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YCHUDELL\PKT - Copy 2\08 LAM\CÔNG NỢ\COOP\T10\"/>
    </mc:Choice>
  </mc:AlternateContent>
  <xr:revisionPtr revIDLastSave="0" documentId="13_ncr:1_{834E4020-D61E-4FB8-B3F9-87FCC5C959A9}" xr6:coauthVersionLast="47" xr6:coauthVersionMax="47" xr10:uidLastSave="{00000000-0000-0000-0000-000000000000}"/>
  <bookViews>
    <workbookView xWindow="-113" yWindow="-113" windowWidth="24267" windowHeight="13023" activeTab="2" xr2:uid="{8605ED3D-4F15-4AE8-9DA8-EFC874F35C9F}"/>
  </bookViews>
  <sheets>
    <sheet name="Công nợ " sheetId="6" r:id="rId1"/>
    <sheet name="Thanh toán " sheetId="1" r:id="rId2"/>
    <sheet name="2022" sheetId="2" r:id="rId3"/>
    <sheet name="2023" sheetId="4" r:id="rId4"/>
    <sheet name="Hàng trả" sheetId="5" r:id="rId5"/>
    <sheet name="Sheet1" sheetId="7" r:id="rId6"/>
  </sheets>
  <externalReferences>
    <externalReference r:id="rId7"/>
  </externalReferences>
  <definedNames>
    <definedName name="_xlnm._FilterDatabase" localSheetId="2" hidden="1">'2022'!$A$2:$N$1358</definedName>
    <definedName name="_xlnm._FilterDatabase" localSheetId="3" hidden="1">'2023'!$A$4:$Q$8517</definedName>
    <definedName name="_xlnm._FilterDatabase" localSheetId="4" hidden="1">'Hàng trả'!$A$6:$AA$1657</definedName>
    <definedName name="_xlnm._FilterDatabase" localSheetId="5" hidden="1">Sheet1!$R$1:$S$1</definedName>
    <definedName name="_xlnm._FilterDatabase" localSheetId="1" hidden="1">'Thanh toán '!$A$5:$O$10360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6" i="6" l="1"/>
  <c r="F15" i="6"/>
  <c r="J3" i="4"/>
  <c r="K3" i="4"/>
  <c r="L3" i="4"/>
  <c r="G37" i="6"/>
  <c r="D15" i="6"/>
  <c r="E15" i="6"/>
  <c r="D1657" i="5"/>
  <c r="AA1657" i="5" s="1"/>
  <c r="D1411" i="5"/>
  <c r="L1411" i="5"/>
  <c r="G38" i="6" l="1"/>
  <c r="AB1411" i="5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9366" i="1"/>
  <c r="L9367" i="1"/>
  <c r="M9367" i="1" s="1"/>
  <c r="L9368" i="1"/>
  <c r="M9368" i="1" s="1"/>
  <c r="L9369" i="1"/>
  <c r="M9369" i="1" s="1"/>
  <c r="L9370" i="1"/>
  <c r="M9370" i="1" s="1"/>
  <c r="L9371" i="1"/>
  <c r="M9371" i="1" s="1"/>
  <c r="L9372" i="1"/>
  <c r="M9372" i="1" s="1"/>
  <c r="L9373" i="1"/>
  <c r="M9373" i="1" s="1"/>
  <c r="L9374" i="1"/>
  <c r="M9374" i="1" s="1"/>
  <c r="L9375" i="1"/>
  <c r="M9375" i="1" s="1"/>
  <c r="L9376" i="1"/>
  <c r="M9376" i="1" s="1"/>
  <c r="L9377" i="1"/>
  <c r="M9377" i="1" s="1"/>
  <c r="L9378" i="1"/>
  <c r="M9378" i="1" s="1"/>
  <c r="L9379" i="1"/>
  <c r="M9379" i="1" s="1"/>
  <c r="L9380" i="1"/>
  <c r="M9380" i="1" s="1"/>
  <c r="L9381" i="1"/>
  <c r="M9381" i="1" s="1"/>
  <c r="L9382" i="1"/>
  <c r="M9382" i="1" s="1"/>
  <c r="L9383" i="1"/>
  <c r="M9383" i="1" s="1"/>
  <c r="L9384" i="1"/>
  <c r="M9384" i="1" s="1"/>
  <c r="L9385" i="1"/>
  <c r="M9385" i="1" s="1"/>
  <c r="L9386" i="1"/>
  <c r="M9386" i="1" s="1"/>
  <c r="L9387" i="1"/>
  <c r="M9387" i="1" s="1"/>
  <c r="L9388" i="1"/>
  <c r="M9388" i="1" s="1"/>
  <c r="L9389" i="1"/>
  <c r="M9389" i="1" s="1"/>
  <c r="L9390" i="1"/>
  <c r="M9390" i="1" s="1"/>
  <c r="L9391" i="1"/>
  <c r="M9391" i="1" s="1"/>
  <c r="L9392" i="1"/>
  <c r="M9392" i="1" s="1"/>
  <c r="L9393" i="1"/>
  <c r="M9393" i="1" s="1"/>
  <c r="L9394" i="1"/>
  <c r="M9394" i="1" s="1"/>
  <c r="L9395" i="1"/>
  <c r="M9395" i="1" s="1"/>
  <c r="L9396" i="1"/>
  <c r="M9396" i="1" s="1"/>
  <c r="L9397" i="1"/>
  <c r="M9397" i="1" s="1"/>
  <c r="L9398" i="1"/>
  <c r="M9398" i="1" s="1"/>
  <c r="L9399" i="1"/>
  <c r="M9399" i="1" s="1"/>
  <c r="L9400" i="1"/>
  <c r="M9400" i="1" s="1"/>
  <c r="L9401" i="1"/>
  <c r="M9401" i="1" s="1"/>
  <c r="L9402" i="1"/>
  <c r="M9402" i="1" s="1"/>
  <c r="L9403" i="1"/>
  <c r="M9403" i="1" s="1"/>
  <c r="L9404" i="1"/>
  <c r="M9404" i="1" s="1"/>
  <c r="L9405" i="1"/>
  <c r="M9405" i="1" s="1"/>
  <c r="L9406" i="1"/>
  <c r="M9406" i="1" s="1"/>
  <c r="L9407" i="1"/>
  <c r="M9407" i="1" s="1"/>
  <c r="L9408" i="1"/>
  <c r="M9408" i="1" s="1"/>
  <c r="L9409" i="1"/>
  <c r="M9409" i="1" s="1"/>
  <c r="L9410" i="1"/>
  <c r="M9410" i="1" s="1"/>
  <c r="L9411" i="1"/>
  <c r="M9411" i="1" s="1"/>
  <c r="L9412" i="1"/>
  <c r="M9412" i="1" s="1"/>
  <c r="L9413" i="1"/>
  <c r="M9413" i="1" s="1"/>
  <c r="L9414" i="1"/>
  <c r="M9414" i="1" s="1"/>
  <c r="L9415" i="1"/>
  <c r="M9415" i="1" s="1"/>
  <c r="L9416" i="1"/>
  <c r="M9416" i="1" s="1"/>
  <c r="L9417" i="1"/>
  <c r="M9417" i="1" s="1"/>
  <c r="L9418" i="1"/>
  <c r="M9418" i="1" s="1"/>
  <c r="L9419" i="1"/>
  <c r="M9419" i="1" s="1"/>
  <c r="L9420" i="1"/>
  <c r="M9420" i="1" s="1"/>
  <c r="L9421" i="1"/>
  <c r="M9421" i="1" s="1"/>
  <c r="L9422" i="1"/>
  <c r="M9422" i="1" s="1"/>
  <c r="L9423" i="1"/>
  <c r="M9423" i="1" s="1"/>
  <c r="L9424" i="1"/>
  <c r="M9424" i="1" s="1"/>
  <c r="L9425" i="1"/>
  <c r="M9425" i="1" s="1"/>
  <c r="L9426" i="1"/>
  <c r="M9426" i="1" s="1"/>
  <c r="L9427" i="1"/>
  <c r="M9427" i="1" s="1"/>
  <c r="L9428" i="1"/>
  <c r="M9428" i="1" s="1"/>
  <c r="L9429" i="1"/>
  <c r="M9429" i="1" s="1"/>
  <c r="L9430" i="1"/>
  <c r="M9430" i="1" s="1"/>
  <c r="L9431" i="1"/>
  <c r="M9431" i="1" s="1"/>
  <c r="L9432" i="1"/>
  <c r="M9432" i="1" s="1"/>
  <c r="L9433" i="1"/>
  <c r="M9433" i="1" s="1"/>
  <c r="L9434" i="1"/>
  <c r="M9434" i="1" s="1"/>
  <c r="L9435" i="1"/>
  <c r="M9435" i="1" s="1"/>
  <c r="L9436" i="1"/>
  <c r="M9436" i="1" s="1"/>
  <c r="L9437" i="1"/>
  <c r="M9437" i="1" s="1"/>
  <c r="L9438" i="1"/>
  <c r="M9438" i="1" s="1"/>
  <c r="L9439" i="1"/>
  <c r="M9439" i="1" s="1"/>
  <c r="L9440" i="1"/>
  <c r="M9440" i="1" s="1"/>
  <c r="L9441" i="1"/>
  <c r="M9441" i="1" s="1"/>
  <c r="L9442" i="1"/>
  <c r="M9442" i="1" s="1"/>
  <c r="L9443" i="1"/>
  <c r="M9443" i="1" s="1"/>
  <c r="L9444" i="1"/>
  <c r="M9444" i="1" s="1"/>
  <c r="L9445" i="1"/>
  <c r="M9445" i="1" s="1"/>
  <c r="L9446" i="1"/>
  <c r="M9446" i="1" s="1"/>
  <c r="L9447" i="1"/>
  <c r="M9447" i="1" s="1"/>
  <c r="L9448" i="1"/>
  <c r="M9448" i="1" s="1"/>
  <c r="L9449" i="1"/>
  <c r="M9449" i="1" s="1"/>
  <c r="L9450" i="1"/>
  <c r="M9450" i="1" s="1"/>
  <c r="L9451" i="1"/>
  <c r="M9451" i="1" s="1"/>
  <c r="L9452" i="1"/>
  <c r="M9452" i="1" s="1"/>
  <c r="L9453" i="1"/>
  <c r="M9453" i="1" s="1"/>
  <c r="L9454" i="1"/>
  <c r="M9454" i="1" s="1"/>
  <c r="L9455" i="1"/>
  <c r="M9455" i="1" s="1"/>
  <c r="L9456" i="1"/>
  <c r="M9456" i="1" s="1"/>
  <c r="L9457" i="1"/>
  <c r="M9457" i="1" s="1"/>
  <c r="L9458" i="1"/>
  <c r="M9458" i="1" s="1"/>
  <c r="L9459" i="1"/>
  <c r="M9459" i="1" s="1"/>
  <c r="L9460" i="1"/>
  <c r="M9460" i="1" s="1"/>
  <c r="L9461" i="1"/>
  <c r="M9461" i="1" s="1"/>
  <c r="L9462" i="1"/>
  <c r="M9462" i="1" s="1"/>
  <c r="L9463" i="1"/>
  <c r="M9463" i="1" s="1"/>
  <c r="L9464" i="1"/>
  <c r="M9464" i="1" s="1"/>
  <c r="L9465" i="1"/>
  <c r="M9465" i="1" s="1"/>
  <c r="L9466" i="1"/>
  <c r="M9466" i="1" s="1"/>
  <c r="L9467" i="1"/>
  <c r="M9467" i="1" s="1"/>
  <c r="L9468" i="1"/>
  <c r="M9468" i="1" s="1"/>
  <c r="L9469" i="1"/>
  <c r="M9469" i="1" s="1"/>
  <c r="L9470" i="1"/>
  <c r="M9470" i="1" s="1"/>
  <c r="L9471" i="1"/>
  <c r="M9471" i="1" s="1"/>
  <c r="L9472" i="1"/>
  <c r="M9472" i="1" s="1"/>
  <c r="L9473" i="1"/>
  <c r="M9473" i="1" s="1"/>
  <c r="L9474" i="1"/>
  <c r="M9474" i="1" s="1"/>
  <c r="L9475" i="1"/>
  <c r="M9475" i="1" s="1"/>
  <c r="L9476" i="1"/>
  <c r="M9476" i="1" s="1"/>
  <c r="L9477" i="1"/>
  <c r="M9477" i="1" s="1"/>
  <c r="L9478" i="1"/>
  <c r="M9478" i="1" s="1"/>
  <c r="L9479" i="1"/>
  <c r="M9479" i="1" s="1"/>
  <c r="L9480" i="1"/>
  <c r="M9480" i="1" s="1"/>
  <c r="L9481" i="1"/>
  <c r="M9481" i="1" s="1"/>
  <c r="L9482" i="1"/>
  <c r="M9482" i="1" s="1"/>
  <c r="L9483" i="1"/>
  <c r="M9483" i="1" s="1"/>
  <c r="L9484" i="1"/>
  <c r="M9484" i="1" s="1"/>
  <c r="L9485" i="1"/>
  <c r="M9485" i="1" s="1"/>
  <c r="L9486" i="1"/>
  <c r="M9486" i="1" s="1"/>
  <c r="L9487" i="1"/>
  <c r="M9487" i="1" s="1"/>
  <c r="L9488" i="1"/>
  <c r="M9488" i="1" s="1"/>
  <c r="L9489" i="1"/>
  <c r="M9489" i="1" s="1"/>
  <c r="L9490" i="1"/>
  <c r="M9490" i="1" s="1"/>
  <c r="L9491" i="1"/>
  <c r="M9491" i="1" s="1"/>
  <c r="L9492" i="1"/>
  <c r="M9492" i="1" s="1"/>
  <c r="L9493" i="1"/>
  <c r="M9493" i="1" s="1"/>
  <c r="L9494" i="1"/>
  <c r="M9494" i="1" s="1"/>
  <c r="L9495" i="1"/>
  <c r="M9495" i="1" s="1"/>
  <c r="L9496" i="1"/>
  <c r="M9496" i="1" s="1"/>
  <c r="L9497" i="1"/>
  <c r="M9497" i="1" s="1"/>
  <c r="L9498" i="1"/>
  <c r="M9498" i="1" s="1"/>
  <c r="L9499" i="1"/>
  <c r="M9499" i="1" s="1"/>
  <c r="L9500" i="1"/>
  <c r="M9500" i="1" s="1"/>
  <c r="L9501" i="1"/>
  <c r="M9501" i="1" s="1"/>
  <c r="L9502" i="1"/>
  <c r="M9502" i="1" s="1"/>
  <c r="L9503" i="1"/>
  <c r="M9503" i="1" s="1"/>
  <c r="L9504" i="1"/>
  <c r="M9504" i="1" s="1"/>
  <c r="L9505" i="1"/>
  <c r="M9505" i="1" s="1"/>
  <c r="L9506" i="1"/>
  <c r="M9506" i="1" s="1"/>
  <c r="L9507" i="1"/>
  <c r="M9507" i="1" s="1"/>
  <c r="L9508" i="1"/>
  <c r="M9508" i="1" s="1"/>
  <c r="L9509" i="1"/>
  <c r="M9509" i="1" s="1"/>
  <c r="L9510" i="1"/>
  <c r="M9510" i="1" s="1"/>
  <c r="L9511" i="1"/>
  <c r="M9511" i="1" s="1"/>
  <c r="L9512" i="1"/>
  <c r="M9512" i="1" s="1"/>
  <c r="L9513" i="1"/>
  <c r="M9513" i="1" s="1"/>
  <c r="L9514" i="1"/>
  <c r="M9514" i="1" s="1"/>
  <c r="L9515" i="1"/>
  <c r="M9515" i="1" s="1"/>
  <c r="L9516" i="1"/>
  <c r="M9516" i="1" s="1"/>
  <c r="L9517" i="1"/>
  <c r="M9517" i="1" s="1"/>
  <c r="L9518" i="1"/>
  <c r="M9518" i="1" s="1"/>
  <c r="L9519" i="1"/>
  <c r="M9519" i="1" s="1"/>
  <c r="L9520" i="1"/>
  <c r="M9520" i="1" s="1"/>
  <c r="L9521" i="1"/>
  <c r="M9521" i="1" s="1"/>
  <c r="L9522" i="1"/>
  <c r="M9522" i="1" s="1"/>
  <c r="L9523" i="1"/>
  <c r="M9523" i="1" s="1"/>
  <c r="L9524" i="1"/>
  <c r="M9524" i="1" s="1"/>
  <c r="L9525" i="1"/>
  <c r="M9525" i="1" s="1"/>
  <c r="L9526" i="1"/>
  <c r="M9526" i="1" s="1"/>
  <c r="L9527" i="1"/>
  <c r="M9527" i="1" s="1"/>
  <c r="L9528" i="1"/>
  <c r="M9528" i="1" s="1"/>
  <c r="L9529" i="1"/>
  <c r="M9529" i="1" s="1"/>
  <c r="L9530" i="1"/>
  <c r="M9530" i="1" s="1"/>
  <c r="L9531" i="1"/>
  <c r="M9531" i="1" s="1"/>
  <c r="L9532" i="1"/>
  <c r="M9532" i="1" s="1"/>
  <c r="L9533" i="1"/>
  <c r="M9533" i="1" s="1"/>
  <c r="L9534" i="1"/>
  <c r="M9534" i="1" s="1"/>
  <c r="L9535" i="1"/>
  <c r="M9535" i="1" s="1"/>
  <c r="L9536" i="1"/>
  <c r="M9536" i="1" s="1"/>
  <c r="L9537" i="1"/>
  <c r="M9537" i="1" s="1"/>
  <c r="L9538" i="1"/>
  <c r="M9538" i="1" s="1"/>
  <c r="L9539" i="1"/>
  <c r="M9539" i="1" s="1"/>
  <c r="L9540" i="1"/>
  <c r="M9540" i="1" s="1"/>
  <c r="L9541" i="1"/>
  <c r="M9541" i="1" s="1"/>
  <c r="L9542" i="1"/>
  <c r="M9542" i="1" s="1"/>
  <c r="L9543" i="1"/>
  <c r="M9543" i="1" s="1"/>
  <c r="L9544" i="1"/>
  <c r="M9544" i="1" s="1"/>
  <c r="L9545" i="1"/>
  <c r="M9545" i="1" s="1"/>
  <c r="L9546" i="1"/>
  <c r="M9546" i="1" s="1"/>
  <c r="L9547" i="1"/>
  <c r="M9547" i="1" s="1"/>
  <c r="L9548" i="1"/>
  <c r="M9548" i="1" s="1"/>
  <c r="L9549" i="1"/>
  <c r="M9549" i="1" s="1"/>
  <c r="L9550" i="1"/>
  <c r="M9550" i="1" s="1"/>
  <c r="L9551" i="1"/>
  <c r="M9551" i="1" s="1"/>
  <c r="L9552" i="1"/>
  <c r="M9552" i="1" s="1"/>
  <c r="L9553" i="1"/>
  <c r="M9553" i="1" s="1"/>
  <c r="L9554" i="1"/>
  <c r="M9554" i="1" s="1"/>
  <c r="L9555" i="1"/>
  <c r="M9555" i="1" s="1"/>
  <c r="L9556" i="1"/>
  <c r="M9556" i="1" s="1"/>
  <c r="L9557" i="1"/>
  <c r="M9557" i="1" s="1"/>
  <c r="L9558" i="1"/>
  <c r="M9558" i="1" s="1"/>
  <c r="L9559" i="1"/>
  <c r="M9559" i="1" s="1"/>
  <c r="L9560" i="1"/>
  <c r="M9560" i="1" s="1"/>
  <c r="L9561" i="1"/>
  <c r="M9561" i="1" s="1"/>
  <c r="L9562" i="1"/>
  <c r="M9562" i="1" s="1"/>
  <c r="L9563" i="1"/>
  <c r="M9563" i="1" s="1"/>
  <c r="L9564" i="1"/>
  <c r="M9564" i="1" s="1"/>
  <c r="L9565" i="1"/>
  <c r="M9565" i="1" s="1"/>
  <c r="L9566" i="1"/>
  <c r="M9566" i="1" s="1"/>
  <c r="L9567" i="1"/>
  <c r="M9567" i="1" s="1"/>
  <c r="L9568" i="1"/>
  <c r="M9568" i="1" s="1"/>
  <c r="L9569" i="1"/>
  <c r="M9569" i="1" s="1"/>
  <c r="L9570" i="1"/>
  <c r="M9570" i="1" s="1"/>
  <c r="L9571" i="1"/>
  <c r="M9571" i="1" s="1"/>
  <c r="L9572" i="1"/>
  <c r="M9572" i="1" s="1"/>
  <c r="L9573" i="1"/>
  <c r="M9573" i="1" s="1"/>
  <c r="L9574" i="1"/>
  <c r="M9574" i="1" s="1"/>
  <c r="L9575" i="1"/>
  <c r="M9575" i="1" s="1"/>
  <c r="L9576" i="1"/>
  <c r="M9576" i="1" s="1"/>
  <c r="L9577" i="1"/>
  <c r="M9577" i="1" s="1"/>
  <c r="L9578" i="1"/>
  <c r="M9578" i="1" s="1"/>
  <c r="L9579" i="1"/>
  <c r="M9579" i="1" s="1"/>
  <c r="L9580" i="1"/>
  <c r="M9580" i="1" s="1"/>
  <c r="L9581" i="1"/>
  <c r="M9581" i="1" s="1"/>
  <c r="L9582" i="1"/>
  <c r="M9582" i="1" s="1"/>
  <c r="L9583" i="1"/>
  <c r="M9583" i="1" s="1"/>
  <c r="L9584" i="1"/>
  <c r="M9584" i="1" s="1"/>
  <c r="L9585" i="1"/>
  <c r="M9585" i="1" s="1"/>
  <c r="L9586" i="1"/>
  <c r="M9586" i="1" s="1"/>
  <c r="L9587" i="1"/>
  <c r="M9587" i="1" s="1"/>
  <c r="L9588" i="1"/>
  <c r="M9588" i="1" s="1"/>
  <c r="L9589" i="1"/>
  <c r="M9589" i="1" s="1"/>
  <c r="L9590" i="1"/>
  <c r="M9590" i="1" s="1"/>
  <c r="L9591" i="1"/>
  <c r="M9591" i="1" s="1"/>
  <c r="L9592" i="1"/>
  <c r="M9592" i="1" s="1"/>
  <c r="L9593" i="1"/>
  <c r="M9593" i="1" s="1"/>
  <c r="L9594" i="1"/>
  <c r="M9594" i="1" s="1"/>
  <c r="L9595" i="1"/>
  <c r="M9595" i="1" s="1"/>
  <c r="L9596" i="1"/>
  <c r="M9596" i="1" s="1"/>
  <c r="L9597" i="1"/>
  <c r="M9597" i="1" s="1"/>
  <c r="L9598" i="1"/>
  <c r="M9598" i="1" s="1"/>
  <c r="L9599" i="1"/>
  <c r="M9599" i="1" s="1"/>
  <c r="L9600" i="1"/>
  <c r="M9600" i="1" s="1"/>
  <c r="L9601" i="1"/>
  <c r="M9601" i="1" s="1"/>
  <c r="L9602" i="1"/>
  <c r="M9602" i="1" s="1"/>
  <c r="L9603" i="1"/>
  <c r="M9603" i="1" s="1"/>
  <c r="L9604" i="1"/>
  <c r="M9604" i="1" s="1"/>
  <c r="L9605" i="1"/>
  <c r="M9605" i="1" s="1"/>
  <c r="L9606" i="1"/>
  <c r="M9606" i="1" s="1"/>
  <c r="L9607" i="1"/>
  <c r="M9607" i="1" s="1"/>
  <c r="L9608" i="1"/>
  <c r="M9608" i="1" s="1"/>
  <c r="L9609" i="1"/>
  <c r="M9609" i="1" s="1"/>
  <c r="L9610" i="1"/>
  <c r="M9610" i="1" s="1"/>
  <c r="L9611" i="1"/>
  <c r="M9611" i="1" s="1"/>
  <c r="L9612" i="1"/>
  <c r="M9612" i="1" s="1"/>
  <c r="L9613" i="1"/>
  <c r="M9613" i="1" s="1"/>
  <c r="L9614" i="1"/>
  <c r="M9614" i="1" s="1"/>
  <c r="L9615" i="1"/>
  <c r="M9615" i="1" s="1"/>
  <c r="L9616" i="1"/>
  <c r="M9616" i="1" s="1"/>
  <c r="L9617" i="1"/>
  <c r="M9617" i="1" s="1"/>
  <c r="L9618" i="1"/>
  <c r="M9618" i="1" s="1"/>
  <c r="L9619" i="1"/>
  <c r="M9619" i="1" s="1"/>
  <c r="L9620" i="1"/>
  <c r="M9620" i="1" s="1"/>
  <c r="L9621" i="1"/>
  <c r="M9621" i="1" s="1"/>
  <c r="L9622" i="1"/>
  <c r="M9622" i="1" s="1"/>
  <c r="L9623" i="1"/>
  <c r="M9623" i="1" s="1"/>
  <c r="L9624" i="1"/>
  <c r="M9624" i="1" s="1"/>
  <c r="L9625" i="1"/>
  <c r="M9625" i="1" s="1"/>
  <c r="L9626" i="1"/>
  <c r="M9626" i="1" s="1"/>
  <c r="L9627" i="1"/>
  <c r="M9627" i="1" s="1"/>
  <c r="L9628" i="1"/>
  <c r="M9628" i="1" s="1"/>
  <c r="L9629" i="1"/>
  <c r="M9629" i="1" s="1"/>
  <c r="L9630" i="1"/>
  <c r="M9630" i="1" s="1"/>
  <c r="L9631" i="1"/>
  <c r="M9631" i="1" s="1"/>
  <c r="L9632" i="1"/>
  <c r="M9632" i="1" s="1"/>
  <c r="L9633" i="1"/>
  <c r="M9633" i="1" s="1"/>
  <c r="L9634" i="1"/>
  <c r="M9634" i="1" s="1"/>
  <c r="L9635" i="1"/>
  <c r="M9635" i="1" s="1"/>
  <c r="L9636" i="1"/>
  <c r="M9636" i="1" s="1"/>
  <c r="L9637" i="1"/>
  <c r="M9637" i="1" s="1"/>
  <c r="L9638" i="1"/>
  <c r="M9638" i="1" s="1"/>
  <c r="L9639" i="1"/>
  <c r="M9639" i="1" s="1"/>
  <c r="L9640" i="1"/>
  <c r="M9640" i="1" s="1"/>
  <c r="L9641" i="1"/>
  <c r="M9641" i="1" s="1"/>
  <c r="L9642" i="1"/>
  <c r="M9642" i="1" s="1"/>
  <c r="L9643" i="1"/>
  <c r="M9643" i="1" s="1"/>
  <c r="L9644" i="1"/>
  <c r="M9644" i="1" s="1"/>
  <c r="L9645" i="1"/>
  <c r="M9645" i="1" s="1"/>
  <c r="L9646" i="1"/>
  <c r="M9646" i="1" s="1"/>
  <c r="L9647" i="1"/>
  <c r="M9647" i="1" s="1"/>
  <c r="L9648" i="1"/>
  <c r="M9648" i="1" s="1"/>
  <c r="L9649" i="1"/>
  <c r="M9649" i="1" s="1"/>
  <c r="L9650" i="1"/>
  <c r="M9650" i="1" s="1"/>
  <c r="L9651" i="1"/>
  <c r="M9651" i="1" s="1"/>
  <c r="L9652" i="1"/>
  <c r="M9652" i="1" s="1"/>
  <c r="L9653" i="1"/>
  <c r="M9653" i="1" s="1"/>
  <c r="L9654" i="1"/>
  <c r="M9654" i="1" s="1"/>
  <c r="L9655" i="1"/>
  <c r="M9655" i="1" s="1"/>
  <c r="L9656" i="1"/>
  <c r="M9656" i="1" s="1"/>
  <c r="L9657" i="1"/>
  <c r="M9657" i="1" s="1"/>
  <c r="L9658" i="1"/>
  <c r="M9658" i="1" s="1"/>
  <c r="L9659" i="1"/>
  <c r="M9659" i="1" s="1"/>
  <c r="L9660" i="1"/>
  <c r="M9660" i="1" s="1"/>
  <c r="L9661" i="1"/>
  <c r="M9661" i="1" s="1"/>
  <c r="L9662" i="1"/>
  <c r="M9662" i="1" s="1"/>
  <c r="L9663" i="1"/>
  <c r="M9663" i="1" s="1"/>
  <c r="L9664" i="1"/>
  <c r="M9664" i="1" s="1"/>
  <c r="L9665" i="1"/>
  <c r="M9665" i="1" s="1"/>
  <c r="L9666" i="1"/>
  <c r="M9666" i="1" s="1"/>
  <c r="L9667" i="1"/>
  <c r="M9667" i="1" s="1"/>
  <c r="L9668" i="1"/>
  <c r="M9668" i="1" s="1"/>
  <c r="L9669" i="1"/>
  <c r="M9669" i="1" s="1"/>
  <c r="L9670" i="1"/>
  <c r="M9670" i="1" s="1"/>
  <c r="L9671" i="1"/>
  <c r="M9671" i="1" s="1"/>
  <c r="L9672" i="1"/>
  <c r="M9672" i="1" s="1"/>
  <c r="L9673" i="1"/>
  <c r="M9673" i="1" s="1"/>
  <c r="L9674" i="1"/>
  <c r="M9674" i="1" s="1"/>
  <c r="L9675" i="1"/>
  <c r="M9675" i="1" s="1"/>
  <c r="L9676" i="1"/>
  <c r="M9676" i="1" s="1"/>
  <c r="L9677" i="1"/>
  <c r="M9677" i="1" s="1"/>
  <c r="L9678" i="1"/>
  <c r="M9678" i="1" s="1"/>
  <c r="L9679" i="1"/>
  <c r="M9679" i="1" s="1"/>
  <c r="L9680" i="1"/>
  <c r="M9680" i="1" s="1"/>
  <c r="L9681" i="1"/>
  <c r="M9681" i="1" s="1"/>
  <c r="L9682" i="1"/>
  <c r="M9682" i="1" s="1"/>
  <c r="L9683" i="1"/>
  <c r="M9683" i="1" s="1"/>
  <c r="L9684" i="1"/>
  <c r="M9684" i="1" s="1"/>
  <c r="L9685" i="1"/>
  <c r="M9685" i="1" s="1"/>
  <c r="L9686" i="1"/>
  <c r="M9686" i="1" s="1"/>
  <c r="L9687" i="1"/>
  <c r="M9687" i="1" s="1"/>
  <c r="L9688" i="1"/>
  <c r="M9688" i="1" s="1"/>
  <c r="L9689" i="1"/>
  <c r="M9689" i="1" s="1"/>
  <c r="L9690" i="1"/>
  <c r="M9690" i="1" s="1"/>
  <c r="L9691" i="1"/>
  <c r="M9691" i="1" s="1"/>
  <c r="L9692" i="1"/>
  <c r="M9692" i="1" s="1"/>
  <c r="L9693" i="1"/>
  <c r="M9693" i="1" s="1"/>
  <c r="L9694" i="1"/>
  <c r="M9694" i="1" s="1"/>
  <c r="L9695" i="1"/>
  <c r="M9695" i="1" s="1"/>
  <c r="L9696" i="1"/>
  <c r="M9696" i="1" s="1"/>
  <c r="L9697" i="1"/>
  <c r="M9697" i="1" s="1"/>
  <c r="L9698" i="1"/>
  <c r="M9698" i="1" s="1"/>
  <c r="L9699" i="1"/>
  <c r="M9699" i="1" s="1"/>
  <c r="L9700" i="1"/>
  <c r="M9700" i="1" s="1"/>
  <c r="L9701" i="1"/>
  <c r="M9701" i="1" s="1"/>
  <c r="L9702" i="1"/>
  <c r="M9702" i="1" s="1"/>
  <c r="L9703" i="1"/>
  <c r="M9703" i="1" s="1"/>
  <c r="L9704" i="1"/>
  <c r="M9704" i="1" s="1"/>
  <c r="L9705" i="1"/>
  <c r="M9705" i="1" s="1"/>
  <c r="L9706" i="1"/>
  <c r="M9706" i="1" s="1"/>
  <c r="L9707" i="1"/>
  <c r="M9707" i="1" s="1"/>
  <c r="L9708" i="1"/>
  <c r="M9708" i="1" s="1"/>
  <c r="L9709" i="1"/>
  <c r="M9709" i="1" s="1"/>
  <c r="L9710" i="1"/>
  <c r="M9710" i="1" s="1"/>
  <c r="L9711" i="1"/>
  <c r="M9711" i="1" s="1"/>
  <c r="L9712" i="1"/>
  <c r="M9712" i="1" s="1"/>
  <c r="L9713" i="1"/>
  <c r="M9713" i="1" s="1"/>
  <c r="L9714" i="1"/>
  <c r="M9714" i="1" s="1"/>
  <c r="L9715" i="1"/>
  <c r="M9715" i="1" s="1"/>
  <c r="L9716" i="1"/>
  <c r="M9716" i="1" s="1"/>
  <c r="L9717" i="1"/>
  <c r="M9717" i="1" s="1"/>
  <c r="L9718" i="1"/>
  <c r="M9718" i="1" s="1"/>
  <c r="L9719" i="1"/>
  <c r="M9719" i="1" s="1"/>
  <c r="L9720" i="1"/>
  <c r="M9720" i="1" s="1"/>
  <c r="L9721" i="1"/>
  <c r="M9721" i="1" s="1"/>
  <c r="L9722" i="1"/>
  <c r="M9722" i="1" s="1"/>
  <c r="L9723" i="1"/>
  <c r="M9723" i="1" s="1"/>
  <c r="L9724" i="1"/>
  <c r="M9724" i="1" s="1"/>
  <c r="L9725" i="1"/>
  <c r="M9725" i="1" s="1"/>
  <c r="L9726" i="1"/>
  <c r="M9726" i="1" s="1"/>
  <c r="L9727" i="1"/>
  <c r="M9727" i="1" s="1"/>
  <c r="L9728" i="1"/>
  <c r="M9728" i="1" s="1"/>
  <c r="L9729" i="1"/>
  <c r="M9729" i="1" s="1"/>
  <c r="L9730" i="1"/>
  <c r="M9730" i="1" s="1"/>
  <c r="L9731" i="1"/>
  <c r="M9731" i="1" s="1"/>
  <c r="L9732" i="1"/>
  <c r="M9732" i="1" s="1"/>
  <c r="L9733" i="1"/>
  <c r="M9733" i="1" s="1"/>
  <c r="L9734" i="1"/>
  <c r="M9734" i="1" s="1"/>
  <c r="L9735" i="1"/>
  <c r="M9735" i="1" s="1"/>
  <c r="L9736" i="1"/>
  <c r="M9736" i="1" s="1"/>
  <c r="L9737" i="1"/>
  <c r="M9737" i="1" s="1"/>
  <c r="L9738" i="1"/>
  <c r="M9738" i="1" s="1"/>
  <c r="L9739" i="1"/>
  <c r="M9739" i="1" s="1"/>
  <c r="L9740" i="1"/>
  <c r="M9740" i="1" s="1"/>
  <c r="L9741" i="1"/>
  <c r="M9741" i="1" s="1"/>
  <c r="L9742" i="1"/>
  <c r="M9742" i="1" s="1"/>
  <c r="L9743" i="1"/>
  <c r="M9743" i="1" s="1"/>
  <c r="L9744" i="1"/>
  <c r="M9744" i="1" s="1"/>
  <c r="L9745" i="1"/>
  <c r="M9745" i="1" s="1"/>
  <c r="L9746" i="1"/>
  <c r="M9746" i="1" s="1"/>
  <c r="L9747" i="1"/>
  <c r="M9747" i="1" s="1"/>
  <c r="L9748" i="1"/>
  <c r="M9748" i="1" s="1"/>
  <c r="L9749" i="1"/>
  <c r="M9749" i="1" s="1"/>
  <c r="L9750" i="1"/>
  <c r="M9750" i="1" s="1"/>
  <c r="L9751" i="1"/>
  <c r="M9751" i="1" s="1"/>
  <c r="L9752" i="1"/>
  <c r="M9752" i="1" s="1"/>
  <c r="L9753" i="1"/>
  <c r="M9753" i="1" s="1"/>
  <c r="L9754" i="1"/>
  <c r="M9754" i="1" s="1"/>
  <c r="L9755" i="1"/>
  <c r="M9755" i="1" s="1"/>
  <c r="L9756" i="1"/>
  <c r="M9756" i="1" s="1"/>
  <c r="L9757" i="1"/>
  <c r="M9757" i="1" s="1"/>
  <c r="L9758" i="1"/>
  <c r="M9758" i="1" s="1"/>
  <c r="L9759" i="1"/>
  <c r="M9759" i="1" s="1"/>
  <c r="L9760" i="1"/>
  <c r="M9760" i="1" s="1"/>
  <c r="L9761" i="1"/>
  <c r="M9761" i="1" s="1"/>
  <c r="L9762" i="1"/>
  <c r="M9762" i="1" s="1"/>
  <c r="L9763" i="1"/>
  <c r="M9763" i="1" s="1"/>
  <c r="L9764" i="1"/>
  <c r="M9764" i="1" s="1"/>
  <c r="L9765" i="1"/>
  <c r="M9765" i="1" s="1"/>
  <c r="L9766" i="1"/>
  <c r="M9766" i="1" s="1"/>
  <c r="L9767" i="1"/>
  <c r="M9767" i="1" s="1"/>
  <c r="L9768" i="1"/>
  <c r="M9768" i="1" s="1"/>
  <c r="L9769" i="1"/>
  <c r="M9769" i="1" s="1"/>
  <c r="L9770" i="1"/>
  <c r="M9770" i="1" s="1"/>
  <c r="L9771" i="1"/>
  <c r="M9771" i="1" s="1"/>
  <c r="L9772" i="1"/>
  <c r="M9772" i="1" s="1"/>
  <c r="L9773" i="1"/>
  <c r="M9773" i="1" s="1"/>
  <c r="L9774" i="1"/>
  <c r="M9774" i="1" s="1"/>
  <c r="L9775" i="1"/>
  <c r="M9775" i="1" s="1"/>
  <c r="L9776" i="1"/>
  <c r="M9776" i="1" s="1"/>
  <c r="L9777" i="1"/>
  <c r="M9777" i="1" s="1"/>
  <c r="L9778" i="1"/>
  <c r="M9778" i="1" s="1"/>
  <c r="L9779" i="1"/>
  <c r="M9779" i="1" s="1"/>
  <c r="L9780" i="1"/>
  <c r="M9780" i="1" s="1"/>
  <c r="L9781" i="1"/>
  <c r="M9781" i="1" s="1"/>
  <c r="L9782" i="1"/>
  <c r="M9782" i="1" s="1"/>
  <c r="L9783" i="1"/>
  <c r="M9783" i="1" s="1"/>
  <c r="L9784" i="1"/>
  <c r="M9784" i="1" s="1"/>
  <c r="L9785" i="1"/>
  <c r="M9785" i="1" s="1"/>
  <c r="L9786" i="1"/>
  <c r="M9786" i="1" s="1"/>
  <c r="L9787" i="1"/>
  <c r="M9787" i="1" s="1"/>
  <c r="L9788" i="1"/>
  <c r="M9788" i="1" s="1"/>
  <c r="L9789" i="1"/>
  <c r="M9789" i="1" s="1"/>
  <c r="L9790" i="1"/>
  <c r="M9790" i="1" s="1"/>
  <c r="L9791" i="1"/>
  <c r="M9791" i="1" s="1"/>
  <c r="L9792" i="1"/>
  <c r="M9792" i="1" s="1"/>
  <c r="L9793" i="1"/>
  <c r="M9793" i="1" s="1"/>
  <c r="L9794" i="1"/>
  <c r="M9794" i="1" s="1"/>
  <c r="L9795" i="1"/>
  <c r="M9795" i="1" s="1"/>
  <c r="L9796" i="1"/>
  <c r="M9796" i="1" s="1"/>
  <c r="L9797" i="1"/>
  <c r="M9797" i="1" s="1"/>
  <c r="L9798" i="1"/>
  <c r="M9798" i="1" s="1"/>
  <c r="L9799" i="1"/>
  <c r="M9799" i="1" s="1"/>
  <c r="L9800" i="1"/>
  <c r="M9800" i="1" s="1"/>
  <c r="L9801" i="1"/>
  <c r="M9801" i="1" s="1"/>
  <c r="L9802" i="1"/>
  <c r="M9802" i="1" s="1"/>
  <c r="L9803" i="1"/>
  <c r="M9803" i="1" s="1"/>
  <c r="L9804" i="1"/>
  <c r="M9804" i="1" s="1"/>
  <c r="L9805" i="1"/>
  <c r="M9805" i="1" s="1"/>
  <c r="L9806" i="1"/>
  <c r="M9806" i="1" s="1"/>
  <c r="L9807" i="1"/>
  <c r="M9807" i="1" s="1"/>
  <c r="L9808" i="1"/>
  <c r="M9808" i="1" s="1"/>
  <c r="L9809" i="1"/>
  <c r="M9809" i="1" s="1"/>
  <c r="L9810" i="1"/>
  <c r="M9810" i="1" s="1"/>
  <c r="L9811" i="1"/>
  <c r="M9811" i="1" s="1"/>
  <c r="L9812" i="1"/>
  <c r="M9812" i="1" s="1"/>
  <c r="L9813" i="1"/>
  <c r="M9813" i="1" s="1"/>
  <c r="L9814" i="1"/>
  <c r="M9814" i="1" s="1"/>
  <c r="L9815" i="1"/>
  <c r="M9815" i="1" s="1"/>
  <c r="L9816" i="1"/>
  <c r="M9816" i="1" s="1"/>
  <c r="L9817" i="1"/>
  <c r="M9817" i="1" s="1"/>
  <c r="L9818" i="1"/>
  <c r="M9818" i="1" s="1"/>
  <c r="L9819" i="1"/>
  <c r="M9819" i="1" s="1"/>
  <c r="L9820" i="1"/>
  <c r="M9820" i="1" s="1"/>
  <c r="L9821" i="1"/>
  <c r="M9821" i="1" s="1"/>
  <c r="L9822" i="1"/>
  <c r="M9822" i="1" s="1"/>
  <c r="L9823" i="1"/>
  <c r="M9823" i="1" s="1"/>
  <c r="L9824" i="1"/>
  <c r="M9824" i="1" s="1"/>
  <c r="L9825" i="1"/>
  <c r="M9825" i="1" s="1"/>
  <c r="L9826" i="1"/>
  <c r="M9826" i="1" s="1"/>
  <c r="L9827" i="1"/>
  <c r="M9827" i="1" s="1"/>
  <c r="L9828" i="1"/>
  <c r="M9828" i="1" s="1"/>
  <c r="L9829" i="1"/>
  <c r="M9829" i="1" s="1"/>
  <c r="L9830" i="1"/>
  <c r="M9830" i="1" s="1"/>
  <c r="L9831" i="1"/>
  <c r="M9831" i="1" s="1"/>
  <c r="L9832" i="1"/>
  <c r="M9832" i="1" s="1"/>
  <c r="L9833" i="1"/>
  <c r="M9833" i="1" s="1"/>
  <c r="L9834" i="1"/>
  <c r="M9834" i="1" s="1"/>
  <c r="L9835" i="1"/>
  <c r="M9835" i="1" s="1"/>
  <c r="L9836" i="1"/>
  <c r="M9836" i="1" s="1"/>
  <c r="L9837" i="1"/>
  <c r="M9837" i="1" s="1"/>
  <c r="L9838" i="1"/>
  <c r="M9838" i="1" s="1"/>
  <c r="L9839" i="1"/>
  <c r="M9839" i="1" s="1"/>
  <c r="L9840" i="1"/>
  <c r="M9840" i="1" s="1"/>
  <c r="L9841" i="1"/>
  <c r="M9841" i="1" s="1"/>
  <c r="L9842" i="1"/>
  <c r="M9842" i="1" s="1"/>
  <c r="L9843" i="1"/>
  <c r="M9843" i="1" s="1"/>
  <c r="L9844" i="1"/>
  <c r="M9844" i="1" s="1"/>
  <c r="L9845" i="1"/>
  <c r="M9845" i="1" s="1"/>
  <c r="L9846" i="1"/>
  <c r="M9846" i="1" s="1"/>
  <c r="L9847" i="1"/>
  <c r="M9847" i="1" s="1"/>
  <c r="L9848" i="1"/>
  <c r="M9848" i="1" s="1"/>
  <c r="L9849" i="1"/>
  <c r="M9849" i="1" s="1"/>
  <c r="L9850" i="1"/>
  <c r="M9850" i="1" s="1"/>
  <c r="L9851" i="1"/>
  <c r="M9851" i="1" s="1"/>
  <c r="L9852" i="1"/>
  <c r="M9852" i="1" s="1"/>
  <c r="L9853" i="1"/>
  <c r="M9853" i="1" s="1"/>
  <c r="L9854" i="1"/>
  <c r="M9854" i="1" s="1"/>
  <c r="L9855" i="1"/>
  <c r="M9855" i="1" s="1"/>
  <c r="L9856" i="1"/>
  <c r="M9856" i="1" s="1"/>
  <c r="L9857" i="1"/>
  <c r="M9857" i="1" s="1"/>
  <c r="L9858" i="1"/>
  <c r="M9858" i="1" s="1"/>
  <c r="L9859" i="1"/>
  <c r="M9859" i="1" s="1"/>
  <c r="L9860" i="1"/>
  <c r="M9860" i="1" s="1"/>
  <c r="L9861" i="1"/>
  <c r="M9861" i="1" s="1"/>
  <c r="L9862" i="1"/>
  <c r="M9862" i="1" s="1"/>
  <c r="L9863" i="1"/>
  <c r="M9863" i="1" s="1"/>
  <c r="L9864" i="1"/>
  <c r="M9864" i="1" s="1"/>
  <c r="L9865" i="1"/>
  <c r="M9865" i="1" s="1"/>
  <c r="L9866" i="1"/>
  <c r="M9866" i="1" s="1"/>
  <c r="L9867" i="1"/>
  <c r="M9867" i="1" s="1"/>
  <c r="L9868" i="1"/>
  <c r="M9868" i="1" s="1"/>
  <c r="L9869" i="1"/>
  <c r="M9869" i="1" s="1"/>
  <c r="L9870" i="1"/>
  <c r="M9870" i="1" s="1"/>
  <c r="L9871" i="1"/>
  <c r="M9871" i="1" s="1"/>
  <c r="L9872" i="1"/>
  <c r="M9872" i="1" s="1"/>
  <c r="L9873" i="1"/>
  <c r="M9873" i="1" s="1"/>
  <c r="L9874" i="1"/>
  <c r="M9874" i="1" s="1"/>
  <c r="L9875" i="1"/>
  <c r="M9875" i="1" s="1"/>
  <c r="L9876" i="1"/>
  <c r="M9876" i="1" s="1"/>
  <c r="L9877" i="1"/>
  <c r="M9877" i="1" s="1"/>
  <c r="L9878" i="1"/>
  <c r="M9878" i="1" s="1"/>
  <c r="L9879" i="1"/>
  <c r="M9879" i="1" s="1"/>
  <c r="L9880" i="1"/>
  <c r="M9880" i="1" s="1"/>
  <c r="L9881" i="1"/>
  <c r="M9881" i="1" s="1"/>
  <c r="L9882" i="1"/>
  <c r="M9882" i="1" s="1"/>
  <c r="L9883" i="1"/>
  <c r="M9883" i="1" s="1"/>
  <c r="L9884" i="1"/>
  <c r="M9884" i="1" s="1"/>
  <c r="L9885" i="1"/>
  <c r="M9885" i="1" s="1"/>
  <c r="L9886" i="1"/>
  <c r="M9886" i="1" s="1"/>
  <c r="L9887" i="1"/>
  <c r="M9887" i="1" s="1"/>
  <c r="L9888" i="1"/>
  <c r="M9888" i="1" s="1"/>
  <c r="L9889" i="1"/>
  <c r="M9889" i="1" s="1"/>
  <c r="L9890" i="1"/>
  <c r="M9890" i="1" s="1"/>
  <c r="L9891" i="1"/>
  <c r="M9891" i="1" s="1"/>
  <c r="L9892" i="1"/>
  <c r="M9892" i="1" s="1"/>
  <c r="L9893" i="1"/>
  <c r="M9893" i="1" s="1"/>
  <c r="L9894" i="1"/>
  <c r="M9894" i="1" s="1"/>
  <c r="L9895" i="1"/>
  <c r="M9895" i="1" s="1"/>
  <c r="L9896" i="1"/>
  <c r="M9896" i="1" s="1"/>
  <c r="L9897" i="1"/>
  <c r="M9897" i="1" s="1"/>
  <c r="L9898" i="1"/>
  <c r="M9898" i="1" s="1"/>
  <c r="L9899" i="1"/>
  <c r="M9899" i="1" s="1"/>
  <c r="L9900" i="1"/>
  <c r="M9900" i="1" s="1"/>
  <c r="L9901" i="1"/>
  <c r="M9901" i="1" s="1"/>
  <c r="L9902" i="1"/>
  <c r="M9902" i="1" s="1"/>
  <c r="L9903" i="1"/>
  <c r="M9903" i="1" s="1"/>
  <c r="L9904" i="1"/>
  <c r="M9904" i="1" s="1"/>
  <c r="L9905" i="1"/>
  <c r="M9905" i="1" s="1"/>
  <c r="L9906" i="1"/>
  <c r="M9906" i="1" s="1"/>
  <c r="L9907" i="1"/>
  <c r="M9907" i="1" s="1"/>
  <c r="L9908" i="1"/>
  <c r="M9908" i="1" s="1"/>
  <c r="L9909" i="1"/>
  <c r="M9909" i="1" s="1"/>
  <c r="L9910" i="1"/>
  <c r="M9910" i="1" s="1"/>
  <c r="L9911" i="1"/>
  <c r="M9911" i="1" s="1"/>
  <c r="L9912" i="1"/>
  <c r="M9912" i="1" s="1"/>
  <c r="L9913" i="1"/>
  <c r="M9913" i="1" s="1"/>
  <c r="L9914" i="1"/>
  <c r="M9914" i="1" s="1"/>
  <c r="L9915" i="1"/>
  <c r="M9915" i="1" s="1"/>
  <c r="L9916" i="1"/>
  <c r="M9916" i="1" s="1"/>
  <c r="L9917" i="1"/>
  <c r="M9917" i="1" s="1"/>
  <c r="L9918" i="1"/>
  <c r="M9918" i="1" s="1"/>
  <c r="L9919" i="1"/>
  <c r="M9919" i="1" s="1"/>
  <c r="L9920" i="1"/>
  <c r="M9920" i="1" s="1"/>
  <c r="L9921" i="1"/>
  <c r="M9921" i="1" s="1"/>
  <c r="L9922" i="1"/>
  <c r="M9922" i="1" s="1"/>
  <c r="L9923" i="1"/>
  <c r="M9923" i="1" s="1"/>
  <c r="L9924" i="1"/>
  <c r="M9924" i="1" s="1"/>
  <c r="L9925" i="1"/>
  <c r="M9925" i="1" s="1"/>
  <c r="L9926" i="1"/>
  <c r="M9926" i="1" s="1"/>
  <c r="L9927" i="1"/>
  <c r="M9927" i="1" s="1"/>
  <c r="L9928" i="1"/>
  <c r="M9928" i="1" s="1"/>
  <c r="L9929" i="1"/>
  <c r="M9929" i="1" s="1"/>
  <c r="L9930" i="1"/>
  <c r="M9930" i="1" s="1"/>
  <c r="L9931" i="1"/>
  <c r="M9931" i="1" s="1"/>
  <c r="L9932" i="1"/>
  <c r="M9932" i="1" s="1"/>
  <c r="L9933" i="1"/>
  <c r="M9933" i="1" s="1"/>
  <c r="L9934" i="1"/>
  <c r="M9934" i="1" s="1"/>
  <c r="L9935" i="1"/>
  <c r="M9935" i="1" s="1"/>
  <c r="L9936" i="1"/>
  <c r="M9936" i="1" s="1"/>
  <c r="L9937" i="1"/>
  <c r="M9937" i="1" s="1"/>
  <c r="L9938" i="1"/>
  <c r="M9938" i="1" s="1"/>
  <c r="L9939" i="1"/>
  <c r="M9939" i="1" s="1"/>
  <c r="L9940" i="1"/>
  <c r="M9940" i="1" s="1"/>
  <c r="L9941" i="1"/>
  <c r="M9941" i="1" s="1"/>
  <c r="L9942" i="1"/>
  <c r="M9942" i="1" s="1"/>
  <c r="L9943" i="1"/>
  <c r="M9943" i="1" s="1"/>
  <c r="L9944" i="1"/>
  <c r="M9944" i="1" s="1"/>
  <c r="L9945" i="1"/>
  <c r="M9945" i="1" s="1"/>
  <c r="L9946" i="1"/>
  <c r="M9946" i="1" s="1"/>
  <c r="L9947" i="1"/>
  <c r="M9947" i="1" s="1"/>
  <c r="L9948" i="1"/>
  <c r="M9948" i="1" s="1"/>
  <c r="L9949" i="1"/>
  <c r="M9949" i="1" s="1"/>
  <c r="L9950" i="1"/>
  <c r="M9950" i="1" s="1"/>
  <c r="L9951" i="1"/>
  <c r="M9951" i="1" s="1"/>
  <c r="L9952" i="1"/>
  <c r="M9952" i="1" s="1"/>
  <c r="L9953" i="1"/>
  <c r="M9953" i="1" s="1"/>
  <c r="L9954" i="1"/>
  <c r="M9954" i="1" s="1"/>
  <c r="L9955" i="1"/>
  <c r="M9955" i="1" s="1"/>
  <c r="L9956" i="1"/>
  <c r="M9956" i="1" s="1"/>
  <c r="L9957" i="1"/>
  <c r="M9957" i="1" s="1"/>
  <c r="L9958" i="1"/>
  <c r="M9958" i="1" s="1"/>
  <c r="L9959" i="1"/>
  <c r="M9959" i="1" s="1"/>
  <c r="L9960" i="1"/>
  <c r="M9960" i="1" s="1"/>
  <c r="L9961" i="1"/>
  <c r="M9961" i="1" s="1"/>
  <c r="L9962" i="1"/>
  <c r="M9962" i="1" s="1"/>
  <c r="L9963" i="1"/>
  <c r="M9963" i="1" s="1"/>
  <c r="L9964" i="1"/>
  <c r="M9964" i="1" s="1"/>
  <c r="L9965" i="1"/>
  <c r="M9965" i="1" s="1"/>
  <c r="L9966" i="1"/>
  <c r="M9966" i="1" s="1"/>
  <c r="L9967" i="1"/>
  <c r="M9967" i="1" s="1"/>
  <c r="L9968" i="1"/>
  <c r="M9968" i="1" s="1"/>
  <c r="L9969" i="1"/>
  <c r="M9969" i="1" s="1"/>
  <c r="L9970" i="1"/>
  <c r="M9970" i="1" s="1"/>
  <c r="L9971" i="1"/>
  <c r="M9971" i="1" s="1"/>
  <c r="L9972" i="1"/>
  <c r="M9972" i="1" s="1"/>
  <c r="L9973" i="1"/>
  <c r="M9973" i="1" s="1"/>
  <c r="L9974" i="1"/>
  <c r="M9974" i="1" s="1"/>
  <c r="L9975" i="1"/>
  <c r="M9975" i="1" s="1"/>
  <c r="L9976" i="1"/>
  <c r="M9976" i="1" s="1"/>
  <c r="L9977" i="1"/>
  <c r="M9977" i="1" s="1"/>
  <c r="L9978" i="1"/>
  <c r="M9978" i="1" s="1"/>
  <c r="L9979" i="1"/>
  <c r="M9979" i="1" s="1"/>
  <c r="L9980" i="1"/>
  <c r="M9980" i="1" s="1"/>
  <c r="L9981" i="1"/>
  <c r="M9981" i="1" s="1"/>
  <c r="L9982" i="1"/>
  <c r="M9982" i="1" s="1"/>
  <c r="L9983" i="1"/>
  <c r="M9983" i="1" s="1"/>
  <c r="L9984" i="1"/>
  <c r="M9984" i="1" s="1"/>
  <c r="L9985" i="1"/>
  <c r="M9985" i="1" s="1"/>
  <c r="L9986" i="1"/>
  <c r="M9986" i="1" s="1"/>
  <c r="L9987" i="1"/>
  <c r="M9987" i="1" s="1"/>
  <c r="L9988" i="1"/>
  <c r="M9988" i="1" s="1"/>
  <c r="L9989" i="1"/>
  <c r="M9989" i="1" s="1"/>
  <c r="L9990" i="1"/>
  <c r="M9990" i="1" s="1"/>
  <c r="L9991" i="1"/>
  <c r="M9991" i="1" s="1"/>
  <c r="L9992" i="1"/>
  <c r="M9992" i="1" s="1"/>
  <c r="L9993" i="1"/>
  <c r="M9993" i="1" s="1"/>
  <c r="L9994" i="1"/>
  <c r="M9994" i="1" s="1"/>
  <c r="L9995" i="1"/>
  <c r="M9995" i="1" s="1"/>
  <c r="L9996" i="1"/>
  <c r="M9996" i="1" s="1"/>
  <c r="L9997" i="1"/>
  <c r="M9997" i="1" s="1"/>
  <c r="L9998" i="1"/>
  <c r="M9998" i="1" s="1"/>
  <c r="L9999" i="1"/>
  <c r="M9999" i="1" s="1"/>
  <c r="L10000" i="1"/>
  <c r="M10000" i="1" s="1"/>
  <c r="L10001" i="1"/>
  <c r="M10001" i="1" s="1"/>
  <c r="L10002" i="1"/>
  <c r="M10002" i="1" s="1"/>
  <c r="L10003" i="1"/>
  <c r="M10003" i="1" s="1"/>
  <c r="L10004" i="1"/>
  <c r="M10004" i="1" s="1"/>
  <c r="L10005" i="1"/>
  <c r="M10005" i="1" s="1"/>
  <c r="L10006" i="1"/>
  <c r="M10006" i="1" s="1"/>
  <c r="L10007" i="1"/>
  <c r="M10007" i="1" s="1"/>
  <c r="L10008" i="1"/>
  <c r="M10008" i="1" s="1"/>
  <c r="L10009" i="1"/>
  <c r="M10009" i="1" s="1"/>
  <c r="L10010" i="1"/>
  <c r="M10010" i="1" s="1"/>
  <c r="L10011" i="1"/>
  <c r="M10011" i="1" s="1"/>
  <c r="L10012" i="1"/>
  <c r="M10012" i="1" s="1"/>
  <c r="L10013" i="1"/>
  <c r="M10013" i="1" s="1"/>
  <c r="L10014" i="1"/>
  <c r="M10014" i="1" s="1"/>
  <c r="L10015" i="1"/>
  <c r="M10015" i="1" s="1"/>
  <c r="L10016" i="1"/>
  <c r="M10016" i="1" s="1"/>
  <c r="L10017" i="1"/>
  <c r="M10017" i="1" s="1"/>
  <c r="L10018" i="1"/>
  <c r="M10018" i="1" s="1"/>
  <c r="L10019" i="1"/>
  <c r="M10019" i="1" s="1"/>
  <c r="L10020" i="1"/>
  <c r="M10020" i="1" s="1"/>
  <c r="L10021" i="1"/>
  <c r="M10021" i="1" s="1"/>
  <c r="L10022" i="1"/>
  <c r="M10022" i="1" s="1"/>
  <c r="L10023" i="1"/>
  <c r="M10023" i="1" s="1"/>
  <c r="L10024" i="1"/>
  <c r="M10024" i="1" s="1"/>
  <c r="L10025" i="1"/>
  <c r="M10025" i="1" s="1"/>
  <c r="L10026" i="1"/>
  <c r="M10026" i="1" s="1"/>
  <c r="L10027" i="1"/>
  <c r="M10027" i="1" s="1"/>
  <c r="L10028" i="1"/>
  <c r="M10028" i="1" s="1"/>
  <c r="L10029" i="1"/>
  <c r="M10029" i="1" s="1"/>
  <c r="L10030" i="1"/>
  <c r="M10030" i="1" s="1"/>
  <c r="L10031" i="1"/>
  <c r="M10031" i="1" s="1"/>
  <c r="L10032" i="1"/>
  <c r="M10032" i="1" s="1"/>
  <c r="L10033" i="1"/>
  <c r="M10033" i="1" s="1"/>
  <c r="L10034" i="1"/>
  <c r="M10034" i="1" s="1"/>
  <c r="L10035" i="1"/>
  <c r="M10035" i="1" s="1"/>
  <c r="L10036" i="1"/>
  <c r="M10036" i="1" s="1"/>
  <c r="L10037" i="1"/>
  <c r="M10037" i="1" s="1"/>
  <c r="L10038" i="1"/>
  <c r="M10038" i="1" s="1"/>
  <c r="L10039" i="1"/>
  <c r="M10039" i="1" s="1"/>
  <c r="L10040" i="1"/>
  <c r="M10040" i="1" s="1"/>
  <c r="L10041" i="1"/>
  <c r="M10041" i="1" s="1"/>
  <c r="L10042" i="1"/>
  <c r="M10042" i="1" s="1"/>
  <c r="L10043" i="1"/>
  <c r="M10043" i="1" s="1"/>
  <c r="L10044" i="1"/>
  <c r="M10044" i="1" s="1"/>
  <c r="L10045" i="1"/>
  <c r="M10045" i="1" s="1"/>
  <c r="L10046" i="1"/>
  <c r="M10046" i="1" s="1"/>
  <c r="L10047" i="1"/>
  <c r="M10047" i="1" s="1"/>
  <c r="L10048" i="1"/>
  <c r="M10048" i="1" s="1"/>
  <c r="L10049" i="1"/>
  <c r="M10049" i="1" s="1"/>
  <c r="L10050" i="1"/>
  <c r="M10050" i="1" s="1"/>
  <c r="L10051" i="1"/>
  <c r="M10051" i="1" s="1"/>
  <c r="L10052" i="1"/>
  <c r="M10052" i="1" s="1"/>
  <c r="L10053" i="1"/>
  <c r="M10053" i="1" s="1"/>
  <c r="L10054" i="1"/>
  <c r="M10054" i="1" s="1"/>
  <c r="L10055" i="1"/>
  <c r="M10055" i="1" s="1"/>
  <c r="L10056" i="1"/>
  <c r="M10056" i="1" s="1"/>
  <c r="L10057" i="1"/>
  <c r="M10057" i="1" s="1"/>
  <c r="L10058" i="1"/>
  <c r="M10058" i="1" s="1"/>
  <c r="L10059" i="1"/>
  <c r="M10059" i="1" s="1"/>
  <c r="L10060" i="1"/>
  <c r="M10060" i="1" s="1"/>
  <c r="L10061" i="1"/>
  <c r="M10061" i="1" s="1"/>
  <c r="L10062" i="1"/>
  <c r="M10062" i="1" s="1"/>
  <c r="L10063" i="1"/>
  <c r="M10063" i="1" s="1"/>
  <c r="L10064" i="1"/>
  <c r="M10064" i="1" s="1"/>
  <c r="L10065" i="1"/>
  <c r="M10065" i="1" s="1"/>
  <c r="L10066" i="1"/>
  <c r="M10066" i="1" s="1"/>
  <c r="L10067" i="1"/>
  <c r="M10067" i="1" s="1"/>
  <c r="L10068" i="1"/>
  <c r="M10068" i="1" s="1"/>
  <c r="L10069" i="1"/>
  <c r="M10069" i="1" s="1"/>
  <c r="L10070" i="1"/>
  <c r="M10070" i="1" s="1"/>
  <c r="L10071" i="1"/>
  <c r="M10071" i="1" s="1"/>
  <c r="L10072" i="1"/>
  <c r="M10072" i="1" s="1"/>
  <c r="L10073" i="1"/>
  <c r="M10073" i="1" s="1"/>
  <c r="L10074" i="1"/>
  <c r="M10074" i="1" s="1"/>
  <c r="L10075" i="1"/>
  <c r="M10075" i="1" s="1"/>
  <c r="L10076" i="1"/>
  <c r="M10076" i="1" s="1"/>
  <c r="L10077" i="1"/>
  <c r="M10077" i="1" s="1"/>
  <c r="L10078" i="1"/>
  <c r="M10078" i="1" s="1"/>
  <c r="L10079" i="1"/>
  <c r="M10079" i="1" s="1"/>
  <c r="L10080" i="1"/>
  <c r="M10080" i="1" s="1"/>
  <c r="L10081" i="1"/>
  <c r="M10081" i="1" s="1"/>
  <c r="L10082" i="1"/>
  <c r="M10082" i="1" s="1"/>
  <c r="L10083" i="1"/>
  <c r="M10083" i="1" s="1"/>
  <c r="L10084" i="1"/>
  <c r="M10084" i="1" s="1"/>
  <c r="L10085" i="1"/>
  <c r="M10085" i="1" s="1"/>
  <c r="L10086" i="1"/>
  <c r="M10086" i="1" s="1"/>
  <c r="L10087" i="1"/>
  <c r="M10087" i="1" s="1"/>
  <c r="L10088" i="1"/>
  <c r="M10088" i="1" s="1"/>
  <c r="L10089" i="1"/>
  <c r="M10089" i="1" s="1"/>
  <c r="L10090" i="1"/>
  <c r="M10090" i="1" s="1"/>
  <c r="L10091" i="1"/>
  <c r="M10091" i="1" s="1"/>
  <c r="L10092" i="1"/>
  <c r="M10092" i="1" s="1"/>
  <c r="L10093" i="1"/>
  <c r="M10093" i="1" s="1"/>
  <c r="L10094" i="1"/>
  <c r="M10094" i="1" s="1"/>
  <c r="L10095" i="1"/>
  <c r="M10095" i="1" s="1"/>
  <c r="L10096" i="1"/>
  <c r="M10096" i="1" s="1"/>
  <c r="L10097" i="1"/>
  <c r="M10097" i="1" s="1"/>
  <c r="L10098" i="1"/>
  <c r="M10098" i="1" s="1"/>
  <c r="L10099" i="1"/>
  <c r="M10099" i="1" s="1"/>
  <c r="L10100" i="1"/>
  <c r="M10100" i="1" s="1"/>
  <c r="L10101" i="1"/>
  <c r="M10101" i="1" s="1"/>
  <c r="L10102" i="1"/>
  <c r="M10102" i="1" s="1"/>
  <c r="L10103" i="1"/>
  <c r="M10103" i="1" s="1"/>
  <c r="L10104" i="1"/>
  <c r="M10104" i="1" s="1"/>
  <c r="L10105" i="1"/>
  <c r="M10105" i="1" s="1"/>
  <c r="L10106" i="1"/>
  <c r="M10106" i="1" s="1"/>
  <c r="L10107" i="1"/>
  <c r="M10107" i="1" s="1"/>
  <c r="L10108" i="1"/>
  <c r="M10108" i="1" s="1"/>
  <c r="L10109" i="1"/>
  <c r="M10109" i="1" s="1"/>
  <c r="L10110" i="1"/>
  <c r="M10110" i="1" s="1"/>
  <c r="L10111" i="1"/>
  <c r="M10111" i="1" s="1"/>
  <c r="L10112" i="1"/>
  <c r="M10112" i="1" s="1"/>
  <c r="L10113" i="1"/>
  <c r="M10113" i="1" s="1"/>
  <c r="L10114" i="1"/>
  <c r="M10114" i="1" s="1"/>
  <c r="L10115" i="1"/>
  <c r="M10115" i="1" s="1"/>
  <c r="L10116" i="1"/>
  <c r="M10116" i="1" s="1"/>
  <c r="L10117" i="1"/>
  <c r="M10117" i="1" s="1"/>
  <c r="L10118" i="1"/>
  <c r="M10118" i="1" s="1"/>
  <c r="L10119" i="1"/>
  <c r="M10119" i="1" s="1"/>
  <c r="L10120" i="1"/>
  <c r="M10120" i="1" s="1"/>
  <c r="L10121" i="1"/>
  <c r="M10121" i="1" s="1"/>
  <c r="L10122" i="1"/>
  <c r="M10122" i="1" s="1"/>
  <c r="L10123" i="1"/>
  <c r="M10123" i="1" s="1"/>
  <c r="L10124" i="1"/>
  <c r="M10124" i="1" s="1"/>
  <c r="L10125" i="1"/>
  <c r="M10125" i="1" s="1"/>
  <c r="L10126" i="1"/>
  <c r="M10126" i="1" s="1"/>
  <c r="L10127" i="1"/>
  <c r="M10127" i="1" s="1"/>
  <c r="L10128" i="1"/>
  <c r="M10128" i="1" s="1"/>
  <c r="L10129" i="1"/>
  <c r="M10129" i="1" s="1"/>
  <c r="L10130" i="1"/>
  <c r="M10130" i="1" s="1"/>
  <c r="L10131" i="1"/>
  <c r="M10131" i="1" s="1"/>
  <c r="L10132" i="1"/>
  <c r="M10132" i="1" s="1"/>
  <c r="L10133" i="1"/>
  <c r="M10133" i="1" s="1"/>
  <c r="L10134" i="1"/>
  <c r="M10134" i="1" s="1"/>
  <c r="L10135" i="1"/>
  <c r="M10135" i="1" s="1"/>
  <c r="L10136" i="1"/>
  <c r="M10136" i="1" s="1"/>
  <c r="L10137" i="1"/>
  <c r="M10137" i="1" s="1"/>
  <c r="L10138" i="1"/>
  <c r="M10138" i="1" s="1"/>
  <c r="L10139" i="1"/>
  <c r="M10139" i="1" s="1"/>
  <c r="L10140" i="1"/>
  <c r="M10140" i="1" s="1"/>
  <c r="L10141" i="1"/>
  <c r="M10141" i="1" s="1"/>
  <c r="L10142" i="1"/>
  <c r="M10142" i="1" s="1"/>
  <c r="L10143" i="1"/>
  <c r="M10143" i="1" s="1"/>
  <c r="L10144" i="1"/>
  <c r="M10144" i="1" s="1"/>
  <c r="L10145" i="1"/>
  <c r="M10145" i="1" s="1"/>
  <c r="L10146" i="1"/>
  <c r="M10146" i="1" s="1"/>
  <c r="L10147" i="1"/>
  <c r="M10147" i="1" s="1"/>
  <c r="L10148" i="1"/>
  <c r="M10148" i="1" s="1"/>
  <c r="L10149" i="1"/>
  <c r="M10149" i="1" s="1"/>
  <c r="L10150" i="1"/>
  <c r="M10150" i="1" s="1"/>
  <c r="L10151" i="1"/>
  <c r="M10151" i="1" s="1"/>
  <c r="L10152" i="1"/>
  <c r="M10152" i="1" s="1"/>
  <c r="L10153" i="1"/>
  <c r="M10153" i="1" s="1"/>
  <c r="L10154" i="1"/>
  <c r="M10154" i="1" s="1"/>
  <c r="L10155" i="1"/>
  <c r="M10155" i="1" s="1"/>
  <c r="L10156" i="1"/>
  <c r="M10156" i="1" s="1"/>
  <c r="L10157" i="1"/>
  <c r="M10157" i="1" s="1"/>
  <c r="L10158" i="1"/>
  <c r="M10158" i="1" s="1"/>
  <c r="L10159" i="1"/>
  <c r="M10159" i="1" s="1"/>
  <c r="L10160" i="1"/>
  <c r="M10160" i="1" s="1"/>
  <c r="L10161" i="1"/>
  <c r="M10161" i="1" s="1"/>
  <c r="L10162" i="1"/>
  <c r="M10162" i="1" s="1"/>
  <c r="L10163" i="1"/>
  <c r="M10163" i="1" s="1"/>
  <c r="L10164" i="1"/>
  <c r="M10164" i="1" s="1"/>
  <c r="L10165" i="1"/>
  <c r="M10165" i="1" s="1"/>
  <c r="L10166" i="1"/>
  <c r="M10166" i="1" s="1"/>
  <c r="L10167" i="1"/>
  <c r="M10167" i="1" s="1"/>
  <c r="L10168" i="1"/>
  <c r="M10168" i="1" s="1"/>
  <c r="L10169" i="1"/>
  <c r="M10169" i="1" s="1"/>
  <c r="L10170" i="1"/>
  <c r="M10170" i="1" s="1"/>
  <c r="L10171" i="1"/>
  <c r="M10171" i="1" s="1"/>
  <c r="L10172" i="1"/>
  <c r="M10172" i="1" s="1"/>
  <c r="L10173" i="1"/>
  <c r="M10173" i="1" s="1"/>
  <c r="L10174" i="1"/>
  <c r="M10174" i="1" s="1"/>
  <c r="L10175" i="1"/>
  <c r="M10175" i="1" s="1"/>
  <c r="L10176" i="1"/>
  <c r="M10176" i="1" s="1"/>
  <c r="L10177" i="1"/>
  <c r="M10177" i="1" s="1"/>
  <c r="L10178" i="1"/>
  <c r="M10178" i="1" s="1"/>
  <c r="L10179" i="1"/>
  <c r="M10179" i="1" s="1"/>
  <c r="L10180" i="1"/>
  <c r="M10180" i="1" s="1"/>
  <c r="L10181" i="1"/>
  <c r="M10181" i="1" s="1"/>
  <c r="L10182" i="1"/>
  <c r="M10182" i="1" s="1"/>
  <c r="L10183" i="1"/>
  <c r="M10183" i="1" s="1"/>
  <c r="L10184" i="1"/>
  <c r="M10184" i="1" s="1"/>
  <c r="L10185" i="1"/>
  <c r="M10185" i="1" s="1"/>
  <c r="L10186" i="1"/>
  <c r="M10186" i="1" s="1"/>
  <c r="L10187" i="1"/>
  <c r="M10187" i="1" s="1"/>
  <c r="L10188" i="1"/>
  <c r="M10188" i="1" s="1"/>
  <c r="L10189" i="1"/>
  <c r="M10189" i="1" s="1"/>
  <c r="L10190" i="1"/>
  <c r="M10190" i="1" s="1"/>
  <c r="L10191" i="1"/>
  <c r="M10191" i="1" s="1"/>
  <c r="L10192" i="1"/>
  <c r="M10192" i="1" s="1"/>
  <c r="L10193" i="1"/>
  <c r="M10193" i="1" s="1"/>
  <c r="L10194" i="1"/>
  <c r="M10194" i="1" s="1"/>
  <c r="L10195" i="1"/>
  <c r="M10195" i="1" s="1"/>
  <c r="L10196" i="1"/>
  <c r="M10196" i="1" s="1"/>
  <c r="L10197" i="1"/>
  <c r="M10197" i="1" s="1"/>
  <c r="L10198" i="1"/>
  <c r="M10198" i="1" s="1"/>
  <c r="L10199" i="1"/>
  <c r="M10199" i="1" s="1"/>
  <c r="L10200" i="1"/>
  <c r="M10200" i="1" s="1"/>
  <c r="L10201" i="1"/>
  <c r="M10201" i="1" s="1"/>
  <c r="L10202" i="1"/>
  <c r="M10202" i="1" s="1"/>
  <c r="L10203" i="1"/>
  <c r="M10203" i="1" s="1"/>
  <c r="L10204" i="1"/>
  <c r="M10204" i="1" s="1"/>
  <c r="L10205" i="1"/>
  <c r="M10205" i="1" s="1"/>
  <c r="L10206" i="1"/>
  <c r="M10206" i="1" s="1"/>
  <c r="L10207" i="1"/>
  <c r="M10207" i="1" s="1"/>
  <c r="L10208" i="1"/>
  <c r="M10208" i="1" s="1"/>
  <c r="L10209" i="1"/>
  <c r="M10209" i="1" s="1"/>
  <c r="L10210" i="1"/>
  <c r="M10210" i="1" s="1"/>
  <c r="L10211" i="1"/>
  <c r="M10211" i="1" s="1"/>
  <c r="L10212" i="1"/>
  <c r="M10212" i="1" s="1"/>
  <c r="L10213" i="1"/>
  <c r="M10213" i="1" s="1"/>
  <c r="L10214" i="1"/>
  <c r="M10214" i="1" s="1"/>
  <c r="L10215" i="1"/>
  <c r="M10215" i="1" s="1"/>
  <c r="L10216" i="1"/>
  <c r="M10216" i="1" s="1"/>
  <c r="L10217" i="1"/>
  <c r="M10217" i="1" s="1"/>
  <c r="L10218" i="1"/>
  <c r="M10218" i="1" s="1"/>
  <c r="L10219" i="1"/>
  <c r="M10219" i="1" s="1"/>
  <c r="L10220" i="1"/>
  <c r="M10220" i="1" s="1"/>
  <c r="L10221" i="1"/>
  <c r="M10221" i="1" s="1"/>
  <c r="L10222" i="1"/>
  <c r="M10222" i="1" s="1"/>
  <c r="L10223" i="1"/>
  <c r="M10223" i="1" s="1"/>
  <c r="L10224" i="1"/>
  <c r="M10224" i="1" s="1"/>
  <c r="L10225" i="1"/>
  <c r="M10225" i="1" s="1"/>
  <c r="L10226" i="1"/>
  <c r="M10226" i="1" s="1"/>
  <c r="L9366" i="1"/>
  <c r="M9366" i="1" s="1"/>
  <c r="D1486" i="5"/>
  <c r="AA1486" i="5" s="1"/>
  <c r="D1487" i="5"/>
  <c r="AA1487" i="5" s="1"/>
  <c r="D1488" i="5"/>
  <c r="AA1488" i="5" s="1"/>
  <c r="D1489" i="5"/>
  <c r="AB1489" i="5" s="1"/>
  <c r="D1490" i="5"/>
  <c r="AA1490" i="5" s="1"/>
  <c r="D1491" i="5"/>
  <c r="AA1491" i="5" s="1"/>
  <c r="D1492" i="5"/>
  <c r="AA1492" i="5" s="1"/>
  <c r="D1493" i="5"/>
  <c r="AA1493" i="5" s="1"/>
  <c r="D1494" i="5"/>
  <c r="AA1494" i="5" s="1"/>
  <c r="D1495" i="5"/>
  <c r="AA1495" i="5" s="1"/>
  <c r="D1496" i="5"/>
  <c r="AA1496" i="5" s="1"/>
  <c r="D1497" i="5"/>
  <c r="AA1497" i="5" s="1"/>
  <c r="D1498" i="5"/>
  <c r="AA1498" i="5" s="1"/>
  <c r="D1499" i="5"/>
  <c r="AA1499" i="5" s="1"/>
  <c r="D1500" i="5"/>
  <c r="AA1500" i="5" s="1"/>
  <c r="D1501" i="5"/>
  <c r="AA1501" i="5" s="1"/>
  <c r="D1502" i="5"/>
  <c r="AA1502" i="5" s="1"/>
  <c r="AB1502" i="5" s="1"/>
  <c r="D1503" i="5"/>
  <c r="AA1503" i="5" s="1"/>
  <c r="D1504" i="5"/>
  <c r="AA1504" i="5" s="1"/>
  <c r="AB1504" i="5" s="1"/>
  <c r="D1505" i="5"/>
  <c r="AA1505" i="5" s="1"/>
  <c r="D1506" i="5"/>
  <c r="AB1506" i="5" s="1"/>
  <c r="D1507" i="5"/>
  <c r="AA1507" i="5" s="1"/>
  <c r="D1508" i="5"/>
  <c r="AA1508" i="5" s="1"/>
  <c r="D1509" i="5"/>
  <c r="AA1509" i="5" s="1"/>
  <c r="D1510" i="5"/>
  <c r="AA1510" i="5" s="1"/>
  <c r="D1511" i="5"/>
  <c r="AA1511" i="5" s="1"/>
  <c r="D1512" i="5"/>
  <c r="AA1512" i="5" s="1"/>
  <c r="D1513" i="5"/>
  <c r="AA1513" i="5" s="1"/>
  <c r="D1514" i="5"/>
  <c r="AA1514" i="5" s="1"/>
  <c r="D1515" i="5"/>
  <c r="AA1515" i="5" s="1"/>
  <c r="D1516" i="5"/>
  <c r="AA1516" i="5" s="1"/>
  <c r="AB1516" i="5" s="1"/>
  <c r="D1517" i="5"/>
  <c r="AA1517" i="5" s="1"/>
  <c r="AB1517" i="5" s="1"/>
  <c r="D1518" i="5"/>
  <c r="AA1518" i="5" s="1"/>
  <c r="AB1518" i="5" s="1"/>
  <c r="D1519" i="5"/>
  <c r="AA1519" i="5" s="1"/>
  <c r="AB1519" i="5" s="1"/>
  <c r="D1520" i="5"/>
  <c r="AA1520" i="5" s="1"/>
  <c r="AB1520" i="5" s="1"/>
  <c r="D1521" i="5"/>
  <c r="AA1521" i="5" s="1"/>
  <c r="D1522" i="5"/>
  <c r="AA1522" i="5" s="1"/>
  <c r="D1523" i="5"/>
  <c r="AA1523" i="5" s="1"/>
  <c r="D1524" i="5"/>
  <c r="AA1524" i="5" s="1"/>
  <c r="D1525" i="5"/>
  <c r="AA1525" i="5" s="1"/>
  <c r="D1526" i="5"/>
  <c r="AA1526" i="5" s="1"/>
  <c r="D1527" i="5"/>
  <c r="AA1527" i="5" s="1"/>
  <c r="D1528" i="5"/>
  <c r="AA1528" i="5" s="1"/>
  <c r="D1529" i="5"/>
  <c r="AA1529" i="5" s="1"/>
  <c r="D1530" i="5"/>
  <c r="AA1530" i="5" s="1"/>
  <c r="D1531" i="5"/>
  <c r="AA1531" i="5" s="1"/>
  <c r="D1532" i="5"/>
  <c r="AA1532" i="5" s="1"/>
  <c r="D1533" i="5"/>
  <c r="AA1533" i="5" s="1"/>
  <c r="D1534" i="5"/>
  <c r="AA1534" i="5" s="1"/>
  <c r="AB1534" i="5" s="1"/>
  <c r="D1535" i="5"/>
  <c r="AA1535" i="5" s="1"/>
  <c r="AB1535" i="5" s="1"/>
  <c r="D1536" i="5"/>
  <c r="AA1536" i="5" s="1"/>
  <c r="AB1536" i="5" s="1"/>
  <c r="D1537" i="5"/>
  <c r="AA1537" i="5" s="1"/>
  <c r="D1538" i="5"/>
  <c r="AA1538" i="5" s="1"/>
  <c r="D1539" i="5"/>
  <c r="AA1539" i="5" s="1"/>
  <c r="D1540" i="5"/>
  <c r="AA1540" i="5" s="1"/>
  <c r="D1541" i="5"/>
  <c r="AA1541" i="5" s="1"/>
  <c r="D1542" i="5"/>
  <c r="AA1542" i="5" s="1"/>
  <c r="D1543" i="5"/>
  <c r="AA1543" i="5" s="1"/>
  <c r="D1544" i="5"/>
  <c r="AA1544" i="5" s="1"/>
  <c r="D1545" i="5"/>
  <c r="AA1545" i="5" s="1"/>
  <c r="D1546" i="5"/>
  <c r="AA1546" i="5" s="1"/>
  <c r="D1547" i="5"/>
  <c r="AA1547" i="5" s="1"/>
  <c r="D1548" i="5"/>
  <c r="AA1548" i="5" s="1"/>
  <c r="D1549" i="5"/>
  <c r="AA1549" i="5" s="1"/>
  <c r="D1550" i="5"/>
  <c r="AA1550" i="5" s="1"/>
  <c r="D1551" i="5"/>
  <c r="AA1551" i="5" s="1"/>
  <c r="D1552" i="5"/>
  <c r="AA1552" i="5" s="1"/>
  <c r="D1553" i="5"/>
  <c r="AA1553" i="5" s="1"/>
  <c r="D1554" i="5"/>
  <c r="AA1554" i="5" s="1"/>
  <c r="D1555" i="5"/>
  <c r="AA1555" i="5" s="1"/>
  <c r="D1556" i="5"/>
  <c r="AA1556" i="5" s="1"/>
  <c r="D1557" i="5"/>
  <c r="AA1557" i="5" s="1"/>
  <c r="D1558" i="5"/>
  <c r="AA1558" i="5" s="1"/>
  <c r="D1559" i="5"/>
  <c r="AA1559" i="5" s="1"/>
  <c r="D1560" i="5"/>
  <c r="AA1560" i="5" s="1"/>
  <c r="D1561" i="5"/>
  <c r="AA1561" i="5" s="1"/>
  <c r="D1562" i="5"/>
  <c r="AA1562" i="5" s="1"/>
  <c r="D1563" i="5"/>
  <c r="AA1563" i="5" s="1"/>
  <c r="D1564" i="5"/>
  <c r="AA1564" i="5" s="1"/>
  <c r="D1565" i="5"/>
  <c r="AA1565" i="5" s="1"/>
  <c r="D1566" i="5"/>
  <c r="AA1566" i="5" s="1"/>
  <c r="D1567" i="5"/>
  <c r="AA1567" i="5" s="1"/>
  <c r="D1568" i="5"/>
  <c r="AA1568" i="5" s="1"/>
  <c r="D1569" i="5"/>
  <c r="AA1569" i="5" s="1"/>
  <c r="D1570" i="5"/>
  <c r="AA1570" i="5" s="1"/>
  <c r="D1571" i="5"/>
  <c r="AA1571" i="5" s="1"/>
  <c r="D1572" i="5"/>
  <c r="AA1572" i="5" s="1"/>
  <c r="D1573" i="5"/>
  <c r="AA1573" i="5" s="1"/>
  <c r="D1574" i="5"/>
  <c r="AA1574" i="5" s="1"/>
  <c r="D1575" i="5"/>
  <c r="AA1575" i="5" s="1"/>
  <c r="D1576" i="5"/>
  <c r="AA1576" i="5" s="1"/>
  <c r="D1577" i="5"/>
  <c r="AA1577" i="5" s="1"/>
  <c r="D1578" i="5"/>
  <c r="AA1578" i="5" s="1"/>
  <c r="D1579" i="5"/>
  <c r="AA1579" i="5" s="1"/>
  <c r="D1580" i="5"/>
  <c r="AA1580" i="5" s="1"/>
  <c r="D1581" i="5"/>
  <c r="AA1581" i="5" s="1"/>
  <c r="D1582" i="5"/>
  <c r="AA1582" i="5" s="1"/>
  <c r="D1583" i="5"/>
  <c r="AA1583" i="5" s="1"/>
  <c r="D1584" i="5"/>
  <c r="AA1584" i="5" s="1"/>
  <c r="D1585" i="5"/>
  <c r="AA1585" i="5" s="1"/>
  <c r="D1586" i="5"/>
  <c r="AA1586" i="5" s="1"/>
  <c r="D1587" i="5"/>
  <c r="AA1587" i="5" s="1"/>
  <c r="D1588" i="5"/>
  <c r="AA1588" i="5" s="1"/>
  <c r="D1589" i="5"/>
  <c r="AA1589" i="5" s="1"/>
  <c r="D1590" i="5"/>
  <c r="AA1590" i="5" s="1"/>
  <c r="D1591" i="5"/>
  <c r="AA1591" i="5" s="1"/>
  <c r="AB1591" i="5" s="1"/>
  <c r="D1592" i="5"/>
  <c r="AA1592" i="5" s="1"/>
  <c r="AB1592" i="5" s="1"/>
  <c r="D1593" i="5"/>
  <c r="AA1593" i="5" s="1"/>
  <c r="D1594" i="5"/>
  <c r="AA1594" i="5" s="1"/>
  <c r="D1595" i="5"/>
  <c r="AA1595" i="5" s="1"/>
  <c r="D1596" i="5"/>
  <c r="AA1596" i="5" s="1"/>
  <c r="D1597" i="5"/>
  <c r="AA1597" i="5" s="1"/>
  <c r="D1598" i="5"/>
  <c r="AA1598" i="5" s="1"/>
  <c r="D1599" i="5"/>
  <c r="AA1599" i="5" s="1"/>
  <c r="AB1599" i="5" s="1"/>
  <c r="D1600" i="5"/>
  <c r="AA1600" i="5" s="1"/>
  <c r="AB1600" i="5" s="1"/>
  <c r="D1601" i="5"/>
  <c r="AA1601" i="5" s="1"/>
  <c r="AB1601" i="5" s="1"/>
  <c r="D1602" i="5"/>
  <c r="AA1602" i="5" s="1"/>
  <c r="D1603" i="5"/>
  <c r="AA1603" i="5" s="1"/>
  <c r="D1604" i="5"/>
  <c r="AA1604" i="5" s="1"/>
  <c r="D1605" i="5"/>
  <c r="AA1605" i="5" s="1"/>
  <c r="D1606" i="5"/>
  <c r="AA1606" i="5" s="1"/>
  <c r="D1607" i="5"/>
  <c r="AA1607" i="5" s="1"/>
  <c r="D1608" i="5"/>
  <c r="AA1608" i="5" s="1"/>
  <c r="D1609" i="5"/>
  <c r="AA1609" i="5" s="1"/>
  <c r="D1610" i="5"/>
  <c r="AA1610" i="5" s="1"/>
  <c r="D1611" i="5"/>
  <c r="AA1611" i="5" s="1"/>
  <c r="D1612" i="5"/>
  <c r="AA1612" i="5" s="1"/>
  <c r="D1613" i="5"/>
  <c r="AA1613" i="5" s="1"/>
  <c r="D1614" i="5"/>
  <c r="AA1614" i="5" s="1"/>
  <c r="D1615" i="5"/>
  <c r="AA1615" i="5" s="1"/>
  <c r="D1616" i="5"/>
  <c r="AA1616" i="5" s="1"/>
  <c r="D1617" i="5"/>
  <c r="AA1617" i="5" s="1"/>
  <c r="D1618" i="5"/>
  <c r="AA1618" i="5" s="1"/>
  <c r="D1619" i="5"/>
  <c r="AA1619" i="5" s="1"/>
  <c r="D1620" i="5"/>
  <c r="AA1620" i="5" s="1"/>
  <c r="D1621" i="5"/>
  <c r="AA1621" i="5" s="1"/>
  <c r="D1622" i="5"/>
  <c r="AA1622" i="5" s="1"/>
  <c r="D1623" i="5"/>
  <c r="AA1623" i="5" s="1"/>
  <c r="D1624" i="5"/>
  <c r="AA1624" i="5" s="1"/>
  <c r="D1625" i="5"/>
  <c r="AA1625" i="5" s="1"/>
  <c r="D1626" i="5"/>
  <c r="AA1626" i="5" s="1"/>
  <c r="D1627" i="5"/>
  <c r="AA1627" i="5" s="1"/>
  <c r="AB1627" i="5" s="1"/>
  <c r="D1628" i="5"/>
  <c r="AA1628" i="5" s="1"/>
  <c r="D1629" i="5"/>
  <c r="AA1629" i="5" s="1"/>
  <c r="D1630" i="5"/>
  <c r="AA1630" i="5" s="1"/>
  <c r="D1631" i="5"/>
  <c r="AA1631" i="5" s="1"/>
  <c r="D1632" i="5"/>
  <c r="AA1632" i="5" s="1"/>
  <c r="AB1632" i="5" s="1"/>
  <c r="D1633" i="5"/>
  <c r="AA1633" i="5" s="1"/>
  <c r="D1634" i="5"/>
  <c r="AA1634" i="5" s="1"/>
  <c r="AB1634" i="5" s="1"/>
  <c r="D1635" i="5"/>
  <c r="AA1635" i="5" s="1"/>
  <c r="D1636" i="5"/>
  <c r="AA1636" i="5" s="1"/>
  <c r="D1637" i="5"/>
  <c r="AA1637" i="5" s="1"/>
  <c r="AB1637" i="5" s="1"/>
  <c r="D1638" i="5"/>
  <c r="AA1638" i="5" s="1"/>
  <c r="AB1638" i="5" s="1"/>
  <c r="D1639" i="5"/>
  <c r="AA1639" i="5" s="1"/>
  <c r="D1640" i="5"/>
  <c r="AA1640" i="5" s="1"/>
  <c r="D1641" i="5"/>
  <c r="AA1641" i="5" s="1"/>
  <c r="D1642" i="5"/>
  <c r="AA1642" i="5" s="1"/>
  <c r="D1643" i="5"/>
  <c r="AA1643" i="5" s="1"/>
  <c r="D1644" i="5"/>
  <c r="AA1644" i="5" s="1"/>
  <c r="D1645" i="5"/>
  <c r="AA1645" i="5" s="1"/>
  <c r="D1646" i="5"/>
  <c r="AA1646" i="5" s="1"/>
  <c r="D1647" i="5"/>
  <c r="AA1647" i="5" s="1"/>
  <c r="D1648" i="5"/>
  <c r="AA1648" i="5" s="1"/>
  <c r="D1649" i="5"/>
  <c r="AA1649" i="5" s="1"/>
  <c r="AB1649" i="5" s="1"/>
  <c r="D1650" i="5"/>
  <c r="AA1650" i="5" s="1"/>
  <c r="AB1650" i="5" s="1"/>
  <c r="D1651" i="5"/>
  <c r="AA1651" i="5" s="1"/>
  <c r="AB1651" i="5" s="1"/>
  <c r="D1652" i="5"/>
  <c r="AA1652" i="5" s="1"/>
  <c r="AB1652" i="5" s="1"/>
  <c r="D1653" i="5"/>
  <c r="AA1653" i="5" s="1"/>
  <c r="AB1653" i="5" s="1"/>
  <c r="D1654" i="5"/>
  <c r="AA1654" i="5" s="1"/>
  <c r="AB1654" i="5" s="1"/>
  <c r="D1655" i="5"/>
  <c r="AA1655" i="5" s="1"/>
  <c r="D1656" i="5"/>
  <c r="AA1656" i="5" s="1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C7566" i="4"/>
  <c r="C7567" i="4"/>
  <c r="C7568" i="4"/>
  <c r="C7569" i="4"/>
  <c r="C7570" i="4"/>
  <c r="C7571" i="4"/>
  <c r="C7572" i="4"/>
  <c r="C7573" i="4"/>
  <c r="C7574" i="4"/>
  <c r="C7575" i="4"/>
  <c r="C7576" i="4"/>
  <c r="C7577" i="4"/>
  <c r="C7578" i="4"/>
  <c r="C7579" i="4"/>
  <c r="C7580" i="4"/>
  <c r="C7581" i="4"/>
  <c r="C7582" i="4"/>
  <c r="C7583" i="4"/>
  <c r="C7584" i="4"/>
  <c r="C7585" i="4"/>
  <c r="C7586" i="4"/>
  <c r="C7587" i="4"/>
  <c r="C7588" i="4"/>
  <c r="C7589" i="4"/>
  <c r="C7590" i="4"/>
  <c r="C7591" i="4"/>
  <c r="C7592" i="4"/>
  <c r="C7593" i="4"/>
  <c r="C7594" i="4"/>
  <c r="C7595" i="4"/>
  <c r="C7596" i="4"/>
  <c r="C7597" i="4"/>
  <c r="C7598" i="4"/>
  <c r="C7599" i="4"/>
  <c r="C7600" i="4"/>
  <c r="C7601" i="4"/>
  <c r="C7602" i="4"/>
  <c r="C7603" i="4"/>
  <c r="C7604" i="4"/>
  <c r="C7605" i="4"/>
  <c r="C7606" i="4"/>
  <c r="C7607" i="4"/>
  <c r="C7608" i="4"/>
  <c r="C7609" i="4"/>
  <c r="C7610" i="4"/>
  <c r="C7611" i="4"/>
  <c r="C7612" i="4"/>
  <c r="C7613" i="4"/>
  <c r="C7614" i="4"/>
  <c r="C7615" i="4"/>
  <c r="C7616" i="4"/>
  <c r="C7617" i="4"/>
  <c r="C7618" i="4"/>
  <c r="C7619" i="4"/>
  <c r="C7620" i="4"/>
  <c r="C7621" i="4"/>
  <c r="C7622" i="4"/>
  <c r="C7623" i="4"/>
  <c r="C7624" i="4"/>
  <c r="C7625" i="4"/>
  <c r="C7626" i="4"/>
  <c r="C7627" i="4"/>
  <c r="C7628" i="4"/>
  <c r="C7629" i="4"/>
  <c r="C7630" i="4"/>
  <c r="C7631" i="4"/>
  <c r="C7632" i="4"/>
  <c r="C7633" i="4"/>
  <c r="C7634" i="4"/>
  <c r="C7635" i="4"/>
  <c r="C7636" i="4"/>
  <c r="C7637" i="4"/>
  <c r="C7638" i="4"/>
  <c r="C7639" i="4"/>
  <c r="C7640" i="4"/>
  <c r="C7641" i="4"/>
  <c r="C7642" i="4"/>
  <c r="C7643" i="4"/>
  <c r="C7644" i="4"/>
  <c r="C7645" i="4"/>
  <c r="C7646" i="4"/>
  <c r="C7647" i="4"/>
  <c r="C7648" i="4"/>
  <c r="C7649" i="4"/>
  <c r="C7650" i="4"/>
  <c r="C7651" i="4"/>
  <c r="C7652" i="4"/>
  <c r="C7653" i="4"/>
  <c r="C7654" i="4"/>
  <c r="C7655" i="4"/>
  <c r="C7656" i="4"/>
  <c r="C7657" i="4"/>
  <c r="C7658" i="4"/>
  <c r="C7659" i="4"/>
  <c r="C7660" i="4"/>
  <c r="C7661" i="4"/>
  <c r="C7662" i="4"/>
  <c r="C7663" i="4"/>
  <c r="C7664" i="4"/>
  <c r="C7665" i="4"/>
  <c r="C7666" i="4"/>
  <c r="C7667" i="4"/>
  <c r="C7668" i="4"/>
  <c r="C7669" i="4"/>
  <c r="C7670" i="4"/>
  <c r="C7671" i="4"/>
  <c r="C7672" i="4"/>
  <c r="C7673" i="4"/>
  <c r="C7674" i="4"/>
  <c r="C7675" i="4"/>
  <c r="C7676" i="4"/>
  <c r="C7677" i="4"/>
  <c r="C7678" i="4"/>
  <c r="C7679" i="4"/>
  <c r="C7680" i="4"/>
  <c r="C7681" i="4"/>
  <c r="C7682" i="4"/>
  <c r="C7683" i="4"/>
  <c r="C7684" i="4"/>
  <c r="C7685" i="4"/>
  <c r="C7686" i="4"/>
  <c r="C7687" i="4"/>
  <c r="C7688" i="4"/>
  <c r="C7689" i="4"/>
  <c r="C7690" i="4"/>
  <c r="C7691" i="4"/>
  <c r="C7692" i="4"/>
  <c r="C7693" i="4"/>
  <c r="C7694" i="4"/>
  <c r="C7695" i="4"/>
  <c r="C7696" i="4"/>
  <c r="C7697" i="4"/>
  <c r="C7698" i="4"/>
  <c r="C7699" i="4"/>
  <c r="C7700" i="4"/>
  <c r="C7701" i="4"/>
  <c r="C7702" i="4"/>
  <c r="C7703" i="4"/>
  <c r="C7704" i="4"/>
  <c r="C7705" i="4"/>
  <c r="C7706" i="4"/>
  <c r="C7707" i="4"/>
  <c r="C7708" i="4"/>
  <c r="C7709" i="4"/>
  <c r="C7710" i="4"/>
  <c r="C7711" i="4"/>
  <c r="C7712" i="4"/>
  <c r="C7713" i="4"/>
  <c r="C7714" i="4"/>
  <c r="C7715" i="4"/>
  <c r="C7716" i="4"/>
  <c r="C7717" i="4"/>
  <c r="C7718" i="4"/>
  <c r="C7719" i="4"/>
  <c r="C7720" i="4"/>
  <c r="C7721" i="4"/>
  <c r="C7722" i="4"/>
  <c r="C7723" i="4"/>
  <c r="C7724" i="4"/>
  <c r="C7725" i="4"/>
  <c r="C7726" i="4"/>
  <c r="C7727" i="4"/>
  <c r="C7728" i="4"/>
  <c r="C7729" i="4"/>
  <c r="C7730" i="4"/>
  <c r="C7731" i="4"/>
  <c r="C7732" i="4"/>
  <c r="C7733" i="4"/>
  <c r="C7734" i="4"/>
  <c r="C7735" i="4"/>
  <c r="C7736" i="4"/>
  <c r="C7737" i="4"/>
  <c r="C7738" i="4"/>
  <c r="C7739" i="4"/>
  <c r="C7740" i="4"/>
  <c r="C7741" i="4"/>
  <c r="C7742" i="4"/>
  <c r="C7743" i="4"/>
  <c r="C7744" i="4"/>
  <c r="C7745" i="4"/>
  <c r="C7746" i="4"/>
  <c r="C7747" i="4"/>
  <c r="C7748" i="4"/>
  <c r="C7749" i="4"/>
  <c r="C7750" i="4"/>
  <c r="C7751" i="4"/>
  <c r="C7752" i="4"/>
  <c r="C7753" i="4"/>
  <c r="C7754" i="4"/>
  <c r="C7755" i="4"/>
  <c r="C7756" i="4"/>
  <c r="C7757" i="4"/>
  <c r="C7758" i="4"/>
  <c r="C7759" i="4"/>
  <c r="C7760" i="4"/>
  <c r="C7761" i="4"/>
  <c r="C7762" i="4"/>
  <c r="C7763" i="4"/>
  <c r="C7764" i="4"/>
  <c r="C7765" i="4"/>
  <c r="C7766" i="4"/>
  <c r="C7767" i="4"/>
  <c r="C7768" i="4"/>
  <c r="C7769" i="4"/>
  <c r="C7770" i="4"/>
  <c r="C7771" i="4"/>
  <c r="C7772" i="4"/>
  <c r="C7773" i="4"/>
  <c r="C7774" i="4"/>
  <c r="C7775" i="4"/>
  <c r="C7776" i="4"/>
  <c r="C7777" i="4"/>
  <c r="C7778" i="4"/>
  <c r="C7779" i="4"/>
  <c r="C7780" i="4"/>
  <c r="C7781" i="4"/>
  <c r="C7782" i="4"/>
  <c r="C7783" i="4"/>
  <c r="C7784" i="4"/>
  <c r="C7785" i="4"/>
  <c r="C7786" i="4"/>
  <c r="C7787" i="4"/>
  <c r="C7788" i="4"/>
  <c r="C7789" i="4"/>
  <c r="C7790" i="4"/>
  <c r="C7791" i="4"/>
  <c r="C7792" i="4"/>
  <c r="C7793" i="4"/>
  <c r="C7794" i="4"/>
  <c r="C7795" i="4"/>
  <c r="C7796" i="4"/>
  <c r="C7797" i="4"/>
  <c r="C7798" i="4"/>
  <c r="C7799" i="4"/>
  <c r="C7800" i="4"/>
  <c r="C7801" i="4"/>
  <c r="C7802" i="4"/>
  <c r="C7803" i="4"/>
  <c r="C7804" i="4"/>
  <c r="C7805" i="4"/>
  <c r="C7806" i="4"/>
  <c r="C7807" i="4"/>
  <c r="C7808" i="4"/>
  <c r="C7809" i="4"/>
  <c r="C7810" i="4"/>
  <c r="C7811" i="4"/>
  <c r="C7812" i="4"/>
  <c r="C7813" i="4"/>
  <c r="C7814" i="4"/>
  <c r="C7815" i="4"/>
  <c r="C7816" i="4"/>
  <c r="C7817" i="4"/>
  <c r="C7818" i="4"/>
  <c r="C7819" i="4"/>
  <c r="C7820" i="4"/>
  <c r="C7821" i="4"/>
  <c r="C7822" i="4"/>
  <c r="C7823" i="4"/>
  <c r="C7824" i="4"/>
  <c r="C7825" i="4"/>
  <c r="C7826" i="4"/>
  <c r="C7827" i="4"/>
  <c r="C7828" i="4"/>
  <c r="C7829" i="4"/>
  <c r="C7830" i="4"/>
  <c r="C7831" i="4"/>
  <c r="C7832" i="4"/>
  <c r="C7833" i="4"/>
  <c r="C7834" i="4"/>
  <c r="C7835" i="4"/>
  <c r="C7836" i="4"/>
  <c r="C7837" i="4"/>
  <c r="C7838" i="4"/>
  <c r="C7839" i="4"/>
  <c r="C7840" i="4"/>
  <c r="C7841" i="4"/>
  <c r="C7842" i="4"/>
  <c r="C7843" i="4"/>
  <c r="C7844" i="4"/>
  <c r="C7845" i="4"/>
  <c r="C7846" i="4"/>
  <c r="C7847" i="4"/>
  <c r="C7848" i="4"/>
  <c r="C7849" i="4"/>
  <c r="C7850" i="4"/>
  <c r="C7851" i="4"/>
  <c r="C7852" i="4"/>
  <c r="C7853" i="4"/>
  <c r="C7854" i="4"/>
  <c r="C7855" i="4"/>
  <c r="C7856" i="4"/>
  <c r="C7857" i="4"/>
  <c r="C7858" i="4"/>
  <c r="C7859" i="4"/>
  <c r="C7860" i="4"/>
  <c r="C7861" i="4"/>
  <c r="C7862" i="4"/>
  <c r="C7863" i="4"/>
  <c r="C7864" i="4"/>
  <c r="C7865" i="4"/>
  <c r="C7866" i="4"/>
  <c r="C7867" i="4"/>
  <c r="C7868" i="4"/>
  <c r="C7869" i="4"/>
  <c r="C7870" i="4"/>
  <c r="C7871" i="4"/>
  <c r="C7872" i="4"/>
  <c r="C7873" i="4"/>
  <c r="C7874" i="4"/>
  <c r="C7875" i="4"/>
  <c r="C7876" i="4"/>
  <c r="C7877" i="4"/>
  <c r="C7878" i="4"/>
  <c r="C7879" i="4"/>
  <c r="C7880" i="4"/>
  <c r="C7881" i="4"/>
  <c r="C7882" i="4"/>
  <c r="C7883" i="4"/>
  <c r="C7884" i="4"/>
  <c r="C7885" i="4"/>
  <c r="C7886" i="4"/>
  <c r="C7887" i="4"/>
  <c r="C7888" i="4"/>
  <c r="C7889" i="4"/>
  <c r="C7890" i="4"/>
  <c r="C7891" i="4"/>
  <c r="C7892" i="4"/>
  <c r="C7893" i="4"/>
  <c r="C7894" i="4"/>
  <c r="C7895" i="4"/>
  <c r="C7896" i="4"/>
  <c r="C7897" i="4"/>
  <c r="C7898" i="4"/>
  <c r="C7899" i="4"/>
  <c r="C7900" i="4"/>
  <c r="C7901" i="4"/>
  <c r="C7902" i="4"/>
  <c r="C7903" i="4"/>
  <c r="C7904" i="4"/>
  <c r="C7905" i="4"/>
  <c r="C7906" i="4"/>
  <c r="C7907" i="4"/>
  <c r="C7908" i="4"/>
  <c r="C7909" i="4"/>
  <c r="C7910" i="4"/>
  <c r="C7911" i="4"/>
  <c r="C7912" i="4"/>
  <c r="C7913" i="4"/>
  <c r="C7914" i="4"/>
  <c r="C7915" i="4"/>
  <c r="C7916" i="4"/>
  <c r="C7917" i="4"/>
  <c r="C7918" i="4"/>
  <c r="C7919" i="4"/>
  <c r="C7920" i="4"/>
  <c r="C7921" i="4"/>
  <c r="C7922" i="4"/>
  <c r="C7923" i="4"/>
  <c r="C7924" i="4"/>
  <c r="C7925" i="4"/>
  <c r="C7926" i="4"/>
  <c r="C7927" i="4"/>
  <c r="C7928" i="4"/>
  <c r="C7929" i="4"/>
  <c r="C7930" i="4"/>
  <c r="C7931" i="4"/>
  <c r="C7932" i="4"/>
  <c r="C7933" i="4"/>
  <c r="C7934" i="4"/>
  <c r="C7935" i="4"/>
  <c r="C7936" i="4"/>
  <c r="C7937" i="4"/>
  <c r="C7938" i="4"/>
  <c r="C7939" i="4"/>
  <c r="C7940" i="4"/>
  <c r="C7941" i="4"/>
  <c r="C7942" i="4"/>
  <c r="C7943" i="4"/>
  <c r="C7944" i="4"/>
  <c r="C7945" i="4"/>
  <c r="C7946" i="4"/>
  <c r="C7947" i="4"/>
  <c r="C7948" i="4"/>
  <c r="C7949" i="4"/>
  <c r="C7950" i="4"/>
  <c r="C7951" i="4"/>
  <c r="C7952" i="4"/>
  <c r="C7953" i="4"/>
  <c r="C7954" i="4"/>
  <c r="C7955" i="4"/>
  <c r="C7956" i="4"/>
  <c r="C7957" i="4"/>
  <c r="C7958" i="4"/>
  <c r="C7959" i="4"/>
  <c r="C7960" i="4"/>
  <c r="C7961" i="4"/>
  <c r="C7962" i="4"/>
  <c r="C7963" i="4"/>
  <c r="C7964" i="4"/>
  <c r="C7965" i="4"/>
  <c r="C7966" i="4"/>
  <c r="C7967" i="4"/>
  <c r="C7968" i="4"/>
  <c r="C7969" i="4"/>
  <c r="C7970" i="4"/>
  <c r="C7971" i="4"/>
  <c r="C7972" i="4"/>
  <c r="C7973" i="4"/>
  <c r="C7974" i="4"/>
  <c r="C7975" i="4"/>
  <c r="C7976" i="4"/>
  <c r="C7977" i="4"/>
  <c r="C7978" i="4"/>
  <c r="C7979" i="4"/>
  <c r="C7980" i="4"/>
  <c r="C7981" i="4"/>
  <c r="C7982" i="4"/>
  <c r="C7983" i="4"/>
  <c r="C7984" i="4"/>
  <c r="C7985" i="4"/>
  <c r="C7986" i="4"/>
  <c r="C7987" i="4"/>
  <c r="C7988" i="4"/>
  <c r="C7989" i="4"/>
  <c r="C7990" i="4"/>
  <c r="C7991" i="4"/>
  <c r="C7992" i="4"/>
  <c r="C7993" i="4"/>
  <c r="C7994" i="4"/>
  <c r="C7995" i="4"/>
  <c r="C7996" i="4"/>
  <c r="C7997" i="4"/>
  <c r="C7998" i="4"/>
  <c r="C7999" i="4"/>
  <c r="C8000" i="4"/>
  <c r="C8001" i="4"/>
  <c r="C8002" i="4"/>
  <c r="C8003" i="4"/>
  <c r="C8004" i="4"/>
  <c r="C8005" i="4"/>
  <c r="C8006" i="4"/>
  <c r="C8007" i="4"/>
  <c r="C8008" i="4"/>
  <c r="C8009" i="4"/>
  <c r="C8010" i="4"/>
  <c r="C8011" i="4"/>
  <c r="C8012" i="4"/>
  <c r="C8013" i="4"/>
  <c r="C8014" i="4"/>
  <c r="C8015" i="4"/>
  <c r="C8016" i="4"/>
  <c r="C8017" i="4"/>
  <c r="C8018" i="4"/>
  <c r="C8019" i="4"/>
  <c r="C8020" i="4"/>
  <c r="C8021" i="4"/>
  <c r="C8022" i="4"/>
  <c r="C8023" i="4"/>
  <c r="C8024" i="4"/>
  <c r="C8025" i="4"/>
  <c r="C8026" i="4"/>
  <c r="C8027" i="4"/>
  <c r="C8028" i="4"/>
  <c r="C8029" i="4"/>
  <c r="C8030" i="4"/>
  <c r="C8031" i="4"/>
  <c r="C8032" i="4"/>
  <c r="C8033" i="4"/>
  <c r="C8034" i="4"/>
  <c r="C8035" i="4"/>
  <c r="C8036" i="4"/>
  <c r="C8037" i="4"/>
  <c r="C8038" i="4"/>
  <c r="C8039" i="4"/>
  <c r="C8040" i="4"/>
  <c r="C8041" i="4"/>
  <c r="C8042" i="4"/>
  <c r="C8043" i="4"/>
  <c r="C8044" i="4"/>
  <c r="C8045" i="4"/>
  <c r="C8046" i="4"/>
  <c r="C8047" i="4"/>
  <c r="C8048" i="4"/>
  <c r="C8049" i="4"/>
  <c r="C8050" i="4"/>
  <c r="C8051" i="4"/>
  <c r="C8052" i="4"/>
  <c r="C8053" i="4"/>
  <c r="C8054" i="4"/>
  <c r="C8055" i="4"/>
  <c r="C8056" i="4"/>
  <c r="C8057" i="4"/>
  <c r="C8058" i="4"/>
  <c r="C8059" i="4"/>
  <c r="C8060" i="4"/>
  <c r="C8061" i="4"/>
  <c r="C8062" i="4"/>
  <c r="C8063" i="4"/>
  <c r="C8064" i="4"/>
  <c r="C8065" i="4"/>
  <c r="C8066" i="4"/>
  <c r="C8067" i="4"/>
  <c r="C8068" i="4"/>
  <c r="C8069" i="4"/>
  <c r="C8070" i="4"/>
  <c r="C8071" i="4"/>
  <c r="C8072" i="4"/>
  <c r="C8073" i="4"/>
  <c r="C8074" i="4"/>
  <c r="C8075" i="4"/>
  <c r="C8076" i="4"/>
  <c r="C8077" i="4"/>
  <c r="C8078" i="4"/>
  <c r="C8079" i="4"/>
  <c r="C8080" i="4"/>
  <c r="C8081" i="4"/>
  <c r="C8082" i="4"/>
  <c r="C8083" i="4"/>
  <c r="C8084" i="4"/>
  <c r="C8085" i="4"/>
  <c r="C8086" i="4"/>
  <c r="C8087" i="4"/>
  <c r="C8088" i="4"/>
  <c r="C8089" i="4"/>
  <c r="C8090" i="4"/>
  <c r="C8091" i="4"/>
  <c r="C8092" i="4"/>
  <c r="C8093" i="4"/>
  <c r="C8094" i="4"/>
  <c r="C8095" i="4"/>
  <c r="C8096" i="4"/>
  <c r="C8097" i="4"/>
  <c r="C8098" i="4"/>
  <c r="C8099" i="4"/>
  <c r="C8100" i="4"/>
  <c r="C8101" i="4"/>
  <c r="C8102" i="4"/>
  <c r="C8103" i="4"/>
  <c r="C8104" i="4"/>
  <c r="C8105" i="4"/>
  <c r="C8106" i="4"/>
  <c r="C8107" i="4"/>
  <c r="C8108" i="4"/>
  <c r="C8109" i="4"/>
  <c r="C8110" i="4"/>
  <c r="C8111" i="4"/>
  <c r="C8112" i="4"/>
  <c r="C8113" i="4"/>
  <c r="C8114" i="4"/>
  <c r="C8115" i="4"/>
  <c r="C8116" i="4"/>
  <c r="C8117" i="4"/>
  <c r="C8118" i="4"/>
  <c r="C8119" i="4"/>
  <c r="C8120" i="4"/>
  <c r="C8121" i="4"/>
  <c r="C8122" i="4"/>
  <c r="C8123" i="4"/>
  <c r="C8124" i="4"/>
  <c r="C8125" i="4"/>
  <c r="C8126" i="4"/>
  <c r="C8127" i="4"/>
  <c r="C8128" i="4"/>
  <c r="C8129" i="4"/>
  <c r="C8130" i="4"/>
  <c r="C8131" i="4"/>
  <c r="C8132" i="4"/>
  <c r="C8133" i="4"/>
  <c r="C8134" i="4"/>
  <c r="C8135" i="4"/>
  <c r="C8136" i="4"/>
  <c r="C8137" i="4"/>
  <c r="C8138" i="4"/>
  <c r="C8139" i="4"/>
  <c r="C8140" i="4"/>
  <c r="C8141" i="4"/>
  <c r="C8142" i="4"/>
  <c r="C8143" i="4"/>
  <c r="C8144" i="4"/>
  <c r="C8145" i="4"/>
  <c r="C8146" i="4"/>
  <c r="C8147" i="4"/>
  <c r="C8148" i="4"/>
  <c r="C8149" i="4"/>
  <c r="C8150" i="4"/>
  <c r="C8151" i="4"/>
  <c r="C8152" i="4"/>
  <c r="C8153" i="4"/>
  <c r="C8154" i="4"/>
  <c r="C8155" i="4"/>
  <c r="C8156" i="4"/>
  <c r="C8157" i="4"/>
  <c r="C8158" i="4"/>
  <c r="C8159" i="4"/>
  <c r="C8160" i="4"/>
  <c r="C8161" i="4"/>
  <c r="C8162" i="4"/>
  <c r="C8163" i="4"/>
  <c r="C8164" i="4"/>
  <c r="C8165" i="4"/>
  <c r="C8166" i="4"/>
  <c r="C8167" i="4"/>
  <c r="C8168" i="4"/>
  <c r="C8169" i="4"/>
  <c r="C8170" i="4"/>
  <c r="C8171" i="4"/>
  <c r="C8172" i="4"/>
  <c r="C8173" i="4"/>
  <c r="C8174" i="4"/>
  <c r="C8175" i="4"/>
  <c r="C8176" i="4"/>
  <c r="C8177" i="4"/>
  <c r="C8178" i="4"/>
  <c r="C8179" i="4"/>
  <c r="C8180" i="4"/>
  <c r="C8181" i="4"/>
  <c r="C8182" i="4"/>
  <c r="C8183" i="4"/>
  <c r="C8184" i="4"/>
  <c r="C8185" i="4"/>
  <c r="C8186" i="4"/>
  <c r="C8187" i="4"/>
  <c r="C8188" i="4"/>
  <c r="C8189" i="4"/>
  <c r="C8190" i="4"/>
  <c r="C8191" i="4"/>
  <c r="C8192" i="4"/>
  <c r="C8193" i="4"/>
  <c r="C8194" i="4"/>
  <c r="C8195" i="4"/>
  <c r="C8196" i="4"/>
  <c r="C8197" i="4"/>
  <c r="C8198" i="4"/>
  <c r="C8199" i="4"/>
  <c r="C8200" i="4"/>
  <c r="C8201" i="4"/>
  <c r="C8202" i="4"/>
  <c r="C8203" i="4"/>
  <c r="C8204" i="4"/>
  <c r="C8205" i="4"/>
  <c r="C8206" i="4"/>
  <c r="C8207" i="4"/>
  <c r="C8208" i="4"/>
  <c r="C8209" i="4"/>
  <c r="C8210" i="4"/>
  <c r="C8211" i="4"/>
  <c r="C8212" i="4"/>
  <c r="C8213" i="4"/>
  <c r="C8214" i="4"/>
  <c r="C8215" i="4"/>
  <c r="C8216" i="4"/>
  <c r="C8217" i="4"/>
  <c r="C8218" i="4"/>
  <c r="C8219" i="4"/>
  <c r="C8220" i="4"/>
  <c r="C8221" i="4"/>
  <c r="C8222" i="4"/>
  <c r="C8223" i="4"/>
  <c r="C8224" i="4"/>
  <c r="C8225" i="4"/>
  <c r="C8226" i="4"/>
  <c r="C8227" i="4"/>
  <c r="C8228" i="4"/>
  <c r="C8229" i="4"/>
  <c r="C8230" i="4"/>
  <c r="C8231" i="4"/>
  <c r="C8232" i="4"/>
  <c r="C8233" i="4"/>
  <c r="C8234" i="4"/>
  <c r="C8235" i="4"/>
  <c r="C8236" i="4"/>
  <c r="C8237" i="4"/>
  <c r="C8238" i="4"/>
  <c r="C8239" i="4"/>
  <c r="C8240" i="4"/>
  <c r="C8241" i="4"/>
  <c r="C8242" i="4"/>
  <c r="C8243" i="4"/>
  <c r="C8244" i="4"/>
  <c r="C8245" i="4"/>
  <c r="C8246" i="4"/>
  <c r="C8247" i="4"/>
  <c r="C8248" i="4"/>
  <c r="C8249" i="4"/>
  <c r="C8250" i="4"/>
  <c r="C8251" i="4"/>
  <c r="C8252" i="4"/>
  <c r="C8253" i="4"/>
  <c r="C8254" i="4"/>
  <c r="C8255" i="4"/>
  <c r="C8256" i="4"/>
  <c r="C8257" i="4"/>
  <c r="C8258" i="4"/>
  <c r="C8259" i="4"/>
  <c r="C8260" i="4"/>
  <c r="C8261" i="4"/>
  <c r="C8262" i="4"/>
  <c r="C8263" i="4"/>
  <c r="C8264" i="4"/>
  <c r="C8265" i="4"/>
  <c r="C8266" i="4"/>
  <c r="C8267" i="4"/>
  <c r="C8268" i="4"/>
  <c r="C8269" i="4"/>
  <c r="C8270" i="4"/>
  <c r="C8271" i="4"/>
  <c r="C8272" i="4"/>
  <c r="C8273" i="4"/>
  <c r="C8274" i="4"/>
  <c r="C8275" i="4"/>
  <c r="C8276" i="4"/>
  <c r="C8277" i="4"/>
  <c r="C8278" i="4"/>
  <c r="C8279" i="4"/>
  <c r="C8280" i="4"/>
  <c r="C8281" i="4"/>
  <c r="C8282" i="4"/>
  <c r="C8283" i="4"/>
  <c r="C8284" i="4"/>
  <c r="C8285" i="4"/>
  <c r="C8286" i="4"/>
  <c r="C8287" i="4"/>
  <c r="C8288" i="4"/>
  <c r="C8289" i="4"/>
  <c r="C8290" i="4"/>
  <c r="C8291" i="4"/>
  <c r="C8292" i="4"/>
  <c r="C8293" i="4"/>
  <c r="C8294" i="4"/>
  <c r="C8295" i="4"/>
  <c r="C8296" i="4"/>
  <c r="C8297" i="4"/>
  <c r="C8298" i="4"/>
  <c r="C8299" i="4"/>
  <c r="C8300" i="4"/>
  <c r="C8301" i="4"/>
  <c r="C8302" i="4"/>
  <c r="C8303" i="4"/>
  <c r="C8304" i="4"/>
  <c r="C8305" i="4"/>
  <c r="C8306" i="4"/>
  <c r="C8307" i="4"/>
  <c r="C8308" i="4"/>
  <c r="C8309" i="4"/>
  <c r="C8310" i="4"/>
  <c r="C8311" i="4"/>
  <c r="C8312" i="4"/>
  <c r="C8313" i="4"/>
  <c r="C8314" i="4"/>
  <c r="C8315" i="4"/>
  <c r="C8316" i="4"/>
  <c r="C8317" i="4"/>
  <c r="C8318" i="4"/>
  <c r="C8319" i="4"/>
  <c r="C8320" i="4"/>
  <c r="C8321" i="4"/>
  <c r="C8322" i="4"/>
  <c r="C8323" i="4"/>
  <c r="C8324" i="4"/>
  <c r="C8325" i="4"/>
  <c r="C8326" i="4"/>
  <c r="C8327" i="4"/>
  <c r="C8328" i="4"/>
  <c r="C8329" i="4"/>
  <c r="C8330" i="4"/>
  <c r="C8331" i="4"/>
  <c r="C8332" i="4"/>
  <c r="C8333" i="4"/>
  <c r="C8334" i="4"/>
  <c r="C8335" i="4"/>
  <c r="C8336" i="4"/>
  <c r="C8337" i="4"/>
  <c r="C8338" i="4"/>
  <c r="C8339" i="4"/>
  <c r="C8340" i="4"/>
  <c r="C8341" i="4"/>
  <c r="C8342" i="4"/>
  <c r="C8343" i="4"/>
  <c r="C8344" i="4"/>
  <c r="C8345" i="4"/>
  <c r="C8346" i="4"/>
  <c r="C8347" i="4"/>
  <c r="C8348" i="4"/>
  <c r="C8349" i="4"/>
  <c r="C8350" i="4"/>
  <c r="C8351" i="4"/>
  <c r="C8352" i="4"/>
  <c r="C8353" i="4"/>
  <c r="C8354" i="4"/>
  <c r="C8355" i="4"/>
  <c r="C8356" i="4"/>
  <c r="C8357" i="4"/>
  <c r="C8358" i="4"/>
  <c r="C8359" i="4"/>
  <c r="C8360" i="4"/>
  <c r="C8361" i="4"/>
  <c r="C8362" i="4"/>
  <c r="C8363" i="4"/>
  <c r="C8364" i="4"/>
  <c r="C8365" i="4"/>
  <c r="C8366" i="4"/>
  <c r="C8367" i="4"/>
  <c r="C8368" i="4"/>
  <c r="C8369" i="4"/>
  <c r="C8370" i="4"/>
  <c r="C8371" i="4"/>
  <c r="C8372" i="4"/>
  <c r="C8373" i="4"/>
  <c r="C8374" i="4"/>
  <c r="C8375" i="4"/>
  <c r="C8376" i="4"/>
  <c r="C8377" i="4"/>
  <c r="C8378" i="4"/>
  <c r="C8379" i="4"/>
  <c r="C8380" i="4"/>
  <c r="C8381" i="4"/>
  <c r="C8382" i="4"/>
  <c r="C8383" i="4"/>
  <c r="C8384" i="4"/>
  <c r="C8385" i="4"/>
  <c r="C8386" i="4"/>
  <c r="C8387" i="4"/>
  <c r="C8388" i="4"/>
  <c r="C8389" i="4"/>
  <c r="C8390" i="4"/>
  <c r="C8391" i="4"/>
  <c r="C8392" i="4"/>
  <c r="C8393" i="4"/>
  <c r="C8394" i="4"/>
  <c r="C8395" i="4"/>
  <c r="C8396" i="4"/>
  <c r="C8397" i="4"/>
  <c r="C8398" i="4"/>
  <c r="C8399" i="4"/>
  <c r="C8400" i="4"/>
  <c r="C8401" i="4"/>
  <c r="C8402" i="4"/>
  <c r="C8403" i="4"/>
  <c r="C8404" i="4"/>
  <c r="C8405" i="4"/>
  <c r="C8406" i="4"/>
  <c r="C8407" i="4"/>
  <c r="C8408" i="4"/>
  <c r="C8409" i="4"/>
  <c r="C8410" i="4"/>
  <c r="C8411" i="4"/>
  <c r="C8412" i="4"/>
  <c r="C8413" i="4"/>
  <c r="C8414" i="4"/>
  <c r="C8415" i="4"/>
  <c r="C8416" i="4"/>
  <c r="C8417" i="4"/>
  <c r="C8418" i="4"/>
  <c r="C8419" i="4"/>
  <c r="C8420" i="4"/>
  <c r="C8421" i="4"/>
  <c r="C8422" i="4"/>
  <c r="C8423" i="4"/>
  <c r="C8424" i="4"/>
  <c r="C8425" i="4"/>
  <c r="C8426" i="4"/>
  <c r="C8427" i="4"/>
  <c r="C8428" i="4"/>
  <c r="C8429" i="4"/>
  <c r="C8430" i="4"/>
  <c r="C8431" i="4"/>
  <c r="C8432" i="4"/>
  <c r="C8433" i="4"/>
  <c r="C8434" i="4"/>
  <c r="C8435" i="4"/>
  <c r="C8436" i="4"/>
  <c r="C8437" i="4"/>
  <c r="C8438" i="4"/>
  <c r="C8439" i="4"/>
  <c r="C8440" i="4"/>
  <c r="C8441" i="4"/>
  <c r="C8442" i="4"/>
  <c r="C8443" i="4"/>
  <c r="C8444" i="4"/>
  <c r="C8445" i="4"/>
  <c r="C8446" i="4"/>
  <c r="C8447" i="4"/>
  <c r="C8448" i="4"/>
  <c r="C8449" i="4"/>
  <c r="C8450" i="4"/>
  <c r="C8451" i="4"/>
  <c r="C8452" i="4"/>
  <c r="C8453" i="4"/>
  <c r="C8454" i="4"/>
  <c r="C8455" i="4"/>
  <c r="C8456" i="4"/>
  <c r="C8457" i="4"/>
  <c r="C8458" i="4"/>
  <c r="C8459" i="4"/>
  <c r="C8460" i="4"/>
  <c r="C8461" i="4"/>
  <c r="C8462" i="4"/>
  <c r="C8463" i="4"/>
  <c r="C8464" i="4"/>
  <c r="C8465" i="4"/>
  <c r="C8466" i="4"/>
  <c r="C8467" i="4"/>
  <c r="C8468" i="4"/>
  <c r="C8469" i="4"/>
  <c r="C8470" i="4"/>
  <c r="C8471" i="4"/>
  <c r="C8472" i="4"/>
  <c r="C8473" i="4"/>
  <c r="C8474" i="4"/>
  <c r="C8475" i="4"/>
  <c r="C8476" i="4"/>
  <c r="C8477" i="4"/>
  <c r="C8478" i="4"/>
  <c r="C8479" i="4"/>
  <c r="C8480" i="4"/>
  <c r="C8481" i="4"/>
  <c r="C8482" i="4"/>
  <c r="C8483" i="4"/>
  <c r="C8484" i="4"/>
  <c r="C8485" i="4"/>
  <c r="C8486" i="4"/>
  <c r="C8487" i="4"/>
  <c r="C8488" i="4"/>
  <c r="C8489" i="4"/>
  <c r="C8490" i="4"/>
  <c r="C8491" i="4"/>
  <c r="C8492" i="4"/>
  <c r="C8493" i="4"/>
  <c r="C8494" i="4"/>
  <c r="C8495" i="4"/>
  <c r="C8496" i="4"/>
  <c r="C8497" i="4"/>
  <c r="C8498" i="4"/>
  <c r="C8499" i="4"/>
  <c r="C8500" i="4"/>
  <c r="C8501" i="4"/>
  <c r="C8502" i="4"/>
  <c r="C8503" i="4"/>
  <c r="C8504" i="4"/>
  <c r="C8505" i="4"/>
  <c r="C8506" i="4"/>
  <c r="C8507" i="4"/>
  <c r="C8508" i="4"/>
  <c r="C8509" i="4"/>
  <c r="C8510" i="4"/>
  <c r="C8511" i="4"/>
  <c r="C8512" i="4"/>
  <c r="C8513" i="4"/>
  <c r="C8514" i="4"/>
  <c r="C8515" i="4"/>
  <c r="C8516" i="4"/>
  <c r="C8517" i="4"/>
  <c r="C7565" i="4"/>
  <c r="G3" i="2"/>
  <c r="P8472" i="4" l="1"/>
  <c r="Q8472" i="4" s="1"/>
  <c r="P8364" i="4"/>
  <c r="Q8364" i="4" s="1"/>
  <c r="P8268" i="4"/>
  <c r="Q8268" i="4" s="1"/>
  <c r="P8172" i="4"/>
  <c r="Q8172" i="4" s="1"/>
  <c r="P8004" i="4"/>
  <c r="Q8004" i="4" s="1"/>
  <c r="P7776" i="4"/>
  <c r="Q7776" i="4" s="1"/>
  <c r="P8436" i="4"/>
  <c r="Q8436" i="4" s="1"/>
  <c r="P8340" i="4"/>
  <c r="Q8340" i="4" s="1"/>
  <c r="P8256" i="4"/>
  <c r="Q8256" i="4" s="1"/>
  <c r="P8136" i="4"/>
  <c r="Q8136" i="4" s="1"/>
  <c r="P8016" i="4"/>
  <c r="Q8016" i="4" s="1"/>
  <c r="P7920" i="4"/>
  <c r="Q7920" i="4" s="1"/>
  <c r="P7800" i="4"/>
  <c r="Q7800" i="4" s="1"/>
  <c r="P7680" i="4"/>
  <c r="Q7680" i="4" s="1"/>
  <c r="P7584" i="4"/>
  <c r="Q7584" i="4" s="1"/>
  <c r="P8435" i="4"/>
  <c r="Q8435" i="4" s="1"/>
  <c r="P8303" i="4"/>
  <c r="Q8303" i="4" s="1"/>
  <c r="P8195" i="4"/>
  <c r="Q8195" i="4" s="1"/>
  <c r="P8027" i="4"/>
  <c r="Q8027" i="4" s="1"/>
  <c r="P7679" i="4"/>
  <c r="Q7679" i="4" s="1"/>
  <c r="P8412" i="4"/>
  <c r="Q8412" i="4" s="1"/>
  <c r="P8328" i="4"/>
  <c r="Q8328" i="4" s="1"/>
  <c r="P8232" i="4"/>
  <c r="Q8232" i="4" s="1"/>
  <c r="P8148" i="4"/>
  <c r="Q8148" i="4" s="1"/>
  <c r="P8052" i="4"/>
  <c r="Q8052" i="4" s="1"/>
  <c r="P7944" i="4"/>
  <c r="Q7944" i="4" s="1"/>
  <c r="P7848" i="4"/>
  <c r="Q7848" i="4" s="1"/>
  <c r="P7716" i="4"/>
  <c r="Q7716" i="4" s="1"/>
  <c r="P7632" i="4"/>
  <c r="Q7632" i="4" s="1"/>
  <c r="P8495" i="4"/>
  <c r="Q8495" i="4" s="1"/>
  <c r="P8399" i="4"/>
  <c r="Q8399" i="4" s="1"/>
  <c r="P8315" i="4"/>
  <c r="Q8315" i="4" s="1"/>
  <c r="P8219" i="4"/>
  <c r="Q8219" i="4" s="1"/>
  <c r="P8147" i="4"/>
  <c r="Q8147" i="4" s="1"/>
  <c r="P8087" i="4"/>
  <c r="Q8087" i="4" s="1"/>
  <c r="P8015" i="4"/>
  <c r="Q8015" i="4" s="1"/>
  <c r="P7931" i="4"/>
  <c r="Q7931" i="4" s="1"/>
  <c r="P7847" i="4"/>
  <c r="Q7847" i="4" s="1"/>
  <c r="P7763" i="4"/>
  <c r="Q7763" i="4" s="1"/>
  <c r="P7619" i="4"/>
  <c r="Q7619" i="4" s="1"/>
  <c r="P8448" i="4"/>
  <c r="Q8448" i="4" s="1"/>
  <c r="P8352" i="4"/>
  <c r="Q8352" i="4" s="1"/>
  <c r="P8244" i="4"/>
  <c r="Q8244" i="4" s="1"/>
  <c r="P8160" i="4"/>
  <c r="Q8160" i="4" s="1"/>
  <c r="P8028" i="4"/>
  <c r="Q8028" i="4" s="1"/>
  <c r="P7908" i="4"/>
  <c r="Q7908" i="4" s="1"/>
  <c r="P7812" i="4"/>
  <c r="Q7812" i="4" s="1"/>
  <c r="P7692" i="4"/>
  <c r="Q7692" i="4" s="1"/>
  <c r="P7596" i="4"/>
  <c r="Q7596" i="4" s="1"/>
  <c r="P8459" i="4"/>
  <c r="Q8459" i="4" s="1"/>
  <c r="P8363" i="4"/>
  <c r="Q8363" i="4" s="1"/>
  <c r="P8279" i="4"/>
  <c r="Q8279" i="4" s="1"/>
  <c r="P8171" i="4"/>
  <c r="Q8171" i="4" s="1"/>
  <c r="P8075" i="4"/>
  <c r="Q8075" i="4" s="1"/>
  <c r="P7979" i="4"/>
  <c r="Q7979" i="4" s="1"/>
  <c r="P7871" i="4"/>
  <c r="Q7871" i="4" s="1"/>
  <c r="P7799" i="4"/>
  <c r="Q7799" i="4" s="1"/>
  <c r="P7739" i="4"/>
  <c r="Q7739" i="4" s="1"/>
  <c r="P7655" i="4"/>
  <c r="Q7655" i="4" s="1"/>
  <c r="P7595" i="4"/>
  <c r="Q7595" i="4" s="1"/>
  <c r="P8484" i="4"/>
  <c r="Q8484" i="4" s="1"/>
  <c r="P8388" i="4"/>
  <c r="Q8388" i="4" s="1"/>
  <c r="P8292" i="4"/>
  <c r="Q8292" i="4" s="1"/>
  <c r="P8184" i="4"/>
  <c r="Q8184" i="4" s="1"/>
  <c r="P8076" i="4"/>
  <c r="Q8076" i="4" s="1"/>
  <c r="P7956" i="4"/>
  <c r="Q7956" i="4" s="1"/>
  <c r="P7860" i="4"/>
  <c r="Q7860" i="4" s="1"/>
  <c r="P7752" i="4"/>
  <c r="Q7752" i="4" s="1"/>
  <c r="P7608" i="4"/>
  <c r="Q7608" i="4" s="1"/>
  <c r="P8447" i="4"/>
  <c r="Q8447" i="4" s="1"/>
  <c r="P8339" i="4"/>
  <c r="Q8339" i="4" s="1"/>
  <c r="P8231" i="4"/>
  <c r="Q8231" i="4" s="1"/>
  <c r="P8135" i="4"/>
  <c r="Q8135" i="4" s="1"/>
  <c r="P8063" i="4"/>
  <c r="Q8063" i="4" s="1"/>
  <c r="P7991" i="4"/>
  <c r="Q7991" i="4" s="1"/>
  <c r="P7907" i="4"/>
  <c r="Q7907" i="4" s="1"/>
  <c r="P7835" i="4"/>
  <c r="Q7835" i="4" s="1"/>
  <c r="P7775" i="4"/>
  <c r="Q7775" i="4" s="1"/>
  <c r="P7727" i="4"/>
  <c r="Q7727" i="4" s="1"/>
  <c r="P7667" i="4"/>
  <c r="Q7667" i="4" s="1"/>
  <c r="P7607" i="4"/>
  <c r="Q7607" i="4" s="1"/>
  <c r="P8508" i="4"/>
  <c r="Q8508" i="4" s="1"/>
  <c r="P8424" i="4"/>
  <c r="Q8424" i="4" s="1"/>
  <c r="P8316" i="4"/>
  <c r="Q8316" i="4" s="1"/>
  <c r="P8220" i="4"/>
  <c r="Q8220" i="4" s="1"/>
  <c r="P8124" i="4"/>
  <c r="Q8124" i="4" s="1"/>
  <c r="P8040" i="4"/>
  <c r="Q8040" i="4" s="1"/>
  <c r="P7932" i="4"/>
  <c r="Q7932" i="4" s="1"/>
  <c r="P7836" i="4"/>
  <c r="Q7836" i="4" s="1"/>
  <c r="P7728" i="4"/>
  <c r="Q7728" i="4" s="1"/>
  <c r="P7644" i="4"/>
  <c r="Q7644" i="4" s="1"/>
  <c r="P8507" i="4"/>
  <c r="Q8507" i="4" s="1"/>
  <c r="P8423" i="4"/>
  <c r="Q8423" i="4" s="1"/>
  <c r="P8351" i="4"/>
  <c r="Q8351" i="4" s="1"/>
  <c r="P8267" i="4"/>
  <c r="Q8267" i="4" s="1"/>
  <c r="P8159" i="4"/>
  <c r="Q8159" i="4" s="1"/>
  <c r="P8099" i="4"/>
  <c r="Q8099" i="4" s="1"/>
  <c r="P8003" i="4"/>
  <c r="Q8003" i="4" s="1"/>
  <c r="P7919" i="4"/>
  <c r="Q7919" i="4" s="1"/>
  <c r="P7859" i="4"/>
  <c r="Q7859" i="4" s="1"/>
  <c r="P7787" i="4"/>
  <c r="Q7787" i="4" s="1"/>
  <c r="P7715" i="4"/>
  <c r="Q7715" i="4" s="1"/>
  <c r="P7643" i="4"/>
  <c r="Q7643" i="4" s="1"/>
  <c r="P7583" i="4"/>
  <c r="Q7583" i="4" s="1"/>
  <c r="P8460" i="4"/>
  <c r="Q8460" i="4" s="1"/>
  <c r="P8376" i="4"/>
  <c r="Q8376" i="4" s="1"/>
  <c r="P8280" i="4"/>
  <c r="Q8280" i="4" s="1"/>
  <c r="P8208" i="4"/>
  <c r="Q8208" i="4" s="1"/>
  <c r="P8112" i="4"/>
  <c r="Q8112" i="4" s="1"/>
  <c r="P8064" i="4"/>
  <c r="Q8064" i="4" s="1"/>
  <c r="P7968" i="4"/>
  <c r="Q7968" i="4" s="1"/>
  <c r="P7872" i="4"/>
  <c r="Q7872" i="4" s="1"/>
  <c r="P7764" i="4"/>
  <c r="Q7764" i="4" s="1"/>
  <c r="P7668" i="4"/>
  <c r="Q7668" i="4" s="1"/>
  <c r="P7572" i="4"/>
  <c r="Q7572" i="4" s="1"/>
  <c r="P8483" i="4"/>
  <c r="Q8483" i="4" s="1"/>
  <c r="P8387" i="4"/>
  <c r="Q8387" i="4" s="1"/>
  <c r="P8327" i="4"/>
  <c r="Q8327" i="4" s="1"/>
  <c r="P8255" i="4"/>
  <c r="Q8255" i="4" s="1"/>
  <c r="P8183" i="4"/>
  <c r="Q8183" i="4" s="1"/>
  <c r="P8111" i="4"/>
  <c r="Q8111" i="4" s="1"/>
  <c r="P8039" i="4"/>
  <c r="Q8039" i="4" s="1"/>
  <c r="P7967" i="4"/>
  <c r="Q7967" i="4" s="1"/>
  <c r="P7883" i="4"/>
  <c r="Q7883" i="4" s="1"/>
  <c r="P7823" i="4"/>
  <c r="Q7823" i="4" s="1"/>
  <c r="P7751" i="4"/>
  <c r="Q7751" i="4" s="1"/>
  <c r="P7703" i="4"/>
  <c r="Q7703" i="4" s="1"/>
  <c r="P7631" i="4"/>
  <c r="Q7631" i="4" s="1"/>
  <c r="P7571" i="4"/>
  <c r="Q7571" i="4" s="1"/>
  <c r="P8088" i="4"/>
  <c r="Q8088" i="4" s="1"/>
  <c r="P7980" i="4"/>
  <c r="Q7980" i="4" s="1"/>
  <c r="P7884" i="4"/>
  <c r="Q7884" i="4" s="1"/>
  <c r="P7788" i="4"/>
  <c r="Q7788" i="4" s="1"/>
  <c r="P7704" i="4"/>
  <c r="Q7704" i="4" s="1"/>
  <c r="P7656" i="4"/>
  <c r="Q7656" i="4" s="1"/>
  <c r="P8411" i="4"/>
  <c r="Q8411" i="4" s="1"/>
  <c r="P8243" i="4"/>
  <c r="Q8243" i="4" s="1"/>
  <c r="P7943" i="4"/>
  <c r="Q7943" i="4" s="1"/>
  <c r="P8496" i="4"/>
  <c r="Q8496" i="4" s="1"/>
  <c r="P8400" i="4"/>
  <c r="Q8400" i="4" s="1"/>
  <c r="P8304" i="4"/>
  <c r="Q8304" i="4" s="1"/>
  <c r="P8196" i="4"/>
  <c r="Q8196" i="4" s="1"/>
  <c r="P8100" i="4"/>
  <c r="Q8100" i="4" s="1"/>
  <c r="P7992" i="4"/>
  <c r="Q7992" i="4" s="1"/>
  <c r="P7896" i="4"/>
  <c r="Q7896" i="4" s="1"/>
  <c r="P7824" i="4"/>
  <c r="Q7824" i="4" s="1"/>
  <c r="P7740" i="4"/>
  <c r="Q7740" i="4" s="1"/>
  <c r="P7620" i="4"/>
  <c r="Q7620" i="4" s="1"/>
  <c r="P8471" i="4"/>
  <c r="Q8471" i="4" s="1"/>
  <c r="P8375" i="4"/>
  <c r="Q8375" i="4" s="1"/>
  <c r="P8291" i="4"/>
  <c r="Q8291" i="4" s="1"/>
  <c r="P8207" i="4"/>
  <c r="Q8207" i="4" s="1"/>
  <c r="P8123" i="4"/>
  <c r="Q8123" i="4" s="1"/>
  <c r="P8051" i="4"/>
  <c r="Q8051" i="4" s="1"/>
  <c r="P7955" i="4"/>
  <c r="Q7955" i="4" s="1"/>
  <c r="P7895" i="4"/>
  <c r="Q7895" i="4" s="1"/>
  <c r="P7811" i="4"/>
  <c r="Q7811" i="4" s="1"/>
  <c r="P7691" i="4"/>
  <c r="Q7691" i="4" s="1"/>
  <c r="P8494" i="4"/>
  <c r="Q8494" i="4" s="1"/>
  <c r="P8470" i="4"/>
  <c r="Q8470" i="4" s="1"/>
  <c r="P8374" i="4"/>
  <c r="Q8374" i="4" s="1"/>
  <c r="P8266" i="4"/>
  <c r="Q8266" i="4" s="1"/>
  <c r="P8170" i="4"/>
  <c r="Q8170" i="4" s="1"/>
  <c r="P8050" i="4"/>
  <c r="Q8050" i="4" s="1"/>
  <c r="P7906" i="4"/>
  <c r="Q7906" i="4" s="1"/>
  <c r="P7618" i="4"/>
  <c r="Q7618" i="4" s="1"/>
  <c r="P8458" i="4"/>
  <c r="Q8458" i="4" s="1"/>
  <c r="P8362" i="4"/>
  <c r="Q8362" i="4" s="1"/>
  <c r="P8254" i="4"/>
  <c r="Q8254" i="4" s="1"/>
  <c r="P8146" i="4"/>
  <c r="Q8146" i="4" s="1"/>
  <c r="P8062" i="4"/>
  <c r="Q8062" i="4" s="1"/>
  <c r="P7978" i="4"/>
  <c r="Q7978" i="4" s="1"/>
  <c r="P7894" i="4"/>
  <c r="Q7894" i="4" s="1"/>
  <c r="P7798" i="4"/>
  <c r="Q7798" i="4" s="1"/>
  <c r="P7726" i="4"/>
  <c r="Q7726" i="4" s="1"/>
  <c r="P7690" i="4"/>
  <c r="Q7690" i="4" s="1"/>
  <c r="P7630" i="4"/>
  <c r="Q7630" i="4" s="1"/>
  <c r="P8445" i="4"/>
  <c r="Q8445" i="4" s="1"/>
  <c r="P8325" i="4"/>
  <c r="Q8325" i="4" s="1"/>
  <c r="P8229" i="4"/>
  <c r="Q8229" i="4" s="1"/>
  <c r="P8133" i="4"/>
  <c r="Q8133" i="4" s="1"/>
  <c r="P8061" i="4"/>
  <c r="Q8061" i="4" s="1"/>
  <c r="P7965" i="4"/>
  <c r="Q7965" i="4" s="1"/>
  <c r="P7857" i="4"/>
  <c r="Q7857" i="4" s="1"/>
  <c r="P7665" i="4"/>
  <c r="Q7665" i="4" s="1"/>
  <c r="P8482" i="4"/>
  <c r="Q8482" i="4" s="1"/>
  <c r="P8386" i="4"/>
  <c r="Q8386" i="4" s="1"/>
  <c r="P8290" i="4"/>
  <c r="Q8290" i="4" s="1"/>
  <c r="P8194" i="4"/>
  <c r="Q8194" i="4" s="1"/>
  <c r="P8110" i="4"/>
  <c r="Q8110" i="4" s="1"/>
  <c r="P8026" i="4"/>
  <c r="Q8026" i="4" s="1"/>
  <c r="P7966" i="4"/>
  <c r="Q7966" i="4" s="1"/>
  <c r="P7882" i="4"/>
  <c r="Q7882" i="4" s="1"/>
  <c r="P7810" i="4"/>
  <c r="Q7810" i="4" s="1"/>
  <c r="P7738" i="4"/>
  <c r="Q7738" i="4" s="1"/>
  <c r="P7666" i="4"/>
  <c r="Q7666" i="4" s="1"/>
  <c r="P7582" i="4"/>
  <c r="Q7582" i="4" s="1"/>
  <c r="P8469" i="4"/>
  <c r="Q8469" i="4" s="1"/>
  <c r="P8385" i="4"/>
  <c r="Q8385" i="4" s="1"/>
  <c r="P8337" i="4"/>
  <c r="Q8337" i="4" s="1"/>
  <c r="P8253" i="4"/>
  <c r="Q8253" i="4" s="1"/>
  <c r="P8181" i="4"/>
  <c r="Q8181" i="4" s="1"/>
  <c r="P8097" i="4"/>
  <c r="Q8097" i="4" s="1"/>
  <c r="P8013" i="4"/>
  <c r="Q8013" i="4" s="1"/>
  <c r="P7941" i="4"/>
  <c r="Q7941" i="4" s="1"/>
  <c r="P7869" i="4"/>
  <c r="Q7869" i="4" s="1"/>
  <c r="P7773" i="4"/>
  <c r="Q7773" i="4" s="1"/>
  <c r="P7605" i="4"/>
  <c r="Q7605" i="4" s="1"/>
  <c r="P8446" i="4"/>
  <c r="Q8446" i="4" s="1"/>
  <c r="P8338" i="4"/>
  <c r="Q8338" i="4" s="1"/>
  <c r="P8230" i="4"/>
  <c r="Q8230" i="4" s="1"/>
  <c r="P8134" i="4"/>
  <c r="Q8134" i="4" s="1"/>
  <c r="P8038" i="4"/>
  <c r="Q8038" i="4" s="1"/>
  <c r="P7954" i="4"/>
  <c r="Q7954" i="4" s="1"/>
  <c r="P7846" i="4"/>
  <c r="Q7846" i="4" s="1"/>
  <c r="P7774" i="4"/>
  <c r="Q7774" i="4" s="1"/>
  <c r="P7702" i="4"/>
  <c r="Q7702" i="4" s="1"/>
  <c r="P7594" i="4"/>
  <c r="Q7594" i="4" s="1"/>
  <c r="P8505" i="4"/>
  <c r="Q8505" i="4" s="1"/>
  <c r="P8409" i="4"/>
  <c r="Q8409" i="4" s="1"/>
  <c r="P8289" i="4"/>
  <c r="Q8289" i="4" s="1"/>
  <c r="P8049" i="4"/>
  <c r="Q8049" i="4" s="1"/>
  <c r="P7977" i="4"/>
  <c r="Q7977" i="4" s="1"/>
  <c r="P7893" i="4"/>
  <c r="Q7893" i="4" s="1"/>
  <c r="P7809" i="4"/>
  <c r="Q7809" i="4" s="1"/>
  <c r="P7737" i="4"/>
  <c r="Q7737" i="4" s="1"/>
  <c r="P7653" i="4"/>
  <c r="Q7653" i="4" s="1"/>
  <c r="P8410" i="4"/>
  <c r="Q8410" i="4" s="1"/>
  <c r="P8314" i="4"/>
  <c r="Q8314" i="4" s="1"/>
  <c r="P8218" i="4"/>
  <c r="Q8218" i="4" s="1"/>
  <c r="P8122" i="4"/>
  <c r="Q8122" i="4" s="1"/>
  <c r="P8002" i="4"/>
  <c r="Q8002" i="4" s="1"/>
  <c r="P7918" i="4"/>
  <c r="Q7918" i="4" s="1"/>
  <c r="P7822" i="4"/>
  <c r="Q7822" i="4" s="1"/>
  <c r="P7762" i="4"/>
  <c r="Q7762" i="4" s="1"/>
  <c r="P7678" i="4"/>
  <c r="Q7678" i="4" s="1"/>
  <c r="P7606" i="4"/>
  <c r="Q7606" i="4" s="1"/>
  <c r="P8481" i="4"/>
  <c r="Q8481" i="4" s="1"/>
  <c r="P8397" i="4"/>
  <c r="Q8397" i="4" s="1"/>
  <c r="P8313" i="4"/>
  <c r="Q8313" i="4" s="1"/>
  <c r="P8241" i="4"/>
  <c r="Q8241" i="4" s="1"/>
  <c r="P8145" i="4"/>
  <c r="Q8145" i="4" s="1"/>
  <c r="P8073" i="4"/>
  <c r="Q8073" i="4" s="1"/>
  <c r="P7989" i="4"/>
  <c r="Q7989" i="4" s="1"/>
  <c r="P7929" i="4"/>
  <c r="Q7929" i="4" s="1"/>
  <c r="P7797" i="4"/>
  <c r="Q7797" i="4" s="1"/>
  <c r="P7617" i="4"/>
  <c r="Q7617" i="4" s="1"/>
  <c r="P7565" i="4"/>
  <c r="Q7565" i="4" s="1"/>
  <c r="P8422" i="4"/>
  <c r="Q8422" i="4" s="1"/>
  <c r="P8326" i="4"/>
  <c r="Q8326" i="4" s="1"/>
  <c r="P8242" i="4"/>
  <c r="Q8242" i="4" s="1"/>
  <c r="P8158" i="4"/>
  <c r="Q8158" i="4" s="1"/>
  <c r="P8074" i="4"/>
  <c r="Q8074" i="4" s="1"/>
  <c r="P7990" i="4"/>
  <c r="Q7990" i="4" s="1"/>
  <c r="P7942" i="4"/>
  <c r="Q7942" i="4" s="1"/>
  <c r="P7858" i="4"/>
  <c r="Q7858" i="4" s="1"/>
  <c r="P7786" i="4"/>
  <c r="Q7786" i="4" s="1"/>
  <c r="P7714" i="4"/>
  <c r="Q7714" i="4" s="1"/>
  <c r="P7642" i="4"/>
  <c r="Q7642" i="4" s="1"/>
  <c r="P8493" i="4"/>
  <c r="Q8493" i="4" s="1"/>
  <c r="P8433" i="4"/>
  <c r="Q8433" i="4" s="1"/>
  <c r="P8373" i="4"/>
  <c r="Q8373" i="4" s="1"/>
  <c r="P8301" i="4"/>
  <c r="Q8301" i="4" s="1"/>
  <c r="P8217" i="4"/>
  <c r="Q8217" i="4" s="1"/>
  <c r="P8157" i="4"/>
  <c r="Q8157" i="4" s="1"/>
  <c r="P8109" i="4"/>
  <c r="Q8109" i="4" s="1"/>
  <c r="P8037" i="4"/>
  <c r="Q8037" i="4" s="1"/>
  <c r="P7953" i="4"/>
  <c r="Q7953" i="4" s="1"/>
  <c r="P7881" i="4"/>
  <c r="Q7881" i="4" s="1"/>
  <c r="P7821" i="4"/>
  <c r="Q7821" i="4" s="1"/>
  <c r="P7761" i="4"/>
  <c r="Q7761" i="4" s="1"/>
  <c r="P7713" i="4"/>
  <c r="Q7713" i="4" s="1"/>
  <c r="P7689" i="4"/>
  <c r="Q7689" i="4" s="1"/>
  <c r="P7641" i="4"/>
  <c r="Q7641" i="4" s="1"/>
  <c r="P7569" i="4"/>
  <c r="Q7569" i="4" s="1"/>
  <c r="P8506" i="4"/>
  <c r="Q8506" i="4" s="1"/>
  <c r="P8398" i="4"/>
  <c r="Q8398" i="4" s="1"/>
  <c r="P8302" i="4"/>
  <c r="Q8302" i="4" s="1"/>
  <c r="P8182" i="4"/>
  <c r="Q8182" i="4" s="1"/>
  <c r="P8086" i="4"/>
  <c r="Q8086" i="4" s="1"/>
  <c r="P8014" i="4"/>
  <c r="Q8014" i="4" s="1"/>
  <c r="P7930" i="4"/>
  <c r="Q7930" i="4" s="1"/>
  <c r="P7834" i="4"/>
  <c r="Q7834" i="4" s="1"/>
  <c r="P7750" i="4"/>
  <c r="Q7750" i="4" s="1"/>
  <c r="P7654" i="4"/>
  <c r="Q7654" i="4" s="1"/>
  <c r="P7570" i="4"/>
  <c r="Q7570" i="4" s="1"/>
  <c r="P8457" i="4"/>
  <c r="Q8457" i="4" s="1"/>
  <c r="P8361" i="4"/>
  <c r="Q8361" i="4" s="1"/>
  <c r="P8277" i="4"/>
  <c r="Q8277" i="4" s="1"/>
  <c r="P8205" i="4"/>
  <c r="Q8205" i="4" s="1"/>
  <c r="P8169" i="4"/>
  <c r="Q8169" i="4" s="1"/>
  <c r="P8085" i="4"/>
  <c r="Q8085" i="4" s="1"/>
  <c r="P8001" i="4"/>
  <c r="Q8001" i="4" s="1"/>
  <c r="P7917" i="4"/>
  <c r="Q7917" i="4" s="1"/>
  <c r="P7845" i="4"/>
  <c r="Q7845" i="4" s="1"/>
  <c r="P7785" i="4"/>
  <c r="Q7785" i="4" s="1"/>
  <c r="P7725" i="4"/>
  <c r="Q7725" i="4" s="1"/>
  <c r="P7701" i="4"/>
  <c r="Q7701" i="4" s="1"/>
  <c r="P7677" i="4"/>
  <c r="Q7677" i="4" s="1"/>
  <c r="P7629" i="4"/>
  <c r="Q7629" i="4" s="1"/>
  <c r="P7581" i="4"/>
  <c r="Q7581" i="4" s="1"/>
  <c r="P8516" i="4"/>
  <c r="Q8516" i="4" s="1"/>
  <c r="P8517" i="4"/>
  <c r="Q8517" i="4" s="1"/>
  <c r="P8421" i="4"/>
  <c r="Q8421" i="4" s="1"/>
  <c r="P8349" i="4"/>
  <c r="Q8349" i="4" s="1"/>
  <c r="P8265" i="4"/>
  <c r="Q8265" i="4" s="1"/>
  <c r="P8193" i="4"/>
  <c r="Q8193" i="4" s="1"/>
  <c r="P8121" i="4"/>
  <c r="Q8121" i="4" s="1"/>
  <c r="P8025" i="4"/>
  <c r="Q8025" i="4" s="1"/>
  <c r="P7905" i="4"/>
  <c r="Q7905" i="4" s="1"/>
  <c r="P7833" i="4"/>
  <c r="Q7833" i="4" s="1"/>
  <c r="P7749" i="4"/>
  <c r="Q7749" i="4" s="1"/>
  <c r="P7593" i="4"/>
  <c r="Q7593" i="4" s="1"/>
  <c r="P8510" i="4"/>
  <c r="Q8510" i="4" s="1"/>
  <c r="P8434" i="4"/>
  <c r="Q8434" i="4" s="1"/>
  <c r="P8350" i="4"/>
  <c r="Q8350" i="4" s="1"/>
  <c r="P8278" i="4"/>
  <c r="Q8278" i="4" s="1"/>
  <c r="P8206" i="4"/>
  <c r="Q8206" i="4" s="1"/>
  <c r="P8098" i="4"/>
  <c r="Q8098" i="4" s="1"/>
  <c r="P7870" i="4"/>
  <c r="Q7870" i="4" s="1"/>
  <c r="P8509" i="4"/>
  <c r="Q8509" i="4" s="1"/>
  <c r="P8497" i="4"/>
  <c r="Q8497" i="4" s="1"/>
  <c r="P8485" i="4"/>
  <c r="Q8485" i="4" s="1"/>
  <c r="P8473" i="4"/>
  <c r="Q8473" i="4" s="1"/>
  <c r="P8461" i="4"/>
  <c r="Q8461" i="4" s="1"/>
  <c r="P8449" i="4"/>
  <c r="Q8449" i="4" s="1"/>
  <c r="P8437" i="4"/>
  <c r="Q8437" i="4" s="1"/>
  <c r="P8425" i="4"/>
  <c r="Q8425" i="4" s="1"/>
  <c r="P8413" i="4"/>
  <c r="Q8413" i="4" s="1"/>
  <c r="P8401" i="4"/>
  <c r="Q8401" i="4" s="1"/>
  <c r="P8389" i="4"/>
  <c r="Q8389" i="4" s="1"/>
  <c r="P8377" i="4"/>
  <c r="Q8377" i="4" s="1"/>
  <c r="P8365" i="4"/>
  <c r="Q8365" i="4" s="1"/>
  <c r="P8353" i="4"/>
  <c r="Q8353" i="4" s="1"/>
  <c r="P8341" i="4"/>
  <c r="Q8341" i="4" s="1"/>
  <c r="P8329" i="4"/>
  <c r="Q8329" i="4" s="1"/>
  <c r="P8317" i="4"/>
  <c r="Q8317" i="4" s="1"/>
  <c r="P8305" i="4"/>
  <c r="Q8305" i="4" s="1"/>
  <c r="P8293" i="4"/>
  <c r="Q8293" i="4" s="1"/>
  <c r="P8281" i="4"/>
  <c r="Q8281" i="4" s="1"/>
  <c r="P8269" i="4"/>
  <c r="Q8269" i="4" s="1"/>
  <c r="P8257" i="4"/>
  <c r="Q8257" i="4" s="1"/>
  <c r="P8245" i="4"/>
  <c r="Q8245" i="4" s="1"/>
  <c r="P8233" i="4"/>
  <c r="Q8233" i="4" s="1"/>
  <c r="P8221" i="4"/>
  <c r="Q8221" i="4" s="1"/>
  <c r="P8209" i="4"/>
  <c r="Q8209" i="4" s="1"/>
  <c r="P8197" i="4"/>
  <c r="Q8197" i="4" s="1"/>
  <c r="P8185" i="4"/>
  <c r="Q8185" i="4" s="1"/>
  <c r="P8173" i="4"/>
  <c r="Q8173" i="4" s="1"/>
  <c r="P8161" i="4"/>
  <c r="Q8161" i="4" s="1"/>
  <c r="P8149" i="4"/>
  <c r="Q8149" i="4" s="1"/>
  <c r="P8137" i="4"/>
  <c r="Q8137" i="4" s="1"/>
  <c r="P8125" i="4"/>
  <c r="Q8125" i="4" s="1"/>
  <c r="P8113" i="4"/>
  <c r="Q8113" i="4" s="1"/>
  <c r="P8101" i="4"/>
  <c r="Q8101" i="4" s="1"/>
  <c r="P8089" i="4"/>
  <c r="Q8089" i="4" s="1"/>
  <c r="P8077" i="4"/>
  <c r="Q8077" i="4" s="1"/>
  <c r="P8065" i="4"/>
  <c r="Q8065" i="4" s="1"/>
  <c r="P8053" i="4"/>
  <c r="Q8053" i="4" s="1"/>
  <c r="P8041" i="4"/>
  <c r="Q8041" i="4" s="1"/>
  <c r="P8029" i="4"/>
  <c r="Q8029" i="4" s="1"/>
  <c r="P8017" i="4"/>
  <c r="Q8017" i="4" s="1"/>
  <c r="P8005" i="4"/>
  <c r="Q8005" i="4" s="1"/>
  <c r="P7993" i="4"/>
  <c r="Q7993" i="4" s="1"/>
  <c r="P7981" i="4"/>
  <c r="Q7981" i="4" s="1"/>
  <c r="P7969" i="4"/>
  <c r="Q7969" i="4" s="1"/>
  <c r="P7957" i="4"/>
  <c r="Q7957" i="4" s="1"/>
  <c r="P7945" i="4"/>
  <c r="Q7945" i="4" s="1"/>
  <c r="P7933" i="4"/>
  <c r="Q7933" i="4" s="1"/>
  <c r="P7921" i="4"/>
  <c r="Q7921" i="4" s="1"/>
  <c r="P7909" i="4"/>
  <c r="Q7909" i="4" s="1"/>
  <c r="P7897" i="4"/>
  <c r="Q7897" i="4" s="1"/>
  <c r="P7885" i="4"/>
  <c r="Q7885" i="4" s="1"/>
  <c r="P7873" i="4"/>
  <c r="Q7873" i="4" s="1"/>
  <c r="P7861" i="4"/>
  <c r="Q7861" i="4" s="1"/>
  <c r="P7849" i="4"/>
  <c r="Q7849" i="4" s="1"/>
  <c r="P7837" i="4"/>
  <c r="Q7837" i="4" s="1"/>
  <c r="P7825" i="4"/>
  <c r="Q7825" i="4" s="1"/>
  <c r="P7813" i="4"/>
  <c r="Q7813" i="4" s="1"/>
  <c r="P7801" i="4"/>
  <c r="Q7801" i="4" s="1"/>
  <c r="P7789" i="4"/>
  <c r="Q7789" i="4" s="1"/>
  <c r="P7777" i="4"/>
  <c r="Q7777" i="4" s="1"/>
  <c r="P7765" i="4"/>
  <c r="Q7765" i="4" s="1"/>
  <c r="P7753" i="4"/>
  <c r="Q7753" i="4" s="1"/>
  <c r="P7741" i="4"/>
  <c r="Q7741" i="4" s="1"/>
  <c r="P7729" i="4"/>
  <c r="Q7729" i="4" s="1"/>
  <c r="P7717" i="4"/>
  <c r="Q7717" i="4" s="1"/>
  <c r="P7705" i="4"/>
  <c r="Q7705" i="4" s="1"/>
  <c r="P7693" i="4"/>
  <c r="Q7693" i="4" s="1"/>
  <c r="P7681" i="4"/>
  <c r="Q7681" i="4" s="1"/>
  <c r="P7669" i="4"/>
  <c r="Q7669" i="4" s="1"/>
  <c r="P7657" i="4"/>
  <c r="Q7657" i="4" s="1"/>
  <c r="P7645" i="4"/>
  <c r="Q7645" i="4" s="1"/>
  <c r="P7633" i="4"/>
  <c r="Q7633" i="4" s="1"/>
  <c r="P7621" i="4"/>
  <c r="Q7621" i="4" s="1"/>
  <c r="P7609" i="4"/>
  <c r="Q7609" i="4" s="1"/>
  <c r="P7597" i="4"/>
  <c r="Q7597" i="4" s="1"/>
  <c r="P7585" i="4"/>
  <c r="Q7585" i="4" s="1"/>
  <c r="P7573" i="4"/>
  <c r="Q7573" i="4" s="1"/>
  <c r="P8504" i="4"/>
  <c r="Q8504" i="4" s="1"/>
  <c r="P8408" i="4"/>
  <c r="Q8408" i="4" s="1"/>
  <c r="P8384" i="4"/>
  <c r="Q8384" i="4" s="1"/>
  <c r="P8372" i="4"/>
  <c r="Q8372" i="4" s="1"/>
  <c r="P8360" i="4"/>
  <c r="Q8360" i="4" s="1"/>
  <c r="P8348" i="4"/>
  <c r="Q8348" i="4" s="1"/>
  <c r="P8336" i="4"/>
  <c r="Q8336" i="4" s="1"/>
  <c r="P8324" i="4"/>
  <c r="Q8324" i="4" s="1"/>
  <c r="P8312" i="4"/>
  <c r="Q8312" i="4" s="1"/>
  <c r="P8300" i="4"/>
  <c r="Q8300" i="4" s="1"/>
  <c r="P8288" i="4"/>
  <c r="Q8288" i="4" s="1"/>
  <c r="P8276" i="4"/>
  <c r="Q8276" i="4" s="1"/>
  <c r="P8264" i="4"/>
  <c r="Q8264" i="4" s="1"/>
  <c r="P8252" i="4"/>
  <c r="Q8252" i="4" s="1"/>
  <c r="P8240" i="4"/>
  <c r="Q8240" i="4" s="1"/>
  <c r="P8228" i="4"/>
  <c r="Q8228" i="4" s="1"/>
  <c r="P8216" i="4"/>
  <c r="Q8216" i="4" s="1"/>
  <c r="P8204" i="4"/>
  <c r="Q8204" i="4" s="1"/>
  <c r="P8192" i="4"/>
  <c r="Q8192" i="4" s="1"/>
  <c r="P8180" i="4"/>
  <c r="Q8180" i="4" s="1"/>
  <c r="P8168" i="4"/>
  <c r="Q8168" i="4" s="1"/>
  <c r="P8156" i="4"/>
  <c r="Q8156" i="4" s="1"/>
  <c r="P8144" i="4"/>
  <c r="Q8144" i="4" s="1"/>
  <c r="P8132" i="4"/>
  <c r="Q8132" i="4" s="1"/>
  <c r="P8120" i="4"/>
  <c r="Q8120" i="4" s="1"/>
  <c r="P8108" i="4"/>
  <c r="Q8108" i="4" s="1"/>
  <c r="P8096" i="4"/>
  <c r="Q8096" i="4" s="1"/>
  <c r="P8084" i="4"/>
  <c r="Q8084" i="4" s="1"/>
  <c r="P8072" i="4"/>
  <c r="Q8072" i="4" s="1"/>
  <c r="P8060" i="4"/>
  <c r="Q8060" i="4" s="1"/>
  <c r="P8048" i="4"/>
  <c r="Q8048" i="4" s="1"/>
  <c r="P8036" i="4"/>
  <c r="Q8036" i="4" s="1"/>
  <c r="P8024" i="4"/>
  <c r="Q8024" i="4" s="1"/>
  <c r="P8012" i="4"/>
  <c r="Q8012" i="4" s="1"/>
  <c r="P8000" i="4"/>
  <c r="Q8000" i="4" s="1"/>
  <c r="P7988" i="4"/>
  <c r="Q7988" i="4" s="1"/>
  <c r="P7976" i="4"/>
  <c r="Q7976" i="4" s="1"/>
  <c r="P7964" i="4"/>
  <c r="Q7964" i="4" s="1"/>
  <c r="P7952" i="4"/>
  <c r="Q7952" i="4" s="1"/>
  <c r="P7940" i="4"/>
  <c r="Q7940" i="4" s="1"/>
  <c r="P7928" i="4"/>
  <c r="Q7928" i="4" s="1"/>
  <c r="P7916" i="4"/>
  <c r="Q7916" i="4" s="1"/>
  <c r="P7904" i="4"/>
  <c r="Q7904" i="4" s="1"/>
  <c r="P7892" i="4"/>
  <c r="Q7892" i="4" s="1"/>
  <c r="P7880" i="4"/>
  <c r="Q7880" i="4" s="1"/>
  <c r="P7868" i="4"/>
  <c r="Q7868" i="4" s="1"/>
  <c r="P7856" i="4"/>
  <c r="Q7856" i="4" s="1"/>
  <c r="P7844" i="4"/>
  <c r="Q7844" i="4" s="1"/>
  <c r="P7832" i="4"/>
  <c r="Q7832" i="4" s="1"/>
  <c r="P7820" i="4"/>
  <c r="Q7820" i="4" s="1"/>
  <c r="P7808" i="4"/>
  <c r="Q7808" i="4" s="1"/>
  <c r="P7796" i="4"/>
  <c r="Q7796" i="4" s="1"/>
  <c r="P7784" i="4"/>
  <c r="Q7784" i="4" s="1"/>
  <c r="P7772" i="4"/>
  <c r="Q7772" i="4" s="1"/>
  <c r="P7760" i="4"/>
  <c r="Q7760" i="4" s="1"/>
  <c r="P7748" i="4"/>
  <c r="Q7748" i="4" s="1"/>
  <c r="P7736" i="4"/>
  <c r="Q7736" i="4" s="1"/>
  <c r="P7724" i="4"/>
  <c r="Q7724" i="4" s="1"/>
  <c r="P7712" i="4"/>
  <c r="Q7712" i="4" s="1"/>
  <c r="P7700" i="4"/>
  <c r="Q7700" i="4" s="1"/>
  <c r="P7688" i="4"/>
  <c r="Q7688" i="4" s="1"/>
  <c r="P7676" i="4"/>
  <c r="Q7676" i="4" s="1"/>
  <c r="P7664" i="4"/>
  <c r="Q7664" i="4" s="1"/>
  <c r="P7652" i="4"/>
  <c r="Q7652" i="4" s="1"/>
  <c r="P7640" i="4"/>
  <c r="Q7640" i="4" s="1"/>
  <c r="P7628" i="4"/>
  <c r="Q7628" i="4" s="1"/>
  <c r="P7616" i="4"/>
  <c r="Q7616" i="4" s="1"/>
  <c r="P7604" i="4"/>
  <c r="Q7604" i="4" s="1"/>
  <c r="P7592" i="4"/>
  <c r="Q7592" i="4" s="1"/>
  <c r="P7580" i="4"/>
  <c r="Q7580" i="4" s="1"/>
  <c r="P7568" i="4"/>
  <c r="Q7568" i="4" s="1"/>
  <c r="P8456" i="4"/>
  <c r="Q8456" i="4" s="1"/>
  <c r="P8491" i="4"/>
  <c r="Q8491" i="4" s="1"/>
  <c r="P8455" i="4"/>
  <c r="Q8455" i="4" s="1"/>
  <c r="P8443" i="4"/>
  <c r="Q8443" i="4" s="1"/>
  <c r="P8431" i="4"/>
  <c r="Q8431" i="4" s="1"/>
  <c r="P8419" i="4"/>
  <c r="Q8419" i="4" s="1"/>
  <c r="P8407" i="4"/>
  <c r="Q8407" i="4" s="1"/>
  <c r="P8395" i="4"/>
  <c r="Q8395" i="4" s="1"/>
  <c r="P8383" i="4"/>
  <c r="Q8383" i="4" s="1"/>
  <c r="P8371" i="4"/>
  <c r="Q8371" i="4" s="1"/>
  <c r="P8359" i="4"/>
  <c r="Q8359" i="4" s="1"/>
  <c r="P8347" i="4"/>
  <c r="Q8347" i="4" s="1"/>
  <c r="P8335" i="4"/>
  <c r="Q8335" i="4" s="1"/>
  <c r="P8323" i="4"/>
  <c r="Q8323" i="4" s="1"/>
  <c r="P8311" i="4"/>
  <c r="Q8311" i="4" s="1"/>
  <c r="P8299" i="4"/>
  <c r="Q8299" i="4" s="1"/>
  <c r="P8287" i="4"/>
  <c r="Q8287" i="4" s="1"/>
  <c r="P8275" i="4"/>
  <c r="Q8275" i="4" s="1"/>
  <c r="P8263" i="4"/>
  <c r="Q8263" i="4" s="1"/>
  <c r="P8251" i="4"/>
  <c r="Q8251" i="4" s="1"/>
  <c r="P8239" i="4"/>
  <c r="Q8239" i="4" s="1"/>
  <c r="P8227" i="4"/>
  <c r="Q8227" i="4" s="1"/>
  <c r="P8215" i="4"/>
  <c r="Q8215" i="4" s="1"/>
  <c r="P8203" i="4"/>
  <c r="Q8203" i="4" s="1"/>
  <c r="P8191" i="4"/>
  <c r="Q8191" i="4" s="1"/>
  <c r="P8179" i="4"/>
  <c r="Q8179" i="4" s="1"/>
  <c r="P8167" i="4"/>
  <c r="Q8167" i="4" s="1"/>
  <c r="P8155" i="4"/>
  <c r="Q8155" i="4" s="1"/>
  <c r="P8143" i="4"/>
  <c r="Q8143" i="4" s="1"/>
  <c r="P8131" i="4"/>
  <c r="Q8131" i="4" s="1"/>
  <c r="P8119" i="4"/>
  <c r="Q8119" i="4" s="1"/>
  <c r="P8107" i="4"/>
  <c r="Q8107" i="4" s="1"/>
  <c r="P8095" i="4"/>
  <c r="Q8095" i="4" s="1"/>
  <c r="P8083" i="4"/>
  <c r="Q8083" i="4" s="1"/>
  <c r="P8071" i="4"/>
  <c r="Q8071" i="4" s="1"/>
  <c r="P8059" i="4"/>
  <c r="Q8059" i="4" s="1"/>
  <c r="P8047" i="4"/>
  <c r="Q8047" i="4" s="1"/>
  <c r="P8035" i="4"/>
  <c r="Q8035" i="4" s="1"/>
  <c r="P8023" i="4"/>
  <c r="Q8023" i="4" s="1"/>
  <c r="P8011" i="4"/>
  <c r="Q8011" i="4" s="1"/>
  <c r="P7999" i="4"/>
  <c r="Q7999" i="4" s="1"/>
  <c r="P7987" i="4"/>
  <c r="Q7987" i="4" s="1"/>
  <c r="P7975" i="4"/>
  <c r="Q7975" i="4" s="1"/>
  <c r="P7963" i="4"/>
  <c r="Q7963" i="4" s="1"/>
  <c r="P7951" i="4"/>
  <c r="Q7951" i="4" s="1"/>
  <c r="P7939" i="4"/>
  <c r="Q7939" i="4" s="1"/>
  <c r="P7927" i="4"/>
  <c r="Q7927" i="4" s="1"/>
  <c r="P7915" i="4"/>
  <c r="Q7915" i="4" s="1"/>
  <c r="P7903" i="4"/>
  <c r="Q7903" i="4" s="1"/>
  <c r="P7891" i="4"/>
  <c r="Q7891" i="4" s="1"/>
  <c r="P7879" i="4"/>
  <c r="Q7879" i="4" s="1"/>
  <c r="P7867" i="4"/>
  <c r="Q7867" i="4" s="1"/>
  <c r="P7855" i="4"/>
  <c r="Q7855" i="4" s="1"/>
  <c r="P7843" i="4"/>
  <c r="Q7843" i="4" s="1"/>
  <c r="P7831" i="4"/>
  <c r="Q7831" i="4" s="1"/>
  <c r="P7819" i="4"/>
  <c r="Q7819" i="4" s="1"/>
  <c r="P7807" i="4"/>
  <c r="Q7807" i="4" s="1"/>
  <c r="P7795" i="4"/>
  <c r="Q7795" i="4" s="1"/>
  <c r="P7783" i="4"/>
  <c r="Q7783" i="4" s="1"/>
  <c r="P7771" i="4"/>
  <c r="Q7771" i="4" s="1"/>
  <c r="P7759" i="4"/>
  <c r="Q7759" i="4" s="1"/>
  <c r="P7747" i="4"/>
  <c r="Q7747" i="4" s="1"/>
  <c r="P7735" i="4"/>
  <c r="Q7735" i="4" s="1"/>
  <c r="P7723" i="4"/>
  <c r="Q7723" i="4" s="1"/>
  <c r="P7711" i="4"/>
  <c r="Q7711" i="4" s="1"/>
  <c r="P7699" i="4"/>
  <c r="Q7699" i="4" s="1"/>
  <c r="P7687" i="4"/>
  <c r="Q7687" i="4" s="1"/>
  <c r="P7675" i="4"/>
  <c r="Q7675" i="4" s="1"/>
  <c r="P7663" i="4"/>
  <c r="Q7663" i="4" s="1"/>
  <c r="P7651" i="4"/>
  <c r="Q7651" i="4" s="1"/>
  <c r="P7639" i="4"/>
  <c r="Q7639" i="4" s="1"/>
  <c r="P7627" i="4"/>
  <c r="Q7627" i="4" s="1"/>
  <c r="P7615" i="4"/>
  <c r="Q7615" i="4" s="1"/>
  <c r="P7603" i="4"/>
  <c r="Q7603" i="4" s="1"/>
  <c r="P7591" i="4"/>
  <c r="Q7591" i="4" s="1"/>
  <c r="P7579" i="4"/>
  <c r="Q7579" i="4" s="1"/>
  <c r="P7567" i="4"/>
  <c r="Q7567" i="4" s="1"/>
  <c r="P8492" i="4"/>
  <c r="Q8492" i="4" s="1"/>
  <c r="P8432" i="4"/>
  <c r="Q8432" i="4" s="1"/>
  <c r="P8479" i="4"/>
  <c r="Q8479" i="4" s="1"/>
  <c r="P8514" i="4"/>
  <c r="Q8514" i="4" s="1"/>
  <c r="P8502" i="4"/>
  <c r="Q8502" i="4" s="1"/>
  <c r="P8490" i="4"/>
  <c r="Q8490" i="4" s="1"/>
  <c r="P8478" i="4"/>
  <c r="Q8478" i="4" s="1"/>
  <c r="P8466" i="4"/>
  <c r="Q8466" i="4" s="1"/>
  <c r="P8454" i="4"/>
  <c r="Q8454" i="4" s="1"/>
  <c r="P8442" i="4"/>
  <c r="Q8442" i="4" s="1"/>
  <c r="P8430" i="4"/>
  <c r="Q8430" i="4" s="1"/>
  <c r="P8418" i="4"/>
  <c r="Q8418" i="4" s="1"/>
  <c r="P8406" i="4"/>
  <c r="Q8406" i="4" s="1"/>
  <c r="P8394" i="4"/>
  <c r="Q8394" i="4" s="1"/>
  <c r="P8382" i="4"/>
  <c r="Q8382" i="4" s="1"/>
  <c r="P8370" i="4"/>
  <c r="Q8370" i="4" s="1"/>
  <c r="P8358" i="4"/>
  <c r="Q8358" i="4" s="1"/>
  <c r="P8346" i="4"/>
  <c r="Q8346" i="4" s="1"/>
  <c r="P8334" i="4"/>
  <c r="Q8334" i="4" s="1"/>
  <c r="P8322" i="4"/>
  <c r="Q8322" i="4" s="1"/>
  <c r="P8310" i="4"/>
  <c r="Q8310" i="4" s="1"/>
  <c r="P8298" i="4"/>
  <c r="Q8298" i="4" s="1"/>
  <c r="P8286" i="4"/>
  <c r="Q8286" i="4" s="1"/>
  <c r="P8274" i="4"/>
  <c r="Q8274" i="4" s="1"/>
  <c r="P8262" i="4"/>
  <c r="Q8262" i="4" s="1"/>
  <c r="P8250" i="4"/>
  <c r="Q8250" i="4" s="1"/>
  <c r="P8238" i="4"/>
  <c r="Q8238" i="4" s="1"/>
  <c r="P8226" i="4"/>
  <c r="Q8226" i="4" s="1"/>
  <c r="P8214" i="4"/>
  <c r="Q8214" i="4" s="1"/>
  <c r="P8202" i="4"/>
  <c r="Q8202" i="4" s="1"/>
  <c r="P8190" i="4"/>
  <c r="Q8190" i="4" s="1"/>
  <c r="P8178" i="4"/>
  <c r="Q8178" i="4" s="1"/>
  <c r="P8166" i="4"/>
  <c r="Q8166" i="4" s="1"/>
  <c r="P8154" i="4"/>
  <c r="Q8154" i="4" s="1"/>
  <c r="P8142" i="4"/>
  <c r="Q8142" i="4" s="1"/>
  <c r="P8130" i="4"/>
  <c r="Q8130" i="4" s="1"/>
  <c r="P8118" i="4"/>
  <c r="Q8118" i="4" s="1"/>
  <c r="P8106" i="4"/>
  <c r="Q8106" i="4" s="1"/>
  <c r="P8094" i="4"/>
  <c r="Q8094" i="4" s="1"/>
  <c r="P8082" i="4"/>
  <c r="Q8082" i="4" s="1"/>
  <c r="P8070" i="4"/>
  <c r="Q8070" i="4" s="1"/>
  <c r="P8058" i="4"/>
  <c r="Q8058" i="4" s="1"/>
  <c r="P8046" i="4"/>
  <c r="Q8046" i="4" s="1"/>
  <c r="P8034" i="4"/>
  <c r="Q8034" i="4" s="1"/>
  <c r="P8022" i="4"/>
  <c r="Q8022" i="4" s="1"/>
  <c r="P8010" i="4"/>
  <c r="Q8010" i="4" s="1"/>
  <c r="P7998" i="4"/>
  <c r="Q7998" i="4" s="1"/>
  <c r="P7986" i="4"/>
  <c r="Q7986" i="4" s="1"/>
  <c r="P7974" i="4"/>
  <c r="Q7974" i="4" s="1"/>
  <c r="P7962" i="4"/>
  <c r="Q7962" i="4" s="1"/>
  <c r="P7950" i="4"/>
  <c r="Q7950" i="4" s="1"/>
  <c r="P7938" i="4"/>
  <c r="Q7938" i="4" s="1"/>
  <c r="P7926" i="4"/>
  <c r="Q7926" i="4" s="1"/>
  <c r="P7914" i="4"/>
  <c r="Q7914" i="4" s="1"/>
  <c r="P7902" i="4"/>
  <c r="Q7902" i="4" s="1"/>
  <c r="P7890" i="4"/>
  <c r="Q7890" i="4" s="1"/>
  <c r="P7878" i="4"/>
  <c r="Q7878" i="4" s="1"/>
  <c r="P7866" i="4"/>
  <c r="Q7866" i="4" s="1"/>
  <c r="P7854" i="4"/>
  <c r="Q7854" i="4" s="1"/>
  <c r="P7842" i="4"/>
  <c r="Q7842" i="4" s="1"/>
  <c r="P7830" i="4"/>
  <c r="Q7830" i="4" s="1"/>
  <c r="P7818" i="4"/>
  <c r="Q7818" i="4" s="1"/>
  <c r="P7806" i="4"/>
  <c r="Q7806" i="4" s="1"/>
  <c r="P7794" i="4"/>
  <c r="Q7794" i="4" s="1"/>
  <c r="P7782" i="4"/>
  <c r="Q7782" i="4" s="1"/>
  <c r="P7770" i="4"/>
  <c r="Q7770" i="4" s="1"/>
  <c r="P7758" i="4"/>
  <c r="Q7758" i="4" s="1"/>
  <c r="P7746" i="4"/>
  <c r="Q7746" i="4" s="1"/>
  <c r="P7734" i="4"/>
  <c r="Q7734" i="4" s="1"/>
  <c r="P7722" i="4"/>
  <c r="Q7722" i="4" s="1"/>
  <c r="P7710" i="4"/>
  <c r="Q7710" i="4" s="1"/>
  <c r="P7698" i="4"/>
  <c r="Q7698" i="4" s="1"/>
  <c r="P7686" i="4"/>
  <c r="Q7686" i="4" s="1"/>
  <c r="P7674" i="4"/>
  <c r="Q7674" i="4" s="1"/>
  <c r="P7662" i="4"/>
  <c r="Q7662" i="4" s="1"/>
  <c r="P7650" i="4"/>
  <c r="Q7650" i="4" s="1"/>
  <c r="P7638" i="4"/>
  <c r="Q7638" i="4" s="1"/>
  <c r="P7626" i="4"/>
  <c r="Q7626" i="4" s="1"/>
  <c r="P7614" i="4"/>
  <c r="Q7614" i="4" s="1"/>
  <c r="P7602" i="4"/>
  <c r="Q7602" i="4" s="1"/>
  <c r="P7590" i="4"/>
  <c r="Q7590" i="4" s="1"/>
  <c r="P7578" i="4"/>
  <c r="Q7578" i="4" s="1"/>
  <c r="P7566" i="4"/>
  <c r="Q7566" i="4" s="1"/>
  <c r="P8468" i="4"/>
  <c r="Q8468" i="4" s="1"/>
  <c r="P8396" i="4"/>
  <c r="Q8396" i="4" s="1"/>
  <c r="P8501" i="4"/>
  <c r="Q8501" i="4" s="1"/>
  <c r="P8453" i="4"/>
  <c r="Q8453" i="4" s="1"/>
  <c r="P8417" i="4"/>
  <c r="Q8417" i="4" s="1"/>
  <c r="P8405" i="4"/>
  <c r="Q8405" i="4" s="1"/>
  <c r="P8393" i="4"/>
  <c r="Q8393" i="4" s="1"/>
  <c r="P8381" i="4"/>
  <c r="Q8381" i="4" s="1"/>
  <c r="P8369" i="4"/>
  <c r="Q8369" i="4" s="1"/>
  <c r="P8357" i="4"/>
  <c r="Q8357" i="4" s="1"/>
  <c r="P8345" i="4"/>
  <c r="Q8345" i="4" s="1"/>
  <c r="P8333" i="4"/>
  <c r="Q8333" i="4" s="1"/>
  <c r="P8321" i="4"/>
  <c r="Q8321" i="4" s="1"/>
  <c r="P8309" i="4"/>
  <c r="Q8309" i="4" s="1"/>
  <c r="P8297" i="4"/>
  <c r="Q8297" i="4" s="1"/>
  <c r="P8285" i="4"/>
  <c r="Q8285" i="4" s="1"/>
  <c r="P8273" i="4"/>
  <c r="Q8273" i="4" s="1"/>
  <c r="P8261" i="4"/>
  <c r="Q8261" i="4" s="1"/>
  <c r="P8249" i="4"/>
  <c r="Q8249" i="4" s="1"/>
  <c r="P8237" i="4"/>
  <c r="Q8237" i="4" s="1"/>
  <c r="P8225" i="4"/>
  <c r="Q8225" i="4" s="1"/>
  <c r="P8213" i="4"/>
  <c r="Q8213" i="4" s="1"/>
  <c r="P8201" i="4"/>
  <c r="Q8201" i="4" s="1"/>
  <c r="P8189" i="4"/>
  <c r="Q8189" i="4" s="1"/>
  <c r="P8177" i="4"/>
  <c r="Q8177" i="4" s="1"/>
  <c r="P8165" i="4"/>
  <c r="Q8165" i="4" s="1"/>
  <c r="P8153" i="4"/>
  <c r="Q8153" i="4" s="1"/>
  <c r="P8141" i="4"/>
  <c r="Q8141" i="4" s="1"/>
  <c r="P8129" i="4"/>
  <c r="Q8129" i="4" s="1"/>
  <c r="P8117" i="4"/>
  <c r="Q8117" i="4" s="1"/>
  <c r="P8105" i="4"/>
  <c r="Q8105" i="4" s="1"/>
  <c r="P8093" i="4"/>
  <c r="Q8093" i="4" s="1"/>
  <c r="P8081" i="4"/>
  <c r="Q8081" i="4" s="1"/>
  <c r="P8069" i="4"/>
  <c r="Q8069" i="4" s="1"/>
  <c r="P8057" i="4"/>
  <c r="Q8057" i="4" s="1"/>
  <c r="P8045" i="4"/>
  <c r="Q8045" i="4" s="1"/>
  <c r="P8033" i="4"/>
  <c r="Q8033" i="4" s="1"/>
  <c r="P8021" i="4"/>
  <c r="Q8021" i="4" s="1"/>
  <c r="P8009" i="4"/>
  <c r="Q8009" i="4" s="1"/>
  <c r="P7997" i="4"/>
  <c r="Q7997" i="4" s="1"/>
  <c r="P7985" i="4"/>
  <c r="Q7985" i="4" s="1"/>
  <c r="P7973" i="4"/>
  <c r="Q7973" i="4" s="1"/>
  <c r="P7961" i="4"/>
  <c r="Q7961" i="4" s="1"/>
  <c r="P7949" i="4"/>
  <c r="Q7949" i="4" s="1"/>
  <c r="P7937" i="4"/>
  <c r="Q7937" i="4" s="1"/>
  <c r="P7925" i="4"/>
  <c r="Q7925" i="4" s="1"/>
  <c r="P7913" i="4"/>
  <c r="Q7913" i="4" s="1"/>
  <c r="P7901" i="4"/>
  <c r="Q7901" i="4" s="1"/>
  <c r="P7889" i="4"/>
  <c r="Q7889" i="4" s="1"/>
  <c r="P7877" i="4"/>
  <c r="Q7877" i="4" s="1"/>
  <c r="P7865" i="4"/>
  <c r="Q7865" i="4" s="1"/>
  <c r="P7853" i="4"/>
  <c r="Q7853" i="4" s="1"/>
  <c r="P7841" i="4"/>
  <c r="Q7841" i="4" s="1"/>
  <c r="P7829" i="4"/>
  <c r="Q7829" i="4" s="1"/>
  <c r="P7817" i="4"/>
  <c r="Q7817" i="4" s="1"/>
  <c r="P7805" i="4"/>
  <c r="Q7805" i="4" s="1"/>
  <c r="P7793" i="4"/>
  <c r="Q7793" i="4" s="1"/>
  <c r="P7781" i="4"/>
  <c r="Q7781" i="4" s="1"/>
  <c r="P7769" i="4"/>
  <c r="Q7769" i="4" s="1"/>
  <c r="P7757" i="4"/>
  <c r="Q7757" i="4" s="1"/>
  <c r="P7745" i="4"/>
  <c r="Q7745" i="4" s="1"/>
  <c r="P7733" i="4"/>
  <c r="Q7733" i="4" s="1"/>
  <c r="P7721" i="4"/>
  <c r="Q7721" i="4" s="1"/>
  <c r="P7709" i="4"/>
  <c r="Q7709" i="4" s="1"/>
  <c r="P7697" i="4"/>
  <c r="Q7697" i="4" s="1"/>
  <c r="P7685" i="4"/>
  <c r="Q7685" i="4" s="1"/>
  <c r="P7673" i="4"/>
  <c r="Q7673" i="4" s="1"/>
  <c r="P7661" i="4"/>
  <c r="Q7661" i="4" s="1"/>
  <c r="P7649" i="4"/>
  <c r="Q7649" i="4" s="1"/>
  <c r="P7637" i="4"/>
  <c r="Q7637" i="4" s="1"/>
  <c r="P7625" i="4"/>
  <c r="Q7625" i="4" s="1"/>
  <c r="P7613" i="4"/>
  <c r="Q7613" i="4" s="1"/>
  <c r="P7601" i="4"/>
  <c r="Q7601" i="4" s="1"/>
  <c r="P7589" i="4"/>
  <c r="Q7589" i="4" s="1"/>
  <c r="P7577" i="4"/>
  <c r="Q7577" i="4" s="1"/>
  <c r="P8480" i="4"/>
  <c r="Q8480" i="4" s="1"/>
  <c r="P8420" i="4"/>
  <c r="Q8420" i="4" s="1"/>
  <c r="P8503" i="4"/>
  <c r="Q8503" i="4" s="1"/>
  <c r="P8513" i="4"/>
  <c r="Q8513" i="4" s="1"/>
  <c r="P8477" i="4"/>
  <c r="Q8477" i="4" s="1"/>
  <c r="P8441" i="4"/>
  <c r="Q8441" i="4" s="1"/>
  <c r="P8512" i="4"/>
  <c r="Q8512" i="4" s="1"/>
  <c r="P8500" i="4"/>
  <c r="Q8500" i="4" s="1"/>
  <c r="P8488" i="4"/>
  <c r="Q8488" i="4" s="1"/>
  <c r="P8476" i="4"/>
  <c r="Q8476" i="4" s="1"/>
  <c r="P8464" i="4"/>
  <c r="Q8464" i="4" s="1"/>
  <c r="P8452" i="4"/>
  <c r="Q8452" i="4" s="1"/>
  <c r="P8440" i="4"/>
  <c r="Q8440" i="4" s="1"/>
  <c r="P8428" i="4"/>
  <c r="Q8428" i="4" s="1"/>
  <c r="P8416" i="4"/>
  <c r="Q8416" i="4" s="1"/>
  <c r="P8404" i="4"/>
  <c r="Q8404" i="4" s="1"/>
  <c r="P8392" i="4"/>
  <c r="Q8392" i="4" s="1"/>
  <c r="P8380" i="4"/>
  <c r="Q8380" i="4" s="1"/>
  <c r="P8368" i="4"/>
  <c r="Q8368" i="4" s="1"/>
  <c r="P8356" i="4"/>
  <c r="Q8356" i="4" s="1"/>
  <c r="P8344" i="4"/>
  <c r="Q8344" i="4" s="1"/>
  <c r="P8332" i="4"/>
  <c r="Q8332" i="4" s="1"/>
  <c r="P8320" i="4"/>
  <c r="Q8320" i="4" s="1"/>
  <c r="P8308" i="4"/>
  <c r="Q8308" i="4" s="1"/>
  <c r="P8296" i="4"/>
  <c r="Q8296" i="4" s="1"/>
  <c r="P8284" i="4"/>
  <c r="Q8284" i="4" s="1"/>
  <c r="P8272" i="4"/>
  <c r="Q8272" i="4" s="1"/>
  <c r="P8260" i="4"/>
  <c r="Q8260" i="4" s="1"/>
  <c r="P8248" i="4"/>
  <c r="Q8248" i="4" s="1"/>
  <c r="P8236" i="4"/>
  <c r="Q8236" i="4" s="1"/>
  <c r="P8224" i="4"/>
  <c r="Q8224" i="4" s="1"/>
  <c r="P8212" i="4"/>
  <c r="Q8212" i="4" s="1"/>
  <c r="P8200" i="4"/>
  <c r="Q8200" i="4" s="1"/>
  <c r="P8188" i="4"/>
  <c r="Q8188" i="4" s="1"/>
  <c r="P8176" i="4"/>
  <c r="Q8176" i="4" s="1"/>
  <c r="P8164" i="4"/>
  <c r="Q8164" i="4" s="1"/>
  <c r="P8152" i="4"/>
  <c r="Q8152" i="4" s="1"/>
  <c r="P8140" i="4"/>
  <c r="Q8140" i="4" s="1"/>
  <c r="P8128" i="4"/>
  <c r="Q8128" i="4" s="1"/>
  <c r="P8116" i="4"/>
  <c r="Q8116" i="4" s="1"/>
  <c r="P8104" i="4"/>
  <c r="Q8104" i="4" s="1"/>
  <c r="P8092" i="4"/>
  <c r="Q8092" i="4" s="1"/>
  <c r="P8080" i="4"/>
  <c r="Q8080" i="4" s="1"/>
  <c r="P8068" i="4"/>
  <c r="Q8068" i="4" s="1"/>
  <c r="P8056" i="4"/>
  <c r="Q8056" i="4" s="1"/>
  <c r="P8044" i="4"/>
  <c r="Q8044" i="4" s="1"/>
  <c r="P8032" i="4"/>
  <c r="Q8032" i="4" s="1"/>
  <c r="P8020" i="4"/>
  <c r="Q8020" i="4" s="1"/>
  <c r="P8008" i="4"/>
  <c r="Q8008" i="4" s="1"/>
  <c r="P7996" i="4"/>
  <c r="Q7996" i="4" s="1"/>
  <c r="P7984" i="4"/>
  <c r="Q7984" i="4" s="1"/>
  <c r="P7972" i="4"/>
  <c r="Q7972" i="4" s="1"/>
  <c r="P7960" i="4"/>
  <c r="Q7960" i="4" s="1"/>
  <c r="P7948" i="4"/>
  <c r="Q7948" i="4" s="1"/>
  <c r="P7936" i="4"/>
  <c r="Q7936" i="4" s="1"/>
  <c r="P7924" i="4"/>
  <c r="Q7924" i="4" s="1"/>
  <c r="P7912" i="4"/>
  <c r="Q7912" i="4" s="1"/>
  <c r="P7900" i="4"/>
  <c r="Q7900" i="4" s="1"/>
  <c r="P7888" i="4"/>
  <c r="Q7888" i="4" s="1"/>
  <c r="P7876" i="4"/>
  <c r="Q7876" i="4" s="1"/>
  <c r="P7864" i="4"/>
  <c r="Q7864" i="4" s="1"/>
  <c r="P7852" i="4"/>
  <c r="Q7852" i="4" s="1"/>
  <c r="P7840" i="4"/>
  <c r="Q7840" i="4" s="1"/>
  <c r="P7828" i="4"/>
  <c r="Q7828" i="4" s="1"/>
  <c r="P7816" i="4"/>
  <c r="Q7816" i="4" s="1"/>
  <c r="P7804" i="4"/>
  <c r="Q7804" i="4" s="1"/>
  <c r="P7792" i="4"/>
  <c r="Q7792" i="4" s="1"/>
  <c r="P7780" i="4"/>
  <c r="Q7780" i="4" s="1"/>
  <c r="P7768" i="4"/>
  <c r="Q7768" i="4" s="1"/>
  <c r="P7756" i="4"/>
  <c r="Q7756" i="4" s="1"/>
  <c r="P7744" i="4"/>
  <c r="Q7744" i="4" s="1"/>
  <c r="P7732" i="4"/>
  <c r="Q7732" i="4" s="1"/>
  <c r="P7720" i="4"/>
  <c r="Q7720" i="4" s="1"/>
  <c r="P7708" i="4"/>
  <c r="Q7708" i="4" s="1"/>
  <c r="P7696" i="4"/>
  <c r="Q7696" i="4" s="1"/>
  <c r="P7684" i="4"/>
  <c r="Q7684" i="4" s="1"/>
  <c r="P7672" i="4"/>
  <c r="Q7672" i="4" s="1"/>
  <c r="P7660" i="4"/>
  <c r="Q7660" i="4" s="1"/>
  <c r="P7648" i="4"/>
  <c r="Q7648" i="4" s="1"/>
  <c r="P7636" i="4"/>
  <c r="Q7636" i="4" s="1"/>
  <c r="P7624" i="4"/>
  <c r="Q7624" i="4" s="1"/>
  <c r="P7612" i="4"/>
  <c r="Q7612" i="4" s="1"/>
  <c r="P7600" i="4"/>
  <c r="Q7600" i="4" s="1"/>
  <c r="P7588" i="4"/>
  <c r="Q7588" i="4" s="1"/>
  <c r="P7576" i="4"/>
  <c r="Q7576" i="4" s="1"/>
  <c r="P8444" i="4"/>
  <c r="Q8444" i="4" s="1"/>
  <c r="P8515" i="4"/>
  <c r="Q8515" i="4" s="1"/>
  <c r="P8467" i="4"/>
  <c r="Q8467" i="4" s="1"/>
  <c r="P8489" i="4"/>
  <c r="Q8489" i="4" s="1"/>
  <c r="P8465" i="4"/>
  <c r="Q8465" i="4" s="1"/>
  <c r="P8429" i="4"/>
  <c r="Q8429" i="4" s="1"/>
  <c r="P8511" i="4"/>
  <c r="Q8511" i="4" s="1"/>
  <c r="P8499" i="4"/>
  <c r="Q8499" i="4" s="1"/>
  <c r="P8487" i="4"/>
  <c r="Q8487" i="4" s="1"/>
  <c r="P8475" i="4"/>
  <c r="Q8475" i="4" s="1"/>
  <c r="P8463" i="4"/>
  <c r="Q8463" i="4" s="1"/>
  <c r="P8451" i="4"/>
  <c r="Q8451" i="4" s="1"/>
  <c r="P8439" i="4"/>
  <c r="Q8439" i="4" s="1"/>
  <c r="P8427" i="4"/>
  <c r="Q8427" i="4" s="1"/>
  <c r="P8415" i="4"/>
  <c r="Q8415" i="4" s="1"/>
  <c r="P8403" i="4"/>
  <c r="Q8403" i="4" s="1"/>
  <c r="P8391" i="4"/>
  <c r="Q8391" i="4" s="1"/>
  <c r="P8379" i="4"/>
  <c r="Q8379" i="4" s="1"/>
  <c r="P8367" i="4"/>
  <c r="Q8367" i="4" s="1"/>
  <c r="P8355" i="4"/>
  <c r="Q8355" i="4" s="1"/>
  <c r="P8343" i="4"/>
  <c r="Q8343" i="4" s="1"/>
  <c r="P8331" i="4"/>
  <c r="Q8331" i="4" s="1"/>
  <c r="P8319" i="4"/>
  <c r="Q8319" i="4" s="1"/>
  <c r="P8307" i="4"/>
  <c r="Q8307" i="4" s="1"/>
  <c r="P8295" i="4"/>
  <c r="Q8295" i="4" s="1"/>
  <c r="P8283" i="4"/>
  <c r="Q8283" i="4" s="1"/>
  <c r="P8271" i="4"/>
  <c r="Q8271" i="4" s="1"/>
  <c r="P8259" i="4"/>
  <c r="Q8259" i="4" s="1"/>
  <c r="P8247" i="4"/>
  <c r="Q8247" i="4" s="1"/>
  <c r="P8235" i="4"/>
  <c r="Q8235" i="4" s="1"/>
  <c r="P8223" i="4"/>
  <c r="Q8223" i="4" s="1"/>
  <c r="P8211" i="4"/>
  <c r="Q8211" i="4" s="1"/>
  <c r="P8199" i="4"/>
  <c r="Q8199" i="4" s="1"/>
  <c r="P8187" i="4"/>
  <c r="Q8187" i="4" s="1"/>
  <c r="P8175" i="4"/>
  <c r="Q8175" i="4" s="1"/>
  <c r="P8163" i="4"/>
  <c r="Q8163" i="4" s="1"/>
  <c r="P8151" i="4"/>
  <c r="Q8151" i="4" s="1"/>
  <c r="P8139" i="4"/>
  <c r="Q8139" i="4" s="1"/>
  <c r="P8127" i="4"/>
  <c r="Q8127" i="4" s="1"/>
  <c r="P8115" i="4"/>
  <c r="Q8115" i="4" s="1"/>
  <c r="P8103" i="4"/>
  <c r="Q8103" i="4" s="1"/>
  <c r="P8091" i="4"/>
  <c r="Q8091" i="4" s="1"/>
  <c r="P8079" i="4"/>
  <c r="Q8079" i="4" s="1"/>
  <c r="P8067" i="4"/>
  <c r="Q8067" i="4" s="1"/>
  <c r="P8055" i="4"/>
  <c r="Q8055" i="4" s="1"/>
  <c r="P8043" i="4"/>
  <c r="Q8043" i="4" s="1"/>
  <c r="P8031" i="4"/>
  <c r="Q8031" i="4" s="1"/>
  <c r="P8019" i="4"/>
  <c r="Q8019" i="4" s="1"/>
  <c r="P8007" i="4"/>
  <c r="Q8007" i="4" s="1"/>
  <c r="P7995" i="4"/>
  <c r="Q7995" i="4" s="1"/>
  <c r="P7983" i="4"/>
  <c r="Q7983" i="4" s="1"/>
  <c r="P7971" i="4"/>
  <c r="Q7971" i="4" s="1"/>
  <c r="P7959" i="4"/>
  <c r="Q7959" i="4" s="1"/>
  <c r="P7947" i="4"/>
  <c r="Q7947" i="4" s="1"/>
  <c r="P7935" i="4"/>
  <c r="Q7935" i="4" s="1"/>
  <c r="P7923" i="4"/>
  <c r="Q7923" i="4" s="1"/>
  <c r="P7911" i="4"/>
  <c r="Q7911" i="4" s="1"/>
  <c r="P7899" i="4"/>
  <c r="Q7899" i="4" s="1"/>
  <c r="P7887" i="4"/>
  <c r="Q7887" i="4" s="1"/>
  <c r="P7875" i="4"/>
  <c r="Q7875" i="4" s="1"/>
  <c r="P7863" i="4"/>
  <c r="Q7863" i="4" s="1"/>
  <c r="P7851" i="4"/>
  <c r="Q7851" i="4" s="1"/>
  <c r="P7839" i="4"/>
  <c r="Q7839" i="4" s="1"/>
  <c r="P7827" i="4"/>
  <c r="Q7827" i="4" s="1"/>
  <c r="P7815" i="4"/>
  <c r="Q7815" i="4" s="1"/>
  <c r="P7803" i="4"/>
  <c r="Q7803" i="4" s="1"/>
  <c r="P7791" i="4"/>
  <c r="Q7791" i="4" s="1"/>
  <c r="P7779" i="4"/>
  <c r="Q7779" i="4" s="1"/>
  <c r="P7767" i="4"/>
  <c r="Q7767" i="4" s="1"/>
  <c r="P7755" i="4"/>
  <c r="Q7755" i="4" s="1"/>
  <c r="P7743" i="4"/>
  <c r="Q7743" i="4" s="1"/>
  <c r="P7731" i="4"/>
  <c r="Q7731" i="4" s="1"/>
  <c r="P7719" i="4"/>
  <c r="Q7719" i="4" s="1"/>
  <c r="P7707" i="4"/>
  <c r="Q7707" i="4" s="1"/>
  <c r="P7695" i="4"/>
  <c r="Q7695" i="4" s="1"/>
  <c r="P7683" i="4"/>
  <c r="Q7683" i="4" s="1"/>
  <c r="P7671" i="4"/>
  <c r="Q7671" i="4" s="1"/>
  <c r="P7659" i="4"/>
  <c r="Q7659" i="4" s="1"/>
  <c r="P7647" i="4"/>
  <c r="Q7647" i="4" s="1"/>
  <c r="P7635" i="4"/>
  <c r="Q7635" i="4" s="1"/>
  <c r="P7623" i="4"/>
  <c r="Q7623" i="4" s="1"/>
  <c r="P7611" i="4"/>
  <c r="Q7611" i="4" s="1"/>
  <c r="P7599" i="4"/>
  <c r="Q7599" i="4" s="1"/>
  <c r="P7587" i="4"/>
  <c r="Q7587" i="4" s="1"/>
  <c r="P7575" i="4"/>
  <c r="Q7575" i="4" s="1"/>
  <c r="P8498" i="4"/>
  <c r="Q8498" i="4" s="1"/>
  <c r="P8486" i="4"/>
  <c r="Q8486" i="4" s="1"/>
  <c r="P8474" i="4"/>
  <c r="Q8474" i="4" s="1"/>
  <c r="P8462" i="4"/>
  <c r="Q8462" i="4" s="1"/>
  <c r="P8450" i="4"/>
  <c r="Q8450" i="4" s="1"/>
  <c r="P8438" i="4"/>
  <c r="Q8438" i="4" s="1"/>
  <c r="P8426" i="4"/>
  <c r="Q8426" i="4" s="1"/>
  <c r="P8414" i="4"/>
  <c r="Q8414" i="4" s="1"/>
  <c r="P8402" i="4"/>
  <c r="Q8402" i="4" s="1"/>
  <c r="P8390" i="4"/>
  <c r="Q8390" i="4" s="1"/>
  <c r="P8366" i="4"/>
  <c r="Q8366" i="4" s="1"/>
  <c r="P8354" i="4"/>
  <c r="Q8354" i="4" s="1"/>
  <c r="P8342" i="4"/>
  <c r="Q8342" i="4" s="1"/>
  <c r="P8330" i="4"/>
  <c r="Q8330" i="4" s="1"/>
  <c r="P8318" i="4"/>
  <c r="Q8318" i="4" s="1"/>
  <c r="P8306" i="4"/>
  <c r="Q8306" i="4" s="1"/>
  <c r="P8294" i="4"/>
  <c r="Q8294" i="4" s="1"/>
  <c r="P8282" i="4"/>
  <c r="Q8282" i="4" s="1"/>
  <c r="P8270" i="4"/>
  <c r="Q8270" i="4" s="1"/>
  <c r="P8258" i="4"/>
  <c r="Q8258" i="4" s="1"/>
  <c r="P8246" i="4"/>
  <c r="Q8246" i="4" s="1"/>
  <c r="P8234" i="4"/>
  <c r="Q8234" i="4" s="1"/>
  <c r="P8222" i="4"/>
  <c r="Q8222" i="4" s="1"/>
  <c r="P8210" i="4"/>
  <c r="Q8210" i="4" s="1"/>
  <c r="P8198" i="4"/>
  <c r="Q8198" i="4" s="1"/>
  <c r="P8186" i="4"/>
  <c r="Q8186" i="4" s="1"/>
  <c r="P8174" i="4"/>
  <c r="Q8174" i="4" s="1"/>
  <c r="P8162" i="4"/>
  <c r="Q8162" i="4" s="1"/>
  <c r="P8150" i="4"/>
  <c r="Q8150" i="4" s="1"/>
  <c r="P8138" i="4"/>
  <c r="Q8138" i="4" s="1"/>
  <c r="P8126" i="4"/>
  <c r="Q8126" i="4" s="1"/>
  <c r="P8114" i="4"/>
  <c r="Q8114" i="4" s="1"/>
  <c r="P8102" i="4"/>
  <c r="Q8102" i="4" s="1"/>
  <c r="P8090" i="4"/>
  <c r="Q8090" i="4" s="1"/>
  <c r="P8078" i="4"/>
  <c r="Q8078" i="4" s="1"/>
  <c r="P8066" i="4"/>
  <c r="Q8066" i="4" s="1"/>
  <c r="P8054" i="4"/>
  <c r="Q8054" i="4" s="1"/>
  <c r="P8042" i="4"/>
  <c r="Q8042" i="4" s="1"/>
  <c r="P8030" i="4"/>
  <c r="Q8030" i="4" s="1"/>
  <c r="P8018" i="4"/>
  <c r="Q8018" i="4" s="1"/>
  <c r="P8006" i="4"/>
  <c r="Q8006" i="4" s="1"/>
  <c r="P7994" i="4"/>
  <c r="Q7994" i="4" s="1"/>
  <c r="P7982" i="4"/>
  <c r="Q7982" i="4" s="1"/>
  <c r="P7970" i="4"/>
  <c r="Q7970" i="4" s="1"/>
  <c r="P7958" i="4"/>
  <c r="Q7958" i="4" s="1"/>
  <c r="P7946" i="4"/>
  <c r="Q7946" i="4" s="1"/>
  <c r="P7934" i="4"/>
  <c r="Q7934" i="4" s="1"/>
  <c r="P7922" i="4"/>
  <c r="Q7922" i="4" s="1"/>
  <c r="P7910" i="4"/>
  <c r="Q7910" i="4" s="1"/>
  <c r="P7898" i="4"/>
  <c r="Q7898" i="4" s="1"/>
  <c r="P7886" i="4"/>
  <c r="Q7886" i="4" s="1"/>
  <c r="P7874" i="4"/>
  <c r="Q7874" i="4" s="1"/>
  <c r="P7862" i="4"/>
  <c r="Q7862" i="4" s="1"/>
  <c r="P7850" i="4"/>
  <c r="Q7850" i="4" s="1"/>
  <c r="P7838" i="4"/>
  <c r="Q7838" i="4" s="1"/>
  <c r="P7826" i="4"/>
  <c r="Q7826" i="4" s="1"/>
  <c r="P7814" i="4"/>
  <c r="Q7814" i="4" s="1"/>
  <c r="P7802" i="4"/>
  <c r="Q7802" i="4" s="1"/>
  <c r="P7790" i="4"/>
  <c r="Q7790" i="4" s="1"/>
  <c r="P7778" i="4"/>
  <c r="Q7778" i="4" s="1"/>
  <c r="P7766" i="4"/>
  <c r="Q7766" i="4" s="1"/>
  <c r="P7754" i="4"/>
  <c r="Q7754" i="4" s="1"/>
  <c r="P7742" i="4"/>
  <c r="Q7742" i="4" s="1"/>
  <c r="P7730" i="4"/>
  <c r="Q7730" i="4" s="1"/>
  <c r="P7718" i="4"/>
  <c r="Q7718" i="4" s="1"/>
  <c r="P7706" i="4"/>
  <c r="Q7706" i="4" s="1"/>
  <c r="P7694" i="4"/>
  <c r="Q7694" i="4" s="1"/>
  <c r="P7682" i="4"/>
  <c r="Q7682" i="4" s="1"/>
  <c r="P7670" i="4"/>
  <c r="Q7670" i="4" s="1"/>
  <c r="P7658" i="4"/>
  <c r="Q7658" i="4" s="1"/>
  <c r="P7646" i="4"/>
  <c r="Q7646" i="4" s="1"/>
  <c r="P7634" i="4"/>
  <c r="Q7634" i="4" s="1"/>
  <c r="P7622" i="4"/>
  <c r="Q7622" i="4" s="1"/>
  <c r="P7610" i="4"/>
  <c r="Q7610" i="4" s="1"/>
  <c r="P7598" i="4"/>
  <c r="Q7598" i="4" s="1"/>
  <c r="P7586" i="4"/>
  <c r="Q7586" i="4" s="1"/>
  <c r="P7574" i="4"/>
  <c r="Q7574" i="4" s="1"/>
  <c r="D1356" i="5" l="1"/>
  <c r="A1356" i="5"/>
  <c r="C73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2" i="7"/>
  <c r="G3" i="1"/>
  <c r="H3" i="1"/>
  <c r="I3" i="1"/>
  <c r="F3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8228" i="1"/>
  <c r="L9306" i="1"/>
  <c r="M9306" i="1" s="1"/>
  <c r="L9362" i="1"/>
  <c r="M9362" i="1" s="1"/>
  <c r="L9361" i="1"/>
  <c r="M9361" i="1" s="1"/>
  <c r="L9360" i="1"/>
  <c r="M9360" i="1" s="1"/>
  <c r="L9359" i="1"/>
  <c r="M9359" i="1" s="1"/>
  <c r="L9358" i="1"/>
  <c r="M9358" i="1" s="1"/>
  <c r="L9357" i="1"/>
  <c r="M9357" i="1" s="1"/>
  <c r="L9356" i="1"/>
  <c r="M9356" i="1" s="1"/>
  <c r="L9355" i="1"/>
  <c r="M9355" i="1" s="1"/>
  <c r="L9354" i="1"/>
  <c r="M9354" i="1" s="1"/>
  <c r="L9353" i="1"/>
  <c r="M9353" i="1" s="1"/>
  <c r="L9338" i="1"/>
  <c r="M9338" i="1" s="1"/>
  <c r="L9332" i="1"/>
  <c r="M9332" i="1" s="1"/>
  <c r="L9331" i="1"/>
  <c r="M9331" i="1" s="1"/>
  <c r="L9330" i="1"/>
  <c r="M9330" i="1" s="1"/>
  <c r="L9329" i="1"/>
  <c r="M9329" i="1" s="1"/>
  <c r="L9328" i="1"/>
  <c r="M9328" i="1" s="1"/>
  <c r="L9327" i="1"/>
  <c r="M9327" i="1" s="1"/>
  <c r="L9324" i="1"/>
  <c r="M9324" i="1" s="1"/>
  <c r="L9323" i="1"/>
  <c r="M9323" i="1" s="1"/>
  <c r="L9320" i="1"/>
  <c r="M9320" i="1" s="1"/>
  <c r="L9319" i="1"/>
  <c r="M9319" i="1" s="1"/>
  <c r="L9318" i="1"/>
  <c r="M9318" i="1" s="1"/>
  <c r="L9317" i="1"/>
  <c r="M9317" i="1" s="1"/>
  <c r="L9315" i="1"/>
  <c r="M9315" i="1" s="1"/>
  <c r="L9314" i="1"/>
  <c r="M9314" i="1" s="1"/>
  <c r="L9313" i="1"/>
  <c r="M9313" i="1" s="1"/>
  <c r="L9311" i="1"/>
  <c r="M9311" i="1" s="1"/>
  <c r="L9309" i="1"/>
  <c r="M9309" i="1" s="1"/>
  <c r="L9260" i="1"/>
  <c r="M9260" i="1" s="1"/>
  <c r="L9259" i="1"/>
  <c r="M9259" i="1" s="1"/>
  <c r="L9255" i="1"/>
  <c r="M9255" i="1" s="1"/>
  <c r="L9254" i="1"/>
  <c r="M9254" i="1" s="1"/>
  <c r="L9365" i="1"/>
  <c r="M9365" i="1" s="1"/>
  <c r="L9364" i="1"/>
  <c r="M9364" i="1" s="1"/>
  <c r="L9363" i="1"/>
  <c r="M9363" i="1" s="1"/>
  <c r="L9352" i="1"/>
  <c r="M9352" i="1" s="1"/>
  <c r="L9351" i="1"/>
  <c r="M9351" i="1" s="1"/>
  <c r="L9350" i="1"/>
  <c r="M9350" i="1" s="1"/>
  <c r="L9349" i="1"/>
  <c r="M9349" i="1" s="1"/>
  <c r="L9348" i="1"/>
  <c r="M9348" i="1" s="1"/>
  <c r="L9347" i="1"/>
  <c r="M9347" i="1" s="1"/>
  <c r="L9346" i="1"/>
  <c r="M9346" i="1" s="1"/>
  <c r="L9345" i="1"/>
  <c r="M9345" i="1" s="1"/>
  <c r="L9344" i="1"/>
  <c r="M9344" i="1" s="1"/>
  <c r="L9343" i="1"/>
  <c r="M9343" i="1" s="1"/>
  <c r="L9342" i="1"/>
  <c r="M9342" i="1" s="1"/>
  <c r="L9341" i="1"/>
  <c r="M9341" i="1" s="1"/>
  <c r="L9340" i="1"/>
  <c r="M9340" i="1" s="1"/>
  <c r="L9339" i="1"/>
  <c r="M9339" i="1" s="1"/>
  <c r="L9337" i="1"/>
  <c r="M9337" i="1" s="1"/>
  <c r="L9336" i="1"/>
  <c r="M9336" i="1" s="1"/>
  <c r="L9335" i="1"/>
  <c r="M9335" i="1" s="1"/>
  <c r="L9333" i="1"/>
  <c r="M9333" i="1" s="1"/>
  <c r="L9326" i="1"/>
  <c r="M9326" i="1" s="1"/>
  <c r="L9325" i="1"/>
  <c r="M9325" i="1" s="1"/>
  <c r="L9322" i="1"/>
  <c r="M9322" i="1" s="1"/>
  <c r="L9316" i="1"/>
  <c r="M9316" i="1" s="1"/>
  <c r="L9310" i="1"/>
  <c r="M9310" i="1" s="1"/>
  <c r="L9308" i="1"/>
  <c r="M9308" i="1" s="1"/>
  <c r="L9305" i="1"/>
  <c r="M9305" i="1" s="1"/>
  <c r="L9304" i="1"/>
  <c r="M9304" i="1" s="1"/>
  <c r="L9303" i="1"/>
  <c r="M9303" i="1" s="1"/>
  <c r="L9302" i="1"/>
  <c r="M9302" i="1" s="1"/>
  <c r="L9301" i="1"/>
  <c r="M9301" i="1" s="1"/>
  <c r="L9258" i="1"/>
  <c r="M9258" i="1" s="1"/>
  <c r="L9257" i="1"/>
  <c r="M9257" i="1" s="1"/>
  <c r="L9256" i="1"/>
  <c r="M9256" i="1" s="1"/>
  <c r="L9253" i="1"/>
  <c r="M9253" i="1" s="1"/>
  <c r="L9252" i="1"/>
  <c r="M9252" i="1" s="1"/>
  <c r="L8229" i="1"/>
  <c r="M8229" i="1" s="1"/>
  <c r="L8230" i="1"/>
  <c r="M8230" i="1" s="1"/>
  <c r="L8231" i="1"/>
  <c r="M8231" i="1" s="1"/>
  <c r="L8232" i="1"/>
  <c r="M8232" i="1" s="1"/>
  <c r="L8233" i="1"/>
  <c r="M8233" i="1" s="1"/>
  <c r="L8234" i="1"/>
  <c r="M8234" i="1" s="1"/>
  <c r="L8235" i="1"/>
  <c r="M8235" i="1" s="1"/>
  <c r="L8236" i="1"/>
  <c r="M8236" i="1" s="1"/>
  <c r="L8237" i="1"/>
  <c r="M8237" i="1" s="1"/>
  <c r="L8238" i="1"/>
  <c r="M8238" i="1" s="1"/>
  <c r="L8239" i="1"/>
  <c r="M8239" i="1" s="1"/>
  <c r="L8240" i="1"/>
  <c r="M8240" i="1" s="1"/>
  <c r="L8241" i="1"/>
  <c r="M8241" i="1" s="1"/>
  <c r="L8242" i="1"/>
  <c r="M8242" i="1" s="1"/>
  <c r="L8243" i="1"/>
  <c r="M8243" i="1" s="1"/>
  <c r="L8244" i="1"/>
  <c r="M8244" i="1" s="1"/>
  <c r="L8245" i="1"/>
  <c r="M8245" i="1" s="1"/>
  <c r="L8246" i="1"/>
  <c r="M8246" i="1" s="1"/>
  <c r="L8247" i="1"/>
  <c r="M8247" i="1" s="1"/>
  <c r="L8248" i="1"/>
  <c r="M8248" i="1" s="1"/>
  <c r="L8249" i="1"/>
  <c r="M8249" i="1" s="1"/>
  <c r="L8250" i="1"/>
  <c r="M8250" i="1" s="1"/>
  <c r="L8251" i="1"/>
  <c r="M8251" i="1" s="1"/>
  <c r="L8252" i="1"/>
  <c r="M8252" i="1" s="1"/>
  <c r="L8253" i="1"/>
  <c r="M8253" i="1" s="1"/>
  <c r="L8254" i="1"/>
  <c r="M8254" i="1" s="1"/>
  <c r="L8255" i="1"/>
  <c r="M8255" i="1" s="1"/>
  <c r="L8256" i="1"/>
  <c r="M8256" i="1" s="1"/>
  <c r="L8257" i="1"/>
  <c r="M8257" i="1" s="1"/>
  <c r="L8258" i="1"/>
  <c r="M8258" i="1" s="1"/>
  <c r="L8259" i="1"/>
  <c r="M8259" i="1" s="1"/>
  <c r="L8260" i="1"/>
  <c r="M8260" i="1" s="1"/>
  <c r="L8261" i="1"/>
  <c r="M8261" i="1" s="1"/>
  <c r="L8262" i="1"/>
  <c r="M8262" i="1" s="1"/>
  <c r="L8263" i="1"/>
  <c r="M8263" i="1" s="1"/>
  <c r="L8264" i="1"/>
  <c r="M8264" i="1" s="1"/>
  <c r="L8265" i="1"/>
  <c r="M8265" i="1" s="1"/>
  <c r="L8266" i="1"/>
  <c r="M8266" i="1" s="1"/>
  <c r="L8267" i="1"/>
  <c r="M8267" i="1" s="1"/>
  <c r="L8268" i="1"/>
  <c r="M8268" i="1" s="1"/>
  <c r="L8269" i="1"/>
  <c r="M8269" i="1" s="1"/>
  <c r="L8270" i="1"/>
  <c r="M8270" i="1" s="1"/>
  <c r="L8271" i="1"/>
  <c r="M8271" i="1" s="1"/>
  <c r="L8272" i="1"/>
  <c r="M8272" i="1" s="1"/>
  <c r="L8273" i="1"/>
  <c r="M8273" i="1" s="1"/>
  <c r="L8274" i="1"/>
  <c r="M8274" i="1" s="1"/>
  <c r="L8275" i="1"/>
  <c r="M8275" i="1" s="1"/>
  <c r="L8276" i="1"/>
  <c r="M8276" i="1" s="1"/>
  <c r="L8277" i="1"/>
  <c r="M8277" i="1" s="1"/>
  <c r="L8278" i="1"/>
  <c r="M8278" i="1" s="1"/>
  <c r="L8279" i="1"/>
  <c r="M8279" i="1" s="1"/>
  <c r="L8280" i="1"/>
  <c r="M8280" i="1" s="1"/>
  <c r="L8281" i="1"/>
  <c r="M8281" i="1" s="1"/>
  <c r="L8282" i="1"/>
  <c r="M8282" i="1" s="1"/>
  <c r="L8283" i="1"/>
  <c r="M8283" i="1" s="1"/>
  <c r="L8284" i="1"/>
  <c r="M8284" i="1" s="1"/>
  <c r="L8285" i="1"/>
  <c r="M8285" i="1" s="1"/>
  <c r="L8286" i="1"/>
  <c r="M8286" i="1" s="1"/>
  <c r="L8287" i="1"/>
  <c r="M8287" i="1" s="1"/>
  <c r="L8288" i="1"/>
  <c r="M8288" i="1" s="1"/>
  <c r="L8289" i="1"/>
  <c r="M8289" i="1" s="1"/>
  <c r="L8290" i="1"/>
  <c r="M8290" i="1" s="1"/>
  <c r="L8291" i="1"/>
  <c r="M8291" i="1" s="1"/>
  <c r="L8292" i="1"/>
  <c r="M8292" i="1" s="1"/>
  <c r="L8293" i="1"/>
  <c r="M8293" i="1" s="1"/>
  <c r="L8294" i="1"/>
  <c r="M8294" i="1" s="1"/>
  <c r="L8295" i="1"/>
  <c r="M8295" i="1" s="1"/>
  <c r="L8296" i="1"/>
  <c r="M8296" i="1" s="1"/>
  <c r="L8297" i="1"/>
  <c r="M8297" i="1" s="1"/>
  <c r="L8298" i="1"/>
  <c r="M8298" i="1" s="1"/>
  <c r="L8299" i="1"/>
  <c r="M8299" i="1" s="1"/>
  <c r="L8300" i="1"/>
  <c r="M8300" i="1" s="1"/>
  <c r="L8301" i="1"/>
  <c r="M8301" i="1" s="1"/>
  <c r="L8302" i="1"/>
  <c r="M8302" i="1" s="1"/>
  <c r="L8303" i="1"/>
  <c r="M8303" i="1" s="1"/>
  <c r="L8304" i="1"/>
  <c r="M8304" i="1" s="1"/>
  <c r="L8305" i="1"/>
  <c r="M8305" i="1" s="1"/>
  <c r="L8306" i="1"/>
  <c r="M8306" i="1" s="1"/>
  <c r="L8307" i="1"/>
  <c r="M8307" i="1" s="1"/>
  <c r="L8308" i="1"/>
  <c r="M8308" i="1" s="1"/>
  <c r="L8309" i="1"/>
  <c r="M8309" i="1" s="1"/>
  <c r="L8310" i="1"/>
  <c r="M8310" i="1" s="1"/>
  <c r="L8311" i="1"/>
  <c r="M8311" i="1" s="1"/>
  <c r="L8312" i="1"/>
  <c r="M8312" i="1" s="1"/>
  <c r="L8313" i="1"/>
  <c r="M8313" i="1" s="1"/>
  <c r="L8314" i="1"/>
  <c r="M8314" i="1" s="1"/>
  <c r="L8315" i="1"/>
  <c r="M8315" i="1" s="1"/>
  <c r="L8316" i="1"/>
  <c r="M8316" i="1" s="1"/>
  <c r="L8317" i="1"/>
  <c r="M8317" i="1" s="1"/>
  <c r="L8318" i="1"/>
  <c r="M8318" i="1" s="1"/>
  <c r="L8319" i="1"/>
  <c r="M8319" i="1" s="1"/>
  <c r="L8320" i="1"/>
  <c r="M8320" i="1" s="1"/>
  <c r="L8321" i="1"/>
  <c r="M8321" i="1" s="1"/>
  <c r="L8322" i="1"/>
  <c r="M8322" i="1" s="1"/>
  <c r="L8323" i="1"/>
  <c r="M8323" i="1" s="1"/>
  <c r="L8324" i="1"/>
  <c r="M8324" i="1" s="1"/>
  <c r="L8325" i="1"/>
  <c r="M8325" i="1" s="1"/>
  <c r="L8326" i="1"/>
  <c r="M8326" i="1" s="1"/>
  <c r="L8327" i="1"/>
  <c r="M8327" i="1" s="1"/>
  <c r="L8328" i="1"/>
  <c r="M8328" i="1" s="1"/>
  <c r="L8329" i="1"/>
  <c r="M8329" i="1" s="1"/>
  <c r="L8330" i="1"/>
  <c r="M8330" i="1" s="1"/>
  <c r="L8331" i="1"/>
  <c r="M8331" i="1" s="1"/>
  <c r="L8332" i="1"/>
  <c r="M8332" i="1" s="1"/>
  <c r="L8333" i="1"/>
  <c r="M8333" i="1" s="1"/>
  <c r="L8334" i="1"/>
  <c r="M8334" i="1" s="1"/>
  <c r="L8335" i="1"/>
  <c r="M8335" i="1" s="1"/>
  <c r="L8336" i="1"/>
  <c r="M8336" i="1" s="1"/>
  <c r="L8337" i="1"/>
  <c r="M8337" i="1" s="1"/>
  <c r="L8338" i="1"/>
  <c r="M8338" i="1" s="1"/>
  <c r="L8339" i="1"/>
  <c r="M8339" i="1" s="1"/>
  <c r="L8340" i="1"/>
  <c r="M8340" i="1" s="1"/>
  <c r="L8341" i="1"/>
  <c r="M8341" i="1" s="1"/>
  <c r="L8342" i="1"/>
  <c r="M8342" i="1" s="1"/>
  <c r="L8343" i="1"/>
  <c r="M8343" i="1" s="1"/>
  <c r="L8344" i="1"/>
  <c r="M8344" i="1" s="1"/>
  <c r="L8345" i="1"/>
  <c r="M8345" i="1" s="1"/>
  <c r="L8346" i="1"/>
  <c r="M8346" i="1" s="1"/>
  <c r="L8347" i="1"/>
  <c r="M8347" i="1" s="1"/>
  <c r="L8348" i="1"/>
  <c r="M8348" i="1" s="1"/>
  <c r="L8349" i="1"/>
  <c r="M8349" i="1" s="1"/>
  <c r="L8350" i="1"/>
  <c r="M8350" i="1" s="1"/>
  <c r="L8351" i="1"/>
  <c r="M8351" i="1" s="1"/>
  <c r="L8352" i="1"/>
  <c r="M8352" i="1" s="1"/>
  <c r="L8353" i="1"/>
  <c r="M8353" i="1" s="1"/>
  <c r="L8354" i="1"/>
  <c r="M8354" i="1" s="1"/>
  <c r="L8355" i="1"/>
  <c r="M8355" i="1" s="1"/>
  <c r="L8356" i="1"/>
  <c r="M8356" i="1" s="1"/>
  <c r="L8357" i="1"/>
  <c r="M8357" i="1" s="1"/>
  <c r="L8358" i="1"/>
  <c r="M8358" i="1" s="1"/>
  <c r="L8359" i="1"/>
  <c r="M8359" i="1" s="1"/>
  <c r="L8360" i="1"/>
  <c r="M8360" i="1" s="1"/>
  <c r="L8361" i="1"/>
  <c r="M8361" i="1" s="1"/>
  <c r="L8362" i="1"/>
  <c r="M8362" i="1" s="1"/>
  <c r="L8363" i="1"/>
  <c r="M8363" i="1" s="1"/>
  <c r="L8364" i="1"/>
  <c r="M8364" i="1" s="1"/>
  <c r="L8365" i="1"/>
  <c r="M8365" i="1" s="1"/>
  <c r="L8366" i="1"/>
  <c r="M8366" i="1" s="1"/>
  <c r="L8367" i="1"/>
  <c r="M8367" i="1" s="1"/>
  <c r="L8368" i="1"/>
  <c r="M8368" i="1" s="1"/>
  <c r="L8369" i="1"/>
  <c r="M8369" i="1" s="1"/>
  <c r="L8370" i="1"/>
  <c r="M8370" i="1" s="1"/>
  <c r="L8371" i="1"/>
  <c r="M8371" i="1" s="1"/>
  <c r="L8372" i="1"/>
  <c r="M8372" i="1" s="1"/>
  <c r="L8373" i="1"/>
  <c r="M8373" i="1" s="1"/>
  <c r="L8374" i="1"/>
  <c r="M8374" i="1" s="1"/>
  <c r="L8375" i="1"/>
  <c r="M8375" i="1" s="1"/>
  <c r="L8376" i="1"/>
  <c r="M8376" i="1" s="1"/>
  <c r="L8377" i="1"/>
  <c r="M8377" i="1" s="1"/>
  <c r="L8378" i="1"/>
  <c r="M8378" i="1" s="1"/>
  <c r="L8379" i="1"/>
  <c r="M8379" i="1" s="1"/>
  <c r="L8380" i="1"/>
  <c r="M8380" i="1" s="1"/>
  <c r="L8381" i="1"/>
  <c r="M8381" i="1" s="1"/>
  <c r="L8382" i="1"/>
  <c r="M8382" i="1" s="1"/>
  <c r="L8383" i="1"/>
  <c r="M8383" i="1" s="1"/>
  <c r="L8384" i="1"/>
  <c r="M8384" i="1" s="1"/>
  <c r="L8385" i="1"/>
  <c r="M8385" i="1" s="1"/>
  <c r="L8386" i="1"/>
  <c r="M8386" i="1" s="1"/>
  <c r="L8387" i="1"/>
  <c r="M8387" i="1" s="1"/>
  <c r="L8388" i="1"/>
  <c r="M8388" i="1" s="1"/>
  <c r="L8389" i="1"/>
  <c r="M8389" i="1" s="1"/>
  <c r="L8390" i="1"/>
  <c r="M8390" i="1" s="1"/>
  <c r="L8391" i="1"/>
  <c r="M8391" i="1" s="1"/>
  <c r="L8392" i="1"/>
  <c r="M8392" i="1" s="1"/>
  <c r="L8393" i="1"/>
  <c r="M8393" i="1" s="1"/>
  <c r="L8394" i="1"/>
  <c r="M8394" i="1" s="1"/>
  <c r="L8395" i="1"/>
  <c r="M8395" i="1" s="1"/>
  <c r="L8396" i="1"/>
  <c r="M8396" i="1" s="1"/>
  <c r="L8397" i="1"/>
  <c r="M8397" i="1" s="1"/>
  <c r="L8398" i="1"/>
  <c r="M8398" i="1" s="1"/>
  <c r="L8399" i="1"/>
  <c r="M8399" i="1" s="1"/>
  <c r="L8400" i="1"/>
  <c r="M8400" i="1" s="1"/>
  <c r="L8401" i="1"/>
  <c r="M8401" i="1" s="1"/>
  <c r="L8402" i="1"/>
  <c r="M8402" i="1" s="1"/>
  <c r="L8403" i="1"/>
  <c r="M8403" i="1" s="1"/>
  <c r="L8404" i="1"/>
  <c r="M8404" i="1" s="1"/>
  <c r="L8405" i="1"/>
  <c r="M8405" i="1" s="1"/>
  <c r="L8406" i="1"/>
  <c r="M8406" i="1" s="1"/>
  <c r="L8407" i="1"/>
  <c r="M8407" i="1" s="1"/>
  <c r="L8408" i="1"/>
  <c r="M8408" i="1" s="1"/>
  <c r="L8409" i="1"/>
  <c r="M8409" i="1" s="1"/>
  <c r="L8410" i="1"/>
  <c r="M8410" i="1" s="1"/>
  <c r="L8411" i="1"/>
  <c r="M8411" i="1" s="1"/>
  <c r="L8412" i="1"/>
  <c r="M8412" i="1" s="1"/>
  <c r="L8413" i="1"/>
  <c r="M8413" i="1" s="1"/>
  <c r="L8414" i="1"/>
  <c r="M8414" i="1" s="1"/>
  <c r="L8415" i="1"/>
  <c r="M8415" i="1" s="1"/>
  <c r="L8416" i="1"/>
  <c r="M8416" i="1" s="1"/>
  <c r="L8417" i="1"/>
  <c r="M8417" i="1" s="1"/>
  <c r="L8418" i="1"/>
  <c r="M8418" i="1" s="1"/>
  <c r="L8419" i="1"/>
  <c r="M8419" i="1" s="1"/>
  <c r="L8420" i="1"/>
  <c r="M8420" i="1" s="1"/>
  <c r="L8421" i="1"/>
  <c r="M8421" i="1" s="1"/>
  <c r="L8422" i="1"/>
  <c r="M8422" i="1" s="1"/>
  <c r="L8423" i="1"/>
  <c r="M8423" i="1" s="1"/>
  <c r="L8424" i="1"/>
  <c r="M8424" i="1" s="1"/>
  <c r="L8425" i="1"/>
  <c r="M8425" i="1" s="1"/>
  <c r="L8426" i="1"/>
  <c r="M8426" i="1" s="1"/>
  <c r="L8427" i="1"/>
  <c r="M8427" i="1" s="1"/>
  <c r="L8428" i="1"/>
  <c r="M8428" i="1" s="1"/>
  <c r="L8429" i="1"/>
  <c r="M8429" i="1" s="1"/>
  <c r="L8430" i="1"/>
  <c r="M8430" i="1" s="1"/>
  <c r="L8431" i="1"/>
  <c r="M8431" i="1" s="1"/>
  <c r="L8432" i="1"/>
  <c r="M8432" i="1" s="1"/>
  <c r="L8433" i="1"/>
  <c r="M8433" i="1" s="1"/>
  <c r="L8434" i="1"/>
  <c r="M8434" i="1" s="1"/>
  <c r="L8435" i="1"/>
  <c r="M8435" i="1" s="1"/>
  <c r="L8436" i="1"/>
  <c r="M8436" i="1" s="1"/>
  <c r="L8437" i="1"/>
  <c r="M8437" i="1" s="1"/>
  <c r="L8438" i="1"/>
  <c r="M8438" i="1" s="1"/>
  <c r="L8439" i="1"/>
  <c r="M8439" i="1" s="1"/>
  <c r="L8440" i="1"/>
  <c r="M8440" i="1" s="1"/>
  <c r="L8441" i="1"/>
  <c r="M8441" i="1" s="1"/>
  <c r="L8442" i="1"/>
  <c r="M8442" i="1" s="1"/>
  <c r="L8443" i="1"/>
  <c r="M8443" i="1" s="1"/>
  <c r="L8444" i="1"/>
  <c r="M8444" i="1" s="1"/>
  <c r="L8445" i="1"/>
  <c r="M8445" i="1" s="1"/>
  <c r="L8446" i="1"/>
  <c r="M8446" i="1" s="1"/>
  <c r="L8447" i="1"/>
  <c r="M8447" i="1" s="1"/>
  <c r="L8448" i="1"/>
  <c r="M8448" i="1" s="1"/>
  <c r="L8449" i="1"/>
  <c r="M8449" i="1" s="1"/>
  <c r="L8450" i="1"/>
  <c r="M8450" i="1" s="1"/>
  <c r="L8451" i="1"/>
  <c r="M8451" i="1" s="1"/>
  <c r="L8452" i="1"/>
  <c r="M8452" i="1" s="1"/>
  <c r="L8453" i="1"/>
  <c r="M8453" i="1" s="1"/>
  <c r="L8454" i="1"/>
  <c r="M8454" i="1" s="1"/>
  <c r="L8455" i="1"/>
  <c r="M8455" i="1" s="1"/>
  <c r="L8456" i="1"/>
  <c r="M8456" i="1" s="1"/>
  <c r="L8457" i="1"/>
  <c r="M8457" i="1" s="1"/>
  <c r="L8458" i="1"/>
  <c r="M8458" i="1" s="1"/>
  <c r="L8459" i="1"/>
  <c r="M8459" i="1" s="1"/>
  <c r="L8460" i="1"/>
  <c r="M8460" i="1" s="1"/>
  <c r="L8461" i="1"/>
  <c r="M8461" i="1" s="1"/>
  <c r="L8462" i="1"/>
  <c r="M8462" i="1" s="1"/>
  <c r="L8463" i="1"/>
  <c r="M8463" i="1" s="1"/>
  <c r="L8464" i="1"/>
  <c r="M8464" i="1" s="1"/>
  <c r="L8465" i="1"/>
  <c r="M8465" i="1" s="1"/>
  <c r="L8466" i="1"/>
  <c r="M8466" i="1" s="1"/>
  <c r="L8467" i="1"/>
  <c r="M8467" i="1" s="1"/>
  <c r="L8468" i="1"/>
  <c r="M8468" i="1" s="1"/>
  <c r="L8469" i="1"/>
  <c r="M8469" i="1" s="1"/>
  <c r="L8470" i="1"/>
  <c r="M8470" i="1" s="1"/>
  <c r="L8471" i="1"/>
  <c r="M8471" i="1" s="1"/>
  <c r="L8472" i="1"/>
  <c r="M8472" i="1" s="1"/>
  <c r="L8473" i="1"/>
  <c r="M8473" i="1" s="1"/>
  <c r="L8474" i="1"/>
  <c r="M8474" i="1" s="1"/>
  <c r="L8475" i="1"/>
  <c r="M8475" i="1" s="1"/>
  <c r="L8476" i="1"/>
  <c r="M8476" i="1" s="1"/>
  <c r="L8477" i="1"/>
  <c r="M8477" i="1" s="1"/>
  <c r="L8478" i="1"/>
  <c r="M8478" i="1" s="1"/>
  <c r="L8479" i="1"/>
  <c r="M8479" i="1" s="1"/>
  <c r="L8480" i="1"/>
  <c r="M8480" i="1" s="1"/>
  <c r="L8481" i="1"/>
  <c r="M8481" i="1" s="1"/>
  <c r="L8482" i="1"/>
  <c r="M8482" i="1" s="1"/>
  <c r="L8483" i="1"/>
  <c r="M8483" i="1" s="1"/>
  <c r="L8484" i="1"/>
  <c r="M8484" i="1" s="1"/>
  <c r="L8485" i="1"/>
  <c r="M8485" i="1" s="1"/>
  <c r="L8486" i="1"/>
  <c r="M8486" i="1" s="1"/>
  <c r="L8487" i="1"/>
  <c r="M8487" i="1" s="1"/>
  <c r="L8488" i="1"/>
  <c r="M8488" i="1" s="1"/>
  <c r="L8489" i="1"/>
  <c r="M8489" i="1" s="1"/>
  <c r="L8490" i="1"/>
  <c r="M8490" i="1" s="1"/>
  <c r="L8491" i="1"/>
  <c r="M8491" i="1" s="1"/>
  <c r="L8492" i="1"/>
  <c r="M8492" i="1" s="1"/>
  <c r="L8493" i="1"/>
  <c r="M8493" i="1" s="1"/>
  <c r="L8494" i="1"/>
  <c r="M8494" i="1" s="1"/>
  <c r="L8495" i="1"/>
  <c r="M8495" i="1" s="1"/>
  <c r="L8496" i="1"/>
  <c r="M8496" i="1" s="1"/>
  <c r="L8497" i="1"/>
  <c r="M8497" i="1" s="1"/>
  <c r="L8498" i="1"/>
  <c r="M8498" i="1" s="1"/>
  <c r="L8499" i="1"/>
  <c r="M8499" i="1" s="1"/>
  <c r="L8500" i="1"/>
  <c r="M8500" i="1" s="1"/>
  <c r="L8501" i="1"/>
  <c r="M8501" i="1" s="1"/>
  <c r="L8502" i="1"/>
  <c r="M8502" i="1" s="1"/>
  <c r="L8503" i="1"/>
  <c r="M8503" i="1" s="1"/>
  <c r="L8504" i="1"/>
  <c r="M8504" i="1" s="1"/>
  <c r="L8505" i="1"/>
  <c r="M8505" i="1" s="1"/>
  <c r="L8506" i="1"/>
  <c r="M8506" i="1" s="1"/>
  <c r="L8507" i="1"/>
  <c r="M8507" i="1" s="1"/>
  <c r="L8508" i="1"/>
  <c r="M8508" i="1" s="1"/>
  <c r="L8509" i="1"/>
  <c r="M8509" i="1" s="1"/>
  <c r="L8510" i="1"/>
  <c r="M8510" i="1" s="1"/>
  <c r="L8511" i="1"/>
  <c r="M8511" i="1" s="1"/>
  <c r="L8512" i="1"/>
  <c r="M8512" i="1" s="1"/>
  <c r="L8513" i="1"/>
  <c r="M8513" i="1" s="1"/>
  <c r="L8514" i="1"/>
  <c r="M8514" i="1" s="1"/>
  <c r="L8515" i="1"/>
  <c r="M8515" i="1" s="1"/>
  <c r="L8516" i="1"/>
  <c r="M8516" i="1" s="1"/>
  <c r="L8517" i="1"/>
  <c r="M8517" i="1" s="1"/>
  <c r="L8518" i="1"/>
  <c r="M8518" i="1" s="1"/>
  <c r="L8519" i="1"/>
  <c r="M8519" i="1" s="1"/>
  <c r="L8520" i="1"/>
  <c r="M8520" i="1" s="1"/>
  <c r="L8521" i="1"/>
  <c r="M8521" i="1" s="1"/>
  <c r="L8522" i="1"/>
  <c r="M8522" i="1" s="1"/>
  <c r="L8523" i="1"/>
  <c r="M8523" i="1" s="1"/>
  <c r="L8524" i="1"/>
  <c r="M8524" i="1" s="1"/>
  <c r="L8525" i="1"/>
  <c r="M8525" i="1" s="1"/>
  <c r="L8526" i="1"/>
  <c r="M8526" i="1" s="1"/>
  <c r="L8527" i="1"/>
  <c r="M8527" i="1" s="1"/>
  <c r="L8528" i="1"/>
  <c r="M8528" i="1" s="1"/>
  <c r="L8529" i="1"/>
  <c r="M8529" i="1" s="1"/>
  <c r="L8530" i="1"/>
  <c r="M8530" i="1" s="1"/>
  <c r="L8531" i="1"/>
  <c r="M8531" i="1" s="1"/>
  <c r="L8532" i="1"/>
  <c r="M8532" i="1" s="1"/>
  <c r="L8533" i="1"/>
  <c r="M8533" i="1" s="1"/>
  <c r="L8534" i="1"/>
  <c r="M8534" i="1" s="1"/>
  <c r="L8535" i="1"/>
  <c r="M8535" i="1" s="1"/>
  <c r="L8536" i="1"/>
  <c r="M8536" i="1" s="1"/>
  <c r="L8537" i="1"/>
  <c r="M8537" i="1" s="1"/>
  <c r="L8538" i="1"/>
  <c r="M8538" i="1" s="1"/>
  <c r="L8539" i="1"/>
  <c r="M8539" i="1" s="1"/>
  <c r="L8540" i="1"/>
  <c r="M8540" i="1" s="1"/>
  <c r="L8541" i="1"/>
  <c r="M8541" i="1" s="1"/>
  <c r="L8542" i="1"/>
  <c r="M8542" i="1" s="1"/>
  <c r="L8543" i="1"/>
  <c r="M8543" i="1" s="1"/>
  <c r="L8544" i="1"/>
  <c r="M8544" i="1" s="1"/>
  <c r="L8545" i="1"/>
  <c r="M8545" i="1" s="1"/>
  <c r="L8546" i="1"/>
  <c r="M8546" i="1" s="1"/>
  <c r="L8547" i="1"/>
  <c r="M8547" i="1" s="1"/>
  <c r="L8548" i="1"/>
  <c r="M8548" i="1" s="1"/>
  <c r="L8549" i="1"/>
  <c r="M8549" i="1" s="1"/>
  <c r="L8550" i="1"/>
  <c r="M8550" i="1" s="1"/>
  <c r="L8551" i="1"/>
  <c r="M8551" i="1" s="1"/>
  <c r="L8552" i="1"/>
  <c r="M8552" i="1" s="1"/>
  <c r="L8553" i="1"/>
  <c r="M8553" i="1" s="1"/>
  <c r="L8554" i="1"/>
  <c r="M8554" i="1" s="1"/>
  <c r="L8555" i="1"/>
  <c r="M8555" i="1" s="1"/>
  <c r="L8556" i="1"/>
  <c r="M8556" i="1" s="1"/>
  <c r="L8557" i="1"/>
  <c r="M8557" i="1" s="1"/>
  <c r="L8558" i="1"/>
  <c r="M8558" i="1" s="1"/>
  <c r="L8559" i="1"/>
  <c r="M8559" i="1" s="1"/>
  <c r="L8560" i="1"/>
  <c r="M8560" i="1" s="1"/>
  <c r="L8561" i="1"/>
  <c r="M8561" i="1" s="1"/>
  <c r="L8562" i="1"/>
  <c r="M8562" i="1" s="1"/>
  <c r="L8563" i="1"/>
  <c r="M8563" i="1" s="1"/>
  <c r="L8564" i="1"/>
  <c r="M8564" i="1" s="1"/>
  <c r="L8565" i="1"/>
  <c r="M8565" i="1" s="1"/>
  <c r="L8566" i="1"/>
  <c r="M8566" i="1" s="1"/>
  <c r="L8567" i="1"/>
  <c r="M8567" i="1" s="1"/>
  <c r="L8568" i="1"/>
  <c r="M8568" i="1" s="1"/>
  <c r="L8569" i="1"/>
  <c r="M8569" i="1" s="1"/>
  <c r="L8570" i="1"/>
  <c r="M8570" i="1" s="1"/>
  <c r="L8571" i="1"/>
  <c r="M8571" i="1" s="1"/>
  <c r="L8572" i="1"/>
  <c r="M8572" i="1" s="1"/>
  <c r="L8573" i="1"/>
  <c r="M8573" i="1" s="1"/>
  <c r="L8574" i="1"/>
  <c r="M8574" i="1" s="1"/>
  <c r="L8575" i="1"/>
  <c r="M8575" i="1" s="1"/>
  <c r="L8576" i="1"/>
  <c r="M8576" i="1" s="1"/>
  <c r="L8577" i="1"/>
  <c r="M8577" i="1" s="1"/>
  <c r="L8578" i="1"/>
  <c r="M8578" i="1" s="1"/>
  <c r="L8579" i="1"/>
  <c r="M8579" i="1" s="1"/>
  <c r="L8580" i="1"/>
  <c r="M8580" i="1" s="1"/>
  <c r="L8581" i="1"/>
  <c r="M8581" i="1" s="1"/>
  <c r="L8582" i="1"/>
  <c r="M8582" i="1" s="1"/>
  <c r="L8583" i="1"/>
  <c r="M8583" i="1" s="1"/>
  <c r="L8584" i="1"/>
  <c r="M8584" i="1" s="1"/>
  <c r="L8585" i="1"/>
  <c r="M8585" i="1" s="1"/>
  <c r="L8586" i="1"/>
  <c r="M8586" i="1" s="1"/>
  <c r="L8587" i="1"/>
  <c r="M8587" i="1" s="1"/>
  <c r="L8588" i="1"/>
  <c r="M8588" i="1" s="1"/>
  <c r="L8589" i="1"/>
  <c r="M8589" i="1" s="1"/>
  <c r="L8590" i="1"/>
  <c r="M8590" i="1" s="1"/>
  <c r="L8591" i="1"/>
  <c r="M8591" i="1" s="1"/>
  <c r="L8592" i="1"/>
  <c r="M8592" i="1" s="1"/>
  <c r="L8593" i="1"/>
  <c r="M8593" i="1" s="1"/>
  <c r="L8594" i="1"/>
  <c r="M8594" i="1" s="1"/>
  <c r="L8595" i="1"/>
  <c r="M8595" i="1" s="1"/>
  <c r="L8596" i="1"/>
  <c r="M8596" i="1" s="1"/>
  <c r="L8597" i="1"/>
  <c r="M8597" i="1" s="1"/>
  <c r="L8598" i="1"/>
  <c r="M8598" i="1" s="1"/>
  <c r="L8599" i="1"/>
  <c r="M8599" i="1" s="1"/>
  <c r="L8600" i="1"/>
  <c r="M8600" i="1" s="1"/>
  <c r="L8601" i="1"/>
  <c r="M8601" i="1" s="1"/>
  <c r="L8602" i="1"/>
  <c r="M8602" i="1" s="1"/>
  <c r="L8603" i="1"/>
  <c r="M8603" i="1" s="1"/>
  <c r="L8604" i="1"/>
  <c r="M8604" i="1" s="1"/>
  <c r="L8605" i="1"/>
  <c r="M8605" i="1" s="1"/>
  <c r="L8606" i="1"/>
  <c r="M8606" i="1" s="1"/>
  <c r="L8607" i="1"/>
  <c r="M8607" i="1" s="1"/>
  <c r="L8608" i="1"/>
  <c r="M8608" i="1" s="1"/>
  <c r="L8609" i="1"/>
  <c r="M8609" i="1" s="1"/>
  <c r="L8610" i="1"/>
  <c r="M8610" i="1" s="1"/>
  <c r="L8611" i="1"/>
  <c r="M8611" i="1" s="1"/>
  <c r="L8612" i="1"/>
  <c r="M8612" i="1" s="1"/>
  <c r="L8613" i="1"/>
  <c r="M8613" i="1" s="1"/>
  <c r="L8614" i="1"/>
  <c r="M8614" i="1" s="1"/>
  <c r="L8615" i="1"/>
  <c r="M8615" i="1" s="1"/>
  <c r="L8616" i="1"/>
  <c r="M8616" i="1" s="1"/>
  <c r="L8617" i="1"/>
  <c r="M8617" i="1" s="1"/>
  <c r="L8618" i="1"/>
  <c r="M8618" i="1" s="1"/>
  <c r="L8619" i="1"/>
  <c r="M8619" i="1" s="1"/>
  <c r="L8620" i="1"/>
  <c r="M8620" i="1" s="1"/>
  <c r="L8621" i="1"/>
  <c r="M8621" i="1" s="1"/>
  <c r="L8622" i="1"/>
  <c r="M8622" i="1" s="1"/>
  <c r="L8623" i="1"/>
  <c r="M8623" i="1" s="1"/>
  <c r="L8624" i="1"/>
  <c r="M8624" i="1" s="1"/>
  <c r="L8625" i="1"/>
  <c r="M8625" i="1" s="1"/>
  <c r="L8626" i="1"/>
  <c r="M8626" i="1" s="1"/>
  <c r="L8627" i="1"/>
  <c r="M8627" i="1" s="1"/>
  <c r="L8628" i="1"/>
  <c r="M8628" i="1" s="1"/>
  <c r="L8629" i="1"/>
  <c r="M8629" i="1" s="1"/>
  <c r="L8630" i="1"/>
  <c r="M8630" i="1" s="1"/>
  <c r="L8631" i="1"/>
  <c r="M8631" i="1" s="1"/>
  <c r="L8632" i="1"/>
  <c r="M8632" i="1" s="1"/>
  <c r="L8633" i="1"/>
  <c r="M8633" i="1" s="1"/>
  <c r="L8634" i="1"/>
  <c r="M8634" i="1" s="1"/>
  <c r="L8635" i="1"/>
  <c r="M8635" i="1" s="1"/>
  <c r="L8636" i="1"/>
  <c r="M8636" i="1" s="1"/>
  <c r="L8637" i="1"/>
  <c r="M8637" i="1" s="1"/>
  <c r="L8638" i="1"/>
  <c r="M8638" i="1" s="1"/>
  <c r="L8639" i="1"/>
  <c r="M8639" i="1" s="1"/>
  <c r="L8640" i="1"/>
  <c r="M8640" i="1" s="1"/>
  <c r="L8641" i="1"/>
  <c r="M8641" i="1" s="1"/>
  <c r="L8642" i="1"/>
  <c r="M8642" i="1" s="1"/>
  <c r="L8643" i="1"/>
  <c r="M8643" i="1" s="1"/>
  <c r="L8644" i="1"/>
  <c r="M8644" i="1" s="1"/>
  <c r="L8645" i="1"/>
  <c r="M8645" i="1" s="1"/>
  <c r="L8646" i="1"/>
  <c r="M8646" i="1" s="1"/>
  <c r="L8647" i="1"/>
  <c r="M8647" i="1" s="1"/>
  <c r="L8648" i="1"/>
  <c r="M8648" i="1" s="1"/>
  <c r="L8649" i="1"/>
  <c r="M8649" i="1" s="1"/>
  <c r="L8650" i="1"/>
  <c r="M8650" i="1" s="1"/>
  <c r="L8651" i="1"/>
  <c r="M8651" i="1" s="1"/>
  <c r="L8652" i="1"/>
  <c r="M8652" i="1" s="1"/>
  <c r="L8653" i="1"/>
  <c r="M8653" i="1" s="1"/>
  <c r="L8654" i="1"/>
  <c r="M8654" i="1" s="1"/>
  <c r="L8655" i="1"/>
  <c r="M8655" i="1" s="1"/>
  <c r="L8656" i="1"/>
  <c r="M8656" i="1" s="1"/>
  <c r="L8657" i="1"/>
  <c r="M8657" i="1" s="1"/>
  <c r="L8658" i="1"/>
  <c r="M8658" i="1" s="1"/>
  <c r="L8659" i="1"/>
  <c r="M8659" i="1" s="1"/>
  <c r="L8660" i="1"/>
  <c r="M8660" i="1" s="1"/>
  <c r="L8661" i="1"/>
  <c r="M8661" i="1" s="1"/>
  <c r="L8662" i="1"/>
  <c r="M8662" i="1" s="1"/>
  <c r="L8663" i="1"/>
  <c r="M8663" i="1" s="1"/>
  <c r="L8664" i="1"/>
  <c r="M8664" i="1" s="1"/>
  <c r="L8665" i="1"/>
  <c r="M8665" i="1" s="1"/>
  <c r="L8666" i="1"/>
  <c r="M8666" i="1" s="1"/>
  <c r="L8667" i="1"/>
  <c r="M8667" i="1" s="1"/>
  <c r="L8668" i="1"/>
  <c r="M8668" i="1" s="1"/>
  <c r="L8669" i="1"/>
  <c r="M8669" i="1" s="1"/>
  <c r="L8670" i="1"/>
  <c r="M8670" i="1" s="1"/>
  <c r="L8671" i="1"/>
  <c r="M8671" i="1" s="1"/>
  <c r="L8672" i="1"/>
  <c r="M8672" i="1" s="1"/>
  <c r="L8673" i="1"/>
  <c r="M8673" i="1" s="1"/>
  <c r="L8674" i="1"/>
  <c r="M8674" i="1" s="1"/>
  <c r="L8675" i="1"/>
  <c r="M8675" i="1" s="1"/>
  <c r="L8676" i="1"/>
  <c r="M8676" i="1" s="1"/>
  <c r="L8677" i="1"/>
  <c r="M8677" i="1" s="1"/>
  <c r="L8678" i="1"/>
  <c r="M8678" i="1" s="1"/>
  <c r="L8679" i="1"/>
  <c r="M8679" i="1" s="1"/>
  <c r="L8680" i="1"/>
  <c r="M8680" i="1" s="1"/>
  <c r="L8681" i="1"/>
  <c r="M8681" i="1" s="1"/>
  <c r="L8682" i="1"/>
  <c r="M8682" i="1" s="1"/>
  <c r="L8683" i="1"/>
  <c r="M8683" i="1" s="1"/>
  <c r="L8684" i="1"/>
  <c r="M8684" i="1" s="1"/>
  <c r="L8685" i="1"/>
  <c r="M8685" i="1" s="1"/>
  <c r="L8686" i="1"/>
  <c r="M8686" i="1" s="1"/>
  <c r="L8687" i="1"/>
  <c r="M8687" i="1" s="1"/>
  <c r="L8688" i="1"/>
  <c r="M8688" i="1" s="1"/>
  <c r="L8689" i="1"/>
  <c r="M8689" i="1" s="1"/>
  <c r="L8690" i="1"/>
  <c r="M8690" i="1" s="1"/>
  <c r="L8691" i="1"/>
  <c r="M8691" i="1" s="1"/>
  <c r="L8692" i="1"/>
  <c r="M8692" i="1" s="1"/>
  <c r="L8693" i="1"/>
  <c r="M8693" i="1" s="1"/>
  <c r="L8694" i="1"/>
  <c r="M8694" i="1" s="1"/>
  <c r="L8695" i="1"/>
  <c r="M8695" i="1" s="1"/>
  <c r="L8696" i="1"/>
  <c r="M8696" i="1" s="1"/>
  <c r="L8697" i="1"/>
  <c r="M8697" i="1" s="1"/>
  <c r="L8698" i="1"/>
  <c r="M8698" i="1" s="1"/>
  <c r="L8699" i="1"/>
  <c r="M8699" i="1" s="1"/>
  <c r="L8700" i="1"/>
  <c r="M8700" i="1" s="1"/>
  <c r="L8701" i="1"/>
  <c r="M8701" i="1" s="1"/>
  <c r="L8702" i="1"/>
  <c r="M8702" i="1" s="1"/>
  <c r="L8703" i="1"/>
  <c r="M8703" i="1" s="1"/>
  <c r="L8704" i="1"/>
  <c r="M8704" i="1" s="1"/>
  <c r="L8705" i="1"/>
  <c r="M8705" i="1" s="1"/>
  <c r="L8706" i="1"/>
  <c r="M8706" i="1" s="1"/>
  <c r="L8707" i="1"/>
  <c r="M8707" i="1" s="1"/>
  <c r="L8708" i="1"/>
  <c r="M8708" i="1" s="1"/>
  <c r="L8709" i="1"/>
  <c r="M8709" i="1" s="1"/>
  <c r="L8710" i="1"/>
  <c r="M8710" i="1" s="1"/>
  <c r="L8711" i="1"/>
  <c r="M8711" i="1" s="1"/>
  <c r="L8712" i="1"/>
  <c r="M8712" i="1" s="1"/>
  <c r="L8713" i="1"/>
  <c r="M8713" i="1" s="1"/>
  <c r="L8714" i="1"/>
  <c r="M8714" i="1" s="1"/>
  <c r="L8715" i="1"/>
  <c r="M8715" i="1" s="1"/>
  <c r="L8716" i="1"/>
  <c r="M8716" i="1" s="1"/>
  <c r="L8717" i="1"/>
  <c r="M8717" i="1" s="1"/>
  <c r="L8718" i="1"/>
  <c r="M8718" i="1" s="1"/>
  <c r="L8719" i="1"/>
  <c r="M8719" i="1" s="1"/>
  <c r="L8720" i="1"/>
  <c r="M8720" i="1" s="1"/>
  <c r="L8721" i="1"/>
  <c r="M8721" i="1" s="1"/>
  <c r="L8722" i="1"/>
  <c r="M8722" i="1" s="1"/>
  <c r="L8723" i="1"/>
  <c r="M8723" i="1" s="1"/>
  <c r="L8724" i="1"/>
  <c r="M8724" i="1" s="1"/>
  <c r="L8725" i="1"/>
  <c r="M8725" i="1" s="1"/>
  <c r="L8726" i="1"/>
  <c r="M8726" i="1" s="1"/>
  <c r="L8727" i="1"/>
  <c r="M8727" i="1" s="1"/>
  <c r="L8728" i="1"/>
  <c r="M8728" i="1" s="1"/>
  <c r="L8729" i="1"/>
  <c r="M8729" i="1" s="1"/>
  <c r="L8730" i="1"/>
  <c r="M8730" i="1" s="1"/>
  <c r="L8731" i="1"/>
  <c r="M8731" i="1" s="1"/>
  <c r="L8732" i="1"/>
  <c r="M8732" i="1" s="1"/>
  <c r="L8733" i="1"/>
  <c r="M8733" i="1" s="1"/>
  <c r="L8734" i="1"/>
  <c r="M8734" i="1" s="1"/>
  <c r="L8735" i="1"/>
  <c r="M8735" i="1" s="1"/>
  <c r="L8736" i="1"/>
  <c r="M8736" i="1" s="1"/>
  <c r="L8737" i="1"/>
  <c r="M8737" i="1" s="1"/>
  <c r="L8738" i="1"/>
  <c r="M8738" i="1" s="1"/>
  <c r="L8739" i="1"/>
  <c r="M8739" i="1" s="1"/>
  <c r="L8740" i="1"/>
  <c r="M8740" i="1" s="1"/>
  <c r="L8741" i="1"/>
  <c r="M8741" i="1" s="1"/>
  <c r="L8742" i="1"/>
  <c r="M8742" i="1" s="1"/>
  <c r="L8743" i="1"/>
  <c r="M8743" i="1" s="1"/>
  <c r="L8744" i="1"/>
  <c r="M8744" i="1" s="1"/>
  <c r="L8745" i="1"/>
  <c r="M8745" i="1" s="1"/>
  <c r="L8746" i="1"/>
  <c r="M8746" i="1" s="1"/>
  <c r="L8747" i="1"/>
  <c r="M8747" i="1" s="1"/>
  <c r="L8748" i="1"/>
  <c r="M8748" i="1" s="1"/>
  <c r="L8749" i="1"/>
  <c r="M8749" i="1" s="1"/>
  <c r="L8750" i="1"/>
  <c r="M8750" i="1" s="1"/>
  <c r="L8751" i="1"/>
  <c r="M8751" i="1" s="1"/>
  <c r="L8752" i="1"/>
  <c r="M8752" i="1" s="1"/>
  <c r="L8753" i="1"/>
  <c r="M8753" i="1" s="1"/>
  <c r="L8754" i="1"/>
  <c r="M8754" i="1" s="1"/>
  <c r="L8755" i="1"/>
  <c r="M8755" i="1" s="1"/>
  <c r="L8756" i="1"/>
  <c r="M8756" i="1" s="1"/>
  <c r="L8757" i="1"/>
  <c r="M8757" i="1" s="1"/>
  <c r="L8758" i="1"/>
  <c r="M8758" i="1" s="1"/>
  <c r="L8759" i="1"/>
  <c r="M8759" i="1" s="1"/>
  <c r="L8760" i="1"/>
  <c r="M8760" i="1" s="1"/>
  <c r="L8761" i="1"/>
  <c r="M8761" i="1" s="1"/>
  <c r="L8762" i="1"/>
  <c r="M8762" i="1" s="1"/>
  <c r="L8763" i="1"/>
  <c r="M8763" i="1" s="1"/>
  <c r="L8764" i="1"/>
  <c r="M8764" i="1" s="1"/>
  <c r="L8765" i="1"/>
  <c r="M8765" i="1" s="1"/>
  <c r="L8766" i="1"/>
  <c r="M8766" i="1" s="1"/>
  <c r="L8767" i="1"/>
  <c r="M8767" i="1" s="1"/>
  <c r="L8768" i="1"/>
  <c r="M8768" i="1" s="1"/>
  <c r="L8769" i="1"/>
  <c r="M8769" i="1" s="1"/>
  <c r="L8770" i="1"/>
  <c r="M8770" i="1" s="1"/>
  <c r="L8771" i="1"/>
  <c r="M8771" i="1" s="1"/>
  <c r="L8772" i="1"/>
  <c r="M8772" i="1" s="1"/>
  <c r="L8773" i="1"/>
  <c r="M8773" i="1" s="1"/>
  <c r="L8774" i="1"/>
  <c r="M8774" i="1" s="1"/>
  <c r="L8775" i="1"/>
  <c r="M8775" i="1" s="1"/>
  <c r="L8776" i="1"/>
  <c r="M8776" i="1" s="1"/>
  <c r="L8777" i="1"/>
  <c r="M8777" i="1" s="1"/>
  <c r="L8778" i="1"/>
  <c r="M8778" i="1" s="1"/>
  <c r="L8779" i="1"/>
  <c r="M8779" i="1" s="1"/>
  <c r="L8780" i="1"/>
  <c r="M8780" i="1" s="1"/>
  <c r="L8781" i="1"/>
  <c r="M8781" i="1" s="1"/>
  <c r="L8782" i="1"/>
  <c r="M8782" i="1" s="1"/>
  <c r="L8783" i="1"/>
  <c r="M8783" i="1" s="1"/>
  <c r="L8784" i="1"/>
  <c r="M8784" i="1" s="1"/>
  <c r="L8785" i="1"/>
  <c r="M8785" i="1" s="1"/>
  <c r="L8786" i="1"/>
  <c r="M8786" i="1" s="1"/>
  <c r="L8787" i="1"/>
  <c r="M8787" i="1" s="1"/>
  <c r="L8788" i="1"/>
  <c r="M8788" i="1" s="1"/>
  <c r="L8789" i="1"/>
  <c r="M8789" i="1" s="1"/>
  <c r="L8790" i="1"/>
  <c r="M8790" i="1" s="1"/>
  <c r="L8791" i="1"/>
  <c r="M8791" i="1" s="1"/>
  <c r="L8792" i="1"/>
  <c r="M8792" i="1" s="1"/>
  <c r="L8793" i="1"/>
  <c r="M8793" i="1" s="1"/>
  <c r="L8794" i="1"/>
  <c r="M8794" i="1" s="1"/>
  <c r="L8795" i="1"/>
  <c r="M8795" i="1" s="1"/>
  <c r="L8796" i="1"/>
  <c r="M8796" i="1" s="1"/>
  <c r="L8797" i="1"/>
  <c r="M8797" i="1" s="1"/>
  <c r="L8798" i="1"/>
  <c r="M8798" i="1" s="1"/>
  <c r="L8799" i="1"/>
  <c r="M8799" i="1" s="1"/>
  <c r="L8800" i="1"/>
  <c r="M8800" i="1" s="1"/>
  <c r="L8801" i="1"/>
  <c r="M8801" i="1" s="1"/>
  <c r="L8802" i="1"/>
  <c r="M8802" i="1" s="1"/>
  <c r="L8803" i="1"/>
  <c r="M8803" i="1" s="1"/>
  <c r="L8804" i="1"/>
  <c r="M8804" i="1" s="1"/>
  <c r="L8805" i="1"/>
  <c r="M8805" i="1" s="1"/>
  <c r="L8806" i="1"/>
  <c r="M8806" i="1" s="1"/>
  <c r="L8807" i="1"/>
  <c r="M8807" i="1" s="1"/>
  <c r="L8808" i="1"/>
  <c r="M8808" i="1" s="1"/>
  <c r="L8809" i="1"/>
  <c r="M8809" i="1" s="1"/>
  <c r="L8810" i="1"/>
  <c r="M8810" i="1" s="1"/>
  <c r="L8811" i="1"/>
  <c r="M8811" i="1" s="1"/>
  <c r="L8812" i="1"/>
  <c r="M8812" i="1" s="1"/>
  <c r="L8813" i="1"/>
  <c r="M8813" i="1" s="1"/>
  <c r="L8814" i="1"/>
  <c r="M8814" i="1" s="1"/>
  <c r="L8815" i="1"/>
  <c r="M8815" i="1" s="1"/>
  <c r="L8816" i="1"/>
  <c r="M8816" i="1" s="1"/>
  <c r="L8817" i="1"/>
  <c r="M8817" i="1" s="1"/>
  <c r="L8818" i="1"/>
  <c r="M8818" i="1" s="1"/>
  <c r="L8819" i="1"/>
  <c r="M8819" i="1" s="1"/>
  <c r="L8820" i="1"/>
  <c r="M8820" i="1" s="1"/>
  <c r="L8821" i="1"/>
  <c r="M8821" i="1" s="1"/>
  <c r="L8822" i="1"/>
  <c r="M8822" i="1" s="1"/>
  <c r="L8823" i="1"/>
  <c r="M8823" i="1" s="1"/>
  <c r="L8824" i="1"/>
  <c r="M8824" i="1" s="1"/>
  <c r="L8825" i="1"/>
  <c r="M8825" i="1" s="1"/>
  <c r="L8826" i="1"/>
  <c r="M8826" i="1" s="1"/>
  <c r="L8827" i="1"/>
  <c r="M8827" i="1" s="1"/>
  <c r="L8828" i="1"/>
  <c r="M8828" i="1" s="1"/>
  <c r="L8829" i="1"/>
  <c r="M8829" i="1" s="1"/>
  <c r="L8830" i="1"/>
  <c r="M8830" i="1" s="1"/>
  <c r="L8831" i="1"/>
  <c r="M8831" i="1" s="1"/>
  <c r="L8832" i="1"/>
  <c r="M8832" i="1" s="1"/>
  <c r="L8833" i="1"/>
  <c r="M8833" i="1" s="1"/>
  <c r="L8834" i="1"/>
  <c r="M8834" i="1" s="1"/>
  <c r="L8835" i="1"/>
  <c r="M8835" i="1" s="1"/>
  <c r="L8836" i="1"/>
  <c r="M8836" i="1" s="1"/>
  <c r="L8837" i="1"/>
  <c r="M8837" i="1" s="1"/>
  <c r="L8838" i="1"/>
  <c r="M8838" i="1" s="1"/>
  <c r="L8839" i="1"/>
  <c r="M8839" i="1" s="1"/>
  <c r="L8840" i="1"/>
  <c r="M8840" i="1" s="1"/>
  <c r="L8841" i="1"/>
  <c r="M8841" i="1" s="1"/>
  <c r="L8842" i="1"/>
  <c r="M8842" i="1" s="1"/>
  <c r="L8843" i="1"/>
  <c r="M8843" i="1" s="1"/>
  <c r="L8844" i="1"/>
  <c r="M8844" i="1" s="1"/>
  <c r="L8845" i="1"/>
  <c r="M8845" i="1" s="1"/>
  <c r="L8846" i="1"/>
  <c r="M8846" i="1" s="1"/>
  <c r="L8847" i="1"/>
  <c r="M8847" i="1" s="1"/>
  <c r="L8848" i="1"/>
  <c r="M8848" i="1" s="1"/>
  <c r="L8849" i="1"/>
  <c r="M8849" i="1" s="1"/>
  <c r="L8850" i="1"/>
  <c r="M8850" i="1" s="1"/>
  <c r="L8851" i="1"/>
  <c r="M8851" i="1" s="1"/>
  <c r="L8852" i="1"/>
  <c r="M8852" i="1" s="1"/>
  <c r="L8853" i="1"/>
  <c r="M8853" i="1" s="1"/>
  <c r="L8854" i="1"/>
  <c r="M8854" i="1" s="1"/>
  <c r="L8855" i="1"/>
  <c r="M8855" i="1" s="1"/>
  <c r="L8856" i="1"/>
  <c r="M8856" i="1" s="1"/>
  <c r="L8857" i="1"/>
  <c r="M8857" i="1" s="1"/>
  <c r="L8858" i="1"/>
  <c r="M8858" i="1" s="1"/>
  <c r="L8859" i="1"/>
  <c r="M8859" i="1" s="1"/>
  <c r="L8860" i="1"/>
  <c r="M8860" i="1" s="1"/>
  <c r="L8861" i="1"/>
  <c r="M8861" i="1" s="1"/>
  <c r="L8862" i="1"/>
  <c r="M8862" i="1" s="1"/>
  <c r="L8863" i="1"/>
  <c r="M8863" i="1" s="1"/>
  <c r="L8864" i="1"/>
  <c r="M8864" i="1" s="1"/>
  <c r="L8865" i="1"/>
  <c r="M8865" i="1" s="1"/>
  <c r="L8866" i="1"/>
  <c r="M8866" i="1" s="1"/>
  <c r="L8867" i="1"/>
  <c r="M8867" i="1" s="1"/>
  <c r="L8868" i="1"/>
  <c r="M8868" i="1" s="1"/>
  <c r="L8869" i="1"/>
  <c r="M8869" i="1" s="1"/>
  <c r="L8870" i="1"/>
  <c r="M8870" i="1" s="1"/>
  <c r="L8871" i="1"/>
  <c r="M8871" i="1" s="1"/>
  <c r="L8872" i="1"/>
  <c r="M8872" i="1" s="1"/>
  <c r="L8873" i="1"/>
  <c r="M8873" i="1" s="1"/>
  <c r="L8874" i="1"/>
  <c r="M8874" i="1" s="1"/>
  <c r="L8875" i="1"/>
  <c r="M8875" i="1" s="1"/>
  <c r="L8876" i="1"/>
  <c r="M8876" i="1" s="1"/>
  <c r="L8877" i="1"/>
  <c r="M8877" i="1" s="1"/>
  <c r="L8878" i="1"/>
  <c r="M8878" i="1" s="1"/>
  <c r="L8879" i="1"/>
  <c r="M8879" i="1" s="1"/>
  <c r="L8880" i="1"/>
  <c r="M8880" i="1" s="1"/>
  <c r="L8881" i="1"/>
  <c r="M8881" i="1" s="1"/>
  <c r="L8882" i="1"/>
  <c r="M8882" i="1" s="1"/>
  <c r="L8883" i="1"/>
  <c r="M8883" i="1" s="1"/>
  <c r="L8884" i="1"/>
  <c r="M8884" i="1" s="1"/>
  <c r="L8885" i="1"/>
  <c r="M8885" i="1" s="1"/>
  <c r="L8886" i="1"/>
  <c r="M8886" i="1" s="1"/>
  <c r="L8887" i="1"/>
  <c r="M8887" i="1" s="1"/>
  <c r="L8888" i="1"/>
  <c r="M8888" i="1" s="1"/>
  <c r="L8889" i="1"/>
  <c r="M8889" i="1" s="1"/>
  <c r="L8890" i="1"/>
  <c r="M8890" i="1" s="1"/>
  <c r="L8891" i="1"/>
  <c r="M8891" i="1" s="1"/>
  <c r="L8892" i="1"/>
  <c r="M8892" i="1" s="1"/>
  <c r="L8893" i="1"/>
  <c r="M8893" i="1" s="1"/>
  <c r="L8894" i="1"/>
  <c r="M8894" i="1" s="1"/>
  <c r="L8895" i="1"/>
  <c r="M8895" i="1" s="1"/>
  <c r="L8896" i="1"/>
  <c r="M8896" i="1" s="1"/>
  <c r="L8897" i="1"/>
  <c r="M8897" i="1" s="1"/>
  <c r="L8898" i="1"/>
  <c r="M8898" i="1" s="1"/>
  <c r="L8899" i="1"/>
  <c r="M8899" i="1" s="1"/>
  <c r="L8900" i="1"/>
  <c r="M8900" i="1" s="1"/>
  <c r="L8901" i="1"/>
  <c r="M8901" i="1" s="1"/>
  <c r="L8902" i="1"/>
  <c r="M8902" i="1" s="1"/>
  <c r="L8903" i="1"/>
  <c r="M8903" i="1" s="1"/>
  <c r="L8904" i="1"/>
  <c r="M8904" i="1" s="1"/>
  <c r="L8905" i="1"/>
  <c r="M8905" i="1" s="1"/>
  <c r="L8906" i="1"/>
  <c r="M8906" i="1" s="1"/>
  <c r="L8907" i="1"/>
  <c r="M8907" i="1" s="1"/>
  <c r="L8908" i="1"/>
  <c r="M8908" i="1" s="1"/>
  <c r="L8909" i="1"/>
  <c r="M8909" i="1" s="1"/>
  <c r="L8910" i="1"/>
  <c r="M8910" i="1" s="1"/>
  <c r="L8911" i="1"/>
  <c r="M8911" i="1" s="1"/>
  <c r="L8912" i="1"/>
  <c r="M8912" i="1" s="1"/>
  <c r="L8913" i="1"/>
  <c r="M8913" i="1" s="1"/>
  <c r="L8914" i="1"/>
  <c r="M8914" i="1" s="1"/>
  <c r="L8915" i="1"/>
  <c r="M8915" i="1" s="1"/>
  <c r="L8916" i="1"/>
  <c r="M8916" i="1" s="1"/>
  <c r="L8917" i="1"/>
  <c r="M8917" i="1" s="1"/>
  <c r="L8918" i="1"/>
  <c r="M8918" i="1" s="1"/>
  <c r="L8919" i="1"/>
  <c r="M8919" i="1" s="1"/>
  <c r="L8920" i="1"/>
  <c r="M8920" i="1" s="1"/>
  <c r="L8921" i="1"/>
  <c r="M8921" i="1" s="1"/>
  <c r="L8922" i="1"/>
  <c r="M8922" i="1" s="1"/>
  <c r="L8923" i="1"/>
  <c r="M8923" i="1" s="1"/>
  <c r="L8924" i="1"/>
  <c r="M8924" i="1" s="1"/>
  <c r="L8925" i="1"/>
  <c r="M8925" i="1" s="1"/>
  <c r="L8926" i="1"/>
  <c r="M8926" i="1" s="1"/>
  <c r="L8927" i="1"/>
  <c r="M8927" i="1" s="1"/>
  <c r="L8928" i="1"/>
  <c r="M8928" i="1" s="1"/>
  <c r="L8929" i="1"/>
  <c r="M8929" i="1" s="1"/>
  <c r="L8930" i="1"/>
  <c r="M8930" i="1" s="1"/>
  <c r="L8931" i="1"/>
  <c r="M8931" i="1" s="1"/>
  <c r="L8932" i="1"/>
  <c r="M8932" i="1" s="1"/>
  <c r="L8933" i="1"/>
  <c r="M8933" i="1" s="1"/>
  <c r="L8934" i="1"/>
  <c r="M8934" i="1" s="1"/>
  <c r="L8935" i="1"/>
  <c r="M8935" i="1" s="1"/>
  <c r="L8936" i="1"/>
  <c r="M8936" i="1" s="1"/>
  <c r="L8937" i="1"/>
  <c r="M8937" i="1" s="1"/>
  <c r="L8938" i="1"/>
  <c r="M8938" i="1" s="1"/>
  <c r="L8939" i="1"/>
  <c r="M8939" i="1" s="1"/>
  <c r="L8940" i="1"/>
  <c r="M8940" i="1" s="1"/>
  <c r="L8941" i="1"/>
  <c r="M8941" i="1" s="1"/>
  <c r="L8942" i="1"/>
  <c r="M8942" i="1" s="1"/>
  <c r="L8943" i="1"/>
  <c r="M8943" i="1" s="1"/>
  <c r="L8944" i="1"/>
  <c r="M8944" i="1" s="1"/>
  <c r="L8945" i="1"/>
  <c r="M8945" i="1" s="1"/>
  <c r="L8946" i="1"/>
  <c r="M8946" i="1" s="1"/>
  <c r="L8947" i="1"/>
  <c r="M8947" i="1" s="1"/>
  <c r="L8948" i="1"/>
  <c r="M8948" i="1" s="1"/>
  <c r="L8949" i="1"/>
  <c r="M8949" i="1" s="1"/>
  <c r="L8950" i="1"/>
  <c r="M8950" i="1" s="1"/>
  <c r="L8951" i="1"/>
  <c r="M8951" i="1" s="1"/>
  <c r="L8952" i="1"/>
  <c r="M8952" i="1" s="1"/>
  <c r="L8953" i="1"/>
  <c r="M8953" i="1" s="1"/>
  <c r="L8954" i="1"/>
  <c r="M8954" i="1" s="1"/>
  <c r="L8955" i="1"/>
  <c r="M8955" i="1" s="1"/>
  <c r="L8956" i="1"/>
  <c r="M8956" i="1" s="1"/>
  <c r="L8957" i="1"/>
  <c r="M8957" i="1" s="1"/>
  <c r="L8958" i="1"/>
  <c r="M8958" i="1" s="1"/>
  <c r="L8959" i="1"/>
  <c r="M8959" i="1" s="1"/>
  <c r="L8960" i="1"/>
  <c r="M8960" i="1" s="1"/>
  <c r="L8961" i="1"/>
  <c r="M8961" i="1" s="1"/>
  <c r="L8962" i="1"/>
  <c r="M8962" i="1" s="1"/>
  <c r="L8963" i="1"/>
  <c r="M8963" i="1" s="1"/>
  <c r="L8964" i="1"/>
  <c r="M8964" i="1" s="1"/>
  <c r="L8965" i="1"/>
  <c r="M8965" i="1" s="1"/>
  <c r="L8966" i="1"/>
  <c r="M8966" i="1" s="1"/>
  <c r="L8967" i="1"/>
  <c r="M8967" i="1" s="1"/>
  <c r="L8968" i="1"/>
  <c r="M8968" i="1" s="1"/>
  <c r="L8969" i="1"/>
  <c r="M8969" i="1" s="1"/>
  <c r="L8970" i="1"/>
  <c r="M8970" i="1" s="1"/>
  <c r="L8971" i="1"/>
  <c r="M8971" i="1" s="1"/>
  <c r="L8972" i="1"/>
  <c r="M8972" i="1" s="1"/>
  <c r="L8973" i="1"/>
  <c r="M8973" i="1" s="1"/>
  <c r="L8974" i="1"/>
  <c r="M8974" i="1" s="1"/>
  <c r="L8975" i="1"/>
  <c r="M8975" i="1" s="1"/>
  <c r="L8976" i="1"/>
  <c r="M8976" i="1" s="1"/>
  <c r="L8977" i="1"/>
  <c r="M8977" i="1" s="1"/>
  <c r="L8978" i="1"/>
  <c r="M8978" i="1" s="1"/>
  <c r="L8979" i="1"/>
  <c r="M8979" i="1" s="1"/>
  <c r="L8980" i="1"/>
  <c r="M8980" i="1" s="1"/>
  <c r="L8981" i="1"/>
  <c r="M8981" i="1" s="1"/>
  <c r="L8982" i="1"/>
  <c r="M8982" i="1" s="1"/>
  <c r="L8983" i="1"/>
  <c r="M8983" i="1" s="1"/>
  <c r="L8984" i="1"/>
  <c r="M8984" i="1" s="1"/>
  <c r="L8985" i="1"/>
  <c r="M8985" i="1" s="1"/>
  <c r="L8986" i="1"/>
  <c r="M8986" i="1" s="1"/>
  <c r="L8987" i="1"/>
  <c r="M8987" i="1" s="1"/>
  <c r="L8988" i="1"/>
  <c r="M8988" i="1" s="1"/>
  <c r="L8989" i="1"/>
  <c r="M8989" i="1" s="1"/>
  <c r="L8990" i="1"/>
  <c r="M8990" i="1" s="1"/>
  <c r="L8991" i="1"/>
  <c r="M8991" i="1" s="1"/>
  <c r="L8992" i="1"/>
  <c r="M8992" i="1" s="1"/>
  <c r="L8993" i="1"/>
  <c r="M8993" i="1" s="1"/>
  <c r="L8994" i="1"/>
  <c r="M8994" i="1" s="1"/>
  <c r="L8995" i="1"/>
  <c r="M8995" i="1" s="1"/>
  <c r="L8996" i="1"/>
  <c r="M8996" i="1" s="1"/>
  <c r="L8997" i="1"/>
  <c r="M8997" i="1" s="1"/>
  <c r="L8998" i="1"/>
  <c r="M8998" i="1" s="1"/>
  <c r="L8999" i="1"/>
  <c r="M8999" i="1" s="1"/>
  <c r="L9000" i="1"/>
  <c r="M9000" i="1" s="1"/>
  <c r="L9001" i="1"/>
  <c r="M9001" i="1" s="1"/>
  <c r="L9002" i="1"/>
  <c r="M9002" i="1" s="1"/>
  <c r="L9003" i="1"/>
  <c r="M9003" i="1" s="1"/>
  <c r="L9004" i="1"/>
  <c r="M9004" i="1" s="1"/>
  <c r="L9005" i="1"/>
  <c r="M9005" i="1" s="1"/>
  <c r="L9006" i="1"/>
  <c r="M9006" i="1" s="1"/>
  <c r="L9007" i="1"/>
  <c r="M9007" i="1" s="1"/>
  <c r="L9008" i="1"/>
  <c r="M9008" i="1" s="1"/>
  <c r="L9009" i="1"/>
  <c r="M9009" i="1" s="1"/>
  <c r="L9010" i="1"/>
  <c r="M9010" i="1" s="1"/>
  <c r="L9011" i="1"/>
  <c r="M9011" i="1" s="1"/>
  <c r="L9012" i="1"/>
  <c r="M9012" i="1" s="1"/>
  <c r="L9013" i="1"/>
  <c r="M9013" i="1" s="1"/>
  <c r="L9014" i="1"/>
  <c r="M9014" i="1" s="1"/>
  <c r="L9015" i="1"/>
  <c r="M9015" i="1" s="1"/>
  <c r="L9016" i="1"/>
  <c r="M9016" i="1" s="1"/>
  <c r="L9017" i="1"/>
  <c r="M9017" i="1" s="1"/>
  <c r="L9018" i="1"/>
  <c r="M9018" i="1" s="1"/>
  <c r="L9019" i="1"/>
  <c r="M9019" i="1" s="1"/>
  <c r="L9020" i="1"/>
  <c r="M9020" i="1" s="1"/>
  <c r="L9021" i="1"/>
  <c r="M9021" i="1" s="1"/>
  <c r="L9022" i="1"/>
  <c r="M9022" i="1" s="1"/>
  <c r="L9023" i="1"/>
  <c r="M9023" i="1" s="1"/>
  <c r="L9024" i="1"/>
  <c r="M9024" i="1" s="1"/>
  <c r="L9025" i="1"/>
  <c r="M9025" i="1" s="1"/>
  <c r="L9026" i="1"/>
  <c r="M9026" i="1" s="1"/>
  <c r="L9027" i="1"/>
  <c r="M9027" i="1" s="1"/>
  <c r="L9028" i="1"/>
  <c r="M9028" i="1" s="1"/>
  <c r="L9029" i="1"/>
  <c r="M9029" i="1" s="1"/>
  <c r="L9030" i="1"/>
  <c r="M9030" i="1" s="1"/>
  <c r="L9031" i="1"/>
  <c r="M9031" i="1" s="1"/>
  <c r="L9032" i="1"/>
  <c r="M9032" i="1" s="1"/>
  <c r="L9033" i="1"/>
  <c r="M9033" i="1" s="1"/>
  <c r="L9034" i="1"/>
  <c r="M9034" i="1" s="1"/>
  <c r="L9035" i="1"/>
  <c r="M9035" i="1" s="1"/>
  <c r="L9036" i="1"/>
  <c r="M9036" i="1" s="1"/>
  <c r="L9037" i="1"/>
  <c r="M9037" i="1" s="1"/>
  <c r="L9038" i="1"/>
  <c r="M9038" i="1" s="1"/>
  <c r="L9039" i="1"/>
  <c r="M9039" i="1" s="1"/>
  <c r="L9040" i="1"/>
  <c r="M9040" i="1" s="1"/>
  <c r="L9041" i="1"/>
  <c r="M9041" i="1" s="1"/>
  <c r="L9042" i="1"/>
  <c r="M9042" i="1" s="1"/>
  <c r="L9043" i="1"/>
  <c r="M9043" i="1" s="1"/>
  <c r="L9044" i="1"/>
  <c r="M9044" i="1" s="1"/>
  <c r="L9045" i="1"/>
  <c r="M9045" i="1" s="1"/>
  <c r="L9046" i="1"/>
  <c r="M9046" i="1" s="1"/>
  <c r="L9047" i="1"/>
  <c r="M9047" i="1" s="1"/>
  <c r="L9048" i="1"/>
  <c r="M9048" i="1" s="1"/>
  <c r="L9049" i="1"/>
  <c r="M9049" i="1" s="1"/>
  <c r="L9050" i="1"/>
  <c r="M9050" i="1" s="1"/>
  <c r="L9051" i="1"/>
  <c r="M9051" i="1" s="1"/>
  <c r="L9052" i="1"/>
  <c r="M9052" i="1" s="1"/>
  <c r="L9053" i="1"/>
  <c r="M9053" i="1" s="1"/>
  <c r="L9054" i="1"/>
  <c r="M9054" i="1" s="1"/>
  <c r="L9055" i="1"/>
  <c r="M9055" i="1" s="1"/>
  <c r="L9056" i="1"/>
  <c r="M9056" i="1" s="1"/>
  <c r="L9057" i="1"/>
  <c r="M9057" i="1" s="1"/>
  <c r="L9058" i="1"/>
  <c r="M9058" i="1" s="1"/>
  <c r="L9059" i="1"/>
  <c r="M9059" i="1" s="1"/>
  <c r="L9060" i="1"/>
  <c r="M9060" i="1" s="1"/>
  <c r="L9061" i="1"/>
  <c r="M9061" i="1" s="1"/>
  <c r="L9062" i="1"/>
  <c r="M9062" i="1" s="1"/>
  <c r="L9063" i="1"/>
  <c r="M9063" i="1" s="1"/>
  <c r="L9064" i="1"/>
  <c r="M9064" i="1" s="1"/>
  <c r="L9065" i="1"/>
  <c r="M9065" i="1" s="1"/>
  <c r="L9066" i="1"/>
  <c r="M9066" i="1" s="1"/>
  <c r="L9067" i="1"/>
  <c r="M9067" i="1" s="1"/>
  <c r="L9068" i="1"/>
  <c r="M9068" i="1" s="1"/>
  <c r="L9069" i="1"/>
  <c r="M9069" i="1" s="1"/>
  <c r="L9070" i="1"/>
  <c r="M9070" i="1" s="1"/>
  <c r="L9071" i="1"/>
  <c r="M9071" i="1" s="1"/>
  <c r="L9072" i="1"/>
  <c r="M9072" i="1" s="1"/>
  <c r="L9073" i="1"/>
  <c r="M9073" i="1" s="1"/>
  <c r="L9074" i="1"/>
  <c r="M9074" i="1" s="1"/>
  <c r="L9075" i="1"/>
  <c r="M9075" i="1" s="1"/>
  <c r="L9076" i="1"/>
  <c r="M9076" i="1" s="1"/>
  <c r="L9077" i="1"/>
  <c r="M9077" i="1" s="1"/>
  <c r="L9078" i="1"/>
  <c r="M9078" i="1" s="1"/>
  <c r="L9079" i="1"/>
  <c r="M9079" i="1" s="1"/>
  <c r="L9080" i="1"/>
  <c r="M9080" i="1" s="1"/>
  <c r="L9081" i="1"/>
  <c r="M9081" i="1" s="1"/>
  <c r="L9082" i="1"/>
  <c r="M9082" i="1" s="1"/>
  <c r="L9083" i="1"/>
  <c r="M9083" i="1" s="1"/>
  <c r="L9084" i="1"/>
  <c r="M9084" i="1" s="1"/>
  <c r="L9085" i="1"/>
  <c r="M9085" i="1" s="1"/>
  <c r="L9086" i="1"/>
  <c r="M9086" i="1" s="1"/>
  <c r="L9087" i="1"/>
  <c r="M9087" i="1" s="1"/>
  <c r="L9088" i="1"/>
  <c r="M9088" i="1" s="1"/>
  <c r="L9089" i="1"/>
  <c r="M9089" i="1" s="1"/>
  <c r="L9090" i="1"/>
  <c r="M9090" i="1" s="1"/>
  <c r="L9091" i="1"/>
  <c r="M9091" i="1" s="1"/>
  <c r="L9092" i="1"/>
  <c r="M9092" i="1" s="1"/>
  <c r="L9093" i="1"/>
  <c r="M9093" i="1" s="1"/>
  <c r="L9094" i="1"/>
  <c r="M9094" i="1" s="1"/>
  <c r="L9095" i="1"/>
  <c r="M9095" i="1" s="1"/>
  <c r="L9096" i="1"/>
  <c r="M9096" i="1" s="1"/>
  <c r="L9097" i="1"/>
  <c r="M9097" i="1" s="1"/>
  <c r="L9098" i="1"/>
  <c r="M9098" i="1" s="1"/>
  <c r="L9099" i="1"/>
  <c r="M9099" i="1" s="1"/>
  <c r="L9100" i="1"/>
  <c r="M9100" i="1" s="1"/>
  <c r="L9101" i="1"/>
  <c r="M9101" i="1" s="1"/>
  <c r="L9102" i="1"/>
  <c r="M9102" i="1" s="1"/>
  <c r="L9103" i="1"/>
  <c r="M9103" i="1" s="1"/>
  <c r="L9104" i="1"/>
  <c r="M9104" i="1" s="1"/>
  <c r="L9105" i="1"/>
  <c r="M9105" i="1" s="1"/>
  <c r="L9106" i="1"/>
  <c r="M9106" i="1" s="1"/>
  <c r="L9107" i="1"/>
  <c r="M9107" i="1" s="1"/>
  <c r="L9108" i="1"/>
  <c r="M9108" i="1" s="1"/>
  <c r="L9109" i="1"/>
  <c r="M9109" i="1" s="1"/>
  <c r="L9110" i="1"/>
  <c r="M9110" i="1" s="1"/>
  <c r="L9111" i="1"/>
  <c r="M9111" i="1" s="1"/>
  <c r="L9112" i="1"/>
  <c r="M9112" i="1" s="1"/>
  <c r="L9113" i="1"/>
  <c r="M9113" i="1" s="1"/>
  <c r="L9114" i="1"/>
  <c r="M9114" i="1" s="1"/>
  <c r="L9115" i="1"/>
  <c r="M9115" i="1" s="1"/>
  <c r="L9116" i="1"/>
  <c r="M9116" i="1" s="1"/>
  <c r="L9117" i="1"/>
  <c r="M9117" i="1" s="1"/>
  <c r="L9118" i="1"/>
  <c r="M9118" i="1" s="1"/>
  <c r="L9119" i="1"/>
  <c r="M9119" i="1" s="1"/>
  <c r="L9120" i="1"/>
  <c r="M9120" i="1" s="1"/>
  <c r="L9121" i="1"/>
  <c r="M9121" i="1" s="1"/>
  <c r="L9122" i="1"/>
  <c r="M9122" i="1" s="1"/>
  <c r="L9123" i="1"/>
  <c r="M9123" i="1" s="1"/>
  <c r="L9124" i="1"/>
  <c r="M9124" i="1" s="1"/>
  <c r="L9125" i="1"/>
  <c r="M9125" i="1" s="1"/>
  <c r="L9126" i="1"/>
  <c r="M9126" i="1" s="1"/>
  <c r="L9127" i="1"/>
  <c r="M9127" i="1" s="1"/>
  <c r="L9128" i="1"/>
  <c r="M9128" i="1" s="1"/>
  <c r="L9129" i="1"/>
  <c r="M9129" i="1" s="1"/>
  <c r="L9130" i="1"/>
  <c r="M9130" i="1" s="1"/>
  <c r="L9131" i="1"/>
  <c r="M9131" i="1" s="1"/>
  <c r="L9132" i="1"/>
  <c r="M9132" i="1" s="1"/>
  <c r="L9133" i="1"/>
  <c r="M9133" i="1" s="1"/>
  <c r="L9134" i="1"/>
  <c r="M9134" i="1" s="1"/>
  <c r="L9135" i="1"/>
  <c r="M9135" i="1" s="1"/>
  <c r="L9136" i="1"/>
  <c r="M9136" i="1" s="1"/>
  <c r="L9137" i="1"/>
  <c r="M9137" i="1" s="1"/>
  <c r="L9138" i="1"/>
  <c r="M9138" i="1" s="1"/>
  <c r="L9139" i="1"/>
  <c r="M9139" i="1" s="1"/>
  <c r="L9140" i="1"/>
  <c r="M9140" i="1" s="1"/>
  <c r="L9141" i="1"/>
  <c r="M9141" i="1" s="1"/>
  <c r="L9142" i="1"/>
  <c r="M9142" i="1" s="1"/>
  <c r="L9143" i="1"/>
  <c r="M9143" i="1" s="1"/>
  <c r="L9144" i="1"/>
  <c r="M9144" i="1" s="1"/>
  <c r="L9145" i="1"/>
  <c r="M9145" i="1" s="1"/>
  <c r="L9146" i="1"/>
  <c r="M9146" i="1" s="1"/>
  <c r="L9147" i="1"/>
  <c r="M9147" i="1" s="1"/>
  <c r="L9148" i="1"/>
  <c r="M9148" i="1" s="1"/>
  <c r="L9149" i="1"/>
  <c r="M9149" i="1" s="1"/>
  <c r="L9150" i="1"/>
  <c r="M9150" i="1" s="1"/>
  <c r="L9151" i="1"/>
  <c r="M9151" i="1" s="1"/>
  <c r="L9152" i="1"/>
  <c r="M9152" i="1" s="1"/>
  <c r="L9153" i="1"/>
  <c r="M9153" i="1" s="1"/>
  <c r="L9154" i="1"/>
  <c r="M9154" i="1" s="1"/>
  <c r="L9155" i="1"/>
  <c r="M9155" i="1" s="1"/>
  <c r="L9156" i="1"/>
  <c r="M9156" i="1" s="1"/>
  <c r="L9157" i="1"/>
  <c r="M9157" i="1" s="1"/>
  <c r="L9158" i="1"/>
  <c r="M9158" i="1" s="1"/>
  <c r="L9159" i="1"/>
  <c r="M9159" i="1" s="1"/>
  <c r="L9160" i="1"/>
  <c r="M9160" i="1" s="1"/>
  <c r="L9161" i="1"/>
  <c r="M9161" i="1" s="1"/>
  <c r="L9162" i="1"/>
  <c r="M9162" i="1" s="1"/>
  <c r="L9163" i="1"/>
  <c r="M9163" i="1" s="1"/>
  <c r="L9164" i="1"/>
  <c r="M9164" i="1" s="1"/>
  <c r="L9165" i="1"/>
  <c r="M9165" i="1" s="1"/>
  <c r="L9166" i="1"/>
  <c r="M9166" i="1" s="1"/>
  <c r="L9167" i="1"/>
  <c r="M9167" i="1" s="1"/>
  <c r="L9168" i="1"/>
  <c r="M9168" i="1" s="1"/>
  <c r="L9169" i="1"/>
  <c r="M9169" i="1" s="1"/>
  <c r="L9170" i="1"/>
  <c r="M9170" i="1" s="1"/>
  <c r="L9171" i="1"/>
  <c r="M9171" i="1" s="1"/>
  <c r="L9172" i="1"/>
  <c r="M9172" i="1" s="1"/>
  <c r="L9173" i="1"/>
  <c r="M9173" i="1" s="1"/>
  <c r="L9174" i="1"/>
  <c r="M9174" i="1" s="1"/>
  <c r="L9175" i="1"/>
  <c r="M9175" i="1" s="1"/>
  <c r="L9176" i="1"/>
  <c r="M9176" i="1" s="1"/>
  <c r="L9177" i="1"/>
  <c r="M9177" i="1" s="1"/>
  <c r="L9178" i="1"/>
  <c r="M9178" i="1" s="1"/>
  <c r="L9179" i="1"/>
  <c r="M9179" i="1" s="1"/>
  <c r="L9180" i="1"/>
  <c r="M9180" i="1" s="1"/>
  <c r="L9181" i="1"/>
  <c r="M9181" i="1" s="1"/>
  <c r="L9182" i="1"/>
  <c r="M9182" i="1" s="1"/>
  <c r="L9183" i="1"/>
  <c r="M9183" i="1" s="1"/>
  <c r="L9184" i="1"/>
  <c r="M9184" i="1" s="1"/>
  <c r="L9185" i="1"/>
  <c r="M9185" i="1" s="1"/>
  <c r="L9186" i="1"/>
  <c r="M9186" i="1" s="1"/>
  <c r="L9187" i="1"/>
  <c r="M9187" i="1" s="1"/>
  <c r="L9188" i="1"/>
  <c r="M9188" i="1" s="1"/>
  <c r="L9189" i="1"/>
  <c r="M9189" i="1" s="1"/>
  <c r="L9190" i="1"/>
  <c r="M9190" i="1" s="1"/>
  <c r="L9191" i="1"/>
  <c r="M9191" i="1" s="1"/>
  <c r="L9192" i="1"/>
  <c r="M9192" i="1" s="1"/>
  <c r="L9193" i="1"/>
  <c r="M9193" i="1" s="1"/>
  <c r="L9194" i="1"/>
  <c r="M9194" i="1" s="1"/>
  <c r="L9195" i="1"/>
  <c r="M9195" i="1" s="1"/>
  <c r="L9196" i="1"/>
  <c r="M9196" i="1" s="1"/>
  <c r="L9197" i="1"/>
  <c r="M9197" i="1" s="1"/>
  <c r="L9198" i="1"/>
  <c r="M9198" i="1" s="1"/>
  <c r="L9199" i="1"/>
  <c r="M9199" i="1" s="1"/>
  <c r="L9200" i="1"/>
  <c r="M9200" i="1" s="1"/>
  <c r="L9201" i="1"/>
  <c r="M9201" i="1" s="1"/>
  <c r="L9202" i="1"/>
  <c r="M9202" i="1" s="1"/>
  <c r="L9203" i="1"/>
  <c r="M9203" i="1" s="1"/>
  <c r="L9204" i="1"/>
  <c r="M9204" i="1" s="1"/>
  <c r="L9205" i="1"/>
  <c r="M9205" i="1" s="1"/>
  <c r="L9206" i="1"/>
  <c r="M9206" i="1" s="1"/>
  <c r="L9207" i="1"/>
  <c r="M9207" i="1" s="1"/>
  <c r="L9208" i="1"/>
  <c r="M9208" i="1" s="1"/>
  <c r="L9209" i="1"/>
  <c r="M9209" i="1" s="1"/>
  <c r="L9210" i="1"/>
  <c r="M9210" i="1" s="1"/>
  <c r="L9211" i="1"/>
  <c r="M9211" i="1" s="1"/>
  <c r="L9212" i="1"/>
  <c r="M9212" i="1" s="1"/>
  <c r="L9213" i="1"/>
  <c r="M9213" i="1" s="1"/>
  <c r="L9214" i="1"/>
  <c r="M9214" i="1" s="1"/>
  <c r="L9215" i="1"/>
  <c r="M9215" i="1" s="1"/>
  <c r="L9216" i="1"/>
  <c r="M9216" i="1" s="1"/>
  <c r="L9217" i="1"/>
  <c r="M9217" i="1" s="1"/>
  <c r="L9218" i="1"/>
  <c r="M9218" i="1" s="1"/>
  <c r="L9219" i="1"/>
  <c r="M9219" i="1" s="1"/>
  <c r="L9220" i="1"/>
  <c r="M9220" i="1" s="1"/>
  <c r="L9221" i="1"/>
  <c r="M9221" i="1" s="1"/>
  <c r="L9222" i="1"/>
  <c r="M9222" i="1" s="1"/>
  <c r="L9223" i="1"/>
  <c r="M9223" i="1" s="1"/>
  <c r="L9224" i="1"/>
  <c r="M9224" i="1" s="1"/>
  <c r="L9225" i="1"/>
  <c r="M9225" i="1" s="1"/>
  <c r="L9226" i="1"/>
  <c r="M9226" i="1" s="1"/>
  <c r="L9227" i="1"/>
  <c r="M9227" i="1" s="1"/>
  <c r="L9228" i="1"/>
  <c r="M9228" i="1" s="1"/>
  <c r="L9229" i="1"/>
  <c r="M9229" i="1" s="1"/>
  <c r="L9230" i="1"/>
  <c r="M9230" i="1" s="1"/>
  <c r="L9231" i="1"/>
  <c r="M9231" i="1" s="1"/>
  <c r="L9232" i="1"/>
  <c r="M9232" i="1" s="1"/>
  <c r="L9233" i="1"/>
  <c r="M9233" i="1" s="1"/>
  <c r="L9234" i="1"/>
  <c r="M9234" i="1" s="1"/>
  <c r="L9235" i="1"/>
  <c r="M9235" i="1" s="1"/>
  <c r="L9236" i="1"/>
  <c r="M9236" i="1" s="1"/>
  <c r="L9237" i="1"/>
  <c r="M9237" i="1" s="1"/>
  <c r="L9238" i="1"/>
  <c r="M9238" i="1" s="1"/>
  <c r="L9239" i="1"/>
  <c r="M9239" i="1" s="1"/>
  <c r="L9240" i="1"/>
  <c r="M9240" i="1" s="1"/>
  <c r="L9241" i="1"/>
  <c r="M9241" i="1" s="1"/>
  <c r="L9242" i="1"/>
  <c r="M9242" i="1" s="1"/>
  <c r="L9243" i="1"/>
  <c r="M9243" i="1" s="1"/>
  <c r="L9244" i="1"/>
  <c r="M9244" i="1" s="1"/>
  <c r="L9245" i="1"/>
  <c r="M9245" i="1" s="1"/>
  <c r="L9246" i="1"/>
  <c r="M9246" i="1" s="1"/>
  <c r="L9247" i="1"/>
  <c r="M9247" i="1" s="1"/>
  <c r="L9248" i="1"/>
  <c r="M9248" i="1" s="1"/>
  <c r="L9249" i="1"/>
  <c r="M9249" i="1" s="1"/>
  <c r="L9250" i="1"/>
  <c r="M9250" i="1" s="1"/>
  <c r="L9251" i="1"/>
  <c r="M9251" i="1" s="1"/>
  <c r="L9261" i="1"/>
  <c r="M9261" i="1" s="1"/>
  <c r="L9262" i="1"/>
  <c r="M9262" i="1" s="1"/>
  <c r="L9263" i="1"/>
  <c r="M9263" i="1" s="1"/>
  <c r="L9264" i="1"/>
  <c r="M9264" i="1" s="1"/>
  <c r="L9265" i="1"/>
  <c r="M9265" i="1" s="1"/>
  <c r="L9266" i="1"/>
  <c r="M9266" i="1" s="1"/>
  <c r="L9267" i="1"/>
  <c r="M9267" i="1" s="1"/>
  <c r="L9268" i="1"/>
  <c r="M9268" i="1" s="1"/>
  <c r="L9269" i="1"/>
  <c r="M9269" i="1" s="1"/>
  <c r="L9270" i="1"/>
  <c r="M9270" i="1" s="1"/>
  <c r="L9271" i="1"/>
  <c r="M9271" i="1" s="1"/>
  <c r="L9272" i="1"/>
  <c r="M9272" i="1" s="1"/>
  <c r="L9273" i="1"/>
  <c r="M9273" i="1" s="1"/>
  <c r="L9274" i="1"/>
  <c r="M9274" i="1" s="1"/>
  <c r="L9275" i="1"/>
  <c r="M9275" i="1" s="1"/>
  <c r="L9276" i="1"/>
  <c r="M9276" i="1" s="1"/>
  <c r="L9277" i="1"/>
  <c r="M9277" i="1" s="1"/>
  <c r="L9278" i="1"/>
  <c r="M9278" i="1" s="1"/>
  <c r="L9279" i="1"/>
  <c r="M9279" i="1" s="1"/>
  <c r="L9280" i="1"/>
  <c r="M9280" i="1" s="1"/>
  <c r="L9281" i="1"/>
  <c r="M9281" i="1" s="1"/>
  <c r="L9282" i="1"/>
  <c r="M9282" i="1" s="1"/>
  <c r="L9283" i="1"/>
  <c r="M9283" i="1" s="1"/>
  <c r="L9284" i="1"/>
  <c r="M9284" i="1" s="1"/>
  <c r="L9285" i="1"/>
  <c r="M9285" i="1" s="1"/>
  <c r="L9286" i="1"/>
  <c r="M9286" i="1" s="1"/>
  <c r="L9287" i="1"/>
  <c r="M9287" i="1" s="1"/>
  <c r="L9288" i="1"/>
  <c r="M9288" i="1" s="1"/>
  <c r="L9289" i="1"/>
  <c r="M9289" i="1" s="1"/>
  <c r="L9290" i="1"/>
  <c r="M9290" i="1" s="1"/>
  <c r="L9291" i="1"/>
  <c r="M9291" i="1" s="1"/>
  <c r="L9292" i="1"/>
  <c r="M9292" i="1" s="1"/>
  <c r="L9293" i="1"/>
  <c r="M9293" i="1" s="1"/>
  <c r="L9294" i="1"/>
  <c r="M9294" i="1" s="1"/>
  <c r="L9295" i="1"/>
  <c r="M9295" i="1" s="1"/>
  <c r="L9296" i="1"/>
  <c r="M9296" i="1" s="1"/>
  <c r="L9297" i="1"/>
  <c r="M9297" i="1" s="1"/>
  <c r="L9298" i="1"/>
  <c r="M9298" i="1" s="1"/>
  <c r="L9299" i="1"/>
  <c r="M9299" i="1" s="1"/>
  <c r="L9300" i="1"/>
  <c r="M9300" i="1" s="1"/>
  <c r="L9307" i="1"/>
  <c r="M9307" i="1" s="1"/>
  <c r="L9312" i="1"/>
  <c r="M9312" i="1" s="1"/>
  <c r="L9321" i="1"/>
  <c r="M9321" i="1" s="1"/>
  <c r="L9334" i="1"/>
  <c r="M9334" i="1" s="1"/>
  <c r="L8228" i="1"/>
  <c r="M8228" i="1" s="1"/>
  <c r="L1361" i="5"/>
  <c r="L1362" i="5"/>
  <c r="L1363" i="5"/>
  <c r="L1364" i="5"/>
  <c r="L1365" i="5"/>
  <c r="L1366" i="5"/>
  <c r="L1367" i="5"/>
  <c r="L1368" i="5"/>
  <c r="L1369" i="5"/>
  <c r="L1370" i="5"/>
  <c r="L1371" i="5"/>
  <c r="L1372" i="5"/>
  <c r="L1373" i="5"/>
  <c r="L1374" i="5"/>
  <c r="L1375" i="5"/>
  <c r="L1376" i="5"/>
  <c r="L1377" i="5"/>
  <c r="L1378" i="5"/>
  <c r="L1379" i="5"/>
  <c r="L1380" i="5"/>
  <c r="L1381" i="5"/>
  <c r="L1382" i="5"/>
  <c r="L1383" i="5"/>
  <c r="L1384" i="5"/>
  <c r="L1385" i="5"/>
  <c r="L1386" i="5"/>
  <c r="L1387" i="5"/>
  <c r="L1388" i="5"/>
  <c r="L1389" i="5"/>
  <c r="L1390" i="5"/>
  <c r="L1391" i="5"/>
  <c r="L1392" i="5"/>
  <c r="L1393" i="5"/>
  <c r="L1394" i="5"/>
  <c r="L1395" i="5"/>
  <c r="L1396" i="5"/>
  <c r="L1397" i="5"/>
  <c r="L1398" i="5"/>
  <c r="L1399" i="5"/>
  <c r="L1400" i="5"/>
  <c r="L1401" i="5"/>
  <c r="L1402" i="5"/>
  <c r="L1403" i="5"/>
  <c r="L1404" i="5"/>
  <c r="L1405" i="5"/>
  <c r="L1406" i="5"/>
  <c r="L1407" i="5"/>
  <c r="L1408" i="5"/>
  <c r="L1409" i="5"/>
  <c r="L1410" i="5"/>
  <c r="L1412" i="5"/>
  <c r="L1413" i="5"/>
  <c r="L1414" i="5"/>
  <c r="L1415" i="5"/>
  <c r="L1416" i="5"/>
  <c r="L1417" i="5"/>
  <c r="L1418" i="5"/>
  <c r="L1419" i="5"/>
  <c r="L1420" i="5"/>
  <c r="L1421" i="5"/>
  <c r="L1422" i="5"/>
  <c r="L1423" i="5"/>
  <c r="L1424" i="5"/>
  <c r="L1425" i="5"/>
  <c r="L1426" i="5"/>
  <c r="L1427" i="5"/>
  <c r="L1428" i="5"/>
  <c r="L1429" i="5"/>
  <c r="L1430" i="5"/>
  <c r="L1431" i="5"/>
  <c r="L1432" i="5"/>
  <c r="L1433" i="5"/>
  <c r="L1434" i="5"/>
  <c r="L1435" i="5"/>
  <c r="L1436" i="5"/>
  <c r="L1437" i="5"/>
  <c r="L1438" i="5"/>
  <c r="L1439" i="5"/>
  <c r="L1440" i="5"/>
  <c r="L1441" i="5"/>
  <c r="L1442" i="5"/>
  <c r="L1443" i="5"/>
  <c r="L1444" i="5"/>
  <c r="L1445" i="5"/>
  <c r="L1446" i="5"/>
  <c r="L1447" i="5"/>
  <c r="L1448" i="5"/>
  <c r="L1449" i="5"/>
  <c r="L1450" i="5"/>
  <c r="L1451" i="5"/>
  <c r="L1452" i="5"/>
  <c r="L1453" i="5"/>
  <c r="L1454" i="5"/>
  <c r="L1455" i="5"/>
  <c r="L1456" i="5"/>
  <c r="L1457" i="5"/>
  <c r="L1458" i="5"/>
  <c r="L1459" i="5"/>
  <c r="L1460" i="5"/>
  <c r="L1461" i="5"/>
  <c r="L1462" i="5"/>
  <c r="L1463" i="5"/>
  <c r="L1464" i="5"/>
  <c r="L1465" i="5"/>
  <c r="L1466" i="5"/>
  <c r="L1467" i="5"/>
  <c r="L1468" i="5"/>
  <c r="L1469" i="5"/>
  <c r="L1470" i="5"/>
  <c r="L1471" i="5"/>
  <c r="L1472" i="5"/>
  <c r="L1473" i="5"/>
  <c r="L1474" i="5"/>
  <c r="L1475" i="5"/>
  <c r="L1476" i="5"/>
  <c r="L1477" i="5"/>
  <c r="L1478" i="5"/>
  <c r="L1479" i="5"/>
  <c r="L1480" i="5"/>
  <c r="L1481" i="5"/>
  <c r="L1482" i="5"/>
  <c r="L1483" i="5"/>
  <c r="L1484" i="5"/>
  <c r="L1485" i="5"/>
  <c r="L1360" i="5"/>
  <c r="D1360" i="5"/>
  <c r="AA1360" i="5" s="1"/>
  <c r="D1361" i="5"/>
  <c r="D1362" i="5"/>
  <c r="AA1362" i="5" s="1"/>
  <c r="D1363" i="5"/>
  <c r="AA1363" i="5" s="1"/>
  <c r="D1364" i="5"/>
  <c r="AA1364" i="5" s="1"/>
  <c r="D1365" i="5"/>
  <c r="AA1365" i="5" s="1"/>
  <c r="D1366" i="5"/>
  <c r="AA1366" i="5" s="1"/>
  <c r="D1367" i="5"/>
  <c r="D1368" i="5"/>
  <c r="D1369" i="5"/>
  <c r="D1370" i="5"/>
  <c r="AA1370" i="5" s="1"/>
  <c r="D1371" i="5"/>
  <c r="AA1371" i="5" s="1"/>
  <c r="AB1371" i="5" s="1"/>
  <c r="D1372" i="5"/>
  <c r="AA1372" i="5" s="1"/>
  <c r="AB1372" i="5" s="1"/>
  <c r="D1373" i="5"/>
  <c r="D1374" i="5"/>
  <c r="D1375" i="5"/>
  <c r="AA1375" i="5" s="1"/>
  <c r="D1376" i="5"/>
  <c r="D1377" i="5"/>
  <c r="D1378" i="5"/>
  <c r="D1379" i="5"/>
  <c r="AA1379" i="5" s="1"/>
  <c r="AB1379" i="5" s="1"/>
  <c r="D1380" i="5"/>
  <c r="AA1380" i="5" s="1"/>
  <c r="D1381" i="5"/>
  <c r="AA1381" i="5" s="1"/>
  <c r="D1382" i="5"/>
  <c r="AA1382" i="5" s="1"/>
  <c r="D1383" i="5"/>
  <c r="D1384" i="5"/>
  <c r="AA1384" i="5" s="1"/>
  <c r="AB1384" i="5" s="1"/>
  <c r="D1385" i="5"/>
  <c r="D1386" i="5"/>
  <c r="AA1386" i="5" s="1"/>
  <c r="D1387" i="5"/>
  <c r="AA1387" i="5" s="1"/>
  <c r="D1388" i="5"/>
  <c r="D1389" i="5"/>
  <c r="AA1389" i="5" s="1"/>
  <c r="D1390" i="5"/>
  <c r="D1391" i="5"/>
  <c r="D1392" i="5"/>
  <c r="AA1392" i="5" s="1"/>
  <c r="D1393" i="5"/>
  <c r="AA1393" i="5" s="1"/>
  <c r="D1394" i="5"/>
  <c r="D1395" i="5"/>
  <c r="AA1395" i="5" s="1"/>
  <c r="AB1395" i="5" s="1"/>
  <c r="D1396" i="5"/>
  <c r="D1397" i="5"/>
  <c r="D1398" i="5"/>
  <c r="D1399" i="5"/>
  <c r="D1400" i="5"/>
  <c r="AA1400" i="5" s="1"/>
  <c r="D1401" i="5"/>
  <c r="AA1401" i="5" s="1"/>
  <c r="D1402" i="5"/>
  <c r="D1403" i="5"/>
  <c r="AA1403" i="5" s="1"/>
  <c r="AB1403" i="5" s="1"/>
  <c r="D1404" i="5"/>
  <c r="AA1404" i="5" s="1"/>
  <c r="D1405" i="5"/>
  <c r="AA1405" i="5" s="1"/>
  <c r="D1406" i="5"/>
  <c r="AA1406" i="5" s="1"/>
  <c r="D1407" i="5"/>
  <c r="AA1407" i="5" s="1"/>
  <c r="AB1407" i="5" s="1"/>
  <c r="D1408" i="5"/>
  <c r="D1409" i="5"/>
  <c r="AA1409" i="5" s="1"/>
  <c r="D1410" i="5"/>
  <c r="AA1410" i="5" s="1"/>
  <c r="D1412" i="5"/>
  <c r="AA1412" i="5" s="1"/>
  <c r="D1413" i="5"/>
  <c r="AA1413" i="5" s="1"/>
  <c r="D1414" i="5"/>
  <c r="D1415" i="5"/>
  <c r="AA1415" i="5" s="1"/>
  <c r="D1416" i="5"/>
  <c r="AA1416" i="5" s="1"/>
  <c r="AB1416" i="5" s="1"/>
  <c r="D1417" i="5"/>
  <c r="AA1417" i="5" s="1"/>
  <c r="D1418" i="5"/>
  <c r="AA1418" i="5" s="1"/>
  <c r="D1419" i="5"/>
  <c r="AA1419" i="5" s="1"/>
  <c r="D1420" i="5"/>
  <c r="AA1420" i="5" s="1"/>
  <c r="AB1420" i="5" s="1"/>
  <c r="D1421" i="5"/>
  <c r="AA1421" i="5" s="1"/>
  <c r="AB1421" i="5" s="1"/>
  <c r="D1422" i="5"/>
  <c r="AA1422" i="5" s="1"/>
  <c r="D1423" i="5"/>
  <c r="D1424" i="5"/>
  <c r="AA1424" i="5" s="1"/>
  <c r="D1425" i="5"/>
  <c r="AA1425" i="5" s="1"/>
  <c r="D1426" i="5"/>
  <c r="AA1426" i="5" s="1"/>
  <c r="D1427" i="5"/>
  <c r="AA1427" i="5" s="1"/>
  <c r="D1428" i="5"/>
  <c r="AA1428" i="5" s="1"/>
  <c r="AB1428" i="5" s="1"/>
  <c r="D1429" i="5"/>
  <c r="D1430" i="5"/>
  <c r="AA1430" i="5" s="1"/>
  <c r="D1431" i="5"/>
  <c r="AA1431" i="5" s="1"/>
  <c r="D1432" i="5"/>
  <c r="AA1432" i="5" s="1"/>
  <c r="AB1432" i="5" s="1"/>
  <c r="D1433" i="5"/>
  <c r="AA1433" i="5" s="1"/>
  <c r="AB1433" i="5" s="1"/>
  <c r="D1434" i="5"/>
  <c r="AA1434" i="5" s="1"/>
  <c r="D1435" i="5"/>
  <c r="AA1435" i="5" s="1"/>
  <c r="D1436" i="5"/>
  <c r="AA1436" i="5" s="1"/>
  <c r="D1437" i="5"/>
  <c r="AA1437" i="5" s="1"/>
  <c r="D1438" i="5"/>
  <c r="AA1438" i="5" s="1"/>
  <c r="D1439" i="5"/>
  <c r="AA1439" i="5" s="1"/>
  <c r="D1440" i="5"/>
  <c r="AA1440" i="5" s="1"/>
  <c r="AB1440" i="5" s="1"/>
  <c r="D1441" i="5"/>
  <c r="AA1441" i="5" s="1"/>
  <c r="D1442" i="5"/>
  <c r="AA1442" i="5" s="1"/>
  <c r="D1443" i="5"/>
  <c r="AA1443" i="5" s="1"/>
  <c r="D1444" i="5"/>
  <c r="AA1444" i="5" s="1"/>
  <c r="AB1444" i="5" s="1"/>
  <c r="D1445" i="5"/>
  <c r="AA1445" i="5" s="1"/>
  <c r="AB1445" i="5" s="1"/>
  <c r="D1446" i="5"/>
  <c r="AA1446" i="5" s="1"/>
  <c r="D1447" i="5"/>
  <c r="AA1447" i="5" s="1"/>
  <c r="D1448" i="5"/>
  <c r="AA1448" i="5" s="1"/>
  <c r="D1449" i="5"/>
  <c r="AA1449" i="5" s="1"/>
  <c r="D1450" i="5"/>
  <c r="AA1450" i="5" s="1"/>
  <c r="D1451" i="5"/>
  <c r="AA1451" i="5" s="1"/>
  <c r="D1452" i="5"/>
  <c r="AA1452" i="5" s="1"/>
  <c r="AB1452" i="5" s="1"/>
  <c r="D1453" i="5"/>
  <c r="AA1453" i="5" s="1"/>
  <c r="D1454" i="5"/>
  <c r="AA1454" i="5" s="1"/>
  <c r="D1455" i="5"/>
  <c r="AA1455" i="5" s="1"/>
  <c r="D1456" i="5"/>
  <c r="AA1456" i="5" s="1"/>
  <c r="AB1456" i="5" s="1"/>
  <c r="D1457" i="5"/>
  <c r="AA1457" i="5" s="1"/>
  <c r="AB1457" i="5" s="1"/>
  <c r="D1458" i="5"/>
  <c r="AA1458" i="5" s="1"/>
  <c r="D1459" i="5"/>
  <c r="AA1459" i="5" s="1"/>
  <c r="D1460" i="5"/>
  <c r="AA1460" i="5" s="1"/>
  <c r="D1461" i="5"/>
  <c r="AA1461" i="5" s="1"/>
  <c r="D1462" i="5"/>
  <c r="AA1462" i="5" s="1"/>
  <c r="D1463" i="5"/>
  <c r="AA1463" i="5" s="1"/>
  <c r="D1464" i="5"/>
  <c r="AA1464" i="5" s="1"/>
  <c r="AB1464" i="5" s="1"/>
  <c r="D1465" i="5"/>
  <c r="AA1465" i="5" s="1"/>
  <c r="D1466" i="5"/>
  <c r="AA1466" i="5" s="1"/>
  <c r="D1467" i="5"/>
  <c r="AA1467" i="5" s="1"/>
  <c r="D1468" i="5"/>
  <c r="AA1468" i="5" s="1"/>
  <c r="AB1468" i="5" s="1"/>
  <c r="D1469" i="5"/>
  <c r="AA1469" i="5" s="1"/>
  <c r="AB1469" i="5" s="1"/>
  <c r="D1470" i="5"/>
  <c r="AA1470" i="5" s="1"/>
  <c r="D1471" i="5"/>
  <c r="AA1471" i="5" s="1"/>
  <c r="D1472" i="5"/>
  <c r="AA1472" i="5" s="1"/>
  <c r="D1473" i="5"/>
  <c r="AA1473" i="5" s="1"/>
  <c r="D1474" i="5"/>
  <c r="AA1474" i="5" s="1"/>
  <c r="D1475" i="5"/>
  <c r="AA1475" i="5" s="1"/>
  <c r="D1476" i="5"/>
  <c r="AA1476" i="5" s="1"/>
  <c r="AB1476" i="5" s="1"/>
  <c r="D1477" i="5"/>
  <c r="AA1477" i="5" s="1"/>
  <c r="D1478" i="5"/>
  <c r="AA1478" i="5" s="1"/>
  <c r="D1479" i="5"/>
  <c r="AA1479" i="5" s="1"/>
  <c r="D1480" i="5"/>
  <c r="AA1480" i="5" s="1"/>
  <c r="AB1480" i="5" s="1"/>
  <c r="D1481" i="5"/>
  <c r="AA1481" i="5" s="1"/>
  <c r="AB1481" i="5" s="1"/>
  <c r="D1482" i="5"/>
  <c r="AA1482" i="5" s="1"/>
  <c r="D1483" i="5"/>
  <c r="AA1483" i="5" s="1"/>
  <c r="D1484" i="5"/>
  <c r="AA1484" i="5" s="1"/>
  <c r="D1485" i="5"/>
  <c r="AA1485" i="5" s="1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D1358" i="5"/>
  <c r="C6707" i="4"/>
  <c r="P6707" i="4" s="1"/>
  <c r="C6708" i="4"/>
  <c r="P6708" i="4" s="1"/>
  <c r="C6709" i="4"/>
  <c r="P6709" i="4" s="1"/>
  <c r="C6710" i="4"/>
  <c r="P6710" i="4" s="1"/>
  <c r="C6711" i="4"/>
  <c r="P6711" i="4" s="1"/>
  <c r="C6712" i="4"/>
  <c r="P6712" i="4" s="1"/>
  <c r="C6713" i="4"/>
  <c r="P6713" i="4" s="1"/>
  <c r="C6714" i="4"/>
  <c r="P6714" i="4" s="1"/>
  <c r="C6715" i="4"/>
  <c r="P6715" i="4" s="1"/>
  <c r="C6716" i="4"/>
  <c r="P6716" i="4" s="1"/>
  <c r="C6717" i="4"/>
  <c r="P6717" i="4" s="1"/>
  <c r="C6718" i="4"/>
  <c r="P6718" i="4" s="1"/>
  <c r="C6719" i="4"/>
  <c r="P6719" i="4" s="1"/>
  <c r="C6720" i="4"/>
  <c r="P6720" i="4" s="1"/>
  <c r="C6721" i="4"/>
  <c r="P6721" i="4" s="1"/>
  <c r="C6722" i="4"/>
  <c r="P6722" i="4" s="1"/>
  <c r="C6723" i="4"/>
  <c r="P6723" i="4" s="1"/>
  <c r="C6724" i="4"/>
  <c r="P6724" i="4" s="1"/>
  <c r="C6725" i="4"/>
  <c r="P6725" i="4" s="1"/>
  <c r="C6726" i="4"/>
  <c r="P6726" i="4" s="1"/>
  <c r="C6727" i="4"/>
  <c r="P6727" i="4" s="1"/>
  <c r="C6728" i="4"/>
  <c r="P6728" i="4" s="1"/>
  <c r="C6729" i="4"/>
  <c r="P6729" i="4" s="1"/>
  <c r="C6730" i="4"/>
  <c r="P6730" i="4" s="1"/>
  <c r="C6731" i="4"/>
  <c r="P6731" i="4" s="1"/>
  <c r="C6732" i="4"/>
  <c r="P6732" i="4" s="1"/>
  <c r="C6733" i="4"/>
  <c r="P6733" i="4" s="1"/>
  <c r="C6734" i="4"/>
  <c r="P6734" i="4" s="1"/>
  <c r="C6735" i="4"/>
  <c r="P6735" i="4" s="1"/>
  <c r="C6736" i="4"/>
  <c r="P6736" i="4" s="1"/>
  <c r="C6737" i="4"/>
  <c r="P6737" i="4" s="1"/>
  <c r="C6738" i="4"/>
  <c r="P6738" i="4" s="1"/>
  <c r="C6739" i="4"/>
  <c r="P6739" i="4" s="1"/>
  <c r="C6740" i="4"/>
  <c r="P6740" i="4" s="1"/>
  <c r="C6741" i="4"/>
  <c r="C6742" i="4"/>
  <c r="P6742" i="4" s="1"/>
  <c r="C6743" i="4"/>
  <c r="P6743" i="4" s="1"/>
  <c r="C6744" i="4"/>
  <c r="P6744" i="4" s="1"/>
  <c r="C6745" i="4"/>
  <c r="P6745" i="4" s="1"/>
  <c r="C6746" i="4"/>
  <c r="P6746" i="4" s="1"/>
  <c r="C6747" i="4"/>
  <c r="P6747" i="4" s="1"/>
  <c r="C6748" i="4"/>
  <c r="P6748" i="4" s="1"/>
  <c r="C6749" i="4"/>
  <c r="P6749" i="4" s="1"/>
  <c r="C6750" i="4"/>
  <c r="P6750" i="4" s="1"/>
  <c r="C6751" i="4"/>
  <c r="P6751" i="4" s="1"/>
  <c r="C6752" i="4"/>
  <c r="P6752" i="4" s="1"/>
  <c r="C6753" i="4"/>
  <c r="P6753" i="4" s="1"/>
  <c r="C6754" i="4"/>
  <c r="P6754" i="4" s="1"/>
  <c r="C6755" i="4"/>
  <c r="P6755" i="4" s="1"/>
  <c r="C6756" i="4"/>
  <c r="P6756" i="4" s="1"/>
  <c r="C6757" i="4"/>
  <c r="P6757" i="4" s="1"/>
  <c r="C6758" i="4"/>
  <c r="P6758" i="4" s="1"/>
  <c r="C6759" i="4"/>
  <c r="P6759" i="4" s="1"/>
  <c r="C6760" i="4"/>
  <c r="P6760" i="4" s="1"/>
  <c r="C6761" i="4"/>
  <c r="P6761" i="4" s="1"/>
  <c r="C6762" i="4"/>
  <c r="P6762" i="4" s="1"/>
  <c r="C6763" i="4"/>
  <c r="P6763" i="4" s="1"/>
  <c r="C6764" i="4"/>
  <c r="P6764" i="4" s="1"/>
  <c r="C6765" i="4"/>
  <c r="P6765" i="4" s="1"/>
  <c r="C6766" i="4"/>
  <c r="P6766" i="4" s="1"/>
  <c r="C6767" i="4"/>
  <c r="P6767" i="4" s="1"/>
  <c r="C6768" i="4"/>
  <c r="P6768" i="4" s="1"/>
  <c r="C6769" i="4"/>
  <c r="P6769" i="4" s="1"/>
  <c r="C6770" i="4"/>
  <c r="P6770" i="4" s="1"/>
  <c r="C6771" i="4"/>
  <c r="P6771" i="4" s="1"/>
  <c r="C6772" i="4"/>
  <c r="P6772" i="4" s="1"/>
  <c r="C6773" i="4"/>
  <c r="P6773" i="4" s="1"/>
  <c r="C6774" i="4"/>
  <c r="P6774" i="4" s="1"/>
  <c r="C6775" i="4"/>
  <c r="P6775" i="4" s="1"/>
  <c r="C6776" i="4"/>
  <c r="P6776" i="4" s="1"/>
  <c r="C6777" i="4"/>
  <c r="P6777" i="4" s="1"/>
  <c r="C6778" i="4"/>
  <c r="P6778" i="4" s="1"/>
  <c r="C6779" i="4"/>
  <c r="P6779" i="4" s="1"/>
  <c r="C6780" i="4"/>
  <c r="P6780" i="4" s="1"/>
  <c r="C6781" i="4"/>
  <c r="P6781" i="4" s="1"/>
  <c r="C6782" i="4"/>
  <c r="P6782" i="4" s="1"/>
  <c r="C6783" i="4"/>
  <c r="P6783" i="4" s="1"/>
  <c r="C6784" i="4"/>
  <c r="P6784" i="4" s="1"/>
  <c r="C6785" i="4"/>
  <c r="P6785" i="4" s="1"/>
  <c r="C6786" i="4"/>
  <c r="P6786" i="4" s="1"/>
  <c r="C6787" i="4"/>
  <c r="P6787" i="4" s="1"/>
  <c r="C6788" i="4"/>
  <c r="P6788" i="4" s="1"/>
  <c r="C6789" i="4"/>
  <c r="P6789" i="4" s="1"/>
  <c r="C6790" i="4"/>
  <c r="P6790" i="4" s="1"/>
  <c r="C6791" i="4"/>
  <c r="P6791" i="4" s="1"/>
  <c r="C6792" i="4"/>
  <c r="P6792" i="4" s="1"/>
  <c r="C6793" i="4"/>
  <c r="P6793" i="4" s="1"/>
  <c r="C6794" i="4"/>
  <c r="P6794" i="4" s="1"/>
  <c r="C6795" i="4"/>
  <c r="P6795" i="4" s="1"/>
  <c r="C6796" i="4"/>
  <c r="P6796" i="4" s="1"/>
  <c r="C6797" i="4"/>
  <c r="P6797" i="4" s="1"/>
  <c r="C6798" i="4"/>
  <c r="P6798" i="4" s="1"/>
  <c r="C6799" i="4"/>
  <c r="P6799" i="4" s="1"/>
  <c r="C6800" i="4"/>
  <c r="P6800" i="4" s="1"/>
  <c r="C6801" i="4"/>
  <c r="P6801" i="4" s="1"/>
  <c r="C6802" i="4"/>
  <c r="P6802" i="4" s="1"/>
  <c r="C6803" i="4"/>
  <c r="P6803" i="4" s="1"/>
  <c r="C6804" i="4"/>
  <c r="P6804" i="4" s="1"/>
  <c r="C6805" i="4"/>
  <c r="P6805" i="4" s="1"/>
  <c r="C6806" i="4"/>
  <c r="P6806" i="4" s="1"/>
  <c r="C6807" i="4"/>
  <c r="P6807" i="4" s="1"/>
  <c r="C6808" i="4"/>
  <c r="P6808" i="4" s="1"/>
  <c r="C6809" i="4"/>
  <c r="P6809" i="4" s="1"/>
  <c r="C6810" i="4"/>
  <c r="P6810" i="4" s="1"/>
  <c r="C6811" i="4"/>
  <c r="P6811" i="4" s="1"/>
  <c r="C6812" i="4"/>
  <c r="P6812" i="4" s="1"/>
  <c r="C6813" i="4"/>
  <c r="P6813" i="4" s="1"/>
  <c r="C6814" i="4"/>
  <c r="P6814" i="4" s="1"/>
  <c r="C6815" i="4"/>
  <c r="P6815" i="4" s="1"/>
  <c r="C6816" i="4"/>
  <c r="P6816" i="4" s="1"/>
  <c r="C6817" i="4"/>
  <c r="P6817" i="4" s="1"/>
  <c r="C6818" i="4"/>
  <c r="P6818" i="4" s="1"/>
  <c r="C6819" i="4"/>
  <c r="P6819" i="4" s="1"/>
  <c r="C6820" i="4"/>
  <c r="P6820" i="4" s="1"/>
  <c r="C6821" i="4"/>
  <c r="P6821" i="4" s="1"/>
  <c r="C6822" i="4"/>
  <c r="P6822" i="4" s="1"/>
  <c r="C6823" i="4"/>
  <c r="P6823" i="4" s="1"/>
  <c r="C6824" i="4"/>
  <c r="P6824" i="4" s="1"/>
  <c r="C6825" i="4"/>
  <c r="P6825" i="4" s="1"/>
  <c r="C6826" i="4"/>
  <c r="P6826" i="4" s="1"/>
  <c r="C6827" i="4"/>
  <c r="P6827" i="4" s="1"/>
  <c r="C6828" i="4"/>
  <c r="P6828" i="4" s="1"/>
  <c r="C6829" i="4"/>
  <c r="P6829" i="4" s="1"/>
  <c r="C6830" i="4"/>
  <c r="P6830" i="4" s="1"/>
  <c r="C6831" i="4"/>
  <c r="P6831" i="4" s="1"/>
  <c r="C6832" i="4"/>
  <c r="P6832" i="4" s="1"/>
  <c r="C6833" i="4"/>
  <c r="P6833" i="4" s="1"/>
  <c r="C6834" i="4"/>
  <c r="P6834" i="4" s="1"/>
  <c r="C6835" i="4"/>
  <c r="P6835" i="4" s="1"/>
  <c r="C6836" i="4"/>
  <c r="P6836" i="4" s="1"/>
  <c r="C6837" i="4"/>
  <c r="P6837" i="4" s="1"/>
  <c r="C6838" i="4"/>
  <c r="P6838" i="4" s="1"/>
  <c r="C6839" i="4"/>
  <c r="P6839" i="4" s="1"/>
  <c r="C6840" i="4"/>
  <c r="P6840" i="4" s="1"/>
  <c r="C6841" i="4"/>
  <c r="P6841" i="4" s="1"/>
  <c r="C6842" i="4"/>
  <c r="P6842" i="4" s="1"/>
  <c r="C6843" i="4"/>
  <c r="P6843" i="4" s="1"/>
  <c r="C6844" i="4"/>
  <c r="P6844" i="4" s="1"/>
  <c r="C6845" i="4"/>
  <c r="P6845" i="4" s="1"/>
  <c r="C6846" i="4"/>
  <c r="P6846" i="4" s="1"/>
  <c r="C6847" i="4"/>
  <c r="P6847" i="4" s="1"/>
  <c r="C6848" i="4"/>
  <c r="P6848" i="4" s="1"/>
  <c r="C6849" i="4"/>
  <c r="P6849" i="4" s="1"/>
  <c r="C6850" i="4"/>
  <c r="P6850" i="4" s="1"/>
  <c r="C6851" i="4"/>
  <c r="P6851" i="4" s="1"/>
  <c r="C6852" i="4"/>
  <c r="P6852" i="4" s="1"/>
  <c r="C6853" i="4"/>
  <c r="P6853" i="4" s="1"/>
  <c r="C6854" i="4"/>
  <c r="P6854" i="4" s="1"/>
  <c r="C6855" i="4"/>
  <c r="P6855" i="4" s="1"/>
  <c r="C6856" i="4"/>
  <c r="P6856" i="4" s="1"/>
  <c r="C6857" i="4"/>
  <c r="P6857" i="4" s="1"/>
  <c r="C6858" i="4"/>
  <c r="P6858" i="4" s="1"/>
  <c r="C6859" i="4"/>
  <c r="P6859" i="4" s="1"/>
  <c r="C6860" i="4"/>
  <c r="P6860" i="4" s="1"/>
  <c r="C6861" i="4"/>
  <c r="P6861" i="4" s="1"/>
  <c r="C6862" i="4"/>
  <c r="P6862" i="4" s="1"/>
  <c r="C6863" i="4"/>
  <c r="P6863" i="4" s="1"/>
  <c r="C6864" i="4"/>
  <c r="P6864" i="4" s="1"/>
  <c r="C6865" i="4"/>
  <c r="P6865" i="4" s="1"/>
  <c r="C6866" i="4"/>
  <c r="P6866" i="4" s="1"/>
  <c r="C6867" i="4"/>
  <c r="P6867" i="4" s="1"/>
  <c r="C6868" i="4"/>
  <c r="P6868" i="4" s="1"/>
  <c r="C6869" i="4"/>
  <c r="P6869" i="4" s="1"/>
  <c r="C6870" i="4"/>
  <c r="P6870" i="4" s="1"/>
  <c r="C6871" i="4"/>
  <c r="P6871" i="4" s="1"/>
  <c r="C6872" i="4"/>
  <c r="P6872" i="4" s="1"/>
  <c r="C6873" i="4"/>
  <c r="P6873" i="4" s="1"/>
  <c r="C6874" i="4"/>
  <c r="P6874" i="4" s="1"/>
  <c r="C6875" i="4"/>
  <c r="P6875" i="4" s="1"/>
  <c r="C6876" i="4"/>
  <c r="P6876" i="4" s="1"/>
  <c r="C6877" i="4"/>
  <c r="P6877" i="4" s="1"/>
  <c r="C6878" i="4"/>
  <c r="P6878" i="4" s="1"/>
  <c r="C6879" i="4"/>
  <c r="P6879" i="4" s="1"/>
  <c r="C6880" i="4"/>
  <c r="P6880" i="4" s="1"/>
  <c r="C6881" i="4"/>
  <c r="P6881" i="4" s="1"/>
  <c r="C6882" i="4"/>
  <c r="P6882" i="4" s="1"/>
  <c r="C6883" i="4"/>
  <c r="P6883" i="4" s="1"/>
  <c r="C6884" i="4"/>
  <c r="P6884" i="4" s="1"/>
  <c r="C6885" i="4"/>
  <c r="P6885" i="4" s="1"/>
  <c r="C6886" i="4"/>
  <c r="P6886" i="4" s="1"/>
  <c r="C6887" i="4"/>
  <c r="P6887" i="4" s="1"/>
  <c r="C6888" i="4"/>
  <c r="P6888" i="4" s="1"/>
  <c r="C6889" i="4"/>
  <c r="P6889" i="4" s="1"/>
  <c r="C6890" i="4"/>
  <c r="P6890" i="4" s="1"/>
  <c r="C6891" i="4"/>
  <c r="P6891" i="4" s="1"/>
  <c r="C6892" i="4"/>
  <c r="P6892" i="4" s="1"/>
  <c r="C6893" i="4"/>
  <c r="P6893" i="4" s="1"/>
  <c r="C6894" i="4"/>
  <c r="P6894" i="4" s="1"/>
  <c r="C6895" i="4"/>
  <c r="P6895" i="4" s="1"/>
  <c r="C6896" i="4"/>
  <c r="P6896" i="4" s="1"/>
  <c r="C6897" i="4"/>
  <c r="P6897" i="4" s="1"/>
  <c r="C6898" i="4"/>
  <c r="P6898" i="4" s="1"/>
  <c r="C6899" i="4"/>
  <c r="P6899" i="4" s="1"/>
  <c r="C6900" i="4"/>
  <c r="P6900" i="4" s="1"/>
  <c r="C6901" i="4"/>
  <c r="P6901" i="4" s="1"/>
  <c r="C6902" i="4"/>
  <c r="P6902" i="4" s="1"/>
  <c r="C6903" i="4"/>
  <c r="P6903" i="4" s="1"/>
  <c r="C6904" i="4"/>
  <c r="P6904" i="4" s="1"/>
  <c r="C6905" i="4"/>
  <c r="P6905" i="4" s="1"/>
  <c r="C6906" i="4"/>
  <c r="P6906" i="4" s="1"/>
  <c r="C6907" i="4"/>
  <c r="P6907" i="4" s="1"/>
  <c r="C6908" i="4"/>
  <c r="P6908" i="4" s="1"/>
  <c r="C6909" i="4"/>
  <c r="P6909" i="4" s="1"/>
  <c r="C6910" i="4"/>
  <c r="P6910" i="4" s="1"/>
  <c r="C6911" i="4"/>
  <c r="P6911" i="4" s="1"/>
  <c r="C6912" i="4"/>
  <c r="P6912" i="4" s="1"/>
  <c r="C6913" i="4"/>
  <c r="P6913" i="4" s="1"/>
  <c r="C6914" i="4"/>
  <c r="P6914" i="4" s="1"/>
  <c r="C6915" i="4"/>
  <c r="P6915" i="4" s="1"/>
  <c r="C6916" i="4"/>
  <c r="P6916" i="4" s="1"/>
  <c r="C6917" i="4"/>
  <c r="P6917" i="4" s="1"/>
  <c r="C6918" i="4"/>
  <c r="P6918" i="4" s="1"/>
  <c r="C6919" i="4"/>
  <c r="P6919" i="4" s="1"/>
  <c r="C6920" i="4"/>
  <c r="P6920" i="4" s="1"/>
  <c r="C6921" i="4"/>
  <c r="P6921" i="4" s="1"/>
  <c r="C6922" i="4"/>
  <c r="P6922" i="4" s="1"/>
  <c r="C6923" i="4"/>
  <c r="P6923" i="4" s="1"/>
  <c r="C6924" i="4"/>
  <c r="P6924" i="4" s="1"/>
  <c r="C6925" i="4"/>
  <c r="P6925" i="4" s="1"/>
  <c r="C6926" i="4"/>
  <c r="P6926" i="4" s="1"/>
  <c r="C6927" i="4"/>
  <c r="P6927" i="4" s="1"/>
  <c r="C6928" i="4"/>
  <c r="P6928" i="4" s="1"/>
  <c r="C6929" i="4"/>
  <c r="P6929" i="4" s="1"/>
  <c r="C6930" i="4"/>
  <c r="P6930" i="4" s="1"/>
  <c r="C6931" i="4"/>
  <c r="P6931" i="4" s="1"/>
  <c r="C6932" i="4"/>
  <c r="P6932" i="4" s="1"/>
  <c r="C6933" i="4"/>
  <c r="P6933" i="4" s="1"/>
  <c r="C6934" i="4"/>
  <c r="P6934" i="4" s="1"/>
  <c r="C6935" i="4"/>
  <c r="P6935" i="4" s="1"/>
  <c r="C6936" i="4"/>
  <c r="P6936" i="4" s="1"/>
  <c r="C6937" i="4"/>
  <c r="P6937" i="4" s="1"/>
  <c r="C6938" i="4"/>
  <c r="P6938" i="4" s="1"/>
  <c r="C6939" i="4"/>
  <c r="P6939" i="4" s="1"/>
  <c r="C6940" i="4"/>
  <c r="P6940" i="4" s="1"/>
  <c r="C6941" i="4"/>
  <c r="P6941" i="4" s="1"/>
  <c r="C6942" i="4"/>
  <c r="P6942" i="4" s="1"/>
  <c r="C6943" i="4"/>
  <c r="P6943" i="4" s="1"/>
  <c r="C6944" i="4"/>
  <c r="P6944" i="4" s="1"/>
  <c r="C6945" i="4"/>
  <c r="P6945" i="4" s="1"/>
  <c r="C6946" i="4"/>
  <c r="P6946" i="4" s="1"/>
  <c r="C6947" i="4"/>
  <c r="P6947" i="4" s="1"/>
  <c r="C6948" i="4"/>
  <c r="P6948" i="4" s="1"/>
  <c r="C6949" i="4"/>
  <c r="P6949" i="4" s="1"/>
  <c r="C6950" i="4"/>
  <c r="P6950" i="4" s="1"/>
  <c r="C6951" i="4"/>
  <c r="P6951" i="4" s="1"/>
  <c r="C6952" i="4"/>
  <c r="P6952" i="4" s="1"/>
  <c r="C6953" i="4"/>
  <c r="P6953" i="4" s="1"/>
  <c r="C6954" i="4"/>
  <c r="P6954" i="4" s="1"/>
  <c r="C6955" i="4"/>
  <c r="P6955" i="4" s="1"/>
  <c r="C6956" i="4"/>
  <c r="P6956" i="4" s="1"/>
  <c r="C6957" i="4"/>
  <c r="P6957" i="4" s="1"/>
  <c r="C6958" i="4"/>
  <c r="P6958" i="4" s="1"/>
  <c r="C6959" i="4"/>
  <c r="P6959" i="4" s="1"/>
  <c r="C6960" i="4"/>
  <c r="P6960" i="4" s="1"/>
  <c r="C6961" i="4"/>
  <c r="P6961" i="4" s="1"/>
  <c r="C6962" i="4"/>
  <c r="P6962" i="4" s="1"/>
  <c r="C6963" i="4"/>
  <c r="P6963" i="4" s="1"/>
  <c r="C6964" i="4"/>
  <c r="P6964" i="4" s="1"/>
  <c r="C6965" i="4"/>
  <c r="P6965" i="4" s="1"/>
  <c r="C6966" i="4"/>
  <c r="P6966" i="4" s="1"/>
  <c r="C6967" i="4"/>
  <c r="P6967" i="4" s="1"/>
  <c r="C6968" i="4"/>
  <c r="P6968" i="4" s="1"/>
  <c r="C6969" i="4"/>
  <c r="P6969" i="4" s="1"/>
  <c r="C6970" i="4"/>
  <c r="P6970" i="4" s="1"/>
  <c r="C6971" i="4"/>
  <c r="P6971" i="4" s="1"/>
  <c r="C6972" i="4"/>
  <c r="P6972" i="4" s="1"/>
  <c r="C6973" i="4"/>
  <c r="P6973" i="4" s="1"/>
  <c r="C6974" i="4"/>
  <c r="P6974" i="4" s="1"/>
  <c r="C6975" i="4"/>
  <c r="P6975" i="4" s="1"/>
  <c r="C6976" i="4"/>
  <c r="P6976" i="4" s="1"/>
  <c r="C6977" i="4"/>
  <c r="P6977" i="4" s="1"/>
  <c r="C6978" i="4"/>
  <c r="P6978" i="4" s="1"/>
  <c r="C6979" i="4"/>
  <c r="P6979" i="4" s="1"/>
  <c r="C6980" i="4"/>
  <c r="P6980" i="4" s="1"/>
  <c r="C6981" i="4"/>
  <c r="P6981" i="4" s="1"/>
  <c r="C6982" i="4"/>
  <c r="P6982" i="4" s="1"/>
  <c r="C6983" i="4"/>
  <c r="P6983" i="4" s="1"/>
  <c r="C6984" i="4"/>
  <c r="P6984" i="4" s="1"/>
  <c r="C6985" i="4"/>
  <c r="P6985" i="4" s="1"/>
  <c r="C6986" i="4"/>
  <c r="P6986" i="4" s="1"/>
  <c r="C6987" i="4"/>
  <c r="P6987" i="4" s="1"/>
  <c r="C6988" i="4"/>
  <c r="P6988" i="4" s="1"/>
  <c r="C6989" i="4"/>
  <c r="P6989" i="4" s="1"/>
  <c r="C6990" i="4"/>
  <c r="P6990" i="4" s="1"/>
  <c r="C6991" i="4"/>
  <c r="P6991" i="4" s="1"/>
  <c r="C6992" i="4"/>
  <c r="P6992" i="4" s="1"/>
  <c r="C6993" i="4"/>
  <c r="P6993" i="4" s="1"/>
  <c r="C6994" i="4"/>
  <c r="P6994" i="4" s="1"/>
  <c r="C6995" i="4"/>
  <c r="P6995" i="4" s="1"/>
  <c r="C6996" i="4"/>
  <c r="P6996" i="4" s="1"/>
  <c r="C6997" i="4"/>
  <c r="P6997" i="4" s="1"/>
  <c r="C6998" i="4"/>
  <c r="P6998" i="4" s="1"/>
  <c r="C6999" i="4"/>
  <c r="P6999" i="4" s="1"/>
  <c r="C7000" i="4"/>
  <c r="P7000" i="4" s="1"/>
  <c r="C7001" i="4"/>
  <c r="P7001" i="4" s="1"/>
  <c r="C7002" i="4"/>
  <c r="P7002" i="4" s="1"/>
  <c r="C7003" i="4"/>
  <c r="P7003" i="4" s="1"/>
  <c r="C7004" i="4"/>
  <c r="P7004" i="4" s="1"/>
  <c r="C7005" i="4"/>
  <c r="P7005" i="4" s="1"/>
  <c r="C7006" i="4"/>
  <c r="P7006" i="4" s="1"/>
  <c r="C7007" i="4"/>
  <c r="P7007" i="4" s="1"/>
  <c r="C7008" i="4"/>
  <c r="P7008" i="4" s="1"/>
  <c r="C7009" i="4"/>
  <c r="P7009" i="4" s="1"/>
  <c r="C7010" i="4"/>
  <c r="P7010" i="4" s="1"/>
  <c r="C7011" i="4"/>
  <c r="P7011" i="4" s="1"/>
  <c r="C7012" i="4"/>
  <c r="P7012" i="4" s="1"/>
  <c r="C7013" i="4"/>
  <c r="P7013" i="4" s="1"/>
  <c r="C7014" i="4"/>
  <c r="P7014" i="4" s="1"/>
  <c r="C7015" i="4"/>
  <c r="P7015" i="4" s="1"/>
  <c r="C7016" i="4"/>
  <c r="P7016" i="4" s="1"/>
  <c r="C7017" i="4"/>
  <c r="P7017" i="4" s="1"/>
  <c r="C7018" i="4"/>
  <c r="P7018" i="4" s="1"/>
  <c r="C7019" i="4"/>
  <c r="P7019" i="4" s="1"/>
  <c r="C7020" i="4"/>
  <c r="P7020" i="4" s="1"/>
  <c r="C7021" i="4"/>
  <c r="P7021" i="4" s="1"/>
  <c r="C7022" i="4"/>
  <c r="P7022" i="4" s="1"/>
  <c r="C7023" i="4"/>
  <c r="P7023" i="4" s="1"/>
  <c r="C7024" i="4"/>
  <c r="P7024" i="4" s="1"/>
  <c r="C7025" i="4"/>
  <c r="P7025" i="4" s="1"/>
  <c r="C7026" i="4"/>
  <c r="P7026" i="4" s="1"/>
  <c r="C7027" i="4"/>
  <c r="P7027" i="4" s="1"/>
  <c r="C7028" i="4"/>
  <c r="P7028" i="4" s="1"/>
  <c r="C7029" i="4"/>
  <c r="P7029" i="4" s="1"/>
  <c r="C7030" i="4"/>
  <c r="P7030" i="4" s="1"/>
  <c r="C7031" i="4"/>
  <c r="P7031" i="4" s="1"/>
  <c r="C7032" i="4"/>
  <c r="P7032" i="4" s="1"/>
  <c r="C7033" i="4"/>
  <c r="P7033" i="4" s="1"/>
  <c r="C7034" i="4"/>
  <c r="P7034" i="4" s="1"/>
  <c r="C7035" i="4"/>
  <c r="P7035" i="4" s="1"/>
  <c r="C7036" i="4"/>
  <c r="P7036" i="4" s="1"/>
  <c r="C7037" i="4"/>
  <c r="P7037" i="4" s="1"/>
  <c r="C7038" i="4"/>
  <c r="P7038" i="4" s="1"/>
  <c r="C7039" i="4"/>
  <c r="P7039" i="4" s="1"/>
  <c r="C7040" i="4"/>
  <c r="P7040" i="4" s="1"/>
  <c r="C7041" i="4"/>
  <c r="P7041" i="4" s="1"/>
  <c r="C7042" i="4"/>
  <c r="P7042" i="4" s="1"/>
  <c r="C7043" i="4"/>
  <c r="P7043" i="4" s="1"/>
  <c r="C7044" i="4"/>
  <c r="P7044" i="4" s="1"/>
  <c r="C7045" i="4"/>
  <c r="P7045" i="4" s="1"/>
  <c r="C7046" i="4"/>
  <c r="P7046" i="4" s="1"/>
  <c r="C7047" i="4"/>
  <c r="P7047" i="4" s="1"/>
  <c r="C7048" i="4"/>
  <c r="P7048" i="4" s="1"/>
  <c r="C7049" i="4"/>
  <c r="P7049" i="4" s="1"/>
  <c r="C7050" i="4"/>
  <c r="P7050" i="4" s="1"/>
  <c r="C7051" i="4"/>
  <c r="P7051" i="4" s="1"/>
  <c r="C7052" i="4"/>
  <c r="P7052" i="4" s="1"/>
  <c r="C7053" i="4"/>
  <c r="P7053" i="4" s="1"/>
  <c r="C7054" i="4"/>
  <c r="P7054" i="4" s="1"/>
  <c r="C7055" i="4"/>
  <c r="P7055" i="4" s="1"/>
  <c r="C7056" i="4"/>
  <c r="P7056" i="4" s="1"/>
  <c r="C7057" i="4"/>
  <c r="P7057" i="4" s="1"/>
  <c r="C7058" i="4"/>
  <c r="P7058" i="4" s="1"/>
  <c r="C7059" i="4"/>
  <c r="P7059" i="4" s="1"/>
  <c r="C7060" i="4"/>
  <c r="P7060" i="4" s="1"/>
  <c r="C7061" i="4"/>
  <c r="P7061" i="4" s="1"/>
  <c r="C7062" i="4"/>
  <c r="P7062" i="4" s="1"/>
  <c r="C7063" i="4"/>
  <c r="P7063" i="4" s="1"/>
  <c r="C7064" i="4"/>
  <c r="P7064" i="4" s="1"/>
  <c r="C7065" i="4"/>
  <c r="P7065" i="4" s="1"/>
  <c r="C7066" i="4"/>
  <c r="P7066" i="4" s="1"/>
  <c r="C7067" i="4"/>
  <c r="P7067" i="4" s="1"/>
  <c r="C7068" i="4"/>
  <c r="P7068" i="4" s="1"/>
  <c r="C7069" i="4"/>
  <c r="P7069" i="4" s="1"/>
  <c r="C7070" i="4"/>
  <c r="P7070" i="4" s="1"/>
  <c r="C7071" i="4"/>
  <c r="P7071" i="4" s="1"/>
  <c r="C7072" i="4"/>
  <c r="P7072" i="4" s="1"/>
  <c r="C7073" i="4"/>
  <c r="P7073" i="4" s="1"/>
  <c r="C7074" i="4"/>
  <c r="P7074" i="4" s="1"/>
  <c r="C7075" i="4"/>
  <c r="P7075" i="4" s="1"/>
  <c r="C7076" i="4"/>
  <c r="P7076" i="4" s="1"/>
  <c r="C7077" i="4"/>
  <c r="P7077" i="4" s="1"/>
  <c r="C7078" i="4"/>
  <c r="P7078" i="4" s="1"/>
  <c r="C7079" i="4"/>
  <c r="P7079" i="4" s="1"/>
  <c r="C7080" i="4"/>
  <c r="P7080" i="4" s="1"/>
  <c r="C7081" i="4"/>
  <c r="P7081" i="4" s="1"/>
  <c r="C7082" i="4"/>
  <c r="P7082" i="4" s="1"/>
  <c r="C7083" i="4"/>
  <c r="P7083" i="4" s="1"/>
  <c r="C7084" i="4"/>
  <c r="P7084" i="4" s="1"/>
  <c r="C7085" i="4"/>
  <c r="P7085" i="4" s="1"/>
  <c r="C7086" i="4"/>
  <c r="P7086" i="4" s="1"/>
  <c r="C7087" i="4"/>
  <c r="P7087" i="4" s="1"/>
  <c r="C7088" i="4"/>
  <c r="P7088" i="4" s="1"/>
  <c r="C7089" i="4"/>
  <c r="P7089" i="4" s="1"/>
  <c r="C7090" i="4"/>
  <c r="P7090" i="4" s="1"/>
  <c r="C7091" i="4"/>
  <c r="P7091" i="4" s="1"/>
  <c r="C7092" i="4"/>
  <c r="P7092" i="4" s="1"/>
  <c r="C7093" i="4"/>
  <c r="P7093" i="4" s="1"/>
  <c r="C7094" i="4"/>
  <c r="P7094" i="4" s="1"/>
  <c r="C7095" i="4"/>
  <c r="P7095" i="4" s="1"/>
  <c r="C7096" i="4"/>
  <c r="P7096" i="4" s="1"/>
  <c r="C7097" i="4"/>
  <c r="P7097" i="4" s="1"/>
  <c r="C7098" i="4"/>
  <c r="P7098" i="4" s="1"/>
  <c r="C7099" i="4"/>
  <c r="P7099" i="4" s="1"/>
  <c r="C7100" i="4"/>
  <c r="P7100" i="4" s="1"/>
  <c r="C7101" i="4"/>
  <c r="P7101" i="4" s="1"/>
  <c r="C7102" i="4"/>
  <c r="P7102" i="4" s="1"/>
  <c r="C7103" i="4"/>
  <c r="P7103" i="4" s="1"/>
  <c r="C7104" i="4"/>
  <c r="P7104" i="4" s="1"/>
  <c r="C7105" i="4"/>
  <c r="P7105" i="4" s="1"/>
  <c r="C7106" i="4"/>
  <c r="P7106" i="4" s="1"/>
  <c r="C7107" i="4"/>
  <c r="P7107" i="4" s="1"/>
  <c r="C7108" i="4"/>
  <c r="P7108" i="4" s="1"/>
  <c r="C7109" i="4"/>
  <c r="P7109" i="4" s="1"/>
  <c r="C7110" i="4"/>
  <c r="P7110" i="4" s="1"/>
  <c r="C7111" i="4"/>
  <c r="P7111" i="4" s="1"/>
  <c r="C7112" i="4"/>
  <c r="P7112" i="4" s="1"/>
  <c r="C7113" i="4"/>
  <c r="P7113" i="4" s="1"/>
  <c r="C7114" i="4"/>
  <c r="P7114" i="4" s="1"/>
  <c r="C7115" i="4"/>
  <c r="P7115" i="4" s="1"/>
  <c r="C7116" i="4"/>
  <c r="P7116" i="4" s="1"/>
  <c r="C7117" i="4"/>
  <c r="P7117" i="4" s="1"/>
  <c r="C7118" i="4"/>
  <c r="P7118" i="4" s="1"/>
  <c r="C7119" i="4"/>
  <c r="P7119" i="4" s="1"/>
  <c r="C7120" i="4"/>
  <c r="P7120" i="4" s="1"/>
  <c r="C7121" i="4"/>
  <c r="P7121" i="4" s="1"/>
  <c r="C7122" i="4"/>
  <c r="P7122" i="4" s="1"/>
  <c r="C7123" i="4"/>
  <c r="P7123" i="4" s="1"/>
  <c r="C7124" i="4"/>
  <c r="P7124" i="4" s="1"/>
  <c r="C7125" i="4"/>
  <c r="P7125" i="4" s="1"/>
  <c r="C7126" i="4"/>
  <c r="P7126" i="4" s="1"/>
  <c r="C7127" i="4"/>
  <c r="P7127" i="4" s="1"/>
  <c r="C7128" i="4"/>
  <c r="P7128" i="4" s="1"/>
  <c r="C7129" i="4"/>
  <c r="P7129" i="4" s="1"/>
  <c r="C7130" i="4"/>
  <c r="P7130" i="4" s="1"/>
  <c r="C7131" i="4"/>
  <c r="P7131" i="4" s="1"/>
  <c r="C7132" i="4"/>
  <c r="P7132" i="4" s="1"/>
  <c r="C7133" i="4"/>
  <c r="P7133" i="4" s="1"/>
  <c r="C7134" i="4"/>
  <c r="P7134" i="4" s="1"/>
  <c r="C7135" i="4"/>
  <c r="P7135" i="4" s="1"/>
  <c r="C7136" i="4"/>
  <c r="P7136" i="4" s="1"/>
  <c r="C7137" i="4"/>
  <c r="P7137" i="4" s="1"/>
  <c r="C7138" i="4"/>
  <c r="P7138" i="4" s="1"/>
  <c r="C7139" i="4"/>
  <c r="P7139" i="4" s="1"/>
  <c r="C7140" i="4"/>
  <c r="P7140" i="4" s="1"/>
  <c r="C7141" i="4"/>
  <c r="P7141" i="4" s="1"/>
  <c r="C7142" i="4"/>
  <c r="P7142" i="4" s="1"/>
  <c r="C7143" i="4"/>
  <c r="P7143" i="4" s="1"/>
  <c r="C7144" i="4"/>
  <c r="P7144" i="4" s="1"/>
  <c r="C7145" i="4"/>
  <c r="P7145" i="4" s="1"/>
  <c r="C7146" i="4"/>
  <c r="P7146" i="4" s="1"/>
  <c r="C7147" i="4"/>
  <c r="P7147" i="4" s="1"/>
  <c r="C7148" i="4"/>
  <c r="P7148" i="4" s="1"/>
  <c r="C7149" i="4"/>
  <c r="P7149" i="4" s="1"/>
  <c r="C7150" i="4"/>
  <c r="P7150" i="4" s="1"/>
  <c r="C7151" i="4"/>
  <c r="P7151" i="4" s="1"/>
  <c r="C7152" i="4"/>
  <c r="P7152" i="4" s="1"/>
  <c r="C7153" i="4"/>
  <c r="P7153" i="4" s="1"/>
  <c r="C7154" i="4"/>
  <c r="P7154" i="4" s="1"/>
  <c r="C7155" i="4"/>
  <c r="P7155" i="4" s="1"/>
  <c r="C7156" i="4"/>
  <c r="P7156" i="4" s="1"/>
  <c r="C7157" i="4"/>
  <c r="P7157" i="4" s="1"/>
  <c r="C7158" i="4"/>
  <c r="P7158" i="4" s="1"/>
  <c r="C7159" i="4"/>
  <c r="P7159" i="4" s="1"/>
  <c r="C7160" i="4"/>
  <c r="P7160" i="4" s="1"/>
  <c r="C7161" i="4"/>
  <c r="P7161" i="4" s="1"/>
  <c r="C7162" i="4"/>
  <c r="P7162" i="4" s="1"/>
  <c r="C7163" i="4"/>
  <c r="P7163" i="4" s="1"/>
  <c r="C7164" i="4"/>
  <c r="P7164" i="4" s="1"/>
  <c r="C7165" i="4"/>
  <c r="P7165" i="4" s="1"/>
  <c r="C7166" i="4"/>
  <c r="P7166" i="4" s="1"/>
  <c r="C7167" i="4"/>
  <c r="P7167" i="4" s="1"/>
  <c r="C7168" i="4"/>
  <c r="P7168" i="4" s="1"/>
  <c r="C7169" i="4"/>
  <c r="P7169" i="4" s="1"/>
  <c r="C7170" i="4"/>
  <c r="P7170" i="4" s="1"/>
  <c r="C7171" i="4"/>
  <c r="P7171" i="4" s="1"/>
  <c r="C7172" i="4"/>
  <c r="P7172" i="4" s="1"/>
  <c r="C7173" i="4"/>
  <c r="P7173" i="4" s="1"/>
  <c r="C7174" i="4"/>
  <c r="P7174" i="4" s="1"/>
  <c r="C7175" i="4"/>
  <c r="P7175" i="4" s="1"/>
  <c r="C7176" i="4"/>
  <c r="P7176" i="4" s="1"/>
  <c r="C7177" i="4"/>
  <c r="P7177" i="4" s="1"/>
  <c r="C7178" i="4"/>
  <c r="P7178" i="4" s="1"/>
  <c r="C7179" i="4"/>
  <c r="P7179" i="4" s="1"/>
  <c r="C7180" i="4"/>
  <c r="P7180" i="4" s="1"/>
  <c r="C7181" i="4"/>
  <c r="P7181" i="4" s="1"/>
  <c r="C7182" i="4"/>
  <c r="P7182" i="4" s="1"/>
  <c r="C7183" i="4"/>
  <c r="P7183" i="4" s="1"/>
  <c r="C7184" i="4"/>
  <c r="P7184" i="4" s="1"/>
  <c r="C7185" i="4"/>
  <c r="P7185" i="4" s="1"/>
  <c r="C7186" i="4"/>
  <c r="P7186" i="4" s="1"/>
  <c r="C7187" i="4"/>
  <c r="P7187" i="4" s="1"/>
  <c r="C7188" i="4"/>
  <c r="P7188" i="4" s="1"/>
  <c r="C7189" i="4"/>
  <c r="P7189" i="4" s="1"/>
  <c r="C7190" i="4"/>
  <c r="P7190" i="4" s="1"/>
  <c r="C7191" i="4"/>
  <c r="P7191" i="4" s="1"/>
  <c r="C7192" i="4"/>
  <c r="P7192" i="4" s="1"/>
  <c r="C7193" i="4"/>
  <c r="P7193" i="4" s="1"/>
  <c r="C7194" i="4"/>
  <c r="P7194" i="4" s="1"/>
  <c r="C7195" i="4"/>
  <c r="P7195" i="4" s="1"/>
  <c r="C7196" i="4"/>
  <c r="P7196" i="4" s="1"/>
  <c r="C7197" i="4"/>
  <c r="P7197" i="4" s="1"/>
  <c r="C7198" i="4"/>
  <c r="P7198" i="4" s="1"/>
  <c r="C7199" i="4"/>
  <c r="P7199" i="4" s="1"/>
  <c r="C7200" i="4"/>
  <c r="P7200" i="4" s="1"/>
  <c r="C7201" i="4"/>
  <c r="P7201" i="4" s="1"/>
  <c r="C7202" i="4"/>
  <c r="P7202" i="4" s="1"/>
  <c r="C7203" i="4"/>
  <c r="P7203" i="4" s="1"/>
  <c r="C7204" i="4"/>
  <c r="P7204" i="4" s="1"/>
  <c r="C7205" i="4"/>
  <c r="P7205" i="4" s="1"/>
  <c r="C7206" i="4"/>
  <c r="P7206" i="4" s="1"/>
  <c r="C7207" i="4"/>
  <c r="P7207" i="4" s="1"/>
  <c r="C7208" i="4"/>
  <c r="P7208" i="4" s="1"/>
  <c r="C7209" i="4"/>
  <c r="P7209" i="4" s="1"/>
  <c r="C7210" i="4"/>
  <c r="P7210" i="4" s="1"/>
  <c r="C7211" i="4"/>
  <c r="P7211" i="4" s="1"/>
  <c r="C7212" i="4"/>
  <c r="P7212" i="4" s="1"/>
  <c r="C7213" i="4"/>
  <c r="P7213" i="4" s="1"/>
  <c r="C7214" i="4"/>
  <c r="P7214" i="4" s="1"/>
  <c r="C7215" i="4"/>
  <c r="P7215" i="4" s="1"/>
  <c r="C7216" i="4"/>
  <c r="P7216" i="4" s="1"/>
  <c r="C7217" i="4"/>
  <c r="P7217" i="4" s="1"/>
  <c r="C7218" i="4"/>
  <c r="P7218" i="4" s="1"/>
  <c r="C7219" i="4"/>
  <c r="P7219" i="4" s="1"/>
  <c r="C7220" i="4"/>
  <c r="P7220" i="4" s="1"/>
  <c r="C7221" i="4"/>
  <c r="P7221" i="4" s="1"/>
  <c r="C7222" i="4"/>
  <c r="P7222" i="4" s="1"/>
  <c r="C7223" i="4"/>
  <c r="P7223" i="4" s="1"/>
  <c r="C7224" i="4"/>
  <c r="P7224" i="4" s="1"/>
  <c r="C7225" i="4"/>
  <c r="P7225" i="4" s="1"/>
  <c r="C7226" i="4"/>
  <c r="P7226" i="4" s="1"/>
  <c r="C7227" i="4"/>
  <c r="P7227" i="4" s="1"/>
  <c r="C7228" i="4"/>
  <c r="P7228" i="4" s="1"/>
  <c r="C7229" i="4"/>
  <c r="P7229" i="4" s="1"/>
  <c r="C7230" i="4"/>
  <c r="P7230" i="4" s="1"/>
  <c r="C7231" i="4"/>
  <c r="P7231" i="4" s="1"/>
  <c r="C7232" i="4"/>
  <c r="P7232" i="4" s="1"/>
  <c r="C7233" i="4"/>
  <c r="P7233" i="4" s="1"/>
  <c r="C7234" i="4"/>
  <c r="P7234" i="4" s="1"/>
  <c r="C7235" i="4"/>
  <c r="P7235" i="4" s="1"/>
  <c r="C7236" i="4"/>
  <c r="P7236" i="4" s="1"/>
  <c r="C7237" i="4"/>
  <c r="P7237" i="4" s="1"/>
  <c r="C7238" i="4"/>
  <c r="P7238" i="4" s="1"/>
  <c r="C7239" i="4"/>
  <c r="P7239" i="4" s="1"/>
  <c r="C7240" i="4"/>
  <c r="P7240" i="4" s="1"/>
  <c r="C7241" i="4"/>
  <c r="P7241" i="4" s="1"/>
  <c r="C7242" i="4"/>
  <c r="P7242" i="4" s="1"/>
  <c r="C7243" i="4"/>
  <c r="P7243" i="4" s="1"/>
  <c r="C7244" i="4"/>
  <c r="P7244" i="4" s="1"/>
  <c r="C7245" i="4"/>
  <c r="P7245" i="4" s="1"/>
  <c r="C7246" i="4"/>
  <c r="P7246" i="4" s="1"/>
  <c r="C7247" i="4"/>
  <c r="P7247" i="4" s="1"/>
  <c r="C7248" i="4"/>
  <c r="P7248" i="4" s="1"/>
  <c r="C7249" i="4"/>
  <c r="P7249" i="4" s="1"/>
  <c r="C7250" i="4"/>
  <c r="P7250" i="4" s="1"/>
  <c r="C7251" i="4"/>
  <c r="P7251" i="4" s="1"/>
  <c r="C7252" i="4"/>
  <c r="P7252" i="4" s="1"/>
  <c r="C7253" i="4"/>
  <c r="P7253" i="4" s="1"/>
  <c r="C7254" i="4"/>
  <c r="P7254" i="4" s="1"/>
  <c r="C7255" i="4"/>
  <c r="P7255" i="4" s="1"/>
  <c r="C7256" i="4"/>
  <c r="P7256" i="4" s="1"/>
  <c r="C7257" i="4"/>
  <c r="P7257" i="4" s="1"/>
  <c r="C7258" i="4"/>
  <c r="P7258" i="4" s="1"/>
  <c r="C7259" i="4"/>
  <c r="P7259" i="4" s="1"/>
  <c r="C7260" i="4"/>
  <c r="P7260" i="4" s="1"/>
  <c r="C7261" i="4"/>
  <c r="P7261" i="4" s="1"/>
  <c r="C7262" i="4"/>
  <c r="P7262" i="4" s="1"/>
  <c r="C7263" i="4"/>
  <c r="P7263" i="4" s="1"/>
  <c r="C7264" i="4"/>
  <c r="P7264" i="4" s="1"/>
  <c r="C7265" i="4"/>
  <c r="P7265" i="4" s="1"/>
  <c r="C7266" i="4"/>
  <c r="P7266" i="4" s="1"/>
  <c r="C7267" i="4"/>
  <c r="P7267" i="4" s="1"/>
  <c r="C7268" i="4"/>
  <c r="P7268" i="4" s="1"/>
  <c r="C7269" i="4"/>
  <c r="P7269" i="4" s="1"/>
  <c r="C7270" i="4"/>
  <c r="P7270" i="4" s="1"/>
  <c r="C7271" i="4"/>
  <c r="P7271" i="4" s="1"/>
  <c r="C7272" i="4"/>
  <c r="P7272" i="4" s="1"/>
  <c r="C7273" i="4"/>
  <c r="P7273" i="4" s="1"/>
  <c r="C7274" i="4"/>
  <c r="P7274" i="4" s="1"/>
  <c r="C7275" i="4"/>
  <c r="P7275" i="4" s="1"/>
  <c r="C7276" i="4"/>
  <c r="P7276" i="4" s="1"/>
  <c r="C7277" i="4"/>
  <c r="P7277" i="4" s="1"/>
  <c r="C7278" i="4"/>
  <c r="P7278" i="4" s="1"/>
  <c r="C7279" i="4"/>
  <c r="P7279" i="4" s="1"/>
  <c r="C7280" i="4"/>
  <c r="P7280" i="4" s="1"/>
  <c r="C7281" i="4"/>
  <c r="P7281" i="4" s="1"/>
  <c r="C7282" i="4"/>
  <c r="P7282" i="4" s="1"/>
  <c r="C7283" i="4"/>
  <c r="P7283" i="4" s="1"/>
  <c r="C7284" i="4"/>
  <c r="P7284" i="4" s="1"/>
  <c r="C7285" i="4"/>
  <c r="P7285" i="4" s="1"/>
  <c r="C7286" i="4"/>
  <c r="P7286" i="4" s="1"/>
  <c r="C7287" i="4"/>
  <c r="P7287" i="4" s="1"/>
  <c r="C7288" i="4"/>
  <c r="P7288" i="4" s="1"/>
  <c r="C7289" i="4"/>
  <c r="P7289" i="4" s="1"/>
  <c r="C7290" i="4"/>
  <c r="P7290" i="4" s="1"/>
  <c r="C7291" i="4"/>
  <c r="P7291" i="4" s="1"/>
  <c r="C7292" i="4"/>
  <c r="P7292" i="4" s="1"/>
  <c r="C7293" i="4"/>
  <c r="P7293" i="4" s="1"/>
  <c r="C7294" i="4"/>
  <c r="P7294" i="4" s="1"/>
  <c r="C7295" i="4"/>
  <c r="P7295" i="4" s="1"/>
  <c r="C7296" i="4"/>
  <c r="P7296" i="4" s="1"/>
  <c r="C7297" i="4"/>
  <c r="P7297" i="4" s="1"/>
  <c r="C7298" i="4"/>
  <c r="P7298" i="4" s="1"/>
  <c r="C7299" i="4"/>
  <c r="P7299" i="4" s="1"/>
  <c r="C7300" i="4"/>
  <c r="P7300" i="4" s="1"/>
  <c r="C7301" i="4"/>
  <c r="P7301" i="4" s="1"/>
  <c r="C7302" i="4"/>
  <c r="P7302" i="4" s="1"/>
  <c r="C7303" i="4"/>
  <c r="P7303" i="4" s="1"/>
  <c r="C7304" i="4"/>
  <c r="P7304" i="4" s="1"/>
  <c r="C7305" i="4"/>
  <c r="P7305" i="4" s="1"/>
  <c r="C7306" i="4"/>
  <c r="P7306" i="4" s="1"/>
  <c r="C7307" i="4"/>
  <c r="P7307" i="4" s="1"/>
  <c r="C7308" i="4"/>
  <c r="P7308" i="4" s="1"/>
  <c r="C7309" i="4"/>
  <c r="P7309" i="4" s="1"/>
  <c r="C7310" i="4"/>
  <c r="P7310" i="4" s="1"/>
  <c r="C7311" i="4"/>
  <c r="P7311" i="4" s="1"/>
  <c r="C7312" i="4"/>
  <c r="P7312" i="4" s="1"/>
  <c r="C7313" i="4"/>
  <c r="P7313" i="4" s="1"/>
  <c r="C7314" i="4"/>
  <c r="P7314" i="4" s="1"/>
  <c r="C7315" i="4"/>
  <c r="P7315" i="4" s="1"/>
  <c r="C7316" i="4"/>
  <c r="P7316" i="4" s="1"/>
  <c r="C7317" i="4"/>
  <c r="P7317" i="4" s="1"/>
  <c r="C7318" i="4"/>
  <c r="P7318" i="4" s="1"/>
  <c r="C7319" i="4"/>
  <c r="P7319" i="4" s="1"/>
  <c r="C7320" i="4"/>
  <c r="P7320" i="4" s="1"/>
  <c r="C7321" i="4"/>
  <c r="P7321" i="4" s="1"/>
  <c r="C7322" i="4"/>
  <c r="P7322" i="4" s="1"/>
  <c r="C7323" i="4"/>
  <c r="P7323" i="4" s="1"/>
  <c r="C7324" i="4"/>
  <c r="P7324" i="4" s="1"/>
  <c r="C7325" i="4"/>
  <c r="P7325" i="4" s="1"/>
  <c r="C7326" i="4"/>
  <c r="P7326" i="4" s="1"/>
  <c r="C7327" i="4"/>
  <c r="P7327" i="4" s="1"/>
  <c r="C7328" i="4"/>
  <c r="P7328" i="4" s="1"/>
  <c r="C7329" i="4"/>
  <c r="P7329" i="4" s="1"/>
  <c r="C7330" i="4"/>
  <c r="P7330" i="4" s="1"/>
  <c r="C7331" i="4"/>
  <c r="P7331" i="4" s="1"/>
  <c r="C7332" i="4"/>
  <c r="P7332" i="4" s="1"/>
  <c r="C7333" i="4"/>
  <c r="P7333" i="4" s="1"/>
  <c r="C7334" i="4"/>
  <c r="P7334" i="4" s="1"/>
  <c r="C7335" i="4"/>
  <c r="P7335" i="4" s="1"/>
  <c r="C7336" i="4"/>
  <c r="P7336" i="4" s="1"/>
  <c r="C7337" i="4"/>
  <c r="P7337" i="4" s="1"/>
  <c r="C7338" i="4"/>
  <c r="P7338" i="4" s="1"/>
  <c r="C7339" i="4"/>
  <c r="P7339" i="4" s="1"/>
  <c r="C7340" i="4"/>
  <c r="P7340" i="4" s="1"/>
  <c r="C7341" i="4"/>
  <c r="P7341" i="4" s="1"/>
  <c r="C7342" i="4"/>
  <c r="P7342" i="4" s="1"/>
  <c r="C7343" i="4"/>
  <c r="P7343" i="4" s="1"/>
  <c r="C7344" i="4"/>
  <c r="P7344" i="4" s="1"/>
  <c r="C7345" i="4"/>
  <c r="P7345" i="4" s="1"/>
  <c r="C7346" i="4"/>
  <c r="P7346" i="4" s="1"/>
  <c r="C7347" i="4"/>
  <c r="P7347" i="4" s="1"/>
  <c r="C7348" i="4"/>
  <c r="P7348" i="4" s="1"/>
  <c r="C7349" i="4"/>
  <c r="P7349" i="4" s="1"/>
  <c r="C7350" i="4"/>
  <c r="P7350" i="4" s="1"/>
  <c r="C7351" i="4"/>
  <c r="P7351" i="4" s="1"/>
  <c r="C7352" i="4"/>
  <c r="P7352" i="4" s="1"/>
  <c r="C7353" i="4"/>
  <c r="P7353" i="4" s="1"/>
  <c r="C7354" i="4"/>
  <c r="P7354" i="4" s="1"/>
  <c r="C7355" i="4"/>
  <c r="P7355" i="4" s="1"/>
  <c r="C7356" i="4"/>
  <c r="P7356" i="4" s="1"/>
  <c r="C7357" i="4"/>
  <c r="P7357" i="4" s="1"/>
  <c r="C7358" i="4"/>
  <c r="P7358" i="4" s="1"/>
  <c r="C7359" i="4"/>
  <c r="P7359" i="4" s="1"/>
  <c r="C7360" i="4"/>
  <c r="P7360" i="4" s="1"/>
  <c r="C7361" i="4"/>
  <c r="P7361" i="4" s="1"/>
  <c r="C7362" i="4"/>
  <c r="P7362" i="4" s="1"/>
  <c r="C7363" i="4"/>
  <c r="P7363" i="4" s="1"/>
  <c r="C7364" i="4"/>
  <c r="P7364" i="4" s="1"/>
  <c r="C7365" i="4"/>
  <c r="P7365" i="4" s="1"/>
  <c r="C7366" i="4"/>
  <c r="P7366" i="4" s="1"/>
  <c r="C7367" i="4"/>
  <c r="P7367" i="4" s="1"/>
  <c r="C7368" i="4"/>
  <c r="P7368" i="4" s="1"/>
  <c r="C7369" i="4"/>
  <c r="P7369" i="4" s="1"/>
  <c r="C7370" i="4"/>
  <c r="P7370" i="4" s="1"/>
  <c r="C7371" i="4"/>
  <c r="P7371" i="4" s="1"/>
  <c r="C7372" i="4"/>
  <c r="P7372" i="4" s="1"/>
  <c r="C7373" i="4"/>
  <c r="P7373" i="4" s="1"/>
  <c r="C7374" i="4"/>
  <c r="P7374" i="4" s="1"/>
  <c r="C7375" i="4"/>
  <c r="P7375" i="4" s="1"/>
  <c r="C7376" i="4"/>
  <c r="P7376" i="4" s="1"/>
  <c r="C7377" i="4"/>
  <c r="P7377" i="4" s="1"/>
  <c r="C7378" i="4"/>
  <c r="P7378" i="4" s="1"/>
  <c r="C7379" i="4"/>
  <c r="P7379" i="4" s="1"/>
  <c r="C7380" i="4"/>
  <c r="P7380" i="4" s="1"/>
  <c r="C7381" i="4"/>
  <c r="P7381" i="4" s="1"/>
  <c r="C7382" i="4"/>
  <c r="P7382" i="4" s="1"/>
  <c r="C7383" i="4"/>
  <c r="P7383" i="4" s="1"/>
  <c r="C7384" i="4"/>
  <c r="P7384" i="4" s="1"/>
  <c r="C7385" i="4"/>
  <c r="P7385" i="4" s="1"/>
  <c r="C7386" i="4"/>
  <c r="P7386" i="4" s="1"/>
  <c r="C7387" i="4"/>
  <c r="P7387" i="4" s="1"/>
  <c r="C7388" i="4"/>
  <c r="P7388" i="4" s="1"/>
  <c r="C7389" i="4"/>
  <c r="P7389" i="4" s="1"/>
  <c r="C7390" i="4"/>
  <c r="P7390" i="4" s="1"/>
  <c r="C7391" i="4"/>
  <c r="P7391" i="4" s="1"/>
  <c r="C7392" i="4"/>
  <c r="P7392" i="4" s="1"/>
  <c r="C7393" i="4"/>
  <c r="P7393" i="4" s="1"/>
  <c r="C7394" i="4"/>
  <c r="P7394" i="4" s="1"/>
  <c r="C7395" i="4"/>
  <c r="P7395" i="4" s="1"/>
  <c r="C7396" i="4"/>
  <c r="P7396" i="4" s="1"/>
  <c r="C7397" i="4"/>
  <c r="P7397" i="4" s="1"/>
  <c r="C7398" i="4"/>
  <c r="P7398" i="4" s="1"/>
  <c r="C7399" i="4"/>
  <c r="P7399" i="4" s="1"/>
  <c r="C7400" i="4"/>
  <c r="P7400" i="4" s="1"/>
  <c r="C7401" i="4"/>
  <c r="P7401" i="4" s="1"/>
  <c r="C7402" i="4"/>
  <c r="P7402" i="4" s="1"/>
  <c r="C7403" i="4"/>
  <c r="P7403" i="4" s="1"/>
  <c r="C7404" i="4"/>
  <c r="P7404" i="4" s="1"/>
  <c r="C7405" i="4"/>
  <c r="P7405" i="4" s="1"/>
  <c r="C7406" i="4"/>
  <c r="P7406" i="4" s="1"/>
  <c r="C7407" i="4"/>
  <c r="P7407" i="4" s="1"/>
  <c r="C7408" i="4"/>
  <c r="P7408" i="4" s="1"/>
  <c r="C7409" i="4"/>
  <c r="P7409" i="4" s="1"/>
  <c r="C7410" i="4"/>
  <c r="P7410" i="4" s="1"/>
  <c r="C7411" i="4"/>
  <c r="P7411" i="4" s="1"/>
  <c r="C7412" i="4"/>
  <c r="P7412" i="4" s="1"/>
  <c r="C7413" i="4"/>
  <c r="P7413" i="4" s="1"/>
  <c r="C7414" i="4"/>
  <c r="P7414" i="4" s="1"/>
  <c r="C7415" i="4"/>
  <c r="P7415" i="4" s="1"/>
  <c r="C7416" i="4"/>
  <c r="P7416" i="4" s="1"/>
  <c r="C7417" i="4"/>
  <c r="P7417" i="4" s="1"/>
  <c r="C7418" i="4"/>
  <c r="P7418" i="4" s="1"/>
  <c r="C7419" i="4"/>
  <c r="P7419" i="4" s="1"/>
  <c r="C7420" i="4"/>
  <c r="P7420" i="4" s="1"/>
  <c r="C7421" i="4"/>
  <c r="P7421" i="4" s="1"/>
  <c r="C7422" i="4"/>
  <c r="P7422" i="4" s="1"/>
  <c r="C7423" i="4"/>
  <c r="P7423" i="4" s="1"/>
  <c r="C7424" i="4"/>
  <c r="P7424" i="4" s="1"/>
  <c r="C7425" i="4"/>
  <c r="P7425" i="4" s="1"/>
  <c r="C7426" i="4"/>
  <c r="P7426" i="4" s="1"/>
  <c r="C7427" i="4"/>
  <c r="P7427" i="4" s="1"/>
  <c r="C7428" i="4"/>
  <c r="P7428" i="4" s="1"/>
  <c r="C7429" i="4"/>
  <c r="P7429" i="4" s="1"/>
  <c r="C7430" i="4"/>
  <c r="P7430" i="4" s="1"/>
  <c r="C7431" i="4"/>
  <c r="P7431" i="4" s="1"/>
  <c r="C7432" i="4"/>
  <c r="P7432" i="4" s="1"/>
  <c r="C7433" i="4"/>
  <c r="P7433" i="4" s="1"/>
  <c r="C7434" i="4"/>
  <c r="P7434" i="4" s="1"/>
  <c r="C7435" i="4"/>
  <c r="P7435" i="4" s="1"/>
  <c r="C7436" i="4"/>
  <c r="P7436" i="4" s="1"/>
  <c r="C7437" i="4"/>
  <c r="P7437" i="4" s="1"/>
  <c r="C7438" i="4"/>
  <c r="P7438" i="4" s="1"/>
  <c r="C7439" i="4"/>
  <c r="P7439" i="4" s="1"/>
  <c r="C7440" i="4"/>
  <c r="P7440" i="4" s="1"/>
  <c r="C7441" i="4"/>
  <c r="P7441" i="4" s="1"/>
  <c r="C7442" i="4"/>
  <c r="P7442" i="4" s="1"/>
  <c r="C7443" i="4"/>
  <c r="P7443" i="4" s="1"/>
  <c r="C7444" i="4"/>
  <c r="P7444" i="4" s="1"/>
  <c r="C7445" i="4"/>
  <c r="P7445" i="4" s="1"/>
  <c r="C7446" i="4"/>
  <c r="P7446" i="4" s="1"/>
  <c r="C7447" i="4"/>
  <c r="P7447" i="4" s="1"/>
  <c r="C7448" i="4"/>
  <c r="P7448" i="4" s="1"/>
  <c r="C7449" i="4"/>
  <c r="P7449" i="4" s="1"/>
  <c r="C7450" i="4"/>
  <c r="P7450" i="4" s="1"/>
  <c r="C7451" i="4"/>
  <c r="P7451" i="4" s="1"/>
  <c r="C7452" i="4"/>
  <c r="P7452" i="4" s="1"/>
  <c r="C7453" i="4"/>
  <c r="P7453" i="4" s="1"/>
  <c r="C7454" i="4"/>
  <c r="P7454" i="4" s="1"/>
  <c r="C7455" i="4"/>
  <c r="P7455" i="4" s="1"/>
  <c r="C7456" i="4"/>
  <c r="P7456" i="4" s="1"/>
  <c r="C7457" i="4"/>
  <c r="P7457" i="4" s="1"/>
  <c r="C7458" i="4"/>
  <c r="P7458" i="4" s="1"/>
  <c r="C7459" i="4"/>
  <c r="P7459" i="4" s="1"/>
  <c r="C7460" i="4"/>
  <c r="P7460" i="4" s="1"/>
  <c r="C7461" i="4"/>
  <c r="P7461" i="4" s="1"/>
  <c r="C7462" i="4"/>
  <c r="P7462" i="4" s="1"/>
  <c r="C7463" i="4"/>
  <c r="P7463" i="4" s="1"/>
  <c r="C7464" i="4"/>
  <c r="P7464" i="4" s="1"/>
  <c r="C7465" i="4"/>
  <c r="P7465" i="4" s="1"/>
  <c r="C7466" i="4"/>
  <c r="P7466" i="4" s="1"/>
  <c r="C7467" i="4"/>
  <c r="P7467" i="4" s="1"/>
  <c r="C7468" i="4"/>
  <c r="P7468" i="4" s="1"/>
  <c r="C7469" i="4"/>
  <c r="P7469" i="4" s="1"/>
  <c r="C7470" i="4"/>
  <c r="P7470" i="4" s="1"/>
  <c r="C7471" i="4"/>
  <c r="P7471" i="4" s="1"/>
  <c r="C7472" i="4"/>
  <c r="P7472" i="4" s="1"/>
  <c r="C7473" i="4"/>
  <c r="P7473" i="4" s="1"/>
  <c r="C7474" i="4"/>
  <c r="P7474" i="4" s="1"/>
  <c r="C7475" i="4"/>
  <c r="P7475" i="4" s="1"/>
  <c r="C7476" i="4"/>
  <c r="P7476" i="4" s="1"/>
  <c r="C7477" i="4"/>
  <c r="P7477" i="4" s="1"/>
  <c r="C7478" i="4"/>
  <c r="P7478" i="4" s="1"/>
  <c r="C7479" i="4"/>
  <c r="P7479" i="4" s="1"/>
  <c r="C7480" i="4"/>
  <c r="P7480" i="4" s="1"/>
  <c r="C7481" i="4"/>
  <c r="P7481" i="4" s="1"/>
  <c r="C7482" i="4"/>
  <c r="P7482" i="4" s="1"/>
  <c r="C7483" i="4"/>
  <c r="P7483" i="4" s="1"/>
  <c r="C7484" i="4"/>
  <c r="P7484" i="4" s="1"/>
  <c r="C7485" i="4"/>
  <c r="P7485" i="4" s="1"/>
  <c r="C7486" i="4"/>
  <c r="P7486" i="4" s="1"/>
  <c r="C7487" i="4"/>
  <c r="P7487" i="4" s="1"/>
  <c r="C7488" i="4"/>
  <c r="P7488" i="4" s="1"/>
  <c r="C7489" i="4"/>
  <c r="P7489" i="4" s="1"/>
  <c r="C7490" i="4"/>
  <c r="P7490" i="4" s="1"/>
  <c r="C7491" i="4"/>
  <c r="P7491" i="4" s="1"/>
  <c r="C7492" i="4"/>
  <c r="P7492" i="4" s="1"/>
  <c r="C7493" i="4"/>
  <c r="P7493" i="4" s="1"/>
  <c r="C7494" i="4"/>
  <c r="P7494" i="4" s="1"/>
  <c r="C7495" i="4"/>
  <c r="P7495" i="4" s="1"/>
  <c r="C7496" i="4"/>
  <c r="P7496" i="4" s="1"/>
  <c r="C7497" i="4"/>
  <c r="P7497" i="4" s="1"/>
  <c r="C7498" i="4"/>
  <c r="P7498" i="4" s="1"/>
  <c r="C7499" i="4"/>
  <c r="P7499" i="4" s="1"/>
  <c r="C7500" i="4"/>
  <c r="P7500" i="4" s="1"/>
  <c r="C7501" i="4"/>
  <c r="P7501" i="4" s="1"/>
  <c r="C7502" i="4"/>
  <c r="P7502" i="4" s="1"/>
  <c r="C7503" i="4"/>
  <c r="P7503" i="4" s="1"/>
  <c r="C7504" i="4"/>
  <c r="P7504" i="4" s="1"/>
  <c r="C7505" i="4"/>
  <c r="P7505" i="4" s="1"/>
  <c r="C7506" i="4"/>
  <c r="P7506" i="4" s="1"/>
  <c r="C7507" i="4"/>
  <c r="P7507" i="4" s="1"/>
  <c r="C7508" i="4"/>
  <c r="P7508" i="4" s="1"/>
  <c r="C7509" i="4"/>
  <c r="P7509" i="4" s="1"/>
  <c r="C7510" i="4"/>
  <c r="P7510" i="4" s="1"/>
  <c r="C7511" i="4"/>
  <c r="P7511" i="4" s="1"/>
  <c r="C7512" i="4"/>
  <c r="P7512" i="4" s="1"/>
  <c r="C7513" i="4"/>
  <c r="P7513" i="4" s="1"/>
  <c r="C7514" i="4"/>
  <c r="P7514" i="4" s="1"/>
  <c r="C7515" i="4"/>
  <c r="P7515" i="4" s="1"/>
  <c r="C7516" i="4"/>
  <c r="P7516" i="4" s="1"/>
  <c r="C7517" i="4"/>
  <c r="P7517" i="4" s="1"/>
  <c r="C7518" i="4"/>
  <c r="P7518" i="4" s="1"/>
  <c r="C7519" i="4"/>
  <c r="P7519" i="4" s="1"/>
  <c r="C7520" i="4"/>
  <c r="P7520" i="4" s="1"/>
  <c r="C7521" i="4"/>
  <c r="P7521" i="4" s="1"/>
  <c r="C7522" i="4"/>
  <c r="P7522" i="4" s="1"/>
  <c r="C7523" i="4"/>
  <c r="P7523" i="4" s="1"/>
  <c r="C7524" i="4"/>
  <c r="P7524" i="4" s="1"/>
  <c r="C7525" i="4"/>
  <c r="P7525" i="4" s="1"/>
  <c r="C7526" i="4"/>
  <c r="P7526" i="4" s="1"/>
  <c r="C7527" i="4"/>
  <c r="P7527" i="4" s="1"/>
  <c r="C7528" i="4"/>
  <c r="P7528" i="4" s="1"/>
  <c r="C7529" i="4"/>
  <c r="P7529" i="4" s="1"/>
  <c r="C7530" i="4"/>
  <c r="P7530" i="4" s="1"/>
  <c r="C7531" i="4"/>
  <c r="P7531" i="4" s="1"/>
  <c r="C7532" i="4"/>
  <c r="P7532" i="4" s="1"/>
  <c r="C7533" i="4"/>
  <c r="P7533" i="4" s="1"/>
  <c r="C7534" i="4"/>
  <c r="P7534" i="4" s="1"/>
  <c r="C7535" i="4"/>
  <c r="P7535" i="4" s="1"/>
  <c r="C7536" i="4"/>
  <c r="P7536" i="4" s="1"/>
  <c r="C7537" i="4"/>
  <c r="P7537" i="4" s="1"/>
  <c r="C7538" i="4"/>
  <c r="P7538" i="4" s="1"/>
  <c r="C7539" i="4"/>
  <c r="P7539" i="4" s="1"/>
  <c r="C7540" i="4"/>
  <c r="P7540" i="4" s="1"/>
  <c r="C7541" i="4"/>
  <c r="P7541" i="4" s="1"/>
  <c r="C7542" i="4"/>
  <c r="P7542" i="4" s="1"/>
  <c r="C7543" i="4"/>
  <c r="P7543" i="4" s="1"/>
  <c r="C7544" i="4"/>
  <c r="P7544" i="4" s="1"/>
  <c r="C7545" i="4"/>
  <c r="P7545" i="4" s="1"/>
  <c r="C7546" i="4"/>
  <c r="P7546" i="4" s="1"/>
  <c r="C7547" i="4"/>
  <c r="P7547" i="4" s="1"/>
  <c r="C7548" i="4"/>
  <c r="P7548" i="4" s="1"/>
  <c r="C7549" i="4"/>
  <c r="P7549" i="4" s="1"/>
  <c r="C7550" i="4"/>
  <c r="P7550" i="4" s="1"/>
  <c r="C7551" i="4"/>
  <c r="P7551" i="4" s="1"/>
  <c r="C7552" i="4"/>
  <c r="P7552" i="4" s="1"/>
  <c r="C7553" i="4"/>
  <c r="P7553" i="4" s="1"/>
  <c r="C7554" i="4"/>
  <c r="P7554" i="4" s="1"/>
  <c r="C7555" i="4"/>
  <c r="P7555" i="4" s="1"/>
  <c r="C7556" i="4"/>
  <c r="P7556" i="4" s="1"/>
  <c r="C7557" i="4"/>
  <c r="P7557" i="4" s="1"/>
  <c r="C7558" i="4"/>
  <c r="P7558" i="4" s="1"/>
  <c r="C7559" i="4"/>
  <c r="P7559" i="4" s="1"/>
  <c r="C7560" i="4"/>
  <c r="P7560" i="4" s="1"/>
  <c r="C7561" i="4"/>
  <c r="P7561" i="4" s="1"/>
  <c r="C7562" i="4"/>
  <c r="P7562" i="4" s="1"/>
  <c r="C7563" i="4"/>
  <c r="P7563" i="4" s="1"/>
  <c r="C7564" i="4"/>
  <c r="P7564" i="4" s="1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M6909" i="4"/>
  <c r="M6910" i="4"/>
  <c r="M6911" i="4"/>
  <c r="M6912" i="4"/>
  <c r="M6913" i="4"/>
  <c r="M6914" i="4"/>
  <c r="M6915" i="4"/>
  <c r="M6916" i="4"/>
  <c r="M6917" i="4"/>
  <c r="M6918" i="4"/>
  <c r="M6919" i="4"/>
  <c r="M6920" i="4"/>
  <c r="M6921" i="4"/>
  <c r="M6922" i="4"/>
  <c r="M6923" i="4"/>
  <c r="M6924" i="4"/>
  <c r="M6925" i="4"/>
  <c r="M6926" i="4"/>
  <c r="M6927" i="4"/>
  <c r="M6928" i="4"/>
  <c r="M6929" i="4"/>
  <c r="M6930" i="4"/>
  <c r="M6931" i="4"/>
  <c r="M6932" i="4"/>
  <c r="M6933" i="4"/>
  <c r="M6934" i="4"/>
  <c r="M6935" i="4"/>
  <c r="M6936" i="4"/>
  <c r="M6937" i="4"/>
  <c r="M6938" i="4"/>
  <c r="M6939" i="4"/>
  <c r="M6940" i="4"/>
  <c r="M6941" i="4"/>
  <c r="M6942" i="4"/>
  <c r="M6943" i="4"/>
  <c r="M6944" i="4"/>
  <c r="M6945" i="4"/>
  <c r="M6946" i="4"/>
  <c r="M6947" i="4"/>
  <c r="M6948" i="4"/>
  <c r="M6949" i="4"/>
  <c r="M6950" i="4"/>
  <c r="M6951" i="4"/>
  <c r="M6952" i="4"/>
  <c r="M6953" i="4"/>
  <c r="M6954" i="4"/>
  <c r="M6955" i="4"/>
  <c r="M6956" i="4"/>
  <c r="M6957" i="4"/>
  <c r="M6958" i="4"/>
  <c r="M6959" i="4"/>
  <c r="M6960" i="4"/>
  <c r="M6961" i="4"/>
  <c r="M6962" i="4"/>
  <c r="M6963" i="4"/>
  <c r="M6964" i="4"/>
  <c r="M6965" i="4"/>
  <c r="M6966" i="4"/>
  <c r="M6967" i="4"/>
  <c r="M6968" i="4"/>
  <c r="M6969" i="4"/>
  <c r="M6970" i="4"/>
  <c r="M6971" i="4"/>
  <c r="M6972" i="4"/>
  <c r="M6973" i="4"/>
  <c r="M6974" i="4"/>
  <c r="M6975" i="4"/>
  <c r="M6976" i="4"/>
  <c r="M6977" i="4"/>
  <c r="M6978" i="4"/>
  <c r="M6979" i="4"/>
  <c r="M6980" i="4"/>
  <c r="M6981" i="4"/>
  <c r="M6982" i="4"/>
  <c r="M6983" i="4"/>
  <c r="M6984" i="4"/>
  <c r="M6985" i="4"/>
  <c r="M6986" i="4"/>
  <c r="M6987" i="4"/>
  <c r="M6988" i="4"/>
  <c r="M6989" i="4"/>
  <c r="M6990" i="4"/>
  <c r="M6991" i="4"/>
  <c r="M6992" i="4"/>
  <c r="M6993" i="4"/>
  <c r="M6994" i="4"/>
  <c r="M6995" i="4"/>
  <c r="M6996" i="4"/>
  <c r="M6997" i="4"/>
  <c r="M6998" i="4"/>
  <c r="M6999" i="4"/>
  <c r="M7000" i="4"/>
  <c r="M7001" i="4"/>
  <c r="M7002" i="4"/>
  <c r="M7003" i="4"/>
  <c r="M7004" i="4"/>
  <c r="M7005" i="4"/>
  <c r="M7006" i="4"/>
  <c r="M7007" i="4"/>
  <c r="M7008" i="4"/>
  <c r="M7009" i="4"/>
  <c r="M7010" i="4"/>
  <c r="M7011" i="4"/>
  <c r="M7012" i="4"/>
  <c r="M7013" i="4"/>
  <c r="M7014" i="4"/>
  <c r="M7015" i="4"/>
  <c r="M7016" i="4"/>
  <c r="M7017" i="4"/>
  <c r="M7018" i="4"/>
  <c r="M7019" i="4"/>
  <c r="M7020" i="4"/>
  <c r="M7021" i="4"/>
  <c r="M7022" i="4"/>
  <c r="M7023" i="4"/>
  <c r="M7024" i="4"/>
  <c r="M7025" i="4"/>
  <c r="M7026" i="4"/>
  <c r="M7027" i="4"/>
  <c r="M7028" i="4"/>
  <c r="M7029" i="4"/>
  <c r="M7030" i="4"/>
  <c r="M7031" i="4"/>
  <c r="M7032" i="4"/>
  <c r="M7033" i="4"/>
  <c r="M7034" i="4"/>
  <c r="M7035" i="4"/>
  <c r="M7036" i="4"/>
  <c r="M7037" i="4"/>
  <c r="M7038" i="4"/>
  <c r="M7039" i="4"/>
  <c r="M7040" i="4"/>
  <c r="M7041" i="4"/>
  <c r="M7042" i="4"/>
  <c r="M7043" i="4"/>
  <c r="M7044" i="4"/>
  <c r="M7045" i="4"/>
  <c r="M7046" i="4"/>
  <c r="M7047" i="4"/>
  <c r="M7048" i="4"/>
  <c r="M7049" i="4"/>
  <c r="M7050" i="4"/>
  <c r="M7051" i="4"/>
  <c r="M7052" i="4"/>
  <c r="M7053" i="4"/>
  <c r="M7054" i="4"/>
  <c r="M7055" i="4"/>
  <c r="M7056" i="4"/>
  <c r="M7057" i="4"/>
  <c r="M7058" i="4"/>
  <c r="M7059" i="4"/>
  <c r="M7060" i="4"/>
  <c r="M7061" i="4"/>
  <c r="M7062" i="4"/>
  <c r="M7063" i="4"/>
  <c r="M7064" i="4"/>
  <c r="M7065" i="4"/>
  <c r="M7066" i="4"/>
  <c r="M7067" i="4"/>
  <c r="M7068" i="4"/>
  <c r="M7069" i="4"/>
  <c r="M7070" i="4"/>
  <c r="M7071" i="4"/>
  <c r="M7072" i="4"/>
  <c r="M7073" i="4"/>
  <c r="M7074" i="4"/>
  <c r="M7075" i="4"/>
  <c r="M7076" i="4"/>
  <c r="M7077" i="4"/>
  <c r="M7078" i="4"/>
  <c r="M7079" i="4"/>
  <c r="M7080" i="4"/>
  <c r="M7081" i="4"/>
  <c r="M7082" i="4"/>
  <c r="M7083" i="4"/>
  <c r="M7084" i="4"/>
  <c r="M7085" i="4"/>
  <c r="M7086" i="4"/>
  <c r="M7087" i="4"/>
  <c r="M7088" i="4"/>
  <c r="M7089" i="4"/>
  <c r="M7090" i="4"/>
  <c r="M7091" i="4"/>
  <c r="M7092" i="4"/>
  <c r="M7093" i="4"/>
  <c r="M7094" i="4"/>
  <c r="M7095" i="4"/>
  <c r="M7096" i="4"/>
  <c r="M7097" i="4"/>
  <c r="M7098" i="4"/>
  <c r="M7099" i="4"/>
  <c r="M7100" i="4"/>
  <c r="M7101" i="4"/>
  <c r="M7102" i="4"/>
  <c r="M7103" i="4"/>
  <c r="M7104" i="4"/>
  <c r="M7105" i="4"/>
  <c r="M7106" i="4"/>
  <c r="M7107" i="4"/>
  <c r="M7108" i="4"/>
  <c r="M7109" i="4"/>
  <c r="M7110" i="4"/>
  <c r="M7111" i="4"/>
  <c r="M7112" i="4"/>
  <c r="M7113" i="4"/>
  <c r="M7114" i="4"/>
  <c r="M7115" i="4"/>
  <c r="M7116" i="4"/>
  <c r="M7117" i="4"/>
  <c r="M7118" i="4"/>
  <c r="M7119" i="4"/>
  <c r="M7120" i="4"/>
  <c r="M7121" i="4"/>
  <c r="M7122" i="4"/>
  <c r="M7123" i="4"/>
  <c r="M7124" i="4"/>
  <c r="M7125" i="4"/>
  <c r="M7126" i="4"/>
  <c r="M7127" i="4"/>
  <c r="M7128" i="4"/>
  <c r="M7129" i="4"/>
  <c r="M7130" i="4"/>
  <c r="M7131" i="4"/>
  <c r="M7132" i="4"/>
  <c r="M7133" i="4"/>
  <c r="M7134" i="4"/>
  <c r="M7135" i="4"/>
  <c r="M7136" i="4"/>
  <c r="M7137" i="4"/>
  <c r="M7138" i="4"/>
  <c r="M7139" i="4"/>
  <c r="M7140" i="4"/>
  <c r="M7141" i="4"/>
  <c r="M7142" i="4"/>
  <c r="M7143" i="4"/>
  <c r="M7144" i="4"/>
  <c r="M7145" i="4"/>
  <c r="M7146" i="4"/>
  <c r="M7147" i="4"/>
  <c r="M7148" i="4"/>
  <c r="M7149" i="4"/>
  <c r="M7150" i="4"/>
  <c r="M7151" i="4"/>
  <c r="M7152" i="4"/>
  <c r="M7153" i="4"/>
  <c r="M7154" i="4"/>
  <c r="M7155" i="4"/>
  <c r="M7156" i="4"/>
  <c r="M7157" i="4"/>
  <c r="M7158" i="4"/>
  <c r="M7159" i="4"/>
  <c r="M7160" i="4"/>
  <c r="M7161" i="4"/>
  <c r="M7162" i="4"/>
  <c r="M7163" i="4"/>
  <c r="M7164" i="4"/>
  <c r="M7165" i="4"/>
  <c r="M7166" i="4"/>
  <c r="M7167" i="4"/>
  <c r="M7168" i="4"/>
  <c r="M7169" i="4"/>
  <c r="M7170" i="4"/>
  <c r="M7171" i="4"/>
  <c r="M7172" i="4"/>
  <c r="M7173" i="4"/>
  <c r="M7174" i="4"/>
  <c r="M7175" i="4"/>
  <c r="M7176" i="4"/>
  <c r="M7177" i="4"/>
  <c r="M7178" i="4"/>
  <c r="M7179" i="4"/>
  <c r="M7180" i="4"/>
  <c r="M7181" i="4"/>
  <c r="M7182" i="4"/>
  <c r="M7183" i="4"/>
  <c r="M7184" i="4"/>
  <c r="M7185" i="4"/>
  <c r="M7186" i="4"/>
  <c r="M7187" i="4"/>
  <c r="M7188" i="4"/>
  <c r="M7189" i="4"/>
  <c r="M7190" i="4"/>
  <c r="M7191" i="4"/>
  <c r="M7192" i="4"/>
  <c r="M7193" i="4"/>
  <c r="M7194" i="4"/>
  <c r="M7195" i="4"/>
  <c r="M7196" i="4"/>
  <c r="M7197" i="4"/>
  <c r="M7198" i="4"/>
  <c r="M7199" i="4"/>
  <c r="M7200" i="4"/>
  <c r="M7201" i="4"/>
  <c r="M7202" i="4"/>
  <c r="M7203" i="4"/>
  <c r="M7204" i="4"/>
  <c r="M7205" i="4"/>
  <c r="M7206" i="4"/>
  <c r="M7207" i="4"/>
  <c r="M7208" i="4"/>
  <c r="M7209" i="4"/>
  <c r="M7210" i="4"/>
  <c r="M7211" i="4"/>
  <c r="M7212" i="4"/>
  <c r="M7213" i="4"/>
  <c r="M7214" i="4"/>
  <c r="M7215" i="4"/>
  <c r="M7216" i="4"/>
  <c r="M7217" i="4"/>
  <c r="M7218" i="4"/>
  <c r="M7219" i="4"/>
  <c r="M7220" i="4"/>
  <c r="M7221" i="4"/>
  <c r="M7222" i="4"/>
  <c r="M7223" i="4"/>
  <c r="M7224" i="4"/>
  <c r="M7225" i="4"/>
  <c r="M7226" i="4"/>
  <c r="M7227" i="4"/>
  <c r="M7228" i="4"/>
  <c r="M7229" i="4"/>
  <c r="M7230" i="4"/>
  <c r="M7231" i="4"/>
  <c r="M7232" i="4"/>
  <c r="M7233" i="4"/>
  <c r="M7234" i="4"/>
  <c r="M7235" i="4"/>
  <c r="M7236" i="4"/>
  <c r="M7237" i="4"/>
  <c r="M7238" i="4"/>
  <c r="M7239" i="4"/>
  <c r="M7240" i="4"/>
  <c r="M7241" i="4"/>
  <c r="M7242" i="4"/>
  <c r="M7243" i="4"/>
  <c r="M7244" i="4"/>
  <c r="M7245" i="4"/>
  <c r="M7246" i="4"/>
  <c r="M7247" i="4"/>
  <c r="M7248" i="4"/>
  <c r="M7249" i="4"/>
  <c r="M7250" i="4"/>
  <c r="M7251" i="4"/>
  <c r="M7252" i="4"/>
  <c r="M7253" i="4"/>
  <c r="M7254" i="4"/>
  <c r="M7255" i="4"/>
  <c r="M7256" i="4"/>
  <c r="M7257" i="4"/>
  <c r="M7258" i="4"/>
  <c r="M7259" i="4"/>
  <c r="M7260" i="4"/>
  <c r="M7261" i="4"/>
  <c r="M7262" i="4"/>
  <c r="M7263" i="4"/>
  <c r="M7264" i="4"/>
  <c r="M7265" i="4"/>
  <c r="M7266" i="4"/>
  <c r="M7267" i="4"/>
  <c r="M7268" i="4"/>
  <c r="M7269" i="4"/>
  <c r="M7270" i="4"/>
  <c r="M7271" i="4"/>
  <c r="M7272" i="4"/>
  <c r="M7273" i="4"/>
  <c r="M7274" i="4"/>
  <c r="M7275" i="4"/>
  <c r="M7276" i="4"/>
  <c r="M7277" i="4"/>
  <c r="M7278" i="4"/>
  <c r="M7279" i="4"/>
  <c r="M7280" i="4"/>
  <c r="M7281" i="4"/>
  <c r="M7282" i="4"/>
  <c r="M7283" i="4"/>
  <c r="M7284" i="4"/>
  <c r="M7285" i="4"/>
  <c r="M7286" i="4"/>
  <c r="M7287" i="4"/>
  <c r="M7288" i="4"/>
  <c r="M7289" i="4"/>
  <c r="M7290" i="4"/>
  <c r="M7291" i="4"/>
  <c r="M7292" i="4"/>
  <c r="M7293" i="4"/>
  <c r="M7294" i="4"/>
  <c r="M7295" i="4"/>
  <c r="M7296" i="4"/>
  <c r="M7297" i="4"/>
  <c r="M7298" i="4"/>
  <c r="M7299" i="4"/>
  <c r="M7300" i="4"/>
  <c r="M7301" i="4"/>
  <c r="M7302" i="4"/>
  <c r="M7303" i="4"/>
  <c r="M7304" i="4"/>
  <c r="M7305" i="4"/>
  <c r="M7306" i="4"/>
  <c r="M7307" i="4"/>
  <c r="M7308" i="4"/>
  <c r="M7309" i="4"/>
  <c r="M7310" i="4"/>
  <c r="M7311" i="4"/>
  <c r="M7312" i="4"/>
  <c r="M7313" i="4"/>
  <c r="M7314" i="4"/>
  <c r="M7315" i="4"/>
  <c r="M7316" i="4"/>
  <c r="M7317" i="4"/>
  <c r="M7318" i="4"/>
  <c r="M7319" i="4"/>
  <c r="M7320" i="4"/>
  <c r="M7321" i="4"/>
  <c r="M7322" i="4"/>
  <c r="M7323" i="4"/>
  <c r="M7324" i="4"/>
  <c r="M7325" i="4"/>
  <c r="M7326" i="4"/>
  <c r="M7327" i="4"/>
  <c r="M7328" i="4"/>
  <c r="M7329" i="4"/>
  <c r="M7330" i="4"/>
  <c r="M7331" i="4"/>
  <c r="M7332" i="4"/>
  <c r="M7333" i="4"/>
  <c r="M7334" i="4"/>
  <c r="M7335" i="4"/>
  <c r="M7336" i="4"/>
  <c r="M7337" i="4"/>
  <c r="M7338" i="4"/>
  <c r="M7339" i="4"/>
  <c r="M7340" i="4"/>
  <c r="M7341" i="4"/>
  <c r="M7342" i="4"/>
  <c r="M7343" i="4"/>
  <c r="M7344" i="4"/>
  <c r="M7345" i="4"/>
  <c r="M7346" i="4"/>
  <c r="M7347" i="4"/>
  <c r="M7348" i="4"/>
  <c r="M7349" i="4"/>
  <c r="M7350" i="4"/>
  <c r="M7351" i="4"/>
  <c r="M7352" i="4"/>
  <c r="M7353" i="4"/>
  <c r="M7354" i="4"/>
  <c r="M7355" i="4"/>
  <c r="M7356" i="4"/>
  <c r="M7357" i="4"/>
  <c r="M7358" i="4"/>
  <c r="M7359" i="4"/>
  <c r="M7360" i="4"/>
  <c r="M7361" i="4"/>
  <c r="M7362" i="4"/>
  <c r="M7363" i="4"/>
  <c r="M7364" i="4"/>
  <c r="M7365" i="4"/>
  <c r="M7366" i="4"/>
  <c r="M7367" i="4"/>
  <c r="M7368" i="4"/>
  <c r="M7369" i="4"/>
  <c r="M7370" i="4"/>
  <c r="M7371" i="4"/>
  <c r="M7372" i="4"/>
  <c r="M7373" i="4"/>
  <c r="M7374" i="4"/>
  <c r="M7375" i="4"/>
  <c r="M7376" i="4"/>
  <c r="M7377" i="4"/>
  <c r="M7378" i="4"/>
  <c r="M7379" i="4"/>
  <c r="M7380" i="4"/>
  <c r="M7381" i="4"/>
  <c r="M7382" i="4"/>
  <c r="M7383" i="4"/>
  <c r="M7384" i="4"/>
  <c r="M7385" i="4"/>
  <c r="M7386" i="4"/>
  <c r="M7387" i="4"/>
  <c r="M7388" i="4"/>
  <c r="M7389" i="4"/>
  <c r="M7390" i="4"/>
  <c r="M7391" i="4"/>
  <c r="M7392" i="4"/>
  <c r="M7393" i="4"/>
  <c r="M7394" i="4"/>
  <c r="M7395" i="4"/>
  <c r="M7396" i="4"/>
  <c r="M7397" i="4"/>
  <c r="M7398" i="4"/>
  <c r="M7399" i="4"/>
  <c r="M7400" i="4"/>
  <c r="M7401" i="4"/>
  <c r="M7402" i="4"/>
  <c r="M7403" i="4"/>
  <c r="M7404" i="4"/>
  <c r="M7405" i="4"/>
  <c r="M7406" i="4"/>
  <c r="M7407" i="4"/>
  <c r="M7408" i="4"/>
  <c r="M7409" i="4"/>
  <c r="M7410" i="4"/>
  <c r="M7411" i="4"/>
  <c r="M7412" i="4"/>
  <c r="M7413" i="4"/>
  <c r="M7414" i="4"/>
  <c r="M7415" i="4"/>
  <c r="M7416" i="4"/>
  <c r="M7417" i="4"/>
  <c r="M7418" i="4"/>
  <c r="M7419" i="4"/>
  <c r="M7420" i="4"/>
  <c r="M7421" i="4"/>
  <c r="M7422" i="4"/>
  <c r="M7423" i="4"/>
  <c r="M7424" i="4"/>
  <c r="M7425" i="4"/>
  <c r="M7426" i="4"/>
  <c r="M7427" i="4"/>
  <c r="M7428" i="4"/>
  <c r="M7429" i="4"/>
  <c r="M7430" i="4"/>
  <c r="M7431" i="4"/>
  <c r="M7432" i="4"/>
  <c r="M7433" i="4"/>
  <c r="M7434" i="4"/>
  <c r="M7435" i="4"/>
  <c r="M7436" i="4"/>
  <c r="M7437" i="4"/>
  <c r="M7438" i="4"/>
  <c r="M7439" i="4"/>
  <c r="M7440" i="4"/>
  <c r="M7441" i="4"/>
  <c r="M7442" i="4"/>
  <c r="M7443" i="4"/>
  <c r="M7444" i="4"/>
  <c r="M7445" i="4"/>
  <c r="M7446" i="4"/>
  <c r="M7447" i="4"/>
  <c r="M7448" i="4"/>
  <c r="M7449" i="4"/>
  <c r="M7450" i="4"/>
  <c r="M7451" i="4"/>
  <c r="M7452" i="4"/>
  <c r="M7453" i="4"/>
  <c r="M7454" i="4"/>
  <c r="M7455" i="4"/>
  <c r="M7456" i="4"/>
  <c r="M7457" i="4"/>
  <c r="M7458" i="4"/>
  <c r="M7459" i="4"/>
  <c r="M7460" i="4"/>
  <c r="M7461" i="4"/>
  <c r="M7462" i="4"/>
  <c r="M7463" i="4"/>
  <c r="M7464" i="4"/>
  <c r="M7465" i="4"/>
  <c r="M7466" i="4"/>
  <c r="M7467" i="4"/>
  <c r="M7468" i="4"/>
  <c r="M7469" i="4"/>
  <c r="M7470" i="4"/>
  <c r="M7471" i="4"/>
  <c r="M7472" i="4"/>
  <c r="M7473" i="4"/>
  <c r="M7474" i="4"/>
  <c r="M7475" i="4"/>
  <c r="M7476" i="4"/>
  <c r="M7477" i="4"/>
  <c r="M7478" i="4"/>
  <c r="M7479" i="4"/>
  <c r="M7480" i="4"/>
  <c r="M7481" i="4"/>
  <c r="M7482" i="4"/>
  <c r="M7483" i="4"/>
  <c r="M7484" i="4"/>
  <c r="M7485" i="4"/>
  <c r="M7486" i="4"/>
  <c r="M7487" i="4"/>
  <c r="M7488" i="4"/>
  <c r="M7489" i="4"/>
  <c r="M7490" i="4"/>
  <c r="M7491" i="4"/>
  <c r="M7492" i="4"/>
  <c r="M7493" i="4"/>
  <c r="M7494" i="4"/>
  <c r="M7495" i="4"/>
  <c r="M7496" i="4"/>
  <c r="M7497" i="4"/>
  <c r="M7498" i="4"/>
  <c r="M7499" i="4"/>
  <c r="M7500" i="4"/>
  <c r="M7501" i="4"/>
  <c r="M7502" i="4"/>
  <c r="M7503" i="4"/>
  <c r="M7504" i="4"/>
  <c r="M7505" i="4"/>
  <c r="M7506" i="4"/>
  <c r="M7507" i="4"/>
  <c r="M7508" i="4"/>
  <c r="M7509" i="4"/>
  <c r="M7510" i="4"/>
  <c r="M7511" i="4"/>
  <c r="M7512" i="4"/>
  <c r="M7513" i="4"/>
  <c r="M7514" i="4"/>
  <c r="M7515" i="4"/>
  <c r="M7516" i="4"/>
  <c r="M7517" i="4"/>
  <c r="M7518" i="4"/>
  <c r="M7519" i="4"/>
  <c r="M7520" i="4"/>
  <c r="M7521" i="4"/>
  <c r="M7522" i="4"/>
  <c r="M7523" i="4"/>
  <c r="M7524" i="4"/>
  <c r="M7525" i="4"/>
  <c r="M7526" i="4"/>
  <c r="M7527" i="4"/>
  <c r="M7528" i="4"/>
  <c r="M7529" i="4"/>
  <c r="M7530" i="4"/>
  <c r="M7531" i="4"/>
  <c r="M7532" i="4"/>
  <c r="M7533" i="4"/>
  <c r="M7534" i="4"/>
  <c r="M7535" i="4"/>
  <c r="M7536" i="4"/>
  <c r="M7537" i="4"/>
  <c r="M7538" i="4"/>
  <c r="M7539" i="4"/>
  <c r="M7540" i="4"/>
  <c r="M7541" i="4"/>
  <c r="M7542" i="4"/>
  <c r="M7543" i="4"/>
  <c r="M7544" i="4"/>
  <c r="M7545" i="4"/>
  <c r="M7546" i="4"/>
  <c r="M7547" i="4"/>
  <c r="M7548" i="4"/>
  <c r="M7549" i="4"/>
  <c r="M7550" i="4"/>
  <c r="M7551" i="4"/>
  <c r="M7552" i="4"/>
  <c r="M7553" i="4"/>
  <c r="M7554" i="4"/>
  <c r="M7555" i="4"/>
  <c r="M7556" i="4"/>
  <c r="M7557" i="4"/>
  <c r="M7558" i="4"/>
  <c r="M7559" i="4"/>
  <c r="M7560" i="4"/>
  <c r="M7561" i="4"/>
  <c r="M7562" i="4"/>
  <c r="M7563" i="4"/>
  <c r="M7564" i="4"/>
  <c r="M6707" i="4"/>
  <c r="J1365" i="2"/>
  <c r="G1365" i="2"/>
  <c r="C1365" i="2"/>
  <c r="J1364" i="2"/>
  <c r="G1364" i="2"/>
  <c r="C1364" i="2"/>
  <c r="J1363" i="2"/>
  <c r="G1363" i="2"/>
  <c r="C1363" i="2"/>
  <c r="C6706" i="4"/>
  <c r="F6706" i="4"/>
  <c r="D1359" i="5"/>
  <c r="I5" i="5"/>
  <c r="A1359" i="5"/>
  <c r="AB1484" i="5" l="1"/>
  <c r="AB1472" i="5"/>
  <c r="AB1460" i="5"/>
  <c r="AB1448" i="5"/>
  <c r="AB1436" i="5"/>
  <c r="AB1424" i="5"/>
  <c r="AB1387" i="5"/>
  <c r="AB1375" i="5"/>
  <c r="AB1363" i="5"/>
  <c r="AB1401" i="5"/>
  <c r="AB1389" i="5"/>
  <c r="AB1365" i="5"/>
  <c r="AB1479" i="5"/>
  <c r="AB1467" i="5"/>
  <c r="AB1455" i="5"/>
  <c r="AB1443" i="5"/>
  <c r="AB1431" i="5"/>
  <c r="AB1419" i="5"/>
  <c r="AB1406" i="5"/>
  <c r="AB1382" i="5"/>
  <c r="AB1370" i="5"/>
  <c r="AB1477" i="5"/>
  <c r="AB1465" i="5"/>
  <c r="AB1453" i="5"/>
  <c r="AB1441" i="5"/>
  <c r="AB1417" i="5"/>
  <c r="AB1404" i="5"/>
  <c r="AB1392" i="5"/>
  <c r="AB1380" i="5"/>
  <c r="AB1478" i="5"/>
  <c r="AB1466" i="5"/>
  <c r="AB1454" i="5"/>
  <c r="AB1442" i="5"/>
  <c r="AB1430" i="5"/>
  <c r="AB1418" i="5"/>
  <c r="AB1405" i="5"/>
  <c r="AB1393" i="5"/>
  <c r="AB1381" i="5"/>
  <c r="Y1411" i="5"/>
  <c r="Z1411" i="5" s="1"/>
  <c r="AB1485" i="5"/>
  <c r="AB1473" i="5"/>
  <c r="AB1461" i="5"/>
  <c r="AB1449" i="5"/>
  <c r="AB1437" i="5"/>
  <c r="AB1413" i="5"/>
  <c r="AB1400" i="5"/>
  <c r="AB1364" i="5"/>
  <c r="AB1409" i="5"/>
  <c r="AB1475" i="5"/>
  <c r="AB1463" i="5"/>
  <c r="AB1451" i="5"/>
  <c r="AB1439" i="5"/>
  <c r="AB1427" i="5"/>
  <c r="AB1415" i="5"/>
  <c r="AB1483" i="5"/>
  <c r="AB1471" i="5"/>
  <c r="AB1459" i="5"/>
  <c r="AB1447" i="5"/>
  <c r="AB1435" i="5"/>
  <c r="AB1474" i="5"/>
  <c r="AB1462" i="5"/>
  <c r="AB1450" i="5"/>
  <c r="AB1438" i="5"/>
  <c r="AB1426" i="5"/>
  <c r="AB1366" i="5"/>
  <c r="AB1482" i="5"/>
  <c r="AB1470" i="5"/>
  <c r="AB1458" i="5"/>
  <c r="AB1446" i="5"/>
  <c r="AB1434" i="5"/>
  <c r="AB1422" i="5"/>
  <c r="AB1410" i="5"/>
  <c r="AB1386" i="5"/>
  <c r="AB1362" i="5"/>
  <c r="AB1360" i="5"/>
  <c r="Q7563" i="4"/>
  <c r="Q7551" i="4"/>
  <c r="Q7539" i="4"/>
  <c r="Q7527" i="4"/>
  <c r="Q7515" i="4"/>
  <c r="Q7503" i="4"/>
  <c r="Q7491" i="4"/>
  <c r="Q7479" i="4"/>
  <c r="Q7467" i="4"/>
  <c r="Q7455" i="4"/>
  <c r="Q7443" i="4"/>
  <c r="Q7431" i="4"/>
  <c r="Q7419" i="4"/>
  <c r="Q7407" i="4"/>
  <c r="Q7395" i="4"/>
  <c r="Q7383" i="4"/>
  <c r="Q7371" i="4"/>
  <c r="Q7359" i="4"/>
  <c r="Q7347" i="4"/>
  <c r="Q7335" i="4"/>
  <c r="Q7323" i="4"/>
  <c r="Q7311" i="4"/>
  <c r="Q7299" i="4"/>
  <c r="Q7287" i="4"/>
  <c r="Q7275" i="4"/>
  <c r="Q7263" i="4"/>
  <c r="Q7251" i="4"/>
  <c r="Q7239" i="4"/>
  <c r="Q7562" i="4"/>
  <c r="Q7550" i="4"/>
  <c r="Q7538" i="4"/>
  <c r="Q7526" i="4"/>
  <c r="Q7514" i="4"/>
  <c r="Q7502" i="4"/>
  <c r="Q7490" i="4"/>
  <c r="Q7478" i="4"/>
  <c r="Q7466" i="4"/>
  <c r="Q7454" i="4"/>
  <c r="Q7442" i="4"/>
  <c r="Q7430" i="4"/>
  <c r="Q7418" i="4"/>
  <c r="Q7406" i="4"/>
  <c r="Q7394" i="4"/>
  <c r="Q7382" i="4"/>
  <c r="Q7370" i="4"/>
  <c r="Q7358" i="4"/>
  <c r="Q7346" i="4"/>
  <c r="Q7334" i="4"/>
  <c r="Q7322" i="4"/>
  <c r="Q7310" i="4"/>
  <c r="Q7298" i="4"/>
  <c r="Q7286" i="4"/>
  <c r="Q7274" i="4"/>
  <c r="Q7262" i="4"/>
  <c r="Q7250" i="4"/>
  <c r="Q7238" i="4"/>
  <c r="Q7226" i="4"/>
  <c r="Q7214" i="4"/>
  <c r="Q7202" i="4"/>
  <c r="Q7190" i="4"/>
  <c r="Q7178" i="4"/>
  <c r="Q7166" i="4"/>
  <c r="Q7154" i="4"/>
  <c r="Q7142" i="4"/>
  <c r="Q7561" i="4"/>
  <c r="Q7549" i="4"/>
  <c r="Q7537" i="4"/>
  <c r="Q7525" i="4"/>
  <c r="Q7513" i="4"/>
  <c r="Q7501" i="4"/>
  <c r="Q7489" i="4"/>
  <c r="Q7477" i="4"/>
  <c r="Q7465" i="4"/>
  <c r="Q7453" i="4"/>
  <c r="Q7441" i="4"/>
  <c r="Q7429" i="4"/>
  <c r="Q7417" i="4"/>
  <c r="Q7405" i="4"/>
  <c r="Q7393" i="4"/>
  <c r="Q7381" i="4"/>
  <c r="Q7369" i="4"/>
  <c r="Q7357" i="4"/>
  <c r="Q7345" i="4"/>
  <c r="Q7333" i="4"/>
  <c r="Q7321" i="4"/>
  <c r="Q7309" i="4"/>
  <c r="Q7297" i="4"/>
  <c r="Q7285" i="4"/>
  <c r="Q7273" i="4"/>
  <c r="Q7261" i="4"/>
  <c r="Q7249" i="4"/>
  <c r="Q7237" i="4"/>
  <c r="Q7225" i="4"/>
  <c r="Q7213" i="4"/>
  <c r="Q7201" i="4"/>
  <c r="Q7189" i="4"/>
  <c r="Q7177" i="4"/>
  <c r="Q7165" i="4"/>
  <c r="Q7153" i="4"/>
  <c r="Q7141" i="4"/>
  <c r="Q7129" i="4"/>
  <c r="Q7117" i="4"/>
  <c r="Q7105" i="4"/>
  <c r="Q7093" i="4"/>
  <c r="Q7081" i="4"/>
  <c r="Q7069" i="4"/>
  <c r="Q7057" i="4"/>
  <c r="Q7045" i="4"/>
  <c r="Q7033" i="4"/>
  <c r="Q7021" i="4"/>
  <c r="Q7009" i="4"/>
  <c r="Q6997" i="4"/>
  <c r="Q6985" i="4"/>
  <c r="Q6973" i="4"/>
  <c r="Q6961" i="4"/>
  <c r="Q6949" i="4"/>
  <c r="Q6937" i="4"/>
  <c r="Q6925" i="4"/>
  <c r="Q6913" i="4"/>
  <c r="Q6901" i="4"/>
  <c r="Q6889" i="4"/>
  <c r="Q6877" i="4"/>
  <c r="Q6865" i="4"/>
  <c r="Q6853" i="4"/>
  <c r="Q6841" i="4"/>
  <c r="Q6829" i="4"/>
  <c r="Q6817" i="4"/>
  <c r="Q6805" i="4"/>
  <c r="Q7557" i="4"/>
  <c r="Q7545" i="4"/>
  <c r="Q7533" i="4"/>
  <c r="Q7521" i="4"/>
  <c r="Q7509" i="4"/>
  <c r="Q7497" i="4"/>
  <c r="Q7485" i="4"/>
  <c r="Q7473" i="4"/>
  <c r="Q7461" i="4"/>
  <c r="Q7449" i="4"/>
  <c r="Q7437" i="4"/>
  <c r="Q7425" i="4"/>
  <c r="Q7413" i="4"/>
  <c r="Q7401" i="4"/>
  <c r="Q7389" i="4"/>
  <c r="Q7377" i="4"/>
  <c r="Q7365" i="4"/>
  <c r="Q7353" i="4"/>
  <c r="Q7341" i="4"/>
  <c r="Q7329" i="4"/>
  <c r="Q7317" i="4"/>
  <c r="Q7305" i="4"/>
  <c r="Q7293" i="4"/>
  <c r="Q7281" i="4"/>
  <c r="Q7269" i="4"/>
  <c r="Q7257" i="4"/>
  <c r="Q7245" i="4"/>
  <c r="Q7233" i="4"/>
  <c r="Q7221" i="4"/>
  <c r="Q7209" i="4"/>
  <c r="Q7197" i="4"/>
  <c r="Q7185" i="4"/>
  <c r="Q7173" i="4"/>
  <c r="Q7161" i="4"/>
  <c r="Q7149" i="4"/>
  <c r="Q7137" i="4"/>
  <c r="Q7125" i="4"/>
  <c r="Q7113" i="4"/>
  <c r="Q7101" i="4"/>
  <c r="Q7089" i="4"/>
  <c r="Q7077" i="4"/>
  <c r="Q7065" i="4"/>
  <c r="Q7053" i="4"/>
  <c r="Q7041" i="4"/>
  <c r="Q7029" i="4"/>
  <c r="Q7017" i="4"/>
  <c r="Q7005" i="4"/>
  <c r="Q6993" i="4"/>
  <c r="Q6981" i="4"/>
  <c r="Q6969" i="4"/>
  <c r="Q6957" i="4"/>
  <c r="Q6945" i="4"/>
  <c r="Q6933" i="4"/>
  <c r="Q6921" i="4"/>
  <c r="Q6909" i="4"/>
  <c r="Q6897" i="4"/>
  <c r="Q6885" i="4"/>
  <c r="Q6873" i="4"/>
  <c r="Q6861" i="4"/>
  <c r="Q6849" i="4"/>
  <c r="Q6837" i="4"/>
  <c r="Q6825" i="4"/>
  <c r="Q6813" i="4"/>
  <c r="Q6801" i="4"/>
  <c r="Q6789" i="4"/>
  <c r="Q6777" i="4"/>
  <c r="Q6765" i="4"/>
  <c r="Q6753" i="4"/>
  <c r="Q6729" i="4"/>
  <c r="Q6717" i="4"/>
  <c r="Q7556" i="4"/>
  <c r="Q7544" i="4"/>
  <c r="Q7532" i="4"/>
  <c r="Q7520" i="4"/>
  <c r="Q7508" i="4"/>
  <c r="Q7496" i="4"/>
  <c r="Q7484" i="4"/>
  <c r="Q7472" i="4"/>
  <c r="Q7460" i="4"/>
  <c r="Q7448" i="4"/>
  <c r="Q7436" i="4"/>
  <c r="Q7424" i="4"/>
  <c r="Q7412" i="4"/>
  <c r="Q7400" i="4"/>
  <c r="Q7388" i="4"/>
  <c r="Q7376" i="4"/>
  <c r="Q7364" i="4"/>
  <c r="Q7352" i="4"/>
  <c r="Q7340" i="4"/>
  <c r="Q7328" i="4"/>
  <c r="Q7316" i="4"/>
  <c r="Q7304" i="4"/>
  <c r="Q7292" i="4"/>
  <c r="Q7280" i="4"/>
  <c r="Q7268" i="4"/>
  <c r="Q7256" i="4"/>
  <c r="Q7244" i="4"/>
  <c r="Q7232" i="4"/>
  <c r="Q7220" i="4"/>
  <c r="Q7208" i="4"/>
  <c r="Q7196" i="4"/>
  <c r="Q7184" i="4"/>
  <c r="Q7172" i="4"/>
  <c r="Q7160" i="4"/>
  <c r="Q7148" i="4"/>
  <c r="Q7136" i="4"/>
  <c r="Q7124" i="4"/>
  <c r="Q7112" i="4"/>
  <c r="Q7100" i="4"/>
  <c r="Q7088" i="4"/>
  <c r="Q7076" i="4"/>
  <c r="Q7064" i="4"/>
  <c r="Q7052" i="4"/>
  <c r="Q7040" i="4"/>
  <c r="Q7028" i="4"/>
  <c r="Q7016" i="4"/>
  <c r="Q7004" i="4"/>
  <c r="Q6992" i="4"/>
  <c r="Q6980" i="4"/>
  <c r="Q6968" i="4"/>
  <c r="Q6956" i="4"/>
  <c r="Q6944" i="4"/>
  <c r="Q6932" i="4"/>
  <c r="Q6920" i="4"/>
  <c r="Q6908" i="4"/>
  <c r="Q6896" i="4"/>
  <c r="Q6884" i="4"/>
  <c r="Q6872" i="4"/>
  <c r="Q6860" i="4"/>
  <c r="Q6848" i="4"/>
  <c r="Q6836" i="4"/>
  <c r="Q6824" i="4"/>
  <c r="Q6812" i="4"/>
  <c r="Q6800" i="4"/>
  <c r="Q6788" i="4"/>
  <c r="Q6776" i="4"/>
  <c r="Q6764" i="4"/>
  <c r="Q6752" i="4"/>
  <c r="Q6740" i="4"/>
  <c r="Q6728" i="4"/>
  <c r="Q6716" i="4"/>
  <c r="Q7555" i="4"/>
  <c r="Q7543" i="4"/>
  <c r="Q7531" i="4"/>
  <c r="Q7519" i="4"/>
  <c r="Q7507" i="4"/>
  <c r="Q7495" i="4"/>
  <c r="Q7483" i="4"/>
  <c r="Q7471" i="4"/>
  <c r="Q7459" i="4"/>
  <c r="Q7447" i="4"/>
  <c r="Q7435" i="4"/>
  <c r="Q7423" i="4"/>
  <c r="Q7411" i="4"/>
  <c r="Q7399" i="4"/>
  <c r="Q7387" i="4"/>
  <c r="Q7375" i="4"/>
  <c r="Q7363" i="4"/>
  <c r="Q7351" i="4"/>
  <c r="Q7339" i="4"/>
  <c r="Q7327" i="4"/>
  <c r="Q7315" i="4"/>
  <c r="Q7303" i="4"/>
  <c r="Q7291" i="4"/>
  <c r="Q7279" i="4"/>
  <c r="Q7267" i="4"/>
  <c r="Q7255" i="4"/>
  <c r="Q7243" i="4"/>
  <c r="Q7231" i="4"/>
  <c r="Q7219" i="4"/>
  <c r="Q7207" i="4"/>
  <c r="Q7195" i="4"/>
  <c r="Q7183" i="4"/>
  <c r="Q7171" i="4"/>
  <c r="Q7159" i="4"/>
  <c r="Q7147" i="4"/>
  <c r="Q7135" i="4"/>
  <c r="Q7123" i="4"/>
  <c r="Q7111" i="4"/>
  <c r="Q7099" i="4"/>
  <c r="Q7087" i="4"/>
  <c r="Q7075" i="4"/>
  <c r="Q7063" i="4"/>
  <c r="Q7051" i="4"/>
  <c r="Q7039" i="4"/>
  <c r="Q7027" i="4"/>
  <c r="Q7015" i="4"/>
  <c r="Q7003" i="4"/>
  <c r="Q6991" i="4"/>
  <c r="Q6979" i="4"/>
  <c r="Q6967" i="4"/>
  <c r="Q6955" i="4"/>
  <c r="Q6943" i="4"/>
  <c r="Q6931" i="4"/>
  <c r="Q6919" i="4"/>
  <c r="Q6907" i="4"/>
  <c r="Q6895" i="4"/>
  <c r="Q6883" i="4"/>
  <c r="Q6871" i="4"/>
  <c r="Q6859" i="4"/>
  <c r="Q6847" i="4"/>
  <c r="Q6835" i="4"/>
  <c r="Q6823" i="4"/>
  <c r="Q6811" i="4"/>
  <c r="Q6799" i="4"/>
  <c r="Q6787" i="4"/>
  <c r="Q6775" i="4"/>
  <c r="Q6763" i="4"/>
  <c r="Q6751" i="4"/>
  <c r="Q6739" i="4"/>
  <c r="Q6727" i="4"/>
  <c r="Q6715" i="4"/>
  <c r="Q7554" i="4"/>
  <c r="Q7542" i="4"/>
  <c r="Q7530" i="4"/>
  <c r="Q7518" i="4"/>
  <c r="Q7506" i="4"/>
  <c r="Q7494" i="4"/>
  <c r="Q7482" i="4"/>
  <c r="Q7470" i="4"/>
  <c r="Q7458" i="4"/>
  <c r="Q7446" i="4"/>
  <c r="Q7434" i="4"/>
  <c r="Q7422" i="4"/>
  <c r="Q7410" i="4"/>
  <c r="Q7398" i="4"/>
  <c r="Q7386" i="4"/>
  <c r="Q7374" i="4"/>
  <c r="Q7362" i="4"/>
  <c r="Q7350" i="4"/>
  <c r="Q7338" i="4"/>
  <c r="Q7326" i="4"/>
  <c r="Q7314" i="4"/>
  <c r="Q7302" i="4"/>
  <c r="Q7290" i="4"/>
  <c r="Q7278" i="4"/>
  <c r="Q7266" i="4"/>
  <c r="Q7254" i="4"/>
  <c r="Q7242" i="4"/>
  <c r="Q7230" i="4"/>
  <c r="Q7218" i="4"/>
  <c r="Q7206" i="4"/>
  <c r="Q7194" i="4"/>
  <c r="Q7182" i="4"/>
  <c r="Q7170" i="4"/>
  <c r="Q7158" i="4"/>
  <c r="Q7146" i="4"/>
  <c r="Q7134" i="4"/>
  <c r="Q7122" i="4"/>
  <c r="Q7110" i="4"/>
  <c r="Q7098" i="4"/>
  <c r="Q7086" i="4"/>
  <c r="Q7074" i="4"/>
  <c r="Q7062" i="4"/>
  <c r="Q7050" i="4"/>
  <c r="Q7038" i="4"/>
  <c r="Q7026" i="4"/>
  <c r="Q7014" i="4"/>
  <c r="Q7002" i="4"/>
  <c r="Q6990" i="4"/>
  <c r="Q6978" i="4"/>
  <c r="Q6966" i="4"/>
  <c r="Q6954" i="4"/>
  <c r="Q6942" i="4"/>
  <c r="Q6930" i="4"/>
  <c r="Q6918" i="4"/>
  <c r="Q6906" i="4"/>
  <c r="Q6894" i="4"/>
  <c r="Q6882" i="4"/>
  <c r="Q6870" i="4"/>
  <c r="Q6858" i="4"/>
  <c r="Q6846" i="4"/>
  <c r="Q6834" i="4"/>
  <c r="Q6822" i="4"/>
  <c r="Q6810" i="4"/>
  <c r="Q6798" i="4"/>
  <c r="Q6786" i="4"/>
  <c r="Q6774" i="4"/>
  <c r="Q6762" i="4"/>
  <c r="Q6750" i="4"/>
  <c r="Q6738" i="4"/>
  <c r="Q6726" i="4"/>
  <c r="Q6714" i="4"/>
  <c r="Q7553" i="4"/>
  <c r="Q7541" i="4"/>
  <c r="Q7529" i="4"/>
  <c r="Q7517" i="4"/>
  <c r="Q7505" i="4"/>
  <c r="Q7493" i="4"/>
  <c r="Q7481" i="4"/>
  <c r="Q7469" i="4"/>
  <c r="Q7457" i="4"/>
  <c r="Q7445" i="4"/>
  <c r="Q7433" i="4"/>
  <c r="Q7421" i="4"/>
  <c r="Q7409" i="4"/>
  <c r="Q7397" i="4"/>
  <c r="Q7385" i="4"/>
  <c r="Q7373" i="4"/>
  <c r="Q7361" i="4"/>
  <c r="Q7349" i="4"/>
  <c r="Q7337" i="4"/>
  <c r="Q7325" i="4"/>
  <c r="Q7313" i="4"/>
  <c r="Q7301" i="4"/>
  <c r="Q7289" i="4"/>
  <c r="Q7277" i="4"/>
  <c r="Q7265" i="4"/>
  <c r="Q7253" i="4"/>
  <c r="Q7241" i="4"/>
  <c r="Q7229" i="4"/>
  <c r="Q7217" i="4"/>
  <c r="Q7205" i="4"/>
  <c r="Q7193" i="4"/>
  <c r="Q7181" i="4"/>
  <c r="Q7169" i="4"/>
  <c r="Q7157" i="4"/>
  <c r="Q7145" i="4"/>
  <c r="Q7133" i="4"/>
  <c r="Q7121" i="4"/>
  <c r="Q7109" i="4"/>
  <c r="Q7097" i="4"/>
  <c r="Q7085" i="4"/>
  <c r="Q7073" i="4"/>
  <c r="Q7061" i="4"/>
  <c r="Q7049" i="4"/>
  <c r="Q7037" i="4"/>
  <c r="Q7025" i="4"/>
  <c r="Q7013" i="4"/>
  <c r="Q7001" i="4"/>
  <c r="Q6989" i="4"/>
  <c r="Q6977" i="4"/>
  <c r="Q6965" i="4"/>
  <c r="Q6953" i="4"/>
  <c r="Q6941" i="4"/>
  <c r="Q6929" i="4"/>
  <c r="Q6917" i="4"/>
  <c r="Q6905" i="4"/>
  <c r="Q6893" i="4"/>
  <c r="Q6881" i="4"/>
  <c r="Q6869" i="4"/>
  <c r="Q6857" i="4"/>
  <c r="Q6845" i="4"/>
  <c r="Q6833" i="4"/>
  <c r="Q6821" i="4"/>
  <c r="Q6809" i="4"/>
  <c r="Q6797" i="4"/>
  <c r="Q6785" i="4"/>
  <c r="Q6773" i="4"/>
  <c r="Q6761" i="4"/>
  <c r="Q6749" i="4"/>
  <c r="Q6737" i="4"/>
  <c r="Q6725" i="4"/>
  <c r="Q6713" i="4"/>
  <c r="Q7564" i="4"/>
  <c r="Q7552" i="4"/>
  <c r="Q7540" i="4"/>
  <c r="Q7528" i="4"/>
  <c r="Q7516" i="4"/>
  <c r="Q7504" i="4"/>
  <c r="Q7492" i="4"/>
  <c r="Q7480" i="4"/>
  <c r="Q7468" i="4"/>
  <c r="Q7456" i="4"/>
  <c r="Q7444" i="4"/>
  <c r="Q7432" i="4"/>
  <c r="Q7420" i="4"/>
  <c r="Q7408" i="4"/>
  <c r="Q7396" i="4"/>
  <c r="Q7384" i="4"/>
  <c r="Q7372" i="4"/>
  <c r="Q7360" i="4"/>
  <c r="Q7348" i="4"/>
  <c r="Q7336" i="4"/>
  <c r="Q7324" i="4"/>
  <c r="Q7312" i="4"/>
  <c r="Q7300" i="4"/>
  <c r="Q7288" i="4"/>
  <c r="Q7276" i="4"/>
  <c r="Q7264" i="4"/>
  <c r="Q7252" i="4"/>
  <c r="Q7240" i="4"/>
  <c r="Q7228" i="4"/>
  <c r="Q7216" i="4"/>
  <c r="Q7204" i="4"/>
  <c r="Q7192" i="4"/>
  <c r="Q7180" i="4"/>
  <c r="Q7168" i="4"/>
  <c r="Q7156" i="4"/>
  <c r="Q7144" i="4"/>
  <c r="Q7132" i="4"/>
  <c r="Q7120" i="4"/>
  <c r="Q7108" i="4"/>
  <c r="Q7096" i="4"/>
  <c r="Q7084" i="4"/>
  <c r="Q7072" i="4"/>
  <c r="Q7060" i="4"/>
  <c r="Q7048" i="4"/>
  <c r="Q7036" i="4"/>
  <c r="Q7024" i="4"/>
  <c r="Q7012" i="4"/>
  <c r="Q7000" i="4"/>
  <c r="Q6988" i="4"/>
  <c r="Q6976" i="4"/>
  <c r="Q6964" i="4"/>
  <c r="Q6952" i="4"/>
  <c r="Q6940" i="4"/>
  <c r="Q6928" i="4"/>
  <c r="Q6916" i="4"/>
  <c r="Q6904" i="4"/>
  <c r="Q6892" i="4"/>
  <c r="Q6880" i="4"/>
  <c r="Q6868" i="4"/>
  <c r="Q6856" i="4"/>
  <c r="Q6844" i="4"/>
  <c r="Q6832" i="4"/>
  <c r="Q6820" i="4"/>
  <c r="Q6808" i="4"/>
  <c r="Q6796" i="4"/>
  <c r="Q6784" i="4"/>
  <c r="Q6772" i="4"/>
  <c r="Q6760" i="4"/>
  <c r="Q6748" i="4"/>
  <c r="Q6736" i="4"/>
  <c r="Q6724" i="4"/>
  <c r="Q6712" i="4"/>
  <c r="Q7227" i="4"/>
  <c r="Q7215" i="4"/>
  <c r="Q7203" i="4"/>
  <c r="Q7191" i="4"/>
  <c r="Q7179" i="4"/>
  <c r="Q7167" i="4"/>
  <c r="Q7155" i="4"/>
  <c r="Q7143" i="4"/>
  <c r="Q7131" i="4"/>
  <c r="Q7119" i="4"/>
  <c r="Q7107" i="4"/>
  <c r="Q7095" i="4"/>
  <c r="Q7083" i="4"/>
  <c r="Q7071" i="4"/>
  <c r="Q7059" i="4"/>
  <c r="Q7047" i="4"/>
  <c r="Q7035" i="4"/>
  <c r="Q7023" i="4"/>
  <c r="Q7011" i="4"/>
  <c r="Q6999" i="4"/>
  <c r="Q6987" i="4"/>
  <c r="Q6975" i="4"/>
  <c r="Q6963" i="4"/>
  <c r="Q6951" i="4"/>
  <c r="Q6939" i="4"/>
  <c r="Q6927" i="4"/>
  <c r="Q6915" i="4"/>
  <c r="Q6903" i="4"/>
  <c r="Q6891" i="4"/>
  <c r="Q6879" i="4"/>
  <c r="Q6867" i="4"/>
  <c r="Q6855" i="4"/>
  <c r="Q6843" i="4"/>
  <c r="Q6831" i="4"/>
  <c r="Q6819" i="4"/>
  <c r="Q6807" i="4"/>
  <c r="Q6795" i="4"/>
  <c r="Q6783" i="4"/>
  <c r="Q6771" i="4"/>
  <c r="Q6759" i="4"/>
  <c r="Q6747" i="4"/>
  <c r="Q6735" i="4"/>
  <c r="Q6723" i="4"/>
  <c r="Q6711" i="4"/>
  <c r="Q7130" i="4"/>
  <c r="Q7118" i="4"/>
  <c r="Q7106" i="4"/>
  <c r="Q7094" i="4"/>
  <c r="Q7082" i="4"/>
  <c r="Q7070" i="4"/>
  <c r="Q7058" i="4"/>
  <c r="Q7046" i="4"/>
  <c r="Q7034" i="4"/>
  <c r="Q7022" i="4"/>
  <c r="Q7010" i="4"/>
  <c r="Q6998" i="4"/>
  <c r="Q6986" i="4"/>
  <c r="Q6974" i="4"/>
  <c r="Q6962" i="4"/>
  <c r="Q6950" i="4"/>
  <c r="Q6938" i="4"/>
  <c r="Q6926" i="4"/>
  <c r="Q6914" i="4"/>
  <c r="Q6902" i="4"/>
  <c r="Q6890" i="4"/>
  <c r="Q6878" i="4"/>
  <c r="Q6866" i="4"/>
  <c r="Q6854" i="4"/>
  <c r="Q6842" i="4"/>
  <c r="Q6830" i="4"/>
  <c r="Q6818" i="4"/>
  <c r="Q6806" i="4"/>
  <c r="Q6794" i="4"/>
  <c r="Q6782" i="4"/>
  <c r="Q6770" i="4"/>
  <c r="Q6758" i="4"/>
  <c r="Q6746" i="4"/>
  <c r="Q6734" i="4"/>
  <c r="Q6722" i="4"/>
  <c r="Q6710" i="4"/>
  <c r="Q6793" i="4"/>
  <c r="Q6781" i="4"/>
  <c r="Q6769" i="4"/>
  <c r="Q6757" i="4"/>
  <c r="Q6745" i="4"/>
  <c r="Q6733" i="4"/>
  <c r="Q6721" i="4"/>
  <c r="Q6709" i="4"/>
  <c r="Q7560" i="4"/>
  <c r="Q7548" i="4"/>
  <c r="Q7536" i="4"/>
  <c r="Q7524" i="4"/>
  <c r="Q7512" i="4"/>
  <c r="Q7500" i="4"/>
  <c r="Q7488" i="4"/>
  <c r="Q7476" i="4"/>
  <c r="Q7464" i="4"/>
  <c r="Q7452" i="4"/>
  <c r="Q7440" i="4"/>
  <c r="Q7428" i="4"/>
  <c r="Q7416" i="4"/>
  <c r="Q7404" i="4"/>
  <c r="Q7392" i="4"/>
  <c r="Q7380" i="4"/>
  <c r="Q7368" i="4"/>
  <c r="Q7356" i="4"/>
  <c r="Q7344" i="4"/>
  <c r="Q7332" i="4"/>
  <c r="Q7320" i="4"/>
  <c r="Q7308" i="4"/>
  <c r="Q7296" i="4"/>
  <c r="Q7284" i="4"/>
  <c r="Q7272" i="4"/>
  <c r="Q7260" i="4"/>
  <c r="Q7248" i="4"/>
  <c r="Q7236" i="4"/>
  <c r="Q7224" i="4"/>
  <c r="Q7212" i="4"/>
  <c r="Q7200" i="4"/>
  <c r="Q7188" i="4"/>
  <c r="Q7176" i="4"/>
  <c r="Q7164" i="4"/>
  <c r="Q7152" i="4"/>
  <c r="Q7140" i="4"/>
  <c r="Q7128" i="4"/>
  <c r="Q7116" i="4"/>
  <c r="Q7104" i="4"/>
  <c r="Q7092" i="4"/>
  <c r="Q7080" i="4"/>
  <c r="Q7068" i="4"/>
  <c r="Q7056" i="4"/>
  <c r="Q7044" i="4"/>
  <c r="Q7032" i="4"/>
  <c r="Q7020" i="4"/>
  <c r="Q7008" i="4"/>
  <c r="Q6996" i="4"/>
  <c r="Q6984" i="4"/>
  <c r="Q6972" i="4"/>
  <c r="Q6960" i="4"/>
  <c r="Q6948" i="4"/>
  <c r="Q6936" i="4"/>
  <c r="Q6924" i="4"/>
  <c r="Q6912" i="4"/>
  <c r="Q6900" i="4"/>
  <c r="Q6888" i="4"/>
  <c r="Q6876" i="4"/>
  <c r="Q6864" i="4"/>
  <c r="Q6852" i="4"/>
  <c r="Q6840" i="4"/>
  <c r="Q6828" i="4"/>
  <c r="Q6816" i="4"/>
  <c r="Q6804" i="4"/>
  <c r="Q6792" i="4"/>
  <c r="Q6780" i="4"/>
  <c r="Q6768" i="4"/>
  <c r="Q6756" i="4"/>
  <c r="Q6744" i="4"/>
  <c r="Q6732" i="4"/>
  <c r="Q6720" i="4"/>
  <c r="Q6708" i="4"/>
  <c r="Q7559" i="4"/>
  <c r="Q7547" i="4"/>
  <c r="Q7535" i="4"/>
  <c r="Q7523" i="4"/>
  <c r="Q7511" i="4"/>
  <c r="Q7499" i="4"/>
  <c r="Q7487" i="4"/>
  <c r="Q7475" i="4"/>
  <c r="Q7463" i="4"/>
  <c r="Q7451" i="4"/>
  <c r="Q7439" i="4"/>
  <c r="Q7427" i="4"/>
  <c r="Q7415" i="4"/>
  <c r="Q7403" i="4"/>
  <c r="Q7391" i="4"/>
  <c r="Q7379" i="4"/>
  <c r="Q7367" i="4"/>
  <c r="Q7355" i="4"/>
  <c r="Q7343" i="4"/>
  <c r="Q7331" i="4"/>
  <c r="Q7319" i="4"/>
  <c r="Q7307" i="4"/>
  <c r="Q7295" i="4"/>
  <c r="Q7283" i="4"/>
  <c r="Q7271" i="4"/>
  <c r="Q7259" i="4"/>
  <c r="Q7247" i="4"/>
  <c r="Q7235" i="4"/>
  <c r="Q7223" i="4"/>
  <c r="Q7211" i="4"/>
  <c r="Q7199" i="4"/>
  <c r="Q7187" i="4"/>
  <c r="Q7175" i="4"/>
  <c r="Q7163" i="4"/>
  <c r="Q7151" i="4"/>
  <c r="Q7139" i="4"/>
  <c r="Q7127" i="4"/>
  <c r="Q7115" i="4"/>
  <c r="Q7103" i="4"/>
  <c r="Q7091" i="4"/>
  <c r="Q7079" i="4"/>
  <c r="Q7067" i="4"/>
  <c r="Q7055" i="4"/>
  <c r="Q7043" i="4"/>
  <c r="Q7031" i="4"/>
  <c r="Q7019" i="4"/>
  <c r="Q7007" i="4"/>
  <c r="Q6995" i="4"/>
  <c r="Q6983" i="4"/>
  <c r="Q6971" i="4"/>
  <c r="Q6959" i="4"/>
  <c r="Q6947" i="4"/>
  <c r="Q6935" i="4"/>
  <c r="Q6923" i="4"/>
  <c r="Q6911" i="4"/>
  <c r="Q6899" i="4"/>
  <c r="Q6887" i="4"/>
  <c r="Q6875" i="4"/>
  <c r="Q6863" i="4"/>
  <c r="Q6851" i="4"/>
  <c r="Q6839" i="4"/>
  <c r="Q6827" i="4"/>
  <c r="Q6815" i="4"/>
  <c r="Q6803" i="4"/>
  <c r="Q6791" i="4"/>
  <c r="Q6779" i="4"/>
  <c r="Q6767" i="4"/>
  <c r="Q6755" i="4"/>
  <c r="Q6743" i="4"/>
  <c r="Q6731" i="4"/>
  <c r="Q6719" i="4"/>
  <c r="Q6707" i="4"/>
  <c r="Q7558" i="4"/>
  <c r="Q7546" i="4"/>
  <c r="Q7534" i="4"/>
  <c r="Q7522" i="4"/>
  <c r="Q7510" i="4"/>
  <c r="Q7498" i="4"/>
  <c r="Q7486" i="4"/>
  <c r="Q7474" i="4"/>
  <c r="Q7462" i="4"/>
  <c r="Q7450" i="4"/>
  <c r="Q7438" i="4"/>
  <c r="Q7426" i="4"/>
  <c r="Q7414" i="4"/>
  <c r="Q7402" i="4"/>
  <c r="Q7390" i="4"/>
  <c r="Q7378" i="4"/>
  <c r="Q7366" i="4"/>
  <c r="Q7354" i="4"/>
  <c r="Q7342" i="4"/>
  <c r="Q7330" i="4"/>
  <c r="Q7318" i="4"/>
  <c r="Q7306" i="4"/>
  <c r="Q7294" i="4"/>
  <c r="Q7282" i="4"/>
  <c r="Q7270" i="4"/>
  <c r="Q7258" i="4"/>
  <c r="Q7246" i="4"/>
  <c r="Q7234" i="4"/>
  <c r="Q7222" i="4"/>
  <c r="Q7210" i="4"/>
  <c r="Q7198" i="4"/>
  <c r="Q7186" i="4"/>
  <c r="Q7174" i="4"/>
  <c r="Q7162" i="4"/>
  <c r="Q7150" i="4"/>
  <c r="Q7138" i="4"/>
  <c r="Q7126" i="4"/>
  <c r="Q7114" i="4"/>
  <c r="Q7102" i="4"/>
  <c r="Q7090" i="4"/>
  <c r="Q7078" i="4"/>
  <c r="Q7066" i="4"/>
  <c r="Q7054" i="4"/>
  <c r="Q7042" i="4"/>
  <c r="Q7030" i="4"/>
  <c r="Q7018" i="4"/>
  <c r="Q7006" i="4"/>
  <c r="Q6994" i="4"/>
  <c r="Q6982" i="4"/>
  <c r="Q6970" i="4"/>
  <c r="Q6958" i="4"/>
  <c r="Q6946" i="4"/>
  <c r="Q6934" i="4"/>
  <c r="Q6922" i="4"/>
  <c r="Q6910" i="4"/>
  <c r="Q6898" i="4"/>
  <c r="Q6886" i="4"/>
  <c r="Q6874" i="4"/>
  <c r="Q6862" i="4"/>
  <c r="Q6850" i="4"/>
  <c r="Q6838" i="4"/>
  <c r="Q6826" i="4"/>
  <c r="Q6814" i="4"/>
  <c r="Q6802" i="4"/>
  <c r="Q6790" i="4"/>
  <c r="Q6778" i="4"/>
  <c r="Q6766" i="4"/>
  <c r="Q6754" i="4"/>
  <c r="Q6742" i="4"/>
  <c r="Q6730" i="4"/>
  <c r="Q6718" i="4"/>
  <c r="Y1356" i="5"/>
  <c r="Z1356" i="5" s="1"/>
  <c r="W1356" i="5"/>
  <c r="X1356" i="5" s="1"/>
  <c r="Y1392" i="5"/>
  <c r="Z1392" i="5" s="1"/>
  <c r="Y1404" i="5"/>
  <c r="Z1404" i="5" s="1"/>
  <c r="Y1464" i="5"/>
  <c r="Z1464" i="5" s="1"/>
  <c r="Y1440" i="5"/>
  <c r="Z1440" i="5" s="1"/>
  <c r="Y1416" i="5"/>
  <c r="Z1416" i="5" s="1"/>
  <c r="Y1368" i="5"/>
  <c r="Z1368" i="5" s="1"/>
  <c r="Y1391" i="5"/>
  <c r="Z1391" i="5" s="1"/>
  <c r="Y1390" i="5"/>
  <c r="Z1390" i="5" s="1"/>
  <c r="Y1476" i="5"/>
  <c r="Z1476" i="5" s="1"/>
  <c r="Y1452" i="5"/>
  <c r="Z1452" i="5" s="1"/>
  <c r="Y1428" i="5"/>
  <c r="Z1428" i="5" s="1"/>
  <c r="Y1380" i="5"/>
  <c r="Z1380" i="5" s="1"/>
  <c r="Y1456" i="5"/>
  <c r="Z1456" i="5" s="1"/>
  <c r="Y1420" i="5"/>
  <c r="Z1420" i="5" s="1"/>
  <c r="Y1384" i="5"/>
  <c r="Z1384" i="5" s="1"/>
  <c r="Y1479" i="5"/>
  <c r="Z1479" i="5" s="1"/>
  <c r="Y1467" i="5"/>
  <c r="Z1467" i="5" s="1"/>
  <c r="Y1455" i="5"/>
  <c r="Z1455" i="5" s="1"/>
  <c r="Y1443" i="5"/>
  <c r="Z1443" i="5" s="1"/>
  <c r="Y1431" i="5"/>
  <c r="Z1431" i="5" s="1"/>
  <c r="Y1419" i="5"/>
  <c r="Z1419" i="5" s="1"/>
  <c r="Y1407" i="5"/>
  <c r="Z1407" i="5" s="1"/>
  <c r="Y1395" i="5"/>
  <c r="Z1395" i="5" s="1"/>
  <c r="Y1383" i="5"/>
  <c r="Z1383" i="5" s="1"/>
  <c r="Y1371" i="5"/>
  <c r="Z1371" i="5" s="1"/>
  <c r="Y1480" i="5"/>
  <c r="Z1480" i="5" s="1"/>
  <c r="Y1432" i="5"/>
  <c r="Z1432" i="5" s="1"/>
  <c r="Y1396" i="5"/>
  <c r="Z1396" i="5" s="1"/>
  <c r="Y1372" i="5"/>
  <c r="Z1372" i="5" s="1"/>
  <c r="Y1478" i="5"/>
  <c r="Z1478" i="5" s="1"/>
  <c r="Y1466" i="5"/>
  <c r="Z1466" i="5" s="1"/>
  <c r="Y1454" i="5"/>
  <c r="Z1454" i="5" s="1"/>
  <c r="Y1442" i="5"/>
  <c r="Z1442" i="5" s="1"/>
  <c r="Y1430" i="5"/>
  <c r="Z1430" i="5" s="1"/>
  <c r="Y1418" i="5"/>
  <c r="Z1418" i="5" s="1"/>
  <c r="Y1406" i="5"/>
  <c r="Z1406" i="5" s="1"/>
  <c r="Y1394" i="5"/>
  <c r="Z1394" i="5" s="1"/>
  <c r="Y1382" i="5"/>
  <c r="Z1382" i="5" s="1"/>
  <c r="Y1370" i="5"/>
  <c r="Z1370" i="5" s="1"/>
  <c r="Y1468" i="5"/>
  <c r="Z1468" i="5" s="1"/>
  <c r="Y1444" i="5"/>
  <c r="Z1444" i="5" s="1"/>
  <c r="Y1408" i="5"/>
  <c r="Z1408" i="5" s="1"/>
  <c r="Y1360" i="5"/>
  <c r="Z1360" i="5" s="1"/>
  <c r="Z1477" i="5"/>
  <c r="Y1465" i="5"/>
  <c r="Z1465" i="5" s="1"/>
  <c r="Y1453" i="5"/>
  <c r="Z1453" i="5" s="1"/>
  <c r="Y1441" i="5"/>
  <c r="Z1441" i="5" s="1"/>
  <c r="Y1429" i="5"/>
  <c r="Z1429" i="5" s="1"/>
  <c r="Y1417" i="5"/>
  <c r="Z1417" i="5" s="1"/>
  <c r="Y1405" i="5"/>
  <c r="Z1405" i="5" s="1"/>
  <c r="Y1393" i="5"/>
  <c r="Z1393" i="5" s="1"/>
  <c r="Y1381" i="5"/>
  <c r="Z1381" i="5" s="1"/>
  <c r="Y1369" i="5"/>
  <c r="Z1369" i="5" s="1"/>
  <c r="Y1439" i="5"/>
  <c r="Z1439" i="5" s="1"/>
  <c r="Y1403" i="5"/>
  <c r="Z1403" i="5" s="1"/>
  <c r="Y1427" i="5"/>
  <c r="Z1427" i="5" s="1"/>
  <c r="Y1426" i="5"/>
  <c r="Z1426" i="5" s="1"/>
  <c r="Y1401" i="5"/>
  <c r="Z1401" i="5" s="1"/>
  <c r="Y1475" i="5"/>
  <c r="Z1475" i="5" s="1"/>
  <c r="Y1379" i="5"/>
  <c r="Z1379" i="5" s="1"/>
  <c r="Y1462" i="5"/>
  <c r="Z1462" i="5" s="1"/>
  <c r="Y1414" i="5"/>
  <c r="Z1414" i="5" s="1"/>
  <c r="Y1473" i="5"/>
  <c r="Z1473" i="5" s="1"/>
  <c r="Y1413" i="5"/>
  <c r="Z1413" i="5" s="1"/>
  <c r="Y1484" i="5"/>
  <c r="Z1484" i="5" s="1"/>
  <c r="Z1472" i="5"/>
  <c r="Y1460" i="5"/>
  <c r="Z1460" i="5" s="1"/>
  <c r="Y1448" i="5"/>
  <c r="Z1448" i="5" s="1"/>
  <c r="Y1436" i="5"/>
  <c r="Z1436" i="5" s="1"/>
  <c r="Y1424" i="5"/>
  <c r="Z1424" i="5" s="1"/>
  <c r="Y1412" i="5"/>
  <c r="Z1412" i="5" s="1"/>
  <c r="Y1400" i="5"/>
  <c r="Z1400" i="5" s="1"/>
  <c r="Y1388" i="5"/>
  <c r="Z1388" i="5" s="1"/>
  <c r="Y1376" i="5"/>
  <c r="Z1376" i="5" s="1"/>
  <c r="Y1364" i="5"/>
  <c r="Z1364" i="5" s="1"/>
  <c r="Y1463" i="5"/>
  <c r="Z1463" i="5" s="1"/>
  <c r="Z1415" i="5"/>
  <c r="Y1474" i="5"/>
  <c r="Z1474" i="5" s="1"/>
  <c r="Y1402" i="5"/>
  <c r="Z1402" i="5" s="1"/>
  <c r="Y1461" i="5"/>
  <c r="Z1461" i="5" s="1"/>
  <c r="Y1425" i="5"/>
  <c r="Z1425" i="5" s="1"/>
  <c r="Y1365" i="5"/>
  <c r="Z1365" i="5" s="1"/>
  <c r="Y1483" i="5"/>
  <c r="Z1483" i="5" s="1"/>
  <c r="Y1471" i="5"/>
  <c r="Z1471" i="5" s="1"/>
  <c r="Y1459" i="5"/>
  <c r="Z1459" i="5" s="1"/>
  <c r="Y1447" i="5"/>
  <c r="Z1447" i="5" s="1"/>
  <c r="Y1435" i="5"/>
  <c r="Z1435" i="5" s="1"/>
  <c r="Y1423" i="5"/>
  <c r="Z1423" i="5" s="1"/>
  <c r="Y1399" i="5"/>
  <c r="Z1399" i="5" s="1"/>
  <c r="Y1387" i="5"/>
  <c r="Z1387" i="5" s="1"/>
  <c r="Y1375" i="5"/>
  <c r="Z1375" i="5" s="1"/>
  <c r="Y1363" i="5"/>
  <c r="Z1363" i="5" s="1"/>
  <c r="Y1451" i="5"/>
  <c r="Z1451" i="5" s="1"/>
  <c r="Y1367" i="5"/>
  <c r="Z1367" i="5" s="1"/>
  <c r="Y1438" i="5"/>
  <c r="Z1438" i="5" s="1"/>
  <c r="Y1378" i="5"/>
  <c r="Z1378" i="5" s="1"/>
  <c r="Y1437" i="5"/>
  <c r="Z1437" i="5" s="1"/>
  <c r="Y1377" i="5"/>
  <c r="Z1377" i="5" s="1"/>
  <c r="Y1482" i="5"/>
  <c r="Z1482" i="5" s="1"/>
  <c r="Y1470" i="5"/>
  <c r="Z1470" i="5" s="1"/>
  <c r="Y1458" i="5"/>
  <c r="Z1458" i="5" s="1"/>
  <c r="Y1446" i="5"/>
  <c r="Z1446" i="5" s="1"/>
  <c r="Y1434" i="5"/>
  <c r="Z1434" i="5" s="1"/>
  <c r="Y1422" i="5"/>
  <c r="Z1422" i="5" s="1"/>
  <c r="Y1410" i="5"/>
  <c r="Z1410" i="5" s="1"/>
  <c r="Y1398" i="5"/>
  <c r="Z1398" i="5" s="1"/>
  <c r="Y1386" i="5"/>
  <c r="Z1386" i="5" s="1"/>
  <c r="Y1374" i="5"/>
  <c r="Z1374" i="5" s="1"/>
  <c r="Y1362" i="5"/>
  <c r="Z1362" i="5" s="1"/>
  <c r="Y1450" i="5"/>
  <c r="Z1450" i="5" s="1"/>
  <c r="Y1366" i="5"/>
  <c r="Z1366" i="5" s="1"/>
  <c r="Y1485" i="5"/>
  <c r="Z1485" i="5" s="1"/>
  <c r="Y1449" i="5"/>
  <c r="Z1449" i="5" s="1"/>
  <c r="Y1389" i="5"/>
  <c r="Z1389" i="5" s="1"/>
  <c r="Y1481" i="5"/>
  <c r="Z1481" i="5" s="1"/>
  <c r="Y1469" i="5"/>
  <c r="Z1469" i="5" s="1"/>
  <c r="Y1457" i="5"/>
  <c r="Z1457" i="5" s="1"/>
  <c r="Y1445" i="5"/>
  <c r="Z1445" i="5" s="1"/>
  <c r="Y1433" i="5"/>
  <c r="Z1433" i="5" s="1"/>
  <c r="Y1421" i="5"/>
  <c r="Z1421" i="5" s="1"/>
  <c r="Y1409" i="5"/>
  <c r="Z1409" i="5" s="1"/>
  <c r="Y1397" i="5"/>
  <c r="Z1397" i="5" s="1"/>
  <c r="Y1385" i="5"/>
  <c r="Z1385" i="5" s="1"/>
  <c r="Y1373" i="5"/>
  <c r="Z1373" i="5" s="1"/>
  <c r="Y1361" i="5"/>
  <c r="Z1361" i="5" s="1"/>
  <c r="Y1358" i="5"/>
  <c r="Z1358" i="5" s="1"/>
  <c r="N6741" i="4"/>
  <c r="O6741" i="4" s="1"/>
  <c r="N6706" i="4"/>
  <c r="O6706" i="4" s="1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5" i="4"/>
  <c r="E26" i="6"/>
  <c r="W1358" i="5"/>
  <c r="X1358" i="5" s="1"/>
  <c r="A1358" i="5"/>
  <c r="D1357" i="5"/>
  <c r="A1357" i="5"/>
  <c r="D1355" i="5"/>
  <c r="Y1355" i="5" s="1"/>
  <c r="A1355" i="5"/>
  <c r="D1354" i="5"/>
  <c r="A1354" i="5"/>
  <c r="D1353" i="5"/>
  <c r="A1353" i="5"/>
  <c r="D1352" i="5"/>
  <c r="A1352" i="5"/>
  <c r="D1351" i="5"/>
  <c r="A1351" i="5"/>
  <c r="D1350" i="5"/>
  <c r="A1350" i="5"/>
  <c r="D1349" i="5"/>
  <c r="A1349" i="5"/>
  <c r="D1348" i="5"/>
  <c r="A1348" i="5"/>
  <c r="D1347" i="5"/>
  <c r="A1347" i="5"/>
  <c r="D1346" i="5"/>
  <c r="A1346" i="5"/>
  <c r="D1345" i="5"/>
  <c r="A1345" i="5"/>
  <c r="D1344" i="5"/>
  <c r="A1344" i="5"/>
  <c r="D1343" i="5"/>
  <c r="A1343" i="5"/>
  <c r="D1342" i="5"/>
  <c r="A1342" i="5"/>
  <c r="D1341" i="5"/>
  <c r="A1341" i="5"/>
  <c r="D1340" i="5"/>
  <c r="A1340" i="5"/>
  <c r="D1339" i="5"/>
  <c r="A1339" i="5"/>
  <c r="D1338" i="5"/>
  <c r="A1338" i="5"/>
  <c r="D1337" i="5"/>
  <c r="A1337" i="5"/>
  <c r="D1336" i="5"/>
  <c r="A1336" i="5"/>
  <c r="X1335" i="5"/>
  <c r="D1335" i="5"/>
  <c r="Y1335" i="5" s="1"/>
  <c r="Z1335" i="5" s="1"/>
  <c r="A1335" i="5"/>
  <c r="D1334" i="5"/>
  <c r="A1334" i="5"/>
  <c r="D1333" i="5"/>
  <c r="A1333" i="5"/>
  <c r="D1332" i="5"/>
  <c r="A1332" i="5"/>
  <c r="D1331" i="5"/>
  <c r="A1331" i="5"/>
  <c r="D1330" i="5"/>
  <c r="A1330" i="5"/>
  <c r="D1329" i="5"/>
  <c r="A1329" i="5"/>
  <c r="D1328" i="5"/>
  <c r="A1328" i="5"/>
  <c r="D1327" i="5"/>
  <c r="A1327" i="5"/>
  <c r="D1326" i="5"/>
  <c r="A1326" i="5"/>
  <c r="D1325" i="5"/>
  <c r="A1325" i="5"/>
  <c r="D1324" i="5"/>
  <c r="A1324" i="5"/>
  <c r="D1323" i="5"/>
  <c r="A1323" i="5"/>
  <c r="D1322" i="5"/>
  <c r="AA1322" i="5" s="1"/>
  <c r="AB1322" i="5" s="1"/>
  <c r="A1322" i="5"/>
  <c r="D1321" i="5"/>
  <c r="A1321" i="5"/>
  <c r="D1320" i="5"/>
  <c r="A1320" i="5"/>
  <c r="D1319" i="5"/>
  <c r="A1319" i="5"/>
  <c r="D1318" i="5"/>
  <c r="A1318" i="5"/>
  <c r="D1317" i="5"/>
  <c r="A1317" i="5"/>
  <c r="D1316" i="5"/>
  <c r="A1316" i="5"/>
  <c r="D1315" i="5"/>
  <c r="A1315" i="5"/>
  <c r="D1314" i="5"/>
  <c r="A1314" i="5"/>
  <c r="D1313" i="5"/>
  <c r="A1313" i="5"/>
  <c r="D1312" i="5"/>
  <c r="A1312" i="5"/>
  <c r="D1311" i="5"/>
  <c r="A1311" i="5"/>
  <c r="D1310" i="5"/>
  <c r="A1310" i="5"/>
  <c r="D1309" i="5"/>
  <c r="A1309" i="5"/>
  <c r="D1308" i="5"/>
  <c r="A1308" i="5"/>
  <c r="D1307" i="5"/>
  <c r="A1307" i="5"/>
  <c r="D1306" i="5"/>
  <c r="A1306" i="5"/>
  <c r="D1305" i="5"/>
  <c r="A1305" i="5"/>
  <c r="D1304" i="5"/>
  <c r="A1304" i="5"/>
  <c r="D1303" i="5"/>
  <c r="AA1303" i="5" s="1"/>
  <c r="AB1303" i="5" s="1"/>
  <c r="A1303" i="5"/>
  <c r="D1302" i="5"/>
  <c r="W1302" i="5" s="1"/>
  <c r="X1302" i="5" s="1"/>
  <c r="A1302" i="5"/>
  <c r="D1301" i="5"/>
  <c r="A1301" i="5"/>
  <c r="D1300" i="5"/>
  <c r="A1300" i="5"/>
  <c r="D1299" i="5"/>
  <c r="A1299" i="5"/>
  <c r="D1298" i="5"/>
  <c r="A1298" i="5"/>
  <c r="D1297" i="5"/>
  <c r="A1297" i="5"/>
  <c r="D1296" i="5"/>
  <c r="A1296" i="5"/>
  <c r="D1295" i="5"/>
  <c r="A1295" i="5"/>
  <c r="D1294" i="5"/>
  <c r="A1294" i="5"/>
  <c r="D1293" i="5"/>
  <c r="A1293" i="5"/>
  <c r="D1292" i="5"/>
  <c r="A1292" i="5"/>
  <c r="D1291" i="5"/>
  <c r="A1291" i="5"/>
  <c r="D1290" i="5"/>
  <c r="A1290" i="5"/>
  <c r="D1289" i="5"/>
  <c r="A1289" i="5"/>
  <c r="D1288" i="5"/>
  <c r="A1288" i="5"/>
  <c r="D1287" i="5"/>
  <c r="A1287" i="5"/>
  <c r="D1286" i="5"/>
  <c r="A1286" i="5"/>
  <c r="D1285" i="5"/>
  <c r="A1285" i="5"/>
  <c r="D1284" i="5"/>
  <c r="A1284" i="5"/>
  <c r="D1283" i="5"/>
  <c r="A1283" i="5"/>
  <c r="D1282" i="5"/>
  <c r="W1282" i="5" s="1"/>
  <c r="X1282" i="5" s="1"/>
  <c r="A1282" i="5"/>
  <c r="D1281" i="5"/>
  <c r="A1281" i="5"/>
  <c r="D1280" i="5"/>
  <c r="A1280" i="5"/>
  <c r="D1279" i="5"/>
  <c r="A1279" i="5"/>
  <c r="D1278" i="5"/>
  <c r="A1278" i="5"/>
  <c r="D1277" i="5"/>
  <c r="A1277" i="5"/>
  <c r="D1276" i="5"/>
  <c r="A1276" i="5"/>
  <c r="D1275" i="5"/>
  <c r="W1275" i="5" s="1"/>
  <c r="X1275" i="5" s="1"/>
  <c r="A1275" i="5"/>
  <c r="D1274" i="5"/>
  <c r="A1274" i="5"/>
  <c r="D1273" i="5"/>
  <c r="A1273" i="5"/>
  <c r="D1272" i="5"/>
  <c r="A1272" i="5"/>
  <c r="D1271" i="5"/>
  <c r="A1271" i="5"/>
  <c r="D1270" i="5"/>
  <c r="W1270" i="5" s="1"/>
  <c r="X1270" i="5" s="1"/>
  <c r="A1270" i="5"/>
  <c r="D1269" i="5"/>
  <c r="W1269" i="5" s="1"/>
  <c r="X1269" i="5" s="1"/>
  <c r="A1269" i="5"/>
  <c r="D1268" i="5"/>
  <c r="A1268" i="5"/>
  <c r="D1267" i="5"/>
  <c r="W1267" i="5" s="1"/>
  <c r="X1267" i="5" s="1"/>
  <c r="A1267" i="5"/>
  <c r="D1266" i="5"/>
  <c r="A1266" i="5"/>
  <c r="D1265" i="5"/>
  <c r="A1265" i="5"/>
  <c r="D1264" i="5"/>
  <c r="W1264" i="5" s="1"/>
  <c r="X1264" i="5" s="1"/>
  <c r="A1264" i="5"/>
  <c r="D1263" i="5"/>
  <c r="A1263" i="5"/>
  <c r="D1262" i="5"/>
  <c r="A1262" i="5"/>
  <c r="D1261" i="5"/>
  <c r="W1261" i="5" s="1"/>
  <c r="X1261" i="5" s="1"/>
  <c r="A1261" i="5"/>
  <c r="D1260" i="5"/>
  <c r="A1260" i="5"/>
  <c r="D1259" i="5"/>
  <c r="A1259" i="5"/>
  <c r="D1258" i="5"/>
  <c r="W1258" i="5" s="1"/>
  <c r="X1258" i="5" s="1"/>
  <c r="A1258" i="5"/>
  <c r="D1257" i="5"/>
  <c r="W1257" i="5" s="1"/>
  <c r="X1257" i="5" s="1"/>
  <c r="A1257" i="5"/>
  <c r="D1256" i="5"/>
  <c r="W1256" i="5" s="1"/>
  <c r="X1256" i="5" s="1"/>
  <c r="A1256" i="5"/>
  <c r="D1255" i="5"/>
  <c r="A1255" i="5"/>
  <c r="D1254" i="5"/>
  <c r="W1254" i="5" s="1"/>
  <c r="X1254" i="5" s="1"/>
  <c r="A1254" i="5"/>
  <c r="D1253" i="5"/>
  <c r="A1253" i="5"/>
  <c r="D1252" i="5"/>
  <c r="A1252" i="5"/>
  <c r="D1251" i="5"/>
  <c r="W1251" i="5" s="1"/>
  <c r="X1251" i="5" s="1"/>
  <c r="A1251" i="5"/>
  <c r="D1250" i="5"/>
  <c r="W1250" i="5" s="1"/>
  <c r="X1250" i="5" s="1"/>
  <c r="A1250" i="5"/>
  <c r="D1249" i="5"/>
  <c r="A1249" i="5"/>
  <c r="D1248" i="5"/>
  <c r="W1248" i="5" s="1"/>
  <c r="X1248" i="5" s="1"/>
  <c r="A1248" i="5"/>
  <c r="D1247" i="5"/>
  <c r="A1247" i="5"/>
  <c r="D1246" i="5"/>
  <c r="W1246" i="5" s="1"/>
  <c r="X1246" i="5" s="1"/>
  <c r="A1246" i="5"/>
  <c r="D1245" i="5"/>
  <c r="W1245" i="5" s="1"/>
  <c r="X1245" i="5" s="1"/>
  <c r="A1245" i="5"/>
  <c r="D1244" i="5"/>
  <c r="W1244" i="5" s="1"/>
  <c r="X1244" i="5" s="1"/>
  <c r="A1244" i="5"/>
  <c r="D1243" i="5"/>
  <c r="W1243" i="5" s="1"/>
  <c r="X1243" i="5" s="1"/>
  <c r="A1243" i="5"/>
  <c r="D1242" i="5"/>
  <c r="W1242" i="5" s="1"/>
  <c r="X1242" i="5" s="1"/>
  <c r="A1242" i="5"/>
  <c r="D1241" i="5"/>
  <c r="W1241" i="5" s="1"/>
  <c r="X1241" i="5" s="1"/>
  <c r="A1241" i="5"/>
  <c r="D1240" i="5"/>
  <c r="W1240" i="5" s="1"/>
  <c r="X1240" i="5" s="1"/>
  <c r="A1240" i="5"/>
  <c r="X1239" i="5"/>
  <c r="D1239" i="5"/>
  <c r="A1239" i="5"/>
  <c r="D1238" i="5"/>
  <c r="W1238" i="5" s="1"/>
  <c r="X1238" i="5" s="1"/>
  <c r="A1238" i="5"/>
  <c r="D1237" i="5"/>
  <c r="W1237" i="5" s="1"/>
  <c r="X1237" i="5" s="1"/>
  <c r="A1237" i="5"/>
  <c r="D1236" i="5"/>
  <c r="W1236" i="5" s="1"/>
  <c r="X1236" i="5" s="1"/>
  <c r="A1236" i="5"/>
  <c r="D1235" i="5"/>
  <c r="W1235" i="5" s="1"/>
  <c r="X1235" i="5" s="1"/>
  <c r="A1235" i="5"/>
  <c r="D1234" i="5"/>
  <c r="W1234" i="5" s="1"/>
  <c r="X1234" i="5" s="1"/>
  <c r="A1234" i="5"/>
  <c r="D1233" i="5"/>
  <c r="W1233" i="5" s="1"/>
  <c r="X1233" i="5" s="1"/>
  <c r="A1233" i="5"/>
  <c r="D1232" i="5"/>
  <c r="W1232" i="5" s="1"/>
  <c r="X1232" i="5" s="1"/>
  <c r="A1232" i="5"/>
  <c r="D1231" i="5"/>
  <c r="W1231" i="5" s="1"/>
  <c r="X1231" i="5" s="1"/>
  <c r="A1231" i="5"/>
  <c r="D1230" i="5"/>
  <c r="W1230" i="5" s="1"/>
  <c r="X1230" i="5" s="1"/>
  <c r="A1230" i="5"/>
  <c r="D1229" i="5"/>
  <c r="A1229" i="5"/>
  <c r="D1228" i="5"/>
  <c r="W1228" i="5" s="1"/>
  <c r="X1228" i="5" s="1"/>
  <c r="A1228" i="5"/>
  <c r="D1227" i="5"/>
  <c r="W1227" i="5" s="1"/>
  <c r="X1227" i="5" s="1"/>
  <c r="A1227" i="5"/>
  <c r="D1226" i="5"/>
  <c r="W1226" i="5" s="1"/>
  <c r="X1226" i="5" s="1"/>
  <c r="A1226" i="5"/>
  <c r="D1225" i="5"/>
  <c r="W1225" i="5" s="1"/>
  <c r="X1225" i="5" s="1"/>
  <c r="A1225" i="5"/>
  <c r="D1224" i="5"/>
  <c r="W1224" i="5" s="1"/>
  <c r="X1224" i="5" s="1"/>
  <c r="A1224" i="5"/>
  <c r="D1223" i="5"/>
  <c r="W1223" i="5" s="1"/>
  <c r="X1223" i="5" s="1"/>
  <c r="A1223" i="5"/>
  <c r="D1222" i="5"/>
  <c r="W1222" i="5" s="1"/>
  <c r="X1222" i="5" s="1"/>
  <c r="A1222" i="5"/>
  <c r="D1221" i="5"/>
  <c r="W1221" i="5" s="1"/>
  <c r="X1221" i="5" s="1"/>
  <c r="A1221" i="5"/>
  <c r="D1220" i="5"/>
  <c r="W1220" i="5" s="1"/>
  <c r="X1220" i="5" s="1"/>
  <c r="A1220" i="5"/>
  <c r="D1219" i="5"/>
  <c r="W1219" i="5" s="1"/>
  <c r="X1219" i="5" s="1"/>
  <c r="A1219" i="5"/>
  <c r="D1218" i="5"/>
  <c r="W1218" i="5" s="1"/>
  <c r="X1218" i="5" s="1"/>
  <c r="A1218" i="5"/>
  <c r="D1217" i="5"/>
  <c r="W1217" i="5" s="1"/>
  <c r="X1217" i="5" s="1"/>
  <c r="A1217" i="5"/>
  <c r="D1216" i="5"/>
  <c r="W1216" i="5" s="1"/>
  <c r="X1216" i="5" s="1"/>
  <c r="A1216" i="5"/>
  <c r="D1215" i="5"/>
  <c r="W1215" i="5" s="1"/>
  <c r="X1215" i="5" s="1"/>
  <c r="A1215" i="5"/>
  <c r="D1214" i="5"/>
  <c r="W1214" i="5" s="1"/>
  <c r="X1214" i="5" s="1"/>
  <c r="A1214" i="5"/>
  <c r="D1213" i="5"/>
  <c r="W1213" i="5" s="1"/>
  <c r="X1213" i="5" s="1"/>
  <c r="A1213" i="5"/>
  <c r="D1212" i="5"/>
  <c r="W1212" i="5" s="1"/>
  <c r="X1212" i="5" s="1"/>
  <c r="A1212" i="5"/>
  <c r="D1211" i="5"/>
  <c r="A1211" i="5"/>
  <c r="D1210" i="5"/>
  <c r="U1210" i="5" s="1"/>
  <c r="V1210" i="5" s="1"/>
  <c r="A1210" i="5"/>
  <c r="D1209" i="5"/>
  <c r="U1209" i="5" s="1"/>
  <c r="V1209" i="5" s="1"/>
  <c r="A1209" i="5"/>
  <c r="D1208" i="5"/>
  <c r="U1208" i="5" s="1"/>
  <c r="V1208" i="5" s="1"/>
  <c r="A1208" i="5"/>
  <c r="K1207" i="5"/>
  <c r="L1207" i="5" s="1"/>
  <c r="D1207" i="5"/>
  <c r="U1207" i="5" s="1"/>
  <c r="A1207" i="5"/>
  <c r="D1206" i="5"/>
  <c r="W1206" i="5" s="1"/>
  <c r="X1206" i="5" s="1"/>
  <c r="A1206" i="5"/>
  <c r="D1205" i="5"/>
  <c r="A1205" i="5"/>
  <c r="D1204" i="5"/>
  <c r="W1204" i="5" s="1"/>
  <c r="X1204" i="5" s="1"/>
  <c r="A1204" i="5"/>
  <c r="D1203" i="5"/>
  <c r="A1203" i="5"/>
  <c r="D1202" i="5"/>
  <c r="W1202" i="5" s="1"/>
  <c r="X1202" i="5" s="1"/>
  <c r="A1202" i="5"/>
  <c r="D1201" i="5"/>
  <c r="A1201" i="5"/>
  <c r="D1200" i="5"/>
  <c r="W1200" i="5" s="1"/>
  <c r="X1200" i="5" s="1"/>
  <c r="A1200" i="5"/>
  <c r="D1199" i="5"/>
  <c r="A1199" i="5"/>
  <c r="V1198" i="5"/>
  <c r="D1198" i="5"/>
  <c r="W1198" i="5" s="1"/>
  <c r="X1198" i="5" s="1"/>
  <c r="A1198" i="5"/>
  <c r="D1197" i="5"/>
  <c r="A1197" i="5"/>
  <c r="D1196" i="5"/>
  <c r="U1196" i="5" s="1"/>
  <c r="V1196" i="5" s="1"/>
  <c r="A1196" i="5"/>
  <c r="D1195" i="5"/>
  <c r="U1195" i="5" s="1"/>
  <c r="V1195" i="5" s="1"/>
  <c r="A1195" i="5"/>
  <c r="D1194" i="5"/>
  <c r="U1194" i="5" s="1"/>
  <c r="V1194" i="5" s="1"/>
  <c r="A1194" i="5"/>
  <c r="D1193" i="5"/>
  <c r="A1193" i="5"/>
  <c r="D1192" i="5"/>
  <c r="A1192" i="5"/>
  <c r="D1191" i="5"/>
  <c r="U1191" i="5" s="1"/>
  <c r="V1191" i="5" s="1"/>
  <c r="A1191" i="5"/>
  <c r="D1190" i="5"/>
  <c r="U1190" i="5" s="1"/>
  <c r="V1190" i="5" s="1"/>
  <c r="A1190" i="5"/>
  <c r="D1189" i="5"/>
  <c r="A1189" i="5"/>
  <c r="D1188" i="5"/>
  <c r="U1188" i="5" s="1"/>
  <c r="V1188" i="5" s="1"/>
  <c r="A1188" i="5"/>
  <c r="D1187" i="5"/>
  <c r="U1187" i="5" s="1"/>
  <c r="V1187" i="5" s="1"/>
  <c r="A1187" i="5"/>
  <c r="D1186" i="5"/>
  <c r="U1186" i="5" s="1"/>
  <c r="V1186" i="5" s="1"/>
  <c r="A1186" i="5"/>
  <c r="D1185" i="5"/>
  <c r="A1185" i="5"/>
  <c r="D1184" i="5"/>
  <c r="U1184" i="5" s="1"/>
  <c r="V1184" i="5" s="1"/>
  <c r="A1184" i="5"/>
  <c r="D1183" i="5"/>
  <c r="A1183" i="5"/>
  <c r="D1182" i="5"/>
  <c r="U1182" i="5" s="1"/>
  <c r="V1182" i="5" s="1"/>
  <c r="A1182" i="5"/>
  <c r="D1181" i="5"/>
  <c r="A1181" i="5"/>
  <c r="D1180" i="5"/>
  <c r="U1180" i="5" s="1"/>
  <c r="V1180" i="5" s="1"/>
  <c r="A1180" i="5"/>
  <c r="D1179" i="5"/>
  <c r="U1179" i="5" s="1"/>
  <c r="V1179" i="5" s="1"/>
  <c r="A1179" i="5"/>
  <c r="D1178" i="5"/>
  <c r="U1178" i="5" s="1"/>
  <c r="V1178" i="5" s="1"/>
  <c r="A1178" i="5"/>
  <c r="D1177" i="5"/>
  <c r="U1177" i="5" s="1"/>
  <c r="V1177" i="5" s="1"/>
  <c r="A1177" i="5"/>
  <c r="D1176" i="5"/>
  <c r="U1176" i="5" s="1"/>
  <c r="V1176" i="5" s="1"/>
  <c r="A1176" i="5"/>
  <c r="D1175" i="5"/>
  <c r="U1175" i="5" s="1"/>
  <c r="V1175" i="5" s="1"/>
  <c r="A1175" i="5"/>
  <c r="D1174" i="5"/>
  <c r="U1174" i="5" s="1"/>
  <c r="V1174" i="5" s="1"/>
  <c r="A1174" i="5"/>
  <c r="D1173" i="5"/>
  <c r="U1173" i="5" s="1"/>
  <c r="V1173" i="5" s="1"/>
  <c r="A1173" i="5"/>
  <c r="D1172" i="5"/>
  <c r="A1172" i="5"/>
  <c r="D1171" i="5"/>
  <c r="U1171" i="5" s="1"/>
  <c r="V1171" i="5" s="1"/>
  <c r="A1171" i="5"/>
  <c r="D1170" i="5"/>
  <c r="U1170" i="5" s="1"/>
  <c r="V1170" i="5" s="1"/>
  <c r="A1170" i="5"/>
  <c r="D1169" i="5"/>
  <c r="U1169" i="5" s="1"/>
  <c r="V1169" i="5" s="1"/>
  <c r="A1169" i="5"/>
  <c r="D1168" i="5"/>
  <c r="A1168" i="5"/>
  <c r="D1167" i="5"/>
  <c r="U1167" i="5" s="1"/>
  <c r="V1167" i="5" s="1"/>
  <c r="A1167" i="5"/>
  <c r="D1166" i="5"/>
  <c r="U1166" i="5" s="1"/>
  <c r="V1166" i="5" s="1"/>
  <c r="A1166" i="5"/>
  <c r="D1165" i="5"/>
  <c r="U1165" i="5" s="1"/>
  <c r="V1165" i="5" s="1"/>
  <c r="A1165" i="5"/>
  <c r="D1164" i="5"/>
  <c r="U1164" i="5" s="1"/>
  <c r="V1164" i="5" s="1"/>
  <c r="A1164" i="5"/>
  <c r="D1163" i="5"/>
  <c r="W1163" i="5" s="1"/>
  <c r="X1163" i="5" s="1"/>
  <c r="A1163" i="5"/>
  <c r="D1162" i="5"/>
  <c r="W1162" i="5" s="1"/>
  <c r="X1162" i="5" s="1"/>
  <c r="A1162" i="5"/>
  <c r="D1161" i="5"/>
  <c r="W1161" i="5" s="1"/>
  <c r="X1161" i="5" s="1"/>
  <c r="A1161" i="5"/>
  <c r="D1160" i="5"/>
  <c r="U1160" i="5" s="1"/>
  <c r="V1160" i="5" s="1"/>
  <c r="A1160" i="5"/>
  <c r="D1159" i="5"/>
  <c r="U1159" i="5" s="1"/>
  <c r="V1159" i="5" s="1"/>
  <c r="A1159" i="5"/>
  <c r="X1158" i="5"/>
  <c r="D1158" i="5"/>
  <c r="U1158" i="5" s="1"/>
  <c r="V1158" i="5" s="1"/>
  <c r="A1158" i="5"/>
  <c r="D1157" i="5"/>
  <c r="A1157" i="5"/>
  <c r="D1156" i="5"/>
  <c r="A1156" i="5"/>
  <c r="D1155" i="5"/>
  <c r="A1155" i="5"/>
  <c r="D1154" i="5"/>
  <c r="A1154" i="5"/>
  <c r="D1153" i="5"/>
  <c r="W1153" i="5" s="1"/>
  <c r="X1153" i="5" s="1"/>
  <c r="A1153" i="5"/>
  <c r="D1152" i="5"/>
  <c r="A1152" i="5"/>
  <c r="D1151" i="5"/>
  <c r="A1151" i="5"/>
  <c r="D1150" i="5"/>
  <c r="A1150" i="5"/>
  <c r="D1149" i="5"/>
  <c r="W1149" i="5" s="1"/>
  <c r="X1149" i="5" s="1"/>
  <c r="A1149" i="5"/>
  <c r="D1148" i="5"/>
  <c r="A1148" i="5"/>
  <c r="D1147" i="5"/>
  <c r="A1147" i="5"/>
  <c r="D1146" i="5"/>
  <c r="U1146" i="5" s="1"/>
  <c r="V1146" i="5" s="1"/>
  <c r="A1146" i="5"/>
  <c r="D1145" i="5"/>
  <c r="U1145" i="5" s="1"/>
  <c r="V1145" i="5" s="1"/>
  <c r="A1145" i="5"/>
  <c r="D1144" i="5"/>
  <c r="U1144" i="5" s="1"/>
  <c r="V1144" i="5" s="1"/>
  <c r="A1144" i="5"/>
  <c r="D1143" i="5"/>
  <c r="A1143" i="5"/>
  <c r="D1142" i="5"/>
  <c r="W1142" i="5" s="1"/>
  <c r="X1142" i="5" s="1"/>
  <c r="A1142" i="5"/>
  <c r="D1141" i="5"/>
  <c r="A1141" i="5"/>
  <c r="D1140" i="5"/>
  <c r="W1140" i="5" s="1"/>
  <c r="X1140" i="5" s="1"/>
  <c r="A1140" i="5"/>
  <c r="D1139" i="5"/>
  <c r="A1139" i="5"/>
  <c r="D1138" i="5"/>
  <c r="W1138" i="5" s="1"/>
  <c r="X1138" i="5" s="1"/>
  <c r="A1138" i="5"/>
  <c r="D1137" i="5"/>
  <c r="A1137" i="5"/>
  <c r="D1136" i="5"/>
  <c r="W1136" i="5" s="1"/>
  <c r="X1136" i="5" s="1"/>
  <c r="A1136" i="5"/>
  <c r="D1135" i="5"/>
  <c r="U1135" i="5" s="1"/>
  <c r="V1135" i="5" s="1"/>
  <c r="A1135" i="5"/>
  <c r="D1134" i="5"/>
  <c r="U1134" i="5" s="1"/>
  <c r="V1134" i="5" s="1"/>
  <c r="A1134" i="5"/>
  <c r="D1133" i="5"/>
  <c r="U1133" i="5" s="1"/>
  <c r="V1133" i="5" s="1"/>
  <c r="A1133" i="5"/>
  <c r="D1132" i="5"/>
  <c r="U1132" i="5" s="1"/>
  <c r="V1132" i="5" s="1"/>
  <c r="A1132" i="5"/>
  <c r="D1131" i="5"/>
  <c r="U1131" i="5" s="1"/>
  <c r="V1131" i="5" s="1"/>
  <c r="A1131" i="5"/>
  <c r="D1130" i="5"/>
  <c r="U1130" i="5" s="1"/>
  <c r="V1130" i="5" s="1"/>
  <c r="A1130" i="5"/>
  <c r="D1129" i="5"/>
  <c r="U1129" i="5" s="1"/>
  <c r="V1129" i="5" s="1"/>
  <c r="A1129" i="5"/>
  <c r="D1128" i="5"/>
  <c r="W1128" i="5" s="1"/>
  <c r="X1128" i="5" s="1"/>
  <c r="A1128" i="5"/>
  <c r="X1127" i="5"/>
  <c r="D1127" i="5"/>
  <c r="U1127" i="5" s="1"/>
  <c r="V1127" i="5" s="1"/>
  <c r="A1127" i="5"/>
  <c r="D1126" i="5"/>
  <c r="W1126" i="5" s="1"/>
  <c r="X1126" i="5" s="1"/>
  <c r="A1126" i="5"/>
  <c r="D1125" i="5"/>
  <c r="U1125" i="5" s="1"/>
  <c r="V1125" i="5" s="1"/>
  <c r="A1125" i="5"/>
  <c r="D1124" i="5"/>
  <c r="U1124" i="5" s="1"/>
  <c r="V1124" i="5" s="1"/>
  <c r="A1124" i="5"/>
  <c r="D1123" i="5"/>
  <c r="U1123" i="5" s="1"/>
  <c r="V1123" i="5" s="1"/>
  <c r="A1123" i="5"/>
  <c r="D1122" i="5"/>
  <c r="U1122" i="5" s="1"/>
  <c r="V1122" i="5" s="1"/>
  <c r="A1122" i="5"/>
  <c r="D1121" i="5"/>
  <c r="U1121" i="5" s="1"/>
  <c r="V1121" i="5" s="1"/>
  <c r="A1121" i="5"/>
  <c r="D1120" i="5"/>
  <c r="U1120" i="5" s="1"/>
  <c r="V1120" i="5" s="1"/>
  <c r="A1120" i="5"/>
  <c r="D1119" i="5"/>
  <c r="U1119" i="5" s="1"/>
  <c r="V1119" i="5" s="1"/>
  <c r="A1119" i="5"/>
  <c r="D1118" i="5"/>
  <c r="U1118" i="5" s="1"/>
  <c r="V1118" i="5" s="1"/>
  <c r="A1118" i="5"/>
  <c r="D1117" i="5"/>
  <c r="U1117" i="5" s="1"/>
  <c r="V1117" i="5" s="1"/>
  <c r="A1117" i="5"/>
  <c r="D1116" i="5"/>
  <c r="U1116" i="5" s="1"/>
  <c r="V1116" i="5" s="1"/>
  <c r="A1116" i="5"/>
  <c r="D1115" i="5"/>
  <c r="U1115" i="5" s="1"/>
  <c r="V1115" i="5" s="1"/>
  <c r="A1115" i="5"/>
  <c r="D1114" i="5"/>
  <c r="W1114" i="5" s="1"/>
  <c r="X1114" i="5" s="1"/>
  <c r="A1114" i="5"/>
  <c r="D1113" i="5"/>
  <c r="W1113" i="5" s="1"/>
  <c r="X1113" i="5" s="1"/>
  <c r="A1113" i="5"/>
  <c r="D1112" i="5"/>
  <c r="U1112" i="5" s="1"/>
  <c r="V1112" i="5" s="1"/>
  <c r="A1112" i="5"/>
  <c r="D1111" i="5"/>
  <c r="W1111" i="5" s="1"/>
  <c r="X1111" i="5" s="1"/>
  <c r="A1111" i="5"/>
  <c r="D1110" i="5"/>
  <c r="U1110" i="5" s="1"/>
  <c r="V1110" i="5" s="1"/>
  <c r="A1110" i="5"/>
  <c r="D1109" i="5"/>
  <c r="W1109" i="5" s="1"/>
  <c r="X1109" i="5" s="1"/>
  <c r="A1109" i="5"/>
  <c r="D1108" i="5"/>
  <c r="W1108" i="5" s="1"/>
  <c r="X1108" i="5" s="1"/>
  <c r="A1108" i="5"/>
  <c r="D1107" i="5"/>
  <c r="W1107" i="5" s="1"/>
  <c r="X1107" i="5" s="1"/>
  <c r="A1107" i="5"/>
  <c r="D1106" i="5"/>
  <c r="U1106" i="5" s="1"/>
  <c r="V1106" i="5" s="1"/>
  <c r="A1106" i="5"/>
  <c r="D1105" i="5"/>
  <c r="U1105" i="5" s="1"/>
  <c r="V1105" i="5" s="1"/>
  <c r="A1105" i="5"/>
  <c r="D1104" i="5"/>
  <c r="U1104" i="5" s="1"/>
  <c r="V1104" i="5" s="1"/>
  <c r="A1104" i="5"/>
  <c r="V1103" i="5"/>
  <c r="D1103" i="5"/>
  <c r="A1103" i="5"/>
  <c r="D1102" i="5"/>
  <c r="A1102" i="5"/>
  <c r="D1101" i="5"/>
  <c r="U1101" i="5" s="1"/>
  <c r="V1101" i="5" s="1"/>
  <c r="A1101" i="5"/>
  <c r="D1100" i="5"/>
  <c r="U1100" i="5" s="1"/>
  <c r="V1100" i="5" s="1"/>
  <c r="A1100" i="5"/>
  <c r="D1099" i="5"/>
  <c r="U1099" i="5" s="1"/>
  <c r="V1099" i="5" s="1"/>
  <c r="A1099" i="5"/>
  <c r="D1098" i="5"/>
  <c r="U1098" i="5" s="1"/>
  <c r="V1098" i="5" s="1"/>
  <c r="A1098" i="5"/>
  <c r="D1097" i="5"/>
  <c r="U1097" i="5" s="1"/>
  <c r="V1097" i="5" s="1"/>
  <c r="A1097" i="5"/>
  <c r="D1096" i="5"/>
  <c r="U1096" i="5" s="1"/>
  <c r="V1096" i="5" s="1"/>
  <c r="A1096" i="5"/>
  <c r="D1095" i="5"/>
  <c r="U1095" i="5" s="1"/>
  <c r="V1095" i="5" s="1"/>
  <c r="A1095" i="5"/>
  <c r="D1094" i="5"/>
  <c r="U1094" i="5" s="1"/>
  <c r="V1094" i="5" s="1"/>
  <c r="A1094" i="5"/>
  <c r="D1093" i="5"/>
  <c r="U1093" i="5" s="1"/>
  <c r="V1093" i="5" s="1"/>
  <c r="A1093" i="5"/>
  <c r="D1092" i="5"/>
  <c r="U1092" i="5" s="1"/>
  <c r="V1092" i="5" s="1"/>
  <c r="A1092" i="5"/>
  <c r="D1091" i="5"/>
  <c r="U1091" i="5" s="1"/>
  <c r="V1091" i="5" s="1"/>
  <c r="A1091" i="5"/>
  <c r="D1090" i="5"/>
  <c r="U1090" i="5" s="1"/>
  <c r="V1090" i="5" s="1"/>
  <c r="A1090" i="5"/>
  <c r="D1089" i="5"/>
  <c r="U1089" i="5" s="1"/>
  <c r="V1089" i="5" s="1"/>
  <c r="A1089" i="5"/>
  <c r="D1088" i="5"/>
  <c r="W1088" i="5" s="1"/>
  <c r="X1088" i="5" s="1"/>
  <c r="A1088" i="5"/>
  <c r="D1087" i="5"/>
  <c r="U1087" i="5" s="1"/>
  <c r="V1087" i="5" s="1"/>
  <c r="A1087" i="5"/>
  <c r="D1086" i="5"/>
  <c r="U1086" i="5" s="1"/>
  <c r="V1086" i="5" s="1"/>
  <c r="A1086" i="5"/>
  <c r="D1085" i="5"/>
  <c r="U1085" i="5" s="1"/>
  <c r="V1085" i="5" s="1"/>
  <c r="A1085" i="5"/>
  <c r="D1084" i="5"/>
  <c r="U1084" i="5" s="1"/>
  <c r="V1084" i="5" s="1"/>
  <c r="A1084" i="5"/>
  <c r="D1083" i="5"/>
  <c r="U1083" i="5" s="1"/>
  <c r="V1083" i="5" s="1"/>
  <c r="A1083" i="5"/>
  <c r="D1082" i="5"/>
  <c r="U1082" i="5" s="1"/>
  <c r="V1082" i="5" s="1"/>
  <c r="A1082" i="5"/>
  <c r="D1081" i="5"/>
  <c r="U1081" i="5" s="1"/>
  <c r="V1081" i="5" s="1"/>
  <c r="A1081" i="5"/>
  <c r="D1080" i="5"/>
  <c r="U1080" i="5" s="1"/>
  <c r="V1080" i="5" s="1"/>
  <c r="A1080" i="5"/>
  <c r="D1079" i="5"/>
  <c r="U1079" i="5" s="1"/>
  <c r="V1079" i="5" s="1"/>
  <c r="A1079" i="5"/>
  <c r="D1078" i="5"/>
  <c r="U1078" i="5" s="1"/>
  <c r="V1078" i="5" s="1"/>
  <c r="A1078" i="5"/>
  <c r="D1077" i="5"/>
  <c r="U1077" i="5" s="1"/>
  <c r="V1077" i="5" s="1"/>
  <c r="A1077" i="5"/>
  <c r="D1076" i="5"/>
  <c r="W1076" i="5" s="1"/>
  <c r="X1076" i="5" s="1"/>
  <c r="A1076" i="5"/>
  <c r="D1075" i="5"/>
  <c r="W1075" i="5" s="1"/>
  <c r="X1075" i="5" s="1"/>
  <c r="A1075" i="5"/>
  <c r="D1074" i="5"/>
  <c r="W1074" i="5" s="1"/>
  <c r="X1074" i="5" s="1"/>
  <c r="A1074" i="5"/>
  <c r="D1073" i="5"/>
  <c r="W1073" i="5" s="1"/>
  <c r="X1073" i="5" s="1"/>
  <c r="A1073" i="5"/>
  <c r="D1072" i="5"/>
  <c r="U1072" i="5" s="1"/>
  <c r="V1072" i="5" s="1"/>
  <c r="A1072" i="5"/>
  <c r="D1071" i="5"/>
  <c r="W1071" i="5" s="1"/>
  <c r="X1071" i="5" s="1"/>
  <c r="A1071" i="5"/>
  <c r="D1070" i="5"/>
  <c r="U1070" i="5" s="1"/>
  <c r="V1070" i="5" s="1"/>
  <c r="A1070" i="5"/>
  <c r="D1069" i="5"/>
  <c r="U1069" i="5" s="1"/>
  <c r="V1069" i="5" s="1"/>
  <c r="A1069" i="5"/>
  <c r="D1068" i="5"/>
  <c r="U1068" i="5" s="1"/>
  <c r="V1068" i="5" s="1"/>
  <c r="A1068" i="5"/>
  <c r="D1067" i="5"/>
  <c r="U1067" i="5" s="1"/>
  <c r="V1067" i="5" s="1"/>
  <c r="A1067" i="5"/>
  <c r="D1066" i="5"/>
  <c r="U1066" i="5" s="1"/>
  <c r="V1066" i="5" s="1"/>
  <c r="A1066" i="5"/>
  <c r="D1065" i="5"/>
  <c r="U1065" i="5" s="1"/>
  <c r="V1065" i="5" s="1"/>
  <c r="A1065" i="5"/>
  <c r="D1064" i="5"/>
  <c r="A1064" i="5"/>
  <c r="D1063" i="5"/>
  <c r="U1063" i="5" s="1"/>
  <c r="V1063" i="5" s="1"/>
  <c r="A1063" i="5"/>
  <c r="D1062" i="5"/>
  <c r="W1062" i="5" s="1"/>
  <c r="X1062" i="5" s="1"/>
  <c r="A1062" i="5"/>
  <c r="D1061" i="5"/>
  <c r="U1061" i="5" s="1"/>
  <c r="V1061" i="5" s="1"/>
  <c r="A1061" i="5"/>
  <c r="D1060" i="5"/>
  <c r="U1060" i="5" s="1"/>
  <c r="V1060" i="5" s="1"/>
  <c r="A1060" i="5"/>
  <c r="D1059" i="5"/>
  <c r="U1059" i="5" s="1"/>
  <c r="V1059" i="5" s="1"/>
  <c r="A1059" i="5"/>
  <c r="D1058" i="5"/>
  <c r="M1058" i="5" s="1"/>
  <c r="N1058" i="5" s="1"/>
  <c r="A1058" i="5"/>
  <c r="D1057" i="5"/>
  <c r="A1057" i="5"/>
  <c r="V1056" i="5"/>
  <c r="O1056" i="5"/>
  <c r="P1056" i="5" s="1"/>
  <c r="N1056" i="5"/>
  <c r="D1056" i="5"/>
  <c r="A1056" i="5"/>
  <c r="D1055" i="5"/>
  <c r="U1055" i="5" s="1"/>
  <c r="V1055" i="5" s="1"/>
  <c r="A1055" i="5"/>
  <c r="D1054" i="5"/>
  <c r="U1054" i="5" s="1"/>
  <c r="V1054" i="5" s="1"/>
  <c r="A1054" i="5"/>
  <c r="D1053" i="5"/>
  <c r="U1053" i="5" s="1"/>
  <c r="V1053" i="5" s="1"/>
  <c r="A1053" i="5"/>
  <c r="O1052" i="5"/>
  <c r="P1052" i="5" s="1"/>
  <c r="N1052" i="5"/>
  <c r="D1052" i="5"/>
  <c r="U1052" i="5" s="1"/>
  <c r="V1052" i="5" s="1"/>
  <c r="A1052" i="5"/>
  <c r="D1051" i="5"/>
  <c r="U1051" i="5" s="1"/>
  <c r="V1051" i="5" s="1"/>
  <c r="A1051" i="5"/>
  <c r="D1050" i="5"/>
  <c r="A1050" i="5"/>
  <c r="D1049" i="5"/>
  <c r="U1049" i="5" s="1"/>
  <c r="V1049" i="5" s="1"/>
  <c r="A1049" i="5"/>
  <c r="D1048" i="5"/>
  <c r="A1048" i="5"/>
  <c r="D1047" i="5"/>
  <c r="U1047" i="5" s="1"/>
  <c r="V1047" i="5" s="1"/>
  <c r="A1047" i="5"/>
  <c r="D1046" i="5"/>
  <c r="A1046" i="5"/>
  <c r="O1045" i="5"/>
  <c r="P1045" i="5" s="1"/>
  <c r="N1045" i="5"/>
  <c r="D1045" i="5"/>
  <c r="U1045" i="5" s="1"/>
  <c r="V1045" i="5" s="1"/>
  <c r="A1045" i="5"/>
  <c r="D1044" i="5"/>
  <c r="U1044" i="5" s="1"/>
  <c r="V1044" i="5" s="1"/>
  <c r="A1044" i="5"/>
  <c r="D1043" i="5"/>
  <c r="U1043" i="5" s="1"/>
  <c r="V1043" i="5" s="1"/>
  <c r="A1043" i="5"/>
  <c r="D1042" i="5"/>
  <c r="A1042" i="5"/>
  <c r="D1041" i="5"/>
  <c r="U1041" i="5" s="1"/>
  <c r="V1041" i="5" s="1"/>
  <c r="A1041" i="5"/>
  <c r="D1040" i="5"/>
  <c r="M1040" i="5" s="1"/>
  <c r="N1040" i="5" s="1"/>
  <c r="A1040" i="5"/>
  <c r="D1039" i="5"/>
  <c r="U1039" i="5" s="1"/>
  <c r="V1039" i="5" s="1"/>
  <c r="A1039" i="5"/>
  <c r="D1038" i="5"/>
  <c r="M1038" i="5" s="1"/>
  <c r="N1038" i="5" s="1"/>
  <c r="A1038" i="5"/>
  <c r="O1037" i="5"/>
  <c r="P1037" i="5" s="1"/>
  <c r="N1037" i="5"/>
  <c r="D1037" i="5"/>
  <c r="U1037" i="5" s="1"/>
  <c r="V1037" i="5" s="1"/>
  <c r="A1037" i="5"/>
  <c r="D1036" i="5"/>
  <c r="U1036" i="5" s="1"/>
  <c r="V1036" i="5" s="1"/>
  <c r="A1036" i="5"/>
  <c r="O1035" i="5"/>
  <c r="P1035" i="5" s="1"/>
  <c r="N1035" i="5"/>
  <c r="D1035" i="5"/>
  <c r="U1035" i="5" s="1"/>
  <c r="V1035" i="5" s="1"/>
  <c r="A1035" i="5"/>
  <c r="D1034" i="5"/>
  <c r="U1034" i="5" s="1"/>
  <c r="V1034" i="5" s="1"/>
  <c r="A1034" i="5"/>
  <c r="D1033" i="5"/>
  <c r="M1033" i="5" s="1"/>
  <c r="N1033" i="5" s="1"/>
  <c r="A1033" i="5"/>
  <c r="D1032" i="5"/>
  <c r="M1032" i="5" s="1"/>
  <c r="N1032" i="5" s="1"/>
  <c r="A1032" i="5"/>
  <c r="D1031" i="5"/>
  <c r="M1031" i="5" s="1"/>
  <c r="N1031" i="5" s="1"/>
  <c r="A1031" i="5"/>
  <c r="D1030" i="5"/>
  <c r="U1030" i="5" s="1"/>
  <c r="V1030" i="5" s="1"/>
  <c r="A1030" i="5"/>
  <c r="O1029" i="5"/>
  <c r="P1029" i="5" s="1"/>
  <c r="N1029" i="5"/>
  <c r="D1029" i="5"/>
  <c r="U1029" i="5" s="1"/>
  <c r="V1029" i="5" s="1"/>
  <c r="A1029" i="5"/>
  <c r="D1028" i="5"/>
  <c r="A1028" i="5"/>
  <c r="D1027" i="5"/>
  <c r="A1027" i="5"/>
  <c r="D1026" i="5"/>
  <c r="A1026" i="5"/>
  <c r="D1025" i="5"/>
  <c r="A1025" i="5"/>
  <c r="D1024" i="5"/>
  <c r="A1024" i="5"/>
  <c r="D1023" i="5"/>
  <c r="A1023" i="5"/>
  <c r="D1022" i="5"/>
  <c r="A1022" i="5"/>
  <c r="D1021" i="5"/>
  <c r="A1021" i="5"/>
  <c r="D1020" i="5"/>
  <c r="A1020" i="5"/>
  <c r="D1019" i="5"/>
  <c r="A1019" i="5"/>
  <c r="D1018" i="5"/>
  <c r="A1018" i="5"/>
  <c r="D1017" i="5"/>
  <c r="A1017" i="5"/>
  <c r="D1016" i="5"/>
  <c r="A1016" i="5"/>
  <c r="D1015" i="5"/>
  <c r="A1015" i="5"/>
  <c r="D1014" i="5"/>
  <c r="A1014" i="5"/>
  <c r="D1013" i="5"/>
  <c r="A1013" i="5"/>
  <c r="O1012" i="5"/>
  <c r="P1012" i="5" s="1"/>
  <c r="N1012" i="5"/>
  <c r="D1012" i="5"/>
  <c r="U1012" i="5" s="1"/>
  <c r="V1012" i="5" s="1"/>
  <c r="A1012" i="5"/>
  <c r="D1011" i="5"/>
  <c r="M1011" i="5" s="1"/>
  <c r="N1011" i="5" s="1"/>
  <c r="A1011" i="5"/>
  <c r="D1010" i="5"/>
  <c r="U1010" i="5" s="1"/>
  <c r="V1010" i="5" s="1"/>
  <c r="A1010" i="5"/>
  <c r="D1009" i="5"/>
  <c r="U1009" i="5" s="1"/>
  <c r="V1009" i="5" s="1"/>
  <c r="A1009" i="5"/>
  <c r="D1008" i="5"/>
  <c r="U1008" i="5" s="1"/>
  <c r="V1008" i="5" s="1"/>
  <c r="A1008" i="5"/>
  <c r="D1007" i="5"/>
  <c r="U1007" i="5" s="1"/>
  <c r="V1007" i="5" s="1"/>
  <c r="A1007" i="5"/>
  <c r="D1006" i="5"/>
  <c r="U1006" i="5" s="1"/>
  <c r="V1006" i="5" s="1"/>
  <c r="A1006" i="5"/>
  <c r="D1005" i="5"/>
  <c r="A1005" i="5"/>
  <c r="D1004" i="5"/>
  <c r="A1004" i="5"/>
  <c r="D1003" i="5"/>
  <c r="M1003" i="5" s="1"/>
  <c r="N1003" i="5" s="1"/>
  <c r="A1003" i="5"/>
  <c r="D1002" i="5"/>
  <c r="U1002" i="5" s="1"/>
  <c r="V1002" i="5" s="1"/>
  <c r="A1002" i="5"/>
  <c r="D1001" i="5"/>
  <c r="U1001" i="5" s="1"/>
  <c r="V1001" i="5" s="1"/>
  <c r="A1001" i="5"/>
  <c r="D1000" i="5"/>
  <c r="U1000" i="5" s="1"/>
  <c r="V1000" i="5" s="1"/>
  <c r="A1000" i="5"/>
  <c r="D999" i="5"/>
  <c r="U999" i="5" s="1"/>
  <c r="V999" i="5" s="1"/>
  <c r="A999" i="5"/>
  <c r="D998" i="5"/>
  <c r="U998" i="5" s="1"/>
  <c r="V998" i="5" s="1"/>
  <c r="A998" i="5"/>
  <c r="D997" i="5"/>
  <c r="U997" i="5" s="1"/>
  <c r="V997" i="5" s="1"/>
  <c r="A997" i="5"/>
  <c r="V996" i="5"/>
  <c r="D996" i="5"/>
  <c r="M996" i="5" s="1"/>
  <c r="N996" i="5" s="1"/>
  <c r="A996" i="5"/>
  <c r="D995" i="5"/>
  <c r="A995" i="5"/>
  <c r="O994" i="5"/>
  <c r="P994" i="5" s="1"/>
  <c r="N994" i="5"/>
  <c r="D994" i="5"/>
  <c r="U994" i="5" s="1"/>
  <c r="V994" i="5" s="1"/>
  <c r="A994" i="5"/>
  <c r="D993" i="5"/>
  <c r="U993" i="5" s="1"/>
  <c r="V993" i="5" s="1"/>
  <c r="A993" i="5"/>
  <c r="D992" i="5"/>
  <c r="U992" i="5" s="1"/>
  <c r="V992" i="5" s="1"/>
  <c r="A992" i="5"/>
  <c r="D991" i="5"/>
  <c r="M991" i="5" s="1"/>
  <c r="N991" i="5" s="1"/>
  <c r="A991" i="5"/>
  <c r="V990" i="5"/>
  <c r="O990" i="5"/>
  <c r="P990" i="5" s="1"/>
  <c r="N990" i="5"/>
  <c r="D990" i="5"/>
  <c r="A990" i="5"/>
  <c r="D989" i="5"/>
  <c r="M989" i="5" s="1"/>
  <c r="N989" i="5" s="1"/>
  <c r="A989" i="5"/>
  <c r="D988" i="5"/>
  <c r="A988" i="5"/>
  <c r="D987" i="5"/>
  <c r="U987" i="5" s="1"/>
  <c r="V987" i="5" s="1"/>
  <c r="A987" i="5"/>
  <c r="D986" i="5"/>
  <c r="A986" i="5"/>
  <c r="D985" i="5"/>
  <c r="U985" i="5" s="1"/>
  <c r="V985" i="5" s="1"/>
  <c r="A985" i="5"/>
  <c r="D984" i="5"/>
  <c r="U984" i="5" s="1"/>
  <c r="V984" i="5" s="1"/>
  <c r="A984" i="5"/>
  <c r="D983" i="5"/>
  <c r="U983" i="5" s="1"/>
  <c r="V983" i="5" s="1"/>
  <c r="A983" i="5"/>
  <c r="D982" i="5"/>
  <c r="U982" i="5" s="1"/>
  <c r="V982" i="5" s="1"/>
  <c r="A982" i="5"/>
  <c r="D981" i="5"/>
  <c r="M981" i="5" s="1"/>
  <c r="N981" i="5" s="1"/>
  <c r="A981" i="5"/>
  <c r="D980" i="5"/>
  <c r="M980" i="5" s="1"/>
  <c r="N980" i="5" s="1"/>
  <c r="A980" i="5"/>
  <c r="D979" i="5"/>
  <c r="U979" i="5" s="1"/>
  <c r="V979" i="5" s="1"/>
  <c r="A979" i="5"/>
  <c r="D978" i="5"/>
  <c r="U978" i="5" s="1"/>
  <c r="V978" i="5" s="1"/>
  <c r="A978" i="5"/>
  <c r="O977" i="5"/>
  <c r="P977" i="5" s="1"/>
  <c r="N977" i="5"/>
  <c r="D977" i="5"/>
  <c r="U977" i="5" s="1"/>
  <c r="V977" i="5" s="1"/>
  <c r="A977" i="5"/>
  <c r="D976" i="5"/>
  <c r="A976" i="5"/>
  <c r="D975" i="5"/>
  <c r="A975" i="5"/>
  <c r="D974" i="5"/>
  <c r="A974" i="5"/>
  <c r="D973" i="5"/>
  <c r="A973" i="5"/>
  <c r="D972" i="5"/>
  <c r="M972" i="5" s="1"/>
  <c r="N972" i="5" s="1"/>
  <c r="A972" i="5"/>
  <c r="D971" i="5"/>
  <c r="A971" i="5"/>
  <c r="D970" i="5"/>
  <c r="U970" i="5" s="1"/>
  <c r="V970" i="5" s="1"/>
  <c r="A970" i="5"/>
  <c r="D969" i="5"/>
  <c r="A969" i="5"/>
  <c r="D968" i="5"/>
  <c r="M968" i="5" s="1"/>
  <c r="N968" i="5" s="1"/>
  <c r="A968" i="5"/>
  <c r="D967" i="5"/>
  <c r="A967" i="5"/>
  <c r="V966" i="5"/>
  <c r="O966" i="5"/>
  <c r="P966" i="5" s="1"/>
  <c r="N966" i="5"/>
  <c r="D966" i="5"/>
  <c r="A966" i="5"/>
  <c r="D965" i="5"/>
  <c r="A965" i="5"/>
  <c r="D964" i="5"/>
  <c r="A964" i="5"/>
  <c r="D963" i="5"/>
  <c r="A963" i="5"/>
  <c r="D962" i="5"/>
  <c r="U962" i="5" s="1"/>
  <c r="V962" i="5" s="1"/>
  <c r="A962" i="5"/>
  <c r="D961" i="5"/>
  <c r="A961" i="5"/>
  <c r="D960" i="5"/>
  <c r="M960" i="5" s="1"/>
  <c r="N960" i="5" s="1"/>
  <c r="A960" i="5"/>
  <c r="D959" i="5"/>
  <c r="A959" i="5"/>
  <c r="D958" i="5"/>
  <c r="U958" i="5" s="1"/>
  <c r="V958" i="5" s="1"/>
  <c r="A958" i="5"/>
  <c r="D957" i="5"/>
  <c r="A957" i="5"/>
  <c r="D956" i="5"/>
  <c r="M956" i="5" s="1"/>
  <c r="N956" i="5" s="1"/>
  <c r="A956" i="5"/>
  <c r="D955" i="5"/>
  <c r="A955" i="5"/>
  <c r="D954" i="5"/>
  <c r="U954" i="5" s="1"/>
  <c r="V954" i="5" s="1"/>
  <c r="A954" i="5"/>
  <c r="D953" i="5"/>
  <c r="A953" i="5"/>
  <c r="D952" i="5"/>
  <c r="A952" i="5"/>
  <c r="O951" i="5"/>
  <c r="P951" i="5" s="1"/>
  <c r="N951" i="5"/>
  <c r="D951" i="5"/>
  <c r="U951" i="5" s="1"/>
  <c r="V951" i="5" s="1"/>
  <c r="A951" i="5"/>
  <c r="D950" i="5"/>
  <c r="U950" i="5" s="1"/>
  <c r="V950" i="5" s="1"/>
  <c r="A950" i="5"/>
  <c r="O949" i="5"/>
  <c r="P949" i="5" s="1"/>
  <c r="N949" i="5"/>
  <c r="D949" i="5"/>
  <c r="U949" i="5" s="1"/>
  <c r="V949" i="5" s="1"/>
  <c r="A949" i="5"/>
  <c r="D948" i="5"/>
  <c r="U948" i="5" s="1"/>
  <c r="V948" i="5" s="1"/>
  <c r="A948" i="5"/>
  <c r="D947" i="5"/>
  <c r="U947" i="5" s="1"/>
  <c r="V947" i="5" s="1"/>
  <c r="A947" i="5"/>
  <c r="D946" i="5"/>
  <c r="U946" i="5" s="1"/>
  <c r="V946" i="5" s="1"/>
  <c r="A946" i="5"/>
  <c r="D945" i="5"/>
  <c r="U945" i="5" s="1"/>
  <c r="V945" i="5" s="1"/>
  <c r="A945" i="5"/>
  <c r="D944" i="5"/>
  <c r="U944" i="5" s="1"/>
  <c r="V944" i="5" s="1"/>
  <c r="A944" i="5"/>
  <c r="D943" i="5"/>
  <c r="U943" i="5" s="1"/>
  <c r="V943" i="5" s="1"/>
  <c r="A943" i="5"/>
  <c r="D942" i="5"/>
  <c r="U942" i="5" s="1"/>
  <c r="V942" i="5" s="1"/>
  <c r="A942" i="5"/>
  <c r="D941" i="5"/>
  <c r="A941" i="5"/>
  <c r="D940" i="5"/>
  <c r="A940" i="5"/>
  <c r="D939" i="5"/>
  <c r="U939" i="5" s="1"/>
  <c r="V939" i="5" s="1"/>
  <c r="A939" i="5"/>
  <c r="D938" i="5"/>
  <c r="U938" i="5" s="1"/>
  <c r="V938" i="5" s="1"/>
  <c r="A938" i="5"/>
  <c r="D937" i="5"/>
  <c r="U937" i="5" s="1"/>
  <c r="V937" i="5" s="1"/>
  <c r="A937" i="5"/>
  <c r="D936" i="5"/>
  <c r="U936" i="5" s="1"/>
  <c r="V936" i="5" s="1"/>
  <c r="A936" i="5"/>
  <c r="D935" i="5"/>
  <c r="A935" i="5"/>
  <c r="O934" i="5"/>
  <c r="P934" i="5" s="1"/>
  <c r="N934" i="5"/>
  <c r="D934" i="5"/>
  <c r="U934" i="5" s="1"/>
  <c r="V934" i="5" s="1"/>
  <c r="A934" i="5"/>
  <c r="D933" i="5"/>
  <c r="A933" i="5"/>
  <c r="D932" i="5"/>
  <c r="U932" i="5" s="1"/>
  <c r="V932" i="5" s="1"/>
  <c r="A932" i="5"/>
  <c r="D931" i="5"/>
  <c r="U931" i="5" s="1"/>
  <c r="V931" i="5" s="1"/>
  <c r="A931" i="5"/>
  <c r="D930" i="5"/>
  <c r="M930" i="5" s="1"/>
  <c r="N930" i="5" s="1"/>
  <c r="A930" i="5"/>
  <c r="D929" i="5"/>
  <c r="A929" i="5"/>
  <c r="D928" i="5"/>
  <c r="U928" i="5" s="1"/>
  <c r="V928" i="5" s="1"/>
  <c r="A928" i="5"/>
  <c r="V927" i="5"/>
  <c r="O927" i="5"/>
  <c r="P927" i="5" s="1"/>
  <c r="N927" i="5"/>
  <c r="D927" i="5"/>
  <c r="A927" i="5"/>
  <c r="D926" i="5"/>
  <c r="U926" i="5" s="1"/>
  <c r="V926" i="5" s="1"/>
  <c r="A926" i="5"/>
  <c r="D925" i="5"/>
  <c r="U925" i="5" s="1"/>
  <c r="V925" i="5" s="1"/>
  <c r="A925" i="5"/>
  <c r="D924" i="5"/>
  <c r="M924" i="5" s="1"/>
  <c r="N924" i="5" s="1"/>
  <c r="A924" i="5"/>
  <c r="D923" i="5"/>
  <c r="M923" i="5" s="1"/>
  <c r="N923" i="5" s="1"/>
  <c r="A923" i="5"/>
  <c r="D922" i="5"/>
  <c r="U922" i="5" s="1"/>
  <c r="V922" i="5" s="1"/>
  <c r="A922" i="5"/>
  <c r="D921" i="5"/>
  <c r="U921" i="5" s="1"/>
  <c r="V921" i="5" s="1"/>
  <c r="A921" i="5"/>
  <c r="O920" i="5"/>
  <c r="P920" i="5" s="1"/>
  <c r="N920" i="5"/>
  <c r="D920" i="5"/>
  <c r="U920" i="5" s="1"/>
  <c r="V920" i="5" s="1"/>
  <c r="A920" i="5"/>
  <c r="D919" i="5"/>
  <c r="U919" i="5" s="1"/>
  <c r="V919" i="5" s="1"/>
  <c r="A919" i="5"/>
  <c r="D918" i="5"/>
  <c r="A918" i="5"/>
  <c r="V917" i="5"/>
  <c r="D917" i="5"/>
  <c r="M917" i="5" s="1"/>
  <c r="N917" i="5" s="1"/>
  <c r="A917" i="5"/>
  <c r="D916" i="5"/>
  <c r="A916" i="5"/>
  <c r="O915" i="5"/>
  <c r="P915" i="5" s="1"/>
  <c r="N915" i="5"/>
  <c r="D915" i="5"/>
  <c r="U915" i="5" s="1"/>
  <c r="A915" i="5"/>
  <c r="O914" i="5"/>
  <c r="P914" i="5" s="1"/>
  <c r="N914" i="5"/>
  <c r="D914" i="5"/>
  <c r="W914" i="5" s="1"/>
  <c r="X914" i="5" s="1"/>
  <c r="A914" i="5"/>
  <c r="D913" i="5"/>
  <c r="W913" i="5" s="1"/>
  <c r="X913" i="5" s="1"/>
  <c r="A913" i="5"/>
  <c r="D912" i="5"/>
  <c r="A912" i="5"/>
  <c r="D911" i="5"/>
  <c r="U911" i="5" s="1"/>
  <c r="A911" i="5"/>
  <c r="D910" i="5"/>
  <c r="A910" i="5"/>
  <c r="D909" i="5"/>
  <c r="U909" i="5" s="1"/>
  <c r="A909" i="5"/>
  <c r="D908" i="5"/>
  <c r="M908" i="5" s="1"/>
  <c r="N908" i="5" s="1"/>
  <c r="A908" i="5"/>
  <c r="D907" i="5"/>
  <c r="U907" i="5" s="1"/>
  <c r="A907" i="5"/>
  <c r="D906" i="5"/>
  <c r="U906" i="5" s="1"/>
  <c r="A906" i="5"/>
  <c r="O905" i="5"/>
  <c r="M905" i="5"/>
  <c r="D905" i="5"/>
  <c r="U905" i="5" s="1"/>
  <c r="A905" i="5"/>
  <c r="D904" i="5"/>
  <c r="A904" i="5"/>
  <c r="D903" i="5"/>
  <c r="M903" i="5" s="1"/>
  <c r="N903" i="5" s="1"/>
  <c r="A903" i="5"/>
  <c r="D902" i="5"/>
  <c r="A902" i="5"/>
  <c r="D901" i="5"/>
  <c r="A901" i="5"/>
  <c r="D900" i="5"/>
  <c r="M900" i="5" s="1"/>
  <c r="N900" i="5" s="1"/>
  <c r="A900" i="5"/>
  <c r="D899" i="5"/>
  <c r="A899" i="5"/>
  <c r="D898" i="5"/>
  <c r="U898" i="5" s="1"/>
  <c r="A898" i="5"/>
  <c r="D897" i="5"/>
  <c r="M897" i="5" s="1"/>
  <c r="N897" i="5" s="1"/>
  <c r="A897" i="5"/>
  <c r="D896" i="5"/>
  <c r="A896" i="5"/>
  <c r="D895" i="5"/>
  <c r="M895" i="5" s="1"/>
  <c r="N895" i="5" s="1"/>
  <c r="A895" i="5"/>
  <c r="D894" i="5"/>
  <c r="U894" i="5" s="1"/>
  <c r="A894" i="5"/>
  <c r="D893" i="5"/>
  <c r="A893" i="5"/>
  <c r="D892" i="5"/>
  <c r="M892" i="5" s="1"/>
  <c r="N892" i="5" s="1"/>
  <c r="A892" i="5"/>
  <c r="D891" i="5"/>
  <c r="A891" i="5"/>
  <c r="D890" i="5"/>
  <c r="U890" i="5" s="1"/>
  <c r="A890" i="5"/>
  <c r="D889" i="5"/>
  <c r="U889" i="5" s="1"/>
  <c r="A889" i="5"/>
  <c r="D888" i="5"/>
  <c r="A888" i="5"/>
  <c r="D887" i="5"/>
  <c r="A887" i="5"/>
  <c r="D886" i="5"/>
  <c r="U886" i="5" s="1"/>
  <c r="A886" i="5"/>
  <c r="D885" i="5"/>
  <c r="U885" i="5" s="1"/>
  <c r="A885" i="5"/>
  <c r="D884" i="5"/>
  <c r="U884" i="5" s="1"/>
  <c r="A884" i="5"/>
  <c r="D883" i="5"/>
  <c r="U883" i="5" s="1"/>
  <c r="A883" i="5"/>
  <c r="D882" i="5"/>
  <c r="A882" i="5"/>
  <c r="D881" i="5"/>
  <c r="M881" i="5" s="1"/>
  <c r="N881" i="5" s="1"/>
  <c r="A881" i="5"/>
  <c r="D880" i="5"/>
  <c r="A880" i="5"/>
  <c r="D879" i="5"/>
  <c r="U879" i="5" s="1"/>
  <c r="A879" i="5"/>
  <c r="D878" i="5"/>
  <c r="A878" i="5"/>
  <c r="D877" i="5"/>
  <c r="U877" i="5" s="1"/>
  <c r="A877" i="5"/>
  <c r="D876" i="5"/>
  <c r="U876" i="5" s="1"/>
  <c r="A876" i="5"/>
  <c r="D875" i="5"/>
  <c r="A875" i="5"/>
  <c r="D874" i="5"/>
  <c r="M874" i="5" s="1"/>
  <c r="N874" i="5" s="1"/>
  <c r="A874" i="5"/>
  <c r="D873" i="5"/>
  <c r="U873" i="5" s="1"/>
  <c r="A873" i="5"/>
  <c r="D872" i="5"/>
  <c r="M872" i="5" s="1"/>
  <c r="N872" i="5" s="1"/>
  <c r="A872" i="5"/>
  <c r="D871" i="5"/>
  <c r="U871" i="5" s="1"/>
  <c r="A871" i="5"/>
  <c r="D870" i="5"/>
  <c r="U870" i="5" s="1"/>
  <c r="A870" i="5"/>
  <c r="D869" i="5"/>
  <c r="M869" i="5" s="1"/>
  <c r="N869" i="5" s="1"/>
  <c r="A869" i="5"/>
  <c r="D868" i="5"/>
  <c r="A868" i="5"/>
  <c r="D867" i="5"/>
  <c r="M867" i="5" s="1"/>
  <c r="N867" i="5" s="1"/>
  <c r="A867" i="5"/>
  <c r="D866" i="5"/>
  <c r="M866" i="5" s="1"/>
  <c r="N866" i="5" s="1"/>
  <c r="A866" i="5"/>
  <c r="D865" i="5"/>
  <c r="A865" i="5"/>
  <c r="D864" i="5"/>
  <c r="A864" i="5"/>
  <c r="D863" i="5"/>
  <c r="U863" i="5" s="1"/>
  <c r="A863" i="5"/>
  <c r="D862" i="5"/>
  <c r="A862" i="5"/>
  <c r="D861" i="5"/>
  <c r="U861" i="5" s="1"/>
  <c r="A861" i="5"/>
  <c r="D860" i="5"/>
  <c r="U860" i="5" s="1"/>
  <c r="V860" i="5" s="1"/>
  <c r="A860" i="5"/>
  <c r="D859" i="5"/>
  <c r="M859" i="5" s="1"/>
  <c r="N859" i="5" s="1"/>
  <c r="A859" i="5"/>
  <c r="D858" i="5"/>
  <c r="U858" i="5" s="1"/>
  <c r="V858" i="5" s="1"/>
  <c r="A858" i="5"/>
  <c r="D857" i="5"/>
  <c r="U857" i="5" s="1"/>
  <c r="V857" i="5" s="1"/>
  <c r="A857" i="5"/>
  <c r="K856" i="5"/>
  <c r="L856" i="5" s="1"/>
  <c r="D856" i="5"/>
  <c r="A856" i="5"/>
  <c r="D855" i="5"/>
  <c r="A855" i="5"/>
  <c r="D854" i="5"/>
  <c r="A854" i="5"/>
  <c r="D853" i="5"/>
  <c r="A853" i="5"/>
  <c r="O852" i="5"/>
  <c r="P852" i="5" s="1"/>
  <c r="N852" i="5"/>
  <c r="D852" i="5"/>
  <c r="U852" i="5" s="1"/>
  <c r="V852" i="5" s="1"/>
  <c r="A852" i="5"/>
  <c r="D851" i="5"/>
  <c r="M851" i="5" s="1"/>
  <c r="N851" i="5" s="1"/>
  <c r="A851" i="5"/>
  <c r="D850" i="5"/>
  <c r="A850" i="5"/>
  <c r="D849" i="5"/>
  <c r="M849" i="5" s="1"/>
  <c r="N849" i="5" s="1"/>
  <c r="A849" i="5"/>
  <c r="D848" i="5"/>
  <c r="A848" i="5"/>
  <c r="D847" i="5"/>
  <c r="A847" i="5"/>
  <c r="V846" i="5"/>
  <c r="O846" i="5"/>
  <c r="M846" i="5"/>
  <c r="N846" i="5" s="1"/>
  <c r="D846" i="5"/>
  <c r="A846" i="5"/>
  <c r="V845" i="5"/>
  <c r="D845" i="5"/>
  <c r="M845" i="5" s="1"/>
  <c r="N845" i="5" s="1"/>
  <c r="A845" i="5"/>
  <c r="V844" i="5"/>
  <c r="D844" i="5"/>
  <c r="M844" i="5" s="1"/>
  <c r="N844" i="5" s="1"/>
  <c r="A844" i="5"/>
  <c r="V843" i="5"/>
  <c r="D843" i="5"/>
  <c r="M843" i="5" s="1"/>
  <c r="N843" i="5" s="1"/>
  <c r="A843" i="5"/>
  <c r="V842" i="5"/>
  <c r="D842" i="5"/>
  <c r="M842" i="5" s="1"/>
  <c r="N842" i="5" s="1"/>
  <c r="A842" i="5"/>
  <c r="V841" i="5"/>
  <c r="D841" i="5"/>
  <c r="M841" i="5" s="1"/>
  <c r="N841" i="5" s="1"/>
  <c r="A841" i="5"/>
  <c r="D840" i="5"/>
  <c r="M840" i="5" s="1"/>
  <c r="N840" i="5" s="1"/>
  <c r="A840" i="5"/>
  <c r="D839" i="5"/>
  <c r="A839" i="5"/>
  <c r="D838" i="5"/>
  <c r="A838" i="5"/>
  <c r="D837" i="5"/>
  <c r="U837" i="5" s="1"/>
  <c r="A837" i="5"/>
  <c r="O836" i="5"/>
  <c r="M836" i="5"/>
  <c r="N836" i="5" s="1"/>
  <c r="D836" i="5"/>
  <c r="U836" i="5" s="1"/>
  <c r="A836" i="5"/>
  <c r="D835" i="5"/>
  <c r="A835" i="5"/>
  <c r="O834" i="5"/>
  <c r="M834" i="5"/>
  <c r="D834" i="5"/>
  <c r="U834" i="5" s="1"/>
  <c r="A834" i="5"/>
  <c r="O833" i="5"/>
  <c r="M833" i="5"/>
  <c r="N833" i="5" s="1"/>
  <c r="D833" i="5"/>
  <c r="U833" i="5" s="1"/>
  <c r="A833" i="5"/>
  <c r="D832" i="5"/>
  <c r="U832" i="5" s="1"/>
  <c r="A832" i="5"/>
  <c r="O831" i="5"/>
  <c r="M831" i="5"/>
  <c r="N831" i="5" s="1"/>
  <c r="D831" i="5"/>
  <c r="U831" i="5" s="1"/>
  <c r="A831" i="5"/>
  <c r="D830" i="5"/>
  <c r="A830" i="5"/>
  <c r="D829" i="5"/>
  <c r="M829" i="5" s="1"/>
  <c r="N829" i="5" s="1"/>
  <c r="A829" i="5"/>
  <c r="D828" i="5"/>
  <c r="A828" i="5"/>
  <c r="D827" i="5"/>
  <c r="A827" i="5"/>
  <c r="D826" i="5"/>
  <c r="U826" i="5" s="1"/>
  <c r="A826" i="5"/>
  <c r="D825" i="5"/>
  <c r="U825" i="5" s="1"/>
  <c r="A825" i="5"/>
  <c r="D824" i="5"/>
  <c r="M824" i="5" s="1"/>
  <c r="N824" i="5" s="1"/>
  <c r="A824" i="5"/>
  <c r="D823" i="5"/>
  <c r="A823" i="5"/>
  <c r="D822" i="5"/>
  <c r="A822" i="5"/>
  <c r="D821" i="5"/>
  <c r="A821" i="5"/>
  <c r="D820" i="5"/>
  <c r="A820" i="5"/>
  <c r="D819" i="5"/>
  <c r="A819" i="5"/>
  <c r="D818" i="5"/>
  <c r="U818" i="5" s="1"/>
  <c r="A818" i="5"/>
  <c r="D817" i="5"/>
  <c r="U817" i="5" s="1"/>
  <c r="A817" i="5"/>
  <c r="D816" i="5"/>
  <c r="M816" i="5" s="1"/>
  <c r="N816" i="5" s="1"/>
  <c r="A816" i="5"/>
  <c r="D815" i="5"/>
  <c r="A815" i="5"/>
  <c r="D814" i="5"/>
  <c r="M814" i="5" s="1"/>
  <c r="N814" i="5" s="1"/>
  <c r="A814" i="5"/>
  <c r="D813" i="5"/>
  <c r="A813" i="5"/>
  <c r="D812" i="5"/>
  <c r="U812" i="5" s="1"/>
  <c r="A812" i="5"/>
  <c r="O811" i="5"/>
  <c r="M811" i="5"/>
  <c r="D811" i="5"/>
  <c r="U811" i="5" s="1"/>
  <c r="A811" i="5"/>
  <c r="D810" i="5"/>
  <c r="U810" i="5" s="1"/>
  <c r="A810" i="5"/>
  <c r="D809" i="5"/>
  <c r="U809" i="5" s="1"/>
  <c r="A809" i="5"/>
  <c r="D808" i="5"/>
  <c r="U808" i="5" s="1"/>
  <c r="A808" i="5"/>
  <c r="D807" i="5"/>
  <c r="M807" i="5" s="1"/>
  <c r="N807" i="5" s="1"/>
  <c r="A807" i="5"/>
  <c r="D806" i="5"/>
  <c r="U806" i="5" s="1"/>
  <c r="A806" i="5"/>
  <c r="D805" i="5"/>
  <c r="U805" i="5" s="1"/>
  <c r="A805" i="5"/>
  <c r="D804" i="5"/>
  <c r="U804" i="5" s="1"/>
  <c r="A804" i="5"/>
  <c r="D803" i="5"/>
  <c r="M803" i="5" s="1"/>
  <c r="N803" i="5" s="1"/>
  <c r="A803" i="5"/>
  <c r="D802" i="5"/>
  <c r="M802" i="5" s="1"/>
  <c r="N802" i="5" s="1"/>
  <c r="A802" i="5"/>
  <c r="D801" i="5"/>
  <c r="U801" i="5" s="1"/>
  <c r="A801" i="5"/>
  <c r="O800" i="5"/>
  <c r="M800" i="5"/>
  <c r="N800" i="5" s="1"/>
  <c r="D800" i="5"/>
  <c r="U800" i="5" s="1"/>
  <c r="A800" i="5"/>
  <c r="D799" i="5"/>
  <c r="A799" i="5"/>
  <c r="D798" i="5"/>
  <c r="U798" i="5" s="1"/>
  <c r="A798" i="5"/>
  <c r="D797" i="5"/>
  <c r="A797" i="5"/>
  <c r="D796" i="5"/>
  <c r="U796" i="5" s="1"/>
  <c r="A796" i="5"/>
  <c r="D795" i="5"/>
  <c r="U795" i="5" s="1"/>
  <c r="A795" i="5"/>
  <c r="D794" i="5"/>
  <c r="A794" i="5"/>
  <c r="D793" i="5"/>
  <c r="M793" i="5" s="1"/>
  <c r="N793" i="5" s="1"/>
  <c r="A793" i="5"/>
  <c r="D792" i="5"/>
  <c r="U792" i="5" s="1"/>
  <c r="A792" i="5"/>
  <c r="O791" i="5"/>
  <c r="M791" i="5"/>
  <c r="D791" i="5"/>
  <c r="U791" i="5" s="1"/>
  <c r="A791" i="5"/>
  <c r="D790" i="5"/>
  <c r="M790" i="5" s="1"/>
  <c r="N790" i="5" s="1"/>
  <c r="A790" i="5"/>
  <c r="D789" i="5"/>
  <c r="A789" i="5"/>
  <c r="D788" i="5"/>
  <c r="U788" i="5" s="1"/>
  <c r="A788" i="5"/>
  <c r="D787" i="5"/>
  <c r="U787" i="5" s="1"/>
  <c r="A787" i="5"/>
  <c r="D786" i="5"/>
  <c r="A786" i="5"/>
  <c r="D785" i="5"/>
  <c r="U785" i="5" s="1"/>
  <c r="A785" i="5"/>
  <c r="D784" i="5"/>
  <c r="A784" i="5"/>
  <c r="D783" i="5"/>
  <c r="A783" i="5"/>
  <c r="D782" i="5"/>
  <c r="M782" i="5" s="1"/>
  <c r="N782" i="5" s="1"/>
  <c r="A782" i="5"/>
  <c r="D781" i="5"/>
  <c r="U781" i="5" s="1"/>
  <c r="A781" i="5"/>
  <c r="D780" i="5"/>
  <c r="U780" i="5" s="1"/>
  <c r="A780" i="5"/>
  <c r="D779" i="5"/>
  <c r="M779" i="5" s="1"/>
  <c r="N779" i="5" s="1"/>
  <c r="A779" i="5"/>
  <c r="D778" i="5"/>
  <c r="U778" i="5" s="1"/>
  <c r="A778" i="5"/>
  <c r="D777" i="5"/>
  <c r="U777" i="5" s="1"/>
  <c r="A777" i="5"/>
  <c r="D776" i="5"/>
  <c r="M776" i="5" s="1"/>
  <c r="N776" i="5" s="1"/>
  <c r="A776" i="5"/>
  <c r="D775" i="5"/>
  <c r="U775" i="5" s="1"/>
  <c r="A775" i="5"/>
  <c r="D774" i="5"/>
  <c r="M774" i="5" s="1"/>
  <c r="N774" i="5" s="1"/>
  <c r="A774" i="5"/>
  <c r="D773" i="5"/>
  <c r="M773" i="5" s="1"/>
  <c r="N773" i="5" s="1"/>
  <c r="A773" i="5"/>
  <c r="D772" i="5"/>
  <c r="U772" i="5" s="1"/>
  <c r="A772" i="5"/>
  <c r="D771" i="5"/>
  <c r="A771" i="5"/>
  <c r="D770" i="5"/>
  <c r="M770" i="5" s="1"/>
  <c r="N770" i="5" s="1"/>
  <c r="A770" i="5"/>
  <c r="D769" i="5"/>
  <c r="U769" i="5" s="1"/>
  <c r="A769" i="5"/>
  <c r="D768" i="5"/>
  <c r="U768" i="5" s="1"/>
  <c r="A768" i="5"/>
  <c r="D767" i="5"/>
  <c r="A767" i="5"/>
  <c r="D766" i="5"/>
  <c r="U766" i="5" s="1"/>
  <c r="A766" i="5"/>
  <c r="D765" i="5"/>
  <c r="A765" i="5"/>
  <c r="D764" i="5"/>
  <c r="A764" i="5"/>
  <c r="D763" i="5"/>
  <c r="M763" i="5" s="1"/>
  <c r="N763" i="5" s="1"/>
  <c r="A763" i="5"/>
  <c r="D762" i="5"/>
  <c r="U762" i="5" s="1"/>
  <c r="A762" i="5"/>
  <c r="D761" i="5"/>
  <c r="U761" i="5" s="1"/>
  <c r="A761" i="5"/>
  <c r="D760" i="5"/>
  <c r="A760" i="5"/>
  <c r="D759" i="5"/>
  <c r="U759" i="5" s="1"/>
  <c r="A759" i="5"/>
  <c r="D758" i="5"/>
  <c r="M758" i="5" s="1"/>
  <c r="N758" i="5" s="1"/>
  <c r="A758" i="5"/>
  <c r="D757" i="5"/>
  <c r="U757" i="5" s="1"/>
  <c r="A757" i="5"/>
  <c r="D756" i="5"/>
  <c r="A756" i="5"/>
  <c r="D755" i="5"/>
  <c r="A755" i="5"/>
  <c r="D754" i="5"/>
  <c r="A754" i="5"/>
  <c r="D753" i="5"/>
  <c r="M753" i="5" s="1"/>
  <c r="N753" i="5" s="1"/>
  <c r="A753" i="5"/>
  <c r="D752" i="5"/>
  <c r="A752" i="5"/>
  <c r="D751" i="5"/>
  <c r="M751" i="5" s="1"/>
  <c r="N751" i="5" s="1"/>
  <c r="A751" i="5"/>
  <c r="D750" i="5"/>
  <c r="A750" i="5"/>
  <c r="D749" i="5"/>
  <c r="U749" i="5" s="1"/>
  <c r="A749" i="5"/>
  <c r="D748" i="5"/>
  <c r="U748" i="5" s="1"/>
  <c r="A748" i="5"/>
  <c r="D747" i="5"/>
  <c r="U747" i="5" s="1"/>
  <c r="A747" i="5"/>
  <c r="D746" i="5"/>
  <c r="A746" i="5"/>
  <c r="D745" i="5"/>
  <c r="U745" i="5" s="1"/>
  <c r="A745" i="5"/>
  <c r="D744" i="5"/>
  <c r="A744" i="5"/>
  <c r="O743" i="5"/>
  <c r="M743" i="5"/>
  <c r="N743" i="5" s="1"/>
  <c r="D743" i="5"/>
  <c r="U743" i="5" s="1"/>
  <c r="A743" i="5"/>
  <c r="O742" i="5"/>
  <c r="M742" i="5"/>
  <c r="N742" i="5" s="1"/>
  <c r="D742" i="5"/>
  <c r="U742" i="5" s="1"/>
  <c r="A742" i="5"/>
  <c r="D741" i="5"/>
  <c r="A741" i="5"/>
  <c r="D740" i="5"/>
  <c r="U740" i="5" s="1"/>
  <c r="A740" i="5"/>
  <c r="D739" i="5"/>
  <c r="U739" i="5" s="1"/>
  <c r="A739" i="5"/>
  <c r="D738" i="5"/>
  <c r="A738" i="5"/>
  <c r="D737" i="5"/>
  <c r="A737" i="5"/>
  <c r="D736" i="5"/>
  <c r="M736" i="5" s="1"/>
  <c r="N736" i="5" s="1"/>
  <c r="A736" i="5"/>
  <c r="D735" i="5"/>
  <c r="A735" i="5"/>
  <c r="D734" i="5"/>
  <c r="A734" i="5"/>
  <c r="D733" i="5"/>
  <c r="A733" i="5"/>
  <c r="D732" i="5"/>
  <c r="M732" i="5" s="1"/>
  <c r="N732" i="5" s="1"/>
  <c r="A732" i="5"/>
  <c r="D731" i="5"/>
  <c r="U731" i="5" s="1"/>
  <c r="A731" i="5"/>
  <c r="D730" i="5"/>
  <c r="A730" i="5"/>
  <c r="D729" i="5"/>
  <c r="M729" i="5" s="1"/>
  <c r="N729" i="5" s="1"/>
  <c r="A729" i="5"/>
  <c r="D728" i="5"/>
  <c r="U728" i="5" s="1"/>
  <c r="A728" i="5"/>
  <c r="D727" i="5"/>
  <c r="U727" i="5" s="1"/>
  <c r="A727" i="5"/>
  <c r="D726" i="5"/>
  <c r="A726" i="5"/>
  <c r="D725" i="5"/>
  <c r="U725" i="5" s="1"/>
  <c r="A725" i="5"/>
  <c r="D724" i="5"/>
  <c r="U724" i="5" s="1"/>
  <c r="A724" i="5"/>
  <c r="D723" i="5"/>
  <c r="M723" i="5" s="1"/>
  <c r="N723" i="5" s="1"/>
  <c r="A723" i="5"/>
  <c r="D722" i="5"/>
  <c r="U722" i="5" s="1"/>
  <c r="A722" i="5"/>
  <c r="O721" i="5"/>
  <c r="M721" i="5"/>
  <c r="D721" i="5"/>
  <c r="U721" i="5" s="1"/>
  <c r="A721" i="5"/>
  <c r="D720" i="5"/>
  <c r="M720" i="5" s="1"/>
  <c r="N720" i="5" s="1"/>
  <c r="A720" i="5"/>
  <c r="D719" i="5"/>
  <c r="A719" i="5"/>
  <c r="D718" i="5"/>
  <c r="A718" i="5"/>
  <c r="O717" i="5"/>
  <c r="M717" i="5"/>
  <c r="N717" i="5" s="1"/>
  <c r="D717" i="5"/>
  <c r="U717" i="5" s="1"/>
  <c r="A717" i="5"/>
  <c r="D716" i="5"/>
  <c r="A716" i="5"/>
  <c r="D715" i="5"/>
  <c r="A715" i="5"/>
  <c r="D714" i="5"/>
  <c r="A714" i="5"/>
  <c r="D713" i="5"/>
  <c r="U713" i="5" s="1"/>
  <c r="A713" i="5"/>
  <c r="D712" i="5"/>
  <c r="M712" i="5" s="1"/>
  <c r="N712" i="5" s="1"/>
  <c r="A712" i="5"/>
  <c r="D711" i="5"/>
  <c r="M711" i="5" s="1"/>
  <c r="N711" i="5" s="1"/>
  <c r="A711" i="5"/>
  <c r="D710" i="5"/>
  <c r="U710" i="5" s="1"/>
  <c r="A710" i="5"/>
  <c r="D709" i="5"/>
  <c r="M709" i="5" s="1"/>
  <c r="N709" i="5" s="1"/>
  <c r="A709" i="5"/>
  <c r="D708" i="5"/>
  <c r="A708" i="5"/>
  <c r="D707" i="5"/>
  <c r="A707" i="5"/>
  <c r="D706" i="5"/>
  <c r="M706" i="5" s="1"/>
  <c r="N706" i="5" s="1"/>
  <c r="A706" i="5"/>
  <c r="O705" i="5"/>
  <c r="M705" i="5"/>
  <c r="N705" i="5" s="1"/>
  <c r="D705" i="5"/>
  <c r="U705" i="5" s="1"/>
  <c r="A705" i="5"/>
  <c r="D704" i="5"/>
  <c r="A704" i="5"/>
  <c r="D703" i="5"/>
  <c r="U703" i="5" s="1"/>
  <c r="A703" i="5"/>
  <c r="D702" i="5"/>
  <c r="A702" i="5"/>
  <c r="D701" i="5"/>
  <c r="M701" i="5" s="1"/>
  <c r="N701" i="5" s="1"/>
  <c r="A701" i="5"/>
  <c r="D700" i="5"/>
  <c r="U700" i="5" s="1"/>
  <c r="A700" i="5"/>
  <c r="D699" i="5"/>
  <c r="U699" i="5" s="1"/>
  <c r="A699" i="5"/>
  <c r="D698" i="5"/>
  <c r="U698" i="5" s="1"/>
  <c r="A698" i="5"/>
  <c r="D697" i="5"/>
  <c r="A697" i="5"/>
  <c r="D696" i="5"/>
  <c r="M696" i="5" s="1"/>
  <c r="N696" i="5" s="1"/>
  <c r="A696" i="5"/>
  <c r="D695" i="5"/>
  <c r="M695" i="5" s="1"/>
  <c r="N695" i="5" s="1"/>
  <c r="A695" i="5"/>
  <c r="D694" i="5"/>
  <c r="A694" i="5"/>
  <c r="D693" i="5"/>
  <c r="A693" i="5"/>
  <c r="D692" i="5"/>
  <c r="A692" i="5"/>
  <c r="D691" i="5"/>
  <c r="M691" i="5" s="1"/>
  <c r="N691" i="5" s="1"/>
  <c r="A691" i="5"/>
  <c r="D690" i="5"/>
  <c r="A690" i="5"/>
  <c r="D689" i="5"/>
  <c r="A689" i="5"/>
  <c r="D688" i="5"/>
  <c r="M688" i="5" s="1"/>
  <c r="N688" i="5" s="1"/>
  <c r="A688" i="5"/>
  <c r="D687" i="5"/>
  <c r="A687" i="5"/>
  <c r="D686" i="5"/>
  <c r="M686" i="5" s="1"/>
  <c r="N686" i="5" s="1"/>
  <c r="A686" i="5"/>
  <c r="D685" i="5"/>
  <c r="M685" i="5" s="1"/>
  <c r="N685" i="5" s="1"/>
  <c r="A685" i="5"/>
  <c r="D684" i="5"/>
  <c r="A684" i="5"/>
  <c r="D683" i="5"/>
  <c r="U683" i="5" s="1"/>
  <c r="A683" i="5"/>
  <c r="D682" i="5"/>
  <c r="A682" i="5"/>
  <c r="D681" i="5"/>
  <c r="M681" i="5" s="1"/>
  <c r="N681" i="5" s="1"/>
  <c r="A681" i="5"/>
  <c r="O680" i="5"/>
  <c r="M680" i="5"/>
  <c r="N680" i="5" s="1"/>
  <c r="D680" i="5"/>
  <c r="U680" i="5" s="1"/>
  <c r="A680" i="5"/>
  <c r="O679" i="5"/>
  <c r="M679" i="5"/>
  <c r="N679" i="5" s="1"/>
  <c r="D679" i="5"/>
  <c r="U679" i="5" s="1"/>
  <c r="A679" i="5"/>
  <c r="D678" i="5"/>
  <c r="A678" i="5"/>
  <c r="D677" i="5"/>
  <c r="A677" i="5"/>
  <c r="D676" i="5"/>
  <c r="A676" i="5"/>
  <c r="D675" i="5"/>
  <c r="A675" i="5"/>
  <c r="D674" i="5"/>
  <c r="A674" i="5"/>
  <c r="D673" i="5"/>
  <c r="A673" i="5"/>
  <c r="D672" i="5"/>
  <c r="A672" i="5"/>
  <c r="D671" i="5"/>
  <c r="M671" i="5" s="1"/>
  <c r="N671" i="5" s="1"/>
  <c r="A671" i="5"/>
  <c r="O670" i="5"/>
  <c r="M670" i="5"/>
  <c r="N670" i="5" s="1"/>
  <c r="D670" i="5"/>
  <c r="U670" i="5" s="1"/>
  <c r="A670" i="5"/>
  <c r="D669" i="5"/>
  <c r="A669" i="5"/>
  <c r="D668" i="5"/>
  <c r="U668" i="5" s="1"/>
  <c r="A668" i="5"/>
  <c r="D667" i="5"/>
  <c r="U667" i="5" s="1"/>
  <c r="A667" i="5"/>
  <c r="D666" i="5"/>
  <c r="M666" i="5" s="1"/>
  <c r="N666" i="5" s="1"/>
  <c r="A666" i="5"/>
  <c r="D665" i="5"/>
  <c r="M665" i="5" s="1"/>
  <c r="N665" i="5" s="1"/>
  <c r="A665" i="5"/>
  <c r="D664" i="5"/>
  <c r="A664" i="5"/>
  <c r="D663" i="5"/>
  <c r="U663" i="5" s="1"/>
  <c r="A663" i="5"/>
  <c r="O662" i="5"/>
  <c r="M662" i="5"/>
  <c r="N662" i="5" s="1"/>
  <c r="D662" i="5"/>
  <c r="U662" i="5" s="1"/>
  <c r="A662" i="5"/>
  <c r="O661" i="5"/>
  <c r="M661" i="5"/>
  <c r="N661" i="5" s="1"/>
  <c r="D661" i="5"/>
  <c r="U661" i="5" s="1"/>
  <c r="A661" i="5"/>
  <c r="D660" i="5"/>
  <c r="A660" i="5"/>
  <c r="D659" i="5"/>
  <c r="U659" i="5" s="1"/>
  <c r="A659" i="5"/>
  <c r="D658" i="5"/>
  <c r="M658" i="5" s="1"/>
  <c r="N658" i="5" s="1"/>
  <c r="A658" i="5"/>
  <c r="D657" i="5"/>
  <c r="U657" i="5" s="1"/>
  <c r="A657" i="5"/>
  <c r="D656" i="5"/>
  <c r="A656" i="5"/>
  <c r="V655" i="5"/>
  <c r="D655" i="5"/>
  <c r="M655" i="5" s="1"/>
  <c r="N655" i="5" s="1"/>
  <c r="A655" i="5"/>
  <c r="V654" i="5"/>
  <c r="D654" i="5"/>
  <c r="M654" i="5" s="1"/>
  <c r="N654" i="5" s="1"/>
  <c r="A654" i="5"/>
  <c r="V653" i="5"/>
  <c r="D653" i="5"/>
  <c r="M653" i="5" s="1"/>
  <c r="N653" i="5" s="1"/>
  <c r="A653" i="5"/>
  <c r="V652" i="5"/>
  <c r="D652" i="5"/>
  <c r="M652" i="5" s="1"/>
  <c r="N652" i="5" s="1"/>
  <c r="A652" i="5"/>
  <c r="D651" i="5"/>
  <c r="M651" i="5" s="1"/>
  <c r="N651" i="5" s="1"/>
  <c r="A651" i="5"/>
  <c r="V650" i="5"/>
  <c r="D650" i="5"/>
  <c r="M650" i="5" s="1"/>
  <c r="N650" i="5" s="1"/>
  <c r="A650" i="5"/>
  <c r="D649" i="5"/>
  <c r="A649" i="5"/>
  <c r="D648" i="5"/>
  <c r="M648" i="5" s="1"/>
  <c r="N648" i="5" s="1"/>
  <c r="A648" i="5"/>
  <c r="D647" i="5"/>
  <c r="A647" i="5"/>
  <c r="D646" i="5"/>
  <c r="U646" i="5" s="1"/>
  <c r="A646" i="5"/>
  <c r="D645" i="5"/>
  <c r="U645" i="5" s="1"/>
  <c r="A645" i="5"/>
  <c r="D644" i="5"/>
  <c r="M644" i="5" s="1"/>
  <c r="N644" i="5" s="1"/>
  <c r="A644" i="5"/>
  <c r="D643" i="5"/>
  <c r="M643" i="5" s="1"/>
  <c r="N643" i="5" s="1"/>
  <c r="A643" i="5"/>
  <c r="D642" i="5"/>
  <c r="A642" i="5"/>
  <c r="D641" i="5"/>
  <c r="A641" i="5"/>
  <c r="D640" i="5"/>
  <c r="M640" i="5" s="1"/>
  <c r="N640" i="5" s="1"/>
  <c r="A640" i="5"/>
  <c r="D639" i="5"/>
  <c r="U639" i="5" s="1"/>
  <c r="A639" i="5"/>
  <c r="D638" i="5"/>
  <c r="A638" i="5"/>
  <c r="D637" i="5"/>
  <c r="M637" i="5" s="1"/>
  <c r="N637" i="5" s="1"/>
  <c r="A637" i="5"/>
  <c r="D636" i="5"/>
  <c r="U636" i="5" s="1"/>
  <c r="A636" i="5"/>
  <c r="D635" i="5"/>
  <c r="A635" i="5"/>
  <c r="D634" i="5"/>
  <c r="A634" i="5"/>
  <c r="D633" i="5"/>
  <c r="U633" i="5" s="1"/>
  <c r="A633" i="5"/>
  <c r="D632" i="5"/>
  <c r="M632" i="5" s="1"/>
  <c r="N632" i="5" s="1"/>
  <c r="A632" i="5"/>
  <c r="D631" i="5"/>
  <c r="U631" i="5" s="1"/>
  <c r="A631" i="5"/>
  <c r="D630" i="5"/>
  <c r="U630" i="5" s="1"/>
  <c r="A630" i="5"/>
  <c r="D629" i="5"/>
  <c r="U629" i="5" s="1"/>
  <c r="A629" i="5"/>
  <c r="D628" i="5"/>
  <c r="M628" i="5" s="1"/>
  <c r="N628" i="5" s="1"/>
  <c r="A628" i="5"/>
  <c r="D627" i="5"/>
  <c r="M627" i="5" s="1"/>
  <c r="N627" i="5" s="1"/>
  <c r="A627" i="5"/>
  <c r="D626" i="5"/>
  <c r="A626" i="5"/>
  <c r="D625" i="5"/>
  <c r="M625" i="5" s="1"/>
  <c r="N625" i="5" s="1"/>
  <c r="A625" i="5"/>
  <c r="D624" i="5"/>
  <c r="A624" i="5"/>
  <c r="D623" i="5"/>
  <c r="U623" i="5" s="1"/>
  <c r="A623" i="5"/>
  <c r="D622" i="5"/>
  <c r="U622" i="5" s="1"/>
  <c r="A622" i="5"/>
  <c r="D621" i="5"/>
  <c r="M621" i="5" s="1"/>
  <c r="N621" i="5" s="1"/>
  <c r="A621" i="5"/>
  <c r="D620" i="5"/>
  <c r="M620" i="5" s="1"/>
  <c r="N620" i="5" s="1"/>
  <c r="A620" i="5"/>
  <c r="D619" i="5"/>
  <c r="A619" i="5"/>
  <c r="D618" i="5"/>
  <c r="A618" i="5"/>
  <c r="D617" i="5"/>
  <c r="A617" i="5"/>
  <c r="D616" i="5"/>
  <c r="M616" i="5" s="1"/>
  <c r="N616" i="5" s="1"/>
  <c r="A616" i="5"/>
  <c r="D615" i="5"/>
  <c r="U615" i="5" s="1"/>
  <c r="A615" i="5"/>
  <c r="D614" i="5"/>
  <c r="M614" i="5" s="1"/>
  <c r="N614" i="5" s="1"/>
  <c r="A614" i="5"/>
  <c r="D613" i="5"/>
  <c r="U613" i="5" s="1"/>
  <c r="A613" i="5"/>
  <c r="D612" i="5"/>
  <c r="M612" i="5" s="1"/>
  <c r="N612" i="5" s="1"/>
  <c r="A612" i="5"/>
  <c r="D611" i="5"/>
  <c r="A611" i="5"/>
  <c r="D610" i="5"/>
  <c r="A610" i="5"/>
  <c r="D609" i="5"/>
  <c r="M609" i="5" s="1"/>
  <c r="N609" i="5" s="1"/>
  <c r="A609" i="5"/>
  <c r="D608" i="5"/>
  <c r="M608" i="5" s="1"/>
  <c r="N608" i="5" s="1"/>
  <c r="A608" i="5"/>
  <c r="D607" i="5"/>
  <c r="U607" i="5" s="1"/>
  <c r="A607" i="5"/>
  <c r="O606" i="5"/>
  <c r="M606" i="5"/>
  <c r="N606" i="5" s="1"/>
  <c r="D606" i="5"/>
  <c r="U606" i="5" s="1"/>
  <c r="A606" i="5"/>
  <c r="D605" i="5"/>
  <c r="U605" i="5" s="1"/>
  <c r="A605" i="5"/>
  <c r="D604" i="5"/>
  <c r="A604" i="5"/>
  <c r="D603" i="5"/>
  <c r="A603" i="5"/>
  <c r="D602" i="5"/>
  <c r="A602" i="5"/>
  <c r="O601" i="5"/>
  <c r="M601" i="5"/>
  <c r="D601" i="5"/>
  <c r="U601" i="5" s="1"/>
  <c r="A601" i="5"/>
  <c r="D600" i="5"/>
  <c r="M600" i="5" s="1"/>
  <c r="N600" i="5" s="1"/>
  <c r="A600" i="5"/>
  <c r="D599" i="5"/>
  <c r="A599" i="5"/>
  <c r="D598" i="5"/>
  <c r="A598" i="5"/>
  <c r="D597" i="5"/>
  <c r="M597" i="5" s="1"/>
  <c r="N597" i="5" s="1"/>
  <c r="A597" i="5"/>
  <c r="D596" i="5"/>
  <c r="A596" i="5"/>
  <c r="D595" i="5"/>
  <c r="U595" i="5" s="1"/>
  <c r="A595" i="5"/>
  <c r="D594" i="5"/>
  <c r="U594" i="5" s="1"/>
  <c r="A594" i="5"/>
  <c r="D593" i="5"/>
  <c r="U593" i="5" s="1"/>
  <c r="A593" i="5"/>
  <c r="D592" i="5"/>
  <c r="M592" i="5" s="1"/>
  <c r="N592" i="5" s="1"/>
  <c r="A592" i="5"/>
  <c r="D591" i="5"/>
  <c r="A591" i="5"/>
  <c r="D590" i="5"/>
  <c r="M590" i="5" s="1"/>
  <c r="N590" i="5" s="1"/>
  <c r="A590" i="5"/>
  <c r="D589" i="5"/>
  <c r="M589" i="5" s="1"/>
  <c r="N589" i="5" s="1"/>
  <c r="A589" i="5"/>
  <c r="D588" i="5"/>
  <c r="A588" i="5"/>
  <c r="D587" i="5"/>
  <c r="U587" i="5" s="1"/>
  <c r="A587" i="5"/>
  <c r="D586" i="5"/>
  <c r="U586" i="5" s="1"/>
  <c r="A586" i="5"/>
  <c r="D585" i="5"/>
  <c r="U585" i="5" s="1"/>
  <c r="A585" i="5"/>
  <c r="D584" i="5"/>
  <c r="A584" i="5"/>
  <c r="O583" i="5"/>
  <c r="M583" i="5"/>
  <c r="D583" i="5"/>
  <c r="U583" i="5" s="1"/>
  <c r="A583" i="5"/>
  <c r="D582" i="5"/>
  <c r="A582" i="5"/>
  <c r="D581" i="5"/>
  <c r="M581" i="5" s="1"/>
  <c r="N581" i="5" s="1"/>
  <c r="A581" i="5"/>
  <c r="D580" i="5"/>
  <c r="A580" i="5"/>
  <c r="D579" i="5"/>
  <c r="A579" i="5"/>
  <c r="D578" i="5"/>
  <c r="M578" i="5" s="1"/>
  <c r="N578" i="5" s="1"/>
  <c r="A578" i="5"/>
  <c r="D577" i="5"/>
  <c r="A577" i="5"/>
  <c r="D576" i="5"/>
  <c r="M576" i="5" s="1"/>
  <c r="N576" i="5" s="1"/>
  <c r="A576" i="5"/>
  <c r="D575" i="5"/>
  <c r="M575" i="5" s="1"/>
  <c r="N575" i="5" s="1"/>
  <c r="A575" i="5"/>
  <c r="D574" i="5"/>
  <c r="U574" i="5" s="1"/>
  <c r="A574" i="5"/>
  <c r="O573" i="5"/>
  <c r="M573" i="5"/>
  <c r="N573" i="5" s="1"/>
  <c r="D573" i="5"/>
  <c r="U573" i="5" s="1"/>
  <c r="A573" i="5"/>
  <c r="D572" i="5"/>
  <c r="U572" i="5" s="1"/>
  <c r="A572" i="5"/>
  <c r="D571" i="5"/>
  <c r="U571" i="5" s="1"/>
  <c r="A571" i="5"/>
  <c r="D570" i="5"/>
  <c r="U570" i="5" s="1"/>
  <c r="A570" i="5"/>
  <c r="D569" i="5"/>
  <c r="U569" i="5" s="1"/>
  <c r="A569" i="5"/>
  <c r="D568" i="5"/>
  <c r="M568" i="5" s="1"/>
  <c r="N568" i="5" s="1"/>
  <c r="A568" i="5"/>
  <c r="D567" i="5"/>
  <c r="U567" i="5" s="1"/>
  <c r="A567" i="5"/>
  <c r="D566" i="5"/>
  <c r="U566" i="5" s="1"/>
  <c r="A566" i="5"/>
  <c r="D565" i="5"/>
  <c r="M565" i="5" s="1"/>
  <c r="N565" i="5" s="1"/>
  <c r="A565" i="5"/>
  <c r="D564" i="5"/>
  <c r="M564" i="5" s="1"/>
  <c r="N564" i="5" s="1"/>
  <c r="A564" i="5"/>
  <c r="D563" i="5"/>
  <c r="M563" i="5" s="1"/>
  <c r="N563" i="5" s="1"/>
  <c r="A563" i="5"/>
  <c r="D562" i="5"/>
  <c r="A562" i="5"/>
  <c r="D561" i="5"/>
  <c r="U561" i="5" s="1"/>
  <c r="A561" i="5"/>
  <c r="D560" i="5"/>
  <c r="A560" i="5"/>
  <c r="D559" i="5"/>
  <c r="M559" i="5" s="1"/>
  <c r="N559" i="5" s="1"/>
  <c r="A559" i="5"/>
  <c r="D558" i="5"/>
  <c r="A558" i="5"/>
  <c r="D557" i="5"/>
  <c r="M557" i="5" s="1"/>
  <c r="N557" i="5" s="1"/>
  <c r="A557" i="5"/>
  <c r="D556" i="5"/>
  <c r="A556" i="5"/>
  <c r="D555" i="5"/>
  <c r="M555" i="5" s="1"/>
  <c r="N555" i="5" s="1"/>
  <c r="A555" i="5"/>
  <c r="D554" i="5"/>
  <c r="A554" i="5"/>
  <c r="O553" i="5"/>
  <c r="D553" i="5"/>
  <c r="A553" i="5"/>
  <c r="D552" i="5"/>
  <c r="A552" i="5"/>
  <c r="D551" i="5"/>
  <c r="U551" i="5" s="1"/>
  <c r="A551" i="5"/>
  <c r="D550" i="5"/>
  <c r="M550" i="5" s="1"/>
  <c r="N550" i="5" s="1"/>
  <c r="A550" i="5"/>
  <c r="D549" i="5"/>
  <c r="M549" i="5" s="1"/>
  <c r="N549" i="5" s="1"/>
  <c r="A549" i="5"/>
  <c r="D548" i="5"/>
  <c r="U548" i="5" s="1"/>
  <c r="A548" i="5"/>
  <c r="D547" i="5"/>
  <c r="U547" i="5" s="1"/>
  <c r="A547" i="5"/>
  <c r="D546" i="5"/>
  <c r="M546" i="5" s="1"/>
  <c r="N546" i="5" s="1"/>
  <c r="A546" i="5"/>
  <c r="D545" i="5"/>
  <c r="U545" i="5" s="1"/>
  <c r="A545" i="5"/>
  <c r="D544" i="5"/>
  <c r="A544" i="5"/>
  <c r="D543" i="5"/>
  <c r="U543" i="5" s="1"/>
  <c r="A543" i="5"/>
  <c r="D542" i="5"/>
  <c r="U542" i="5" s="1"/>
  <c r="A542" i="5"/>
  <c r="D541" i="5"/>
  <c r="U541" i="5" s="1"/>
  <c r="A541" i="5"/>
  <c r="D540" i="5"/>
  <c r="U540" i="5" s="1"/>
  <c r="A540" i="5"/>
  <c r="D539" i="5"/>
  <c r="U539" i="5" s="1"/>
  <c r="A539" i="5"/>
  <c r="D538" i="5"/>
  <c r="M538" i="5" s="1"/>
  <c r="N538" i="5" s="1"/>
  <c r="A538" i="5"/>
  <c r="D537" i="5"/>
  <c r="M537" i="5" s="1"/>
  <c r="N537" i="5" s="1"/>
  <c r="A537" i="5"/>
  <c r="D536" i="5"/>
  <c r="U536" i="5" s="1"/>
  <c r="A536" i="5"/>
  <c r="D535" i="5"/>
  <c r="M535" i="5" s="1"/>
  <c r="N535" i="5" s="1"/>
  <c r="A535" i="5"/>
  <c r="D534" i="5"/>
  <c r="M534" i="5" s="1"/>
  <c r="N534" i="5" s="1"/>
  <c r="A534" i="5"/>
  <c r="D533" i="5"/>
  <c r="M533" i="5" s="1"/>
  <c r="N533" i="5" s="1"/>
  <c r="A533" i="5"/>
  <c r="D532" i="5"/>
  <c r="U532" i="5" s="1"/>
  <c r="A532" i="5"/>
  <c r="D531" i="5"/>
  <c r="U531" i="5" s="1"/>
  <c r="A531" i="5"/>
  <c r="D530" i="5"/>
  <c r="U530" i="5" s="1"/>
  <c r="A530" i="5"/>
  <c r="D529" i="5"/>
  <c r="U529" i="5" s="1"/>
  <c r="A529" i="5"/>
  <c r="D528" i="5"/>
  <c r="A528" i="5"/>
  <c r="D527" i="5"/>
  <c r="M527" i="5" s="1"/>
  <c r="N527" i="5" s="1"/>
  <c r="A527" i="5"/>
  <c r="O526" i="5"/>
  <c r="M526" i="5"/>
  <c r="N526" i="5" s="1"/>
  <c r="D526" i="5"/>
  <c r="U526" i="5" s="1"/>
  <c r="A526" i="5"/>
  <c r="D525" i="5"/>
  <c r="U525" i="5" s="1"/>
  <c r="A525" i="5"/>
  <c r="D524" i="5"/>
  <c r="A524" i="5"/>
  <c r="D523" i="5"/>
  <c r="U523" i="5" s="1"/>
  <c r="A523" i="5"/>
  <c r="D522" i="5"/>
  <c r="M522" i="5" s="1"/>
  <c r="N522" i="5" s="1"/>
  <c r="A522" i="5"/>
  <c r="D521" i="5"/>
  <c r="A521" i="5"/>
  <c r="D520" i="5"/>
  <c r="U520" i="5" s="1"/>
  <c r="A520" i="5"/>
  <c r="D519" i="5"/>
  <c r="M519" i="5" s="1"/>
  <c r="N519" i="5" s="1"/>
  <c r="A519" i="5"/>
  <c r="D518" i="5"/>
  <c r="M518" i="5" s="1"/>
  <c r="N518" i="5" s="1"/>
  <c r="A518" i="5"/>
  <c r="D517" i="5"/>
  <c r="A517" i="5"/>
  <c r="D516" i="5"/>
  <c r="A516" i="5"/>
  <c r="D515" i="5"/>
  <c r="U515" i="5" s="1"/>
  <c r="A515" i="5"/>
  <c r="D514" i="5"/>
  <c r="U514" i="5" s="1"/>
  <c r="A514" i="5"/>
  <c r="O513" i="5"/>
  <c r="M513" i="5"/>
  <c r="N513" i="5" s="1"/>
  <c r="D513" i="5"/>
  <c r="U513" i="5" s="1"/>
  <c r="A513" i="5"/>
  <c r="D512" i="5"/>
  <c r="U512" i="5" s="1"/>
  <c r="A512" i="5"/>
  <c r="D511" i="5"/>
  <c r="M511" i="5" s="1"/>
  <c r="N511" i="5" s="1"/>
  <c r="A511" i="5"/>
  <c r="D510" i="5"/>
  <c r="A510" i="5"/>
  <c r="D509" i="5"/>
  <c r="A509" i="5"/>
  <c r="D508" i="5"/>
  <c r="U508" i="5" s="1"/>
  <c r="A508" i="5"/>
  <c r="D507" i="5"/>
  <c r="U507" i="5" s="1"/>
  <c r="A507" i="5"/>
  <c r="D506" i="5"/>
  <c r="A506" i="5"/>
  <c r="D505" i="5"/>
  <c r="M505" i="5" s="1"/>
  <c r="N505" i="5" s="1"/>
  <c r="A505" i="5"/>
  <c r="D504" i="5"/>
  <c r="U504" i="5" s="1"/>
  <c r="A504" i="5"/>
  <c r="D503" i="5"/>
  <c r="M503" i="5" s="1"/>
  <c r="N503" i="5" s="1"/>
  <c r="A503" i="5"/>
  <c r="D502" i="5"/>
  <c r="M502" i="5" s="1"/>
  <c r="N502" i="5" s="1"/>
  <c r="A502" i="5"/>
  <c r="D501" i="5"/>
  <c r="A501" i="5"/>
  <c r="D500" i="5"/>
  <c r="M500" i="5" s="1"/>
  <c r="N500" i="5" s="1"/>
  <c r="A500" i="5"/>
  <c r="D499" i="5"/>
  <c r="U499" i="5" s="1"/>
  <c r="A499" i="5"/>
  <c r="D498" i="5"/>
  <c r="U498" i="5" s="1"/>
  <c r="A498" i="5"/>
  <c r="D497" i="5"/>
  <c r="U497" i="5" s="1"/>
  <c r="A497" i="5"/>
  <c r="D496" i="5"/>
  <c r="U496" i="5" s="1"/>
  <c r="A496" i="5"/>
  <c r="D495" i="5"/>
  <c r="M495" i="5" s="1"/>
  <c r="N495" i="5" s="1"/>
  <c r="A495" i="5"/>
  <c r="O494" i="5"/>
  <c r="M494" i="5"/>
  <c r="N494" i="5" s="1"/>
  <c r="D494" i="5"/>
  <c r="U494" i="5" s="1"/>
  <c r="A494" i="5"/>
  <c r="D493" i="5"/>
  <c r="U493" i="5" s="1"/>
  <c r="A493" i="5"/>
  <c r="D492" i="5"/>
  <c r="A492" i="5"/>
  <c r="D491" i="5"/>
  <c r="U491" i="5" s="1"/>
  <c r="A491" i="5"/>
  <c r="O490" i="5"/>
  <c r="P490" i="5" s="1"/>
  <c r="N490" i="5"/>
  <c r="D490" i="5"/>
  <c r="A490" i="5"/>
  <c r="D489" i="5"/>
  <c r="U489" i="5" s="1"/>
  <c r="A489" i="5"/>
  <c r="D488" i="5"/>
  <c r="U488" i="5" s="1"/>
  <c r="A488" i="5"/>
  <c r="D487" i="5"/>
  <c r="A487" i="5"/>
  <c r="D486" i="5"/>
  <c r="U486" i="5" s="1"/>
  <c r="A486" i="5"/>
  <c r="D485" i="5"/>
  <c r="M485" i="5" s="1"/>
  <c r="N485" i="5" s="1"/>
  <c r="A485" i="5"/>
  <c r="O484" i="5"/>
  <c r="M484" i="5"/>
  <c r="N484" i="5" s="1"/>
  <c r="D484" i="5"/>
  <c r="U484" i="5" s="1"/>
  <c r="A484" i="5"/>
  <c r="D483" i="5"/>
  <c r="U483" i="5" s="1"/>
  <c r="A483" i="5"/>
  <c r="D482" i="5"/>
  <c r="M482" i="5" s="1"/>
  <c r="N482" i="5" s="1"/>
  <c r="A482" i="5"/>
  <c r="D481" i="5"/>
  <c r="M481" i="5" s="1"/>
  <c r="N481" i="5" s="1"/>
  <c r="A481" i="5"/>
  <c r="D480" i="5"/>
  <c r="M480" i="5" s="1"/>
  <c r="N480" i="5" s="1"/>
  <c r="A480" i="5"/>
  <c r="D479" i="5"/>
  <c r="U479" i="5" s="1"/>
  <c r="A479" i="5"/>
  <c r="D478" i="5"/>
  <c r="U478" i="5" s="1"/>
  <c r="A478" i="5"/>
  <c r="O477" i="5"/>
  <c r="M477" i="5"/>
  <c r="N477" i="5" s="1"/>
  <c r="D477" i="5"/>
  <c r="U477" i="5" s="1"/>
  <c r="A477" i="5"/>
  <c r="D476" i="5"/>
  <c r="U476" i="5" s="1"/>
  <c r="A476" i="5"/>
  <c r="O475" i="5"/>
  <c r="M475" i="5"/>
  <c r="D475" i="5"/>
  <c r="U475" i="5" s="1"/>
  <c r="A475" i="5"/>
  <c r="O474" i="5"/>
  <c r="M474" i="5"/>
  <c r="N474" i="5" s="1"/>
  <c r="D474" i="5"/>
  <c r="U474" i="5" s="1"/>
  <c r="A474" i="5"/>
  <c r="D473" i="5"/>
  <c r="M473" i="5" s="1"/>
  <c r="N473" i="5" s="1"/>
  <c r="A473" i="5"/>
  <c r="D472" i="5"/>
  <c r="M472" i="5" s="1"/>
  <c r="N472" i="5" s="1"/>
  <c r="A472" i="5"/>
  <c r="D471" i="5"/>
  <c r="U471" i="5" s="1"/>
  <c r="A471" i="5"/>
  <c r="D470" i="5"/>
  <c r="U470" i="5" s="1"/>
  <c r="A470" i="5"/>
  <c r="D469" i="5"/>
  <c r="U469" i="5" s="1"/>
  <c r="A469" i="5"/>
  <c r="D468" i="5"/>
  <c r="M468" i="5" s="1"/>
  <c r="N468" i="5" s="1"/>
  <c r="A468" i="5"/>
  <c r="D467" i="5"/>
  <c r="M467" i="5" s="1"/>
  <c r="N467" i="5" s="1"/>
  <c r="A467" i="5"/>
  <c r="D466" i="5"/>
  <c r="U466" i="5" s="1"/>
  <c r="A466" i="5"/>
  <c r="D465" i="5"/>
  <c r="U465" i="5" s="1"/>
  <c r="A465" i="5"/>
  <c r="D464" i="5"/>
  <c r="U464" i="5" s="1"/>
  <c r="A464" i="5"/>
  <c r="D463" i="5"/>
  <c r="A463" i="5"/>
  <c r="D462" i="5"/>
  <c r="M462" i="5" s="1"/>
  <c r="N462" i="5" s="1"/>
  <c r="A462" i="5"/>
  <c r="D461" i="5"/>
  <c r="A461" i="5"/>
  <c r="D460" i="5"/>
  <c r="U460" i="5" s="1"/>
  <c r="A460" i="5"/>
  <c r="D459" i="5"/>
  <c r="U459" i="5" s="1"/>
  <c r="A459" i="5"/>
  <c r="D458" i="5"/>
  <c r="M458" i="5" s="1"/>
  <c r="N458" i="5" s="1"/>
  <c r="A458" i="5"/>
  <c r="D457" i="5"/>
  <c r="U457" i="5" s="1"/>
  <c r="A457" i="5"/>
  <c r="D456" i="5"/>
  <c r="M456" i="5" s="1"/>
  <c r="N456" i="5" s="1"/>
  <c r="A456" i="5"/>
  <c r="D455" i="5"/>
  <c r="U455" i="5" s="1"/>
  <c r="A455" i="5"/>
  <c r="D454" i="5"/>
  <c r="U454" i="5" s="1"/>
  <c r="A454" i="5"/>
  <c r="D453" i="5"/>
  <c r="U453" i="5" s="1"/>
  <c r="A453" i="5"/>
  <c r="O452" i="5"/>
  <c r="M452" i="5"/>
  <c r="N452" i="5" s="1"/>
  <c r="D452" i="5"/>
  <c r="U452" i="5" s="1"/>
  <c r="A452" i="5"/>
  <c r="D451" i="5"/>
  <c r="U451" i="5" s="1"/>
  <c r="A451" i="5"/>
  <c r="D450" i="5"/>
  <c r="M450" i="5" s="1"/>
  <c r="N450" i="5" s="1"/>
  <c r="A450" i="5"/>
  <c r="D449" i="5"/>
  <c r="U449" i="5" s="1"/>
  <c r="A449" i="5"/>
  <c r="D448" i="5"/>
  <c r="M448" i="5" s="1"/>
  <c r="N448" i="5" s="1"/>
  <c r="A448" i="5"/>
  <c r="D447" i="5"/>
  <c r="M447" i="5" s="1"/>
  <c r="N447" i="5" s="1"/>
  <c r="A447" i="5"/>
  <c r="V446" i="5"/>
  <c r="D446" i="5"/>
  <c r="M446" i="5" s="1"/>
  <c r="N446" i="5" s="1"/>
  <c r="A446" i="5"/>
  <c r="V445" i="5"/>
  <c r="D445" i="5"/>
  <c r="M445" i="5" s="1"/>
  <c r="N445" i="5" s="1"/>
  <c r="A445" i="5"/>
  <c r="D444" i="5"/>
  <c r="U444" i="5" s="1"/>
  <c r="A444" i="5"/>
  <c r="D443" i="5"/>
  <c r="M443" i="5" s="1"/>
  <c r="N443" i="5" s="1"/>
  <c r="A443" i="5"/>
  <c r="D442" i="5"/>
  <c r="U442" i="5" s="1"/>
  <c r="A442" i="5"/>
  <c r="D441" i="5"/>
  <c r="A441" i="5"/>
  <c r="D440" i="5"/>
  <c r="M440" i="5" s="1"/>
  <c r="N440" i="5" s="1"/>
  <c r="A440" i="5"/>
  <c r="D439" i="5"/>
  <c r="M439" i="5" s="1"/>
  <c r="N439" i="5" s="1"/>
  <c r="A439" i="5"/>
  <c r="D438" i="5"/>
  <c r="A438" i="5"/>
  <c r="D437" i="5"/>
  <c r="U437" i="5" s="1"/>
  <c r="A437" i="5"/>
  <c r="D436" i="5"/>
  <c r="U436" i="5" s="1"/>
  <c r="A436" i="5"/>
  <c r="D435" i="5"/>
  <c r="A435" i="5"/>
  <c r="D434" i="5"/>
  <c r="U434" i="5" s="1"/>
  <c r="A434" i="5"/>
  <c r="D433" i="5"/>
  <c r="U433" i="5" s="1"/>
  <c r="A433" i="5"/>
  <c r="D432" i="5"/>
  <c r="U432" i="5" s="1"/>
  <c r="A432" i="5"/>
  <c r="O431" i="5"/>
  <c r="M431" i="5"/>
  <c r="N431" i="5" s="1"/>
  <c r="D431" i="5"/>
  <c r="U431" i="5" s="1"/>
  <c r="A431" i="5"/>
  <c r="D430" i="5"/>
  <c r="A430" i="5"/>
  <c r="D429" i="5"/>
  <c r="U429" i="5" s="1"/>
  <c r="A429" i="5"/>
  <c r="D428" i="5"/>
  <c r="A428" i="5"/>
  <c r="D427" i="5"/>
  <c r="M427" i="5" s="1"/>
  <c r="N427" i="5" s="1"/>
  <c r="A427" i="5"/>
  <c r="D426" i="5"/>
  <c r="U426" i="5" s="1"/>
  <c r="A426" i="5"/>
  <c r="D425" i="5"/>
  <c r="A425" i="5"/>
  <c r="D424" i="5"/>
  <c r="A424" i="5"/>
  <c r="D423" i="5"/>
  <c r="M423" i="5" s="1"/>
  <c r="N423" i="5" s="1"/>
  <c r="A423" i="5"/>
  <c r="D422" i="5"/>
  <c r="U422" i="5" s="1"/>
  <c r="A422" i="5"/>
  <c r="O421" i="5"/>
  <c r="M421" i="5"/>
  <c r="N421" i="5" s="1"/>
  <c r="D421" i="5"/>
  <c r="U421" i="5" s="1"/>
  <c r="A421" i="5"/>
  <c r="O420" i="5"/>
  <c r="P420" i="5" s="1"/>
  <c r="N420" i="5"/>
  <c r="D420" i="5"/>
  <c r="A420" i="5"/>
  <c r="D419" i="5"/>
  <c r="M419" i="5" s="1"/>
  <c r="N419" i="5" s="1"/>
  <c r="A419" i="5"/>
  <c r="D418" i="5"/>
  <c r="A418" i="5"/>
  <c r="D417" i="5"/>
  <c r="A417" i="5"/>
  <c r="D416" i="5"/>
  <c r="U416" i="5" s="1"/>
  <c r="A416" i="5"/>
  <c r="D415" i="5"/>
  <c r="M415" i="5" s="1"/>
  <c r="N415" i="5" s="1"/>
  <c r="A415" i="5"/>
  <c r="D414" i="5"/>
  <c r="U414" i="5" s="1"/>
  <c r="A414" i="5"/>
  <c r="D413" i="5"/>
  <c r="A413" i="5"/>
  <c r="D412" i="5"/>
  <c r="M412" i="5" s="1"/>
  <c r="N412" i="5" s="1"/>
  <c r="A412" i="5"/>
  <c r="D411" i="5"/>
  <c r="M411" i="5" s="1"/>
  <c r="N411" i="5" s="1"/>
  <c r="A411" i="5"/>
  <c r="D410" i="5"/>
  <c r="A410" i="5"/>
  <c r="D409" i="5"/>
  <c r="A409" i="5"/>
  <c r="D408" i="5"/>
  <c r="M408" i="5" s="1"/>
  <c r="N408" i="5" s="1"/>
  <c r="A408" i="5"/>
  <c r="D407" i="5"/>
  <c r="A407" i="5"/>
  <c r="D406" i="5"/>
  <c r="M406" i="5" s="1"/>
  <c r="N406" i="5" s="1"/>
  <c r="A406" i="5"/>
  <c r="D405" i="5"/>
  <c r="U405" i="5" s="1"/>
  <c r="A405" i="5"/>
  <c r="D404" i="5"/>
  <c r="U404" i="5" s="1"/>
  <c r="A404" i="5"/>
  <c r="D403" i="5"/>
  <c r="M403" i="5" s="1"/>
  <c r="N403" i="5" s="1"/>
  <c r="A403" i="5"/>
  <c r="O402" i="5"/>
  <c r="M402" i="5"/>
  <c r="N402" i="5" s="1"/>
  <c r="D402" i="5"/>
  <c r="U402" i="5" s="1"/>
  <c r="A402" i="5"/>
  <c r="D401" i="5"/>
  <c r="U401" i="5" s="1"/>
  <c r="A401" i="5"/>
  <c r="D400" i="5"/>
  <c r="U400" i="5" s="1"/>
  <c r="A400" i="5"/>
  <c r="D399" i="5"/>
  <c r="U399" i="5" s="1"/>
  <c r="A399" i="5"/>
  <c r="D398" i="5"/>
  <c r="U398" i="5" s="1"/>
  <c r="A398" i="5"/>
  <c r="D397" i="5"/>
  <c r="U397" i="5" s="1"/>
  <c r="A397" i="5"/>
  <c r="D396" i="5"/>
  <c r="U396" i="5" s="1"/>
  <c r="A396" i="5"/>
  <c r="D395" i="5"/>
  <c r="M395" i="5" s="1"/>
  <c r="N395" i="5" s="1"/>
  <c r="A395" i="5"/>
  <c r="D394" i="5"/>
  <c r="M394" i="5" s="1"/>
  <c r="N394" i="5" s="1"/>
  <c r="A394" i="5"/>
  <c r="D393" i="5"/>
  <c r="M393" i="5" s="1"/>
  <c r="N393" i="5" s="1"/>
  <c r="A393" i="5"/>
  <c r="D392" i="5"/>
  <c r="M392" i="5" s="1"/>
  <c r="N392" i="5" s="1"/>
  <c r="A392" i="5"/>
  <c r="D391" i="5"/>
  <c r="U391" i="5" s="1"/>
  <c r="A391" i="5"/>
  <c r="D390" i="5"/>
  <c r="M390" i="5" s="1"/>
  <c r="N390" i="5" s="1"/>
  <c r="A390" i="5"/>
  <c r="D389" i="5"/>
  <c r="M389" i="5" s="1"/>
  <c r="N389" i="5" s="1"/>
  <c r="A389" i="5"/>
  <c r="D388" i="5"/>
  <c r="U388" i="5" s="1"/>
  <c r="A388" i="5"/>
  <c r="D387" i="5"/>
  <c r="M387" i="5" s="1"/>
  <c r="N387" i="5" s="1"/>
  <c r="A387" i="5"/>
  <c r="O386" i="5"/>
  <c r="M386" i="5"/>
  <c r="N386" i="5" s="1"/>
  <c r="D386" i="5"/>
  <c r="U386" i="5" s="1"/>
  <c r="A386" i="5"/>
  <c r="D385" i="5"/>
  <c r="M385" i="5" s="1"/>
  <c r="N385" i="5" s="1"/>
  <c r="A385" i="5"/>
  <c r="D384" i="5"/>
  <c r="M384" i="5" s="1"/>
  <c r="N384" i="5" s="1"/>
  <c r="A384" i="5"/>
  <c r="D383" i="5"/>
  <c r="U383" i="5" s="1"/>
  <c r="A383" i="5"/>
  <c r="D382" i="5"/>
  <c r="M382" i="5" s="1"/>
  <c r="N382" i="5" s="1"/>
  <c r="A382" i="5"/>
  <c r="D381" i="5"/>
  <c r="U381" i="5" s="1"/>
  <c r="A381" i="5"/>
  <c r="D380" i="5"/>
  <c r="M380" i="5" s="1"/>
  <c r="N380" i="5" s="1"/>
  <c r="A380" i="5"/>
  <c r="D379" i="5"/>
  <c r="A379" i="5"/>
  <c r="O378" i="5"/>
  <c r="M378" i="5"/>
  <c r="N378" i="5" s="1"/>
  <c r="D378" i="5"/>
  <c r="U378" i="5" s="1"/>
  <c r="A378" i="5"/>
  <c r="D377" i="5"/>
  <c r="U377" i="5" s="1"/>
  <c r="A377" i="5"/>
  <c r="D376" i="5"/>
  <c r="U376" i="5" s="1"/>
  <c r="A376" i="5"/>
  <c r="D375" i="5"/>
  <c r="M375" i="5" s="1"/>
  <c r="N375" i="5" s="1"/>
  <c r="A375" i="5"/>
  <c r="D374" i="5"/>
  <c r="M374" i="5" s="1"/>
  <c r="N374" i="5" s="1"/>
  <c r="A374" i="5"/>
  <c r="D373" i="5"/>
  <c r="M373" i="5" s="1"/>
  <c r="N373" i="5" s="1"/>
  <c r="A373" i="5"/>
  <c r="D372" i="5"/>
  <c r="U372" i="5" s="1"/>
  <c r="A372" i="5"/>
  <c r="D371" i="5"/>
  <c r="U371" i="5" s="1"/>
  <c r="A371" i="5"/>
  <c r="D370" i="5"/>
  <c r="M370" i="5" s="1"/>
  <c r="N370" i="5" s="1"/>
  <c r="A370" i="5"/>
  <c r="D369" i="5"/>
  <c r="U369" i="5" s="1"/>
  <c r="A369" i="5"/>
  <c r="D368" i="5"/>
  <c r="M368" i="5" s="1"/>
  <c r="N368" i="5" s="1"/>
  <c r="A368" i="5"/>
  <c r="D367" i="5"/>
  <c r="U367" i="5" s="1"/>
  <c r="A367" i="5"/>
  <c r="D366" i="5"/>
  <c r="A366" i="5"/>
  <c r="D365" i="5"/>
  <c r="U365" i="5" s="1"/>
  <c r="A365" i="5"/>
  <c r="D364" i="5"/>
  <c r="M364" i="5" s="1"/>
  <c r="N364" i="5" s="1"/>
  <c r="A364" i="5"/>
  <c r="D363" i="5"/>
  <c r="M363" i="5" s="1"/>
  <c r="N363" i="5" s="1"/>
  <c r="A363" i="5"/>
  <c r="D362" i="5"/>
  <c r="U362" i="5" s="1"/>
  <c r="A362" i="5"/>
  <c r="O361" i="5"/>
  <c r="M361" i="5"/>
  <c r="N361" i="5" s="1"/>
  <c r="D361" i="5"/>
  <c r="U361" i="5" s="1"/>
  <c r="A361" i="5"/>
  <c r="D360" i="5"/>
  <c r="A360" i="5"/>
  <c r="D359" i="5"/>
  <c r="U359" i="5" s="1"/>
  <c r="A359" i="5"/>
  <c r="D358" i="5"/>
  <c r="U358" i="5" s="1"/>
  <c r="A358" i="5"/>
  <c r="D357" i="5"/>
  <c r="M357" i="5" s="1"/>
  <c r="N357" i="5" s="1"/>
  <c r="A357" i="5"/>
  <c r="D356" i="5"/>
  <c r="U356" i="5" s="1"/>
  <c r="A356" i="5"/>
  <c r="D355" i="5"/>
  <c r="U355" i="5" s="1"/>
  <c r="A355" i="5"/>
  <c r="D354" i="5"/>
  <c r="A354" i="5"/>
  <c r="D353" i="5"/>
  <c r="U353" i="5" s="1"/>
  <c r="A353" i="5"/>
  <c r="D352" i="5"/>
  <c r="U352" i="5" s="1"/>
  <c r="A352" i="5"/>
  <c r="D351" i="5"/>
  <c r="U351" i="5" s="1"/>
  <c r="A351" i="5"/>
  <c r="D350" i="5"/>
  <c r="U350" i="5" s="1"/>
  <c r="A350" i="5"/>
  <c r="D349" i="5"/>
  <c r="M349" i="5" s="1"/>
  <c r="N349" i="5" s="1"/>
  <c r="A349" i="5"/>
  <c r="D348" i="5"/>
  <c r="U348" i="5" s="1"/>
  <c r="A348" i="5"/>
  <c r="D347" i="5"/>
  <c r="U347" i="5" s="1"/>
  <c r="A347" i="5"/>
  <c r="D346" i="5"/>
  <c r="U346" i="5" s="1"/>
  <c r="A346" i="5"/>
  <c r="D345" i="5"/>
  <c r="U345" i="5" s="1"/>
  <c r="A345" i="5"/>
  <c r="O344" i="5"/>
  <c r="M344" i="5"/>
  <c r="N344" i="5" s="1"/>
  <c r="D344" i="5"/>
  <c r="U344" i="5" s="1"/>
  <c r="A344" i="5"/>
  <c r="O343" i="5"/>
  <c r="M343" i="5"/>
  <c r="N343" i="5" s="1"/>
  <c r="D343" i="5"/>
  <c r="U343" i="5" s="1"/>
  <c r="A343" i="5"/>
  <c r="D342" i="5"/>
  <c r="M342" i="5" s="1"/>
  <c r="N342" i="5" s="1"/>
  <c r="A342" i="5"/>
  <c r="D341" i="5"/>
  <c r="U341" i="5" s="1"/>
  <c r="A341" i="5"/>
  <c r="D340" i="5"/>
  <c r="U340" i="5" s="1"/>
  <c r="A340" i="5"/>
  <c r="D339" i="5"/>
  <c r="U339" i="5" s="1"/>
  <c r="A339" i="5"/>
  <c r="D338" i="5"/>
  <c r="M338" i="5" s="1"/>
  <c r="N338" i="5" s="1"/>
  <c r="A338" i="5"/>
  <c r="D337" i="5"/>
  <c r="U337" i="5" s="1"/>
  <c r="A337" i="5"/>
  <c r="D336" i="5"/>
  <c r="U336" i="5" s="1"/>
  <c r="A336" i="5"/>
  <c r="D335" i="5"/>
  <c r="U335" i="5" s="1"/>
  <c r="A335" i="5"/>
  <c r="K334" i="5"/>
  <c r="L334" i="5" s="1"/>
  <c r="D334" i="5"/>
  <c r="M334" i="5" s="1"/>
  <c r="A334" i="5"/>
  <c r="D333" i="5"/>
  <c r="U333" i="5" s="1"/>
  <c r="A333" i="5"/>
  <c r="D332" i="5"/>
  <c r="M332" i="5" s="1"/>
  <c r="N332" i="5" s="1"/>
  <c r="A332" i="5"/>
  <c r="D331" i="5"/>
  <c r="M331" i="5" s="1"/>
  <c r="N331" i="5" s="1"/>
  <c r="A331" i="5"/>
  <c r="D330" i="5"/>
  <c r="U330" i="5" s="1"/>
  <c r="A330" i="5"/>
  <c r="D329" i="5"/>
  <c r="A329" i="5"/>
  <c r="D328" i="5"/>
  <c r="U328" i="5" s="1"/>
  <c r="A328" i="5"/>
  <c r="D327" i="5"/>
  <c r="U327" i="5" s="1"/>
  <c r="A327" i="5"/>
  <c r="D326" i="5"/>
  <c r="A326" i="5"/>
  <c r="D325" i="5"/>
  <c r="U325" i="5" s="1"/>
  <c r="A325" i="5"/>
  <c r="D324" i="5"/>
  <c r="U324" i="5" s="1"/>
  <c r="A324" i="5"/>
  <c r="D323" i="5"/>
  <c r="A323" i="5"/>
  <c r="D322" i="5"/>
  <c r="U322" i="5" s="1"/>
  <c r="A322" i="5"/>
  <c r="D321" i="5"/>
  <c r="U321" i="5" s="1"/>
  <c r="A321" i="5"/>
  <c r="D320" i="5"/>
  <c r="M320" i="5" s="1"/>
  <c r="N320" i="5" s="1"/>
  <c r="A320" i="5"/>
  <c r="D319" i="5"/>
  <c r="M319" i="5" s="1"/>
  <c r="N319" i="5" s="1"/>
  <c r="A319" i="5"/>
  <c r="D318" i="5"/>
  <c r="U318" i="5" s="1"/>
  <c r="A318" i="5"/>
  <c r="D317" i="5"/>
  <c r="A317" i="5"/>
  <c r="D316" i="5"/>
  <c r="U316" i="5" s="1"/>
  <c r="A316" i="5"/>
  <c r="D315" i="5"/>
  <c r="U315" i="5" s="1"/>
  <c r="A315" i="5"/>
  <c r="D314" i="5"/>
  <c r="A314" i="5"/>
  <c r="D313" i="5"/>
  <c r="U313" i="5" s="1"/>
  <c r="A313" i="5"/>
  <c r="D312" i="5"/>
  <c r="M312" i="5" s="1"/>
  <c r="N312" i="5" s="1"/>
  <c r="A312" i="5"/>
  <c r="D311" i="5"/>
  <c r="A311" i="5"/>
  <c r="D310" i="5"/>
  <c r="U310" i="5" s="1"/>
  <c r="A310" i="5"/>
  <c r="D309" i="5"/>
  <c r="U309" i="5" s="1"/>
  <c r="A309" i="5"/>
  <c r="D308" i="5"/>
  <c r="M308" i="5" s="1"/>
  <c r="N308" i="5" s="1"/>
  <c r="A308" i="5"/>
  <c r="D307" i="5"/>
  <c r="M307" i="5" s="1"/>
  <c r="N307" i="5" s="1"/>
  <c r="A307" i="5"/>
  <c r="O306" i="5"/>
  <c r="M306" i="5"/>
  <c r="D306" i="5"/>
  <c r="U306" i="5" s="1"/>
  <c r="A306" i="5"/>
  <c r="O305" i="5"/>
  <c r="M305" i="5"/>
  <c r="D305" i="5"/>
  <c r="U305" i="5" s="1"/>
  <c r="A305" i="5"/>
  <c r="D304" i="5"/>
  <c r="U304" i="5" s="1"/>
  <c r="A304" i="5"/>
  <c r="D303" i="5"/>
  <c r="M303" i="5" s="1"/>
  <c r="N303" i="5" s="1"/>
  <c r="A303" i="5"/>
  <c r="D302" i="5"/>
  <c r="U302" i="5" s="1"/>
  <c r="A302" i="5"/>
  <c r="D301" i="5"/>
  <c r="U301" i="5" s="1"/>
  <c r="A301" i="5"/>
  <c r="D300" i="5"/>
  <c r="U300" i="5" s="1"/>
  <c r="A300" i="5"/>
  <c r="D299" i="5"/>
  <c r="M299" i="5" s="1"/>
  <c r="N299" i="5" s="1"/>
  <c r="A299" i="5"/>
  <c r="D298" i="5"/>
  <c r="M298" i="5" s="1"/>
  <c r="N298" i="5" s="1"/>
  <c r="A298" i="5"/>
  <c r="D297" i="5"/>
  <c r="U297" i="5" s="1"/>
  <c r="A297" i="5"/>
  <c r="D296" i="5"/>
  <c r="A296" i="5"/>
  <c r="D295" i="5"/>
  <c r="U295" i="5" s="1"/>
  <c r="A295" i="5"/>
  <c r="D294" i="5"/>
  <c r="U294" i="5" s="1"/>
  <c r="A294" i="5"/>
  <c r="D293" i="5"/>
  <c r="A293" i="5"/>
  <c r="O292" i="5"/>
  <c r="M292" i="5"/>
  <c r="N292" i="5" s="1"/>
  <c r="D292" i="5"/>
  <c r="U292" i="5" s="1"/>
  <c r="A292" i="5"/>
  <c r="D291" i="5"/>
  <c r="A291" i="5"/>
  <c r="D290" i="5"/>
  <c r="M290" i="5" s="1"/>
  <c r="N290" i="5" s="1"/>
  <c r="A290" i="5"/>
  <c r="D289" i="5"/>
  <c r="M289" i="5" s="1"/>
  <c r="N289" i="5" s="1"/>
  <c r="A289" i="5"/>
  <c r="D288" i="5"/>
  <c r="U288" i="5" s="1"/>
  <c r="A288" i="5"/>
  <c r="D287" i="5"/>
  <c r="M287" i="5" s="1"/>
  <c r="N287" i="5" s="1"/>
  <c r="A287" i="5"/>
  <c r="D286" i="5"/>
  <c r="U286" i="5" s="1"/>
  <c r="A286" i="5"/>
  <c r="D285" i="5"/>
  <c r="U285" i="5" s="1"/>
  <c r="A285" i="5"/>
  <c r="D284" i="5"/>
  <c r="M284" i="5" s="1"/>
  <c r="N284" i="5" s="1"/>
  <c r="A284" i="5"/>
  <c r="D283" i="5"/>
  <c r="M283" i="5" s="1"/>
  <c r="N283" i="5" s="1"/>
  <c r="A283" i="5"/>
  <c r="O282" i="5"/>
  <c r="M282" i="5"/>
  <c r="N282" i="5" s="1"/>
  <c r="D282" i="5"/>
  <c r="U282" i="5" s="1"/>
  <c r="A282" i="5"/>
  <c r="D281" i="5"/>
  <c r="U281" i="5" s="1"/>
  <c r="A281" i="5"/>
  <c r="D280" i="5"/>
  <c r="U280" i="5" s="1"/>
  <c r="A280" i="5"/>
  <c r="D279" i="5"/>
  <c r="M279" i="5" s="1"/>
  <c r="N279" i="5" s="1"/>
  <c r="A279" i="5"/>
  <c r="D278" i="5"/>
  <c r="U278" i="5" s="1"/>
  <c r="A278" i="5"/>
  <c r="D277" i="5"/>
  <c r="M277" i="5" s="1"/>
  <c r="N277" i="5" s="1"/>
  <c r="A277" i="5"/>
  <c r="D276" i="5"/>
  <c r="U276" i="5" s="1"/>
  <c r="A276" i="5"/>
  <c r="D275" i="5"/>
  <c r="A275" i="5"/>
  <c r="D274" i="5"/>
  <c r="U274" i="5" s="1"/>
  <c r="A274" i="5"/>
  <c r="D273" i="5"/>
  <c r="M273" i="5" s="1"/>
  <c r="N273" i="5" s="1"/>
  <c r="A273" i="5"/>
  <c r="D272" i="5"/>
  <c r="M272" i="5" s="1"/>
  <c r="N272" i="5" s="1"/>
  <c r="A272" i="5"/>
  <c r="D271" i="5"/>
  <c r="U271" i="5" s="1"/>
  <c r="A271" i="5"/>
  <c r="D270" i="5"/>
  <c r="U270" i="5" s="1"/>
  <c r="A270" i="5"/>
  <c r="D269" i="5"/>
  <c r="A269" i="5"/>
  <c r="D268" i="5"/>
  <c r="M268" i="5" s="1"/>
  <c r="N268" i="5" s="1"/>
  <c r="A268" i="5"/>
  <c r="D267" i="5"/>
  <c r="M267" i="5" s="1"/>
  <c r="N267" i="5" s="1"/>
  <c r="A267" i="5"/>
  <c r="O266" i="5"/>
  <c r="M266" i="5"/>
  <c r="D266" i="5"/>
  <c r="U266" i="5" s="1"/>
  <c r="A266" i="5"/>
  <c r="D265" i="5"/>
  <c r="U265" i="5" s="1"/>
  <c r="A265" i="5"/>
  <c r="D264" i="5"/>
  <c r="A264" i="5"/>
  <c r="D263" i="5"/>
  <c r="M263" i="5" s="1"/>
  <c r="N263" i="5" s="1"/>
  <c r="A263" i="5"/>
  <c r="O262" i="5"/>
  <c r="M262" i="5"/>
  <c r="N262" i="5" s="1"/>
  <c r="D262" i="5"/>
  <c r="U262" i="5" s="1"/>
  <c r="A262" i="5"/>
  <c r="D261" i="5"/>
  <c r="U261" i="5" s="1"/>
  <c r="A261" i="5"/>
  <c r="D260" i="5"/>
  <c r="U260" i="5" s="1"/>
  <c r="A260" i="5"/>
  <c r="D259" i="5"/>
  <c r="A259" i="5"/>
  <c r="D258" i="5"/>
  <c r="U258" i="5" s="1"/>
  <c r="A258" i="5"/>
  <c r="D257" i="5"/>
  <c r="M257" i="5" s="1"/>
  <c r="N257" i="5" s="1"/>
  <c r="A257" i="5"/>
  <c r="D256" i="5"/>
  <c r="U256" i="5" s="1"/>
  <c r="A256" i="5"/>
  <c r="D255" i="5"/>
  <c r="A255" i="5"/>
  <c r="D254" i="5"/>
  <c r="M254" i="5" s="1"/>
  <c r="N254" i="5" s="1"/>
  <c r="A254" i="5"/>
  <c r="D253" i="5"/>
  <c r="M253" i="5" s="1"/>
  <c r="N253" i="5" s="1"/>
  <c r="A253" i="5"/>
  <c r="D252" i="5"/>
  <c r="U252" i="5" s="1"/>
  <c r="A252" i="5"/>
  <c r="D251" i="5"/>
  <c r="U251" i="5" s="1"/>
  <c r="A251" i="5"/>
  <c r="D250" i="5"/>
  <c r="U250" i="5" s="1"/>
  <c r="A250" i="5"/>
  <c r="D249" i="5"/>
  <c r="U249" i="5" s="1"/>
  <c r="A249" i="5"/>
  <c r="O248" i="5"/>
  <c r="M248" i="5"/>
  <c r="N248" i="5" s="1"/>
  <c r="D248" i="5"/>
  <c r="U248" i="5" s="1"/>
  <c r="A248" i="5"/>
  <c r="D247" i="5"/>
  <c r="U247" i="5" s="1"/>
  <c r="A247" i="5"/>
  <c r="D246" i="5"/>
  <c r="U246" i="5" s="1"/>
  <c r="A246" i="5"/>
  <c r="D245" i="5"/>
  <c r="U245" i="5" s="1"/>
  <c r="A245" i="5"/>
  <c r="D244" i="5"/>
  <c r="M244" i="5" s="1"/>
  <c r="N244" i="5" s="1"/>
  <c r="A244" i="5"/>
  <c r="D243" i="5"/>
  <c r="U243" i="5" s="1"/>
  <c r="A243" i="5"/>
  <c r="D242" i="5"/>
  <c r="U242" i="5" s="1"/>
  <c r="A242" i="5"/>
  <c r="D241" i="5"/>
  <c r="U241" i="5" s="1"/>
  <c r="A241" i="5"/>
  <c r="D240" i="5"/>
  <c r="U240" i="5" s="1"/>
  <c r="A240" i="5"/>
  <c r="D239" i="5"/>
  <c r="M239" i="5" s="1"/>
  <c r="N239" i="5" s="1"/>
  <c r="A239" i="5"/>
  <c r="D238" i="5"/>
  <c r="M238" i="5" s="1"/>
  <c r="N238" i="5" s="1"/>
  <c r="A238" i="5"/>
  <c r="D237" i="5"/>
  <c r="M237" i="5" s="1"/>
  <c r="N237" i="5" s="1"/>
  <c r="A237" i="5"/>
  <c r="D236" i="5"/>
  <c r="M236" i="5" s="1"/>
  <c r="N236" i="5" s="1"/>
  <c r="A236" i="5"/>
  <c r="D235" i="5"/>
  <c r="U235" i="5" s="1"/>
  <c r="A235" i="5"/>
  <c r="D234" i="5"/>
  <c r="U234" i="5" s="1"/>
  <c r="A234" i="5"/>
  <c r="D233" i="5"/>
  <c r="A233" i="5"/>
  <c r="D232" i="5"/>
  <c r="M232" i="5" s="1"/>
  <c r="N232" i="5" s="1"/>
  <c r="A232" i="5"/>
  <c r="D231" i="5"/>
  <c r="U231" i="5" s="1"/>
  <c r="A231" i="5"/>
  <c r="D230" i="5"/>
  <c r="U230" i="5" s="1"/>
  <c r="A230" i="5"/>
  <c r="D229" i="5"/>
  <c r="A229" i="5"/>
  <c r="D228" i="5"/>
  <c r="U228" i="5" s="1"/>
  <c r="A228" i="5"/>
  <c r="D227" i="5"/>
  <c r="M227" i="5" s="1"/>
  <c r="N227" i="5" s="1"/>
  <c r="A227" i="5"/>
  <c r="D226" i="5"/>
  <c r="A226" i="5"/>
  <c r="D225" i="5"/>
  <c r="M225" i="5" s="1"/>
  <c r="N225" i="5" s="1"/>
  <c r="A225" i="5"/>
  <c r="D224" i="5"/>
  <c r="U224" i="5" s="1"/>
  <c r="A224" i="5"/>
  <c r="D223" i="5"/>
  <c r="U223" i="5" s="1"/>
  <c r="A223" i="5"/>
  <c r="K222" i="5"/>
  <c r="D222" i="5"/>
  <c r="U222" i="5" s="1"/>
  <c r="A222" i="5"/>
  <c r="D221" i="5"/>
  <c r="A221" i="5"/>
  <c r="D220" i="5"/>
  <c r="M220" i="5" s="1"/>
  <c r="N220" i="5" s="1"/>
  <c r="A220" i="5"/>
  <c r="D219" i="5"/>
  <c r="M219" i="5" s="1"/>
  <c r="N219" i="5" s="1"/>
  <c r="A219" i="5"/>
  <c r="D218" i="5"/>
  <c r="M218" i="5" s="1"/>
  <c r="N218" i="5" s="1"/>
  <c r="A218" i="5"/>
  <c r="D217" i="5"/>
  <c r="U217" i="5" s="1"/>
  <c r="A217" i="5"/>
  <c r="D216" i="5"/>
  <c r="U216" i="5" s="1"/>
  <c r="A216" i="5"/>
  <c r="O215" i="5"/>
  <c r="M215" i="5"/>
  <c r="D215" i="5"/>
  <c r="U215" i="5" s="1"/>
  <c r="A215" i="5"/>
  <c r="O214" i="5"/>
  <c r="M214" i="5"/>
  <c r="N214" i="5" s="1"/>
  <c r="D214" i="5"/>
  <c r="U214" i="5" s="1"/>
  <c r="A214" i="5"/>
  <c r="D213" i="5"/>
  <c r="A213" i="5"/>
  <c r="D212" i="5"/>
  <c r="A212" i="5"/>
  <c r="D211" i="5"/>
  <c r="U211" i="5" s="1"/>
  <c r="A211" i="5"/>
  <c r="D210" i="5"/>
  <c r="U210" i="5" s="1"/>
  <c r="A210" i="5"/>
  <c r="D209" i="5"/>
  <c r="M209" i="5" s="1"/>
  <c r="N209" i="5" s="1"/>
  <c r="A209" i="5"/>
  <c r="D208" i="5"/>
  <c r="U208" i="5" s="1"/>
  <c r="A208" i="5"/>
  <c r="D207" i="5"/>
  <c r="A207" i="5"/>
  <c r="D206" i="5"/>
  <c r="M206" i="5" s="1"/>
  <c r="N206" i="5" s="1"/>
  <c r="A206" i="5"/>
  <c r="D205" i="5"/>
  <c r="U205" i="5" s="1"/>
  <c r="A205" i="5"/>
  <c r="D204" i="5"/>
  <c r="U204" i="5" s="1"/>
  <c r="A204" i="5"/>
  <c r="D203" i="5"/>
  <c r="A203" i="5"/>
  <c r="D202" i="5"/>
  <c r="M202" i="5" s="1"/>
  <c r="N202" i="5" s="1"/>
  <c r="A202" i="5"/>
  <c r="O201" i="5"/>
  <c r="M201" i="5"/>
  <c r="D201" i="5"/>
  <c r="U201" i="5" s="1"/>
  <c r="A201" i="5"/>
  <c r="D200" i="5"/>
  <c r="M200" i="5" s="1"/>
  <c r="N200" i="5" s="1"/>
  <c r="A200" i="5"/>
  <c r="D199" i="5"/>
  <c r="M199" i="5" s="1"/>
  <c r="N199" i="5" s="1"/>
  <c r="A199" i="5"/>
  <c r="D198" i="5"/>
  <c r="M198" i="5" s="1"/>
  <c r="N198" i="5" s="1"/>
  <c r="A198" i="5"/>
  <c r="D197" i="5"/>
  <c r="U197" i="5" s="1"/>
  <c r="A197" i="5"/>
  <c r="D196" i="5"/>
  <c r="U196" i="5" s="1"/>
  <c r="A196" i="5"/>
  <c r="D195" i="5"/>
  <c r="U195" i="5" s="1"/>
  <c r="A195" i="5"/>
  <c r="D194" i="5"/>
  <c r="M194" i="5" s="1"/>
  <c r="N194" i="5" s="1"/>
  <c r="A194" i="5"/>
  <c r="D193" i="5"/>
  <c r="M193" i="5" s="1"/>
  <c r="N193" i="5" s="1"/>
  <c r="A193" i="5"/>
  <c r="D192" i="5"/>
  <c r="U192" i="5" s="1"/>
  <c r="A192" i="5"/>
  <c r="D191" i="5"/>
  <c r="M191" i="5" s="1"/>
  <c r="N191" i="5" s="1"/>
  <c r="A191" i="5"/>
  <c r="D190" i="5"/>
  <c r="M190" i="5" s="1"/>
  <c r="N190" i="5" s="1"/>
  <c r="A190" i="5"/>
  <c r="O189" i="5"/>
  <c r="M189" i="5"/>
  <c r="N189" i="5" s="1"/>
  <c r="D189" i="5"/>
  <c r="U189" i="5" s="1"/>
  <c r="A189" i="5"/>
  <c r="D188" i="5"/>
  <c r="M188" i="5" s="1"/>
  <c r="N188" i="5" s="1"/>
  <c r="A188" i="5"/>
  <c r="D187" i="5"/>
  <c r="M187" i="5" s="1"/>
  <c r="N187" i="5" s="1"/>
  <c r="A187" i="5"/>
  <c r="D186" i="5"/>
  <c r="U186" i="5" s="1"/>
  <c r="A186" i="5"/>
  <c r="D185" i="5"/>
  <c r="U185" i="5" s="1"/>
  <c r="A185" i="5"/>
  <c r="D184" i="5"/>
  <c r="A184" i="5"/>
  <c r="D183" i="5"/>
  <c r="M183" i="5" s="1"/>
  <c r="N183" i="5" s="1"/>
  <c r="A183" i="5"/>
  <c r="D182" i="5"/>
  <c r="U182" i="5" s="1"/>
  <c r="A182" i="5"/>
  <c r="D181" i="5"/>
  <c r="M181" i="5" s="1"/>
  <c r="N181" i="5" s="1"/>
  <c r="A181" i="5"/>
  <c r="D180" i="5"/>
  <c r="U180" i="5" s="1"/>
  <c r="A180" i="5"/>
  <c r="D179" i="5"/>
  <c r="A179" i="5"/>
  <c r="D178" i="5"/>
  <c r="M178" i="5" s="1"/>
  <c r="N178" i="5" s="1"/>
  <c r="A178" i="5"/>
  <c r="D177" i="5"/>
  <c r="M177" i="5" s="1"/>
  <c r="N177" i="5" s="1"/>
  <c r="A177" i="5"/>
  <c r="O176" i="5"/>
  <c r="M176" i="5"/>
  <c r="N176" i="5" s="1"/>
  <c r="D176" i="5"/>
  <c r="U176" i="5" s="1"/>
  <c r="A176" i="5"/>
  <c r="D175" i="5"/>
  <c r="U175" i="5" s="1"/>
  <c r="A175" i="5"/>
  <c r="D174" i="5"/>
  <c r="U174" i="5" s="1"/>
  <c r="A174" i="5"/>
  <c r="D173" i="5"/>
  <c r="A173" i="5"/>
  <c r="D172" i="5"/>
  <c r="M172" i="5" s="1"/>
  <c r="N172" i="5" s="1"/>
  <c r="A172" i="5"/>
  <c r="D171" i="5"/>
  <c r="U171" i="5" s="1"/>
  <c r="A171" i="5"/>
  <c r="D170" i="5"/>
  <c r="M170" i="5" s="1"/>
  <c r="N170" i="5" s="1"/>
  <c r="A170" i="5"/>
  <c r="D169" i="5"/>
  <c r="M169" i="5" s="1"/>
  <c r="N169" i="5" s="1"/>
  <c r="A169" i="5"/>
  <c r="D168" i="5"/>
  <c r="A168" i="5"/>
  <c r="D167" i="5"/>
  <c r="M167" i="5" s="1"/>
  <c r="N167" i="5" s="1"/>
  <c r="A167" i="5"/>
  <c r="D166" i="5"/>
  <c r="U166" i="5" s="1"/>
  <c r="A166" i="5"/>
  <c r="D165" i="5"/>
  <c r="M165" i="5" s="1"/>
  <c r="N165" i="5" s="1"/>
  <c r="A165" i="5"/>
  <c r="L164" i="5"/>
  <c r="N164" i="5" s="1"/>
  <c r="D164" i="5"/>
  <c r="U164" i="5" s="1"/>
  <c r="A164" i="5"/>
  <c r="D163" i="5"/>
  <c r="A163" i="5"/>
  <c r="D162" i="5"/>
  <c r="M162" i="5" s="1"/>
  <c r="N162" i="5" s="1"/>
  <c r="A162" i="5"/>
  <c r="O161" i="5"/>
  <c r="M161" i="5"/>
  <c r="N161" i="5" s="1"/>
  <c r="D161" i="5"/>
  <c r="U161" i="5" s="1"/>
  <c r="A161" i="5"/>
  <c r="D160" i="5"/>
  <c r="A160" i="5"/>
  <c r="D159" i="5"/>
  <c r="A159" i="5"/>
  <c r="D158" i="5"/>
  <c r="M158" i="5" s="1"/>
  <c r="N158" i="5" s="1"/>
  <c r="A158" i="5"/>
  <c r="D157" i="5"/>
  <c r="U157" i="5" s="1"/>
  <c r="A157" i="5"/>
  <c r="D156" i="5"/>
  <c r="M156" i="5" s="1"/>
  <c r="N156" i="5" s="1"/>
  <c r="A156" i="5"/>
  <c r="D155" i="5"/>
  <c r="U155" i="5" s="1"/>
  <c r="A155" i="5"/>
  <c r="D154" i="5"/>
  <c r="U154" i="5" s="1"/>
  <c r="A154" i="5"/>
  <c r="D153" i="5"/>
  <c r="U153" i="5" s="1"/>
  <c r="A153" i="5"/>
  <c r="D152" i="5"/>
  <c r="M152" i="5" s="1"/>
  <c r="N152" i="5" s="1"/>
  <c r="A152" i="5"/>
  <c r="D151" i="5"/>
  <c r="M151" i="5" s="1"/>
  <c r="N151" i="5" s="1"/>
  <c r="A151" i="5"/>
  <c r="D150" i="5"/>
  <c r="U150" i="5" s="1"/>
  <c r="A150" i="5"/>
  <c r="D149" i="5"/>
  <c r="A149" i="5"/>
  <c r="O148" i="5"/>
  <c r="M148" i="5"/>
  <c r="N148" i="5" s="1"/>
  <c r="D148" i="5"/>
  <c r="U148" i="5" s="1"/>
  <c r="A148" i="5"/>
  <c r="D147" i="5"/>
  <c r="M147" i="5" s="1"/>
  <c r="N147" i="5" s="1"/>
  <c r="A147" i="5"/>
  <c r="D146" i="5"/>
  <c r="U146" i="5" s="1"/>
  <c r="A146" i="5"/>
  <c r="D145" i="5"/>
  <c r="A145" i="5"/>
  <c r="D144" i="5"/>
  <c r="A144" i="5"/>
  <c r="D143" i="5"/>
  <c r="A143" i="5"/>
  <c r="D142" i="5"/>
  <c r="M142" i="5" s="1"/>
  <c r="N142" i="5" s="1"/>
  <c r="A142" i="5"/>
  <c r="D141" i="5"/>
  <c r="U141" i="5" s="1"/>
  <c r="A141" i="5"/>
  <c r="D140" i="5"/>
  <c r="U140" i="5" s="1"/>
  <c r="A140" i="5"/>
  <c r="O139" i="5"/>
  <c r="Q139" i="5" s="1"/>
  <c r="R139" i="5" s="1"/>
  <c r="N139" i="5"/>
  <c r="D139" i="5"/>
  <c r="AA139" i="5" s="1"/>
  <c r="A139" i="5"/>
  <c r="D138" i="5"/>
  <c r="U138" i="5" s="1"/>
  <c r="A138" i="5"/>
  <c r="D137" i="5"/>
  <c r="M137" i="5" s="1"/>
  <c r="N137" i="5" s="1"/>
  <c r="A137" i="5"/>
  <c r="D136" i="5"/>
  <c r="M136" i="5" s="1"/>
  <c r="N136" i="5" s="1"/>
  <c r="A136" i="5"/>
  <c r="D135" i="5"/>
  <c r="M135" i="5" s="1"/>
  <c r="N135" i="5" s="1"/>
  <c r="A135" i="5"/>
  <c r="D134" i="5"/>
  <c r="A134" i="5"/>
  <c r="D133" i="5"/>
  <c r="A133" i="5"/>
  <c r="O132" i="5"/>
  <c r="M132" i="5"/>
  <c r="D132" i="5"/>
  <c r="U132" i="5" s="1"/>
  <c r="A132" i="5"/>
  <c r="D131" i="5"/>
  <c r="U131" i="5" s="1"/>
  <c r="A131" i="5"/>
  <c r="D130" i="5"/>
  <c r="A130" i="5"/>
  <c r="D129" i="5"/>
  <c r="A129" i="5"/>
  <c r="D128" i="5"/>
  <c r="A128" i="5"/>
  <c r="D127" i="5"/>
  <c r="M127" i="5" s="1"/>
  <c r="N127" i="5" s="1"/>
  <c r="A127" i="5"/>
  <c r="D126" i="5"/>
  <c r="U126" i="5" s="1"/>
  <c r="A126" i="5"/>
  <c r="D125" i="5"/>
  <c r="M125" i="5" s="1"/>
  <c r="N125" i="5" s="1"/>
  <c r="A125" i="5"/>
  <c r="D124" i="5"/>
  <c r="U124" i="5" s="1"/>
  <c r="A124" i="5"/>
  <c r="D123" i="5"/>
  <c r="U123" i="5" s="1"/>
  <c r="A123" i="5"/>
  <c r="D122" i="5"/>
  <c r="U122" i="5" s="1"/>
  <c r="A122" i="5"/>
  <c r="D121" i="5"/>
  <c r="M121" i="5" s="1"/>
  <c r="N121" i="5" s="1"/>
  <c r="A121" i="5"/>
  <c r="D120" i="5"/>
  <c r="M120" i="5" s="1"/>
  <c r="N120" i="5" s="1"/>
  <c r="A120" i="5"/>
  <c r="D119" i="5"/>
  <c r="M119" i="5" s="1"/>
  <c r="N119" i="5" s="1"/>
  <c r="A119" i="5"/>
  <c r="D118" i="5"/>
  <c r="A118" i="5"/>
  <c r="D117" i="5"/>
  <c r="A117" i="5"/>
  <c r="D116" i="5"/>
  <c r="A116" i="5"/>
  <c r="D115" i="5"/>
  <c r="M115" i="5" s="1"/>
  <c r="N115" i="5" s="1"/>
  <c r="A115" i="5"/>
  <c r="D114" i="5"/>
  <c r="U114" i="5" s="1"/>
  <c r="A114" i="5"/>
  <c r="D113" i="5"/>
  <c r="U113" i="5" s="1"/>
  <c r="A113" i="5"/>
  <c r="D112" i="5"/>
  <c r="U112" i="5" s="1"/>
  <c r="A112" i="5"/>
  <c r="O111" i="5"/>
  <c r="M111" i="5"/>
  <c r="N111" i="5" s="1"/>
  <c r="D111" i="5"/>
  <c r="U111" i="5" s="1"/>
  <c r="A111" i="5"/>
  <c r="O110" i="5"/>
  <c r="M110" i="5"/>
  <c r="N110" i="5" s="1"/>
  <c r="D110" i="5"/>
  <c r="U110" i="5" s="1"/>
  <c r="A110" i="5"/>
  <c r="D109" i="5"/>
  <c r="A109" i="5"/>
  <c r="D108" i="5"/>
  <c r="A108" i="5"/>
  <c r="D107" i="5"/>
  <c r="M107" i="5" s="1"/>
  <c r="N107" i="5" s="1"/>
  <c r="A107" i="5"/>
  <c r="M106" i="5"/>
  <c r="N106" i="5" s="1"/>
  <c r="F106" i="5"/>
  <c r="D106" i="5"/>
  <c r="U106" i="5" s="1"/>
  <c r="A106" i="5"/>
  <c r="D105" i="5"/>
  <c r="M105" i="5" s="1"/>
  <c r="N105" i="5" s="1"/>
  <c r="A105" i="5"/>
  <c r="D104" i="5"/>
  <c r="M104" i="5" s="1"/>
  <c r="N104" i="5" s="1"/>
  <c r="A104" i="5"/>
  <c r="D103" i="5"/>
  <c r="A103" i="5"/>
  <c r="D102" i="5"/>
  <c r="A102" i="5"/>
  <c r="O101" i="5"/>
  <c r="M101" i="5"/>
  <c r="N101" i="5" s="1"/>
  <c r="D101" i="5"/>
  <c r="U101" i="5" s="1"/>
  <c r="A101" i="5"/>
  <c r="D100" i="5"/>
  <c r="U100" i="5" s="1"/>
  <c r="A100" i="5"/>
  <c r="D99" i="5"/>
  <c r="U99" i="5" s="1"/>
  <c r="A99" i="5"/>
  <c r="D98" i="5"/>
  <c r="U98" i="5" s="1"/>
  <c r="A98" i="5"/>
  <c r="D97" i="5"/>
  <c r="U97" i="5" s="1"/>
  <c r="A97" i="5"/>
  <c r="D96" i="5"/>
  <c r="M96" i="5" s="1"/>
  <c r="N96" i="5" s="1"/>
  <c r="A96" i="5"/>
  <c r="D95" i="5"/>
  <c r="U95" i="5" s="1"/>
  <c r="A95" i="5"/>
  <c r="D94" i="5"/>
  <c r="A94" i="5"/>
  <c r="L93" i="5"/>
  <c r="J93" i="5"/>
  <c r="D93" i="5"/>
  <c r="U93" i="5" s="1"/>
  <c r="A93" i="5"/>
  <c r="D92" i="5"/>
  <c r="A92" i="5"/>
  <c r="D91" i="5"/>
  <c r="A91" i="5"/>
  <c r="D90" i="5"/>
  <c r="A90" i="5"/>
  <c r="D89" i="5"/>
  <c r="M89" i="5" s="1"/>
  <c r="N89" i="5" s="1"/>
  <c r="A89" i="5"/>
  <c r="D88" i="5"/>
  <c r="U88" i="5" s="1"/>
  <c r="A88" i="5"/>
  <c r="O87" i="5"/>
  <c r="M87" i="5"/>
  <c r="N87" i="5" s="1"/>
  <c r="D87" i="5"/>
  <c r="U87" i="5" s="1"/>
  <c r="A87" i="5"/>
  <c r="D86" i="5"/>
  <c r="A86" i="5"/>
  <c r="D85" i="5"/>
  <c r="U85" i="5" s="1"/>
  <c r="A85" i="5"/>
  <c r="D84" i="5"/>
  <c r="M84" i="5" s="1"/>
  <c r="N84" i="5" s="1"/>
  <c r="A84" i="5"/>
  <c r="D83" i="5"/>
  <c r="U83" i="5" s="1"/>
  <c r="A83" i="5"/>
  <c r="D82" i="5"/>
  <c r="M82" i="5" s="1"/>
  <c r="N82" i="5" s="1"/>
  <c r="A82" i="5"/>
  <c r="D81" i="5"/>
  <c r="U81" i="5" s="1"/>
  <c r="A81" i="5"/>
  <c r="D80" i="5"/>
  <c r="U80" i="5" s="1"/>
  <c r="A80" i="5"/>
  <c r="D79" i="5"/>
  <c r="U79" i="5" s="1"/>
  <c r="A79" i="5"/>
  <c r="D78" i="5"/>
  <c r="A78" i="5"/>
  <c r="D77" i="5"/>
  <c r="M77" i="5" s="1"/>
  <c r="N77" i="5" s="1"/>
  <c r="A77" i="5"/>
  <c r="D76" i="5"/>
  <c r="A76" i="5"/>
  <c r="O75" i="5"/>
  <c r="M75" i="5"/>
  <c r="D75" i="5"/>
  <c r="U75" i="5" s="1"/>
  <c r="A75" i="5"/>
  <c r="D74" i="5"/>
  <c r="A74" i="5"/>
  <c r="D73" i="5"/>
  <c r="M73" i="5" s="1"/>
  <c r="N73" i="5" s="1"/>
  <c r="A73" i="5"/>
  <c r="D72" i="5"/>
  <c r="A72" i="5"/>
  <c r="D71" i="5"/>
  <c r="M71" i="5" s="1"/>
  <c r="N71" i="5" s="1"/>
  <c r="A71" i="5"/>
  <c r="D70" i="5"/>
  <c r="A70" i="5"/>
  <c r="D69" i="5"/>
  <c r="U69" i="5" s="1"/>
  <c r="A69" i="5"/>
  <c r="D68" i="5"/>
  <c r="U68" i="5" s="1"/>
  <c r="A68" i="5"/>
  <c r="D67" i="5"/>
  <c r="M67" i="5" s="1"/>
  <c r="N67" i="5" s="1"/>
  <c r="A67" i="5"/>
  <c r="D66" i="5"/>
  <c r="U66" i="5" s="1"/>
  <c r="A66" i="5"/>
  <c r="D65" i="5"/>
  <c r="U65" i="5" s="1"/>
  <c r="A65" i="5"/>
  <c r="V64" i="5"/>
  <c r="D64" i="5"/>
  <c r="M64" i="5" s="1"/>
  <c r="N64" i="5" s="1"/>
  <c r="A64" i="5"/>
  <c r="D63" i="5"/>
  <c r="M63" i="5" s="1"/>
  <c r="N63" i="5" s="1"/>
  <c r="A63" i="5"/>
  <c r="D62" i="5"/>
  <c r="A62" i="5"/>
  <c r="D61" i="5"/>
  <c r="U61" i="5" s="1"/>
  <c r="A61" i="5"/>
  <c r="D60" i="5"/>
  <c r="A60" i="5"/>
  <c r="D59" i="5"/>
  <c r="M59" i="5" s="1"/>
  <c r="N59" i="5" s="1"/>
  <c r="A59" i="5"/>
  <c r="D58" i="5"/>
  <c r="A58" i="5"/>
  <c r="D57" i="5"/>
  <c r="U57" i="5" s="1"/>
  <c r="A57" i="5"/>
  <c r="D56" i="5"/>
  <c r="U56" i="5" s="1"/>
  <c r="A56" i="5"/>
  <c r="D55" i="5"/>
  <c r="M55" i="5" s="1"/>
  <c r="N55" i="5" s="1"/>
  <c r="A55" i="5"/>
  <c r="D54" i="5"/>
  <c r="M54" i="5" s="1"/>
  <c r="N54" i="5" s="1"/>
  <c r="A54" i="5"/>
  <c r="D53" i="5"/>
  <c r="U53" i="5" s="1"/>
  <c r="A53" i="5"/>
  <c r="D52" i="5"/>
  <c r="U52" i="5" s="1"/>
  <c r="A52" i="5"/>
  <c r="D51" i="5"/>
  <c r="M51" i="5" s="1"/>
  <c r="N51" i="5" s="1"/>
  <c r="A51" i="5"/>
  <c r="D50" i="5"/>
  <c r="A50" i="5"/>
  <c r="D49" i="5"/>
  <c r="U49" i="5" s="1"/>
  <c r="A49" i="5"/>
  <c r="O48" i="5"/>
  <c r="M48" i="5"/>
  <c r="D48" i="5"/>
  <c r="U48" i="5" s="1"/>
  <c r="A48" i="5"/>
  <c r="D47" i="5"/>
  <c r="M47" i="5" s="1"/>
  <c r="N47" i="5" s="1"/>
  <c r="A47" i="5"/>
  <c r="D46" i="5"/>
  <c r="A46" i="5"/>
  <c r="D45" i="5"/>
  <c r="M45" i="5" s="1"/>
  <c r="N45" i="5" s="1"/>
  <c r="A45" i="5"/>
  <c r="D44" i="5"/>
  <c r="A44" i="5"/>
  <c r="D43" i="5"/>
  <c r="M43" i="5" s="1"/>
  <c r="N43" i="5" s="1"/>
  <c r="A43" i="5"/>
  <c r="O42" i="5"/>
  <c r="M42" i="5"/>
  <c r="D42" i="5"/>
  <c r="U42" i="5" s="1"/>
  <c r="A42" i="5"/>
  <c r="D41" i="5"/>
  <c r="AA41" i="5" s="1"/>
  <c r="A41" i="5"/>
  <c r="D40" i="5"/>
  <c r="M40" i="5" s="1"/>
  <c r="N40" i="5" s="1"/>
  <c r="A40" i="5"/>
  <c r="D39" i="5"/>
  <c r="U39" i="5" s="1"/>
  <c r="A39" i="5"/>
  <c r="M38" i="5"/>
  <c r="N38" i="5" s="1"/>
  <c r="D38" i="5"/>
  <c r="U38" i="5" s="1"/>
  <c r="A38" i="5"/>
  <c r="D37" i="5"/>
  <c r="M37" i="5" s="1"/>
  <c r="N37" i="5" s="1"/>
  <c r="A37" i="5"/>
  <c r="D36" i="5"/>
  <c r="A36" i="5"/>
  <c r="O35" i="5"/>
  <c r="M35" i="5"/>
  <c r="D35" i="5"/>
  <c r="U35" i="5" s="1"/>
  <c r="A35" i="5"/>
  <c r="D34" i="5"/>
  <c r="U34" i="5" s="1"/>
  <c r="A34" i="5"/>
  <c r="D33" i="5"/>
  <c r="U33" i="5" s="1"/>
  <c r="A33" i="5"/>
  <c r="D32" i="5"/>
  <c r="U32" i="5" s="1"/>
  <c r="A32" i="5"/>
  <c r="D31" i="5"/>
  <c r="U31" i="5" s="1"/>
  <c r="A31" i="5"/>
  <c r="D30" i="5"/>
  <c r="M30" i="5" s="1"/>
  <c r="N30" i="5" s="1"/>
  <c r="A30" i="5"/>
  <c r="D29" i="5"/>
  <c r="U29" i="5" s="1"/>
  <c r="A29" i="5"/>
  <c r="O28" i="5"/>
  <c r="M28" i="5"/>
  <c r="N28" i="5" s="1"/>
  <c r="D28" i="5"/>
  <c r="U28" i="5" s="1"/>
  <c r="A28" i="5"/>
  <c r="D27" i="5"/>
  <c r="M27" i="5" s="1"/>
  <c r="N27" i="5" s="1"/>
  <c r="A27" i="5"/>
  <c r="D26" i="5"/>
  <c r="M26" i="5" s="1"/>
  <c r="N26" i="5" s="1"/>
  <c r="A26" i="5"/>
  <c r="D25" i="5"/>
  <c r="M25" i="5" s="1"/>
  <c r="N25" i="5" s="1"/>
  <c r="A25" i="5"/>
  <c r="D24" i="5"/>
  <c r="M24" i="5" s="1"/>
  <c r="N24" i="5" s="1"/>
  <c r="A24" i="5"/>
  <c r="D23" i="5"/>
  <c r="U23" i="5" s="1"/>
  <c r="A23" i="5"/>
  <c r="D22" i="5"/>
  <c r="U22" i="5" s="1"/>
  <c r="A22" i="5"/>
  <c r="D21" i="5"/>
  <c r="M21" i="5" s="1"/>
  <c r="N21" i="5" s="1"/>
  <c r="A21" i="5"/>
  <c r="D20" i="5"/>
  <c r="M20" i="5" s="1"/>
  <c r="N20" i="5" s="1"/>
  <c r="A20" i="5"/>
  <c r="D19" i="5"/>
  <c r="M19" i="5" s="1"/>
  <c r="N19" i="5" s="1"/>
  <c r="A19" i="5"/>
  <c r="D18" i="5"/>
  <c r="U18" i="5" s="1"/>
  <c r="A18" i="5"/>
  <c r="D17" i="5"/>
  <c r="U17" i="5" s="1"/>
  <c r="A17" i="5"/>
  <c r="D16" i="5"/>
  <c r="U16" i="5" s="1"/>
  <c r="A16" i="5"/>
  <c r="D15" i="5"/>
  <c r="M15" i="5" s="1"/>
  <c r="N15" i="5" s="1"/>
  <c r="A15" i="5"/>
  <c r="D14" i="5"/>
  <c r="U14" i="5" s="1"/>
  <c r="A14" i="5"/>
  <c r="D13" i="5"/>
  <c r="M13" i="5" s="1"/>
  <c r="N13" i="5" s="1"/>
  <c r="A13" i="5"/>
  <c r="D12" i="5"/>
  <c r="U12" i="5" s="1"/>
  <c r="A12" i="5"/>
  <c r="D11" i="5"/>
  <c r="U11" i="5" s="1"/>
  <c r="A11" i="5"/>
  <c r="D10" i="5"/>
  <c r="U10" i="5" s="1"/>
  <c r="A10" i="5"/>
  <c r="D9" i="5"/>
  <c r="M9" i="5" s="1"/>
  <c r="N9" i="5" s="1"/>
  <c r="A9" i="5"/>
  <c r="D8" i="5"/>
  <c r="M8" i="5" s="1"/>
  <c r="N8" i="5" s="1"/>
  <c r="A8" i="5"/>
  <c r="O7" i="5"/>
  <c r="M7" i="5"/>
  <c r="D7" i="5"/>
  <c r="U7" i="5" s="1"/>
  <c r="A7" i="5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P291" i="4" s="1"/>
  <c r="Q291" i="4" s="1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P573" i="4" s="1"/>
  <c r="Q573" i="4" s="1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P1581" i="4" s="1"/>
  <c r="Q1581" i="4" s="1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P1764" i="4" s="1"/>
  <c r="Q1764" i="4" s="1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P1891" i="4" s="1"/>
  <c r="Q1891" i="4" s="1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P2217" i="4" s="1"/>
  <c r="Q2217" i="4" s="1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P3051" i="4" s="1"/>
  <c r="Q3051" i="4" s="1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3538" i="4"/>
  <c r="C3539" i="4"/>
  <c r="C3540" i="4"/>
  <c r="C3541" i="4"/>
  <c r="C3542" i="4"/>
  <c r="C3543" i="4"/>
  <c r="C3544" i="4"/>
  <c r="C3545" i="4"/>
  <c r="C3546" i="4"/>
  <c r="C3547" i="4"/>
  <c r="C3548" i="4"/>
  <c r="C3549" i="4"/>
  <c r="C3550" i="4"/>
  <c r="C3551" i="4"/>
  <c r="C3552" i="4"/>
  <c r="C3553" i="4"/>
  <c r="C3554" i="4"/>
  <c r="C3555" i="4"/>
  <c r="C3556" i="4"/>
  <c r="C3557" i="4"/>
  <c r="C3558" i="4"/>
  <c r="C3559" i="4"/>
  <c r="C3560" i="4"/>
  <c r="C3561" i="4"/>
  <c r="C3562" i="4"/>
  <c r="C3563" i="4"/>
  <c r="C3564" i="4"/>
  <c r="C3565" i="4"/>
  <c r="C3566" i="4"/>
  <c r="C3567" i="4"/>
  <c r="C3568" i="4"/>
  <c r="C3569" i="4"/>
  <c r="C3570" i="4"/>
  <c r="C3571" i="4"/>
  <c r="C3572" i="4"/>
  <c r="C3573" i="4"/>
  <c r="C3574" i="4"/>
  <c r="C3575" i="4"/>
  <c r="C3576" i="4"/>
  <c r="C3577" i="4"/>
  <c r="C3578" i="4"/>
  <c r="C3579" i="4"/>
  <c r="C3580" i="4"/>
  <c r="C3581" i="4"/>
  <c r="C3582" i="4"/>
  <c r="C3583" i="4"/>
  <c r="C3584" i="4"/>
  <c r="C3585" i="4"/>
  <c r="C3586" i="4"/>
  <c r="C3587" i="4"/>
  <c r="C3588" i="4"/>
  <c r="C3589" i="4"/>
  <c r="C3590" i="4"/>
  <c r="C3591" i="4"/>
  <c r="C3592" i="4"/>
  <c r="C3593" i="4"/>
  <c r="C3594" i="4"/>
  <c r="C3595" i="4"/>
  <c r="P3595" i="4" s="1"/>
  <c r="Q3595" i="4" s="1"/>
  <c r="C3596" i="4"/>
  <c r="C3597" i="4"/>
  <c r="C3598" i="4"/>
  <c r="C3599" i="4"/>
  <c r="C3600" i="4"/>
  <c r="C3601" i="4"/>
  <c r="C3602" i="4"/>
  <c r="C3603" i="4"/>
  <c r="C3604" i="4"/>
  <c r="C3605" i="4"/>
  <c r="C3606" i="4"/>
  <c r="C3607" i="4"/>
  <c r="C3608" i="4"/>
  <c r="C3609" i="4"/>
  <c r="C3610" i="4"/>
  <c r="C3611" i="4"/>
  <c r="C3612" i="4"/>
  <c r="C3613" i="4"/>
  <c r="C3614" i="4"/>
  <c r="C3615" i="4"/>
  <c r="C3616" i="4"/>
  <c r="C3617" i="4"/>
  <c r="C3618" i="4"/>
  <c r="C3619" i="4"/>
  <c r="C3620" i="4"/>
  <c r="C3621" i="4"/>
  <c r="C3622" i="4"/>
  <c r="C3623" i="4"/>
  <c r="C3624" i="4"/>
  <c r="C3625" i="4"/>
  <c r="C3626" i="4"/>
  <c r="C3627" i="4"/>
  <c r="C3628" i="4"/>
  <c r="C3629" i="4"/>
  <c r="C3630" i="4"/>
  <c r="C3631" i="4"/>
  <c r="C3632" i="4"/>
  <c r="C3633" i="4"/>
  <c r="C3634" i="4"/>
  <c r="C3635" i="4"/>
  <c r="C3636" i="4"/>
  <c r="C3637" i="4"/>
  <c r="C3638" i="4"/>
  <c r="C3639" i="4"/>
  <c r="C3640" i="4"/>
  <c r="C3641" i="4"/>
  <c r="C3642" i="4"/>
  <c r="C3643" i="4"/>
  <c r="C3644" i="4"/>
  <c r="C3645" i="4"/>
  <c r="C3646" i="4"/>
  <c r="C3647" i="4"/>
  <c r="C3648" i="4"/>
  <c r="C3649" i="4"/>
  <c r="C3650" i="4"/>
  <c r="C3651" i="4"/>
  <c r="C3652" i="4"/>
  <c r="C3653" i="4"/>
  <c r="C3654" i="4"/>
  <c r="C3655" i="4"/>
  <c r="C3656" i="4"/>
  <c r="C3657" i="4"/>
  <c r="C3658" i="4"/>
  <c r="C3659" i="4"/>
  <c r="C3660" i="4"/>
  <c r="C3661" i="4"/>
  <c r="C3662" i="4"/>
  <c r="C3663" i="4"/>
  <c r="C3664" i="4"/>
  <c r="C3665" i="4"/>
  <c r="C3666" i="4"/>
  <c r="C3667" i="4"/>
  <c r="C3668" i="4"/>
  <c r="C3669" i="4"/>
  <c r="C3670" i="4"/>
  <c r="C3671" i="4"/>
  <c r="C3672" i="4"/>
  <c r="C3673" i="4"/>
  <c r="C3674" i="4"/>
  <c r="C3675" i="4"/>
  <c r="C3676" i="4"/>
  <c r="C3677" i="4"/>
  <c r="C3678" i="4"/>
  <c r="C3679" i="4"/>
  <c r="P3679" i="4" s="1"/>
  <c r="Q3679" i="4" s="1"/>
  <c r="C3680" i="4"/>
  <c r="C3681" i="4"/>
  <c r="C3682" i="4"/>
  <c r="C3683" i="4"/>
  <c r="C3684" i="4"/>
  <c r="C3685" i="4"/>
  <c r="C3686" i="4"/>
  <c r="C3687" i="4"/>
  <c r="C3688" i="4"/>
  <c r="C3689" i="4"/>
  <c r="C3690" i="4"/>
  <c r="C3691" i="4"/>
  <c r="C3692" i="4"/>
  <c r="C3693" i="4"/>
  <c r="C3694" i="4"/>
  <c r="C3695" i="4"/>
  <c r="C3696" i="4"/>
  <c r="C3697" i="4"/>
  <c r="C3698" i="4"/>
  <c r="C3699" i="4"/>
  <c r="C3700" i="4"/>
  <c r="C3701" i="4"/>
  <c r="C3702" i="4"/>
  <c r="C3703" i="4"/>
  <c r="C3704" i="4"/>
  <c r="C3705" i="4"/>
  <c r="C3706" i="4"/>
  <c r="C3707" i="4"/>
  <c r="C3708" i="4"/>
  <c r="C3709" i="4"/>
  <c r="C3710" i="4"/>
  <c r="C3711" i="4"/>
  <c r="C3712" i="4"/>
  <c r="C3713" i="4"/>
  <c r="C3714" i="4"/>
  <c r="C3715" i="4"/>
  <c r="C3716" i="4"/>
  <c r="C3717" i="4"/>
  <c r="C3718" i="4"/>
  <c r="C3719" i="4"/>
  <c r="C3720" i="4"/>
  <c r="C3721" i="4"/>
  <c r="C3722" i="4"/>
  <c r="C3723" i="4"/>
  <c r="C3724" i="4"/>
  <c r="C3725" i="4"/>
  <c r="C3726" i="4"/>
  <c r="C3727" i="4"/>
  <c r="C3728" i="4"/>
  <c r="C3729" i="4"/>
  <c r="C3730" i="4"/>
  <c r="C3731" i="4"/>
  <c r="C3732" i="4"/>
  <c r="C3733" i="4"/>
  <c r="C3734" i="4"/>
  <c r="C3735" i="4"/>
  <c r="C3736" i="4"/>
  <c r="C3737" i="4"/>
  <c r="C3738" i="4"/>
  <c r="C3739" i="4"/>
  <c r="C3740" i="4"/>
  <c r="C3741" i="4"/>
  <c r="C3742" i="4"/>
  <c r="C3743" i="4"/>
  <c r="C3744" i="4"/>
  <c r="C3745" i="4"/>
  <c r="C3746" i="4"/>
  <c r="C3747" i="4"/>
  <c r="C3748" i="4"/>
  <c r="C3749" i="4"/>
  <c r="C3750" i="4"/>
  <c r="C3751" i="4"/>
  <c r="C3752" i="4"/>
  <c r="C3753" i="4"/>
  <c r="C3754" i="4"/>
  <c r="C3755" i="4"/>
  <c r="C3756" i="4"/>
  <c r="C3757" i="4"/>
  <c r="C3758" i="4"/>
  <c r="C3759" i="4"/>
  <c r="C3760" i="4"/>
  <c r="C3761" i="4"/>
  <c r="C3762" i="4"/>
  <c r="C3763" i="4"/>
  <c r="C3764" i="4"/>
  <c r="C3765" i="4"/>
  <c r="C3766" i="4"/>
  <c r="C3767" i="4"/>
  <c r="C3768" i="4"/>
  <c r="C3769" i="4"/>
  <c r="C3770" i="4"/>
  <c r="C3771" i="4"/>
  <c r="C3772" i="4"/>
  <c r="C3773" i="4"/>
  <c r="C3774" i="4"/>
  <c r="C3775" i="4"/>
  <c r="C3776" i="4"/>
  <c r="C3777" i="4"/>
  <c r="C3778" i="4"/>
  <c r="C3779" i="4"/>
  <c r="C3780" i="4"/>
  <c r="C3781" i="4"/>
  <c r="C3782" i="4"/>
  <c r="C3783" i="4"/>
  <c r="C3784" i="4"/>
  <c r="C3785" i="4"/>
  <c r="C3786" i="4"/>
  <c r="C3787" i="4"/>
  <c r="C3788" i="4"/>
  <c r="C3789" i="4"/>
  <c r="C3790" i="4"/>
  <c r="C3791" i="4"/>
  <c r="C3792" i="4"/>
  <c r="C3793" i="4"/>
  <c r="C3794" i="4"/>
  <c r="C3795" i="4"/>
  <c r="C3796" i="4"/>
  <c r="C3797" i="4"/>
  <c r="C3798" i="4"/>
  <c r="C3799" i="4"/>
  <c r="C3800" i="4"/>
  <c r="C3801" i="4"/>
  <c r="C3802" i="4"/>
  <c r="C3803" i="4"/>
  <c r="C3804" i="4"/>
  <c r="C3805" i="4"/>
  <c r="C3806" i="4"/>
  <c r="C3807" i="4"/>
  <c r="C3808" i="4"/>
  <c r="C3809" i="4"/>
  <c r="C3810" i="4"/>
  <c r="C3811" i="4"/>
  <c r="C3812" i="4"/>
  <c r="C3813" i="4"/>
  <c r="C3814" i="4"/>
  <c r="C3815" i="4"/>
  <c r="C3816" i="4"/>
  <c r="C3817" i="4"/>
  <c r="C3818" i="4"/>
  <c r="C3819" i="4"/>
  <c r="C3820" i="4"/>
  <c r="C3821" i="4"/>
  <c r="C3822" i="4"/>
  <c r="C3823" i="4"/>
  <c r="C3824" i="4"/>
  <c r="C3825" i="4"/>
  <c r="C3826" i="4"/>
  <c r="C3827" i="4"/>
  <c r="C3828" i="4"/>
  <c r="C3829" i="4"/>
  <c r="C3830" i="4"/>
  <c r="C3831" i="4"/>
  <c r="C3832" i="4"/>
  <c r="C3833" i="4"/>
  <c r="C3834" i="4"/>
  <c r="C3835" i="4"/>
  <c r="C3836" i="4"/>
  <c r="C3837" i="4"/>
  <c r="C3838" i="4"/>
  <c r="C3839" i="4"/>
  <c r="C3840" i="4"/>
  <c r="C3841" i="4"/>
  <c r="C3842" i="4"/>
  <c r="C3843" i="4"/>
  <c r="C3844" i="4"/>
  <c r="C3845" i="4"/>
  <c r="C3846" i="4"/>
  <c r="C3847" i="4"/>
  <c r="C3848" i="4"/>
  <c r="C3849" i="4"/>
  <c r="C3850" i="4"/>
  <c r="C3851" i="4"/>
  <c r="C3852" i="4"/>
  <c r="C3853" i="4"/>
  <c r="C3854" i="4"/>
  <c r="C3855" i="4"/>
  <c r="C3856" i="4"/>
  <c r="C3857" i="4"/>
  <c r="C3858" i="4"/>
  <c r="C3859" i="4"/>
  <c r="C3860" i="4"/>
  <c r="C3861" i="4"/>
  <c r="C3862" i="4"/>
  <c r="C3863" i="4"/>
  <c r="C3864" i="4"/>
  <c r="C3865" i="4"/>
  <c r="C3866" i="4"/>
  <c r="C3867" i="4"/>
  <c r="C3868" i="4"/>
  <c r="C3869" i="4"/>
  <c r="C3870" i="4"/>
  <c r="C3871" i="4"/>
  <c r="C3872" i="4"/>
  <c r="C3873" i="4"/>
  <c r="C3874" i="4"/>
  <c r="C3875" i="4"/>
  <c r="C3876" i="4"/>
  <c r="C3877" i="4"/>
  <c r="C3878" i="4"/>
  <c r="C3879" i="4"/>
  <c r="C3880" i="4"/>
  <c r="C3881" i="4"/>
  <c r="C3882" i="4"/>
  <c r="C3883" i="4"/>
  <c r="C3884" i="4"/>
  <c r="C3885" i="4"/>
  <c r="C3886" i="4"/>
  <c r="C3887" i="4"/>
  <c r="C3888" i="4"/>
  <c r="C3889" i="4"/>
  <c r="C3890" i="4"/>
  <c r="C3891" i="4"/>
  <c r="C3892" i="4"/>
  <c r="C3893" i="4"/>
  <c r="C3894" i="4"/>
  <c r="C3895" i="4"/>
  <c r="C3896" i="4"/>
  <c r="C3897" i="4"/>
  <c r="C3898" i="4"/>
  <c r="C3899" i="4"/>
  <c r="C3900" i="4"/>
  <c r="C3901" i="4"/>
  <c r="C3902" i="4"/>
  <c r="C3903" i="4"/>
  <c r="C3904" i="4"/>
  <c r="C3905" i="4"/>
  <c r="C3906" i="4"/>
  <c r="C3907" i="4"/>
  <c r="C3908" i="4"/>
  <c r="C3909" i="4"/>
  <c r="C3910" i="4"/>
  <c r="C3911" i="4"/>
  <c r="C3912" i="4"/>
  <c r="C3913" i="4"/>
  <c r="C3914" i="4"/>
  <c r="C3915" i="4"/>
  <c r="C3916" i="4"/>
  <c r="C3917" i="4"/>
  <c r="C3918" i="4"/>
  <c r="C3919" i="4"/>
  <c r="C3920" i="4"/>
  <c r="C3921" i="4"/>
  <c r="C3922" i="4"/>
  <c r="C3923" i="4"/>
  <c r="C3924" i="4"/>
  <c r="C3925" i="4"/>
  <c r="C3926" i="4"/>
  <c r="C3927" i="4"/>
  <c r="C3928" i="4"/>
  <c r="C3929" i="4"/>
  <c r="C3930" i="4"/>
  <c r="C3931" i="4"/>
  <c r="C3932" i="4"/>
  <c r="C3933" i="4"/>
  <c r="C3934" i="4"/>
  <c r="C3935" i="4"/>
  <c r="C3936" i="4"/>
  <c r="C3937" i="4"/>
  <c r="C3938" i="4"/>
  <c r="C3939" i="4"/>
  <c r="C3940" i="4"/>
  <c r="C3941" i="4"/>
  <c r="C3942" i="4"/>
  <c r="C3943" i="4"/>
  <c r="C3944" i="4"/>
  <c r="C3945" i="4"/>
  <c r="C3946" i="4"/>
  <c r="C3947" i="4"/>
  <c r="C3948" i="4"/>
  <c r="C3949" i="4"/>
  <c r="C3950" i="4"/>
  <c r="C3951" i="4"/>
  <c r="C3952" i="4"/>
  <c r="C3953" i="4"/>
  <c r="C3954" i="4"/>
  <c r="C3955" i="4"/>
  <c r="C3956" i="4"/>
  <c r="C3957" i="4"/>
  <c r="C3958" i="4"/>
  <c r="C3959" i="4"/>
  <c r="C3960" i="4"/>
  <c r="C3961" i="4"/>
  <c r="C3962" i="4"/>
  <c r="C3963" i="4"/>
  <c r="C3964" i="4"/>
  <c r="C3965" i="4"/>
  <c r="C3966" i="4"/>
  <c r="C3967" i="4"/>
  <c r="C3968" i="4"/>
  <c r="C3969" i="4"/>
  <c r="C3970" i="4"/>
  <c r="C3971" i="4"/>
  <c r="C3972" i="4"/>
  <c r="C3973" i="4"/>
  <c r="C3974" i="4"/>
  <c r="C3975" i="4"/>
  <c r="C3976" i="4"/>
  <c r="C3977" i="4"/>
  <c r="C3978" i="4"/>
  <c r="C3979" i="4"/>
  <c r="C3980" i="4"/>
  <c r="C3981" i="4"/>
  <c r="C3982" i="4"/>
  <c r="C3983" i="4"/>
  <c r="C3984" i="4"/>
  <c r="C3985" i="4"/>
  <c r="C3986" i="4"/>
  <c r="C3987" i="4"/>
  <c r="C3988" i="4"/>
  <c r="C3989" i="4"/>
  <c r="C3990" i="4"/>
  <c r="C3991" i="4"/>
  <c r="C3992" i="4"/>
  <c r="C3993" i="4"/>
  <c r="C3994" i="4"/>
  <c r="C3995" i="4"/>
  <c r="C3996" i="4"/>
  <c r="C3997" i="4"/>
  <c r="C3998" i="4"/>
  <c r="C3999" i="4"/>
  <c r="C4000" i="4"/>
  <c r="C4001" i="4"/>
  <c r="C4002" i="4"/>
  <c r="C4003" i="4"/>
  <c r="C4004" i="4"/>
  <c r="C4005" i="4"/>
  <c r="C4006" i="4"/>
  <c r="C4007" i="4"/>
  <c r="C4008" i="4"/>
  <c r="C4009" i="4"/>
  <c r="C4010" i="4"/>
  <c r="C4011" i="4"/>
  <c r="C4012" i="4"/>
  <c r="C4013" i="4"/>
  <c r="C4014" i="4"/>
  <c r="C4015" i="4"/>
  <c r="C4016" i="4"/>
  <c r="C4017" i="4"/>
  <c r="C4018" i="4"/>
  <c r="C4019" i="4"/>
  <c r="C4020" i="4"/>
  <c r="C4021" i="4"/>
  <c r="C4022" i="4"/>
  <c r="C4023" i="4"/>
  <c r="C4024" i="4"/>
  <c r="C4025" i="4"/>
  <c r="C4026" i="4"/>
  <c r="C4027" i="4"/>
  <c r="C4028" i="4"/>
  <c r="C4029" i="4"/>
  <c r="C4030" i="4"/>
  <c r="C4031" i="4"/>
  <c r="C4032" i="4"/>
  <c r="C4033" i="4"/>
  <c r="C4034" i="4"/>
  <c r="C4035" i="4"/>
  <c r="C4036" i="4"/>
  <c r="C4037" i="4"/>
  <c r="C4038" i="4"/>
  <c r="C4039" i="4"/>
  <c r="C4040" i="4"/>
  <c r="C4041" i="4"/>
  <c r="C4042" i="4"/>
  <c r="C4043" i="4"/>
  <c r="C4044" i="4"/>
  <c r="C4045" i="4"/>
  <c r="C4046" i="4"/>
  <c r="C4047" i="4"/>
  <c r="C4048" i="4"/>
  <c r="C4049" i="4"/>
  <c r="C4050" i="4"/>
  <c r="C4051" i="4"/>
  <c r="C4052" i="4"/>
  <c r="C4053" i="4"/>
  <c r="C4054" i="4"/>
  <c r="C4055" i="4"/>
  <c r="C4056" i="4"/>
  <c r="C4057" i="4"/>
  <c r="C4058" i="4"/>
  <c r="C4059" i="4"/>
  <c r="C4060" i="4"/>
  <c r="C4061" i="4"/>
  <c r="C4062" i="4"/>
  <c r="C4063" i="4"/>
  <c r="C4064" i="4"/>
  <c r="C4065" i="4"/>
  <c r="C4066" i="4"/>
  <c r="C4067" i="4"/>
  <c r="C4068" i="4"/>
  <c r="C4069" i="4"/>
  <c r="C4070" i="4"/>
  <c r="C4071" i="4"/>
  <c r="C4072" i="4"/>
  <c r="C4073" i="4"/>
  <c r="C4074" i="4"/>
  <c r="C4075" i="4"/>
  <c r="C4076" i="4"/>
  <c r="C4077" i="4"/>
  <c r="C4078" i="4"/>
  <c r="C4079" i="4"/>
  <c r="C4080" i="4"/>
  <c r="C4081" i="4"/>
  <c r="C4082" i="4"/>
  <c r="C4083" i="4"/>
  <c r="C4084" i="4"/>
  <c r="C4085" i="4"/>
  <c r="C4086" i="4"/>
  <c r="C4087" i="4"/>
  <c r="C4088" i="4"/>
  <c r="C4089" i="4"/>
  <c r="C4090" i="4"/>
  <c r="C4091" i="4"/>
  <c r="C4092" i="4"/>
  <c r="C4093" i="4"/>
  <c r="C4094" i="4"/>
  <c r="C4095" i="4"/>
  <c r="C4096" i="4"/>
  <c r="C4097" i="4"/>
  <c r="C4098" i="4"/>
  <c r="C4099" i="4"/>
  <c r="C4100" i="4"/>
  <c r="C4101" i="4"/>
  <c r="C4102" i="4"/>
  <c r="C4103" i="4"/>
  <c r="C4104" i="4"/>
  <c r="C4105" i="4"/>
  <c r="C4106" i="4"/>
  <c r="C4107" i="4"/>
  <c r="C4108" i="4"/>
  <c r="C4109" i="4"/>
  <c r="C4110" i="4"/>
  <c r="C4111" i="4"/>
  <c r="C4112" i="4"/>
  <c r="C4113" i="4"/>
  <c r="C4114" i="4"/>
  <c r="C4115" i="4"/>
  <c r="C4116" i="4"/>
  <c r="C4117" i="4"/>
  <c r="C4118" i="4"/>
  <c r="C4119" i="4"/>
  <c r="C4120" i="4"/>
  <c r="C4121" i="4"/>
  <c r="C4122" i="4"/>
  <c r="C4123" i="4"/>
  <c r="C4124" i="4"/>
  <c r="C4125" i="4"/>
  <c r="C4126" i="4"/>
  <c r="C4127" i="4"/>
  <c r="C4128" i="4"/>
  <c r="P4128" i="4" s="1"/>
  <c r="Q4128" i="4" s="1"/>
  <c r="C4129" i="4"/>
  <c r="C4130" i="4"/>
  <c r="C4131" i="4"/>
  <c r="C4132" i="4"/>
  <c r="C4133" i="4"/>
  <c r="C4134" i="4"/>
  <c r="C4135" i="4"/>
  <c r="C4136" i="4"/>
  <c r="C4137" i="4"/>
  <c r="C4138" i="4"/>
  <c r="C4139" i="4"/>
  <c r="C4140" i="4"/>
  <c r="C4141" i="4"/>
  <c r="C4142" i="4"/>
  <c r="C4143" i="4"/>
  <c r="C4144" i="4"/>
  <c r="C4145" i="4"/>
  <c r="C4146" i="4"/>
  <c r="C4147" i="4"/>
  <c r="C4148" i="4"/>
  <c r="C4149" i="4"/>
  <c r="C4150" i="4"/>
  <c r="C4151" i="4"/>
  <c r="C4152" i="4"/>
  <c r="C4153" i="4"/>
  <c r="C4154" i="4"/>
  <c r="C4155" i="4"/>
  <c r="C4156" i="4"/>
  <c r="C4157" i="4"/>
  <c r="C4158" i="4"/>
  <c r="C4159" i="4"/>
  <c r="C4160" i="4"/>
  <c r="C4161" i="4"/>
  <c r="C4162" i="4"/>
  <c r="C4163" i="4"/>
  <c r="C4164" i="4"/>
  <c r="C4165" i="4"/>
  <c r="C4166" i="4"/>
  <c r="C4167" i="4"/>
  <c r="C4168" i="4"/>
  <c r="C4169" i="4"/>
  <c r="C4170" i="4"/>
  <c r="C4171" i="4"/>
  <c r="C4172" i="4"/>
  <c r="C4173" i="4"/>
  <c r="C4174" i="4"/>
  <c r="C4175" i="4"/>
  <c r="C4176" i="4"/>
  <c r="C4177" i="4"/>
  <c r="C4178" i="4"/>
  <c r="C4179" i="4"/>
  <c r="C4180" i="4"/>
  <c r="C4181" i="4"/>
  <c r="C4182" i="4"/>
  <c r="C4183" i="4"/>
  <c r="C4184" i="4"/>
  <c r="C4185" i="4"/>
  <c r="C4186" i="4"/>
  <c r="C4187" i="4"/>
  <c r="C4188" i="4"/>
  <c r="C4189" i="4"/>
  <c r="C4190" i="4"/>
  <c r="C4191" i="4"/>
  <c r="C4192" i="4"/>
  <c r="C4193" i="4"/>
  <c r="C4194" i="4"/>
  <c r="C4195" i="4"/>
  <c r="C4196" i="4"/>
  <c r="C4197" i="4"/>
  <c r="C4198" i="4"/>
  <c r="C4199" i="4"/>
  <c r="C4200" i="4"/>
  <c r="C4201" i="4"/>
  <c r="C4202" i="4"/>
  <c r="C4203" i="4"/>
  <c r="C4204" i="4"/>
  <c r="C4205" i="4"/>
  <c r="C4206" i="4"/>
  <c r="C4207" i="4"/>
  <c r="C4208" i="4"/>
  <c r="C4209" i="4"/>
  <c r="C4210" i="4"/>
  <c r="C4211" i="4"/>
  <c r="C4212" i="4"/>
  <c r="C4213" i="4"/>
  <c r="C4214" i="4"/>
  <c r="C4215" i="4"/>
  <c r="C4216" i="4"/>
  <c r="C4217" i="4"/>
  <c r="C4218" i="4"/>
  <c r="C4219" i="4"/>
  <c r="C4220" i="4"/>
  <c r="C4221" i="4"/>
  <c r="C4222" i="4"/>
  <c r="C4223" i="4"/>
  <c r="C4224" i="4"/>
  <c r="C4225" i="4"/>
  <c r="C4226" i="4"/>
  <c r="C4227" i="4"/>
  <c r="C4228" i="4"/>
  <c r="C4229" i="4"/>
  <c r="C4230" i="4"/>
  <c r="C4231" i="4"/>
  <c r="C4232" i="4"/>
  <c r="C4233" i="4"/>
  <c r="C4234" i="4"/>
  <c r="C4235" i="4"/>
  <c r="C4236" i="4"/>
  <c r="C4237" i="4"/>
  <c r="C4238" i="4"/>
  <c r="C4239" i="4"/>
  <c r="C4240" i="4"/>
  <c r="C4241" i="4"/>
  <c r="C4242" i="4"/>
  <c r="C4243" i="4"/>
  <c r="C4244" i="4"/>
  <c r="C4245" i="4"/>
  <c r="C4246" i="4"/>
  <c r="C4247" i="4"/>
  <c r="C4248" i="4"/>
  <c r="C4249" i="4"/>
  <c r="C4250" i="4"/>
  <c r="C4251" i="4"/>
  <c r="C4252" i="4"/>
  <c r="C4253" i="4"/>
  <c r="C4254" i="4"/>
  <c r="C4255" i="4"/>
  <c r="C4256" i="4"/>
  <c r="C4257" i="4"/>
  <c r="C4258" i="4"/>
  <c r="C4259" i="4"/>
  <c r="C4260" i="4"/>
  <c r="C4261" i="4"/>
  <c r="C4262" i="4"/>
  <c r="C4263" i="4"/>
  <c r="C4264" i="4"/>
  <c r="C4265" i="4"/>
  <c r="C4266" i="4"/>
  <c r="C4267" i="4"/>
  <c r="C4268" i="4"/>
  <c r="C4269" i="4"/>
  <c r="C4270" i="4"/>
  <c r="C4271" i="4"/>
  <c r="C4272" i="4"/>
  <c r="C4273" i="4"/>
  <c r="C4274" i="4"/>
  <c r="C4275" i="4"/>
  <c r="C4276" i="4"/>
  <c r="C4277" i="4"/>
  <c r="C4278" i="4"/>
  <c r="C4279" i="4"/>
  <c r="C4280" i="4"/>
  <c r="C4281" i="4"/>
  <c r="C4282" i="4"/>
  <c r="C4283" i="4"/>
  <c r="C4284" i="4"/>
  <c r="C4285" i="4"/>
  <c r="C4286" i="4"/>
  <c r="C4287" i="4"/>
  <c r="C4288" i="4"/>
  <c r="C4289" i="4"/>
  <c r="C4290" i="4"/>
  <c r="C4291" i="4"/>
  <c r="C4292" i="4"/>
  <c r="C4293" i="4"/>
  <c r="C4294" i="4"/>
  <c r="C4295" i="4"/>
  <c r="C4296" i="4"/>
  <c r="C4297" i="4"/>
  <c r="C4298" i="4"/>
  <c r="C4299" i="4"/>
  <c r="C4300" i="4"/>
  <c r="C4301" i="4"/>
  <c r="C4302" i="4"/>
  <c r="C4303" i="4"/>
  <c r="C4304" i="4"/>
  <c r="C4305" i="4"/>
  <c r="C4306" i="4"/>
  <c r="C4307" i="4"/>
  <c r="C4308" i="4"/>
  <c r="C4309" i="4"/>
  <c r="C4310" i="4"/>
  <c r="C4311" i="4"/>
  <c r="C4312" i="4"/>
  <c r="C4313" i="4"/>
  <c r="C4314" i="4"/>
  <c r="C4315" i="4"/>
  <c r="C4316" i="4"/>
  <c r="C4317" i="4"/>
  <c r="C4318" i="4"/>
  <c r="C4319" i="4"/>
  <c r="C4320" i="4"/>
  <c r="C4321" i="4"/>
  <c r="C4322" i="4"/>
  <c r="C4323" i="4"/>
  <c r="C4324" i="4"/>
  <c r="C4325" i="4"/>
  <c r="C4326" i="4"/>
  <c r="C4327" i="4"/>
  <c r="C4328" i="4"/>
  <c r="C4329" i="4"/>
  <c r="C4330" i="4"/>
  <c r="C4331" i="4"/>
  <c r="C4332" i="4"/>
  <c r="C4333" i="4"/>
  <c r="C4334" i="4"/>
  <c r="C4335" i="4"/>
  <c r="C4336" i="4"/>
  <c r="C4337" i="4"/>
  <c r="C4338" i="4"/>
  <c r="C4339" i="4"/>
  <c r="C4340" i="4"/>
  <c r="C4341" i="4"/>
  <c r="C4342" i="4"/>
  <c r="C4343" i="4"/>
  <c r="C4344" i="4"/>
  <c r="C4345" i="4"/>
  <c r="C4346" i="4"/>
  <c r="C4347" i="4"/>
  <c r="C4348" i="4"/>
  <c r="C4349" i="4"/>
  <c r="C4350" i="4"/>
  <c r="C4351" i="4"/>
  <c r="C4352" i="4"/>
  <c r="C4353" i="4"/>
  <c r="C4354" i="4"/>
  <c r="C4355" i="4"/>
  <c r="C4356" i="4"/>
  <c r="C4357" i="4"/>
  <c r="C4358" i="4"/>
  <c r="C4359" i="4"/>
  <c r="C4360" i="4"/>
  <c r="C4361" i="4"/>
  <c r="C4362" i="4"/>
  <c r="C4363" i="4"/>
  <c r="C4364" i="4"/>
  <c r="C4365" i="4"/>
  <c r="C4366" i="4"/>
  <c r="C4367" i="4"/>
  <c r="C4368" i="4"/>
  <c r="C4369" i="4"/>
  <c r="C4370" i="4"/>
  <c r="C4371" i="4"/>
  <c r="C4372" i="4"/>
  <c r="C4373" i="4"/>
  <c r="C4374" i="4"/>
  <c r="C4375" i="4"/>
  <c r="C4376" i="4"/>
  <c r="C4377" i="4"/>
  <c r="C4378" i="4"/>
  <c r="C4379" i="4"/>
  <c r="C4380" i="4"/>
  <c r="C4381" i="4"/>
  <c r="C4382" i="4"/>
  <c r="C4383" i="4"/>
  <c r="C4384" i="4"/>
  <c r="C4385" i="4"/>
  <c r="C4386" i="4"/>
  <c r="C4387" i="4"/>
  <c r="C4388" i="4"/>
  <c r="C4389" i="4"/>
  <c r="C4390" i="4"/>
  <c r="C4391" i="4"/>
  <c r="C4392" i="4"/>
  <c r="C4393" i="4"/>
  <c r="C4394" i="4"/>
  <c r="C4395" i="4"/>
  <c r="C4396" i="4"/>
  <c r="C4397" i="4"/>
  <c r="C4398" i="4"/>
  <c r="C4399" i="4"/>
  <c r="C4400" i="4"/>
  <c r="C4401" i="4"/>
  <c r="C4402" i="4"/>
  <c r="C4403" i="4"/>
  <c r="C4404" i="4"/>
  <c r="C4405" i="4"/>
  <c r="C4406" i="4"/>
  <c r="C4407" i="4"/>
  <c r="C4408" i="4"/>
  <c r="C4409" i="4"/>
  <c r="C4410" i="4"/>
  <c r="C4411" i="4"/>
  <c r="C4412" i="4"/>
  <c r="C4413" i="4"/>
  <c r="C4414" i="4"/>
  <c r="C4415" i="4"/>
  <c r="C4416" i="4"/>
  <c r="C4417" i="4"/>
  <c r="C4418" i="4"/>
  <c r="C4419" i="4"/>
  <c r="C4420" i="4"/>
  <c r="C4421" i="4"/>
  <c r="C4422" i="4"/>
  <c r="C4423" i="4"/>
  <c r="C4424" i="4"/>
  <c r="C4425" i="4"/>
  <c r="C4426" i="4"/>
  <c r="C4427" i="4"/>
  <c r="C4428" i="4"/>
  <c r="C4429" i="4"/>
  <c r="C4430" i="4"/>
  <c r="C4431" i="4"/>
  <c r="C4432" i="4"/>
  <c r="C4433" i="4"/>
  <c r="C4434" i="4"/>
  <c r="C4435" i="4"/>
  <c r="C4436" i="4"/>
  <c r="C4437" i="4"/>
  <c r="C4438" i="4"/>
  <c r="C4439" i="4"/>
  <c r="C4440" i="4"/>
  <c r="C4441" i="4"/>
  <c r="C4442" i="4"/>
  <c r="C4443" i="4"/>
  <c r="C4444" i="4"/>
  <c r="C4445" i="4"/>
  <c r="C4446" i="4"/>
  <c r="C4447" i="4"/>
  <c r="C4448" i="4"/>
  <c r="C4449" i="4"/>
  <c r="C4450" i="4"/>
  <c r="C4451" i="4"/>
  <c r="C4452" i="4"/>
  <c r="C4453" i="4"/>
  <c r="C4454" i="4"/>
  <c r="C4455" i="4"/>
  <c r="C4456" i="4"/>
  <c r="C4457" i="4"/>
  <c r="C4458" i="4"/>
  <c r="C4459" i="4"/>
  <c r="C4460" i="4"/>
  <c r="C4461" i="4"/>
  <c r="C4462" i="4"/>
  <c r="C4463" i="4"/>
  <c r="C4464" i="4"/>
  <c r="C4465" i="4"/>
  <c r="C4466" i="4"/>
  <c r="C4467" i="4"/>
  <c r="C4468" i="4"/>
  <c r="C4469" i="4"/>
  <c r="C4470" i="4"/>
  <c r="C4471" i="4"/>
  <c r="C4472" i="4"/>
  <c r="C4473" i="4"/>
  <c r="C4474" i="4"/>
  <c r="C4475" i="4"/>
  <c r="C4476" i="4"/>
  <c r="C4477" i="4"/>
  <c r="C4478" i="4"/>
  <c r="C4479" i="4"/>
  <c r="C4480" i="4"/>
  <c r="C4481" i="4"/>
  <c r="C4482" i="4"/>
  <c r="C4483" i="4"/>
  <c r="C4484" i="4"/>
  <c r="C4485" i="4"/>
  <c r="C4486" i="4"/>
  <c r="C4487" i="4"/>
  <c r="C4488" i="4"/>
  <c r="C4489" i="4"/>
  <c r="C4490" i="4"/>
  <c r="C4491" i="4"/>
  <c r="C4492" i="4"/>
  <c r="C4493" i="4"/>
  <c r="C4494" i="4"/>
  <c r="C4495" i="4"/>
  <c r="C4496" i="4"/>
  <c r="C4497" i="4"/>
  <c r="C4498" i="4"/>
  <c r="C4499" i="4"/>
  <c r="C4500" i="4"/>
  <c r="C4501" i="4"/>
  <c r="C4502" i="4"/>
  <c r="C4503" i="4"/>
  <c r="C4504" i="4"/>
  <c r="C4505" i="4"/>
  <c r="C4506" i="4"/>
  <c r="C4507" i="4"/>
  <c r="C4508" i="4"/>
  <c r="C4509" i="4"/>
  <c r="C4510" i="4"/>
  <c r="C4511" i="4"/>
  <c r="C4512" i="4"/>
  <c r="C4513" i="4"/>
  <c r="C4514" i="4"/>
  <c r="C4515" i="4"/>
  <c r="C4516" i="4"/>
  <c r="C4517" i="4"/>
  <c r="C4518" i="4"/>
  <c r="C4519" i="4"/>
  <c r="C4520" i="4"/>
  <c r="C4521" i="4"/>
  <c r="C4522" i="4"/>
  <c r="C4523" i="4"/>
  <c r="C4524" i="4"/>
  <c r="C4525" i="4"/>
  <c r="C4526" i="4"/>
  <c r="C4527" i="4"/>
  <c r="C4528" i="4"/>
  <c r="C4529" i="4"/>
  <c r="C4530" i="4"/>
  <c r="C4531" i="4"/>
  <c r="C4532" i="4"/>
  <c r="C4533" i="4"/>
  <c r="C4534" i="4"/>
  <c r="C4535" i="4"/>
  <c r="C4536" i="4"/>
  <c r="C4537" i="4"/>
  <c r="C4538" i="4"/>
  <c r="C4539" i="4"/>
  <c r="C4540" i="4"/>
  <c r="C4541" i="4"/>
  <c r="C4542" i="4"/>
  <c r="C4543" i="4"/>
  <c r="C4544" i="4"/>
  <c r="C4545" i="4"/>
  <c r="C4546" i="4"/>
  <c r="C4547" i="4"/>
  <c r="C4548" i="4"/>
  <c r="C4549" i="4"/>
  <c r="C4550" i="4"/>
  <c r="C4551" i="4"/>
  <c r="C4552" i="4"/>
  <c r="C4553" i="4"/>
  <c r="C4554" i="4"/>
  <c r="C4555" i="4"/>
  <c r="C4556" i="4"/>
  <c r="C4557" i="4"/>
  <c r="C4558" i="4"/>
  <c r="C4559" i="4"/>
  <c r="C4560" i="4"/>
  <c r="C4561" i="4"/>
  <c r="C4562" i="4"/>
  <c r="C4563" i="4"/>
  <c r="C4564" i="4"/>
  <c r="C4565" i="4"/>
  <c r="C4566" i="4"/>
  <c r="C4567" i="4"/>
  <c r="C4568" i="4"/>
  <c r="C4569" i="4"/>
  <c r="C4570" i="4"/>
  <c r="C4571" i="4"/>
  <c r="C4572" i="4"/>
  <c r="C4573" i="4"/>
  <c r="C4574" i="4"/>
  <c r="C4575" i="4"/>
  <c r="C4576" i="4"/>
  <c r="C4577" i="4"/>
  <c r="C4578" i="4"/>
  <c r="C4579" i="4"/>
  <c r="C4580" i="4"/>
  <c r="C4581" i="4"/>
  <c r="C4582" i="4"/>
  <c r="C4583" i="4"/>
  <c r="C4584" i="4"/>
  <c r="C4585" i="4"/>
  <c r="C4586" i="4"/>
  <c r="C4587" i="4"/>
  <c r="C4588" i="4"/>
  <c r="C4589" i="4"/>
  <c r="C4590" i="4"/>
  <c r="C4591" i="4"/>
  <c r="C4592" i="4"/>
  <c r="C4593" i="4"/>
  <c r="C4594" i="4"/>
  <c r="C4595" i="4"/>
  <c r="C4596" i="4"/>
  <c r="C4597" i="4"/>
  <c r="C4598" i="4"/>
  <c r="C4599" i="4"/>
  <c r="C4600" i="4"/>
  <c r="C4601" i="4"/>
  <c r="C4602" i="4"/>
  <c r="C4603" i="4"/>
  <c r="C4604" i="4"/>
  <c r="C4605" i="4"/>
  <c r="C4606" i="4"/>
  <c r="C4607" i="4"/>
  <c r="C4608" i="4"/>
  <c r="C4609" i="4"/>
  <c r="C4610" i="4"/>
  <c r="C4611" i="4"/>
  <c r="C4612" i="4"/>
  <c r="C4613" i="4"/>
  <c r="C4614" i="4"/>
  <c r="C4615" i="4"/>
  <c r="C4616" i="4"/>
  <c r="C4617" i="4"/>
  <c r="C4618" i="4"/>
  <c r="C4619" i="4"/>
  <c r="C4620" i="4"/>
  <c r="C4621" i="4"/>
  <c r="C4622" i="4"/>
  <c r="C4623" i="4"/>
  <c r="C4624" i="4"/>
  <c r="C4625" i="4"/>
  <c r="C4626" i="4"/>
  <c r="C4627" i="4"/>
  <c r="C4628" i="4"/>
  <c r="C4629" i="4"/>
  <c r="C4630" i="4"/>
  <c r="C4631" i="4"/>
  <c r="C4632" i="4"/>
  <c r="C4633" i="4"/>
  <c r="C4634" i="4"/>
  <c r="C4635" i="4"/>
  <c r="C4636" i="4"/>
  <c r="C4637" i="4"/>
  <c r="C4638" i="4"/>
  <c r="C4639" i="4"/>
  <c r="C4640" i="4"/>
  <c r="C4641" i="4"/>
  <c r="C4642" i="4"/>
  <c r="C4643" i="4"/>
  <c r="C4644" i="4"/>
  <c r="C4645" i="4"/>
  <c r="C4646" i="4"/>
  <c r="C4647" i="4"/>
  <c r="C4648" i="4"/>
  <c r="C4649" i="4"/>
  <c r="C4650" i="4"/>
  <c r="C4651" i="4"/>
  <c r="C4652" i="4"/>
  <c r="C4653" i="4"/>
  <c r="C4654" i="4"/>
  <c r="C4655" i="4"/>
  <c r="C4656" i="4"/>
  <c r="C4657" i="4"/>
  <c r="C4658" i="4"/>
  <c r="C4659" i="4"/>
  <c r="C4660" i="4"/>
  <c r="C4661" i="4"/>
  <c r="C4662" i="4"/>
  <c r="C4663" i="4"/>
  <c r="C4664" i="4"/>
  <c r="C4665" i="4"/>
  <c r="C4666" i="4"/>
  <c r="C4667" i="4"/>
  <c r="C4668" i="4"/>
  <c r="C4669" i="4"/>
  <c r="C4670" i="4"/>
  <c r="C4671" i="4"/>
  <c r="C4672" i="4"/>
  <c r="C4673" i="4"/>
  <c r="C4674" i="4"/>
  <c r="C4675" i="4"/>
  <c r="C4676" i="4"/>
  <c r="C4677" i="4"/>
  <c r="C4678" i="4"/>
  <c r="C4679" i="4"/>
  <c r="C4680" i="4"/>
  <c r="C4681" i="4"/>
  <c r="C4682" i="4"/>
  <c r="C4683" i="4"/>
  <c r="C4684" i="4"/>
  <c r="C4685" i="4"/>
  <c r="C4686" i="4"/>
  <c r="C4687" i="4"/>
  <c r="C4688" i="4"/>
  <c r="C4689" i="4"/>
  <c r="C4690" i="4"/>
  <c r="C4691" i="4"/>
  <c r="C4692" i="4"/>
  <c r="C4693" i="4"/>
  <c r="C4694" i="4"/>
  <c r="C4695" i="4"/>
  <c r="C4696" i="4"/>
  <c r="C4697" i="4"/>
  <c r="C4698" i="4"/>
  <c r="C4699" i="4"/>
  <c r="C4700" i="4"/>
  <c r="C4701" i="4"/>
  <c r="C4702" i="4"/>
  <c r="C4703" i="4"/>
  <c r="C4704" i="4"/>
  <c r="C4705" i="4"/>
  <c r="C4706" i="4"/>
  <c r="C4707" i="4"/>
  <c r="C4708" i="4"/>
  <c r="C4709" i="4"/>
  <c r="C4710" i="4"/>
  <c r="C4711" i="4"/>
  <c r="C4712" i="4"/>
  <c r="C4713" i="4"/>
  <c r="C4714" i="4"/>
  <c r="C4715" i="4"/>
  <c r="C4716" i="4"/>
  <c r="C4717" i="4"/>
  <c r="C4718" i="4"/>
  <c r="C4719" i="4"/>
  <c r="C4720" i="4"/>
  <c r="C4721" i="4"/>
  <c r="C4722" i="4"/>
  <c r="C4723" i="4"/>
  <c r="C4724" i="4"/>
  <c r="C4725" i="4"/>
  <c r="C4726" i="4"/>
  <c r="C4727" i="4"/>
  <c r="C4728" i="4"/>
  <c r="C4729" i="4"/>
  <c r="C4730" i="4"/>
  <c r="C4731" i="4"/>
  <c r="C4732" i="4"/>
  <c r="C4733" i="4"/>
  <c r="C4734" i="4"/>
  <c r="C4735" i="4"/>
  <c r="C4736" i="4"/>
  <c r="C4737" i="4"/>
  <c r="C4738" i="4"/>
  <c r="C4739" i="4"/>
  <c r="C4740" i="4"/>
  <c r="C4741" i="4"/>
  <c r="C4742" i="4"/>
  <c r="C4743" i="4"/>
  <c r="C4744" i="4"/>
  <c r="C4745" i="4"/>
  <c r="C4746" i="4"/>
  <c r="C4747" i="4"/>
  <c r="C4748" i="4"/>
  <c r="C4749" i="4"/>
  <c r="C4750" i="4"/>
  <c r="C4751" i="4"/>
  <c r="C4752" i="4"/>
  <c r="C4753" i="4"/>
  <c r="C4754" i="4"/>
  <c r="C4755" i="4"/>
  <c r="C4756" i="4"/>
  <c r="C4757" i="4"/>
  <c r="C4758" i="4"/>
  <c r="C4759" i="4"/>
  <c r="C4760" i="4"/>
  <c r="C4761" i="4"/>
  <c r="C4762" i="4"/>
  <c r="C4763" i="4"/>
  <c r="C4764" i="4"/>
  <c r="C4765" i="4"/>
  <c r="C4766" i="4"/>
  <c r="C4767" i="4"/>
  <c r="C4768" i="4"/>
  <c r="C4769" i="4"/>
  <c r="C4770" i="4"/>
  <c r="C4771" i="4"/>
  <c r="C4772" i="4"/>
  <c r="C4773" i="4"/>
  <c r="C4774" i="4"/>
  <c r="C4775" i="4"/>
  <c r="C4776" i="4"/>
  <c r="C4777" i="4"/>
  <c r="C4778" i="4"/>
  <c r="C4779" i="4"/>
  <c r="C4780" i="4"/>
  <c r="C4781" i="4"/>
  <c r="C4782" i="4"/>
  <c r="C4783" i="4"/>
  <c r="C4784" i="4"/>
  <c r="C4785" i="4"/>
  <c r="C4786" i="4"/>
  <c r="C4787" i="4"/>
  <c r="C4788" i="4"/>
  <c r="C4789" i="4"/>
  <c r="C4790" i="4"/>
  <c r="C4791" i="4"/>
  <c r="C4792" i="4"/>
  <c r="C4793" i="4"/>
  <c r="C4794" i="4"/>
  <c r="C4795" i="4"/>
  <c r="C4796" i="4"/>
  <c r="C4797" i="4"/>
  <c r="C4798" i="4"/>
  <c r="C4799" i="4"/>
  <c r="C4800" i="4"/>
  <c r="C4801" i="4"/>
  <c r="C4802" i="4"/>
  <c r="C4803" i="4"/>
  <c r="C4804" i="4"/>
  <c r="C4805" i="4"/>
  <c r="C4806" i="4"/>
  <c r="C4807" i="4"/>
  <c r="C4808" i="4"/>
  <c r="C4809" i="4"/>
  <c r="C4810" i="4"/>
  <c r="C4811" i="4"/>
  <c r="C4812" i="4"/>
  <c r="C4813" i="4"/>
  <c r="C4814" i="4"/>
  <c r="C4815" i="4"/>
  <c r="C4816" i="4"/>
  <c r="C4817" i="4"/>
  <c r="C4818" i="4"/>
  <c r="C4819" i="4"/>
  <c r="C4820" i="4"/>
  <c r="C4821" i="4"/>
  <c r="C4822" i="4"/>
  <c r="C4823" i="4"/>
  <c r="C4824" i="4"/>
  <c r="C4825" i="4"/>
  <c r="C4826" i="4"/>
  <c r="C4827" i="4"/>
  <c r="C4828" i="4"/>
  <c r="C4829" i="4"/>
  <c r="C4830" i="4"/>
  <c r="C4831" i="4"/>
  <c r="C4832" i="4"/>
  <c r="C4833" i="4"/>
  <c r="C4834" i="4"/>
  <c r="C4835" i="4"/>
  <c r="C4836" i="4"/>
  <c r="C4837" i="4"/>
  <c r="C4838" i="4"/>
  <c r="C4839" i="4"/>
  <c r="C4840" i="4"/>
  <c r="C4841" i="4"/>
  <c r="C4842" i="4"/>
  <c r="C4843" i="4"/>
  <c r="C4844" i="4"/>
  <c r="C4845" i="4"/>
  <c r="C4846" i="4"/>
  <c r="C4847" i="4"/>
  <c r="C4848" i="4"/>
  <c r="C4849" i="4"/>
  <c r="C4850" i="4"/>
  <c r="C4851" i="4"/>
  <c r="C4852" i="4"/>
  <c r="C4853" i="4"/>
  <c r="C4854" i="4"/>
  <c r="C4855" i="4"/>
  <c r="C4856" i="4"/>
  <c r="C4857" i="4"/>
  <c r="C4858" i="4"/>
  <c r="C4859" i="4"/>
  <c r="C4860" i="4"/>
  <c r="C4861" i="4"/>
  <c r="C4862" i="4"/>
  <c r="C4863" i="4"/>
  <c r="C4864" i="4"/>
  <c r="C4865" i="4"/>
  <c r="C4866" i="4"/>
  <c r="C4867" i="4"/>
  <c r="C4868" i="4"/>
  <c r="C4869" i="4"/>
  <c r="C4870" i="4"/>
  <c r="C4871" i="4"/>
  <c r="C4872" i="4"/>
  <c r="C4873" i="4"/>
  <c r="C4874" i="4"/>
  <c r="C4875" i="4"/>
  <c r="C4876" i="4"/>
  <c r="C4877" i="4"/>
  <c r="C4878" i="4"/>
  <c r="C4879" i="4"/>
  <c r="C4880" i="4"/>
  <c r="C4881" i="4"/>
  <c r="C4882" i="4"/>
  <c r="C4883" i="4"/>
  <c r="C4884" i="4"/>
  <c r="C4885" i="4"/>
  <c r="C4886" i="4"/>
  <c r="C4887" i="4"/>
  <c r="C4888" i="4"/>
  <c r="C4889" i="4"/>
  <c r="C4890" i="4"/>
  <c r="C4891" i="4"/>
  <c r="C4892" i="4"/>
  <c r="C4893" i="4"/>
  <c r="C4894" i="4"/>
  <c r="C4895" i="4"/>
  <c r="C4896" i="4"/>
  <c r="C4897" i="4"/>
  <c r="C4898" i="4"/>
  <c r="C4899" i="4"/>
  <c r="C4900" i="4"/>
  <c r="C4901" i="4"/>
  <c r="C4902" i="4"/>
  <c r="C4903" i="4"/>
  <c r="C4904" i="4"/>
  <c r="C4905" i="4"/>
  <c r="C4906" i="4"/>
  <c r="C4907" i="4"/>
  <c r="C4908" i="4"/>
  <c r="C4909" i="4"/>
  <c r="C4910" i="4"/>
  <c r="C4911" i="4"/>
  <c r="C4912" i="4"/>
  <c r="C4913" i="4"/>
  <c r="C4914" i="4"/>
  <c r="C4915" i="4"/>
  <c r="C4916" i="4"/>
  <c r="C4917" i="4"/>
  <c r="C4918" i="4"/>
  <c r="C4919" i="4"/>
  <c r="C4920" i="4"/>
  <c r="C4921" i="4"/>
  <c r="C4922" i="4"/>
  <c r="C4923" i="4"/>
  <c r="C4924" i="4"/>
  <c r="C4925" i="4"/>
  <c r="C4926" i="4"/>
  <c r="C4927" i="4"/>
  <c r="C4928" i="4"/>
  <c r="C4929" i="4"/>
  <c r="C4930" i="4"/>
  <c r="C4931" i="4"/>
  <c r="C4932" i="4"/>
  <c r="C4933" i="4"/>
  <c r="C4934" i="4"/>
  <c r="C4935" i="4"/>
  <c r="C4936" i="4"/>
  <c r="C4937" i="4"/>
  <c r="C4938" i="4"/>
  <c r="C4939" i="4"/>
  <c r="C4940" i="4"/>
  <c r="C4941" i="4"/>
  <c r="C4942" i="4"/>
  <c r="C4943" i="4"/>
  <c r="C4944" i="4"/>
  <c r="C4945" i="4"/>
  <c r="C4946" i="4"/>
  <c r="C4947" i="4"/>
  <c r="C4948" i="4"/>
  <c r="C4949" i="4"/>
  <c r="C4950" i="4"/>
  <c r="C4951" i="4"/>
  <c r="C4952" i="4"/>
  <c r="C4953" i="4"/>
  <c r="C4954" i="4"/>
  <c r="C4955" i="4"/>
  <c r="P4955" i="4" s="1"/>
  <c r="C4956" i="4"/>
  <c r="C4957" i="4"/>
  <c r="C4958" i="4"/>
  <c r="C4959" i="4"/>
  <c r="C4960" i="4"/>
  <c r="C4961" i="4"/>
  <c r="C4962" i="4"/>
  <c r="C4963" i="4"/>
  <c r="C4964" i="4"/>
  <c r="C4965" i="4"/>
  <c r="C4966" i="4"/>
  <c r="C4967" i="4"/>
  <c r="C4968" i="4"/>
  <c r="C4969" i="4"/>
  <c r="C4970" i="4"/>
  <c r="C4971" i="4"/>
  <c r="C4972" i="4"/>
  <c r="C4973" i="4"/>
  <c r="C4974" i="4"/>
  <c r="C4975" i="4"/>
  <c r="C4976" i="4"/>
  <c r="C4977" i="4"/>
  <c r="C4978" i="4"/>
  <c r="C4979" i="4"/>
  <c r="C4980" i="4"/>
  <c r="C4981" i="4"/>
  <c r="C4982" i="4"/>
  <c r="C4983" i="4"/>
  <c r="C4984" i="4"/>
  <c r="C4985" i="4"/>
  <c r="C4986" i="4"/>
  <c r="C4987" i="4"/>
  <c r="C4988" i="4"/>
  <c r="C4989" i="4"/>
  <c r="C4990" i="4"/>
  <c r="C4991" i="4"/>
  <c r="C4992" i="4"/>
  <c r="C4993" i="4"/>
  <c r="C4994" i="4"/>
  <c r="C4995" i="4"/>
  <c r="C4996" i="4"/>
  <c r="C4997" i="4"/>
  <c r="C4998" i="4"/>
  <c r="C4999" i="4"/>
  <c r="C5000" i="4"/>
  <c r="C5001" i="4"/>
  <c r="C5002" i="4"/>
  <c r="C5003" i="4"/>
  <c r="C5004" i="4"/>
  <c r="C5005" i="4"/>
  <c r="C5006" i="4"/>
  <c r="C5007" i="4"/>
  <c r="C5008" i="4"/>
  <c r="C5009" i="4"/>
  <c r="C5010" i="4"/>
  <c r="C5011" i="4"/>
  <c r="C5012" i="4"/>
  <c r="C5013" i="4"/>
  <c r="C5014" i="4"/>
  <c r="C5015" i="4"/>
  <c r="C5016" i="4"/>
  <c r="C5017" i="4"/>
  <c r="C5018" i="4"/>
  <c r="C5019" i="4"/>
  <c r="C5020" i="4"/>
  <c r="C5021" i="4"/>
  <c r="C5022" i="4"/>
  <c r="C5023" i="4"/>
  <c r="C5024" i="4"/>
  <c r="C5025" i="4"/>
  <c r="C5026" i="4"/>
  <c r="C5027" i="4"/>
  <c r="C5028" i="4"/>
  <c r="C5029" i="4"/>
  <c r="C5030" i="4"/>
  <c r="C5031" i="4"/>
  <c r="C5032" i="4"/>
  <c r="C5033" i="4"/>
  <c r="C5034" i="4"/>
  <c r="C5035" i="4"/>
  <c r="C5036" i="4"/>
  <c r="C5037" i="4"/>
  <c r="C5038" i="4"/>
  <c r="C5039" i="4"/>
  <c r="C5040" i="4"/>
  <c r="C5041" i="4"/>
  <c r="C5042" i="4"/>
  <c r="C5043" i="4"/>
  <c r="C5044" i="4"/>
  <c r="C5045" i="4"/>
  <c r="C5046" i="4"/>
  <c r="C5047" i="4"/>
  <c r="C5048" i="4"/>
  <c r="C5049" i="4"/>
  <c r="C5050" i="4"/>
  <c r="C5051" i="4"/>
  <c r="C5052" i="4"/>
  <c r="C5053" i="4"/>
  <c r="C5054" i="4"/>
  <c r="C5055" i="4"/>
  <c r="C5056" i="4"/>
  <c r="C5057" i="4"/>
  <c r="C5058" i="4"/>
  <c r="C5059" i="4"/>
  <c r="C5060" i="4"/>
  <c r="C5061" i="4"/>
  <c r="C5062" i="4"/>
  <c r="C5063" i="4"/>
  <c r="C5064" i="4"/>
  <c r="C5065" i="4"/>
  <c r="C5066" i="4"/>
  <c r="C5067" i="4"/>
  <c r="C5068" i="4"/>
  <c r="C5069" i="4"/>
  <c r="C5070" i="4"/>
  <c r="C5071" i="4"/>
  <c r="C5072" i="4"/>
  <c r="C5073" i="4"/>
  <c r="C5074" i="4"/>
  <c r="C5075" i="4"/>
  <c r="C5076" i="4"/>
  <c r="C5077" i="4"/>
  <c r="C5078" i="4"/>
  <c r="C5079" i="4"/>
  <c r="C5080" i="4"/>
  <c r="C5081" i="4"/>
  <c r="N5081" i="4" s="1"/>
  <c r="C5082" i="4"/>
  <c r="C5083" i="4"/>
  <c r="C5084" i="4"/>
  <c r="C5085" i="4"/>
  <c r="C5086" i="4"/>
  <c r="C5087" i="4"/>
  <c r="C5088" i="4"/>
  <c r="C5089" i="4"/>
  <c r="C5090" i="4"/>
  <c r="C5091" i="4"/>
  <c r="C5092" i="4"/>
  <c r="C5093" i="4"/>
  <c r="C5094" i="4"/>
  <c r="C5095" i="4"/>
  <c r="C5096" i="4"/>
  <c r="C5097" i="4"/>
  <c r="C5098" i="4"/>
  <c r="C5099" i="4"/>
  <c r="C5100" i="4"/>
  <c r="C5101" i="4"/>
  <c r="C5102" i="4"/>
  <c r="C5103" i="4"/>
  <c r="C5104" i="4"/>
  <c r="C5105" i="4"/>
  <c r="C5106" i="4"/>
  <c r="C5107" i="4"/>
  <c r="C5108" i="4"/>
  <c r="C5109" i="4"/>
  <c r="C5110" i="4"/>
  <c r="C5111" i="4"/>
  <c r="C5112" i="4"/>
  <c r="C5113" i="4"/>
  <c r="C5114" i="4"/>
  <c r="C5115" i="4"/>
  <c r="C5116" i="4"/>
  <c r="C5117" i="4"/>
  <c r="C5118" i="4"/>
  <c r="C5119" i="4"/>
  <c r="C5120" i="4"/>
  <c r="C5121" i="4"/>
  <c r="C5122" i="4"/>
  <c r="C5123" i="4"/>
  <c r="C5124" i="4"/>
  <c r="C5125" i="4"/>
  <c r="C5126" i="4"/>
  <c r="C5127" i="4"/>
  <c r="C5128" i="4"/>
  <c r="C5129" i="4"/>
  <c r="C5130" i="4"/>
  <c r="C5131" i="4"/>
  <c r="C5132" i="4"/>
  <c r="C5133" i="4"/>
  <c r="C5134" i="4"/>
  <c r="C5135" i="4"/>
  <c r="C5136" i="4"/>
  <c r="C5137" i="4"/>
  <c r="C5138" i="4"/>
  <c r="C5139" i="4"/>
  <c r="C5140" i="4"/>
  <c r="C5141" i="4"/>
  <c r="C5142" i="4"/>
  <c r="C5143" i="4"/>
  <c r="C5144" i="4"/>
  <c r="C5145" i="4"/>
  <c r="C5146" i="4"/>
  <c r="C5147" i="4"/>
  <c r="C5148" i="4"/>
  <c r="C5149" i="4"/>
  <c r="C5150" i="4"/>
  <c r="C5151" i="4"/>
  <c r="C5152" i="4"/>
  <c r="C5153" i="4"/>
  <c r="C5154" i="4"/>
  <c r="C5155" i="4"/>
  <c r="C5156" i="4"/>
  <c r="C5157" i="4"/>
  <c r="C5158" i="4"/>
  <c r="C5159" i="4"/>
  <c r="C5160" i="4"/>
  <c r="C5161" i="4"/>
  <c r="C5162" i="4"/>
  <c r="C5163" i="4"/>
  <c r="C5164" i="4"/>
  <c r="C5165" i="4"/>
  <c r="C5166" i="4"/>
  <c r="C5167" i="4"/>
  <c r="C5168" i="4"/>
  <c r="C5169" i="4"/>
  <c r="C5170" i="4"/>
  <c r="C5171" i="4"/>
  <c r="C5172" i="4"/>
  <c r="C5173" i="4"/>
  <c r="C5174" i="4"/>
  <c r="C5175" i="4"/>
  <c r="C5176" i="4"/>
  <c r="C5177" i="4"/>
  <c r="C5178" i="4"/>
  <c r="C5179" i="4"/>
  <c r="C5180" i="4"/>
  <c r="C5181" i="4"/>
  <c r="C5182" i="4"/>
  <c r="C5183" i="4"/>
  <c r="C5184" i="4"/>
  <c r="C5185" i="4"/>
  <c r="C5186" i="4"/>
  <c r="C5187" i="4"/>
  <c r="C5188" i="4"/>
  <c r="C5189" i="4"/>
  <c r="C5190" i="4"/>
  <c r="C5191" i="4"/>
  <c r="C5192" i="4"/>
  <c r="C5193" i="4"/>
  <c r="C5194" i="4"/>
  <c r="C5195" i="4"/>
  <c r="C5196" i="4"/>
  <c r="C5197" i="4"/>
  <c r="C5198" i="4"/>
  <c r="C5199" i="4"/>
  <c r="C5200" i="4"/>
  <c r="C5201" i="4"/>
  <c r="C5202" i="4"/>
  <c r="C5203" i="4"/>
  <c r="C5204" i="4"/>
  <c r="C5205" i="4"/>
  <c r="C5206" i="4"/>
  <c r="C5207" i="4"/>
  <c r="C5208" i="4"/>
  <c r="C5209" i="4"/>
  <c r="C5210" i="4"/>
  <c r="C5211" i="4"/>
  <c r="C5212" i="4"/>
  <c r="N5212" i="4" s="1"/>
  <c r="C5213" i="4"/>
  <c r="C5214" i="4"/>
  <c r="C5215" i="4"/>
  <c r="C5216" i="4"/>
  <c r="C5217" i="4"/>
  <c r="C5218" i="4"/>
  <c r="C5219" i="4"/>
  <c r="C5220" i="4"/>
  <c r="C5221" i="4"/>
  <c r="C5222" i="4"/>
  <c r="C5223" i="4"/>
  <c r="C5224" i="4"/>
  <c r="C5225" i="4"/>
  <c r="C5226" i="4"/>
  <c r="C5227" i="4"/>
  <c r="C5228" i="4"/>
  <c r="C5229" i="4"/>
  <c r="C5230" i="4"/>
  <c r="C5231" i="4"/>
  <c r="C5232" i="4"/>
  <c r="C5233" i="4"/>
  <c r="C5234" i="4"/>
  <c r="C5235" i="4"/>
  <c r="C5236" i="4"/>
  <c r="C5237" i="4"/>
  <c r="C5238" i="4"/>
  <c r="C5239" i="4"/>
  <c r="C5240" i="4"/>
  <c r="C5241" i="4"/>
  <c r="C5242" i="4"/>
  <c r="C5243" i="4"/>
  <c r="C5244" i="4"/>
  <c r="C5245" i="4"/>
  <c r="C5246" i="4"/>
  <c r="C5247" i="4"/>
  <c r="C5248" i="4"/>
  <c r="C5249" i="4"/>
  <c r="C5250" i="4"/>
  <c r="C5251" i="4"/>
  <c r="C5252" i="4"/>
  <c r="C5253" i="4"/>
  <c r="C5254" i="4"/>
  <c r="C5255" i="4"/>
  <c r="C5256" i="4"/>
  <c r="C5257" i="4"/>
  <c r="C5258" i="4"/>
  <c r="C5259" i="4"/>
  <c r="C5260" i="4"/>
  <c r="C5261" i="4"/>
  <c r="C5262" i="4"/>
  <c r="C5263" i="4"/>
  <c r="C5264" i="4"/>
  <c r="C5265" i="4"/>
  <c r="C5266" i="4"/>
  <c r="C5267" i="4"/>
  <c r="C5268" i="4"/>
  <c r="C5269" i="4"/>
  <c r="C5270" i="4"/>
  <c r="C5271" i="4"/>
  <c r="C5272" i="4"/>
  <c r="C5273" i="4"/>
  <c r="C5274" i="4"/>
  <c r="C5275" i="4"/>
  <c r="C5276" i="4"/>
  <c r="C5277" i="4"/>
  <c r="C5278" i="4"/>
  <c r="C5279" i="4"/>
  <c r="C5280" i="4"/>
  <c r="C5281" i="4"/>
  <c r="C5282" i="4"/>
  <c r="C5283" i="4"/>
  <c r="C5284" i="4"/>
  <c r="C5285" i="4"/>
  <c r="C5286" i="4"/>
  <c r="C5287" i="4"/>
  <c r="C5288" i="4"/>
  <c r="C5289" i="4"/>
  <c r="C5290" i="4"/>
  <c r="C5291" i="4"/>
  <c r="C5292" i="4"/>
  <c r="C5293" i="4"/>
  <c r="C5294" i="4"/>
  <c r="C5295" i="4"/>
  <c r="C5296" i="4"/>
  <c r="C5297" i="4"/>
  <c r="C5298" i="4"/>
  <c r="C5299" i="4"/>
  <c r="C5300" i="4"/>
  <c r="C5301" i="4"/>
  <c r="C5302" i="4"/>
  <c r="C5303" i="4"/>
  <c r="C5304" i="4"/>
  <c r="C5305" i="4"/>
  <c r="C5306" i="4"/>
  <c r="C5307" i="4"/>
  <c r="C5308" i="4"/>
  <c r="C5309" i="4"/>
  <c r="C5310" i="4"/>
  <c r="C5311" i="4"/>
  <c r="C5312" i="4"/>
  <c r="C5313" i="4"/>
  <c r="C5314" i="4"/>
  <c r="C5315" i="4"/>
  <c r="C5316" i="4"/>
  <c r="C5317" i="4"/>
  <c r="C5318" i="4"/>
  <c r="C5319" i="4"/>
  <c r="C5320" i="4"/>
  <c r="C5321" i="4"/>
  <c r="C5322" i="4"/>
  <c r="C5323" i="4"/>
  <c r="C5324" i="4"/>
  <c r="C5325" i="4"/>
  <c r="C5326" i="4"/>
  <c r="C5327" i="4"/>
  <c r="C5328" i="4"/>
  <c r="C5329" i="4"/>
  <c r="C5330" i="4"/>
  <c r="C5331" i="4"/>
  <c r="C5332" i="4"/>
  <c r="C5333" i="4"/>
  <c r="C5334" i="4"/>
  <c r="P5334" i="4" s="1"/>
  <c r="C5335" i="4"/>
  <c r="C5336" i="4"/>
  <c r="C5337" i="4"/>
  <c r="C5338" i="4"/>
  <c r="C5339" i="4"/>
  <c r="C5340" i="4"/>
  <c r="C5341" i="4"/>
  <c r="C5342" i="4"/>
  <c r="C5343" i="4"/>
  <c r="C5344" i="4"/>
  <c r="C5345" i="4"/>
  <c r="C5346" i="4"/>
  <c r="C5347" i="4"/>
  <c r="C5348" i="4"/>
  <c r="C5349" i="4"/>
  <c r="C5350" i="4"/>
  <c r="C5351" i="4"/>
  <c r="C5352" i="4"/>
  <c r="C5353" i="4"/>
  <c r="C5354" i="4"/>
  <c r="C5355" i="4"/>
  <c r="C5356" i="4"/>
  <c r="C5357" i="4"/>
  <c r="C5358" i="4"/>
  <c r="C5359" i="4"/>
  <c r="C5360" i="4"/>
  <c r="C5361" i="4"/>
  <c r="C5362" i="4"/>
  <c r="C5363" i="4"/>
  <c r="C5364" i="4"/>
  <c r="C5365" i="4"/>
  <c r="C5366" i="4"/>
  <c r="C5367" i="4"/>
  <c r="C5368" i="4"/>
  <c r="C5369" i="4"/>
  <c r="C5370" i="4"/>
  <c r="C5371" i="4"/>
  <c r="C5372" i="4"/>
  <c r="C5373" i="4"/>
  <c r="C5374" i="4"/>
  <c r="C5375" i="4"/>
  <c r="C5376" i="4"/>
  <c r="C5377" i="4"/>
  <c r="C5378" i="4"/>
  <c r="C5379" i="4"/>
  <c r="C5380" i="4"/>
  <c r="C5381" i="4"/>
  <c r="C5382" i="4"/>
  <c r="N5382" i="4" s="1"/>
  <c r="C5383" i="4"/>
  <c r="C5384" i="4"/>
  <c r="C5385" i="4"/>
  <c r="C5386" i="4"/>
  <c r="C5387" i="4"/>
  <c r="C5388" i="4"/>
  <c r="C5389" i="4"/>
  <c r="C5390" i="4"/>
  <c r="C5391" i="4"/>
  <c r="C5392" i="4"/>
  <c r="C5393" i="4"/>
  <c r="C5394" i="4"/>
  <c r="C5395" i="4"/>
  <c r="C5396" i="4"/>
  <c r="C5397" i="4"/>
  <c r="C5398" i="4"/>
  <c r="C5399" i="4"/>
  <c r="C5400" i="4"/>
  <c r="C5401" i="4"/>
  <c r="C5402" i="4"/>
  <c r="C5403" i="4"/>
  <c r="C5404" i="4"/>
  <c r="C5405" i="4"/>
  <c r="C5406" i="4"/>
  <c r="C5407" i="4"/>
  <c r="C5408" i="4"/>
  <c r="C5409" i="4"/>
  <c r="C5410" i="4"/>
  <c r="C5411" i="4"/>
  <c r="C5412" i="4"/>
  <c r="C5413" i="4"/>
  <c r="C5414" i="4"/>
  <c r="C5415" i="4"/>
  <c r="C5416" i="4"/>
  <c r="C5417" i="4"/>
  <c r="C5418" i="4"/>
  <c r="C5419" i="4"/>
  <c r="C5420" i="4"/>
  <c r="C5421" i="4"/>
  <c r="C5422" i="4"/>
  <c r="C5423" i="4"/>
  <c r="C5424" i="4"/>
  <c r="C5425" i="4"/>
  <c r="C5426" i="4"/>
  <c r="C5427" i="4"/>
  <c r="C5428" i="4"/>
  <c r="C5429" i="4"/>
  <c r="C5430" i="4"/>
  <c r="C5431" i="4"/>
  <c r="C5432" i="4"/>
  <c r="C5433" i="4"/>
  <c r="C5434" i="4"/>
  <c r="C5435" i="4"/>
  <c r="C5436" i="4"/>
  <c r="C5437" i="4"/>
  <c r="C5438" i="4"/>
  <c r="C5439" i="4"/>
  <c r="C5440" i="4"/>
  <c r="C5441" i="4"/>
  <c r="C5442" i="4"/>
  <c r="C5443" i="4"/>
  <c r="C5444" i="4"/>
  <c r="C5445" i="4"/>
  <c r="C5446" i="4"/>
  <c r="C5447" i="4"/>
  <c r="C5448" i="4"/>
  <c r="C5449" i="4"/>
  <c r="C5450" i="4"/>
  <c r="C5451" i="4"/>
  <c r="C5452" i="4"/>
  <c r="N5452" i="4" s="1"/>
  <c r="C5453" i="4"/>
  <c r="C5454" i="4"/>
  <c r="C5455" i="4"/>
  <c r="C5456" i="4"/>
  <c r="C5457" i="4"/>
  <c r="C5458" i="4"/>
  <c r="C5459" i="4"/>
  <c r="C5460" i="4"/>
  <c r="C5461" i="4"/>
  <c r="C5462" i="4"/>
  <c r="C5463" i="4"/>
  <c r="C5464" i="4"/>
  <c r="C5465" i="4"/>
  <c r="C5466" i="4"/>
  <c r="C5467" i="4"/>
  <c r="C5468" i="4"/>
  <c r="C5469" i="4"/>
  <c r="C5470" i="4"/>
  <c r="C5471" i="4"/>
  <c r="C5472" i="4"/>
  <c r="C5473" i="4"/>
  <c r="C5474" i="4"/>
  <c r="C5475" i="4"/>
  <c r="C5476" i="4"/>
  <c r="C5477" i="4"/>
  <c r="C5478" i="4"/>
  <c r="N5478" i="4" s="1"/>
  <c r="C5479" i="4"/>
  <c r="C5480" i="4"/>
  <c r="C5481" i="4"/>
  <c r="C5482" i="4"/>
  <c r="C5483" i="4"/>
  <c r="C5484" i="4"/>
  <c r="C5485" i="4"/>
  <c r="C5486" i="4"/>
  <c r="N5486" i="4" s="1"/>
  <c r="C5487" i="4"/>
  <c r="C5488" i="4"/>
  <c r="C5489" i="4"/>
  <c r="C5490" i="4"/>
  <c r="C5491" i="4"/>
  <c r="C5492" i="4"/>
  <c r="C5493" i="4"/>
  <c r="C5494" i="4"/>
  <c r="C5495" i="4"/>
  <c r="C5496" i="4"/>
  <c r="C5497" i="4"/>
  <c r="C5498" i="4"/>
  <c r="C5499" i="4"/>
  <c r="C5500" i="4"/>
  <c r="C5501" i="4"/>
  <c r="C5502" i="4"/>
  <c r="C5503" i="4"/>
  <c r="C5504" i="4"/>
  <c r="C5505" i="4"/>
  <c r="C5506" i="4"/>
  <c r="C5507" i="4"/>
  <c r="C5508" i="4"/>
  <c r="C5509" i="4"/>
  <c r="C5510" i="4"/>
  <c r="C5511" i="4"/>
  <c r="C5512" i="4"/>
  <c r="C5513" i="4"/>
  <c r="C5514" i="4"/>
  <c r="C5515" i="4"/>
  <c r="C5516" i="4"/>
  <c r="C5517" i="4"/>
  <c r="C5518" i="4"/>
  <c r="C5519" i="4"/>
  <c r="C5520" i="4"/>
  <c r="C5521" i="4"/>
  <c r="C5522" i="4"/>
  <c r="C5523" i="4"/>
  <c r="C5524" i="4"/>
  <c r="C5525" i="4"/>
  <c r="C5526" i="4"/>
  <c r="C5527" i="4"/>
  <c r="C5528" i="4"/>
  <c r="C5529" i="4"/>
  <c r="C5530" i="4"/>
  <c r="C5531" i="4"/>
  <c r="C5532" i="4"/>
  <c r="C5533" i="4"/>
  <c r="C5534" i="4"/>
  <c r="C5535" i="4"/>
  <c r="C5536" i="4"/>
  <c r="C5537" i="4"/>
  <c r="C5538" i="4"/>
  <c r="C5539" i="4"/>
  <c r="C5540" i="4"/>
  <c r="C5541" i="4"/>
  <c r="C5542" i="4"/>
  <c r="C5543" i="4"/>
  <c r="C5544" i="4"/>
  <c r="C5545" i="4"/>
  <c r="C5546" i="4"/>
  <c r="C5547" i="4"/>
  <c r="C5548" i="4"/>
  <c r="C5549" i="4"/>
  <c r="C5550" i="4"/>
  <c r="C5551" i="4"/>
  <c r="C5552" i="4"/>
  <c r="C5553" i="4"/>
  <c r="C5554" i="4"/>
  <c r="C5555" i="4"/>
  <c r="C5556" i="4"/>
  <c r="C5557" i="4"/>
  <c r="C5558" i="4"/>
  <c r="C5559" i="4"/>
  <c r="C5560" i="4"/>
  <c r="C5561" i="4"/>
  <c r="C5562" i="4"/>
  <c r="C5563" i="4"/>
  <c r="C5564" i="4"/>
  <c r="C5565" i="4"/>
  <c r="C5566" i="4"/>
  <c r="C5567" i="4"/>
  <c r="C5568" i="4"/>
  <c r="C5569" i="4"/>
  <c r="C5570" i="4"/>
  <c r="C5571" i="4"/>
  <c r="C5572" i="4"/>
  <c r="C5573" i="4"/>
  <c r="C5574" i="4"/>
  <c r="C5575" i="4"/>
  <c r="C5576" i="4"/>
  <c r="C5577" i="4"/>
  <c r="C5578" i="4"/>
  <c r="C5579" i="4"/>
  <c r="C5580" i="4"/>
  <c r="C5581" i="4"/>
  <c r="C5582" i="4"/>
  <c r="C5583" i="4"/>
  <c r="C5584" i="4"/>
  <c r="C5585" i="4"/>
  <c r="C5586" i="4"/>
  <c r="C5587" i="4"/>
  <c r="C5588" i="4"/>
  <c r="C5589" i="4"/>
  <c r="C5590" i="4"/>
  <c r="C5591" i="4"/>
  <c r="N5591" i="4" s="1"/>
  <c r="C5592" i="4"/>
  <c r="C5593" i="4"/>
  <c r="C5594" i="4"/>
  <c r="C5595" i="4"/>
  <c r="C5596" i="4"/>
  <c r="C5597" i="4"/>
  <c r="C5598" i="4"/>
  <c r="C5599" i="4"/>
  <c r="C5600" i="4"/>
  <c r="C5601" i="4"/>
  <c r="C5602" i="4"/>
  <c r="N5602" i="4" s="1"/>
  <c r="C5603" i="4"/>
  <c r="C5604" i="4"/>
  <c r="C5605" i="4"/>
  <c r="C5606" i="4"/>
  <c r="C5607" i="4"/>
  <c r="C5608" i="4"/>
  <c r="C5609" i="4"/>
  <c r="C5610" i="4"/>
  <c r="C5611" i="4"/>
  <c r="C5612" i="4"/>
  <c r="C5613" i="4"/>
  <c r="C5614" i="4"/>
  <c r="C5615" i="4"/>
  <c r="C5616" i="4"/>
  <c r="C5617" i="4"/>
  <c r="C5618" i="4"/>
  <c r="C5619" i="4"/>
  <c r="C5620" i="4"/>
  <c r="C5621" i="4"/>
  <c r="C5622" i="4"/>
  <c r="C5623" i="4"/>
  <c r="C5624" i="4"/>
  <c r="C5625" i="4"/>
  <c r="C5626" i="4"/>
  <c r="C5627" i="4"/>
  <c r="C5628" i="4"/>
  <c r="C5629" i="4"/>
  <c r="C5630" i="4"/>
  <c r="C5631" i="4"/>
  <c r="C5632" i="4"/>
  <c r="C5633" i="4"/>
  <c r="C5634" i="4"/>
  <c r="C5635" i="4"/>
  <c r="C5636" i="4"/>
  <c r="C5637" i="4"/>
  <c r="C5638" i="4"/>
  <c r="C5639" i="4"/>
  <c r="N5639" i="4" s="1"/>
  <c r="C5640" i="4"/>
  <c r="C5641" i="4"/>
  <c r="C5642" i="4"/>
  <c r="C5643" i="4"/>
  <c r="C5644" i="4"/>
  <c r="C5645" i="4"/>
  <c r="C5646" i="4"/>
  <c r="C5647" i="4"/>
  <c r="C5648" i="4"/>
  <c r="C5649" i="4"/>
  <c r="C5650" i="4"/>
  <c r="C5651" i="4"/>
  <c r="C5652" i="4"/>
  <c r="C5653" i="4"/>
  <c r="C5654" i="4"/>
  <c r="C5655" i="4"/>
  <c r="C5656" i="4"/>
  <c r="C5657" i="4"/>
  <c r="C5658" i="4"/>
  <c r="C5659" i="4"/>
  <c r="C5660" i="4"/>
  <c r="C5661" i="4"/>
  <c r="C5662" i="4"/>
  <c r="C5663" i="4"/>
  <c r="P5663" i="4" s="1"/>
  <c r="C5664" i="4"/>
  <c r="N5664" i="4" s="1"/>
  <c r="C5665" i="4"/>
  <c r="C5666" i="4"/>
  <c r="C5667" i="4"/>
  <c r="C5668" i="4"/>
  <c r="C5669" i="4"/>
  <c r="C5670" i="4"/>
  <c r="C5671" i="4"/>
  <c r="C5672" i="4"/>
  <c r="C5673" i="4"/>
  <c r="C5674" i="4"/>
  <c r="C5675" i="4"/>
  <c r="C5676" i="4"/>
  <c r="N5676" i="4" s="1"/>
  <c r="C5677" i="4"/>
  <c r="C5678" i="4"/>
  <c r="C5679" i="4"/>
  <c r="C5680" i="4"/>
  <c r="C5681" i="4"/>
  <c r="C5682" i="4"/>
  <c r="C5683" i="4"/>
  <c r="C5684" i="4"/>
  <c r="C5685" i="4"/>
  <c r="N5685" i="4" s="1"/>
  <c r="C5686" i="4"/>
  <c r="N5686" i="4" s="1"/>
  <c r="C5687" i="4"/>
  <c r="N5687" i="4" s="1"/>
  <c r="C5688" i="4"/>
  <c r="N5688" i="4" s="1"/>
  <c r="C5689" i="4"/>
  <c r="N5689" i="4" s="1"/>
  <c r="C5690" i="4"/>
  <c r="N5690" i="4" s="1"/>
  <c r="C5691" i="4"/>
  <c r="N5691" i="4" s="1"/>
  <c r="C5692" i="4"/>
  <c r="N5692" i="4" s="1"/>
  <c r="C5693" i="4"/>
  <c r="N5693" i="4" s="1"/>
  <c r="C5694" i="4"/>
  <c r="N5694" i="4" s="1"/>
  <c r="C5695" i="4"/>
  <c r="N5695" i="4" s="1"/>
  <c r="C5696" i="4"/>
  <c r="N5696" i="4" s="1"/>
  <c r="C5697" i="4"/>
  <c r="N5697" i="4" s="1"/>
  <c r="C5698" i="4"/>
  <c r="N5698" i="4" s="1"/>
  <c r="C5699" i="4"/>
  <c r="N5699" i="4" s="1"/>
  <c r="C5700" i="4"/>
  <c r="N5700" i="4" s="1"/>
  <c r="C5701" i="4"/>
  <c r="N5701" i="4" s="1"/>
  <c r="C5702" i="4"/>
  <c r="N5702" i="4" s="1"/>
  <c r="C5703" i="4"/>
  <c r="N5703" i="4" s="1"/>
  <c r="C5704" i="4"/>
  <c r="P5704" i="4" s="1"/>
  <c r="C5705" i="4"/>
  <c r="N5705" i="4" s="1"/>
  <c r="C5706" i="4"/>
  <c r="N5706" i="4" s="1"/>
  <c r="C5707" i="4"/>
  <c r="N5707" i="4" s="1"/>
  <c r="C5708" i="4"/>
  <c r="N5708" i="4" s="1"/>
  <c r="C5709" i="4"/>
  <c r="N5709" i="4" s="1"/>
  <c r="C5710" i="4"/>
  <c r="N5710" i="4" s="1"/>
  <c r="C5711" i="4"/>
  <c r="N5711" i="4" s="1"/>
  <c r="C5712" i="4"/>
  <c r="N5712" i="4" s="1"/>
  <c r="C5713" i="4"/>
  <c r="N5713" i="4" s="1"/>
  <c r="C5714" i="4"/>
  <c r="N5714" i="4" s="1"/>
  <c r="C5715" i="4"/>
  <c r="N5715" i="4" s="1"/>
  <c r="C5716" i="4"/>
  <c r="N5716" i="4" s="1"/>
  <c r="C5717" i="4"/>
  <c r="N5717" i="4" s="1"/>
  <c r="C5718" i="4"/>
  <c r="N5718" i="4" s="1"/>
  <c r="C5719" i="4"/>
  <c r="N5719" i="4" s="1"/>
  <c r="C5720" i="4"/>
  <c r="N5720" i="4" s="1"/>
  <c r="C5721" i="4"/>
  <c r="N5721" i="4" s="1"/>
  <c r="C5722" i="4"/>
  <c r="N5722" i="4" s="1"/>
  <c r="C5723" i="4"/>
  <c r="N5723" i="4" s="1"/>
  <c r="C5724" i="4"/>
  <c r="N5724" i="4" s="1"/>
  <c r="C5725" i="4"/>
  <c r="N5725" i="4" s="1"/>
  <c r="C5726" i="4"/>
  <c r="N5726" i="4" s="1"/>
  <c r="C5727" i="4"/>
  <c r="N5727" i="4" s="1"/>
  <c r="C5728" i="4"/>
  <c r="N5728" i="4" s="1"/>
  <c r="C5729" i="4"/>
  <c r="N5729" i="4" s="1"/>
  <c r="C5730" i="4"/>
  <c r="N5730" i="4" s="1"/>
  <c r="C5731" i="4"/>
  <c r="N5731" i="4" s="1"/>
  <c r="C5732" i="4"/>
  <c r="N5732" i="4" s="1"/>
  <c r="C5733" i="4"/>
  <c r="N5733" i="4" s="1"/>
  <c r="C5734" i="4"/>
  <c r="N5734" i="4" s="1"/>
  <c r="C5735" i="4"/>
  <c r="N5735" i="4" s="1"/>
  <c r="C5736" i="4"/>
  <c r="N5736" i="4" s="1"/>
  <c r="C5737" i="4"/>
  <c r="N5737" i="4" s="1"/>
  <c r="C5738" i="4"/>
  <c r="N5738" i="4" s="1"/>
  <c r="C5739" i="4"/>
  <c r="N5739" i="4" s="1"/>
  <c r="C5740" i="4"/>
  <c r="N5740" i="4" s="1"/>
  <c r="C5741" i="4"/>
  <c r="N5741" i="4" s="1"/>
  <c r="C5742" i="4"/>
  <c r="N5742" i="4" s="1"/>
  <c r="C5743" i="4"/>
  <c r="N5743" i="4" s="1"/>
  <c r="C5744" i="4"/>
  <c r="N5744" i="4" s="1"/>
  <c r="C5745" i="4"/>
  <c r="N5745" i="4" s="1"/>
  <c r="C5746" i="4"/>
  <c r="N5746" i="4" s="1"/>
  <c r="C5747" i="4"/>
  <c r="N5747" i="4" s="1"/>
  <c r="C5748" i="4"/>
  <c r="N5748" i="4" s="1"/>
  <c r="C5749" i="4"/>
  <c r="N5749" i="4" s="1"/>
  <c r="C5750" i="4"/>
  <c r="N5750" i="4" s="1"/>
  <c r="C5751" i="4"/>
  <c r="N5751" i="4" s="1"/>
  <c r="C5752" i="4"/>
  <c r="N5752" i="4" s="1"/>
  <c r="C5753" i="4"/>
  <c r="N5753" i="4" s="1"/>
  <c r="C5754" i="4"/>
  <c r="N5754" i="4" s="1"/>
  <c r="C5755" i="4"/>
  <c r="N5755" i="4" s="1"/>
  <c r="C5756" i="4"/>
  <c r="N5756" i="4" s="1"/>
  <c r="C5757" i="4"/>
  <c r="N5757" i="4" s="1"/>
  <c r="C5758" i="4"/>
  <c r="N5758" i="4" s="1"/>
  <c r="C5759" i="4"/>
  <c r="N5759" i="4" s="1"/>
  <c r="C5760" i="4"/>
  <c r="N5760" i="4" s="1"/>
  <c r="C5761" i="4"/>
  <c r="N5761" i="4" s="1"/>
  <c r="C5762" i="4"/>
  <c r="N5762" i="4" s="1"/>
  <c r="C5763" i="4"/>
  <c r="N5763" i="4" s="1"/>
  <c r="C5764" i="4"/>
  <c r="N5764" i="4" s="1"/>
  <c r="C5765" i="4"/>
  <c r="N5765" i="4" s="1"/>
  <c r="C5766" i="4"/>
  <c r="N5766" i="4" s="1"/>
  <c r="C5767" i="4"/>
  <c r="N5767" i="4" s="1"/>
  <c r="C5768" i="4"/>
  <c r="N5768" i="4" s="1"/>
  <c r="C5769" i="4"/>
  <c r="N5769" i="4" s="1"/>
  <c r="C5770" i="4"/>
  <c r="N5770" i="4" s="1"/>
  <c r="C5771" i="4"/>
  <c r="N5771" i="4" s="1"/>
  <c r="C5772" i="4"/>
  <c r="N5772" i="4" s="1"/>
  <c r="C5773" i="4"/>
  <c r="N5773" i="4" s="1"/>
  <c r="C5774" i="4"/>
  <c r="N5774" i="4" s="1"/>
  <c r="C5775" i="4"/>
  <c r="N5775" i="4" s="1"/>
  <c r="C5776" i="4"/>
  <c r="N5776" i="4" s="1"/>
  <c r="C5777" i="4"/>
  <c r="N5777" i="4" s="1"/>
  <c r="C5778" i="4"/>
  <c r="N5778" i="4" s="1"/>
  <c r="C5779" i="4"/>
  <c r="P5779" i="4" s="1"/>
  <c r="C5780" i="4"/>
  <c r="N5780" i="4" s="1"/>
  <c r="C5781" i="4"/>
  <c r="N5781" i="4" s="1"/>
  <c r="C5782" i="4"/>
  <c r="N5782" i="4" s="1"/>
  <c r="C5783" i="4"/>
  <c r="N5783" i="4" s="1"/>
  <c r="C5784" i="4"/>
  <c r="N5784" i="4" s="1"/>
  <c r="C5785" i="4"/>
  <c r="N5785" i="4" s="1"/>
  <c r="C5786" i="4"/>
  <c r="N5786" i="4" s="1"/>
  <c r="C5787" i="4"/>
  <c r="N5787" i="4" s="1"/>
  <c r="C5788" i="4"/>
  <c r="N5788" i="4" s="1"/>
  <c r="C5789" i="4"/>
  <c r="N5789" i="4" s="1"/>
  <c r="C5790" i="4"/>
  <c r="N5790" i="4" s="1"/>
  <c r="C5791" i="4"/>
  <c r="N5791" i="4" s="1"/>
  <c r="C5792" i="4"/>
  <c r="N5792" i="4" s="1"/>
  <c r="C5793" i="4"/>
  <c r="N5793" i="4" s="1"/>
  <c r="C5794" i="4"/>
  <c r="N5794" i="4" s="1"/>
  <c r="C5795" i="4"/>
  <c r="N5795" i="4" s="1"/>
  <c r="C5796" i="4"/>
  <c r="N5796" i="4" s="1"/>
  <c r="C5797" i="4"/>
  <c r="N5797" i="4" s="1"/>
  <c r="C5798" i="4"/>
  <c r="N5798" i="4" s="1"/>
  <c r="C5799" i="4"/>
  <c r="N5799" i="4" s="1"/>
  <c r="C5800" i="4"/>
  <c r="N5800" i="4" s="1"/>
  <c r="C5801" i="4"/>
  <c r="N5801" i="4" s="1"/>
  <c r="C5802" i="4"/>
  <c r="N5802" i="4" s="1"/>
  <c r="C5803" i="4"/>
  <c r="N5803" i="4" s="1"/>
  <c r="C5804" i="4"/>
  <c r="N5804" i="4" s="1"/>
  <c r="C5805" i="4"/>
  <c r="N5805" i="4" s="1"/>
  <c r="C5806" i="4"/>
  <c r="N5806" i="4" s="1"/>
  <c r="C5807" i="4"/>
  <c r="N5807" i="4" s="1"/>
  <c r="C5808" i="4"/>
  <c r="N5808" i="4" s="1"/>
  <c r="C5809" i="4"/>
  <c r="N5809" i="4" s="1"/>
  <c r="C5810" i="4"/>
  <c r="N5810" i="4" s="1"/>
  <c r="C5811" i="4"/>
  <c r="N5811" i="4" s="1"/>
  <c r="C5812" i="4"/>
  <c r="N5812" i="4" s="1"/>
  <c r="C5813" i="4"/>
  <c r="N5813" i="4" s="1"/>
  <c r="C5814" i="4"/>
  <c r="N5814" i="4" s="1"/>
  <c r="C5815" i="4"/>
  <c r="N5815" i="4" s="1"/>
  <c r="C5816" i="4"/>
  <c r="N5816" i="4" s="1"/>
  <c r="C5817" i="4"/>
  <c r="N5817" i="4" s="1"/>
  <c r="C5818" i="4"/>
  <c r="N5818" i="4" s="1"/>
  <c r="C5819" i="4"/>
  <c r="N5819" i="4" s="1"/>
  <c r="C5820" i="4"/>
  <c r="N5820" i="4" s="1"/>
  <c r="C5821" i="4"/>
  <c r="P5821" i="4" s="1"/>
  <c r="C5822" i="4"/>
  <c r="N5822" i="4" s="1"/>
  <c r="C5823" i="4"/>
  <c r="N5823" i="4" s="1"/>
  <c r="C5824" i="4"/>
  <c r="N5824" i="4" s="1"/>
  <c r="C5825" i="4"/>
  <c r="N5825" i="4" s="1"/>
  <c r="C5826" i="4"/>
  <c r="N5826" i="4" s="1"/>
  <c r="C5827" i="4"/>
  <c r="N5827" i="4" s="1"/>
  <c r="C5828" i="4"/>
  <c r="N5828" i="4" s="1"/>
  <c r="C5829" i="4"/>
  <c r="N5829" i="4" s="1"/>
  <c r="C5830" i="4"/>
  <c r="N5830" i="4" s="1"/>
  <c r="C5831" i="4"/>
  <c r="N5831" i="4" s="1"/>
  <c r="C5832" i="4"/>
  <c r="N5832" i="4" s="1"/>
  <c r="C5833" i="4"/>
  <c r="N5833" i="4" s="1"/>
  <c r="C5834" i="4"/>
  <c r="N5834" i="4" s="1"/>
  <c r="C5835" i="4"/>
  <c r="N5835" i="4" s="1"/>
  <c r="C5836" i="4"/>
  <c r="N5836" i="4" s="1"/>
  <c r="C5837" i="4"/>
  <c r="N5837" i="4" s="1"/>
  <c r="C5838" i="4"/>
  <c r="N5838" i="4" s="1"/>
  <c r="C5839" i="4"/>
  <c r="N5839" i="4" s="1"/>
  <c r="C5840" i="4"/>
  <c r="N5840" i="4" s="1"/>
  <c r="C5841" i="4"/>
  <c r="N5841" i="4" s="1"/>
  <c r="C5842" i="4"/>
  <c r="N5842" i="4" s="1"/>
  <c r="C5843" i="4"/>
  <c r="N5843" i="4" s="1"/>
  <c r="C5844" i="4"/>
  <c r="N5844" i="4" s="1"/>
  <c r="C5845" i="4"/>
  <c r="N5845" i="4" s="1"/>
  <c r="C5846" i="4"/>
  <c r="N5846" i="4" s="1"/>
  <c r="C5847" i="4"/>
  <c r="N5847" i="4" s="1"/>
  <c r="C5848" i="4"/>
  <c r="N5848" i="4" s="1"/>
  <c r="C5849" i="4"/>
  <c r="N5849" i="4" s="1"/>
  <c r="C5850" i="4"/>
  <c r="N5850" i="4" s="1"/>
  <c r="C5851" i="4"/>
  <c r="N5851" i="4" s="1"/>
  <c r="C5852" i="4"/>
  <c r="N5852" i="4" s="1"/>
  <c r="C5853" i="4"/>
  <c r="N5853" i="4" s="1"/>
  <c r="C5854" i="4"/>
  <c r="N5854" i="4" s="1"/>
  <c r="C5855" i="4"/>
  <c r="N5855" i="4" s="1"/>
  <c r="C5856" i="4"/>
  <c r="N5856" i="4" s="1"/>
  <c r="C5857" i="4"/>
  <c r="N5857" i="4" s="1"/>
  <c r="C5858" i="4"/>
  <c r="N5858" i="4" s="1"/>
  <c r="C5859" i="4"/>
  <c r="N5859" i="4" s="1"/>
  <c r="C5860" i="4"/>
  <c r="N5860" i="4" s="1"/>
  <c r="C5861" i="4"/>
  <c r="N5861" i="4" s="1"/>
  <c r="C5862" i="4"/>
  <c r="N5862" i="4" s="1"/>
  <c r="C5863" i="4"/>
  <c r="N5863" i="4" s="1"/>
  <c r="C5864" i="4"/>
  <c r="N5864" i="4" s="1"/>
  <c r="C5865" i="4"/>
  <c r="N5865" i="4" s="1"/>
  <c r="C5866" i="4"/>
  <c r="N5866" i="4" s="1"/>
  <c r="C5867" i="4"/>
  <c r="N5867" i="4" s="1"/>
  <c r="C5868" i="4"/>
  <c r="N5868" i="4" s="1"/>
  <c r="C5869" i="4"/>
  <c r="N5869" i="4" s="1"/>
  <c r="C5870" i="4"/>
  <c r="N5870" i="4" s="1"/>
  <c r="C5871" i="4"/>
  <c r="N5871" i="4" s="1"/>
  <c r="C5872" i="4"/>
  <c r="N5872" i="4" s="1"/>
  <c r="C5873" i="4"/>
  <c r="N5873" i="4" s="1"/>
  <c r="C5874" i="4"/>
  <c r="N5874" i="4" s="1"/>
  <c r="C5875" i="4"/>
  <c r="N5875" i="4" s="1"/>
  <c r="C5876" i="4"/>
  <c r="N5876" i="4" s="1"/>
  <c r="C5877" i="4"/>
  <c r="N5877" i="4" s="1"/>
  <c r="C5878" i="4"/>
  <c r="N5878" i="4" s="1"/>
  <c r="C5879" i="4"/>
  <c r="N5879" i="4" s="1"/>
  <c r="C5880" i="4"/>
  <c r="N5880" i="4" s="1"/>
  <c r="C5881" i="4"/>
  <c r="N5881" i="4" s="1"/>
  <c r="C5882" i="4"/>
  <c r="N5882" i="4" s="1"/>
  <c r="C5883" i="4"/>
  <c r="P5883" i="4" s="1"/>
  <c r="C5884" i="4"/>
  <c r="N5884" i="4" s="1"/>
  <c r="C5885" i="4"/>
  <c r="N5885" i="4" s="1"/>
  <c r="C5886" i="4"/>
  <c r="N5886" i="4" s="1"/>
  <c r="C5887" i="4"/>
  <c r="N5887" i="4" s="1"/>
  <c r="C5888" i="4"/>
  <c r="N5888" i="4" s="1"/>
  <c r="C5889" i="4"/>
  <c r="N5889" i="4" s="1"/>
  <c r="C5890" i="4"/>
  <c r="N5890" i="4" s="1"/>
  <c r="C5891" i="4"/>
  <c r="N5891" i="4" s="1"/>
  <c r="C5892" i="4"/>
  <c r="N5892" i="4" s="1"/>
  <c r="C5893" i="4"/>
  <c r="N5893" i="4" s="1"/>
  <c r="C5894" i="4"/>
  <c r="N5894" i="4" s="1"/>
  <c r="C5895" i="4"/>
  <c r="N5895" i="4" s="1"/>
  <c r="C5896" i="4"/>
  <c r="N5896" i="4" s="1"/>
  <c r="C5897" i="4"/>
  <c r="N5897" i="4" s="1"/>
  <c r="C5898" i="4"/>
  <c r="N5898" i="4" s="1"/>
  <c r="C5899" i="4"/>
  <c r="N5899" i="4" s="1"/>
  <c r="C5900" i="4"/>
  <c r="N5900" i="4" s="1"/>
  <c r="C5901" i="4"/>
  <c r="N5901" i="4" s="1"/>
  <c r="C5902" i="4"/>
  <c r="N5902" i="4" s="1"/>
  <c r="C5903" i="4"/>
  <c r="N5903" i="4" s="1"/>
  <c r="C5904" i="4"/>
  <c r="N5904" i="4" s="1"/>
  <c r="C5905" i="4"/>
  <c r="N5905" i="4" s="1"/>
  <c r="C5906" i="4"/>
  <c r="N5906" i="4" s="1"/>
  <c r="C5907" i="4"/>
  <c r="N5907" i="4" s="1"/>
  <c r="C5908" i="4"/>
  <c r="N5908" i="4" s="1"/>
  <c r="C5909" i="4"/>
  <c r="N5909" i="4" s="1"/>
  <c r="C5910" i="4"/>
  <c r="N5910" i="4" s="1"/>
  <c r="C5911" i="4"/>
  <c r="N5911" i="4" s="1"/>
  <c r="C5912" i="4"/>
  <c r="N5912" i="4" s="1"/>
  <c r="C5913" i="4"/>
  <c r="N5913" i="4" s="1"/>
  <c r="C5914" i="4"/>
  <c r="N5914" i="4" s="1"/>
  <c r="C5915" i="4"/>
  <c r="N5915" i="4" s="1"/>
  <c r="C5916" i="4"/>
  <c r="N5916" i="4" s="1"/>
  <c r="C5917" i="4"/>
  <c r="N5917" i="4" s="1"/>
  <c r="C5918" i="4"/>
  <c r="N5918" i="4" s="1"/>
  <c r="C5919" i="4"/>
  <c r="N5919" i="4" s="1"/>
  <c r="C5920" i="4"/>
  <c r="N5920" i="4" s="1"/>
  <c r="C5921" i="4"/>
  <c r="N5921" i="4" s="1"/>
  <c r="C5922" i="4"/>
  <c r="N5922" i="4" s="1"/>
  <c r="C5923" i="4"/>
  <c r="N5923" i="4" s="1"/>
  <c r="C5924" i="4"/>
  <c r="N5924" i="4" s="1"/>
  <c r="C5925" i="4"/>
  <c r="N5925" i="4" s="1"/>
  <c r="C5926" i="4"/>
  <c r="N5926" i="4" s="1"/>
  <c r="C5927" i="4"/>
  <c r="N5927" i="4" s="1"/>
  <c r="C5928" i="4"/>
  <c r="N5928" i="4" s="1"/>
  <c r="C5929" i="4"/>
  <c r="N5929" i="4" s="1"/>
  <c r="C5930" i="4"/>
  <c r="N5930" i="4" s="1"/>
  <c r="C5931" i="4"/>
  <c r="N5931" i="4" s="1"/>
  <c r="C5932" i="4"/>
  <c r="N5932" i="4" s="1"/>
  <c r="C5933" i="4"/>
  <c r="N5933" i="4" s="1"/>
  <c r="C5934" i="4"/>
  <c r="N5934" i="4" s="1"/>
  <c r="C5935" i="4"/>
  <c r="N5935" i="4" s="1"/>
  <c r="C5936" i="4"/>
  <c r="N5936" i="4" s="1"/>
  <c r="C5937" i="4"/>
  <c r="N5937" i="4" s="1"/>
  <c r="C5938" i="4"/>
  <c r="N5938" i="4" s="1"/>
  <c r="C5939" i="4"/>
  <c r="N5939" i="4" s="1"/>
  <c r="C5940" i="4"/>
  <c r="N5940" i="4" s="1"/>
  <c r="C5941" i="4"/>
  <c r="N5941" i="4" s="1"/>
  <c r="C5942" i="4"/>
  <c r="N5942" i="4" s="1"/>
  <c r="C5943" i="4"/>
  <c r="N5943" i="4" s="1"/>
  <c r="C5944" i="4"/>
  <c r="N5944" i="4" s="1"/>
  <c r="C5945" i="4"/>
  <c r="N5945" i="4" s="1"/>
  <c r="C5946" i="4"/>
  <c r="N5946" i="4" s="1"/>
  <c r="C5947" i="4"/>
  <c r="N5947" i="4" s="1"/>
  <c r="C5948" i="4"/>
  <c r="N5948" i="4" s="1"/>
  <c r="C5949" i="4"/>
  <c r="N5949" i="4" s="1"/>
  <c r="C5950" i="4"/>
  <c r="N5950" i="4" s="1"/>
  <c r="C5951" i="4"/>
  <c r="N5951" i="4" s="1"/>
  <c r="C5952" i="4"/>
  <c r="N5952" i="4" s="1"/>
  <c r="C5953" i="4"/>
  <c r="N5953" i="4" s="1"/>
  <c r="C5954" i="4"/>
  <c r="N5954" i="4" s="1"/>
  <c r="C5955" i="4"/>
  <c r="N5955" i="4" s="1"/>
  <c r="C5956" i="4"/>
  <c r="N5956" i="4" s="1"/>
  <c r="C5957" i="4"/>
  <c r="N5957" i="4" s="1"/>
  <c r="C5958" i="4"/>
  <c r="N5958" i="4" s="1"/>
  <c r="C5959" i="4"/>
  <c r="N5959" i="4" s="1"/>
  <c r="C5960" i="4"/>
  <c r="N5960" i="4" s="1"/>
  <c r="C5961" i="4"/>
  <c r="N5961" i="4" s="1"/>
  <c r="C5962" i="4"/>
  <c r="N5962" i="4" s="1"/>
  <c r="C5963" i="4"/>
  <c r="N5963" i="4" s="1"/>
  <c r="C5964" i="4"/>
  <c r="N5964" i="4" s="1"/>
  <c r="C5965" i="4"/>
  <c r="N5965" i="4" s="1"/>
  <c r="C5966" i="4"/>
  <c r="N5966" i="4" s="1"/>
  <c r="C5967" i="4"/>
  <c r="N5967" i="4" s="1"/>
  <c r="C5968" i="4"/>
  <c r="N5968" i="4" s="1"/>
  <c r="C5969" i="4"/>
  <c r="N5969" i="4" s="1"/>
  <c r="C5970" i="4"/>
  <c r="N5970" i="4" s="1"/>
  <c r="C5971" i="4"/>
  <c r="N5971" i="4" s="1"/>
  <c r="C5972" i="4"/>
  <c r="N5972" i="4" s="1"/>
  <c r="C5973" i="4"/>
  <c r="N5973" i="4" s="1"/>
  <c r="C5974" i="4"/>
  <c r="N5974" i="4" s="1"/>
  <c r="C5975" i="4"/>
  <c r="N5975" i="4" s="1"/>
  <c r="C5976" i="4"/>
  <c r="N5976" i="4" s="1"/>
  <c r="C5977" i="4"/>
  <c r="N5977" i="4" s="1"/>
  <c r="C5978" i="4"/>
  <c r="N5978" i="4" s="1"/>
  <c r="C5979" i="4"/>
  <c r="N5979" i="4" s="1"/>
  <c r="C5980" i="4"/>
  <c r="N5980" i="4" s="1"/>
  <c r="C5981" i="4"/>
  <c r="N5981" i="4" s="1"/>
  <c r="C5982" i="4"/>
  <c r="N5982" i="4" s="1"/>
  <c r="C5983" i="4"/>
  <c r="N5983" i="4" s="1"/>
  <c r="C5984" i="4"/>
  <c r="N5984" i="4" s="1"/>
  <c r="C5985" i="4"/>
  <c r="N5985" i="4" s="1"/>
  <c r="C5986" i="4"/>
  <c r="N5986" i="4" s="1"/>
  <c r="C5987" i="4"/>
  <c r="N5987" i="4" s="1"/>
  <c r="C5988" i="4"/>
  <c r="N5988" i="4" s="1"/>
  <c r="C5989" i="4"/>
  <c r="N5989" i="4" s="1"/>
  <c r="C5990" i="4"/>
  <c r="N5990" i="4" s="1"/>
  <c r="C5991" i="4"/>
  <c r="N5991" i="4" s="1"/>
  <c r="C5992" i="4"/>
  <c r="N5992" i="4" s="1"/>
  <c r="C5993" i="4"/>
  <c r="N5993" i="4" s="1"/>
  <c r="C5994" i="4"/>
  <c r="N5994" i="4" s="1"/>
  <c r="C5995" i="4"/>
  <c r="N5995" i="4" s="1"/>
  <c r="C5996" i="4"/>
  <c r="N5996" i="4" s="1"/>
  <c r="C5997" i="4"/>
  <c r="N5997" i="4" s="1"/>
  <c r="C5998" i="4"/>
  <c r="N5998" i="4" s="1"/>
  <c r="C5999" i="4"/>
  <c r="N5999" i="4" s="1"/>
  <c r="C6000" i="4"/>
  <c r="N6000" i="4" s="1"/>
  <c r="C6001" i="4"/>
  <c r="N6001" i="4" s="1"/>
  <c r="C6002" i="4"/>
  <c r="N6002" i="4" s="1"/>
  <c r="C6003" i="4"/>
  <c r="N6003" i="4" s="1"/>
  <c r="C6004" i="4"/>
  <c r="N6004" i="4" s="1"/>
  <c r="C6005" i="4"/>
  <c r="N6005" i="4" s="1"/>
  <c r="C6006" i="4"/>
  <c r="N6006" i="4" s="1"/>
  <c r="C6007" i="4"/>
  <c r="N6007" i="4" s="1"/>
  <c r="C6008" i="4"/>
  <c r="N6008" i="4" s="1"/>
  <c r="C6009" i="4"/>
  <c r="N6009" i="4" s="1"/>
  <c r="C6010" i="4"/>
  <c r="N6010" i="4" s="1"/>
  <c r="C6011" i="4"/>
  <c r="N6011" i="4" s="1"/>
  <c r="C6012" i="4"/>
  <c r="N6012" i="4" s="1"/>
  <c r="C6013" i="4"/>
  <c r="N6013" i="4" s="1"/>
  <c r="C6014" i="4"/>
  <c r="N6014" i="4" s="1"/>
  <c r="C6015" i="4"/>
  <c r="N6015" i="4" s="1"/>
  <c r="C6016" i="4"/>
  <c r="N6016" i="4" s="1"/>
  <c r="C6017" i="4"/>
  <c r="N6017" i="4" s="1"/>
  <c r="C6018" i="4"/>
  <c r="N6018" i="4" s="1"/>
  <c r="C6019" i="4"/>
  <c r="N6019" i="4" s="1"/>
  <c r="C6020" i="4"/>
  <c r="N6020" i="4" s="1"/>
  <c r="C6021" i="4"/>
  <c r="N6021" i="4" s="1"/>
  <c r="C6022" i="4"/>
  <c r="N6022" i="4" s="1"/>
  <c r="C6023" i="4"/>
  <c r="N6023" i="4" s="1"/>
  <c r="C6024" i="4"/>
  <c r="N6024" i="4" s="1"/>
  <c r="C6025" i="4"/>
  <c r="N6025" i="4" s="1"/>
  <c r="C6026" i="4"/>
  <c r="N6026" i="4" s="1"/>
  <c r="C6027" i="4"/>
  <c r="N6027" i="4" s="1"/>
  <c r="C6028" i="4"/>
  <c r="N6028" i="4" s="1"/>
  <c r="C6029" i="4"/>
  <c r="N6029" i="4" s="1"/>
  <c r="C6030" i="4"/>
  <c r="N6030" i="4" s="1"/>
  <c r="C6031" i="4"/>
  <c r="N6031" i="4" s="1"/>
  <c r="C6032" i="4"/>
  <c r="N6032" i="4" s="1"/>
  <c r="C6033" i="4"/>
  <c r="N6033" i="4" s="1"/>
  <c r="C6034" i="4"/>
  <c r="N6034" i="4" s="1"/>
  <c r="C6035" i="4"/>
  <c r="N6035" i="4" s="1"/>
  <c r="C6036" i="4"/>
  <c r="N6036" i="4" s="1"/>
  <c r="C6037" i="4"/>
  <c r="N6037" i="4" s="1"/>
  <c r="C6038" i="4"/>
  <c r="N6038" i="4" s="1"/>
  <c r="C6039" i="4"/>
  <c r="N6039" i="4" s="1"/>
  <c r="C6040" i="4"/>
  <c r="N6040" i="4" s="1"/>
  <c r="C6041" i="4"/>
  <c r="N6041" i="4" s="1"/>
  <c r="C6042" i="4"/>
  <c r="N6042" i="4" s="1"/>
  <c r="C6043" i="4"/>
  <c r="N6043" i="4" s="1"/>
  <c r="C6044" i="4"/>
  <c r="N6044" i="4" s="1"/>
  <c r="C6045" i="4"/>
  <c r="N6045" i="4" s="1"/>
  <c r="C6046" i="4"/>
  <c r="N6046" i="4" s="1"/>
  <c r="C6047" i="4"/>
  <c r="N6047" i="4" s="1"/>
  <c r="C6048" i="4"/>
  <c r="N6048" i="4" s="1"/>
  <c r="C6049" i="4"/>
  <c r="N6049" i="4" s="1"/>
  <c r="C6050" i="4"/>
  <c r="N6050" i="4" s="1"/>
  <c r="C6051" i="4"/>
  <c r="N6051" i="4" s="1"/>
  <c r="C6052" i="4"/>
  <c r="N6052" i="4" s="1"/>
  <c r="C6053" i="4"/>
  <c r="N6053" i="4" s="1"/>
  <c r="C6054" i="4"/>
  <c r="N6054" i="4" s="1"/>
  <c r="C6055" i="4"/>
  <c r="N6055" i="4" s="1"/>
  <c r="C6056" i="4"/>
  <c r="N6056" i="4" s="1"/>
  <c r="C6057" i="4"/>
  <c r="N6057" i="4" s="1"/>
  <c r="C6058" i="4"/>
  <c r="N6058" i="4" s="1"/>
  <c r="C6059" i="4"/>
  <c r="N6059" i="4" s="1"/>
  <c r="C6060" i="4"/>
  <c r="N6060" i="4" s="1"/>
  <c r="C6061" i="4"/>
  <c r="N6061" i="4" s="1"/>
  <c r="C6062" i="4"/>
  <c r="N6062" i="4" s="1"/>
  <c r="C6063" i="4"/>
  <c r="N6063" i="4" s="1"/>
  <c r="C6064" i="4"/>
  <c r="N6064" i="4" s="1"/>
  <c r="C6065" i="4"/>
  <c r="N6065" i="4" s="1"/>
  <c r="C6066" i="4"/>
  <c r="N6066" i="4" s="1"/>
  <c r="C6067" i="4"/>
  <c r="N6067" i="4" s="1"/>
  <c r="C6068" i="4"/>
  <c r="N6068" i="4" s="1"/>
  <c r="C6069" i="4"/>
  <c r="N6069" i="4" s="1"/>
  <c r="C6070" i="4"/>
  <c r="N6070" i="4" s="1"/>
  <c r="C6071" i="4"/>
  <c r="N6071" i="4" s="1"/>
  <c r="C6072" i="4"/>
  <c r="N6072" i="4" s="1"/>
  <c r="C6073" i="4"/>
  <c r="N6073" i="4" s="1"/>
  <c r="C6074" i="4"/>
  <c r="N6074" i="4" s="1"/>
  <c r="C6075" i="4"/>
  <c r="N6075" i="4" s="1"/>
  <c r="C6076" i="4"/>
  <c r="N6076" i="4" s="1"/>
  <c r="C6077" i="4"/>
  <c r="N6077" i="4" s="1"/>
  <c r="C6078" i="4"/>
  <c r="N6078" i="4" s="1"/>
  <c r="C6079" i="4"/>
  <c r="N6079" i="4" s="1"/>
  <c r="C6080" i="4"/>
  <c r="N6080" i="4" s="1"/>
  <c r="C6081" i="4"/>
  <c r="N6081" i="4" s="1"/>
  <c r="C6082" i="4"/>
  <c r="N6082" i="4" s="1"/>
  <c r="C6083" i="4"/>
  <c r="N6083" i="4" s="1"/>
  <c r="C6084" i="4"/>
  <c r="N6084" i="4" s="1"/>
  <c r="C6085" i="4"/>
  <c r="N6085" i="4" s="1"/>
  <c r="C6086" i="4"/>
  <c r="N6086" i="4" s="1"/>
  <c r="C6087" i="4"/>
  <c r="N6087" i="4" s="1"/>
  <c r="C6088" i="4"/>
  <c r="N6088" i="4" s="1"/>
  <c r="C6089" i="4"/>
  <c r="N6089" i="4" s="1"/>
  <c r="C6090" i="4"/>
  <c r="N6090" i="4" s="1"/>
  <c r="C6091" i="4"/>
  <c r="N6091" i="4" s="1"/>
  <c r="C6092" i="4"/>
  <c r="N6092" i="4" s="1"/>
  <c r="C6093" i="4"/>
  <c r="N6093" i="4" s="1"/>
  <c r="C6094" i="4"/>
  <c r="N6094" i="4" s="1"/>
  <c r="C6095" i="4"/>
  <c r="N6095" i="4" s="1"/>
  <c r="C6096" i="4"/>
  <c r="N6096" i="4" s="1"/>
  <c r="C6097" i="4"/>
  <c r="N6097" i="4" s="1"/>
  <c r="C6098" i="4"/>
  <c r="N6098" i="4" s="1"/>
  <c r="C6099" i="4"/>
  <c r="N6099" i="4" s="1"/>
  <c r="C6100" i="4"/>
  <c r="N6100" i="4" s="1"/>
  <c r="C6101" i="4"/>
  <c r="N6101" i="4" s="1"/>
  <c r="C6102" i="4"/>
  <c r="N6102" i="4" s="1"/>
  <c r="C6103" i="4"/>
  <c r="N6103" i="4" s="1"/>
  <c r="C6104" i="4"/>
  <c r="N6104" i="4" s="1"/>
  <c r="C6105" i="4"/>
  <c r="N6105" i="4" s="1"/>
  <c r="C6106" i="4"/>
  <c r="N6106" i="4" s="1"/>
  <c r="C6107" i="4"/>
  <c r="N6107" i="4" s="1"/>
  <c r="C6108" i="4"/>
  <c r="N6108" i="4" s="1"/>
  <c r="C6109" i="4"/>
  <c r="N6109" i="4" s="1"/>
  <c r="C6110" i="4"/>
  <c r="N6110" i="4" s="1"/>
  <c r="C6111" i="4"/>
  <c r="N6111" i="4" s="1"/>
  <c r="C6112" i="4"/>
  <c r="N6112" i="4" s="1"/>
  <c r="C6113" i="4"/>
  <c r="N6113" i="4" s="1"/>
  <c r="C6114" i="4"/>
  <c r="N6114" i="4" s="1"/>
  <c r="C6115" i="4"/>
  <c r="N6115" i="4" s="1"/>
  <c r="C6116" i="4"/>
  <c r="N6116" i="4" s="1"/>
  <c r="C6117" i="4"/>
  <c r="N6117" i="4" s="1"/>
  <c r="C6118" i="4"/>
  <c r="N6118" i="4" s="1"/>
  <c r="C6119" i="4"/>
  <c r="N6119" i="4" s="1"/>
  <c r="C6120" i="4"/>
  <c r="N6120" i="4" s="1"/>
  <c r="C6121" i="4"/>
  <c r="N6121" i="4" s="1"/>
  <c r="C6122" i="4"/>
  <c r="N6122" i="4" s="1"/>
  <c r="C6123" i="4"/>
  <c r="N6123" i="4" s="1"/>
  <c r="C6124" i="4"/>
  <c r="N6124" i="4" s="1"/>
  <c r="C6125" i="4"/>
  <c r="N6125" i="4" s="1"/>
  <c r="C6126" i="4"/>
  <c r="N6126" i="4" s="1"/>
  <c r="C6127" i="4"/>
  <c r="N6127" i="4" s="1"/>
  <c r="C6128" i="4"/>
  <c r="N6128" i="4" s="1"/>
  <c r="C6129" i="4"/>
  <c r="N6129" i="4" s="1"/>
  <c r="C6130" i="4"/>
  <c r="N6130" i="4" s="1"/>
  <c r="C6131" i="4"/>
  <c r="N6131" i="4" s="1"/>
  <c r="C6132" i="4"/>
  <c r="N6132" i="4" s="1"/>
  <c r="C6133" i="4"/>
  <c r="N6133" i="4" s="1"/>
  <c r="C6134" i="4"/>
  <c r="N6134" i="4" s="1"/>
  <c r="C6135" i="4"/>
  <c r="N6135" i="4" s="1"/>
  <c r="C6136" i="4"/>
  <c r="N6136" i="4" s="1"/>
  <c r="C6137" i="4"/>
  <c r="N6137" i="4" s="1"/>
  <c r="C6138" i="4"/>
  <c r="N6138" i="4" s="1"/>
  <c r="C6139" i="4"/>
  <c r="N6139" i="4" s="1"/>
  <c r="C6140" i="4"/>
  <c r="N6140" i="4" s="1"/>
  <c r="C6141" i="4"/>
  <c r="N6141" i="4" s="1"/>
  <c r="C6142" i="4"/>
  <c r="N6142" i="4" s="1"/>
  <c r="C6143" i="4"/>
  <c r="N6143" i="4" s="1"/>
  <c r="C6144" i="4"/>
  <c r="N6144" i="4" s="1"/>
  <c r="C6145" i="4"/>
  <c r="N6145" i="4" s="1"/>
  <c r="C6146" i="4"/>
  <c r="N6146" i="4" s="1"/>
  <c r="C6147" i="4"/>
  <c r="N6147" i="4" s="1"/>
  <c r="C6148" i="4"/>
  <c r="N6148" i="4" s="1"/>
  <c r="C6149" i="4"/>
  <c r="N6149" i="4" s="1"/>
  <c r="C6150" i="4"/>
  <c r="N6150" i="4" s="1"/>
  <c r="C6151" i="4"/>
  <c r="N6151" i="4" s="1"/>
  <c r="C6152" i="4"/>
  <c r="N6152" i="4" s="1"/>
  <c r="C6153" i="4"/>
  <c r="N6153" i="4" s="1"/>
  <c r="C6154" i="4"/>
  <c r="N6154" i="4" s="1"/>
  <c r="C6155" i="4"/>
  <c r="N6155" i="4" s="1"/>
  <c r="C6156" i="4"/>
  <c r="N6156" i="4" s="1"/>
  <c r="C6157" i="4"/>
  <c r="N6157" i="4" s="1"/>
  <c r="C6158" i="4"/>
  <c r="N6158" i="4" s="1"/>
  <c r="C6159" i="4"/>
  <c r="N6159" i="4" s="1"/>
  <c r="C6160" i="4"/>
  <c r="N6160" i="4" s="1"/>
  <c r="C6161" i="4"/>
  <c r="N6161" i="4" s="1"/>
  <c r="C6162" i="4"/>
  <c r="N6162" i="4" s="1"/>
  <c r="C6163" i="4"/>
  <c r="N6163" i="4" s="1"/>
  <c r="C6164" i="4"/>
  <c r="N6164" i="4" s="1"/>
  <c r="C6165" i="4"/>
  <c r="N6165" i="4" s="1"/>
  <c r="C6166" i="4"/>
  <c r="N6166" i="4" s="1"/>
  <c r="C6167" i="4"/>
  <c r="N6167" i="4" s="1"/>
  <c r="C6168" i="4"/>
  <c r="N6168" i="4" s="1"/>
  <c r="C6169" i="4"/>
  <c r="N6169" i="4" s="1"/>
  <c r="C6170" i="4"/>
  <c r="N6170" i="4" s="1"/>
  <c r="C6171" i="4"/>
  <c r="N6171" i="4" s="1"/>
  <c r="C6172" i="4"/>
  <c r="N6172" i="4" s="1"/>
  <c r="C6173" i="4"/>
  <c r="N6173" i="4" s="1"/>
  <c r="C6174" i="4"/>
  <c r="N6174" i="4" s="1"/>
  <c r="C6175" i="4"/>
  <c r="N6175" i="4" s="1"/>
  <c r="C6176" i="4"/>
  <c r="N6176" i="4" s="1"/>
  <c r="C6177" i="4"/>
  <c r="N6177" i="4" s="1"/>
  <c r="C6178" i="4"/>
  <c r="N6178" i="4" s="1"/>
  <c r="C6179" i="4"/>
  <c r="N6179" i="4" s="1"/>
  <c r="C6180" i="4"/>
  <c r="N6180" i="4" s="1"/>
  <c r="C6181" i="4"/>
  <c r="N6181" i="4" s="1"/>
  <c r="C6182" i="4"/>
  <c r="N6182" i="4" s="1"/>
  <c r="C6183" i="4"/>
  <c r="N6183" i="4" s="1"/>
  <c r="C6184" i="4"/>
  <c r="N6184" i="4" s="1"/>
  <c r="C6185" i="4"/>
  <c r="N6185" i="4" s="1"/>
  <c r="C6186" i="4"/>
  <c r="N6186" i="4" s="1"/>
  <c r="C6187" i="4"/>
  <c r="N6187" i="4" s="1"/>
  <c r="C6188" i="4"/>
  <c r="N6188" i="4" s="1"/>
  <c r="C6189" i="4"/>
  <c r="N6189" i="4" s="1"/>
  <c r="C6190" i="4"/>
  <c r="N6190" i="4" s="1"/>
  <c r="C6191" i="4"/>
  <c r="N6191" i="4" s="1"/>
  <c r="C6192" i="4"/>
  <c r="N6192" i="4" s="1"/>
  <c r="C6193" i="4"/>
  <c r="N6193" i="4" s="1"/>
  <c r="C6194" i="4"/>
  <c r="N6194" i="4" s="1"/>
  <c r="C6195" i="4"/>
  <c r="N6195" i="4" s="1"/>
  <c r="C6196" i="4"/>
  <c r="N6196" i="4" s="1"/>
  <c r="C6197" i="4"/>
  <c r="N6197" i="4" s="1"/>
  <c r="C6198" i="4"/>
  <c r="N6198" i="4" s="1"/>
  <c r="C6199" i="4"/>
  <c r="N6199" i="4" s="1"/>
  <c r="C6200" i="4"/>
  <c r="N6200" i="4" s="1"/>
  <c r="C6201" i="4"/>
  <c r="N6201" i="4" s="1"/>
  <c r="C6202" i="4"/>
  <c r="N6202" i="4" s="1"/>
  <c r="C6203" i="4"/>
  <c r="N6203" i="4" s="1"/>
  <c r="C6204" i="4"/>
  <c r="N6204" i="4" s="1"/>
  <c r="C6205" i="4"/>
  <c r="N6205" i="4" s="1"/>
  <c r="C6206" i="4"/>
  <c r="N6206" i="4" s="1"/>
  <c r="C6207" i="4"/>
  <c r="N6207" i="4" s="1"/>
  <c r="C6208" i="4"/>
  <c r="N6208" i="4" s="1"/>
  <c r="C6209" i="4"/>
  <c r="N6209" i="4" s="1"/>
  <c r="C6210" i="4"/>
  <c r="N6210" i="4" s="1"/>
  <c r="C6211" i="4"/>
  <c r="N6211" i="4" s="1"/>
  <c r="C6212" i="4"/>
  <c r="N6212" i="4" s="1"/>
  <c r="C6213" i="4"/>
  <c r="N6213" i="4" s="1"/>
  <c r="C6214" i="4"/>
  <c r="N6214" i="4" s="1"/>
  <c r="C6215" i="4"/>
  <c r="P6215" i="4" s="1"/>
  <c r="C6216" i="4"/>
  <c r="N6216" i="4" s="1"/>
  <c r="C6217" i="4"/>
  <c r="N6217" i="4" s="1"/>
  <c r="C6218" i="4"/>
  <c r="N6218" i="4" s="1"/>
  <c r="C6219" i="4"/>
  <c r="N6219" i="4" s="1"/>
  <c r="C6220" i="4"/>
  <c r="N6220" i="4" s="1"/>
  <c r="C6221" i="4"/>
  <c r="N6221" i="4" s="1"/>
  <c r="C6222" i="4"/>
  <c r="N6222" i="4" s="1"/>
  <c r="C6223" i="4"/>
  <c r="N6223" i="4" s="1"/>
  <c r="C6224" i="4"/>
  <c r="N6224" i="4" s="1"/>
  <c r="C6225" i="4"/>
  <c r="N6225" i="4" s="1"/>
  <c r="C6226" i="4"/>
  <c r="N6226" i="4" s="1"/>
  <c r="C6227" i="4"/>
  <c r="N6227" i="4" s="1"/>
  <c r="C6228" i="4"/>
  <c r="N6228" i="4" s="1"/>
  <c r="C6229" i="4"/>
  <c r="N6229" i="4" s="1"/>
  <c r="C6230" i="4"/>
  <c r="N6230" i="4" s="1"/>
  <c r="C6231" i="4"/>
  <c r="N6231" i="4" s="1"/>
  <c r="C6232" i="4"/>
  <c r="N6232" i="4" s="1"/>
  <c r="C6233" i="4"/>
  <c r="N6233" i="4" s="1"/>
  <c r="C6234" i="4"/>
  <c r="N6234" i="4" s="1"/>
  <c r="C6235" i="4"/>
  <c r="N6235" i="4" s="1"/>
  <c r="C6236" i="4"/>
  <c r="N6236" i="4" s="1"/>
  <c r="C6237" i="4"/>
  <c r="N6237" i="4" s="1"/>
  <c r="C6238" i="4"/>
  <c r="N6238" i="4" s="1"/>
  <c r="C6239" i="4"/>
  <c r="N6239" i="4" s="1"/>
  <c r="C6240" i="4"/>
  <c r="N6240" i="4" s="1"/>
  <c r="C6241" i="4"/>
  <c r="N6241" i="4" s="1"/>
  <c r="C6242" i="4"/>
  <c r="N6242" i="4" s="1"/>
  <c r="C6243" i="4"/>
  <c r="N6243" i="4" s="1"/>
  <c r="C6244" i="4"/>
  <c r="N6244" i="4" s="1"/>
  <c r="C6245" i="4"/>
  <c r="N6245" i="4" s="1"/>
  <c r="C6246" i="4"/>
  <c r="N6246" i="4" s="1"/>
  <c r="C6247" i="4"/>
  <c r="N6247" i="4" s="1"/>
  <c r="C6248" i="4"/>
  <c r="N6248" i="4" s="1"/>
  <c r="C6249" i="4"/>
  <c r="N6249" i="4" s="1"/>
  <c r="C6250" i="4"/>
  <c r="N6250" i="4" s="1"/>
  <c r="C6251" i="4"/>
  <c r="N6251" i="4" s="1"/>
  <c r="C6252" i="4"/>
  <c r="N6252" i="4" s="1"/>
  <c r="C6253" i="4"/>
  <c r="N6253" i="4" s="1"/>
  <c r="C6254" i="4"/>
  <c r="N6254" i="4" s="1"/>
  <c r="C6255" i="4"/>
  <c r="N6255" i="4" s="1"/>
  <c r="C6256" i="4"/>
  <c r="N6256" i="4" s="1"/>
  <c r="C6257" i="4"/>
  <c r="N6257" i="4" s="1"/>
  <c r="C6258" i="4"/>
  <c r="N6258" i="4" s="1"/>
  <c r="C6259" i="4"/>
  <c r="N6259" i="4" s="1"/>
  <c r="C6260" i="4"/>
  <c r="N6260" i="4" s="1"/>
  <c r="C6261" i="4"/>
  <c r="N6261" i="4" s="1"/>
  <c r="C6262" i="4"/>
  <c r="N6262" i="4" s="1"/>
  <c r="C6263" i="4"/>
  <c r="N6263" i="4" s="1"/>
  <c r="C6264" i="4"/>
  <c r="N6264" i="4" s="1"/>
  <c r="C6265" i="4"/>
  <c r="N6265" i="4" s="1"/>
  <c r="C6266" i="4"/>
  <c r="N6266" i="4" s="1"/>
  <c r="C6267" i="4"/>
  <c r="N6267" i="4" s="1"/>
  <c r="C6268" i="4"/>
  <c r="N6268" i="4" s="1"/>
  <c r="C6269" i="4"/>
  <c r="N6269" i="4" s="1"/>
  <c r="C6270" i="4"/>
  <c r="N6270" i="4" s="1"/>
  <c r="C6271" i="4"/>
  <c r="N6271" i="4" s="1"/>
  <c r="C6272" i="4"/>
  <c r="N6272" i="4" s="1"/>
  <c r="C6273" i="4"/>
  <c r="N6273" i="4" s="1"/>
  <c r="C6274" i="4"/>
  <c r="N6274" i="4" s="1"/>
  <c r="C6275" i="4"/>
  <c r="N6275" i="4" s="1"/>
  <c r="C6276" i="4"/>
  <c r="N6276" i="4" s="1"/>
  <c r="C6277" i="4"/>
  <c r="N6277" i="4" s="1"/>
  <c r="C6278" i="4"/>
  <c r="N6278" i="4" s="1"/>
  <c r="C6279" i="4"/>
  <c r="N6279" i="4" s="1"/>
  <c r="C6280" i="4"/>
  <c r="N6280" i="4" s="1"/>
  <c r="C6281" i="4"/>
  <c r="N6281" i="4" s="1"/>
  <c r="C6282" i="4"/>
  <c r="N6282" i="4" s="1"/>
  <c r="C6283" i="4"/>
  <c r="P6283" i="4" s="1"/>
  <c r="C6284" i="4"/>
  <c r="N6284" i="4" s="1"/>
  <c r="C6285" i="4"/>
  <c r="N6285" i="4" s="1"/>
  <c r="C6286" i="4"/>
  <c r="N6286" i="4" s="1"/>
  <c r="C6287" i="4"/>
  <c r="N6287" i="4" s="1"/>
  <c r="C6288" i="4"/>
  <c r="N6288" i="4" s="1"/>
  <c r="C6289" i="4"/>
  <c r="N6289" i="4" s="1"/>
  <c r="C6290" i="4"/>
  <c r="P6290" i="4" s="1"/>
  <c r="C6291" i="4"/>
  <c r="N6291" i="4" s="1"/>
  <c r="C6292" i="4"/>
  <c r="N6292" i="4" s="1"/>
  <c r="C6293" i="4"/>
  <c r="N6293" i="4" s="1"/>
  <c r="C6294" i="4"/>
  <c r="N6294" i="4" s="1"/>
  <c r="C6295" i="4"/>
  <c r="N6295" i="4" s="1"/>
  <c r="C6296" i="4"/>
  <c r="N6296" i="4" s="1"/>
  <c r="C6297" i="4"/>
  <c r="N6297" i="4" s="1"/>
  <c r="C6298" i="4"/>
  <c r="N6298" i="4" s="1"/>
  <c r="C6299" i="4"/>
  <c r="N6299" i="4" s="1"/>
  <c r="C6300" i="4"/>
  <c r="N6300" i="4" s="1"/>
  <c r="C6301" i="4"/>
  <c r="N6301" i="4" s="1"/>
  <c r="C6302" i="4"/>
  <c r="N6302" i="4" s="1"/>
  <c r="C6303" i="4"/>
  <c r="N6303" i="4" s="1"/>
  <c r="C6304" i="4"/>
  <c r="N6304" i="4" s="1"/>
  <c r="C6305" i="4"/>
  <c r="N6305" i="4" s="1"/>
  <c r="C6306" i="4"/>
  <c r="N6306" i="4" s="1"/>
  <c r="C6307" i="4"/>
  <c r="N6307" i="4" s="1"/>
  <c r="C6308" i="4"/>
  <c r="N6308" i="4" s="1"/>
  <c r="C6309" i="4"/>
  <c r="N6309" i="4" s="1"/>
  <c r="C6310" i="4"/>
  <c r="N6310" i="4" s="1"/>
  <c r="C6311" i="4"/>
  <c r="N6311" i="4" s="1"/>
  <c r="C6312" i="4"/>
  <c r="N6312" i="4" s="1"/>
  <c r="C6313" i="4"/>
  <c r="N6313" i="4" s="1"/>
  <c r="C6314" i="4"/>
  <c r="N6314" i="4" s="1"/>
  <c r="C6315" i="4"/>
  <c r="N6315" i="4" s="1"/>
  <c r="C6316" i="4"/>
  <c r="N6316" i="4" s="1"/>
  <c r="C6317" i="4"/>
  <c r="N6317" i="4" s="1"/>
  <c r="C6318" i="4"/>
  <c r="N6318" i="4" s="1"/>
  <c r="C6319" i="4"/>
  <c r="N6319" i="4" s="1"/>
  <c r="C6320" i="4"/>
  <c r="N6320" i="4" s="1"/>
  <c r="C6321" i="4"/>
  <c r="N6321" i="4" s="1"/>
  <c r="C6322" i="4"/>
  <c r="N6322" i="4" s="1"/>
  <c r="C6323" i="4"/>
  <c r="N6323" i="4" s="1"/>
  <c r="C6324" i="4"/>
  <c r="N6324" i="4" s="1"/>
  <c r="C6325" i="4"/>
  <c r="N6325" i="4" s="1"/>
  <c r="C6326" i="4"/>
  <c r="N6326" i="4" s="1"/>
  <c r="C6327" i="4"/>
  <c r="N6327" i="4" s="1"/>
  <c r="C6328" i="4"/>
  <c r="N6328" i="4" s="1"/>
  <c r="C6329" i="4"/>
  <c r="N6329" i="4" s="1"/>
  <c r="C6330" i="4"/>
  <c r="N6330" i="4" s="1"/>
  <c r="C6331" i="4"/>
  <c r="N6331" i="4" s="1"/>
  <c r="C6332" i="4"/>
  <c r="N6332" i="4" s="1"/>
  <c r="C6333" i="4"/>
  <c r="N6333" i="4" s="1"/>
  <c r="C6334" i="4"/>
  <c r="N6334" i="4" s="1"/>
  <c r="C6335" i="4"/>
  <c r="N6335" i="4" s="1"/>
  <c r="C6336" i="4"/>
  <c r="N6336" i="4" s="1"/>
  <c r="C6337" i="4"/>
  <c r="N6337" i="4" s="1"/>
  <c r="C6338" i="4"/>
  <c r="N6338" i="4" s="1"/>
  <c r="C6339" i="4"/>
  <c r="N6339" i="4" s="1"/>
  <c r="C6340" i="4"/>
  <c r="N6340" i="4" s="1"/>
  <c r="C6341" i="4"/>
  <c r="N6341" i="4" s="1"/>
  <c r="C6342" i="4"/>
  <c r="N6342" i="4" s="1"/>
  <c r="C6343" i="4"/>
  <c r="N6343" i="4" s="1"/>
  <c r="C6344" i="4"/>
  <c r="N6344" i="4" s="1"/>
  <c r="C6345" i="4"/>
  <c r="N6345" i="4" s="1"/>
  <c r="C6346" i="4"/>
  <c r="N6346" i="4" s="1"/>
  <c r="C6347" i="4"/>
  <c r="N6347" i="4" s="1"/>
  <c r="C6348" i="4"/>
  <c r="N6348" i="4" s="1"/>
  <c r="C6349" i="4"/>
  <c r="N6349" i="4" s="1"/>
  <c r="C6350" i="4"/>
  <c r="N6350" i="4" s="1"/>
  <c r="C6351" i="4"/>
  <c r="N6351" i="4" s="1"/>
  <c r="C6352" i="4"/>
  <c r="N6352" i="4" s="1"/>
  <c r="C6353" i="4"/>
  <c r="N6353" i="4" s="1"/>
  <c r="C6354" i="4"/>
  <c r="N6354" i="4" s="1"/>
  <c r="C6355" i="4"/>
  <c r="N6355" i="4" s="1"/>
  <c r="C6356" i="4"/>
  <c r="N6356" i="4" s="1"/>
  <c r="C6357" i="4"/>
  <c r="N6357" i="4" s="1"/>
  <c r="C6358" i="4"/>
  <c r="N6358" i="4" s="1"/>
  <c r="C6359" i="4"/>
  <c r="N6359" i="4" s="1"/>
  <c r="C6360" i="4"/>
  <c r="N6360" i="4" s="1"/>
  <c r="C6361" i="4"/>
  <c r="N6361" i="4" s="1"/>
  <c r="C6362" i="4"/>
  <c r="N6362" i="4" s="1"/>
  <c r="C6363" i="4"/>
  <c r="N6363" i="4" s="1"/>
  <c r="C6364" i="4"/>
  <c r="N6364" i="4" s="1"/>
  <c r="C6365" i="4"/>
  <c r="N6365" i="4" s="1"/>
  <c r="C6366" i="4"/>
  <c r="N6366" i="4" s="1"/>
  <c r="C6367" i="4"/>
  <c r="N6367" i="4" s="1"/>
  <c r="C6368" i="4"/>
  <c r="N6368" i="4" s="1"/>
  <c r="C6369" i="4"/>
  <c r="N6369" i="4" s="1"/>
  <c r="C6370" i="4"/>
  <c r="N6370" i="4" s="1"/>
  <c r="C6371" i="4"/>
  <c r="N6371" i="4" s="1"/>
  <c r="C6372" i="4"/>
  <c r="N6372" i="4" s="1"/>
  <c r="C6373" i="4"/>
  <c r="N6373" i="4" s="1"/>
  <c r="C6374" i="4"/>
  <c r="N6374" i="4" s="1"/>
  <c r="C6375" i="4"/>
  <c r="N6375" i="4" s="1"/>
  <c r="C6376" i="4"/>
  <c r="N6376" i="4" s="1"/>
  <c r="C6377" i="4"/>
  <c r="N6377" i="4" s="1"/>
  <c r="C6378" i="4"/>
  <c r="N6378" i="4" s="1"/>
  <c r="C6379" i="4"/>
  <c r="N6379" i="4" s="1"/>
  <c r="C6380" i="4"/>
  <c r="N6380" i="4" s="1"/>
  <c r="C6381" i="4"/>
  <c r="N6381" i="4" s="1"/>
  <c r="C6382" i="4"/>
  <c r="N6382" i="4" s="1"/>
  <c r="C6383" i="4"/>
  <c r="P6383" i="4" s="1"/>
  <c r="C6384" i="4"/>
  <c r="N6384" i="4" s="1"/>
  <c r="C6385" i="4"/>
  <c r="N6385" i="4" s="1"/>
  <c r="C6386" i="4"/>
  <c r="N6386" i="4" s="1"/>
  <c r="C6387" i="4"/>
  <c r="N6387" i="4" s="1"/>
  <c r="C6388" i="4"/>
  <c r="N6388" i="4" s="1"/>
  <c r="C6389" i="4"/>
  <c r="N6389" i="4" s="1"/>
  <c r="C6390" i="4"/>
  <c r="N6390" i="4" s="1"/>
  <c r="C6391" i="4"/>
  <c r="N6391" i="4" s="1"/>
  <c r="C6392" i="4"/>
  <c r="N6392" i="4" s="1"/>
  <c r="C6393" i="4"/>
  <c r="N6393" i="4" s="1"/>
  <c r="C6394" i="4"/>
  <c r="N6394" i="4" s="1"/>
  <c r="C6395" i="4"/>
  <c r="N6395" i="4" s="1"/>
  <c r="C6396" i="4"/>
  <c r="N6396" i="4" s="1"/>
  <c r="C6397" i="4"/>
  <c r="N6397" i="4" s="1"/>
  <c r="C6398" i="4"/>
  <c r="N6398" i="4" s="1"/>
  <c r="C6399" i="4"/>
  <c r="N6399" i="4" s="1"/>
  <c r="C6400" i="4"/>
  <c r="N6400" i="4" s="1"/>
  <c r="C6401" i="4"/>
  <c r="N6401" i="4" s="1"/>
  <c r="C6402" i="4"/>
  <c r="N6402" i="4" s="1"/>
  <c r="C6403" i="4"/>
  <c r="N6403" i="4" s="1"/>
  <c r="C6404" i="4"/>
  <c r="N6404" i="4" s="1"/>
  <c r="C6405" i="4"/>
  <c r="N6405" i="4" s="1"/>
  <c r="C6406" i="4"/>
  <c r="N6406" i="4" s="1"/>
  <c r="C6407" i="4"/>
  <c r="N6407" i="4" s="1"/>
  <c r="C6408" i="4"/>
  <c r="N6408" i="4" s="1"/>
  <c r="C6409" i="4"/>
  <c r="N6409" i="4" s="1"/>
  <c r="C6410" i="4"/>
  <c r="N6410" i="4" s="1"/>
  <c r="C6411" i="4"/>
  <c r="N6411" i="4" s="1"/>
  <c r="C6412" i="4"/>
  <c r="N6412" i="4" s="1"/>
  <c r="C6413" i="4"/>
  <c r="N6413" i="4" s="1"/>
  <c r="C6414" i="4"/>
  <c r="N6414" i="4" s="1"/>
  <c r="C6415" i="4"/>
  <c r="N6415" i="4" s="1"/>
  <c r="C6416" i="4"/>
  <c r="N6416" i="4" s="1"/>
  <c r="C6417" i="4"/>
  <c r="N6417" i="4" s="1"/>
  <c r="C6418" i="4"/>
  <c r="N6418" i="4" s="1"/>
  <c r="C6419" i="4"/>
  <c r="N6419" i="4" s="1"/>
  <c r="C6420" i="4"/>
  <c r="N6420" i="4" s="1"/>
  <c r="C6421" i="4"/>
  <c r="N6421" i="4" s="1"/>
  <c r="C6422" i="4"/>
  <c r="N6422" i="4" s="1"/>
  <c r="C6423" i="4"/>
  <c r="N6423" i="4" s="1"/>
  <c r="C6424" i="4"/>
  <c r="N6424" i="4" s="1"/>
  <c r="C6425" i="4"/>
  <c r="N6425" i="4" s="1"/>
  <c r="C6426" i="4"/>
  <c r="N6426" i="4" s="1"/>
  <c r="C6427" i="4"/>
  <c r="N6427" i="4" s="1"/>
  <c r="C6428" i="4"/>
  <c r="P6428" i="4" s="1"/>
  <c r="C6429" i="4"/>
  <c r="N6429" i="4" s="1"/>
  <c r="C6430" i="4"/>
  <c r="N6430" i="4" s="1"/>
  <c r="C6431" i="4"/>
  <c r="N6431" i="4" s="1"/>
  <c r="C6432" i="4"/>
  <c r="N6432" i="4" s="1"/>
  <c r="C6433" i="4"/>
  <c r="N6433" i="4" s="1"/>
  <c r="C6434" i="4"/>
  <c r="N6434" i="4" s="1"/>
  <c r="C6435" i="4"/>
  <c r="N6435" i="4" s="1"/>
  <c r="C6436" i="4"/>
  <c r="N6436" i="4" s="1"/>
  <c r="C6437" i="4"/>
  <c r="N6437" i="4" s="1"/>
  <c r="C6438" i="4"/>
  <c r="N6438" i="4" s="1"/>
  <c r="C6439" i="4"/>
  <c r="N6439" i="4" s="1"/>
  <c r="C6440" i="4"/>
  <c r="N6440" i="4" s="1"/>
  <c r="C6441" i="4"/>
  <c r="N6441" i="4" s="1"/>
  <c r="C6442" i="4"/>
  <c r="N6442" i="4" s="1"/>
  <c r="C6443" i="4"/>
  <c r="N6443" i="4" s="1"/>
  <c r="C6444" i="4"/>
  <c r="N6444" i="4" s="1"/>
  <c r="C6445" i="4"/>
  <c r="N6445" i="4" s="1"/>
  <c r="C6446" i="4"/>
  <c r="P6446" i="4" s="1"/>
  <c r="C6447" i="4"/>
  <c r="N6447" i="4" s="1"/>
  <c r="C6448" i="4"/>
  <c r="N6448" i="4" s="1"/>
  <c r="C6449" i="4"/>
  <c r="N6449" i="4" s="1"/>
  <c r="C6450" i="4"/>
  <c r="N6450" i="4" s="1"/>
  <c r="C6451" i="4"/>
  <c r="N6451" i="4" s="1"/>
  <c r="C6452" i="4"/>
  <c r="N6452" i="4" s="1"/>
  <c r="C6453" i="4"/>
  <c r="N6453" i="4" s="1"/>
  <c r="C6454" i="4"/>
  <c r="N6454" i="4" s="1"/>
  <c r="C6455" i="4"/>
  <c r="N6455" i="4" s="1"/>
  <c r="C6456" i="4"/>
  <c r="N6456" i="4" s="1"/>
  <c r="C6457" i="4"/>
  <c r="N6457" i="4" s="1"/>
  <c r="C6458" i="4"/>
  <c r="N6458" i="4" s="1"/>
  <c r="C6459" i="4"/>
  <c r="N6459" i="4" s="1"/>
  <c r="C6460" i="4"/>
  <c r="N6460" i="4" s="1"/>
  <c r="C6461" i="4"/>
  <c r="N6461" i="4" s="1"/>
  <c r="C6462" i="4"/>
  <c r="N6462" i="4" s="1"/>
  <c r="C6463" i="4"/>
  <c r="N6463" i="4" s="1"/>
  <c r="C6464" i="4"/>
  <c r="N6464" i="4" s="1"/>
  <c r="C6465" i="4"/>
  <c r="N6465" i="4" s="1"/>
  <c r="C6466" i="4"/>
  <c r="N6466" i="4" s="1"/>
  <c r="C6467" i="4"/>
  <c r="N6467" i="4" s="1"/>
  <c r="C6468" i="4"/>
  <c r="N6468" i="4" s="1"/>
  <c r="C6469" i="4"/>
  <c r="N6469" i="4" s="1"/>
  <c r="C6470" i="4"/>
  <c r="N6470" i="4" s="1"/>
  <c r="C6471" i="4"/>
  <c r="N6471" i="4" s="1"/>
  <c r="C6472" i="4"/>
  <c r="N6472" i="4" s="1"/>
  <c r="C6473" i="4"/>
  <c r="N6473" i="4" s="1"/>
  <c r="C6474" i="4"/>
  <c r="P6474" i="4" s="1"/>
  <c r="C6475" i="4"/>
  <c r="N6475" i="4" s="1"/>
  <c r="C6476" i="4"/>
  <c r="N6476" i="4" s="1"/>
  <c r="C6477" i="4"/>
  <c r="N6477" i="4" s="1"/>
  <c r="C6478" i="4"/>
  <c r="N6478" i="4" s="1"/>
  <c r="C6479" i="4"/>
  <c r="N6479" i="4" s="1"/>
  <c r="C6480" i="4"/>
  <c r="N6480" i="4" s="1"/>
  <c r="C6481" i="4"/>
  <c r="N6481" i="4" s="1"/>
  <c r="C6482" i="4"/>
  <c r="N6482" i="4" s="1"/>
  <c r="C6483" i="4"/>
  <c r="N6483" i="4" s="1"/>
  <c r="C6484" i="4"/>
  <c r="N6484" i="4" s="1"/>
  <c r="C6485" i="4"/>
  <c r="N6485" i="4" s="1"/>
  <c r="C6486" i="4"/>
  <c r="N6486" i="4" s="1"/>
  <c r="C6487" i="4"/>
  <c r="N6487" i="4" s="1"/>
  <c r="C6488" i="4"/>
  <c r="N6488" i="4" s="1"/>
  <c r="C6489" i="4"/>
  <c r="N6489" i="4" s="1"/>
  <c r="C6490" i="4"/>
  <c r="N6490" i="4" s="1"/>
  <c r="C6491" i="4"/>
  <c r="N6491" i="4" s="1"/>
  <c r="C6492" i="4"/>
  <c r="N6492" i="4" s="1"/>
  <c r="C6493" i="4"/>
  <c r="N6493" i="4" s="1"/>
  <c r="C6494" i="4"/>
  <c r="N6494" i="4" s="1"/>
  <c r="C6495" i="4"/>
  <c r="N6495" i="4" s="1"/>
  <c r="C6496" i="4"/>
  <c r="N6496" i="4" s="1"/>
  <c r="C6497" i="4"/>
  <c r="P6497" i="4" s="1"/>
  <c r="C6498" i="4"/>
  <c r="N6498" i="4" s="1"/>
  <c r="C6499" i="4"/>
  <c r="N6499" i="4" s="1"/>
  <c r="C6500" i="4"/>
  <c r="N6500" i="4" s="1"/>
  <c r="C6501" i="4"/>
  <c r="N6501" i="4" s="1"/>
  <c r="C6502" i="4"/>
  <c r="N6502" i="4" s="1"/>
  <c r="C6503" i="4"/>
  <c r="N6503" i="4" s="1"/>
  <c r="C6504" i="4"/>
  <c r="N6504" i="4" s="1"/>
  <c r="C6505" i="4"/>
  <c r="N6505" i="4" s="1"/>
  <c r="C6506" i="4"/>
  <c r="N6506" i="4" s="1"/>
  <c r="C6507" i="4"/>
  <c r="N6507" i="4" s="1"/>
  <c r="C6508" i="4"/>
  <c r="N6508" i="4" s="1"/>
  <c r="C6509" i="4"/>
  <c r="N6509" i="4" s="1"/>
  <c r="C6510" i="4"/>
  <c r="N6510" i="4" s="1"/>
  <c r="C6511" i="4"/>
  <c r="N6511" i="4" s="1"/>
  <c r="C6512" i="4"/>
  <c r="N6512" i="4" s="1"/>
  <c r="C6513" i="4"/>
  <c r="N6513" i="4" s="1"/>
  <c r="C6514" i="4"/>
  <c r="N6514" i="4" s="1"/>
  <c r="C6515" i="4"/>
  <c r="P6515" i="4" s="1"/>
  <c r="C6516" i="4"/>
  <c r="N6516" i="4" s="1"/>
  <c r="C6517" i="4"/>
  <c r="N6517" i="4" s="1"/>
  <c r="C6518" i="4"/>
  <c r="N6518" i="4" s="1"/>
  <c r="C6519" i="4"/>
  <c r="N6519" i="4" s="1"/>
  <c r="C6520" i="4"/>
  <c r="N6520" i="4" s="1"/>
  <c r="C6521" i="4"/>
  <c r="N6521" i="4" s="1"/>
  <c r="C6522" i="4"/>
  <c r="N6522" i="4" s="1"/>
  <c r="C6523" i="4"/>
  <c r="N6523" i="4" s="1"/>
  <c r="C6524" i="4"/>
  <c r="N6524" i="4" s="1"/>
  <c r="C6525" i="4"/>
  <c r="N6525" i="4" s="1"/>
  <c r="C6526" i="4"/>
  <c r="N6526" i="4" s="1"/>
  <c r="C6527" i="4"/>
  <c r="N6527" i="4" s="1"/>
  <c r="C6528" i="4"/>
  <c r="N6528" i="4" s="1"/>
  <c r="C6529" i="4"/>
  <c r="N6529" i="4" s="1"/>
  <c r="C6530" i="4"/>
  <c r="N6530" i="4" s="1"/>
  <c r="C6531" i="4"/>
  <c r="N6531" i="4" s="1"/>
  <c r="C6532" i="4"/>
  <c r="N6532" i="4" s="1"/>
  <c r="C6533" i="4"/>
  <c r="N6533" i="4" s="1"/>
  <c r="C6534" i="4"/>
  <c r="N6534" i="4" s="1"/>
  <c r="C6535" i="4"/>
  <c r="N6535" i="4" s="1"/>
  <c r="C6536" i="4"/>
  <c r="N6536" i="4" s="1"/>
  <c r="C6537" i="4"/>
  <c r="N6537" i="4" s="1"/>
  <c r="C6538" i="4"/>
  <c r="N6538" i="4" s="1"/>
  <c r="C6539" i="4"/>
  <c r="N6539" i="4" s="1"/>
  <c r="C6540" i="4"/>
  <c r="N6540" i="4" s="1"/>
  <c r="C6541" i="4"/>
  <c r="N6541" i="4" s="1"/>
  <c r="C6542" i="4"/>
  <c r="N6542" i="4" s="1"/>
  <c r="C6543" i="4"/>
  <c r="N6543" i="4" s="1"/>
  <c r="C6544" i="4"/>
  <c r="N6544" i="4" s="1"/>
  <c r="C6545" i="4"/>
  <c r="N6545" i="4" s="1"/>
  <c r="C6546" i="4"/>
  <c r="C6547" i="4"/>
  <c r="N6547" i="4" s="1"/>
  <c r="C6548" i="4"/>
  <c r="N6548" i="4" s="1"/>
  <c r="C6549" i="4"/>
  <c r="N6549" i="4" s="1"/>
  <c r="C6550" i="4"/>
  <c r="N6550" i="4" s="1"/>
  <c r="C6551" i="4"/>
  <c r="N6551" i="4" s="1"/>
  <c r="C6552" i="4"/>
  <c r="N6552" i="4" s="1"/>
  <c r="C6553" i="4"/>
  <c r="N6553" i="4" s="1"/>
  <c r="C6554" i="4"/>
  <c r="N6554" i="4" s="1"/>
  <c r="C6555" i="4"/>
  <c r="N6555" i="4" s="1"/>
  <c r="C6556" i="4"/>
  <c r="N6556" i="4" s="1"/>
  <c r="C6557" i="4"/>
  <c r="N6557" i="4" s="1"/>
  <c r="C6558" i="4"/>
  <c r="N6558" i="4" s="1"/>
  <c r="C6559" i="4"/>
  <c r="N6559" i="4" s="1"/>
  <c r="C6560" i="4"/>
  <c r="N6560" i="4" s="1"/>
  <c r="C6561" i="4"/>
  <c r="N6561" i="4" s="1"/>
  <c r="C6562" i="4"/>
  <c r="N6562" i="4" s="1"/>
  <c r="C6563" i="4"/>
  <c r="N6563" i="4" s="1"/>
  <c r="C6564" i="4"/>
  <c r="N6564" i="4" s="1"/>
  <c r="C6565" i="4"/>
  <c r="N6565" i="4" s="1"/>
  <c r="C6566" i="4"/>
  <c r="N6566" i="4" s="1"/>
  <c r="C6567" i="4"/>
  <c r="N6567" i="4" s="1"/>
  <c r="C6568" i="4"/>
  <c r="P6568" i="4" s="1"/>
  <c r="C6569" i="4"/>
  <c r="P6569" i="4" s="1"/>
  <c r="C6570" i="4"/>
  <c r="N6570" i="4" s="1"/>
  <c r="C6571" i="4"/>
  <c r="N6571" i="4" s="1"/>
  <c r="C6572" i="4"/>
  <c r="N6572" i="4" s="1"/>
  <c r="C6573" i="4"/>
  <c r="N6573" i="4" s="1"/>
  <c r="C6574" i="4"/>
  <c r="N6574" i="4" s="1"/>
  <c r="C6575" i="4"/>
  <c r="N6575" i="4" s="1"/>
  <c r="C6576" i="4"/>
  <c r="N6576" i="4" s="1"/>
  <c r="C6577" i="4"/>
  <c r="N6577" i="4" s="1"/>
  <c r="C6578" i="4"/>
  <c r="N6578" i="4" s="1"/>
  <c r="C6579" i="4"/>
  <c r="N6579" i="4" s="1"/>
  <c r="C6580" i="4"/>
  <c r="N6580" i="4" s="1"/>
  <c r="C6581" i="4"/>
  <c r="N6581" i="4" s="1"/>
  <c r="C6582" i="4"/>
  <c r="N6582" i="4" s="1"/>
  <c r="C6583" i="4"/>
  <c r="N6583" i="4" s="1"/>
  <c r="C6584" i="4"/>
  <c r="N6584" i="4" s="1"/>
  <c r="C6585" i="4"/>
  <c r="N6585" i="4" s="1"/>
  <c r="C6586" i="4"/>
  <c r="N6586" i="4" s="1"/>
  <c r="C6587" i="4"/>
  <c r="N6587" i="4" s="1"/>
  <c r="C6588" i="4"/>
  <c r="N6588" i="4" s="1"/>
  <c r="C6589" i="4"/>
  <c r="N6589" i="4" s="1"/>
  <c r="C6590" i="4"/>
  <c r="N6590" i="4" s="1"/>
  <c r="C6591" i="4"/>
  <c r="N6591" i="4" s="1"/>
  <c r="C6592" i="4"/>
  <c r="N6592" i="4" s="1"/>
  <c r="C6593" i="4"/>
  <c r="N6593" i="4" s="1"/>
  <c r="C6594" i="4"/>
  <c r="N6594" i="4" s="1"/>
  <c r="C6595" i="4"/>
  <c r="N6595" i="4" s="1"/>
  <c r="C6596" i="4"/>
  <c r="N6596" i="4" s="1"/>
  <c r="C6597" i="4"/>
  <c r="N6597" i="4" s="1"/>
  <c r="C6598" i="4"/>
  <c r="N6598" i="4" s="1"/>
  <c r="C6599" i="4"/>
  <c r="N6599" i="4" s="1"/>
  <c r="C6600" i="4"/>
  <c r="N6600" i="4" s="1"/>
  <c r="C6601" i="4"/>
  <c r="N6601" i="4" s="1"/>
  <c r="C6602" i="4"/>
  <c r="N6602" i="4" s="1"/>
  <c r="C6603" i="4"/>
  <c r="N6603" i="4" s="1"/>
  <c r="C6604" i="4"/>
  <c r="N6604" i="4" s="1"/>
  <c r="C6605" i="4"/>
  <c r="N6605" i="4" s="1"/>
  <c r="C6606" i="4"/>
  <c r="N6606" i="4" s="1"/>
  <c r="C6607" i="4"/>
  <c r="N6607" i="4" s="1"/>
  <c r="C6608" i="4"/>
  <c r="N6608" i="4" s="1"/>
  <c r="C6609" i="4"/>
  <c r="N6609" i="4" s="1"/>
  <c r="C6610" i="4"/>
  <c r="N6610" i="4" s="1"/>
  <c r="C6611" i="4"/>
  <c r="N6611" i="4" s="1"/>
  <c r="C6612" i="4"/>
  <c r="N6612" i="4" s="1"/>
  <c r="C6613" i="4"/>
  <c r="N6613" i="4" s="1"/>
  <c r="C6614" i="4"/>
  <c r="N6614" i="4" s="1"/>
  <c r="C6615" i="4"/>
  <c r="N6615" i="4" s="1"/>
  <c r="C6616" i="4"/>
  <c r="N6616" i="4" s="1"/>
  <c r="C6617" i="4"/>
  <c r="N6617" i="4" s="1"/>
  <c r="C6618" i="4"/>
  <c r="N6618" i="4" s="1"/>
  <c r="C6619" i="4"/>
  <c r="N6619" i="4" s="1"/>
  <c r="C6620" i="4"/>
  <c r="N6620" i="4" s="1"/>
  <c r="C6621" i="4"/>
  <c r="N6621" i="4" s="1"/>
  <c r="C6622" i="4"/>
  <c r="N6622" i="4" s="1"/>
  <c r="C6623" i="4"/>
  <c r="N6623" i="4" s="1"/>
  <c r="C6624" i="4"/>
  <c r="N6624" i="4" s="1"/>
  <c r="C6625" i="4"/>
  <c r="N6625" i="4" s="1"/>
  <c r="C6626" i="4"/>
  <c r="P6626" i="4" s="1"/>
  <c r="C6627" i="4"/>
  <c r="N6627" i="4" s="1"/>
  <c r="C6628" i="4"/>
  <c r="N6628" i="4" s="1"/>
  <c r="C6629" i="4"/>
  <c r="N6629" i="4" s="1"/>
  <c r="C6630" i="4"/>
  <c r="N6630" i="4" s="1"/>
  <c r="C6631" i="4"/>
  <c r="N6631" i="4" s="1"/>
  <c r="C6632" i="4"/>
  <c r="N6632" i="4" s="1"/>
  <c r="C6633" i="4"/>
  <c r="N6633" i="4" s="1"/>
  <c r="C6634" i="4"/>
  <c r="N6634" i="4" s="1"/>
  <c r="C6635" i="4"/>
  <c r="N6635" i="4" s="1"/>
  <c r="C6636" i="4"/>
  <c r="N6636" i="4" s="1"/>
  <c r="C6637" i="4"/>
  <c r="N6637" i="4" s="1"/>
  <c r="C6638" i="4"/>
  <c r="N6638" i="4" s="1"/>
  <c r="C6639" i="4"/>
  <c r="N6639" i="4" s="1"/>
  <c r="C6640" i="4"/>
  <c r="N6640" i="4" s="1"/>
  <c r="C6641" i="4"/>
  <c r="N6641" i="4" s="1"/>
  <c r="C6642" i="4"/>
  <c r="N6642" i="4" s="1"/>
  <c r="C6643" i="4"/>
  <c r="N6643" i="4" s="1"/>
  <c r="C6644" i="4"/>
  <c r="N6644" i="4" s="1"/>
  <c r="C6645" i="4"/>
  <c r="N6645" i="4" s="1"/>
  <c r="C6646" i="4"/>
  <c r="N6646" i="4" s="1"/>
  <c r="C6647" i="4"/>
  <c r="N6647" i="4" s="1"/>
  <c r="C6648" i="4"/>
  <c r="N6648" i="4" s="1"/>
  <c r="C6649" i="4"/>
  <c r="N6649" i="4" s="1"/>
  <c r="C6650" i="4"/>
  <c r="N6650" i="4" s="1"/>
  <c r="C6651" i="4"/>
  <c r="N6651" i="4" s="1"/>
  <c r="C6652" i="4"/>
  <c r="P6652" i="4" s="1"/>
  <c r="C6653" i="4"/>
  <c r="N6653" i="4" s="1"/>
  <c r="C6654" i="4"/>
  <c r="N6654" i="4" s="1"/>
  <c r="C6655" i="4"/>
  <c r="N6655" i="4" s="1"/>
  <c r="C6656" i="4"/>
  <c r="N6656" i="4" s="1"/>
  <c r="C6657" i="4"/>
  <c r="N6657" i="4" s="1"/>
  <c r="C6658" i="4"/>
  <c r="N6658" i="4" s="1"/>
  <c r="C6659" i="4"/>
  <c r="N6659" i="4" s="1"/>
  <c r="C6660" i="4"/>
  <c r="N6660" i="4" s="1"/>
  <c r="C6661" i="4"/>
  <c r="N6661" i="4" s="1"/>
  <c r="C6662" i="4"/>
  <c r="N6662" i="4" s="1"/>
  <c r="C6663" i="4"/>
  <c r="N6663" i="4" s="1"/>
  <c r="C6664" i="4"/>
  <c r="N6664" i="4" s="1"/>
  <c r="C6665" i="4"/>
  <c r="N6665" i="4" s="1"/>
  <c r="C6666" i="4"/>
  <c r="N6666" i="4" s="1"/>
  <c r="C6667" i="4"/>
  <c r="N6667" i="4" s="1"/>
  <c r="C6668" i="4"/>
  <c r="N6668" i="4" s="1"/>
  <c r="C6669" i="4"/>
  <c r="N6669" i="4" s="1"/>
  <c r="C6670" i="4"/>
  <c r="N6670" i="4" s="1"/>
  <c r="C6671" i="4"/>
  <c r="N6671" i="4" s="1"/>
  <c r="C6672" i="4"/>
  <c r="N6672" i="4" s="1"/>
  <c r="C6673" i="4"/>
  <c r="N6673" i="4" s="1"/>
  <c r="C6674" i="4"/>
  <c r="N6674" i="4" s="1"/>
  <c r="C6675" i="4"/>
  <c r="N6675" i="4" s="1"/>
  <c r="C6676" i="4"/>
  <c r="N6676" i="4" s="1"/>
  <c r="C6677" i="4"/>
  <c r="N6677" i="4" s="1"/>
  <c r="C6678" i="4"/>
  <c r="N6678" i="4" s="1"/>
  <c r="C6679" i="4"/>
  <c r="N6679" i="4" s="1"/>
  <c r="C6680" i="4"/>
  <c r="N6680" i="4" s="1"/>
  <c r="C6681" i="4"/>
  <c r="N6681" i="4" s="1"/>
  <c r="C6682" i="4"/>
  <c r="N6682" i="4" s="1"/>
  <c r="C6683" i="4"/>
  <c r="N6683" i="4" s="1"/>
  <c r="C6684" i="4"/>
  <c r="N6684" i="4" s="1"/>
  <c r="C6685" i="4"/>
  <c r="N6685" i="4" s="1"/>
  <c r="C6686" i="4"/>
  <c r="N6686" i="4" s="1"/>
  <c r="C6687" i="4"/>
  <c r="N6687" i="4" s="1"/>
  <c r="C6688" i="4"/>
  <c r="N6688" i="4" s="1"/>
  <c r="C6689" i="4"/>
  <c r="N6689" i="4" s="1"/>
  <c r="C6690" i="4"/>
  <c r="N6690" i="4" s="1"/>
  <c r="C6691" i="4"/>
  <c r="N6691" i="4" s="1"/>
  <c r="C6692" i="4"/>
  <c r="N6692" i="4" s="1"/>
  <c r="C6693" i="4"/>
  <c r="N6693" i="4" s="1"/>
  <c r="C6694" i="4"/>
  <c r="N6694" i="4" s="1"/>
  <c r="C6695" i="4"/>
  <c r="N6695" i="4" s="1"/>
  <c r="C6696" i="4"/>
  <c r="N6696" i="4" s="1"/>
  <c r="C6697" i="4"/>
  <c r="N6697" i="4" s="1"/>
  <c r="C6698" i="4"/>
  <c r="N6698" i="4" s="1"/>
  <c r="C6699" i="4"/>
  <c r="N6699" i="4" s="1"/>
  <c r="C6700" i="4"/>
  <c r="N6700" i="4" s="1"/>
  <c r="C6701" i="4"/>
  <c r="C6702" i="4"/>
  <c r="N6702" i="4" s="1"/>
  <c r="C6703" i="4"/>
  <c r="N6703" i="4" s="1"/>
  <c r="C6704" i="4"/>
  <c r="N6704" i="4" s="1"/>
  <c r="C6705" i="4"/>
  <c r="N6705" i="4" s="1"/>
  <c r="C5" i="4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1334" i="1"/>
  <c r="M6705" i="4"/>
  <c r="M6704" i="4"/>
  <c r="M6703" i="4"/>
  <c r="M6702" i="4"/>
  <c r="M6701" i="4"/>
  <c r="M6700" i="4"/>
  <c r="M6699" i="4"/>
  <c r="M6698" i="4"/>
  <c r="M6697" i="4"/>
  <c r="M6696" i="4"/>
  <c r="M6695" i="4"/>
  <c r="M6694" i="4"/>
  <c r="M6693" i="4"/>
  <c r="M6692" i="4"/>
  <c r="M6691" i="4"/>
  <c r="M6690" i="4"/>
  <c r="M6689" i="4"/>
  <c r="M6688" i="4"/>
  <c r="M6687" i="4"/>
  <c r="M6686" i="4"/>
  <c r="M6685" i="4"/>
  <c r="M6684" i="4"/>
  <c r="M6683" i="4"/>
  <c r="M6682" i="4"/>
  <c r="M6681" i="4"/>
  <c r="M6680" i="4"/>
  <c r="M6679" i="4"/>
  <c r="M6678" i="4"/>
  <c r="M6677" i="4"/>
  <c r="M6676" i="4"/>
  <c r="M6675" i="4"/>
  <c r="M6674" i="4"/>
  <c r="M6673" i="4"/>
  <c r="M6672" i="4"/>
  <c r="M6671" i="4"/>
  <c r="M6670" i="4"/>
  <c r="M6669" i="4"/>
  <c r="M6668" i="4"/>
  <c r="M6667" i="4"/>
  <c r="M6666" i="4"/>
  <c r="M6665" i="4"/>
  <c r="M6664" i="4"/>
  <c r="M6663" i="4"/>
  <c r="M6662" i="4"/>
  <c r="M6661" i="4"/>
  <c r="M6660" i="4"/>
  <c r="M6659" i="4"/>
  <c r="M6658" i="4"/>
  <c r="M6657" i="4"/>
  <c r="M6656" i="4"/>
  <c r="M6655" i="4"/>
  <c r="M6654" i="4"/>
  <c r="M6653" i="4"/>
  <c r="M6652" i="4"/>
  <c r="M6651" i="4"/>
  <c r="M6650" i="4"/>
  <c r="M6649" i="4"/>
  <c r="M6648" i="4"/>
  <c r="M6647" i="4"/>
  <c r="M6646" i="4"/>
  <c r="M6645" i="4"/>
  <c r="M6644" i="4"/>
  <c r="M6643" i="4"/>
  <c r="M6642" i="4"/>
  <c r="M6641" i="4"/>
  <c r="M6640" i="4"/>
  <c r="M6639" i="4"/>
  <c r="M6638" i="4"/>
  <c r="M6637" i="4"/>
  <c r="M6636" i="4"/>
  <c r="M6635" i="4"/>
  <c r="M6634" i="4"/>
  <c r="M6633" i="4"/>
  <c r="M6632" i="4"/>
  <c r="M6631" i="4"/>
  <c r="M6630" i="4"/>
  <c r="M6629" i="4"/>
  <c r="M6628" i="4"/>
  <c r="M6627" i="4"/>
  <c r="M6626" i="4"/>
  <c r="M6625" i="4"/>
  <c r="M6624" i="4"/>
  <c r="M6623" i="4"/>
  <c r="M6622" i="4"/>
  <c r="M6621" i="4"/>
  <c r="M6620" i="4"/>
  <c r="M6619" i="4"/>
  <c r="M6618" i="4"/>
  <c r="M6617" i="4"/>
  <c r="M6616" i="4"/>
  <c r="M6615" i="4"/>
  <c r="M6614" i="4"/>
  <c r="M6613" i="4"/>
  <c r="M6612" i="4"/>
  <c r="M6611" i="4"/>
  <c r="M6610" i="4"/>
  <c r="M6609" i="4"/>
  <c r="M6608" i="4"/>
  <c r="M6607" i="4"/>
  <c r="M6606" i="4"/>
  <c r="M6605" i="4"/>
  <c r="M6604" i="4"/>
  <c r="M6603" i="4"/>
  <c r="M6602" i="4"/>
  <c r="M6601" i="4"/>
  <c r="M6600" i="4"/>
  <c r="M6599" i="4"/>
  <c r="M6598" i="4"/>
  <c r="M6597" i="4"/>
  <c r="M6596" i="4"/>
  <c r="M6595" i="4"/>
  <c r="M6594" i="4"/>
  <c r="M6593" i="4"/>
  <c r="M6592" i="4"/>
  <c r="M6591" i="4"/>
  <c r="M6590" i="4"/>
  <c r="M6589" i="4"/>
  <c r="M6588" i="4"/>
  <c r="M6587" i="4"/>
  <c r="M6586" i="4"/>
  <c r="M6585" i="4"/>
  <c r="M6584" i="4"/>
  <c r="M6583" i="4"/>
  <c r="M6582" i="4"/>
  <c r="M6581" i="4"/>
  <c r="M6580" i="4"/>
  <c r="M6579" i="4"/>
  <c r="M6578" i="4"/>
  <c r="M6577" i="4"/>
  <c r="M6576" i="4"/>
  <c r="M6575" i="4"/>
  <c r="M6574" i="4"/>
  <c r="M6573" i="4"/>
  <c r="M6572" i="4"/>
  <c r="M6571" i="4"/>
  <c r="M6570" i="4"/>
  <c r="M6569" i="4"/>
  <c r="M6568" i="4"/>
  <c r="M6567" i="4"/>
  <c r="M6566" i="4"/>
  <c r="M6565" i="4"/>
  <c r="M6564" i="4"/>
  <c r="M6563" i="4"/>
  <c r="M6562" i="4"/>
  <c r="M6561" i="4"/>
  <c r="M6560" i="4"/>
  <c r="M6559" i="4"/>
  <c r="M6558" i="4"/>
  <c r="M6557" i="4"/>
  <c r="M6556" i="4"/>
  <c r="M6555" i="4"/>
  <c r="M6554" i="4"/>
  <c r="M6553" i="4"/>
  <c r="M6552" i="4"/>
  <c r="M6551" i="4"/>
  <c r="M6550" i="4"/>
  <c r="M6549" i="4"/>
  <c r="M6548" i="4"/>
  <c r="M6547" i="4"/>
  <c r="M6546" i="4"/>
  <c r="M6545" i="4"/>
  <c r="M6544" i="4"/>
  <c r="M6543" i="4"/>
  <c r="M6542" i="4"/>
  <c r="M6541" i="4"/>
  <c r="M6540" i="4"/>
  <c r="M6539" i="4"/>
  <c r="M6538" i="4"/>
  <c r="M6537" i="4"/>
  <c r="M6536" i="4"/>
  <c r="M6535" i="4"/>
  <c r="M6534" i="4"/>
  <c r="M6533" i="4"/>
  <c r="M6532" i="4"/>
  <c r="M6531" i="4"/>
  <c r="M6530" i="4"/>
  <c r="M6529" i="4"/>
  <c r="M6528" i="4"/>
  <c r="M6527" i="4"/>
  <c r="M6526" i="4"/>
  <c r="M6525" i="4"/>
  <c r="M6524" i="4"/>
  <c r="M6523" i="4"/>
  <c r="M6522" i="4"/>
  <c r="M6521" i="4"/>
  <c r="M6520" i="4"/>
  <c r="M6519" i="4"/>
  <c r="M6518" i="4"/>
  <c r="M6517" i="4"/>
  <c r="M6516" i="4"/>
  <c r="M6515" i="4"/>
  <c r="M6514" i="4"/>
  <c r="M6513" i="4"/>
  <c r="M6512" i="4"/>
  <c r="M6511" i="4"/>
  <c r="M6510" i="4"/>
  <c r="M6509" i="4"/>
  <c r="M6508" i="4"/>
  <c r="M6507" i="4"/>
  <c r="M6506" i="4"/>
  <c r="M6505" i="4"/>
  <c r="M6504" i="4"/>
  <c r="M6503" i="4"/>
  <c r="M6502" i="4"/>
  <c r="M6501" i="4"/>
  <c r="M6500" i="4"/>
  <c r="M6499" i="4"/>
  <c r="M6498" i="4"/>
  <c r="M6497" i="4"/>
  <c r="M6496" i="4"/>
  <c r="M6495" i="4"/>
  <c r="M6494" i="4"/>
  <c r="M6493" i="4"/>
  <c r="M6492" i="4"/>
  <c r="M6491" i="4"/>
  <c r="M6490" i="4"/>
  <c r="M6489" i="4"/>
  <c r="M6488" i="4"/>
  <c r="M6487" i="4"/>
  <c r="M6486" i="4"/>
  <c r="M6485" i="4"/>
  <c r="M6484" i="4"/>
  <c r="M6483" i="4"/>
  <c r="M6482" i="4"/>
  <c r="M6481" i="4"/>
  <c r="M6480" i="4"/>
  <c r="M6479" i="4"/>
  <c r="M6478" i="4"/>
  <c r="M6477" i="4"/>
  <c r="M6476" i="4"/>
  <c r="M6475" i="4"/>
  <c r="M6474" i="4"/>
  <c r="M6473" i="4"/>
  <c r="M6472" i="4"/>
  <c r="M6471" i="4"/>
  <c r="M6470" i="4"/>
  <c r="M6469" i="4"/>
  <c r="M6468" i="4"/>
  <c r="M6467" i="4"/>
  <c r="M6466" i="4"/>
  <c r="M6465" i="4"/>
  <c r="M6464" i="4"/>
  <c r="M6463" i="4"/>
  <c r="M6462" i="4"/>
  <c r="M6461" i="4"/>
  <c r="M6460" i="4"/>
  <c r="M6459" i="4"/>
  <c r="M6458" i="4"/>
  <c r="M6457" i="4"/>
  <c r="M6456" i="4"/>
  <c r="M6455" i="4"/>
  <c r="M6454" i="4"/>
  <c r="M6453" i="4"/>
  <c r="M6452" i="4"/>
  <c r="M6451" i="4"/>
  <c r="M6450" i="4"/>
  <c r="M6449" i="4"/>
  <c r="M6448" i="4"/>
  <c r="M6447" i="4"/>
  <c r="M6446" i="4"/>
  <c r="M6445" i="4"/>
  <c r="M6444" i="4"/>
  <c r="M6443" i="4"/>
  <c r="M6442" i="4"/>
  <c r="M6441" i="4"/>
  <c r="M6440" i="4"/>
  <c r="M6439" i="4"/>
  <c r="M6438" i="4"/>
  <c r="M6437" i="4"/>
  <c r="M6436" i="4"/>
  <c r="M6435" i="4"/>
  <c r="M6434" i="4"/>
  <c r="M6433" i="4"/>
  <c r="M6432" i="4"/>
  <c r="M6431" i="4"/>
  <c r="M6430" i="4"/>
  <c r="M6429" i="4"/>
  <c r="M6428" i="4"/>
  <c r="M6427" i="4"/>
  <c r="M6426" i="4"/>
  <c r="M6425" i="4"/>
  <c r="M6424" i="4"/>
  <c r="M6423" i="4"/>
  <c r="M6422" i="4"/>
  <c r="M6421" i="4"/>
  <c r="M6420" i="4"/>
  <c r="M6419" i="4"/>
  <c r="M6418" i="4"/>
  <c r="M6417" i="4"/>
  <c r="M6416" i="4"/>
  <c r="M6415" i="4"/>
  <c r="M6414" i="4"/>
  <c r="M6413" i="4"/>
  <c r="M6412" i="4"/>
  <c r="M6411" i="4"/>
  <c r="M6410" i="4"/>
  <c r="M6409" i="4"/>
  <c r="M6408" i="4"/>
  <c r="M6407" i="4"/>
  <c r="M6406" i="4"/>
  <c r="M6405" i="4"/>
  <c r="M6404" i="4"/>
  <c r="M6403" i="4"/>
  <c r="M6402" i="4"/>
  <c r="M6401" i="4"/>
  <c r="M6400" i="4"/>
  <c r="M6399" i="4"/>
  <c r="M6398" i="4"/>
  <c r="M6397" i="4"/>
  <c r="M6396" i="4"/>
  <c r="M6395" i="4"/>
  <c r="M6394" i="4"/>
  <c r="M6393" i="4"/>
  <c r="M6392" i="4"/>
  <c r="M6391" i="4"/>
  <c r="M6390" i="4"/>
  <c r="M6389" i="4"/>
  <c r="M6388" i="4"/>
  <c r="M6387" i="4"/>
  <c r="M6386" i="4"/>
  <c r="M6385" i="4"/>
  <c r="M6384" i="4"/>
  <c r="M6383" i="4"/>
  <c r="M6382" i="4"/>
  <c r="M6381" i="4"/>
  <c r="M6380" i="4"/>
  <c r="M6379" i="4"/>
  <c r="M6378" i="4"/>
  <c r="M6377" i="4"/>
  <c r="M6376" i="4"/>
  <c r="M6375" i="4"/>
  <c r="M6374" i="4"/>
  <c r="M6373" i="4"/>
  <c r="M6372" i="4"/>
  <c r="M6371" i="4"/>
  <c r="M6370" i="4"/>
  <c r="M6369" i="4"/>
  <c r="M6368" i="4"/>
  <c r="M6367" i="4"/>
  <c r="M6366" i="4"/>
  <c r="M6365" i="4"/>
  <c r="M6364" i="4"/>
  <c r="M6363" i="4"/>
  <c r="M6362" i="4"/>
  <c r="M6361" i="4"/>
  <c r="M6360" i="4"/>
  <c r="M6359" i="4"/>
  <c r="M6358" i="4"/>
  <c r="M6357" i="4"/>
  <c r="M6356" i="4"/>
  <c r="M6355" i="4"/>
  <c r="M6354" i="4"/>
  <c r="M6353" i="4"/>
  <c r="M6352" i="4"/>
  <c r="M6351" i="4"/>
  <c r="M6350" i="4"/>
  <c r="M6349" i="4"/>
  <c r="M6348" i="4"/>
  <c r="M6347" i="4"/>
  <c r="M6346" i="4"/>
  <c r="M6345" i="4"/>
  <c r="M6344" i="4"/>
  <c r="M6343" i="4"/>
  <c r="M6342" i="4"/>
  <c r="M6341" i="4"/>
  <c r="M6340" i="4"/>
  <c r="M6339" i="4"/>
  <c r="M6338" i="4"/>
  <c r="M6337" i="4"/>
  <c r="M6336" i="4"/>
  <c r="M6335" i="4"/>
  <c r="M6334" i="4"/>
  <c r="M6333" i="4"/>
  <c r="M6332" i="4"/>
  <c r="M6331" i="4"/>
  <c r="M6330" i="4"/>
  <c r="M6329" i="4"/>
  <c r="M6328" i="4"/>
  <c r="M6327" i="4"/>
  <c r="M6326" i="4"/>
  <c r="M6325" i="4"/>
  <c r="M6324" i="4"/>
  <c r="M6323" i="4"/>
  <c r="M6322" i="4"/>
  <c r="M6321" i="4"/>
  <c r="M6320" i="4"/>
  <c r="M6319" i="4"/>
  <c r="M6318" i="4"/>
  <c r="M6317" i="4"/>
  <c r="M6316" i="4"/>
  <c r="M6315" i="4"/>
  <c r="M6314" i="4"/>
  <c r="M6313" i="4"/>
  <c r="M6312" i="4"/>
  <c r="M6311" i="4"/>
  <c r="M6310" i="4"/>
  <c r="M6309" i="4"/>
  <c r="M6308" i="4"/>
  <c r="M6307" i="4"/>
  <c r="M6306" i="4"/>
  <c r="M6305" i="4"/>
  <c r="M6304" i="4"/>
  <c r="M6303" i="4"/>
  <c r="M6302" i="4"/>
  <c r="M6301" i="4"/>
  <c r="M6300" i="4"/>
  <c r="M6299" i="4"/>
  <c r="M6298" i="4"/>
  <c r="M6297" i="4"/>
  <c r="M6296" i="4"/>
  <c r="M6295" i="4"/>
  <c r="M6294" i="4"/>
  <c r="M6293" i="4"/>
  <c r="M6292" i="4"/>
  <c r="M6291" i="4"/>
  <c r="M6290" i="4"/>
  <c r="M6289" i="4"/>
  <c r="M6288" i="4"/>
  <c r="M6287" i="4"/>
  <c r="M6286" i="4"/>
  <c r="M6285" i="4"/>
  <c r="M6284" i="4"/>
  <c r="M6283" i="4"/>
  <c r="M6282" i="4"/>
  <c r="M6281" i="4"/>
  <c r="M6280" i="4"/>
  <c r="M6279" i="4"/>
  <c r="M6278" i="4"/>
  <c r="M6277" i="4"/>
  <c r="M6276" i="4"/>
  <c r="M6275" i="4"/>
  <c r="M6274" i="4"/>
  <c r="M6273" i="4"/>
  <c r="M6272" i="4"/>
  <c r="M6271" i="4"/>
  <c r="M6270" i="4"/>
  <c r="M6269" i="4"/>
  <c r="M6268" i="4"/>
  <c r="M6267" i="4"/>
  <c r="M6266" i="4"/>
  <c r="M6265" i="4"/>
  <c r="M6264" i="4"/>
  <c r="M6263" i="4"/>
  <c r="M6262" i="4"/>
  <c r="M6261" i="4"/>
  <c r="M6260" i="4"/>
  <c r="M6259" i="4"/>
  <c r="M6258" i="4"/>
  <c r="M6257" i="4"/>
  <c r="M6256" i="4"/>
  <c r="M6255" i="4"/>
  <c r="M6254" i="4"/>
  <c r="M6253" i="4"/>
  <c r="M6252" i="4"/>
  <c r="M6251" i="4"/>
  <c r="M6250" i="4"/>
  <c r="M6249" i="4"/>
  <c r="M6248" i="4"/>
  <c r="M6247" i="4"/>
  <c r="M6246" i="4"/>
  <c r="M6245" i="4"/>
  <c r="M6244" i="4"/>
  <c r="M6243" i="4"/>
  <c r="M6242" i="4"/>
  <c r="M6241" i="4"/>
  <c r="M6240" i="4"/>
  <c r="M6239" i="4"/>
  <c r="M6238" i="4"/>
  <c r="M6237" i="4"/>
  <c r="M6236" i="4"/>
  <c r="M6235" i="4"/>
  <c r="M6234" i="4"/>
  <c r="M6233" i="4"/>
  <c r="M6232" i="4"/>
  <c r="M6231" i="4"/>
  <c r="M6230" i="4"/>
  <c r="M6229" i="4"/>
  <c r="M6228" i="4"/>
  <c r="M6227" i="4"/>
  <c r="M6226" i="4"/>
  <c r="M6225" i="4"/>
  <c r="M6224" i="4"/>
  <c r="M6223" i="4"/>
  <c r="M6222" i="4"/>
  <c r="M6221" i="4"/>
  <c r="M6220" i="4"/>
  <c r="M6219" i="4"/>
  <c r="M6218" i="4"/>
  <c r="M6217" i="4"/>
  <c r="M6216" i="4"/>
  <c r="M6215" i="4"/>
  <c r="M6214" i="4"/>
  <c r="M6213" i="4"/>
  <c r="M6212" i="4"/>
  <c r="M6211" i="4"/>
  <c r="M6210" i="4"/>
  <c r="M6209" i="4"/>
  <c r="M6208" i="4"/>
  <c r="M6207" i="4"/>
  <c r="M6206" i="4"/>
  <c r="M6205" i="4"/>
  <c r="M6204" i="4"/>
  <c r="M6203" i="4"/>
  <c r="M6202" i="4"/>
  <c r="M6201" i="4"/>
  <c r="M6200" i="4"/>
  <c r="M6199" i="4"/>
  <c r="M6198" i="4"/>
  <c r="M6197" i="4"/>
  <c r="M6196" i="4"/>
  <c r="M6195" i="4"/>
  <c r="M6194" i="4"/>
  <c r="M6193" i="4"/>
  <c r="M6192" i="4"/>
  <c r="M6191" i="4"/>
  <c r="M6190" i="4"/>
  <c r="M6189" i="4"/>
  <c r="M6188" i="4"/>
  <c r="M6187" i="4"/>
  <c r="M6186" i="4"/>
  <c r="M6185" i="4"/>
  <c r="M6184" i="4"/>
  <c r="M6183" i="4"/>
  <c r="M6182" i="4"/>
  <c r="M6181" i="4"/>
  <c r="M6180" i="4"/>
  <c r="M6179" i="4"/>
  <c r="M6178" i="4"/>
  <c r="M6177" i="4"/>
  <c r="M6176" i="4"/>
  <c r="M6175" i="4"/>
  <c r="M6174" i="4"/>
  <c r="M6173" i="4"/>
  <c r="M6172" i="4"/>
  <c r="M6171" i="4"/>
  <c r="M6170" i="4"/>
  <c r="M6169" i="4"/>
  <c r="M6168" i="4"/>
  <c r="M6167" i="4"/>
  <c r="M6166" i="4"/>
  <c r="M6165" i="4"/>
  <c r="M6164" i="4"/>
  <c r="M6163" i="4"/>
  <c r="M6162" i="4"/>
  <c r="M6161" i="4"/>
  <c r="M6160" i="4"/>
  <c r="M6159" i="4"/>
  <c r="M6158" i="4"/>
  <c r="M6157" i="4"/>
  <c r="M6156" i="4"/>
  <c r="M6155" i="4"/>
  <c r="M6154" i="4"/>
  <c r="M6153" i="4"/>
  <c r="M6152" i="4"/>
  <c r="M6151" i="4"/>
  <c r="M6150" i="4"/>
  <c r="M6149" i="4"/>
  <c r="M6148" i="4"/>
  <c r="M6147" i="4"/>
  <c r="M6146" i="4"/>
  <c r="M6145" i="4"/>
  <c r="M6144" i="4"/>
  <c r="M6143" i="4"/>
  <c r="M6142" i="4"/>
  <c r="M6141" i="4"/>
  <c r="M6140" i="4"/>
  <c r="M6139" i="4"/>
  <c r="M6138" i="4"/>
  <c r="M6137" i="4"/>
  <c r="M6136" i="4"/>
  <c r="M6135" i="4"/>
  <c r="M6134" i="4"/>
  <c r="M6133" i="4"/>
  <c r="M6132" i="4"/>
  <c r="M6131" i="4"/>
  <c r="M6130" i="4"/>
  <c r="M6129" i="4"/>
  <c r="M6128" i="4"/>
  <c r="M6127" i="4"/>
  <c r="M6126" i="4"/>
  <c r="M6125" i="4"/>
  <c r="M6124" i="4"/>
  <c r="M6123" i="4"/>
  <c r="M6122" i="4"/>
  <c r="M6121" i="4"/>
  <c r="M6120" i="4"/>
  <c r="M6119" i="4"/>
  <c r="M6118" i="4"/>
  <c r="M6117" i="4"/>
  <c r="M6116" i="4"/>
  <c r="M6115" i="4"/>
  <c r="M6114" i="4"/>
  <c r="M6113" i="4"/>
  <c r="M6112" i="4"/>
  <c r="M6111" i="4"/>
  <c r="M6110" i="4"/>
  <c r="M6109" i="4"/>
  <c r="M6108" i="4"/>
  <c r="M6107" i="4"/>
  <c r="M6106" i="4"/>
  <c r="M6105" i="4"/>
  <c r="M6104" i="4"/>
  <c r="M6103" i="4"/>
  <c r="M6102" i="4"/>
  <c r="M6101" i="4"/>
  <c r="M6100" i="4"/>
  <c r="M6099" i="4"/>
  <c r="M6098" i="4"/>
  <c r="M6097" i="4"/>
  <c r="M6096" i="4"/>
  <c r="M6095" i="4"/>
  <c r="M6094" i="4"/>
  <c r="M6093" i="4"/>
  <c r="M6092" i="4"/>
  <c r="M6091" i="4"/>
  <c r="M6090" i="4"/>
  <c r="M6089" i="4"/>
  <c r="M6088" i="4"/>
  <c r="M6087" i="4"/>
  <c r="M6086" i="4"/>
  <c r="M6085" i="4"/>
  <c r="M6084" i="4"/>
  <c r="M6083" i="4"/>
  <c r="M6082" i="4"/>
  <c r="M6081" i="4"/>
  <c r="M6080" i="4"/>
  <c r="M6079" i="4"/>
  <c r="M6078" i="4"/>
  <c r="M6077" i="4"/>
  <c r="M6076" i="4"/>
  <c r="M6075" i="4"/>
  <c r="M6074" i="4"/>
  <c r="M6073" i="4"/>
  <c r="M6072" i="4"/>
  <c r="M6071" i="4"/>
  <c r="M6070" i="4"/>
  <c r="M6069" i="4"/>
  <c r="M6068" i="4"/>
  <c r="M6067" i="4"/>
  <c r="M6066" i="4"/>
  <c r="M6065" i="4"/>
  <c r="M6064" i="4"/>
  <c r="M6063" i="4"/>
  <c r="M6062" i="4"/>
  <c r="M6061" i="4"/>
  <c r="M6060" i="4"/>
  <c r="M6059" i="4"/>
  <c r="M6058" i="4"/>
  <c r="M6057" i="4"/>
  <c r="M6056" i="4"/>
  <c r="M6055" i="4"/>
  <c r="M6054" i="4"/>
  <c r="M6053" i="4"/>
  <c r="M6052" i="4"/>
  <c r="M6051" i="4"/>
  <c r="M6050" i="4"/>
  <c r="M6049" i="4"/>
  <c r="M6048" i="4"/>
  <c r="M6047" i="4"/>
  <c r="M6046" i="4"/>
  <c r="M6045" i="4"/>
  <c r="M6044" i="4"/>
  <c r="M6043" i="4"/>
  <c r="M6042" i="4"/>
  <c r="M6041" i="4"/>
  <c r="M6040" i="4"/>
  <c r="M6039" i="4"/>
  <c r="M6038" i="4"/>
  <c r="M6037" i="4"/>
  <c r="M6036" i="4"/>
  <c r="M6035" i="4"/>
  <c r="M6034" i="4"/>
  <c r="M6033" i="4"/>
  <c r="M6032" i="4"/>
  <c r="M6031" i="4"/>
  <c r="M6030" i="4"/>
  <c r="M6029" i="4"/>
  <c r="M6028" i="4"/>
  <c r="M6027" i="4"/>
  <c r="M6026" i="4"/>
  <c r="M6025" i="4"/>
  <c r="M6024" i="4"/>
  <c r="M6023" i="4"/>
  <c r="M6022" i="4"/>
  <c r="M6021" i="4"/>
  <c r="M6020" i="4"/>
  <c r="M6019" i="4"/>
  <c r="M6018" i="4"/>
  <c r="M6017" i="4"/>
  <c r="M6016" i="4"/>
  <c r="M6015" i="4"/>
  <c r="M6014" i="4"/>
  <c r="M6013" i="4"/>
  <c r="M6012" i="4"/>
  <c r="M6011" i="4"/>
  <c r="M6010" i="4"/>
  <c r="M6009" i="4"/>
  <c r="M6008" i="4"/>
  <c r="M6007" i="4"/>
  <c r="M6006" i="4"/>
  <c r="M6005" i="4"/>
  <c r="M6004" i="4"/>
  <c r="M6003" i="4"/>
  <c r="M6002" i="4"/>
  <c r="M6001" i="4"/>
  <c r="M6000" i="4"/>
  <c r="M5999" i="4"/>
  <c r="M5998" i="4"/>
  <c r="M5997" i="4"/>
  <c r="M5996" i="4"/>
  <c r="M5995" i="4"/>
  <c r="M5994" i="4"/>
  <c r="M5993" i="4"/>
  <c r="M5992" i="4"/>
  <c r="M5991" i="4"/>
  <c r="M5990" i="4"/>
  <c r="M5989" i="4"/>
  <c r="M5988" i="4"/>
  <c r="M5987" i="4"/>
  <c r="M5986" i="4"/>
  <c r="M5985" i="4"/>
  <c r="M5984" i="4"/>
  <c r="M5983" i="4"/>
  <c r="M5982" i="4"/>
  <c r="M5981" i="4"/>
  <c r="M5980" i="4"/>
  <c r="M5979" i="4"/>
  <c r="M5978" i="4"/>
  <c r="M5977" i="4"/>
  <c r="M5976" i="4"/>
  <c r="M5975" i="4"/>
  <c r="M5974" i="4"/>
  <c r="M5973" i="4"/>
  <c r="M5972" i="4"/>
  <c r="M5971" i="4"/>
  <c r="M5970" i="4"/>
  <c r="M5969" i="4"/>
  <c r="M5968" i="4"/>
  <c r="M5967" i="4"/>
  <c r="M5966" i="4"/>
  <c r="M5965" i="4"/>
  <c r="M5964" i="4"/>
  <c r="M5963" i="4"/>
  <c r="M5962" i="4"/>
  <c r="M5961" i="4"/>
  <c r="M5960" i="4"/>
  <c r="M5959" i="4"/>
  <c r="M5958" i="4"/>
  <c r="M5957" i="4"/>
  <c r="M5956" i="4"/>
  <c r="M5955" i="4"/>
  <c r="M5954" i="4"/>
  <c r="M5953" i="4"/>
  <c r="M5952" i="4"/>
  <c r="M5951" i="4"/>
  <c r="M5950" i="4"/>
  <c r="M5949" i="4"/>
  <c r="M5948" i="4"/>
  <c r="M5947" i="4"/>
  <c r="M5946" i="4"/>
  <c r="M5945" i="4"/>
  <c r="M5944" i="4"/>
  <c r="M5943" i="4"/>
  <c r="M5942" i="4"/>
  <c r="M5941" i="4"/>
  <c r="M5940" i="4"/>
  <c r="M5939" i="4"/>
  <c r="M5938" i="4"/>
  <c r="M5937" i="4"/>
  <c r="M5936" i="4"/>
  <c r="M5935" i="4"/>
  <c r="M5934" i="4"/>
  <c r="M5933" i="4"/>
  <c r="M5932" i="4"/>
  <c r="M5931" i="4"/>
  <c r="M5930" i="4"/>
  <c r="M5929" i="4"/>
  <c r="M5928" i="4"/>
  <c r="M5927" i="4"/>
  <c r="M5926" i="4"/>
  <c r="M5925" i="4"/>
  <c r="M5924" i="4"/>
  <c r="M5923" i="4"/>
  <c r="M5922" i="4"/>
  <c r="M5921" i="4"/>
  <c r="M5920" i="4"/>
  <c r="M5919" i="4"/>
  <c r="M5918" i="4"/>
  <c r="M5917" i="4"/>
  <c r="M5916" i="4"/>
  <c r="M5915" i="4"/>
  <c r="M5914" i="4"/>
  <c r="M5913" i="4"/>
  <c r="M5912" i="4"/>
  <c r="M5911" i="4"/>
  <c r="M5910" i="4"/>
  <c r="M5909" i="4"/>
  <c r="M5908" i="4"/>
  <c r="M5907" i="4"/>
  <c r="M5906" i="4"/>
  <c r="M5905" i="4"/>
  <c r="M5904" i="4"/>
  <c r="M5903" i="4"/>
  <c r="M5902" i="4"/>
  <c r="M5901" i="4"/>
  <c r="M5900" i="4"/>
  <c r="M5899" i="4"/>
  <c r="M5898" i="4"/>
  <c r="M5897" i="4"/>
  <c r="M5896" i="4"/>
  <c r="M5895" i="4"/>
  <c r="M5894" i="4"/>
  <c r="M5893" i="4"/>
  <c r="M5892" i="4"/>
  <c r="M5891" i="4"/>
  <c r="M5890" i="4"/>
  <c r="M5889" i="4"/>
  <c r="M5888" i="4"/>
  <c r="M5887" i="4"/>
  <c r="M5886" i="4"/>
  <c r="M5885" i="4"/>
  <c r="M5884" i="4"/>
  <c r="M5883" i="4"/>
  <c r="M5882" i="4"/>
  <c r="M5881" i="4"/>
  <c r="M5880" i="4"/>
  <c r="M5879" i="4"/>
  <c r="M5878" i="4"/>
  <c r="M5877" i="4"/>
  <c r="M5876" i="4"/>
  <c r="M5875" i="4"/>
  <c r="M5874" i="4"/>
  <c r="M5873" i="4"/>
  <c r="M5872" i="4"/>
  <c r="M5871" i="4"/>
  <c r="M5870" i="4"/>
  <c r="M5869" i="4"/>
  <c r="M5868" i="4"/>
  <c r="M5867" i="4"/>
  <c r="M5866" i="4"/>
  <c r="M5865" i="4"/>
  <c r="M5864" i="4"/>
  <c r="M5863" i="4"/>
  <c r="M5862" i="4"/>
  <c r="M5861" i="4"/>
  <c r="M5860" i="4"/>
  <c r="M5859" i="4"/>
  <c r="M5858" i="4"/>
  <c r="M5857" i="4"/>
  <c r="M5856" i="4"/>
  <c r="M5855" i="4"/>
  <c r="M5854" i="4"/>
  <c r="M5853" i="4"/>
  <c r="M5852" i="4"/>
  <c r="M5851" i="4"/>
  <c r="M5850" i="4"/>
  <c r="M5849" i="4"/>
  <c r="M5848" i="4"/>
  <c r="M5847" i="4"/>
  <c r="M5846" i="4"/>
  <c r="M5845" i="4"/>
  <c r="M5844" i="4"/>
  <c r="M5843" i="4"/>
  <c r="M5842" i="4"/>
  <c r="M5841" i="4"/>
  <c r="M5840" i="4"/>
  <c r="M5839" i="4"/>
  <c r="M5838" i="4"/>
  <c r="M5837" i="4"/>
  <c r="M5836" i="4"/>
  <c r="M5835" i="4"/>
  <c r="M5834" i="4"/>
  <c r="M5833" i="4"/>
  <c r="M5832" i="4"/>
  <c r="M5831" i="4"/>
  <c r="M5830" i="4"/>
  <c r="M5829" i="4"/>
  <c r="M5828" i="4"/>
  <c r="M5827" i="4"/>
  <c r="M5826" i="4"/>
  <c r="M5825" i="4"/>
  <c r="M5824" i="4"/>
  <c r="M5823" i="4"/>
  <c r="M5822" i="4"/>
  <c r="M5821" i="4"/>
  <c r="M5820" i="4"/>
  <c r="M5819" i="4"/>
  <c r="M5818" i="4"/>
  <c r="M5817" i="4"/>
  <c r="M5816" i="4"/>
  <c r="M5815" i="4"/>
  <c r="M5814" i="4"/>
  <c r="M5813" i="4"/>
  <c r="M5812" i="4"/>
  <c r="M5811" i="4"/>
  <c r="M5810" i="4"/>
  <c r="M5809" i="4"/>
  <c r="M5808" i="4"/>
  <c r="M5807" i="4"/>
  <c r="M5806" i="4"/>
  <c r="M5805" i="4"/>
  <c r="M5804" i="4"/>
  <c r="M5803" i="4"/>
  <c r="M5802" i="4"/>
  <c r="M5801" i="4"/>
  <c r="M5800" i="4"/>
  <c r="M5799" i="4"/>
  <c r="M5798" i="4"/>
  <c r="M5797" i="4"/>
  <c r="M5796" i="4"/>
  <c r="M5795" i="4"/>
  <c r="M5794" i="4"/>
  <c r="M5793" i="4"/>
  <c r="M5792" i="4"/>
  <c r="M5791" i="4"/>
  <c r="M5790" i="4"/>
  <c r="M5789" i="4"/>
  <c r="M5788" i="4"/>
  <c r="M5787" i="4"/>
  <c r="M5786" i="4"/>
  <c r="M5785" i="4"/>
  <c r="M5784" i="4"/>
  <c r="M5783" i="4"/>
  <c r="M5782" i="4"/>
  <c r="M5781" i="4"/>
  <c r="M5780" i="4"/>
  <c r="M5779" i="4"/>
  <c r="M5778" i="4"/>
  <c r="M5777" i="4"/>
  <c r="M5776" i="4"/>
  <c r="M5775" i="4"/>
  <c r="M5774" i="4"/>
  <c r="M5773" i="4"/>
  <c r="M5772" i="4"/>
  <c r="M5771" i="4"/>
  <c r="M5770" i="4"/>
  <c r="M5769" i="4"/>
  <c r="M5768" i="4"/>
  <c r="M5767" i="4"/>
  <c r="M5766" i="4"/>
  <c r="M5765" i="4"/>
  <c r="M5764" i="4"/>
  <c r="M5763" i="4"/>
  <c r="M5762" i="4"/>
  <c r="M5761" i="4"/>
  <c r="M5760" i="4"/>
  <c r="M5759" i="4"/>
  <c r="M5758" i="4"/>
  <c r="M5757" i="4"/>
  <c r="M5756" i="4"/>
  <c r="M5755" i="4"/>
  <c r="M5754" i="4"/>
  <c r="M5753" i="4"/>
  <c r="M5752" i="4"/>
  <c r="M5751" i="4"/>
  <c r="M5750" i="4"/>
  <c r="M5749" i="4"/>
  <c r="M5748" i="4"/>
  <c r="M5747" i="4"/>
  <c r="M5746" i="4"/>
  <c r="M5745" i="4"/>
  <c r="M5744" i="4"/>
  <c r="M5743" i="4"/>
  <c r="M5742" i="4"/>
  <c r="M5741" i="4"/>
  <c r="M5740" i="4"/>
  <c r="M5739" i="4"/>
  <c r="M5738" i="4"/>
  <c r="M5737" i="4"/>
  <c r="M5736" i="4"/>
  <c r="M5735" i="4"/>
  <c r="M5734" i="4"/>
  <c r="M5733" i="4"/>
  <c r="M5732" i="4"/>
  <c r="M5731" i="4"/>
  <c r="M5730" i="4"/>
  <c r="M5729" i="4"/>
  <c r="M5728" i="4"/>
  <c r="M5727" i="4"/>
  <c r="M5726" i="4"/>
  <c r="M5725" i="4"/>
  <c r="M5724" i="4"/>
  <c r="M5723" i="4"/>
  <c r="M5722" i="4"/>
  <c r="M5721" i="4"/>
  <c r="M5720" i="4"/>
  <c r="M5719" i="4"/>
  <c r="M5718" i="4"/>
  <c r="M5717" i="4"/>
  <c r="M5716" i="4"/>
  <c r="M5715" i="4"/>
  <c r="M5714" i="4"/>
  <c r="M5713" i="4"/>
  <c r="M5712" i="4"/>
  <c r="M5711" i="4"/>
  <c r="M5710" i="4"/>
  <c r="M5709" i="4"/>
  <c r="M5708" i="4"/>
  <c r="M5707" i="4"/>
  <c r="M5706" i="4"/>
  <c r="M5705" i="4"/>
  <c r="M5704" i="4"/>
  <c r="M5703" i="4"/>
  <c r="M5702" i="4"/>
  <c r="M5701" i="4"/>
  <c r="M5700" i="4"/>
  <c r="M5699" i="4"/>
  <c r="M5698" i="4"/>
  <c r="M5697" i="4"/>
  <c r="M5696" i="4"/>
  <c r="M5695" i="4"/>
  <c r="M5694" i="4"/>
  <c r="M5693" i="4"/>
  <c r="M5692" i="4"/>
  <c r="M5691" i="4"/>
  <c r="M5690" i="4"/>
  <c r="M5689" i="4"/>
  <c r="M5688" i="4"/>
  <c r="M5687" i="4"/>
  <c r="M5686" i="4"/>
  <c r="M5685" i="4"/>
  <c r="M5680" i="4"/>
  <c r="M5679" i="4"/>
  <c r="M5678" i="4"/>
  <c r="M5677" i="4"/>
  <c r="M5676" i="4"/>
  <c r="M5675" i="4"/>
  <c r="M5674" i="4"/>
  <c r="M5673" i="4"/>
  <c r="M5672" i="4"/>
  <c r="M5671" i="4"/>
  <c r="M5670" i="4"/>
  <c r="M5669" i="4"/>
  <c r="M5668" i="4"/>
  <c r="M5667" i="4"/>
  <c r="M5666" i="4"/>
  <c r="M5665" i="4"/>
  <c r="M5664" i="4"/>
  <c r="M5663" i="4"/>
  <c r="M5662" i="4"/>
  <c r="M5661" i="4"/>
  <c r="M5660" i="4"/>
  <c r="M5659" i="4"/>
  <c r="M5658" i="4"/>
  <c r="M5657" i="4"/>
  <c r="M5656" i="4"/>
  <c r="M5655" i="4"/>
  <c r="M5654" i="4"/>
  <c r="M5653" i="4"/>
  <c r="M5652" i="4"/>
  <c r="M5651" i="4"/>
  <c r="M5650" i="4"/>
  <c r="M5649" i="4"/>
  <c r="M5648" i="4"/>
  <c r="M5647" i="4"/>
  <c r="M5646" i="4"/>
  <c r="M5645" i="4"/>
  <c r="M5644" i="4"/>
  <c r="M5643" i="4"/>
  <c r="M5642" i="4"/>
  <c r="M5641" i="4"/>
  <c r="M5640" i="4"/>
  <c r="M5639" i="4"/>
  <c r="M5638" i="4"/>
  <c r="M5637" i="4"/>
  <c r="M5636" i="4"/>
  <c r="M5635" i="4"/>
  <c r="M5634" i="4"/>
  <c r="M5633" i="4"/>
  <c r="M5632" i="4"/>
  <c r="M5631" i="4"/>
  <c r="M5630" i="4"/>
  <c r="M5629" i="4"/>
  <c r="M5628" i="4"/>
  <c r="M5627" i="4"/>
  <c r="M5626" i="4"/>
  <c r="M5625" i="4"/>
  <c r="M5624" i="4"/>
  <c r="M5623" i="4"/>
  <c r="M5622" i="4"/>
  <c r="M5621" i="4"/>
  <c r="M5620" i="4"/>
  <c r="M5619" i="4"/>
  <c r="M5618" i="4"/>
  <c r="M5617" i="4"/>
  <c r="M5616" i="4"/>
  <c r="M5615" i="4"/>
  <c r="M5614" i="4"/>
  <c r="M5613" i="4"/>
  <c r="M5612" i="4"/>
  <c r="M5611" i="4"/>
  <c r="M5610" i="4"/>
  <c r="M5609" i="4"/>
  <c r="M5608" i="4"/>
  <c r="M5607" i="4"/>
  <c r="M5606" i="4"/>
  <c r="M5605" i="4"/>
  <c r="M5604" i="4"/>
  <c r="M5603" i="4"/>
  <c r="M5602" i="4"/>
  <c r="M5601" i="4"/>
  <c r="M5600" i="4"/>
  <c r="M5599" i="4"/>
  <c r="M5598" i="4"/>
  <c r="M5597" i="4"/>
  <c r="M5596" i="4"/>
  <c r="M5595" i="4"/>
  <c r="M5594" i="4"/>
  <c r="M5593" i="4"/>
  <c r="M5592" i="4"/>
  <c r="M5591" i="4"/>
  <c r="M5590" i="4"/>
  <c r="M5589" i="4"/>
  <c r="M5588" i="4"/>
  <c r="M5587" i="4"/>
  <c r="M5586" i="4"/>
  <c r="M5585" i="4"/>
  <c r="M5584" i="4"/>
  <c r="M5583" i="4"/>
  <c r="M5582" i="4"/>
  <c r="M5581" i="4"/>
  <c r="M5580" i="4"/>
  <c r="M5579" i="4"/>
  <c r="M5578" i="4"/>
  <c r="M5577" i="4"/>
  <c r="M5576" i="4"/>
  <c r="M5575" i="4"/>
  <c r="M5574" i="4"/>
  <c r="M5573" i="4"/>
  <c r="M5572" i="4"/>
  <c r="M5571" i="4"/>
  <c r="M5570" i="4"/>
  <c r="M5569" i="4"/>
  <c r="M5568" i="4"/>
  <c r="M5567" i="4"/>
  <c r="M5566" i="4"/>
  <c r="M5565" i="4"/>
  <c r="M5564" i="4"/>
  <c r="M5563" i="4"/>
  <c r="M5562" i="4"/>
  <c r="M5561" i="4"/>
  <c r="M5560" i="4"/>
  <c r="M5559" i="4"/>
  <c r="M5558" i="4"/>
  <c r="M5557" i="4"/>
  <c r="M5556" i="4"/>
  <c r="M5555" i="4"/>
  <c r="M5554" i="4"/>
  <c r="M5553" i="4"/>
  <c r="M5552" i="4"/>
  <c r="M5551" i="4"/>
  <c r="M5550" i="4"/>
  <c r="M5549" i="4"/>
  <c r="M5548" i="4"/>
  <c r="M5547" i="4"/>
  <c r="M5546" i="4"/>
  <c r="M5545" i="4"/>
  <c r="M5544" i="4"/>
  <c r="M5543" i="4"/>
  <c r="M5542" i="4"/>
  <c r="M5541" i="4"/>
  <c r="M5540" i="4"/>
  <c r="M5539" i="4"/>
  <c r="M5538" i="4"/>
  <c r="M5537" i="4"/>
  <c r="M5536" i="4"/>
  <c r="M5535" i="4"/>
  <c r="M5534" i="4"/>
  <c r="M5533" i="4"/>
  <c r="M5532" i="4"/>
  <c r="M5531" i="4"/>
  <c r="M5530" i="4"/>
  <c r="M5529" i="4"/>
  <c r="M5528" i="4"/>
  <c r="M5527" i="4"/>
  <c r="M5526" i="4"/>
  <c r="M5525" i="4"/>
  <c r="M5524" i="4"/>
  <c r="M5523" i="4"/>
  <c r="M5522" i="4"/>
  <c r="M5521" i="4"/>
  <c r="M5520" i="4"/>
  <c r="M5519" i="4"/>
  <c r="M5518" i="4"/>
  <c r="M5517" i="4"/>
  <c r="M5516" i="4"/>
  <c r="M5515" i="4"/>
  <c r="M5514" i="4"/>
  <c r="M5513" i="4"/>
  <c r="M5512" i="4"/>
  <c r="M5511" i="4"/>
  <c r="M5510" i="4"/>
  <c r="M5509" i="4"/>
  <c r="M5508" i="4"/>
  <c r="M5507" i="4"/>
  <c r="M5506" i="4"/>
  <c r="M5505" i="4"/>
  <c r="M5504" i="4"/>
  <c r="M5503" i="4"/>
  <c r="M5502" i="4"/>
  <c r="M5501" i="4"/>
  <c r="M5500" i="4"/>
  <c r="M5499" i="4"/>
  <c r="M5498" i="4"/>
  <c r="M5497" i="4"/>
  <c r="M5496" i="4"/>
  <c r="M5495" i="4"/>
  <c r="M5494" i="4"/>
  <c r="M5493" i="4"/>
  <c r="M5492" i="4"/>
  <c r="M5491" i="4"/>
  <c r="M5490" i="4"/>
  <c r="M5489" i="4"/>
  <c r="M5488" i="4"/>
  <c r="M5487" i="4"/>
  <c r="M5486" i="4"/>
  <c r="M5485" i="4"/>
  <c r="M5484" i="4"/>
  <c r="M5483" i="4"/>
  <c r="M5482" i="4"/>
  <c r="M5481" i="4"/>
  <c r="M5480" i="4"/>
  <c r="M5479" i="4"/>
  <c r="M5478" i="4"/>
  <c r="M5477" i="4"/>
  <c r="M5476" i="4"/>
  <c r="M5475" i="4"/>
  <c r="M5474" i="4"/>
  <c r="M5473" i="4"/>
  <c r="M5472" i="4"/>
  <c r="M5471" i="4"/>
  <c r="M5470" i="4"/>
  <c r="M5469" i="4"/>
  <c r="M5468" i="4"/>
  <c r="M5467" i="4"/>
  <c r="M5466" i="4"/>
  <c r="M5465" i="4"/>
  <c r="M5464" i="4"/>
  <c r="M5463" i="4"/>
  <c r="M5462" i="4"/>
  <c r="M5461" i="4"/>
  <c r="M5460" i="4"/>
  <c r="M5459" i="4"/>
  <c r="M5458" i="4"/>
  <c r="M5457" i="4"/>
  <c r="M5456" i="4"/>
  <c r="M5455" i="4"/>
  <c r="M5454" i="4"/>
  <c r="M5453" i="4"/>
  <c r="M5452" i="4"/>
  <c r="M5451" i="4"/>
  <c r="M5450" i="4"/>
  <c r="M5449" i="4"/>
  <c r="M5448" i="4"/>
  <c r="M5447" i="4"/>
  <c r="M5446" i="4"/>
  <c r="M5445" i="4"/>
  <c r="M5444" i="4"/>
  <c r="M5443" i="4"/>
  <c r="M5442" i="4"/>
  <c r="M5441" i="4"/>
  <c r="M5440" i="4"/>
  <c r="M5439" i="4"/>
  <c r="M5438" i="4"/>
  <c r="M5437" i="4"/>
  <c r="M5436" i="4"/>
  <c r="M5435" i="4"/>
  <c r="M5434" i="4"/>
  <c r="M5433" i="4"/>
  <c r="M5432" i="4"/>
  <c r="M5431" i="4"/>
  <c r="M5430" i="4"/>
  <c r="M5429" i="4"/>
  <c r="M5428" i="4"/>
  <c r="M5427" i="4"/>
  <c r="M5426" i="4"/>
  <c r="M5425" i="4"/>
  <c r="M5424" i="4"/>
  <c r="M5423" i="4"/>
  <c r="M5422" i="4"/>
  <c r="M5421" i="4"/>
  <c r="M5420" i="4"/>
  <c r="M5419" i="4"/>
  <c r="M5418" i="4"/>
  <c r="M5417" i="4"/>
  <c r="M5416" i="4"/>
  <c r="M5415" i="4"/>
  <c r="M5414" i="4"/>
  <c r="M5413" i="4"/>
  <c r="M5412" i="4"/>
  <c r="M5411" i="4"/>
  <c r="M5410" i="4"/>
  <c r="M5409" i="4"/>
  <c r="M5408" i="4"/>
  <c r="M5407" i="4"/>
  <c r="M5406" i="4"/>
  <c r="M5405" i="4"/>
  <c r="M5404" i="4"/>
  <c r="M5403" i="4"/>
  <c r="M5402" i="4"/>
  <c r="M5401" i="4"/>
  <c r="M5400" i="4"/>
  <c r="M5399" i="4"/>
  <c r="M5398" i="4"/>
  <c r="M5397" i="4"/>
  <c r="M5396" i="4"/>
  <c r="M5395" i="4"/>
  <c r="M5394" i="4"/>
  <c r="M5393" i="4"/>
  <c r="M5392" i="4"/>
  <c r="M5391" i="4"/>
  <c r="M5390" i="4"/>
  <c r="M5389" i="4"/>
  <c r="M5388" i="4"/>
  <c r="M5387" i="4"/>
  <c r="M5386" i="4"/>
  <c r="M5385" i="4"/>
  <c r="M5384" i="4"/>
  <c r="M5383" i="4"/>
  <c r="M5382" i="4"/>
  <c r="M5381" i="4"/>
  <c r="M5380" i="4"/>
  <c r="M5379" i="4"/>
  <c r="M5378" i="4"/>
  <c r="M5377" i="4"/>
  <c r="M5376" i="4"/>
  <c r="M5375" i="4"/>
  <c r="M5374" i="4"/>
  <c r="M5373" i="4"/>
  <c r="M5372" i="4"/>
  <c r="M5371" i="4"/>
  <c r="M5370" i="4"/>
  <c r="M5369" i="4"/>
  <c r="M5368" i="4"/>
  <c r="M5367" i="4"/>
  <c r="M5366" i="4"/>
  <c r="M5365" i="4"/>
  <c r="M5364" i="4"/>
  <c r="M5363" i="4"/>
  <c r="M5362" i="4"/>
  <c r="M5361" i="4"/>
  <c r="M5360" i="4"/>
  <c r="M5359" i="4"/>
  <c r="M5358" i="4"/>
  <c r="M5357" i="4"/>
  <c r="M5356" i="4"/>
  <c r="M5355" i="4"/>
  <c r="M5354" i="4"/>
  <c r="M5353" i="4"/>
  <c r="M5352" i="4"/>
  <c r="M5351" i="4"/>
  <c r="M5350" i="4"/>
  <c r="M5349" i="4"/>
  <c r="M5348" i="4"/>
  <c r="M5347" i="4"/>
  <c r="M5346" i="4"/>
  <c r="M5345" i="4"/>
  <c r="M5344" i="4"/>
  <c r="M5343" i="4"/>
  <c r="M5342" i="4"/>
  <c r="M5341" i="4"/>
  <c r="M5340" i="4"/>
  <c r="M5339" i="4"/>
  <c r="M5338" i="4"/>
  <c r="M5337" i="4"/>
  <c r="M5336" i="4"/>
  <c r="M5335" i="4"/>
  <c r="M5334" i="4"/>
  <c r="M5333" i="4"/>
  <c r="M5332" i="4"/>
  <c r="M5331" i="4"/>
  <c r="M5330" i="4"/>
  <c r="M5329" i="4"/>
  <c r="M5328" i="4"/>
  <c r="M5327" i="4"/>
  <c r="M5326" i="4"/>
  <c r="M5325" i="4"/>
  <c r="M5324" i="4"/>
  <c r="M5323" i="4"/>
  <c r="M5322" i="4"/>
  <c r="M5321" i="4"/>
  <c r="M5320" i="4"/>
  <c r="M5319" i="4"/>
  <c r="M5318" i="4"/>
  <c r="M5317" i="4"/>
  <c r="M5316" i="4"/>
  <c r="M5315" i="4"/>
  <c r="M5314" i="4"/>
  <c r="M5313" i="4"/>
  <c r="M5312" i="4"/>
  <c r="M5311" i="4"/>
  <c r="M5310" i="4"/>
  <c r="M5309" i="4"/>
  <c r="M5308" i="4"/>
  <c r="M5307" i="4"/>
  <c r="M5306" i="4"/>
  <c r="M5305" i="4"/>
  <c r="M5304" i="4"/>
  <c r="M5303" i="4"/>
  <c r="M5302" i="4"/>
  <c r="M5301" i="4"/>
  <c r="M5300" i="4"/>
  <c r="M5299" i="4"/>
  <c r="M5298" i="4"/>
  <c r="M5297" i="4"/>
  <c r="M5296" i="4"/>
  <c r="M5295" i="4"/>
  <c r="M5294" i="4"/>
  <c r="M5293" i="4"/>
  <c r="M5292" i="4"/>
  <c r="M5291" i="4"/>
  <c r="M5290" i="4"/>
  <c r="M5289" i="4"/>
  <c r="M5288" i="4"/>
  <c r="M5287" i="4"/>
  <c r="M5286" i="4"/>
  <c r="M5285" i="4"/>
  <c r="M5284" i="4"/>
  <c r="M5283" i="4"/>
  <c r="M5282" i="4"/>
  <c r="M5281" i="4"/>
  <c r="M5280" i="4"/>
  <c r="M5279" i="4"/>
  <c r="M5278" i="4"/>
  <c r="M5277" i="4"/>
  <c r="M5276" i="4"/>
  <c r="M5275" i="4"/>
  <c r="M5274" i="4"/>
  <c r="M5273" i="4"/>
  <c r="M5272" i="4"/>
  <c r="M5271" i="4"/>
  <c r="M5270" i="4"/>
  <c r="M5269" i="4"/>
  <c r="M5268" i="4"/>
  <c r="M5267" i="4"/>
  <c r="M5266" i="4"/>
  <c r="M5265" i="4"/>
  <c r="M5264" i="4"/>
  <c r="M5263" i="4"/>
  <c r="M5262" i="4"/>
  <c r="M5261" i="4"/>
  <c r="M5260" i="4"/>
  <c r="M5259" i="4"/>
  <c r="M5258" i="4"/>
  <c r="M5257" i="4"/>
  <c r="M5256" i="4"/>
  <c r="M5255" i="4"/>
  <c r="M5254" i="4"/>
  <c r="M5253" i="4"/>
  <c r="M5252" i="4"/>
  <c r="M5251" i="4"/>
  <c r="M5250" i="4"/>
  <c r="M5249" i="4"/>
  <c r="M5248" i="4"/>
  <c r="M5247" i="4"/>
  <c r="M5246" i="4"/>
  <c r="M5245" i="4"/>
  <c r="M5244" i="4"/>
  <c r="M5243" i="4"/>
  <c r="M5242" i="4"/>
  <c r="M5241" i="4"/>
  <c r="M5240" i="4"/>
  <c r="M5239" i="4"/>
  <c r="M5238" i="4"/>
  <c r="M5237" i="4"/>
  <c r="M5236" i="4"/>
  <c r="M5235" i="4"/>
  <c r="M5234" i="4"/>
  <c r="M5233" i="4"/>
  <c r="M5232" i="4"/>
  <c r="M5231" i="4"/>
  <c r="M5230" i="4"/>
  <c r="M5229" i="4"/>
  <c r="M5228" i="4"/>
  <c r="M5227" i="4"/>
  <c r="M5226" i="4"/>
  <c r="M5225" i="4"/>
  <c r="M5224" i="4"/>
  <c r="M5223" i="4"/>
  <c r="M5222" i="4"/>
  <c r="M5221" i="4"/>
  <c r="M5220" i="4"/>
  <c r="M5219" i="4"/>
  <c r="M5218" i="4"/>
  <c r="M5217" i="4"/>
  <c r="M5216" i="4"/>
  <c r="M5215" i="4"/>
  <c r="M5214" i="4"/>
  <c r="M5213" i="4"/>
  <c r="M5212" i="4"/>
  <c r="M5211" i="4"/>
  <c r="M5210" i="4"/>
  <c r="M5209" i="4"/>
  <c r="M5208" i="4"/>
  <c r="M5207" i="4"/>
  <c r="M5206" i="4"/>
  <c r="M5205" i="4"/>
  <c r="M5204" i="4"/>
  <c r="M5203" i="4"/>
  <c r="M5202" i="4"/>
  <c r="M5201" i="4"/>
  <c r="M5200" i="4"/>
  <c r="M5199" i="4"/>
  <c r="M5198" i="4"/>
  <c r="M5197" i="4"/>
  <c r="M5196" i="4"/>
  <c r="M5195" i="4"/>
  <c r="M5194" i="4"/>
  <c r="M5193" i="4"/>
  <c r="M5192" i="4"/>
  <c r="M5191" i="4"/>
  <c r="M5190" i="4"/>
  <c r="M5189" i="4"/>
  <c r="M5188" i="4"/>
  <c r="M5187" i="4"/>
  <c r="M5186" i="4"/>
  <c r="M5185" i="4"/>
  <c r="M5184" i="4"/>
  <c r="M5183" i="4"/>
  <c r="M5182" i="4"/>
  <c r="M5181" i="4"/>
  <c r="M5180" i="4"/>
  <c r="M5179" i="4"/>
  <c r="M5178" i="4"/>
  <c r="M5177" i="4"/>
  <c r="M5176" i="4"/>
  <c r="M5175" i="4"/>
  <c r="M5174" i="4"/>
  <c r="M5173" i="4"/>
  <c r="M5172" i="4"/>
  <c r="M5171" i="4"/>
  <c r="M5170" i="4"/>
  <c r="M5169" i="4"/>
  <c r="M5168" i="4"/>
  <c r="M5167" i="4"/>
  <c r="M5166" i="4"/>
  <c r="M5165" i="4"/>
  <c r="M5164" i="4"/>
  <c r="M5163" i="4"/>
  <c r="M5162" i="4"/>
  <c r="M5161" i="4"/>
  <c r="M5160" i="4"/>
  <c r="M5159" i="4"/>
  <c r="M5158" i="4"/>
  <c r="M5157" i="4"/>
  <c r="M5156" i="4"/>
  <c r="M5155" i="4"/>
  <c r="M5154" i="4"/>
  <c r="M5153" i="4"/>
  <c r="M5152" i="4"/>
  <c r="M5151" i="4"/>
  <c r="M5150" i="4"/>
  <c r="M5149" i="4"/>
  <c r="M5148" i="4"/>
  <c r="M5147" i="4"/>
  <c r="M5146" i="4"/>
  <c r="M5145" i="4"/>
  <c r="M5144" i="4"/>
  <c r="M5143" i="4"/>
  <c r="M5142" i="4"/>
  <c r="M5141" i="4"/>
  <c r="M5140" i="4"/>
  <c r="M5139" i="4"/>
  <c r="M5138" i="4"/>
  <c r="M5137" i="4"/>
  <c r="M5136" i="4"/>
  <c r="M5135" i="4"/>
  <c r="M5134" i="4"/>
  <c r="M5133" i="4"/>
  <c r="M5132" i="4"/>
  <c r="M5131" i="4"/>
  <c r="M5130" i="4"/>
  <c r="M5129" i="4"/>
  <c r="M5128" i="4"/>
  <c r="M5127" i="4"/>
  <c r="M5126" i="4"/>
  <c r="M5125" i="4"/>
  <c r="M5124" i="4"/>
  <c r="M5123" i="4"/>
  <c r="M5122" i="4"/>
  <c r="M5121" i="4"/>
  <c r="M5120" i="4"/>
  <c r="M5119" i="4"/>
  <c r="M5118" i="4"/>
  <c r="M5117" i="4"/>
  <c r="M5116" i="4"/>
  <c r="M5115" i="4"/>
  <c r="M5114" i="4"/>
  <c r="M5113" i="4"/>
  <c r="M5112" i="4"/>
  <c r="M5111" i="4"/>
  <c r="M5110" i="4"/>
  <c r="M5109" i="4"/>
  <c r="M5108" i="4"/>
  <c r="M5107" i="4"/>
  <c r="M5106" i="4"/>
  <c r="M5105" i="4"/>
  <c r="M5104" i="4"/>
  <c r="M5103" i="4"/>
  <c r="M5102" i="4"/>
  <c r="M5101" i="4"/>
  <c r="M5100" i="4"/>
  <c r="M5099" i="4"/>
  <c r="M5098" i="4"/>
  <c r="M5097" i="4"/>
  <c r="M5096" i="4"/>
  <c r="M5095" i="4"/>
  <c r="M5094" i="4"/>
  <c r="M5093" i="4"/>
  <c r="M5092" i="4"/>
  <c r="M5091" i="4"/>
  <c r="M5090" i="4"/>
  <c r="M5089" i="4"/>
  <c r="M5088" i="4"/>
  <c r="M5087" i="4"/>
  <c r="M5086" i="4"/>
  <c r="M5085" i="4"/>
  <c r="M5084" i="4"/>
  <c r="M5083" i="4"/>
  <c r="M5082" i="4"/>
  <c r="M5081" i="4"/>
  <c r="M5080" i="4"/>
  <c r="M5079" i="4"/>
  <c r="M5078" i="4"/>
  <c r="M5077" i="4"/>
  <c r="M5076" i="4"/>
  <c r="M5075" i="4"/>
  <c r="M5074" i="4"/>
  <c r="M5073" i="4"/>
  <c r="M5072" i="4"/>
  <c r="M5071" i="4"/>
  <c r="M5070" i="4"/>
  <c r="M5069" i="4"/>
  <c r="M5068" i="4"/>
  <c r="M5067" i="4"/>
  <c r="M5066" i="4"/>
  <c r="M5065" i="4"/>
  <c r="M5064" i="4"/>
  <c r="M5063" i="4"/>
  <c r="M5062" i="4"/>
  <c r="M5061" i="4"/>
  <c r="M5060" i="4"/>
  <c r="M5059" i="4"/>
  <c r="M5058" i="4"/>
  <c r="M5057" i="4"/>
  <c r="M5056" i="4"/>
  <c r="M5055" i="4"/>
  <c r="M5054" i="4"/>
  <c r="M5053" i="4"/>
  <c r="M5052" i="4"/>
  <c r="M5051" i="4"/>
  <c r="M5050" i="4"/>
  <c r="M5049" i="4"/>
  <c r="M5048" i="4"/>
  <c r="M5047" i="4"/>
  <c r="M5046" i="4"/>
  <c r="M5045" i="4"/>
  <c r="M5044" i="4"/>
  <c r="M5043" i="4"/>
  <c r="M5042" i="4"/>
  <c r="M5041" i="4"/>
  <c r="M5040" i="4"/>
  <c r="M5039" i="4"/>
  <c r="M5038" i="4"/>
  <c r="M5037" i="4"/>
  <c r="M5036" i="4"/>
  <c r="M5035" i="4"/>
  <c r="M5034" i="4"/>
  <c r="M5033" i="4"/>
  <c r="M5032" i="4"/>
  <c r="M5031" i="4"/>
  <c r="M5030" i="4"/>
  <c r="M5029" i="4"/>
  <c r="M5028" i="4"/>
  <c r="M5027" i="4"/>
  <c r="M5026" i="4"/>
  <c r="M5025" i="4"/>
  <c r="M5024" i="4"/>
  <c r="M5023" i="4"/>
  <c r="M5022" i="4"/>
  <c r="M5021" i="4"/>
  <c r="M5020" i="4"/>
  <c r="M5019" i="4"/>
  <c r="M5018" i="4"/>
  <c r="M5017" i="4"/>
  <c r="M5016" i="4"/>
  <c r="M5015" i="4"/>
  <c r="M5014" i="4"/>
  <c r="M5013" i="4"/>
  <c r="M5012" i="4"/>
  <c r="M5011" i="4"/>
  <c r="M5010" i="4"/>
  <c r="M5009" i="4"/>
  <c r="M5008" i="4"/>
  <c r="M5007" i="4"/>
  <c r="M5006" i="4"/>
  <c r="M5005" i="4"/>
  <c r="M5004" i="4"/>
  <c r="M5003" i="4"/>
  <c r="M5002" i="4"/>
  <c r="M5001" i="4"/>
  <c r="M5000" i="4"/>
  <c r="M4999" i="4"/>
  <c r="M4998" i="4"/>
  <c r="M4997" i="4"/>
  <c r="M4996" i="4"/>
  <c r="M4995" i="4"/>
  <c r="M4994" i="4"/>
  <c r="M4993" i="4"/>
  <c r="M4992" i="4"/>
  <c r="M4991" i="4"/>
  <c r="M4990" i="4"/>
  <c r="M4989" i="4"/>
  <c r="M4988" i="4"/>
  <c r="M4987" i="4"/>
  <c r="M4986" i="4"/>
  <c r="M4985" i="4"/>
  <c r="M4984" i="4"/>
  <c r="M4983" i="4"/>
  <c r="M4982" i="4"/>
  <c r="M4981" i="4"/>
  <c r="M4980" i="4"/>
  <c r="M4979" i="4"/>
  <c r="M4978" i="4"/>
  <c r="M4977" i="4"/>
  <c r="M4976" i="4"/>
  <c r="M4975" i="4"/>
  <c r="M4974" i="4"/>
  <c r="M4973" i="4"/>
  <c r="M4972" i="4"/>
  <c r="M4971" i="4"/>
  <c r="M4970" i="4"/>
  <c r="M4969" i="4"/>
  <c r="M4968" i="4"/>
  <c r="M4967" i="4"/>
  <c r="M4966" i="4"/>
  <c r="M4965" i="4"/>
  <c r="M4964" i="4"/>
  <c r="M4963" i="4"/>
  <c r="M4962" i="4"/>
  <c r="M4961" i="4"/>
  <c r="M4960" i="4"/>
  <c r="M4959" i="4"/>
  <c r="M4958" i="4"/>
  <c r="M4957" i="4"/>
  <c r="M4956" i="4"/>
  <c r="M4955" i="4"/>
  <c r="M4954" i="4"/>
  <c r="M4953" i="4"/>
  <c r="M4952" i="4"/>
  <c r="M4951" i="4"/>
  <c r="M4950" i="4"/>
  <c r="M4949" i="4"/>
  <c r="M4948" i="4"/>
  <c r="M4947" i="4"/>
  <c r="M4946" i="4"/>
  <c r="M4945" i="4"/>
  <c r="M4944" i="4"/>
  <c r="M4943" i="4"/>
  <c r="M4942" i="4"/>
  <c r="M4941" i="4"/>
  <c r="M4940" i="4"/>
  <c r="M4939" i="4"/>
  <c r="M4938" i="4"/>
  <c r="M4937" i="4"/>
  <c r="M4936" i="4"/>
  <c r="M4935" i="4"/>
  <c r="M4934" i="4"/>
  <c r="M4933" i="4"/>
  <c r="M4932" i="4"/>
  <c r="M4931" i="4"/>
  <c r="M4930" i="4"/>
  <c r="M4929" i="4"/>
  <c r="M4928" i="4"/>
  <c r="M4927" i="4"/>
  <c r="M4926" i="4"/>
  <c r="M4925" i="4"/>
  <c r="M4924" i="4"/>
  <c r="M4923" i="4"/>
  <c r="M4922" i="4"/>
  <c r="M4921" i="4"/>
  <c r="M4920" i="4"/>
  <c r="M4919" i="4"/>
  <c r="M4918" i="4"/>
  <c r="M4917" i="4"/>
  <c r="M4916" i="4"/>
  <c r="M4915" i="4"/>
  <c r="M4914" i="4"/>
  <c r="M4913" i="4"/>
  <c r="M4912" i="4"/>
  <c r="M4911" i="4"/>
  <c r="M4910" i="4"/>
  <c r="M4909" i="4"/>
  <c r="M4908" i="4"/>
  <c r="M4907" i="4"/>
  <c r="M4906" i="4"/>
  <c r="M4905" i="4"/>
  <c r="M4904" i="4"/>
  <c r="M4903" i="4"/>
  <c r="M4902" i="4"/>
  <c r="M4901" i="4"/>
  <c r="M4900" i="4"/>
  <c r="M4899" i="4"/>
  <c r="M4898" i="4"/>
  <c r="M4897" i="4"/>
  <c r="M4896" i="4"/>
  <c r="M4895" i="4"/>
  <c r="M4894" i="4"/>
  <c r="M4893" i="4"/>
  <c r="M4892" i="4"/>
  <c r="M4891" i="4"/>
  <c r="M4890" i="4"/>
  <c r="M4889" i="4"/>
  <c r="M4888" i="4"/>
  <c r="M4887" i="4"/>
  <c r="M4886" i="4"/>
  <c r="M4885" i="4"/>
  <c r="M4884" i="4"/>
  <c r="M4883" i="4"/>
  <c r="M4882" i="4"/>
  <c r="M4881" i="4"/>
  <c r="M4880" i="4"/>
  <c r="M4879" i="4"/>
  <c r="M4878" i="4"/>
  <c r="M4877" i="4"/>
  <c r="M4876" i="4"/>
  <c r="M4875" i="4"/>
  <c r="M4874" i="4"/>
  <c r="M4873" i="4"/>
  <c r="M4872" i="4"/>
  <c r="M4871" i="4"/>
  <c r="M4870" i="4"/>
  <c r="M4869" i="4"/>
  <c r="M4868" i="4"/>
  <c r="M4867" i="4"/>
  <c r="M4866" i="4"/>
  <c r="M4865" i="4"/>
  <c r="M4864" i="4"/>
  <c r="M4863" i="4"/>
  <c r="M4862" i="4"/>
  <c r="M4861" i="4"/>
  <c r="M4860" i="4"/>
  <c r="M4859" i="4"/>
  <c r="M4858" i="4"/>
  <c r="M4857" i="4"/>
  <c r="M4856" i="4"/>
  <c r="M4855" i="4"/>
  <c r="M4854" i="4"/>
  <c r="M4853" i="4"/>
  <c r="L1" i="2"/>
  <c r="M3" i="4" l="1"/>
  <c r="O3" i="1" s="1"/>
  <c r="Y420" i="5"/>
  <c r="Z420" i="5" s="1"/>
  <c r="AA420" i="5"/>
  <c r="Q6283" i="4"/>
  <c r="Q5779" i="4"/>
  <c r="Q6474" i="4"/>
  <c r="Q5334" i="4"/>
  <c r="Q6569" i="4"/>
  <c r="Q6497" i="4"/>
  <c r="Q6652" i="4"/>
  <c r="Q6568" i="4"/>
  <c r="Q5704" i="4"/>
  <c r="Q5883" i="4"/>
  <c r="Q6626" i="4"/>
  <c r="Q6446" i="4"/>
  <c r="Q6290" i="4"/>
  <c r="Q5821" i="4"/>
  <c r="Q6515" i="4"/>
  <c r="Q6383" i="4"/>
  <c r="Q6215" i="4"/>
  <c r="Q5663" i="4"/>
  <c r="Q4955" i="4"/>
  <c r="Q6428" i="4"/>
  <c r="O6698" i="4"/>
  <c r="O6686" i="4"/>
  <c r="O6674" i="4"/>
  <c r="O6662" i="4"/>
  <c r="O6650" i="4"/>
  <c r="O6638" i="4"/>
  <c r="O6614" i="4"/>
  <c r="O6602" i="4"/>
  <c r="O6590" i="4"/>
  <c r="O6578" i="4"/>
  <c r="O6566" i="4"/>
  <c r="O6554" i="4"/>
  <c r="O6542" i="4"/>
  <c r="O6530" i="4"/>
  <c r="O6518" i="4"/>
  <c r="O6506" i="4"/>
  <c r="O6494" i="4"/>
  <c r="O6482" i="4"/>
  <c r="O6470" i="4"/>
  <c r="O6458" i="4"/>
  <c r="O6434" i="4"/>
  <c r="O6422" i="4"/>
  <c r="O6410" i="4"/>
  <c r="O6398" i="4"/>
  <c r="O6386" i="4"/>
  <c r="O6374" i="4"/>
  <c r="O6362" i="4"/>
  <c r="O6350" i="4"/>
  <c r="O6338" i="4"/>
  <c r="O6326" i="4"/>
  <c r="O6314" i="4"/>
  <c r="O6302" i="4"/>
  <c r="O6278" i="4"/>
  <c r="O6266" i="4"/>
  <c r="O6254" i="4"/>
  <c r="O6242" i="4"/>
  <c r="O6230" i="4"/>
  <c r="O6218" i="4"/>
  <c r="O6206" i="4"/>
  <c r="O6194" i="4"/>
  <c r="O6182" i="4"/>
  <c r="O6170" i="4"/>
  <c r="O6158" i="4"/>
  <c r="O6146" i="4"/>
  <c r="O6134" i="4"/>
  <c r="O6122" i="4"/>
  <c r="O6110" i="4"/>
  <c r="O6098" i="4"/>
  <c r="O6086" i="4"/>
  <c r="O6074" i="4"/>
  <c r="O6062" i="4"/>
  <c r="O6050" i="4"/>
  <c r="O6038" i="4"/>
  <c r="O6026" i="4"/>
  <c r="O6014" i="4"/>
  <c r="O6002" i="4"/>
  <c r="O5990" i="4"/>
  <c r="O5978" i="4"/>
  <c r="O5966" i="4"/>
  <c r="O5954" i="4"/>
  <c r="O5942" i="4"/>
  <c r="O5930" i="4"/>
  <c r="O5918" i="4"/>
  <c r="O5906" i="4"/>
  <c r="O5894" i="4"/>
  <c r="O5882" i="4"/>
  <c r="O5870" i="4"/>
  <c r="O5858" i="4"/>
  <c r="O5846" i="4"/>
  <c r="O5834" i="4"/>
  <c r="O5822" i="4"/>
  <c r="O5810" i="4"/>
  <c r="O5798" i="4"/>
  <c r="O5786" i="4"/>
  <c r="O5774" i="4"/>
  <c r="O5762" i="4"/>
  <c r="O5750" i="4"/>
  <c r="O5738" i="4"/>
  <c r="O5726" i="4"/>
  <c r="O5714" i="4"/>
  <c r="O5702" i="4"/>
  <c r="O5690" i="4"/>
  <c r="O5486" i="4"/>
  <c r="O6705" i="4"/>
  <c r="O6693" i="4"/>
  <c r="O6681" i="4"/>
  <c r="O6669" i="4"/>
  <c r="O6657" i="4"/>
  <c r="O6645" i="4"/>
  <c r="O6633" i="4"/>
  <c r="O6621" i="4"/>
  <c r="O6609" i="4"/>
  <c r="O6597" i="4"/>
  <c r="O6585" i="4"/>
  <c r="O6573" i="4"/>
  <c r="O6561" i="4"/>
  <c r="O6549" i="4"/>
  <c r="O6537" i="4"/>
  <c r="O6525" i="4"/>
  <c r="O6513" i="4"/>
  <c r="O6501" i="4"/>
  <c r="O6489" i="4"/>
  <c r="O6477" i="4"/>
  <c r="O6465" i="4"/>
  <c r="O6453" i="4"/>
  <c r="O6441" i="4"/>
  <c r="O6429" i="4"/>
  <c r="O6417" i="4"/>
  <c r="O6405" i="4"/>
  <c r="O6393" i="4"/>
  <c r="O6381" i="4"/>
  <c r="O6369" i="4"/>
  <c r="O6357" i="4"/>
  <c r="O6345" i="4"/>
  <c r="O6333" i="4"/>
  <c r="O6321" i="4"/>
  <c r="O6309" i="4"/>
  <c r="O6297" i="4"/>
  <c r="O6285" i="4"/>
  <c r="O6273" i="4"/>
  <c r="O6261" i="4"/>
  <c r="O6249" i="4"/>
  <c r="O6237" i="4"/>
  <c r="O6225" i="4"/>
  <c r="O6213" i="4"/>
  <c r="O6201" i="4"/>
  <c r="O6189" i="4"/>
  <c r="O6177" i="4"/>
  <c r="O6165" i="4"/>
  <c r="O6153" i="4"/>
  <c r="O6141" i="4"/>
  <c r="O6129" i="4"/>
  <c r="O6117" i="4"/>
  <c r="O6105" i="4"/>
  <c r="O6093" i="4"/>
  <c r="O6069" i="4"/>
  <c r="O6045" i="4"/>
  <c r="O6021" i="4"/>
  <c r="O5997" i="4"/>
  <c r="O5973" i="4"/>
  <c r="O5949" i="4"/>
  <c r="O5925" i="4"/>
  <c r="O5913" i="4"/>
  <c r="O5889" i="4"/>
  <c r="O6081" i="4"/>
  <c r="O6057" i="4"/>
  <c r="O6033" i="4"/>
  <c r="O6009" i="4"/>
  <c r="O5985" i="4"/>
  <c r="O5961" i="4"/>
  <c r="O5937" i="4"/>
  <c r="O5901" i="4"/>
  <c r="O5877" i="4"/>
  <c r="O5865" i="4"/>
  <c r="O5853" i="4"/>
  <c r="O5841" i="4"/>
  <c r="O5829" i="4"/>
  <c r="O5817" i="4"/>
  <c r="O5805" i="4"/>
  <c r="O5793" i="4"/>
  <c r="O5781" i="4"/>
  <c r="O5769" i="4"/>
  <c r="O5757" i="4"/>
  <c r="O5745" i="4"/>
  <c r="O5733" i="4"/>
  <c r="O5721" i="4"/>
  <c r="O5709" i="4"/>
  <c r="O5685" i="4"/>
  <c r="O5697" i="4"/>
  <c r="O6704" i="4"/>
  <c r="O6692" i="4"/>
  <c r="O6680" i="4"/>
  <c r="O6668" i="4"/>
  <c r="O6656" i="4"/>
  <c r="O6644" i="4"/>
  <c r="O6632" i="4"/>
  <c r="O6620" i="4"/>
  <c r="O6608" i="4"/>
  <c r="O6596" i="4"/>
  <c r="O6584" i="4"/>
  <c r="O6572" i="4"/>
  <c r="O6560" i="4"/>
  <c r="O6548" i="4"/>
  <c r="O6536" i="4"/>
  <c r="O6524" i="4"/>
  <c r="O6512" i="4"/>
  <c r="O6500" i="4"/>
  <c r="O6488" i="4"/>
  <c r="O6476" i="4"/>
  <c r="O6464" i="4"/>
  <c r="O6452" i="4"/>
  <c r="O6440" i="4"/>
  <c r="O6416" i="4"/>
  <c r="O6404" i="4"/>
  <c r="O6392" i="4"/>
  <c r="O6380" i="4"/>
  <c r="O6368" i="4"/>
  <c r="O6356" i="4"/>
  <c r="O6344" i="4"/>
  <c r="O6332" i="4"/>
  <c r="O6320" i="4"/>
  <c r="O6308" i="4"/>
  <c r="O6296" i="4"/>
  <c r="O6284" i="4"/>
  <c r="O6272" i="4"/>
  <c r="O6260" i="4"/>
  <c r="O6248" i="4"/>
  <c r="O6236" i="4"/>
  <c r="O6224" i="4"/>
  <c r="O6212" i="4"/>
  <c r="O6200" i="4"/>
  <c r="O6188" i="4"/>
  <c r="O6176" i="4"/>
  <c r="O6164" i="4"/>
  <c r="O6152" i="4"/>
  <c r="O6140" i="4"/>
  <c r="O6128" i="4"/>
  <c r="O6116" i="4"/>
  <c r="O6104" i="4"/>
  <c r="O6092" i="4"/>
  <c r="O6080" i="4"/>
  <c r="O6068" i="4"/>
  <c r="O6056" i="4"/>
  <c r="O6044" i="4"/>
  <c r="O6032" i="4"/>
  <c r="O6020" i="4"/>
  <c r="O6008" i="4"/>
  <c r="O5996" i="4"/>
  <c r="O5984" i="4"/>
  <c r="O5972" i="4"/>
  <c r="O5960" i="4"/>
  <c r="O5948" i="4"/>
  <c r="O5936" i="4"/>
  <c r="O5924" i="4"/>
  <c r="O5912" i="4"/>
  <c r="O5900" i="4"/>
  <c r="O5888" i="4"/>
  <c r="O5876" i="4"/>
  <c r="O5864" i="4"/>
  <c r="O5852" i="4"/>
  <c r="O5840" i="4"/>
  <c r="O5828" i="4"/>
  <c r="O5816" i="4"/>
  <c r="O5804" i="4"/>
  <c r="O5792" i="4"/>
  <c r="O5780" i="4"/>
  <c r="O5768" i="4"/>
  <c r="O5756" i="4"/>
  <c r="O5744" i="4"/>
  <c r="O5732" i="4"/>
  <c r="O5720" i="4"/>
  <c r="O5708" i="4"/>
  <c r="O5696" i="4"/>
  <c r="O6702" i="4"/>
  <c r="O6690" i="4"/>
  <c r="O6689" i="4"/>
  <c r="O6700" i="4"/>
  <c r="O6688" i="4"/>
  <c r="O6699" i="4"/>
  <c r="O6687" i="4"/>
  <c r="O6697" i="4"/>
  <c r="O6685" i="4"/>
  <c r="O6673" i="4"/>
  <c r="O6696" i="4"/>
  <c r="O6684" i="4"/>
  <c r="O6672" i="4"/>
  <c r="O6695" i="4"/>
  <c r="O6683" i="4"/>
  <c r="O6671" i="4"/>
  <c r="O6694" i="4"/>
  <c r="O6703" i="4"/>
  <c r="O6691" i="4"/>
  <c r="O6678" i="4"/>
  <c r="O6666" i="4"/>
  <c r="O6654" i="4"/>
  <c r="O6642" i="4"/>
  <c r="O6630" i="4"/>
  <c r="O6618" i="4"/>
  <c r="O6606" i="4"/>
  <c r="O6594" i="4"/>
  <c r="O6582" i="4"/>
  <c r="O6570" i="4"/>
  <c r="O6558" i="4"/>
  <c r="O6534" i="4"/>
  <c r="O6522" i="4"/>
  <c r="O6510" i="4"/>
  <c r="O6498" i="4"/>
  <c r="O6486" i="4"/>
  <c r="O6462" i="4"/>
  <c r="O6450" i="4"/>
  <c r="O6438" i="4"/>
  <c r="O6426" i="4"/>
  <c r="O6414" i="4"/>
  <c r="O6402" i="4"/>
  <c r="O6390" i="4"/>
  <c r="O6378" i="4"/>
  <c r="O6366" i="4"/>
  <c r="O6354" i="4"/>
  <c r="O6342" i="4"/>
  <c r="O6330" i="4"/>
  <c r="O6318" i="4"/>
  <c r="O6306" i="4"/>
  <c r="O6294" i="4"/>
  <c r="O6282" i="4"/>
  <c r="O6270" i="4"/>
  <c r="O6258" i="4"/>
  <c r="O6246" i="4"/>
  <c r="O6234" i="4"/>
  <c r="O6222" i="4"/>
  <c r="O6210" i="4"/>
  <c r="O6198" i="4"/>
  <c r="O6186" i="4"/>
  <c r="O6174" i="4"/>
  <c r="O6162" i="4"/>
  <c r="O6150" i="4"/>
  <c r="O6138" i="4"/>
  <c r="O6126" i="4"/>
  <c r="O6114" i="4"/>
  <c r="O6102" i="4"/>
  <c r="O6090" i="4"/>
  <c r="O6078" i="4"/>
  <c r="O6066" i="4"/>
  <c r="O6054" i="4"/>
  <c r="O6042" i="4"/>
  <c r="O6030" i="4"/>
  <c r="O6018" i="4"/>
  <c r="O6006" i="4"/>
  <c r="O5994" i="4"/>
  <c r="O5982" i="4"/>
  <c r="O5970" i="4"/>
  <c r="O5958" i="4"/>
  <c r="O5946" i="4"/>
  <c r="O5934" i="4"/>
  <c r="O5922" i="4"/>
  <c r="O5910" i="4"/>
  <c r="O5898" i="4"/>
  <c r="O5886" i="4"/>
  <c r="O5874" i="4"/>
  <c r="O5862" i="4"/>
  <c r="O5850" i="4"/>
  <c r="O5838" i="4"/>
  <c r="O5826" i="4"/>
  <c r="O5814" i="4"/>
  <c r="O5802" i="4"/>
  <c r="O5790" i="4"/>
  <c r="O5778" i="4"/>
  <c r="O5766" i="4"/>
  <c r="O5754" i="4"/>
  <c r="O5742" i="4"/>
  <c r="O5730" i="4"/>
  <c r="O5718" i="4"/>
  <c r="O5706" i="4"/>
  <c r="O5694" i="4"/>
  <c r="O5478" i="4"/>
  <c r="O5382" i="4"/>
  <c r="O6677" i="4"/>
  <c r="O6665" i="4"/>
  <c r="O6653" i="4"/>
  <c r="O6641" i="4"/>
  <c r="O6629" i="4"/>
  <c r="O6617" i="4"/>
  <c r="O6605" i="4"/>
  <c r="O6593" i="4"/>
  <c r="O6581" i="4"/>
  <c r="O6557" i="4"/>
  <c r="O6545" i="4"/>
  <c r="O6533" i="4"/>
  <c r="O6521" i="4"/>
  <c r="O6509" i="4"/>
  <c r="O6485" i="4"/>
  <c r="O6473" i="4"/>
  <c r="O6461" i="4"/>
  <c r="O6449" i="4"/>
  <c r="O6437" i="4"/>
  <c r="O6425" i="4"/>
  <c r="O6413" i="4"/>
  <c r="O6401" i="4"/>
  <c r="O6389" i="4"/>
  <c r="O6377" i="4"/>
  <c r="O6365" i="4"/>
  <c r="O6353" i="4"/>
  <c r="O6341" i="4"/>
  <c r="O6329" i="4"/>
  <c r="O6317" i="4"/>
  <c r="O6305" i="4"/>
  <c r="O6293" i="4"/>
  <c r="O6281" i="4"/>
  <c r="O6269" i="4"/>
  <c r="O6257" i="4"/>
  <c r="O6245" i="4"/>
  <c r="O6233" i="4"/>
  <c r="O6221" i="4"/>
  <c r="O6209" i="4"/>
  <c r="O6197" i="4"/>
  <c r="O6185" i="4"/>
  <c r="O6173" i="4"/>
  <c r="O6161" i="4"/>
  <c r="O6149" i="4"/>
  <c r="O6137" i="4"/>
  <c r="O6125" i="4"/>
  <c r="O6113" i="4"/>
  <c r="O6101" i="4"/>
  <c r="O6089" i="4"/>
  <c r="O6077" i="4"/>
  <c r="O6065" i="4"/>
  <c r="O6053" i="4"/>
  <c r="O6041" i="4"/>
  <c r="O6029" i="4"/>
  <c r="O6017" i="4"/>
  <c r="O6005" i="4"/>
  <c r="O5993" i="4"/>
  <c r="O5981" i="4"/>
  <c r="O5969" i="4"/>
  <c r="O5957" i="4"/>
  <c r="O5945" i="4"/>
  <c r="O5933" i="4"/>
  <c r="O5921" i="4"/>
  <c r="O5909" i="4"/>
  <c r="O5897" i="4"/>
  <c r="O5885" i="4"/>
  <c r="O5873" i="4"/>
  <c r="O5861" i="4"/>
  <c r="O5849" i="4"/>
  <c r="O5837" i="4"/>
  <c r="O5825" i="4"/>
  <c r="O5813" i="4"/>
  <c r="O5801" i="4"/>
  <c r="O5789" i="4"/>
  <c r="O5777" i="4"/>
  <c r="O5765" i="4"/>
  <c r="O5753" i="4"/>
  <c r="O5741" i="4"/>
  <c r="O5729" i="4"/>
  <c r="O5717" i="4"/>
  <c r="O5705" i="4"/>
  <c r="O5693" i="4"/>
  <c r="O5081" i="4"/>
  <c r="O6676" i="4"/>
  <c r="O6664" i="4"/>
  <c r="O6640" i="4"/>
  <c r="O6628" i="4"/>
  <c r="O6616" i="4"/>
  <c r="O6604" i="4"/>
  <c r="O6592" i="4"/>
  <c r="O6580" i="4"/>
  <c r="O6556" i="4"/>
  <c r="O6544" i="4"/>
  <c r="O6532" i="4"/>
  <c r="O6520" i="4"/>
  <c r="O6508" i="4"/>
  <c r="O6496" i="4"/>
  <c r="O6484" i="4"/>
  <c r="O6472" i="4"/>
  <c r="O6460" i="4"/>
  <c r="O6448" i="4"/>
  <c r="O6436" i="4"/>
  <c r="O6424" i="4"/>
  <c r="O6412" i="4"/>
  <c r="O6400" i="4"/>
  <c r="O6388" i="4"/>
  <c r="O6376" i="4"/>
  <c r="O6364" i="4"/>
  <c r="O6352" i="4"/>
  <c r="O6340" i="4"/>
  <c r="O6328" i="4"/>
  <c r="O6316" i="4"/>
  <c r="O6304" i="4"/>
  <c r="O6292" i="4"/>
  <c r="O6280" i="4"/>
  <c r="O6268" i="4"/>
  <c r="O6256" i="4"/>
  <c r="O6244" i="4"/>
  <c r="O6232" i="4"/>
  <c r="O6220" i="4"/>
  <c r="O6208" i="4"/>
  <c r="O6196" i="4"/>
  <c r="O6184" i="4"/>
  <c r="O6172" i="4"/>
  <c r="O6160" i="4"/>
  <c r="O6148" i="4"/>
  <c r="O6136" i="4"/>
  <c r="O6124" i="4"/>
  <c r="O6112" i="4"/>
  <c r="O6100" i="4"/>
  <c r="O6088" i="4"/>
  <c r="O6076" i="4"/>
  <c r="O6064" i="4"/>
  <c r="O6052" i="4"/>
  <c r="O6040" i="4"/>
  <c r="O6028" i="4"/>
  <c r="O6016" i="4"/>
  <c r="O6004" i="4"/>
  <c r="O5992" i="4"/>
  <c r="O5980" i="4"/>
  <c r="O5968" i="4"/>
  <c r="O5956" i="4"/>
  <c r="O5944" i="4"/>
  <c r="O5932" i="4"/>
  <c r="O5920" i="4"/>
  <c r="O5908" i="4"/>
  <c r="O5896" i="4"/>
  <c r="O5884" i="4"/>
  <c r="O5872" i="4"/>
  <c r="O5860" i="4"/>
  <c r="O5848" i="4"/>
  <c r="O5836" i="4"/>
  <c r="O5824" i="4"/>
  <c r="O5812" i="4"/>
  <c r="O5800" i="4"/>
  <c r="O5788" i="4"/>
  <c r="O5776" i="4"/>
  <c r="O5764" i="4"/>
  <c r="O5752" i="4"/>
  <c r="O5740" i="4"/>
  <c r="O5728" i="4"/>
  <c r="O5716" i="4"/>
  <c r="O5692" i="4"/>
  <c r="O5452" i="4"/>
  <c r="O5212" i="4"/>
  <c r="O6675" i="4"/>
  <c r="O6663" i="4"/>
  <c r="O6651" i="4"/>
  <c r="O6639" i="4"/>
  <c r="O6627" i="4"/>
  <c r="O6615" i="4"/>
  <c r="O6603" i="4"/>
  <c r="O6591" i="4"/>
  <c r="O6579" i="4"/>
  <c r="O6567" i="4"/>
  <c r="O6555" i="4"/>
  <c r="O6543" i="4"/>
  <c r="O6531" i="4"/>
  <c r="O6519" i="4"/>
  <c r="O6507" i="4"/>
  <c r="O6495" i="4"/>
  <c r="O6483" i="4"/>
  <c r="O6471" i="4"/>
  <c r="O6459" i="4"/>
  <c r="O6447" i="4"/>
  <c r="O6435" i="4"/>
  <c r="O6423" i="4"/>
  <c r="O6411" i="4"/>
  <c r="O6399" i="4"/>
  <c r="O6387" i="4"/>
  <c r="O6375" i="4"/>
  <c r="O6363" i="4"/>
  <c r="O6351" i="4"/>
  <c r="O6339" i="4"/>
  <c r="O6327" i="4"/>
  <c r="O6315" i="4"/>
  <c r="O6303" i="4"/>
  <c r="O6291" i="4"/>
  <c r="O6279" i="4"/>
  <c r="O6267" i="4"/>
  <c r="O6255" i="4"/>
  <c r="O6243" i="4"/>
  <c r="O6231" i="4"/>
  <c r="O6219" i="4"/>
  <c r="O6207" i="4"/>
  <c r="O6195" i="4"/>
  <c r="O6183" i="4"/>
  <c r="O6171" i="4"/>
  <c r="O6159" i="4"/>
  <c r="O6147" i="4"/>
  <c r="O6135" i="4"/>
  <c r="O6123" i="4"/>
  <c r="O6111" i="4"/>
  <c r="O6099" i="4"/>
  <c r="O6087" i="4"/>
  <c r="O6075" i="4"/>
  <c r="O6063" i="4"/>
  <c r="O6051" i="4"/>
  <c r="O6039" i="4"/>
  <c r="O6027" i="4"/>
  <c r="O6015" i="4"/>
  <c r="O6003" i="4"/>
  <c r="O5991" i="4"/>
  <c r="O5979" i="4"/>
  <c r="O5967" i="4"/>
  <c r="O5955" i="4"/>
  <c r="O5943" i="4"/>
  <c r="O5931" i="4"/>
  <c r="O5919" i="4"/>
  <c r="O5907" i="4"/>
  <c r="O5895" i="4"/>
  <c r="O5871" i="4"/>
  <c r="O5859" i="4"/>
  <c r="O5847" i="4"/>
  <c r="O5835" i="4"/>
  <c r="O5823" i="4"/>
  <c r="O5811" i="4"/>
  <c r="O5799" i="4"/>
  <c r="O5787" i="4"/>
  <c r="O5775" i="4"/>
  <c r="O5763" i="4"/>
  <c r="O5751" i="4"/>
  <c r="O5739" i="4"/>
  <c r="O5727" i="4"/>
  <c r="O5715" i="4"/>
  <c r="O5703" i="4"/>
  <c r="O5691" i="4"/>
  <c r="O6661" i="4"/>
  <c r="O6649" i="4"/>
  <c r="O6637" i="4"/>
  <c r="O6625" i="4"/>
  <c r="O6613" i="4"/>
  <c r="O6601" i="4"/>
  <c r="O6589" i="4"/>
  <c r="O6577" i="4"/>
  <c r="O6565" i="4"/>
  <c r="O6553" i="4"/>
  <c r="O6541" i="4"/>
  <c r="O6529" i="4"/>
  <c r="O6517" i="4"/>
  <c r="O6505" i="4"/>
  <c r="O6493" i="4"/>
  <c r="O6481" i="4"/>
  <c r="O6469" i="4"/>
  <c r="O6457" i="4"/>
  <c r="O6445" i="4"/>
  <c r="O6433" i="4"/>
  <c r="O6421" i="4"/>
  <c r="O6409" i="4"/>
  <c r="O6397" i="4"/>
  <c r="O6385" i="4"/>
  <c r="O6373" i="4"/>
  <c r="O6361" i="4"/>
  <c r="O6349" i="4"/>
  <c r="O6337" i="4"/>
  <c r="O6325" i="4"/>
  <c r="O6313" i="4"/>
  <c r="O6301" i="4"/>
  <c r="O6289" i="4"/>
  <c r="O6277" i="4"/>
  <c r="O6265" i="4"/>
  <c r="O6253" i="4"/>
  <c r="O6241" i="4"/>
  <c r="O6229" i="4"/>
  <c r="O6217" i="4"/>
  <c r="O6205" i="4"/>
  <c r="O6193" i="4"/>
  <c r="O6181" i="4"/>
  <c r="O6169" i="4"/>
  <c r="O6157" i="4"/>
  <c r="O6145" i="4"/>
  <c r="O6133" i="4"/>
  <c r="O6121" i="4"/>
  <c r="O6109" i="4"/>
  <c r="O6097" i="4"/>
  <c r="O6085" i="4"/>
  <c r="O6073" i="4"/>
  <c r="O6061" i="4"/>
  <c r="O6049" i="4"/>
  <c r="O6037" i="4"/>
  <c r="O6025" i="4"/>
  <c r="O6013" i="4"/>
  <c r="O6001" i="4"/>
  <c r="O5989" i="4"/>
  <c r="O5977" i="4"/>
  <c r="O5965" i="4"/>
  <c r="O5953" i="4"/>
  <c r="O5941" i="4"/>
  <c r="O5929" i="4"/>
  <c r="O5917" i="4"/>
  <c r="O5905" i="4"/>
  <c r="O5893" i="4"/>
  <c r="O5881" i="4"/>
  <c r="O5869" i="4"/>
  <c r="O5857" i="4"/>
  <c r="O5845" i="4"/>
  <c r="O5833" i="4"/>
  <c r="O5809" i="4"/>
  <c r="O5797" i="4"/>
  <c r="O5785" i="4"/>
  <c r="O5773" i="4"/>
  <c r="O5761" i="4"/>
  <c r="O5749" i="4"/>
  <c r="O5737" i="4"/>
  <c r="O5725" i="4"/>
  <c r="O5713" i="4"/>
  <c r="O5701" i="4"/>
  <c r="O5689" i="4"/>
  <c r="O6660" i="4"/>
  <c r="O6648" i="4"/>
  <c r="O6636" i="4"/>
  <c r="O6624" i="4"/>
  <c r="O6612" i="4"/>
  <c r="O6600" i="4"/>
  <c r="O6588" i="4"/>
  <c r="O6576" i="4"/>
  <c r="O6564" i="4"/>
  <c r="O6552" i="4"/>
  <c r="O6540" i="4"/>
  <c r="O6528" i="4"/>
  <c r="O6516" i="4"/>
  <c r="O6504" i="4"/>
  <c r="O6492" i="4"/>
  <c r="O6480" i="4"/>
  <c r="O6468" i="4"/>
  <c r="O6456" i="4"/>
  <c r="O6444" i="4"/>
  <c r="O6432" i="4"/>
  <c r="O6420" i="4"/>
  <c r="O6408" i="4"/>
  <c r="O6396" i="4"/>
  <c r="O6384" i="4"/>
  <c r="O6372" i="4"/>
  <c r="O6360" i="4"/>
  <c r="O6348" i="4"/>
  <c r="O6336" i="4"/>
  <c r="O6324" i="4"/>
  <c r="O6312" i="4"/>
  <c r="O6300" i="4"/>
  <c r="O6288" i="4"/>
  <c r="O6276" i="4"/>
  <c r="O6264" i="4"/>
  <c r="O6252" i="4"/>
  <c r="O6240" i="4"/>
  <c r="O6228" i="4"/>
  <c r="O6216" i="4"/>
  <c r="O6204" i="4"/>
  <c r="O6192" i="4"/>
  <c r="O6180" i="4"/>
  <c r="O6168" i="4"/>
  <c r="O6156" i="4"/>
  <c r="O6144" i="4"/>
  <c r="O6132" i="4"/>
  <c r="O6120" i="4"/>
  <c r="O6108" i="4"/>
  <c r="O6096" i="4"/>
  <c r="O6084" i="4"/>
  <c r="O6072" i="4"/>
  <c r="O6060" i="4"/>
  <c r="O6048" i="4"/>
  <c r="O6036" i="4"/>
  <c r="O6024" i="4"/>
  <c r="O6012" i="4"/>
  <c r="O6000" i="4"/>
  <c r="O5988" i="4"/>
  <c r="O5976" i="4"/>
  <c r="O5964" i="4"/>
  <c r="O5952" i="4"/>
  <c r="O5940" i="4"/>
  <c r="O5928" i="4"/>
  <c r="O5916" i="4"/>
  <c r="O5904" i="4"/>
  <c r="O5892" i="4"/>
  <c r="O5880" i="4"/>
  <c r="O5868" i="4"/>
  <c r="O5856" i="4"/>
  <c r="O5844" i="4"/>
  <c r="O5832" i="4"/>
  <c r="O5820" i="4"/>
  <c r="O5808" i="4"/>
  <c r="O5796" i="4"/>
  <c r="O5784" i="4"/>
  <c r="O5772" i="4"/>
  <c r="O5760" i="4"/>
  <c r="O5748" i="4"/>
  <c r="O5736" i="4"/>
  <c r="O5724" i="4"/>
  <c r="O5712" i="4"/>
  <c r="O5700" i="4"/>
  <c r="O5688" i="4"/>
  <c r="O5676" i="4"/>
  <c r="O5664" i="4"/>
  <c r="O6659" i="4"/>
  <c r="O6647" i="4"/>
  <c r="O6635" i="4"/>
  <c r="O6623" i="4"/>
  <c r="O6611" i="4"/>
  <c r="O6599" i="4"/>
  <c r="O6587" i="4"/>
  <c r="O6575" i="4"/>
  <c r="O6563" i="4"/>
  <c r="O6551" i="4"/>
  <c r="O6539" i="4"/>
  <c r="O6527" i="4"/>
  <c r="O6503" i="4"/>
  <c r="O6491" i="4"/>
  <c r="O6479" i="4"/>
  <c r="O6467" i="4"/>
  <c r="O6455" i="4"/>
  <c r="O6443" i="4"/>
  <c r="O6431" i="4"/>
  <c r="O6419" i="4"/>
  <c r="O6407" i="4"/>
  <c r="O6395" i="4"/>
  <c r="O6371" i="4"/>
  <c r="O6359" i="4"/>
  <c r="O6347" i="4"/>
  <c r="O6335" i="4"/>
  <c r="O6323" i="4"/>
  <c r="O6311" i="4"/>
  <c r="O6299" i="4"/>
  <c r="O6287" i="4"/>
  <c r="O6275" i="4"/>
  <c r="O6263" i="4"/>
  <c r="O6251" i="4"/>
  <c r="O6239" i="4"/>
  <c r="O6227" i="4"/>
  <c r="O6203" i="4"/>
  <c r="O6191" i="4"/>
  <c r="O6179" i="4"/>
  <c r="O6167" i="4"/>
  <c r="O6155" i="4"/>
  <c r="O6143" i="4"/>
  <c r="O6131" i="4"/>
  <c r="O6119" i="4"/>
  <c r="O6107" i="4"/>
  <c r="O6095" i="4"/>
  <c r="O6083" i="4"/>
  <c r="O6071" i="4"/>
  <c r="O6059" i="4"/>
  <c r="O6047" i="4"/>
  <c r="O6035" i="4"/>
  <c r="O6023" i="4"/>
  <c r="O6011" i="4"/>
  <c r="O5999" i="4"/>
  <c r="O5987" i="4"/>
  <c r="O5975" i="4"/>
  <c r="O5963" i="4"/>
  <c r="O5951" i="4"/>
  <c r="O5939" i="4"/>
  <c r="O5927" i="4"/>
  <c r="O5915" i="4"/>
  <c r="O5903" i="4"/>
  <c r="O5891" i="4"/>
  <c r="O5879" i="4"/>
  <c r="O5867" i="4"/>
  <c r="O5855" i="4"/>
  <c r="O5843" i="4"/>
  <c r="O5831" i="4"/>
  <c r="O5819" i="4"/>
  <c r="O5807" i="4"/>
  <c r="O5795" i="4"/>
  <c r="O5783" i="4"/>
  <c r="O5771" i="4"/>
  <c r="O5759" i="4"/>
  <c r="O5747" i="4"/>
  <c r="O5735" i="4"/>
  <c r="O5723" i="4"/>
  <c r="O5711" i="4"/>
  <c r="O5699" i="4"/>
  <c r="O5687" i="4"/>
  <c r="O5639" i="4"/>
  <c r="O5591" i="4"/>
  <c r="O6682" i="4"/>
  <c r="O6670" i="4"/>
  <c r="O6658" i="4"/>
  <c r="O6646" i="4"/>
  <c r="O6634" i="4"/>
  <c r="O6622" i="4"/>
  <c r="O6610" i="4"/>
  <c r="O6598" i="4"/>
  <c r="O6586" i="4"/>
  <c r="O6574" i="4"/>
  <c r="O6562" i="4"/>
  <c r="O6550" i="4"/>
  <c r="O6538" i="4"/>
  <c r="O6526" i="4"/>
  <c r="O6514" i="4"/>
  <c r="O6502" i="4"/>
  <c r="O6490" i="4"/>
  <c r="O6478" i="4"/>
  <c r="O6466" i="4"/>
  <c r="O6454" i="4"/>
  <c r="O6442" i="4"/>
  <c r="O6430" i="4"/>
  <c r="O6418" i="4"/>
  <c r="O6406" i="4"/>
  <c r="O6394" i="4"/>
  <c r="O6382" i="4"/>
  <c r="O6370" i="4"/>
  <c r="O6358" i="4"/>
  <c r="O6346" i="4"/>
  <c r="O6334" i="4"/>
  <c r="O6322" i="4"/>
  <c r="O6310" i="4"/>
  <c r="O6298" i="4"/>
  <c r="O6286" i="4"/>
  <c r="O6274" i="4"/>
  <c r="O6262" i="4"/>
  <c r="O6250" i="4"/>
  <c r="O6238" i="4"/>
  <c r="O6226" i="4"/>
  <c r="O6214" i="4"/>
  <c r="O6202" i="4"/>
  <c r="O6190" i="4"/>
  <c r="O6178" i="4"/>
  <c r="O6166" i="4"/>
  <c r="O6154" i="4"/>
  <c r="O6142" i="4"/>
  <c r="O6130" i="4"/>
  <c r="O6118" i="4"/>
  <c r="O6106" i="4"/>
  <c r="O6094" i="4"/>
  <c r="O6082" i="4"/>
  <c r="O6070" i="4"/>
  <c r="O6058" i="4"/>
  <c r="O6046" i="4"/>
  <c r="O6034" i="4"/>
  <c r="O6022" i="4"/>
  <c r="O6010" i="4"/>
  <c r="O5998" i="4"/>
  <c r="O5986" i="4"/>
  <c r="O5974" i="4"/>
  <c r="O5962" i="4"/>
  <c r="O5950" i="4"/>
  <c r="O5938" i="4"/>
  <c r="O5926" i="4"/>
  <c r="O5914" i="4"/>
  <c r="O5902" i="4"/>
  <c r="O5890" i="4"/>
  <c r="O5878" i="4"/>
  <c r="O5866" i="4"/>
  <c r="O5854" i="4"/>
  <c r="O5842" i="4"/>
  <c r="O5830" i="4"/>
  <c r="O5818" i="4"/>
  <c r="O5806" i="4"/>
  <c r="O5794" i="4"/>
  <c r="O5782" i="4"/>
  <c r="O5770" i="4"/>
  <c r="O5758" i="4"/>
  <c r="O5746" i="4"/>
  <c r="O5734" i="4"/>
  <c r="O5722" i="4"/>
  <c r="O5710" i="4"/>
  <c r="O5698" i="4"/>
  <c r="O5686" i="4"/>
  <c r="O5602" i="4"/>
  <c r="O6679" i="4"/>
  <c r="O6667" i="4"/>
  <c r="O6655" i="4"/>
  <c r="O6643" i="4"/>
  <c r="O6631" i="4"/>
  <c r="O6619" i="4"/>
  <c r="O6607" i="4"/>
  <c r="O6595" i="4"/>
  <c r="O6583" i="4"/>
  <c r="O6571" i="4"/>
  <c r="O6559" i="4"/>
  <c r="O6547" i="4"/>
  <c r="O6535" i="4"/>
  <c r="O6523" i="4"/>
  <c r="O6511" i="4"/>
  <c r="O6499" i="4"/>
  <c r="O6487" i="4"/>
  <c r="O6475" i="4"/>
  <c r="O6463" i="4"/>
  <c r="O6451" i="4"/>
  <c r="O6439" i="4"/>
  <c r="O6427" i="4"/>
  <c r="O6415" i="4"/>
  <c r="O6403" i="4"/>
  <c r="O6391" i="4"/>
  <c r="O6379" i="4"/>
  <c r="O6367" i="4"/>
  <c r="O6355" i="4"/>
  <c r="O6343" i="4"/>
  <c r="O6331" i="4"/>
  <c r="O6319" i="4"/>
  <c r="O6307" i="4"/>
  <c r="O6295" i="4"/>
  <c r="O6271" i="4"/>
  <c r="O6259" i="4"/>
  <c r="O6247" i="4"/>
  <c r="O6235" i="4"/>
  <c r="O6223" i="4"/>
  <c r="O6211" i="4"/>
  <c r="O6199" i="4"/>
  <c r="O6187" i="4"/>
  <c r="O6175" i="4"/>
  <c r="O6163" i="4"/>
  <c r="O6151" i="4"/>
  <c r="O6139" i="4"/>
  <c r="O6127" i="4"/>
  <c r="O6115" i="4"/>
  <c r="O6103" i="4"/>
  <c r="O6091" i="4"/>
  <c r="O6079" i="4"/>
  <c r="O6067" i="4"/>
  <c r="O6055" i="4"/>
  <c r="O6043" i="4"/>
  <c r="O6031" i="4"/>
  <c r="O6019" i="4"/>
  <c r="O6007" i="4"/>
  <c r="O5995" i="4"/>
  <c r="O5983" i="4"/>
  <c r="O5971" i="4"/>
  <c r="O5959" i="4"/>
  <c r="O5947" i="4"/>
  <c r="O5935" i="4"/>
  <c r="O5923" i="4"/>
  <c r="O5911" i="4"/>
  <c r="O5899" i="4"/>
  <c r="O5887" i="4"/>
  <c r="O5875" i="4"/>
  <c r="O5863" i="4"/>
  <c r="O5851" i="4"/>
  <c r="O5839" i="4"/>
  <c r="O5827" i="4"/>
  <c r="O5815" i="4"/>
  <c r="O5803" i="4"/>
  <c r="O5791" i="4"/>
  <c r="O5767" i="4"/>
  <c r="O5755" i="4"/>
  <c r="O5743" i="4"/>
  <c r="O5731" i="4"/>
  <c r="O5719" i="4"/>
  <c r="O5707" i="4"/>
  <c r="O5695" i="4"/>
  <c r="P583" i="5"/>
  <c r="W1252" i="5"/>
  <c r="X1252" i="5" s="1"/>
  <c r="Y1252" i="5"/>
  <c r="Z1252" i="5" s="1"/>
  <c r="W1276" i="5"/>
  <c r="X1276" i="5" s="1"/>
  <c r="Y1276" i="5"/>
  <c r="Z1276" i="5" s="1"/>
  <c r="W1288" i="5"/>
  <c r="X1288" i="5" s="1"/>
  <c r="Y1288" i="5"/>
  <c r="Z1288" i="5" s="1"/>
  <c r="W1294" i="5"/>
  <c r="X1294" i="5" s="1"/>
  <c r="Y1294" i="5"/>
  <c r="Z1294" i="5" s="1"/>
  <c r="W1300" i="5"/>
  <c r="X1300" i="5" s="1"/>
  <c r="Y1300" i="5"/>
  <c r="Z1300" i="5" s="1"/>
  <c r="W1306" i="5"/>
  <c r="X1306" i="5" s="1"/>
  <c r="Y1306" i="5"/>
  <c r="Z1306" i="5" s="1"/>
  <c r="W1312" i="5"/>
  <c r="X1312" i="5" s="1"/>
  <c r="Y1312" i="5"/>
  <c r="Z1312" i="5" s="1"/>
  <c r="W1318" i="5"/>
  <c r="X1318" i="5" s="1"/>
  <c r="Y1318" i="5"/>
  <c r="Z1318" i="5" s="1"/>
  <c r="W1324" i="5"/>
  <c r="X1324" i="5" s="1"/>
  <c r="Y1324" i="5"/>
  <c r="Z1324" i="5" s="1"/>
  <c r="W1330" i="5"/>
  <c r="X1330" i="5" s="1"/>
  <c r="Y1330" i="5"/>
  <c r="Z1330" i="5" s="1"/>
  <c r="M41" i="5"/>
  <c r="N41" i="5" s="1"/>
  <c r="Y41" i="5"/>
  <c r="Z41" i="5" s="1"/>
  <c r="W1211" i="5"/>
  <c r="X1211" i="5" s="1"/>
  <c r="Y1211" i="5"/>
  <c r="Z1211" i="5" s="1"/>
  <c r="W1229" i="5"/>
  <c r="X1229" i="5" s="1"/>
  <c r="Y1229" i="5"/>
  <c r="Z1229" i="5" s="1"/>
  <c r="W1336" i="5"/>
  <c r="X1336" i="5" s="1"/>
  <c r="Y1336" i="5"/>
  <c r="Z1336" i="5" s="1"/>
  <c r="W1342" i="5"/>
  <c r="X1342" i="5" s="1"/>
  <c r="Y1342" i="5"/>
  <c r="Z1342" i="5" s="1"/>
  <c r="W1348" i="5"/>
  <c r="X1348" i="5" s="1"/>
  <c r="Y1348" i="5"/>
  <c r="Z1348" i="5" s="1"/>
  <c r="W1354" i="5"/>
  <c r="X1354" i="5" s="1"/>
  <c r="Y1354" i="5"/>
  <c r="Z1354" i="5" s="1"/>
  <c r="W139" i="5"/>
  <c r="X139" i="5" s="1"/>
  <c r="Y139" i="5"/>
  <c r="Z139" i="5" s="1"/>
  <c r="W1247" i="5"/>
  <c r="X1247" i="5" s="1"/>
  <c r="Y1247" i="5"/>
  <c r="Z1247" i="5" s="1"/>
  <c r="W1253" i="5"/>
  <c r="X1253" i="5" s="1"/>
  <c r="Y1253" i="5"/>
  <c r="Z1253" i="5" s="1"/>
  <c r="W1259" i="5"/>
  <c r="X1259" i="5" s="1"/>
  <c r="Y1259" i="5"/>
  <c r="Z1259" i="5" s="1"/>
  <c r="W1265" i="5"/>
  <c r="X1265" i="5" s="1"/>
  <c r="Y1265" i="5"/>
  <c r="Z1265" i="5" s="1"/>
  <c r="W1271" i="5"/>
  <c r="X1271" i="5" s="1"/>
  <c r="Y1271" i="5"/>
  <c r="Z1271" i="5" s="1"/>
  <c r="W1277" i="5"/>
  <c r="X1277" i="5" s="1"/>
  <c r="Y1277" i="5"/>
  <c r="Z1277" i="5" s="1"/>
  <c r="W1283" i="5"/>
  <c r="X1283" i="5" s="1"/>
  <c r="Y1283" i="5"/>
  <c r="Z1283" i="5" s="1"/>
  <c r="W1289" i="5"/>
  <c r="X1289" i="5" s="1"/>
  <c r="Y1289" i="5"/>
  <c r="Z1289" i="5" s="1"/>
  <c r="W1295" i="5"/>
  <c r="X1295" i="5" s="1"/>
  <c r="Y1295" i="5"/>
  <c r="Z1295" i="5" s="1"/>
  <c r="W1301" i="5"/>
  <c r="X1301" i="5" s="1"/>
  <c r="Y1301" i="5"/>
  <c r="Z1301" i="5" s="1"/>
  <c r="W1307" i="5"/>
  <c r="X1307" i="5" s="1"/>
  <c r="Y1307" i="5"/>
  <c r="Z1307" i="5" s="1"/>
  <c r="W1313" i="5"/>
  <c r="X1313" i="5" s="1"/>
  <c r="Y1313" i="5"/>
  <c r="Z1313" i="5" s="1"/>
  <c r="W1319" i="5"/>
  <c r="X1319" i="5" s="1"/>
  <c r="Y1319" i="5"/>
  <c r="Z1319" i="5" s="1"/>
  <c r="W1325" i="5"/>
  <c r="X1325" i="5" s="1"/>
  <c r="Y1325" i="5"/>
  <c r="Z1325" i="5" s="1"/>
  <c r="W1331" i="5"/>
  <c r="X1331" i="5" s="1"/>
  <c r="Y1331" i="5"/>
  <c r="Z1331" i="5" s="1"/>
  <c r="Q266" i="5"/>
  <c r="R266" i="5" s="1"/>
  <c r="P305" i="5"/>
  <c r="W1337" i="5"/>
  <c r="X1337" i="5" s="1"/>
  <c r="Y1337" i="5"/>
  <c r="Z1337" i="5" s="1"/>
  <c r="W1343" i="5"/>
  <c r="X1343" i="5" s="1"/>
  <c r="Y1343" i="5"/>
  <c r="Z1343" i="5" s="1"/>
  <c r="W1349" i="5"/>
  <c r="X1349" i="5" s="1"/>
  <c r="Y1349" i="5"/>
  <c r="Z1349" i="5" s="1"/>
  <c r="W1355" i="5"/>
  <c r="X1355" i="5" s="1"/>
  <c r="Z1355" i="5"/>
  <c r="W1260" i="5"/>
  <c r="X1260" i="5" s="1"/>
  <c r="Y1260" i="5"/>
  <c r="Z1260" i="5" s="1"/>
  <c r="W1266" i="5"/>
  <c r="X1266" i="5" s="1"/>
  <c r="Y1266" i="5"/>
  <c r="Z1266" i="5" s="1"/>
  <c r="W1272" i="5"/>
  <c r="X1272" i="5" s="1"/>
  <c r="Y1272" i="5"/>
  <c r="Z1272" i="5" s="1"/>
  <c r="W1278" i="5"/>
  <c r="X1278" i="5" s="1"/>
  <c r="Y1278" i="5"/>
  <c r="Z1278" i="5" s="1"/>
  <c r="W1284" i="5"/>
  <c r="X1284" i="5" s="1"/>
  <c r="Y1284" i="5"/>
  <c r="Z1284" i="5" s="1"/>
  <c r="W1290" i="5"/>
  <c r="X1290" i="5" s="1"/>
  <c r="Y1290" i="5"/>
  <c r="Z1290" i="5" s="1"/>
  <c r="W1296" i="5"/>
  <c r="X1296" i="5" s="1"/>
  <c r="Y1296" i="5"/>
  <c r="Z1296" i="5" s="1"/>
  <c r="W1308" i="5"/>
  <c r="X1308" i="5" s="1"/>
  <c r="Y1308" i="5"/>
  <c r="Z1308" i="5" s="1"/>
  <c r="W1314" i="5"/>
  <c r="X1314" i="5" s="1"/>
  <c r="Y1314" i="5"/>
  <c r="Z1314" i="5" s="1"/>
  <c r="W1320" i="5"/>
  <c r="X1320" i="5" s="1"/>
  <c r="Y1320" i="5"/>
  <c r="Z1320" i="5" s="1"/>
  <c r="W1326" i="5"/>
  <c r="X1326" i="5" s="1"/>
  <c r="Y1326" i="5"/>
  <c r="Z1326" i="5" s="1"/>
  <c r="W1332" i="5"/>
  <c r="X1332" i="5" s="1"/>
  <c r="Y1332" i="5"/>
  <c r="Z1332" i="5" s="1"/>
  <c r="Q949" i="5"/>
  <c r="R949" i="5" s="1"/>
  <c r="W1338" i="5"/>
  <c r="X1338" i="5" s="1"/>
  <c r="Y1338" i="5"/>
  <c r="Z1338" i="5" s="1"/>
  <c r="W1344" i="5"/>
  <c r="X1344" i="5" s="1"/>
  <c r="Y1344" i="5"/>
  <c r="Z1344" i="5" s="1"/>
  <c r="W1350" i="5"/>
  <c r="X1350" i="5" s="1"/>
  <c r="Y1350" i="5"/>
  <c r="Z1350" i="5" s="1"/>
  <c r="W1357" i="5"/>
  <c r="X1357" i="5" s="1"/>
  <c r="Y1357" i="5"/>
  <c r="Z1357" i="5" s="1"/>
  <c r="W1249" i="5"/>
  <c r="X1249" i="5" s="1"/>
  <c r="Y1249" i="5"/>
  <c r="Z1249" i="5" s="1"/>
  <c r="W1255" i="5"/>
  <c r="X1255" i="5" s="1"/>
  <c r="Y1255" i="5"/>
  <c r="Z1255" i="5" s="1"/>
  <c r="W1273" i="5"/>
  <c r="X1273" i="5" s="1"/>
  <c r="Y1273" i="5"/>
  <c r="Z1273" i="5" s="1"/>
  <c r="W1279" i="5"/>
  <c r="X1279" i="5" s="1"/>
  <c r="Y1279" i="5"/>
  <c r="Z1279" i="5" s="1"/>
  <c r="W1285" i="5"/>
  <c r="X1285" i="5" s="1"/>
  <c r="Y1285" i="5"/>
  <c r="Z1285" i="5" s="1"/>
  <c r="W1291" i="5"/>
  <c r="X1291" i="5" s="1"/>
  <c r="Y1291" i="5"/>
  <c r="Z1291" i="5" s="1"/>
  <c r="W1297" i="5"/>
  <c r="X1297" i="5" s="1"/>
  <c r="Y1297" i="5"/>
  <c r="Z1297" i="5" s="1"/>
  <c r="W1303" i="5"/>
  <c r="X1303" i="5" s="1"/>
  <c r="Y1303" i="5"/>
  <c r="Z1303" i="5" s="1"/>
  <c r="W1309" i="5"/>
  <c r="X1309" i="5" s="1"/>
  <c r="Y1309" i="5"/>
  <c r="Z1309" i="5" s="1"/>
  <c r="W1315" i="5"/>
  <c r="X1315" i="5" s="1"/>
  <c r="Y1315" i="5"/>
  <c r="Z1315" i="5" s="1"/>
  <c r="W1321" i="5"/>
  <c r="X1321" i="5" s="1"/>
  <c r="Y1321" i="5"/>
  <c r="Z1321" i="5" s="1"/>
  <c r="W1327" i="5"/>
  <c r="X1327" i="5" s="1"/>
  <c r="Y1327" i="5"/>
  <c r="Z1327" i="5" s="1"/>
  <c r="W1333" i="5"/>
  <c r="X1333" i="5" s="1"/>
  <c r="Y1333" i="5"/>
  <c r="Z1333" i="5" s="1"/>
  <c r="M213" i="5"/>
  <c r="N213" i="5" s="1"/>
  <c r="Y213" i="5"/>
  <c r="Z213" i="5" s="1"/>
  <c r="W1339" i="5"/>
  <c r="X1339" i="5" s="1"/>
  <c r="Y1339" i="5"/>
  <c r="Z1339" i="5" s="1"/>
  <c r="W1345" i="5"/>
  <c r="X1345" i="5" s="1"/>
  <c r="Y1345" i="5"/>
  <c r="Z1345" i="5" s="1"/>
  <c r="W1351" i="5"/>
  <c r="X1351" i="5" s="1"/>
  <c r="Y1351" i="5"/>
  <c r="Z1351" i="5" s="1"/>
  <c r="W1262" i="5"/>
  <c r="X1262" i="5" s="1"/>
  <c r="Y1262" i="5"/>
  <c r="Z1262" i="5" s="1"/>
  <c r="W1268" i="5"/>
  <c r="X1268" i="5" s="1"/>
  <c r="Y1268" i="5"/>
  <c r="Z1268" i="5" s="1"/>
  <c r="W1274" i="5"/>
  <c r="X1274" i="5" s="1"/>
  <c r="Y1274" i="5"/>
  <c r="Z1274" i="5" s="1"/>
  <c r="W1280" i="5"/>
  <c r="X1280" i="5" s="1"/>
  <c r="Y1280" i="5"/>
  <c r="Z1280" i="5" s="1"/>
  <c r="W1286" i="5"/>
  <c r="X1286" i="5" s="1"/>
  <c r="Y1286" i="5"/>
  <c r="Z1286" i="5" s="1"/>
  <c r="W1292" i="5"/>
  <c r="X1292" i="5" s="1"/>
  <c r="Y1292" i="5"/>
  <c r="Z1292" i="5" s="1"/>
  <c r="W1298" i="5"/>
  <c r="X1298" i="5" s="1"/>
  <c r="Y1298" i="5"/>
  <c r="Z1298" i="5" s="1"/>
  <c r="W1304" i="5"/>
  <c r="X1304" i="5" s="1"/>
  <c r="Y1304" i="5"/>
  <c r="Z1304" i="5" s="1"/>
  <c r="W1310" i="5"/>
  <c r="X1310" i="5" s="1"/>
  <c r="Y1310" i="5"/>
  <c r="Z1310" i="5" s="1"/>
  <c r="W1316" i="5"/>
  <c r="X1316" i="5" s="1"/>
  <c r="Y1316" i="5"/>
  <c r="Z1316" i="5" s="1"/>
  <c r="W1322" i="5"/>
  <c r="X1322" i="5" s="1"/>
  <c r="Y1322" i="5"/>
  <c r="Z1322" i="5" s="1"/>
  <c r="W1328" i="5"/>
  <c r="X1328" i="5" s="1"/>
  <c r="Y1328" i="5"/>
  <c r="Z1328" i="5" s="1"/>
  <c r="W1334" i="5"/>
  <c r="X1334" i="5" s="1"/>
  <c r="Y1334" i="5"/>
  <c r="Z1334" i="5" s="1"/>
  <c r="W1340" i="5"/>
  <c r="X1340" i="5" s="1"/>
  <c r="Y1340" i="5"/>
  <c r="Z1340" i="5" s="1"/>
  <c r="W1346" i="5"/>
  <c r="X1346" i="5" s="1"/>
  <c r="Y1346" i="5"/>
  <c r="Z1346" i="5" s="1"/>
  <c r="W1352" i="5"/>
  <c r="X1352" i="5" s="1"/>
  <c r="Y1352" i="5"/>
  <c r="Z1352" i="5" s="1"/>
  <c r="W1263" i="5"/>
  <c r="X1263" i="5" s="1"/>
  <c r="Y1263" i="5"/>
  <c r="Z1263" i="5" s="1"/>
  <c r="W1281" i="5"/>
  <c r="X1281" i="5" s="1"/>
  <c r="Y1281" i="5"/>
  <c r="Z1281" i="5" s="1"/>
  <c r="W1287" i="5"/>
  <c r="X1287" i="5" s="1"/>
  <c r="Y1287" i="5"/>
  <c r="Z1287" i="5" s="1"/>
  <c r="W1293" i="5"/>
  <c r="X1293" i="5" s="1"/>
  <c r="Y1293" i="5"/>
  <c r="Z1293" i="5" s="1"/>
  <c r="W1299" i="5"/>
  <c r="X1299" i="5" s="1"/>
  <c r="Y1299" i="5"/>
  <c r="Z1299" i="5" s="1"/>
  <c r="W1305" i="5"/>
  <c r="X1305" i="5" s="1"/>
  <c r="Y1305" i="5"/>
  <c r="Z1305" i="5" s="1"/>
  <c r="W1311" i="5"/>
  <c r="X1311" i="5" s="1"/>
  <c r="Y1311" i="5"/>
  <c r="Z1311" i="5" s="1"/>
  <c r="W1317" i="5"/>
  <c r="X1317" i="5" s="1"/>
  <c r="Y1317" i="5"/>
  <c r="Z1317" i="5" s="1"/>
  <c r="W1323" i="5"/>
  <c r="X1323" i="5" s="1"/>
  <c r="Y1323" i="5"/>
  <c r="Z1323" i="5" s="1"/>
  <c r="W1329" i="5"/>
  <c r="X1329" i="5" s="1"/>
  <c r="Y1329" i="5"/>
  <c r="Z1329" i="5" s="1"/>
  <c r="W1341" i="5"/>
  <c r="X1341" i="5" s="1"/>
  <c r="Y1341" i="5"/>
  <c r="Z1341" i="5" s="1"/>
  <c r="W1347" i="5"/>
  <c r="X1347" i="5" s="1"/>
  <c r="Y1347" i="5"/>
  <c r="Z1347" i="5" s="1"/>
  <c r="W1353" i="5"/>
  <c r="X1353" i="5" s="1"/>
  <c r="Y1353" i="5"/>
  <c r="Z1353" i="5" s="1"/>
  <c r="Q48" i="5"/>
  <c r="R48" i="5" s="1"/>
  <c r="P201" i="5"/>
  <c r="Q475" i="5"/>
  <c r="R475" i="5" s="1"/>
  <c r="L222" i="5"/>
  <c r="N222" i="5" s="1"/>
  <c r="K5" i="5"/>
  <c r="M781" i="5"/>
  <c r="N781" i="5" s="1"/>
  <c r="P75" i="5"/>
  <c r="Q306" i="5"/>
  <c r="R306" i="5" s="1"/>
  <c r="Q791" i="5"/>
  <c r="R791" i="5" s="1"/>
  <c r="P42" i="5"/>
  <c r="P601" i="5"/>
  <c r="P7" i="5"/>
  <c r="Q35" i="5"/>
  <c r="R35" i="5" s="1"/>
  <c r="P132" i="5"/>
  <c r="Q215" i="5"/>
  <c r="R215" i="5" s="1"/>
  <c r="U1073" i="5"/>
  <c r="V1073" i="5" s="1"/>
  <c r="U829" i="5"/>
  <c r="M95" i="5"/>
  <c r="N95" i="5" s="1"/>
  <c r="U331" i="5"/>
  <c r="U686" i="5"/>
  <c r="M999" i="5"/>
  <c r="N999" i="5" s="1"/>
  <c r="U1032" i="5"/>
  <c r="V1032" i="5" s="1"/>
  <c r="U73" i="5"/>
  <c r="U104" i="5"/>
  <c r="U450" i="5"/>
  <c r="U188" i="5"/>
  <c r="U198" i="5"/>
  <c r="U537" i="5"/>
  <c r="M270" i="5"/>
  <c r="N270" i="5" s="1"/>
  <c r="U729" i="5"/>
  <c r="Q474" i="5"/>
  <c r="R474" i="5" s="1"/>
  <c r="U181" i="5"/>
  <c r="M400" i="5"/>
  <c r="N400" i="5" s="1"/>
  <c r="U578" i="5"/>
  <c r="U814" i="5"/>
  <c r="M285" i="5"/>
  <c r="N285" i="5" s="1"/>
  <c r="M471" i="5"/>
  <c r="N471" i="5" s="1"/>
  <c r="M545" i="5"/>
  <c r="N545" i="5" s="1"/>
  <c r="M871" i="5"/>
  <c r="N871" i="5" s="1"/>
  <c r="Q161" i="5"/>
  <c r="R161" i="5" s="1"/>
  <c r="M659" i="5"/>
  <c r="N659" i="5" s="1"/>
  <c r="M683" i="5"/>
  <c r="N683" i="5" s="1"/>
  <c r="U408" i="5"/>
  <c r="U462" i="5"/>
  <c r="M377" i="5"/>
  <c r="N377" i="5" s="1"/>
  <c r="M886" i="5"/>
  <c r="N886" i="5" s="1"/>
  <c r="M948" i="5"/>
  <c r="N948" i="5" s="1"/>
  <c r="U225" i="5"/>
  <c r="M301" i="5"/>
  <c r="N301" i="5" s="1"/>
  <c r="M497" i="5"/>
  <c r="N497" i="5" s="1"/>
  <c r="U914" i="5"/>
  <c r="U13" i="5"/>
  <c r="P189" i="5"/>
  <c r="M265" i="5"/>
  <c r="N265" i="5" s="1"/>
  <c r="M515" i="5"/>
  <c r="N515" i="5" s="1"/>
  <c r="U621" i="5"/>
  <c r="M663" i="5"/>
  <c r="N663" i="5" s="1"/>
  <c r="U866" i="5"/>
  <c r="W1130" i="5"/>
  <c r="X1130" i="5" s="1"/>
  <c r="U1033" i="5"/>
  <c r="V1033" i="5" s="1"/>
  <c r="U1126" i="5"/>
  <c r="V1126" i="5" s="1"/>
  <c r="N42" i="5"/>
  <c r="U774" i="5"/>
  <c r="M873" i="5"/>
  <c r="N873" i="5" s="1"/>
  <c r="W1110" i="5"/>
  <c r="X1110" i="5" s="1"/>
  <c r="U165" i="5"/>
  <c r="U257" i="5"/>
  <c r="U364" i="5"/>
  <c r="Q606" i="5"/>
  <c r="R606" i="5" s="1"/>
  <c r="U55" i="5"/>
  <c r="U589" i="5"/>
  <c r="U793" i="5"/>
  <c r="U183" i="5"/>
  <c r="M434" i="5"/>
  <c r="N434" i="5" s="1"/>
  <c r="M531" i="5"/>
  <c r="N531" i="5" s="1"/>
  <c r="M745" i="5"/>
  <c r="N745" i="5" s="1"/>
  <c r="M804" i="5"/>
  <c r="N804" i="5" s="1"/>
  <c r="W1160" i="5"/>
  <c r="X1160" i="5" s="1"/>
  <c r="U25" i="5"/>
  <c r="M372" i="5"/>
  <c r="N372" i="5" s="1"/>
  <c r="U387" i="5"/>
  <c r="M543" i="5"/>
  <c r="N543" i="5" s="1"/>
  <c r="U581" i="5"/>
  <c r="M757" i="5"/>
  <c r="N757" i="5" s="1"/>
  <c r="M768" i="5"/>
  <c r="N768" i="5" s="1"/>
  <c r="U779" i="5"/>
  <c r="M858" i="5"/>
  <c r="N858" i="5" s="1"/>
  <c r="U869" i="5"/>
  <c r="M946" i="5"/>
  <c r="N946" i="5" s="1"/>
  <c r="W1178" i="5"/>
  <c r="X1178" i="5" s="1"/>
  <c r="M83" i="5"/>
  <c r="N83" i="5" s="1"/>
  <c r="M175" i="5"/>
  <c r="N175" i="5" s="1"/>
  <c r="M211" i="5"/>
  <c r="N211" i="5" s="1"/>
  <c r="N215" i="5"/>
  <c r="M258" i="5"/>
  <c r="N258" i="5" s="1"/>
  <c r="U272" i="5"/>
  <c r="M476" i="5"/>
  <c r="N476" i="5" s="1"/>
  <c r="U903" i="5"/>
  <c r="M1007" i="5"/>
  <c r="N1007" i="5" s="1"/>
  <c r="P215" i="5"/>
  <c r="U753" i="5"/>
  <c r="U758" i="5"/>
  <c r="W1129" i="5"/>
  <c r="X1129" i="5" s="1"/>
  <c r="U1162" i="5"/>
  <c r="V1162" i="5" s="1"/>
  <c r="W1191" i="5"/>
  <c r="X1191" i="5" s="1"/>
  <c r="U254" i="5"/>
  <c r="U268" i="5"/>
  <c r="M294" i="5"/>
  <c r="N294" i="5" s="1"/>
  <c r="U342" i="5"/>
  <c r="Q452" i="5"/>
  <c r="R452" i="5" s="1"/>
  <c r="M997" i="5"/>
  <c r="N997" i="5" s="1"/>
  <c r="M1034" i="5"/>
  <c r="N1034" i="5" s="1"/>
  <c r="W1120" i="5"/>
  <c r="X1120" i="5" s="1"/>
  <c r="U307" i="5"/>
  <c r="Q42" i="5"/>
  <c r="R42" i="5" s="1"/>
  <c r="U227" i="5"/>
  <c r="M470" i="5"/>
  <c r="N470" i="5" s="1"/>
  <c r="P474" i="5"/>
  <c r="N583" i="5"/>
  <c r="P680" i="5"/>
  <c r="U685" i="5"/>
  <c r="U712" i="5"/>
  <c r="U824" i="5"/>
  <c r="U1058" i="5"/>
  <c r="V1058" i="5" s="1"/>
  <c r="P662" i="5"/>
  <c r="U666" i="5"/>
  <c r="U125" i="5"/>
  <c r="M316" i="5"/>
  <c r="N316" i="5" s="1"/>
  <c r="M514" i="5"/>
  <c r="N514" i="5" s="1"/>
  <c r="M574" i="5"/>
  <c r="N574" i="5" s="1"/>
  <c r="Q662" i="5"/>
  <c r="R662" i="5" s="1"/>
  <c r="M703" i="5"/>
  <c r="N703" i="5" s="1"/>
  <c r="M1039" i="5"/>
  <c r="N1039" i="5" s="1"/>
  <c r="W1210" i="5"/>
  <c r="X1210" i="5" s="1"/>
  <c r="N48" i="5"/>
  <c r="U232" i="5"/>
  <c r="U427" i="5"/>
  <c r="M488" i="5"/>
  <c r="N488" i="5" s="1"/>
  <c r="M512" i="5"/>
  <c r="N512" i="5" s="1"/>
  <c r="M769" i="5"/>
  <c r="N769" i="5" s="1"/>
  <c r="M883" i="5"/>
  <c r="N883" i="5" s="1"/>
  <c r="M898" i="5"/>
  <c r="N898" i="5" s="1"/>
  <c r="U913" i="5"/>
  <c r="U1038" i="5"/>
  <c r="V1038" i="5" s="1"/>
  <c r="U1128" i="5"/>
  <c r="V1128" i="5" s="1"/>
  <c r="W1208" i="5"/>
  <c r="X1208" i="5" s="1"/>
  <c r="P402" i="5"/>
  <c r="U467" i="5"/>
  <c r="M925" i="5"/>
  <c r="N925" i="5" s="1"/>
  <c r="U989" i="5"/>
  <c r="V989" i="5" s="1"/>
  <c r="M1001" i="5"/>
  <c r="N1001" i="5" s="1"/>
  <c r="M1043" i="5"/>
  <c r="N1043" i="5" s="1"/>
  <c r="M1047" i="5"/>
  <c r="N1047" i="5" s="1"/>
  <c r="U1088" i="5"/>
  <c r="V1088" i="5" s="1"/>
  <c r="U1114" i="5"/>
  <c r="V1114" i="5" s="1"/>
  <c r="U30" i="5"/>
  <c r="P48" i="5"/>
  <c r="M204" i="5"/>
  <c r="N204" i="5" s="1"/>
  <c r="P306" i="5"/>
  <c r="U374" i="5"/>
  <c r="U394" i="5"/>
  <c r="U448" i="5"/>
  <c r="P452" i="5"/>
  <c r="M493" i="5"/>
  <c r="N493" i="5" s="1"/>
  <c r="M551" i="5"/>
  <c r="N551" i="5" s="1"/>
  <c r="U709" i="5"/>
  <c r="M740" i="5"/>
  <c r="N740" i="5" s="1"/>
  <c r="M759" i="5"/>
  <c r="N759" i="5" s="1"/>
  <c r="M780" i="5"/>
  <c r="N780" i="5" s="1"/>
  <c r="M795" i="5"/>
  <c r="N795" i="5" s="1"/>
  <c r="M805" i="5"/>
  <c r="N805" i="5" s="1"/>
  <c r="M826" i="5"/>
  <c r="N826" i="5" s="1"/>
  <c r="U851" i="5"/>
  <c r="V851" i="5" s="1"/>
  <c r="M870" i="5"/>
  <c r="N870" i="5" s="1"/>
  <c r="M921" i="5"/>
  <c r="N921" i="5" s="1"/>
  <c r="W41" i="5"/>
  <c r="X41" i="5" s="1"/>
  <c r="M157" i="5"/>
  <c r="N157" i="5" s="1"/>
  <c r="M278" i="5"/>
  <c r="N278" i="5" s="1"/>
  <c r="U303" i="5"/>
  <c r="U370" i="5"/>
  <c r="M414" i="5"/>
  <c r="N414" i="5" s="1"/>
  <c r="U458" i="5"/>
  <c r="M547" i="5"/>
  <c r="N547" i="5" s="1"/>
  <c r="M587" i="5"/>
  <c r="N587" i="5" s="1"/>
  <c r="U776" i="5"/>
  <c r="U816" i="5"/>
  <c r="M889" i="5"/>
  <c r="N889" i="5" s="1"/>
  <c r="U980" i="5"/>
  <c r="V980" i="5" s="1"/>
  <c r="W1177" i="5"/>
  <c r="X1177" i="5" s="1"/>
  <c r="U1111" i="5"/>
  <c r="V1111" i="5" s="1"/>
  <c r="U115" i="5"/>
  <c r="U220" i="5"/>
  <c r="M251" i="5"/>
  <c r="N251" i="5" s="1"/>
  <c r="M274" i="5"/>
  <c r="N274" i="5" s="1"/>
  <c r="M404" i="5"/>
  <c r="N404" i="5" s="1"/>
  <c r="Q494" i="5"/>
  <c r="R494" i="5" s="1"/>
  <c r="M498" i="5"/>
  <c r="N498" i="5" s="1"/>
  <c r="U533" i="5"/>
  <c r="U538" i="5"/>
  <c r="U696" i="5"/>
  <c r="M731" i="5"/>
  <c r="N731" i="5" s="1"/>
  <c r="U751" i="5"/>
  <c r="M832" i="5"/>
  <c r="N832" i="5" s="1"/>
  <c r="U840" i="5"/>
  <c r="M857" i="5"/>
  <c r="N857" i="5" s="1"/>
  <c r="U867" i="5"/>
  <c r="W885" i="5"/>
  <c r="X885" i="5" s="1"/>
  <c r="U1003" i="5"/>
  <c r="V1003" i="5" s="1"/>
  <c r="U1040" i="5"/>
  <c r="V1040" i="5" s="1"/>
  <c r="M61" i="5"/>
  <c r="N61" i="5" s="1"/>
  <c r="M153" i="5"/>
  <c r="N153" i="5" s="1"/>
  <c r="M396" i="5"/>
  <c r="N396" i="5" s="1"/>
  <c r="U415" i="5"/>
  <c r="U440" i="5"/>
  <c r="U481" i="5"/>
  <c r="P494" i="5"/>
  <c r="U518" i="5"/>
  <c r="M593" i="5"/>
  <c r="N593" i="5" s="1"/>
  <c r="M636" i="5"/>
  <c r="N636" i="5" s="1"/>
  <c r="M667" i="5"/>
  <c r="N667" i="5" s="1"/>
  <c r="U691" i="5"/>
  <c r="U706" i="5"/>
  <c r="M876" i="5"/>
  <c r="N876" i="5" s="1"/>
  <c r="U881" i="5"/>
  <c r="M890" i="5"/>
  <c r="N890" i="5" s="1"/>
  <c r="M911" i="5"/>
  <c r="N911" i="5" s="1"/>
  <c r="U923" i="5"/>
  <c r="V923" i="5" s="1"/>
  <c r="U981" i="5"/>
  <c r="V981" i="5" s="1"/>
  <c r="M1030" i="5"/>
  <c r="N1030" i="5" s="1"/>
  <c r="U1076" i="5"/>
  <c r="V1076" i="5" s="1"/>
  <c r="U1108" i="5"/>
  <c r="V1108" i="5" s="1"/>
  <c r="U1136" i="5"/>
  <c r="V1136" i="5" s="1"/>
  <c r="W1174" i="5"/>
  <c r="X1174" i="5" s="1"/>
  <c r="W1196" i="5"/>
  <c r="X1196" i="5" s="1"/>
  <c r="U19" i="5"/>
  <c r="M29" i="5"/>
  <c r="N29" i="5" s="1"/>
  <c r="U178" i="5"/>
  <c r="M362" i="5"/>
  <c r="N362" i="5" s="1"/>
  <c r="M397" i="5"/>
  <c r="N397" i="5" s="1"/>
  <c r="Q431" i="5"/>
  <c r="R431" i="5" s="1"/>
  <c r="U519" i="5"/>
  <c r="M572" i="5"/>
  <c r="N572" i="5" s="1"/>
  <c r="U576" i="5"/>
  <c r="U648" i="5"/>
  <c r="M877" i="5"/>
  <c r="N877" i="5" s="1"/>
  <c r="M907" i="5"/>
  <c r="N907" i="5" s="1"/>
  <c r="U924" i="5"/>
  <c r="V924" i="5" s="1"/>
  <c r="M982" i="5"/>
  <c r="N982" i="5" s="1"/>
  <c r="U991" i="5"/>
  <c r="V991" i="5" s="1"/>
  <c r="M1010" i="5"/>
  <c r="N1010" i="5" s="1"/>
  <c r="M1051" i="5"/>
  <c r="N1051" i="5" s="1"/>
  <c r="U1113" i="5"/>
  <c r="V1113" i="5" s="1"/>
  <c r="U1142" i="5"/>
  <c r="V1142" i="5" s="1"/>
  <c r="M351" i="5"/>
  <c r="N351" i="5" s="1"/>
  <c r="U612" i="5"/>
  <c r="M798" i="5"/>
  <c r="N798" i="5" s="1"/>
  <c r="P148" i="5"/>
  <c r="U213" i="5"/>
  <c r="P606" i="5"/>
  <c r="M710" i="5"/>
  <c r="N710" i="5" s="1"/>
  <c r="M722" i="5"/>
  <c r="N722" i="5" s="1"/>
  <c r="M984" i="5"/>
  <c r="N984" i="5" s="1"/>
  <c r="M1008" i="5"/>
  <c r="N1008" i="5" s="1"/>
  <c r="U1074" i="5"/>
  <c r="V1074" i="5" s="1"/>
  <c r="W1134" i="5"/>
  <c r="X1134" i="5" s="1"/>
  <c r="W1166" i="5"/>
  <c r="X1166" i="5" s="1"/>
  <c r="W1180" i="5"/>
  <c r="X1180" i="5" s="1"/>
  <c r="U1206" i="5"/>
  <c r="V1206" i="5" s="1"/>
  <c r="N305" i="5"/>
  <c r="W213" i="5"/>
  <c r="X213" i="5" s="1"/>
  <c r="W1094" i="5"/>
  <c r="X1094" i="5" s="1"/>
  <c r="M860" i="5"/>
  <c r="N860" i="5" s="1"/>
  <c r="M909" i="5"/>
  <c r="N909" i="5" s="1"/>
  <c r="M932" i="5"/>
  <c r="N932" i="5" s="1"/>
  <c r="M962" i="5"/>
  <c r="N962" i="5" s="1"/>
  <c r="U972" i="5"/>
  <c r="V972" i="5" s="1"/>
  <c r="M985" i="5"/>
  <c r="N985" i="5" s="1"/>
  <c r="U1071" i="5"/>
  <c r="V1071" i="5" s="1"/>
  <c r="U1163" i="5"/>
  <c r="V1163" i="5" s="1"/>
  <c r="W1187" i="5"/>
  <c r="X1187" i="5" s="1"/>
  <c r="M810" i="5"/>
  <c r="N810" i="5" s="1"/>
  <c r="U26" i="5"/>
  <c r="M126" i="5"/>
  <c r="N126" i="5" s="1"/>
  <c r="M166" i="5"/>
  <c r="N166" i="5" s="1"/>
  <c r="M171" i="5"/>
  <c r="N171" i="5" s="1"/>
  <c r="M192" i="5"/>
  <c r="N192" i="5" s="1"/>
  <c r="M217" i="5"/>
  <c r="N217" i="5" s="1"/>
  <c r="M235" i="5"/>
  <c r="N235" i="5" s="1"/>
  <c r="U263" i="5"/>
  <c r="M271" i="5"/>
  <c r="N271" i="5" s="1"/>
  <c r="U279" i="5"/>
  <c r="M288" i="5"/>
  <c r="N288" i="5" s="1"/>
  <c r="P292" i="5"/>
  <c r="M324" i="5"/>
  <c r="N324" i="5" s="1"/>
  <c r="M339" i="5"/>
  <c r="N339" i="5" s="1"/>
  <c r="U375" i="5"/>
  <c r="U384" i="5"/>
  <c r="M432" i="5"/>
  <c r="N432" i="5" s="1"/>
  <c r="M465" i="5"/>
  <c r="N465" i="5" s="1"/>
  <c r="U468" i="5"/>
  <c r="U482" i="5"/>
  <c r="M508" i="5"/>
  <c r="N508" i="5" s="1"/>
  <c r="M594" i="5"/>
  <c r="N594" i="5" s="1"/>
  <c r="M633" i="5"/>
  <c r="N633" i="5" s="1"/>
  <c r="M699" i="5"/>
  <c r="N699" i="5" s="1"/>
  <c r="U711" i="5"/>
  <c r="U720" i="5"/>
  <c r="U736" i="5"/>
  <c r="U773" i="5"/>
  <c r="M777" i="5"/>
  <c r="N777" i="5" s="1"/>
  <c r="M806" i="5"/>
  <c r="N806" i="5" s="1"/>
  <c r="M825" i="5"/>
  <c r="N825" i="5" s="1"/>
  <c r="M993" i="5"/>
  <c r="N993" i="5" s="1"/>
  <c r="U1075" i="5"/>
  <c r="V1075" i="5" s="1"/>
  <c r="W1087" i="5"/>
  <c r="X1087" i="5" s="1"/>
  <c r="M356" i="5"/>
  <c r="N356" i="5" s="1"/>
  <c r="M436" i="5"/>
  <c r="N436" i="5" s="1"/>
  <c r="U568" i="5"/>
  <c r="Q305" i="5"/>
  <c r="R305" i="5" s="1"/>
  <c r="U472" i="5"/>
  <c r="M478" i="5"/>
  <c r="N478" i="5" s="1"/>
  <c r="U557" i="5"/>
  <c r="U628" i="5"/>
  <c r="U723" i="5"/>
  <c r="M727" i="5"/>
  <c r="N727" i="5" s="1"/>
  <c r="M14" i="5"/>
  <c r="N14" i="5" s="1"/>
  <c r="M52" i="5"/>
  <c r="N52" i="5" s="1"/>
  <c r="M99" i="5"/>
  <c r="N99" i="5" s="1"/>
  <c r="M112" i="5"/>
  <c r="N112" i="5" s="1"/>
  <c r="M155" i="5"/>
  <c r="N155" i="5" s="1"/>
  <c r="M260" i="5"/>
  <c r="N260" i="5" s="1"/>
  <c r="U284" i="5"/>
  <c r="M309" i="5"/>
  <c r="N309" i="5" s="1"/>
  <c r="M388" i="5"/>
  <c r="N388" i="5" s="1"/>
  <c r="M429" i="5"/>
  <c r="N429" i="5" s="1"/>
  <c r="M479" i="5"/>
  <c r="N479" i="5" s="1"/>
  <c r="U495" i="5"/>
  <c r="M499" i="5"/>
  <c r="N499" i="5" s="1"/>
  <c r="M504" i="5"/>
  <c r="N504" i="5" s="1"/>
  <c r="U535" i="5"/>
  <c r="U549" i="5"/>
  <c r="M569" i="5"/>
  <c r="N569" i="5" s="1"/>
  <c r="M586" i="5"/>
  <c r="N586" i="5" s="1"/>
  <c r="M605" i="5"/>
  <c r="N605" i="5" s="1"/>
  <c r="U681" i="5"/>
  <c r="M724" i="5"/>
  <c r="N724" i="5" s="1"/>
  <c r="M728" i="5"/>
  <c r="N728" i="5" s="1"/>
  <c r="M787" i="5"/>
  <c r="N787" i="5" s="1"/>
  <c r="U803" i="5"/>
  <c r="P833" i="5"/>
  <c r="M879" i="5"/>
  <c r="N879" i="5" s="1"/>
  <c r="U897" i="5"/>
  <c r="M978" i="5"/>
  <c r="N978" i="5" s="1"/>
  <c r="M1006" i="5"/>
  <c r="N1006" i="5" s="1"/>
  <c r="M1049" i="5"/>
  <c r="N1049" i="5" s="1"/>
  <c r="U1062" i="5"/>
  <c r="V1062" i="5" s="1"/>
  <c r="W1188" i="5"/>
  <c r="X1188" i="5" s="1"/>
  <c r="P176" i="5"/>
  <c r="U732" i="5"/>
  <c r="U24" i="5"/>
  <c r="M57" i="5"/>
  <c r="N57" i="5" s="1"/>
  <c r="M123" i="5"/>
  <c r="N123" i="5" s="1"/>
  <c r="Q132" i="5"/>
  <c r="R132" i="5" s="1"/>
  <c r="U137" i="5"/>
  <c r="M340" i="5"/>
  <c r="N340" i="5" s="1"/>
  <c r="M348" i="5"/>
  <c r="N348" i="5" s="1"/>
  <c r="M381" i="5"/>
  <c r="N381" i="5" s="1"/>
  <c r="M398" i="5"/>
  <c r="N398" i="5" s="1"/>
  <c r="Q402" i="5"/>
  <c r="R402" i="5" s="1"/>
  <c r="U406" i="5"/>
  <c r="M416" i="5"/>
  <c r="N416" i="5" s="1"/>
  <c r="M466" i="5"/>
  <c r="N466" i="5" s="1"/>
  <c r="U565" i="5"/>
  <c r="U609" i="5"/>
  <c r="U644" i="5"/>
  <c r="M668" i="5"/>
  <c r="N668" i="5" s="1"/>
  <c r="U770" i="5"/>
  <c r="M778" i="5"/>
  <c r="N778" i="5" s="1"/>
  <c r="U849" i="5"/>
  <c r="V849" i="5" s="1"/>
  <c r="M884" i="5"/>
  <c r="N884" i="5" s="1"/>
  <c r="M922" i="5"/>
  <c r="N922" i="5" s="1"/>
  <c r="M926" i="5"/>
  <c r="N926" i="5" s="1"/>
  <c r="M947" i="5"/>
  <c r="N947" i="5" s="1"/>
  <c r="M950" i="5"/>
  <c r="N950" i="5" s="1"/>
  <c r="M983" i="5"/>
  <c r="N983" i="5" s="1"/>
  <c r="U1011" i="5"/>
  <c r="V1011" i="5" s="1"/>
  <c r="U1031" i="5"/>
  <c r="V1031" i="5" s="1"/>
  <c r="M1041" i="5"/>
  <c r="N1041" i="5" s="1"/>
  <c r="M1054" i="5"/>
  <c r="N1054" i="5" s="1"/>
  <c r="W1112" i="5"/>
  <c r="X1112" i="5" s="1"/>
  <c r="U1161" i="5"/>
  <c r="V1161" i="5" s="1"/>
  <c r="W1175" i="5"/>
  <c r="X1175" i="5" s="1"/>
  <c r="W1179" i="5"/>
  <c r="X1179" i="5" s="1"/>
  <c r="U135" i="5"/>
  <c r="M205" i="5"/>
  <c r="N205" i="5" s="1"/>
  <c r="M520" i="5"/>
  <c r="N520" i="5" s="1"/>
  <c r="U121" i="5"/>
  <c r="U419" i="5"/>
  <c r="M455" i="5"/>
  <c r="N455" i="5" s="1"/>
  <c r="U534" i="5"/>
  <c r="U637" i="5"/>
  <c r="U156" i="5"/>
  <c r="M182" i="5"/>
  <c r="N182" i="5" s="1"/>
  <c r="M224" i="5"/>
  <c r="N224" i="5" s="1"/>
  <c r="U253" i="5"/>
  <c r="U290" i="5"/>
  <c r="M304" i="5"/>
  <c r="N304" i="5" s="1"/>
  <c r="Q386" i="5"/>
  <c r="R386" i="5" s="1"/>
  <c r="U480" i="5"/>
  <c r="M523" i="5"/>
  <c r="N523" i="5" s="1"/>
  <c r="U527" i="5"/>
  <c r="U546" i="5"/>
  <c r="U555" i="5"/>
  <c r="U592" i="5"/>
  <c r="M615" i="5"/>
  <c r="N615" i="5" s="1"/>
  <c r="M631" i="5"/>
  <c r="N631" i="5" s="1"/>
  <c r="U665" i="5"/>
  <c r="M713" i="5"/>
  <c r="N713" i="5" s="1"/>
  <c r="M725" i="5"/>
  <c r="N725" i="5" s="1"/>
  <c r="M747" i="5"/>
  <c r="N747" i="5" s="1"/>
  <c r="M775" i="5"/>
  <c r="N775" i="5" s="1"/>
  <c r="M792" i="5"/>
  <c r="N792" i="5" s="1"/>
  <c r="M796" i="5"/>
  <c r="N796" i="5" s="1"/>
  <c r="M808" i="5"/>
  <c r="N808" i="5" s="1"/>
  <c r="M817" i="5"/>
  <c r="N817" i="5" s="1"/>
  <c r="M894" i="5"/>
  <c r="N894" i="5" s="1"/>
  <c r="U930" i="5"/>
  <c r="V930" i="5" s="1"/>
  <c r="U960" i="5"/>
  <c r="V960" i="5" s="1"/>
  <c r="U1153" i="5"/>
  <c r="V1153" i="5" s="1"/>
  <c r="W1195" i="5"/>
  <c r="X1195" i="5" s="1"/>
  <c r="W1209" i="5"/>
  <c r="X1209" i="5" s="1"/>
  <c r="P111" i="5"/>
  <c r="M302" i="5"/>
  <c r="N302" i="5" s="1"/>
  <c r="M318" i="5"/>
  <c r="N318" i="5" s="1"/>
  <c r="Q361" i="5"/>
  <c r="M749" i="5"/>
  <c r="N749" i="5" s="1"/>
  <c r="U763" i="5"/>
  <c r="U20" i="5"/>
  <c r="U54" i="5"/>
  <c r="U63" i="5"/>
  <c r="M68" i="5"/>
  <c r="N68" i="5" s="1"/>
  <c r="U77" i="5"/>
  <c r="Q148" i="5"/>
  <c r="R148" i="5" s="1"/>
  <c r="U190" i="5"/>
  <c r="U199" i="5"/>
  <c r="P386" i="5"/>
  <c r="U902" i="5"/>
  <c r="M902" i="5"/>
  <c r="N902" i="5" s="1"/>
  <c r="U556" i="5"/>
  <c r="M556" i="5"/>
  <c r="N556" i="5" s="1"/>
  <c r="M10" i="5"/>
  <c r="N10" i="5" s="1"/>
  <c r="M17" i="5"/>
  <c r="N17" i="5" s="1"/>
  <c r="U27" i="5"/>
  <c r="M66" i="5"/>
  <c r="N66" i="5" s="1"/>
  <c r="M81" i="5"/>
  <c r="N81" i="5" s="1"/>
  <c r="P87" i="5"/>
  <c r="U105" i="5"/>
  <c r="M140" i="5"/>
  <c r="N140" i="5" s="1"/>
  <c r="U169" i="5"/>
  <c r="M186" i="5"/>
  <c r="N186" i="5" s="1"/>
  <c r="M195" i="5"/>
  <c r="N195" i="5" s="1"/>
  <c r="U218" i="5"/>
  <c r="U236" i="5"/>
  <c r="U239" i="5"/>
  <c r="M243" i="5"/>
  <c r="N243" i="5" s="1"/>
  <c r="M247" i="5"/>
  <c r="N247" i="5" s="1"/>
  <c r="M328" i="5"/>
  <c r="N328" i="5" s="1"/>
  <c r="M346" i="5"/>
  <c r="N346" i="5" s="1"/>
  <c r="U349" i="5"/>
  <c r="M353" i="5"/>
  <c r="N353" i="5" s="1"/>
  <c r="Q378" i="5"/>
  <c r="R378" i="5" s="1"/>
  <c r="U392" i="5"/>
  <c r="M442" i="5"/>
  <c r="N442" i="5" s="1"/>
  <c r="U456" i="5"/>
  <c r="M460" i="5"/>
  <c r="N460" i="5" s="1"/>
  <c r="M491" i="5"/>
  <c r="N491" i="5" s="1"/>
  <c r="U502" i="5"/>
  <c r="U510" i="5"/>
  <c r="M510" i="5"/>
  <c r="N510" i="5" s="1"/>
  <c r="M525" i="5"/>
  <c r="N525" i="5" s="1"/>
  <c r="M541" i="5"/>
  <c r="N541" i="5" s="1"/>
  <c r="M566" i="5"/>
  <c r="N566" i="5" s="1"/>
  <c r="U577" i="5"/>
  <c r="M577" i="5"/>
  <c r="N577" i="5" s="1"/>
  <c r="M613" i="5"/>
  <c r="N613" i="5" s="1"/>
  <c r="U627" i="5"/>
  <c r="M657" i="5"/>
  <c r="N657" i="5" s="1"/>
  <c r="N721" i="5"/>
  <c r="Q721" i="5"/>
  <c r="R721" i="5" s="1"/>
  <c r="U737" i="5"/>
  <c r="M737" i="5"/>
  <c r="N737" i="5" s="1"/>
  <c r="M762" i="5"/>
  <c r="N762" i="5" s="1"/>
  <c r="U784" i="5"/>
  <c r="M784" i="5"/>
  <c r="N784" i="5" s="1"/>
  <c r="U887" i="5"/>
  <c r="M887" i="5"/>
  <c r="N887" i="5" s="1"/>
  <c r="W1155" i="5"/>
  <c r="X1155" i="5" s="1"/>
  <c r="U1155" i="5"/>
  <c r="V1155" i="5" s="1"/>
  <c r="U1181" i="5"/>
  <c r="V1181" i="5" s="1"/>
  <c r="W1181" i="5"/>
  <c r="X1181" i="5" s="1"/>
  <c r="M516" i="5"/>
  <c r="N516" i="5" s="1"/>
  <c r="U516" i="5"/>
  <c r="U45" i="5"/>
  <c r="U84" i="5"/>
  <c r="Q87" i="5"/>
  <c r="R87" i="5" s="1"/>
  <c r="U119" i="5"/>
  <c r="Q176" i="5"/>
  <c r="R176" i="5" s="1"/>
  <c r="P282" i="5"/>
  <c r="U298" i="5"/>
  <c r="U319" i="5"/>
  <c r="U357" i="5"/>
  <c r="U368" i="5"/>
  <c r="M529" i="5"/>
  <c r="N529" i="5" s="1"/>
  <c r="M570" i="5"/>
  <c r="N570" i="5" s="1"/>
  <c r="U582" i="5"/>
  <c r="M582" i="5"/>
  <c r="N582" i="5" s="1"/>
  <c r="M623" i="5"/>
  <c r="N623" i="5" s="1"/>
  <c r="M645" i="5"/>
  <c r="N645" i="5" s="1"/>
  <c r="Q661" i="5"/>
  <c r="R661" i="5" s="1"/>
  <c r="M664" i="5"/>
  <c r="N664" i="5" s="1"/>
  <c r="U664" i="5"/>
  <c r="U848" i="5"/>
  <c r="V848" i="5" s="1"/>
  <c r="M848" i="5"/>
  <c r="N848" i="5" s="1"/>
  <c r="U1005" i="5"/>
  <c r="V1005" i="5" s="1"/>
  <c r="M1005" i="5"/>
  <c r="N1005" i="5" s="1"/>
  <c r="M785" i="5"/>
  <c r="N785" i="5" s="1"/>
  <c r="M797" i="5"/>
  <c r="N797" i="5" s="1"/>
  <c r="U797" i="5"/>
  <c r="M822" i="5"/>
  <c r="N822" i="5" s="1"/>
  <c r="U822" i="5"/>
  <c r="M893" i="5"/>
  <c r="N893" i="5" s="1"/>
  <c r="U893" i="5"/>
  <c r="U929" i="5"/>
  <c r="V929" i="5" s="1"/>
  <c r="M929" i="5"/>
  <c r="N929" i="5" s="1"/>
  <c r="U1168" i="5"/>
  <c r="V1168" i="5" s="1"/>
  <c r="W1168" i="5"/>
  <c r="X1168" i="5" s="1"/>
  <c r="M210" i="5"/>
  <c r="N210" i="5" s="1"/>
  <c r="U219" i="5"/>
  <c r="M223" i="5"/>
  <c r="N223" i="5" s="1"/>
  <c r="M234" i="5"/>
  <c r="N234" i="5" s="1"/>
  <c r="M276" i="5"/>
  <c r="N276" i="5" s="1"/>
  <c r="U287" i="5"/>
  <c r="U312" i="5"/>
  <c r="M333" i="5"/>
  <c r="N333" i="5" s="1"/>
  <c r="M337" i="5"/>
  <c r="N337" i="5" s="1"/>
  <c r="M347" i="5"/>
  <c r="N347" i="5" s="1"/>
  <c r="M369" i="5"/>
  <c r="N369" i="5" s="1"/>
  <c r="M376" i="5"/>
  <c r="N376" i="5" s="1"/>
  <c r="U389" i="5"/>
  <c r="U393" i="5"/>
  <c r="U403" i="5"/>
  <c r="U423" i="5"/>
  <c r="U439" i="5"/>
  <c r="U443" i="5"/>
  <c r="U447" i="5"/>
  <c r="V447" i="5" s="1"/>
  <c r="U473" i="5"/>
  <c r="P477" i="5"/>
  <c r="M489" i="5"/>
  <c r="N489" i="5" s="1"/>
  <c r="U503" i="5"/>
  <c r="M507" i="5"/>
  <c r="N507" i="5" s="1"/>
  <c r="U511" i="5"/>
  <c r="M530" i="5"/>
  <c r="N530" i="5" s="1"/>
  <c r="M542" i="5"/>
  <c r="N542" i="5" s="1"/>
  <c r="U563" i="5"/>
  <c r="M646" i="5"/>
  <c r="N646" i="5" s="1"/>
  <c r="U707" i="5"/>
  <c r="M707" i="5"/>
  <c r="N707" i="5" s="1"/>
  <c r="M918" i="5"/>
  <c r="N918" i="5" s="1"/>
  <c r="U918" i="5"/>
  <c r="V918" i="5" s="1"/>
  <c r="U986" i="5"/>
  <c r="V986" i="5" s="1"/>
  <c r="M986" i="5"/>
  <c r="N986" i="5" s="1"/>
  <c r="W1151" i="5"/>
  <c r="X1151" i="5" s="1"/>
  <c r="U1151" i="5"/>
  <c r="V1151" i="5" s="1"/>
  <c r="U1197" i="5"/>
  <c r="V1197" i="5" s="1"/>
  <c r="W1197" i="5"/>
  <c r="X1197" i="5" s="1"/>
  <c r="X1207" i="5"/>
  <c r="V1207" i="5"/>
  <c r="M619" i="5"/>
  <c r="N619" i="5" s="1"/>
  <c r="U619" i="5"/>
  <c r="M131" i="5"/>
  <c r="N131" i="5" s="1"/>
  <c r="M567" i="5"/>
  <c r="N567" i="5" s="1"/>
  <c r="U67" i="5"/>
  <c r="N75" i="5"/>
  <c r="M85" i="5"/>
  <c r="N85" i="5" s="1"/>
  <c r="M141" i="5"/>
  <c r="N141" i="5" s="1"/>
  <c r="M174" i="5"/>
  <c r="N174" i="5" s="1"/>
  <c r="M49" i="5"/>
  <c r="N49" i="5" s="1"/>
  <c r="M56" i="5"/>
  <c r="N56" i="5" s="1"/>
  <c r="Q75" i="5"/>
  <c r="R75" i="5" s="1"/>
  <c r="M100" i="5"/>
  <c r="N100" i="5" s="1"/>
  <c r="M113" i="5"/>
  <c r="N113" i="5" s="1"/>
  <c r="U120" i="5"/>
  <c r="M124" i="5"/>
  <c r="N124" i="5" s="1"/>
  <c r="M146" i="5"/>
  <c r="N146" i="5" s="1"/>
  <c r="U152" i="5"/>
  <c r="U187" i="5"/>
  <c r="U200" i="5"/>
  <c r="U202" i="5"/>
  <c r="M231" i="5"/>
  <c r="N231" i="5" s="1"/>
  <c r="U237" i="5"/>
  <c r="U244" i="5"/>
  <c r="Q248" i="5"/>
  <c r="M252" i="5"/>
  <c r="N252" i="5" s="1"/>
  <c r="N266" i="5"/>
  <c r="M280" i="5"/>
  <c r="N280" i="5" s="1"/>
  <c r="U299" i="5"/>
  <c r="P475" i="5"/>
  <c r="U600" i="5"/>
  <c r="U704" i="5"/>
  <c r="M704" i="5"/>
  <c r="N704" i="5" s="1"/>
  <c r="U714" i="5"/>
  <c r="M714" i="5"/>
  <c r="N714" i="5" s="1"/>
  <c r="M719" i="5"/>
  <c r="N719" i="5" s="1"/>
  <c r="U719" i="5"/>
  <c r="M739" i="5"/>
  <c r="N739" i="5" s="1"/>
  <c r="M756" i="5"/>
  <c r="N756" i="5" s="1"/>
  <c r="U756" i="5"/>
  <c r="M823" i="5"/>
  <c r="N823" i="5" s="1"/>
  <c r="U823" i="5"/>
  <c r="U974" i="5"/>
  <c r="V974" i="5" s="1"/>
  <c r="M974" i="5"/>
  <c r="N974" i="5" s="1"/>
  <c r="U1193" i="5"/>
  <c r="V1193" i="5" s="1"/>
  <c r="W1193" i="5"/>
  <c r="X1193" i="5" s="1"/>
  <c r="M39" i="5"/>
  <c r="N39" i="5" s="1"/>
  <c r="M180" i="5"/>
  <c r="N180" i="5" s="1"/>
  <c r="M196" i="5"/>
  <c r="N196" i="5" s="1"/>
  <c r="N475" i="5"/>
  <c r="Q477" i="5"/>
  <c r="R477" i="5" s="1"/>
  <c r="P484" i="5"/>
  <c r="U718" i="5"/>
  <c r="M718" i="5"/>
  <c r="N718" i="5" s="1"/>
  <c r="U82" i="5"/>
  <c r="M88" i="5"/>
  <c r="N88" i="5" s="1"/>
  <c r="U15" i="5"/>
  <c r="U47" i="5"/>
  <c r="M53" i="5"/>
  <c r="N53" i="5" s="1"/>
  <c r="U96" i="5"/>
  <c r="Q110" i="5"/>
  <c r="R110" i="5" s="1"/>
  <c r="U127" i="5"/>
  <c r="M197" i="5"/>
  <c r="N197" i="5" s="1"/>
  <c r="M241" i="5"/>
  <c r="N241" i="5" s="1"/>
  <c r="M256" i="5"/>
  <c r="N256" i="5" s="1"/>
  <c r="P266" i="5"/>
  <c r="M321" i="5"/>
  <c r="N321" i="5" s="1"/>
  <c r="M330" i="5"/>
  <c r="N330" i="5" s="1"/>
  <c r="Q344" i="5"/>
  <c r="R344" i="5" s="1"/>
  <c r="M359" i="5"/>
  <c r="N359" i="5" s="1"/>
  <c r="U373" i="5"/>
  <c r="M401" i="5"/>
  <c r="N401" i="5" s="1"/>
  <c r="M451" i="5"/>
  <c r="N451" i="5" s="1"/>
  <c r="U500" i="5"/>
  <c r="U575" i="5"/>
  <c r="M611" i="5"/>
  <c r="N611" i="5" s="1"/>
  <c r="U611" i="5"/>
  <c r="M629" i="5"/>
  <c r="N629" i="5" s="1"/>
  <c r="U647" i="5"/>
  <c r="M647" i="5"/>
  <c r="N647" i="5" s="1"/>
  <c r="U675" i="5"/>
  <c r="M675" i="5"/>
  <c r="N675" i="5" s="1"/>
  <c r="M700" i="5"/>
  <c r="N700" i="5" s="1"/>
  <c r="M735" i="5"/>
  <c r="N735" i="5" s="1"/>
  <c r="U735" i="5"/>
  <c r="U760" i="5"/>
  <c r="M760" i="5"/>
  <c r="N760" i="5" s="1"/>
  <c r="U828" i="5"/>
  <c r="M828" i="5"/>
  <c r="N828" i="5" s="1"/>
  <c r="M839" i="5"/>
  <c r="N839" i="5" s="1"/>
  <c r="U839" i="5"/>
  <c r="U850" i="5"/>
  <c r="V850" i="5" s="1"/>
  <c r="M850" i="5"/>
  <c r="N850" i="5" s="1"/>
  <c r="W1157" i="5"/>
  <c r="X1157" i="5" s="1"/>
  <c r="U1157" i="5"/>
  <c r="V1157" i="5" s="1"/>
  <c r="U1183" i="5"/>
  <c r="V1183" i="5" s="1"/>
  <c r="W1183" i="5"/>
  <c r="X1183" i="5" s="1"/>
  <c r="M733" i="5"/>
  <c r="N733" i="5" s="1"/>
  <c r="U733" i="5"/>
  <c r="U875" i="5"/>
  <c r="M875" i="5"/>
  <c r="N875" i="5" s="1"/>
  <c r="M11" i="5"/>
  <c r="N11" i="5" s="1"/>
  <c r="M240" i="5"/>
  <c r="N240" i="5" s="1"/>
  <c r="U590" i="5"/>
  <c r="U695" i="5"/>
  <c r="Q7" i="5"/>
  <c r="R7" i="5" s="1"/>
  <c r="M22" i="5"/>
  <c r="N22" i="5" s="1"/>
  <c r="M138" i="5"/>
  <c r="N138" i="5" s="1"/>
  <c r="U170" i="5"/>
  <c r="U193" i="5"/>
  <c r="U273" i="5"/>
  <c r="U380" i="5"/>
  <c r="U559" i="5"/>
  <c r="M607" i="5"/>
  <c r="N607" i="5" s="1"/>
  <c r="U625" i="5"/>
  <c r="U638" i="5"/>
  <c r="M638" i="5"/>
  <c r="N638" i="5" s="1"/>
  <c r="U708" i="5"/>
  <c r="M708" i="5"/>
  <c r="N708" i="5" s="1"/>
  <c r="U715" i="5"/>
  <c r="M715" i="5"/>
  <c r="N715" i="5" s="1"/>
  <c r="M818" i="5"/>
  <c r="N818" i="5" s="1"/>
  <c r="U855" i="5"/>
  <c r="V855" i="5" s="1"/>
  <c r="M855" i="5"/>
  <c r="N855" i="5" s="1"/>
  <c r="M457" i="5"/>
  <c r="N457" i="5" s="1"/>
  <c r="M463" i="5"/>
  <c r="N463" i="5" s="1"/>
  <c r="U463" i="5"/>
  <c r="U501" i="5"/>
  <c r="M501" i="5"/>
  <c r="N501" i="5" s="1"/>
  <c r="U588" i="5"/>
  <c r="M588" i="5"/>
  <c r="N588" i="5" s="1"/>
  <c r="M899" i="5"/>
  <c r="N899" i="5" s="1"/>
  <c r="U899" i="5"/>
  <c r="M988" i="5"/>
  <c r="N988" i="5" s="1"/>
  <c r="U988" i="5"/>
  <c r="V988" i="5" s="1"/>
  <c r="U1042" i="5"/>
  <c r="V1042" i="5" s="1"/>
  <c r="M1042" i="5"/>
  <c r="N1042" i="5" s="1"/>
  <c r="U1189" i="5"/>
  <c r="V1189" i="5" s="1"/>
  <c r="W1189" i="5"/>
  <c r="X1189" i="5" s="1"/>
  <c r="U9" i="5"/>
  <c r="M16" i="5"/>
  <c r="N16" i="5" s="1"/>
  <c r="U41" i="5"/>
  <c r="M65" i="5"/>
  <c r="N65" i="5" s="1"/>
  <c r="M80" i="5"/>
  <c r="N80" i="5" s="1"/>
  <c r="U89" i="5"/>
  <c r="U107" i="5"/>
  <c r="M114" i="5"/>
  <c r="N114" i="5" s="1"/>
  <c r="N132" i="5"/>
  <c r="U139" i="5"/>
  <c r="M150" i="5"/>
  <c r="N150" i="5" s="1"/>
  <c r="M185" i="5"/>
  <c r="N185" i="5" s="1"/>
  <c r="N201" i="5"/>
  <c r="M208" i="5"/>
  <c r="N208" i="5" s="1"/>
  <c r="U238" i="5"/>
  <c r="M242" i="5"/>
  <c r="N242" i="5" s="1"/>
  <c r="M249" i="5"/>
  <c r="N249" i="5" s="1"/>
  <c r="M327" i="5"/>
  <c r="N327" i="5" s="1"/>
  <c r="U334" i="5"/>
  <c r="M345" i="5"/>
  <c r="N345" i="5" s="1"/>
  <c r="U363" i="5"/>
  <c r="P421" i="5"/>
  <c r="M433" i="5"/>
  <c r="N433" i="5" s="1"/>
  <c r="M487" i="5"/>
  <c r="N487" i="5" s="1"/>
  <c r="U487" i="5"/>
  <c r="U524" i="5"/>
  <c r="M524" i="5"/>
  <c r="N524" i="5" s="1"/>
  <c r="U560" i="5"/>
  <c r="M560" i="5"/>
  <c r="N560" i="5" s="1"/>
  <c r="U597" i="5"/>
  <c r="N601" i="5"/>
  <c r="M676" i="5"/>
  <c r="N676" i="5" s="1"/>
  <c r="U676" i="5"/>
  <c r="U856" i="5"/>
  <c r="V856" i="5" s="1"/>
  <c r="M856" i="5"/>
  <c r="N856" i="5" s="1"/>
  <c r="M865" i="5"/>
  <c r="N865" i="5" s="1"/>
  <c r="U865" i="5"/>
  <c r="U688" i="5"/>
  <c r="U693" i="5"/>
  <c r="M693" i="5"/>
  <c r="N693" i="5" s="1"/>
  <c r="U701" i="5"/>
  <c r="U741" i="5"/>
  <c r="M741" i="5"/>
  <c r="N741" i="5" s="1"/>
  <c r="M766" i="5"/>
  <c r="N766" i="5" s="1"/>
  <c r="U783" i="5"/>
  <c r="M783" i="5"/>
  <c r="N783" i="5" s="1"/>
  <c r="M799" i="5"/>
  <c r="N799" i="5" s="1"/>
  <c r="U799" i="5"/>
  <c r="U935" i="5"/>
  <c r="V935" i="5" s="1"/>
  <c r="M935" i="5"/>
  <c r="N935" i="5" s="1"/>
  <c r="U1185" i="5"/>
  <c r="V1185" i="5" s="1"/>
  <c r="W1185" i="5"/>
  <c r="X1185" i="5" s="1"/>
  <c r="M746" i="5"/>
  <c r="N746" i="5" s="1"/>
  <c r="U746" i="5"/>
  <c r="U789" i="5"/>
  <c r="M789" i="5"/>
  <c r="N789" i="5" s="1"/>
  <c r="U51" i="5"/>
  <c r="M98" i="5"/>
  <c r="N98" i="5" s="1"/>
  <c r="M122" i="5"/>
  <c r="N122" i="5" s="1"/>
  <c r="M154" i="5"/>
  <c r="N154" i="5" s="1"/>
  <c r="Q201" i="5"/>
  <c r="R201" i="5" s="1"/>
  <c r="M261" i="5"/>
  <c r="N261" i="5" s="1"/>
  <c r="M315" i="5"/>
  <c r="N315" i="5" s="1"/>
  <c r="M371" i="5"/>
  <c r="N371" i="5" s="1"/>
  <c r="U395" i="5"/>
  <c r="M426" i="5"/>
  <c r="N426" i="5" s="1"/>
  <c r="M437" i="5"/>
  <c r="N437" i="5" s="1"/>
  <c r="M449" i="5"/>
  <c r="N449" i="5" s="1"/>
  <c r="M483" i="5"/>
  <c r="N483" i="5" s="1"/>
  <c r="U505" i="5"/>
  <c r="U544" i="5"/>
  <c r="M544" i="5"/>
  <c r="N544" i="5" s="1"/>
  <c r="M548" i="5"/>
  <c r="N548" i="5" s="1"/>
  <c r="U552" i="5"/>
  <c r="M552" i="5"/>
  <c r="N552" i="5" s="1"/>
  <c r="U598" i="5"/>
  <c r="M598" i="5"/>
  <c r="N598" i="5" s="1"/>
  <c r="U830" i="5"/>
  <c r="M830" i="5"/>
  <c r="N830" i="5" s="1"/>
  <c r="U847" i="5"/>
  <c r="V847" i="5" s="1"/>
  <c r="M847" i="5"/>
  <c r="N847" i="5" s="1"/>
  <c r="U896" i="5"/>
  <c r="M896" i="5"/>
  <c r="N896" i="5" s="1"/>
  <c r="U1172" i="5"/>
  <c r="V1172" i="5" s="1"/>
  <c r="W1172" i="5"/>
  <c r="X1172" i="5" s="1"/>
  <c r="Q680" i="5"/>
  <c r="R680" i="5" s="1"/>
  <c r="P800" i="5"/>
  <c r="M928" i="5"/>
  <c r="N928" i="5" s="1"/>
  <c r="M931" i="5"/>
  <c r="N931" i="5" s="1"/>
  <c r="M954" i="5"/>
  <c r="N954" i="5" s="1"/>
  <c r="M958" i="5"/>
  <c r="N958" i="5" s="1"/>
  <c r="M987" i="5"/>
  <c r="N987" i="5" s="1"/>
  <c r="M1000" i="5"/>
  <c r="N1000" i="5" s="1"/>
  <c r="U1140" i="5"/>
  <c r="V1140" i="5" s="1"/>
  <c r="W1171" i="5"/>
  <c r="X1171" i="5" s="1"/>
  <c r="W1186" i="5"/>
  <c r="X1186" i="5" s="1"/>
  <c r="U1202" i="5"/>
  <c r="V1202" i="5" s="1"/>
  <c r="Q800" i="5"/>
  <c r="R800" i="5" s="1"/>
  <c r="M913" i="5"/>
  <c r="N913" i="5" s="1"/>
  <c r="M919" i="5"/>
  <c r="N919" i="5" s="1"/>
  <c r="M938" i="5"/>
  <c r="N938" i="5" s="1"/>
  <c r="M942" i="5"/>
  <c r="N942" i="5" s="1"/>
  <c r="M1036" i="5"/>
  <c r="N1036" i="5" s="1"/>
  <c r="M1044" i="5"/>
  <c r="N1044" i="5" s="1"/>
  <c r="W1167" i="5"/>
  <c r="X1167" i="5" s="1"/>
  <c r="W1182" i="5"/>
  <c r="X1182" i="5" s="1"/>
  <c r="Q601" i="5"/>
  <c r="R601" i="5" s="1"/>
  <c r="U1204" i="5"/>
  <c r="V1204" i="5" s="1"/>
  <c r="U874" i="5"/>
  <c r="U895" i="5"/>
  <c r="M939" i="5"/>
  <c r="N939" i="5" s="1"/>
  <c r="M943" i="5"/>
  <c r="N943" i="5" s="1"/>
  <c r="M970" i="5"/>
  <c r="N970" i="5" s="1"/>
  <c r="M979" i="5"/>
  <c r="N979" i="5" s="1"/>
  <c r="M1009" i="5"/>
  <c r="N1009" i="5" s="1"/>
  <c r="M532" i="5"/>
  <c r="N532" i="5" s="1"/>
  <c r="M540" i="5"/>
  <c r="N540" i="5" s="1"/>
  <c r="M571" i="5"/>
  <c r="N571" i="5" s="1"/>
  <c r="M595" i="5"/>
  <c r="N595" i="5" s="1"/>
  <c r="M639" i="5"/>
  <c r="N639" i="5" s="1"/>
  <c r="U671" i="5"/>
  <c r="M698" i="5"/>
  <c r="N698" i="5" s="1"/>
  <c r="M748" i="5"/>
  <c r="N748" i="5" s="1"/>
  <c r="M772" i="5"/>
  <c r="N772" i="5" s="1"/>
  <c r="U802" i="5"/>
  <c r="M809" i="5"/>
  <c r="N809" i="5" s="1"/>
  <c r="M812" i="5"/>
  <c r="N812" i="5" s="1"/>
  <c r="Q833" i="5"/>
  <c r="R833" i="5" s="1"/>
  <c r="P836" i="5"/>
  <c r="M863" i="5"/>
  <c r="N863" i="5" s="1"/>
  <c r="M885" i="5"/>
  <c r="N885" i="5" s="1"/>
  <c r="M936" i="5"/>
  <c r="N936" i="5" s="1"/>
  <c r="M1002" i="5"/>
  <c r="N1002" i="5" s="1"/>
  <c r="W1061" i="5"/>
  <c r="X1061" i="5" s="1"/>
  <c r="W1165" i="5"/>
  <c r="X1165" i="5" s="1"/>
  <c r="W1169" i="5"/>
  <c r="X1169" i="5" s="1"/>
  <c r="W1173" i="5"/>
  <c r="X1173" i="5" s="1"/>
  <c r="U1200" i="5"/>
  <c r="V1200" i="5" s="1"/>
  <c r="W1078" i="5"/>
  <c r="X1078" i="5" s="1"/>
  <c r="W1105" i="5"/>
  <c r="X1105" i="5" s="1"/>
  <c r="U765" i="5"/>
  <c r="M765" i="5"/>
  <c r="N765" i="5" s="1"/>
  <c r="U70" i="5"/>
  <c r="M70" i="5"/>
  <c r="N70" i="5" s="1"/>
  <c r="U92" i="5"/>
  <c r="M92" i="5"/>
  <c r="N92" i="5" s="1"/>
  <c r="U117" i="5"/>
  <c r="M117" i="5"/>
  <c r="N117" i="5" s="1"/>
  <c r="U233" i="5"/>
  <c r="M233" i="5"/>
  <c r="N233" i="5" s="1"/>
  <c r="U264" i="5"/>
  <c r="M264" i="5"/>
  <c r="N264" i="5" s="1"/>
  <c r="U296" i="5"/>
  <c r="M296" i="5"/>
  <c r="N296" i="5" s="1"/>
  <c r="P343" i="5"/>
  <c r="Q343" i="5"/>
  <c r="R343" i="5" s="1"/>
  <c r="U410" i="5"/>
  <c r="M410" i="5"/>
  <c r="N410" i="5" s="1"/>
  <c r="M32" i="5"/>
  <c r="N32" i="5" s="1"/>
  <c r="U37" i="5"/>
  <c r="U76" i="5"/>
  <c r="M76" i="5"/>
  <c r="N76" i="5" s="1"/>
  <c r="U143" i="5"/>
  <c r="M143" i="5"/>
  <c r="N143" i="5" s="1"/>
  <c r="U149" i="5"/>
  <c r="M149" i="5"/>
  <c r="N149" i="5" s="1"/>
  <c r="U159" i="5"/>
  <c r="M159" i="5"/>
  <c r="N159" i="5" s="1"/>
  <c r="U162" i="5"/>
  <c r="U172" i="5"/>
  <c r="M203" i="5"/>
  <c r="N203" i="5" s="1"/>
  <c r="U203" i="5"/>
  <c r="U207" i="5"/>
  <c r="M207" i="5"/>
  <c r="N207" i="5" s="1"/>
  <c r="M226" i="5"/>
  <c r="N226" i="5" s="1"/>
  <c r="U226" i="5"/>
  <c r="M517" i="5"/>
  <c r="N517" i="5" s="1"/>
  <c r="U517" i="5"/>
  <c r="M674" i="5"/>
  <c r="N674" i="5" s="1"/>
  <c r="U674" i="5"/>
  <c r="U8" i="5"/>
  <c r="U40" i="5"/>
  <c r="N35" i="5"/>
  <c r="U58" i="5"/>
  <c r="M58" i="5"/>
  <c r="N58" i="5" s="1"/>
  <c r="U118" i="5"/>
  <c r="M118" i="5"/>
  <c r="N118" i="5" s="1"/>
  <c r="U144" i="5"/>
  <c r="M144" i="5"/>
  <c r="N144" i="5" s="1"/>
  <c r="U160" i="5"/>
  <c r="M160" i="5"/>
  <c r="N160" i="5" s="1"/>
  <c r="U163" i="5"/>
  <c r="M163" i="5"/>
  <c r="N163" i="5" s="1"/>
  <c r="M173" i="5"/>
  <c r="N173" i="5" s="1"/>
  <c r="U173" i="5"/>
  <c r="U179" i="5"/>
  <c r="M179" i="5"/>
  <c r="N179" i="5" s="1"/>
  <c r="U194" i="5"/>
  <c r="U275" i="5"/>
  <c r="M275" i="5"/>
  <c r="N275" i="5" s="1"/>
  <c r="U441" i="5"/>
  <c r="M441" i="5"/>
  <c r="N441" i="5" s="1"/>
  <c r="Q743" i="5"/>
  <c r="R743" i="5" s="1"/>
  <c r="P743" i="5"/>
  <c r="M12" i="5"/>
  <c r="N12" i="5" s="1"/>
  <c r="M23" i="5"/>
  <c r="N23" i="5" s="1"/>
  <c r="M33" i="5"/>
  <c r="N33" i="5" s="1"/>
  <c r="U43" i="5"/>
  <c r="U71" i="5"/>
  <c r="U109" i="5"/>
  <c r="M109" i="5"/>
  <c r="N109" i="5" s="1"/>
  <c r="Q111" i="5"/>
  <c r="R111" i="5" s="1"/>
  <c r="U128" i="5"/>
  <c r="M128" i="5"/>
  <c r="N128" i="5" s="1"/>
  <c r="U255" i="5"/>
  <c r="M255" i="5"/>
  <c r="N255" i="5" s="1"/>
  <c r="M293" i="5"/>
  <c r="N293" i="5" s="1"/>
  <c r="U293" i="5"/>
  <c r="M635" i="5"/>
  <c r="N635" i="5" s="1"/>
  <c r="U635" i="5"/>
  <c r="U102" i="5"/>
  <c r="M102" i="5"/>
  <c r="N102" i="5" s="1"/>
  <c r="U134" i="5"/>
  <c r="M134" i="5"/>
  <c r="N134" i="5" s="1"/>
  <c r="U329" i="5"/>
  <c r="M329" i="5"/>
  <c r="N329" i="5" s="1"/>
  <c r="P28" i="5"/>
  <c r="P35" i="5"/>
  <c r="M62" i="5"/>
  <c r="N62" i="5" s="1"/>
  <c r="U62" i="5"/>
  <c r="M93" i="5"/>
  <c r="N93" i="5" s="1"/>
  <c r="U103" i="5"/>
  <c r="M103" i="5"/>
  <c r="N103" i="5" s="1"/>
  <c r="P214" i="5"/>
  <c r="Q214" i="5"/>
  <c r="R214" i="5" s="1"/>
  <c r="P262" i="5"/>
  <c r="Q262" i="5"/>
  <c r="R262" i="5" s="1"/>
  <c r="U314" i="5"/>
  <c r="M314" i="5"/>
  <c r="N314" i="5" s="1"/>
  <c r="U326" i="5"/>
  <c r="M326" i="5"/>
  <c r="N326" i="5" s="1"/>
  <c r="U366" i="5"/>
  <c r="M366" i="5"/>
  <c r="N366" i="5" s="1"/>
  <c r="M407" i="5"/>
  <c r="N407" i="5" s="1"/>
  <c r="U407" i="5"/>
  <c r="U438" i="5"/>
  <c r="M438" i="5"/>
  <c r="N438" i="5" s="1"/>
  <c r="U492" i="5"/>
  <c r="M492" i="5"/>
  <c r="N492" i="5" s="1"/>
  <c r="M46" i="5"/>
  <c r="N46" i="5" s="1"/>
  <c r="U46" i="5"/>
  <c r="M74" i="5"/>
  <c r="N74" i="5" s="1"/>
  <c r="U74" i="5"/>
  <c r="U108" i="5"/>
  <c r="M108" i="5"/>
  <c r="N108" i="5" s="1"/>
  <c r="U317" i="5"/>
  <c r="M317" i="5"/>
  <c r="N317" i="5" s="1"/>
  <c r="M521" i="5"/>
  <c r="N521" i="5" s="1"/>
  <c r="U521" i="5"/>
  <c r="W1102" i="5"/>
  <c r="X1102" i="5" s="1"/>
  <c r="U1102" i="5"/>
  <c r="V1102" i="5" s="1"/>
  <c r="N7" i="5"/>
  <c r="Q28" i="5"/>
  <c r="R28" i="5" s="1"/>
  <c r="U44" i="5"/>
  <c r="M44" i="5"/>
  <c r="N44" i="5" s="1"/>
  <c r="U72" i="5"/>
  <c r="M72" i="5"/>
  <c r="N72" i="5" s="1"/>
  <c r="U129" i="5"/>
  <c r="M129" i="5"/>
  <c r="N129" i="5" s="1"/>
  <c r="U145" i="5"/>
  <c r="M145" i="5"/>
  <c r="N145" i="5" s="1"/>
  <c r="U212" i="5"/>
  <c r="M212" i="5"/>
  <c r="N212" i="5" s="1"/>
  <c r="U221" i="5"/>
  <c r="M221" i="5"/>
  <c r="N221" i="5" s="1"/>
  <c r="M259" i="5"/>
  <c r="N259" i="5" s="1"/>
  <c r="U259" i="5"/>
  <c r="U269" i="5"/>
  <c r="M269" i="5"/>
  <c r="N269" i="5" s="1"/>
  <c r="U420" i="5"/>
  <c r="W420" i="5"/>
  <c r="X420" i="5" s="1"/>
  <c r="U86" i="5"/>
  <c r="M86" i="5"/>
  <c r="N86" i="5" s="1"/>
  <c r="M354" i="5"/>
  <c r="N354" i="5" s="1"/>
  <c r="U354" i="5"/>
  <c r="M18" i="5"/>
  <c r="N18" i="5" s="1"/>
  <c r="U59" i="5"/>
  <c r="U90" i="5"/>
  <c r="M90" i="5"/>
  <c r="N90" i="5" s="1"/>
  <c r="U167" i="5"/>
  <c r="Q189" i="5"/>
  <c r="R189" i="5" s="1"/>
  <c r="M311" i="5"/>
  <c r="N311" i="5" s="1"/>
  <c r="U311" i="5"/>
  <c r="M323" i="5"/>
  <c r="N323" i="5" s="1"/>
  <c r="U323" i="5"/>
  <c r="U360" i="5"/>
  <c r="M360" i="5"/>
  <c r="N360" i="5" s="1"/>
  <c r="M435" i="5"/>
  <c r="N435" i="5" s="1"/>
  <c r="U435" i="5"/>
  <c r="U490" i="5"/>
  <c r="W490" i="5"/>
  <c r="X490" i="5" s="1"/>
  <c r="U21" i="5"/>
  <c r="M31" i="5"/>
  <c r="N31" i="5" s="1"/>
  <c r="M34" i="5"/>
  <c r="N34" i="5" s="1"/>
  <c r="U36" i="5"/>
  <c r="M36" i="5"/>
  <c r="N36" i="5" s="1"/>
  <c r="M50" i="5"/>
  <c r="N50" i="5" s="1"/>
  <c r="U50" i="5"/>
  <c r="U60" i="5"/>
  <c r="M60" i="5"/>
  <c r="N60" i="5" s="1"/>
  <c r="M69" i="5"/>
  <c r="N69" i="5" s="1"/>
  <c r="M78" i="5"/>
  <c r="N78" i="5" s="1"/>
  <c r="U78" i="5"/>
  <c r="U91" i="5"/>
  <c r="M91" i="5"/>
  <c r="N91" i="5" s="1"/>
  <c r="U94" i="5"/>
  <c r="M94" i="5"/>
  <c r="N94" i="5" s="1"/>
  <c r="U130" i="5"/>
  <c r="M130" i="5"/>
  <c r="N130" i="5" s="1"/>
  <c r="U168" i="5"/>
  <c r="M168" i="5"/>
  <c r="N168" i="5" s="1"/>
  <c r="U177" i="5"/>
  <c r="U184" i="5"/>
  <c r="M184" i="5"/>
  <c r="N184" i="5" s="1"/>
  <c r="U209" i="5"/>
  <c r="U291" i="5"/>
  <c r="M291" i="5"/>
  <c r="N291" i="5" s="1"/>
  <c r="U116" i="5"/>
  <c r="M116" i="5"/>
  <c r="N116" i="5" s="1"/>
  <c r="U229" i="5"/>
  <c r="M229" i="5"/>
  <c r="N229" i="5" s="1"/>
  <c r="M417" i="5"/>
  <c r="N417" i="5" s="1"/>
  <c r="U417" i="5"/>
  <c r="U554" i="5"/>
  <c r="M554" i="5"/>
  <c r="N554" i="5" s="1"/>
  <c r="Q101" i="5"/>
  <c r="P101" i="5"/>
  <c r="U133" i="5"/>
  <c r="M133" i="5"/>
  <c r="N133" i="5" s="1"/>
  <c r="U142" i="5"/>
  <c r="U158" i="5"/>
  <c r="U206" i="5"/>
  <c r="U277" i="5"/>
  <c r="U136" i="5"/>
  <c r="U147" i="5"/>
  <c r="U151" i="5"/>
  <c r="U191" i="5"/>
  <c r="M558" i="5"/>
  <c r="N558" i="5" s="1"/>
  <c r="U558" i="5"/>
  <c r="U562" i="5"/>
  <c r="M562" i="5"/>
  <c r="N562" i="5" s="1"/>
  <c r="U603" i="5"/>
  <c r="M603" i="5"/>
  <c r="N603" i="5" s="1"/>
  <c r="U267" i="5"/>
  <c r="U579" i="5"/>
  <c r="M579" i="5"/>
  <c r="N579" i="5" s="1"/>
  <c r="M604" i="5"/>
  <c r="N604" i="5" s="1"/>
  <c r="U604" i="5"/>
  <c r="U716" i="5"/>
  <c r="M716" i="5"/>
  <c r="N716" i="5" s="1"/>
  <c r="M79" i="5"/>
  <c r="N79" i="5" s="1"/>
  <c r="M97" i="5"/>
  <c r="N97" i="5" s="1"/>
  <c r="P110" i="5"/>
  <c r="P139" i="5"/>
  <c r="P161" i="5"/>
  <c r="M216" i="5"/>
  <c r="N216" i="5" s="1"/>
  <c r="M245" i="5"/>
  <c r="N245" i="5" s="1"/>
  <c r="M250" i="5"/>
  <c r="N250" i="5" s="1"/>
  <c r="M281" i="5"/>
  <c r="N281" i="5" s="1"/>
  <c r="M286" i="5"/>
  <c r="N286" i="5" s="1"/>
  <c r="U308" i="5"/>
  <c r="U320" i="5"/>
  <c r="U332" i="5"/>
  <c r="M335" i="5"/>
  <c r="N335" i="5" s="1"/>
  <c r="M341" i="5"/>
  <c r="N341" i="5" s="1"/>
  <c r="P378" i="5"/>
  <c r="U430" i="5"/>
  <c r="M430" i="5"/>
  <c r="N430" i="5" s="1"/>
  <c r="U283" i="5"/>
  <c r="U338" i="5"/>
  <c r="M367" i="5"/>
  <c r="N367" i="5" s="1"/>
  <c r="U411" i="5"/>
  <c r="U461" i="5"/>
  <c r="M461" i="5"/>
  <c r="N461" i="5" s="1"/>
  <c r="U509" i="5"/>
  <c r="M509" i="5"/>
  <c r="N509" i="5" s="1"/>
  <c r="M580" i="5"/>
  <c r="N580" i="5" s="1"/>
  <c r="U580" i="5"/>
  <c r="N306" i="5"/>
  <c r="M352" i="5"/>
  <c r="N352" i="5" s="1"/>
  <c r="M355" i="5"/>
  <c r="N355" i="5" s="1"/>
  <c r="P361" i="5"/>
  <c r="U418" i="5"/>
  <c r="M418" i="5"/>
  <c r="N418" i="5" s="1"/>
  <c r="M506" i="5"/>
  <c r="N506" i="5" s="1"/>
  <c r="U506" i="5"/>
  <c r="U694" i="5"/>
  <c r="M694" i="5"/>
  <c r="N694" i="5" s="1"/>
  <c r="M424" i="5"/>
  <c r="N424" i="5" s="1"/>
  <c r="U424" i="5"/>
  <c r="U564" i="5"/>
  <c r="U591" i="5"/>
  <c r="M591" i="5"/>
  <c r="N591" i="5" s="1"/>
  <c r="U614" i="5"/>
  <c r="U626" i="5"/>
  <c r="M626" i="5"/>
  <c r="N626" i="5" s="1"/>
  <c r="M690" i="5"/>
  <c r="N690" i="5" s="1"/>
  <c r="U690" i="5"/>
  <c r="M230" i="5"/>
  <c r="N230" i="5" s="1"/>
  <c r="M246" i="5"/>
  <c r="N246" i="5" s="1"/>
  <c r="P248" i="5"/>
  <c r="U289" i="5"/>
  <c r="M297" i="5"/>
  <c r="N297" i="5" s="1"/>
  <c r="M336" i="5"/>
  <c r="N336" i="5" s="1"/>
  <c r="M379" i="5"/>
  <c r="N379" i="5" s="1"/>
  <c r="U379" i="5"/>
  <c r="U382" i="5"/>
  <c r="U390" i="5"/>
  <c r="M405" i="5"/>
  <c r="N405" i="5" s="1"/>
  <c r="Q421" i="5"/>
  <c r="R421" i="5" s="1"/>
  <c r="U428" i="5"/>
  <c r="M428" i="5"/>
  <c r="N428" i="5" s="1"/>
  <c r="M649" i="5"/>
  <c r="N649" i="5" s="1"/>
  <c r="U649" i="5"/>
  <c r="U385" i="5"/>
  <c r="U409" i="5"/>
  <c r="M409" i="5"/>
  <c r="N409" i="5" s="1"/>
  <c r="U412" i="5"/>
  <c r="M553" i="5"/>
  <c r="U553" i="5"/>
  <c r="M584" i="5"/>
  <c r="N584" i="5" s="1"/>
  <c r="U584" i="5"/>
  <c r="Q292" i="5"/>
  <c r="R292" i="5" s="1"/>
  <c r="M300" i="5"/>
  <c r="N300" i="5" s="1"/>
  <c r="N334" i="5"/>
  <c r="P344" i="5"/>
  <c r="M350" i="5"/>
  <c r="N350" i="5" s="1"/>
  <c r="U425" i="5"/>
  <c r="M425" i="5"/>
  <c r="N425" i="5" s="1"/>
  <c r="P431" i="5"/>
  <c r="U642" i="5"/>
  <c r="M642" i="5"/>
  <c r="N642" i="5" s="1"/>
  <c r="M677" i="5"/>
  <c r="N677" i="5" s="1"/>
  <c r="U677" i="5"/>
  <c r="M228" i="5"/>
  <c r="N228" i="5" s="1"/>
  <c r="Q282" i="5"/>
  <c r="R282" i="5" s="1"/>
  <c r="M295" i="5"/>
  <c r="N295" i="5" s="1"/>
  <c r="M310" i="5"/>
  <c r="N310" i="5" s="1"/>
  <c r="M322" i="5"/>
  <c r="N322" i="5" s="1"/>
  <c r="M383" i="5"/>
  <c r="N383" i="5" s="1"/>
  <c r="M391" i="5"/>
  <c r="N391" i="5" s="1"/>
  <c r="U413" i="5"/>
  <c r="M413" i="5"/>
  <c r="N413" i="5" s="1"/>
  <c r="U485" i="5"/>
  <c r="M561" i="5"/>
  <c r="N561" i="5" s="1"/>
  <c r="M687" i="5"/>
  <c r="N687" i="5" s="1"/>
  <c r="U687" i="5"/>
  <c r="U528" i="5"/>
  <c r="M528" i="5"/>
  <c r="N528" i="5" s="1"/>
  <c r="U618" i="5"/>
  <c r="M618" i="5"/>
  <c r="N618" i="5" s="1"/>
  <c r="Q670" i="5"/>
  <c r="R670" i="5" s="1"/>
  <c r="P670" i="5"/>
  <c r="M682" i="5"/>
  <c r="N682" i="5" s="1"/>
  <c r="U682" i="5"/>
  <c r="P573" i="5"/>
  <c r="U656" i="5"/>
  <c r="M656" i="5"/>
  <c r="N656" i="5" s="1"/>
  <c r="M755" i="5"/>
  <c r="N755" i="5" s="1"/>
  <c r="U755" i="5"/>
  <c r="Q526" i="5"/>
  <c r="R526" i="5" s="1"/>
  <c r="Q573" i="5"/>
  <c r="R573" i="5" s="1"/>
  <c r="M585" i="5"/>
  <c r="N585" i="5" s="1"/>
  <c r="M622" i="5"/>
  <c r="N622" i="5" s="1"/>
  <c r="M313" i="5"/>
  <c r="N313" i="5" s="1"/>
  <c r="M325" i="5"/>
  <c r="N325" i="5" s="1"/>
  <c r="M358" i="5"/>
  <c r="N358" i="5" s="1"/>
  <c r="M365" i="5"/>
  <c r="N365" i="5" s="1"/>
  <c r="M399" i="5"/>
  <c r="N399" i="5" s="1"/>
  <c r="M422" i="5"/>
  <c r="N422" i="5" s="1"/>
  <c r="M444" i="5"/>
  <c r="N444" i="5" s="1"/>
  <c r="M453" i="5"/>
  <c r="N453" i="5" s="1"/>
  <c r="P526" i="5"/>
  <c r="U678" i="5"/>
  <c r="M678" i="5"/>
  <c r="N678" i="5" s="1"/>
  <c r="M767" i="5"/>
  <c r="N767" i="5" s="1"/>
  <c r="U767" i="5"/>
  <c r="U827" i="5"/>
  <c r="M827" i="5"/>
  <c r="N827" i="5" s="1"/>
  <c r="Q583" i="5"/>
  <c r="R583" i="5" s="1"/>
  <c r="U599" i="5"/>
  <c r="M599" i="5"/>
  <c r="N599" i="5" s="1"/>
  <c r="U643" i="5"/>
  <c r="U684" i="5"/>
  <c r="M684" i="5"/>
  <c r="N684" i="5" s="1"/>
  <c r="M730" i="5"/>
  <c r="N730" i="5" s="1"/>
  <c r="U730" i="5"/>
  <c r="U820" i="5"/>
  <c r="M820" i="5"/>
  <c r="N820" i="5" s="1"/>
  <c r="Q705" i="5"/>
  <c r="R705" i="5" s="1"/>
  <c r="P705" i="5"/>
  <c r="Q717" i="5"/>
  <c r="R717" i="5" s="1"/>
  <c r="P717" i="5"/>
  <c r="M726" i="5"/>
  <c r="N726" i="5" s="1"/>
  <c r="U726" i="5"/>
  <c r="U734" i="5"/>
  <c r="M734" i="5"/>
  <c r="N734" i="5" s="1"/>
  <c r="M738" i="5"/>
  <c r="N738" i="5" s="1"/>
  <c r="U738" i="5"/>
  <c r="M752" i="5"/>
  <c r="N752" i="5" s="1"/>
  <c r="U752" i="5"/>
  <c r="M454" i="5"/>
  <c r="N454" i="5" s="1"/>
  <c r="M459" i="5"/>
  <c r="N459" i="5" s="1"/>
  <c r="M464" i="5"/>
  <c r="N464" i="5" s="1"/>
  <c r="M469" i="5"/>
  <c r="N469" i="5" s="1"/>
  <c r="M486" i="5"/>
  <c r="N486" i="5" s="1"/>
  <c r="M496" i="5"/>
  <c r="N496" i="5" s="1"/>
  <c r="P513" i="5"/>
  <c r="M536" i="5"/>
  <c r="N536" i="5" s="1"/>
  <c r="M539" i="5"/>
  <c r="N539" i="5" s="1"/>
  <c r="M596" i="5"/>
  <c r="N596" i="5" s="1"/>
  <c r="U596" i="5"/>
  <c r="U620" i="5"/>
  <c r="M630" i="5"/>
  <c r="N630" i="5" s="1"/>
  <c r="M669" i="5"/>
  <c r="N669" i="5" s="1"/>
  <c r="U669" i="5"/>
  <c r="Q513" i="5"/>
  <c r="R513" i="5" s="1"/>
  <c r="U610" i="5"/>
  <c r="M610" i="5"/>
  <c r="N610" i="5" s="1"/>
  <c r="U617" i="5"/>
  <c r="M617" i="5"/>
  <c r="N617" i="5" s="1"/>
  <c r="U624" i="5"/>
  <c r="M624" i="5"/>
  <c r="N624" i="5" s="1"/>
  <c r="Q742" i="5"/>
  <c r="R742" i="5" s="1"/>
  <c r="P742" i="5"/>
  <c r="Q484" i="5"/>
  <c r="R484" i="5" s="1"/>
  <c r="U522" i="5"/>
  <c r="U602" i="5"/>
  <c r="M602" i="5"/>
  <c r="N602" i="5" s="1"/>
  <c r="U634" i="5"/>
  <c r="M634" i="5"/>
  <c r="N634" i="5" s="1"/>
  <c r="U641" i="5"/>
  <c r="M641" i="5"/>
  <c r="N641" i="5" s="1"/>
  <c r="U658" i="5"/>
  <c r="P661" i="5"/>
  <c r="U673" i="5"/>
  <c r="M673" i="5"/>
  <c r="N673" i="5" s="1"/>
  <c r="M794" i="5"/>
  <c r="N794" i="5" s="1"/>
  <c r="U794" i="5"/>
  <c r="U689" i="5"/>
  <c r="M689" i="5"/>
  <c r="N689" i="5" s="1"/>
  <c r="U692" i="5"/>
  <c r="M692" i="5"/>
  <c r="N692" i="5" s="1"/>
  <c r="U550" i="5"/>
  <c r="U672" i="5"/>
  <c r="M672" i="5"/>
  <c r="N672" i="5" s="1"/>
  <c r="M702" i="5"/>
  <c r="N702" i="5" s="1"/>
  <c r="U702" i="5"/>
  <c r="N791" i="5"/>
  <c r="P791" i="5"/>
  <c r="U608" i="5"/>
  <c r="U616" i="5"/>
  <c r="U632" i="5"/>
  <c r="U640" i="5"/>
  <c r="U660" i="5"/>
  <c r="M660" i="5"/>
  <c r="N660" i="5" s="1"/>
  <c r="M771" i="5"/>
  <c r="N771" i="5" s="1"/>
  <c r="U771" i="5"/>
  <c r="U807" i="5"/>
  <c r="P831" i="5"/>
  <c r="Q831" i="5"/>
  <c r="R831" i="5" s="1"/>
  <c r="P846" i="5"/>
  <c r="Q846" i="5"/>
  <c r="R846" i="5" s="1"/>
  <c r="U786" i="5"/>
  <c r="M786" i="5"/>
  <c r="N786" i="5" s="1"/>
  <c r="N834" i="5"/>
  <c r="Q834" i="5"/>
  <c r="R834" i="5" s="1"/>
  <c r="M933" i="5"/>
  <c r="N933" i="5" s="1"/>
  <c r="U933" i="5"/>
  <c r="V933" i="5" s="1"/>
  <c r="U940" i="5"/>
  <c r="V940" i="5" s="1"/>
  <c r="M940" i="5"/>
  <c r="N940" i="5" s="1"/>
  <c r="P679" i="5"/>
  <c r="U697" i="5"/>
  <c r="M697" i="5"/>
  <c r="N697" i="5" s="1"/>
  <c r="M801" i="5"/>
  <c r="N801" i="5" s="1"/>
  <c r="Q811" i="5"/>
  <c r="R811" i="5" s="1"/>
  <c r="N811" i="5"/>
  <c r="U868" i="5"/>
  <c r="M868" i="5"/>
  <c r="N868" i="5" s="1"/>
  <c r="M853" i="5"/>
  <c r="N853" i="5" s="1"/>
  <c r="U853" i="5"/>
  <c r="V853" i="5" s="1"/>
  <c r="P721" i="5"/>
  <c r="U744" i="5"/>
  <c r="M744" i="5"/>
  <c r="N744" i="5" s="1"/>
  <c r="U750" i="5"/>
  <c r="M750" i="5"/>
  <c r="N750" i="5" s="1"/>
  <c r="U754" i="5"/>
  <c r="M754" i="5"/>
  <c r="N754" i="5" s="1"/>
  <c r="M764" i="5"/>
  <c r="N764" i="5" s="1"/>
  <c r="U764" i="5"/>
  <c r="P811" i="5"/>
  <c r="M838" i="5"/>
  <c r="N838" i="5" s="1"/>
  <c r="U838" i="5"/>
  <c r="M815" i="5"/>
  <c r="N815" i="5" s="1"/>
  <c r="U815" i="5"/>
  <c r="M835" i="5"/>
  <c r="N835" i="5" s="1"/>
  <c r="U835" i="5"/>
  <c r="M901" i="5"/>
  <c r="N901" i="5" s="1"/>
  <c r="U901" i="5"/>
  <c r="Q679" i="5"/>
  <c r="R679" i="5" s="1"/>
  <c r="M904" i="5"/>
  <c r="N904" i="5" s="1"/>
  <c r="U904" i="5"/>
  <c r="U952" i="5"/>
  <c r="V952" i="5" s="1"/>
  <c r="M952" i="5"/>
  <c r="N952" i="5" s="1"/>
  <c r="U1004" i="5"/>
  <c r="V1004" i="5" s="1"/>
  <c r="M1004" i="5"/>
  <c r="N1004" i="5" s="1"/>
  <c r="M819" i="5"/>
  <c r="N819" i="5" s="1"/>
  <c r="U819" i="5"/>
  <c r="U912" i="5"/>
  <c r="M912" i="5"/>
  <c r="N912" i="5" s="1"/>
  <c r="M761" i="5"/>
  <c r="N761" i="5" s="1"/>
  <c r="U813" i="5"/>
  <c r="M813" i="5"/>
  <c r="N813" i="5" s="1"/>
  <c r="Q836" i="5"/>
  <c r="R836" i="5" s="1"/>
  <c r="M861" i="5"/>
  <c r="N861" i="5" s="1"/>
  <c r="U891" i="5"/>
  <c r="M891" i="5"/>
  <c r="N891" i="5" s="1"/>
  <c r="U941" i="5"/>
  <c r="V941" i="5" s="1"/>
  <c r="M941" i="5"/>
  <c r="N941" i="5" s="1"/>
  <c r="M878" i="5"/>
  <c r="N878" i="5" s="1"/>
  <c r="U878" i="5"/>
  <c r="M882" i="5"/>
  <c r="N882" i="5" s="1"/>
  <c r="U882" i="5"/>
  <c r="N905" i="5"/>
  <c r="Q905" i="5"/>
  <c r="R905" i="5" s="1"/>
  <c r="W1064" i="5"/>
  <c r="X1064" i="5" s="1"/>
  <c r="U1064" i="5"/>
  <c r="V1064" i="5" s="1"/>
  <c r="P834" i="5"/>
  <c r="M862" i="5"/>
  <c r="N862" i="5" s="1"/>
  <c r="U862" i="5"/>
  <c r="M888" i="5"/>
  <c r="N888" i="5" s="1"/>
  <c r="U888" i="5"/>
  <c r="P905" i="5"/>
  <c r="U859" i="5"/>
  <c r="V859" i="5" s="1"/>
  <c r="U872" i="5"/>
  <c r="W915" i="5"/>
  <c r="X915" i="5" s="1"/>
  <c r="U971" i="5"/>
  <c r="V971" i="5" s="1"/>
  <c r="M971" i="5"/>
  <c r="N971" i="5" s="1"/>
  <c r="U1057" i="5"/>
  <c r="V1057" i="5" s="1"/>
  <c r="M1057" i="5"/>
  <c r="N1057" i="5" s="1"/>
  <c r="M854" i="5"/>
  <c r="N854" i="5" s="1"/>
  <c r="U854" i="5"/>
  <c r="V854" i="5" s="1"/>
  <c r="U976" i="5"/>
  <c r="V976" i="5" s="1"/>
  <c r="M976" i="5"/>
  <c r="N976" i="5" s="1"/>
  <c r="U821" i="5"/>
  <c r="M821" i="5"/>
  <c r="N821" i="5" s="1"/>
  <c r="M916" i="5"/>
  <c r="N916" i="5" s="1"/>
  <c r="W916" i="5"/>
  <c r="X916" i="5" s="1"/>
  <c r="U916" i="5"/>
  <c r="M906" i="5"/>
  <c r="N906" i="5" s="1"/>
  <c r="U959" i="5"/>
  <c r="V959" i="5" s="1"/>
  <c r="M959" i="5"/>
  <c r="N959" i="5" s="1"/>
  <c r="U782" i="5"/>
  <c r="W788" i="5"/>
  <c r="X788" i="5" s="1"/>
  <c r="M788" i="5"/>
  <c r="N788" i="5" s="1"/>
  <c r="U790" i="5"/>
  <c r="U864" i="5"/>
  <c r="M864" i="5"/>
  <c r="N864" i="5" s="1"/>
  <c r="U880" i="5"/>
  <c r="M880" i="5"/>
  <c r="N880" i="5" s="1"/>
  <c r="U964" i="5"/>
  <c r="V964" i="5" s="1"/>
  <c r="M964" i="5"/>
  <c r="N964" i="5" s="1"/>
  <c r="U892" i="5"/>
  <c r="U900" i="5"/>
  <c r="U961" i="5"/>
  <c r="V961" i="5" s="1"/>
  <c r="M961" i="5"/>
  <c r="N961" i="5" s="1"/>
  <c r="U973" i="5"/>
  <c r="V973" i="5" s="1"/>
  <c r="M973" i="5"/>
  <c r="N973" i="5" s="1"/>
  <c r="U1013" i="5"/>
  <c r="V1013" i="5" s="1"/>
  <c r="M1013" i="5"/>
  <c r="N1013" i="5" s="1"/>
  <c r="U1017" i="5"/>
  <c r="V1017" i="5" s="1"/>
  <c r="M1017" i="5"/>
  <c r="N1017" i="5" s="1"/>
  <c r="U1021" i="5"/>
  <c r="V1021" i="5" s="1"/>
  <c r="M1021" i="5"/>
  <c r="N1021" i="5" s="1"/>
  <c r="U1025" i="5"/>
  <c r="V1025" i="5" s="1"/>
  <c r="M1025" i="5"/>
  <c r="N1025" i="5" s="1"/>
  <c r="U956" i="5"/>
  <c r="V956" i="5" s="1"/>
  <c r="U968" i="5"/>
  <c r="V968" i="5" s="1"/>
  <c r="U908" i="5"/>
  <c r="U1014" i="5"/>
  <c r="V1014" i="5" s="1"/>
  <c r="M1014" i="5"/>
  <c r="N1014" i="5" s="1"/>
  <c r="U1018" i="5"/>
  <c r="V1018" i="5" s="1"/>
  <c r="M1018" i="5"/>
  <c r="N1018" i="5" s="1"/>
  <c r="U1022" i="5"/>
  <c r="V1022" i="5" s="1"/>
  <c r="M1022" i="5"/>
  <c r="N1022" i="5" s="1"/>
  <c r="U1026" i="5"/>
  <c r="V1026" i="5" s="1"/>
  <c r="M1026" i="5"/>
  <c r="N1026" i="5" s="1"/>
  <c r="U957" i="5"/>
  <c r="V957" i="5" s="1"/>
  <c r="M957" i="5"/>
  <c r="N957" i="5" s="1"/>
  <c r="U969" i="5"/>
  <c r="V969" i="5" s="1"/>
  <c r="M969" i="5"/>
  <c r="N969" i="5" s="1"/>
  <c r="U1048" i="5"/>
  <c r="V1048" i="5" s="1"/>
  <c r="M1048" i="5"/>
  <c r="N1048" i="5" s="1"/>
  <c r="M944" i="5"/>
  <c r="N944" i="5" s="1"/>
  <c r="U955" i="5"/>
  <c r="V955" i="5" s="1"/>
  <c r="M955" i="5"/>
  <c r="N955" i="5" s="1"/>
  <c r="U967" i="5"/>
  <c r="V967" i="5" s="1"/>
  <c r="M967" i="5"/>
  <c r="N967" i="5" s="1"/>
  <c r="M992" i="5"/>
  <c r="N992" i="5" s="1"/>
  <c r="U995" i="5"/>
  <c r="V995" i="5" s="1"/>
  <c r="M995" i="5"/>
  <c r="N995" i="5" s="1"/>
  <c r="M998" i="5"/>
  <c r="N998" i="5" s="1"/>
  <c r="U1015" i="5"/>
  <c r="V1015" i="5" s="1"/>
  <c r="M1015" i="5"/>
  <c r="N1015" i="5" s="1"/>
  <c r="U1019" i="5"/>
  <c r="V1019" i="5" s="1"/>
  <c r="M1019" i="5"/>
  <c r="N1019" i="5" s="1"/>
  <c r="U1023" i="5"/>
  <c r="V1023" i="5" s="1"/>
  <c r="M1023" i="5"/>
  <c r="N1023" i="5" s="1"/>
  <c r="U1027" i="5"/>
  <c r="V1027" i="5" s="1"/>
  <c r="M1027" i="5"/>
  <c r="N1027" i="5" s="1"/>
  <c r="M837" i="5"/>
  <c r="N837" i="5" s="1"/>
  <c r="M937" i="5"/>
  <c r="N937" i="5" s="1"/>
  <c r="M1055" i="5"/>
  <c r="N1055" i="5" s="1"/>
  <c r="W1147" i="5"/>
  <c r="X1147" i="5" s="1"/>
  <c r="U1147" i="5"/>
  <c r="V1147" i="5" s="1"/>
  <c r="U1192" i="5"/>
  <c r="V1192" i="5" s="1"/>
  <c r="W1192" i="5"/>
  <c r="X1192" i="5" s="1"/>
  <c r="U953" i="5"/>
  <c r="V953" i="5" s="1"/>
  <c r="M953" i="5"/>
  <c r="N953" i="5" s="1"/>
  <c r="U965" i="5"/>
  <c r="V965" i="5" s="1"/>
  <c r="M965" i="5"/>
  <c r="N965" i="5" s="1"/>
  <c r="U1016" i="5"/>
  <c r="V1016" i="5" s="1"/>
  <c r="M1016" i="5"/>
  <c r="N1016" i="5" s="1"/>
  <c r="U1020" i="5"/>
  <c r="V1020" i="5" s="1"/>
  <c r="M1020" i="5"/>
  <c r="N1020" i="5" s="1"/>
  <c r="U1024" i="5"/>
  <c r="V1024" i="5" s="1"/>
  <c r="M1024" i="5"/>
  <c r="N1024" i="5" s="1"/>
  <c r="U1028" i="5"/>
  <c r="V1028" i="5" s="1"/>
  <c r="M1028" i="5"/>
  <c r="N1028" i="5" s="1"/>
  <c r="U1046" i="5"/>
  <c r="V1046" i="5" s="1"/>
  <c r="M1046" i="5"/>
  <c r="N1046" i="5" s="1"/>
  <c r="U910" i="5"/>
  <c r="M910" i="5"/>
  <c r="N910" i="5" s="1"/>
  <c r="U963" i="5"/>
  <c r="V963" i="5" s="1"/>
  <c r="M963" i="5"/>
  <c r="N963" i="5" s="1"/>
  <c r="U975" i="5"/>
  <c r="V975" i="5" s="1"/>
  <c r="M975" i="5"/>
  <c r="N975" i="5" s="1"/>
  <c r="M945" i="5"/>
  <c r="N945" i="5" s="1"/>
  <c r="U1050" i="5"/>
  <c r="V1050" i="5" s="1"/>
  <c r="M1050" i="5"/>
  <c r="N1050" i="5" s="1"/>
  <c r="M1053" i="5"/>
  <c r="N1053" i="5" s="1"/>
  <c r="W1143" i="5"/>
  <c r="X1143" i="5" s="1"/>
  <c r="U1143" i="5"/>
  <c r="V1143" i="5" s="1"/>
  <c r="W1205" i="5"/>
  <c r="X1205" i="5" s="1"/>
  <c r="U1205" i="5"/>
  <c r="V1205" i="5" s="1"/>
  <c r="W1150" i="5"/>
  <c r="X1150" i="5" s="1"/>
  <c r="U1150" i="5"/>
  <c r="V1150" i="5" s="1"/>
  <c r="W1137" i="5"/>
  <c r="X1137" i="5" s="1"/>
  <c r="U1137" i="5"/>
  <c r="V1137" i="5" s="1"/>
  <c r="W1154" i="5"/>
  <c r="X1154" i="5" s="1"/>
  <c r="U1154" i="5"/>
  <c r="V1154" i="5" s="1"/>
  <c r="W1199" i="5"/>
  <c r="X1199" i="5" s="1"/>
  <c r="U1199" i="5"/>
  <c r="V1199" i="5" s="1"/>
  <c r="W1141" i="5"/>
  <c r="X1141" i="5" s="1"/>
  <c r="U1141" i="5"/>
  <c r="V1141" i="5" s="1"/>
  <c r="W1203" i="5"/>
  <c r="X1203" i="5" s="1"/>
  <c r="U1203" i="5"/>
  <c r="V1203" i="5" s="1"/>
  <c r="W1148" i="5"/>
  <c r="X1148" i="5" s="1"/>
  <c r="U1148" i="5"/>
  <c r="V1148" i="5" s="1"/>
  <c r="U1109" i="5"/>
  <c r="V1109" i="5" s="1"/>
  <c r="U1138" i="5"/>
  <c r="V1138" i="5" s="1"/>
  <c r="W1176" i="5"/>
  <c r="X1176" i="5" s="1"/>
  <c r="W1152" i="5"/>
  <c r="X1152" i="5" s="1"/>
  <c r="U1152" i="5"/>
  <c r="V1152" i="5" s="1"/>
  <c r="W1190" i="5"/>
  <c r="X1190" i="5" s="1"/>
  <c r="U1107" i="5"/>
  <c r="V1107" i="5" s="1"/>
  <c r="W1139" i="5"/>
  <c r="X1139" i="5" s="1"/>
  <c r="U1139" i="5"/>
  <c r="V1139" i="5" s="1"/>
  <c r="U1149" i="5"/>
  <c r="V1149" i="5" s="1"/>
  <c r="W1156" i="5"/>
  <c r="X1156" i="5" s="1"/>
  <c r="U1156" i="5"/>
  <c r="V1156" i="5" s="1"/>
  <c r="W1170" i="5"/>
  <c r="X1170" i="5" s="1"/>
  <c r="W1194" i="5"/>
  <c r="X1194" i="5" s="1"/>
  <c r="W1201" i="5"/>
  <c r="X1201" i="5" s="1"/>
  <c r="U1201" i="5"/>
  <c r="V1201" i="5" s="1"/>
  <c r="W1184" i="5"/>
  <c r="X1184" i="5" s="1"/>
  <c r="L5" i="5" l="1"/>
  <c r="P553" i="5"/>
  <c r="N553" i="5"/>
  <c r="L8164" i="1" l="1"/>
  <c r="L7953" i="1"/>
  <c r="M7953" i="1" s="1"/>
  <c r="L7952" i="1"/>
  <c r="M7952" i="1" s="1"/>
  <c r="L7727" i="1"/>
  <c r="M7727" i="1" s="1"/>
  <c r="L7723" i="1"/>
  <c r="M7723" i="1" s="1"/>
  <c r="L7476" i="1"/>
  <c r="M7476" i="1" s="1"/>
  <c r="L7094" i="1"/>
  <c r="M7094" i="1" s="1"/>
  <c r="L7534" i="1"/>
  <c r="M7534" i="1" s="1"/>
  <c r="L7532" i="1"/>
  <c r="M7532" i="1" s="1"/>
  <c r="L7531" i="1"/>
  <c r="M7531" i="1" s="1"/>
  <c r="L7528" i="1"/>
  <c r="M7528" i="1" s="1"/>
  <c r="L7212" i="1"/>
  <c r="M7212" i="1" s="1"/>
  <c r="N1323" i="2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6" i="1"/>
  <c r="L7368" i="1"/>
  <c r="M7368" i="1" s="1"/>
  <c r="L7033" i="1"/>
  <c r="M7033" i="1" s="1"/>
  <c r="L7032" i="1"/>
  <c r="M7032" i="1" s="1"/>
  <c r="L7023" i="1"/>
  <c r="L7019" i="1"/>
  <c r="M7019" i="1" s="1"/>
  <c r="L6979" i="1"/>
  <c r="M6979" i="1" s="1"/>
  <c r="L6975" i="1"/>
  <c r="M6975" i="1" s="1"/>
  <c r="L6974" i="1"/>
  <c r="L6973" i="1"/>
  <c r="M6973" i="1" s="1"/>
  <c r="L6136" i="1"/>
  <c r="M6136" i="1" s="1"/>
  <c r="L6135" i="1"/>
  <c r="M6135" i="1" s="1"/>
  <c r="L5259" i="1"/>
  <c r="M5259" i="1" s="1"/>
  <c r="L4882" i="1"/>
  <c r="M4882" i="1" s="1"/>
  <c r="L3639" i="1"/>
  <c r="M3639" i="1" s="1"/>
  <c r="L3638" i="1"/>
  <c r="M3638" i="1" s="1"/>
  <c r="L3347" i="1"/>
  <c r="L2504" i="1"/>
  <c r="M2504" i="1" s="1"/>
  <c r="L1951" i="1"/>
  <c r="M1951" i="1" s="1"/>
  <c r="L1950" i="1"/>
  <c r="M1950" i="1" s="1"/>
  <c r="L1334" i="1"/>
  <c r="M1334" i="1" s="1"/>
  <c r="L7363" i="1"/>
  <c r="M7363" i="1" s="1"/>
  <c r="L7362" i="1"/>
  <c r="M7362" i="1" s="1"/>
  <c r="L7361" i="1"/>
  <c r="M7361" i="1" s="1"/>
  <c r="L7350" i="1"/>
  <c r="M7350" i="1" s="1"/>
  <c r="L7349" i="1"/>
  <c r="M7349" i="1" s="1"/>
  <c r="L7154" i="1"/>
  <c r="M7154" i="1" s="1"/>
  <c r="L7153" i="1"/>
  <c r="M7153" i="1" s="1"/>
  <c r="L7150" i="1"/>
  <c r="L7148" i="1"/>
  <c r="M7148" i="1" s="1"/>
  <c r="L7146" i="1"/>
  <c r="M7146" i="1" s="1"/>
  <c r="L7145" i="1"/>
  <c r="M7145" i="1" s="1"/>
  <c r="L7144" i="1"/>
  <c r="M7144" i="1" s="1"/>
  <c r="L7143" i="1"/>
  <c r="M7143" i="1" s="1"/>
  <c r="L7142" i="1"/>
  <c r="M7142" i="1" s="1"/>
  <c r="L7141" i="1"/>
  <c r="M7141" i="1" s="1"/>
  <c r="L7121" i="1"/>
  <c r="M7121" i="1" s="1"/>
  <c r="L7119" i="1"/>
  <c r="M7119" i="1" s="1"/>
  <c r="L7112" i="1"/>
  <c r="M7112" i="1" s="1"/>
  <c r="L7103" i="1"/>
  <c r="M7103" i="1" s="1"/>
  <c r="L7031" i="1"/>
  <c r="L7030" i="1"/>
  <c r="M7030" i="1" s="1"/>
  <c r="L7029" i="1"/>
  <c r="M7029" i="1" s="1"/>
  <c r="L7028" i="1"/>
  <c r="M7028" i="1" s="1"/>
  <c r="L7027" i="1"/>
  <c r="M7027" i="1" s="1"/>
  <c r="L7024" i="1"/>
  <c r="M7024" i="1" s="1"/>
  <c r="L7022" i="1"/>
  <c r="M7022" i="1" s="1"/>
  <c r="L7021" i="1"/>
  <c r="M7021" i="1" s="1"/>
  <c r="L7020" i="1"/>
  <c r="M7020" i="1" s="1"/>
  <c r="L7018" i="1"/>
  <c r="M7018" i="1" s="1"/>
  <c r="L7014" i="1"/>
  <c r="M7014" i="1" s="1"/>
  <c r="L7011" i="1"/>
  <c r="M7011" i="1" s="1"/>
  <c r="L7009" i="1"/>
  <c r="M7009" i="1" s="1"/>
  <c r="L7008" i="1"/>
  <c r="M7008" i="1" s="1"/>
  <c r="L6978" i="1"/>
  <c r="M6978" i="1" s="1"/>
  <c r="L6977" i="1"/>
  <c r="M6977" i="1" s="1"/>
  <c r="L6976" i="1"/>
  <c r="M6976" i="1" s="1"/>
  <c r="L3460" i="1"/>
  <c r="L1697" i="1"/>
  <c r="M1697" i="1" s="1"/>
  <c r="L8227" i="1"/>
  <c r="M8227" i="1" s="1"/>
  <c r="L8219" i="1"/>
  <c r="M8219" i="1" s="1"/>
  <c r="L8218" i="1"/>
  <c r="M8218" i="1" s="1"/>
  <c r="L8217" i="1"/>
  <c r="M8217" i="1" s="1"/>
  <c r="L8216" i="1"/>
  <c r="M8216" i="1" s="1"/>
  <c r="L8215" i="1"/>
  <c r="L8214" i="1"/>
  <c r="M8214" i="1" s="1"/>
  <c r="L8213" i="1"/>
  <c r="M8213" i="1" s="1"/>
  <c r="L8198" i="1"/>
  <c r="M8198" i="1" s="1"/>
  <c r="L8194" i="1"/>
  <c r="M8194" i="1" s="1"/>
  <c r="L8192" i="1"/>
  <c r="M8192" i="1" s="1"/>
  <c r="L8191" i="1"/>
  <c r="M8191" i="1" s="1"/>
  <c r="L8190" i="1"/>
  <c r="M8190" i="1" s="1"/>
  <c r="L8189" i="1"/>
  <c r="M8189" i="1" s="1"/>
  <c r="L8188" i="1"/>
  <c r="M8188" i="1" s="1"/>
  <c r="L8187" i="1"/>
  <c r="M8187" i="1" s="1"/>
  <c r="L8186" i="1"/>
  <c r="M8186" i="1" s="1"/>
  <c r="L8185" i="1"/>
  <c r="L8183" i="1"/>
  <c r="M8183" i="1" s="1"/>
  <c r="L8182" i="1"/>
  <c r="M8182" i="1" s="1"/>
  <c r="L8180" i="1"/>
  <c r="M8180" i="1" s="1"/>
  <c r="L8179" i="1"/>
  <c r="M8179" i="1" s="1"/>
  <c r="L8178" i="1"/>
  <c r="M8178" i="1" s="1"/>
  <c r="L8177" i="1"/>
  <c r="M8177" i="1" s="1"/>
  <c r="L8170" i="1"/>
  <c r="M8170" i="1" s="1"/>
  <c r="L8169" i="1"/>
  <c r="M8169" i="1" s="1"/>
  <c r="L8168" i="1"/>
  <c r="M8168" i="1" s="1"/>
  <c r="L8166" i="1"/>
  <c r="M8166" i="1" s="1"/>
  <c r="L8165" i="1"/>
  <c r="M8165" i="1" s="1"/>
  <c r="L8162" i="1"/>
  <c r="L8160" i="1"/>
  <c r="M8160" i="1" s="1"/>
  <c r="L8093" i="1"/>
  <c r="M8093" i="1" s="1"/>
  <c r="L8092" i="1"/>
  <c r="M8092" i="1" s="1"/>
  <c r="L8087" i="1"/>
  <c r="M8087" i="1" s="1"/>
  <c r="L8086" i="1"/>
  <c r="M8086" i="1" s="1"/>
  <c r="L8085" i="1"/>
  <c r="M8085" i="1" s="1"/>
  <c r="L8082" i="1"/>
  <c r="M8082" i="1" s="1"/>
  <c r="L8081" i="1"/>
  <c r="M8081" i="1" s="1"/>
  <c r="L8079" i="1"/>
  <c r="M8079" i="1" s="1"/>
  <c r="L8078" i="1"/>
  <c r="M8078" i="1" s="1"/>
  <c r="L8072" i="1"/>
  <c r="M8072" i="1" s="1"/>
  <c r="L8067" i="1"/>
  <c r="L8066" i="1"/>
  <c r="M8066" i="1" s="1"/>
  <c r="L8064" i="1"/>
  <c r="M8064" i="1" s="1"/>
  <c r="L8063" i="1"/>
  <c r="M8063" i="1" s="1"/>
  <c r="L8060" i="1"/>
  <c r="M8060" i="1" s="1"/>
  <c r="L8058" i="1"/>
  <c r="M8058" i="1" s="1"/>
  <c r="L8057" i="1"/>
  <c r="M8057" i="1" s="1"/>
  <c r="L8027" i="1"/>
  <c r="M8027" i="1" s="1"/>
  <c r="L8021" i="1"/>
  <c r="M8021" i="1" s="1"/>
  <c r="L8020" i="1"/>
  <c r="M8020" i="1" s="1"/>
  <c r="L8019" i="1"/>
  <c r="M8019" i="1" s="1"/>
  <c r="L8018" i="1"/>
  <c r="M8018" i="1" s="1"/>
  <c r="L8017" i="1"/>
  <c r="L8016" i="1"/>
  <c r="M8016" i="1" s="1"/>
  <c r="L8015" i="1"/>
  <c r="M8015" i="1" s="1"/>
  <c r="L8014" i="1"/>
  <c r="M8014" i="1" s="1"/>
  <c r="L8013" i="1"/>
  <c r="M8013" i="1" s="1"/>
  <c r="L8012" i="1"/>
  <c r="M8012" i="1" s="1"/>
  <c r="L8011" i="1"/>
  <c r="M8011" i="1" s="1"/>
  <c r="L8010" i="1"/>
  <c r="M8010" i="1" s="1"/>
  <c r="L8009" i="1"/>
  <c r="M8009" i="1" s="1"/>
  <c r="L8008" i="1"/>
  <c r="M8008" i="1" s="1"/>
  <c r="L8007" i="1"/>
  <c r="M8007" i="1" s="1"/>
  <c r="L7985" i="1"/>
  <c r="M7985" i="1" s="1"/>
  <c r="L7980" i="1"/>
  <c r="L7979" i="1"/>
  <c r="M7979" i="1" s="1"/>
  <c r="L7978" i="1"/>
  <c r="M7978" i="1" s="1"/>
  <c r="L7977" i="1"/>
  <c r="M7977" i="1" s="1"/>
  <c r="L7976" i="1"/>
  <c r="M7976" i="1" s="1"/>
  <c r="L7975" i="1"/>
  <c r="M7975" i="1" s="1"/>
  <c r="L7974" i="1"/>
  <c r="M7974" i="1" s="1"/>
  <c r="L7973" i="1"/>
  <c r="M7973" i="1" s="1"/>
  <c r="L7972" i="1"/>
  <c r="M7972" i="1" s="1"/>
  <c r="L7971" i="1"/>
  <c r="M7971" i="1" s="1"/>
  <c r="L7970" i="1"/>
  <c r="M7970" i="1" s="1"/>
  <c r="L7969" i="1"/>
  <c r="M7969" i="1" s="1"/>
  <c r="L7968" i="1"/>
  <c r="L7962" i="1"/>
  <c r="M7962" i="1" s="1"/>
  <c r="L7961" i="1"/>
  <c r="M7961" i="1" s="1"/>
  <c r="L7959" i="1"/>
  <c r="M7959" i="1" s="1"/>
  <c r="L7958" i="1"/>
  <c r="M7958" i="1" s="1"/>
  <c r="L7957" i="1"/>
  <c r="M7957" i="1" s="1"/>
  <c r="L7956" i="1"/>
  <c r="M7956" i="1" s="1"/>
  <c r="L7955" i="1"/>
  <c r="M7955" i="1" s="1"/>
  <c r="L7954" i="1"/>
  <c r="M7954" i="1" s="1"/>
  <c r="L7951" i="1"/>
  <c r="M7951" i="1" s="1"/>
  <c r="L7948" i="1"/>
  <c r="M7948" i="1" s="1"/>
  <c r="L7947" i="1"/>
  <c r="M7947" i="1" s="1"/>
  <c r="L7946" i="1"/>
  <c r="L7945" i="1"/>
  <c r="M7945" i="1" s="1"/>
  <c r="L7865" i="1"/>
  <c r="M7865" i="1" s="1"/>
  <c r="L7864" i="1"/>
  <c r="M7864" i="1" s="1"/>
  <c r="L7863" i="1"/>
  <c r="M7863" i="1" s="1"/>
  <c r="L7851" i="1"/>
  <c r="M7851" i="1" s="1"/>
  <c r="L7850" i="1"/>
  <c r="M7850" i="1" s="1"/>
  <c r="L7846" i="1"/>
  <c r="M7846" i="1" s="1"/>
  <c r="L7844" i="1"/>
  <c r="M7844" i="1" s="1"/>
  <c r="L7843" i="1"/>
  <c r="M7843" i="1" s="1"/>
  <c r="L7842" i="1"/>
  <c r="M7842" i="1" s="1"/>
  <c r="L7841" i="1"/>
  <c r="M7841" i="1" s="1"/>
  <c r="L7840" i="1"/>
  <c r="L7839" i="1"/>
  <c r="M7839" i="1" s="1"/>
  <c r="L7838" i="1"/>
  <c r="M7838" i="1" s="1"/>
  <c r="L7837" i="1"/>
  <c r="M7837" i="1" s="1"/>
  <c r="L7836" i="1"/>
  <c r="M7836" i="1" s="1"/>
  <c r="L7835" i="1"/>
  <c r="M7835" i="1" s="1"/>
  <c r="L7834" i="1"/>
  <c r="M7834" i="1" s="1"/>
  <c r="L7833" i="1"/>
  <c r="M7833" i="1" s="1"/>
  <c r="L7832" i="1"/>
  <c r="M7832" i="1" s="1"/>
  <c r="L7831" i="1"/>
  <c r="M7831" i="1" s="1"/>
  <c r="L7830" i="1"/>
  <c r="M7830" i="1" s="1"/>
  <c r="L7829" i="1"/>
  <c r="M7829" i="1" s="1"/>
  <c r="L7828" i="1"/>
  <c r="L7827" i="1"/>
  <c r="M7827" i="1" s="1"/>
  <c r="L7826" i="1"/>
  <c r="M7826" i="1" s="1"/>
  <c r="L7824" i="1"/>
  <c r="M7824" i="1" s="1"/>
  <c r="L7823" i="1"/>
  <c r="M7823" i="1" s="1"/>
  <c r="L7821" i="1"/>
  <c r="M7821" i="1" s="1"/>
  <c r="L7820" i="1"/>
  <c r="M7820" i="1" s="1"/>
  <c r="L7819" i="1"/>
  <c r="M7819" i="1" s="1"/>
  <c r="L7818" i="1"/>
  <c r="M7818" i="1" s="1"/>
  <c r="L7817" i="1"/>
  <c r="M7817" i="1" s="1"/>
  <c r="L7816" i="1"/>
  <c r="M7816" i="1" s="1"/>
  <c r="L7815" i="1"/>
  <c r="M7815" i="1" s="1"/>
  <c r="L7814" i="1"/>
  <c r="L7813" i="1"/>
  <c r="M7813" i="1" s="1"/>
  <c r="L7812" i="1"/>
  <c r="M7812" i="1" s="1"/>
  <c r="L7737" i="1"/>
  <c r="M7737" i="1" s="1"/>
  <c r="L7732" i="1"/>
  <c r="M7732" i="1" s="1"/>
  <c r="L7731" i="1"/>
  <c r="M7731" i="1" s="1"/>
  <c r="L7730" i="1"/>
  <c r="M7730" i="1" s="1"/>
  <c r="L7729" i="1"/>
  <c r="M7729" i="1" s="1"/>
  <c r="L7728" i="1"/>
  <c r="M7728" i="1" s="1"/>
  <c r="L7726" i="1"/>
  <c r="M7726" i="1" s="1"/>
  <c r="L7725" i="1"/>
  <c r="M7725" i="1" s="1"/>
  <c r="L7724" i="1"/>
  <c r="M7724" i="1" s="1"/>
  <c r="L7722" i="1"/>
  <c r="L7721" i="1"/>
  <c r="M7721" i="1" s="1"/>
  <c r="L7720" i="1"/>
  <c r="M7720" i="1" s="1"/>
  <c r="L7719" i="1"/>
  <c r="M7719" i="1" s="1"/>
  <c r="L7718" i="1"/>
  <c r="M7718" i="1" s="1"/>
  <c r="L7717" i="1"/>
  <c r="M7717" i="1" s="1"/>
  <c r="L7716" i="1"/>
  <c r="M7716" i="1" s="1"/>
  <c r="L7715" i="1"/>
  <c r="M7715" i="1" s="1"/>
  <c r="L7705" i="1"/>
  <c r="M7705" i="1" s="1"/>
  <c r="L7704" i="1"/>
  <c r="M7704" i="1" s="1"/>
  <c r="L7703" i="1"/>
  <c r="M7703" i="1" s="1"/>
  <c r="L7701" i="1"/>
  <c r="M7701" i="1" s="1"/>
  <c r="L7700" i="1"/>
  <c r="L7699" i="1"/>
  <c r="M7699" i="1" s="1"/>
  <c r="L7698" i="1"/>
  <c r="M7698" i="1" s="1"/>
  <c r="L7697" i="1"/>
  <c r="M7697" i="1" s="1"/>
  <c r="L7696" i="1"/>
  <c r="M7696" i="1" s="1"/>
  <c r="L7695" i="1"/>
  <c r="M7695" i="1" s="1"/>
  <c r="L7694" i="1"/>
  <c r="M7694" i="1" s="1"/>
  <c r="L7693" i="1"/>
  <c r="M7693" i="1" s="1"/>
  <c r="L7692" i="1"/>
  <c r="M7692" i="1" s="1"/>
  <c r="L7691" i="1"/>
  <c r="M7691" i="1" s="1"/>
  <c r="L7690" i="1"/>
  <c r="M7690" i="1" s="1"/>
  <c r="L7689" i="1"/>
  <c r="M7689" i="1" s="1"/>
  <c r="L7688" i="1"/>
  <c r="L7686" i="1"/>
  <c r="M7686" i="1" s="1"/>
  <c r="L7685" i="1"/>
  <c r="M7685" i="1" s="1"/>
  <c r="L7684" i="1"/>
  <c r="M7684" i="1" s="1"/>
  <c r="L7683" i="1"/>
  <c r="M7683" i="1" s="1"/>
  <c r="L7677" i="1"/>
  <c r="M7677" i="1" s="1"/>
  <c r="L7676" i="1"/>
  <c r="M7676" i="1" s="1"/>
  <c r="L7675" i="1"/>
  <c r="M7675" i="1" s="1"/>
  <c r="L7674" i="1"/>
  <c r="M7674" i="1" s="1"/>
  <c r="L7673" i="1"/>
  <c r="M7673" i="1" s="1"/>
  <c r="L7672" i="1"/>
  <c r="M7672" i="1" s="1"/>
  <c r="L7671" i="1"/>
  <c r="M7671" i="1" s="1"/>
  <c r="L7564" i="1"/>
  <c r="L7563" i="1"/>
  <c r="M7563" i="1" s="1"/>
  <c r="L7546" i="1"/>
  <c r="M7546" i="1" s="1"/>
  <c r="L7545" i="1"/>
  <c r="M7545" i="1" s="1"/>
  <c r="L7544" i="1"/>
  <c r="M7544" i="1" s="1"/>
  <c r="L7543" i="1"/>
  <c r="M7543" i="1" s="1"/>
  <c r="L7542" i="1"/>
  <c r="M7542" i="1" s="1"/>
  <c r="L7541" i="1"/>
  <c r="M7541" i="1" s="1"/>
  <c r="L7540" i="1"/>
  <c r="M7540" i="1" s="1"/>
  <c r="L7539" i="1"/>
  <c r="M7539" i="1" s="1"/>
  <c r="L7538" i="1"/>
  <c r="M7538" i="1" s="1"/>
  <c r="L7537" i="1"/>
  <c r="M7537" i="1" s="1"/>
  <c r="L7536" i="1"/>
  <c r="L7535" i="1"/>
  <c r="M7535" i="1" s="1"/>
  <c r="L7508" i="1"/>
  <c r="M7508" i="1" s="1"/>
  <c r="L7507" i="1"/>
  <c r="M7507" i="1" s="1"/>
  <c r="L7506" i="1"/>
  <c r="M7506" i="1" s="1"/>
  <c r="L7505" i="1"/>
  <c r="M7505" i="1" s="1"/>
  <c r="L7503" i="1"/>
  <c r="M7503" i="1" s="1"/>
  <c r="L7502" i="1"/>
  <c r="M7502" i="1" s="1"/>
  <c r="L7501" i="1"/>
  <c r="M7501" i="1" s="1"/>
  <c r="L7500" i="1"/>
  <c r="M7500" i="1" s="1"/>
  <c r="L7499" i="1"/>
  <c r="M7499" i="1" s="1"/>
  <c r="L7498" i="1"/>
  <c r="M7498" i="1" s="1"/>
  <c r="L7497" i="1"/>
  <c r="M7497" i="1" s="1"/>
  <c r="L7496" i="1"/>
  <c r="M7496" i="1" s="1"/>
  <c r="L7495" i="1"/>
  <c r="M7495" i="1" s="1"/>
  <c r="L7494" i="1"/>
  <c r="M7494" i="1" s="1"/>
  <c r="L7493" i="1"/>
  <c r="M7493" i="1" s="1"/>
  <c r="L7492" i="1"/>
  <c r="M7492" i="1" s="1"/>
  <c r="L7490" i="1"/>
  <c r="M7490" i="1" s="1"/>
  <c r="L7489" i="1"/>
  <c r="M7489" i="1" s="1"/>
  <c r="L7488" i="1"/>
  <c r="M7488" i="1" s="1"/>
  <c r="L7487" i="1"/>
  <c r="M7487" i="1" s="1"/>
  <c r="L7485" i="1"/>
  <c r="M7485" i="1" s="1"/>
  <c r="L7484" i="1"/>
  <c r="M7484" i="1" s="1"/>
  <c r="L7482" i="1"/>
  <c r="L7481" i="1"/>
  <c r="M7481" i="1" s="1"/>
  <c r="L7480" i="1"/>
  <c r="M7480" i="1" s="1"/>
  <c r="L7479" i="1"/>
  <c r="M7479" i="1" s="1"/>
  <c r="M7477" i="1"/>
  <c r="L7475" i="1"/>
  <c r="M7475" i="1" s="1"/>
  <c r="L7474" i="1"/>
  <c r="M7474" i="1" s="1"/>
  <c r="L7473" i="1"/>
  <c r="M7473" i="1" s="1"/>
  <c r="L7472" i="1"/>
  <c r="M7472" i="1" s="1"/>
  <c r="L7471" i="1"/>
  <c r="M7471" i="1" s="1"/>
  <c r="L7470" i="1"/>
  <c r="M7470" i="1" s="1"/>
  <c r="L7369" i="1"/>
  <c r="M7369" i="1" s="1"/>
  <c r="L7367" i="1"/>
  <c r="L7366" i="1"/>
  <c r="M7366" i="1" s="1"/>
  <c r="L7364" i="1"/>
  <c r="M7364" i="1" s="1"/>
  <c r="L7360" i="1"/>
  <c r="M7360" i="1" s="1"/>
  <c r="L7359" i="1"/>
  <c r="M7359" i="1" s="1"/>
  <c r="L7358" i="1"/>
  <c r="M7358" i="1" s="1"/>
  <c r="L7357" i="1"/>
  <c r="M7357" i="1" s="1"/>
  <c r="L7356" i="1"/>
  <c r="M7356" i="1" s="1"/>
  <c r="L7355" i="1"/>
  <c r="M7355" i="1" s="1"/>
  <c r="L7354" i="1"/>
  <c r="M7354" i="1" s="1"/>
  <c r="L7353" i="1"/>
  <c r="M7353" i="1" s="1"/>
  <c r="L7351" i="1"/>
  <c r="M7351" i="1" s="1"/>
  <c r="L7347" i="1"/>
  <c r="M7347" i="1" s="1"/>
  <c r="L7334" i="1"/>
  <c r="M7334" i="1" s="1"/>
  <c r="L7333" i="1"/>
  <c r="M7333" i="1" s="1"/>
  <c r="L7319" i="1"/>
  <c r="M7319" i="1" s="1"/>
  <c r="L7318" i="1"/>
  <c r="M7318" i="1" s="1"/>
  <c r="L7317" i="1"/>
  <c r="M7317" i="1" s="1"/>
  <c r="L7316" i="1"/>
  <c r="M7316" i="1" s="1"/>
  <c r="L7315" i="1"/>
  <c r="M7315" i="1" s="1"/>
  <c r="L7314" i="1"/>
  <c r="M7314" i="1" s="1"/>
  <c r="L7313" i="1"/>
  <c r="M7313" i="1" s="1"/>
  <c r="L7312" i="1"/>
  <c r="M7312" i="1" s="1"/>
  <c r="L7311" i="1"/>
  <c r="M7311" i="1" s="1"/>
  <c r="L7310" i="1"/>
  <c r="M7310" i="1" s="1"/>
  <c r="L7309" i="1"/>
  <c r="M7309" i="1" s="1"/>
  <c r="L7308" i="1"/>
  <c r="M7308" i="1" s="1"/>
  <c r="L7306" i="1"/>
  <c r="M7306" i="1" s="1"/>
  <c r="L7303" i="1"/>
  <c r="M7303" i="1" s="1"/>
  <c r="L7302" i="1"/>
  <c r="M7302" i="1" s="1"/>
  <c r="L7301" i="1"/>
  <c r="M7301" i="1" s="1"/>
  <c r="L7300" i="1"/>
  <c r="M7300" i="1" s="1"/>
  <c r="L7298" i="1"/>
  <c r="M7298" i="1" s="1"/>
  <c r="L7297" i="1"/>
  <c r="M7297" i="1" s="1"/>
  <c r="L7296" i="1"/>
  <c r="M7296" i="1" s="1"/>
  <c r="L7295" i="1"/>
  <c r="M7295" i="1" s="1"/>
  <c r="L7294" i="1"/>
  <c r="L7292" i="1"/>
  <c r="M7292" i="1" s="1"/>
  <c r="L7289" i="1"/>
  <c r="M7289" i="1" s="1"/>
  <c r="L7288" i="1"/>
  <c r="M7288" i="1" s="1"/>
  <c r="L7287" i="1"/>
  <c r="M7287" i="1" s="1"/>
  <c r="L7286" i="1"/>
  <c r="M7286" i="1" s="1"/>
  <c r="L7285" i="1"/>
  <c r="M7285" i="1" s="1"/>
  <c r="L7284" i="1"/>
  <c r="M7284" i="1" s="1"/>
  <c r="L7283" i="1"/>
  <c r="M7283" i="1" s="1"/>
  <c r="L7282" i="1"/>
  <c r="M7282" i="1" s="1"/>
  <c r="L7281" i="1"/>
  <c r="M7281" i="1" s="1"/>
  <c r="L7280" i="1"/>
  <c r="M7280" i="1" s="1"/>
  <c r="L7279" i="1"/>
  <c r="L7278" i="1"/>
  <c r="M7278" i="1" s="1"/>
  <c r="L7277" i="1"/>
  <c r="M7277" i="1" s="1"/>
  <c r="L7276" i="1"/>
  <c r="M7276" i="1" s="1"/>
  <c r="L7275" i="1"/>
  <c r="M7275" i="1" s="1"/>
  <c r="L7274" i="1"/>
  <c r="M7274" i="1" s="1"/>
  <c r="L7273" i="1"/>
  <c r="M7273" i="1" s="1"/>
  <c r="L7271" i="1"/>
  <c r="M7271" i="1" s="1"/>
  <c r="L7270" i="1"/>
  <c r="M7270" i="1" s="1"/>
  <c r="L7269" i="1"/>
  <c r="M7269" i="1" s="1"/>
  <c r="L7268" i="1"/>
  <c r="M7268" i="1" s="1"/>
  <c r="L7267" i="1"/>
  <c r="M7267" i="1" s="1"/>
  <c r="L7266" i="1"/>
  <c r="L7265" i="1"/>
  <c r="M7265" i="1" s="1"/>
  <c r="L7264" i="1"/>
  <c r="M7264" i="1" s="1"/>
  <c r="L7263" i="1"/>
  <c r="M7263" i="1" s="1"/>
  <c r="L7261" i="1"/>
  <c r="M7261" i="1" s="1"/>
  <c r="L7260" i="1"/>
  <c r="M7260" i="1" s="1"/>
  <c r="L7259" i="1"/>
  <c r="M7259" i="1" s="1"/>
  <c r="L7161" i="1"/>
  <c r="M7161" i="1" s="1"/>
  <c r="L7160" i="1"/>
  <c r="M7160" i="1" s="1"/>
  <c r="L7159" i="1"/>
  <c r="M7159" i="1" s="1"/>
  <c r="L7152" i="1"/>
  <c r="M7152" i="1" s="1"/>
  <c r="L7151" i="1"/>
  <c r="M7151" i="1" s="1"/>
  <c r="L7149" i="1"/>
  <c r="M7149" i="1" s="1"/>
  <c r="L7147" i="1"/>
  <c r="M7147" i="1" s="1"/>
  <c r="L7137" i="1"/>
  <c r="M7137" i="1" s="1"/>
  <c r="L7136" i="1"/>
  <c r="M7136" i="1" s="1"/>
  <c r="L7134" i="1"/>
  <c r="M7134" i="1" s="1"/>
  <c r="L7131" i="1"/>
  <c r="M7131" i="1" s="1"/>
  <c r="L7130" i="1"/>
  <c r="M7130" i="1" s="1"/>
  <c r="L7128" i="1"/>
  <c r="M7128" i="1" s="1"/>
  <c r="L7127" i="1"/>
  <c r="M7127" i="1" s="1"/>
  <c r="L7126" i="1"/>
  <c r="M7126" i="1" s="1"/>
  <c r="L7125" i="1"/>
  <c r="M7125" i="1" s="1"/>
  <c r="L7124" i="1"/>
  <c r="M7124" i="1" s="1"/>
  <c r="L7122" i="1"/>
  <c r="M7122" i="1" s="1"/>
  <c r="L7120" i="1"/>
  <c r="M7120" i="1" s="1"/>
  <c r="L7118" i="1"/>
  <c r="M7118" i="1" s="1"/>
  <c r="L7117" i="1"/>
  <c r="M7117" i="1" s="1"/>
  <c r="L7116" i="1"/>
  <c r="M7116" i="1" s="1"/>
  <c r="L7115" i="1"/>
  <c r="M7115" i="1" s="1"/>
  <c r="L7114" i="1"/>
  <c r="M7114" i="1" s="1"/>
  <c r="L7113" i="1"/>
  <c r="M7113" i="1" s="1"/>
  <c r="L7111" i="1"/>
  <c r="M7111" i="1" s="1"/>
  <c r="L7110" i="1"/>
  <c r="M7110" i="1" s="1"/>
  <c r="L7109" i="1"/>
  <c r="M7109" i="1" s="1"/>
  <c r="L7108" i="1"/>
  <c r="M7108" i="1" s="1"/>
  <c r="L7107" i="1"/>
  <c r="M7107" i="1" s="1"/>
  <c r="L7106" i="1"/>
  <c r="M7106" i="1" s="1"/>
  <c r="L7104" i="1"/>
  <c r="M7104" i="1" s="1"/>
  <c r="L7100" i="1"/>
  <c r="M7100" i="1" s="1"/>
  <c r="L7099" i="1"/>
  <c r="M7099" i="1" s="1"/>
  <c r="L7098" i="1"/>
  <c r="M7098" i="1" s="1"/>
  <c r="L7097" i="1"/>
  <c r="M7097" i="1" s="1"/>
  <c r="L7096" i="1"/>
  <c r="M7096" i="1" s="1"/>
  <c r="L7095" i="1"/>
  <c r="M7095" i="1" s="1"/>
  <c r="L7093" i="1"/>
  <c r="M7093" i="1" s="1"/>
  <c r="L7092" i="1"/>
  <c r="M7092" i="1" s="1"/>
  <c r="L7026" i="1"/>
  <c r="M7026" i="1" s="1"/>
  <c r="M7023" i="1"/>
  <c r="L7017" i="1"/>
  <c r="M7017" i="1" s="1"/>
  <c r="L7015" i="1"/>
  <c r="M7015" i="1" s="1"/>
  <c r="L7013" i="1"/>
  <c r="M7013" i="1" s="1"/>
  <c r="L7012" i="1"/>
  <c r="M7012" i="1" s="1"/>
  <c r="L7006" i="1"/>
  <c r="M7006" i="1" s="1"/>
  <c r="L7005" i="1"/>
  <c r="M7005" i="1" s="1"/>
  <c r="L7002" i="1"/>
  <c r="M7002" i="1" s="1"/>
  <c r="L7001" i="1"/>
  <c r="M7001" i="1" s="1"/>
  <c r="L7000" i="1"/>
  <c r="M7000" i="1" s="1"/>
  <c r="L6998" i="1"/>
  <c r="M6998" i="1" s="1"/>
  <c r="L6997" i="1"/>
  <c r="M6997" i="1" s="1"/>
  <c r="L6996" i="1"/>
  <c r="M6996" i="1" s="1"/>
  <c r="L6995" i="1"/>
  <c r="M6995" i="1" s="1"/>
  <c r="L6993" i="1"/>
  <c r="M6993" i="1" s="1"/>
  <c r="L6992" i="1"/>
  <c r="M6992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6986" i="1"/>
  <c r="M6986" i="1" s="1"/>
  <c r="L6984" i="1"/>
  <c r="M6984" i="1" s="1"/>
  <c r="L5278" i="1"/>
  <c r="M5278" i="1" s="1"/>
  <c r="L5273" i="1"/>
  <c r="M5273" i="1" s="1"/>
  <c r="L5138" i="1"/>
  <c r="M5138" i="1" s="1"/>
  <c r="L5137" i="1"/>
  <c r="M5137" i="1" s="1"/>
  <c r="L4979" i="1"/>
  <c r="M4979" i="1" s="1"/>
  <c r="L3564" i="1"/>
  <c r="M3564" i="1" s="1"/>
  <c r="L3554" i="1"/>
  <c r="M3554" i="1" s="1"/>
  <c r="L3548" i="1"/>
  <c r="M3548" i="1" s="1"/>
  <c r="L3542" i="1"/>
  <c r="M3542" i="1" s="1"/>
  <c r="L3515" i="1"/>
  <c r="M3515" i="1" s="1"/>
  <c r="L3469" i="1"/>
  <c r="M3469" i="1" s="1"/>
  <c r="L3462" i="1"/>
  <c r="M3462" i="1" s="1"/>
  <c r="L3461" i="1"/>
  <c r="M3461" i="1" s="1"/>
  <c r="L3458" i="1"/>
  <c r="M3458" i="1" s="1"/>
  <c r="L3457" i="1"/>
  <c r="M3457" i="1" s="1"/>
  <c r="L3447" i="1"/>
  <c r="M3447" i="1" s="1"/>
  <c r="L3446" i="1"/>
  <c r="M3446" i="1" s="1"/>
  <c r="L3445" i="1"/>
  <c r="M3445" i="1" s="1"/>
  <c r="L3436" i="1"/>
  <c r="M3436" i="1" s="1"/>
  <c r="L3432" i="1"/>
  <c r="M3432" i="1" s="1"/>
  <c r="L3431" i="1"/>
  <c r="M3431" i="1" s="1"/>
  <c r="L3428" i="1"/>
  <c r="M3428" i="1" s="1"/>
  <c r="L3426" i="1"/>
  <c r="M3426" i="1" s="1"/>
  <c r="L3425" i="1"/>
  <c r="M3425" i="1" s="1"/>
  <c r="L3413" i="1"/>
  <c r="M3413" i="1" s="1"/>
  <c r="L3411" i="1"/>
  <c r="M3411" i="1" s="1"/>
  <c r="L3393" i="1"/>
  <c r="M3393" i="1" s="1"/>
  <c r="L3375" i="1"/>
  <c r="M3375" i="1" s="1"/>
  <c r="L3371" i="1"/>
  <c r="M3371" i="1" s="1"/>
  <c r="L3362" i="1"/>
  <c r="M3362" i="1" s="1"/>
  <c r="L3358" i="1"/>
  <c r="M3358" i="1" s="1"/>
  <c r="L1849" i="1"/>
  <c r="M1849" i="1" s="1"/>
  <c r="L1823" i="1"/>
  <c r="M1823" i="1" s="1"/>
  <c r="L1757" i="1"/>
  <c r="M1757" i="1" s="1"/>
  <c r="L1705" i="1"/>
  <c r="M1705" i="1" s="1"/>
  <c r="L1699" i="1"/>
  <c r="M1699" i="1" s="1"/>
  <c r="L1698" i="1"/>
  <c r="M1698" i="1" s="1"/>
  <c r="L1696" i="1"/>
  <c r="M1696" i="1" s="1"/>
  <c r="L1689" i="1"/>
  <c r="M1689" i="1" s="1"/>
  <c r="L1683" i="1"/>
  <c r="M1683" i="1" s="1"/>
  <c r="L1648" i="1"/>
  <c r="M1648" i="1" s="1"/>
  <c r="L1628" i="1"/>
  <c r="M1628" i="1" s="1"/>
  <c r="L1618" i="1"/>
  <c r="M1618" i="1" s="1"/>
  <c r="L1613" i="1"/>
  <c r="M1613" i="1" s="1"/>
  <c r="L1612" i="1"/>
  <c r="M1612" i="1" s="1"/>
  <c r="L1610" i="1"/>
  <c r="M1610" i="1" s="1"/>
  <c r="L1609" i="1"/>
  <c r="M1609" i="1" s="1"/>
  <c r="L1600" i="1"/>
  <c r="M1600" i="1" s="1"/>
  <c r="L1599" i="1"/>
  <c r="M1599" i="1" s="1"/>
  <c r="L1568" i="1"/>
  <c r="M1568" i="1" s="1"/>
  <c r="L1565" i="1"/>
  <c r="M1565" i="1" s="1"/>
  <c r="L1564" i="1"/>
  <c r="M1564" i="1" s="1"/>
  <c r="L1556" i="1"/>
  <c r="M1556" i="1" s="1"/>
  <c r="L1555" i="1"/>
  <c r="M1555" i="1" s="1"/>
  <c r="L1552" i="1"/>
  <c r="M1552" i="1" s="1"/>
  <c r="L1506" i="1"/>
  <c r="M1506" i="1" s="1"/>
  <c r="L1503" i="1"/>
  <c r="M1503" i="1" s="1"/>
  <c r="L1502" i="1"/>
  <c r="M1502" i="1" s="1"/>
  <c r="L1501" i="1"/>
  <c r="M1501" i="1" s="1"/>
  <c r="L1470" i="1"/>
  <c r="M1470" i="1" s="1"/>
  <c r="L1468" i="1"/>
  <c r="M1468" i="1" s="1"/>
  <c r="L1466" i="1"/>
  <c r="M1466" i="1" s="1"/>
  <c r="L1464" i="1"/>
  <c r="M1464" i="1" s="1"/>
  <c r="L1459" i="1"/>
  <c r="M1459" i="1" s="1"/>
  <c r="L1447" i="1"/>
  <c r="M1447" i="1" s="1"/>
  <c r="L1446" i="1"/>
  <c r="M1446" i="1" s="1"/>
  <c r="L1440" i="1"/>
  <c r="M1440" i="1" s="1"/>
  <c r="L1439" i="1"/>
  <c r="M1439" i="1" s="1"/>
  <c r="L1428" i="1"/>
  <c r="M1428" i="1" s="1"/>
  <c r="L1427" i="1"/>
  <c r="M1427" i="1" s="1"/>
  <c r="L1423" i="1"/>
  <c r="M1423" i="1" s="1"/>
  <c r="L1404" i="1"/>
  <c r="M1404" i="1" s="1"/>
  <c r="L1398" i="1"/>
  <c r="M1398" i="1" s="1"/>
  <c r="L1388" i="1"/>
  <c r="M1388" i="1" s="1"/>
  <c r="L1387" i="1"/>
  <c r="M1387" i="1" s="1"/>
  <c r="L1367" i="1"/>
  <c r="M1367" i="1" s="1"/>
  <c r="L1366" i="1"/>
  <c r="M1366" i="1" s="1"/>
  <c r="L1353" i="1"/>
  <c r="M1353" i="1" s="1"/>
  <c r="L1352" i="1"/>
  <c r="M1352" i="1" s="1"/>
  <c r="L1330" i="1"/>
  <c r="M1330" i="1" s="1"/>
  <c r="L1328" i="1"/>
  <c r="M1328" i="1" s="1"/>
  <c r="L1316" i="1"/>
  <c r="M1316" i="1" s="1"/>
  <c r="L1315" i="1"/>
  <c r="M1315" i="1" s="1"/>
  <c r="L1314" i="1"/>
  <c r="M1314" i="1" s="1"/>
  <c r="L1313" i="1"/>
  <c r="M1313" i="1" s="1"/>
  <c r="L1312" i="1"/>
  <c r="M1312" i="1" s="1"/>
  <c r="L1311" i="1"/>
  <c r="M1311" i="1" s="1"/>
  <c r="L1310" i="1"/>
  <c r="M1310" i="1" s="1"/>
  <c r="L1287" i="1"/>
  <c r="M1287" i="1" s="1"/>
  <c r="L1286" i="1"/>
  <c r="M1286" i="1" s="1"/>
  <c r="L1284" i="1"/>
  <c r="M1284" i="1" s="1"/>
  <c r="L1283" i="1"/>
  <c r="M1283" i="1" s="1"/>
  <c r="L1282" i="1"/>
  <c r="M1282" i="1" s="1"/>
  <c r="L1281" i="1"/>
  <c r="M1281" i="1" s="1"/>
  <c r="L1280" i="1"/>
  <c r="M1280" i="1" s="1"/>
  <c r="L1278" i="1"/>
  <c r="M1278" i="1" s="1"/>
  <c r="L1277" i="1"/>
  <c r="M1277" i="1" s="1"/>
  <c r="L1276" i="1"/>
  <c r="M1276" i="1" s="1"/>
  <c r="L1275" i="1"/>
  <c r="M1275" i="1" s="1"/>
  <c r="L1273" i="1"/>
  <c r="M1273" i="1" s="1"/>
  <c r="L1272" i="1"/>
  <c r="M1272" i="1" s="1"/>
  <c r="L1271" i="1"/>
  <c r="M1271" i="1" s="1"/>
  <c r="L8226" i="1"/>
  <c r="M8226" i="1" s="1"/>
  <c r="L8225" i="1"/>
  <c r="M8225" i="1" s="1"/>
  <c r="L8224" i="1"/>
  <c r="M8224" i="1" s="1"/>
  <c r="L8223" i="1"/>
  <c r="M8223" i="1" s="1"/>
  <c r="L8222" i="1"/>
  <c r="M8222" i="1" s="1"/>
  <c r="L8221" i="1"/>
  <c r="M8221" i="1" s="1"/>
  <c r="L8220" i="1"/>
  <c r="M8220" i="1" s="1"/>
  <c r="L8212" i="1"/>
  <c r="M8212" i="1" s="1"/>
  <c r="L8211" i="1"/>
  <c r="M8211" i="1" s="1"/>
  <c r="L8210" i="1"/>
  <c r="M8210" i="1" s="1"/>
  <c r="L8209" i="1"/>
  <c r="M8209" i="1" s="1"/>
  <c r="L8208" i="1"/>
  <c r="M8208" i="1" s="1"/>
  <c r="L8207" i="1"/>
  <c r="M8207" i="1" s="1"/>
  <c r="L8206" i="1"/>
  <c r="M8206" i="1" s="1"/>
  <c r="L8205" i="1"/>
  <c r="M8205" i="1" s="1"/>
  <c r="L8204" i="1"/>
  <c r="M8204" i="1" s="1"/>
  <c r="L8203" i="1"/>
  <c r="M8203" i="1" s="1"/>
  <c r="L8202" i="1"/>
  <c r="M8202" i="1" s="1"/>
  <c r="L8201" i="1"/>
  <c r="M8201" i="1" s="1"/>
  <c r="L8200" i="1"/>
  <c r="M8200" i="1" s="1"/>
  <c r="L8199" i="1"/>
  <c r="M8199" i="1" s="1"/>
  <c r="L8197" i="1"/>
  <c r="M8197" i="1" s="1"/>
  <c r="L8193" i="1"/>
  <c r="M8193" i="1" s="1"/>
  <c r="L8184" i="1"/>
  <c r="M8184" i="1" s="1"/>
  <c r="L8176" i="1"/>
  <c r="M8176" i="1" s="1"/>
  <c r="L8175" i="1"/>
  <c r="M8175" i="1" s="1"/>
  <c r="L8174" i="1"/>
  <c r="M8174" i="1" s="1"/>
  <c r="L8173" i="1"/>
  <c r="M8173" i="1" s="1"/>
  <c r="L8167" i="1"/>
  <c r="M8167" i="1" s="1"/>
  <c r="L8163" i="1"/>
  <c r="M8163" i="1" s="1"/>
  <c r="L8161" i="1"/>
  <c r="M8161" i="1" s="1"/>
  <c r="L8159" i="1"/>
  <c r="M8159" i="1" s="1"/>
  <c r="L8158" i="1"/>
  <c r="M8158" i="1" s="1"/>
  <c r="L8157" i="1"/>
  <c r="M8157" i="1" s="1"/>
  <c r="L8156" i="1"/>
  <c r="M8156" i="1" s="1"/>
  <c r="L8155" i="1"/>
  <c r="M8155" i="1" s="1"/>
  <c r="L8098" i="1"/>
  <c r="M8098" i="1" s="1"/>
  <c r="L8097" i="1"/>
  <c r="M8097" i="1" s="1"/>
  <c r="L8096" i="1"/>
  <c r="M8096" i="1" s="1"/>
  <c r="L8095" i="1"/>
  <c r="M8095" i="1" s="1"/>
  <c r="L8091" i="1"/>
  <c r="M8091" i="1" s="1"/>
  <c r="L8090" i="1"/>
  <c r="M8090" i="1" s="1"/>
  <c r="L8084" i="1"/>
  <c r="M8084" i="1" s="1"/>
  <c r="L8083" i="1"/>
  <c r="M8083" i="1" s="1"/>
  <c r="L8080" i="1"/>
  <c r="M8080" i="1" s="1"/>
  <c r="L8077" i="1"/>
  <c r="M8077" i="1" s="1"/>
  <c r="L8071" i="1"/>
  <c r="M8071" i="1" s="1"/>
  <c r="L8070" i="1"/>
  <c r="M8070" i="1" s="1"/>
  <c r="L8069" i="1"/>
  <c r="M8069" i="1" s="1"/>
  <c r="L8065" i="1"/>
  <c r="M8065" i="1" s="1"/>
  <c r="L8059" i="1"/>
  <c r="M8059" i="1" s="1"/>
  <c r="L8056" i="1"/>
  <c r="M8056" i="1" s="1"/>
  <c r="L8026" i="1"/>
  <c r="M8026" i="1" s="1"/>
  <c r="L8025" i="1"/>
  <c r="M8025" i="1" s="1"/>
  <c r="L8024" i="1"/>
  <c r="M8024" i="1" s="1"/>
  <c r="L8023" i="1"/>
  <c r="M8023" i="1" s="1"/>
  <c r="L8022" i="1"/>
  <c r="M8022" i="1" s="1"/>
  <c r="L8006" i="1"/>
  <c r="M8006" i="1" s="1"/>
  <c r="L8005" i="1"/>
  <c r="M8005" i="1" s="1"/>
  <c r="L8004" i="1"/>
  <c r="M8004" i="1" s="1"/>
  <c r="L8003" i="1"/>
  <c r="M8003" i="1" s="1"/>
  <c r="L8002" i="1"/>
  <c r="M8002" i="1" s="1"/>
  <c r="L8001" i="1"/>
  <c r="M8001" i="1" s="1"/>
  <c r="L8000" i="1"/>
  <c r="M8000" i="1" s="1"/>
  <c r="L7999" i="1"/>
  <c r="M7999" i="1" s="1"/>
  <c r="L7998" i="1"/>
  <c r="M7998" i="1" s="1"/>
  <c r="L7997" i="1"/>
  <c r="M7997" i="1" s="1"/>
  <c r="L7996" i="1"/>
  <c r="M7996" i="1" s="1"/>
  <c r="L7995" i="1"/>
  <c r="M7995" i="1" s="1"/>
  <c r="L7994" i="1"/>
  <c r="M7994" i="1" s="1"/>
  <c r="L7993" i="1"/>
  <c r="M7993" i="1" s="1"/>
  <c r="L7992" i="1"/>
  <c r="M7992" i="1" s="1"/>
  <c r="L7991" i="1"/>
  <c r="M7991" i="1" s="1"/>
  <c r="L7990" i="1"/>
  <c r="M7990" i="1" s="1"/>
  <c r="L7989" i="1"/>
  <c r="M7989" i="1" s="1"/>
  <c r="L7988" i="1"/>
  <c r="M7988" i="1" s="1"/>
  <c r="L7987" i="1"/>
  <c r="M7987" i="1" s="1"/>
  <c r="L7984" i="1"/>
  <c r="M7984" i="1" s="1"/>
  <c r="L7983" i="1"/>
  <c r="M7983" i="1" s="1"/>
  <c r="L7982" i="1"/>
  <c r="M7982" i="1" s="1"/>
  <c r="L7967" i="1"/>
  <c r="M7967" i="1" s="1"/>
  <c r="L7966" i="1"/>
  <c r="M7966" i="1" s="1"/>
  <c r="L7965" i="1"/>
  <c r="M7965" i="1" s="1"/>
  <c r="L7964" i="1"/>
  <c r="M7964" i="1" s="1"/>
  <c r="L7950" i="1"/>
  <c r="M7950" i="1" s="1"/>
  <c r="L7949" i="1"/>
  <c r="M7949" i="1" s="1"/>
  <c r="L7944" i="1"/>
  <c r="M7944" i="1" s="1"/>
  <c r="L7849" i="1"/>
  <c r="M7849" i="1" s="1"/>
  <c r="L7848" i="1"/>
  <c r="M7848" i="1" s="1"/>
  <c r="L7847" i="1"/>
  <c r="M7847" i="1" s="1"/>
  <c r="L7845" i="1"/>
  <c r="M7845" i="1" s="1"/>
  <c r="L7811" i="1"/>
  <c r="M7811" i="1" s="1"/>
  <c r="L7776" i="1"/>
  <c r="M7776" i="1" s="1"/>
  <c r="L7775" i="1"/>
  <c r="M7775" i="1" s="1"/>
  <c r="L7774" i="1"/>
  <c r="M7774" i="1" s="1"/>
  <c r="L7773" i="1"/>
  <c r="M7773" i="1" s="1"/>
  <c r="L7772" i="1"/>
  <c r="M7772" i="1" s="1"/>
  <c r="L7771" i="1"/>
  <c r="M7771" i="1" s="1"/>
  <c r="L7768" i="1"/>
  <c r="M7768" i="1" s="1"/>
  <c r="L7757" i="1"/>
  <c r="M7757" i="1" s="1"/>
  <c r="L7756" i="1"/>
  <c r="M7756" i="1" s="1"/>
  <c r="L7751" i="1"/>
  <c r="M7751" i="1" s="1"/>
  <c r="L7750" i="1"/>
  <c r="M7750" i="1" s="1"/>
  <c r="L7748" i="1"/>
  <c r="M7748" i="1" s="1"/>
  <c r="L7746" i="1"/>
  <c r="M7746" i="1" s="1"/>
  <c r="L7745" i="1"/>
  <c r="M7745" i="1" s="1"/>
  <c r="L7744" i="1"/>
  <c r="M7744" i="1" s="1"/>
  <c r="L7743" i="1"/>
  <c r="M7743" i="1" s="1"/>
  <c r="L7742" i="1"/>
  <c r="M7742" i="1" s="1"/>
  <c r="L7739" i="1"/>
  <c r="M7739" i="1" s="1"/>
  <c r="L7738" i="1"/>
  <c r="M7738" i="1" s="1"/>
  <c r="L7736" i="1"/>
  <c r="M7736" i="1" s="1"/>
  <c r="L7735" i="1"/>
  <c r="M7735" i="1" s="1"/>
  <c r="L7714" i="1"/>
  <c r="M7714" i="1" s="1"/>
  <c r="L7713" i="1"/>
  <c r="M7713" i="1" s="1"/>
  <c r="L7712" i="1"/>
  <c r="M7712" i="1" s="1"/>
  <c r="L7711" i="1"/>
  <c r="M7711" i="1" s="1"/>
  <c r="L7710" i="1"/>
  <c r="M7710" i="1" s="1"/>
  <c r="L7709" i="1"/>
  <c r="M7709" i="1" s="1"/>
  <c r="L7708" i="1"/>
  <c r="M7708" i="1" s="1"/>
  <c r="L7707" i="1"/>
  <c r="M7707" i="1" s="1"/>
  <c r="L7706" i="1"/>
  <c r="M7706" i="1" s="1"/>
  <c r="L7682" i="1"/>
  <c r="M7682" i="1" s="1"/>
  <c r="L7681" i="1"/>
  <c r="M7681" i="1" s="1"/>
  <c r="L7680" i="1"/>
  <c r="M7680" i="1" s="1"/>
  <c r="L7670" i="1"/>
  <c r="M7670" i="1" s="1"/>
  <c r="L7533" i="1"/>
  <c r="M7533" i="1" s="1"/>
  <c r="L7530" i="1"/>
  <c r="M7530" i="1" s="1"/>
  <c r="L7529" i="1"/>
  <c r="M7529" i="1" s="1"/>
  <c r="L7527" i="1"/>
  <c r="M7527" i="1" s="1"/>
  <c r="L7526" i="1"/>
  <c r="M7526" i="1" s="1"/>
  <c r="L7525" i="1"/>
  <c r="M7525" i="1" s="1"/>
  <c r="L7524" i="1"/>
  <c r="M7524" i="1" s="1"/>
  <c r="L7523" i="1"/>
  <c r="M7523" i="1" s="1"/>
  <c r="L7522" i="1"/>
  <c r="M7522" i="1" s="1"/>
  <c r="L7521" i="1"/>
  <c r="M7521" i="1" s="1"/>
  <c r="L7520" i="1"/>
  <c r="M7520" i="1" s="1"/>
  <c r="L7519" i="1"/>
  <c r="M7519" i="1" s="1"/>
  <c r="L7518" i="1"/>
  <c r="M7518" i="1" s="1"/>
  <c r="L7517" i="1"/>
  <c r="M7517" i="1" s="1"/>
  <c r="L7516" i="1"/>
  <c r="M7516" i="1" s="1"/>
  <c r="L7515" i="1"/>
  <c r="M7515" i="1" s="1"/>
  <c r="L7514" i="1"/>
  <c r="M7514" i="1" s="1"/>
  <c r="L7513" i="1"/>
  <c r="M7513" i="1" s="1"/>
  <c r="L7512" i="1"/>
  <c r="M7512" i="1" s="1"/>
  <c r="L7511" i="1"/>
  <c r="M7511" i="1" s="1"/>
  <c r="L7510" i="1"/>
  <c r="M7510" i="1" s="1"/>
  <c r="L7486" i="1"/>
  <c r="M7486" i="1" s="1"/>
  <c r="L7365" i="1"/>
  <c r="M7365" i="1" s="1"/>
  <c r="L7346" i="1"/>
  <c r="M7346" i="1" s="1"/>
  <c r="L7345" i="1"/>
  <c r="M7345" i="1" s="1"/>
  <c r="L7344" i="1"/>
  <c r="M7344" i="1" s="1"/>
  <c r="L7343" i="1"/>
  <c r="M7343" i="1" s="1"/>
  <c r="L7342" i="1"/>
  <c r="M7342" i="1" s="1"/>
  <c r="L7341" i="1"/>
  <c r="M7341" i="1" s="1"/>
  <c r="L7340" i="1"/>
  <c r="M7340" i="1" s="1"/>
  <c r="L7339" i="1"/>
  <c r="M7339" i="1" s="1"/>
  <c r="L7338" i="1"/>
  <c r="M7338" i="1" s="1"/>
  <c r="L7337" i="1"/>
  <c r="M7337" i="1" s="1"/>
  <c r="L7336" i="1"/>
  <c r="M7336" i="1" s="1"/>
  <c r="L7335" i="1"/>
  <c r="M7335" i="1" s="1"/>
  <c r="L7332" i="1"/>
  <c r="M7332" i="1" s="1"/>
  <c r="L7307" i="1"/>
  <c r="M7307" i="1" s="1"/>
  <c r="L7305" i="1"/>
  <c r="M7305" i="1" s="1"/>
  <c r="L7304" i="1"/>
  <c r="M7304" i="1" s="1"/>
  <c r="L7299" i="1"/>
  <c r="M7299" i="1" s="1"/>
  <c r="L7293" i="1"/>
  <c r="M7293" i="1" s="1"/>
  <c r="L7291" i="1"/>
  <c r="M7291" i="1" s="1"/>
  <c r="L7290" i="1"/>
  <c r="M7290" i="1" s="1"/>
  <c r="L7258" i="1"/>
  <c r="M7258" i="1" s="1"/>
  <c r="L7249" i="1"/>
  <c r="M7249" i="1" s="1"/>
  <c r="L7246" i="1"/>
  <c r="M7246" i="1" s="1"/>
  <c r="L7245" i="1"/>
  <c r="M7245" i="1" s="1"/>
  <c r="L7244" i="1"/>
  <c r="M7244" i="1" s="1"/>
  <c r="L7243" i="1"/>
  <c r="M7243" i="1" s="1"/>
  <c r="L7242" i="1"/>
  <c r="M7242" i="1" s="1"/>
  <c r="L7239" i="1"/>
  <c r="M7239" i="1" s="1"/>
  <c r="L7238" i="1"/>
  <c r="M7238" i="1" s="1"/>
  <c r="L7231" i="1"/>
  <c r="M7231" i="1" s="1"/>
  <c r="L7230" i="1"/>
  <c r="M7230" i="1" s="1"/>
  <c r="L7229" i="1"/>
  <c r="M7229" i="1" s="1"/>
  <c r="L7228" i="1"/>
  <c r="M7228" i="1" s="1"/>
  <c r="L7227" i="1"/>
  <c r="M7227" i="1" s="1"/>
  <c r="L7220" i="1"/>
  <c r="M7220" i="1" s="1"/>
  <c r="L7219" i="1"/>
  <c r="M7219" i="1" s="1"/>
  <c r="L7218" i="1"/>
  <c r="M7218" i="1" s="1"/>
  <c r="L7211" i="1"/>
  <c r="M7211" i="1" s="1"/>
  <c r="L7210" i="1"/>
  <c r="M7210" i="1" s="1"/>
  <c r="L7208" i="1"/>
  <c r="M7208" i="1" s="1"/>
  <c r="L7205" i="1"/>
  <c r="M7205" i="1" s="1"/>
  <c r="L7204" i="1"/>
  <c r="M7204" i="1" s="1"/>
  <c r="L7203" i="1"/>
  <c r="M7203" i="1" s="1"/>
  <c r="L7202" i="1"/>
  <c r="M7202" i="1" s="1"/>
  <c r="L7201" i="1"/>
  <c r="M7201" i="1" s="1"/>
  <c r="L7200" i="1"/>
  <c r="M7200" i="1" s="1"/>
  <c r="L7193" i="1"/>
  <c r="M7193" i="1" s="1"/>
  <c r="L7192" i="1"/>
  <c r="M7192" i="1" s="1"/>
  <c r="L7182" i="1"/>
  <c r="M7182" i="1" s="1"/>
  <c r="L7181" i="1"/>
  <c r="M7181" i="1" s="1"/>
  <c r="L7180" i="1"/>
  <c r="M7180" i="1" s="1"/>
  <c r="L7179" i="1"/>
  <c r="M7179" i="1" s="1"/>
  <c r="L7178" i="1"/>
  <c r="M7178" i="1" s="1"/>
  <c r="L7177" i="1"/>
  <c r="M7177" i="1" s="1"/>
  <c r="L7171" i="1"/>
  <c r="M7171" i="1" s="1"/>
  <c r="L7170" i="1"/>
  <c r="M7170" i="1" s="1"/>
  <c r="L7169" i="1"/>
  <c r="M7169" i="1" s="1"/>
  <c r="L7168" i="1"/>
  <c r="M7168" i="1" s="1"/>
  <c r="L7166" i="1"/>
  <c r="M7166" i="1" s="1"/>
  <c r="L7165" i="1"/>
  <c r="M7165" i="1" s="1"/>
  <c r="L7164" i="1"/>
  <c r="M7164" i="1" s="1"/>
  <c r="L7163" i="1"/>
  <c r="M7163" i="1" s="1"/>
  <c r="L7162" i="1"/>
  <c r="M7162" i="1" s="1"/>
  <c r="L7139" i="1"/>
  <c r="M7139" i="1" s="1"/>
  <c r="L7091" i="1"/>
  <c r="M7091" i="1" s="1"/>
  <c r="L7090" i="1"/>
  <c r="M7090" i="1" s="1"/>
  <c r="L7089" i="1"/>
  <c r="M7089" i="1" s="1"/>
  <c r="L7088" i="1"/>
  <c r="M7088" i="1" s="1"/>
  <c r="L7087" i="1"/>
  <c r="M7087" i="1" s="1"/>
  <c r="L7086" i="1"/>
  <c r="M7086" i="1" s="1"/>
  <c r="L7085" i="1"/>
  <c r="M7085" i="1" s="1"/>
  <c r="L7084" i="1"/>
  <c r="M7084" i="1" s="1"/>
  <c r="L7083" i="1"/>
  <c r="M7083" i="1" s="1"/>
  <c r="L7082" i="1"/>
  <c r="M7082" i="1" s="1"/>
  <c r="L7081" i="1"/>
  <c r="M7081" i="1" s="1"/>
  <c r="L7080" i="1"/>
  <c r="M7080" i="1" s="1"/>
  <c r="L7079" i="1"/>
  <c r="M7079" i="1" s="1"/>
  <c r="L7078" i="1"/>
  <c r="M7078" i="1" s="1"/>
  <c r="L7077" i="1"/>
  <c r="M7077" i="1" s="1"/>
  <c r="L7076" i="1"/>
  <c r="M7076" i="1" s="1"/>
  <c r="L7075" i="1"/>
  <c r="M7075" i="1" s="1"/>
  <c r="L7074" i="1"/>
  <c r="M7074" i="1" s="1"/>
  <c r="L7073" i="1"/>
  <c r="M7073" i="1" s="1"/>
  <c r="L7072" i="1"/>
  <c r="M7072" i="1" s="1"/>
  <c r="L7071" i="1"/>
  <c r="M7071" i="1" s="1"/>
  <c r="L7070" i="1"/>
  <c r="M7070" i="1" s="1"/>
  <c r="L7069" i="1"/>
  <c r="M7069" i="1" s="1"/>
  <c r="L7068" i="1"/>
  <c r="M7068" i="1" s="1"/>
  <c r="L7067" i="1"/>
  <c r="M7067" i="1" s="1"/>
  <c r="L7066" i="1"/>
  <c r="M7066" i="1" s="1"/>
  <c r="L7065" i="1"/>
  <c r="M7065" i="1" s="1"/>
  <c r="L7064" i="1"/>
  <c r="M7064" i="1" s="1"/>
  <c r="L7063" i="1"/>
  <c r="M7063" i="1" s="1"/>
  <c r="L7062" i="1"/>
  <c r="M7062" i="1" s="1"/>
  <c r="L7061" i="1"/>
  <c r="M7061" i="1" s="1"/>
  <c r="L7060" i="1"/>
  <c r="M7060" i="1" s="1"/>
  <c r="L7059" i="1"/>
  <c r="M7059" i="1" s="1"/>
  <c r="L7058" i="1"/>
  <c r="M7058" i="1" s="1"/>
  <c r="L7057" i="1"/>
  <c r="M7057" i="1" s="1"/>
  <c r="L7056" i="1"/>
  <c r="M7056" i="1" s="1"/>
  <c r="L7055" i="1"/>
  <c r="M7055" i="1" s="1"/>
  <c r="L7054" i="1"/>
  <c r="M7054" i="1" s="1"/>
  <c r="L7053" i="1"/>
  <c r="M7053" i="1" s="1"/>
  <c r="L7052" i="1"/>
  <c r="M7052" i="1" s="1"/>
  <c r="L7051" i="1"/>
  <c r="M7051" i="1" s="1"/>
  <c r="L7050" i="1"/>
  <c r="M7050" i="1" s="1"/>
  <c r="L7049" i="1"/>
  <c r="M7049" i="1" s="1"/>
  <c r="L7048" i="1"/>
  <c r="M7048" i="1" s="1"/>
  <c r="L7047" i="1"/>
  <c r="M7047" i="1" s="1"/>
  <c r="L7046" i="1"/>
  <c r="M7046" i="1" s="1"/>
  <c r="L7045" i="1"/>
  <c r="M7045" i="1" s="1"/>
  <c r="L7004" i="1"/>
  <c r="M7004" i="1" s="1"/>
  <c r="L7003" i="1"/>
  <c r="M7003" i="1" s="1"/>
  <c r="L6999" i="1"/>
  <c r="M6999" i="1" s="1"/>
  <c r="L6994" i="1"/>
  <c r="M6994" i="1" s="1"/>
  <c r="L6985" i="1"/>
  <c r="M6985" i="1" s="1"/>
  <c r="L5291" i="1"/>
  <c r="M5291" i="1" s="1"/>
  <c r="L5290" i="1"/>
  <c r="M5290" i="1" s="1"/>
  <c r="L5289" i="1"/>
  <c r="M5289" i="1" s="1"/>
  <c r="L5288" i="1"/>
  <c r="M5288" i="1" s="1"/>
  <c r="L5287" i="1"/>
  <c r="M5287" i="1" s="1"/>
  <c r="L5286" i="1"/>
  <c r="M5286" i="1" s="1"/>
  <c r="L5285" i="1"/>
  <c r="M5285" i="1" s="1"/>
  <c r="L5284" i="1"/>
  <c r="M5284" i="1" s="1"/>
  <c r="L5283" i="1"/>
  <c r="M5283" i="1" s="1"/>
  <c r="L5281" i="1"/>
  <c r="M5281" i="1" s="1"/>
  <c r="L5280" i="1"/>
  <c r="M5280" i="1" s="1"/>
  <c r="L5279" i="1"/>
  <c r="M5279" i="1" s="1"/>
  <c r="L5198" i="1"/>
  <c r="M5198" i="1" s="1"/>
  <c r="L5139" i="1"/>
  <c r="M5139" i="1" s="1"/>
  <c r="L5117" i="1"/>
  <c r="M5117" i="1" s="1"/>
  <c r="L3629" i="1"/>
  <c r="M3629" i="1" s="1"/>
  <c r="L3565" i="1"/>
  <c r="M3565" i="1" s="1"/>
  <c r="L3562" i="1"/>
  <c r="M3562" i="1" s="1"/>
  <c r="L3543" i="1"/>
  <c r="M3543" i="1" s="1"/>
  <c r="L3497" i="1"/>
  <c r="M3497" i="1" s="1"/>
  <c r="L3477" i="1"/>
  <c r="M3477" i="1" s="1"/>
  <c r="L3182" i="1"/>
  <c r="M3182" i="1" s="1"/>
  <c r="L3062" i="1"/>
  <c r="M3062" i="1" s="1"/>
  <c r="L2997" i="1"/>
  <c r="M2997" i="1" s="1"/>
  <c r="L2541" i="1"/>
  <c r="M2541" i="1" s="1"/>
  <c r="L2432" i="1"/>
  <c r="M2432" i="1" s="1"/>
  <c r="L2431" i="1"/>
  <c r="M2431" i="1" s="1"/>
  <c r="L2430" i="1"/>
  <c r="M2430" i="1" s="1"/>
  <c r="L2416" i="1"/>
  <c r="M2416" i="1" s="1"/>
  <c r="L2415" i="1"/>
  <c r="M2415" i="1" s="1"/>
  <c r="L2394" i="1"/>
  <c r="M2394" i="1" s="1"/>
  <c r="L2393" i="1"/>
  <c r="M2393" i="1" s="1"/>
  <c r="L2392" i="1"/>
  <c r="M2392" i="1" s="1"/>
  <c r="L2373" i="1"/>
  <c r="M2373" i="1" s="1"/>
  <c r="L2349" i="1"/>
  <c r="M2349" i="1" s="1"/>
  <c r="L2348" i="1"/>
  <c r="M2348" i="1" s="1"/>
  <c r="L2347" i="1"/>
  <c r="M2347" i="1" s="1"/>
  <c r="L2311" i="1"/>
  <c r="M2311" i="1" s="1"/>
  <c r="L2307" i="1"/>
  <c r="M2307" i="1" s="1"/>
  <c r="L2306" i="1"/>
  <c r="M2306" i="1" s="1"/>
  <c r="L2305" i="1"/>
  <c r="M2305" i="1" s="1"/>
  <c r="L2298" i="1"/>
  <c r="M2298" i="1" s="1"/>
  <c r="L2297" i="1"/>
  <c r="M2297" i="1" s="1"/>
  <c r="L2296" i="1"/>
  <c r="M2296" i="1" s="1"/>
  <c r="L2285" i="1"/>
  <c r="M2285" i="1" s="1"/>
  <c r="L2284" i="1"/>
  <c r="M2284" i="1" s="1"/>
  <c r="L2283" i="1"/>
  <c r="M2283" i="1" s="1"/>
  <c r="L2282" i="1"/>
  <c r="M2282" i="1" s="1"/>
  <c r="L2254" i="1"/>
  <c r="M2254" i="1" s="1"/>
  <c r="L1850" i="1"/>
  <c r="M1850" i="1" s="1"/>
  <c r="L1825" i="1"/>
  <c r="M1825" i="1" s="1"/>
  <c r="L1824" i="1"/>
  <c r="M1824" i="1" s="1"/>
  <c r="L1784" i="1"/>
  <c r="M1784" i="1" s="1"/>
  <c r="L1759" i="1"/>
  <c r="M1759" i="1" s="1"/>
  <c r="L1758" i="1"/>
  <c r="M1758" i="1" s="1"/>
  <c r="L1736" i="1"/>
  <c r="M1736" i="1" s="1"/>
  <c r="L1711" i="1"/>
  <c r="M1711" i="1" s="1"/>
  <c r="L1710" i="1"/>
  <c r="M1710" i="1" s="1"/>
  <c r="L1707" i="1"/>
  <c r="M1707" i="1" s="1"/>
  <c r="L1700" i="1"/>
  <c r="M1700" i="1" s="1"/>
  <c r="L1690" i="1"/>
  <c r="M1690" i="1" s="1"/>
  <c r="L1686" i="1"/>
  <c r="M1686" i="1" s="1"/>
  <c r="L1685" i="1"/>
  <c r="M1685" i="1" s="1"/>
  <c r="L1684" i="1"/>
  <c r="M1684" i="1" s="1"/>
  <c r="L1675" i="1"/>
  <c r="M1675" i="1" s="1"/>
  <c r="L1647" i="1"/>
  <c r="M1647" i="1" s="1"/>
  <c r="L1646" i="1"/>
  <c r="M1646" i="1" s="1"/>
  <c r="L1616" i="1"/>
  <c r="M1616" i="1" s="1"/>
  <c r="L1615" i="1"/>
  <c r="M1615" i="1" s="1"/>
  <c r="L1576" i="1"/>
  <c r="M1576" i="1" s="1"/>
  <c r="L1543" i="1"/>
  <c r="M1543" i="1" s="1"/>
  <c r="L1536" i="1"/>
  <c r="M1536" i="1" s="1"/>
  <c r="L1465" i="1"/>
  <c r="M1465" i="1" s="1"/>
  <c r="L1403" i="1"/>
  <c r="M1403" i="1" s="1"/>
  <c r="L1365" i="1"/>
  <c r="M1365" i="1" s="1"/>
  <c r="L1329" i="1"/>
  <c r="M1329" i="1" s="1"/>
  <c r="L1327" i="1"/>
  <c r="M1327" i="1" s="1"/>
  <c r="L1326" i="1"/>
  <c r="M1326" i="1" s="1"/>
  <c r="L1309" i="1"/>
  <c r="M1309" i="1" s="1"/>
  <c r="L1308" i="1"/>
  <c r="M1308" i="1" s="1"/>
  <c r="L1307" i="1"/>
  <c r="M1307" i="1" s="1"/>
  <c r="L1306" i="1"/>
  <c r="M1306" i="1" s="1"/>
  <c r="L1305" i="1"/>
  <c r="M1305" i="1" s="1"/>
  <c r="L1304" i="1"/>
  <c r="M1304" i="1" s="1"/>
  <c r="L1303" i="1"/>
  <c r="M1303" i="1" s="1"/>
  <c r="L1302" i="1"/>
  <c r="M1302" i="1" s="1"/>
  <c r="L1301" i="1"/>
  <c r="M1301" i="1" s="1"/>
  <c r="L1300" i="1"/>
  <c r="M1300" i="1" s="1"/>
  <c r="L1299" i="1"/>
  <c r="M1299" i="1" s="1"/>
  <c r="L1298" i="1"/>
  <c r="M1298" i="1" s="1"/>
  <c r="L1297" i="1"/>
  <c r="M1297" i="1" s="1"/>
  <c r="L1296" i="1"/>
  <c r="M1296" i="1" s="1"/>
  <c r="L1295" i="1"/>
  <c r="M1295" i="1" s="1"/>
  <c r="L1294" i="1"/>
  <c r="M1294" i="1" s="1"/>
  <c r="L1293" i="1"/>
  <c r="M1293" i="1" s="1"/>
  <c r="L1292" i="1"/>
  <c r="M1292" i="1" s="1"/>
  <c r="L1291" i="1"/>
  <c r="M1291" i="1" s="1"/>
  <c r="L1290" i="1"/>
  <c r="M1290" i="1" s="1"/>
  <c r="L1289" i="1"/>
  <c r="M1289" i="1" s="1"/>
  <c r="L1288" i="1"/>
  <c r="M1288" i="1" s="1"/>
  <c r="L1285" i="1"/>
  <c r="M1285" i="1" s="1"/>
  <c r="L1274" i="1"/>
  <c r="M1274" i="1" s="1"/>
  <c r="L1270" i="1"/>
  <c r="M1270" i="1" s="1"/>
  <c r="L1269" i="1"/>
  <c r="M1269" i="1" s="1"/>
  <c r="L1268" i="1"/>
  <c r="M1268" i="1" s="1"/>
  <c r="L1267" i="1"/>
  <c r="M1267" i="1" s="1"/>
  <c r="L1225" i="1"/>
  <c r="M1225" i="1" s="1"/>
  <c r="L1224" i="1"/>
  <c r="M1224" i="1" s="1"/>
  <c r="L7" i="1"/>
  <c r="M7" i="1" s="1"/>
  <c r="L8" i="1"/>
  <c r="M8" i="1" s="1"/>
  <c r="L9" i="1"/>
  <c r="M9" i="1" s="1"/>
  <c r="L10" i="1"/>
  <c r="M10" i="1" s="1"/>
  <c r="L11" i="1"/>
  <c r="M11" i="1" s="1"/>
  <c r="L12" i="1"/>
  <c r="M12" i="1" s="1"/>
  <c r="L13" i="1"/>
  <c r="M13" i="1" s="1"/>
  <c r="L14" i="1"/>
  <c r="M14" i="1" s="1"/>
  <c r="L15" i="1"/>
  <c r="M15" i="1" s="1"/>
  <c r="L16" i="1"/>
  <c r="M16" i="1" s="1"/>
  <c r="L17" i="1"/>
  <c r="M17" i="1" s="1"/>
  <c r="L18" i="1"/>
  <c r="M18" i="1" s="1"/>
  <c r="L19" i="1"/>
  <c r="M19" i="1" s="1"/>
  <c r="L20" i="1"/>
  <c r="M20" i="1" s="1"/>
  <c r="L21" i="1"/>
  <c r="M21" i="1" s="1"/>
  <c r="L22" i="1"/>
  <c r="M22" i="1" s="1"/>
  <c r="L23" i="1"/>
  <c r="M23" i="1" s="1"/>
  <c r="L24" i="1"/>
  <c r="M24" i="1" s="1"/>
  <c r="L25" i="1"/>
  <c r="M25" i="1" s="1"/>
  <c r="L26" i="1"/>
  <c r="M26" i="1" s="1"/>
  <c r="L27" i="1"/>
  <c r="M27" i="1" s="1"/>
  <c r="L28" i="1"/>
  <c r="M28" i="1" s="1"/>
  <c r="L29" i="1"/>
  <c r="M29" i="1" s="1"/>
  <c r="L30" i="1"/>
  <c r="M30" i="1" s="1"/>
  <c r="L31" i="1"/>
  <c r="M31" i="1" s="1"/>
  <c r="L32" i="1"/>
  <c r="M32" i="1" s="1"/>
  <c r="L33" i="1"/>
  <c r="M33" i="1" s="1"/>
  <c r="L34" i="1"/>
  <c r="M34" i="1" s="1"/>
  <c r="L35" i="1"/>
  <c r="M35" i="1" s="1"/>
  <c r="L36" i="1"/>
  <c r="M36" i="1" s="1"/>
  <c r="L37" i="1"/>
  <c r="M37" i="1" s="1"/>
  <c r="L38" i="1"/>
  <c r="M38" i="1" s="1"/>
  <c r="L39" i="1"/>
  <c r="M39" i="1" s="1"/>
  <c r="L40" i="1"/>
  <c r="M40" i="1" s="1"/>
  <c r="L41" i="1"/>
  <c r="M41" i="1" s="1"/>
  <c r="L42" i="1"/>
  <c r="M42" i="1" s="1"/>
  <c r="L43" i="1"/>
  <c r="M43" i="1" s="1"/>
  <c r="L44" i="1"/>
  <c r="M44" i="1" s="1"/>
  <c r="L45" i="1"/>
  <c r="M45" i="1" s="1"/>
  <c r="L46" i="1"/>
  <c r="M46" i="1" s="1"/>
  <c r="L47" i="1"/>
  <c r="M47" i="1" s="1"/>
  <c r="L48" i="1"/>
  <c r="M48" i="1" s="1"/>
  <c r="L49" i="1"/>
  <c r="M49" i="1" s="1"/>
  <c r="L50" i="1"/>
  <c r="M50" i="1" s="1"/>
  <c r="L51" i="1"/>
  <c r="M51" i="1" s="1"/>
  <c r="L52" i="1"/>
  <c r="M52" i="1" s="1"/>
  <c r="L53" i="1"/>
  <c r="M53" i="1" s="1"/>
  <c r="L54" i="1"/>
  <c r="M54" i="1" s="1"/>
  <c r="L55" i="1"/>
  <c r="M55" i="1" s="1"/>
  <c r="L56" i="1"/>
  <c r="M56" i="1" s="1"/>
  <c r="L57" i="1"/>
  <c r="M57" i="1" s="1"/>
  <c r="L58" i="1"/>
  <c r="M58" i="1" s="1"/>
  <c r="L59" i="1"/>
  <c r="M59" i="1" s="1"/>
  <c r="L60" i="1"/>
  <c r="M60" i="1" s="1"/>
  <c r="L61" i="1"/>
  <c r="M61" i="1" s="1"/>
  <c r="L62" i="1"/>
  <c r="M62" i="1" s="1"/>
  <c r="L63" i="1"/>
  <c r="M63" i="1" s="1"/>
  <c r="L64" i="1"/>
  <c r="M64" i="1" s="1"/>
  <c r="L65" i="1"/>
  <c r="M65" i="1" s="1"/>
  <c r="L66" i="1"/>
  <c r="M66" i="1" s="1"/>
  <c r="L67" i="1"/>
  <c r="M67" i="1" s="1"/>
  <c r="L68" i="1"/>
  <c r="M68" i="1" s="1"/>
  <c r="L69" i="1"/>
  <c r="M69" i="1" s="1"/>
  <c r="L70" i="1"/>
  <c r="M70" i="1" s="1"/>
  <c r="L71" i="1"/>
  <c r="M71" i="1" s="1"/>
  <c r="L72" i="1"/>
  <c r="M72" i="1" s="1"/>
  <c r="L73" i="1"/>
  <c r="M73" i="1" s="1"/>
  <c r="L74" i="1"/>
  <c r="M74" i="1" s="1"/>
  <c r="L75" i="1"/>
  <c r="M75" i="1" s="1"/>
  <c r="L76" i="1"/>
  <c r="M76" i="1" s="1"/>
  <c r="L77" i="1"/>
  <c r="M77" i="1" s="1"/>
  <c r="L78" i="1"/>
  <c r="M78" i="1" s="1"/>
  <c r="L79" i="1"/>
  <c r="M79" i="1" s="1"/>
  <c r="L80" i="1"/>
  <c r="M80" i="1" s="1"/>
  <c r="L81" i="1"/>
  <c r="M81" i="1" s="1"/>
  <c r="L82" i="1"/>
  <c r="M82" i="1" s="1"/>
  <c r="L83" i="1"/>
  <c r="M83" i="1" s="1"/>
  <c r="L84" i="1"/>
  <c r="M84" i="1" s="1"/>
  <c r="L85" i="1"/>
  <c r="M85" i="1" s="1"/>
  <c r="L86" i="1"/>
  <c r="M86" i="1" s="1"/>
  <c r="L87" i="1"/>
  <c r="M87" i="1" s="1"/>
  <c r="L88" i="1"/>
  <c r="M88" i="1" s="1"/>
  <c r="L89" i="1"/>
  <c r="M89" i="1" s="1"/>
  <c r="L90" i="1"/>
  <c r="M90" i="1" s="1"/>
  <c r="L91" i="1"/>
  <c r="M91" i="1" s="1"/>
  <c r="L92" i="1"/>
  <c r="M92" i="1" s="1"/>
  <c r="L93" i="1"/>
  <c r="M93" i="1" s="1"/>
  <c r="L94" i="1"/>
  <c r="M94" i="1" s="1"/>
  <c r="L95" i="1"/>
  <c r="M95" i="1" s="1"/>
  <c r="L96" i="1"/>
  <c r="M96" i="1" s="1"/>
  <c r="L97" i="1"/>
  <c r="M97" i="1" s="1"/>
  <c r="L98" i="1"/>
  <c r="M98" i="1" s="1"/>
  <c r="L99" i="1"/>
  <c r="M99" i="1" s="1"/>
  <c r="L100" i="1"/>
  <c r="M100" i="1" s="1"/>
  <c r="L101" i="1"/>
  <c r="M101" i="1" s="1"/>
  <c r="L102" i="1"/>
  <c r="M102" i="1" s="1"/>
  <c r="L103" i="1"/>
  <c r="M103" i="1" s="1"/>
  <c r="L104" i="1"/>
  <c r="M104" i="1" s="1"/>
  <c r="L105" i="1"/>
  <c r="M105" i="1" s="1"/>
  <c r="L106" i="1"/>
  <c r="M106" i="1" s="1"/>
  <c r="L107" i="1"/>
  <c r="M107" i="1" s="1"/>
  <c r="L108" i="1"/>
  <c r="M108" i="1" s="1"/>
  <c r="L109" i="1"/>
  <c r="M109" i="1" s="1"/>
  <c r="L110" i="1"/>
  <c r="M110" i="1" s="1"/>
  <c r="L111" i="1"/>
  <c r="M111" i="1" s="1"/>
  <c r="L112" i="1"/>
  <c r="M112" i="1" s="1"/>
  <c r="L113" i="1"/>
  <c r="M113" i="1" s="1"/>
  <c r="L114" i="1"/>
  <c r="M114" i="1" s="1"/>
  <c r="L115" i="1"/>
  <c r="M115" i="1" s="1"/>
  <c r="L116" i="1"/>
  <c r="M116" i="1" s="1"/>
  <c r="L117" i="1"/>
  <c r="M117" i="1" s="1"/>
  <c r="L118" i="1"/>
  <c r="M118" i="1" s="1"/>
  <c r="L119" i="1"/>
  <c r="M119" i="1" s="1"/>
  <c r="L120" i="1"/>
  <c r="M120" i="1" s="1"/>
  <c r="L121" i="1"/>
  <c r="M121" i="1" s="1"/>
  <c r="L122" i="1"/>
  <c r="M122" i="1" s="1"/>
  <c r="L123" i="1"/>
  <c r="M123" i="1" s="1"/>
  <c r="L124" i="1"/>
  <c r="M124" i="1" s="1"/>
  <c r="L125" i="1"/>
  <c r="M125" i="1" s="1"/>
  <c r="L126" i="1"/>
  <c r="M126" i="1" s="1"/>
  <c r="L127" i="1"/>
  <c r="M127" i="1" s="1"/>
  <c r="L128" i="1"/>
  <c r="M128" i="1" s="1"/>
  <c r="L129" i="1"/>
  <c r="M129" i="1" s="1"/>
  <c r="L130" i="1"/>
  <c r="M130" i="1" s="1"/>
  <c r="L131" i="1"/>
  <c r="M131" i="1" s="1"/>
  <c r="L132" i="1"/>
  <c r="M132" i="1" s="1"/>
  <c r="L133" i="1"/>
  <c r="M133" i="1" s="1"/>
  <c r="L134" i="1"/>
  <c r="M134" i="1" s="1"/>
  <c r="L135" i="1"/>
  <c r="M135" i="1" s="1"/>
  <c r="L136" i="1"/>
  <c r="M136" i="1" s="1"/>
  <c r="L137" i="1"/>
  <c r="M137" i="1" s="1"/>
  <c r="L138" i="1"/>
  <c r="M138" i="1" s="1"/>
  <c r="L139" i="1"/>
  <c r="M139" i="1" s="1"/>
  <c r="L140" i="1"/>
  <c r="M140" i="1" s="1"/>
  <c r="L141" i="1"/>
  <c r="M141" i="1" s="1"/>
  <c r="L142" i="1"/>
  <c r="M142" i="1" s="1"/>
  <c r="L143" i="1"/>
  <c r="M143" i="1" s="1"/>
  <c r="L144" i="1"/>
  <c r="M144" i="1" s="1"/>
  <c r="L145" i="1"/>
  <c r="M145" i="1" s="1"/>
  <c r="L146" i="1"/>
  <c r="M146" i="1" s="1"/>
  <c r="L147" i="1"/>
  <c r="M147" i="1" s="1"/>
  <c r="L148" i="1"/>
  <c r="M148" i="1" s="1"/>
  <c r="L149" i="1"/>
  <c r="M149" i="1" s="1"/>
  <c r="L150" i="1"/>
  <c r="M150" i="1" s="1"/>
  <c r="L151" i="1"/>
  <c r="M151" i="1" s="1"/>
  <c r="L152" i="1"/>
  <c r="M152" i="1" s="1"/>
  <c r="L153" i="1"/>
  <c r="M153" i="1" s="1"/>
  <c r="L154" i="1"/>
  <c r="M154" i="1" s="1"/>
  <c r="L155" i="1"/>
  <c r="M155" i="1" s="1"/>
  <c r="L156" i="1"/>
  <c r="M156" i="1" s="1"/>
  <c r="L157" i="1"/>
  <c r="M157" i="1" s="1"/>
  <c r="L158" i="1"/>
  <c r="M158" i="1" s="1"/>
  <c r="L159" i="1"/>
  <c r="M159" i="1" s="1"/>
  <c r="L160" i="1"/>
  <c r="M160" i="1" s="1"/>
  <c r="L161" i="1"/>
  <c r="M161" i="1" s="1"/>
  <c r="L162" i="1"/>
  <c r="M162" i="1" s="1"/>
  <c r="L163" i="1"/>
  <c r="M163" i="1" s="1"/>
  <c r="L164" i="1"/>
  <c r="M164" i="1" s="1"/>
  <c r="L165" i="1"/>
  <c r="M165" i="1" s="1"/>
  <c r="L166" i="1"/>
  <c r="M166" i="1" s="1"/>
  <c r="L167" i="1"/>
  <c r="M167" i="1" s="1"/>
  <c r="L168" i="1"/>
  <c r="M168" i="1" s="1"/>
  <c r="L169" i="1"/>
  <c r="M169" i="1" s="1"/>
  <c r="L170" i="1"/>
  <c r="M170" i="1" s="1"/>
  <c r="L171" i="1"/>
  <c r="M171" i="1" s="1"/>
  <c r="L172" i="1"/>
  <c r="M172" i="1" s="1"/>
  <c r="L173" i="1"/>
  <c r="M173" i="1" s="1"/>
  <c r="L174" i="1"/>
  <c r="M174" i="1" s="1"/>
  <c r="L175" i="1"/>
  <c r="M175" i="1" s="1"/>
  <c r="L176" i="1"/>
  <c r="M176" i="1" s="1"/>
  <c r="L177" i="1"/>
  <c r="M177" i="1" s="1"/>
  <c r="L178" i="1"/>
  <c r="M178" i="1" s="1"/>
  <c r="L179" i="1"/>
  <c r="M179" i="1" s="1"/>
  <c r="L180" i="1"/>
  <c r="M180" i="1" s="1"/>
  <c r="L181" i="1"/>
  <c r="M181" i="1" s="1"/>
  <c r="L182" i="1"/>
  <c r="M182" i="1" s="1"/>
  <c r="L183" i="1"/>
  <c r="M183" i="1" s="1"/>
  <c r="L184" i="1"/>
  <c r="M184" i="1" s="1"/>
  <c r="L185" i="1"/>
  <c r="M185" i="1" s="1"/>
  <c r="L186" i="1"/>
  <c r="M186" i="1" s="1"/>
  <c r="L187" i="1"/>
  <c r="M187" i="1" s="1"/>
  <c r="L188" i="1"/>
  <c r="M188" i="1" s="1"/>
  <c r="L189" i="1"/>
  <c r="M189" i="1" s="1"/>
  <c r="L190" i="1"/>
  <c r="M190" i="1" s="1"/>
  <c r="L191" i="1"/>
  <c r="M191" i="1" s="1"/>
  <c r="L192" i="1"/>
  <c r="M192" i="1" s="1"/>
  <c r="L193" i="1"/>
  <c r="M193" i="1" s="1"/>
  <c r="L194" i="1"/>
  <c r="M194" i="1" s="1"/>
  <c r="L195" i="1"/>
  <c r="M195" i="1" s="1"/>
  <c r="L196" i="1"/>
  <c r="M196" i="1" s="1"/>
  <c r="L197" i="1"/>
  <c r="M197" i="1" s="1"/>
  <c r="L198" i="1"/>
  <c r="M198" i="1" s="1"/>
  <c r="L199" i="1"/>
  <c r="M199" i="1" s="1"/>
  <c r="L200" i="1"/>
  <c r="M200" i="1" s="1"/>
  <c r="L201" i="1"/>
  <c r="M201" i="1" s="1"/>
  <c r="L202" i="1"/>
  <c r="M202" i="1" s="1"/>
  <c r="L203" i="1"/>
  <c r="M203" i="1" s="1"/>
  <c r="L204" i="1"/>
  <c r="M204" i="1" s="1"/>
  <c r="L205" i="1"/>
  <c r="M205" i="1" s="1"/>
  <c r="L206" i="1"/>
  <c r="M206" i="1" s="1"/>
  <c r="L207" i="1"/>
  <c r="M207" i="1" s="1"/>
  <c r="L208" i="1"/>
  <c r="M208" i="1" s="1"/>
  <c r="L209" i="1"/>
  <c r="M209" i="1" s="1"/>
  <c r="L210" i="1"/>
  <c r="M210" i="1" s="1"/>
  <c r="L211" i="1"/>
  <c r="M211" i="1" s="1"/>
  <c r="L212" i="1"/>
  <c r="M212" i="1" s="1"/>
  <c r="L213" i="1"/>
  <c r="M213" i="1" s="1"/>
  <c r="L214" i="1"/>
  <c r="M214" i="1" s="1"/>
  <c r="L215" i="1"/>
  <c r="M215" i="1" s="1"/>
  <c r="L216" i="1"/>
  <c r="M216" i="1" s="1"/>
  <c r="L217" i="1"/>
  <c r="M217" i="1" s="1"/>
  <c r="L218" i="1"/>
  <c r="M218" i="1" s="1"/>
  <c r="L219" i="1"/>
  <c r="M219" i="1" s="1"/>
  <c r="L220" i="1"/>
  <c r="M220" i="1" s="1"/>
  <c r="L221" i="1"/>
  <c r="M221" i="1" s="1"/>
  <c r="L222" i="1"/>
  <c r="M222" i="1" s="1"/>
  <c r="L223" i="1"/>
  <c r="M223" i="1" s="1"/>
  <c r="L224" i="1"/>
  <c r="M224" i="1" s="1"/>
  <c r="L225" i="1"/>
  <c r="M225" i="1" s="1"/>
  <c r="L226" i="1"/>
  <c r="M226" i="1" s="1"/>
  <c r="L227" i="1"/>
  <c r="M227" i="1" s="1"/>
  <c r="L228" i="1"/>
  <c r="M228" i="1" s="1"/>
  <c r="L229" i="1"/>
  <c r="M229" i="1" s="1"/>
  <c r="L230" i="1"/>
  <c r="M230" i="1" s="1"/>
  <c r="L231" i="1"/>
  <c r="M231" i="1" s="1"/>
  <c r="L232" i="1"/>
  <c r="M232" i="1" s="1"/>
  <c r="L233" i="1"/>
  <c r="M233" i="1" s="1"/>
  <c r="L234" i="1"/>
  <c r="M234" i="1" s="1"/>
  <c r="L235" i="1"/>
  <c r="M235" i="1" s="1"/>
  <c r="L236" i="1"/>
  <c r="M236" i="1" s="1"/>
  <c r="L237" i="1"/>
  <c r="M237" i="1" s="1"/>
  <c r="L238" i="1"/>
  <c r="M238" i="1" s="1"/>
  <c r="L239" i="1"/>
  <c r="M239" i="1" s="1"/>
  <c r="L240" i="1"/>
  <c r="M240" i="1" s="1"/>
  <c r="L241" i="1"/>
  <c r="M241" i="1" s="1"/>
  <c r="L242" i="1"/>
  <c r="M242" i="1" s="1"/>
  <c r="L243" i="1"/>
  <c r="M243" i="1" s="1"/>
  <c r="L244" i="1"/>
  <c r="M244" i="1" s="1"/>
  <c r="L245" i="1"/>
  <c r="M245" i="1" s="1"/>
  <c r="L246" i="1"/>
  <c r="M246" i="1" s="1"/>
  <c r="L247" i="1"/>
  <c r="M247" i="1" s="1"/>
  <c r="L248" i="1"/>
  <c r="M248" i="1" s="1"/>
  <c r="L249" i="1"/>
  <c r="M249" i="1" s="1"/>
  <c r="L250" i="1"/>
  <c r="M250" i="1" s="1"/>
  <c r="L251" i="1"/>
  <c r="M251" i="1" s="1"/>
  <c r="L252" i="1"/>
  <c r="M252" i="1" s="1"/>
  <c r="L253" i="1"/>
  <c r="M253" i="1" s="1"/>
  <c r="L254" i="1"/>
  <c r="M254" i="1" s="1"/>
  <c r="L255" i="1"/>
  <c r="M255" i="1" s="1"/>
  <c r="L256" i="1"/>
  <c r="M256" i="1" s="1"/>
  <c r="L257" i="1"/>
  <c r="M257" i="1" s="1"/>
  <c r="L258" i="1"/>
  <c r="M258" i="1" s="1"/>
  <c r="L259" i="1"/>
  <c r="M259" i="1" s="1"/>
  <c r="L260" i="1"/>
  <c r="M260" i="1" s="1"/>
  <c r="L261" i="1"/>
  <c r="M261" i="1" s="1"/>
  <c r="L262" i="1"/>
  <c r="M262" i="1" s="1"/>
  <c r="L263" i="1"/>
  <c r="M263" i="1" s="1"/>
  <c r="L264" i="1"/>
  <c r="M264" i="1" s="1"/>
  <c r="L265" i="1"/>
  <c r="M265" i="1" s="1"/>
  <c r="L266" i="1"/>
  <c r="M266" i="1" s="1"/>
  <c r="L267" i="1"/>
  <c r="M267" i="1" s="1"/>
  <c r="L268" i="1"/>
  <c r="M268" i="1" s="1"/>
  <c r="L269" i="1"/>
  <c r="M269" i="1" s="1"/>
  <c r="L270" i="1"/>
  <c r="M270" i="1" s="1"/>
  <c r="L271" i="1"/>
  <c r="M271" i="1" s="1"/>
  <c r="L272" i="1"/>
  <c r="M272" i="1" s="1"/>
  <c r="L273" i="1"/>
  <c r="M273" i="1" s="1"/>
  <c r="L274" i="1"/>
  <c r="M274" i="1" s="1"/>
  <c r="L275" i="1"/>
  <c r="M275" i="1" s="1"/>
  <c r="L276" i="1"/>
  <c r="M276" i="1" s="1"/>
  <c r="L277" i="1"/>
  <c r="M277" i="1" s="1"/>
  <c r="L278" i="1"/>
  <c r="M278" i="1" s="1"/>
  <c r="L279" i="1"/>
  <c r="M279" i="1" s="1"/>
  <c r="L280" i="1"/>
  <c r="M280" i="1" s="1"/>
  <c r="L281" i="1"/>
  <c r="M281" i="1" s="1"/>
  <c r="L282" i="1"/>
  <c r="M282" i="1" s="1"/>
  <c r="L283" i="1"/>
  <c r="M283" i="1" s="1"/>
  <c r="L284" i="1"/>
  <c r="M284" i="1" s="1"/>
  <c r="L285" i="1"/>
  <c r="M285" i="1" s="1"/>
  <c r="L286" i="1"/>
  <c r="M286" i="1" s="1"/>
  <c r="L287" i="1"/>
  <c r="M287" i="1" s="1"/>
  <c r="L288" i="1"/>
  <c r="M288" i="1" s="1"/>
  <c r="L289" i="1"/>
  <c r="M289" i="1" s="1"/>
  <c r="L290" i="1"/>
  <c r="M290" i="1" s="1"/>
  <c r="L291" i="1"/>
  <c r="M291" i="1" s="1"/>
  <c r="L292" i="1"/>
  <c r="M292" i="1" s="1"/>
  <c r="L293" i="1"/>
  <c r="M293" i="1" s="1"/>
  <c r="L294" i="1"/>
  <c r="M294" i="1" s="1"/>
  <c r="L295" i="1"/>
  <c r="M295" i="1" s="1"/>
  <c r="L296" i="1"/>
  <c r="M296" i="1" s="1"/>
  <c r="L297" i="1"/>
  <c r="M297" i="1" s="1"/>
  <c r="L298" i="1"/>
  <c r="M298" i="1" s="1"/>
  <c r="L299" i="1"/>
  <c r="M299" i="1" s="1"/>
  <c r="L300" i="1"/>
  <c r="M300" i="1" s="1"/>
  <c r="L301" i="1"/>
  <c r="M301" i="1" s="1"/>
  <c r="L302" i="1"/>
  <c r="M302" i="1" s="1"/>
  <c r="L303" i="1"/>
  <c r="M303" i="1" s="1"/>
  <c r="L304" i="1"/>
  <c r="M304" i="1" s="1"/>
  <c r="L305" i="1"/>
  <c r="M305" i="1" s="1"/>
  <c r="L306" i="1"/>
  <c r="M306" i="1" s="1"/>
  <c r="L307" i="1"/>
  <c r="M307" i="1" s="1"/>
  <c r="L308" i="1"/>
  <c r="M308" i="1" s="1"/>
  <c r="L309" i="1"/>
  <c r="M309" i="1" s="1"/>
  <c r="L310" i="1"/>
  <c r="M310" i="1" s="1"/>
  <c r="L311" i="1"/>
  <c r="M311" i="1" s="1"/>
  <c r="L312" i="1"/>
  <c r="M312" i="1" s="1"/>
  <c r="L313" i="1"/>
  <c r="M313" i="1" s="1"/>
  <c r="L314" i="1"/>
  <c r="M314" i="1" s="1"/>
  <c r="L315" i="1"/>
  <c r="M315" i="1" s="1"/>
  <c r="L316" i="1"/>
  <c r="M316" i="1" s="1"/>
  <c r="L317" i="1"/>
  <c r="M317" i="1" s="1"/>
  <c r="L318" i="1"/>
  <c r="M318" i="1" s="1"/>
  <c r="L319" i="1"/>
  <c r="M319" i="1" s="1"/>
  <c r="L320" i="1"/>
  <c r="M320" i="1" s="1"/>
  <c r="L321" i="1"/>
  <c r="M321" i="1" s="1"/>
  <c r="L322" i="1"/>
  <c r="M322" i="1" s="1"/>
  <c r="L323" i="1"/>
  <c r="M323" i="1" s="1"/>
  <c r="L324" i="1"/>
  <c r="M324" i="1" s="1"/>
  <c r="L325" i="1"/>
  <c r="M325" i="1" s="1"/>
  <c r="L326" i="1"/>
  <c r="M326" i="1" s="1"/>
  <c r="L327" i="1"/>
  <c r="M327" i="1" s="1"/>
  <c r="L328" i="1"/>
  <c r="M328" i="1" s="1"/>
  <c r="L329" i="1"/>
  <c r="M329" i="1" s="1"/>
  <c r="L330" i="1"/>
  <c r="M330" i="1" s="1"/>
  <c r="L331" i="1"/>
  <c r="M331" i="1" s="1"/>
  <c r="L332" i="1"/>
  <c r="M332" i="1" s="1"/>
  <c r="L333" i="1"/>
  <c r="M333" i="1" s="1"/>
  <c r="L334" i="1"/>
  <c r="M334" i="1" s="1"/>
  <c r="L335" i="1"/>
  <c r="M335" i="1" s="1"/>
  <c r="L336" i="1"/>
  <c r="M336" i="1" s="1"/>
  <c r="L337" i="1"/>
  <c r="M337" i="1" s="1"/>
  <c r="L338" i="1"/>
  <c r="M338" i="1" s="1"/>
  <c r="L339" i="1"/>
  <c r="M339" i="1" s="1"/>
  <c r="L340" i="1"/>
  <c r="M340" i="1" s="1"/>
  <c r="L341" i="1"/>
  <c r="M341" i="1" s="1"/>
  <c r="L342" i="1"/>
  <c r="M342" i="1" s="1"/>
  <c r="L343" i="1"/>
  <c r="M343" i="1" s="1"/>
  <c r="L344" i="1"/>
  <c r="M344" i="1" s="1"/>
  <c r="L345" i="1"/>
  <c r="M345" i="1" s="1"/>
  <c r="L346" i="1"/>
  <c r="M346" i="1" s="1"/>
  <c r="L347" i="1"/>
  <c r="M347" i="1" s="1"/>
  <c r="L348" i="1"/>
  <c r="M348" i="1" s="1"/>
  <c r="L349" i="1"/>
  <c r="M349" i="1" s="1"/>
  <c r="L350" i="1"/>
  <c r="M350" i="1" s="1"/>
  <c r="L351" i="1"/>
  <c r="M351" i="1" s="1"/>
  <c r="L352" i="1"/>
  <c r="M352" i="1" s="1"/>
  <c r="L353" i="1"/>
  <c r="M353" i="1" s="1"/>
  <c r="L354" i="1"/>
  <c r="M354" i="1" s="1"/>
  <c r="L355" i="1"/>
  <c r="M355" i="1" s="1"/>
  <c r="L356" i="1"/>
  <c r="M356" i="1" s="1"/>
  <c r="L357" i="1"/>
  <c r="M357" i="1" s="1"/>
  <c r="L358" i="1"/>
  <c r="M358" i="1" s="1"/>
  <c r="L359" i="1"/>
  <c r="M359" i="1" s="1"/>
  <c r="L360" i="1"/>
  <c r="M360" i="1" s="1"/>
  <c r="L361" i="1"/>
  <c r="M361" i="1" s="1"/>
  <c r="L362" i="1"/>
  <c r="M362" i="1" s="1"/>
  <c r="L363" i="1"/>
  <c r="M363" i="1" s="1"/>
  <c r="L364" i="1"/>
  <c r="M364" i="1" s="1"/>
  <c r="L365" i="1"/>
  <c r="M365" i="1" s="1"/>
  <c r="L366" i="1"/>
  <c r="M366" i="1" s="1"/>
  <c r="L367" i="1"/>
  <c r="M367" i="1" s="1"/>
  <c r="L368" i="1"/>
  <c r="M368" i="1" s="1"/>
  <c r="L369" i="1"/>
  <c r="M369" i="1" s="1"/>
  <c r="L370" i="1"/>
  <c r="M370" i="1" s="1"/>
  <c r="L371" i="1"/>
  <c r="M371" i="1" s="1"/>
  <c r="L372" i="1"/>
  <c r="M372" i="1" s="1"/>
  <c r="L373" i="1"/>
  <c r="M373" i="1" s="1"/>
  <c r="L374" i="1"/>
  <c r="M374" i="1" s="1"/>
  <c r="L375" i="1"/>
  <c r="M375" i="1" s="1"/>
  <c r="L376" i="1"/>
  <c r="M376" i="1" s="1"/>
  <c r="L377" i="1"/>
  <c r="M377" i="1" s="1"/>
  <c r="L378" i="1"/>
  <c r="M378" i="1" s="1"/>
  <c r="L379" i="1"/>
  <c r="M379" i="1" s="1"/>
  <c r="L380" i="1"/>
  <c r="M380" i="1" s="1"/>
  <c r="L381" i="1"/>
  <c r="M381" i="1" s="1"/>
  <c r="L382" i="1"/>
  <c r="M382" i="1" s="1"/>
  <c r="L383" i="1"/>
  <c r="M383" i="1" s="1"/>
  <c r="L384" i="1"/>
  <c r="M384" i="1" s="1"/>
  <c r="L385" i="1"/>
  <c r="M385" i="1" s="1"/>
  <c r="L386" i="1"/>
  <c r="M386" i="1" s="1"/>
  <c r="L387" i="1"/>
  <c r="M387" i="1" s="1"/>
  <c r="L388" i="1"/>
  <c r="M388" i="1" s="1"/>
  <c r="L389" i="1"/>
  <c r="M389" i="1" s="1"/>
  <c r="L390" i="1"/>
  <c r="M390" i="1" s="1"/>
  <c r="L391" i="1"/>
  <c r="M391" i="1" s="1"/>
  <c r="L392" i="1"/>
  <c r="M392" i="1" s="1"/>
  <c r="L393" i="1"/>
  <c r="M393" i="1" s="1"/>
  <c r="L394" i="1"/>
  <c r="M394" i="1" s="1"/>
  <c r="L395" i="1"/>
  <c r="M395" i="1" s="1"/>
  <c r="L396" i="1"/>
  <c r="M396" i="1" s="1"/>
  <c r="L397" i="1"/>
  <c r="M397" i="1" s="1"/>
  <c r="L398" i="1"/>
  <c r="M398" i="1" s="1"/>
  <c r="L399" i="1"/>
  <c r="M399" i="1" s="1"/>
  <c r="L400" i="1"/>
  <c r="M400" i="1" s="1"/>
  <c r="L401" i="1"/>
  <c r="M401" i="1" s="1"/>
  <c r="L402" i="1"/>
  <c r="M402" i="1" s="1"/>
  <c r="L403" i="1"/>
  <c r="M403" i="1" s="1"/>
  <c r="L404" i="1"/>
  <c r="M404" i="1" s="1"/>
  <c r="L405" i="1"/>
  <c r="M405" i="1" s="1"/>
  <c r="L406" i="1"/>
  <c r="M406" i="1" s="1"/>
  <c r="L407" i="1"/>
  <c r="M407" i="1" s="1"/>
  <c r="L408" i="1"/>
  <c r="M408" i="1" s="1"/>
  <c r="L409" i="1"/>
  <c r="M409" i="1" s="1"/>
  <c r="L410" i="1"/>
  <c r="M410" i="1" s="1"/>
  <c r="L411" i="1"/>
  <c r="M411" i="1" s="1"/>
  <c r="L412" i="1"/>
  <c r="M412" i="1" s="1"/>
  <c r="L413" i="1"/>
  <c r="M413" i="1" s="1"/>
  <c r="L414" i="1"/>
  <c r="M414" i="1" s="1"/>
  <c r="L415" i="1"/>
  <c r="M415" i="1" s="1"/>
  <c r="L416" i="1"/>
  <c r="M416" i="1" s="1"/>
  <c r="L417" i="1"/>
  <c r="M417" i="1" s="1"/>
  <c r="L418" i="1"/>
  <c r="M418" i="1" s="1"/>
  <c r="L419" i="1"/>
  <c r="M419" i="1" s="1"/>
  <c r="L420" i="1"/>
  <c r="M420" i="1" s="1"/>
  <c r="L421" i="1"/>
  <c r="M421" i="1" s="1"/>
  <c r="L422" i="1"/>
  <c r="M422" i="1" s="1"/>
  <c r="L423" i="1"/>
  <c r="M423" i="1" s="1"/>
  <c r="L424" i="1"/>
  <c r="M424" i="1" s="1"/>
  <c r="L425" i="1"/>
  <c r="M425" i="1" s="1"/>
  <c r="L426" i="1"/>
  <c r="M426" i="1" s="1"/>
  <c r="L427" i="1"/>
  <c r="M427" i="1" s="1"/>
  <c r="L428" i="1"/>
  <c r="M428" i="1" s="1"/>
  <c r="L429" i="1"/>
  <c r="M429" i="1" s="1"/>
  <c r="L430" i="1"/>
  <c r="M430" i="1" s="1"/>
  <c r="L431" i="1"/>
  <c r="M431" i="1" s="1"/>
  <c r="L432" i="1"/>
  <c r="M432" i="1" s="1"/>
  <c r="L433" i="1"/>
  <c r="M433" i="1" s="1"/>
  <c r="L434" i="1"/>
  <c r="M434" i="1" s="1"/>
  <c r="L435" i="1"/>
  <c r="M435" i="1" s="1"/>
  <c r="L436" i="1"/>
  <c r="M436" i="1" s="1"/>
  <c r="L437" i="1"/>
  <c r="M437" i="1" s="1"/>
  <c r="L438" i="1"/>
  <c r="M438" i="1" s="1"/>
  <c r="L439" i="1"/>
  <c r="M439" i="1" s="1"/>
  <c r="L440" i="1"/>
  <c r="M440" i="1" s="1"/>
  <c r="L441" i="1"/>
  <c r="M441" i="1" s="1"/>
  <c r="L442" i="1"/>
  <c r="M442" i="1" s="1"/>
  <c r="L443" i="1"/>
  <c r="M443" i="1" s="1"/>
  <c r="L444" i="1"/>
  <c r="M444" i="1" s="1"/>
  <c r="L445" i="1"/>
  <c r="M445" i="1" s="1"/>
  <c r="L446" i="1"/>
  <c r="M446" i="1" s="1"/>
  <c r="L447" i="1"/>
  <c r="M447" i="1" s="1"/>
  <c r="L448" i="1"/>
  <c r="M448" i="1" s="1"/>
  <c r="L449" i="1"/>
  <c r="M449" i="1" s="1"/>
  <c r="L450" i="1"/>
  <c r="M450" i="1" s="1"/>
  <c r="L451" i="1"/>
  <c r="M451" i="1" s="1"/>
  <c r="L452" i="1"/>
  <c r="M452" i="1" s="1"/>
  <c r="L453" i="1"/>
  <c r="M453" i="1" s="1"/>
  <c r="L454" i="1"/>
  <c r="M454" i="1" s="1"/>
  <c r="L455" i="1"/>
  <c r="M455" i="1" s="1"/>
  <c r="L456" i="1"/>
  <c r="M456" i="1" s="1"/>
  <c r="L457" i="1"/>
  <c r="M457" i="1" s="1"/>
  <c r="L458" i="1"/>
  <c r="M458" i="1" s="1"/>
  <c r="L459" i="1"/>
  <c r="M459" i="1" s="1"/>
  <c r="L460" i="1"/>
  <c r="M460" i="1" s="1"/>
  <c r="L461" i="1"/>
  <c r="M461" i="1" s="1"/>
  <c r="L462" i="1"/>
  <c r="M462" i="1" s="1"/>
  <c r="L463" i="1"/>
  <c r="M463" i="1" s="1"/>
  <c r="L464" i="1"/>
  <c r="M464" i="1" s="1"/>
  <c r="L465" i="1"/>
  <c r="M465" i="1" s="1"/>
  <c r="L466" i="1"/>
  <c r="M466" i="1" s="1"/>
  <c r="L467" i="1"/>
  <c r="M467" i="1" s="1"/>
  <c r="L468" i="1"/>
  <c r="M468" i="1" s="1"/>
  <c r="L469" i="1"/>
  <c r="M469" i="1" s="1"/>
  <c r="L470" i="1"/>
  <c r="M470" i="1" s="1"/>
  <c r="L471" i="1"/>
  <c r="M471" i="1" s="1"/>
  <c r="L472" i="1"/>
  <c r="M472" i="1" s="1"/>
  <c r="L473" i="1"/>
  <c r="M473" i="1" s="1"/>
  <c r="L474" i="1"/>
  <c r="M474" i="1" s="1"/>
  <c r="L475" i="1"/>
  <c r="M475" i="1" s="1"/>
  <c r="L476" i="1"/>
  <c r="M476" i="1" s="1"/>
  <c r="L477" i="1"/>
  <c r="M477" i="1" s="1"/>
  <c r="L478" i="1"/>
  <c r="M478" i="1" s="1"/>
  <c r="L479" i="1"/>
  <c r="M479" i="1" s="1"/>
  <c r="L480" i="1"/>
  <c r="M480" i="1" s="1"/>
  <c r="L481" i="1"/>
  <c r="M481" i="1" s="1"/>
  <c r="L482" i="1"/>
  <c r="M482" i="1" s="1"/>
  <c r="L483" i="1"/>
  <c r="M483" i="1" s="1"/>
  <c r="L484" i="1"/>
  <c r="M484" i="1" s="1"/>
  <c r="L485" i="1"/>
  <c r="M485" i="1" s="1"/>
  <c r="L486" i="1"/>
  <c r="M486" i="1" s="1"/>
  <c r="L487" i="1"/>
  <c r="M487" i="1" s="1"/>
  <c r="L488" i="1"/>
  <c r="M488" i="1" s="1"/>
  <c r="L489" i="1"/>
  <c r="M489" i="1" s="1"/>
  <c r="L490" i="1"/>
  <c r="M490" i="1" s="1"/>
  <c r="L491" i="1"/>
  <c r="M491" i="1" s="1"/>
  <c r="L492" i="1"/>
  <c r="M492" i="1" s="1"/>
  <c r="L493" i="1"/>
  <c r="M493" i="1" s="1"/>
  <c r="L494" i="1"/>
  <c r="M494" i="1" s="1"/>
  <c r="L495" i="1"/>
  <c r="M495" i="1" s="1"/>
  <c r="L496" i="1"/>
  <c r="M496" i="1" s="1"/>
  <c r="L497" i="1"/>
  <c r="M497" i="1" s="1"/>
  <c r="L498" i="1"/>
  <c r="M498" i="1" s="1"/>
  <c r="L499" i="1"/>
  <c r="M499" i="1" s="1"/>
  <c r="L500" i="1"/>
  <c r="M500" i="1" s="1"/>
  <c r="L501" i="1"/>
  <c r="M501" i="1" s="1"/>
  <c r="L502" i="1"/>
  <c r="M502" i="1" s="1"/>
  <c r="L503" i="1"/>
  <c r="M503" i="1" s="1"/>
  <c r="L504" i="1"/>
  <c r="M504" i="1" s="1"/>
  <c r="L505" i="1"/>
  <c r="M505" i="1" s="1"/>
  <c r="L506" i="1"/>
  <c r="M506" i="1" s="1"/>
  <c r="L507" i="1"/>
  <c r="M507" i="1" s="1"/>
  <c r="L508" i="1"/>
  <c r="M508" i="1" s="1"/>
  <c r="L509" i="1"/>
  <c r="M509" i="1" s="1"/>
  <c r="L510" i="1"/>
  <c r="M510" i="1" s="1"/>
  <c r="L511" i="1"/>
  <c r="M511" i="1" s="1"/>
  <c r="L512" i="1"/>
  <c r="M512" i="1" s="1"/>
  <c r="L513" i="1"/>
  <c r="M513" i="1" s="1"/>
  <c r="L514" i="1"/>
  <c r="M514" i="1" s="1"/>
  <c r="L515" i="1"/>
  <c r="M515" i="1" s="1"/>
  <c r="L516" i="1"/>
  <c r="M516" i="1" s="1"/>
  <c r="L517" i="1"/>
  <c r="M517" i="1" s="1"/>
  <c r="L518" i="1"/>
  <c r="M518" i="1" s="1"/>
  <c r="L519" i="1"/>
  <c r="M519" i="1" s="1"/>
  <c r="L520" i="1"/>
  <c r="M520" i="1" s="1"/>
  <c r="L521" i="1"/>
  <c r="M521" i="1" s="1"/>
  <c r="L522" i="1"/>
  <c r="M522" i="1" s="1"/>
  <c r="L523" i="1"/>
  <c r="M523" i="1" s="1"/>
  <c r="L524" i="1"/>
  <c r="M524" i="1" s="1"/>
  <c r="L525" i="1"/>
  <c r="M525" i="1" s="1"/>
  <c r="L526" i="1"/>
  <c r="M526" i="1" s="1"/>
  <c r="L527" i="1"/>
  <c r="M527" i="1" s="1"/>
  <c r="L528" i="1"/>
  <c r="M528" i="1" s="1"/>
  <c r="L529" i="1"/>
  <c r="M529" i="1" s="1"/>
  <c r="L530" i="1"/>
  <c r="M530" i="1" s="1"/>
  <c r="L531" i="1"/>
  <c r="M531" i="1" s="1"/>
  <c r="L532" i="1"/>
  <c r="M532" i="1" s="1"/>
  <c r="L533" i="1"/>
  <c r="M533" i="1" s="1"/>
  <c r="L534" i="1"/>
  <c r="M534" i="1" s="1"/>
  <c r="L535" i="1"/>
  <c r="M535" i="1" s="1"/>
  <c r="L536" i="1"/>
  <c r="M536" i="1" s="1"/>
  <c r="L537" i="1"/>
  <c r="M537" i="1" s="1"/>
  <c r="L538" i="1"/>
  <c r="M538" i="1" s="1"/>
  <c r="L539" i="1"/>
  <c r="M539" i="1" s="1"/>
  <c r="L540" i="1"/>
  <c r="M540" i="1" s="1"/>
  <c r="L541" i="1"/>
  <c r="M541" i="1" s="1"/>
  <c r="L542" i="1"/>
  <c r="M542" i="1" s="1"/>
  <c r="L543" i="1"/>
  <c r="M543" i="1" s="1"/>
  <c r="L544" i="1"/>
  <c r="M544" i="1" s="1"/>
  <c r="L545" i="1"/>
  <c r="M545" i="1" s="1"/>
  <c r="L546" i="1"/>
  <c r="M546" i="1" s="1"/>
  <c r="L547" i="1"/>
  <c r="M547" i="1" s="1"/>
  <c r="L548" i="1"/>
  <c r="M548" i="1" s="1"/>
  <c r="L549" i="1"/>
  <c r="M549" i="1" s="1"/>
  <c r="L550" i="1"/>
  <c r="M550" i="1" s="1"/>
  <c r="L551" i="1"/>
  <c r="M551" i="1" s="1"/>
  <c r="L552" i="1"/>
  <c r="M552" i="1" s="1"/>
  <c r="L553" i="1"/>
  <c r="M553" i="1" s="1"/>
  <c r="L554" i="1"/>
  <c r="M554" i="1" s="1"/>
  <c r="L555" i="1"/>
  <c r="M555" i="1" s="1"/>
  <c r="L556" i="1"/>
  <c r="M556" i="1" s="1"/>
  <c r="L557" i="1"/>
  <c r="M557" i="1" s="1"/>
  <c r="L558" i="1"/>
  <c r="M558" i="1" s="1"/>
  <c r="L559" i="1"/>
  <c r="M559" i="1" s="1"/>
  <c r="L560" i="1"/>
  <c r="M560" i="1" s="1"/>
  <c r="L561" i="1"/>
  <c r="M561" i="1" s="1"/>
  <c r="L562" i="1"/>
  <c r="M562" i="1" s="1"/>
  <c r="L563" i="1"/>
  <c r="M563" i="1" s="1"/>
  <c r="L564" i="1"/>
  <c r="M564" i="1" s="1"/>
  <c r="L565" i="1"/>
  <c r="M565" i="1" s="1"/>
  <c r="L566" i="1"/>
  <c r="M566" i="1" s="1"/>
  <c r="L567" i="1"/>
  <c r="M567" i="1" s="1"/>
  <c r="L568" i="1"/>
  <c r="M568" i="1" s="1"/>
  <c r="L569" i="1"/>
  <c r="M569" i="1" s="1"/>
  <c r="L570" i="1"/>
  <c r="M570" i="1" s="1"/>
  <c r="L571" i="1"/>
  <c r="M571" i="1" s="1"/>
  <c r="L572" i="1"/>
  <c r="M572" i="1" s="1"/>
  <c r="L573" i="1"/>
  <c r="M573" i="1" s="1"/>
  <c r="L574" i="1"/>
  <c r="M574" i="1" s="1"/>
  <c r="L575" i="1"/>
  <c r="M575" i="1" s="1"/>
  <c r="L576" i="1"/>
  <c r="M576" i="1" s="1"/>
  <c r="L577" i="1"/>
  <c r="M577" i="1" s="1"/>
  <c r="L578" i="1"/>
  <c r="M578" i="1" s="1"/>
  <c r="L579" i="1"/>
  <c r="M579" i="1" s="1"/>
  <c r="L580" i="1"/>
  <c r="M580" i="1" s="1"/>
  <c r="L581" i="1"/>
  <c r="M581" i="1" s="1"/>
  <c r="L582" i="1"/>
  <c r="M582" i="1" s="1"/>
  <c r="L583" i="1"/>
  <c r="M583" i="1" s="1"/>
  <c r="L584" i="1"/>
  <c r="M584" i="1" s="1"/>
  <c r="L585" i="1"/>
  <c r="M585" i="1" s="1"/>
  <c r="L586" i="1"/>
  <c r="M586" i="1" s="1"/>
  <c r="L587" i="1"/>
  <c r="M587" i="1" s="1"/>
  <c r="L588" i="1"/>
  <c r="M588" i="1" s="1"/>
  <c r="L589" i="1"/>
  <c r="M589" i="1" s="1"/>
  <c r="L590" i="1"/>
  <c r="M590" i="1" s="1"/>
  <c r="L591" i="1"/>
  <c r="M591" i="1" s="1"/>
  <c r="L592" i="1"/>
  <c r="M592" i="1" s="1"/>
  <c r="L593" i="1"/>
  <c r="M593" i="1" s="1"/>
  <c r="L594" i="1"/>
  <c r="M594" i="1" s="1"/>
  <c r="L595" i="1"/>
  <c r="M595" i="1" s="1"/>
  <c r="L596" i="1"/>
  <c r="M596" i="1" s="1"/>
  <c r="L597" i="1"/>
  <c r="M597" i="1" s="1"/>
  <c r="L598" i="1"/>
  <c r="M598" i="1" s="1"/>
  <c r="L599" i="1"/>
  <c r="M599" i="1" s="1"/>
  <c r="L600" i="1"/>
  <c r="M600" i="1" s="1"/>
  <c r="L601" i="1"/>
  <c r="M601" i="1" s="1"/>
  <c r="L602" i="1"/>
  <c r="M602" i="1" s="1"/>
  <c r="L603" i="1"/>
  <c r="M603" i="1" s="1"/>
  <c r="L604" i="1"/>
  <c r="M604" i="1" s="1"/>
  <c r="L605" i="1"/>
  <c r="M605" i="1" s="1"/>
  <c r="L606" i="1"/>
  <c r="M606" i="1" s="1"/>
  <c r="L607" i="1"/>
  <c r="M607" i="1" s="1"/>
  <c r="L608" i="1"/>
  <c r="M608" i="1" s="1"/>
  <c r="L609" i="1"/>
  <c r="M609" i="1" s="1"/>
  <c r="L610" i="1"/>
  <c r="M610" i="1" s="1"/>
  <c r="L611" i="1"/>
  <c r="M611" i="1" s="1"/>
  <c r="L612" i="1"/>
  <c r="M612" i="1" s="1"/>
  <c r="L613" i="1"/>
  <c r="M613" i="1" s="1"/>
  <c r="L614" i="1"/>
  <c r="M614" i="1" s="1"/>
  <c r="L615" i="1"/>
  <c r="M615" i="1" s="1"/>
  <c r="L616" i="1"/>
  <c r="M616" i="1" s="1"/>
  <c r="L617" i="1"/>
  <c r="M617" i="1" s="1"/>
  <c r="L618" i="1"/>
  <c r="M618" i="1" s="1"/>
  <c r="L619" i="1"/>
  <c r="M619" i="1" s="1"/>
  <c r="L620" i="1"/>
  <c r="M620" i="1" s="1"/>
  <c r="L621" i="1"/>
  <c r="M621" i="1" s="1"/>
  <c r="L622" i="1"/>
  <c r="M622" i="1" s="1"/>
  <c r="L623" i="1"/>
  <c r="M623" i="1" s="1"/>
  <c r="L624" i="1"/>
  <c r="M624" i="1" s="1"/>
  <c r="L625" i="1"/>
  <c r="M625" i="1" s="1"/>
  <c r="L626" i="1"/>
  <c r="M626" i="1" s="1"/>
  <c r="L627" i="1"/>
  <c r="M627" i="1" s="1"/>
  <c r="L628" i="1"/>
  <c r="M628" i="1" s="1"/>
  <c r="L629" i="1"/>
  <c r="M629" i="1" s="1"/>
  <c r="L630" i="1"/>
  <c r="M630" i="1" s="1"/>
  <c r="L631" i="1"/>
  <c r="M631" i="1" s="1"/>
  <c r="L632" i="1"/>
  <c r="M632" i="1" s="1"/>
  <c r="L633" i="1"/>
  <c r="M633" i="1" s="1"/>
  <c r="L634" i="1"/>
  <c r="M634" i="1" s="1"/>
  <c r="L635" i="1"/>
  <c r="M635" i="1" s="1"/>
  <c r="L636" i="1"/>
  <c r="M636" i="1" s="1"/>
  <c r="L637" i="1"/>
  <c r="M637" i="1" s="1"/>
  <c r="L638" i="1"/>
  <c r="M638" i="1" s="1"/>
  <c r="L639" i="1"/>
  <c r="M639" i="1" s="1"/>
  <c r="L640" i="1"/>
  <c r="M640" i="1" s="1"/>
  <c r="L641" i="1"/>
  <c r="M641" i="1" s="1"/>
  <c r="L642" i="1"/>
  <c r="M642" i="1" s="1"/>
  <c r="L643" i="1"/>
  <c r="M643" i="1" s="1"/>
  <c r="L644" i="1"/>
  <c r="M644" i="1" s="1"/>
  <c r="L645" i="1"/>
  <c r="M645" i="1" s="1"/>
  <c r="L646" i="1"/>
  <c r="M646" i="1" s="1"/>
  <c r="L647" i="1"/>
  <c r="M647" i="1" s="1"/>
  <c r="L648" i="1"/>
  <c r="M648" i="1" s="1"/>
  <c r="L649" i="1"/>
  <c r="M649" i="1" s="1"/>
  <c r="L650" i="1"/>
  <c r="M650" i="1" s="1"/>
  <c r="L651" i="1"/>
  <c r="M651" i="1" s="1"/>
  <c r="L652" i="1"/>
  <c r="M652" i="1" s="1"/>
  <c r="L653" i="1"/>
  <c r="M653" i="1" s="1"/>
  <c r="L654" i="1"/>
  <c r="M654" i="1" s="1"/>
  <c r="L655" i="1"/>
  <c r="M655" i="1" s="1"/>
  <c r="L656" i="1"/>
  <c r="M656" i="1" s="1"/>
  <c r="L657" i="1"/>
  <c r="M657" i="1" s="1"/>
  <c r="L658" i="1"/>
  <c r="M658" i="1" s="1"/>
  <c r="L659" i="1"/>
  <c r="M659" i="1" s="1"/>
  <c r="L660" i="1"/>
  <c r="M660" i="1" s="1"/>
  <c r="L661" i="1"/>
  <c r="M661" i="1" s="1"/>
  <c r="L662" i="1"/>
  <c r="M662" i="1" s="1"/>
  <c r="L663" i="1"/>
  <c r="M663" i="1" s="1"/>
  <c r="L664" i="1"/>
  <c r="M664" i="1" s="1"/>
  <c r="L665" i="1"/>
  <c r="M665" i="1" s="1"/>
  <c r="L666" i="1"/>
  <c r="M666" i="1" s="1"/>
  <c r="L667" i="1"/>
  <c r="M667" i="1" s="1"/>
  <c r="L668" i="1"/>
  <c r="M668" i="1" s="1"/>
  <c r="L669" i="1"/>
  <c r="M669" i="1" s="1"/>
  <c r="L670" i="1"/>
  <c r="M670" i="1" s="1"/>
  <c r="L671" i="1"/>
  <c r="M671" i="1" s="1"/>
  <c r="L672" i="1"/>
  <c r="M672" i="1" s="1"/>
  <c r="L673" i="1"/>
  <c r="M673" i="1" s="1"/>
  <c r="L674" i="1"/>
  <c r="M674" i="1" s="1"/>
  <c r="L675" i="1"/>
  <c r="M675" i="1" s="1"/>
  <c r="L676" i="1"/>
  <c r="M676" i="1" s="1"/>
  <c r="L677" i="1"/>
  <c r="M677" i="1" s="1"/>
  <c r="L678" i="1"/>
  <c r="M678" i="1" s="1"/>
  <c r="L679" i="1"/>
  <c r="M679" i="1" s="1"/>
  <c r="L680" i="1"/>
  <c r="M680" i="1" s="1"/>
  <c r="L681" i="1"/>
  <c r="M681" i="1" s="1"/>
  <c r="L682" i="1"/>
  <c r="M682" i="1" s="1"/>
  <c r="L683" i="1"/>
  <c r="M683" i="1" s="1"/>
  <c r="L684" i="1"/>
  <c r="M684" i="1" s="1"/>
  <c r="L685" i="1"/>
  <c r="M685" i="1" s="1"/>
  <c r="L686" i="1"/>
  <c r="M686" i="1" s="1"/>
  <c r="L687" i="1"/>
  <c r="M687" i="1" s="1"/>
  <c r="L688" i="1"/>
  <c r="M688" i="1" s="1"/>
  <c r="L689" i="1"/>
  <c r="M689" i="1" s="1"/>
  <c r="L690" i="1"/>
  <c r="M690" i="1" s="1"/>
  <c r="L691" i="1"/>
  <c r="M691" i="1" s="1"/>
  <c r="L692" i="1"/>
  <c r="M692" i="1" s="1"/>
  <c r="L693" i="1"/>
  <c r="M693" i="1" s="1"/>
  <c r="L694" i="1"/>
  <c r="M694" i="1" s="1"/>
  <c r="L695" i="1"/>
  <c r="M695" i="1" s="1"/>
  <c r="L696" i="1"/>
  <c r="M696" i="1" s="1"/>
  <c r="L697" i="1"/>
  <c r="M697" i="1" s="1"/>
  <c r="L698" i="1"/>
  <c r="M698" i="1" s="1"/>
  <c r="L699" i="1"/>
  <c r="M699" i="1" s="1"/>
  <c r="L700" i="1"/>
  <c r="M700" i="1" s="1"/>
  <c r="L701" i="1"/>
  <c r="M701" i="1" s="1"/>
  <c r="L702" i="1"/>
  <c r="M702" i="1" s="1"/>
  <c r="L703" i="1"/>
  <c r="M703" i="1" s="1"/>
  <c r="L704" i="1"/>
  <c r="M704" i="1" s="1"/>
  <c r="L705" i="1"/>
  <c r="M705" i="1" s="1"/>
  <c r="L706" i="1"/>
  <c r="M706" i="1" s="1"/>
  <c r="L707" i="1"/>
  <c r="M707" i="1" s="1"/>
  <c r="L708" i="1"/>
  <c r="M708" i="1" s="1"/>
  <c r="L709" i="1"/>
  <c r="M709" i="1" s="1"/>
  <c r="L710" i="1"/>
  <c r="M710" i="1" s="1"/>
  <c r="L711" i="1"/>
  <c r="M711" i="1" s="1"/>
  <c r="L712" i="1"/>
  <c r="M712" i="1" s="1"/>
  <c r="L713" i="1"/>
  <c r="M713" i="1" s="1"/>
  <c r="L714" i="1"/>
  <c r="M714" i="1" s="1"/>
  <c r="L715" i="1"/>
  <c r="M715" i="1" s="1"/>
  <c r="L716" i="1"/>
  <c r="M716" i="1" s="1"/>
  <c r="L717" i="1"/>
  <c r="M717" i="1" s="1"/>
  <c r="L718" i="1"/>
  <c r="M718" i="1" s="1"/>
  <c r="L719" i="1"/>
  <c r="M719" i="1" s="1"/>
  <c r="L720" i="1"/>
  <c r="M720" i="1" s="1"/>
  <c r="L721" i="1"/>
  <c r="M721" i="1" s="1"/>
  <c r="L722" i="1"/>
  <c r="M722" i="1" s="1"/>
  <c r="L723" i="1"/>
  <c r="M723" i="1" s="1"/>
  <c r="L724" i="1"/>
  <c r="M724" i="1" s="1"/>
  <c r="L725" i="1"/>
  <c r="M725" i="1" s="1"/>
  <c r="L726" i="1"/>
  <c r="M726" i="1" s="1"/>
  <c r="L727" i="1"/>
  <c r="M727" i="1" s="1"/>
  <c r="L728" i="1"/>
  <c r="M728" i="1" s="1"/>
  <c r="L729" i="1"/>
  <c r="M729" i="1" s="1"/>
  <c r="L730" i="1"/>
  <c r="M730" i="1" s="1"/>
  <c r="L731" i="1"/>
  <c r="M731" i="1" s="1"/>
  <c r="L732" i="1"/>
  <c r="M732" i="1" s="1"/>
  <c r="L733" i="1"/>
  <c r="M733" i="1" s="1"/>
  <c r="L734" i="1"/>
  <c r="M734" i="1" s="1"/>
  <c r="L735" i="1"/>
  <c r="M735" i="1" s="1"/>
  <c r="L736" i="1"/>
  <c r="M736" i="1" s="1"/>
  <c r="L737" i="1"/>
  <c r="M737" i="1" s="1"/>
  <c r="L738" i="1"/>
  <c r="M738" i="1" s="1"/>
  <c r="L739" i="1"/>
  <c r="M739" i="1" s="1"/>
  <c r="L740" i="1"/>
  <c r="M740" i="1" s="1"/>
  <c r="L741" i="1"/>
  <c r="M741" i="1" s="1"/>
  <c r="L742" i="1"/>
  <c r="M742" i="1" s="1"/>
  <c r="L743" i="1"/>
  <c r="M743" i="1" s="1"/>
  <c r="L744" i="1"/>
  <c r="M744" i="1" s="1"/>
  <c r="L745" i="1"/>
  <c r="M745" i="1" s="1"/>
  <c r="L746" i="1"/>
  <c r="M746" i="1" s="1"/>
  <c r="L747" i="1"/>
  <c r="M747" i="1" s="1"/>
  <c r="L748" i="1"/>
  <c r="M748" i="1" s="1"/>
  <c r="L749" i="1"/>
  <c r="M749" i="1" s="1"/>
  <c r="L750" i="1"/>
  <c r="M750" i="1" s="1"/>
  <c r="L751" i="1"/>
  <c r="M751" i="1" s="1"/>
  <c r="L752" i="1"/>
  <c r="M752" i="1" s="1"/>
  <c r="L753" i="1"/>
  <c r="M753" i="1" s="1"/>
  <c r="L754" i="1"/>
  <c r="M754" i="1" s="1"/>
  <c r="L755" i="1"/>
  <c r="M755" i="1" s="1"/>
  <c r="L756" i="1"/>
  <c r="M756" i="1" s="1"/>
  <c r="L757" i="1"/>
  <c r="M757" i="1" s="1"/>
  <c r="L758" i="1"/>
  <c r="M758" i="1" s="1"/>
  <c r="L759" i="1"/>
  <c r="M759" i="1" s="1"/>
  <c r="L760" i="1"/>
  <c r="M760" i="1" s="1"/>
  <c r="L761" i="1"/>
  <c r="M761" i="1" s="1"/>
  <c r="L762" i="1"/>
  <c r="M762" i="1" s="1"/>
  <c r="L763" i="1"/>
  <c r="M763" i="1" s="1"/>
  <c r="L764" i="1"/>
  <c r="M764" i="1" s="1"/>
  <c r="L765" i="1"/>
  <c r="M765" i="1" s="1"/>
  <c r="L766" i="1"/>
  <c r="M766" i="1" s="1"/>
  <c r="L767" i="1"/>
  <c r="M767" i="1" s="1"/>
  <c r="L768" i="1"/>
  <c r="M768" i="1" s="1"/>
  <c r="L769" i="1"/>
  <c r="M769" i="1" s="1"/>
  <c r="L770" i="1"/>
  <c r="M770" i="1" s="1"/>
  <c r="L771" i="1"/>
  <c r="M771" i="1" s="1"/>
  <c r="L772" i="1"/>
  <c r="M772" i="1" s="1"/>
  <c r="L773" i="1"/>
  <c r="M773" i="1" s="1"/>
  <c r="L774" i="1"/>
  <c r="M774" i="1" s="1"/>
  <c r="L775" i="1"/>
  <c r="M775" i="1" s="1"/>
  <c r="L776" i="1"/>
  <c r="M776" i="1" s="1"/>
  <c r="L777" i="1"/>
  <c r="M777" i="1" s="1"/>
  <c r="L778" i="1"/>
  <c r="M778" i="1" s="1"/>
  <c r="L779" i="1"/>
  <c r="M779" i="1" s="1"/>
  <c r="L780" i="1"/>
  <c r="M780" i="1" s="1"/>
  <c r="L781" i="1"/>
  <c r="M781" i="1" s="1"/>
  <c r="L782" i="1"/>
  <c r="M782" i="1" s="1"/>
  <c r="L783" i="1"/>
  <c r="M783" i="1" s="1"/>
  <c r="L784" i="1"/>
  <c r="M784" i="1" s="1"/>
  <c r="L785" i="1"/>
  <c r="M785" i="1" s="1"/>
  <c r="L786" i="1"/>
  <c r="M786" i="1" s="1"/>
  <c r="L787" i="1"/>
  <c r="M787" i="1" s="1"/>
  <c r="L788" i="1"/>
  <c r="M788" i="1" s="1"/>
  <c r="L789" i="1"/>
  <c r="M789" i="1" s="1"/>
  <c r="L790" i="1"/>
  <c r="M790" i="1" s="1"/>
  <c r="L791" i="1"/>
  <c r="M791" i="1" s="1"/>
  <c r="L792" i="1"/>
  <c r="M792" i="1" s="1"/>
  <c r="L793" i="1"/>
  <c r="M793" i="1" s="1"/>
  <c r="L794" i="1"/>
  <c r="M794" i="1" s="1"/>
  <c r="L795" i="1"/>
  <c r="M795" i="1" s="1"/>
  <c r="L796" i="1"/>
  <c r="M796" i="1" s="1"/>
  <c r="L797" i="1"/>
  <c r="M797" i="1" s="1"/>
  <c r="L798" i="1"/>
  <c r="M798" i="1" s="1"/>
  <c r="L799" i="1"/>
  <c r="M799" i="1" s="1"/>
  <c r="L800" i="1"/>
  <c r="M800" i="1" s="1"/>
  <c r="L801" i="1"/>
  <c r="M801" i="1" s="1"/>
  <c r="L802" i="1"/>
  <c r="M802" i="1" s="1"/>
  <c r="L803" i="1"/>
  <c r="M803" i="1" s="1"/>
  <c r="L804" i="1"/>
  <c r="M804" i="1" s="1"/>
  <c r="L805" i="1"/>
  <c r="M805" i="1" s="1"/>
  <c r="L806" i="1"/>
  <c r="M806" i="1" s="1"/>
  <c r="L807" i="1"/>
  <c r="M807" i="1" s="1"/>
  <c r="L808" i="1"/>
  <c r="M808" i="1" s="1"/>
  <c r="L809" i="1"/>
  <c r="M809" i="1" s="1"/>
  <c r="L810" i="1"/>
  <c r="M810" i="1" s="1"/>
  <c r="L811" i="1"/>
  <c r="M811" i="1" s="1"/>
  <c r="L812" i="1"/>
  <c r="M812" i="1" s="1"/>
  <c r="L813" i="1"/>
  <c r="M813" i="1" s="1"/>
  <c r="L814" i="1"/>
  <c r="M814" i="1" s="1"/>
  <c r="L815" i="1"/>
  <c r="M815" i="1" s="1"/>
  <c r="L816" i="1"/>
  <c r="M816" i="1" s="1"/>
  <c r="L817" i="1"/>
  <c r="M817" i="1" s="1"/>
  <c r="L818" i="1"/>
  <c r="M818" i="1" s="1"/>
  <c r="L819" i="1"/>
  <c r="M819" i="1" s="1"/>
  <c r="L820" i="1"/>
  <c r="M820" i="1" s="1"/>
  <c r="L821" i="1"/>
  <c r="M821" i="1" s="1"/>
  <c r="L822" i="1"/>
  <c r="M822" i="1" s="1"/>
  <c r="L823" i="1"/>
  <c r="M823" i="1" s="1"/>
  <c r="L824" i="1"/>
  <c r="M824" i="1" s="1"/>
  <c r="L825" i="1"/>
  <c r="M825" i="1" s="1"/>
  <c r="L826" i="1"/>
  <c r="M826" i="1" s="1"/>
  <c r="L827" i="1"/>
  <c r="M827" i="1" s="1"/>
  <c r="L828" i="1"/>
  <c r="M828" i="1" s="1"/>
  <c r="L829" i="1"/>
  <c r="M829" i="1" s="1"/>
  <c r="L830" i="1"/>
  <c r="M830" i="1" s="1"/>
  <c r="L831" i="1"/>
  <c r="M831" i="1" s="1"/>
  <c r="L832" i="1"/>
  <c r="M832" i="1" s="1"/>
  <c r="L833" i="1"/>
  <c r="M833" i="1" s="1"/>
  <c r="L834" i="1"/>
  <c r="M834" i="1" s="1"/>
  <c r="L835" i="1"/>
  <c r="M835" i="1" s="1"/>
  <c r="L836" i="1"/>
  <c r="M836" i="1" s="1"/>
  <c r="L837" i="1"/>
  <c r="M837" i="1" s="1"/>
  <c r="L838" i="1"/>
  <c r="M838" i="1" s="1"/>
  <c r="L839" i="1"/>
  <c r="M839" i="1" s="1"/>
  <c r="L840" i="1"/>
  <c r="M840" i="1" s="1"/>
  <c r="L841" i="1"/>
  <c r="M841" i="1" s="1"/>
  <c r="L842" i="1"/>
  <c r="M842" i="1" s="1"/>
  <c r="L843" i="1"/>
  <c r="M843" i="1" s="1"/>
  <c r="L844" i="1"/>
  <c r="M844" i="1" s="1"/>
  <c r="L845" i="1"/>
  <c r="M845" i="1" s="1"/>
  <c r="L846" i="1"/>
  <c r="M846" i="1" s="1"/>
  <c r="L847" i="1"/>
  <c r="M847" i="1" s="1"/>
  <c r="L848" i="1"/>
  <c r="M848" i="1" s="1"/>
  <c r="L849" i="1"/>
  <c r="M849" i="1" s="1"/>
  <c r="L850" i="1"/>
  <c r="M850" i="1" s="1"/>
  <c r="L851" i="1"/>
  <c r="M851" i="1" s="1"/>
  <c r="L852" i="1"/>
  <c r="M852" i="1" s="1"/>
  <c r="L853" i="1"/>
  <c r="M853" i="1" s="1"/>
  <c r="L854" i="1"/>
  <c r="M854" i="1" s="1"/>
  <c r="L855" i="1"/>
  <c r="M855" i="1" s="1"/>
  <c r="L856" i="1"/>
  <c r="M856" i="1" s="1"/>
  <c r="L857" i="1"/>
  <c r="M857" i="1" s="1"/>
  <c r="L858" i="1"/>
  <c r="M858" i="1" s="1"/>
  <c r="L859" i="1"/>
  <c r="M859" i="1" s="1"/>
  <c r="L860" i="1"/>
  <c r="M860" i="1" s="1"/>
  <c r="L861" i="1"/>
  <c r="M861" i="1" s="1"/>
  <c r="L862" i="1"/>
  <c r="M862" i="1" s="1"/>
  <c r="L863" i="1"/>
  <c r="M863" i="1" s="1"/>
  <c r="L864" i="1"/>
  <c r="M864" i="1" s="1"/>
  <c r="L865" i="1"/>
  <c r="M865" i="1" s="1"/>
  <c r="L866" i="1"/>
  <c r="M866" i="1" s="1"/>
  <c r="L867" i="1"/>
  <c r="M867" i="1" s="1"/>
  <c r="L868" i="1"/>
  <c r="M868" i="1" s="1"/>
  <c r="L869" i="1"/>
  <c r="M869" i="1" s="1"/>
  <c r="L870" i="1"/>
  <c r="M870" i="1" s="1"/>
  <c r="L871" i="1"/>
  <c r="M871" i="1" s="1"/>
  <c r="L872" i="1"/>
  <c r="M872" i="1" s="1"/>
  <c r="L873" i="1"/>
  <c r="M873" i="1" s="1"/>
  <c r="L874" i="1"/>
  <c r="M874" i="1" s="1"/>
  <c r="L875" i="1"/>
  <c r="M875" i="1" s="1"/>
  <c r="L876" i="1"/>
  <c r="M876" i="1" s="1"/>
  <c r="L877" i="1"/>
  <c r="M877" i="1" s="1"/>
  <c r="L878" i="1"/>
  <c r="M878" i="1" s="1"/>
  <c r="L879" i="1"/>
  <c r="M879" i="1" s="1"/>
  <c r="L880" i="1"/>
  <c r="M880" i="1" s="1"/>
  <c r="L881" i="1"/>
  <c r="M881" i="1" s="1"/>
  <c r="L882" i="1"/>
  <c r="M882" i="1" s="1"/>
  <c r="L883" i="1"/>
  <c r="M883" i="1" s="1"/>
  <c r="L884" i="1"/>
  <c r="M884" i="1" s="1"/>
  <c r="L885" i="1"/>
  <c r="M885" i="1" s="1"/>
  <c r="L886" i="1"/>
  <c r="M886" i="1" s="1"/>
  <c r="L887" i="1"/>
  <c r="M887" i="1" s="1"/>
  <c r="L888" i="1"/>
  <c r="M888" i="1" s="1"/>
  <c r="L889" i="1"/>
  <c r="M889" i="1" s="1"/>
  <c r="L890" i="1"/>
  <c r="M890" i="1" s="1"/>
  <c r="L891" i="1"/>
  <c r="M891" i="1" s="1"/>
  <c r="L892" i="1"/>
  <c r="M892" i="1" s="1"/>
  <c r="L893" i="1"/>
  <c r="M893" i="1" s="1"/>
  <c r="L894" i="1"/>
  <c r="M894" i="1" s="1"/>
  <c r="L895" i="1"/>
  <c r="M895" i="1" s="1"/>
  <c r="L896" i="1"/>
  <c r="M896" i="1" s="1"/>
  <c r="L897" i="1"/>
  <c r="M897" i="1" s="1"/>
  <c r="L898" i="1"/>
  <c r="M898" i="1" s="1"/>
  <c r="L899" i="1"/>
  <c r="M899" i="1" s="1"/>
  <c r="L900" i="1"/>
  <c r="M900" i="1" s="1"/>
  <c r="L901" i="1"/>
  <c r="M901" i="1" s="1"/>
  <c r="L902" i="1"/>
  <c r="M902" i="1" s="1"/>
  <c r="L903" i="1"/>
  <c r="M903" i="1" s="1"/>
  <c r="L904" i="1"/>
  <c r="M904" i="1" s="1"/>
  <c r="L905" i="1"/>
  <c r="M905" i="1" s="1"/>
  <c r="L906" i="1"/>
  <c r="M906" i="1" s="1"/>
  <c r="L907" i="1"/>
  <c r="M907" i="1" s="1"/>
  <c r="L908" i="1"/>
  <c r="M908" i="1" s="1"/>
  <c r="L909" i="1"/>
  <c r="M909" i="1" s="1"/>
  <c r="L910" i="1"/>
  <c r="M910" i="1" s="1"/>
  <c r="L911" i="1"/>
  <c r="M911" i="1" s="1"/>
  <c r="L912" i="1"/>
  <c r="M912" i="1" s="1"/>
  <c r="L913" i="1"/>
  <c r="M913" i="1" s="1"/>
  <c r="L914" i="1"/>
  <c r="M914" i="1" s="1"/>
  <c r="L915" i="1"/>
  <c r="M915" i="1" s="1"/>
  <c r="L916" i="1"/>
  <c r="M916" i="1" s="1"/>
  <c r="L917" i="1"/>
  <c r="M917" i="1" s="1"/>
  <c r="L918" i="1"/>
  <c r="M918" i="1" s="1"/>
  <c r="L919" i="1"/>
  <c r="M919" i="1" s="1"/>
  <c r="L920" i="1"/>
  <c r="M920" i="1" s="1"/>
  <c r="L921" i="1"/>
  <c r="M921" i="1" s="1"/>
  <c r="L922" i="1"/>
  <c r="M922" i="1" s="1"/>
  <c r="L923" i="1"/>
  <c r="M923" i="1" s="1"/>
  <c r="L924" i="1"/>
  <c r="M924" i="1" s="1"/>
  <c r="L925" i="1"/>
  <c r="M925" i="1" s="1"/>
  <c r="L926" i="1"/>
  <c r="M926" i="1" s="1"/>
  <c r="L927" i="1"/>
  <c r="M927" i="1" s="1"/>
  <c r="L928" i="1"/>
  <c r="M928" i="1" s="1"/>
  <c r="L929" i="1"/>
  <c r="M929" i="1" s="1"/>
  <c r="L930" i="1"/>
  <c r="M930" i="1" s="1"/>
  <c r="L931" i="1"/>
  <c r="M931" i="1" s="1"/>
  <c r="L932" i="1"/>
  <c r="M932" i="1" s="1"/>
  <c r="L933" i="1"/>
  <c r="M933" i="1" s="1"/>
  <c r="L934" i="1"/>
  <c r="M934" i="1" s="1"/>
  <c r="L935" i="1"/>
  <c r="M935" i="1" s="1"/>
  <c r="L936" i="1"/>
  <c r="M936" i="1" s="1"/>
  <c r="L937" i="1"/>
  <c r="M937" i="1" s="1"/>
  <c r="L938" i="1"/>
  <c r="M938" i="1" s="1"/>
  <c r="L939" i="1"/>
  <c r="M939" i="1" s="1"/>
  <c r="L940" i="1"/>
  <c r="M940" i="1" s="1"/>
  <c r="L941" i="1"/>
  <c r="M941" i="1" s="1"/>
  <c r="L942" i="1"/>
  <c r="M942" i="1" s="1"/>
  <c r="L943" i="1"/>
  <c r="M943" i="1" s="1"/>
  <c r="L944" i="1"/>
  <c r="M944" i="1" s="1"/>
  <c r="L945" i="1"/>
  <c r="M945" i="1" s="1"/>
  <c r="L946" i="1"/>
  <c r="M946" i="1" s="1"/>
  <c r="L947" i="1"/>
  <c r="M947" i="1" s="1"/>
  <c r="L948" i="1"/>
  <c r="M948" i="1" s="1"/>
  <c r="L949" i="1"/>
  <c r="M949" i="1" s="1"/>
  <c r="L950" i="1"/>
  <c r="M950" i="1" s="1"/>
  <c r="L951" i="1"/>
  <c r="M951" i="1" s="1"/>
  <c r="L952" i="1"/>
  <c r="M952" i="1" s="1"/>
  <c r="L953" i="1"/>
  <c r="M953" i="1" s="1"/>
  <c r="L954" i="1"/>
  <c r="M954" i="1" s="1"/>
  <c r="L955" i="1"/>
  <c r="M955" i="1" s="1"/>
  <c r="L956" i="1"/>
  <c r="M956" i="1" s="1"/>
  <c r="L957" i="1"/>
  <c r="M957" i="1" s="1"/>
  <c r="L958" i="1"/>
  <c r="M958" i="1" s="1"/>
  <c r="L959" i="1"/>
  <c r="M959" i="1" s="1"/>
  <c r="L960" i="1"/>
  <c r="M960" i="1" s="1"/>
  <c r="L961" i="1"/>
  <c r="M961" i="1" s="1"/>
  <c r="L962" i="1"/>
  <c r="M962" i="1" s="1"/>
  <c r="L963" i="1"/>
  <c r="M963" i="1" s="1"/>
  <c r="L964" i="1"/>
  <c r="M964" i="1" s="1"/>
  <c r="L965" i="1"/>
  <c r="M965" i="1" s="1"/>
  <c r="L966" i="1"/>
  <c r="M966" i="1" s="1"/>
  <c r="L967" i="1"/>
  <c r="M967" i="1" s="1"/>
  <c r="L968" i="1"/>
  <c r="M968" i="1" s="1"/>
  <c r="L969" i="1"/>
  <c r="M969" i="1" s="1"/>
  <c r="L970" i="1"/>
  <c r="M970" i="1" s="1"/>
  <c r="L971" i="1"/>
  <c r="M971" i="1" s="1"/>
  <c r="L972" i="1"/>
  <c r="M972" i="1" s="1"/>
  <c r="L973" i="1"/>
  <c r="M973" i="1" s="1"/>
  <c r="L974" i="1"/>
  <c r="M974" i="1" s="1"/>
  <c r="L975" i="1"/>
  <c r="M975" i="1" s="1"/>
  <c r="L976" i="1"/>
  <c r="M976" i="1" s="1"/>
  <c r="L977" i="1"/>
  <c r="M977" i="1" s="1"/>
  <c r="L978" i="1"/>
  <c r="M978" i="1" s="1"/>
  <c r="L979" i="1"/>
  <c r="M979" i="1" s="1"/>
  <c r="L980" i="1"/>
  <c r="M980" i="1" s="1"/>
  <c r="L981" i="1"/>
  <c r="M981" i="1" s="1"/>
  <c r="L982" i="1"/>
  <c r="M982" i="1" s="1"/>
  <c r="L983" i="1"/>
  <c r="M983" i="1" s="1"/>
  <c r="L984" i="1"/>
  <c r="M984" i="1" s="1"/>
  <c r="L985" i="1"/>
  <c r="M985" i="1" s="1"/>
  <c r="L986" i="1"/>
  <c r="M986" i="1" s="1"/>
  <c r="L987" i="1"/>
  <c r="M987" i="1" s="1"/>
  <c r="L988" i="1"/>
  <c r="M988" i="1" s="1"/>
  <c r="L989" i="1"/>
  <c r="M989" i="1" s="1"/>
  <c r="L990" i="1"/>
  <c r="M990" i="1" s="1"/>
  <c r="L991" i="1"/>
  <c r="M991" i="1" s="1"/>
  <c r="L992" i="1"/>
  <c r="M992" i="1" s="1"/>
  <c r="L993" i="1"/>
  <c r="M993" i="1" s="1"/>
  <c r="L994" i="1"/>
  <c r="M994" i="1" s="1"/>
  <c r="L995" i="1"/>
  <c r="M995" i="1" s="1"/>
  <c r="L996" i="1"/>
  <c r="M996" i="1" s="1"/>
  <c r="L997" i="1"/>
  <c r="M997" i="1" s="1"/>
  <c r="L998" i="1"/>
  <c r="M998" i="1" s="1"/>
  <c r="L999" i="1"/>
  <c r="M999" i="1" s="1"/>
  <c r="L1000" i="1"/>
  <c r="M1000" i="1" s="1"/>
  <c r="L1001" i="1"/>
  <c r="M1001" i="1" s="1"/>
  <c r="L1002" i="1"/>
  <c r="M1002" i="1" s="1"/>
  <c r="L1003" i="1"/>
  <c r="M1003" i="1" s="1"/>
  <c r="L1004" i="1"/>
  <c r="M1004" i="1" s="1"/>
  <c r="L1005" i="1"/>
  <c r="M1005" i="1" s="1"/>
  <c r="L1006" i="1"/>
  <c r="M1006" i="1" s="1"/>
  <c r="L1007" i="1"/>
  <c r="M1007" i="1" s="1"/>
  <c r="L1008" i="1"/>
  <c r="M1008" i="1" s="1"/>
  <c r="L1009" i="1"/>
  <c r="M1009" i="1" s="1"/>
  <c r="L1010" i="1"/>
  <c r="M1010" i="1" s="1"/>
  <c r="L1011" i="1"/>
  <c r="M1011" i="1" s="1"/>
  <c r="L1012" i="1"/>
  <c r="M1012" i="1" s="1"/>
  <c r="L1013" i="1"/>
  <c r="M1013" i="1" s="1"/>
  <c r="L1014" i="1"/>
  <c r="M1014" i="1" s="1"/>
  <c r="L1015" i="1"/>
  <c r="M1015" i="1" s="1"/>
  <c r="L1016" i="1"/>
  <c r="M1016" i="1" s="1"/>
  <c r="L1017" i="1"/>
  <c r="M1017" i="1" s="1"/>
  <c r="L1018" i="1"/>
  <c r="M1018" i="1" s="1"/>
  <c r="L1019" i="1"/>
  <c r="M1019" i="1" s="1"/>
  <c r="L1020" i="1"/>
  <c r="M1020" i="1" s="1"/>
  <c r="L1021" i="1"/>
  <c r="M1021" i="1" s="1"/>
  <c r="L1022" i="1"/>
  <c r="M1022" i="1" s="1"/>
  <c r="L1023" i="1"/>
  <c r="M1023" i="1" s="1"/>
  <c r="L1024" i="1"/>
  <c r="M1024" i="1" s="1"/>
  <c r="L1025" i="1"/>
  <c r="M1025" i="1" s="1"/>
  <c r="L1026" i="1"/>
  <c r="M1026" i="1" s="1"/>
  <c r="L1027" i="1"/>
  <c r="M1027" i="1" s="1"/>
  <c r="L1028" i="1"/>
  <c r="M1028" i="1" s="1"/>
  <c r="L1029" i="1"/>
  <c r="M1029" i="1" s="1"/>
  <c r="L1030" i="1"/>
  <c r="M1030" i="1" s="1"/>
  <c r="L1031" i="1"/>
  <c r="M1031" i="1" s="1"/>
  <c r="L1032" i="1"/>
  <c r="M1032" i="1" s="1"/>
  <c r="L1033" i="1"/>
  <c r="M1033" i="1" s="1"/>
  <c r="L1034" i="1"/>
  <c r="M1034" i="1" s="1"/>
  <c r="L1035" i="1"/>
  <c r="M1035" i="1" s="1"/>
  <c r="L1036" i="1"/>
  <c r="M1036" i="1" s="1"/>
  <c r="L1037" i="1"/>
  <c r="M1037" i="1" s="1"/>
  <c r="L1038" i="1"/>
  <c r="M1038" i="1" s="1"/>
  <c r="L1039" i="1"/>
  <c r="M1039" i="1" s="1"/>
  <c r="L1040" i="1"/>
  <c r="M1040" i="1" s="1"/>
  <c r="L1041" i="1"/>
  <c r="M1041" i="1" s="1"/>
  <c r="L1042" i="1"/>
  <c r="M1042" i="1" s="1"/>
  <c r="L1043" i="1"/>
  <c r="M1043" i="1" s="1"/>
  <c r="L1044" i="1"/>
  <c r="M1044" i="1" s="1"/>
  <c r="L1045" i="1"/>
  <c r="M1045" i="1" s="1"/>
  <c r="L1046" i="1"/>
  <c r="M1046" i="1" s="1"/>
  <c r="L1047" i="1"/>
  <c r="M1047" i="1" s="1"/>
  <c r="L1048" i="1"/>
  <c r="M1048" i="1" s="1"/>
  <c r="L1049" i="1"/>
  <c r="M1049" i="1" s="1"/>
  <c r="L1050" i="1"/>
  <c r="M1050" i="1" s="1"/>
  <c r="L1051" i="1"/>
  <c r="M1051" i="1" s="1"/>
  <c r="L1052" i="1"/>
  <c r="M1052" i="1" s="1"/>
  <c r="L1053" i="1"/>
  <c r="M1053" i="1" s="1"/>
  <c r="L1054" i="1"/>
  <c r="M1054" i="1" s="1"/>
  <c r="L1055" i="1"/>
  <c r="M1055" i="1" s="1"/>
  <c r="L1056" i="1"/>
  <c r="M1056" i="1" s="1"/>
  <c r="L1057" i="1"/>
  <c r="M1057" i="1" s="1"/>
  <c r="L1058" i="1"/>
  <c r="M1058" i="1" s="1"/>
  <c r="L1059" i="1"/>
  <c r="M1059" i="1" s="1"/>
  <c r="L1060" i="1"/>
  <c r="M1060" i="1" s="1"/>
  <c r="L1061" i="1"/>
  <c r="M1061" i="1" s="1"/>
  <c r="L1062" i="1"/>
  <c r="M1062" i="1" s="1"/>
  <c r="L1063" i="1"/>
  <c r="M1063" i="1" s="1"/>
  <c r="L1064" i="1"/>
  <c r="M1064" i="1" s="1"/>
  <c r="L1065" i="1"/>
  <c r="M1065" i="1" s="1"/>
  <c r="L1066" i="1"/>
  <c r="M1066" i="1" s="1"/>
  <c r="L1067" i="1"/>
  <c r="M1067" i="1" s="1"/>
  <c r="L1068" i="1"/>
  <c r="M1068" i="1" s="1"/>
  <c r="L1069" i="1"/>
  <c r="M1069" i="1" s="1"/>
  <c r="L1070" i="1"/>
  <c r="M1070" i="1" s="1"/>
  <c r="L1071" i="1"/>
  <c r="M1071" i="1" s="1"/>
  <c r="L1072" i="1"/>
  <c r="M1072" i="1" s="1"/>
  <c r="L1073" i="1"/>
  <c r="M1073" i="1" s="1"/>
  <c r="L1074" i="1"/>
  <c r="M1074" i="1" s="1"/>
  <c r="L1075" i="1"/>
  <c r="M1075" i="1" s="1"/>
  <c r="L1076" i="1"/>
  <c r="M1076" i="1" s="1"/>
  <c r="L1077" i="1"/>
  <c r="M1077" i="1" s="1"/>
  <c r="L1078" i="1"/>
  <c r="M1078" i="1" s="1"/>
  <c r="L1079" i="1"/>
  <c r="M1079" i="1" s="1"/>
  <c r="L1080" i="1"/>
  <c r="M1080" i="1" s="1"/>
  <c r="L1081" i="1"/>
  <c r="M1081" i="1" s="1"/>
  <c r="L1082" i="1"/>
  <c r="M1082" i="1" s="1"/>
  <c r="L1083" i="1"/>
  <c r="M1083" i="1" s="1"/>
  <c r="L1084" i="1"/>
  <c r="M1084" i="1" s="1"/>
  <c r="L1085" i="1"/>
  <c r="M1085" i="1" s="1"/>
  <c r="L1086" i="1"/>
  <c r="M1086" i="1" s="1"/>
  <c r="L1087" i="1"/>
  <c r="M1087" i="1" s="1"/>
  <c r="L1088" i="1"/>
  <c r="M1088" i="1" s="1"/>
  <c r="L1089" i="1"/>
  <c r="M1089" i="1" s="1"/>
  <c r="L1090" i="1"/>
  <c r="M1090" i="1" s="1"/>
  <c r="L1091" i="1"/>
  <c r="M1091" i="1" s="1"/>
  <c r="L1092" i="1"/>
  <c r="M1092" i="1" s="1"/>
  <c r="L1093" i="1"/>
  <c r="M1093" i="1" s="1"/>
  <c r="L1094" i="1"/>
  <c r="M1094" i="1" s="1"/>
  <c r="L1095" i="1"/>
  <c r="M1095" i="1" s="1"/>
  <c r="L1096" i="1"/>
  <c r="M1096" i="1" s="1"/>
  <c r="L1097" i="1"/>
  <c r="M1097" i="1" s="1"/>
  <c r="L1098" i="1"/>
  <c r="M1098" i="1" s="1"/>
  <c r="L1099" i="1"/>
  <c r="M1099" i="1" s="1"/>
  <c r="L1100" i="1"/>
  <c r="M1100" i="1" s="1"/>
  <c r="L1101" i="1"/>
  <c r="M1101" i="1" s="1"/>
  <c r="L1102" i="1"/>
  <c r="M1102" i="1" s="1"/>
  <c r="L1103" i="1"/>
  <c r="M1103" i="1" s="1"/>
  <c r="L1104" i="1"/>
  <c r="M1104" i="1" s="1"/>
  <c r="L1105" i="1"/>
  <c r="M1105" i="1" s="1"/>
  <c r="L1106" i="1"/>
  <c r="M1106" i="1" s="1"/>
  <c r="L1107" i="1"/>
  <c r="M1107" i="1" s="1"/>
  <c r="L1108" i="1"/>
  <c r="M1108" i="1" s="1"/>
  <c r="L1109" i="1"/>
  <c r="M1109" i="1" s="1"/>
  <c r="L1110" i="1"/>
  <c r="M1110" i="1" s="1"/>
  <c r="L1111" i="1"/>
  <c r="M1111" i="1" s="1"/>
  <c r="L1112" i="1"/>
  <c r="M1112" i="1" s="1"/>
  <c r="L1113" i="1"/>
  <c r="M1113" i="1" s="1"/>
  <c r="L1114" i="1"/>
  <c r="M1114" i="1" s="1"/>
  <c r="L1115" i="1"/>
  <c r="M1115" i="1" s="1"/>
  <c r="L1116" i="1"/>
  <c r="M1116" i="1" s="1"/>
  <c r="L1117" i="1"/>
  <c r="M1117" i="1" s="1"/>
  <c r="L1118" i="1"/>
  <c r="M1118" i="1" s="1"/>
  <c r="L1119" i="1"/>
  <c r="M1119" i="1" s="1"/>
  <c r="L1120" i="1"/>
  <c r="M1120" i="1" s="1"/>
  <c r="L1121" i="1"/>
  <c r="M1121" i="1" s="1"/>
  <c r="L1122" i="1"/>
  <c r="M1122" i="1" s="1"/>
  <c r="L1123" i="1"/>
  <c r="M1123" i="1" s="1"/>
  <c r="L1124" i="1"/>
  <c r="M1124" i="1" s="1"/>
  <c r="L1125" i="1"/>
  <c r="M1125" i="1" s="1"/>
  <c r="L1126" i="1"/>
  <c r="M1126" i="1" s="1"/>
  <c r="L1127" i="1"/>
  <c r="M1127" i="1" s="1"/>
  <c r="L1128" i="1"/>
  <c r="M1128" i="1" s="1"/>
  <c r="L1129" i="1"/>
  <c r="M1129" i="1" s="1"/>
  <c r="L1130" i="1"/>
  <c r="M1130" i="1" s="1"/>
  <c r="L1131" i="1"/>
  <c r="M1131" i="1" s="1"/>
  <c r="L1132" i="1"/>
  <c r="M1132" i="1" s="1"/>
  <c r="L1133" i="1"/>
  <c r="M1133" i="1" s="1"/>
  <c r="L1134" i="1"/>
  <c r="M1134" i="1" s="1"/>
  <c r="L1135" i="1"/>
  <c r="M1135" i="1" s="1"/>
  <c r="L1136" i="1"/>
  <c r="M1136" i="1" s="1"/>
  <c r="L1137" i="1"/>
  <c r="M1137" i="1" s="1"/>
  <c r="L1138" i="1"/>
  <c r="M1138" i="1" s="1"/>
  <c r="L1139" i="1"/>
  <c r="M1139" i="1" s="1"/>
  <c r="L1140" i="1"/>
  <c r="M1140" i="1" s="1"/>
  <c r="L1141" i="1"/>
  <c r="M1141" i="1" s="1"/>
  <c r="L1142" i="1"/>
  <c r="M1142" i="1" s="1"/>
  <c r="L1143" i="1"/>
  <c r="M1143" i="1" s="1"/>
  <c r="L1144" i="1"/>
  <c r="M1144" i="1" s="1"/>
  <c r="L1145" i="1"/>
  <c r="M1145" i="1" s="1"/>
  <c r="L1146" i="1"/>
  <c r="M1146" i="1" s="1"/>
  <c r="L1147" i="1"/>
  <c r="M1147" i="1" s="1"/>
  <c r="L1148" i="1"/>
  <c r="M1148" i="1" s="1"/>
  <c r="L1149" i="1"/>
  <c r="M1149" i="1" s="1"/>
  <c r="L1150" i="1"/>
  <c r="M1150" i="1" s="1"/>
  <c r="L1151" i="1"/>
  <c r="M1151" i="1" s="1"/>
  <c r="L1152" i="1"/>
  <c r="M1152" i="1" s="1"/>
  <c r="L1153" i="1"/>
  <c r="M1153" i="1" s="1"/>
  <c r="L1154" i="1"/>
  <c r="M1154" i="1" s="1"/>
  <c r="L1155" i="1"/>
  <c r="M1155" i="1" s="1"/>
  <c r="L1156" i="1"/>
  <c r="M1156" i="1" s="1"/>
  <c r="L1157" i="1"/>
  <c r="M1157" i="1" s="1"/>
  <c r="L1158" i="1"/>
  <c r="M1158" i="1" s="1"/>
  <c r="L1159" i="1"/>
  <c r="M1159" i="1" s="1"/>
  <c r="L1160" i="1"/>
  <c r="M1160" i="1" s="1"/>
  <c r="L1161" i="1"/>
  <c r="M1161" i="1" s="1"/>
  <c r="L1162" i="1"/>
  <c r="M1162" i="1" s="1"/>
  <c r="L1163" i="1"/>
  <c r="M1163" i="1" s="1"/>
  <c r="L1164" i="1"/>
  <c r="M1164" i="1" s="1"/>
  <c r="L1165" i="1"/>
  <c r="M1165" i="1" s="1"/>
  <c r="L1166" i="1"/>
  <c r="M1166" i="1" s="1"/>
  <c r="L1167" i="1"/>
  <c r="M1167" i="1" s="1"/>
  <c r="L1168" i="1"/>
  <c r="M1168" i="1" s="1"/>
  <c r="L1169" i="1"/>
  <c r="M1169" i="1" s="1"/>
  <c r="L1170" i="1"/>
  <c r="M1170" i="1" s="1"/>
  <c r="L1171" i="1"/>
  <c r="M1171" i="1" s="1"/>
  <c r="L1172" i="1"/>
  <c r="M1172" i="1" s="1"/>
  <c r="L1173" i="1"/>
  <c r="M1173" i="1" s="1"/>
  <c r="L1174" i="1"/>
  <c r="M1174" i="1" s="1"/>
  <c r="L1175" i="1"/>
  <c r="M1175" i="1" s="1"/>
  <c r="L1176" i="1"/>
  <c r="M1176" i="1" s="1"/>
  <c r="L1177" i="1"/>
  <c r="M1177" i="1" s="1"/>
  <c r="L1178" i="1"/>
  <c r="M1178" i="1" s="1"/>
  <c r="L1179" i="1"/>
  <c r="M1179" i="1" s="1"/>
  <c r="L1180" i="1"/>
  <c r="M1180" i="1" s="1"/>
  <c r="L1181" i="1"/>
  <c r="M1181" i="1" s="1"/>
  <c r="L1182" i="1"/>
  <c r="M1182" i="1" s="1"/>
  <c r="L1183" i="1"/>
  <c r="M1183" i="1" s="1"/>
  <c r="L1184" i="1"/>
  <c r="M1184" i="1" s="1"/>
  <c r="L1185" i="1"/>
  <c r="M1185" i="1" s="1"/>
  <c r="L1186" i="1"/>
  <c r="M1186" i="1" s="1"/>
  <c r="L1187" i="1"/>
  <c r="M1187" i="1" s="1"/>
  <c r="L1188" i="1"/>
  <c r="M1188" i="1" s="1"/>
  <c r="L1189" i="1"/>
  <c r="M1189" i="1" s="1"/>
  <c r="L1190" i="1"/>
  <c r="M1190" i="1" s="1"/>
  <c r="L1191" i="1"/>
  <c r="M1191" i="1" s="1"/>
  <c r="L1192" i="1"/>
  <c r="M1192" i="1" s="1"/>
  <c r="L1193" i="1"/>
  <c r="M1193" i="1" s="1"/>
  <c r="L1194" i="1"/>
  <c r="M1194" i="1" s="1"/>
  <c r="L1195" i="1"/>
  <c r="M1195" i="1" s="1"/>
  <c r="L1196" i="1"/>
  <c r="M1196" i="1" s="1"/>
  <c r="L1197" i="1"/>
  <c r="M1197" i="1" s="1"/>
  <c r="L1198" i="1"/>
  <c r="M1198" i="1" s="1"/>
  <c r="L1199" i="1"/>
  <c r="M1199" i="1" s="1"/>
  <c r="L1200" i="1"/>
  <c r="M1200" i="1" s="1"/>
  <c r="L1201" i="1"/>
  <c r="M1201" i="1" s="1"/>
  <c r="L1202" i="1"/>
  <c r="M1202" i="1" s="1"/>
  <c r="L1203" i="1"/>
  <c r="M1203" i="1" s="1"/>
  <c r="L1204" i="1"/>
  <c r="M1204" i="1" s="1"/>
  <c r="L1205" i="1"/>
  <c r="M1205" i="1" s="1"/>
  <c r="L1206" i="1"/>
  <c r="M1206" i="1" s="1"/>
  <c r="L1207" i="1"/>
  <c r="M1207" i="1" s="1"/>
  <c r="L1208" i="1"/>
  <c r="M1208" i="1" s="1"/>
  <c r="L1209" i="1"/>
  <c r="M1209" i="1" s="1"/>
  <c r="L1210" i="1"/>
  <c r="M1210" i="1" s="1"/>
  <c r="L1211" i="1"/>
  <c r="M1211" i="1" s="1"/>
  <c r="L1212" i="1"/>
  <c r="M1212" i="1" s="1"/>
  <c r="L1213" i="1"/>
  <c r="M1213" i="1" s="1"/>
  <c r="L1214" i="1"/>
  <c r="M1214" i="1" s="1"/>
  <c r="L1215" i="1"/>
  <c r="M1215" i="1" s="1"/>
  <c r="L1216" i="1"/>
  <c r="M1216" i="1" s="1"/>
  <c r="L1217" i="1"/>
  <c r="M1217" i="1" s="1"/>
  <c r="L1218" i="1"/>
  <c r="M1218" i="1" s="1"/>
  <c r="L1219" i="1"/>
  <c r="M1219" i="1" s="1"/>
  <c r="L1220" i="1"/>
  <c r="M1220" i="1" s="1"/>
  <c r="L1221" i="1"/>
  <c r="M1221" i="1" s="1"/>
  <c r="L1222" i="1"/>
  <c r="M1222" i="1" s="1"/>
  <c r="L1223" i="1"/>
  <c r="M1223" i="1" s="1"/>
  <c r="L1226" i="1"/>
  <c r="M1226" i="1" s="1"/>
  <c r="L1227" i="1"/>
  <c r="M1227" i="1" s="1"/>
  <c r="L1228" i="1"/>
  <c r="M1228" i="1" s="1"/>
  <c r="L1229" i="1"/>
  <c r="M1229" i="1" s="1"/>
  <c r="L1230" i="1"/>
  <c r="M1230" i="1" s="1"/>
  <c r="L1231" i="1"/>
  <c r="M1231" i="1" s="1"/>
  <c r="L1232" i="1"/>
  <c r="M1232" i="1" s="1"/>
  <c r="L1233" i="1"/>
  <c r="M1233" i="1" s="1"/>
  <c r="L1234" i="1"/>
  <c r="M1234" i="1" s="1"/>
  <c r="L1235" i="1"/>
  <c r="M1235" i="1" s="1"/>
  <c r="L1236" i="1"/>
  <c r="M1236" i="1" s="1"/>
  <c r="L1237" i="1"/>
  <c r="M1237" i="1" s="1"/>
  <c r="L1238" i="1"/>
  <c r="M1238" i="1" s="1"/>
  <c r="L1239" i="1"/>
  <c r="M1239" i="1" s="1"/>
  <c r="L1240" i="1"/>
  <c r="M1240" i="1" s="1"/>
  <c r="L1241" i="1"/>
  <c r="M1241" i="1" s="1"/>
  <c r="L1242" i="1"/>
  <c r="M1242" i="1" s="1"/>
  <c r="L1243" i="1"/>
  <c r="M1243" i="1" s="1"/>
  <c r="L1244" i="1"/>
  <c r="M1244" i="1" s="1"/>
  <c r="L1245" i="1"/>
  <c r="M1245" i="1" s="1"/>
  <c r="L1246" i="1"/>
  <c r="M1246" i="1" s="1"/>
  <c r="L1247" i="1"/>
  <c r="M1247" i="1" s="1"/>
  <c r="L1248" i="1"/>
  <c r="M1248" i="1" s="1"/>
  <c r="L1249" i="1"/>
  <c r="M1249" i="1" s="1"/>
  <c r="L1250" i="1"/>
  <c r="M1250" i="1" s="1"/>
  <c r="L1251" i="1"/>
  <c r="M1251" i="1" s="1"/>
  <c r="L1252" i="1"/>
  <c r="M1252" i="1" s="1"/>
  <c r="L1253" i="1"/>
  <c r="M1253" i="1" s="1"/>
  <c r="L1254" i="1"/>
  <c r="M1254" i="1" s="1"/>
  <c r="L1255" i="1"/>
  <c r="M1255" i="1" s="1"/>
  <c r="L1256" i="1"/>
  <c r="M1256" i="1" s="1"/>
  <c r="L1257" i="1"/>
  <c r="M1257" i="1" s="1"/>
  <c r="L1258" i="1"/>
  <c r="M1258" i="1" s="1"/>
  <c r="L1259" i="1"/>
  <c r="M1259" i="1" s="1"/>
  <c r="L1260" i="1"/>
  <c r="M1260" i="1" s="1"/>
  <c r="L1261" i="1"/>
  <c r="M1261" i="1" s="1"/>
  <c r="L1262" i="1"/>
  <c r="M1262" i="1" s="1"/>
  <c r="L1263" i="1"/>
  <c r="M1263" i="1" s="1"/>
  <c r="L1264" i="1"/>
  <c r="M1264" i="1" s="1"/>
  <c r="L1265" i="1"/>
  <c r="M1265" i="1" s="1"/>
  <c r="L1266" i="1"/>
  <c r="M1266" i="1" s="1"/>
  <c r="L1279" i="1"/>
  <c r="M1279" i="1" s="1"/>
  <c r="L1317" i="1"/>
  <c r="M1317" i="1" s="1"/>
  <c r="L1318" i="1"/>
  <c r="M1318" i="1" s="1"/>
  <c r="L1319" i="1"/>
  <c r="M1319" i="1" s="1"/>
  <c r="L1320" i="1"/>
  <c r="M1320" i="1" s="1"/>
  <c r="L1321" i="1"/>
  <c r="M1321" i="1" s="1"/>
  <c r="L1322" i="1"/>
  <c r="M1322" i="1" s="1"/>
  <c r="L1323" i="1"/>
  <c r="M1323" i="1" s="1"/>
  <c r="L1324" i="1"/>
  <c r="M1324" i="1" s="1"/>
  <c r="L1325" i="1"/>
  <c r="M1325" i="1" s="1"/>
  <c r="L1331" i="1"/>
  <c r="M1331" i="1" s="1"/>
  <c r="L1332" i="1"/>
  <c r="M1332" i="1" s="1"/>
  <c r="L1333" i="1"/>
  <c r="M1333" i="1" s="1"/>
  <c r="L1335" i="1"/>
  <c r="M1335" i="1" s="1"/>
  <c r="L1336" i="1"/>
  <c r="M1336" i="1" s="1"/>
  <c r="L1337" i="1"/>
  <c r="M1337" i="1" s="1"/>
  <c r="L1338" i="1"/>
  <c r="M1338" i="1" s="1"/>
  <c r="L1339" i="1"/>
  <c r="M1339" i="1" s="1"/>
  <c r="L1340" i="1"/>
  <c r="M1340" i="1" s="1"/>
  <c r="L1341" i="1"/>
  <c r="M1341" i="1" s="1"/>
  <c r="L1342" i="1"/>
  <c r="M1342" i="1" s="1"/>
  <c r="L1343" i="1"/>
  <c r="M1343" i="1" s="1"/>
  <c r="L1344" i="1"/>
  <c r="M1344" i="1" s="1"/>
  <c r="L1345" i="1"/>
  <c r="M1345" i="1" s="1"/>
  <c r="L1346" i="1"/>
  <c r="M1346" i="1" s="1"/>
  <c r="L1347" i="1"/>
  <c r="M1347" i="1" s="1"/>
  <c r="L1348" i="1"/>
  <c r="M1348" i="1" s="1"/>
  <c r="L1349" i="1"/>
  <c r="M1349" i="1" s="1"/>
  <c r="L1350" i="1"/>
  <c r="M1350" i="1" s="1"/>
  <c r="L1351" i="1"/>
  <c r="M1351" i="1" s="1"/>
  <c r="L1354" i="1"/>
  <c r="M1354" i="1" s="1"/>
  <c r="L1355" i="1"/>
  <c r="M1355" i="1" s="1"/>
  <c r="L1356" i="1"/>
  <c r="M1356" i="1" s="1"/>
  <c r="L1357" i="1"/>
  <c r="M1357" i="1" s="1"/>
  <c r="L1358" i="1"/>
  <c r="M1358" i="1" s="1"/>
  <c r="L1359" i="1"/>
  <c r="M1359" i="1" s="1"/>
  <c r="L1360" i="1"/>
  <c r="M1360" i="1" s="1"/>
  <c r="L1361" i="1"/>
  <c r="M1361" i="1" s="1"/>
  <c r="L1362" i="1"/>
  <c r="M1362" i="1" s="1"/>
  <c r="L1363" i="1"/>
  <c r="M1363" i="1" s="1"/>
  <c r="L1364" i="1"/>
  <c r="M1364" i="1" s="1"/>
  <c r="L1368" i="1"/>
  <c r="M1368" i="1" s="1"/>
  <c r="L1369" i="1"/>
  <c r="M1369" i="1" s="1"/>
  <c r="L1370" i="1"/>
  <c r="M1370" i="1" s="1"/>
  <c r="L1371" i="1"/>
  <c r="M1371" i="1" s="1"/>
  <c r="L1372" i="1"/>
  <c r="M1372" i="1" s="1"/>
  <c r="L1373" i="1"/>
  <c r="M1373" i="1" s="1"/>
  <c r="L1374" i="1"/>
  <c r="M1374" i="1" s="1"/>
  <c r="L1375" i="1"/>
  <c r="M1375" i="1" s="1"/>
  <c r="L1376" i="1"/>
  <c r="M1376" i="1" s="1"/>
  <c r="L1377" i="1"/>
  <c r="M1377" i="1" s="1"/>
  <c r="L1378" i="1"/>
  <c r="M1378" i="1" s="1"/>
  <c r="L1379" i="1"/>
  <c r="M1379" i="1" s="1"/>
  <c r="L1380" i="1"/>
  <c r="M1380" i="1" s="1"/>
  <c r="L1381" i="1"/>
  <c r="M1381" i="1" s="1"/>
  <c r="L1382" i="1"/>
  <c r="M1382" i="1" s="1"/>
  <c r="L1383" i="1"/>
  <c r="M1383" i="1" s="1"/>
  <c r="L1384" i="1"/>
  <c r="M1384" i="1" s="1"/>
  <c r="L1385" i="1"/>
  <c r="M1385" i="1" s="1"/>
  <c r="L1386" i="1"/>
  <c r="M1386" i="1" s="1"/>
  <c r="L1389" i="1"/>
  <c r="M1389" i="1" s="1"/>
  <c r="L1390" i="1"/>
  <c r="M1390" i="1" s="1"/>
  <c r="L1391" i="1"/>
  <c r="M1391" i="1" s="1"/>
  <c r="L1392" i="1"/>
  <c r="M1392" i="1" s="1"/>
  <c r="L1393" i="1"/>
  <c r="M1393" i="1" s="1"/>
  <c r="L1394" i="1"/>
  <c r="M1394" i="1" s="1"/>
  <c r="L1395" i="1"/>
  <c r="M1395" i="1" s="1"/>
  <c r="L1396" i="1"/>
  <c r="M1396" i="1" s="1"/>
  <c r="L1397" i="1"/>
  <c r="M1397" i="1" s="1"/>
  <c r="L1399" i="1"/>
  <c r="M1399" i="1" s="1"/>
  <c r="L1400" i="1"/>
  <c r="M1400" i="1" s="1"/>
  <c r="L1401" i="1"/>
  <c r="M1401" i="1" s="1"/>
  <c r="L1402" i="1"/>
  <c r="M1402" i="1" s="1"/>
  <c r="L1405" i="1"/>
  <c r="M1405" i="1" s="1"/>
  <c r="L1406" i="1"/>
  <c r="M1406" i="1" s="1"/>
  <c r="L1407" i="1"/>
  <c r="M1407" i="1" s="1"/>
  <c r="L1408" i="1"/>
  <c r="M1408" i="1" s="1"/>
  <c r="L1409" i="1"/>
  <c r="M1409" i="1" s="1"/>
  <c r="L1410" i="1"/>
  <c r="M1410" i="1" s="1"/>
  <c r="L1411" i="1"/>
  <c r="M1411" i="1" s="1"/>
  <c r="L1412" i="1"/>
  <c r="M1412" i="1" s="1"/>
  <c r="L1413" i="1"/>
  <c r="M1413" i="1" s="1"/>
  <c r="L1414" i="1"/>
  <c r="M1414" i="1" s="1"/>
  <c r="L1415" i="1"/>
  <c r="M1415" i="1" s="1"/>
  <c r="L1416" i="1"/>
  <c r="M1416" i="1" s="1"/>
  <c r="L1417" i="1"/>
  <c r="M1417" i="1" s="1"/>
  <c r="L1418" i="1"/>
  <c r="M1418" i="1" s="1"/>
  <c r="L1419" i="1"/>
  <c r="M1419" i="1" s="1"/>
  <c r="L1420" i="1"/>
  <c r="M1420" i="1" s="1"/>
  <c r="L1421" i="1"/>
  <c r="M1421" i="1" s="1"/>
  <c r="L1422" i="1"/>
  <c r="M1422" i="1" s="1"/>
  <c r="L1424" i="1"/>
  <c r="M1424" i="1" s="1"/>
  <c r="L1425" i="1"/>
  <c r="M1425" i="1" s="1"/>
  <c r="L1426" i="1"/>
  <c r="M1426" i="1" s="1"/>
  <c r="L1429" i="1"/>
  <c r="M1429" i="1" s="1"/>
  <c r="L1430" i="1"/>
  <c r="M1430" i="1" s="1"/>
  <c r="L1431" i="1"/>
  <c r="M1431" i="1" s="1"/>
  <c r="L1432" i="1"/>
  <c r="M1432" i="1" s="1"/>
  <c r="L1433" i="1"/>
  <c r="M1433" i="1" s="1"/>
  <c r="L1434" i="1"/>
  <c r="M1434" i="1" s="1"/>
  <c r="L1435" i="1"/>
  <c r="M1435" i="1" s="1"/>
  <c r="L1436" i="1"/>
  <c r="M1436" i="1" s="1"/>
  <c r="L1437" i="1"/>
  <c r="M1437" i="1" s="1"/>
  <c r="L1438" i="1"/>
  <c r="M1438" i="1" s="1"/>
  <c r="L1441" i="1"/>
  <c r="M1441" i="1" s="1"/>
  <c r="L1442" i="1"/>
  <c r="M1442" i="1" s="1"/>
  <c r="L1443" i="1"/>
  <c r="M1443" i="1" s="1"/>
  <c r="L1444" i="1"/>
  <c r="M1444" i="1" s="1"/>
  <c r="L1445" i="1"/>
  <c r="M1445" i="1" s="1"/>
  <c r="L1448" i="1"/>
  <c r="M1448" i="1" s="1"/>
  <c r="L1449" i="1"/>
  <c r="M1449" i="1" s="1"/>
  <c r="L1450" i="1"/>
  <c r="M1450" i="1" s="1"/>
  <c r="L1451" i="1"/>
  <c r="M1451" i="1" s="1"/>
  <c r="L1452" i="1"/>
  <c r="M1452" i="1" s="1"/>
  <c r="L1453" i="1"/>
  <c r="M1453" i="1" s="1"/>
  <c r="L1454" i="1"/>
  <c r="M1454" i="1" s="1"/>
  <c r="L1455" i="1"/>
  <c r="M1455" i="1" s="1"/>
  <c r="L1456" i="1"/>
  <c r="M1456" i="1" s="1"/>
  <c r="L1457" i="1"/>
  <c r="M1457" i="1" s="1"/>
  <c r="L1458" i="1"/>
  <c r="M1458" i="1" s="1"/>
  <c r="L1460" i="1"/>
  <c r="M1460" i="1" s="1"/>
  <c r="L1461" i="1"/>
  <c r="M1461" i="1" s="1"/>
  <c r="L1462" i="1"/>
  <c r="M1462" i="1" s="1"/>
  <c r="L1463" i="1"/>
  <c r="M1463" i="1" s="1"/>
  <c r="L1467" i="1"/>
  <c r="M1467" i="1" s="1"/>
  <c r="L1469" i="1"/>
  <c r="M1469" i="1" s="1"/>
  <c r="L1471" i="1"/>
  <c r="M1471" i="1" s="1"/>
  <c r="L1472" i="1"/>
  <c r="M1472" i="1" s="1"/>
  <c r="L1473" i="1"/>
  <c r="M1473" i="1" s="1"/>
  <c r="L1474" i="1"/>
  <c r="M1474" i="1" s="1"/>
  <c r="L1475" i="1"/>
  <c r="M1475" i="1" s="1"/>
  <c r="L1476" i="1"/>
  <c r="M1476" i="1" s="1"/>
  <c r="L1477" i="1"/>
  <c r="M1477" i="1" s="1"/>
  <c r="L1478" i="1"/>
  <c r="M1478" i="1" s="1"/>
  <c r="L1479" i="1"/>
  <c r="M1479" i="1" s="1"/>
  <c r="L1480" i="1"/>
  <c r="M1480" i="1" s="1"/>
  <c r="L1481" i="1"/>
  <c r="M1481" i="1" s="1"/>
  <c r="L1482" i="1"/>
  <c r="M1482" i="1" s="1"/>
  <c r="L1483" i="1"/>
  <c r="M1483" i="1" s="1"/>
  <c r="L1484" i="1"/>
  <c r="M1484" i="1" s="1"/>
  <c r="L1485" i="1"/>
  <c r="M1485" i="1" s="1"/>
  <c r="L1486" i="1"/>
  <c r="M1486" i="1" s="1"/>
  <c r="L1487" i="1"/>
  <c r="M1487" i="1" s="1"/>
  <c r="L1488" i="1"/>
  <c r="M1488" i="1" s="1"/>
  <c r="L1489" i="1"/>
  <c r="M1489" i="1" s="1"/>
  <c r="L1490" i="1"/>
  <c r="M1490" i="1" s="1"/>
  <c r="L1491" i="1"/>
  <c r="M1491" i="1" s="1"/>
  <c r="L1492" i="1"/>
  <c r="M1492" i="1" s="1"/>
  <c r="L1493" i="1"/>
  <c r="M1493" i="1" s="1"/>
  <c r="L1494" i="1"/>
  <c r="M1494" i="1" s="1"/>
  <c r="L1495" i="1"/>
  <c r="M1495" i="1" s="1"/>
  <c r="L1496" i="1"/>
  <c r="M1496" i="1" s="1"/>
  <c r="L1497" i="1"/>
  <c r="M1497" i="1" s="1"/>
  <c r="L1498" i="1"/>
  <c r="M1498" i="1" s="1"/>
  <c r="L1499" i="1"/>
  <c r="M1499" i="1" s="1"/>
  <c r="L1500" i="1"/>
  <c r="M1500" i="1" s="1"/>
  <c r="L1504" i="1"/>
  <c r="M1504" i="1" s="1"/>
  <c r="L1505" i="1"/>
  <c r="M1505" i="1" s="1"/>
  <c r="L1507" i="1"/>
  <c r="M1507" i="1" s="1"/>
  <c r="L1508" i="1"/>
  <c r="M1508" i="1" s="1"/>
  <c r="L1509" i="1"/>
  <c r="M1509" i="1" s="1"/>
  <c r="L1510" i="1"/>
  <c r="M1510" i="1" s="1"/>
  <c r="L1511" i="1"/>
  <c r="M1511" i="1" s="1"/>
  <c r="L1512" i="1"/>
  <c r="M1512" i="1" s="1"/>
  <c r="L1513" i="1"/>
  <c r="M1513" i="1" s="1"/>
  <c r="L1514" i="1"/>
  <c r="M1514" i="1" s="1"/>
  <c r="L1515" i="1"/>
  <c r="M1515" i="1" s="1"/>
  <c r="L1516" i="1"/>
  <c r="M1516" i="1" s="1"/>
  <c r="L1517" i="1"/>
  <c r="M1517" i="1" s="1"/>
  <c r="L1518" i="1"/>
  <c r="M1518" i="1" s="1"/>
  <c r="L1519" i="1"/>
  <c r="M1519" i="1" s="1"/>
  <c r="L1520" i="1"/>
  <c r="M1520" i="1" s="1"/>
  <c r="L1521" i="1"/>
  <c r="M1521" i="1" s="1"/>
  <c r="L1522" i="1"/>
  <c r="M1522" i="1" s="1"/>
  <c r="L1523" i="1"/>
  <c r="M1523" i="1" s="1"/>
  <c r="L1524" i="1"/>
  <c r="M1524" i="1" s="1"/>
  <c r="L1525" i="1"/>
  <c r="M1525" i="1" s="1"/>
  <c r="L1526" i="1"/>
  <c r="M1526" i="1" s="1"/>
  <c r="L1527" i="1"/>
  <c r="M1527" i="1" s="1"/>
  <c r="L1528" i="1"/>
  <c r="M1528" i="1" s="1"/>
  <c r="L1529" i="1"/>
  <c r="M1529" i="1" s="1"/>
  <c r="L1530" i="1"/>
  <c r="M1530" i="1" s="1"/>
  <c r="L1531" i="1"/>
  <c r="M1531" i="1" s="1"/>
  <c r="L1532" i="1"/>
  <c r="M1532" i="1" s="1"/>
  <c r="L1533" i="1"/>
  <c r="M1533" i="1" s="1"/>
  <c r="L1534" i="1"/>
  <c r="M1534" i="1" s="1"/>
  <c r="L1535" i="1"/>
  <c r="M1535" i="1" s="1"/>
  <c r="L1537" i="1"/>
  <c r="M1537" i="1" s="1"/>
  <c r="L1538" i="1"/>
  <c r="M1538" i="1" s="1"/>
  <c r="L1539" i="1"/>
  <c r="M1539" i="1" s="1"/>
  <c r="L1540" i="1"/>
  <c r="M1540" i="1" s="1"/>
  <c r="L1541" i="1"/>
  <c r="M1541" i="1" s="1"/>
  <c r="L1542" i="1"/>
  <c r="M1542" i="1" s="1"/>
  <c r="L1544" i="1"/>
  <c r="M1544" i="1" s="1"/>
  <c r="L1545" i="1"/>
  <c r="M1545" i="1" s="1"/>
  <c r="L1546" i="1"/>
  <c r="M1546" i="1" s="1"/>
  <c r="L1547" i="1"/>
  <c r="M1547" i="1" s="1"/>
  <c r="L1548" i="1"/>
  <c r="M1548" i="1" s="1"/>
  <c r="L1549" i="1"/>
  <c r="M1549" i="1" s="1"/>
  <c r="L1550" i="1"/>
  <c r="M1550" i="1" s="1"/>
  <c r="L1551" i="1"/>
  <c r="M1551" i="1" s="1"/>
  <c r="L1553" i="1"/>
  <c r="M1553" i="1" s="1"/>
  <c r="L1554" i="1"/>
  <c r="M1554" i="1" s="1"/>
  <c r="L1557" i="1"/>
  <c r="M1557" i="1" s="1"/>
  <c r="L1558" i="1"/>
  <c r="M1558" i="1" s="1"/>
  <c r="L1559" i="1"/>
  <c r="M1559" i="1" s="1"/>
  <c r="L1560" i="1"/>
  <c r="M1560" i="1" s="1"/>
  <c r="L1561" i="1"/>
  <c r="M1561" i="1" s="1"/>
  <c r="L1562" i="1"/>
  <c r="M1562" i="1" s="1"/>
  <c r="L1563" i="1"/>
  <c r="M1563" i="1" s="1"/>
  <c r="L1566" i="1"/>
  <c r="M1566" i="1" s="1"/>
  <c r="L1567" i="1"/>
  <c r="M1567" i="1" s="1"/>
  <c r="L1569" i="1"/>
  <c r="M1569" i="1" s="1"/>
  <c r="L1570" i="1"/>
  <c r="M1570" i="1" s="1"/>
  <c r="L1571" i="1"/>
  <c r="M1571" i="1" s="1"/>
  <c r="L1572" i="1"/>
  <c r="M1572" i="1" s="1"/>
  <c r="L1573" i="1"/>
  <c r="M1573" i="1" s="1"/>
  <c r="L1574" i="1"/>
  <c r="M1574" i="1" s="1"/>
  <c r="L1575" i="1"/>
  <c r="M1575" i="1" s="1"/>
  <c r="L1577" i="1"/>
  <c r="M1577" i="1" s="1"/>
  <c r="L1578" i="1"/>
  <c r="M1578" i="1" s="1"/>
  <c r="L1579" i="1"/>
  <c r="M1579" i="1" s="1"/>
  <c r="L1580" i="1"/>
  <c r="M1580" i="1" s="1"/>
  <c r="L1581" i="1"/>
  <c r="M1581" i="1" s="1"/>
  <c r="L1582" i="1"/>
  <c r="M1582" i="1" s="1"/>
  <c r="L1583" i="1"/>
  <c r="M1583" i="1" s="1"/>
  <c r="L1584" i="1"/>
  <c r="M1584" i="1" s="1"/>
  <c r="L1585" i="1"/>
  <c r="M1585" i="1" s="1"/>
  <c r="L1586" i="1"/>
  <c r="M1586" i="1" s="1"/>
  <c r="L1587" i="1"/>
  <c r="M1587" i="1" s="1"/>
  <c r="L1588" i="1"/>
  <c r="M1588" i="1" s="1"/>
  <c r="L1589" i="1"/>
  <c r="M1589" i="1" s="1"/>
  <c r="L1590" i="1"/>
  <c r="M1590" i="1" s="1"/>
  <c r="L1591" i="1"/>
  <c r="M1591" i="1" s="1"/>
  <c r="L1592" i="1"/>
  <c r="M1592" i="1" s="1"/>
  <c r="L1593" i="1"/>
  <c r="M1593" i="1" s="1"/>
  <c r="L1594" i="1"/>
  <c r="M1594" i="1" s="1"/>
  <c r="L1595" i="1"/>
  <c r="M1595" i="1" s="1"/>
  <c r="L1596" i="1"/>
  <c r="M1596" i="1" s="1"/>
  <c r="L1597" i="1"/>
  <c r="M1597" i="1" s="1"/>
  <c r="L1598" i="1"/>
  <c r="M1598" i="1" s="1"/>
  <c r="L1601" i="1"/>
  <c r="M1601" i="1" s="1"/>
  <c r="L1602" i="1"/>
  <c r="M1602" i="1" s="1"/>
  <c r="L1603" i="1"/>
  <c r="M1603" i="1" s="1"/>
  <c r="L1604" i="1"/>
  <c r="M1604" i="1" s="1"/>
  <c r="L1605" i="1"/>
  <c r="M1605" i="1" s="1"/>
  <c r="L1606" i="1"/>
  <c r="M1606" i="1" s="1"/>
  <c r="L1607" i="1"/>
  <c r="M1607" i="1" s="1"/>
  <c r="L1608" i="1"/>
  <c r="M1608" i="1" s="1"/>
  <c r="L1611" i="1"/>
  <c r="M1611" i="1" s="1"/>
  <c r="L1614" i="1"/>
  <c r="M1614" i="1" s="1"/>
  <c r="L1617" i="1"/>
  <c r="M1617" i="1" s="1"/>
  <c r="L1619" i="1"/>
  <c r="M1619" i="1" s="1"/>
  <c r="L1620" i="1"/>
  <c r="M1620" i="1" s="1"/>
  <c r="L1621" i="1"/>
  <c r="M1621" i="1" s="1"/>
  <c r="L1622" i="1"/>
  <c r="M1622" i="1" s="1"/>
  <c r="L1623" i="1"/>
  <c r="M1623" i="1" s="1"/>
  <c r="L1624" i="1"/>
  <c r="M1624" i="1" s="1"/>
  <c r="L1625" i="1"/>
  <c r="M1625" i="1" s="1"/>
  <c r="L1626" i="1"/>
  <c r="M1626" i="1" s="1"/>
  <c r="L1627" i="1"/>
  <c r="M1627" i="1" s="1"/>
  <c r="L1629" i="1"/>
  <c r="M1629" i="1" s="1"/>
  <c r="L1630" i="1"/>
  <c r="M1630" i="1" s="1"/>
  <c r="L1631" i="1"/>
  <c r="M1631" i="1" s="1"/>
  <c r="L1632" i="1"/>
  <c r="M1632" i="1" s="1"/>
  <c r="L1633" i="1"/>
  <c r="M1633" i="1" s="1"/>
  <c r="L1634" i="1"/>
  <c r="M1634" i="1" s="1"/>
  <c r="L1635" i="1"/>
  <c r="M1635" i="1" s="1"/>
  <c r="L1636" i="1"/>
  <c r="M1636" i="1" s="1"/>
  <c r="L1637" i="1"/>
  <c r="M1637" i="1" s="1"/>
  <c r="L1638" i="1"/>
  <c r="M1638" i="1" s="1"/>
  <c r="L1639" i="1"/>
  <c r="M1639" i="1" s="1"/>
  <c r="L1640" i="1"/>
  <c r="M1640" i="1" s="1"/>
  <c r="L1641" i="1"/>
  <c r="M1641" i="1" s="1"/>
  <c r="L1642" i="1"/>
  <c r="M1642" i="1" s="1"/>
  <c r="L1643" i="1"/>
  <c r="M1643" i="1" s="1"/>
  <c r="L1644" i="1"/>
  <c r="M1644" i="1" s="1"/>
  <c r="L1645" i="1"/>
  <c r="M1645" i="1" s="1"/>
  <c r="L1649" i="1"/>
  <c r="M1649" i="1" s="1"/>
  <c r="L1650" i="1"/>
  <c r="M1650" i="1" s="1"/>
  <c r="L1651" i="1"/>
  <c r="M1651" i="1" s="1"/>
  <c r="L1652" i="1"/>
  <c r="M1652" i="1" s="1"/>
  <c r="L1653" i="1"/>
  <c r="M1653" i="1" s="1"/>
  <c r="L1654" i="1"/>
  <c r="M1654" i="1" s="1"/>
  <c r="L1655" i="1"/>
  <c r="M1655" i="1" s="1"/>
  <c r="L1656" i="1"/>
  <c r="M1656" i="1" s="1"/>
  <c r="L1657" i="1"/>
  <c r="M1657" i="1" s="1"/>
  <c r="L1658" i="1"/>
  <c r="M1658" i="1" s="1"/>
  <c r="L1659" i="1"/>
  <c r="M1659" i="1" s="1"/>
  <c r="L1660" i="1"/>
  <c r="M1660" i="1" s="1"/>
  <c r="L1661" i="1"/>
  <c r="M1661" i="1" s="1"/>
  <c r="L1662" i="1"/>
  <c r="M1662" i="1" s="1"/>
  <c r="L1663" i="1"/>
  <c r="M1663" i="1" s="1"/>
  <c r="L1664" i="1"/>
  <c r="M1664" i="1" s="1"/>
  <c r="L1665" i="1"/>
  <c r="M1665" i="1" s="1"/>
  <c r="L1666" i="1"/>
  <c r="M1666" i="1" s="1"/>
  <c r="L1667" i="1"/>
  <c r="M1667" i="1" s="1"/>
  <c r="L1668" i="1"/>
  <c r="M1668" i="1" s="1"/>
  <c r="L1669" i="1"/>
  <c r="M1669" i="1" s="1"/>
  <c r="L1670" i="1"/>
  <c r="M1670" i="1" s="1"/>
  <c r="L1671" i="1"/>
  <c r="M1671" i="1" s="1"/>
  <c r="L1672" i="1"/>
  <c r="M1672" i="1" s="1"/>
  <c r="L1673" i="1"/>
  <c r="M1673" i="1" s="1"/>
  <c r="L1674" i="1"/>
  <c r="M1674" i="1" s="1"/>
  <c r="L1676" i="1"/>
  <c r="M1676" i="1" s="1"/>
  <c r="L1677" i="1"/>
  <c r="M1677" i="1" s="1"/>
  <c r="L1678" i="1"/>
  <c r="M1678" i="1" s="1"/>
  <c r="L1679" i="1"/>
  <c r="M1679" i="1" s="1"/>
  <c r="L1680" i="1"/>
  <c r="M1680" i="1" s="1"/>
  <c r="L1681" i="1"/>
  <c r="M1681" i="1" s="1"/>
  <c r="L1682" i="1"/>
  <c r="M1682" i="1" s="1"/>
  <c r="L1687" i="1"/>
  <c r="M1687" i="1" s="1"/>
  <c r="L1688" i="1"/>
  <c r="M1688" i="1" s="1"/>
  <c r="L1691" i="1"/>
  <c r="M1691" i="1" s="1"/>
  <c r="L1692" i="1"/>
  <c r="M1692" i="1" s="1"/>
  <c r="L1693" i="1"/>
  <c r="M1693" i="1" s="1"/>
  <c r="L1694" i="1"/>
  <c r="M1694" i="1" s="1"/>
  <c r="L1695" i="1"/>
  <c r="M1695" i="1" s="1"/>
  <c r="L1701" i="1"/>
  <c r="M1701" i="1" s="1"/>
  <c r="L1702" i="1"/>
  <c r="M1702" i="1" s="1"/>
  <c r="L1703" i="1"/>
  <c r="M1703" i="1" s="1"/>
  <c r="L1704" i="1"/>
  <c r="M1704" i="1" s="1"/>
  <c r="L1706" i="1"/>
  <c r="M1706" i="1" s="1"/>
  <c r="L1708" i="1"/>
  <c r="M1708" i="1" s="1"/>
  <c r="L1709" i="1"/>
  <c r="M1709" i="1" s="1"/>
  <c r="L1712" i="1"/>
  <c r="M1712" i="1" s="1"/>
  <c r="L1713" i="1"/>
  <c r="M1713" i="1" s="1"/>
  <c r="L1714" i="1"/>
  <c r="M1714" i="1" s="1"/>
  <c r="L1715" i="1"/>
  <c r="M1715" i="1" s="1"/>
  <c r="L1716" i="1"/>
  <c r="M1716" i="1" s="1"/>
  <c r="L1717" i="1"/>
  <c r="M1717" i="1" s="1"/>
  <c r="L1718" i="1"/>
  <c r="M1718" i="1" s="1"/>
  <c r="L1719" i="1"/>
  <c r="M1719" i="1" s="1"/>
  <c r="L1720" i="1"/>
  <c r="M1720" i="1" s="1"/>
  <c r="L1721" i="1"/>
  <c r="M1721" i="1" s="1"/>
  <c r="L1722" i="1"/>
  <c r="M1722" i="1" s="1"/>
  <c r="L1723" i="1"/>
  <c r="M1723" i="1" s="1"/>
  <c r="L1724" i="1"/>
  <c r="M1724" i="1" s="1"/>
  <c r="L1725" i="1"/>
  <c r="M1725" i="1" s="1"/>
  <c r="L1726" i="1"/>
  <c r="M1726" i="1" s="1"/>
  <c r="L1727" i="1"/>
  <c r="M1727" i="1" s="1"/>
  <c r="L1728" i="1"/>
  <c r="M1728" i="1" s="1"/>
  <c r="L1729" i="1"/>
  <c r="M1729" i="1" s="1"/>
  <c r="L1730" i="1"/>
  <c r="M1730" i="1" s="1"/>
  <c r="L1731" i="1"/>
  <c r="M1731" i="1" s="1"/>
  <c r="L1732" i="1"/>
  <c r="M1732" i="1" s="1"/>
  <c r="L1733" i="1"/>
  <c r="M1733" i="1" s="1"/>
  <c r="L1734" i="1"/>
  <c r="M1734" i="1" s="1"/>
  <c r="L1735" i="1"/>
  <c r="M1735" i="1" s="1"/>
  <c r="L1737" i="1"/>
  <c r="M1737" i="1" s="1"/>
  <c r="L1738" i="1"/>
  <c r="M1738" i="1" s="1"/>
  <c r="L1739" i="1"/>
  <c r="M1739" i="1" s="1"/>
  <c r="L1740" i="1"/>
  <c r="M1740" i="1" s="1"/>
  <c r="L1741" i="1"/>
  <c r="M1741" i="1" s="1"/>
  <c r="L1742" i="1"/>
  <c r="M1742" i="1" s="1"/>
  <c r="L1743" i="1"/>
  <c r="M1743" i="1" s="1"/>
  <c r="L1744" i="1"/>
  <c r="M1744" i="1" s="1"/>
  <c r="L1745" i="1"/>
  <c r="M1745" i="1" s="1"/>
  <c r="L1746" i="1"/>
  <c r="M1746" i="1" s="1"/>
  <c r="L1747" i="1"/>
  <c r="M1747" i="1" s="1"/>
  <c r="L1748" i="1"/>
  <c r="M1748" i="1" s="1"/>
  <c r="L1749" i="1"/>
  <c r="M1749" i="1" s="1"/>
  <c r="L1750" i="1"/>
  <c r="M1750" i="1" s="1"/>
  <c r="L1751" i="1"/>
  <c r="M1751" i="1" s="1"/>
  <c r="L1752" i="1"/>
  <c r="M1752" i="1" s="1"/>
  <c r="L1753" i="1"/>
  <c r="M1753" i="1" s="1"/>
  <c r="L1754" i="1"/>
  <c r="M1754" i="1" s="1"/>
  <c r="L1755" i="1"/>
  <c r="M1755" i="1" s="1"/>
  <c r="L1756" i="1"/>
  <c r="M1756" i="1" s="1"/>
  <c r="L1760" i="1"/>
  <c r="M1760" i="1" s="1"/>
  <c r="L1761" i="1"/>
  <c r="M1761" i="1" s="1"/>
  <c r="L1762" i="1"/>
  <c r="M1762" i="1" s="1"/>
  <c r="L1763" i="1"/>
  <c r="M1763" i="1" s="1"/>
  <c r="L1764" i="1"/>
  <c r="M1764" i="1" s="1"/>
  <c r="L1765" i="1"/>
  <c r="M1765" i="1" s="1"/>
  <c r="L1766" i="1"/>
  <c r="M1766" i="1" s="1"/>
  <c r="L1767" i="1"/>
  <c r="M1767" i="1" s="1"/>
  <c r="L1768" i="1"/>
  <c r="M1768" i="1" s="1"/>
  <c r="L1769" i="1"/>
  <c r="M1769" i="1" s="1"/>
  <c r="L1770" i="1"/>
  <c r="M1770" i="1" s="1"/>
  <c r="L1771" i="1"/>
  <c r="M1771" i="1" s="1"/>
  <c r="L1772" i="1"/>
  <c r="M1772" i="1" s="1"/>
  <c r="L1773" i="1"/>
  <c r="M1773" i="1" s="1"/>
  <c r="L1774" i="1"/>
  <c r="M1774" i="1" s="1"/>
  <c r="L1775" i="1"/>
  <c r="M1775" i="1" s="1"/>
  <c r="L1776" i="1"/>
  <c r="M1776" i="1" s="1"/>
  <c r="L1777" i="1"/>
  <c r="M1777" i="1" s="1"/>
  <c r="L1778" i="1"/>
  <c r="M1778" i="1" s="1"/>
  <c r="L1779" i="1"/>
  <c r="M1779" i="1" s="1"/>
  <c r="L1780" i="1"/>
  <c r="M1780" i="1" s="1"/>
  <c r="L1781" i="1"/>
  <c r="M1781" i="1" s="1"/>
  <c r="L1782" i="1"/>
  <c r="M1782" i="1" s="1"/>
  <c r="L1783" i="1"/>
  <c r="M1783" i="1" s="1"/>
  <c r="L1785" i="1"/>
  <c r="M1785" i="1" s="1"/>
  <c r="L1786" i="1"/>
  <c r="M1786" i="1" s="1"/>
  <c r="L1787" i="1"/>
  <c r="M1787" i="1" s="1"/>
  <c r="L1788" i="1"/>
  <c r="M1788" i="1" s="1"/>
  <c r="L1789" i="1"/>
  <c r="M1789" i="1" s="1"/>
  <c r="L1790" i="1"/>
  <c r="M1790" i="1" s="1"/>
  <c r="L1791" i="1"/>
  <c r="M1791" i="1" s="1"/>
  <c r="L1792" i="1"/>
  <c r="M1792" i="1" s="1"/>
  <c r="L1793" i="1"/>
  <c r="M1793" i="1" s="1"/>
  <c r="L1794" i="1"/>
  <c r="M1794" i="1" s="1"/>
  <c r="L1795" i="1"/>
  <c r="M1795" i="1" s="1"/>
  <c r="L1796" i="1"/>
  <c r="M1796" i="1" s="1"/>
  <c r="L1797" i="1"/>
  <c r="M1797" i="1" s="1"/>
  <c r="L1798" i="1"/>
  <c r="M1798" i="1" s="1"/>
  <c r="L1799" i="1"/>
  <c r="M1799" i="1" s="1"/>
  <c r="L1800" i="1"/>
  <c r="M1800" i="1" s="1"/>
  <c r="L1801" i="1"/>
  <c r="M1801" i="1" s="1"/>
  <c r="L1802" i="1"/>
  <c r="M1802" i="1" s="1"/>
  <c r="L1803" i="1"/>
  <c r="M1803" i="1" s="1"/>
  <c r="L1804" i="1"/>
  <c r="M1804" i="1" s="1"/>
  <c r="L1805" i="1"/>
  <c r="M1805" i="1" s="1"/>
  <c r="L1806" i="1"/>
  <c r="M1806" i="1" s="1"/>
  <c r="L1807" i="1"/>
  <c r="M1807" i="1" s="1"/>
  <c r="L1808" i="1"/>
  <c r="M1808" i="1" s="1"/>
  <c r="L1809" i="1"/>
  <c r="M1809" i="1" s="1"/>
  <c r="L1810" i="1"/>
  <c r="M1810" i="1" s="1"/>
  <c r="L1811" i="1"/>
  <c r="M1811" i="1" s="1"/>
  <c r="L1812" i="1"/>
  <c r="M1812" i="1" s="1"/>
  <c r="L1813" i="1"/>
  <c r="M1813" i="1" s="1"/>
  <c r="L1814" i="1"/>
  <c r="M1814" i="1" s="1"/>
  <c r="L1815" i="1"/>
  <c r="M1815" i="1" s="1"/>
  <c r="L1816" i="1"/>
  <c r="M1816" i="1" s="1"/>
  <c r="L1817" i="1"/>
  <c r="M1817" i="1" s="1"/>
  <c r="L1818" i="1"/>
  <c r="M1818" i="1" s="1"/>
  <c r="L1819" i="1"/>
  <c r="M1819" i="1" s="1"/>
  <c r="L1820" i="1"/>
  <c r="M1820" i="1" s="1"/>
  <c r="L1821" i="1"/>
  <c r="M1821" i="1" s="1"/>
  <c r="L1822" i="1"/>
  <c r="M1822" i="1" s="1"/>
  <c r="L1826" i="1"/>
  <c r="M1826" i="1" s="1"/>
  <c r="L1827" i="1"/>
  <c r="M1827" i="1" s="1"/>
  <c r="L1828" i="1"/>
  <c r="M1828" i="1" s="1"/>
  <c r="L1829" i="1"/>
  <c r="M1829" i="1" s="1"/>
  <c r="L1830" i="1"/>
  <c r="M1830" i="1" s="1"/>
  <c r="L1831" i="1"/>
  <c r="M1831" i="1" s="1"/>
  <c r="L1832" i="1"/>
  <c r="M1832" i="1" s="1"/>
  <c r="L1833" i="1"/>
  <c r="M1833" i="1" s="1"/>
  <c r="L1834" i="1"/>
  <c r="M1834" i="1" s="1"/>
  <c r="L1835" i="1"/>
  <c r="M1835" i="1" s="1"/>
  <c r="L1836" i="1"/>
  <c r="M1836" i="1" s="1"/>
  <c r="L1837" i="1"/>
  <c r="M1837" i="1" s="1"/>
  <c r="L1838" i="1"/>
  <c r="M1838" i="1" s="1"/>
  <c r="L1839" i="1"/>
  <c r="M1839" i="1" s="1"/>
  <c r="L1840" i="1"/>
  <c r="M1840" i="1" s="1"/>
  <c r="L1841" i="1"/>
  <c r="M1841" i="1" s="1"/>
  <c r="L1842" i="1"/>
  <c r="M1842" i="1" s="1"/>
  <c r="L1843" i="1"/>
  <c r="M1843" i="1" s="1"/>
  <c r="L1844" i="1"/>
  <c r="M1844" i="1" s="1"/>
  <c r="L1845" i="1"/>
  <c r="M1845" i="1" s="1"/>
  <c r="L1846" i="1"/>
  <c r="M1846" i="1" s="1"/>
  <c r="L1847" i="1"/>
  <c r="M1847" i="1" s="1"/>
  <c r="L1848" i="1"/>
  <c r="M1848" i="1" s="1"/>
  <c r="L1851" i="1"/>
  <c r="M1851" i="1" s="1"/>
  <c r="L1852" i="1"/>
  <c r="M1852" i="1" s="1"/>
  <c r="L1853" i="1"/>
  <c r="M1853" i="1" s="1"/>
  <c r="L1854" i="1"/>
  <c r="M1854" i="1" s="1"/>
  <c r="L1855" i="1"/>
  <c r="M1855" i="1" s="1"/>
  <c r="L1856" i="1"/>
  <c r="M1856" i="1" s="1"/>
  <c r="L1857" i="1"/>
  <c r="M1857" i="1" s="1"/>
  <c r="L1858" i="1"/>
  <c r="M1858" i="1" s="1"/>
  <c r="L1859" i="1"/>
  <c r="M1859" i="1" s="1"/>
  <c r="L1860" i="1"/>
  <c r="M1860" i="1" s="1"/>
  <c r="L1861" i="1"/>
  <c r="M1861" i="1" s="1"/>
  <c r="L1862" i="1"/>
  <c r="M1862" i="1" s="1"/>
  <c r="L1863" i="1"/>
  <c r="M1863" i="1" s="1"/>
  <c r="L1864" i="1"/>
  <c r="M1864" i="1" s="1"/>
  <c r="L1865" i="1"/>
  <c r="M1865" i="1" s="1"/>
  <c r="L1866" i="1"/>
  <c r="M1866" i="1" s="1"/>
  <c r="L1867" i="1"/>
  <c r="M1867" i="1" s="1"/>
  <c r="L1868" i="1"/>
  <c r="M1868" i="1" s="1"/>
  <c r="L1869" i="1"/>
  <c r="M1869" i="1" s="1"/>
  <c r="L1870" i="1"/>
  <c r="M1870" i="1" s="1"/>
  <c r="L1871" i="1"/>
  <c r="M1871" i="1" s="1"/>
  <c r="L1872" i="1"/>
  <c r="M1872" i="1" s="1"/>
  <c r="L1873" i="1"/>
  <c r="M1873" i="1" s="1"/>
  <c r="L1874" i="1"/>
  <c r="M1874" i="1" s="1"/>
  <c r="L1875" i="1"/>
  <c r="M1875" i="1" s="1"/>
  <c r="L1876" i="1"/>
  <c r="M1876" i="1" s="1"/>
  <c r="L1877" i="1"/>
  <c r="M1877" i="1" s="1"/>
  <c r="L1878" i="1"/>
  <c r="M1878" i="1" s="1"/>
  <c r="L1879" i="1"/>
  <c r="M1879" i="1" s="1"/>
  <c r="L1880" i="1"/>
  <c r="M1880" i="1" s="1"/>
  <c r="L1881" i="1"/>
  <c r="M1881" i="1" s="1"/>
  <c r="L1882" i="1"/>
  <c r="M1882" i="1" s="1"/>
  <c r="L1883" i="1"/>
  <c r="M1883" i="1" s="1"/>
  <c r="L1884" i="1"/>
  <c r="M1884" i="1" s="1"/>
  <c r="L1885" i="1"/>
  <c r="M1885" i="1" s="1"/>
  <c r="L1886" i="1"/>
  <c r="M1886" i="1" s="1"/>
  <c r="L1887" i="1"/>
  <c r="M1887" i="1" s="1"/>
  <c r="L1888" i="1"/>
  <c r="M1888" i="1" s="1"/>
  <c r="L1889" i="1"/>
  <c r="M1889" i="1" s="1"/>
  <c r="L1890" i="1"/>
  <c r="M1890" i="1" s="1"/>
  <c r="L1891" i="1"/>
  <c r="M1891" i="1" s="1"/>
  <c r="L1892" i="1"/>
  <c r="M1892" i="1" s="1"/>
  <c r="L1893" i="1"/>
  <c r="M1893" i="1" s="1"/>
  <c r="L1894" i="1"/>
  <c r="M1894" i="1" s="1"/>
  <c r="L1895" i="1"/>
  <c r="M1895" i="1" s="1"/>
  <c r="L1896" i="1"/>
  <c r="M1896" i="1" s="1"/>
  <c r="L1897" i="1"/>
  <c r="M1897" i="1" s="1"/>
  <c r="L1898" i="1"/>
  <c r="M1898" i="1" s="1"/>
  <c r="L1899" i="1"/>
  <c r="M1899" i="1" s="1"/>
  <c r="L1900" i="1"/>
  <c r="M1900" i="1" s="1"/>
  <c r="L1901" i="1"/>
  <c r="M1901" i="1" s="1"/>
  <c r="L1902" i="1"/>
  <c r="M1902" i="1" s="1"/>
  <c r="L1903" i="1"/>
  <c r="M1903" i="1" s="1"/>
  <c r="L1904" i="1"/>
  <c r="M1904" i="1" s="1"/>
  <c r="L1905" i="1"/>
  <c r="M1905" i="1" s="1"/>
  <c r="L1906" i="1"/>
  <c r="M1906" i="1" s="1"/>
  <c r="L1907" i="1"/>
  <c r="M1907" i="1" s="1"/>
  <c r="L1908" i="1"/>
  <c r="M1908" i="1" s="1"/>
  <c r="L1909" i="1"/>
  <c r="M1909" i="1" s="1"/>
  <c r="L1910" i="1"/>
  <c r="M1910" i="1" s="1"/>
  <c r="L1911" i="1"/>
  <c r="M1911" i="1" s="1"/>
  <c r="L1912" i="1"/>
  <c r="M1912" i="1" s="1"/>
  <c r="L1913" i="1"/>
  <c r="M1913" i="1" s="1"/>
  <c r="L1914" i="1"/>
  <c r="M1914" i="1" s="1"/>
  <c r="L1915" i="1"/>
  <c r="M1915" i="1" s="1"/>
  <c r="L1916" i="1"/>
  <c r="M1916" i="1" s="1"/>
  <c r="L1917" i="1"/>
  <c r="M1917" i="1" s="1"/>
  <c r="L1918" i="1"/>
  <c r="M1918" i="1" s="1"/>
  <c r="L1919" i="1"/>
  <c r="M1919" i="1" s="1"/>
  <c r="L1920" i="1"/>
  <c r="M1920" i="1" s="1"/>
  <c r="L1921" i="1"/>
  <c r="M1921" i="1" s="1"/>
  <c r="L1922" i="1"/>
  <c r="M1922" i="1" s="1"/>
  <c r="L1923" i="1"/>
  <c r="M1923" i="1" s="1"/>
  <c r="L1924" i="1"/>
  <c r="M1924" i="1" s="1"/>
  <c r="L1925" i="1"/>
  <c r="M1925" i="1" s="1"/>
  <c r="L1926" i="1"/>
  <c r="M1926" i="1" s="1"/>
  <c r="L1927" i="1"/>
  <c r="M1927" i="1" s="1"/>
  <c r="L1928" i="1"/>
  <c r="M1928" i="1" s="1"/>
  <c r="L1929" i="1"/>
  <c r="M1929" i="1" s="1"/>
  <c r="L1930" i="1"/>
  <c r="M1930" i="1" s="1"/>
  <c r="L1931" i="1"/>
  <c r="M1931" i="1" s="1"/>
  <c r="L1932" i="1"/>
  <c r="M1932" i="1" s="1"/>
  <c r="L1933" i="1"/>
  <c r="M1933" i="1" s="1"/>
  <c r="L1934" i="1"/>
  <c r="M1934" i="1" s="1"/>
  <c r="L1935" i="1"/>
  <c r="M1935" i="1" s="1"/>
  <c r="L1936" i="1"/>
  <c r="M1936" i="1" s="1"/>
  <c r="L1937" i="1"/>
  <c r="M1937" i="1" s="1"/>
  <c r="L1938" i="1"/>
  <c r="M1938" i="1" s="1"/>
  <c r="L1939" i="1"/>
  <c r="M1939" i="1" s="1"/>
  <c r="L1940" i="1"/>
  <c r="M1940" i="1" s="1"/>
  <c r="L1941" i="1"/>
  <c r="M1941" i="1" s="1"/>
  <c r="L1942" i="1"/>
  <c r="M1942" i="1" s="1"/>
  <c r="L1943" i="1"/>
  <c r="M1943" i="1" s="1"/>
  <c r="L1944" i="1"/>
  <c r="M1944" i="1" s="1"/>
  <c r="L1945" i="1"/>
  <c r="M1945" i="1" s="1"/>
  <c r="L1946" i="1"/>
  <c r="M1946" i="1" s="1"/>
  <c r="L1947" i="1"/>
  <c r="M1947" i="1" s="1"/>
  <c r="L1948" i="1"/>
  <c r="M1948" i="1" s="1"/>
  <c r="L1949" i="1"/>
  <c r="M1949" i="1" s="1"/>
  <c r="L1952" i="1"/>
  <c r="M1952" i="1" s="1"/>
  <c r="L1953" i="1"/>
  <c r="M1953" i="1" s="1"/>
  <c r="L1954" i="1"/>
  <c r="M1954" i="1" s="1"/>
  <c r="L1955" i="1"/>
  <c r="M1955" i="1" s="1"/>
  <c r="L1956" i="1"/>
  <c r="M1956" i="1" s="1"/>
  <c r="L1957" i="1"/>
  <c r="M1957" i="1" s="1"/>
  <c r="L1958" i="1"/>
  <c r="M1958" i="1" s="1"/>
  <c r="L1959" i="1"/>
  <c r="M1959" i="1" s="1"/>
  <c r="L1960" i="1"/>
  <c r="M1960" i="1" s="1"/>
  <c r="L1961" i="1"/>
  <c r="M1961" i="1" s="1"/>
  <c r="L1962" i="1"/>
  <c r="M1962" i="1" s="1"/>
  <c r="L1963" i="1"/>
  <c r="M1963" i="1" s="1"/>
  <c r="L1964" i="1"/>
  <c r="M1964" i="1" s="1"/>
  <c r="L1965" i="1"/>
  <c r="M1965" i="1" s="1"/>
  <c r="L1966" i="1"/>
  <c r="M1966" i="1" s="1"/>
  <c r="L1967" i="1"/>
  <c r="M1967" i="1" s="1"/>
  <c r="L1968" i="1"/>
  <c r="M1968" i="1" s="1"/>
  <c r="L1969" i="1"/>
  <c r="M1969" i="1" s="1"/>
  <c r="L1970" i="1"/>
  <c r="M1970" i="1" s="1"/>
  <c r="L1971" i="1"/>
  <c r="M1971" i="1" s="1"/>
  <c r="L1972" i="1"/>
  <c r="M1972" i="1" s="1"/>
  <c r="L1973" i="1"/>
  <c r="M1973" i="1" s="1"/>
  <c r="L1974" i="1"/>
  <c r="M1974" i="1" s="1"/>
  <c r="L1975" i="1"/>
  <c r="M1975" i="1" s="1"/>
  <c r="L1976" i="1"/>
  <c r="M1976" i="1" s="1"/>
  <c r="L1977" i="1"/>
  <c r="M1977" i="1" s="1"/>
  <c r="L1978" i="1"/>
  <c r="M1978" i="1" s="1"/>
  <c r="L1979" i="1"/>
  <c r="M1979" i="1" s="1"/>
  <c r="L1980" i="1"/>
  <c r="M1980" i="1" s="1"/>
  <c r="L1981" i="1"/>
  <c r="M1981" i="1" s="1"/>
  <c r="L1982" i="1"/>
  <c r="M1982" i="1" s="1"/>
  <c r="L1983" i="1"/>
  <c r="M1983" i="1" s="1"/>
  <c r="L1984" i="1"/>
  <c r="M1984" i="1" s="1"/>
  <c r="L1985" i="1"/>
  <c r="M1985" i="1" s="1"/>
  <c r="L1986" i="1"/>
  <c r="M1986" i="1" s="1"/>
  <c r="L1987" i="1"/>
  <c r="M1987" i="1" s="1"/>
  <c r="L1988" i="1"/>
  <c r="M1988" i="1" s="1"/>
  <c r="L1989" i="1"/>
  <c r="M1989" i="1" s="1"/>
  <c r="L1990" i="1"/>
  <c r="M1990" i="1" s="1"/>
  <c r="L1991" i="1"/>
  <c r="M1991" i="1" s="1"/>
  <c r="L1992" i="1"/>
  <c r="M1992" i="1" s="1"/>
  <c r="L1993" i="1"/>
  <c r="M1993" i="1" s="1"/>
  <c r="L1994" i="1"/>
  <c r="M1994" i="1" s="1"/>
  <c r="L1995" i="1"/>
  <c r="M1995" i="1" s="1"/>
  <c r="L1996" i="1"/>
  <c r="M1996" i="1" s="1"/>
  <c r="L1997" i="1"/>
  <c r="M1997" i="1" s="1"/>
  <c r="L1998" i="1"/>
  <c r="M1998" i="1" s="1"/>
  <c r="L1999" i="1"/>
  <c r="M1999" i="1" s="1"/>
  <c r="L2000" i="1"/>
  <c r="M2000" i="1" s="1"/>
  <c r="L2001" i="1"/>
  <c r="M2001" i="1" s="1"/>
  <c r="L2002" i="1"/>
  <c r="M2002" i="1" s="1"/>
  <c r="L2003" i="1"/>
  <c r="M2003" i="1" s="1"/>
  <c r="L2004" i="1"/>
  <c r="M2004" i="1" s="1"/>
  <c r="L2005" i="1"/>
  <c r="M2005" i="1" s="1"/>
  <c r="L2006" i="1"/>
  <c r="M2006" i="1" s="1"/>
  <c r="L2007" i="1"/>
  <c r="M2007" i="1" s="1"/>
  <c r="L2008" i="1"/>
  <c r="M2008" i="1" s="1"/>
  <c r="L2009" i="1"/>
  <c r="M2009" i="1" s="1"/>
  <c r="L2010" i="1"/>
  <c r="M2010" i="1" s="1"/>
  <c r="L2011" i="1"/>
  <c r="M2011" i="1" s="1"/>
  <c r="L2012" i="1"/>
  <c r="M2012" i="1" s="1"/>
  <c r="L2013" i="1"/>
  <c r="M2013" i="1" s="1"/>
  <c r="L2014" i="1"/>
  <c r="M2014" i="1" s="1"/>
  <c r="L2015" i="1"/>
  <c r="M2015" i="1" s="1"/>
  <c r="L2016" i="1"/>
  <c r="M2016" i="1" s="1"/>
  <c r="L2017" i="1"/>
  <c r="M2017" i="1" s="1"/>
  <c r="L2018" i="1"/>
  <c r="M2018" i="1" s="1"/>
  <c r="L2019" i="1"/>
  <c r="M2019" i="1" s="1"/>
  <c r="L2020" i="1"/>
  <c r="M2020" i="1" s="1"/>
  <c r="L2021" i="1"/>
  <c r="M2021" i="1" s="1"/>
  <c r="L2022" i="1"/>
  <c r="M2022" i="1" s="1"/>
  <c r="L2023" i="1"/>
  <c r="M2023" i="1" s="1"/>
  <c r="L2024" i="1"/>
  <c r="M2024" i="1" s="1"/>
  <c r="L2025" i="1"/>
  <c r="M2025" i="1" s="1"/>
  <c r="L2026" i="1"/>
  <c r="M2026" i="1" s="1"/>
  <c r="L2027" i="1"/>
  <c r="M2027" i="1" s="1"/>
  <c r="L2028" i="1"/>
  <c r="M2028" i="1" s="1"/>
  <c r="L2029" i="1"/>
  <c r="M2029" i="1" s="1"/>
  <c r="L2030" i="1"/>
  <c r="M2030" i="1" s="1"/>
  <c r="L2031" i="1"/>
  <c r="M2031" i="1" s="1"/>
  <c r="L2032" i="1"/>
  <c r="M2032" i="1" s="1"/>
  <c r="L2033" i="1"/>
  <c r="M2033" i="1" s="1"/>
  <c r="L2034" i="1"/>
  <c r="M2034" i="1" s="1"/>
  <c r="L2035" i="1"/>
  <c r="M2035" i="1" s="1"/>
  <c r="L2036" i="1"/>
  <c r="M2036" i="1" s="1"/>
  <c r="L2037" i="1"/>
  <c r="M2037" i="1" s="1"/>
  <c r="L2038" i="1"/>
  <c r="M2038" i="1" s="1"/>
  <c r="L2039" i="1"/>
  <c r="M2039" i="1" s="1"/>
  <c r="L2040" i="1"/>
  <c r="M2040" i="1" s="1"/>
  <c r="L2041" i="1"/>
  <c r="M2041" i="1" s="1"/>
  <c r="L2042" i="1"/>
  <c r="M2042" i="1" s="1"/>
  <c r="L2043" i="1"/>
  <c r="M2043" i="1" s="1"/>
  <c r="L2044" i="1"/>
  <c r="M2044" i="1" s="1"/>
  <c r="L2045" i="1"/>
  <c r="M2045" i="1" s="1"/>
  <c r="L2046" i="1"/>
  <c r="M2046" i="1" s="1"/>
  <c r="L2047" i="1"/>
  <c r="M2047" i="1" s="1"/>
  <c r="L2048" i="1"/>
  <c r="M2048" i="1" s="1"/>
  <c r="L2049" i="1"/>
  <c r="M2049" i="1" s="1"/>
  <c r="L2050" i="1"/>
  <c r="M2050" i="1" s="1"/>
  <c r="L2051" i="1"/>
  <c r="M2051" i="1" s="1"/>
  <c r="L2052" i="1"/>
  <c r="M2052" i="1" s="1"/>
  <c r="L2053" i="1"/>
  <c r="M2053" i="1" s="1"/>
  <c r="L2054" i="1"/>
  <c r="M2054" i="1" s="1"/>
  <c r="L2055" i="1"/>
  <c r="M2055" i="1" s="1"/>
  <c r="L2056" i="1"/>
  <c r="M2056" i="1" s="1"/>
  <c r="L2057" i="1"/>
  <c r="M2057" i="1" s="1"/>
  <c r="L2058" i="1"/>
  <c r="M2058" i="1" s="1"/>
  <c r="L2059" i="1"/>
  <c r="M2059" i="1" s="1"/>
  <c r="L2060" i="1"/>
  <c r="M2060" i="1" s="1"/>
  <c r="L2061" i="1"/>
  <c r="M2061" i="1" s="1"/>
  <c r="L2062" i="1"/>
  <c r="M2062" i="1" s="1"/>
  <c r="L2063" i="1"/>
  <c r="M2063" i="1" s="1"/>
  <c r="L2064" i="1"/>
  <c r="M2064" i="1" s="1"/>
  <c r="L2065" i="1"/>
  <c r="M2065" i="1" s="1"/>
  <c r="L2066" i="1"/>
  <c r="M2066" i="1" s="1"/>
  <c r="L2067" i="1"/>
  <c r="M2067" i="1" s="1"/>
  <c r="L2068" i="1"/>
  <c r="M2068" i="1" s="1"/>
  <c r="L2069" i="1"/>
  <c r="M2069" i="1" s="1"/>
  <c r="L2070" i="1"/>
  <c r="M2070" i="1" s="1"/>
  <c r="L2071" i="1"/>
  <c r="M2071" i="1" s="1"/>
  <c r="L2072" i="1"/>
  <c r="M2072" i="1" s="1"/>
  <c r="L2073" i="1"/>
  <c r="M2073" i="1" s="1"/>
  <c r="L2074" i="1"/>
  <c r="M2074" i="1" s="1"/>
  <c r="L2075" i="1"/>
  <c r="M2075" i="1" s="1"/>
  <c r="L2076" i="1"/>
  <c r="M2076" i="1" s="1"/>
  <c r="L2077" i="1"/>
  <c r="M2077" i="1" s="1"/>
  <c r="L2078" i="1"/>
  <c r="M2078" i="1" s="1"/>
  <c r="L2079" i="1"/>
  <c r="M2079" i="1" s="1"/>
  <c r="L2080" i="1"/>
  <c r="M2080" i="1" s="1"/>
  <c r="L2081" i="1"/>
  <c r="M2081" i="1" s="1"/>
  <c r="L2082" i="1"/>
  <c r="M2082" i="1" s="1"/>
  <c r="L2083" i="1"/>
  <c r="M2083" i="1" s="1"/>
  <c r="L2084" i="1"/>
  <c r="M2084" i="1" s="1"/>
  <c r="L2085" i="1"/>
  <c r="M2085" i="1" s="1"/>
  <c r="L2086" i="1"/>
  <c r="M2086" i="1" s="1"/>
  <c r="L2087" i="1"/>
  <c r="M2087" i="1" s="1"/>
  <c r="L2088" i="1"/>
  <c r="M2088" i="1" s="1"/>
  <c r="L2089" i="1"/>
  <c r="M2089" i="1" s="1"/>
  <c r="L2090" i="1"/>
  <c r="M2090" i="1" s="1"/>
  <c r="L2091" i="1"/>
  <c r="M2091" i="1" s="1"/>
  <c r="L2092" i="1"/>
  <c r="M2092" i="1" s="1"/>
  <c r="L2093" i="1"/>
  <c r="M2093" i="1" s="1"/>
  <c r="L2094" i="1"/>
  <c r="M2094" i="1" s="1"/>
  <c r="L2095" i="1"/>
  <c r="M2095" i="1" s="1"/>
  <c r="L2096" i="1"/>
  <c r="M2096" i="1" s="1"/>
  <c r="L2097" i="1"/>
  <c r="M2097" i="1" s="1"/>
  <c r="L2098" i="1"/>
  <c r="M2098" i="1" s="1"/>
  <c r="L2099" i="1"/>
  <c r="M2099" i="1" s="1"/>
  <c r="L2100" i="1"/>
  <c r="M2100" i="1" s="1"/>
  <c r="L2101" i="1"/>
  <c r="M2101" i="1" s="1"/>
  <c r="L2102" i="1"/>
  <c r="M2102" i="1" s="1"/>
  <c r="L2103" i="1"/>
  <c r="M2103" i="1" s="1"/>
  <c r="L2104" i="1"/>
  <c r="M2104" i="1" s="1"/>
  <c r="L2105" i="1"/>
  <c r="M2105" i="1" s="1"/>
  <c r="L2106" i="1"/>
  <c r="M2106" i="1" s="1"/>
  <c r="L2107" i="1"/>
  <c r="M2107" i="1" s="1"/>
  <c r="L2108" i="1"/>
  <c r="M2108" i="1" s="1"/>
  <c r="L2109" i="1"/>
  <c r="M2109" i="1" s="1"/>
  <c r="L2110" i="1"/>
  <c r="M2110" i="1" s="1"/>
  <c r="L2111" i="1"/>
  <c r="M2111" i="1" s="1"/>
  <c r="L2112" i="1"/>
  <c r="M2112" i="1" s="1"/>
  <c r="L2113" i="1"/>
  <c r="M2113" i="1" s="1"/>
  <c r="L2114" i="1"/>
  <c r="M2114" i="1" s="1"/>
  <c r="L2115" i="1"/>
  <c r="M2115" i="1" s="1"/>
  <c r="L2116" i="1"/>
  <c r="M2116" i="1" s="1"/>
  <c r="L2117" i="1"/>
  <c r="M2117" i="1" s="1"/>
  <c r="L2118" i="1"/>
  <c r="M2118" i="1" s="1"/>
  <c r="L2119" i="1"/>
  <c r="M2119" i="1" s="1"/>
  <c r="L2120" i="1"/>
  <c r="M2120" i="1" s="1"/>
  <c r="L2121" i="1"/>
  <c r="M2121" i="1" s="1"/>
  <c r="L2122" i="1"/>
  <c r="M2122" i="1" s="1"/>
  <c r="L2123" i="1"/>
  <c r="M2123" i="1" s="1"/>
  <c r="L2124" i="1"/>
  <c r="M2124" i="1" s="1"/>
  <c r="L2125" i="1"/>
  <c r="M2125" i="1" s="1"/>
  <c r="L2126" i="1"/>
  <c r="M2126" i="1" s="1"/>
  <c r="L2127" i="1"/>
  <c r="M2127" i="1" s="1"/>
  <c r="L2128" i="1"/>
  <c r="M2128" i="1" s="1"/>
  <c r="L2129" i="1"/>
  <c r="M2129" i="1" s="1"/>
  <c r="L2130" i="1"/>
  <c r="M2130" i="1" s="1"/>
  <c r="L2131" i="1"/>
  <c r="M2131" i="1" s="1"/>
  <c r="L2132" i="1"/>
  <c r="M2132" i="1" s="1"/>
  <c r="L2133" i="1"/>
  <c r="M2133" i="1" s="1"/>
  <c r="L2134" i="1"/>
  <c r="M2134" i="1" s="1"/>
  <c r="L2135" i="1"/>
  <c r="M2135" i="1" s="1"/>
  <c r="L2136" i="1"/>
  <c r="M2136" i="1" s="1"/>
  <c r="L2137" i="1"/>
  <c r="M2137" i="1" s="1"/>
  <c r="L2138" i="1"/>
  <c r="M2138" i="1" s="1"/>
  <c r="L2139" i="1"/>
  <c r="M2139" i="1" s="1"/>
  <c r="L2140" i="1"/>
  <c r="M2140" i="1" s="1"/>
  <c r="L2141" i="1"/>
  <c r="M2141" i="1" s="1"/>
  <c r="L2142" i="1"/>
  <c r="M2142" i="1" s="1"/>
  <c r="L2143" i="1"/>
  <c r="M2143" i="1" s="1"/>
  <c r="L2144" i="1"/>
  <c r="M2144" i="1" s="1"/>
  <c r="L2145" i="1"/>
  <c r="M2145" i="1" s="1"/>
  <c r="L2146" i="1"/>
  <c r="M2146" i="1" s="1"/>
  <c r="L2147" i="1"/>
  <c r="M2147" i="1" s="1"/>
  <c r="L2148" i="1"/>
  <c r="M2148" i="1" s="1"/>
  <c r="L2149" i="1"/>
  <c r="M2149" i="1" s="1"/>
  <c r="L2150" i="1"/>
  <c r="M2150" i="1" s="1"/>
  <c r="L2151" i="1"/>
  <c r="M2151" i="1" s="1"/>
  <c r="L2152" i="1"/>
  <c r="M2152" i="1" s="1"/>
  <c r="L2153" i="1"/>
  <c r="M2153" i="1" s="1"/>
  <c r="L2154" i="1"/>
  <c r="M2154" i="1" s="1"/>
  <c r="L2155" i="1"/>
  <c r="M2155" i="1" s="1"/>
  <c r="L2156" i="1"/>
  <c r="M2156" i="1" s="1"/>
  <c r="L2157" i="1"/>
  <c r="M2157" i="1" s="1"/>
  <c r="L2158" i="1"/>
  <c r="M2158" i="1" s="1"/>
  <c r="L2159" i="1"/>
  <c r="M2159" i="1" s="1"/>
  <c r="L2160" i="1"/>
  <c r="M2160" i="1" s="1"/>
  <c r="L2161" i="1"/>
  <c r="M2161" i="1" s="1"/>
  <c r="L2162" i="1"/>
  <c r="M2162" i="1" s="1"/>
  <c r="L2163" i="1"/>
  <c r="M2163" i="1" s="1"/>
  <c r="L2164" i="1"/>
  <c r="M2164" i="1" s="1"/>
  <c r="L2165" i="1"/>
  <c r="M2165" i="1" s="1"/>
  <c r="L2166" i="1"/>
  <c r="M2166" i="1" s="1"/>
  <c r="L2167" i="1"/>
  <c r="M2167" i="1" s="1"/>
  <c r="L2168" i="1"/>
  <c r="M2168" i="1" s="1"/>
  <c r="L2169" i="1"/>
  <c r="M2169" i="1" s="1"/>
  <c r="L2170" i="1"/>
  <c r="M2170" i="1" s="1"/>
  <c r="L2171" i="1"/>
  <c r="M2171" i="1" s="1"/>
  <c r="L2172" i="1"/>
  <c r="M2172" i="1" s="1"/>
  <c r="L2173" i="1"/>
  <c r="M2173" i="1" s="1"/>
  <c r="L2174" i="1"/>
  <c r="M2174" i="1" s="1"/>
  <c r="L2175" i="1"/>
  <c r="M2175" i="1" s="1"/>
  <c r="L2176" i="1"/>
  <c r="M2176" i="1" s="1"/>
  <c r="L2177" i="1"/>
  <c r="M2177" i="1" s="1"/>
  <c r="L2178" i="1"/>
  <c r="M2178" i="1" s="1"/>
  <c r="L2179" i="1"/>
  <c r="M2179" i="1" s="1"/>
  <c r="L2180" i="1"/>
  <c r="M2180" i="1" s="1"/>
  <c r="L2181" i="1"/>
  <c r="M2181" i="1" s="1"/>
  <c r="L2182" i="1"/>
  <c r="M2182" i="1" s="1"/>
  <c r="L2183" i="1"/>
  <c r="M2183" i="1" s="1"/>
  <c r="L2184" i="1"/>
  <c r="M2184" i="1" s="1"/>
  <c r="L2185" i="1"/>
  <c r="M2185" i="1" s="1"/>
  <c r="L2186" i="1"/>
  <c r="M2186" i="1" s="1"/>
  <c r="L2187" i="1"/>
  <c r="M2187" i="1" s="1"/>
  <c r="L2188" i="1"/>
  <c r="M2188" i="1" s="1"/>
  <c r="L2189" i="1"/>
  <c r="M2189" i="1" s="1"/>
  <c r="L2190" i="1"/>
  <c r="M2190" i="1" s="1"/>
  <c r="L2191" i="1"/>
  <c r="M2191" i="1" s="1"/>
  <c r="L2192" i="1"/>
  <c r="M2192" i="1" s="1"/>
  <c r="L2193" i="1"/>
  <c r="M2193" i="1" s="1"/>
  <c r="L2194" i="1"/>
  <c r="M2194" i="1" s="1"/>
  <c r="L2195" i="1"/>
  <c r="M2195" i="1" s="1"/>
  <c r="L2196" i="1"/>
  <c r="M2196" i="1" s="1"/>
  <c r="L2197" i="1"/>
  <c r="M2197" i="1" s="1"/>
  <c r="L2198" i="1"/>
  <c r="M2198" i="1" s="1"/>
  <c r="L2199" i="1"/>
  <c r="M2199" i="1" s="1"/>
  <c r="L2200" i="1"/>
  <c r="M2200" i="1" s="1"/>
  <c r="L2201" i="1"/>
  <c r="M2201" i="1" s="1"/>
  <c r="L2202" i="1"/>
  <c r="M2202" i="1" s="1"/>
  <c r="L2203" i="1"/>
  <c r="M2203" i="1" s="1"/>
  <c r="L2204" i="1"/>
  <c r="M2204" i="1" s="1"/>
  <c r="L2205" i="1"/>
  <c r="M2205" i="1" s="1"/>
  <c r="L2206" i="1"/>
  <c r="M2206" i="1" s="1"/>
  <c r="L2207" i="1"/>
  <c r="M2207" i="1" s="1"/>
  <c r="L2208" i="1"/>
  <c r="M2208" i="1" s="1"/>
  <c r="L2209" i="1"/>
  <c r="M2209" i="1" s="1"/>
  <c r="L2210" i="1"/>
  <c r="M2210" i="1" s="1"/>
  <c r="L2211" i="1"/>
  <c r="M2211" i="1" s="1"/>
  <c r="L2212" i="1"/>
  <c r="M2212" i="1" s="1"/>
  <c r="L2213" i="1"/>
  <c r="M2213" i="1" s="1"/>
  <c r="L2214" i="1"/>
  <c r="M2214" i="1" s="1"/>
  <c r="L2215" i="1"/>
  <c r="M2215" i="1" s="1"/>
  <c r="L2216" i="1"/>
  <c r="M2216" i="1" s="1"/>
  <c r="L2217" i="1"/>
  <c r="M2217" i="1" s="1"/>
  <c r="L2218" i="1"/>
  <c r="M2218" i="1" s="1"/>
  <c r="L2219" i="1"/>
  <c r="M2219" i="1" s="1"/>
  <c r="L2220" i="1"/>
  <c r="M2220" i="1" s="1"/>
  <c r="L2221" i="1"/>
  <c r="M2221" i="1" s="1"/>
  <c r="L2222" i="1"/>
  <c r="M2222" i="1" s="1"/>
  <c r="L2223" i="1"/>
  <c r="M2223" i="1" s="1"/>
  <c r="L2224" i="1"/>
  <c r="M2224" i="1" s="1"/>
  <c r="L2225" i="1"/>
  <c r="M2225" i="1" s="1"/>
  <c r="L2226" i="1"/>
  <c r="M2226" i="1" s="1"/>
  <c r="L2227" i="1"/>
  <c r="M2227" i="1" s="1"/>
  <c r="L2228" i="1"/>
  <c r="M2228" i="1" s="1"/>
  <c r="L2229" i="1"/>
  <c r="M2229" i="1" s="1"/>
  <c r="L2230" i="1"/>
  <c r="M2230" i="1" s="1"/>
  <c r="L2231" i="1"/>
  <c r="M2231" i="1" s="1"/>
  <c r="L2232" i="1"/>
  <c r="M2232" i="1" s="1"/>
  <c r="L2233" i="1"/>
  <c r="M2233" i="1" s="1"/>
  <c r="L2234" i="1"/>
  <c r="M2234" i="1" s="1"/>
  <c r="L2235" i="1"/>
  <c r="M2235" i="1" s="1"/>
  <c r="L2236" i="1"/>
  <c r="M2236" i="1" s="1"/>
  <c r="L2237" i="1"/>
  <c r="M2237" i="1" s="1"/>
  <c r="L2238" i="1"/>
  <c r="M2238" i="1" s="1"/>
  <c r="L2239" i="1"/>
  <c r="M2239" i="1" s="1"/>
  <c r="L2240" i="1"/>
  <c r="M2240" i="1" s="1"/>
  <c r="L2241" i="1"/>
  <c r="M2241" i="1" s="1"/>
  <c r="L2242" i="1"/>
  <c r="M2242" i="1" s="1"/>
  <c r="L2243" i="1"/>
  <c r="M2243" i="1" s="1"/>
  <c r="L2244" i="1"/>
  <c r="M2244" i="1" s="1"/>
  <c r="L2245" i="1"/>
  <c r="M2245" i="1" s="1"/>
  <c r="L2246" i="1"/>
  <c r="M2246" i="1" s="1"/>
  <c r="L2247" i="1"/>
  <c r="M2247" i="1" s="1"/>
  <c r="L2248" i="1"/>
  <c r="M2248" i="1" s="1"/>
  <c r="L2249" i="1"/>
  <c r="M2249" i="1" s="1"/>
  <c r="L2250" i="1"/>
  <c r="M2250" i="1" s="1"/>
  <c r="L2251" i="1"/>
  <c r="M2251" i="1" s="1"/>
  <c r="L2252" i="1"/>
  <c r="M2252" i="1" s="1"/>
  <c r="L2253" i="1"/>
  <c r="M2253" i="1" s="1"/>
  <c r="L2255" i="1"/>
  <c r="M2255" i="1" s="1"/>
  <c r="L2256" i="1"/>
  <c r="M2256" i="1" s="1"/>
  <c r="L2257" i="1"/>
  <c r="M2257" i="1" s="1"/>
  <c r="L2258" i="1"/>
  <c r="M2258" i="1" s="1"/>
  <c r="L2259" i="1"/>
  <c r="M2259" i="1" s="1"/>
  <c r="L2260" i="1"/>
  <c r="M2260" i="1" s="1"/>
  <c r="L2261" i="1"/>
  <c r="M2261" i="1" s="1"/>
  <c r="L2262" i="1"/>
  <c r="M2262" i="1" s="1"/>
  <c r="L2263" i="1"/>
  <c r="M2263" i="1" s="1"/>
  <c r="L2264" i="1"/>
  <c r="M2264" i="1" s="1"/>
  <c r="L2265" i="1"/>
  <c r="M2265" i="1" s="1"/>
  <c r="L2266" i="1"/>
  <c r="M2266" i="1" s="1"/>
  <c r="L2267" i="1"/>
  <c r="M2267" i="1" s="1"/>
  <c r="L2268" i="1"/>
  <c r="M2268" i="1" s="1"/>
  <c r="L2269" i="1"/>
  <c r="M2269" i="1" s="1"/>
  <c r="L2270" i="1"/>
  <c r="M2270" i="1" s="1"/>
  <c r="L2271" i="1"/>
  <c r="M2271" i="1" s="1"/>
  <c r="L2272" i="1"/>
  <c r="M2272" i="1" s="1"/>
  <c r="L2273" i="1"/>
  <c r="M2273" i="1" s="1"/>
  <c r="L2274" i="1"/>
  <c r="M2274" i="1" s="1"/>
  <c r="L2275" i="1"/>
  <c r="M2275" i="1" s="1"/>
  <c r="L2276" i="1"/>
  <c r="M2276" i="1" s="1"/>
  <c r="L2277" i="1"/>
  <c r="M2277" i="1" s="1"/>
  <c r="L2278" i="1"/>
  <c r="M2278" i="1" s="1"/>
  <c r="L2279" i="1"/>
  <c r="M2279" i="1" s="1"/>
  <c r="L2280" i="1"/>
  <c r="M2280" i="1" s="1"/>
  <c r="L2281" i="1"/>
  <c r="M2281" i="1" s="1"/>
  <c r="L2286" i="1"/>
  <c r="M2286" i="1" s="1"/>
  <c r="L2287" i="1"/>
  <c r="M2287" i="1" s="1"/>
  <c r="L2288" i="1"/>
  <c r="M2288" i="1" s="1"/>
  <c r="L2289" i="1"/>
  <c r="M2289" i="1" s="1"/>
  <c r="L2290" i="1"/>
  <c r="M2290" i="1" s="1"/>
  <c r="L2291" i="1"/>
  <c r="M2291" i="1" s="1"/>
  <c r="L2292" i="1"/>
  <c r="M2292" i="1" s="1"/>
  <c r="L2293" i="1"/>
  <c r="M2293" i="1" s="1"/>
  <c r="L2294" i="1"/>
  <c r="M2294" i="1" s="1"/>
  <c r="L2295" i="1"/>
  <c r="M2295" i="1" s="1"/>
  <c r="L2299" i="1"/>
  <c r="M2299" i="1" s="1"/>
  <c r="L2300" i="1"/>
  <c r="M2300" i="1" s="1"/>
  <c r="L2301" i="1"/>
  <c r="M2301" i="1" s="1"/>
  <c r="L2302" i="1"/>
  <c r="M2302" i="1" s="1"/>
  <c r="L2303" i="1"/>
  <c r="M2303" i="1" s="1"/>
  <c r="L2304" i="1"/>
  <c r="M2304" i="1" s="1"/>
  <c r="L2308" i="1"/>
  <c r="M2308" i="1" s="1"/>
  <c r="L2309" i="1"/>
  <c r="M2309" i="1" s="1"/>
  <c r="L2310" i="1"/>
  <c r="M2310" i="1" s="1"/>
  <c r="L2312" i="1"/>
  <c r="M2312" i="1" s="1"/>
  <c r="L2313" i="1"/>
  <c r="M2313" i="1" s="1"/>
  <c r="L2314" i="1"/>
  <c r="M2314" i="1" s="1"/>
  <c r="L2315" i="1"/>
  <c r="M2315" i="1" s="1"/>
  <c r="L2316" i="1"/>
  <c r="M2316" i="1" s="1"/>
  <c r="L2317" i="1"/>
  <c r="M2317" i="1" s="1"/>
  <c r="L2318" i="1"/>
  <c r="M2318" i="1" s="1"/>
  <c r="L2319" i="1"/>
  <c r="M2319" i="1" s="1"/>
  <c r="L2320" i="1"/>
  <c r="M2320" i="1" s="1"/>
  <c r="L2321" i="1"/>
  <c r="M2321" i="1" s="1"/>
  <c r="L2322" i="1"/>
  <c r="M2322" i="1" s="1"/>
  <c r="L2323" i="1"/>
  <c r="M2323" i="1" s="1"/>
  <c r="L2324" i="1"/>
  <c r="M2324" i="1" s="1"/>
  <c r="L2325" i="1"/>
  <c r="M2325" i="1" s="1"/>
  <c r="L2326" i="1"/>
  <c r="M2326" i="1" s="1"/>
  <c r="L2327" i="1"/>
  <c r="M2327" i="1" s="1"/>
  <c r="L2328" i="1"/>
  <c r="M2328" i="1" s="1"/>
  <c r="L2329" i="1"/>
  <c r="M2329" i="1" s="1"/>
  <c r="L2330" i="1"/>
  <c r="M2330" i="1" s="1"/>
  <c r="L2331" i="1"/>
  <c r="M2331" i="1" s="1"/>
  <c r="L2332" i="1"/>
  <c r="M2332" i="1" s="1"/>
  <c r="L2333" i="1"/>
  <c r="M2333" i="1" s="1"/>
  <c r="L2334" i="1"/>
  <c r="M2334" i="1" s="1"/>
  <c r="L2335" i="1"/>
  <c r="M2335" i="1" s="1"/>
  <c r="L2336" i="1"/>
  <c r="M2336" i="1" s="1"/>
  <c r="L2337" i="1"/>
  <c r="M2337" i="1" s="1"/>
  <c r="L2338" i="1"/>
  <c r="M2338" i="1" s="1"/>
  <c r="L2339" i="1"/>
  <c r="M2339" i="1" s="1"/>
  <c r="L2340" i="1"/>
  <c r="M2340" i="1" s="1"/>
  <c r="L2341" i="1"/>
  <c r="M2341" i="1" s="1"/>
  <c r="L2342" i="1"/>
  <c r="M2342" i="1" s="1"/>
  <c r="L2343" i="1"/>
  <c r="M2343" i="1" s="1"/>
  <c r="L2344" i="1"/>
  <c r="M2344" i="1" s="1"/>
  <c r="L2345" i="1"/>
  <c r="M2345" i="1" s="1"/>
  <c r="L2346" i="1"/>
  <c r="M2346" i="1" s="1"/>
  <c r="L2350" i="1"/>
  <c r="M2350" i="1" s="1"/>
  <c r="L2351" i="1"/>
  <c r="M2351" i="1" s="1"/>
  <c r="L2352" i="1"/>
  <c r="M2352" i="1" s="1"/>
  <c r="L2353" i="1"/>
  <c r="M2353" i="1" s="1"/>
  <c r="L2354" i="1"/>
  <c r="M2354" i="1" s="1"/>
  <c r="L2355" i="1"/>
  <c r="M2355" i="1" s="1"/>
  <c r="L2356" i="1"/>
  <c r="M2356" i="1" s="1"/>
  <c r="L2357" i="1"/>
  <c r="M2357" i="1" s="1"/>
  <c r="L2358" i="1"/>
  <c r="M2358" i="1" s="1"/>
  <c r="L2359" i="1"/>
  <c r="M2359" i="1" s="1"/>
  <c r="L2360" i="1"/>
  <c r="M2360" i="1" s="1"/>
  <c r="L2361" i="1"/>
  <c r="M2361" i="1" s="1"/>
  <c r="L2362" i="1"/>
  <c r="M2362" i="1" s="1"/>
  <c r="L2363" i="1"/>
  <c r="M2363" i="1" s="1"/>
  <c r="L2364" i="1"/>
  <c r="M2364" i="1" s="1"/>
  <c r="L2365" i="1"/>
  <c r="M2365" i="1" s="1"/>
  <c r="L2366" i="1"/>
  <c r="M2366" i="1" s="1"/>
  <c r="L2367" i="1"/>
  <c r="M2367" i="1" s="1"/>
  <c r="L2368" i="1"/>
  <c r="M2368" i="1" s="1"/>
  <c r="L2369" i="1"/>
  <c r="M2369" i="1" s="1"/>
  <c r="L2370" i="1"/>
  <c r="M2370" i="1" s="1"/>
  <c r="L2371" i="1"/>
  <c r="M2371" i="1" s="1"/>
  <c r="L2372" i="1"/>
  <c r="M2372" i="1" s="1"/>
  <c r="L2374" i="1"/>
  <c r="M2374" i="1" s="1"/>
  <c r="L2375" i="1"/>
  <c r="M2375" i="1" s="1"/>
  <c r="L2376" i="1"/>
  <c r="M2376" i="1" s="1"/>
  <c r="L2377" i="1"/>
  <c r="M2377" i="1" s="1"/>
  <c r="L2378" i="1"/>
  <c r="M2378" i="1" s="1"/>
  <c r="L2379" i="1"/>
  <c r="M2379" i="1" s="1"/>
  <c r="L2380" i="1"/>
  <c r="M2380" i="1" s="1"/>
  <c r="L2381" i="1"/>
  <c r="M2381" i="1" s="1"/>
  <c r="L2382" i="1"/>
  <c r="M2382" i="1" s="1"/>
  <c r="L2383" i="1"/>
  <c r="M2383" i="1" s="1"/>
  <c r="L2384" i="1"/>
  <c r="M2384" i="1" s="1"/>
  <c r="L2385" i="1"/>
  <c r="M2385" i="1" s="1"/>
  <c r="L2386" i="1"/>
  <c r="M2386" i="1" s="1"/>
  <c r="L2387" i="1"/>
  <c r="M2387" i="1" s="1"/>
  <c r="L2388" i="1"/>
  <c r="M2388" i="1" s="1"/>
  <c r="L2389" i="1"/>
  <c r="M2389" i="1" s="1"/>
  <c r="L2390" i="1"/>
  <c r="M2390" i="1" s="1"/>
  <c r="L2391" i="1"/>
  <c r="M2391" i="1" s="1"/>
  <c r="L2395" i="1"/>
  <c r="M2395" i="1" s="1"/>
  <c r="L2396" i="1"/>
  <c r="M2396" i="1" s="1"/>
  <c r="L2397" i="1"/>
  <c r="M2397" i="1" s="1"/>
  <c r="L2398" i="1"/>
  <c r="M2398" i="1" s="1"/>
  <c r="L2399" i="1"/>
  <c r="M2399" i="1" s="1"/>
  <c r="L2400" i="1"/>
  <c r="M2400" i="1" s="1"/>
  <c r="L2401" i="1"/>
  <c r="M2401" i="1" s="1"/>
  <c r="L2402" i="1"/>
  <c r="M2402" i="1" s="1"/>
  <c r="L2403" i="1"/>
  <c r="M2403" i="1" s="1"/>
  <c r="L2404" i="1"/>
  <c r="M2404" i="1" s="1"/>
  <c r="L2405" i="1"/>
  <c r="M2405" i="1" s="1"/>
  <c r="L2406" i="1"/>
  <c r="M2406" i="1" s="1"/>
  <c r="L2407" i="1"/>
  <c r="M2407" i="1" s="1"/>
  <c r="L2408" i="1"/>
  <c r="M2408" i="1" s="1"/>
  <c r="L2409" i="1"/>
  <c r="M2409" i="1" s="1"/>
  <c r="L2410" i="1"/>
  <c r="M2410" i="1" s="1"/>
  <c r="L2411" i="1"/>
  <c r="M2411" i="1" s="1"/>
  <c r="L2412" i="1"/>
  <c r="M2412" i="1" s="1"/>
  <c r="L2413" i="1"/>
  <c r="M2413" i="1" s="1"/>
  <c r="L2414" i="1"/>
  <c r="M2414" i="1" s="1"/>
  <c r="L2417" i="1"/>
  <c r="M2417" i="1" s="1"/>
  <c r="L2418" i="1"/>
  <c r="M2418" i="1" s="1"/>
  <c r="L2419" i="1"/>
  <c r="M2419" i="1" s="1"/>
  <c r="L2420" i="1"/>
  <c r="M2420" i="1" s="1"/>
  <c r="L2421" i="1"/>
  <c r="M2421" i="1" s="1"/>
  <c r="L2422" i="1"/>
  <c r="M2422" i="1" s="1"/>
  <c r="L2423" i="1"/>
  <c r="M2423" i="1" s="1"/>
  <c r="L2424" i="1"/>
  <c r="M2424" i="1" s="1"/>
  <c r="L2425" i="1"/>
  <c r="M2425" i="1" s="1"/>
  <c r="L2426" i="1"/>
  <c r="M2426" i="1" s="1"/>
  <c r="L2427" i="1"/>
  <c r="M2427" i="1" s="1"/>
  <c r="L2428" i="1"/>
  <c r="M2428" i="1" s="1"/>
  <c r="L2429" i="1"/>
  <c r="M2429" i="1" s="1"/>
  <c r="L2433" i="1"/>
  <c r="M2433" i="1" s="1"/>
  <c r="L2434" i="1"/>
  <c r="M2434" i="1" s="1"/>
  <c r="L2435" i="1"/>
  <c r="M2435" i="1" s="1"/>
  <c r="L2436" i="1"/>
  <c r="M2436" i="1" s="1"/>
  <c r="L2437" i="1"/>
  <c r="M2437" i="1" s="1"/>
  <c r="L2438" i="1"/>
  <c r="M2438" i="1" s="1"/>
  <c r="L2439" i="1"/>
  <c r="M2439" i="1" s="1"/>
  <c r="L2440" i="1"/>
  <c r="M2440" i="1" s="1"/>
  <c r="L2441" i="1"/>
  <c r="M2441" i="1" s="1"/>
  <c r="L2442" i="1"/>
  <c r="M2442" i="1" s="1"/>
  <c r="L2443" i="1"/>
  <c r="M2443" i="1" s="1"/>
  <c r="L2444" i="1"/>
  <c r="M2444" i="1" s="1"/>
  <c r="L2445" i="1"/>
  <c r="M2445" i="1" s="1"/>
  <c r="L2446" i="1"/>
  <c r="M2446" i="1" s="1"/>
  <c r="L2447" i="1"/>
  <c r="M2447" i="1" s="1"/>
  <c r="L2448" i="1"/>
  <c r="M2448" i="1" s="1"/>
  <c r="L2449" i="1"/>
  <c r="M2449" i="1" s="1"/>
  <c r="L2450" i="1"/>
  <c r="M2450" i="1" s="1"/>
  <c r="L2451" i="1"/>
  <c r="M2451" i="1" s="1"/>
  <c r="L2452" i="1"/>
  <c r="M2452" i="1" s="1"/>
  <c r="L2453" i="1"/>
  <c r="M2453" i="1" s="1"/>
  <c r="L2454" i="1"/>
  <c r="M2454" i="1" s="1"/>
  <c r="L2455" i="1"/>
  <c r="M2455" i="1" s="1"/>
  <c r="L2456" i="1"/>
  <c r="M2456" i="1" s="1"/>
  <c r="L2457" i="1"/>
  <c r="M2457" i="1" s="1"/>
  <c r="L2458" i="1"/>
  <c r="M2458" i="1" s="1"/>
  <c r="L2459" i="1"/>
  <c r="M2459" i="1" s="1"/>
  <c r="L2460" i="1"/>
  <c r="M2460" i="1" s="1"/>
  <c r="L2461" i="1"/>
  <c r="M2461" i="1" s="1"/>
  <c r="L2462" i="1"/>
  <c r="M2462" i="1" s="1"/>
  <c r="L2463" i="1"/>
  <c r="M2463" i="1" s="1"/>
  <c r="L2464" i="1"/>
  <c r="M2464" i="1" s="1"/>
  <c r="L2465" i="1"/>
  <c r="M2465" i="1" s="1"/>
  <c r="L2466" i="1"/>
  <c r="M2466" i="1" s="1"/>
  <c r="L2467" i="1"/>
  <c r="M2467" i="1" s="1"/>
  <c r="L2468" i="1"/>
  <c r="M2468" i="1" s="1"/>
  <c r="L2469" i="1"/>
  <c r="M2469" i="1" s="1"/>
  <c r="L2470" i="1"/>
  <c r="M2470" i="1" s="1"/>
  <c r="L2471" i="1"/>
  <c r="M2471" i="1" s="1"/>
  <c r="L2472" i="1"/>
  <c r="M2472" i="1" s="1"/>
  <c r="L2473" i="1"/>
  <c r="M2473" i="1" s="1"/>
  <c r="L2474" i="1"/>
  <c r="M2474" i="1" s="1"/>
  <c r="L2475" i="1"/>
  <c r="M2475" i="1" s="1"/>
  <c r="L2476" i="1"/>
  <c r="M2476" i="1" s="1"/>
  <c r="L2477" i="1"/>
  <c r="M2477" i="1" s="1"/>
  <c r="L2478" i="1"/>
  <c r="M2478" i="1" s="1"/>
  <c r="L2479" i="1"/>
  <c r="M2479" i="1" s="1"/>
  <c r="L2480" i="1"/>
  <c r="M2480" i="1" s="1"/>
  <c r="L2481" i="1"/>
  <c r="M2481" i="1" s="1"/>
  <c r="L2482" i="1"/>
  <c r="M2482" i="1" s="1"/>
  <c r="L2483" i="1"/>
  <c r="M2483" i="1" s="1"/>
  <c r="L2484" i="1"/>
  <c r="M2484" i="1" s="1"/>
  <c r="L2485" i="1"/>
  <c r="M2485" i="1" s="1"/>
  <c r="L2486" i="1"/>
  <c r="M2486" i="1" s="1"/>
  <c r="L2487" i="1"/>
  <c r="M2487" i="1" s="1"/>
  <c r="L2488" i="1"/>
  <c r="M2488" i="1" s="1"/>
  <c r="L2489" i="1"/>
  <c r="M2489" i="1" s="1"/>
  <c r="L2490" i="1"/>
  <c r="M2490" i="1" s="1"/>
  <c r="L2491" i="1"/>
  <c r="M2491" i="1" s="1"/>
  <c r="L2492" i="1"/>
  <c r="M2492" i="1" s="1"/>
  <c r="L2493" i="1"/>
  <c r="M2493" i="1" s="1"/>
  <c r="L2494" i="1"/>
  <c r="M2494" i="1" s="1"/>
  <c r="L2495" i="1"/>
  <c r="M2495" i="1" s="1"/>
  <c r="L2496" i="1"/>
  <c r="M2496" i="1" s="1"/>
  <c r="L2497" i="1"/>
  <c r="M2497" i="1" s="1"/>
  <c r="L2498" i="1"/>
  <c r="M2498" i="1" s="1"/>
  <c r="L2499" i="1"/>
  <c r="M2499" i="1" s="1"/>
  <c r="L2500" i="1"/>
  <c r="M2500" i="1" s="1"/>
  <c r="L2501" i="1"/>
  <c r="M2501" i="1" s="1"/>
  <c r="L2502" i="1"/>
  <c r="M2502" i="1" s="1"/>
  <c r="L2503" i="1"/>
  <c r="M2503" i="1" s="1"/>
  <c r="L2505" i="1"/>
  <c r="M2505" i="1" s="1"/>
  <c r="L2506" i="1"/>
  <c r="M2506" i="1" s="1"/>
  <c r="L2507" i="1"/>
  <c r="M2507" i="1" s="1"/>
  <c r="L2508" i="1"/>
  <c r="M2508" i="1" s="1"/>
  <c r="L2509" i="1"/>
  <c r="M2509" i="1" s="1"/>
  <c r="L2510" i="1"/>
  <c r="M2510" i="1" s="1"/>
  <c r="L2511" i="1"/>
  <c r="M2511" i="1" s="1"/>
  <c r="L2512" i="1"/>
  <c r="M2512" i="1" s="1"/>
  <c r="L2513" i="1"/>
  <c r="M2513" i="1" s="1"/>
  <c r="L2514" i="1"/>
  <c r="M2514" i="1" s="1"/>
  <c r="L2515" i="1"/>
  <c r="M2515" i="1" s="1"/>
  <c r="L2516" i="1"/>
  <c r="M2516" i="1" s="1"/>
  <c r="L2517" i="1"/>
  <c r="M2517" i="1" s="1"/>
  <c r="L2518" i="1"/>
  <c r="M2518" i="1" s="1"/>
  <c r="L2519" i="1"/>
  <c r="M2519" i="1" s="1"/>
  <c r="L2520" i="1"/>
  <c r="M2520" i="1" s="1"/>
  <c r="L2521" i="1"/>
  <c r="M2521" i="1" s="1"/>
  <c r="L2522" i="1"/>
  <c r="M2522" i="1" s="1"/>
  <c r="L2523" i="1"/>
  <c r="M2523" i="1" s="1"/>
  <c r="L2524" i="1"/>
  <c r="M2524" i="1" s="1"/>
  <c r="L2525" i="1"/>
  <c r="M2525" i="1" s="1"/>
  <c r="L2526" i="1"/>
  <c r="M2526" i="1" s="1"/>
  <c r="L2527" i="1"/>
  <c r="M2527" i="1" s="1"/>
  <c r="L2528" i="1"/>
  <c r="M2528" i="1" s="1"/>
  <c r="L2529" i="1"/>
  <c r="M2529" i="1" s="1"/>
  <c r="L2530" i="1"/>
  <c r="M2530" i="1" s="1"/>
  <c r="L2531" i="1"/>
  <c r="M2531" i="1" s="1"/>
  <c r="L2532" i="1"/>
  <c r="M2532" i="1" s="1"/>
  <c r="L2533" i="1"/>
  <c r="M2533" i="1" s="1"/>
  <c r="L2534" i="1"/>
  <c r="M2534" i="1" s="1"/>
  <c r="L2535" i="1"/>
  <c r="M2535" i="1" s="1"/>
  <c r="L2536" i="1"/>
  <c r="M2536" i="1" s="1"/>
  <c r="L2537" i="1"/>
  <c r="M2537" i="1" s="1"/>
  <c r="L2538" i="1"/>
  <c r="M2538" i="1" s="1"/>
  <c r="L2539" i="1"/>
  <c r="M2539" i="1" s="1"/>
  <c r="L2540" i="1"/>
  <c r="M2540" i="1" s="1"/>
  <c r="L2542" i="1"/>
  <c r="M2542" i="1" s="1"/>
  <c r="L2543" i="1"/>
  <c r="M2543" i="1" s="1"/>
  <c r="L2544" i="1"/>
  <c r="M2544" i="1" s="1"/>
  <c r="L2545" i="1"/>
  <c r="M2545" i="1" s="1"/>
  <c r="L2546" i="1"/>
  <c r="M2546" i="1" s="1"/>
  <c r="L2547" i="1"/>
  <c r="M2547" i="1" s="1"/>
  <c r="L2548" i="1"/>
  <c r="M2548" i="1" s="1"/>
  <c r="L2549" i="1"/>
  <c r="M2549" i="1" s="1"/>
  <c r="L2550" i="1"/>
  <c r="M2550" i="1" s="1"/>
  <c r="L2551" i="1"/>
  <c r="M2551" i="1" s="1"/>
  <c r="L2552" i="1"/>
  <c r="M2552" i="1" s="1"/>
  <c r="L2553" i="1"/>
  <c r="M2553" i="1" s="1"/>
  <c r="L2554" i="1"/>
  <c r="M2554" i="1" s="1"/>
  <c r="L2555" i="1"/>
  <c r="M2555" i="1" s="1"/>
  <c r="L2556" i="1"/>
  <c r="M2556" i="1" s="1"/>
  <c r="L2557" i="1"/>
  <c r="M2557" i="1" s="1"/>
  <c r="L2558" i="1"/>
  <c r="M2558" i="1" s="1"/>
  <c r="L2559" i="1"/>
  <c r="M2559" i="1" s="1"/>
  <c r="L2560" i="1"/>
  <c r="M2560" i="1" s="1"/>
  <c r="L2561" i="1"/>
  <c r="M2561" i="1" s="1"/>
  <c r="L2562" i="1"/>
  <c r="M2562" i="1" s="1"/>
  <c r="L2563" i="1"/>
  <c r="M2563" i="1" s="1"/>
  <c r="L2564" i="1"/>
  <c r="M2564" i="1" s="1"/>
  <c r="L2565" i="1"/>
  <c r="M2565" i="1" s="1"/>
  <c r="L2566" i="1"/>
  <c r="M2566" i="1" s="1"/>
  <c r="L2567" i="1"/>
  <c r="M2567" i="1" s="1"/>
  <c r="L2568" i="1"/>
  <c r="M2568" i="1" s="1"/>
  <c r="L2569" i="1"/>
  <c r="M2569" i="1" s="1"/>
  <c r="L2570" i="1"/>
  <c r="M2570" i="1" s="1"/>
  <c r="L2571" i="1"/>
  <c r="M2571" i="1" s="1"/>
  <c r="L2572" i="1"/>
  <c r="M2572" i="1" s="1"/>
  <c r="L2573" i="1"/>
  <c r="M2573" i="1" s="1"/>
  <c r="L2574" i="1"/>
  <c r="M2574" i="1" s="1"/>
  <c r="L2575" i="1"/>
  <c r="M2575" i="1" s="1"/>
  <c r="L2576" i="1"/>
  <c r="M2576" i="1" s="1"/>
  <c r="L2577" i="1"/>
  <c r="M2577" i="1" s="1"/>
  <c r="L2578" i="1"/>
  <c r="M2578" i="1" s="1"/>
  <c r="L2579" i="1"/>
  <c r="M2579" i="1" s="1"/>
  <c r="L2580" i="1"/>
  <c r="M2580" i="1" s="1"/>
  <c r="L2581" i="1"/>
  <c r="M2581" i="1" s="1"/>
  <c r="L2582" i="1"/>
  <c r="M2582" i="1" s="1"/>
  <c r="L2583" i="1"/>
  <c r="M2583" i="1" s="1"/>
  <c r="L2584" i="1"/>
  <c r="M2584" i="1" s="1"/>
  <c r="L2585" i="1"/>
  <c r="M2585" i="1" s="1"/>
  <c r="L2586" i="1"/>
  <c r="M2586" i="1" s="1"/>
  <c r="L2587" i="1"/>
  <c r="M2587" i="1" s="1"/>
  <c r="L2588" i="1"/>
  <c r="M2588" i="1" s="1"/>
  <c r="L2589" i="1"/>
  <c r="M2589" i="1" s="1"/>
  <c r="L2590" i="1"/>
  <c r="M2590" i="1" s="1"/>
  <c r="L2591" i="1"/>
  <c r="M2591" i="1" s="1"/>
  <c r="L2592" i="1"/>
  <c r="M2592" i="1" s="1"/>
  <c r="L2593" i="1"/>
  <c r="M2593" i="1" s="1"/>
  <c r="L2594" i="1"/>
  <c r="M2594" i="1" s="1"/>
  <c r="L2595" i="1"/>
  <c r="M2595" i="1" s="1"/>
  <c r="L2596" i="1"/>
  <c r="M2596" i="1" s="1"/>
  <c r="L2597" i="1"/>
  <c r="M2597" i="1" s="1"/>
  <c r="L2598" i="1"/>
  <c r="M2598" i="1" s="1"/>
  <c r="L2599" i="1"/>
  <c r="M2599" i="1" s="1"/>
  <c r="L2600" i="1"/>
  <c r="M2600" i="1" s="1"/>
  <c r="L2601" i="1"/>
  <c r="M2601" i="1" s="1"/>
  <c r="L2602" i="1"/>
  <c r="M2602" i="1" s="1"/>
  <c r="L2603" i="1"/>
  <c r="M2603" i="1" s="1"/>
  <c r="L2604" i="1"/>
  <c r="M2604" i="1" s="1"/>
  <c r="L2605" i="1"/>
  <c r="M2605" i="1" s="1"/>
  <c r="L2606" i="1"/>
  <c r="M2606" i="1" s="1"/>
  <c r="L2607" i="1"/>
  <c r="M2607" i="1" s="1"/>
  <c r="L2608" i="1"/>
  <c r="M2608" i="1" s="1"/>
  <c r="L2609" i="1"/>
  <c r="M2609" i="1" s="1"/>
  <c r="L2610" i="1"/>
  <c r="M2610" i="1" s="1"/>
  <c r="L2611" i="1"/>
  <c r="M2611" i="1" s="1"/>
  <c r="L2612" i="1"/>
  <c r="M2612" i="1" s="1"/>
  <c r="L2613" i="1"/>
  <c r="M2613" i="1" s="1"/>
  <c r="L2614" i="1"/>
  <c r="M2614" i="1" s="1"/>
  <c r="L2615" i="1"/>
  <c r="M2615" i="1" s="1"/>
  <c r="L2616" i="1"/>
  <c r="M2616" i="1" s="1"/>
  <c r="L2617" i="1"/>
  <c r="M2617" i="1" s="1"/>
  <c r="L2618" i="1"/>
  <c r="M2618" i="1" s="1"/>
  <c r="L2619" i="1"/>
  <c r="M2619" i="1" s="1"/>
  <c r="L2620" i="1"/>
  <c r="M2620" i="1" s="1"/>
  <c r="L2621" i="1"/>
  <c r="M2621" i="1" s="1"/>
  <c r="L2622" i="1"/>
  <c r="M2622" i="1" s="1"/>
  <c r="L2623" i="1"/>
  <c r="M2623" i="1" s="1"/>
  <c r="L2624" i="1"/>
  <c r="M2624" i="1" s="1"/>
  <c r="L2625" i="1"/>
  <c r="M2625" i="1" s="1"/>
  <c r="L2626" i="1"/>
  <c r="M2626" i="1" s="1"/>
  <c r="L2627" i="1"/>
  <c r="M2627" i="1" s="1"/>
  <c r="L2628" i="1"/>
  <c r="M2628" i="1" s="1"/>
  <c r="L2629" i="1"/>
  <c r="M2629" i="1" s="1"/>
  <c r="L2630" i="1"/>
  <c r="M2630" i="1" s="1"/>
  <c r="L2631" i="1"/>
  <c r="M2631" i="1" s="1"/>
  <c r="L2632" i="1"/>
  <c r="M2632" i="1" s="1"/>
  <c r="L2633" i="1"/>
  <c r="M2633" i="1" s="1"/>
  <c r="L2634" i="1"/>
  <c r="M2634" i="1" s="1"/>
  <c r="L2635" i="1"/>
  <c r="M2635" i="1" s="1"/>
  <c r="L2636" i="1"/>
  <c r="M2636" i="1" s="1"/>
  <c r="L2637" i="1"/>
  <c r="M2637" i="1" s="1"/>
  <c r="L2638" i="1"/>
  <c r="M2638" i="1" s="1"/>
  <c r="L2639" i="1"/>
  <c r="M2639" i="1" s="1"/>
  <c r="L2640" i="1"/>
  <c r="M2640" i="1" s="1"/>
  <c r="L2641" i="1"/>
  <c r="M2641" i="1" s="1"/>
  <c r="L2642" i="1"/>
  <c r="M2642" i="1" s="1"/>
  <c r="L2643" i="1"/>
  <c r="M2643" i="1" s="1"/>
  <c r="L2644" i="1"/>
  <c r="M2644" i="1" s="1"/>
  <c r="L2645" i="1"/>
  <c r="M2645" i="1" s="1"/>
  <c r="L2646" i="1"/>
  <c r="M2646" i="1" s="1"/>
  <c r="L2647" i="1"/>
  <c r="M2647" i="1" s="1"/>
  <c r="L2648" i="1"/>
  <c r="M2648" i="1" s="1"/>
  <c r="L2649" i="1"/>
  <c r="M2649" i="1" s="1"/>
  <c r="L2650" i="1"/>
  <c r="M2650" i="1" s="1"/>
  <c r="L2651" i="1"/>
  <c r="M2651" i="1" s="1"/>
  <c r="L2652" i="1"/>
  <c r="M2652" i="1" s="1"/>
  <c r="L2653" i="1"/>
  <c r="M2653" i="1" s="1"/>
  <c r="L2654" i="1"/>
  <c r="M2654" i="1" s="1"/>
  <c r="L2655" i="1"/>
  <c r="M2655" i="1" s="1"/>
  <c r="L2656" i="1"/>
  <c r="M2656" i="1" s="1"/>
  <c r="L2657" i="1"/>
  <c r="M2657" i="1" s="1"/>
  <c r="L2658" i="1"/>
  <c r="M2658" i="1" s="1"/>
  <c r="L2659" i="1"/>
  <c r="M2659" i="1" s="1"/>
  <c r="L2660" i="1"/>
  <c r="M2660" i="1" s="1"/>
  <c r="L2661" i="1"/>
  <c r="M2661" i="1" s="1"/>
  <c r="L2662" i="1"/>
  <c r="M2662" i="1" s="1"/>
  <c r="L2663" i="1"/>
  <c r="M2663" i="1" s="1"/>
  <c r="L2664" i="1"/>
  <c r="M2664" i="1" s="1"/>
  <c r="L2665" i="1"/>
  <c r="M2665" i="1" s="1"/>
  <c r="L2666" i="1"/>
  <c r="M2666" i="1" s="1"/>
  <c r="L2667" i="1"/>
  <c r="M2667" i="1" s="1"/>
  <c r="L2668" i="1"/>
  <c r="M2668" i="1" s="1"/>
  <c r="L2669" i="1"/>
  <c r="M2669" i="1" s="1"/>
  <c r="L2670" i="1"/>
  <c r="M2670" i="1" s="1"/>
  <c r="L2671" i="1"/>
  <c r="M2671" i="1" s="1"/>
  <c r="L2672" i="1"/>
  <c r="M2672" i="1" s="1"/>
  <c r="L2673" i="1"/>
  <c r="M2673" i="1" s="1"/>
  <c r="L2674" i="1"/>
  <c r="M2674" i="1" s="1"/>
  <c r="L2675" i="1"/>
  <c r="M2675" i="1" s="1"/>
  <c r="L2676" i="1"/>
  <c r="M2676" i="1" s="1"/>
  <c r="L2677" i="1"/>
  <c r="M2677" i="1" s="1"/>
  <c r="L2678" i="1"/>
  <c r="M2678" i="1" s="1"/>
  <c r="L2679" i="1"/>
  <c r="M2679" i="1" s="1"/>
  <c r="L2680" i="1"/>
  <c r="M2680" i="1" s="1"/>
  <c r="L2681" i="1"/>
  <c r="M2681" i="1" s="1"/>
  <c r="L2682" i="1"/>
  <c r="M2682" i="1" s="1"/>
  <c r="L2683" i="1"/>
  <c r="M2683" i="1" s="1"/>
  <c r="L2684" i="1"/>
  <c r="M2684" i="1" s="1"/>
  <c r="L2685" i="1"/>
  <c r="M2685" i="1" s="1"/>
  <c r="L2686" i="1"/>
  <c r="M2686" i="1" s="1"/>
  <c r="L2687" i="1"/>
  <c r="M2687" i="1" s="1"/>
  <c r="L2688" i="1"/>
  <c r="M2688" i="1" s="1"/>
  <c r="L2689" i="1"/>
  <c r="M2689" i="1" s="1"/>
  <c r="L2690" i="1"/>
  <c r="M2690" i="1" s="1"/>
  <c r="L2691" i="1"/>
  <c r="M2691" i="1" s="1"/>
  <c r="L2692" i="1"/>
  <c r="M2692" i="1" s="1"/>
  <c r="L2693" i="1"/>
  <c r="M2693" i="1" s="1"/>
  <c r="L2694" i="1"/>
  <c r="M2694" i="1" s="1"/>
  <c r="L2695" i="1"/>
  <c r="M2695" i="1" s="1"/>
  <c r="L2696" i="1"/>
  <c r="M2696" i="1" s="1"/>
  <c r="L2697" i="1"/>
  <c r="M2697" i="1" s="1"/>
  <c r="L2698" i="1"/>
  <c r="M2698" i="1" s="1"/>
  <c r="L2699" i="1"/>
  <c r="M2699" i="1" s="1"/>
  <c r="L2700" i="1"/>
  <c r="M2700" i="1" s="1"/>
  <c r="L2701" i="1"/>
  <c r="M2701" i="1" s="1"/>
  <c r="L2702" i="1"/>
  <c r="M2702" i="1" s="1"/>
  <c r="L2703" i="1"/>
  <c r="M2703" i="1" s="1"/>
  <c r="L2704" i="1"/>
  <c r="M2704" i="1" s="1"/>
  <c r="L2705" i="1"/>
  <c r="M2705" i="1" s="1"/>
  <c r="L2706" i="1"/>
  <c r="M2706" i="1" s="1"/>
  <c r="L2707" i="1"/>
  <c r="M2707" i="1" s="1"/>
  <c r="L2708" i="1"/>
  <c r="M2708" i="1" s="1"/>
  <c r="L2709" i="1"/>
  <c r="M2709" i="1" s="1"/>
  <c r="L2710" i="1"/>
  <c r="M2710" i="1" s="1"/>
  <c r="L2711" i="1"/>
  <c r="M2711" i="1" s="1"/>
  <c r="L2712" i="1"/>
  <c r="M2712" i="1" s="1"/>
  <c r="L2713" i="1"/>
  <c r="M2713" i="1" s="1"/>
  <c r="L2714" i="1"/>
  <c r="M2714" i="1" s="1"/>
  <c r="L2715" i="1"/>
  <c r="M2715" i="1" s="1"/>
  <c r="L2716" i="1"/>
  <c r="M2716" i="1" s="1"/>
  <c r="L2717" i="1"/>
  <c r="M2717" i="1" s="1"/>
  <c r="L2718" i="1"/>
  <c r="M2718" i="1" s="1"/>
  <c r="L2719" i="1"/>
  <c r="M2719" i="1" s="1"/>
  <c r="L2720" i="1"/>
  <c r="M2720" i="1" s="1"/>
  <c r="L2721" i="1"/>
  <c r="M2721" i="1" s="1"/>
  <c r="L2722" i="1"/>
  <c r="M2722" i="1" s="1"/>
  <c r="L2723" i="1"/>
  <c r="M2723" i="1" s="1"/>
  <c r="L2724" i="1"/>
  <c r="M2724" i="1" s="1"/>
  <c r="L2725" i="1"/>
  <c r="M2725" i="1" s="1"/>
  <c r="L2726" i="1"/>
  <c r="M2726" i="1" s="1"/>
  <c r="L2727" i="1"/>
  <c r="M2727" i="1" s="1"/>
  <c r="L2728" i="1"/>
  <c r="M2728" i="1" s="1"/>
  <c r="L2729" i="1"/>
  <c r="M2729" i="1" s="1"/>
  <c r="L2730" i="1"/>
  <c r="M2730" i="1" s="1"/>
  <c r="L2731" i="1"/>
  <c r="M2731" i="1" s="1"/>
  <c r="L2732" i="1"/>
  <c r="M2732" i="1" s="1"/>
  <c r="L2733" i="1"/>
  <c r="M2733" i="1" s="1"/>
  <c r="L2734" i="1"/>
  <c r="M2734" i="1" s="1"/>
  <c r="L2735" i="1"/>
  <c r="M2735" i="1" s="1"/>
  <c r="L2736" i="1"/>
  <c r="M2736" i="1" s="1"/>
  <c r="L2737" i="1"/>
  <c r="M2737" i="1" s="1"/>
  <c r="L2738" i="1"/>
  <c r="M2738" i="1" s="1"/>
  <c r="L2739" i="1"/>
  <c r="M2739" i="1" s="1"/>
  <c r="L2740" i="1"/>
  <c r="M2740" i="1" s="1"/>
  <c r="L2741" i="1"/>
  <c r="M2741" i="1" s="1"/>
  <c r="L2742" i="1"/>
  <c r="M2742" i="1" s="1"/>
  <c r="L2743" i="1"/>
  <c r="M2743" i="1" s="1"/>
  <c r="L2744" i="1"/>
  <c r="M2744" i="1" s="1"/>
  <c r="L2745" i="1"/>
  <c r="M2745" i="1" s="1"/>
  <c r="L2746" i="1"/>
  <c r="M2746" i="1" s="1"/>
  <c r="L2747" i="1"/>
  <c r="M2747" i="1" s="1"/>
  <c r="L2748" i="1"/>
  <c r="M2748" i="1" s="1"/>
  <c r="L2749" i="1"/>
  <c r="M2749" i="1" s="1"/>
  <c r="L2750" i="1"/>
  <c r="M2750" i="1" s="1"/>
  <c r="L2751" i="1"/>
  <c r="M2751" i="1" s="1"/>
  <c r="L2752" i="1"/>
  <c r="M2752" i="1" s="1"/>
  <c r="L2753" i="1"/>
  <c r="M2753" i="1" s="1"/>
  <c r="L2754" i="1"/>
  <c r="M2754" i="1" s="1"/>
  <c r="L2755" i="1"/>
  <c r="M2755" i="1" s="1"/>
  <c r="L2756" i="1"/>
  <c r="M2756" i="1" s="1"/>
  <c r="L2757" i="1"/>
  <c r="M2757" i="1" s="1"/>
  <c r="L2758" i="1"/>
  <c r="M2758" i="1" s="1"/>
  <c r="L2759" i="1"/>
  <c r="M2759" i="1" s="1"/>
  <c r="L2760" i="1"/>
  <c r="M2760" i="1" s="1"/>
  <c r="L2761" i="1"/>
  <c r="M2761" i="1" s="1"/>
  <c r="L2762" i="1"/>
  <c r="M2762" i="1" s="1"/>
  <c r="L2763" i="1"/>
  <c r="M2763" i="1" s="1"/>
  <c r="L2764" i="1"/>
  <c r="M2764" i="1" s="1"/>
  <c r="L2765" i="1"/>
  <c r="M2765" i="1" s="1"/>
  <c r="L2766" i="1"/>
  <c r="M2766" i="1" s="1"/>
  <c r="L2767" i="1"/>
  <c r="M2767" i="1" s="1"/>
  <c r="L2768" i="1"/>
  <c r="M2768" i="1" s="1"/>
  <c r="L2769" i="1"/>
  <c r="M2769" i="1" s="1"/>
  <c r="L2770" i="1"/>
  <c r="M2770" i="1" s="1"/>
  <c r="L2771" i="1"/>
  <c r="M2771" i="1" s="1"/>
  <c r="L2772" i="1"/>
  <c r="M2772" i="1" s="1"/>
  <c r="L2773" i="1"/>
  <c r="M2773" i="1" s="1"/>
  <c r="L2774" i="1"/>
  <c r="M2774" i="1" s="1"/>
  <c r="L2775" i="1"/>
  <c r="M2775" i="1" s="1"/>
  <c r="L2776" i="1"/>
  <c r="M2776" i="1" s="1"/>
  <c r="L2777" i="1"/>
  <c r="M2777" i="1" s="1"/>
  <c r="L2778" i="1"/>
  <c r="M2778" i="1" s="1"/>
  <c r="L2779" i="1"/>
  <c r="M2779" i="1" s="1"/>
  <c r="L2780" i="1"/>
  <c r="M2780" i="1" s="1"/>
  <c r="L2781" i="1"/>
  <c r="M2781" i="1" s="1"/>
  <c r="L2782" i="1"/>
  <c r="M2782" i="1" s="1"/>
  <c r="L2783" i="1"/>
  <c r="M2783" i="1" s="1"/>
  <c r="L2784" i="1"/>
  <c r="M2784" i="1" s="1"/>
  <c r="L2785" i="1"/>
  <c r="M2785" i="1" s="1"/>
  <c r="L2786" i="1"/>
  <c r="M2786" i="1" s="1"/>
  <c r="L2787" i="1"/>
  <c r="M2787" i="1" s="1"/>
  <c r="L2788" i="1"/>
  <c r="M2788" i="1" s="1"/>
  <c r="L2789" i="1"/>
  <c r="M2789" i="1" s="1"/>
  <c r="L2790" i="1"/>
  <c r="M2790" i="1" s="1"/>
  <c r="L2791" i="1"/>
  <c r="M2791" i="1" s="1"/>
  <c r="L2792" i="1"/>
  <c r="M2792" i="1" s="1"/>
  <c r="L2793" i="1"/>
  <c r="M2793" i="1" s="1"/>
  <c r="L2794" i="1"/>
  <c r="M2794" i="1" s="1"/>
  <c r="L2795" i="1"/>
  <c r="M2795" i="1" s="1"/>
  <c r="L2796" i="1"/>
  <c r="M2796" i="1" s="1"/>
  <c r="L2797" i="1"/>
  <c r="M2797" i="1" s="1"/>
  <c r="L2798" i="1"/>
  <c r="M2798" i="1" s="1"/>
  <c r="L2799" i="1"/>
  <c r="M2799" i="1" s="1"/>
  <c r="L2800" i="1"/>
  <c r="M2800" i="1" s="1"/>
  <c r="L2801" i="1"/>
  <c r="M2801" i="1" s="1"/>
  <c r="L2802" i="1"/>
  <c r="M2802" i="1" s="1"/>
  <c r="L2803" i="1"/>
  <c r="M2803" i="1" s="1"/>
  <c r="L2804" i="1"/>
  <c r="M2804" i="1" s="1"/>
  <c r="L2805" i="1"/>
  <c r="M2805" i="1" s="1"/>
  <c r="L2806" i="1"/>
  <c r="M2806" i="1" s="1"/>
  <c r="L2807" i="1"/>
  <c r="M2807" i="1" s="1"/>
  <c r="L2808" i="1"/>
  <c r="M2808" i="1" s="1"/>
  <c r="L2809" i="1"/>
  <c r="M2809" i="1" s="1"/>
  <c r="L2810" i="1"/>
  <c r="M2810" i="1" s="1"/>
  <c r="L2811" i="1"/>
  <c r="M2811" i="1" s="1"/>
  <c r="L2812" i="1"/>
  <c r="M2812" i="1" s="1"/>
  <c r="L2813" i="1"/>
  <c r="M2813" i="1" s="1"/>
  <c r="L2814" i="1"/>
  <c r="M2814" i="1" s="1"/>
  <c r="L2815" i="1"/>
  <c r="M2815" i="1" s="1"/>
  <c r="L2816" i="1"/>
  <c r="M2816" i="1" s="1"/>
  <c r="L2817" i="1"/>
  <c r="M2817" i="1" s="1"/>
  <c r="L2818" i="1"/>
  <c r="M2818" i="1" s="1"/>
  <c r="L2819" i="1"/>
  <c r="M2819" i="1" s="1"/>
  <c r="L2820" i="1"/>
  <c r="M2820" i="1" s="1"/>
  <c r="L2821" i="1"/>
  <c r="M2821" i="1" s="1"/>
  <c r="L2822" i="1"/>
  <c r="M2822" i="1" s="1"/>
  <c r="L2823" i="1"/>
  <c r="M2823" i="1" s="1"/>
  <c r="L2824" i="1"/>
  <c r="M2824" i="1" s="1"/>
  <c r="L2825" i="1"/>
  <c r="M2825" i="1" s="1"/>
  <c r="L2826" i="1"/>
  <c r="M2826" i="1" s="1"/>
  <c r="L2827" i="1"/>
  <c r="M2827" i="1" s="1"/>
  <c r="L2828" i="1"/>
  <c r="M2828" i="1" s="1"/>
  <c r="L2829" i="1"/>
  <c r="M2829" i="1" s="1"/>
  <c r="L2830" i="1"/>
  <c r="M2830" i="1" s="1"/>
  <c r="L2831" i="1"/>
  <c r="M2831" i="1" s="1"/>
  <c r="L2832" i="1"/>
  <c r="M2832" i="1" s="1"/>
  <c r="L2833" i="1"/>
  <c r="M2833" i="1" s="1"/>
  <c r="L2834" i="1"/>
  <c r="M2834" i="1" s="1"/>
  <c r="L2835" i="1"/>
  <c r="M2835" i="1" s="1"/>
  <c r="L2836" i="1"/>
  <c r="M2836" i="1" s="1"/>
  <c r="L2837" i="1"/>
  <c r="M2837" i="1" s="1"/>
  <c r="L2838" i="1"/>
  <c r="M2838" i="1" s="1"/>
  <c r="L2839" i="1"/>
  <c r="M2839" i="1" s="1"/>
  <c r="L2840" i="1"/>
  <c r="M2840" i="1" s="1"/>
  <c r="L2841" i="1"/>
  <c r="M2841" i="1" s="1"/>
  <c r="L2842" i="1"/>
  <c r="M2842" i="1" s="1"/>
  <c r="L2843" i="1"/>
  <c r="M2843" i="1" s="1"/>
  <c r="L2844" i="1"/>
  <c r="M2844" i="1" s="1"/>
  <c r="L2845" i="1"/>
  <c r="M2845" i="1" s="1"/>
  <c r="L2846" i="1"/>
  <c r="M2846" i="1" s="1"/>
  <c r="L2847" i="1"/>
  <c r="M2847" i="1" s="1"/>
  <c r="L2848" i="1"/>
  <c r="M2848" i="1" s="1"/>
  <c r="L2849" i="1"/>
  <c r="M2849" i="1" s="1"/>
  <c r="L2850" i="1"/>
  <c r="M2850" i="1" s="1"/>
  <c r="L2851" i="1"/>
  <c r="M2851" i="1" s="1"/>
  <c r="L2852" i="1"/>
  <c r="M2852" i="1" s="1"/>
  <c r="L2853" i="1"/>
  <c r="M2853" i="1" s="1"/>
  <c r="L2854" i="1"/>
  <c r="M2854" i="1" s="1"/>
  <c r="L2855" i="1"/>
  <c r="M2855" i="1" s="1"/>
  <c r="L2856" i="1"/>
  <c r="M2856" i="1" s="1"/>
  <c r="L2857" i="1"/>
  <c r="M2857" i="1" s="1"/>
  <c r="L2858" i="1"/>
  <c r="M2858" i="1" s="1"/>
  <c r="L2859" i="1"/>
  <c r="M2859" i="1" s="1"/>
  <c r="L2860" i="1"/>
  <c r="M2860" i="1" s="1"/>
  <c r="L2861" i="1"/>
  <c r="M2861" i="1" s="1"/>
  <c r="L2862" i="1"/>
  <c r="M2862" i="1" s="1"/>
  <c r="L2863" i="1"/>
  <c r="M2863" i="1" s="1"/>
  <c r="L2864" i="1"/>
  <c r="M2864" i="1" s="1"/>
  <c r="L2865" i="1"/>
  <c r="M2865" i="1" s="1"/>
  <c r="L2866" i="1"/>
  <c r="M2866" i="1" s="1"/>
  <c r="L2867" i="1"/>
  <c r="M2867" i="1" s="1"/>
  <c r="L2868" i="1"/>
  <c r="M2868" i="1" s="1"/>
  <c r="L2869" i="1"/>
  <c r="M2869" i="1" s="1"/>
  <c r="L2870" i="1"/>
  <c r="M2870" i="1" s="1"/>
  <c r="L2871" i="1"/>
  <c r="M2871" i="1" s="1"/>
  <c r="L2872" i="1"/>
  <c r="M2872" i="1" s="1"/>
  <c r="L2873" i="1"/>
  <c r="M2873" i="1" s="1"/>
  <c r="L2874" i="1"/>
  <c r="M2874" i="1" s="1"/>
  <c r="L2875" i="1"/>
  <c r="M2875" i="1" s="1"/>
  <c r="L2876" i="1"/>
  <c r="M2876" i="1" s="1"/>
  <c r="L2877" i="1"/>
  <c r="M2877" i="1" s="1"/>
  <c r="L2878" i="1"/>
  <c r="M2878" i="1" s="1"/>
  <c r="L2879" i="1"/>
  <c r="M2879" i="1" s="1"/>
  <c r="L2880" i="1"/>
  <c r="M2880" i="1" s="1"/>
  <c r="L2881" i="1"/>
  <c r="M2881" i="1" s="1"/>
  <c r="L2882" i="1"/>
  <c r="M2882" i="1" s="1"/>
  <c r="L2883" i="1"/>
  <c r="M2883" i="1" s="1"/>
  <c r="L2884" i="1"/>
  <c r="M2884" i="1" s="1"/>
  <c r="L2885" i="1"/>
  <c r="M2885" i="1" s="1"/>
  <c r="L2886" i="1"/>
  <c r="M2886" i="1" s="1"/>
  <c r="L2887" i="1"/>
  <c r="M2887" i="1" s="1"/>
  <c r="L2888" i="1"/>
  <c r="M2888" i="1" s="1"/>
  <c r="L2889" i="1"/>
  <c r="M2889" i="1" s="1"/>
  <c r="L2890" i="1"/>
  <c r="M2890" i="1" s="1"/>
  <c r="L2891" i="1"/>
  <c r="M2891" i="1" s="1"/>
  <c r="L2892" i="1"/>
  <c r="M2892" i="1" s="1"/>
  <c r="L2893" i="1"/>
  <c r="M2893" i="1" s="1"/>
  <c r="L2894" i="1"/>
  <c r="M2894" i="1" s="1"/>
  <c r="L2895" i="1"/>
  <c r="M2895" i="1" s="1"/>
  <c r="L2896" i="1"/>
  <c r="M2896" i="1" s="1"/>
  <c r="L2897" i="1"/>
  <c r="M2897" i="1" s="1"/>
  <c r="L2898" i="1"/>
  <c r="M2898" i="1" s="1"/>
  <c r="L2899" i="1"/>
  <c r="M2899" i="1" s="1"/>
  <c r="L2900" i="1"/>
  <c r="M2900" i="1" s="1"/>
  <c r="L2901" i="1"/>
  <c r="M2901" i="1" s="1"/>
  <c r="L2902" i="1"/>
  <c r="M2902" i="1" s="1"/>
  <c r="L2903" i="1"/>
  <c r="M2903" i="1" s="1"/>
  <c r="L2904" i="1"/>
  <c r="M2904" i="1" s="1"/>
  <c r="L2905" i="1"/>
  <c r="M2905" i="1" s="1"/>
  <c r="L2906" i="1"/>
  <c r="M2906" i="1" s="1"/>
  <c r="L2907" i="1"/>
  <c r="M2907" i="1" s="1"/>
  <c r="L2908" i="1"/>
  <c r="M2908" i="1" s="1"/>
  <c r="L2909" i="1"/>
  <c r="M2909" i="1" s="1"/>
  <c r="L2910" i="1"/>
  <c r="M2910" i="1" s="1"/>
  <c r="L2911" i="1"/>
  <c r="M2911" i="1" s="1"/>
  <c r="L2912" i="1"/>
  <c r="M2912" i="1" s="1"/>
  <c r="L2913" i="1"/>
  <c r="M2913" i="1" s="1"/>
  <c r="L2914" i="1"/>
  <c r="M2914" i="1" s="1"/>
  <c r="L2915" i="1"/>
  <c r="M2915" i="1" s="1"/>
  <c r="L2916" i="1"/>
  <c r="M2916" i="1" s="1"/>
  <c r="L2917" i="1"/>
  <c r="M2917" i="1" s="1"/>
  <c r="L2918" i="1"/>
  <c r="M2918" i="1" s="1"/>
  <c r="L2919" i="1"/>
  <c r="M2919" i="1" s="1"/>
  <c r="L2920" i="1"/>
  <c r="M2920" i="1" s="1"/>
  <c r="L2921" i="1"/>
  <c r="M2921" i="1" s="1"/>
  <c r="L2922" i="1"/>
  <c r="M2922" i="1" s="1"/>
  <c r="L2923" i="1"/>
  <c r="M2923" i="1" s="1"/>
  <c r="L2924" i="1"/>
  <c r="M2924" i="1" s="1"/>
  <c r="L2925" i="1"/>
  <c r="M2925" i="1" s="1"/>
  <c r="L2926" i="1"/>
  <c r="M2926" i="1" s="1"/>
  <c r="L2927" i="1"/>
  <c r="M2927" i="1" s="1"/>
  <c r="L2928" i="1"/>
  <c r="M2928" i="1" s="1"/>
  <c r="L2929" i="1"/>
  <c r="M2929" i="1" s="1"/>
  <c r="L2930" i="1"/>
  <c r="M2930" i="1" s="1"/>
  <c r="L2931" i="1"/>
  <c r="M2931" i="1" s="1"/>
  <c r="L2932" i="1"/>
  <c r="M2932" i="1" s="1"/>
  <c r="L2933" i="1"/>
  <c r="M2933" i="1" s="1"/>
  <c r="L2934" i="1"/>
  <c r="M2934" i="1" s="1"/>
  <c r="L2935" i="1"/>
  <c r="M2935" i="1" s="1"/>
  <c r="L2936" i="1"/>
  <c r="M2936" i="1" s="1"/>
  <c r="L2937" i="1"/>
  <c r="M2937" i="1" s="1"/>
  <c r="L2938" i="1"/>
  <c r="M2938" i="1" s="1"/>
  <c r="L2939" i="1"/>
  <c r="M2939" i="1" s="1"/>
  <c r="L2940" i="1"/>
  <c r="M2940" i="1" s="1"/>
  <c r="L2941" i="1"/>
  <c r="M2941" i="1" s="1"/>
  <c r="L2942" i="1"/>
  <c r="M2942" i="1" s="1"/>
  <c r="L2943" i="1"/>
  <c r="M2943" i="1" s="1"/>
  <c r="L2944" i="1"/>
  <c r="M2944" i="1" s="1"/>
  <c r="L2945" i="1"/>
  <c r="M2945" i="1" s="1"/>
  <c r="L2946" i="1"/>
  <c r="M2946" i="1" s="1"/>
  <c r="L2947" i="1"/>
  <c r="M2947" i="1" s="1"/>
  <c r="L2948" i="1"/>
  <c r="M2948" i="1" s="1"/>
  <c r="L2949" i="1"/>
  <c r="M2949" i="1" s="1"/>
  <c r="L2950" i="1"/>
  <c r="M2950" i="1" s="1"/>
  <c r="L2951" i="1"/>
  <c r="M2951" i="1" s="1"/>
  <c r="L2952" i="1"/>
  <c r="M2952" i="1" s="1"/>
  <c r="L2953" i="1"/>
  <c r="M2953" i="1" s="1"/>
  <c r="L2954" i="1"/>
  <c r="M2954" i="1" s="1"/>
  <c r="L2955" i="1"/>
  <c r="M2955" i="1" s="1"/>
  <c r="L2956" i="1"/>
  <c r="M2956" i="1" s="1"/>
  <c r="L2957" i="1"/>
  <c r="M2957" i="1" s="1"/>
  <c r="L2958" i="1"/>
  <c r="M2958" i="1" s="1"/>
  <c r="L2959" i="1"/>
  <c r="M2959" i="1" s="1"/>
  <c r="L2960" i="1"/>
  <c r="M2960" i="1" s="1"/>
  <c r="L2961" i="1"/>
  <c r="M2961" i="1" s="1"/>
  <c r="L2962" i="1"/>
  <c r="M2962" i="1" s="1"/>
  <c r="L2963" i="1"/>
  <c r="M2963" i="1" s="1"/>
  <c r="L2964" i="1"/>
  <c r="M2964" i="1" s="1"/>
  <c r="L2965" i="1"/>
  <c r="M2965" i="1" s="1"/>
  <c r="L2966" i="1"/>
  <c r="M2966" i="1" s="1"/>
  <c r="L2967" i="1"/>
  <c r="M2967" i="1" s="1"/>
  <c r="L2968" i="1"/>
  <c r="M2968" i="1" s="1"/>
  <c r="L2969" i="1"/>
  <c r="M2969" i="1" s="1"/>
  <c r="L2970" i="1"/>
  <c r="M2970" i="1" s="1"/>
  <c r="L2971" i="1"/>
  <c r="M2971" i="1" s="1"/>
  <c r="L2972" i="1"/>
  <c r="M2972" i="1" s="1"/>
  <c r="L2973" i="1"/>
  <c r="M2973" i="1" s="1"/>
  <c r="L2974" i="1"/>
  <c r="M2974" i="1" s="1"/>
  <c r="L2975" i="1"/>
  <c r="M2975" i="1" s="1"/>
  <c r="L2976" i="1"/>
  <c r="M2976" i="1" s="1"/>
  <c r="L2977" i="1"/>
  <c r="M2977" i="1" s="1"/>
  <c r="L2978" i="1"/>
  <c r="M2978" i="1" s="1"/>
  <c r="L2979" i="1"/>
  <c r="M2979" i="1" s="1"/>
  <c r="L2980" i="1"/>
  <c r="M2980" i="1" s="1"/>
  <c r="L2981" i="1"/>
  <c r="M2981" i="1" s="1"/>
  <c r="L2982" i="1"/>
  <c r="M2982" i="1" s="1"/>
  <c r="L2983" i="1"/>
  <c r="M2983" i="1" s="1"/>
  <c r="L2984" i="1"/>
  <c r="M2984" i="1" s="1"/>
  <c r="L2985" i="1"/>
  <c r="M2985" i="1" s="1"/>
  <c r="L2986" i="1"/>
  <c r="M2986" i="1" s="1"/>
  <c r="L2987" i="1"/>
  <c r="M2987" i="1" s="1"/>
  <c r="L2988" i="1"/>
  <c r="M2988" i="1" s="1"/>
  <c r="L2989" i="1"/>
  <c r="M2989" i="1" s="1"/>
  <c r="L2990" i="1"/>
  <c r="M2990" i="1" s="1"/>
  <c r="L2991" i="1"/>
  <c r="M2991" i="1" s="1"/>
  <c r="L2992" i="1"/>
  <c r="M2992" i="1" s="1"/>
  <c r="L2993" i="1"/>
  <c r="M2993" i="1" s="1"/>
  <c r="L2994" i="1"/>
  <c r="M2994" i="1" s="1"/>
  <c r="L2995" i="1"/>
  <c r="M2995" i="1" s="1"/>
  <c r="L2996" i="1"/>
  <c r="M2996" i="1" s="1"/>
  <c r="L2998" i="1"/>
  <c r="M2998" i="1" s="1"/>
  <c r="L2999" i="1"/>
  <c r="M2999" i="1" s="1"/>
  <c r="L3000" i="1"/>
  <c r="M3000" i="1" s="1"/>
  <c r="L3001" i="1"/>
  <c r="M3001" i="1" s="1"/>
  <c r="L3002" i="1"/>
  <c r="M3002" i="1" s="1"/>
  <c r="L3003" i="1"/>
  <c r="M3003" i="1" s="1"/>
  <c r="L3004" i="1"/>
  <c r="M3004" i="1" s="1"/>
  <c r="L3005" i="1"/>
  <c r="M3005" i="1" s="1"/>
  <c r="L3006" i="1"/>
  <c r="M3006" i="1" s="1"/>
  <c r="L3007" i="1"/>
  <c r="M3007" i="1" s="1"/>
  <c r="L3008" i="1"/>
  <c r="M3008" i="1" s="1"/>
  <c r="L3009" i="1"/>
  <c r="M3009" i="1" s="1"/>
  <c r="L3010" i="1"/>
  <c r="M3010" i="1" s="1"/>
  <c r="L3011" i="1"/>
  <c r="M3011" i="1" s="1"/>
  <c r="L3012" i="1"/>
  <c r="M3012" i="1" s="1"/>
  <c r="L3013" i="1"/>
  <c r="M3013" i="1" s="1"/>
  <c r="L3014" i="1"/>
  <c r="M3014" i="1" s="1"/>
  <c r="L3015" i="1"/>
  <c r="M3015" i="1" s="1"/>
  <c r="L3016" i="1"/>
  <c r="M3016" i="1" s="1"/>
  <c r="L3017" i="1"/>
  <c r="M3017" i="1" s="1"/>
  <c r="L3018" i="1"/>
  <c r="M3018" i="1" s="1"/>
  <c r="L3019" i="1"/>
  <c r="M3019" i="1" s="1"/>
  <c r="L3020" i="1"/>
  <c r="M3020" i="1" s="1"/>
  <c r="L3021" i="1"/>
  <c r="M3021" i="1" s="1"/>
  <c r="L3022" i="1"/>
  <c r="M3022" i="1" s="1"/>
  <c r="L3023" i="1"/>
  <c r="M3023" i="1" s="1"/>
  <c r="L3024" i="1"/>
  <c r="M3024" i="1" s="1"/>
  <c r="L3025" i="1"/>
  <c r="M3025" i="1" s="1"/>
  <c r="L3026" i="1"/>
  <c r="M3026" i="1" s="1"/>
  <c r="L3027" i="1"/>
  <c r="M3027" i="1" s="1"/>
  <c r="L3028" i="1"/>
  <c r="M3028" i="1" s="1"/>
  <c r="L3029" i="1"/>
  <c r="M3029" i="1" s="1"/>
  <c r="L3030" i="1"/>
  <c r="M3030" i="1" s="1"/>
  <c r="L3031" i="1"/>
  <c r="M3031" i="1" s="1"/>
  <c r="L3032" i="1"/>
  <c r="M3032" i="1" s="1"/>
  <c r="L3033" i="1"/>
  <c r="M3033" i="1" s="1"/>
  <c r="L3034" i="1"/>
  <c r="M3034" i="1" s="1"/>
  <c r="L3035" i="1"/>
  <c r="M3035" i="1" s="1"/>
  <c r="L3036" i="1"/>
  <c r="M3036" i="1" s="1"/>
  <c r="L3037" i="1"/>
  <c r="M3037" i="1" s="1"/>
  <c r="L3038" i="1"/>
  <c r="M3038" i="1" s="1"/>
  <c r="L3039" i="1"/>
  <c r="M3039" i="1" s="1"/>
  <c r="L3040" i="1"/>
  <c r="M3040" i="1" s="1"/>
  <c r="L3041" i="1"/>
  <c r="M3041" i="1" s="1"/>
  <c r="L3042" i="1"/>
  <c r="M3042" i="1" s="1"/>
  <c r="L3043" i="1"/>
  <c r="M3043" i="1" s="1"/>
  <c r="L3044" i="1"/>
  <c r="M3044" i="1" s="1"/>
  <c r="L3045" i="1"/>
  <c r="M3045" i="1" s="1"/>
  <c r="L3046" i="1"/>
  <c r="M3046" i="1" s="1"/>
  <c r="L3047" i="1"/>
  <c r="M3047" i="1" s="1"/>
  <c r="L3048" i="1"/>
  <c r="M3048" i="1" s="1"/>
  <c r="L3049" i="1"/>
  <c r="M3049" i="1" s="1"/>
  <c r="L3050" i="1"/>
  <c r="M3050" i="1" s="1"/>
  <c r="L3051" i="1"/>
  <c r="M3051" i="1" s="1"/>
  <c r="L3052" i="1"/>
  <c r="M3052" i="1" s="1"/>
  <c r="L3053" i="1"/>
  <c r="M3053" i="1" s="1"/>
  <c r="L3054" i="1"/>
  <c r="M3054" i="1" s="1"/>
  <c r="L3055" i="1"/>
  <c r="M3055" i="1" s="1"/>
  <c r="L3056" i="1"/>
  <c r="M3056" i="1" s="1"/>
  <c r="L3057" i="1"/>
  <c r="M3057" i="1" s="1"/>
  <c r="L3058" i="1"/>
  <c r="M3058" i="1" s="1"/>
  <c r="L3059" i="1"/>
  <c r="M3059" i="1" s="1"/>
  <c r="L3060" i="1"/>
  <c r="M3060" i="1" s="1"/>
  <c r="L3061" i="1"/>
  <c r="M3061" i="1" s="1"/>
  <c r="L3063" i="1"/>
  <c r="M3063" i="1" s="1"/>
  <c r="L3064" i="1"/>
  <c r="M3064" i="1" s="1"/>
  <c r="L3065" i="1"/>
  <c r="M3065" i="1" s="1"/>
  <c r="L3066" i="1"/>
  <c r="M3066" i="1" s="1"/>
  <c r="L3067" i="1"/>
  <c r="M3067" i="1" s="1"/>
  <c r="L3068" i="1"/>
  <c r="M3068" i="1" s="1"/>
  <c r="L3069" i="1"/>
  <c r="M3069" i="1" s="1"/>
  <c r="L3070" i="1"/>
  <c r="M3070" i="1" s="1"/>
  <c r="L3071" i="1"/>
  <c r="M3071" i="1" s="1"/>
  <c r="L3072" i="1"/>
  <c r="M3072" i="1" s="1"/>
  <c r="L3073" i="1"/>
  <c r="M3073" i="1" s="1"/>
  <c r="L3074" i="1"/>
  <c r="M3074" i="1" s="1"/>
  <c r="L3075" i="1"/>
  <c r="M3075" i="1" s="1"/>
  <c r="L3076" i="1"/>
  <c r="M3076" i="1" s="1"/>
  <c r="L3077" i="1"/>
  <c r="M3077" i="1" s="1"/>
  <c r="L3078" i="1"/>
  <c r="M3078" i="1" s="1"/>
  <c r="L3079" i="1"/>
  <c r="M3079" i="1" s="1"/>
  <c r="L3080" i="1"/>
  <c r="M3080" i="1" s="1"/>
  <c r="L3081" i="1"/>
  <c r="M3081" i="1" s="1"/>
  <c r="L3082" i="1"/>
  <c r="M3082" i="1" s="1"/>
  <c r="L3083" i="1"/>
  <c r="M3083" i="1" s="1"/>
  <c r="L3084" i="1"/>
  <c r="M3084" i="1" s="1"/>
  <c r="L3085" i="1"/>
  <c r="M3085" i="1" s="1"/>
  <c r="L3086" i="1"/>
  <c r="M3086" i="1" s="1"/>
  <c r="L3087" i="1"/>
  <c r="M3087" i="1" s="1"/>
  <c r="L3088" i="1"/>
  <c r="M3088" i="1" s="1"/>
  <c r="L3089" i="1"/>
  <c r="M3089" i="1" s="1"/>
  <c r="L3090" i="1"/>
  <c r="M3090" i="1" s="1"/>
  <c r="L3091" i="1"/>
  <c r="M3091" i="1" s="1"/>
  <c r="L3092" i="1"/>
  <c r="M3092" i="1" s="1"/>
  <c r="L3093" i="1"/>
  <c r="M3093" i="1" s="1"/>
  <c r="L3094" i="1"/>
  <c r="M3094" i="1" s="1"/>
  <c r="L3095" i="1"/>
  <c r="M3095" i="1" s="1"/>
  <c r="L3096" i="1"/>
  <c r="M3096" i="1" s="1"/>
  <c r="L3097" i="1"/>
  <c r="M3097" i="1" s="1"/>
  <c r="L3098" i="1"/>
  <c r="M3098" i="1" s="1"/>
  <c r="L3099" i="1"/>
  <c r="M3099" i="1" s="1"/>
  <c r="L3100" i="1"/>
  <c r="M3100" i="1" s="1"/>
  <c r="L3101" i="1"/>
  <c r="M3101" i="1" s="1"/>
  <c r="L3102" i="1"/>
  <c r="M3102" i="1" s="1"/>
  <c r="L3103" i="1"/>
  <c r="M3103" i="1" s="1"/>
  <c r="L3104" i="1"/>
  <c r="M3104" i="1" s="1"/>
  <c r="L3105" i="1"/>
  <c r="M3105" i="1" s="1"/>
  <c r="L3106" i="1"/>
  <c r="M3106" i="1" s="1"/>
  <c r="L3107" i="1"/>
  <c r="M3107" i="1" s="1"/>
  <c r="L3108" i="1"/>
  <c r="M3108" i="1" s="1"/>
  <c r="L3109" i="1"/>
  <c r="M3109" i="1" s="1"/>
  <c r="L3110" i="1"/>
  <c r="M3110" i="1" s="1"/>
  <c r="L3111" i="1"/>
  <c r="M3111" i="1" s="1"/>
  <c r="L3112" i="1"/>
  <c r="M3112" i="1" s="1"/>
  <c r="L3113" i="1"/>
  <c r="M3113" i="1" s="1"/>
  <c r="L3114" i="1"/>
  <c r="M3114" i="1" s="1"/>
  <c r="L3115" i="1"/>
  <c r="M3115" i="1" s="1"/>
  <c r="L3116" i="1"/>
  <c r="M3116" i="1" s="1"/>
  <c r="L3117" i="1"/>
  <c r="M3117" i="1" s="1"/>
  <c r="L3118" i="1"/>
  <c r="M3118" i="1" s="1"/>
  <c r="L3119" i="1"/>
  <c r="M3119" i="1" s="1"/>
  <c r="L3120" i="1"/>
  <c r="M3120" i="1" s="1"/>
  <c r="L3121" i="1"/>
  <c r="M3121" i="1" s="1"/>
  <c r="L3122" i="1"/>
  <c r="M3122" i="1" s="1"/>
  <c r="L3123" i="1"/>
  <c r="M3123" i="1" s="1"/>
  <c r="L3124" i="1"/>
  <c r="M3124" i="1" s="1"/>
  <c r="L3125" i="1"/>
  <c r="M3125" i="1" s="1"/>
  <c r="L3126" i="1"/>
  <c r="M3126" i="1" s="1"/>
  <c r="L3127" i="1"/>
  <c r="M3127" i="1" s="1"/>
  <c r="L3128" i="1"/>
  <c r="M3128" i="1" s="1"/>
  <c r="L3129" i="1"/>
  <c r="M3129" i="1" s="1"/>
  <c r="L3130" i="1"/>
  <c r="M3130" i="1" s="1"/>
  <c r="L3131" i="1"/>
  <c r="M3131" i="1" s="1"/>
  <c r="L3132" i="1"/>
  <c r="M3132" i="1" s="1"/>
  <c r="L3133" i="1"/>
  <c r="M3133" i="1" s="1"/>
  <c r="L3134" i="1"/>
  <c r="M3134" i="1" s="1"/>
  <c r="L3135" i="1"/>
  <c r="M3135" i="1" s="1"/>
  <c r="L3136" i="1"/>
  <c r="M3136" i="1" s="1"/>
  <c r="L3137" i="1"/>
  <c r="M3137" i="1" s="1"/>
  <c r="L3138" i="1"/>
  <c r="M3138" i="1" s="1"/>
  <c r="L3139" i="1"/>
  <c r="M3139" i="1" s="1"/>
  <c r="L3140" i="1"/>
  <c r="M3140" i="1" s="1"/>
  <c r="L3141" i="1"/>
  <c r="M3141" i="1" s="1"/>
  <c r="L3142" i="1"/>
  <c r="M3142" i="1" s="1"/>
  <c r="L3143" i="1"/>
  <c r="M3143" i="1" s="1"/>
  <c r="L3144" i="1"/>
  <c r="M3144" i="1" s="1"/>
  <c r="L3145" i="1"/>
  <c r="M3145" i="1" s="1"/>
  <c r="L3146" i="1"/>
  <c r="M3146" i="1" s="1"/>
  <c r="L3147" i="1"/>
  <c r="M3147" i="1" s="1"/>
  <c r="L3148" i="1"/>
  <c r="M3148" i="1" s="1"/>
  <c r="L3149" i="1"/>
  <c r="M3149" i="1" s="1"/>
  <c r="L3150" i="1"/>
  <c r="M3150" i="1" s="1"/>
  <c r="L3151" i="1"/>
  <c r="M3151" i="1" s="1"/>
  <c r="L3152" i="1"/>
  <c r="M3152" i="1" s="1"/>
  <c r="L3153" i="1"/>
  <c r="M3153" i="1" s="1"/>
  <c r="L3154" i="1"/>
  <c r="M3154" i="1" s="1"/>
  <c r="L3155" i="1"/>
  <c r="M3155" i="1" s="1"/>
  <c r="L3156" i="1"/>
  <c r="M3156" i="1" s="1"/>
  <c r="L3157" i="1"/>
  <c r="M3157" i="1" s="1"/>
  <c r="L3158" i="1"/>
  <c r="M3158" i="1" s="1"/>
  <c r="L3159" i="1"/>
  <c r="M3159" i="1" s="1"/>
  <c r="L3160" i="1"/>
  <c r="M3160" i="1" s="1"/>
  <c r="L3161" i="1"/>
  <c r="M3161" i="1" s="1"/>
  <c r="L3162" i="1"/>
  <c r="M3162" i="1" s="1"/>
  <c r="L3163" i="1"/>
  <c r="M3163" i="1" s="1"/>
  <c r="L3164" i="1"/>
  <c r="M3164" i="1" s="1"/>
  <c r="L3165" i="1"/>
  <c r="M3165" i="1" s="1"/>
  <c r="L3166" i="1"/>
  <c r="M3166" i="1" s="1"/>
  <c r="L3167" i="1"/>
  <c r="M3167" i="1" s="1"/>
  <c r="L3168" i="1"/>
  <c r="M3168" i="1" s="1"/>
  <c r="L3169" i="1"/>
  <c r="M3169" i="1" s="1"/>
  <c r="L3170" i="1"/>
  <c r="M3170" i="1" s="1"/>
  <c r="L3171" i="1"/>
  <c r="M3171" i="1" s="1"/>
  <c r="L3172" i="1"/>
  <c r="M3172" i="1" s="1"/>
  <c r="L3173" i="1"/>
  <c r="M3173" i="1" s="1"/>
  <c r="L3174" i="1"/>
  <c r="M3174" i="1" s="1"/>
  <c r="L3175" i="1"/>
  <c r="M3175" i="1" s="1"/>
  <c r="L3176" i="1"/>
  <c r="M3176" i="1" s="1"/>
  <c r="L3177" i="1"/>
  <c r="M3177" i="1" s="1"/>
  <c r="L3178" i="1"/>
  <c r="M3178" i="1" s="1"/>
  <c r="L3179" i="1"/>
  <c r="M3179" i="1" s="1"/>
  <c r="L3180" i="1"/>
  <c r="M3180" i="1" s="1"/>
  <c r="L3181" i="1"/>
  <c r="M3181" i="1" s="1"/>
  <c r="L3183" i="1"/>
  <c r="M3183" i="1" s="1"/>
  <c r="L3184" i="1"/>
  <c r="M3184" i="1" s="1"/>
  <c r="L3185" i="1"/>
  <c r="M3185" i="1" s="1"/>
  <c r="L3186" i="1"/>
  <c r="M3186" i="1" s="1"/>
  <c r="L3187" i="1"/>
  <c r="M3187" i="1" s="1"/>
  <c r="L3188" i="1"/>
  <c r="M3188" i="1" s="1"/>
  <c r="L3189" i="1"/>
  <c r="M3189" i="1" s="1"/>
  <c r="L3190" i="1"/>
  <c r="M3190" i="1" s="1"/>
  <c r="L3191" i="1"/>
  <c r="M3191" i="1" s="1"/>
  <c r="L3192" i="1"/>
  <c r="M3192" i="1" s="1"/>
  <c r="L3193" i="1"/>
  <c r="M3193" i="1" s="1"/>
  <c r="L3194" i="1"/>
  <c r="M3194" i="1" s="1"/>
  <c r="L3195" i="1"/>
  <c r="M3195" i="1" s="1"/>
  <c r="L3196" i="1"/>
  <c r="M3196" i="1" s="1"/>
  <c r="L3197" i="1"/>
  <c r="M3197" i="1" s="1"/>
  <c r="L3198" i="1"/>
  <c r="M3198" i="1" s="1"/>
  <c r="L3199" i="1"/>
  <c r="M3199" i="1" s="1"/>
  <c r="L3200" i="1"/>
  <c r="M3200" i="1" s="1"/>
  <c r="L3201" i="1"/>
  <c r="M3201" i="1" s="1"/>
  <c r="L3202" i="1"/>
  <c r="M3202" i="1" s="1"/>
  <c r="L3203" i="1"/>
  <c r="M3203" i="1" s="1"/>
  <c r="L3204" i="1"/>
  <c r="M3204" i="1" s="1"/>
  <c r="L3205" i="1"/>
  <c r="M3205" i="1" s="1"/>
  <c r="L3206" i="1"/>
  <c r="M3206" i="1" s="1"/>
  <c r="L3207" i="1"/>
  <c r="M3207" i="1" s="1"/>
  <c r="L3208" i="1"/>
  <c r="M3208" i="1" s="1"/>
  <c r="L3209" i="1"/>
  <c r="M3209" i="1" s="1"/>
  <c r="L3210" i="1"/>
  <c r="M3210" i="1" s="1"/>
  <c r="L3211" i="1"/>
  <c r="M3211" i="1" s="1"/>
  <c r="L3212" i="1"/>
  <c r="M3212" i="1" s="1"/>
  <c r="L3213" i="1"/>
  <c r="M3213" i="1" s="1"/>
  <c r="L3214" i="1"/>
  <c r="M3214" i="1" s="1"/>
  <c r="L3215" i="1"/>
  <c r="M3215" i="1" s="1"/>
  <c r="L3216" i="1"/>
  <c r="M3216" i="1" s="1"/>
  <c r="L3217" i="1"/>
  <c r="M3217" i="1" s="1"/>
  <c r="L3218" i="1"/>
  <c r="M3218" i="1" s="1"/>
  <c r="L3219" i="1"/>
  <c r="M3219" i="1" s="1"/>
  <c r="L3220" i="1"/>
  <c r="M3220" i="1" s="1"/>
  <c r="L3221" i="1"/>
  <c r="M3221" i="1" s="1"/>
  <c r="L3222" i="1"/>
  <c r="M3222" i="1" s="1"/>
  <c r="L3223" i="1"/>
  <c r="M3223" i="1" s="1"/>
  <c r="L3224" i="1"/>
  <c r="M3224" i="1" s="1"/>
  <c r="L3225" i="1"/>
  <c r="M3225" i="1" s="1"/>
  <c r="L3226" i="1"/>
  <c r="M3226" i="1" s="1"/>
  <c r="L3227" i="1"/>
  <c r="M3227" i="1" s="1"/>
  <c r="L3228" i="1"/>
  <c r="M3228" i="1" s="1"/>
  <c r="L3229" i="1"/>
  <c r="M3229" i="1" s="1"/>
  <c r="L3230" i="1"/>
  <c r="M3230" i="1" s="1"/>
  <c r="L3231" i="1"/>
  <c r="M3231" i="1" s="1"/>
  <c r="L3232" i="1"/>
  <c r="M3232" i="1" s="1"/>
  <c r="L3233" i="1"/>
  <c r="M3233" i="1" s="1"/>
  <c r="L3234" i="1"/>
  <c r="M3234" i="1" s="1"/>
  <c r="L3235" i="1"/>
  <c r="M3235" i="1" s="1"/>
  <c r="L3236" i="1"/>
  <c r="M3236" i="1" s="1"/>
  <c r="L3237" i="1"/>
  <c r="M3237" i="1" s="1"/>
  <c r="L3238" i="1"/>
  <c r="M3238" i="1" s="1"/>
  <c r="L3239" i="1"/>
  <c r="M3239" i="1" s="1"/>
  <c r="L3240" i="1"/>
  <c r="M3240" i="1" s="1"/>
  <c r="L3241" i="1"/>
  <c r="M3241" i="1" s="1"/>
  <c r="L3242" i="1"/>
  <c r="M3242" i="1" s="1"/>
  <c r="L3243" i="1"/>
  <c r="M3243" i="1" s="1"/>
  <c r="L3244" i="1"/>
  <c r="M3244" i="1" s="1"/>
  <c r="L3245" i="1"/>
  <c r="M3245" i="1" s="1"/>
  <c r="L3246" i="1"/>
  <c r="M3246" i="1" s="1"/>
  <c r="L3247" i="1"/>
  <c r="M3247" i="1" s="1"/>
  <c r="L3248" i="1"/>
  <c r="M3248" i="1" s="1"/>
  <c r="L3249" i="1"/>
  <c r="M3249" i="1" s="1"/>
  <c r="L3250" i="1"/>
  <c r="M3250" i="1" s="1"/>
  <c r="L3251" i="1"/>
  <c r="M3251" i="1" s="1"/>
  <c r="L3252" i="1"/>
  <c r="M3252" i="1" s="1"/>
  <c r="L3253" i="1"/>
  <c r="M3253" i="1" s="1"/>
  <c r="L3254" i="1"/>
  <c r="M3254" i="1" s="1"/>
  <c r="L3255" i="1"/>
  <c r="M3255" i="1" s="1"/>
  <c r="L3256" i="1"/>
  <c r="M3256" i="1" s="1"/>
  <c r="L3257" i="1"/>
  <c r="M3257" i="1" s="1"/>
  <c r="L3258" i="1"/>
  <c r="M3258" i="1" s="1"/>
  <c r="L3259" i="1"/>
  <c r="M3259" i="1" s="1"/>
  <c r="L3260" i="1"/>
  <c r="M3260" i="1" s="1"/>
  <c r="L3261" i="1"/>
  <c r="M3261" i="1" s="1"/>
  <c r="L3262" i="1"/>
  <c r="M3262" i="1" s="1"/>
  <c r="L3263" i="1"/>
  <c r="M3263" i="1" s="1"/>
  <c r="L3264" i="1"/>
  <c r="M3264" i="1" s="1"/>
  <c r="L3265" i="1"/>
  <c r="M3265" i="1" s="1"/>
  <c r="L3266" i="1"/>
  <c r="M3266" i="1" s="1"/>
  <c r="L3267" i="1"/>
  <c r="M3267" i="1" s="1"/>
  <c r="L3268" i="1"/>
  <c r="M3268" i="1" s="1"/>
  <c r="L3269" i="1"/>
  <c r="M3269" i="1" s="1"/>
  <c r="L3270" i="1"/>
  <c r="M3270" i="1" s="1"/>
  <c r="L3271" i="1"/>
  <c r="M3271" i="1" s="1"/>
  <c r="L3272" i="1"/>
  <c r="M3272" i="1" s="1"/>
  <c r="L3273" i="1"/>
  <c r="M3273" i="1" s="1"/>
  <c r="L3274" i="1"/>
  <c r="M3274" i="1" s="1"/>
  <c r="L3275" i="1"/>
  <c r="M3275" i="1" s="1"/>
  <c r="L3276" i="1"/>
  <c r="M3276" i="1" s="1"/>
  <c r="L3277" i="1"/>
  <c r="M3277" i="1" s="1"/>
  <c r="L3278" i="1"/>
  <c r="M3278" i="1" s="1"/>
  <c r="L3279" i="1"/>
  <c r="M3279" i="1" s="1"/>
  <c r="L3280" i="1"/>
  <c r="M3280" i="1" s="1"/>
  <c r="L3281" i="1"/>
  <c r="M3281" i="1" s="1"/>
  <c r="L3282" i="1"/>
  <c r="M3282" i="1" s="1"/>
  <c r="L3283" i="1"/>
  <c r="M3283" i="1" s="1"/>
  <c r="L3284" i="1"/>
  <c r="M3284" i="1" s="1"/>
  <c r="L3285" i="1"/>
  <c r="M3285" i="1" s="1"/>
  <c r="L3286" i="1"/>
  <c r="M3286" i="1" s="1"/>
  <c r="L3287" i="1"/>
  <c r="M3287" i="1" s="1"/>
  <c r="L3288" i="1"/>
  <c r="M3288" i="1" s="1"/>
  <c r="L3289" i="1"/>
  <c r="M3289" i="1" s="1"/>
  <c r="L3290" i="1"/>
  <c r="M3290" i="1" s="1"/>
  <c r="L3291" i="1"/>
  <c r="M3291" i="1" s="1"/>
  <c r="L3292" i="1"/>
  <c r="M3292" i="1" s="1"/>
  <c r="L3293" i="1"/>
  <c r="M3293" i="1" s="1"/>
  <c r="L3294" i="1"/>
  <c r="M3294" i="1" s="1"/>
  <c r="L3295" i="1"/>
  <c r="M3295" i="1" s="1"/>
  <c r="L3296" i="1"/>
  <c r="M3296" i="1" s="1"/>
  <c r="L3297" i="1"/>
  <c r="M3297" i="1" s="1"/>
  <c r="L3298" i="1"/>
  <c r="M3298" i="1" s="1"/>
  <c r="L3299" i="1"/>
  <c r="M3299" i="1" s="1"/>
  <c r="L3300" i="1"/>
  <c r="M3300" i="1" s="1"/>
  <c r="L3301" i="1"/>
  <c r="M3301" i="1" s="1"/>
  <c r="L3302" i="1"/>
  <c r="M3302" i="1" s="1"/>
  <c r="L3303" i="1"/>
  <c r="M3303" i="1" s="1"/>
  <c r="L3304" i="1"/>
  <c r="M3304" i="1" s="1"/>
  <c r="L3305" i="1"/>
  <c r="M3305" i="1" s="1"/>
  <c r="L3306" i="1"/>
  <c r="M3306" i="1" s="1"/>
  <c r="L3307" i="1"/>
  <c r="M3307" i="1" s="1"/>
  <c r="L3308" i="1"/>
  <c r="M3308" i="1" s="1"/>
  <c r="L3309" i="1"/>
  <c r="M3309" i="1" s="1"/>
  <c r="L3310" i="1"/>
  <c r="M3310" i="1" s="1"/>
  <c r="L3311" i="1"/>
  <c r="M3311" i="1" s="1"/>
  <c r="L3312" i="1"/>
  <c r="M3312" i="1" s="1"/>
  <c r="L3313" i="1"/>
  <c r="M3313" i="1" s="1"/>
  <c r="L3314" i="1"/>
  <c r="M3314" i="1" s="1"/>
  <c r="L3315" i="1"/>
  <c r="M3315" i="1" s="1"/>
  <c r="L3316" i="1"/>
  <c r="M3316" i="1" s="1"/>
  <c r="L3317" i="1"/>
  <c r="M3317" i="1" s="1"/>
  <c r="L3318" i="1"/>
  <c r="M3318" i="1" s="1"/>
  <c r="L3319" i="1"/>
  <c r="M3319" i="1" s="1"/>
  <c r="L3320" i="1"/>
  <c r="M3320" i="1" s="1"/>
  <c r="L3321" i="1"/>
  <c r="M3321" i="1" s="1"/>
  <c r="L3322" i="1"/>
  <c r="M3322" i="1" s="1"/>
  <c r="L3323" i="1"/>
  <c r="M3323" i="1" s="1"/>
  <c r="L3324" i="1"/>
  <c r="M3324" i="1" s="1"/>
  <c r="L3325" i="1"/>
  <c r="M3325" i="1" s="1"/>
  <c r="L3326" i="1"/>
  <c r="M3326" i="1" s="1"/>
  <c r="L3327" i="1"/>
  <c r="M3327" i="1" s="1"/>
  <c r="L3328" i="1"/>
  <c r="M3328" i="1" s="1"/>
  <c r="L3329" i="1"/>
  <c r="M3329" i="1" s="1"/>
  <c r="L3330" i="1"/>
  <c r="M3330" i="1" s="1"/>
  <c r="L3331" i="1"/>
  <c r="M3331" i="1" s="1"/>
  <c r="L3332" i="1"/>
  <c r="M3332" i="1" s="1"/>
  <c r="L3333" i="1"/>
  <c r="M3333" i="1" s="1"/>
  <c r="L3334" i="1"/>
  <c r="M3334" i="1" s="1"/>
  <c r="L3335" i="1"/>
  <c r="M3335" i="1" s="1"/>
  <c r="L3336" i="1"/>
  <c r="M3336" i="1" s="1"/>
  <c r="L3337" i="1"/>
  <c r="M3337" i="1" s="1"/>
  <c r="L3338" i="1"/>
  <c r="M3338" i="1" s="1"/>
  <c r="L3339" i="1"/>
  <c r="M3339" i="1" s="1"/>
  <c r="L3340" i="1"/>
  <c r="M3340" i="1" s="1"/>
  <c r="L3341" i="1"/>
  <c r="M3341" i="1" s="1"/>
  <c r="L3342" i="1"/>
  <c r="M3342" i="1" s="1"/>
  <c r="L3343" i="1"/>
  <c r="M3343" i="1" s="1"/>
  <c r="L3344" i="1"/>
  <c r="M3344" i="1" s="1"/>
  <c r="L3345" i="1"/>
  <c r="M3345" i="1" s="1"/>
  <c r="L3346" i="1"/>
  <c r="M3346" i="1" s="1"/>
  <c r="M3347" i="1"/>
  <c r="L3348" i="1"/>
  <c r="M3348" i="1" s="1"/>
  <c r="L3349" i="1"/>
  <c r="M3349" i="1" s="1"/>
  <c r="L3350" i="1"/>
  <c r="M3350" i="1" s="1"/>
  <c r="L3351" i="1"/>
  <c r="M3351" i="1" s="1"/>
  <c r="L3352" i="1"/>
  <c r="M3352" i="1" s="1"/>
  <c r="L3353" i="1"/>
  <c r="M3353" i="1" s="1"/>
  <c r="L3354" i="1"/>
  <c r="M3354" i="1" s="1"/>
  <c r="L3355" i="1"/>
  <c r="M3355" i="1" s="1"/>
  <c r="L3356" i="1"/>
  <c r="M3356" i="1" s="1"/>
  <c r="L3357" i="1"/>
  <c r="M3357" i="1" s="1"/>
  <c r="L3359" i="1"/>
  <c r="M3359" i="1" s="1"/>
  <c r="L3360" i="1"/>
  <c r="M3360" i="1" s="1"/>
  <c r="L3361" i="1"/>
  <c r="M3361" i="1" s="1"/>
  <c r="L3363" i="1"/>
  <c r="M3363" i="1" s="1"/>
  <c r="L3364" i="1"/>
  <c r="M3364" i="1" s="1"/>
  <c r="L3365" i="1"/>
  <c r="M3365" i="1" s="1"/>
  <c r="L3366" i="1"/>
  <c r="M3366" i="1" s="1"/>
  <c r="L3367" i="1"/>
  <c r="M3367" i="1" s="1"/>
  <c r="L3368" i="1"/>
  <c r="M3368" i="1" s="1"/>
  <c r="L3369" i="1"/>
  <c r="M3369" i="1" s="1"/>
  <c r="L3370" i="1"/>
  <c r="M3370" i="1" s="1"/>
  <c r="L3372" i="1"/>
  <c r="M3372" i="1" s="1"/>
  <c r="L3373" i="1"/>
  <c r="M3373" i="1" s="1"/>
  <c r="L3374" i="1"/>
  <c r="M3374" i="1" s="1"/>
  <c r="L3376" i="1"/>
  <c r="M3376" i="1" s="1"/>
  <c r="L3377" i="1"/>
  <c r="M3377" i="1" s="1"/>
  <c r="L3378" i="1"/>
  <c r="M3378" i="1" s="1"/>
  <c r="L3379" i="1"/>
  <c r="M3379" i="1" s="1"/>
  <c r="L3380" i="1"/>
  <c r="M3380" i="1" s="1"/>
  <c r="L3381" i="1"/>
  <c r="M3381" i="1" s="1"/>
  <c r="L3382" i="1"/>
  <c r="M3382" i="1" s="1"/>
  <c r="L3383" i="1"/>
  <c r="M3383" i="1" s="1"/>
  <c r="L3384" i="1"/>
  <c r="M3384" i="1" s="1"/>
  <c r="L3385" i="1"/>
  <c r="M3385" i="1" s="1"/>
  <c r="L3386" i="1"/>
  <c r="M3386" i="1" s="1"/>
  <c r="L3387" i="1"/>
  <c r="M3387" i="1" s="1"/>
  <c r="L3388" i="1"/>
  <c r="M3388" i="1" s="1"/>
  <c r="L3389" i="1"/>
  <c r="M3389" i="1" s="1"/>
  <c r="L3390" i="1"/>
  <c r="M3390" i="1" s="1"/>
  <c r="L3391" i="1"/>
  <c r="M3391" i="1" s="1"/>
  <c r="L3392" i="1"/>
  <c r="M3392" i="1" s="1"/>
  <c r="L3394" i="1"/>
  <c r="M3394" i="1" s="1"/>
  <c r="L3395" i="1"/>
  <c r="M3395" i="1" s="1"/>
  <c r="L3396" i="1"/>
  <c r="M3396" i="1" s="1"/>
  <c r="L3397" i="1"/>
  <c r="M3397" i="1" s="1"/>
  <c r="L3398" i="1"/>
  <c r="M3398" i="1" s="1"/>
  <c r="L3399" i="1"/>
  <c r="M3399" i="1" s="1"/>
  <c r="L3400" i="1"/>
  <c r="M3400" i="1" s="1"/>
  <c r="L3401" i="1"/>
  <c r="M3401" i="1" s="1"/>
  <c r="L3402" i="1"/>
  <c r="M3402" i="1" s="1"/>
  <c r="L3403" i="1"/>
  <c r="M3403" i="1" s="1"/>
  <c r="L3404" i="1"/>
  <c r="M3404" i="1" s="1"/>
  <c r="L3405" i="1"/>
  <c r="M3405" i="1" s="1"/>
  <c r="L3406" i="1"/>
  <c r="M3406" i="1" s="1"/>
  <c r="L3407" i="1"/>
  <c r="M3407" i="1" s="1"/>
  <c r="L3408" i="1"/>
  <c r="M3408" i="1" s="1"/>
  <c r="L3409" i="1"/>
  <c r="M3409" i="1" s="1"/>
  <c r="L3410" i="1"/>
  <c r="M3410" i="1" s="1"/>
  <c r="L3412" i="1"/>
  <c r="M3412" i="1" s="1"/>
  <c r="L3414" i="1"/>
  <c r="M3414" i="1" s="1"/>
  <c r="L3415" i="1"/>
  <c r="M3415" i="1" s="1"/>
  <c r="L3416" i="1"/>
  <c r="M3416" i="1" s="1"/>
  <c r="L3417" i="1"/>
  <c r="M3417" i="1" s="1"/>
  <c r="L3418" i="1"/>
  <c r="M3418" i="1" s="1"/>
  <c r="L3419" i="1"/>
  <c r="M3419" i="1" s="1"/>
  <c r="L3420" i="1"/>
  <c r="M3420" i="1" s="1"/>
  <c r="L3421" i="1"/>
  <c r="M3421" i="1" s="1"/>
  <c r="L3422" i="1"/>
  <c r="M3422" i="1" s="1"/>
  <c r="L3423" i="1"/>
  <c r="M3423" i="1" s="1"/>
  <c r="L3424" i="1"/>
  <c r="M3424" i="1" s="1"/>
  <c r="L3427" i="1"/>
  <c r="M3427" i="1" s="1"/>
  <c r="L3429" i="1"/>
  <c r="M3429" i="1" s="1"/>
  <c r="L3430" i="1"/>
  <c r="M3430" i="1" s="1"/>
  <c r="L3433" i="1"/>
  <c r="M3433" i="1" s="1"/>
  <c r="L3434" i="1"/>
  <c r="M3434" i="1" s="1"/>
  <c r="L3435" i="1"/>
  <c r="M3435" i="1" s="1"/>
  <c r="L3437" i="1"/>
  <c r="M3437" i="1" s="1"/>
  <c r="L3438" i="1"/>
  <c r="M3438" i="1" s="1"/>
  <c r="L3439" i="1"/>
  <c r="M3439" i="1" s="1"/>
  <c r="L3440" i="1"/>
  <c r="M3440" i="1" s="1"/>
  <c r="L3441" i="1"/>
  <c r="M3441" i="1" s="1"/>
  <c r="L3442" i="1"/>
  <c r="M3442" i="1" s="1"/>
  <c r="L3443" i="1"/>
  <c r="M3443" i="1" s="1"/>
  <c r="L3444" i="1"/>
  <c r="M3444" i="1" s="1"/>
  <c r="L3448" i="1"/>
  <c r="M3448" i="1" s="1"/>
  <c r="L3449" i="1"/>
  <c r="M3449" i="1" s="1"/>
  <c r="L3450" i="1"/>
  <c r="M3450" i="1" s="1"/>
  <c r="L3451" i="1"/>
  <c r="M3451" i="1" s="1"/>
  <c r="L3452" i="1"/>
  <c r="M3452" i="1" s="1"/>
  <c r="L3453" i="1"/>
  <c r="M3453" i="1" s="1"/>
  <c r="L3454" i="1"/>
  <c r="M3454" i="1" s="1"/>
  <c r="L3455" i="1"/>
  <c r="M3455" i="1" s="1"/>
  <c r="L3456" i="1"/>
  <c r="M3456" i="1" s="1"/>
  <c r="L3459" i="1"/>
  <c r="M3459" i="1" s="1"/>
  <c r="M3460" i="1"/>
  <c r="L3463" i="1"/>
  <c r="M3463" i="1" s="1"/>
  <c r="L3464" i="1"/>
  <c r="M3464" i="1" s="1"/>
  <c r="L3465" i="1"/>
  <c r="M3465" i="1" s="1"/>
  <c r="L3466" i="1"/>
  <c r="M3466" i="1" s="1"/>
  <c r="L3467" i="1"/>
  <c r="M3467" i="1" s="1"/>
  <c r="L3468" i="1"/>
  <c r="M3468" i="1" s="1"/>
  <c r="L3470" i="1"/>
  <c r="M3470" i="1" s="1"/>
  <c r="L3471" i="1"/>
  <c r="M3471" i="1" s="1"/>
  <c r="L3472" i="1"/>
  <c r="M3472" i="1" s="1"/>
  <c r="L3473" i="1"/>
  <c r="M3473" i="1" s="1"/>
  <c r="L3474" i="1"/>
  <c r="M3474" i="1" s="1"/>
  <c r="L3475" i="1"/>
  <c r="M3475" i="1" s="1"/>
  <c r="L3476" i="1"/>
  <c r="M3476" i="1" s="1"/>
  <c r="L3478" i="1"/>
  <c r="M3478" i="1" s="1"/>
  <c r="L3479" i="1"/>
  <c r="M3479" i="1" s="1"/>
  <c r="L3480" i="1"/>
  <c r="M3480" i="1" s="1"/>
  <c r="L3481" i="1"/>
  <c r="M3481" i="1" s="1"/>
  <c r="L3482" i="1"/>
  <c r="M3482" i="1" s="1"/>
  <c r="L3483" i="1"/>
  <c r="M3483" i="1" s="1"/>
  <c r="L3484" i="1"/>
  <c r="M3484" i="1" s="1"/>
  <c r="L3485" i="1"/>
  <c r="M3485" i="1" s="1"/>
  <c r="L3486" i="1"/>
  <c r="M3486" i="1" s="1"/>
  <c r="L3487" i="1"/>
  <c r="M3487" i="1" s="1"/>
  <c r="L3488" i="1"/>
  <c r="M3488" i="1" s="1"/>
  <c r="L3489" i="1"/>
  <c r="M3489" i="1" s="1"/>
  <c r="L3490" i="1"/>
  <c r="M3490" i="1" s="1"/>
  <c r="L3491" i="1"/>
  <c r="M3491" i="1" s="1"/>
  <c r="L3492" i="1"/>
  <c r="M3492" i="1" s="1"/>
  <c r="L3493" i="1"/>
  <c r="M3493" i="1" s="1"/>
  <c r="L3494" i="1"/>
  <c r="M3494" i="1" s="1"/>
  <c r="L3495" i="1"/>
  <c r="M3495" i="1" s="1"/>
  <c r="L3496" i="1"/>
  <c r="M3496" i="1" s="1"/>
  <c r="L3498" i="1"/>
  <c r="M3498" i="1" s="1"/>
  <c r="L3499" i="1"/>
  <c r="M3499" i="1" s="1"/>
  <c r="L3500" i="1"/>
  <c r="M3500" i="1" s="1"/>
  <c r="L3501" i="1"/>
  <c r="M3501" i="1" s="1"/>
  <c r="L3502" i="1"/>
  <c r="M3502" i="1" s="1"/>
  <c r="L3503" i="1"/>
  <c r="M3503" i="1" s="1"/>
  <c r="L3504" i="1"/>
  <c r="M3504" i="1" s="1"/>
  <c r="L3505" i="1"/>
  <c r="M3505" i="1" s="1"/>
  <c r="L3506" i="1"/>
  <c r="M3506" i="1" s="1"/>
  <c r="L3507" i="1"/>
  <c r="M3507" i="1" s="1"/>
  <c r="L3508" i="1"/>
  <c r="M3508" i="1" s="1"/>
  <c r="L3509" i="1"/>
  <c r="M3509" i="1" s="1"/>
  <c r="L3510" i="1"/>
  <c r="M3510" i="1" s="1"/>
  <c r="L3511" i="1"/>
  <c r="M3511" i="1" s="1"/>
  <c r="L3512" i="1"/>
  <c r="M3512" i="1" s="1"/>
  <c r="L3513" i="1"/>
  <c r="M3513" i="1" s="1"/>
  <c r="L3514" i="1"/>
  <c r="M3514" i="1" s="1"/>
  <c r="L3516" i="1"/>
  <c r="M3516" i="1" s="1"/>
  <c r="L3517" i="1"/>
  <c r="M3517" i="1" s="1"/>
  <c r="L3518" i="1"/>
  <c r="M3518" i="1" s="1"/>
  <c r="L3519" i="1"/>
  <c r="M3519" i="1" s="1"/>
  <c r="L3520" i="1"/>
  <c r="M3520" i="1" s="1"/>
  <c r="L3521" i="1"/>
  <c r="M3521" i="1" s="1"/>
  <c r="L3522" i="1"/>
  <c r="M3522" i="1" s="1"/>
  <c r="L3523" i="1"/>
  <c r="M3523" i="1" s="1"/>
  <c r="L3524" i="1"/>
  <c r="M3524" i="1" s="1"/>
  <c r="L3525" i="1"/>
  <c r="M3525" i="1" s="1"/>
  <c r="L3526" i="1"/>
  <c r="M3526" i="1" s="1"/>
  <c r="L3527" i="1"/>
  <c r="M3527" i="1" s="1"/>
  <c r="L3528" i="1"/>
  <c r="M3528" i="1" s="1"/>
  <c r="L3529" i="1"/>
  <c r="M3529" i="1" s="1"/>
  <c r="L3530" i="1"/>
  <c r="M3530" i="1" s="1"/>
  <c r="L3531" i="1"/>
  <c r="M3531" i="1" s="1"/>
  <c r="L3532" i="1"/>
  <c r="M3532" i="1" s="1"/>
  <c r="L3533" i="1"/>
  <c r="M3533" i="1" s="1"/>
  <c r="L3534" i="1"/>
  <c r="M3534" i="1" s="1"/>
  <c r="L3535" i="1"/>
  <c r="M3535" i="1" s="1"/>
  <c r="L3536" i="1"/>
  <c r="M3536" i="1" s="1"/>
  <c r="L3537" i="1"/>
  <c r="M3537" i="1" s="1"/>
  <c r="L3538" i="1"/>
  <c r="M3538" i="1" s="1"/>
  <c r="L3539" i="1"/>
  <c r="M3539" i="1" s="1"/>
  <c r="L3540" i="1"/>
  <c r="M3540" i="1" s="1"/>
  <c r="L3541" i="1"/>
  <c r="M3541" i="1" s="1"/>
  <c r="L3544" i="1"/>
  <c r="M3544" i="1" s="1"/>
  <c r="L3545" i="1"/>
  <c r="M3545" i="1" s="1"/>
  <c r="L3546" i="1"/>
  <c r="M3546" i="1" s="1"/>
  <c r="L3547" i="1"/>
  <c r="M3547" i="1" s="1"/>
  <c r="L3549" i="1"/>
  <c r="M3549" i="1" s="1"/>
  <c r="L3550" i="1"/>
  <c r="M3550" i="1" s="1"/>
  <c r="L3551" i="1"/>
  <c r="M3551" i="1" s="1"/>
  <c r="L3552" i="1"/>
  <c r="M3552" i="1" s="1"/>
  <c r="L3553" i="1"/>
  <c r="M3553" i="1" s="1"/>
  <c r="L3555" i="1"/>
  <c r="M3555" i="1" s="1"/>
  <c r="L3556" i="1"/>
  <c r="M3556" i="1" s="1"/>
  <c r="L3557" i="1"/>
  <c r="M3557" i="1" s="1"/>
  <c r="L3558" i="1"/>
  <c r="M3558" i="1" s="1"/>
  <c r="L3559" i="1"/>
  <c r="M3559" i="1" s="1"/>
  <c r="L3560" i="1"/>
  <c r="M3560" i="1" s="1"/>
  <c r="L3561" i="1"/>
  <c r="M3561" i="1" s="1"/>
  <c r="L3563" i="1"/>
  <c r="M3563" i="1" s="1"/>
  <c r="L3566" i="1"/>
  <c r="M3566" i="1" s="1"/>
  <c r="L3567" i="1"/>
  <c r="M3567" i="1" s="1"/>
  <c r="L3568" i="1"/>
  <c r="M3568" i="1" s="1"/>
  <c r="L3569" i="1"/>
  <c r="M3569" i="1" s="1"/>
  <c r="L3570" i="1"/>
  <c r="M3570" i="1" s="1"/>
  <c r="L3571" i="1"/>
  <c r="M3571" i="1" s="1"/>
  <c r="L3572" i="1"/>
  <c r="M3572" i="1" s="1"/>
  <c r="L3573" i="1"/>
  <c r="M3573" i="1" s="1"/>
  <c r="L3574" i="1"/>
  <c r="M3574" i="1" s="1"/>
  <c r="L3575" i="1"/>
  <c r="M3575" i="1" s="1"/>
  <c r="L3576" i="1"/>
  <c r="M3576" i="1" s="1"/>
  <c r="L3577" i="1"/>
  <c r="M3577" i="1" s="1"/>
  <c r="L3578" i="1"/>
  <c r="M3578" i="1" s="1"/>
  <c r="L3579" i="1"/>
  <c r="M3579" i="1" s="1"/>
  <c r="L3580" i="1"/>
  <c r="M3580" i="1" s="1"/>
  <c r="L3581" i="1"/>
  <c r="M3581" i="1" s="1"/>
  <c r="L3582" i="1"/>
  <c r="M3582" i="1" s="1"/>
  <c r="L3583" i="1"/>
  <c r="M3583" i="1" s="1"/>
  <c r="L3584" i="1"/>
  <c r="M3584" i="1" s="1"/>
  <c r="L3585" i="1"/>
  <c r="M3585" i="1" s="1"/>
  <c r="L3586" i="1"/>
  <c r="M3586" i="1" s="1"/>
  <c r="L3587" i="1"/>
  <c r="M3587" i="1" s="1"/>
  <c r="L3588" i="1"/>
  <c r="M3588" i="1" s="1"/>
  <c r="L3589" i="1"/>
  <c r="M3589" i="1" s="1"/>
  <c r="L3590" i="1"/>
  <c r="M3590" i="1" s="1"/>
  <c r="L3591" i="1"/>
  <c r="M3591" i="1" s="1"/>
  <c r="L3592" i="1"/>
  <c r="M3592" i="1" s="1"/>
  <c r="L3593" i="1"/>
  <c r="M3593" i="1" s="1"/>
  <c r="L3594" i="1"/>
  <c r="M3594" i="1" s="1"/>
  <c r="L3595" i="1"/>
  <c r="M3595" i="1" s="1"/>
  <c r="L3596" i="1"/>
  <c r="M3596" i="1" s="1"/>
  <c r="L3597" i="1"/>
  <c r="M3597" i="1" s="1"/>
  <c r="L3598" i="1"/>
  <c r="M3598" i="1" s="1"/>
  <c r="L3599" i="1"/>
  <c r="M3599" i="1" s="1"/>
  <c r="L3600" i="1"/>
  <c r="M3600" i="1" s="1"/>
  <c r="L3601" i="1"/>
  <c r="M3601" i="1" s="1"/>
  <c r="L3602" i="1"/>
  <c r="M3602" i="1" s="1"/>
  <c r="L3603" i="1"/>
  <c r="M3603" i="1" s="1"/>
  <c r="L3604" i="1"/>
  <c r="M3604" i="1" s="1"/>
  <c r="L3605" i="1"/>
  <c r="M3605" i="1" s="1"/>
  <c r="L3606" i="1"/>
  <c r="M3606" i="1" s="1"/>
  <c r="L3607" i="1"/>
  <c r="M3607" i="1" s="1"/>
  <c r="L3608" i="1"/>
  <c r="M3608" i="1" s="1"/>
  <c r="L3609" i="1"/>
  <c r="M3609" i="1" s="1"/>
  <c r="L3610" i="1"/>
  <c r="M3610" i="1" s="1"/>
  <c r="L3611" i="1"/>
  <c r="M3611" i="1" s="1"/>
  <c r="L3612" i="1"/>
  <c r="M3612" i="1" s="1"/>
  <c r="L3613" i="1"/>
  <c r="M3613" i="1" s="1"/>
  <c r="L3614" i="1"/>
  <c r="M3614" i="1" s="1"/>
  <c r="L3615" i="1"/>
  <c r="M3615" i="1" s="1"/>
  <c r="L3616" i="1"/>
  <c r="M3616" i="1" s="1"/>
  <c r="L3617" i="1"/>
  <c r="M3617" i="1" s="1"/>
  <c r="L3618" i="1"/>
  <c r="M3618" i="1" s="1"/>
  <c r="L3619" i="1"/>
  <c r="M3619" i="1" s="1"/>
  <c r="L3620" i="1"/>
  <c r="M3620" i="1" s="1"/>
  <c r="L3621" i="1"/>
  <c r="M3621" i="1" s="1"/>
  <c r="L3622" i="1"/>
  <c r="M3622" i="1" s="1"/>
  <c r="L3623" i="1"/>
  <c r="M3623" i="1" s="1"/>
  <c r="L3624" i="1"/>
  <c r="M3624" i="1" s="1"/>
  <c r="L3625" i="1"/>
  <c r="M3625" i="1" s="1"/>
  <c r="L3626" i="1"/>
  <c r="M3626" i="1" s="1"/>
  <c r="L3627" i="1"/>
  <c r="M3627" i="1" s="1"/>
  <c r="L3628" i="1"/>
  <c r="M3628" i="1" s="1"/>
  <c r="L3630" i="1"/>
  <c r="M3630" i="1" s="1"/>
  <c r="L3631" i="1"/>
  <c r="M3631" i="1" s="1"/>
  <c r="L3632" i="1"/>
  <c r="M3632" i="1" s="1"/>
  <c r="L3633" i="1"/>
  <c r="M3633" i="1" s="1"/>
  <c r="L3634" i="1"/>
  <c r="M3634" i="1" s="1"/>
  <c r="L3635" i="1"/>
  <c r="M3635" i="1" s="1"/>
  <c r="L3636" i="1"/>
  <c r="M3636" i="1" s="1"/>
  <c r="L3637" i="1"/>
  <c r="M3637" i="1" s="1"/>
  <c r="L3640" i="1"/>
  <c r="M3640" i="1" s="1"/>
  <c r="L3641" i="1"/>
  <c r="M3641" i="1" s="1"/>
  <c r="L3642" i="1"/>
  <c r="M3642" i="1" s="1"/>
  <c r="L3643" i="1"/>
  <c r="M3643" i="1" s="1"/>
  <c r="L3644" i="1"/>
  <c r="M3644" i="1" s="1"/>
  <c r="L3645" i="1"/>
  <c r="M3645" i="1" s="1"/>
  <c r="L3646" i="1"/>
  <c r="M3646" i="1" s="1"/>
  <c r="L3647" i="1"/>
  <c r="M3647" i="1" s="1"/>
  <c r="L3648" i="1"/>
  <c r="M3648" i="1" s="1"/>
  <c r="L3649" i="1"/>
  <c r="M3649" i="1" s="1"/>
  <c r="L3650" i="1"/>
  <c r="M3650" i="1" s="1"/>
  <c r="L3651" i="1"/>
  <c r="M3651" i="1" s="1"/>
  <c r="L3652" i="1"/>
  <c r="M3652" i="1" s="1"/>
  <c r="L3653" i="1"/>
  <c r="M3653" i="1" s="1"/>
  <c r="L3654" i="1"/>
  <c r="M3654" i="1" s="1"/>
  <c r="L3655" i="1"/>
  <c r="M3655" i="1" s="1"/>
  <c r="L3656" i="1"/>
  <c r="M3656" i="1" s="1"/>
  <c r="L3657" i="1"/>
  <c r="M3657" i="1" s="1"/>
  <c r="L3658" i="1"/>
  <c r="M3658" i="1" s="1"/>
  <c r="L3659" i="1"/>
  <c r="M3659" i="1" s="1"/>
  <c r="L3660" i="1"/>
  <c r="M3660" i="1" s="1"/>
  <c r="L3661" i="1"/>
  <c r="M3661" i="1" s="1"/>
  <c r="L3662" i="1"/>
  <c r="M3662" i="1" s="1"/>
  <c r="L3663" i="1"/>
  <c r="M3663" i="1" s="1"/>
  <c r="L3664" i="1"/>
  <c r="M3664" i="1" s="1"/>
  <c r="L3665" i="1"/>
  <c r="M3665" i="1" s="1"/>
  <c r="L3666" i="1"/>
  <c r="M3666" i="1" s="1"/>
  <c r="L3667" i="1"/>
  <c r="M3667" i="1" s="1"/>
  <c r="L3668" i="1"/>
  <c r="M3668" i="1" s="1"/>
  <c r="L3669" i="1"/>
  <c r="M3669" i="1" s="1"/>
  <c r="L3670" i="1"/>
  <c r="M3670" i="1" s="1"/>
  <c r="L3671" i="1"/>
  <c r="M3671" i="1" s="1"/>
  <c r="L3672" i="1"/>
  <c r="M3672" i="1" s="1"/>
  <c r="L3673" i="1"/>
  <c r="M3673" i="1" s="1"/>
  <c r="L3674" i="1"/>
  <c r="M3674" i="1" s="1"/>
  <c r="L3675" i="1"/>
  <c r="M3675" i="1" s="1"/>
  <c r="L3676" i="1"/>
  <c r="M3676" i="1" s="1"/>
  <c r="L3677" i="1"/>
  <c r="M3677" i="1" s="1"/>
  <c r="L3678" i="1"/>
  <c r="M3678" i="1" s="1"/>
  <c r="L3679" i="1"/>
  <c r="M3679" i="1" s="1"/>
  <c r="L3680" i="1"/>
  <c r="M3680" i="1" s="1"/>
  <c r="L3681" i="1"/>
  <c r="M3681" i="1" s="1"/>
  <c r="L3682" i="1"/>
  <c r="M3682" i="1" s="1"/>
  <c r="L3683" i="1"/>
  <c r="M3683" i="1" s="1"/>
  <c r="L3684" i="1"/>
  <c r="M3684" i="1" s="1"/>
  <c r="L3685" i="1"/>
  <c r="M3685" i="1" s="1"/>
  <c r="L3686" i="1"/>
  <c r="M3686" i="1" s="1"/>
  <c r="L3687" i="1"/>
  <c r="M3687" i="1" s="1"/>
  <c r="L3688" i="1"/>
  <c r="M3688" i="1" s="1"/>
  <c r="L3689" i="1"/>
  <c r="M3689" i="1" s="1"/>
  <c r="L3690" i="1"/>
  <c r="M3690" i="1" s="1"/>
  <c r="L3691" i="1"/>
  <c r="M3691" i="1" s="1"/>
  <c r="L3692" i="1"/>
  <c r="M3692" i="1" s="1"/>
  <c r="L3693" i="1"/>
  <c r="M3693" i="1" s="1"/>
  <c r="L3694" i="1"/>
  <c r="M3694" i="1" s="1"/>
  <c r="L3695" i="1"/>
  <c r="M3695" i="1" s="1"/>
  <c r="L3696" i="1"/>
  <c r="M3696" i="1" s="1"/>
  <c r="L3697" i="1"/>
  <c r="M3697" i="1" s="1"/>
  <c r="L3698" i="1"/>
  <c r="M3698" i="1" s="1"/>
  <c r="L3699" i="1"/>
  <c r="M3699" i="1" s="1"/>
  <c r="L3700" i="1"/>
  <c r="M3700" i="1" s="1"/>
  <c r="L3701" i="1"/>
  <c r="M3701" i="1" s="1"/>
  <c r="L3702" i="1"/>
  <c r="M3702" i="1" s="1"/>
  <c r="L3703" i="1"/>
  <c r="M3703" i="1" s="1"/>
  <c r="L3704" i="1"/>
  <c r="M3704" i="1" s="1"/>
  <c r="L3705" i="1"/>
  <c r="M3705" i="1" s="1"/>
  <c r="L3706" i="1"/>
  <c r="M3706" i="1" s="1"/>
  <c r="L3707" i="1"/>
  <c r="M3707" i="1" s="1"/>
  <c r="L3708" i="1"/>
  <c r="M3708" i="1" s="1"/>
  <c r="L3709" i="1"/>
  <c r="M3709" i="1" s="1"/>
  <c r="L3710" i="1"/>
  <c r="M3710" i="1" s="1"/>
  <c r="L3711" i="1"/>
  <c r="M3711" i="1" s="1"/>
  <c r="L3712" i="1"/>
  <c r="M3712" i="1" s="1"/>
  <c r="L3713" i="1"/>
  <c r="M3713" i="1" s="1"/>
  <c r="L3714" i="1"/>
  <c r="M3714" i="1" s="1"/>
  <c r="L3715" i="1"/>
  <c r="M3715" i="1" s="1"/>
  <c r="L3716" i="1"/>
  <c r="M3716" i="1" s="1"/>
  <c r="L3717" i="1"/>
  <c r="M3717" i="1" s="1"/>
  <c r="L3718" i="1"/>
  <c r="M3718" i="1" s="1"/>
  <c r="L3719" i="1"/>
  <c r="M3719" i="1" s="1"/>
  <c r="L3720" i="1"/>
  <c r="M3720" i="1" s="1"/>
  <c r="L3721" i="1"/>
  <c r="M3721" i="1" s="1"/>
  <c r="L3722" i="1"/>
  <c r="M3722" i="1" s="1"/>
  <c r="L3723" i="1"/>
  <c r="M3723" i="1" s="1"/>
  <c r="L3724" i="1"/>
  <c r="M3724" i="1" s="1"/>
  <c r="L3725" i="1"/>
  <c r="M3725" i="1" s="1"/>
  <c r="L3726" i="1"/>
  <c r="M3726" i="1" s="1"/>
  <c r="L3727" i="1"/>
  <c r="M3727" i="1" s="1"/>
  <c r="L3728" i="1"/>
  <c r="M3728" i="1" s="1"/>
  <c r="L3729" i="1"/>
  <c r="M3729" i="1" s="1"/>
  <c r="L3730" i="1"/>
  <c r="M3730" i="1" s="1"/>
  <c r="L3731" i="1"/>
  <c r="M3731" i="1" s="1"/>
  <c r="L3732" i="1"/>
  <c r="M3732" i="1" s="1"/>
  <c r="L3733" i="1"/>
  <c r="M3733" i="1" s="1"/>
  <c r="L3734" i="1"/>
  <c r="M3734" i="1" s="1"/>
  <c r="L3735" i="1"/>
  <c r="M3735" i="1" s="1"/>
  <c r="L3736" i="1"/>
  <c r="M3736" i="1" s="1"/>
  <c r="L3737" i="1"/>
  <c r="M3737" i="1" s="1"/>
  <c r="L3738" i="1"/>
  <c r="M3738" i="1" s="1"/>
  <c r="L3739" i="1"/>
  <c r="M3739" i="1" s="1"/>
  <c r="L3740" i="1"/>
  <c r="M3740" i="1" s="1"/>
  <c r="L3741" i="1"/>
  <c r="M3741" i="1" s="1"/>
  <c r="L3742" i="1"/>
  <c r="M3742" i="1" s="1"/>
  <c r="L3743" i="1"/>
  <c r="M3743" i="1" s="1"/>
  <c r="L3744" i="1"/>
  <c r="M3744" i="1" s="1"/>
  <c r="L3745" i="1"/>
  <c r="M3745" i="1" s="1"/>
  <c r="L3746" i="1"/>
  <c r="M3746" i="1" s="1"/>
  <c r="L3747" i="1"/>
  <c r="M3747" i="1" s="1"/>
  <c r="L3748" i="1"/>
  <c r="M3748" i="1" s="1"/>
  <c r="L3749" i="1"/>
  <c r="M3749" i="1" s="1"/>
  <c r="L3750" i="1"/>
  <c r="M3750" i="1" s="1"/>
  <c r="L3751" i="1"/>
  <c r="M3751" i="1" s="1"/>
  <c r="L3752" i="1"/>
  <c r="M3752" i="1" s="1"/>
  <c r="L3753" i="1"/>
  <c r="M3753" i="1" s="1"/>
  <c r="L3754" i="1"/>
  <c r="M3754" i="1" s="1"/>
  <c r="L3755" i="1"/>
  <c r="M3755" i="1" s="1"/>
  <c r="L3756" i="1"/>
  <c r="M3756" i="1" s="1"/>
  <c r="L3757" i="1"/>
  <c r="M3757" i="1" s="1"/>
  <c r="L3758" i="1"/>
  <c r="M3758" i="1" s="1"/>
  <c r="L3759" i="1"/>
  <c r="M3759" i="1" s="1"/>
  <c r="L3760" i="1"/>
  <c r="M3760" i="1" s="1"/>
  <c r="L3761" i="1"/>
  <c r="M3761" i="1" s="1"/>
  <c r="L3762" i="1"/>
  <c r="M3762" i="1" s="1"/>
  <c r="L3763" i="1"/>
  <c r="M3763" i="1" s="1"/>
  <c r="L3764" i="1"/>
  <c r="M3764" i="1" s="1"/>
  <c r="L3765" i="1"/>
  <c r="M3765" i="1" s="1"/>
  <c r="L3766" i="1"/>
  <c r="M3766" i="1" s="1"/>
  <c r="L3767" i="1"/>
  <c r="M3767" i="1" s="1"/>
  <c r="L3768" i="1"/>
  <c r="M3768" i="1" s="1"/>
  <c r="L3769" i="1"/>
  <c r="M3769" i="1" s="1"/>
  <c r="L3770" i="1"/>
  <c r="M3770" i="1" s="1"/>
  <c r="L3771" i="1"/>
  <c r="M3771" i="1" s="1"/>
  <c r="L3772" i="1"/>
  <c r="M3772" i="1" s="1"/>
  <c r="L3773" i="1"/>
  <c r="M3773" i="1" s="1"/>
  <c r="L3774" i="1"/>
  <c r="M3774" i="1" s="1"/>
  <c r="L3775" i="1"/>
  <c r="M3775" i="1" s="1"/>
  <c r="L3776" i="1"/>
  <c r="M3776" i="1" s="1"/>
  <c r="L3777" i="1"/>
  <c r="M3777" i="1" s="1"/>
  <c r="L3778" i="1"/>
  <c r="M3778" i="1" s="1"/>
  <c r="L3779" i="1"/>
  <c r="M3779" i="1" s="1"/>
  <c r="L3780" i="1"/>
  <c r="M3780" i="1" s="1"/>
  <c r="L3781" i="1"/>
  <c r="M3781" i="1" s="1"/>
  <c r="L3782" i="1"/>
  <c r="M3782" i="1" s="1"/>
  <c r="L3783" i="1"/>
  <c r="M3783" i="1" s="1"/>
  <c r="L3784" i="1"/>
  <c r="M3784" i="1" s="1"/>
  <c r="L3785" i="1"/>
  <c r="M3785" i="1" s="1"/>
  <c r="L3786" i="1"/>
  <c r="M3786" i="1" s="1"/>
  <c r="L3787" i="1"/>
  <c r="M3787" i="1" s="1"/>
  <c r="L3788" i="1"/>
  <c r="M3788" i="1" s="1"/>
  <c r="L3789" i="1"/>
  <c r="M3789" i="1" s="1"/>
  <c r="L3790" i="1"/>
  <c r="M3790" i="1" s="1"/>
  <c r="L3791" i="1"/>
  <c r="M3791" i="1" s="1"/>
  <c r="L3792" i="1"/>
  <c r="M3792" i="1" s="1"/>
  <c r="L3793" i="1"/>
  <c r="M3793" i="1" s="1"/>
  <c r="L3794" i="1"/>
  <c r="M3794" i="1" s="1"/>
  <c r="L3795" i="1"/>
  <c r="M3795" i="1" s="1"/>
  <c r="L3796" i="1"/>
  <c r="M3796" i="1" s="1"/>
  <c r="L3797" i="1"/>
  <c r="M3797" i="1" s="1"/>
  <c r="L3798" i="1"/>
  <c r="M3798" i="1" s="1"/>
  <c r="L3799" i="1"/>
  <c r="M3799" i="1" s="1"/>
  <c r="L3800" i="1"/>
  <c r="M3800" i="1" s="1"/>
  <c r="L3801" i="1"/>
  <c r="M3801" i="1" s="1"/>
  <c r="L3802" i="1"/>
  <c r="M3802" i="1" s="1"/>
  <c r="L3803" i="1"/>
  <c r="M3803" i="1" s="1"/>
  <c r="L3804" i="1"/>
  <c r="M3804" i="1" s="1"/>
  <c r="L3805" i="1"/>
  <c r="M3805" i="1" s="1"/>
  <c r="L3806" i="1"/>
  <c r="M3806" i="1" s="1"/>
  <c r="L3807" i="1"/>
  <c r="M3807" i="1" s="1"/>
  <c r="L3808" i="1"/>
  <c r="M3808" i="1" s="1"/>
  <c r="L3809" i="1"/>
  <c r="M3809" i="1" s="1"/>
  <c r="L3810" i="1"/>
  <c r="M3810" i="1" s="1"/>
  <c r="L3811" i="1"/>
  <c r="M3811" i="1" s="1"/>
  <c r="L3812" i="1"/>
  <c r="M3812" i="1" s="1"/>
  <c r="L3813" i="1"/>
  <c r="M3813" i="1" s="1"/>
  <c r="L3814" i="1"/>
  <c r="M3814" i="1" s="1"/>
  <c r="L3815" i="1"/>
  <c r="M3815" i="1" s="1"/>
  <c r="L3816" i="1"/>
  <c r="M3816" i="1" s="1"/>
  <c r="L3817" i="1"/>
  <c r="M3817" i="1" s="1"/>
  <c r="L3818" i="1"/>
  <c r="M3818" i="1" s="1"/>
  <c r="L3819" i="1"/>
  <c r="M3819" i="1" s="1"/>
  <c r="L3820" i="1"/>
  <c r="M3820" i="1" s="1"/>
  <c r="L3821" i="1"/>
  <c r="M3821" i="1" s="1"/>
  <c r="L3822" i="1"/>
  <c r="M3822" i="1" s="1"/>
  <c r="L3823" i="1"/>
  <c r="M3823" i="1" s="1"/>
  <c r="L3824" i="1"/>
  <c r="M3824" i="1" s="1"/>
  <c r="L3825" i="1"/>
  <c r="M3825" i="1" s="1"/>
  <c r="L3826" i="1"/>
  <c r="M3826" i="1" s="1"/>
  <c r="L3827" i="1"/>
  <c r="M3827" i="1" s="1"/>
  <c r="L3828" i="1"/>
  <c r="M3828" i="1" s="1"/>
  <c r="L3829" i="1"/>
  <c r="M3829" i="1" s="1"/>
  <c r="L3830" i="1"/>
  <c r="M3830" i="1" s="1"/>
  <c r="L3831" i="1"/>
  <c r="M3831" i="1" s="1"/>
  <c r="L3832" i="1"/>
  <c r="M3832" i="1" s="1"/>
  <c r="L3833" i="1"/>
  <c r="M3833" i="1" s="1"/>
  <c r="L3834" i="1"/>
  <c r="M3834" i="1" s="1"/>
  <c r="L3835" i="1"/>
  <c r="M3835" i="1" s="1"/>
  <c r="L3836" i="1"/>
  <c r="M3836" i="1" s="1"/>
  <c r="L3837" i="1"/>
  <c r="M3837" i="1" s="1"/>
  <c r="L3838" i="1"/>
  <c r="M3838" i="1" s="1"/>
  <c r="L3839" i="1"/>
  <c r="M3839" i="1" s="1"/>
  <c r="L3840" i="1"/>
  <c r="M3840" i="1" s="1"/>
  <c r="L3841" i="1"/>
  <c r="M3841" i="1" s="1"/>
  <c r="L3842" i="1"/>
  <c r="M3842" i="1" s="1"/>
  <c r="L3843" i="1"/>
  <c r="M3843" i="1" s="1"/>
  <c r="L3844" i="1"/>
  <c r="M3844" i="1" s="1"/>
  <c r="L3845" i="1"/>
  <c r="M3845" i="1" s="1"/>
  <c r="L3846" i="1"/>
  <c r="M3846" i="1" s="1"/>
  <c r="L3847" i="1"/>
  <c r="M3847" i="1" s="1"/>
  <c r="L3848" i="1"/>
  <c r="M3848" i="1" s="1"/>
  <c r="L3849" i="1"/>
  <c r="M3849" i="1" s="1"/>
  <c r="L3850" i="1"/>
  <c r="M3850" i="1" s="1"/>
  <c r="L3851" i="1"/>
  <c r="M3851" i="1" s="1"/>
  <c r="L3852" i="1"/>
  <c r="M3852" i="1" s="1"/>
  <c r="L3853" i="1"/>
  <c r="M3853" i="1" s="1"/>
  <c r="L3854" i="1"/>
  <c r="M3854" i="1" s="1"/>
  <c r="L3855" i="1"/>
  <c r="M3855" i="1" s="1"/>
  <c r="L3856" i="1"/>
  <c r="M3856" i="1" s="1"/>
  <c r="L3857" i="1"/>
  <c r="M3857" i="1" s="1"/>
  <c r="L3858" i="1"/>
  <c r="M3858" i="1" s="1"/>
  <c r="L3859" i="1"/>
  <c r="M3859" i="1" s="1"/>
  <c r="L3860" i="1"/>
  <c r="M3860" i="1" s="1"/>
  <c r="L3861" i="1"/>
  <c r="M3861" i="1" s="1"/>
  <c r="L3862" i="1"/>
  <c r="M3862" i="1" s="1"/>
  <c r="L3863" i="1"/>
  <c r="M3863" i="1" s="1"/>
  <c r="L3864" i="1"/>
  <c r="M3864" i="1" s="1"/>
  <c r="L3865" i="1"/>
  <c r="M3865" i="1" s="1"/>
  <c r="L3866" i="1"/>
  <c r="M3866" i="1" s="1"/>
  <c r="L3867" i="1"/>
  <c r="M3867" i="1" s="1"/>
  <c r="L3868" i="1"/>
  <c r="M3868" i="1" s="1"/>
  <c r="L3869" i="1"/>
  <c r="M3869" i="1" s="1"/>
  <c r="L3870" i="1"/>
  <c r="M3870" i="1" s="1"/>
  <c r="L3871" i="1"/>
  <c r="M3871" i="1" s="1"/>
  <c r="L3872" i="1"/>
  <c r="M3872" i="1" s="1"/>
  <c r="L3873" i="1"/>
  <c r="M3873" i="1" s="1"/>
  <c r="L3874" i="1"/>
  <c r="M3874" i="1" s="1"/>
  <c r="L3875" i="1"/>
  <c r="M3875" i="1" s="1"/>
  <c r="L3876" i="1"/>
  <c r="M3876" i="1" s="1"/>
  <c r="L3877" i="1"/>
  <c r="M3877" i="1" s="1"/>
  <c r="L3878" i="1"/>
  <c r="M3878" i="1" s="1"/>
  <c r="L3879" i="1"/>
  <c r="M3879" i="1" s="1"/>
  <c r="L3880" i="1"/>
  <c r="M3880" i="1" s="1"/>
  <c r="L3881" i="1"/>
  <c r="M3881" i="1" s="1"/>
  <c r="L3882" i="1"/>
  <c r="M3882" i="1" s="1"/>
  <c r="L3883" i="1"/>
  <c r="M3883" i="1" s="1"/>
  <c r="L3884" i="1"/>
  <c r="M3884" i="1" s="1"/>
  <c r="L3885" i="1"/>
  <c r="M3885" i="1" s="1"/>
  <c r="L3886" i="1"/>
  <c r="M3886" i="1" s="1"/>
  <c r="L3887" i="1"/>
  <c r="M3887" i="1" s="1"/>
  <c r="L3888" i="1"/>
  <c r="M3888" i="1" s="1"/>
  <c r="L3889" i="1"/>
  <c r="M3889" i="1" s="1"/>
  <c r="L3890" i="1"/>
  <c r="M3890" i="1" s="1"/>
  <c r="L3891" i="1"/>
  <c r="M3891" i="1" s="1"/>
  <c r="L3892" i="1"/>
  <c r="M3892" i="1" s="1"/>
  <c r="L3893" i="1"/>
  <c r="M3893" i="1" s="1"/>
  <c r="L3894" i="1"/>
  <c r="M3894" i="1" s="1"/>
  <c r="L3895" i="1"/>
  <c r="M3895" i="1" s="1"/>
  <c r="L3896" i="1"/>
  <c r="M3896" i="1" s="1"/>
  <c r="L3897" i="1"/>
  <c r="M3897" i="1" s="1"/>
  <c r="L3898" i="1"/>
  <c r="M3898" i="1" s="1"/>
  <c r="L3899" i="1"/>
  <c r="M3899" i="1" s="1"/>
  <c r="L3900" i="1"/>
  <c r="M3900" i="1" s="1"/>
  <c r="L3901" i="1"/>
  <c r="M3901" i="1" s="1"/>
  <c r="L3902" i="1"/>
  <c r="M3902" i="1" s="1"/>
  <c r="L3903" i="1"/>
  <c r="M3903" i="1" s="1"/>
  <c r="L3904" i="1"/>
  <c r="M3904" i="1" s="1"/>
  <c r="L3905" i="1"/>
  <c r="M3905" i="1" s="1"/>
  <c r="L3906" i="1"/>
  <c r="M3906" i="1" s="1"/>
  <c r="L3907" i="1"/>
  <c r="M3907" i="1" s="1"/>
  <c r="L3908" i="1"/>
  <c r="M3908" i="1" s="1"/>
  <c r="L3909" i="1"/>
  <c r="M3909" i="1" s="1"/>
  <c r="L3910" i="1"/>
  <c r="M3910" i="1" s="1"/>
  <c r="L3911" i="1"/>
  <c r="M3911" i="1" s="1"/>
  <c r="L3912" i="1"/>
  <c r="M3912" i="1" s="1"/>
  <c r="L3913" i="1"/>
  <c r="M3913" i="1" s="1"/>
  <c r="L3914" i="1"/>
  <c r="M3914" i="1" s="1"/>
  <c r="L3915" i="1"/>
  <c r="M3915" i="1" s="1"/>
  <c r="L3916" i="1"/>
  <c r="M3916" i="1" s="1"/>
  <c r="L3917" i="1"/>
  <c r="M3917" i="1" s="1"/>
  <c r="L3918" i="1"/>
  <c r="M3918" i="1" s="1"/>
  <c r="L3919" i="1"/>
  <c r="M3919" i="1" s="1"/>
  <c r="L3920" i="1"/>
  <c r="M3920" i="1" s="1"/>
  <c r="L3921" i="1"/>
  <c r="M3921" i="1" s="1"/>
  <c r="L3922" i="1"/>
  <c r="M3922" i="1" s="1"/>
  <c r="L3923" i="1"/>
  <c r="M3923" i="1" s="1"/>
  <c r="L3924" i="1"/>
  <c r="M3924" i="1" s="1"/>
  <c r="L3925" i="1"/>
  <c r="M3925" i="1" s="1"/>
  <c r="L3926" i="1"/>
  <c r="M3926" i="1" s="1"/>
  <c r="L3927" i="1"/>
  <c r="M3927" i="1" s="1"/>
  <c r="L3928" i="1"/>
  <c r="M3928" i="1" s="1"/>
  <c r="L3929" i="1"/>
  <c r="M3929" i="1" s="1"/>
  <c r="L3930" i="1"/>
  <c r="M3930" i="1" s="1"/>
  <c r="L3931" i="1"/>
  <c r="M3931" i="1" s="1"/>
  <c r="L3932" i="1"/>
  <c r="M3932" i="1" s="1"/>
  <c r="L3933" i="1"/>
  <c r="M3933" i="1" s="1"/>
  <c r="L3934" i="1"/>
  <c r="M3934" i="1" s="1"/>
  <c r="L3935" i="1"/>
  <c r="M3935" i="1" s="1"/>
  <c r="L3936" i="1"/>
  <c r="M3936" i="1" s="1"/>
  <c r="L3937" i="1"/>
  <c r="M3937" i="1" s="1"/>
  <c r="L3938" i="1"/>
  <c r="M3938" i="1" s="1"/>
  <c r="L3939" i="1"/>
  <c r="M3939" i="1" s="1"/>
  <c r="L3940" i="1"/>
  <c r="M3940" i="1" s="1"/>
  <c r="L3941" i="1"/>
  <c r="M3941" i="1" s="1"/>
  <c r="L3942" i="1"/>
  <c r="M3942" i="1" s="1"/>
  <c r="L3943" i="1"/>
  <c r="M3943" i="1" s="1"/>
  <c r="L3944" i="1"/>
  <c r="M3944" i="1" s="1"/>
  <c r="L3945" i="1"/>
  <c r="M3945" i="1" s="1"/>
  <c r="L3946" i="1"/>
  <c r="M3946" i="1" s="1"/>
  <c r="L3947" i="1"/>
  <c r="M3947" i="1" s="1"/>
  <c r="L3948" i="1"/>
  <c r="M3948" i="1" s="1"/>
  <c r="L3949" i="1"/>
  <c r="M3949" i="1" s="1"/>
  <c r="L3950" i="1"/>
  <c r="M3950" i="1" s="1"/>
  <c r="L3951" i="1"/>
  <c r="M3951" i="1" s="1"/>
  <c r="L3952" i="1"/>
  <c r="M3952" i="1" s="1"/>
  <c r="L3953" i="1"/>
  <c r="M3953" i="1" s="1"/>
  <c r="L3954" i="1"/>
  <c r="M3954" i="1" s="1"/>
  <c r="L3955" i="1"/>
  <c r="M3955" i="1" s="1"/>
  <c r="L3956" i="1"/>
  <c r="M3956" i="1" s="1"/>
  <c r="L3957" i="1"/>
  <c r="M3957" i="1" s="1"/>
  <c r="L3958" i="1"/>
  <c r="M3958" i="1" s="1"/>
  <c r="L3959" i="1"/>
  <c r="M3959" i="1" s="1"/>
  <c r="L3960" i="1"/>
  <c r="M3960" i="1" s="1"/>
  <c r="L3961" i="1"/>
  <c r="M3961" i="1" s="1"/>
  <c r="L3962" i="1"/>
  <c r="M3962" i="1" s="1"/>
  <c r="L3963" i="1"/>
  <c r="M3963" i="1" s="1"/>
  <c r="L3964" i="1"/>
  <c r="M3964" i="1" s="1"/>
  <c r="L3965" i="1"/>
  <c r="M3965" i="1" s="1"/>
  <c r="L3966" i="1"/>
  <c r="M3966" i="1" s="1"/>
  <c r="L3967" i="1"/>
  <c r="M3967" i="1" s="1"/>
  <c r="L3968" i="1"/>
  <c r="M3968" i="1" s="1"/>
  <c r="L3969" i="1"/>
  <c r="M3969" i="1" s="1"/>
  <c r="L3970" i="1"/>
  <c r="M3970" i="1" s="1"/>
  <c r="L3971" i="1"/>
  <c r="M3971" i="1" s="1"/>
  <c r="L3972" i="1"/>
  <c r="M3972" i="1" s="1"/>
  <c r="L3973" i="1"/>
  <c r="M3973" i="1" s="1"/>
  <c r="L3974" i="1"/>
  <c r="M3974" i="1" s="1"/>
  <c r="L3975" i="1"/>
  <c r="M3975" i="1" s="1"/>
  <c r="L3976" i="1"/>
  <c r="M3976" i="1" s="1"/>
  <c r="L3977" i="1"/>
  <c r="M3977" i="1" s="1"/>
  <c r="L3978" i="1"/>
  <c r="M3978" i="1" s="1"/>
  <c r="L3979" i="1"/>
  <c r="M3979" i="1" s="1"/>
  <c r="L3980" i="1"/>
  <c r="M3980" i="1" s="1"/>
  <c r="L3981" i="1"/>
  <c r="M3981" i="1" s="1"/>
  <c r="L3982" i="1"/>
  <c r="M3982" i="1" s="1"/>
  <c r="L3983" i="1"/>
  <c r="M3983" i="1" s="1"/>
  <c r="L3984" i="1"/>
  <c r="M3984" i="1" s="1"/>
  <c r="L3985" i="1"/>
  <c r="M3985" i="1" s="1"/>
  <c r="L3986" i="1"/>
  <c r="M3986" i="1" s="1"/>
  <c r="L3987" i="1"/>
  <c r="M3987" i="1" s="1"/>
  <c r="L3988" i="1"/>
  <c r="M3988" i="1" s="1"/>
  <c r="L3989" i="1"/>
  <c r="M3989" i="1" s="1"/>
  <c r="L3990" i="1"/>
  <c r="M3990" i="1" s="1"/>
  <c r="L3991" i="1"/>
  <c r="M3991" i="1" s="1"/>
  <c r="L3992" i="1"/>
  <c r="M3992" i="1" s="1"/>
  <c r="L3993" i="1"/>
  <c r="M3993" i="1" s="1"/>
  <c r="L3994" i="1"/>
  <c r="M3994" i="1" s="1"/>
  <c r="L3995" i="1"/>
  <c r="M3995" i="1" s="1"/>
  <c r="L3996" i="1"/>
  <c r="M3996" i="1" s="1"/>
  <c r="L3997" i="1"/>
  <c r="M3997" i="1" s="1"/>
  <c r="L3998" i="1"/>
  <c r="M3998" i="1" s="1"/>
  <c r="L3999" i="1"/>
  <c r="M3999" i="1" s="1"/>
  <c r="L4000" i="1"/>
  <c r="M4000" i="1" s="1"/>
  <c r="L4001" i="1"/>
  <c r="M4001" i="1" s="1"/>
  <c r="L4002" i="1"/>
  <c r="M4002" i="1" s="1"/>
  <c r="L4003" i="1"/>
  <c r="M4003" i="1" s="1"/>
  <c r="L4004" i="1"/>
  <c r="M4004" i="1" s="1"/>
  <c r="L4005" i="1"/>
  <c r="M4005" i="1" s="1"/>
  <c r="L4006" i="1"/>
  <c r="M4006" i="1" s="1"/>
  <c r="L4007" i="1"/>
  <c r="M4007" i="1" s="1"/>
  <c r="L4008" i="1"/>
  <c r="M4008" i="1" s="1"/>
  <c r="L4009" i="1"/>
  <c r="M4009" i="1" s="1"/>
  <c r="L4010" i="1"/>
  <c r="M4010" i="1" s="1"/>
  <c r="L4011" i="1"/>
  <c r="M4011" i="1" s="1"/>
  <c r="L4012" i="1"/>
  <c r="M4012" i="1" s="1"/>
  <c r="L4013" i="1"/>
  <c r="M4013" i="1" s="1"/>
  <c r="L4014" i="1"/>
  <c r="M4014" i="1" s="1"/>
  <c r="L4015" i="1"/>
  <c r="M4015" i="1" s="1"/>
  <c r="L4016" i="1"/>
  <c r="M4016" i="1" s="1"/>
  <c r="L4017" i="1"/>
  <c r="M4017" i="1" s="1"/>
  <c r="L4018" i="1"/>
  <c r="M4018" i="1" s="1"/>
  <c r="L4019" i="1"/>
  <c r="M4019" i="1" s="1"/>
  <c r="L4020" i="1"/>
  <c r="M4020" i="1" s="1"/>
  <c r="L4021" i="1"/>
  <c r="M4021" i="1" s="1"/>
  <c r="L4022" i="1"/>
  <c r="M4022" i="1" s="1"/>
  <c r="L4023" i="1"/>
  <c r="M4023" i="1" s="1"/>
  <c r="L4024" i="1"/>
  <c r="M4024" i="1" s="1"/>
  <c r="L4025" i="1"/>
  <c r="M4025" i="1" s="1"/>
  <c r="L4026" i="1"/>
  <c r="M4026" i="1" s="1"/>
  <c r="L4027" i="1"/>
  <c r="M4027" i="1" s="1"/>
  <c r="L4028" i="1"/>
  <c r="M4028" i="1" s="1"/>
  <c r="L4029" i="1"/>
  <c r="M4029" i="1" s="1"/>
  <c r="L4030" i="1"/>
  <c r="M4030" i="1" s="1"/>
  <c r="L4031" i="1"/>
  <c r="M4031" i="1" s="1"/>
  <c r="L4032" i="1"/>
  <c r="M4032" i="1" s="1"/>
  <c r="L4033" i="1"/>
  <c r="M4033" i="1" s="1"/>
  <c r="L4034" i="1"/>
  <c r="M4034" i="1" s="1"/>
  <c r="L4035" i="1"/>
  <c r="M4035" i="1" s="1"/>
  <c r="L4036" i="1"/>
  <c r="M4036" i="1" s="1"/>
  <c r="L4037" i="1"/>
  <c r="M4037" i="1" s="1"/>
  <c r="L4038" i="1"/>
  <c r="M4038" i="1" s="1"/>
  <c r="L4039" i="1"/>
  <c r="M4039" i="1" s="1"/>
  <c r="L4040" i="1"/>
  <c r="M4040" i="1" s="1"/>
  <c r="L4041" i="1"/>
  <c r="M4041" i="1" s="1"/>
  <c r="L4042" i="1"/>
  <c r="M4042" i="1" s="1"/>
  <c r="L4043" i="1"/>
  <c r="M4043" i="1" s="1"/>
  <c r="L4044" i="1"/>
  <c r="M4044" i="1" s="1"/>
  <c r="L4045" i="1"/>
  <c r="M4045" i="1" s="1"/>
  <c r="L4046" i="1"/>
  <c r="M4046" i="1" s="1"/>
  <c r="L4047" i="1"/>
  <c r="M4047" i="1" s="1"/>
  <c r="L4048" i="1"/>
  <c r="M4048" i="1" s="1"/>
  <c r="L4049" i="1"/>
  <c r="M4049" i="1" s="1"/>
  <c r="L4050" i="1"/>
  <c r="M4050" i="1" s="1"/>
  <c r="L4051" i="1"/>
  <c r="M4051" i="1" s="1"/>
  <c r="L4052" i="1"/>
  <c r="M4052" i="1" s="1"/>
  <c r="L4053" i="1"/>
  <c r="M4053" i="1" s="1"/>
  <c r="L4054" i="1"/>
  <c r="M4054" i="1" s="1"/>
  <c r="L4055" i="1"/>
  <c r="M4055" i="1" s="1"/>
  <c r="L4056" i="1"/>
  <c r="M4056" i="1" s="1"/>
  <c r="L4057" i="1"/>
  <c r="M4057" i="1" s="1"/>
  <c r="L4058" i="1"/>
  <c r="M4058" i="1" s="1"/>
  <c r="L4059" i="1"/>
  <c r="M4059" i="1" s="1"/>
  <c r="L4060" i="1"/>
  <c r="M4060" i="1" s="1"/>
  <c r="L4061" i="1"/>
  <c r="M4061" i="1" s="1"/>
  <c r="L4062" i="1"/>
  <c r="M4062" i="1" s="1"/>
  <c r="L4063" i="1"/>
  <c r="M4063" i="1" s="1"/>
  <c r="L4064" i="1"/>
  <c r="M4064" i="1" s="1"/>
  <c r="L4065" i="1"/>
  <c r="M4065" i="1" s="1"/>
  <c r="L4066" i="1"/>
  <c r="M4066" i="1" s="1"/>
  <c r="L4067" i="1"/>
  <c r="M4067" i="1" s="1"/>
  <c r="L4068" i="1"/>
  <c r="M4068" i="1" s="1"/>
  <c r="L4069" i="1"/>
  <c r="M4069" i="1" s="1"/>
  <c r="L4070" i="1"/>
  <c r="M4070" i="1" s="1"/>
  <c r="L4071" i="1"/>
  <c r="M4071" i="1" s="1"/>
  <c r="L4072" i="1"/>
  <c r="M4072" i="1" s="1"/>
  <c r="L4073" i="1"/>
  <c r="M4073" i="1" s="1"/>
  <c r="L4074" i="1"/>
  <c r="M4074" i="1" s="1"/>
  <c r="L4075" i="1"/>
  <c r="M4075" i="1" s="1"/>
  <c r="L4076" i="1"/>
  <c r="M4076" i="1" s="1"/>
  <c r="L4077" i="1"/>
  <c r="M4077" i="1" s="1"/>
  <c r="L4078" i="1"/>
  <c r="M4078" i="1" s="1"/>
  <c r="L4079" i="1"/>
  <c r="M4079" i="1" s="1"/>
  <c r="L4080" i="1"/>
  <c r="M4080" i="1" s="1"/>
  <c r="L4081" i="1"/>
  <c r="M4081" i="1" s="1"/>
  <c r="L4082" i="1"/>
  <c r="M4082" i="1" s="1"/>
  <c r="L4083" i="1"/>
  <c r="M4083" i="1" s="1"/>
  <c r="L4084" i="1"/>
  <c r="M4084" i="1" s="1"/>
  <c r="L4085" i="1"/>
  <c r="M4085" i="1" s="1"/>
  <c r="L4086" i="1"/>
  <c r="M4086" i="1" s="1"/>
  <c r="L4087" i="1"/>
  <c r="M4087" i="1" s="1"/>
  <c r="L4088" i="1"/>
  <c r="M4088" i="1" s="1"/>
  <c r="L4089" i="1"/>
  <c r="M4089" i="1" s="1"/>
  <c r="L4090" i="1"/>
  <c r="M4090" i="1" s="1"/>
  <c r="L4091" i="1"/>
  <c r="M4091" i="1" s="1"/>
  <c r="L4092" i="1"/>
  <c r="M4092" i="1" s="1"/>
  <c r="L4093" i="1"/>
  <c r="M4093" i="1" s="1"/>
  <c r="L4094" i="1"/>
  <c r="M4094" i="1" s="1"/>
  <c r="L4095" i="1"/>
  <c r="M4095" i="1" s="1"/>
  <c r="L4096" i="1"/>
  <c r="M4096" i="1" s="1"/>
  <c r="L4097" i="1"/>
  <c r="M4097" i="1" s="1"/>
  <c r="L4098" i="1"/>
  <c r="M4098" i="1" s="1"/>
  <c r="L4099" i="1"/>
  <c r="M4099" i="1" s="1"/>
  <c r="L4100" i="1"/>
  <c r="M4100" i="1" s="1"/>
  <c r="L4101" i="1"/>
  <c r="M4101" i="1" s="1"/>
  <c r="L4102" i="1"/>
  <c r="M4102" i="1" s="1"/>
  <c r="L4103" i="1"/>
  <c r="M4103" i="1" s="1"/>
  <c r="L4104" i="1"/>
  <c r="M4104" i="1" s="1"/>
  <c r="L4105" i="1"/>
  <c r="M4105" i="1" s="1"/>
  <c r="L4106" i="1"/>
  <c r="M4106" i="1" s="1"/>
  <c r="L4107" i="1"/>
  <c r="M4107" i="1" s="1"/>
  <c r="L4108" i="1"/>
  <c r="M4108" i="1" s="1"/>
  <c r="L4109" i="1"/>
  <c r="M4109" i="1" s="1"/>
  <c r="L4110" i="1"/>
  <c r="M4110" i="1" s="1"/>
  <c r="L4111" i="1"/>
  <c r="M4111" i="1" s="1"/>
  <c r="L4112" i="1"/>
  <c r="M4112" i="1" s="1"/>
  <c r="L4113" i="1"/>
  <c r="M4113" i="1" s="1"/>
  <c r="L4114" i="1"/>
  <c r="M4114" i="1" s="1"/>
  <c r="L4115" i="1"/>
  <c r="M4115" i="1" s="1"/>
  <c r="L4116" i="1"/>
  <c r="M4116" i="1" s="1"/>
  <c r="L4117" i="1"/>
  <c r="M4117" i="1" s="1"/>
  <c r="L4118" i="1"/>
  <c r="M4118" i="1" s="1"/>
  <c r="L4119" i="1"/>
  <c r="M4119" i="1" s="1"/>
  <c r="L4120" i="1"/>
  <c r="M4120" i="1" s="1"/>
  <c r="L4121" i="1"/>
  <c r="M4121" i="1" s="1"/>
  <c r="L4122" i="1"/>
  <c r="M4122" i="1" s="1"/>
  <c r="L4123" i="1"/>
  <c r="M4123" i="1" s="1"/>
  <c r="L4124" i="1"/>
  <c r="M4124" i="1" s="1"/>
  <c r="L4125" i="1"/>
  <c r="M4125" i="1" s="1"/>
  <c r="L4126" i="1"/>
  <c r="M4126" i="1" s="1"/>
  <c r="L4127" i="1"/>
  <c r="M4127" i="1" s="1"/>
  <c r="L4128" i="1"/>
  <c r="M4128" i="1" s="1"/>
  <c r="L4129" i="1"/>
  <c r="M4129" i="1" s="1"/>
  <c r="L4130" i="1"/>
  <c r="M4130" i="1" s="1"/>
  <c r="L4131" i="1"/>
  <c r="M4131" i="1" s="1"/>
  <c r="L4132" i="1"/>
  <c r="M4132" i="1" s="1"/>
  <c r="L4133" i="1"/>
  <c r="M4133" i="1" s="1"/>
  <c r="L4134" i="1"/>
  <c r="M4134" i="1" s="1"/>
  <c r="L4135" i="1"/>
  <c r="M4135" i="1" s="1"/>
  <c r="L4136" i="1"/>
  <c r="M4136" i="1" s="1"/>
  <c r="L4137" i="1"/>
  <c r="M4137" i="1" s="1"/>
  <c r="L4138" i="1"/>
  <c r="M4138" i="1" s="1"/>
  <c r="L4139" i="1"/>
  <c r="M4139" i="1" s="1"/>
  <c r="L4140" i="1"/>
  <c r="M4140" i="1" s="1"/>
  <c r="L4141" i="1"/>
  <c r="M4141" i="1" s="1"/>
  <c r="L4142" i="1"/>
  <c r="M4142" i="1" s="1"/>
  <c r="L4143" i="1"/>
  <c r="M4143" i="1" s="1"/>
  <c r="L4144" i="1"/>
  <c r="M4144" i="1" s="1"/>
  <c r="L4145" i="1"/>
  <c r="M4145" i="1" s="1"/>
  <c r="L4146" i="1"/>
  <c r="M4146" i="1" s="1"/>
  <c r="L4147" i="1"/>
  <c r="M4147" i="1" s="1"/>
  <c r="L4148" i="1"/>
  <c r="M4148" i="1" s="1"/>
  <c r="L4149" i="1"/>
  <c r="M4149" i="1" s="1"/>
  <c r="L4150" i="1"/>
  <c r="M4150" i="1" s="1"/>
  <c r="L4151" i="1"/>
  <c r="M4151" i="1" s="1"/>
  <c r="L4152" i="1"/>
  <c r="M4152" i="1" s="1"/>
  <c r="L4153" i="1"/>
  <c r="M4153" i="1" s="1"/>
  <c r="L4154" i="1"/>
  <c r="M4154" i="1" s="1"/>
  <c r="L4155" i="1"/>
  <c r="M4155" i="1" s="1"/>
  <c r="L4156" i="1"/>
  <c r="M4156" i="1" s="1"/>
  <c r="L4157" i="1"/>
  <c r="M4157" i="1" s="1"/>
  <c r="L4158" i="1"/>
  <c r="M4158" i="1" s="1"/>
  <c r="L4159" i="1"/>
  <c r="M4159" i="1" s="1"/>
  <c r="L4160" i="1"/>
  <c r="M4160" i="1" s="1"/>
  <c r="L4161" i="1"/>
  <c r="M4161" i="1" s="1"/>
  <c r="L4162" i="1"/>
  <c r="M4162" i="1" s="1"/>
  <c r="L4163" i="1"/>
  <c r="M4163" i="1" s="1"/>
  <c r="L4164" i="1"/>
  <c r="M4164" i="1" s="1"/>
  <c r="L4165" i="1"/>
  <c r="M4165" i="1" s="1"/>
  <c r="L4166" i="1"/>
  <c r="M4166" i="1" s="1"/>
  <c r="L4167" i="1"/>
  <c r="M4167" i="1" s="1"/>
  <c r="L4168" i="1"/>
  <c r="M4168" i="1" s="1"/>
  <c r="L4169" i="1"/>
  <c r="M4169" i="1" s="1"/>
  <c r="L4170" i="1"/>
  <c r="M4170" i="1" s="1"/>
  <c r="L4171" i="1"/>
  <c r="M4171" i="1" s="1"/>
  <c r="L4172" i="1"/>
  <c r="M4172" i="1" s="1"/>
  <c r="L4173" i="1"/>
  <c r="M4173" i="1" s="1"/>
  <c r="L4174" i="1"/>
  <c r="M4174" i="1" s="1"/>
  <c r="L4175" i="1"/>
  <c r="M4175" i="1" s="1"/>
  <c r="L4176" i="1"/>
  <c r="M4176" i="1" s="1"/>
  <c r="L4177" i="1"/>
  <c r="M4177" i="1" s="1"/>
  <c r="L4178" i="1"/>
  <c r="M4178" i="1" s="1"/>
  <c r="L4179" i="1"/>
  <c r="M4179" i="1" s="1"/>
  <c r="L4180" i="1"/>
  <c r="M4180" i="1" s="1"/>
  <c r="L4181" i="1"/>
  <c r="M4181" i="1" s="1"/>
  <c r="L4182" i="1"/>
  <c r="M4182" i="1" s="1"/>
  <c r="L4183" i="1"/>
  <c r="M4183" i="1" s="1"/>
  <c r="L4184" i="1"/>
  <c r="M4184" i="1" s="1"/>
  <c r="L4185" i="1"/>
  <c r="M4185" i="1" s="1"/>
  <c r="L4186" i="1"/>
  <c r="M4186" i="1" s="1"/>
  <c r="L4187" i="1"/>
  <c r="M4187" i="1" s="1"/>
  <c r="L4188" i="1"/>
  <c r="M4188" i="1" s="1"/>
  <c r="L4189" i="1"/>
  <c r="M4189" i="1" s="1"/>
  <c r="L4190" i="1"/>
  <c r="M4190" i="1" s="1"/>
  <c r="L4191" i="1"/>
  <c r="M4191" i="1" s="1"/>
  <c r="L4192" i="1"/>
  <c r="M4192" i="1" s="1"/>
  <c r="L4193" i="1"/>
  <c r="M4193" i="1" s="1"/>
  <c r="L4194" i="1"/>
  <c r="M4194" i="1" s="1"/>
  <c r="L4195" i="1"/>
  <c r="M4195" i="1" s="1"/>
  <c r="L4196" i="1"/>
  <c r="M4196" i="1" s="1"/>
  <c r="L4197" i="1"/>
  <c r="M4197" i="1" s="1"/>
  <c r="L4198" i="1"/>
  <c r="M4198" i="1" s="1"/>
  <c r="L4199" i="1"/>
  <c r="M4199" i="1" s="1"/>
  <c r="L4200" i="1"/>
  <c r="M4200" i="1" s="1"/>
  <c r="L4201" i="1"/>
  <c r="M4201" i="1" s="1"/>
  <c r="L4202" i="1"/>
  <c r="M4202" i="1" s="1"/>
  <c r="L4203" i="1"/>
  <c r="M4203" i="1" s="1"/>
  <c r="L4204" i="1"/>
  <c r="M4204" i="1" s="1"/>
  <c r="L4205" i="1"/>
  <c r="M4205" i="1" s="1"/>
  <c r="L4206" i="1"/>
  <c r="M4206" i="1" s="1"/>
  <c r="L4207" i="1"/>
  <c r="M4207" i="1" s="1"/>
  <c r="L4208" i="1"/>
  <c r="M4208" i="1" s="1"/>
  <c r="L4209" i="1"/>
  <c r="M4209" i="1" s="1"/>
  <c r="L4210" i="1"/>
  <c r="M4210" i="1" s="1"/>
  <c r="L4211" i="1"/>
  <c r="M4211" i="1" s="1"/>
  <c r="L4212" i="1"/>
  <c r="M4212" i="1" s="1"/>
  <c r="L4213" i="1"/>
  <c r="M4213" i="1" s="1"/>
  <c r="L4214" i="1"/>
  <c r="M4214" i="1" s="1"/>
  <c r="L4215" i="1"/>
  <c r="M4215" i="1" s="1"/>
  <c r="L4216" i="1"/>
  <c r="M4216" i="1" s="1"/>
  <c r="L4217" i="1"/>
  <c r="M4217" i="1" s="1"/>
  <c r="L4218" i="1"/>
  <c r="M4218" i="1" s="1"/>
  <c r="L4219" i="1"/>
  <c r="M4219" i="1" s="1"/>
  <c r="L4220" i="1"/>
  <c r="M4220" i="1" s="1"/>
  <c r="L4221" i="1"/>
  <c r="M4221" i="1" s="1"/>
  <c r="L4222" i="1"/>
  <c r="M4222" i="1" s="1"/>
  <c r="L4223" i="1"/>
  <c r="M4223" i="1" s="1"/>
  <c r="L4224" i="1"/>
  <c r="M4224" i="1" s="1"/>
  <c r="L4225" i="1"/>
  <c r="M4225" i="1" s="1"/>
  <c r="L4226" i="1"/>
  <c r="M4226" i="1" s="1"/>
  <c r="L4227" i="1"/>
  <c r="M4227" i="1" s="1"/>
  <c r="L4228" i="1"/>
  <c r="M4228" i="1" s="1"/>
  <c r="L4229" i="1"/>
  <c r="M4229" i="1" s="1"/>
  <c r="L4230" i="1"/>
  <c r="M4230" i="1" s="1"/>
  <c r="L4231" i="1"/>
  <c r="M4231" i="1" s="1"/>
  <c r="L4232" i="1"/>
  <c r="M4232" i="1" s="1"/>
  <c r="L4233" i="1"/>
  <c r="M4233" i="1" s="1"/>
  <c r="L4234" i="1"/>
  <c r="M4234" i="1" s="1"/>
  <c r="L4235" i="1"/>
  <c r="M4235" i="1" s="1"/>
  <c r="L4236" i="1"/>
  <c r="M4236" i="1" s="1"/>
  <c r="L4237" i="1"/>
  <c r="M4237" i="1" s="1"/>
  <c r="L4238" i="1"/>
  <c r="M4238" i="1" s="1"/>
  <c r="L4239" i="1"/>
  <c r="M4239" i="1" s="1"/>
  <c r="L4240" i="1"/>
  <c r="M4240" i="1" s="1"/>
  <c r="L4241" i="1"/>
  <c r="M4241" i="1" s="1"/>
  <c r="L4242" i="1"/>
  <c r="M4242" i="1" s="1"/>
  <c r="L4243" i="1"/>
  <c r="M4243" i="1" s="1"/>
  <c r="L4244" i="1"/>
  <c r="M4244" i="1" s="1"/>
  <c r="L4245" i="1"/>
  <c r="M4245" i="1" s="1"/>
  <c r="L4246" i="1"/>
  <c r="M4246" i="1" s="1"/>
  <c r="L4247" i="1"/>
  <c r="M4247" i="1" s="1"/>
  <c r="L4248" i="1"/>
  <c r="M4248" i="1" s="1"/>
  <c r="L4249" i="1"/>
  <c r="M4249" i="1" s="1"/>
  <c r="L4250" i="1"/>
  <c r="M4250" i="1" s="1"/>
  <c r="L4251" i="1"/>
  <c r="M4251" i="1" s="1"/>
  <c r="L4252" i="1"/>
  <c r="M4252" i="1" s="1"/>
  <c r="L4253" i="1"/>
  <c r="M4253" i="1" s="1"/>
  <c r="L4254" i="1"/>
  <c r="M4254" i="1" s="1"/>
  <c r="L4255" i="1"/>
  <c r="M4255" i="1" s="1"/>
  <c r="L4256" i="1"/>
  <c r="M4256" i="1" s="1"/>
  <c r="L4257" i="1"/>
  <c r="M4257" i="1" s="1"/>
  <c r="L4258" i="1"/>
  <c r="M4258" i="1" s="1"/>
  <c r="L4259" i="1"/>
  <c r="M4259" i="1" s="1"/>
  <c r="L4260" i="1"/>
  <c r="M4260" i="1" s="1"/>
  <c r="L4261" i="1"/>
  <c r="M4261" i="1" s="1"/>
  <c r="L4262" i="1"/>
  <c r="M4262" i="1" s="1"/>
  <c r="L4263" i="1"/>
  <c r="M4263" i="1" s="1"/>
  <c r="L4264" i="1"/>
  <c r="M4264" i="1" s="1"/>
  <c r="L4265" i="1"/>
  <c r="M4265" i="1" s="1"/>
  <c r="L4266" i="1"/>
  <c r="M4266" i="1" s="1"/>
  <c r="L4267" i="1"/>
  <c r="M4267" i="1" s="1"/>
  <c r="L4268" i="1"/>
  <c r="M4268" i="1" s="1"/>
  <c r="L4269" i="1"/>
  <c r="M4269" i="1" s="1"/>
  <c r="L4270" i="1"/>
  <c r="M4270" i="1" s="1"/>
  <c r="L4271" i="1"/>
  <c r="M4271" i="1" s="1"/>
  <c r="L4272" i="1"/>
  <c r="M4272" i="1" s="1"/>
  <c r="L4273" i="1"/>
  <c r="M4273" i="1" s="1"/>
  <c r="L4274" i="1"/>
  <c r="M4274" i="1" s="1"/>
  <c r="L4275" i="1"/>
  <c r="M4275" i="1" s="1"/>
  <c r="L4276" i="1"/>
  <c r="M4276" i="1" s="1"/>
  <c r="L4277" i="1"/>
  <c r="M4277" i="1" s="1"/>
  <c r="L4278" i="1"/>
  <c r="M4278" i="1" s="1"/>
  <c r="L4279" i="1"/>
  <c r="M4279" i="1" s="1"/>
  <c r="L4280" i="1"/>
  <c r="M4280" i="1" s="1"/>
  <c r="L4281" i="1"/>
  <c r="M4281" i="1" s="1"/>
  <c r="L4282" i="1"/>
  <c r="M4282" i="1" s="1"/>
  <c r="L4283" i="1"/>
  <c r="M4283" i="1" s="1"/>
  <c r="L4284" i="1"/>
  <c r="M4284" i="1" s="1"/>
  <c r="L4285" i="1"/>
  <c r="M4285" i="1" s="1"/>
  <c r="L4286" i="1"/>
  <c r="M4286" i="1" s="1"/>
  <c r="L4287" i="1"/>
  <c r="M4287" i="1" s="1"/>
  <c r="L4288" i="1"/>
  <c r="M4288" i="1" s="1"/>
  <c r="L4289" i="1"/>
  <c r="M4289" i="1" s="1"/>
  <c r="L4290" i="1"/>
  <c r="M4290" i="1" s="1"/>
  <c r="L4291" i="1"/>
  <c r="M4291" i="1" s="1"/>
  <c r="L4292" i="1"/>
  <c r="M4292" i="1" s="1"/>
  <c r="L4293" i="1"/>
  <c r="L4294" i="1"/>
  <c r="M4294" i="1" s="1"/>
  <c r="L4295" i="1"/>
  <c r="M4295" i="1" s="1"/>
  <c r="L4296" i="1"/>
  <c r="M4296" i="1" s="1"/>
  <c r="L4297" i="1"/>
  <c r="M4297" i="1" s="1"/>
  <c r="L4298" i="1"/>
  <c r="M4298" i="1" s="1"/>
  <c r="L4299" i="1"/>
  <c r="M4299" i="1" s="1"/>
  <c r="L4300" i="1"/>
  <c r="M4300" i="1" s="1"/>
  <c r="L4301" i="1"/>
  <c r="M4301" i="1" s="1"/>
  <c r="L4302" i="1"/>
  <c r="M4302" i="1" s="1"/>
  <c r="L4303" i="1"/>
  <c r="M4303" i="1" s="1"/>
  <c r="L4304" i="1"/>
  <c r="M4304" i="1" s="1"/>
  <c r="L4305" i="1"/>
  <c r="M4305" i="1" s="1"/>
  <c r="L4306" i="1"/>
  <c r="M4306" i="1" s="1"/>
  <c r="L4307" i="1"/>
  <c r="M4307" i="1" s="1"/>
  <c r="L4308" i="1"/>
  <c r="M4308" i="1" s="1"/>
  <c r="L4309" i="1"/>
  <c r="M4309" i="1" s="1"/>
  <c r="L4310" i="1"/>
  <c r="M4310" i="1" s="1"/>
  <c r="L4311" i="1"/>
  <c r="M4311" i="1" s="1"/>
  <c r="L4312" i="1"/>
  <c r="M4312" i="1" s="1"/>
  <c r="L4313" i="1"/>
  <c r="M4313" i="1" s="1"/>
  <c r="L4314" i="1"/>
  <c r="M4314" i="1" s="1"/>
  <c r="L4315" i="1"/>
  <c r="M4315" i="1" s="1"/>
  <c r="L4316" i="1"/>
  <c r="M4316" i="1" s="1"/>
  <c r="L4317" i="1"/>
  <c r="M4317" i="1" s="1"/>
  <c r="L4318" i="1"/>
  <c r="M4318" i="1" s="1"/>
  <c r="L4319" i="1"/>
  <c r="M4319" i="1" s="1"/>
  <c r="L4320" i="1"/>
  <c r="M4320" i="1" s="1"/>
  <c r="L4321" i="1"/>
  <c r="M4321" i="1" s="1"/>
  <c r="L4322" i="1"/>
  <c r="M4322" i="1" s="1"/>
  <c r="L4323" i="1"/>
  <c r="M4323" i="1" s="1"/>
  <c r="L4324" i="1"/>
  <c r="M4324" i="1" s="1"/>
  <c r="L4325" i="1"/>
  <c r="M4325" i="1" s="1"/>
  <c r="L4326" i="1"/>
  <c r="M4326" i="1" s="1"/>
  <c r="L4327" i="1"/>
  <c r="M4327" i="1" s="1"/>
  <c r="L4328" i="1"/>
  <c r="M4328" i="1" s="1"/>
  <c r="L4329" i="1"/>
  <c r="M4329" i="1" s="1"/>
  <c r="L4330" i="1"/>
  <c r="M4330" i="1" s="1"/>
  <c r="L4331" i="1"/>
  <c r="M4331" i="1" s="1"/>
  <c r="L4332" i="1"/>
  <c r="M4332" i="1" s="1"/>
  <c r="L4333" i="1"/>
  <c r="M4333" i="1" s="1"/>
  <c r="L4334" i="1"/>
  <c r="M4334" i="1" s="1"/>
  <c r="L4335" i="1"/>
  <c r="M4335" i="1" s="1"/>
  <c r="L4336" i="1"/>
  <c r="M4336" i="1" s="1"/>
  <c r="L4337" i="1"/>
  <c r="M4337" i="1" s="1"/>
  <c r="L4338" i="1"/>
  <c r="M4338" i="1" s="1"/>
  <c r="L4339" i="1"/>
  <c r="M4339" i="1" s="1"/>
  <c r="L4340" i="1"/>
  <c r="M4340" i="1" s="1"/>
  <c r="L4341" i="1"/>
  <c r="M4341" i="1" s="1"/>
  <c r="L4342" i="1"/>
  <c r="M4342" i="1" s="1"/>
  <c r="L4343" i="1"/>
  <c r="M4343" i="1" s="1"/>
  <c r="L4344" i="1"/>
  <c r="M4344" i="1" s="1"/>
  <c r="L4345" i="1"/>
  <c r="M4345" i="1" s="1"/>
  <c r="L4346" i="1"/>
  <c r="M4346" i="1" s="1"/>
  <c r="L4347" i="1"/>
  <c r="M4347" i="1" s="1"/>
  <c r="L4348" i="1"/>
  <c r="M4348" i="1" s="1"/>
  <c r="L4349" i="1"/>
  <c r="M4349" i="1" s="1"/>
  <c r="L4350" i="1"/>
  <c r="M4350" i="1" s="1"/>
  <c r="L4351" i="1"/>
  <c r="M4351" i="1" s="1"/>
  <c r="L4352" i="1"/>
  <c r="M4352" i="1" s="1"/>
  <c r="L4353" i="1"/>
  <c r="M4353" i="1" s="1"/>
  <c r="L4354" i="1"/>
  <c r="M4354" i="1" s="1"/>
  <c r="L4355" i="1"/>
  <c r="M4355" i="1" s="1"/>
  <c r="L4356" i="1"/>
  <c r="M4356" i="1" s="1"/>
  <c r="L4357" i="1"/>
  <c r="M4357" i="1" s="1"/>
  <c r="L4358" i="1"/>
  <c r="M4358" i="1" s="1"/>
  <c r="L4359" i="1"/>
  <c r="M4359" i="1" s="1"/>
  <c r="L4360" i="1"/>
  <c r="M4360" i="1" s="1"/>
  <c r="L4361" i="1"/>
  <c r="M4361" i="1" s="1"/>
  <c r="L4362" i="1"/>
  <c r="M4362" i="1" s="1"/>
  <c r="L4363" i="1"/>
  <c r="M4363" i="1" s="1"/>
  <c r="L4364" i="1"/>
  <c r="M4364" i="1" s="1"/>
  <c r="L4365" i="1"/>
  <c r="M4365" i="1" s="1"/>
  <c r="L4366" i="1"/>
  <c r="M4366" i="1" s="1"/>
  <c r="L4367" i="1"/>
  <c r="M4367" i="1" s="1"/>
  <c r="L4368" i="1"/>
  <c r="M4368" i="1" s="1"/>
  <c r="L4369" i="1"/>
  <c r="M4369" i="1" s="1"/>
  <c r="L4370" i="1"/>
  <c r="M4370" i="1" s="1"/>
  <c r="L4371" i="1"/>
  <c r="M4371" i="1" s="1"/>
  <c r="L4372" i="1"/>
  <c r="M4372" i="1" s="1"/>
  <c r="L4373" i="1"/>
  <c r="M4373" i="1" s="1"/>
  <c r="L4374" i="1"/>
  <c r="M4374" i="1" s="1"/>
  <c r="L4375" i="1"/>
  <c r="M4375" i="1" s="1"/>
  <c r="L4376" i="1"/>
  <c r="M4376" i="1" s="1"/>
  <c r="L4377" i="1"/>
  <c r="M4377" i="1" s="1"/>
  <c r="L4378" i="1"/>
  <c r="M4378" i="1" s="1"/>
  <c r="L4379" i="1"/>
  <c r="M4379" i="1" s="1"/>
  <c r="L4380" i="1"/>
  <c r="M4380" i="1" s="1"/>
  <c r="L4381" i="1"/>
  <c r="M4381" i="1" s="1"/>
  <c r="L4382" i="1"/>
  <c r="M4382" i="1" s="1"/>
  <c r="L4383" i="1"/>
  <c r="M4383" i="1" s="1"/>
  <c r="L4384" i="1"/>
  <c r="M4384" i="1" s="1"/>
  <c r="L4385" i="1"/>
  <c r="M4385" i="1" s="1"/>
  <c r="L4386" i="1"/>
  <c r="M4386" i="1" s="1"/>
  <c r="L4387" i="1"/>
  <c r="M4387" i="1" s="1"/>
  <c r="L4388" i="1"/>
  <c r="M4388" i="1" s="1"/>
  <c r="L4389" i="1"/>
  <c r="M4389" i="1" s="1"/>
  <c r="L4390" i="1"/>
  <c r="M4390" i="1" s="1"/>
  <c r="L4391" i="1"/>
  <c r="M4391" i="1" s="1"/>
  <c r="L4392" i="1"/>
  <c r="M4392" i="1" s="1"/>
  <c r="L4393" i="1"/>
  <c r="M4393" i="1" s="1"/>
  <c r="L4394" i="1"/>
  <c r="M4394" i="1" s="1"/>
  <c r="L4395" i="1"/>
  <c r="M4395" i="1" s="1"/>
  <c r="L4396" i="1"/>
  <c r="M4396" i="1" s="1"/>
  <c r="L4397" i="1"/>
  <c r="M4397" i="1" s="1"/>
  <c r="L4398" i="1"/>
  <c r="M4398" i="1" s="1"/>
  <c r="L4399" i="1"/>
  <c r="M4399" i="1" s="1"/>
  <c r="L4400" i="1"/>
  <c r="M4400" i="1" s="1"/>
  <c r="L4401" i="1"/>
  <c r="M4401" i="1" s="1"/>
  <c r="L4402" i="1"/>
  <c r="M4402" i="1" s="1"/>
  <c r="L4403" i="1"/>
  <c r="M4403" i="1" s="1"/>
  <c r="L4404" i="1"/>
  <c r="M4404" i="1" s="1"/>
  <c r="L4405" i="1"/>
  <c r="M4405" i="1" s="1"/>
  <c r="L4406" i="1"/>
  <c r="M4406" i="1" s="1"/>
  <c r="L4407" i="1"/>
  <c r="M4407" i="1" s="1"/>
  <c r="L4408" i="1"/>
  <c r="M4408" i="1" s="1"/>
  <c r="L4409" i="1"/>
  <c r="M4409" i="1" s="1"/>
  <c r="L4410" i="1"/>
  <c r="M4410" i="1" s="1"/>
  <c r="L4411" i="1"/>
  <c r="M4411" i="1" s="1"/>
  <c r="L4412" i="1"/>
  <c r="M4412" i="1" s="1"/>
  <c r="L4413" i="1"/>
  <c r="M4413" i="1" s="1"/>
  <c r="L4414" i="1"/>
  <c r="M4414" i="1" s="1"/>
  <c r="L4415" i="1"/>
  <c r="M4415" i="1" s="1"/>
  <c r="L4416" i="1"/>
  <c r="M4416" i="1" s="1"/>
  <c r="L4417" i="1"/>
  <c r="M4417" i="1" s="1"/>
  <c r="L4418" i="1"/>
  <c r="M4418" i="1" s="1"/>
  <c r="L4419" i="1"/>
  <c r="M4419" i="1" s="1"/>
  <c r="L4420" i="1"/>
  <c r="M4420" i="1" s="1"/>
  <c r="L4421" i="1"/>
  <c r="M4421" i="1" s="1"/>
  <c r="L4422" i="1"/>
  <c r="M4422" i="1" s="1"/>
  <c r="L4423" i="1"/>
  <c r="M4423" i="1" s="1"/>
  <c r="L4424" i="1"/>
  <c r="M4424" i="1" s="1"/>
  <c r="L4425" i="1"/>
  <c r="M4425" i="1" s="1"/>
  <c r="L4426" i="1"/>
  <c r="M4426" i="1" s="1"/>
  <c r="L4427" i="1"/>
  <c r="M4427" i="1" s="1"/>
  <c r="L4428" i="1"/>
  <c r="M4428" i="1" s="1"/>
  <c r="L4429" i="1"/>
  <c r="M4429" i="1" s="1"/>
  <c r="L4430" i="1"/>
  <c r="M4430" i="1" s="1"/>
  <c r="L4431" i="1"/>
  <c r="M4431" i="1" s="1"/>
  <c r="L4432" i="1"/>
  <c r="M4432" i="1" s="1"/>
  <c r="L4433" i="1"/>
  <c r="M4433" i="1" s="1"/>
  <c r="L4434" i="1"/>
  <c r="M4434" i="1" s="1"/>
  <c r="L4435" i="1"/>
  <c r="M4435" i="1" s="1"/>
  <c r="L4436" i="1"/>
  <c r="M4436" i="1" s="1"/>
  <c r="L4437" i="1"/>
  <c r="M4437" i="1" s="1"/>
  <c r="L4438" i="1"/>
  <c r="M4438" i="1" s="1"/>
  <c r="L4439" i="1"/>
  <c r="M4439" i="1" s="1"/>
  <c r="L4440" i="1"/>
  <c r="M4440" i="1" s="1"/>
  <c r="L4441" i="1"/>
  <c r="M4441" i="1" s="1"/>
  <c r="L4442" i="1"/>
  <c r="M4442" i="1" s="1"/>
  <c r="L4443" i="1"/>
  <c r="M4443" i="1" s="1"/>
  <c r="L4444" i="1"/>
  <c r="M4444" i="1" s="1"/>
  <c r="L4445" i="1"/>
  <c r="M4445" i="1" s="1"/>
  <c r="L4446" i="1"/>
  <c r="M4446" i="1" s="1"/>
  <c r="L4447" i="1"/>
  <c r="M4447" i="1" s="1"/>
  <c r="L4448" i="1"/>
  <c r="M4448" i="1" s="1"/>
  <c r="L4449" i="1"/>
  <c r="M4449" i="1" s="1"/>
  <c r="L4450" i="1"/>
  <c r="M4450" i="1" s="1"/>
  <c r="L4451" i="1"/>
  <c r="M4451" i="1" s="1"/>
  <c r="L4452" i="1"/>
  <c r="M4452" i="1" s="1"/>
  <c r="L4453" i="1"/>
  <c r="M4453" i="1" s="1"/>
  <c r="L4454" i="1"/>
  <c r="M4454" i="1" s="1"/>
  <c r="L4455" i="1"/>
  <c r="M4455" i="1" s="1"/>
  <c r="L4456" i="1"/>
  <c r="M4456" i="1" s="1"/>
  <c r="L4457" i="1"/>
  <c r="M4457" i="1" s="1"/>
  <c r="L4458" i="1"/>
  <c r="M4458" i="1" s="1"/>
  <c r="L4459" i="1"/>
  <c r="M4459" i="1" s="1"/>
  <c r="L4460" i="1"/>
  <c r="M4460" i="1" s="1"/>
  <c r="L4461" i="1"/>
  <c r="M4461" i="1" s="1"/>
  <c r="L4462" i="1"/>
  <c r="M4462" i="1" s="1"/>
  <c r="L4463" i="1"/>
  <c r="M4463" i="1" s="1"/>
  <c r="L4464" i="1"/>
  <c r="M4464" i="1" s="1"/>
  <c r="L4465" i="1"/>
  <c r="M4465" i="1" s="1"/>
  <c r="L4466" i="1"/>
  <c r="M4466" i="1" s="1"/>
  <c r="L4467" i="1"/>
  <c r="M4467" i="1" s="1"/>
  <c r="L4468" i="1"/>
  <c r="M4468" i="1" s="1"/>
  <c r="L4469" i="1"/>
  <c r="M4469" i="1" s="1"/>
  <c r="L4470" i="1"/>
  <c r="M4470" i="1" s="1"/>
  <c r="L4471" i="1"/>
  <c r="M4471" i="1" s="1"/>
  <c r="L4472" i="1"/>
  <c r="M4472" i="1" s="1"/>
  <c r="L4473" i="1"/>
  <c r="M4473" i="1" s="1"/>
  <c r="L4474" i="1"/>
  <c r="M4474" i="1" s="1"/>
  <c r="L4475" i="1"/>
  <c r="M4475" i="1" s="1"/>
  <c r="L4476" i="1"/>
  <c r="M4476" i="1" s="1"/>
  <c r="L4477" i="1"/>
  <c r="M4477" i="1" s="1"/>
  <c r="L4478" i="1"/>
  <c r="M4478" i="1" s="1"/>
  <c r="L4479" i="1"/>
  <c r="M4479" i="1" s="1"/>
  <c r="L4480" i="1"/>
  <c r="M4480" i="1" s="1"/>
  <c r="L4481" i="1"/>
  <c r="M4481" i="1" s="1"/>
  <c r="L4482" i="1"/>
  <c r="M4482" i="1" s="1"/>
  <c r="L4483" i="1"/>
  <c r="M4483" i="1" s="1"/>
  <c r="L4484" i="1"/>
  <c r="M4484" i="1" s="1"/>
  <c r="L4485" i="1"/>
  <c r="M4485" i="1" s="1"/>
  <c r="L4486" i="1"/>
  <c r="M4486" i="1" s="1"/>
  <c r="L4487" i="1"/>
  <c r="M4487" i="1" s="1"/>
  <c r="L4488" i="1"/>
  <c r="M4488" i="1" s="1"/>
  <c r="L4489" i="1"/>
  <c r="M4489" i="1" s="1"/>
  <c r="L4490" i="1"/>
  <c r="M4490" i="1" s="1"/>
  <c r="L4491" i="1"/>
  <c r="M4491" i="1" s="1"/>
  <c r="L4492" i="1"/>
  <c r="M4492" i="1" s="1"/>
  <c r="L4493" i="1"/>
  <c r="M4493" i="1" s="1"/>
  <c r="L4494" i="1"/>
  <c r="M4494" i="1" s="1"/>
  <c r="L4495" i="1"/>
  <c r="M4495" i="1" s="1"/>
  <c r="L4496" i="1"/>
  <c r="M4496" i="1" s="1"/>
  <c r="L4497" i="1"/>
  <c r="M4497" i="1" s="1"/>
  <c r="L4498" i="1"/>
  <c r="M4498" i="1" s="1"/>
  <c r="L4499" i="1"/>
  <c r="M4499" i="1" s="1"/>
  <c r="L4500" i="1"/>
  <c r="M4500" i="1" s="1"/>
  <c r="L4501" i="1"/>
  <c r="M4501" i="1" s="1"/>
  <c r="L4502" i="1"/>
  <c r="M4502" i="1" s="1"/>
  <c r="L4503" i="1"/>
  <c r="M4503" i="1" s="1"/>
  <c r="L4504" i="1"/>
  <c r="M4504" i="1" s="1"/>
  <c r="L4505" i="1"/>
  <c r="M4505" i="1" s="1"/>
  <c r="L4506" i="1"/>
  <c r="M4506" i="1" s="1"/>
  <c r="L4507" i="1"/>
  <c r="M4507" i="1" s="1"/>
  <c r="L4508" i="1"/>
  <c r="M4508" i="1" s="1"/>
  <c r="L4509" i="1"/>
  <c r="M4509" i="1" s="1"/>
  <c r="L4510" i="1"/>
  <c r="M4510" i="1" s="1"/>
  <c r="L4511" i="1"/>
  <c r="M4511" i="1" s="1"/>
  <c r="L4512" i="1"/>
  <c r="M4512" i="1" s="1"/>
  <c r="L4513" i="1"/>
  <c r="M4513" i="1" s="1"/>
  <c r="L4514" i="1"/>
  <c r="M4514" i="1" s="1"/>
  <c r="L4515" i="1"/>
  <c r="M4515" i="1" s="1"/>
  <c r="L4516" i="1"/>
  <c r="M4516" i="1" s="1"/>
  <c r="L4517" i="1"/>
  <c r="M4517" i="1" s="1"/>
  <c r="L4518" i="1"/>
  <c r="M4518" i="1" s="1"/>
  <c r="L4519" i="1"/>
  <c r="M4519" i="1" s="1"/>
  <c r="L4520" i="1"/>
  <c r="M4520" i="1" s="1"/>
  <c r="L4521" i="1"/>
  <c r="M4521" i="1" s="1"/>
  <c r="L4522" i="1"/>
  <c r="M4522" i="1" s="1"/>
  <c r="L4523" i="1"/>
  <c r="M4523" i="1" s="1"/>
  <c r="L4524" i="1"/>
  <c r="M4524" i="1" s="1"/>
  <c r="L4525" i="1"/>
  <c r="M4525" i="1" s="1"/>
  <c r="L4526" i="1"/>
  <c r="M4526" i="1" s="1"/>
  <c r="L4527" i="1"/>
  <c r="M4527" i="1" s="1"/>
  <c r="L4528" i="1"/>
  <c r="M4528" i="1" s="1"/>
  <c r="L4529" i="1"/>
  <c r="M4529" i="1" s="1"/>
  <c r="L4530" i="1"/>
  <c r="M4530" i="1" s="1"/>
  <c r="L4531" i="1"/>
  <c r="M4531" i="1" s="1"/>
  <c r="L4532" i="1"/>
  <c r="M4532" i="1" s="1"/>
  <c r="L4533" i="1"/>
  <c r="M4533" i="1" s="1"/>
  <c r="L4534" i="1"/>
  <c r="M4534" i="1" s="1"/>
  <c r="L4535" i="1"/>
  <c r="M4535" i="1" s="1"/>
  <c r="L4536" i="1"/>
  <c r="M4536" i="1" s="1"/>
  <c r="L4537" i="1"/>
  <c r="M4537" i="1" s="1"/>
  <c r="L4538" i="1"/>
  <c r="M4538" i="1" s="1"/>
  <c r="L4539" i="1"/>
  <c r="M4539" i="1" s="1"/>
  <c r="L4540" i="1"/>
  <c r="M4540" i="1" s="1"/>
  <c r="L4541" i="1"/>
  <c r="M4541" i="1" s="1"/>
  <c r="L4542" i="1"/>
  <c r="M4542" i="1" s="1"/>
  <c r="L4543" i="1"/>
  <c r="M4543" i="1" s="1"/>
  <c r="L4544" i="1"/>
  <c r="M4544" i="1" s="1"/>
  <c r="L4545" i="1"/>
  <c r="M4545" i="1" s="1"/>
  <c r="L4546" i="1"/>
  <c r="M4546" i="1" s="1"/>
  <c r="L4547" i="1"/>
  <c r="M4547" i="1" s="1"/>
  <c r="L4548" i="1"/>
  <c r="M4548" i="1" s="1"/>
  <c r="L4549" i="1"/>
  <c r="M4549" i="1" s="1"/>
  <c r="L4550" i="1"/>
  <c r="M4550" i="1" s="1"/>
  <c r="L4551" i="1"/>
  <c r="M4551" i="1" s="1"/>
  <c r="L4552" i="1"/>
  <c r="M4552" i="1" s="1"/>
  <c r="L4553" i="1"/>
  <c r="M4553" i="1" s="1"/>
  <c r="L4554" i="1"/>
  <c r="M4554" i="1" s="1"/>
  <c r="L4555" i="1"/>
  <c r="M4555" i="1" s="1"/>
  <c r="L4556" i="1"/>
  <c r="M4556" i="1" s="1"/>
  <c r="L4557" i="1"/>
  <c r="M4557" i="1" s="1"/>
  <c r="L4558" i="1"/>
  <c r="M4558" i="1" s="1"/>
  <c r="L4559" i="1"/>
  <c r="M4559" i="1" s="1"/>
  <c r="L4560" i="1"/>
  <c r="M4560" i="1" s="1"/>
  <c r="L4561" i="1"/>
  <c r="M4561" i="1" s="1"/>
  <c r="L4562" i="1"/>
  <c r="M4562" i="1" s="1"/>
  <c r="L4563" i="1"/>
  <c r="M4563" i="1" s="1"/>
  <c r="L4564" i="1"/>
  <c r="M4564" i="1" s="1"/>
  <c r="L4565" i="1"/>
  <c r="M4565" i="1" s="1"/>
  <c r="L4566" i="1"/>
  <c r="M4566" i="1" s="1"/>
  <c r="L4567" i="1"/>
  <c r="M4567" i="1" s="1"/>
  <c r="L4568" i="1"/>
  <c r="M4568" i="1" s="1"/>
  <c r="L4569" i="1"/>
  <c r="M4569" i="1" s="1"/>
  <c r="L4570" i="1"/>
  <c r="M4570" i="1" s="1"/>
  <c r="L4571" i="1"/>
  <c r="M4571" i="1" s="1"/>
  <c r="L4572" i="1"/>
  <c r="M4572" i="1" s="1"/>
  <c r="L4573" i="1"/>
  <c r="M4573" i="1" s="1"/>
  <c r="L4574" i="1"/>
  <c r="M4574" i="1" s="1"/>
  <c r="L4575" i="1"/>
  <c r="M4575" i="1" s="1"/>
  <c r="L4576" i="1"/>
  <c r="M4576" i="1" s="1"/>
  <c r="L4577" i="1"/>
  <c r="M4577" i="1" s="1"/>
  <c r="L4578" i="1"/>
  <c r="M4578" i="1" s="1"/>
  <c r="L4579" i="1"/>
  <c r="M4579" i="1" s="1"/>
  <c r="L4580" i="1"/>
  <c r="M4580" i="1" s="1"/>
  <c r="L4581" i="1"/>
  <c r="M4581" i="1" s="1"/>
  <c r="L4582" i="1"/>
  <c r="M4582" i="1" s="1"/>
  <c r="L4583" i="1"/>
  <c r="M4583" i="1" s="1"/>
  <c r="L4584" i="1"/>
  <c r="M4584" i="1" s="1"/>
  <c r="L4585" i="1"/>
  <c r="M4585" i="1" s="1"/>
  <c r="L4586" i="1"/>
  <c r="M4586" i="1" s="1"/>
  <c r="L4587" i="1"/>
  <c r="M4587" i="1" s="1"/>
  <c r="L4588" i="1"/>
  <c r="M4588" i="1" s="1"/>
  <c r="L4589" i="1"/>
  <c r="M4589" i="1" s="1"/>
  <c r="L4590" i="1"/>
  <c r="M4590" i="1" s="1"/>
  <c r="L4591" i="1"/>
  <c r="M4591" i="1" s="1"/>
  <c r="L4592" i="1"/>
  <c r="M4592" i="1" s="1"/>
  <c r="L4593" i="1"/>
  <c r="M4593" i="1" s="1"/>
  <c r="L4594" i="1"/>
  <c r="M4594" i="1" s="1"/>
  <c r="L4595" i="1"/>
  <c r="M4595" i="1" s="1"/>
  <c r="L4596" i="1"/>
  <c r="M4596" i="1" s="1"/>
  <c r="L4597" i="1"/>
  <c r="M4597" i="1" s="1"/>
  <c r="L4598" i="1"/>
  <c r="M4598" i="1" s="1"/>
  <c r="L4599" i="1"/>
  <c r="M4599" i="1" s="1"/>
  <c r="L4600" i="1"/>
  <c r="M4600" i="1" s="1"/>
  <c r="L4601" i="1"/>
  <c r="M4601" i="1" s="1"/>
  <c r="L4602" i="1"/>
  <c r="M4602" i="1" s="1"/>
  <c r="L4603" i="1"/>
  <c r="M4603" i="1" s="1"/>
  <c r="L4604" i="1"/>
  <c r="M4604" i="1" s="1"/>
  <c r="L4605" i="1"/>
  <c r="M4605" i="1" s="1"/>
  <c r="L4606" i="1"/>
  <c r="M4606" i="1" s="1"/>
  <c r="L4607" i="1"/>
  <c r="M4607" i="1" s="1"/>
  <c r="L4608" i="1"/>
  <c r="M4608" i="1" s="1"/>
  <c r="L4609" i="1"/>
  <c r="M4609" i="1" s="1"/>
  <c r="L4610" i="1"/>
  <c r="M4610" i="1" s="1"/>
  <c r="L4611" i="1"/>
  <c r="M4611" i="1" s="1"/>
  <c r="L4612" i="1"/>
  <c r="M4612" i="1" s="1"/>
  <c r="L4613" i="1"/>
  <c r="M4613" i="1" s="1"/>
  <c r="L4614" i="1"/>
  <c r="M4614" i="1" s="1"/>
  <c r="L4615" i="1"/>
  <c r="M4615" i="1" s="1"/>
  <c r="L4616" i="1"/>
  <c r="M4616" i="1" s="1"/>
  <c r="L4617" i="1"/>
  <c r="M4617" i="1" s="1"/>
  <c r="L4618" i="1"/>
  <c r="M4618" i="1" s="1"/>
  <c r="L4619" i="1"/>
  <c r="M4619" i="1" s="1"/>
  <c r="L4620" i="1"/>
  <c r="M4620" i="1" s="1"/>
  <c r="L4621" i="1"/>
  <c r="M4621" i="1" s="1"/>
  <c r="L4622" i="1"/>
  <c r="M4622" i="1" s="1"/>
  <c r="L4623" i="1"/>
  <c r="M4623" i="1" s="1"/>
  <c r="L4624" i="1"/>
  <c r="M4624" i="1" s="1"/>
  <c r="L4625" i="1"/>
  <c r="M4625" i="1" s="1"/>
  <c r="L4626" i="1"/>
  <c r="M4626" i="1" s="1"/>
  <c r="L4627" i="1"/>
  <c r="M4627" i="1" s="1"/>
  <c r="L4628" i="1"/>
  <c r="M4628" i="1" s="1"/>
  <c r="L4629" i="1"/>
  <c r="M4629" i="1" s="1"/>
  <c r="L4630" i="1"/>
  <c r="M4630" i="1" s="1"/>
  <c r="L4631" i="1"/>
  <c r="M4631" i="1" s="1"/>
  <c r="L4632" i="1"/>
  <c r="M4632" i="1" s="1"/>
  <c r="L4633" i="1"/>
  <c r="M4633" i="1" s="1"/>
  <c r="L4634" i="1"/>
  <c r="M4634" i="1" s="1"/>
  <c r="L4635" i="1"/>
  <c r="M4635" i="1" s="1"/>
  <c r="L4636" i="1"/>
  <c r="M4636" i="1" s="1"/>
  <c r="L4637" i="1"/>
  <c r="M4637" i="1" s="1"/>
  <c r="L4638" i="1"/>
  <c r="M4638" i="1" s="1"/>
  <c r="L4639" i="1"/>
  <c r="M4639" i="1" s="1"/>
  <c r="L4640" i="1"/>
  <c r="M4640" i="1" s="1"/>
  <c r="L4641" i="1"/>
  <c r="M4641" i="1" s="1"/>
  <c r="L4642" i="1"/>
  <c r="M4642" i="1" s="1"/>
  <c r="L4643" i="1"/>
  <c r="M4643" i="1" s="1"/>
  <c r="L4644" i="1"/>
  <c r="M4644" i="1" s="1"/>
  <c r="L4645" i="1"/>
  <c r="M4645" i="1" s="1"/>
  <c r="L4646" i="1"/>
  <c r="M4646" i="1" s="1"/>
  <c r="L4647" i="1"/>
  <c r="M4647" i="1" s="1"/>
  <c r="L4648" i="1"/>
  <c r="M4648" i="1" s="1"/>
  <c r="L4649" i="1"/>
  <c r="M4649" i="1" s="1"/>
  <c r="L4650" i="1"/>
  <c r="M4650" i="1" s="1"/>
  <c r="L4651" i="1"/>
  <c r="M4651" i="1" s="1"/>
  <c r="L4652" i="1"/>
  <c r="M4652" i="1" s="1"/>
  <c r="L4653" i="1"/>
  <c r="M4653" i="1" s="1"/>
  <c r="L4654" i="1"/>
  <c r="M4654" i="1" s="1"/>
  <c r="L4655" i="1"/>
  <c r="M4655" i="1" s="1"/>
  <c r="L4656" i="1"/>
  <c r="M4656" i="1" s="1"/>
  <c r="L4657" i="1"/>
  <c r="M4657" i="1" s="1"/>
  <c r="L4658" i="1"/>
  <c r="M4658" i="1" s="1"/>
  <c r="L4659" i="1"/>
  <c r="M4659" i="1" s="1"/>
  <c r="L4660" i="1"/>
  <c r="M4660" i="1" s="1"/>
  <c r="L4661" i="1"/>
  <c r="M4661" i="1" s="1"/>
  <c r="L4662" i="1"/>
  <c r="M4662" i="1" s="1"/>
  <c r="L4663" i="1"/>
  <c r="M4663" i="1" s="1"/>
  <c r="L4664" i="1"/>
  <c r="M4664" i="1" s="1"/>
  <c r="L4665" i="1"/>
  <c r="M4665" i="1" s="1"/>
  <c r="L4666" i="1"/>
  <c r="M4666" i="1" s="1"/>
  <c r="L4667" i="1"/>
  <c r="M4667" i="1" s="1"/>
  <c r="L4668" i="1"/>
  <c r="M4668" i="1" s="1"/>
  <c r="L4669" i="1"/>
  <c r="M4669" i="1" s="1"/>
  <c r="L4670" i="1"/>
  <c r="M4670" i="1" s="1"/>
  <c r="L4671" i="1"/>
  <c r="M4671" i="1" s="1"/>
  <c r="L4672" i="1"/>
  <c r="M4672" i="1" s="1"/>
  <c r="L4673" i="1"/>
  <c r="M4673" i="1" s="1"/>
  <c r="L4674" i="1"/>
  <c r="M4674" i="1" s="1"/>
  <c r="L4675" i="1"/>
  <c r="M4675" i="1" s="1"/>
  <c r="L4676" i="1"/>
  <c r="M4676" i="1" s="1"/>
  <c r="L4677" i="1"/>
  <c r="M4677" i="1" s="1"/>
  <c r="L4678" i="1"/>
  <c r="M4678" i="1" s="1"/>
  <c r="L4679" i="1"/>
  <c r="M4679" i="1" s="1"/>
  <c r="L4680" i="1"/>
  <c r="M4680" i="1" s="1"/>
  <c r="L4681" i="1"/>
  <c r="M4681" i="1" s="1"/>
  <c r="L4682" i="1"/>
  <c r="M4682" i="1" s="1"/>
  <c r="L4683" i="1"/>
  <c r="M4683" i="1" s="1"/>
  <c r="L4684" i="1"/>
  <c r="M4684" i="1" s="1"/>
  <c r="L4685" i="1"/>
  <c r="M4685" i="1" s="1"/>
  <c r="L4686" i="1"/>
  <c r="M4686" i="1" s="1"/>
  <c r="L4687" i="1"/>
  <c r="M4687" i="1" s="1"/>
  <c r="L4688" i="1"/>
  <c r="M4688" i="1" s="1"/>
  <c r="L4689" i="1"/>
  <c r="M4689" i="1" s="1"/>
  <c r="L4690" i="1"/>
  <c r="M4690" i="1" s="1"/>
  <c r="L4691" i="1"/>
  <c r="M4691" i="1" s="1"/>
  <c r="L4692" i="1"/>
  <c r="M4692" i="1" s="1"/>
  <c r="L4693" i="1"/>
  <c r="M4693" i="1" s="1"/>
  <c r="L4694" i="1"/>
  <c r="M4694" i="1" s="1"/>
  <c r="L4695" i="1"/>
  <c r="M4695" i="1" s="1"/>
  <c r="L4696" i="1"/>
  <c r="M4696" i="1" s="1"/>
  <c r="L4697" i="1"/>
  <c r="M4697" i="1" s="1"/>
  <c r="L4698" i="1"/>
  <c r="M4698" i="1" s="1"/>
  <c r="L4699" i="1"/>
  <c r="M4699" i="1" s="1"/>
  <c r="L4700" i="1"/>
  <c r="M4700" i="1" s="1"/>
  <c r="L4701" i="1"/>
  <c r="M4701" i="1" s="1"/>
  <c r="L4702" i="1"/>
  <c r="M4702" i="1" s="1"/>
  <c r="L4703" i="1"/>
  <c r="M4703" i="1" s="1"/>
  <c r="L4704" i="1"/>
  <c r="M4704" i="1" s="1"/>
  <c r="L4705" i="1"/>
  <c r="M4705" i="1" s="1"/>
  <c r="L4706" i="1"/>
  <c r="M4706" i="1" s="1"/>
  <c r="L4707" i="1"/>
  <c r="M4707" i="1" s="1"/>
  <c r="L4708" i="1"/>
  <c r="M4708" i="1" s="1"/>
  <c r="L4709" i="1"/>
  <c r="M4709" i="1" s="1"/>
  <c r="L4710" i="1"/>
  <c r="M4710" i="1" s="1"/>
  <c r="L4711" i="1"/>
  <c r="M4711" i="1" s="1"/>
  <c r="L4712" i="1"/>
  <c r="M4712" i="1" s="1"/>
  <c r="L4713" i="1"/>
  <c r="M4713" i="1" s="1"/>
  <c r="L4714" i="1"/>
  <c r="M4714" i="1" s="1"/>
  <c r="L4715" i="1"/>
  <c r="M4715" i="1" s="1"/>
  <c r="L4716" i="1"/>
  <c r="M4716" i="1" s="1"/>
  <c r="L4717" i="1"/>
  <c r="M4717" i="1" s="1"/>
  <c r="L4718" i="1"/>
  <c r="M4718" i="1" s="1"/>
  <c r="L4719" i="1"/>
  <c r="M4719" i="1" s="1"/>
  <c r="L4720" i="1"/>
  <c r="M4720" i="1" s="1"/>
  <c r="L4721" i="1"/>
  <c r="M4721" i="1" s="1"/>
  <c r="L4722" i="1"/>
  <c r="M4722" i="1" s="1"/>
  <c r="L4723" i="1"/>
  <c r="M4723" i="1" s="1"/>
  <c r="L4724" i="1"/>
  <c r="M4724" i="1" s="1"/>
  <c r="L4725" i="1"/>
  <c r="M4725" i="1" s="1"/>
  <c r="L4726" i="1"/>
  <c r="M4726" i="1" s="1"/>
  <c r="L4727" i="1"/>
  <c r="M4727" i="1" s="1"/>
  <c r="L4728" i="1"/>
  <c r="M4728" i="1" s="1"/>
  <c r="L4729" i="1"/>
  <c r="M4729" i="1" s="1"/>
  <c r="L4730" i="1"/>
  <c r="M4730" i="1" s="1"/>
  <c r="L4731" i="1"/>
  <c r="M4731" i="1" s="1"/>
  <c r="L4732" i="1"/>
  <c r="M4732" i="1" s="1"/>
  <c r="L4733" i="1"/>
  <c r="M4733" i="1" s="1"/>
  <c r="L4734" i="1"/>
  <c r="M4734" i="1" s="1"/>
  <c r="L4735" i="1"/>
  <c r="M4735" i="1" s="1"/>
  <c r="L4736" i="1"/>
  <c r="M4736" i="1" s="1"/>
  <c r="L4737" i="1"/>
  <c r="M4737" i="1" s="1"/>
  <c r="L4738" i="1"/>
  <c r="M4738" i="1" s="1"/>
  <c r="L4739" i="1"/>
  <c r="M4739" i="1" s="1"/>
  <c r="L4740" i="1"/>
  <c r="M4740" i="1" s="1"/>
  <c r="L4741" i="1"/>
  <c r="M4741" i="1" s="1"/>
  <c r="L4742" i="1"/>
  <c r="M4742" i="1" s="1"/>
  <c r="L4743" i="1"/>
  <c r="M4743" i="1" s="1"/>
  <c r="L4744" i="1"/>
  <c r="M4744" i="1" s="1"/>
  <c r="L4745" i="1"/>
  <c r="M4745" i="1" s="1"/>
  <c r="L4746" i="1"/>
  <c r="M4746" i="1" s="1"/>
  <c r="L4747" i="1"/>
  <c r="M4747" i="1" s="1"/>
  <c r="L4748" i="1"/>
  <c r="M4748" i="1" s="1"/>
  <c r="L4749" i="1"/>
  <c r="M4749" i="1" s="1"/>
  <c r="L4750" i="1"/>
  <c r="M4750" i="1" s="1"/>
  <c r="L4751" i="1"/>
  <c r="M4751" i="1" s="1"/>
  <c r="L4752" i="1"/>
  <c r="M4752" i="1" s="1"/>
  <c r="L4753" i="1"/>
  <c r="M4753" i="1" s="1"/>
  <c r="L4754" i="1"/>
  <c r="M4754" i="1" s="1"/>
  <c r="L4755" i="1"/>
  <c r="M4755" i="1" s="1"/>
  <c r="L4756" i="1"/>
  <c r="M4756" i="1" s="1"/>
  <c r="L4757" i="1"/>
  <c r="M4757" i="1" s="1"/>
  <c r="L4758" i="1"/>
  <c r="M4758" i="1" s="1"/>
  <c r="L4759" i="1"/>
  <c r="M4759" i="1" s="1"/>
  <c r="L4760" i="1"/>
  <c r="M4760" i="1" s="1"/>
  <c r="L4761" i="1"/>
  <c r="M4761" i="1" s="1"/>
  <c r="L4762" i="1"/>
  <c r="M4762" i="1" s="1"/>
  <c r="L4763" i="1"/>
  <c r="M4763" i="1" s="1"/>
  <c r="L4764" i="1"/>
  <c r="M4764" i="1" s="1"/>
  <c r="L4765" i="1"/>
  <c r="M4765" i="1" s="1"/>
  <c r="L4766" i="1"/>
  <c r="M4766" i="1" s="1"/>
  <c r="L4767" i="1"/>
  <c r="M4767" i="1" s="1"/>
  <c r="L4768" i="1"/>
  <c r="M4768" i="1" s="1"/>
  <c r="L4769" i="1"/>
  <c r="M4769" i="1" s="1"/>
  <c r="L4770" i="1"/>
  <c r="M4770" i="1" s="1"/>
  <c r="L4771" i="1"/>
  <c r="M4771" i="1" s="1"/>
  <c r="L4772" i="1"/>
  <c r="M4772" i="1" s="1"/>
  <c r="L4773" i="1"/>
  <c r="M4773" i="1" s="1"/>
  <c r="L4774" i="1"/>
  <c r="M4774" i="1" s="1"/>
  <c r="L4775" i="1"/>
  <c r="M4775" i="1" s="1"/>
  <c r="L4776" i="1"/>
  <c r="M4776" i="1" s="1"/>
  <c r="L4777" i="1"/>
  <c r="M4777" i="1" s="1"/>
  <c r="L4778" i="1"/>
  <c r="M4778" i="1" s="1"/>
  <c r="L4779" i="1"/>
  <c r="M4779" i="1" s="1"/>
  <c r="L4780" i="1"/>
  <c r="M4780" i="1" s="1"/>
  <c r="L4781" i="1"/>
  <c r="M4781" i="1" s="1"/>
  <c r="L4782" i="1"/>
  <c r="M4782" i="1" s="1"/>
  <c r="L4783" i="1"/>
  <c r="M4783" i="1" s="1"/>
  <c r="L4784" i="1"/>
  <c r="M4784" i="1" s="1"/>
  <c r="L4785" i="1"/>
  <c r="M4785" i="1" s="1"/>
  <c r="L4786" i="1"/>
  <c r="M4786" i="1" s="1"/>
  <c r="L4787" i="1"/>
  <c r="M4787" i="1" s="1"/>
  <c r="L4788" i="1"/>
  <c r="M4788" i="1" s="1"/>
  <c r="L4789" i="1"/>
  <c r="M4789" i="1" s="1"/>
  <c r="L4790" i="1"/>
  <c r="M4790" i="1" s="1"/>
  <c r="L4791" i="1"/>
  <c r="M4791" i="1" s="1"/>
  <c r="L4792" i="1"/>
  <c r="M4792" i="1" s="1"/>
  <c r="L4793" i="1"/>
  <c r="M4793" i="1" s="1"/>
  <c r="L4794" i="1"/>
  <c r="M4794" i="1" s="1"/>
  <c r="L4795" i="1"/>
  <c r="M4795" i="1" s="1"/>
  <c r="L4796" i="1"/>
  <c r="M4796" i="1" s="1"/>
  <c r="L4797" i="1"/>
  <c r="M4797" i="1" s="1"/>
  <c r="L4798" i="1"/>
  <c r="M4798" i="1" s="1"/>
  <c r="L4799" i="1"/>
  <c r="M4799" i="1" s="1"/>
  <c r="L4800" i="1"/>
  <c r="M4800" i="1" s="1"/>
  <c r="L4801" i="1"/>
  <c r="M4801" i="1" s="1"/>
  <c r="L4802" i="1"/>
  <c r="M4802" i="1" s="1"/>
  <c r="L4803" i="1"/>
  <c r="M4803" i="1" s="1"/>
  <c r="L4804" i="1"/>
  <c r="M4804" i="1" s="1"/>
  <c r="L4805" i="1"/>
  <c r="M4805" i="1" s="1"/>
  <c r="L4806" i="1"/>
  <c r="M4806" i="1" s="1"/>
  <c r="L4807" i="1"/>
  <c r="M4807" i="1" s="1"/>
  <c r="L4808" i="1"/>
  <c r="M4808" i="1" s="1"/>
  <c r="L4809" i="1"/>
  <c r="M4809" i="1" s="1"/>
  <c r="L4810" i="1"/>
  <c r="M4810" i="1" s="1"/>
  <c r="L4811" i="1"/>
  <c r="M4811" i="1" s="1"/>
  <c r="L4812" i="1"/>
  <c r="M4812" i="1" s="1"/>
  <c r="L4813" i="1"/>
  <c r="M4813" i="1" s="1"/>
  <c r="L4814" i="1"/>
  <c r="M4814" i="1" s="1"/>
  <c r="L4815" i="1"/>
  <c r="M4815" i="1" s="1"/>
  <c r="L4816" i="1"/>
  <c r="M4816" i="1" s="1"/>
  <c r="L4817" i="1"/>
  <c r="M4817" i="1" s="1"/>
  <c r="L4818" i="1"/>
  <c r="M4818" i="1" s="1"/>
  <c r="L4819" i="1"/>
  <c r="M4819" i="1" s="1"/>
  <c r="L4820" i="1"/>
  <c r="M4820" i="1" s="1"/>
  <c r="L4821" i="1"/>
  <c r="M4821" i="1" s="1"/>
  <c r="L4822" i="1"/>
  <c r="M4822" i="1" s="1"/>
  <c r="L4823" i="1"/>
  <c r="M4823" i="1" s="1"/>
  <c r="L4824" i="1"/>
  <c r="M4824" i="1" s="1"/>
  <c r="L4825" i="1"/>
  <c r="M4825" i="1" s="1"/>
  <c r="L4826" i="1"/>
  <c r="M4826" i="1" s="1"/>
  <c r="L4827" i="1"/>
  <c r="M4827" i="1" s="1"/>
  <c r="L4828" i="1"/>
  <c r="M4828" i="1" s="1"/>
  <c r="L4829" i="1"/>
  <c r="M4829" i="1" s="1"/>
  <c r="L4830" i="1"/>
  <c r="M4830" i="1" s="1"/>
  <c r="L4831" i="1"/>
  <c r="M4831" i="1" s="1"/>
  <c r="L4832" i="1"/>
  <c r="M4832" i="1" s="1"/>
  <c r="L4833" i="1"/>
  <c r="M4833" i="1" s="1"/>
  <c r="L4834" i="1"/>
  <c r="M4834" i="1" s="1"/>
  <c r="L4835" i="1"/>
  <c r="M4835" i="1" s="1"/>
  <c r="L4836" i="1"/>
  <c r="M4836" i="1" s="1"/>
  <c r="L4837" i="1"/>
  <c r="M4837" i="1" s="1"/>
  <c r="L4838" i="1"/>
  <c r="M4838" i="1" s="1"/>
  <c r="L4839" i="1"/>
  <c r="M4839" i="1" s="1"/>
  <c r="L4840" i="1"/>
  <c r="M4840" i="1" s="1"/>
  <c r="L4841" i="1"/>
  <c r="M4841" i="1" s="1"/>
  <c r="L4842" i="1"/>
  <c r="M4842" i="1" s="1"/>
  <c r="L4843" i="1"/>
  <c r="M4843" i="1" s="1"/>
  <c r="L4844" i="1"/>
  <c r="M4844" i="1" s="1"/>
  <c r="L4845" i="1"/>
  <c r="M4845" i="1" s="1"/>
  <c r="L4846" i="1"/>
  <c r="M4846" i="1" s="1"/>
  <c r="L4847" i="1"/>
  <c r="M4847" i="1" s="1"/>
  <c r="L4848" i="1"/>
  <c r="M4848" i="1" s="1"/>
  <c r="L4849" i="1"/>
  <c r="M4849" i="1" s="1"/>
  <c r="L4850" i="1"/>
  <c r="M4850" i="1" s="1"/>
  <c r="L4851" i="1"/>
  <c r="M4851" i="1" s="1"/>
  <c r="L4852" i="1"/>
  <c r="M4852" i="1" s="1"/>
  <c r="L4853" i="1"/>
  <c r="M4853" i="1" s="1"/>
  <c r="L4854" i="1"/>
  <c r="M4854" i="1" s="1"/>
  <c r="L4855" i="1"/>
  <c r="M4855" i="1" s="1"/>
  <c r="L4856" i="1"/>
  <c r="M4856" i="1" s="1"/>
  <c r="L4857" i="1"/>
  <c r="M4857" i="1" s="1"/>
  <c r="L4858" i="1"/>
  <c r="M4858" i="1" s="1"/>
  <c r="L4859" i="1"/>
  <c r="M4859" i="1" s="1"/>
  <c r="L4860" i="1"/>
  <c r="M4860" i="1" s="1"/>
  <c r="L4861" i="1"/>
  <c r="M4861" i="1" s="1"/>
  <c r="L4862" i="1"/>
  <c r="M4862" i="1" s="1"/>
  <c r="L4863" i="1"/>
  <c r="M4863" i="1" s="1"/>
  <c r="L4864" i="1"/>
  <c r="M4864" i="1" s="1"/>
  <c r="L4865" i="1"/>
  <c r="M4865" i="1" s="1"/>
  <c r="L4866" i="1"/>
  <c r="M4866" i="1" s="1"/>
  <c r="L4867" i="1"/>
  <c r="M4867" i="1" s="1"/>
  <c r="L4868" i="1"/>
  <c r="M4868" i="1" s="1"/>
  <c r="L4869" i="1"/>
  <c r="M4869" i="1" s="1"/>
  <c r="L4870" i="1"/>
  <c r="M4870" i="1" s="1"/>
  <c r="L4871" i="1"/>
  <c r="M4871" i="1" s="1"/>
  <c r="L4872" i="1"/>
  <c r="M4872" i="1" s="1"/>
  <c r="L4873" i="1"/>
  <c r="M4873" i="1" s="1"/>
  <c r="L4874" i="1"/>
  <c r="M4874" i="1" s="1"/>
  <c r="L4875" i="1"/>
  <c r="M4875" i="1" s="1"/>
  <c r="L4876" i="1"/>
  <c r="M4876" i="1" s="1"/>
  <c r="L4877" i="1"/>
  <c r="M4877" i="1" s="1"/>
  <c r="L4878" i="1"/>
  <c r="M4878" i="1" s="1"/>
  <c r="L4879" i="1"/>
  <c r="M4879" i="1" s="1"/>
  <c r="L4880" i="1"/>
  <c r="M4880" i="1" s="1"/>
  <c r="L4881" i="1"/>
  <c r="M4881" i="1" s="1"/>
  <c r="L4883" i="1"/>
  <c r="M4883" i="1" s="1"/>
  <c r="L4884" i="1"/>
  <c r="M4884" i="1" s="1"/>
  <c r="L4885" i="1"/>
  <c r="M4885" i="1" s="1"/>
  <c r="L4886" i="1"/>
  <c r="M4886" i="1" s="1"/>
  <c r="L4887" i="1"/>
  <c r="M4887" i="1" s="1"/>
  <c r="L4888" i="1"/>
  <c r="M4888" i="1" s="1"/>
  <c r="L4889" i="1"/>
  <c r="M4889" i="1" s="1"/>
  <c r="L4890" i="1"/>
  <c r="M4890" i="1" s="1"/>
  <c r="L4891" i="1"/>
  <c r="M4891" i="1" s="1"/>
  <c r="L4892" i="1"/>
  <c r="M4892" i="1" s="1"/>
  <c r="L4893" i="1"/>
  <c r="M4893" i="1" s="1"/>
  <c r="L4894" i="1"/>
  <c r="M4894" i="1" s="1"/>
  <c r="L4895" i="1"/>
  <c r="M4895" i="1" s="1"/>
  <c r="L4896" i="1"/>
  <c r="M4896" i="1" s="1"/>
  <c r="L4897" i="1"/>
  <c r="M4897" i="1" s="1"/>
  <c r="L4898" i="1"/>
  <c r="M4898" i="1" s="1"/>
  <c r="L4899" i="1"/>
  <c r="M4899" i="1" s="1"/>
  <c r="L4900" i="1"/>
  <c r="M4900" i="1" s="1"/>
  <c r="L4901" i="1"/>
  <c r="M4901" i="1" s="1"/>
  <c r="L4902" i="1"/>
  <c r="M4902" i="1" s="1"/>
  <c r="L4903" i="1"/>
  <c r="M4903" i="1" s="1"/>
  <c r="L4904" i="1"/>
  <c r="M4904" i="1" s="1"/>
  <c r="L4905" i="1"/>
  <c r="M4905" i="1" s="1"/>
  <c r="L4906" i="1"/>
  <c r="M4906" i="1" s="1"/>
  <c r="L4907" i="1"/>
  <c r="M4907" i="1" s="1"/>
  <c r="L4908" i="1"/>
  <c r="M4908" i="1" s="1"/>
  <c r="L4909" i="1"/>
  <c r="M4909" i="1" s="1"/>
  <c r="L4910" i="1"/>
  <c r="M4910" i="1" s="1"/>
  <c r="L4911" i="1"/>
  <c r="M4911" i="1" s="1"/>
  <c r="L4912" i="1"/>
  <c r="M4912" i="1" s="1"/>
  <c r="L4913" i="1"/>
  <c r="M4913" i="1" s="1"/>
  <c r="L4914" i="1"/>
  <c r="M4914" i="1" s="1"/>
  <c r="L4915" i="1"/>
  <c r="M4915" i="1" s="1"/>
  <c r="L4916" i="1"/>
  <c r="M4916" i="1" s="1"/>
  <c r="L4917" i="1"/>
  <c r="M4917" i="1" s="1"/>
  <c r="L4918" i="1"/>
  <c r="M4918" i="1" s="1"/>
  <c r="L4919" i="1"/>
  <c r="M4919" i="1" s="1"/>
  <c r="L4920" i="1"/>
  <c r="M4920" i="1" s="1"/>
  <c r="L4921" i="1"/>
  <c r="M4921" i="1" s="1"/>
  <c r="L4922" i="1"/>
  <c r="M4922" i="1" s="1"/>
  <c r="L4923" i="1"/>
  <c r="M4923" i="1" s="1"/>
  <c r="L4924" i="1"/>
  <c r="M4924" i="1" s="1"/>
  <c r="L4925" i="1"/>
  <c r="M4925" i="1" s="1"/>
  <c r="L4926" i="1"/>
  <c r="M4926" i="1" s="1"/>
  <c r="L4927" i="1"/>
  <c r="M4927" i="1" s="1"/>
  <c r="L4928" i="1"/>
  <c r="M4928" i="1" s="1"/>
  <c r="L4929" i="1"/>
  <c r="M4929" i="1" s="1"/>
  <c r="L4930" i="1"/>
  <c r="M4930" i="1" s="1"/>
  <c r="L4931" i="1"/>
  <c r="M4931" i="1" s="1"/>
  <c r="L4932" i="1"/>
  <c r="M4932" i="1" s="1"/>
  <c r="L4933" i="1"/>
  <c r="M4933" i="1" s="1"/>
  <c r="L4934" i="1"/>
  <c r="M4934" i="1" s="1"/>
  <c r="L4935" i="1"/>
  <c r="M4935" i="1" s="1"/>
  <c r="L4936" i="1"/>
  <c r="M4936" i="1" s="1"/>
  <c r="L4937" i="1"/>
  <c r="M4937" i="1" s="1"/>
  <c r="L4938" i="1"/>
  <c r="M4938" i="1" s="1"/>
  <c r="L4939" i="1"/>
  <c r="M4939" i="1" s="1"/>
  <c r="L4940" i="1"/>
  <c r="M4940" i="1" s="1"/>
  <c r="L4941" i="1"/>
  <c r="M4941" i="1" s="1"/>
  <c r="L4942" i="1"/>
  <c r="M4942" i="1" s="1"/>
  <c r="L4943" i="1"/>
  <c r="M4943" i="1" s="1"/>
  <c r="L4944" i="1"/>
  <c r="M4944" i="1" s="1"/>
  <c r="L4945" i="1"/>
  <c r="M4945" i="1" s="1"/>
  <c r="L4946" i="1"/>
  <c r="M4946" i="1" s="1"/>
  <c r="L4947" i="1"/>
  <c r="M4947" i="1" s="1"/>
  <c r="L4948" i="1"/>
  <c r="M4948" i="1" s="1"/>
  <c r="L4949" i="1"/>
  <c r="M4949" i="1" s="1"/>
  <c r="L4950" i="1"/>
  <c r="M4950" i="1" s="1"/>
  <c r="L4951" i="1"/>
  <c r="M4951" i="1" s="1"/>
  <c r="L4952" i="1"/>
  <c r="M4952" i="1" s="1"/>
  <c r="L4953" i="1"/>
  <c r="M4953" i="1" s="1"/>
  <c r="L4954" i="1"/>
  <c r="M4954" i="1" s="1"/>
  <c r="L4955" i="1"/>
  <c r="M4955" i="1" s="1"/>
  <c r="L4956" i="1"/>
  <c r="M4956" i="1" s="1"/>
  <c r="L4957" i="1"/>
  <c r="M4957" i="1" s="1"/>
  <c r="L4958" i="1"/>
  <c r="M4958" i="1" s="1"/>
  <c r="L4959" i="1"/>
  <c r="M4959" i="1" s="1"/>
  <c r="L4960" i="1"/>
  <c r="M4960" i="1" s="1"/>
  <c r="L4961" i="1"/>
  <c r="M4961" i="1" s="1"/>
  <c r="L4962" i="1"/>
  <c r="M4962" i="1" s="1"/>
  <c r="L4963" i="1"/>
  <c r="M4963" i="1" s="1"/>
  <c r="L4964" i="1"/>
  <c r="M4964" i="1" s="1"/>
  <c r="L4965" i="1"/>
  <c r="M4965" i="1" s="1"/>
  <c r="L4966" i="1"/>
  <c r="M4966" i="1" s="1"/>
  <c r="L4967" i="1"/>
  <c r="M4967" i="1" s="1"/>
  <c r="L4968" i="1"/>
  <c r="M4968" i="1" s="1"/>
  <c r="L4969" i="1"/>
  <c r="M4969" i="1" s="1"/>
  <c r="L4970" i="1"/>
  <c r="M4970" i="1" s="1"/>
  <c r="L4971" i="1"/>
  <c r="M4971" i="1" s="1"/>
  <c r="L4972" i="1"/>
  <c r="M4972" i="1" s="1"/>
  <c r="L4973" i="1"/>
  <c r="M4973" i="1" s="1"/>
  <c r="L4974" i="1"/>
  <c r="M4974" i="1" s="1"/>
  <c r="L4975" i="1"/>
  <c r="M4975" i="1" s="1"/>
  <c r="L4976" i="1"/>
  <c r="M4976" i="1" s="1"/>
  <c r="L4977" i="1"/>
  <c r="M4977" i="1" s="1"/>
  <c r="L4978" i="1"/>
  <c r="M4978" i="1" s="1"/>
  <c r="L4980" i="1"/>
  <c r="M4980" i="1" s="1"/>
  <c r="L4981" i="1"/>
  <c r="M4981" i="1" s="1"/>
  <c r="L4982" i="1"/>
  <c r="M4982" i="1" s="1"/>
  <c r="L4983" i="1"/>
  <c r="M4983" i="1" s="1"/>
  <c r="L4984" i="1"/>
  <c r="M4984" i="1" s="1"/>
  <c r="L4985" i="1"/>
  <c r="M4985" i="1" s="1"/>
  <c r="L4986" i="1"/>
  <c r="M4986" i="1" s="1"/>
  <c r="L4987" i="1"/>
  <c r="M4987" i="1" s="1"/>
  <c r="L4988" i="1"/>
  <c r="M4988" i="1" s="1"/>
  <c r="L4989" i="1"/>
  <c r="M4989" i="1" s="1"/>
  <c r="L4990" i="1"/>
  <c r="M4990" i="1" s="1"/>
  <c r="L4991" i="1"/>
  <c r="M4991" i="1" s="1"/>
  <c r="L4992" i="1"/>
  <c r="M4992" i="1" s="1"/>
  <c r="L4993" i="1"/>
  <c r="M4993" i="1" s="1"/>
  <c r="L4994" i="1"/>
  <c r="M4994" i="1" s="1"/>
  <c r="L4995" i="1"/>
  <c r="M4995" i="1" s="1"/>
  <c r="L4996" i="1"/>
  <c r="M4996" i="1" s="1"/>
  <c r="L4997" i="1"/>
  <c r="M4997" i="1" s="1"/>
  <c r="L4998" i="1"/>
  <c r="M4998" i="1" s="1"/>
  <c r="L4999" i="1"/>
  <c r="M4999" i="1" s="1"/>
  <c r="L5000" i="1"/>
  <c r="M5000" i="1" s="1"/>
  <c r="L5001" i="1"/>
  <c r="M5001" i="1" s="1"/>
  <c r="L5002" i="1"/>
  <c r="M5002" i="1" s="1"/>
  <c r="L5003" i="1"/>
  <c r="M5003" i="1" s="1"/>
  <c r="L5004" i="1"/>
  <c r="M5004" i="1" s="1"/>
  <c r="L5005" i="1"/>
  <c r="M5005" i="1" s="1"/>
  <c r="L5006" i="1"/>
  <c r="M5006" i="1" s="1"/>
  <c r="L5007" i="1"/>
  <c r="M5007" i="1" s="1"/>
  <c r="L5008" i="1"/>
  <c r="M5008" i="1" s="1"/>
  <c r="L5009" i="1"/>
  <c r="M5009" i="1" s="1"/>
  <c r="L5010" i="1"/>
  <c r="M5010" i="1" s="1"/>
  <c r="L5011" i="1"/>
  <c r="M5011" i="1" s="1"/>
  <c r="L5012" i="1"/>
  <c r="M5012" i="1" s="1"/>
  <c r="L5013" i="1"/>
  <c r="M5013" i="1" s="1"/>
  <c r="L5014" i="1"/>
  <c r="M5014" i="1" s="1"/>
  <c r="L5015" i="1"/>
  <c r="M5015" i="1" s="1"/>
  <c r="L5016" i="1"/>
  <c r="M5016" i="1" s="1"/>
  <c r="L5017" i="1"/>
  <c r="M5017" i="1" s="1"/>
  <c r="L5018" i="1"/>
  <c r="M5018" i="1" s="1"/>
  <c r="L5019" i="1"/>
  <c r="M5019" i="1" s="1"/>
  <c r="L5020" i="1"/>
  <c r="M5020" i="1" s="1"/>
  <c r="L5021" i="1"/>
  <c r="M5021" i="1" s="1"/>
  <c r="L5022" i="1"/>
  <c r="M5022" i="1" s="1"/>
  <c r="L5023" i="1"/>
  <c r="M5023" i="1" s="1"/>
  <c r="L5024" i="1"/>
  <c r="M5024" i="1" s="1"/>
  <c r="L5025" i="1"/>
  <c r="M5025" i="1" s="1"/>
  <c r="L5026" i="1"/>
  <c r="M5026" i="1" s="1"/>
  <c r="L5027" i="1"/>
  <c r="M5027" i="1" s="1"/>
  <c r="L5028" i="1"/>
  <c r="M5028" i="1" s="1"/>
  <c r="L5029" i="1"/>
  <c r="M5029" i="1" s="1"/>
  <c r="L5030" i="1"/>
  <c r="M5030" i="1" s="1"/>
  <c r="L5031" i="1"/>
  <c r="M5031" i="1" s="1"/>
  <c r="L5032" i="1"/>
  <c r="M5032" i="1" s="1"/>
  <c r="L5033" i="1"/>
  <c r="M5033" i="1" s="1"/>
  <c r="L5034" i="1"/>
  <c r="M5034" i="1" s="1"/>
  <c r="L5035" i="1"/>
  <c r="M5035" i="1" s="1"/>
  <c r="L5036" i="1"/>
  <c r="M5036" i="1" s="1"/>
  <c r="L5037" i="1"/>
  <c r="M5037" i="1" s="1"/>
  <c r="L5038" i="1"/>
  <c r="M5038" i="1" s="1"/>
  <c r="L5039" i="1"/>
  <c r="M5039" i="1" s="1"/>
  <c r="L5040" i="1"/>
  <c r="M5040" i="1" s="1"/>
  <c r="L5041" i="1"/>
  <c r="M5041" i="1" s="1"/>
  <c r="L5042" i="1"/>
  <c r="M5042" i="1" s="1"/>
  <c r="L5043" i="1"/>
  <c r="M5043" i="1" s="1"/>
  <c r="L5044" i="1"/>
  <c r="M5044" i="1" s="1"/>
  <c r="L5045" i="1"/>
  <c r="M5045" i="1" s="1"/>
  <c r="L5046" i="1"/>
  <c r="M5046" i="1" s="1"/>
  <c r="L5047" i="1"/>
  <c r="M5047" i="1" s="1"/>
  <c r="L5048" i="1"/>
  <c r="M5048" i="1" s="1"/>
  <c r="L5049" i="1"/>
  <c r="M5049" i="1" s="1"/>
  <c r="L5050" i="1"/>
  <c r="M5050" i="1" s="1"/>
  <c r="L5051" i="1"/>
  <c r="M5051" i="1" s="1"/>
  <c r="L5052" i="1"/>
  <c r="M5052" i="1" s="1"/>
  <c r="L5053" i="1"/>
  <c r="M5053" i="1" s="1"/>
  <c r="L5054" i="1"/>
  <c r="M5054" i="1" s="1"/>
  <c r="L5055" i="1"/>
  <c r="M5055" i="1" s="1"/>
  <c r="L5056" i="1"/>
  <c r="M5056" i="1" s="1"/>
  <c r="L5057" i="1"/>
  <c r="M5057" i="1" s="1"/>
  <c r="L5058" i="1"/>
  <c r="M5058" i="1" s="1"/>
  <c r="L5059" i="1"/>
  <c r="M5059" i="1" s="1"/>
  <c r="L5060" i="1"/>
  <c r="M5060" i="1" s="1"/>
  <c r="L5061" i="1"/>
  <c r="M5061" i="1" s="1"/>
  <c r="L5062" i="1"/>
  <c r="M5062" i="1" s="1"/>
  <c r="L5063" i="1"/>
  <c r="M5063" i="1" s="1"/>
  <c r="L5064" i="1"/>
  <c r="M5064" i="1" s="1"/>
  <c r="L5065" i="1"/>
  <c r="M5065" i="1" s="1"/>
  <c r="L5066" i="1"/>
  <c r="M5066" i="1" s="1"/>
  <c r="L5067" i="1"/>
  <c r="M5067" i="1" s="1"/>
  <c r="L5068" i="1"/>
  <c r="M5068" i="1" s="1"/>
  <c r="L5069" i="1"/>
  <c r="M5069" i="1" s="1"/>
  <c r="L5070" i="1"/>
  <c r="M5070" i="1" s="1"/>
  <c r="L5071" i="1"/>
  <c r="M5071" i="1" s="1"/>
  <c r="L5072" i="1"/>
  <c r="M5072" i="1" s="1"/>
  <c r="L5073" i="1"/>
  <c r="M5073" i="1" s="1"/>
  <c r="L5074" i="1"/>
  <c r="M5074" i="1" s="1"/>
  <c r="L5075" i="1"/>
  <c r="M5075" i="1" s="1"/>
  <c r="L5076" i="1"/>
  <c r="M5076" i="1" s="1"/>
  <c r="L5077" i="1"/>
  <c r="M5077" i="1" s="1"/>
  <c r="L5078" i="1"/>
  <c r="M5078" i="1" s="1"/>
  <c r="L5079" i="1"/>
  <c r="M5079" i="1" s="1"/>
  <c r="L5080" i="1"/>
  <c r="M5080" i="1" s="1"/>
  <c r="L5081" i="1"/>
  <c r="M5081" i="1" s="1"/>
  <c r="L5082" i="1"/>
  <c r="M5082" i="1" s="1"/>
  <c r="L5083" i="1"/>
  <c r="M5083" i="1" s="1"/>
  <c r="L5084" i="1"/>
  <c r="M5084" i="1" s="1"/>
  <c r="L5085" i="1"/>
  <c r="M5085" i="1" s="1"/>
  <c r="L5086" i="1"/>
  <c r="M5086" i="1" s="1"/>
  <c r="L5087" i="1"/>
  <c r="M5087" i="1" s="1"/>
  <c r="L5088" i="1"/>
  <c r="M5088" i="1" s="1"/>
  <c r="L5089" i="1"/>
  <c r="M5089" i="1" s="1"/>
  <c r="L5090" i="1"/>
  <c r="M5090" i="1" s="1"/>
  <c r="L5091" i="1"/>
  <c r="M5091" i="1" s="1"/>
  <c r="L5092" i="1"/>
  <c r="M5092" i="1" s="1"/>
  <c r="L5093" i="1"/>
  <c r="M5093" i="1" s="1"/>
  <c r="L5094" i="1"/>
  <c r="M5094" i="1" s="1"/>
  <c r="L5095" i="1"/>
  <c r="M5095" i="1" s="1"/>
  <c r="L5096" i="1"/>
  <c r="M5096" i="1" s="1"/>
  <c r="L5097" i="1"/>
  <c r="M5097" i="1" s="1"/>
  <c r="L5098" i="1"/>
  <c r="M5098" i="1" s="1"/>
  <c r="L5099" i="1"/>
  <c r="M5099" i="1" s="1"/>
  <c r="L5100" i="1"/>
  <c r="M5100" i="1" s="1"/>
  <c r="L5101" i="1"/>
  <c r="M5101" i="1" s="1"/>
  <c r="L5102" i="1"/>
  <c r="M5102" i="1" s="1"/>
  <c r="L5103" i="1"/>
  <c r="M5103" i="1" s="1"/>
  <c r="L5104" i="1"/>
  <c r="M5104" i="1" s="1"/>
  <c r="L5105" i="1"/>
  <c r="M5105" i="1" s="1"/>
  <c r="L5106" i="1"/>
  <c r="M5106" i="1" s="1"/>
  <c r="L5107" i="1"/>
  <c r="M5107" i="1" s="1"/>
  <c r="L5108" i="1"/>
  <c r="M5108" i="1" s="1"/>
  <c r="L5109" i="1"/>
  <c r="M5109" i="1" s="1"/>
  <c r="L5110" i="1"/>
  <c r="M5110" i="1" s="1"/>
  <c r="L5111" i="1"/>
  <c r="M5111" i="1" s="1"/>
  <c r="L5112" i="1"/>
  <c r="M5112" i="1" s="1"/>
  <c r="L5113" i="1"/>
  <c r="M5113" i="1" s="1"/>
  <c r="L5114" i="1"/>
  <c r="M5114" i="1" s="1"/>
  <c r="L5115" i="1"/>
  <c r="M5115" i="1" s="1"/>
  <c r="L5116" i="1"/>
  <c r="M5116" i="1" s="1"/>
  <c r="L5118" i="1"/>
  <c r="M5118" i="1" s="1"/>
  <c r="L5119" i="1"/>
  <c r="M5119" i="1" s="1"/>
  <c r="L5120" i="1"/>
  <c r="M5120" i="1" s="1"/>
  <c r="L5121" i="1"/>
  <c r="M5121" i="1" s="1"/>
  <c r="L5122" i="1"/>
  <c r="M5122" i="1" s="1"/>
  <c r="L5123" i="1"/>
  <c r="M5123" i="1" s="1"/>
  <c r="L5124" i="1"/>
  <c r="M5124" i="1" s="1"/>
  <c r="L5125" i="1"/>
  <c r="M5125" i="1" s="1"/>
  <c r="L5126" i="1"/>
  <c r="M5126" i="1" s="1"/>
  <c r="L5127" i="1"/>
  <c r="M5127" i="1" s="1"/>
  <c r="L5128" i="1"/>
  <c r="M5128" i="1" s="1"/>
  <c r="L5129" i="1"/>
  <c r="M5129" i="1" s="1"/>
  <c r="L5130" i="1"/>
  <c r="M5130" i="1" s="1"/>
  <c r="L5131" i="1"/>
  <c r="M5131" i="1" s="1"/>
  <c r="L5132" i="1"/>
  <c r="M5132" i="1" s="1"/>
  <c r="L5133" i="1"/>
  <c r="M5133" i="1" s="1"/>
  <c r="L5134" i="1"/>
  <c r="M5134" i="1" s="1"/>
  <c r="L5135" i="1"/>
  <c r="M5135" i="1" s="1"/>
  <c r="L5136" i="1"/>
  <c r="M5136" i="1" s="1"/>
  <c r="L5140" i="1"/>
  <c r="M5140" i="1" s="1"/>
  <c r="L5141" i="1"/>
  <c r="M5141" i="1" s="1"/>
  <c r="L5142" i="1"/>
  <c r="M5142" i="1" s="1"/>
  <c r="L5143" i="1"/>
  <c r="M5143" i="1" s="1"/>
  <c r="L5144" i="1"/>
  <c r="M5144" i="1" s="1"/>
  <c r="L5145" i="1"/>
  <c r="M5145" i="1" s="1"/>
  <c r="L5146" i="1"/>
  <c r="M5146" i="1" s="1"/>
  <c r="L5147" i="1"/>
  <c r="M5147" i="1" s="1"/>
  <c r="L5148" i="1"/>
  <c r="M5148" i="1" s="1"/>
  <c r="L5149" i="1"/>
  <c r="M5149" i="1" s="1"/>
  <c r="L5150" i="1"/>
  <c r="M5150" i="1" s="1"/>
  <c r="L5151" i="1"/>
  <c r="M5151" i="1" s="1"/>
  <c r="L5152" i="1"/>
  <c r="M5152" i="1" s="1"/>
  <c r="L5153" i="1"/>
  <c r="M5153" i="1" s="1"/>
  <c r="L5154" i="1"/>
  <c r="M5154" i="1" s="1"/>
  <c r="L5155" i="1"/>
  <c r="M5155" i="1" s="1"/>
  <c r="L5156" i="1"/>
  <c r="M5156" i="1" s="1"/>
  <c r="L5157" i="1"/>
  <c r="M5157" i="1" s="1"/>
  <c r="L5158" i="1"/>
  <c r="M5158" i="1" s="1"/>
  <c r="L5159" i="1"/>
  <c r="M5159" i="1" s="1"/>
  <c r="L5160" i="1"/>
  <c r="M5160" i="1" s="1"/>
  <c r="L5161" i="1"/>
  <c r="M5161" i="1" s="1"/>
  <c r="L5162" i="1"/>
  <c r="M5162" i="1" s="1"/>
  <c r="L5163" i="1"/>
  <c r="M5163" i="1" s="1"/>
  <c r="L5164" i="1"/>
  <c r="M5164" i="1" s="1"/>
  <c r="L5165" i="1"/>
  <c r="M5165" i="1" s="1"/>
  <c r="L5166" i="1"/>
  <c r="M5166" i="1" s="1"/>
  <c r="L5167" i="1"/>
  <c r="M5167" i="1" s="1"/>
  <c r="L5168" i="1"/>
  <c r="M5168" i="1" s="1"/>
  <c r="L5169" i="1"/>
  <c r="M5169" i="1" s="1"/>
  <c r="L5170" i="1"/>
  <c r="M5170" i="1" s="1"/>
  <c r="L5171" i="1"/>
  <c r="M5171" i="1" s="1"/>
  <c r="L5172" i="1"/>
  <c r="M5172" i="1" s="1"/>
  <c r="L5173" i="1"/>
  <c r="M5173" i="1" s="1"/>
  <c r="L5174" i="1"/>
  <c r="M5174" i="1" s="1"/>
  <c r="L5175" i="1"/>
  <c r="M5175" i="1" s="1"/>
  <c r="L5176" i="1"/>
  <c r="M5176" i="1" s="1"/>
  <c r="L5177" i="1"/>
  <c r="M5177" i="1" s="1"/>
  <c r="L5178" i="1"/>
  <c r="M5178" i="1" s="1"/>
  <c r="L5179" i="1"/>
  <c r="M5179" i="1" s="1"/>
  <c r="L5180" i="1"/>
  <c r="M5180" i="1" s="1"/>
  <c r="L5181" i="1"/>
  <c r="M5181" i="1" s="1"/>
  <c r="L5182" i="1"/>
  <c r="M5182" i="1" s="1"/>
  <c r="L5183" i="1"/>
  <c r="M5183" i="1" s="1"/>
  <c r="L5184" i="1"/>
  <c r="M5184" i="1" s="1"/>
  <c r="L5185" i="1"/>
  <c r="M5185" i="1" s="1"/>
  <c r="L5186" i="1"/>
  <c r="M5186" i="1" s="1"/>
  <c r="L5187" i="1"/>
  <c r="M5187" i="1" s="1"/>
  <c r="L5188" i="1"/>
  <c r="M5188" i="1" s="1"/>
  <c r="L5189" i="1"/>
  <c r="M5189" i="1" s="1"/>
  <c r="L5190" i="1"/>
  <c r="M5190" i="1" s="1"/>
  <c r="L5191" i="1"/>
  <c r="M5191" i="1" s="1"/>
  <c r="L5192" i="1"/>
  <c r="M5192" i="1" s="1"/>
  <c r="L5193" i="1"/>
  <c r="M5193" i="1" s="1"/>
  <c r="L5194" i="1"/>
  <c r="M5194" i="1" s="1"/>
  <c r="L5195" i="1"/>
  <c r="M5195" i="1" s="1"/>
  <c r="L5196" i="1"/>
  <c r="M5196" i="1" s="1"/>
  <c r="L5197" i="1"/>
  <c r="M5197" i="1" s="1"/>
  <c r="L5199" i="1"/>
  <c r="M5199" i="1" s="1"/>
  <c r="L5200" i="1"/>
  <c r="M5200" i="1" s="1"/>
  <c r="L5201" i="1"/>
  <c r="M5201" i="1" s="1"/>
  <c r="L5202" i="1"/>
  <c r="M5202" i="1" s="1"/>
  <c r="L5203" i="1"/>
  <c r="M5203" i="1" s="1"/>
  <c r="L5204" i="1"/>
  <c r="M5204" i="1" s="1"/>
  <c r="L5205" i="1"/>
  <c r="M5205" i="1" s="1"/>
  <c r="L5206" i="1"/>
  <c r="M5206" i="1" s="1"/>
  <c r="L5207" i="1"/>
  <c r="M5207" i="1" s="1"/>
  <c r="L5208" i="1"/>
  <c r="M5208" i="1" s="1"/>
  <c r="L5209" i="1"/>
  <c r="M5209" i="1" s="1"/>
  <c r="L5210" i="1"/>
  <c r="M5210" i="1" s="1"/>
  <c r="L5211" i="1"/>
  <c r="M5211" i="1" s="1"/>
  <c r="L5212" i="1"/>
  <c r="M5212" i="1" s="1"/>
  <c r="L5213" i="1"/>
  <c r="M5213" i="1" s="1"/>
  <c r="L5214" i="1"/>
  <c r="M5214" i="1" s="1"/>
  <c r="L5215" i="1"/>
  <c r="M5215" i="1" s="1"/>
  <c r="L5216" i="1"/>
  <c r="M5216" i="1" s="1"/>
  <c r="L5217" i="1"/>
  <c r="M5217" i="1" s="1"/>
  <c r="L5218" i="1"/>
  <c r="M5218" i="1" s="1"/>
  <c r="L5219" i="1"/>
  <c r="M5219" i="1" s="1"/>
  <c r="L5220" i="1"/>
  <c r="M5220" i="1" s="1"/>
  <c r="L5221" i="1"/>
  <c r="M5221" i="1" s="1"/>
  <c r="L5222" i="1"/>
  <c r="M5222" i="1" s="1"/>
  <c r="L5223" i="1"/>
  <c r="M5223" i="1" s="1"/>
  <c r="L5224" i="1"/>
  <c r="M5224" i="1" s="1"/>
  <c r="L5225" i="1"/>
  <c r="M5225" i="1" s="1"/>
  <c r="L5226" i="1"/>
  <c r="M5226" i="1" s="1"/>
  <c r="L5227" i="1"/>
  <c r="M5227" i="1" s="1"/>
  <c r="L5228" i="1"/>
  <c r="M5228" i="1" s="1"/>
  <c r="L5229" i="1"/>
  <c r="M5229" i="1" s="1"/>
  <c r="L5230" i="1"/>
  <c r="M5230" i="1" s="1"/>
  <c r="L5231" i="1"/>
  <c r="M5231" i="1" s="1"/>
  <c r="L5232" i="1"/>
  <c r="M5232" i="1" s="1"/>
  <c r="L5233" i="1"/>
  <c r="M5233" i="1" s="1"/>
  <c r="L5234" i="1"/>
  <c r="M5234" i="1" s="1"/>
  <c r="L5235" i="1"/>
  <c r="M5235" i="1" s="1"/>
  <c r="L5236" i="1"/>
  <c r="M5236" i="1" s="1"/>
  <c r="L5237" i="1"/>
  <c r="M5237" i="1" s="1"/>
  <c r="L5238" i="1"/>
  <c r="M5238" i="1" s="1"/>
  <c r="L5239" i="1"/>
  <c r="M5239" i="1" s="1"/>
  <c r="L5240" i="1"/>
  <c r="M5240" i="1" s="1"/>
  <c r="L5241" i="1"/>
  <c r="M5241" i="1" s="1"/>
  <c r="L5242" i="1"/>
  <c r="M5242" i="1" s="1"/>
  <c r="L5243" i="1"/>
  <c r="M5243" i="1" s="1"/>
  <c r="L5244" i="1"/>
  <c r="M5244" i="1" s="1"/>
  <c r="L5245" i="1"/>
  <c r="M5245" i="1" s="1"/>
  <c r="L5246" i="1"/>
  <c r="M5246" i="1" s="1"/>
  <c r="L5247" i="1"/>
  <c r="M5247" i="1" s="1"/>
  <c r="L5248" i="1"/>
  <c r="M5248" i="1" s="1"/>
  <c r="L5249" i="1"/>
  <c r="M5249" i="1" s="1"/>
  <c r="L5250" i="1"/>
  <c r="M5250" i="1" s="1"/>
  <c r="L5251" i="1"/>
  <c r="M5251" i="1" s="1"/>
  <c r="L5252" i="1"/>
  <c r="M5252" i="1" s="1"/>
  <c r="L5253" i="1"/>
  <c r="M5253" i="1" s="1"/>
  <c r="L5254" i="1"/>
  <c r="M5254" i="1" s="1"/>
  <c r="L5255" i="1"/>
  <c r="M5255" i="1" s="1"/>
  <c r="L5256" i="1"/>
  <c r="M5256" i="1" s="1"/>
  <c r="L5257" i="1"/>
  <c r="M5257" i="1" s="1"/>
  <c r="L5258" i="1"/>
  <c r="M5258" i="1" s="1"/>
  <c r="L5260" i="1"/>
  <c r="M5260" i="1" s="1"/>
  <c r="L5261" i="1"/>
  <c r="M5261" i="1" s="1"/>
  <c r="L5262" i="1"/>
  <c r="M5262" i="1" s="1"/>
  <c r="L5263" i="1"/>
  <c r="M5263" i="1" s="1"/>
  <c r="L5264" i="1"/>
  <c r="M5264" i="1" s="1"/>
  <c r="L5265" i="1"/>
  <c r="M5265" i="1" s="1"/>
  <c r="L5266" i="1"/>
  <c r="M5266" i="1" s="1"/>
  <c r="L5267" i="1"/>
  <c r="M5267" i="1" s="1"/>
  <c r="L5268" i="1"/>
  <c r="M5268" i="1" s="1"/>
  <c r="L5269" i="1"/>
  <c r="M5269" i="1" s="1"/>
  <c r="L5270" i="1"/>
  <c r="M5270" i="1" s="1"/>
  <c r="L5271" i="1"/>
  <c r="M5271" i="1" s="1"/>
  <c r="L5272" i="1"/>
  <c r="M5272" i="1" s="1"/>
  <c r="L5274" i="1"/>
  <c r="M5274" i="1" s="1"/>
  <c r="L5275" i="1"/>
  <c r="M5275" i="1" s="1"/>
  <c r="L5276" i="1"/>
  <c r="M5276" i="1" s="1"/>
  <c r="L5277" i="1"/>
  <c r="M5277" i="1" s="1"/>
  <c r="L5282" i="1"/>
  <c r="M5282" i="1" s="1"/>
  <c r="L5292" i="1"/>
  <c r="M5292" i="1" s="1"/>
  <c r="L5293" i="1"/>
  <c r="M5293" i="1" s="1"/>
  <c r="L5294" i="1"/>
  <c r="M5294" i="1" s="1"/>
  <c r="L5295" i="1"/>
  <c r="M5295" i="1" s="1"/>
  <c r="L5296" i="1"/>
  <c r="M5296" i="1" s="1"/>
  <c r="L5297" i="1"/>
  <c r="M5297" i="1" s="1"/>
  <c r="L5298" i="1"/>
  <c r="M5298" i="1" s="1"/>
  <c r="L5299" i="1"/>
  <c r="M5299" i="1" s="1"/>
  <c r="L5300" i="1"/>
  <c r="M5300" i="1" s="1"/>
  <c r="L5301" i="1"/>
  <c r="M5301" i="1" s="1"/>
  <c r="L5302" i="1"/>
  <c r="M5302" i="1" s="1"/>
  <c r="L5303" i="1"/>
  <c r="M5303" i="1" s="1"/>
  <c r="L5304" i="1"/>
  <c r="M5304" i="1" s="1"/>
  <c r="L5305" i="1"/>
  <c r="M5305" i="1" s="1"/>
  <c r="L5306" i="1"/>
  <c r="M5306" i="1" s="1"/>
  <c r="L5307" i="1"/>
  <c r="M5307" i="1" s="1"/>
  <c r="L5308" i="1"/>
  <c r="M5308" i="1" s="1"/>
  <c r="L5309" i="1"/>
  <c r="M5309" i="1" s="1"/>
  <c r="L5310" i="1"/>
  <c r="M5310" i="1" s="1"/>
  <c r="L5311" i="1"/>
  <c r="M5311" i="1" s="1"/>
  <c r="L5312" i="1"/>
  <c r="M5312" i="1" s="1"/>
  <c r="L5313" i="1"/>
  <c r="M5313" i="1" s="1"/>
  <c r="L5314" i="1"/>
  <c r="M5314" i="1" s="1"/>
  <c r="L5315" i="1"/>
  <c r="M5315" i="1" s="1"/>
  <c r="L5316" i="1"/>
  <c r="M5316" i="1" s="1"/>
  <c r="L5317" i="1"/>
  <c r="M5317" i="1" s="1"/>
  <c r="L5318" i="1"/>
  <c r="M5318" i="1" s="1"/>
  <c r="L5319" i="1"/>
  <c r="M5319" i="1" s="1"/>
  <c r="L5320" i="1"/>
  <c r="M5320" i="1" s="1"/>
  <c r="L5321" i="1"/>
  <c r="M5321" i="1" s="1"/>
  <c r="L5322" i="1"/>
  <c r="M5322" i="1" s="1"/>
  <c r="L5323" i="1"/>
  <c r="M5323" i="1" s="1"/>
  <c r="L5324" i="1"/>
  <c r="M5324" i="1" s="1"/>
  <c r="L5325" i="1"/>
  <c r="M5325" i="1" s="1"/>
  <c r="L5326" i="1"/>
  <c r="M5326" i="1" s="1"/>
  <c r="L5327" i="1"/>
  <c r="M5327" i="1" s="1"/>
  <c r="L5328" i="1"/>
  <c r="M5328" i="1" s="1"/>
  <c r="L5329" i="1"/>
  <c r="M5329" i="1" s="1"/>
  <c r="L5330" i="1"/>
  <c r="M5330" i="1" s="1"/>
  <c r="L5331" i="1"/>
  <c r="M5331" i="1" s="1"/>
  <c r="L5332" i="1"/>
  <c r="M5332" i="1" s="1"/>
  <c r="L5333" i="1"/>
  <c r="M5333" i="1" s="1"/>
  <c r="L5334" i="1"/>
  <c r="M5334" i="1" s="1"/>
  <c r="L5335" i="1"/>
  <c r="M5335" i="1" s="1"/>
  <c r="L5336" i="1"/>
  <c r="M5336" i="1" s="1"/>
  <c r="L5337" i="1"/>
  <c r="M5337" i="1" s="1"/>
  <c r="L5338" i="1"/>
  <c r="M5338" i="1" s="1"/>
  <c r="L5339" i="1"/>
  <c r="M5339" i="1" s="1"/>
  <c r="L5340" i="1"/>
  <c r="M5340" i="1" s="1"/>
  <c r="L5341" i="1"/>
  <c r="M5341" i="1" s="1"/>
  <c r="L5342" i="1"/>
  <c r="M5342" i="1" s="1"/>
  <c r="L5343" i="1"/>
  <c r="M5343" i="1" s="1"/>
  <c r="L5344" i="1"/>
  <c r="M5344" i="1" s="1"/>
  <c r="L5345" i="1"/>
  <c r="M5345" i="1" s="1"/>
  <c r="L5346" i="1"/>
  <c r="M5346" i="1" s="1"/>
  <c r="L5347" i="1"/>
  <c r="M5347" i="1" s="1"/>
  <c r="L5348" i="1"/>
  <c r="M5348" i="1" s="1"/>
  <c r="L5349" i="1"/>
  <c r="M5349" i="1" s="1"/>
  <c r="L5350" i="1"/>
  <c r="M5350" i="1" s="1"/>
  <c r="L5351" i="1"/>
  <c r="M5351" i="1" s="1"/>
  <c r="L5352" i="1"/>
  <c r="M5352" i="1" s="1"/>
  <c r="L5353" i="1"/>
  <c r="M5353" i="1" s="1"/>
  <c r="L5354" i="1"/>
  <c r="M5354" i="1" s="1"/>
  <c r="L5355" i="1"/>
  <c r="M5355" i="1" s="1"/>
  <c r="L5356" i="1"/>
  <c r="M5356" i="1" s="1"/>
  <c r="L5357" i="1"/>
  <c r="M5357" i="1" s="1"/>
  <c r="L5358" i="1"/>
  <c r="M5358" i="1" s="1"/>
  <c r="L5359" i="1"/>
  <c r="M5359" i="1" s="1"/>
  <c r="L5360" i="1"/>
  <c r="M5360" i="1" s="1"/>
  <c r="L5361" i="1"/>
  <c r="M5361" i="1" s="1"/>
  <c r="L5362" i="1"/>
  <c r="M5362" i="1" s="1"/>
  <c r="L5363" i="1"/>
  <c r="M5363" i="1" s="1"/>
  <c r="L5364" i="1"/>
  <c r="M5364" i="1" s="1"/>
  <c r="L5365" i="1"/>
  <c r="M5365" i="1" s="1"/>
  <c r="L5366" i="1"/>
  <c r="M5366" i="1" s="1"/>
  <c r="L5367" i="1"/>
  <c r="M5367" i="1" s="1"/>
  <c r="L5368" i="1"/>
  <c r="M5368" i="1" s="1"/>
  <c r="L5369" i="1"/>
  <c r="M5369" i="1" s="1"/>
  <c r="L5370" i="1"/>
  <c r="M5370" i="1" s="1"/>
  <c r="L5371" i="1"/>
  <c r="M5371" i="1" s="1"/>
  <c r="L5372" i="1"/>
  <c r="M5372" i="1" s="1"/>
  <c r="L5373" i="1"/>
  <c r="M5373" i="1" s="1"/>
  <c r="L5374" i="1"/>
  <c r="M5374" i="1" s="1"/>
  <c r="L5375" i="1"/>
  <c r="M5375" i="1" s="1"/>
  <c r="L5376" i="1"/>
  <c r="M5376" i="1" s="1"/>
  <c r="L5377" i="1"/>
  <c r="M5377" i="1" s="1"/>
  <c r="L5378" i="1"/>
  <c r="M5378" i="1" s="1"/>
  <c r="L5379" i="1"/>
  <c r="M5379" i="1" s="1"/>
  <c r="L5380" i="1"/>
  <c r="M5380" i="1" s="1"/>
  <c r="L5381" i="1"/>
  <c r="M5381" i="1" s="1"/>
  <c r="L5382" i="1"/>
  <c r="M5382" i="1" s="1"/>
  <c r="L5383" i="1"/>
  <c r="M5383" i="1" s="1"/>
  <c r="L5384" i="1"/>
  <c r="M5384" i="1" s="1"/>
  <c r="L5385" i="1"/>
  <c r="M5385" i="1" s="1"/>
  <c r="L5386" i="1"/>
  <c r="M5386" i="1" s="1"/>
  <c r="L5387" i="1"/>
  <c r="M5387" i="1" s="1"/>
  <c r="L5388" i="1"/>
  <c r="M5388" i="1" s="1"/>
  <c r="L5389" i="1"/>
  <c r="M5389" i="1" s="1"/>
  <c r="L5390" i="1"/>
  <c r="M5390" i="1" s="1"/>
  <c r="L5391" i="1"/>
  <c r="M5391" i="1" s="1"/>
  <c r="L5392" i="1"/>
  <c r="M5392" i="1" s="1"/>
  <c r="L5393" i="1"/>
  <c r="M5393" i="1" s="1"/>
  <c r="L5394" i="1"/>
  <c r="M5394" i="1" s="1"/>
  <c r="L5395" i="1"/>
  <c r="M5395" i="1" s="1"/>
  <c r="L5396" i="1"/>
  <c r="M5396" i="1" s="1"/>
  <c r="L5397" i="1"/>
  <c r="M5397" i="1" s="1"/>
  <c r="L5398" i="1"/>
  <c r="M5398" i="1" s="1"/>
  <c r="L5399" i="1"/>
  <c r="M5399" i="1" s="1"/>
  <c r="L5400" i="1"/>
  <c r="M5400" i="1" s="1"/>
  <c r="L5401" i="1"/>
  <c r="M5401" i="1" s="1"/>
  <c r="L5402" i="1"/>
  <c r="M5402" i="1" s="1"/>
  <c r="L5403" i="1"/>
  <c r="M5403" i="1" s="1"/>
  <c r="L5404" i="1"/>
  <c r="M5404" i="1" s="1"/>
  <c r="L5405" i="1"/>
  <c r="M5405" i="1" s="1"/>
  <c r="L5406" i="1"/>
  <c r="M5406" i="1" s="1"/>
  <c r="L5407" i="1"/>
  <c r="M5407" i="1" s="1"/>
  <c r="L5408" i="1"/>
  <c r="M5408" i="1" s="1"/>
  <c r="L5409" i="1"/>
  <c r="M5409" i="1" s="1"/>
  <c r="L5410" i="1"/>
  <c r="M5410" i="1" s="1"/>
  <c r="L5411" i="1"/>
  <c r="M5411" i="1" s="1"/>
  <c r="L5412" i="1"/>
  <c r="M5412" i="1" s="1"/>
  <c r="L5413" i="1"/>
  <c r="M5413" i="1" s="1"/>
  <c r="L5414" i="1"/>
  <c r="M5414" i="1" s="1"/>
  <c r="L5415" i="1"/>
  <c r="M5415" i="1" s="1"/>
  <c r="L5416" i="1"/>
  <c r="M5416" i="1" s="1"/>
  <c r="L5417" i="1"/>
  <c r="M5417" i="1" s="1"/>
  <c r="L5418" i="1"/>
  <c r="M5418" i="1" s="1"/>
  <c r="L5419" i="1"/>
  <c r="M5419" i="1" s="1"/>
  <c r="L5420" i="1"/>
  <c r="M5420" i="1" s="1"/>
  <c r="L5421" i="1"/>
  <c r="M5421" i="1" s="1"/>
  <c r="L5422" i="1"/>
  <c r="M5422" i="1" s="1"/>
  <c r="L5423" i="1"/>
  <c r="M5423" i="1" s="1"/>
  <c r="L5424" i="1"/>
  <c r="M5424" i="1" s="1"/>
  <c r="L5425" i="1"/>
  <c r="M5425" i="1" s="1"/>
  <c r="L5426" i="1"/>
  <c r="M5426" i="1" s="1"/>
  <c r="L5427" i="1"/>
  <c r="M5427" i="1" s="1"/>
  <c r="L5428" i="1"/>
  <c r="M5428" i="1" s="1"/>
  <c r="L5429" i="1"/>
  <c r="M5429" i="1" s="1"/>
  <c r="L5430" i="1"/>
  <c r="M5430" i="1" s="1"/>
  <c r="L5431" i="1"/>
  <c r="M5431" i="1" s="1"/>
  <c r="L5432" i="1"/>
  <c r="M5432" i="1" s="1"/>
  <c r="L5433" i="1"/>
  <c r="M5433" i="1" s="1"/>
  <c r="L5434" i="1"/>
  <c r="M5434" i="1" s="1"/>
  <c r="L5435" i="1"/>
  <c r="M5435" i="1" s="1"/>
  <c r="L5436" i="1"/>
  <c r="M5436" i="1" s="1"/>
  <c r="L5437" i="1"/>
  <c r="M5437" i="1" s="1"/>
  <c r="L5438" i="1"/>
  <c r="M5438" i="1" s="1"/>
  <c r="L5439" i="1"/>
  <c r="M5439" i="1" s="1"/>
  <c r="L5440" i="1"/>
  <c r="M5440" i="1" s="1"/>
  <c r="L5441" i="1"/>
  <c r="M5441" i="1" s="1"/>
  <c r="L5442" i="1"/>
  <c r="M5442" i="1" s="1"/>
  <c r="L5443" i="1"/>
  <c r="M5443" i="1" s="1"/>
  <c r="L5444" i="1"/>
  <c r="M5444" i="1" s="1"/>
  <c r="L5445" i="1"/>
  <c r="M5445" i="1" s="1"/>
  <c r="L5446" i="1"/>
  <c r="M5446" i="1" s="1"/>
  <c r="L5447" i="1"/>
  <c r="M5447" i="1" s="1"/>
  <c r="L5448" i="1"/>
  <c r="M5448" i="1" s="1"/>
  <c r="L5449" i="1"/>
  <c r="M5449" i="1" s="1"/>
  <c r="L5450" i="1"/>
  <c r="M5450" i="1" s="1"/>
  <c r="L5451" i="1"/>
  <c r="M5451" i="1" s="1"/>
  <c r="L5452" i="1"/>
  <c r="M5452" i="1" s="1"/>
  <c r="L5453" i="1"/>
  <c r="M5453" i="1" s="1"/>
  <c r="L5454" i="1"/>
  <c r="M5454" i="1" s="1"/>
  <c r="L5455" i="1"/>
  <c r="M5455" i="1" s="1"/>
  <c r="L5456" i="1"/>
  <c r="M5456" i="1" s="1"/>
  <c r="L5457" i="1"/>
  <c r="M5457" i="1" s="1"/>
  <c r="L5458" i="1"/>
  <c r="M5458" i="1" s="1"/>
  <c r="L5459" i="1"/>
  <c r="M5459" i="1" s="1"/>
  <c r="L5460" i="1"/>
  <c r="M5460" i="1" s="1"/>
  <c r="L5461" i="1"/>
  <c r="M5461" i="1" s="1"/>
  <c r="L5462" i="1"/>
  <c r="M5462" i="1" s="1"/>
  <c r="L5463" i="1"/>
  <c r="M5463" i="1" s="1"/>
  <c r="L5464" i="1"/>
  <c r="M5464" i="1" s="1"/>
  <c r="L5465" i="1"/>
  <c r="M5465" i="1" s="1"/>
  <c r="L5466" i="1"/>
  <c r="M5466" i="1" s="1"/>
  <c r="L5467" i="1"/>
  <c r="M5467" i="1" s="1"/>
  <c r="L5468" i="1"/>
  <c r="M5468" i="1" s="1"/>
  <c r="L5469" i="1"/>
  <c r="M5469" i="1" s="1"/>
  <c r="L5470" i="1"/>
  <c r="M5470" i="1" s="1"/>
  <c r="L5471" i="1"/>
  <c r="M5471" i="1" s="1"/>
  <c r="L5472" i="1"/>
  <c r="M5472" i="1" s="1"/>
  <c r="L5473" i="1"/>
  <c r="M5473" i="1" s="1"/>
  <c r="L5474" i="1"/>
  <c r="M5474" i="1" s="1"/>
  <c r="L5475" i="1"/>
  <c r="M5475" i="1" s="1"/>
  <c r="L5476" i="1"/>
  <c r="M5476" i="1" s="1"/>
  <c r="L5477" i="1"/>
  <c r="M5477" i="1" s="1"/>
  <c r="L5478" i="1"/>
  <c r="M5478" i="1" s="1"/>
  <c r="L5479" i="1"/>
  <c r="M5479" i="1" s="1"/>
  <c r="L5480" i="1"/>
  <c r="M5480" i="1" s="1"/>
  <c r="L5481" i="1"/>
  <c r="M5481" i="1" s="1"/>
  <c r="L5482" i="1"/>
  <c r="M5482" i="1" s="1"/>
  <c r="L5483" i="1"/>
  <c r="M5483" i="1" s="1"/>
  <c r="L5484" i="1"/>
  <c r="M5484" i="1" s="1"/>
  <c r="L5485" i="1"/>
  <c r="M5485" i="1" s="1"/>
  <c r="L5486" i="1"/>
  <c r="M5486" i="1" s="1"/>
  <c r="L5487" i="1"/>
  <c r="M5487" i="1" s="1"/>
  <c r="L5488" i="1"/>
  <c r="M5488" i="1" s="1"/>
  <c r="L5489" i="1"/>
  <c r="M5489" i="1" s="1"/>
  <c r="L5490" i="1"/>
  <c r="M5490" i="1" s="1"/>
  <c r="L5491" i="1"/>
  <c r="M5491" i="1" s="1"/>
  <c r="L5492" i="1"/>
  <c r="M5492" i="1" s="1"/>
  <c r="L5493" i="1"/>
  <c r="M5493" i="1" s="1"/>
  <c r="L5494" i="1"/>
  <c r="M5494" i="1" s="1"/>
  <c r="L5495" i="1"/>
  <c r="M5495" i="1" s="1"/>
  <c r="L5496" i="1"/>
  <c r="M5496" i="1" s="1"/>
  <c r="L5497" i="1"/>
  <c r="M5497" i="1" s="1"/>
  <c r="L5498" i="1"/>
  <c r="M5498" i="1" s="1"/>
  <c r="L5499" i="1"/>
  <c r="M5499" i="1" s="1"/>
  <c r="L5500" i="1"/>
  <c r="M5500" i="1" s="1"/>
  <c r="L5501" i="1"/>
  <c r="M5501" i="1" s="1"/>
  <c r="L5502" i="1"/>
  <c r="M5502" i="1" s="1"/>
  <c r="L5503" i="1"/>
  <c r="M5503" i="1" s="1"/>
  <c r="L5504" i="1"/>
  <c r="M5504" i="1" s="1"/>
  <c r="L5505" i="1"/>
  <c r="M5505" i="1" s="1"/>
  <c r="L5506" i="1"/>
  <c r="M5506" i="1" s="1"/>
  <c r="L5507" i="1"/>
  <c r="M5507" i="1" s="1"/>
  <c r="L5508" i="1"/>
  <c r="M5508" i="1" s="1"/>
  <c r="L5509" i="1"/>
  <c r="M5509" i="1" s="1"/>
  <c r="L5510" i="1"/>
  <c r="M5510" i="1" s="1"/>
  <c r="L5511" i="1"/>
  <c r="M5511" i="1" s="1"/>
  <c r="L5512" i="1"/>
  <c r="M5512" i="1" s="1"/>
  <c r="L5513" i="1"/>
  <c r="M5513" i="1" s="1"/>
  <c r="L5514" i="1"/>
  <c r="M5514" i="1" s="1"/>
  <c r="L5515" i="1"/>
  <c r="M5515" i="1" s="1"/>
  <c r="L5516" i="1"/>
  <c r="M5516" i="1" s="1"/>
  <c r="L5517" i="1"/>
  <c r="M5517" i="1" s="1"/>
  <c r="L5518" i="1"/>
  <c r="M5518" i="1" s="1"/>
  <c r="L5519" i="1"/>
  <c r="M5519" i="1" s="1"/>
  <c r="L5520" i="1"/>
  <c r="M5520" i="1" s="1"/>
  <c r="L5521" i="1"/>
  <c r="M5521" i="1" s="1"/>
  <c r="L5522" i="1"/>
  <c r="M5522" i="1" s="1"/>
  <c r="L5523" i="1"/>
  <c r="M5523" i="1" s="1"/>
  <c r="L5524" i="1"/>
  <c r="M5524" i="1" s="1"/>
  <c r="L5525" i="1"/>
  <c r="M5525" i="1" s="1"/>
  <c r="L5526" i="1"/>
  <c r="M5526" i="1" s="1"/>
  <c r="L5527" i="1"/>
  <c r="M5527" i="1" s="1"/>
  <c r="L5528" i="1"/>
  <c r="M5528" i="1" s="1"/>
  <c r="L5529" i="1"/>
  <c r="M5529" i="1" s="1"/>
  <c r="L5530" i="1"/>
  <c r="M5530" i="1" s="1"/>
  <c r="L5531" i="1"/>
  <c r="M5531" i="1" s="1"/>
  <c r="L5532" i="1"/>
  <c r="M5532" i="1" s="1"/>
  <c r="L5533" i="1"/>
  <c r="M5533" i="1" s="1"/>
  <c r="L5534" i="1"/>
  <c r="M5534" i="1" s="1"/>
  <c r="L5535" i="1"/>
  <c r="M5535" i="1" s="1"/>
  <c r="L5536" i="1"/>
  <c r="M5536" i="1" s="1"/>
  <c r="L5537" i="1"/>
  <c r="M5537" i="1" s="1"/>
  <c r="L5538" i="1"/>
  <c r="M5538" i="1" s="1"/>
  <c r="L5539" i="1"/>
  <c r="M5539" i="1" s="1"/>
  <c r="L5540" i="1"/>
  <c r="M5540" i="1" s="1"/>
  <c r="L5541" i="1"/>
  <c r="M5541" i="1" s="1"/>
  <c r="L5542" i="1"/>
  <c r="M5542" i="1" s="1"/>
  <c r="L5543" i="1"/>
  <c r="M5543" i="1" s="1"/>
  <c r="L5544" i="1"/>
  <c r="M5544" i="1" s="1"/>
  <c r="L5545" i="1"/>
  <c r="M5545" i="1" s="1"/>
  <c r="L5546" i="1"/>
  <c r="M5546" i="1" s="1"/>
  <c r="L5547" i="1"/>
  <c r="M5547" i="1" s="1"/>
  <c r="L5548" i="1"/>
  <c r="M5548" i="1" s="1"/>
  <c r="L5549" i="1"/>
  <c r="M5549" i="1" s="1"/>
  <c r="L5550" i="1"/>
  <c r="M5550" i="1" s="1"/>
  <c r="L5551" i="1"/>
  <c r="M5551" i="1" s="1"/>
  <c r="L5552" i="1"/>
  <c r="M5552" i="1" s="1"/>
  <c r="L5553" i="1"/>
  <c r="M5553" i="1" s="1"/>
  <c r="L5554" i="1"/>
  <c r="M5554" i="1" s="1"/>
  <c r="L5555" i="1"/>
  <c r="M5555" i="1" s="1"/>
  <c r="L5556" i="1"/>
  <c r="M5556" i="1" s="1"/>
  <c r="L5557" i="1"/>
  <c r="M5557" i="1" s="1"/>
  <c r="L5558" i="1"/>
  <c r="M5558" i="1" s="1"/>
  <c r="L5559" i="1"/>
  <c r="M5559" i="1" s="1"/>
  <c r="L5560" i="1"/>
  <c r="M5560" i="1" s="1"/>
  <c r="L5561" i="1"/>
  <c r="M5561" i="1" s="1"/>
  <c r="L5562" i="1"/>
  <c r="M5562" i="1" s="1"/>
  <c r="L5563" i="1"/>
  <c r="M5563" i="1" s="1"/>
  <c r="L5564" i="1"/>
  <c r="M5564" i="1" s="1"/>
  <c r="L5565" i="1"/>
  <c r="M5565" i="1" s="1"/>
  <c r="L5566" i="1"/>
  <c r="M5566" i="1" s="1"/>
  <c r="L5567" i="1"/>
  <c r="M5567" i="1" s="1"/>
  <c r="L5568" i="1"/>
  <c r="M5568" i="1" s="1"/>
  <c r="L5569" i="1"/>
  <c r="M5569" i="1" s="1"/>
  <c r="L5570" i="1"/>
  <c r="M5570" i="1" s="1"/>
  <c r="L5571" i="1"/>
  <c r="M5571" i="1" s="1"/>
  <c r="L5572" i="1"/>
  <c r="M5572" i="1" s="1"/>
  <c r="L5573" i="1"/>
  <c r="M5573" i="1" s="1"/>
  <c r="L5574" i="1"/>
  <c r="M5574" i="1" s="1"/>
  <c r="L5575" i="1"/>
  <c r="M5575" i="1" s="1"/>
  <c r="L5576" i="1"/>
  <c r="M5576" i="1" s="1"/>
  <c r="L5577" i="1"/>
  <c r="M5577" i="1" s="1"/>
  <c r="L5578" i="1"/>
  <c r="M5578" i="1" s="1"/>
  <c r="L5579" i="1"/>
  <c r="M5579" i="1" s="1"/>
  <c r="L5580" i="1"/>
  <c r="M5580" i="1" s="1"/>
  <c r="L5581" i="1"/>
  <c r="M5581" i="1" s="1"/>
  <c r="L5582" i="1"/>
  <c r="M5582" i="1" s="1"/>
  <c r="L5583" i="1"/>
  <c r="M5583" i="1" s="1"/>
  <c r="L5584" i="1"/>
  <c r="M5584" i="1" s="1"/>
  <c r="L5585" i="1"/>
  <c r="M5585" i="1" s="1"/>
  <c r="L5586" i="1"/>
  <c r="M5586" i="1" s="1"/>
  <c r="L5587" i="1"/>
  <c r="M5587" i="1" s="1"/>
  <c r="L5588" i="1"/>
  <c r="M5588" i="1" s="1"/>
  <c r="L5589" i="1"/>
  <c r="M5589" i="1" s="1"/>
  <c r="L5590" i="1"/>
  <c r="M5590" i="1" s="1"/>
  <c r="L5591" i="1"/>
  <c r="M5591" i="1" s="1"/>
  <c r="L5592" i="1"/>
  <c r="M5592" i="1" s="1"/>
  <c r="L5593" i="1"/>
  <c r="M5593" i="1" s="1"/>
  <c r="L5594" i="1"/>
  <c r="M5594" i="1" s="1"/>
  <c r="L5595" i="1"/>
  <c r="M5595" i="1" s="1"/>
  <c r="L5596" i="1"/>
  <c r="M5596" i="1" s="1"/>
  <c r="L5597" i="1"/>
  <c r="M5597" i="1" s="1"/>
  <c r="L5598" i="1"/>
  <c r="M5598" i="1" s="1"/>
  <c r="L5599" i="1"/>
  <c r="M5599" i="1" s="1"/>
  <c r="L5600" i="1"/>
  <c r="M5600" i="1" s="1"/>
  <c r="L5601" i="1"/>
  <c r="M5601" i="1" s="1"/>
  <c r="L5602" i="1"/>
  <c r="M5602" i="1" s="1"/>
  <c r="L5603" i="1"/>
  <c r="M5603" i="1" s="1"/>
  <c r="L5604" i="1"/>
  <c r="M5604" i="1" s="1"/>
  <c r="L5605" i="1"/>
  <c r="M5605" i="1" s="1"/>
  <c r="L5606" i="1"/>
  <c r="M5606" i="1" s="1"/>
  <c r="L5607" i="1"/>
  <c r="M5607" i="1" s="1"/>
  <c r="L5608" i="1"/>
  <c r="M5608" i="1" s="1"/>
  <c r="L5609" i="1"/>
  <c r="M5609" i="1" s="1"/>
  <c r="L5610" i="1"/>
  <c r="M5610" i="1" s="1"/>
  <c r="L5611" i="1"/>
  <c r="M5611" i="1" s="1"/>
  <c r="L5612" i="1"/>
  <c r="M5612" i="1" s="1"/>
  <c r="L5613" i="1"/>
  <c r="M5613" i="1" s="1"/>
  <c r="L5614" i="1"/>
  <c r="M5614" i="1" s="1"/>
  <c r="L5615" i="1"/>
  <c r="M5615" i="1" s="1"/>
  <c r="L5616" i="1"/>
  <c r="M5616" i="1" s="1"/>
  <c r="L5617" i="1"/>
  <c r="M5617" i="1" s="1"/>
  <c r="L5618" i="1"/>
  <c r="M5618" i="1" s="1"/>
  <c r="L5619" i="1"/>
  <c r="M5619" i="1" s="1"/>
  <c r="L5620" i="1"/>
  <c r="M5620" i="1" s="1"/>
  <c r="L5621" i="1"/>
  <c r="M5621" i="1" s="1"/>
  <c r="L5622" i="1"/>
  <c r="M5622" i="1" s="1"/>
  <c r="L5623" i="1"/>
  <c r="M5623" i="1" s="1"/>
  <c r="L5624" i="1"/>
  <c r="M5624" i="1" s="1"/>
  <c r="L5625" i="1"/>
  <c r="M5625" i="1" s="1"/>
  <c r="L5626" i="1"/>
  <c r="M5626" i="1" s="1"/>
  <c r="L5627" i="1"/>
  <c r="M5627" i="1" s="1"/>
  <c r="L5628" i="1"/>
  <c r="M5628" i="1" s="1"/>
  <c r="L5629" i="1"/>
  <c r="M5629" i="1" s="1"/>
  <c r="L5630" i="1"/>
  <c r="M5630" i="1" s="1"/>
  <c r="L5631" i="1"/>
  <c r="M5631" i="1" s="1"/>
  <c r="L5632" i="1"/>
  <c r="M5632" i="1" s="1"/>
  <c r="L5633" i="1"/>
  <c r="M5633" i="1" s="1"/>
  <c r="L5634" i="1"/>
  <c r="M5634" i="1" s="1"/>
  <c r="L5635" i="1"/>
  <c r="M5635" i="1" s="1"/>
  <c r="L5636" i="1"/>
  <c r="M5636" i="1" s="1"/>
  <c r="L5637" i="1"/>
  <c r="M5637" i="1" s="1"/>
  <c r="L5638" i="1"/>
  <c r="M5638" i="1" s="1"/>
  <c r="L5639" i="1"/>
  <c r="M5639" i="1" s="1"/>
  <c r="L5640" i="1"/>
  <c r="M5640" i="1" s="1"/>
  <c r="L5641" i="1"/>
  <c r="M5641" i="1" s="1"/>
  <c r="L5642" i="1"/>
  <c r="M5642" i="1" s="1"/>
  <c r="L5643" i="1"/>
  <c r="M5643" i="1" s="1"/>
  <c r="L5644" i="1"/>
  <c r="M5644" i="1" s="1"/>
  <c r="L5645" i="1"/>
  <c r="M5645" i="1" s="1"/>
  <c r="L5646" i="1"/>
  <c r="M5646" i="1" s="1"/>
  <c r="L5647" i="1"/>
  <c r="M5647" i="1" s="1"/>
  <c r="L5648" i="1"/>
  <c r="M5648" i="1" s="1"/>
  <c r="L5649" i="1"/>
  <c r="M5649" i="1" s="1"/>
  <c r="L5650" i="1"/>
  <c r="M5650" i="1" s="1"/>
  <c r="L5651" i="1"/>
  <c r="M5651" i="1" s="1"/>
  <c r="L5652" i="1"/>
  <c r="M5652" i="1" s="1"/>
  <c r="L5653" i="1"/>
  <c r="M5653" i="1" s="1"/>
  <c r="L5654" i="1"/>
  <c r="M5654" i="1" s="1"/>
  <c r="L5655" i="1"/>
  <c r="M5655" i="1" s="1"/>
  <c r="L5656" i="1"/>
  <c r="M5656" i="1" s="1"/>
  <c r="L5657" i="1"/>
  <c r="M5657" i="1" s="1"/>
  <c r="L5658" i="1"/>
  <c r="M5658" i="1" s="1"/>
  <c r="L5659" i="1"/>
  <c r="M5659" i="1" s="1"/>
  <c r="L5660" i="1"/>
  <c r="M5660" i="1" s="1"/>
  <c r="L5661" i="1"/>
  <c r="M5661" i="1" s="1"/>
  <c r="L5662" i="1"/>
  <c r="M5662" i="1" s="1"/>
  <c r="L5663" i="1"/>
  <c r="M5663" i="1" s="1"/>
  <c r="L5664" i="1"/>
  <c r="M5664" i="1" s="1"/>
  <c r="L5665" i="1"/>
  <c r="M5665" i="1" s="1"/>
  <c r="L5666" i="1"/>
  <c r="M5666" i="1" s="1"/>
  <c r="L5667" i="1"/>
  <c r="M5667" i="1" s="1"/>
  <c r="L5668" i="1"/>
  <c r="M5668" i="1" s="1"/>
  <c r="L5669" i="1"/>
  <c r="M5669" i="1" s="1"/>
  <c r="L5670" i="1"/>
  <c r="M5670" i="1" s="1"/>
  <c r="L5671" i="1"/>
  <c r="M5671" i="1" s="1"/>
  <c r="L5672" i="1"/>
  <c r="M5672" i="1" s="1"/>
  <c r="L5673" i="1"/>
  <c r="M5673" i="1" s="1"/>
  <c r="L5674" i="1"/>
  <c r="M5674" i="1" s="1"/>
  <c r="L5675" i="1"/>
  <c r="M5675" i="1" s="1"/>
  <c r="L5676" i="1"/>
  <c r="M5676" i="1" s="1"/>
  <c r="L5677" i="1"/>
  <c r="M5677" i="1" s="1"/>
  <c r="L5678" i="1"/>
  <c r="M5678" i="1" s="1"/>
  <c r="L5679" i="1"/>
  <c r="M5679" i="1" s="1"/>
  <c r="L5680" i="1"/>
  <c r="M5680" i="1" s="1"/>
  <c r="L5681" i="1"/>
  <c r="M5681" i="1" s="1"/>
  <c r="L5682" i="1"/>
  <c r="M5682" i="1" s="1"/>
  <c r="L5683" i="1"/>
  <c r="M5683" i="1" s="1"/>
  <c r="L5684" i="1"/>
  <c r="M5684" i="1" s="1"/>
  <c r="L5685" i="1"/>
  <c r="M5685" i="1" s="1"/>
  <c r="L5686" i="1"/>
  <c r="M5686" i="1" s="1"/>
  <c r="L5687" i="1"/>
  <c r="M5687" i="1" s="1"/>
  <c r="L5688" i="1"/>
  <c r="M5688" i="1" s="1"/>
  <c r="L5689" i="1"/>
  <c r="M5689" i="1" s="1"/>
  <c r="L5690" i="1"/>
  <c r="M5690" i="1" s="1"/>
  <c r="L5691" i="1"/>
  <c r="M5691" i="1" s="1"/>
  <c r="L5692" i="1"/>
  <c r="M5692" i="1" s="1"/>
  <c r="L5693" i="1"/>
  <c r="M5693" i="1" s="1"/>
  <c r="L5694" i="1"/>
  <c r="M5694" i="1" s="1"/>
  <c r="L5695" i="1"/>
  <c r="M5695" i="1" s="1"/>
  <c r="L5696" i="1"/>
  <c r="M5696" i="1" s="1"/>
  <c r="L5697" i="1"/>
  <c r="M5697" i="1" s="1"/>
  <c r="L5698" i="1"/>
  <c r="M5698" i="1" s="1"/>
  <c r="L5699" i="1"/>
  <c r="M5699" i="1" s="1"/>
  <c r="L5700" i="1"/>
  <c r="M5700" i="1" s="1"/>
  <c r="L5701" i="1"/>
  <c r="M5701" i="1" s="1"/>
  <c r="L5702" i="1"/>
  <c r="M5702" i="1" s="1"/>
  <c r="L5703" i="1"/>
  <c r="M5703" i="1" s="1"/>
  <c r="L5704" i="1"/>
  <c r="M5704" i="1" s="1"/>
  <c r="L5705" i="1"/>
  <c r="M5705" i="1" s="1"/>
  <c r="L5706" i="1"/>
  <c r="M5706" i="1" s="1"/>
  <c r="L5707" i="1"/>
  <c r="M5707" i="1" s="1"/>
  <c r="L5708" i="1"/>
  <c r="M5708" i="1" s="1"/>
  <c r="L5709" i="1"/>
  <c r="M5709" i="1" s="1"/>
  <c r="L5710" i="1"/>
  <c r="M5710" i="1" s="1"/>
  <c r="L5711" i="1"/>
  <c r="M5711" i="1" s="1"/>
  <c r="L5712" i="1"/>
  <c r="M5712" i="1" s="1"/>
  <c r="L5713" i="1"/>
  <c r="M5713" i="1" s="1"/>
  <c r="L5714" i="1"/>
  <c r="M5714" i="1" s="1"/>
  <c r="L5715" i="1"/>
  <c r="M5715" i="1" s="1"/>
  <c r="L5716" i="1"/>
  <c r="M5716" i="1" s="1"/>
  <c r="L5717" i="1"/>
  <c r="M5717" i="1" s="1"/>
  <c r="L5718" i="1"/>
  <c r="M5718" i="1" s="1"/>
  <c r="L5719" i="1"/>
  <c r="M5719" i="1" s="1"/>
  <c r="L5720" i="1"/>
  <c r="M5720" i="1" s="1"/>
  <c r="L5721" i="1"/>
  <c r="M5721" i="1" s="1"/>
  <c r="L5722" i="1"/>
  <c r="M5722" i="1" s="1"/>
  <c r="L5723" i="1"/>
  <c r="M5723" i="1" s="1"/>
  <c r="L5724" i="1"/>
  <c r="M5724" i="1" s="1"/>
  <c r="L5725" i="1"/>
  <c r="M5725" i="1" s="1"/>
  <c r="L5726" i="1"/>
  <c r="M5726" i="1" s="1"/>
  <c r="L5727" i="1"/>
  <c r="M5727" i="1" s="1"/>
  <c r="L5728" i="1"/>
  <c r="M5728" i="1" s="1"/>
  <c r="L5729" i="1"/>
  <c r="M5729" i="1" s="1"/>
  <c r="L5730" i="1"/>
  <c r="M5730" i="1" s="1"/>
  <c r="L5731" i="1"/>
  <c r="M5731" i="1" s="1"/>
  <c r="L5732" i="1"/>
  <c r="M5732" i="1" s="1"/>
  <c r="L5733" i="1"/>
  <c r="M5733" i="1" s="1"/>
  <c r="L5734" i="1"/>
  <c r="M5734" i="1" s="1"/>
  <c r="L5735" i="1"/>
  <c r="M5735" i="1" s="1"/>
  <c r="L5736" i="1"/>
  <c r="M5736" i="1" s="1"/>
  <c r="L5737" i="1"/>
  <c r="M5737" i="1" s="1"/>
  <c r="L5738" i="1"/>
  <c r="M5738" i="1" s="1"/>
  <c r="L5739" i="1"/>
  <c r="M5739" i="1" s="1"/>
  <c r="L5740" i="1"/>
  <c r="M5740" i="1" s="1"/>
  <c r="L5741" i="1"/>
  <c r="M5741" i="1" s="1"/>
  <c r="L5742" i="1"/>
  <c r="M5742" i="1" s="1"/>
  <c r="L5743" i="1"/>
  <c r="M5743" i="1" s="1"/>
  <c r="L5744" i="1"/>
  <c r="M5744" i="1" s="1"/>
  <c r="L5745" i="1"/>
  <c r="M5745" i="1" s="1"/>
  <c r="L5746" i="1"/>
  <c r="M5746" i="1" s="1"/>
  <c r="L5747" i="1"/>
  <c r="M5747" i="1" s="1"/>
  <c r="L5748" i="1"/>
  <c r="M5748" i="1" s="1"/>
  <c r="L5749" i="1"/>
  <c r="M5749" i="1" s="1"/>
  <c r="L5750" i="1"/>
  <c r="M5750" i="1" s="1"/>
  <c r="L5751" i="1"/>
  <c r="M5751" i="1" s="1"/>
  <c r="L5752" i="1"/>
  <c r="M5752" i="1" s="1"/>
  <c r="L5753" i="1"/>
  <c r="M5753" i="1" s="1"/>
  <c r="L5754" i="1"/>
  <c r="M5754" i="1" s="1"/>
  <c r="L5755" i="1"/>
  <c r="M5755" i="1" s="1"/>
  <c r="L5756" i="1"/>
  <c r="M5756" i="1" s="1"/>
  <c r="L5757" i="1"/>
  <c r="M5757" i="1" s="1"/>
  <c r="L5758" i="1"/>
  <c r="M5758" i="1" s="1"/>
  <c r="L5759" i="1"/>
  <c r="M5759" i="1" s="1"/>
  <c r="L5760" i="1"/>
  <c r="M5760" i="1" s="1"/>
  <c r="L5761" i="1"/>
  <c r="M5761" i="1" s="1"/>
  <c r="L5762" i="1"/>
  <c r="M5762" i="1" s="1"/>
  <c r="L5763" i="1"/>
  <c r="M5763" i="1" s="1"/>
  <c r="L5764" i="1"/>
  <c r="M5764" i="1" s="1"/>
  <c r="L5765" i="1"/>
  <c r="M5765" i="1" s="1"/>
  <c r="L5766" i="1"/>
  <c r="M5766" i="1" s="1"/>
  <c r="L5767" i="1"/>
  <c r="M5767" i="1" s="1"/>
  <c r="L5768" i="1"/>
  <c r="M5768" i="1" s="1"/>
  <c r="L5769" i="1"/>
  <c r="M5769" i="1" s="1"/>
  <c r="L5770" i="1"/>
  <c r="M5770" i="1" s="1"/>
  <c r="L5771" i="1"/>
  <c r="M5771" i="1" s="1"/>
  <c r="L5772" i="1"/>
  <c r="M5772" i="1" s="1"/>
  <c r="L5773" i="1"/>
  <c r="M5773" i="1" s="1"/>
  <c r="L5774" i="1"/>
  <c r="M5774" i="1" s="1"/>
  <c r="L5775" i="1"/>
  <c r="M5775" i="1" s="1"/>
  <c r="L5776" i="1"/>
  <c r="M5776" i="1" s="1"/>
  <c r="L5777" i="1"/>
  <c r="M5777" i="1" s="1"/>
  <c r="L5778" i="1"/>
  <c r="M5778" i="1" s="1"/>
  <c r="L5779" i="1"/>
  <c r="M5779" i="1" s="1"/>
  <c r="L5780" i="1"/>
  <c r="M5780" i="1" s="1"/>
  <c r="L5781" i="1"/>
  <c r="M5781" i="1" s="1"/>
  <c r="L5782" i="1"/>
  <c r="M5782" i="1" s="1"/>
  <c r="L5783" i="1"/>
  <c r="M5783" i="1" s="1"/>
  <c r="L5784" i="1"/>
  <c r="M5784" i="1" s="1"/>
  <c r="L5785" i="1"/>
  <c r="M5785" i="1" s="1"/>
  <c r="L5786" i="1"/>
  <c r="M5786" i="1" s="1"/>
  <c r="L5787" i="1"/>
  <c r="M5787" i="1" s="1"/>
  <c r="L5788" i="1"/>
  <c r="M5788" i="1" s="1"/>
  <c r="L5789" i="1"/>
  <c r="M5789" i="1" s="1"/>
  <c r="L5790" i="1"/>
  <c r="M5790" i="1" s="1"/>
  <c r="L5791" i="1"/>
  <c r="M5791" i="1" s="1"/>
  <c r="L5792" i="1"/>
  <c r="M5792" i="1" s="1"/>
  <c r="L5793" i="1"/>
  <c r="M5793" i="1" s="1"/>
  <c r="L5794" i="1"/>
  <c r="M5794" i="1" s="1"/>
  <c r="L5795" i="1"/>
  <c r="M5795" i="1" s="1"/>
  <c r="L5796" i="1"/>
  <c r="M5796" i="1" s="1"/>
  <c r="L5797" i="1"/>
  <c r="M5797" i="1" s="1"/>
  <c r="L5798" i="1"/>
  <c r="M5798" i="1" s="1"/>
  <c r="L5799" i="1"/>
  <c r="M5799" i="1" s="1"/>
  <c r="L5800" i="1"/>
  <c r="M5800" i="1" s="1"/>
  <c r="L5801" i="1"/>
  <c r="M5801" i="1" s="1"/>
  <c r="L5802" i="1"/>
  <c r="M5802" i="1" s="1"/>
  <c r="L5803" i="1"/>
  <c r="M5803" i="1" s="1"/>
  <c r="L5804" i="1"/>
  <c r="M5804" i="1" s="1"/>
  <c r="L5805" i="1"/>
  <c r="M5805" i="1" s="1"/>
  <c r="L5806" i="1"/>
  <c r="M5806" i="1" s="1"/>
  <c r="L5807" i="1"/>
  <c r="M5807" i="1" s="1"/>
  <c r="L5808" i="1"/>
  <c r="M5808" i="1" s="1"/>
  <c r="L5809" i="1"/>
  <c r="M5809" i="1" s="1"/>
  <c r="L5810" i="1"/>
  <c r="M5810" i="1" s="1"/>
  <c r="L5811" i="1"/>
  <c r="M5811" i="1" s="1"/>
  <c r="L5812" i="1"/>
  <c r="M5812" i="1" s="1"/>
  <c r="L5813" i="1"/>
  <c r="M5813" i="1" s="1"/>
  <c r="L5814" i="1"/>
  <c r="M5814" i="1" s="1"/>
  <c r="L5815" i="1"/>
  <c r="M5815" i="1" s="1"/>
  <c r="L5816" i="1"/>
  <c r="M5816" i="1" s="1"/>
  <c r="L5817" i="1"/>
  <c r="M5817" i="1" s="1"/>
  <c r="L5818" i="1"/>
  <c r="M5818" i="1" s="1"/>
  <c r="L5819" i="1"/>
  <c r="M5819" i="1" s="1"/>
  <c r="L5820" i="1"/>
  <c r="M5820" i="1" s="1"/>
  <c r="L5821" i="1"/>
  <c r="M5821" i="1" s="1"/>
  <c r="L5822" i="1"/>
  <c r="M5822" i="1" s="1"/>
  <c r="L5823" i="1"/>
  <c r="M5823" i="1" s="1"/>
  <c r="L5824" i="1"/>
  <c r="M5824" i="1" s="1"/>
  <c r="L5825" i="1"/>
  <c r="M5825" i="1" s="1"/>
  <c r="L5826" i="1"/>
  <c r="M5826" i="1" s="1"/>
  <c r="L5827" i="1"/>
  <c r="M5827" i="1" s="1"/>
  <c r="L5828" i="1"/>
  <c r="M5828" i="1" s="1"/>
  <c r="L5829" i="1"/>
  <c r="M5829" i="1" s="1"/>
  <c r="L5830" i="1"/>
  <c r="M5830" i="1" s="1"/>
  <c r="L5831" i="1"/>
  <c r="M5831" i="1" s="1"/>
  <c r="L5832" i="1"/>
  <c r="M5832" i="1" s="1"/>
  <c r="L5833" i="1"/>
  <c r="M5833" i="1" s="1"/>
  <c r="L5834" i="1"/>
  <c r="M5834" i="1" s="1"/>
  <c r="L5835" i="1"/>
  <c r="M5835" i="1" s="1"/>
  <c r="L5836" i="1"/>
  <c r="M5836" i="1" s="1"/>
  <c r="L5837" i="1"/>
  <c r="M5837" i="1" s="1"/>
  <c r="L5838" i="1"/>
  <c r="M5838" i="1" s="1"/>
  <c r="L5839" i="1"/>
  <c r="M5839" i="1" s="1"/>
  <c r="L5840" i="1"/>
  <c r="M5840" i="1" s="1"/>
  <c r="L5841" i="1"/>
  <c r="M5841" i="1" s="1"/>
  <c r="L5842" i="1"/>
  <c r="M5842" i="1" s="1"/>
  <c r="L5843" i="1"/>
  <c r="M5843" i="1" s="1"/>
  <c r="L5844" i="1"/>
  <c r="M5844" i="1" s="1"/>
  <c r="L5845" i="1"/>
  <c r="M5845" i="1" s="1"/>
  <c r="L5846" i="1"/>
  <c r="M5846" i="1" s="1"/>
  <c r="L5847" i="1"/>
  <c r="M5847" i="1" s="1"/>
  <c r="L5848" i="1"/>
  <c r="M5848" i="1" s="1"/>
  <c r="L5849" i="1"/>
  <c r="M5849" i="1" s="1"/>
  <c r="L5850" i="1"/>
  <c r="M5850" i="1" s="1"/>
  <c r="L5851" i="1"/>
  <c r="M5851" i="1" s="1"/>
  <c r="L5852" i="1"/>
  <c r="M5852" i="1" s="1"/>
  <c r="L5853" i="1"/>
  <c r="M5853" i="1" s="1"/>
  <c r="L5854" i="1"/>
  <c r="M5854" i="1" s="1"/>
  <c r="L5855" i="1"/>
  <c r="M5855" i="1" s="1"/>
  <c r="L5856" i="1"/>
  <c r="M5856" i="1" s="1"/>
  <c r="L5857" i="1"/>
  <c r="M5857" i="1" s="1"/>
  <c r="L5858" i="1"/>
  <c r="M5858" i="1" s="1"/>
  <c r="L5859" i="1"/>
  <c r="M5859" i="1" s="1"/>
  <c r="L5860" i="1"/>
  <c r="M5860" i="1" s="1"/>
  <c r="L5861" i="1"/>
  <c r="M5861" i="1" s="1"/>
  <c r="L5862" i="1"/>
  <c r="M5862" i="1" s="1"/>
  <c r="L5863" i="1"/>
  <c r="M5863" i="1" s="1"/>
  <c r="L5864" i="1"/>
  <c r="M5864" i="1" s="1"/>
  <c r="L5865" i="1"/>
  <c r="M5865" i="1" s="1"/>
  <c r="L5866" i="1"/>
  <c r="M5866" i="1" s="1"/>
  <c r="L5867" i="1"/>
  <c r="M5867" i="1" s="1"/>
  <c r="L5868" i="1"/>
  <c r="M5868" i="1" s="1"/>
  <c r="L5869" i="1"/>
  <c r="M5869" i="1" s="1"/>
  <c r="L5870" i="1"/>
  <c r="M5870" i="1" s="1"/>
  <c r="L5871" i="1"/>
  <c r="M5871" i="1" s="1"/>
  <c r="L5872" i="1"/>
  <c r="M5872" i="1" s="1"/>
  <c r="L5873" i="1"/>
  <c r="M5873" i="1" s="1"/>
  <c r="L5874" i="1"/>
  <c r="M5874" i="1" s="1"/>
  <c r="L5875" i="1"/>
  <c r="M5875" i="1" s="1"/>
  <c r="L5876" i="1"/>
  <c r="M5876" i="1" s="1"/>
  <c r="L5877" i="1"/>
  <c r="M5877" i="1" s="1"/>
  <c r="L5878" i="1"/>
  <c r="M5878" i="1" s="1"/>
  <c r="L5879" i="1"/>
  <c r="M5879" i="1" s="1"/>
  <c r="L5880" i="1"/>
  <c r="M5880" i="1" s="1"/>
  <c r="L5881" i="1"/>
  <c r="M5881" i="1" s="1"/>
  <c r="L5882" i="1"/>
  <c r="M5882" i="1" s="1"/>
  <c r="L5883" i="1"/>
  <c r="M5883" i="1" s="1"/>
  <c r="L5884" i="1"/>
  <c r="M5884" i="1" s="1"/>
  <c r="L5885" i="1"/>
  <c r="M5885" i="1" s="1"/>
  <c r="L5886" i="1"/>
  <c r="M5886" i="1" s="1"/>
  <c r="L5887" i="1"/>
  <c r="M5887" i="1" s="1"/>
  <c r="L5888" i="1"/>
  <c r="M5888" i="1" s="1"/>
  <c r="L5889" i="1"/>
  <c r="M5889" i="1" s="1"/>
  <c r="L5890" i="1"/>
  <c r="M5890" i="1" s="1"/>
  <c r="L5891" i="1"/>
  <c r="M5891" i="1" s="1"/>
  <c r="L5892" i="1"/>
  <c r="M5892" i="1" s="1"/>
  <c r="L5893" i="1"/>
  <c r="M5893" i="1" s="1"/>
  <c r="L5894" i="1"/>
  <c r="M5894" i="1" s="1"/>
  <c r="L5895" i="1"/>
  <c r="M5895" i="1" s="1"/>
  <c r="L5896" i="1"/>
  <c r="M5896" i="1" s="1"/>
  <c r="L5897" i="1"/>
  <c r="M5897" i="1" s="1"/>
  <c r="L5898" i="1"/>
  <c r="M5898" i="1" s="1"/>
  <c r="L5899" i="1"/>
  <c r="M5899" i="1" s="1"/>
  <c r="L5900" i="1"/>
  <c r="M5900" i="1" s="1"/>
  <c r="L5901" i="1"/>
  <c r="M5901" i="1" s="1"/>
  <c r="L5902" i="1"/>
  <c r="M5902" i="1" s="1"/>
  <c r="L5903" i="1"/>
  <c r="M5903" i="1" s="1"/>
  <c r="L5904" i="1"/>
  <c r="M5904" i="1" s="1"/>
  <c r="L5905" i="1"/>
  <c r="M5905" i="1" s="1"/>
  <c r="L5906" i="1"/>
  <c r="M5906" i="1" s="1"/>
  <c r="L5907" i="1"/>
  <c r="M5907" i="1" s="1"/>
  <c r="L5908" i="1"/>
  <c r="M5908" i="1" s="1"/>
  <c r="L5909" i="1"/>
  <c r="M5909" i="1" s="1"/>
  <c r="L5910" i="1"/>
  <c r="M5910" i="1" s="1"/>
  <c r="L5911" i="1"/>
  <c r="M5911" i="1" s="1"/>
  <c r="L5912" i="1"/>
  <c r="M5912" i="1" s="1"/>
  <c r="L5913" i="1"/>
  <c r="M5913" i="1" s="1"/>
  <c r="L5914" i="1"/>
  <c r="M5914" i="1" s="1"/>
  <c r="L5915" i="1"/>
  <c r="M5915" i="1" s="1"/>
  <c r="L5916" i="1"/>
  <c r="M5916" i="1" s="1"/>
  <c r="L5917" i="1"/>
  <c r="M5917" i="1" s="1"/>
  <c r="L5918" i="1"/>
  <c r="M5918" i="1" s="1"/>
  <c r="L5919" i="1"/>
  <c r="M5919" i="1" s="1"/>
  <c r="L5920" i="1"/>
  <c r="M5920" i="1" s="1"/>
  <c r="L5921" i="1"/>
  <c r="M5921" i="1" s="1"/>
  <c r="L5922" i="1"/>
  <c r="M5922" i="1" s="1"/>
  <c r="L5923" i="1"/>
  <c r="M5923" i="1" s="1"/>
  <c r="L5924" i="1"/>
  <c r="M5924" i="1" s="1"/>
  <c r="L5925" i="1"/>
  <c r="M5925" i="1" s="1"/>
  <c r="L5926" i="1"/>
  <c r="M5926" i="1" s="1"/>
  <c r="L5927" i="1"/>
  <c r="M5927" i="1" s="1"/>
  <c r="L5928" i="1"/>
  <c r="M5928" i="1" s="1"/>
  <c r="L5929" i="1"/>
  <c r="M5929" i="1" s="1"/>
  <c r="L5930" i="1"/>
  <c r="M5930" i="1" s="1"/>
  <c r="L5931" i="1"/>
  <c r="M5931" i="1" s="1"/>
  <c r="L5932" i="1"/>
  <c r="M5932" i="1" s="1"/>
  <c r="L5933" i="1"/>
  <c r="M5933" i="1" s="1"/>
  <c r="L5934" i="1"/>
  <c r="M5934" i="1" s="1"/>
  <c r="L5935" i="1"/>
  <c r="M5935" i="1" s="1"/>
  <c r="L5936" i="1"/>
  <c r="M5936" i="1" s="1"/>
  <c r="L5937" i="1"/>
  <c r="M5937" i="1" s="1"/>
  <c r="L5938" i="1"/>
  <c r="M5938" i="1" s="1"/>
  <c r="L5939" i="1"/>
  <c r="M5939" i="1" s="1"/>
  <c r="L5940" i="1"/>
  <c r="M5940" i="1" s="1"/>
  <c r="L5941" i="1"/>
  <c r="M5941" i="1" s="1"/>
  <c r="L5942" i="1"/>
  <c r="M5942" i="1" s="1"/>
  <c r="L5943" i="1"/>
  <c r="M5943" i="1" s="1"/>
  <c r="L5944" i="1"/>
  <c r="M5944" i="1" s="1"/>
  <c r="L5945" i="1"/>
  <c r="M5945" i="1" s="1"/>
  <c r="L5946" i="1"/>
  <c r="M5946" i="1" s="1"/>
  <c r="L5947" i="1"/>
  <c r="M5947" i="1" s="1"/>
  <c r="L5948" i="1"/>
  <c r="M5948" i="1" s="1"/>
  <c r="L5949" i="1"/>
  <c r="M5949" i="1" s="1"/>
  <c r="L5950" i="1"/>
  <c r="M5950" i="1" s="1"/>
  <c r="L5951" i="1"/>
  <c r="M5951" i="1" s="1"/>
  <c r="L5952" i="1"/>
  <c r="M5952" i="1" s="1"/>
  <c r="L5953" i="1"/>
  <c r="M5953" i="1" s="1"/>
  <c r="L5954" i="1"/>
  <c r="M5954" i="1" s="1"/>
  <c r="L5955" i="1"/>
  <c r="M5955" i="1" s="1"/>
  <c r="L5956" i="1"/>
  <c r="M5956" i="1" s="1"/>
  <c r="L5957" i="1"/>
  <c r="M5957" i="1" s="1"/>
  <c r="L5958" i="1"/>
  <c r="M5958" i="1" s="1"/>
  <c r="L5959" i="1"/>
  <c r="M5959" i="1" s="1"/>
  <c r="L5960" i="1"/>
  <c r="M5960" i="1" s="1"/>
  <c r="L5961" i="1"/>
  <c r="M5961" i="1" s="1"/>
  <c r="L5962" i="1"/>
  <c r="M5962" i="1" s="1"/>
  <c r="L5963" i="1"/>
  <c r="M5963" i="1" s="1"/>
  <c r="L5964" i="1"/>
  <c r="M5964" i="1" s="1"/>
  <c r="L5965" i="1"/>
  <c r="M5965" i="1" s="1"/>
  <c r="L5966" i="1"/>
  <c r="M5966" i="1" s="1"/>
  <c r="L5967" i="1"/>
  <c r="M5967" i="1" s="1"/>
  <c r="L5968" i="1"/>
  <c r="M5968" i="1" s="1"/>
  <c r="L5969" i="1"/>
  <c r="M5969" i="1" s="1"/>
  <c r="L5970" i="1"/>
  <c r="M5970" i="1" s="1"/>
  <c r="L5971" i="1"/>
  <c r="M5971" i="1" s="1"/>
  <c r="L5972" i="1"/>
  <c r="M5972" i="1" s="1"/>
  <c r="L5973" i="1"/>
  <c r="M5973" i="1" s="1"/>
  <c r="L5974" i="1"/>
  <c r="M5974" i="1" s="1"/>
  <c r="L5975" i="1"/>
  <c r="M5975" i="1" s="1"/>
  <c r="L5976" i="1"/>
  <c r="M5976" i="1" s="1"/>
  <c r="L5977" i="1"/>
  <c r="M5977" i="1" s="1"/>
  <c r="L5978" i="1"/>
  <c r="M5978" i="1" s="1"/>
  <c r="L5979" i="1"/>
  <c r="M5979" i="1" s="1"/>
  <c r="L5980" i="1"/>
  <c r="M5980" i="1" s="1"/>
  <c r="L5981" i="1"/>
  <c r="M5981" i="1" s="1"/>
  <c r="L5982" i="1"/>
  <c r="M5982" i="1" s="1"/>
  <c r="L5983" i="1"/>
  <c r="M5983" i="1" s="1"/>
  <c r="L5984" i="1"/>
  <c r="M5984" i="1" s="1"/>
  <c r="L5985" i="1"/>
  <c r="M5985" i="1" s="1"/>
  <c r="L5986" i="1"/>
  <c r="M5986" i="1" s="1"/>
  <c r="L5987" i="1"/>
  <c r="M5987" i="1" s="1"/>
  <c r="L5988" i="1"/>
  <c r="M5988" i="1" s="1"/>
  <c r="L5989" i="1"/>
  <c r="M5989" i="1" s="1"/>
  <c r="L5990" i="1"/>
  <c r="M5990" i="1" s="1"/>
  <c r="L5991" i="1"/>
  <c r="M5991" i="1" s="1"/>
  <c r="L5992" i="1"/>
  <c r="M5992" i="1" s="1"/>
  <c r="L5993" i="1"/>
  <c r="M5993" i="1" s="1"/>
  <c r="L5994" i="1"/>
  <c r="M5994" i="1" s="1"/>
  <c r="L5995" i="1"/>
  <c r="M5995" i="1" s="1"/>
  <c r="L5996" i="1"/>
  <c r="M5996" i="1" s="1"/>
  <c r="L5997" i="1"/>
  <c r="M5997" i="1" s="1"/>
  <c r="L5998" i="1"/>
  <c r="M5998" i="1" s="1"/>
  <c r="L5999" i="1"/>
  <c r="M5999" i="1" s="1"/>
  <c r="L6000" i="1"/>
  <c r="M6000" i="1" s="1"/>
  <c r="L6001" i="1"/>
  <c r="M6001" i="1" s="1"/>
  <c r="L6002" i="1"/>
  <c r="M6002" i="1" s="1"/>
  <c r="L6003" i="1"/>
  <c r="M6003" i="1" s="1"/>
  <c r="L6004" i="1"/>
  <c r="M6004" i="1" s="1"/>
  <c r="L6005" i="1"/>
  <c r="M6005" i="1" s="1"/>
  <c r="L6006" i="1"/>
  <c r="M6006" i="1" s="1"/>
  <c r="L6007" i="1"/>
  <c r="M6007" i="1" s="1"/>
  <c r="L6008" i="1"/>
  <c r="M6008" i="1" s="1"/>
  <c r="L6009" i="1"/>
  <c r="M6009" i="1" s="1"/>
  <c r="L6010" i="1"/>
  <c r="M6010" i="1" s="1"/>
  <c r="L6011" i="1"/>
  <c r="M6011" i="1" s="1"/>
  <c r="L6012" i="1"/>
  <c r="M6012" i="1" s="1"/>
  <c r="L6013" i="1"/>
  <c r="M6013" i="1" s="1"/>
  <c r="L6014" i="1"/>
  <c r="M6014" i="1" s="1"/>
  <c r="L6015" i="1"/>
  <c r="M6015" i="1" s="1"/>
  <c r="L6016" i="1"/>
  <c r="M6016" i="1" s="1"/>
  <c r="L6017" i="1"/>
  <c r="M6017" i="1" s="1"/>
  <c r="L6018" i="1"/>
  <c r="M6018" i="1" s="1"/>
  <c r="L6019" i="1"/>
  <c r="M6019" i="1" s="1"/>
  <c r="L6020" i="1"/>
  <c r="M6020" i="1" s="1"/>
  <c r="L6021" i="1"/>
  <c r="M6021" i="1" s="1"/>
  <c r="L6022" i="1"/>
  <c r="M6022" i="1" s="1"/>
  <c r="L6023" i="1"/>
  <c r="M6023" i="1" s="1"/>
  <c r="L6024" i="1"/>
  <c r="M6024" i="1" s="1"/>
  <c r="L6025" i="1"/>
  <c r="M6025" i="1" s="1"/>
  <c r="L6026" i="1"/>
  <c r="M6026" i="1" s="1"/>
  <c r="L6027" i="1"/>
  <c r="M6027" i="1" s="1"/>
  <c r="L6028" i="1"/>
  <c r="M6028" i="1" s="1"/>
  <c r="L6029" i="1"/>
  <c r="M6029" i="1" s="1"/>
  <c r="L6030" i="1"/>
  <c r="M6030" i="1" s="1"/>
  <c r="L6031" i="1"/>
  <c r="M6031" i="1" s="1"/>
  <c r="L6032" i="1"/>
  <c r="M6032" i="1" s="1"/>
  <c r="L6033" i="1"/>
  <c r="M6033" i="1" s="1"/>
  <c r="L6034" i="1"/>
  <c r="M6034" i="1" s="1"/>
  <c r="L6035" i="1"/>
  <c r="M6035" i="1" s="1"/>
  <c r="L6036" i="1"/>
  <c r="M6036" i="1" s="1"/>
  <c r="L6037" i="1"/>
  <c r="M6037" i="1" s="1"/>
  <c r="L6038" i="1"/>
  <c r="M6038" i="1" s="1"/>
  <c r="L6039" i="1"/>
  <c r="M6039" i="1" s="1"/>
  <c r="L6040" i="1"/>
  <c r="M6040" i="1" s="1"/>
  <c r="L6041" i="1"/>
  <c r="M6041" i="1" s="1"/>
  <c r="L6042" i="1"/>
  <c r="M6042" i="1" s="1"/>
  <c r="L6043" i="1"/>
  <c r="M6043" i="1" s="1"/>
  <c r="L6044" i="1"/>
  <c r="M6044" i="1" s="1"/>
  <c r="L6045" i="1"/>
  <c r="M6045" i="1" s="1"/>
  <c r="L6046" i="1"/>
  <c r="M6046" i="1" s="1"/>
  <c r="L6047" i="1"/>
  <c r="M6047" i="1" s="1"/>
  <c r="L6048" i="1"/>
  <c r="M6048" i="1" s="1"/>
  <c r="L6049" i="1"/>
  <c r="M6049" i="1" s="1"/>
  <c r="L6050" i="1"/>
  <c r="M6050" i="1" s="1"/>
  <c r="L6051" i="1"/>
  <c r="M6051" i="1" s="1"/>
  <c r="L6052" i="1"/>
  <c r="M6052" i="1" s="1"/>
  <c r="L6053" i="1"/>
  <c r="M6053" i="1" s="1"/>
  <c r="L6054" i="1"/>
  <c r="M6054" i="1" s="1"/>
  <c r="L6055" i="1"/>
  <c r="M6055" i="1" s="1"/>
  <c r="L6056" i="1"/>
  <c r="M6056" i="1" s="1"/>
  <c r="L6057" i="1"/>
  <c r="M6057" i="1" s="1"/>
  <c r="L6058" i="1"/>
  <c r="M6058" i="1" s="1"/>
  <c r="L6059" i="1"/>
  <c r="M6059" i="1" s="1"/>
  <c r="L6060" i="1"/>
  <c r="M6060" i="1" s="1"/>
  <c r="L6061" i="1"/>
  <c r="M6061" i="1" s="1"/>
  <c r="L6062" i="1"/>
  <c r="M6062" i="1" s="1"/>
  <c r="L6063" i="1"/>
  <c r="M6063" i="1" s="1"/>
  <c r="L6064" i="1"/>
  <c r="M6064" i="1" s="1"/>
  <c r="L6065" i="1"/>
  <c r="M6065" i="1" s="1"/>
  <c r="L6066" i="1"/>
  <c r="M6066" i="1" s="1"/>
  <c r="L6067" i="1"/>
  <c r="M6067" i="1" s="1"/>
  <c r="L6068" i="1"/>
  <c r="M6068" i="1" s="1"/>
  <c r="L6069" i="1"/>
  <c r="M6069" i="1" s="1"/>
  <c r="L6070" i="1"/>
  <c r="M6070" i="1" s="1"/>
  <c r="L6071" i="1"/>
  <c r="M6071" i="1" s="1"/>
  <c r="L6072" i="1"/>
  <c r="M6072" i="1" s="1"/>
  <c r="L6073" i="1"/>
  <c r="M6073" i="1" s="1"/>
  <c r="L6074" i="1"/>
  <c r="M6074" i="1" s="1"/>
  <c r="L6075" i="1"/>
  <c r="M6075" i="1" s="1"/>
  <c r="L6076" i="1"/>
  <c r="M6076" i="1" s="1"/>
  <c r="L6077" i="1"/>
  <c r="M6077" i="1" s="1"/>
  <c r="L6078" i="1"/>
  <c r="M6078" i="1" s="1"/>
  <c r="L6079" i="1"/>
  <c r="M6079" i="1" s="1"/>
  <c r="L6080" i="1"/>
  <c r="M6080" i="1" s="1"/>
  <c r="L6081" i="1"/>
  <c r="M6081" i="1" s="1"/>
  <c r="L6082" i="1"/>
  <c r="M6082" i="1" s="1"/>
  <c r="L6083" i="1"/>
  <c r="M6083" i="1" s="1"/>
  <c r="L6084" i="1"/>
  <c r="M6084" i="1" s="1"/>
  <c r="L6085" i="1"/>
  <c r="M6085" i="1" s="1"/>
  <c r="L6086" i="1"/>
  <c r="M6086" i="1" s="1"/>
  <c r="L6087" i="1"/>
  <c r="M6087" i="1" s="1"/>
  <c r="L6088" i="1"/>
  <c r="M6088" i="1" s="1"/>
  <c r="L6089" i="1"/>
  <c r="M6089" i="1" s="1"/>
  <c r="L6090" i="1"/>
  <c r="M6090" i="1" s="1"/>
  <c r="L6091" i="1"/>
  <c r="M6091" i="1" s="1"/>
  <c r="L6092" i="1"/>
  <c r="M6092" i="1" s="1"/>
  <c r="L6093" i="1"/>
  <c r="M6093" i="1" s="1"/>
  <c r="L6094" i="1"/>
  <c r="M6094" i="1" s="1"/>
  <c r="L6095" i="1"/>
  <c r="M6095" i="1" s="1"/>
  <c r="L6096" i="1"/>
  <c r="M6096" i="1" s="1"/>
  <c r="L6097" i="1"/>
  <c r="M6097" i="1" s="1"/>
  <c r="L6098" i="1"/>
  <c r="M6098" i="1" s="1"/>
  <c r="L6099" i="1"/>
  <c r="M6099" i="1" s="1"/>
  <c r="L6100" i="1"/>
  <c r="M6100" i="1" s="1"/>
  <c r="L6101" i="1"/>
  <c r="M6101" i="1" s="1"/>
  <c r="L6102" i="1"/>
  <c r="M6102" i="1" s="1"/>
  <c r="L6103" i="1"/>
  <c r="M6103" i="1" s="1"/>
  <c r="L6104" i="1"/>
  <c r="M6104" i="1" s="1"/>
  <c r="L6105" i="1"/>
  <c r="M6105" i="1" s="1"/>
  <c r="L6106" i="1"/>
  <c r="M6106" i="1" s="1"/>
  <c r="L6107" i="1"/>
  <c r="M6107" i="1" s="1"/>
  <c r="L6108" i="1"/>
  <c r="M6108" i="1" s="1"/>
  <c r="L6109" i="1"/>
  <c r="M6109" i="1" s="1"/>
  <c r="L6110" i="1"/>
  <c r="M6110" i="1" s="1"/>
  <c r="L6111" i="1"/>
  <c r="M6111" i="1" s="1"/>
  <c r="L6112" i="1"/>
  <c r="M6112" i="1" s="1"/>
  <c r="L6113" i="1"/>
  <c r="M6113" i="1" s="1"/>
  <c r="L6114" i="1"/>
  <c r="M6114" i="1" s="1"/>
  <c r="L6115" i="1"/>
  <c r="M6115" i="1" s="1"/>
  <c r="L6116" i="1"/>
  <c r="M6116" i="1" s="1"/>
  <c r="L6117" i="1"/>
  <c r="M6117" i="1" s="1"/>
  <c r="L6118" i="1"/>
  <c r="M6118" i="1" s="1"/>
  <c r="L6119" i="1"/>
  <c r="M6119" i="1" s="1"/>
  <c r="L6120" i="1"/>
  <c r="M6120" i="1" s="1"/>
  <c r="L6121" i="1"/>
  <c r="M6121" i="1" s="1"/>
  <c r="L6122" i="1"/>
  <c r="M6122" i="1" s="1"/>
  <c r="L6123" i="1"/>
  <c r="M6123" i="1" s="1"/>
  <c r="L6124" i="1"/>
  <c r="M6124" i="1" s="1"/>
  <c r="L6125" i="1"/>
  <c r="M6125" i="1" s="1"/>
  <c r="L6126" i="1"/>
  <c r="M6126" i="1" s="1"/>
  <c r="L6127" i="1"/>
  <c r="M6127" i="1" s="1"/>
  <c r="L6128" i="1"/>
  <c r="M6128" i="1" s="1"/>
  <c r="L6129" i="1"/>
  <c r="M6129" i="1" s="1"/>
  <c r="L6130" i="1"/>
  <c r="M6130" i="1" s="1"/>
  <c r="L6131" i="1"/>
  <c r="M6131" i="1" s="1"/>
  <c r="L6132" i="1"/>
  <c r="M6132" i="1" s="1"/>
  <c r="L6133" i="1"/>
  <c r="M6133" i="1" s="1"/>
  <c r="L6134" i="1"/>
  <c r="M6134" i="1" s="1"/>
  <c r="L6137" i="1"/>
  <c r="M6137" i="1" s="1"/>
  <c r="L6138" i="1"/>
  <c r="M6138" i="1" s="1"/>
  <c r="L6139" i="1"/>
  <c r="M6139" i="1" s="1"/>
  <c r="L6140" i="1"/>
  <c r="M6140" i="1" s="1"/>
  <c r="L6141" i="1"/>
  <c r="M6141" i="1" s="1"/>
  <c r="L6142" i="1"/>
  <c r="M6142" i="1" s="1"/>
  <c r="L6143" i="1"/>
  <c r="M6143" i="1" s="1"/>
  <c r="L6144" i="1"/>
  <c r="M6144" i="1" s="1"/>
  <c r="L6145" i="1"/>
  <c r="M6145" i="1" s="1"/>
  <c r="L6146" i="1"/>
  <c r="M6146" i="1" s="1"/>
  <c r="L6147" i="1"/>
  <c r="M6147" i="1" s="1"/>
  <c r="L6148" i="1"/>
  <c r="M6148" i="1" s="1"/>
  <c r="L6149" i="1"/>
  <c r="M6149" i="1" s="1"/>
  <c r="L6150" i="1"/>
  <c r="M6150" i="1" s="1"/>
  <c r="L6151" i="1"/>
  <c r="M6151" i="1" s="1"/>
  <c r="L6152" i="1"/>
  <c r="M6152" i="1" s="1"/>
  <c r="L6153" i="1"/>
  <c r="M6153" i="1" s="1"/>
  <c r="L6154" i="1"/>
  <c r="M6154" i="1" s="1"/>
  <c r="L6155" i="1"/>
  <c r="M6155" i="1" s="1"/>
  <c r="L6156" i="1"/>
  <c r="M6156" i="1" s="1"/>
  <c r="L6157" i="1"/>
  <c r="M6157" i="1" s="1"/>
  <c r="L6158" i="1"/>
  <c r="M6158" i="1" s="1"/>
  <c r="L6159" i="1"/>
  <c r="M6159" i="1" s="1"/>
  <c r="L6160" i="1"/>
  <c r="M6160" i="1" s="1"/>
  <c r="L6161" i="1"/>
  <c r="M6161" i="1" s="1"/>
  <c r="L6162" i="1"/>
  <c r="M6162" i="1" s="1"/>
  <c r="L6163" i="1"/>
  <c r="M6163" i="1" s="1"/>
  <c r="L6164" i="1"/>
  <c r="M6164" i="1" s="1"/>
  <c r="L6165" i="1"/>
  <c r="M6165" i="1" s="1"/>
  <c r="L6166" i="1"/>
  <c r="M6166" i="1" s="1"/>
  <c r="L6167" i="1"/>
  <c r="M6167" i="1" s="1"/>
  <c r="L6168" i="1"/>
  <c r="M6168" i="1" s="1"/>
  <c r="L6169" i="1"/>
  <c r="M6169" i="1" s="1"/>
  <c r="L6170" i="1"/>
  <c r="M6170" i="1" s="1"/>
  <c r="L6171" i="1"/>
  <c r="M6171" i="1" s="1"/>
  <c r="L6172" i="1"/>
  <c r="M6172" i="1" s="1"/>
  <c r="L6173" i="1"/>
  <c r="M6173" i="1" s="1"/>
  <c r="L6174" i="1"/>
  <c r="M6174" i="1" s="1"/>
  <c r="L6175" i="1"/>
  <c r="M6175" i="1" s="1"/>
  <c r="L6176" i="1"/>
  <c r="M6176" i="1" s="1"/>
  <c r="L6177" i="1"/>
  <c r="M6177" i="1" s="1"/>
  <c r="L6178" i="1"/>
  <c r="M6178" i="1" s="1"/>
  <c r="L6179" i="1"/>
  <c r="M6179" i="1" s="1"/>
  <c r="L6180" i="1"/>
  <c r="M6180" i="1" s="1"/>
  <c r="L6181" i="1"/>
  <c r="M6181" i="1" s="1"/>
  <c r="L6182" i="1"/>
  <c r="M6182" i="1" s="1"/>
  <c r="L6183" i="1"/>
  <c r="M6183" i="1" s="1"/>
  <c r="L6184" i="1"/>
  <c r="M6184" i="1" s="1"/>
  <c r="L6185" i="1"/>
  <c r="M6185" i="1" s="1"/>
  <c r="L6186" i="1"/>
  <c r="M6186" i="1" s="1"/>
  <c r="L6187" i="1"/>
  <c r="M6187" i="1" s="1"/>
  <c r="L6188" i="1"/>
  <c r="M6188" i="1" s="1"/>
  <c r="L6189" i="1"/>
  <c r="M6189" i="1" s="1"/>
  <c r="L6190" i="1"/>
  <c r="M6190" i="1" s="1"/>
  <c r="L6191" i="1"/>
  <c r="M6191" i="1" s="1"/>
  <c r="L6192" i="1"/>
  <c r="M6192" i="1" s="1"/>
  <c r="L6193" i="1"/>
  <c r="M6193" i="1" s="1"/>
  <c r="L6194" i="1"/>
  <c r="M6194" i="1" s="1"/>
  <c r="L6195" i="1"/>
  <c r="M6195" i="1" s="1"/>
  <c r="L6196" i="1"/>
  <c r="M6196" i="1" s="1"/>
  <c r="L6197" i="1"/>
  <c r="M6197" i="1" s="1"/>
  <c r="L6198" i="1"/>
  <c r="M6198" i="1" s="1"/>
  <c r="L6199" i="1"/>
  <c r="M6199" i="1" s="1"/>
  <c r="L6200" i="1"/>
  <c r="M6200" i="1" s="1"/>
  <c r="L6201" i="1"/>
  <c r="M6201" i="1" s="1"/>
  <c r="L6202" i="1"/>
  <c r="M6202" i="1" s="1"/>
  <c r="L6203" i="1"/>
  <c r="M6203" i="1" s="1"/>
  <c r="L6204" i="1"/>
  <c r="M6204" i="1" s="1"/>
  <c r="L6205" i="1"/>
  <c r="M6205" i="1" s="1"/>
  <c r="L6206" i="1"/>
  <c r="M6206" i="1" s="1"/>
  <c r="L6207" i="1"/>
  <c r="M6207" i="1" s="1"/>
  <c r="L6208" i="1"/>
  <c r="M6208" i="1" s="1"/>
  <c r="L6209" i="1"/>
  <c r="M6209" i="1" s="1"/>
  <c r="L6210" i="1"/>
  <c r="M6210" i="1" s="1"/>
  <c r="L6211" i="1"/>
  <c r="M6211" i="1" s="1"/>
  <c r="L6212" i="1"/>
  <c r="M6212" i="1" s="1"/>
  <c r="L6213" i="1"/>
  <c r="M6213" i="1" s="1"/>
  <c r="L6214" i="1"/>
  <c r="M6214" i="1" s="1"/>
  <c r="L6215" i="1"/>
  <c r="M6215" i="1" s="1"/>
  <c r="L6216" i="1"/>
  <c r="M6216" i="1" s="1"/>
  <c r="L6217" i="1"/>
  <c r="M6217" i="1" s="1"/>
  <c r="L6218" i="1"/>
  <c r="M6218" i="1" s="1"/>
  <c r="L6219" i="1"/>
  <c r="M6219" i="1" s="1"/>
  <c r="L6220" i="1"/>
  <c r="M6220" i="1" s="1"/>
  <c r="L6221" i="1"/>
  <c r="M6221" i="1" s="1"/>
  <c r="L6222" i="1"/>
  <c r="M6222" i="1" s="1"/>
  <c r="L6223" i="1"/>
  <c r="M6223" i="1" s="1"/>
  <c r="L6224" i="1"/>
  <c r="M6224" i="1" s="1"/>
  <c r="L6225" i="1"/>
  <c r="M6225" i="1" s="1"/>
  <c r="L6226" i="1"/>
  <c r="M6226" i="1" s="1"/>
  <c r="L6227" i="1"/>
  <c r="M6227" i="1" s="1"/>
  <c r="L6228" i="1"/>
  <c r="M6228" i="1" s="1"/>
  <c r="L6229" i="1"/>
  <c r="M6229" i="1" s="1"/>
  <c r="L6230" i="1"/>
  <c r="M6230" i="1" s="1"/>
  <c r="L6231" i="1"/>
  <c r="M6231" i="1" s="1"/>
  <c r="L6232" i="1"/>
  <c r="M6232" i="1" s="1"/>
  <c r="L6233" i="1"/>
  <c r="M6233" i="1" s="1"/>
  <c r="L6234" i="1"/>
  <c r="M6234" i="1" s="1"/>
  <c r="L6235" i="1"/>
  <c r="M6235" i="1" s="1"/>
  <c r="L6236" i="1"/>
  <c r="M6236" i="1" s="1"/>
  <c r="L6237" i="1"/>
  <c r="M6237" i="1" s="1"/>
  <c r="L6238" i="1"/>
  <c r="M6238" i="1" s="1"/>
  <c r="L6239" i="1"/>
  <c r="M6239" i="1" s="1"/>
  <c r="L6240" i="1"/>
  <c r="M6240" i="1" s="1"/>
  <c r="L6241" i="1"/>
  <c r="M6241" i="1" s="1"/>
  <c r="L6242" i="1"/>
  <c r="M6242" i="1" s="1"/>
  <c r="L6243" i="1"/>
  <c r="M6243" i="1" s="1"/>
  <c r="L6244" i="1"/>
  <c r="M6244" i="1" s="1"/>
  <c r="L6245" i="1"/>
  <c r="M6245" i="1" s="1"/>
  <c r="L6246" i="1"/>
  <c r="M6246" i="1" s="1"/>
  <c r="L6247" i="1"/>
  <c r="M6247" i="1" s="1"/>
  <c r="L6248" i="1"/>
  <c r="M6248" i="1" s="1"/>
  <c r="L6249" i="1"/>
  <c r="M6249" i="1" s="1"/>
  <c r="L6250" i="1"/>
  <c r="M6250" i="1" s="1"/>
  <c r="L6251" i="1"/>
  <c r="M6251" i="1" s="1"/>
  <c r="L6252" i="1"/>
  <c r="M6252" i="1" s="1"/>
  <c r="L6253" i="1"/>
  <c r="M6253" i="1" s="1"/>
  <c r="L6254" i="1"/>
  <c r="M6254" i="1" s="1"/>
  <c r="L6255" i="1"/>
  <c r="M6255" i="1" s="1"/>
  <c r="L6256" i="1"/>
  <c r="M6256" i="1" s="1"/>
  <c r="L6257" i="1"/>
  <c r="M6257" i="1" s="1"/>
  <c r="L6258" i="1"/>
  <c r="M6258" i="1" s="1"/>
  <c r="L6259" i="1"/>
  <c r="M6259" i="1" s="1"/>
  <c r="L6260" i="1"/>
  <c r="M6260" i="1" s="1"/>
  <c r="L6261" i="1"/>
  <c r="M6261" i="1" s="1"/>
  <c r="L6262" i="1"/>
  <c r="M6262" i="1" s="1"/>
  <c r="L6263" i="1"/>
  <c r="M6263" i="1" s="1"/>
  <c r="L6264" i="1"/>
  <c r="M6264" i="1" s="1"/>
  <c r="L6265" i="1"/>
  <c r="M6265" i="1" s="1"/>
  <c r="L6266" i="1"/>
  <c r="M6266" i="1" s="1"/>
  <c r="L6267" i="1"/>
  <c r="M6267" i="1" s="1"/>
  <c r="L6268" i="1"/>
  <c r="M6268" i="1" s="1"/>
  <c r="L6269" i="1"/>
  <c r="M6269" i="1" s="1"/>
  <c r="L6270" i="1"/>
  <c r="M6270" i="1" s="1"/>
  <c r="L6271" i="1"/>
  <c r="M6271" i="1" s="1"/>
  <c r="L6272" i="1"/>
  <c r="M6272" i="1" s="1"/>
  <c r="L6273" i="1"/>
  <c r="M6273" i="1" s="1"/>
  <c r="L6274" i="1"/>
  <c r="M6274" i="1" s="1"/>
  <c r="L6275" i="1"/>
  <c r="M6275" i="1" s="1"/>
  <c r="L6276" i="1"/>
  <c r="M6276" i="1" s="1"/>
  <c r="L6277" i="1"/>
  <c r="M6277" i="1" s="1"/>
  <c r="L6278" i="1"/>
  <c r="M6278" i="1" s="1"/>
  <c r="L6279" i="1"/>
  <c r="M6279" i="1" s="1"/>
  <c r="L6280" i="1"/>
  <c r="M6280" i="1" s="1"/>
  <c r="L6281" i="1"/>
  <c r="M6281" i="1" s="1"/>
  <c r="L6282" i="1"/>
  <c r="M6282" i="1" s="1"/>
  <c r="L6283" i="1"/>
  <c r="M6283" i="1" s="1"/>
  <c r="L6284" i="1"/>
  <c r="M6284" i="1" s="1"/>
  <c r="L6285" i="1"/>
  <c r="M6285" i="1" s="1"/>
  <c r="L6286" i="1"/>
  <c r="M6286" i="1" s="1"/>
  <c r="L6287" i="1"/>
  <c r="M6287" i="1" s="1"/>
  <c r="L6288" i="1"/>
  <c r="M6288" i="1" s="1"/>
  <c r="L6289" i="1"/>
  <c r="M6289" i="1" s="1"/>
  <c r="L6290" i="1"/>
  <c r="M6290" i="1" s="1"/>
  <c r="L6291" i="1"/>
  <c r="M6291" i="1" s="1"/>
  <c r="L6292" i="1"/>
  <c r="M6292" i="1" s="1"/>
  <c r="L6293" i="1"/>
  <c r="M6293" i="1" s="1"/>
  <c r="L6294" i="1"/>
  <c r="M6294" i="1" s="1"/>
  <c r="L6295" i="1"/>
  <c r="M6295" i="1" s="1"/>
  <c r="L6296" i="1"/>
  <c r="M6296" i="1" s="1"/>
  <c r="L6297" i="1"/>
  <c r="M6297" i="1" s="1"/>
  <c r="L6298" i="1"/>
  <c r="M6298" i="1" s="1"/>
  <c r="L6299" i="1"/>
  <c r="M6299" i="1" s="1"/>
  <c r="L6300" i="1"/>
  <c r="M6300" i="1" s="1"/>
  <c r="L6301" i="1"/>
  <c r="M6301" i="1" s="1"/>
  <c r="L6302" i="1"/>
  <c r="M6302" i="1" s="1"/>
  <c r="L6303" i="1"/>
  <c r="M6303" i="1" s="1"/>
  <c r="L6304" i="1"/>
  <c r="M6304" i="1" s="1"/>
  <c r="L6305" i="1"/>
  <c r="M6305" i="1" s="1"/>
  <c r="L6306" i="1"/>
  <c r="M6306" i="1" s="1"/>
  <c r="L6307" i="1"/>
  <c r="M6307" i="1" s="1"/>
  <c r="L6308" i="1"/>
  <c r="M6308" i="1" s="1"/>
  <c r="L6309" i="1"/>
  <c r="M6309" i="1" s="1"/>
  <c r="L6310" i="1"/>
  <c r="M6310" i="1" s="1"/>
  <c r="L6311" i="1"/>
  <c r="M6311" i="1" s="1"/>
  <c r="L6312" i="1"/>
  <c r="M6312" i="1" s="1"/>
  <c r="L6313" i="1"/>
  <c r="M6313" i="1" s="1"/>
  <c r="L6314" i="1"/>
  <c r="M6314" i="1" s="1"/>
  <c r="L6315" i="1"/>
  <c r="M6315" i="1" s="1"/>
  <c r="L6316" i="1"/>
  <c r="M6316" i="1" s="1"/>
  <c r="L6317" i="1"/>
  <c r="M6317" i="1" s="1"/>
  <c r="L6318" i="1"/>
  <c r="M6318" i="1" s="1"/>
  <c r="L6319" i="1"/>
  <c r="M6319" i="1" s="1"/>
  <c r="L6320" i="1"/>
  <c r="M6320" i="1" s="1"/>
  <c r="L6321" i="1"/>
  <c r="M6321" i="1" s="1"/>
  <c r="L6322" i="1"/>
  <c r="M6322" i="1" s="1"/>
  <c r="L6323" i="1"/>
  <c r="M6323" i="1" s="1"/>
  <c r="L6324" i="1"/>
  <c r="M6324" i="1" s="1"/>
  <c r="L6325" i="1"/>
  <c r="M6325" i="1" s="1"/>
  <c r="L6326" i="1"/>
  <c r="M6326" i="1" s="1"/>
  <c r="L6327" i="1"/>
  <c r="M6327" i="1" s="1"/>
  <c r="L6328" i="1"/>
  <c r="M6328" i="1" s="1"/>
  <c r="L6329" i="1"/>
  <c r="M6329" i="1" s="1"/>
  <c r="L6330" i="1"/>
  <c r="M6330" i="1" s="1"/>
  <c r="L6331" i="1"/>
  <c r="M6331" i="1" s="1"/>
  <c r="L6332" i="1"/>
  <c r="M6332" i="1" s="1"/>
  <c r="L6333" i="1"/>
  <c r="M6333" i="1" s="1"/>
  <c r="L6334" i="1"/>
  <c r="M6334" i="1" s="1"/>
  <c r="L6335" i="1"/>
  <c r="M6335" i="1" s="1"/>
  <c r="L6336" i="1"/>
  <c r="M6336" i="1" s="1"/>
  <c r="L6337" i="1"/>
  <c r="M6337" i="1" s="1"/>
  <c r="L6338" i="1"/>
  <c r="M6338" i="1" s="1"/>
  <c r="L6339" i="1"/>
  <c r="M6339" i="1" s="1"/>
  <c r="L6340" i="1"/>
  <c r="M6340" i="1" s="1"/>
  <c r="L6341" i="1"/>
  <c r="M6341" i="1" s="1"/>
  <c r="L6342" i="1"/>
  <c r="M6342" i="1" s="1"/>
  <c r="L6343" i="1"/>
  <c r="M6343" i="1" s="1"/>
  <c r="L6344" i="1"/>
  <c r="M6344" i="1" s="1"/>
  <c r="L6345" i="1"/>
  <c r="M6345" i="1" s="1"/>
  <c r="L6346" i="1"/>
  <c r="M6346" i="1" s="1"/>
  <c r="L6347" i="1"/>
  <c r="M6347" i="1" s="1"/>
  <c r="L6348" i="1"/>
  <c r="M6348" i="1" s="1"/>
  <c r="L6349" i="1"/>
  <c r="M6349" i="1" s="1"/>
  <c r="L6350" i="1"/>
  <c r="M6350" i="1" s="1"/>
  <c r="L6351" i="1"/>
  <c r="M6351" i="1" s="1"/>
  <c r="L6352" i="1"/>
  <c r="M6352" i="1" s="1"/>
  <c r="L6353" i="1"/>
  <c r="M6353" i="1" s="1"/>
  <c r="L6354" i="1"/>
  <c r="M6354" i="1" s="1"/>
  <c r="L6355" i="1"/>
  <c r="M6355" i="1" s="1"/>
  <c r="L6356" i="1"/>
  <c r="M6356" i="1" s="1"/>
  <c r="L6357" i="1"/>
  <c r="M6357" i="1" s="1"/>
  <c r="L6358" i="1"/>
  <c r="M6358" i="1" s="1"/>
  <c r="L6359" i="1"/>
  <c r="M6359" i="1" s="1"/>
  <c r="L6360" i="1"/>
  <c r="M6360" i="1" s="1"/>
  <c r="L6361" i="1"/>
  <c r="M6361" i="1" s="1"/>
  <c r="L6362" i="1"/>
  <c r="M6362" i="1" s="1"/>
  <c r="L6363" i="1"/>
  <c r="M6363" i="1" s="1"/>
  <c r="L6364" i="1"/>
  <c r="M6364" i="1" s="1"/>
  <c r="L6365" i="1"/>
  <c r="M6365" i="1" s="1"/>
  <c r="L6366" i="1"/>
  <c r="M6366" i="1" s="1"/>
  <c r="L6367" i="1"/>
  <c r="M6367" i="1" s="1"/>
  <c r="L6368" i="1"/>
  <c r="M6368" i="1" s="1"/>
  <c r="L6369" i="1"/>
  <c r="M6369" i="1" s="1"/>
  <c r="L6370" i="1"/>
  <c r="M6370" i="1" s="1"/>
  <c r="L6371" i="1"/>
  <c r="M6371" i="1" s="1"/>
  <c r="L6372" i="1"/>
  <c r="M6372" i="1" s="1"/>
  <c r="L6373" i="1"/>
  <c r="M6373" i="1" s="1"/>
  <c r="L6374" i="1"/>
  <c r="M6374" i="1" s="1"/>
  <c r="L6375" i="1"/>
  <c r="M6375" i="1" s="1"/>
  <c r="L6376" i="1"/>
  <c r="M6376" i="1" s="1"/>
  <c r="L6377" i="1"/>
  <c r="M6377" i="1" s="1"/>
  <c r="L6378" i="1"/>
  <c r="M6378" i="1" s="1"/>
  <c r="L6379" i="1"/>
  <c r="M6379" i="1" s="1"/>
  <c r="L6380" i="1"/>
  <c r="M6380" i="1" s="1"/>
  <c r="L6381" i="1"/>
  <c r="M6381" i="1" s="1"/>
  <c r="L6382" i="1"/>
  <c r="M6382" i="1" s="1"/>
  <c r="L6383" i="1"/>
  <c r="M6383" i="1" s="1"/>
  <c r="L6384" i="1"/>
  <c r="M6384" i="1" s="1"/>
  <c r="L6385" i="1"/>
  <c r="M6385" i="1" s="1"/>
  <c r="L6386" i="1"/>
  <c r="M6386" i="1" s="1"/>
  <c r="L6387" i="1"/>
  <c r="M6387" i="1" s="1"/>
  <c r="L6388" i="1"/>
  <c r="M6388" i="1" s="1"/>
  <c r="L6389" i="1"/>
  <c r="M6389" i="1" s="1"/>
  <c r="L6390" i="1"/>
  <c r="M6390" i="1" s="1"/>
  <c r="L6391" i="1"/>
  <c r="M6391" i="1" s="1"/>
  <c r="L6392" i="1"/>
  <c r="M6392" i="1" s="1"/>
  <c r="L6393" i="1"/>
  <c r="M6393" i="1" s="1"/>
  <c r="L6394" i="1"/>
  <c r="M6394" i="1" s="1"/>
  <c r="L6395" i="1"/>
  <c r="M6395" i="1" s="1"/>
  <c r="L6396" i="1"/>
  <c r="M6396" i="1" s="1"/>
  <c r="L6397" i="1"/>
  <c r="M6397" i="1" s="1"/>
  <c r="L6398" i="1"/>
  <c r="M6398" i="1" s="1"/>
  <c r="L6399" i="1"/>
  <c r="M6399" i="1" s="1"/>
  <c r="L6400" i="1"/>
  <c r="M6400" i="1" s="1"/>
  <c r="L6401" i="1"/>
  <c r="M6401" i="1" s="1"/>
  <c r="L6402" i="1"/>
  <c r="M6402" i="1" s="1"/>
  <c r="L6403" i="1"/>
  <c r="M6403" i="1" s="1"/>
  <c r="L6404" i="1"/>
  <c r="M6404" i="1" s="1"/>
  <c r="L6405" i="1"/>
  <c r="M6405" i="1" s="1"/>
  <c r="L6406" i="1"/>
  <c r="M6406" i="1" s="1"/>
  <c r="L6407" i="1"/>
  <c r="M6407" i="1" s="1"/>
  <c r="L6408" i="1"/>
  <c r="M6408" i="1" s="1"/>
  <c r="L6409" i="1"/>
  <c r="M6409" i="1" s="1"/>
  <c r="L6410" i="1"/>
  <c r="M6410" i="1" s="1"/>
  <c r="L6411" i="1"/>
  <c r="M6411" i="1" s="1"/>
  <c r="L6412" i="1"/>
  <c r="M6412" i="1" s="1"/>
  <c r="L6413" i="1"/>
  <c r="M6413" i="1" s="1"/>
  <c r="L6414" i="1"/>
  <c r="M6414" i="1" s="1"/>
  <c r="L6415" i="1"/>
  <c r="M6415" i="1" s="1"/>
  <c r="L6416" i="1"/>
  <c r="M6416" i="1" s="1"/>
  <c r="L6417" i="1"/>
  <c r="M6417" i="1" s="1"/>
  <c r="L6418" i="1"/>
  <c r="M6418" i="1" s="1"/>
  <c r="L6419" i="1"/>
  <c r="M6419" i="1" s="1"/>
  <c r="L6420" i="1"/>
  <c r="M6420" i="1" s="1"/>
  <c r="L6421" i="1"/>
  <c r="M6421" i="1" s="1"/>
  <c r="L6422" i="1"/>
  <c r="M6422" i="1" s="1"/>
  <c r="L6423" i="1"/>
  <c r="M6423" i="1" s="1"/>
  <c r="L6424" i="1"/>
  <c r="M6424" i="1" s="1"/>
  <c r="L6425" i="1"/>
  <c r="M6425" i="1" s="1"/>
  <c r="L6426" i="1"/>
  <c r="M6426" i="1" s="1"/>
  <c r="L6427" i="1"/>
  <c r="M6427" i="1" s="1"/>
  <c r="L6428" i="1"/>
  <c r="M6428" i="1" s="1"/>
  <c r="L6429" i="1"/>
  <c r="M6429" i="1" s="1"/>
  <c r="L6430" i="1"/>
  <c r="M6430" i="1" s="1"/>
  <c r="L6431" i="1"/>
  <c r="M6431" i="1" s="1"/>
  <c r="L6432" i="1"/>
  <c r="M6432" i="1" s="1"/>
  <c r="L6433" i="1"/>
  <c r="M6433" i="1" s="1"/>
  <c r="L6434" i="1"/>
  <c r="M6434" i="1" s="1"/>
  <c r="L6435" i="1"/>
  <c r="M6435" i="1" s="1"/>
  <c r="L6436" i="1"/>
  <c r="M6436" i="1" s="1"/>
  <c r="L6437" i="1"/>
  <c r="M6437" i="1" s="1"/>
  <c r="L6438" i="1"/>
  <c r="M6438" i="1" s="1"/>
  <c r="L6439" i="1"/>
  <c r="M6439" i="1" s="1"/>
  <c r="L6440" i="1"/>
  <c r="M6440" i="1" s="1"/>
  <c r="L6441" i="1"/>
  <c r="M6441" i="1" s="1"/>
  <c r="L6442" i="1"/>
  <c r="M6442" i="1" s="1"/>
  <c r="L6443" i="1"/>
  <c r="M6443" i="1" s="1"/>
  <c r="L6444" i="1"/>
  <c r="M6444" i="1" s="1"/>
  <c r="L6445" i="1"/>
  <c r="M6445" i="1" s="1"/>
  <c r="L6446" i="1"/>
  <c r="M6446" i="1" s="1"/>
  <c r="L6447" i="1"/>
  <c r="M6447" i="1" s="1"/>
  <c r="L6448" i="1"/>
  <c r="M6448" i="1" s="1"/>
  <c r="L6449" i="1"/>
  <c r="M6449" i="1" s="1"/>
  <c r="L6450" i="1"/>
  <c r="M6450" i="1" s="1"/>
  <c r="L6451" i="1"/>
  <c r="M6451" i="1" s="1"/>
  <c r="L6452" i="1"/>
  <c r="M6452" i="1" s="1"/>
  <c r="L6453" i="1"/>
  <c r="M6453" i="1" s="1"/>
  <c r="L6454" i="1"/>
  <c r="M6454" i="1" s="1"/>
  <c r="L6455" i="1"/>
  <c r="M6455" i="1" s="1"/>
  <c r="L6456" i="1"/>
  <c r="M6456" i="1" s="1"/>
  <c r="L6457" i="1"/>
  <c r="M6457" i="1" s="1"/>
  <c r="L6458" i="1"/>
  <c r="M6458" i="1" s="1"/>
  <c r="L6459" i="1"/>
  <c r="M6459" i="1" s="1"/>
  <c r="L6460" i="1"/>
  <c r="M6460" i="1" s="1"/>
  <c r="L6461" i="1"/>
  <c r="M6461" i="1" s="1"/>
  <c r="L6462" i="1"/>
  <c r="M6462" i="1" s="1"/>
  <c r="L6463" i="1"/>
  <c r="M6463" i="1" s="1"/>
  <c r="L6464" i="1"/>
  <c r="M6464" i="1" s="1"/>
  <c r="L6465" i="1"/>
  <c r="M6465" i="1" s="1"/>
  <c r="L6466" i="1"/>
  <c r="M6466" i="1" s="1"/>
  <c r="L6467" i="1"/>
  <c r="M6467" i="1" s="1"/>
  <c r="L6468" i="1"/>
  <c r="M6468" i="1" s="1"/>
  <c r="L6469" i="1"/>
  <c r="M6469" i="1" s="1"/>
  <c r="L6470" i="1"/>
  <c r="M6470" i="1" s="1"/>
  <c r="L6471" i="1"/>
  <c r="M6471" i="1" s="1"/>
  <c r="L6472" i="1"/>
  <c r="M6472" i="1" s="1"/>
  <c r="L6473" i="1"/>
  <c r="M6473" i="1" s="1"/>
  <c r="L6474" i="1"/>
  <c r="M6474" i="1" s="1"/>
  <c r="L6475" i="1"/>
  <c r="M6475" i="1" s="1"/>
  <c r="L6476" i="1"/>
  <c r="M6476" i="1" s="1"/>
  <c r="L6477" i="1"/>
  <c r="M6477" i="1" s="1"/>
  <c r="L6478" i="1"/>
  <c r="M6478" i="1" s="1"/>
  <c r="L6479" i="1"/>
  <c r="M6479" i="1" s="1"/>
  <c r="L6480" i="1"/>
  <c r="M6480" i="1" s="1"/>
  <c r="L6481" i="1"/>
  <c r="M6481" i="1" s="1"/>
  <c r="L6482" i="1"/>
  <c r="M6482" i="1" s="1"/>
  <c r="L6483" i="1"/>
  <c r="M6483" i="1" s="1"/>
  <c r="L6484" i="1"/>
  <c r="M6484" i="1" s="1"/>
  <c r="L6485" i="1"/>
  <c r="M6485" i="1" s="1"/>
  <c r="L6486" i="1"/>
  <c r="M6486" i="1" s="1"/>
  <c r="L6487" i="1"/>
  <c r="M6487" i="1" s="1"/>
  <c r="L6488" i="1"/>
  <c r="M6488" i="1" s="1"/>
  <c r="L6489" i="1"/>
  <c r="M6489" i="1" s="1"/>
  <c r="L6490" i="1"/>
  <c r="M6490" i="1" s="1"/>
  <c r="L6491" i="1"/>
  <c r="M6491" i="1" s="1"/>
  <c r="L6492" i="1"/>
  <c r="M6492" i="1" s="1"/>
  <c r="L6493" i="1"/>
  <c r="M6493" i="1" s="1"/>
  <c r="L6494" i="1"/>
  <c r="M6494" i="1" s="1"/>
  <c r="L6495" i="1"/>
  <c r="M6495" i="1" s="1"/>
  <c r="L6496" i="1"/>
  <c r="M6496" i="1" s="1"/>
  <c r="L6497" i="1"/>
  <c r="M6497" i="1" s="1"/>
  <c r="L6498" i="1"/>
  <c r="M6498" i="1" s="1"/>
  <c r="L6499" i="1"/>
  <c r="M6499" i="1" s="1"/>
  <c r="L6500" i="1"/>
  <c r="M6500" i="1" s="1"/>
  <c r="L6501" i="1"/>
  <c r="M6501" i="1" s="1"/>
  <c r="L6502" i="1"/>
  <c r="M6502" i="1" s="1"/>
  <c r="L6503" i="1"/>
  <c r="M6503" i="1" s="1"/>
  <c r="L6504" i="1"/>
  <c r="M6504" i="1" s="1"/>
  <c r="L6505" i="1"/>
  <c r="M6505" i="1" s="1"/>
  <c r="L6506" i="1"/>
  <c r="M6506" i="1" s="1"/>
  <c r="L6507" i="1"/>
  <c r="M6507" i="1" s="1"/>
  <c r="L6508" i="1"/>
  <c r="M6508" i="1" s="1"/>
  <c r="L6509" i="1"/>
  <c r="M6509" i="1" s="1"/>
  <c r="L6510" i="1"/>
  <c r="M6510" i="1" s="1"/>
  <c r="L6511" i="1"/>
  <c r="M6511" i="1" s="1"/>
  <c r="L6512" i="1"/>
  <c r="M6512" i="1" s="1"/>
  <c r="L6513" i="1"/>
  <c r="M6513" i="1" s="1"/>
  <c r="L6514" i="1"/>
  <c r="M6514" i="1" s="1"/>
  <c r="L6515" i="1"/>
  <c r="M6515" i="1" s="1"/>
  <c r="L6516" i="1"/>
  <c r="M6516" i="1" s="1"/>
  <c r="L6517" i="1"/>
  <c r="M6517" i="1" s="1"/>
  <c r="L6518" i="1"/>
  <c r="M6518" i="1" s="1"/>
  <c r="L6519" i="1"/>
  <c r="M6519" i="1" s="1"/>
  <c r="L6520" i="1"/>
  <c r="M6520" i="1" s="1"/>
  <c r="L6521" i="1"/>
  <c r="M6521" i="1" s="1"/>
  <c r="L6522" i="1"/>
  <c r="M6522" i="1" s="1"/>
  <c r="L6523" i="1"/>
  <c r="M6523" i="1" s="1"/>
  <c r="L6524" i="1"/>
  <c r="M6524" i="1" s="1"/>
  <c r="L6525" i="1"/>
  <c r="M6525" i="1" s="1"/>
  <c r="L6526" i="1"/>
  <c r="M6526" i="1" s="1"/>
  <c r="L6527" i="1"/>
  <c r="M6527" i="1" s="1"/>
  <c r="L6528" i="1"/>
  <c r="M6528" i="1" s="1"/>
  <c r="L6529" i="1"/>
  <c r="M6529" i="1" s="1"/>
  <c r="L6530" i="1"/>
  <c r="M6530" i="1" s="1"/>
  <c r="L6531" i="1"/>
  <c r="M6531" i="1" s="1"/>
  <c r="L6532" i="1"/>
  <c r="M6532" i="1" s="1"/>
  <c r="L6533" i="1"/>
  <c r="M6533" i="1" s="1"/>
  <c r="L6534" i="1"/>
  <c r="M6534" i="1" s="1"/>
  <c r="L6535" i="1"/>
  <c r="M6535" i="1" s="1"/>
  <c r="L6536" i="1"/>
  <c r="M6536" i="1" s="1"/>
  <c r="L6537" i="1"/>
  <c r="M6537" i="1" s="1"/>
  <c r="L6538" i="1"/>
  <c r="M6538" i="1" s="1"/>
  <c r="L6539" i="1"/>
  <c r="M6539" i="1" s="1"/>
  <c r="L6540" i="1"/>
  <c r="M6540" i="1" s="1"/>
  <c r="L6541" i="1"/>
  <c r="M6541" i="1" s="1"/>
  <c r="L6542" i="1"/>
  <c r="M6542" i="1" s="1"/>
  <c r="L6543" i="1"/>
  <c r="M6543" i="1" s="1"/>
  <c r="L6544" i="1"/>
  <c r="M6544" i="1" s="1"/>
  <c r="L6545" i="1"/>
  <c r="M6545" i="1" s="1"/>
  <c r="L6546" i="1"/>
  <c r="M6546" i="1" s="1"/>
  <c r="L6547" i="1"/>
  <c r="M6547" i="1" s="1"/>
  <c r="L6548" i="1"/>
  <c r="M6548" i="1" s="1"/>
  <c r="L6549" i="1"/>
  <c r="M6549" i="1" s="1"/>
  <c r="L6550" i="1"/>
  <c r="M6550" i="1" s="1"/>
  <c r="L6551" i="1"/>
  <c r="M6551" i="1" s="1"/>
  <c r="L6552" i="1"/>
  <c r="M6552" i="1" s="1"/>
  <c r="L6553" i="1"/>
  <c r="M6553" i="1" s="1"/>
  <c r="L6554" i="1"/>
  <c r="M6554" i="1" s="1"/>
  <c r="L6555" i="1"/>
  <c r="M6555" i="1" s="1"/>
  <c r="L6556" i="1"/>
  <c r="M6556" i="1" s="1"/>
  <c r="L6557" i="1"/>
  <c r="M6557" i="1" s="1"/>
  <c r="L6558" i="1"/>
  <c r="M6558" i="1" s="1"/>
  <c r="L6559" i="1"/>
  <c r="M6559" i="1" s="1"/>
  <c r="L6560" i="1"/>
  <c r="M6560" i="1" s="1"/>
  <c r="L6561" i="1"/>
  <c r="M6561" i="1" s="1"/>
  <c r="L6562" i="1"/>
  <c r="M6562" i="1" s="1"/>
  <c r="L6563" i="1"/>
  <c r="M6563" i="1" s="1"/>
  <c r="L6564" i="1"/>
  <c r="M6564" i="1" s="1"/>
  <c r="L6565" i="1"/>
  <c r="M6565" i="1" s="1"/>
  <c r="L6566" i="1"/>
  <c r="M6566" i="1" s="1"/>
  <c r="L6567" i="1"/>
  <c r="M6567" i="1" s="1"/>
  <c r="L6568" i="1"/>
  <c r="M6568" i="1" s="1"/>
  <c r="L6569" i="1"/>
  <c r="M6569" i="1" s="1"/>
  <c r="L6570" i="1"/>
  <c r="M6570" i="1" s="1"/>
  <c r="L6571" i="1"/>
  <c r="M6571" i="1" s="1"/>
  <c r="L6572" i="1"/>
  <c r="M6572" i="1" s="1"/>
  <c r="L6573" i="1"/>
  <c r="M6573" i="1" s="1"/>
  <c r="L6574" i="1"/>
  <c r="M6574" i="1" s="1"/>
  <c r="L6575" i="1"/>
  <c r="M6575" i="1" s="1"/>
  <c r="L6576" i="1"/>
  <c r="M6576" i="1" s="1"/>
  <c r="L6577" i="1"/>
  <c r="M6577" i="1" s="1"/>
  <c r="L6578" i="1"/>
  <c r="M6578" i="1" s="1"/>
  <c r="L6579" i="1"/>
  <c r="M6579" i="1" s="1"/>
  <c r="L6580" i="1"/>
  <c r="M6580" i="1" s="1"/>
  <c r="L6581" i="1"/>
  <c r="M6581" i="1" s="1"/>
  <c r="L6582" i="1"/>
  <c r="M6582" i="1" s="1"/>
  <c r="L6583" i="1"/>
  <c r="M6583" i="1" s="1"/>
  <c r="L6584" i="1"/>
  <c r="M6584" i="1" s="1"/>
  <c r="L6585" i="1"/>
  <c r="M6585" i="1" s="1"/>
  <c r="L6586" i="1"/>
  <c r="M6586" i="1" s="1"/>
  <c r="L6587" i="1"/>
  <c r="M6587" i="1" s="1"/>
  <c r="L6588" i="1"/>
  <c r="M6588" i="1" s="1"/>
  <c r="L6589" i="1"/>
  <c r="M6589" i="1" s="1"/>
  <c r="L6590" i="1"/>
  <c r="M6590" i="1" s="1"/>
  <c r="L6591" i="1"/>
  <c r="M6591" i="1" s="1"/>
  <c r="L6592" i="1"/>
  <c r="M6592" i="1" s="1"/>
  <c r="L6593" i="1"/>
  <c r="M6593" i="1" s="1"/>
  <c r="L6594" i="1"/>
  <c r="M6594" i="1" s="1"/>
  <c r="L6595" i="1"/>
  <c r="M6595" i="1" s="1"/>
  <c r="L6596" i="1"/>
  <c r="M6596" i="1" s="1"/>
  <c r="L6597" i="1"/>
  <c r="M6597" i="1" s="1"/>
  <c r="L6598" i="1"/>
  <c r="M6598" i="1" s="1"/>
  <c r="L6599" i="1"/>
  <c r="M6599" i="1" s="1"/>
  <c r="L6600" i="1"/>
  <c r="M6600" i="1" s="1"/>
  <c r="L6601" i="1"/>
  <c r="M6601" i="1" s="1"/>
  <c r="L6602" i="1"/>
  <c r="M6602" i="1" s="1"/>
  <c r="L6603" i="1"/>
  <c r="M6603" i="1" s="1"/>
  <c r="L6604" i="1"/>
  <c r="M6604" i="1" s="1"/>
  <c r="L6605" i="1"/>
  <c r="M6605" i="1" s="1"/>
  <c r="L6606" i="1"/>
  <c r="M6606" i="1" s="1"/>
  <c r="L6607" i="1"/>
  <c r="M6607" i="1" s="1"/>
  <c r="L6608" i="1"/>
  <c r="M6608" i="1" s="1"/>
  <c r="L6609" i="1"/>
  <c r="M6609" i="1" s="1"/>
  <c r="L6610" i="1"/>
  <c r="M6610" i="1" s="1"/>
  <c r="L6611" i="1"/>
  <c r="M6611" i="1" s="1"/>
  <c r="L6612" i="1"/>
  <c r="M6612" i="1" s="1"/>
  <c r="L6613" i="1"/>
  <c r="M6613" i="1" s="1"/>
  <c r="L6614" i="1"/>
  <c r="M6614" i="1" s="1"/>
  <c r="L6615" i="1"/>
  <c r="M6615" i="1" s="1"/>
  <c r="L6616" i="1"/>
  <c r="M6616" i="1" s="1"/>
  <c r="L6617" i="1"/>
  <c r="M6617" i="1" s="1"/>
  <c r="L6618" i="1"/>
  <c r="M6618" i="1" s="1"/>
  <c r="L6619" i="1"/>
  <c r="M6619" i="1" s="1"/>
  <c r="L6620" i="1"/>
  <c r="M6620" i="1" s="1"/>
  <c r="L6621" i="1"/>
  <c r="M6621" i="1" s="1"/>
  <c r="L6622" i="1"/>
  <c r="M6622" i="1" s="1"/>
  <c r="L6623" i="1"/>
  <c r="M6623" i="1" s="1"/>
  <c r="L6624" i="1"/>
  <c r="M6624" i="1" s="1"/>
  <c r="L6625" i="1"/>
  <c r="M6625" i="1" s="1"/>
  <c r="L6626" i="1"/>
  <c r="M6626" i="1" s="1"/>
  <c r="L6627" i="1"/>
  <c r="M6627" i="1" s="1"/>
  <c r="L6628" i="1"/>
  <c r="M6628" i="1" s="1"/>
  <c r="L6629" i="1"/>
  <c r="M6629" i="1" s="1"/>
  <c r="L6630" i="1"/>
  <c r="M6630" i="1" s="1"/>
  <c r="L6631" i="1"/>
  <c r="M6631" i="1" s="1"/>
  <c r="L6632" i="1"/>
  <c r="M6632" i="1" s="1"/>
  <c r="L6633" i="1"/>
  <c r="M6633" i="1" s="1"/>
  <c r="L6634" i="1"/>
  <c r="M6634" i="1" s="1"/>
  <c r="L6635" i="1"/>
  <c r="M6635" i="1" s="1"/>
  <c r="L6636" i="1"/>
  <c r="M6636" i="1" s="1"/>
  <c r="L6637" i="1"/>
  <c r="M6637" i="1" s="1"/>
  <c r="L6638" i="1"/>
  <c r="M6638" i="1" s="1"/>
  <c r="L6639" i="1"/>
  <c r="M6639" i="1" s="1"/>
  <c r="L6640" i="1"/>
  <c r="M6640" i="1" s="1"/>
  <c r="L6641" i="1"/>
  <c r="M6641" i="1" s="1"/>
  <c r="L6642" i="1"/>
  <c r="M6642" i="1" s="1"/>
  <c r="L6643" i="1"/>
  <c r="M6643" i="1" s="1"/>
  <c r="L6644" i="1"/>
  <c r="M6644" i="1" s="1"/>
  <c r="L6645" i="1"/>
  <c r="M6645" i="1" s="1"/>
  <c r="L6646" i="1"/>
  <c r="M6646" i="1" s="1"/>
  <c r="L6647" i="1"/>
  <c r="M6647" i="1" s="1"/>
  <c r="L6648" i="1"/>
  <c r="M6648" i="1" s="1"/>
  <c r="L6649" i="1"/>
  <c r="M6649" i="1" s="1"/>
  <c r="L6650" i="1"/>
  <c r="M6650" i="1" s="1"/>
  <c r="L6651" i="1"/>
  <c r="M6651" i="1" s="1"/>
  <c r="L6652" i="1"/>
  <c r="M6652" i="1" s="1"/>
  <c r="L6653" i="1"/>
  <c r="M6653" i="1" s="1"/>
  <c r="L6654" i="1"/>
  <c r="M6654" i="1" s="1"/>
  <c r="L6655" i="1"/>
  <c r="M6655" i="1" s="1"/>
  <c r="L6656" i="1"/>
  <c r="M6656" i="1" s="1"/>
  <c r="L6657" i="1"/>
  <c r="M6657" i="1" s="1"/>
  <c r="L6658" i="1"/>
  <c r="M6658" i="1" s="1"/>
  <c r="L6659" i="1"/>
  <c r="M6659" i="1" s="1"/>
  <c r="L6660" i="1"/>
  <c r="M6660" i="1" s="1"/>
  <c r="L6661" i="1"/>
  <c r="M6661" i="1" s="1"/>
  <c r="L6662" i="1"/>
  <c r="M6662" i="1" s="1"/>
  <c r="L6663" i="1"/>
  <c r="M6663" i="1" s="1"/>
  <c r="L6664" i="1"/>
  <c r="M6664" i="1" s="1"/>
  <c r="L6665" i="1"/>
  <c r="M6665" i="1" s="1"/>
  <c r="L6666" i="1"/>
  <c r="M6666" i="1" s="1"/>
  <c r="L6667" i="1"/>
  <c r="M6667" i="1" s="1"/>
  <c r="L6668" i="1"/>
  <c r="M6668" i="1" s="1"/>
  <c r="L6669" i="1"/>
  <c r="M6669" i="1" s="1"/>
  <c r="L6670" i="1"/>
  <c r="M6670" i="1" s="1"/>
  <c r="L6671" i="1"/>
  <c r="M6671" i="1" s="1"/>
  <c r="L6672" i="1"/>
  <c r="M6672" i="1" s="1"/>
  <c r="L6673" i="1"/>
  <c r="M6673" i="1" s="1"/>
  <c r="L6674" i="1"/>
  <c r="M6674" i="1" s="1"/>
  <c r="L6675" i="1"/>
  <c r="M6675" i="1" s="1"/>
  <c r="L6676" i="1"/>
  <c r="M6676" i="1" s="1"/>
  <c r="L6677" i="1"/>
  <c r="M6677" i="1" s="1"/>
  <c r="L6678" i="1"/>
  <c r="M6678" i="1" s="1"/>
  <c r="L6679" i="1"/>
  <c r="M6679" i="1" s="1"/>
  <c r="L6680" i="1"/>
  <c r="M6680" i="1" s="1"/>
  <c r="L6681" i="1"/>
  <c r="M6681" i="1" s="1"/>
  <c r="L6682" i="1"/>
  <c r="M6682" i="1" s="1"/>
  <c r="L6683" i="1"/>
  <c r="M6683" i="1" s="1"/>
  <c r="L6684" i="1"/>
  <c r="M6684" i="1" s="1"/>
  <c r="L6685" i="1"/>
  <c r="M6685" i="1" s="1"/>
  <c r="L6686" i="1"/>
  <c r="M6686" i="1" s="1"/>
  <c r="L6687" i="1"/>
  <c r="M6687" i="1" s="1"/>
  <c r="L6688" i="1"/>
  <c r="M6688" i="1" s="1"/>
  <c r="L6689" i="1"/>
  <c r="M6689" i="1" s="1"/>
  <c r="L6690" i="1"/>
  <c r="M6690" i="1" s="1"/>
  <c r="L6691" i="1"/>
  <c r="M6691" i="1" s="1"/>
  <c r="L6692" i="1"/>
  <c r="M6692" i="1" s="1"/>
  <c r="L6693" i="1"/>
  <c r="M6693" i="1" s="1"/>
  <c r="L6694" i="1"/>
  <c r="M6694" i="1" s="1"/>
  <c r="L6695" i="1"/>
  <c r="M6695" i="1" s="1"/>
  <c r="L6696" i="1"/>
  <c r="M6696" i="1" s="1"/>
  <c r="L6697" i="1"/>
  <c r="M6697" i="1" s="1"/>
  <c r="L6698" i="1"/>
  <c r="M6698" i="1" s="1"/>
  <c r="L6699" i="1"/>
  <c r="M6699" i="1" s="1"/>
  <c r="L6700" i="1"/>
  <c r="M6700" i="1" s="1"/>
  <c r="L6701" i="1"/>
  <c r="M6701" i="1" s="1"/>
  <c r="L6702" i="1"/>
  <c r="M6702" i="1" s="1"/>
  <c r="L6703" i="1"/>
  <c r="M6703" i="1" s="1"/>
  <c r="L6704" i="1"/>
  <c r="M6704" i="1" s="1"/>
  <c r="L6705" i="1"/>
  <c r="M6705" i="1" s="1"/>
  <c r="L6706" i="1"/>
  <c r="M6706" i="1" s="1"/>
  <c r="L6707" i="1"/>
  <c r="M6707" i="1" s="1"/>
  <c r="L6708" i="1"/>
  <c r="M6708" i="1" s="1"/>
  <c r="L6709" i="1"/>
  <c r="M6709" i="1" s="1"/>
  <c r="L6710" i="1"/>
  <c r="M6710" i="1" s="1"/>
  <c r="L6711" i="1"/>
  <c r="M6711" i="1" s="1"/>
  <c r="L6712" i="1"/>
  <c r="M6712" i="1" s="1"/>
  <c r="L6713" i="1"/>
  <c r="M6713" i="1" s="1"/>
  <c r="L6714" i="1"/>
  <c r="M6714" i="1" s="1"/>
  <c r="L6715" i="1"/>
  <c r="M6715" i="1" s="1"/>
  <c r="L6716" i="1"/>
  <c r="M6716" i="1" s="1"/>
  <c r="L6717" i="1"/>
  <c r="M6717" i="1" s="1"/>
  <c r="L6718" i="1"/>
  <c r="M6718" i="1" s="1"/>
  <c r="L6719" i="1"/>
  <c r="M6719" i="1" s="1"/>
  <c r="L6720" i="1"/>
  <c r="M6720" i="1" s="1"/>
  <c r="L6721" i="1"/>
  <c r="M6721" i="1" s="1"/>
  <c r="L6722" i="1"/>
  <c r="M6722" i="1" s="1"/>
  <c r="L6723" i="1"/>
  <c r="M6723" i="1" s="1"/>
  <c r="L6724" i="1"/>
  <c r="M6724" i="1" s="1"/>
  <c r="L6725" i="1"/>
  <c r="M6725" i="1" s="1"/>
  <c r="L6726" i="1"/>
  <c r="M6726" i="1" s="1"/>
  <c r="L6727" i="1"/>
  <c r="M6727" i="1" s="1"/>
  <c r="L6728" i="1"/>
  <c r="M6728" i="1" s="1"/>
  <c r="L6729" i="1"/>
  <c r="M6729" i="1" s="1"/>
  <c r="L6730" i="1"/>
  <c r="M6730" i="1" s="1"/>
  <c r="L6731" i="1"/>
  <c r="M6731" i="1" s="1"/>
  <c r="L6732" i="1"/>
  <c r="M6732" i="1" s="1"/>
  <c r="L6733" i="1"/>
  <c r="M6733" i="1" s="1"/>
  <c r="L6734" i="1"/>
  <c r="M6734" i="1" s="1"/>
  <c r="L6735" i="1"/>
  <c r="M6735" i="1" s="1"/>
  <c r="L6736" i="1"/>
  <c r="M6736" i="1" s="1"/>
  <c r="L6737" i="1"/>
  <c r="M6737" i="1" s="1"/>
  <c r="L6738" i="1"/>
  <c r="M6738" i="1" s="1"/>
  <c r="L6739" i="1"/>
  <c r="M6739" i="1" s="1"/>
  <c r="L6740" i="1"/>
  <c r="M6740" i="1" s="1"/>
  <c r="L6741" i="1"/>
  <c r="M6741" i="1" s="1"/>
  <c r="L6742" i="1"/>
  <c r="M6742" i="1" s="1"/>
  <c r="L6743" i="1"/>
  <c r="M6743" i="1" s="1"/>
  <c r="L6744" i="1"/>
  <c r="M6744" i="1" s="1"/>
  <c r="L6745" i="1"/>
  <c r="M6745" i="1" s="1"/>
  <c r="L6746" i="1"/>
  <c r="M6746" i="1" s="1"/>
  <c r="L6747" i="1"/>
  <c r="M6747" i="1" s="1"/>
  <c r="L6748" i="1"/>
  <c r="M6748" i="1" s="1"/>
  <c r="L6749" i="1"/>
  <c r="M6749" i="1" s="1"/>
  <c r="L6750" i="1"/>
  <c r="M6750" i="1" s="1"/>
  <c r="L6751" i="1"/>
  <c r="M6751" i="1" s="1"/>
  <c r="L6752" i="1"/>
  <c r="M6752" i="1" s="1"/>
  <c r="L6753" i="1"/>
  <c r="M6753" i="1" s="1"/>
  <c r="L6754" i="1"/>
  <c r="M6754" i="1" s="1"/>
  <c r="L6755" i="1"/>
  <c r="M6755" i="1" s="1"/>
  <c r="L6756" i="1"/>
  <c r="M6756" i="1" s="1"/>
  <c r="L6757" i="1"/>
  <c r="M6757" i="1" s="1"/>
  <c r="L6758" i="1"/>
  <c r="M6758" i="1" s="1"/>
  <c r="L6759" i="1"/>
  <c r="M6759" i="1" s="1"/>
  <c r="L6760" i="1"/>
  <c r="M6760" i="1" s="1"/>
  <c r="L6761" i="1"/>
  <c r="M6761" i="1" s="1"/>
  <c r="L6762" i="1"/>
  <c r="M6762" i="1" s="1"/>
  <c r="L6763" i="1"/>
  <c r="M6763" i="1" s="1"/>
  <c r="L6764" i="1"/>
  <c r="M6764" i="1" s="1"/>
  <c r="L6765" i="1"/>
  <c r="M6765" i="1" s="1"/>
  <c r="L6766" i="1"/>
  <c r="M6766" i="1" s="1"/>
  <c r="L6767" i="1"/>
  <c r="M6767" i="1" s="1"/>
  <c r="L6768" i="1"/>
  <c r="M6768" i="1" s="1"/>
  <c r="L6769" i="1"/>
  <c r="M6769" i="1" s="1"/>
  <c r="L6770" i="1"/>
  <c r="M6770" i="1" s="1"/>
  <c r="L6771" i="1"/>
  <c r="M6771" i="1" s="1"/>
  <c r="L6772" i="1"/>
  <c r="M6772" i="1" s="1"/>
  <c r="L6773" i="1"/>
  <c r="M6773" i="1" s="1"/>
  <c r="L6774" i="1"/>
  <c r="M6774" i="1" s="1"/>
  <c r="L6775" i="1"/>
  <c r="M6775" i="1" s="1"/>
  <c r="L6776" i="1"/>
  <c r="M6776" i="1" s="1"/>
  <c r="L6777" i="1"/>
  <c r="M6777" i="1" s="1"/>
  <c r="L6778" i="1"/>
  <c r="M6778" i="1" s="1"/>
  <c r="L6779" i="1"/>
  <c r="M6779" i="1" s="1"/>
  <c r="L6780" i="1"/>
  <c r="M6780" i="1" s="1"/>
  <c r="L6781" i="1"/>
  <c r="M6781" i="1" s="1"/>
  <c r="L6782" i="1"/>
  <c r="M6782" i="1" s="1"/>
  <c r="L6783" i="1"/>
  <c r="M6783" i="1" s="1"/>
  <c r="L6784" i="1"/>
  <c r="M6784" i="1" s="1"/>
  <c r="L6785" i="1"/>
  <c r="M6785" i="1" s="1"/>
  <c r="L6786" i="1"/>
  <c r="M6786" i="1" s="1"/>
  <c r="L6787" i="1"/>
  <c r="M6787" i="1" s="1"/>
  <c r="L6788" i="1"/>
  <c r="M6788" i="1" s="1"/>
  <c r="L6789" i="1"/>
  <c r="M6789" i="1" s="1"/>
  <c r="L6790" i="1"/>
  <c r="M6790" i="1" s="1"/>
  <c r="L6791" i="1"/>
  <c r="M6791" i="1" s="1"/>
  <c r="L6792" i="1"/>
  <c r="M6792" i="1" s="1"/>
  <c r="L6793" i="1"/>
  <c r="M6793" i="1" s="1"/>
  <c r="L6794" i="1"/>
  <c r="M6794" i="1" s="1"/>
  <c r="L6795" i="1"/>
  <c r="M6795" i="1" s="1"/>
  <c r="L6796" i="1"/>
  <c r="M6796" i="1" s="1"/>
  <c r="L6797" i="1"/>
  <c r="M6797" i="1" s="1"/>
  <c r="L6798" i="1"/>
  <c r="M6798" i="1" s="1"/>
  <c r="L6799" i="1"/>
  <c r="M6799" i="1" s="1"/>
  <c r="L6800" i="1"/>
  <c r="M6800" i="1" s="1"/>
  <c r="L6801" i="1"/>
  <c r="M6801" i="1" s="1"/>
  <c r="L6802" i="1"/>
  <c r="M6802" i="1" s="1"/>
  <c r="L6803" i="1"/>
  <c r="M6803" i="1" s="1"/>
  <c r="L6804" i="1"/>
  <c r="M6804" i="1" s="1"/>
  <c r="L6805" i="1"/>
  <c r="M6805" i="1" s="1"/>
  <c r="L6806" i="1"/>
  <c r="M6806" i="1" s="1"/>
  <c r="L6807" i="1"/>
  <c r="M6807" i="1" s="1"/>
  <c r="L6808" i="1"/>
  <c r="M6808" i="1" s="1"/>
  <c r="L6809" i="1"/>
  <c r="M6809" i="1" s="1"/>
  <c r="L6810" i="1"/>
  <c r="M6810" i="1" s="1"/>
  <c r="L6811" i="1"/>
  <c r="M6811" i="1" s="1"/>
  <c r="L6812" i="1"/>
  <c r="M6812" i="1" s="1"/>
  <c r="L6813" i="1"/>
  <c r="M6813" i="1" s="1"/>
  <c r="L6814" i="1"/>
  <c r="M6814" i="1" s="1"/>
  <c r="L6815" i="1"/>
  <c r="M6815" i="1" s="1"/>
  <c r="L6816" i="1"/>
  <c r="M6816" i="1" s="1"/>
  <c r="L6817" i="1"/>
  <c r="M6817" i="1" s="1"/>
  <c r="L6818" i="1"/>
  <c r="M6818" i="1" s="1"/>
  <c r="L6819" i="1"/>
  <c r="M6819" i="1" s="1"/>
  <c r="L6820" i="1"/>
  <c r="M6820" i="1" s="1"/>
  <c r="L6821" i="1"/>
  <c r="M6821" i="1" s="1"/>
  <c r="L6822" i="1"/>
  <c r="M6822" i="1" s="1"/>
  <c r="L6823" i="1"/>
  <c r="M6823" i="1" s="1"/>
  <c r="L6824" i="1"/>
  <c r="M6824" i="1" s="1"/>
  <c r="L6825" i="1"/>
  <c r="M6825" i="1" s="1"/>
  <c r="L6826" i="1"/>
  <c r="M6826" i="1" s="1"/>
  <c r="L6827" i="1"/>
  <c r="M6827" i="1" s="1"/>
  <c r="L6828" i="1"/>
  <c r="M6828" i="1" s="1"/>
  <c r="L6829" i="1"/>
  <c r="M6829" i="1" s="1"/>
  <c r="L6830" i="1"/>
  <c r="M6830" i="1" s="1"/>
  <c r="L6831" i="1"/>
  <c r="M6831" i="1" s="1"/>
  <c r="L6832" i="1"/>
  <c r="M6832" i="1" s="1"/>
  <c r="L6833" i="1"/>
  <c r="M6833" i="1" s="1"/>
  <c r="L6834" i="1"/>
  <c r="M6834" i="1" s="1"/>
  <c r="L6835" i="1"/>
  <c r="M6835" i="1" s="1"/>
  <c r="L6836" i="1"/>
  <c r="M6836" i="1" s="1"/>
  <c r="L6837" i="1"/>
  <c r="M6837" i="1" s="1"/>
  <c r="L6838" i="1"/>
  <c r="M6838" i="1" s="1"/>
  <c r="L6839" i="1"/>
  <c r="M6839" i="1" s="1"/>
  <c r="L6840" i="1"/>
  <c r="M6840" i="1" s="1"/>
  <c r="L6841" i="1"/>
  <c r="M6841" i="1" s="1"/>
  <c r="L6842" i="1"/>
  <c r="M6842" i="1" s="1"/>
  <c r="L6843" i="1"/>
  <c r="M6843" i="1" s="1"/>
  <c r="L6844" i="1"/>
  <c r="M6844" i="1" s="1"/>
  <c r="L6845" i="1"/>
  <c r="M6845" i="1" s="1"/>
  <c r="L6846" i="1"/>
  <c r="M6846" i="1" s="1"/>
  <c r="L6847" i="1"/>
  <c r="M6847" i="1" s="1"/>
  <c r="L6848" i="1"/>
  <c r="M6848" i="1" s="1"/>
  <c r="L6849" i="1"/>
  <c r="M6849" i="1" s="1"/>
  <c r="L6850" i="1"/>
  <c r="M6850" i="1" s="1"/>
  <c r="L6851" i="1"/>
  <c r="M6851" i="1" s="1"/>
  <c r="L6852" i="1"/>
  <c r="M6852" i="1" s="1"/>
  <c r="L6853" i="1"/>
  <c r="M6853" i="1" s="1"/>
  <c r="L6854" i="1"/>
  <c r="M6854" i="1" s="1"/>
  <c r="L6855" i="1"/>
  <c r="M6855" i="1" s="1"/>
  <c r="L6856" i="1"/>
  <c r="M6856" i="1" s="1"/>
  <c r="L6857" i="1"/>
  <c r="M6857" i="1" s="1"/>
  <c r="L6858" i="1"/>
  <c r="M6858" i="1" s="1"/>
  <c r="L6859" i="1"/>
  <c r="M6859" i="1" s="1"/>
  <c r="L6860" i="1"/>
  <c r="M6860" i="1" s="1"/>
  <c r="L6861" i="1"/>
  <c r="M6861" i="1" s="1"/>
  <c r="L6862" i="1"/>
  <c r="M6862" i="1" s="1"/>
  <c r="L6863" i="1"/>
  <c r="M6863" i="1" s="1"/>
  <c r="L6864" i="1"/>
  <c r="M6864" i="1" s="1"/>
  <c r="L6865" i="1"/>
  <c r="M6865" i="1" s="1"/>
  <c r="L6866" i="1"/>
  <c r="M6866" i="1" s="1"/>
  <c r="L6867" i="1"/>
  <c r="M6867" i="1" s="1"/>
  <c r="L6868" i="1"/>
  <c r="M6868" i="1" s="1"/>
  <c r="L6869" i="1"/>
  <c r="M6869" i="1" s="1"/>
  <c r="L6870" i="1"/>
  <c r="M6870" i="1" s="1"/>
  <c r="L6871" i="1"/>
  <c r="M6871" i="1" s="1"/>
  <c r="L6872" i="1"/>
  <c r="M6872" i="1" s="1"/>
  <c r="L6873" i="1"/>
  <c r="M6873" i="1" s="1"/>
  <c r="L6874" i="1"/>
  <c r="M6874" i="1" s="1"/>
  <c r="L6875" i="1"/>
  <c r="M6875" i="1" s="1"/>
  <c r="L6876" i="1"/>
  <c r="M6876" i="1" s="1"/>
  <c r="L6877" i="1"/>
  <c r="M6877" i="1" s="1"/>
  <c r="L6878" i="1"/>
  <c r="M6878" i="1" s="1"/>
  <c r="L6879" i="1"/>
  <c r="M6879" i="1" s="1"/>
  <c r="L6880" i="1"/>
  <c r="M6880" i="1" s="1"/>
  <c r="L6881" i="1"/>
  <c r="M6881" i="1" s="1"/>
  <c r="L6882" i="1"/>
  <c r="M6882" i="1" s="1"/>
  <c r="L6883" i="1"/>
  <c r="M6883" i="1" s="1"/>
  <c r="L6884" i="1"/>
  <c r="M6884" i="1" s="1"/>
  <c r="L6885" i="1"/>
  <c r="M6885" i="1" s="1"/>
  <c r="L6886" i="1"/>
  <c r="M6886" i="1" s="1"/>
  <c r="L6887" i="1"/>
  <c r="M6887" i="1" s="1"/>
  <c r="L6888" i="1"/>
  <c r="M6888" i="1" s="1"/>
  <c r="L6889" i="1"/>
  <c r="M6889" i="1" s="1"/>
  <c r="L6890" i="1"/>
  <c r="M6890" i="1" s="1"/>
  <c r="L6891" i="1"/>
  <c r="M6891" i="1" s="1"/>
  <c r="L6892" i="1"/>
  <c r="M6892" i="1" s="1"/>
  <c r="L6893" i="1"/>
  <c r="M6893" i="1" s="1"/>
  <c r="L6894" i="1"/>
  <c r="M6894" i="1" s="1"/>
  <c r="L6895" i="1"/>
  <c r="M6895" i="1" s="1"/>
  <c r="L6896" i="1"/>
  <c r="M6896" i="1" s="1"/>
  <c r="L6897" i="1"/>
  <c r="M6897" i="1" s="1"/>
  <c r="L6898" i="1"/>
  <c r="M6898" i="1" s="1"/>
  <c r="L6899" i="1"/>
  <c r="M6899" i="1" s="1"/>
  <c r="L6900" i="1"/>
  <c r="M6900" i="1" s="1"/>
  <c r="L6901" i="1"/>
  <c r="M6901" i="1" s="1"/>
  <c r="L6902" i="1"/>
  <c r="M6902" i="1" s="1"/>
  <c r="L6903" i="1"/>
  <c r="M6903" i="1" s="1"/>
  <c r="L6904" i="1"/>
  <c r="M6904" i="1" s="1"/>
  <c r="L6905" i="1"/>
  <c r="M6905" i="1" s="1"/>
  <c r="L6906" i="1"/>
  <c r="M6906" i="1" s="1"/>
  <c r="L6907" i="1"/>
  <c r="M6907" i="1" s="1"/>
  <c r="L6908" i="1"/>
  <c r="M6908" i="1" s="1"/>
  <c r="L6909" i="1"/>
  <c r="M6909" i="1" s="1"/>
  <c r="L6910" i="1"/>
  <c r="M6910" i="1" s="1"/>
  <c r="L6911" i="1"/>
  <c r="M6911" i="1" s="1"/>
  <c r="L6912" i="1"/>
  <c r="M6912" i="1" s="1"/>
  <c r="L6913" i="1"/>
  <c r="M6913" i="1" s="1"/>
  <c r="L6914" i="1"/>
  <c r="M6914" i="1" s="1"/>
  <c r="L6915" i="1"/>
  <c r="M6915" i="1" s="1"/>
  <c r="L6916" i="1"/>
  <c r="M6916" i="1" s="1"/>
  <c r="L6917" i="1"/>
  <c r="M6917" i="1" s="1"/>
  <c r="L6918" i="1"/>
  <c r="M6918" i="1" s="1"/>
  <c r="L6919" i="1"/>
  <c r="M6919" i="1" s="1"/>
  <c r="L6920" i="1"/>
  <c r="M6920" i="1" s="1"/>
  <c r="L6921" i="1"/>
  <c r="M6921" i="1" s="1"/>
  <c r="L6922" i="1"/>
  <c r="M6922" i="1" s="1"/>
  <c r="L6923" i="1"/>
  <c r="M6923" i="1" s="1"/>
  <c r="L6924" i="1"/>
  <c r="M6924" i="1" s="1"/>
  <c r="L6925" i="1"/>
  <c r="M6925" i="1" s="1"/>
  <c r="L6926" i="1"/>
  <c r="M6926" i="1" s="1"/>
  <c r="L6927" i="1"/>
  <c r="M6927" i="1" s="1"/>
  <c r="L6928" i="1"/>
  <c r="M6928" i="1" s="1"/>
  <c r="L6929" i="1"/>
  <c r="M6929" i="1" s="1"/>
  <c r="L6930" i="1"/>
  <c r="M6930" i="1" s="1"/>
  <c r="L6931" i="1"/>
  <c r="M6931" i="1" s="1"/>
  <c r="L6932" i="1"/>
  <c r="M6932" i="1" s="1"/>
  <c r="L6933" i="1"/>
  <c r="M6933" i="1" s="1"/>
  <c r="L6934" i="1"/>
  <c r="M6934" i="1" s="1"/>
  <c r="L6935" i="1"/>
  <c r="M6935" i="1" s="1"/>
  <c r="L6936" i="1"/>
  <c r="M6936" i="1" s="1"/>
  <c r="L6937" i="1"/>
  <c r="M6937" i="1" s="1"/>
  <c r="L6938" i="1"/>
  <c r="M6938" i="1" s="1"/>
  <c r="L6939" i="1"/>
  <c r="M6939" i="1" s="1"/>
  <c r="L6940" i="1"/>
  <c r="M6940" i="1" s="1"/>
  <c r="L6941" i="1"/>
  <c r="M6941" i="1" s="1"/>
  <c r="L6942" i="1"/>
  <c r="M6942" i="1" s="1"/>
  <c r="L6943" i="1"/>
  <c r="M6943" i="1" s="1"/>
  <c r="L6944" i="1"/>
  <c r="M6944" i="1" s="1"/>
  <c r="L6945" i="1"/>
  <c r="M6945" i="1" s="1"/>
  <c r="L6946" i="1"/>
  <c r="M6946" i="1" s="1"/>
  <c r="L6947" i="1"/>
  <c r="M6947" i="1" s="1"/>
  <c r="L6948" i="1"/>
  <c r="M6948" i="1" s="1"/>
  <c r="L6949" i="1"/>
  <c r="M6949" i="1" s="1"/>
  <c r="L6950" i="1"/>
  <c r="M6950" i="1" s="1"/>
  <c r="L6951" i="1"/>
  <c r="M6951" i="1" s="1"/>
  <c r="L6952" i="1"/>
  <c r="M6952" i="1" s="1"/>
  <c r="L6953" i="1"/>
  <c r="M6953" i="1" s="1"/>
  <c r="L6954" i="1"/>
  <c r="M6954" i="1" s="1"/>
  <c r="L6955" i="1"/>
  <c r="M6955" i="1" s="1"/>
  <c r="L6956" i="1"/>
  <c r="M6956" i="1" s="1"/>
  <c r="L6957" i="1"/>
  <c r="M6957" i="1" s="1"/>
  <c r="L6958" i="1"/>
  <c r="M6958" i="1" s="1"/>
  <c r="L6959" i="1"/>
  <c r="M6959" i="1" s="1"/>
  <c r="L6960" i="1"/>
  <c r="M6960" i="1" s="1"/>
  <c r="L6961" i="1"/>
  <c r="M6961" i="1" s="1"/>
  <c r="L6962" i="1"/>
  <c r="M6962" i="1" s="1"/>
  <c r="L6963" i="1"/>
  <c r="M6963" i="1" s="1"/>
  <c r="L6964" i="1"/>
  <c r="M6964" i="1" s="1"/>
  <c r="L6965" i="1"/>
  <c r="M6965" i="1" s="1"/>
  <c r="L6966" i="1"/>
  <c r="M6966" i="1" s="1"/>
  <c r="L6967" i="1"/>
  <c r="M6967" i="1" s="1"/>
  <c r="L6968" i="1"/>
  <c r="M6968" i="1" s="1"/>
  <c r="L6969" i="1"/>
  <c r="M6969" i="1" s="1"/>
  <c r="L6970" i="1"/>
  <c r="M6970" i="1" s="1"/>
  <c r="L6971" i="1"/>
  <c r="M6971" i="1" s="1"/>
  <c r="L6972" i="1"/>
  <c r="M6972" i="1" s="1"/>
  <c r="M6974" i="1"/>
  <c r="L6980" i="1"/>
  <c r="M6980" i="1" s="1"/>
  <c r="L6981" i="1"/>
  <c r="M6981" i="1" s="1"/>
  <c r="L6982" i="1"/>
  <c r="M6982" i="1" s="1"/>
  <c r="L6983" i="1"/>
  <c r="M6983" i="1" s="1"/>
  <c r="L7007" i="1"/>
  <c r="M7007" i="1" s="1"/>
  <c r="L7010" i="1"/>
  <c r="M7010" i="1" s="1"/>
  <c r="L7016" i="1"/>
  <c r="M7016" i="1" s="1"/>
  <c r="L7025" i="1"/>
  <c r="M7025" i="1" s="1"/>
  <c r="M7031" i="1"/>
  <c r="L7034" i="1"/>
  <c r="M7034" i="1" s="1"/>
  <c r="L7035" i="1"/>
  <c r="M7035" i="1" s="1"/>
  <c r="L7036" i="1"/>
  <c r="M7036" i="1" s="1"/>
  <c r="L7037" i="1"/>
  <c r="M7037" i="1" s="1"/>
  <c r="L7038" i="1"/>
  <c r="M7038" i="1" s="1"/>
  <c r="L7039" i="1"/>
  <c r="M7039" i="1" s="1"/>
  <c r="L7040" i="1"/>
  <c r="M7040" i="1" s="1"/>
  <c r="L7041" i="1"/>
  <c r="M7041" i="1" s="1"/>
  <c r="L7042" i="1"/>
  <c r="M7042" i="1" s="1"/>
  <c r="L7043" i="1"/>
  <c r="M7043" i="1" s="1"/>
  <c r="L7044" i="1"/>
  <c r="M7044" i="1" s="1"/>
  <c r="L7101" i="1"/>
  <c r="M7101" i="1" s="1"/>
  <c r="L7102" i="1"/>
  <c r="M7102" i="1" s="1"/>
  <c r="L7105" i="1"/>
  <c r="M7105" i="1" s="1"/>
  <c r="L7123" i="1"/>
  <c r="M7123" i="1" s="1"/>
  <c r="L7129" i="1"/>
  <c r="M7129" i="1" s="1"/>
  <c r="L7132" i="1"/>
  <c r="M7132" i="1" s="1"/>
  <c r="L7133" i="1"/>
  <c r="M7133" i="1" s="1"/>
  <c r="L7135" i="1"/>
  <c r="M7135" i="1" s="1"/>
  <c r="L7138" i="1"/>
  <c r="M7138" i="1" s="1"/>
  <c r="L7140" i="1"/>
  <c r="M7140" i="1" s="1"/>
  <c r="M7150" i="1"/>
  <c r="L7155" i="1"/>
  <c r="M7155" i="1" s="1"/>
  <c r="L7156" i="1"/>
  <c r="M7156" i="1" s="1"/>
  <c r="L7157" i="1"/>
  <c r="M7157" i="1" s="1"/>
  <c r="L7158" i="1"/>
  <c r="M7158" i="1" s="1"/>
  <c r="L7167" i="1"/>
  <c r="M7167" i="1" s="1"/>
  <c r="L7172" i="1"/>
  <c r="M7172" i="1" s="1"/>
  <c r="L7173" i="1"/>
  <c r="M7173" i="1" s="1"/>
  <c r="L7174" i="1"/>
  <c r="M7174" i="1" s="1"/>
  <c r="L7175" i="1"/>
  <c r="M7175" i="1" s="1"/>
  <c r="L7176" i="1"/>
  <c r="M7176" i="1" s="1"/>
  <c r="L7183" i="1"/>
  <c r="M7183" i="1" s="1"/>
  <c r="L7184" i="1"/>
  <c r="M7184" i="1" s="1"/>
  <c r="L7185" i="1"/>
  <c r="M7185" i="1" s="1"/>
  <c r="L7186" i="1"/>
  <c r="M7186" i="1" s="1"/>
  <c r="L7187" i="1"/>
  <c r="M7187" i="1" s="1"/>
  <c r="L7188" i="1"/>
  <c r="M7188" i="1" s="1"/>
  <c r="L7189" i="1"/>
  <c r="M7189" i="1" s="1"/>
  <c r="L7190" i="1"/>
  <c r="M7190" i="1" s="1"/>
  <c r="L7191" i="1"/>
  <c r="M7191" i="1" s="1"/>
  <c r="L7194" i="1"/>
  <c r="M7194" i="1" s="1"/>
  <c r="L7195" i="1"/>
  <c r="M7195" i="1" s="1"/>
  <c r="L7196" i="1"/>
  <c r="M7196" i="1" s="1"/>
  <c r="L7197" i="1"/>
  <c r="M7197" i="1" s="1"/>
  <c r="L7198" i="1"/>
  <c r="M7198" i="1" s="1"/>
  <c r="L7199" i="1"/>
  <c r="M7199" i="1" s="1"/>
  <c r="L7206" i="1"/>
  <c r="M7206" i="1" s="1"/>
  <c r="L7207" i="1"/>
  <c r="M7207" i="1" s="1"/>
  <c r="L7209" i="1"/>
  <c r="M7209" i="1" s="1"/>
  <c r="L7213" i="1"/>
  <c r="M7213" i="1" s="1"/>
  <c r="L7214" i="1"/>
  <c r="M7214" i="1" s="1"/>
  <c r="L7215" i="1"/>
  <c r="M7215" i="1" s="1"/>
  <c r="L7216" i="1"/>
  <c r="M7216" i="1" s="1"/>
  <c r="L7217" i="1"/>
  <c r="M7217" i="1" s="1"/>
  <c r="L7221" i="1"/>
  <c r="M7221" i="1" s="1"/>
  <c r="L7222" i="1"/>
  <c r="M7222" i="1" s="1"/>
  <c r="L7223" i="1"/>
  <c r="M7223" i="1" s="1"/>
  <c r="L7224" i="1"/>
  <c r="M7224" i="1" s="1"/>
  <c r="L7225" i="1"/>
  <c r="M7225" i="1" s="1"/>
  <c r="L7226" i="1"/>
  <c r="M7226" i="1" s="1"/>
  <c r="L7232" i="1"/>
  <c r="M7232" i="1" s="1"/>
  <c r="L7233" i="1"/>
  <c r="M7233" i="1" s="1"/>
  <c r="L7234" i="1"/>
  <c r="M7234" i="1" s="1"/>
  <c r="L7235" i="1"/>
  <c r="M7235" i="1" s="1"/>
  <c r="L7236" i="1"/>
  <c r="M7236" i="1" s="1"/>
  <c r="L7237" i="1"/>
  <c r="M7237" i="1" s="1"/>
  <c r="L7240" i="1"/>
  <c r="M7240" i="1" s="1"/>
  <c r="L7241" i="1"/>
  <c r="M7241" i="1" s="1"/>
  <c r="L7247" i="1"/>
  <c r="M7247" i="1" s="1"/>
  <c r="L7248" i="1"/>
  <c r="M7248" i="1" s="1"/>
  <c r="L7250" i="1"/>
  <c r="M7250" i="1" s="1"/>
  <c r="L7251" i="1"/>
  <c r="M7251" i="1" s="1"/>
  <c r="L7252" i="1"/>
  <c r="M7252" i="1" s="1"/>
  <c r="L7253" i="1"/>
  <c r="M7253" i="1" s="1"/>
  <c r="L7254" i="1"/>
  <c r="M7254" i="1" s="1"/>
  <c r="L7255" i="1"/>
  <c r="M7255" i="1" s="1"/>
  <c r="L7256" i="1"/>
  <c r="M7256" i="1" s="1"/>
  <c r="L7257" i="1"/>
  <c r="M7257" i="1" s="1"/>
  <c r="L7262" i="1"/>
  <c r="M7262" i="1" s="1"/>
  <c r="M7266" i="1"/>
  <c r="L7272" i="1"/>
  <c r="M7272" i="1" s="1"/>
  <c r="M7279" i="1"/>
  <c r="M7294" i="1"/>
  <c r="L7320" i="1"/>
  <c r="M7320" i="1" s="1"/>
  <c r="L7321" i="1"/>
  <c r="M7321" i="1" s="1"/>
  <c r="L7322" i="1"/>
  <c r="M7322" i="1" s="1"/>
  <c r="L7323" i="1"/>
  <c r="M7323" i="1" s="1"/>
  <c r="L7324" i="1"/>
  <c r="M7324" i="1" s="1"/>
  <c r="L7325" i="1"/>
  <c r="M7325" i="1" s="1"/>
  <c r="L7326" i="1"/>
  <c r="M7326" i="1" s="1"/>
  <c r="L7327" i="1"/>
  <c r="M7327" i="1" s="1"/>
  <c r="L7328" i="1"/>
  <c r="M7328" i="1" s="1"/>
  <c r="L7329" i="1"/>
  <c r="M7329" i="1" s="1"/>
  <c r="L7330" i="1"/>
  <c r="M7330" i="1" s="1"/>
  <c r="L7331" i="1"/>
  <c r="M7331" i="1" s="1"/>
  <c r="L7348" i="1"/>
  <c r="M7348" i="1" s="1"/>
  <c r="L7352" i="1"/>
  <c r="M7352" i="1" s="1"/>
  <c r="M7367" i="1"/>
  <c r="L7370" i="1"/>
  <c r="M7370" i="1" s="1"/>
  <c r="L7371" i="1"/>
  <c r="M7371" i="1" s="1"/>
  <c r="L7372" i="1"/>
  <c r="M7372" i="1" s="1"/>
  <c r="L7373" i="1"/>
  <c r="M7373" i="1" s="1"/>
  <c r="L7374" i="1"/>
  <c r="M7374" i="1" s="1"/>
  <c r="L7375" i="1"/>
  <c r="M7375" i="1" s="1"/>
  <c r="L7376" i="1"/>
  <c r="M7376" i="1" s="1"/>
  <c r="L7377" i="1"/>
  <c r="M7377" i="1" s="1"/>
  <c r="L7378" i="1"/>
  <c r="M7378" i="1" s="1"/>
  <c r="L7379" i="1"/>
  <c r="M7379" i="1" s="1"/>
  <c r="L7380" i="1"/>
  <c r="M7380" i="1" s="1"/>
  <c r="L7381" i="1"/>
  <c r="M7381" i="1" s="1"/>
  <c r="L7382" i="1"/>
  <c r="M7382" i="1" s="1"/>
  <c r="L7383" i="1"/>
  <c r="M7383" i="1" s="1"/>
  <c r="L7384" i="1"/>
  <c r="M7384" i="1" s="1"/>
  <c r="L7385" i="1"/>
  <c r="M7385" i="1" s="1"/>
  <c r="L7386" i="1"/>
  <c r="M7386" i="1" s="1"/>
  <c r="L7387" i="1"/>
  <c r="M7387" i="1" s="1"/>
  <c r="L7388" i="1"/>
  <c r="M7388" i="1" s="1"/>
  <c r="L7389" i="1"/>
  <c r="M7389" i="1" s="1"/>
  <c r="L7390" i="1"/>
  <c r="M7390" i="1" s="1"/>
  <c r="L7391" i="1"/>
  <c r="M7391" i="1" s="1"/>
  <c r="L7392" i="1"/>
  <c r="M7392" i="1" s="1"/>
  <c r="L7393" i="1"/>
  <c r="M7393" i="1" s="1"/>
  <c r="L7394" i="1"/>
  <c r="M7394" i="1" s="1"/>
  <c r="L7395" i="1"/>
  <c r="M7395" i="1" s="1"/>
  <c r="L7396" i="1"/>
  <c r="M7396" i="1" s="1"/>
  <c r="L7397" i="1"/>
  <c r="M7397" i="1" s="1"/>
  <c r="L7398" i="1"/>
  <c r="M7398" i="1" s="1"/>
  <c r="L7399" i="1"/>
  <c r="M7399" i="1" s="1"/>
  <c r="L7400" i="1"/>
  <c r="M7400" i="1" s="1"/>
  <c r="L7401" i="1"/>
  <c r="M7401" i="1" s="1"/>
  <c r="L7402" i="1"/>
  <c r="M7402" i="1" s="1"/>
  <c r="L7403" i="1"/>
  <c r="M7403" i="1" s="1"/>
  <c r="L7404" i="1"/>
  <c r="M7404" i="1" s="1"/>
  <c r="L7405" i="1"/>
  <c r="M7405" i="1" s="1"/>
  <c r="L7406" i="1"/>
  <c r="M7406" i="1" s="1"/>
  <c r="L7407" i="1"/>
  <c r="M7407" i="1" s="1"/>
  <c r="L7408" i="1"/>
  <c r="M7408" i="1" s="1"/>
  <c r="L7409" i="1"/>
  <c r="M7409" i="1" s="1"/>
  <c r="L7410" i="1"/>
  <c r="M7410" i="1" s="1"/>
  <c r="L7411" i="1"/>
  <c r="M7411" i="1" s="1"/>
  <c r="L7412" i="1"/>
  <c r="M7412" i="1" s="1"/>
  <c r="L7413" i="1"/>
  <c r="M7413" i="1" s="1"/>
  <c r="L7414" i="1"/>
  <c r="M7414" i="1" s="1"/>
  <c r="L7415" i="1"/>
  <c r="M7415" i="1" s="1"/>
  <c r="L7416" i="1"/>
  <c r="M7416" i="1" s="1"/>
  <c r="L7417" i="1"/>
  <c r="M7417" i="1" s="1"/>
  <c r="L7418" i="1"/>
  <c r="M7418" i="1" s="1"/>
  <c r="L7419" i="1"/>
  <c r="M7419" i="1" s="1"/>
  <c r="L7420" i="1"/>
  <c r="M7420" i="1" s="1"/>
  <c r="L7421" i="1"/>
  <c r="M7421" i="1" s="1"/>
  <c r="L7422" i="1"/>
  <c r="M7422" i="1" s="1"/>
  <c r="L7423" i="1"/>
  <c r="M7423" i="1" s="1"/>
  <c r="L7424" i="1"/>
  <c r="M7424" i="1" s="1"/>
  <c r="L7425" i="1"/>
  <c r="M7425" i="1" s="1"/>
  <c r="L7426" i="1"/>
  <c r="M7426" i="1" s="1"/>
  <c r="L7427" i="1"/>
  <c r="M7427" i="1" s="1"/>
  <c r="L7428" i="1"/>
  <c r="M7428" i="1" s="1"/>
  <c r="L7429" i="1"/>
  <c r="M7429" i="1" s="1"/>
  <c r="L7430" i="1"/>
  <c r="M7430" i="1" s="1"/>
  <c r="L7431" i="1"/>
  <c r="M7431" i="1" s="1"/>
  <c r="L7432" i="1"/>
  <c r="M7432" i="1" s="1"/>
  <c r="L7433" i="1"/>
  <c r="M7433" i="1" s="1"/>
  <c r="L7434" i="1"/>
  <c r="M7434" i="1" s="1"/>
  <c r="L7435" i="1"/>
  <c r="M7435" i="1" s="1"/>
  <c r="L7436" i="1"/>
  <c r="M7436" i="1" s="1"/>
  <c r="L7437" i="1"/>
  <c r="M7437" i="1" s="1"/>
  <c r="L7438" i="1"/>
  <c r="M7438" i="1" s="1"/>
  <c r="L7439" i="1"/>
  <c r="M7439" i="1" s="1"/>
  <c r="L7440" i="1"/>
  <c r="M7440" i="1" s="1"/>
  <c r="L7441" i="1"/>
  <c r="M7441" i="1" s="1"/>
  <c r="L7442" i="1"/>
  <c r="M7442" i="1" s="1"/>
  <c r="L7443" i="1"/>
  <c r="M7443" i="1" s="1"/>
  <c r="L7444" i="1"/>
  <c r="M7444" i="1" s="1"/>
  <c r="L7445" i="1"/>
  <c r="M7445" i="1" s="1"/>
  <c r="L7446" i="1"/>
  <c r="M7446" i="1" s="1"/>
  <c r="L7447" i="1"/>
  <c r="M7447" i="1" s="1"/>
  <c r="L7448" i="1"/>
  <c r="M7448" i="1" s="1"/>
  <c r="L7449" i="1"/>
  <c r="M7449" i="1" s="1"/>
  <c r="L7450" i="1"/>
  <c r="M7450" i="1" s="1"/>
  <c r="L7451" i="1"/>
  <c r="M7451" i="1" s="1"/>
  <c r="L7452" i="1"/>
  <c r="M7452" i="1" s="1"/>
  <c r="L7453" i="1"/>
  <c r="M7453" i="1" s="1"/>
  <c r="L7454" i="1"/>
  <c r="M7454" i="1" s="1"/>
  <c r="L7455" i="1"/>
  <c r="M7455" i="1" s="1"/>
  <c r="L7456" i="1"/>
  <c r="M7456" i="1" s="1"/>
  <c r="L7457" i="1"/>
  <c r="M7457" i="1" s="1"/>
  <c r="L7458" i="1"/>
  <c r="M7458" i="1" s="1"/>
  <c r="L7459" i="1"/>
  <c r="M7459" i="1" s="1"/>
  <c r="L7460" i="1"/>
  <c r="M7460" i="1" s="1"/>
  <c r="L7461" i="1"/>
  <c r="M7461" i="1" s="1"/>
  <c r="L7462" i="1"/>
  <c r="M7462" i="1" s="1"/>
  <c r="L7463" i="1"/>
  <c r="M7463" i="1" s="1"/>
  <c r="L7464" i="1"/>
  <c r="M7464" i="1" s="1"/>
  <c r="L7465" i="1"/>
  <c r="M7465" i="1" s="1"/>
  <c r="L7466" i="1"/>
  <c r="M7466" i="1" s="1"/>
  <c r="L7467" i="1"/>
  <c r="M7467" i="1" s="1"/>
  <c r="L7468" i="1"/>
  <c r="M7468" i="1" s="1"/>
  <c r="L7469" i="1"/>
  <c r="M7469" i="1" s="1"/>
  <c r="L7478" i="1"/>
  <c r="M7478" i="1" s="1"/>
  <c r="M7482" i="1"/>
  <c r="L7483" i="1"/>
  <c r="M7483" i="1" s="1"/>
  <c r="L7491" i="1"/>
  <c r="M7491" i="1" s="1"/>
  <c r="L7504" i="1"/>
  <c r="M7504" i="1" s="1"/>
  <c r="L7509" i="1"/>
  <c r="M7509" i="1" s="1"/>
  <c r="M7536" i="1"/>
  <c r="L7547" i="1"/>
  <c r="M7547" i="1" s="1"/>
  <c r="L7548" i="1"/>
  <c r="M7548" i="1" s="1"/>
  <c r="L7549" i="1"/>
  <c r="M7549" i="1" s="1"/>
  <c r="L7550" i="1"/>
  <c r="M7550" i="1" s="1"/>
  <c r="L7551" i="1"/>
  <c r="M7551" i="1" s="1"/>
  <c r="L7552" i="1"/>
  <c r="M7552" i="1" s="1"/>
  <c r="L7553" i="1"/>
  <c r="M7553" i="1" s="1"/>
  <c r="L7554" i="1"/>
  <c r="M7554" i="1" s="1"/>
  <c r="L7555" i="1"/>
  <c r="M7555" i="1" s="1"/>
  <c r="L7556" i="1"/>
  <c r="M7556" i="1" s="1"/>
  <c r="L7557" i="1"/>
  <c r="M7557" i="1" s="1"/>
  <c r="L7558" i="1"/>
  <c r="M7558" i="1" s="1"/>
  <c r="L7559" i="1"/>
  <c r="M7559" i="1" s="1"/>
  <c r="L7560" i="1"/>
  <c r="M7560" i="1" s="1"/>
  <c r="L7561" i="1"/>
  <c r="M7561" i="1" s="1"/>
  <c r="L7562" i="1"/>
  <c r="M7562" i="1" s="1"/>
  <c r="M7564" i="1"/>
  <c r="L7565" i="1"/>
  <c r="M7565" i="1" s="1"/>
  <c r="L7566" i="1"/>
  <c r="M7566" i="1" s="1"/>
  <c r="L7567" i="1"/>
  <c r="M7567" i="1" s="1"/>
  <c r="L7568" i="1"/>
  <c r="M7568" i="1" s="1"/>
  <c r="L7569" i="1"/>
  <c r="M7569" i="1" s="1"/>
  <c r="L7570" i="1"/>
  <c r="M7570" i="1" s="1"/>
  <c r="L7571" i="1"/>
  <c r="M7571" i="1" s="1"/>
  <c r="L7572" i="1"/>
  <c r="M7572" i="1" s="1"/>
  <c r="L7573" i="1"/>
  <c r="M7573" i="1" s="1"/>
  <c r="L7574" i="1"/>
  <c r="M7574" i="1" s="1"/>
  <c r="L7575" i="1"/>
  <c r="M7575" i="1" s="1"/>
  <c r="L7576" i="1"/>
  <c r="M7576" i="1" s="1"/>
  <c r="L7577" i="1"/>
  <c r="M7577" i="1" s="1"/>
  <c r="L7578" i="1"/>
  <c r="M7578" i="1" s="1"/>
  <c r="L7579" i="1"/>
  <c r="M7579" i="1" s="1"/>
  <c r="L7580" i="1"/>
  <c r="M7580" i="1" s="1"/>
  <c r="L7581" i="1"/>
  <c r="M7581" i="1" s="1"/>
  <c r="L7582" i="1"/>
  <c r="M7582" i="1" s="1"/>
  <c r="L7583" i="1"/>
  <c r="M7583" i="1" s="1"/>
  <c r="L7584" i="1"/>
  <c r="M7584" i="1" s="1"/>
  <c r="L7585" i="1"/>
  <c r="M7585" i="1" s="1"/>
  <c r="L7586" i="1"/>
  <c r="M7586" i="1" s="1"/>
  <c r="L7587" i="1"/>
  <c r="M7587" i="1" s="1"/>
  <c r="L7588" i="1"/>
  <c r="M7588" i="1" s="1"/>
  <c r="L7589" i="1"/>
  <c r="M7589" i="1" s="1"/>
  <c r="L7590" i="1"/>
  <c r="M7590" i="1" s="1"/>
  <c r="L7591" i="1"/>
  <c r="M7591" i="1" s="1"/>
  <c r="L7592" i="1"/>
  <c r="M7592" i="1" s="1"/>
  <c r="L7593" i="1"/>
  <c r="M7593" i="1" s="1"/>
  <c r="L7594" i="1"/>
  <c r="M7594" i="1" s="1"/>
  <c r="L7595" i="1"/>
  <c r="M7595" i="1" s="1"/>
  <c r="L7596" i="1"/>
  <c r="M7596" i="1" s="1"/>
  <c r="L7597" i="1"/>
  <c r="M7597" i="1" s="1"/>
  <c r="L7598" i="1"/>
  <c r="M7598" i="1" s="1"/>
  <c r="L7599" i="1"/>
  <c r="M7599" i="1" s="1"/>
  <c r="L7600" i="1"/>
  <c r="M7600" i="1" s="1"/>
  <c r="L7601" i="1"/>
  <c r="M7601" i="1" s="1"/>
  <c r="L7602" i="1"/>
  <c r="M7602" i="1" s="1"/>
  <c r="L7603" i="1"/>
  <c r="M7603" i="1" s="1"/>
  <c r="L7604" i="1"/>
  <c r="M7604" i="1" s="1"/>
  <c r="L7605" i="1"/>
  <c r="M7605" i="1" s="1"/>
  <c r="L7606" i="1"/>
  <c r="M7606" i="1" s="1"/>
  <c r="L7607" i="1"/>
  <c r="M7607" i="1" s="1"/>
  <c r="L7608" i="1"/>
  <c r="M7608" i="1" s="1"/>
  <c r="L7609" i="1"/>
  <c r="M7609" i="1" s="1"/>
  <c r="L7610" i="1"/>
  <c r="M7610" i="1" s="1"/>
  <c r="L7611" i="1"/>
  <c r="M7611" i="1" s="1"/>
  <c r="L7612" i="1"/>
  <c r="M7612" i="1" s="1"/>
  <c r="L7613" i="1"/>
  <c r="M7613" i="1" s="1"/>
  <c r="L7614" i="1"/>
  <c r="M7614" i="1" s="1"/>
  <c r="L7615" i="1"/>
  <c r="M7615" i="1" s="1"/>
  <c r="L7616" i="1"/>
  <c r="M7616" i="1" s="1"/>
  <c r="L7617" i="1"/>
  <c r="M7617" i="1" s="1"/>
  <c r="L7618" i="1"/>
  <c r="M7618" i="1" s="1"/>
  <c r="L7619" i="1"/>
  <c r="M7619" i="1" s="1"/>
  <c r="L7620" i="1"/>
  <c r="M7620" i="1" s="1"/>
  <c r="L7621" i="1"/>
  <c r="M7621" i="1" s="1"/>
  <c r="L7622" i="1"/>
  <c r="M7622" i="1" s="1"/>
  <c r="L7623" i="1"/>
  <c r="M7623" i="1" s="1"/>
  <c r="L7624" i="1"/>
  <c r="M7624" i="1" s="1"/>
  <c r="L7625" i="1"/>
  <c r="M7625" i="1" s="1"/>
  <c r="L7626" i="1"/>
  <c r="M7626" i="1" s="1"/>
  <c r="L7627" i="1"/>
  <c r="M7627" i="1" s="1"/>
  <c r="L7628" i="1"/>
  <c r="M7628" i="1" s="1"/>
  <c r="L7629" i="1"/>
  <c r="M7629" i="1" s="1"/>
  <c r="L7630" i="1"/>
  <c r="M7630" i="1" s="1"/>
  <c r="L7631" i="1"/>
  <c r="M7631" i="1" s="1"/>
  <c r="L7632" i="1"/>
  <c r="M7632" i="1" s="1"/>
  <c r="L7633" i="1"/>
  <c r="M7633" i="1" s="1"/>
  <c r="L7634" i="1"/>
  <c r="M7634" i="1" s="1"/>
  <c r="L7635" i="1"/>
  <c r="M7635" i="1" s="1"/>
  <c r="L7636" i="1"/>
  <c r="M7636" i="1" s="1"/>
  <c r="L7637" i="1"/>
  <c r="M7637" i="1" s="1"/>
  <c r="L7638" i="1"/>
  <c r="M7638" i="1" s="1"/>
  <c r="L7639" i="1"/>
  <c r="M7639" i="1" s="1"/>
  <c r="L7640" i="1"/>
  <c r="M7640" i="1" s="1"/>
  <c r="L7641" i="1"/>
  <c r="M7641" i="1" s="1"/>
  <c r="L7642" i="1"/>
  <c r="M7642" i="1" s="1"/>
  <c r="L7643" i="1"/>
  <c r="M7643" i="1" s="1"/>
  <c r="L7644" i="1"/>
  <c r="M7644" i="1" s="1"/>
  <c r="L7645" i="1"/>
  <c r="M7645" i="1" s="1"/>
  <c r="L7646" i="1"/>
  <c r="M7646" i="1" s="1"/>
  <c r="L7647" i="1"/>
  <c r="M7647" i="1" s="1"/>
  <c r="L7648" i="1"/>
  <c r="M7648" i="1" s="1"/>
  <c r="L7649" i="1"/>
  <c r="M7649" i="1" s="1"/>
  <c r="L7650" i="1"/>
  <c r="M7650" i="1" s="1"/>
  <c r="L7651" i="1"/>
  <c r="M7651" i="1" s="1"/>
  <c r="L7652" i="1"/>
  <c r="M7652" i="1" s="1"/>
  <c r="L7653" i="1"/>
  <c r="M7653" i="1" s="1"/>
  <c r="L7654" i="1"/>
  <c r="M7654" i="1" s="1"/>
  <c r="L7655" i="1"/>
  <c r="M7655" i="1" s="1"/>
  <c r="L7656" i="1"/>
  <c r="M7656" i="1" s="1"/>
  <c r="L7657" i="1"/>
  <c r="M7657" i="1" s="1"/>
  <c r="L7658" i="1"/>
  <c r="M7658" i="1" s="1"/>
  <c r="L7659" i="1"/>
  <c r="M7659" i="1" s="1"/>
  <c r="L7660" i="1"/>
  <c r="M7660" i="1" s="1"/>
  <c r="L7661" i="1"/>
  <c r="M7661" i="1" s="1"/>
  <c r="L7662" i="1"/>
  <c r="M7662" i="1" s="1"/>
  <c r="L7663" i="1"/>
  <c r="M7663" i="1" s="1"/>
  <c r="L7664" i="1"/>
  <c r="M7664" i="1" s="1"/>
  <c r="L7665" i="1"/>
  <c r="M7665" i="1" s="1"/>
  <c r="L7666" i="1"/>
  <c r="M7666" i="1" s="1"/>
  <c r="L7667" i="1"/>
  <c r="M7667" i="1" s="1"/>
  <c r="L7668" i="1"/>
  <c r="M7668" i="1" s="1"/>
  <c r="L7669" i="1"/>
  <c r="M7669" i="1" s="1"/>
  <c r="L7678" i="1"/>
  <c r="M7678" i="1" s="1"/>
  <c r="L7679" i="1"/>
  <c r="M7679" i="1" s="1"/>
  <c r="L7687" i="1"/>
  <c r="M7687" i="1" s="1"/>
  <c r="M7688" i="1"/>
  <c r="M7700" i="1"/>
  <c r="L7702" i="1"/>
  <c r="M7702" i="1" s="1"/>
  <c r="M7722" i="1"/>
  <c r="L7733" i="1"/>
  <c r="M7733" i="1" s="1"/>
  <c r="L7734" i="1"/>
  <c r="M7734" i="1" s="1"/>
  <c r="L7740" i="1"/>
  <c r="M7740" i="1" s="1"/>
  <c r="L7741" i="1"/>
  <c r="M7741" i="1" s="1"/>
  <c r="L7747" i="1"/>
  <c r="M7747" i="1" s="1"/>
  <c r="L7749" i="1"/>
  <c r="M7749" i="1" s="1"/>
  <c r="L7752" i="1"/>
  <c r="M7752" i="1" s="1"/>
  <c r="L7753" i="1"/>
  <c r="M7753" i="1" s="1"/>
  <c r="L7754" i="1"/>
  <c r="M7754" i="1" s="1"/>
  <c r="L7755" i="1"/>
  <c r="M7755" i="1" s="1"/>
  <c r="L7758" i="1"/>
  <c r="M7758" i="1" s="1"/>
  <c r="L7759" i="1"/>
  <c r="M7759" i="1" s="1"/>
  <c r="L7760" i="1"/>
  <c r="M7760" i="1" s="1"/>
  <c r="L7761" i="1"/>
  <c r="M7761" i="1" s="1"/>
  <c r="L7762" i="1"/>
  <c r="M7762" i="1" s="1"/>
  <c r="L7763" i="1"/>
  <c r="M7763" i="1" s="1"/>
  <c r="L7764" i="1"/>
  <c r="M7764" i="1" s="1"/>
  <c r="L7765" i="1"/>
  <c r="M7765" i="1" s="1"/>
  <c r="L7766" i="1"/>
  <c r="M7766" i="1" s="1"/>
  <c r="L7767" i="1"/>
  <c r="M7767" i="1" s="1"/>
  <c r="L7769" i="1"/>
  <c r="M7769" i="1" s="1"/>
  <c r="L7770" i="1"/>
  <c r="M7770" i="1" s="1"/>
  <c r="L7777" i="1"/>
  <c r="M7777" i="1" s="1"/>
  <c r="L7778" i="1"/>
  <c r="M7778" i="1" s="1"/>
  <c r="L7779" i="1"/>
  <c r="M7779" i="1" s="1"/>
  <c r="L7780" i="1"/>
  <c r="M7780" i="1" s="1"/>
  <c r="L7781" i="1"/>
  <c r="M7781" i="1" s="1"/>
  <c r="L7782" i="1"/>
  <c r="M7782" i="1" s="1"/>
  <c r="L7783" i="1"/>
  <c r="M7783" i="1" s="1"/>
  <c r="L7784" i="1"/>
  <c r="M7784" i="1" s="1"/>
  <c r="L7785" i="1"/>
  <c r="M7785" i="1" s="1"/>
  <c r="L7786" i="1"/>
  <c r="M7786" i="1" s="1"/>
  <c r="L7787" i="1"/>
  <c r="M7787" i="1" s="1"/>
  <c r="L7788" i="1"/>
  <c r="M7788" i="1" s="1"/>
  <c r="L7789" i="1"/>
  <c r="M7789" i="1" s="1"/>
  <c r="L7790" i="1"/>
  <c r="M7790" i="1" s="1"/>
  <c r="L7791" i="1"/>
  <c r="M7791" i="1" s="1"/>
  <c r="L7792" i="1"/>
  <c r="M7792" i="1" s="1"/>
  <c r="L7793" i="1"/>
  <c r="M7793" i="1" s="1"/>
  <c r="L7794" i="1"/>
  <c r="M7794" i="1" s="1"/>
  <c r="L7795" i="1"/>
  <c r="M7795" i="1" s="1"/>
  <c r="L7796" i="1"/>
  <c r="M7796" i="1" s="1"/>
  <c r="L7797" i="1"/>
  <c r="M7797" i="1" s="1"/>
  <c r="L7798" i="1"/>
  <c r="M7798" i="1" s="1"/>
  <c r="L7799" i="1"/>
  <c r="M7799" i="1" s="1"/>
  <c r="L7800" i="1"/>
  <c r="M7800" i="1" s="1"/>
  <c r="L7801" i="1"/>
  <c r="M7801" i="1" s="1"/>
  <c r="L7802" i="1"/>
  <c r="M7802" i="1" s="1"/>
  <c r="L7803" i="1"/>
  <c r="M7803" i="1" s="1"/>
  <c r="L7804" i="1"/>
  <c r="M7804" i="1" s="1"/>
  <c r="L7805" i="1"/>
  <c r="M7805" i="1" s="1"/>
  <c r="L7806" i="1"/>
  <c r="M7806" i="1" s="1"/>
  <c r="L7807" i="1"/>
  <c r="M7807" i="1" s="1"/>
  <c r="L7808" i="1"/>
  <c r="M7808" i="1" s="1"/>
  <c r="L7809" i="1"/>
  <c r="M7809" i="1" s="1"/>
  <c r="L7810" i="1"/>
  <c r="M7810" i="1" s="1"/>
  <c r="M7814" i="1"/>
  <c r="L7822" i="1"/>
  <c r="M7822" i="1" s="1"/>
  <c r="L7825" i="1"/>
  <c r="M7825" i="1" s="1"/>
  <c r="M7828" i="1"/>
  <c r="M7840" i="1"/>
  <c r="L7852" i="1"/>
  <c r="M7852" i="1" s="1"/>
  <c r="L7853" i="1"/>
  <c r="M7853" i="1" s="1"/>
  <c r="L7854" i="1"/>
  <c r="M7854" i="1" s="1"/>
  <c r="L7855" i="1"/>
  <c r="M7855" i="1" s="1"/>
  <c r="L7856" i="1"/>
  <c r="M7856" i="1" s="1"/>
  <c r="L7857" i="1"/>
  <c r="M7857" i="1" s="1"/>
  <c r="L7858" i="1"/>
  <c r="M7858" i="1" s="1"/>
  <c r="L7859" i="1"/>
  <c r="M7859" i="1" s="1"/>
  <c r="L7860" i="1"/>
  <c r="M7860" i="1" s="1"/>
  <c r="L7861" i="1"/>
  <c r="M7861" i="1" s="1"/>
  <c r="L7862" i="1"/>
  <c r="M7862" i="1" s="1"/>
  <c r="L7866" i="1"/>
  <c r="M7866" i="1" s="1"/>
  <c r="L7867" i="1"/>
  <c r="M7867" i="1" s="1"/>
  <c r="L7868" i="1"/>
  <c r="M7868" i="1" s="1"/>
  <c r="L7869" i="1"/>
  <c r="M7869" i="1" s="1"/>
  <c r="L7870" i="1"/>
  <c r="M7870" i="1" s="1"/>
  <c r="L7871" i="1"/>
  <c r="M7871" i="1" s="1"/>
  <c r="L7872" i="1"/>
  <c r="M7872" i="1" s="1"/>
  <c r="L7873" i="1"/>
  <c r="M7873" i="1" s="1"/>
  <c r="L7874" i="1"/>
  <c r="M7874" i="1" s="1"/>
  <c r="L7875" i="1"/>
  <c r="M7875" i="1" s="1"/>
  <c r="L7876" i="1"/>
  <c r="M7876" i="1" s="1"/>
  <c r="L7877" i="1"/>
  <c r="M7877" i="1" s="1"/>
  <c r="L7878" i="1"/>
  <c r="M7878" i="1" s="1"/>
  <c r="L7879" i="1"/>
  <c r="M7879" i="1" s="1"/>
  <c r="L7880" i="1"/>
  <c r="M7880" i="1" s="1"/>
  <c r="L7881" i="1"/>
  <c r="M7881" i="1" s="1"/>
  <c r="L7882" i="1"/>
  <c r="M7882" i="1" s="1"/>
  <c r="L7883" i="1"/>
  <c r="M7883" i="1" s="1"/>
  <c r="L7884" i="1"/>
  <c r="M7884" i="1" s="1"/>
  <c r="L7885" i="1"/>
  <c r="M7885" i="1" s="1"/>
  <c r="L7886" i="1"/>
  <c r="M7886" i="1" s="1"/>
  <c r="L7887" i="1"/>
  <c r="M7887" i="1" s="1"/>
  <c r="L7888" i="1"/>
  <c r="M7888" i="1" s="1"/>
  <c r="L7889" i="1"/>
  <c r="M7889" i="1" s="1"/>
  <c r="L7890" i="1"/>
  <c r="M7890" i="1" s="1"/>
  <c r="L7891" i="1"/>
  <c r="M7891" i="1" s="1"/>
  <c r="L7892" i="1"/>
  <c r="M7892" i="1" s="1"/>
  <c r="L7893" i="1"/>
  <c r="M7893" i="1" s="1"/>
  <c r="L7894" i="1"/>
  <c r="M7894" i="1" s="1"/>
  <c r="L7895" i="1"/>
  <c r="M7895" i="1" s="1"/>
  <c r="L7896" i="1"/>
  <c r="M7896" i="1" s="1"/>
  <c r="L7897" i="1"/>
  <c r="M7897" i="1" s="1"/>
  <c r="L7898" i="1"/>
  <c r="M7898" i="1" s="1"/>
  <c r="L7899" i="1"/>
  <c r="M7899" i="1" s="1"/>
  <c r="L7900" i="1"/>
  <c r="M7900" i="1" s="1"/>
  <c r="L7901" i="1"/>
  <c r="M7901" i="1" s="1"/>
  <c r="L7902" i="1"/>
  <c r="M7902" i="1" s="1"/>
  <c r="L7903" i="1"/>
  <c r="M7903" i="1" s="1"/>
  <c r="L7904" i="1"/>
  <c r="M7904" i="1" s="1"/>
  <c r="L7905" i="1"/>
  <c r="M7905" i="1" s="1"/>
  <c r="L7906" i="1"/>
  <c r="M7906" i="1" s="1"/>
  <c r="L7907" i="1"/>
  <c r="M7907" i="1" s="1"/>
  <c r="L7908" i="1"/>
  <c r="M7908" i="1" s="1"/>
  <c r="L7909" i="1"/>
  <c r="M7909" i="1" s="1"/>
  <c r="L7910" i="1"/>
  <c r="M7910" i="1" s="1"/>
  <c r="L7911" i="1"/>
  <c r="M7911" i="1" s="1"/>
  <c r="L7912" i="1"/>
  <c r="M7912" i="1" s="1"/>
  <c r="L7913" i="1"/>
  <c r="M7913" i="1" s="1"/>
  <c r="L7914" i="1"/>
  <c r="M7914" i="1" s="1"/>
  <c r="L7915" i="1"/>
  <c r="M7915" i="1" s="1"/>
  <c r="L7916" i="1"/>
  <c r="M7916" i="1" s="1"/>
  <c r="L7917" i="1"/>
  <c r="M7917" i="1" s="1"/>
  <c r="L7918" i="1"/>
  <c r="M7918" i="1" s="1"/>
  <c r="L7919" i="1"/>
  <c r="M7919" i="1" s="1"/>
  <c r="L7920" i="1"/>
  <c r="M7920" i="1" s="1"/>
  <c r="L7921" i="1"/>
  <c r="M7921" i="1" s="1"/>
  <c r="L7922" i="1"/>
  <c r="M7922" i="1" s="1"/>
  <c r="L7923" i="1"/>
  <c r="M7923" i="1" s="1"/>
  <c r="L7924" i="1"/>
  <c r="M7924" i="1" s="1"/>
  <c r="L7925" i="1"/>
  <c r="M7925" i="1" s="1"/>
  <c r="L7926" i="1"/>
  <c r="M7926" i="1" s="1"/>
  <c r="L7927" i="1"/>
  <c r="M7927" i="1" s="1"/>
  <c r="L7928" i="1"/>
  <c r="M7928" i="1" s="1"/>
  <c r="L7929" i="1"/>
  <c r="M7929" i="1" s="1"/>
  <c r="L7930" i="1"/>
  <c r="M7930" i="1" s="1"/>
  <c r="L7931" i="1"/>
  <c r="M7931" i="1" s="1"/>
  <c r="L7932" i="1"/>
  <c r="M7932" i="1" s="1"/>
  <c r="L7933" i="1"/>
  <c r="M7933" i="1" s="1"/>
  <c r="L7934" i="1"/>
  <c r="M7934" i="1" s="1"/>
  <c r="L7935" i="1"/>
  <c r="M7935" i="1" s="1"/>
  <c r="L7936" i="1"/>
  <c r="M7936" i="1" s="1"/>
  <c r="L7937" i="1"/>
  <c r="M7937" i="1" s="1"/>
  <c r="L7938" i="1"/>
  <c r="M7938" i="1" s="1"/>
  <c r="L7939" i="1"/>
  <c r="M7939" i="1" s="1"/>
  <c r="L7940" i="1"/>
  <c r="M7940" i="1" s="1"/>
  <c r="L7941" i="1"/>
  <c r="M7941" i="1" s="1"/>
  <c r="L7942" i="1"/>
  <c r="M7942" i="1" s="1"/>
  <c r="L7943" i="1"/>
  <c r="M7943" i="1" s="1"/>
  <c r="M7946" i="1"/>
  <c r="L7960" i="1"/>
  <c r="M7960" i="1" s="1"/>
  <c r="L7963" i="1"/>
  <c r="M7963" i="1" s="1"/>
  <c r="M7968" i="1"/>
  <c r="M7980" i="1"/>
  <c r="L7981" i="1"/>
  <c r="M7981" i="1" s="1"/>
  <c r="L7986" i="1"/>
  <c r="M7986" i="1" s="1"/>
  <c r="M8017" i="1"/>
  <c r="L8028" i="1"/>
  <c r="M8028" i="1" s="1"/>
  <c r="L8029" i="1"/>
  <c r="M8029" i="1" s="1"/>
  <c r="L8030" i="1"/>
  <c r="M8030" i="1" s="1"/>
  <c r="L8031" i="1"/>
  <c r="M8031" i="1" s="1"/>
  <c r="L8032" i="1"/>
  <c r="M8032" i="1" s="1"/>
  <c r="L8033" i="1"/>
  <c r="M8033" i="1" s="1"/>
  <c r="L8034" i="1"/>
  <c r="M8034" i="1" s="1"/>
  <c r="L8035" i="1"/>
  <c r="M8035" i="1" s="1"/>
  <c r="L8036" i="1"/>
  <c r="M8036" i="1" s="1"/>
  <c r="L8037" i="1"/>
  <c r="M8037" i="1" s="1"/>
  <c r="L8038" i="1"/>
  <c r="M8038" i="1" s="1"/>
  <c r="L8039" i="1"/>
  <c r="M8039" i="1" s="1"/>
  <c r="L8040" i="1"/>
  <c r="M8040" i="1" s="1"/>
  <c r="L8041" i="1"/>
  <c r="M8041" i="1" s="1"/>
  <c r="L8042" i="1"/>
  <c r="M8042" i="1" s="1"/>
  <c r="L8043" i="1"/>
  <c r="M8043" i="1" s="1"/>
  <c r="L8044" i="1"/>
  <c r="M8044" i="1" s="1"/>
  <c r="L8045" i="1"/>
  <c r="M8045" i="1" s="1"/>
  <c r="L8046" i="1"/>
  <c r="M8046" i="1" s="1"/>
  <c r="L8047" i="1"/>
  <c r="M8047" i="1" s="1"/>
  <c r="L8048" i="1"/>
  <c r="M8048" i="1" s="1"/>
  <c r="L8049" i="1"/>
  <c r="M8049" i="1" s="1"/>
  <c r="L8050" i="1"/>
  <c r="M8050" i="1" s="1"/>
  <c r="L8051" i="1"/>
  <c r="M8051" i="1" s="1"/>
  <c r="L8052" i="1"/>
  <c r="M8052" i="1" s="1"/>
  <c r="L8053" i="1"/>
  <c r="M8053" i="1" s="1"/>
  <c r="L8054" i="1"/>
  <c r="M8054" i="1" s="1"/>
  <c r="L8055" i="1"/>
  <c r="M8055" i="1" s="1"/>
  <c r="L8061" i="1"/>
  <c r="M8061" i="1" s="1"/>
  <c r="L8062" i="1"/>
  <c r="M8062" i="1" s="1"/>
  <c r="M8067" i="1"/>
  <c r="L8068" i="1"/>
  <c r="M8068" i="1" s="1"/>
  <c r="L8073" i="1"/>
  <c r="M8073" i="1" s="1"/>
  <c r="L8074" i="1"/>
  <c r="M8074" i="1" s="1"/>
  <c r="L8075" i="1"/>
  <c r="M8075" i="1" s="1"/>
  <c r="L8076" i="1"/>
  <c r="M8076" i="1" s="1"/>
  <c r="L8088" i="1"/>
  <c r="M8088" i="1" s="1"/>
  <c r="L8089" i="1"/>
  <c r="M8089" i="1" s="1"/>
  <c r="L8094" i="1"/>
  <c r="M8094" i="1" s="1"/>
  <c r="L8099" i="1"/>
  <c r="M8099" i="1" s="1"/>
  <c r="L8100" i="1"/>
  <c r="M8100" i="1" s="1"/>
  <c r="L8101" i="1"/>
  <c r="M8101" i="1" s="1"/>
  <c r="L8102" i="1"/>
  <c r="M8102" i="1" s="1"/>
  <c r="L8103" i="1"/>
  <c r="M8103" i="1" s="1"/>
  <c r="L8104" i="1"/>
  <c r="M8104" i="1" s="1"/>
  <c r="L8105" i="1"/>
  <c r="M8105" i="1" s="1"/>
  <c r="L8106" i="1"/>
  <c r="M8106" i="1" s="1"/>
  <c r="L8107" i="1"/>
  <c r="M8107" i="1" s="1"/>
  <c r="L8108" i="1"/>
  <c r="M8108" i="1" s="1"/>
  <c r="L8109" i="1"/>
  <c r="M8109" i="1" s="1"/>
  <c r="L8110" i="1"/>
  <c r="M8110" i="1" s="1"/>
  <c r="L8111" i="1"/>
  <c r="M8111" i="1" s="1"/>
  <c r="L8112" i="1"/>
  <c r="M8112" i="1" s="1"/>
  <c r="L8113" i="1"/>
  <c r="M8113" i="1" s="1"/>
  <c r="L8114" i="1"/>
  <c r="M8114" i="1" s="1"/>
  <c r="L8115" i="1"/>
  <c r="M8115" i="1" s="1"/>
  <c r="L8116" i="1"/>
  <c r="M8116" i="1" s="1"/>
  <c r="L8117" i="1"/>
  <c r="M8117" i="1" s="1"/>
  <c r="L8118" i="1"/>
  <c r="M8118" i="1" s="1"/>
  <c r="L8119" i="1"/>
  <c r="M8119" i="1" s="1"/>
  <c r="L8120" i="1"/>
  <c r="M8120" i="1" s="1"/>
  <c r="L8121" i="1"/>
  <c r="M8121" i="1" s="1"/>
  <c r="L8122" i="1"/>
  <c r="M8122" i="1" s="1"/>
  <c r="L8123" i="1"/>
  <c r="M8123" i="1" s="1"/>
  <c r="L8124" i="1"/>
  <c r="M8124" i="1" s="1"/>
  <c r="L8125" i="1"/>
  <c r="M8125" i="1" s="1"/>
  <c r="L8126" i="1"/>
  <c r="M8126" i="1" s="1"/>
  <c r="L8127" i="1"/>
  <c r="M8127" i="1" s="1"/>
  <c r="L8128" i="1"/>
  <c r="M8128" i="1" s="1"/>
  <c r="L8129" i="1"/>
  <c r="M8129" i="1" s="1"/>
  <c r="L8130" i="1"/>
  <c r="M8130" i="1" s="1"/>
  <c r="L8131" i="1"/>
  <c r="M8131" i="1" s="1"/>
  <c r="L8132" i="1"/>
  <c r="M8132" i="1" s="1"/>
  <c r="L8133" i="1"/>
  <c r="M8133" i="1" s="1"/>
  <c r="L8134" i="1"/>
  <c r="M8134" i="1" s="1"/>
  <c r="L8135" i="1"/>
  <c r="M8135" i="1" s="1"/>
  <c r="L8136" i="1"/>
  <c r="M8136" i="1" s="1"/>
  <c r="L8137" i="1"/>
  <c r="M8137" i="1" s="1"/>
  <c r="L8138" i="1"/>
  <c r="M8138" i="1" s="1"/>
  <c r="L8139" i="1"/>
  <c r="M8139" i="1" s="1"/>
  <c r="L8140" i="1"/>
  <c r="M8140" i="1" s="1"/>
  <c r="L8141" i="1"/>
  <c r="M8141" i="1" s="1"/>
  <c r="L8142" i="1"/>
  <c r="M8142" i="1" s="1"/>
  <c r="L8143" i="1"/>
  <c r="M8143" i="1" s="1"/>
  <c r="L8144" i="1"/>
  <c r="M8144" i="1" s="1"/>
  <c r="L8145" i="1"/>
  <c r="M8145" i="1" s="1"/>
  <c r="L8146" i="1"/>
  <c r="M8146" i="1" s="1"/>
  <c r="L8147" i="1"/>
  <c r="M8147" i="1" s="1"/>
  <c r="L8148" i="1"/>
  <c r="M8148" i="1" s="1"/>
  <c r="L8149" i="1"/>
  <c r="M8149" i="1" s="1"/>
  <c r="L8150" i="1"/>
  <c r="M8150" i="1" s="1"/>
  <c r="L8151" i="1"/>
  <c r="M8151" i="1" s="1"/>
  <c r="L8152" i="1"/>
  <c r="M8152" i="1" s="1"/>
  <c r="L8153" i="1"/>
  <c r="M8153" i="1" s="1"/>
  <c r="L8154" i="1"/>
  <c r="M8154" i="1" s="1"/>
  <c r="M8162" i="1"/>
  <c r="M8164" i="1"/>
  <c r="L8171" i="1"/>
  <c r="M8171" i="1" s="1"/>
  <c r="L8172" i="1"/>
  <c r="M8172" i="1" s="1"/>
  <c r="L8181" i="1"/>
  <c r="M8181" i="1" s="1"/>
  <c r="M8185" i="1"/>
  <c r="L8195" i="1"/>
  <c r="M8195" i="1" s="1"/>
  <c r="L8196" i="1"/>
  <c r="M8196" i="1" s="1"/>
  <c r="M8215" i="1"/>
  <c r="L6" i="1"/>
  <c r="M6" i="1" s="1"/>
  <c r="J1245" i="2"/>
  <c r="C1245" i="2"/>
  <c r="J1244" i="2"/>
  <c r="C1244" i="2"/>
  <c r="J1243" i="2"/>
  <c r="C1243" i="2"/>
  <c r="J1242" i="2"/>
  <c r="C1242" i="2"/>
  <c r="J1241" i="2"/>
  <c r="C1241" i="2"/>
  <c r="J1240" i="2"/>
  <c r="C1240" i="2"/>
  <c r="J1239" i="2"/>
  <c r="C1239" i="2"/>
  <c r="J1238" i="2"/>
  <c r="C1238" i="2"/>
  <c r="J1237" i="2"/>
  <c r="C1237" i="2"/>
  <c r="J1236" i="2"/>
  <c r="C1236" i="2"/>
  <c r="J1235" i="2"/>
  <c r="C1235" i="2"/>
  <c r="J1234" i="2"/>
  <c r="C1234" i="2"/>
  <c r="J1233" i="2"/>
  <c r="C1233" i="2"/>
  <c r="J1232" i="2"/>
  <c r="C1232" i="2"/>
  <c r="J1231" i="2"/>
  <c r="C1231" i="2"/>
  <c r="J1230" i="2"/>
  <c r="C1230" i="2"/>
  <c r="J1229" i="2"/>
  <c r="C1229" i="2"/>
  <c r="J1228" i="2"/>
  <c r="C1228" i="2"/>
  <c r="J1227" i="2"/>
  <c r="C1227" i="2"/>
  <c r="J1226" i="2"/>
  <c r="C1226" i="2"/>
  <c r="J1225" i="2"/>
  <c r="C1225" i="2"/>
  <c r="J1224" i="2"/>
  <c r="C1224" i="2"/>
  <c r="J1223" i="2"/>
  <c r="C1223" i="2"/>
  <c r="J1222" i="2"/>
  <c r="C1222" i="2"/>
  <c r="J1221" i="2"/>
  <c r="C1221" i="2"/>
  <c r="J1220" i="2"/>
  <c r="C1220" i="2"/>
  <c r="J1219" i="2"/>
  <c r="C1219" i="2"/>
  <c r="J1218" i="2"/>
  <c r="C1218" i="2"/>
  <c r="J1217" i="2"/>
  <c r="C1217" i="2"/>
  <c r="J1216" i="2"/>
  <c r="C1216" i="2"/>
  <c r="J1215" i="2"/>
  <c r="C1215" i="2"/>
  <c r="J1214" i="2"/>
  <c r="C1214" i="2"/>
  <c r="J1213" i="2"/>
  <c r="C1213" i="2"/>
  <c r="J1212" i="2"/>
  <c r="C1212" i="2"/>
  <c r="J1211" i="2"/>
  <c r="C1211" i="2"/>
  <c r="J1210" i="2"/>
  <c r="C1210" i="2"/>
  <c r="J1209" i="2"/>
  <c r="C1209" i="2"/>
  <c r="J1208" i="2"/>
  <c r="C1208" i="2"/>
  <c r="J1207" i="2"/>
  <c r="C1207" i="2"/>
  <c r="J1206" i="2"/>
  <c r="C1206" i="2"/>
  <c r="J1205" i="2"/>
  <c r="C1205" i="2"/>
  <c r="J1204" i="2"/>
  <c r="C1204" i="2"/>
  <c r="J1203" i="2"/>
  <c r="C1203" i="2"/>
  <c r="J1202" i="2"/>
  <c r="C1202" i="2"/>
  <c r="J1201" i="2"/>
  <c r="C1201" i="2"/>
  <c r="J1200" i="2"/>
  <c r="C1200" i="2"/>
  <c r="J1199" i="2"/>
  <c r="C1199" i="2"/>
  <c r="J1198" i="2"/>
  <c r="C1198" i="2"/>
  <c r="J1197" i="2"/>
  <c r="C1197" i="2"/>
  <c r="J1196" i="2"/>
  <c r="C1196" i="2"/>
  <c r="J1195" i="2"/>
  <c r="C1195" i="2"/>
  <c r="J1194" i="2"/>
  <c r="C1194" i="2"/>
  <c r="J1193" i="2"/>
  <c r="C1193" i="2"/>
  <c r="J1192" i="2"/>
  <c r="C1192" i="2"/>
  <c r="J1191" i="2"/>
  <c r="C1191" i="2"/>
  <c r="J1190" i="2"/>
  <c r="C1190" i="2"/>
  <c r="J1189" i="2"/>
  <c r="C1189" i="2"/>
  <c r="J1188" i="2"/>
  <c r="C1188" i="2"/>
  <c r="J1187" i="2"/>
  <c r="C1187" i="2"/>
  <c r="J1186" i="2"/>
  <c r="C1186" i="2"/>
  <c r="J1185" i="2"/>
  <c r="C1185" i="2"/>
  <c r="J1184" i="2"/>
  <c r="C1184" i="2"/>
  <c r="J1183" i="2"/>
  <c r="C1183" i="2"/>
  <c r="J1182" i="2"/>
  <c r="C1182" i="2"/>
  <c r="J1181" i="2"/>
  <c r="C1181" i="2"/>
  <c r="J1180" i="2"/>
  <c r="C1180" i="2"/>
  <c r="J1179" i="2"/>
  <c r="C1179" i="2"/>
  <c r="J1178" i="2"/>
  <c r="C1178" i="2"/>
  <c r="J1177" i="2"/>
  <c r="C1177" i="2"/>
  <c r="J1176" i="2"/>
  <c r="C1176" i="2"/>
  <c r="J1175" i="2"/>
  <c r="C1175" i="2"/>
  <c r="J1174" i="2"/>
  <c r="C1174" i="2"/>
  <c r="J1173" i="2"/>
  <c r="C1173" i="2"/>
  <c r="J1172" i="2"/>
  <c r="C1172" i="2"/>
  <c r="J1171" i="2"/>
  <c r="C1171" i="2"/>
  <c r="J1170" i="2"/>
  <c r="C1170" i="2"/>
  <c r="J1169" i="2"/>
  <c r="C1169" i="2"/>
  <c r="J1168" i="2"/>
  <c r="C1168" i="2"/>
  <c r="J1167" i="2"/>
  <c r="C1167" i="2"/>
  <c r="J1166" i="2"/>
  <c r="C1166" i="2"/>
  <c r="J1165" i="2"/>
  <c r="C1165" i="2"/>
  <c r="J1164" i="2"/>
  <c r="C1164" i="2"/>
  <c r="J1163" i="2"/>
  <c r="C1163" i="2"/>
  <c r="J1162" i="2"/>
  <c r="C1162" i="2"/>
  <c r="J1161" i="2"/>
  <c r="C1161" i="2"/>
  <c r="J1160" i="2"/>
  <c r="C1160" i="2"/>
  <c r="J1159" i="2"/>
  <c r="C1159" i="2"/>
  <c r="J1158" i="2"/>
  <c r="C1158" i="2"/>
  <c r="J1157" i="2"/>
  <c r="C1157" i="2"/>
  <c r="J1156" i="2"/>
  <c r="C1156" i="2"/>
  <c r="J1155" i="2"/>
  <c r="C1155" i="2"/>
  <c r="J1154" i="2"/>
  <c r="C1154" i="2"/>
  <c r="J1153" i="2"/>
  <c r="C1153" i="2"/>
  <c r="J1152" i="2"/>
  <c r="C1152" i="2"/>
  <c r="J1151" i="2"/>
  <c r="C1151" i="2"/>
  <c r="J1150" i="2"/>
  <c r="C1150" i="2"/>
  <c r="J1149" i="2"/>
  <c r="C1149" i="2"/>
  <c r="J1148" i="2"/>
  <c r="C1148" i="2"/>
  <c r="J1147" i="2"/>
  <c r="C1147" i="2"/>
  <c r="J1146" i="2"/>
  <c r="C1146" i="2"/>
  <c r="J1145" i="2"/>
  <c r="C1145" i="2"/>
  <c r="J1144" i="2"/>
  <c r="C1144" i="2"/>
  <c r="J1143" i="2"/>
  <c r="C1143" i="2"/>
  <c r="J1142" i="2"/>
  <c r="C1142" i="2"/>
  <c r="J1141" i="2"/>
  <c r="C1141" i="2"/>
  <c r="J1140" i="2"/>
  <c r="C1140" i="2"/>
  <c r="J1139" i="2"/>
  <c r="C1139" i="2"/>
  <c r="J1138" i="2"/>
  <c r="C1138" i="2"/>
  <c r="J1137" i="2"/>
  <c r="C1137" i="2"/>
  <c r="J1136" i="2"/>
  <c r="C1136" i="2"/>
  <c r="J1135" i="2"/>
  <c r="C1135" i="2"/>
  <c r="J1134" i="2"/>
  <c r="C1134" i="2"/>
  <c r="J1133" i="2"/>
  <c r="C1133" i="2"/>
  <c r="J1132" i="2"/>
  <c r="C1132" i="2"/>
  <c r="J1131" i="2"/>
  <c r="C1131" i="2"/>
  <c r="J1130" i="2"/>
  <c r="C1130" i="2"/>
  <c r="J1129" i="2"/>
  <c r="C1129" i="2"/>
  <c r="J1128" i="2"/>
  <c r="C1128" i="2"/>
  <c r="J1127" i="2"/>
  <c r="C1127" i="2"/>
  <c r="J1126" i="2"/>
  <c r="C1126" i="2"/>
  <c r="J1125" i="2"/>
  <c r="C1125" i="2"/>
  <c r="J1124" i="2"/>
  <c r="C1124" i="2"/>
  <c r="J1123" i="2"/>
  <c r="C1123" i="2"/>
  <c r="J1122" i="2"/>
  <c r="C1122" i="2"/>
  <c r="J1121" i="2"/>
  <c r="C1121" i="2"/>
  <c r="J1120" i="2"/>
  <c r="C1120" i="2"/>
  <c r="J1119" i="2"/>
  <c r="C1119" i="2"/>
  <c r="J1118" i="2"/>
  <c r="C1118" i="2"/>
  <c r="J1117" i="2"/>
  <c r="C1117" i="2"/>
  <c r="J1116" i="2"/>
  <c r="C1116" i="2"/>
  <c r="J1115" i="2"/>
  <c r="C1115" i="2"/>
  <c r="J1114" i="2"/>
  <c r="C1114" i="2"/>
  <c r="J1113" i="2"/>
  <c r="C1113" i="2"/>
  <c r="J1112" i="2"/>
  <c r="C1112" i="2"/>
  <c r="J1111" i="2"/>
  <c r="C1111" i="2"/>
  <c r="J1110" i="2"/>
  <c r="C1110" i="2"/>
  <c r="J1109" i="2"/>
  <c r="C1109" i="2"/>
  <c r="J1108" i="2"/>
  <c r="C1108" i="2"/>
  <c r="J1107" i="2"/>
  <c r="C1107" i="2"/>
  <c r="J1106" i="2"/>
  <c r="C1106" i="2"/>
  <c r="J1105" i="2"/>
  <c r="C1105" i="2"/>
  <c r="J1104" i="2"/>
  <c r="C1104" i="2"/>
  <c r="J1103" i="2"/>
  <c r="C1103" i="2"/>
  <c r="J1102" i="2"/>
  <c r="C1102" i="2"/>
  <c r="J1101" i="2"/>
  <c r="C1101" i="2"/>
  <c r="J1100" i="2"/>
  <c r="C1100" i="2"/>
  <c r="J1099" i="2"/>
  <c r="C1099" i="2"/>
  <c r="J1098" i="2"/>
  <c r="C1098" i="2"/>
  <c r="J1097" i="2"/>
  <c r="C1097" i="2"/>
  <c r="J1096" i="2"/>
  <c r="C1096" i="2"/>
  <c r="J1095" i="2"/>
  <c r="C1095" i="2"/>
  <c r="J1094" i="2"/>
  <c r="C1094" i="2"/>
  <c r="J1093" i="2"/>
  <c r="C1093" i="2"/>
  <c r="J1092" i="2"/>
  <c r="C1092" i="2"/>
  <c r="J1091" i="2"/>
  <c r="C1091" i="2"/>
  <c r="J1090" i="2"/>
  <c r="C1090" i="2"/>
  <c r="J1089" i="2"/>
  <c r="C1089" i="2"/>
  <c r="J1088" i="2"/>
  <c r="C1088" i="2"/>
  <c r="J1087" i="2"/>
  <c r="C1087" i="2"/>
  <c r="J1086" i="2"/>
  <c r="C1086" i="2"/>
  <c r="J1085" i="2"/>
  <c r="C1085" i="2"/>
  <c r="J1084" i="2"/>
  <c r="C1084" i="2"/>
  <c r="J1083" i="2"/>
  <c r="C1083" i="2"/>
  <c r="J1082" i="2"/>
  <c r="C1082" i="2"/>
  <c r="J1081" i="2"/>
  <c r="C1081" i="2"/>
  <c r="J1080" i="2"/>
  <c r="C1080" i="2"/>
  <c r="J1079" i="2"/>
  <c r="C1079" i="2"/>
  <c r="J1078" i="2"/>
  <c r="C1078" i="2"/>
  <c r="J1077" i="2"/>
  <c r="C1077" i="2"/>
  <c r="J1076" i="2"/>
  <c r="C1076" i="2"/>
  <c r="J1075" i="2"/>
  <c r="C1075" i="2"/>
  <c r="J1074" i="2"/>
  <c r="C1074" i="2"/>
  <c r="J1073" i="2"/>
  <c r="C1073" i="2"/>
  <c r="J1072" i="2"/>
  <c r="C1072" i="2"/>
  <c r="J1071" i="2"/>
  <c r="C1071" i="2"/>
  <c r="J1070" i="2"/>
  <c r="C1070" i="2"/>
  <c r="J1069" i="2"/>
  <c r="C1069" i="2"/>
  <c r="J1068" i="2"/>
  <c r="C1068" i="2"/>
  <c r="J1067" i="2"/>
  <c r="C1067" i="2"/>
  <c r="J1066" i="2"/>
  <c r="C1066" i="2"/>
  <c r="J1065" i="2"/>
  <c r="C1065" i="2"/>
  <c r="J1064" i="2"/>
  <c r="C1064" i="2"/>
  <c r="J1063" i="2"/>
  <c r="C1063" i="2"/>
  <c r="J1062" i="2"/>
  <c r="C1062" i="2"/>
  <c r="J1061" i="2"/>
  <c r="C1061" i="2"/>
  <c r="J1060" i="2"/>
  <c r="C1060" i="2"/>
  <c r="J1059" i="2"/>
  <c r="C1059" i="2"/>
  <c r="J1058" i="2"/>
  <c r="C1058" i="2"/>
  <c r="J1057" i="2"/>
  <c r="C1057" i="2"/>
  <c r="J1056" i="2"/>
  <c r="C1056" i="2"/>
  <c r="J1055" i="2"/>
  <c r="C1055" i="2"/>
  <c r="J1054" i="2"/>
  <c r="C1054" i="2"/>
  <c r="J1053" i="2"/>
  <c r="C1053" i="2"/>
  <c r="J1052" i="2"/>
  <c r="C1052" i="2"/>
  <c r="J1051" i="2"/>
  <c r="C1051" i="2"/>
  <c r="J1050" i="2"/>
  <c r="C1050" i="2"/>
  <c r="J1049" i="2"/>
  <c r="C1049" i="2"/>
  <c r="J1048" i="2"/>
  <c r="C1048" i="2"/>
  <c r="J1047" i="2"/>
  <c r="C1047" i="2"/>
  <c r="J1046" i="2"/>
  <c r="C1046" i="2"/>
  <c r="J1045" i="2"/>
  <c r="C1045" i="2"/>
  <c r="J1044" i="2"/>
  <c r="C1044" i="2"/>
  <c r="J1043" i="2"/>
  <c r="C1043" i="2"/>
  <c r="J1042" i="2"/>
  <c r="C1042" i="2"/>
  <c r="J1041" i="2"/>
  <c r="C1041" i="2"/>
  <c r="J1040" i="2"/>
  <c r="C1040" i="2"/>
  <c r="J1039" i="2"/>
  <c r="C1039" i="2"/>
  <c r="J1038" i="2"/>
  <c r="C1038" i="2"/>
  <c r="J1037" i="2"/>
  <c r="C1037" i="2"/>
  <c r="J1036" i="2"/>
  <c r="C1036" i="2"/>
  <c r="J1035" i="2"/>
  <c r="C1035" i="2"/>
  <c r="J1034" i="2"/>
  <c r="C1034" i="2"/>
  <c r="J1033" i="2"/>
  <c r="C1033" i="2"/>
  <c r="J1032" i="2"/>
  <c r="C1032" i="2"/>
  <c r="J1031" i="2"/>
  <c r="C1031" i="2"/>
  <c r="J1030" i="2"/>
  <c r="C1030" i="2"/>
  <c r="J1029" i="2"/>
  <c r="C1029" i="2"/>
  <c r="J1028" i="2"/>
  <c r="C1028" i="2"/>
  <c r="J1027" i="2"/>
  <c r="C1027" i="2"/>
  <c r="J1026" i="2"/>
  <c r="C1026" i="2"/>
  <c r="J1025" i="2"/>
  <c r="C1025" i="2"/>
  <c r="J1024" i="2"/>
  <c r="C1024" i="2"/>
  <c r="J1023" i="2"/>
  <c r="C1023" i="2"/>
  <c r="J1022" i="2"/>
  <c r="C1022" i="2"/>
  <c r="J1021" i="2"/>
  <c r="C1021" i="2"/>
  <c r="J1020" i="2"/>
  <c r="C1020" i="2"/>
  <c r="J1019" i="2"/>
  <c r="C1019" i="2"/>
  <c r="J1018" i="2"/>
  <c r="C1018" i="2"/>
  <c r="J1017" i="2"/>
  <c r="C1017" i="2"/>
  <c r="J1016" i="2"/>
  <c r="C1016" i="2"/>
  <c r="J1015" i="2"/>
  <c r="C1015" i="2"/>
  <c r="J1014" i="2"/>
  <c r="C1014" i="2"/>
  <c r="J1013" i="2"/>
  <c r="C1013" i="2"/>
  <c r="J1012" i="2"/>
  <c r="C1012" i="2"/>
  <c r="J1011" i="2"/>
  <c r="C1011" i="2"/>
  <c r="J1010" i="2"/>
  <c r="G1010" i="2"/>
  <c r="C1010" i="2"/>
  <c r="J1009" i="2"/>
  <c r="C1009" i="2"/>
  <c r="J1008" i="2"/>
  <c r="C1008" i="2"/>
  <c r="J1007" i="2"/>
  <c r="C1007" i="2"/>
  <c r="J1006" i="2"/>
  <c r="C1006" i="2"/>
  <c r="J1005" i="2"/>
  <c r="C1005" i="2"/>
  <c r="J1004" i="2"/>
  <c r="C1004" i="2"/>
  <c r="J1003" i="2"/>
  <c r="C1003" i="2"/>
  <c r="J1002" i="2"/>
  <c r="C1002" i="2"/>
  <c r="J1001" i="2"/>
  <c r="C1001" i="2"/>
  <c r="J1000" i="2"/>
  <c r="C1000" i="2"/>
  <c r="J999" i="2"/>
  <c r="C999" i="2"/>
  <c r="J998" i="2"/>
  <c r="C998" i="2"/>
  <c r="J997" i="2"/>
  <c r="C997" i="2"/>
  <c r="J996" i="2"/>
  <c r="C996" i="2"/>
  <c r="J995" i="2"/>
  <c r="C995" i="2"/>
  <c r="J994" i="2"/>
  <c r="C994" i="2"/>
  <c r="J993" i="2"/>
  <c r="C993" i="2"/>
  <c r="J992" i="2"/>
  <c r="C992" i="2"/>
  <c r="J991" i="2"/>
  <c r="C991" i="2"/>
  <c r="J990" i="2"/>
  <c r="C990" i="2"/>
  <c r="J989" i="2"/>
  <c r="C989" i="2"/>
  <c r="J988" i="2"/>
  <c r="C988" i="2"/>
  <c r="J987" i="2"/>
  <c r="C987" i="2"/>
  <c r="J986" i="2"/>
  <c r="C986" i="2"/>
  <c r="J985" i="2"/>
  <c r="C985" i="2"/>
  <c r="J984" i="2"/>
  <c r="C984" i="2"/>
  <c r="J983" i="2"/>
  <c r="C983" i="2"/>
  <c r="J982" i="2"/>
  <c r="C982" i="2"/>
  <c r="J981" i="2"/>
  <c r="C981" i="2"/>
  <c r="J980" i="2"/>
  <c r="C980" i="2"/>
  <c r="J979" i="2"/>
  <c r="C979" i="2"/>
  <c r="J978" i="2"/>
  <c r="C978" i="2"/>
  <c r="J977" i="2"/>
  <c r="C977" i="2"/>
  <c r="J976" i="2"/>
  <c r="C976" i="2"/>
  <c r="J975" i="2"/>
  <c r="C975" i="2"/>
  <c r="J974" i="2"/>
  <c r="C974" i="2"/>
  <c r="J973" i="2"/>
  <c r="C973" i="2"/>
  <c r="J972" i="2"/>
  <c r="C972" i="2"/>
  <c r="J971" i="2"/>
  <c r="C971" i="2"/>
  <c r="J970" i="2"/>
  <c r="C970" i="2"/>
  <c r="J969" i="2"/>
  <c r="G969" i="2"/>
  <c r="C969" i="2"/>
  <c r="J968" i="2"/>
  <c r="C968" i="2"/>
  <c r="J967" i="2"/>
  <c r="C967" i="2"/>
  <c r="J966" i="2"/>
  <c r="C966" i="2"/>
  <c r="J965" i="2"/>
  <c r="C965" i="2"/>
  <c r="J964" i="2"/>
  <c r="C964" i="2"/>
  <c r="J963" i="2"/>
  <c r="C963" i="2"/>
  <c r="J962" i="2"/>
  <c r="C962" i="2"/>
  <c r="J961" i="2"/>
  <c r="C961" i="2"/>
  <c r="J960" i="2"/>
  <c r="C960" i="2"/>
  <c r="J959" i="2"/>
  <c r="C959" i="2"/>
  <c r="J958" i="2"/>
  <c r="C958" i="2"/>
  <c r="J957" i="2"/>
  <c r="C957" i="2"/>
  <c r="J956" i="2"/>
  <c r="C956" i="2"/>
  <c r="J955" i="2"/>
  <c r="C955" i="2"/>
  <c r="J954" i="2"/>
  <c r="C954" i="2"/>
  <c r="J953" i="2"/>
  <c r="C953" i="2"/>
  <c r="J952" i="2"/>
  <c r="C952" i="2"/>
  <c r="J951" i="2"/>
  <c r="C951" i="2"/>
  <c r="J950" i="2"/>
  <c r="C950" i="2"/>
  <c r="J949" i="2"/>
  <c r="C949" i="2"/>
  <c r="J948" i="2"/>
  <c r="C948" i="2"/>
  <c r="J947" i="2"/>
  <c r="C947" i="2"/>
  <c r="J946" i="2"/>
  <c r="C946" i="2"/>
  <c r="J945" i="2"/>
  <c r="C945" i="2"/>
  <c r="J944" i="2"/>
  <c r="C944" i="2"/>
  <c r="J943" i="2"/>
  <c r="G943" i="2"/>
  <c r="C943" i="2"/>
  <c r="J942" i="2"/>
  <c r="C942" i="2"/>
  <c r="J941" i="2"/>
  <c r="C941" i="2"/>
  <c r="J940" i="2"/>
  <c r="C940" i="2"/>
  <c r="J939" i="2"/>
  <c r="C939" i="2"/>
  <c r="J938" i="2"/>
  <c r="C938" i="2"/>
  <c r="J937" i="2"/>
  <c r="C937" i="2"/>
  <c r="J936" i="2"/>
  <c r="C936" i="2"/>
  <c r="J935" i="2"/>
  <c r="C935" i="2"/>
  <c r="J934" i="2"/>
  <c r="C934" i="2"/>
  <c r="J933" i="2"/>
  <c r="C933" i="2"/>
  <c r="J932" i="2"/>
  <c r="C932" i="2"/>
  <c r="J931" i="2"/>
  <c r="C931" i="2"/>
  <c r="J930" i="2"/>
  <c r="G930" i="2"/>
  <c r="C930" i="2"/>
  <c r="J929" i="2"/>
  <c r="G929" i="2"/>
  <c r="C929" i="2"/>
  <c r="J928" i="2"/>
  <c r="C928" i="2"/>
  <c r="J927" i="2"/>
  <c r="C927" i="2"/>
  <c r="J926" i="2"/>
  <c r="C926" i="2"/>
  <c r="J925" i="2"/>
  <c r="C925" i="2"/>
  <c r="J924" i="2"/>
  <c r="C924" i="2"/>
  <c r="J923" i="2"/>
  <c r="C923" i="2"/>
  <c r="J922" i="2"/>
  <c r="C922" i="2"/>
  <c r="J921" i="2"/>
  <c r="C921" i="2"/>
  <c r="J920" i="2"/>
  <c r="C920" i="2"/>
  <c r="J919" i="2"/>
  <c r="C919" i="2"/>
  <c r="J918" i="2"/>
  <c r="C918" i="2"/>
  <c r="J917" i="2"/>
  <c r="C917" i="2"/>
  <c r="J916" i="2"/>
  <c r="C916" i="2"/>
  <c r="J915" i="2"/>
  <c r="C915" i="2"/>
  <c r="J914" i="2"/>
  <c r="C914" i="2"/>
  <c r="J913" i="2"/>
  <c r="C913" i="2"/>
  <c r="J912" i="2"/>
  <c r="C912" i="2"/>
  <c r="J911" i="2"/>
  <c r="C911" i="2"/>
  <c r="J910" i="2"/>
  <c r="C910" i="2"/>
  <c r="J909" i="2"/>
  <c r="C909" i="2"/>
  <c r="J908" i="2"/>
  <c r="C908" i="2"/>
  <c r="J907" i="2"/>
  <c r="C907" i="2"/>
  <c r="J906" i="2"/>
  <c r="C906" i="2"/>
  <c r="J905" i="2"/>
  <c r="C905" i="2"/>
  <c r="J904" i="2"/>
  <c r="C904" i="2"/>
  <c r="J903" i="2"/>
  <c r="C903" i="2"/>
  <c r="J902" i="2"/>
  <c r="C902" i="2"/>
  <c r="J901" i="2"/>
  <c r="C901" i="2"/>
  <c r="J900" i="2"/>
  <c r="C900" i="2"/>
  <c r="J899" i="2"/>
  <c r="C899" i="2"/>
  <c r="J898" i="2"/>
  <c r="C898" i="2"/>
  <c r="J897" i="2"/>
  <c r="C897" i="2"/>
  <c r="J896" i="2"/>
  <c r="C896" i="2"/>
  <c r="J895" i="2"/>
  <c r="C895" i="2"/>
  <c r="J894" i="2"/>
  <c r="C894" i="2"/>
  <c r="J893" i="2"/>
  <c r="C893" i="2"/>
  <c r="J892" i="2"/>
  <c r="C892" i="2"/>
  <c r="J891" i="2"/>
  <c r="C891" i="2"/>
  <c r="J890" i="2"/>
  <c r="C890" i="2"/>
  <c r="J889" i="2"/>
  <c r="C889" i="2"/>
  <c r="J888" i="2"/>
  <c r="C888" i="2"/>
  <c r="J887" i="2"/>
  <c r="C887" i="2"/>
  <c r="J886" i="2"/>
  <c r="C886" i="2"/>
  <c r="J885" i="2"/>
  <c r="C885" i="2"/>
  <c r="J884" i="2"/>
  <c r="C884" i="2"/>
  <c r="J883" i="2"/>
  <c r="C883" i="2"/>
  <c r="J882" i="2"/>
  <c r="C882" i="2"/>
  <c r="J881" i="2"/>
  <c r="C881" i="2"/>
  <c r="J880" i="2"/>
  <c r="C880" i="2"/>
  <c r="J879" i="2"/>
  <c r="C879" i="2"/>
  <c r="J878" i="2"/>
  <c r="C878" i="2"/>
  <c r="J877" i="2"/>
  <c r="C877" i="2"/>
  <c r="J876" i="2"/>
  <c r="C876" i="2"/>
  <c r="J875" i="2"/>
  <c r="C875" i="2"/>
  <c r="J874" i="2"/>
  <c r="C874" i="2"/>
  <c r="J873" i="2"/>
  <c r="C873" i="2"/>
  <c r="J872" i="2"/>
  <c r="C872" i="2"/>
  <c r="J871" i="2"/>
  <c r="C871" i="2"/>
  <c r="J870" i="2"/>
  <c r="C870" i="2"/>
  <c r="J869" i="2"/>
  <c r="C869" i="2"/>
  <c r="J868" i="2"/>
  <c r="C868" i="2"/>
  <c r="J867" i="2"/>
  <c r="C867" i="2"/>
  <c r="J866" i="2"/>
  <c r="C866" i="2"/>
  <c r="J865" i="2"/>
  <c r="C865" i="2"/>
  <c r="J864" i="2"/>
  <c r="C864" i="2"/>
  <c r="J863" i="2"/>
  <c r="C863" i="2"/>
  <c r="J862" i="2"/>
  <c r="C862" i="2"/>
  <c r="J861" i="2"/>
  <c r="C861" i="2"/>
  <c r="J860" i="2"/>
  <c r="C860" i="2"/>
  <c r="J859" i="2"/>
  <c r="C859" i="2"/>
  <c r="J858" i="2"/>
  <c r="C858" i="2"/>
  <c r="J857" i="2"/>
  <c r="C857" i="2"/>
  <c r="J856" i="2"/>
  <c r="C856" i="2"/>
  <c r="J855" i="2"/>
  <c r="C855" i="2"/>
  <c r="J854" i="2"/>
  <c r="C854" i="2"/>
  <c r="J853" i="2"/>
  <c r="C853" i="2"/>
  <c r="J852" i="2"/>
  <c r="C852" i="2"/>
  <c r="J851" i="2"/>
  <c r="C851" i="2"/>
  <c r="J850" i="2"/>
  <c r="C850" i="2"/>
  <c r="J849" i="2"/>
  <c r="C849" i="2"/>
  <c r="J848" i="2"/>
  <c r="C848" i="2"/>
  <c r="J847" i="2"/>
  <c r="C847" i="2"/>
  <c r="J846" i="2"/>
  <c r="C846" i="2"/>
  <c r="J845" i="2"/>
  <c r="C845" i="2"/>
  <c r="J844" i="2"/>
  <c r="C844" i="2"/>
  <c r="J843" i="2"/>
  <c r="C843" i="2"/>
  <c r="J842" i="2"/>
  <c r="C842" i="2"/>
  <c r="J841" i="2"/>
  <c r="C841" i="2"/>
  <c r="J840" i="2"/>
  <c r="C840" i="2"/>
  <c r="J839" i="2"/>
  <c r="C839" i="2"/>
  <c r="J838" i="2"/>
  <c r="G838" i="2"/>
  <c r="C838" i="2"/>
  <c r="J837" i="2"/>
  <c r="C837" i="2"/>
  <c r="J836" i="2"/>
  <c r="C836" i="2"/>
  <c r="J835" i="2"/>
  <c r="C835" i="2"/>
  <c r="J834" i="2"/>
  <c r="C834" i="2"/>
  <c r="J833" i="2"/>
  <c r="C833" i="2"/>
  <c r="J832" i="2"/>
  <c r="C832" i="2"/>
  <c r="J831" i="2"/>
  <c r="C831" i="2"/>
  <c r="J830" i="2"/>
  <c r="C830" i="2"/>
  <c r="J829" i="2"/>
  <c r="C829" i="2"/>
  <c r="J828" i="2"/>
  <c r="C828" i="2"/>
  <c r="J827" i="2"/>
  <c r="C827" i="2"/>
  <c r="J826" i="2"/>
  <c r="C826" i="2"/>
  <c r="J825" i="2"/>
  <c r="C825" i="2"/>
  <c r="J824" i="2"/>
  <c r="C824" i="2"/>
  <c r="J823" i="2"/>
  <c r="C823" i="2"/>
  <c r="J822" i="2"/>
  <c r="C822" i="2"/>
  <c r="J821" i="2"/>
  <c r="C821" i="2"/>
  <c r="J820" i="2"/>
  <c r="C820" i="2"/>
  <c r="J819" i="2"/>
  <c r="C819" i="2"/>
  <c r="J818" i="2"/>
  <c r="C818" i="2"/>
  <c r="J817" i="2"/>
  <c r="C817" i="2"/>
  <c r="J816" i="2"/>
  <c r="C816" i="2"/>
  <c r="J815" i="2"/>
  <c r="C815" i="2"/>
  <c r="J814" i="2"/>
  <c r="C814" i="2"/>
  <c r="J813" i="2"/>
  <c r="C813" i="2"/>
  <c r="J812" i="2"/>
  <c r="C812" i="2"/>
  <c r="J811" i="2"/>
  <c r="C811" i="2"/>
  <c r="J810" i="2"/>
  <c r="C810" i="2"/>
  <c r="J809" i="2"/>
  <c r="C809" i="2"/>
  <c r="J808" i="2"/>
  <c r="C808" i="2"/>
  <c r="J807" i="2"/>
  <c r="C807" i="2"/>
  <c r="J806" i="2"/>
  <c r="C806" i="2"/>
  <c r="J805" i="2"/>
  <c r="C805" i="2"/>
  <c r="J804" i="2"/>
  <c r="C804" i="2"/>
  <c r="J803" i="2"/>
  <c r="C803" i="2"/>
  <c r="J802" i="2"/>
  <c r="C802" i="2"/>
  <c r="J801" i="2"/>
  <c r="C801" i="2"/>
  <c r="J800" i="2"/>
  <c r="C800" i="2"/>
  <c r="J799" i="2"/>
  <c r="C799" i="2"/>
  <c r="J798" i="2"/>
  <c r="C798" i="2"/>
  <c r="J797" i="2"/>
  <c r="C797" i="2"/>
  <c r="J796" i="2"/>
  <c r="C796" i="2"/>
  <c r="J795" i="2"/>
  <c r="C795" i="2"/>
  <c r="J794" i="2"/>
  <c r="C794" i="2"/>
  <c r="J793" i="2"/>
  <c r="C793" i="2"/>
  <c r="J792" i="2"/>
  <c r="C792" i="2"/>
  <c r="J791" i="2"/>
  <c r="C791" i="2"/>
  <c r="J790" i="2"/>
  <c r="C790" i="2"/>
  <c r="J789" i="2"/>
  <c r="C789" i="2"/>
  <c r="J788" i="2"/>
  <c r="C788" i="2"/>
  <c r="J787" i="2"/>
  <c r="C787" i="2"/>
  <c r="J786" i="2"/>
  <c r="C786" i="2"/>
  <c r="J785" i="2"/>
  <c r="C785" i="2"/>
  <c r="J784" i="2"/>
  <c r="C784" i="2"/>
  <c r="J783" i="2"/>
  <c r="C783" i="2"/>
  <c r="J782" i="2"/>
  <c r="C782" i="2"/>
  <c r="J781" i="2"/>
  <c r="C781" i="2"/>
  <c r="J780" i="2"/>
  <c r="C780" i="2"/>
  <c r="J779" i="2"/>
  <c r="C779" i="2"/>
  <c r="J778" i="2"/>
  <c r="C778" i="2"/>
  <c r="J777" i="2"/>
  <c r="C777" i="2"/>
  <c r="J776" i="2"/>
  <c r="C776" i="2"/>
  <c r="J775" i="2"/>
  <c r="C775" i="2"/>
  <c r="J774" i="2"/>
  <c r="C774" i="2"/>
  <c r="J773" i="2"/>
  <c r="C773" i="2"/>
  <c r="J772" i="2"/>
  <c r="C772" i="2"/>
  <c r="J771" i="2"/>
  <c r="C771" i="2"/>
  <c r="J770" i="2"/>
  <c r="C770" i="2"/>
  <c r="J769" i="2"/>
  <c r="C769" i="2"/>
  <c r="J768" i="2"/>
  <c r="C768" i="2"/>
  <c r="J767" i="2"/>
  <c r="C767" i="2"/>
  <c r="J766" i="2"/>
  <c r="C766" i="2"/>
  <c r="J765" i="2"/>
  <c r="C765" i="2"/>
  <c r="J764" i="2"/>
  <c r="C764" i="2"/>
  <c r="J763" i="2"/>
  <c r="C763" i="2"/>
  <c r="J762" i="2"/>
  <c r="C762" i="2"/>
  <c r="J761" i="2"/>
  <c r="C761" i="2"/>
  <c r="J760" i="2"/>
  <c r="C760" i="2"/>
  <c r="J759" i="2"/>
  <c r="C759" i="2"/>
  <c r="J758" i="2"/>
  <c r="C758" i="2"/>
  <c r="J757" i="2"/>
  <c r="C757" i="2"/>
  <c r="J756" i="2"/>
  <c r="C756" i="2"/>
  <c r="J755" i="2"/>
  <c r="C755" i="2"/>
  <c r="J754" i="2"/>
  <c r="C754" i="2"/>
  <c r="J753" i="2"/>
  <c r="C753" i="2"/>
  <c r="J752" i="2"/>
  <c r="C752" i="2"/>
  <c r="J751" i="2"/>
  <c r="C751" i="2"/>
  <c r="J750" i="2"/>
  <c r="C750" i="2"/>
  <c r="J749" i="2"/>
  <c r="C749" i="2"/>
  <c r="J748" i="2"/>
  <c r="C748" i="2"/>
  <c r="J747" i="2"/>
  <c r="C747" i="2"/>
  <c r="J746" i="2"/>
  <c r="C746" i="2"/>
  <c r="J745" i="2"/>
  <c r="C745" i="2"/>
  <c r="J744" i="2"/>
  <c r="C744" i="2"/>
  <c r="J743" i="2"/>
  <c r="C743" i="2"/>
  <c r="J742" i="2"/>
  <c r="C742" i="2"/>
  <c r="J741" i="2"/>
  <c r="C741" i="2"/>
  <c r="J740" i="2"/>
  <c r="C740" i="2"/>
  <c r="J739" i="2"/>
  <c r="C739" i="2"/>
  <c r="J738" i="2"/>
  <c r="C738" i="2"/>
  <c r="J737" i="2"/>
  <c r="C737" i="2"/>
  <c r="J736" i="2"/>
  <c r="C736" i="2"/>
  <c r="J735" i="2"/>
  <c r="C735" i="2"/>
  <c r="J734" i="2"/>
  <c r="C734" i="2"/>
  <c r="J733" i="2"/>
  <c r="C733" i="2"/>
  <c r="J732" i="2"/>
  <c r="C732" i="2"/>
  <c r="J731" i="2"/>
  <c r="C731" i="2"/>
  <c r="J730" i="2"/>
  <c r="C730" i="2"/>
  <c r="J729" i="2"/>
  <c r="C729" i="2"/>
  <c r="J728" i="2"/>
  <c r="C728" i="2"/>
  <c r="J727" i="2"/>
  <c r="C727" i="2"/>
  <c r="J726" i="2"/>
  <c r="C726" i="2"/>
  <c r="J725" i="2"/>
  <c r="C725" i="2"/>
  <c r="J724" i="2"/>
  <c r="C724" i="2"/>
  <c r="J723" i="2"/>
  <c r="C723" i="2"/>
  <c r="J722" i="2"/>
  <c r="C722" i="2"/>
  <c r="J721" i="2"/>
  <c r="C721" i="2"/>
  <c r="J720" i="2"/>
  <c r="C720" i="2"/>
  <c r="J719" i="2"/>
  <c r="C719" i="2"/>
  <c r="J718" i="2"/>
  <c r="C718" i="2"/>
  <c r="J717" i="2"/>
  <c r="C717" i="2"/>
  <c r="J716" i="2"/>
  <c r="C716" i="2"/>
  <c r="J715" i="2"/>
  <c r="C715" i="2"/>
  <c r="J714" i="2"/>
  <c r="C714" i="2"/>
  <c r="J713" i="2"/>
  <c r="C713" i="2"/>
  <c r="J712" i="2"/>
  <c r="C712" i="2"/>
  <c r="J711" i="2"/>
  <c r="C711" i="2"/>
  <c r="J710" i="2"/>
  <c r="C710" i="2"/>
  <c r="J709" i="2"/>
  <c r="C709" i="2"/>
  <c r="J708" i="2"/>
  <c r="C708" i="2"/>
  <c r="J707" i="2"/>
  <c r="C707" i="2"/>
  <c r="J706" i="2"/>
  <c r="C706" i="2"/>
  <c r="J705" i="2"/>
  <c r="C705" i="2"/>
  <c r="J704" i="2"/>
  <c r="C704" i="2"/>
  <c r="J703" i="2"/>
  <c r="C703" i="2"/>
  <c r="J702" i="2"/>
  <c r="C702" i="2"/>
  <c r="J701" i="2"/>
  <c r="C701" i="2"/>
  <c r="J700" i="2"/>
  <c r="C700" i="2"/>
  <c r="J699" i="2"/>
  <c r="C699" i="2"/>
  <c r="J698" i="2"/>
  <c r="C698" i="2"/>
  <c r="J697" i="2"/>
  <c r="C697" i="2"/>
  <c r="J696" i="2"/>
  <c r="C696" i="2"/>
  <c r="J695" i="2"/>
  <c r="C695" i="2"/>
  <c r="J694" i="2"/>
  <c r="C694" i="2"/>
  <c r="J693" i="2"/>
  <c r="C693" i="2"/>
  <c r="J692" i="2"/>
  <c r="C692" i="2"/>
  <c r="J691" i="2"/>
  <c r="C691" i="2"/>
  <c r="J690" i="2"/>
  <c r="C690" i="2"/>
  <c r="J689" i="2"/>
  <c r="C689" i="2"/>
  <c r="J688" i="2"/>
  <c r="C688" i="2"/>
  <c r="J687" i="2"/>
  <c r="C687" i="2"/>
  <c r="J686" i="2"/>
  <c r="C686" i="2"/>
  <c r="J685" i="2"/>
  <c r="C685" i="2"/>
  <c r="J684" i="2"/>
  <c r="C684" i="2"/>
  <c r="J683" i="2"/>
  <c r="C683" i="2"/>
  <c r="J682" i="2"/>
  <c r="C682" i="2"/>
  <c r="J681" i="2"/>
  <c r="C681" i="2"/>
  <c r="J680" i="2"/>
  <c r="C680" i="2"/>
  <c r="J679" i="2"/>
  <c r="C679" i="2"/>
  <c r="J678" i="2"/>
  <c r="C678" i="2"/>
  <c r="J677" i="2"/>
  <c r="C677" i="2"/>
  <c r="J676" i="2"/>
  <c r="C676" i="2"/>
  <c r="J675" i="2"/>
  <c r="C675" i="2"/>
  <c r="J674" i="2"/>
  <c r="C674" i="2"/>
  <c r="J673" i="2"/>
  <c r="C673" i="2"/>
  <c r="J672" i="2"/>
  <c r="C672" i="2"/>
  <c r="J671" i="2"/>
  <c r="C671" i="2"/>
  <c r="J670" i="2"/>
  <c r="C670" i="2"/>
  <c r="J669" i="2"/>
  <c r="C669" i="2"/>
  <c r="J668" i="2"/>
  <c r="C668" i="2"/>
  <c r="J667" i="2"/>
  <c r="C667" i="2"/>
  <c r="J666" i="2"/>
  <c r="C666" i="2"/>
  <c r="J665" i="2"/>
  <c r="C665" i="2"/>
  <c r="J664" i="2"/>
  <c r="C664" i="2"/>
  <c r="J663" i="2"/>
  <c r="C663" i="2"/>
  <c r="J662" i="2"/>
  <c r="C662" i="2"/>
  <c r="J661" i="2"/>
  <c r="C661" i="2"/>
  <c r="J660" i="2"/>
  <c r="C660" i="2"/>
  <c r="J659" i="2"/>
  <c r="C659" i="2"/>
  <c r="J658" i="2"/>
  <c r="C658" i="2"/>
  <c r="J657" i="2"/>
  <c r="C657" i="2"/>
  <c r="J656" i="2"/>
  <c r="C656" i="2"/>
  <c r="J655" i="2"/>
  <c r="C655" i="2"/>
  <c r="J654" i="2"/>
  <c r="C654" i="2"/>
  <c r="J653" i="2"/>
  <c r="C653" i="2"/>
  <c r="J652" i="2"/>
  <c r="C652" i="2"/>
  <c r="J651" i="2"/>
  <c r="C651" i="2"/>
  <c r="J650" i="2"/>
  <c r="C650" i="2"/>
  <c r="J649" i="2"/>
  <c r="C649" i="2"/>
  <c r="J648" i="2"/>
  <c r="C648" i="2"/>
  <c r="J647" i="2"/>
  <c r="C647" i="2"/>
  <c r="J646" i="2"/>
  <c r="C646" i="2"/>
  <c r="J645" i="2"/>
  <c r="C645" i="2"/>
  <c r="J644" i="2"/>
  <c r="C644" i="2"/>
  <c r="J643" i="2"/>
  <c r="C643" i="2"/>
  <c r="J642" i="2"/>
  <c r="C642" i="2"/>
  <c r="J641" i="2"/>
  <c r="C641" i="2"/>
  <c r="J640" i="2"/>
  <c r="C640" i="2"/>
  <c r="J639" i="2"/>
  <c r="C639" i="2"/>
  <c r="J638" i="2"/>
  <c r="C638" i="2"/>
  <c r="J637" i="2"/>
  <c r="C637" i="2"/>
  <c r="J636" i="2"/>
  <c r="C636" i="2"/>
  <c r="J635" i="2"/>
  <c r="C635" i="2"/>
  <c r="J634" i="2"/>
  <c r="C634" i="2"/>
  <c r="J633" i="2"/>
  <c r="C633" i="2"/>
  <c r="J632" i="2"/>
  <c r="C632" i="2"/>
  <c r="J631" i="2"/>
  <c r="C631" i="2"/>
  <c r="J630" i="2"/>
  <c r="C630" i="2"/>
  <c r="J629" i="2"/>
  <c r="C629" i="2"/>
  <c r="J628" i="2"/>
  <c r="C628" i="2"/>
  <c r="J627" i="2"/>
  <c r="C627" i="2"/>
  <c r="J626" i="2"/>
  <c r="C626" i="2"/>
  <c r="J625" i="2"/>
  <c r="C625" i="2"/>
  <c r="J624" i="2"/>
  <c r="C624" i="2"/>
  <c r="J623" i="2"/>
  <c r="C623" i="2"/>
  <c r="J622" i="2"/>
  <c r="C622" i="2"/>
  <c r="J621" i="2"/>
  <c r="C621" i="2"/>
  <c r="J620" i="2"/>
  <c r="C620" i="2"/>
  <c r="J619" i="2"/>
  <c r="C619" i="2"/>
  <c r="J618" i="2"/>
  <c r="C618" i="2"/>
  <c r="J617" i="2"/>
  <c r="C617" i="2"/>
  <c r="J616" i="2"/>
  <c r="C616" i="2"/>
  <c r="J615" i="2"/>
  <c r="C615" i="2"/>
  <c r="J614" i="2"/>
  <c r="C614" i="2"/>
  <c r="J613" i="2"/>
  <c r="C613" i="2"/>
  <c r="J612" i="2"/>
  <c r="C612" i="2"/>
  <c r="J611" i="2"/>
  <c r="C611" i="2"/>
  <c r="J610" i="2"/>
  <c r="C610" i="2"/>
  <c r="J609" i="2"/>
  <c r="C609" i="2"/>
  <c r="J608" i="2"/>
  <c r="C608" i="2"/>
  <c r="J607" i="2"/>
  <c r="C607" i="2"/>
  <c r="J606" i="2"/>
  <c r="C606" i="2"/>
  <c r="J605" i="2"/>
  <c r="C605" i="2"/>
  <c r="J604" i="2"/>
  <c r="C604" i="2"/>
  <c r="J603" i="2"/>
  <c r="C603" i="2"/>
  <c r="J602" i="2"/>
  <c r="C602" i="2"/>
  <c r="J601" i="2"/>
  <c r="C601" i="2"/>
  <c r="J600" i="2"/>
  <c r="C600" i="2"/>
  <c r="J599" i="2"/>
  <c r="C599" i="2"/>
  <c r="J598" i="2"/>
  <c r="C598" i="2"/>
  <c r="J597" i="2"/>
  <c r="C597" i="2"/>
  <c r="J596" i="2"/>
  <c r="C596" i="2"/>
  <c r="J595" i="2"/>
  <c r="C595" i="2"/>
  <c r="J594" i="2"/>
  <c r="C594" i="2"/>
  <c r="J593" i="2"/>
  <c r="C593" i="2"/>
  <c r="J592" i="2"/>
  <c r="C592" i="2"/>
  <c r="J591" i="2"/>
  <c r="C591" i="2"/>
  <c r="J590" i="2"/>
  <c r="C590" i="2"/>
  <c r="J589" i="2"/>
  <c r="C589" i="2"/>
  <c r="J588" i="2"/>
  <c r="C588" i="2"/>
  <c r="J587" i="2"/>
  <c r="C587" i="2"/>
  <c r="J586" i="2"/>
  <c r="C586" i="2"/>
  <c r="J585" i="2"/>
  <c r="C585" i="2"/>
  <c r="J584" i="2"/>
  <c r="C584" i="2"/>
  <c r="J583" i="2"/>
  <c r="C583" i="2"/>
  <c r="J582" i="2"/>
  <c r="C582" i="2"/>
  <c r="J581" i="2"/>
  <c r="C581" i="2"/>
  <c r="J580" i="2"/>
  <c r="C580" i="2"/>
  <c r="J579" i="2"/>
  <c r="C579" i="2"/>
  <c r="J578" i="2"/>
  <c r="C578" i="2"/>
  <c r="J577" i="2"/>
  <c r="C577" i="2"/>
  <c r="J576" i="2"/>
  <c r="C576" i="2"/>
  <c r="J575" i="2"/>
  <c r="C575" i="2"/>
  <c r="J574" i="2"/>
  <c r="C574" i="2"/>
  <c r="J573" i="2"/>
  <c r="C573" i="2"/>
  <c r="J572" i="2"/>
  <c r="C572" i="2"/>
  <c r="J571" i="2"/>
  <c r="C571" i="2"/>
  <c r="J570" i="2"/>
  <c r="C570" i="2"/>
  <c r="J569" i="2"/>
  <c r="C569" i="2"/>
  <c r="J568" i="2"/>
  <c r="C568" i="2"/>
  <c r="J567" i="2"/>
  <c r="C567" i="2"/>
  <c r="J566" i="2"/>
  <c r="C566" i="2"/>
  <c r="J565" i="2"/>
  <c r="C565" i="2"/>
  <c r="J564" i="2"/>
  <c r="C564" i="2"/>
  <c r="J563" i="2"/>
  <c r="C563" i="2"/>
  <c r="J562" i="2"/>
  <c r="C562" i="2"/>
  <c r="J561" i="2"/>
  <c r="C561" i="2"/>
  <c r="J560" i="2"/>
  <c r="C560" i="2"/>
  <c r="J559" i="2"/>
  <c r="C559" i="2"/>
  <c r="J558" i="2"/>
  <c r="C558" i="2"/>
  <c r="J557" i="2"/>
  <c r="C557" i="2"/>
  <c r="J556" i="2"/>
  <c r="C556" i="2"/>
  <c r="J555" i="2"/>
  <c r="C555" i="2"/>
  <c r="J554" i="2"/>
  <c r="C554" i="2"/>
  <c r="J553" i="2"/>
  <c r="C553" i="2"/>
  <c r="J552" i="2"/>
  <c r="C552" i="2"/>
  <c r="J551" i="2"/>
  <c r="C551" i="2"/>
  <c r="J550" i="2"/>
  <c r="C550" i="2"/>
  <c r="J549" i="2"/>
  <c r="C549" i="2"/>
  <c r="J548" i="2"/>
  <c r="C548" i="2"/>
  <c r="J547" i="2"/>
  <c r="C547" i="2"/>
  <c r="J546" i="2"/>
  <c r="C546" i="2"/>
  <c r="J545" i="2"/>
  <c r="C545" i="2"/>
  <c r="J544" i="2"/>
  <c r="C544" i="2"/>
  <c r="J543" i="2"/>
  <c r="C543" i="2"/>
  <c r="J542" i="2"/>
  <c r="C542" i="2"/>
  <c r="J541" i="2"/>
  <c r="C541" i="2"/>
  <c r="J540" i="2"/>
  <c r="C540" i="2"/>
  <c r="J539" i="2"/>
  <c r="C539" i="2"/>
  <c r="J538" i="2"/>
  <c r="C538" i="2"/>
  <c r="J537" i="2"/>
  <c r="C537" i="2"/>
  <c r="J536" i="2"/>
  <c r="C536" i="2"/>
  <c r="J535" i="2"/>
  <c r="C535" i="2"/>
  <c r="J534" i="2"/>
  <c r="C534" i="2"/>
  <c r="J533" i="2"/>
  <c r="C533" i="2"/>
  <c r="J532" i="2"/>
  <c r="C532" i="2"/>
  <c r="J531" i="2"/>
  <c r="C531" i="2"/>
  <c r="J530" i="2"/>
  <c r="C530" i="2"/>
  <c r="J529" i="2"/>
  <c r="C529" i="2"/>
  <c r="J528" i="2"/>
  <c r="C528" i="2"/>
  <c r="J527" i="2"/>
  <c r="C527" i="2"/>
  <c r="J526" i="2"/>
  <c r="C526" i="2"/>
  <c r="J525" i="2"/>
  <c r="C525" i="2"/>
  <c r="J524" i="2"/>
  <c r="C524" i="2"/>
  <c r="J523" i="2"/>
  <c r="C523" i="2"/>
  <c r="J522" i="2"/>
  <c r="C522" i="2"/>
  <c r="J521" i="2"/>
  <c r="C521" i="2"/>
  <c r="J520" i="2"/>
  <c r="C520" i="2"/>
  <c r="J519" i="2"/>
  <c r="C519" i="2"/>
  <c r="J518" i="2"/>
  <c r="C518" i="2"/>
  <c r="J517" i="2"/>
  <c r="C517" i="2"/>
  <c r="J516" i="2"/>
  <c r="C516" i="2"/>
  <c r="J515" i="2"/>
  <c r="C515" i="2"/>
  <c r="J514" i="2"/>
  <c r="C514" i="2"/>
  <c r="J513" i="2"/>
  <c r="C513" i="2"/>
  <c r="J512" i="2"/>
  <c r="C512" i="2"/>
  <c r="J511" i="2"/>
  <c r="C511" i="2"/>
  <c r="J510" i="2"/>
  <c r="C510" i="2"/>
  <c r="J509" i="2"/>
  <c r="C509" i="2"/>
  <c r="J508" i="2"/>
  <c r="C508" i="2"/>
  <c r="J507" i="2"/>
  <c r="C507" i="2"/>
  <c r="J506" i="2"/>
  <c r="C506" i="2"/>
  <c r="J505" i="2"/>
  <c r="C505" i="2"/>
  <c r="J504" i="2"/>
  <c r="C504" i="2"/>
  <c r="J503" i="2"/>
  <c r="C503" i="2"/>
  <c r="J502" i="2"/>
  <c r="C502" i="2"/>
  <c r="J501" i="2"/>
  <c r="C501" i="2"/>
  <c r="J500" i="2"/>
  <c r="C500" i="2"/>
  <c r="J499" i="2"/>
  <c r="C499" i="2"/>
  <c r="J498" i="2"/>
  <c r="C498" i="2"/>
  <c r="J497" i="2"/>
  <c r="C497" i="2"/>
  <c r="J496" i="2"/>
  <c r="C496" i="2"/>
  <c r="J495" i="2"/>
  <c r="C495" i="2"/>
  <c r="J494" i="2"/>
  <c r="C494" i="2"/>
  <c r="J493" i="2"/>
  <c r="C493" i="2"/>
  <c r="J492" i="2"/>
  <c r="C492" i="2"/>
  <c r="J491" i="2"/>
  <c r="C491" i="2"/>
  <c r="J490" i="2"/>
  <c r="C490" i="2"/>
  <c r="J489" i="2"/>
  <c r="C489" i="2"/>
  <c r="J488" i="2"/>
  <c r="C488" i="2"/>
  <c r="J487" i="2"/>
  <c r="C487" i="2"/>
  <c r="J486" i="2"/>
  <c r="C486" i="2"/>
  <c r="J485" i="2"/>
  <c r="C485" i="2"/>
  <c r="J484" i="2"/>
  <c r="C484" i="2"/>
  <c r="J483" i="2"/>
  <c r="C483" i="2"/>
  <c r="J482" i="2"/>
  <c r="C482" i="2"/>
  <c r="J481" i="2"/>
  <c r="C481" i="2"/>
  <c r="J480" i="2"/>
  <c r="C480" i="2"/>
  <c r="J479" i="2"/>
  <c r="C479" i="2"/>
  <c r="J478" i="2"/>
  <c r="C478" i="2"/>
  <c r="J477" i="2"/>
  <c r="C477" i="2"/>
  <c r="J476" i="2"/>
  <c r="C476" i="2"/>
  <c r="J475" i="2"/>
  <c r="C475" i="2"/>
  <c r="J474" i="2"/>
  <c r="C474" i="2"/>
  <c r="J473" i="2"/>
  <c r="C473" i="2"/>
  <c r="J472" i="2"/>
  <c r="C472" i="2"/>
  <c r="J471" i="2"/>
  <c r="C471" i="2"/>
  <c r="J470" i="2"/>
  <c r="C470" i="2"/>
  <c r="J469" i="2"/>
  <c r="C469" i="2"/>
  <c r="J468" i="2"/>
  <c r="C468" i="2"/>
  <c r="J467" i="2"/>
  <c r="C467" i="2"/>
  <c r="J466" i="2"/>
  <c r="C466" i="2"/>
  <c r="J465" i="2"/>
  <c r="C465" i="2"/>
  <c r="J464" i="2"/>
  <c r="C464" i="2"/>
  <c r="J463" i="2"/>
  <c r="C463" i="2"/>
  <c r="J462" i="2"/>
  <c r="C462" i="2"/>
  <c r="J461" i="2"/>
  <c r="C461" i="2"/>
  <c r="J460" i="2"/>
  <c r="C460" i="2"/>
  <c r="J459" i="2"/>
  <c r="C459" i="2"/>
  <c r="J458" i="2"/>
  <c r="C458" i="2"/>
  <c r="J457" i="2"/>
  <c r="C457" i="2"/>
  <c r="J456" i="2"/>
  <c r="C456" i="2"/>
  <c r="J455" i="2"/>
  <c r="C455" i="2"/>
  <c r="J454" i="2"/>
  <c r="C454" i="2"/>
  <c r="J453" i="2"/>
  <c r="C453" i="2"/>
  <c r="J452" i="2"/>
  <c r="C452" i="2"/>
  <c r="J451" i="2"/>
  <c r="C451" i="2"/>
  <c r="J450" i="2"/>
  <c r="C450" i="2"/>
  <c r="J449" i="2"/>
  <c r="C449" i="2"/>
  <c r="J448" i="2"/>
  <c r="C448" i="2"/>
  <c r="J447" i="2"/>
  <c r="C447" i="2"/>
  <c r="J446" i="2"/>
  <c r="C446" i="2"/>
  <c r="J445" i="2"/>
  <c r="C445" i="2"/>
  <c r="J444" i="2"/>
  <c r="C444" i="2"/>
  <c r="J443" i="2"/>
  <c r="C443" i="2"/>
  <c r="J442" i="2"/>
  <c r="C442" i="2"/>
  <c r="J441" i="2"/>
  <c r="C441" i="2"/>
  <c r="J440" i="2"/>
  <c r="C440" i="2"/>
  <c r="J439" i="2"/>
  <c r="C439" i="2"/>
  <c r="J438" i="2"/>
  <c r="C438" i="2"/>
  <c r="J437" i="2"/>
  <c r="C437" i="2"/>
  <c r="J436" i="2"/>
  <c r="C436" i="2"/>
  <c r="J435" i="2"/>
  <c r="C435" i="2"/>
  <c r="J434" i="2"/>
  <c r="C434" i="2"/>
  <c r="J433" i="2"/>
  <c r="C433" i="2"/>
  <c r="J432" i="2"/>
  <c r="C432" i="2"/>
  <c r="J431" i="2"/>
  <c r="C431" i="2"/>
  <c r="J430" i="2"/>
  <c r="C430" i="2"/>
  <c r="J429" i="2"/>
  <c r="G429" i="2"/>
  <c r="C429" i="2"/>
  <c r="J428" i="2"/>
  <c r="C428" i="2"/>
  <c r="J427" i="2"/>
  <c r="C427" i="2"/>
  <c r="J426" i="2"/>
  <c r="C426" i="2"/>
  <c r="J425" i="2"/>
  <c r="C425" i="2"/>
  <c r="J424" i="2"/>
  <c r="C424" i="2"/>
  <c r="J423" i="2"/>
  <c r="C423" i="2"/>
  <c r="J422" i="2"/>
  <c r="C422" i="2"/>
  <c r="J421" i="2"/>
  <c r="C421" i="2"/>
  <c r="J420" i="2"/>
  <c r="G420" i="2"/>
  <c r="C420" i="2"/>
  <c r="J419" i="2"/>
  <c r="C419" i="2"/>
  <c r="J418" i="2"/>
  <c r="C418" i="2"/>
  <c r="J417" i="2"/>
  <c r="C417" i="2"/>
  <c r="J416" i="2"/>
  <c r="C416" i="2"/>
  <c r="J415" i="2"/>
  <c r="C415" i="2"/>
  <c r="J414" i="2"/>
  <c r="C414" i="2"/>
  <c r="J413" i="2"/>
  <c r="C413" i="2"/>
  <c r="J412" i="2"/>
  <c r="C412" i="2"/>
  <c r="J411" i="2"/>
  <c r="C411" i="2"/>
  <c r="J410" i="2"/>
  <c r="C410" i="2"/>
  <c r="J409" i="2"/>
  <c r="C409" i="2"/>
  <c r="J408" i="2"/>
  <c r="C408" i="2"/>
  <c r="J407" i="2"/>
  <c r="C407" i="2"/>
  <c r="J406" i="2"/>
  <c r="C406" i="2"/>
  <c r="J405" i="2"/>
  <c r="C405" i="2"/>
  <c r="J404" i="2"/>
  <c r="C404" i="2"/>
  <c r="J403" i="2"/>
  <c r="C403" i="2"/>
  <c r="J402" i="2"/>
  <c r="C402" i="2"/>
  <c r="J401" i="2"/>
  <c r="C401" i="2"/>
  <c r="J400" i="2"/>
  <c r="C400" i="2"/>
  <c r="J399" i="2"/>
  <c r="C399" i="2"/>
  <c r="J398" i="2"/>
  <c r="C398" i="2"/>
  <c r="J397" i="2"/>
  <c r="C397" i="2"/>
  <c r="J396" i="2"/>
  <c r="C396" i="2"/>
  <c r="J395" i="2"/>
  <c r="C395" i="2"/>
  <c r="J394" i="2"/>
  <c r="C394" i="2"/>
  <c r="J393" i="2"/>
  <c r="C393" i="2"/>
  <c r="J392" i="2"/>
  <c r="C392" i="2"/>
  <c r="J391" i="2"/>
  <c r="C391" i="2"/>
  <c r="J390" i="2"/>
  <c r="C390" i="2"/>
  <c r="J389" i="2"/>
  <c r="C389" i="2"/>
  <c r="J388" i="2"/>
  <c r="C388" i="2"/>
  <c r="J387" i="2"/>
  <c r="C387" i="2"/>
  <c r="J386" i="2"/>
  <c r="C386" i="2"/>
  <c r="J385" i="2"/>
  <c r="C385" i="2"/>
  <c r="J384" i="2"/>
  <c r="C384" i="2"/>
  <c r="J383" i="2"/>
  <c r="C383" i="2"/>
  <c r="J382" i="2"/>
  <c r="C382" i="2"/>
  <c r="J381" i="2"/>
  <c r="C381" i="2"/>
  <c r="J380" i="2"/>
  <c r="C380" i="2"/>
  <c r="J379" i="2"/>
  <c r="C379" i="2"/>
  <c r="J378" i="2"/>
  <c r="C378" i="2"/>
  <c r="J377" i="2"/>
  <c r="C377" i="2"/>
  <c r="J376" i="2"/>
  <c r="C376" i="2"/>
  <c r="J375" i="2"/>
  <c r="C375" i="2"/>
  <c r="J374" i="2"/>
  <c r="C374" i="2"/>
  <c r="J373" i="2"/>
  <c r="C373" i="2"/>
  <c r="J372" i="2"/>
  <c r="C372" i="2"/>
  <c r="J371" i="2"/>
  <c r="C371" i="2"/>
  <c r="J370" i="2"/>
  <c r="C370" i="2"/>
  <c r="J369" i="2"/>
  <c r="C369" i="2"/>
  <c r="J368" i="2"/>
  <c r="C368" i="2"/>
  <c r="J367" i="2"/>
  <c r="C367" i="2"/>
  <c r="J366" i="2"/>
  <c r="C366" i="2"/>
  <c r="J365" i="2"/>
  <c r="C365" i="2"/>
  <c r="J364" i="2"/>
  <c r="C364" i="2"/>
  <c r="J363" i="2"/>
  <c r="C363" i="2"/>
  <c r="J362" i="2"/>
  <c r="C362" i="2"/>
  <c r="J361" i="2"/>
  <c r="C361" i="2"/>
  <c r="J360" i="2"/>
  <c r="C360" i="2"/>
  <c r="J359" i="2"/>
  <c r="C359" i="2"/>
  <c r="J358" i="2"/>
  <c r="C358" i="2"/>
  <c r="J357" i="2"/>
  <c r="C357" i="2"/>
  <c r="J356" i="2"/>
  <c r="C356" i="2"/>
  <c r="J355" i="2"/>
  <c r="C355" i="2"/>
  <c r="J354" i="2"/>
  <c r="C354" i="2"/>
  <c r="J353" i="2"/>
  <c r="C353" i="2"/>
  <c r="J352" i="2"/>
  <c r="C352" i="2"/>
  <c r="J351" i="2"/>
  <c r="C351" i="2"/>
  <c r="J350" i="2"/>
  <c r="C350" i="2"/>
  <c r="J349" i="2"/>
  <c r="C349" i="2"/>
  <c r="J348" i="2"/>
  <c r="C348" i="2"/>
  <c r="J347" i="2"/>
  <c r="C347" i="2"/>
  <c r="J346" i="2"/>
  <c r="C346" i="2"/>
  <c r="J345" i="2"/>
  <c r="C345" i="2"/>
  <c r="J344" i="2"/>
  <c r="C344" i="2"/>
  <c r="J343" i="2"/>
  <c r="C343" i="2"/>
  <c r="J342" i="2"/>
  <c r="C342" i="2"/>
  <c r="J341" i="2"/>
  <c r="C341" i="2"/>
  <c r="J340" i="2"/>
  <c r="C340" i="2"/>
  <c r="J339" i="2"/>
  <c r="C339" i="2"/>
  <c r="J338" i="2"/>
  <c r="C338" i="2"/>
  <c r="J337" i="2"/>
  <c r="C337" i="2"/>
  <c r="J336" i="2"/>
  <c r="C336" i="2"/>
  <c r="J335" i="2"/>
  <c r="C335" i="2"/>
  <c r="J334" i="2"/>
  <c r="C334" i="2"/>
  <c r="J333" i="2"/>
  <c r="C333" i="2"/>
  <c r="J332" i="2"/>
  <c r="C332" i="2"/>
  <c r="J331" i="2"/>
  <c r="C331" i="2"/>
  <c r="J330" i="2"/>
  <c r="C330" i="2"/>
  <c r="J329" i="2"/>
  <c r="C329" i="2"/>
  <c r="J328" i="2"/>
  <c r="C328" i="2"/>
  <c r="J327" i="2"/>
  <c r="C327" i="2"/>
  <c r="J326" i="2"/>
  <c r="C326" i="2"/>
  <c r="J325" i="2"/>
  <c r="C325" i="2"/>
  <c r="J324" i="2"/>
  <c r="C324" i="2"/>
  <c r="J323" i="2"/>
  <c r="C323" i="2"/>
  <c r="J322" i="2"/>
  <c r="C322" i="2"/>
  <c r="J321" i="2"/>
  <c r="C321" i="2"/>
  <c r="J320" i="2"/>
  <c r="C320" i="2"/>
  <c r="J319" i="2"/>
  <c r="C319" i="2"/>
  <c r="J318" i="2"/>
  <c r="C318" i="2"/>
  <c r="J317" i="2"/>
  <c r="C317" i="2"/>
  <c r="J316" i="2"/>
  <c r="C316" i="2"/>
  <c r="J315" i="2"/>
  <c r="C315" i="2"/>
  <c r="J314" i="2"/>
  <c r="C314" i="2"/>
  <c r="J313" i="2"/>
  <c r="C313" i="2"/>
  <c r="J312" i="2"/>
  <c r="C312" i="2"/>
  <c r="J311" i="2"/>
  <c r="C311" i="2"/>
  <c r="J310" i="2"/>
  <c r="C310" i="2"/>
  <c r="J309" i="2"/>
  <c r="C309" i="2"/>
  <c r="J308" i="2"/>
  <c r="C308" i="2"/>
  <c r="J307" i="2"/>
  <c r="C307" i="2"/>
  <c r="J306" i="2"/>
  <c r="C306" i="2"/>
  <c r="J305" i="2"/>
  <c r="C305" i="2"/>
  <c r="J304" i="2"/>
  <c r="C304" i="2"/>
  <c r="J303" i="2"/>
  <c r="C303" i="2"/>
  <c r="J302" i="2"/>
  <c r="C302" i="2"/>
  <c r="J301" i="2"/>
  <c r="C301" i="2"/>
  <c r="J300" i="2"/>
  <c r="C300" i="2"/>
  <c r="J299" i="2"/>
  <c r="C299" i="2"/>
  <c r="J298" i="2"/>
  <c r="C298" i="2"/>
  <c r="J297" i="2"/>
  <c r="C297" i="2"/>
  <c r="J296" i="2"/>
  <c r="C296" i="2"/>
  <c r="J295" i="2"/>
  <c r="C295" i="2"/>
  <c r="J294" i="2"/>
  <c r="C294" i="2"/>
  <c r="J293" i="2"/>
  <c r="C293" i="2"/>
  <c r="J292" i="2"/>
  <c r="C292" i="2"/>
  <c r="J291" i="2"/>
  <c r="C291" i="2"/>
  <c r="J290" i="2"/>
  <c r="C290" i="2"/>
  <c r="J289" i="2"/>
  <c r="C289" i="2"/>
  <c r="J288" i="2"/>
  <c r="C288" i="2"/>
  <c r="J287" i="2"/>
  <c r="C287" i="2"/>
  <c r="J286" i="2"/>
  <c r="C286" i="2"/>
  <c r="J285" i="2"/>
  <c r="C285" i="2"/>
  <c r="J284" i="2"/>
  <c r="C284" i="2"/>
  <c r="J283" i="2"/>
  <c r="C283" i="2"/>
  <c r="J282" i="2"/>
  <c r="C282" i="2"/>
  <c r="J281" i="2"/>
  <c r="C281" i="2"/>
  <c r="J280" i="2"/>
  <c r="C280" i="2"/>
  <c r="J279" i="2"/>
  <c r="C279" i="2"/>
  <c r="J278" i="2"/>
  <c r="C278" i="2"/>
  <c r="J277" i="2"/>
  <c r="C277" i="2"/>
  <c r="J276" i="2"/>
  <c r="C276" i="2"/>
  <c r="J275" i="2"/>
  <c r="C275" i="2"/>
  <c r="J274" i="2"/>
  <c r="C274" i="2"/>
  <c r="J273" i="2"/>
  <c r="C273" i="2"/>
  <c r="J272" i="2"/>
  <c r="C272" i="2"/>
  <c r="J271" i="2"/>
  <c r="C271" i="2"/>
  <c r="J270" i="2"/>
  <c r="C270" i="2"/>
  <c r="J269" i="2"/>
  <c r="C269" i="2"/>
  <c r="J268" i="2"/>
  <c r="C268" i="2"/>
  <c r="J267" i="2"/>
  <c r="C267" i="2"/>
  <c r="J266" i="2"/>
  <c r="C266" i="2"/>
  <c r="J265" i="2"/>
  <c r="C265" i="2"/>
  <c r="J264" i="2"/>
  <c r="C264" i="2"/>
  <c r="J263" i="2"/>
  <c r="C263" i="2"/>
  <c r="J262" i="2"/>
  <c r="C262" i="2"/>
  <c r="J261" i="2"/>
  <c r="C261" i="2"/>
  <c r="J260" i="2"/>
  <c r="C260" i="2"/>
  <c r="J259" i="2"/>
  <c r="C259" i="2"/>
  <c r="J258" i="2"/>
  <c r="C258" i="2"/>
  <c r="J257" i="2"/>
  <c r="C257" i="2"/>
  <c r="J256" i="2"/>
  <c r="C256" i="2"/>
  <c r="J255" i="2"/>
  <c r="C255" i="2"/>
  <c r="J254" i="2"/>
  <c r="C254" i="2"/>
  <c r="J253" i="2"/>
  <c r="C253" i="2"/>
  <c r="J252" i="2"/>
  <c r="C252" i="2"/>
  <c r="J251" i="2"/>
  <c r="C251" i="2"/>
  <c r="J250" i="2"/>
  <c r="C250" i="2"/>
  <c r="J249" i="2"/>
  <c r="C249" i="2"/>
  <c r="J248" i="2"/>
  <c r="C248" i="2"/>
  <c r="J247" i="2"/>
  <c r="C247" i="2"/>
  <c r="J246" i="2"/>
  <c r="C246" i="2"/>
  <c r="J245" i="2"/>
  <c r="C245" i="2"/>
  <c r="J244" i="2"/>
  <c r="C244" i="2"/>
  <c r="J243" i="2"/>
  <c r="C243" i="2"/>
  <c r="J242" i="2"/>
  <c r="C242" i="2"/>
  <c r="J241" i="2"/>
  <c r="C241" i="2"/>
  <c r="J240" i="2"/>
  <c r="C240" i="2"/>
  <c r="J239" i="2"/>
  <c r="C239" i="2"/>
  <c r="J238" i="2"/>
  <c r="C238" i="2"/>
  <c r="J237" i="2"/>
  <c r="C237" i="2"/>
  <c r="J236" i="2"/>
  <c r="C236" i="2"/>
  <c r="J235" i="2"/>
  <c r="C235" i="2"/>
  <c r="J234" i="2"/>
  <c r="C234" i="2"/>
  <c r="J233" i="2"/>
  <c r="C233" i="2"/>
  <c r="J232" i="2"/>
  <c r="C232" i="2"/>
  <c r="J231" i="2"/>
  <c r="C231" i="2"/>
  <c r="J230" i="2"/>
  <c r="C230" i="2"/>
  <c r="J229" i="2"/>
  <c r="C229" i="2"/>
  <c r="J228" i="2"/>
  <c r="C228" i="2"/>
  <c r="J227" i="2"/>
  <c r="C227" i="2"/>
  <c r="J226" i="2"/>
  <c r="C226" i="2"/>
  <c r="J225" i="2"/>
  <c r="C225" i="2"/>
  <c r="J224" i="2"/>
  <c r="C224" i="2"/>
  <c r="J223" i="2"/>
  <c r="C223" i="2"/>
  <c r="J222" i="2"/>
  <c r="C222" i="2"/>
  <c r="J221" i="2"/>
  <c r="C221" i="2"/>
  <c r="J220" i="2"/>
  <c r="C220" i="2"/>
  <c r="J219" i="2"/>
  <c r="C219" i="2"/>
  <c r="J218" i="2"/>
  <c r="C218" i="2"/>
  <c r="J217" i="2"/>
  <c r="C217" i="2"/>
  <c r="J216" i="2"/>
  <c r="C216" i="2"/>
  <c r="J215" i="2"/>
  <c r="C215" i="2"/>
  <c r="J214" i="2"/>
  <c r="C214" i="2"/>
  <c r="J213" i="2"/>
  <c r="C213" i="2"/>
  <c r="J212" i="2"/>
  <c r="C212" i="2"/>
  <c r="J211" i="2"/>
  <c r="C211" i="2"/>
  <c r="J210" i="2"/>
  <c r="C210" i="2"/>
  <c r="J209" i="2"/>
  <c r="C209" i="2"/>
  <c r="J208" i="2"/>
  <c r="C208" i="2"/>
  <c r="J207" i="2"/>
  <c r="C207" i="2"/>
  <c r="J206" i="2"/>
  <c r="C206" i="2"/>
  <c r="J205" i="2"/>
  <c r="C205" i="2"/>
  <c r="J204" i="2"/>
  <c r="C204" i="2"/>
  <c r="J203" i="2"/>
  <c r="C203" i="2"/>
  <c r="J202" i="2"/>
  <c r="G202" i="2"/>
  <c r="C202" i="2"/>
  <c r="J201" i="2"/>
  <c r="C201" i="2"/>
  <c r="J200" i="2"/>
  <c r="C200" i="2"/>
  <c r="J199" i="2"/>
  <c r="C199" i="2"/>
  <c r="J198" i="2"/>
  <c r="C198" i="2"/>
  <c r="J197" i="2"/>
  <c r="C197" i="2"/>
  <c r="J196" i="2"/>
  <c r="C196" i="2"/>
  <c r="J195" i="2"/>
  <c r="G195" i="2"/>
  <c r="C195" i="2"/>
  <c r="J194" i="2"/>
  <c r="C194" i="2"/>
  <c r="J193" i="2"/>
  <c r="C193" i="2"/>
  <c r="J192" i="2"/>
  <c r="C192" i="2"/>
  <c r="J191" i="2"/>
  <c r="C191" i="2"/>
  <c r="J190" i="2"/>
  <c r="C190" i="2"/>
  <c r="J189" i="2"/>
  <c r="C189" i="2"/>
  <c r="J188" i="2"/>
  <c r="C188" i="2"/>
  <c r="J187" i="2"/>
  <c r="C187" i="2"/>
  <c r="J186" i="2"/>
  <c r="C186" i="2"/>
  <c r="J185" i="2"/>
  <c r="C185" i="2"/>
  <c r="J184" i="2"/>
  <c r="C184" i="2"/>
  <c r="J183" i="2"/>
  <c r="C183" i="2"/>
  <c r="J182" i="2"/>
  <c r="C182" i="2"/>
  <c r="J181" i="2"/>
  <c r="C181" i="2"/>
  <c r="J180" i="2"/>
  <c r="G180" i="2"/>
  <c r="C180" i="2"/>
  <c r="J179" i="2"/>
  <c r="C179" i="2"/>
  <c r="J178" i="2"/>
  <c r="C178" i="2"/>
  <c r="J177" i="2"/>
  <c r="C177" i="2"/>
  <c r="J176" i="2"/>
  <c r="G176" i="2"/>
  <c r="C176" i="2"/>
  <c r="J175" i="2"/>
  <c r="C175" i="2"/>
  <c r="J174" i="2"/>
  <c r="C174" i="2"/>
  <c r="J173" i="2"/>
  <c r="C173" i="2"/>
  <c r="J172" i="2"/>
  <c r="C172" i="2"/>
  <c r="J171" i="2"/>
  <c r="C171" i="2"/>
  <c r="J170" i="2"/>
  <c r="C170" i="2"/>
  <c r="J169" i="2"/>
  <c r="C169" i="2"/>
  <c r="J168" i="2"/>
  <c r="C168" i="2"/>
  <c r="J167" i="2"/>
  <c r="C167" i="2"/>
  <c r="J166" i="2"/>
  <c r="C166" i="2"/>
  <c r="J165" i="2"/>
  <c r="C165" i="2"/>
  <c r="J164" i="2"/>
  <c r="C164" i="2"/>
  <c r="J163" i="2"/>
  <c r="C163" i="2"/>
  <c r="J162" i="2"/>
  <c r="C162" i="2"/>
  <c r="J161" i="2"/>
  <c r="C161" i="2"/>
  <c r="J160" i="2"/>
  <c r="C160" i="2"/>
  <c r="J159" i="2"/>
  <c r="C159" i="2"/>
  <c r="J158" i="2"/>
  <c r="C158" i="2"/>
  <c r="J157" i="2"/>
  <c r="G157" i="2"/>
  <c r="C157" i="2"/>
  <c r="J156" i="2"/>
  <c r="C156" i="2"/>
  <c r="J155" i="2"/>
  <c r="C155" i="2"/>
  <c r="J154" i="2"/>
  <c r="C154" i="2"/>
  <c r="J153" i="2"/>
  <c r="C153" i="2"/>
  <c r="J152" i="2"/>
  <c r="G152" i="2"/>
  <c r="C152" i="2"/>
  <c r="J151" i="2"/>
  <c r="C151" i="2"/>
  <c r="J150" i="2"/>
  <c r="C150" i="2"/>
  <c r="J149" i="2"/>
  <c r="G149" i="2"/>
  <c r="C149" i="2"/>
  <c r="J148" i="2"/>
  <c r="C148" i="2"/>
  <c r="J147" i="2"/>
  <c r="G147" i="2"/>
  <c r="C147" i="2"/>
  <c r="J146" i="2"/>
  <c r="G146" i="2"/>
  <c r="C146" i="2"/>
  <c r="J145" i="2"/>
  <c r="C145" i="2"/>
  <c r="J144" i="2"/>
  <c r="C144" i="2"/>
  <c r="J143" i="2"/>
  <c r="G143" i="2"/>
  <c r="C143" i="2"/>
  <c r="J142" i="2"/>
  <c r="C142" i="2"/>
  <c r="J141" i="2"/>
  <c r="C141" i="2"/>
  <c r="J140" i="2"/>
  <c r="C140" i="2"/>
  <c r="J139" i="2"/>
  <c r="C139" i="2"/>
  <c r="J138" i="2"/>
  <c r="C138" i="2"/>
  <c r="J137" i="2"/>
  <c r="C137" i="2"/>
  <c r="J136" i="2"/>
  <c r="C136" i="2"/>
  <c r="J135" i="2"/>
  <c r="C135" i="2"/>
  <c r="J134" i="2"/>
  <c r="C134" i="2"/>
  <c r="J133" i="2"/>
  <c r="C133" i="2"/>
  <c r="J132" i="2"/>
  <c r="C132" i="2"/>
  <c r="J131" i="2"/>
  <c r="C131" i="2"/>
  <c r="J130" i="2"/>
  <c r="C130" i="2"/>
  <c r="J129" i="2"/>
  <c r="C129" i="2"/>
  <c r="J128" i="2"/>
  <c r="C128" i="2"/>
  <c r="J127" i="2"/>
  <c r="C127" i="2"/>
  <c r="J126" i="2"/>
  <c r="C126" i="2"/>
  <c r="J125" i="2"/>
  <c r="C125" i="2"/>
  <c r="J124" i="2"/>
  <c r="C124" i="2"/>
  <c r="J123" i="2"/>
  <c r="C123" i="2"/>
  <c r="J122" i="2"/>
  <c r="C122" i="2"/>
  <c r="J121" i="2"/>
  <c r="C121" i="2"/>
  <c r="J120" i="2"/>
  <c r="C120" i="2"/>
  <c r="J119" i="2"/>
  <c r="C119" i="2"/>
  <c r="J118" i="2"/>
  <c r="G118" i="2"/>
  <c r="C118" i="2"/>
  <c r="J117" i="2"/>
  <c r="C117" i="2"/>
  <c r="J116" i="2"/>
  <c r="C116" i="2"/>
  <c r="J115" i="2"/>
  <c r="C115" i="2"/>
  <c r="J114" i="2"/>
  <c r="C114" i="2"/>
  <c r="J113" i="2"/>
  <c r="C113" i="2"/>
  <c r="J112" i="2"/>
  <c r="C112" i="2"/>
  <c r="J111" i="2"/>
  <c r="C111" i="2"/>
  <c r="J110" i="2"/>
  <c r="C110" i="2"/>
  <c r="J109" i="2"/>
  <c r="C109" i="2"/>
  <c r="J108" i="2"/>
  <c r="C108" i="2"/>
  <c r="J107" i="2"/>
  <c r="C107" i="2"/>
  <c r="J106" i="2"/>
  <c r="C106" i="2"/>
  <c r="J105" i="2"/>
  <c r="C105" i="2"/>
  <c r="J104" i="2"/>
  <c r="C104" i="2"/>
  <c r="J103" i="2"/>
  <c r="C103" i="2"/>
  <c r="J102" i="2"/>
  <c r="C102" i="2"/>
  <c r="J101" i="2"/>
  <c r="C101" i="2"/>
  <c r="J100" i="2"/>
  <c r="C100" i="2"/>
  <c r="J99" i="2"/>
  <c r="C99" i="2"/>
  <c r="J98" i="2"/>
  <c r="C98" i="2"/>
  <c r="J97" i="2"/>
  <c r="C97" i="2"/>
  <c r="J96" i="2"/>
  <c r="C96" i="2"/>
  <c r="J95" i="2"/>
  <c r="C95" i="2"/>
  <c r="J94" i="2"/>
  <c r="C94" i="2"/>
  <c r="J93" i="2"/>
  <c r="C93" i="2"/>
  <c r="J92" i="2"/>
  <c r="C92" i="2"/>
  <c r="J91" i="2"/>
  <c r="C91" i="2"/>
  <c r="J90" i="2"/>
  <c r="C90" i="2"/>
  <c r="J89" i="2"/>
  <c r="C89" i="2"/>
  <c r="J88" i="2"/>
  <c r="C88" i="2"/>
  <c r="J87" i="2"/>
  <c r="C87" i="2"/>
  <c r="J86" i="2"/>
  <c r="C86" i="2"/>
  <c r="J85" i="2"/>
  <c r="C85" i="2"/>
  <c r="J84" i="2"/>
  <c r="C84" i="2"/>
  <c r="J83" i="2"/>
  <c r="C83" i="2"/>
  <c r="J82" i="2"/>
  <c r="C82" i="2"/>
  <c r="J81" i="2"/>
  <c r="C81" i="2"/>
  <c r="J80" i="2"/>
  <c r="C80" i="2"/>
  <c r="J79" i="2"/>
  <c r="C79" i="2"/>
  <c r="J78" i="2"/>
  <c r="C78" i="2"/>
  <c r="J77" i="2"/>
  <c r="C77" i="2"/>
  <c r="J76" i="2"/>
  <c r="C76" i="2"/>
  <c r="J75" i="2"/>
  <c r="C75" i="2"/>
  <c r="J74" i="2"/>
  <c r="C74" i="2"/>
  <c r="J73" i="2"/>
  <c r="C73" i="2"/>
  <c r="J72" i="2"/>
  <c r="C72" i="2"/>
  <c r="J71" i="2"/>
  <c r="C71" i="2"/>
  <c r="J70" i="2"/>
  <c r="C70" i="2"/>
  <c r="J69" i="2"/>
  <c r="C69" i="2"/>
  <c r="J68" i="2"/>
  <c r="C68" i="2"/>
  <c r="J67" i="2"/>
  <c r="C67" i="2"/>
  <c r="J66" i="2"/>
  <c r="C66" i="2"/>
  <c r="J65" i="2"/>
  <c r="C65" i="2"/>
  <c r="J64" i="2"/>
  <c r="C64" i="2"/>
  <c r="J63" i="2"/>
  <c r="C63" i="2"/>
  <c r="J62" i="2"/>
  <c r="C62" i="2"/>
  <c r="J61" i="2"/>
  <c r="C61" i="2"/>
  <c r="J60" i="2"/>
  <c r="C60" i="2"/>
  <c r="J59" i="2"/>
  <c r="C59" i="2"/>
  <c r="J58" i="2"/>
  <c r="G58" i="2"/>
  <c r="C58" i="2"/>
  <c r="J57" i="2"/>
  <c r="C57" i="2"/>
  <c r="J56" i="2"/>
  <c r="C56" i="2"/>
  <c r="J55" i="2"/>
  <c r="C55" i="2"/>
  <c r="J54" i="2"/>
  <c r="C54" i="2"/>
  <c r="J53" i="2"/>
  <c r="C53" i="2"/>
  <c r="J52" i="2"/>
  <c r="C52" i="2"/>
  <c r="J51" i="2"/>
  <c r="C51" i="2"/>
  <c r="J50" i="2"/>
  <c r="C50" i="2"/>
  <c r="J49" i="2"/>
  <c r="G49" i="2"/>
  <c r="C49" i="2"/>
  <c r="J48" i="2"/>
  <c r="G48" i="2"/>
  <c r="C48" i="2"/>
  <c r="J46" i="2"/>
  <c r="C46" i="2"/>
  <c r="J45" i="2"/>
  <c r="C45" i="2"/>
  <c r="J44" i="2"/>
  <c r="C44" i="2"/>
  <c r="J43" i="2"/>
  <c r="C43" i="2"/>
  <c r="J42" i="2"/>
  <c r="C42" i="2"/>
  <c r="J41" i="2"/>
  <c r="C41" i="2"/>
  <c r="J40" i="2"/>
  <c r="C40" i="2"/>
  <c r="J39" i="2"/>
  <c r="C39" i="2"/>
  <c r="J38" i="2"/>
  <c r="C38" i="2"/>
  <c r="J37" i="2"/>
  <c r="C37" i="2"/>
  <c r="J36" i="2"/>
  <c r="C36" i="2"/>
  <c r="J35" i="2"/>
  <c r="C35" i="2"/>
  <c r="J34" i="2"/>
  <c r="C34" i="2"/>
  <c r="J33" i="2"/>
  <c r="C33" i="2"/>
  <c r="J32" i="2"/>
  <c r="C32" i="2"/>
  <c r="J31" i="2"/>
  <c r="C31" i="2"/>
  <c r="J30" i="2"/>
  <c r="C30" i="2"/>
  <c r="J29" i="2"/>
  <c r="G29" i="2"/>
  <c r="C29" i="2"/>
  <c r="J28" i="2"/>
  <c r="C28" i="2"/>
  <c r="J27" i="2"/>
  <c r="C27" i="2"/>
  <c r="J26" i="2"/>
  <c r="G26" i="2"/>
  <c r="C26" i="2"/>
  <c r="J25" i="2"/>
  <c r="C25" i="2"/>
  <c r="J24" i="2"/>
  <c r="C24" i="2"/>
  <c r="J23" i="2"/>
  <c r="C23" i="2"/>
  <c r="J22" i="2"/>
  <c r="C22" i="2"/>
  <c r="J21" i="2"/>
  <c r="C21" i="2"/>
  <c r="J20" i="2"/>
  <c r="C20" i="2"/>
  <c r="J19" i="2"/>
  <c r="C19" i="2"/>
  <c r="J18" i="2"/>
  <c r="C18" i="2"/>
  <c r="J17" i="2"/>
  <c r="C17" i="2"/>
  <c r="J16" i="2"/>
  <c r="C16" i="2"/>
  <c r="J15" i="2"/>
  <c r="C15" i="2"/>
  <c r="J14" i="2"/>
  <c r="C14" i="2"/>
  <c r="J13" i="2"/>
  <c r="G13" i="2"/>
  <c r="C13" i="2"/>
  <c r="J12" i="2"/>
  <c r="G12" i="2"/>
  <c r="C12" i="2"/>
  <c r="J11" i="2"/>
  <c r="G11" i="2"/>
  <c r="C11" i="2"/>
  <c r="J10" i="2"/>
  <c r="G10" i="2"/>
  <c r="C10" i="2"/>
  <c r="J9" i="2"/>
  <c r="G9" i="2"/>
  <c r="C9" i="2"/>
  <c r="C8" i="2"/>
  <c r="C7" i="2"/>
  <c r="C6" i="2"/>
  <c r="C5" i="2"/>
  <c r="C4" i="2"/>
  <c r="C3" i="2"/>
  <c r="M1364" i="2" l="1"/>
  <c r="N1364" i="2" s="1"/>
  <c r="M1365" i="2"/>
  <c r="N1365" i="2" s="1"/>
  <c r="M1363" i="2"/>
  <c r="N1363" i="2" s="1"/>
  <c r="N1795" i="4"/>
  <c r="O1795" i="4" s="1"/>
  <c r="N4997" i="4"/>
  <c r="O4997" i="4" s="1"/>
  <c r="N2659" i="4"/>
  <c r="O2659" i="4" s="1"/>
  <c r="N5069" i="4"/>
  <c r="O5069" i="4" s="1"/>
  <c r="N4200" i="4"/>
  <c r="O4200" i="4" s="1"/>
  <c r="N5141" i="4"/>
  <c r="O5141" i="4" s="1"/>
  <c r="N4349" i="4"/>
  <c r="O4349" i="4" s="1"/>
  <c r="N5213" i="4"/>
  <c r="O5213" i="4" s="1"/>
  <c r="N4421" i="4"/>
  <c r="O4421" i="4" s="1"/>
  <c r="N5285" i="4"/>
  <c r="O5285" i="4" s="1"/>
  <c r="N4493" i="4"/>
  <c r="O4493" i="4" s="1"/>
  <c r="N5357" i="4"/>
  <c r="O5357" i="4" s="1"/>
  <c r="N4565" i="4"/>
  <c r="O4565" i="4" s="1"/>
  <c r="N5429" i="4"/>
  <c r="O5429" i="4" s="1"/>
  <c r="N4637" i="4"/>
  <c r="O4637" i="4" s="1"/>
  <c r="N5501" i="4"/>
  <c r="O5501" i="4" s="1"/>
  <c r="N4709" i="4"/>
  <c r="O4709" i="4" s="1"/>
  <c r="N5573" i="4"/>
  <c r="O5573" i="4" s="1"/>
  <c r="N4781" i="4"/>
  <c r="O4781" i="4" s="1"/>
  <c r="N5645" i="4"/>
  <c r="O5645" i="4" s="1"/>
  <c r="N5" i="4"/>
  <c r="O5" i="4" s="1"/>
  <c r="N4853" i="4"/>
  <c r="O4853" i="4" s="1"/>
  <c r="N4925" i="4"/>
  <c r="O4925" i="4" s="1"/>
  <c r="N5349" i="4"/>
  <c r="O5349" i="4" s="1"/>
  <c r="N4293" i="4"/>
  <c r="O4293" i="4" s="1"/>
  <c r="N3321" i="4"/>
  <c r="O3321" i="4" s="1"/>
  <c r="N2289" i="4"/>
  <c r="O2289" i="4" s="1"/>
  <c r="N1185" i="4"/>
  <c r="O1185" i="4" s="1"/>
  <c r="N4509" i="4"/>
  <c r="O4509" i="4" s="1"/>
  <c r="N5037" i="4"/>
  <c r="O5037" i="4" s="1"/>
  <c r="N3849" i="4"/>
  <c r="O3849" i="4" s="1"/>
  <c r="N2601" i="4"/>
  <c r="O2601" i="4" s="1"/>
  <c r="N1173" i="4"/>
  <c r="O1173" i="4" s="1"/>
  <c r="N4557" i="4"/>
  <c r="O4557" i="4" s="1"/>
  <c r="N3525" i="4"/>
  <c r="O3525" i="4" s="1"/>
  <c r="N2493" i="4"/>
  <c r="O2493" i="4" s="1"/>
  <c r="N1317" i="4"/>
  <c r="O1317" i="4" s="1"/>
  <c r="N4821" i="4"/>
  <c r="O4821" i="4" s="1"/>
  <c r="N3777" i="4"/>
  <c r="O3777" i="4" s="1"/>
  <c r="N2637" i="4"/>
  <c r="O2637" i="4" s="1"/>
  <c r="N1425" i="4"/>
  <c r="O1425" i="4" s="1"/>
  <c r="N4881" i="4"/>
  <c r="O4881" i="4" s="1"/>
  <c r="N3813" i="4"/>
  <c r="O3813" i="4" s="1"/>
  <c r="N2337" i="4"/>
  <c r="O2337" i="4" s="1"/>
  <c r="N3741" i="4"/>
  <c r="O3741" i="4" s="1"/>
  <c r="N2577" i="4"/>
  <c r="O2577" i="4" s="1"/>
  <c r="N1461" i="4"/>
  <c r="O1461" i="4" s="1"/>
  <c r="N5373" i="4"/>
  <c r="O5373" i="4" s="1"/>
  <c r="N4341" i="4"/>
  <c r="O4341" i="4" s="1"/>
  <c r="N3393" i="4"/>
  <c r="O3393" i="4" s="1"/>
  <c r="N2397" i="4"/>
  <c r="O2397" i="4" s="1"/>
  <c r="N1365" i="4"/>
  <c r="O1365" i="4" s="1"/>
  <c r="N609" i="4"/>
  <c r="O609" i="4" s="1"/>
  <c r="N5205" i="4"/>
  <c r="O5205" i="4" s="1"/>
  <c r="N2769" i="4"/>
  <c r="O2769" i="4" s="1"/>
  <c r="N645" i="4"/>
  <c r="O645" i="4" s="1"/>
  <c r="N5264" i="4"/>
  <c r="O5264" i="4" s="1"/>
  <c r="N4340" i="4"/>
  <c r="O4340" i="4" s="1"/>
  <c r="N3584" i="4"/>
  <c r="O3584" i="4" s="1"/>
  <c r="N273" i="4"/>
  <c r="O273" i="4" s="1"/>
  <c r="N4940" i="4"/>
  <c r="O4940" i="4" s="1"/>
  <c r="N3740" i="4"/>
  <c r="O3740" i="4" s="1"/>
  <c r="N3452" i="4"/>
  <c r="O3452" i="4" s="1"/>
  <c r="N3308" i="4"/>
  <c r="O3308" i="4" s="1"/>
  <c r="N3152" i="4"/>
  <c r="O3152" i="4" s="1"/>
  <c r="N2948" i="4"/>
  <c r="O2948" i="4" s="1"/>
  <c r="N2804" i="4"/>
  <c r="O2804" i="4" s="1"/>
  <c r="N2660" i="4"/>
  <c r="O2660" i="4" s="1"/>
  <c r="N2516" i="4"/>
  <c r="O2516" i="4" s="1"/>
  <c r="N2372" i="4"/>
  <c r="O2372" i="4" s="1"/>
  <c r="N2228" i="4"/>
  <c r="O2228" i="4" s="1"/>
  <c r="N2084" i="4"/>
  <c r="O2084" i="4" s="1"/>
  <c r="N1940" i="4"/>
  <c r="O1940" i="4" s="1"/>
  <c r="N1796" i="4"/>
  <c r="O1796" i="4" s="1"/>
  <c r="N4544" i="4"/>
  <c r="O4544" i="4" s="1"/>
  <c r="N5108" i="4"/>
  <c r="O5108" i="4" s="1"/>
  <c r="N4244" i="4"/>
  <c r="O4244" i="4" s="1"/>
  <c r="N5551" i="4"/>
  <c r="O5551" i="4" s="1"/>
  <c r="N4819" i="4"/>
  <c r="O4819" i="4" s="1"/>
  <c r="N4207" i="4"/>
  <c r="O4207" i="4" s="1"/>
  <c r="N3127" i="4"/>
  <c r="O3127" i="4" s="1"/>
  <c r="N3919" i="4"/>
  <c r="O3919" i="4" s="1"/>
  <c r="N3067" i="4"/>
  <c r="O3067" i="4" s="1"/>
  <c r="N2575" i="4"/>
  <c r="O2575" i="4" s="1"/>
  <c r="N4820" i="4"/>
  <c r="O4820" i="4" s="1"/>
  <c r="N3908" i="4"/>
  <c r="O3908" i="4" s="1"/>
  <c r="N5023" i="4"/>
  <c r="O5023" i="4" s="1"/>
  <c r="N3523" i="4"/>
  <c r="O3523" i="4" s="1"/>
  <c r="N5504" i="4"/>
  <c r="O5504" i="4" s="1"/>
  <c r="N4640" i="4"/>
  <c r="O4640" i="4" s="1"/>
  <c r="N5311" i="4"/>
  <c r="O5311" i="4" s="1"/>
  <c r="N5253" i="4"/>
  <c r="O5253" i="4" s="1"/>
  <c r="N4221" i="4"/>
  <c r="O4221" i="4" s="1"/>
  <c r="N3237" i="4"/>
  <c r="O3237" i="4" s="1"/>
  <c r="N2205" i="4"/>
  <c r="O2205" i="4" s="1"/>
  <c r="N1017" i="4"/>
  <c r="O1017" i="4" s="1"/>
  <c r="N5589" i="4"/>
  <c r="O5589" i="4" s="1"/>
  <c r="N4077" i="4"/>
  <c r="O4077" i="4" s="1"/>
  <c r="N4941" i="4"/>
  <c r="O4941" i="4" s="1"/>
  <c r="N3717" i="4"/>
  <c r="O3717" i="4" s="1"/>
  <c r="N2481" i="4"/>
  <c r="O2481" i="4" s="1"/>
  <c r="N1089" i="4"/>
  <c r="O1089" i="4" s="1"/>
  <c r="N5649" i="4"/>
  <c r="O5649" i="4" s="1"/>
  <c r="N4461" i="4"/>
  <c r="O4461" i="4" s="1"/>
  <c r="N3429" i="4"/>
  <c r="O3429" i="4" s="1"/>
  <c r="N2385" i="4"/>
  <c r="O2385" i="4" s="1"/>
  <c r="N1209" i="4"/>
  <c r="O1209" i="4" s="1"/>
  <c r="N4713" i="4"/>
  <c r="O4713" i="4" s="1"/>
  <c r="N3681" i="4"/>
  <c r="O3681" i="4" s="1"/>
  <c r="N2529" i="4"/>
  <c r="O2529" i="4" s="1"/>
  <c r="N1329" i="4"/>
  <c r="O1329" i="4" s="1"/>
  <c r="N4785" i="4"/>
  <c r="O4785" i="4" s="1"/>
  <c r="N3705" i="4"/>
  <c r="O3705" i="4" s="1"/>
  <c r="N2265" i="4"/>
  <c r="O2265" i="4" s="1"/>
  <c r="N3609" i="4"/>
  <c r="O3609" i="4" s="1"/>
  <c r="N2505" i="4"/>
  <c r="O2505" i="4" s="1"/>
  <c r="N1353" i="4"/>
  <c r="O1353" i="4" s="1"/>
  <c r="N5277" i="4"/>
  <c r="O5277" i="4" s="1"/>
  <c r="N4257" i="4"/>
  <c r="O4257" i="4" s="1"/>
  <c r="N3309" i="4"/>
  <c r="O3309" i="4" s="1"/>
  <c r="N2301" i="4"/>
  <c r="O2301" i="4" s="1"/>
  <c r="N1269" i="4"/>
  <c r="O1269" i="4" s="1"/>
  <c r="N549" i="4"/>
  <c r="O549" i="4" s="1"/>
  <c r="N5109" i="4"/>
  <c r="O5109" i="4" s="1"/>
  <c r="N3837" i="4"/>
  <c r="O3837" i="4" s="1"/>
  <c r="N2673" i="4"/>
  <c r="O2673" i="4" s="1"/>
  <c r="N1449" i="4"/>
  <c r="O1449" i="4" s="1"/>
  <c r="N621" i="4"/>
  <c r="O621" i="4" s="1"/>
  <c r="N5180" i="4"/>
  <c r="O5180" i="4" s="1"/>
  <c r="N4292" i="4"/>
  <c r="O4292" i="4" s="1"/>
  <c r="N3032" i="4"/>
  <c r="O3032" i="4" s="1"/>
  <c r="N5659" i="4"/>
  <c r="O5659" i="4" s="1"/>
  <c r="N141" i="4"/>
  <c r="O141" i="4" s="1"/>
  <c r="N4796" i="4"/>
  <c r="O4796" i="4" s="1"/>
  <c r="N3680" i="4"/>
  <c r="O3680" i="4" s="1"/>
  <c r="N3440" i="4"/>
  <c r="O3440" i="4" s="1"/>
  <c r="N3296" i="4"/>
  <c r="O3296" i="4" s="1"/>
  <c r="N3140" i="4"/>
  <c r="O3140" i="4" s="1"/>
  <c r="N2936" i="4"/>
  <c r="O2936" i="4" s="1"/>
  <c r="N2792" i="4"/>
  <c r="O2792" i="4" s="1"/>
  <c r="N2648" i="4"/>
  <c r="O2648" i="4" s="1"/>
  <c r="N2504" i="4"/>
  <c r="O2504" i="4" s="1"/>
  <c r="N2360" i="4"/>
  <c r="O2360" i="4" s="1"/>
  <c r="N2216" i="4"/>
  <c r="O2216" i="4" s="1"/>
  <c r="N2072" i="4"/>
  <c r="O2072" i="4" s="1"/>
  <c r="N441" i="4"/>
  <c r="O441" i="4" s="1"/>
  <c r="N4400" i="4"/>
  <c r="O4400" i="4" s="1"/>
  <c r="N5024" i="4"/>
  <c r="O5024" i="4" s="1"/>
  <c r="N4184" i="4"/>
  <c r="O4184" i="4" s="1"/>
  <c r="N5491" i="4"/>
  <c r="O5491" i="4" s="1"/>
  <c r="N4771" i="4"/>
  <c r="O4771" i="4" s="1"/>
  <c r="N4159" i="4"/>
  <c r="O4159" i="4" s="1"/>
  <c r="N2515" i="4"/>
  <c r="O2515" i="4" s="1"/>
  <c r="N3847" i="4"/>
  <c r="O3847" i="4" s="1"/>
  <c r="N3007" i="4"/>
  <c r="O3007" i="4" s="1"/>
  <c r="N2527" i="4"/>
  <c r="O2527" i="4" s="1"/>
  <c r="N4736" i="4"/>
  <c r="O4736" i="4" s="1"/>
  <c r="N3836" i="4"/>
  <c r="O3836" i="4" s="1"/>
  <c r="N4423" i="4"/>
  <c r="O4423" i="4" s="1"/>
  <c r="N3403" i="4"/>
  <c r="O3403" i="4" s="1"/>
  <c r="N5420" i="4"/>
  <c r="O5420" i="4" s="1"/>
  <c r="N4580" i="4"/>
  <c r="O4580" i="4" s="1"/>
  <c r="N5251" i="4"/>
  <c r="O5251" i="4" s="1"/>
  <c r="N5157" i="4"/>
  <c r="O5157" i="4" s="1"/>
  <c r="N4161" i="4"/>
  <c r="O4161" i="4" s="1"/>
  <c r="N3129" i="4"/>
  <c r="O3129" i="4" s="1"/>
  <c r="N2109" i="4"/>
  <c r="O2109" i="4" s="1"/>
  <c r="N501" i="4"/>
  <c r="O501" i="4" s="1"/>
  <c r="N5493" i="4"/>
  <c r="O5493" i="4" s="1"/>
  <c r="N1521" i="4"/>
  <c r="O1521" i="4" s="1"/>
  <c r="N4857" i="4"/>
  <c r="O4857" i="4" s="1"/>
  <c r="N3597" i="4"/>
  <c r="O3597" i="4" s="1"/>
  <c r="N2325" i="4"/>
  <c r="O2325" i="4" s="1"/>
  <c r="N993" i="4"/>
  <c r="O993" i="4" s="1"/>
  <c r="N5565" i="4"/>
  <c r="O5565" i="4" s="1"/>
  <c r="N4377" i="4"/>
  <c r="O4377" i="4" s="1"/>
  <c r="N3357" i="4"/>
  <c r="O3357" i="4" s="1"/>
  <c r="N2229" i="4"/>
  <c r="O2229" i="4" s="1"/>
  <c r="N1125" i="4"/>
  <c r="O1125" i="4" s="1"/>
  <c r="N4605" i="4"/>
  <c r="O4605" i="4" s="1"/>
  <c r="N3585" i="4"/>
  <c r="O3585" i="4" s="1"/>
  <c r="N2421" i="4"/>
  <c r="O2421" i="4" s="1"/>
  <c r="N1221" i="4"/>
  <c r="O1221" i="4" s="1"/>
  <c r="N4689" i="4"/>
  <c r="O4689" i="4" s="1"/>
  <c r="N3633" i="4"/>
  <c r="O3633" i="4" s="1"/>
  <c r="N2169" i="4"/>
  <c r="O2169" i="4" s="1"/>
  <c r="N3513" i="4"/>
  <c r="O3513" i="4" s="1"/>
  <c r="N2409" i="4"/>
  <c r="O2409" i="4" s="1"/>
  <c r="N1257" i="4"/>
  <c r="O1257" i="4" s="1"/>
  <c r="N5181" i="4"/>
  <c r="O5181" i="4" s="1"/>
  <c r="N4185" i="4"/>
  <c r="O4185" i="4" s="1"/>
  <c r="N3189" i="4"/>
  <c r="O3189" i="4" s="1"/>
  <c r="N1197" i="4"/>
  <c r="O1197" i="4" s="1"/>
  <c r="N5001" i="4"/>
  <c r="O5001" i="4" s="1"/>
  <c r="N3765" i="4"/>
  <c r="O3765" i="4" s="1"/>
  <c r="N2565" i="4"/>
  <c r="O2565" i="4" s="1"/>
  <c r="N1341" i="4"/>
  <c r="O1341" i="4" s="1"/>
  <c r="N585" i="4"/>
  <c r="O585" i="4" s="1"/>
  <c r="N5120" i="4"/>
  <c r="O5120" i="4" s="1"/>
  <c r="N4232" i="4"/>
  <c r="O4232" i="4" s="1"/>
  <c r="N5599" i="4"/>
  <c r="O5599" i="4" s="1"/>
  <c r="N9" i="4"/>
  <c r="O9" i="4" s="1"/>
  <c r="N4688" i="4"/>
  <c r="O4688" i="4" s="1"/>
  <c r="N3644" i="4"/>
  <c r="O3644" i="4" s="1"/>
  <c r="N3428" i="4"/>
  <c r="O3428" i="4" s="1"/>
  <c r="N3284" i="4"/>
  <c r="O3284" i="4" s="1"/>
  <c r="N3128" i="4"/>
  <c r="O3128" i="4" s="1"/>
  <c r="N2924" i="4"/>
  <c r="O2924" i="4" s="1"/>
  <c r="N2780" i="4"/>
  <c r="O2780" i="4" s="1"/>
  <c r="N2636" i="4"/>
  <c r="O2636" i="4" s="1"/>
  <c r="N2492" i="4"/>
  <c r="O2492" i="4" s="1"/>
  <c r="N2348" i="4"/>
  <c r="O2348" i="4" s="1"/>
  <c r="N2204" i="4"/>
  <c r="O2204" i="4" s="1"/>
  <c r="N2060" i="4"/>
  <c r="O2060" i="4" s="1"/>
  <c r="N1916" i="4"/>
  <c r="O1916" i="4" s="1"/>
  <c r="N321" i="4"/>
  <c r="O321" i="4" s="1"/>
  <c r="N5588" i="4"/>
  <c r="O5588" i="4" s="1"/>
  <c r="N4172" i="4"/>
  <c r="O4172" i="4" s="1"/>
  <c r="N4964" i="4"/>
  <c r="O4964" i="4" s="1"/>
  <c r="N4112" i="4"/>
  <c r="O4112" i="4" s="1"/>
  <c r="N5407" i="4"/>
  <c r="O5407" i="4" s="1"/>
  <c r="N4723" i="4"/>
  <c r="O4723" i="4" s="1"/>
  <c r="N4087" i="4"/>
  <c r="O4087" i="4" s="1"/>
  <c r="N393" i="4"/>
  <c r="O393" i="4" s="1"/>
  <c r="N3787" i="4"/>
  <c r="O3787" i="4" s="1"/>
  <c r="N2947" i="4"/>
  <c r="O2947" i="4" s="1"/>
  <c r="N405" i="4"/>
  <c r="O405" i="4" s="1"/>
  <c r="N5684" i="4"/>
  <c r="O5684" i="4" s="1"/>
  <c r="N4652" i="4"/>
  <c r="O4652" i="4" s="1"/>
  <c r="N3776" i="4"/>
  <c r="O3776" i="4" s="1"/>
  <c r="N4363" i="4"/>
  <c r="O4363" i="4" s="1"/>
  <c r="N3307" i="4"/>
  <c r="O3307" i="4" s="1"/>
  <c r="N5348" i="4"/>
  <c r="O5348" i="4" s="1"/>
  <c r="N4508" i="4"/>
  <c r="O4508" i="4" s="1"/>
  <c r="N5179" i="4"/>
  <c r="O5179" i="4" s="1"/>
  <c r="N5061" i="4"/>
  <c r="O5061" i="4" s="1"/>
  <c r="N4089" i="4"/>
  <c r="O4089" i="4" s="1"/>
  <c r="N3045" i="4"/>
  <c r="O3045" i="4" s="1"/>
  <c r="N2025" i="4"/>
  <c r="O2025" i="4" s="1"/>
  <c r="N201" i="4"/>
  <c r="O201" i="4" s="1"/>
  <c r="N5397" i="4"/>
  <c r="O5397" i="4" s="1"/>
  <c r="N1401" i="4"/>
  <c r="O1401" i="4" s="1"/>
  <c r="N4761" i="4"/>
  <c r="O4761" i="4" s="1"/>
  <c r="N3453" i="4"/>
  <c r="O3453" i="4" s="1"/>
  <c r="N2193" i="4"/>
  <c r="O2193" i="4" s="1"/>
  <c r="N897" i="4"/>
  <c r="O897" i="4" s="1"/>
  <c r="N5457" i="4"/>
  <c r="O5457" i="4" s="1"/>
  <c r="N4305" i="4"/>
  <c r="O4305" i="4" s="1"/>
  <c r="N3273" i="4"/>
  <c r="O3273" i="4" s="1"/>
  <c r="N2133" i="4"/>
  <c r="O2133" i="4" s="1"/>
  <c r="N1041" i="4"/>
  <c r="O1041" i="4" s="1"/>
  <c r="N4521" i="4"/>
  <c r="O4521" i="4" s="1"/>
  <c r="N3477" i="4"/>
  <c r="O3477" i="4" s="1"/>
  <c r="N2349" i="4"/>
  <c r="O2349" i="4" s="1"/>
  <c r="N1101" i="4"/>
  <c r="O1101" i="4" s="1"/>
  <c r="N5661" i="4"/>
  <c r="O5661" i="4" s="1"/>
  <c r="N4593" i="4"/>
  <c r="O4593" i="4" s="1"/>
  <c r="N3537" i="4"/>
  <c r="O3537" i="4" s="1"/>
  <c r="N2085" i="4"/>
  <c r="O2085" i="4" s="1"/>
  <c r="N3417" i="4"/>
  <c r="O3417" i="4" s="1"/>
  <c r="N2313" i="4"/>
  <c r="O2313" i="4" s="1"/>
  <c r="N1149" i="4"/>
  <c r="O1149" i="4" s="1"/>
  <c r="N5097" i="4"/>
  <c r="O5097" i="4" s="1"/>
  <c r="N4113" i="4"/>
  <c r="O4113" i="4" s="1"/>
  <c r="N3093" i="4"/>
  <c r="O3093" i="4" s="1"/>
  <c r="N2121" i="4"/>
  <c r="O2121" i="4" s="1"/>
  <c r="N1137" i="4"/>
  <c r="O1137" i="4" s="1"/>
  <c r="N4869" i="4"/>
  <c r="O4869" i="4" s="1"/>
  <c r="N3645" i="4"/>
  <c r="O3645" i="4" s="1"/>
  <c r="N2433" i="4"/>
  <c r="O2433" i="4" s="1"/>
  <c r="N1245" i="4"/>
  <c r="O1245" i="4" s="1"/>
  <c r="N561" i="4"/>
  <c r="O561" i="4" s="1"/>
  <c r="N5036" i="4"/>
  <c r="O5036" i="4" s="1"/>
  <c r="N4160" i="4"/>
  <c r="O4160" i="4" s="1"/>
  <c r="N5527" i="4"/>
  <c r="O5527" i="4" s="1"/>
  <c r="N4568" i="4"/>
  <c r="O4568" i="4" s="1"/>
  <c r="N3608" i="4"/>
  <c r="O3608" i="4" s="1"/>
  <c r="N3416" i="4"/>
  <c r="O3416" i="4" s="1"/>
  <c r="N3272" i="4"/>
  <c r="O3272" i="4" s="1"/>
  <c r="N3104" i="4"/>
  <c r="O3104" i="4" s="1"/>
  <c r="N2912" i="4"/>
  <c r="O2912" i="4" s="1"/>
  <c r="N2768" i="4"/>
  <c r="O2768" i="4" s="1"/>
  <c r="N2624" i="4"/>
  <c r="O2624" i="4" s="1"/>
  <c r="N2480" i="4"/>
  <c r="O2480" i="4" s="1"/>
  <c r="N2336" i="4"/>
  <c r="O2336" i="4" s="1"/>
  <c r="N2192" i="4"/>
  <c r="O2192" i="4" s="1"/>
  <c r="N2048" i="4"/>
  <c r="O2048" i="4" s="1"/>
  <c r="N1904" i="4"/>
  <c r="O1904" i="4" s="1"/>
  <c r="N213" i="4"/>
  <c r="O213" i="4" s="1"/>
  <c r="N5480" i="4"/>
  <c r="O5480" i="4" s="1"/>
  <c r="N3236" i="4"/>
  <c r="O3236" i="4" s="1"/>
  <c r="N4868" i="4"/>
  <c r="O4868" i="4" s="1"/>
  <c r="N4052" i="4"/>
  <c r="O4052" i="4" s="1"/>
  <c r="N5335" i="4"/>
  <c r="O5335" i="4" s="1"/>
  <c r="N4675" i="4"/>
  <c r="O4675" i="4" s="1"/>
  <c r="N4015" i="4"/>
  <c r="O4015" i="4" s="1"/>
  <c r="N297" i="4"/>
  <c r="O297" i="4" s="1"/>
  <c r="N3727" i="4"/>
  <c r="O3727" i="4" s="1"/>
  <c r="N2887" i="4"/>
  <c r="O2887" i="4" s="1"/>
  <c r="N357" i="4"/>
  <c r="O357" i="4" s="1"/>
  <c r="N5624" i="4"/>
  <c r="O5624" i="4" s="1"/>
  <c r="N4556" i="4"/>
  <c r="O4556" i="4" s="1"/>
  <c r="N3728" i="4"/>
  <c r="O3728" i="4" s="1"/>
  <c r="N4291" i="4"/>
  <c r="O4291" i="4" s="1"/>
  <c r="N3211" i="4"/>
  <c r="O3211" i="4" s="1"/>
  <c r="N5276" i="4"/>
  <c r="O5276" i="4" s="1"/>
  <c r="N4436" i="4"/>
  <c r="O4436" i="4" s="1"/>
  <c r="N5143" i="4"/>
  <c r="O5143" i="4" s="1"/>
  <c r="N4953" i="4"/>
  <c r="O4953" i="4" s="1"/>
  <c r="N3993" i="4"/>
  <c r="O3993" i="4" s="1"/>
  <c r="N2961" i="4"/>
  <c r="O2961" i="4" s="1"/>
  <c r="N1941" i="4"/>
  <c r="O1941" i="4" s="1"/>
  <c r="N453" i="4"/>
  <c r="O453" i="4" s="1"/>
  <c r="N5313" i="4"/>
  <c r="O5313" i="4" s="1"/>
  <c r="N1281" i="4"/>
  <c r="O1281" i="4" s="1"/>
  <c r="N4641" i="4"/>
  <c r="O4641" i="4" s="1"/>
  <c r="N3333" i="4"/>
  <c r="O3333" i="4" s="1"/>
  <c r="N2013" i="4"/>
  <c r="O2013" i="4" s="1"/>
  <c r="N777" i="4"/>
  <c r="O777" i="4" s="1"/>
  <c r="N5289" i="4"/>
  <c r="O5289" i="4" s="1"/>
  <c r="N4209" i="4"/>
  <c r="O4209" i="4" s="1"/>
  <c r="N3177" i="4"/>
  <c r="O3177" i="4" s="1"/>
  <c r="N2037" i="4"/>
  <c r="O2037" i="4" s="1"/>
  <c r="N933" i="4"/>
  <c r="O933" i="4" s="1"/>
  <c r="N5625" i="4"/>
  <c r="O5625" i="4" s="1"/>
  <c r="N4437" i="4"/>
  <c r="O4437" i="4" s="1"/>
  <c r="N3381" i="4"/>
  <c r="O3381" i="4" s="1"/>
  <c r="N2253" i="4"/>
  <c r="O2253" i="4" s="1"/>
  <c r="N981" i="4"/>
  <c r="O981" i="4" s="1"/>
  <c r="N5577" i="4"/>
  <c r="O5577" i="4" s="1"/>
  <c r="N4485" i="4"/>
  <c r="O4485" i="4" s="1"/>
  <c r="N3465" i="4"/>
  <c r="O3465" i="4" s="1"/>
  <c r="N1989" i="4"/>
  <c r="O1989" i="4" s="1"/>
  <c r="N3297" i="4"/>
  <c r="O3297" i="4" s="1"/>
  <c r="N2241" i="4"/>
  <c r="O2241" i="4" s="1"/>
  <c r="N1065" i="4"/>
  <c r="O1065" i="4" s="1"/>
  <c r="N5013" i="4"/>
  <c r="O5013" i="4" s="1"/>
  <c r="N4029" i="4"/>
  <c r="O4029" i="4" s="1"/>
  <c r="N2997" i="4"/>
  <c r="O2997" i="4" s="1"/>
  <c r="N2049" i="4"/>
  <c r="O2049" i="4" s="1"/>
  <c r="N1053" i="4"/>
  <c r="O1053" i="4" s="1"/>
  <c r="N4737" i="4"/>
  <c r="O4737" i="4" s="1"/>
  <c r="N3549" i="4"/>
  <c r="O3549" i="4" s="1"/>
  <c r="N2373" i="4"/>
  <c r="O2373" i="4" s="1"/>
  <c r="N1113" i="4"/>
  <c r="O1113" i="4" s="1"/>
  <c r="N2551" i="4"/>
  <c r="O2551" i="4" s="1"/>
  <c r="N4952" i="4"/>
  <c r="O4952" i="4" s="1"/>
  <c r="N4088" i="4"/>
  <c r="O4088" i="4" s="1"/>
  <c r="N5455" i="4"/>
  <c r="O5455" i="4" s="1"/>
  <c r="N4472" i="4"/>
  <c r="O4472" i="4" s="1"/>
  <c r="N3572" i="4"/>
  <c r="O3572" i="4" s="1"/>
  <c r="N3404" i="4"/>
  <c r="O3404" i="4" s="1"/>
  <c r="N3260" i="4"/>
  <c r="O3260" i="4" s="1"/>
  <c r="N3068" i="4"/>
  <c r="O3068" i="4" s="1"/>
  <c r="N2900" i="4"/>
  <c r="O2900" i="4" s="1"/>
  <c r="N2756" i="4"/>
  <c r="O2756" i="4" s="1"/>
  <c r="N2612" i="4"/>
  <c r="O2612" i="4" s="1"/>
  <c r="N2468" i="4"/>
  <c r="O2468" i="4" s="1"/>
  <c r="N2324" i="4"/>
  <c r="O2324" i="4" s="1"/>
  <c r="N2180" i="4"/>
  <c r="O2180" i="4" s="1"/>
  <c r="N2036" i="4"/>
  <c r="O2036" i="4" s="1"/>
  <c r="N1892" i="4"/>
  <c r="O1892" i="4" s="1"/>
  <c r="N129" i="4"/>
  <c r="O129" i="4" s="1"/>
  <c r="N5372" i="4"/>
  <c r="O5372" i="4" s="1"/>
  <c r="N4808" i="4"/>
  <c r="O4808" i="4" s="1"/>
  <c r="N3980" i="4"/>
  <c r="O3980" i="4" s="1"/>
  <c r="N5263" i="4"/>
  <c r="O5263" i="4" s="1"/>
  <c r="N4627" i="4"/>
  <c r="O4627" i="4" s="1"/>
  <c r="N3955" i="4"/>
  <c r="O3955" i="4" s="1"/>
  <c r="N189" i="4"/>
  <c r="O189" i="4" s="1"/>
  <c r="N3643" i="4"/>
  <c r="O3643" i="4" s="1"/>
  <c r="N2839" i="4"/>
  <c r="O2839" i="4" s="1"/>
  <c r="N249" i="4"/>
  <c r="O249" i="4" s="1"/>
  <c r="N5540" i="4"/>
  <c r="O5540" i="4" s="1"/>
  <c r="N4496" i="4"/>
  <c r="O4496" i="4" s="1"/>
  <c r="N3668" i="4"/>
  <c r="O3668" i="4" s="1"/>
  <c r="N4219" i="4"/>
  <c r="O4219" i="4" s="1"/>
  <c r="N3115" i="4"/>
  <c r="O3115" i="4" s="1"/>
  <c r="N5192" i="4"/>
  <c r="O5192" i="4" s="1"/>
  <c r="N4352" i="4"/>
  <c r="O4352" i="4" s="1"/>
  <c r="N4893" i="4"/>
  <c r="O4893" i="4" s="1"/>
  <c r="N3909" i="4"/>
  <c r="O3909" i="4" s="1"/>
  <c r="N2889" i="4"/>
  <c r="O2889" i="4" s="1"/>
  <c r="N1845" i="4"/>
  <c r="O1845" i="4" s="1"/>
  <c r="N5217" i="4"/>
  <c r="O5217" i="4" s="1"/>
  <c r="N1161" i="4"/>
  <c r="O1161" i="4" s="1"/>
  <c r="N4545" i="4"/>
  <c r="O4545" i="4" s="1"/>
  <c r="N3225" i="4"/>
  <c r="O3225" i="4" s="1"/>
  <c r="N1917" i="4"/>
  <c r="O1917" i="4" s="1"/>
  <c r="N513" i="4"/>
  <c r="O513" i="4" s="1"/>
  <c r="N5193" i="4"/>
  <c r="O5193" i="4" s="1"/>
  <c r="N4137" i="4"/>
  <c r="O4137" i="4" s="1"/>
  <c r="N3081" i="4"/>
  <c r="O3081" i="4" s="1"/>
  <c r="N849" i="4"/>
  <c r="O849" i="4" s="1"/>
  <c r="N5529" i="4"/>
  <c r="O5529" i="4" s="1"/>
  <c r="N4353" i="4"/>
  <c r="O4353" i="4" s="1"/>
  <c r="N3285" i="4"/>
  <c r="O3285" i="4" s="1"/>
  <c r="N2157" i="4"/>
  <c r="O2157" i="4" s="1"/>
  <c r="N861" i="4"/>
  <c r="O861" i="4" s="1"/>
  <c r="N5481" i="4"/>
  <c r="O5481" i="4" s="1"/>
  <c r="N4401" i="4"/>
  <c r="O4401" i="4" s="1"/>
  <c r="N3369" i="4"/>
  <c r="O3369" i="4" s="1"/>
  <c r="N1881" i="4"/>
  <c r="O1881" i="4" s="1"/>
  <c r="N3213" i="4"/>
  <c r="O3213" i="4" s="1"/>
  <c r="N2145" i="4"/>
  <c r="O2145" i="4" s="1"/>
  <c r="N969" i="4"/>
  <c r="O969" i="4" s="1"/>
  <c r="N4917" i="4"/>
  <c r="O4917" i="4" s="1"/>
  <c r="N3945" i="4"/>
  <c r="O3945" i="4" s="1"/>
  <c r="N2913" i="4"/>
  <c r="O2913" i="4" s="1"/>
  <c r="N1965" i="4"/>
  <c r="O1965" i="4" s="1"/>
  <c r="N945" i="4"/>
  <c r="O945" i="4" s="1"/>
  <c r="N4653" i="4"/>
  <c r="O4653" i="4" s="1"/>
  <c r="N3441" i="4"/>
  <c r="O3441" i="4" s="1"/>
  <c r="N2277" i="4"/>
  <c r="O2277" i="4" s="1"/>
  <c r="N1029" i="4"/>
  <c r="O1029" i="4" s="1"/>
  <c r="N429" i="4"/>
  <c r="O429" i="4" s="1"/>
  <c r="N4880" i="4"/>
  <c r="O4880" i="4" s="1"/>
  <c r="N4028" i="4"/>
  <c r="O4028" i="4" s="1"/>
  <c r="N5383" i="4"/>
  <c r="O5383" i="4" s="1"/>
  <c r="N4376" i="4"/>
  <c r="O4376" i="4" s="1"/>
  <c r="N3560" i="4"/>
  <c r="O3560" i="4" s="1"/>
  <c r="N3392" i="4"/>
  <c r="O3392" i="4" s="1"/>
  <c r="N3248" i="4"/>
  <c r="O3248" i="4" s="1"/>
  <c r="N3056" i="4"/>
  <c r="O3056" i="4" s="1"/>
  <c r="N2888" i="4"/>
  <c r="O2888" i="4" s="1"/>
  <c r="N2744" i="4"/>
  <c r="O2744" i="4" s="1"/>
  <c r="N2600" i="4"/>
  <c r="O2600" i="4" s="1"/>
  <c r="N2456" i="4"/>
  <c r="O2456" i="4" s="1"/>
  <c r="N2312" i="4"/>
  <c r="O2312" i="4" s="1"/>
  <c r="N2168" i="4"/>
  <c r="O2168" i="4" s="1"/>
  <c r="N2024" i="4"/>
  <c r="O2024" i="4" s="1"/>
  <c r="N1880" i="4"/>
  <c r="O1880" i="4" s="1"/>
  <c r="N33" i="4"/>
  <c r="O33" i="4" s="1"/>
  <c r="N5300" i="4"/>
  <c r="O5300" i="4" s="1"/>
  <c r="N2539" i="4"/>
  <c r="O2539" i="4" s="1"/>
  <c r="N4748" i="4"/>
  <c r="O4748" i="4" s="1"/>
  <c r="N3920" i="4"/>
  <c r="O3920" i="4" s="1"/>
  <c r="N5191" i="4"/>
  <c r="O5191" i="4" s="1"/>
  <c r="N4579" i="4"/>
  <c r="O4579" i="4" s="1"/>
  <c r="N3859" i="4"/>
  <c r="O3859" i="4" s="1"/>
  <c r="N81" i="4"/>
  <c r="O81" i="4" s="1"/>
  <c r="N3559" i="4"/>
  <c r="O3559" i="4" s="1"/>
  <c r="N2779" i="4"/>
  <c r="O2779" i="4" s="1"/>
  <c r="N105" i="4"/>
  <c r="O105" i="4" s="1"/>
  <c r="N5456" i="4"/>
  <c r="O5456" i="4" s="1"/>
  <c r="N4424" i="4"/>
  <c r="O4424" i="4" s="1"/>
  <c r="N3596" i="4"/>
  <c r="O3596" i="4" s="1"/>
  <c r="N5635" i="4"/>
  <c r="O5635" i="4" s="1"/>
  <c r="N4135" i="4"/>
  <c r="O4135" i="4" s="1"/>
  <c r="N3043" i="4"/>
  <c r="O3043" i="4" s="1"/>
  <c r="N5132" i="4"/>
  <c r="O5132" i="4" s="1"/>
  <c r="N4268" i="4"/>
  <c r="O4268" i="4" s="1"/>
  <c r="N5011" i="4"/>
  <c r="O5011" i="4" s="1"/>
  <c r="N4411" i="4"/>
  <c r="O4411" i="4" s="1"/>
  <c r="N3511" i="4"/>
  <c r="O3511" i="4" s="1"/>
  <c r="N2623" i="4"/>
  <c r="O2623" i="4" s="1"/>
  <c r="N3283" i="4"/>
  <c r="O3283" i="4" s="1"/>
  <c r="N285" i="4"/>
  <c r="O285" i="4" s="1"/>
  <c r="N5467" i="4"/>
  <c r="O5467" i="4" s="1"/>
  <c r="N4783" i="4"/>
  <c r="O4783" i="4" s="1"/>
  <c r="N4051" i="4"/>
  <c r="O4051" i="4" s="1"/>
  <c r="N3175" i="4"/>
  <c r="O3175" i="4" s="1"/>
  <c r="N93" i="4"/>
  <c r="O93" i="4" s="1"/>
  <c r="N5228" i="4"/>
  <c r="O5228" i="4" s="1"/>
  <c r="N4304" i="4"/>
  <c r="O4304" i="4" s="1"/>
  <c r="N4797" i="4"/>
  <c r="O4797" i="4" s="1"/>
  <c r="N3825" i="4"/>
  <c r="O3825" i="4" s="1"/>
  <c r="N2805" i="4"/>
  <c r="O2805" i="4" s="1"/>
  <c r="N1761" i="4"/>
  <c r="O1761" i="4" s="1"/>
  <c r="N5121" i="4"/>
  <c r="O5121" i="4" s="1"/>
  <c r="N1077" i="4"/>
  <c r="O1077" i="4" s="1"/>
  <c r="N5637" i="4"/>
  <c r="O5637" i="4" s="1"/>
  <c r="N4425" i="4"/>
  <c r="O4425" i="4" s="1"/>
  <c r="N3141" i="4"/>
  <c r="O3141" i="4" s="1"/>
  <c r="N1809" i="4"/>
  <c r="O1809" i="4" s="1"/>
  <c r="N5085" i="4"/>
  <c r="O5085" i="4" s="1"/>
  <c r="N4041" i="4"/>
  <c r="O4041" i="4" s="1"/>
  <c r="N2985" i="4"/>
  <c r="O2985" i="4" s="1"/>
  <c r="N1833" i="4"/>
  <c r="O1833" i="4" s="1"/>
  <c r="N741" i="4"/>
  <c r="O741" i="4" s="1"/>
  <c r="N5433" i="4"/>
  <c r="O5433" i="4" s="1"/>
  <c r="N4281" i="4"/>
  <c r="O4281" i="4" s="1"/>
  <c r="N3201" i="4"/>
  <c r="O3201" i="4" s="1"/>
  <c r="N2073" i="4"/>
  <c r="O2073" i="4" s="1"/>
  <c r="N729" i="4"/>
  <c r="O729" i="4" s="1"/>
  <c r="N5385" i="4"/>
  <c r="O5385" i="4" s="1"/>
  <c r="N4317" i="4"/>
  <c r="O4317" i="4" s="1"/>
  <c r="N3261" i="4"/>
  <c r="O3261" i="4" s="1"/>
  <c r="N1773" i="4"/>
  <c r="O1773" i="4" s="1"/>
  <c r="N3117" i="4"/>
  <c r="O3117" i="4" s="1"/>
  <c r="N2061" i="4"/>
  <c r="O2061" i="4" s="1"/>
  <c r="N909" i="4"/>
  <c r="O909" i="4" s="1"/>
  <c r="N4833" i="4"/>
  <c r="O4833" i="4" s="1"/>
  <c r="N3873" i="4"/>
  <c r="O3873" i="4" s="1"/>
  <c r="N2853" i="4"/>
  <c r="O2853" i="4" s="1"/>
  <c r="N1893" i="4"/>
  <c r="O1893" i="4" s="1"/>
  <c r="N873" i="4"/>
  <c r="O873" i="4" s="1"/>
  <c r="N4569" i="4"/>
  <c r="O4569" i="4" s="1"/>
  <c r="N3345" i="4"/>
  <c r="O3345" i="4" s="1"/>
  <c r="N2181" i="4"/>
  <c r="O2181" i="4" s="1"/>
  <c r="N957" i="4"/>
  <c r="O957" i="4" s="1"/>
  <c r="N333" i="4"/>
  <c r="O333" i="4" s="1"/>
  <c r="N4832" i="4"/>
  <c r="O4832" i="4" s="1"/>
  <c r="N3956" i="4"/>
  <c r="O3956" i="4" s="1"/>
  <c r="N5299" i="4"/>
  <c r="O5299" i="4" s="1"/>
  <c r="N5600" i="4"/>
  <c r="O5600" i="4" s="1"/>
  <c r="N4256" i="4"/>
  <c r="O4256" i="4" s="1"/>
  <c r="N3548" i="4"/>
  <c r="O3548" i="4" s="1"/>
  <c r="N3380" i="4"/>
  <c r="O3380" i="4" s="1"/>
  <c r="N3224" i="4"/>
  <c r="O3224" i="4" s="1"/>
  <c r="N3020" i="4"/>
  <c r="O3020" i="4" s="1"/>
  <c r="N2876" i="4"/>
  <c r="O2876" i="4" s="1"/>
  <c r="N2732" i="4"/>
  <c r="O2732" i="4" s="1"/>
  <c r="N2588" i="4"/>
  <c r="O2588" i="4" s="1"/>
  <c r="N2444" i="4"/>
  <c r="O2444" i="4" s="1"/>
  <c r="N2300" i="4"/>
  <c r="O2300" i="4" s="1"/>
  <c r="N2156" i="4"/>
  <c r="O2156" i="4" s="1"/>
  <c r="N2012" i="4"/>
  <c r="O2012" i="4" s="1"/>
  <c r="N1868" i="4"/>
  <c r="O1868" i="4" s="1"/>
  <c r="N5204" i="4"/>
  <c r="O5204" i="4" s="1"/>
  <c r="N417" i="4"/>
  <c r="O417" i="4" s="1"/>
  <c r="N5660" i="4"/>
  <c r="O5660" i="4" s="1"/>
  <c r="N4664" i="4"/>
  <c r="O4664" i="4" s="1"/>
  <c r="N3860" i="4"/>
  <c r="O3860" i="4" s="1"/>
  <c r="N5131" i="4"/>
  <c r="O5131" i="4" s="1"/>
  <c r="N4531" i="4"/>
  <c r="O4531" i="4" s="1"/>
  <c r="N3763" i="4"/>
  <c r="O3763" i="4" s="1"/>
  <c r="N3475" i="4"/>
  <c r="O3475" i="4" s="1"/>
  <c r="N2743" i="4"/>
  <c r="O2743" i="4" s="1"/>
  <c r="N21" i="4"/>
  <c r="O21" i="4" s="1"/>
  <c r="N5360" i="4"/>
  <c r="O5360" i="4" s="1"/>
  <c r="N4328" i="4"/>
  <c r="O4328" i="4" s="1"/>
  <c r="N3044" i="4"/>
  <c r="O3044" i="4" s="1"/>
  <c r="N5563" i="4"/>
  <c r="O5563" i="4" s="1"/>
  <c r="N4063" i="4"/>
  <c r="O4063" i="4" s="1"/>
  <c r="N2983" i="4"/>
  <c r="O2983" i="4" s="1"/>
  <c r="N5060" i="4"/>
  <c r="O5060" i="4" s="1"/>
  <c r="N4196" i="4"/>
  <c r="O4196" i="4" s="1"/>
  <c r="N4951" i="4"/>
  <c r="O4951" i="4" s="1"/>
  <c r="N4701" i="4"/>
  <c r="O4701" i="4" s="1"/>
  <c r="N3753" i="4"/>
  <c r="O3753" i="4" s="1"/>
  <c r="N2721" i="4"/>
  <c r="O2721" i="4" s="1"/>
  <c r="N1665" i="4"/>
  <c r="O1665" i="4" s="1"/>
  <c r="N5025" i="4"/>
  <c r="O5025" i="4" s="1"/>
  <c r="N1005" i="4"/>
  <c r="O1005" i="4" s="1"/>
  <c r="N5541" i="4"/>
  <c r="O5541" i="4" s="1"/>
  <c r="N4329" i="4"/>
  <c r="O4329" i="4" s="1"/>
  <c r="N3069" i="4"/>
  <c r="O3069" i="4" s="1"/>
  <c r="N1713" i="4"/>
  <c r="O1713" i="4" s="1"/>
  <c r="N4989" i="4"/>
  <c r="O4989" i="4" s="1"/>
  <c r="N3969" i="4"/>
  <c r="O3969" i="4" s="1"/>
  <c r="N2901" i="4"/>
  <c r="O2901" i="4" s="1"/>
  <c r="N1725" i="4"/>
  <c r="O1725" i="4" s="1"/>
  <c r="N537" i="4"/>
  <c r="O537" i="4" s="1"/>
  <c r="N5361" i="4"/>
  <c r="O5361" i="4" s="1"/>
  <c r="N4197" i="4"/>
  <c r="O4197" i="4" s="1"/>
  <c r="N3105" i="4"/>
  <c r="O3105" i="4" s="1"/>
  <c r="N1953" i="4"/>
  <c r="O1953" i="4" s="1"/>
  <c r="N489" i="4"/>
  <c r="O489" i="4" s="1"/>
  <c r="N5301" i="4"/>
  <c r="O5301" i="4" s="1"/>
  <c r="N4245" i="4"/>
  <c r="O4245" i="4" s="1"/>
  <c r="N3165" i="4"/>
  <c r="O3165" i="4" s="1"/>
  <c r="N3021" i="4"/>
  <c r="O3021" i="4" s="1"/>
  <c r="N1977" i="4"/>
  <c r="O1977" i="4" s="1"/>
  <c r="N837" i="4"/>
  <c r="O837" i="4" s="1"/>
  <c r="N4773" i="4"/>
  <c r="O4773" i="4" s="1"/>
  <c r="N3801" i="4"/>
  <c r="O3801" i="4" s="1"/>
  <c r="N2793" i="4"/>
  <c r="O2793" i="4" s="1"/>
  <c r="N1821" i="4"/>
  <c r="O1821" i="4" s="1"/>
  <c r="N813" i="4"/>
  <c r="O813" i="4" s="1"/>
  <c r="N4473" i="4"/>
  <c r="O4473" i="4" s="1"/>
  <c r="N3249" i="4"/>
  <c r="O3249" i="4" s="1"/>
  <c r="N2097" i="4"/>
  <c r="O2097" i="4" s="1"/>
  <c r="N885" i="4"/>
  <c r="O885" i="4" s="1"/>
  <c r="N225" i="4"/>
  <c r="O225" i="4" s="1"/>
  <c r="N5636" i="4"/>
  <c r="O5636" i="4" s="1"/>
  <c r="N4724" i="4"/>
  <c r="O4724" i="4" s="1"/>
  <c r="N3896" i="4"/>
  <c r="O3896" i="4" s="1"/>
  <c r="N5203" i="4"/>
  <c r="O5203" i="4" s="1"/>
  <c r="N5516" i="4"/>
  <c r="O5516" i="4" s="1"/>
  <c r="N4136" i="4"/>
  <c r="O4136" i="4" s="1"/>
  <c r="N3536" i="4"/>
  <c r="O3536" i="4" s="1"/>
  <c r="N3368" i="4"/>
  <c r="O3368" i="4" s="1"/>
  <c r="N3212" i="4"/>
  <c r="O3212" i="4" s="1"/>
  <c r="N3008" i="4"/>
  <c r="O3008" i="4" s="1"/>
  <c r="N2864" i="4"/>
  <c r="O2864" i="4" s="1"/>
  <c r="N2720" i="4"/>
  <c r="O2720" i="4" s="1"/>
  <c r="N2432" i="4"/>
  <c r="O2432" i="4" s="1"/>
  <c r="N2288" i="4"/>
  <c r="O2288" i="4" s="1"/>
  <c r="N2144" i="4"/>
  <c r="O2144" i="4" s="1"/>
  <c r="N2000" i="4"/>
  <c r="O2000" i="4" s="1"/>
  <c r="N1856" i="4"/>
  <c r="O1856" i="4" s="1"/>
  <c r="N5096" i="4"/>
  <c r="O5096" i="4" s="1"/>
  <c r="N345" i="4"/>
  <c r="O345" i="4" s="1"/>
  <c r="N5552" i="4"/>
  <c r="O5552" i="4" s="1"/>
  <c r="N4604" i="4"/>
  <c r="O4604" i="4" s="1"/>
  <c r="N3812" i="4"/>
  <c r="O3812" i="4" s="1"/>
  <c r="N5071" i="4"/>
  <c r="O5071" i="4" s="1"/>
  <c r="N4495" i="4"/>
  <c r="O4495" i="4" s="1"/>
  <c r="N3667" i="4"/>
  <c r="O3667" i="4" s="1"/>
  <c r="N3415" i="4"/>
  <c r="O3415" i="4" s="1"/>
  <c r="N2719" i="4"/>
  <c r="O2719" i="4" s="1"/>
  <c r="N5252" i="4"/>
  <c r="O5252" i="4" s="1"/>
  <c r="N4280" i="4"/>
  <c r="O4280" i="4" s="1"/>
  <c r="N5503" i="4"/>
  <c r="O5503" i="4" s="1"/>
  <c r="N4003" i="4"/>
  <c r="O4003" i="4" s="1"/>
  <c r="N2911" i="4"/>
  <c r="O2911" i="4" s="1"/>
  <c r="N4988" i="4"/>
  <c r="O4988" i="4" s="1"/>
  <c r="N4100" i="4"/>
  <c r="O4100" i="4" s="1"/>
  <c r="N5671" i="4"/>
  <c r="O5671" i="4" s="1"/>
  <c r="N4617" i="4"/>
  <c r="O4617" i="4" s="1"/>
  <c r="N3669" i="4"/>
  <c r="O3669" i="4" s="1"/>
  <c r="N2625" i="4"/>
  <c r="O2625" i="4" s="1"/>
  <c r="N1593" i="4"/>
  <c r="O1593" i="4" s="1"/>
  <c r="N4929" i="4"/>
  <c r="O4929" i="4" s="1"/>
  <c r="N921" i="4"/>
  <c r="O921" i="4" s="1"/>
  <c r="N5421" i="4"/>
  <c r="O5421" i="4" s="1"/>
  <c r="N4233" i="4"/>
  <c r="O4233" i="4" s="1"/>
  <c r="N2973" i="4"/>
  <c r="O2973" i="4" s="1"/>
  <c r="N1605" i="4"/>
  <c r="O1605" i="4" s="1"/>
  <c r="N4905" i="4"/>
  <c r="O4905" i="4" s="1"/>
  <c r="N3885" i="4"/>
  <c r="O3885" i="4" s="1"/>
  <c r="N2817" i="4"/>
  <c r="O2817" i="4" s="1"/>
  <c r="N1629" i="4"/>
  <c r="O1629" i="4" s="1"/>
  <c r="N5265" i="4"/>
  <c r="O5265" i="4" s="1"/>
  <c r="N4101" i="4"/>
  <c r="O4101" i="4" s="1"/>
  <c r="N3033" i="4"/>
  <c r="O3033" i="4" s="1"/>
  <c r="N1857" i="4"/>
  <c r="O1857" i="4" s="1"/>
  <c r="N5229" i="4"/>
  <c r="O5229" i="4" s="1"/>
  <c r="N4149" i="4"/>
  <c r="O4149" i="4" s="1"/>
  <c r="N3009" i="4"/>
  <c r="O3009" i="4" s="1"/>
  <c r="N1557" i="4"/>
  <c r="O1557" i="4" s="1"/>
  <c r="N2937" i="4"/>
  <c r="O2937" i="4" s="1"/>
  <c r="N1869" i="4"/>
  <c r="O1869" i="4" s="1"/>
  <c r="N753" i="4"/>
  <c r="O753" i="4" s="1"/>
  <c r="N4677" i="4"/>
  <c r="O4677" i="4" s="1"/>
  <c r="N3729" i="4"/>
  <c r="O3729" i="4" s="1"/>
  <c r="N2685" i="4"/>
  <c r="O2685" i="4" s="1"/>
  <c r="N1737" i="4"/>
  <c r="O1737" i="4" s="1"/>
  <c r="N765" i="4"/>
  <c r="O765" i="4" s="1"/>
  <c r="N5673" i="4"/>
  <c r="O5673" i="4" s="1"/>
  <c r="N4389" i="4"/>
  <c r="O4389" i="4" s="1"/>
  <c r="N3153" i="4"/>
  <c r="O3153" i="4" s="1"/>
  <c r="N2001" i="4"/>
  <c r="O2001" i="4" s="1"/>
  <c r="N825" i="4"/>
  <c r="O825" i="4" s="1"/>
  <c r="N117" i="4"/>
  <c r="O117" i="4" s="1"/>
  <c r="N5564" i="4"/>
  <c r="O5564" i="4" s="1"/>
  <c r="N4628" i="4"/>
  <c r="O4628" i="4" s="1"/>
  <c r="N3848" i="4"/>
  <c r="O3848" i="4" s="1"/>
  <c r="N5047" i="4"/>
  <c r="O5047" i="4" s="1"/>
  <c r="N5396" i="4"/>
  <c r="O5396" i="4" s="1"/>
  <c r="N4040" i="4"/>
  <c r="O4040" i="4" s="1"/>
  <c r="N3524" i="4"/>
  <c r="O3524" i="4" s="1"/>
  <c r="N3356" i="4"/>
  <c r="O3356" i="4" s="1"/>
  <c r="N3200" i="4"/>
  <c r="O3200" i="4" s="1"/>
  <c r="N2996" i="4"/>
  <c r="O2996" i="4" s="1"/>
  <c r="N2852" i="4"/>
  <c r="O2852" i="4" s="1"/>
  <c r="N2708" i="4"/>
  <c r="O2708" i="4" s="1"/>
  <c r="N2564" i="4"/>
  <c r="O2564" i="4" s="1"/>
  <c r="N2420" i="4"/>
  <c r="O2420" i="4" s="1"/>
  <c r="N2276" i="4"/>
  <c r="O2276" i="4" s="1"/>
  <c r="N2132" i="4"/>
  <c r="O2132" i="4" s="1"/>
  <c r="N1988" i="4"/>
  <c r="O1988" i="4" s="1"/>
  <c r="N1844" i="4"/>
  <c r="O1844" i="4" s="1"/>
  <c r="N5000" i="4"/>
  <c r="O5000" i="4" s="1"/>
  <c r="N5468" i="4"/>
  <c r="O5468" i="4" s="1"/>
  <c r="N4520" i="4"/>
  <c r="O4520" i="4" s="1"/>
  <c r="N3764" i="4"/>
  <c r="O3764" i="4" s="1"/>
  <c r="N4999" i="4"/>
  <c r="O4999" i="4" s="1"/>
  <c r="N4459" i="4"/>
  <c r="O4459" i="4" s="1"/>
  <c r="N3583" i="4"/>
  <c r="O3583" i="4" s="1"/>
  <c r="N5505" i="4"/>
  <c r="O5505" i="4" s="1"/>
  <c r="N4449" i="4"/>
  <c r="O4449" i="4" s="1"/>
  <c r="N3501" i="4"/>
  <c r="O3501" i="4" s="1"/>
  <c r="N2469" i="4"/>
  <c r="O2469" i="4" s="1"/>
  <c r="N1413" i="4"/>
  <c r="O1413" i="4" s="1"/>
  <c r="N4749" i="4"/>
  <c r="O4749" i="4" s="1"/>
  <c r="N525" i="4"/>
  <c r="O525" i="4" s="1"/>
  <c r="N5241" i="4"/>
  <c r="O5241" i="4" s="1"/>
  <c r="N4017" i="4"/>
  <c r="O4017" i="4" s="1"/>
  <c r="N2781" i="4"/>
  <c r="O2781" i="4" s="1"/>
  <c r="N1377" i="4"/>
  <c r="O1377" i="4" s="1"/>
  <c r="N4725" i="4"/>
  <c r="O4725" i="4" s="1"/>
  <c r="N3693" i="4"/>
  <c r="O3693" i="4" s="1"/>
  <c r="N2697" i="4"/>
  <c r="O2697" i="4" s="1"/>
  <c r="N1485" i="4"/>
  <c r="O1485" i="4" s="1"/>
  <c r="N5073" i="4"/>
  <c r="O5073" i="4" s="1"/>
  <c r="N3933" i="4"/>
  <c r="O3933" i="4" s="1"/>
  <c r="N2829" i="4"/>
  <c r="O2829" i="4" s="1"/>
  <c r="N1653" i="4"/>
  <c r="O1653" i="4" s="1"/>
  <c r="N5049" i="4"/>
  <c r="O5049" i="4" s="1"/>
  <c r="N3981" i="4"/>
  <c r="O3981" i="4" s="1"/>
  <c r="N2553" i="4"/>
  <c r="O2553" i="4" s="1"/>
  <c r="N1233" i="4"/>
  <c r="O1233" i="4" s="1"/>
  <c r="N2745" i="4"/>
  <c r="O2745" i="4" s="1"/>
  <c r="N1701" i="4"/>
  <c r="O1701" i="4" s="1"/>
  <c r="N633" i="4"/>
  <c r="O633" i="4" s="1"/>
  <c r="N5517" i="4"/>
  <c r="O5517" i="4" s="1"/>
  <c r="N4497" i="4"/>
  <c r="O4497" i="4" s="1"/>
  <c r="N3573" i="4"/>
  <c r="O3573" i="4" s="1"/>
  <c r="N2517" i="4"/>
  <c r="O2517" i="4" s="1"/>
  <c r="N1569" i="4"/>
  <c r="O1569" i="4" s="1"/>
  <c r="N681" i="4"/>
  <c r="O681" i="4" s="1"/>
  <c r="N5469" i="4"/>
  <c r="O5469" i="4" s="1"/>
  <c r="N4173" i="4"/>
  <c r="O4173" i="4" s="1"/>
  <c r="N2949" i="4"/>
  <c r="O2949" i="4" s="1"/>
  <c r="N1797" i="4"/>
  <c r="O1797" i="4" s="1"/>
  <c r="N705" i="4"/>
  <c r="O705" i="4" s="1"/>
  <c r="N5408" i="4"/>
  <c r="O5408" i="4" s="1"/>
  <c r="N4484" i="4"/>
  <c r="O4484" i="4" s="1"/>
  <c r="N3716" i="4"/>
  <c r="O3716" i="4" s="1"/>
  <c r="N2323" i="4"/>
  <c r="O2323" i="4" s="1"/>
  <c r="N5168" i="4"/>
  <c r="O5168" i="4" s="1"/>
  <c r="N3872" i="4"/>
  <c r="O3872" i="4" s="1"/>
  <c r="N3476" i="4"/>
  <c r="O3476" i="4" s="1"/>
  <c r="N3332" i="4"/>
  <c r="O3332" i="4" s="1"/>
  <c r="N3176" i="4"/>
  <c r="O3176" i="4" s="1"/>
  <c r="N2972" i="4"/>
  <c r="O2972" i="4" s="1"/>
  <c r="N2828" i="4"/>
  <c r="O2828" i="4" s="1"/>
  <c r="N2684" i="4"/>
  <c r="O2684" i="4" s="1"/>
  <c r="N2540" i="4"/>
  <c r="O2540" i="4" s="1"/>
  <c r="N2396" i="4"/>
  <c r="O2396" i="4" s="1"/>
  <c r="N2252" i="4"/>
  <c r="O2252" i="4" s="1"/>
  <c r="N2108" i="4"/>
  <c r="O2108" i="4" s="1"/>
  <c r="N1964" i="4"/>
  <c r="O1964" i="4" s="1"/>
  <c r="N1820" i="4"/>
  <c r="O1820" i="4" s="1"/>
  <c r="N4784" i="4"/>
  <c r="O4784" i="4" s="1"/>
  <c r="N69" i="4"/>
  <c r="O69" i="4" s="1"/>
  <c r="N5312" i="4"/>
  <c r="O5312" i="4" s="1"/>
  <c r="N4388" i="4"/>
  <c r="O4388" i="4" s="1"/>
  <c r="N3632" i="4"/>
  <c r="O3632" i="4" s="1"/>
  <c r="N5683" i="4"/>
  <c r="O5683" i="4" s="1"/>
  <c r="N4915" i="4"/>
  <c r="O4915" i="4" s="1"/>
  <c r="N4315" i="4"/>
  <c r="O4315" i="4" s="1"/>
  <c r="N3391" i="4"/>
  <c r="O3391" i="4" s="1"/>
  <c r="N3488" i="4"/>
  <c r="O3488" i="4" s="1"/>
  <c r="N3187" i="4"/>
  <c r="O3187" i="4" s="1"/>
  <c r="N2599" i="4"/>
  <c r="O2599" i="4" s="1"/>
  <c r="N5012" i="4"/>
  <c r="O5012" i="4" s="1"/>
  <c r="N4064" i="4"/>
  <c r="O4064" i="4" s="1"/>
  <c r="N5287" i="4"/>
  <c r="O5287" i="4" s="1"/>
  <c r="N3715" i="4"/>
  <c r="O3715" i="4" s="1"/>
  <c r="N2683" i="4"/>
  <c r="O2683" i="4" s="1"/>
  <c r="N5648" i="4"/>
  <c r="O5648" i="4" s="1"/>
  <c r="N4772" i="4"/>
  <c r="O4772" i="4" s="1"/>
  <c r="N5443" i="4"/>
  <c r="O5443" i="4" s="1"/>
  <c r="N4759" i="4"/>
  <c r="O4759" i="4" s="1"/>
  <c r="N4147" i="4"/>
  <c r="O4147" i="4" s="1"/>
  <c r="N3091" i="4"/>
  <c r="O3091" i="4" s="1"/>
  <c r="N3883" i="4"/>
  <c r="O3883" i="4" s="1"/>
  <c r="N2755" i="4"/>
  <c r="O2755" i="4" s="1"/>
  <c r="N5119" i="4"/>
  <c r="O5119" i="4" s="1"/>
  <c r="N4543" i="4"/>
  <c r="O4543" i="4" s="1"/>
  <c r="N3655" i="4"/>
  <c r="O3655" i="4" s="1"/>
  <c r="N2875" i="4"/>
  <c r="O2875" i="4" s="1"/>
  <c r="N4844" i="4"/>
  <c r="O4844" i="4" s="1"/>
  <c r="N3968" i="4"/>
  <c r="O3968" i="4" s="1"/>
  <c r="N5601" i="4"/>
  <c r="O5601" i="4" s="1"/>
  <c r="N4845" i="4"/>
  <c r="O4845" i="4" s="1"/>
  <c r="N5169" i="4"/>
  <c r="O5169" i="4" s="1"/>
  <c r="N4053" i="4"/>
  <c r="O4053" i="4" s="1"/>
  <c r="N5613" i="4"/>
  <c r="O5613" i="4" s="1"/>
  <c r="N5553" i="4"/>
  <c r="O5553" i="4" s="1"/>
  <c r="N5492" i="4"/>
  <c r="O5492" i="4" s="1"/>
  <c r="N3944" i="4"/>
  <c r="O3944" i="4" s="1"/>
  <c r="N2696" i="4"/>
  <c r="O2696" i="4" s="1"/>
  <c r="N1832" i="4"/>
  <c r="O1832" i="4" s="1"/>
  <c r="N3704" i="4"/>
  <c r="O3704" i="4" s="1"/>
  <c r="N3343" i="4"/>
  <c r="O3343" i="4" s="1"/>
  <c r="N4208" i="4"/>
  <c r="O4208" i="4" s="1"/>
  <c r="N2827" i="4"/>
  <c r="O2827" i="4" s="1"/>
  <c r="N4519" i="4"/>
  <c r="O4519" i="4" s="1"/>
  <c r="N3427" i="4"/>
  <c r="O3427" i="4" s="1"/>
  <c r="N4039" i="4"/>
  <c r="O4039" i="4" s="1"/>
  <c r="N2707" i="4"/>
  <c r="O2707" i="4" s="1"/>
  <c r="N5611" i="4"/>
  <c r="O5611" i="4" s="1"/>
  <c r="N4735" i="4"/>
  <c r="O4735" i="4" s="1"/>
  <c r="N3823" i="4"/>
  <c r="O3823" i="4" s="1"/>
  <c r="N2695" i="4"/>
  <c r="O2695" i="4" s="1"/>
  <c r="N5612" i="4"/>
  <c r="O5612" i="4" s="1"/>
  <c r="N4460" i="4"/>
  <c r="O4460" i="4" s="1"/>
  <c r="N5275" i="4"/>
  <c r="O5275" i="4" s="1"/>
  <c r="N4639" i="4"/>
  <c r="O4639" i="4" s="1"/>
  <c r="N3943" i="4"/>
  <c r="O3943" i="4" s="1"/>
  <c r="N2971" i="4"/>
  <c r="O2971" i="4" s="1"/>
  <c r="N1712" i="4"/>
  <c r="O1712" i="4" s="1"/>
  <c r="N1568" i="4"/>
  <c r="O1568" i="4" s="1"/>
  <c r="N1424" i="4"/>
  <c r="O1424" i="4" s="1"/>
  <c r="N1280" i="4"/>
  <c r="O1280" i="4" s="1"/>
  <c r="N1136" i="4"/>
  <c r="O1136" i="4" s="1"/>
  <c r="N992" i="4"/>
  <c r="O992" i="4" s="1"/>
  <c r="N848" i="4"/>
  <c r="O848" i="4" s="1"/>
  <c r="N2263" i="4"/>
  <c r="O2263" i="4" s="1"/>
  <c r="N1783" i="4"/>
  <c r="O1783" i="4" s="1"/>
  <c r="N1255" i="4"/>
  <c r="O1255" i="4" s="1"/>
  <c r="N2455" i="4"/>
  <c r="O2455" i="4" s="1"/>
  <c r="N2023" i="4"/>
  <c r="O2023" i="4" s="1"/>
  <c r="N1495" i="4"/>
  <c r="O1495" i="4" s="1"/>
  <c r="N1075" i="4"/>
  <c r="O1075" i="4" s="1"/>
  <c r="N2467" i="4"/>
  <c r="O2467" i="4" s="1"/>
  <c r="N2047" i="4"/>
  <c r="O2047" i="4" s="1"/>
  <c r="N1603" i="4"/>
  <c r="O1603" i="4" s="1"/>
  <c r="N1243" i="4"/>
  <c r="O1243" i="4" s="1"/>
  <c r="N895" i="4"/>
  <c r="O895" i="4" s="1"/>
  <c r="N5631" i="4"/>
  <c r="O5631" i="4" s="1"/>
  <c r="N5655" i="4"/>
  <c r="O5655" i="4" s="1"/>
  <c r="N644" i="4"/>
  <c r="O644" i="4" s="1"/>
  <c r="N500" i="4"/>
  <c r="O500" i="4" s="1"/>
  <c r="N356" i="4"/>
  <c r="O356" i="4" s="1"/>
  <c r="N5559" i="4"/>
  <c r="O5559" i="4" s="1"/>
  <c r="N5391" i="4"/>
  <c r="O5391" i="4" s="1"/>
  <c r="N5247" i="4"/>
  <c r="O5247" i="4" s="1"/>
  <c r="N5079" i="4"/>
  <c r="O5079" i="4" s="1"/>
  <c r="N4935" i="4"/>
  <c r="O4935" i="4" s="1"/>
  <c r="N4791" i="4"/>
  <c r="O4791" i="4" s="1"/>
  <c r="N4647" i="4"/>
  <c r="O4647" i="4" s="1"/>
  <c r="N4503" i="4"/>
  <c r="O4503" i="4" s="1"/>
  <c r="N4359" i="4"/>
  <c r="O4359" i="4" s="1"/>
  <c r="N4215" i="4"/>
  <c r="O4215" i="4" s="1"/>
  <c r="N4071" i="4"/>
  <c r="O4071" i="4" s="1"/>
  <c r="N3927" i="4"/>
  <c r="O3927" i="4" s="1"/>
  <c r="N3783" i="4"/>
  <c r="O3783" i="4" s="1"/>
  <c r="N3639" i="4"/>
  <c r="O3639" i="4" s="1"/>
  <c r="N5607" i="4"/>
  <c r="O5607" i="4" s="1"/>
  <c r="N5682" i="4"/>
  <c r="O5682" i="4" s="1"/>
  <c r="N5538" i="4"/>
  <c r="O5538" i="4" s="1"/>
  <c r="N5394" i="4"/>
  <c r="O5394" i="4" s="1"/>
  <c r="N3471" i="4"/>
  <c r="O3471" i="4" s="1"/>
  <c r="N3327" i="4"/>
  <c r="O3327" i="4" s="1"/>
  <c r="N3183" i="4"/>
  <c r="O3183" i="4" s="1"/>
  <c r="N3039" i="4"/>
  <c r="O3039" i="4" s="1"/>
  <c r="N2751" i="4"/>
  <c r="O2751" i="4" s="1"/>
  <c r="N2607" i="4"/>
  <c r="O2607" i="4" s="1"/>
  <c r="N5666" i="4"/>
  <c r="O5666" i="4" s="1"/>
  <c r="N5522" i="4"/>
  <c r="O5522" i="4" s="1"/>
  <c r="N5675" i="4"/>
  <c r="O5675" i="4" s="1"/>
  <c r="N5531" i="4"/>
  <c r="O5531" i="4" s="1"/>
  <c r="N5387" i="4"/>
  <c r="O5387" i="4" s="1"/>
  <c r="N5243" i="4"/>
  <c r="O5243" i="4" s="1"/>
  <c r="N5674" i="4"/>
  <c r="O5674" i="4" s="1"/>
  <c r="N5530" i="4"/>
  <c r="O5530" i="4" s="1"/>
  <c r="N5386" i="4"/>
  <c r="O5386" i="4" s="1"/>
  <c r="N5242" i="4"/>
  <c r="O5242" i="4" s="1"/>
  <c r="N5098" i="4"/>
  <c r="O5098" i="4" s="1"/>
  <c r="N5262" i="4"/>
  <c r="O5262" i="4" s="1"/>
  <c r="N5118" i="4"/>
  <c r="O5118" i="4" s="1"/>
  <c r="N4974" i="4"/>
  <c r="O4974" i="4" s="1"/>
  <c r="N4830" i="4"/>
  <c r="O4830" i="4" s="1"/>
  <c r="N4686" i="4"/>
  <c r="O4686" i="4" s="1"/>
  <c r="N4542" i="4"/>
  <c r="O4542" i="4" s="1"/>
  <c r="N4398" i="4"/>
  <c r="O4398" i="4" s="1"/>
  <c r="N4254" i="4"/>
  <c r="O4254" i="4" s="1"/>
  <c r="N4110" i="4"/>
  <c r="O4110" i="4" s="1"/>
  <c r="N3966" i="4"/>
  <c r="O3966" i="4" s="1"/>
  <c r="N3822" i="4"/>
  <c r="O3822" i="4" s="1"/>
  <c r="N3678" i="4"/>
  <c r="O3678" i="4" s="1"/>
  <c r="N3534" i="4"/>
  <c r="O3534" i="4" s="1"/>
  <c r="N3390" i="4"/>
  <c r="O3390" i="4" s="1"/>
  <c r="N3246" i="4"/>
  <c r="O3246" i="4" s="1"/>
  <c r="N5669" i="4"/>
  <c r="O5669" i="4" s="1"/>
  <c r="N5489" i="4"/>
  <c r="O5489" i="4" s="1"/>
  <c r="N5668" i="4"/>
  <c r="O5668" i="4" s="1"/>
  <c r="N5524" i="4"/>
  <c r="O5524" i="4" s="1"/>
  <c r="N5380" i="4"/>
  <c r="O5380" i="4" s="1"/>
  <c r="N2427" i="4"/>
  <c r="O2427" i="4" s="1"/>
  <c r="N2283" i="4"/>
  <c r="O2283" i="4" s="1"/>
  <c r="N2139" i="4"/>
  <c r="O2139" i="4" s="1"/>
  <c r="N5282" i="4"/>
  <c r="O5282" i="4" s="1"/>
  <c r="N5138" i="4"/>
  <c r="O5138" i="4" s="1"/>
  <c r="N4994" i="4"/>
  <c r="O4994" i="4" s="1"/>
  <c r="N4850" i="4"/>
  <c r="O4850" i="4" s="1"/>
  <c r="N4706" i="4"/>
  <c r="O4706" i="4" s="1"/>
  <c r="N4562" i="4"/>
  <c r="O4562" i="4" s="1"/>
  <c r="N4418" i="4"/>
  <c r="O4418" i="4" s="1"/>
  <c r="N5409" i="4"/>
  <c r="O5409" i="4" s="1"/>
  <c r="N4665" i="4"/>
  <c r="O4665" i="4" s="1"/>
  <c r="N4977" i="4"/>
  <c r="O4977" i="4" s="1"/>
  <c r="N3897" i="4"/>
  <c r="O3897" i="4" s="1"/>
  <c r="N5445" i="4"/>
  <c r="O5445" i="4" s="1"/>
  <c r="N5325" i="4"/>
  <c r="O5325" i="4" s="1"/>
  <c r="N5324" i="4"/>
  <c r="O5324" i="4" s="1"/>
  <c r="N3800" i="4"/>
  <c r="O3800" i="4" s="1"/>
  <c r="N2672" i="4"/>
  <c r="O2672" i="4" s="1"/>
  <c r="N1808" i="4"/>
  <c r="O1808" i="4" s="1"/>
  <c r="N3092" i="4"/>
  <c r="O3092" i="4" s="1"/>
  <c r="N3259" i="4"/>
  <c r="O3259" i="4" s="1"/>
  <c r="N4124" i="4"/>
  <c r="O4124" i="4" s="1"/>
  <c r="N2767" i="4"/>
  <c r="O2767" i="4" s="1"/>
  <c r="N5587" i="4"/>
  <c r="O5587" i="4" s="1"/>
  <c r="N4471" i="4"/>
  <c r="O4471" i="4" s="1"/>
  <c r="N3331" i="4"/>
  <c r="O3331" i="4" s="1"/>
  <c r="N3979" i="4"/>
  <c r="O3979" i="4" s="1"/>
  <c r="N2647" i="4"/>
  <c r="O2647" i="4" s="1"/>
  <c r="N5539" i="4"/>
  <c r="O5539" i="4" s="1"/>
  <c r="N4687" i="4"/>
  <c r="O4687" i="4" s="1"/>
  <c r="N3739" i="4"/>
  <c r="O3739" i="4" s="1"/>
  <c r="N1771" i="4"/>
  <c r="O1771" i="4" s="1"/>
  <c r="N5528" i="4"/>
  <c r="O5528" i="4" s="1"/>
  <c r="N4364" i="4"/>
  <c r="O4364" i="4" s="1"/>
  <c r="N5239" i="4"/>
  <c r="O5239" i="4" s="1"/>
  <c r="N4603" i="4"/>
  <c r="O4603" i="4" s="1"/>
  <c r="N3871" i="4"/>
  <c r="O3871" i="4" s="1"/>
  <c r="N2899" i="4"/>
  <c r="O2899" i="4" s="1"/>
  <c r="N1700" i="4"/>
  <c r="O1700" i="4" s="1"/>
  <c r="N1556" i="4"/>
  <c r="O1556" i="4" s="1"/>
  <c r="N1412" i="4"/>
  <c r="O1412" i="4" s="1"/>
  <c r="N1268" i="4"/>
  <c r="O1268" i="4" s="1"/>
  <c r="N1124" i="4"/>
  <c r="O1124" i="4" s="1"/>
  <c r="N980" i="4"/>
  <c r="O980" i="4" s="1"/>
  <c r="N836" i="4"/>
  <c r="O836" i="4" s="1"/>
  <c r="N2227" i="4"/>
  <c r="O2227" i="4" s="1"/>
  <c r="N1747" i="4"/>
  <c r="O1747" i="4" s="1"/>
  <c r="N1219" i="4"/>
  <c r="O1219" i="4" s="1"/>
  <c r="N2419" i="4"/>
  <c r="O2419" i="4" s="1"/>
  <c r="N1987" i="4"/>
  <c r="O1987" i="4" s="1"/>
  <c r="N1459" i="4"/>
  <c r="O1459" i="4" s="1"/>
  <c r="N1027" i="4"/>
  <c r="O1027" i="4" s="1"/>
  <c r="N2431" i="4"/>
  <c r="O2431" i="4" s="1"/>
  <c r="N2011" i="4"/>
  <c r="O2011" i="4" s="1"/>
  <c r="N1579" i="4"/>
  <c r="O1579" i="4" s="1"/>
  <c r="N1207" i="4"/>
  <c r="O1207" i="4" s="1"/>
  <c r="N859" i="4"/>
  <c r="O859" i="4" s="1"/>
  <c r="N5643" i="4"/>
  <c r="O5643" i="4" s="1"/>
  <c r="N632" i="4"/>
  <c r="O632" i="4" s="1"/>
  <c r="N488" i="4"/>
  <c r="O488" i="4" s="1"/>
  <c r="N344" i="4"/>
  <c r="O344" i="4" s="1"/>
  <c r="N5535" i="4"/>
  <c r="O5535" i="4" s="1"/>
  <c r="N5379" i="4"/>
  <c r="O5379" i="4" s="1"/>
  <c r="N5235" i="4"/>
  <c r="O5235" i="4" s="1"/>
  <c r="N5067" i="4"/>
  <c r="O5067" i="4" s="1"/>
  <c r="N4923" i="4"/>
  <c r="O4923" i="4" s="1"/>
  <c r="N4779" i="4"/>
  <c r="O4779" i="4" s="1"/>
  <c r="N4635" i="4"/>
  <c r="O4635" i="4" s="1"/>
  <c r="N4491" i="4"/>
  <c r="O4491" i="4" s="1"/>
  <c r="N4347" i="4"/>
  <c r="O4347" i="4" s="1"/>
  <c r="N4203" i="4"/>
  <c r="O4203" i="4" s="1"/>
  <c r="N4059" i="4"/>
  <c r="O4059" i="4" s="1"/>
  <c r="N3915" i="4"/>
  <c r="O3915" i="4" s="1"/>
  <c r="N3771" i="4"/>
  <c r="O3771" i="4" s="1"/>
  <c r="N3627" i="4"/>
  <c r="O3627" i="4" s="1"/>
  <c r="N5571" i="4"/>
  <c r="O5571" i="4" s="1"/>
  <c r="N5670" i="4"/>
  <c r="O5670" i="4" s="1"/>
  <c r="N5526" i="4"/>
  <c r="O5526" i="4" s="1"/>
  <c r="N3459" i="4"/>
  <c r="O3459" i="4" s="1"/>
  <c r="N3315" i="4"/>
  <c r="O3315" i="4" s="1"/>
  <c r="N3171" i="4"/>
  <c r="O3171" i="4" s="1"/>
  <c r="N3027" i="4"/>
  <c r="O3027" i="4" s="1"/>
  <c r="N2883" i="4"/>
  <c r="O2883" i="4" s="1"/>
  <c r="N2739" i="4"/>
  <c r="O2739" i="4" s="1"/>
  <c r="N2595" i="4"/>
  <c r="O2595" i="4" s="1"/>
  <c r="N5654" i="4"/>
  <c r="O5654" i="4" s="1"/>
  <c r="N5510" i="4"/>
  <c r="O5510" i="4" s="1"/>
  <c r="N5519" i="4"/>
  <c r="O5519" i="4" s="1"/>
  <c r="N5375" i="4"/>
  <c r="O5375" i="4" s="1"/>
  <c r="N5231" i="4"/>
  <c r="O5231" i="4" s="1"/>
  <c r="N5662" i="4"/>
  <c r="O5662" i="4" s="1"/>
  <c r="N5518" i="4"/>
  <c r="O5518" i="4" s="1"/>
  <c r="N5374" i="4"/>
  <c r="O5374" i="4" s="1"/>
  <c r="N5230" i="4"/>
  <c r="O5230" i="4" s="1"/>
  <c r="N5086" i="4"/>
  <c r="O5086" i="4" s="1"/>
  <c r="N5250" i="4"/>
  <c r="O5250" i="4" s="1"/>
  <c r="N5106" i="4"/>
  <c r="O5106" i="4" s="1"/>
  <c r="N4962" i="4"/>
  <c r="O4962" i="4" s="1"/>
  <c r="N4818" i="4"/>
  <c r="O4818" i="4" s="1"/>
  <c r="N4674" i="4"/>
  <c r="O4674" i="4" s="1"/>
  <c r="N4530" i="4"/>
  <c r="O4530" i="4" s="1"/>
  <c r="N4386" i="4"/>
  <c r="O4386" i="4" s="1"/>
  <c r="N4242" i="4"/>
  <c r="O4242" i="4" s="1"/>
  <c r="N4098" i="4"/>
  <c r="O4098" i="4" s="1"/>
  <c r="N3954" i="4"/>
  <c r="O3954" i="4" s="1"/>
  <c r="N3810" i="4"/>
  <c r="O3810" i="4" s="1"/>
  <c r="N3666" i="4"/>
  <c r="O3666" i="4" s="1"/>
  <c r="N3522" i="4"/>
  <c r="O3522" i="4" s="1"/>
  <c r="N3378" i="4"/>
  <c r="O3378" i="4" s="1"/>
  <c r="N5657" i="4"/>
  <c r="O5657" i="4" s="1"/>
  <c r="N5477" i="4"/>
  <c r="O5477" i="4" s="1"/>
  <c r="N5656" i="4"/>
  <c r="O5656" i="4" s="1"/>
  <c r="N5512" i="4"/>
  <c r="O5512" i="4" s="1"/>
  <c r="N5368" i="4"/>
  <c r="O5368" i="4" s="1"/>
  <c r="N2415" i="4"/>
  <c r="O2415" i="4" s="1"/>
  <c r="N2271" i="4"/>
  <c r="O2271" i="4" s="1"/>
  <c r="N5414" i="4"/>
  <c r="O5414" i="4" s="1"/>
  <c r="N5270" i="4"/>
  <c r="O5270" i="4" s="1"/>
  <c r="N5126" i="4"/>
  <c r="O5126" i="4" s="1"/>
  <c r="N4982" i="4"/>
  <c r="O4982" i="4" s="1"/>
  <c r="N4838" i="4"/>
  <c r="O4838" i="4" s="1"/>
  <c r="N4694" i="4"/>
  <c r="O4694" i="4" s="1"/>
  <c r="N4550" i="4"/>
  <c r="O4550" i="4" s="1"/>
  <c r="N4406" i="4"/>
  <c r="O4406" i="4" s="1"/>
  <c r="N4262" i="4"/>
  <c r="O4262" i="4" s="1"/>
  <c r="N4118" i="4"/>
  <c r="O4118" i="4" s="1"/>
  <c r="N4533" i="4"/>
  <c r="O4533" i="4" s="1"/>
  <c r="N789" i="4"/>
  <c r="O789" i="4" s="1"/>
  <c r="N4809" i="4"/>
  <c r="O4809" i="4" s="1"/>
  <c r="N4005" i="4"/>
  <c r="O4005" i="4" s="1"/>
  <c r="N2661" i="4"/>
  <c r="O2661" i="4" s="1"/>
  <c r="N4581" i="4"/>
  <c r="O4581" i="4" s="1"/>
  <c r="N4269" i="4"/>
  <c r="O4269" i="4" s="1"/>
  <c r="N4592" i="4"/>
  <c r="O4592" i="4" s="1"/>
  <c r="N3500" i="4"/>
  <c r="O3500" i="4" s="1"/>
  <c r="N2552" i="4"/>
  <c r="O2552" i="4" s="1"/>
  <c r="N3139" i="4"/>
  <c r="O3139" i="4" s="1"/>
  <c r="N3992" i="4"/>
  <c r="O3992" i="4" s="1"/>
  <c r="N2503" i="4"/>
  <c r="O2503" i="4" s="1"/>
  <c r="N5515" i="4"/>
  <c r="O5515" i="4" s="1"/>
  <c r="N4351" i="4"/>
  <c r="O4351" i="4" s="1"/>
  <c r="N3235" i="4"/>
  <c r="O3235" i="4" s="1"/>
  <c r="N3775" i="4"/>
  <c r="O3775" i="4" s="1"/>
  <c r="N2563" i="4"/>
  <c r="O2563" i="4" s="1"/>
  <c r="N5240" i="4"/>
  <c r="O5240" i="4" s="1"/>
  <c r="N5395" i="4"/>
  <c r="O5395" i="4" s="1"/>
  <c r="N4651" i="4"/>
  <c r="O4651" i="4" s="1"/>
  <c r="N3571" i="4"/>
  <c r="O3571" i="4" s="1"/>
  <c r="N465" i="4"/>
  <c r="O465" i="4" s="1"/>
  <c r="N5444" i="4"/>
  <c r="O5444" i="4" s="1"/>
  <c r="N4220" i="4"/>
  <c r="O4220" i="4" s="1"/>
  <c r="N5167" i="4"/>
  <c r="O5167" i="4" s="1"/>
  <c r="N4555" i="4"/>
  <c r="O4555" i="4" s="1"/>
  <c r="N3799" i="4"/>
  <c r="O3799" i="4" s="1"/>
  <c r="N2815" i="4"/>
  <c r="O2815" i="4" s="1"/>
  <c r="N1688" i="4"/>
  <c r="O1688" i="4" s="1"/>
  <c r="N1544" i="4"/>
  <c r="O1544" i="4" s="1"/>
  <c r="N1400" i="4"/>
  <c r="O1400" i="4" s="1"/>
  <c r="N1256" i="4"/>
  <c r="O1256" i="4" s="1"/>
  <c r="N1112" i="4"/>
  <c r="O1112" i="4" s="1"/>
  <c r="N968" i="4"/>
  <c r="O968" i="4" s="1"/>
  <c r="N824" i="4"/>
  <c r="O824" i="4" s="1"/>
  <c r="N2191" i="4"/>
  <c r="O2191" i="4" s="1"/>
  <c r="N1699" i="4"/>
  <c r="O1699" i="4" s="1"/>
  <c r="N1159" i="4"/>
  <c r="O1159" i="4" s="1"/>
  <c r="N2383" i="4"/>
  <c r="O2383" i="4" s="1"/>
  <c r="N1939" i="4"/>
  <c r="O1939" i="4" s="1"/>
  <c r="N1411" i="4"/>
  <c r="O1411" i="4" s="1"/>
  <c r="N991" i="4"/>
  <c r="O991" i="4" s="1"/>
  <c r="N2407" i="4"/>
  <c r="O2407" i="4" s="1"/>
  <c r="N1975" i="4"/>
  <c r="O1975" i="4" s="1"/>
  <c r="N1531" i="4"/>
  <c r="O1531" i="4" s="1"/>
  <c r="N1171" i="4"/>
  <c r="O1171" i="4" s="1"/>
  <c r="N4365" i="4"/>
  <c r="O4365" i="4" s="1"/>
  <c r="N4629" i="4"/>
  <c r="O4629" i="4" s="1"/>
  <c r="N3861" i="4"/>
  <c r="O3861" i="4" s="1"/>
  <c r="N2445" i="4"/>
  <c r="O2445" i="4" s="1"/>
  <c r="N4413" i="4"/>
  <c r="O4413" i="4" s="1"/>
  <c r="N4065" i="4"/>
  <c r="O4065" i="4" s="1"/>
  <c r="N4412" i="4"/>
  <c r="O4412" i="4" s="1"/>
  <c r="N3464" i="4"/>
  <c r="O3464" i="4" s="1"/>
  <c r="N2528" i="4"/>
  <c r="O2528" i="4" s="1"/>
  <c r="N5623" i="4"/>
  <c r="O5623" i="4" s="1"/>
  <c r="N2671" i="4"/>
  <c r="O2671" i="4" s="1"/>
  <c r="N5371" i="4"/>
  <c r="O5371" i="4" s="1"/>
  <c r="N4303" i="4"/>
  <c r="O4303" i="4" s="1"/>
  <c r="N3163" i="4"/>
  <c r="O3163" i="4" s="1"/>
  <c r="N3691" i="4"/>
  <c r="O3691" i="4" s="1"/>
  <c r="N1675" i="4"/>
  <c r="O1675" i="4" s="1"/>
  <c r="N3512" i="4"/>
  <c r="O3512" i="4" s="1"/>
  <c r="N5323" i="4"/>
  <c r="O5323" i="4" s="1"/>
  <c r="N4591" i="4"/>
  <c r="O4591" i="4" s="1"/>
  <c r="N3499" i="4"/>
  <c r="O3499" i="4" s="1"/>
  <c r="N309" i="4"/>
  <c r="O309" i="4" s="1"/>
  <c r="N5336" i="4"/>
  <c r="O5336" i="4" s="1"/>
  <c r="N4148" i="4"/>
  <c r="O4148" i="4" s="1"/>
  <c r="N5107" i="4"/>
  <c r="O5107" i="4" s="1"/>
  <c r="N4507" i="4"/>
  <c r="O4507" i="4" s="1"/>
  <c r="N3703" i="4"/>
  <c r="O3703" i="4" s="1"/>
  <c r="N2611" i="4"/>
  <c r="O2611" i="4" s="1"/>
  <c r="N1532" i="4"/>
  <c r="O1532" i="4" s="1"/>
  <c r="N1388" i="4"/>
  <c r="O1388" i="4" s="1"/>
  <c r="N1244" i="4"/>
  <c r="O1244" i="4" s="1"/>
  <c r="N1100" i="4"/>
  <c r="O1100" i="4" s="1"/>
  <c r="N956" i="4"/>
  <c r="O956" i="4" s="1"/>
  <c r="N812" i="4"/>
  <c r="O812" i="4" s="1"/>
  <c r="N2167" i="4"/>
  <c r="O2167" i="4" s="1"/>
  <c r="N1651" i="4"/>
  <c r="O1651" i="4" s="1"/>
  <c r="N1111" i="4"/>
  <c r="O1111" i="4" s="1"/>
  <c r="N2347" i="4"/>
  <c r="O2347" i="4" s="1"/>
  <c r="N1375" i="4"/>
  <c r="O1375" i="4" s="1"/>
  <c r="N943" i="4"/>
  <c r="O943" i="4" s="1"/>
  <c r="N2371" i="4"/>
  <c r="O2371" i="4" s="1"/>
  <c r="N1951" i="4"/>
  <c r="O1951" i="4" s="1"/>
  <c r="N1507" i="4"/>
  <c r="O1507" i="4" s="1"/>
  <c r="N1147" i="4"/>
  <c r="O1147" i="4" s="1"/>
  <c r="N811" i="4"/>
  <c r="O811" i="4" s="1"/>
  <c r="N752" i="4"/>
  <c r="O752" i="4" s="1"/>
  <c r="N608" i="4"/>
  <c r="O608" i="4" s="1"/>
  <c r="N464" i="4"/>
  <c r="O464" i="4" s="1"/>
  <c r="N320" i="4"/>
  <c r="O320" i="4" s="1"/>
  <c r="N5499" i="4"/>
  <c r="O5499" i="4" s="1"/>
  <c r="N5355" i="4"/>
  <c r="O5355" i="4" s="1"/>
  <c r="N5211" i="4"/>
  <c r="O5211" i="4" s="1"/>
  <c r="N5043" i="4"/>
  <c r="O5043" i="4" s="1"/>
  <c r="N4899" i="4"/>
  <c r="O4899" i="4" s="1"/>
  <c r="N4755" i="4"/>
  <c r="O4755" i="4" s="1"/>
  <c r="N4611" i="4"/>
  <c r="O4611" i="4" s="1"/>
  <c r="N4467" i="4"/>
  <c r="O4467" i="4" s="1"/>
  <c r="N4323" i="4"/>
  <c r="O4323" i="4" s="1"/>
  <c r="N4179" i="4"/>
  <c r="O4179" i="4" s="1"/>
  <c r="N4035" i="4"/>
  <c r="O4035" i="4" s="1"/>
  <c r="N3891" i="4"/>
  <c r="O3891" i="4" s="1"/>
  <c r="N3747" i="4"/>
  <c r="O3747" i="4" s="1"/>
  <c r="N3603" i="4"/>
  <c r="O3603" i="4" s="1"/>
  <c r="N5511" i="4"/>
  <c r="O5511" i="4" s="1"/>
  <c r="N5646" i="4"/>
  <c r="O5646" i="4" s="1"/>
  <c r="N5502" i="4"/>
  <c r="O5502" i="4" s="1"/>
  <c r="N5358" i="4"/>
  <c r="O5358" i="4" s="1"/>
  <c r="N3435" i="4"/>
  <c r="O3435" i="4" s="1"/>
  <c r="N3291" i="4"/>
  <c r="O3291" i="4" s="1"/>
  <c r="N3147" i="4"/>
  <c r="O3147" i="4" s="1"/>
  <c r="N3003" i="4"/>
  <c r="O3003" i="4" s="1"/>
  <c r="N2859" i="4"/>
  <c r="O2859" i="4" s="1"/>
  <c r="N2715" i="4"/>
  <c r="O2715" i="4" s="1"/>
  <c r="N2571" i="4"/>
  <c r="O2571" i="4" s="1"/>
  <c r="N5630" i="4"/>
  <c r="O5630" i="4" s="1"/>
  <c r="N5495" i="4"/>
  <c r="O5495" i="4" s="1"/>
  <c r="N5351" i="4"/>
  <c r="O5351" i="4" s="1"/>
  <c r="N5207" i="4"/>
  <c r="O5207" i="4" s="1"/>
  <c r="N5638" i="4"/>
  <c r="O5638" i="4" s="1"/>
  <c r="N5494" i="4"/>
  <c r="O5494" i="4" s="1"/>
  <c r="N5350" i="4"/>
  <c r="O5350" i="4" s="1"/>
  <c r="N5206" i="4"/>
  <c r="O5206" i="4" s="1"/>
  <c r="N5062" i="4"/>
  <c r="O5062" i="4" s="1"/>
  <c r="N5226" i="4"/>
  <c r="O5226" i="4" s="1"/>
  <c r="N5082" i="4"/>
  <c r="O5082" i="4" s="1"/>
  <c r="N4938" i="4"/>
  <c r="O4938" i="4" s="1"/>
  <c r="N4794" i="4"/>
  <c r="O4794" i="4" s="1"/>
  <c r="N4650" i="4"/>
  <c r="O4650" i="4" s="1"/>
  <c r="N4506" i="4"/>
  <c r="O4506" i="4" s="1"/>
  <c r="N4362" i="4"/>
  <c r="O4362" i="4" s="1"/>
  <c r="N4218" i="4"/>
  <c r="O4218" i="4" s="1"/>
  <c r="N4074" i="4"/>
  <c r="O4074" i="4" s="1"/>
  <c r="N3930" i="4"/>
  <c r="O3930" i="4" s="1"/>
  <c r="N3786" i="4"/>
  <c r="O3786" i="4" s="1"/>
  <c r="N3642" i="4"/>
  <c r="O3642" i="4" s="1"/>
  <c r="N3498" i="4"/>
  <c r="O3498" i="4" s="1"/>
  <c r="N3354" i="4"/>
  <c r="O3354" i="4" s="1"/>
  <c r="N5621" i="4"/>
  <c r="O5621" i="4" s="1"/>
  <c r="N3561" i="4"/>
  <c r="O3561" i="4" s="1"/>
  <c r="N5337" i="4"/>
  <c r="O5337" i="4" s="1"/>
  <c r="N3789" i="4"/>
  <c r="O3789" i="4" s="1"/>
  <c r="N2925" i="4"/>
  <c r="O2925" i="4" s="1"/>
  <c r="N1437" i="4"/>
  <c r="O1437" i="4" s="1"/>
  <c r="N3657" i="4"/>
  <c r="O3657" i="4" s="1"/>
  <c r="N3057" i="4"/>
  <c r="O3057" i="4" s="1"/>
  <c r="N3788" i="4"/>
  <c r="O3788" i="4" s="1"/>
  <c r="N3344" i="4"/>
  <c r="O3344" i="4" s="1"/>
  <c r="N2408" i="4"/>
  <c r="O2408" i="4" s="1"/>
  <c r="N4904" i="4"/>
  <c r="O4904" i="4" s="1"/>
  <c r="N4963" i="4"/>
  <c r="O4963" i="4" s="1"/>
  <c r="N2635" i="4"/>
  <c r="O2635" i="4" s="1"/>
  <c r="N5672" i="4"/>
  <c r="O5672" i="4" s="1"/>
  <c r="N5095" i="4"/>
  <c r="O5095" i="4" s="1"/>
  <c r="N4243" i="4"/>
  <c r="O4243" i="4" s="1"/>
  <c r="N3019" i="4"/>
  <c r="O3019" i="4" s="1"/>
  <c r="N3619" i="4"/>
  <c r="O3619" i="4" s="1"/>
  <c r="N477" i="4"/>
  <c r="O477" i="4" s="1"/>
  <c r="N5215" i="4"/>
  <c r="O5215" i="4" s="1"/>
  <c r="N4483" i="4"/>
  <c r="O4483" i="4" s="1"/>
  <c r="N3439" i="4"/>
  <c r="O3439" i="4" s="1"/>
  <c r="N237" i="4"/>
  <c r="O237" i="4" s="1"/>
  <c r="N5144" i="4"/>
  <c r="O5144" i="4" s="1"/>
  <c r="N4076" i="4"/>
  <c r="O4076" i="4" s="1"/>
  <c r="N5059" i="4"/>
  <c r="O5059" i="4" s="1"/>
  <c r="N4447" i="4"/>
  <c r="O4447" i="4" s="1"/>
  <c r="N3631" i="4"/>
  <c r="O3631" i="4" s="1"/>
  <c r="N1543" i="4"/>
  <c r="O1543" i="4" s="1"/>
  <c r="N1664" i="4"/>
  <c r="O1664" i="4" s="1"/>
  <c r="N1520" i="4"/>
  <c r="O1520" i="4" s="1"/>
  <c r="N1376" i="4"/>
  <c r="O1376" i="4" s="1"/>
  <c r="N1232" i="4"/>
  <c r="O1232" i="4" s="1"/>
  <c r="N1088" i="4"/>
  <c r="O1088" i="4" s="1"/>
  <c r="N944" i="4"/>
  <c r="O944" i="4" s="1"/>
  <c r="N800" i="4"/>
  <c r="O800" i="4" s="1"/>
  <c r="N2131" i="4"/>
  <c r="O2131" i="4" s="1"/>
  <c r="N1615" i="4"/>
  <c r="O1615" i="4" s="1"/>
  <c r="N1063" i="4"/>
  <c r="O1063" i="4" s="1"/>
  <c r="N2311" i="4"/>
  <c r="O2311" i="4" s="1"/>
  <c r="N1855" i="4"/>
  <c r="O1855" i="4" s="1"/>
  <c r="N1339" i="4"/>
  <c r="O1339" i="4" s="1"/>
  <c r="N907" i="4"/>
  <c r="O907" i="4" s="1"/>
  <c r="N2335" i="4"/>
  <c r="O2335" i="4" s="1"/>
  <c r="N1915" i="4"/>
  <c r="O1915" i="4" s="1"/>
  <c r="N1483" i="4"/>
  <c r="O1483" i="4" s="1"/>
  <c r="N1123" i="4"/>
  <c r="O1123" i="4" s="1"/>
  <c r="N787" i="4"/>
  <c r="O787" i="4" s="1"/>
  <c r="N5595" i="4"/>
  <c r="O5595" i="4" s="1"/>
  <c r="N740" i="4"/>
  <c r="O740" i="4" s="1"/>
  <c r="N452" i="4"/>
  <c r="O452" i="4" s="1"/>
  <c r="N308" i="4"/>
  <c r="O308" i="4" s="1"/>
  <c r="N5487" i="4"/>
  <c r="O5487" i="4" s="1"/>
  <c r="N5343" i="4"/>
  <c r="O5343" i="4" s="1"/>
  <c r="N5199" i="4"/>
  <c r="O5199" i="4" s="1"/>
  <c r="N5031" i="4"/>
  <c r="O5031" i="4" s="1"/>
  <c r="N4887" i="4"/>
  <c r="O4887" i="4" s="1"/>
  <c r="N4743" i="4"/>
  <c r="O4743" i="4" s="1"/>
  <c r="N4599" i="4"/>
  <c r="O4599" i="4" s="1"/>
  <c r="N4455" i="4"/>
  <c r="O4455" i="4" s="1"/>
  <c r="N4311" i="4"/>
  <c r="O4311" i="4" s="1"/>
  <c r="N4167" i="4"/>
  <c r="O4167" i="4" s="1"/>
  <c r="N4023" i="4"/>
  <c r="O4023" i="4" s="1"/>
  <c r="N3879" i="4"/>
  <c r="O3879" i="4" s="1"/>
  <c r="N3735" i="4"/>
  <c r="O3735" i="4" s="1"/>
  <c r="N3591" i="4"/>
  <c r="O3591" i="4" s="1"/>
  <c r="N5151" i="4"/>
  <c r="O5151" i="4" s="1"/>
  <c r="N5634" i="4"/>
  <c r="O5634" i="4" s="1"/>
  <c r="N5490" i="4"/>
  <c r="O5490" i="4" s="1"/>
  <c r="N5346" i="4"/>
  <c r="O5346" i="4" s="1"/>
  <c r="N3423" i="4"/>
  <c r="O3423" i="4" s="1"/>
  <c r="N3279" i="4"/>
  <c r="O3279" i="4" s="1"/>
  <c r="N3135" i="4"/>
  <c r="O3135" i="4" s="1"/>
  <c r="N2991" i="4"/>
  <c r="O2991" i="4" s="1"/>
  <c r="N2847" i="4"/>
  <c r="O2847" i="4" s="1"/>
  <c r="N2703" i="4"/>
  <c r="O2703" i="4" s="1"/>
  <c r="N2559" i="4"/>
  <c r="O2559" i="4" s="1"/>
  <c r="N5618" i="4"/>
  <c r="O5618" i="4" s="1"/>
  <c r="N5474" i="4"/>
  <c r="O5474" i="4" s="1"/>
  <c r="N5627" i="4"/>
  <c r="O5627" i="4" s="1"/>
  <c r="N5483" i="4"/>
  <c r="O5483" i="4" s="1"/>
  <c r="N5339" i="4"/>
  <c r="O5339" i="4" s="1"/>
  <c r="N5195" i="4"/>
  <c r="O5195" i="4" s="1"/>
  <c r="N5626" i="4"/>
  <c r="O5626" i="4" s="1"/>
  <c r="N5482" i="4"/>
  <c r="O5482" i="4" s="1"/>
  <c r="N5338" i="4"/>
  <c r="O5338" i="4" s="1"/>
  <c r="N5194" i="4"/>
  <c r="O5194" i="4" s="1"/>
  <c r="N5050" i="4"/>
  <c r="O5050" i="4" s="1"/>
  <c r="N5214" i="4"/>
  <c r="O5214" i="4" s="1"/>
  <c r="N5070" i="4"/>
  <c r="O5070" i="4" s="1"/>
  <c r="N4926" i="4"/>
  <c r="O4926" i="4" s="1"/>
  <c r="N4782" i="4"/>
  <c r="O4782" i="4" s="1"/>
  <c r="N4638" i="4"/>
  <c r="O4638" i="4" s="1"/>
  <c r="N4494" i="4"/>
  <c r="O4494" i="4" s="1"/>
  <c r="N4350" i="4"/>
  <c r="O4350" i="4" s="1"/>
  <c r="N4206" i="4"/>
  <c r="O4206" i="4" s="1"/>
  <c r="N4062" i="4"/>
  <c r="O4062" i="4" s="1"/>
  <c r="N3918" i="4"/>
  <c r="O3918" i="4" s="1"/>
  <c r="N3774" i="4"/>
  <c r="O3774" i="4" s="1"/>
  <c r="N3630" i="4"/>
  <c r="O3630" i="4" s="1"/>
  <c r="N3486" i="4"/>
  <c r="O3486" i="4" s="1"/>
  <c r="N3342" i="4"/>
  <c r="O3342" i="4" s="1"/>
  <c r="N5609" i="4"/>
  <c r="O5609" i="4" s="1"/>
  <c r="N5441" i="4"/>
  <c r="O5441" i="4" s="1"/>
  <c r="N5620" i="4"/>
  <c r="O5620" i="4" s="1"/>
  <c r="N5476" i="4"/>
  <c r="O5476" i="4" s="1"/>
  <c r="N5332" i="4"/>
  <c r="O5332" i="4" s="1"/>
  <c r="N2379" i="4"/>
  <c r="O2379" i="4" s="1"/>
  <c r="N3405" i="4"/>
  <c r="O3405" i="4" s="1"/>
  <c r="N5133" i="4"/>
  <c r="O5133" i="4" s="1"/>
  <c r="N3621" i="4"/>
  <c r="O3621" i="4" s="1"/>
  <c r="N2733" i="4"/>
  <c r="O2733" i="4" s="1"/>
  <c r="N597" i="4"/>
  <c r="O597" i="4" s="1"/>
  <c r="N3489" i="4"/>
  <c r="O3489" i="4" s="1"/>
  <c r="N2877" i="4"/>
  <c r="O2877" i="4" s="1"/>
  <c r="N3656" i="4"/>
  <c r="O3656" i="4" s="1"/>
  <c r="N3320" i="4"/>
  <c r="O3320" i="4" s="1"/>
  <c r="N2384" i="4"/>
  <c r="O2384" i="4" s="1"/>
  <c r="N4676" i="4"/>
  <c r="O4676" i="4" s="1"/>
  <c r="N4867" i="4"/>
  <c r="O4867" i="4" s="1"/>
  <c r="N2587" i="4"/>
  <c r="O2587" i="4" s="1"/>
  <c r="N5576" i="4"/>
  <c r="O5576" i="4" s="1"/>
  <c r="N4891" i="4"/>
  <c r="O4891" i="4" s="1"/>
  <c r="N4195" i="4"/>
  <c r="O4195" i="4" s="1"/>
  <c r="N2959" i="4"/>
  <c r="O2959" i="4" s="1"/>
  <c r="N3535" i="4"/>
  <c r="O3535" i="4" s="1"/>
  <c r="N381" i="4"/>
  <c r="O381" i="4" s="1"/>
  <c r="N5155" i="4"/>
  <c r="O5155" i="4" s="1"/>
  <c r="N4435" i="4"/>
  <c r="O4435" i="4" s="1"/>
  <c r="N3355" i="4"/>
  <c r="O3355" i="4" s="1"/>
  <c r="N153" i="4"/>
  <c r="O153" i="4" s="1"/>
  <c r="N5072" i="4"/>
  <c r="O5072" i="4" s="1"/>
  <c r="N4016" i="4"/>
  <c r="O4016" i="4" s="1"/>
  <c r="N4987" i="4"/>
  <c r="O4987" i="4" s="1"/>
  <c r="N4375" i="4"/>
  <c r="O4375" i="4" s="1"/>
  <c r="N3547" i="4"/>
  <c r="O3547" i="4" s="1"/>
  <c r="N1652" i="4"/>
  <c r="O1652" i="4" s="1"/>
  <c r="N1508" i="4"/>
  <c r="O1508" i="4" s="1"/>
  <c r="N1364" i="4"/>
  <c r="O1364" i="4" s="1"/>
  <c r="N1220" i="4"/>
  <c r="O1220" i="4" s="1"/>
  <c r="N1076" i="4"/>
  <c r="O1076" i="4" s="1"/>
  <c r="N932" i="4"/>
  <c r="O932" i="4" s="1"/>
  <c r="N788" i="4"/>
  <c r="O788" i="4" s="1"/>
  <c r="N2083" i="4"/>
  <c r="O2083" i="4" s="1"/>
  <c r="N1567" i="4"/>
  <c r="O1567" i="4" s="1"/>
  <c r="N1015" i="4"/>
  <c r="O1015" i="4" s="1"/>
  <c r="N2275" i="4"/>
  <c r="O2275" i="4" s="1"/>
  <c r="N1807" i="4"/>
  <c r="O1807" i="4" s="1"/>
  <c r="N1291" i="4"/>
  <c r="O1291" i="4" s="1"/>
  <c r="N871" i="4"/>
  <c r="O871" i="4" s="1"/>
  <c r="N2287" i="4"/>
  <c r="O2287" i="4" s="1"/>
  <c r="N1903" i="4"/>
  <c r="O1903" i="4" s="1"/>
  <c r="N1447" i="4"/>
  <c r="O1447" i="4" s="1"/>
  <c r="N1087" i="4"/>
  <c r="O1087" i="4" s="1"/>
  <c r="N763" i="4"/>
  <c r="O763" i="4" s="1"/>
  <c r="N5679" i="4"/>
  <c r="O5679" i="4" s="1"/>
  <c r="N728" i="4"/>
  <c r="O728" i="4" s="1"/>
  <c r="N584" i="4"/>
  <c r="O584" i="4" s="1"/>
  <c r="N440" i="4"/>
  <c r="O440" i="4" s="1"/>
  <c r="N5475" i="4"/>
  <c r="O5475" i="4" s="1"/>
  <c r="N5331" i="4"/>
  <c r="O5331" i="4" s="1"/>
  <c r="N5187" i="4"/>
  <c r="O5187" i="4" s="1"/>
  <c r="N5019" i="4"/>
  <c r="O5019" i="4" s="1"/>
  <c r="N4875" i="4"/>
  <c r="O4875" i="4" s="1"/>
  <c r="N4731" i="4"/>
  <c r="O4731" i="4" s="1"/>
  <c r="N4587" i="4"/>
  <c r="O4587" i="4" s="1"/>
  <c r="N4443" i="4"/>
  <c r="O4443" i="4" s="1"/>
  <c r="N4299" i="4"/>
  <c r="O4299" i="4" s="1"/>
  <c r="N4155" i="4"/>
  <c r="O4155" i="4" s="1"/>
  <c r="N4011" i="4"/>
  <c r="O4011" i="4" s="1"/>
  <c r="N3867" i="4"/>
  <c r="O3867" i="4" s="1"/>
  <c r="N3723" i="4"/>
  <c r="O3723" i="4" s="1"/>
  <c r="N3579" i="4"/>
  <c r="O3579" i="4" s="1"/>
  <c r="N5622" i="4"/>
  <c r="O5622" i="4" s="1"/>
  <c r="N3411" i="4"/>
  <c r="O3411" i="4" s="1"/>
  <c r="N3267" i="4"/>
  <c r="O3267" i="4" s="1"/>
  <c r="N3123" i="4"/>
  <c r="O3123" i="4" s="1"/>
  <c r="N2979" i="4"/>
  <c r="O2979" i="4" s="1"/>
  <c r="N2835" i="4"/>
  <c r="O2835" i="4" s="1"/>
  <c r="N2691" i="4"/>
  <c r="O2691" i="4" s="1"/>
  <c r="N2547" i="4"/>
  <c r="O2547" i="4" s="1"/>
  <c r="N5606" i="4"/>
  <c r="O5606" i="4" s="1"/>
  <c r="N5462" i="4"/>
  <c r="O5462" i="4" s="1"/>
  <c r="N5615" i="4"/>
  <c r="O5615" i="4" s="1"/>
  <c r="N5471" i="4"/>
  <c r="O5471" i="4" s="1"/>
  <c r="N5327" i="4"/>
  <c r="O5327" i="4" s="1"/>
  <c r="N5183" i="4"/>
  <c r="O5183" i="4" s="1"/>
  <c r="N5614" i="4"/>
  <c r="O5614" i="4" s="1"/>
  <c r="N5470" i="4"/>
  <c r="O5470" i="4" s="1"/>
  <c r="N5326" i="4"/>
  <c r="O5326" i="4" s="1"/>
  <c r="N5182" i="4"/>
  <c r="O5182" i="4" s="1"/>
  <c r="N5038" i="4"/>
  <c r="O5038" i="4" s="1"/>
  <c r="N5202" i="4"/>
  <c r="O5202" i="4" s="1"/>
  <c r="N5058" i="4"/>
  <c r="O5058" i="4" s="1"/>
  <c r="N4914" i="4"/>
  <c r="O4914" i="4" s="1"/>
  <c r="N4770" i="4"/>
  <c r="O4770" i="4" s="1"/>
  <c r="N4626" i="4"/>
  <c r="O4626" i="4" s="1"/>
  <c r="N4482" i="4"/>
  <c r="O4482" i="4" s="1"/>
  <c r="N4338" i="4"/>
  <c r="O4338" i="4" s="1"/>
  <c r="N4194" i="4"/>
  <c r="O4194" i="4" s="1"/>
  <c r="N4050" i="4"/>
  <c r="O4050" i="4" s="1"/>
  <c r="N3906" i="4"/>
  <c r="O3906" i="4" s="1"/>
  <c r="N3762" i="4"/>
  <c r="O3762" i="4" s="1"/>
  <c r="N3618" i="4"/>
  <c r="O3618" i="4" s="1"/>
  <c r="N3474" i="4"/>
  <c r="O3474" i="4" s="1"/>
  <c r="N3330" i="4"/>
  <c r="O3330" i="4" s="1"/>
  <c r="N5597" i="4"/>
  <c r="O5597" i="4" s="1"/>
  <c r="N5417" i="4"/>
  <c r="O5417" i="4" s="1"/>
  <c r="N5608" i="4"/>
  <c r="O5608" i="4" s="1"/>
  <c r="N5464" i="4"/>
  <c r="O5464" i="4" s="1"/>
  <c r="N5320" i="4"/>
  <c r="O5320" i="4" s="1"/>
  <c r="N2367" i="4"/>
  <c r="O2367" i="4" s="1"/>
  <c r="N2223" i="4"/>
  <c r="O2223" i="4" s="1"/>
  <c r="N5366" i="4"/>
  <c r="O5366" i="4" s="1"/>
  <c r="N5222" i="4"/>
  <c r="O5222" i="4" s="1"/>
  <c r="N5078" i="4"/>
  <c r="O5078" i="4" s="1"/>
  <c r="N4934" i="4"/>
  <c r="O4934" i="4" s="1"/>
  <c r="N4790" i="4"/>
  <c r="O4790" i="4" s="1"/>
  <c r="N4646" i="4"/>
  <c r="O4646" i="4" s="1"/>
  <c r="N4502" i="4"/>
  <c r="O4502" i="4" s="1"/>
  <c r="N4358" i="4"/>
  <c r="O4358" i="4" s="1"/>
  <c r="N4214" i="4"/>
  <c r="O4214" i="4" s="1"/>
  <c r="N4070" i="4"/>
  <c r="O4070" i="4" s="1"/>
  <c r="N2541" i="4"/>
  <c r="O2541" i="4" s="1"/>
  <c r="N4125" i="4"/>
  <c r="O4125" i="4" s="1"/>
  <c r="N2757" i="4"/>
  <c r="O2757" i="4" s="1"/>
  <c r="N1749" i="4"/>
  <c r="O1749" i="4" s="1"/>
  <c r="N2841" i="4"/>
  <c r="O2841" i="4" s="1"/>
  <c r="N2613" i="4"/>
  <c r="O2613" i="4" s="1"/>
  <c r="N1905" i="4"/>
  <c r="O1905" i="4" s="1"/>
  <c r="N3188" i="4"/>
  <c r="O3188" i="4" s="1"/>
  <c r="N2264" i="4"/>
  <c r="O2264" i="4" s="1"/>
  <c r="N165" i="4"/>
  <c r="O165" i="4" s="1"/>
  <c r="N4387" i="4"/>
  <c r="O4387" i="4" s="1"/>
  <c r="N5431" i="4"/>
  <c r="O5431" i="4" s="1"/>
  <c r="N4928" i="4"/>
  <c r="O4928" i="4" s="1"/>
  <c r="N4843" i="4"/>
  <c r="O4843" i="4" s="1"/>
  <c r="N4075" i="4"/>
  <c r="O4075" i="4" s="1"/>
  <c r="N2923" i="4"/>
  <c r="O2923" i="4" s="1"/>
  <c r="N3463" i="4"/>
  <c r="O3463" i="4" s="1"/>
  <c r="N177" i="4"/>
  <c r="O177" i="4" s="1"/>
  <c r="N5083" i="4"/>
  <c r="O5083" i="4" s="1"/>
  <c r="N4339" i="4"/>
  <c r="O4339" i="4" s="1"/>
  <c r="N3319" i="4"/>
  <c r="O3319" i="4" s="1"/>
  <c r="N4976" i="4"/>
  <c r="O4976" i="4" s="1"/>
  <c r="N3884" i="4"/>
  <c r="O3884" i="4" s="1"/>
  <c r="N4939" i="4"/>
  <c r="O4939" i="4" s="1"/>
  <c r="N4327" i="4"/>
  <c r="O4327" i="4" s="1"/>
  <c r="N3451" i="4"/>
  <c r="O3451" i="4" s="1"/>
  <c r="N1784" i="4"/>
  <c r="O1784" i="4" s="1"/>
  <c r="N1640" i="4"/>
  <c r="O1640" i="4" s="1"/>
  <c r="N1496" i="4"/>
  <c r="O1496" i="4" s="1"/>
  <c r="N1352" i="4"/>
  <c r="O1352" i="4" s="1"/>
  <c r="N1208" i="4"/>
  <c r="O1208" i="4" s="1"/>
  <c r="N1064" i="4"/>
  <c r="O1064" i="4" s="1"/>
  <c r="N920" i="4"/>
  <c r="O920" i="4" s="1"/>
  <c r="N776" i="4"/>
  <c r="O776" i="4" s="1"/>
  <c r="N2035" i="4"/>
  <c r="O2035" i="4" s="1"/>
  <c r="N1519" i="4"/>
  <c r="O1519" i="4" s="1"/>
  <c r="N979" i="4"/>
  <c r="O979" i="4" s="1"/>
  <c r="N2239" i="4"/>
  <c r="O2239" i="4" s="1"/>
  <c r="N1735" i="4"/>
  <c r="O1735" i="4" s="1"/>
  <c r="N1267" i="4"/>
  <c r="O1267" i="4" s="1"/>
  <c r="N835" i="4"/>
  <c r="O835" i="4" s="1"/>
  <c r="N2251" i="4"/>
  <c r="O2251" i="4" s="1"/>
  <c r="N1867" i="4"/>
  <c r="O1867" i="4" s="1"/>
  <c r="N1423" i="4"/>
  <c r="O1423" i="4" s="1"/>
  <c r="N1051" i="4"/>
  <c r="O1051" i="4" s="1"/>
  <c r="N739" i="4"/>
  <c r="O739" i="4" s="1"/>
  <c r="N5139" i="4"/>
  <c r="O5139" i="4" s="1"/>
  <c r="N716" i="4"/>
  <c r="O716" i="4" s="1"/>
  <c r="N572" i="4"/>
  <c r="O572" i="4" s="1"/>
  <c r="N428" i="4"/>
  <c r="O428" i="4" s="1"/>
  <c r="N5463" i="4"/>
  <c r="O5463" i="4" s="1"/>
  <c r="N5319" i="4"/>
  <c r="O5319" i="4" s="1"/>
  <c r="N5175" i="4"/>
  <c r="O5175" i="4" s="1"/>
  <c r="N5007" i="4"/>
  <c r="O5007" i="4" s="1"/>
  <c r="N4863" i="4"/>
  <c r="O4863" i="4" s="1"/>
  <c r="N4719" i="4"/>
  <c r="O4719" i="4" s="1"/>
  <c r="N4575" i="4"/>
  <c r="O4575" i="4" s="1"/>
  <c r="N4431" i="4"/>
  <c r="O4431" i="4" s="1"/>
  <c r="N4287" i="4"/>
  <c r="O4287" i="4" s="1"/>
  <c r="N4143" i="4"/>
  <c r="O4143" i="4" s="1"/>
  <c r="N3999" i="4"/>
  <c r="O3999" i="4" s="1"/>
  <c r="N3855" i="4"/>
  <c r="O3855" i="4" s="1"/>
  <c r="N3711" i="4"/>
  <c r="O3711" i="4" s="1"/>
  <c r="N3567" i="4"/>
  <c r="O3567" i="4" s="1"/>
  <c r="N5610" i="4"/>
  <c r="O5610" i="4" s="1"/>
  <c r="N5466" i="4"/>
  <c r="O5466" i="4" s="1"/>
  <c r="N5322" i="4"/>
  <c r="O5322" i="4" s="1"/>
  <c r="N3399" i="4"/>
  <c r="O3399" i="4" s="1"/>
  <c r="N3255" i="4"/>
  <c r="O3255" i="4" s="1"/>
  <c r="N3111" i="4"/>
  <c r="O3111" i="4" s="1"/>
  <c r="N2967" i="4"/>
  <c r="O2967" i="4" s="1"/>
  <c r="N2823" i="4"/>
  <c r="O2823" i="4" s="1"/>
  <c r="N2679" i="4"/>
  <c r="O2679" i="4" s="1"/>
  <c r="N2535" i="4"/>
  <c r="O2535" i="4" s="1"/>
  <c r="N5594" i="4"/>
  <c r="O5594" i="4" s="1"/>
  <c r="N5450" i="4"/>
  <c r="O5450" i="4" s="1"/>
  <c r="N5603" i="4"/>
  <c r="O5603" i="4" s="1"/>
  <c r="N5459" i="4"/>
  <c r="O5459" i="4" s="1"/>
  <c r="N5315" i="4"/>
  <c r="O5315" i="4" s="1"/>
  <c r="N5171" i="4"/>
  <c r="O5171" i="4" s="1"/>
  <c r="N5458" i="4"/>
  <c r="O5458" i="4" s="1"/>
  <c r="N5314" i="4"/>
  <c r="O5314" i="4" s="1"/>
  <c r="N5170" i="4"/>
  <c r="O5170" i="4" s="1"/>
  <c r="N5026" i="4"/>
  <c r="O5026" i="4" s="1"/>
  <c r="N5190" i="4"/>
  <c r="O5190" i="4" s="1"/>
  <c r="N5046" i="4"/>
  <c r="O5046" i="4" s="1"/>
  <c r="N4902" i="4"/>
  <c r="O4902" i="4" s="1"/>
  <c r="N4758" i="4"/>
  <c r="O4758" i="4" s="1"/>
  <c r="N4614" i="4"/>
  <c r="O4614" i="4" s="1"/>
  <c r="N4470" i="4"/>
  <c r="O4470" i="4" s="1"/>
  <c r="N4326" i="4"/>
  <c r="O4326" i="4" s="1"/>
  <c r="N4182" i="4"/>
  <c r="O4182" i="4" s="1"/>
  <c r="N4038" i="4"/>
  <c r="O4038" i="4" s="1"/>
  <c r="N3894" i="4"/>
  <c r="O3894" i="4" s="1"/>
  <c r="N3750" i="4"/>
  <c r="O3750" i="4" s="1"/>
  <c r="N3606" i="4"/>
  <c r="O3606" i="4" s="1"/>
  <c r="N3462" i="4"/>
  <c r="O3462" i="4" s="1"/>
  <c r="N3318" i="4"/>
  <c r="O3318" i="4" s="1"/>
  <c r="N5585" i="4"/>
  <c r="O5585" i="4" s="1"/>
  <c r="N5405" i="4"/>
  <c r="O5405" i="4" s="1"/>
  <c r="N5596" i="4"/>
  <c r="O5596" i="4" s="1"/>
  <c r="N5308" i="4"/>
  <c r="O5308" i="4" s="1"/>
  <c r="N2355" i="4"/>
  <c r="O2355" i="4" s="1"/>
  <c r="N2361" i="4"/>
  <c r="O2361" i="4" s="1"/>
  <c r="N3921" i="4"/>
  <c r="O3921" i="4" s="1"/>
  <c r="N2589" i="4"/>
  <c r="O2589" i="4" s="1"/>
  <c r="N1533" i="4"/>
  <c r="O1533" i="4" s="1"/>
  <c r="N2649" i="4"/>
  <c r="O2649" i="4" s="1"/>
  <c r="N2457" i="4"/>
  <c r="O2457" i="4" s="1"/>
  <c r="N1689" i="4"/>
  <c r="O1689" i="4" s="1"/>
  <c r="N3164" i="4"/>
  <c r="O3164" i="4" s="1"/>
  <c r="N2240" i="4"/>
  <c r="O2240" i="4" s="1"/>
  <c r="N4267" i="4"/>
  <c r="O4267" i="4" s="1"/>
  <c r="N5359" i="4"/>
  <c r="O5359" i="4" s="1"/>
  <c r="N4856" i="4"/>
  <c r="O4856" i="4" s="1"/>
  <c r="N4795" i="4"/>
  <c r="O4795" i="4" s="1"/>
  <c r="N3931" i="4"/>
  <c r="O3931" i="4" s="1"/>
  <c r="N2863" i="4"/>
  <c r="O2863" i="4" s="1"/>
  <c r="N3367" i="4"/>
  <c r="O3367" i="4" s="1"/>
  <c r="N57" i="4"/>
  <c r="O57" i="4" s="1"/>
  <c r="N5035" i="4"/>
  <c r="O5035" i="4" s="1"/>
  <c r="N4255" i="4"/>
  <c r="O4255" i="4" s="1"/>
  <c r="N3247" i="4"/>
  <c r="O3247" i="4" s="1"/>
  <c r="N4892" i="4"/>
  <c r="O4892" i="4" s="1"/>
  <c r="N3824" i="4"/>
  <c r="O3824" i="4" s="1"/>
  <c r="N5647" i="4"/>
  <c r="O5647" i="4" s="1"/>
  <c r="N4903" i="4"/>
  <c r="O4903" i="4" s="1"/>
  <c r="N4279" i="4"/>
  <c r="O4279" i="4" s="1"/>
  <c r="N3379" i="4"/>
  <c r="O3379" i="4" s="1"/>
  <c r="N1772" i="4"/>
  <c r="O1772" i="4" s="1"/>
  <c r="N1628" i="4"/>
  <c r="O1628" i="4" s="1"/>
  <c r="N1484" i="4"/>
  <c r="O1484" i="4" s="1"/>
  <c r="N1340" i="4"/>
  <c r="O1340" i="4" s="1"/>
  <c r="N1196" i="4"/>
  <c r="O1196" i="4" s="1"/>
  <c r="N1052" i="4"/>
  <c r="O1052" i="4" s="1"/>
  <c r="N908" i="4"/>
  <c r="O908" i="4" s="1"/>
  <c r="N1999" i="4"/>
  <c r="O1999" i="4" s="1"/>
  <c r="N1471" i="4"/>
  <c r="O1471" i="4" s="1"/>
  <c r="N931" i="4"/>
  <c r="O931" i="4" s="1"/>
  <c r="N2203" i="4"/>
  <c r="O2203" i="4" s="1"/>
  <c r="N1711" i="4"/>
  <c r="O1711" i="4" s="1"/>
  <c r="N1231" i="4"/>
  <c r="O1231" i="4" s="1"/>
  <c r="N799" i="4"/>
  <c r="O799" i="4" s="1"/>
  <c r="N2215" i="4"/>
  <c r="O2215" i="4" s="1"/>
  <c r="N1819" i="4"/>
  <c r="O1819" i="4" s="1"/>
  <c r="N1399" i="4"/>
  <c r="O1399" i="4" s="1"/>
  <c r="N1039" i="4"/>
  <c r="O1039" i="4" s="1"/>
  <c r="N691" i="4"/>
  <c r="O691" i="4" s="1"/>
  <c r="N704" i="4"/>
  <c r="O704" i="4" s="1"/>
  <c r="N560" i="4"/>
  <c r="O560" i="4" s="1"/>
  <c r="N416" i="4"/>
  <c r="O416" i="4" s="1"/>
  <c r="N5451" i="4"/>
  <c r="O5451" i="4" s="1"/>
  <c r="N5307" i="4"/>
  <c r="O5307" i="4" s="1"/>
  <c r="N5163" i="4"/>
  <c r="O5163" i="4" s="1"/>
  <c r="N4995" i="4"/>
  <c r="O4995" i="4" s="1"/>
  <c r="N4851" i="4"/>
  <c r="O4851" i="4" s="1"/>
  <c r="N4707" i="4"/>
  <c r="O4707" i="4" s="1"/>
  <c r="N4563" i="4"/>
  <c r="O4563" i="4" s="1"/>
  <c r="N4419" i="4"/>
  <c r="O4419" i="4" s="1"/>
  <c r="N4275" i="4"/>
  <c r="O4275" i="4" s="1"/>
  <c r="N4131" i="4"/>
  <c r="O4131" i="4" s="1"/>
  <c r="N3987" i="4"/>
  <c r="O3987" i="4" s="1"/>
  <c r="N3843" i="4"/>
  <c r="O3843" i="4" s="1"/>
  <c r="N3699" i="4"/>
  <c r="O3699" i="4" s="1"/>
  <c r="N3555" i="4"/>
  <c r="O3555" i="4" s="1"/>
  <c r="N5598" i="4"/>
  <c r="O5598" i="4" s="1"/>
  <c r="N5454" i="4"/>
  <c r="O5454" i="4" s="1"/>
  <c r="N5310" i="4"/>
  <c r="O5310" i="4" s="1"/>
  <c r="N3387" i="4"/>
  <c r="O3387" i="4" s="1"/>
  <c r="N3243" i="4"/>
  <c r="O3243" i="4" s="1"/>
  <c r="N3099" i="4"/>
  <c r="O3099" i="4" s="1"/>
  <c r="N2955" i="4"/>
  <c r="O2955" i="4" s="1"/>
  <c r="N2811" i="4"/>
  <c r="O2811" i="4" s="1"/>
  <c r="N2667" i="4"/>
  <c r="O2667" i="4" s="1"/>
  <c r="N2523" i="4"/>
  <c r="O2523" i="4" s="1"/>
  <c r="N5582" i="4"/>
  <c r="O5582" i="4" s="1"/>
  <c r="N5438" i="4"/>
  <c r="O5438" i="4" s="1"/>
  <c r="N5447" i="4"/>
  <c r="O5447" i="4" s="1"/>
  <c r="N5303" i="4"/>
  <c r="O5303" i="4" s="1"/>
  <c r="N5159" i="4"/>
  <c r="O5159" i="4" s="1"/>
  <c r="N5590" i="4"/>
  <c r="O5590" i="4" s="1"/>
  <c r="N5446" i="4"/>
  <c r="O5446" i="4" s="1"/>
  <c r="N5302" i="4"/>
  <c r="O5302" i="4" s="1"/>
  <c r="N5158" i="4"/>
  <c r="O5158" i="4" s="1"/>
  <c r="N5014" i="4"/>
  <c r="O5014" i="4" s="1"/>
  <c r="N5178" i="4"/>
  <c r="O5178" i="4" s="1"/>
  <c r="N5034" i="4"/>
  <c r="O5034" i="4" s="1"/>
  <c r="N4890" i="4"/>
  <c r="O4890" i="4" s="1"/>
  <c r="N4746" i="4"/>
  <c r="O4746" i="4" s="1"/>
  <c r="N4602" i="4"/>
  <c r="O4602" i="4" s="1"/>
  <c r="N4458" i="4"/>
  <c r="O4458" i="4" s="1"/>
  <c r="N4314" i="4"/>
  <c r="O4314" i="4" s="1"/>
  <c r="N4170" i="4"/>
  <c r="O4170" i="4" s="1"/>
  <c r="N4026" i="4"/>
  <c r="O4026" i="4" s="1"/>
  <c r="N3882" i="4"/>
  <c r="O3882" i="4" s="1"/>
  <c r="N3738" i="4"/>
  <c r="O3738" i="4" s="1"/>
  <c r="N3594" i="4"/>
  <c r="O3594" i="4" s="1"/>
  <c r="N3450" i="4"/>
  <c r="O3450" i="4" s="1"/>
  <c r="N3306" i="4"/>
  <c r="O3306" i="4" s="1"/>
  <c r="N5561" i="4"/>
  <c r="O5561" i="4" s="1"/>
  <c r="N5393" i="4"/>
  <c r="O5393" i="4" s="1"/>
  <c r="N5584" i="4"/>
  <c r="O5584" i="4" s="1"/>
  <c r="N5440" i="4"/>
  <c r="O5440" i="4" s="1"/>
  <c r="N5296" i="4"/>
  <c r="O5296" i="4" s="1"/>
  <c r="N2343" i="4"/>
  <c r="O2343" i="4" s="1"/>
  <c r="N1497" i="4"/>
  <c r="O1497" i="4" s="1"/>
  <c r="N5145" i="4"/>
  <c r="O5145" i="4" s="1"/>
  <c r="N693" i="4"/>
  <c r="O693" i="4" s="1"/>
  <c r="N717" i="4"/>
  <c r="O717" i="4" s="1"/>
  <c r="N45" i="4"/>
  <c r="O45" i="4" s="1"/>
  <c r="N5288" i="4"/>
  <c r="O5288" i="4" s="1"/>
  <c r="N2840" i="4"/>
  <c r="O2840" i="4" s="1"/>
  <c r="N1976" i="4"/>
  <c r="O1976" i="4" s="1"/>
  <c r="N4448" i="4"/>
  <c r="O4448" i="4" s="1"/>
  <c r="N5432" i="4"/>
  <c r="O5432" i="4" s="1"/>
  <c r="N5084" i="4"/>
  <c r="O5084" i="4" s="1"/>
  <c r="N3811" i="4"/>
  <c r="O3811" i="4" s="1"/>
  <c r="N3116" i="4"/>
  <c r="O3116" i="4" s="1"/>
  <c r="N4615" i="4"/>
  <c r="O4615" i="4" s="1"/>
  <c r="N1831" i="4"/>
  <c r="O1831" i="4" s="1"/>
  <c r="N2851" i="4"/>
  <c r="O2851" i="4" s="1"/>
  <c r="N4879" i="4"/>
  <c r="O4879" i="4" s="1"/>
  <c r="N3967" i="4"/>
  <c r="O3967" i="4" s="1"/>
  <c r="N2995" i="4"/>
  <c r="O2995" i="4" s="1"/>
  <c r="N4616" i="4"/>
  <c r="O4616" i="4" s="1"/>
  <c r="N3620" i="4"/>
  <c r="O3620" i="4" s="1"/>
  <c r="N5419" i="4"/>
  <c r="O5419" i="4" s="1"/>
  <c r="N4747" i="4"/>
  <c r="O4747" i="4" s="1"/>
  <c r="N4111" i="4"/>
  <c r="O4111" i="4" s="1"/>
  <c r="N3151" i="4"/>
  <c r="O3151" i="4" s="1"/>
  <c r="N1736" i="4"/>
  <c r="O1736" i="4" s="1"/>
  <c r="N1592" i="4"/>
  <c r="O1592" i="4" s="1"/>
  <c r="N1448" i="4"/>
  <c r="O1448" i="4" s="1"/>
  <c r="N1304" i="4"/>
  <c r="O1304" i="4" s="1"/>
  <c r="N1160" i="4"/>
  <c r="O1160" i="4" s="1"/>
  <c r="N1016" i="4"/>
  <c r="O1016" i="4" s="1"/>
  <c r="N872" i="4"/>
  <c r="O872" i="4" s="1"/>
  <c r="N2359" i="4"/>
  <c r="O2359" i="4" s="1"/>
  <c r="N1879" i="4"/>
  <c r="O1879" i="4" s="1"/>
  <c r="N1351" i="4"/>
  <c r="O1351" i="4" s="1"/>
  <c r="N715" i="4"/>
  <c r="O715" i="4" s="1"/>
  <c r="N2095" i="4"/>
  <c r="O2095" i="4" s="1"/>
  <c r="N1591" i="4"/>
  <c r="O1591" i="4" s="1"/>
  <c r="N1135" i="4"/>
  <c r="O1135" i="4" s="1"/>
  <c r="N727" i="4"/>
  <c r="O727" i="4" s="1"/>
  <c r="N2107" i="4"/>
  <c r="O2107" i="4" s="1"/>
  <c r="N1687" i="4"/>
  <c r="O1687" i="4" s="1"/>
  <c r="N1303" i="4"/>
  <c r="O1303" i="4" s="1"/>
  <c r="N955" i="4"/>
  <c r="O955" i="4" s="1"/>
  <c r="N668" i="4"/>
  <c r="O668" i="4" s="1"/>
  <c r="N524" i="4"/>
  <c r="O524" i="4" s="1"/>
  <c r="N380" i="4"/>
  <c r="O380" i="4" s="1"/>
  <c r="N5619" i="4"/>
  <c r="O5619" i="4" s="1"/>
  <c r="N5415" i="4"/>
  <c r="O5415" i="4" s="1"/>
  <c r="N5271" i="4"/>
  <c r="O5271" i="4" s="1"/>
  <c r="N5103" i="4"/>
  <c r="O5103" i="4" s="1"/>
  <c r="N4959" i="4"/>
  <c r="O4959" i="4" s="1"/>
  <c r="N4815" i="4"/>
  <c r="O4815" i="4" s="1"/>
  <c r="N4671" i="4"/>
  <c r="O4671" i="4" s="1"/>
  <c r="N4527" i="4"/>
  <c r="O4527" i="4" s="1"/>
  <c r="N4383" i="4"/>
  <c r="O4383" i="4" s="1"/>
  <c r="N4239" i="4"/>
  <c r="O4239" i="4" s="1"/>
  <c r="N4095" i="4"/>
  <c r="O4095" i="4" s="1"/>
  <c r="N3951" i="4"/>
  <c r="O3951" i="4" s="1"/>
  <c r="N3807" i="4"/>
  <c r="O3807" i="4" s="1"/>
  <c r="N3663" i="4"/>
  <c r="O3663" i="4" s="1"/>
  <c r="N3519" i="4"/>
  <c r="O3519" i="4" s="1"/>
  <c r="N5562" i="4"/>
  <c r="O5562" i="4" s="1"/>
  <c r="N5418" i="4"/>
  <c r="O5418" i="4" s="1"/>
  <c r="N3495" i="4"/>
  <c r="O3495" i="4" s="1"/>
  <c r="N3351" i="4"/>
  <c r="O3351" i="4" s="1"/>
  <c r="N3207" i="4"/>
  <c r="O3207" i="4" s="1"/>
  <c r="N3063" i="4"/>
  <c r="O3063" i="4" s="1"/>
  <c r="N2919" i="4"/>
  <c r="O2919" i="4" s="1"/>
  <c r="N2775" i="4"/>
  <c r="O2775" i="4" s="1"/>
  <c r="N2631" i="4"/>
  <c r="O2631" i="4" s="1"/>
  <c r="N2487" i="4"/>
  <c r="O2487" i="4" s="1"/>
  <c r="N5546" i="4"/>
  <c r="O5546" i="4" s="1"/>
  <c r="N5555" i="4"/>
  <c r="O5555" i="4" s="1"/>
  <c r="N5411" i="4"/>
  <c r="O5411" i="4" s="1"/>
  <c r="N5267" i="4"/>
  <c r="O5267" i="4" s="1"/>
  <c r="N5123" i="4"/>
  <c r="O5123" i="4" s="1"/>
  <c r="N5554" i="4"/>
  <c r="O5554" i="4" s="1"/>
  <c r="N5410" i="4"/>
  <c r="O5410" i="4" s="1"/>
  <c r="N5266" i="4"/>
  <c r="O5266" i="4" s="1"/>
  <c r="N5122" i="4"/>
  <c r="O5122" i="4" s="1"/>
  <c r="N4978" i="4"/>
  <c r="O4978" i="4" s="1"/>
  <c r="N5142" i="4"/>
  <c r="O5142" i="4" s="1"/>
  <c r="N4998" i="4"/>
  <c r="O4998" i="4" s="1"/>
  <c r="N4854" i="4"/>
  <c r="O4854" i="4" s="1"/>
  <c r="N4710" i="4"/>
  <c r="O4710" i="4" s="1"/>
  <c r="N4566" i="4"/>
  <c r="O4566" i="4" s="1"/>
  <c r="N4422" i="4"/>
  <c r="O4422" i="4" s="1"/>
  <c r="N4278" i="4"/>
  <c r="O4278" i="4" s="1"/>
  <c r="N4134" i="4"/>
  <c r="O4134" i="4" s="1"/>
  <c r="N3990" i="4"/>
  <c r="O3990" i="4" s="1"/>
  <c r="N3846" i="4"/>
  <c r="O3846" i="4" s="1"/>
  <c r="N3702" i="4"/>
  <c r="O3702" i="4" s="1"/>
  <c r="N3558" i="4"/>
  <c r="O3558" i="4" s="1"/>
  <c r="N3414" i="4"/>
  <c r="O3414" i="4" s="1"/>
  <c r="N3270" i="4"/>
  <c r="O3270" i="4" s="1"/>
  <c r="N5525" i="4"/>
  <c r="O5525" i="4" s="1"/>
  <c r="N5345" i="4"/>
  <c r="O5345" i="4" s="1"/>
  <c r="N5548" i="4"/>
  <c r="O5548" i="4" s="1"/>
  <c r="N5404" i="4"/>
  <c r="O5404" i="4" s="1"/>
  <c r="N2451" i="4"/>
  <c r="O2451" i="4" s="1"/>
  <c r="N2307" i="4"/>
  <c r="O2307" i="4" s="1"/>
  <c r="N2163" i="4"/>
  <c r="O2163" i="4" s="1"/>
  <c r="N5306" i="4"/>
  <c r="O5306" i="4" s="1"/>
  <c r="N5162" i="4"/>
  <c r="O5162" i="4" s="1"/>
  <c r="N5018" i="4"/>
  <c r="O5018" i="4" s="1"/>
  <c r="N4874" i="4"/>
  <c r="O4874" i="4" s="1"/>
  <c r="N4730" i="4"/>
  <c r="O4730" i="4" s="1"/>
  <c r="N4586" i="4"/>
  <c r="O4586" i="4" s="1"/>
  <c r="N4442" i="4"/>
  <c r="O4442" i="4" s="1"/>
  <c r="N4298" i="4"/>
  <c r="O4298" i="4" s="1"/>
  <c r="N4154" i="4"/>
  <c r="O4154" i="4" s="1"/>
  <c r="N5653" i="4"/>
  <c r="O5653" i="4" s="1"/>
  <c r="N5509" i="4"/>
  <c r="O5509" i="4" s="1"/>
  <c r="N5365" i="4"/>
  <c r="O5365" i="4" s="1"/>
  <c r="N5221" i="4"/>
  <c r="O5221" i="4" s="1"/>
  <c r="N5077" i="4"/>
  <c r="O5077" i="4" s="1"/>
  <c r="N4933" i="4"/>
  <c r="O4933" i="4" s="1"/>
  <c r="N1293" i="4"/>
  <c r="O1293" i="4" s="1"/>
  <c r="N4965" i="4"/>
  <c r="O4965" i="4" s="1"/>
  <c r="N657" i="4"/>
  <c r="O657" i="4" s="1"/>
  <c r="N5048" i="4"/>
  <c r="O5048" i="4" s="1"/>
  <c r="N2816" i="4"/>
  <c r="O2816" i="4" s="1"/>
  <c r="N1952" i="4"/>
  <c r="O1952" i="4" s="1"/>
  <c r="N4316" i="4"/>
  <c r="O4316" i="4" s="1"/>
  <c r="N3991" i="4"/>
  <c r="O3991" i="4" s="1"/>
  <c r="N4916" i="4"/>
  <c r="O4916" i="4" s="1"/>
  <c r="N3607" i="4"/>
  <c r="O3607" i="4" s="1"/>
  <c r="N4567" i="4"/>
  <c r="O4567" i="4" s="1"/>
  <c r="N4099" i="4"/>
  <c r="O4099" i="4" s="1"/>
  <c r="N2791" i="4"/>
  <c r="O2791" i="4" s="1"/>
  <c r="N4831" i="4"/>
  <c r="O4831" i="4" s="1"/>
  <c r="N3895" i="4"/>
  <c r="O3895" i="4" s="1"/>
  <c r="N2935" i="4"/>
  <c r="O2935" i="4" s="1"/>
  <c r="N4532" i="4"/>
  <c r="O4532" i="4" s="1"/>
  <c r="N3080" i="4"/>
  <c r="O3080" i="4" s="1"/>
  <c r="N5347" i="4"/>
  <c r="O5347" i="4" s="1"/>
  <c r="N4699" i="4"/>
  <c r="O4699" i="4" s="1"/>
  <c r="N4027" i="4"/>
  <c r="O4027" i="4" s="1"/>
  <c r="N3055" i="4"/>
  <c r="O3055" i="4" s="1"/>
  <c r="N1724" i="4"/>
  <c r="O1724" i="4" s="1"/>
  <c r="N1580" i="4"/>
  <c r="O1580" i="4" s="1"/>
  <c r="N1436" i="4"/>
  <c r="O1436" i="4" s="1"/>
  <c r="N1292" i="4"/>
  <c r="O1292" i="4" s="1"/>
  <c r="N1148" i="4"/>
  <c r="O1148" i="4" s="1"/>
  <c r="N1004" i="4"/>
  <c r="O1004" i="4" s="1"/>
  <c r="N860" i="4"/>
  <c r="O860" i="4" s="1"/>
  <c r="N2299" i="4"/>
  <c r="O2299" i="4" s="1"/>
  <c r="N1843" i="4"/>
  <c r="O1843" i="4" s="1"/>
  <c r="N1315" i="4"/>
  <c r="O1315" i="4" s="1"/>
  <c r="N2491" i="4"/>
  <c r="O2491" i="4" s="1"/>
  <c r="N2059" i="4"/>
  <c r="O2059" i="4" s="1"/>
  <c r="N1555" i="4"/>
  <c r="O1555" i="4" s="1"/>
  <c r="N1099" i="4"/>
  <c r="O1099" i="4" s="1"/>
  <c r="N703" i="4"/>
  <c r="O703" i="4" s="1"/>
  <c r="N2071" i="4"/>
  <c r="O2071" i="4" s="1"/>
  <c r="N1639" i="4"/>
  <c r="O1639" i="4" s="1"/>
  <c r="N1279" i="4"/>
  <c r="O1279" i="4" s="1"/>
  <c r="N919" i="4"/>
  <c r="O919" i="4" s="1"/>
  <c r="N5667" i="4"/>
  <c r="O5667" i="4" s="1"/>
  <c r="N656" i="4"/>
  <c r="O656" i="4" s="1"/>
  <c r="N512" i="4"/>
  <c r="O512" i="4" s="1"/>
  <c r="N368" i="4"/>
  <c r="O368" i="4" s="1"/>
  <c r="N5583" i="4"/>
  <c r="O5583" i="4" s="1"/>
  <c r="N5403" i="4"/>
  <c r="O5403" i="4" s="1"/>
  <c r="N5259" i="4"/>
  <c r="O5259" i="4" s="1"/>
  <c r="N5091" i="4"/>
  <c r="O5091" i="4" s="1"/>
  <c r="N4947" i="4"/>
  <c r="O4947" i="4" s="1"/>
  <c r="N4803" i="4"/>
  <c r="O4803" i="4" s="1"/>
  <c r="N4659" i="4"/>
  <c r="O4659" i="4" s="1"/>
  <c r="N4515" i="4"/>
  <c r="O4515" i="4" s="1"/>
  <c r="N4371" i="4"/>
  <c r="O4371" i="4" s="1"/>
  <c r="N4227" i="4"/>
  <c r="O4227" i="4" s="1"/>
  <c r="N4083" i="4"/>
  <c r="O4083" i="4" s="1"/>
  <c r="N3939" i="4"/>
  <c r="O3939" i="4" s="1"/>
  <c r="N3795" i="4"/>
  <c r="O3795" i="4" s="1"/>
  <c r="N3651" i="4"/>
  <c r="O3651" i="4" s="1"/>
  <c r="N1509" i="4"/>
  <c r="O1509" i="4" s="1"/>
  <c r="N801" i="4"/>
  <c r="O801" i="4" s="1"/>
  <c r="N3199" i="4"/>
  <c r="O3199" i="4" s="1"/>
  <c r="N3295" i="4"/>
  <c r="O3295" i="4" s="1"/>
  <c r="N1040" i="4"/>
  <c r="O1040" i="4" s="1"/>
  <c r="N2155" i="4"/>
  <c r="O2155" i="4" s="1"/>
  <c r="N1363" i="4"/>
  <c r="O1363" i="4" s="1"/>
  <c r="N680" i="4"/>
  <c r="O680" i="4" s="1"/>
  <c r="N5427" i="4"/>
  <c r="O5427" i="4" s="1"/>
  <c r="N4827" i="4"/>
  <c r="O4827" i="4" s="1"/>
  <c r="N4251" i="4"/>
  <c r="O4251" i="4" s="1"/>
  <c r="N3675" i="4"/>
  <c r="O3675" i="4" s="1"/>
  <c r="N5550" i="4"/>
  <c r="O5550" i="4" s="1"/>
  <c r="N3339" i="4"/>
  <c r="O3339" i="4" s="1"/>
  <c r="N2907" i="4"/>
  <c r="O2907" i="4" s="1"/>
  <c r="N5534" i="4"/>
  <c r="O5534" i="4" s="1"/>
  <c r="N5543" i="4"/>
  <c r="O5543" i="4" s="1"/>
  <c r="N5542" i="4"/>
  <c r="O5542" i="4" s="1"/>
  <c r="N5110" i="4"/>
  <c r="O5110" i="4" s="1"/>
  <c r="N4986" i="4"/>
  <c r="O4986" i="4" s="1"/>
  <c r="N4554" i="4"/>
  <c r="O4554" i="4" s="1"/>
  <c r="N4122" i="4"/>
  <c r="O4122" i="4" s="1"/>
  <c r="N3690" i="4"/>
  <c r="O3690" i="4" s="1"/>
  <c r="N3258" i="4"/>
  <c r="O3258" i="4" s="1"/>
  <c r="N5369" i="4"/>
  <c r="O5369" i="4" s="1"/>
  <c r="N5392" i="4"/>
  <c r="O5392" i="4" s="1"/>
  <c r="N2247" i="4"/>
  <c r="O2247" i="4" s="1"/>
  <c r="N5330" i="4"/>
  <c r="O5330" i="4" s="1"/>
  <c r="N5102" i="4"/>
  <c r="O5102" i="4" s="1"/>
  <c r="N4898" i="4"/>
  <c r="O4898" i="4" s="1"/>
  <c r="N4670" i="4"/>
  <c r="O4670" i="4" s="1"/>
  <c r="N4466" i="4"/>
  <c r="O4466" i="4" s="1"/>
  <c r="N4250" i="4"/>
  <c r="O4250" i="4" s="1"/>
  <c r="N4058" i="4"/>
  <c r="O4058" i="4" s="1"/>
  <c r="N5557" i="4"/>
  <c r="O5557" i="4" s="1"/>
  <c r="N5401" i="4"/>
  <c r="O5401" i="4" s="1"/>
  <c r="N5245" i="4"/>
  <c r="O5245" i="4" s="1"/>
  <c r="N5089" i="4"/>
  <c r="O5089" i="4" s="1"/>
  <c r="N4921" i="4"/>
  <c r="O4921" i="4" s="1"/>
  <c r="N5604" i="4"/>
  <c r="O5604" i="4" s="1"/>
  <c r="N5460" i="4"/>
  <c r="O5460" i="4" s="1"/>
  <c r="N5316" i="4"/>
  <c r="O5316" i="4" s="1"/>
  <c r="N4991" i="4"/>
  <c r="O4991" i="4" s="1"/>
  <c r="N4847" i="4"/>
  <c r="O4847" i="4" s="1"/>
  <c r="N4703" i="4"/>
  <c r="O4703" i="4" s="1"/>
  <c r="N4559" i="4"/>
  <c r="O4559" i="4" s="1"/>
  <c r="N4415" i="4"/>
  <c r="O4415" i="4" s="1"/>
  <c r="N4271" i="4"/>
  <c r="O4271" i="4" s="1"/>
  <c r="N4127" i="4"/>
  <c r="O4127" i="4" s="1"/>
  <c r="N3983" i="4"/>
  <c r="O3983" i="4" s="1"/>
  <c r="N3839" i="4"/>
  <c r="O3839" i="4" s="1"/>
  <c r="N3695" i="4"/>
  <c r="O3695" i="4" s="1"/>
  <c r="N3551" i="4"/>
  <c r="O3551" i="4" s="1"/>
  <c r="N3407" i="4"/>
  <c r="O3407" i="4" s="1"/>
  <c r="N3263" i="4"/>
  <c r="O3263" i="4" s="1"/>
  <c r="N3119" i="4"/>
  <c r="O3119" i="4" s="1"/>
  <c r="N4870" i="4"/>
  <c r="O4870" i="4" s="1"/>
  <c r="N4726" i="4"/>
  <c r="O4726" i="4" s="1"/>
  <c r="N4582" i="4"/>
  <c r="O4582" i="4" s="1"/>
  <c r="N4438" i="4"/>
  <c r="O4438" i="4" s="1"/>
  <c r="N4294" i="4"/>
  <c r="O4294" i="4" s="1"/>
  <c r="N4150" i="4"/>
  <c r="O4150" i="4" s="1"/>
  <c r="N4006" i="4"/>
  <c r="O4006" i="4" s="1"/>
  <c r="N3862" i="4"/>
  <c r="O3862" i="4" s="1"/>
  <c r="N3718" i="4"/>
  <c r="O3718" i="4" s="1"/>
  <c r="N5273" i="4"/>
  <c r="O5273" i="4" s="1"/>
  <c r="N5105" i="4"/>
  <c r="O5105" i="4" s="1"/>
  <c r="N4937" i="4"/>
  <c r="O4937" i="4" s="1"/>
  <c r="N4757" i="4"/>
  <c r="O4757" i="4" s="1"/>
  <c r="N4589" i="4"/>
  <c r="O4589" i="4" s="1"/>
  <c r="N4409" i="4"/>
  <c r="O4409" i="4" s="1"/>
  <c r="N4253" i="4"/>
  <c r="O4253" i="4" s="1"/>
  <c r="N4109" i="4"/>
  <c r="O4109" i="4" s="1"/>
  <c r="N3965" i="4"/>
  <c r="O3965" i="4" s="1"/>
  <c r="N3821" i="4"/>
  <c r="O3821" i="4" s="1"/>
  <c r="N3677" i="4"/>
  <c r="O3677" i="4" s="1"/>
  <c r="N5200" i="4"/>
  <c r="O5200" i="4" s="1"/>
  <c r="N5056" i="4"/>
  <c r="O5056" i="4" s="1"/>
  <c r="N4912" i="4"/>
  <c r="O4912" i="4" s="1"/>
  <c r="N4768" i="4"/>
  <c r="O4768" i="4" s="1"/>
  <c r="N4624" i="4"/>
  <c r="O4624" i="4" s="1"/>
  <c r="N4480" i="4"/>
  <c r="O4480" i="4" s="1"/>
  <c r="N4336" i="4"/>
  <c r="O4336" i="4" s="1"/>
  <c r="N4192" i="4"/>
  <c r="O4192" i="4" s="1"/>
  <c r="N4048" i="4"/>
  <c r="O4048" i="4" s="1"/>
  <c r="N3904" i="4"/>
  <c r="O3904" i="4" s="1"/>
  <c r="N3760" i="4"/>
  <c r="O3760" i="4" s="1"/>
  <c r="N4046" i="4"/>
  <c r="O4046" i="4" s="1"/>
  <c r="N3902" i="4"/>
  <c r="O3902" i="4" s="1"/>
  <c r="N3758" i="4"/>
  <c r="O3758" i="4" s="1"/>
  <c r="N3614" i="4"/>
  <c r="O3614" i="4" s="1"/>
  <c r="N3470" i="4"/>
  <c r="O3470" i="4" s="1"/>
  <c r="N3326" i="4"/>
  <c r="O3326" i="4" s="1"/>
  <c r="N3182" i="4"/>
  <c r="O3182" i="4" s="1"/>
  <c r="N3038" i="4"/>
  <c r="O3038" i="4" s="1"/>
  <c r="N2894" i="4"/>
  <c r="O2894" i="4" s="1"/>
  <c r="N2750" i="4"/>
  <c r="O2750" i="4" s="1"/>
  <c r="N2606" i="4"/>
  <c r="O2606" i="4" s="1"/>
  <c r="N2462" i="4"/>
  <c r="O2462" i="4" s="1"/>
  <c r="N4741" i="4"/>
  <c r="O4741" i="4" s="1"/>
  <c r="N4597" i="4"/>
  <c r="O4597" i="4" s="1"/>
  <c r="N4453" i="4"/>
  <c r="O4453" i="4" s="1"/>
  <c r="N4309" i="4"/>
  <c r="O4309" i="4" s="1"/>
  <c r="N4165" i="4"/>
  <c r="O4165" i="4" s="1"/>
  <c r="N4021" i="4"/>
  <c r="O4021" i="4" s="1"/>
  <c r="N3877" i="4"/>
  <c r="O3877" i="4" s="1"/>
  <c r="N3733" i="4"/>
  <c r="O3733" i="4" s="1"/>
  <c r="N3589" i="4"/>
  <c r="O3589" i="4" s="1"/>
  <c r="N3445" i="4"/>
  <c r="O3445" i="4" s="1"/>
  <c r="N3301" i="4"/>
  <c r="O3301" i="4" s="1"/>
  <c r="N3157" i="4"/>
  <c r="O3157" i="4" s="1"/>
  <c r="N3013" i="4"/>
  <c r="O3013" i="4" s="1"/>
  <c r="N5292" i="4"/>
  <c r="O5292" i="4" s="1"/>
  <c r="N5148" i="4"/>
  <c r="O5148" i="4" s="1"/>
  <c r="N5004" i="4"/>
  <c r="O5004" i="4" s="1"/>
  <c r="N4860" i="4"/>
  <c r="O4860" i="4" s="1"/>
  <c r="N4716" i="4"/>
  <c r="O4716" i="4" s="1"/>
  <c r="N4572" i="4"/>
  <c r="O4572" i="4" s="1"/>
  <c r="N4428" i="4"/>
  <c r="O4428" i="4" s="1"/>
  <c r="N4284" i="4"/>
  <c r="O4284" i="4" s="1"/>
  <c r="N3984" i="4"/>
  <c r="O3984" i="4" s="1"/>
  <c r="N3840" i="4"/>
  <c r="O3840" i="4" s="1"/>
  <c r="N3696" i="4"/>
  <c r="O3696" i="4" s="1"/>
  <c r="N2999" i="4"/>
  <c r="O2999" i="4" s="1"/>
  <c r="N2855" i="4"/>
  <c r="O2855" i="4" s="1"/>
  <c r="N2711" i="4"/>
  <c r="O2711" i="4" s="1"/>
  <c r="N2567" i="4"/>
  <c r="O2567" i="4" s="1"/>
  <c r="N2423" i="4"/>
  <c r="O2423" i="4" s="1"/>
  <c r="N2279" i="4"/>
  <c r="O2279" i="4" s="1"/>
  <c r="N1305" i="4"/>
  <c r="O1305" i="4" s="1"/>
  <c r="N669" i="4"/>
  <c r="O669" i="4" s="1"/>
  <c r="N5156" i="4"/>
  <c r="O5156" i="4" s="1"/>
  <c r="N3079" i="4"/>
  <c r="O3079" i="4" s="1"/>
  <c r="N3223" i="4"/>
  <c r="O3223" i="4" s="1"/>
  <c r="N1028" i="4"/>
  <c r="O1028" i="4" s="1"/>
  <c r="N2119" i="4"/>
  <c r="O2119" i="4" s="1"/>
  <c r="N1327" i="4"/>
  <c r="O1327" i="4" s="1"/>
  <c r="N620" i="4"/>
  <c r="O620" i="4" s="1"/>
  <c r="N5367" i="4"/>
  <c r="O5367" i="4" s="1"/>
  <c r="N4767" i="4"/>
  <c r="O4767" i="4" s="1"/>
  <c r="N4191" i="4"/>
  <c r="O4191" i="4" s="1"/>
  <c r="N3615" i="4"/>
  <c r="O3615" i="4" s="1"/>
  <c r="N5514" i="4"/>
  <c r="O5514" i="4" s="1"/>
  <c r="N3303" i="4"/>
  <c r="O3303" i="4" s="1"/>
  <c r="N2871" i="4"/>
  <c r="O2871" i="4" s="1"/>
  <c r="N5498" i="4"/>
  <c r="O5498" i="4" s="1"/>
  <c r="N5507" i="4"/>
  <c r="O5507" i="4" s="1"/>
  <c r="N5506" i="4"/>
  <c r="O5506" i="4" s="1"/>
  <c r="N5074" i="4"/>
  <c r="O5074" i="4" s="1"/>
  <c r="N4950" i="4"/>
  <c r="O4950" i="4" s="1"/>
  <c r="N4518" i="4"/>
  <c r="O4518" i="4" s="1"/>
  <c r="N4086" i="4"/>
  <c r="O4086" i="4" s="1"/>
  <c r="N3654" i="4"/>
  <c r="O3654" i="4" s="1"/>
  <c r="N5356" i="4"/>
  <c r="O5356" i="4" s="1"/>
  <c r="N2235" i="4"/>
  <c r="O2235" i="4" s="1"/>
  <c r="N5318" i="4"/>
  <c r="O5318" i="4" s="1"/>
  <c r="N5090" i="4"/>
  <c r="O5090" i="4" s="1"/>
  <c r="N4886" i="4"/>
  <c r="O4886" i="4" s="1"/>
  <c r="N4658" i="4"/>
  <c r="O4658" i="4" s="1"/>
  <c r="N4454" i="4"/>
  <c r="O4454" i="4" s="1"/>
  <c r="N4238" i="4"/>
  <c r="O4238" i="4" s="1"/>
  <c r="N4004" i="4"/>
  <c r="O4004" i="4" s="1"/>
  <c r="N5545" i="4"/>
  <c r="O5545" i="4" s="1"/>
  <c r="N5389" i="4"/>
  <c r="O5389" i="4" s="1"/>
  <c r="N5233" i="4"/>
  <c r="O5233" i="4" s="1"/>
  <c r="N5065" i="4"/>
  <c r="O5065" i="4" s="1"/>
  <c r="N4909" i="4"/>
  <c r="O4909" i="4" s="1"/>
  <c r="N5592" i="4"/>
  <c r="O5592" i="4" s="1"/>
  <c r="N5448" i="4"/>
  <c r="O5448" i="4" s="1"/>
  <c r="N5304" i="4"/>
  <c r="O5304" i="4" s="1"/>
  <c r="N4979" i="4"/>
  <c r="O4979" i="4" s="1"/>
  <c r="N4835" i="4"/>
  <c r="O4835" i="4" s="1"/>
  <c r="N4691" i="4"/>
  <c r="O4691" i="4" s="1"/>
  <c r="N4547" i="4"/>
  <c r="O4547" i="4" s="1"/>
  <c r="N4403" i="4"/>
  <c r="O4403" i="4" s="1"/>
  <c r="N4259" i="4"/>
  <c r="O4259" i="4" s="1"/>
  <c r="N4115" i="4"/>
  <c r="O4115" i="4" s="1"/>
  <c r="N3971" i="4"/>
  <c r="O3971" i="4" s="1"/>
  <c r="N3827" i="4"/>
  <c r="O3827" i="4" s="1"/>
  <c r="N3683" i="4"/>
  <c r="O3683" i="4" s="1"/>
  <c r="N3539" i="4"/>
  <c r="O3539" i="4" s="1"/>
  <c r="N3395" i="4"/>
  <c r="O3395" i="4" s="1"/>
  <c r="N3251" i="4"/>
  <c r="O3251" i="4" s="1"/>
  <c r="N3107" i="4"/>
  <c r="O3107" i="4" s="1"/>
  <c r="N4858" i="4"/>
  <c r="O4858" i="4" s="1"/>
  <c r="N4714" i="4"/>
  <c r="O4714" i="4" s="1"/>
  <c r="N4570" i="4"/>
  <c r="O4570" i="4" s="1"/>
  <c r="N4426" i="4"/>
  <c r="O4426" i="4" s="1"/>
  <c r="N4282" i="4"/>
  <c r="O4282" i="4" s="1"/>
  <c r="N4138" i="4"/>
  <c r="O4138" i="4" s="1"/>
  <c r="N3994" i="4"/>
  <c r="O3994" i="4" s="1"/>
  <c r="N3850" i="4"/>
  <c r="O3850" i="4" s="1"/>
  <c r="N3706" i="4"/>
  <c r="O3706" i="4" s="1"/>
  <c r="N5261" i="4"/>
  <c r="O5261" i="4" s="1"/>
  <c r="N5093" i="4"/>
  <c r="O5093" i="4" s="1"/>
  <c r="N4913" i="4"/>
  <c r="O4913" i="4" s="1"/>
  <c r="N4745" i="4"/>
  <c r="O4745" i="4" s="1"/>
  <c r="N4577" i="4"/>
  <c r="O4577" i="4" s="1"/>
  <c r="N4397" i="4"/>
  <c r="O4397" i="4" s="1"/>
  <c r="N4241" i="4"/>
  <c r="O4241" i="4" s="1"/>
  <c r="N4097" i="4"/>
  <c r="O4097" i="4" s="1"/>
  <c r="N3953" i="4"/>
  <c r="O3953" i="4" s="1"/>
  <c r="N3809" i="4"/>
  <c r="O3809" i="4" s="1"/>
  <c r="N3665" i="4"/>
  <c r="O3665" i="4" s="1"/>
  <c r="N5188" i="4"/>
  <c r="O5188" i="4" s="1"/>
  <c r="N5044" i="4"/>
  <c r="O5044" i="4" s="1"/>
  <c r="N4900" i="4"/>
  <c r="O4900" i="4" s="1"/>
  <c r="N4756" i="4"/>
  <c r="O4756" i="4" s="1"/>
  <c r="N4612" i="4"/>
  <c r="O4612" i="4" s="1"/>
  <c r="N4468" i="4"/>
  <c r="O4468" i="4" s="1"/>
  <c r="N4324" i="4"/>
  <c r="O4324" i="4" s="1"/>
  <c r="N4180" i="4"/>
  <c r="O4180" i="4" s="1"/>
  <c r="N4036" i="4"/>
  <c r="O4036" i="4" s="1"/>
  <c r="N3892" i="4"/>
  <c r="O3892" i="4" s="1"/>
  <c r="N3748" i="4"/>
  <c r="O3748" i="4" s="1"/>
  <c r="N4034" i="4"/>
  <c r="O4034" i="4" s="1"/>
  <c r="N3890" i="4"/>
  <c r="O3890" i="4" s="1"/>
  <c r="N3746" i="4"/>
  <c r="O3746" i="4" s="1"/>
  <c r="N3602" i="4"/>
  <c r="O3602" i="4" s="1"/>
  <c r="N3458" i="4"/>
  <c r="O3458" i="4" s="1"/>
  <c r="N3314" i="4"/>
  <c r="O3314" i="4" s="1"/>
  <c r="N3170" i="4"/>
  <c r="O3170" i="4" s="1"/>
  <c r="N3026" i="4"/>
  <c r="O3026" i="4" s="1"/>
  <c r="N2882" i="4"/>
  <c r="O2882" i="4" s="1"/>
  <c r="N2738" i="4"/>
  <c r="O2738" i="4" s="1"/>
  <c r="N2594" i="4"/>
  <c r="O2594" i="4" s="1"/>
  <c r="N2450" i="4"/>
  <c r="O2450" i="4" s="1"/>
  <c r="N4729" i="4"/>
  <c r="O4729" i="4" s="1"/>
  <c r="N4585" i="4"/>
  <c r="O4585" i="4" s="1"/>
  <c r="N4441" i="4"/>
  <c r="O4441" i="4" s="1"/>
  <c r="N4297" i="4"/>
  <c r="O4297" i="4" s="1"/>
  <c r="N4153" i="4"/>
  <c r="O4153" i="4" s="1"/>
  <c r="N4009" i="4"/>
  <c r="O4009" i="4" s="1"/>
  <c r="N3865" i="4"/>
  <c r="O3865" i="4" s="1"/>
  <c r="N3721" i="4"/>
  <c r="O3721" i="4" s="1"/>
  <c r="N3577" i="4"/>
  <c r="O3577" i="4" s="1"/>
  <c r="N3433" i="4"/>
  <c r="O3433" i="4" s="1"/>
  <c r="N3289" i="4"/>
  <c r="O3289" i="4" s="1"/>
  <c r="N3145" i="4"/>
  <c r="O3145" i="4" s="1"/>
  <c r="N3001" i="4"/>
  <c r="O3001" i="4" s="1"/>
  <c r="N5280" i="4"/>
  <c r="O5280" i="4" s="1"/>
  <c r="N5136" i="4"/>
  <c r="O5136" i="4" s="1"/>
  <c r="N4992" i="4"/>
  <c r="O4992" i="4" s="1"/>
  <c r="N4848" i="4"/>
  <c r="O4848" i="4" s="1"/>
  <c r="N4704" i="4"/>
  <c r="O4704" i="4" s="1"/>
  <c r="N4560" i="4"/>
  <c r="O4560" i="4" s="1"/>
  <c r="N4416" i="4"/>
  <c r="O4416" i="4" s="1"/>
  <c r="N4272" i="4"/>
  <c r="O4272" i="4" s="1"/>
  <c r="N4116" i="4"/>
  <c r="O4116" i="4" s="1"/>
  <c r="N3972" i="4"/>
  <c r="O3972" i="4" s="1"/>
  <c r="N3828" i="4"/>
  <c r="O3828" i="4" s="1"/>
  <c r="N3684" i="4"/>
  <c r="O3684" i="4" s="1"/>
  <c r="N2987" i="4"/>
  <c r="O2987" i="4" s="1"/>
  <c r="N2843" i="4"/>
  <c r="O2843" i="4" s="1"/>
  <c r="N2699" i="4"/>
  <c r="O2699" i="4" s="1"/>
  <c r="N2555" i="4"/>
  <c r="O2555" i="4" s="1"/>
  <c r="N2411" i="4"/>
  <c r="O2411" i="4" s="1"/>
  <c r="N2865" i="4"/>
  <c r="O2865" i="4" s="1"/>
  <c r="N4399" i="4"/>
  <c r="O4399" i="4" s="1"/>
  <c r="N5227" i="4"/>
  <c r="O5227" i="4" s="1"/>
  <c r="N4760" i="4"/>
  <c r="O4760" i="4" s="1"/>
  <c r="N1760" i="4"/>
  <c r="O1760" i="4" s="1"/>
  <c r="N896" i="4"/>
  <c r="O896" i="4" s="1"/>
  <c r="N1663" i="4"/>
  <c r="O1663" i="4" s="1"/>
  <c r="N1003" i="4"/>
  <c r="O1003" i="4" s="1"/>
  <c r="N548" i="4"/>
  <c r="O548" i="4" s="1"/>
  <c r="N5295" i="4"/>
  <c r="O5295" i="4" s="1"/>
  <c r="N4695" i="4"/>
  <c r="O4695" i="4" s="1"/>
  <c r="N4119" i="4"/>
  <c r="O4119" i="4" s="1"/>
  <c r="N3543" i="4"/>
  <c r="O3543" i="4" s="1"/>
  <c r="N5442" i="4"/>
  <c r="O5442" i="4" s="1"/>
  <c r="N3231" i="4"/>
  <c r="O3231" i="4" s="1"/>
  <c r="N2799" i="4"/>
  <c r="O2799" i="4" s="1"/>
  <c r="N5426" i="4"/>
  <c r="O5426" i="4" s="1"/>
  <c r="N5435" i="4"/>
  <c r="O5435" i="4" s="1"/>
  <c r="N5434" i="4"/>
  <c r="O5434" i="4" s="1"/>
  <c r="N5002" i="4"/>
  <c r="O5002" i="4" s="1"/>
  <c r="N4878" i="4"/>
  <c r="O4878" i="4" s="1"/>
  <c r="N4446" i="4"/>
  <c r="O4446" i="4" s="1"/>
  <c r="N4014" i="4"/>
  <c r="O4014" i="4" s="1"/>
  <c r="N3582" i="4"/>
  <c r="O3582" i="4" s="1"/>
  <c r="N5680" i="4"/>
  <c r="O5680" i="4" s="1"/>
  <c r="N5344" i="4"/>
  <c r="O5344" i="4" s="1"/>
  <c r="N2211" i="4"/>
  <c r="O2211" i="4" s="1"/>
  <c r="N5294" i="4"/>
  <c r="O5294" i="4" s="1"/>
  <c r="N5066" i="4"/>
  <c r="O5066" i="4" s="1"/>
  <c r="N4862" i="4"/>
  <c r="O4862" i="4" s="1"/>
  <c r="N4634" i="4"/>
  <c r="O4634" i="4" s="1"/>
  <c r="N4430" i="4"/>
  <c r="O4430" i="4" s="1"/>
  <c r="N4226" i="4"/>
  <c r="O4226" i="4" s="1"/>
  <c r="N5533" i="4"/>
  <c r="O5533" i="4" s="1"/>
  <c r="N5377" i="4"/>
  <c r="O5377" i="4" s="1"/>
  <c r="N5209" i="4"/>
  <c r="O5209" i="4" s="1"/>
  <c r="N5053" i="4"/>
  <c r="O5053" i="4" s="1"/>
  <c r="N4897" i="4"/>
  <c r="O4897" i="4" s="1"/>
  <c r="N5580" i="4"/>
  <c r="O5580" i="4" s="1"/>
  <c r="N5436" i="4"/>
  <c r="O5436" i="4" s="1"/>
  <c r="N5111" i="4"/>
  <c r="O5111" i="4" s="1"/>
  <c r="N4967" i="4"/>
  <c r="O4967" i="4" s="1"/>
  <c r="N4823" i="4"/>
  <c r="O4823" i="4" s="1"/>
  <c r="N4679" i="4"/>
  <c r="O4679" i="4" s="1"/>
  <c r="N4535" i="4"/>
  <c r="O4535" i="4" s="1"/>
  <c r="N4391" i="4"/>
  <c r="O4391" i="4" s="1"/>
  <c r="N4247" i="4"/>
  <c r="O4247" i="4" s="1"/>
  <c r="N4103" i="4"/>
  <c r="O4103" i="4" s="1"/>
  <c r="N3959" i="4"/>
  <c r="O3959" i="4" s="1"/>
  <c r="N3815" i="4"/>
  <c r="O3815" i="4" s="1"/>
  <c r="N3671" i="4"/>
  <c r="O3671" i="4" s="1"/>
  <c r="N3527" i="4"/>
  <c r="O3527" i="4" s="1"/>
  <c r="N3383" i="4"/>
  <c r="O3383" i="4" s="1"/>
  <c r="N3239" i="4"/>
  <c r="O3239" i="4" s="1"/>
  <c r="N3095" i="4"/>
  <c r="O3095" i="4" s="1"/>
  <c r="N4846" i="4"/>
  <c r="O4846" i="4" s="1"/>
  <c r="N4702" i="4"/>
  <c r="O4702" i="4" s="1"/>
  <c r="N4558" i="4"/>
  <c r="O4558" i="4" s="1"/>
  <c r="N4414" i="4"/>
  <c r="O4414" i="4" s="1"/>
  <c r="N4270" i="4"/>
  <c r="O4270" i="4" s="1"/>
  <c r="N4126" i="4"/>
  <c r="O4126" i="4" s="1"/>
  <c r="N3982" i="4"/>
  <c r="O3982" i="4" s="1"/>
  <c r="N3838" i="4"/>
  <c r="O3838" i="4" s="1"/>
  <c r="N3694" i="4"/>
  <c r="O3694" i="4" s="1"/>
  <c r="N5249" i="4"/>
  <c r="O5249" i="4" s="1"/>
  <c r="N4901" i="4"/>
  <c r="O4901" i="4" s="1"/>
  <c r="N4733" i="4"/>
  <c r="O4733" i="4" s="1"/>
  <c r="N4553" i="4"/>
  <c r="O4553" i="4" s="1"/>
  <c r="N4385" i="4"/>
  <c r="O4385" i="4" s="1"/>
  <c r="N4229" i="4"/>
  <c r="O4229" i="4" s="1"/>
  <c r="N4085" i="4"/>
  <c r="O4085" i="4" s="1"/>
  <c r="N3941" i="4"/>
  <c r="O3941" i="4" s="1"/>
  <c r="N3797" i="4"/>
  <c r="O3797" i="4" s="1"/>
  <c r="N3653" i="4"/>
  <c r="O3653" i="4" s="1"/>
  <c r="N5176" i="4"/>
  <c r="O5176" i="4" s="1"/>
  <c r="N5032" i="4"/>
  <c r="O5032" i="4" s="1"/>
  <c r="N4888" i="4"/>
  <c r="O4888" i="4" s="1"/>
  <c r="N4744" i="4"/>
  <c r="O4744" i="4" s="1"/>
  <c r="N4600" i="4"/>
  <c r="O4600" i="4" s="1"/>
  <c r="N4456" i="4"/>
  <c r="O4456" i="4" s="1"/>
  <c r="N4312" i="4"/>
  <c r="O4312" i="4" s="1"/>
  <c r="N4168" i="4"/>
  <c r="O4168" i="4" s="1"/>
  <c r="N4024" i="4"/>
  <c r="O4024" i="4" s="1"/>
  <c r="N3880" i="4"/>
  <c r="O3880" i="4" s="1"/>
  <c r="N3736" i="4"/>
  <c r="O3736" i="4" s="1"/>
  <c r="N4022" i="4"/>
  <c r="O4022" i="4" s="1"/>
  <c r="N3878" i="4"/>
  <c r="O3878" i="4" s="1"/>
  <c r="N3734" i="4"/>
  <c r="O3734" i="4" s="1"/>
  <c r="N3590" i="4"/>
  <c r="O3590" i="4" s="1"/>
  <c r="N3446" i="4"/>
  <c r="O3446" i="4" s="1"/>
  <c r="N3302" i="4"/>
  <c r="O3302" i="4" s="1"/>
  <c r="N3158" i="4"/>
  <c r="O3158" i="4" s="1"/>
  <c r="N3014" i="4"/>
  <c r="O3014" i="4" s="1"/>
  <c r="N2870" i="4"/>
  <c r="O2870" i="4" s="1"/>
  <c r="N2726" i="4"/>
  <c r="O2726" i="4" s="1"/>
  <c r="N2582" i="4"/>
  <c r="O2582" i="4" s="1"/>
  <c r="N2438" i="4"/>
  <c r="O2438" i="4" s="1"/>
  <c r="N4717" i="4"/>
  <c r="O4717" i="4" s="1"/>
  <c r="N4573" i="4"/>
  <c r="O4573" i="4" s="1"/>
  <c r="N4429" i="4"/>
  <c r="O4429" i="4" s="1"/>
  <c r="N4285" i="4"/>
  <c r="O4285" i="4" s="1"/>
  <c r="N4141" i="4"/>
  <c r="O4141" i="4" s="1"/>
  <c r="N3997" i="4"/>
  <c r="O3997" i="4" s="1"/>
  <c r="N3853" i="4"/>
  <c r="O3853" i="4" s="1"/>
  <c r="N3709" i="4"/>
  <c r="O3709" i="4" s="1"/>
  <c r="N3565" i="4"/>
  <c r="O3565" i="4" s="1"/>
  <c r="N3421" i="4"/>
  <c r="O3421" i="4" s="1"/>
  <c r="N3277" i="4"/>
  <c r="O3277" i="4" s="1"/>
  <c r="N3133" i="4"/>
  <c r="O3133" i="4" s="1"/>
  <c r="N2989" i="4"/>
  <c r="O2989" i="4" s="1"/>
  <c r="N5268" i="4"/>
  <c r="O5268" i="4" s="1"/>
  <c r="N5124" i="4"/>
  <c r="O5124" i="4" s="1"/>
  <c r="N4980" i="4"/>
  <c r="O4980" i="4" s="1"/>
  <c r="N4836" i="4"/>
  <c r="O4836" i="4" s="1"/>
  <c r="N4692" i="4"/>
  <c r="O4692" i="4" s="1"/>
  <c r="N4548" i="4"/>
  <c r="O4548" i="4" s="1"/>
  <c r="N4404" i="4"/>
  <c r="O4404" i="4" s="1"/>
  <c r="N4260" i="4"/>
  <c r="O4260" i="4" s="1"/>
  <c r="N4104" i="4"/>
  <c r="O4104" i="4" s="1"/>
  <c r="N3960" i="4"/>
  <c r="O3960" i="4" s="1"/>
  <c r="N3816" i="4"/>
  <c r="O3816" i="4" s="1"/>
  <c r="N3672" i="4"/>
  <c r="O3672" i="4" s="1"/>
  <c r="N2975" i="4"/>
  <c r="O2975" i="4" s="1"/>
  <c r="N2831" i="4"/>
  <c r="O2831" i="4" s="1"/>
  <c r="N2687" i="4"/>
  <c r="O2687" i="4" s="1"/>
  <c r="N2543" i="4"/>
  <c r="O2543" i="4" s="1"/>
  <c r="N2399" i="4"/>
  <c r="O2399" i="4" s="1"/>
  <c r="N2255" i="4"/>
  <c r="O2255" i="4" s="1"/>
  <c r="N2111" i="4"/>
  <c r="O2111" i="4" s="1"/>
  <c r="N3574" i="4"/>
  <c r="O3574" i="4" s="1"/>
  <c r="N3430" i="4"/>
  <c r="O3430" i="4" s="1"/>
  <c r="N3286" i="4"/>
  <c r="O3286" i="4" s="1"/>
  <c r="N3142" i="4"/>
  <c r="O3142" i="4" s="1"/>
  <c r="N2998" i="4"/>
  <c r="O2998" i="4" s="1"/>
  <c r="N2709" i="4"/>
  <c r="O2709" i="4" s="1"/>
  <c r="N369" i="4"/>
  <c r="O369" i="4" s="1"/>
  <c r="N3907" i="4"/>
  <c r="O3907" i="4" s="1"/>
  <c r="N4700" i="4"/>
  <c r="O4700" i="4" s="1"/>
  <c r="N1748" i="4"/>
  <c r="O1748" i="4" s="1"/>
  <c r="N884" i="4"/>
  <c r="O884" i="4" s="1"/>
  <c r="N1627" i="4"/>
  <c r="O1627" i="4" s="1"/>
  <c r="N967" i="4"/>
  <c r="O967" i="4" s="1"/>
  <c r="N536" i="4"/>
  <c r="O536" i="4" s="1"/>
  <c r="N5283" i="4"/>
  <c r="O5283" i="4" s="1"/>
  <c r="N4683" i="4"/>
  <c r="O4683" i="4" s="1"/>
  <c r="N4107" i="4"/>
  <c r="O4107" i="4" s="1"/>
  <c r="N3531" i="4"/>
  <c r="O3531" i="4" s="1"/>
  <c r="N5430" i="4"/>
  <c r="O5430" i="4" s="1"/>
  <c r="N3219" i="4"/>
  <c r="O3219" i="4" s="1"/>
  <c r="N2787" i="4"/>
  <c r="O2787" i="4" s="1"/>
  <c r="N5423" i="4"/>
  <c r="O5423" i="4" s="1"/>
  <c r="N5422" i="4"/>
  <c r="O5422" i="4" s="1"/>
  <c r="N4990" i="4"/>
  <c r="O4990" i="4" s="1"/>
  <c r="N4866" i="4"/>
  <c r="O4866" i="4" s="1"/>
  <c r="N4434" i="4"/>
  <c r="O4434" i="4" s="1"/>
  <c r="N4002" i="4"/>
  <c r="O4002" i="4" s="1"/>
  <c r="N3570" i="4"/>
  <c r="O3570" i="4" s="1"/>
  <c r="N5644" i="4"/>
  <c r="O5644" i="4" s="1"/>
  <c r="N2475" i="4"/>
  <c r="O2475" i="4" s="1"/>
  <c r="N2199" i="4"/>
  <c r="O2199" i="4" s="1"/>
  <c r="N5258" i="4"/>
  <c r="O5258" i="4" s="1"/>
  <c r="N5054" i="4"/>
  <c r="O5054" i="4" s="1"/>
  <c r="N4826" i="4"/>
  <c r="O4826" i="4" s="1"/>
  <c r="N4622" i="4"/>
  <c r="O4622" i="4" s="1"/>
  <c r="N4394" i="4"/>
  <c r="O4394" i="4" s="1"/>
  <c r="N4202" i="4"/>
  <c r="O4202" i="4" s="1"/>
  <c r="N5677" i="4"/>
  <c r="O5677" i="4" s="1"/>
  <c r="N5521" i="4"/>
  <c r="O5521" i="4" s="1"/>
  <c r="N5353" i="4"/>
  <c r="O5353" i="4" s="1"/>
  <c r="N5197" i="4"/>
  <c r="O5197" i="4" s="1"/>
  <c r="N5041" i="4"/>
  <c r="O5041" i="4" s="1"/>
  <c r="N4885" i="4"/>
  <c r="O4885" i="4" s="1"/>
  <c r="N5568" i="4"/>
  <c r="O5568" i="4" s="1"/>
  <c r="N5424" i="4"/>
  <c r="O5424" i="4" s="1"/>
  <c r="N5099" i="4"/>
  <c r="O5099" i="4" s="1"/>
  <c r="N4811" i="4"/>
  <c r="O4811" i="4" s="1"/>
  <c r="N4667" i="4"/>
  <c r="O4667" i="4" s="1"/>
  <c r="N4523" i="4"/>
  <c r="O4523" i="4" s="1"/>
  <c r="N4379" i="4"/>
  <c r="O4379" i="4" s="1"/>
  <c r="N4235" i="4"/>
  <c r="O4235" i="4" s="1"/>
  <c r="N4091" i="4"/>
  <c r="O4091" i="4" s="1"/>
  <c r="N3947" i="4"/>
  <c r="O3947" i="4" s="1"/>
  <c r="N3803" i="4"/>
  <c r="O3803" i="4" s="1"/>
  <c r="N3659" i="4"/>
  <c r="O3659" i="4" s="1"/>
  <c r="N3515" i="4"/>
  <c r="O3515" i="4" s="1"/>
  <c r="N3371" i="4"/>
  <c r="O3371" i="4" s="1"/>
  <c r="N3227" i="4"/>
  <c r="O3227" i="4" s="1"/>
  <c r="N3083" i="4"/>
  <c r="O3083" i="4" s="1"/>
  <c r="N4834" i="4"/>
  <c r="O4834" i="4" s="1"/>
  <c r="N4690" i="4"/>
  <c r="O4690" i="4" s="1"/>
  <c r="N4546" i="4"/>
  <c r="O4546" i="4" s="1"/>
  <c r="N4402" i="4"/>
  <c r="O4402" i="4" s="1"/>
  <c r="N4258" i="4"/>
  <c r="O4258" i="4" s="1"/>
  <c r="N4114" i="4"/>
  <c r="O4114" i="4" s="1"/>
  <c r="N3970" i="4"/>
  <c r="O3970" i="4" s="1"/>
  <c r="N3826" i="4"/>
  <c r="O3826" i="4" s="1"/>
  <c r="N3682" i="4"/>
  <c r="O3682" i="4" s="1"/>
  <c r="N5237" i="4"/>
  <c r="O5237" i="4" s="1"/>
  <c r="N5057" i="4"/>
  <c r="O5057" i="4" s="1"/>
  <c r="N4889" i="4"/>
  <c r="O4889" i="4" s="1"/>
  <c r="N4721" i="4"/>
  <c r="O4721" i="4" s="1"/>
  <c r="N4541" i="4"/>
  <c r="O4541" i="4" s="1"/>
  <c r="N4373" i="4"/>
  <c r="O4373" i="4" s="1"/>
  <c r="N4217" i="4"/>
  <c r="O4217" i="4" s="1"/>
  <c r="N4073" i="4"/>
  <c r="O4073" i="4" s="1"/>
  <c r="N3929" i="4"/>
  <c r="O3929" i="4" s="1"/>
  <c r="N3785" i="4"/>
  <c r="O3785" i="4" s="1"/>
  <c r="N3641" i="4"/>
  <c r="O3641" i="4" s="1"/>
  <c r="N5164" i="4"/>
  <c r="O5164" i="4" s="1"/>
  <c r="N5020" i="4"/>
  <c r="O5020" i="4" s="1"/>
  <c r="N4876" i="4"/>
  <c r="O4876" i="4" s="1"/>
  <c r="N4732" i="4"/>
  <c r="O4732" i="4" s="1"/>
  <c r="N4588" i="4"/>
  <c r="O4588" i="4" s="1"/>
  <c r="N4444" i="4"/>
  <c r="O4444" i="4" s="1"/>
  <c r="N4300" i="4"/>
  <c r="O4300" i="4" s="1"/>
  <c r="N4156" i="4"/>
  <c r="O4156" i="4" s="1"/>
  <c r="N4012" i="4"/>
  <c r="O4012" i="4" s="1"/>
  <c r="N3868" i="4"/>
  <c r="O3868" i="4" s="1"/>
  <c r="N3724" i="4"/>
  <c r="O3724" i="4" s="1"/>
  <c r="N4010" i="4"/>
  <c r="O4010" i="4" s="1"/>
  <c r="N3866" i="4"/>
  <c r="O3866" i="4" s="1"/>
  <c r="N3722" i="4"/>
  <c r="O3722" i="4" s="1"/>
  <c r="N3578" i="4"/>
  <c r="O3578" i="4" s="1"/>
  <c r="N3434" i="4"/>
  <c r="O3434" i="4" s="1"/>
  <c r="N3290" i="4"/>
  <c r="O3290" i="4" s="1"/>
  <c r="N3146" i="4"/>
  <c r="O3146" i="4" s="1"/>
  <c r="N3002" i="4"/>
  <c r="O3002" i="4" s="1"/>
  <c r="N2858" i="4"/>
  <c r="O2858" i="4" s="1"/>
  <c r="N2714" i="4"/>
  <c r="O2714" i="4" s="1"/>
  <c r="N2570" i="4"/>
  <c r="O2570" i="4" s="1"/>
  <c r="N2426" i="4"/>
  <c r="O2426" i="4" s="1"/>
  <c r="N4705" i="4"/>
  <c r="O4705" i="4" s="1"/>
  <c r="N4561" i="4"/>
  <c r="O4561" i="4" s="1"/>
  <c r="N4417" i="4"/>
  <c r="O4417" i="4" s="1"/>
  <c r="N4273" i="4"/>
  <c r="O4273" i="4" s="1"/>
  <c r="N4129" i="4"/>
  <c r="O4129" i="4" s="1"/>
  <c r="N3985" i="4"/>
  <c r="O3985" i="4" s="1"/>
  <c r="N3841" i="4"/>
  <c r="O3841" i="4" s="1"/>
  <c r="N3697" i="4"/>
  <c r="O3697" i="4" s="1"/>
  <c r="N3553" i="4"/>
  <c r="O3553" i="4" s="1"/>
  <c r="N3409" i="4"/>
  <c r="O3409" i="4" s="1"/>
  <c r="N3265" i="4"/>
  <c r="O3265" i="4" s="1"/>
  <c r="N3121" i="4"/>
  <c r="O3121" i="4" s="1"/>
  <c r="N2977" i="4"/>
  <c r="O2977" i="4" s="1"/>
  <c r="N5256" i="4"/>
  <c r="O5256" i="4" s="1"/>
  <c r="N5112" i="4"/>
  <c r="O5112" i="4" s="1"/>
  <c r="N4968" i="4"/>
  <c r="O4968" i="4" s="1"/>
  <c r="N4824" i="4"/>
  <c r="O4824" i="4" s="1"/>
  <c r="N4680" i="4"/>
  <c r="O4680" i="4" s="1"/>
  <c r="N4536" i="4"/>
  <c r="O4536" i="4" s="1"/>
  <c r="N4392" i="4"/>
  <c r="O4392" i="4" s="1"/>
  <c r="N4248" i="4"/>
  <c r="O4248" i="4" s="1"/>
  <c r="N4092" i="4"/>
  <c r="O4092" i="4" s="1"/>
  <c r="N3948" i="4"/>
  <c r="O3948" i="4" s="1"/>
  <c r="N3804" i="4"/>
  <c r="O3804" i="4" s="1"/>
  <c r="N3660" i="4"/>
  <c r="O3660" i="4" s="1"/>
  <c r="N2963" i="4"/>
  <c r="O2963" i="4" s="1"/>
  <c r="N2819" i="4"/>
  <c r="O2819" i="4" s="1"/>
  <c r="N2675" i="4"/>
  <c r="O2675" i="4" s="1"/>
  <c r="N2531" i="4"/>
  <c r="O2531" i="4" s="1"/>
  <c r="N2387" i="4"/>
  <c r="O2387" i="4" s="1"/>
  <c r="N2243" i="4"/>
  <c r="O2243" i="4" s="1"/>
  <c r="N2984" i="4"/>
  <c r="O2984" i="4" s="1"/>
  <c r="N4712" i="4"/>
  <c r="O4712" i="4" s="1"/>
  <c r="N3752" i="4"/>
  <c r="O3752" i="4" s="1"/>
  <c r="N1616" i="4"/>
  <c r="O1616" i="4" s="1"/>
  <c r="N2443" i="4"/>
  <c r="O2443" i="4" s="1"/>
  <c r="N1195" i="4"/>
  <c r="O1195" i="4" s="1"/>
  <c r="N847" i="4"/>
  <c r="O847" i="4" s="1"/>
  <c r="N476" i="4"/>
  <c r="O476" i="4" s="1"/>
  <c r="N5223" i="4"/>
  <c r="O5223" i="4" s="1"/>
  <c r="N4623" i="4"/>
  <c r="O4623" i="4" s="1"/>
  <c r="N4047" i="4"/>
  <c r="O4047" i="4" s="1"/>
  <c r="N3507" i="4"/>
  <c r="O3507" i="4" s="1"/>
  <c r="N5406" i="4"/>
  <c r="O5406" i="4" s="1"/>
  <c r="N3195" i="4"/>
  <c r="O3195" i="4" s="1"/>
  <c r="N2763" i="4"/>
  <c r="O2763" i="4" s="1"/>
  <c r="N5399" i="4"/>
  <c r="O5399" i="4" s="1"/>
  <c r="N5398" i="4"/>
  <c r="O5398" i="4" s="1"/>
  <c r="N5274" i="4"/>
  <c r="O5274" i="4" s="1"/>
  <c r="N4842" i="4"/>
  <c r="O4842" i="4" s="1"/>
  <c r="N4410" i="4"/>
  <c r="O4410" i="4" s="1"/>
  <c r="N3978" i="4"/>
  <c r="O3978" i="4" s="1"/>
  <c r="N3546" i="4"/>
  <c r="O3546" i="4" s="1"/>
  <c r="N5681" i="4"/>
  <c r="O5681" i="4" s="1"/>
  <c r="N5632" i="4"/>
  <c r="O5632" i="4" s="1"/>
  <c r="N2463" i="4"/>
  <c r="O2463" i="4" s="1"/>
  <c r="N2187" i="4"/>
  <c r="O2187" i="4" s="1"/>
  <c r="N5246" i="4"/>
  <c r="O5246" i="4" s="1"/>
  <c r="N5042" i="4"/>
  <c r="O5042" i="4" s="1"/>
  <c r="N4814" i="4"/>
  <c r="O4814" i="4" s="1"/>
  <c r="N4610" i="4"/>
  <c r="O4610" i="4" s="1"/>
  <c r="N4382" i="4"/>
  <c r="O4382" i="4" s="1"/>
  <c r="N4190" i="4"/>
  <c r="O4190" i="4" s="1"/>
  <c r="N5665" i="4"/>
  <c r="O5665" i="4" s="1"/>
  <c r="N5497" i="4"/>
  <c r="O5497" i="4" s="1"/>
  <c r="N5341" i="4"/>
  <c r="O5341" i="4" s="1"/>
  <c r="N5185" i="4"/>
  <c r="O5185" i="4" s="1"/>
  <c r="N5029" i="4"/>
  <c r="O5029" i="4" s="1"/>
  <c r="N4873" i="4"/>
  <c r="O4873" i="4" s="1"/>
  <c r="N5556" i="4"/>
  <c r="O5556" i="4" s="1"/>
  <c r="N5412" i="4"/>
  <c r="O5412" i="4" s="1"/>
  <c r="N5087" i="4"/>
  <c r="O5087" i="4" s="1"/>
  <c r="N4943" i="4"/>
  <c r="O4943" i="4" s="1"/>
  <c r="N4799" i="4"/>
  <c r="O4799" i="4" s="1"/>
  <c r="N4655" i="4"/>
  <c r="O4655" i="4" s="1"/>
  <c r="N4511" i="4"/>
  <c r="O4511" i="4" s="1"/>
  <c r="N4367" i="4"/>
  <c r="O4367" i="4" s="1"/>
  <c r="N4223" i="4"/>
  <c r="O4223" i="4" s="1"/>
  <c r="N4079" i="4"/>
  <c r="O4079" i="4" s="1"/>
  <c r="N3935" i="4"/>
  <c r="O3935" i="4" s="1"/>
  <c r="N3791" i="4"/>
  <c r="O3791" i="4" s="1"/>
  <c r="N3647" i="4"/>
  <c r="O3647" i="4" s="1"/>
  <c r="N3503" i="4"/>
  <c r="O3503" i="4" s="1"/>
  <c r="N3359" i="4"/>
  <c r="O3359" i="4" s="1"/>
  <c r="N3215" i="4"/>
  <c r="O3215" i="4" s="1"/>
  <c r="N4966" i="4"/>
  <c r="O4966" i="4" s="1"/>
  <c r="N4822" i="4"/>
  <c r="O4822" i="4" s="1"/>
  <c r="N4678" i="4"/>
  <c r="O4678" i="4" s="1"/>
  <c r="N4534" i="4"/>
  <c r="O4534" i="4" s="1"/>
  <c r="N4390" i="4"/>
  <c r="O4390" i="4" s="1"/>
  <c r="N4246" i="4"/>
  <c r="O4246" i="4" s="1"/>
  <c r="N4102" i="4"/>
  <c r="O4102" i="4" s="1"/>
  <c r="N3958" i="4"/>
  <c r="O3958" i="4" s="1"/>
  <c r="N3814" i="4"/>
  <c r="O3814" i="4" s="1"/>
  <c r="N3670" i="4"/>
  <c r="O3670" i="4" s="1"/>
  <c r="N5225" i="4"/>
  <c r="O5225" i="4" s="1"/>
  <c r="N5045" i="4"/>
  <c r="O5045" i="4" s="1"/>
  <c r="N4877" i="4"/>
  <c r="O4877" i="4" s="1"/>
  <c r="N4697" i="4"/>
  <c r="O4697" i="4" s="1"/>
  <c r="N4529" i="4"/>
  <c r="O4529" i="4" s="1"/>
  <c r="N4361" i="4"/>
  <c r="O4361" i="4" s="1"/>
  <c r="N4205" i="4"/>
  <c r="O4205" i="4" s="1"/>
  <c r="N4061" i="4"/>
  <c r="O4061" i="4" s="1"/>
  <c r="N3917" i="4"/>
  <c r="O3917" i="4" s="1"/>
  <c r="N3773" i="4"/>
  <c r="O3773" i="4" s="1"/>
  <c r="N3629" i="4"/>
  <c r="O3629" i="4" s="1"/>
  <c r="N5152" i="4"/>
  <c r="O5152" i="4" s="1"/>
  <c r="N5008" i="4"/>
  <c r="O5008" i="4" s="1"/>
  <c r="N4864" i="4"/>
  <c r="O4864" i="4" s="1"/>
  <c r="N4720" i="4"/>
  <c r="O4720" i="4" s="1"/>
  <c r="N4576" i="4"/>
  <c r="O4576" i="4" s="1"/>
  <c r="N4432" i="4"/>
  <c r="O4432" i="4" s="1"/>
  <c r="N4288" i="4"/>
  <c r="O4288" i="4" s="1"/>
  <c r="N4144" i="4"/>
  <c r="O4144" i="4" s="1"/>
  <c r="N4000" i="4"/>
  <c r="O4000" i="4" s="1"/>
  <c r="N3856" i="4"/>
  <c r="O3856" i="4" s="1"/>
  <c r="N3712" i="4"/>
  <c r="O3712" i="4" s="1"/>
  <c r="N3998" i="4"/>
  <c r="O3998" i="4" s="1"/>
  <c r="N3854" i="4"/>
  <c r="O3854" i="4" s="1"/>
  <c r="N3710" i="4"/>
  <c r="O3710" i="4" s="1"/>
  <c r="N3566" i="4"/>
  <c r="O3566" i="4" s="1"/>
  <c r="N3422" i="4"/>
  <c r="O3422" i="4" s="1"/>
  <c r="N3278" i="4"/>
  <c r="O3278" i="4" s="1"/>
  <c r="N3134" i="4"/>
  <c r="O3134" i="4" s="1"/>
  <c r="N2990" i="4"/>
  <c r="O2990" i="4" s="1"/>
  <c r="N2846" i="4"/>
  <c r="O2846" i="4" s="1"/>
  <c r="N2702" i="4"/>
  <c r="O2702" i="4" s="1"/>
  <c r="N2558" i="4"/>
  <c r="O2558" i="4" s="1"/>
  <c r="N2414" i="4"/>
  <c r="O2414" i="4" s="1"/>
  <c r="N4693" i="4"/>
  <c r="O4693" i="4" s="1"/>
  <c r="N4549" i="4"/>
  <c r="O4549" i="4" s="1"/>
  <c r="N4405" i="4"/>
  <c r="O4405" i="4" s="1"/>
  <c r="N4261" i="4"/>
  <c r="O4261" i="4" s="1"/>
  <c r="N4117" i="4"/>
  <c r="O4117" i="4" s="1"/>
  <c r="N3973" i="4"/>
  <c r="O3973" i="4" s="1"/>
  <c r="N3829" i="4"/>
  <c r="O3829" i="4" s="1"/>
  <c r="N3685" i="4"/>
  <c r="O3685" i="4" s="1"/>
  <c r="N3541" i="4"/>
  <c r="O3541" i="4" s="1"/>
  <c r="N3397" i="4"/>
  <c r="O3397" i="4" s="1"/>
  <c r="N3253" i="4"/>
  <c r="O3253" i="4" s="1"/>
  <c r="N3109" i="4"/>
  <c r="O3109" i="4" s="1"/>
  <c r="N2965" i="4"/>
  <c r="O2965" i="4" s="1"/>
  <c r="N5244" i="4"/>
  <c r="O5244" i="4" s="1"/>
  <c r="N5100" i="4"/>
  <c r="O5100" i="4" s="1"/>
  <c r="N4956" i="4"/>
  <c r="O4956" i="4" s="1"/>
  <c r="N4812" i="4"/>
  <c r="O4812" i="4" s="1"/>
  <c r="N4668" i="4"/>
  <c r="O4668" i="4" s="1"/>
  <c r="N4524" i="4"/>
  <c r="O4524" i="4" s="1"/>
  <c r="N4380" i="4"/>
  <c r="O4380" i="4" s="1"/>
  <c r="N4236" i="4"/>
  <c r="O4236" i="4" s="1"/>
  <c r="N4080" i="4"/>
  <c r="O4080" i="4" s="1"/>
  <c r="N3936" i="4"/>
  <c r="O3936" i="4" s="1"/>
  <c r="N3792" i="4"/>
  <c r="O3792" i="4" s="1"/>
  <c r="N3648" i="4"/>
  <c r="O3648" i="4" s="1"/>
  <c r="N1389" i="4"/>
  <c r="O1389" i="4" s="1"/>
  <c r="N2960" i="4"/>
  <c r="O2960" i="4" s="1"/>
  <c r="N3932" i="4"/>
  <c r="O3932" i="4" s="1"/>
  <c r="N3692" i="4"/>
  <c r="O3692" i="4" s="1"/>
  <c r="N1604" i="4"/>
  <c r="O1604" i="4" s="1"/>
  <c r="N2395" i="4"/>
  <c r="O2395" i="4" s="1"/>
  <c r="N1183" i="4"/>
  <c r="O1183" i="4" s="1"/>
  <c r="N404" i="4"/>
  <c r="O404" i="4" s="1"/>
  <c r="N5127" i="4"/>
  <c r="O5127" i="4" s="1"/>
  <c r="N4551" i="4"/>
  <c r="O4551" i="4" s="1"/>
  <c r="N3975" i="4"/>
  <c r="O3975" i="4" s="1"/>
  <c r="N5547" i="4"/>
  <c r="O5547" i="4" s="1"/>
  <c r="N5370" i="4"/>
  <c r="O5370" i="4" s="1"/>
  <c r="N3159" i="4"/>
  <c r="O3159" i="4" s="1"/>
  <c r="N2727" i="4"/>
  <c r="O2727" i="4" s="1"/>
  <c r="N5363" i="4"/>
  <c r="O5363" i="4" s="1"/>
  <c r="N5362" i="4"/>
  <c r="O5362" i="4" s="1"/>
  <c r="N5238" i="4"/>
  <c r="O5238" i="4" s="1"/>
  <c r="N4806" i="4"/>
  <c r="O4806" i="4" s="1"/>
  <c r="N4374" i="4"/>
  <c r="O4374" i="4" s="1"/>
  <c r="N3942" i="4"/>
  <c r="O3942" i="4" s="1"/>
  <c r="N3510" i="4"/>
  <c r="O3510" i="4" s="1"/>
  <c r="N5633" i="4"/>
  <c r="O5633" i="4" s="1"/>
  <c r="N5572" i="4"/>
  <c r="O5572" i="4" s="1"/>
  <c r="N2439" i="4"/>
  <c r="O2439" i="4" s="1"/>
  <c r="N2175" i="4"/>
  <c r="O2175" i="4" s="1"/>
  <c r="N5234" i="4"/>
  <c r="O5234" i="4" s="1"/>
  <c r="N5030" i="4"/>
  <c r="O5030" i="4" s="1"/>
  <c r="N4802" i="4"/>
  <c r="O4802" i="4" s="1"/>
  <c r="N4598" i="4"/>
  <c r="O4598" i="4" s="1"/>
  <c r="N4370" i="4"/>
  <c r="O4370" i="4" s="1"/>
  <c r="N4178" i="4"/>
  <c r="O4178" i="4" s="1"/>
  <c r="N5641" i="4"/>
  <c r="O5641" i="4" s="1"/>
  <c r="N5485" i="4"/>
  <c r="O5485" i="4" s="1"/>
  <c r="N5329" i="4"/>
  <c r="O5329" i="4" s="1"/>
  <c r="N5173" i="4"/>
  <c r="O5173" i="4" s="1"/>
  <c r="N5017" i="4"/>
  <c r="O5017" i="4" s="1"/>
  <c r="N4861" i="4"/>
  <c r="O4861" i="4" s="1"/>
  <c r="N5544" i="4"/>
  <c r="O5544" i="4" s="1"/>
  <c r="N5400" i="4"/>
  <c r="O5400" i="4" s="1"/>
  <c r="N5075" i="4"/>
  <c r="O5075" i="4" s="1"/>
  <c r="N4931" i="4"/>
  <c r="O4931" i="4" s="1"/>
  <c r="N4787" i="4"/>
  <c r="O4787" i="4" s="1"/>
  <c r="N4643" i="4"/>
  <c r="O4643" i="4" s="1"/>
  <c r="N4499" i="4"/>
  <c r="O4499" i="4" s="1"/>
  <c r="N4355" i="4"/>
  <c r="O4355" i="4" s="1"/>
  <c r="N4211" i="4"/>
  <c r="O4211" i="4" s="1"/>
  <c r="N4067" i="4"/>
  <c r="O4067" i="4" s="1"/>
  <c r="N3923" i="4"/>
  <c r="O3923" i="4" s="1"/>
  <c r="N3779" i="4"/>
  <c r="O3779" i="4" s="1"/>
  <c r="N3635" i="4"/>
  <c r="O3635" i="4" s="1"/>
  <c r="N3491" i="4"/>
  <c r="O3491" i="4" s="1"/>
  <c r="N3347" i="4"/>
  <c r="O3347" i="4" s="1"/>
  <c r="N3203" i="4"/>
  <c r="O3203" i="4" s="1"/>
  <c r="N4954" i="4"/>
  <c r="O4954" i="4" s="1"/>
  <c r="N4810" i="4"/>
  <c r="O4810" i="4" s="1"/>
  <c r="N4666" i="4"/>
  <c r="O4666" i="4" s="1"/>
  <c r="N4522" i="4"/>
  <c r="O4522" i="4" s="1"/>
  <c r="N4378" i="4"/>
  <c r="O4378" i="4" s="1"/>
  <c r="N4234" i="4"/>
  <c r="O4234" i="4" s="1"/>
  <c r="N4090" i="4"/>
  <c r="O4090" i="4" s="1"/>
  <c r="N3946" i="4"/>
  <c r="O3946" i="4" s="1"/>
  <c r="N3802" i="4"/>
  <c r="O3802" i="4" s="1"/>
  <c r="N3658" i="4"/>
  <c r="O3658" i="4" s="1"/>
  <c r="N5201" i="4"/>
  <c r="O5201" i="4" s="1"/>
  <c r="N5033" i="4"/>
  <c r="O5033" i="4" s="1"/>
  <c r="N4865" i="4"/>
  <c r="O4865" i="4" s="1"/>
  <c r="N4685" i="4"/>
  <c r="O4685" i="4" s="1"/>
  <c r="N4517" i="4"/>
  <c r="O4517" i="4" s="1"/>
  <c r="N4337" i="4"/>
  <c r="O4337" i="4" s="1"/>
  <c r="N4193" i="4"/>
  <c r="O4193" i="4" s="1"/>
  <c r="N4049" i="4"/>
  <c r="O4049" i="4" s="1"/>
  <c r="N3905" i="4"/>
  <c r="O3905" i="4" s="1"/>
  <c r="N3761" i="4"/>
  <c r="O3761" i="4" s="1"/>
  <c r="N5284" i="4"/>
  <c r="O5284" i="4" s="1"/>
  <c r="N5140" i="4"/>
  <c r="O5140" i="4" s="1"/>
  <c r="N4996" i="4"/>
  <c r="O4996" i="4" s="1"/>
  <c r="N4852" i="4"/>
  <c r="O4852" i="4" s="1"/>
  <c r="N4708" i="4"/>
  <c r="O4708" i="4" s="1"/>
  <c r="N4564" i="4"/>
  <c r="O4564" i="4" s="1"/>
  <c r="N4420" i="4"/>
  <c r="O4420" i="4" s="1"/>
  <c r="N4276" i="4"/>
  <c r="O4276" i="4" s="1"/>
  <c r="N4132" i="4"/>
  <c r="O4132" i="4" s="1"/>
  <c r="N3988" i="4"/>
  <c r="O3988" i="4" s="1"/>
  <c r="N3844" i="4"/>
  <c r="O3844" i="4" s="1"/>
  <c r="N3700" i="4"/>
  <c r="O3700" i="4" s="1"/>
  <c r="N3986" i="4"/>
  <c r="O3986" i="4" s="1"/>
  <c r="N3842" i="4"/>
  <c r="O3842" i="4" s="1"/>
  <c r="N3698" i="4"/>
  <c r="O3698" i="4" s="1"/>
  <c r="N3554" i="4"/>
  <c r="O3554" i="4" s="1"/>
  <c r="N3410" i="4"/>
  <c r="O3410" i="4" s="1"/>
  <c r="N3266" i="4"/>
  <c r="O3266" i="4" s="1"/>
  <c r="N3122" i="4"/>
  <c r="O3122" i="4" s="1"/>
  <c r="N2978" i="4"/>
  <c r="O2978" i="4" s="1"/>
  <c r="N2834" i="4"/>
  <c r="O2834" i="4" s="1"/>
  <c r="N2690" i="4"/>
  <c r="O2690" i="4" s="1"/>
  <c r="N2546" i="4"/>
  <c r="O2546" i="4" s="1"/>
  <c r="N2402" i="4"/>
  <c r="O2402" i="4" s="1"/>
  <c r="N4681" i="4"/>
  <c r="O4681" i="4" s="1"/>
  <c r="N4537" i="4"/>
  <c r="O4537" i="4" s="1"/>
  <c r="N4393" i="4"/>
  <c r="O4393" i="4" s="1"/>
  <c r="N4249" i="4"/>
  <c r="O4249" i="4" s="1"/>
  <c r="N4105" i="4"/>
  <c r="O4105" i="4" s="1"/>
  <c r="N3961" i="4"/>
  <c r="O3961" i="4" s="1"/>
  <c r="N3817" i="4"/>
  <c r="O3817" i="4" s="1"/>
  <c r="N3673" i="4"/>
  <c r="O3673" i="4" s="1"/>
  <c r="N3529" i="4"/>
  <c r="O3529" i="4" s="1"/>
  <c r="N3385" i="4"/>
  <c r="O3385" i="4" s="1"/>
  <c r="N3241" i="4"/>
  <c r="O3241" i="4" s="1"/>
  <c r="N3097" i="4"/>
  <c r="O3097" i="4" s="1"/>
  <c r="N2953" i="4"/>
  <c r="O2953" i="4" s="1"/>
  <c r="N5232" i="4"/>
  <c r="O5232" i="4" s="1"/>
  <c r="N5088" i="4"/>
  <c r="O5088" i="4" s="1"/>
  <c r="N4944" i="4"/>
  <c r="O4944" i="4" s="1"/>
  <c r="N4800" i="4"/>
  <c r="O4800" i="4" s="1"/>
  <c r="N4656" i="4"/>
  <c r="O4656" i="4" s="1"/>
  <c r="N4512" i="4"/>
  <c r="O4512" i="4" s="1"/>
  <c r="N4368" i="4"/>
  <c r="O4368" i="4" s="1"/>
  <c r="N4224" i="4"/>
  <c r="O4224" i="4" s="1"/>
  <c r="N4068" i="4"/>
  <c r="O4068" i="4" s="1"/>
  <c r="N3924" i="4"/>
  <c r="O3924" i="4" s="1"/>
  <c r="N3780" i="4"/>
  <c r="O3780" i="4" s="1"/>
  <c r="N3636" i="4"/>
  <c r="O3636" i="4" s="1"/>
  <c r="N2939" i="4"/>
  <c r="O2939" i="4" s="1"/>
  <c r="N2795" i="4"/>
  <c r="O2795" i="4" s="1"/>
  <c r="N2651" i="4"/>
  <c r="O2651" i="4" s="1"/>
  <c r="N2507" i="4"/>
  <c r="O2507" i="4" s="1"/>
  <c r="N2363" i="4"/>
  <c r="O2363" i="4" s="1"/>
  <c r="N2219" i="4"/>
  <c r="O2219" i="4" s="1"/>
  <c r="N2075" i="4"/>
  <c r="O2075" i="4" s="1"/>
  <c r="N3538" i="4"/>
  <c r="O3538" i="4" s="1"/>
  <c r="N3394" i="4"/>
  <c r="O3394" i="4" s="1"/>
  <c r="N3250" i="4"/>
  <c r="O3250" i="4" s="1"/>
  <c r="N3106" i="4"/>
  <c r="O3106" i="4" s="1"/>
  <c r="N2962" i="4"/>
  <c r="O2962" i="4" s="1"/>
  <c r="N2818" i="4"/>
  <c r="O2818" i="4" s="1"/>
  <c r="N3222" i="4"/>
  <c r="O3222" i="4" s="1"/>
  <c r="N3078" i="4"/>
  <c r="O3078" i="4" s="1"/>
  <c r="N2934" i="4"/>
  <c r="O2934" i="4" s="1"/>
  <c r="N2790" i="4"/>
  <c r="O2790" i="4" s="1"/>
  <c r="N2646" i="4"/>
  <c r="O2646" i="4" s="1"/>
  <c r="N2502" i="4"/>
  <c r="O2502" i="4" s="1"/>
  <c r="N2358" i="4"/>
  <c r="O2358" i="4" s="1"/>
  <c r="N3617" i="4"/>
  <c r="O3617" i="4" s="1"/>
  <c r="N3473" i="4"/>
  <c r="O3473" i="4" s="1"/>
  <c r="N3329" i="4"/>
  <c r="O3329" i="4" s="1"/>
  <c r="N3185" i="4"/>
  <c r="O3185" i="4" s="1"/>
  <c r="N3041" i="4"/>
  <c r="O3041" i="4" s="1"/>
  <c r="N2897" i="4"/>
  <c r="O2897" i="4" s="1"/>
  <c r="N2120" i="4"/>
  <c r="O2120" i="4" s="1"/>
  <c r="N4711" i="4"/>
  <c r="O4711" i="4" s="1"/>
  <c r="N4975" i="4"/>
  <c r="O4975" i="4" s="1"/>
  <c r="N5575" i="4"/>
  <c r="O5575" i="4" s="1"/>
  <c r="N1472" i="4"/>
  <c r="O1472" i="4" s="1"/>
  <c r="N1963" i="4"/>
  <c r="O1963" i="4" s="1"/>
  <c r="N775" i="4"/>
  <c r="O775" i="4" s="1"/>
  <c r="N392" i="4"/>
  <c r="O392" i="4" s="1"/>
  <c r="N5115" i="4"/>
  <c r="O5115" i="4" s="1"/>
  <c r="N4539" i="4"/>
  <c r="O4539" i="4" s="1"/>
  <c r="N3963" i="4"/>
  <c r="O3963" i="4" s="1"/>
  <c r="N5298" i="4"/>
  <c r="O5298" i="4" s="1"/>
  <c r="N3087" i="4"/>
  <c r="O3087" i="4" s="1"/>
  <c r="N2655" i="4"/>
  <c r="O2655" i="4" s="1"/>
  <c r="N5291" i="4"/>
  <c r="O5291" i="4" s="1"/>
  <c r="N5290" i="4"/>
  <c r="O5290" i="4" s="1"/>
  <c r="N5166" i="4"/>
  <c r="O5166" i="4" s="1"/>
  <c r="N4734" i="4"/>
  <c r="O4734" i="4" s="1"/>
  <c r="N4302" i="4"/>
  <c r="O4302" i="4" s="1"/>
  <c r="N3870" i="4"/>
  <c r="O3870" i="4" s="1"/>
  <c r="N3438" i="4"/>
  <c r="O3438" i="4" s="1"/>
  <c r="N5549" i="4"/>
  <c r="O5549" i="4" s="1"/>
  <c r="N5560" i="4"/>
  <c r="O5560" i="4" s="1"/>
  <c r="N2403" i="4"/>
  <c r="O2403" i="4" s="1"/>
  <c r="N2151" i="4"/>
  <c r="O2151" i="4" s="1"/>
  <c r="N5210" i="4"/>
  <c r="O5210" i="4" s="1"/>
  <c r="N5006" i="4"/>
  <c r="O5006" i="4" s="1"/>
  <c r="N4778" i="4"/>
  <c r="O4778" i="4" s="1"/>
  <c r="N4574" i="4"/>
  <c r="O4574" i="4" s="1"/>
  <c r="N4346" i="4"/>
  <c r="O4346" i="4" s="1"/>
  <c r="N4166" i="4"/>
  <c r="O4166" i="4" s="1"/>
  <c r="N5629" i="4"/>
  <c r="O5629" i="4" s="1"/>
  <c r="N5473" i="4"/>
  <c r="O5473" i="4" s="1"/>
  <c r="N5317" i="4"/>
  <c r="O5317" i="4" s="1"/>
  <c r="N5161" i="4"/>
  <c r="O5161" i="4" s="1"/>
  <c r="N5005" i="4"/>
  <c r="O5005" i="4" s="1"/>
  <c r="N4849" i="4"/>
  <c r="O4849" i="4" s="1"/>
  <c r="N5532" i="4"/>
  <c r="O5532" i="4" s="1"/>
  <c r="N5388" i="4"/>
  <c r="O5388" i="4" s="1"/>
  <c r="N5063" i="4"/>
  <c r="O5063" i="4" s="1"/>
  <c r="N4919" i="4"/>
  <c r="O4919" i="4" s="1"/>
  <c r="N4775" i="4"/>
  <c r="O4775" i="4" s="1"/>
  <c r="N4631" i="4"/>
  <c r="O4631" i="4" s="1"/>
  <c r="N4487" i="4"/>
  <c r="O4487" i="4" s="1"/>
  <c r="N4343" i="4"/>
  <c r="O4343" i="4" s="1"/>
  <c r="N4199" i="4"/>
  <c r="O4199" i="4" s="1"/>
  <c r="N4055" i="4"/>
  <c r="O4055" i="4" s="1"/>
  <c r="N3911" i="4"/>
  <c r="O3911" i="4" s="1"/>
  <c r="N3767" i="4"/>
  <c r="O3767" i="4" s="1"/>
  <c r="N3623" i="4"/>
  <c r="O3623" i="4" s="1"/>
  <c r="N3479" i="4"/>
  <c r="O3479" i="4" s="1"/>
  <c r="N3335" i="4"/>
  <c r="O3335" i="4" s="1"/>
  <c r="N3191" i="4"/>
  <c r="O3191" i="4" s="1"/>
  <c r="N4942" i="4"/>
  <c r="O4942" i="4" s="1"/>
  <c r="N4798" i="4"/>
  <c r="O4798" i="4" s="1"/>
  <c r="N4654" i="4"/>
  <c r="O4654" i="4" s="1"/>
  <c r="N4510" i="4"/>
  <c r="O4510" i="4" s="1"/>
  <c r="N4366" i="4"/>
  <c r="O4366" i="4" s="1"/>
  <c r="N4222" i="4"/>
  <c r="O4222" i="4" s="1"/>
  <c r="N4078" i="4"/>
  <c r="O4078" i="4" s="1"/>
  <c r="N3934" i="4"/>
  <c r="O3934" i="4" s="1"/>
  <c r="N3790" i="4"/>
  <c r="O3790" i="4" s="1"/>
  <c r="N3646" i="4"/>
  <c r="O3646" i="4" s="1"/>
  <c r="N5189" i="4"/>
  <c r="O5189" i="4" s="1"/>
  <c r="N5021" i="4"/>
  <c r="O5021" i="4" s="1"/>
  <c r="N4841" i="4"/>
  <c r="O4841" i="4" s="1"/>
  <c r="N4673" i="4"/>
  <c r="O4673" i="4" s="1"/>
  <c r="N4505" i="4"/>
  <c r="O4505" i="4" s="1"/>
  <c r="N4325" i="4"/>
  <c r="O4325" i="4" s="1"/>
  <c r="N4181" i="4"/>
  <c r="O4181" i="4" s="1"/>
  <c r="N4037" i="4"/>
  <c r="O4037" i="4" s="1"/>
  <c r="N3893" i="4"/>
  <c r="O3893" i="4" s="1"/>
  <c r="N3749" i="4"/>
  <c r="O3749" i="4" s="1"/>
  <c r="N5272" i="4"/>
  <c r="O5272" i="4" s="1"/>
  <c r="N5128" i="4"/>
  <c r="O5128" i="4" s="1"/>
  <c r="N4984" i="4"/>
  <c r="O4984" i="4" s="1"/>
  <c r="N4840" i="4"/>
  <c r="O4840" i="4" s="1"/>
  <c r="N4696" i="4"/>
  <c r="O4696" i="4" s="1"/>
  <c r="N4552" i="4"/>
  <c r="O4552" i="4" s="1"/>
  <c r="N4408" i="4"/>
  <c r="O4408" i="4" s="1"/>
  <c r="N4264" i="4"/>
  <c r="O4264" i="4" s="1"/>
  <c r="N4120" i="4"/>
  <c r="O4120" i="4" s="1"/>
  <c r="N3976" i="4"/>
  <c r="O3976" i="4" s="1"/>
  <c r="N3832" i="4"/>
  <c r="O3832" i="4" s="1"/>
  <c r="N3688" i="4"/>
  <c r="O3688" i="4" s="1"/>
  <c r="N3974" i="4"/>
  <c r="O3974" i="4" s="1"/>
  <c r="N3830" i="4"/>
  <c r="O3830" i="4" s="1"/>
  <c r="N3686" i="4"/>
  <c r="O3686" i="4" s="1"/>
  <c r="N3542" i="4"/>
  <c r="O3542" i="4" s="1"/>
  <c r="N3398" i="4"/>
  <c r="O3398" i="4" s="1"/>
  <c r="N3254" i="4"/>
  <c r="O3254" i="4" s="1"/>
  <c r="N3110" i="4"/>
  <c r="O3110" i="4" s="1"/>
  <c r="N2966" i="4"/>
  <c r="O2966" i="4" s="1"/>
  <c r="N2822" i="4"/>
  <c r="O2822" i="4" s="1"/>
  <c r="N2678" i="4"/>
  <c r="O2678" i="4" s="1"/>
  <c r="N2534" i="4"/>
  <c r="O2534" i="4" s="1"/>
  <c r="N2390" i="4"/>
  <c r="O2390" i="4" s="1"/>
  <c r="N4669" i="4"/>
  <c r="O4669" i="4" s="1"/>
  <c r="N4525" i="4"/>
  <c r="O4525" i="4" s="1"/>
  <c r="N4381" i="4"/>
  <c r="O4381" i="4" s="1"/>
  <c r="N4237" i="4"/>
  <c r="O4237" i="4" s="1"/>
  <c r="N4093" i="4"/>
  <c r="O4093" i="4" s="1"/>
  <c r="N3949" i="4"/>
  <c r="O3949" i="4" s="1"/>
  <c r="N3805" i="4"/>
  <c r="O3805" i="4" s="1"/>
  <c r="N3661" i="4"/>
  <c r="O3661" i="4" s="1"/>
  <c r="N3517" i="4"/>
  <c r="O3517" i="4" s="1"/>
  <c r="N3373" i="4"/>
  <c r="O3373" i="4" s="1"/>
  <c r="N3229" i="4"/>
  <c r="O3229" i="4" s="1"/>
  <c r="N3085" i="4"/>
  <c r="O3085" i="4" s="1"/>
  <c r="N2941" i="4"/>
  <c r="O2941" i="4" s="1"/>
  <c r="N5220" i="4"/>
  <c r="O5220" i="4" s="1"/>
  <c r="N5076" i="4"/>
  <c r="O5076" i="4" s="1"/>
  <c r="N4932" i="4"/>
  <c r="O4932" i="4" s="1"/>
  <c r="N4788" i="4"/>
  <c r="O4788" i="4" s="1"/>
  <c r="N4644" i="4"/>
  <c r="O4644" i="4" s="1"/>
  <c r="N4500" i="4"/>
  <c r="O4500" i="4" s="1"/>
  <c r="N4356" i="4"/>
  <c r="O4356" i="4" s="1"/>
  <c r="N4212" i="4"/>
  <c r="O4212" i="4" s="1"/>
  <c r="N4056" i="4"/>
  <c r="O4056" i="4" s="1"/>
  <c r="N3912" i="4"/>
  <c r="O3912" i="4" s="1"/>
  <c r="N3768" i="4"/>
  <c r="O3768" i="4" s="1"/>
  <c r="N3071" i="4"/>
  <c r="O3071" i="4" s="1"/>
  <c r="N2927" i="4"/>
  <c r="O2927" i="4" s="1"/>
  <c r="N2783" i="4"/>
  <c r="O2783" i="4" s="1"/>
  <c r="N2639" i="4"/>
  <c r="O2639" i="4" s="1"/>
  <c r="N2495" i="4"/>
  <c r="O2495" i="4" s="1"/>
  <c r="N2096" i="4"/>
  <c r="O2096" i="4" s="1"/>
  <c r="N4663" i="4"/>
  <c r="O4663" i="4" s="1"/>
  <c r="N4927" i="4"/>
  <c r="O4927" i="4" s="1"/>
  <c r="N5479" i="4"/>
  <c r="O5479" i="4" s="1"/>
  <c r="N1460" i="4"/>
  <c r="O1460" i="4" s="1"/>
  <c r="N751" i="4"/>
  <c r="O751" i="4" s="1"/>
  <c r="N332" i="4"/>
  <c r="O332" i="4" s="1"/>
  <c r="N5055" i="4"/>
  <c r="O5055" i="4" s="1"/>
  <c r="N4479" i="4"/>
  <c r="O4479" i="4" s="1"/>
  <c r="N3903" i="4"/>
  <c r="O3903" i="4" s="1"/>
  <c r="N5286" i="4"/>
  <c r="O5286" i="4" s="1"/>
  <c r="N3075" i="4"/>
  <c r="O3075" i="4" s="1"/>
  <c r="N2643" i="4"/>
  <c r="O2643" i="4" s="1"/>
  <c r="N5279" i="4"/>
  <c r="O5279" i="4" s="1"/>
  <c r="N5278" i="4"/>
  <c r="O5278" i="4" s="1"/>
  <c r="N5154" i="4"/>
  <c r="O5154" i="4" s="1"/>
  <c r="N4722" i="4"/>
  <c r="O4722" i="4" s="1"/>
  <c r="N4290" i="4"/>
  <c r="O4290" i="4" s="1"/>
  <c r="N3858" i="4"/>
  <c r="O3858" i="4" s="1"/>
  <c r="N3426" i="4"/>
  <c r="O3426" i="4" s="1"/>
  <c r="N5537" i="4"/>
  <c r="O5537" i="4" s="1"/>
  <c r="N5536" i="4"/>
  <c r="O5536" i="4" s="1"/>
  <c r="N2391" i="4"/>
  <c r="O2391" i="4" s="1"/>
  <c r="N5402" i="4"/>
  <c r="O5402" i="4" s="1"/>
  <c r="N5198" i="4"/>
  <c r="O5198" i="4" s="1"/>
  <c r="N4970" i="4"/>
  <c r="O4970" i="4" s="1"/>
  <c r="N4766" i="4"/>
  <c r="O4766" i="4" s="1"/>
  <c r="N4538" i="4"/>
  <c r="O4538" i="4" s="1"/>
  <c r="N4334" i="4"/>
  <c r="O4334" i="4" s="1"/>
  <c r="N4142" i="4"/>
  <c r="O4142" i="4" s="1"/>
  <c r="N5617" i="4"/>
  <c r="O5617" i="4" s="1"/>
  <c r="N5461" i="4"/>
  <c r="O5461" i="4" s="1"/>
  <c r="N5305" i="4"/>
  <c r="O5305" i="4" s="1"/>
  <c r="N5149" i="4"/>
  <c r="O5149" i="4" s="1"/>
  <c r="N4993" i="4"/>
  <c r="O4993" i="4" s="1"/>
  <c r="N4837" i="4"/>
  <c r="O4837" i="4" s="1"/>
  <c r="N5520" i="4"/>
  <c r="O5520" i="4" s="1"/>
  <c r="N5376" i="4"/>
  <c r="O5376" i="4" s="1"/>
  <c r="N5051" i="4"/>
  <c r="O5051" i="4" s="1"/>
  <c r="N4907" i="4"/>
  <c r="O4907" i="4" s="1"/>
  <c r="N4763" i="4"/>
  <c r="O4763" i="4" s="1"/>
  <c r="N4619" i="4"/>
  <c r="O4619" i="4" s="1"/>
  <c r="N4475" i="4"/>
  <c r="O4475" i="4" s="1"/>
  <c r="N4331" i="4"/>
  <c r="O4331" i="4" s="1"/>
  <c r="N4187" i="4"/>
  <c r="O4187" i="4" s="1"/>
  <c r="N4043" i="4"/>
  <c r="O4043" i="4" s="1"/>
  <c r="N3899" i="4"/>
  <c r="O3899" i="4" s="1"/>
  <c r="N3755" i="4"/>
  <c r="O3755" i="4" s="1"/>
  <c r="N3611" i="4"/>
  <c r="O3611" i="4" s="1"/>
  <c r="N3467" i="4"/>
  <c r="O3467" i="4" s="1"/>
  <c r="N3323" i="4"/>
  <c r="O3323" i="4" s="1"/>
  <c r="N3179" i="4"/>
  <c r="O3179" i="4" s="1"/>
  <c r="N4930" i="4"/>
  <c r="O4930" i="4" s="1"/>
  <c r="N4786" i="4"/>
  <c r="O4786" i="4" s="1"/>
  <c r="N4642" i="4"/>
  <c r="O4642" i="4" s="1"/>
  <c r="N4498" i="4"/>
  <c r="O4498" i="4" s="1"/>
  <c r="N4354" i="4"/>
  <c r="O4354" i="4" s="1"/>
  <c r="N4210" i="4"/>
  <c r="O4210" i="4" s="1"/>
  <c r="N4066" i="4"/>
  <c r="O4066" i="4" s="1"/>
  <c r="N3922" i="4"/>
  <c r="O3922" i="4" s="1"/>
  <c r="N3778" i="4"/>
  <c r="O3778" i="4" s="1"/>
  <c r="N3634" i="4"/>
  <c r="O3634" i="4" s="1"/>
  <c r="N5177" i="4"/>
  <c r="O5177" i="4" s="1"/>
  <c r="N5009" i="4"/>
  <c r="O5009" i="4" s="1"/>
  <c r="N4829" i="4"/>
  <c r="O4829" i="4" s="1"/>
  <c r="N4661" i="4"/>
  <c r="O4661" i="4" s="1"/>
  <c r="N4481" i="4"/>
  <c r="O4481" i="4" s="1"/>
  <c r="N4313" i="4"/>
  <c r="O4313" i="4" s="1"/>
  <c r="N4169" i="4"/>
  <c r="O4169" i="4" s="1"/>
  <c r="N4025" i="4"/>
  <c r="O4025" i="4" s="1"/>
  <c r="N3881" i="4"/>
  <c r="O3881" i="4" s="1"/>
  <c r="N3737" i="4"/>
  <c r="O3737" i="4" s="1"/>
  <c r="N5260" i="4"/>
  <c r="O5260" i="4" s="1"/>
  <c r="N5116" i="4"/>
  <c r="O5116" i="4" s="1"/>
  <c r="N4972" i="4"/>
  <c r="O4972" i="4" s="1"/>
  <c r="N4828" i="4"/>
  <c r="O4828" i="4" s="1"/>
  <c r="N4684" i="4"/>
  <c r="O4684" i="4" s="1"/>
  <c r="N4540" i="4"/>
  <c r="O4540" i="4" s="1"/>
  <c r="N4396" i="4"/>
  <c r="O4396" i="4" s="1"/>
  <c r="N4252" i="4"/>
  <c r="O4252" i="4" s="1"/>
  <c r="N4108" i="4"/>
  <c r="O4108" i="4" s="1"/>
  <c r="N3964" i="4"/>
  <c r="O3964" i="4" s="1"/>
  <c r="N3820" i="4"/>
  <c r="O3820" i="4" s="1"/>
  <c r="N3676" i="4"/>
  <c r="O3676" i="4" s="1"/>
  <c r="N3962" i="4"/>
  <c r="O3962" i="4" s="1"/>
  <c r="N3818" i="4"/>
  <c r="O3818" i="4" s="1"/>
  <c r="N3674" i="4"/>
  <c r="O3674" i="4" s="1"/>
  <c r="N3530" i="4"/>
  <c r="O3530" i="4" s="1"/>
  <c r="N3386" i="4"/>
  <c r="O3386" i="4" s="1"/>
  <c r="N3242" i="4"/>
  <c r="O3242" i="4" s="1"/>
  <c r="N3098" i="4"/>
  <c r="O3098" i="4" s="1"/>
  <c r="N2954" i="4"/>
  <c r="O2954" i="4" s="1"/>
  <c r="N2810" i="4"/>
  <c r="O2810" i="4" s="1"/>
  <c r="N2666" i="4"/>
  <c r="O2666" i="4" s="1"/>
  <c r="N2522" i="4"/>
  <c r="O2522" i="4" s="1"/>
  <c r="N4801" i="4"/>
  <c r="O4801" i="4" s="1"/>
  <c r="N4657" i="4"/>
  <c r="O4657" i="4" s="1"/>
  <c r="N4513" i="4"/>
  <c r="O4513" i="4" s="1"/>
  <c r="N4369" i="4"/>
  <c r="O4369" i="4" s="1"/>
  <c r="N4225" i="4"/>
  <c r="O4225" i="4" s="1"/>
  <c r="N4081" i="4"/>
  <c r="O4081" i="4" s="1"/>
  <c r="N3937" i="4"/>
  <c r="O3937" i="4" s="1"/>
  <c r="N3793" i="4"/>
  <c r="O3793" i="4" s="1"/>
  <c r="N3649" i="4"/>
  <c r="O3649" i="4" s="1"/>
  <c r="N3505" i="4"/>
  <c r="O3505" i="4" s="1"/>
  <c r="N3361" i="4"/>
  <c r="O3361" i="4" s="1"/>
  <c r="N3217" i="4"/>
  <c r="O3217" i="4" s="1"/>
  <c r="N3073" i="4"/>
  <c r="O3073" i="4" s="1"/>
  <c r="N2929" i="4"/>
  <c r="O2929" i="4" s="1"/>
  <c r="N5208" i="4"/>
  <c r="O5208" i="4" s="1"/>
  <c r="N5064" i="4"/>
  <c r="O5064" i="4" s="1"/>
  <c r="N4920" i="4"/>
  <c r="O4920" i="4" s="1"/>
  <c r="N4776" i="4"/>
  <c r="O4776" i="4" s="1"/>
  <c r="N4632" i="4"/>
  <c r="O4632" i="4" s="1"/>
  <c r="N4488" i="4"/>
  <c r="O4488" i="4" s="1"/>
  <c r="N4344" i="4"/>
  <c r="O4344" i="4" s="1"/>
  <c r="N4188" i="4"/>
  <c r="O4188" i="4" s="1"/>
  <c r="N4044" i="4"/>
  <c r="O4044" i="4" s="1"/>
  <c r="N3900" i="4"/>
  <c r="O3900" i="4" s="1"/>
  <c r="N3756" i="4"/>
  <c r="O3756" i="4" s="1"/>
  <c r="N3059" i="4"/>
  <c r="O3059" i="4" s="1"/>
  <c r="N2915" i="4"/>
  <c r="O2915" i="4" s="1"/>
  <c r="N2771" i="4"/>
  <c r="O2771" i="4" s="1"/>
  <c r="N1785" i="4"/>
  <c r="O1785" i="4" s="1"/>
  <c r="N5384" i="4"/>
  <c r="O5384" i="4" s="1"/>
  <c r="N3835" i="4"/>
  <c r="O3835" i="4" s="1"/>
  <c r="N4183" i="4"/>
  <c r="O4183" i="4" s="1"/>
  <c r="N4855" i="4"/>
  <c r="O4855" i="4" s="1"/>
  <c r="N1328" i="4"/>
  <c r="O1328" i="4" s="1"/>
  <c r="N1435" i="4"/>
  <c r="O1435" i="4" s="1"/>
  <c r="N2179" i="4"/>
  <c r="O2179" i="4" s="1"/>
  <c r="N4983" i="4"/>
  <c r="O4983" i="4" s="1"/>
  <c r="N4407" i="4"/>
  <c r="O4407" i="4" s="1"/>
  <c r="N3831" i="4"/>
  <c r="O3831" i="4" s="1"/>
  <c r="N3483" i="4"/>
  <c r="O3483" i="4" s="1"/>
  <c r="N2619" i="4"/>
  <c r="O2619" i="4" s="1"/>
  <c r="N5678" i="4"/>
  <c r="O5678" i="4" s="1"/>
  <c r="N5255" i="4"/>
  <c r="O5255" i="4" s="1"/>
  <c r="N5254" i="4"/>
  <c r="O5254" i="4" s="1"/>
  <c r="N5130" i="4"/>
  <c r="O5130" i="4" s="1"/>
  <c r="N4698" i="4"/>
  <c r="O4698" i="4" s="1"/>
  <c r="N4266" i="4"/>
  <c r="O4266" i="4" s="1"/>
  <c r="N3834" i="4"/>
  <c r="O3834" i="4" s="1"/>
  <c r="N3402" i="4"/>
  <c r="O3402" i="4" s="1"/>
  <c r="N5513" i="4"/>
  <c r="O5513" i="4" s="1"/>
  <c r="N5500" i="4"/>
  <c r="O5500" i="4" s="1"/>
  <c r="N2331" i="4"/>
  <c r="O2331" i="4" s="1"/>
  <c r="N5390" i="4"/>
  <c r="O5390" i="4" s="1"/>
  <c r="N5186" i="4"/>
  <c r="O5186" i="4" s="1"/>
  <c r="N4958" i="4"/>
  <c r="O4958" i="4" s="1"/>
  <c r="N4754" i="4"/>
  <c r="O4754" i="4" s="1"/>
  <c r="N4526" i="4"/>
  <c r="O4526" i="4" s="1"/>
  <c r="N4322" i="4"/>
  <c r="O4322" i="4" s="1"/>
  <c r="N4130" i="4"/>
  <c r="O4130" i="4" s="1"/>
  <c r="N5605" i="4"/>
  <c r="O5605" i="4" s="1"/>
  <c r="N5449" i="4"/>
  <c r="O5449" i="4" s="1"/>
  <c r="N5293" i="4"/>
  <c r="O5293" i="4" s="1"/>
  <c r="N5137" i="4"/>
  <c r="O5137" i="4" s="1"/>
  <c r="N4981" i="4"/>
  <c r="O4981" i="4" s="1"/>
  <c r="N4825" i="4"/>
  <c r="O4825" i="4" s="1"/>
  <c r="N5652" i="4"/>
  <c r="O5652" i="4" s="1"/>
  <c r="N5508" i="4"/>
  <c r="O5508" i="4" s="1"/>
  <c r="N5364" i="4"/>
  <c r="O5364" i="4" s="1"/>
  <c r="N5039" i="4"/>
  <c r="O5039" i="4" s="1"/>
  <c r="N4895" i="4"/>
  <c r="O4895" i="4" s="1"/>
  <c r="N4751" i="4"/>
  <c r="O4751" i="4" s="1"/>
  <c r="N4607" i="4"/>
  <c r="O4607" i="4" s="1"/>
  <c r="N4463" i="4"/>
  <c r="O4463" i="4" s="1"/>
  <c r="N4319" i="4"/>
  <c r="O4319" i="4" s="1"/>
  <c r="N4175" i="4"/>
  <c r="O4175" i="4" s="1"/>
  <c r="N4031" i="4"/>
  <c r="O4031" i="4" s="1"/>
  <c r="N3887" i="4"/>
  <c r="O3887" i="4" s="1"/>
  <c r="N3743" i="4"/>
  <c r="O3743" i="4" s="1"/>
  <c r="N3599" i="4"/>
  <c r="O3599" i="4" s="1"/>
  <c r="N3455" i="4"/>
  <c r="O3455" i="4" s="1"/>
  <c r="N3311" i="4"/>
  <c r="O3311" i="4" s="1"/>
  <c r="N3167" i="4"/>
  <c r="O3167" i="4" s="1"/>
  <c r="N4918" i="4"/>
  <c r="O4918" i="4" s="1"/>
  <c r="N4774" i="4"/>
  <c r="O4774" i="4" s="1"/>
  <c r="N4630" i="4"/>
  <c r="O4630" i="4" s="1"/>
  <c r="N4486" i="4"/>
  <c r="O4486" i="4" s="1"/>
  <c r="N4342" i="4"/>
  <c r="O4342" i="4" s="1"/>
  <c r="N4198" i="4"/>
  <c r="O4198" i="4" s="1"/>
  <c r="N4054" i="4"/>
  <c r="O4054" i="4" s="1"/>
  <c r="N3910" i="4"/>
  <c r="O3910" i="4" s="1"/>
  <c r="N3766" i="4"/>
  <c r="O3766" i="4" s="1"/>
  <c r="N5333" i="4"/>
  <c r="O5333" i="4" s="1"/>
  <c r="N5165" i="4"/>
  <c r="O5165" i="4" s="1"/>
  <c r="N4985" i="4"/>
  <c r="O4985" i="4" s="1"/>
  <c r="N4817" i="4"/>
  <c r="O4817" i="4" s="1"/>
  <c r="N4649" i="4"/>
  <c r="O4649" i="4" s="1"/>
  <c r="N4469" i="4"/>
  <c r="O4469" i="4" s="1"/>
  <c r="N4301" i="4"/>
  <c r="O4301" i="4" s="1"/>
  <c r="N4157" i="4"/>
  <c r="O4157" i="4" s="1"/>
  <c r="N4013" i="4"/>
  <c r="O4013" i="4" s="1"/>
  <c r="N3869" i="4"/>
  <c r="O3869" i="4" s="1"/>
  <c r="N3725" i="4"/>
  <c r="O3725" i="4" s="1"/>
  <c r="N5248" i="4"/>
  <c r="O5248" i="4" s="1"/>
  <c r="N5104" i="4"/>
  <c r="O5104" i="4" s="1"/>
  <c r="N4960" i="4"/>
  <c r="O4960" i="4" s="1"/>
  <c r="N4816" i="4"/>
  <c r="O4816" i="4" s="1"/>
  <c r="N4672" i="4"/>
  <c r="O4672" i="4" s="1"/>
  <c r="N4528" i="4"/>
  <c r="O4528" i="4" s="1"/>
  <c r="N4384" i="4"/>
  <c r="O4384" i="4" s="1"/>
  <c r="N4240" i="4"/>
  <c r="O4240" i="4" s="1"/>
  <c r="N4096" i="4"/>
  <c r="O4096" i="4" s="1"/>
  <c r="N3952" i="4"/>
  <c r="O3952" i="4" s="1"/>
  <c r="N3808" i="4"/>
  <c r="O3808" i="4" s="1"/>
  <c r="N3664" i="4"/>
  <c r="O3664" i="4" s="1"/>
  <c r="N3950" i="4"/>
  <c r="O3950" i="4" s="1"/>
  <c r="N3806" i="4"/>
  <c r="O3806" i="4" s="1"/>
  <c r="N3662" i="4"/>
  <c r="O3662" i="4" s="1"/>
  <c r="N3518" i="4"/>
  <c r="O3518" i="4" s="1"/>
  <c r="N3374" i="4"/>
  <c r="O3374" i="4" s="1"/>
  <c r="N3230" i="4"/>
  <c r="O3230" i="4" s="1"/>
  <c r="N3086" i="4"/>
  <c r="O3086" i="4" s="1"/>
  <c r="N2942" i="4"/>
  <c r="O2942" i="4" s="1"/>
  <c r="N1641" i="4"/>
  <c r="O1641" i="4" s="1"/>
  <c r="N3487" i="4"/>
  <c r="O3487" i="4" s="1"/>
  <c r="N2803" i="4"/>
  <c r="O2803" i="4" s="1"/>
  <c r="N3103" i="4"/>
  <c r="O3103" i="4" s="1"/>
  <c r="N4231" i="4"/>
  <c r="O4231" i="4" s="1"/>
  <c r="N1184" i="4"/>
  <c r="O1184" i="4" s="1"/>
  <c r="N883" i="4"/>
  <c r="O883" i="4" s="1"/>
  <c r="N1759" i="4"/>
  <c r="O1759" i="4" s="1"/>
  <c r="N764" i="4"/>
  <c r="O764" i="4" s="1"/>
  <c r="N5523" i="4"/>
  <c r="O5523" i="4" s="1"/>
  <c r="N4911" i="4"/>
  <c r="O4911" i="4" s="1"/>
  <c r="N4335" i="4"/>
  <c r="O4335" i="4" s="1"/>
  <c r="N3759" i="4"/>
  <c r="O3759" i="4" s="1"/>
  <c r="N5586" i="4"/>
  <c r="O5586" i="4" s="1"/>
  <c r="N3375" i="4"/>
  <c r="O3375" i="4" s="1"/>
  <c r="N2943" i="4"/>
  <c r="O2943" i="4" s="1"/>
  <c r="N2511" i="4"/>
  <c r="O2511" i="4" s="1"/>
  <c r="N5570" i="4"/>
  <c r="O5570" i="4" s="1"/>
  <c r="N5579" i="4"/>
  <c r="O5579" i="4" s="1"/>
  <c r="N5147" i="4"/>
  <c r="O5147" i="4" s="1"/>
  <c r="N5578" i="4"/>
  <c r="O5578" i="4" s="1"/>
  <c r="N5146" i="4"/>
  <c r="O5146" i="4" s="1"/>
  <c r="N5022" i="4"/>
  <c r="O5022" i="4" s="1"/>
  <c r="N4590" i="4"/>
  <c r="O4590" i="4" s="1"/>
  <c r="N4158" i="4"/>
  <c r="O4158" i="4" s="1"/>
  <c r="N3726" i="4"/>
  <c r="O3726" i="4" s="1"/>
  <c r="N3294" i="4"/>
  <c r="O3294" i="4" s="1"/>
  <c r="N5453" i="4"/>
  <c r="O5453" i="4" s="1"/>
  <c r="N5428" i="4"/>
  <c r="O5428" i="4" s="1"/>
  <c r="N2295" i="4"/>
  <c r="O2295" i="4" s="1"/>
  <c r="N5354" i="4"/>
  <c r="O5354" i="4" s="1"/>
  <c r="N5150" i="4"/>
  <c r="O5150" i="4" s="1"/>
  <c r="N4922" i="4"/>
  <c r="O4922" i="4" s="1"/>
  <c r="N4718" i="4"/>
  <c r="O4718" i="4" s="1"/>
  <c r="N4490" i="4"/>
  <c r="O4490" i="4" s="1"/>
  <c r="N4286" i="4"/>
  <c r="O4286" i="4" s="1"/>
  <c r="N4094" i="4"/>
  <c r="O4094" i="4" s="1"/>
  <c r="N5581" i="4"/>
  <c r="O5581" i="4" s="1"/>
  <c r="N5425" i="4"/>
  <c r="O5425" i="4" s="1"/>
  <c r="N5269" i="4"/>
  <c r="O5269" i="4" s="1"/>
  <c r="N5113" i="4"/>
  <c r="O5113" i="4" s="1"/>
  <c r="N4957" i="4"/>
  <c r="O4957" i="4" s="1"/>
  <c r="N5628" i="4"/>
  <c r="O5628" i="4" s="1"/>
  <c r="N5484" i="4"/>
  <c r="O5484" i="4" s="1"/>
  <c r="N5340" i="4"/>
  <c r="O5340" i="4" s="1"/>
  <c r="N5015" i="4"/>
  <c r="O5015" i="4" s="1"/>
  <c r="N4871" i="4"/>
  <c r="O4871" i="4" s="1"/>
  <c r="N4727" i="4"/>
  <c r="O4727" i="4" s="1"/>
  <c r="N4583" i="4"/>
  <c r="O4583" i="4" s="1"/>
  <c r="N4439" i="4"/>
  <c r="O4439" i="4" s="1"/>
  <c r="N4295" i="4"/>
  <c r="O4295" i="4" s="1"/>
  <c r="N4151" i="4"/>
  <c r="O4151" i="4" s="1"/>
  <c r="N4007" i="4"/>
  <c r="O4007" i="4" s="1"/>
  <c r="N3863" i="4"/>
  <c r="O3863" i="4" s="1"/>
  <c r="N3719" i="4"/>
  <c r="O3719" i="4" s="1"/>
  <c r="N3575" i="4"/>
  <c r="O3575" i="4" s="1"/>
  <c r="N3431" i="4"/>
  <c r="O3431" i="4" s="1"/>
  <c r="N3287" i="4"/>
  <c r="O3287" i="4" s="1"/>
  <c r="N3143" i="4"/>
  <c r="O3143" i="4" s="1"/>
  <c r="N4894" i="4"/>
  <c r="O4894" i="4" s="1"/>
  <c r="N4750" i="4"/>
  <c r="O4750" i="4" s="1"/>
  <c r="N4606" i="4"/>
  <c r="O4606" i="4" s="1"/>
  <c r="N4462" i="4"/>
  <c r="O4462" i="4" s="1"/>
  <c r="N4318" i="4"/>
  <c r="O4318" i="4" s="1"/>
  <c r="N4174" i="4"/>
  <c r="O4174" i="4" s="1"/>
  <c r="N4030" i="4"/>
  <c r="O4030" i="4" s="1"/>
  <c r="N3886" i="4"/>
  <c r="O3886" i="4" s="1"/>
  <c r="N3742" i="4"/>
  <c r="O3742" i="4" s="1"/>
  <c r="N5309" i="4"/>
  <c r="O5309" i="4" s="1"/>
  <c r="N5129" i="4"/>
  <c r="O5129" i="4" s="1"/>
  <c r="N4961" i="4"/>
  <c r="O4961" i="4" s="1"/>
  <c r="N4793" i="4"/>
  <c r="O4793" i="4" s="1"/>
  <c r="N4613" i="4"/>
  <c r="O4613" i="4" s="1"/>
  <c r="N4445" i="4"/>
  <c r="O4445" i="4" s="1"/>
  <c r="N4277" i="4"/>
  <c r="O4277" i="4" s="1"/>
  <c r="N4133" i="4"/>
  <c r="O4133" i="4" s="1"/>
  <c r="N3989" i="4"/>
  <c r="O3989" i="4" s="1"/>
  <c r="N3845" i="4"/>
  <c r="O3845" i="4" s="1"/>
  <c r="N3701" i="4"/>
  <c r="O3701" i="4" s="1"/>
  <c r="N5224" i="4"/>
  <c r="O5224" i="4" s="1"/>
  <c r="N5080" i="4"/>
  <c r="O5080" i="4" s="1"/>
  <c r="N4936" i="4"/>
  <c r="O4936" i="4" s="1"/>
  <c r="N4792" i="4"/>
  <c r="O4792" i="4" s="1"/>
  <c r="N4648" i="4"/>
  <c r="O4648" i="4" s="1"/>
  <c r="N4504" i="4"/>
  <c r="O4504" i="4" s="1"/>
  <c r="N4360" i="4"/>
  <c r="O4360" i="4" s="1"/>
  <c r="N4216" i="4"/>
  <c r="O4216" i="4" s="1"/>
  <c r="N4072" i="4"/>
  <c r="O4072" i="4" s="1"/>
  <c r="N3928" i="4"/>
  <c r="O3928" i="4" s="1"/>
  <c r="N3784" i="4"/>
  <c r="O3784" i="4" s="1"/>
  <c r="N3640" i="4"/>
  <c r="O3640" i="4" s="1"/>
  <c r="N3926" i="4"/>
  <c r="O3926" i="4" s="1"/>
  <c r="N3782" i="4"/>
  <c r="O3782" i="4" s="1"/>
  <c r="N3638" i="4"/>
  <c r="O3638" i="4" s="1"/>
  <c r="N3494" i="4"/>
  <c r="O3494" i="4" s="1"/>
  <c r="N3350" i="4"/>
  <c r="O3350" i="4" s="1"/>
  <c r="N3206" i="4"/>
  <c r="O3206" i="4" s="1"/>
  <c r="N3062" i="4"/>
  <c r="O3062" i="4" s="1"/>
  <c r="N2918" i="4"/>
  <c r="O2918" i="4" s="1"/>
  <c r="N2774" i="4"/>
  <c r="O2774" i="4" s="1"/>
  <c r="N2630" i="4"/>
  <c r="O2630" i="4" s="1"/>
  <c r="N2486" i="4"/>
  <c r="O2486" i="4" s="1"/>
  <c r="N4765" i="4"/>
  <c r="O4765" i="4" s="1"/>
  <c r="N4621" i="4"/>
  <c r="O4621" i="4" s="1"/>
  <c r="N4477" i="4"/>
  <c r="O4477" i="4" s="1"/>
  <c r="N4333" i="4"/>
  <c r="O4333" i="4" s="1"/>
  <c r="N4189" i="4"/>
  <c r="O4189" i="4" s="1"/>
  <c r="N4045" i="4"/>
  <c r="O4045" i="4" s="1"/>
  <c r="N3901" i="4"/>
  <c r="O3901" i="4" s="1"/>
  <c r="N3757" i="4"/>
  <c r="O3757" i="4" s="1"/>
  <c r="N3613" i="4"/>
  <c r="O3613" i="4" s="1"/>
  <c r="N3469" i="4"/>
  <c r="O3469" i="4" s="1"/>
  <c r="N3325" i="4"/>
  <c r="O3325" i="4" s="1"/>
  <c r="N3181" i="4"/>
  <c r="O3181" i="4" s="1"/>
  <c r="N3037" i="4"/>
  <c r="O3037" i="4" s="1"/>
  <c r="N2893" i="4"/>
  <c r="O2893" i="4" s="1"/>
  <c r="N5172" i="4"/>
  <c r="O5172" i="4" s="1"/>
  <c r="N5028" i="4"/>
  <c r="O5028" i="4" s="1"/>
  <c r="N4884" i="4"/>
  <c r="O4884" i="4" s="1"/>
  <c r="N4740" i="4"/>
  <c r="O4740" i="4" s="1"/>
  <c r="N4596" i="4"/>
  <c r="O4596" i="4" s="1"/>
  <c r="N4452" i="4"/>
  <c r="O4452" i="4" s="1"/>
  <c r="N4308" i="4"/>
  <c r="O4308" i="4" s="1"/>
  <c r="N4152" i="4"/>
  <c r="O4152" i="4" s="1"/>
  <c r="N4008" i="4"/>
  <c r="O4008" i="4" s="1"/>
  <c r="N3864" i="4"/>
  <c r="O3864" i="4" s="1"/>
  <c r="N3720" i="4"/>
  <c r="O3720" i="4" s="1"/>
  <c r="N3023" i="4"/>
  <c r="O3023" i="4" s="1"/>
  <c r="N2879" i="4"/>
  <c r="O2879" i="4" s="1"/>
  <c r="N2735" i="4"/>
  <c r="O2735" i="4" s="1"/>
  <c r="N2591" i="4"/>
  <c r="O2591" i="4" s="1"/>
  <c r="N2447" i="4"/>
  <c r="O2447" i="4" s="1"/>
  <c r="N2303" i="4"/>
  <c r="O2303" i="4" s="1"/>
  <c r="N2159" i="4"/>
  <c r="O2159" i="4" s="1"/>
  <c r="N3622" i="4"/>
  <c r="O3622" i="4" s="1"/>
  <c r="N3478" i="4"/>
  <c r="O3478" i="4" s="1"/>
  <c r="N3334" i="4"/>
  <c r="O3334" i="4" s="1"/>
  <c r="N3190" i="4"/>
  <c r="O3190" i="4" s="1"/>
  <c r="N3046" i="4"/>
  <c r="O3046" i="4" s="1"/>
  <c r="N2902" i="4"/>
  <c r="O2902" i="4" s="1"/>
  <c r="N2758" i="4"/>
  <c r="O2758" i="4" s="1"/>
  <c r="N3162" i="4"/>
  <c r="O3162" i="4" s="1"/>
  <c r="N3018" i="4"/>
  <c r="O3018" i="4" s="1"/>
  <c r="N2874" i="4"/>
  <c r="O2874" i="4" s="1"/>
  <c r="N2730" i="4"/>
  <c r="O2730" i="4" s="1"/>
  <c r="N2586" i="4"/>
  <c r="O2586" i="4" s="1"/>
  <c r="N2442" i="4"/>
  <c r="O2442" i="4" s="1"/>
  <c r="N2298" i="4"/>
  <c r="O2298" i="4" s="1"/>
  <c r="N3557" i="4"/>
  <c r="O3557" i="4" s="1"/>
  <c r="N3413" i="4"/>
  <c r="O3413" i="4" s="1"/>
  <c r="N3269" i="4"/>
  <c r="O3269" i="4" s="1"/>
  <c r="N3125" i="4"/>
  <c r="O3125" i="4" s="1"/>
  <c r="N2981" i="4"/>
  <c r="O2981" i="4" s="1"/>
  <c r="N2837" i="4"/>
  <c r="O2837" i="4" s="1"/>
  <c r="N2693" i="4"/>
  <c r="O2693" i="4" s="1"/>
  <c r="N3484" i="4"/>
  <c r="O3484" i="4" s="1"/>
  <c r="N3340" i="4"/>
  <c r="O3340" i="4" s="1"/>
  <c r="N3196" i="4"/>
  <c r="O3196" i="4" s="1"/>
  <c r="N3052" i="4"/>
  <c r="O3052" i="4" s="1"/>
  <c r="N2908" i="4"/>
  <c r="O2908" i="4" s="1"/>
  <c r="N2764" i="4"/>
  <c r="O2764" i="4" s="1"/>
  <c r="N2091" i="4"/>
  <c r="O2091" i="4" s="1"/>
  <c r="N1947" i="4"/>
  <c r="O1947" i="4" s="1"/>
  <c r="N1473" i="4"/>
  <c r="O1473" i="4" s="1"/>
  <c r="N3271" i="4"/>
  <c r="O3271" i="4" s="1"/>
  <c r="N2731" i="4"/>
  <c r="O2731" i="4" s="1"/>
  <c r="N3031" i="4"/>
  <c r="O3031" i="4" s="1"/>
  <c r="N4171" i="4"/>
  <c r="O4171" i="4" s="1"/>
  <c r="N1172" i="4"/>
  <c r="O1172" i="4" s="1"/>
  <c r="N823" i="4"/>
  <c r="O823" i="4" s="1"/>
  <c r="N1723" i="4"/>
  <c r="O1723" i="4" s="1"/>
  <c r="N692" i="4"/>
  <c r="O692" i="4" s="1"/>
  <c r="N5439" i="4"/>
  <c r="O5439" i="4" s="1"/>
  <c r="N4839" i="4"/>
  <c r="O4839" i="4" s="1"/>
  <c r="N4263" i="4"/>
  <c r="O4263" i="4" s="1"/>
  <c r="N3687" i="4"/>
  <c r="O3687" i="4" s="1"/>
  <c r="N5574" i="4"/>
  <c r="O5574" i="4" s="1"/>
  <c r="N3363" i="4"/>
  <c r="O3363" i="4" s="1"/>
  <c r="N2931" i="4"/>
  <c r="O2931" i="4" s="1"/>
  <c r="N2499" i="4"/>
  <c r="O2499" i="4" s="1"/>
  <c r="N5558" i="4"/>
  <c r="O5558" i="4" s="1"/>
  <c r="N5567" i="4"/>
  <c r="O5567" i="4" s="1"/>
  <c r="N5135" i="4"/>
  <c r="O5135" i="4" s="1"/>
  <c r="N5566" i="4"/>
  <c r="O5566" i="4" s="1"/>
  <c r="N5134" i="4"/>
  <c r="O5134" i="4" s="1"/>
  <c r="N5010" i="4"/>
  <c r="O5010" i="4" s="1"/>
  <c r="N4578" i="4"/>
  <c r="O4578" i="4" s="1"/>
  <c r="N4146" i="4"/>
  <c r="O4146" i="4" s="1"/>
  <c r="N3714" i="4"/>
  <c r="O3714" i="4" s="1"/>
  <c r="N3282" i="4"/>
  <c r="O3282" i="4" s="1"/>
  <c r="N5381" i="4"/>
  <c r="O5381" i="4" s="1"/>
  <c r="N5416" i="4"/>
  <c r="O5416" i="4" s="1"/>
  <c r="N2259" i="4"/>
  <c r="O2259" i="4" s="1"/>
  <c r="N5342" i="4"/>
  <c r="O5342" i="4" s="1"/>
  <c r="N5114" i="4"/>
  <c r="O5114" i="4" s="1"/>
  <c r="N4910" i="4"/>
  <c r="O4910" i="4" s="1"/>
  <c r="N4682" i="4"/>
  <c r="O4682" i="4" s="1"/>
  <c r="N4478" i="4"/>
  <c r="O4478" i="4" s="1"/>
  <c r="N4274" i="4"/>
  <c r="O4274" i="4" s="1"/>
  <c r="N4082" i="4"/>
  <c r="O4082" i="4" s="1"/>
  <c r="N5569" i="4"/>
  <c r="O5569" i="4" s="1"/>
  <c r="N5413" i="4"/>
  <c r="O5413" i="4" s="1"/>
  <c r="N5257" i="4"/>
  <c r="O5257" i="4" s="1"/>
  <c r="N5101" i="4"/>
  <c r="O5101" i="4" s="1"/>
  <c r="N4945" i="4"/>
  <c r="O4945" i="4" s="1"/>
  <c r="N5616" i="4"/>
  <c r="O5616" i="4" s="1"/>
  <c r="N5472" i="4"/>
  <c r="O5472" i="4" s="1"/>
  <c r="N5328" i="4"/>
  <c r="O5328" i="4" s="1"/>
  <c r="N5003" i="4"/>
  <c r="O5003" i="4" s="1"/>
  <c r="N4859" i="4"/>
  <c r="O4859" i="4" s="1"/>
  <c r="N4715" i="4"/>
  <c r="O4715" i="4" s="1"/>
  <c r="N4571" i="4"/>
  <c r="O4571" i="4" s="1"/>
  <c r="N4427" i="4"/>
  <c r="O4427" i="4" s="1"/>
  <c r="N4283" i="4"/>
  <c r="O4283" i="4" s="1"/>
  <c r="N4139" i="4"/>
  <c r="O4139" i="4" s="1"/>
  <c r="N3995" i="4"/>
  <c r="O3995" i="4" s="1"/>
  <c r="N3851" i="4"/>
  <c r="O3851" i="4" s="1"/>
  <c r="N3707" i="4"/>
  <c r="O3707" i="4" s="1"/>
  <c r="N3563" i="4"/>
  <c r="O3563" i="4" s="1"/>
  <c r="N3419" i="4"/>
  <c r="O3419" i="4" s="1"/>
  <c r="N3275" i="4"/>
  <c r="O3275" i="4" s="1"/>
  <c r="N3131" i="4"/>
  <c r="O3131" i="4" s="1"/>
  <c r="N4882" i="4"/>
  <c r="O4882" i="4" s="1"/>
  <c r="N4738" i="4"/>
  <c r="O4738" i="4" s="1"/>
  <c r="N4594" i="4"/>
  <c r="O4594" i="4" s="1"/>
  <c r="N4450" i="4"/>
  <c r="O4450" i="4" s="1"/>
  <c r="N4306" i="4"/>
  <c r="O4306" i="4" s="1"/>
  <c r="N4162" i="4"/>
  <c r="O4162" i="4" s="1"/>
  <c r="N4018" i="4"/>
  <c r="O4018" i="4" s="1"/>
  <c r="N3874" i="4"/>
  <c r="O3874" i="4" s="1"/>
  <c r="N3730" i="4"/>
  <c r="O3730" i="4" s="1"/>
  <c r="N5297" i="4"/>
  <c r="O5297" i="4" s="1"/>
  <c r="N5117" i="4"/>
  <c r="O5117" i="4" s="1"/>
  <c r="N4949" i="4"/>
  <c r="O4949" i="4" s="1"/>
  <c r="N4769" i="4"/>
  <c r="O4769" i="4" s="1"/>
  <c r="N4601" i="4"/>
  <c r="O4601" i="4" s="1"/>
  <c r="N4433" i="4"/>
  <c r="O4433" i="4" s="1"/>
  <c r="N4265" i="4"/>
  <c r="O4265" i="4" s="1"/>
  <c r="N4121" i="4"/>
  <c r="O4121" i="4" s="1"/>
  <c r="N3977" i="4"/>
  <c r="O3977" i="4" s="1"/>
  <c r="N3833" i="4"/>
  <c r="O3833" i="4" s="1"/>
  <c r="N3689" i="4"/>
  <c r="O3689" i="4" s="1"/>
  <c r="N5068" i="4"/>
  <c r="O5068" i="4" s="1"/>
  <c r="N4924" i="4"/>
  <c r="O4924" i="4" s="1"/>
  <c r="N4780" i="4"/>
  <c r="O4780" i="4" s="1"/>
  <c r="N4636" i="4"/>
  <c r="O4636" i="4" s="1"/>
  <c r="N4492" i="4"/>
  <c r="O4492" i="4" s="1"/>
  <c r="N4348" i="4"/>
  <c r="O4348" i="4" s="1"/>
  <c r="N4204" i="4"/>
  <c r="O4204" i="4" s="1"/>
  <c r="N4060" i="4"/>
  <c r="O4060" i="4" s="1"/>
  <c r="N3916" i="4"/>
  <c r="O3916" i="4" s="1"/>
  <c r="N3772" i="4"/>
  <c r="O3772" i="4" s="1"/>
  <c r="N3628" i="4"/>
  <c r="O3628" i="4" s="1"/>
  <c r="N3914" i="4"/>
  <c r="O3914" i="4" s="1"/>
  <c r="N3770" i="4"/>
  <c r="O3770" i="4" s="1"/>
  <c r="N3626" i="4"/>
  <c r="O3626" i="4" s="1"/>
  <c r="N3482" i="4"/>
  <c r="O3482" i="4" s="1"/>
  <c r="N3338" i="4"/>
  <c r="O3338" i="4" s="1"/>
  <c r="N3194" i="4"/>
  <c r="O3194" i="4" s="1"/>
  <c r="N3050" i="4"/>
  <c r="O3050" i="4" s="1"/>
  <c r="N2906" i="4"/>
  <c r="O2906" i="4" s="1"/>
  <c r="N2762" i="4"/>
  <c r="O2762" i="4" s="1"/>
  <c r="N2618" i="4"/>
  <c r="O2618" i="4" s="1"/>
  <c r="N2474" i="4"/>
  <c r="O2474" i="4" s="1"/>
  <c r="N4753" i="4"/>
  <c r="O4753" i="4" s="1"/>
  <c r="N4609" i="4"/>
  <c r="O4609" i="4" s="1"/>
  <c r="N4465" i="4"/>
  <c r="O4465" i="4" s="1"/>
  <c r="N4321" i="4"/>
  <c r="O4321" i="4" s="1"/>
  <c r="N4177" i="4"/>
  <c r="O4177" i="4" s="1"/>
  <c r="N4033" i="4"/>
  <c r="O4033" i="4" s="1"/>
  <c r="N3889" i="4"/>
  <c r="O3889" i="4" s="1"/>
  <c r="N3745" i="4"/>
  <c r="O3745" i="4" s="1"/>
  <c r="N3601" i="4"/>
  <c r="O3601" i="4" s="1"/>
  <c r="N3457" i="4"/>
  <c r="O3457" i="4" s="1"/>
  <c r="N3313" i="4"/>
  <c r="O3313" i="4" s="1"/>
  <c r="N3169" i="4"/>
  <c r="O3169" i="4" s="1"/>
  <c r="N3025" i="4"/>
  <c r="O3025" i="4" s="1"/>
  <c r="N2881" i="4"/>
  <c r="O2881" i="4" s="1"/>
  <c r="N5160" i="4"/>
  <c r="O5160" i="4" s="1"/>
  <c r="N5016" i="4"/>
  <c r="O5016" i="4" s="1"/>
  <c r="N4872" i="4"/>
  <c r="O4872" i="4" s="1"/>
  <c r="N4728" i="4"/>
  <c r="O4728" i="4" s="1"/>
  <c r="N4584" i="4"/>
  <c r="O4584" i="4" s="1"/>
  <c r="N4440" i="4"/>
  <c r="O4440" i="4" s="1"/>
  <c r="N4296" i="4"/>
  <c r="O4296" i="4" s="1"/>
  <c r="N4140" i="4"/>
  <c r="O4140" i="4" s="1"/>
  <c r="N3996" i="4"/>
  <c r="O3996" i="4" s="1"/>
  <c r="N3852" i="4"/>
  <c r="O3852" i="4" s="1"/>
  <c r="N3708" i="4"/>
  <c r="O3708" i="4" s="1"/>
  <c r="N1617" i="4"/>
  <c r="O1617" i="4" s="1"/>
  <c r="N4971" i="4"/>
  <c r="O4971" i="4" s="1"/>
  <c r="N5219" i="4"/>
  <c r="O5219" i="4" s="1"/>
  <c r="N5352" i="4"/>
  <c r="O5352" i="4" s="1"/>
  <c r="N3443" i="4"/>
  <c r="O3443" i="4" s="1"/>
  <c r="N5321" i="4"/>
  <c r="O5321" i="4" s="1"/>
  <c r="N5092" i="4"/>
  <c r="O5092" i="4" s="1"/>
  <c r="N3794" i="4"/>
  <c r="O3794" i="4" s="1"/>
  <c r="N2498" i="4"/>
  <c r="O2498" i="4" s="1"/>
  <c r="N4057" i="4"/>
  <c r="O4057" i="4" s="1"/>
  <c r="N3193" i="4"/>
  <c r="O3193" i="4" s="1"/>
  <c r="N4752" i="4"/>
  <c r="O4752" i="4" s="1"/>
  <c r="N3876" i="4"/>
  <c r="O3876" i="4" s="1"/>
  <c r="N2747" i="4"/>
  <c r="O2747" i="4" s="1"/>
  <c r="N2375" i="4"/>
  <c r="O2375" i="4" s="1"/>
  <c r="N2147" i="4"/>
  <c r="O2147" i="4" s="1"/>
  <c r="N3562" i="4"/>
  <c r="O3562" i="4" s="1"/>
  <c r="N3370" i="4"/>
  <c r="O3370" i="4" s="1"/>
  <c r="N3178" i="4"/>
  <c r="O3178" i="4" s="1"/>
  <c r="N2986" i="4"/>
  <c r="O2986" i="4" s="1"/>
  <c r="N2806" i="4"/>
  <c r="O2806" i="4" s="1"/>
  <c r="N3186" i="4"/>
  <c r="O3186" i="4" s="1"/>
  <c r="N3006" i="4"/>
  <c r="O3006" i="4" s="1"/>
  <c r="N2838" i="4"/>
  <c r="O2838" i="4" s="1"/>
  <c r="N2670" i="4"/>
  <c r="O2670" i="4" s="1"/>
  <c r="N2490" i="4"/>
  <c r="O2490" i="4" s="1"/>
  <c r="N2322" i="4"/>
  <c r="O2322" i="4" s="1"/>
  <c r="N3545" i="4"/>
  <c r="O3545" i="4" s="1"/>
  <c r="N3377" i="4"/>
  <c r="O3377" i="4" s="1"/>
  <c r="N3209" i="4"/>
  <c r="O3209" i="4" s="1"/>
  <c r="N3029" i="4"/>
  <c r="O3029" i="4" s="1"/>
  <c r="N2861" i="4"/>
  <c r="O2861" i="4" s="1"/>
  <c r="N2705" i="4"/>
  <c r="O2705" i="4" s="1"/>
  <c r="N3472" i="4"/>
  <c r="O3472" i="4" s="1"/>
  <c r="N3316" i="4"/>
  <c r="O3316" i="4" s="1"/>
  <c r="N3160" i="4"/>
  <c r="O3160" i="4" s="1"/>
  <c r="N3004" i="4"/>
  <c r="O3004" i="4" s="1"/>
  <c r="N2848" i="4"/>
  <c r="O2848" i="4" s="1"/>
  <c r="N2692" i="4"/>
  <c r="O2692" i="4" s="1"/>
  <c r="N2007" i="4"/>
  <c r="O2007" i="4" s="1"/>
  <c r="N1851" i="4"/>
  <c r="O1851" i="4" s="1"/>
  <c r="N1707" i="4"/>
  <c r="O1707" i="4" s="1"/>
  <c r="N2869" i="4"/>
  <c r="O2869" i="4" s="1"/>
  <c r="N2725" i="4"/>
  <c r="O2725" i="4" s="1"/>
  <c r="N2581" i="4"/>
  <c r="O2581" i="4" s="1"/>
  <c r="N2437" i="4"/>
  <c r="O2437" i="4" s="1"/>
  <c r="N2293" i="4"/>
  <c r="O2293" i="4" s="1"/>
  <c r="N2149" i="4"/>
  <c r="O2149" i="4" s="1"/>
  <c r="N3492" i="4"/>
  <c r="O3492" i="4" s="1"/>
  <c r="N3348" i="4"/>
  <c r="O3348" i="4" s="1"/>
  <c r="N3204" i="4"/>
  <c r="O3204" i="4" s="1"/>
  <c r="N3060" i="4"/>
  <c r="O3060" i="4" s="1"/>
  <c r="N2916" i="4"/>
  <c r="O2916" i="4" s="1"/>
  <c r="N2772" i="4"/>
  <c r="O2772" i="4" s="1"/>
  <c r="N1991" i="4"/>
  <c r="O1991" i="4" s="1"/>
  <c r="N1847" i="4"/>
  <c r="O1847" i="4" s="1"/>
  <c r="N1703" i="4"/>
  <c r="O1703" i="4" s="1"/>
  <c r="N1559" i="4"/>
  <c r="O1559" i="4" s="1"/>
  <c r="N1415" i="4"/>
  <c r="O1415" i="4" s="1"/>
  <c r="N1271" i="4"/>
  <c r="O1271" i="4" s="1"/>
  <c r="N1127" i="4"/>
  <c r="O1127" i="4" s="1"/>
  <c r="N2650" i="4"/>
  <c r="O2650" i="4" s="1"/>
  <c r="N2506" i="4"/>
  <c r="O2506" i="4" s="1"/>
  <c r="N2362" i="4"/>
  <c r="O2362" i="4" s="1"/>
  <c r="N2218" i="4"/>
  <c r="O2218" i="4" s="1"/>
  <c r="N2074" i="4"/>
  <c r="O2074" i="4" s="1"/>
  <c r="N1786" i="4"/>
  <c r="O1786" i="4" s="1"/>
  <c r="N2082" i="4"/>
  <c r="O2082" i="4" s="1"/>
  <c r="N1938" i="4"/>
  <c r="O1938" i="4" s="1"/>
  <c r="N1794" i="4"/>
  <c r="O1794" i="4" s="1"/>
  <c r="N1650" i="4"/>
  <c r="O1650" i="4" s="1"/>
  <c r="N1506" i="4"/>
  <c r="O1506" i="4" s="1"/>
  <c r="N2645" i="4"/>
  <c r="O2645" i="4" s="1"/>
  <c r="N2501" i="4"/>
  <c r="O2501" i="4" s="1"/>
  <c r="N2357" i="4"/>
  <c r="O2357" i="4" s="1"/>
  <c r="N2213" i="4"/>
  <c r="O2213" i="4" s="1"/>
  <c r="N2069" i="4"/>
  <c r="O2069" i="4" s="1"/>
  <c r="N1925" i="4"/>
  <c r="O1925" i="4" s="1"/>
  <c r="N1781" i="4"/>
  <c r="O1781" i="4" s="1"/>
  <c r="N2524" i="4"/>
  <c r="O2524" i="4" s="1"/>
  <c r="N2380" i="4"/>
  <c r="O2380" i="4" s="1"/>
  <c r="N2236" i="4"/>
  <c r="O2236" i="4" s="1"/>
  <c r="N2092" i="4"/>
  <c r="O2092" i="4" s="1"/>
  <c r="N1948" i="4"/>
  <c r="O1948" i="4" s="1"/>
  <c r="N1804" i="4"/>
  <c r="O1804" i="4" s="1"/>
  <c r="N1479" i="4"/>
  <c r="O1479" i="4" s="1"/>
  <c r="N1335" i="4"/>
  <c r="O1335" i="4" s="1"/>
  <c r="N1191" i="4"/>
  <c r="O1191" i="4" s="1"/>
  <c r="N1047" i="4"/>
  <c r="O1047" i="4" s="1"/>
  <c r="N903" i="4"/>
  <c r="O903" i="4" s="1"/>
  <c r="N759" i="4"/>
  <c r="O759" i="4" s="1"/>
  <c r="N2282" i="4"/>
  <c r="O2282" i="4" s="1"/>
  <c r="N2138" i="4"/>
  <c r="O2138" i="4" s="1"/>
  <c r="N1850" i="4"/>
  <c r="O1850" i="4" s="1"/>
  <c r="N1706" i="4"/>
  <c r="O1706" i="4" s="1"/>
  <c r="N1562" i="4"/>
  <c r="O1562" i="4" s="1"/>
  <c r="N1418" i="4"/>
  <c r="O1418" i="4" s="1"/>
  <c r="N2077" i="4"/>
  <c r="O2077" i="4" s="1"/>
  <c r="N1933" i="4"/>
  <c r="O1933" i="4" s="1"/>
  <c r="N1789" i="4"/>
  <c r="O1789" i="4" s="1"/>
  <c r="N1645" i="4"/>
  <c r="O1645" i="4" s="1"/>
  <c r="N1501" i="4"/>
  <c r="O1501" i="4" s="1"/>
  <c r="N1357" i="4"/>
  <c r="O1357" i="4" s="1"/>
  <c r="N1213" i="4"/>
  <c r="O1213" i="4" s="1"/>
  <c r="N1069" i="4"/>
  <c r="O1069" i="4" s="1"/>
  <c r="N2628" i="4"/>
  <c r="O2628" i="4" s="1"/>
  <c r="N2484" i="4"/>
  <c r="O2484" i="4" s="1"/>
  <c r="N2340" i="4"/>
  <c r="O2340" i="4" s="1"/>
  <c r="N2196" i="4"/>
  <c r="O2196" i="4" s="1"/>
  <c r="N2052" i="4"/>
  <c r="O2052" i="4" s="1"/>
  <c r="N1908" i="4"/>
  <c r="O1908" i="4" s="1"/>
  <c r="N1019" i="4"/>
  <c r="O1019" i="4" s="1"/>
  <c r="N875" i="4"/>
  <c r="O875" i="4" s="1"/>
  <c r="N731" i="4"/>
  <c r="O731" i="4" s="1"/>
  <c r="N587" i="4"/>
  <c r="O587" i="4" s="1"/>
  <c r="N443" i="4"/>
  <c r="O443" i="4" s="1"/>
  <c r="N299" i="4"/>
  <c r="O299" i="4" s="1"/>
  <c r="N155" i="4"/>
  <c r="O155" i="4" s="1"/>
  <c r="N11" i="4"/>
  <c r="O11" i="4" s="1"/>
  <c r="N1642" i="4"/>
  <c r="O1642" i="4" s="1"/>
  <c r="N1498" i="4"/>
  <c r="O1498" i="4" s="1"/>
  <c r="N1354" i="4"/>
  <c r="O1354" i="4" s="1"/>
  <c r="N1210" i="4"/>
  <c r="O1210" i="4" s="1"/>
  <c r="N1066" i="4"/>
  <c r="O1066" i="4" s="1"/>
  <c r="N922" i="4"/>
  <c r="O922" i="4" s="1"/>
  <c r="N778" i="4"/>
  <c r="O778" i="4" s="1"/>
  <c r="N1374" i="4"/>
  <c r="O1374" i="4" s="1"/>
  <c r="N1230" i="4"/>
  <c r="O1230" i="4" s="1"/>
  <c r="N1086" i="4"/>
  <c r="O1086" i="4" s="1"/>
  <c r="N942" i="4"/>
  <c r="O942" i="4" s="1"/>
  <c r="N798" i="4"/>
  <c r="O798" i="4" s="1"/>
  <c r="N1745" i="4"/>
  <c r="O1745" i="4" s="1"/>
  <c r="N1601" i="4"/>
  <c r="O1601" i="4" s="1"/>
  <c r="N1457" i="4"/>
  <c r="O1457" i="4" s="1"/>
  <c r="N1313" i="4"/>
  <c r="O1313" i="4" s="1"/>
  <c r="N1169" i="4"/>
  <c r="O1169" i="4" s="1"/>
  <c r="N1025" i="4"/>
  <c r="O1025" i="4" s="1"/>
  <c r="N881" i="4"/>
  <c r="O881" i="4" s="1"/>
  <c r="N737" i="4"/>
  <c r="O737" i="4" s="1"/>
  <c r="N1684" i="4"/>
  <c r="O1684" i="4" s="1"/>
  <c r="N1540" i="4"/>
  <c r="O1540" i="4" s="1"/>
  <c r="N1396" i="4"/>
  <c r="O1396" i="4" s="1"/>
  <c r="N1252" i="4"/>
  <c r="O1252" i="4" s="1"/>
  <c r="N1108" i="4"/>
  <c r="O1108" i="4" s="1"/>
  <c r="N964" i="4"/>
  <c r="O964" i="4" s="1"/>
  <c r="N820" i="4"/>
  <c r="O820" i="4" s="1"/>
  <c r="N676" i="4"/>
  <c r="O676" i="4" s="1"/>
  <c r="N1226" i="4"/>
  <c r="O1226" i="4" s="1"/>
  <c r="N1082" i="4"/>
  <c r="O1082" i="4" s="1"/>
  <c r="N938" i="4"/>
  <c r="O938" i="4" s="1"/>
  <c r="N794" i="4"/>
  <c r="O794" i="4" s="1"/>
  <c r="N913" i="4"/>
  <c r="O913" i="4" s="1"/>
  <c r="N769" i="4"/>
  <c r="O769" i="4" s="1"/>
  <c r="N625" i="4"/>
  <c r="O625" i="4" s="1"/>
  <c r="N481" i="4"/>
  <c r="O481" i="4" s="1"/>
  <c r="N337" i="4"/>
  <c r="O337" i="4" s="1"/>
  <c r="N5216" i="4"/>
  <c r="O5216" i="4" s="1"/>
  <c r="N4395" i="4"/>
  <c r="O4395" i="4" s="1"/>
  <c r="N5488" i="4"/>
  <c r="O5488" i="4" s="1"/>
  <c r="N5027" i="4"/>
  <c r="O5027" i="4" s="1"/>
  <c r="N3299" i="4"/>
  <c r="O3299" i="4" s="1"/>
  <c r="N5153" i="4"/>
  <c r="O5153" i="4" s="1"/>
  <c r="N4948" i="4"/>
  <c r="O4948" i="4" s="1"/>
  <c r="N3650" i="4"/>
  <c r="O3650" i="4" s="1"/>
  <c r="N4789" i="4"/>
  <c r="O4789" i="4" s="1"/>
  <c r="N3925" i="4"/>
  <c r="O3925" i="4" s="1"/>
  <c r="N3061" i="4"/>
  <c r="O3061" i="4" s="1"/>
  <c r="N4620" i="4"/>
  <c r="O4620" i="4" s="1"/>
  <c r="N3744" i="4"/>
  <c r="O3744" i="4" s="1"/>
  <c r="N2723" i="4"/>
  <c r="O2723" i="4" s="1"/>
  <c r="N2351" i="4"/>
  <c r="O2351" i="4" s="1"/>
  <c r="N2135" i="4"/>
  <c r="O2135" i="4" s="1"/>
  <c r="N3550" i="4"/>
  <c r="O3550" i="4" s="1"/>
  <c r="N3358" i="4"/>
  <c r="O3358" i="4" s="1"/>
  <c r="N3166" i="4"/>
  <c r="O3166" i="4" s="1"/>
  <c r="N2974" i="4"/>
  <c r="O2974" i="4" s="1"/>
  <c r="N2794" i="4"/>
  <c r="O2794" i="4" s="1"/>
  <c r="N3174" i="4"/>
  <c r="O3174" i="4" s="1"/>
  <c r="N2994" i="4"/>
  <c r="O2994" i="4" s="1"/>
  <c r="N2826" i="4"/>
  <c r="O2826" i="4" s="1"/>
  <c r="N2658" i="4"/>
  <c r="O2658" i="4" s="1"/>
  <c r="N2478" i="4"/>
  <c r="O2478" i="4" s="1"/>
  <c r="N2310" i="4"/>
  <c r="O2310" i="4" s="1"/>
  <c r="N3533" i="4"/>
  <c r="O3533" i="4" s="1"/>
  <c r="N3365" i="4"/>
  <c r="O3365" i="4" s="1"/>
  <c r="N3197" i="4"/>
  <c r="O3197" i="4" s="1"/>
  <c r="N3017" i="4"/>
  <c r="O3017" i="4" s="1"/>
  <c r="N2849" i="4"/>
  <c r="O2849" i="4" s="1"/>
  <c r="N3616" i="4"/>
  <c r="O3616" i="4" s="1"/>
  <c r="N3460" i="4"/>
  <c r="O3460" i="4" s="1"/>
  <c r="N3304" i="4"/>
  <c r="O3304" i="4" s="1"/>
  <c r="N3148" i="4"/>
  <c r="O3148" i="4" s="1"/>
  <c r="N2992" i="4"/>
  <c r="O2992" i="4" s="1"/>
  <c r="N2836" i="4"/>
  <c r="O2836" i="4" s="1"/>
  <c r="N2680" i="4"/>
  <c r="O2680" i="4" s="1"/>
  <c r="N1995" i="4"/>
  <c r="O1995" i="4" s="1"/>
  <c r="N1839" i="4"/>
  <c r="O1839" i="4" s="1"/>
  <c r="N1695" i="4"/>
  <c r="O1695" i="4" s="1"/>
  <c r="N2857" i="4"/>
  <c r="O2857" i="4" s="1"/>
  <c r="N2713" i="4"/>
  <c r="O2713" i="4" s="1"/>
  <c r="N2569" i="4"/>
  <c r="O2569" i="4" s="1"/>
  <c r="N2425" i="4"/>
  <c r="O2425" i="4" s="1"/>
  <c r="N2281" i="4"/>
  <c r="O2281" i="4" s="1"/>
  <c r="N3624" i="4"/>
  <c r="O3624" i="4" s="1"/>
  <c r="N3480" i="4"/>
  <c r="O3480" i="4" s="1"/>
  <c r="N3336" i="4"/>
  <c r="O3336" i="4" s="1"/>
  <c r="N3192" i="4"/>
  <c r="O3192" i="4" s="1"/>
  <c r="N3048" i="4"/>
  <c r="O3048" i="4" s="1"/>
  <c r="N2904" i="4"/>
  <c r="O2904" i="4" s="1"/>
  <c r="N2760" i="4"/>
  <c r="O2760" i="4" s="1"/>
  <c r="N1979" i="4"/>
  <c r="O1979" i="4" s="1"/>
  <c r="N1835" i="4"/>
  <c r="O1835" i="4" s="1"/>
  <c r="N1691" i="4"/>
  <c r="O1691" i="4" s="1"/>
  <c r="N1547" i="4"/>
  <c r="O1547" i="4" s="1"/>
  <c r="N1403" i="4"/>
  <c r="O1403" i="4" s="1"/>
  <c r="N1259" i="4"/>
  <c r="O1259" i="4" s="1"/>
  <c r="N2638" i="4"/>
  <c r="O2638" i="4" s="1"/>
  <c r="N2494" i="4"/>
  <c r="O2494" i="4" s="1"/>
  <c r="N2350" i="4"/>
  <c r="O2350" i="4" s="1"/>
  <c r="N2206" i="4"/>
  <c r="O2206" i="4" s="1"/>
  <c r="N2062" i="4"/>
  <c r="O2062" i="4" s="1"/>
  <c r="N1918" i="4"/>
  <c r="O1918" i="4" s="1"/>
  <c r="N2214" i="4"/>
  <c r="O2214" i="4" s="1"/>
  <c r="N2070" i="4"/>
  <c r="O2070" i="4" s="1"/>
  <c r="N1926" i="4"/>
  <c r="O1926" i="4" s="1"/>
  <c r="N1782" i="4"/>
  <c r="O1782" i="4" s="1"/>
  <c r="N1638" i="4"/>
  <c r="O1638" i="4" s="1"/>
  <c r="N1494" i="4"/>
  <c r="O1494" i="4" s="1"/>
  <c r="N2633" i="4"/>
  <c r="O2633" i="4" s="1"/>
  <c r="N2489" i="4"/>
  <c r="O2489" i="4" s="1"/>
  <c r="N2345" i="4"/>
  <c r="O2345" i="4" s="1"/>
  <c r="N2201" i="4"/>
  <c r="O2201" i="4" s="1"/>
  <c r="N2057" i="4"/>
  <c r="O2057" i="4" s="1"/>
  <c r="N1913" i="4"/>
  <c r="O1913" i="4" s="1"/>
  <c r="N2656" i="4"/>
  <c r="O2656" i="4" s="1"/>
  <c r="N2512" i="4"/>
  <c r="O2512" i="4" s="1"/>
  <c r="N2368" i="4"/>
  <c r="O2368" i="4" s="1"/>
  <c r="N2224" i="4"/>
  <c r="O2224" i="4" s="1"/>
  <c r="N2080" i="4"/>
  <c r="O2080" i="4" s="1"/>
  <c r="N1936" i="4"/>
  <c r="O1936" i="4" s="1"/>
  <c r="N1792" i="4"/>
  <c r="O1792" i="4" s="1"/>
  <c r="N1467" i="4"/>
  <c r="O1467" i="4" s="1"/>
  <c r="N1323" i="4"/>
  <c r="O1323" i="4" s="1"/>
  <c r="N1179" i="4"/>
  <c r="O1179" i="4" s="1"/>
  <c r="N1035" i="4"/>
  <c r="O1035" i="4" s="1"/>
  <c r="N891" i="4"/>
  <c r="O891" i="4" s="1"/>
  <c r="N747" i="4"/>
  <c r="O747" i="4" s="1"/>
  <c r="N2270" i="4"/>
  <c r="O2270" i="4" s="1"/>
  <c r="N2126" i="4"/>
  <c r="O2126" i="4" s="1"/>
  <c r="N1982" i="4"/>
  <c r="O1982" i="4" s="1"/>
  <c r="N1838" i="4"/>
  <c r="O1838" i="4" s="1"/>
  <c r="N1694" i="4"/>
  <c r="O1694" i="4" s="1"/>
  <c r="N1550" i="4"/>
  <c r="O1550" i="4" s="1"/>
  <c r="N1406" i="4"/>
  <c r="O1406" i="4" s="1"/>
  <c r="N2065" i="4"/>
  <c r="O2065" i="4" s="1"/>
  <c r="N1921" i="4"/>
  <c r="O1921" i="4" s="1"/>
  <c r="N1777" i="4"/>
  <c r="O1777" i="4" s="1"/>
  <c r="N1633" i="4"/>
  <c r="O1633" i="4" s="1"/>
  <c r="N1489" i="4"/>
  <c r="O1489" i="4" s="1"/>
  <c r="N1345" i="4"/>
  <c r="O1345" i="4" s="1"/>
  <c r="N1201" i="4"/>
  <c r="O1201" i="4" s="1"/>
  <c r="N1057" i="4"/>
  <c r="O1057" i="4" s="1"/>
  <c r="N2616" i="4"/>
  <c r="O2616" i="4" s="1"/>
  <c r="N2472" i="4"/>
  <c r="O2472" i="4" s="1"/>
  <c r="N2328" i="4"/>
  <c r="O2328" i="4" s="1"/>
  <c r="N2184" i="4"/>
  <c r="O2184" i="4" s="1"/>
  <c r="N2040" i="4"/>
  <c r="O2040" i="4" s="1"/>
  <c r="N1896" i="4"/>
  <c r="O1896" i="4" s="1"/>
  <c r="N1007" i="4"/>
  <c r="O1007" i="4" s="1"/>
  <c r="N863" i="4"/>
  <c r="O863" i="4" s="1"/>
  <c r="N719" i="4"/>
  <c r="O719" i="4" s="1"/>
  <c r="N575" i="4"/>
  <c r="O575" i="4" s="1"/>
  <c r="N431" i="4"/>
  <c r="O431" i="4" s="1"/>
  <c r="N287" i="4"/>
  <c r="O287" i="4" s="1"/>
  <c r="N143" i="4"/>
  <c r="O143" i="4" s="1"/>
  <c r="N1774" i="4"/>
  <c r="O1774" i="4" s="1"/>
  <c r="N1630" i="4"/>
  <c r="O1630" i="4" s="1"/>
  <c r="N1486" i="4"/>
  <c r="O1486" i="4" s="1"/>
  <c r="N1342" i="4"/>
  <c r="O1342" i="4" s="1"/>
  <c r="N1198" i="4"/>
  <c r="O1198" i="4" s="1"/>
  <c r="N1054" i="4"/>
  <c r="O1054" i="4" s="1"/>
  <c r="N910" i="4"/>
  <c r="O910" i="4" s="1"/>
  <c r="N766" i="4"/>
  <c r="O766" i="4" s="1"/>
  <c r="N1362" i="4"/>
  <c r="O1362" i="4" s="1"/>
  <c r="N1218" i="4"/>
  <c r="O1218" i="4" s="1"/>
  <c r="N930" i="4"/>
  <c r="O930" i="4" s="1"/>
  <c r="N786" i="4"/>
  <c r="O786" i="4" s="1"/>
  <c r="N1733" i="4"/>
  <c r="O1733" i="4" s="1"/>
  <c r="N1589" i="4"/>
  <c r="O1589" i="4" s="1"/>
  <c r="N1445" i="4"/>
  <c r="O1445" i="4" s="1"/>
  <c r="N1301" i="4"/>
  <c r="O1301" i="4" s="1"/>
  <c r="N1157" i="4"/>
  <c r="O1157" i="4" s="1"/>
  <c r="N1013" i="4"/>
  <c r="O1013" i="4" s="1"/>
  <c r="N869" i="4"/>
  <c r="O869" i="4" s="1"/>
  <c r="N725" i="4"/>
  <c r="O725" i="4" s="1"/>
  <c r="N1672" i="4"/>
  <c r="O1672" i="4" s="1"/>
  <c r="N1528" i="4"/>
  <c r="O1528" i="4" s="1"/>
  <c r="N1384" i="4"/>
  <c r="O1384" i="4" s="1"/>
  <c r="N1240" i="4"/>
  <c r="O1240" i="4" s="1"/>
  <c r="N1096" i="4"/>
  <c r="O1096" i="4" s="1"/>
  <c r="N664" i="4"/>
  <c r="O664" i="4" s="1"/>
  <c r="N1214" i="4"/>
  <c r="O1214" i="4" s="1"/>
  <c r="N1070" i="4"/>
  <c r="O1070" i="4" s="1"/>
  <c r="N926" i="4"/>
  <c r="O926" i="4" s="1"/>
  <c r="N782" i="4"/>
  <c r="O782" i="4" s="1"/>
  <c r="N901" i="4"/>
  <c r="O901" i="4" s="1"/>
  <c r="N757" i="4"/>
  <c r="O757" i="4" s="1"/>
  <c r="N613" i="4"/>
  <c r="O613" i="4" s="1"/>
  <c r="N469" i="4"/>
  <c r="O469" i="4" s="1"/>
  <c r="N325" i="4"/>
  <c r="O325" i="4" s="1"/>
  <c r="N181" i="4"/>
  <c r="O181" i="4" s="1"/>
  <c r="N37" i="4"/>
  <c r="O37" i="4" s="1"/>
  <c r="N1656" i="4"/>
  <c r="O1656" i="4" s="1"/>
  <c r="N1512" i="4"/>
  <c r="O1512" i="4" s="1"/>
  <c r="N1368" i="4"/>
  <c r="O1368" i="4" s="1"/>
  <c r="N1224" i="4"/>
  <c r="O1224" i="4" s="1"/>
  <c r="N1080" i="4"/>
  <c r="O1080" i="4" s="1"/>
  <c r="N3751" i="4"/>
  <c r="O3751" i="4" s="1"/>
  <c r="N3819" i="4"/>
  <c r="O3819" i="4" s="1"/>
  <c r="N5650" i="4"/>
  <c r="O5650" i="4" s="1"/>
  <c r="N2319" i="4"/>
  <c r="O2319" i="4" s="1"/>
  <c r="N5593" i="4"/>
  <c r="O5593" i="4" s="1"/>
  <c r="N4883" i="4"/>
  <c r="O4883" i="4" s="1"/>
  <c r="N3155" i="4"/>
  <c r="O3155" i="4" s="1"/>
  <c r="N4973" i="4"/>
  <c r="O4973" i="4" s="1"/>
  <c r="N4804" i="4"/>
  <c r="O4804" i="4" s="1"/>
  <c r="N3506" i="4"/>
  <c r="O3506" i="4" s="1"/>
  <c r="N4777" i="4"/>
  <c r="O4777" i="4" s="1"/>
  <c r="N3913" i="4"/>
  <c r="O3913" i="4" s="1"/>
  <c r="N3049" i="4"/>
  <c r="O3049" i="4" s="1"/>
  <c r="N4608" i="4"/>
  <c r="O4608" i="4" s="1"/>
  <c r="N3732" i="4"/>
  <c r="O3732" i="4" s="1"/>
  <c r="N2663" i="4"/>
  <c r="O2663" i="4" s="1"/>
  <c r="N2339" i="4"/>
  <c r="O2339" i="4" s="1"/>
  <c r="N4123" i="4"/>
  <c r="O4123" i="4" s="1"/>
  <c r="N5658" i="4"/>
  <c r="O5658" i="4" s="1"/>
  <c r="N5218" i="4"/>
  <c r="O5218" i="4" s="1"/>
  <c r="N5378" i="4"/>
  <c r="O5378" i="4" s="1"/>
  <c r="N5437" i="4"/>
  <c r="O5437" i="4" s="1"/>
  <c r="N4739" i="4"/>
  <c r="O4739" i="4" s="1"/>
  <c r="N4906" i="4"/>
  <c r="O4906" i="4" s="1"/>
  <c r="N4805" i="4"/>
  <c r="O4805" i="4" s="1"/>
  <c r="N4660" i="4"/>
  <c r="O4660" i="4" s="1"/>
  <c r="N3362" i="4"/>
  <c r="O3362" i="4" s="1"/>
  <c r="N4645" i="4"/>
  <c r="O4645" i="4" s="1"/>
  <c r="N3781" i="4"/>
  <c r="O3781" i="4" s="1"/>
  <c r="N2917" i="4"/>
  <c r="O2917" i="4" s="1"/>
  <c r="N4476" i="4"/>
  <c r="O4476" i="4" s="1"/>
  <c r="N3047" i="4"/>
  <c r="O3047" i="4" s="1"/>
  <c r="N2627" i="4"/>
  <c r="O2627" i="4" s="1"/>
  <c r="N2327" i="4"/>
  <c r="O2327" i="4" s="1"/>
  <c r="N2099" i="4"/>
  <c r="O2099" i="4" s="1"/>
  <c r="N3514" i="4"/>
  <c r="O3514" i="4" s="1"/>
  <c r="N3322" i="4"/>
  <c r="O3322" i="4" s="1"/>
  <c r="N3130" i="4"/>
  <c r="O3130" i="4" s="1"/>
  <c r="N2938" i="4"/>
  <c r="O2938" i="4" s="1"/>
  <c r="N2770" i="4"/>
  <c r="O2770" i="4" s="1"/>
  <c r="N3138" i="4"/>
  <c r="O3138" i="4" s="1"/>
  <c r="N2970" i="4"/>
  <c r="O2970" i="4" s="1"/>
  <c r="N2802" i="4"/>
  <c r="O2802" i="4" s="1"/>
  <c r="N2622" i="4"/>
  <c r="O2622" i="4" s="1"/>
  <c r="N2454" i="4"/>
  <c r="O2454" i="4" s="1"/>
  <c r="N2274" i="4"/>
  <c r="O2274" i="4" s="1"/>
  <c r="N3509" i="4"/>
  <c r="O3509" i="4" s="1"/>
  <c r="N3341" i="4"/>
  <c r="O3341" i="4" s="1"/>
  <c r="N3161" i="4"/>
  <c r="O3161" i="4" s="1"/>
  <c r="N2993" i="4"/>
  <c r="O2993" i="4" s="1"/>
  <c r="N2813" i="4"/>
  <c r="O2813" i="4" s="1"/>
  <c r="N3592" i="4"/>
  <c r="O3592" i="4" s="1"/>
  <c r="N3436" i="4"/>
  <c r="O3436" i="4" s="1"/>
  <c r="N3280" i="4"/>
  <c r="O3280" i="4" s="1"/>
  <c r="N3124" i="4"/>
  <c r="O3124" i="4" s="1"/>
  <c r="N2968" i="4"/>
  <c r="O2968" i="4" s="1"/>
  <c r="N2812" i="4"/>
  <c r="O2812" i="4" s="1"/>
  <c r="N2127" i="4"/>
  <c r="O2127" i="4" s="1"/>
  <c r="N1971" i="4"/>
  <c r="O1971" i="4" s="1"/>
  <c r="N1815" i="4"/>
  <c r="O1815" i="4" s="1"/>
  <c r="N1671" i="4"/>
  <c r="O1671" i="4" s="1"/>
  <c r="N2833" i="4"/>
  <c r="O2833" i="4" s="1"/>
  <c r="N2689" i="4"/>
  <c r="O2689" i="4" s="1"/>
  <c r="N2545" i="4"/>
  <c r="O2545" i="4" s="1"/>
  <c r="N2401" i="4"/>
  <c r="O2401" i="4" s="1"/>
  <c r="N2257" i="4"/>
  <c r="O2257" i="4" s="1"/>
  <c r="N3600" i="4"/>
  <c r="O3600" i="4" s="1"/>
  <c r="N3456" i="4"/>
  <c r="O3456" i="4" s="1"/>
  <c r="N3312" i="4"/>
  <c r="O3312" i="4" s="1"/>
  <c r="N3168" i="4"/>
  <c r="O3168" i="4" s="1"/>
  <c r="N3024" i="4"/>
  <c r="O3024" i="4" s="1"/>
  <c r="N2880" i="4"/>
  <c r="O2880" i="4" s="1"/>
  <c r="N2736" i="4"/>
  <c r="O2736" i="4" s="1"/>
  <c r="N1955" i="4"/>
  <c r="O1955" i="4" s="1"/>
  <c r="N1811" i="4"/>
  <c r="O1811" i="4" s="1"/>
  <c r="N1667" i="4"/>
  <c r="O1667" i="4" s="1"/>
  <c r="N1523" i="4"/>
  <c r="O1523" i="4" s="1"/>
  <c r="N1379" i="4"/>
  <c r="O1379" i="4" s="1"/>
  <c r="N1235" i="4"/>
  <c r="O1235" i="4" s="1"/>
  <c r="N1091" i="4"/>
  <c r="O1091" i="4" s="1"/>
  <c r="N2614" i="4"/>
  <c r="O2614" i="4" s="1"/>
  <c r="N2470" i="4"/>
  <c r="O2470" i="4" s="1"/>
  <c r="N2326" i="4"/>
  <c r="O2326" i="4" s="1"/>
  <c r="N2182" i="4"/>
  <c r="O2182" i="4" s="1"/>
  <c r="N2038" i="4"/>
  <c r="O2038" i="4" s="1"/>
  <c r="N1894" i="4"/>
  <c r="O1894" i="4" s="1"/>
  <c r="N2190" i="4"/>
  <c r="O2190" i="4" s="1"/>
  <c r="N2046" i="4"/>
  <c r="O2046" i="4" s="1"/>
  <c r="N1902" i="4"/>
  <c r="O1902" i="4" s="1"/>
  <c r="N1758" i="4"/>
  <c r="O1758" i="4" s="1"/>
  <c r="N1614" i="4"/>
  <c r="O1614" i="4" s="1"/>
  <c r="N1470" i="4"/>
  <c r="O1470" i="4" s="1"/>
  <c r="N2609" i="4"/>
  <c r="O2609" i="4" s="1"/>
  <c r="N2465" i="4"/>
  <c r="O2465" i="4" s="1"/>
  <c r="N2321" i="4"/>
  <c r="O2321" i="4" s="1"/>
  <c r="N2177" i="4"/>
  <c r="O2177" i="4" s="1"/>
  <c r="N2033" i="4"/>
  <c r="O2033" i="4" s="1"/>
  <c r="N1889" i="4"/>
  <c r="O1889" i="4" s="1"/>
  <c r="N2632" i="4"/>
  <c r="O2632" i="4" s="1"/>
  <c r="N2488" i="4"/>
  <c r="O2488" i="4" s="1"/>
  <c r="N2344" i="4"/>
  <c r="O2344" i="4" s="1"/>
  <c r="N2200" i="4"/>
  <c r="O2200" i="4" s="1"/>
  <c r="N2056" i="4"/>
  <c r="O2056" i="4" s="1"/>
  <c r="N1912" i="4"/>
  <c r="O1912" i="4" s="1"/>
  <c r="N1587" i="4"/>
  <c r="O1587" i="4" s="1"/>
  <c r="N1443" i="4"/>
  <c r="O1443" i="4" s="1"/>
  <c r="N1299" i="4"/>
  <c r="O1299" i="4" s="1"/>
  <c r="N1155" i="4"/>
  <c r="O1155" i="4" s="1"/>
  <c r="N1011" i="4"/>
  <c r="O1011" i="4" s="1"/>
  <c r="N867" i="4"/>
  <c r="O867" i="4" s="1"/>
  <c r="N723" i="4"/>
  <c r="O723" i="4" s="1"/>
  <c r="N2246" i="4"/>
  <c r="O2246" i="4" s="1"/>
  <c r="N2102" i="4"/>
  <c r="O2102" i="4" s="1"/>
  <c r="N1958" i="4"/>
  <c r="O1958" i="4" s="1"/>
  <c r="N1814" i="4"/>
  <c r="O1814" i="4" s="1"/>
  <c r="N1670" i="4"/>
  <c r="O1670" i="4" s="1"/>
  <c r="N1526" i="4"/>
  <c r="O1526" i="4" s="1"/>
  <c r="N1382" i="4"/>
  <c r="O1382" i="4" s="1"/>
  <c r="N2041" i="4"/>
  <c r="O2041" i="4" s="1"/>
  <c r="N1897" i="4"/>
  <c r="O1897" i="4" s="1"/>
  <c r="N1753" i="4"/>
  <c r="O1753" i="4" s="1"/>
  <c r="N1609" i="4"/>
  <c r="O1609" i="4" s="1"/>
  <c r="N1465" i="4"/>
  <c r="O1465" i="4" s="1"/>
  <c r="N1321" i="4"/>
  <c r="O1321" i="4" s="1"/>
  <c r="N1177" i="4"/>
  <c r="O1177" i="4" s="1"/>
  <c r="N1033" i="4"/>
  <c r="O1033" i="4" s="1"/>
  <c r="N2592" i="4"/>
  <c r="O2592" i="4" s="1"/>
  <c r="N2448" i="4"/>
  <c r="O2448" i="4" s="1"/>
  <c r="N2304" i="4"/>
  <c r="O2304" i="4" s="1"/>
  <c r="N2160" i="4"/>
  <c r="O2160" i="4" s="1"/>
  <c r="N2016" i="4"/>
  <c r="O2016" i="4" s="1"/>
  <c r="N1872" i="4"/>
  <c r="O1872" i="4" s="1"/>
  <c r="N983" i="4"/>
  <c r="O983" i="4" s="1"/>
  <c r="N839" i="4"/>
  <c r="O839" i="4" s="1"/>
  <c r="N695" i="4"/>
  <c r="O695" i="4" s="1"/>
  <c r="N551" i="4"/>
  <c r="O551" i="4" s="1"/>
  <c r="N407" i="4"/>
  <c r="O407" i="4" s="1"/>
  <c r="N263" i="4"/>
  <c r="O263" i="4" s="1"/>
  <c r="N119" i="4"/>
  <c r="O119" i="4" s="1"/>
  <c r="N1750" i="4"/>
  <c r="O1750" i="4" s="1"/>
  <c r="N1606" i="4"/>
  <c r="O1606" i="4" s="1"/>
  <c r="N1462" i="4"/>
  <c r="O1462" i="4" s="1"/>
  <c r="N1318" i="4"/>
  <c r="O1318" i="4" s="1"/>
  <c r="N1174" i="4"/>
  <c r="O1174" i="4" s="1"/>
  <c r="N1030" i="4"/>
  <c r="O1030" i="4" s="1"/>
  <c r="N886" i="4"/>
  <c r="O886" i="4" s="1"/>
  <c r="N742" i="4"/>
  <c r="O742" i="4" s="1"/>
  <c r="N1338" i="4"/>
  <c r="O1338" i="4" s="1"/>
  <c r="N1194" i="4"/>
  <c r="O1194" i="4" s="1"/>
  <c r="N1050" i="4"/>
  <c r="O1050" i="4" s="1"/>
  <c r="N906" i="4"/>
  <c r="O906" i="4" s="1"/>
  <c r="N762" i="4"/>
  <c r="O762" i="4" s="1"/>
  <c r="N1709" i="4"/>
  <c r="O1709" i="4" s="1"/>
  <c r="N1565" i="4"/>
  <c r="O1565" i="4" s="1"/>
  <c r="N1421" i="4"/>
  <c r="O1421" i="4" s="1"/>
  <c r="N1277" i="4"/>
  <c r="O1277" i="4" s="1"/>
  <c r="N1133" i="4"/>
  <c r="O1133" i="4" s="1"/>
  <c r="N989" i="4"/>
  <c r="O989" i="4" s="1"/>
  <c r="N845" i="4"/>
  <c r="O845" i="4" s="1"/>
  <c r="N701" i="4"/>
  <c r="O701" i="4" s="1"/>
  <c r="N1648" i="4"/>
  <c r="O1648" i="4" s="1"/>
  <c r="N1504" i="4"/>
  <c r="O1504" i="4" s="1"/>
  <c r="N1360" i="4"/>
  <c r="O1360" i="4" s="1"/>
  <c r="N1216" i="4"/>
  <c r="O1216" i="4" s="1"/>
  <c r="N928" i="4"/>
  <c r="O928" i="4" s="1"/>
  <c r="N784" i="4"/>
  <c r="O784" i="4" s="1"/>
  <c r="N1334" i="4"/>
  <c r="O1334" i="4" s="1"/>
  <c r="N1190" i="4"/>
  <c r="O1190" i="4" s="1"/>
  <c r="N1046" i="4"/>
  <c r="O1046" i="4" s="1"/>
  <c r="N902" i="4"/>
  <c r="O902" i="4" s="1"/>
  <c r="N758" i="4"/>
  <c r="O758" i="4" s="1"/>
  <c r="N877" i="4"/>
  <c r="O877" i="4" s="1"/>
  <c r="N733" i="4"/>
  <c r="O733" i="4" s="1"/>
  <c r="N4807" i="4"/>
  <c r="O4807" i="4" s="1"/>
  <c r="N3447" i="4"/>
  <c r="O3447" i="4" s="1"/>
  <c r="N5094" i="4"/>
  <c r="O5094" i="4" s="1"/>
  <c r="N5174" i="4"/>
  <c r="O5174" i="4" s="1"/>
  <c r="N5281" i="4"/>
  <c r="O5281" i="4" s="1"/>
  <c r="N4595" i="4"/>
  <c r="O4595" i="4" s="1"/>
  <c r="N4762" i="4"/>
  <c r="O4762" i="4" s="1"/>
  <c r="N4625" i="4"/>
  <c r="O4625" i="4" s="1"/>
  <c r="N4516" i="4"/>
  <c r="O4516" i="4" s="1"/>
  <c r="N3218" i="4"/>
  <c r="O3218" i="4" s="1"/>
  <c r="N4633" i="4"/>
  <c r="O4633" i="4" s="1"/>
  <c r="N3769" i="4"/>
  <c r="O3769" i="4" s="1"/>
  <c r="N2905" i="4"/>
  <c r="O2905" i="4" s="1"/>
  <c r="N4464" i="4"/>
  <c r="O4464" i="4" s="1"/>
  <c r="N3035" i="4"/>
  <c r="O3035" i="4" s="1"/>
  <c r="N2615" i="4"/>
  <c r="O2615" i="4" s="1"/>
  <c r="N2315" i="4"/>
  <c r="O2315" i="4" s="1"/>
  <c r="N2087" i="4"/>
  <c r="O2087" i="4" s="1"/>
  <c r="N3502" i="4"/>
  <c r="O3502" i="4" s="1"/>
  <c r="N3310" i="4"/>
  <c r="O3310" i="4" s="1"/>
  <c r="N3118" i="4"/>
  <c r="O3118" i="4" s="1"/>
  <c r="N2926" i="4"/>
  <c r="O2926" i="4" s="1"/>
  <c r="N2746" i="4"/>
  <c r="O2746" i="4" s="1"/>
  <c r="N3126" i="4"/>
  <c r="O3126" i="4" s="1"/>
  <c r="N2958" i="4"/>
  <c r="O2958" i="4" s="1"/>
  <c r="N2778" i="4"/>
  <c r="O2778" i="4" s="1"/>
  <c r="N2610" i="4"/>
  <c r="O2610" i="4" s="1"/>
  <c r="N2430" i="4"/>
  <c r="O2430" i="4" s="1"/>
  <c r="N2262" i="4"/>
  <c r="O2262" i="4" s="1"/>
  <c r="N3497" i="4"/>
  <c r="O3497" i="4" s="1"/>
  <c r="N3317" i="4"/>
  <c r="O3317" i="4" s="1"/>
  <c r="N3149" i="4"/>
  <c r="O3149" i="4" s="1"/>
  <c r="N2969" i="4"/>
  <c r="O2969" i="4" s="1"/>
  <c r="N2801" i="4"/>
  <c r="O2801" i="4" s="1"/>
  <c r="N3580" i="4"/>
  <c r="O3580" i="4" s="1"/>
  <c r="N3424" i="4"/>
  <c r="O3424" i="4" s="1"/>
  <c r="N3268" i="4"/>
  <c r="O3268" i="4" s="1"/>
  <c r="N3112" i="4"/>
  <c r="O3112" i="4" s="1"/>
  <c r="N2956" i="4"/>
  <c r="O2956" i="4" s="1"/>
  <c r="N2800" i="4"/>
  <c r="O2800" i="4" s="1"/>
  <c r="N2115" i="4"/>
  <c r="O2115" i="4" s="1"/>
  <c r="N1959" i="4"/>
  <c r="O1959" i="4" s="1"/>
  <c r="N1803" i="4"/>
  <c r="O1803" i="4" s="1"/>
  <c r="N1659" i="4"/>
  <c r="O1659" i="4" s="1"/>
  <c r="N2821" i="4"/>
  <c r="O2821" i="4" s="1"/>
  <c r="N2677" i="4"/>
  <c r="O2677" i="4" s="1"/>
  <c r="N2533" i="4"/>
  <c r="O2533" i="4" s="1"/>
  <c r="N2389" i="4"/>
  <c r="O2389" i="4" s="1"/>
  <c r="N2245" i="4"/>
  <c r="O2245" i="4" s="1"/>
  <c r="N3588" i="4"/>
  <c r="O3588" i="4" s="1"/>
  <c r="N3444" i="4"/>
  <c r="O3444" i="4" s="1"/>
  <c r="N3300" i="4"/>
  <c r="O3300" i="4" s="1"/>
  <c r="N3156" i="4"/>
  <c r="O3156" i="4" s="1"/>
  <c r="N3012" i="4"/>
  <c r="O3012" i="4" s="1"/>
  <c r="N2868" i="4"/>
  <c r="O2868" i="4" s="1"/>
  <c r="N2724" i="4"/>
  <c r="O2724" i="4" s="1"/>
  <c r="N1943" i="4"/>
  <c r="O1943" i="4" s="1"/>
  <c r="N1799" i="4"/>
  <c r="O1799" i="4" s="1"/>
  <c r="N1655" i="4"/>
  <c r="O1655" i="4" s="1"/>
  <c r="N1511" i="4"/>
  <c r="O1511" i="4" s="1"/>
  <c r="N1367" i="4"/>
  <c r="O1367" i="4" s="1"/>
  <c r="N1223" i="4"/>
  <c r="O1223" i="4" s="1"/>
  <c r="N1079" i="4"/>
  <c r="O1079" i="4" s="1"/>
  <c r="N2602" i="4"/>
  <c r="O2602" i="4" s="1"/>
  <c r="N2458" i="4"/>
  <c r="O2458" i="4" s="1"/>
  <c r="N2314" i="4"/>
  <c r="O2314" i="4" s="1"/>
  <c r="N2170" i="4"/>
  <c r="O2170" i="4" s="1"/>
  <c r="N2026" i="4"/>
  <c r="O2026" i="4" s="1"/>
  <c r="N1882" i="4"/>
  <c r="O1882" i="4" s="1"/>
  <c r="N2178" i="4"/>
  <c r="O2178" i="4" s="1"/>
  <c r="N2034" i="4"/>
  <c r="O2034" i="4" s="1"/>
  <c r="N1890" i="4"/>
  <c r="O1890" i="4" s="1"/>
  <c r="N1746" i="4"/>
  <c r="O1746" i="4" s="1"/>
  <c r="N1602" i="4"/>
  <c r="O1602" i="4" s="1"/>
  <c r="N1458" i="4"/>
  <c r="O1458" i="4" s="1"/>
  <c r="N2597" i="4"/>
  <c r="O2597" i="4" s="1"/>
  <c r="N2453" i="4"/>
  <c r="O2453" i="4" s="1"/>
  <c r="N2309" i="4"/>
  <c r="O2309" i="4" s="1"/>
  <c r="N2165" i="4"/>
  <c r="O2165" i="4" s="1"/>
  <c r="N2021" i="4"/>
  <c r="O2021" i="4" s="1"/>
  <c r="N1877" i="4"/>
  <c r="O1877" i="4" s="1"/>
  <c r="N2620" i="4"/>
  <c r="O2620" i="4" s="1"/>
  <c r="N2476" i="4"/>
  <c r="O2476" i="4" s="1"/>
  <c r="N2332" i="4"/>
  <c r="O2332" i="4" s="1"/>
  <c r="N2188" i="4"/>
  <c r="O2188" i="4" s="1"/>
  <c r="N2044" i="4"/>
  <c r="O2044" i="4" s="1"/>
  <c r="N1900" i="4"/>
  <c r="O1900" i="4" s="1"/>
  <c r="N1575" i="4"/>
  <c r="O1575" i="4" s="1"/>
  <c r="N1431" i="4"/>
  <c r="O1431" i="4" s="1"/>
  <c r="N1287" i="4"/>
  <c r="O1287" i="4" s="1"/>
  <c r="N1143" i="4"/>
  <c r="O1143" i="4" s="1"/>
  <c r="N999" i="4"/>
  <c r="O999" i="4" s="1"/>
  <c r="N855" i="4"/>
  <c r="O855" i="4" s="1"/>
  <c r="N711" i="4"/>
  <c r="O711" i="4" s="1"/>
  <c r="N2234" i="4"/>
  <c r="O2234" i="4" s="1"/>
  <c r="N2090" i="4"/>
  <c r="O2090" i="4" s="1"/>
  <c r="N1946" i="4"/>
  <c r="O1946" i="4" s="1"/>
  <c r="N1802" i="4"/>
  <c r="O1802" i="4" s="1"/>
  <c r="N1658" i="4"/>
  <c r="O1658" i="4" s="1"/>
  <c r="N1514" i="4"/>
  <c r="O1514" i="4" s="1"/>
  <c r="N1370" i="4"/>
  <c r="O1370" i="4" s="1"/>
  <c r="N2029" i="4"/>
  <c r="O2029" i="4" s="1"/>
  <c r="N1885" i="4"/>
  <c r="O1885" i="4" s="1"/>
  <c r="N1741" i="4"/>
  <c r="O1741" i="4" s="1"/>
  <c r="N1597" i="4"/>
  <c r="O1597" i="4" s="1"/>
  <c r="N1453" i="4"/>
  <c r="O1453" i="4" s="1"/>
  <c r="N1309" i="4"/>
  <c r="O1309" i="4" s="1"/>
  <c r="N1165" i="4"/>
  <c r="O1165" i="4" s="1"/>
  <c r="N1021" i="4"/>
  <c r="O1021" i="4" s="1"/>
  <c r="N2580" i="4"/>
  <c r="O2580" i="4" s="1"/>
  <c r="N2436" i="4"/>
  <c r="O2436" i="4" s="1"/>
  <c r="N2292" i="4"/>
  <c r="O2292" i="4" s="1"/>
  <c r="N2148" i="4"/>
  <c r="O2148" i="4" s="1"/>
  <c r="N2004" i="4"/>
  <c r="O2004" i="4" s="1"/>
  <c r="N1860" i="4"/>
  <c r="O1860" i="4" s="1"/>
  <c r="N971" i="4"/>
  <c r="O971" i="4" s="1"/>
  <c r="N827" i="4"/>
  <c r="O827" i="4" s="1"/>
  <c r="N683" i="4"/>
  <c r="O683" i="4" s="1"/>
  <c r="N539" i="4"/>
  <c r="O539" i="4" s="1"/>
  <c r="N395" i="4"/>
  <c r="O395" i="4" s="1"/>
  <c r="N251" i="4"/>
  <c r="O251" i="4" s="1"/>
  <c r="N107" i="4"/>
  <c r="O107" i="4" s="1"/>
  <c r="N1738" i="4"/>
  <c r="O1738" i="4" s="1"/>
  <c r="N1594" i="4"/>
  <c r="O1594" i="4" s="1"/>
  <c r="N1450" i="4"/>
  <c r="O1450" i="4" s="1"/>
  <c r="N1306" i="4"/>
  <c r="O1306" i="4" s="1"/>
  <c r="N1162" i="4"/>
  <c r="O1162" i="4" s="1"/>
  <c r="N1018" i="4"/>
  <c r="O1018" i="4" s="1"/>
  <c r="N874" i="4"/>
  <c r="O874" i="4" s="1"/>
  <c r="N730" i="4"/>
  <c r="O730" i="4" s="1"/>
  <c r="N1326" i="4"/>
  <c r="O1326" i="4" s="1"/>
  <c r="N1182" i="4"/>
  <c r="O1182" i="4" s="1"/>
  <c r="N1038" i="4"/>
  <c r="O1038" i="4" s="1"/>
  <c r="N894" i="4"/>
  <c r="O894" i="4" s="1"/>
  <c r="N750" i="4"/>
  <c r="O750" i="4" s="1"/>
  <c r="N1697" i="4"/>
  <c r="O1697" i="4" s="1"/>
  <c r="N1553" i="4"/>
  <c r="O1553" i="4" s="1"/>
  <c r="N1409" i="4"/>
  <c r="O1409" i="4" s="1"/>
  <c r="N1265" i="4"/>
  <c r="O1265" i="4" s="1"/>
  <c r="N1121" i="4"/>
  <c r="O1121" i="4" s="1"/>
  <c r="N977" i="4"/>
  <c r="O977" i="4" s="1"/>
  <c r="N833" i="4"/>
  <c r="O833" i="4" s="1"/>
  <c r="N689" i="4"/>
  <c r="O689" i="4" s="1"/>
  <c r="N1636" i="4"/>
  <c r="O1636" i="4" s="1"/>
  <c r="N1492" i="4"/>
  <c r="O1492" i="4" s="1"/>
  <c r="N1348" i="4"/>
  <c r="O1348" i="4" s="1"/>
  <c r="N1204" i="4"/>
  <c r="O1204" i="4" s="1"/>
  <c r="N1060" i="4"/>
  <c r="O1060" i="4" s="1"/>
  <c r="N916" i="4"/>
  <c r="O916" i="4" s="1"/>
  <c r="N772" i="4"/>
  <c r="O772" i="4" s="1"/>
  <c r="N1322" i="4"/>
  <c r="O1322" i="4" s="1"/>
  <c r="N1178" i="4"/>
  <c r="O1178" i="4" s="1"/>
  <c r="N1034" i="4"/>
  <c r="O1034" i="4" s="1"/>
  <c r="N890" i="4"/>
  <c r="O890" i="4" s="1"/>
  <c r="N746" i="4"/>
  <c r="O746" i="4" s="1"/>
  <c r="N865" i="4"/>
  <c r="O865" i="4" s="1"/>
  <c r="N721" i="4"/>
  <c r="O721" i="4" s="1"/>
  <c r="N577" i="4"/>
  <c r="O577" i="4" s="1"/>
  <c r="N433" i="4"/>
  <c r="O433" i="4" s="1"/>
  <c r="N289" i="4"/>
  <c r="O289" i="4" s="1"/>
  <c r="N145" i="4"/>
  <c r="O145" i="4" s="1"/>
  <c r="N1620" i="4"/>
  <c r="O1620" i="4" s="1"/>
  <c r="N1476" i="4"/>
  <c r="O1476" i="4" s="1"/>
  <c r="N1332" i="4"/>
  <c r="O1332" i="4" s="1"/>
  <c r="N1188" i="4"/>
  <c r="O1188" i="4" s="1"/>
  <c r="N1044" i="4"/>
  <c r="O1044" i="4" s="1"/>
  <c r="N900" i="4"/>
  <c r="O900" i="4" s="1"/>
  <c r="N756" i="4"/>
  <c r="O756" i="4" s="1"/>
  <c r="N612" i="4"/>
  <c r="O612" i="4" s="1"/>
  <c r="N1316" i="4"/>
  <c r="O1316" i="4" s="1"/>
  <c r="N3015" i="4"/>
  <c r="O3015" i="4" s="1"/>
  <c r="N4662" i="4"/>
  <c r="O4662" i="4" s="1"/>
  <c r="N4946" i="4"/>
  <c r="O4946" i="4" s="1"/>
  <c r="N5125" i="4"/>
  <c r="O5125" i="4" s="1"/>
  <c r="N4451" i="4"/>
  <c r="O4451" i="4" s="1"/>
  <c r="N4618" i="4"/>
  <c r="O4618" i="4" s="1"/>
  <c r="N4457" i="4"/>
  <c r="O4457" i="4" s="1"/>
  <c r="N4372" i="4"/>
  <c r="O4372" i="4" s="1"/>
  <c r="N3074" i="4"/>
  <c r="O3074" i="4" s="1"/>
  <c r="N4501" i="4"/>
  <c r="O4501" i="4" s="1"/>
  <c r="N3637" i="4"/>
  <c r="O3637" i="4" s="1"/>
  <c r="N5196" i="4"/>
  <c r="O5196" i="4" s="1"/>
  <c r="N4332" i="4"/>
  <c r="O4332" i="4" s="1"/>
  <c r="N3011" i="4"/>
  <c r="O3011" i="4" s="1"/>
  <c r="N2603" i="4"/>
  <c r="O2603" i="4" s="1"/>
  <c r="N2291" i="4"/>
  <c r="O2291" i="4" s="1"/>
  <c r="N2063" i="4"/>
  <c r="O2063" i="4" s="1"/>
  <c r="N3490" i="4"/>
  <c r="O3490" i="4" s="1"/>
  <c r="N3298" i="4"/>
  <c r="O3298" i="4" s="1"/>
  <c r="N3094" i="4"/>
  <c r="O3094" i="4" s="1"/>
  <c r="N2914" i="4"/>
  <c r="O2914" i="4" s="1"/>
  <c r="N2734" i="4"/>
  <c r="O2734" i="4" s="1"/>
  <c r="N3114" i="4"/>
  <c r="O3114" i="4" s="1"/>
  <c r="N2946" i="4"/>
  <c r="O2946" i="4" s="1"/>
  <c r="N2766" i="4"/>
  <c r="O2766" i="4" s="1"/>
  <c r="N2598" i="4"/>
  <c r="O2598" i="4" s="1"/>
  <c r="N2418" i="4"/>
  <c r="O2418" i="4" s="1"/>
  <c r="N2250" i="4"/>
  <c r="O2250" i="4" s="1"/>
  <c r="N3485" i="4"/>
  <c r="O3485" i="4" s="1"/>
  <c r="N3305" i="4"/>
  <c r="O3305" i="4" s="1"/>
  <c r="N3137" i="4"/>
  <c r="O3137" i="4" s="1"/>
  <c r="N2957" i="4"/>
  <c r="O2957" i="4" s="1"/>
  <c r="N2789" i="4"/>
  <c r="O2789" i="4" s="1"/>
  <c r="N3568" i="4"/>
  <c r="O3568" i="4" s="1"/>
  <c r="N3412" i="4"/>
  <c r="O3412" i="4" s="1"/>
  <c r="N3256" i="4"/>
  <c r="O3256" i="4" s="1"/>
  <c r="N3100" i="4"/>
  <c r="O3100" i="4" s="1"/>
  <c r="N2944" i="4"/>
  <c r="O2944" i="4" s="1"/>
  <c r="N2788" i="4"/>
  <c r="O2788" i="4" s="1"/>
  <c r="N2103" i="4"/>
  <c r="O2103" i="4" s="1"/>
  <c r="N1935" i="4"/>
  <c r="O1935" i="4" s="1"/>
  <c r="N1791" i="4"/>
  <c r="O1791" i="4" s="1"/>
  <c r="N1647" i="4"/>
  <c r="O1647" i="4" s="1"/>
  <c r="N2809" i="4"/>
  <c r="O2809" i="4" s="1"/>
  <c r="N2665" i="4"/>
  <c r="O2665" i="4" s="1"/>
  <c r="N2521" i="4"/>
  <c r="O2521" i="4" s="1"/>
  <c r="N2377" i="4"/>
  <c r="O2377" i="4" s="1"/>
  <c r="N2233" i="4"/>
  <c r="O2233" i="4" s="1"/>
  <c r="N3576" i="4"/>
  <c r="O3576" i="4" s="1"/>
  <c r="N3432" i="4"/>
  <c r="O3432" i="4" s="1"/>
  <c r="N3288" i="4"/>
  <c r="O3288" i="4" s="1"/>
  <c r="N3144" i="4"/>
  <c r="O3144" i="4" s="1"/>
  <c r="N3000" i="4"/>
  <c r="O3000" i="4" s="1"/>
  <c r="N2856" i="4"/>
  <c r="O2856" i="4" s="1"/>
  <c r="N2712" i="4"/>
  <c r="O2712" i="4" s="1"/>
  <c r="N1931" i="4"/>
  <c r="O1931" i="4" s="1"/>
  <c r="N1787" i="4"/>
  <c r="O1787" i="4" s="1"/>
  <c r="N1643" i="4"/>
  <c r="O1643" i="4" s="1"/>
  <c r="N1499" i="4"/>
  <c r="O1499" i="4" s="1"/>
  <c r="N1355" i="4"/>
  <c r="O1355" i="4" s="1"/>
  <c r="N1211" i="4"/>
  <c r="O1211" i="4" s="1"/>
  <c r="N2590" i="4"/>
  <c r="O2590" i="4" s="1"/>
  <c r="N2446" i="4"/>
  <c r="O2446" i="4" s="1"/>
  <c r="N2302" i="4"/>
  <c r="O2302" i="4" s="1"/>
  <c r="N2158" i="4"/>
  <c r="O2158" i="4" s="1"/>
  <c r="N2014" i="4"/>
  <c r="O2014" i="4" s="1"/>
  <c r="N1870" i="4"/>
  <c r="O1870" i="4" s="1"/>
  <c r="N2166" i="4"/>
  <c r="O2166" i="4" s="1"/>
  <c r="N2022" i="4"/>
  <c r="O2022" i="4" s="1"/>
  <c r="N1878" i="4"/>
  <c r="O1878" i="4" s="1"/>
  <c r="N1734" i="4"/>
  <c r="O1734" i="4" s="1"/>
  <c r="N1590" i="4"/>
  <c r="O1590" i="4" s="1"/>
  <c r="N1446" i="4"/>
  <c r="O1446" i="4" s="1"/>
  <c r="N2585" i="4"/>
  <c r="O2585" i="4" s="1"/>
  <c r="N2441" i="4"/>
  <c r="O2441" i="4" s="1"/>
  <c r="N2297" i="4"/>
  <c r="O2297" i="4" s="1"/>
  <c r="N2153" i="4"/>
  <c r="O2153" i="4" s="1"/>
  <c r="N2009" i="4"/>
  <c r="O2009" i="4" s="1"/>
  <c r="N1865" i="4"/>
  <c r="O1865" i="4" s="1"/>
  <c r="N2608" i="4"/>
  <c r="O2608" i="4" s="1"/>
  <c r="N2464" i="4"/>
  <c r="O2464" i="4" s="1"/>
  <c r="N2320" i="4"/>
  <c r="O2320" i="4" s="1"/>
  <c r="N2176" i="4"/>
  <c r="O2176" i="4" s="1"/>
  <c r="N2032" i="4"/>
  <c r="O2032" i="4" s="1"/>
  <c r="N1888" i="4"/>
  <c r="O1888" i="4" s="1"/>
  <c r="N1563" i="4"/>
  <c r="O1563" i="4" s="1"/>
  <c r="N1419" i="4"/>
  <c r="O1419" i="4" s="1"/>
  <c r="N1275" i="4"/>
  <c r="O1275" i="4" s="1"/>
  <c r="N1131" i="4"/>
  <c r="O1131" i="4" s="1"/>
  <c r="N987" i="4"/>
  <c r="O987" i="4" s="1"/>
  <c r="N699" i="4"/>
  <c r="O699" i="4" s="1"/>
  <c r="N2222" i="4"/>
  <c r="O2222" i="4" s="1"/>
  <c r="N2078" i="4"/>
  <c r="O2078" i="4" s="1"/>
  <c r="N1934" i="4"/>
  <c r="O1934" i="4" s="1"/>
  <c r="N1790" i="4"/>
  <c r="O1790" i="4" s="1"/>
  <c r="N1646" i="4"/>
  <c r="O1646" i="4" s="1"/>
  <c r="N1502" i="4"/>
  <c r="O1502" i="4" s="1"/>
  <c r="N1358" i="4"/>
  <c r="O1358" i="4" s="1"/>
  <c r="N2017" i="4"/>
  <c r="O2017" i="4" s="1"/>
  <c r="N1873" i="4"/>
  <c r="O1873" i="4" s="1"/>
  <c r="N1729" i="4"/>
  <c r="O1729" i="4" s="1"/>
  <c r="N1585" i="4"/>
  <c r="O1585" i="4" s="1"/>
  <c r="N1441" i="4"/>
  <c r="O1441" i="4" s="1"/>
  <c r="N1297" i="4"/>
  <c r="O1297" i="4" s="1"/>
  <c r="N1153" i="4"/>
  <c r="O1153" i="4" s="1"/>
  <c r="N1009" i="4"/>
  <c r="O1009" i="4" s="1"/>
  <c r="N2568" i="4"/>
  <c r="O2568" i="4" s="1"/>
  <c r="N2424" i="4"/>
  <c r="O2424" i="4" s="1"/>
  <c r="N2280" i="4"/>
  <c r="O2280" i="4" s="1"/>
  <c r="N2136" i="4"/>
  <c r="O2136" i="4" s="1"/>
  <c r="N1992" i="4"/>
  <c r="O1992" i="4" s="1"/>
  <c r="N1848" i="4"/>
  <c r="O1848" i="4" s="1"/>
  <c r="N959" i="4"/>
  <c r="O959" i="4" s="1"/>
  <c r="N815" i="4"/>
  <c r="O815" i="4" s="1"/>
  <c r="N671" i="4"/>
  <c r="O671" i="4" s="1"/>
  <c r="N527" i="4"/>
  <c r="O527" i="4" s="1"/>
  <c r="N383" i="4"/>
  <c r="O383" i="4" s="1"/>
  <c r="N239" i="4"/>
  <c r="O239" i="4" s="1"/>
  <c r="N95" i="4"/>
  <c r="O95" i="4" s="1"/>
  <c r="N1726" i="4"/>
  <c r="O1726" i="4" s="1"/>
  <c r="N1582" i="4"/>
  <c r="O1582" i="4" s="1"/>
  <c r="N1438" i="4"/>
  <c r="O1438" i="4" s="1"/>
  <c r="N1294" i="4"/>
  <c r="O1294" i="4" s="1"/>
  <c r="N1150" i="4"/>
  <c r="O1150" i="4" s="1"/>
  <c r="N1006" i="4"/>
  <c r="O1006" i="4" s="1"/>
  <c r="N862" i="4"/>
  <c r="O862" i="4" s="1"/>
  <c r="N718" i="4"/>
  <c r="O718" i="4" s="1"/>
  <c r="N1314" i="4"/>
  <c r="O1314" i="4" s="1"/>
  <c r="N1170" i="4"/>
  <c r="O1170" i="4" s="1"/>
  <c r="N1026" i="4"/>
  <c r="O1026" i="4" s="1"/>
  <c r="N882" i="4"/>
  <c r="O882" i="4" s="1"/>
  <c r="N738" i="4"/>
  <c r="O738" i="4" s="1"/>
  <c r="N1685" i="4"/>
  <c r="O1685" i="4" s="1"/>
  <c r="N1541" i="4"/>
  <c r="O1541" i="4" s="1"/>
  <c r="N1397" i="4"/>
  <c r="O1397" i="4" s="1"/>
  <c r="N1253" i="4"/>
  <c r="O1253" i="4" s="1"/>
  <c r="N1109" i="4"/>
  <c r="O1109" i="4" s="1"/>
  <c r="N965" i="4"/>
  <c r="O965" i="4" s="1"/>
  <c r="N821" i="4"/>
  <c r="O821" i="4" s="1"/>
  <c r="N1768" i="4"/>
  <c r="O1768" i="4" s="1"/>
  <c r="N1624" i="4"/>
  <c r="O1624" i="4" s="1"/>
  <c r="N1480" i="4"/>
  <c r="O1480" i="4" s="1"/>
  <c r="N1336" i="4"/>
  <c r="O1336" i="4" s="1"/>
  <c r="N1192" i="4"/>
  <c r="O1192" i="4" s="1"/>
  <c r="N1048" i="4"/>
  <c r="O1048" i="4" s="1"/>
  <c r="N904" i="4"/>
  <c r="O904" i="4" s="1"/>
  <c r="N760" i="4"/>
  <c r="O760" i="4" s="1"/>
  <c r="N1310" i="4"/>
  <c r="O1310" i="4" s="1"/>
  <c r="N1166" i="4"/>
  <c r="O1166" i="4" s="1"/>
  <c r="N1022" i="4"/>
  <c r="O1022" i="4" s="1"/>
  <c r="N878" i="4"/>
  <c r="O878" i="4" s="1"/>
  <c r="N734" i="4"/>
  <c r="O734" i="4" s="1"/>
  <c r="N853" i="4"/>
  <c r="O853" i="4" s="1"/>
  <c r="N709" i="4"/>
  <c r="O709" i="4" s="1"/>
  <c r="N565" i="4"/>
  <c r="O565" i="4" s="1"/>
  <c r="N421" i="4"/>
  <c r="O421" i="4" s="1"/>
  <c r="N277" i="4"/>
  <c r="O277" i="4" s="1"/>
  <c r="N133" i="4"/>
  <c r="O133" i="4" s="1"/>
  <c r="N1752" i="4"/>
  <c r="O1752" i="4" s="1"/>
  <c r="N1608" i="4"/>
  <c r="O1608" i="4" s="1"/>
  <c r="N1464" i="4"/>
  <c r="O1464" i="4" s="1"/>
  <c r="N1320" i="4"/>
  <c r="O1320" i="4" s="1"/>
  <c r="N1176" i="4"/>
  <c r="O1176" i="4" s="1"/>
  <c r="N1032" i="4"/>
  <c r="O1032" i="4" s="1"/>
  <c r="N888" i="4"/>
  <c r="O888" i="4" s="1"/>
  <c r="N744" i="4"/>
  <c r="O744" i="4" s="1"/>
  <c r="N600" i="4"/>
  <c r="O600" i="4" s="1"/>
  <c r="N456" i="4"/>
  <c r="O456" i="4" s="1"/>
  <c r="N312" i="4"/>
  <c r="O312" i="4" s="1"/>
  <c r="N168" i="4"/>
  <c r="O168" i="4" s="1"/>
  <c r="N24" i="4"/>
  <c r="O24" i="4" s="1"/>
  <c r="N538" i="4"/>
  <c r="O538" i="4" s="1"/>
  <c r="N394" i="4"/>
  <c r="O394" i="4" s="1"/>
  <c r="N250" i="4"/>
  <c r="O250" i="4" s="1"/>
  <c r="N106" i="4"/>
  <c r="O106" i="4" s="1"/>
  <c r="N260" i="4"/>
  <c r="O260" i="4" s="1"/>
  <c r="N116" i="4"/>
  <c r="O116" i="4" s="1"/>
  <c r="N655" i="4"/>
  <c r="O655" i="4" s="1"/>
  <c r="N511" i="4"/>
  <c r="O511" i="4" s="1"/>
  <c r="N367" i="4"/>
  <c r="O367" i="4" s="1"/>
  <c r="N223" i="4"/>
  <c r="O223" i="4" s="1"/>
  <c r="N1387" i="4"/>
  <c r="O1387" i="4" s="1"/>
  <c r="N2583" i="4"/>
  <c r="O2583" i="4" s="1"/>
  <c r="N4230" i="4"/>
  <c r="O4230" i="4" s="1"/>
  <c r="N4742" i="4"/>
  <c r="O4742" i="4" s="1"/>
  <c r="N4969" i="4"/>
  <c r="O4969" i="4" s="1"/>
  <c r="N4307" i="4"/>
  <c r="O4307" i="4" s="1"/>
  <c r="N4474" i="4"/>
  <c r="O4474" i="4" s="1"/>
  <c r="N4289" i="4"/>
  <c r="O4289" i="4" s="1"/>
  <c r="N4228" i="4"/>
  <c r="O4228" i="4" s="1"/>
  <c r="N2930" i="4"/>
  <c r="O2930" i="4" s="1"/>
  <c r="N4489" i="4"/>
  <c r="O4489" i="4" s="1"/>
  <c r="N3625" i="4"/>
  <c r="O3625" i="4" s="1"/>
  <c r="N5184" i="4"/>
  <c r="O5184" i="4" s="1"/>
  <c r="N4320" i="4"/>
  <c r="O4320" i="4" s="1"/>
  <c r="N2951" i="4"/>
  <c r="O2951" i="4" s="1"/>
  <c r="N2579" i="4"/>
  <c r="O2579" i="4" s="1"/>
  <c r="N2267" i="4"/>
  <c r="O2267" i="4" s="1"/>
  <c r="N2051" i="4"/>
  <c r="O2051" i="4" s="1"/>
  <c r="N3466" i="4"/>
  <c r="O3466" i="4" s="1"/>
  <c r="N3274" i="4"/>
  <c r="O3274" i="4" s="1"/>
  <c r="N3082" i="4"/>
  <c r="O3082" i="4" s="1"/>
  <c r="N2890" i="4"/>
  <c r="O2890" i="4" s="1"/>
  <c r="N2722" i="4"/>
  <c r="O2722" i="4" s="1"/>
  <c r="N3102" i="4"/>
  <c r="O3102" i="4" s="1"/>
  <c r="N2922" i="4"/>
  <c r="O2922" i="4" s="1"/>
  <c r="N2754" i="4"/>
  <c r="O2754" i="4" s="1"/>
  <c r="N2574" i="4"/>
  <c r="O2574" i="4" s="1"/>
  <c r="N2406" i="4"/>
  <c r="O2406" i="4" s="1"/>
  <c r="N2238" i="4"/>
  <c r="O2238" i="4" s="1"/>
  <c r="N3461" i="4"/>
  <c r="O3461" i="4" s="1"/>
  <c r="N3293" i="4"/>
  <c r="O3293" i="4" s="1"/>
  <c r="N3113" i="4"/>
  <c r="O3113" i="4" s="1"/>
  <c r="N2945" i="4"/>
  <c r="O2945" i="4" s="1"/>
  <c r="N2777" i="4"/>
  <c r="O2777" i="4" s="1"/>
  <c r="N3556" i="4"/>
  <c r="O3556" i="4" s="1"/>
  <c r="N3400" i="4"/>
  <c r="O3400" i="4" s="1"/>
  <c r="N3244" i="4"/>
  <c r="O3244" i="4" s="1"/>
  <c r="N3088" i="4"/>
  <c r="O3088" i="4" s="1"/>
  <c r="N2932" i="4"/>
  <c r="O2932" i="4" s="1"/>
  <c r="N2776" i="4"/>
  <c r="O2776" i="4" s="1"/>
  <c r="N2079" i="4"/>
  <c r="O2079" i="4" s="1"/>
  <c r="N1923" i="4"/>
  <c r="O1923" i="4" s="1"/>
  <c r="N1779" i="4"/>
  <c r="O1779" i="4" s="1"/>
  <c r="N1635" i="4"/>
  <c r="O1635" i="4" s="1"/>
  <c r="N2797" i="4"/>
  <c r="O2797" i="4" s="1"/>
  <c r="N2653" i="4"/>
  <c r="O2653" i="4" s="1"/>
  <c r="N2509" i="4"/>
  <c r="O2509" i="4" s="1"/>
  <c r="N2365" i="4"/>
  <c r="O2365" i="4" s="1"/>
  <c r="N2221" i="4"/>
  <c r="O2221" i="4" s="1"/>
  <c r="N3564" i="4"/>
  <c r="O3564" i="4" s="1"/>
  <c r="N3420" i="4"/>
  <c r="O3420" i="4" s="1"/>
  <c r="N3276" i="4"/>
  <c r="O3276" i="4" s="1"/>
  <c r="N3132" i="4"/>
  <c r="O3132" i="4" s="1"/>
  <c r="N2988" i="4"/>
  <c r="O2988" i="4" s="1"/>
  <c r="N2844" i="4"/>
  <c r="O2844" i="4" s="1"/>
  <c r="N2700" i="4"/>
  <c r="O2700" i="4" s="1"/>
  <c r="N1919" i="4"/>
  <c r="O1919" i="4" s="1"/>
  <c r="N1775" i="4"/>
  <c r="O1775" i="4" s="1"/>
  <c r="N1631" i="4"/>
  <c r="O1631" i="4" s="1"/>
  <c r="N1487" i="4"/>
  <c r="O1487" i="4" s="1"/>
  <c r="N1343" i="4"/>
  <c r="O1343" i="4" s="1"/>
  <c r="N1199" i="4"/>
  <c r="O1199" i="4" s="1"/>
  <c r="N1055" i="4"/>
  <c r="O1055" i="4" s="1"/>
  <c r="N2578" i="4"/>
  <c r="O2578" i="4" s="1"/>
  <c r="N2434" i="4"/>
  <c r="O2434" i="4" s="1"/>
  <c r="N2290" i="4"/>
  <c r="O2290" i="4" s="1"/>
  <c r="N2146" i="4"/>
  <c r="O2146" i="4" s="1"/>
  <c r="N2002" i="4"/>
  <c r="O2002" i="4" s="1"/>
  <c r="N1858" i="4"/>
  <c r="O1858" i="4" s="1"/>
  <c r="N2154" i="4"/>
  <c r="O2154" i="4" s="1"/>
  <c r="N2010" i="4"/>
  <c r="O2010" i="4" s="1"/>
  <c r="N1866" i="4"/>
  <c r="O1866" i="4" s="1"/>
  <c r="N1722" i="4"/>
  <c r="O1722" i="4" s="1"/>
  <c r="N1578" i="4"/>
  <c r="O1578" i="4" s="1"/>
  <c r="N1434" i="4"/>
  <c r="O1434" i="4" s="1"/>
  <c r="N2573" i="4"/>
  <c r="O2573" i="4" s="1"/>
  <c r="N2429" i="4"/>
  <c r="O2429" i="4" s="1"/>
  <c r="N2285" i="4"/>
  <c r="O2285" i="4" s="1"/>
  <c r="N2141" i="4"/>
  <c r="O2141" i="4" s="1"/>
  <c r="N1997" i="4"/>
  <c r="O1997" i="4" s="1"/>
  <c r="N1853" i="4"/>
  <c r="O1853" i="4" s="1"/>
  <c r="N2596" i="4"/>
  <c r="O2596" i="4" s="1"/>
  <c r="N2452" i="4"/>
  <c r="O2452" i="4" s="1"/>
  <c r="N2308" i="4"/>
  <c r="O2308" i="4" s="1"/>
  <c r="N2164" i="4"/>
  <c r="O2164" i="4" s="1"/>
  <c r="N2020" i="4"/>
  <c r="O2020" i="4" s="1"/>
  <c r="N1876" i="4"/>
  <c r="O1876" i="4" s="1"/>
  <c r="N1551" i="4"/>
  <c r="O1551" i="4" s="1"/>
  <c r="N1407" i="4"/>
  <c r="O1407" i="4" s="1"/>
  <c r="N1263" i="4"/>
  <c r="O1263" i="4" s="1"/>
  <c r="N1119" i="4"/>
  <c r="O1119" i="4" s="1"/>
  <c r="N975" i="4"/>
  <c r="O975" i="4" s="1"/>
  <c r="N831" i="4"/>
  <c r="O831" i="4" s="1"/>
  <c r="N2354" i="4"/>
  <c r="O2354" i="4" s="1"/>
  <c r="N2210" i="4"/>
  <c r="O2210" i="4" s="1"/>
  <c r="N2066" i="4"/>
  <c r="O2066" i="4" s="1"/>
  <c r="N1922" i="4"/>
  <c r="O1922" i="4" s="1"/>
  <c r="N1778" i="4"/>
  <c r="O1778" i="4" s="1"/>
  <c r="N1634" i="4"/>
  <c r="O1634" i="4" s="1"/>
  <c r="N1490" i="4"/>
  <c r="O1490" i="4" s="1"/>
  <c r="N1346" i="4"/>
  <c r="O1346" i="4" s="1"/>
  <c r="N2005" i="4"/>
  <c r="O2005" i="4" s="1"/>
  <c r="N1861" i="4"/>
  <c r="O1861" i="4" s="1"/>
  <c r="N1717" i="4"/>
  <c r="O1717" i="4" s="1"/>
  <c r="N1573" i="4"/>
  <c r="O1573" i="4" s="1"/>
  <c r="N1429" i="4"/>
  <c r="O1429" i="4" s="1"/>
  <c r="N1285" i="4"/>
  <c r="O1285" i="4" s="1"/>
  <c r="N1141" i="4"/>
  <c r="O1141" i="4" s="1"/>
  <c r="N997" i="4"/>
  <c r="O997" i="4" s="1"/>
  <c r="N2556" i="4"/>
  <c r="O2556" i="4" s="1"/>
  <c r="N2412" i="4"/>
  <c r="O2412" i="4" s="1"/>
  <c r="N2268" i="4"/>
  <c r="O2268" i="4" s="1"/>
  <c r="N2124" i="4"/>
  <c r="O2124" i="4" s="1"/>
  <c r="N1980" i="4"/>
  <c r="O1980" i="4" s="1"/>
  <c r="N1836" i="4"/>
  <c r="O1836" i="4" s="1"/>
  <c r="N947" i="4"/>
  <c r="O947" i="4" s="1"/>
  <c r="N803" i="4"/>
  <c r="O803" i="4" s="1"/>
  <c r="N659" i="4"/>
  <c r="O659" i="4" s="1"/>
  <c r="N515" i="4"/>
  <c r="O515" i="4" s="1"/>
  <c r="N371" i="4"/>
  <c r="O371" i="4" s="1"/>
  <c r="N227" i="4"/>
  <c r="O227" i="4" s="1"/>
  <c r="N83" i="4"/>
  <c r="O83" i="4" s="1"/>
  <c r="N1714" i="4"/>
  <c r="O1714" i="4" s="1"/>
  <c r="N1570" i="4"/>
  <c r="O1570" i="4" s="1"/>
  <c r="N1426" i="4"/>
  <c r="O1426" i="4" s="1"/>
  <c r="N1282" i="4"/>
  <c r="O1282" i="4" s="1"/>
  <c r="N1138" i="4"/>
  <c r="O1138" i="4" s="1"/>
  <c r="N994" i="4"/>
  <c r="O994" i="4" s="1"/>
  <c r="N850" i="4"/>
  <c r="O850" i="4" s="1"/>
  <c r="N706" i="4"/>
  <c r="O706" i="4" s="1"/>
  <c r="N1302" i="4"/>
  <c r="O1302" i="4" s="1"/>
  <c r="N1158" i="4"/>
  <c r="O1158" i="4" s="1"/>
  <c r="N1014" i="4"/>
  <c r="O1014" i="4" s="1"/>
  <c r="N870" i="4"/>
  <c r="O870" i="4" s="1"/>
  <c r="N726" i="4"/>
  <c r="O726" i="4" s="1"/>
  <c r="N1673" i="4"/>
  <c r="O1673" i="4" s="1"/>
  <c r="N1529" i="4"/>
  <c r="O1529" i="4" s="1"/>
  <c r="N1385" i="4"/>
  <c r="O1385" i="4" s="1"/>
  <c r="N1241" i="4"/>
  <c r="O1241" i="4" s="1"/>
  <c r="N1097" i="4"/>
  <c r="O1097" i="4" s="1"/>
  <c r="N953" i="4"/>
  <c r="O953" i="4" s="1"/>
  <c r="N809" i="4"/>
  <c r="O809" i="4" s="1"/>
  <c r="N1756" i="4"/>
  <c r="O1756" i="4" s="1"/>
  <c r="N1612" i="4"/>
  <c r="O1612" i="4" s="1"/>
  <c r="N1468" i="4"/>
  <c r="O1468" i="4" s="1"/>
  <c r="N1324" i="4"/>
  <c r="O1324" i="4" s="1"/>
  <c r="N1180" i="4"/>
  <c r="O1180" i="4" s="1"/>
  <c r="N1036" i="4"/>
  <c r="O1036" i="4" s="1"/>
  <c r="N892" i="4"/>
  <c r="O892" i="4" s="1"/>
  <c r="N748" i="4"/>
  <c r="O748" i="4" s="1"/>
  <c r="N1298" i="4"/>
  <c r="O1298" i="4" s="1"/>
  <c r="N1154" i="4"/>
  <c r="O1154" i="4" s="1"/>
  <c r="N1010" i="4"/>
  <c r="O1010" i="4" s="1"/>
  <c r="N866" i="4"/>
  <c r="O866" i="4" s="1"/>
  <c r="N722" i="4"/>
  <c r="O722" i="4" s="1"/>
  <c r="N841" i="4"/>
  <c r="O841" i="4" s="1"/>
  <c r="N697" i="4"/>
  <c r="O697" i="4" s="1"/>
  <c r="N553" i="4"/>
  <c r="O553" i="4" s="1"/>
  <c r="N409" i="4"/>
  <c r="O409" i="4" s="1"/>
  <c r="N265" i="4"/>
  <c r="O265" i="4" s="1"/>
  <c r="N121" i="4"/>
  <c r="O121" i="4" s="1"/>
  <c r="N1740" i="4"/>
  <c r="O1740" i="4" s="1"/>
  <c r="N2143" i="4"/>
  <c r="O2143" i="4" s="1"/>
  <c r="N3798" i="4"/>
  <c r="O3798" i="4" s="1"/>
  <c r="N4514" i="4"/>
  <c r="O4514" i="4" s="1"/>
  <c r="N4813" i="4"/>
  <c r="O4813" i="4" s="1"/>
  <c r="N4163" i="4"/>
  <c r="O4163" i="4" s="1"/>
  <c r="N4330" i="4"/>
  <c r="O4330" i="4" s="1"/>
  <c r="N4145" i="4"/>
  <c r="O4145" i="4" s="1"/>
  <c r="N4084" i="4"/>
  <c r="O4084" i="4" s="1"/>
  <c r="N2798" i="4"/>
  <c r="O2798" i="4" s="1"/>
  <c r="N4357" i="4"/>
  <c r="O4357" i="4" s="1"/>
  <c r="N3493" i="4"/>
  <c r="O3493" i="4" s="1"/>
  <c r="N5052" i="4"/>
  <c r="O5052" i="4" s="1"/>
  <c r="N4176" i="4"/>
  <c r="O4176" i="4" s="1"/>
  <c r="N2903" i="4"/>
  <c r="O2903" i="4" s="1"/>
  <c r="N2519" i="4"/>
  <c r="O2519" i="4" s="1"/>
  <c r="N2231" i="4"/>
  <c r="O2231" i="4" s="1"/>
  <c r="N2039" i="4"/>
  <c r="O2039" i="4" s="1"/>
  <c r="N3454" i="4"/>
  <c r="O3454" i="4" s="1"/>
  <c r="N3262" i="4"/>
  <c r="O3262" i="4" s="1"/>
  <c r="N3070" i="4"/>
  <c r="O3070" i="4" s="1"/>
  <c r="N2878" i="4"/>
  <c r="O2878" i="4" s="1"/>
  <c r="N2710" i="4"/>
  <c r="O2710" i="4" s="1"/>
  <c r="N3090" i="4"/>
  <c r="O3090" i="4" s="1"/>
  <c r="N2910" i="4"/>
  <c r="O2910" i="4" s="1"/>
  <c r="N2742" i="4"/>
  <c r="O2742" i="4" s="1"/>
  <c r="N2562" i="4"/>
  <c r="O2562" i="4" s="1"/>
  <c r="N2394" i="4"/>
  <c r="O2394" i="4" s="1"/>
  <c r="N2226" i="4"/>
  <c r="O2226" i="4" s="1"/>
  <c r="N3449" i="4"/>
  <c r="O3449" i="4" s="1"/>
  <c r="N3281" i="4"/>
  <c r="O3281" i="4" s="1"/>
  <c r="N3101" i="4"/>
  <c r="O3101" i="4" s="1"/>
  <c r="N2933" i="4"/>
  <c r="O2933" i="4" s="1"/>
  <c r="N2765" i="4"/>
  <c r="O2765" i="4" s="1"/>
  <c r="N3544" i="4"/>
  <c r="O3544" i="4" s="1"/>
  <c r="N3388" i="4"/>
  <c r="O3388" i="4" s="1"/>
  <c r="N3232" i="4"/>
  <c r="O3232" i="4" s="1"/>
  <c r="N3076" i="4"/>
  <c r="O3076" i="4" s="1"/>
  <c r="N2920" i="4"/>
  <c r="O2920" i="4" s="1"/>
  <c r="N2752" i="4"/>
  <c r="O2752" i="4" s="1"/>
  <c r="N2067" i="4"/>
  <c r="O2067" i="4" s="1"/>
  <c r="N1911" i="4"/>
  <c r="O1911" i="4" s="1"/>
  <c r="N1767" i="4"/>
  <c r="O1767" i="4" s="1"/>
  <c r="N1623" i="4"/>
  <c r="O1623" i="4" s="1"/>
  <c r="N2785" i="4"/>
  <c r="O2785" i="4" s="1"/>
  <c r="N2641" i="4"/>
  <c r="O2641" i="4" s="1"/>
  <c r="N2497" i="4"/>
  <c r="O2497" i="4" s="1"/>
  <c r="N2353" i="4"/>
  <c r="O2353" i="4" s="1"/>
  <c r="N2209" i="4"/>
  <c r="O2209" i="4" s="1"/>
  <c r="N3552" i="4"/>
  <c r="O3552" i="4" s="1"/>
  <c r="N3408" i="4"/>
  <c r="O3408" i="4" s="1"/>
  <c r="N3264" i="4"/>
  <c r="O3264" i="4" s="1"/>
  <c r="N3120" i="4"/>
  <c r="O3120" i="4" s="1"/>
  <c r="N2976" i="4"/>
  <c r="O2976" i="4" s="1"/>
  <c r="N2832" i="4"/>
  <c r="O2832" i="4" s="1"/>
  <c r="N2688" i="4"/>
  <c r="O2688" i="4" s="1"/>
  <c r="N1907" i="4"/>
  <c r="O1907" i="4" s="1"/>
  <c r="N1619" i="4"/>
  <c r="O1619" i="4" s="1"/>
  <c r="N1475" i="4"/>
  <c r="O1475" i="4" s="1"/>
  <c r="N1331" i="4"/>
  <c r="O1331" i="4" s="1"/>
  <c r="N1187" i="4"/>
  <c r="O1187" i="4" s="1"/>
  <c r="N1043" i="4"/>
  <c r="O1043" i="4" s="1"/>
  <c r="N2566" i="4"/>
  <c r="O2566" i="4" s="1"/>
  <c r="N2422" i="4"/>
  <c r="O2422" i="4" s="1"/>
  <c r="N2278" i="4"/>
  <c r="O2278" i="4" s="1"/>
  <c r="N2134" i="4"/>
  <c r="O2134" i="4" s="1"/>
  <c r="N1990" i="4"/>
  <c r="O1990" i="4" s="1"/>
  <c r="N1846" i="4"/>
  <c r="O1846" i="4" s="1"/>
  <c r="N2142" i="4"/>
  <c r="O2142" i="4" s="1"/>
  <c r="N1998" i="4"/>
  <c r="O1998" i="4" s="1"/>
  <c r="N1854" i="4"/>
  <c r="O1854" i="4" s="1"/>
  <c r="N1710" i="4"/>
  <c r="O1710" i="4" s="1"/>
  <c r="N1566" i="4"/>
  <c r="O1566" i="4" s="1"/>
  <c r="N1422" i="4"/>
  <c r="O1422" i="4" s="1"/>
  <c r="N2561" i="4"/>
  <c r="O2561" i="4" s="1"/>
  <c r="N2417" i="4"/>
  <c r="O2417" i="4" s="1"/>
  <c r="N2273" i="4"/>
  <c r="O2273" i="4" s="1"/>
  <c r="N2129" i="4"/>
  <c r="O2129" i="4" s="1"/>
  <c r="N1841" i="4"/>
  <c r="O1841" i="4" s="1"/>
  <c r="N2584" i="4"/>
  <c r="O2584" i="4" s="1"/>
  <c r="N2440" i="4"/>
  <c r="O2440" i="4" s="1"/>
  <c r="N2296" i="4"/>
  <c r="O2296" i="4" s="1"/>
  <c r="N2152" i="4"/>
  <c r="O2152" i="4" s="1"/>
  <c r="N2008" i="4"/>
  <c r="O2008" i="4" s="1"/>
  <c r="N1864" i="4"/>
  <c r="O1864" i="4" s="1"/>
  <c r="N1539" i="4"/>
  <c r="O1539" i="4" s="1"/>
  <c r="N1395" i="4"/>
  <c r="O1395" i="4" s="1"/>
  <c r="N1251" i="4"/>
  <c r="O1251" i="4" s="1"/>
  <c r="N1107" i="4"/>
  <c r="O1107" i="4" s="1"/>
  <c r="N963" i="4"/>
  <c r="O963" i="4" s="1"/>
  <c r="N819" i="4"/>
  <c r="O819" i="4" s="1"/>
  <c r="N2342" i="4"/>
  <c r="O2342" i="4" s="1"/>
  <c r="N2198" i="4"/>
  <c r="O2198" i="4" s="1"/>
  <c r="N2054" i="4"/>
  <c r="O2054" i="4" s="1"/>
  <c r="N1910" i="4"/>
  <c r="O1910" i="4" s="1"/>
  <c r="N1766" i="4"/>
  <c r="O1766" i="4" s="1"/>
  <c r="N1622" i="4"/>
  <c r="O1622" i="4" s="1"/>
  <c r="N1478" i="4"/>
  <c r="O1478" i="4" s="1"/>
  <c r="N2137" i="4"/>
  <c r="O2137" i="4" s="1"/>
  <c r="N1993" i="4"/>
  <c r="O1993" i="4" s="1"/>
  <c r="N1849" i="4"/>
  <c r="O1849" i="4" s="1"/>
  <c r="N1705" i="4"/>
  <c r="O1705" i="4" s="1"/>
  <c r="N1561" i="4"/>
  <c r="O1561" i="4" s="1"/>
  <c r="N1417" i="4"/>
  <c r="O1417" i="4" s="1"/>
  <c r="N1273" i="4"/>
  <c r="O1273" i="4" s="1"/>
  <c r="N1129" i="4"/>
  <c r="O1129" i="4" s="1"/>
  <c r="N985" i="4"/>
  <c r="O985" i="4" s="1"/>
  <c r="N2544" i="4"/>
  <c r="O2544" i="4" s="1"/>
  <c r="N2400" i="4"/>
  <c r="O2400" i="4" s="1"/>
  <c r="N2256" i="4"/>
  <c r="O2256" i="4" s="1"/>
  <c r="N2112" i="4"/>
  <c r="O2112" i="4" s="1"/>
  <c r="N1968" i="4"/>
  <c r="O1968" i="4" s="1"/>
  <c r="N1824" i="4"/>
  <c r="O1824" i="4" s="1"/>
  <c r="N935" i="4"/>
  <c r="O935" i="4" s="1"/>
  <c r="N791" i="4"/>
  <c r="O791" i="4" s="1"/>
  <c r="N647" i="4"/>
  <c r="O647" i="4" s="1"/>
  <c r="N503" i="4"/>
  <c r="O503" i="4" s="1"/>
  <c r="N359" i="4"/>
  <c r="O359" i="4" s="1"/>
  <c r="N215" i="4"/>
  <c r="O215" i="4" s="1"/>
  <c r="N71" i="4"/>
  <c r="O71" i="4" s="1"/>
  <c r="N1702" i="4"/>
  <c r="O1702" i="4" s="1"/>
  <c r="N1558" i="4"/>
  <c r="O1558" i="4" s="1"/>
  <c r="N1414" i="4"/>
  <c r="O1414" i="4" s="1"/>
  <c r="N1270" i="4"/>
  <c r="O1270" i="4" s="1"/>
  <c r="N1126" i="4"/>
  <c r="O1126" i="4" s="1"/>
  <c r="N982" i="4"/>
  <c r="O982" i="4" s="1"/>
  <c r="N838" i="4"/>
  <c r="O838" i="4" s="1"/>
  <c r="N694" i="4"/>
  <c r="O694" i="4" s="1"/>
  <c r="N1290" i="4"/>
  <c r="O1290" i="4" s="1"/>
  <c r="N1146" i="4"/>
  <c r="O1146" i="4" s="1"/>
  <c r="N1002" i="4"/>
  <c r="O1002" i="4" s="1"/>
  <c r="N858" i="4"/>
  <c r="O858" i="4" s="1"/>
  <c r="N714" i="4"/>
  <c r="O714" i="4" s="1"/>
  <c r="N1661" i="4"/>
  <c r="O1661" i="4" s="1"/>
  <c r="N1517" i="4"/>
  <c r="O1517" i="4" s="1"/>
  <c r="N1373" i="4"/>
  <c r="O1373" i="4" s="1"/>
  <c r="N1229" i="4"/>
  <c r="O1229" i="4" s="1"/>
  <c r="N1085" i="4"/>
  <c r="O1085" i="4" s="1"/>
  <c r="N941" i="4"/>
  <c r="O941" i="4" s="1"/>
  <c r="N797" i="4"/>
  <c r="O797" i="4" s="1"/>
  <c r="N1744" i="4"/>
  <c r="O1744" i="4" s="1"/>
  <c r="N1600" i="4"/>
  <c r="O1600" i="4" s="1"/>
  <c r="N1456" i="4"/>
  <c r="O1456" i="4" s="1"/>
  <c r="N1312" i="4"/>
  <c r="O1312" i="4" s="1"/>
  <c r="N1168" i="4"/>
  <c r="O1168" i="4" s="1"/>
  <c r="N1024" i="4"/>
  <c r="O1024" i="4" s="1"/>
  <c r="N880" i="4"/>
  <c r="O880" i="4" s="1"/>
  <c r="N736" i="4"/>
  <c r="O736" i="4" s="1"/>
  <c r="N1286" i="4"/>
  <c r="O1286" i="4" s="1"/>
  <c r="N1142" i="4"/>
  <c r="O1142" i="4" s="1"/>
  <c r="N998" i="4"/>
  <c r="O998" i="4" s="1"/>
  <c r="N854" i="4"/>
  <c r="O854" i="4" s="1"/>
  <c r="N710" i="4"/>
  <c r="O710" i="4" s="1"/>
  <c r="N829" i="4"/>
  <c r="O829" i="4" s="1"/>
  <c r="N685" i="4"/>
  <c r="O685" i="4" s="1"/>
  <c r="N541" i="4"/>
  <c r="O541" i="4" s="1"/>
  <c r="N397" i="4"/>
  <c r="O397" i="4" s="1"/>
  <c r="N253" i="4"/>
  <c r="O253" i="4" s="1"/>
  <c r="N109" i="4"/>
  <c r="O109" i="4" s="1"/>
  <c r="N1728" i="4"/>
  <c r="O1728" i="4" s="1"/>
  <c r="N1584" i="4"/>
  <c r="O1584" i="4" s="1"/>
  <c r="N1440" i="4"/>
  <c r="O1440" i="4" s="1"/>
  <c r="N1296" i="4"/>
  <c r="O1296" i="4" s="1"/>
  <c r="N1152" i="4"/>
  <c r="O1152" i="4" s="1"/>
  <c r="N1008" i="4"/>
  <c r="O1008" i="4" s="1"/>
  <c r="N864" i="4"/>
  <c r="O864" i="4" s="1"/>
  <c r="N720" i="4"/>
  <c r="O720" i="4" s="1"/>
  <c r="N576" i="4"/>
  <c r="O576" i="4" s="1"/>
  <c r="N5465" i="4"/>
  <c r="O5465" i="4" s="1"/>
  <c r="N5640" i="4"/>
  <c r="O5640" i="4" s="1"/>
  <c r="N3731" i="4"/>
  <c r="O3731" i="4" s="1"/>
  <c r="N3898" i="4"/>
  <c r="O3898" i="4" s="1"/>
  <c r="N3713" i="4"/>
  <c r="O3713" i="4" s="1"/>
  <c r="N3652" i="4"/>
  <c r="O3652" i="4" s="1"/>
  <c r="N2642" i="4"/>
  <c r="O2642" i="4" s="1"/>
  <c r="N4201" i="4"/>
  <c r="O4201" i="4" s="1"/>
  <c r="N3337" i="4"/>
  <c r="O3337" i="4" s="1"/>
  <c r="N4896" i="4"/>
  <c r="O4896" i="4" s="1"/>
  <c r="N4020" i="4"/>
  <c r="O4020" i="4" s="1"/>
  <c r="N2807" i="4"/>
  <c r="O2807" i="4" s="1"/>
  <c r="N2459" i="4"/>
  <c r="O2459" i="4" s="1"/>
  <c r="N2183" i="4"/>
  <c r="O2183" i="4" s="1"/>
  <c r="N3598" i="4"/>
  <c r="O3598" i="4" s="1"/>
  <c r="N3406" i="4"/>
  <c r="O3406" i="4" s="1"/>
  <c r="N3214" i="4"/>
  <c r="O3214" i="4" s="1"/>
  <c r="N3022" i="4"/>
  <c r="O3022" i="4" s="1"/>
  <c r="N2842" i="4"/>
  <c r="O2842" i="4" s="1"/>
  <c r="N3210" i="4"/>
  <c r="O3210" i="4" s="1"/>
  <c r="N3042" i="4"/>
  <c r="O3042" i="4" s="1"/>
  <c r="N2862" i="4"/>
  <c r="O2862" i="4" s="1"/>
  <c r="N2694" i="4"/>
  <c r="O2694" i="4" s="1"/>
  <c r="N2526" i="4"/>
  <c r="O2526" i="4" s="1"/>
  <c r="N2346" i="4"/>
  <c r="O2346" i="4" s="1"/>
  <c r="N3581" i="4"/>
  <c r="O3581" i="4" s="1"/>
  <c r="N3401" i="4"/>
  <c r="O3401" i="4" s="1"/>
  <c r="N3233" i="4"/>
  <c r="O3233" i="4" s="1"/>
  <c r="N3065" i="4"/>
  <c r="O3065" i="4" s="1"/>
  <c r="N2885" i="4"/>
  <c r="O2885" i="4" s="1"/>
  <c r="N2729" i="4"/>
  <c r="O2729" i="4" s="1"/>
  <c r="N3508" i="4"/>
  <c r="O3508" i="4" s="1"/>
  <c r="N3352" i="4"/>
  <c r="O3352" i="4" s="1"/>
  <c r="N3184" i="4"/>
  <c r="O3184" i="4" s="1"/>
  <c r="N3028" i="4"/>
  <c r="O3028" i="4" s="1"/>
  <c r="N2872" i="4"/>
  <c r="O2872" i="4" s="1"/>
  <c r="N2716" i="4"/>
  <c r="O2716" i="4" s="1"/>
  <c r="N2031" i="4"/>
  <c r="O2031" i="4" s="1"/>
  <c r="N1875" i="4"/>
  <c r="O1875" i="4" s="1"/>
  <c r="N1731" i="4"/>
  <c r="O1731" i="4" s="1"/>
  <c r="N2378" i="4"/>
  <c r="O2378" i="4" s="1"/>
  <c r="N2749" i="4"/>
  <c r="O2749" i="4" s="1"/>
  <c r="N2605" i="4"/>
  <c r="O2605" i="4" s="1"/>
  <c r="N2461" i="4"/>
  <c r="O2461" i="4" s="1"/>
  <c r="N2317" i="4"/>
  <c r="O2317" i="4" s="1"/>
  <c r="N2173" i="4"/>
  <c r="O2173" i="4" s="1"/>
  <c r="N3516" i="4"/>
  <c r="O3516" i="4" s="1"/>
  <c r="N3372" i="4"/>
  <c r="O3372" i="4" s="1"/>
  <c r="N3228" i="4"/>
  <c r="O3228" i="4" s="1"/>
  <c r="N3084" i="4"/>
  <c r="O3084" i="4" s="1"/>
  <c r="N2940" i="4"/>
  <c r="O2940" i="4" s="1"/>
  <c r="N2796" i="4"/>
  <c r="O2796" i="4" s="1"/>
  <c r="N2015" i="4"/>
  <c r="O2015" i="4" s="1"/>
  <c r="N1871" i="4"/>
  <c r="O1871" i="4" s="1"/>
  <c r="N1727" i="4"/>
  <c r="O1727" i="4" s="1"/>
  <c r="N1583" i="4"/>
  <c r="O1583" i="4" s="1"/>
  <c r="N1439" i="4"/>
  <c r="O1439" i="4" s="1"/>
  <c r="N1295" i="4"/>
  <c r="O1295" i="4" s="1"/>
  <c r="N1151" i="4"/>
  <c r="O1151" i="4" s="1"/>
  <c r="N2674" i="4"/>
  <c r="O2674" i="4" s="1"/>
  <c r="N2530" i="4"/>
  <c r="O2530" i="4" s="1"/>
  <c r="N2386" i="4"/>
  <c r="O2386" i="4" s="1"/>
  <c r="N2242" i="4"/>
  <c r="O2242" i="4" s="1"/>
  <c r="N2098" i="4"/>
  <c r="O2098" i="4" s="1"/>
  <c r="N1954" i="4"/>
  <c r="O1954" i="4" s="1"/>
  <c r="N1810" i="4"/>
  <c r="O1810" i="4" s="1"/>
  <c r="N2106" i="4"/>
  <c r="O2106" i="4" s="1"/>
  <c r="N1962" i="4"/>
  <c r="O1962" i="4" s="1"/>
  <c r="N1818" i="4"/>
  <c r="O1818" i="4" s="1"/>
  <c r="N1674" i="4"/>
  <c r="O1674" i="4" s="1"/>
  <c r="N1530" i="4"/>
  <c r="O1530" i="4" s="1"/>
  <c r="N2669" i="4"/>
  <c r="O2669" i="4" s="1"/>
  <c r="N2525" i="4"/>
  <c r="O2525" i="4" s="1"/>
  <c r="N2381" i="4"/>
  <c r="O2381" i="4" s="1"/>
  <c r="N2237" i="4"/>
  <c r="O2237" i="4" s="1"/>
  <c r="N2093" i="4"/>
  <c r="O2093" i="4" s="1"/>
  <c r="N1949" i="4"/>
  <c r="O1949" i="4" s="1"/>
  <c r="N1805" i="4"/>
  <c r="O1805" i="4" s="1"/>
  <c r="N2548" i="4"/>
  <c r="O2548" i="4" s="1"/>
  <c r="N2404" i="4"/>
  <c r="O2404" i="4" s="1"/>
  <c r="N2260" i="4"/>
  <c r="O2260" i="4" s="1"/>
  <c r="N2116" i="4"/>
  <c r="O2116" i="4" s="1"/>
  <c r="N1972" i="4"/>
  <c r="O1972" i="4" s="1"/>
  <c r="N1828" i="4"/>
  <c r="O1828" i="4" s="1"/>
  <c r="N1503" i="4"/>
  <c r="O1503" i="4" s="1"/>
  <c r="N1359" i="4"/>
  <c r="O1359" i="4" s="1"/>
  <c r="N1215" i="4"/>
  <c r="O1215" i="4" s="1"/>
  <c r="N1071" i="4"/>
  <c r="O1071" i="4" s="1"/>
  <c r="N927" i="4"/>
  <c r="O927" i="4" s="1"/>
  <c r="N783" i="4"/>
  <c r="O783" i="4" s="1"/>
  <c r="N2306" i="4"/>
  <c r="O2306" i="4" s="1"/>
  <c r="N2162" i="4"/>
  <c r="O2162" i="4" s="1"/>
  <c r="N2018" i="4"/>
  <c r="O2018" i="4" s="1"/>
  <c r="N1874" i="4"/>
  <c r="O1874" i="4" s="1"/>
  <c r="N1730" i="4"/>
  <c r="O1730" i="4" s="1"/>
  <c r="N1586" i="4"/>
  <c r="O1586" i="4" s="1"/>
  <c r="N1442" i="4"/>
  <c r="O1442" i="4" s="1"/>
  <c r="N2101" i="4"/>
  <c r="O2101" i="4" s="1"/>
  <c r="N1957" i="4"/>
  <c r="O1957" i="4" s="1"/>
  <c r="N1813" i="4"/>
  <c r="O1813" i="4" s="1"/>
  <c r="N1669" i="4"/>
  <c r="O1669" i="4" s="1"/>
  <c r="N1525" i="4"/>
  <c r="O1525" i="4" s="1"/>
  <c r="N1381" i="4"/>
  <c r="O1381" i="4" s="1"/>
  <c r="N1237" i="4"/>
  <c r="O1237" i="4" s="1"/>
  <c r="N1093" i="4"/>
  <c r="O1093" i="4" s="1"/>
  <c r="N2652" i="4"/>
  <c r="O2652" i="4" s="1"/>
  <c r="N2508" i="4"/>
  <c r="O2508" i="4" s="1"/>
  <c r="N2364" i="4"/>
  <c r="O2364" i="4" s="1"/>
  <c r="N2220" i="4"/>
  <c r="O2220" i="4" s="1"/>
  <c r="N2076" i="4"/>
  <c r="O2076" i="4" s="1"/>
  <c r="N1932" i="4"/>
  <c r="O1932" i="4" s="1"/>
  <c r="N1788" i="4"/>
  <c r="O1788" i="4" s="1"/>
  <c r="N899" i="4"/>
  <c r="O899" i="4" s="1"/>
  <c r="N755" i="4"/>
  <c r="O755" i="4" s="1"/>
  <c r="N611" i="4"/>
  <c r="O611" i="4" s="1"/>
  <c r="N467" i="4"/>
  <c r="O467" i="4" s="1"/>
  <c r="N323" i="4"/>
  <c r="O323" i="4" s="1"/>
  <c r="N179" i="4"/>
  <c r="O179" i="4" s="1"/>
  <c r="N35" i="4"/>
  <c r="O35" i="4" s="1"/>
  <c r="N1666" i="4"/>
  <c r="O1666" i="4" s="1"/>
  <c r="N1522" i="4"/>
  <c r="O1522" i="4" s="1"/>
  <c r="N1378" i="4"/>
  <c r="O1378" i="4" s="1"/>
  <c r="N1234" i="4"/>
  <c r="O1234" i="4" s="1"/>
  <c r="N1090" i="4"/>
  <c r="O1090" i="4" s="1"/>
  <c r="N946" i="4"/>
  <c r="O946" i="4" s="1"/>
  <c r="N802" i="4"/>
  <c r="O802" i="4" s="1"/>
  <c r="N1398" i="4"/>
  <c r="O1398" i="4" s="1"/>
  <c r="N1254" i="4"/>
  <c r="O1254" i="4" s="1"/>
  <c r="N1110" i="4"/>
  <c r="O1110" i="4" s="1"/>
  <c r="N966" i="4"/>
  <c r="O966" i="4" s="1"/>
  <c r="N822" i="4"/>
  <c r="O822" i="4" s="1"/>
  <c r="N1769" i="4"/>
  <c r="O1769" i="4" s="1"/>
  <c r="N1625" i="4"/>
  <c r="O1625" i="4" s="1"/>
  <c r="N1481" i="4"/>
  <c r="O1481" i="4" s="1"/>
  <c r="N1337" i="4"/>
  <c r="O1337" i="4" s="1"/>
  <c r="N1193" i="4"/>
  <c r="O1193" i="4" s="1"/>
  <c r="N1049" i="4"/>
  <c r="O1049" i="4" s="1"/>
  <c r="N905" i="4"/>
  <c r="O905" i="4" s="1"/>
  <c r="N761" i="4"/>
  <c r="O761" i="4" s="1"/>
  <c r="N1708" i="4"/>
  <c r="O1708" i="4" s="1"/>
  <c r="N1564" i="4"/>
  <c r="O1564" i="4" s="1"/>
  <c r="N1420" i="4"/>
  <c r="O1420" i="4" s="1"/>
  <c r="N1276" i="4"/>
  <c r="O1276" i="4" s="1"/>
  <c r="N1132" i="4"/>
  <c r="O1132" i="4" s="1"/>
  <c r="N988" i="4"/>
  <c r="O988" i="4" s="1"/>
  <c r="N844" i="4"/>
  <c r="O844" i="4" s="1"/>
  <c r="N700" i="4"/>
  <c r="O700" i="4" s="1"/>
  <c r="N1250" i="4"/>
  <c r="O1250" i="4" s="1"/>
  <c r="N1106" i="4"/>
  <c r="O1106" i="4" s="1"/>
  <c r="N962" i="4"/>
  <c r="O962" i="4" s="1"/>
  <c r="N818" i="4"/>
  <c r="O818" i="4" s="1"/>
  <c r="N937" i="4"/>
  <c r="O937" i="4" s="1"/>
  <c r="N793" i="4"/>
  <c r="O793" i="4" s="1"/>
  <c r="N649" i="4"/>
  <c r="O649" i="4" s="1"/>
  <c r="N505" i="4"/>
  <c r="O505" i="4" s="1"/>
  <c r="N361" i="4"/>
  <c r="O361" i="4" s="1"/>
  <c r="N217" i="4"/>
  <c r="O217" i="4" s="1"/>
  <c r="N73" i="4"/>
  <c r="O73" i="4" s="1"/>
  <c r="N1692" i="4"/>
  <c r="O1692" i="4" s="1"/>
  <c r="N1548" i="4"/>
  <c r="O1548" i="4" s="1"/>
  <c r="N1404" i="4"/>
  <c r="O1404" i="4" s="1"/>
  <c r="N1260" i="4"/>
  <c r="O1260" i="4" s="1"/>
  <c r="N1116" i="4"/>
  <c r="O1116" i="4" s="1"/>
  <c r="N972" i="4"/>
  <c r="O972" i="4" s="1"/>
  <c r="N828" i="4"/>
  <c r="O828" i="4" s="1"/>
  <c r="N684" i="4"/>
  <c r="O684" i="4" s="1"/>
  <c r="N540" i="4"/>
  <c r="O540" i="4" s="1"/>
  <c r="N396" i="4"/>
  <c r="O396" i="4" s="1"/>
  <c r="N252" i="4"/>
  <c r="O252" i="4" s="1"/>
  <c r="N108" i="4"/>
  <c r="O108" i="4" s="1"/>
  <c r="N622" i="4"/>
  <c r="O622" i="4" s="1"/>
  <c r="N478" i="4"/>
  <c r="O478" i="4" s="1"/>
  <c r="N334" i="4"/>
  <c r="O334" i="4" s="1"/>
  <c r="N190" i="4"/>
  <c r="O190" i="4" s="1"/>
  <c r="N46" i="4"/>
  <c r="O46" i="4" s="1"/>
  <c r="N200" i="4"/>
  <c r="O200" i="4" s="1"/>
  <c r="N56" i="4"/>
  <c r="O56" i="4" s="1"/>
  <c r="N451" i="4"/>
  <c r="O451" i="4" s="1"/>
  <c r="N307" i="4"/>
  <c r="O307" i="4" s="1"/>
  <c r="N163" i="4"/>
  <c r="O163" i="4" s="1"/>
  <c r="N19" i="4"/>
  <c r="O19" i="4" s="1"/>
  <c r="N558" i="4"/>
  <c r="O558" i="4" s="1"/>
  <c r="N5651" i="4"/>
  <c r="O5651" i="4" s="1"/>
  <c r="N5496" i="4"/>
  <c r="O5496" i="4" s="1"/>
  <c r="N3587" i="4"/>
  <c r="O3587" i="4" s="1"/>
  <c r="N3754" i="4"/>
  <c r="O3754" i="4" s="1"/>
  <c r="N5236" i="4"/>
  <c r="O5236" i="4" s="1"/>
  <c r="N3938" i="4"/>
  <c r="O3938" i="4" s="1"/>
  <c r="N2510" i="4"/>
  <c r="O2510" i="4" s="1"/>
  <c r="N4069" i="4"/>
  <c r="O4069" i="4" s="1"/>
  <c r="N3205" i="4"/>
  <c r="O3205" i="4" s="1"/>
  <c r="N4764" i="4"/>
  <c r="O4764" i="4" s="1"/>
  <c r="N3888" i="4"/>
  <c r="O3888" i="4" s="1"/>
  <c r="N2759" i="4"/>
  <c r="O2759" i="4" s="1"/>
  <c r="N2435" i="4"/>
  <c r="O2435" i="4" s="1"/>
  <c r="N2171" i="4"/>
  <c r="O2171" i="4" s="1"/>
  <c r="N3586" i="4"/>
  <c r="O3586" i="4" s="1"/>
  <c r="N3382" i="4"/>
  <c r="O3382" i="4" s="1"/>
  <c r="N3202" i="4"/>
  <c r="O3202" i="4" s="1"/>
  <c r="N3010" i="4"/>
  <c r="O3010" i="4" s="1"/>
  <c r="N2830" i="4"/>
  <c r="O2830" i="4" s="1"/>
  <c r="N4186" i="4"/>
  <c r="O4186" i="4" s="1"/>
  <c r="N5040" i="4"/>
  <c r="O5040" i="4" s="1"/>
  <c r="N3610" i="4"/>
  <c r="O3610" i="4" s="1"/>
  <c r="N2854" i="4"/>
  <c r="O2854" i="4" s="1"/>
  <c r="N2850" i="4"/>
  <c r="O2850" i="4" s="1"/>
  <c r="N2334" i="4"/>
  <c r="O2334" i="4" s="1"/>
  <c r="N3221" i="4"/>
  <c r="O3221" i="4" s="1"/>
  <c r="N2717" i="4"/>
  <c r="O2717" i="4" s="1"/>
  <c r="N3172" i="4"/>
  <c r="O3172" i="4" s="1"/>
  <c r="N2704" i="4"/>
  <c r="O2704" i="4" s="1"/>
  <c r="N1719" i="4"/>
  <c r="O1719" i="4" s="1"/>
  <c r="N2593" i="4"/>
  <c r="O2593" i="4" s="1"/>
  <c r="N2161" i="4"/>
  <c r="O2161" i="4" s="1"/>
  <c r="N3216" i="4"/>
  <c r="O3216" i="4" s="1"/>
  <c r="N2784" i="4"/>
  <c r="O2784" i="4" s="1"/>
  <c r="N1715" i="4"/>
  <c r="O1715" i="4" s="1"/>
  <c r="N1283" i="4"/>
  <c r="O1283" i="4" s="1"/>
  <c r="N2518" i="4"/>
  <c r="O2518" i="4" s="1"/>
  <c r="N2086" i="4"/>
  <c r="O2086" i="4" s="1"/>
  <c r="N2094" i="4"/>
  <c r="O2094" i="4" s="1"/>
  <c r="N1662" i="4"/>
  <c r="O1662" i="4" s="1"/>
  <c r="N2513" i="4"/>
  <c r="O2513" i="4" s="1"/>
  <c r="N2081" i="4"/>
  <c r="O2081" i="4" s="1"/>
  <c r="N2536" i="4"/>
  <c r="O2536" i="4" s="1"/>
  <c r="N2104" i="4"/>
  <c r="O2104" i="4" s="1"/>
  <c r="N1491" i="4"/>
  <c r="O1491" i="4" s="1"/>
  <c r="N1059" i="4"/>
  <c r="O1059" i="4" s="1"/>
  <c r="N2294" i="4"/>
  <c r="O2294" i="4" s="1"/>
  <c r="N1862" i="4"/>
  <c r="O1862" i="4" s="1"/>
  <c r="N1430" i="4"/>
  <c r="O1430" i="4" s="1"/>
  <c r="N1801" i="4"/>
  <c r="O1801" i="4" s="1"/>
  <c r="N1369" i="4"/>
  <c r="O1369" i="4" s="1"/>
  <c r="N2640" i="4"/>
  <c r="O2640" i="4" s="1"/>
  <c r="N2208" i="4"/>
  <c r="O2208" i="4" s="1"/>
  <c r="N1776" i="4"/>
  <c r="O1776" i="4" s="1"/>
  <c r="N599" i="4"/>
  <c r="O599" i="4" s="1"/>
  <c r="N167" i="4"/>
  <c r="O167" i="4" s="1"/>
  <c r="N1510" i="4"/>
  <c r="O1510" i="4" s="1"/>
  <c r="N1078" i="4"/>
  <c r="O1078" i="4" s="1"/>
  <c r="N1386" i="4"/>
  <c r="O1386" i="4" s="1"/>
  <c r="N954" i="4"/>
  <c r="O954" i="4" s="1"/>
  <c r="N1613" i="4"/>
  <c r="O1613" i="4" s="1"/>
  <c r="N1181" i="4"/>
  <c r="O1181" i="4" s="1"/>
  <c r="N749" i="4"/>
  <c r="O749" i="4" s="1"/>
  <c r="N4042" i="4"/>
  <c r="O4042" i="4" s="1"/>
  <c r="N4908" i="4"/>
  <c r="O4908" i="4" s="1"/>
  <c r="N3526" i="4"/>
  <c r="O3526" i="4" s="1"/>
  <c r="N2782" i="4"/>
  <c r="O2782" i="4" s="1"/>
  <c r="N2814" i="4"/>
  <c r="O2814" i="4" s="1"/>
  <c r="N2286" i="4"/>
  <c r="O2286" i="4" s="1"/>
  <c r="N3173" i="4"/>
  <c r="O3173" i="4" s="1"/>
  <c r="N3604" i="4"/>
  <c r="O3604" i="4" s="1"/>
  <c r="N3136" i="4"/>
  <c r="O3136" i="4" s="1"/>
  <c r="N2668" i="4"/>
  <c r="O2668" i="4" s="1"/>
  <c r="N1683" i="4"/>
  <c r="O1683" i="4" s="1"/>
  <c r="N2557" i="4"/>
  <c r="O2557" i="4" s="1"/>
  <c r="N3612" i="4"/>
  <c r="O3612" i="4" s="1"/>
  <c r="N3180" i="4"/>
  <c r="O3180" i="4" s="1"/>
  <c r="N2748" i="4"/>
  <c r="O2748" i="4" s="1"/>
  <c r="N1679" i="4"/>
  <c r="O1679" i="4" s="1"/>
  <c r="N1247" i="4"/>
  <c r="O1247" i="4" s="1"/>
  <c r="N2482" i="4"/>
  <c r="O2482" i="4" s="1"/>
  <c r="N2050" i="4"/>
  <c r="O2050" i="4" s="1"/>
  <c r="N2058" i="4"/>
  <c r="O2058" i="4" s="1"/>
  <c r="N1626" i="4"/>
  <c r="O1626" i="4" s="1"/>
  <c r="N2477" i="4"/>
  <c r="O2477" i="4" s="1"/>
  <c r="N2045" i="4"/>
  <c r="O2045" i="4" s="1"/>
  <c r="N2500" i="4"/>
  <c r="O2500" i="4" s="1"/>
  <c r="N2068" i="4"/>
  <c r="O2068" i="4" s="1"/>
  <c r="N1455" i="4"/>
  <c r="O1455" i="4" s="1"/>
  <c r="N1023" i="4"/>
  <c r="O1023" i="4" s="1"/>
  <c r="N2258" i="4"/>
  <c r="O2258" i="4" s="1"/>
  <c r="N1826" i="4"/>
  <c r="O1826" i="4" s="1"/>
  <c r="N1394" i="4"/>
  <c r="O1394" i="4" s="1"/>
  <c r="N1765" i="4"/>
  <c r="O1765" i="4" s="1"/>
  <c r="N1333" i="4"/>
  <c r="O1333" i="4" s="1"/>
  <c r="N2604" i="4"/>
  <c r="O2604" i="4" s="1"/>
  <c r="N2172" i="4"/>
  <c r="O2172" i="4" s="1"/>
  <c r="N995" i="4"/>
  <c r="O995" i="4" s="1"/>
  <c r="N563" i="4"/>
  <c r="O563" i="4" s="1"/>
  <c r="N131" i="4"/>
  <c r="O131" i="4" s="1"/>
  <c r="N1474" i="4"/>
  <c r="O1474" i="4" s="1"/>
  <c r="N1042" i="4"/>
  <c r="O1042" i="4" s="1"/>
  <c r="N1350" i="4"/>
  <c r="O1350" i="4" s="1"/>
  <c r="N918" i="4"/>
  <c r="O918" i="4" s="1"/>
  <c r="N1577" i="4"/>
  <c r="O1577" i="4" s="1"/>
  <c r="N1145" i="4"/>
  <c r="O1145" i="4" s="1"/>
  <c r="N713" i="4"/>
  <c r="O713" i="4" s="1"/>
  <c r="N1372" i="4"/>
  <c r="O1372" i="4" s="1"/>
  <c r="N940" i="4"/>
  <c r="O940" i="4" s="1"/>
  <c r="N1202" i="4"/>
  <c r="O1202" i="4" s="1"/>
  <c r="N770" i="4"/>
  <c r="O770" i="4" s="1"/>
  <c r="N601" i="4"/>
  <c r="O601" i="4" s="1"/>
  <c r="N241" i="4"/>
  <c r="O241" i="4" s="1"/>
  <c r="N1716" i="4"/>
  <c r="O1716" i="4" s="1"/>
  <c r="N1488" i="4"/>
  <c r="O1488" i="4" s="1"/>
  <c r="N1236" i="4"/>
  <c r="O1236" i="4" s="1"/>
  <c r="N984" i="4"/>
  <c r="O984" i="4" s="1"/>
  <c r="N780" i="4"/>
  <c r="O780" i="4" s="1"/>
  <c r="N552" i="4"/>
  <c r="O552" i="4" s="1"/>
  <c r="N372" i="4"/>
  <c r="O372" i="4" s="1"/>
  <c r="N204" i="4"/>
  <c r="O204" i="4" s="1"/>
  <c r="N36" i="4"/>
  <c r="O36" i="4" s="1"/>
  <c r="N514" i="4"/>
  <c r="O514" i="4" s="1"/>
  <c r="N346" i="4"/>
  <c r="O346" i="4" s="1"/>
  <c r="N166" i="4"/>
  <c r="O166" i="4" s="1"/>
  <c r="N296" i="4"/>
  <c r="O296" i="4" s="1"/>
  <c r="N128" i="4"/>
  <c r="O128" i="4" s="1"/>
  <c r="N631" i="4"/>
  <c r="O631" i="4" s="1"/>
  <c r="N463" i="4"/>
  <c r="O463" i="4" s="1"/>
  <c r="N283" i="4"/>
  <c r="O283" i="4" s="1"/>
  <c r="N115" i="4"/>
  <c r="O115" i="4" s="1"/>
  <c r="N642" i="4"/>
  <c r="O642" i="4" s="1"/>
  <c r="N486" i="4"/>
  <c r="O486" i="4" s="1"/>
  <c r="N342" i="4"/>
  <c r="O342" i="4" s="1"/>
  <c r="N198" i="4"/>
  <c r="O198" i="4" s="1"/>
  <c r="N54" i="4"/>
  <c r="O54" i="4" s="1"/>
  <c r="N593" i="4"/>
  <c r="O593" i="4" s="1"/>
  <c r="N449" i="4"/>
  <c r="O449" i="4" s="1"/>
  <c r="N305" i="4"/>
  <c r="O305" i="4" s="1"/>
  <c r="N161" i="4"/>
  <c r="O161" i="4" s="1"/>
  <c r="N17" i="4"/>
  <c r="O17" i="4" s="1"/>
  <c r="N508" i="4"/>
  <c r="O508" i="4" s="1"/>
  <c r="N364" i="4"/>
  <c r="O364" i="4" s="1"/>
  <c r="N220" i="4"/>
  <c r="O220" i="4" s="1"/>
  <c r="N76" i="4"/>
  <c r="O76" i="4" s="1"/>
  <c r="N615" i="4"/>
  <c r="O615" i="4" s="1"/>
  <c r="N471" i="4"/>
  <c r="O471" i="4" s="1"/>
  <c r="N327" i="4"/>
  <c r="O327" i="4" s="1"/>
  <c r="N183" i="4"/>
  <c r="O183" i="4" s="1"/>
  <c r="N39" i="4"/>
  <c r="O39" i="4" s="1"/>
  <c r="N578" i="4"/>
  <c r="O578" i="4" s="1"/>
  <c r="N434" i="4"/>
  <c r="O434" i="4" s="1"/>
  <c r="N290" i="4"/>
  <c r="O290" i="4" s="1"/>
  <c r="N146" i="4"/>
  <c r="O146" i="4" s="1"/>
  <c r="N5642" i="4"/>
  <c r="O5642" i="4" s="1"/>
  <c r="N4001" i="4"/>
  <c r="O4001" i="4" s="1"/>
  <c r="N4164" i="4"/>
  <c r="O4164" i="4" s="1"/>
  <c r="N3442" i="4"/>
  <c r="O3442" i="4" s="1"/>
  <c r="N2698" i="4"/>
  <c r="O2698" i="4" s="1"/>
  <c r="N2718" i="4"/>
  <c r="O2718" i="4" s="1"/>
  <c r="N3605" i="4"/>
  <c r="O3605" i="4" s="1"/>
  <c r="N3089" i="4"/>
  <c r="O3089" i="4" s="1"/>
  <c r="N3532" i="4"/>
  <c r="O3532" i="4" s="1"/>
  <c r="N3064" i="4"/>
  <c r="O3064" i="4" s="1"/>
  <c r="N2055" i="4"/>
  <c r="O2055" i="4" s="1"/>
  <c r="N1611" i="4"/>
  <c r="O1611" i="4" s="1"/>
  <c r="N2485" i="4"/>
  <c r="O2485" i="4" s="1"/>
  <c r="N3540" i="4"/>
  <c r="O3540" i="4" s="1"/>
  <c r="N3108" i="4"/>
  <c r="O3108" i="4" s="1"/>
  <c r="N2676" i="4"/>
  <c r="O2676" i="4" s="1"/>
  <c r="N1607" i="4"/>
  <c r="O1607" i="4" s="1"/>
  <c r="N1175" i="4"/>
  <c r="O1175" i="4" s="1"/>
  <c r="N2410" i="4"/>
  <c r="O2410" i="4" s="1"/>
  <c r="N1978" i="4"/>
  <c r="O1978" i="4" s="1"/>
  <c r="N1986" i="4"/>
  <c r="O1986" i="4" s="1"/>
  <c r="N1554" i="4"/>
  <c r="O1554" i="4" s="1"/>
  <c r="N2405" i="4"/>
  <c r="O2405" i="4" s="1"/>
  <c r="N1973" i="4"/>
  <c r="O1973" i="4" s="1"/>
  <c r="N2428" i="4"/>
  <c r="O2428" i="4" s="1"/>
  <c r="N1996" i="4"/>
  <c r="O1996" i="4" s="1"/>
  <c r="N1383" i="4"/>
  <c r="O1383" i="4" s="1"/>
  <c r="N951" i="4"/>
  <c r="O951" i="4" s="1"/>
  <c r="N2186" i="4"/>
  <c r="O2186" i="4" s="1"/>
  <c r="N1754" i="4"/>
  <c r="O1754" i="4" s="1"/>
  <c r="N2125" i="4"/>
  <c r="O2125" i="4" s="1"/>
  <c r="N1693" i="4"/>
  <c r="O1693" i="4" s="1"/>
  <c r="N1261" i="4"/>
  <c r="O1261" i="4" s="1"/>
  <c r="N2532" i="4"/>
  <c r="O2532" i="4" s="1"/>
  <c r="N2100" i="4"/>
  <c r="O2100" i="4" s="1"/>
  <c r="N491" i="4"/>
  <c r="O491" i="4" s="1"/>
  <c r="N59" i="4"/>
  <c r="O59" i="4" s="1"/>
  <c r="N1402" i="4"/>
  <c r="O1402" i="4" s="1"/>
  <c r="N970" i="4"/>
  <c r="O970" i="4" s="1"/>
  <c r="N1278" i="4"/>
  <c r="O1278" i="4" s="1"/>
  <c r="N846" i="4"/>
  <c r="O846" i="4" s="1"/>
  <c r="N1505" i="4"/>
  <c r="O1505" i="4" s="1"/>
  <c r="N1073" i="4"/>
  <c r="O1073" i="4" s="1"/>
  <c r="N1732" i="4"/>
  <c r="O1732" i="4" s="1"/>
  <c r="N1300" i="4"/>
  <c r="O1300" i="4" s="1"/>
  <c r="N868" i="4"/>
  <c r="O868" i="4" s="1"/>
  <c r="N1130" i="4"/>
  <c r="O1130" i="4" s="1"/>
  <c r="N698" i="4"/>
  <c r="O698" i="4" s="1"/>
  <c r="N589" i="4"/>
  <c r="O589" i="4" s="1"/>
  <c r="N229" i="4"/>
  <c r="O229" i="4" s="1"/>
  <c r="N1704" i="4"/>
  <c r="O1704" i="4" s="1"/>
  <c r="N1452" i="4"/>
  <c r="O1452" i="4" s="1"/>
  <c r="N1212" i="4"/>
  <c r="O1212" i="4" s="1"/>
  <c r="N960" i="4"/>
  <c r="O960" i="4" s="1"/>
  <c r="N768" i="4"/>
  <c r="O768" i="4" s="1"/>
  <c r="N528" i="4"/>
  <c r="O528" i="4" s="1"/>
  <c r="N360" i="4"/>
  <c r="O360" i="4" s="1"/>
  <c r="N192" i="4"/>
  <c r="O192" i="4" s="1"/>
  <c r="N12" i="4"/>
  <c r="O12" i="4" s="1"/>
  <c r="N502" i="4"/>
  <c r="O502" i="4" s="1"/>
  <c r="N322" i="4"/>
  <c r="O322" i="4" s="1"/>
  <c r="N154" i="4"/>
  <c r="O154" i="4" s="1"/>
  <c r="N284" i="4"/>
  <c r="O284" i="4" s="1"/>
  <c r="N104" i="4"/>
  <c r="O104" i="4" s="1"/>
  <c r="N619" i="4"/>
  <c r="O619" i="4" s="1"/>
  <c r="N439" i="4"/>
  <c r="O439" i="4" s="1"/>
  <c r="N271" i="4"/>
  <c r="O271" i="4" s="1"/>
  <c r="N103" i="4"/>
  <c r="O103" i="4" s="1"/>
  <c r="N630" i="4"/>
  <c r="O630" i="4" s="1"/>
  <c r="N474" i="4"/>
  <c r="O474" i="4" s="1"/>
  <c r="N330" i="4"/>
  <c r="O330" i="4" s="1"/>
  <c r="N186" i="4"/>
  <c r="O186" i="4" s="1"/>
  <c r="N42" i="4"/>
  <c r="O42" i="4" s="1"/>
  <c r="N581" i="4"/>
  <c r="O581" i="4" s="1"/>
  <c r="N437" i="4"/>
  <c r="O437" i="4" s="1"/>
  <c r="N293" i="4"/>
  <c r="O293" i="4" s="1"/>
  <c r="N149" i="4"/>
  <c r="O149" i="4" s="1"/>
  <c r="N640" i="4"/>
  <c r="O640" i="4" s="1"/>
  <c r="N496" i="4"/>
  <c r="O496" i="4" s="1"/>
  <c r="N352" i="4"/>
  <c r="O352" i="4" s="1"/>
  <c r="N208" i="4"/>
  <c r="O208" i="4" s="1"/>
  <c r="N64" i="4"/>
  <c r="O64" i="4" s="1"/>
  <c r="N603" i="4"/>
  <c r="O603" i="4" s="1"/>
  <c r="N459" i="4"/>
  <c r="O459" i="4" s="1"/>
  <c r="N315" i="4"/>
  <c r="O315" i="4" s="1"/>
  <c r="N171" i="4"/>
  <c r="O171" i="4" s="1"/>
  <c r="N27" i="4"/>
  <c r="O27" i="4" s="1"/>
  <c r="N566" i="4"/>
  <c r="O566" i="4" s="1"/>
  <c r="N422" i="4"/>
  <c r="O422" i="4" s="1"/>
  <c r="N278" i="4"/>
  <c r="O278" i="4" s="1"/>
  <c r="N134" i="4"/>
  <c r="O134" i="4" s="1"/>
  <c r="N3857" i="4"/>
  <c r="O3857" i="4" s="1"/>
  <c r="N4032" i="4"/>
  <c r="O4032" i="4" s="1"/>
  <c r="N3418" i="4"/>
  <c r="O3418" i="4" s="1"/>
  <c r="N3234" i="4"/>
  <c r="O3234" i="4" s="1"/>
  <c r="N2706" i="4"/>
  <c r="O2706" i="4" s="1"/>
  <c r="N3593" i="4"/>
  <c r="O3593" i="4" s="1"/>
  <c r="N3077" i="4"/>
  <c r="O3077" i="4" s="1"/>
  <c r="N3520" i="4"/>
  <c r="O3520" i="4" s="1"/>
  <c r="N3040" i="4"/>
  <c r="O3040" i="4" s="1"/>
  <c r="N2043" i="4"/>
  <c r="O2043" i="4" s="1"/>
  <c r="N1599" i="4"/>
  <c r="O1599" i="4" s="1"/>
  <c r="N2473" i="4"/>
  <c r="O2473" i="4" s="1"/>
  <c r="N3528" i="4"/>
  <c r="O3528" i="4" s="1"/>
  <c r="N3096" i="4"/>
  <c r="O3096" i="4" s="1"/>
  <c r="N2664" i="4"/>
  <c r="O2664" i="4" s="1"/>
  <c r="N1595" i="4"/>
  <c r="O1595" i="4" s="1"/>
  <c r="N1163" i="4"/>
  <c r="O1163" i="4" s="1"/>
  <c r="N2398" i="4"/>
  <c r="O2398" i="4" s="1"/>
  <c r="N1966" i="4"/>
  <c r="O1966" i="4" s="1"/>
  <c r="N1974" i="4"/>
  <c r="O1974" i="4" s="1"/>
  <c r="N1542" i="4"/>
  <c r="O1542" i="4" s="1"/>
  <c r="N2393" i="4"/>
  <c r="O2393" i="4" s="1"/>
  <c r="N1961" i="4"/>
  <c r="O1961" i="4" s="1"/>
  <c r="N2416" i="4"/>
  <c r="O2416" i="4" s="1"/>
  <c r="N1984" i="4"/>
  <c r="O1984" i="4" s="1"/>
  <c r="N1371" i="4"/>
  <c r="O1371" i="4" s="1"/>
  <c r="N939" i="4"/>
  <c r="O939" i="4" s="1"/>
  <c r="N2174" i="4"/>
  <c r="O2174" i="4" s="1"/>
  <c r="N1742" i="4"/>
  <c r="O1742" i="4" s="1"/>
  <c r="N2113" i="4"/>
  <c r="O2113" i="4" s="1"/>
  <c r="N1681" i="4"/>
  <c r="O1681" i="4" s="1"/>
  <c r="N1249" i="4"/>
  <c r="O1249" i="4" s="1"/>
  <c r="N2520" i="4"/>
  <c r="O2520" i="4" s="1"/>
  <c r="N2088" i="4"/>
  <c r="O2088" i="4" s="1"/>
  <c r="N911" i="4"/>
  <c r="O911" i="4" s="1"/>
  <c r="N479" i="4"/>
  <c r="O479" i="4" s="1"/>
  <c r="N47" i="4"/>
  <c r="O47" i="4" s="1"/>
  <c r="N1390" i="4"/>
  <c r="O1390" i="4" s="1"/>
  <c r="N958" i="4"/>
  <c r="O958" i="4" s="1"/>
  <c r="N1266" i="4"/>
  <c r="O1266" i="4" s="1"/>
  <c r="N834" i="4"/>
  <c r="O834" i="4" s="1"/>
  <c r="N1493" i="4"/>
  <c r="O1493" i="4" s="1"/>
  <c r="N1061" i="4"/>
  <c r="O1061" i="4" s="1"/>
  <c r="N1720" i="4"/>
  <c r="O1720" i="4" s="1"/>
  <c r="N1288" i="4"/>
  <c r="O1288" i="4" s="1"/>
  <c r="N856" i="4"/>
  <c r="O856" i="4" s="1"/>
  <c r="N1118" i="4"/>
  <c r="O1118" i="4" s="1"/>
  <c r="N949" i="4"/>
  <c r="O949" i="4" s="1"/>
  <c r="N529" i="4"/>
  <c r="O529" i="4" s="1"/>
  <c r="N205" i="4"/>
  <c r="O205" i="4" s="1"/>
  <c r="N1680" i="4"/>
  <c r="O1680" i="4" s="1"/>
  <c r="N1428" i="4"/>
  <c r="O1428" i="4" s="1"/>
  <c r="N1200" i="4"/>
  <c r="O1200" i="4" s="1"/>
  <c r="N948" i="4"/>
  <c r="O948" i="4" s="1"/>
  <c r="N732" i="4"/>
  <c r="O732" i="4" s="1"/>
  <c r="N516" i="4"/>
  <c r="O516" i="4" s="1"/>
  <c r="N348" i="4"/>
  <c r="O348" i="4" s="1"/>
  <c r="N180" i="4"/>
  <c r="O180" i="4" s="1"/>
  <c r="N658" i="4"/>
  <c r="O658" i="4" s="1"/>
  <c r="N490" i="4"/>
  <c r="O490" i="4" s="1"/>
  <c r="N310" i="4"/>
  <c r="O310" i="4" s="1"/>
  <c r="N142" i="4"/>
  <c r="O142" i="4" s="1"/>
  <c r="N272" i="4"/>
  <c r="O272" i="4" s="1"/>
  <c r="N92" i="4"/>
  <c r="O92" i="4" s="1"/>
  <c r="N607" i="4"/>
  <c r="O607" i="4" s="1"/>
  <c r="N427" i="4"/>
  <c r="O427" i="4" s="1"/>
  <c r="N259" i="4"/>
  <c r="O259" i="4" s="1"/>
  <c r="N91" i="4"/>
  <c r="O91" i="4" s="1"/>
  <c r="N462" i="4"/>
  <c r="O462" i="4" s="1"/>
  <c r="N318" i="4"/>
  <c r="O318" i="4" s="1"/>
  <c r="N174" i="4"/>
  <c r="O174" i="4" s="1"/>
  <c r="N30" i="4"/>
  <c r="O30" i="4" s="1"/>
  <c r="N569" i="4"/>
  <c r="O569" i="4" s="1"/>
  <c r="N425" i="4"/>
  <c r="O425" i="4" s="1"/>
  <c r="N281" i="4"/>
  <c r="O281" i="4" s="1"/>
  <c r="N137" i="4"/>
  <c r="O137" i="4" s="1"/>
  <c r="N628" i="4"/>
  <c r="O628" i="4" s="1"/>
  <c r="N484" i="4"/>
  <c r="O484" i="4" s="1"/>
  <c r="N340" i="4"/>
  <c r="O340" i="4" s="1"/>
  <c r="N196" i="4"/>
  <c r="O196" i="4" s="1"/>
  <c r="N52" i="4"/>
  <c r="O52" i="4" s="1"/>
  <c r="N591" i="4"/>
  <c r="O591" i="4" s="1"/>
  <c r="N447" i="4"/>
  <c r="O447" i="4" s="1"/>
  <c r="N303" i="4"/>
  <c r="O303" i="4" s="1"/>
  <c r="N159" i="4"/>
  <c r="O159" i="4" s="1"/>
  <c r="N15" i="4"/>
  <c r="O15" i="4" s="1"/>
  <c r="N554" i="4"/>
  <c r="O554" i="4" s="1"/>
  <c r="N410" i="4"/>
  <c r="O410" i="4" s="1"/>
  <c r="N266" i="4"/>
  <c r="O266" i="4" s="1"/>
  <c r="N122" i="4"/>
  <c r="O122" i="4" s="1"/>
  <c r="N3366" i="4"/>
  <c r="O3366" i="4" s="1"/>
  <c r="N3940" i="4"/>
  <c r="O3940" i="4" s="1"/>
  <c r="N2891" i="4"/>
  <c r="O2891" i="4" s="1"/>
  <c r="N3346" i="4"/>
  <c r="O3346" i="4" s="1"/>
  <c r="N3198" i="4"/>
  <c r="O3198" i="4" s="1"/>
  <c r="N2682" i="4"/>
  <c r="O2682" i="4" s="1"/>
  <c r="N3569" i="4"/>
  <c r="O3569" i="4" s="1"/>
  <c r="N3053" i="4"/>
  <c r="O3053" i="4" s="1"/>
  <c r="N3496" i="4"/>
  <c r="O3496" i="4" s="1"/>
  <c r="N3016" i="4"/>
  <c r="O3016" i="4" s="1"/>
  <c r="N2019" i="4"/>
  <c r="O2019" i="4" s="1"/>
  <c r="N2366" i="4"/>
  <c r="O2366" i="4" s="1"/>
  <c r="N2449" i="4"/>
  <c r="O2449" i="4" s="1"/>
  <c r="N3504" i="4"/>
  <c r="O3504" i="4" s="1"/>
  <c r="N3072" i="4"/>
  <c r="O3072" i="4" s="1"/>
  <c r="N2003" i="4"/>
  <c r="O2003" i="4" s="1"/>
  <c r="N1571" i="4"/>
  <c r="O1571" i="4" s="1"/>
  <c r="N1139" i="4"/>
  <c r="O1139" i="4" s="1"/>
  <c r="N2374" i="4"/>
  <c r="O2374" i="4" s="1"/>
  <c r="N1942" i="4"/>
  <c r="O1942" i="4" s="1"/>
  <c r="N1950" i="4"/>
  <c r="O1950" i="4" s="1"/>
  <c r="N1518" i="4"/>
  <c r="O1518" i="4" s="1"/>
  <c r="N2369" i="4"/>
  <c r="O2369" i="4" s="1"/>
  <c r="N1937" i="4"/>
  <c r="O1937" i="4" s="1"/>
  <c r="N2392" i="4"/>
  <c r="O2392" i="4" s="1"/>
  <c r="N1960" i="4"/>
  <c r="O1960" i="4" s="1"/>
  <c r="N1347" i="4"/>
  <c r="O1347" i="4" s="1"/>
  <c r="N915" i="4"/>
  <c r="O915" i="4" s="1"/>
  <c r="N2150" i="4"/>
  <c r="O2150" i="4" s="1"/>
  <c r="N1718" i="4"/>
  <c r="O1718" i="4" s="1"/>
  <c r="N2089" i="4"/>
  <c r="O2089" i="4" s="1"/>
  <c r="N1657" i="4"/>
  <c r="O1657" i="4" s="1"/>
  <c r="N1225" i="4"/>
  <c r="O1225" i="4" s="1"/>
  <c r="N2496" i="4"/>
  <c r="O2496" i="4" s="1"/>
  <c r="N2064" i="4"/>
  <c r="O2064" i="4" s="1"/>
  <c r="N887" i="4"/>
  <c r="O887" i="4" s="1"/>
  <c r="N455" i="4"/>
  <c r="O455" i="4" s="1"/>
  <c r="N23" i="4"/>
  <c r="O23" i="4" s="1"/>
  <c r="N1366" i="4"/>
  <c r="O1366" i="4" s="1"/>
  <c r="N934" i="4"/>
  <c r="O934" i="4" s="1"/>
  <c r="N1242" i="4"/>
  <c r="O1242" i="4" s="1"/>
  <c r="N810" i="4"/>
  <c r="O810" i="4" s="1"/>
  <c r="N1469" i="4"/>
  <c r="O1469" i="4" s="1"/>
  <c r="N1037" i="4"/>
  <c r="O1037" i="4" s="1"/>
  <c r="N1696" i="4"/>
  <c r="O1696" i="4" s="1"/>
  <c r="N1264" i="4"/>
  <c r="O1264" i="4" s="1"/>
  <c r="N832" i="4"/>
  <c r="O832" i="4" s="1"/>
  <c r="N1094" i="4"/>
  <c r="O1094" i="4" s="1"/>
  <c r="N925" i="4"/>
  <c r="O925" i="4" s="1"/>
  <c r="N517" i="4"/>
  <c r="O517" i="4" s="1"/>
  <c r="N193" i="4"/>
  <c r="O193" i="4" s="1"/>
  <c r="N1668" i="4"/>
  <c r="O1668" i="4" s="1"/>
  <c r="N1416" i="4"/>
  <c r="O1416" i="4" s="1"/>
  <c r="N1164" i="4"/>
  <c r="O1164" i="4" s="1"/>
  <c r="N936" i="4"/>
  <c r="O936" i="4" s="1"/>
  <c r="N708" i="4"/>
  <c r="O708" i="4" s="1"/>
  <c r="N504" i="4"/>
  <c r="O504" i="4" s="1"/>
  <c r="N336" i="4"/>
  <c r="O336" i="4" s="1"/>
  <c r="N156" i="4"/>
  <c r="O156" i="4" s="1"/>
  <c r="N646" i="4"/>
  <c r="O646" i="4" s="1"/>
  <c r="N466" i="4"/>
  <c r="O466" i="4" s="1"/>
  <c r="N298" i="4"/>
  <c r="O298" i="4" s="1"/>
  <c r="N130" i="4"/>
  <c r="O130" i="4" s="1"/>
  <c r="N248" i="4"/>
  <c r="O248" i="4" s="1"/>
  <c r="N80" i="4"/>
  <c r="O80" i="4" s="1"/>
  <c r="N583" i="4"/>
  <c r="O583" i="4" s="1"/>
  <c r="N415" i="4"/>
  <c r="O415" i="4" s="1"/>
  <c r="N247" i="4"/>
  <c r="O247" i="4" s="1"/>
  <c r="N79" i="4"/>
  <c r="O79" i="4" s="1"/>
  <c r="N3796" i="4"/>
  <c r="O3796" i="4" s="1"/>
  <c r="N2867" i="4"/>
  <c r="O2867" i="4" s="1"/>
  <c r="N3238" i="4"/>
  <c r="O3238" i="4" s="1"/>
  <c r="N3150" i="4"/>
  <c r="O3150" i="4" s="1"/>
  <c r="N2634" i="4"/>
  <c r="O2634" i="4" s="1"/>
  <c r="N3521" i="4"/>
  <c r="O3521" i="4" s="1"/>
  <c r="N3005" i="4"/>
  <c r="O3005" i="4" s="1"/>
  <c r="N3448" i="4"/>
  <c r="O3448" i="4" s="1"/>
  <c r="N2980" i="4"/>
  <c r="O2980" i="4" s="1"/>
  <c r="N1983" i="4"/>
  <c r="O1983" i="4" s="1"/>
  <c r="N2845" i="4"/>
  <c r="O2845" i="4" s="1"/>
  <c r="N2413" i="4"/>
  <c r="O2413" i="4" s="1"/>
  <c r="N3468" i="4"/>
  <c r="O3468" i="4" s="1"/>
  <c r="N3036" i="4"/>
  <c r="O3036" i="4" s="1"/>
  <c r="N1967" i="4"/>
  <c r="O1967" i="4" s="1"/>
  <c r="N1535" i="4"/>
  <c r="O1535" i="4" s="1"/>
  <c r="N1103" i="4"/>
  <c r="O1103" i="4" s="1"/>
  <c r="N2338" i="4"/>
  <c r="O2338" i="4" s="1"/>
  <c r="N1906" i="4"/>
  <c r="O1906" i="4" s="1"/>
  <c r="N1914" i="4"/>
  <c r="O1914" i="4" s="1"/>
  <c r="N1482" i="4"/>
  <c r="O1482" i="4" s="1"/>
  <c r="N2333" i="4"/>
  <c r="O2333" i="4" s="1"/>
  <c r="N1901" i="4"/>
  <c r="O1901" i="4" s="1"/>
  <c r="N2356" i="4"/>
  <c r="O2356" i="4" s="1"/>
  <c r="N1924" i="4"/>
  <c r="O1924" i="4" s="1"/>
  <c r="N1311" i="4"/>
  <c r="O1311" i="4" s="1"/>
  <c r="N879" i="4"/>
  <c r="O879" i="4" s="1"/>
  <c r="N2114" i="4"/>
  <c r="O2114" i="4" s="1"/>
  <c r="N1682" i="4"/>
  <c r="O1682" i="4" s="1"/>
  <c r="N2053" i="4"/>
  <c r="O2053" i="4" s="1"/>
  <c r="N1621" i="4"/>
  <c r="O1621" i="4" s="1"/>
  <c r="N1189" i="4"/>
  <c r="O1189" i="4" s="1"/>
  <c r="N2460" i="4"/>
  <c r="O2460" i="4" s="1"/>
  <c r="N2028" i="4"/>
  <c r="O2028" i="4" s="1"/>
  <c r="N851" i="4"/>
  <c r="O851" i="4" s="1"/>
  <c r="N419" i="4"/>
  <c r="O419" i="4" s="1"/>
  <c r="N1762" i="4"/>
  <c r="O1762" i="4" s="1"/>
  <c r="N1330" i="4"/>
  <c r="O1330" i="4" s="1"/>
  <c r="N898" i="4"/>
  <c r="O898" i="4" s="1"/>
  <c r="N1206" i="4"/>
  <c r="O1206" i="4" s="1"/>
  <c r="N774" i="4"/>
  <c r="O774" i="4" s="1"/>
  <c r="N1433" i="4"/>
  <c r="O1433" i="4" s="1"/>
  <c r="N1001" i="4"/>
  <c r="O1001" i="4" s="1"/>
  <c r="N1660" i="4"/>
  <c r="O1660" i="4" s="1"/>
  <c r="N1228" i="4"/>
  <c r="O1228" i="4" s="1"/>
  <c r="N796" i="4"/>
  <c r="O796" i="4" s="1"/>
  <c r="N889" i="4"/>
  <c r="O889" i="4" s="1"/>
  <c r="N493" i="4"/>
  <c r="O493" i="4" s="1"/>
  <c r="N169" i="4"/>
  <c r="O169" i="4" s="1"/>
  <c r="N1644" i="4"/>
  <c r="O1644" i="4" s="1"/>
  <c r="N1392" i="4"/>
  <c r="O1392" i="4" s="1"/>
  <c r="N1140" i="4"/>
  <c r="O1140" i="4" s="1"/>
  <c r="N924" i="4"/>
  <c r="O924" i="4" s="1"/>
  <c r="N696" i="4"/>
  <c r="O696" i="4" s="1"/>
  <c r="N492" i="4"/>
  <c r="O492" i="4" s="1"/>
  <c r="N324" i="4"/>
  <c r="O324" i="4" s="1"/>
  <c r="N144" i="4"/>
  <c r="O144" i="4" s="1"/>
  <c r="N634" i="4"/>
  <c r="O634" i="4" s="1"/>
  <c r="N454" i="4"/>
  <c r="O454" i="4" s="1"/>
  <c r="N286" i="4"/>
  <c r="O286" i="4" s="1"/>
  <c r="N118" i="4"/>
  <c r="O118" i="4" s="1"/>
  <c r="N236" i="4"/>
  <c r="O236" i="4" s="1"/>
  <c r="N68" i="4"/>
  <c r="O68" i="4" s="1"/>
  <c r="N571" i="4"/>
  <c r="O571" i="4" s="1"/>
  <c r="N403" i="4"/>
  <c r="O403" i="4" s="1"/>
  <c r="N235" i="4"/>
  <c r="O235" i="4" s="1"/>
  <c r="N67" i="4"/>
  <c r="O67" i="4" s="1"/>
  <c r="N594" i="4"/>
  <c r="O594" i="4" s="1"/>
  <c r="N438" i="4"/>
  <c r="O438" i="4" s="1"/>
  <c r="N294" i="4"/>
  <c r="O294" i="4" s="1"/>
  <c r="N150" i="4"/>
  <c r="O150" i="4" s="1"/>
  <c r="N6" i="4"/>
  <c r="O6" i="4" s="1"/>
  <c r="N545" i="4"/>
  <c r="O545" i="4" s="1"/>
  <c r="N401" i="4"/>
  <c r="O401" i="4" s="1"/>
  <c r="N257" i="4"/>
  <c r="O257" i="4" s="1"/>
  <c r="N113" i="4"/>
  <c r="O113" i="4" s="1"/>
  <c r="N604" i="4"/>
  <c r="O604" i="4" s="1"/>
  <c r="N460" i="4"/>
  <c r="O460" i="4" s="1"/>
  <c r="N316" i="4"/>
  <c r="O316" i="4" s="1"/>
  <c r="N172" i="4"/>
  <c r="O172" i="4" s="1"/>
  <c r="N28" i="4"/>
  <c r="O28" i="4" s="1"/>
  <c r="N567" i="4"/>
  <c r="O567" i="4" s="1"/>
  <c r="N423" i="4"/>
  <c r="O423" i="4" s="1"/>
  <c r="N279" i="4"/>
  <c r="O279" i="4" s="1"/>
  <c r="N135" i="4"/>
  <c r="O135" i="4" s="1"/>
  <c r="N674" i="4"/>
  <c r="O674" i="4" s="1"/>
  <c r="N530" i="4"/>
  <c r="O530" i="4" s="1"/>
  <c r="N386" i="4"/>
  <c r="O386" i="4" s="1"/>
  <c r="N242" i="4"/>
  <c r="O242" i="4" s="1"/>
  <c r="N98" i="4"/>
  <c r="O98" i="4" s="1"/>
  <c r="N4310" i="4"/>
  <c r="O4310" i="4" s="1"/>
  <c r="N2786" i="4"/>
  <c r="O2786" i="4" s="1"/>
  <c r="N2483" i="4"/>
  <c r="O2483" i="4" s="1"/>
  <c r="N3226" i="4"/>
  <c r="O3226" i="4" s="1"/>
  <c r="N3066" i="4"/>
  <c r="O3066" i="4" s="1"/>
  <c r="N2550" i="4"/>
  <c r="O2550" i="4" s="1"/>
  <c r="N3437" i="4"/>
  <c r="O3437" i="4" s="1"/>
  <c r="N2921" i="4"/>
  <c r="O2921" i="4" s="1"/>
  <c r="N3376" i="4"/>
  <c r="O3376" i="4" s="1"/>
  <c r="N2896" i="4"/>
  <c r="O2896" i="4" s="1"/>
  <c r="N1899" i="4"/>
  <c r="O1899" i="4" s="1"/>
  <c r="N2773" i="4"/>
  <c r="O2773" i="4" s="1"/>
  <c r="N2341" i="4"/>
  <c r="O2341" i="4" s="1"/>
  <c r="N3396" i="4"/>
  <c r="O3396" i="4" s="1"/>
  <c r="N2964" i="4"/>
  <c r="O2964" i="4" s="1"/>
  <c r="N1895" i="4"/>
  <c r="O1895" i="4" s="1"/>
  <c r="N1463" i="4"/>
  <c r="O1463" i="4" s="1"/>
  <c r="N1031" i="4"/>
  <c r="O1031" i="4" s="1"/>
  <c r="N2266" i="4"/>
  <c r="O2266" i="4" s="1"/>
  <c r="N1834" i="4"/>
  <c r="O1834" i="4" s="1"/>
  <c r="N1842" i="4"/>
  <c r="O1842" i="4" s="1"/>
  <c r="N1410" i="4"/>
  <c r="O1410" i="4" s="1"/>
  <c r="N2261" i="4"/>
  <c r="O2261" i="4" s="1"/>
  <c r="N1829" i="4"/>
  <c r="O1829" i="4" s="1"/>
  <c r="N2284" i="4"/>
  <c r="O2284" i="4" s="1"/>
  <c r="N1852" i="4"/>
  <c r="O1852" i="4" s="1"/>
  <c r="N1239" i="4"/>
  <c r="O1239" i="4" s="1"/>
  <c r="N807" i="4"/>
  <c r="O807" i="4" s="1"/>
  <c r="N2042" i="4"/>
  <c r="O2042" i="4" s="1"/>
  <c r="N1610" i="4"/>
  <c r="O1610" i="4" s="1"/>
  <c r="N1981" i="4"/>
  <c r="O1981" i="4" s="1"/>
  <c r="N1549" i="4"/>
  <c r="O1549" i="4" s="1"/>
  <c r="N1117" i="4"/>
  <c r="O1117" i="4" s="1"/>
  <c r="N2388" i="4"/>
  <c r="O2388" i="4" s="1"/>
  <c r="N1956" i="4"/>
  <c r="O1956" i="4" s="1"/>
  <c r="N779" i="4"/>
  <c r="O779" i="4" s="1"/>
  <c r="N347" i="4"/>
  <c r="O347" i="4" s="1"/>
  <c r="N1690" i="4"/>
  <c r="O1690" i="4" s="1"/>
  <c r="N1258" i="4"/>
  <c r="O1258" i="4" s="1"/>
  <c r="N826" i="4"/>
  <c r="O826" i="4" s="1"/>
  <c r="N1134" i="4"/>
  <c r="O1134" i="4" s="1"/>
  <c r="N702" i="4"/>
  <c r="O702" i="4" s="1"/>
  <c r="N1361" i="4"/>
  <c r="O1361" i="4" s="1"/>
  <c r="N929" i="4"/>
  <c r="O929" i="4" s="1"/>
  <c r="N1588" i="4"/>
  <c r="O1588" i="4" s="1"/>
  <c r="N1156" i="4"/>
  <c r="O1156" i="4" s="1"/>
  <c r="N724" i="4"/>
  <c r="O724" i="4" s="1"/>
  <c r="N986" i="4"/>
  <c r="O986" i="4" s="1"/>
  <c r="N817" i="4"/>
  <c r="O817" i="4" s="1"/>
  <c r="N457" i="4"/>
  <c r="O457" i="4" s="1"/>
  <c r="N157" i="4"/>
  <c r="O157" i="4" s="1"/>
  <c r="N1632" i="4"/>
  <c r="O1632" i="4" s="1"/>
  <c r="N1380" i="4"/>
  <c r="O1380" i="4" s="1"/>
  <c r="N1128" i="4"/>
  <c r="O1128" i="4" s="1"/>
  <c r="N912" i="4"/>
  <c r="O912" i="4" s="1"/>
  <c r="N672" i="4"/>
  <c r="O672" i="4" s="1"/>
  <c r="N480" i="4"/>
  <c r="O480" i="4" s="1"/>
  <c r="N300" i="4"/>
  <c r="O300" i="4" s="1"/>
  <c r="N132" i="4"/>
  <c r="O132" i="4" s="1"/>
  <c r="N610" i="4"/>
  <c r="O610" i="4" s="1"/>
  <c r="N442" i="4"/>
  <c r="O442" i="4" s="1"/>
  <c r="N274" i="4"/>
  <c r="O274" i="4" s="1"/>
  <c r="N94" i="4"/>
  <c r="O94" i="4" s="1"/>
  <c r="N224" i="4"/>
  <c r="O224" i="4" s="1"/>
  <c r="N44" i="4"/>
  <c r="O44" i="4" s="1"/>
  <c r="N559" i="4"/>
  <c r="O559" i="4" s="1"/>
  <c r="N391" i="4"/>
  <c r="O391" i="4" s="1"/>
  <c r="N211" i="4"/>
  <c r="O211" i="4" s="1"/>
  <c r="N55" i="4"/>
  <c r="O55" i="4" s="1"/>
  <c r="N582" i="4"/>
  <c r="O582" i="4" s="1"/>
  <c r="N426" i="4"/>
  <c r="O426" i="4" s="1"/>
  <c r="N282" i="4"/>
  <c r="O282" i="4" s="1"/>
  <c r="N138" i="4"/>
  <c r="O138" i="4" s="1"/>
  <c r="N677" i="4"/>
  <c r="O677" i="4" s="1"/>
  <c r="N533" i="4"/>
  <c r="O533" i="4" s="1"/>
  <c r="N389" i="4"/>
  <c r="O389" i="4" s="1"/>
  <c r="N245" i="4"/>
  <c r="O245" i="4" s="1"/>
  <c r="N101" i="4"/>
  <c r="O101" i="4" s="1"/>
  <c r="N592" i="4"/>
  <c r="O592" i="4" s="1"/>
  <c r="N448" i="4"/>
  <c r="O448" i="4" s="1"/>
  <c r="N304" i="4"/>
  <c r="O304" i="4" s="1"/>
  <c r="N160" i="4"/>
  <c r="O160" i="4" s="1"/>
  <c r="N16" i="4"/>
  <c r="O16" i="4" s="1"/>
  <c r="N555" i="4"/>
  <c r="O555" i="4" s="1"/>
  <c r="N411" i="4"/>
  <c r="O411" i="4" s="1"/>
  <c r="N267" i="4"/>
  <c r="O267" i="4" s="1"/>
  <c r="N123" i="4"/>
  <c r="O123" i="4" s="1"/>
  <c r="N662" i="4"/>
  <c r="O662" i="4" s="1"/>
  <c r="N518" i="4"/>
  <c r="O518" i="4" s="1"/>
  <c r="N374" i="4"/>
  <c r="O374" i="4" s="1"/>
  <c r="N230" i="4"/>
  <c r="O230" i="4" s="1"/>
  <c r="N4106" i="4"/>
  <c r="O4106" i="4" s="1"/>
  <c r="N2654" i="4"/>
  <c r="O2654" i="4" s="1"/>
  <c r="N2471" i="4"/>
  <c r="O2471" i="4" s="1"/>
  <c r="N3154" i="4"/>
  <c r="O3154" i="4" s="1"/>
  <c r="N3054" i="4"/>
  <c r="O3054" i="4" s="1"/>
  <c r="N2538" i="4"/>
  <c r="O2538" i="4" s="1"/>
  <c r="N3425" i="4"/>
  <c r="O3425" i="4" s="1"/>
  <c r="N2909" i="4"/>
  <c r="O2909" i="4" s="1"/>
  <c r="N3364" i="4"/>
  <c r="O3364" i="4" s="1"/>
  <c r="N2884" i="4"/>
  <c r="O2884" i="4" s="1"/>
  <c r="N1887" i="4"/>
  <c r="O1887" i="4" s="1"/>
  <c r="N2761" i="4"/>
  <c r="O2761" i="4" s="1"/>
  <c r="N2329" i="4"/>
  <c r="O2329" i="4" s="1"/>
  <c r="N3384" i="4"/>
  <c r="O3384" i="4" s="1"/>
  <c r="N2952" i="4"/>
  <c r="O2952" i="4" s="1"/>
  <c r="N1883" i="4"/>
  <c r="O1883" i="4" s="1"/>
  <c r="N1451" i="4"/>
  <c r="O1451" i="4" s="1"/>
  <c r="N2686" i="4"/>
  <c r="O2686" i="4" s="1"/>
  <c r="N2254" i="4"/>
  <c r="O2254" i="4" s="1"/>
  <c r="N1822" i="4"/>
  <c r="O1822" i="4" s="1"/>
  <c r="N1830" i="4"/>
  <c r="O1830" i="4" s="1"/>
  <c r="N2681" i="4"/>
  <c r="O2681" i="4" s="1"/>
  <c r="N2249" i="4"/>
  <c r="O2249" i="4" s="1"/>
  <c r="N1817" i="4"/>
  <c r="O1817" i="4" s="1"/>
  <c r="N2272" i="4"/>
  <c r="O2272" i="4" s="1"/>
  <c r="N1840" i="4"/>
  <c r="O1840" i="4" s="1"/>
  <c r="N1227" i="4"/>
  <c r="O1227" i="4" s="1"/>
  <c r="N795" i="4"/>
  <c r="O795" i="4" s="1"/>
  <c r="N2030" i="4"/>
  <c r="O2030" i="4" s="1"/>
  <c r="N1598" i="4"/>
  <c r="O1598" i="4" s="1"/>
  <c r="N1969" i="4"/>
  <c r="O1969" i="4" s="1"/>
  <c r="N1537" i="4"/>
  <c r="O1537" i="4" s="1"/>
  <c r="N1105" i="4"/>
  <c r="O1105" i="4" s="1"/>
  <c r="N2376" i="4"/>
  <c r="O2376" i="4" s="1"/>
  <c r="N1944" i="4"/>
  <c r="O1944" i="4" s="1"/>
  <c r="N767" i="4"/>
  <c r="O767" i="4" s="1"/>
  <c r="N335" i="4"/>
  <c r="O335" i="4" s="1"/>
  <c r="N1678" i="4"/>
  <c r="O1678" i="4" s="1"/>
  <c r="N1246" i="4"/>
  <c r="O1246" i="4" s="1"/>
  <c r="N814" i="4"/>
  <c r="O814" i="4" s="1"/>
  <c r="N1122" i="4"/>
  <c r="O1122" i="4" s="1"/>
  <c r="N690" i="4"/>
  <c r="O690" i="4" s="1"/>
  <c r="N1349" i="4"/>
  <c r="O1349" i="4" s="1"/>
  <c r="N917" i="4"/>
  <c r="O917" i="4" s="1"/>
  <c r="N1576" i="4"/>
  <c r="O1576" i="4" s="1"/>
  <c r="N1144" i="4"/>
  <c r="O1144" i="4" s="1"/>
  <c r="N712" i="4"/>
  <c r="O712" i="4" s="1"/>
  <c r="N974" i="4"/>
  <c r="O974" i="4" s="1"/>
  <c r="N805" i="4"/>
  <c r="O805" i="4" s="1"/>
  <c r="N445" i="4"/>
  <c r="O445" i="4" s="1"/>
  <c r="N97" i="4"/>
  <c r="O97" i="4" s="1"/>
  <c r="N1596" i="4"/>
  <c r="O1596" i="4" s="1"/>
  <c r="N1356" i="4"/>
  <c r="O1356" i="4" s="1"/>
  <c r="N1104" i="4"/>
  <c r="O1104" i="4" s="1"/>
  <c r="N876" i="4"/>
  <c r="O876" i="4" s="1"/>
  <c r="N660" i="4"/>
  <c r="O660" i="4" s="1"/>
  <c r="N468" i="4"/>
  <c r="O468" i="4" s="1"/>
  <c r="N288" i="4"/>
  <c r="O288" i="4" s="1"/>
  <c r="N120" i="4"/>
  <c r="O120" i="4" s="1"/>
  <c r="N598" i="4"/>
  <c r="O598" i="4" s="1"/>
  <c r="N430" i="4"/>
  <c r="O430" i="4" s="1"/>
  <c r="N262" i="4"/>
  <c r="O262" i="4" s="1"/>
  <c r="N82" i="4"/>
  <c r="O82" i="4" s="1"/>
  <c r="N212" i="4"/>
  <c r="O212" i="4" s="1"/>
  <c r="N32" i="4"/>
  <c r="O32" i="4" s="1"/>
  <c r="N547" i="4"/>
  <c r="O547" i="4" s="1"/>
  <c r="N379" i="4"/>
  <c r="O379" i="4" s="1"/>
  <c r="N199" i="4"/>
  <c r="O199" i="4" s="1"/>
  <c r="N43" i="4"/>
  <c r="O43" i="4" s="1"/>
  <c r="N570" i="4"/>
  <c r="O570" i="4" s="1"/>
  <c r="N414" i="4"/>
  <c r="O414" i="4" s="1"/>
  <c r="N270" i="4"/>
  <c r="O270" i="4" s="1"/>
  <c r="N126" i="4"/>
  <c r="O126" i="4" s="1"/>
  <c r="N665" i="4"/>
  <c r="O665" i="4" s="1"/>
  <c r="N521" i="4"/>
  <c r="O521" i="4" s="1"/>
  <c r="N377" i="4"/>
  <c r="O377" i="4" s="1"/>
  <c r="N233" i="4"/>
  <c r="O233" i="4" s="1"/>
  <c r="N89" i="4"/>
  <c r="O89" i="4" s="1"/>
  <c r="N580" i="4"/>
  <c r="O580" i="4" s="1"/>
  <c r="N436" i="4"/>
  <c r="O436" i="4" s="1"/>
  <c r="N292" i="4"/>
  <c r="O292" i="4" s="1"/>
  <c r="N148" i="4"/>
  <c r="O148" i="4" s="1"/>
  <c r="N687" i="4"/>
  <c r="O687" i="4" s="1"/>
  <c r="N543" i="4"/>
  <c r="O543" i="4" s="1"/>
  <c r="N399" i="4"/>
  <c r="O399" i="4" s="1"/>
  <c r="N255" i="4"/>
  <c r="O255" i="4" s="1"/>
  <c r="N111" i="4"/>
  <c r="O111" i="4" s="1"/>
  <c r="N650" i="4"/>
  <c r="O650" i="4" s="1"/>
  <c r="N506" i="4"/>
  <c r="O506" i="4" s="1"/>
  <c r="N362" i="4"/>
  <c r="O362" i="4" s="1"/>
  <c r="N218" i="4"/>
  <c r="O218" i="4" s="1"/>
  <c r="N74" i="4"/>
  <c r="O74" i="4" s="1"/>
  <c r="N4019" i="4"/>
  <c r="O4019" i="4" s="1"/>
  <c r="N3481" i="4"/>
  <c r="O3481" i="4" s="1"/>
  <c r="N2123" i="4"/>
  <c r="O2123" i="4" s="1"/>
  <c r="N2950" i="4"/>
  <c r="O2950" i="4" s="1"/>
  <c r="N2898" i="4"/>
  <c r="O2898" i="4" s="1"/>
  <c r="N2382" i="4"/>
  <c r="O2382" i="4" s="1"/>
  <c r="N3257" i="4"/>
  <c r="O3257" i="4" s="1"/>
  <c r="N2753" i="4"/>
  <c r="O2753" i="4" s="1"/>
  <c r="N3220" i="4"/>
  <c r="O3220" i="4" s="1"/>
  <c r="N2740" i="4"/>
  <c r="O2740" i="4" s="1"/>
  <c r="N1755" i="4"/>
  <c r="O1755" i="4" s="1"/>
  <c r="N2629" i="4"/>
  <c r="O2629" i="4" s="1"/>
  <c r="N2197" i="4"/>
  <c r="O2197" i="4" s="1"/>
  <c r="N3252" i="4"/>
  <c r="O3252" i="4" s="1"/>
  <c r="N2820" i="4"/>
  <c r="O2820" i="4" s="1"/>
  <c r="N1751" i="4"/>
  <c r="O1751" i="4" s="1"/>
  <c r="N1319" i="4"/>
  <c r="O1319" i="4" s="1"/>
  <c r="N2554" i="4"/>
  <c r="O2554" i="4" s="1"/>
  <c r="N2122" i="4"/>
  <c r="O2122" i="4" s="1"/>
  <c r="N2130" i="4"/>
  <c r="O2130" i="4" s="1"/>
  <c r="N1698" i="4"/>
  <c r="O1698" i="4" s="1"/>
  <c r="N2549" i="4"/>
  <c r="O2549" i="4" s="1"/>
  <c r="N2117" i="4"/>
  <c r="O2117" i="4" s="1"/>
  <c r="N2572" i="4"/>
  <c r="O2572" i="4" s="1"/>
  <c r="N2140" i="4"/>
  <c r="O2140" i="4" s="1"/>
  <c r="N1527" i="4"/>
  <c r="O1527" i="4" s="1"/>
  <c r="N1095" i="4"/>
  <c r="O1095" i="4" s="1"/>
  <c r="N2330" i="4"/>
  <c r="O2330" i="4" s="1"/>
  <c r="N1898" i="4"/>
  <c r="O1898" i="4" s="1"/>
  <c r="N1466" i="4"/>
  <c r="O1466" i="4" s="1"/>
  <c r="N1837" i="4"/>
  <c r="O1837" i="4" s="1"/>
  <c r="N1405" i="4"/>
  <c r="O1405" i="4" s="1"/>
  <c r="N973" i="4"/>
  <c r="O973" i="4" s="1"/>
  <c r="N2244" i="4"/>
  <c r="O2244" i="4" s="1"/>
  <c r="N1812" i="4"/>
  <c r="O1812" i="4" s="1"/>
  <c r="N635" i="4"/>
  <c r="O635" i="4" s="1"/>
  <c r="N203" i="4"/>
  <c r="O203" i="4" s="1"/>
  <c r="N1546" i="4"/>
  <c r="O1546" i="4" s="1"/>
  <c r="N1114" i="4"/>
  <c r="O1114" i="4" s="1"/>
  <c r="N682" i="4"/>
  <c r="O682" i="4" s="1"/>
  <c r="N990" i="4"/>
  <c r="O990" i="4" s="1"/>
  <c r="N1649" i="4"/>
  <c r="O1649" i="4" s="1"/>
  <c r="N1217" i="4"/>
  <c r="O1217" i="4" s="1"/>
  <c r="N785" i="4"/>
  <c r="O785" i="4" s="1"/>
  <c r="N1444" i="4"/>
  <c r="O1444" i="4" s="1"/>
  <c r="N1012" i="4"/>
  <c r="O1012" i="4" s="1"/>
  <c r="N1274" i="4"/>
  <c r="O1274" i="4" s="1"/>
  <c r="N842" i="4"/>
  <c r="O842" i="4" s="1"/>
  <c r="N673" i="4"/>
  <c r="O673" i="4" s="1"/>
  <c r="N349" i="4"/>
  <c r="O349" i="4" s="1"/>
  <c r="N49" i="4"/>
  <c r="O49" i="4" s="1"/>
  <c r="N1536" i="4"/>
  <c r="O1536" i="4" s="1"/>
  <c r="N1284" i="4"/>
  <c r="O1284" i="4" s="1"/>
  <c r="N1056" i="4"/>
  <c r="O1056" i="4" s="1"/>
  <c r="N816" i="4"/>
  <c r="O816" i="4" s="1"/>
  <c r="N624" i="4"/>
  <c r="O624" i="4" s="1"/>
  <c r="N420" i="4"/>
  <c r="O420" i="4" s="1"/>
  <c r="N240" i="4"/>
  <c r="O240" i="4" s="1"/>
  <c r="N72" i="4"/>
  <c r="O72" i="4" s="1"/>
  <c r="N562" i="4"/>
  <c r="O562" i="4" s="1"/>
  <c r="N382" i="4"/>
  <c r="O382" i="4" s="1"/>
  <c r="N214" i="4"/>
  <c r="O214" i="4" s="1"/>
  <c r="N34" i="4"/>
  <c r="O34" i="4" s="1"/>
  <c r="N164" i="4"/>
  <c r="O164" i="4" s="1"/>
  <c r="N679" i="4"/>
  <c r="O679" i="4" s="1"/>
  <c r="N499" i="4"/>
  <c r="O499" i="4" s="1"/>
  <c r="N331" i="4"/>
  <c r="O331" i="4" s="1"/>
  <c r="N151" i="4"/>
  <c r="O151" i="4" s="1"/>
  <c r="N678" i="4"/>
  <c r="O678" i="4" s="1"/>
  <c r="N522" i="4"/>
  <c r="O522" i="4" s="1"/>
  <c r="N378" i="4"/>
  <c r="O378" i="4" s="1"/>
  <c r="N234" i="4"/>
  <c r="O234" i="4" s="1"/>
  <c r="N90" i="4"/>
  <c r="O90" i="4" s="1"/>
  <c r="N629" i="4"/>
  <c r="O629" i="4" s="1"/>
  <c r="N485" i="4"/>
  <c r="O485" i="4" s="1"/>
  <c r="N341" i="4"/>
  <c r="O341" i="4" s="1"/>
  <c r="N197" i="4"/>
  <c r="O197" i="4" s="1"/>
  <c r="N53" i="4"/>
  <c r="O53" i="4" s="1"/>
  <c r="N544" i="4"/>
  <c r="O544" i="4" s="1"/>
  <c r="N400" i="4"/>
  <c r="O400" i="4" s="1"/>
  <c r="N256" i="4"/>
  <c r="O256" i="4" s="1"/>
  <c r="N112" i="4"/>
  <c r="O112" i="4" s="1"/>
  <c r="N651" i="4"/>
  <c r="O651" i="4" s="1"/>
  <c r="N507" i="4"/>
  <c r="O507" i="4" s="1"/>
  <c r="N363" i="4"/>
  <c r="O363" i="4" s="1"/>
  <c r="N219" i="4"/>
  <c r="O219" i="4" s="1"/>
  <c r="N75" i="4"/>
  <c r="O75" i="4" s="1"/>
  <c r="N614" i="4"/>
  <c r="O614" i="4" s="1"/>
  <c r="N470" i="4"/>
  <c r="O470" i="4" s="1"/>
  <c r="N326" i="4"/>
  <c r="O326" i="4" s="1"/>
  <c r="N182" i="4"/>
  <c r="O182" i="4" s="1"/>
  <c r="N38" i="4"/>
  <c r="O38" i="4" s="1"/>
  <c r="N3875" i="4"/>
  <c r="O3875" i="4" s="1"/>
  <c r="N3349" i="4"/>
  <c r="O3349" i="4" s="1"/>
  <c r="N2027" i="4"/>
  <c r="O2027" i="4" s="1"/>
  <c r="N2866" i="4"/>
  <c r="O2866" i="4" s="1"/>
  <c r="N2886" i="4"/>
  <c r="O2886" i="4" s="1"/>
  <c r="N2370" i="4"/>
  <c r="O2370" i="4" s="1"/>
  <c r="N3245" i="4"/>
  <c r="O3245" i="4" s="1"/>
  <c r="N2741" i="4"/>
  <c r="O2741" i="4" s="1"/>
  <c r="N3208" i="4"/>
  <c r="O3208" i="4" s="1"/>
  <c r="N2728" i="4"/>
  <c r="O2728" i="4" s="1"/>
  <c r="N1743" i="4"/>
  <c r="O1743" i="4" s="1"/>
  <c r="N2617" i="4"/>
  <c r="O2617" i="4" s="1"/>
  <c r="N2185" i="4"/>
  <c r="O2185" i="4" s="1"/>
  <c r="N3240" i="4"/>
  <c r="O3240" i="4" s="1"/>
  <c r="N2808" i="4"/>
  <c r="O2808" i="4" s="1"/>
  <c r="N1739" i="4"/>
  <c r="O1739" i="4" s="1"/>
  <c r="N1307" i="4"/>
  <c r="O1307" i="4" s="1"/>
  <c r="N2542" i="4"/>
  <c r="O2542" i="4" s="1"/>
  <c r="N2110" i="4"/>
  <c r="O2110" i="4" s="1"/>
  <c r="N2118" i="4"/>
  <c r="O2118" i="4" s="1"/>
  <c r="N1686" i="4"/>
  <c r="O1686" i="4" s="1"/>
  <c r="N2537" i="4"/>
  <c r="O2537" i="4" s="1"/>
  <c r="N2105" i="4"/>
  <c r="O2105" i="4" s="1"/>
  <c r="N2560" i="4"/>
  <c r="O2560" i="4" s="1"/>
  <c r="N2128" i="4"/>
  <c r="O2128" i="4" s="1"/>
  <c r="N1515" i="4"/>
  <c r="O1515" i="4" s="1"/>
  <c r="N1083" i="4"/>
  <c r="O1083" i="4" s="1"/>
  <c r="N2318" i="4"/>
  <c r="O2318" i="4" s="1"/>
  <c r="N1886" i="4"/>
  <c r="O1886" i="4" s="1"/>
  <c r="N1454" i="4"/>
  <c r="O1454" i="4" s="1"/>
  <c r="N1825" i="4"/>
  <c r="O1825" i="4" s="1"/>
  <c r="N1393" i="4"/>
  <c r="O1393" i="4" s="1"/>
  <c r="N961" i="4"/>
  <c r="O961" i="4" s="1"/>
  <c r="N2232" i="4"/>
  <c r="O2232" i="4" s="1"/>
  <c r="N1800" i="4"/>
  <c r="O1800" i="4" s="1"/>
  <c r="N623" i="4"/>
  <c r="O623" i="4" s="1"/>
  <c r="N191" i="4"/>
  <c r="O191" i="4" s="1"/>
  <c r="N1534" i="4"/>
  <c r="O1534" i="4" s="1"/>
  <c r="N1102" i="4"/>
  <c r="O1102" i="4" s="1"/>
  <c r="N670" i="4"/>
  <c r="O670" i="4" s="1"/>
  <c r="N978" i="4"/>
  <c r="O978" i="4" s="1"/>
  <c r="N1637" i="4"/>
  <c r="O1637" i="4" s="1"/>
  <c r="N1205" i="4"/>
  <c r="O1205" i="4" s="1"/>
  <c r="N773" i="4"/>
  <c r="O773" i="4" s="1"/>
  <c r="N1432" i="4"/>
  <c r="O1432" i="4" s="1"/>
  <c r="N1000" i="4"/>
  <c r="O1000" i="4" s="1"/>
  <c r="N1262" i="4"/>
  <c r="O1262" i="4" s="1"/>
  <c r="N830" i="4"/>
  <c r="O830" i="4" s="1"/>
  <c r="N661" i="4"/>
  <c r="O661" i="4" s="1"/>
  <c r="N313" i="4"/>
  <c r="O313" i="4" s="1"/>
  <c r="N25" i="4"/>
  <c r="O25" i="4" s="1"/>
  <c r="N1524" i="4"/>
  <c r="O1524" i="4" s="1"/>
  <c r="N1272" i="4"/>
  <c r="O1272" i="4" s="1"/>
  <c r="N1020" i="4"/>
  <c r="O1020" i="4" s="1"/>
  <c r="N804" i="4"/>
  <c r="O804" i="4" s="1"/>
  <c r="N588" i="4"/>
  <c r="O588" i="4" s="1"/>
  <c r="N408" i="4"/>
  <c r="O408" i="4" s="1"/>
  <c r="N228" i="4"/>
  <c r="O228" i="4" s="1"/>
  <c r="N60" i="4"/>
  <c r="O60" i="4" s="1"/>
  <c r="N550" i="4"/>
  <c r="O550" i="4" s="1"/>
  <c r="N370" i="4"/>
  <c r="O370" i="4" s="1"/>
  <c r="N202" i="4"/>
  <c r="O202" i="4" s="1"/>
  <c r="N22" i="4"/>
  <c r="O22" i="4" s="1"/>
  <c r="N152" i="4"/>
  <c r="O152" i="4" s="1"/>
  <c r="N667" i="4"/>
  <c r="O667" i="4" s="1"/>
  <c r="N487" i="4"/>
  <c r="O487" i="4" s="1"/>
  <c r="N319" i="4"/>
  <c r="O319" i="4" s="1"/>
  <c r="N139" i="4"/>
  <c r="O139" i="4" s="1"/>
  <c r="N666" i="4"/>
  <c r="O666" i="4" s="1"/>
  <c r="N510" i="4"/>
  <c r="O510" i="4" s="1"/>
  <c r="N366" i="4"/>
  <c r="O366" i="4" s="1"/>
  <c r="N222" i="4"/>
  <c r="O222" i="4" s="1"/>
  <c r="N78" i="4"/>
  <c r="O78" i="4" s="1"/>
  <c r="N617" i="4"/>
  <c r="O617" i="4" s="1"/>
  <c r="N473" i="4"/>
  <c r="O473" i="4" s="1"/>
  <c r="N329" i="4"/>
  <c r="O329" i="4" s="1"/>
  <c r="N185" i="4"/>
  <c r="O185" i="4" s="1"/>
  <c r="N41" i="4"/>
  <c r="O41" i="4" s="1"/>
  <c r="N532" i="4"/>
  <c r="O532" i="4" s="1"/>
  <c r="N388" i="4"/>
  <c r="O388" i="4" s="1"/>
  <c r="N244" i="4"/>
  <c r="O244" i="4" s="1"/>
  <c r="N100" i="4"/>
  <c r="O100" i="4" s="1"/>
  <c r="N639" i="4"/>
  <c r="O639" i="4" s="1"/>
  <c r="N495" i="4"/>
  <c r="O495" i="4" s="1"/>
  <c r="N351" i="4"/>
  <c r="O351" i="4" s="1"/>
  <c r="N207" i="4"/>
  <c r="O207" i="4" s="1"/>
  <c r="N63" i="4"/>
  <c r="O63" i="4" s="1"/>
  <c r="N602" i="4"/>
  <c r="O602" i="4" s="1"/>
  <c r="N458" i="4"/>
  <c r="O458" i="4" s="1"/>
  <c r="N314" i="4"/>
  <c r="O314" i="4" s="1"/>
  <c r="N170" i="4"/>
  <c r="O170" i="4" s="1"/>
  <c r="N26" i="4"/>
  <c r="O26" i="4" s="1"/>
  <c r="N3389" i="4"/>
  <c r="O3389" i="4" s="1"/>
  <c r="N2305" i="4"/>
  <c r="O2305" i="4" s="1"/>
  <c r="N2230" i="4"/>
  <c r="O2230" i="4" s="1"/>
  <c r="N2248" i="4"/>
  <c r="O2248" i="4" s="1"/>
  <c r="N311" i="4"/>
  <c r="O311" i="4" s="1"/>
  <c r="N1325" i="4"/>
  <c r="O1325" i="4" s="1"/>
  <c r="N1238" i="4"/>
  <c r="O1238" i="4" s="1"/>
  <c r="N13" i="4"/>
  <c r="O13" i="4" s="1"/>
  <c r="N792" i="4"/>
  <c r="O792" i="4" s="1"/>
  <c r="N48" i="4"/>
  <c r="O48" i="4" s="1"/>
  <c r="N10" i="4"/>
  <c r="O10" i="4" s="1"/>
  <c r="N295" i="4"/>
  <c r="O295" i="4" s="1"/>
  <c r="N402" i="4"/>
  <c r="O402" i="4" s="1"/>
  <c r="N653" i="4"/>
  <c r="O653" i="4" s="1"/>
  <c r="N221" i="4"/>
  <c r="O221" i="4" s="1"/>
  <c r="N424" i="4"/>
  <c r="O424" i="4" s="1"/>
  <c r="N675" i="4"/>
  <c r="O675" i="4" s="1"/>
  <c r="N243" i="4"/>
  <c r="O243" i="4" s="1"/>
  <c r="N494" i="4"/>
  <c r="O494" i="4" s="1"/>
  <c r="N62" i="4"/>
  <c r="O62" i="4" s="1"/>
  <c r="N1884" i="4"/>
  <c r="O1884" i="4" s="1"/>
  <c r="N556" i="4"/>
  <c r="O556" i="4" s="1"/>
  <c r="N3353" i="4"/>
  <c r="O3353" i="4" s="1"/>
  <c r="N2269" i="4"/>
  <c r="O2269" i="4" s="1"/>
  <c r="N2194" i="4"/>
  <c r="O2194" i="4" s="1"/>
  <c r="N2212" i="4"/>
  <c r="O2212" i="4" s="1"/>
  <c r="N1909" i="4"/>
  <c r="O1909" i="4" s="1"/>
  <c r="N275" i="4"/>
  <c r="O275" i="4" s="1"/>
  <c r="N1289" i="4"/>
  <c r="O1289" i="4" s="1"/>
  <c r="N950" i="4"/>
  <c r="O950" i="4" s="1"/>
  <c r="N1572" i="4"/>
  <c r="O1572" i="4" s="1"/>
  <c r="N648" i="4"/>
  <c r="O648" i="4" s="1"/>
  <c r="N586" i="4"/>
  <c r="O586" i="4" s="1"/>
  <c r="N188" i="4"/>
  <c r="O188" i="4" s="1"/>
  <c r="N187" i="4"/>
  <c r="O187" i="4" s="1"/>
  <c r="N390" i="4"/>
  <c r="O390" i="4" s="1"/>
  <c r="N641" i="4"/>
  <c r="O641" i="4" s="1"/>
  <c r="N209" i="4"/>
  <c r="O209" i="4" s="1"/>
  <c r="N663" i="4"/>
  <c r="O663" i="4" s="1"/>
  <c r="N231" i="4"/>
  <c r="O231" i="4" s="1"/>
  <c r="N482" i="4"/>
  <c r="O482" i="4" s="1"/>
  <c r="N50" i="4"/>
  <c r="O50" i="4" s="1"/>
  <c r="N1391" i="4"/>
  <c r="O1391" i="4" s="1"/>
  <c r="N996" i="4"/>
  <c r="O996" i="4" s="1"/>
  <c r="N102" i="4"/>
  <c r="O102" i="4" s="1"/>
  <c r="N4345" i="4"/>
  <c r="O4345" i="4" s="1"/>
  <c r="N2873" i="4"/>
  <c r="O2873" i="4" s="1"/>
  <c r="N3360" i="4"/>
  <c r="O3360" i="4" s="1"/>
  <c r="N1798" i="4"/>
  <c r="O1798" i="4" s="1"/>
  <c r="N1816" i="4"/>
  <c r="O1816" i="4" s="1"/>
  <c r="N1513" i="4"/>
  <c r="O1513" i="4" s="1"/>
  <c r="N1654" i="4"/>
  <c r="O1654" i="4" s="1"/>
  <c r="N893" i="4"/>
  <c r="O893" i="4" s="1"/>
  <c r="N914" i="4"/>
  <c r="O914" i="4" s="1"/>
  <c r="N1560" i="4"/>
  <c r="O1560" i="4" s="1"/>
  <c r="N636" i="4"/>
  <c r="O636" i="4" s="1"/>
  <c r="N574" i="4"/>
  <c r="O574" i="4" s="1"/>
  <c r="N176" i="4"/>
  <c r="O176" i="4" s="1"/>
  <c r="N175" i="4"/>
  <c r="O175" i="4" s="1"/>
  <c r="N354" i="4"/>
  <c r="O354" i="4" s="1"/>
  <c r="N605" i="4"/>
  <c r="O605" i="4" s="1"/>
  <c r="N173" i="4"/>
  <c r="O173" i="4" s="1"/>
  <c r="N376" i="4"/>
  <c r="O376" i="4" s="1"/>
  <c r="N627" i="4"/>
  <c r="O627" i="4" s="1"/>
  <c r="N195" i="4"/>
  <c r="O195" i="4" s="1"/>
  <c r="N446" i="4"/>
  <c r="O446" i="4" s="1"/>
  <c r="N14" i="4"/>
  <c r="O14" i="4" s="1"/>
  <c r="N4213" i="4"/>
  <c r="O4213" i="4" s="1"/>
  <c r="N2825" i="4"/>
  <c r="O2825" i="4" s="1"/>
  <c r="N3324" i="4"/>
  <c r="O3324" i="4" s="1"/>
  <c r="N2202" i="4"/>
  <c r="O2202" i="4" s="1"/>
  <c r="N1780" i="4"/>
  <c r="O1780" i="4" s="1"/>
  <c r="N1477" i="4"/>
  <c r="O1477" i="4" s="1"/>
  <c r="N1618" i="4"/>
  <c r="O1618" i="4" s="1"/>
  <c r="N857" i="4"/>
  <c r="O857" i="4" s="1"/>
  <c r="N806" i="4"/>
  <c r="O806" i="4" s="1"/>
  <c r="N1500" i="4"/>
  <c r="O1500" i="4" s="1"/>
  <c r="N564" i="4"/>
  <c r="O564" i="4" s="1"/>
  <c r="N526" i="4"/>
  <c r="O526" i="4" s="1"/>
  <c r="N140" i="4"/>
  <c r="O140" i="4" s="1"/>
  <c r="N127" i="4"/>
  <c r="O127" i="4" s="1"/>
  <c r="N306" i="4"/>
  <c r="O306" i="4" s="1"/>
  <c r="N557" i="4"/>
  <c r="O557" i="4" s="1"/>
  <c r="N125" i="4"/>
  <c r="O125" i="4" s="1"/>
  <c r="N328" i="4"/>
  <c r="O328" i="4" s="1"/>
  <c r="N579" i="4"/>
  <c r="O579" i="4" s="1"/>
  <c r="N147" i="4"/>
  <c r="O147" i="4" s="1"/>
  <c r="N398" i="4"/>
  <c r="O398" i="4" s="1"/>
  <c r="N1062" i="4"/>
  <c r="O1062" i="4" s="1"/>
  <c r="N2207" i="4"/>
  <c r="O2207" i="4" s="1"/>
  <c r="N3328" i="4"/>
  <c r="O3328" i="4" s="1"/>
  <c r="N2928" i="4"/>
  <c r="O2928" i="4" s="1"/>
  <c r="N1806" i="4"/>
  <c r="O1806" i="4" s="1"/>
  <c r="N1203" i="4"/>
  <c r="O1203" i="4" s="1"/>
  <c r="N1081" i="4"/>
  <c r="O1081" i="4" s="1"/>
  <c r="N1222" i="4"/>
  <c r="O1222" i="4" s="1"/>
  <c r="N1552" i="4"/>
  <c r="O1552" i="4" s="1"/>
  <c r="N781" i="4"/>
  <c r="O781" i="4" s="1"/>
  <c r="N1344" i="4"/>
  <c r="O1344" i="4" s="1"/>
  <c r="N444" i="4"/>
  <c r="O444" i="4" s="1"/>
  <c r="N418" i="4"/>
  <c r="O418" i="4" s="1"/>
  <c r="N20" i="4"/>
  <c r="O20" i="4" s="1"/>
  <c r="N31" i="4"/>
  <c r="O31" i="4" s="1"/>
  <c r="N258" i="4"/>
  <c r="O258" i="4" s="1"/>
  <c r="N509" i="4"/>
  <c r="O509" i="4" s="1"/>
  <c r="N77" i="4"/>
  <c r="O77" i="4" s="1"/>
  <c r="N280" i="4"/>
  <c r="O280" i="4" s="1"/>
  <c r="N531" i="4"/>
  <c r="O531" i="4" s="1"/>
  <c r="N99" i="4"/>
  <c r="O99" i="4" s="1"/>
  <c r="N350" i="4"/>
  <c r="O350" i="4" s="1"/>
  <c r="N114" i="4"/>
  <c r="O114" i="4" s="1"/>
  <c r="N1827" i="4"/>
  <c r="O1827" i="4" s="1"/>
  <c r="N475" i="4"/>
  <c r="O475" i="4" s="1"/>
  <c r="N626" i="4"/>
  <c r="O626" i="4" s="1"/>
  <c r="N2195" i="4"/>
  <c r="O2195" i="4" s="1"/>
  <c r="N3292" i="4"/>
  <c r="O3292" i="4" s="1"/>
  <c r="N2892" i="4"/>
  <c r="O2892" i="4" s="1"/>
  <c r="N1770" i="4"/>
  <c r="O1770" i="4" s="1"/>
  <c r="N1167" i="4"/>
  <c r="O1167" i="4" s="1"/>
  <c r="N1045" i="4"/>
  <c r="O1045" i="4" s="1"/>
  <c r="N1186" i="4"/>
  <c r="O1186" i="4" s="1"/>
  <c r="N1516" i="4"/>
  <c r="O1516" i="4" s="1"/>
  <c r="N745" i="4"/>
  <c r="O745" i="4" s="1"/>
  <c r="N1308" i="4"/>
  <c r="O1308" i="4" s="1"/>
  <c r="N432" i="4"/>
  <c r="O432" i="4" s="1"/>
  <c r="N406" i="4"/>
  <c r="O406" i="4" s="1"/>
  <c r="N8" i="4"/>
  <c r="O8" i="4" s="1"/>
  <c r="N7" i="4"/>
  <c r="O7" i="4" s="1"/>
  <c r="N246" i="4"/>
  <c r="O246" i="4" s="1"/>
  <c r="N497" i="4"/>
  <c r="O497" i="4" s="1"/>
  <c r="N65" i="4"/>
  <c r="O65" i="4" s="1"/>
  <c r="N268" i="4"/>
  <c r="O268" i="4" s="1"/>
  <c r="N519" i="4"/>
  <c r="O519" i="4" s="1"/>
  <c r="N87" i="4"/>
  <c r="O87" i="4" s="1"/>
  <c r="N338" i="4"/>
  <c r="O338" i="4" s="1"/>
  <c r="N365" i="4"/>
  <c r="O365" i="4" s="1"/>
  <c r="N2982" i="4"/>
  <c r="O2982" i="4" s="1"/>
  <c r="N534" i="4"/>
  <c r="O534" i="4" s="1"/>
  <c r="N194" i="4"/>
  <c r="O194" i="4" s="1"/>
  <c r="N3058" i="4"/>
  <c r="O3058" i="4" s="1"/>
  <c r="N2860" i="4"/>
  <c r="O2860" i="4" s="1"/>
  <c r="N1859" i="4"/>
  <c r="O1859" i="4" s="1"/>
  <c r="N2657" i="4"/>
  <c r="O2657" i="4" s="1"/>
  <c r="N2352" i="4"/>
  <c r="O2352" i="4" s="1"/>
  <c r="N790" i="4"/>
  <c r="O790" i="4" s="1"/>
  <c r="N1408" i="4"/>
  <c r="O1408" i="4" s="1"/>
  <c r="N1248" i="4"/>
  <c r="O1248" i="4" s="1"/>
  <c r="N384" i="4"/>
  <c r="O384" i="4" s="1"/>
  <c r="N358" i="4"/>
  <c r="O358" i="4" s="1"/>
  <c r="N643" i="4"/>
  <c r="O643" i="4" s="1"/>
  <c r="N654" i="4"/>
  <c r="O654" i="4" s="1"/>
  <c r="N210" i="4"/>
  <c r="O210" i="4" s="1"/>
  <c r="N461" i="4"/>
  <c r="O461" i="4" s="1"/>
  <c r="N29" i="4"/>
  <c r="O29" i="4" s="1"/>
  <c r="N232" i="4"/>
  <c r="O232" i="4" s="1"/>
  <c r="N483" i="4"/>
  <c r="O483" i="4" s="1"/>
  <c r="N51" i="4"/>
  <c r="O51" i="4" s="1"/>
  <c r="N302" i="4"/>
  <c r="O302" i="4" s="1"/>
  <c r="N301" i="4"/>
  <c r="O301" i="4" s="1"/>
  <c r="N3034" i="4"/>
  <c r="O3034" i="4" s="1"/>
  <c r="N2824" i="4"/>
  <c r="O2824" i="4" s="1"/>
  <c r="N1823" i="4"/>
  <c r="O1823" i="4" s="1"/>
  <c r="N2621" i="4"/>
  <c r="O2621" i="4" s="1"/>
  <c r="N735" i="4"/>
  <c r="O735" i="4" s="1"/>
  <c r="N2316" i="4"/>
  <c r="O2316" i="4" s="1"/>
  <c r="N754" i="4"/>
  <c r="O754" i="4" s="1"/>
  <c r="N1120" i="4"/>
  <c r="O1120" i="4" s="1"/>
  <c r="N385" i="4"/>
  <c r="O385" i="4" s="1"/>
  <c r="N1092" i="4"/>
  <c r="O1092" i="4" s="1"/>
  <c r="N276" i="4"/>
  <c r="O276" i="4" s="1"/>
  <c r="N238" i="4"/>
  <c r="O238" i="4" s="1"/>
  <c r="N535" i="4"/>
  <c r="O535" i="4" s="1"/>
  <c r="N606" i="4"/>
  <c r="O606" i="4" s="1"/>
  <c r="N162" i="4"/>
  <c r="O162" i="4" s="1"/>
  <c r="N413" i="4"/>
  <c r="O413" i="4" s="1"/>
  <c r="N616" i="4"/>
  <c r="O616" i="4" s="1"/>
  <c r="N184" i="4"/>
  <c r="O184" i="4" s="1"/>
  <c r="N435" i="4"/>
  <c r="O435" i="4" s="1"/>
  <c r="N686" i="4"/>
  <c r="O686" i="4" s="1"/>
  <c r="N254" i="4"/>
  <c r="O254" i="4" s="1"/>
  <c r="N3030" i="4"/>
  <c r="O3030" i="4" s="1"/>
  <c r="N1863" i="4"/>
  <c r="O1863" i="4" s="1"/>
  <c r="N1427" i="4"/>
  <c r="O1427" i="4" s="1"/>
  <c r="N2225" i="4"/>
  <c r="O2225" i="4" s="1"/>
  <c r="N2006" i="4"/>
  <c r="O2006" i="4" s="1"/>
  <c r="N1920" i="4"/>
  <c r="O1920" i="4" s="1"/>
  <c r="N1098" i="4"/>
  <c r="O1098" i="4" s="1"/>
  <c r="N1084" i="4"/>
  <c r="O1084" i="4" s="1"/>
  <c r="N373" i="4"/>
  <c r="O373" i="4" s="1"/>
  <c r="N1068" i="4"/>
  <c r="O1068" i="4" s="1"/>
  <c r="N264" i="4"/>
  <c r="O264" i="4" s="1"/>
  <c r="N226" i="4"/>
  <c r="O226" i="4" s="1"/>
  <c r="N523" i="4"/>
  <c r="O523" i="4" s="1"/>
  <c r="N546" i="4"/>
  <c r="O546" i="4" s="1"/>
  <c r="N568" i="4"/>
  <c r="O568" i="4" s="1"/>
  <c r="N136" i="4"/>
  <c r="O136" i="4" s="1"/>
  <c r="N387" i="4"/>
  <c r="O387" i="4" s="1"/>
  <c r="N638" i="4"/>
  <c r="O638" i="4" s="1"/>
  <c r="N206" i="4"/>
  <c r="O206" i="4" s="1"/>
  <c r="N976" i="4"/>
  <c r="O976" i="4" s="1"/>
  <c r="N353" i="4"/>
  <c r="O353" i="4" s="1"/>
  <c r="N2514" i="4"/>
  <c r="O2514" i="4" s="1"/>
  <c r="N2737" i="4"/>
  <c r="O2737" i="4" s="1"/>
  <c r="N2662" i="4"/>
  <c r="O2662" i="4" s="1"/>
  <c r="N1793" i="4"/>
  <c r="O1793" i="4" s="1"/>
  <c r="N1574" i="4"/>
  <c r="O1574" i="4" s="1"/>
  <c r="N743" i="4"/>
  <c r="O743" i="4" s="1"/>
  <c r="N1757" i="4"/>
  <c r="O1757" i="4" s="1"/>
  <c r="N688" i="4"/>
  <c r="O688" i="4" s="1"/>
  <c r="N85" i="4"/>
  <c r="O85" i="4" s="1"/>
  <c r="N852" i="4"/>
  <c r="O852" i="4" s="1"/>
  <c r="N96" i="4"/>
  <c r="O96" i="4" s="1"/>
  <c r="N70" i="4"/>
  <c r="O70" i="4" s="1"/>
  <c r="N498" i="4"/>
  <c r="O498" i="4" s="1"/>
  <c r="N66" i="4"/>
  <c r="O66" i="4" s="1"/>
  <c r="N317" i="4"/>
  <c r="O317" i="4" s="1"/>
  <c r="N520" i="4"/>
  <c r="O520" i="4" s="1"/>
  <c r="N88" i="4"/>
  <c r="O88" i="4" s="1"/>
  <c r="N339" i="4"/>
  <c r="O339" i="4" s="1"/>
  <c r="N590" i="4"/>
  <c r="O590" i="4" s="1"/>
  <c r="N158" i="4"/>
  <c r="O158" i="4" s="1"/>
  <c r="N1970" i="4"/>
  <c r="O1970" i="4" s="1"/>
  <c r="N178" i="4"/>
  <c r="O178" i="4" s="1"/>
  <c r="N375" i="4"/>
  <c r="O375" i="4" s="1"/>
  <c r="N2466" i="4"/>
  <c r="O2466" i="4" s="1"/>
  <c r="N2701" i="4"/>
  <c r="O2701" i="4" s="1"/>
  <c r="N2626" i="4"/>
  <c r="O2626" i="4" s="1"/>
  <c r="N2644" i="4"/>
  <c r="O2644" i="4" s="1"/>
  <c r="N1538" i="4"/>
  <c r="O1538" i="4" s="1"/>
  <c r="N707" i="4"/>
  <c r="O707" i="4" s="1"/>
  <c r="N1721" i="4"/>
  <c r="O1721" i="4" s="1"/>
  <c r="N652" i="4"/>
  <c r="O652" i="4" s="1"/>
  <c r="N61" i="4"/>
  <c r="O61" i="4" s="1"/>
  <c r="N840" i="4"/>
  <c r="O840" i="4" s="1"/>
  <c r="N84" i="4"/>
  <c r="O84" i="4" s="1"/>
  <c r="N58" i="4"/>
  <c r="O58" i="4" s="1"/>
  <c r="N450" i="4"/>
  <c r="O450" i="4" s="1"/>
  <c r="N18" i="4"/>
  <c r="O18" i="4" s="1"/>
  <c r="N269" i="4"/>
  <c r="O269" i="4" s="1"/>
  <c r="N472" i="4"/>
  <c r="O472" i="4" s="1"/>
  <c r="N40" i="4"/>
  <c r="O40" i="4" s="1"/>
  <c r="N542" i="4"/>
  <c r="O542" i="4" s="1"/>
  <c r="N110" i="4"/>
  <c r="O110" i="4" s="1"/>
  <c r="N2189" i="4"/>
  <c r="O2189" i="4" s="1"/>
  <c r="N216" i="4"/>
  <c r="O216" i="4" s="1"/>
  <c r="N124" i="4"/>
  <c r="O124" i="4" s="1"/>
  <c r="M1248" i="2"/>
  <c r="N1248" i="2" s="1"/>
  <c r="M1247" i="2"/>
  <c r="N1247" i="2" s="1"/>
  <c r="M1246" i="2"/>
  <c r="N1246" i="2" s="1"/>
  <c r="M47" i="2"/>
  <c r="N47" i="2" s="1"/>
  <c r="M22" i="2"/>
  <c r="N22" i="2" s="1"/>
  <c r="M57" i="2"/>
  <c r="N57" i="2" s="1"/>
  <c r="M167" i="2"/>
  <c r="N167" i="2" s="1"/>
  <c r="M225" i="2"/>
  <c r="N225" i="2" s="1"/>
  <c r="M267" i="2"/>
  <c r="N267" i="2" s="1"/>
  <c r="M602" i="2"/>
  <c r="N602" i="2" s="1"/>
  <c r="M692" i="2"/>
  <c r="N692" i="2" s="1"/>
  <c r="M740" i="2"/>
  <c r="N740" i="2" s="1"/>
  <c r="M966" i="2"/>
  <c r="N966" i="2" s="1"/>
  <c r="M1049" i="2"/>
  <c r="N1049" i="2" s="1"/>
  <c r="M315" i="2"/>
  <c r="N315" i="2" s="1"/>
  <c r="M554" i="2"/>
  <c r="N554" i="2" s="1"/>
  <c r="M134" i="2"/>
  <c r="N134" i="2" s="1"/>
  <c r="M39" i="2"/>
  <c r="N39" i="2" s="1"/>
  <c r="M128" i="2"/>
  <c r="N128" i="2" s="1"/>
  <c r="M207" i="2"/>
  <c r="N207" i="2" s="1"/>
  <c r="M255" i="2"/>
  <c r="N255" i="2" s="1"/>
  <c r="M560" i="2"/>
  <c r="N560" i="2" s="1"/>
  <c r="M686" i="2"/>
  <c r="N686" i="2" s="1"/>
  <c r="M776" i="2"/>
  <c r="N776" i="2" s="1"/>
  <c r="M1013" i="2"/>
  <c r="N1013" i="2" s="1"/>
  <c r="M23" i="2"/>
  <c r="N23" i="2" s="1"/>
  <c r="M58" i="2"/>
  <c r="N58" i="2" s="1"/>
  <c r="M250" i="2"/>
  <c r="N250" i="2" s="1"/>
  <c r="M82" i="2"/>
  <c r="N82" i="2" s="1"/>
  <c r="M118" i="2"/>
  <c r="N118" i="2" s="1"/>
  <c r="M849" i="2"/>
  <c r="N849" i="2" s="1"/>
  <c r="M891" i="2"/>
  <c r="N891" i="2" s="1"/>
  <c r="M973" i="2"/>
  <c r="N973" i="2" s="1"/>
  <c r="M45" i="2"/>
  <c r="N45" i="2" s="1"/>
  <c r="M140" i="2"/>
  <c r="N140" i="2" s="1"/>
  <c r="M184" i="2"/>
  <c r="N184" i="2" s="1"/>
  <c r="M231" i="2"/>
  <c r="N231" i="2" s="1"/>
  <c r="M249" i="2"/>
  <c r="N249" i="2" s="1"/>
  <c r="M417" i="2"/>
  <c r="N417" i="2" s="1"/>
  <c r="M566" i="2"/>
  <c r="N566" i="2" s="1"/>
  <c r="M650" i="2"/>
  <c r="N650" i="2" s="1"/>
  <c r="M728" i="2"/>
  <c r="N728" i="2" s="1"/>
  <c r="M960" i="2"/>
  <c r="N960" i="2" s="1"/>
  <c r="M135" i="2"/>
  <c r="N135" i="2" s="1"/>
  <c r="M232" i="2"/>
  <c r="N232" i="2" s="1"/>
  <c r="M346" i="2"/>
  <c r="N346" i="2" s="1"/>
  <c r="M465" i="2"/>
  <c r="N465" i="2" s="1"/>
  <c r="M64" i="2"/>
  <c r="N64" i="2" s="1"/>
  <c r="M94" i="2"/>
  <c r="N94" i="2" s="1"/>
  <c r="M424" i="2"/>
  <c r="N424" i="2" s="1"/>
  <c r="M873" i="2"/>
  <c r="N873" i="2" s="1"/>
  <c r="M1009" i="2"/>
  <c r="N1009" i="2" s="1"/>
  <c r="M51" i="2"/>
  <c r="N51" i="2" s="1"/>
  <c r="M150" i="2"/>
  <c r="N150" i="2" s="1"/>
  <c r="M190" i="2"/>
  <c r="N190" i="2" s="1"/>
  <c r="M237" i="2"/>
  <c r="N237" i="2" s="1"/>
  <c r="M530" i="2"/>
  <c r="N530" i="2" s="1"/>
  <c r="M734" i="2"/>
  <c r="N734" i="2" s="1"/>
  <c r="M830" i="2"/>
  <c r="N830" i="2" s="1"/>
  <c r="M1031" i="2"/>
  <c r="N1031" i="2" s="1"/>
  <c r="M34" i="2"/>
  <c r="N34" i="2" s="1"/>
  <c r="M238" i="2"/>
  <c r="N238" i="2" s="1"/>
  <c r="M364" i="2"/>
  <c r="N364" i="2" s="1"/>
  <c r="M585" i="2"/>
  <c r="N585" i="2" s="1"/>
  <c r="M70" i="2"/>
  <c r="N70" i="2" s="1"/>
  <c r="M112" i="2"/>
  <c r="N112" i="2" s="1"/>
  <c r="M180" i="2"/>
  <c r="N180" i="2" s="1"/>
  <c r="M867" i="2"/>
  <c r="N867" i="2" s="1"/>
  <c r="M897" i="2"/>
  <c r="N897" i="2" s="1"/>
  <c r="M927" i="2"/>
  <c r="N927" i="2" s="1"/>
  <c r="M16" i="2"/>
  <c r="N16" i="2" s="1"/>
  <c r="M161" i="2"/>
  <c r="N161" i="2" s="1"/>
  <c r="M219" i="2"/>
  <c r="N219" i="2" s="1"/>
  <c r="M261" i="2"/>
  <c r="N261" i="2" s="1"/>
  <c r="M518" i="2"/>
  <c r="N518" i="2" s="1"/>
  <c r="M716" i="2"/>
  <c r="N716" i="2" s="1"/>
  <c r="M1217" i="2"/>
  <c r="N1217" i="2" s="1"/>
  <c r="M17" i="2"/>
  <c r="N17" i="2" s="1"/>
  <c r="M52" i="2"/>
  <c r="N52" i="2" s="1"/>
  <c r="M226" i="2"/>
  <c r="N226" i="2" s="1"/>
  <c r="M292" i="2"/>
  <c r="N292" i="2" s="1"/>
  <c r="M453" i="2"/>
  <c r="N453" i="2" s="1"/>
  <c r="M29" i="2"/>
  <c r="N29" i="2" s="1"/>
  <c r="M88" i="2"/>
  <c r="N88" i="2" s="1"/>
  <c r="M197" i="2"/>
  <c r="N197" i="2" s="1"/>
  <c r="M861" i="2"/>
  <c r="N861" i="2" s="1"/>
  <c r="M885" i="2"/>
  <c r="N885" i="2" s="1"/>
  <c r="M915" i="2"/>
  <c r="N915" i="2" s="1"/>
  <c r="M33" i="2"/>
  <c r="N33" i="2" s="1"/>
  <c r="M122" i="2"/>
  <c r="N122" i="2" s="1"/>
  <c r="M173" i="2"/>
  <c r="N173" i="2" s="1"/>
  <c r="M213" i="2"/>
  <c r="N213" i="2" s="1"/>
  <c r="M243" i="2"/>
  <c r="N243" i="2" s="1"/>
  <c r="M452" i="2"/>
  <c r="N452" i="2" s="1"/>
  <c r="M746" i="2"/>
  <c r="N746" i="2" s="1"/>
  <c r="M954" i="2"/>
  <c r="N954" i="2" s="1"/>
  <c r="M1037" i="2"/>
  <c r="N1037" i="2" s="1"/>
  <c r="M11" i="2"/>
  <c r="N11" i="2" s="1"/>
  <c r="M40" i="2"/>
  <c r="N40" i="2" s="1"/>
  <c r="M191" i="2"/>
  <c r="N191" i="2" s="1"/>
  <c r="M340" i="2"/>
  <c r="N340" i="2" s="1"/>
  <c r="M459" i="2"/>
  <c r="N459" i="2" s="1"/>
  <c r="M4" i="2"/>
  <c r="N4" i="2" s="1"/>
  <c r="M100" i="2"/>
  <c r="N100" i="2" s="1"/>
  <c r="M157" i="2"/>
  <c r="N157" i="2" s="1"/>
  <c r="M843" i="2"/>
  <c r="N843" i="2" s="1"/>
  <c r="M879" i="2"/>
  <c r="N879" i="2" s="1"/>
  <c r="M932" i="2"/>
  <c r="N932" i="2" s="1"/>
  <c r="M985" i="2"/>
  <c r="N985" i="2" s="1"/>
  <c r="M273" i="2"/>
  <c r="N273" i="2" s="1"/>
  <c r="M285" i="2"/>
  <c r="N285" i="2" s="1"/>
  <c r="M309" i="2"/>
  <c r="N309" i="2" s="1"/>
  <c r="M321" i="2"/>
  <c r="N321" i="2" s="1"/>
  <c r="M345" i="2"/>
  <c r="N345" i="2" s="1"/>
  <c r="M363" i="2"/>
  <c r="N363" i="2" s="1"/>
  <c r="M375" i="2"/>
  <c r="N375" i="2" s="1"/>
  <c r="M393" i="2"/>
  <c r="N393" i="2" s="1"/>
  <c r="M411" i="2"/>
  <c r="N411" i="2" s="1"/>
  <c r="M440" i="2"/>
  <c r="N440" i="2" s="1"/>
  <c r="M470" i="2"/>
  <c r="N470" i="2" s="1"/>
  <c r="M488" i="2"/>
  <c r="N488" i="2" s="1"/>
  <c r="M512" i="2"/>
  <c r="N512" i="2" s="1"/>
  <c r="M536" i="2"/>
  <c r="N536" i="2" s="1"/>
  <c r="M548" i="2"/>
  <c r="N548" i="2" s="1"/>
  <c r="M572" i="2"/>
  <c r="N572" i="2" s="1"/>
  <c r="M590" i="2"/>
  <c r="N590" i="2" s="1"/>
  <c r="M614" i="2"/>
  <c r="N614" i="2" s="1"/>
  <c r="M644" i="2"/>
  <c r="N644" i="2" s="1"/>
  <c r="M668" i="2"/>
  <c r="N668" i="2" s="1"/>
  <c r="M680" i="2"/>
  <c r="N680" i="2" s="1"/>
  <c r="M710" i="2"/>
  <c r="N710" i="2" s="1"/>
  <c r="M758" i="2"/>
  <c r="N758" i="2" s="1"/>
  <c r="M770" i="2"/>
  <c r="N770" i="2" s="1"/>
  <c r="M788" i="2"/>
  <c r="N788" i="2" s="1"/>
  <c r="M800" i="2"/>
  <c r="N800" i="2" s="1"/>
  <c r="M818" i="2"/>
  <c r="N818" i="2" s="1"/>
  <c r="M948" i="2"/>
  <c r="N948" i="2" s="1"/>
  <c r="M1025" i="2"/>
  <c r="N1025" i="2" s="1"/>
  <c r="M1055" i="2"/>
  <c r="N1055" i="2" s="1"/>
  <c r="M1061" i="2"/>
  <c r="N1061" i="2" s="1"/>
  <c r="M1067" i="2"/>
  <c r="N1067" i="2" s="1"/>
  <c r="M1073" i="2"/>
  <c r="N1073" i="2" s="1"/>
  <c r="M1079" i="2"/>
  <c r="N1079" i="2" s="1"/>
  <c r="M1085" i="2"/>
  <c r="N1085" i="2" s="1"/>
  <c r="M1103" i="2"/>
  <c r="N1103" i="2" s="1"/>
  <c r="M1109" i="2"/>
  <c r="N1109" i="2" s="1"/>
  <c r="M1115" i="2"/>
  <c r="N1115" i="2" s="1"/>
  <c r="M1121" i="2"/>
  <c r="N1121" i="2" s="1"/>
  <c r="M1127" i="2"/>
  <c r="N1127" i="2" s="1"/>
  <c r="M1139" i="2"/>
  <c r="N1139" i="2" s="1"/>
  <c r="M1145" i="2"/>
  <c r="N1145" i="2" s="1"/>
  <c r="M1151" i="2"/>
  <c r="N1151" i="2" s="1"/>
  <c r="M1157" i="2"/>
  <c r="N1157" i="2" s="1"/>
  <c r="M1163" i="2"/>
  <c r="N1163" i="2" s="1"/>
  <c r="M1169" i="2"/>
  <c r="N1169" i="2" s="1"/>
  <c r="M1175" i="2"/>
  <c r="N1175" i="2" s="1"/>
  <c r="M1181" i="2"/>
  <c r="N1181" i="2" s="1"/>
  <c r="M1193" i="2"/>
  <c r="N1193" i="2" s="1"/>
  <c r="M1199" i="2"/>
  <c r="N1199" i="2" s="1"/>
  <c r="M1205" i="2"/>
  <c r="N1205" i="2" s="1"/>
  <c r="M1211" i="2"/>
  <c r="N1211" i="2" s="1"/>
  <c r="M1223" i="2"/>
  <c r="N1223" i="2" s="1"/>
  <c r="M1229" i="2"/>
  <c r="N1229" i="2" s="1"/>
  <c r="M1235" i="2"/>
  <c r="N1235" i="2" s="1"/>
  <c r="M1241" i="2"/>
  <c r="N1241" i="2" s="1"/>
  <c r="M279" i="2"/>
  <c r="N279" i="2" s="1"/>
  <c r="M291" i="2"/>
  <c r="N291" i="2" s="1"/>
  <c r="M297" i="2"/>
  <c r="N297" i="2" s="1"/>
  <c r="M327" i="2"/>
  <c r="N327" i="2" s="1"/>
  <c r="M333" i="2"/>
  <c r="N333" i="2" s="1"/>
  <c r="M351" i="2"/>
  <c r="N351" i="2" s="1"/>
  <c r="M357" i="2"/>
  <c r="N357" i="2" s="1"/>
  <c r="M369" i="2"/>
  <c r="N369" i="2" s="1"/>
  <c r="M381" i="2"/>
  <c r="N381" i="2" s="1"/>
  <c r="M387" i="2"/>
  <c r="N387" i="2" s="1"/>
  <c r="M399" i="2"/>
  <c r="N399" i="2" s="1"/>
  <c r="M405" i="2"/>
  <c r="N405" i="2" s="1"/>
  <c r="M434" i="2"/>
  <c r="N434" i="2" s="1"/>
  <c r="M446" i="2"/>
  <c r="N446" i="2" s="1"/>
  <c r="M458" i="2"/>
  <c r="N458" i="2" s="1"/>
  <c r="M464" i="2"/>
  <c r="N464" i="2" s="1"/>
  <c r="M476" i="2"/>
  <c r="N476" i="2" s="1"/>
  <c r="M482" i="2"/>
  <c r="N482" i="2" s="1"/>
  <c r="M494" i="2"/>
  <c r="N494" i="2" s="1"/>
  <c r="M506" i="2"/>
  <c r="N506" i="2" s="1"/>
  <c r="M524" i="2"/>
  <c r="N524" i="2" s="1"/>
  <c r="M542" i="2"/>
  <c r="N542" i="2" s="1"/>
  <c r="M584" i="2"/>
  <c r="N584" i="2" s="1"/>
  <c r="M596" i="2"/>
  <c r="N596" i="2" s="1"/>
  <c r="M608" i="2"/>
  <c r="N608" i="2" s="1"/>
  <c r="M620" i="2"/>
  <c r="N620" i="2" s="1"/>
  <c r="M638" i="2"/>
  <c r="N638" i="2" s="1"/>
  <c r="M656" i="2"/>
  <c r="N656" i="2" s="1"/>
  <c r="M674" i="2"/>
  <c r="N674" i="2" s="1"/>
  <c r="M698" i="2"/>
  <c r="N698" i="2" s="1"/>
  <c r="M704" i="2"/>
  <c r="N704" i="2" s="1"/>
  <c r="M722" i="2"/>
  <c r="N722" i="2" s="1"/>
  <c r="M752" i="2"/>
  <c r="N752" i="2" s="1"/>
  <c r="M764" i="2"/>
  <c r="N764" i="2" s="1"/>
  <c r="M782" i="2"/>
  <c r="N782" i="2" s="1"/>
  <c r="M794" i="2"/>
  <c r="N794" i="2" s="1"/>
  <c r="M806" i="2"/>
  <c r="N806" i="2" s="1"/>
  <c r="M812" i="2"/>
  <c r="N812" i="2" s="1"/>
  <c r="M824" i="2"/>
  <c r="N824" i="2" s="1"/>
  <c r="M1019" i="2"/>
  <c r="N1019" i="2" s="1"/>
  <c r="M1043" i="2"/>
  <c r="N1043" i="2" s="1"/>
  <c r="M1097" i="2"/>
  <c r="N1097" i="2" s="1"/>
  <c r="M3" i="2"/>
  <c r="N3" i="2" s="1"/>
  <c r="M28" i="2"/>
  <c r="N28" i="2" s="1"/>
  <c r="M69" i="2"/>
  <c r="N69" i="2" s="1"/>
  <c r="M75" i="2"/>
  <c r="N75" i="2" s="1"/>
  <c r="M81" i="2"/>
  <c r="N81" i="2" s="1"/>
  <c r="M87" i="2"/>
  <c r="N87" i="2" s="1"/>
  <c r="M93" i="2"/>
  <c r="N93" i="2" s="1"/>
  <c r="M99" i="2"/>
  <c r="N99" i="2" s="1"/>
  <c r="M105" i="2"/>
  <c r="N105" i="2" s="1"/>
  <c r="M111" i="2"/>
  <c r="N111" i="2" s="1"/>
  <c r="M117" i="2"/>
  <c r="N117" i="2" s="1"/>
  <c r="M146" i="2"/>
  <c r="N146" i="2" s="1"/>
  <c r="M156" i="2"/>
  <c r="N156" i="2" s="1"/>
  <c r="M179" i="2"/>
  <c r="N179" i="2" s="1"/>
  <c r="M196" i="2"/>
  <c r="N196" i="2" s="1"/>
  <c r="M202" i="2"/>
  <c r="N202" i="2" s="1"/>
  <c r="M423" i="2"/>
  <c r="N423" i="2" s="1"/>
  <c r="M429" i="2"/>
  <c r="N429" i="2" s="1"/>
  <c r="M842" i="2"/>
  <c r="N842" i="2" s="1"/>
  <c r="M848" i="2"/>
  <c r="N848" i="2" s="1"/>
  <c r="M854" i="2"/>
  <c r="N854" i="2" s="1"/>
  <c r="M860" i="2"/>
  <c r="N860" i="2" s="1"/>
  <c r="M866" i="2"/>
  <c r="N866" i="2" s="1"/>
  <c r="M878" i="2"/>
  <c r="N878" i="2" s="1"/>
  <c r="M884" i="2"/>
  <c r="N884" i="2" s="1"/>
  <c r="M890" i="2"/>
  <c r="N890" i="2" s="1"/>
  <c r="M896" i="2"/>
  <c r="N896" i="2" s="1"/>
  <c r="M908" i="2"/>
  <c r="N908" i="2" s="1"/>
  <c r="M914" i="2"/>
  <c r="N914" i="2" s="1"/>
  <c r="M920" i="2"/>
  <c r="N920" i="2" s="1"/>
  <c r="M926" i="2"/>
  <c r="N926" i="2" s="1"/>
  <c r="M931" i="2"/>
  <c r="N931" i="2" s="1"/>
  <c r="M937" i="2"/>
  <c r="N937" i="2" s="1"/>
  <c r="M943" i="2"/>
  <c r="N943" i="2" s="1"/>
  <c r="M972" i="2"/>
  <c r="N972" i="2" s="1"/>
  <c r="M978" i="2"/>
  <c r="N978" i="2" s="1"/>
  <c r="M984" i="2"/>
  <c r="N984" i="2" s="1"/>
  <c r="M990" i="2"/>
  <c r="N990" i="2" s="1"/>
  <c r="M996" i="2"/>
  <c r="N996" i="2" s="1"/>
  <c r="M1002" i="2"/>
  <c r="N1002" i="2" s="1"/>
  <c r="M1008" i="2"/>
  <c r="N1008" i="2" s="1"/>
  <c r="M123" i="2"/>
  <c r="N123" i="2" s="1"/>
  <c r="M141" i="2"/>
  <c r="N141" i="2" s="1"/>
  <c r="M151" i="2"/>
  <c r="N151" i="2" s="1"/>
  <c r="M162" i="2"/>
  <c r="N162" i="2" s="1"/>
  <c r="M168" i="2"/>
  <c r="N168" i="2" s="1"/>
  <c r="M174" i="2"/>
  <c r="N174" i="2" s="1"/>
  <c r="M185" i="2"/>
  <c r="N185" i="2" s="1"/>
  <c r="M208" i="2"/>
  <c r="N208" i="2" s="1"/>
  <c r="M214" i="2"/>
  <c r="N214" i="2" s="1"/>
  <c r="M220" i="2"/>
  <c r="N220" i="2" s="1"/>
  <c r="M256" i="2"/>
  <c r="N256" i="2" s="1"/>
  <c r="M262" i="2"/>
  <c r="N262" i="2" s="1"/>
  <c r="M268" i="2"/>
  <c r="N268" i="2" s="1"/>
  <c r="M274" i="2"/>
  <c r="N274" i="2" s="1"/>
  <c r="M304" i="2"/>
  <c r="N304" i="2" s="1"/>
  <c r="M310" i="2"/>
  <c r="N310" i="2" s="1"/>
  <c r="M316" i="2"/>
  <c r="N316" i="2" s="1"/>
  <c r="M322" i="2"/>
  <c r="N322" i="2" s="1"/>
  <c r="M328" i="2"/>
  <c r="N328" i="2" s="1"/>
  <c r="M352" i="2"/>
  <c r="N352" i="2" s="1"/>
  <c r="M358" i="2"/>
  <c r="N358" i="2" s="1"/>
  <c r="M370" i="2"/>
  <c r="N370" i="2" s="1"/>
  <c r="M376" i="2"/>
  <c r="N376" i="2" s="1"/>
  <c r="M382" i="2"/>
  <c r="N382" i="2" s="1"/>
  <c r="M388" i="2"/>
  <c r="N388" i="2" s="1"/>
  <c r="M394" i="2"/>
  <c r="N394" i="2" s="1"/>
  <c r="M400" i="2"/>
  <c r="N400" i="2" s="1"/>
  <c r="M406" i="2"/>
  <c r="N406" i="2" s="1"/>
  <c r="M418" i="2"/>
  <c r="N418" i="2" s="1"/>
  <c r="M435" i="2"/>
  <c r="N435" i="2" s="1"/>
  <c r="M441" i="2"/>
  <c r="N441" i="2" s="1"/>
  <c r="M447" i="2"/>
  <c r="N447" i="2" s="1"/>
  <c r="M471" i="2"/>
  <c r="N471" i="2" s="1"/>
  <c r="M477" i="2"/>
  <c r="N477" i="2" s="1"/>
  <c r="M483" i="2"/>
  <c r="N483" i="2" s="1"/>
  <c r="M489" i="2"/>
  <c r="N489" i="2" s="1"/>
  <c r="M495" i="2"/>
  <c r="N495" i="2" s="1"/>
  <c r="M501" i="2"/>
  <c r="N501" i="2" s="1"/>
  <c r="M507" i="2"/>
  <c r="N507" i="2" s="1"/>
  <c r="M921" i="2"/>
  <c r="N921" i="2" s="1"/>
  <c r="M979" i="2"/>
  <c r="N979" i="2" s="1"/>
  <c r="M773" i="2"/>
  <c r="N773" i="2" s="1"/>
  <c r="M903" i="2"/>
  <c r="N903" i="2" s="1"/>
  <c r="M909" i="2"/>
  <c r="N909" i="2" s="1"/>
  <c r="M997" i="2"/>
  <c r="N997" i="2" s="1"/>
  <c r="M9" i="2"/>
  <c r="N9" i="2" s="1"/>
  <c r="M14" i="2"/>
  <c r="N14" i="2" s="1"/>
  <c r="M26" i="2"/>
  <c r="N26" i="2" s="1"/>
  <c r="M43" i="2"/>
  <c r="N43" i="2" s="1"/>
  <c r="M120" i="2"/>
  <c r="N120" i="2" s="1"/>
  <c r="M138" i="2"/>
  <c r="N138" i="2" s="1"/>
  <c r="M159" i="2"/>
  <c r="N159" i="2" s="1"/>
  <c r="M171" i="2"/>
  <c r="N171" i="2" s="1"/>
  <c r="M188" i="2"/>
  <c r="N188" i="2" s="1"/>
  <c r="M205" i="2"/>
  <c r="N205" i="2" s="1"/>
  <c r="M217" i="2"/>
  <c r="N217" i="2" s="1"/>
  <c r="M229" i="2"/>
  <c r="N229" i="2" s="1"/>
  <c r="M241" i="2"/>
  <c r="N241" i="2" s="1"/>
  <c r="M259" i="2"/>
  <c r="N259" i="2" s="1"/>
  <c r="M271" i="2"/>
  <c r="N271" i="2" s="1"/>
  <c r="M283" i="2"/>
  <c r="N283" i="2" s="1"/>
  <c r="M295" i="2"/>
  <c r="N295" i="2" s="1"/>
  <c r="M301" i="2"/>
  <c r="N301" i="2" s="1"/>
  <c r="M319" i="2"/>
  <c r="N319" i="2" s="1"/>
  <c r="M337" i="2"/>
  <c r="N337" i="2" s="1"/>
  <c r="M343" i="2"/>
  <c r="N343" i="2" s="1"/>
  <c r="M349" i="2"/>
  <c r="N349" i="2" s="1"/>
  <c r="M355" i="2"/>
  <c r="N355" i="2" s="1"/>
  <c r="M361" i="2"/>
  <c r="N361" i="2" s="1"/>
  <c r="M367" i="2"/>
  <c r="N367" i="2" s="1"/>
  <c r="M373" i="2"/>
  <c r="N373" i="2" s="1"/>
  <c r="M379" i="2"/>
  <c r="N379" i="2" s="1"/>
  <c r="M385" i="2"/>
  <c r="N385" i="2" s="1"/>
  <c r="M397" i="2"/>
  <c r="N397" i="2" s="1"/>
  <c r="M403" i="2"/>
  <c r="N403" i="2" s="1"/>
  <c r="M409" i="2"/>
  <c r="N409" i="2" s="1"/>
  <c r="M415" i="2"/>
  <c r="N415" i="2" s="1"/>
  <c r="M432" i="2"/>
  <c r="N432" i="2" s="1"/>
  <c r="M438" i="2"/>
  <c r="N438" i="2" s="1"/>
  <c r="M444" i="2"/>
  <c r="N444" i="2" s="1"/>
  <c r="M450" i="2"/>
  <c r="N450" i="2" s="1"/>
  <c r="M456" i="2"/>
  <c r="N456" i="2" s="1"/>
  <c r="M462" i="2"/>
  <c r="N462" i="2" s="1"/>
  <c r="M468" i="2"/>
  <c r="N468" i="2" s="1"/>
  <c r="M474" i="2"/>
  <c r="N474" i="2" s="1"/>
  <c r="M480" i="2"/>
  <c r="N480" i="2" s="1"/>
  <c r="M486" i="2"/>
  <c r="N486" i="2" s="1"/>
  <c r="M492" i="2"/>
  <c r="N492" i="2" s="1"/>
  <c r="M498" i="2"/>
  <c r="N498" i="2" s="1"/>
  <c r="M504" i="2"/>
  <c r="N504" i="2" s="1"/>
  <c r="M510" i="2"/>
  <c r="N510" i="2" s="1"/>
  <c r="M516" i="2"/>
  <c r="N516" i="2" s="1"/>
  <c r="M522" i="2"/>
  <c r="N522" i="2" s="1"/>
  <c r="M528" i="2"/>
  <c r="N528" i="2" s="1"/>
  <c r="M534" i="2"/>
  <c r="N534" i="2" s="1"/>
  <c r="M540" i="2"/>
  <c r="N540" i="2" s="1"/>
  <c r="M546" i="2"/>
  <c r="N546" i="2" s="1"/>
  <c r="M552" i="2"/>
  <c r="N552" i="2" s="1"/>
  <c r="M558" i="2"/>
  <c r="N558" i="2" s="1"/>
  <c r="M570" i="2"/>
  <c r="N570" i="2" s="1"/>
  <c r="M576" i="2"/>
  <c r="N576" i="2" s="1"/>
  <c r="M582" i="2"/>
  <c r="N582" i="2" s="1"/>
  <c r="M588" i="2"/>
  <c r="N588" i="2" s="1"/>
  <c r="M594" i="2"/>
  <c r="N594" i="2" s="1"/>
  <c r="M600" i="2"/>
  <c r="N600" i="2" s="1"/>
  <c r="M612" i="2"/>
  <c r="N612" i="2" s="1"/>
  <c r="M618" i="2"/>
  <c r="N618" i="2" s="1"/>
  <c r="M624" i="2"/>
  <c r="N624" i="2" s="1"/>
  <c r="M630" i="2"/>
  <c r="N630" i="2" s="1"/>
  <c r="M636" i="2"/>
  <c r="N636" i="2" s="1"/>
  <c r="M642" i="2"/>
  <c r="N642" i="2" s="1"/>
  <c r="M648" i="2"/>
  <c r="N648" i="2" s="1"/>
  <c r="M660" i="2"/>
  <c r="N660" i="2" s="1"/>
  <c r="M666" i="2"/>
  <c r="N666" i="2" s="1"/>
  <c r="M672" i="2"/>
  <c r="N672" i="2" s="1"/>
  <c r="M678" i="2"/>
  <c r="N678" i="2" s="1"/>
  <c r="M684" i="2"/>
  <c r="N684" i="2" s="1"/>
  <c r="M690" i="2"/>
  <c r="N690" i="2" s="1"/>
  <c r="M696" i="2"/>
  <c r="N696" i="2" s="1"/>
  <c r="M13" i="2"/>
  <c r="N13" i="2" s="1"/>
  <c r="M20" i="2"/>
  <c r="N20" i="2" s="1"/>
  <c r="M37" i="2"/>
  <c r="N37" i="2" s="1"/>
  <c r="M55" i="2"/>
  <c r="N55" i="2" s="1"/>
  <c r="M126" i="2"/>
  <c r="N126" i="2" s="1"/>
  <c r="M132" i="2"/>
  <c r="N132" i="2" s="1"/>
  <c r="M165" i="2"/>
  <c r="N165" i="2" s="1"/>
  <c r="M182" i="2"/>
  <c r="N182" i="2" s="1"/>
  <c r="M194" i="2"/>
  <c r="N194" i="2" s="1"/>
  <c r="M211" i="2"/>
  <c r="N211" i="2" s="1"/>
  <c r="M223" i="2"/>
  <c r="N223" i="2" s="1"/>
  <c r="M235" i="2"/>
  <c r="N235" i="2" s="1"/>
  <c r="M247" i="2"/>
  <c r="N247" i="2" s="1"/>
  <c r="M253" i="2"/>
  <c r="N253" i="2" s="1"/>
  <c r="M265" i="2"/>
  <c r="N265" i="2" s="1"/>
  <c r="M277" i="2"/>
  <c r="N277" i="2" s="1"/>
  <c r="M289" i="2"/>
  <c r="N289" i="2" s="1"/>
  <c r="M307" i="2"/>
  <c r="N307" i="2" s="1"/>
  <c r="M331" i="2"/>
  <c r="N331" i="2" s="1"/>
  <c r="M391" i="2"/>
  <c r="N391" i="2" s="1"/>
  <c r="M21" i="2"/>
  <c r="N21" i="2" s="1"/>
  <c r="M38" i="2"/>
  <c r="N38" i="2" s="1"/>
  <c r="M56" i="2"/>
  <c r="N56" i="2" s="1"/>
  <c r="M127" i="2"/>
  <c r="N127" i="2" s="1"/>
  <c r="M139" i="2"/>
  <c r="N139" i="2" s="1"/>
  <c r="M172" i="2"/>
  <c r="N172" i="2" s="1"/>
  <c r="M189" i="2"/>
  <c r="N189" i="2" s="1"/>
  <c r="M212" i="2"/>
  <c r="N212" i="2" s="1"/>
  <c r="M224" i="2"/>
  <c r="N224" i="2" s="1"/>
  <c r="M242" i="2"/>
  <c r="N242" i="2" s="1"/>
  <c r="M254" i="2"/>
  <c r="N254" i="2" s="1"/>
  <c r="M272" i="2"/>
  <c r="N272" i="2" s="1"/>
  <c r="M284" i="2"/>
  <c r="N284" i="2" s="1"/>
  <c r="M308" i="2"/>
  <c r="N308" i="2" s="1"/>
  <c r="M320" i="2"/>
  <c r="N320" i="2" s="1"/>
  <c r="M332" i="2"/>
  <c r="N332" i="2" s="1"/>
  <c r="M344" i="2"/>
  <c r="N344" i="2" s="1"/>
  <c r="M356" i="2"/>
  <c r="N356" i="2" s="1"/>
  <c r="M362" i="2"/>
  <c r="N362" i="2" s="1"/>
  <c r="M374" i="2"/>
  <c r="N374" i="2" s="1"/>
  <c r="M380" i="2"/>
  <c r="N380" i="2" s="1"/>
  <c r="M386" i="2"/>
  <c r="N386" i="2" s="1"/>
  <c r="M392" i="2"/>
  <c r="N392" i="2" s="1"/>
  <c r="M404" i="2"/>
  <c r="N404" i="2" s="1"/>
  <c r="M15" i="2"/>
  <c r="N15" i="2" s="1"/>
  <c r="M32" i="2"/>
  <c r="N32" i="2" s="1"/>
  <c r="M44" i="2"/>
  <c r="N44" i="2" s="1"/>
  <c r="M50" i="2"/>
  <c r="N50" i="2" s="1"/>
  <c r="M121" i="2"/>
  <c r="N121" i="2" s="1"/>
  <c r="M133" i="2"/>
  <c r="N133" i="2" s="1"/>
  <c r="M160" i="2"/>
  <c r="N160" i="2" s="1"/>
  <c r="M166" i="2"/>
  <c r="N166" i="2" s="1"/>
  <c r="M183" i="2"/>
  <c r="N183" i="2" s="1"/>
  <c r="M195" i="2"/>
  <c r="N195" i="2" s="1"/>
  <c r="M206" i="2"/>
  <c r="N206" i="2" s="1"/>
  <c r="M218" i="2"/>
  <c r="N218" i="2" s="1"/>
  <c r="M230" i="2"/>
  <c r="N230" i="2" s="1"/>
  <c r="M236" i="2"/>
  <c r="N236" i="2" s="1"/>
  <c r="M248" i="2"/>
  <c r="N248" i="2" s="1"/>
  <c r="M260" i="2"/>
  <c r="N260" i="2" s="1"/>
  <c r="M266" i="2"/>
  <c r="N266" i="2" s="1"/>
  <c r="M278" i="2"/>
  <c r="N278" i="2" s="1"/>
  <c r="M290" i="2"/>
  <c r="N290" i="2" s="1"/>
  <c r="M296" i="2"/>
  <c r="N296" i="2" s="1"/>
  <c r="M302" i="2"/>
  <c r="N302" i="2" s="1"/>
  <c r="M314" i="2"/>
  <c r="N314" i="2" s="1"/>
  <c r="M326" i="2"/>
  <c r="N326" i="2" s="1"/>
  <c r="M338" i="2"/>
  <c r="N338" i="2" s="1"/>
  <c r="M350" i="2"/>
  <c r="N350" i="2" s="1"/>
  <c r="M368" i="2"/>
  <c r="N368" i="2" s="1"/>
  <c r="M398" i="2"/>
  <c r="N398" i="2" s="1"/>
  <c r="M513" i="2"/>
  <c r="N513" i="2" s="1"/>
  <c r="M519" i="2"/>
  <c r="N519" i="2" s="1"/>
  <c r="M525" i="2"/>
  <c r="N525" i="2" s="1"/>
  <c r="M531" i="2"/>
  <c r="N531" i="2" s="1"/>
  <c r="M537" i="2"/>
  <c r="N537" i="2" s="1"/>
  <c r="M543" i="2"/>
  <c r="N543" i="2" s="1"/>
  <c r="M549" i="2"/>
  <c r="N549" i="2" s="1"/>
  <c r="M561" i="2"/>
  <c r="N561" i="2" s="1"/>
  <c r="M567" i="2"/>
  <c r="N567" i="2" s="1"/>
  <c r="M573" i="2"/>
  <c r="N573" i="2" s="1"/>
  <c r="M579" i="2"/>
  <c r="N579" i="2" s="1"/>
  <c r="M591" i="2"/>
  <c r="N591" i="2" s="1"/>
  <c r="M597" i="2"/>
  <c r="N597" i="2" s="1"/>
  <c r="M603" i="2"/>
  <c r="N603" i="2" s="1"/>
  <c r="M609" i="2"/>
  <c r="N609" i="2" s="1"/>
  <c r="M615" i="2"/>
  <c r="N615" i="2" s="1"/>
  <c r="M621" i="2"/>
  <c r="N621" i="2" s="1"/>
  <c r="M633" i="2"/>
  <c r="N633" i="2" s="1"/>
  <c r="M639" i="2"/>
  <c r="N639" i="2" s="1"/>
  <c r="M651" i="2"/>
  <c r="N651" i="2" s="1"/>
  <c r="M657" i="2"/>
  <c r="N657" i="2" s="1"/>
  <c r="M663" i="2"/>
  <c r="N663" i="2" s="1"/>
  <c r="M669" i="2"/>
  <c r="N669" i="2" s="1"/>
  <c r="M675" i="2"/>
  <c r="N675" i="2" s="1"/>
  <c r="M681" i="2"/>
  <c r="N681" i="2" s="1"/>
  <c r="M693" i="2"/>
  <c r="N693" i="2" s="1"/>
  <c r="M699" i="2"/>
  <c r="N699" i="2" s="1"/>
  <c r="M705" i="2"/>
  <c r="N705" i="2" s="1"/>
  <c r="M717" i="2"/>
  <c r="N717" i="2" s="1"/>
  <c r="M723" i="2"/>
  <c r="N723" i="2" s="1"/>
  <c r="M735" i="2"/>
  <c r="N735" i="2" s="1"/>
  <c r="M741" i="2"/>
  <c r="N741" i="2" s="1"/>
  <c r="M747" i="2"/>
  <c r="N747" i="2" s="1"/>
  <c r="M753" i="2"/>
  <c r="N753" i="2" s="1"/>
  <c r="M765" i="2"/>
  <c r="N765" i="2" s="1"/>
  <c r="M771" i="2"/>
  <c r="N771" i="2" s="1"/>
  <c r="M777" i="2"/>
  <c r="N777" i="2" s="1"/>
  <c r="M783" i="2"/>
  <c r="N783" i="2" s="1"/>
  <c r="M789" i="2"/>
  <c r="N789" i="2" s="1"/>
  <c r="M795" i="2"/>
  <c r="N795" i="2" s="1"/>
  <c r="M807" i="2"/>
  <c r="N807" i="2" s="1"/>
  <c r="M819" i="2"/>
  <c r="N819" i="2" s="1"/>
  <c r="M825" i="2"/>
  <c r="N825" i="2" s="1"/>
  <c r="M831" i="2"/>
  <c r="N831" i="2" s="1"/>
  <c r="M837" i="2"/>
  <c r="N837" i="2" s="1"/>
  <c r="M949" i="2"/>
  <c r="N949" i="2" s="1"/>
  <c r="M955" i="2"/>
  <c r="N955" i="2" s="1"/>
  <c r="M961" i="2"/>
  <c r="N961" i="2" s="1"/>
  <c r="M967" i="2"/>
  <c r="N967" i="2" s="1"/>
  <c r="M1020" i="2"/>
  <c r="N1020" i="2" s="1"/>
  <c r="M1026" i="2"/>
  <c r="N1026" i="2" s="1"/>
  <c r="M1032" i="2"/>
  <c r="N1032" i="2" s="1"/>
  <c r="M1038" i="2"/>
  <c r="N1038" i="2" s="1"/>
  <c r="M1044" i="2"/>
  <c r="N1044" i="2" s="1"/>
  <c r="M1050" i="2"/>
  <c r="N1050" i="2" s="1"/>
  <c r="M1056" i="2"/>
  <c r="N1056" i="2" s="1"/>
  <c r="M1062" i="2"/>
  <c r="N1062" i="2" s="1"/>
  <c r="M1068" i="2"/>
  <c r="N1068" i="2" s="1"/>
  <c r="M1074" i="2"/>
  <c r="N1074" i="2" s="1"/>
  <c r="M1080" i="2"/>
  <c r="N1080" i="2" s="1"/>
  <c r="M1086" i="2"/>
  <c r="N1086" i="2" s="1"/>
  <c r="M1092" i="2"/>
  <c r="N1092" i="2" s="1"/>
  <c r="M1098" i="2"/>
  <c r="N1098" i="2" s="1"/>
  <c r="M1104" i="2"/>
  <c r="N1104" i="2" s="1"/>
  <c r="M1110" i="2"/>
  <c r="N1110" i="2" s="1"/>
  <c r="M1116" i="2"/>
  <c r="N1116" i="2" s="1"/>
  <c r="M1128" i="2"/>
  <c r="N1128" i="2" s="1"/>
  <c r="M1134" i="2"/>
  <c r="N1134" i="2" s="1"/>
  <c r="M1140" i="2"/>
  <c r="N1140" i="2" s="1"/>
  <c r="M1146" i="2"/>
  <c r="N1146" i="2" s="1"/>
  <c r="M1152" i="2"/>
  <c r="N1152" i="2" s="1"/>
  <c r="M1158" i="2"/>
  <c r="N1158" i="2" s="1"/>
  <c r="M1164" i="2"/>
  <c r="N1164" i="2" s="1"/>
  <c r="M1170" i="2"/>
  <c r="N1170" i="2" s="1"/>
  <c r="M1176" i="2"/>
  <c r="N1176" i="2" s="1"/>
  <c r="M1182" i="2"/>
  <c r="N1182" i="2" s="1"/>
  <c r="M1188" i="2"/>
  <c r="N1188" i="2" s="1"/>
  <c r="M1194" i="2"/>
  <c r="N1194" i="2" s="1"/>
  <c r="M1200" i="2"/>
  <c r="N1200" i="2" s="1"/>
  <c r="M1206" i="2"/>
  <c r="N1206" i="2" s="1"/>
  <c r="M1212" i="2"/>
  <c r="N1212" i="2" s="1"/>
  <c r="M1218" i="2"/>
  <c r="N1218" i="2" s="1"/>
  <c r="M1224" i="2"/>
  <c r="N1224" i="2" s="1"/>
  <c r="M1230" i="2"/>
  <c r="N1230" i="2" s="1"/>
  <c r="M1242" i="2"/>
  <c r="N1242" i="2" s="1"/>
  <c r="M18" i="2"/>
  <c r="N18" i="2" s="1"/>
  <c r="M48" i="2"/>
  <c r="N48" i="2" s="1"/>
  <c r="M124" i="2"/>
  <c r="N124" i="2" s="1"/>
  <c r="M136" i="2"/>
  <c r="N136" i="2" s="1"/>
  <c r="M147" i="2"/>
  <c r="N147" i="2" s="1"/>
  <c r="M169" i="2"/>
  <c r="N169" i="2" s="1"/>
  <c r="M186" i="2"/>
  <c r="N186" i="2" s="1"/>
  <c r="M203" i="2"/>
  <c r="N203" i="2" s="1"/>
  <c r="M215" i="2"/>
  <c r="N215" i="2" s="1"/>
  <c r="M227" i="2"/>
  <c r="N227" i="2" s="1"/>
  <c r="M245" i="2"/>
  <c r="N245" i="2" s="1"/>
  <c r="M257" i="2"/>
  <c r="N257" i="2" s="1"/>
  <c r="M269" i="2"/>
  <c r="N269" i="2" s="1"/>
  <c r="M281" i="2"/>
  <c r="N281" i="2" s="1"/>
  <c r="M299" i="2"/>
  <c r="N299" i="2" s="1"/>
  <c r="M311" i="2"/>
  <c r="N311" i="2" s="1"/>
  <c r="M323" i="2"/>
  <c r="N323" i="2" s="1"/>
  <c r="M335" i="2"/>
  <c r="N335" i="2" s="1"/>
  <c r="M347" i="2"/>
  <c r="N347" i="2" s="1"/>
  <c r="M359" i="2"/>
  <c r="N359" i="2" s="1"/>
  <c r="M371" i="2"/>
  <c r="N371" i="2" s="1"/>
  <c r="M389" i="2"/>
  <c r="N389" i="2" s="1"/>
  <c r="M401" i="2"/>
  <c r="N401" i="2" s="1"/>
  <c r="M413" i="2"/>
  <c r="N413" i="2" s="1"/>
  <c r="M430" i="2"/>
  <c r="N430" i="2" s="1"/>
  <c r="M442" i="2"/>
  <c r="N442" i="2" s="1"/>
  <c r="M454" i="2"/>
  <c r="N454" i="2" s="1"/>
  <c r="M472" i="2"/>
  <c r="N472" i="2" s="1"/>
  <c r="M484" i="2"/>
  <c r="N484" i="2" s="1"/>
  <c r="M496" i="2"/>
  <c r="N496" i="2" s="1"/>
  <c r="M508" i="2"/>
  <c r="N508" i="2" s="1"/>
  <c r="M520" i="2"/>
  <c r="N520" i="2" s="1"/>
  <c r="M532" i="2"/>
  <c r="N532" i="2" s="1"/>
  <c r="M544" i="2"/>
  <c r="N544" i="2" s="1"/>
  <c r="M562" i="2"/>
  <c r="N562" i="2" s="1"/>
  <c r="M568" i="2"/>
  <c r="N568" i="2" s="1"/>
  <c r="M580" i="2"/>
  <c r="N580" i="2" s="1"/>
  <c r="M586" i="2"/>
  <c r="N586" i="2" s="1"/>
  <c r="M592" i="2"/>
  <c r="N592" i="2" s="1"/>
  <c r="M598" i="2"/>
  <c r="N598" i="2" s="1"/>
  <c r="M604" i="2"/>
  <c r="N604" i="2" s="1"/>
  <c r="M616" i="2"/>
  <c r="N616" i="2" s="1"/>
  <c r="M622" i="2"/>
  <c r="N622" i="2" s="1"/>
  <c r="M628" i="2"/>
  <c r="N628" i="2" s="1"/>
  <c r="M634" i="2"/>
  <c r="N634" i="2" s="1"/>
  <c r="M640" i="2"/>
  <c r="N640" i="2" s="1"/>
  <c r="M658" i="2"/>
  <c r="N658" i="2" s="1"/>
  <c r="M670" i="2"/>
  <c r="N670" i="2" s="1"/>
  <c r="M676" i="2"/>
  <c r="N676" i="2" s="1"/>
  <c r="M682" i="2"/>
  <c r="N682" i="2" s="1"/>
  <c r="M688" i="2"/>
  <c r="N688" i="2" s="1"/>
  <c r="M694" i="2"/>
  <c r="N694" i="2" s="1"/>
  <c r="M700" i="2"/>
  <c r="N700" i="2" s="1"/>
  <c r="M706" i="2"/>
  <c r="N706" i="2" s="1"/>
  <c r="M712" i="2"/>
  <c r="N712" i="2" s="1"/>
  <c r="M718" i="2"/>
  <c r="N718" i="2" s="1"/>
  <c r="M724" i="2"/>
  <c r="N724" i="2" s="1"/>
  <c r="M730" i="2"/>
  <c r="N730" i="2" s="1"/>
  <c r="M736" i="2"/>
  <c r="N736" i="2" s="1"/>
  <c r="M742" i="2"/>
  <c r="N742" i="2" s="1"/>
  <c r="M1269" i="2"/>
  <c r="N1269" i="2" s="1"/>
  <c r="M5" i="2"/>
  <c r="N5" i="2" s="1"/>
  <c r="M24" i="2"/>
  <c r="N24" i="2" s="1"/>
  <c r="M35" i="2"/>
  <c r="N35" i="2" s="1"/>
  <c r="M41" i="2"/>
  <c r="N41" i="2" s="1"/>
  <c r="M53" i="2"/>
  <c r="N53" i="2" s="1"/>
  <c r="M130" i="2"/>
  <c r="N130" i="2" s="1"/>
  <c r="M142" i="2"/>
  <c r="N142" i="2" s="1"/>
  <c r="M152" i="2"/>
  <c r="N152" i="2" s="1"/>
  <c r="M163" i="2"/>
  <c r="N163" i="2" s="1"/>
  <c r="M175" i="2"/>
  <c r="N175" i="2" s="1"/>
  <c r="M192" i="2"/>
  <c r="N192" i="2" s="1"/>
  <c r="M209" i="2"/>
  <c r="N209" i="2" s="1"/>
  <c r="M221" i="2"/>
  <c r="N221" i="2" s="1"/>
  <c r="M233" i="2"/>
  <c r="N233" i="2" s="1"/>
  <c r="M239" i="2"/>
  <c r="N239" i="2" s="1"/>
  <c r="M251" i="2"/>
  <c r="N251" i="2" s="1"/>
  <c r="M263" i="2"/>
  <c r="N263" i="2" s="1"/>
  <c r="M275" i="2"/>
  <c r="N275" i="2" s="1"/>
  <c r="M287" i="2"/>
  <c r="N287" i="2" s="1"/>
  <c r="M293" i="2"/>
  <c r="N293" i="2" s="1"/>
  <c r="M305" i="2"/>
  <c r="N305" i="2" s="1"/>
  <c r="M317" i="2"/>
  <c r="N317" i="2" s="1"/>
  <c r="M329" i="2"/>
  <c r="N329" i="2" s="1"/>
  <c r="M341" i="2"/>
  <c r="N341" i="2" s="1"/>
  <c r="M353" i="2"/>
  <c r="N353" i="2" s="1"/>
  <c r="M365" i="2"/>
  <c r="N365" i="2" s="1"/>
  <c r="M377" i="2"/>
  <c r="N377" i="2" s="1"/>
  <c r="M383" i="2"/>
  <c r="N383" i="2" s="1"/>
  <c r="M395" i="2"/>
  <c r="N395" i="2" s="1"/>
  <c r="M407" i="2"/>
  <c r="N407" i="2" s="1"/>
  <c r="M419" i="2"/>
  <c r="N419" i="2" s="1"/>
  <c r="M436" i="2"/>
  <c r="N436" i="2" s="1"/>
  <c r="M448" i="2"/>
  <c r="N448" i="2" s="1"/>
  <c r="M460" i="2"/>
  <c r="N460" i="2" s="1"/>
  <c r="M466" i="2"/>
  <c r="N466" i="2" s="1"/>
  <c r="M478" i="2"/>
  <c r="N478" i="2" s="1"/>
  <c r="M490" i="2"/>
  <c r="N490" i="2" s="1"/>
  <c r="M502" i="2"/>
  <c r="N502" i="2" s="1"/>
  <c r="M514" i="2"/>
  <c r="N514" i="2" s="1"/>
  <c r="M526" i="2"/>
  <c r="N526" i="2" s="1"/>
  <c r="M538" i="2"/>
  <c r="N538" i="2" s="1"/>
  <c r="M550" i="2"/>
  <c r="N550" i="2" s="1"/>
  <c r="M574" i="2"/>
  <c r="N574" i="2" s="1"/>
  <c r="M652" i="2"/>
  <c r="N652" i="2" s="1"/>
  <c r="M7" i="2"/>
  <c r="N7" i="2" s="1"/>
  <c r="M25" i="2"/>
  <c r="N25" i="2" s="1"/>
  <c r="M42" i="2"/>
  <c r="N42" i="2" s="1"/>
  <c r="M119" i="2"/>
  <c r="N119" i="2" s="1"/>
  <c r="M125" i="2"/>
  <c r="N125" i="2" s="1"/>
  <c r="M137" i="2"/>
  <c r="N137" i="2" s="1"/>
  <c r="M158" i="2"/>
  <c r="N158" i="2" s="1"/>
  <c r="M170" i="2"/>
  <c r="N170" i="2" s="1"/>
  <c r="M181" i="2"/>
  <c r="N181" i="2" s="1"/>
  <c r="M193" i="2"/>
  <c r="N193" i="2" s="1"/>
  <c r="M216" i="2"/>
  <c r="N216" i="2" s="1"/>
  <c r="M228" i="2"/>
  <c r="N228" i="2" s="1"/>
  <c r="M240" i="2"/>
  <c r="N240" i="2" s="1"/>
  <c r="M252" i="2"/>
  <c r="N252" i="2" s="1"/>
  <c r="M264" i="2"/>
  <c r="N264" i="2" s="1"/>
  <c r="M276" i="2"/>
  <c r="N276" i="2" s="1"/>
  <c r="M288" i="2"/>
  <c r="N288" i="2" s="1"/>
  <c r="M306" i="2"/>
  <c r="N306" i="2" s="1"/>
  <c r="M324" i="2"/>
  <c r="N324" i="2" s="1"/>
  <c r="M330" i="2"/>
  <c r="N330" i="2" s="1"/>
  <c r="M342" i="2"/>
  <c r="N342" i="2" s="1"/>
  <c r="M354" i="2"/>
  <c r="N354" i="2" s="1"/>
  <c r="M366" i="2"/>
  <c r="N366" i="2" s="1"/>
  <c r="M378" i="2"/>
  <c r="N378" i="2" s="1"/>
  <c r="M390" i="2"/>
  <c r="N390" i="2" s="1"/>
  <c r="M408" i="2"/>
  <c r="N408" i="2" s="1"/>
  <c r="M420" i="2"/>
  <c r="N420" i="2" s="1"/>
  <c r="M431" i="2"/>
  <c r="N431" i="2" s="1"/>
  <c r="M443" i="2"/>
  <c r="N443" i="2" s="1"/>
  <c r="M455" i="2"/>
  <c r="N455" i="2" s="1"/>
  <c r="M467" i="2"/>
  <c r="N467" i="2" s="1"/>
  <c r="M485" i="2"/>
  <c r="N485" i="2" s="1"/>
  <c r="M497" i="2"/>
  <c r="N497" i="2" s="1"/>
  <c r="M509" i="2"/>
  <c r="N509" i="2" s="1"/>
  <c r="M521" i="2"/>
  <c r="N521" i="2" s="1"/>
  <c r="M539" i="2"/>
  <c r="N539" i="2" s="1"/>
  <c r="M551" i="2"/>
  <c r="N551" i="2" s="1"/>
  <c r="M557" i="2"/>
  <c r="N557" i="2" s="1"/>
  <c r="M569" i="2"/>
  <c r="N569" i="2" s="1"/>
  <c r="M575" i="2"/>
  <c r="N575" i="2" s="1"/>
  <c r="M581" i="2"/>
  <c r="N581" i="2" s="1"/>
  <c r="M593" i="2"/>
  <c r="N593" i="2" s="1"/>
  <c r="M599" i="2"/>
  <c r="N599" i="2" s="1"/>
  <c r="M605" i="2"/>
  <c r="N605" i="2" s="1"/>
  <c r="M611" i="2"/>
  <c r="N611" i="2" s="1"/>
  <c r="M617" i="2"/>
  <c r="N617" i="2" s="1"/>
  <c r="M635" i="2"/>
  <c r="N635" i="2" s="1"/>
  <c r="M641" i="2"/>
  <c r="N641" i="2" s="1"/>
  <c r="M647" i="2"/>
  <c r="N647" i="2" s="1"/>
  <c r="M653" i="2"/>
  <c r="N653" i="2" s="1"/>
  <c r="M659" i="2"/>
  <c r="N659" i="2" s="1"/>
  <c r="M665" i="2"/>
  <c r="N665" i="2" s="1"/>
  <c r="M671" i="2"/>
  <c r="N671" i="2" s="1"/>
  <c r="M677" i="2"/>
  <c r="N677" i="2" s="1"/>
  <c r="M683" i="2"/>
  <c r="N683" i="2" s="1"/>
  <c r="M689" i="2"/>
  <c r="N689" i="2" s="1"/>
  <c r="M695" i="2"/>
  <c r="N695" i="2" s="1"/>
  <c r="M701" i="2"/>
  <c r="N701" i="2" s="1"/>
  <c r="M707" i="2"/>
  <c r="N707" i="2" s="1"/>
  <c r="M713" i="2"/>
  <c r="N713" i="2" s="1"/>
  <c r="M725" i="2"/>
  <c r="N725" i="2" s="1"/>
  <c r="M731" i="2"/>
  <c r="N731" i="2" s="1"/>
  <c r="M737" i="2"/>
  <c r="N737" i="2" s="1"/>
  <c r="M743" i="2"/>
  <c r="N743" i="2" s="1"/>
  <c r="M749" i="2"/>
  <c r="N749" i="2" s="1"/>
  <c r="M761" i="2"/>
  <c r="N761" i="2" s="1"/>
  <c r="M767" i="2"/>
  <c r="N767" i="2" s="1"/>
  <c r="M19" i="2"/>
  <c r="N19" i="2" s="1"/>
  <c r="M36" i="2"/>
  <c r="N36" i="2" s="1"/>
  <c r="M54" i="2"/>
  <c r="N54" i="2" s="1"/>
  <c r="M131" i="2"/>
  <c r="N131" i="2" s="1"/>
  <c r="M143" i="2"/>
  <c r="N143" i="2" s="1"/>
  <c r="M164" i="2"/>
  <c r="N164" i="2" s="1"/>
  <c r="M176" i="2"/>
  <c r="N176" i="2" s="1"/>
  <c r="M187" i="2"/>
  <c r="N187" i="2" s="1"/>
  <c r="M210" i="2"/>
  <c r="N210" i="2" s="1"/>
  <c r="M222" i="2"/>
  <c r="N222" i="2" s="1"/>
  <c r="M234" i="2"/>
  <c r="N234" i="2" s="1"/>
  <c r="M246" i="2"/>
  <c r="N246" i="2" s="1"/>
  <c r="M258" i="2"/>
  <c r="N258" i="2" s="1"/>
  <c r="M270" i="2"/>
  <c r="N270" i="2" s="1"/>
  <c r="M282" i="2"/>
  <c r="N282" i="2" s="1"/>
  <c r="M294" i="2"/>
  <c r="N294" i="2" s="1"/>
  <c r="M318" i="2"/>
  <c r="N318" i="2" s="1"/>
  <c r="M336" i="2"/>
  <c r="N336" i="2" s="1"/>
  <c r="M348" i="2"/>
  <c r="N348" i="2" s="1"/>
  <c r="M360" i="2"/>
  <c r="N360" i="2" s="1"/>
  <c r="M372" i="2"/>
  <c r="N372" i="2" s="1"/>
  <c r="M384" i="2"/>
  <c r="N384" i="2" s="1"/>
  <c r="M396" i="2"/>
  <c r="N396" i="2" s="1"/>
  <c r="M402" i="2"/>
  <c r="N402" i="2" s="1"/>
  <c r="M414" i="2"/>
  <c r="N414" i="2" s="1"/>
  <c r="M437" i="2"/>
  <c r="N437" i="2" s="1"/>
  <c r="M449" i="2"/>
  <c r="N449" i="2" s="1"/>
  <c r="M461" i="2"/>
  <c r="N461" i="2" s="1"/>
  <c r="M479" i="2"/>
  <c r="N479" i="2" s="1"/>
  <c r="M491" i="2"/>
  <c r="N491" i="2" s="1"/>
  <c r="M503" i="2"/>
  <c r="N503" i="2" s="1"/>
  <c r="M515" i="2"/>
  <c r="N515" i="2" s="1"/>
  <c r="M527" i="2"/>
  <c r="N527" i="2" s="1"/>
  <c r="M545" i="2"/>
  <c r="N545" i="2" s="1"/>
  <c r="M563" i="2"/>
  <c r="N563" i="2" s="1"/>
  <c r="M587" i="2"/>
  <c r="N587" i="2" s="1"/>
  <c r="M719" i="2"/>
  <c r="N719" i="2" s="1"/>
  <c r="M61" i="2"/>
  <c r="N61" i="2" s="1"/>
  <c r="M410" i="2"/>
  <c r="N410" i="2" s="1"/>
  <c r="M433" i="2"/>
  <c r="N433" i="2" s="1"/>
  <c r="M445" i="2"/>
  <c r="N445" i="2" s="1"/>
  <c r="M463" i="2"/>
  <c r="N463" i="2" s="1"/>
  <c r="M475" i="2"/>
  <c r="N475" i="2" s="1"/>
  <c r="M487" i="2"/>
  <c r="N487" i="2" s="1"/>
  <c r="M505" i="2"/>
  <c r="N505" i="2" s="1"/>
  <c r="M523" i="2"/>
  <c r="N523" i="2" s="1"/>
  <c r="M535" i="2"/>
  <c r="N535" i="2" s="1"/>
  <c r="M553" i="2"/>
  <c r="N553" i="2" s="1"/>
  <c r="M565" i="2"/>
  <c r="N565" i="2" s="1"/>
  <c r="M583" i="2"/>
  <c r="N583" i="2" s="1"/>
  <c r="M601" i="2"/>
  <c r="N601" i="2" s="1"/>
  <c r="M613" i="2"/>
  <c r="N613" i="2" s="1"/>
  <c r="M625" i="2"/>
  <c r="N625" i="2" s="1"/>
  <c r="M643" i="2"/>
  <c r="N643" i="2" s="1"/>
  <c r="M661" i="2"/>
  <c r="N661" i="2" s="1"/>
  <c r="M679" i="2"/>
  <c r="N679" i="2" s="1"/>
  <c r="M691" i="2"/>
  <c r="N691" i="2" s="1"/>
  <c r="M703" i="2"/>
  <c r="N703" i="2" s="1"/>
  <c r="M721" i="2"/>
  <c r="N721" i="2" s="1"/>
  <c r="M733" i="2"/>
  <c r="N733" i="2" s="1"/>
  <c r="M751" i="2"/>
  <c r="N751" i="2" s="1"/>
  <c r="M763" i="2"/>
  <c r="N763" i="2" s="1"/>
  <c r="M775" i="2"/>
  <c r="N775" i="2" s="1"/>
  <c r="M787" i="2"/>
  <c r="N787" i="2" s="1"/>
  <c r="M793" i="2"/>
  <c r="N793" i="2" s="1"/>
  <c r="M799" i="2"/>
  <c r="N799" i="2" s="1"/>
  <c r="M805" i="2"/>
  <c r="N805" i="2" s="1"/>
  <c r="M811" i="2"/>
  <c r="N811" i="2" s="1"/>
  <c r="M817" i="2"/>
  <c r="N817" i="2" s="1"/>
  <c r="M823" i="2"/>
  <c r="N823" i="2" s="1"/>
  <c r="M829" i="2"/>
  <c r="N829" i="2" s="1"/>
  <c r="M835" i="2"/>
  <c r="N835" i="2" s="1"/>
  <c r="M947" i="2"/>
  <c r="N947" i="2" s="1"/>
  <c r="M953" i="2"/>
  <c r="N953" i="2" s="1"/>
  <c r="M959" i="2"/>
  <c r="N959" i="2" s="1"/>
  <c r="M1012" i="2"/>
  <c r="N1012" i="2" s="1"/>
  <c r="M1018" i="2"/>
  <c r="N1018" i="2" s="1"/>
  <c r="M1024" i="2"/>
  <c r="N1024" i="2" s="1"/>
  <c r="M1030" i="2"/>
  <c r="N1030" i="2" s="1"/>
  <c r="M1036" i="2"/>
  <c r="N1036" i="2" s="1"/>
  <c r="M1042" i="2"/>
  <c r="N1042" i="2" s="1"/>
  <c r="M1048" i="2"/>
  <c r="N1048" i="2" s="1"/>
  <c r="M1054" i="2"/>
  <c r="N1054" i="2" s="1"/>
  <c r="M1060" i="2"/>
  <c r="N1060" i="2" s="1"/>
  <c r="M1066" i="2"/>
  <c r="N1066" i="2" s="1"/>
  <c r="M1072" i="2"/>
  <c r="N1072" i="2" s="1"/>
  <c r="M1078" i="2"/>
  <c r="N1078" i="2" s="1"/>
  <c r="M1084" i="2"/>
  <c r="N1084" i="2" s="1"/>
  <c r="M1090" i="2"/>
  <c r="N1090" i="2" s="1"/>
  <c r="M1096" i="2"/>
  <c r="N1096" i="2" s="1"/>
  <c r="M1102" i="2"/>
  <c r="N1102" i="2" s="1"/>
  <c r="M1108" i="2"/>
  <c r="N1108" i="2" s="1"/>
  <c r="M1114" i="2"/>
  <c r="N1114" i="2" s="1"/>
  <c r="M1120" i="2"/>
  <c r="N1120" i="2" s="1"/>
  <c r="M1126" i="2"/>
  <c r="N1126" i="2" s="1"/>
  <c r="M1132" i="2"/>
  <c r="N1132" i="2" s="1"/>
  <c r="M1144" i="2"/>
  <c r="N1144" i="2" s="1"/>
  <c r="M1150" i="2"/>
  <c r="N1150" i="2" s="1"/>
  <c r="M1156" i="2"/>
  <c r="N1156" i="2" s="1"/>
  <c r="M1162" i="2"/>
  <c r="N1162" i="2" s="1"/>
  <c r="M1174" i="2"/>
  <c r="N1174" i="2" s="1"/>
  <c r="M1192" i="2"/>
  <c r="N1192" i="2" s="1"/>
  <c r="M1198" i="2"/>
  <c r="N1198" i="2" s="1"/>
  <c r="M1204" i="2"/>
  <c r="N1204" i="2" s="1"/>
  <c r="M1210" i="2"/>
  <c r="N1210" i="2" s="1"/>
  <c r="M1216" i="2"/>
  <c r="N1216" i="2" s="1"/>
  <c r="M1222" i="2"/>
  <c r="N1222" i="2" s="1"/>
  <c r="M1228" i="2"/>
  <c r="N1228" i="2" s="1"/>
  <c r="M1234" i="2"/>
  <c r="N1234" i="2" s="1"/>
  <c r="M1240" i="2"/>
  <c r="N1240" i="2" s="1"/>
  <c r="M416" i="2"/>
  <c r="N416" i="2" s="1"/>
  <c r="M439" i="2"/>
  <c r="N439" i="2" s="1"/>
  <c r="M451" i="2"/>
  <c r="N451" i="2" s="1"/>
  <c r="M457" i="2"/>
  <c r="N457" i="2" s="1"/>
  <c r="M469" i="2"/>
  <c r="N469" i="2" s="1"/>
  <c r="M481" i="2"/>
  <c r="N481" i="2" s="1"/>
  <c r="M493" i="2"/>
  <c r="N493" i="2" s="1"/>
  <c r="M499" i="2"/>
  <c r="N499" i="2" s="1"/>
  <c r="M511" i="2"/>
  <c r="N511" i="2" s="1"/>
  <c r="M517" i="2"/>
  <c r="N517" i="2" s="1"/>
  <c r="M529" i="2"/>
  <c r="N529" i="2" s="1"/>
  <c r="M541" i="2"/>
  <c r="N541" i="2" s="1"/>
  <c r="M547" i="2"/>
  <c r="N547" i="2" s="1"/>
  <c r="M559" i="2"/>
  <c r="N559" i="2" s="1"/>
  <c r="M571" i="2"/>
  <c r="N571" i="2" s="1"/>
  <c r="M577" i="2"/>
  <c r="N577" i="2" s="1"/>
  <c r="M589" i="2"/>
  <c r="N589" i="2" s="1"/>
  <c r="M595" i="2"/>
  <c r="N595" i="2" s="1"/>
  <c r="M607" i="2"/>
  <c r="N607" i="2" s="1"/>
  <c r="M619" i="2"/>
  <c r="N619" i="2" s="1"/>
  <c r="M631" i="2"/>
  <c r="N631" i="2" s="1"/>
  <c r="M637" i="2"/>
  <c r="N637" i="2" s="1"/>
  <c r="M649" i="2"/>
  <c r="N649" i="2" s="1"/>
  <c r="M655" i="2"/>
  <c r="N655" i="2" s="1"/>
  <c r="M667" i="2"/>
  <c r="N667" i="2" s="1"/>
  <c r="M673" i="2"/>
  <c r="N673" i="2" s="1"/>
  <c r="M685" i="2"/>
  <c r="N685" i="2" s="1"/>
  <c r="M697" i="2"/>
  <c r="N697" i="2" s="1"/>
  <c r="M709" i="2"/>
  <c r="N709" i="2" s="1"/>
  <c r="M715" i="2"/>
  <c r="N715" i="2" s="1"/>
  <c r="M727" i="2"/>
  <c r="N727" i="2" s="1"/>
  <c r="M739" i="2"/>
  <c r="N739" i="2" s="1"/>
  <c r="M745" i="2"/>
  <c r="N745" i="2" s="1"/>
  <c r="M757" i="2"/>
  <c r="N757" i="2" s="1"/>
  <c r="M769" i="2"/>
  <c r="N769" i="2" s="1"/>
  <c r="M781" i="2"/>
  <c r="N781" i="2" s="1"/>
  <c r="M930" i="2"/>
  <c r="N930" i="2" s="1"/>
  <c r="M10" i="2"/>
  <c r="N10" i="2" s="1"/>
  <c r="M27" i="2"/>
  <c r="N27" i="2" s="1"/>
  <c r="M62" i="2"/>
  <c r="N62" i="2" s="1"/>
  <c r="M68" i="2"/>
  <c r="N68" i="2" s="1"/>
  <c r="M74" i="2"/>
  <c r="N74" i="2" s="1"/>
  <c r="M80" i="2"/>
  <c r="N80" i="2" s="1"/>
  <c r="M86" i="2"/>
  <c r="N86" i="2" s="1"/>
  <c r="M92" i="2"/>
  <c r="N92" i="2" s="1"/>
  <c r="M98" i="2"/>
  <c r="N98" i="2" s="1"/>
  <c r="M104" i="2"/>
  <c r="N104" i="2" s="1"/>
  <c r="M110" i="2"/>
  <c r="N110" i="2" s="1"/>
  <c r="M116" i="2"/>
  <c r="N116" i="2" s="1"/>
  <c r="M145" i="2"/>
  <c r="N145" i="2" s="1"/>
  <c r="M155" i="2"/>
  <c r="N155" i="2" s="1"/>
  <c r="M178" i="2"/>
  <c r="N178" i="2" s="1"/>
  <c r="M201" i="2"/>
  <c r="N201" i="2" s="1"/>
  <c r="M422" i="2"/>
  <c r="N422" i="2" s="1"/>
  <c r="M428" i="2"/>
  <c r="N428" i="2" s="1"/>
  <c r="M841" i="2"/>
  <c r="N841" i="2" s="1"/>
  <c r="M847" i="2"/>
  <c r="N847" i="2" s="1"/>
  <c r="M853" i="2"/>
  <c r="N853" i="2" s="1"/>
  <c r="M859" i="2"/>
  <c r="N859" i="2" s="1"/>
  <c r="M865" i="2"/>
  <c r="N865" i="2" s="1"/>
  <c r="M871" i="2"/>
  <c r="N871" i="2" s="1"/>
  <c r="M877" i="2"/>
  <c r="N877" i="2" s="1"/>
  <c r="M883" i="2"/>
  <c r="N883" i="2" s="1"/>
  <c r="M889" i="2"/>
  <c r="N889" i="2" s="1"/>
  <c r="M895" i="2"/>
  <c r="N895" i="2" s="1"/>
  <c r="M901" i="2"/>
  <c r="N901" i="2" s="1"/>
  <c r="M907" i="2"/>
  <c r="N907" i="2" s="1"/>
  <c r="M913" i="2"/>
  <c r="N913" i="2" s="1"/>
  <c r="M919" i="2"/>
  <c r="N919" i="2" s="1"/>
  <c r="M925" i="2"/>
  <c r="N925" i="2" s="1"/>
  <c r="M936" i="2"/>
  <c r="N936" i="2" s="1"/>
  <c r="M942" i="2"/>
  <c r="N942" i="2" s="1"/>
  <c r="M971" i="2"/>
  <c r="N971" i="2" s="1"/>
  <c r="M977" i="2"/>
  <c r="N977" i="2" s="1"/>
  <c r="M983" i="2"/>
  <c r="N983" i="2" s="1"/>
  <c r="M989" i="2"/>
  <c r="N989" i="2" s="1"/>
  <c r="M995" i="2"/>
  <c r="N995" i="2" s="1"/>
  <c r="M1001" i="2"/>
  <c r="N1001" i="2" s="1"/>
  <c r="M1007" i="2"/>
  <c r="N1007" i="2" s="1"/>
  <c r="M1283" i="2"/>
  <c r="N1283" i="2" s="1"/>
  <c r="M1281" i="2"/>
  <c r="N1281" i="2" s="1"/>
  <c r="M1330" i="2"/>
  <c r="N1330" i="2" s="1"/>
  <c r="M1294" i="2"/>
  <c r="N1294" i="2" s="1"/>
  <c r="M1343" i="2"/>
  <c r="N1343" i="2" s="1"/>
  <c r="M303" i="2"/>
  <c r="N303" i="2" s="1"/>
  <c r="M339" i="2"/>
  <c r="N339" i="2" s="1"/>
  <c r="M500" i="2"/>
  <c r="N500" i="2" s="1"/>
  <c r="M578" i="2"/>
  <c r="N578" i="2" s="1"/>
  <c r="M626" i="2"/>
  <c r="N626" i="2" s="1"/>
  <c r="M632" i="2"/>
  <c r="N632" i="2" s="1"/>
  <c r="M662" i="2"/>
  <c r="N662" i="2" s="1"/>
  <c r="M836" i="2"/>
  <c r="N836" i="2" s="1"/>
  <c r="M1091" i="2"/>
  <c r="N1091" i="2" s="1"/>
  <c r="M1133" i="2"/>
  <c r="N1133" i="2" s="1"/>
  <c r="M1187" i="2"/>
  <c r="N1187" i="2" s="1"/>
  <c r="M1342" i="2"/>
  <c r="N1342" i="2" s="1"/>
  <c r="M1293" i="2"/>
  <c r="N1293" i="2" s="1"/>
  <c r="M902" i="2"/>
  <c r="N902" i="2" s="1"/>
  <c r="M1332" i="2"/>
  <c r="N1332" i="2" s="1"/>
  <c r="M1236" i="2"/>
  <c r="N1236" i="2" s="1"/>
  <c r="M1331" i="2"/>
  <c r="N1331" i="2" s="1"/>
  <c r="M1282" i="2"/>
  <c r="N1282" i="2" s="1"/>
  <c r="M938" i="2"/>
  <c r="N938" i="2" s="1"/>
  <c r="M991" i="2"/>
  <c r="N991" i="2" s="1"/>
  <c r="M1003" i="2"/>
  <c r="N1003" i="2" s="1"/>
  <c r="M556" i="2"/>
  <c r="N556" i="2" s="1"/>
  <c r="M646" i="2"/>
  <c r="N646" i="2" s="1"/>
  <c r="M664" i="2"/>
  <c r="N664" i="2" s="1"/>
  <c r="M1319" i="2"/>
  <c r="N1319" i="2" s="1"/>
  <c r="M1271" i="2"/>
  <c r="N1271" i="2" s="1"/>
  <c r="M63" i="2"/>
  <c r="N63" i="2" s="1"/>
  <c r="M46" i="2"/>
  <c r="N46" i="2" s="1"/>
  <c r="M129" i="2"/>
  <c r="N129" i="2" s="1"/>
  <c r="M610" i="2"/>
  <c r="N610" i="2" s="1"/>
  <c r="M1318" i="2"/>
  <c r="N1318" i="2" s="1"/>
  <c r="M1270" i="2"/>
  <c r="N1270" i="2" s="1"/>
  <c r="M872" i="2"/>
  <c r="N872" i="2" s="1"/>
  <c r="M286" i="2"/>
  <c r="N286" i="2" s="1"/>
  <c r="M298" i="2"/>
  <c r="N298" i="2" s="1"/>
  <c r="M334" i="2"/>
  <c r="N334" i="2" s="1"/>
  <c r="M711" i="2"/>
  <c r="N711" i="2" s="1"/>
  <c r="M729" i="2"/>
  <c r="N729" i="2" s="1"/>
  <c r="M813" i="2"/>
  <c r="N813" i="2" s="1"/>
  <c r="M106" i="2"/>
  <c r="N106" i="2" s="1"/>
  <c r="M855" i="2"/>
  <c r="N855" i="2" s="1"/>
  <c r="M623" i="2"/>
  <c r="N623" i="2" s="1"/>
  <c r="M755" i="2"/>
  <c r="N755" i="2" s="1"/>
  <c r="M1317" i="2"/>
  <c r="N1317" i="2" s="1"/>
  <c r="M759" i="2"/>
  <c r="N759" i="2" s="1"/>
  <c r="M204" i="2"/>
  <c r="N204" i="2" s="1"/>
  <c r="M473" i="2"/>
  <c r="N473" i="2" s="1"/>
  <c r="M533" i="2"/>
  <c r="N533" i="2" s="1"/>
  <c r="M629" i="2"/>
  <c r="N629" i="2" s="1"/>
  <c r="M1260" i="2"/>
  <c r="N1260" i="2" s="1"/>
  <c r="M1272" i="2"/>
  <c r="N1272" i="2" s="1"/>
  <c r="M1284" i="2"/>
  <c r="N1284" i="2" s="1"/>
  <c r="M1296" i="2"/>
  <c r="N1296" i="2" s="1"/>
  <c r="M1308" i="2"/>
  <c r="N1308" i="2" s="1"/>
  <c r="M1320" i="2"/>
  <c r="N1320" i="2" s="1"/>
  <c r="M1333" i="2"/>
  <c r="N1333" i="2" s="1"/>
  <c r="M1345" i="2"/>
  <c r="N1345" i="2" s="1"/>
  <c r="M1357" i="2"/>
  <c r="N1357" i="2" s="1"/>
  <c r="M1249" i="2"/>
  <c r="N1249" i="2" s="1"/>
  <c r="M1261" i="2"/>
  <c r="N1261" i="2" s="1"/>
  <c r="M1273" i="2"/>
  <c r="N1273" i="2" s="1"/>
  <c r="M1285" i="2"/>
  <c r="N1285" i="2" s="1"/>
  <c r="M1297" i="2"/>
  <c r="N1297" i="2" s="1"/>
  <c r="M1309" i="2"/>
  <c r="N1309" i="2" s="1"/>
  <c r="M1321" i="2"/>
  <c r="N1321" i="2" s="1"/>
  <c r="M1334" i="2"/>
  <c r="N1334" i="2" s="1"/>
  <c r="M1346" i="2"/>
  <c r="N1346" i="2" s="1"/>
  <c r="M1358" i="2"/>
  <c r="N1358" i="2" s="1"/>
  <c r="M1250" i="2"/>
  <c r="N1250" i="2" s="1"/>
  <c r="M1262" i="2"/>
  <c r="N1262" i="2" s="1"/>
  <c r="M1274" i="2"/>
  <c r="N1274" i="2" s="1"/>
  <c r="M1286" i="2"/>
  <c r="N1286" i="2" s="1"/>
  <c r="M1298" i="2"/>
  <c r="N1298" i="2" s="1"/>
  <c r="M1310" i="2"/>
  <c r="N1310" i="2" s="1"/>
  <c r="M1322" i="2"/>
  <c r="N1322" i="2" s="1"/>
  <c r="M1335" i="2"/>
  <c r="N1335" i="2" s="1"/>
  <c r="M1347" i="2"/>
  <c r="N1347" i="2" s="1"/>
  <c r="Z1246" i="2"/>
  <c r="AA1246" i="2" s="1"/>
  <c r="M1251" i="2"/>
  <c r="N1251" i="2" s="1"/>
  <c r="M1263" i="2"/>
  <c r="N1263" i="2" s="1"/>
  <c r="M1275" i="2"/>
  <c r="N1275" i="2" s="1"/>
  <c r="M1287" i="2"/>
  <c r="N1287" i="2" s="1"/>
  <c r="M1299" i="2"/>
  <c r="N1299" i="2" s="1"/>
  <c r="M1311" i="2"/>
  <c r="N1311" i="2" s="1"/>
  <c r="M1324" i="2"/>
  <c r="N1324" i="2" s="1"/>
  <c r="M1336" i="2"/>
  <c r="N1336" i="2" s="1"/>
  <c r="M1348" i="2"/>
  <c r="N1348" i="2" s="1"/>
  <c r="M1252" i="2"/>
  <c r="N1252" i="2" s="1"/>
  <c r="M1264" i="2"/>
  <c r="N1264" i="2" s="1"/>
  <c r="M1276" i="2"/>
  <c r="N1276" i="2" s="1"/>
  <c r="M1288" i="2"/>
  <c r="N1288" i="2" s="1"/>
  <c r="M1300" i="2"/>
  <c r="N1300" i="2" s="1"/>
  <c r="M1312" i="2"/>
  <c r="N1312" i="2" s="1"/>
  <c r="M1325" i="2"/>
  <c r="N1325" i="2" s="1"/>
  <c r="M1337" i="2"/>
  <c r="N1337" i="2" s="1"/>
  <c r="M1349" i="2"/>
  <c r="N1349" i="2" s="1"/>
  <c r="M1253" i="2"/>
  <c r="N1253" i="2" s="1"/>
  <c r="M1265" i="2"/>
  <c r="N1265" i="2" s="1"/>
  <c r="M1277" i="2"/>
  <c r="N1277" i="2" s="1"/>
  <c r="M1289" i="2"/>
  <c r="N1289" i="2" s="1"/>
  <c r="M1301" i="2"/>
  <c r="N1301" i="2" s="1"/>
  <c r="M1313" i="2"/>
  <c r="N1313" i="2" s="1"/>
  <c r="M1326" i="2"/>
  <c r="N1326" i="2" s="1"/>
  <c r="M1338" i="2"/>
  <c r="N1338" i="2" s="1"/>
  <c r="M1350" i="2"/>
  <c r="N1350" i="2" s="1"/>
  <c r="M1254" i="2"/>
  <c r="N1254" i="2" s="1"/>
  <c r="M1266" i="2"/>
  <c r="N1266" i="2" s="1"/>
  <c r="M1278" i="2"/>
  <c r="N1278" i="2" s="1"/>
  <c r="M1290" i="2"/>
  <c r="N1290" i="2" s="1"/>
  <c r="M1302" i="2"/>
  <c r="N1302" i="2" s="1"/>
  <c r="M1314" i="2"/>
  <c r="N1314" i="2" s="1"/>
  <c r="M1327" i="2"/>
  <c r="N1327" i="2" s="1"/>
  <c r="M1339" i="2"/>
  <c r="N1339" i="2" s="1"/>
  <c r="M1351" i="2"/>
  <c r="N1351" i="2" s="1"/>
  <c r="M1255" i="2"/>
  <c r="N1255" i="2" s="1"/>
  <c r="M1267" i="2"/>
  <c r="N1267" i="2" s="1"/>
  <c r="M1279" i="2"/>
  <c r="N1279" i="2" s="1"/>
  <c r="M1291" i="2"/>
  <c r="N1291" i="2" s="1"/>
  <c r="M1303" i="2"/>
  <c r="N1303" i="2" s="1"/>
  <c r="M1315" i="2"/>
  <c r="N1315" i="2" s="1"/>
  <c r="M1328" i="2"/>
  <c r="N1328" i="2" s="1"/>
  <c r="M1340" i="2"/>
  <c r="N1340" i="2" s="1"/>
  <c r="M1352" i="2"/>
  <c r="M1256" i="2"/>
  <c r="N1256" i="2" s="1"/>
  <c r="M1268" i="2"/>
  <c r="N1268" i="2" s="1"/>
  <c r="M1280" i="2"/>
  <c r="N1280" i="2" s="1"/>
  <c r="M1292" i="2"/>
  <c r="N1292" i="2" s="1"/>
  <c r="M1304" i="2"/>
  <c r="N1304" i="2" s="1"/>
  <c r="M1316" i="2"/>
  <c r="N1316" i="2" s="1"/>
  <c r="M1329" i="2"/>
  <c r="N1329" i="2" s="1"/>
  <c r="M1341" i="2"/>
  <c r="N1341" i="2" s="1"/>
  <c r="M1353" i="2"/>
  <c r="N1353" i="2" s="1"/>
  <c r="M1356" i="2"/>
  <c r="N1356" i="2" s="1"/>
  <c r="M1307" i="2"/>
  <c r="N1307" i="2" s="1"/>
  <c r="M1259" i="2"/>
  <c r="N1259" i="2" s="1"/>
  <c r="M654" i="2"/>
  <c r="N654" i="2" s="1"/>
  <c r="M702" i="2"/>
  <c r="N702" i="2" s="1"/>
  <c r="M1355" i="2"/>
  <c r="N1355" i="2" s="1"/>
  <c r="M1306" i="2"/>
  <c r="N1306" i="2" s="1"/>
  <c r="M1258" i="2"/>
  <c r="N1258" i="2" s="1"/>
  <c r="M244" i="2"/>
  <c r="N244" i="2" s="1"/>
  <c r="M280" i="2"/>
  <c r="N280" i="2" s="1"/>
  <c r="M412" i="2"/>
  <c r="N412" i="2" s="1"/>
  <c r="M555" i="2"/>
  <c r="N555" i="2" s="1"/>
  <c r="M627" i="2"/>
  <c r="N627" i="2" s="1"/>
  <c r="M645" i="2"/>
  <c r="N645" i="2" s="1"/>
  <c r="M687" i="2"/>
  <c r="N687" i="2" s="1"/>
  <c r="M801" i="2"/>
  <c r="N801" i="2" s="1"/>
  <c r="M1014" i="2"/>
  <c r="N1014" i="2" s="1"/>
  <c r="M1122" i="2"/>
  <c r="N1122" i="2" s="1"/>
  <c r="M76" i="2"/>
  <c r="N76" i="2" s="1"/>
  <c r="M30" i="2"/>
  <c r="N30" i="2" s="1"/>
  <c r="M300" i="2"/>
  <c r="N300" i="2" s="1"/>
  <c r="M312" i="2"/>
  <c r="N312" i="2" s="1"/>
  <c r="M31" i="2"/>
  <c r="N31" i="2" s="1"/>
  <c r="M313" i="2"/>
  <c r="N313" i="2" s="1"/>
  <c r="M325" i="2"/>
  <c r="N325" i="2" s="1"/>
  <c r="M564" i="2"/>
  <c r="N564" i="2" s="1"/>
  <c r="M606" i="2"/>
  <c r="N606" i="2" s="1"/>
  <c r="M1354" i="2"/>
  <c r="N1354" i="2" s="1"/>
  <c r="M1305" i="2"/>
  <c r="N1305" i="2" s="1"/>
  <c r="M1257" i="2"/>
  <c r="N1257" i="2" s="1"/>
  <c r="M965" i="2"/>
  <c r="N965" i="2" s="1"/>
  <c r="M1138" i="2"/>
  <c r="N1138" i="2" s="1"/>
  <c r="M1168" i="2"/>
  <c r="N1168" i="2" s="1"/>
  <c r="M1180" i="2"/>
  <c r="N1180" i="2" s="1"/>
  <c r="M1186" i="2"/>
  <c r="N1186" i="2" s="1"/>
  <c r="M1344" i="2"/>
  <c r="N1344" i="2" s="1"/>
  <c r="M1295" i="2"/>
  <c r="N1295" i="2" s="1"/>
  <c r="M748" i="2"/>
  <c r="N748" i="2" s="1"/>
  <c r="M754" i="2"/>
  <c r="N754" i="2" s="1"/>
  <c r="M760" i="2"/>
  <c r="N760" i="2" s="1"/>
  <c r="M766" i="2"/>
  <c r="N766" i="2" s="1"/>
  <c r="M772" i="2"/>
  <c r="N772" i="2" s="1"/>
  <c r="M778" i="2"/>
  <c r="N778" i="2" s="1"/>
  <c r="M784" i="2"/>
  <c r="N784" i="2" s="1"/>
  <c r="M790" i="2"/>
  <c r="N790" i="2" s="1"/>
  <c r="M796" i="2"/>
  <c r="N796" i="2" s="1"/>
  <c r="M802" i="2"/>
  <c r="N802" i="2" s="1"/>
  <c r="M808" i="2"/>
  <c r="N808" i="2" s="1"/>
  <c r="M814" i="2"/>
  <c r="N814" i="2" s="1"/>
  <c r="M820" i="2"/>
  <c r="N820" i="2" s="1"/>
  <c r="M826" i="2"/>
  <c r="N826" i="2" s="1"/>
  <c r="M832" i="2"/>
  <c r="N832" i="2" s="1"/>
  <c r="M838" i="2"/>
  <c r="N838" i="2" s="1"/>
  <c r="M944" i="2"/>
  <c r="N944" i="2" s="1"/>
  <c r="M950" i="2"/>
  <c r="N950" i="2" s="1"/>
  <c r="M956" i="2"/>
  <c r="N956" i="2" s="1"/>
  <c r="M962" i="2"/>
  <c r="N962" i="2" s="1"/>
  <c r="M968" i="2"/>
  <c r="N968" i="2" s="1"/>
  <c r="M1015" i="2"/>
  <c r="N1015" i="2" s="1"/>
  <c r="M1021" i="2"/>
  <c r="N1021" i="2" s="1"/>
  <c r="M1027" i="2"/>
  <c r="N1027" i="2" s="1"/>
  <c r="M1033" i="2"/>
  <c r="N1033" i="2" s="1"/>
  <c r="M1039" i="2"/>
  <c r="N1039" i="2" s="1"/>
  <c r="M1045" i="2"/>
  <c r="N1045" i="2" s="1"/>
  <c r="M1051" i="2"/>
  <c r="N1051" i="2" s="1"/>
  <c r="M1057" i="2"/>
  <c r="N1057" i="2" s="1"/>
  <c r="M1063" i="2"/>
  <c r="N1063" i="2" s="1"/>
  <c r="M1069" i="2"/>
  <c r="N1069" i="2" s="1"/>
  <c r="M1075" i="2"/>
  <c r="N1075" i="2" s="1"/>
  <c r="M1081" i="2"/>
  <c r="N1081" i="2" s="1"/>
  <c r="M1087" i="2"/>
  <c r="N1087" i="2" s="1"/>
  <c r="M1093" i="2"/>
  <c r="N1093" i="2" s="1"/>
  <c r="M1099" i="2"/>
  <c r="N1099" i="2" s="1"/>
  <c r="M1105" i="2"/>
  <c r="N1105" i="2" s="1"/>
  <c r="M1111" i="2"/>
  <c r="N1111" i="2" s="1"/>
  <c r="M1117" i="2"/>
  <c r="N1117" i="2" s="1"/>
  <c r="M1123" i="2"/>
  <c r="N1123" i="2" s="1"/>
  <c r="M1129" i="2"/>
  <c r="N1129" i="2" s="1"/>
  <c r="M1135" i="2"/>
  <c r="N1135" i="2" s="1"/>
  <c r="M1141" i="2"/>
  <c r="N1141" i="2" s="1"/>
  <c r="M1147" i="2"/>
  <c r="N1147" i="2" s="1"/>
  <c r="M1153" i="2"/>
  <c r="N1153" i="2" s="1"/>
  <c r="M1159" i="2"/>
  <c r="N1159" i="2" s="1"/>
  <c r="M1165" i="2"/>
  <c r="N1165" i="2" s="1"/>
  <c r="M1171" i="2"/>
  <c r="N1171" i="2" s="1"/>
  <c r="M1177" i="2"/>
  <c r="N1177" i="2" s="1"/>
  <c r="M1183" i="2"/>
  <c r="N1183" i="2" s="1"/>
  <c r="M1189" i="2"/>
  <c r="N1189" i="2" s="1"/>
  <c r="M1195" i="2"/>
  <c r="N1195" i="2" s="1"/>
  <c r="M1201" i="2"/>
  <c r="N1201" i="2" s="1"/>
  <c r="M1207" i="2"/>
  <c r="N1207" i="2" s="1"/>
  <c r="M1213" i="2"/>
  <c r="N1213" i="2" s="1"/>
  <c r="M1219" i="2"/>
  <c r="N1219" i="2" s="1"/>
  <c r="M1225" i="2"/>
  <c r="N1225" i="2" s="1"/>
  <c r="M1231" i="2"/>
  <c r="N1231" i="2" s="1"/>
  <c r="M1237" i="2"/>
  <c r="N1237" i="2" s="1"/>
  <c r="M1243" i="2"/>
  <c r="N1243" i="2" s="1"/>
  <c r="M6" i="2"/>
  <c r="N6" i="2" s="1"/>
  <c r="M12" i="2"/>
  <c r="N12" i="2" s="1"/>
  <c r="M59" i="2"/>
  <c r="N59" i="2" s="1"/>
  <c r="M65" i="2"/>
  <c r="N65" i="2" s="1"/>
  <c r="M71" i="2"/>
  <c r="N71" i="2" s="1"/>
  <c r="M77" i="2"/>
  <c r="N77" i="2" s="1"/>
  <c r="M83" i="2"/>
  <c r="N83" i="2" s="1"/>
  <c r="M89" i="2"/>
  <c r="N89" i="2" s="1"/>
  <c r="M95" i="2"/>
  <c r="N95" i="2" s="1"/>
  <c r="M101" i="2"/>
  <c r="N101" i="2" s="1"/>
  <c r="M107" i="2"/>
  <c r="N107" i="2" s="1"/>
  <c r="M113" i="2"/>
  <c r="N113" i="2" s="1"/>
  <c r="M198" i="2"/>
  <c r="N198" i="2" s="1"/>
  <c r="M425" i="2"/>
  <c r="N425" i="2" s="1"/>
  <c r="M844" i="2"/>
  <c r="N844" i="2" s="1"/>
  <c r="M850" i="2"/>
  <c r="N850" i="2" s="1"/>
  <c r="M856" i="2"/>
  <c r="N856" i="2" s="1"/>
  <c r="M862" i="2"/>
  <c r="N862" i="2" s="1"/>
  <c r="M868" i="2"/>
  <c r="N868" i="2" s="1"/>
  <c r="M874" i="2"/>
  <c r="N874" i="2" s="1"/>
  <c r="M880" i="2"/>
  <c r="N880" i="2" s="1"/>
  <c r="M886" i="2"/>
  <c r="N886" i="2" s="1"/>
  <c r="M892" i="2"/>
  <c r="N892" i="2" s="1"/>
  <c r="M898" i="2"/>
  <c r="N898" i="2" s="1"/>
  <c r="M904" i="2"/>
  <c r="N904" i="2" s="1"/>
  <c r="M910" i="2"/>
  <c r="N910" i="2" s="1"/>
  <c r="M916" i="2"/>
  <c r="N916" i="2" s="1"/>
  <c r="M922" i="2"/>
  <c r="N922" i="2" s="1"/>
  <c r="M928" i="2"/>
  <c r="N928" i="2" s="1"/>
  <c r="M933" i="2"/>
  <c r="N933" i="2" s="1"/>
  <c r="M939" i="2"/>
  <c r="N939" i="2" s="1"/>
  <c r="M974" i="2"/>
  <c r="N974" i="2" s="1"/>
  <c r="M980" i="2"/>
  <c r="N980" i="2" s="1"/>
  <c r="M986" i="2"/>
  <c r="N986" i="2" s="1"/>
  <c r="M992" i="2"/>
  <c r="N992" i="2" s="1"/>
  <c r="M998" i="2"/>
  <c r="N998" i="2" s="1"/>
  <c r="M1004" i="2"/>
  <c r="N1004" i="2" s="1"/>
  <c r="M1010" i="2"/>
  <c r="N1010" i="2" s="1"/>
  <c r="M779" i="2"/>
  <c r="N779" i="2" s="1"/>
  <c r="M785" i="2"/>
  <c r="N785" i="2" s="1"/>
  <c r="M791" i="2"/>
  <c r="N791" i="2" s="1"/>
  <c r="M797" i="2"/>
  <c r="N797" i="2" s="1"/>
  <c r="M803" i="2"/>
  <c r="N803" i="2" s="1"/>
  <c r="M809" i="2"/>
  <c r="N809" i="2" s="1"/>
  <c r="M815" i="2"/>
  <c r="N815" i="2" s="1"/>
  <c r="M821" i="2"/>
  <c r="N821" i="2" s="1"/>
  <c r="M827" i="2"/>
  <c r="N827" i="2" s="1"/>
  <c r="M833" i="2"/>
  <c r="N833" i="2" s="1"/>
  <c r="M945" i="2"/>
  <c r="N945" i="2" s="1"/>
  <c r="M951" i="2"/>
  <c r="N951" i="2" s="1"/>
  <c r="M957" i="2"/>
  <c r="N957" i="2" s="1"/>
  <c r="M963" i="2"/>
  <c r="N963" i="2" s="1"/>
  <c r="M969" i="2"/>
  <c r="N969" i="2" s="1"/>
  <c r="M1016" i="2"/>
  <c r="N1016" i="2" s="1"/>
  <c r="M1022" i="2"/>
  <c r="N1022" i="2" s="1"/>
  <c r="M1028" i="2"/>
  <c r="N1028" i="2" s="1"/>
  <c r="M1034" i="2"/>
  <c r="N1034" i="2" s="1"/>
  <c r="M1040" i="2"/>
  <c r="N1040" i="2" s="1"/>
  <c r="M1046" i="2"/>
  <c r="N1046" i="2" s="1"/>
  <c r="M1052" i="2"/>
  <c r="N1052" i="2" s="1"/>
  <c r="M1058" i="2"/>
  <c r="N1058" i="2" s="1"/>
  <c r="M1064" i="2"/>
  <c r="N1064" i="2" s="1"/>
  <c r="M1070" i="2"/>
  <c r="N1070" i="2" s="1"/>
  <c r="M1076" i="2"/>
  <c r="N1076" i="2" s="1"/>
  <c r="M1082" i="2"/>
  <c r="N1082" i="2" s="1"/>
  <c r="M1088" i="2"/>
  <c r="N1088" i="2" s="1"/>
  <c r="M1094" i="2"/>
  <c r="N1094" i="2" s="1"/>
  <c r="M1100" i="2"/>
  <c r="N1100" i="2" s="1"/>
  <c r="M1106" i="2"/>
  <c r="N1106" i="2" s="1"/>
  <c r="M1112" i="2"/>
  <c r="N1112" i="2" s="1"/>
  <c r="M1118" i="2"/>
  <c r="N1118" i="2" s="1"/>
  <c r="M1124" i="2"/>
  <c r="N1124" i="2" s="1"/>
  <c r="M1130" i="2"/>
  <c r="N1130" i="2" s="1"/>
  <c r="M1136" i="2"/>
  <c r="N1136" i="2" s="1"/>
  <c r="M1142" i="2"/>
  <c r="N1142" i="2" s="1"/>
  <c r="M1148" i="2"/>
  <c r="N1148" i="2" s="1"/>
  <c r="M1154" i="2"/>
  <c r="N1154" i="2" s="1"/>
  <c r="M1160" i="2"/>
  <c r="N1160" i="2" s="1"/>
  <c r="M1166" i="2"/>
  <c r="N1166" i="2" s="1"/>
  <c r="M1172" i="2"/>
  <c r="N1172" i="2" s="1"/>
  <c r="M1178" i="2"/>
  <c r="N1178" i="2" s="1"/>
  <c r="M1184" i="2"/>
  <c r="N1184" i="2" s="1"/>
  <c r="M1190" i="2"/>
  <c r="N1190" i="2" s="1"/>
  <c r="M1196" i="2"/>
  <c r="N1196" i="2" s="1"/>
  <c r="M1202" i="2"/>
  <c r="N1202" i="2" s="1"/>
  <c r="M1208" i="2"/>
  <c r="N1208" i="2" s="1"/>
  <c r="M1214" i="2"/>
  <c r="N1214" i="2" s="1"/>
  <c r="M1220" i="2"/>
  <c r="N1220" i="2" s="1"/>
  <c r="M1226" i="2"/>
  <c r="N1226" i="2" s="1"/>
  <c r="M1232" i="2"/>
  <c r="N1232" i="2" s="1"/>
  <c r="M1238" i="2"/>
  <c r="N1238" i="2" s="1"/>
  <c r="M1244" i="2"/>
  <c r="N1244" i="2" s="1"/>
  <c r="M8" i="2"/>
  <c r="N8" i="2" s="1"/>
  <c r="M49" i="2"/>
  <c r="N49" i="2" s="1"/>
  <c r="M60" i="2"/>
  <c r="N60" i="2" s="1"/>
  <c r="M66" i="2"/>
  <c r="N66" i="2" s="1"/>
  <c r="M72" i="2"/>
  <c r="N72" i="2" s="1"/>
  <c r="M78" i="2"/>
  <c r="N78" i="2" s="1"/>
  <c r="M84" i="2"/>
  <c r="N84" i="2" s="1"/>
  <c r="M90" i="2"/>
  <c r="N90" i="2" s="1"/>
  <c r="M96" i="2"/>
  <c r="N96" i="2" s="1"/>
  <c r="M102" i="2"/>
  <c r="N102" i="2" s="1"/>
  <c r="M108" i="2"/>
  <c r="N108" i="2" s="1"/>
  <c r="M114" i="2"/>
  <c r="N114" i="2" s="1"/>
  <c r="M148" i="2"/>
  <c r="N148" i="2" s="1"/>
  <c r="M153" i="2"/>
  <c r="N153" i="2" s="1"/>
  <c r="M199" i="2"/>
  <c r="N199" i="2" s="1"/>
  <c r="M426" i="2"/>
  <c r="N426" i="2" s="1"/>
  <c r="M839" i="2"/>
  <c r="N839" i="2" s="1"/>
  <c r="M845" i="2"/>
  <c r="N845" i="2" s="1"/>
  <c r="M851" i="2"/>
  <c r="N851" i="2" s="1"/>
  <c r="M857" i="2"/>
  <c r="N857" i="2" s="1"/>
  <c r="M863" i="2"/>
  <c r="N863" i="2" s="1"/>
  <c r="M869" i="2"/>
  <c r="N869" i="2" s="1"/>
  <c r="M875" i="2"/>
  <c r="N875" i="2" s="1"/>
  <c r="M881" i="2"/>
  <c r="N881" i="2" s="1"/>
  <c r="M887" i="2"/>
  <c r="N887" i="2" s="1"/>
  <c r="M893" i="2"/>
  <c r="N893" i="2" s="1"/>
  <c r="M899" i="2"/>
  <c r="N899" i="2" s="1"/>
  <c r="M905" i="2"/>
  <c r="N905" i="2" s="1"/>
  <c r="M911" i="2"/>
  <c r="N911" i="2" s="1"/>
  <c r="M917" i="2"/>
  <c r="N917" i="2" s="1"/>
  <c r="M923" i="2"/>
  <c r="N923" i="2" s="1"/>
  <c r="M929" i="2"/>
  <c r="N929" i="2" s="1"/>
  <c r="M934" i="2"/>
  <c r="N934" i="2" s="1"/>
  <c r="M940" i="2"/>
  <c r="N940" i="2" s="1"/>
  <c r="M975" i="2"/>
  <c r="N975" i="2" s="1"/>
  <c r="M981" i="2"/>
  <c r="N981" i="2" s="1"/>
  <c r="M987" i="2"/>
  <c r="N987" i="2" s="1"/>
  <c r="M993" i="2"/>
  <c r="N993" i="2" s="1"/>
  <c r="M999" i="2"/>
  <c r="N999" i="2" s="1"/>
  <c r="M1005" i="2"/>
  <c r="N1005" i="2" s="1"/>
  <c r="M708" i="2"/>
  <c r="N708" i="2" s="1"/>
  <c r="M714" i="2"/>
  <c r="N714" i="2" s="1"/>
  <c r="M720" i="2"/>
  <c r="N720" i="2" s="1"/>
  <c r="M726" i="2"/>
  <c r="N726" i="2" s="1"/>
  <c r="M732" i="2"/>
  <c r="N732" i="2" s="1"/>
  <c r="M738" i="2"/>
  <c r="N738" i="2" s="1"/>
  <c r="M744" i="2"/>
  <c r="N744" i="2" s="1"/>
  <c r="M750" i="2"/>
  <c r="N750" i="2" s="1"/>
  <c r="M756" i="2"/>
  <c r="N756" i="2" s="1"/>
  <c r="M762" i="2"/>
  <c r="N762" i="2" s="1"/>
  <c r="M768" i="2"/>
  <c r="N768" i="2" s="1"/>
  <c r="M774" i="2"/>
  <c r="N774" i="2" s="1"/>
  <c r="M780" i="2"/>
  <c r="N780" i="2" s="1"/>
  <c r="M786" i="2"/>
  <c r="N786" i="2" s="1"/>
  <c r="M792" i="2"/>
  <c r="N792" i="2" s="1"/>
  <c r="M798" i="2"/>
  <c r="N798" i="2" s="1"/>
  <c r="M804" i="2"/>
  <c r="N804" i="2" s="1"/>
  <c r="M810" i="2"/>
  <c r="N810" i="2" s="1"/>
  <c r="M816" i="2"/>
  <c r="N816" i="2" s="1"/>
  <c r="M822" i="2"/>
  <c r="N822" i="2" s="1"/>
  <c r="M828" i="2"/>
  <c r="N828" i="2" s="1"/>
  <c r="M834" i="2"/>
  <c r="N834" i="2" s="1"/>
  <c r="M946" i="2"/>
  <c r="N946" i="2" s="1"/>
  <c r="M952" i="2"/>
  <c r="N952" i="2" s="1"/>
  <c r="M958" i="2"/>
  <c r="N958" i="2" s="1"/>
  <c r="M964" i="2"/>
  <c r="N964" i="2" s="1"/>
  <c r="M1011" i="2"/>
  <c r="N1011" i="2" s="1"/>
  <c r="M1017" i="2"/>
  <c r="N1017" i="2" s="1"/>
  <c r="M1023" i="2"/>
  <c r="N1023" i="2" s="1"/>
  <c r="M1029" i="2"/>
  <c r="N1029" i="2" s="1"/>
  <c r="M1035" i="2"/>
  <c r="N1035" i="2" s="1"/>
  <c r="M1041" i="2"/>
  <c r="N1041" i="2" s="1"/>
  <c r="M1047" i="2"/>
  <c r="N1047" i="2" s="1"/>
  <c r="M1053" i="2"/>
  <c r="N1053" i="2" s="1"/>
  <c r="M1059" i="2"/>
  <c r="N1059" i="2" s="1"/>
  <c r="M1065" i="2"/>
  <c r="N1065" i="2" s="1"/>
  <c r="M1071" i="2"/>
  <c r="N1071" i="2" s="1"/>
  <c r="M1077" i="2"/>
  <c r="N1077" i="2" s="1"/>
  <c r="M1083" i="2"/>
  <c r="N1083" i="2" s="1"/>
  <c r="M1089" i="2"/>
  <c r="N1089" i="2" s="1"/>
  <c r="M1095" i="2"/>
  <c r="N1095" i="2" s="1"/>
  <c r="M1101" i="2"/>
  <c r="N1101" i="2" s="1"/>
  <c r="M1107" i="2"/>
  <c r="N1107" i="2" s="1"/>
  <c r="M1113" i="2"/>
  <c r="N1113" i="2" s="1"/>
  <c r="M1119" i="2"/>
  <c r="N1119" i="2" s="1"/>
  <c r="M1125" i="2"/>
  <c r="N1125" i="2" s="1"/>
  <c r="M1131" i="2"/>
  <c r="N1131" i="2" s="1"/>
  <c r="M1137" i="2"/>
  <c r="N1137" i="2" s="1"/>
  <c r="M1143" i="2"/>
  <c r="N1143" i="2" s="1"/>
  <c r="M1149" i="2"/>
  <c r="N1149" i="2" s="1"/>
  <c r="M1155" i="2"/>
  <c r="N1155" i="2" s="1"/>
  <c r="M1161" i="2"/>
  <c r="N1161" i="2" s="1"/>
  <c r="M1167" i="2"/>
  <c r="N1167" i="2" s="1"/>
  <c r="M1173" i="2"/>
  <c r="N1173" i="2" s="1"/>
  <c r="M1179" i="2"/>
  <c r="N1179" i="2" s="1"/>
  <c r="M1185" i="2"/>
  <c r="N1185" i="2" s="1"/>
  <c r="M1191" i="2"/>
  <c r="N1191" i="2" s="1"/>
  <c r="M1197" i="2"/>
  <c r="N1197" i="2" s="1"/>
  <c r="M1203" i="2"/>
  <c r="N1203" i="2" s="1"/>
  <c r="M1209" i="2"/>
  <c r="N1209" i="2" s="1"/>
  <c r="M1215" i="2"/>
  <c r="N1215" i="2" s="1"/>
  <c r="M1221" i="2"/>
  <c r="N1221" i="2" s="1"/>
  <c r="M1227" i="2"/>
  <c r="N1227" i="2" s="1"/>
  <c r="M1233" i="2"/>
  <c r="N1233" i="2" s="1"/>
  <c r="M1239" i="2"/>
  <c r="N1239" i="2" s="1"/>
  <c r="M1245" i="2"/>
  <c r="N1245" i="2" s="1"/>
  <c r="M67" i="2"/>
  <c r="N67" i="2" s="1"/>
  <c r="M73" i="2"/>
  <c r="N73" i="2" s="1"/>
  <c r="M79" i="2"/>
  <c r="N79" i="2" s="1"/>
  <c r="M85" i="2"/>
  <c r="N85" i="2" s="1"/>
  <c r="M91" i="2"/>
  <c r="N91" i="2" s="1"/>
  <c r="M97" i="2"/>
  <c r="N97" i="2" s="1"/>
  <c r="M103" i="2"/>
  <c r="N103" i="2" s="1"/>
  <c r="M109" i="2"/>
  <c r="N109" i="2" s="1"/>
  <c r="M115" i="2"/>
  <c r="N115" i="2" s="1"/>
  <c r="M144" i="2"/>
  <c r="N144" i="2" s="1"/>
  <c r="M149" i="2"/>
  <c r="N149" i="2" s="1"/>
  <c r="M154" i="2"/>
  <c r="N154" i="2" s="1"/>
  <c r="M177" i="2"/>
  <c r="N177" i="2" s="1"/>
  <c r="M200" i="2"/>
  <c r="N200" i="2" s="1"/>
  <c r="M421" i="2"/>
  <c r="N421" i="2" s="1"/>
  <c r="M427" i="2"/>
  <c r="N427" i="2" s="1"/>
  <c r="M840" i="2"/>
  <c r="N840" i="2" s="1"/>
  <c r="M846" i="2"/>
  <c r="N846" i="2" s="1"/>
  <c r="M852" i="2"/>
  <c r="N852" i="2" s="1"/>
  <c r="M858" i="2"/>
  <c r="N858" i="2" s="1"/>
  <c r="M864" i="2"/>
  <c r="N864" i="2" s="1"/>
  <c r="M870" i="2"/>
  <c r="N870" i="2" s="1"/>
  <c r="M876" i="2"/>
  <c r="N876" i="2" s="1"/>
  <c r="M882" i="2"/>
  <c r="N882" i="2" s="1"/>
  <c r="M888" i="2"/>
  <c r="N888" i="2" s="1"/>
  <c r="M894" i="2"/>
  <c r="N894" i="2" s="1"/>
  <c r="M900" i="2"/>
  <c r="N900" i="2" s="1"/>
  <c r="M906" i="2"/>
  <c r="N906" i="2" s="1"/>
  <c r="M912" i="2"/>
  <c r="N912" i="2" s="1"/>
  <c r="M918" i="2"/>
  <c r="N918" i="2" s="1"/>
  <c r="M924" i="2"/>
  <c r="N924" i="2" s="1"/>
  <c r="M935" i="2"/>
  <c r="N935" i="2" s="1"/>
  <c r="M941" i="2"/>
  <c r="N941" i="2" s="1"/>
  <c r="M970" i="2"/>
  <c r="N970" i="2" s="1"/>
  <c r="M976" i="2"/>
  <c r="N976" i="2" s="1"/>
  <c r="M982" i="2"/>
  <c r="N982" i="2" s="1"/>
  <c r="M988" i="2"/>
  <c r="N988" i="2" s="1"/>
  <c r="M994" i="2"/>
  <c r="N994" i="2" s="1"/>
  <c r="M1000" i="2"/>
  <c r="N1000" i="2" s="1"/>
  <c r="M1006" i="2"/>
  <c r="N1006" i="2" s="1"/>
</calcChain>
</file>

<file path=xl/sharedStrings.xml><?xml version="1.0" encoding="utf-8"?>
<sst xmlns="http://schemas.openxmlformats.org/spreadsheetml/2006/main" count="103585" uniqueCount="28166">
  <si>
    <t>LIÊN HIỆP HỢP TÁC XÃ THƯƠNG MẠI TP.HỒ CHÍ MINH</t>
  </si>
  <si>
    <t>STT</t>
  </si>
  <si>
    <t>SỐ HÓA ĐƠN LH</t>
  </si>
  <si>
    <t>HÓA ĐƠN NCC</t>
  </si>
  <si>
    <t>CHIẾT KHẤU</t>
  </si>
  <si>
    <t>THANH TOÁN</t>
  </si>
  <si>
    <t>COOP</t>
  </si>
  <si>
    <t>HÓA ĐƠN</t>
  </si>
  <si>
    <t>NGÀY</t>
  </si>
  <si>
    <t>DIỄN GIẢI</t>
  </si>
  <si>
    <t>TRỊ GIÁ</t>
  </si>
  <si>
    <t>TỈ LỆ</t>
  </si>
  <si>
    <t>THÀNH TIỀN</t>
  </si>
  <si>
    <t>TIỀN</t>
  </si>
  <si>
    <t>197-SIPI-122022-1072989</t>
  </si>
  <si>
    <r>
      <t>'</t>
    </r>
    <r>
      <rPr>
        <sz val="10"/>
        <color rgb="FF000000"/>
        <rFont val="Arial"/>
        <family val="2"/>
      </rPr>
      <t>P0055083</t>
    </r>
  </si>
  <si>
    <t>1C22TNT|GAMUOI</t>
  </si>
  <si>
    <t>10.5%-VAT 8</t>
  </si>
  <si>
    <t>CN LIEN HIEP HTX TM TP HCM – CO.OPMART CAO LANH</t>
  </si>
  <si>
    <r>
      <t>'</t>
    </r>
    <r>
      <rPr>
        <sz val="10"/>
        <color rgb="FF000000"/>
        <rFont val="Arial"/>
        <family val="2"/>
      </rPr>
      <t>P0053847</t>
    </r>
  </si>
  <si>
    <r>
      <t>'</t>
    </r>
    <r>
      <rPr>
        <sz val="10"/>
        <color rgb="FF000000"/>
        <rFont val="Arial"/>
        <family val="2"/>
      </rPr>
      <t>P0057443</t>
    </r>
  </si>
  <si>
    <r>
      <t>'</t>
    </r>
    <r>
      <rPr>
        <sz val="10"/>
        <color rgb="FF000000"/>
        <rFont val="Arial"/>
        <family val="2"/>
      </rPr>
      <t>P0055857</t>
    </r>
  </si>
  <si>
    <r>
      <t>'</t>
    </r>
    <r>
      <rPr>
        <sz val="10"/>
        <color rgb="FF000000"/>
        <rFont val="Arial"/>
        <family val="2"/>
      </rPr>
      <t>P0056674</t>
    </r>
  </si>
  <si>
    <t>197-SIPI-R-122022-1072989</t>
  </si>
  <si>
    <r>
      <t>'</t>
    </r>
    <r>
      <rPr>
        <sz val="10"/>
        <color rgb="FF000000"/>
        <rFont val="Arial"/>
        <family val="2"/>
      </rPr>
      <t>1084</t>
    </r>
  </si>
  <si>
    <t>1K22TBA|TPCN - RTV1627569</t>
  </si>
  <si>
    <t>199-SIPI-122022-1080216</t>
  </si>
  <si>
    <r>
      <t>'</t>
    </r>
    <r>
      <rPr>
        <sz val="10"/>
        <color rgb="FF000000"/>
        <rFont val="Arial"/>
        <family val="2"/>
      </rPr>
      <t>a0055474</t>
    </r>
  </si>
  <si>
    <t>CN LIEN HIEP HTX TM TP HCM – CO.OPMART BEN TRE</t>
  </si>
  <si>
    <r>
      <t>'</t>
    </r>
    <r>
      <rPr>
        <sz val="10"/>
        <color rgb="FF000000"/>
        <rFont val="Arial"/>
        <family val="2"/>
      </rPr>
      <t>a0054543</t>
    </r>
  </si>
  <si>
    <t>1C22TNT|CHANGIOHEOMUOI</t>
  </si>
  <si>
    <r>
      <t>'</t>
    </r>
    <r>
      <rPr>
        <sz val="10"/>
        <color rgb="FF000000"/>
        <rFont val="Arial"/>
        <family val="2"/>
      </rPr>
      <t>a0056266</t>
    </r>
  </si>
  <si>
    <r>
      <t>'</t>
    </r>
    <r>
      <rPr>
        <sz val="10"/>
        <color rgb="FF000000"/>
        <rFont val="Arial"/>
        <family val="2"/>
      </rPr>
      <t>a0057085</t>
    </r>
  </si>
  <si>
    <t>200-SIPI-122022-1076324</t>
  </si>
  <si>
    <r>
      <t>'</t>
    </r>
    <r>
      <rPr>
        <sz val="10"/>
        <color rgb="FF000000"/>
        <rFont val="Arial"/>
        <family val="2"/>
      </rPr>
      <t>A0055395</t>
    </r>
  </si>
  <si>
    <t>CTY TNHH MTV SÀI GÒN CO.OP - BÌNH ĐỊNH</t>
  </si>
  <si>
    <r>
      <t>'</t>
    </r>
    <r>
      <rPr>
        <sz val="10"/>
        <color rgb="FF000000"/>
        <rFont val="Arial"/>
        <family val="2"/>
      </rPr>
      <t>A0056171</t>
    </r>
  </si>
  <si>
    <r>
      <t>'</t>
    </r>
    <r>
      <rPr>
        <sz val="10"/>
        <color rgb="FF000000"/>
        <rFont val="Arial"/>
        <family val="2"/>
      </rPr>
      <t>A0056168</t>
    </r>
  </si>
  <si>
    <r>
      <t>'</t>
    </r>
    <r>
      <rPr>
        <sz val="10"/>
        <color rgb="FF000000"/>
        <rFont val="Arial"/>
        <family val="2"/>
      </rPr>
      <t>A0057010</t>
    </r>
  </si>
  <si>
    <r>
      <t>'</t>
    </r>
    <r>
      <rPr>
        <sz val="10"/>
        <color rgb="FF000000"/>
        <rFont val="Arial"/>
        <family val="2"/>
      </rPr>
      <t>A0054450</t>
    </r>
  </si>
  <si>
    <r>
      <t>'</t>
    </r>
    <r>
      <rPr>
        <sz val="10"/>
        <color rgb="FF000000"/>
        <rFont val="Arial"/>
        <family val="2"/>
      </rPr>
      <t>A0055396</t>
    </r>
  </si>
  <si>
    <r>
      <t>'</t>
    </r>
    <r>
      <rPr>
        <sz val="10"/>
        <color rgb="FF000000"/>
        <rFont val="Arial"/>
        <family val="2"/>
      </rPr>
      <t>A0054457</t>
    </r>
  </si>
  <si>
    <t>200-SIPI-R-122022-1076324</t>
  </si>
  <si>
    <r>
      <t>'</t>
    </r>
    <r>
      <rPr>
        <sz val="10"/>
        <color rgb="FF000000"/>
        <rFont val="Arial"/>
        <family val="2"/>
      </rPr>
      <t>1033</t>
    </r>
  </si>
  <si>
    <t>1K22TBC|VAT8|GIO - RTV1633981</t>
  </si>
  <si>
    <t>299-SIPI-062022-1256333</t>
  </si>
  <si>
    <r>
      <t>'</t>
    </r>
    <r>
      <rPr>
        <sz val="10"/>
        <color rgb="FF000000"/>
        <rFont val="Arial"/>
        <family val="2"/>
      </rPr>
      <t>22-b0020619</t>
    </r>
  </si>
  <si>
    <t>HHCL</t>
  </si>
  <si>
    <t>CTY TNHH MTV THỰC PHẨM SÀI GÒN CO.OP</t>
  </si>
  <si>
    <t>299-SIPI-062022-1257505</t>
  </si>
  <si>
    <r>
      <t>'</t>
    </r>
    <r>
      <rPr>
        <sz val="10"/>
        <color rgb="FF000000"/>
        <rFont val="Arial"/>
        <family val="2"/>
      </rPr>
      <t>22-B15237</t>
    </r>
  </si>
  <si>
    <r>
      <t>'</t>
    </r>
    <r>
      <rPr>
        <sz val="10"/>
        <color rgb="FF000000"/>
        <rFont val="Arial"/>
        <family val="2"/>
      </rPr>
      <t>22-B18023</t>
    </r>
  </si>
  <si>
    <t>299-SIPI-062022-1258112</t>
  </si>
  <si>
    <r>
      <t>'</t>
    </r>
    <r>
      <rPr>
        <sz val="10"/>
        <color rgb="FF000000"/>
        <rFont val="Arial"/>
        <family val="2"/>
      </rPr>
      <t>22-B17692</t>
    </r>
  </si>
  <si>
    <r>
      <t>'</t>
    </r>
    <r>
      <rPr>
        <sz val="10"/>
        <color rgb="FF000000"/>
        <rFont val="Arial"/>
        <family val="2"/>
      </rPr>
      <t>22-B21019</t>
    </r>
  </si>
  <si>
    <r>
      <t>'</t>
    </r>
    <r>
      <rPr>
        <sz val="10"/>
        <color rgb="FF000000"/>
        <rFont val="Arial"/>
        <family val="2"/>
      </rPr>
      <t>22-B19636</t>
    </r>
  </si>
  <si>
    <t>299-SIPI-062022-1258719</t>
  </si>
  <si>
    <r>
      <t>'</t>
    </r>
    <r>
      <rPr>
        <sz val="10"/>
        <color rgb="FF000000"/>
        <rFont val="Arial"/>
        <family val="2"/>
      </rPr>
      <t>22-B0021763</t>
    </r>
  </si>
  <si>
    <r>
      <t>'</t>
    </r>
    <r>
      <rPr>
        <sz val="10"/>
        <color rgb="FF000000"/>
        <rFont val="Arial"/>
        <family val="2"/>
      </rPr>
      <t>22-B0018147</t>
    </r>
  </si>
  <si>
    <t>299-SIPI-062022-1259574</t>
  </si>
  <si>
    <r>
      <t>'</t>
    </r>
    <r>
      <rPr>
        <sz val="10"/>
        <color rgb="FF000000"/>
        <rFont val="Arial"/>
        <family val="2"/>
      </rPr>
      <t>22-B15847</t>
    </r>
  </si>
  <si>
    <r>
      <t>'</t>
    </r>
    <r>
      <rPr>
        <sz val="10"/>
        <color rgb="FF000000"/>
        <rFont val="Arial"/>
        <family val="2"/>
      </rPr>
      <t>22-B19769</t>
    </r>
  </si>
  <si>
    <t>299-SIPI-072022-1256223</t>
  </si>
  <si>
    <r>
      <t>'</t>
    </r>
    <r>
      <rPr>
        <sz val="10"/>
        <color rgb="FF000000"/>
        <rFont val="Arial"/>
        <family val="2"/>
      </rPr>
      <t>22-b0021936</t>
    </r>
  </si>
  <si>
    <t>299-SIPI-072022-1256333</t>
  </si>
  <si>
    <r>
      <t>'</t>
    </r>
    <r>
      <rPr>
        <sz val="10"/>
        <color rgb="FF000000"/>
        <rFont val="Arial"/>
        <family val="2"/>
      </rPr>
      <t>22-b0027251</t>
    </r>
  </si>
  <si>
    <t>HHCLTA</t>
  </si>
  <si>
    <r>
      <t>'</t>
    </r>
    <r>
      <rPr>
        <sz val="10"/>
        <color rgb="FF000000"/>
        <rFont val="Arial"/>
        <family val="2"/>
      </rPr>
      <t>22-b0028958</t>
    </r>
  </si>
  <si>
    <t>299-SIPI-072022-1256961</t>
  </si>
  <si>
    <r>
      <t>'</t>
    </r>
    <r>
      <rPr>
        <sz val="10"/>
        <color rgb="FF000000"/>
        <rFont val="Arial"/>
        <family val="2"/>
      </rPr>
      <t>22-B26144</t>
    </r>
  </si>
  <si>
    <t>299-SIPI-072022-1257263</t>
  </si>
  <si>
    <r>
      <t>'</t>
    </r>
    <r>
      <rPr>
        <sz val="10"/>
        <color rgb="FF000000"/>
        <rFont val="Arial"/>
        <family val="2"/>
      </rPr>
      <t>22-B27781</t>
    </r>
  </si>
  <si>
    <r>
      <t>'</t>
    </r>
    <r>
      <rPr>
        <sz val="10"/>
        <color rgb="FF000000"/>
        <rFont val="Arial"/>
        <family val="2"/>
      </rPr>
      <t>22-B24287</t>
    </r>
  </si>
  <si>
    <t>299-SIPI-072022-1258112</t>
  </si>
  <si>
    <r>
      <t>'</t>
    </r>
    <r>
      <rPr>
        <sz val="10"/>
        <color rgb="FF000000"/>
        <rFont val="Arial"/>
        <family val="2"/>
      </rPr>
      <t>22-B23480</t>
    </r>
  </si>
  <si>
    <r>
      <t>'</t>
    </r>
    <r>
      <rPr>
        <sz val="10"/>
        <color rgb="FF000000"/>
        <rFont val="Arial"/>
        <family val="2"/>
      </rPr>
      <t>22-B26143</t>
    </r>
  </si>
  <si>
    <t>299-SIPI-072022-1258719</t>
  </si>
  <si>
    <r>
      <t>'</t>
    </r>
    <r>
      <rPr>
        <sz val="10"/>
        <color rgb="FF000000"/>
        <rFont val="Arial"/>
        <family val="2"/>
      </rPr>
      <t>22-B0026165</t>
    </r>
  </si>
  <si>
    <t>299-SIPI-082022-1256223</t>
  </si>
  <si>
    <r>
      <t>'</t>
    </r>
    <r>
      <rPr>
        <sz val="10"/>
        <color rgb="FF000000"/>
        <rFont val="Arial"/>
        <family val="2"/>
      </rPr>
      <t>22-b0034301</t>
    </r>
  </si>
  <si>
    <t>HHCLQQ</t>
  </si>
  <si>
    <r>
      <t>'</t>
    </r>
    <r>
      <rPr>
        <sz val="10"/>
        <color rgb="FF000000"/>
        <rFont val="Arial"/>
        <family val="2"/>
      </rPr>
      <t>22-b0036295</t>
    </r>
  </si>
  <si>
    <t>299-SIPI-082022-1256961</t>
  </si>
  <si>
    <r>
      <t>'</t>
    </r>
    <r>
      <rPr>
        <sz val="10"/>
        <color rgb="FF000000"/>
        <rFont val="Arial"/>
        <family val="2"/>
      </rPr>
      <t>22-B33918</t>
    </r>
  </si>
  <si>
    <r>
      <t>'</t>
    </r>
    <r>
      <rPr>
        <sz val="10"/>
        <color rgb="FF000000"/>
        <rFont val="Arial"/>
        <family val="2"/>
      </rPr>
      <t>22-B29206</t>
    </r>
  </si>
  <si>
    <t>299-SIPI-082022-1257263</t>
  </si>
  <si>
    <r>
      <t>'</t>
    </r>
    <r>
      <rPr>
        <sz val="10"/>
        <color rgb="FF000000"/>
        <rFont val="Arial"/>
        <family val="2"/>
      </rPr>
      <t>22-B36455</t>
    </r>
  </si>
  <si>
    <t>299-SIPI-082022-1258112</t>
  </si>
  <si>
    <r>
      <t>'</t>
    </r>
    <r>
      <rPr>
        <sz val="10"/>
        <color rgb="FF000000"/>
        <rFont val="Arial"/>
        <family val="2"/>
      </rPr>
      <t>22-B29137</t>
    </r>
  </si>
  <si>
    <r>
      <t>'</t>
    </r>
    <r>
      <rPr>
        <sz val="10"/>
        <color rgb="FF000000"/>
        <rFont val="Arial"/>
        <family val="2"/>
      </rPr>
      <t>22-B36269</t>
    </r>
  </si>
  <si>
    <r>
      <t>'</t>
    </r>
    <r>
      <rPr>
        <sz val="10"/>
        <color rgb="FF000000"/>
        <rFont val="Arial"/>
        <family val="2"/>
      </rPr>
      <t>22-B30494</t>
    </r>
  </si>
  <si>
    <t>299-SIPI-082022-1258719</t>
  </si>
  <si>
    <r>
      <t>'</t>
    </r>
    <r>
      <rPr>
        <sz val="10"/>
        <color rgb="FF000000"/>
        <rFont val="Arial"/>
        <family val="2"/>
      </rPr>
      <t>22-B0029506</t>
    </r>
  </si>
  <si>
    <r>
      <t>'</t>
    </r>
    <r>
      <rPr>
        <sz val="10"/>
        <color rgb="FF000000"/>
        <rFont val="Arial"/>
        <family val="2"/>
      </rPr>
      <t>22-B0036075</t>
    </r>
  </si>
  <si>
    <t>299-SIPI-082022-1259194</t>
  </si>
  <si>
    <r>
      <t>'</t>
    </r>
    <r>
      <rPr>
        <sz val="10"/>
        <color rgb="FF000000"/>
        <rFont val="Arial"/>
        <family val="2"/>
      </rPr>
      <t>22-b0029657</t>
    </r>
  </si>
  <si>
    <t>HHCL28</t>
  </si>
  <si>
    <t>299-SIPI-092022-1256223</t>
  </si>
  <si>
    <r>
      <t>'</t>
    </r>
    <r>
      <rPr>
        <sz val="10"/>
        <color rgb="FF000000"/>
        <rFont val="Arial"/>
        <family val="2"/>
      </rPr>
      <t>22-b0041354</t>
    </r>
  </si>
  <si>
    <r>
      <t>'</t>
    </r>
    <r>
      <rPr>
        <sz val="10"/>
        <color rgb="FF000000"/>
        <rFont val="Arial"/>
        <family val="2"/>
      </rPr>
      <t>22-b0040170</t>
    </r>
  </si>
  <si>
    <t>299-SIPI-092022-1256961</t>
  </si>
  <si>
    <r>
      <t>'</t>
    </r>
    <r>
      <rPr>
        <sz val="10"/>
        <color rgb="FF000000"/>
        <rFont val="Arial"/>
        <family val="2"/>
      </rPr>
      <t>22-B37176</t>
    </r>
  </si>
  <si>
    <r>
      <t>'</t>
    </r>
    <r>
      <rPr>
        <sz val="10"/>
        <color rgb="FF000000"/>
        <rFont val="Arial"/>
        <family val="2"/>
      </rPr>
      <t>22-B42364</t>
    </r>
  </si>
  <si>
    <t>299-SIPI-092022-1257263</t>
  </si>
  <si>
    <r>
      <t>'</t>
    </r>
    <r>
      <rPr>
        <sz val="10"/>
        <color rgb="FF000000"/>
        <rFont val="Arial"/>
        <family val="2"/>
      </rPr>
      <t>22-B42363</t>
    </r>
  </si>
  <si>
    <r>
      <t>'</t>
    </r>
    <r>
      <rPr>
        <sz val="10"/>
        <color rgb="FF000000"/>
        <rFont val="Arial"/>
        <family val="2"/>
      </rPr>
      <t>22-b044257</t>
    </r>
  </si>
  <si>
    <t>299-SIPI-092022-1258112</t>
  </si>
  <si>
    <r>
      <t>'</t>
    </r>
    <r>
      <rPr>
        <sz val="10"/>
        <color rgb="FF000000"/>
        <rFont val="Arial"/>
        <family val="2"/>
      </rPr>
      <t>22-B40172</t>
    </r>
  </si>
  <si>
    <r>
      <t>'</t>
    </r>
    <r>
      <rPr>
        <sz val="10"/>
        <color rgb="FF000000"/>
        <rFont val="Arial"/>
        <family val="2"/>
      </rPr>
      <t>22-B44263</t>
    </r>
  </si>
  <si>
    <t>299-SIPI-092022-1258719</t>
  </si>
  <si>
    <r>
      <t>'</t>
    </r>
    <r>
      <rPr>
        <sz val="10"/>
        <color rgb="FF000000"/>
        <rFont val="Arial"/>
        <family val="2"/>
      </rPr>
      <t>22-B0039023</t>
    </r>
  </si>
  <si>
    <r>
      <t>'</t>
    </r>
    <r>
      <rPr>
        <sz val="10"/>
        <color rgb="FF000000"/>
        <rFont val="Arial"/>
        <family val="2"/>
      </rPr>
      <t>22-B0037149</t>
    </r>
  </si>
  <si>
    <r>
      <t>'</t>
    </r>
    <r>
      <rPr>
        <sz val="10"/>
        <color rgb="FF000000"/>
        <rFont val="Arial"/>
        <family val="2"/>
      </rPr>
      <t>22-B0044052</t>
    </r>
  </si>
  <si>
    <t>299-SIPI-102022-1256333</t>
  </si>
  <si>
    <r>
      <t>'</t>
    </r>
    <r>
      <rPr>
        <sz val="10"/>
        <color rgb="FF000000"/>
        <rFont val="Arial"/>
        <family val="2"/>
      </rPr>
      <t>22-b049339</t>
    </r>
  </si>
  <si>
    <t>HHCLNT</t>
  </si>
  <si>
    <t>299-SIPI-102022-1256961</t>
  </si>
  <si>
    <r>
      <t>'</t>
    </r>
    <r>
      <rPr>
        <sz val="10"/>
        <color rgb="FF000000"/>
        <rFont val="Arial"/>
        <family val="2"/>
      </rPr>
      <t>22-B46619</t>
    </r>
  </si>
  <si>
    <r>
      <t>'</t>
    </r>
    <r>
      <rPr>
        <sz val="10"/>
        <color rgb="FF000000"/>
        <rFont val="Arial"/>
        <family val="2"/>
      </rPr>
      <t>22-b0046919</t>
    </r>
  </si>
  <si>
    <t>HHCLHT</t>
  </si>
  <si>
    <r>
      <t>'</t>
    </r>
    <r>
      <rPr>
        <sz val="10"/>
        <color rgb="FF000000"/>
        <rFont val="Arial"/>
        <family val="2"/>
      </rPr>
      <t>22-b045712</t>
    </r>
  </si>
  <si>
    <r>
      <t>'</t>
    </r>
    <r>
      <rPr>
        <sz val="10"/>
        <color rgb="FF000000"/>
        <rFont val="Arial"/>
        <family val="2"/>
      </rPr>
      <t>22-B48836</t>
    </r>
  </si>
  <si>
    <r>
      <t>'</t>
    </r>
    <r>
      <rPr>
        <sz val="10"/>
        <color rgb="FF000000"/>
        <rFont val="Arial"/>
        <family val="2"/>
      </rPr>
      <t>22-b48840</t>
    </r>
  </si>
  <si>
    <t>AA/22P|HHCL-QUYNH</t>
  </si>
  <si>
    <r>
      <t>'</t>
    </r>
    <r>
      <rPr>
        <sz val="10"/>
        <color rgb="FF000000"/>
        <rFont val="Arial"/>
        <family val="2"/>
      </rPr>
      <t>22-b048819</t>
    </r>
  </si>
  <si>
    <r>
      <t>'</t>
    </r>
    <r>
      <rPr>
        <sz val="10"/>
        <color rgb="FF000000"/>
        <rFont val="Arial"/>
        <family val="2"/>
      </rPr>
      <t>22-B49486</t>
    </r>
  </si>
  <si>
    <t>299-SIPI-102022-1257263</t>
  </si>
  <si>
    <r>
      <t>'</t>
    </r>
    <r>
      <rPr>
        <sz val="10"/>
        <color rgb="FF000000"/>
        <rFont val="Arial"/>
        <family val="2"/>
      </rPr>
      <t>22-b045820</t>
    </r>
  </si>
  <si>
    <r>
      <t>'</t>
    </r>
    <r>
      <rPr>
        <sz val="10"/>
        <color rgb="FF000000"/>
        <rFont val="Arial"/>
        <family val="2"/>
      </rPr>
      <t>22-B46134</t>
    </r>
  </si>
  <si>
    <r>
      <t>'</t>
    </r>
    <r>
      <rPr>
        <sz val="10"/>
        <color rgb="FF000000"/>
        <rFont val="Arial"/>
        <family val="2"/>
      </rPr>
      <t>22-B48572</t>
    </r>
  </si>
  <si>
    <t>299-SIPI-102022-1257822</t>
  </si>
  <si>
    <r>
      <t>'</t>
    </r>
    <r>
      <rPr>
        <sz val="10"/>
        <color rgb="FF000000"/>
        <rFont val="Arial"/>
        <family val="2"/>
      </rPr>
      <t>22-b0045850</t>
    </r>
  </si>
  <si>
    <t>299-SIPI-102022-1258112</t>
  </si>
  <si>
    <r>
      <t>'</t>
    </r>
    <r>
      <rPr>
        <sz val="10"/>
        <color rgb="FF000000"/>
        <rFont val="Arial"/>
        <family val="2"/>
      </rPr>
      <t>22-B47534</t>
    </r>
  </si>
  <si>
    <r>
      <t>'</t>
    </r>
    <r>
      <rPr>
        <sz val="10"/>
        <color rgb="FF000000"/>
        <rFont val="Arial"/>
        <family val="2"/>
      </rPr>
      <t>22-B49415</t>
    </r>
  </si>
  <si>
    <r>
      <t>'</t>
    </r>
    <r>
      <rPr>
        <sz val="10"/>
        <color rgb="FF000000"/>
        <rFont val="Arial"/>
        <family val="2"/>
      </rPr>
      <t>22-B48047</t>
    </r>
  </si>
  <si>
    <t>299-SIPI-102022-1258350</t>
  </si>
  <si>
    <r>
      <t>'</t>
    </r>
    <r>
      <rPr>
        <sz val="10"/>
        <color rgb="FF000000"/>
        <rFont val="Arial"/>
        <family val="2"/>
      </rPr>
      <t>22-b047858</t>
    </r>
  </si>
  <si>
    <r>
      <t>'</t>
    </r>
    <r>
      <rPr>
        <sz val="10"/>
        <color rgb="FF000000"/>
        <rFont val="Arial"/>
        <family val="2"/>
      </rPr>
      <t>22-b0047048</t>
    </r>
  </si>
  <si>
    <t>299-SIPI-102022-1258719</t>
  </si>
  <si>
    <r>
      <t>'</t>
    </r>
    <r>
      <rPr>
        <sz val="10"/>
        <color rgb="FF000000"/>
        <rFont val="Arial"/>
        <family val="2"/>
      </rPr>
      <t>22-B0046630</t>
    </r>
  </si>
  <si>
    <t>299-SIPI-102022-1259137</t>
  </si>
  <si>
    <r>
      <t>'</t>
    </r>
    <r>
      <rPr>
        <sz val="10"/>
        <color rgb="FF000000"/>
        <rFont val="Arial"/>
        <family val="2"/>
      </rPr>
      <t>22-b045819</t>
    </r>
  </si>
  <si>
    <r>
      <t>'</t>
    </r>
    <r>
      <rPr>
        <sz val="10"/>
        <color rgb="FF000000"/>
        <rFont val="Arial"/>
        <family val="2"/>
      </rPr>
      <t>22-b047995</t>
    </r>
  </si>
  <si>
    <r>
      <t>'</t>
    </r>
    <r>
      <rPr>
        <sz val="10"/>
        <color rgb="FF000000"/>
        <rFont val="Arial"/>
        <family val="2"/>
      </rPr>
      <t>22-b048066</t>
    </r>
  </si>
  <si>
    <t>299-SIPI-102022-1259574</t>
  </si>
  <si>
    <r>
      <t>'</t>
    </r>
    <r>
      <rPr>
        <sz val="10"/>
        <color rgb="FF000000"/>
        <rFont val="Arial"/>
        <family val="2"/>
      </rPr>
      <t>22-b045762</t>
    </r>
  </si>
  <si>
    <r>
      <t>'</t>
    </r>
    <r>
      <rPr>
        <sz val="10"/>
        <color rgb="FF000000"/>
        <rFont val="Arial"/>
        <family val="2"/>
      </rPr>
      <t>22-b047994</t>
    </r>
  </si>
  <si>
    <r>
      <t>'</t>
    </r>
    <r>
      <rPr>
        <sz val="10"/>
        <color rgb="FF000000"/>
        <rFont val="Arial"/>
        <family val="2"/>
      </rPr>
      <t>22-b047967</t>
    </r>
  </si>
  <si>
    <r>
      <t>'</t>
    </r>
    <r>
      <rPr>
        <sz val="10"/>
        <color rgb="FF000000"/>
        <rFont val="Arial"/>
        <family val="2"/>
      </rPr>
      <t>22-b047012</t>
    </r>
  </si>
  <si>
    <r>
      <t>'</t>
    </r>
    <r>
      <rPr>
        <sz val="10"/>
        <color rgb="FF000000"/>
        <rFont val="Arial"/>
        <family val="2"/>
      </rPr>
      <t>22-b046864</t>
    </r>
  </si>
  <si>
    <t>299-SIPI-112022-1256333</t>
  </si>
  <si>
    <r>
      <t>'</t>
    </r>
    <r>
      <rPr>
        <sz val="10"/>
        <color rgb="FF000000"/>
        <rFont val="Arial"/>
        <family val="2"/>
      </rPr>
      <t>22-b0050281</t>
    </r>
  </si>
  <si>
    <r>
      <t>'</t>
    </r>
    <r>
      <rPr>
        <sz val="10"/>
        <color rgb="FF000000"/>
        <rFont val="Arial"/>
        <family val="2"/>
      </rPr>
      <t>22-b0051749</t>
    </r>
  </si>
  <si>
    <r>
      <t>'</t>
    </r>
    <r>
      <rPr>
        <sz val="10"/>
        <color rgb="FF000000"/>
        <rFont val="Arial"/>
        <family val="2"/>
      </rPr>
      <t>22-b051133</t>
    </r>
  </si>
  <si>
    <r>
      <t>'</t>
    </r>
    <r>
      <rPr>
        <sz val="10"/>
        <color rgb="FF000000"/>
        <rFont val="Arial"/>
        <family val="2"/>
      </rPr>
      <t>22-b0051234</t>
    </r>
  </si>
  <si>
    <r>
      <t>'</t>
    </r>
    <r>
      <rPr>
        <sz val="10"/>
        <color rgb="FF000000"/>
        <rFont val="Arial"/>
        <family val="2"/>
      </rPr>
      <t>22-b051135</t>
    </r>
  </si>
  <si>
    <r>
      <t>'</t>
    </r>
    <r>
      <rPr>
        <sz val="10"/>
        <color rgb="FF000000"/>
        <rFont val="Arial"/>
        <family val="2"/>
      </rPr>
      <t>22-b051836</t>
    </r>
  </si>
  <si>
    <t>299-SIPI-112022-1256961</t>
  </si>
  <si>
    <r>
      <t>'</t>
    </r>
    <r>
      <rPr>
        <sz val="10"/>
        <color rgb="FF000000"/>
        <rFont val="Arial"/>
        <family val="2"/>
      </rPr>
      <t>22-b0051122</t>
    </r>
  </si>
  <si>
    <r>
      <t>'</t>
    </r>
    <r>
      <rPr>
        <sz val="10"/>
        <color rgb="FF000000"/>
        <rFont val="Arial"/>
        <family val="2"/>
      </rPr>
      <t>22-b051555</t>
    </r>
  </si>
  <si>
    <r>
      <t>'</t>
    </r>
    <r>
      <rPr>
        <sz val="10"/>
        <color rgb="FF000000"/>
        <rFont val="Arial"/>
        <family val="2"/>
      </rPr>
      <t>22-b0051123</t>
    </r>
  </si>
  <si>
    <r>
      <t>'</t>
    </r>
    <r>
      <rPr>
        <sz val="10"/>
        <color rgb="FF000000"/>
        <rFont val="Arial"/>
        <family val="2"/>
      </rPr>
      <t>22-b0053256</t>
    </r>
  </si>
  <si>
    <r>
      <t>'</t>
    </r>
    <r>
      <rPr>
        <sz val="10"/>
        <color rgb="FF000000"/>
        <rFont val="Arial"/>
        <family val="2"/>
      </rPr>
      <t>22-b0050590</t>
    </r>
  </si>
  <si>
    <r>
      <t>'</t>
    </r>
    <r>
      <rPr>
        <sz val="10"/>
        <color rgb="FF000000"/>
        <rFont val="Arial"/>
        <family val="2"/>
      </rPr>
      <t>22-b0052083</t>
    </r>
  </si>
  <si>
    <r>
      <t>'</t>
    </r>
    <r>
      <rPr>
        <sz val="10"/>
        <color rgb="FF000000"/>
        <rFont val="Arial"/>
        <family val="2"/>
      </rPr>
      <t>22-b0050588</t>
    </r>
  </si>
  <si>
    <r>
      <t>'</t>
    </r>
    <r>
      <rPr>
        <sz val="10"/>
        <color rgb="FF000000"/>
        <rFont val="Arial"/>
        <family val="2"/>
      </rPr>
      <t>22-b051556</t>
    </r>
  </si>
  <si>
    <r>
      <t>'</t>
    </r>
    <r>
      <rPr>
        <sz val="10"/>
        <color rgb="FF000000"/>
        <rFont val="Arial"/>
        <family val="2"/>
      </rPr>
      <t>22-B51204</t>
    </r>
  </si>
  <si>
    <r>
      <t>'</t>
    </r>
    <r>
      <rPr>
        <sz val="10"/>
        <color rgb="FF000000"/>
        <rFont val="Arial"/>
        <family val="2"/>
      </rPr>
      <t>22-B51205</t>
    </r>
  </si>
  <si>
    <t>299-SIPI-112022-1257263</t>
  </si>
  <si>
    <r>
      <t>'</t>
    </r>
    <r>
      <rPr>
        <sz val="10"/>
        <color rgb="FF000000"/>
        <rFont val="Arial"/>
        <family val="2"/>
      </rPr>
      <t>22-B52686</t>
    </r>
  </si>
  <si>
    <r>
      <t>'</t>
    </r>
    <r>
      <rPr>
        <sz val="10"/>
        <color rgb="FF000000"/>
        <rFont val="Arial"/>
        <family val="2"/>
      </rPr>
      <t>22-B51287</t>
    </r>
  </si>
  <si>
    <t>299-SIPI-112022-1257619</t>
  </si>
  <si>
    <r>
      <t>'</t>
    </r>
    <r>
      <rPr>
        <sz val="10"/>
        <color rgb="FF000000"/>
        <rFont val="Arial"/>
        <family val="2"/>
      </rPr>
      <t>22-b0052702</t>
    </r>
  </si>
  <si>
    <r>
      <t>'</t>
    </r>
    <r>
      <rPr>
        <sz val="10"/>
        <color rgb="FF000000"/>
        <rFont val="Arial"/>
        <family val="2"/>
      </rPr>
      <t>22-b0051642</t>
    </r>
  </si>
  <si>
    <r>
      <t>'</t>
    </r>
    <r>
      <rPr>
        <sz val="10"/>
        <color rgb="FF000000"/>
        <rFont val="Arial"/>
        <family val="2"/>
      </rPr>
      <t>22-b51198</t>
    </r>
  </si>
  <si>
    <t>AA/22P|HHCL-NGAN</t>
  </si>
  <si>
    <r>
      <t>'</t>
    </r>
    <r>
      <rPr>
        <sz val="10"/>
        <color rgb="FF000000"/>
        <rFont val="Arial"/>
        <family val="2"/>
      </rPr>
      <t>22-b0052703</t>
    </r>
  </si>
  <si>
    <r>
      <t>'</t>
    </r>
    <r>
      <rPr>
        <sz val="10"/>
        <color rgb="FF000000"/>
        <rFont val="Arial"/>
        <family val="2"/>
      </rPr>
      <t>22-b0051507</t>
    </r>
  </si>
  <si>
    <r>
      <t>'</t>
    </r>
    <r>
      <rPr>
        <sz val="10"/>
        <color rgb="FF000000"/>
        <rFont val="Arial"/>
        <family val="2"/>
      </rPr>
      <t>22-b051964</t>
    </r>
  </si>
  <si>
    <t>HHCLNQ</t>
  </si>
  <si>
    <r>
      <t>'</t>
    </r>
    <r>
      <rPr>
        <sz val="10"/>
        <color rgb="FF000000"/>
        <rFont val="Arial"/>
        <family val="2"/>
      </rPr>
      <t>22-b053259</t>
    </r>
  </si>
  <si>
    <t>299-SIPI-112022-1257822</t>
  </si>
  <si>
    <r>
      <t>'</t>
    </r>
    <r>
      <rPr>
        <sz val="10"/>
        <color rgb="FF000000"/>
        <rFont val="Arial"/>
        <family val="2"/>
      </rPr>
      <t>22-b0051299</t>
    </r>
  </si>
  <si>
    <r>
      <t>'</t>
    </r>
    <r>
      <rPr>
        <sz val="10"/>
        <color rgb="FF000000"/>
        <rFont val="Arial"/>
        <family val="2"/>
      </rPr>
      <t>22-b0051288</t>
    </r>
  </si>
  <si>
    <r>
      <t>'</t>
    </r>
    <r>
      <rPr>
        <sz val="10"/>
        <color rgb="FF000000"/>
        <rFont val="Arial"/>
        <family val="2"/>
      </rPr>
      <t>22-b0053227</t>
    </r>
  </si>
  <si>
    <r>
      <t>'</t>
    </r>
    <r>
      <rPr>
        <sz val="10"/>
        <color rgb="FF000000"/>
        <rFont val="Arial"/>
        <family val="2"/>
      </rPr>
      <t>22-b0051718</t>
    </r>
  </si>
  <si>
    <r>
      <t>'</t>
    </r>
    <r>
      <rPr>
        <sz val="10"/>
        <color rgb="FF000000"/>
        <rFont val="Arial"/>
        <family val="2"/>
      </rPr>
      <t>22-b053244</t>
    </r>
  </si>
  <si>
    <t>299-SIPI-112022-1258112</t>
  </si>
  <si>
    <r>
      <t>'</t>
    </r>
    <r>
      <rPr>
        <sz val="10"/>
        <color rgb="FF000000"/>
        <rFont val="Arial"/>
        <family val="2"/>
      </rPr>
      <t>22-B52922</t>
    </r>
  </si>
  <si>
    <r>
      <t>'</t>
    </r>
    <r>
      <rPr>
        <sz val="10"/>
        <color rgb="FF000000"/>
        <rFont val="Arial"/>
        <family val="2"/>
      </rPr>
      <t>22-B50366</t>
    </r>
  </si>
  <si>
    <t>299-SIPI-112022-1258350</t>
  </si>
  <si>
    <r>
      <t>'</t>
    </r>
    <r>
      <rPr>
        <sz val="10"/>
        <color rgb="FF000000"/>
        <rFont val="Arial"/>
        <family val="2"/>
      </rPr>
      <t>22-b051129</t>
    </r>
  </si>
  <si>
    <r>
      <t>'</t>
    </r>
    <r>
      <rPr>
        <sz val="10"/>
        <color rgb="FF000000"/>
        <rFont val="Arial"/>
        <family val="2"/>
      </rPr>
      <t>22-b051164</t>
    </r>
  </si>
  <si>
    <r>
      <t>'</t>
    </r>
    <r>
      <rPr>
        <sz val="10"/>
        <color rgb="FF000000"/>
        <rFont val="Arial"/>
        <family val="2"/>
      </rPr>
      <t>22-b050572</t>
    </r>
  </si>
  <si>
    <t>299-SIPI-112022-1258571</t>
  </si>
  <si>
    <r>
      <t>'</t>
    </r>
    <r>
      <rPr>
        <sz val="10"/>
        <color rgb="FF000000"/>
        <rFont val="Arial"/>
        <family val="2"/>
      </rPr>
      <t>22-b050544</t>
    </r>
  </si>
  <si>
    <r>
      <t>'</t>
    </r>
    <r>
      <rPr>
        <sz val="10"/>
        <color rgb="FF000000"/>
        <rFont val="Arial"/>
        <family val="2"/>
      </rPr>
      <t>22-b051128</t>
    </r>
  </si>
  <si>
    <r>
      <t>'</t>
    </r>
    <r>
      <rPr>
        <sz val="10"/>
        <color rgb="FF000000"/>
        <rFont val="Arial"/>
        <family val="2"/>
      </rPr>
      <t>22-b051256</t>
    </r>
  </si>
  <si>
    <t>299-SIPI-112022-1258719</t>
  </si>
  <si>
    <r>
      <t>'</t>
    </r>
    <r>
      <rPr>
        <sz val="10"/>
        <color rgb="FF000000"/>
        <rFont val="Arial"/>
        <family val="2"/>
      </rPr>
      <t>22-B0049718</t>
    </r>
  </si>
  <si>
    <r>
      <t>'</t>
    </r>
    <r>
      <rPr>
        <sz val="10"/>
        <color rgb="FF000000"/>
        <rFont val="Arial"/>
        <family val="2"/>
      </rPr>
      <t>22-B0053190</t>
    </r>
  </si>
  <si>
    <t>299-SIPI-112022-1259137</t>
  </si>
  <si>
    <r>
      <t>'</t>
    </r>
    <r>
      <rPr>
        <sz val="10"/>
        <color rgb="FF000000"/>
        <rFont val="Arial"/>
        <family val="2"/>
      </rPr>
      <t>22-b0052733</t>
    </r>
  </si>
  <si>
    <r>
      <t>'</t>
    </r>
    <r>
      <rPr>
        <sz val="10"/>
        <color rgb="FF000000"/>
        <rFont val="Arial"/>
        <family val="2"/>
      </rPr>
      <t>22-b0049681</t>
    </r>
  </si>
  <si>
    <r>
      <t>'</t>
    </r>
    <r>
      <rPr>
        <sz val="10"/>
        <color rgb="FF000000"/>
        <rFont val="Arial"/>
        <family val="2"/>
      </rPr>
      <t>23-b0051247</t>
    </r>
  </si>
  <si>
    <r>
      <t>'</t>
    </r>
    <r>
      <rPr>
        <sz val="10"/>
        <color rgb="FF000000"/>
        <rFont val="Arial"/>
        <family val="2"/>
      </rPr>
      <t>22-b051169</t>
    </r>
  </si>
  <si>
    <r>
      <t>'</t>
    </r>
    <r>
      <rPr>
        <sz val="10"/>
        <color rgb="FF000000"/>
        <rFont val="Arial"/>
        <family val="2"/>
      </rPr>
      <t>23-b0051246</t>
    </r>
  </si>
  <si>
    <t>299-SIPI-112022-1259574</t>
  </si>
  <si>
    <r>
      <t>'</t>
    </r>
    <r>
      <rPr>
        <sz val="10"/>
        <color rgb="FF000000"/>
        <rFont val="Arial"/>
        <family val="2"/>
      </rPr>
      <t>22-b053270</t>
    </r>
  </si>
  <si>
    <r>
      <t>'</t>
    </r>
    <r>
      <rPr>
        <sz val="10"/>
        <color rgb="FF000000"/>
        <rFont val="Arial"/>
        <family val="2"/>
      </rPr>
      <t>22-B53207</t>
    </r>
  </si>
  <si>
    <r>
      <t>'</t>
    </r>
    <r>
      <rPr>
        <sz val="10"/>
        <color rgb="FF000000"/>
        <rFont val="Arial"/>
        <family val="2"/>
      </rPr>
      <t>22-b051303</t>
    </r>
  </si>
  <si>
    <t>AA/22P|HHCLOAI</t>
  </si>
  <si>
    <t>299-SIPI-122022-1259777</t>
  </si>
  <si>
    <r>
      <t>'</t>
    </r>
    <r>
      <rPr>
        <sz val="10"/>
        <color rgb="FF000000"/>
        <rFont val="Arial"/>
        <family val="2"/>
      </rPr>
      <t>22-b0054458</t>
    </r>
  </si>
  <si>
    <r>
      <t>'</t>
    </r>
    <r>
      <rPr>
        <sz val="10"/>
        <color rgb="FF000000"/>
        <rFont val="Arial"/>
        <family val="2"/>
      </rPr>
      <t>22-b0054502</t>
    </r>
  </si>
  <si>
    <r>
      <t>'</t>
    </r>
    <r>
      <rPr>
        <sz val="10"/>
        <color rgb="FF000000"/>
        <rFont val="Arial"/>
        <family val="2"/>
      </rPr>
      <t>22-b054480</t>
    </r>
  </si>
  <si>
    <r>
      <t>'</t>
    </r>
    <r>
      <rPr>
        <sz val="10"/>
        <color rgb="FF000000"/>
        <rFont val="Arial"/>
        <family val="2"/>
      </rPr>
      <t>22-b055902</t>
    </r>
  </si>
  <si>
    <r>
      <t>'</t>
    </r>
    <r>
      <rPr>
        <sz val="10"/>
        <color rgb="FF000000"/>
        <rFont val="Arial"/>
        <family val="2"/>
      </rPr>
      <t>22-b0055899</t>
    </r>
  </si>
  <si>
    <r>
      <t>'</t>
    </r>
    <r>
      <rPr>
        <sz val="10"/>
        <color rgb="FF000000"/>
        <rFont val="Arial"/>
        <family val="2"/>
      </rPr>
      <t>22-b055296</t>
    </r>
  </si>
  <si>
    <r>
      <t>'</t>
    </r>
    <r>
      <rPr>
        <sz val="10"/>
        <color rgb="FF000000"/>
        <rFont val="Arial"/>
        <family val="2"/>
      </rPr>
      <t>22-b055351</t>
    </r>
  </si>
  <si>
    <r>
      <t>'</t>
    </r>
    <r>
      <rPr>
        <sz val="10"/>
        <color rgb="FF000000"/>
        <rFont val="Arial"/>
        <family val="2"/>
      </rPr>
      <t>22-b055449</t>
    </r>
  </si>
  <si>
    <r>
      <t>'</t>
    </r>
    <r>
      <rPr>
        <sz val="10"/>
        <color rgb="FF000000"/>
        <rFont val="Arial"/>
        <family val="2"/>
      </rPr>
      <t>22-b055420</t>
    </r>
  </si>
  <si>
    <r>
      <t>'</t>
    </r>
    <r>
      <rPr>
        <sz val="10"/>
        <color rgb="FF000000"/>
        <rFont val="Arial"/>
        <family val="2"/>
      </rPr>
      <t>22-b0055237</t>
    </r>
  </si>
  <si>
    <r>
      <t>'</t>
    </r>
    <r>
      <rPr>
        <sz val="10"/>
        <color rgb="FF000000"/>
        <rFont val="Arial"/>
        <family val="2"/>
      </rPr>
      <t>22-b0056127</t>
    </r>
  </si>
  <si>
    <r>
      <t>'</t>
    </r>
    <r>
      <rPr>
        <sz val="10"/>
        <color rgb="FF000000"/>
        <rFont val="Arial"/>
        <family val="2"/>
      </rPr>
      <t>22-b055259</t>
    </r>
  </si>
  <si>
    <r>
      <t>'</t>
    </r>
    <r>
      <rPr>
        <sz val="10"/>
        <color rgb="FF000000"/>
        <rFont val="Arial"/>
        <family val="2"/>
      </rPr>
      <t>22-b055426</t>
    </r>
  </si>
  <si>
    <r>
      <t>'</t>
    </r>
    <r>
      <rPr>
        <sz val="10"/>
        <color rgb="FF000000"/>
        <rFont val="Arial"/>
        <family val="2"/>
      </rPr>
      <t>22-b055450</t>
    </r>
  </si>
  <si>
    <r>
      <t>'</t>
    </r>
    <r>
      <rPr>
        <sz val="10"/>
        <color rgb="FF000000"/>
        <rFont val="Arial"/>
        <family val="2"/>
      </rPr>
      <t>22-b056050</t>
    </r>
  </si>
  <si>
    <r>
      <t>'</t>
    </r>
    <r>
      <rPr>
        <sz val="10"/>
        <color rgb="FF000000"/>
        <rFont val="Arial"/>
        <family val="2"/>
      </rPr>
      <t>22-b0055407</t>
    </r>
  </si>
  <si>
    <r>
      <t>'</t>
    </r>
    <r>
      <rPr>
        <sz val="10"/>
        <color rgb="FF000000"/>
        <rFont val="Arial"/>
        <family val="2"/>
      </rPr>
      <t>22-b056196</t>
    </r>
  </si>
  <si>
    <r>
      <t>'</t>
    </r>
    <r>
      <rPr>
        <sz val="10"/>
        <color rgb="FF000000"/>
        <rFont val="Arial"/>
        <family val="2"/>
      </rPr>
      <t>22-b0056120</t>
    </r>
  </si>
  <si>
    <r>
      <t>'</t>
    </r>
    <r>
      <rPr>
        <sz val="10"/>
        <color rgb="FF000000"/>
        <rFont val="Arial"/>
        <family val="2"/>
      </rPr>
      <t>22-b0055410</t>
    </r>
  </si>
  <si>
    <r>
      <t>'</t>
    </r>
    <r>
      <rPr>
        <sz val="10"/>
        <color rgb="FF000000"/>
        <rFont val="Arial"/>
        <family val="2"/>
      </rPr>
      <t>22-b0054279</t>
    </r>
  </si>
  <si>
    <r>
      <t>'</t>
    </r>
    <r>
      <rPr>
        <sz val="10"/>
        <color rgb="FF000000"/>
        <rFont val="Arial"/>
        <family val="2"/>
      </rPr>
      <t>22-b054493</t>
    </r>
  </si>
  <si>
    <r>
      <t>'</t>
    </r>
    <r>
      <rPr>
        <sz val="10"/>
        <color rgb="FF000000"/>
        <rFont val="Arial"/>
        <family val="2"/>
      </rPr>
      <t>22-b057046</t>
    </r>
  </si>
  <si>
    <t>HHCLHA</t>
  </si>
  <si>
    <r>
      <t>'</t>
    </r>
    <r>
      <rPr>
        <sz val="10"/>
        <color rgb="FF000000"/>
        <rFont val="Arial"/>
        <family val="2"/>
      </rPr>
      <t>22-b0055873</t>
    </r>
  </si>
  <si>
    <r>
      <t>'</t>
    </r>
    <r>
      <rPr>
        <sz val="10"/>
        <color rgb="FF000000"/>
        <rFont val="Arial"/>
        <family val="2"/>
      </rPr>
      <t>22-b0056048</t>
    </r>
  </si>
  <si>
    <r>
      <t>'</t>
    </r>
    <r>
      <rPr>
        <sz val="10"/>
        <color rgb="FF000000"/>
        <rFont val="Arial"/>
        <family val="2"/>
      </rPr>
      <t>22-b0056125</t>
    </r>
  </si>
  <si>
    <r>
      <t>'</t>
    </r>
    <r>
      <rPr>
        <sz val="10"/>
        <color rgb="FF000000"/>
        <rFont val="Arial"/>
        <family val="2"/>
      </rPr>
      <t>22-b0057036</t>
    </r>
  </si>
  <si>
    <r>
      <t>'</t>
    </r>
    <r>
      <rPr>
        <sz val="10"/>
        <color rgb="FF000000"/>
        <rFont val="Arial"/>
        <family val="2"/>
      </rPr>
      <t>22-b055300</t>
    </r>
  </si>
  <si>
    <r>
      <t>'</t>
    </r>
    <r>
      <rPr>
        <sz val="10"/>
        <color rgb="FF000000"/>
        <rFont val="Arial"/>
        <family val="2"/>
      </rPr>
      <t>22-b0056819</t>
    </r>
  </si>
  <si>
    <r>
      <t>'</t>
    </r>
    <r>
      <rPr>
        <sz val="10"/>
        <color rgb="FF000000"/>
        <rFont val="Arial"/>
        <family val="2"/>
      </rPr>
      <t>22-b056701</t>
    </r>
  </si>
  <si>
    <r>
      <t>'</t>
    </r>
    <r>
      <rPr>
        <sz val="10"/>
        <color rgb="FF000000"/>
        <rFont val="Arial"/>
        <family val="2"/>
      </rPr>
      <t>22-b0056858</t>
    </r>
  </si>
  <si>
    <r>
      <t>'</t>
    </r>
    <r>
      <rPr>
        <sz val="10"/>
        <color rgb="FF000000"/>
        <rFont val="Arial"/>
        <family val="2"/>
      </rPr>
      <t>22-b0056973</t>
    </r>
  </si>
  <si>
    <r>
      <t>'</t>
    </r>
    <r>
      <rPr>
        <sz val="10"/>
        <color rgb="FF000000"/>
        <rFont val="Arial"/>
        <family val="2"/>
      </rPr>
      <t>22-b056438</t>
    </r>
  </si>
  <si>
    <r>
      <t>'</t>
    </r>
    <r>
      <rPr>
        <sz val="10"/>
        <color rgb="FF000000"/>
        <rFont val="Arial"/>
        <family val="2"/>
      </rPr>
      <t>22-b056573</t>
    </r>
  </si>
  <si>
    <r>
      <t>'</t>
    </r>
    <r>
      <rPr>
        <sz val="10"/>
        <color rgb="FF000000"/>
        <rFont val="Arial"/>
        <family val="2"/>
      </rPr>
      <t>22-b056147</t>
    </r>
  </si>
  <si>
    <r>
      <t>'</t>
    </r>
    <r>
      <rPr>
        <sz val="10"/>
        <color rgb="FF000000"/>
        <rFont val="Arial"/>
        <family val="2"/>
      </rPr>
      <t>22-b056132</t>
    </r>
  </si>
  <si>
    <r>
      <t>'</t>
    </r>
    <r>
      <rPr>
        <sz val="10"/>
        <color rgb="FF000000"/>
        <rFont val="Arial"/>
        <family val="2"/>
      </rPr>
      <t>22-b0056261</t>
    </r>
  </si>
  <si>
    <r>
      <t>'</t>
    </r>
    <r>
      <rPr>
        <sz val="10"/>
        <color rgb="FF000000"/>
        <rFont val="Arial"/>
        <family val="2"/>
      </rPr>
      <t>22-b056527</t>
    </r>
  </si>
  <si>
    <r>
      <t>'</t>
    </r>
    <r>
      <rPr>
        <sz val="10"/>
        <color rgb="FF000000"/>
        <rFont val="Arial"/>
        <family val="2"/>
      </rPr>
      <t>22-b0053843</t>
    </r>
  </si>
  <si>
    <r>
      <t>'</t>
    </r>
    <r>
      <rPr>
        <sz val="10"/>
        <color rgb="FF000000"/>
        <rFont val="Arial"/>
        <family val="2"/>
      </rPr>
      <t>22-b053957</t>
    </r>
  </si>
  <si>
    <t>HHCLQ8</t>
  </si>
  <si>
    <r>
      <t>'</t>
    </r>
    <r>
      <rPr>
        <sz val="10"/>
        <color rgb="FF000000"/>
        <rFont val="Arial"/>
        <family val="2"/>
      </rPr>
      <t>22-b0055178</t>
    </r>
  </si>
  <si>
    <r>
      <t>'</t>
    </r>
    <r>
      <rPr>
        <sz val="10"/>
        <color rgb="FF000000"/>
        <rFont val="Arial"/>
        <family val="2"/>
      </rPr>
      <t>22-b0055374</t>
    </r>
  </si>
  <si>
    <r>
      <t>'</t>
    </r>
    <r>
      <rPr>
        <sz val="10"/>
        <color rgb="FF000000"/>
        <rFont val="Arial"/>
        <family val="2"/>
      </rPr>
      <t>22-b054432</t>
    </r>
  </si>
  <si>
    <r>
      <t>'</t>
    </r>
    <r>
      <rPr>
        <sz val="10"/>
        <color rgb="FF000000"/>
        <rFont val="Arial"/>
        <family val="2"/>
      </rPr>
      <t>22-b055009</t>
    </r>
  </si>
  <si>
    <r>
      <t>'</t>
    </r>
    <r>
      <rPr>
        <sz val="10"/>
        <color rgb="FF000000"/>
        <rFont val="Arial"/>
        <family val="2"/>
      </rPr>
      <t>22-b0054490</t>
    </r>
  </si>
  <si>
    <r>
      <t>'</t>
    </r>
    <r>
      <rPr>
        <sz val="10"/>
        <color rgb="FF000000"/>
        <rFont val="Arial"/>
        <family val="2"/>
      </rPr>
      <t>22-b0055004</t>
    </r>
  </si>
  <si>
    <r>
      <t>'</t>
    </r>
    <r>
      <rPr>
        <sz val="10"/>
        <color rgb="FF000000"/>
        <rFont val="Arial"/>
        <family val="2"/>
      </rPr>
      <t>22-b055359</t>
    </r>
  </si>
  <si>
    <r>
      <t>'</t>
    </r>
    <r>
      <rPr>
        <sz val="10"/>
        <color rgb="FF000000"/>
        <rFont val="Arial"/>
        <family val="2"/>
      </rPr>
      <t>22-b0055345</t>
    </r>
  </si>
  <si>
    <r>
      <t>'</t>
    </r>
    <r>
      <rPr>
        <sz val="10"/>
        <color rgb="FF000000"/>
        <rFont val="Arial"/>
        <family val="2"/>
      </rPr>
      <t>22-b055283</t>
    </r>
  </si>
  <si>
    <r>
      <t>'</t>
    </r>
    <r>
      <rPr>
        <sz val="10"/>
        <color rgb="FF000000"/>
        <rFont val="Arial"/>
        <family val="2"/>
      </rPr>
      <t>22-b056508</t>
    </r>
  </si>
  <si>
    <r>
      <t>'</t>
    </r>
    <r>
      <rPr>
        <sz val="10"/>
        <color rgb="FF000000"/>
        <rFont val="Arial"/>
        <family val="2"/>
      </rPr>
      <t>22-b056751</t>
    </r>
  </si>
  <si>
    <r>
      <t>'</t>
    </r>
    <r>
      <rPr>
        <sz val="10"/>
        <color rgb="FF000000"/>
        <rFont val="Arial"/>
        <family val="2"/>
      </rPr>
      <t>22-b0056136</t>
    </r>
  </si>
  <si>
    <r>
      <t>'</t>
    </r>
    <r>
      <rPr>
        <sz val="10"/>
        <color rgb="FF000000"/>
        <rFont val="Arial"/>
        <family val="2"/>
      </rPr>
      <t>22-b055448</t>
    </r>
  </si>
  <si>
    <r>
      <t>'</t>
    </r>
    <r>
      <rPr>
        <sz val="10"/>
        <color rgb="FF000000"/>
        <rFont val="Arial"/>
        <family val="2"/>
      </rPr>
      <t>22-b056033</t>
    </r>
  </si>
  <si>
    <r>
      <t>'</t>
    </r>
    <r>
      <rPr>
        <sz val="10"/>
        <color rgb="FF000000"/>
        <rFont val="Arial"/>
        <family val="2"/>
      </rPr>
      <t>22-b0055439</t>
    </r>
  </si>
  <si>
    <r>
      <t>'</t>
    </r>
    <r>
      <rPr>
        <sz val="10"/>
        <color rgb="FF000000"/>
        <rFont val="Arial"/>
        <family val="2"/>
      </rPr>
      <t>22-b056119</t>
    </r>
  </si>
  <si>
    <r>
      <t>'</t>
    </r>
    <r>
      <rPr>
        <sz val="10"/>
        <color rgb="FF000000"/>
        <rFont val="Arial"/>
        <family val="2"/>
      </rPr>
      <t>22-b056192</t>
    </r>
  </si>
  <si>
    <r>
      <t>'</t>
    </r>
    <r>
      <rPr>
        <sz val="10"/>
        <color rgb="FF000000"/>
        <rFont val="Arial"/>
        <family val="2"/>
      </rPr>
      <t>22-b056234</t>
    </r>
  </si>
  <si>
    <r>
      <t>'</t>
    </r>
    <r>
      <rPr>
        <sz val="10"/>
        <color rgb="FF000000"/>
        <rFont val="Arial"/>
        <family val="2"/>
      </rPr>
      <t>22-b056490</t>
    </r>
  </si>
  <si>
    <r>
      <t>'</t>
    </r>
    <r>
      <rPr>
        <sz val="10"/>
        <color rgb="FF000000"/>
        <rFont val="Arial"/>
        <family val="2"/>
      </rPr>
      <t>22-b0056042</t>
    </r>
  </si>
  <si>
    <r>
      <t>'</t>
    </r>
    <r>
      <rPr>
        <sz val="10"/>
        <color rgb="FF000000"/>
        <rFont val="Arial"/>
        <family val="2"/>
      </rPr>
      <t>22-b0056063</t>
    </r>
  </si>
  <si>
    <r>
      <t>'</t>
    </r>
    <r>
      <rPr>
        <sz val="10"/>
        <color rgb="FF000000"/>
        <rFont val="Arial"/>
        <family val="2"/>
      </rPr>
      <t>22-b0056139</t>
    </r>
  </si>
  <si>
    <r>
      <t>'</t>
    </r>
    <r>
      <rPr>
        <sz val="10"/>
        <color rgb="FF000000"/>
        <rFont val="Arial"/>
        <family val="2"/>
      </rPr>
      <t>22-b053840</t>
    </r>
  </si>
  <si>
    <r>
      <t>'</t>
    </r>
    <r>
      <rPr>
        <sz val="10"/>
        <color rgb="FF000000"/>
        <rFont val="Arial"/>
        <family val="2"/>
      </rPr>
      <t>22-b0056222</t>
    </r>
  </si>
  <si>
    <r>
      <t>'</t>
    </r>
    <r>
      <rPr>
        <sz val="10"/>
        <color rgb="FF000000"/>
        <rFont val="Arial"/>
        <family val="2"/>
      </rPr>
      <t>22-b057053</t>
    </r>
  </si>
  <si>
    <r>
      <t>'</t>
    </r>
    <r>
      <rPr>
        <sz val="10"/>
        <color rgb="FF000000"/>
        <rFont val="Arial"/>
        <family val="2"/>
      </rPr>
      <t>22-b057630</t>
    </r>
  </si>
  <si>
    <r>
      <t>'</t>
    </r>
    <r>
      <rPr>
        <sz val="10"/>
        <color rgb="FF000000"/>
        <rFont val="Arial"/>
        <family val="2"/>
      </rPr>
      <t>22-b055807</t>
    </r>
  </si>
  <si>
    <r>
      <t>'</t>
    </r>
    <r>
      <rPr>
        <sz val="10"/>
        <color rgb="FF000000"/>
        <rFont val="Arial"/>
        <family val="2"/>
      </rPr>
      <t>22-b055891</t>
    </r>
  </si>
  <si>
    <r>
      <t>'</t>
    </r>
    <r>
      <rPr>
        <sz val="10"/>
        <color rgb="FF000000"/>
        <rFont val="Arial"/>
        <family val="2"/>
      </rPr>
      <t>22-b0056875</t>
    </r>
  </si>
  <si>
    <r>
      <t>'</t>
    </r>
    <r>
      <rPr>
        <sz val="10"/>
        <color rgb="FF000000"/>
        <rFont val="Arial"/>
        <family val="2"/>
      </rPr>
      <t>22-b057004</t>
    </r>
  </si>
  <si>
    <r>
      <t>'</t>
    </r>
    <r>
      <rPr>
        <sz val="10"/>
        <color rgb="FF000000"/>
        <rFont val="Arial"/>
        <family val="2"/>
      </rPr>
      <t>22-b0057732</t>
    </r>
  </si>
  <si>
    <r>
      <t>'</t>
    </r>
    <r>
      <rPr>
        <sz val="10"/>
        <color rgb="FF000000"/>
        <rFont val="Arial"/>
        <family val="2"/>
      </rPr>
      <t>22-b056879</t>
    </r>
  </si>
  <si>
    <r>
      <t>'</t>
    </r>
    <r>
      <rPr>
        <sz val="10"/>
        <color rgb="FF000000"/>
        <rFont val="Arial"/>
        <family val="2"/>
      </rPr>
      <t>22-b056506</t>
    </r>
  </si>
  <si>
    <r>
      <t>'</t>
    </r>
    <r>
      <rPr>
        <sz val="10"/>
        <color rgb="FF000000"/>
        <rFont val="Arial"/>
        <family val="2"/>
      </rPr>
      <t>22-b0056860</t>
    </r>
  </si>
  <si>
    <r>
      <t>'</t>
    </r>
    <r>
      <rPr>
        <sz val="10"/>
        <color rgb="FF000000"/>
        <rFont val="Arial"/>
        <family val="2"/>
      </rPr>
      <t>22-b054324</t>
    </r>
  </si>
  <si>
    <r>
      <t>'</t>
    </r>
    <r>
      <rPr>
        <sz val="10"/>
        <color rgb="FF000000"/>
        <rFont val="Arial"/>
        <family val="2"/>
      </rPr>
      <t>22-b055433</t>
    </r>
  </si>
  <si>
    <r>
      <t>'</t>
    </r>
    <r>
      <rPr>
        <sz val="10"/>
        <color rgb="FF000000"/>
        <rFont val="Arial"/>
        <family val="2"/>
      </rPr>
      <t>22-b055013</t>
    </r>
  </si>
  <si>
    <r>
      <t>'</t>
    </r>
    <r>
      <rPr>
        <sz val="10"/>
        <color rgb="FF000000"/>
        <rFont val="Arial"/>
        <family val="2"/>
      </rPr>
      <t>22-b055251</t>
    </r>
  </si>
  <si>
    <r>
      <t>'</t>
    </r>
    <r>
      <rPr>
        <sz val="10"/>
        <color rgb="FF000000"/>
        <rFont val="Arial"/>
        <family val="2"/>
      </rPr>
      <t>22-b0054280</t>
    </r>
  </si>
  <si>
    <r>
      <t>'</t>
    </r>
    <r>
      <rPr>
        <sz val="10"/>
        <color rgb="FF000000"/>
        <rFont val="Arial"/>
        <family val="2"/>
      </rPr>
      <t>22-b0054469</t>
    </r>
  </si>
  <si>
    <r>
      <t>'</t>
    </r>
    <r>
      <rPr>
        <sz val="10"/>
        <color rgb="FF000000"/>
        <rFont val="Arial"/>
        <family val="2"/>
      </rPr>
      <t>22-b0054478</t>
    </r>
  </si>
  <si>
    <r>
      <t>'</t>
    </r>
    <r>
      <rPr>
        <sz val="10"/>
        <color rgb="FF000000"/>
        <rFont val="Arial"/>
        <family val="2"/>
      </rPr>
      <t>22-b0055431</t>
    </r>
  </si>
  <si>
    <r>
      <t>'</t>
    </r>
    <r>
      <rPr>
        <sz val="10"/>
        <color rgb="FF000000"/>
        <rFont val="Arial"/>
        <family val="2"/>
      </rPr>
      <t>22-b0055289</t>
    </r>
  </si>
  <si>
    <r>
      <t>'</t>
    </r>
    <r>
      <rPr>
        <sz val="10"/>
        <color rgb="FF000000"/>
        <rFont val="Arial"/>
        <family val="2"/>
      </rPr>
      <t>22-b054488</t>
    </r>
  </si>
  <si>
    <r>
      <t>'</t>
    </r>
    <r>
      <rPr>
        <sz val="10"/>
        <color rgb="FF000000"/>
        <rFont val="Arial"/>
        <family val="2"/>
      </rPr>
      <t>22-b0055416</t>
    </r>
  </si>
  <si>
    <r>
      <t>'</t>
    </r>
    <r>
      <rPr>
        <sz val="10"/>
        <color rgb="FF000000"/>
        <rFont val="Arial"/>
        <family val="2"/>
      </rPr>
      <t>22-b055913</t>
    </r>
  </si>
  <si>
    <r>
      <t>'</t>
    </r>
    <r>
      <rPr>
        <sz val="10"/>
        <color rgb="FF000000"/>
        <rFont val="Arial"/>
        <family val="2"/>
      </rPr>
      <t>22-b055413</t>
    </r>
  </si>
  <si>
    <r>
      <t>'</t>
    </r>
    <r>
      <rPr>
        <sz val="10"/>
        <color rgb="FF000000"/>
        <rFont val="Arial"/>
        <family val="2"/>
      </rPr>
      <t>22-b0056241</t>
    </r>
  </si>
  <si>
    <r>
      <t>'</t>
    </r>
    <r>
      <rPr>
        <sz val="10"/>
        <color rgb="FF000000"/>
        <rFont val="Arial"/>
        <family val="2"/>
      </rPr>
      <t>22-b055430</t>
    </r>
  </si>
  <si>
    <r>
      <t>'</t>
    </r>
    <r>
      <rPr>
        <sz val="10"/>
        <color rgb="FF000000"/>
        <rFont val="Arial"/>
        <family val="2"/>
      </rPr>
      <t>22-b055436</t>
    </r>
  </si>
  <si>
    <r>
      <t>'</t>
    </r>
    <r>
      <rPr>
        <sz val="10"/>
        <color rgb="FF000000"/>
        <rFont val="Arial"/>
        <family val="2"/>
      </rPr>
      <t>22-b056242</t>
    </r>
  </si>
  <si>
    <r>
      <t>'</t>
    </r>
    <r>
      <rPr>
        <sz val="10"/>
        <color rgb="FF000000"/>
        <rFont val="Arial"/>
        <family val="2"/>
      </rPr>
      <t>22-b056572</t>
    </r>
  </si>
  <si>
    <r>
      <t>'</t>
    </r>
    <r>
      <rPr>
        <sz val="10"/>
        <color rgb="FF000000"/>
        <rFont val="Arial"/>
        <family val="2"/>
      </rPr>
      <t>22-b0055912</t>
    </r>
  </si>
  <si>
    <r>
      <t>'</t>
    </r>
    <r>
      <rPr>
        <sz val="10"/>
        <color rgb="FF000000"/>
        <rFont val="Arial"/>
        <family val="2"/>
      </rPr>
      <t>22-b0056039</t>
    </r>
  </si>
  <si>
    <r>
      <t>'</t>
    </r>
    <r>
      <rPr>
        <sz val="10"/>
        <color rgb="FF000000"/>
        <rFont val="Arial"/>
        <family val="2"/>
      </rPr>
      <t>22-b0056044</t>
    </r>
  </si>
  <si>
    <r>
      <t>'</t>
    </r>
    <r>
      <rPr>
        <sz val="10"/>
        <color rgb="FF000000"/>
        <rFont val="Arial"/>
        <family val="2"/>
      </rPr>
      <t>22-b0056118</t>
    </r>
  </si>
  <si>
    <r>
      <t>'</t>
    </r>
    <r>
      <rPr>
        <sz val="10"/>
        <color rgb="FF000000"/>
        <rFont val="Arial"/>
        <family val="2"/>
      </rPr>
      <t>22-b055003</t>
    </r>
  </si>
  <si>
    <r>
      <t>'</t>
    </r>
    <r>
      <rPr>
        <sz val="10"/>
        <color rgb="FF000000"/>
        <rFont val="Arial"/>
        <family val="2"/>
      </rPr>
      <t>22-b057125</t>
    </r>
  </si>
  <si>
    <r>
      <t>'</t>
    </r>
    <r>
      <rPr>
        <sz val="10"/>
        <color rgb="FF000000"/>
        <rFont val="Arial"/>
        <family val="2"/>
      </rPr>
      <t>22-b0056953</t>
    </r>
  </si>
  <si>
    <r>
      <t>'</t>
    </r>
    <r>
      <rPr>
        <sz val="10"/>
        <color rgb="FF000000"/>
        <rFont val="Arial"/>
        <family val="2"/>
      </rPr>
      <t>22-b0056976</t>
    </r>
  </si>
  <si>
    <r>
      <t>'</t>
    </r>
    <r>
      <rPr>
        <sz val="10"/>
        <color rgb="FF000000"/>
        <rFont val="Arial"/>
        <family val="2"/>
      </rPr>
      <t>22-b0057056</t>
    </r>
  </si>
  <si>
    <r>
      <t>'</t>
    </r>
    <r>
      <rPr>
        <sz val="10"/>
        <color rgb="FF000000"/>
        <rFont val="Arial"/>
        <family val="2"/>
      </rPr>
      <t>22-b0056141</t>
    </r>
  </si>
  <si>
    <r>
      <t>'</t>
    </r>
    <r>
      <rPr>
        <sz val="10"/>
        <color rgb="FF000000"/>
        <rFont val="Arial"/>
        <family val="2"/>
      </rPr>
      <t>22-b055451</t>
    </r>
  </si>
  <si>
    <r>
      <t>'</t>
    </r>
    <r>
      <rPr>
        <sz val="10"/>
        <color rgb="FF000000"/>
        <rFont val="Arial"/>
        <family val="2"/>
      </rPr>
      <t>22-b056513</t>
    </r>
  </si>
  <si>
    <r>
      <t>'</t>
    </r>
    <r>
      <rPr>
        <sz val="10"/>
        <color rgb="FF000000"/>
        <rFont val="Arial"/>
        <family val="2"/>
      </rPr>
      <t>22-b0056045</t>
    </r>
  </si>
  <si>
    <r>
      <t>'</t>
    </r>
    <r>
      <rPr>
        <sz val="10"/>
        <color rgb="FF000000"/>
        <rFont val="Arial"/>
        <family val="2"/>
      </rPr>
      <t>22-b056161</t>
    </r>
  </si>
  <si>
    <r>
      <t>'</t>
    </r>
    <r>
      <rPr>
        <sz val="10"/>
        <color rgb="FF000000"/>
        <rFont val="Arial"/>
        <family val="2"/>
      </rPr>
      <t>22-b056193</t>
    </r>
  </si>
  <si>
    <r>
      <t>'</t>
    </r>
    <r>
      <rPr>
        <sz val="10"/>
        <color rgb="FF000000"/>
        <rFont val="Arial"/>
        <family val="2"/>
      </rPr>
      <t>22-b057124</t>
    </r>
  </si>
  <si>
    <r>
      <t>'</t>
    </r>
    <r>
      <rPr>
        <sz val="10"/>
        <color rgb="FF000000"/>
        <rFont val="Arial"/>
        <family val="2"/>
      </rPr>
      <t>22-b057165</t>
    </r>
  </si>
  <si>
    <r>
      <t>'</t>
    </r>
    <r>
      <rPr>
        <sz val="10"/>
        <color rgb="FF000000"/>
        <rFont val="Arial"/>
        <family val="2"/>
      </rPr>
      <t>22-b057628</t>
    </r>
  </si>
  <si>
    <r>
      <t>'</t>
    </r>
    <r>
      <rPr>
        <sz val="10"/>
        <color rgb="FF000000"/>
        <rFont val="Arial"/>
        <family val="2"/>
      </rPr>
      <t>22-b057633</t>
    </r>
  </si>
  <si>
    <r>
      <t>'</t>
    </r>
    <r>
      <rPr>
        <sz val="10"/>
        <color rgb="FF000000"/>
        <rFont val="Arial"/>
        <family val="2"/>
      </rPr>
      <t>22-b054320</t>
    </r>
  </si>
  <si>
    <r>
      <t>'</t>
    </r>
    <r>
      <rPr>
        <sz val="10"/>
        <color rgb="FF000000"/>
        <rFont val="Arial"/>
        <family val="2"/>
      </rPr>
      <t>22-b054489</t>
    </r>
  </si>
  <si>
    <r>
      <t>'</t>
    </r>
    <r>
      <rPr>
        <sz val="10"/>
        <color rgb="FF000000"/>
        <rFont val="Arial"/>
        <family val="2"/>
      </rPr>
      <t>22-b0053465</t>
    </r>
  </si>
  <si>
    <r>
      <t>'</t>
    </r>
    <r>
      <rPr>
        <sz val="10"/>
        <color rgb="FF000000"/>
        <rFont val="Arial"/>
        <family val="2"/>
      </rPr>
      <t>22-b055284</t>
    </r>
  </si>
  <si>
    <r>
      <t>'</t>
    </r>
    <r>
      <rPr>
        <sz val="10"/>
        <color rgb="FF000000"/>
        <rFont val="Arial"/>
        <family val="2"/>
      </rPr>
      <t>22-b0055293</t>
    </r>
  </si>
  <si>
    <r>
      <t>'</t>
    </r>
    <r>
      <rPr>
        <sz val="10"/>
        <color rgb="FF000000"/>
        <rFont val="Arial"/>
        <family val="2"/>
      </rPr>
      <t>22-b055265</t>
    </r>
  </si>
  <si>
    <r>
      <t>'</t>
    </r>
    <r>
      <rPr>
        <sz val="10"/>
        <color rgb="FF000000"/>
        <rFont val="Arial"/>
        <family val="2"/>
      </rPr>
      <t>22-b055356</t>
    </r>
  </si>
  <si>
    <r>
      <t>'</t>
    </r>
    <r>
      <rPr>
        <sz val="10"/>
        <color rgb="FF000000"/>
        <rFont val="Arial"/>
        <family val="2"/>
      </rPr>
      <t>22-b0054497</t>
    </r>
  </si>
  <si>
    <r>
      <t>'</t>
    </r>
    <r>
      <rPr>
        <sz val="10"/>
        <color rgb="FF000000"/>
        <rFont val="Arial"/>
        <family val="2"/>
      </rPr>
      <t>22-b056126</t>
    </r>
  </si>
  <si>
    <r>
      <t>'</t>
    </r>
    <r>
      <rPr>
        <sz val="10"/>
        <color rgb="FF000000"/>
        <rFont val="Arial"/>
        <family val="2"/>
      </rPr>
      <t>22-b0055914</t>
    </r>
  </si>
  <si>
    <r>
      <t>'</t>
    </r>
    <r>
      <rPr>
        <sz val="10"/>
        <color rgb="FF000000"/>
        <rFont val="Arial"/>
        <family val="2"/>
      </rPr>
      <t>22-b054500</t>
    </r>
  </si>
  <si>
    <r>
      <t>'</t>
    </r>
    <r>
      <rPr>
        <sz val="10"/>
        <color rgb="FF000000"/>
        <rFont val="Arial"/>
        <family val="2"/>
      </rPr>
      <t>22-b0054479</t>
    </r>
  </si>
  <si>
    <r>
      <t>'</t>
    </r>
    <r>
      <rPr>
        <sz val="10"/>
        <color rgb="FF000000"/>
        <rFont val="Arial"/>
        <family val="2"/>
      </rPr>
      <t>22-b0055409</t>
    </r>
  </si>
  <si>
    <r>
      <t>'</t>
    </r>
    <r>
      <rPr>
        <sz val="10"/>
        <color rgb="FF000000"/>
        <rFont val="Arial"/>
        <family val="2"/>
      </rPr>
      <t>22-b056512</t>
    </r>
  </si>
  <si>
    <r>
      <t>'</t>
    </r>
    <r>
      <rPr>
        <sz val="10"/>
        <color rgb="FF000000"/>
        <rFont val="Arial"/>
        <family val="2"/>
      </rPr>
      <t>22-b056603</t>
    </r>
  </si>
  <si>
    <r>
      <t>'</t>
    </r>
    <r>
      <rPr>
        <sz val="10"/>
        <color rgb="FF000000"/>
        <rFont val="Arial"/>
        <family val="2"/>
      </rPr>
      <t>22-b0056140</t>
    </r>
  </si>
  <si>
    <r>
      <t>'</t>
    </r>
    <r>
      <rPr>
        <sz val="10"/>
        <color rgb="FF000000"/>
        <rFont val="Arial"/>
        <family val="2"/>
      </rPr>
      <t>22-b0056233</t>
    </r>
  </si>
  <si>
    <r>
      <t>'</t>
    </r>
    <r>
      <rPr>
        <sz val="10"/>
        <color rgb="FF000000"/>
        <rFont val="Arial"/>
        <family val="2"/>
      </rPr>
      <t>22-b0056067</t>
    </r>
  </si>
  <si>
    <r>
      <t>'</t>
    </r>
    <r>
      <rPr>
        <sz val="10"/>
        <color rgb="FF000000"/>
        <rFont val="Arial"/>
        <family val="2"/>
      </rPr>
      <t>22-b056844</t>
    </r>
  </si>
  <si>
    <r>
      <t>'</t>
    </r>
    <r>
      <rPr>
        <sz val="10"/>
        <color rgb="FF000000"/>
        <rFont val="Arial"/>
        <family val="2"/>
      </rPr>
      <t>22-b057054</t>
    </r>
  </si>
  <si>
    <r>
      <t>'</t>
    </r>
    <r>
      <rPr>
        <sz val="10"/>
        <color rgb="FF000000"/>
        <rFont val="Arial"/>
        <family val="2"/>
      </rPr>
      <t>22-b057064</t>
    </r>
  </si>
  <si>
    <r>
      <t>'</t>
    </r>
    <r>
      <rPr>
        <sz val="10"/>
        <color rgb="FF000000"/>
        <rFont val="Arial"/>
        <family val="2"/>
      </rPr>
      <t>22-b0057061</t>
    </r>
  </si>
  <si>
    <r>
      <t>'</t>
    </r>
    <r>
      <rPr>
        <sz val="10"/>
        <color rgb="FF000000"/>
        <rFont val="Arial"/>
        <family val="2"/>
      </rPr>
      <t>22-b0057164</t>
    </r>
  </si>
  <si>
    <r>
      <t>'</t>
    </r>
    <r>
      <rPr>
        <sz val="10"/>
        <color rgb="FF000000"/>
        <rFont val="Arial"/>
        <family val="2"/>
      </rPr>
      <t>22-b056138</t>
    </r>
  </si>
  <si>
    <r>
      <t>'</t>
    </r>
    <r>
      <rPr>
        <sz val="10"/>
        <color rgb="FF000000"/>
        <rFont val="Arial"/>
        <family val="2"/>
      </rPr>
      <t>22-b056162</t>
    </r>
  </si>
  <si>
    <r>
      <t>'</t>
    </r>
    <r>
      <rPr>
        <sz val="10"/>
        <color rgb="FF000000"/>
        <rFont val="Arial"/>
        <family val="2"/>
      </rPr>
      <t>22-b057629</t>
    </r>
  </si>
  <si>
    <r>
      <t>'</t>
    </r>
    <r>
      <rPr>
        <sz val="10"/>
        <color rgb="FF000000"/>
        <rFont val="Arial"/>
        <family val="2"/>
      </rPr>
      <t>22-b056037</t>
    </r>
  </si>
  <si>
    <r>
      <t>'</t>
    </r>
    <r>
      <rPr>
        <sz val="10"/>
        <color rgb="FF000000"/>
        <rFont val="Arial"/>
        <family val="2"/>
      </rPr>
      <t>22-b057002</t>
    </r>
  </si>
  <si>
    <r>
      <t>'</t>
    </r>
    <r>
      <rPr>
        <sz val="10"/>
        <color rgb="FF000000"/>
        <rFont val="Arial"/>
        <family val="2"/>
      </rPr>
      <t>22-b055349</t>
    </r>
  </si>
  <si>
    <r>
      <t>'</t>
    </r>
    <r>
      <rPr>
        <sz val="10"/>
        <color rgb="FF000000"/>
        <rFont val="Arial"/>
        <family val="2"/>
      </rPr>
      <t>22-b057494</t>
    </r>
  </si>
  <si>
    <r>
      <t>'</t>
    </r>
    <r>
      <rPr>
        <sz val="10"/>
        <color rgb="FF000000"/>
        <rFont val="Arial"/>
        <family val="2"/>
      </rPr>
      <t>22-b53956</t>
    </r>
  </si>
  <si>
    <r>
      <t>'</t>
    </r>
    <r>
      <rPr>
        <sz val="10"/>
        <color rgb="FF000000"/>
        <rFont val="Arial"/>
        <family val="2"/>
      </rPr>
      <t>22-b057611</t>
    </r>
  </si>
  <si>
    <r>
      <t>'</t>
    </r>
    <r>
      <rPr>
        <sz val="10"/>
        <color rgb="FF000000"/>
        <rFont val="Arial"/>
        <family val="2"/>
      </rPr>
      <t>22-b0057059</t>
    </r>
  </si>
  <si>
    <r>
      <t>'</t>
    </r>
    <r>
      <rPr>
        <sz val="10"/>
        <color rgb="FF000000"/>
        <rFont val="Arial"/>
        <family val="2"/>
      </rPr>
      <t>22-b054431</t>
    </r>
  </si>
  <si>
    <r>
      <t>'</t>
    </r>
    <r>
      <rPr>
        <sz val="10"/>
        <color rgb="FF000000"/>
        <rFont val="Arial"/>
        <family val="2"/>
      </rPr>
      <t>22-b0054504</t>
    </r>
  </si>
  <si>
    <r>
      <t>'</t>
    </r>
    <r>
      <rPr>
        <sz val="10"/>
        <color rgb="FF000000"/>
        <rFont val="Arial"/>
        <family val="2"/>
      </rPr>
      <t>22-b0054496</t>
    </r>
  </si>
  <si>
    <r>
      <t>'</t>
    </r>
    <r>
      <rPr>
        <sz val="10"/>
        <color rgb="FF000000"/>
        <rFont val="Arial"/>
        <family val="2"/>
      </rPr>
      <t>22-b0055172</t>
    </r>
  </si>
  <si>
    <r>
      <t>'</t>
    </r>
    <r>
      <rPr>
        <sz val="10"/>
        <color rgb="FF000000"/>
        <rFont val="Arial"/>
        <family val="2"/>
      </rPr>
      <t>22-b0054341</t>
    </r>
  </si>
  <si>
    <r>
      <t>'</t>
    </r>
    <r>
      <rPr>
        <sz val="10"/>
        <color rgb="FF000000"/>
        <rFont val="Arial"/>
        <family val="2"/>
      </rPr>
      <t>22-b0055435</t>
    </r>
  </si>
  <si>
    <r>
      <t>'</t>
    </r>
    <r>
      <rPr>
        <sz val="10"/>
        <color rgb="FF000000"/>
        <rFont val="Arial"/>
        <family val="2"/>
      </rPr>
      <t>22-b0054406</t>
    </r>
  </si>
  <si>
    <r>
      <t>'</t>
    </r>
    <r>
      <rPr>
        <sz val="10"/>
        <color rgb="FF000000"/>
        <rFont val="Arial"/>
        <family val="2"/>
      </rPr>
      <t>22-b0055444</t>
    </r>
  </si>
  <si>
    <r>
      <t>'</t>
    </r>
    <r>
      <rPr>
        <sz val="10"/>
        <color rgb="FF000000"/>
        <rFont val="Arial"/>
        <family val="2"/>
      </rPr>
      <t>22-b055358</t>
    </r>
  </si>
  <si>
    <r>
      <t>'</t>
    </r>
    <r>
      <rPr>
        <sz val="10"/>
        <color rgb="FF000000"/>
        <rFont val="Arial"/>
        <family val="2"/>
      </rPr>
      <t>22-b055285</t>
    </r>
  </si>
  <si>
    <r>
      <t>'</t>
    </r>
    <r>
      <rPr>
        <sz val="10"/>
        <color rgb="FF000000"/>
        <rFont val="Arial"/>
        <family val="2"/>
      </rPr>
      <t>22-b055428</t>
    </r>
  </si>
  <si>
    <r>
      <t>'</t>
    </r>
    <r>
      <rPr>
        <sz val="10"/>
        <color rgb="FF000000"/>
        <rFont val="Arial"/>
        <family val="2"/>
      </rPr>
      <t>22-b0056201</t>
    </r>
  </si>
  <si>
    <r>
      <t>'</t>
    </r>
    <r>
      <rPr>
        <sz val="10"/>
        <color rgb="FF000000"/>
        <rFont val="Arial"/>
        <family val="2"/>
      </rPr>
      <t>22-b0056519</t>
    </r>
  </si>
  <si>
    <r>
      <t>'</t>
    </r>
    <r>
      <rPr>
        <sz val="10"/>
        <color rgb="FF000000"/>
        <rFont val="Arial"/>
        <family val="2"/>
      </rPr>
      <t>22-b0055231</t>
    </r>
  </si>
  <si>
    <r>
      <t>'</t>
    </r>
    <r>
      <rPr>
        <sz val="10"/>
        <color rgb="FF000000"/>
        <rFont val="Arial"/>
        <family val="2"/>
      </rPr>
      <t>22-b0055408</t>
    </r>
  </si>
  <si>
    <r>
      <t>'</t>
    </r>
    <r>
      <rPr>
        <sz val="10"/>
        <color rgb="FF000000"/>
        <rFont val="Arial"/>
        <family val="2"/>
      </rPr>
      <t>22-b0054481</t>
    </r>
  </si>
  <si>
    <r>
      <t>'</t>
    </r>
    <r>
      <rPr>
        <sz val="10"/>
        <color rgb="FF000000"/>
        <rFont val="Arial"/>
        <family val="2"/>
      </rPr>
      <t>22-b056845</t>
    </r>
  </si>
  <si>
    <r>
      <t>'</t>
    </r>
    <r>
      <rPr>
        <sz val="10"/>
        <color rgb="FF000000"/>
        <rFont val="Arial"/>
        <family val="2"/>
      </rPr>
      <t>22-b0056041</t>
    </r>
  </si>
  <si>
    <r>
      <t>'</t>
    </r>
    <r>
      <rPr>
        <sz val="10"/>
        <color rgb="FF000000"/>
        <rFont val="Arial"/>
        <family val="2"/>
      </rPr>
      <t>22-b0056200</t>
    </r>
  </si>
  <si>
    <r>
      <t>'</t>
    </r>
    <r>
      <rPr>
        <sz val="10"/>
        <color rgb="FF000000"/>
        <rFont val="Arial"/>
        <family val="2"/>
      </rPr>
      <t>22-b056591</t>
    </r>
  </si>
  <si>
    <r>
      <t>'</t>
    </r>
    <r>
      <rPr>
        <sz val="10"/>
        <color rgb="FF000000"/>
        <rFont val="Arial"/>
        <family val="2"/>
      </rPr>
      <t>22-b056985</t>
    </r>
  </si>
  <si>
    <r>
      <t>'</t>
    </r>
    <r>
      <rPr>
        <sz val="10"/>
        <color rgb="FF000000"/>
        <rFont val="Arial"/>
        <family val="2"/>
      </rPr>
      <t>22-b0054978</t>
    </r>
  </si>
  <si>
    <r>
      <t>'</t>
    </r>
    <r>
      <rPr>
        <sz val="10"/>
        <color rgb="FF000000"/>
        <rFont val="Arial"/>
        <family val="2"/>
      </rPr>
      <t>22-b0056049</t>
    </r>
  </si>
  <si>
    <r>
      <t>'</t>
    </r>
    <r>
      <rPr>
        <sz val="10"/>
        <color rgb="FF000000"/>
        <rFont val="Arial"/>
        <family val="2"/>
      </rPr>
      <t>22-b0057058</t>
    </r>
  </si>
  <si>
    <r>
      <t>'</t>
    </r>
    <r>
      <rPr>
        <sz val="10"/>
        <color rgb="FF000000"/>
        <rFont val="Arial"/>
        <family val="2"/>
      </rPr>
      <t>22-b0056204</t>
    </r>
  </si>
  <si>
    <r>
      <t>'</t>
    </r>
    <r>
      <rPr>
        <sz val="10"/>
        <color rgb="FF000000"/>
        <rFont val="Arial"/>
        <family val="2"/>
      </rPr>
      <t>22-b0056209</t>
    </r>
  </si>
  <si>
    <r>
      <t>'</t>
    </r>
    <r>
      <rPr>
        <sz val="10"/>
        <color rgb="FF000000"/>
        <rFont val="Arial"/>
        <family val="2"/>
      </rPr>
      <t>22-b055282</t>
    </r>
  </si>
  <si>
    <r>
      <t>'</t>
    </r>
    <r>
      <rPr>
        <sz val="10"/>
        <color rgb="FF000000"/>
        <rFont val="Arial"/>
        <family val="2"/>
      </rPr>
      <t>22-b055425</t>
    </r>
  </si>
  <si>
    <r>
      <t>'</t>
    </r>
    <r>
      <rPr>
        <sz val="10"/>
        <color rgb="FF000000"/>
        <rFont val="Arial"/>
        <family val="2"/>
      </rPr>
      <t>22-b056178</t>
    </r>
  </si>
  <si>
    <r>
      <t>'</t>
    </r>
    <r>
      <rPr>
        <sz val="10"/>
        <color rgb="FF000000"/>
        <rFont val="Arial"/>
        <family val="2"/>
      </rPr>
      <t>22-b0056816</t>
    </r>
  </si>
  <si>
    <r>
      <t>'</t>
    </r>
    <r>
      <rPr>
        <sz val="10"/>
        <color rgb="FF000000"/>
        <rFont val="Arial"/>
        <family val="2"/>
      </rPr>
      <t>22-b0057658</t>
    </r>
  </si>
  <si>
    <r>
      <t>'</t>
    </r>
    <r>
      <rPr>
        <sz val="10"/>
        <color rgb="FF000000"/>
        <rFont val="Arial"/>
        <family val="2"/>
      </rPr>
      <t>22-b057627</t>
    </r>
  </si>
  <si>
    <r>
      <t>'</t>
    </r>
    <r>
      <rPr>
        <sz val="10"/>
        <color rgb="FF000000"/>
        <rFont val="Arial"/>
        <family val="2"/>
      </rPr>
      <t>22-b057640</t>
    </r>
  </si>
  <si>
    <r>
      <t>'</t>
    </r>
    <r>
      <rPr>
        <sz val="10"/>
        <color rgb="FF000000"/>
        <rFont val="Arial"/>
        <family val="2"/>
      </rPr>
      <t>22-b055901</t>
    </r>
  </si>
  <si>
    <r>
      <t>'</t>
    </r>
    <r>
      <rPr>
        <sz val="10"/>
        <color rgb="FF000000"/>
        <rFont val="Arial"/>
        <family val="2"/>
      </rPr>
      <t>22-b0054330</t>
    </r>
  </si>
  <si>
    <r>
      <t>'</t>
    </r>
    <r>
      <rPr>
        <sz val="10"/>
        <color rgb="FF000000"/>
        <rFont val="Arial"/>
        <family val="2"/>
      </rPr>
      <t>22-b053966</t>
    </r>
  </si>
  <si>
    <r>
      <t>'</t>
    </r>
    <r>
      <rPr>
        <sz val="10"/>
        <color rgb="FF000000"/>
        <rFont val="Arial"/>
        <family val="2"/>
      </rPr>
      <t>22-b054434</t>
    </r>
  </si>
  <si>
    <r>
      <t>'</t>
    </r>
    <r>
      <rPr>
        <sz val="10"/>
        <color rgb="FF000000"/>
        <rFont val="Arial"/>
        <family val="2"/>
      </rPr>
      <t>22-b0055260</t>
    </r>
  </si>
  <si>
    <r>
      <t>'</t>
    </r>
    <r>
      <rPr>
        <sz val="10"/>
        <color rgb="FF000000"/>
        <rFont val="Arial"/>
        <family val="2"/>
      </rPr>
      <t>22-b0054471</t>
    </r>
  </si>
  <si>
    <r>
      <t>'</t>
    </r>
    <r>
      <rPr>
        <sz val="10"/>
        <color rgb="FF000000"/>
        <rFont val="Arial"/>
        <family val="2"/>
      </rPr>
      <t>22-b055239</t>
    </r>
  </si>
  <si>
    <r>
      <t>'</t>
    </r>
    <r>
      <rPr>
        <sz val="10"/>
        <color rgb="FF000000"/>
        <rFont val="Arial"/>
        <family val="2"/>
      </rPr>
      <t>22-b0055467</t>
    </r>
  </si>
  <si>
    <r>
      <t>'</t>
    </r>
    <r>
      <rPr>
        <sz val="10"/>
        <color rgb="FF000000"/>
        <rFont val="Arial"/>
        <family val="2"/>
      </rPr>
      <t>22-b055263</t>
    </r>
  </si>
  <si>
    <r>
      <t>'</t>
    </r>
    <r>
      <rPr>
        <sz val="10"/>
        <color rgb="FF000000"/>
        <rFont val="Arial"/>
        <family val="2"/>
      </rPr>
      <t>22-b0055352</t>
    </r>
  </si>
  <si>
    <r>
      <t>'</t>
    </r>
    <r>
      <rPr>
        <sz val="10"/>
        <color rgb="FF000000"/>
        <rFont val="Arial"/>
        <family val="2"/>
      </rPr>
      <t>22-b055429</t>
    </r>
  </si>
  <si>
    <r>
      <t>'</t>
    </r>
    <r>
      <rPr>
        <sz val="10"/>
        <color rgb="FF000000"/>
        <rFont val="Arial"/>
        <family val="2"/>
      </rPr>
      <t>22-b056537</t>
    </r>
  </si>
  <si>
    <r>
      <t>'</t>
    </r>
    <r>
      <rPr>
        <sz val="10"/>
        <color rgb="FF000000"/>
        <rFont val="Arial"/>
        <family val="2"/>
      </rPr>
      <t>22-b0055228</t>
    </r>
  </si>
  <si>
    <r>
      <t>'</t>
    </r>
    <r>
      <rPr>
        <sz val="10"/>
        <color rgb="FF000000"/>
        <rFont val="Arial"/>
        <family val="2"/>
      </rPr>
      <t>22-b056064</t>
    </r>
  </si>
  <si>
    <r>
      <t>'</t>
    </r>
    <r>
      <rPr>
        <sz val="10"/>
        <color rgb="FF000000"/>
        <rFont val="Arial"/>
        <family val="2"/>
      </rPr>
      <t>22-b056248</t>
    </r>
  </si>
  <si>
    <r>
      <t>'</t>
    </r>
    <r>
      <rPr>
        <sz val="10"/>
        <color rgb="FF000000"/>
        <rFont val="Arial"/>
        <family val="2"/>
      </rPr>
      <t>22-b056439</t>
    </r>
  </si>
  <si>
    <r>
      <t>'</t>
    </r>
    <r>
      <rPr>
        <sz val="10"/>
        <color rgb="FF000000"/>
        <rFont val="Arial"/>
        <family val="2"/>
      </rPr>
      <t>22-b056511</t>
    </r>
  </si>
  <si>
    <r>
      <t>'</t>
    </r>
    <r>
      <rPr>
        <sz val="10"/>
        <color rgb="FF000000"/>
        <rFont val="Arial"/>
        <family val="2"/>
      </rPr>
      <t>22-b0056038</t>
    </r>
  </si>
  <si>
    <r>
      <t>'</t>
    </r>
    <r>
      <rPr>
        <sz val="10"/>
        <color rgb="FF000000"/>
        <rFont val="Arial"/>
        <family val="2"/>
      </rPr>
      <t>22-b0056216</t>
    </r>
  </si>
  <si>
    <r>
      <t>'</t>
    </r>
    <r>
      <rPr>
        <sz val="10"/>
        <color rgb="FF000000"/>
        <rFont val="Arial"/>
        <family val="2"/>
      </rPr>
      <t>22-b054329</t>
    </r>
  </si>
  <si>
    <r>
      <t>'</t>
    </r>
    <r>
      <rPr>
        <sz val="10"/>
        <color rgb="FF000000"/>
        <rFont val="Arial"/>
        <family val="2"/>
      </rPr>
      <t>22-b056883</t>
    </r>
  </si>
  <si>
    <r>
      <t>'</t>
    </r>
    <r>
      <rPr>
        <sz val="10"/>
        <color rgb="FF000000"/>
        <rFont val="Arial"/>
        <family val="2"/>
      </rPr>
      <t>22-b0057060</t>
    </r>
  </si>
  <si>
    <r>
      <t>'</t>
    </r>
    <r>
      <rPr>
        <sz val="10"/>
        <color rgb="FF000000"/>
        <rFont val="Arial"/>
        <family val="2"/>
      </rPr>
      <t>22-b056881</t>
    </r>
  </si>
  <si>
    <r>
      <t>'</t>
    </r>
    <r>
      <rPr>
        <sz val="10"/>
        <color rgb="FF000000"/>
        <rFont val="Arial"/>
        <family val="2"/>
      </rPr>
      <t>22-b0056240</t>
    </r>
  </si>
  <si>
    <r>
      <t>'</t>
    </r>
    <r>
      <rPr>
        <sz val="10"/>
        <color rgb="FF000000"/>
        <rFont val="Arial"/>
        <family val="2"/>
      </rPr>
      <t>22-b0056857</t>
    </r>
  </si>
  <si>
    <r>
      <t>'</t>
    </r>
    <r>
      <rPr>
        <sz val="10"/>
        <color rgb="FF000000"/>
        <rFont val="Arial"/>
        <family val="2"/>
      </rPr>
      <t>22-b0056864</t>
    </r>
  </si>
  <si>
    <r>
      <t>'</t>
    </r>
    <r>
      <rPr>
        <sz val="10"/>
        <color rgb="FF000000"/>
        <rFont val="Arial"/>
        <family val="2"/>
      </rPr>
      <t>22-b056850</t>
    </r>
  </si>
  <si>
    <r>
      <t>'</t>
    </r>
    <r>
      <rPr>
        <sz val="10"/>
        <color rgb="FF000000"/>
        <rFont val="Arial"/>
        <family val="2"/>
      </rPr>
      <t>22-b057025</t>
    </r>
  </si>
  <si>
    <r>
      <t>'</t>
    </r>
    <r>
      <rPr>
        <sz val="10"/>
        <color rgb="FF000000"/>
        <rFont val="Arial"/>
        <family val="2"/>
      </rPr>
      <t>22-b057030</t>
    </r>
  </si>
  <si>
    <r>
      <t>'</t>
    </r>
    <r>
      <rPr>
        <sz val="10"/>
        <color rgb="FF000000"/>
        <rFont val="Arial"/>
        <family val="2"/>
      </rPr>
      <t>22-b0056817</t>
    </r>
  </si>
  <si>
    <r>
      <t>'</t>
    </r>
    <r>
      <rPr>
        <sz val="10"/>
        <color rgb="FF000000"/>
        <rFont val="Arial"/>
        <family val="2"/>
      </rPr>
      <t>22-b055440</t>
    </r>
  </si>
  <si>
    <r>
      <t>'</t>
    </r>
    <r>
      <rPr>
        <sz val="10"/>
        <color rgb="FF000000"/>
        <rFont val="Arial"/>
        <family val="2"/>
      </rPr>
      <t>22-b053841</t>
    </r>
  </si>
  <si>
    <t>HHCL¬Q}7</t>
  </si>
  <si>
    <r>
      <t>'</t>
    </r>
    <r>
      <rPr>
        <sz val="10"/>
        <color rgb="FF000000"/>
        <rFont val="Arial"/>
        <family val="2"/>
      </rPr>
      <t>22-b054405</t>
    </r>
  </si>
  <si>
    <r>
      <t>'</t>
    </r>
    <r>
      <rPr>
        <sz val="10"/>
        <color rgb="FF000000"/>
        <rFont val="Arial"/>
        <family val="2"/>
      </rPr>
      <t>22-b054257</t>
    </r>
  </si>
  <si>
    <r>
      <t>'</t>
    </r>
    <r>
      <rPr>
        <sz val="10"/>
        <color rgb="FF000000"/>
        <rFont val="Arial"/>
        <family val="2"/>
      </rPr>
      <t>22-b054275</t>
    </r>
  </si>
  <si>
    <r>
      <t>'</t>
    </r>
    <r>
      <rPr>
        <sz val="10"/>
        <color rgb="FF000000"/>
        <rFont val="Arial"/>
        <family val="2"/>
      </rPr>
      <t>22-b054486</t>
    </r>
  </si>
  <si>
    <r>
      <t>'</t>
    </r>
    <r>
      <rPr>
        <sz val="10"/>
        <color rgb="FF000000"/>
        <rFont val="Arial"/>
        <family val="2"/>
      </rPr>
      <t>22-b0055261</t>
    </r>
  </si>
  <si>
    <r>
      <t>'</t>
    </r>
    <r>
      <rPr>
        <sz val="10"/>
        <color rgb="FF000000"/>
        <rFont val="Arial"/>
        <family val="2"/>
      </rPr>
      <t>22-b0055301</t>
    </r>
  </si>
  <si>
    <r>
      <t>'</t>
    </r>
    <r>
      <rPr>
        <sz val="10"/>
        <color rgb="FF000000"/>
        <rFont val="Arial"/>
        <family val="2"/>
      </rPr>
      <t>22-b054468</t>
    </r>
  </si>
  <si>
    <r>
      <t>'</t>
    </r>
    <r>
      <rPr>
        <sz val="10"/>
        <color rgb="FF000000"/>
        <rFont val="Arial"/>
        <family val="2"/>
      </rPr>
      <t>22-b055411</t>
    </r>
  </si>
  <si>
    <r>
      <t>'</t>
    </r>
    <r>
      <rPr>
        <sz val="10"/>
        <color rgb="FF000000"/>
        <rFont val="Arial"/>
        <family val="2"/>
      </rPr>
      <t>22-b055905</t>
    </r>
  </si>
  <si>
    <r>
      <t>'</t>
    </r>
    <r>
      <rPr>
        <sz val="10"/>
        <color rgb="FF000000"/>
        <rFont val="Arial"/>
        <family val="2"/>
      </rPr>
      <t>22-b056052</t>
    </r>
  </si>
  <si>
    <r>
      <t>'</t>
    </r>
    <r>
      <rPr>
        <sz val="10"/>
        <color rgb="FF000000"/>
        <rFont val="Arial"/>
        <family val="2"/>
      </rPr>
      <t>22-b0056207</t>
    </r>
  </si>
  <si>
    <r>
      <t>'</t>
    </r>
    <r>
      <rPr>
        <sz val="10"/>
        <color rgb="FF000000"/>
        <rFont val="Arial"/>
        <family val="2"/>
      </rPr>
      <t>22-b054499</t>
    </r>
  </si>
  <si>
    <r>
      <t>'</t>
    </r>
    <r>
      <rPr>
        <sz val="10"/>
        <color rgb="FF000000"/>
        <rFont val="Arial"/>
        <family val="2"/>
      </rPr>
      <t>22-b056062</t>
    </r>
  </si>
  <si>
    <r>
      <t>'</t>
    </r>
    <r>
      <rPr>
        <sz val="10"/>
        <color rgb="FF000000"/>
        <rFont val="Arial"/>
        <family val="2"/>
      </rPr>
      <t>22-b0055875</t>
    </r>
  </si>
  <si>
    <r>
      <t>'</t>
    </r>
    <r>
      <rPr>
        <sz val="10"/>
        <color rgb="FF000000"/>
        <rFont val="Arial"/>
        <family val="2"/>
      </rPr>
      <t>22-b056220</t>
    </r>
  </si>
  <si>
    <r>
      <t>'</t>
    </r>
    <r>
      <rPr>
        <sz val="10"/>
        <color rgb="FF000000"/>
        <rFont val="Arial"/>
        <family val="2"/>
      </rPr>
      <t>22-b056492</t>
    </r>
  </si>
  <si>
    <r>
      <t>'</t>
    </r>
    <r>
      <rPr>
        <sz val="10"/>
        <color rgb="FF000000"/>
        <rFont val="Arial"/>
        <family val="2"/>
      </rPr>
      <t>22-b056539</t>
    </r>
  </si>
  <si>
    <r>
      <t>'</t>
    </r>
    <r>
      <rPr>
        <sz val="10"/>
        <color rgb="FF000000"/>
        <rFont val="Arial"/>
        <family val="2"/>
      </rPr>
      <t>22-b056515</t>
    </r>
  </si>
  <si>
    <r>
      <t>'</t>
    </r>
    <r>
      <rPr>
        <sz val="10"/>
        <color rgb="FF000000"/>
        <rFont val="Arial"/>
        <family val="2"/>
      </rPr>
      <t>22-b056528</t>
    </r>
  </si>
  <si>
    <r>
      <t>'</t>
    </r>
    <r>
      <rPr>
        <sz val="10"/>
        <color rgb="FF000000"/>
        <rFont val="Arial"/>
        <family val="2"/>
      </rPr>
      <t>22-b056601</t>
    </r>
  </si>
  <si>
    <r>
      <t>'</t>
    </r>
    <r>
      <rPr>
        <sz val="10"/>
        <color rgb="FF000000"/>
        <rFont val="Arial"/>
        <family val="2"/>
      </rPr>
      <t>22-b0056235</t>
    </r>
  </si>
  <si>
    <r>
      <t>'</t>
    </r>
    <r>
      <rPr>
        <sz val="10"/>
        <color rgb="FF000000"/>
        <rFont val="Arial"/>
        <family val="2"/>
      </rPr>
      <t>22-b0056638</t>
    </r>
  </si>
  <si>
    <r>
      <t>'</t>
    </r>
    <r>
      <rPr>
        <sz val="10"/>
        <color rgb="FF000000"/>
        <rFont val="Arial"/>
        <family val="2"/>
      </rPr>
      <t>22-b0056061</t>
    </r>
  </si>
  <si>
    <r>
      <t>'</t>
    </r>
    <r>
      <rPr>
        <sz val="10"/>
        <color rgb="FF000000"/>
        <rFont val="Arial"/>
        <family val="2"/>
      </rPr>
      <t>22-b057044</t>
    </r>
  </si>
  <si>
    <r>
      <t>'</t>
    </r>
    <r>
      <rPr>
        <sz val="10"/>
        <color rgb="FF000000"/>
        <rFont val="Arial"/>
        <family val="2"/>
      </rPr>
      <t>22-b057493</t>
    </r>
  </si>
  <si>
    <r>
      <t>'</t>
    </r>
    <r>
      <rPr>
        <sz val="10"/>
        <color rgb="FF000000"/>
        <rFont val="Arial"/>
        <family val="2"/>
      </rPr>
      <t>22-b0055373</t>
    </r>
  </si>
  <si>
    <r>
      <t>'</t>
    </r>
    <r>
      <rPr>
        <sz val="10"/>
        <color rgb="FF000000"/>
        <rFont val="Arial"/>
        <family val="2"/>
      </rPr>
      <t>22-b057634</t>
    </r>
  </si>
  <si>
    <r>
      <t>'</t>
    </r>
    <r>
      <rPr>
        <sz val="10"/>
        <color rgb="FF000000"/>
        <rFont val="Arial"/>
        <family val="2"/>
      </rPr>
      <t>22-b0056043</t>
    </r>
  </si>
  <si>
    <r>
      <t>'</t>
    </r>
    <r>
      <rPr>
        <sz val="10"/>
        <color rgb="FF000000"/>
        <rFont val="Arial"/>
        <family val="2"/>
      </rPr>
      <t>22-b0056197</t>
    </r>
  </si>
  <si>
    <r>
      <t>'</t>
    </r>
    <r>
      <rPr>
        <sz val="10"/>
        <color rgb="FF000000"/>
        <rFont val="Arial"/>
        <family val="2"/>
      </rPr>
      <t>22-b0056198</t>
    </r>
  </si>
  <si>
    <r>
      <t>'</t>
    </r>
    <r>
      <rPr>
        <sz val="10"/>
        <color rgb="FF000000"/>
        <rFont val="Arial"/>
        <family val="2"/>
      </rPr>
      <t>22-b0056199</t>
    </r>
  </si>
  <si>
    <r>
      <t>'</t>
    </r>
    <r>
      <rPr>
        <sz val="10"/>
        <color rgb="FF000000"/>
        <rFont val="Arial"/>
        <family val="2"/>
      </rPr>
      <t>22-b0056213</t>
    </r>
  </si>
  <si>
    <r>
      <t>'</t>
    </r>
    <r>
      <rPr>
        <sz val="10"/>
        <color rgb="FF000000"/>
        <rFont val="Arial"/>
        <family val="2"/>
      </rPr>
      <t>22-b056149</t>
    </r>
  </si>
  <si>
    <r>
      <t>'</t>
    </r>
    <r>
      <rPr>
        <sz val="10"/>
        <color rgb="FF000000"/>
        <rFont val="Arial"/>
        <family val="2"/>
      </rPr>
      <t>22-b0056641</t>
    </r>
  </si>
  <si>
    <r>
      <t>'</t>
    </r>
    <r>
      <rPr>
        <sz val="10"/>
        <color rgb="FF000000"/>
        <rFont val="Arial"/>
        <family val="2"/>
      </rPr>
      <t>22-b0056859</t>
    </r>
  </si>
  <si>
    <r>
      <t>'</t>
    </r>
    <r>
      <rPr>
        <sz val="10"/>
        <color rgb="FF000000"/>
        <rFont val="Arial"/>
        <family val="2"/>
      </rPr>
      <t>22-b056156</t>
    </r>
  </si>
  <si>
    <r>
      <t>'</t>
    </r>
    <r>
      <rPr>
        <sz val="10"/>
        <color rgb="FF000000"/>
        <rFont val="Arial"/>
        <family val="2"/>
      </rPr>
      <t>22-b056507</t>
    </r>
  </si>
  <si>
    <r>
      <t>'</t>
    </r>
    <r>
      <rPr>
        <sz val="10"/>
        <color rgb="FF000000"/>
        <rFont val="Arial"/>
        <family val="2"/>
      </rPr>
      <t>22-b057017</t>
    </r>
  </si>
  <si>
    <r>
      <t>'</t>
    </r>
    <r>
      <rPr>
        <sz val="10"/>
        <color rgb="FF000000"/>
        <rFont val="Arial"/>
        <family val="2"/>
      </rPr>
      <t>22-b057034</t>
    </r>
  </si>
  <si>
    <r>
      <t>'</t>
    </r>
    <r>
      <rPr>
        <sz val="10"/>
        <color rgb="FF000000"/>
        <rFont val="Arial"/>
        <family val="2"/>
      </rPr>
      <t>22-b054494</t>
    </r>
  </si>
  <si>
    <r>
      <t>'</t>
    </r>
    <r>
      <rPr>
        <sz val="10"/>
        <color rgb="FF000000"/>
        <rFont val="Arial"/>
        <family val="2"/>
      </rPr>
      <t>22-b056428</t>
    </r>
  </si>
  <si>
    <r>
      <t>'</t>
    </r>
    <r>
      <rPr>
        <sz val="10"/>
        <color rgb="FF000000"/>
        <rFont val="Arial"/>
        <family val="2"/>
      </rPr>
      <t>22-b056841</t>
    </r>
  </si>
  <si>
    <r>
      <t>'</t>
    </r>
    <r>
      <rPr>
        <sz val="10"/>
        <color rgb="FF000000"/>
        <rFont val="Arial"/>
        <family val="2"/>
      </rPr>
      <t>22-b057605</t>
    </r>
  </si>
  <si>
    <r>
      <t>'</t>
    </r>
    <r>
      <rPr>
        <sz val="10"/>
        <color rgb="FF000000"/>
        <rFont val="Arial"/>
        <family val="2"/>
      </rPr>
      <t>22-b0054325</t>
    </r>
  </si>
  <si>
    <r>
      <t>'</t>
    </r>
    <r>
      <rPr>
        <sz val="10"/>
        <color rgb="FF000000"/>
        <rFont val="Arial"/>
        <family val="2"/>
      </rPr>
      <t>22-b054322</t>
    </r>
  </si>
  <si>
    <r>
      <t>'</t>
    </r>
    <r>
      <rPr>
        <sz val="10"/>
        <color rgb="FF000000"/>
        <rFont val="Arial"/>
        <family val="2"/>
      </rPr>
      <t>22-b055906</t>
    </r>
  </si>
  <si>
    <r>
      <t>'</t>
    </r>
    <r>
      <rPr>
        <sz val="10"/>
        <color rgb="FF000000"/>
        <rFont val="Arial"/>
        <family val="2"/>
      </rPr>
      <t>22-b056065</t>
    </r>
  </si>
  <si>
    <r>
      <t>'</t>
    </r>
    <r>
      <rPr>
        <sz val="10"/>
        <color rgb="FF000000"/>
        <rFont val="Arial"/>
        <family val="2"/>
      </rPr>
      <t>22-b0054404</t>
    </r>
  </si>
  <si>
    <r>
      <t>'</t>
    </r>
    <r>
      <rPr>
        <sz val="10"/>
        <color rgb="FF000000"/>
        <rFont val="Arial"/>
        <family val="2"/>
      </rPr>
      <t>22-b0055287</t>
    </r>
  </si>
  <si>
    <r>
      <t>'</t>
    </r>
    <r>
      <rPr>
        <sz val="10"/>
        <color rgb="FF000000"/>
        <rFont val="Arial"/>
        <family val="2"/>
      </rPr>
      <t>22-b055422</t>
    </r>
  </si>
  <si>
    <r>
      <t>'</t>
    </r>
    <r>
      <rPr>
        <sz val="10"/>
        <color rgb="FF000000"/>
        <rFont val="Arial"/>
        <family val="2"/>
      </rPr>
      <t>22-b055294</t>
    </r>
  </si>
  <si>
    <r>
      <t>'</t>
    </r>
    <r>
      <rPr>
        <sz val="10"/>
        <color rgb="FF000000"/>
        <rFont val="Arial"/>
        <family val="2"/>
      </rPr>
      <t>22-b055346</t>
    </r>
  </si>
  <si>
    <r>
      <t>'</t>
    </r>
    <r>
      <rPr>
        <sz val="10"/>
        <color rgb="FF000000"/>
        <rFont val="Arial"/>
        <family val="2"/>
      </rPr>
      <t>22-b055441</t>
    </r>
  </si>
  <si>
    <r>
      <t>'</t>
    </r>
    <r>
      <rPr>
        <sz val="10"/>
        <color rgb="FF000000"/>
        <rFont val="Arial"/>
        <family val="2"/>
      </rPr>
      <t>22-b055990</t>
    </r>
  </si>
  <si>
    <r>
      <t>'</t>
    </r>
    <r>
      <rPr>
        <sz val="10"/>
        <color rgb="FF000000"/>
        <rFont val="Arial"/>
        <family val="2"/>
      </rPr>
      <t>22-b056051</t>
    </r>
  </si>
  <si>
    <r>
      <t>'</t>
    </r>
    <r>
      <rPr>
        <sz val="10"/>
        <color rgb="FF000000"/>
        <rFont val="Arial"/>
        <family val="2"/>
      </rPr>
      <t>22-b056131</t>
    </r>
  </si>
  <si>
    <r>
      <t>'</t>
    </r>
    <r>
      <rPr>
        <sz val="10"/>
        <color rgb="FF000000"/>
        <rFont val="Arial"/>
        <family val="2"/>
      </rPr>
      <t>22-b0055418</t>
    </r>
  </si>
  <si>
    <r>
      <t>'</t>
    </r>
    <r>
      <rPr>
        <sz val="10"/>
        <color rgb="FF000000"/>
        <rFont val="Arial"/>
        <family val="2"/>
      </rPr>
      <t>22-b054398</t>
    </r>
  </si>
  <si>
    <r>
      <t>'</t>
    </r>
    <r>
      <rPr>
        <sz val="10"/>
        <color rgb="FF000000"/>
        <rFont val="Arial"/>
        <family val="2"/>
      </rPr>
      <t>22-b055299</t>
    </r>
  </si>
  <si>
    <r>
      <t>'</t>
    </r>
    <r>
      <rPr>
        <sz val="10"/>
        <color rgb="FF000000"/>
        <rFont val="Arial"/>
        <family val="2"/>
      </rPr>
      <t>22-b055874</t>
    </r>
  </si>
  <si>
    <r>
      <t>'</t>
    </r>
    <r>
      <rPr>
        <sz val="10"/>
        <color rgb="FF000000"/>
        <rFont val="Arial"/>
        <family val="2"/>
      </rPr>
      <t>22-b056160</t>
    </r>
  </si>
  <si>
    <r>
      <t>'</t>
    </r>
    <r>
      <rPr>
        <sz val="10"/>
        <color rgb="FF000000"/>
        <rFont val="Arial"/>
        <family val="2"/>
      </rPr>
      <t>22-b056155</t>
    </r>
  </si>
  <si>
    <r>
      <t>'</t>
    </r>
    <r>
      <rPr>
        <sz val="10"/>
        <color rgb="FF000000"/>
        <rFont val="Arial"/>
        <family val="2"/>
      </rPr>
      <t>22-b056252</t>
    </r>
  </si>
  <si>
    <r>
      <t>'</t>
    </r>
    <r>
      <rPr>
        <sz val="10"/>
        <color rgb="FF000000"/>
        <rFont val="Arial"/>
        <family val="2"/>
      </rPr>
      <t>22-b056709</t>
    </r>
  </si>
  <si>
    <r>
      <t>'</t>
    </r>
    <r>
      <rPr>
        <sz val="10"/>
        <color rgb="FF000000"/>
        <rFont val="Arial"/>
        <family val="2"/>
      </rPr>
      <t>22-b0056215</t>
    </r>
  </si>
  <si>
    <r>
      <t>'</t>
    </r>
    <r>
      <rPr>
        <sz val="10"/>
        <color rgb="FF000000"/>
        <rFont val="Arial"/>
        <family val="2"/>
      </rPr>
      <t>22-b056036</t>
    </r>
  </si>
  <si>
    <r>
      <t>'</t>
    </r>
    <r>
      <rPr>
        <sz val="10"/>
        <color rgb="FF000000"/>
        <rFont val="Arial"/>
        <family val="2"/>
      </rPr>
      <t>22-b054334</t>
    </r>
  </si>
  <si>
    <r>
      <t>'</t>
    </r>
    <r>
      <rPr>
        <sz val="10"/>
        <color rgb="FF000000"/>
        <rFont val="Arial"/>
        <family val="2"/>
      </rPr>
      <t>22-b054980</t>
    </r>
  </si>
  <si>
    <r>
      <t>'</t>
    </r>
    <r>
      <rPr>
        <sz val="10"/>
        <color rgb="FF000000"/>
        <rFont val="Arial"/>
        <family val="2"/>
      </rPr>
      <t>22-b0057031</t>
    </r>
  </si>
  <si>
    <r>
      <t>'</t>
    </r>
    <r>
      <rPr>
        <sz val="10"/>
        <color rgb="FF000000"/>
        <rFont val="Arial"/>
        <family val="2"/>
      </rPr>
      <t>22-b0056634</t>
    </r>
  </si>
  <si>
    <r>
      <t>'</t>
    </r>
    <r>
      <rPr>
        <sz val="10"/>
        <color rgb="FF000000"/>
        <rFont val="Arial"/>
        <family val="2"/>
      </rPr>
      <t>22-b0056878</t>
    </r>
  </si>
  <si>
    <r>
      <t>'</t>
    </r>
    <r>
      <rPr>
        <sz val="10"/>
        <color rgb="FF000000"/>
        <rFont val="Arial"/>
        <family val="2"/>
      </rPr>
      <t>22-b056189</t>
    </r>
  </si>
  <si>
    <r>
      <t>'</t>
    </r>
    <r>
      <rPr>
        <sz val="10"/>
        <color rgb="FF000000"/>
        <rFont val="Arial"/>
        <family val="2"/>
      </rPr>
      <t>22-b056509</t>
    </r>
  </si>
  <si>
    <r>
      <t>'</t>
    </r>
    <r>
      <rPr>
        <sz val="10"/>
        <color rgb="FF000000"/>
        <rFont val="Arial"/>
        <family val="2"/>
      </rPr>
      <t>22-b057653</t>
    </r>
  </si>
  <si>
    <r>
      <t>'</t>
    </r>
    <r>
      <rPr>
        <sz val="10"/>
        <color rgb="FF000000"/>
        <rFont val="Arial"/>
        <family val="2"/>
      </rPr>
      <t>22-b057063</t>
    </r>
  </si>
  <si>
    <r>
      <t>'</t>
    </r>
    <r>
      <rPr>
        <sz val="10"/>
        <color rgb="FF000000"/>
        <rFont val="Arial"/>
        <family val="2"/>
      </rPr>
      <t>22-b056710</t>
    </r>
  </si>
  <si>
    <r>
      <t>'</t>
    </r>
    <r>
      <rPr>
        <sz val="10"/>
        <color rgb="FF000000"/>
        <rFont val="Arial"/>
        <family val="2"/>
      </rPr>
      <t>22-b55877</t>
    </r>
  </si>
  <si>
    <t>HHCLCT</t>
  </si>
  <si>
    <r>
      <t>'</t>
    </r>
    <r>
      <rPr>
        <sz val="10"/>
        <color rgb="FF000000"/>
        <rFont val="Arial"/>
        <family val="2"/>
      </rPr>
      <t>22-b57639</t>
    </r>
  </si>
  <si>
    <r>
      <t>'</t>
    </r>
    <r>
      <rPr>
        <sz val="10"/>
        <color rgb="FF000000"/>
        <rFont val="Arial"/>
        <family val="2"/>
      </rPr>
      <t>22-b056644</t>
    </r>
  </si>
  <si>
    <t>299-SIPI-R-122022-1258571</t>
  </si>
  <si>
    <r>
      <t>'</t>
    </r>
    <r>
      <rPr>
        <sz val="10"/>
        <color rgb="FF000000"/>
        <rFont val="Arial"/>
        <family val="2"/>
      </rPr>
      <t>21330</t>
    </r>
  </si>
  <si>
    <t>K22TVA-21330-RTV1624906|HHCL - RTV1624906</t>
  </si>
  <si>
    <r>
      <t>'</t>
    </r>
    <r>
      <rPr>
        <sz val="10"/>
        <color rgb="FF000000"/>
        <rFont val="Arial"/>
        <family val="2"/>
      </rPr>
      <t>21753</t>
    </r>
  </si>
  <si>
    <t>K22TVA-21753-RTV1627827|HHCL - RTV1627827</t>
  </si>
  <si>
    <r>
      <t>'</t>
    </r>
    <r>
      <rPr>
        <sz val="10"/>
        <color rgb="FF000000"/>
        <rFont val="Arial"/>
        <family val="2"/>
      </rPr>
      <t>21590</t>
    </r>
  </si>
  <si>
    <t>K22TVA-21590-RTV1626478|HHCL - RTV1626478</t>
  </si>
  <si>
    <r>
      <t>'</t>
    </r>
    <r>
      <rPr>
        <sz val="10"/>
        <color rgb="FF000000"/>
        <rFont val="Arial"/>
        <family val="2"/>
      </rPr>
      <t>21699</t>
    </r>
  </si>
  <si>
    <t>K22TVA-21699-RTV1627190|HHCL - RTV1627190</t>
  </si>
  <si>
    <r>
      <t>'</t>
    </r>
    <r>
      <rPr>
        <sz val="10"/>
        <color rgb="FF000000"/>
        <rFont val="Arial"/>
        <family val="2"/>
      </rPr>
      <t>21705</t>
    </r>
  </si>
  <si>
    <t>K22TVA-21705-RTV1627139|HHCL - RTV1627139</t>
  </si>
  <si>
    <r>
      <t>'</t>
    </r>
    <r>
      <rPr>
        <sz val="10"/>
        <color rgb="FF000000"/>
        <rFont val="Arial"/>
        <family val="2"/>
      </rPr>
      <t>21698</t>
    </r>
  </si>
  <si>
    <t>K22TVA-21698-RTV1627194|HHCL - RTV1627194</t>
  </si>
  <si>
    <r>
      <t>'</t>
    </r>
    <r>
      <rPr>
        <sz val="10"/>
        <color rgb="FF000000"/>
        <rFont val="Arial"/>
        <family val="2"/>
      </rPr>
      <t>22558</t>
    </r>
  </si>
  <si>
    <t>K22TVA-22558-RTV1630842|HHCL - RTV1630842</t>
  </si>
  <si>
    <r>
      <t>'</t>
    </r>
    <r>
      <rPr>
        <sz val="10"/>
        <color rgb="FF000000"/>
        <rFont val="Arial"/>
        <family val="2"/>
      </rPr>
      <t>22941</t>
    </r>
  </si>
  <si>
    <t>K22TVA-22941-RTV1631884|HHCL - RTV1631884</t>
  </si>
  <si>
    <r>
      <t>'</t>
    </r>
    <r>
      <rPr>
        <sz val="10"/>
        <color rgb="FF000000"/>
        <rFont val="Arial"/>
        <family val="2"/>
      </rPr>
      <t>22927</t>
    </r>
  </si>
  <si>
    <t>K22TVA-22927-RTV1631946|HHCL - RTV1631946</t>
  </si>
  <si>
    <r>
      <t>'</t>
    </r>
    <r>
      <rPr>
        <sz val="10"/>
        <color rgb="FF000000"/>
        <rFont val="Arial"/>
        <family val="2"/>
      </rPr>
      <t>21073</t>
    </r>
  </si>
  <si>
    <t>K22TVA-21073-RTV1624394|HHCL - RTV1624394</t>
  </si>
  <si>
    <r>
      <t>'</t>
    </r>
    <r>
      <rPr>
        <sz val="10"/>
        <color rgb="FF000000"/>
        <rFont val="Arial"/>
        <family val="2"/>
      </rPr>
      <t>21113</t>
    </r>
  </si>
  <si>
    <t>K22TVA-21113-RTV1624419|HHCL - RTV1624419</t>
  </si>
  <si>
    <r>
      <t>'</t>
    </r>
    <r>
      <rPr>
        <sz val="10"/>
        <color rgb="FF000000"/>
        <rFont val="Arial"/>
        <family val="2"/>
      </rPr>
      <t>21670</t>
    </r>
  </si>
  <si>
    <t>K22TVA-21670-RTV1626285|HHCL - RTV1626285</t>
  </si>
  <si>
    <t>299-SIPI-R-122022-1258719</t>
  </si>
  <si>
    <r>
      <t>'</t>
    </r>
    <r>
      <rPr>
        <sz val="10"/>
        <color rgb="FF000000"/>
        <rFont val="Arial"/>
        <family val="2"/>
      </rPr>
      <t>20833</t>
    </r>
  </si>
  <si>
    <t>K22TVA-20833-RTV1623272|HHCL</t>
  </si>
  <si>
    <r>
      <t>'</t>
    </r>
    <r>
      <rPr>
        <sz val="10"/>
        <color rgb="FF000000"/>
        <rFont val="Arial"/>
        <family val="2"/>
      </rPr>
      <t>21236</t>
    </r>
  </si>
  <si>
    <t>K22TVA-21236-RTV1624868|HHCL</t>
  </si>
  <si>
    <r>
      <t>'</t>
    </r>
    <r>
      <rPr>
        <sz val="10"/>
        <color rgb="FF000000"/>
        <rFont val="Arial"/>
        <family val="2"/>
      </rPr>
      <t>22415</t>
    </r>
  </si>
  <si>
    <t>K22TVA-22415-RTV1630319|HHCL - RTV1630319</t>
  </si>
  <si>
    <r>
      <t>'</t>
    </r>
    <r>
      <rPr>
        <sz val="10"/>
        <color rgb="FF000000"/>
        <rFont val="Arial"/>
        <family val="2"/>
      </rPr>
      <t>22598</t>
    </r>
  </si>
  <si>
    <t>K22TVA-22598-RTV1631032|HHCL - RTV1631032</t>
  </si>
  <si>
    <r>
      <t>'</t>
    </r>
    <r>
      <rPr>
        <sz val="10"/>
        <color rgb="FF000000"/>
        <rFont val="Arial"/>
        <family val="2"/>
      </rPr>
      <t>20759</t>
    </r>
  </si>
  <si>
    <t>K22TVA-20759-RTV1623160|HHCL</t>
  </si>
  <si>
    <r>
      <t>'</t>
    </r>
    <r>
      <rPr>
        <sz val="10"/>
        <color rgb="FF000000"/>
        <rFont val="Arial"/>
        <family val="2"/>
      </rPr>
      <t>22488</t>
    </r>
  </si>
  <si>
    <t>K22TVA-22488-RTV1630641|HHCL - RTV1630641</t>
  </si>
  <si>
    <r>
      <t>'</t>
    </r>
    <r>
      <rPr>
        <sz val="10"/>
        <color rgb="FF000000"/>
        <rFont val="Arial"/>
        <family val="2"/>
      </rPr>
      <t>20816</t>
    </r>
  </si>
  <si>
    <t>K22TVA-20816-RTV1623251|HHCL</t>
  </si>
  <si>
    <r>
      <t>'</t>
    </r>
    <r>
      <rPr>
        <sz val="10"/>
        <color rgb="FF000000"/>
        <rFont val="Arial"/>
        <family val="2"/>
      </rPr>
      <t>23827</t>
    </r>
  </si>
  <si>
    <t>K22TVA-23827-RTV1634955|HHCL - RTV1634955</t>
  </si>
  <si>
    <r>
      <t>'</t>
    </r>
    <r>
      <rPr>
        <sz val="10"/>
        <color rgb="FF000000"/>
        <rFont val="Arial"/>
        <family val="2"/>
      </rPr>
      <t>21857</t>
    </r>
  </si>
  <si>
    <t>K22TVA-21857-RTV1627646|HHCL</t>
  </si>
  <si>
    <r>
      <t>'</t>
    </r>
    <r>
      <rPr>
        <sz val="10"/>
        <color rgb="FF000000"/>
        <rFont val="Arial"/>
        <family val="2"/>
      </rPr>
      <t>22105</t>
    </r>
  </si>
  <si>
    <t>K22TVA-22105-RTV1629353|HHCL - RTV1629353</t>
  </si>
  <si>
    <r>
      <t>'</t>
    </r>
    <r>
      <rPr>
        <sz val="10"/>
        <color rgb="FF000000"/>
        <rFont val="Arial"/>
        <family val="2"/>
      </rPr>
      <t>23810</t>
    </r>
  </si>
  <si>
    <t>K22TVA-23810-RTV1634987|HHCL - RTV1634987</t>
  </si>
  <si>
    <r>
      <t>'</t>
    </r>
    <r>
      <rPr>
        <sz val="10"/>
        <color rgb="FF000000"/>
        <rFont val="Arial"/>
        <family val="2"/>
      </rPr>
      <t>22121</t>
    </r>
  </si>
  <si>
    <t>K22TVA-22121-RTV1629395|HHCL - RTV1629395</t>
  </si>
  <si>
    <r>
      <t>'</t>
    </r>
    <r>
      <rPr>
        <sz val="10"/>
        <color rgb="FF000000"/>
        <rFont val="Arial"/>
        <family val="2"/>
      </rPr>
      <t>23911</t>
    </r>
  </si>
  <si>
    <t>K22TVA-23911-RTV1634635|HHCL</t>
  </si>
  <si>
    <r>
      <t>'</t>
    </r>
    <r>
      <rPr>
        <sz val="10"/>
        <color rgb="FF000000"/>
        <rFont val="Arial"/>
        <family val="2"/>
      </rPr>
      <t>21255</t>
    </r>
  </si>
  <si>
    <t>K22TVA-21255-RTV1624946|HHCL</t>
  </si>
  <si>
    <r>
      <t>'</t>
    </r>
    <r>
      <rPr>
        <sz val="10"/>
        <color rgb="FF000000"/>
        <rFont val="Arial"/>
        <family val="2"/>
      </rPr>
      <t>21386</t>
    </r>
  </si>
  <si>
    <t>K22TVA-21386-RTV1625482|HHCL</t>
  </si>
  <si>
    <r>
      <t>'</t>
    </r>
    <r>
      <rPr>
        <sz val="10"/>
        <color rgb="FF000000"/>
        <rFont val="Arial"/>
        <family val="2"/>
      </rPr>
      <t>23312</t>
    </r>
  </si>
  <si>
    <t>K22TVA-23312-RTV1633481|HHCL - RTV1633481</t>
  </si>
  <si>
    <r>
      <t>'</t>
    </r>
    <r>
      <rPr>
        <sz val="10"/>
        <color rgb="FF000000"/>
        <rFont val="Arial"/>
        <family val="2"/>
      </rPr>
      <t>21952</t>
    </r>
  </si>
  <si>
    <t>K22TVA-21952-RTV1628289|HHCL - RTV1628289</t>
  </si>
  <si>
    <t>299-SIPI-R-122022-1259137</t>
  </si>
  <si>
    <r>
      <t>'</t>
    </r>
    <r>
      <rPr>
        <sz val="10"/>
        <color rgb="FF000000"/>
        <rFont val="Arial"/>
        <family val="2"/>
      </rPr>
      <t>23578</t>
    </r>
  </si>
  <si>
    <t>K22TVA-23578-RTV1634329|HHCL - RTV1634329</t>
  </si>
  <si>
    <r>
      <t>'</t>
    </r>
    <r>
      <rPr>
        <sz val="10"/>
        <color rgb="FF000000"/>
        <rFont val="Arial"/>
        <family val="2"/>
      </rPr>
      <t>24278</t>
    </r>
  </si>
  <si>
    <t>K22TVA-24278-RTV1635829|HHCL - RTV1635829</t>
  </si>
  <si>
    <r>
      <t>'</t>
    </r>
    <r>
      <rPr>
        <sz val="10"/>
        <color rgb="FF000000"/>
        <rFont val="Arial"/>
        <family val="2"/>
      </rPr>
      <t>23724</t>
    </r>
  </si>
  <si>
    <t>K22TVA-23724-RTV1634959|HHCL - RTV1634959</t>
  </si>
  <si>
    <r>
      <t>'</t>
    </r>
    <r>
      <rPr>
        <sz val="10"/>
        <color rgb="FF000000"/>
        <rFont val="Arial"/>
        <family val="2"/>
      </rPr>
      <t>24192</t>
    </r>
  </si>
  <si>
    <t>K22TVA-24192-RTV1635583|HHCL - RTV1635583</t>
  </si>
  <si>
    <r>
      <t>'</t>
    </r>
    <r>
      <rPr>
        <sz val="10"/>
        <color rgb="FF000000"/>
        <rFont val="Arial"/>
        <family val="2"/>
      </rPr>
      <t>23478</t>
    </r>
  </si>
  <si>
    <t>K22TVA-23478-RTV1633991|HHCL - RTV1633991</t>
  </si>
  <si>
    <r>
      <t>'</t>
    </r>
    <r>
      <rPr>
        <sz val="10"/>
        <color rgb="FF000000"/>
        <rFont val="Arial"/>
        <family val="2"/>
      </rPr>
      <t>24286</t>
    </r>
  </si>
  <si>
    <t>K22TVA-24286-RTV1635854|HHCL - RTV1635854</t>
  </si>
  <si>
    <r>
      <t>'</t>
    </r>
    <r>
      <rPr>
        <sz val="10"/>
        <color rgb="FF000000"/>
        <rFont val="Arial"/>
        <family val="2"/>
      </rPr>
      <t>23676</t>
    </r>
  </si>
  <si>
    <t>K22TVA-23676-RTV1634439|HHCL - RTV1634439</t>
  </si>
  <si>
    <r>
      <t>'</t>
    </r>
    <r>
      <rPr>
        <sz val="10"/>
        <color rgb="FF000000"/>
        <rFont val="Arial"/>
        <family val="2"/>
      </rPr>
      <t>24297</t>
    </r>
  </si>
  <si>
    <t>K22TVA-24297-RTV1635881|HHCL - RTV1635881</t>
  </si>
  <si>
    <r>
      <t>'</t>
    </r>
    <r>
      <rPr>
        <sz val="10"/>
        <color rgb="FF000000"/>
        <rFont val="Arial"/>
        <family val="2"/>
      </rPr>
      <t>24254</t>
    </r>
  </si>
  <si>
    <t>K22TVA-24254-RTV1635761|HHCL - RTV1635761</t>
  </si>
  <si>
    <t>299-SIPI-R-122022-1259777</t>
  </si>
  <si>
    <r>
      <t>'</t>
    </r>
    <r>
      <rPr>
        <sz val="10"/>
        <color rgb="FF000000"/>
        <rFont val="Arial"/>
        <family val="2"/>
      </rPr>
      <t>24413</t>
    </r>
  </si>
  <si>
    <t>69068-XTRA</t>
  </si>
  <si>
    <r>
      <t>'</t>
    </r>
    <r>
      <rPr>
        <sz val="10"/>
        <color rgb="FF000000"/>
        <rFont val="Arial"/>
        <family val="2"/>
      </rPr>
      <t>24414</t>
    </r>
  </si>
  <si>
    <r>
      <t>'</t>
    </r>
    <r>
      <rPr>
        <sz val="10"/>
        <color rgb="FF000000"/>
        <rFont val="Arial"/>
        <family val="2"/>
      </rPr>
      <t>024415</t>
    </r>
  </si>
  <si>
    <t>304-SIPI-122022-10061757</t>
  </si>
  <si>
    <r>
      <t>'</t>
    </r>
    <r>
      <rPr>
        <sz val="10"/>
        <color rgb="FF000000"/>
        <rFont val="Arial"/>
        <family val="2"/>
      </rPr>
      <t>A0056005</t>
    </r>
  </si>
  <si>
    <t>CTY TNHH SAIGON CO-OP FAIRPRICE-TAN PHONG</t>
  </si>
  <si>
    <r>
      <t>'</t>
    </r>
    <r>
      <rPr>
        <sz val="10"/>
        <color rgb="FF000000"/>
        <rFont val="Arial"/>
        <family val="2"/>
      </rPr>
      <t>A0056981</t>
    </r>
  </si>
  <si>
    <r>
      <t>'</t>
    </r>
    <r>
      <rPr>
        <sz val="10"/>
        <color rgb="FF000000"/>
        <rFont val="Arial"/>
        <family val="2"/>
      </rPr>
      <t>A0053958</t>
    </r>
  </si>
  <si>
    <t>305-SIPI-122022-10057812</t>
  </si>
  <si>
    <r>
      <t>'</t>
    </r>
    <r>
      <rPr>
        <sz val="10"/>
        <color rgb="FF000000"/>
        <rFont val="Arial"/>
        <family val="2"/>
      </rPr>
      <t>B0057174</t>
    </r>
  </si>
  <si>
    <t>CONG TY TNHH SAIGON CO-OP FAIRPRICE-SU VAN HANH</t>
  </si>
  <si>
    <r>
      <t>'</t>
    </r>
    <r>
      <rPr>
        <sz val="10"/>
        <color rgb="FF000000"/>
        <rFont val="Arial"/>
        <family val="2"/>
      </rPr>
      <t>B0056872</t>
    </r>
  </si>
  <si>
    <r>
      <t>'</t>
    </r>
    <r>
      <rPr>
        <sz val="10"/>
        <color rgb="FF000000"/>
        <rFont val="Arial"/>
        <family val="2"/>
      </rPr>
      <t>B0054413</t>
    </r>
  </si>
  <si>
    <r>
      <t>'</t>
    </r>
    <r>
      <rPr>
        <sz val="10"/>
        <color rgb="FF000000"/>
        <rFont val="Arial"/>
        <family val="2"/>
      </rPr>
      <t>B0055377</t>
    </r>
  </si>
  <si>
    <r>
      <t>'</t>
    </r>
    <r>
      <rPr>
        <sz val="10"/>
        <color rgb="FF000000"/>
        <rFont val="Arial"/>
        <family val="2"/>
      </rPr>
      <t>B0054977</t>
    </r>
  </si>
  <si>
    <r>
      <t>'</t>
    </r>
    <r>
      <rPr>
        <sz val="10"/>
        <color rgb="FF000000"/>
        <rFont val="Arial"/>
        <family val="2"/>
      </rPr>
      <t>B0056163</t>
    </r>
  </si>
  <si>
    <t>306-SIPI-122022-10046745</t>
  </si>
  <si>
    <r>
      <t>'</t>
    </r>
    <r>
      <rPr>
        <sz val="10"/>
        <color rgb="FF000000"/>
        <rFont val="Arial"/>
        <family val="2"/>
      </rPr>
      <t>C0057163</t>
    </r>
  </si>
  <si>
    <t>CONG TY TNHH SAIGON CO-OP FAIRPRICE/CO-OPXTRA PHAM VAN DONG</t>
  </si>
  <si>
    <r>
      <t>'</t>
    </r>
    <r>
      <rPr>
        <sz val="10"/>
        <color rgb="FF000000"/>
        <rFont val="Arial"/>
        <family val="2"/>
      </rPr>
      <t>C0055465</t>
    </r>
  </si>
  <si>
    <r>
      <t>'</t>
    </r>
    <r>
      <rPr>
        <sz val="10"/>
        <color rgb="FF000000"/>
        <rFont val="Arial"/>
        <family val="2"/>
      </rPr>
      <t>C0056526</t>
    </r>
  </si>
  <si>
    <r>
      <t>'</t>
    </r>
    <r>
      <rPr>
        <sz val="10"/>
        <color rgb="FF000000"/>
        <rFont val="Arial"/>
        <family val="2"/>
      </rPr>
      <t>C0055262</t>
    </r>
  </si>
  <si>
    <t>399-SIPI-122022-10008064</t>
  </si>
  <si>
    <r>
      <t>'</t>
    </r>
    <r>
      <rPr>
        <sz val="10"/>
        <color rgb="FF000000"/>
        <rFont val="Arial"/>
        <family val="2"/>
      </rPr>
      <t>A0055291</t>
    </r>
  </si>
  <si>
    <t>CONG TY TNHH MOT THANH VIEN CO.OP FINELIFE</t>
  </si>
  <si>
    <r>
      <t>'</t>
    </r>
    <r>
      <rPr>
        <sz val="10"/>
        <color rgb="FF000000"/>
        <rFont val="Arial"/>
        <family val="2"/>
      </rPr>
      <t>A0054326</t>
    </r>
  </si>
  <si>
    <r>
      <t>'</t>
    </r>
    <r>
      <rPr>
        <sz val="10"/>
        <color rgb="FF000000"/>
        <rFont val="Arial"/>
        <family val="2"/>
      </rPr>
      <t>A0056982</t>
    </r>
  </si>
  <si>
    <t>400-SIPI-122022-1085096</t>
  </si>
  <si>
    <r>
      <t>'</t>
    </r>
    <r>
      <rPr>
        <sz val="10"/>
        <color rgb="FF000000"/>
        <rFont val="Arial"/>
        <family val="2"/>
      </rPr>
      <t>M0056170</t>
    </r>
  </si>
  <si>
    <t>CTY TNHH TMDV TIỀN GIANG - SÀI GÒN</t>
  </si>
  <si>
    <r>
      <t>'</t>
    </r>
    <r>
      <rPr>
        <sz val="10"/>
        <color rgb="FF000000"/>
        <rFont val="Arial"/>
        <family val="2"/>
      </rPr>
      <t>M0057009</t>
    </r>
  </si>
  <si>
    <r>
      <t>'</t>
    </r>
    <r>
      <rPr>
        <sz val="10"/>
        <color rgb="FF000000"/>
        <rFont val="Arial"/>
        <family val="2"/>
      </rPr>
      <t>M0055394</t>
    </r>
  </si>
  <si>
    <t>400-SIPI-R-122022-1085096</t>
  </si>
  <si>
    <r>
      <t>'</t>
    </r>
    <r>
      <rPr>
        <sz val="10"/>
        <color rgb="FF000000"/>
        <rFont val="Arial"/>
        <family val="2"/>
      </rPr>
      <t>1026</t>
    </r>
  </si>
  <si>
    <t>1K22TBE|RTV 1630692-GAUMUOI - RTV1630692</t>
  </si>
  <si>
    <t>401-SIPI-122022-1079346</t>
  </si>
  <si>
    <r>
      <t>'</t>
    </r>
    <r>
      <rPr>
        <sz val="10"/>
        <color rgb="FF000000"/>
        <rFont val="Arial"/>
        <family val="2"/>
      </rPr>
      <t>A56172</t>
    </r>
  </si>
  <si>
    <t>CTY TNHH TM SÀI GÒN - AN GIANG</t>
  </si>
  <si>
    <t>404-SIPI-122022-1087231</t>
  </si>
  <si>
    <r>
      <t>'</t>
    </r>
    <r>
      <rPr>
        <sz val="10"/>
        <color rgb="FF000000"/>
        <rFont val="Arial"/>
        <family val="2"/>
      </rPr>
      <t>A0056705</t>
    </r>
  </si>
  <si>
    <t>CTY TNHH TMDV ST CO.OPMART BIÊN HÒA</t>
  </si>
  <si>
    <r>
      <t>'</t>
    </r>
    <r>
      <rPr>
        <sz val="10"/>
        <color rgb="FF000000"/>
        <rFont val="Arial"/>
        <family val="2"/>
      </rPr>
      <t>A0054898</t>
    </r>
  </si>
  <si>
    <t>406-SIPI-122022-1146018</t>
  </si>
  <si>
    <r>
      <t>'</t>
    </r>
    <r>
      <rPr>
        <sz val="10"/>
        <color rgb="FF000000"/>
        <rFont val="Arial"/>
        <family val="2"/>
      </rPr>
      <t>A0056031</t>
    </r>
  </si>
  <si>
    <t>CTY TNHH MTV SÀI GÒN CO.OP CỐNG QUỲNH</t>
  </si>
  <si>
    <r>
      <t>'</t>
    </r>
    <r>
      <rPr>
        <sz val="10"/>
        <color rgb="FF000000"/>
        <rFont val="Arial"/>
        <family val="2"/>
      </rPr>
      <t>A0056978</t>
    </r>
  </si>
  <si>
    <r>
      <t>'</t>
    </r>
    <r>
      <rPr>
        <sz val="10"/>
        <color rgb="FF000000"/>
        <rFont val="Arial"/>
        <family val="2"/>
      </rPr>
      <t>A0055437</t>
    </r>
  </si>
  <si>
    <r>
      <t>'</t>
    </r>
    <r>
      <rPr>
        <sz val="10"/>
        <color rgb="FF000000"/>
        <rFont val="Arial"/>
        <family val="2"/>
      </rPr>
      <t>A0054462</t>
    </r>
  </si>
  <si>
    <r>
      <t>'</t>
    </r>
    <r>
      <rPr>
        <sz val="10"/>
        <color rgb="FF000000"/>
        <rFont val="Arial"/>
        <family val="2"/>
      </rPr>
      <t>A0055200</t>
    </r>
  </si>
  <si>
    <r>
      <t>'</t>
    </r>
    <r>
      <rPr>
        <sz val="10"/>
        <color rgb="FF000000"/>
        <rFont val="Arial"/>
        <family val="2"/>
      </rPr>
      <t>A0056143</t>
    </r>
  </si>
  <si>
    <r>
      <t>'</t>
    </r>
    <r>
      <rPr>
        <sz val="10"/>
        <color rgb="FF000000"/>
        <rFont val="Arial"/>
        <family val="2"/>
      </rPr>
      <t>A0056700</t>
    </r>
  </si>
  <si>
    <r>
      <t>'</t>
    </r>
    <r>
      <rPr>
        <sz val="10"/>
        <color rgb="FF000000"/>
        <rFont val="Arial"/>
        <family val="2"/>
      </rPr>
      <t>A0057621</t>
    </r>
  </si>
  <si>
    <t>409-SIPI-122022-1128884</t>
  </si>
  <si>
    <r>
      <t>'</t>
    </r>
    <r>
      <rPr>
        <sz val="10"/>
        <color rgb="FF000000"/>
        <rFont val="Arial"/>
        <family val="2"/>
      </rPr>
      <t>C0056288</t>
    </r>
  </si>
  <si>
    <t>CTY TNHH MTV SÀI GÒN CO.OP ĐÌNH CHIỂU</t>
  </si>
  <si>
    <r>
      <t>'</t>
    </r>
    <r>
      <rPr>
        <sz val="10"/>
        <color rgb="FF000000"/>
        <rFont val="Arial"/>
        <family val="2"/>
      </rPr>
      <t>C0055989</t>
    </r>
  </si>
  <si>
    <r>
      <t>'</t>
    </r>
    <r>
      <rPr>
        <sz val="10"/>
        <color rgb="FF000000"/>
        <rFont val="Arial"/>
        <family val="2"/>
      </rPr>
      <t>C0056865</t>
    </r>
  </si>
  <si>
    <r>
      <t>'</t>
    </r>
    <r>
      <rPr>
        <sz val="10"/>
        <color rgb="FF000000"/>
        <rFont val="Arial"/>
        <family val="2"/>
      </rPr>
      <t>C0054385</t>
    </r>
  </si>
  <si>
    <r>
      <t>'</t>
    </r>
    <r>
      <rPr>
        <sz val="10"/>
        <color rgb="FF000000"/>
        <rFont val="Arial"/>
        <family val="2"/>
      </rPr>
      <t>C0055244</t>
    </r>
  </si>
  <si>
    <r>
      <t>'</t>
    </r>
    <r>
      <rPr>
        <sz val="10"/>
        <color rgb="FF000000"/>
        <rFont val="Arial"/>
        <family val="2"/>
      </rPr>
      <t>C0056115</t>
    </r>
  </si>
  <si>
    <r>
      <t>'</t>
    </r>
    <r>
      <rPr>
        <sz val="10"/>
        <color rgb="FF000000"/>
        <rFont val="Arial"/>
        <family val="2"/>
      </rPr>
      <t>C0054263</t>
    </r>
  </si>
  <si>
    <r>
      <t>'</t>
    </r>
    <r>
      <rPr>
        <sz val="10"/>
        <color rgb="FF000000"/>
        <rFont val="Arial"/>
        <family val="2"/>
      </rPr>
      <t>C0056984</t>
    </r>
  </si>
  <si>
    <t>1C22TNT|GIOTAILUOIXAO</t>
  </si>
  <si>
    <r>
      <t>'</t>
    </r>
    <r>
      <rPr>
        <sz val="10"/>
        <color rgb="FF000000"/>
        <rFont val="Arial"/>
        <family val="2"/>
      </rPr>
      <t>C0055343</t>
    </r>
  </si>
  <si>
    <t>411-SIPI-122022-1119702</t>
  </si>
  <si>
    <r>
      <t>'</t>
    </r>
    <r>
      <rPr>
        <sz val="10"/>
        <color rgb="FF000000"/>
        <rFont val="Arial"/>
        <family val="2"/>
      </rPr>
      <t>A0056517</t>
    </r>
  </si>
  <si>
    <t>CTY TNHH MTV SÀI GÒN CO.OP PHÚ LÂM</t>
  </si>
  <si>
    <r>
      <t>'</t>
    </r>
    <r>
      <rPr>
        <sz val="10"/>
        <color rgb="FF000000"/>
        <rFont val="Arial"/>
        <family val="2"/>
      </rPr>
      <t>A0057143</t>
    </r>
  </si>
  <si>
    <r>
      <t>'</t>
    </r>
    <r>
      <rPr>
        <sz val="10"/>
        <color rgb="FF000000"/>
        <rFont val="Arial"/>
        <family val="2"/>
      </rPr>
      <t>A0054984</t>
    </r>
  </si>
  <si>
    <r>
      <t>'</t>
    </r>
    <r>
      <rPr>
        <sz val="10"/>
        <color rgb="FF000000"/>
        <rFont val="Arial"/>
        <family val="2"/>
      </rPr>
      <t>A0055376</t>
    </r>
  </si>
  <si>
    <t>412-SIPI-122022-1113155</t>
  </si>
  <si>
    <r>
      <t>'</t>
    </r>
    <r>
      <rPr>
        <sz val="10"/>
        <color rgb="FF000000"/>
        <rFont val="Arial"/>
        <family val="2"/>
      </rPr>
      <t>A0055342</t>
    </r>
  </si>
  <si>
    <t>CTY TNHH MTV SÀI GÒN CO.OP THẮNG LỢI</t>
  </si>
  <si>
    <r>
      <t>'</t>
    </r>
    <r>
      <rPr>
        <sz val="10"/>
        <color rgb="FF000000"/>
        <rFont val="Arial"/>
        <family val="2"/>
      </rPr>
      <t>A0056133</t>
    </r>
  </si>
  <si>
    <r>
      <t>'</t>
    </r>
    <r>
      <rPr>
        <sz val="10"/>
        <color rgb="FF000000"/>
        <rFont val="Arial"/>
        <family val="2"/>
      </rPr>
      <t>A0056846</t>
    </r>
  </si>
  <si>
    <r>
      <t>'</t>
    </r>
    <r>
      <rPr>
        <sz val="10"/>
        <color rgb="FF000000"/>
        <rFont val="Arial"/>
        <family val="2"/>
      </rPr>
      <t>A056989</t>
    </r>
  </si>
  <si>
    <t>413-SIPI-122022-1111552</t>
  </si>
  <si>
    <r>
      <t>'</t>
    </r>
    <r>
      <rPr>
        <sz val="10"/>
        <color rgb="FF000000"/>
        <rFont val="Arial"/>
        <family val="2"/>
      </rPr>
      <t>A0053963</t>
    </r>
  </si>
  <si>
    <t>CTY TNHH MTV SÀI GÒN CO.OP NAM SÀI GÒN</t>
  </si>
  <si>
    <r>
      <t>'</t>
    </r>
    <r>
      <rPr>
        <sz val="10"/>
        <color rgb="FF000000"/>
        <rFont val="Arial"/>
        <family val="2"/>
      </rPr>
      <t>A0057042</t>
    </r>
  </si>
  <si>
    <r>
      <t>'</t>
    </r>
    <r>
      <rPr>
        <sz val="10"/>
        <color rgb="FF000000"/>
        <rFont val="Arial"/>
        <family val="2"/>
      </rPr>
      <t>A0057108</t>
    </r>
  </si>
  <si>
    <r>
      <t>'</t>
    </r>
    <r>
      <rPr>
        <sz val="10"/>
        <color rgb="FF000000"/>
        <rFont val="Arial"/>
        <family val="2"/>
      </rPr>
      <t>A0055347</t>
    </r>
  </si>
  <si>
    <r>
      <t>'</t>
    </r>
    <r>
      <rPr>
        <sz val="10"/>
        <color rgb="FF000000"/>
        <rFont val="Arial"/>
        <family val="2"/>
      </rPr>
      <t>A0055241</t>
    </r>
  </si>
  <si>
    <r>
      <t>'</t>
    </r>
    <r>
      <rPr>
        <sz val="10"/>
        <color rgb="FF000000"/>
        <rFont val="Arial"/>
        <family val="2"/>
      </rPr>
      <t>A0056955</t>
    </r>
  </si>
  <si>
    <t>414-SIPI-122022-1119322</t>
  </si>
  <si>
    <r>
      <t>'</t>
    </r>
    <r>
      <rPr>
        <sz val="10"/>
        <color rgb="FF000000"/>
        <rFont val="Arial"/>
        <family val="2"/>
      </rPr>
      <t>N56134</t>
    </r>
  </si>
  <si>
    <t>1C22TNT|CHANGIO</t>
  </si>
  <si>
    <t>CTY TNHH MTV SÀI GÒN CO.OP PHÚ NHUẬN</t>
  </si>
  <si>
    <r>
      <t>'</t>
    </r>
    <r>
      <rPr>
        <sz val="10"/>
        <color rgb="FF000000"/>
        <rFont val="Arial"/>
        <family val="2"/>
      </rPr>
      <t>N0056589</t>
    </r>
  </si>
  <si>
    <r>
      <t>'</t>
    </r>
    <r>
      <rPr>
        <sz val="10"/>
        <color rgb="FF000000"/>
        <rFont val="Arial"/>
        <family val="2"/>
      </rPr>
      <t>N0057152</t>
    </r>
  </si>
  <si>
    <r>
      <t>'</t>
    </r>
    <r>
      <rPr>
        <sz val="10"/>
        <color rgb="FF000000"/>
        <rFont val="Arial"/>
        <family val="2"/>
      </rPr>
      <t>N0054150</t>
    </r>
  </si>
  <si>
    <r>
      <t>'</t>
    </r>
    <r>
      <rPr>
        <sz val="10"/>
        <color rgb="FF000000"/>
        <rFont val="Arial"/>
        <family val="2"/>
      </rPr>
      <t>N0055171</t>
    </r>
  </si>
  <si>
    <r>
      <t>'</t>
    </r>
    <r>
      <rPr>
        <sz val="10"/>
        <color rgb="FF000000"/>
        <rFont val="Arial"/>
        <family val="2"/>
      </rPr>
      <t>N0056971</t>
    </r>
  </si>
  <si>
    <t>414-SIPI-R-122022-1119322</t>
  </si>
  <si>
    <r>
      <t>'</t>
    </r>
    <r>
      <rPr>
        <sz val="10"/>
        <color rgb="FF000000"/>
        <rFont val="Arial"/>
        <family val="2"/>
      </rPr>
      <t>1173</t>
    </r>
  </si>
  <si>
    <t>1K22TBV-1173RTV1629670|CHANGA|20147</t>
  </si>
  <si>
    <t>415-SIPI-122022-1134233</t>
  </si>
  <si>
    <r>
      <t>'</t>
    </r>
    <r>
      <rPr>
        <sz val="10"/>
        <color rgb="FF000000"/>
        <rFont val="Arial"/>
        <family val="2"/>
      </rPr>
      <t>X0057186</t>
    </r>
  </si>
  <si>
    <t>CTY TNHH MTV SÀI GÒN CO.OP XA LỘ HÀ NỘI</t>
  </si>
  <si>
    <r>
      <t>'</t>
    </r>
    <r>
      <rPr>
        <sz val="10"/>
        <color rgb="FF000000"/>
        <rFont val="Arial"/>
        <family val="2"/>
      </rPr>
      <t>X0053844</t>
    </r>
  </si>
  <si>
    <r>
      <t>'</t>
    </r>
    <r>
      <rPr>
        <sz val="10"/>
        <color rgb="FF000000"/>
        <rFont val="Arial"/>
        <family val="2"/>
      </rPr>
      <t>X0056146</t>
    </r>
  </si>
  <si>
    <r>
      <t>'</t>
    </r>
    <r>
      <rPr>
        <sz val="10"/>
        <color rgb="FF000000"/>
        <rFont val="Arial"/>
        <family val="2"/>
      </rPr>
      <t>X0055888</t>
    </r>
  </si>
  <si>
    <r>
      <t>'</t>
    </r>
    <r>
      <rPr>
        <sz val="10"/>
        <color rgb="FF000000"/>
        <rFont val="Arial"/>
        <family val="2"/>
      </rPr>
      <t>X0056849</t>
    </r>
  </si>
  <si>
    <r>
      <t>'</t>
    </r>
    <r>
      <rPr>
        <sz val="10"/>
        <color rgb="FF000000"/>
        <rFont val="Arial"/>
        <family val="2"/>
      </rPr>
      <t>X0055302</t>
    </r>
  </si>
  <si>
    <r>
      <t>'</t>
    </r>
    <r>
      <rPr>
        <sz val="10"/>
        <color rgb="FF000000"/>
        <rFont val="Arial"/>
        <family val="2"/>
      </rPr>
      <t>X0057133</t>
    </r>
  </si>
  <si>
    <t>418-SIPI-122022-1107875</t>
  </si>
  <si>
    <r>
      <t>'</t>
    </r>
    <r>
      <rPr>
        <sz val="10"/>
        <color rgb="FF000000"/>
        <rFont val="Arial"/>
        <family val="2"/>
      </rPr>
      <t>54401</t>
    </r>
  </si>
  <si>
    <t>CTY TNHH TMDV TRUNG MỸ TÂY</t>
  </si>
  <si>
    <r>
      <t>'</t>
    </r>
    <r>
      <rPr>
        <sz val="10"/>
        <color rgb="FF000000"/>
        <rFont val="Arial"/>
        <family val="2"/>
      </rPr>
      <t>55341</t>
    </r>
  </si>
  <si>
    <r>
      <t>'</t>
    </r>
    <r>
      <rPr>
        <sz val="10"/>
        <color rgb="FF000000"/>
        <rFont val="Arial"/>
        <family val="2"/>
      </rPr>
      <t>56810</t>
    </r>
  </si>
  <si>
    <t>421-SIPI-122022-1077707</t>
  </si>
  <si>
    <r>
      <t>'</t>
    </r>
    <r>
      <rPr>
        <sz val="10"/>
        <color rgb="FF000000"/>
        <rFont val="Arial"/>
        <family val="2"/>
      </rPr>
      <t>A056269</t>
    </r>
  </si>
  <si>
    <t>CTY TNHH MTV TM SÀI GÒN - SÓC TRĂNG</t>
  </si>
  <si>
    <r>
      <t>'</t>
    </r>
    <r>
      <rPr>
        <sz val="10"/>
        <color rgb="FF000000"/>
        <rFont val="Arial"/>
        <family val="2"/>
      </rPr>
      <t>A0057084</t>
    </r>
  </si>
  <si>
    <t>424-SIPI-122022-1061119</t>
  </si>
  <si>
    <r>
      <t>'</t>
    </r>
    <r>
      <rPr>
        <sz val="10"/>
        <color rgb="FF000000"/>
        <rFont val="Arial"/>
        <family val="2"/>
      </rPr>
      <t>A56827</t>
    </r>
  </si>
  <si>
    <t>CTY TNHH MTV CO.OPMART NHA TRANG</t>
  </si>
  <si>
    <r>
      <t>'</t>
    </r>
    <r>
      <rPr>
        <sz val="10"/>
        <color rgb="FF000000"/>
        <rFont val="Arial"/>
        <family val="2"/>
      </rPr>
      <t>A55271</t>
    </r>
  </si>
  <si>
    <r>
      <t>'</t>
    </r>
    <r>
      <rPr>
        <sz val="10"/>
        <color rgb="FF000000"/>
        <rFont val="Arial"/>
        <family val="2"/>
      </rPr>
      <t>A54548</t>
    </r>
  </si>
  <si>
    <t>1C22TNT/GA MUOI</t>
  </si>
  <si>
    <t>425-SIPI-122022-1113138</t>
  </si>
  <si>
    <r>
      <t>'</t>
    </r>
    <r>
      <rPr>
        <sz val="10"/>
        <color rgb="FF000000"/>
        <rFont val="Arial"/>
        <family val="2"/>
      </rPr>
      <t>E0055379</t>
    </r>
  </si>
  <si>
    <t>CTY TNHH MTV SÀI GÒN CO.OP RẠCH MIỄU</t>
  </si>
  <si>
    <r>
      <t>'</t>
    </r>
    <r>
      <rPr>
        <sz val="10"/>
        <color rgb="FF000000"/>
        <rFont val="Arial"/>
        <family val="2"/>
      </rPr>
      <t>E0054429</t>
    </r>
  </si>
  <si>
    <t>426-SIPI-122022-1062447</t>
  </si>
  <si>
    <r>
      <t>'</t>
    </r>
    <r>
      <rPr>
        <sz val="10"/>
        <color rgb="FF000000"/>
        <rFont val="Arial"/>
        <family val="2"/>
      </rPr>
      <t>A0055393</t>
    </r>
  </si>
  <si>
    <t>CTY TNHH MTV TMDV SIÊU THỊ CO.OPMART ĐÀ NẴNG</t>
  </si>
  <si>
    <r>
      <t>'</t>
    </r>
    <r>
      <rPr>
        <sz val="10"/>
        <color rgb="FF000000"/>
        <rFont val="Arial"/>
        <family val="2"/>
      </rPr>
      <t>A0054449</t>
    </r>
  </si>
  <si>
    <r>
      <t>'</t>
    </r>
    <r>
      <rPr>
        <sz val="10"/>
        <color rgb="FF000000"/>
        <rFont val="Arial"/>
        <family val="2"/>
      </rPr>
      <t>A0057007</t>
    </r>
  </si>
  <si>
    <t>427-SIPI-122022-1050600</t>
  </si>
  <si>
    <r>
      <t>'</t>
    </r>
    <r>
      <rPr>
        <sz val="10"/>
        <color rgb="FF000000"/>
        <rFont val="Arial"/>
        <family val="2"/>
      </rPr>
      <t>A55977</t>
    </r>
  </si>
  <si>
    <t>CTY TNHH MTV TMDV SÀI GÒN - HÀ TĨNH</t>
  </si>
  <si>
    <r>
      <t>'</t>
    </r>
    <r>
      <rPr>
        <sz val="10"/>
        <color rgb="FF000000"/>
        <rFont val="Arial"/>
        <family val="2"/>
      </rPr>
      <t>A55308</t>
    </r>
  </si>
  <si>
    <r>
      <t>'</t>
    </r>
    <r>
      <rPr>
        <sz val="10"/>
        <color rgb="FF000000"/>
        <rFont val="Arial"/>
        <family val="2"/>
      </rPr>
      <t>A56880</t>
    </r>
  </si>
  <si>
    <t>430-SIPI-122022-1107301</t>
  </si>
  <si>
    <r>
      <t>'</t>
    </r>
    <r>
      <rPr>
        <sz val="10"/>
        <color rgb="FF000000"/>
        <rFont val="Arial"/>
        <family val="2"/>
      </rPr>
      <t>A0053464</t>
    </r>
  </si>
  <si>
    <t>CTY TNHH MTV SÀI GÒN CO.OP GÒ VẤP</t>
  </si>
  <si>
    <r>
      <t>'</t>
    </r>
    <r>
      <rPr>
        <sz val="10"/>
        <color rgb="FF000000"/>
        <rFont val="Arial"/>
        <family val="2"/>
      </rPr>
      <t>A0056217</t>
    </r>
  </si>
  <si>
    <t>432-SIPI-122022-1066194</t>
  </si>
  <si>
    <r>
      <t>'</t>
    </r>
    <r>
      <rPr>
        <sz val="10"/>
        <color rgb="FF000000"/>
        <rFont val="Arial"/>
        <family val="2"/>
      </rPr>
      <t>A55683</t>
    </r>
  </si>
  <si>
    <t>CTY TNHH MTV SÀI GÒN CO.OP HÀ NỘI</t>
  </si>
  <si>
    <r>
      <t>'</t>
    </r>
    <r>
      <rPr>
        <sz val="10"/>
        <color rgb="FF000000"/>
        <rFont val="Arial"/>
        <family val="2"/>
      </rPr>
      <t>A54291</t>
    </r>
  </si>
  <si>
    <r>
      <t>'</t>
    </r>
    <r>
      <rPr>
        <sz val="10"/>
        <color rgb="FF000000"/>
        <rFont val="Arial"/>
        <family val="2"/>
      </rPr>
      <t>A0056284</t>
    </r>
  </si>
  <si>
    <t>432-SIPI-R-122022-1066194</t>
  </si>
  <si>
    <r>
      <t>'</t>
    </r>
    <r>
      <rPr>
        <sz val="10"/>
        <color rgb="FF000000"/>
        <rFont val="Arial"/>
        <family val="2"/>
      </rPr>
      <t>1172</t>
    </r>
  </si>
  <si>
    <t>1K22TCP|1630255|CHANGIO - RTV1631255</t>
  </si>
  <si>
    <t>1K22TCP|1631256|CHACOM - RTV1631256</t>
  </si>
  <si>
    <t>435-SIPI-122022-1080445</t>
  </si>
  <si>
    <r>
      <t>'</t>
    </r>
    <r>
      <rPr>
        <sz val="10"/>
        <color rgb="FF000000"/>
        <rFont val="Arial"/>
        <family val="2"/>
      </rPr>
      <t>A0055472</t>
    </r>
  </si>
  <si>
    <t>CTY TNHH TMDV SÀI GÒN-TRÀ VINH</t>
  </si>
  <si>
    <r>
      <t>'</t>
    </r>
    <r>
      <rPr>
        <sz val="10"/>
        <color rgb="FF000000"/>
        <rFont val="Arial"/>
        <family val="2"/>
      </rPr>
      <t>A0057442</t>
    </r>
  </si>
  <si>
    <t>438-SIPI-122022-1064480</t>
  </si>
  <si>
    <r>
      <t>'</t>
    </r>
    <r>
      <rPr>
        <sz val="10"/>
        <color rgb="FF000000"/>
        <rFont val="Arial"/>
        <family val="2"/>
      </rPr>
      <t>A00053284</t>
    </r>
  </si>
  <si>
    <t>CTY TNHH MTV SÀI GÒN CO.OP BẢO LỘC</t>
  </si>
  <si>
    <r>
      <t>'</t>
    </r>
    <r>
      <rPr>
        <sz val="10"/>
        <color rgb="FF000000"/>
        <rFont val="Arial"/>
        <family val="2"/>
      </rPr>
      <t>A00054532</t>
    </r>
  </si>
  <si>
    <r>
      <t>'</t>
    </r>
    <r>
      <rPr>
        <sz val="10"/>
        <color rgb="FF000000"/>
        <rFont val="Arial"/>
        <family val="2"/>
      </rPr>
      <t>A00057089</t>
    </r>
  </si>
  <si>
    <t>438-SIPI-R-122022-1064480</t>
  </si>
  <si>
    <r>
      <t>'</t>
    </r>
    <r>
      <rPr>
        <sz val="10"/>
        <color rgb="FF000000"/>
        <rFont val="Arial"/>
        <family val="2"/>
      </rPr>
      <t>A768</t>
    </r>
  </si>
  <si>
    <t>RTV1631417|GA MUOI - RTV1631417</t>
  </si>
  <si>
    <r>
      <t>'</t>
    </r>
    <r>
      <rPr>
        <sz val="10"/>
        <color rgb="FF000000"/>
        <rFont val="Arial"/>
        <family val="2"/>
      </rPr>
      <t>A747</t>
    </r>
  </si>
  <si>
    <t>RTV1627708|GA MUOI - RTV1627708</t>
  </si>
  <si>
    <t>439-SIPI-122022-10051304</t>
  </si>
  <si>
    <r>
      <t>'</t>
    </r>
    <r>
      <rPr>
        <sz val="10"/>
        <color rgb="FF000000"/>
        <rFont val="Arial"/>
        <family val="2"/>
      </rPr>
      <t>56010</t>
    </r>
  </si>
  <si>
    <t>CTY TNHH MTV THƯƠNG MẠI VÀ DỊCH VỤ SÀI GÒN - CAM RANH</t>
  </si>
  <si>
    <r>
      <t>'</t>
    </r>
    <r>
      <rPr>
        <sz val="10"/>
        <color rgb="FF000000"/>
        <rFont val="Arial"/>
        <family val="2"/>
      </rPr>
      <t>53286</t>
    </r>
  </si>
  <si>
    <t>1C22TNT|CHAGIOHEOMUOI</t>
  </si>
  <si>
    <r>
      <t>'</t>
    </r>
    <r>
      <rPr>
        <sz val="10"/>
        <color rgb="FF000000"/>
        <rFont val="Arial"/>
        <family val="2"/>
      </rPr>
      <t>54305</t>
    </r>
  </si>
  <si>
    <r>
      <t>'</t>
    </r>
    <r>
      <rPr>
        <sz val="10"/>
        <color rgb="FF000000"/>
        <rFont val="Arial"/>
        <family val="2"/>
      </rPr>
      <t>57087</t>
    </r>
  </si>
  <si>
    <t>N/GA MUOI</t>
  </si>
  <si>
    <r>
      <t>'</t>
    </r>
    <r>
      <rPr>
        <sz val="10"/>
        <color rgb="FF000000"/>
        <rFont val="Arial"/>
        <family val="2"/>
      </rPr>
      <t>55274</t>
    </r>
  </si>
  <si>
    <r>
      <t>'</t>
    </r>
    <r>
      <rPr>
        <sz val="10"/>
        <color rgb="FF000000"/>
        <rFont val="Arial"/>
        <family val="2"/>
      </rPr>
      <t>56828</t>
    </r>
  </si>
  <si>
    <r>
      <t>'</t>
    </r>
    <r>
      <rPr>
        <sz val="10"/>
        <color rgb="FF000000"/>
        <rFont val="Arial"/>
        <family val="2"/>
      </rPr>
      <t>56272</t>
    </r>
  </si>
  <si>
    <t>440-SIPI-122022-10079032</t>
  </si>
  <si>
    <r>
      <t>'</t>
    </r>
    <r>
      <rPr>
        <sz val="10"/>
        <color rgb="FF000000"/>
        <rFont val="Arial"/>
        <family val="2"/>
      </rPr>
      <t>C0056847</t>
    </r>
  </si>
  <si>
    <t>CTY TNHH MTV SÀI GÒN CO.OP CỦ CHI</t>
  </si>
  <si>
    <r>
      <t>'</t>
    </r>
    <r>
      <rPr>
        <sz val="10"/>
        <color rgb="FF000000"/>
        <rFont val="Arial"/>
        <family val="2"/>
      </rPr>
      <t>C0056848</t>
    </r>
  </si>
  <si>
    <r>
      <t>'</t>
    </r>
    <r>
      <rPr>
        <sz val="10"/>
        <color rgb="FF000000"/>
        <rFont val="Arial"/>
        <family val="2"/>
      </rPr>
      <t>C0054997</t>
    </r>
  </si>
  <si>
    <r>
      <t>'</t>
    </r>
    <r>
      <rPr>
        <sz val="10"/>
        <color rgb="FF000000"/>
        <rFont val="Arial"/>
        <family val="2"/>
      </rPr>
      <t>C0057050</t>
    </r>
  </si>
  <si>
    <r>
      <t>'</t>
    </r>
    <r>
      <rPr>
        <sz val="10"/>
        <color rgb="FF000000"/>
        <rFont val="Arial"/>
        <family val="2"/>
      </rPr>
      <t>C0055895</t>
    </r>
  </si>
  <si>
    <t>441-SIPI-122022-1097014</t>
  </si>
  <si>
    <r>
      <t>'</t>
    </r>
    <r>
      <rPr>
        <sz val="10"/>
        <color rgb="FF000000"/>
        <rFont val="Arial"/>
        <family val="2"/>
      </rPr>
      <t>A0054348</t>
    </r>
  </si>
  <si>
    <t>CTY TNHH TMDV SÀI GÒN-TÂY NINH</t>
  </si>
  <si>
    <r>
      <t>'</t>
    </r>
    <r>
      <rPr>
        <sz val="10"/>
        <color rgb="FF000000"/>
        <rFont val="Arial"/>
        <family val="2"/>
      </rPr>
      <t>A0055312</t>
    </r>
  </si>
  <si>
    <r>
      <t>'</t>
    </r>
    <r>
      <rPr>
        <sz val="10"/>
        <color rgb="FF000000"/>
        <rFont val="Arial"/>
        <family val="2"/>
      </rPr>
      <t>A0056675</t>
    </r>
  </si>
  <si>
    <r>
      <t>'</t>
    </r>
    <r>
      <rPr>
        <sz val="10"/>
        <color rgb="FF000000"/>
        <rFont val="Arial"/>
        <family val="2"/>
      </rPr>
      <t>A0057440</t>
    </r>
  </si>
  <si>
    <r>
      <t>'</t>
    </r>
    <r>
      <rPr>
        <sz val="10"/>
        <color rgb="FF000000"/>
        <rFont val="Arial"/>
        <family val="2"/>
      </rPr>
      <t>A0053848</t>
    </r>
  </si>
  <si>
    <r>
      <t>'</t>
    </r>
    <r>
      <rPr>
        <sz val="10"/>
        <color rgb="FF000000"/>
        <rFont val="Arial"/>
        <family val="2"/>
      </rPr>
      <t>A0055856</t>
    </r>
  </si>
  <si>
    <r>
      <t>'</t>
    </r>
    <r>
      <rPr>
        <sz val="10"/>
        <color rgb="FF000000"/>
        <rFont val="Arial"/>
        <family val="2"/>
      </rPr>
      <t>A0056075</t>
    </r>
  </si>
  <si>
    <r>
      <t>'</t>
    </r>
    <r>
      <rPr>
        <sz val="10"/>
        <color rgb="FF000000"/>
        <rFont val="Arial"/>
        <family val="2"/>
      </rPr>
      <t>A0056902</t>
    </r>
  </si>
  <si>
    <t>443-SIPI-122022-1092254</t>
  </si>
  <si>
    <r>
      <t>'</t>
    </r>
    <r>
      <rPr>
        <sz val="10"/>
        <color rgb="FF000000"/>
        <rFont val="Arial"/>
        <family val="2"/>
      </rPr>
      <t>B0054420</t>
    </r>
  </si>
  <si>
    <t>CTY TNHH MTV CO.OPMART HÒA BÌNH</t>
  </si>
  <si>
    <r>
      <t>'</t>
    </r>
    <r>
      <rPr>
        <sz val="10"/>
        <color rgb="FF000000"/>
        <rFont val="Arial"/>
        <family val="2"/>
      </rPr>
      <t>B0056152</t>
    </r>
  </si>
  <si>
    <r>
      <t>'</t>
    </r>
    <r>
      <rPr>
        <sz val="10"/>
        <color rgb="FF000000"/>
        <rFont val="Arial"/>
        <family val="2"/>
      </rPr>
      <t>B0056874</t>
    </r>
  </si>
  <si>
    <r>
      <t>'</t>
    </r>
    <r>
      <rPr>
        <sz val="10"/>
        <color rgb="FF000000"/>
        <rFont val="Arial"/>
        <family val="2"/>
      </rPr>
      <t>B0055365</t>
    </r>
  </si>
  <si>
    <t>443-SIPI-R-012023-1092254</t>
  </si>
  <si>
    <r>
      <t>'</t>
    </r>
    <r>
      <rPr>
        <sz val="10"/>
        <color rgb="FF000000"/>
        <rFont val="Arial"/>
        <family val="2"/>
      </rPr>
      <t>35</t>
    </r>
  </si>
  <si>
    <t>RTV1637624|GIOLUA|35 - RTV1637624</t>
  </si>
  <si>
    <r>
      <t>'</t>
    </r>
    <r>
      <rPr>
        <sz val="10"/>
        <color rgb="FF000000"/>
        <rFont val="Arial"/>
        <family val="2"/>
      </rPr>
      <t>34</t>
    </r>
  </si>
  <si>
    <t>RTV1637622|GAMUOI|34 - RTV1637622</t>
  </si>
  <si>
    <t>448-SIPI-122022-10048120</t>
  </si>
  <si>
    <r>
      <t>'</t>
    </r>
    <r>
      <rPr>
        <sz val="10"/>
        <color rgb="FF000000"/>
        <rFont val="Arial"/>
        <family val="2"/>
      </rPr>
      <t>A055384</t>
    </r>
  </si>
  <si>
    <t>CTY TNHH MTV CO.OPMART HẢI PHÒNG</t>
  </si>
  <si>
    <r>
      <t>'</t>
    </r>
    <r>
      <rPr>
        <sz val="10"/>
        <color rgb="FF000000"/>
        <rFont val="Arial"/>
        <family val="2"/>
      </rPr>
      <t>A056950</t>
    </r>
  </si>
  <si>
    <t>450-SIPI-122022-10051602</t>
  </si>
  <si>
    <r>
      <t>'</t>
    </r>
    <r>
      <rPr>
        <sz val="10"/>
        <color rgb="FF000000"/>
        <rFont val="Arial"/>
        <family val="2"/>
      </rPr>
      <t>B0055307</t>
    </r>
  </si>
  <si>
    <t>CTY TNHH MTV CO.OPMART THANH HÓA</t>
  </si>
  <si>
    <r>
      <t>'</t>
    </r>
    <r>
      <rPr>
        <sz val="10"/>
        <color rgb="FF000000"/>
        <rFont val="Arial"/>
        <family val="2"/>
      </rPr>
      <t>B0054340</t>
    </r>
  </si>
  <si>
    <r>
      <t>'</t>
    </r>
    <r>
      <rPr>
        <sz val="10"/>
        <color rgb="FF000000"/>
        <rFont val="Arial"/>
        <family val="2"/>
      </rPr>
      <t>A056066</t>
    </r>
  </si>
  <si>
    <t>1C22TNT/CHANGIO</t>
  </si>
  <si>
    <r>
      <t>'</t>
    </r>
    <r>
      <rPr>
        <sz val="10"/>
        <color rgb="FF000000"/>
        <rFont val="Arial"/>
        <family val="2"/>
      </rPr>
      <t>B0056884</t>
    </r>
  </si>
  <si>
    <t>450-SIPI-R-122022-10051602</t>
  </si>
  <si>
    <r>
      <t>'</t>
    </r>
    <r>
      <rPr>
        <sz val="10"/>
        <color rgb="FF000000"/>
        <rFont val="Arial"/>
        <family val="2"/>
      </rPr>
      <t>666</t>
    </r>
  </si>
  <si>
    <t>RTV 1622924/CHANGIO - RTV1622924</t>
  </si>
  <si>
    <t>451-SIPI-122022-10093022</t>
  </si>
  <si>
    <r>
      <t>'</t>
    </r>
    <r>
      <rPr>
        <sz val="10"/>
        <color rgb="FF000000"/>
        <rFont val="Arial"/>
        <family val="2"/>
      </rPr>
      <t>T0056856</t>
    </r>
  </si>
  <si>
    <t>CTY TNHH MTV CO.OPMART BÌNH TRIỆU</t>
  </si>
  <si>
    <r>
      <t>'</t>
    </r>
    <r>
      <rPr>
        <sz val="10"/>
        <color rgb="FF000000"/>
        <rFont val="Arial"/>
        <family val="2"/>
      </rPr>
      <t>T0056006</t>
    </r>
  </si>
  <si>
    <r>
      <t>'</t>
    </r>
    <r>
      <rPr>
        <sz val="10"/>
        <color rgb="FF000000"/>
        <rFont val="Arial"/>
        <family val="2"/>
      </rPr>
      <t>T0054476</t>
    </r>
  </si>
  <si>
    <t>452-SIPI-122022-10097220</t>
  </si>
  <si>
    <r>
      <t>'</t>
    </r>
    <r>
      <rPr>
        <sz val="10"/>
        <color rgb="FF000000"/>
        <rFont val="Arial"/>
        <family val="2"/>
      </rPr>
      <t>A0056073</t>
    </r>
  </si>
  <si>
    <t>CTY TNHH MTV CO.OPMART CẦN THƠ</t>
  </si>
  <si>
    <r>
      <t>'</t>
    </r>
    <r>
      <rPr>
        <sz val="10"/>
        <color rgb="FF000000"/>
        <rFont val="Arial"/>
        <family val="2"/>
      </rPr>
      <t>A0056899</t>
    </r>
  </si>
  <si>
    <t>453-SIPI-122022-10075476</t>
  </si>
  <si>
    <r>
      <t>'</t>
    </r>
    <r>
      <rPr>
        <sz val="10"/>
        <color rgb="FF000000"/>
        <rFont val="Arial"/>
        <family val="2"/>
      </rPr>
      <t>T0054350</t>
    </r>
  </si>
  <si>
    <t>CTY TNHH MTV CO.OPMART TRẢNG BÀNG</t>
  </si>
  <si>
    <r>
      <t>'</t>
    </r>
    <r>
      <rPr>
        <sz val="10"/>
        <color rgb="FF000000"/>
        <rFont val="Arial"/>
        <family val="2"/>
      </rPr>
      <t>T0053849</t>
    </r>
  </si>
  <si>
    <r>
      <t>'</t>
    </r>
    <r>
      <rPr>
        <sz val="10"/>
        <color rgb="FF000000"/>
        <rFont val="Arial"/>
        <family val="2"/>
      </rPr>
      <t>T0056069</t>
    </r>
  </si>
  <si>
    <t>456-SIPI-122022-1085209</t>
  </si>
  <si>
    <r>
      <t>'</t>
    </r>
    <r>
      <rPr>
        <sz val="10"/>
        <color rgb="FF000000"/>
        <rFont val="Arial"/>
        <family val="2"/>
      </rPr>
      <t>F0056245</t>
    </r>
  </si>
  <si>
    <t>CTY TNHH TMDV ĐỒNG THỊNH</t>
  </si>
  <si>
    <r>
      <t>'</t>
    </r>
    <r>
      <rPr>
        <sz val="10"/>
        <color rgb="FF000000"/>
        <rFont val="Arial"/>
        <family val="2"/>
      </rPr>
      <t>F0056809</t>
    </r>
  </si>
  <si>
    <t>457-SIPI-122022-1105990</t>
  </si>
  <si>
    <r>
      <t>'</t>
    </r>
    <r>
      <rPr>
        <sz val="10"/>
        <color rgb="FF000000"/>
        <rFont val="Arial"/>
        <family val="2"/>
      </rPr>
      <t>A0057132</t>
    </r>
  </si>
  <si>
    <t>CTY TNHH TMDV SAIGON CO.OP TOÀN TÂM</t>
  </si>
  <si>
    <r>
      <t>'</t>
    </r>
    <r>
      <rPr>
        <sz val="10"/>
        <color rgb="FF000000"/>
        <rFont val="Arial"/>
        <family val="2"/>
      </rPr>
      <t>A0055375</t>
    </r>
  </si>
  <si>
    <r>
      <t>'</t>
    </r>
    <r>
      <rPr>
        <sz val="10"/>
        <color rgb="FF000000"/>
        <rFont val="Arial"/>
        <family val="2"/>
      </rPr>
      <t>A0055267</t>
    </r>
  </si>
  <si>
    <r>
      <t>'</t>
    </r>
    <r>
      <rPr>
        <sz val="10"/>
        <color rgb="FF000000"/>
        <rFont val="Arial"/>
        <family val="2"/>
      </rPr>
      <t>A56159</t>
    </r>
  </si>
  <si>
    <t>1C22TNT|GIO SUN</t>
  </si>
  <si>
    <r>
      <t>'</t>
    </r>
    <r>
      <rPr>
        <sz val="10"/>
        <color rgb="FF000000"/>
        <rFont val="Arial"/>
        <family val="2"/>
      </rPr>
      <t>A0055854</t>
    </r>
  </si>
  <si>
    <r>
      <t>'</t>
    </r>
    <r>
      <rPr>
        <sz val="10"/>
        <color rgb="FF000000"/>
        <rFont val="Arial"/>
        <family val="2"/>
      </rPr>
      <t>A0056804</t>
    </r>
  </si>
  <si>
    <t>458-SIPI-122022-10046746</t>
  </si>
  <si>
    <r>
      <t>'</t>
    </r>
    <r>
      <rPr>
        <sz val="10"/>
        <color rgb="FF000000"/>
        <rFont val="Arial"/>
        <family val="2"/>
      </rPr>
      <t>A00056268</t>
    </r>
  </si>
  <si>
    <t>CONG TY TNHH MTV CO.OPMART CA MAU</t>
  </si>
  <si>
    <r>
      <t>'</t>
    </r>
    <r>
      <rPr>
        <sz val="10"/>
        <color rgb="FF000000"/>
        <rFont val="Arial"/>
        <family val="2"/>
      </rPr>
      <t>A00057083</t>
    </r>
  </si>
  <si>
    <t>461-SIPI-122022-10015708</t>
  </si>
  <si>
    <r>
      <t>'</t>
    </r>
    <r>
      <rPr>
        <sz val="10"/>
        <color rgb="FF000000"/>
        <rFont val="Arial"/>
        <family val="2"/>
      </rPr>
      <t>A0057041</t>
    </r>
  </si>
  <si>
    <t>CONG TY TNHH DAU TU VA KINH DOANH SIEU THI A CHAU</t>
  </si>
  <si>
    <r>
      <t>'</t>
    </r>
    <r>
      <rPr>
        <sz val="10"/>
        <color rgb="FF000000"/>
        <rFont val="Arial"/>
        <family val="2"/>
      </rPr>
      <t>A0056237</t>
    </r>
  </si>
  <si>
    <t>463-SIPI-122022-10024035</t>
  </si>
  <si>
    <r>
      <t>'</t>
    </r>
    <r>
      <rPr>
        <sz val="10"/>
        <color rgb="FF000000"/>
        <rFont val="Arial"/>
        <family val="2"/>
      </rPr>
      <t>A0055038</t>
    </r>
  </si>
  <si>
    <t>CONG TY TNHH MOT THANH VIEN MARFOUR</t>
  </si>
  <si>
    <r>
      <t>'</t>
    </r>
    <r>
      <rPr>
        <sz val="10"/>
        <color rgb="FF000000"/>
        <rFont val="Arial"/>
        <family val="2"/>
      </rPr>
      <t>A0056754</t>
    </r>
  </si>
  <si>
    <r>
      <t>'</t>
    </r>
    <r>
      <rPr>
        <sz val="10"/>
        <color rgb="FF000000"/>
        <rFont val="Arial"/>
        <family val="2"/>
      </rPr>
      <t>A0055176</t>
    </r>
  </si>
  <si>
    <r>
      <t>'</t>
    </r>
    <r>
      <rPr>
        <sz val="10"/>
        <color rgb="FF000000"/>
        <rFont val="Arial"/>
        <family val="2"/>
      </rPr>
      <t>A0054112</t>
    </r>
  </si>
  <si>
    <r>
      <t>'</t>
    </r>
    <r>
      <rPr>
        <sz val="10"/>
        <color rgb="FF000000"/>
        <rFont val="Arial"/>
        <family val="2"/>
      </rPr>
      <t>A0056283</t>
    </r>
  </si>
  <si>
    <t>464-SIPI-122022-10019259</t>
  </si>
  <si>
    <r>
      <t>'</t>
    </r>
    <r>
      <rPr>
        <sz val="10"/>
        <color rgb="FF000000"/>
        <rFont val="Arial"/>
        <family val="2"/>
      </rPr>
      <t>A0055364</t>
    </r>
  </si>
  <si>
    <t>CONG TY TNHH MOT THANH VIEN MARFIVE</t>
  </si>
  <si>
    <t>464-SIPI-R-122022-10019259</t>
  </si>
  <si>
    <r>
      <t>'</t>
    </r>
    <r>
      <rPr>
        <sz val="10"/>
        <color rgb="FF000000"/>
        <rFont val="Arial"/>
        <family val="2"/>
      </rPr>
      <t>1376</t>
    </r>
  </si>
  <si>
    <t>1K22TDU-1376-RTV1635062|GA - RTV1635062</t>
  </si>
  <si>
    <t>465-SIPI-122022-10021295</t>
  </si>
  <si>
    <r>
      <t>'</t>
    </r>
    <r>
      <rPr>
        <sz val="10"/>
        <color rgb="FF000000"/>
        <rFont val="Arial"/>
        <family val="2"/>
      </rPr>
      <t>A0054410</t>
    </r>
  </si>
  <si>
    <t>CÔNG TY TNHH MOT THANH VIEN CO.OP FINELIFE</t>
  </si>
  <si>
    <r>
      <t>'</t>
    </r>
    <r>
      <rPr>
        <sz val="10"/>
        <color rgb="FF000000"/>
        <rFont val="Arial"/>
        <family val="2"/>
      </rPr>
      <t>A0056211</t>
    </r>
  </si>
  <si>
    <r>
      <t>'</t>
    </r>
    <r>
      <rPr>
        <sz val="10"/>
        <color rgb="FF000000"/>
        <rFont val="Arial"/>
        <family val="2"/>
      </rPr>
      <t>A0054264</t>
    </r>
  </si>
  <si>
    <r>
      <t>'</t>
    </r>
    <r>
      <rPr>
        <sz val="10"/>
        <color rgb="FF000000"/>
        <rFont val="Arial"/>
        <family val="2"/>
      </rPr>
      <t>A0056807</t>
    </r>
  </si>
  <si>
    <r>
      <t>'</t>
    </r>
    <r>
      <rPr>
        <sz val="10"/>
        <color rgb="FF000000"/>
        <rFont val="Arial"/>
        <family val="2"/>
      </rPr>
      <t>A0056251</t>
    </r>
  </si>
  <si>
    <r>
      <t>'</t>
    </r>
    <r>
      <rPr>
        <sz val="10"/>
        <color rgb="FF000000"/>
        <rFont val="Arial"/>
        <family val="2"/>
      </rPr>
      <t>A0057106</t>
    </r>
  </si>
  <si>
    <t>465-SIPI-R-012023-10021295</t>
  </si>
  <si>
    <r>
      <t>'</t>
    </r>
    <r>
      <rPr>
        <sz val="10"/>
        <color rgb="FF000000"/>
        <rFont val="Arial"/>
        <family val="2"/>
      </rPr>
      <t>20</t>
    </r>
  </si>
  <si>
    <t>1K23TDV|RTV1636390-20|HANGHOA - RTV1636390</t>
  </si>
  <si>
    <t>502-SIPI-122022-10021679</t>
  </si>
  <si>
    <r>
      <t>'</t>
    </r>
    <r>
      <rPr>
        <sz val="10"/>
        <color rgb="FF000000"/>
        <rFont val="Arial"/>
        <family val="2"/>
      </rPr>
      <t>C0053292</t>
    </r>
  </si>
  <si>
    <t>CN LIEN HIEP HTX TM TP.HCM–CO.OPMART BAC GIANG</t>
  </si>
  <si>
    <t>504-SIPI-122022-504039671</t>
  </si>
  <si>
    <r>
      <t>'</t>
    </r>
    <r>
      <rPr>
        <sz val="10"/>
        <color rgb="FF000000"/>
        <rFont val="Arial"/>
        <family val="2"/>
      </rPr>
      <t>A54444</t>
    </r>
  </si>
  <si>
    <t>CN LIEN HIEP HTX TM TP.HCM–CO.OPMART DAK NONG.</t>
  </si>
  <si>
    <r>
      <t>'</t>
    </r>
    <r>
      <rPr>
        <sz val="10"/>
        <color rgb="FF000000"/>
        <rFont val="Arial"/>
        <family val="2"/>
      </rPr>
      <t>A56174</t>
    </r>
  </si>
  <si>
    <r>
      <t>'</t>
    </r>
    <r>
      <rPr>
        <sz val="10"/>
        <color rgb="FF000000"/>
        <rFont val="Arial"/>
        <family val="2"/>
      </rPr>
      <t>A57013</t>
    </r>
  </si>
  <si>
    <r>
      <t>'</t>
    </r>
    <r>
      <rPr>
        <sz val="10"/>
        <color rgb="FF000000"/>
        <rFont val="Arial"/>
        <family val="2"/>
      </rPr>
      <t>A55390</t>
    </r>
  </si>
  <si>
    <t>504-SIPI-R-122022-504039671</t>
  </si>
  <si>
    <r>
      <t>'</t>
    </r>
    <r>
      <rPr>
        <sz val="10"/>
        <color rgb="FF000000"/>
        <rFont val="Arial"/>
        <family val="2"/>
      </rPr>
      <t>473</t>
    </r>
  </si>
  <si>
    <t>1K22TEC|VAT8|CHANGIO|473 - RTV1631383</t>
  </si>
  <si>
    <t>506-SIPI-122022-10070385</t>
  </si>
  <si>
    <r>
      <t>'</t>
    </r>
    <r>
      <rPr>
        <sz val="10"/>
        <color rgb="FF000000"/>
        <rFont val="Arial"/>
        <family val="2"/>
      </rPr>
      <t>V0056202</t>
    </r>
  </si>
  <si>
    <t>CN LIEN HIEP HTX TM TP.HCM–CO.OPMART VAN THANH</t>
  </si>
  <si>
    <t>508-SIPI-122022-50836888</t>
  </si>
  <si>
    <r>
      <t>'</t>
    </r>
    <r>
      <rPr>
        <sz val="10"/>
        <color rgb="FF000000"/>
        <rFont val="Arial"/>
        <family val="2"/>
      </rPr>
      <t>A0054461</t>
    </r>
  </si>
  <si>
    <t>CN LIEN HIEP HTX TM TP.HCM–CO.OPMART NGUYEN BINH</t>
  </si>
  <si>
    <r>
      <t>'</t>
    </r>
    <r>
      <rPr>
        <sz val="10"/>
        <color rgb="FF000000"/>
        <rFont val="Arial"/>
        <family val="2"/>
      </rPr>
      <t>A0055442</t>
    </r>
  </si>
  <si>
    <r>
      <t>'</t>
    </r>
    <r>
      <rPr>
        <sz val="10"/>
        <color rgb="FF000000"/>
        <rFont val="Arial"/>
        <family val="2"/>
      </rPr>
      <t>A0057018</t>
    </r>
  </si>
  <si>
    <t>511-SIPI-122022-51142475</t>
  </si>
  <si>
    <r>
      <t>'</t>
    </r>
    <r>
      <rPr>
        <sz val="10"/>
        <color rgb="FF000000"/>
        <rFont val="Arial"/>
        <family val="2"/>
      </rPr>
      <t>H0055980</t>
    </r>
  </si>
  <si>
    <t>CN LIEN HIEP HTX TM TP.HCM–CO.OPMART HIEP THANH</t>
  </si>
  <si>
    <r>
      <t>'</t>
    </r>
    <r>
      <rPr>
        <sz val="10"/>
        <color rgb="FF000000"/>
        <rFont val="Arial"/>
        <family val="2"/>
      </rPr>
      <t>H0055340</t>
    </r>
  </si>
  <si>
    <r>
      <t>'</t>
    </r>
    <r>
      <rPr>
        <sz val="10"/>
        <color rgb="FF000000"/>
        <rFont val="Arial"/>
        <family val="2"/>
      </rPr>
      <t>H0055986</t>
    </r>
  </si>
  <si>
    <t>512-SIPI-122022-10050960</t>
  </si>
  <si>
    <r>
      <t>'</t>
    </r>
    <r>
      <rPr>
        <sz val="10"/>
        <color rgb="FF000000"/>
        <rFont val="Arial"/>
        <family val="2"/>
      </rPr>
      <t>K0053279</t>
    </r>
  </si>
  <si>
    <t>CN LIEN HIEP HTX TM TP.HCM–CO.OPMART QUANG BINH</t>
  </si>
  <si>
    <r>
      <t>'</t>
    </r>
    <r>
      <rPr>
        <sz val="10"/>
        <color rgb="FF000000"/>
        <rFont val="Arial"/>
        <family val="2"/>
      </rPr>
      <t>K0056276</t>
    </r>
  </si>
  <si>
    <r>
      <t>'</t>
    </r>
    <r>
      <rPr>
        <sz val="10"/>
        <color rgb="FF000000"/>
        <rFont val="Arial"/>
        <family val="2"/>
      </rPr>
      <t>K0055473</t>
    </r>
  </si>
  <si>
    <r>
      <t>'</t>
    </r>
    <r>
      <rPr>
        <sz val="10"/>
        <color rgb="FF000000"/>
        <rFont val="Arial"/>
        <family val="2"/>
      </rPr>
      <t>K0054216</t>
    </r>
  </si>
  <si>
    <r>
      <t>'</t>
    </r>
    <r>
      <rPr>
        <sz val="10"/>
        <color rgb="FF000000"/>
        <rFont val="Arial"/>
        <family val="2"/>
      </rPr>
      <t>K0056758</t>
    </r>
  </si>
  <si>
    <r>
      <t>'</t>
    </r>
    <r>
      <rPr>
        <sz val="10"/>
        <color rgb="FF000000"/>
        <rFont val="Arial"/>
        <family val="2"/>
      </rPr>
      <t>K0057082</t>
    </r>
  </si>
  <si>
    <r>
      <t>'</t>
    </r>
    <r>
      <rPr>
        <sz val="10"/>
        <color rgb="FF000000"/>
        <rFont val="Arial"/>
        <family val="2"/>
      </rPr>
      <t>K0054525</t>
    </r>
  </si>
  <si>
    <t>512-SIPI-R-122022-10050960</t>
  </si>
  <si>
    <r>
      <t>'</t>
    </r>
    <r>
      <rPr>
        <sz val="10"/>
        <color rgb="FF000000"/>
        <rFont val="Arial"/>
        <family val="2"/>
      </rPr>
      <t>818</t>
    </r>
  </si>
  <si>
    <t>RTV1626009-1K22TEM-818|GAMUOI - RTV1626009</t>
  </si>
  <si>
    <t>513-SIPI-122022-10039539</t>
  </si>
  <si>
    <r>
      <t>'</t>
    </r>
    <r>
      <rPr>
        <sz val="10"/>
        <color rgb="FF000000"/>
        <rFont val="Arial"/>
        <family val="2"/>
      </rPr>
      <t>B0057091</t>
    </r>
  </si>
  <si>
    <t>CN LIEN HIEP HTX TM TP.HCM–CO.OPMART BEN LUC</t>
  </si>
  <si>
    <r>
      <t>'</t>
    </r>
    <r>
      <rPr>
        <sz val="10"/>
        <color rgb="FF000000"/>
        <rFont val="Arial"/>
        <family val="2"/>
      </rPr>
      <t>A0053285</t>
    </r>
  </si>
  <si>
    <r>
      <t>'</t>
    </r>
    <r>
      <rPr>
        <sz val="10"/>
        <color rgb="FF000000"/>
        <rFont val="Arial"/>
        <family val="2"/>
      </rPr>
      <t>A0055475</t>
    </r>
  </si>
  <si>
    <r>
      <t>'</t>
    </r>
    <r>
      <rPr>
        <sz val="10"/>
        <color rgb="FF000000"/>
        <rFont val="Arial"/>
        <family val="2"/>
      </rPr>
      <t>A0054541</t>
    </r>
  </si>
  <si>
    <r>
      <t>'</t>
    </r>
    <r>
      <rPr>
        <sz val="10"/>
        <color rgb="FF000000"/>
        <rFont val="Arial"/>
        <family val="2"/>
      </rPr>
      <t>A0056271</t>
    </r>
  </si>
  <si>
    <t>513-SIPI-R-122022-10039539</t>
  </si>
  <si>
    <r>
      <t>'</t>
    </r>
    <r>
      <rPr>
        <sz val="10"/>
        <color rgb="FF000000"/>
        <rFont val="Arial"/>
        <family val="2"/>
      </rPr>
      <t>B750</t>
    </r>
  </si>
  <si>
    <t>1K22TEN-750|GAMUOI|RTV1624881 - RTV1624881</t>
  </si>
  <si>
    <t>514-SIPI-122022-10054214</t>
  </si>
  <si>
    <r>
      <t>'</t>
    </r>
    <r>
      <rPr>
        <sz val="10"/>
        <color rgb="FF000000"/>
        <rFont val="Arial"/>
        <family val="2"/>
      </rPr>
      <t>A0053289</t>
    </r>
  </si>
  <si>
    <t>CN LIEN HIEP HTX TM TP.HCM–CO.OPMART TAN AN</t>
  </si>
  <si>
    <r>
      <t>'</t>
    </r>
    <r>
      <rPr>
        <sz val="10"/>
        <color rgb="FF000000"/>
        <rFont val="Arial"/>
        <family val="2"/>
      </rPr>
      <t>A0056273</t>
    </r>
  </si>
  <si>
    <r>
      <t>'</t>
    </r>
    <r>
      <rPr>
        <sz val="10"/>
        <color rgb="FF000000"/>
        <rFont val="Arial"/>
        <family val="2"/>
      </rPr>
      <t>A0054544</t>
    </r>
  </si>
  <si>
    <r>
      <t>'</t>
    </r>
    <r>
      <rPr>
        <sz val="10"/>
        <color rgb="FF000000"/>
        <rFont val="Arial"/>
        <family val="2"/>
      </rPr>
      <t>A0057086</t>
    </r>
  </si>
  <si>
    <t>514-SIPI-R-122022-10054214</t>
  </si>
  <si>
    <r>
      <t>'</t>
    </r>
    <r>
      <rPr>
        <sz val="10"/>
        <color rgb="FF000000"/>
        <rFont val="Arial"/>
        <family val="2"/>
      </rPr>
      <t>A850</t>
    </r>
  </si>
  <si>
    <t>1K22TEP|CHANGIOHEO - RTV1630028</t>
  </si>
  <si>
    <t>515-SIPI-122022-10059671</t>
  </si>
  <si>
    <r>
      <t>'</t>
    </r>
    <r>
      <rPr>
        <sz val="10"/>
        <color rgb="FF000000"/>
        <rFont val="Arial"/>
        <family val="2"/>
      </rPr>
      <t>A0056169</t>
    </r>
  </si>
  <si>
    <t>CN LIEN HIEP HTX TM TP.HCM–CO.OPMART BA RIA</t>
  </si>
  <si>
    <r>
      <t>'</t>
    </r>
    <r>
      <rPr>
        <sz val="10"/>
        <color rgb="FF000000"/>
        <rFont val="Arial"/>
        <family val="2"/>
      </rPr>
      <t>A0057008</t>
    </r>
  </si>
  <si>
    <r>
      <t>'</t>
    </r>
    <r>
      <rPr>
        <sz val="10"/>
        <color rgb="FF000000"/>
        <rFont val="Arial"/>
        <family val="2"/>
      </rPr>
      <t>A0054442</t>
    </r>
  </si>
  <si>
    <r>
      <t>'</t>
    </r>
    <r>
      <rPr>
        <sz val="10"/>
        <color rgb="FF000000"/>
        <rFont val="Arial"/>
        <family val="2"/>
      </rPr>
      <t>C0055400</t>
    </r>
  </si>
  <si>
    <r>
      <t>'</t>
    </r>
    <r>
      <rPr>
        <sz val="10"/>
        <color rgb="FF000000"/>
        <rFont val="Arial"/>
        <family val="2"/>
      </rPr>
      <t>A0054310</t>
    </r>
  </si>
  <si>
    <t>515-SIPI-R-122022-10059671</t>
  </si>
  <si>
    <r>
      <t>'</t>
    </r>
    <r>
      <rPr>
        <sz val="10"/>
        <color rgb="FF000000"/>
        <rFont val="Arial"/>
        <family val="2"/>
      </rPr>
      <t>A00000650</t>
    </r>
  </si>
  <si>
    <t>1K22TEQ-1628116|GA MUOI - RTV1628116</t>
  </si>
  <si>
    <t>517-SIPI-122022-517052183</t>
  </si>
  <si>
    <r>
      <t>'</t>
    </r>
    <r>
      <rPr>
        <sz val="10"/>
        <color rgb="FF000000"/>
        <rFont val="Arial"/>
        <family val="2"/>
      </rPr>
      <t>A0056905</t>
    </r>
  </si>
  <si>
    <t>CN LIEN HIEP HTX TM TP.HCM–CO.OPMART SA DEC</t>
  </si>
  <si>
    <r>
      <t>'</t>
    </r>
    <r>
      <rPr>
        <sz val="10"/>
        <color rgb="FF000000"/>
        <rFont val="Arial"/>
        <family val="2"/>
      </rPr>
      <t>A0053845</t>
    </r>
  </si>
  <si>
    <r>
      <t>'</t>
    </r>
    <r>
      <rPr>
        <sz val="10"/>
        <color rgb="FF000000"/>
        <rFont val="Arial"/>
        <family val="2"/>
      </rPr>
      <t>A0054353</t>
    </r>
  </si>
  <si>
    <r>
      <t>'</t>
    </r>
    <r>
      <rPr>
        <sz val="10"/>
        <color rgb="FF000000"/>
        <rFont val="Arial"/>
        <family val="2"/>
      </rPr>
      <t>A0056074</t>
    </r>
  </si>
  <si>
    <r>
      <t>'</t>
    </r>
    <r>
      <rPr>
        <sz val="10"/>
        <color rgb="FF000000"/>
        <rFont val="Arial"/>
        <family val="2"/>
      </rPr>
      <t>A0055317</t>
    </r>
  </si>
  <si>
    <t>524-SIPI-122022-524033440</t>
  </si>
  <si>
    <r>
      <t>'</t>
    </r>
    <r>
      <rPr>
        <sz val="10"/>
        <color rgb="FF000000"/>
        <rFont val="Arial"/>
        <family val="2"/>
      </rPr>
      <t>D0055710</t>
    </r>
  </si>
  <si>
    <t>CN LIEN HIEP HTX TM TP HCM-CO.OPMART DONG VAN CONG</t>
  </si>
  <si>
    <r>
      <t>'</t>
    </r>
    <r>
      <rPr>
        <sz val="10"/>
        <color rgb="FF000000"/>
        <rFont val="Arial"/>
        <family val="2"/>
      </rPr>
      <t>D0057109</t>
    </r>
  </si>
  <si>
    <r>
      <t>'</t>
    </r>
    <r>
      <rPr>
        <sz val="10"/>
        <color rgb="FF000000"/>
        <rFont val="Arial"/>
        <family val="2"/>
      </rPr>
      <t>D0054397</t>
    </r>
  </si>
  <si>
    <t>528-SIPI-122022-528031937</t>
  </si>
  <si>
    <r>
      <t>'</t>
    </r>
    <r>
      <rPr>
        <sz val="10"/>
        <color rgb="FF000000"/>
        <rFont val="Arial"/>
        <family val="2"/>
      </rPr>
      <t>Q0054217</t>
    </r>
  </si>
  <si>
    <t>CN LIEN HIEP HTX TM TP.HCM–CO.OPMART KON TUM</t>
  </si>
  <si>
    <r>
      <t>'</t>
    </r>
    <r>
      <rPr>
        <sz val="10"/>
        <color rgb="FF000000"/>
        <rFont val="Arial"/>
        <family val="2"/>
      </rPr>
      <t>Q0056173</t>
    </r>
  </si>
  <si>
    <r>
      <t>'</t>
    </r>
    <r>
      <rPr>
        <sz val="10"/>
        <color rgb="FF000000"/>
        <rFont val="Arial"/>
        <family val="2"/>
      </rPr>
      <t>Q0054451</t>
    </r>
  </si>
  <si>
    <r>
      <t>'</t>
    </r>
    <r>
      <rPr>
        <sz val="10"/>
        <color rgb="FF000000"/>
        <rFont val="Arial"/>
        <family val="2"/>
      </rPr>
      <t>Q00057024</t>
    </r>
  </si>
  <si>
    <t>1C22TNT|CHAN GIO HEO MUOI</t>
  </si>
  <si>
    <r>
      <t>'</t>
    </r>
    <r>
      <rPr>
        <sz val="10"/>
        <color rgb="FF000000"/>
        <rFont val="Arial"/>
        <family val="2"/>
      </rPr>
      <t>Q00057011</t>
    </r>
  </si>
  <si>
    <t>1C22TNT|GA MUOI</t>
  </si>
  <si>
    <r>
      <t>'</t>
    </r>
    <r>
      <rPr>
        <sz val="10"/>
        <color rgb="FF000000"/>
        <rFont val="Arial"/>
        <family val="2"/>
      </rPr>
      <t>Q0055391</t>
    </r>
  </si>
  <si>
    <r>
      <t>'</t>
    </r>
    <r>
      <rPr>
        <sz val="10"/>
        <color rgb="FF000000"/>
        <rFont val="Arial"/>
        <family val="2"/>
      </rPr>
      <t>Q0055960</t>
    </r>
  </si>
  <si>
    <r>
      <t>'</t>
    </r>
    <r>
      <rPr>
        <sz val="10"/>
        <color rgb="FF000000"/>
        <rFont val="Arial"/>
        <family val="2"/>
      </rPr>
      <t>Q0056756</t>
    </r>
  </si>
  <si>
    <r>
      <t>'</t>
    </r>
    <r>
      <rPr>
        <sz val="10"/>
        <color rgb="FF000000"/>
        <rFont val="Arial"/>
        <family val="2"/>
      </rPr>
      <t>Q0055230</t>
    </r>
  </si>
  <si>
    <t>531-SIPI-122022-531020899</t>
  </si>
  <si>
    <r>
      <t>'</t>
    </r>
    <r>
      <rPr>
        <sz val="10"/>
        <color rgb="FF000000"/>
        <rFont val="Arial"/>
        <family val="2"/>
      </rPr>
      <t>A057088</t>
    </r>
  </si>
  <si>
    <t>CN LIEN HIEP HTX TM TP.HCM–CO.OPMART HA TIEN</t>
  </si>
  <si>
    <r>
      <t>'</t>
    </r>
    <r>
      <rPr>
        <sz val="10"/>
        <color rgb="FF000000"/>
        <rFont val="Arial"/>
        <family val="2"/>
      </rPr>
      <t>A056275</t>
    </r>
  </si>
  <si>
    <t>532-SIPI-122022-532033619</t>
  </si>
  <si>
    <r>
      <t>'</t>
    </r>
    <r>
      <rPr>
        <sz val="10"/>
        <color rgb="FF000000"/>
        <rFont val="Arial"/>
        <family val="2"/>
      </rPr>
      <t>b0056896</t>
    </r>
  </si>
  <si>
    <t>CN LIEN HIEP HTX TM TP.HCM–CO.OPMART CAI LAY</t>
  </si>
  <si>
    <r>
      <t>'</t>
    </r>
    <r>
      <rPr>
        <sz val="10"/>
        <color rgb="FF000000"/>
        <rFont val="Arial"/>
        <family val="2"/>
      </rPr>
      <t>B0053277</t>
    </r>
  </si>
  <si>
    <r>
      <t>'</t>
    </r>
    <r>
      <rPr>
        <sz val="10"/>
        <color rgb="FF000000"/>
        <rFont val="Arial"/>
        <family val="2"/>
      </rPr>
      <t>B0054354</t>
    </r>
  </si>
  <si>
    <r>
      <t>'</t>
    </r>
    <r>
      <rPr>
        <sz val="10"/>
        <color rgb="FF000000"/>
        <rFont val="Arial"/>
        <family val="2"/>
      </rPr>
      <t>B0056076</t>
    </r>
  </si>
  <si>
    <r>
      <t>'</t>
    </r>
    <r>
      <rPr>
        <sz val="10"/>
        <color rgb="FF000000"/>
        <rFont val="Arial"/>
        <family val="2"/>
      </rPr>
      <t>B0055316</t>
    </r>
  </si>
  <si>
    <t>532-SIPI-R-012023-532033619</t>
  </si>
  <si>
    <r>
      <t>'</t>
    </r>
    <r>
      <rPr>
        <sz val="10"/>
        <color rgb="FF000000"/>
        <rFont val="Arial"/>
        <family val="2"/>
      </rPr>
      <t>B3</t>
    </r>
  </si>
  <si>
    <t>1K23TGH|A-RTV 1636666 - RTV1636666</t>
  </si>
  <si>
    <t>534-SIPI-122022-10029606</t>
  </si>
  <si>
    <r>
      <t>'</t>
    </r>
    <r>
      <rPr>
        <sz val="10"/>
        <color rgb="FF000000"/>
        <rFont val="Arial"/>
        <family val="2"/>
      </rPr>
      <t>A00056676</t>
    </r>
  </si>
  <si>
    <t>CN LIEN HIEP HTX TM TP.HCM-CO.OPMART GO DAU</t>
  </si>
  <si>
    <r>
      <t>'</t>
    </r>
    <r>
      <rPr>
        <sz val="10"/>
        <color rgb="FF000000"/>
        <rFont val="Arial"/>
        <family val="2"/>
      </rPr>
      <t>A00055080</t>
    </r>
  </si>
  <si>
    <r>
      <t>'</t>
    </r>
    <r>
      <rPr>
        <sz val="10"/>
        <color rgb="FF000000"/>
        <rFont val="Arial"/>
        <family val="2"/>
      </rPr>
      <t>A00053851</t>
    </r>
  </si>
  <si>
    <t>536-SIPI-122022-1018462</t>
  </si>
  <si>
    <r>
      <t>'</t>
    </r>
    <r>
      <rPr>
        <sz val="10"/>
        <color rgb="FF000000"/>
        <rFont val="Arial"/>
        <family val="2"/>
      </rPr>
      <t>A0055273</t>
    </r>
  </si>
  <si>
    <t>CN LIEN HIEP HTX TM TP.HCM – CO-OPMART DUYEN HAI</t>
  </si>
  <si>
    <r>
      <t>'</t>
    </r>
    <r>
      <rPr>
        <sz val="10"/>
        <color rgb="FF000000"/>
        <rFont val="Arial"/>
        <family val="2"/>
      </rPr>
      <t>A0056826</t>
    </r>
  </si>
  <si>
    <r>
      <t>'</t>
    </r>
    <r>
      <rPr>
        <sz val="10"/>
        <color rgb="FF000000"/>
        <rFont val="Arial"/>
        <family val="2"/>
      </rPr>
      <t>A0056009</t>
    </r>
  </si>
  <si>
    <r>
      <t>'</t>
    </r>
    <r>
      <rPr>
        <sz val="10"/>
        <color rgb="FF000000"/>
        <rFont val="Arial"/>
        <family val="2"/>
      </rPr>
      <t>A0053280</t>
    </r>
  </si>
  <si>
    <t>536-SIPI-R-112022-22000113</t>
  </si>
  <si>
    <r>
      <t>'</t>
    </r>
    <r>
      <rPr>
        <sz val="10"/>
        <color rgb="FF000000"/>
        <rFont val="Arial"/>
        <family val="2"/>
      </rPr>
      <t>565</t>
    </r>
  </si>
  <si>
    <t>1K22TGN|1613649-565|GIO - RTV1613649</t>
  </si>
  <si>
    <t>536-SIPI-R-122022-1018462</t>
  </si>
  <si>
    <r>
      <t>'</t>
    </r>
    <r>
      <rPr>
        <sz val="10"/>
        <color rgb="FF000000"/>
        <rFont val="Arial"/>
        <family val="2"/>
      </rPr>
      <t>657</t>
    </r>
  </si>
  <si>
    <t>1K22TGN|1627760-657|CHAN GIO - RTV1627760</t>
  </si>
  <si>
    <r>
      <t>'</t>
    </r>
    <r>
      <rPr>
        <sz val="10"/>
        <color rgb="FF000000"/>
        <rFont val="Arial"/>
        <family val="2"/>
      </rPr>
      <t>656</t>
    </r>
  </si>
  <si>
    <t>1K22TGN|1627758-656|CHA COM - RTV1627758</t>
  </si>
  <si>
    <t>537-SIPI-122022-1014732</t>
  </si>
  <si>
    <r>
      <t>'</t>
    </r>
    <r>
      <rPr>
        <sz val="10"/>
        <color rgb="FF000000"/>
        <rFont val="Arial"/>
        <family val="2"/>
      </rPr>
      <t>A0056014</t>
    </r>
  </si>
  <si>
    <t>CN LIÊN HIỆP HTX TM TP.HCM – CO-OPMART VIET TRI</t>
  </si>
  <si>
    <t>539-SIPI-122022-10025924</t>
  </si>
  <si>
    <r>
      <t>'</t>
    </r>
    <r>
      <rPr>
        <sz val="10"/>
        <color rgb="FF000000"/>
        <rFont val="Arial"/>
        <family val="2"/>
      </rPr>
      <t>A0055276</t>
    </r>
  </si>
  <si>
    <t>CN LIEN HIEP HTX TM TP.HCM-CO-OPMART PHAN RI CUA</t>
  </si>
  <si>
    <r>
      <t>'</t>
    </r>
    <r>
      <rPr>
        <sz val="10"/>
        <color rgb="FF000000"/>
        <rFont val="Arial"/>
        <family val="2"/>
      </rPr>
      <t>A0057081</t>
    </r>
  </si>
  <si>
    <r>
      <t>'</t>
    </r>
    <r>
      <rPr>
        <sz val="10"/>
        <color rgb="FF000000"/>
        <rFont val="Arial"/>
        <family val="2"/>
      </rPr>
      <t>A0054538</t>
    </r>
  </si>
  <si>
    <r>
      <t>'</t>
    </r>
    <r>
      <rPr>
        <sz val="10"/>
        <color rgb="FF000000"/>
        <rFont val="Arial"/>
        <family val="2"/>
      </rPr>
      <t>A0053281</t>
    </r>
  </si>
  <si>
    <r>
      <t>'</t>
    </r>
    <r>
      <rPr>
        <sz val="10"/>
        <color rgb="FF000000"/>
        <rFont val="Arial"/>
        <family val="2"/>
      </rPr>
      <t>A0056825</t>
    </r>
  </si>
  <si>
    <r>
      <t>'</t>
    </r>
    <r>
      <rPr>
        <sz val="10"/>
        <color rgb="FF000000"/>
        <rFont val="Arial"/>
        <family val="2"/>
      </rPr>
      <t>A0057105</t>
    </r>
  </si>
  <si>
    <t>540-SIPI-122022-540022680</t>
  </si>
  <si>
    <r>
      <t>'</t>
    </r>
    <r>
      <rPr>
        <sz val="10"/>
        <color rgb="FF000000"/>
        <rFont val="Arial"/>
        <family val="2"/>
      </rPr>
      <t>A57080</t>
    </r>
  </si>
  <si>
    <t>CN LIEN HIEP HTX TM TP.HCM-CO-OPMART CAN GIUOC</t>
  </si>
  <si>
    <r>
      <t>'</t>
    </r>
    <r>
      <rPr>
        <sz val="10"/>
        <color rgb="FF000000"/>
        <rFont val="Arial"/>
        <family val="2"/>
      </rPr>
      <t>A55471</t>
    </r>
  </si>
  <si>
    <r>
      <t>'</t>
    </r>
    <r>
      <rPr>
        <sz val="10"/>
        <color rgb="FF000000"/>
        <rFont val="Arial"/>
        <family val="2"/>
      </rPr>
      <t>A54547</t>
    </r>
  </si>
  <si>
    <t>541-SIPI-122022-541023132</t>
  </si>
  <si>
    <r>
      <t>'</t>
    </r>
    <r>
      <rPr>
        <sz val="10"/>
        <color rgb="FF000000"/>
        <rFont val="Arial"/>
        <family val="2"/>
      </rPr>
      <t>T0056987</t>
    </r>
  </si>
  <si>
    <t>CN LIEN HIEP HTX TM TP.HCM-CO.OPMART BINH TAN 2</t>
  </si>
  <si>
    <r>
      <t>'</t>
    </r>
    <r>
      <rPr>
        <sz val="10"/>
        <color rgb="FF000000"/>
        <rFont val="Arial"/>
        <family val="2"/>
      </rPr>
      <t>T0054248</t>
    </r>
  </si>
  <si>
    <r>
      <t>'</t>
    </r>
    <r>
      <rPr>
        <sz val="10"/>
        <color rgb="FF000000"/>
        <rFont val="Arial"/>
        <family val="2"/>
      </rPr>
      <t>T0055466</t>
    </r>
  </si>
  <si>
    <t>542-SIPI-122022-10017129</t>
  </si>
  <si>
    <r>
      <t>'</t>
    </r>
    <r>
      <rPr>
        <sz val="10"/>
        <color rgb="FF000000"/>
        <rFont val="Arial"/>
        <family val="2"/>
      </rPr>
      <t>A0053846</t>
    </r>
  </si>
  <si>
    <t>CN LIEN HIEP HTX TM TP.HCM-CO.OPMART BINH THUY</t>
  </si>
  <si>
    <r>
      <t>'</t>
    </r>
    <r>
      <rPr>
        <sz val="10"/>
        <color rgb="FF000000"/>
        <rFont val="Arial"/>
        <family val="2"/>
      </rPr>
      <t>A0056901</t>
    </r>
  </si>
  <si>
    <r>
      <t>'</t>
    </r>
    <r>
      <rPr>
        <sz val="10"/>
        <color rgb="FF000000"/>
        <rFont val="Arial"/>
        <family val="2"/>
      </rPr>
      <t>B0056077</t>
    </r>
  </si>
  <si>
    <t>542-SIPI-R-122022-10017129</t>
  </si>
  <si>
    <r>
      <t>'</t>
    </r>
    <r>
      <rPr>
        <sz val="10"/>
        <color rgb="FF000000"/>
        <rFont val="Arial"/>
        <family val="2"/>
      </rPr>
      <t>492</t>
    </r>
  </si>
  <si>
    <t>1K22TGU-492|CHANGIOHEO - RTV1629067</t>
  </si>
  <si>
    <t>546-SIPI-122022-10015473</t>
  </si>
  <si>
    <r>
      <t>'</t>
    </r>
    <r>
      <rPr>
        <sz val="10"/>
        <color rgb="FF000000"/>
        <rFont val="Arial"/>
        <family val="2"/>
      </rPr>
      <t>A57092</t>
    </r>
  </si>
  <si>
    <t>CN LIEN HIEP HTX TM TP.HCM-CO.OPMART DONG PHU</t>
  </si>
  <si>
    <r>
      <t>'</t>
    </r>
    <r>
      <rPr>
        <sz val="10"/>
        <color rgb="FF000000"/>
        <rFont val="Arial"/>
        <family val="2"/>
      </rPr>
      <t>A0055470</t>
    </r>
  </si>
  <si>
    <t>546-SIPI-R-122022-22000091</t>
  </si>
  <si>
    <r>
      <t>'</t>
    </r>
    <r>
      <rPr>
        <sz val="10"/>
        <color rgb="FF000000"/>
        <rFont val="Arial"/>
        <family val="2"/>
      </rPr>
      <t>399</t>
    </r>
  </si>
  <si>
    <t>1K22THA|RTV-GAMUOI - RTV1628398</t>
  </si>
  <si>
    <t>547-SIPI-122022-547015652</t>
  </si>
  <si>
    <r>
      <t>'</t>
    </r>
    <r>
      <rPr>
        <sz val="10"/>
        <color rgb="FF000000"/>
        <rFont val="Arial"/>
        <family val="2"/>
      </rPr>
      <t>A0055401</t>
    </r>
  </si>
  <si>
    <t>CN LIEN HIEP HTX TM TP.HCM-CO.OPMART SON TRA</t>
  </si>
  <si>
    <t>565-SIPI-122022-566016040</t>
  </si>
  <si>
    <r>
      <t>'</t>
    </r>
    <r>
      <rPr>
        <sz val="10"/>
        <color rgb="FF000000"/>
        <rFont val="Arial"/>
        <family val="2"/>
      </rPr>
      <t>A0053800</t>
    </r>
  </si>
  <si>
    <t>CN LIEN HIEP HTX TM TP.HCM-CO.OPMART TAM BINH</t>
  </si>
  <si>
    <r>
      <t>'</t>
    </r>
    <r>
      <rPr>
        <sz val="10"/>
        <color rgb="FF000000"/>
        <rFont val="Arial"/>
        <family val="2"/>
      </rPr>
      <t>A0055240</t>
    </r>
  </si>
  <si>
    <t>569-SIPI-122022-569007999</t>
  </si>
  <si>
    <r>
      <t>'</t>
    </r>
    <r>
      <rPr>
        <sz val="10"/>
        <color rgb="FF000000"/>
        <rFont val="Arial"/>
        <family val="2"/>
      </rPr>
      <t>C0054441</t>
    </r>
  </si>
  <si>
    <t>1C22TNT|TPCN</t>
  </si>
  <si>
    <t>CN LIEN HIEP HTX TM TP.HCM-CO.OPMART THAP MUOI</t>
  </si>
  <si>
    <r>
      <t>'</t>
    </r>
    <r>
      <rPr>
        <sz val="10"/>
        <color rgb="FF000000"/>
        <rFont val="Arial"/>
        <family val="2"/>
      </rPr>
      <t>C0055399</t>
    </r>
  </si>
  <si>
    <r>
      <t>'</t>
    </r>
    <r>
      <rPr>
        <sz val="10"/>
        <color rgb="FF000000"/>
        <rFont val="Arial"/>
        <family val="2"/>
      </rPr>
      <t>C0057015</t>
    </r>
  </si>
  <si>
    <t>570-SIPI-122022-10013631</t>
  </si>
  <si>
    <r>
      <t>'</t>
    </r>
    <r>
      <rPr>
        <sz val="10"/>
        <color rgb="FF000000"/>
        <rFont val="Arial"/>
        <family val="2"/>
      </rPr>
      <t>A056427</t>
    </r>
  </si>
  <si>
    <t>CONG TY TNHH MTV SAIGON CO.OP THANG LOI</t>
  </si>
  <si>
    <r>
      <t>'</t>
    </r>
    <r>
      <rPr>
        <sz val="10"/>
        <color rgb="FF000000"/>
        <rFont val="Arial"/>
        <family val="2"/>
      </rPr>
      <t>A054271</t>
    </r>
  </si>
  <si>
    <t>570-SIPI-R-122022-10013631</t>
  </si>
  <si>
    <r>
      <t>'</t>
    </r>
    <r>
      <rPr>
        <sz val="10"/>
        <color rgb="FF000000"/>
        <rFont val="Arial"/>
        <family val="2"/>
      </rPr>
      <t>1471</t>
    </r>
  </si>
  <si>
    <t>1K22THM-1471|CHAGIO-RTV1635488 - RTV1635488</t>
  </si>
  <si>
    <t>600-SIPI-122022-1081145</t>
  </si>
  <si>
    <r>
      <t>'</t>
    </r>
    <r>
      <rPr>
        <sz val="10"/>
        <color rgb="FF000000"/>
        <rFont val="Arial"/>
        <family val="2"/>
      </rPr>
      <t>055961</t>
    </r>
  </si>
  <si>
    <t>CTY TNHH MTV TMDV SÀI GÒN - PHÚ YÊN</t>
  </si>
  <si>
    <r>
      <t>'</t>
    </r>
    <r>
      <rPr>
        <sz val="10"/>
        <color rgb="FF000000"/>
        <rFont val="Arial"/>
        <family val="2"/>
      </rPr>
      <t>055397</t>
    </r>
  </si>
  <si>
    <r>
      <t>'</t>
    </r>
    <r>
      <rPr>
        <sz val="10"/>
        <color rgb="FF000000"/>
        <rFont val="Arial"/>
        <family val="2"/>
      </rPr>
      <t>057016</t>
    </r>
  </si>
  <si>
    <t>601-SIPI-122022-1077323</t>
  </si>
  <si>
    <r>
      <t>'</t>
    </r>
    <r>
      <rPr>
        <sz val="10"/>
        <color rgb="FF000000"/>
        <rFont val="Arial"/>
        <family val="2"/>
      </rPr>
      <t>A00057014</t>
    </r>
  </si>
  <si>
    <t>CTY TNHH MTV SÀI GÒN CO.OP TAM KỲ</t>
  </si>
  <si>
    <r>
      <t>'</t>
    </r>
    <r>
      <rPr>
        <sz val="10"/>
        <color rgb="FF000000"/>
        <rFont val="Arial"/>
        <family val="2"/>
      </rPr>
      <t>A00054445</t>
    </r>
  </si>
  <si>
    <r>
      <t>'</t>
    </r>
    <r>
      <rPr>
        <sz val="10"/>
        <color rgb="FF000000"/>
        <rFont val="Arial"/>
        <family val="2"/>
      </rPr>
      <t>A00056755</t>
    </r>
  </si>
  <si>
    <r>
      <t>'</t>
    </r>
    <r>
      <rPr>
        <sz val="10"/>
        <color rgb="FF000000"/>
        <rFont val="Arial"/>
        <family val="2"/>
      </rPr>
      <t>A00055389</t>
    </r>
  </si>
  <si>
    <t>602-SIPI-122022-1092605</t>
  </si>
  <si>
    <r>
      <t>'</t>
    </r>
    <r>
      <rPr>
        <sz val="10"/>
        <color rgb="FF000000"/>
        <rFont val="Arial"/>
        <family val="2"/>
      </rPr>
      <t>A0053282</t>
    </r>
  </si>
  <si>
    <t>CTY TNHH MTV TMDV SÀI GÒN - PHAN THIẾT</t>
  </si>
  <si>
    <r>
      <t>'</t>
    </r>
    <r>
      <rPr>
        <sz val="10"/>
        <color rgb="FF000000"/>
        <rFont val="Arial"/>
        <family val="2"/>
      </rPr>
      <t>A0056265</t>
    </r>
  </si>
  <si>
    <r>
      <t>'</t>
    </r>
    <r>
      <rPr>
        <sz val="10"/>
        <color rgb="FF000000"/>
        <rFont val="Arial"/>
        <family val="2"/>
      </rPr>
      <t>A0054539</t>
    </r>
  </si>
  <si>
    <t>603-SIPI-122022-1056196</t>
  </si>
  <si>
    <r>
      <t>'</t>
    </r>
    <r>
      <rPr>
        <sz val="10"/>
        <color rgb="FF000000"/>
        <rFont val="Arial"/>
        <family val="2"/>
      </rPr>
      <t>A54346</t>
    </r>
  </si>
  <si>
    <t>CTY TNHH MTV TM SÀI GÒN - HẬU GIANG</t>
  </si>
  <si>
    <r>
      <t>'</t>
    </r>
    <r>
      <rPr>
        <sz val="10"/>
        <color rgb="FF000000"/>
        <rFont val="Arial"/>
        <family val="2"/>
      </rPr>
      <t>A56900</t>
    </r>
  </si>
  <si>
    <r>
      <t>'</t>
    </r>
    <r>
      <rPr>
        <sz val="10"/>
        <color rgb="FF000000"/>
        <rFont val="Arial"/>
        <family val="2"/>
      </rPr>
      <t>A55314</t>
    </r>
  </si>
  <si>
    <t>603-SIPI-R-122022-1056196</t>
  </si>
  <si>
    <r>
      <t>'</t>
    </r>
    <r>
      <rPr>
        <sz val="10"/>
        <color rgb="FF000000"/>
        <rFont val="Arial"/>
        <family val="2"/>
      </rPr>
      <t>853</t>
    </r>
  </si>
  <si>
    <t>1K22THR-853|1634524|VAT8|GAMUO - RTV1634524</t>
  </si>
  <si>
    <t>605-SIPI-122022-1095129</t>
  </si>
  <si>
    <r>
      <t>'</t>
    </r>
    <r>
      <rPr>
        <sz val="10"/>
        <color rgb="FF000000"/>
        <rFont val="Arial"/>
        <family val="2"/>
      </rPr>
      <t>Z054328</t>
    </r>
  </si>
  <si>
    <t>CTY TNHH MTV SÀI GÒN CO.OP NHIÊU LỘC</t>
  </si>
  <si>
    <r>
      <t>'</t>
    </r>
    <r>
      <rPr>
        <sz val="10"/>
        <color rgb="FF000000"/>
        <rFont val="Arial"/>
        <family val="2"/>
      </rPr>
      <t>Z057145</t>
    </r>
  </si>
  <si>
    <r>
      <t>'</t>
    </r>
    <r>
      <rPr>
        <sz val="10"/>
        <color rgb="FF000000"/>
        <rFont val="Arial"/>
        <family val="2"/>
      </rPr>
      <t>Z055415</t>
    </r>
  </si>
  <si>
    <t>606-SIPI-122022-1096435</t>
  </si>
  <si>
    <r>
      <t>'</t>
    </r>
    <r>
      <rPr>
        <sz val="10"/>
        <color rgb="FF000000"/>
        <rFont val="Arial"/>
        <family val="2"/>
      </rPr>
      <t>A0053850</t>
    </r>
  </si>
  <si>
    <t>CTY TNHH TMDV SÀI GÒN - VŨNG TÀU</t>
  </si>
  <si>
    <r>
      <t>'</t>
    </r>
    <r>
      <rPr>
        <sz val="10"/>
        <color rgb="FF000000"/>
        <rFont val="Arial"/>
        <family val="2"/>
      </rPr>
      <t>A0054447</t>
    </r>
  </si>
  <si>
    <r>
      <t>'</t>
    </r>
    <r>
      <rPr>
        <sz val="10"/>
        <color rgb="FF000000"/>
        <rFont val="Arial"/>
        <family val="2"/>
      </rPr>
      <t>A0057006</t>
    </r>
  </si>
  <si>
    <t>606-SIPI-R-012023-1096435</t>
  </si>
  <si>
    <r>
      <t>'</t>
    </r>
    <r>
      <rPr>
        <sz val="10"/>
        <color rgb="FF000000"/>
        <rFont val="Arial"/>
        <family val="2"/>
      </rPr>
      <t>A0000007</t>
    </r>
  </si>
  <si>
    <t>1K23THT|GAMUOI-RTV1636853 - RTV1636853</t>
  </si>
  <si>
    <t>607-SIPI-122022-1092621</t>
  </si>
  <si>
    <r>
      <t>'</t>
    </r>
    <r>
      <rPr>
        <sz val="10"/>
        <color rgb="FF000000"/>
        <rFont val="Arial"/>
        <family val="2"/>
      </rPr>
      <t>B0057033</t>
    </r>
  </si>
  <si>
    <t>CTY TNHH MTV SÀI GÒN CO.OP BÌNH TÂN</t>
  </si>
  <si>
    <r>
      <t>'</t>
    </r>
    <r>
      <rPr>
        <sz val="10"/>
        <color rgb="FF000000"/>
        <rFont val="Arial"/>
        <family val="2"/>
      </rPr>
      <t>B0054246</t>
    </r>
  </si>
  <si>
    <r>
      <t>'</t>
    </r>
    <r>
      <rPr>
        <sz val="10"/>
        <color rgb="FF000000"/>
        <rFont val="Arial"/>
        <family val="2"/>
      </rPr>
      <t>B0055903</t>
    </r>
  </si>
  <si>
    <r>
      <t>'</t>
    </r>
    <r>
      <rPr>
        <sz val="10"/>
        <color rgb="FF000000"/>
        <rFont val="Arial"/>
        <family val="2"/>
      </rPr>
      <t>B0056518</t>
    </r>
  </si>
  <si>
    <r>
      <t>'</t>
    </r>
    <r>
      <rPr>
        <sz val="10"/>
        <color rgb="FF000000"/>
        <rFont val="Arial"/>
        <family val="2"/>
      </rPr>
      <t>B0054467</t>
    </r>
  </si>
  <si>
    <t>608-SIPI-122022-1048522</t>
  </si>
  <si>
    <r>
      <t>'</t>
    </r>
    <r>
      <rPr>
        <sz val="10"/>
        <color rgb="FF000000"/>
        <rFont val="Arial"/>
        <family val="2"/>
      </rPr>
      <t>A0056738</t>
    </r>
  </si>
  <si>
    <t>1C22TNT|GIOSUNGA</t>
  </si>
  <si>
    <t>CTY TNHH MTV TMDV AN ĐÔNG</t>
  </si>
  <si>
    <t>609-SIPI-122022-1090570</t>
  </si>
  <si>
    <r>
      <t>'</t>
    </r>
    <r>
      <rPr>
        <sz val="10"/>
        <color rgb="FF000000"/>
        <rFont val="Arial"/>
        <family val="2"/>
      </rPr>
      <t>A0054333</t>
    </r>
  </si>
  <si>
    <t>CTY TNHH MTV TMDV BÌNH ĐÔNG</t>
  </si>
  <si>
    <r>
      <t>'</t>
    </r>
    <r>
      <rPr>
        <sz val="10"/>
        <color rgb="FF000000"/>
        <rFont val="Arial"/>
        <family val="2"/>
      </rPr>
      <t>A0057028</t>
    </r>
  </si>
  <si>
    <t>613-SIPI-122022-1089827</t>
  </si>
  <si>
    <r>
      <t>'</t>
    </r>
    <r>
      <rPr>
        <sz val="10"/>
        <color rgb="FF000000"/>
        <rFont val="Arial"/>
        <family val="2"/>
      </rPr>
      <t>A0057090</t>
    </r>
  </si>
  <si>
    <t>CTY TNHH MTV TMDV SÀI GÒN - BÌNH PHƯỚC</t>
  </si>
  <si>
    <r>
      <t>'</t>
    </r>
    <r>
      <rPr>
        <sz val="10"/>
        <color rgb="FF000000"/>
        <rFont val="Arial"/>
        <family val="2"/>
      </rPr>
      <t>A0056270</t>
    </r>
  </si>
  <si>
    <r>
      <t>'</t>
    </r>
    <r>
      <rPr>
        <sz val="10"/>
        <color rgb="FF000000"/>
        <rFont val="Arial"/>
        <family val="2"/>
      </rPr>
      <t>A0053283</t>
    </r>
  </si>
  <si>
    <r>
      <t>'</t>
    </r>
    <r>
      <rPr>
        <sz val="10"/>
        <color rgb="FF000000"/>
        <rFont val="Arial"/>
        <family val="2"/>
      </rPr>
      <t>A0054534</t>
    </r>
  </si>
  <si>
    <t>613-SIPI-R-122022-1089827</t>
  </si>
  <si>
    <r>
      <t>'</t>
    </r>
    <r>
      <rPr>
        <sz val="10"/>
        <color rgb="FF000000"/>
        <rFont val="Arial"/>
        <family val="2"/>
      </rPr>
      <t>937</t>
    </r>
  </si>
  <si>
    <t>1K22TKA-937|GAMUOI - RTV1632704</t>
  </si>
  <si>
    <t>617-SIPI-122022-1075179</t>
  </si>
  <si>
    <r>
      <t>'</t>
    </r>
    <r>
      <rPr>
        <sz val="10"/>
        <color rgb="FF000000"/>
        <rFont val="Arial"/>
        <family val="2"/>
      </rPr>
      <t>A0056177</t>
    </r>
  </si>
  <si>
    <t>CTY TNHH MTV TM SÀI GÒN - QUẢNG NGÃI</t>
  </si>
  <si>
    <t>618-SIPI-122022-1070868</t>
  </si>
  <si>
    <r>
      <t>'</t>
    </r>
    <r>
      <rPr>
        <sz val="10"/>
        <color rgb="FF000000"/>
        <rFont val="Arial"/>
        <family val="2"/>
      </rPr>
      <t>A53278</t>
    </r>
  </si>
  <si>
    <t>CTY TNHH MTV TM&amp;DV SÀI GÒN - PHAN RANG</t>
  </si>
  <si>
    <r>
      <t>'</t>
    </r>
    <r>
      <rPr>
        <sz val="10"/>
        <color rgb="FF000000"/>
        <rFont val="Arial"/>
        <family val="2"/>
      </rPr>
      <t>A56008</t>
    </r>
  </si>
  <si>
    <r>
      <t>'</t>
    </r>
    <r>
      <rPr>
        <sz val="10"/>
        <color rgb="FF000000"/>
        <rFont val="Arial"/>
        <family val="2"/>
      </rPr>
      <t>A56829</t>
    </r>
  </si>
  <si>
    <r>
      <t>'</t>
    </r>
    <r>
      <rPr>
        <sz val="10"/>
        <color rgb="FF000000"/>
        <rFont val="Arial"/>
        <family val="2"/>
      </rPr>
      <t>A55270</t>
    </r>
  </si>
  <si>
    <t>620-SIPI-122022-1060326</t>
  </si>
  <si>
    <r>
      <t>'</t>
    </r>
    <r>
      <rPr>
        <sz val="10"/>
        <color rgb="FF000000"/>
        <rFont val="Arial"/>
        <family val="2"/>
      </rPr>
      <t>D0055170</t>
    </r>
  </si>
  <si>
    <t>CTY TNHH SAIGON CO-OP FAIRPRICE</t>
  </si>
  <si>
    <r>
      <t>'</t>
    </r>
    <r>
      <rPr>
        <sz val="10"/>
        <color rgb="FF000000"/>
        <rFont val="Arial"/>
        <family val="2"/>
      </rPr>
      <t>D0056478</t>
    </r>
  </si>
  <si>
    <r>
      <t>'</t>
    </r>
    <r>
      <rPr>
        <sz val="10"/>
        <color rgb="FF000000"/>
        <rFont val="Arial"/>
        <family val="2"/>
      </rPr>
      <t>D0056694</t>
    </r>
  </si>
  <si>
    <r>
      <t>'</t>
    </r>
    <r>
      <rPr>
        <sz val="10"/>
        <color rgb="FF000000"/>
        <rFont val="Arial"/>
        <family val="2"/>
      </rPr>
      <t>D0054475</t>
    </r>
  </si>
  <si>
    <r>
      <t>'</t>
    </r>
    <r>
      <rPr>
        <sz val="10"/>
        <color rgb="FF000000"/>
        <rFont val="Arial"/>
        <family val="2"/>
      </rPr>
      <t>D0056467</t>
    </r>
  </si>
  <si>
    <r>
      <t>'</t>
    </r>
    <r>
      <rPr>
        <sz val="10"/>
        <color rgb="FF000000"/>
        <rFont val="Arial"/>
        <family val="2"/>
      </rPr>
      <t>D0057162</t>
    </r>
  </si>
  <si>
    <r>
      <t>'</t>
    </r>
    <r>
      <rPr>
        <sz val="10"/>
        <color rgb="FF000000"/>
        <rFont val="Arial"/>
        <family val="2"/>
      </rPr>
      <t>D0053839</t>
    </r>
  </si>
  <si>
    <r>
      <t>'</t>
    </r>
    <r>
      <rPr>
        <sz val="10"/>
        <color rgb="FF000000"/>
        <rFont val="Arial"/>
        <family val="2"/>
      </rPr>
      <t>D0055357</t>
    </r>
  </si>
  <si>
    <t>910-SIPI-112022-10033262</t>
  </si>
  <si>
    <r>
      <t>'</t>
    </r>
    <r>
      <rPr>
        <sz val="10"/>
        <color rgb="FF000000"/>
        <rFont val="Arial"/>
        <family val="2"/>
      </rPr>
      <t>b052159</t>
    </r>
  </si>
  <si>
    <t>HANGHOACACLOAI</t>
  </si>
  <si>
    <t>CN CTY TNHH MTV THUC PHAM SAIGON CO.OP-CO.OP FOOD MIEN BAC</t>
  </si>
  <si>
    <r>
      <t>'</t>
    </r>
    <r>
      <rPr>
        <sz val="10"/>
        <color rgb="FF000000"/>
        <rFont val="Arial"/>
        <family val="2"/>
      </rPr>
      <t>b051968</t>
    </r>
  </si>
  <si>
    <r>
      <t>'</t>
    </r>
    <r>
      <rPr>
        <sz val="10"/>
        <color rgb="FF000000"/>
        <rFont val="Arial"/>
        <family val="2"/>
      </rPr>
      <t>b053164</t>
    </r>
  </si>
  <si>
    <r>
      <t>'</t>
    </r>
    <r>
      <rPr>
        <sz val="10"/>
        <color rgb="FF000000"/>
        <rFont val="Arial"/>
        <family val="2"/>
      </rPr>
      <t>b052150</t>
    </r>
  </si>
  <si>
    <r>
      <t>'</t>
    </r>
    <r>
      <rPr>
        <sz val="10"/>
        <color rgb="FF000000"/>
        <rFont val="Arial"/>
        <family val="2"/>
      </rPr>
      <t>b051969</t>
    </r>
  </si>
  <si>
    <r>
      <t>'</t>
    </r>
    <r>
      <rPr>
        <sz val="10"/>
        <color rgb="FF000000"/>
        <rFont val="Arial"/>
        <family val="2"/>
      </rPr>
      <t>b053147</t>
    </r>
  </si>
  <si>
    <t>910-SIPI-112022-10033351</t>
  </si>
  <si>
    <r>
      <t>'</t>
    </r>
    <r>
      <rPr>
        <sz val="10"/>
        <color rgb="FF000000"/>
        <rFont val="Arial"/>
        <family val="2"/>
      </rPr>
      <t>b050312</t>
    </r>
  </si>
  <si>
    <t>910-SIPI-112022-10033422</t>
  </si>
  <si>
    <r>
      <t>'</t>
    </r>
    <r>
      <rPr>
        <sz val="10"/>
        <color rgb="FF000000"/>
        <rFont val="Arial"/>
        <family val="2"/>
      </rPr>
      <t>b051943</t>
    </r>
  </si>
  <si>
    <r>
      <t>'</t>
    </r>
    <r>
      <rPr>
        <sz val="10"/>
        <color rgb="FF000000"/>
        <rFont val="Arial"/>
        <family val="2"/>
      </rPr>
      <t>b052163</t>
    </r>
  </si>
  <si>
    <t>910-SIPI-112022-10033507</t>
  </si>
  <si>
    <r>
      <t>'</t>
    </r>
    <r>
      <rPr>
        <sz val="10"/>
        <color rgb="FF000000"/>
        <rFont val="Arial"/>
        <family val="2"/>
      </rPr>
      <t>b052145</t>
    </r>
  </si>
  <si>
    <r>
      <t>'</t>
    </r>
    <r>
      <rPr>
        <sz val="10"/>
        <color rgb="FF000000"/>
        <rFont val="Arial"/>
        <family val="2"/>
      </rPr>
      <t>b052167</t>
    </r>
  </si>
  <si>
    <r>
      <t>'</t>
    </r>
    <r>
      <rPr>
        <sz val="10"/>
        <color rgb="FF000000"/>
        <rFont val="Arial"/>
        <family val="2"/>
      </rPr>
      <t>b052161</t>
    </r>
  </si>
  <si>
    <r>
      <t>'</t>
    </r>
    <r>
      <rPr>
        <sz val="10"/>
        <color rgb="FF000000"/>
        <rFont val="Arial"/>
        <family val="2"/>
      </rPr>
      <t>b053163</t>
    </r>
  </si>
  <si>
    <t>910-SIPI-112022-10033677</t>
  </si>
  <si>
    <r>
      <t>'</t>
    </r>
    <r>
      <rPr>
        <sz val="10"/>
        <color rgb="FF000000"/>
        <rFont val="Arial"/>
        <family val="2"/>
      </rPr>
      <t>b051980</t>
    </r>
  </si>
  <si>
    <t>910-SIPI-112022-10033766</t>
  </si>
  <si>
    <r>
      <t>'</t>
    </r>
    <r>
      <rPr>
        <sz val="10"/>
        <color rgb="FF000000"/>
        <rFont val="Arial"/>
        <family val="2"/>
      </rPr>
      <t>b052165</t>
    </r>
  </si>
  <si>
    <r>
      <t>'</t>
    </r>
    <r>
      <rPr>
        <sz val="10"/>
        <color rgb="FF000000"/>
        <rFont val="Arial"/>
        <family val="2"/>
      </rPr>
      <t>b052156</t>
    </r>
  </si>
  <si>
    <r>
      <t>'</t>
    </r>
    <r>
      <rPr>
        <sz val="10"/>
        <color rgb="FF000000"/>
        <rFont val="Arial"/>
        <family val="2"/>
      </rPr>
      <t>b053214</t>
    </r>
  </si>
  <si>
    <t>910-SIPI-122022-10034285</t>
  </si>
  <si>
    <r>
      <t>'</t>
    </r>
    <r>
      <rPr>
        <sz val="10"/>
        <color rgb="FF000000"/>
        <rFont val="Arial"/>
        <family val="2"/>
      </rPr>
      <t>b054314</t>
    </r>
  </si>
  <si>
    <r>
      <t>'</t>
    </r>
    <r>
      <rPr>
        <sz val="10"/>
        <color rgb="FF000000"/>
        <rFont val="Arial"/>
        <family val="2"/>
      </rPr>
      <t>b054425</t>
    </r>
  </si>
  <si>
    <r>
      <t>'</t>
    </r>
    <r>
      <rPr>
        <sz val="10"/>
        <color rgb="FF000000"/>
        <rFont val="Arial"/>
        <family val="2"/>
      </rPr>
      <t>b054338</t>
    </r>
  </si>
  <si>
    <r>
      <t>'</t>
    </r>
    <r>
      <rPr>
        <sz val="10"/>
        <color rgb="FF000000"/>
        <rFont val="Arial"/>
        <family val="2"/>
      </rPr>
      <t>b055462</t>
    </r>
  </si>
  <si>
    <r>
      <t>'</t>
    </r>
    <r>
      <rPr>
        <sz val="10"/>
        <color rgb="FF000000"/>
        <rFont val="Arial"/>
        <family val="2"/>
      </rPr>
      <t>b055460</t>
    </r>
  </si>
  <si>
    <r>
      <t>'</t>
    </r>
    <r>
      <rPr>
        <sz val="10"/>
        <color rgb="FF000000"/>
        <rFont val="Arial"/>
        <family val="2"/>
      </rPr>
      <t>b056029</t>
    </r>
  </si>
  <si>
    <r>
      <t>'</t>
    </r>
    <r>
      <rPr>
        <sz val="10"/>
        <color rgb="FF000000"/>
        <rFont val="Arial"/>
        <family val="2"/>
      </rPr>
      <t>b056110</t>
    </r>
  </si>
  <si>
    <r>
      <t>'</t>
    </r>
    <r>
      <rPr>
        <sz val="10"/>
        <color rgb="FF000000"/>
        <rFont val="Arial"/>
        <family val="2"/>
      </rPr>
      <t>b054339</t>
    </r>
  </si>
  <si>
    <r>
      <t>'</t>
    </r>
    <r>
      <rPr>
        <sz val="10"/>
        <color rgb="FF000000"/>
        <rFont val="Arial"/>
        <family val="2"/>
      </rPr>
      <t>b055879</t>
    </r>
  </si>
  <si>
    <r>
      <t>'</t>
    </r>
    <r>
      <rPr>
        <sz val="10"/>
        <color rgb="FF000000"/>
        <rFont val="Arial"/>
        <family val="2"/>
      </rPr>
      <t>b055855</t>
    </r>
  </si>
  <si>
    <r>
      <t>'</t>
    </r>
    <r>
      <rPr>
        <sz val="10"/>
        <color rgb="FF000000"/>
        <rFont val="Arial"/>
        <family val="2"/>
      </rPr>
      <t>b056027</t>
    </r>
  </si>
  <si>
    <r>
      <t>'</t>
    </r>
    <r>
      <rPr>
        <sz val="10"/>
        <color rgb="FF000000"/>
        <rFont val="Arial"/>
        <family val="2"/>
      </rPr>
      <t>b056028</t>
    </r>
  </si>
  <si>
    <r>
      <t>'</t>
    </r>
    <r>
      <rPr>
        <sz val="10"/>
        <color rgb="FF000000"/>
        <rFont val="Arial"/>
        <family val="2"/>
      </rPr>
      <t>b056282</t>
    </r>
  </si>
  <si>
    <r>
      <t>'</t>
    </r>
    <r>
      <rPr>
        <sz val="10"/>
        <color rgb="FF000000"/>
        <rFont val="Arial"/>
        <family val="2"/>
      </rPr>
      <t>b056999</t>
    </r>
  </si>
  <si>
    <r>
      <t>'</t>
    </r>
    <r>
      <rPr>
        <sz val="10"/>
        <color rgb="FF000000"/>
        <rFont val="Arial"/>
        <family val="2"/>
      </rPr>
      <t>b055461</t>
    </r>
  </si>
  <si>
    <r>
      <t>'</t>
    </r>
    <r>
      <rPr>
        <sz val="10"/>
        <color rgb="FF000000"/>
        <rFont val="Arial"/>
        <family val="2"/>
      </rPr>
      <t>b055382</t>
    </r>
  </si>
  <si>
    <r>
      <t>'</t>
    </r>
    <r>
      <rPr>
        <sz val="10"/>
        <color rgb="FF000000"/>
        <rFont val="Arial"/>
        <family val="2"/>
      </rPr>
      <t>b056013</t>
    </r>
  </si>
  <si>
    <r>
      <t>'</t>
    </r>
    <r>
      <rPr>
        <sz val="10"/>
        <color rgb="FF000000"/>
        <rFont val="Arial"/>
        <family val="2"/>
      </rPr>
      <t>b056021</t>
    </r>
  </si>
  <si>
    <r>
      <t>'</t>
    </r>
    <r>
      <rPr>
        <sz val="10"/>
        <color rgb="FF000000"/>
        <rFont val="Arial"/>
        <family val="2"/>
      </rPr>
      <t>b056456</t>
    </r>
  </si>
  <si>
    <r>
      <t>'</t>
    </r>
    <r>
      <rPr>
        <sz val="10"/>
        <color rgb="FF000000"/>
        <rFont val="Arial"/>
        <family val="2"/>
      </rPr>
      <t>b054345</t>
    </r>
  </si>
  <si>
    <r>
      <t>'</t>
    </r>
    <r>
      <rPr>
        <sz val="10"/>
        <color rgb="FF000000"/>
        <rFont val="Arial"/>
        <family val="2"/>
      </rPr>
      <t>b056026</t>
    </r>
  </si>
  <si>
    <r>
      <t>'</t>
    </r>
    <r>
      <rPr>
        <sz val="10"/>
        <color rgb="FF000000"/>
        <rFont val="Arial"/>
        <family val="2"/>
      </rPr>
      <t>b056225</t>
    </r>
  </si>
  <si>
    <r>
      <t>'</t>
    </r>
    <r>
      <rPr>
        <sz val="10"/>
        <color rgb="FF000000"/>
        <rFont val="Arial"/>
        <family val="2"/>
      </rPr>
      <t>b053812</t>
    </r>
  </si>
  <si>
    <r>
      <t>'</t>
    </r>
    <r>
      <rPr>
        <sz val="10"/>
        <color rgb="FF000000"/>
        <rFont val="Arial"/>
        <family val="2"/>
      </rPr>
      <t>b056688</t>
    </r>
  </si>
  <si>
    <r>
      <t>'</t>
    </r>
    <r>
      <rPr>
        <sz val="10"/>
        <color rgb="FF000000"/>
        <rFont val="Arial"/>
        <family val="2"/>
      </rPr>
      <t>b055177</t>
    </r>
  </si>
  <si>
    <r>
      <t>'</t>
    </r>
    <r>
      <rPr>
        <sz val="10"/>
        <color rgb="FF000000"/>
        <rFont val="Arial"/>
        <family val="2"/>
      </rPr>
      <t>b055851</t>
    </r>
  </si>
  <si>
    <r>
      <t>'</t>
    </r>
    <r>
      <rPr>
        <sz val="10"/>
        <color rgb="FF000000"/>
        <rFont val="Arial"/>
        <family val="2"/>
      </rPr>
      <t>b056024</t>
    </r>
  </si>
  <si>
    <r>
      <t>'</t>
    </r>
    <r>
      <rPr>
        <sz val="10"/>
        <color rgb="FF000000"/>
        <rFont val="Arial"/>
        <family val="2"/>
      </rPr>
      <t>b055387</t>
    </r>
  </si>
  <si>
    <r>
      <t>'</t>
    </r>
    <r>
      <rPr>
        <sz val="10"/>
        <color rgb="FF000000"/>
        <rFont val="Arial"/>
        <family val="2"/>
      </rPr>
      <t>b056111</t>
    </r>
  </si>
  <si>
    <r>
      <t>'</t>
    </r>
    <r>
      <rPr>
        <sz val="10"/>
        <color rgb="FF000000"/>
        <rFont val="Arial"/>
        <family val="2"/>
      </rPr>
      <t>b057068</t>
    </r>
  </si>
  <si>
    <r>
      <t>'</t>
    </r>
    <r>
      <rPr>
        <sz val="10"/>
        <color rgb="FF000000"/>
        <rFont val="Arial"/>
        <family val="2"/>
      </rPr>
      <t>b056113</t>
    </r>
  </si>
  <si>
    <r>
      <t>'</t>
    </r>
    <r>
      <rPr>
        <sz val="10"/>
        <color rgb="FF000000"/>
        <rFont val="Arial"/>
        <family val="2"/>
      </rPr>
      <t>b056025</t>
    </r>
  </si>
  <si>
    <r>
      <t>'</t>
    </r>
    <r>
      <rPr>
        <sz val="10"/>
        <color rgb="FF000000"/>
        <rFont val="Arial"/>
        <family val="2"/>
      </rPr>
      <t>b055457</t>
    </r>
  </si>
  <si>
    <r>
      <t>'</t>
    </r>
    <r>
      <rPr>
        <sz val="10"/>
        <color rgb="FF000000"/>
        <rFont val="Arial"/>
        <family val="2"/>
      </rPr>
      <t>b056022</t>
    </r>
  </si>
  <si>
    <r>
      <t>'</t>
    </r>
    <r>
      <rPr>
        <sz val="10"/>
        <color rgb="FF000000"/>
        <rFont val="Arial"/>
        <family val="2"/>
      </rPr>
      <t>b056167</t>
    </r>
  </si>
  <si>
    <r>
      <t>'</t>
    </r>
    <r>
      <rPr>
        <sz val="10"/>
        <color rgb="FF000000"/>
        <rFont val="Arial"/>
        <family val="2"/>
      </rPr>
      <t>b054464</t>
    </r>
  </si>
  <si>
    <r>
      <t>'</t>
    </r>
    <r>
      <rPr>
        <sz val="10"/>
        <color rgb="FF000000"/>
        <rFont val="Arial"/>
        <family val="2"/>
      </rPr>
      <t>b054424</t>
    </r>
  </si>
  <si>
    <r>
      <t>'</t>
    </r>
    <r>
      <rPr>
        <sz val="10"/>
        <color rgb="FF000000"/>
        <rFont val="Arial"/>
        <family val="2"/>
      </rPr>
      <t>b056023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</si>
  <si>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</si>
  <si>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b056753</t>
    </r>
  </si>
  <si>
    <r>
      <t>'</t>
    </r>
    <r>
      <rPr>
        <sz val="10"/>
        <color rgb="FF000000"/>
        <rFont val="Arial"/>
        <family val="2"/>
      </rPr>
      <t>b054199</t>
    </r>
  </si>
  <si>
    <r>
      <t>'</t>
    </r>
    <r>
      <rPr>
        <sz val="10"/>
        <color rgb="FF000000"/>
        <rFont val="Arial"/>
        <family val="2"/>
      </rPr>
      <t>b055886</t>
    </r>
  </si>
  <si>
    <t>910-SIPI-R-112022-10034285</t>
  </si>
  <si>
    <r>
      <t>'</t>
    </r>
    <r>
      <rPr>
        <sz val="10"/>
        <color rgb="FF000000"/>
        <rFont val="Arial"/>
        <family val="2"/>
      </rPr>
      <t>1563</t>
    </r>
  </si>
  <si>
    <t>RTV 1621711|1563|CHA - RTV1621711</t>
  </si>
  <si>
    <r>
      <t>'</t>
    </r>
    <r>
      <rPr>
        <sz val="10"/>
        <color rgb="FF000000"/>
        <rFont val="Arial"/>
        <family val="2"/>
      </rPr>
      <t>1562</t>
    </r>
  </si>
  <si>
    <t>RTV 1621708|1562|CHA - RTV1621708</t>
  </si>
  <si>
    <t>910-SIPI-R-122022-10034285</t>
  </si>
  <si>
    <r>
      <t>'</t>
    </r>
    <r>
      <rPr>
        <sz val="10"/>
        <color rgb="FF000000"/>
        <rFont val="Arial"/>
        <family val="2"/>
      </rPr>
      <t>1635</t>
    </r>
  </si>
  <si>
    <t>RTV 1624907|1635|GIO - RTV1624907</t>
  </si>
  <si>
    <r>
      <t>'</t>
    </r>
    <r>
      <rPr>
        <sz val="10"/>
        <color rgb="FF000000"/>
        <rFont val="Arial"/>
        <family val="2"/>
      </rPr>
      <t>1860</t>
    </r>
  </si>
  <si>
    <t>RTV 1633350|1860|CHAN GIO</t>
  </si>
  <si>
    <r>
      <t>'</t>
    </r>
    <r>
      <rPr>
        <sz val="10"/>
        <color rgb="FF000000"/>
        <rFont val="Arial"/>
        <family val="2"/>
      </rPr>
      <t>1857</t>
    </r>
  </si>
  <si>
    <t>RTV 1633326|1857|GA MUOI</t>
  </si>
  <si>
    <r>
      <t>'</t>
    </r>
    <r>
      <rPr>
        <sz val="10"/>
        <color rgb="FF000000"/>
        <rFont val="Arial"/>
        <family val="2"/>
      </rPr>
      <t>1699</t>
    </r>
  </si>
  <si>
    <t>RTV 1627965|1699|CHA</t>
  </si>
  <si>
    <r>
      <t>'</t>
    </r>
    <r>
      <rPr>
        <sz val="10"/>
        <color rgb="FF000000"/>
        <rFont val="Arial"/>
        <family val="2"/>
      </rPr>
      <t>1772</t>
    </r>
  </si>
  <si>
    <t>RTV 1630506|1772|GA - RTV1630506</t>
  </si>
  <si>
    <r>
      <t>'</t>
    </r>
    <r>
      <rPr>
        <sz val="10"/>
        <color rgb="FF000000"/>
        <rFont val="Arial"/>
        <family val="2"/>
      </rPr>
      <t>1856</t>
    </r>
  </si>
  <si>
    <t>RTV 1633321|1856|GA MUOI</t>
  </si>
  <si>
    <r>
      <t>'</t>
    </r>
    <r>
      <rPr>
        <sz val="10"/>
        <color rgb="FF000000"/>
        <rFont val="Arial"/>
        <family val="2"/>
      </rPr>
      <t>1634</t>
    </r>
  </si>
  <si>
    <t>RTV 1624901|1634|GA - RTV1624901</t>
  </si>
  <si>
    <r>
      <t>'</t>
    </r>
    <r>
      <rPr>
        <sz val="10"/>
        <color rgb="FF000000"/>
        <rFont val="Arial"/>
        <family val="2"/>
      </rPr>
      <t>1858</t>
    </r>
  </si>
  <si>
    <t>RTV 1633336|1858|CHAN GA</t>
  </si>
  <si>
    <r>
      <t>'</t>
    </r>
    <r>
      <rPr>
        <sz val="10"/>
        <color rgb="FF000000"/>
        <rFont val="Arial"/>
        <family val="2"/>
      </rPr>
      <t>1768</t>
    </r>
  </si>
  <si>
    <t>RTV 1630489|1768|GA</t>
  </si>
  <si>
    <r>
      <t>'</t>
    </r>
    <r>
      <rPr>
        <sz val="10"/>
        <color rgb="FF000000"/>
        <rFont val="Arial"/>
        <family val="2"/>
      </rPr>
      <t>1636</t>
    </r>
  </si>
  <si>
    <t>RTV 1624919|1636|GIO - RTV1624919</t>
  </si>
  <si>
    <r>
      <t>'</t>
    </r>
    <r>
      <rPr>
        <sz val="10"/>
        <color rgb="FF000000"/>
        <rFont val="Arial"/>
        <family val="2"/>
      </rPr>
      <t>1675</t>
    </r>
  </si>
  <si>
    <t>RTV 1625150|1675|GA - RTV1625150</t>
  </si>
  <si>
    <r>
      <t>'</t>
    </r>
    <r>
      <rPr>
        <sz val="10"/>
        <color rgb="FF000000"/>
        <rFont val="Arial"/>
        <family val="2"/>
      </rPr>
      <t>1769</t>
    </r>
  </si>
  <si>
    <t>RTV 1630492|1769|GIO</t>
  </si>
  <si>
    <r>
      <t>'</t>
    </r>
    <r>
      <rPr>
        <sz val="10"/>
        <color rgb="FF000000"/>
        <rFont val="Arial"/>
        <family val="2"/>
      </rPr>
      <t>1859</t>
    </r>
  </si>
  <si>
    <t>RTV 1633345|1859|GA MUOI</t>
  </si>
  <si>
    <r>
      <t>'</t>
    </r>
    <r>
      <rPr>
        <sz val="10"/>
        <color rgb="FF000000"/>
        <rFont val="Arial"/>
        <family val="2"/>
      </rPr>
      <t>1633</t>
    </r>
  </si>
  <si>
    <t>RTV 1624895|1633|CHA COM - RTV1624895</t>
  </si>
  <si>
    <r>
      <t>'</t>
    </r>
    <r>
      <rPr>
        <sz val="10"/>
        <color rgb="FF000000"/>
        <rFont val="Arial"/>
        <family val="2"/>
      </rPr>
      <t>1696</t>
    </r>
  </si>
  <si>
    <t>RTV 1627954|1696|GA</t>
  </si>
  <si>
    <r>
      <t>'</t>
    </r>
    <r>
      <rPr>
        <sz val="10"/>
        <color rgb="FF000000"/>
        <rFont val="Arial"/>
        <family val="2"/>
      </rPr>
      <t>1698</t>
    </r>
  </si>
  <si>
    <t>RTV 1627962|1698|GA</t>
  </si>
  <si>
    <r>
      <t>'</t>
    </r>
    <r>
      <rPr>
        <sz val="10"/>
        <color rgb="FF000000"/>
        <rFont val="Arial"/>
        <family val="2"/>
      </rPr>
      <t>1720</t>
    </r>
  </si>
  <si>
    <t>RTV1628149|1720|GA</t>
  </si>
  <si>
    <r>
      <t>'</t>
    </r>
    <r>
      <rPr>
        <sz val="10"/>
        <color rgb="FF000000"/>
        <rFont val="Arial"/>
        <family val="2"/>
      </rPr>
      <t>1648</t>
    </r>
  </si>
  <si>
    <t>RTV 1624912|1648|CHA - RTV1624912</t>
  </si>
  <si>
    <r>
      <t>'</t>
    </r>
    <r>
      <rPr>
        <sz val="10"/>
        <color rgb="FF000000"/>
        <rFont val="Arial"/>
        <family val="2"/>
      </rPr>
      <t>1695</t>
    </r>
  </si>
  <si>
    <t>RTV 1627952|1695|GA</t>
  </si>
  <si>
    <r>
      <t>'</t>
    </r>
    <r>
      <rPr>
        <sz val="10"/>
        <color rgb="FF000000"/>
        <rFont val="Arial"/>
        <family val="2"/>
      </rPr>
      <t>1697</t>
    </r>
  </si>
  <si>
    <t>RTV 1627959|1697|GA</t>
  </si>
  <si>
    <t>920-SIPI-112022-10015766</t>
  </si>
  <si>
    <r>
      <t>'</t>
    </r>
    <r>
      <rPr>
        <sz val="10"/>
        <color rgb="FF000000"/>
        <rFont val="Arial"/>
        <family val="2"/>
      </rPr>
      <t>22-b0051017</t>
    </r>
  </si>
  <si>
    <t>HHCL07</t>
  </si>
  <si>
    <t>CN CTY TNHH MTV THUC PHAM SAIGON CO.OP-CO.OP FOOD DONG NAI</t>
  </si>
  <si>
    <r>
      <t>'</t>
    </r>
    <r>
      <rPr>
        <sz val="10"/>
        <color rgb="FF000000"/>
        <rFont val="Arial"/>
        <family val="2"/>
      </rPr>
      <t>22-b0051019</t>
    </r>
  </si>
  <si>
    <r>
      <t>'</t>
    </r>
    <r>
      <rPr>
        <sz val="10"/>
        <color rgb="FF000000"/>
        <rFont val="Arial"/>
        <family val="2"/>
      </rPr>
      <t>22-b0051021</t>
    </r>
  </si>
  <si>
    <t>HHCLNV</t>
  </si>
  <si>
    <r>
      <t>'</t>
    </r>
    <r>
      <rPr>
        <sz val="10"/>
        <color rgb="FF000000"/>
        <rFont val="Arial"/>
        <family val="2"/>
      </rPr>
      <t>22-b050535</t>
    </r>
  </si>
  <si>
    <r>
      <t>'</t>
    </r>
    <r>
      <rPr>
        <sz val="10"/>
        <color rgb="FF000000"/>
        <rFont val="Arial"/>
        <family val="2"/>
      </rPr>
      <t>22-b050979</t>
    </r>
  </si>
  <si>
    <r>
      <t>'</t>
    </r>
    <r>
      <rPr>
        <sz val="10"/>
        <color rgb="FF000000"/>
        <rFont val="Arial"/>
        <family val="2"/>
      </rPr>
      <t>22-b0050537</t>
    </r>
  </si>
  <si>
    <r>
      <t>'</t>
    </r>
    <r>
      <rPr>
        <sz val="10"/>
        <color rgb="FF000000"/>
        <rFont val="Arial"/>
        <family val="2"/>
      </rPr>
      <t>22-b0050536</t>
    </r>
  </si>
  <si>
    <r>
      <t>'</t>
    </r>
    <r>
      <rPr>
        <sz val="10"/>
        <color rgb="FF000000"/>
        <rFont val="Arial"/>
        <family val="2"/>
      </rPr>
      <t>22-b0052141</t>
    </r>
  </si>
  <si>
    <r>
      <t>'</t>
    </r>
    <r>
      <rPr>
        <sz val="10"/>
        <color rgb="FF000000"/>
        <rFont val="Arial"/>
        <family val="2"/>
      </rPr>
      <t>22-b0051018</t>
    </r>
  </si>
  <si>
    <t>920-SIPI-112022-10015827</t>
  </si>
  <si>
    <r>
      <t>'</t>
    </r>
    <r>
      <rPr>
        <sz val="10"/>
        <color rgb="FF000000"/>
        <rFont val="Arial"/>
        <family val="2"/>
      </rPr>
      <t>22-b0052140</t>
    </r>
  </si>
  <si>
    <t>920-SIPI-122022-10016128</t>
  </si>
  <si>
    <r>
      <t>'</t>
    </r>
    <r>
      <rPr>
        <sz val="10"/>
        <color rgb="FF000000"/>
        <rFont val="Arial"/>
        <family val="2"/>
      </rPr>
      <t>22-b0054986</t>
    </r>
  </si>
  <si>
    <r>
      <t>'</t>
    </r>
    <r>
      <rPr>
        <sz val="10"/>
        <color rgb="FF000000"/>
        <rFont val="Arial"/>
        <family val="2"/>
      </rPr>
      <t>22-b056392</t>
    </r>
  </si>
  <si>
    <r>
      <t>'</t>
    </r>
    <r>
      <rPr>
        <sz val="10"/>
        <color rgb="FF000000"/>
        <rFont val="Arial"/>
        <family val="2"/>
      </rPr>
      <t>22-b054985</t>
    </r>
  </si>
  <si>
    <r>
      <t>'</t>
    </r>
    <r>
      <rPr>
        <sz val="10"/>
        <color rgb="FF000000"/>
        <rFont val="Arial"/>
        <family val="2"/>
      </rPr>
      <t>22-b056391</t>
    </r>
  </si>
  <si>
    <r>
      <t>'</t>
    </r>
    <r>
      <rPr>
        <sz val="10"/>
        <color rgb="FF000000"/>
        <rFont val="Arial"/>
        <family val="2"/>
      </rPr>
      <t>22-b0054987</t>
    </r>
  </si>
  <si>
    <t>920-SIPI-R-122022-10016128</t>
  </si>
  <si>
    <r>
      <t>'</t>
    </r>
    <r>
      <rPr>
        <sz val="10"/>
        <color rgb="FF000000"/>
        <rFont val="Arial"/>
        <family val="2"/>
      </rPr>
      <t>324</t>
    </r>
  </si>
  <si>
    <t>K22TVC-324-RTV1635998|HHCL - RTV1635998</t>
  </si>
  <si>
    <r>
      <t>'</t>
    </r>
    <r>
      <rPr>
        <sz val="10"/>
        <color rgb="FF000000"/>
        <rFont val="Arial"/>
        <family val="2"/>
      </rPr>
      <t>294</t>
    </r>
  </si>
  <si>
    <t>K22TVC-294-RTV1633610|HHCL</t>
  </si>
  <si>
    <t>930-SIPI-122022-10022854</t>
  </si>
  <si>
    <r>
      <t>'</t>
    </r>
    <r>
      <rPr>
        <sz val="10"/>
        <color rgb="FF000000"/>
        <rFont val="Arial"/>
        <family val="2"/>
      </rPr>
      <t>22-b053480</t>
    </r>
  </si>
  <si>
    <t>CN CTY TNHH MTV THUC PHAM SAIGON CO.OP-CO.OP FOOD KHU VUC BINH DUONG</t>
  </si>
  <si>
    <r>
      <t>'</t>
    </r>
    <r>
      <rPr>
        <sz val="10"/>
        <color rgb="FF000000"/>
        <rFont val="Arial"/>
        <family val="2"/>
      </rPr>
      <t>22-b056058</t>
    </r>
  </si>
  <si>
    <r>
      <t>'</t>
    </r>
    <r>
      <rPr>
        <sz val="10"/>
        <color rgb="FF000000"/>
        <rFont val="Arial"/>
        <family val="2"/>
      </rPr>
      <t>22-b0056056</t>
    </r>
  </si>
  <si>
    <r>
      <t>'</t>
    </r>
    <r>
      <rPr>
        <sz val="10"/>
        <color rgb="FF000000"/>
        <rFont val="Arial"/>
        <family val="2"/>
      </rPr>
      <t>22-b0053479</t>
    </r>
  </si>
  <si>
    <r>
      <t>'</t>
    </r>
    <r>
      <rPr>
        <sz val="10"/>
        <color rgb="FF000000"/>
        <rFont val="Arial"/>
        <family val="2"/>
      </rPr>
      <t>22-b056057</t>
    </r>
  </si>
  <si>
    <r>
      <t>'</t>
    </r>
    <r>
      <rPr>
        <sz val="10"/>
        <color rgb="FF000000"/>
        <rFont val="Arial"/>
        <family val="2"/>
      </rPr>
      <t>22-b055388</t>
    </r>
  </si>
  <si>
    <r>
      <t>'</t>
    </r>
    <r>
      <rPr>
        <sz val="10"/>
        <color rgb="FF000000"/>
        <rFont val="Arial"/>
        <family val="2"/>
      </rPr>
      <t>22-b0053799</t>
    </r>
  </si>
  <si>
    <r>
      <t>'</t>
    </r>
    <r>
      <rPr>
        <sz val="10"/>
        <color rgb="FF000000"/>
        <rFont val="Arial"/>
        <family val="2"/>
      </rPr>
      <t>22-b056157</t>
    </r>
  </si>
  <si>
    <r>
      <t>'</t>
    </r>
    <r>
      <rPr>
        <sz val="10"/>
        <color rgb="FF000000"/>
        <rFont val="Arial"/>
        <family val="2"/>
      </rPr>
      <t>22-b0054484</t>
    </r>
  </si>
  <si>
    <r>
      <t>'</t>
    </r>
    <r>
      <rPr>
        <sz val="10"/>
        <color rgb="FF000000"/>
        <rFont val="Arial"/>
        <family val="2"/>
      </rPr>
      <t>22-b056188</t>
    </r>
  </si>
  <si>
    <t>AA/22P|HHACLOAI</t>
  </si>
  <si>
    <r>
      <t>'</t>
    </r>
    <r>
      <rPr>
        <sz val="10"/>
        <color rgb="FF000000"/>
        <rFont val="Arial"/>
        <family val="2"/>
      </rPr>
      <t>22-b0056158</t>
    </r>
  </si>
  <si>
    <t>930-SIPI-R-122022-10022854</t>
  </si>
  <si>
    <r>
      <t>'</t>
    </r>
    <r>
      <rPr>
        <sz val="10"/>
        <color rgb="FF000000"/>
        <rFont val="Arial"/>
        <family val="2"/>
      </rPr>
      <t>521</t>
    </r>
  </si>
  <si>
    <t>K22TVD-521-RTV1628746|HHCL</t>
  </si>
  <si>
    <r>
      <t>'</t>
    </r>
    <r>
      <rPr>
        <sz val="10"/>
        <color rgb="FF000000"/>
        <rFont val="Arial"/>
        <family val="2"/>
      </rPr>
      <t>510</t>
    </r>
  </si>
  <si>
    <t>K22TVD-510-RTV1624992|HHCL</t>
  </si>
  <si>
    <r>
      <t>'</t>
    </r>
    <r>
      <rPr>
        <sz val="10"/>
        <color rgb="FF000000"/>
        <rFont val="Arial"/>
        <family val="2"/>
      </rPr>
      <t>522</t>
    </r>
  </si>
  <si>
    <t>K22TVD-522-RTV1628808|HHCL</t>
  </si>
  <si>
    <r>
      <t>'</t>
    </r>
    <r>
      <rPr>
        <sz val="10"/>
        <color rgb="FF000000"/>
        <rFont val="Arial"/>
        <family val="2"/>
      </rPr>
      <t>533</t>
    </r>
  </si>
  <si>
    <t>K22TVD-533-RTV1633492|HHCL</t>
  </si>
  <si>
    <r>
      <t>'</t>
    </r>
    <r>
      <rPr>
        <sz val="10"/>
        <color rgb="FF000000"/>
        <rFont val="Arial"/>
        <family val="2"/>
      </rPr>
      <t>535</t>
    </r>
  </si>
  <si>
    <t>K22TVD-535-RTV1633781|HHCL</t>
  </si>
  <si>
    <t>940-SIPI-112022-10019003</t>
  </si>
  <si>
    <r>
      <t>'</t>
    </r>
    <r>
      <rPr>
        <sz val="10"/>
        <color rgb="FF000000"/>
        <rFont val="Arial"/>
        <family val="2"/>
      </rPr>
      <t>A00050932</t>
    </r>
  </si>
  <si>
    <t>1C22TNT|HANGHOACACLOAI</t>
  </si>
  <si>
    <t>CN CTY TNHH MTV THUC PHAM SAIGON CO.OP-CO.OP FOOD KV CAN THO</t>
  </si>
  <si>
    <r>
      <t>'</t>
    </r>
    <r>
      <rPr>
        <sz val="10"/>
        <color rgb="FF000000"/>
        <rFont val="Arial"/>
        <family val="2"/>
      </rPr>
      <t>A00051996</t>
    </r>
  </si>
  <si>
    <r>
      <t>'</t>
    </r>
    <r>
      <rPr>
        <sz val="10"/>
        <color rgb="FF000000"/>
        <rFont val="Arial"/>
        <family val="2"/>
      </rPr>
      <t>B00050920</t>
    </r>
  </si>
  <si>
    <r>
      <t>'</t>
    </r>
    <r>
      <rPr>
        <sz val="10"/>
        <color rgb="FF000000"/>
        <rFont val="Arial"/>
        <family val="2"/>
      </rPr>
      <t>A00050324</t>
    </r>
  </si>
  <si>
    <r>
      <t>'</t>
    </r>
    <r>
      <rPr>
        <sz val="10"/>
        <color rgb="FF000000"/>
        <rFont val="Arial"/>
        <family val="2"/>
      </rPr>
      <t>B00050934</t>
    </r>
  </si>
  <si>
    <r>
      <t>'</t>
    </r>
    <r>
      <rPr>
        <sz val="10"/>
        <color rgb="FF000000"/>
        <rFont val="Arial"/>
        <family val="2"/>
      </rPr>
      <t>A00051995</t>
    </r>
  </si>
  <si>
    <r>
      <t>'</t>
    </r>
    <r>
      <rPr>
        <sz val="10"/>
        <color rgb="FF000000"/>
        <rFont val="Arial"/>
        <family val="2"/>
      </rPr>
      <t>B00050923</t>
    </r>
  </si>
  <si>
    <r>
      <t>'</t>
    </r>
    <r>
      <rPr>
        <sz val="10"/>
        <color rgb="FF000000"/>
        <rFont val="Arial"/>
        <family val="2"/>
      </rPr>
      <t>B00050927</t>
    </r>
  </si>
  <si>
    <r>
      <t>'</t>
    </r>
    <r>
      <rPr>
        <sz val="10"/>
        <color rgb="FF000000"/>
        <rFont val="Arial"/>
        <family val="2"/>
      </rPr>
      <t>A00051997</t>
    </r>
  </si>
  <si>
    <r>
      <t>'</t>
    </r>
    <r>
      <rPr>
        <sz val="10"/>
        <color rgb="FF000000"/>
        <rFont val="Arial"/>
        <family val="2"/>
      </rPr>
      <t>B00050922</t>
    </r>
  </si>
  <si>
    <r>
      <t>'</t>
    </r>
    <r>
      <rPr>
        <sz val="10"/>
        <color rgb="FF000000"/>
        <rFont val="Arial"/>
        <family val="2"/>
      </rPr>
      <t>B00050925</t>
    </r>
  </si>
  <si>
    <r>
      <t>'</t>
    </r>
    <r>
      <rPr>
        <sz val="10"/>
        <color rgb="FF000000"/>
        <rFont val="Arial"/>
        <family val="2"/>
      </rPr>
      <t>A00050933</t>
    </r>
  </si>
  <si>
    <r>
      <t>'</t>
    </r>
    <r>
      <rPr>
        <sz val="10"/>
        <color rgb="FF000000"/>
        <rFont val="Arial"/>
        <family val="2"/>
      </rPr>
      <t>A00050930</t>
    </r>
  </si>
  <si>
    <r>
      <t>'</t>
    </r>
    <r>
      <rPr>
        <sz val="10"/>
        <color rgb="FF000000"/>
        <rFont val="Arial"/>
        <family val="2"/>
      </rPr>
      <t>A00050924</t>
    </r>
  </si>
  <si>
    <r>
      <t>'</t>
    </r>
    <r>
      <rPr>
        <sz val="10"/>
        <color rgb="FF000000"/>
        <rFont val="Arial"/>
        <family val="2"/>
      </rPr>
      <t>B00050928</t>
    </r>
  </si>
  <si>
    <r>
      <t>'</t>
    </r>
    <r>
      <rPr>
        <sz val="10"/>
        <color rgb="FF000000"/>
        <rFont val="Arial"/>
        <family val="2"/>
      </rPr>
      <t>A00049529</t>
    </r>
  </si>
  <si>
    <r>
      <t>'</t>
    </r>
    <r>
      <rPr>
        <sz val="10"/>
        <color rgb="FF000000"/>
        <rFont val="Arial"/>
        <family val="2"/>
      </rPr>
      <t>A00050926</t>
    </r>
  </si>
  <si>
    <r>
      <t>'</t>
    </r>
    <r>
      <rPr>
        <sz val="10"/>
        <color rgb="FF000000"/>
        <rFont val="Arial"/>
        <family val="2"/>
      </rPr>
      <t>A00050929</t>
    </r>
  </si>
  <si>
    <r>
      <t>'</t>
    </r>
    <r>
      <rPr>
        <sz val="10"/>
        <color rgb="FF000000"/>
        <rFont val="Arial"/>
        <family val="2"/>
      </rPr>
      <t>B00050935</t>
    </r>
  </si>
  <si>
    <r>
      <t>'</t>
    </r>
    <r>
      <rPr>
        <sz val="10"/>
        <color rgb="FF000000"/>
        <rFont val="Arial"/>
        <family val="2"/>
      </rPr>
      <t>A00050931</t>
    </r>
  </si>
  <si>
    <t>940-SIPI-122022-10019465</t>
  </si>
  <si>
    <r>
      <t>'</t>
    </r>
    <r>
      <rPr>
        <sz val="10"/>
        <color rgb="FF000000"/>
        <rFont val="Arial"/>
        <family val="2"/>
      </rPr>
      <t>A00056080</t>
    </r>
  </si>
  <si>
    <r>
      <t>'</t>
    </r>
    <r>
      <rPr>
        <sz val="10"/>
        <color rgb="FF000000"/>
        <rFont val="Arial"/>
        <family val="2"/>
      </rPr>
      <t>B00056081</t>
    </r>
  </si>
  <si>
    <r>
      <t>'</t>
    </r>
    <r>
      <rPr>
        <sz val="10"/>
        <color rgb="FF000000"/>
        <rFont val="Arial"/>
        <family val="2"/>
      </rPr>
      <t>A00055310</t>
    </r>
  </si>
  <si>
    <r>
      <t>'</t>
    </r>
    <r>
      <rPr>
        <sz val="10"/>
        <color rgb="FF000000"/>
        <rFont val="Arial"/>
        <family val="2"/>
      </rPr>
      <t>A00056072</t>
    </r>
  </si>
  <si>
    <r>
      <t>'</t>
    </r>
    <r>
      <rPr>
        <sz val="10"/>
        <color rgb="FF000000"/>
        <rFont val="Arial"/>
        <family val="2"/>
      </rPr>
      <t>A00054369</t>
    </r>
  </si>
  <si>
    <r>
      <t>'</t>
    </r>
    <r>
      <rPr>
        <sz val="10"/>
        <color rgb="FF000000"/>
        <rFont val="Arial"/>
        <family val="2"/>
      </rPr>
      <t>A00056079</t>
    </r>
  </si>
  <si>
    <r>
      <t>'</t>
    </r>
    <r>
      <rPr>
        <sz val="10"/>
        <color rgb="FF000000"/>
        <rFont val="Arial"/>
        <family val="2"/>
      </rPr>
      <t>A00053854</t>
    </r>
  </si>
  <si>
    <r>
      <t>'</t>
    </r>
    <r>
      <rPr>
        <sz val="10"/>
        <color rgb="FF000000"/>
        <rFont val="Arial"/>
        <family val="2"/>
      </rPr>
      <t>B00053855</t>
    </r>
  </si>
  <si>
    <r>
      <t>'</t>
    </r>
    <r>
      <rPr>
        <sz val="10"/>
        <color rgb="FF000000"/>
        <rFont val="Arial"/>
        <family val="2"/>
      </rPr>
      <t>A00056071</t>
    </r>
  </si>
  <si>
    <r>
      <t>'</t>
    </r>
    <r>
      <rPr>
        <sz val="10"/>
        <color rgb="FF000000"/>
        <rFont val="Arial"/>
        <family val="2"/>
      </rPr>
      <t>B00056083</t>
    </r>
  </si>
  <si>
    <r>
      <t>'</t>
    </r>
    <r>
      <rPr>
        <sz val="10"/>
        <color rgb="FF000000"/>
        <rFont val="Arial"/>
        <family val="2"/>
      </rPr>
      <t>A00053853</t>
    </r>
  </si>
  <si>
    <r>
      <t>'</t>
    </r>
    <r>
      <rPr>
        <sz val="10"/>
        <color rgb="FF000000"/>
        <rFont val="Arial"/>
        <family val="2"/>
      </rPr>
      <t>B00053852</t>
    </r>
  </si>
  <si>
    <r>
      <t>'</t>
    </r>
    <r>
      <rPr>
        <sz val="10"/>
        <color rgb="FF000000"/>
        <rFont val="Arial"/>
        <family val="2"/>
      </rPr>
      <t>A00056897</t>
    </r>
  </si>
  <si>
    <r>
      <t>'</t>
    </r>
    <r>
      <rPr>
        <sz val="10"/>
        <color rgb="FF000000"/>
        <rFont val="Arial"/>
        <family val="2"/>
      </rPr>
      <t>A00053857</t>
    </r>
  </si>
  <si>
    <r>
      <t>'</t>
    </r>
    <r>
      <rPr>
        <sz val="10"/>
        <color rgb="FF000000"/>
        <rFont val="Arial"/>
        <family val="2"/>
      </rPr>
      <t>A00053856</t>
    </r>
  </si>
  <si>
    <r>
      <t>'</t>
    </r>
    <r>
      <rPr>
        <sz val="10"/>
        <color rgb="FF000000"/>
        <rFont val="Arial"/>
        <family val="2"/>
      </rPr>
      <t>A00056904</t>
    </r>
  </si>
  <si>
    <r>
      <t>'</t>
    </r>
    <r>
      <rPr>
        <sz val="10"/>
        <color rgb="FF000000"/>
        <rFont val="Arial"/>
        <family val="2"/>
      </rPr>
      <t>A00056078</t>
    </r>
  </si>
  <si>
    <r>
      <t>'</t>
    </r>
    <r>
      <rPr>
        <sz val="10"/>
        <color rgb="FF000000"/>
        <rFont val="Arial"/>
        <family val="2"/>
      </rPr>
      <t>A00056903</t>
    </r>
  </si>
  <si>
    <r>
      <t>'</t>
    </r>
    <r>
      <rPr>
        <sz val="10"/>
        <color rgb="FF000000"/>
        <rFont val="Arial"/>
        <family val="2"/>
      </rPr>
      <t>B00054361</t>
    </r>
  </si>
  <si>
    <r>
      <t>'</t>
    </r>
    <r>
      <rPr>
        <sz val="10"/>
        <color rgb="FF000000"/>
        <rFont val="Arial"/>
        <family val="2"/>
      </rPr>
      <t>A00055311</t>
    </r>
  </si>
  <si>
    <r>
      <t>'</t>
    </r>
    <r>
      <rPr>
        <sz val="10"/>
        <color rgb="FF000000"/>
        <rFont val="Arial"/>
        <family val="2"/>
      </rPr>
      <t>B00056082</t>
    </r>
  </si>
  <si>
    <r>
      <t>'</t>
    </r>
    <r>
      <rPr>
        <sz val="10"/>
        <color rgb="FF000000"/>
        <rFont val="Arial"/>
        <family val="2"/>
      </rPr>
      <t>B00056898</t>
    </r>
  </si>
  <si>
    <t>940-SIPI-R-012023-10019465</t>
  </si>
  <si>
    <r>
      <t>'</t>
    </r>
    <r>
      <rPr>
        <sz val="10"/>
        <color rgb="FF000000"/>
        <rFont val="Arial"/>
        <family val="2"/>
      </rPr>
      <t>R0000016</t>
    </r>
  </si>
  <si>
    <t>1K23TVE|000016.R1637574|9402 - RTV1637574</t>
  </si>
  <si>
    <r>
      <t>'</t>
    </r>
    <r>
      <rPr>
        <sz val="10"/>
        <color rgb="FF000000"/>
        <rFont val="Arial"/>
        <family val="2"/>
      </rPr>
      <t>R0000053</t>
    </r>
  </si>
  <si>
    <t>1K23TVE|000053.R1638873|9420 - RTV1638873</t>
  </si>
  <si>
    <r>
      <t>'</t>
    </r>
    <r>
      <rPr>
        <sz val="10"/>
        <color rgb="FF000000"/>
        <rFont val="Arial"/>
        <family val="2"/>
      </rPr>
      <t>R0000014</t>
    </r>
  </si>
  <si>
    <t>1K23TVE|000014.R1636661|9405 - RTV1636661</t>
  </si>
  <si>
    <t>940-SIPI-R-122022-10019465</t>
  </si>
  <si>
    <r>
      <t>'</t>
    </r>
    <r>
      <rPr>
        <sz val="10"/>
        <color rgb="FF000000"/>
        <rFont val="Arial"/>
        <family val="2"/>
      </rPr>
      <t>R0000864</t>
    </r>
  </si>
  <si>
    <t>1K22TVE|0000864.R1628077|9405</t>
  </si>
  <si>
    <r>
      <t>'</t>
    </r>
    <r>
      <rPr>
        <sz val="10"/>
        <color rgb="FF000000"/>
        <rFont val="Arial"/>
        <family val="2"/>
      </rPr>
      <t>R0000862</t>
    </r>
  </si>
  <si>
    <t>1K22TVE|0000862.R1628070|9402 - RTV1628070</t>
  </si>
  <si>
    <r>
      <t>'</t>
    </r>
    <r>
      <rPr>
        <sz val="10"/>
        <color rgb="FF000000"/>
        <rFont val="Arial"/>
        <family val="2"/>
      </rPr>
      <t>R0000916</t>
    </r>
  </si>
  <si>
    <t>1K22TVE|0000916.R1631197|9421 - RTV1631197</t>
  </si>
  <si>
    <r>
      <t>'</t>
    </r>
    <r>
      <rPr>
        <sz val="10"/>
        <color rgb="FF000000"/>
        <rFont val="Arial"/>
        <family val="2"/>
      </rPr>
      <t>R0000980</t>
    </r>
  </si>
  <si>
    <t>1K22TVE|0000980.R1635213|9406 - RTV1635213</t>
  </si>
  <si>
    <r>
      <t>'</t>
    </r>
    <r>
      <rPr>
        <sz val="10"/>
        <color rgb="FF000000"/>
        <rFont val="Arial"/>
        <family val="2"/>
      </rPr>
      <t>R0000914</t>
    </r>
  </si>
  <si>
    <t>1K22TVE|0000914.R1631191|9413 - RTV1631191</t>
  </si>
  <si>
    <r>
      <t>'</t>
    </r>
    <r>
      <rPr>
        <sz val="10"/>
        <color rgb="FF000000"/>
        <rFont val="Arial"/>
        <family val="2"/>
      </rPr>
      <t>R0000965</t>
    </r>
  </si>
  <si>
    <t>1K22TVE|0000965.R1633927|9420 - RTV1633927</t>
  </si>
  <si>
    <r>
      <t>'</t>
    </r>
    <r>
      <rPr>
        <sz val="10"/>
        <color rgb="FF000000"/>
        <rFont val="Arial"/>
        <family val="2"/>
      </rPr>
      <t>R0000883</t>
    </r>
  </si>
  <si>
    <t>1K22TVE|0000883.R1628107|9419 - RTV1628107</t>
  </si>
  <si>
    <r>
      <t>'</t>
    </r>
    <r>
      <rPr>
        <sz val="10"/>
        <color rgb="FF000000"/>
        <rFont val="Arial"/>
        <family val="2"/>
      </rPr>
      <t>R0000910</t>
    </r>
  </si>
  <si>
    <t>1K22TVE|0000910.R1631181|9411 - RTV1631181</t>
  </si>
  <si>
    <t>950-SIPI-122022-10007906</t>
  </si>
  <si>
    <r>
      <t>'</t>
    </r>
    <r>
      <rPr>
        <sz val="10"/>
        <color rgb="FF000000"/>
        <rFont val="Arial"/>
        <family val="2"/>
      </rPr>
      <t>22-b056179</t>
    </r>
  </si>
  <si>
    <t>CN CTY TNHH MTV THUC PHAM SAIGON CO.OP-CH CO.OP FOOD LONG HAU</t>
  </si>
  <si>
    <r>
      <t>'</t>
    </r>
    <r>
      <rPr>
        <sz val="10"/>
        <color rgb="FF000000"/>
        <rFont val="Arial"/>
        <family val="2"/>
      </rPr>
      <t>22-b0053287</t>
    </r>
  </si>
  <si>
    <r>
      <t>'</t>
    </r>
    <r>
      <rPr>
        <sz val="10"/>
        <color rgb="FF000000"/>
        <rFont val="Arial"/>
        <family val="2"/>
      </rPr>
      <t>22-b0054459</t>
    </r>
  </si>
  <si>
    <r>
      <t>'</t>
    </r>
    <r>
      <rPr>
        <sz val="10"/>
        <color rgb="FF000000"/>
        <rFont val="Arial"/>
        <family val="2"/>
      </rPr>
      <t>22-b0055232</t>
    </r>
  </si>
  <si>
    <t>QT01012023-00587</t>
  </si>
  <si>
    <t>'</t>
  </si>
  <si>
    <t>010303-HT06-Phi HT VC hang qua kho TTPP va kho ve tinh T12/2022 -7%</t>
  </si>
  <si>
    <t>197-SIPI-012023-1073590</t>
  </si>
  <si>
    <r>
      <t>'</t>
    </r>
    <r>
      <rPr>
        <sz val="10"/>
        <color rgb="FF000000"/>
        <rFont val="Arial"/>
        <family val="2"/>
      </rPr>
      <t>P0000442</t>
    </r>
  </si>
  <si>
    <t>1C23TNN|GAMUOI</t>
  </si>
  <si>
    <t>10.5%-VAT 10</t>
  </si>
  <si>
    <r>
      <t>'</t>
    </r>
    <r>
      <rPr>
        <sz val="10"/>
        <color rgb="FF000000"/>
        <rFont val="Arial"/>
        <family val="2"/>
      </rPr>
      <t>P0001419</t>
    </r>
  </si>
  <si>
    <t>1C23TNN|GAMUOIG</t>
  </si>
  <si>
    <t>199-SIPI-012023-1080934</t>
  </si>
  <si>
    <r>
      <t>'</t>
    </r>
    <r>
      <rPr>
        <sz val="10"/>
        <color rgb="FF000000"/>
        <rFont val="Arial"/>
        <family val="2"/>
      </rPr>
      <t>a0001099</t>
    </r>
  </si>
  <si>
    <r>
      <t>'</t>
    </r>
    <r>
      <rPr>
        <sz val="10"/>
        <color rgb="FF000000"/>
        <rFont val="Arial"/>
        <family val="2"/>
      </rPr>
      <t>a0001595</t>
    </r>
  </si>
  <si>
    <r>
      <t>'</t>
    </r>
    <r>
      <rPr>
        <sz val="10"/>
        <color rgb="FF000000"/>
        <rFont val="Arial"/>
        <family val="2"/>
      </rPr>
      <t>a0000308</t>
    </r>
  </si>
  <si>
    <t>200-SIPI-012023-1077048</t>
  </si>
  <si>
    <r>
      <t>'</t>
    </r>
    <r>
      <rPr>
        <sz val="10"/>
        <color rgb="FF000000"/>
        <rFont val="Arial"/>
        <family val="2"/>
      </rPr>
      <t>A0000156</t>
    </r>
  </si>
  <si>
    <r>
      <t>'</t>
    </r>
    <r>
      <rPr>
        <sz val="10"/>
        <color rgb="FF000000"/>
        <rFont val="Arial"/>
        <family val="2"/>
      </rPr>
      <t>A0001520</t>
    </r>
  </si>
  <si>
    <r>
      <t>'</t>
    </r>
    <r>
      <rPr>
        <sz val="10"/>
        <color rgb="FF000000"/>
        <rFont val="Arial"/>
        <family val="2"/>
      </rPr>
      <t>A0000155</t>
    </r>
  </si>
  <si>
    <r>
      <t>'</t>
    </r>
    <r>
      <rPr>
        <sz val="10"/>
        <color rgb="FF000000"/>
        <rFont val="Arial"/>
        <family val="2"/>
      </rPr>
      <t>A0001022</t>
    </r>
  </si>
  <si>
    <t>1C23TNN|CHANGIOHEOMUOI</t>
  </si>
  <si>
    <r>
      <t>'</t>
    </r>
    <r>
      <rPr>
        <sz val="10"/>
        <color rgb="FF000000"/>
        <rFont val="Arial"/>
        <family val="2"/>
      </rPr>
      <t>A0001021</t>
    </r>
  </si>
  <si>
    <t>299-SIPI-012023-1262547</t>
  </si>
  <si>
    <r>
      <t>'</t>
    </r>
    <r>
      <rPr>
        <sz val="10"/>
        <color rgb="FF000000"/>
        <rFont val="Arial"/>
        <family val="2"/>
      </rPr>
      <t>23-b0000671</t>
    </r>
  </si>
  <si>
    <r>
      <t>'</t>
    </r>
    <r>
      <rPr>
        <sz val="10"/>
        <color rgb="FF000000"/>
        <rFont val="Arial"/>
        <family val="2"/>
      </rPr>
      <t>22-b000076</t>
    </r>
  </si>
  <si>
    <r>
      <t>'</t>
    </r>
    <r>
      <rPr>
        <sz val="10"/>
        <color rgb="FF000000"/>
        <rFont val="Arial"/>
        <family val="2"/>
      </rPr>
      <t>23-b0000422</t>
    </r>
  </si>
  <si>
    <r>
      <t>'</t>
    </r>
    <r>
      <rPr>
        <sz val="10"/>
        <color rgb="FF000000"/>
        <rFont val="Arial"/>
        <family val="2"/>
      </rPr>
      <t>23-b000593</t>
    </r>
  </si>
  <si>
    <r>
      <t>'</t>
    </r>
    <r>
      <rPr>
        <sz val="10"/>
        <color rgb="FF000000"/>
        <rFont val="Arial"/>
        <family val="2"/>
      </rPr>
      <t>23-b0000788</t>
    </r>
  </si>
  <si>
    <r>
      <t>'</t>
    </r>
    <r>
      <rPr>
        <sz val="10"/>
        <color rgb="FF000000"/>
        <rFont val="Arial"/>
        <family val="2"/>
      </rPr>
      <t>23-b0000899</t>
    </r>
  </si>
  <si>
    <r>
      <t>'</t>
    </r>
    <r>
      <rPr>
        <sz val="10"/>
        <color rgb="FF000000"/>
        <rFont val="Arial"/>
        <family val="2"/>
      </rPr>
      <t>23-b000747</t>
    </r>
  </si>
  <si>
    <r>
      <t>'</t>
    </r>
    <r>
      <rPr>
        <sz val="10"/>
        <color rgb="FF000000"/>
        <rFont val="Arial"/>
        <family val="2"/>
      </rPr>
      <t>23-b462</t>
    </r>
  </si>
  <si>
    <r>
      <t>'</t>
    </r>
    <r>
      <rPr>
        <sz val="10"/>
        <color rgb="FF000000"/>
        <rFont val="Arial"/>
        <family val="2"/>
      </rPr>
      <t>23-b585</t>
    </r>
  </si>
  <si>
    <r>
      <t>'</t>
    </r>
    <r>
      <rPr>
        <sz val="10"/>
        <color rgb="FF000000"/>
        <rFont val="Arial"/>
        <family val="2"/>
      </rPr>
      <t>23-b0000243</t>
    </r>
  </si>
  <si>
    <r>
      <t>'</t>
    </r>
    <r>
      <rPr>
        <sz val="10"/>
        <color rgb="FF000000"/>
        <rFont val="Arial"/>
        <family val="2"/>
      </rPr>
      <t>23-b0001049</t>
    </r>
  </si>
  <si>
    <r>
      <t>'</t>
    </r>
    <r>
      <rPr>
        <sz val="10"/>
        <color rgb="FF000000"/>
        <rFont val="Arial"/>
        <family val="2"/>
      </rPr>
      <t>23-b0001442</t>
    </r>
  </si>
  <si>
    <r>
      <t>'</t>
    </r>
    <r>
      <rPr>
        <sz val="10"/>
        <color rgb="FF000000"/>
        <rFont val="Arial"/>
        <family val="2"/>
      </rPr>
      <t>23-b000482</t>
    </r>
  </si>
  <si>
    <r>
      <t>'</t>
    </r>
    <r>
      <rPr>
        <sz val="10"/>
        <color rgb="FF000000"/>
        <rFont val="Arial"/>
        <family val="2"/>
      </rPr>
      <t>23-b000699</t>
    </r>
  </si>
  <si>
    <r>
      <t>'</t>
    </r>
    <r>
      <rPr>
        <sz val="10"/>
        <color rgb="FF000000"/>
        <rFont val="Arial"/>
        <family val="2"/>
      </rPr>
      <t>23-b001571</t>
    </r>
  </si>
  <si>
    <r>
      <t>'</t>
    </r>
    <r>
      <rPr>
        <sz val="10"/>
        <color rgb="FF000000"/>
        <rFont val="Arial"/>
        <family val="2"/>
      </rPr>
      <t>23-b0000610</t>
    </r>
  </si>
  <si>
    <r>
      <t>'</t>
    </r>
    <r>
      <rPr>
        <sz val="10"/>
        <color rgb="FF000000"/>
        <rFont val="Arial"/>
        <family val="2"/>
      </rPr>
      <t>23-b0000786</t>
    </r>
  </si>
  <si>
    <r>
      <t>'</t>
    </r>
    <r>
      <rPr>
        <sz val="10"/>
        <color rgb="FF000000"/>
        <rFont val="Arial"/>
        <family val="2"/>
      </rPr>
      <t>23-b0001390</t>
    </r>
  </si>
  <si>
    <r>
      <t>'</t>
    </r>
    <r>
      <rPr>
        <sz val="10"/>
        <color rgb="FF000000"/>
        <rFont val="Arial"/>
        <family val="2"/>
      </rPr>
      <t>23-b000691</t>
    </r>
  </si>
  <si>
    <r>
      <t>'</t>
    </r>
    <r>
      <rPr>
        <sz val="10"/>
        <color rgb="FF000000"/>
        <rFont val="Arial"/>
        <family val="2"/>
      </rPr>
      <t>23-b001826</t>
    </r>
  </si>
  <si>
    <r>
      <t>'</t>
    </r>
    <r>
      <rPr>
        <sz val="10"/>
        <color rgb="FF000000"/>
        <rFont val="Arial"/>
        <family val="2"/>
      </rPr>
      <t>23-b1807</t>
    </r>
  </si>
  <si>
    <r>
      <t>'</t>
    </r>
    <r>
      <rPr>
        <sz val="10"/>
        <color rgb="FF000000"/>
        <rFont val="Arial"/>
        <family val="2"/>
      </rPr>
      <t>23-b630</t>
    </r>
  </si>
  <si>
    <r>
      <t>'</t>
    </r>
    <r>
      <rPr>
        <sz val="10"/>
        <color rgb="FF000000"/>
        <rFont val="Arial"/>
        <family val="2"/>
      </rPr>
      <t>22-b777</t>
    </r>
  </si>
  <si>
    <r>
      <t>'</t>
    </r>
    <r>
      <rPr>
        <sz val="10"/>
        <color rgb="FF000000"/>
        <rFont val="Arial"/>
        <family val="2"/>
      </rPr>
      <t>23-b001780</t>
    </r>
  </si>
  <si>
    <r>
      <t>'</t>
    </r>
    <r>
      <rPr>
        <sz val="10"/>
        <color rgb="FF000000"/>
        <rFont val="Arial"/>
        <family val="2"/>
      </rPr>
      <t>23-b001625</t>
    </r>
  </si>
  <si>
    <r>
      <t>'</t>
    </r>
    <r>
      <rPr>
        <sz val="10"/>
        <color rgb="FF000000"/>
        <rFont val="Arial"/>
        <family val="2"/>
      </rPr>
      <t>23-b000604</t>
    </r>
  </si>
  <si>
    <r>
      <t>'</t>
    </r>
    <r>
      <rPr>
        <sz val="10"/>
        <color rgb="FF000000"/>
        <rFont val="Arial"/>
        <family val="2"/>
      </rPr>
      <t>23-b001816</t>
    </r>
  </si>
  <si>
    <r>
      <t>'</t>
    </r>
    <r>
      <rPr>
        <sz val="10"/>
        <color rgb="FF000000"/>
        <rFont val="Arial"/>
        <family val="2"/>
      </rPr>
      <t>23-b0000587</t>
    </r>
  </si>
  <si>
    <r>
      <t>'</t>
    </r>
    <r>
      <rPr>
        <sz val="10"/>
        <color rgb="FF000000"/>
        <rFont val="Arial"/>
        <family val="2"/>
      </rPr>
      <t>23-b000518</t>
    </r>
  </si>
  <si>
    <r>
      <t>'</t>
    </r>
    <r>
      <rPr>
        <sz val="10"/>
        <color rgb="FF000000"/>
        <rFont val="Arial"/>
        <family val="2"/>
      </rPr>
      <t>23-b000534</t>
    </r>
  </si>
  <si>
    <r>
      <t>'</t>
    </r>
    <r>
      <rPr>
        <sz val="10"/>
        <color rgb="FF000000"/>
        <rFont val="Arial"/>
        <family val="2"/>
      </rPr>
      <t>23-b000150</t>
    </r>
  </si>
  <si>
    <r>
      <t>'</t>
    </r>
    <r>
      <rPr>
        <sz val="10"/>
        <color rgb="FF000000"/>
        <rFont val="Arial"/>
        <family val="2"/>
      </rPr>
      <t>23-b000275</t>
    </r>
  </si>
  <si>
    <r>
      <t>'</t>
    </r>
    <r>
      <rPr>
        <sz val="10"/>
        <color rgb="FF000000"/>
        <rFont val="Arial"/>
        <family val="2"/>
      </rPr>
      <t>23-b000464</t>
    </r>
  </si>
  <si>
    <r>
      <t>'</t>
    </r>
    <r>
      <rPr>
        <sz val="10"/>
        <color rgb="FF000000"/>
        <rFont val="Arial"/>
        <family val="2"/>
      </rPr>
      <t>23-b0000210</t>
    </r>
  </si>
  <si>
    <r>
      <t>'</t>
    </r>
    <r>
      <rPr>
        <sz val="10"/>
        <color rgb="FF000000"/>
        <rFont val="Arial"/>
        <family val="2"/>
      </rPr>
      <t>23-b0000226</t>
    </r>
  </si>
  <si>
    <r>
      <t>'</t>
    </r>
    <r>
      <rPr>
        <sz val="10"/>
        <color rgb="FF000000"/>
        <rFont val="Arial"/>
        <family val="2"/>
      </rPr>
      <t>23-b000474</t>
    </r>
  </si>
  <si>
    <r>
      <t>'</t>
    </r>
    <r>
      <rPr>
        <sz val="10"/>
        <color rgb="FF000000"/>
        <rFont val="Arial"/>
        <family val="2"/>
      </rPr>
      <t>23-b000485</t>
    </r>
  </si>
  <si>
    <r>
      <t>'</t>
    </r>
    <r>
      <rPr>
        <sz val="10"/>
        <color rgb="FF000000"/>
        <rFont val="Arial"/>
        <family val="2"/>
      </rPr>
      <t>23-b000658</t>
    </r>
  </si>
  <si>
    <r>
      <t>'</t>
    </r>
    <r>
      <rPr>
        <sz val="10"/>
        <color rgb="FF000000"/>
        <rFont val="Arial"/>
        <family val="2"/>
      </rPr>
      <t>23-b0000774</t>
    </r>
  </si>
  <si>
    <r>
      <t>'</t>
    </r>
    <r>
      <rPr>
        <sz val="10"/>
        <color rgb="FF000000"/>
        <rFont val="Arial"/>
        <family val="2"/>
      </rPr>
      <t>23-b0000792</t>
    </r>
  </si>
  <si>
    <r>
      <t>'</t>
    </r>
    <r>
      <rPr>
        <sz val="10"/>
        <color rgb="FF000000"/>
        <rFont val="Arial"/>
        <family val="2"/>
      </rPr>
      <t>23-b000692</t>
    </r>
  </si>
  <si>
    <r>
      <t>'</t>
    </r>
    <r>
      <rPr>
        <sz val="10"/>
        <color rgb="FF000000"/>
        <rFont val="Arial"/>
        <family val="2"/>
      </rPr>
      <t>23-b001386</t>
    </r>
  </si>
  <si>
    <r>
      <t>'</t>
    </r>
    <r>
      <rPr>
        <sz val="10"/>
        <color rgb="FF000000"/>
        <rFont val="Arial"/>
        <family val="2"/>
      </rPr>
      <t>23-b584</t>
    </r>
  </si>
  <si>
    <r>
      <t>'</t>
    </r>
    <r>
      <rPr>
        <sz val="10"/>
        <color rgb="FF000000"/>
        <rFont val="Arial"/>
        <family val="2"/>
      </rPr>
      <t>23-b915</t>
    </r>
  </si>
  <si>
    <r>
      <t>'</t>
    </r>
    <r>
      <rPr>
        <sz val="10"/>
        <color rgb="FF000000"/>
        <rFont val="Arial"/>
        <family val="2"/>
      </rPr>
      <t>23-b000599</t>
    </r>
  </si>
  <si>
    <r>
      <t>'</t>
    </r>
    <r>
      <rPr>
        <sz val="10"/>
        <color rgb="FF000000"/>
        <rFont val="Arial"/>
        <family val="2"/>
      </rPr>
      <t>23-b000694</t>
    </r>
  </si>
  <si>
    <r>
      <t>'</t>
    </r>
    <r>
      <rPr>
        <sz val="10"/>
        <color rgb="FF000000"/>
        <rFont val="Arial"/>
        <family val="2"/>
      </rPr>
      <t>23-b0000475</t>
    </r>
  </si>
  <si>
    <r>
      <t>'</t>
    </r>
    <r>
      <rPr>
        <sz val="10"/>
        <color rgb="FF000000"/>
        <rFont val="Arial"/>
        <family val="2"/>
      </rPr>
      <t>23-b0001490</t>
    </r>
  </si>
  <si>
    <r>
      <t>'</t>
    </r>
    <r>
      <rPr>
        <sz val="10"/>
        <color rgb="FF000000"/>
        <rFont val="Arial"/>
        <family val="2"/>
      </rPr>
      <t>23-b000659</t>
    </r>
  </si>
  <si>
    <r>
      <t>'</t>
    </r>
    <r>
      <rPr>
        <sz val="10"/>
        <color rgb="FF000000"/>
        <rFont val="Arial"/>
        <family val="2"/>
      </rPr>
      <t>23-b000698</t>
    </r>
  </si>
  <si>
    <r>
      <t>'</t>
    </r>
    <r>
      <rPr>
        <sz val="10"/>
        <color rgb="FF000000"/>
        <rFont val="Arial"/>
        <family val="2"/>
      </rPr>
      <t>23-b001745</t>
    </r>
  </si>
  <si>
    <r>
      <t>'</t>
    </r>
    <r>
      <rPr>
        <sz val="10"/>
        <color rgb="FF000000"/>
        <rFont val="Arial"/>
        <family val="2"/>
      </rPr>
      <t>23-b0000775</t>
    </r>
  </si>
  <si>
    <r>
      <t>'</t>
    </r>
    <r>
      <rPr>
        <sz val="10"/>
        <color rgb="FF000000"/>
        <rFont val="Arial"/>
        <family val="2"/>
      </rPr>
      <t>23-b000871</t>
    </r>
  </si>
  <si>
    <r>
      <t>'</t>
    </r>
    <r>
      <rPr>
        <sz val="10"/>
        <color rgb="FF000000"/>
        <rFont val="Arial"/>
        <family val="2"/>
      </rPr>
      <t>23-b433</t>
    </r>
  </si>
  <si>
    <r>
      <t>'</t>
    </r>
    <r>
      <rPr>
        <sz val="10"/>
        <color rgb="FF000000"/>
        <rFont val="Arial"/>
        <family val="2"/>
      </rPr>
      <t>23-b0000519</t>
    </r>
  </si>
  <si>
    <r>
      <t>'</t>
    </r>
    <r>
      <rPr>
        <sz val="10"/>
        <color rgb="FF000000"/>
        <rFont val="Arial"/>
        <family val="2"/>
      </rPr>
      <t>23-b000705</t>
    </r>
  </si>
  <si>
    <r>
      <t>'</t>
    </r>
    <r>
      <rPr>
        <sz val="10"/>
        <color rgb="FF000000"/>
        <rFont val="Arial"/>
        <family val="2"/>
      </rPr>
      <t>23-b000894</t>
    </r>
  </si>
  <si>
    <r>
      <t>'</t>
    </r>
    <r>
      <rPr>
        <sz val="10"/>
        <color rgb="FF000000"/>
        <rFont val="Arial"/>
        <family val="2"/>
      </rPr>
      <t>23-b001574</t>
    </r>
  </si>
  <si>
    <r>
      <t>'</t>
    </r>
    <r>
      <rPr>
        <sz val="10"/>
        <color rgb="FF000000"/>
        <rFont val="Arial"/>
        <family val="2"/>
      </rPr>
      <t>23-b1650</t>
    </r>
  </si>
  <si>
    <r>
      <t>'</t>
    </r>
    <r>
      <rPr>
        <sz val="10"/>
        <color rgb="FF000000"/>
        <rFont val="Arial"/>
        <family val="2"/>
      </rPr>
      <t>23-b916</t>
    </r>
  </si>
  <si>
    <r>
      <t>'</t>
    </r>
    <r>
      <rPr>
        <sz val="10"/>
        <color rgb="FF000000"/>
        <rFont val="Arial"/>
        <family val="2"/>
      </rPr>
      <t>23-b000533</t>
    </r>
  </si>
  <si>
    <r>
      <t>'</t>
    </r>
    <r>
      <rPr>
        <sz val="10"/>
        <color rgb="FF000000"/>
        <rFont val="Arial"/>
        <family val="2"/>
      </rPr>
      <t>23-b000633</t>
    </r>
  </si>
  <si>
    <r>
      <t>'</t>
    </r>
    <r>
      <rPr>
        <sz val="10"/>
        <color rgb="FF000000"/>
        <rFont val="Arial"/>
        <family val="2"/>
      </rPr>
      <t>23-b0000245</t>
    </r>
  </si>
  <si>
    <r>
      <t>'</t>
    </r>
    <r>
      <rPr>
        <sz val="10"/>
        <color rgb="FF000000"/>
        <rFont val="Arial"/>
        <family val="2"/>
      </rPr>
      <t>23-b0000618</t>
    </r>
  </si>
  <si>
    <r>
      <t>'</t>
    </r>
    <r>
      <rPr>
        <sz val="10"/>
        <color rgb="FF000000"/>
        <rFont val="Arial"/>
        <family val="2"/>
      </rPr>
      <t>23-b000606</t>
    </r>
  </si>
  <si>
    <r>
      <t>'</t>
    </r>
    <r>
      <rPr>
        <sz val="10"/>
        <color rgb="FF000000"/>
        <rFont val="Arial"/>
        <family val="2"/>
      </rPr>
      <t>23-b000700</t>
    </r>
  </si>
  <si>
    <r>
      <t>'</t>
    </r>
    <r>
      <rPr>
        <sz val="10"/>
        <color rgb="FF000000"/>
        <rFont val="Arial"/>
        <family val="2"/>
      </rPr>
      <t>23-b000703</t>
    </r>
  </si>
  <si>
    <r>
      <t>'</t>
    </r>
    <r>
      <rPr>
        <sz val="10"/>
        <color rgb="FF000000"/>
        <rFont val="Arial"/>
        <family val="2"/>
      </rPr>
      <t>23-b000594</t>
    </r>
  </si>
  <si>
    <r>
      <t>'</t>
    </r>
    <r>
      <rPr>
        <sz val="10"/>
        <color rgb="FF000000"/>
        <rFont val="Arial"/>
        <family val="2"/>
      </rPr>
      <t>23-b000601</t>
    </r>
  </si>
  <si>
    <r>
      <t>'</t>
    </r>
    <r>
      <rPr>
        <sz val="10"/>
        <color rgb="FF000000"/>
        <rFont val="Arial"/>
        <family val="2"/>
      </rPr>
      <t>23-b000649</t>
    </r>
  </si>
  <si>
    <r>
      <t>'</t>
    </r>
    <r>
      <rPr>
        <sz val="10"/>
        <color rgb="FF000000"/>
        <rFont val="Arial"/>
        <family val="2"/>
      </rPr>
      <t>23-b000656</t>
    </r>
  </si>
  <si>
    <r>
      <t>'</t>
    </r>
    <r>
      <rPr>
        <sz val="10"/>
        <color rgb="FF000000"/>
        <rFont val="Arial"/>
        <family val="2"/>
      </rPr>
      <t>23-b000660</t>
    </r>
  </si>
  <si>
    <r>
      <t>'</t>
    </r>
    <r>
      <rPr>
        <sz val="10"/>
        <color rgb="FF000000"/>
        <rFont val="Arial"/>
        <family val="2"/>
      </rPr>
      <t>23-b000272</t>
    </r>
  </si>
  <si>
    <r>
      <t>'</t>
    </r>
    <r>
      <rPr>
        <sz val="10"/>
        <color rgb="FF000000"/>
        <rFont val="Arial"/>
        <family val="2"/>
      </rPr>
      <t>23-b000473</t>
    </r>
  </si>
  <si>
    <r>
      <t>'</t>
    </r>
    <r>
      <rPr>
        <sz val="10"/>
        <color rgb="FF000000"/>
        <rFont val="Arial"/>
        <family val="2"/>
      </rPr>
      <t>23-b000480</t>
    </r>
  </si>
  <si>
    <r>
      <t>'</t>
    </r>
    <r>
      <rPr>
        <sz val="10"/>
        <color rgb="FF000000"/>
        <rFont val="Arial"/>
        <family val="2"/>
      </rPr>
      <t>23-b0000607</t>
    </r>
  </si>
  <si>
    <r>
      <t>'</t>
    </r>
    <r>
      <rPr>
        <sz val="10"/>
        <color rgb="FF000000"/>
        <rFont val="Arial"/>
        <family val="2"/>
      </rPr>
      <t>23-b0000787</t>
    </r>
  </si>
  <si>
    <r>
      <t>'</t>
    </r>
    <r>
      <rPr>
        <sz val="10"/>
        <color rgb="FF000000"/>
        <rFont val="Arial"/>
        <family val="2"/>
      </rPr>
      <t>23-b0000799</t>
    </r>
  </si>
  <si>
    <r>
      <t>'</t>
    </r>
    <r>
      <rPr>
        <sz val="10"/>
        <color rgb="FF000000"/>
        <rFont val="Arial"/>
        <family val="2"/>
      </rPr>
      <t>23-b632</t>
    </r>
  </si>
  <si>
    <r>
      <t>'</t>
    </r>
    <r>
      <rPr>
        <sz val="10"/>
        <color rgb="FF000000"/>
        <rFont val="Arial"/>
        <family val="2"/>
      </rPr>
      <t>23-b0000881</t>
    </r>
  </si>
  <si>
    <r>
      <t>'</t>
    </r>
    <r>
      <rPr>
        <sz val="10"/>
        <color rgb="FF000000"/>
        <rFont val="Arial"/>
        <family val="2"/>
      </rPr>
      <t>23-b000654</t>
    </r>
  </si>
  <si>
    <r>
      <t>'</t>
    </r>
    <r>
      <rPr>
        <sz val="10"/>
        <color rgb="FF000000"/>
        <rFont val="Arial"/>
        <family val="2"/>
      </rPr>
      <t>23-b0000783</t>
    </r>
  </si>
  <si>
    <r>
      <t>'</t>
    </r>
    <r>
      <rPr>
        <sz val="10"/>
        <color rgb="FF000000"/>
        <rFont val="Arial"/>
        <family val="2"/>
      </rPr>
      <t>23-b586</t>
    </r>
  </si>
  <si>
    <r>
      <t>'</t>
    </r>
    <r>
      <rPr>
        <sz val="10"/>
        <color rgb="FF000000"/>
        <rFont val="Arial"/>
        <family val="2"/>
      </rPr>
      <t>23-b724</t>
    </r>
  </si>
  <si>
    <r>
      <t>'</t>
    </r>
    <r>
      <rPr>
        <sz val="10"/>
        <color rgb="FF000000"/>
        <rFont val="Arial"/>
        <family val="2"/>
      </rPr>
      <t>23-b000648</t>
    </r>
  </si>
  <si>
    <r>
      <t>'</t>
    </r>
    <r>
      <rPr>
        <sz val="10"/>
        <color rgb="FF000000"/>
        <rFont val="Arial"/>
        <family val="2"/>
      </rPr>
      <t>23-b0000798</t>
    </r>
  </si>
  <si>
    <r>
      <t>'</t>
    </r>
    <r>
      <rPr>
        <sz val="10"/>
        <color rgb="FF000000"/>
        <rFont val="Arial"/>
        <family val="2"/>
      </rPr>
      <t>23-b000477</t>
    </r>
  </si>
  <si>
    <r>
      <t>'</t>
    </r>
    <r>
      <rPr>
        <sz val="10"/>
        <color rgb="FF000000"/>
        <rFont val="Arial"/>
        <family val="2"/>
      </rPr>
      <t>23-b000679</t>
    </r>
  </si>
  <si>
    <r>
      <t>'</t>
    </r>
    <r>
      <rPr>
        <sz val="10"/>
        <color rgb="FF000000"/>
        <rFont val="Arial"/>
        <family val="2"/>
      </rPr>
      <t>23-b001575</t>
    </r>
  </si>
  <si>
    <r>
      <t>'</t>
    </r>
    <r>
      <rPr>
        <sz val="10"/>
        <color rgb="FF000000"/>
        <rFont val="Arial"/>
        <family val="2"/>
      </rPr>
      <t>23-b0001046</t>
    </r>
  </si>
  <si>
    <r>
      <t>'</t>
    </r>
    <r>
      <rPr>
        <sz val="10"/>
        <color rgb="FF000000"/>
        <rFont val="Arial"/>
        <family val="2"/>
      </rPr>
      <t>23-b0001063</t>
    </r>
  </si>
  <si>
    <r>
      <t>'</t>
    </r>
    <r>
      <rPr>
        <sz val="10"/>
        <color rgb="FF000000"/>
        <rFont val="Arial"/>
        <family val="2"/>
      </rPr>
      <t>23-b0001561</t>
    </r>
  </si>
  <si>
    <r>
      <t>'</t>
    </r>
    <r>
      <rPr>
        <sz val="10"/>
        <color rgb="FF000000"/>
        <rFont val="Arial"/>
        <family val="2"/>
      </rPr>
      <t>23-b000678</t>
    </r>
  </si>
  <si>
    <r>
      <t>'</t>
    </r>
    <r>
      <rPr>
        <sz val="10"/>
        <color rgb="FF000000"/>
        <rFont val="Arial"/>
        <family val="2"/>
      </rPr>
      <t>23-b001782</t>
    </r>
  </si>
  <si>
    <r>
      <t>'</t>
    </r>
    <r>
      <rPr>
        <sz val="10"/>
        <color rgb="FF000000"/>
        <rFont val="Arial"/>
        <family val="2"/>
      </rPr>
      <t>23-b428</t>
    </r>
  </si>
  <si>
    <r>
      <t>'</t>
    </r>
    <r>
      <rPr>
        <sz val="10"/>
        <color rgb="FF000000"/>
        <rFont val="Arial"/>
        <family val="2"/>
      </rPr>
      <t>23-b628</t>
    </r>
  </si>
  <si>
    <r>
      <t>'</t>
    </r>
    <r>
      <rPr>
        <sz val="10"/>
        <color rgb="FF000000"/>
        <rFont val="Arial"/>
        <family val="2"/>
      </rPr>
      <t>23-b0000755</t>
    </r>
  </si>
  <si>
    <r>
      <t>'</t>
    </r>
    <r>
      <rPr>
        <sz val="10"/>
        <color rgb="FF000000"/>
        <rFont val="Arial"/>
        <family val="2"/>
      </rPr>
      <t>23-b0001720</t>
    </r>
  </si>
  <si>
    <r>
      <t>'</t>
    </r>
    <r>
      <rPr>
        <sz val="10"/>
        <color rgb="FF000000"/>
        <rFont val="Arial"/>
        <family val="2"/>
      </rPr>
      <t>23-b000891</t>
    </r>
  </si>
  <si>
    <r>
      <t>'</t>
    </r>
    <r>
      <rPr>
        <sz val="10"/>
        <color rgb="FF000000"/>
        <rFont val="Arial"/>
        <family val="2"/>
      </rPr>
      <t>23-b000893</t>
    </r>
  </si>
  <si>
    <r>
      <t>'</t>
    </r>
    <r>
      <rPr>
        <sz val="10"/>
        <color rgb="FF000000"/>
        <rFont val="Arial"/>
        <family val="2"/>
      </rPr>
      <t>23-b001626</t>
    </r>
  </si>
  <si>
    <r>
      <t>'</t>
    </r>
    <r>
      <rPr>
        <sz val="10"/>
        <color rgb="FF000000"/>
        <rFont val="Arial"/>
        <family val="2"/>
      </rPr>
      <t>23-b710</t>
    </r>
  </si>
  <si>
    <r>
      <t>'</t>
    </r>
    <r>
      <rPr>
        <sz val="10"/>
        <color rgb="FF000000"/>
        <rFont val="Arial"/>
        <family val="2"/>
      </rPr>
      <t>23-b629</t>
    </r>
  </si>
  <si>
    <r>
      <t>'</t>
    </r>
    <r>
      <rPr>
        <sz val="10"/>
        <color rgb="FF000000"/>
        <rFont val="Arial"/>
        <family val="2"/>
      </rPr>
      <t>23-b0000612</t>
    </r>
  </si>
  <si>
    <r>
      <t>'</t>
    </r>
    <r>
      <rPr>
        <sz val="10"/>
        <color rgb="FF000000"/>
        <rFont val="Arial"/>
        <family val="2"/>
      </rPr>
      <t>23-b000647</t>
    </r>
  </si>
  <si>
    <r>
      <t>'</t>
    </r>
    <r>
      <rPr>
        <sz val="10"/>
        <color rgb="FF000000"/>
        <rFont val="Arial"/>
        <family val="2"/>
      </rPr>
      <t>23-b001391</t>
    </r>
  </si>
  <si>
    <r>
      <t>'</t>
    </r>
    <r>
      <rPr>
        <sz val="10"/>
        <color rgb="FF000000"/>
        <rFont val="Arial"/>
        <family val="2"/>
      </rPr>
      <t>23-b000655</t>
    </r>
  </si>
  <si>
    <r>
      <t>'</t>
    </r>
    <r>
      <rPr>
        <sz val="10"/>
        <color rgb="FF000000"/>
        <rFont val="Arial"/>
        <family val="2"/>
      </rPr>
      <t>23-b000600</t>
    </r>
  </si>
  <si>
    <r>
      <t>'</t>
    </r>
    <r>
      <rPr>
        <sz val="10"/>
        <color rgb="FF000000"/>
        <rFont val="Arial"/>
        <family val="2"/>
      </rPr>
      <t>23-b000661</t>
    </r>
  </si>
  <si>
    <r>
      <t>'</t>
    </r>
    <r>
      <rPr>
        <sz val="10"/>
        <color rgb="FF000000"/>
        <rFont val="Arial"/>
        <family val="2"/>
      </rPr>
      <t>23-b000662</t>
    </r>
  </si>
  <si>
    <r>
      <t>'</t>
    </r>
    <r>
      <rPr>
        <sz val="10"/>
        <color rgb="FF000000"/>
        <rFont val="Arial"/>
        <family val="2"/>
      </rPr>
      <t>23-b000465</t>
    </r>
  </si>
  <si>
    <r>
      <t>'</t>
    </r>
    <r>
      <rPr>
        <sz val="10"/>
        <color rgb="FF000000"/>
        <rFont val="Arial"/>
        <family val="2"/>
      </rPr>
      <t>23-b0000456</t>
    </r>
  </si>
  <si>
    <r>
      <t>'</t>
    </r>
    <r>
      <rPr>
        <sz val="10"/>
        <color rgb="FF000000"/>
        <rFont val="Arial"/>
        <family val="2"/>
      </rPr>
      <t>23-b000484</t>
    </r>
  </si>
  <si>
    <r>
      <t>'</t>
    </r>
    <r>
      <rPr>
        <sz val="10"/>
        <color rgb="FF000000"/>
        <rFont val="Arial"/>
        <family val="2"/>
      </rPr>
      <t>23-b0000615</t>
    </r>
  </si>
  <si>
    <r>
      <t>'</t>
    </r>
    <r>
      <rPr>
        <sz val="10"/>
        <color rgb="FF000000"/>
        <rFont val="Arial"/>
        <family val="2"/>
      </rPr>
      <t>23-b436</t>
    </r>
  </si>
  <si>
    <r>
      <t>'</t>
    </r>
    <r>
      <rPr>
        <sz val="10"/>
        <color rgb="FF000000"/>
        <rFont val="Arial"/>
        <family val="2"/>
      </rPr>
      <t>23-b0000623</t>
    </r>
  </si>
  <si>
    <r>
      <t>'</t>
    </r>
    <r>
      <rPr>
        <sz val="10"/>
        <color rgb="FF000000"/>
        <rFont val="Arial"/>
        <family val="2"/>
      </rPr>
      <t>23-b000274</t>
    </r>
  </si>
  <si>
    <r>
      <t>'</t>
    </r>
    <r>
      <rPr>
        <sz val="10"/>
        <color rgb="FF000000"/>
        <rFont val="Arial"/>
        <family val="2"/>
      </rPr>
      <t>23-b000547</t>
    </r>
  </si>
  <si>
    <r>
      <t>'</t>
    </r>
    <r>
      <rPr>
        <sz val="10"/>
        <color rgb="FF000000"/>
        <rFont val="Arial"/>
        <family val="2"/>
      </rPr>
      <t>23-b000674</t>
    </r>
  </si>
  <si>
    <r>
      <t>'</t>
    </r>
    <r>
      <rPr>
        <sz val="10"/>
        <color rgb="FF000000"/>
        <rFont val="Arial"/>
        <family val="2"/>
      </rPr>
      <t>23-b707</t>
    </r>
  </si>
  <si>
    <r>
      <t>'</t>
    </r>
    <r>
      <rPr>
        <sz val="10"/>
        <color rgb="FF000000"/>
        <rFont val="Arial"/>
        <family val="2"/>
      </rPr>
      <t>23-b1470</t>
    </r>
  </si>
  <si>
    <r>
      <t>'</t>
    </r>
    <r>
      <rPr>
        <sz val="10"/>
        <color rgb="FF000000"/>
        <rFont val="Arial"/>
        <family val="2"/>
      </rPr>
      <t>23-b457</t>
    </r>
  </si>
  <si>
    <r>
      <t>'</t>
    </r>
    <r>
      <rPr>
        <sz val="10"/>
        <color rgb="FF000000"/>
        <rFont val="Arial"/>
        <family val="2"/>
      </rPr>
      <t>23-b001578</t>
    </r>
  </si>
  <si>
    <r>
      <t>'</t>
    </r>
    <r>
      <rPr>
        <sz val="10"/>
        <color rgb="FF000000"/>
        <rFont val="Arial"/>
        <family val="2"/>
      </rPr>
      <t>23-b609</t>
    </r>
  </si>
  <si>
    <r>
      <t>'</t>
    </r>
    <r>
      <rPr>
        <sz val="10"/>
        <color rgb="FF000000"/>
        <rFont val="Arial"/>
        <family val="2"/>
      </rPr>
      <t>23-b001047</t>
    </r>
  </si>
  <si>
    <r>
      <t>'</t>
    </r>
    <r>
      <rPr>
        <sz val="10"/>
        <color rgb="FF000000"/>
        <rFont val="Arial"/>
        <family val="2"/>
      </rPr>
      <t>23-b458</t>
    </r>
  </si>
  <si>
    <r>
      <t>'</t>
    </r>
    <r>
      <rPr>
        <sz val="10"/>
        <color rgb="FF000000"/>
        <rFont val="Arial"/>
        <family val="2"/>
      </rPr>
      <t>23-b0000508</t>
    </r>
  </si>
  <si>
    <r>
      <t>'</t>
    </r>
    <r>
      <rPr>
        <sz val="10"/>
        <color rgb="FF000000"/>
        <rFont val="Arial"/>
        <family val="2"/>
      </rPr>
      <t>23-b0000782</t>
    </r>
  </si>
  <si>
    <r>
      <t>'</t>
    </r>
    <r>
      <rPr>
        <sz val="10"/>
        <color rgb="FF000000"/>
        <rFont val="Arial"/>
        <family val="2"/>
      </rPr>
      <t>23-b0000791</t>
    </r>
  </si>
  <si>
    <r>
      <t>'</t>
    </r>
    <r>
      <rPr>
        <sz val="10"/>
        <color rgb="FF000000"/>
        <rFont val="Arial"/>
        <family val="2"/>
      </rPr>
      <t>23-b001621</t>
    </r>
  </si>
  <si>
    <r>
      <t>'</t>
    </r>
    <r>
      <rPr>
        <sz val="10"/>
        <color rgb="FF000000"/>
        <rFont val="Arial"/>
        <family val="2"/>
      </rPr>
      <t>23-b001644</t>
    </r>
  </si>
  <si>
    <r>
      <t>'</t>
    </r>
    <r>
      <rPr>
        <sz val="10"/>
        <color rgb="FF000000"/>
        <rFont val="Arial"/>
        <family val="2"/>
      </rPr>
      <t>23-b001704</t>
    </r>
  </si>
  <si>
    <r>
      <t>'</t>
    </r>
    <r>
      <rPr>
        <sz val="10"/>
        <color rgb="FF000000"/>
        <rFont val="Arial"/>
        <family val="2"/>
      </rPr>
      <t>23-b0000401</t>
    </r>
  </si>
  <si>
    <r>
      <t>'</t>
    </r>
    <r>
      <rPr>
        <sz val="10"/>
        <color rgb="FF000000"/>
        <rFont val="Arial"/>
        <family val="2"/>
      </rPr>
      <t>23-b0000291</t>
    </r>
  </si>
  <si>
    <r>
      <t>'</t>
    </r>
    <r>
      <rPr>
        <sz val="10"/>
        <color rgb="FF000000"/>
        <rFont val="Arial"/>
        <family val="2"/>
      </rPr>
      <t>23-b0000588</t>
    </r>
  </si>
  <si>
    <r>
      <t>'</t>
    </r>
    <r>
      <rPr>
        <sz val="10"/>
        <color rgb="FF000000"/>
        <rFont val="Arial"/>
        <family val="2"/>
      </rPr>
      <t>23-b000754</t>
    </r>
  </si>
  <si>
    <r>
      <t>'</t>
    </r>
    <r>
      <rPr>
        <sz val="10"/>
        <color rgb="FF000000"/>
        <rFont val="Arial"/>
        <family val="2"/>
      </rPr>
      <t>23-b000794</t>
    </r>
  </si>
  <si>
    <r>
      <t>'</t>
    </r>
    <r>
      <rPr>
        <sz val="10"/>
        <color rgb="FF000000"/>
        <rFont val="Arial"/>
        <family val="2"/>
      </rPr>
      <t>23-b001003</t>
    </r>
  </si>
  <si>
    <r>
      <t>'</t>
    </r>
    <r>
      <rPr>
        <sz val="10"/>
        <color rgb="FF000000"/>
        <rFont val="Arial"/>
        <family val="2"/>
      </rPr>
      <t>23-b000888</t>
    </r>
  </si>
  <si>
    <r>
      <t>'</t>
    </r>
    <r>
      <rPr>
        <sz val="10"/>
        <color rgb="FF000000"/>
        <rFont val="Arial"/>
        <family val="2"/>
      </rPr>
      <t>23-b0000693</t>
    </r>
  </si>
  <si>
    <r>
      <t>'</t>
    </r>
    <r>
      <rPr>
        <sz val="10"/>
        <color rgb="FF000000"/>
        <rFont val="Arial"/>
        <family val="2"/>
      </rPr>
      <t>23-b000561</t>
    </r>
  </si>
  <si>
    <r>
      <t>'</t>
    </r>
    <r>
      <rPr>
        <sz val="10"/>
        <color rgb="FF000000"/>
        <rFont val="Arial"/>
        <family val="2"/>
      </rPr>
      <t>23-b001389</t>
    </r>
  </si>
  <si>
    <r>
      <t>'</t>
    </r>
    <r>
      <rPr>
        <sz val="10"/>
        <color rgb="FF000000"/>
        <rFont val="Arial"/>
        <family val="2"/>
      </rPr>
      <t>23-b0000677</t>
    </r>
  </si>
  <si>
    <r>
      <t>'</t>
    </r>
    <r>
      <rPr>
        <sz val="10"/>
        <color rgb="FF000000"/>
        <rFont val="Arial"/>
        <family val="2"/>
      </rPr>
      <t>23-b0000620</t>
    </r>
  </si>
  <si>
    <r>
      <t>'</t>
    </r>
    <r>
      <rPr>
        <sz val="10"/>
        <color rgb="FF000000"/>
        <rFont val="Arial"/>
        <family val="2"/>
      </rPr>
      <t>23-b0000800</t>
    </r>
  </si>
  <si>
    <r>
      <t>'</t>
    </r>
    <r>
      <rPr>
        <sz val="10"/>
        <color rgb="FF000000"/>
        <rFont val="Arial"/>
        <family val="2"/>
      </rPr>
      <t>23-b000517</t>
    </r>
  </si>
  <si>
    <r>
      <t>'</t>
    </r>
    <r>
      <rPr>
        <sz val="10"/>
        <color rgb="FF000000"/>
        <rFont val="Arial"/>
        <family val="2"/>
      </rPr>
      <t>23-b000286</t>
    </r>
  </si>
  <si>
    <r>
      <t>'</t>
    </r>
    <r>
      <rPr>
        <sz val="10"/>
        <color rgb="FF000000"/>
        <rFont val="Arial"/>
        <family val="2"/>
      </rPr>
      <t>23-b000652</t>
    </r>
  </si>
  <si>
    <r>
      <t>'</t>
    </r>
    <r>
      <rPr>
        <sz val="10"/>
        <color rgb="FF000000"/>
        <rFont val="Arial"/>
        <family val="2"/>
      </rPr>
      <t>23-b000546</t>
    </r>
  </si>
  <si>
    <r>
      <t>'</t>
    </r>
    <r>
      <rPr>
        <sz val="10"/>
        <color rgb="FF000000"/>
        <rFont val="Arial"/>
        <family val="2"/>
      </rPr>
      <t>22-b000602</t>
    </r>
  </si>
  <si>
    <r>
      <t>'</t>
    </r>
    <r>
      <rPr>
        <sz val="10"/>
        <color rgb="FF000000"/>
        <rFont val="Arial"/>
        <family val="2"/>
      </rPr>
      <t>23-b000680</t>
    </r>
  </si>
  <si>
    <r>
      <t>'</t>
    </r>
    <r>
      <rPr>
        <sz val="10"/>
        <color rgb="FF000000"/>
        <rFont val="Arial"/>
        <family val="2"/>
      </rPr>
      <t>23-b000252</t>
    </r>
  </si>
  <si>
    <r>
      <t>'</t>
    </r>
    <r>
      <rPr>
        <sz val="10"/>
        <color rgb="FF000000"/>
        <rFont val="Arial"/>
        <family val="2"/>
      </rPr>
      <t>23-b000478</t>
    </r>
  </si>
  <si>
    <r>
      <t>'</t>
    </r>
    <r>
      <rPr>
        <sz val="10"/>
        <color rgb="FF000000"/>
        <rFont val="Arial"/>
        <family val="2"/>
      </rPr>
      <t>23-b0000616</t>
    </r>
  </si>
  <si>
    <r>
      <t>'</t>
    </r>
    <r>
      <rPr>
        <sz val="10"/>
        <color rgb="FF000000"/>
        <rFont val="Arial"/>
        <family val="2"/>
      </rPr>
      <t>23-b0000796</t>
    </r>
  </si>
  <si>
    <r>
      <t>'</t>
    </r>
    <r>
      <rPr>
        <sz val="10"/>
        <color rgb="FF000000"/>
        <rFont val="Arial"/>
        <family val="2"/>
      </rPr>
      <t>23-b0000896</t>
    </r>
  </si>
  <si>
    <r>
      <t>'</t>
    </r>
    <r>
      <rPr>
        <sz val="10"/>
        <color rgb="FF000000"/>
        <rFont val="Arial"/>
        <family val="2"/>
      </rPr>
      <t>23-b431</t>
    </r>
  </si>
  <si>
    <r>
      <t>'</t>
    </r>
    <r>
      <rPr>
        <sz val="10"/>
        <color rgb="FF000000"/>
        <rFont val="Arial"/>
        <family val="2"/>
      </rPr>
      <t>23-b631</t>
    </r>
  </si>
  <si>
    <r>
      <t>'</t>
    </r>
    <r>
      <rPr>
        <sz val="10"/>
        <color rgb="FF000000"/>
        <rFont val="Arial"/>
        <family val="2"/>
      </rPr>
      <t>23-b709</t>
    </r>
  </si>
  <si>
    <r>
      <t>'</t>
    </r>
    <r>
      <rPr>
        <sz val="10"/>
        <color rgb="FF000000"/>
        <rFont val="Arial"/>
        <family val="2"/>
      </rPr>
      <t>23-b0000670</t>
    </r>
  </si>
  <si>
    <r>
      <t>'</t>
    </r>
    <r>
      <rPr>
        <sz val="10"/>
        <color rgb="FF000000"/>
        <rFont val="Arial"/>
        <family val="2"/>
      </rPr>
      <t>23-b000529</t>
    </r>
  </si>
  <si>
    <r>
      <t>'</t>
    </r>
    <r>
      <rPr>
        <sz val="10"/>
        <color rgb="FF000000"/>
        <rFont val="Arial"/>
        <family val="2"/>
      </rPr>
      <t>23-b189</t>
    </r>
  </si>
  <si>
    <r>
      <t>'</t>
    </r>
    <r>
      <rPr>
        <sz val="10"/>
        <color rgb="FF000000"/>
        <rFont val="Arial"/>
        <family val="2"/>
      </rPr>
      <t>23-b001502</t>
    </r>
  </si>
  <si>
    <r>
      <t>'</t>
    </r>
    <r>
      <rPr>
        <sz val="10"/>
        <color rgb="FF000000"/>
        <rFont val="Arial"/>
        <family val="2"/>
      </rPr>
      <t>23-b000487</t>
    </r>
  </si>
  <si>
    <r>
      <t>'</t>
    </r>
    <r>
      <rPr>
        <sz val="10"/>
        <color rgb="FF000000"/>
        <rFont val="Arial"/>
        <family val="2"/>
      </rPr>
      <t>23-b0000776</t>
    </r>
  </si>
  <si>
    <r>
      <t>'</t>
    </r>
    <r>
      <rPr>
        <sz val="10"/>
        <color rgb="FF000000"/>
        <rFont val="Arial"/>
        <family val="2"/>
      </rPr>
      <t>23-b0000784</t>
    </r>
  </si>
  <si>
    <r>
      <t>'</t>
    </r>
    <r>
      <rPr>
        <sz val="10"/>
        <color rgb="FF000000"/>
        <rFont val="Arial"/>
        <family val="2"/>
      </rPr>
      <t>23-b0001795</t>
    </r>
  </si>
  <si>
    <r>
      <t>'</t>
    </r>
    <r>
      <rPr>
        <sz val="10"/>
        <color rgb="FF000000"/>
        <rFont val="Arial"/>
        <family val="2"/>
      </rPr>
      <t>23-b000742</t>
    </r>
  </si>
  <si>
    <r>
      <t>'</t>
    </r>
    <r>
      <rPr>
        <sz val="10"/>
        <color rgb="FF000000"/>
        <rFont val="Arial"/>
        <family val="2"/>
      </rPr>
      <t>23-b0000591</t>
    </r>
  </si>
  <si>
    <r>
      <t>'</t>
    </r>
    <r>
      <rPr>
        <sz val="10"/>
        <color rgb="FF000000"/>
        <rFont val="Arial"/>
        <family val="2"/>
      </rPr>
      <t>23-b000510</t>
    </r>
  </si>
  <si>
    <r>
      <t>'</t>
    </r>
    <r>
      <rPr>
        <sz val="10"/>
        <color rgb="FF000000"/>
        <rFont val="Arial"/>
        <family val="2"/>
      </rPr>
      <t>23-b0001818</t>
    </r>
  </si>
  <si>
    <r>
      <t>'</t>
    </r>
    <r>
      <rPr>
        <sz val="10"/>
        <color rgb="FF000000"/>
        <rFont val="Arial"/>
        <family val="2"/>
      </rPr>
      <t>23-b0000885</t>
    </r>
  </si>
  <si>
    <r>
      <t>'</t>
    </r>
    <r>
      <rPr>
        <sz val="10"/>
        <color rgb="FF000000"/>
        <rFont val="Arial"/>
        <family val="2"/>
      </rPr>
      <t>23-b001794</t>
    </r>
  </si>
  <si>
    <r>
      <t>'</t>
    </r>
    <r>
      <rPr>
        <sz val="10"/>
        <color rgb="FF000000"/>
        <rFont val="Arial"/>
        <family val="2"/>
      </rPr>
      <t>23-b000434</t>
    </r>
  </si>
  <si>
    <r>
      <t>'</t>
    </r>
    <r>
      <rPr>
        <sz val="10"/>
        <color rgb="FF000000"/>
        <rFont val="Arial"/>
        <family val="2"/>
      </rPr>
      <t>23-b000914</t>
    </r>
  </si>
  <si>
    <r>
      <t>'</t>
    </r>
    <r>
      <rPr>
        <sz val="10"/>
        <color rgb="FF000000"/>
        <rFont val="Arial"/>
        <family val="2"/>
      </rPr>
      <t>23-b0001464</t>
    </r>
  </si>
  <si>
    <r>
      <t>'</t>
    </r>
    <r>
      <rPr>
        <sz val="10"/>
        <color rgb="FF000000"/>
        <rFont val="Arial"/>
        <family val="2"/>
      </rPr>
      <t>23-b0000621</t>
    </r>
  </si>
  <si>
    <r>
      <t>'</t>
    </r>
    <r>
      <rPr>
        <sz val="10"/>
        <color rgb="FF000000"/>
        <rFont val="Arial"/>
        <family val="2"/>
      </rPr>
      <t>23-b000515</t>
    </r>
  </si>
  <si>
    <r>
      <t>'</t>
    </r>
    <r>
      <rPr>
        <sz val="10"/>
        <color rgb="FF000000"/>
        <rFont val="Arial"/>
        <family val="2"/>
      </rPr>
      <t>23-b000486</t>
    </r>
  </si>
  <si>
    <r>
      <t>'</t>
    </r>
    <r>
      <rPr>
        <sz val="10"/>
        <color rgb="FF000000"/>
        <rFont val="Arial"/>
        <family val="2"/>
      </rPr>
      <t>23-b000651</t>
    </r>
  </si>
  <si>
    <r>
      <t>'</t>
    </r>
    <r>
      <rPr>
        <sz val="10"/>
        <color rgb="FF000000"/>
        <rFont val="Arial"/>
        <family val="2"/>
      </rPr>
      <t>23-b000673</t>
    </r>
  </si>
  <si>
    <r>
      <t>'</t>
    </r>
    <r>
      <rPr>
        <sz val="10"/>
        <color rgb="FF000000"/>
        <rFont val="Arial"/>
        <family val="2"/>
      </rPr>
      <t>23-b000394</t>
    </r>
  </si>
  <si>
    <r>
      <t>'</t>
    </r>
    <r>
      <rPr>
        <sz val="10"/>
        <color rgb="FF000000"/>
        <rFont val="Arial"/>
        <family val="2"/>
      </rPr>
      <t>23-b0000471</t>
    </r>
  </si>
  <si>
    <r>
      <t>'</t>
    </r>
    <r>
      <rPr>
        <sz val="10"/>
        <color rgb="FF000000"/>
        <rFont val="Arial"/>
        <family val="2"/>
      </rPr>
      <t>23-b0000882</t>
    </r>
  </si>
  <si>
    <r>
      <t>'</t>
    </r>
    <r>
      <rPr>
        <sz val="10"/>
        <color rgb="FF000000"/>
        <rFont val="Arial"/>
        <family val="2"/>
      </rPr>
      <t>23-b000479</t>
    </r>
  </si>
  <si>
    <r>
      <t>'</t>
    </r>
    <r>
      <rPr>
        <sz val="10"/>
        <color rgb="FF000000"/>
        <rFont val="Arial"/>
        <family val="2"/>
      </rPr>
      <t>23-b000147</t>
    </r>
  </si>
  <si>
    <r>
      <t>'</t>
    </r>
    <r>
      <rPr>
        <sz val="10"/>
        <color rgb="FF000000"/>
        <rFont val="Arial"/>
        <family val="2"/>
      </rPr>
      <t>23-b0000427</t>
    </r>
  </si>
  <si>
    <r>
      <t>'</t>
    </r>
    <r>
      <rPr>
        <sz val="10"/>
        <color rgb="FF000000"/>
        <rFont val="Arial"/>
        <family val="2"/>
      </rPr>
      <t>23-b000746</t>
    </r>
  </si>
  <si>
    <r>
      <t>'</t>
    </r>
    <r>
      <rPr>
        <sz val="10"/>
        <color rgb="FF000000"/>
        <rFont val="Arial"/>
        <family val="2"/>
      </rPr>
      <t>23-b000751</t>
    </r>
  </si>
  <si>
    <r>
      <t>'</t>
    </r>
    <r>
      <rPr>
        <sz val="10"/>
        <color rgb="FF000000"/>
        <rFont val="Arial"/>
        <family val="2"/>
      </rPr>
      <t>23-b001366</t>
    </r>
  </si>
  <si>
    <r>
      <t>'</t>
    </r>
    <r>
      <rPr>
        <sz val="10"/>
        <color rgb="FF000000"/>
        <rFont val="Arial"/>
        <family val="2"/>
      </rPr>
      <t>23-b0000605</t>
    </r>
  </si>
  <si>
    <r>
      <t>'</t>
    </r>
    <r>
      <rPr>
        <sz val="10"/>
        <color rgb="FF000000"/>
        <rFont val="Arial"/>
        <family val="2"/>
      </rPr>
      <t>23-b1001</t>
    </r>
  </si>
  <si>
    <r>
      <t>'</t>
    </r>
    <r>
      <rPr>
        <sz val="10"/>
        <color rgb="FF000000"/>
        <rFont val="Arial"/>
        <family val="2"/>
      </rPr>
      <t>23-b000745</t>
    </r>
  </si>
  <si>
    <r>
      <t>'</t>
    </r>
    <r>
      <rPr>
        <sz val="10"/>
        <color rgb="FF000000"/>
        <rFont val="Arial"/>
        <family val="2"/>
      </rPr>
      <t>23-b001663</t>
    </r>
  </si>
  <si>
    <r>
      <t>'</t>
    </r>
    <r>
      <rPr>
        <sz val="10"/>
        <color rgb="FF000000"/>
        <rFont val="Arial"/>
        <family val="2"/>
      </rPr>
      <t>23-b0000668</t>
    </r>
  </si>
  <si>
    <r>
      <t>'</t>
    </r>
    <r>
      <rPr>
        <sz val="10"/>
        <color rgb="FF000000"/>
        <rFont val="Arial"/>
        <family val="2"/>
      </rPr>
      <t>23-b0000669</t>
    </r>
  </si>
  <si>
    <r>
      <t>'</t>
    </r>
    <r>
      <rPr>
        <sz val="10"/>
        <color rgb="FF000000"/>
        <rFont val="Arial"/>
        <family val="2"/>
      </rPr>
      <t>23-b000696</t>
    </r>
  </si>
  <si>
    <r>
      <t>'</t>
    </r>
    <r>
      <rPr>
        <sz val="10"/>
        <color rgb="FF000000"/>
        <rFont val="Arial"/>
        <family val="2"/>
      </rPr>
      <t>23-b000636</t>
    </r>
  </si>
  <si>
    <t>AA/22P|HHCL-THU</t>
  </si>
  <si>
    <r>
      <t>'</t>
    </r>
    <r>
      <rPr>
        <sz val="10"/>
        <color rgb="FF000000"/>
        <rFont val="Arial"/>
        <family val="2"/>
      </rPr>
      <t>23-b1835</t>
    </r>
  </si>
  <si>
    <r>
      <t>'</t>
    </r>
    <r>
      <rPr>
        <sz val="10"/>
        <color rgb="FF000000"/>
        <rFont val="Arial"/>
        <family val="2"/>
      </rPr>
      <t>23-b000681</t>
    </r>
  </si>
  <si>
    <r>
      <t>'</t>
    </r>
    <r>
      <rPr>
        <sz val="10"/>
        <color rgb="FF000000"/>
        <rFont val="Arial"/>
        <family val="2"/>
      </rPr>
      <t>23-b001006</t>
    </r>
  </si>
  <si>
    <r>
      <t>'</t>
    </r>
    <r>
      <rPr>
        <sz val="10"/>
        <color rgb="FF000000"/>
        <rFont val="Arial"/>
        <family val="2"/>
      </rPr>
      <t>23-b001664</t>
    </r>
  </si>
  <si>
    <r>
      <t>'</t>
    </r>
    <r>
      <rPr>
        <sz val="10"/>
        <color rgb="FF000000"/>
        <rFont val="Arial"/>
        <family val="2"/>
      </rPr>
      <t>23-b0000743</t>
    </r>
  </si>
  <si>
    <r>
      <t>'</t>
    </r>
    <r>
      <rPr>
        <sz val="10"/>
        <color rgb="FF000000"/>
        <rFont val="Arial"/>
        <family val="2"/>
      </rPr>
      <t>23-b0000781</t>
    </r>
  </si>
  <si>
    <r>
      <t>'</t>
    </r>
    <r>
      <rPr>
        <sz val="10"/>
        <color rgb="FF000000"/>
        <rFont val="Arial"/>
        <family val="2"/>
      </rPr>
      <t>23-b000562</t>
    </r>
  </si>
  <si>
    <r>
      <t>'</t>
    </r>
    <r>
      <rPr>
        <sz val="10"/>
        <color rgb="FF000000"/>
        <rFont val="Arial"/>
        <family val="2"/>
      </rPr>
      <t>23-b000531</t>
    </r>
  </si>
  <si>
    <r>
      <t>'</t>
    </r>
    <r>
      <rPr>
        <sz val="10"/>
        <color rgb="FF000000"/>
        <rFont val="Arial"/>
        <family val="2"/>
      </rPr>
      <t>23-b000750</t>
    </r>
  </si>
  <si>
    <r>
      <t>'</t>
    </r>
    <r>
      <rPr>
        <sz val="10"/>
        <color rgb="FF000000"/>
        <rFont val="Arial"/>
        <family val="2"/>
      </rPr>
      <t>23-b417</t>
    </r>
  </si>
  <si>
    <r>
      <t>'</t>
    </r>
    <r>
      <rPr>
        <sz val="10"/>
        <color rgb="FF000000"/>
        <rFont val="Arial"/>
        <family val="2"/>
      </rPr>
      <t>23-b0000516</t>
    </r>
  </si>
  <si>
    <r>
      <t>'</t>
    </r>
    <r>
      <rPr>
        <sz val="10"/>
        <color rgb="FF000000"/>
        <rFont val="Arial"/>
        <family val="2"/>
      </rPr>
      <t>23-b000463</t>
    </r>
  </si>
  <si>
    <r>
      <t>'</t>
    </r>
    <r>
      <rPr>
        <sz val="10"/>
        <color rgb="FF000000"/>
        <rFont val="Arial"/>
        <family val="2"/>
      </rPr>
      <t>23-b626</t>
    </r>
  </si>
  <si>
    <r>
      <t>'</t>
    </r>
    <r>
      <rPr>
        <sz val="10"/>
        <color rgb="FF000000"/>
        <rFont val="Arial"/>
        <family val="2"/>
      </rPr>
      <t>23-b627</t>
    </r>
  </si>
  <si>
    <r>
      <t>'</t>
    </r>
    <r>
      <rPr>
        <sz val="10"/>
        <color rgb="FF000000"/>
        <rFont val="Arial"/>
        <family val="2"/>
      </rPr>
      <t>23-b0000592</t>
    </r>
  </si>
  <si>
    <r>
      <t>'</t>
    </r>
    <r>
      <rPr>
        <sz val="10"/>
        <color rgb="FF000000"/>
        <rFont val="Arial"/>
        <family val="2"/>
      </rPr>
      <t>23-b0000797</t>
    </r>
  </si>
  <si>
    <r>
      <t>'</t>
    </r>
    <r>
      <rPr>
        <sz val="10"/>
        <color rgb="FF000000"/>
        <rFont val="Arial"/>
        <family val="2"/>
      </rPr>
      <t>23-b000663</t>
    </r>
  </si>
  <si>
    <r>
      <t>'</t>
    </r>
    <r>
      <rPr>
        <sz val="10"/>
        <color rgb="FF000000"/>
        <rFont val="Arial"/>
        <family val="2"/>
      </rPr>
      <t>23-b000890</t>
    </r>
  </si>
  <si>
    <r>
      <t>'</t>
    </r>
    <r>
      <rPr>
        <sz val="10"/>
        <color rgb="FF000000"/>
        <rFont val="Arial"/>
        <family val="2"/>
      </rPr>
      <t>23-b0000785</t>
    </r>
  </si>
  <si>
    <r>
      <t>'</t>
    </r>
    <r>
      <rPr>
        <sz val="10"/>
        <color rgb="FF000000"/>
        <rFont val="Arial"/>
        <family val="2"/>
      </rPr>
      <t>23-b0001556</t>
    </r>
  </si>
  <si>
    <r>
      <t>'</t>
    </r>
    <r>
      <rPr>
        <sz val="10"/>
        <color rgb="FF000000"/>
        <rFont val="Arial"/>
        <family val="2"/>
      </rPr>
      <t>23-b000748</t>
    </r>
  </si>
  <si>
    <r>
      <t>'</t>
    </r>
    <r>
      <rPr>
        <sz val="10"/>
        <color rgb="FF000000"/>
        <rFont val="Arial"/>
        <family val="2"/>
      </rPr>
      <t>23-b725</t>
    </r>
  </si>
  <si>
    <r>
      <t>'</t>
    </r>
    <r>
      <rPr>
        <sz val="10"/>
        <color rgb="FF000000"/>
        <rFont val="Arial"/>
        <family val="2"/>
      </rPr>
      <t>23-b430</t>
    </r>
  </si>
  <si>
    <r>
      <t>'</t>
    </r>
    <r>
      <rPr>
        <sz val="10"/>
        <color rgb="FF000000"/>
        <rFont val="Arial"/>
        <family val="2"/>
      </rPr>
      <t>23-b0000795</t>
    </r>
  </si>
  <si>
    <r>
      <t>'</t>
    </r>
    <r>
      <rPr>
        <sz val="10"/>
        <color rgb="FF000000"/>
        <rFont val="Arial"/>
        <family val="2"/>
      </rPr>
      <t>23-b0001529</t>
    </r>
  </si>
  <si>
    <r>
      <t>'</t>
    </r>
    <r>
      <rPr>
        <sz val="10"/>
        <color rgb="FF000000"/>
        <rFont val="Arial"/>
        <family val="2"/>
      </rPr>
      <t>23-b437</t>
    </r>
  </si>
  <si>
    <r>
      <t>'</t>
    </r>
    <r>
      <rPr>
        <sz val="10"/>
        <color rgb="FF000000"/>
        <rFont val="Arial"/>
        <family val="2"/>
      </rPr>
      <t>23-b0000148</t>
    </r>
  </si>
  <si>
    <r>
      <t>'</t>
    </r>
    <r>
      <rPr>
        <sz val="10"/>
        <color rgb="FF000000"/>
        <rFont val="Arial"/>
        <family val="2"/>
      </rPr>
      <t>23-b0001833</t>
    </r>
  </si>
  <si>
    <r>
      <t>'</t>
    </r>
    <r>
      <rPr>
        <sz val="10"/>
        <color rgb="FF000000"/>
        <rFont val="Arial"/>
        <family val="2"/>
      </rPr>
      <t>23-b000892</t>
    </r>
  </si>
  <si>
    <r>
      <t>'</t>
    </r>
    <r>
      <rPr>
        <sz val="10"/>
        <color rgb="FF000000"/>
        <rFont val="Arial"/>
        <family val="2"/>
      </rPr>
      <t>23-b001736</t>
    </r>
  </si>
  <si>
    <r>
      <t>'</t>
    </r>
    <r>
      <rPr>
        <sz val="10"/>
        <color rgb="FF000000"/>
        <rFont val="Arial"/>
        <family val="2"/>
      </rPr>
      <t>23-b0000793</t>
    </r>
  </si>
  <si>
    <r>
      <t>'</t>
    </r>
    <r>
      <rPr>
        <sz val="10"/>
        <color rgb="FF000000"/>
        <rFont val="Arial"/>
        <family val="2"/>
      </rPr>
      <t>23-b0001705</t>
    </r>
  </si>
  <si>
    <r>
      <t>'</t>
    </r>
    <r>
      <rPr>
        <sz val="10"/>
        <color rgb="FF000000"/>
        <rFont val="Arial"/>
        <family val="2"/>
      </rPr>
      <t>23-b001642</t>
    </r>
  </si>
  <si>
    <r>
      <t>'</t>
    </r>
    <r>
      <rPr>
        <sz val="10"/>
        <color rgb="FF000000"/>
        <rFont val="Arial"/>
        <family val="2"/>
      </rPr>
      <t>23-b1815</t>
    </r>
  </si>
  <si>
    <r>
      <t>'</t>
    </r>
    <r>
      <rPr>
        <sz val="10"/>
        <color rgb="FF000000"/>
        <rFont val="Arial"/>
        <family val="2"/>
      </rPr>
      <t>23-b0000127</t>
    </r>
  </si>
  <si>
    <r>
      <t>'</t>
    </r>
    <r>
      <rPr>
        <sz val="10"/>
        <color rgb="FF000000"/>
        <rFont val="Arial"/>
        <family val="2"/>
      </rPr>
      <t>23-b000752</t>
    </r>
  </si>
  <si>
    <r>
      <t>'</t>
    </r>
    <r>
      <rPr>
        <sz val="10"/>
        <color rgb="FF000000"/>
        <rFont val="Arial"/>
        <family val="2"/>
      </rPr>
      <t>23-b001809</t>
    </r>
  </si>
  <si>
    <r>
      <t>'</t>
    </r>
    <r>
      <rPr>
        <sz val="10"/>
        <color rgb="FF000000"/>
        <rFont val="Arial"/>
        <family val="2"/>
      </rPr>
      <t>23-b000665</t>
    </r>
  </si>
  <si>
    <r>
      <t>'</t>
    </r>
    <r>
      <rPr>
        <sz val="10"/>
        <color rgb="FF000000"/>
        <rFont val="Arial"/>
        <family val="2"/>
      </rPr>
      <t>23-b001645</t>
    </r>
  </si>
  <si>
    <r>
      <t>'</t>
    </r>
    <r>
      <rPr>
        <sz val="10"/>
        <color rgb="FF000000"/>
        <rFont val="Arial"/>
        <family val="2"/>
      </rPr>
      <t>23-b000889</t>
    </r>
  </si>
  <si>
    <r>
      <t>'</t>
    </r>
    <r>
      <rPr>
        <sz val="10"/>
        <color rgb="FF000000"/>
        <rFont val="Arial"/>
        <family val="2"/>
      </rPr>
      <t>23-b0000617</t>
    </r>
  </si>
  <si>
    <r>
      <t>'</t>
    </r>
    <r>
      <rPr>
        <sz val="10"/>
        <color rgb="FF000000"/>
        <rFont val="Arial"/>
        <family val="2"/>
      </rPr>
      <t>23-b0000789</t>
    </r>
  </si>
  <si>
    <r>
      <t>'</t>
    </r>
    <r>
      <rPr>
        <sz val="10"/>
        <color rgb="FF000000"/>
        <rFont val="Arial"/>
        <family val="2"/>
      </rPr>
      <t>23-b000512</t>
    </r>
  </si>
  <si>
    <r>
      <t>'</t>
    </r>
    <r>
      <rPr>
        <sz val="10"/>
        <color rgb="FF000000"/>
        <rFont val="Arial"/>
        <family val="2"/>
      </rPr>
      <t>23-b000597</t>
    </r>
  </si>
  <si>
    <r>
      <t>'</t>
    </r>
    <r>
      <rPr>
        <sz val="10"/>
        <color rgb="FF000000"/>
        <rFont val="Arial"/>
        <family val="2"/>
      </rPr>
      <t>23-b000672</t>
    </r>
  </si>
  <si>
    <r>
      <t>'</t>
    </r>
    <r>
      <rPr>
        <sz val="10"/>
        <color rgb="FF000000"/>
        <rFont val="Arial"/>
        <family val="2"/>
      </rPr>
      <t>23-b000603</t>
    </r>
  </si>
  <si>
    <r>
      <t>'</t>
    </r>
    <r>
      <rPr>
        <sz val="10"/>
        <color rgb="FF000000"/>
        <rFont val="Arial"/>
        <family val="2"/>
      </rPr>
      <t>23-b000653</t>
    </r>
  </si>
  <si>
    <r>
      <t>'</t>
    </r>
    <r>
      <rPr>
        <sz val="10"/>
        <color rgb="FF000000"/>
        <rFont val="Arial"/>
        <family val="2"/>
      </rPr>
      <t>23-b000532</t>
    </r>
  </si>
  <si>
    <r>
      <t>'</t>
    </r>
    <r>
      <rPr>
        <sz val="10"/>
        <color rgb="FF000000"/>
        <rFont val="Arial"/>
        <family val="2"/>
      </rPr>
      <t>23-b000887</t>
    </r>
  </si>
  <si>
    <r>
      <t>'</t>
    </r>
    <r>
      <rPr>
        <sz val="10"/>
        <color rgb="FF000000"/>
        <rFont val="Arial"/>
        <family val="2"/>
      </rPr>
      <t>23-b000483</t>
    </r>
  </si>
  <si>
    <r>
      <t>'</t>
    </r>
    <r>
      <rPr>
        <sz val="10"/>
        <color rgb="FF000000"/>
        <rFont val="Arial"/>
        <family val="2"/>
      </rPr>
      <t>23-b000514</t>
    </r>
  </si>
  <si>
    <r>
      <t>'</t>
    </r>
    <r>
      <rPr>
        <sz val="10"/>
        <color rgb="FF000000"/>
        <rFont val="Arial"/>
        <family val="2"/>
      </rPr>
      <t>23-b000528</t>
    </r>
  </si>
  <si>
    <r>
      <t>'</t>
    </r>
    <r>
      <rPr>
        <sz val="10"/>
        <color rgb="FF000000"/>
        <rFont val="Arial"/>
        <family val="2"/>
      </rPr>
      <t>23-b0000439</t>
    </r>
  </si>
  <si>
    <r>
      <t>'</t>
    </r>
    <r>
      <rPr>
        <sz val="10"/>
        <color rgb="FF000000"/>
        <rFont val="Arial"/>
        <family val="2"/>
      </rPr>
      <t>23-b0000611</t>
    </r>
  </si>
  <si>
    <r>
      <t>'</t>
    </r>
    <r>
      <rPr>
        <sz val="10"/>
        <color rgb="FF000000"/>
        <rFont val="Arial"/>
        <family val="2"/>
      </rPr>
      <t>23-b0000619</t>
    </r>
  </si>
  <si>
    <r>
      <t>'</t>
    </r>
    <r>
      <rPr>
        <sz val="10"/>
        <color rgb="FF000000"/>
        <rFont val="Arial"/>
        <family val="2"/>
      </rPr>
      <t>23-b0000780</t>
    </r>
  </si>
  <si>
    <r>
      <t>'</t>
    </r>
    <r>
      <rPr>
        <sz val="10"/>
        <color rgb="FF000000"/>
        <rFont val="Arial"/>
        <family val="2"/>
      </rPr>
      <t>23-b420</t>
    </r>
  </si>
  <si>
    <r>
      <t>'</t>
    </r>
    <r>
      <rPr>
        <sz val="10"/>
        <color rgb="FF000000"/>
        <rFont val="Arial"/>
        <family val="2"/>
      </rPr>
      <t>23-b634</t>
    </r>
  </si>
  <si>
    <r>
      <t>'</t>
    </r>
    <r>
      <rPr>
        <sz val="10"/>
        <color rgb="FF000000"/>
        <rFont val="Arial"/>
        <family val="2"/>
      </rPr>
      <t>23-b0000481</t>
    </r>
  </si>
  <si>
    <r>
      <t>'</t>
    </r>
    <r>
      <rPr>
        <sz val="10"/>
        <color rgb="FF000000"/>
        <rFont val="Arial"/>
        <family val="2"/>
      </rPr>
      <t>23-b000657</t>
    </r>
  </si>
  <si>
    <r>
      <t>'</t>
    </r>
    <r>
      <rPr>
        <sz val="10"/>
        <color rgb="FF000000"/>
        <rFont val="Arial"/>
        <family val="2"/>
      </rPr>
      <t>23-b0000622</t>
    </r>
  </si>
  <si>
    <r>
      <t>'</t>
    </r>
    <r>
      <rPr>
        <sz val="10"/>
        <color rgb="FF000000"/>
        <rFont val="Arial"/>
        <family val="2"/>
      </rPr>
      <t>23-b0000790</t>
    </r>
  </si>
  <si>
    <r>
      <t>'</t>
    </r>
    <r>
      <rPr>
        <sz val="10"/>
        <color rgb="FF000000"/>
        <rFont val="Arial"/>
        <family val="2"/>
      </rPr>
      <t>23-b000563</t>
    </r>
  </si>
  <si>
    <r>
      <t>'</t>
    </r>
    <r>
      <rPr>
        <sz val="10"/>
        <color rgb="FF000000"/>
        <rFont val="Arial"/>
        <family val="2"/>
      </rPr>
      <t>23-b000565</t>
    </r>
  </si>
  <si>
    <r>
      <t>'</t>
    </r>
    <r>
      <rPr>
        <sz val="10"/>
        <color rgb="FF000000"/>
        <rFont val="Arial"/>
        <family val="2"/>
      </rPr>
      <t>23-b000675</t>
    </r>
  </si>
  <si>
    <r>
      <t>'</t>
    </r>
    <r>
      <rPr>
        <sz val="10"/>
        <color rgb="FF000000"/>
        <rFont val="Arial"/>
        <family val="2"/>
      </rPr>
      <t>23-b000920</t>
    </r>
  </si>
  <si>
    <r>
      <t>'</t>
    </r>
    <r>
      <rPr>
        <sz val="10"/>
        <color rgb="FF000000"/>
        <rFont val="Arial"/>
        <family val="2"/>
      </rPr>
      <t>23-b429</t>
    </r>
  </si>
  <si>
    <r>
      <t>'</t>
    </r>
    <r>
      <rPr>
        <sz val="10"/>
        <color rgb="FF000000"/>
        <rFont val="Arial"/>
        <family val="2"/>
      </rPr>
      <t>23-b432</t>
    </r>
  </si>
  <si>
    <r>
      <t>'</t>
    </r>
    <r>
      <rPr>
        <sz val="10"/>
        <color rgb="FF000000"/>
        <rFont val="Arial"/>
        <family val="2"/>
      </rPr>
      <t>23-b0001068</t>
    </r>
  </si>
  <si>
    <r>
      <t>'</t>
    </r>
    <r>
      <rPr>
        <sz val="10"/>
        <color rgb="FF000000"/>
        <rFont val="Arial"/>
        <family val="2"/>
      </rPr>
      <t>23-b460</t>
    </r>
  </si>
  <si>
    <r>
      <t>'</t>
    </r>
    <r>
      <rPr>
        <sz val="10"/>
        <color rgb="FF000000"/>
        <rFont val="Arial"/>
        <family val="2"/>
      </rPr>
      <t>23-b435</t>
    </r>
  </si>
  <si>
    <r>
      <t>'</t>
    </r>
    <r>
      <rPr>
        <sz val="10"/>
        <color rgb="FF000000"/>
        <rFont val="Arial"/>
        <family val="2"/>
      </rPr>
      <t>23-b0000590</t>
    </r>
  </si>
  <si>
    <r>
      <t>'</t>
    </r>
    <r>
      <rPr>
        <sz val="10"/>
        <color rgb="FF000000"/>
        <rFont val="Arial"/>
        <family val="2"/>
      </rPr>
      <t>23-b1748</t>
    </r>
  </si>
  <si>
    <r>
      <t>'</t>
    </r>
    <r>
      <rPr>
        <sz val="10"/>
        <color rgb="FF000000"/>
        <rFont val="Arial"/>
        <family val="2"/>
      </rPr>
      <t>23-b1753</t>
    </r>
  </si>
  <si>
    <r>
      <t>'</t>
    </r>
    <r>
      <rPr>
        <sz val="10"/>
        <color rgb="FF000000"/>
        <rFont val="Arial"/>
        <family val="2"/>
      </rPr>
      <t>23-b000695</t>
    </r>
  </si>
  <si>
    <r>
      <t>'</t>
    </r>
    <r>
      <rPr>
        <sz val="10"/>
        <color rgb="FF000000"/>
        <rFont val="Arial"/>
        <family val="2"/>
      </rPr>
      <t>23-b917</t>
    </r>
  </si>
  <si>
    <r>
      <t>'</t>
    </r>
    <r>
      <rPr>
        <sz val="10"/>
        <color rgb="FF000000"/>
        <rFont val="Arial"/>
        <family val="2"/>
      </rPr>
      <t>23-b0000596</t>
    </r>
  </si>
  <si>
    <r>
      <t>'</t>
    </r>
    <r>
      <rPr>
        <sz val="10"/>
        <color rgb="FF000000"/>
        <rFont val="Arial"/>
        <family val="2"/>
      </rPr>
      <t>23-b001392</t>
    </r>
  </si>
  <si>
    <r>
      <t>'</t>
    </r>
    <r>
      <rPr>
        <sz val="10"/>
        <color rgb="FF000000"/>
        <rFont val="Arial"/>
        <family val="2"/>
      </rPr>
      <t>23-b001535</t>
    </r>
  </si>
  <si>
    <r>
      <t>'</t>
    </r>
    <r>
      <rPr>
        <sz val="10"/>
        <color rgb="FF000000"/>
        <rFont val="Arial"/>
        <family val="2"/>
      </rPr>
      <t>23-b001787</t>
    </r>
  </si>
  <si>
    <r>
      <t>'</t>
    </r>
    <r>
      <rPr>
        <sz val="10"/>
        <color rgb="FF000000"/>
        <rFont val="Arial"/>
        <family val="2"/>
      </rPr>
      <t>23-b0001414</t>
    </r>
  </si>
  <si>
    <r>
      <t>'</t>
    </r>
    <r>
      <rPr>
        <sz val="10"/>
        <color rgb="FF000000"/>
        <rFont val="Arial"/>
        <family val="2"/>
      </rPr>
      <t>23-b000290</t>
    </r>
  </si>
  <si>
    <r>
      <t>'</t>
    </r>
    <r>
      <rPr>
        <sz val="10"/>
        <color rgb="FF000000"/>
        <rFont val="Arial"/>
        <family val="2"/>
      </rPr>
      <t>23-b000530</t>
    </r>
  </si>
  <si>
    <r>
      <t>'</t>
    </r>
    <r>
      <rPr>
        <sz val="10"/>
        <color rgb="FF000000"/>
        <rFont val="Arial"/>
        <family val="2"/>
      </rPr>
      <t>23-b000898</t>
    </r>
  </si>
  <si>
    <r>
      <t>'</t>
    </r>
    <r>
      <rPr>
        <sz val="10"/>
        <color rgb="FF000000"/>
        <rFont val="Arial"/>
        <family val="2"/>
      </rPr>
      <t>23-b001563</t>
    </r>
  </si>
  <si>
    <r>
      <t>'</t>
    </r>
    <r>
      <rPr>
        <sz val="10"/>
        <color rgb="FF000000"/>
        <rFont val="Arial"/>
        <family val="2"/>
      </rPr>
      <t>23-b744</t>
    </r>
  </si>
  <si>
    <r>
      <t>'</t>
    </r>
    <r>
      <rPr>
        <sz val="10"/>
        <color rgb="FF000000"/>
        <rFont val="Arial"/>
        <family val="2"/>
      </rPr>
      <t>23-b0000613</t>
    </r>
  </si>
  <si>
    <r>
      <t>'</t>
    </r>
    <r>
      <rPr>
        <sz val="10"/>
        <color rgb="FF000000"/>
        <rFont val="Arial"/>
        <family val="2"/>
      </rPr>
      <t>23-b000459</t>
    </r>
  </si>
  <si>
    <r>
      <t>'</t>
    </r>
    <r>
      <rPr>
        <sz val="10"/>
        <color rgb="FF000000"/>
        <rFont val="Arial"/>
        <family val="2"/>
      </rPr>
      <t>23-b000666</t>
    </r>
  </si>
  <si>
    <t>299-SIPI-092022-1259985</t>
  </si>
  <si>
    <r>
      <t>'</t>
    </r>
    <r>
      <rPr>
        <sz val="10"/>
        <color rgb="FF000000"/>
        <rFont val="Arial"/>
        <family val="2"/>
      </rPr>
      <t>22-b041714</t>
    </r>
  </si>
  <si>
    <t>299-SIPI-112022-1259985</t>
  </si>
  <si>
    <r>
      <t>'</t>
    </r>
    <r>
      <rPr>
        <sz val="10"/>
        <color rgb="FF000000"/>
        <rFont val="Arial"/>
        <family val="2"/>
      </rPr>
      <t>22-b051079</t>
    </r>
  </si>
  <si>
    <t>299-SIPI-112022-1260039</t>
  </si>
  <si>
    <r>
      <t>'</t>
    </r>
    <r>
      <rPr>
        <sz val="10"/>
        <color rgb="FF000000"/>
        <rFont val="Arial"/>
        <family val="2"/>
      </rPr>
      <t>22-b0050734</t>
    </r>
  </si>
  <si>
    <t>299-SIPI-112022-1260562</t>
  </si>
  <si>
    <r>
      <t>'</t>
    </r>
    <r>
      <rPr>
        <sz val="10"/>
        <color rgb="FF000000"/>
        <rFont val="Arial"/>
        <family val="2"/>
      </rPr>
      <t>22-b0051254</t>
    </r>
  </si>
  <si>
    <r>
      <t>'</t>
    </r>
    <r>
      <rPr>
        <sz val="10"/>
        <color rgb="FF000000"/>
        <rFont val="Arial"/>
        <family val="2"/>
      </rPr>
      <t>22-b0051640</t>
    </r>
  </si>
  <si>
    <r>
      <t>'</t>
    </r>
    <r>
      <rPr>
        <sz val="10"/>
        <color rgb="FF000000"/>
        <rFont val="Arial"/>
        <family val="2"/>
      </rPr>
      <t>22-b0051248</t>
    </r>
  </si>
  <si>
    <t>299-SIPI-122022-1259985</t>
  </si>
  <si>
    <r>
      <t>'</t>
    </r>
    <r>
      <rPr>
        <sz val="10"/>
        <color rgb="FF000000"/>
        <rFont val="Arial"/>
        <family val="2"/>
      </rPr>
      <t>22-b0056871</t>
    </r>
  </si>
  <si>
    <r>
      <t>'</t>
    </r>
    <r>
      <rPr>
        <sz val="10"/>
        <color rgb="FF000000"/>
        <rFont val="Arial"/>
        <family val="2"/>
      </rPr>
      <t>22-b057604</t>
    </r>
  </si>
  <si>
    <r>
      <t>'</t>
    </r>
    <r>
      <rPr>
        <sz val="10"/>
        <color rgb="FF000000"/>
        <rFont val="Arial"/>
        <family val="2"/>
      </rPr>
      <t>22-b057626</t>
    </r>
  </si>
  <si>
    <r>
      <t>'</t>
    </r>
    <r>
      <rPr>
        <sz val="10"/>
        <color rgb="FF000000"/>
        <rFont val="Arial"/>
        <family val="2"/>
      </rPr>
      <t>22-b0057040</t>
    </r>
  </si>
  <si>
    <r>
      <t>'</t>
    </r>
    <r>
      <rPr>
        <sz val="10"/>
        <color rgb="FF000000"/>
        <rFont val="Arial"/>
        <family val="2"/>
      </rPr>
      <t>22-b056877</t>
    </r>
  </si>
  <si>
    <t>299-SIPI-122022-1260339</t>
  </si>
  <si>
    <r>
      <t>'</t>
    </r>
    <r>
      <rPr>
        <sz val="10"/>
        <color rgb="FF000000"/>
        <rFont val="Arial"/>
        <family val="2"/>
      </rPr>
      <t>22-b56870</t>
    </r>
  </si>
  <si>
    <r>
      <t>'</t>
    </r>
    <r>
      <rPr>
        <sz val="10"/>
        <color rgb="FF000000"/>
        <rFont val="Arial"/>
        <family val="2"/>
      </rPr>
      <t>22-b0056560</t>
    </r>
  </si>
  <si>
    <r>
      <t>'</t>
    </r>
    <r>
      <rPr>
        <sz val="10"/>
        <color rgb="FF000000"/>
        <rFont val="Arial"/>
        <family val="2"/>
      </rPr>
      <t>22-b0055443</t>
    </r>
  </si>
  <si>
    <r>
      <t>'</t>
    </r>
    <r>
      <rPr>
        <sz val="10"/>
        <color rgb="FF000000"/>
        <rFont val="Arial"/>
        <family val="2"/>
      </rPr>
      <t>22-b056256</t>
    </r>
  </si>
  <si>
    <r>
      <t>'</t>
    </r>
    <r>
      <rPr>
        <sz val="10"/>
        <color rgb="FF000000"/>
        <rFont val="Arial"/>
        <family val="2"/>
      </rPr>
      <t>22-b0056121</t>
    </r>
  </si>
  <si>
    <r>
      <t>'</t>
    </r>
    <r>
      <rPr>
        <sz val="10"/>
        <color rgb="FF000000"/>
        <rFont val="Arial"/>
        <family val="2"/>
      </rPr>
      <t>22-b56636</t>
    </r>
  </si>
  <si>
    <t>299-SIPI-122022-1260562</t>
  </si>
  <si>
    <r>
      <t>'</t>
    </r>
    <r>
      <rPr>
        <sz val="10"/>
        <color rgb="FF000000"/>
        <rFont val="Arial"/>
        <family val="2"/>
      </rPr>
      <t>22-B55378</t>
    </r>
  </si>
  <si>
    <r>
      <t>'</t>
    </r>
    <r>
      <rPr>
        <sz val="10"/>
        <color rgb="FF000000"/>
        <rFont val="Arial"/>
        <family val="2"/>
      </rPr>
      <t>22-b056254</t>
    </r>
  </si>
  <si>
    <r>
      <t>'</t>
    </r>
    <r>
      <rPr>
        <sz val="10"/>
        <color rgb="FF000000"/>
        <rFont val="Arial"/>
        <family val="2"/>
      </rPr>
      <t>22-b0055264</t>
    </r>
  </si>
  <si>
    <r>
      <t>'</t>
    </r>
    <r>
      <rPr>
        <sz val="10"/>
        <color rgb="FF000000"/>
        <rFont val="Arial"/>
        <family val="2"/>
      </rPr>
      <t>22-b056255</t>
    </r>
  </si>
  <si>
    <r>
      <t>'</t>
    </r>
    <r>
      <rPr>
        <sz val="10"/>
        <color rgb="FF000000"/>
        <rFont val="Arial"/>
        <family val="2"/>
      </rPr>
      <t>22-b0057657</t>
    </r>
  </si>
  <si>
    <t>299-SIPI-122022-1261524</t>
  </si>
  <si>
    <r>
      <t>'</t>
    </r>
    <r>
      <rPr>
        <sz val="10"/>
        <color rgb="FF000000"/>
        <rFont val="Arial"/>
        <family val="2"/>
      </rPr>
      <t>22-b0056535</t>
    </r>
  </si>
  <si>
    <r>
      <t>'</t>
    </r>
    <r>
      <rPr>
        <sz val="10"/>
        <color rgb="FF000000"/>
        <rFont val="Arial"/>
        <family val="2"/>
      </rPr>
      <t>22-b056055</t>
    </r>
  </si>
  <si>
    <r>
      <t>'</t>
    </r>
    <r>
      <rPr>
        <sz val="10"/>
        <color rgb="FF000000"/>
        <rFont val="Arial"/>
        <family val="2"/>
      </rPr>
      <t>22-B57565</t>
    </r>
  </si>
  <si>
    <r>
      <t>'</t>
    </r>
    <r>
      <rPr>
        <sz val="10"/>
        <color rgb="FF000000"/>
        <rFont val="Arial"/>
        <family val="2"/>
      </rPr>
      <t>22-B55372</t>
    </r>
  </si>
  <si>
    <r>
      <t>'</t>
    </r>
    <r>
      <rPr>
        <sz val="10"/>
        <color rgb="FF000000"/>
        <rFont val="Arial"/>
        <family val="2"/>
      </rPr>
      <t>22-B57110</t>
    </r>
  </si>
  <si>
    <r>
      <t>'</t>
    </r>
    <r>
      <rPr>
        <sz val="10"/>
        <color rgb="FF000000"/>
        <rFont val="Arial"/>
        <family val="2"/>
      </rPr>
      <t>22-B57659</t>
    </r>
  </si>
  <si>
    <r>
      <t>'</t>
    </r>
    <r>
      <rPr>
        <sz val="10"/>
        <color rgb="FF000000"/>
        <rFont val="Arial"/>
        <family val="2"/>
      </rPr>
      <t>22-b056574</t>
    </r>
  </si>
  <si>
    <r>
      <t>'</t>
    </r>
    <r>
      <rPr>
        <sz val="10"/>
        <color rgb="FF000000"/>
        <rFont val="Arial"/>
        <family val="2"/>
      </rPr>
      <t>22-B57027</t>
    </r>
  </si>
  <si>
    <r>
      <t>'</t>
    </r>
    <r>
      <rPr>
        <sz val="10"/>
        <color rgb="FF000000"/>
        <rFont val="Arial"/>
        <family val="2"/>
      </rPr>
      <t>22-B56205</t>
    </r>
  </si>
  <si>
    <r>
      <t>'</t>
    </r>
    <r>
      <rPr>
        <sz val="10"/>
        <color rgb="FF000000"/>
        <rFont val="Arial"/>
        <family val="2"/>
      </rPr>
      <t>22-b0056516</t>
    </r>
  </si>
  <si>
    <r>
      <t>'</t>
    </r>
    <r>
      <rPr>
        <sz val="10"/>
        <color rgb="FF000000"/>
        <rFont val="Arial"/>
        <family val="2"/>
      </rPr>
      <t>22-b056054</t>
    </r>
  </si>
  <si>
    <r>
      <t>'</t>
    </r>
    <r>
      <rPr>
        <sz val="10"/>
        <color rgb="FF000000"/>
        <rFont val="Arial"/>
        <family val="2"/>
      </rPr>
      <t>22-B55242</t>
    </r>
  </si>
  <si>
    <r>
      <t>'</t>
    </r>
    <r>
      <rPr>
        <sz val="10"/>
        <color rgb="FF000000"/>
        <rFont val="Arial"/>
        <family val="2"/>
      </rPr>
      <t>22-B55179</t>
    </r>
  </si>
  <si>
    <t>299-SIPI-122022-1261588</t>
  </si>
  <si>
    <r>
      <t>'</t>
    </r>
    <r>
      <rPr>
        <sz val="10"/>
        <color rgb="FF000000"/>
        <rFont val="Arial"/>
        <family val="2"/>
      </rPr>
      <t>22-b057631</t>
    </r>
  </si>
  <si>
    <t>299-SIPI-122022-1261978</t>
  </si>
  <si>
    <r>
      <t>'</t>
    </r>
    <r>
      <rPr>
        <sz val="10"/>
        <color rgb="FF000000"/>
        <rFont val="Arial"/>
        <family val="2"/>
      </rPr>
      <t>22-b0057029</t>
    </r>
  </si>
  <si>
    <t>299-SIPI-122022-1262317</t>
  </si>
  <si>
    <r>
      <t>'</t>
    </r>
    <r>
      <rPr>
        <sz val="10"/>
        <color rgb="FF000000"/>
        <rFont val="Arial"/>
        <family val="2"/>
      </rPr>
      <t>22-b056145</t>
    </r>
  </si>
  <si>
    <r>
      <t>'</t>
    </r>
    <r>
      <rPr>
        <sz val="10"/>
        <color rgb="FF000000"/>
        <rFont val="Arial"/>
        <family val="2"/>
      </rPr>
      <t>22-b056142</t>
    </r>
  </si>
  <si>
    <t>299-SIPI-122022-1262547</t>
  </si>
  <si>
    <r>
      <t>'</t>
    </r>
    <r>
      <rPr>
        <sz val="10"/>
        <color rgb="FF000000"/>
        <rFont val="Arial"/>
        <family val="2"/>
      </rPr>
      <t>22-b0057039</t>
    </r>
  </si>
  <si>
    <t>299-SIPI-R-012023-1261524</t>
  </si>
  <si>
    <r>
      <t>'</t>
    </r>
    <r>
      <rPr>
        <sz val="10"/>
        <color rgb="FF000000"/>
        <rFont val="Arial"/>
        <family val="2"/>
      </rPr>
      <t>371</t>
    </r>
  </si>
  <si>
    <t>K23TVA-371-RTV1637761|HHCL - RTV1637761</t>
  </si>
  <si>
    <r>
      <t>'</t>
    </r>
    <r>
      <rPr>
        <sz val="10"/>
        <color rgb="FF000000"/>
        <rFont val="Arial"/>
        <family val="2"/>
      </rPr>
      <t>1401</t>
    </r>
  </si>
  <si>
    <t>K23TVA-1401-RTV1639822|HHCL - RTV1639822</t>
  </si>
  <si>
    <r>
      <t>'</t>
    </r>
    <r>
      <rPr>
        <sz val="10"/>
        <color rgb="FF000000"/>
        <rFont val="Arial"/>
        <family val="2"/>
      </rPr>
      <t>108</t>
    </r>
  </si>
  <si>
    <t>K23TVA-108-RTV1636610|HHCL</t>
  </si>
  <si>
    <r>
      <t>'</t>
    </r>
    <r>
      <rPr>
        <sz val="10"/>
        <color rgb="FF000000"/>
        <rFont val="Arial"/>
        <family val="2"/>
      </rPr>
      <t>321</t>
    </r>
  </si>
  <si>
    <t>K23TVA-321-RTV1637738|HHCL - RTV1637738</t>
  </si>
  <si>
    <r>
      <t>'</t>
    </r>
    <r>
      <rPr>
        <sz val="10"/>
        <color rgb="FF000000"/>
        <rFont val="Arial"/>
        <family val="2"/>
      </rPr>
      <t>204</t>
    </r>
  </si>
  <si>
    <t>K23TVA-204-RTV1636946|HHCL</t>
  </si>
  <si>
    <r>
      <t>'</t>
    </r>
    <r>
      <rPr>
        <sz val="10"/>
        <color rgb="FF000000"/>
        <rFont val="Arial"/>
        <family val="2"/>
      </rPr>
      <t>639</t>
    </r>
  </si>
  <si>
    <t>K23TVA-639-RTV1638253|HHCL - RTV1638253</t>
  </si>
  <si>
    <r>
      <t>'</t>
    </r>
    <r>
      <rPr>
        <sz val="10"/>
        <color rgb="FF000000"/>
        <rFont val="Arial"/>
        <family val="2"/>
      </rPr>
      <t>728</t>
    </r>
  </si>
  <si>
    <t>K23TVA-728-RTV1638581|HHCL - RTV1638581</t>
  </si>
  <si>
    <r>
      <t>'</t>
    </r>
    <r>
      <rPr>
        <sz val="10"/>
        <color rgb="FF000000"/>
        <rFont val="Arial"/>
        <family val="2"/>
      </rPr>
      <t>121</t>
    </r>
  </si>
  <si>
    <t>K23TVA-121-RTV1636629|HHCL</t>
  </si>
  <si>
    <r>
      <t>'</t>
    </r>
    <r>
      <rPr>
        <sz val="10"/>
        <color rgb="FF000000"/>
        <rFont val="Arial"/>
        <family val="2"/>
      </rPr>
      <t>333</t>
    </r>
  </si>
  <si>
    <t>K23TVA-333-RTV1637640|HHCL</t>
  </si>
  <si>
    <r>
      <t>'</t>
    </r>
    <r>
      <rPr>
        <sz val="10"/>
        <color rgb="FF000000"/>
        <rFont val="Arial"/>
        <family val="2"/>
      </rPr>
      <t>975</t>
    </r>
  </si>
  <si>
    <t>K23TVA-975-RTV1639053|HHCL - RTV1639053</t>
  </si>
  <si>
    <r>
      <t>'</t>
    </r>
    <r>
      <rPr>
        <sz val="10"/>
        <color rgb="FF000000"/>
        <rFont val="Arial"/>
        <family val="2"/>
      </rPr>
      <t>1043</t>
    </r>
  </si>
  <si>
    <t>K23TVA-1043-RTV1639218|HHCL - RTV1639218</t>
  </si>
  <si>
    <r>
      <t>'</t>
    </r>
    <r>
      <rPr>
        <sz val="10"/>
        <color rgb="FF000000"/>
        <rFont val="Arial"/>
        <family val="2"/>
      </rPr>
      <t>160</t>
    </r>
  </si>
  <si>
    <t>K23TVA-160-RTV1636734|HHCL</t>
  </si>
  <si>
    <r>
      <t>'</t>
    </r>
    <r>
      <rPr>
        <sz val="10"/>
        <color rgb="FF000000"/>
        <rFont val="Arial"/>
        <family val="2"/>
      </rPr>
      <t>149</t>
    </r>
  </si>
  <si>
    <t>K23TVA-149-RTV1636709|HHCL</t>
  </si>
  <si>
    <r>
      <t>'</t>
    </r>
    <r>
      <rPr>
        <sz val="10"/>
        <color rgb="FF000000"/>
        <rFont val="Arial"/>
        <family val="2"/>
      </rPr>
      <t>496</t>
    </r>
  </si>
  <si>
    <t>K23TVA-496-RTV1638101|HHCL - RTV1638101</t>
  </si>
  <si>
    <r>
      <t>'</t>
    </r>
    <r>
      <rPr>
        <sz val="10"/>
        <color rgb="FF000000"/>
        <rFont val="Arial"/>
        <family val="2"/>
      </rPr>
      <t>674</t>
    </r>
  </si>
  <si>
    <t>K23TVA-674-RTV1638331|HHCL - RTV1638331</t>
  </si>
  <si>
    <r>
      <t>'</t>
    </r>
    <r>
      <rPr>
        <sz val="10"/>
        <color rgb="FF000000"/>
        <rFont val="Arial"/>
        <family val="2"/>
      </rPr>
      <t>1487</t>
    </r>
  </si>
  <si>
    <t>K23TVA-1487-RTV1640334|HHCL - RTV1640334</t>
  </si>
  <si>
    <r>
      <t>'</t>
    </r>
    <r>
      <rPr>
        <sz val="10"/>
        <color rgb="FF000000"/>
        <rFont val="Arial"/>
        <family val="2"/>
      </rPr>
      <t>836</t>
    </r>
  </si>
  <si>
    <t>K23TVA-836-RTV1638838|HHCL - RTV1638838</t>
  </si>
  <si>
    <r>
      <t>'</t>
    </r>
    <r>
      <rPr>
        <sz val="10"/>
        <color rgb="FF000000"/>
        <rFont val="Arial"/>
        <family val="2"/>
      </rPr>
      <t>600</t>
    </r>
  </si>
  <si>
    <t>K23TVA-600-RTV1638174|HHCL - RTV1638174</t>
  </si>
  <si>
    <r>
      <t>'</t>
    </r>
    <r>
      <rPr>
        <sz val="10"/>
        <color rgb="FF000000"/>
        <rFont val="Arial"/>
        <family val="2"/>
      </rPr>
      <t>644</t>
    </r>
  </si>
  <si>
    <t>K23TVA-644-RTV1638258|HHCL - RTV1638258</t>
  </si>
  <si>
    <r>
      <t>'</t>
    </r>
    <r>
      <rPr>
        <sz val="10"/>
        <color rgb="FF000000"/>
        <rFont val="Arial"/>
        <family val="2"/>
      </rPr>
      <t>1333</t>
    </r>
  </si>
  <si>
    <t>K23TVA-1333-RTV1640306|HHCL - RTV1640306</t>
  </si>
  <si>
    <r>
      <t>'</t>
    </r>
    <r>
      <rPr>
        <sz val="10"/>
        <color rgb="FF000000"/>
        <rFont val="Arial"/>
        <family val="2"/>
      </rPr>
      <t>1742</t>
    </r>
  </si>
  <si>
    <t>K23TVA-1742-RTV1641195|HHCL - RTV1641195</t>
  </si>
  <si>
    <t>304-SIPI-012023-10062722</t>
  </si>
  <si>
    <r>
      <t>'</t>
    </r>
    <r>
      <rPr>
        <sz val="10"/>
        <color rgb="FF000000"/>
        <rFont val="Arial"/>
        <family val="2"/>
      </rPr>
      <t>A0000828</t>
    </r>
  </si>
  <si>
    <r>
      <t>'</t>
    </r>
    <r>
      <rPr>
        <sz val="10"/>
        <color rgb="FF000000"/>
        <rFont val="Arial"/>
        <family val="2"/>
      </rPr>
      <t>A0001087</t>
    </r>
  </si>
  <si>
    <r>
      <t>'</t>
    </r>
    <r>
      <rPr>
        <sz val="10"/>
        <color rgb="FF000000"/>
        <rFont val="Arial"/>
        <family val="2"/>
      </rPr>
      <t>A0001813</t>
    </r>
  </si>
  <si>
    <r>
      <t>'</t>
    </r>
    <r>
      <rPr>
        <sz val="10"/>
        <color rgb="FF000000"/>
        <rFont val="Arial"/>
        <family val="2"/>
      </rPr>
      <t>A0001733</t>
    </r>
  </si>
  <si>
    <t>305-SIPI-012023-10058851</t>
  </si>
  <si>
    <r>
      <t>'</t>
    </r>
    <r>
      <rPr>
        <sz val="10"/>
        <color rgb="FF000000"/>
        <rFont val="Arial"/>
        <family val="2"/>
      </rPr>
      <t>B0001640</t>
    </r>
  </si>
  <si>
    <t>1C23TNN|GIOTAILUOIXAO</t>
  </si>
  <si>
    <r>
      <t>'</t>
    </r>
    <r>
      <rPr>
        <sz val="10"/>
        <color rgb="FF000000"/>
        <rFont val="Arial"/>
        <family val="2"/>
      </rPr>
      <t>B0001089</t>
    </r>
  </si>
  <si>
    <r>
      <t>'</t>
    </r>
    <r>
      <rPr>
        <sz val="10"/>
        <color rgb="FF000000"/>
        <rFont val="Arial"/>
        <family val="2"/>
      </rPr>
      <t>B0001759</t>
    </r>
  </si>
  <si>
    <t>1C23TNN|CHACOM</t>
  </si>
  <si>
    <t>306-SIPI-012023-10047885</t>
  </si>
  <si>
    <r>
      <t>'</t>
    </r>
    <r>
      <rPr>
        <sz val="10"/>
        <color rgb="FF000000"/>
        <rFont val="Arial"/>
        <family val="2"/>
      </rPr>
      <t>C0001562</t>
    </r>
  </si>
  <si>
    <r>
      <t>'</t>
    </r>
    <r>
      <rPr>
        <sz val="10"/>
        <color rgb="FF000000"/>
        <rFont val="Arial"/>
        <family val="2"/>
      </rPr>
      <t>C0001719</t>
    </r>
  </si>
  <si>
    <r>
      <t>'</t>
    </r>
    <r>
      <rPr>
        <sz val="10"/>
        <color rgb="FF000000"/>
        <rFont val="Arial"/>
        <family val="2"/>
      </rPr>
      <t>C0000770</t>
    </r>
  </si>
  <si>
    <t>399-SIPI-012023-10008353</t>
  </si>
  <si>
    <r>
      <t>'</t>
    </r>
    <r>
      <rPr>
        <sz val="10"/>
        <color rgb="FF000000"/>
        <rFont val="Arial"/>
        <family val="2"/>
      </rPr>
      <t>A0001652</t>
    </r>
  </si>
  <si>
    <t>400-SIPI-012023-1085685</t>
  </si>
  <si>
    <r>
      <t>'</t>
    </r>
    <r>
      <rPr>
        <sz val="10"/>
        <color rgb="FF000000"/>
        <rFont val="Arial"/>
        <family val="2"/>
      </rPr>
      <t>M0001024</t>
    </r>
  </si>
  <si>
    <r>
      <t>'</t>
    </r>
    <r>
      <rPr>
        <sz val="10"/>
        <color rgb="FF000000"/>
        <rFont val="Arial"/>
        <family val="2"/>
      </rPr>
      <t>M0000160</t>
    </r>
  </si>
  <si>
    <r>
      <t>'</t>
    </r>
    <r>
      <rPr>
        <sz val="10"/>
        <color rgb="FF000000"/>
        <rFont val="Arial"/>
        <family val="2"/>
      </rPr>
      <t>M0001512</t>
    </r>
  </si>
  <si>
    <t>401-SIPI-012023-1079919</t>
  </si>
  <si>
    <r>
      <t>'</t>
    </r>
    <r>
      <rPr>
        <sz val="10"/>
        <color rgb="FF000000"/>
        <rFont val="Arial"/>
        <family val="2"/>
      </rPr>
      <t>A1023</t>
    </r>
  </si>
  <si>
    <t>1C23TNN|CHANGIOHEOMUOIG</t>
  </si>
  <si>
    <r>
      <t>'</t>
    </r>
    <r>
      <rPr>
        <sz val="10"/>
        <color rgb="FF000000"/>
        <rFont val="Arial"/>
        <family val="2"/>
      </rPr>
      <t>A1696</t>
    </r>
  </si>
  <si>
    <r>
      <t>'</t>
    </r>
    <r>
      <rPr>
        <sz val="10"/>
        <color rgb="FF000000"/>
        <rFont val="Arial"/>
        <family val="2"/>
      </rPr>
      <t>A169</t>
    </r>
  </si>
  <si>
    <t>404-SIPI-012023-1087909</t>
  </si>
  <si>
    <r>
      <t>'</t>
    </r>
    <r>
      <rPr>
        <sz val="10"/>
        <color rgb="FF000000"/>
        <rFont val="Arial"/>
        <family val="2"/>
      </rPr>
      <t>A00000061</t>
    </r>
  </si>
  <si>
    <r>
      <t>'</t>
    </r>
    <r>
      <rPr>
        <sz val="10"/>
        <color rgb="FF000000"/>
        <rFont val="Arial"/>
        <family val="2"/>
      </rPr>
      <t>A0001071</t>
    </r>
  </si>
  <si>
    <t>406-SIPI-012023-1147129</t>
  </si>
  <si>
    <r>
      <t>'</t>
    </r>
    <r>
      <rPr>
        <sz val="10"/>
        <color rgb="FF000000"/>
        <rFont val="Arial"/>
        <family val="2"/>
      </rPr>
      <t>A0000116</t>
    </r>
  </si>
  <si>
    <r>
      <t>'</t>
    </r>
    <r>
      <rPr>
        <sz val="10"/>
        <color rgb="FF000000"/>
        <rFont val="Arial"/>
        <family val="2"/>
      </rPr>
      <t>A0000975</t>
    </r>
  </si>
  <si>
    <r>
      <t>'</t>
    </r>
    <r>
      <rPr>
        <sz val="10"/>
        <color rgb="FF000000"/>
        <rFont val="Arial"/>
        <family val="2"/>
      </rPr>
      <t>A0001734</t>
    </r>
  </si>
  <si>
    <r>
      <t>'</t>
    </r>
    <r>
      <rPr>
        <sz val="10"/>
        <color rgb="FF000000"/>
        <rFont val="Arial"/>
        <family val="2"/>
      </rPr>
      <t>A0000608</t>
    </r>
  </si>
  <si>
    <r>
      <t>'</t>
    </r>
    <r>
      <rPr>
        <sz val="10"/>
        <color rgb="FF000000"/>
        <rFont val="Arial"/>
        <family val="2"/>
      </rPr>
      <t>A0001565</t>
    </r>
  </si>
  <si>
    <r>
      <t>'</t>
    </r>
    <r>
      <rPr>
        <sz val="10"/>
        <color rgb="FF000000"/>
        <rFont val="Arial"/>
        <family val="2"/>
      </rPr>
      <t>A0001633</t>
    </r>
  </si>
  <si>
    <r>
      <t>'</t>
    </r>
    <r>
      <rPr>
        <sz val="10"/>
        <color rgb="FF000000"/>
        <rFont val="Arial"/>
        <family val="2"/>
      </rPr>
      <t>A0001647</t>
    </r>
  </si>
  <si>
    <t>409-SIPI-012023-1129757</t>
  </si>
  <si>
    <r>
      <t>'</t>
    </r>
    <r>
      <rPr>
        <sz val="10"/>
        <color rgb="FF000000"/>
        <rFont val="Arial"/>
        <family val="2"/>
      </rPr>
      <t>V0000913</t>
    </r>
  </si>
  <si>
    <r>
      <t>'</t>
    </r>
    <r>
      <rPr>
        <sz val="10"/>
        <color rgb="FF000000"/>
        <rFont val="Arial"/>
        <family val="2"/>
      </rPr>
      <t>C0001808</t>
    </r>
  </si>
  <si>
    <r>
      <t>'</t>
    </r>
    <r>
      <rPr>
        <sz val="10"/>
        <color rgb="FF000000"/>
        <rFont val="Arial"/>
        <family val="2"/>
      </rPr>
      <t>V0001567</t>
    </r>
  </si>
  <si>
    <r>
      <t>'</t>
    </r>
    <r>
      <rPr>
        <sz val="10"/>
        <color rgb="FF000000"/>
        <rFont val="Arial"/>
        <family val="2"/>
      </rPr>
      <t>V0001000</t>
    </r>
  </si>
  <si>
    <t>411-SIPI-012023-1120480</t>
  </si>
  <si>
    <r>
      <t>'</t>
    </r>
    <r>
      <rPr>
        <sz val="10"/>
        <color rgb="FF000000"/>
        <rFont val="Arial"/>
        <family val="2"/>
      </rPr>
      <t>A0001738</t>
    </r>
  </si>
  <si>
    <r>
      <t>'</t>
    </r>
    <r>
      <rPr>
        <sz val="10"/>
        <color rgb="FF000000"/>
        <rFont val="Arial"/>
        <family val="2"/>
      </rPr>
      <t>A0001796</t>
    </r>
  </si>
  <si>
    <r>
      <t>'</t>
    </r>
    <r>
      <rPr>
        <sz val="10"/>
        <color rgb="FF000000"/>
        <rFont val="Arial"/>
        <family val="2"/>
      </rPr>
      <t>A0000424</t>
    </r>
  </si>
  <si>
    <t>412-SIPI-012023-1113885</t>
  </si>
  <si>
    <r>
      <t>'</t>
    </r>
    <r>
      <rPr>
        <sz val="10"/>
        <color rgb="FF000000"/>
        <rFont val="Arial"/>
        <family val="2"/>
      </rPr>
      <t>A0001722</t>
    </r>
  </si>
  <si>
    <r>
      <t>'</t>
    </r>
    <r>
      <rPr>
        <sz val="10"/>
        <color rgb="FF000000"/>
        <rFont val="Arial"/>
        <family val="2"/>
      </rPr>
      <t>A0000281</t>
    </r>
  </si>
  <si>
    <r>
      <t>'</t>
    </r>
    <r>
      <rPr>
        <sz val="10"/>
        <color rgb="FF000000"/>
        <rFont val="Arial"/>
        <family val="2"/>
      </rPr>
      <t>A0001045</t>
    </r>
  </si>
  <si>
    <t>413-SIPI-012023-1112472</t>
  </si>
  <si>
    <r>
      <t>'</t>
    </r>
    <r>
      <rPr>
        <sz val="10"/>
        <color rgb="FF000000"/>
        <rFont val="Arial"/>
        <family val="2"/>
      </rPr>
      <t>A0001730</t>
    </r>
  </si>
  <si>
    <r>
      <t>'</t>
    </r>
    <r>
      <rPr>
        <sz val="10"/>
        <color rgb="FF000000"/>
        <rFont val="Arial"/>
        <family val="2"/>
      </rPr>
      <t>A0001732</t>
    </r>
  </si>
  <si>
    <r>
      <t>'</t>
    </r>
    <r>
      <rPr>
        <sz val="10"/>
        <color rgb="FF000000"/>
        <rFont val="Arial"/>
        <family val="2"/>
      </rPr>
      <t>A0000980</t>
    </r>
  </si>
  <si>
    <r>
      <t>'</t>
    </r>
    <r>
      <rPr>
        <sz val="10"/>
        <color rgb="FF000000"/>
        <rFont val="Arial"/>
        <family val="2"/>
      </rPr>
      <t>A0000826</t>
    </r>
  </si>
  <si>
    <r>
      <t>'</t>
    </r>
    <r>
      <rPr>
        <sz val="10"/>
        <color rgb="FF000000"/>
        <rFont val="Arial"/>
        <family val="2"/>
      </rPr>
      <t>A0001523</t>
    </r>
  </si>
  <si>
    <t>414-SIPI-012023-1120233</t>
  </si>
  <si>
    <r>
      <t>'</t>
    </r>
    <r>
      <rPr>
        <sz val="10"/>
        <color rgb="FF000000"/>
        <rFont val="Arial"/>
        <family val="2"/>
      </rPr>
      <t>N0000875</t>
    </r>
  </si>
  <si>
    <r>
      <t>'</t>
    </r>
    <r>
      <rPr>
        <sz val="10"/>
        <color rgb="FF000000"/>
        <rFont val="Arial"/>
        <family val="2"/>
      </rPr>
      <t>N0001499</t>
    </r>
  </si>
  <si>
    <r>
      <t>'</t>
    </r>
    <r>
      <rPr>
        <sz val="10"/>
        <color rgb="FF000000"/>
        <rFont val="Arial"/>
        <family val="2"/>
      </rPr>
      <t>N1714</t>
    </r>
  </si>
  <si>
    <r>
      <t>'</t>
    </r>
    <r>
      <rPr>
        <sz val="10"/>
        <color rgb="FF000000"/>
        <rFont val="Arial"/>
        <family val="2"/>
      </rPr>
      <t>N0001667</t>
    </r>
  </si>
  <si>
    <t>415-SIPI-012023-1135253</t>
  </si>
  <si>
    <r>
      <t>'</t>
    </r>
    <r>
      <rPr>
        <sz val="10"/>
        <color rgb="FF000000"/>
        <rFont val="Arial"/>
        <family val="2"/>
      </rPr>
      <t>X0001786</t>
    </r>
  </si>
  <si>
    <r>
      <t>'</t>
    </r>
    <r>
      <rPr>
        <sz val="10"/>
        <color rgb="FF000000"/>
        <rFont val="Arial"/>
        <family val="2"/>
      </rPr>
      <t>X0000909</t>
    </r>
  </si>
  <si>
    <r>
      <t>'</t>
    </r>
    <r>
      <rPr>
        <sz val="10"/>
        <color rgb="FF000000"/>
        <rFont val="Arial"/>
        <family val="2"/>
      </rPr>
      <t>X0001489</t>
    </r>
  </si>
  <si>
    <r>
      <t>'</t>
    </r>
    <r>
      <rPr>
        <sz val="10"/>
        <color rgb="FF000000"/>
        <rFont val="Arial"/>
        <family val="2"/>
      </rPr>
      <t>X0000650</t>
    </r>
  </si>
  <si>
    <r>
      <t>'</t>
    </r>
    <r>
      <rPr>
        <sz val="10"/>
        <color rgb="FF000000"/>
        <rFont val="Arial"/>
        <family val="2"/>
      </rPr>
      <t>X0000249</t>
    </r>
  </si>
  <si>
    <r>
      <t>'</t>
    </r>
    <r>
      <rPr>
        <sz val="10"/>
        <color rgb="FF000000"/>
        <rFont val="Arial"/>
        <family val="2"/>
      </rPr>
      <t>X0001752</t>
    </r>
  </si>
  <si>
    <t>418-SIPI-012023-1108714</t>
  </si>
  <si>
    <r>
      <t>'</t>
    </r>
    <r>
      <rPr>
        <sz val="10"/>
        <color rgb="FF000000"/>
        <rFont val="Arial"/>
        <family val="2"/>
      </rPr>
      <t>773</t>
    </r>
  </si>
  <si>
    <r>
      <t>'</t>
    </r>
    <r>
      <rPr>
        <sz val="10"/>
        <color rgb="FF000000"/>
        <rFont val="Arial"/>
        <family val="2"/>
      </rPr>
      <t>1743</t>
    </r>
  </si>
  <si>
    <r>
      <t>'</t>
    </r>
    <r>
      <rPr>
        <sz val="10"/>
        <color rgb="FF000000"/>
        <rFont val="Arial"/>
        <family val="2"/>
      </rPr>
      <t>1491</t>
    </r>
  </si>
  <si>
    <r>
      <t>'</t>
    </r>
    <r>
      <rPr>
        <sz val="10"/>
        <color rgb="FF000000"/>
        <rFont val="Arial"/>
        <family val="2"/>
      </rPr>
      <t>1620</t>
    </r>
  </si>
  <si>
    <t>421-SIPI-012023-1078369</t>
  </si>
  <si>
    <r>
      <t>'</t>
    </r>
    <r>
      <rPr>
        <sz val="10"/>
        <color rgb="FF000000"/>
        <rFont val="Arial"/>
        <family val="2"/>
      </rPr>
      <t>A0000303</t>
    </r>
  </si>
  <si>
    <r>
      <t>'</t>
    </r>
    <r>
      <rPr>
        <sz val="10"/>
        <color rgb="FF000000"/>
        <rFont val="Arial"/>
        <family val="2"/>
      </rPr>
      <t>A0001694</t>
    </r>
  </si>
  <si>
    <t>424-SIPI-012023-1061593</t>
  </si>
  <si>
    <r>
      <t>'</t>
    </r>
    <r>
      <rPr>
        <sz val="10"/>
        <color rgb="FF000000"/>
        <rFont val="Arial"/>
        <family val="2"/>
      </rPr>
      <t>A865</t>
    </r>
  </si>
  <si>
    <t>424-SIPI-012023-1061620</t>
  </si>
  <si>
    <r>
      <t>'</t>
    </r>
    <r>
      <rPr>
        <sz val="10"/>
        <color rgb="FF000000"/>
        <rFont val="Arial"/>
        <family val="2"/>
      </rPr>
      <t>A1596</t>
    </r>
  </si>
  <si>
    <t>1C23TNN/GA MUOI</t>
  </si>
  <si>
    <t>425-SIPI-012023-1114115</t>
  </si>
  <si>
    <r>
      <t>'</t>
    </r>
    <r>
      <rPr>
        <sz val="10"/>
        <color rgb="FF000000"/>
        <rFont val="Arial"/>
        <family val="2"/>
      </rPr>
      <t>E0000772</t>
    </r>
  </si>
  <si>
    <r>
      <t>'</t>
    </r>
    <r>
      <rPr>
        <sz val="10"/>
        <color rgb="FF000000"/>
        <rFont val="Arial"/>
        <family val="2"/>
      </rPr>
      <t>E0001791</t>
    </r>
  </si>
  <si>
    <t>426-SIPI-012023-1062927</t>
  </si>
  <si>
    <r>
      <t>'</t>
    </r>
    <r>
      <rPr>
        <sz val="10"/>
        <color rgb="FF000000"/>
        <rFont val="Arial"/>
        <family val="2"/>
      </rPr>
      <t>A0000154</t>
    </r>
  </si>
  <si>
    <r>
      <t>'</t>
    </r>
    <r>
      <rPr>
        <sz val="10"/>
        <color rgb="FF000000"/>
        <rFont val="Arial"/>
        <family val="2"/>
      </rPr>
      <t>A0001029</t>
    </r>
  </si>
  <si>
    <r>
      <t>'</t>
    </r>
    <r>
      <rPr>
        <sz val="10"/>
        <color rgb="FF000000"/>
        <rFont val="Arial"/>
        <family val="2"/>
      </rPr>
      <t>A0001514</t>
    </r>
  </si>
  <si>
    <t>426-SIPI-R-022023-1062927</t>
  </si>
  <si>
    <r>
      <t>'</t>
    </r>
    <r>
      <rPr>
        <sz val="10"/>
        <color rgb="FF000000"/>
        <rFont val="Arial"/>
        <family val="2"/>
      </rPr>
      <t>177</t>
    </r>
  </si>
  <si>
    <t>1K23TCG|177|CHA|1643376 - RTV1643376</t>
  </si>
  <si>
    <r>
      <t>'</t>
    </r>
    <r>
      <rPr>
        <sz val="10"/>
        <color rgb="FF000000"/>
        <rFont val="Arial"/>
        <family val="2"/>
      </rPr>
      <t>178</t>
    </r>
  </si>
  <si>
    <t>1K23TCG|178|GIO TAI|1643377 - RTV1643377</t>
  </si>
  <si>
    <t>427-SIPI-012023-1050979</t>
  </si>
  <si>
    <r>
      <t>'</t>
    </r>
    <r>
      <rPr>
        <sz val="10"/>
        <color rgb="FF000000"/>
        <rFont val="Arial"/>
        <family val="2"/>
      </rPr>
      <t>A762</t>
    </r>
  </si>
  <si>
    <r>
      <t>'</t>
    </r>
    <r>
      <rPr>
        <sz val="10"/>
        <color rgb="FF000000"/>
        <rFont val="Arial"/>
        <family val="2"/>
      </rPr>
      <t>A53</t>
    </r>
  </si>
  <si>
    <r>
      <t>'</t>
    </r>
    <r>
      <rPr>
        <sz val="10"/>
        <color rgb="FF000000"/>
        <rFont val="Arial"/>
        <family val="2"/>
      </rPr>
      <t>A100</t>
    </r>
  </si>
  <si>
    <r>
      <t>'</t>
    </r>
    <r>
      <rPr>
        <sz val="10"/>
        <color rgb="FF000000"/>
        <rFont val="Arial"/>
        <family val="2"/>
      </rPr>
      <t>A868</t>
    </r>
  </si>
  <si>
    <t>1C23TNN|CHANGIO</t>
  </si>
  <si>
    <r>
      <t>'</t>
    </r>
    <r>
      <rPr>
        <sz val="10"/>
        <color rgb="FF000000"/>
        <rFont val="Arial"/>
        <family val="2"/>
      </rPr>
      <t>A1703</t>
    </r>
  </si>
  <si>
    <t>428-SIPI-012023-1055501</t>
  </si>
  <si>
    <r>
      <t>'</t>
    </r>
    <r>
      <rPr>
        <sz val="10"/>
        <color rgb="FF000000"/>
        <rFont val="Arial"/>
        <family val="2"/>
      </rPr>
      <t>H0000872</t>
    </r>
  </si>
  <si>
    <t>CTY TNHH MTV SÀI GÒN CO.OP HÓC MÔN</t>
  </si>
  <si>
    <t>430-SIPI-012023-1108060</t>
  </si>
  <si>
    <r>
      <t>'</t>
    </r>
    <r>
      <rPr>
        <sz val="10"/>
        <color rgb="FF000000"/>
        <rFont val="Arial"/>
        <family val="2"/>
      </rPr>
      <t>A0001666</t>
    </r>
  </si>
  <si>
    <r>
      <t>'</t>
    </r>
    <r>
      <rPr>
        <sz val="10"/>
        <color rgb="FF000000"/>
        <rFont val="Arial"/>
        <family val="2"/>
      </rPr>
      <t>A0000625</t>
    </r>
  </si>
  <si>
    <t>430-SIPI-R-012023-1108060</t>
  </si>
  <si>
    <r>
      <t>'</t>
    </r>
    <r>
      <rPr>
        <sz val="10"/>
        <color rgb="FF000000"/>
        <rFont val="Arial"/>
        <family val="2"/>
      </rPr>
      <t>A000081</t>
    </r>
  </si>
  <si>
    <t>RTV 1641226-81|GIOSUN - RTV1641226</t>
  </si>
  <si>
    <t>432-SIPI-012023-1066740</t>
  </si>
  <si>
    <r>
      <t>'</t>
    </r>
    <r>
      <rPr>
        <sz val="10"/>
        <color rgb="FF000000"/>
        <rFont val="Arial"/>
        <family val="2"/>
      </rPr>
      <t>A0000224</t>
    </r>
  </si>
  <si>
    <r>
      <t>'</t>
    </r>
    <r>
      <rPr>
        <sz val="10"/>
        <color rgb="FF000000"/>
        <rFont val="Arial"/>
        <family val="2"/>
      </rPr>
      <t>A425</t>
    </r>
  </si>
  <si>
    <r>
      <t>'</t>
    </r>
    <r>
      <rPr>
        <sz val="10"/>
        <color rgb="FF000000"/>
        <rFont val="Arial"/>
        <family val="2"/>
      </rPr>
      <t>A0001114</t>
    </r>
  </si>
  <si>
    <r>
      <t>'</t>
    </r>
    <r>
      <rPr>
        <sz val="10"/>
        <color rgb="FF000000"/>
        <rFont val="Arial"/>
        <family val="2"/>
      </rPr>
      <t>A1485</t>
    </r>
  </si>
  <si>
    <t>438-SIPI-012023-1065056</t>
  </si>
  <si>
    <r>
      <t>'</t>
    </r>
    <r>
      <rPr>
        <sz val="10"/>
        <color rgb="FF000000"/>
        <rFont val="Arial"/>
        <family val="2"/>
      </rPr>
      <t>A00001093</t>
    </r>
  </si>
  <si>
    <r>
      <t>'</t>
    </r>
    <r>
      <rPr>
        <sz val="10"/>
        <color rgb="FF000000"/>
        <rFont val="Arial"/>
        <family val="2"/>
      </rPr>
      <t>A00000316</t>
    </r>
  </si>
  <si>
    <t>438-SIPI-R-012023-1065056</t>
  </si>
  <si>
    <r>
      <t>'</t>
    </r>
    <r>
      <rPr>
        <sz val="10"/>
        <color rgb="FF000000"/>
        <rFont val="Arial"/>
        <family val="2"/>
      </rPr>
      <t>A50</t>
    </r>
  </si>
  <si>
    <t>RTV1639799|CHA COM - RTV1639799</t>
  </si>
  <si>
    <r>
      <t>'</t>
    </r>
    <r>
      <rPr>
        <sz val="10"/>
        <color rgb="FF000000"/>
        <rFont val="Arial"/>
        <family val="2"/>
      </rPr>
      <t>A30</t>
    </r>
  </si>
  <si>
    <t>RTV1637426|CHA COM - RTV1637426</t>
  </si>
  <si>
    <t>439-SIPI-012023-10051731</t>
  </si>
  <si>
    <r>
      <t>'</t>
    </r>
    <r>
      <rPr>
        <sz val="10"/>
        <color rgb="FF000000"/>
        <rFont val="Arial"/>
        <family val="2"/>
      </rPr>
      <t>1599</t>
    </r>
  </si>
  <si>
    <r>
      <t>'</t>
    </r>
    <r>
      <rPr>
        <sz val="10"/>
        <color rgb="FF000000"/>
        <rFont val="Arial"/>
        <family val="2"/>
      </rPr>
      <t>1096</t>
    </r>
  </si>
  <si>
    <t>440-SIPI-012023-10079666</t>
  </si>
  <si>
    <r>
      <t>'</t>
    </r>
    <r>
      <rPr>
        <sz val="10"/>
        <color rgb="FF000000"/>
        <rFont val="Arial"/>
        <family val="2"/>
      </rPr>
      <t>C0001622</t>
    </r>
  </si>
  <si>
    <r>
      <t>'</t>
    </r>
    <r>
      <rPr>
        <sz val="10"/>
        <color rgb="FF000000"/>
        <rFont val="Arial"/>
        <family val="2"/>
      </rPr>
      <t>C0001532</t>
    </r>
  </si>
  <si>
    <r>
      <t>'</t>
    </r>
    <r>
      <rPr>
        <sz val="10"/>
        <color rgb="FF000000"/>
        <rFont val="Arial"/>
        <family val="2"/>
      </rPr>
      <t>C0001820</t>
    </r>
  </si>
  <si>
    <t>441-SIPI-012023-1097832</t>
  </si>
  <si>
    <r>
      <t>'</t>
    </r>
    <r>
      <rPr>
        <sz val="10"/>
        <color rgb="FF000000"/>
        <rFont val="Arial"/>
        <family val="2"/>
      </rPr>
      <t>A0000931</t>
    </r>
  </si>
  <si>
    <r>
      <t>'</t>
    </r>
    <r>
      <rPr>
        <sz val="10"/>
        <color rgb="FF000000"/>
        <rFont val="Arial"/>
        <family val="2"/>
      </rPr>
      <t>A0000441</t>
    </r>
  </si>
  <si>
    <r>
      <t>'</t>
    </r>
    <r>
      <rPr>
        <sz val="10"/>
        <color rgb="FF000000"/>
        <rFont val="Arial"/>
        <family val="2"/>
      </rPr>
      <t>A0001427</t>
    </r>
  </si>
  <si>
    <r>
      <t>'</t>
    </r>
    <r>
      <rPr>
        <sz val="10"/>
        <color rgb="FF000000"/>
        <rFont val="Arial"/>
        <family val="2"/>
      </rPr>
      <t>D0001428</t>
    </r>
  </si>
  <si>
    <t>443-SIPI-012023-1093069</t>
  </si>
  <si>
    <r>
      <t>'</t>
    </r>
    <r>
      <rPr>
        <sz val="10"/>
        <color rgb="FF000000"/>
        <rFont val="Arial"/>
        <family val="2"/>
      </rPr>
      <t>B0000104</t>
    </r>
  </si>
  <si>
    <r>
      <t>'</t>
    </r>
    <r>
      <rPr>
        <sz val="10"/>
        <color rgb="FF000000"/>
        <rFont val="Arial"/>
        <family val="2"/>
      </rPr>
      <t>B0000854</t>
    </r>
  </si>
  <si>
    <r>
      <t>'</t>
    </r>
    <r>
      <rPr>
        <sz val="10"/>
        <color rgb="FF000000"/>
        <rFont val="Arial"/>
        <family val="2"/>
      </rPr>
      <t>B0001564</t>
    </r>
  </si>
  <si>
    <t>1C23TNN|GIOTAINAMHUONG</t>
  </si>
  <si>
    <t>444-SIPI-012023-10033042</t>
  </si>
  <si>
    <r>
      <t>'</t>
    </r>
    <r>
      <rPr>
        <sz val="10"/>
        <color rgb="FF000000"/>
        <rFont val="Arial"/>
        <family val="2"/>
      </rPr>
      <t>A0000859</t>
    </r>
  </si>
  <si>
    <t>CTY TNHH MTV CO.OPMART VĨNH PHÚC</t>
  </si>
  <si>
    <t>450-SIPI-012023-10052057</t>
  </si>
  <si>
    <r>
      <t>'</t>
    </r>
    <r>
      <rPr>
        <sz val="10"/>
        <color rgb="FF000000"/>
        <rFont val="Arial"/>
        <family val="2"/>
      </rPr>
      <t>A000055</t>
    </r>
  </si>
  <si>
    <t>1C23TNN/CHANGIO</t>
  </si>
  <si>
    <r>
      <t>'</t>
    </r>
    <r>
      <rPr>
        <sz val="10"/>
        <color rgb="FF000000"/>
        <rFont val="Arial"/>
        <family val="2"/>
      </rPr>
      <t>A000929</t>
    </r>
  </si>
  <si>
    <t>1C23TNN/GAMUOI</t>
  </si>
  <si>
    <r>
      <t>'</t>
    </r>
    <r>
      <rPr>
        <sz val="10"/>
        <color rgb="FF000000"/>
        <rFont val="Arial"/>
        <family val="2"/>
      </rPr>
      <t>A001648</t>
    </r>
  </si>
  <si>
    <t>451-SIPI-012023-10093727</t>
  </si>
  <si>
    <r>
      <t>'</t>
    </r>
    <r>
      <rPr>
        <sz val="10"/>
        <color rgb="FF000000"/>
        <rFont val="Arial"/>
        <family val="2"/>
      </rPr>
      <t>T0001630</t>
    </r>
  </si>
  <si>
    <r>
      <t>'</t>
    </r>
    <r>
      <rPr>
        <sz val="10"/>
        <color rgb="FF000000"/>
        <rFont val="Arial"/>
        <family val="2"/>
      </rPr>
      <t>T0000201</t>
    </r>
  </si>
  <si>
    <r>
      <t>'</t>
    </r>
    <r>
      <rPr>
        <sz val="10"/>
        <color rgb="FF000000"/>
        <rFont val="Arial"/>
        <family val="2"/>
      </rPr>
      <t>T0001629</t>
    </r>
  </si>
  <si>
    <r>
      <t>'</t>
    </r>
    <r>
      <rPr>
        <sz val="10"/>
        <color rgb="FF000000"/>
        <rFont val="Arial"/>
        <family val="2"/>
      </rPr>
      <t>T0001072</t>
    </r>
  </si>
  <si>
    <r>
      <t>'</t>
    </r>
    <r>
      <rPr>
        <sz val="10"/>
        <color rgb="FF000000"/>
        <rFont val="Arial"/>
        <family val="2"/>
      </rPr>
      <t>T0001715</t>
    </r>
  </si>
  <si>
    <t>452-SIPI-012023-10097964</t>
  </si>
  <si>
    <r>
      <t>'</t>
    </r>
    <r>
      <rPr>
        <sz val="10"/>
        <color rgb="FF000000"/>
        <rFont val="Arial"/>
        <family val="2"/>
      </rPr>
      <t>A0001697</t>
    </r>
  </si>
  <si>
    <t>453-SIPI-012023-10076116</t>
  </si>
  <si>
    <r>
      <t>'</t>
    </r>
    <r>
      <rPr>
        <sz val="10"/>
        <color rgb="FF000000"/>
        <rFont val="Arial"/>
        <family val="2"/>
      </rPr>
      <t>T0001707</t>
    </r>
  </si>
  <si>
    <t>456-SIPI-012023-1085988</t>
  </si>
  <si>
    <r>
      <t>'</t>
    </r>
    <r>
      <rPr>
        <sz val="10"/>
        <color rgb="FF000000"/>
        <rFont val="Arial"/>
        <family val="2"/>
      </rPr>
      <t>F0000624</t>
    </r>
  </si>
  <si>
    <r>
      <t>'</t>
    </r>
    <r>
      <rPr>
        <sz val="10"/>
        <color rgb="FF000000"/>
        <rFont val="Arial"/>
        <family val="2"/>
      </rPr>
      <t>F0001717</t>
    </r>
  </si>
  <si>
    <t>457-SIPI-012023-1106979</t>
  </si>
  <si>
    <r>
      <t>'</t>
    </r>
    <r>
      <rPr>
        <sz val="10"/>
        <color rgb="FF000000"/>
        <rFont val="Arial"/>
        <family val="2"/>
      </rPr>
      <t>A0000118</t>
    </r>
  </si>
  <si>
    <r>
      <t>'</t>
    </r>
    <r>
      <rPr>
        <sz val="10"/>
        <color rgb="FF000000"/>
        <rFont val="Arial"/>
        <family val="2"/>
      </rPr>
      <t>A1776</t>
    </r>
  </si>
  <si>
    <t>1C23TNN|GA MUOI</t>
  </si>
  <si>
    <r>
      <t>'</t>
    </r>
    <r>
      <rPr>
        <sz val="10"/>
        <color rgb="FF000000"/>
        <rFont val="Arial"/>
        <family val="2"/>
      </rPr>
      <t>A0000411</t>
    </r>
  </si>
  <si>
    <r>
      <t>'</t>
    </r>
    <r>
      <rPr>
        <sz val="10"/>
        <color rgb="FF000000"/>
        <rFont val="Arial"/>
        <family val="2"/>
      </rPr>
      <t>A0001462</t>
    </r>
  </si>
  <si>
    <r>
      <t>'</t>
    </r>
    <r>
      <rPr>
        <sz val="10"/>
        <color rgb="FF000000"/>
        <rFont val="Arial"/>
        <family val="2"/>
      </rPr>
      <t>A0000994</t>
    </r>
  </si>
  <si>
    <r>
      <t>'</t>
    </r>
    <r>
      <rPr>
        <sz val="10"/>
        <color rgb="FF000000"/>
        <rFont val="Arial"/>
        <family val="2"/>
      </rPr>
      <t>A0001731</t>
    </r>
  </si>
  <si>
    <t>458-SIPI-012023-10047274</t>
  </si>
  <si>
    <r>
      <t>'</t>
    </r>
    <r>
      <rPr>
        <sz val="10"/>
        <color rgb="FF000000"/>
        <rFont val="Arial"/>
        <family val="2"/>
      </rPr>
      <t>A00000297</t>
    </r>
  </si>
  <si>
    <r>
      <t>'</t>
    </r>
    <r>
      <rPr>
        <sz val="10"/>
        <color rgb="FF000000"/>
        <rFont val="Arial"/>
        <family val="2"/>
      </rPr>
      <t>A00001517</t>
    </r>
  </si>
  <si>
    <t>461-SIPI-012023-10016355</t>
  </si>
  <si>
    <r>
      <t>'</t>
    </r>
    <r>
      <rPr>
        <sz val="10"/>
        <color rgb="FF000000"/>
        <rFont val="Arial"/>
        <family val="2"/>
      </rPr>
      <t>A0001081</t>
    </r>
  </si>
  <si>
    <t>462-SIPI-012023-10020959</t>
  </si>
  <si>
    <r>
      <t>'</t>
    </r>
    <r>
      <rPr>
        <sz val="10"/>
        <color rgb="FF000000"/>
        <rFont val="Arial"/>
        <family val="2"/>
      </rPr>
      <t>A0000283</t>
    </r>
  </si>
  <si>
    <t>CONG TY TNHH MOT THANH VIEN MARSIX</t>
  </si>
  <si>
    <r>
      <t>'</t>
    </r>
    <r>
      <rPr>
        <sz val="10"/>
        <color rgb="FF000000"/>
        <rFont val="Arial"/>
        <family val="2"/>
      </rPr>
      <t>A0001572</t>
    </r>
  </si>
  <si>
    <t>462-SIPI-R-022023-10020959</t>
  </si>
  <si>
    <r>
      <t>'</t>
    </r>
    <r>
      <rPr>
        <sz val="10"/>
        <color rgb="FF000000"/>
        <rFont val="Arial"/>
        <family val="2"/>
      </rPr>
      <t>A0000056</t>
    </r>
  </si>
  <si>
    <t>1K23TDS|CHACOM|56|1641798 - RTV1641798</t>
  </si>
  <si>
    <t>462-SIPI-R-122022-10020959</t>
  </si>
  <si>
    <r>
      <t>'</t>
    </r>
    <r>
      <rPr>
        <sz val="10"/>
        <color rgb="FF000000"/>
        <rFont val="Arial"/>
        <family val="2"/>
      </rPr>
      <t>A0000851</t>
    </r>
  </si>
  <si>
    <t>1K22TDS|CHANGIO|851|1623076 - RTV1623076</t>
  </si>
  <si>
    <t>463-SIPI-012023-10024569</t>
  </si>
  <si>
    <r>
      <t>'</t>
    </r>
    <r>
      <rPr>
        <sz val="10"/>
        <color rgb="FF000000"/>
        <rFont val="Arial"/>
        <family val="2"/>
      </rPr>
      <t>A0000292</t>
    </r>
  </si>
  <si>
    <r>
      <t>'</t>
    </r>
    <r>
      <rPr>
        <sz val="10"/>
        <color rgb="FF000000"/>
        <rFont val="Arial"/>
        <family val="2"/>
      </rPr>
      <t>A0000470</t>
    </r>
  </si>
  <si>
    <r>
      <t>'</t>
    </r>
    <r>
      <rPr>
        <sz val="10"/>
        <color rgb="FF000000"/>
        <rFont val="Arial"/>
        <family val="2"/>
      </rPr>
      <t>A0000999</t>
    </r>
  </si>
  <si>
    <t>463-SIPI-R-012023-10024569</t>
  </si>
  <si>
    <r>
      <t>'</t>
    </r>
    <r>
      <rPr>
        <sz val="10"/>
        <color rgb="FF000000"/>
        <rFont val="Arial"/>
        <family val="2"/>
      </rPr>
      <t>80</t>
    </r>
  </si>
  <si>
    <t>1K23TDT-80RTV1640501|GIOTAI - RTV1640501</t>
  </si>
  <si>
    <t>464-SIPI-012023-10019473</t>
  </si>
  <si>
    <r>
      <t>'</t>
    </r>
    <r>
      <rPr>
        <sz val="10"/>
        <color rgb="FF000000"/>
        <rFont val="Arial"/>
        <family val="2"/>
      </rPr>
      <t>A0000589</t>
    </r>
  </si>
  <si>
    <t>465-SIPI-012023-10021966</t>
  </si>
  <si>
    <r>
      <t>'</t>
    </r>
    <r>
      <rPr>
        <sz val="10"/>
        <color rgb="FF000000"/>
        <rFont val="Arial"/>
        <family val="2"/>
      </rPr>
      <t>A0001654</t>
    </r>
  </si>
  <si>
    <r>
      <t>'</t>
    </r>
    <r>
      <rPr>
        <sz val="10"/>
        <color rgb="FF000000"/>
        <rFont val="Arial"/>
        <family val="2"/>
      </rPr>
      <t>A0000393</t>
    </r>
  </si>
  <si>
    <r>
      <t>'</t>
    </r>
    <r>
      <rPr>
        <sz val="10"/>
        <color rgb="FF000000"/>
        <rFont val="Arial"/>
        <family val="2"/>
      </rPr>
      <t>A0001088</t>
    </r>
  </si>
  <si>
    <r>
      <t>'</t>
    </r>
    <r>
      <rPr>
        <sz val="10"/>
        <color rgb="FF000000"/>
        <rFont val="Arial"/>
        <family val="2"/>
      </rPr>
      <t>A0001762</t>
    </r>
  </si>
  <si>
    <t>1C23TNN|CHANUONG</t>
  </si>
  <si>
    <r>
      <t>'</t>
    </r>
    <r>
      <rPr>
        <sz val="10"/>
        <color rgb="FF000000"/>
        <rFont val="Arial"/>
        <family val="2"/>
      </rPr>
      <t>A0000203</t>
    </r>
  </si>
  <si>
    <r>
      <t>'</t>
    </r>
    <r>
      <rPr>
        <sz val="10"/>
        <color rgb="FF000000"/>
        <rFont val="Arial"/>
        <family val="2"/>
      </rPr>
      <t>A0001660</t>
    </r>
  </si>
  <si>
    <t>465-SIPI-R-022023-10021966</t>
  </si>
  <si>
    <r>
      <t>'</t>
    </r>
    <r>
      <rPr>
        <sz val="10"/>
        <color rgb="FF000000"/>
        <rFont val="Arial"/>
        <family val="2"/>
      </rPr>
      <t>237</t>
    </r>
  </si>
  <si>
    <t>1K23TDV|RTV1642998-237|HH - RTV1642998</t>
  </si>
  <si>
    <r>
      <t>'</t>
    </r>
    <r>
      <rPr>
        <sz val="10"/>
        <color rgb="FF000000"/>
        <rFont val="Arial"/>
        <family val="2"/>
      </rPr>
      <t>243</t>
    </r>
  </si>
  <si>
    <t>1K23TDV|RTV1643576-243|HH - RTV1643576</t>
  </si>
  <si>
    <t>502-SIPI-012023-10021956</t>
  </si>
  <si>
    <r>
      <t>'</t>
    </r>
    <r>
      <rPr>
        <sz val="10"/>
        <color rgb="FF000000"/>
        <rFont val="Arial"/>
        <family val="2"/>
      </rPr>
      <t>C0000972</t>
    </r>
  </si>
  <si>
    <t>504-SIPI-012023-504040045</t>
  </si>
  <si>
    <r>
      <t>'</t>
    </r>
    <r>
      <rPr>
        <sz val="10"/>
        <color rgb="FF000000"/>
        <rFont val="Arial"/>
        <family val="2"/>
      </rPr>
      <t>A165</t>
    </r>
  </si>
  <si>
    <r>
      <t>'</t>
    </r>
    <r>
      <rPr>
        <sz val="10"/>
        <color rgb="FF000000"/>
        <rFont val="Arial"/>
        <family val="2"/>
      </rPr>
      <t>A1032</t>
    </r>
  </si>
  <si>
    <r>
      <t>'</t>
    </r>
    <r>
      <rPr>
        <sz val="10"/>
        <color rgb="FF000000"/>
        <rFont val="Arial"/>
        <family val="2"/>
      </rPr>
      <t>A1751</t>
    </r>
  </si>
  <si>
    <t>506-SIPI-012023-10070933</t>
  </si>
  <si>
    <r>
      <t>'</t>
    </r>
    <r>
      <rPr>
        <sz val="10"/>
        <color rgb="FF000000"/>
        <rFont val="Arial"/>
        <family val="2"/>
      </rPr>
      <t>V0000202</t>
    </r>
  </si>
  <si>
    <t>508-SIPI-012023-50837294</t>
  </si>
  <si>
    <r>
      <t>'</t>
    </r>
    <r>
      <rPr>
        <sz val="10"/>
        <color rgb="FF000000"/>
        <rFont val="Arial"/>
        <family val="2"/>
      </rPr>
      <t>A01754</t>
    </r>
  </si>
  <si>
    <t>511-SIPI-012023-51142888</t>
  </si>
  <si>
    <r>
      <t>'</t>
    </r>
    <r>
      <rPr>
        <sz val="10"/>
        <color rgb="FF000000"/>
        <rFont val="Arial"/>
        <family val="2"/>
      </rPr>
      <t>H0001742</t>
    </r>
  </si>
  <si>
    <r>
      <t>'</t>
    </r>
    <r>
      <rPr>
        <sz val="10"/>
        <color rgb="FF000000"/>
        <rFont val="Arial"/>
        <family val="2"/>
      </rPr>
      <t>H0000852</t>
    </r>
  </si>
  <si>
    <r>
      <t>'</t>
    </r>
    <r>
      <rPr>
        <sz val="10"/>
        <color rgb="FF000000"/>
        <rFont val="Arial"/>
        <family val="2"/>
      </rPr>
      <t>H0000472</t>
    </r>
  </si>
  <si>
    <t>512-SIPI-012023-10051555</t>
  </si>
  <si>
    <r>
      <t>'</t>
    </r>
    <r>
      <rPr>
        <sz val="10"/>
        <color rgb="FF000000"/>
        <rFont val="Arial"/>
        <family val="2"/>
      </rPr>
      <t>K0000720</t>
    </r>
  </si>
  <si>
    <r>
      <t>'</t>
    </r>
    <r>
      <rPr>
        <sz val="10"/>
        <color rgb="FF000000"/>
        <rFont val="Arial"/>
        <family val="2"/>
      </rPr>
      <t>K0001511</t>
    </r>
  </si>
  <si>
    <r>
      <t>'</t>
    </r>
    <r>
      <rPr>
        <sz val="10"/>
        <color rgb="FF000000"/>
        <rFont val="Arial"/>
        <family val="2"/>
      </rPr>
      <t>K0000307</t>
    </r>
  </si>
  <si>
    <t>512-SIPI-R-012023-10051555</t>
  </si>
  <si>
    <r>
      <t>'</t>
    </r>
    <r>
      <rPr>
        <sz val="10"/>
        <color rgb="FF000000"/>
        <rFont val="Arial"/>
        <family val="2"/>
      </rPr>
      <t>17</t>
    </r>
  </si>
  <si>
    <t>RTV1639546-1K23TEM-17|GAMUOI - RTV1639546</t>
  </si>
  <si>
    <t>513-SIPI-012023-10039973</t>
  </si>
  <si>
    <r>
      <t>'</t>
    </r>
    <r>
      <rPr>
        <sz val="10"/>
        <color rgb="FF000000"/>
        <rFont val="Arial"/>
        <family val="2"/>
      </rPr>
      <t>A0001598</t>
    </r>
  </si>
  <si>
    <r>
      <t>'</t>
    </r>
    <r>
      <rPr>
        <sz val="10"/>
        <color rgb="FF000000"/>
        <rFont val="Arial"/>
        <family val="2"/>
      </rPr>
      <t>A0001097</t>
    </r>
  </si>
  <si>
    <r>
      <t>'</t>
    </r>
    <r>
      <rPr>
        <sz val="10"/>
        <color rgb="FF000000"/>
        <rFont val="Arial"/>
        <family val="2"/>
      </rPr>
      <t>A0000299</t>
    </r>
  </si>
  <si>
    <t>514-SIPI-012023-10054903</t>
  </si>
  <si>
    <r>
      <t>'</t>
    </r>
    <r>
      <rPr>
        <sz val="10"/>
        <color rgb="FF000000"/>
        <rFont val="Arial"/>
        <family val="2"/>
      </rPr>
      <t>A0000862</t>
    </r>
  </si>
  <si>
    <r>
      <t>'</t>
    </r>
    <r>
      <rPr>
        <sz val="10"/>
        <color rgb="FF000000"/>
        <rFont val="Arial"/>
        <family val="2"/>
      </rPr>
      <t>A0001603</t>
    </r>
  </si>
  <si>
    <t>514-SIPI-R-022023-10054903</t>
  </si>
  <si>
    <r>
      <t>'</t>
    </r>
    <r>
      <rPr>
        <sz val="10"/>
        <color rgb="FF000000"/>
        <rFont val="Arial"/>
        <family val="2"/>
      </rPr>
      <t>A143</t>
    </r>
  </si>
  <si>
    <t>1K23TEP|CHANGIOHEOMUOI - RTV1643445</t>
  </si>
  <si>
    <t>515-SIPI-012023-10060288</t>
  </si>
  <si>
    <r>
      <t>'</t>
    </r>
    <r>
      <rPr>
        <sz val="10"/>
        <color rgb="FF000000"/>
        <rFont val="Arial"/>
        <family val="2"/>
      </rPr>
      <t>A0000170</t>
    </r>
  </si>
  <si>
    <r>
      <t>'</t>
    </r>
    <r>
      <rPr>
        <sz val="10"/>
        <color rgb="FF000000"/>
        <rFont val="Arial"/>
        <family val="2"/>
      </rPr>
      <t>A0000443</t>
    </r>
  </si>
  <si>
    <r>
      <t>'</t>
    </r>
    <r>
      <rPr>
        <sz val="10"/>
        <color rgb="FF000000"/>
        <rFont val="Arial"/>
        <family val="2"/>
      </rPr>
      <t>A0001597</t>
    </r>
  </si>
  <si>
    <r>
      <t>'</t>
    </r>
    <r>
      <rPr>
        <sz val="10"/>
        <color rgb="FF000000"/>
        <rFont val="Arial"/>
        <family val="2"/>
      </rPr>
      <t>A0001028</t>
    </r>
  </si>
  <si>
    <r>
      <t>'</t>
    </r>
    <r>
      <rPr>
        <sz val="10"/>
        <color rgb="FF000000"/>
        <rFont val="Arial"/>
        <family val="2"/>
      </rPr>
      <t>A0001420</t>
    </r>
  </si>
  <si>
    <r>
      <t>'</t>
    </r>
    <r>
      <rPr>
        <sz val="10"/>
        <color rgb="FF000000"/>
        <rFont val="Arial"/>
        <family val="2"/>
      </rPr>
      <t>A0001749</t>
    </r>
  </si>
  <si>
    <t>515-SIPI-R-012023-10060288</t>
  </si>
  <si>
    <r>
      <t>'</t>
    </r>
    <r>
      <rPr>
        <sz val="10"/>
        <color rgb="FF000000"/>
        <rFont val="Arial"/>
        <family val="2"/>
      </rPr>
      <t>A00000024</t>
    </r>
  </si>
  <si>
    <t>1K23TEQ-1639473|CHAN GIO - RTV1639473</t>
  </si>
  <si>
    <t>517-SIPI-012023-517052734</t>
  </si>
  <si>
    <r>
      <t>'</t>
    </r>
    <r>
      <rPr>
        <sz val="10"/>
        <color rgb="FF000000"/>
        <rFont val="Arial"/>
        <family val="2"/>
      </rPr>
      <t>A0000014</t>
    </r>
  </si>
  <si>
    <r>
      <t>'</t>
    </r>
    <r>
      <rPr>
        <sz val="10"/>
        <color rgb="FF000000"/>
        <rFont val="Arial"/>
        <family val="2"/>
      </rPr>
      <t>A0000942</t>
    </r>
  </si>
  <si>
    <r>
      <t>'</t>
    </r>
    <r>
      <rPr>
        <sz val="10"/>
        <color rgb="FF000000"/>
        <rFont val="Arial"/>
        <family val="2"/>
      </rPr>
      <t>A0001692</t>
    </r>
  </si>
  <si>
    <t>524-SIPI-012023-524033924</t>
  </si>
  <si>
    <r>
      <t>'</t>
    </r>
    <r>
      <rPr>
        <sz val="10"/>
        <color rgb="FF000000"/>
        <rFont val="Arial"/>
        <family val="2"/>
      </rPr>
      <t>D0000086</t>
    </r>
  </si>
  <si>
    <r>
      <t>'</t>
    </r>
    <r>
      <rPr>
        <sz val="10"/>
        <color rgb="FF000000"/>
        <rFont val="Arial"/>
        <family val="2"/>
      </rPr>
      <t>D0001060</t>
    </r>
  </si>
  <si>
    <r>
      <t>'</t>
    </r>
    <r>
      <rPr>
        <sz val="10"/>
        <color rgb="FF000000"/>
        <rFont val="Arial"/>
        <family val="2"/>
      </rPr>
      <t>A1830</t>
    </r>
  </si>
  <si>
    <t>528-SIPI-012023-528032459</t>
  </si>
  <si>
    <r>
      <t>'</t>
    </r>
    <r>
      <rPr>
        <sz val="10"/>
        <color rgb="FF000000"/>
        <rFont val="Arial"/>
        <family val="2"/>
      </rPr>
      <t>Q0001026</t>
    </r>
  </si>
  <si>
    <r>
      <t>'</t>
    </r>
    <r>
      <rPr>
        <sz val="10"/>
        <color rgb="FF000000"/>
        <rFont val="Arial"/>
        <family val="2"/>
      </rPr>
      <t>Q0000162</t>
    </r>
  </si>
  <si>
    <r>
      <t>'</t>
    </r>
    <r>
      <rPr>
        <sz val="10"/>
        <color rgb="FF000000"/>
        <rFont val="Arial"/>
        <family val="2"/>
      </rPr>
      <t>Q0001513</t>
    </r>
  </si>
  <si>
    <t>531-SIPI-012023-531021200</t>
  </si>
  <si>
    <r>
      <t>'</t>
    </r>
    <r>
      <rPr>
        <sz val="10"/>
        <color rgb="FF000000"/>
        <rFont val="Arial"/>
        <family val="2"/>
      </rPr>
      <t>A0001034</t>
    </r>
  </si>
  <si>
    <r>
      <t>'</t>
    </r>
    <r>
      <rPr>
        <sz val="10"/>
        <color rgb="FF000000"/>
        <rFont val="Arial"/>
        <family val="2"/>
      </rPr>
      <t>A0001693</t>
    </r>
  </si>
  <si>
    <r>
      <t>'</t>
    </r>
    <r>
      <rPr>
        <sz val="10"/>
        <color rgb="FF000000"/>
        <rFont val="Arial"/>
        <family val="2"/>
      </rPr>
      <t>A0000174</t>
    </r>
  </si>
  <si>
    <t>532-SIPI-R-022023-23000007</t>
  </si>
  <si>
    <r>
      <t>'</t>
    </r>
    <r>
      <rPr>
        <sz val="10"/>
        <color rgb="FF000000"/>
        <rFont val="Arial"/>
        <family val="2"/>
      </rPr>
      <t>B129</t>
    </r>
  </si>
  <si>
    <t>1K23TGH|GA-RTV 1643444 - RTV1643444</t>
  </si>
  <si>
    <t>534-SIPI-012023-10030054</t>
  </si>
  <si>
    <r>
      <t>'</t>
    </r>
    <r>
      <rPr>
        <sz val="10"/>
        <color rgb="FF000000"/>
        <rFont val="Arial"/>
        <family val="2"/>
      </rPr>
      <t>A00001699</t>
    </r>
  </si>
  <si>
    <t>536-SIPI-012023-1018806</t>
  </si>
  <si>
    <r>
      <t>'</t>
    </r>
    <r>
      <rPr>
        <sz val="10"/>
        <color rgb="FF000000"/>
        <rFont val="Arial"/>
        <family val="2"/>
      </rPr>
      <t>A0000861</t>
    </r>
  </si>
  <si>
    <r>
      <t>'</t>
    </r>
    <r>
      <rPr>
        <sz val="10"/>
        <color rgb="FF000000"/>
        <rFont val="Arial"/>
        <family val="2"/>
      </rPr>
      <t>A0001601</t>
    </r>
  </si>
  <si>
    <t>536-SIPI-R-012023-1018806</t>
  </si>
  <si>
    <r>
      <t>'</t>
    </r>
    <r>
      <rPr>
        <sz val="10"/>
        <color rgb="FF000000"/>
        <rFont val="Arial"/>
        <family val="2"/>
      </rPr>
      <t>22</t>
    </r>
  </si>
  <si>
    <t>1K23TGN|1639233-22|GIO - RTV1639233</t>
  </si>
  <si>
    <r>
      <t>'</t>
    </r>
    <r>
      <rPr>
        <sz val="10"/>
        <color rgb="FF000000"/>
        <rFont val="Arial"/>
        <family val="2"/>
      </rPr>
      <t>3</t>
    </r>
  </si>
  <si>
    <t>1K23TGN|1636408-3|GA MUOI - RTV1636408</t>
  </si>
  <si>
    <t>1K23TGN|1639673-26|CHA CA - RTV1638968</t>
  </si>
  <si>
    <t>539-SIPI-012023-10026425</t>
  </si>
  <si>
    <r>
      <t>'</t>
    </r>
    <r>
      <rPr>
        <sz val="10"/>
        <color rgb="FF000000"/>
        <rFont val="Arial"/>
        <family val="2"/>
      </rPr>
      <t>A0000863</t>
    </r>
  </si>
  <si>
    <r>
      <t>'</t>
    </r>
    <r>
      <rPr>
        <sz val="10"/>
        <color rgb="FF000000"/>
        <rFont val="Arial"/>
        <family val="2"/>
      </rPr>
      <t>A0001101</t>
    </r>
  </si>
  <si>
    <t>539-SIPI-R-012023-10026425</t>
  </si>
  <si>
    <r>
      <t>'</t>
    </r>
    <r>
      <rPr>
        <sz val="10"/>
        <color rgb="FF000000"/>
        <rFont val="Arial"/>
        <family val="2"/>
      </rPr>
      <t>36</t>
    </r>
  </si>
  <si>
    <t>1K23TGR|36|CHACOM|1640841 - RTV1640841</t>
  </si>
  <si>
    <t>541-SIPI-012023-541023685</t>
  </si>
  <si>
    <r>
      <t>'</t>
    </r>
    <r>
      <rPr>
        <sz val="10"/>
        <color rgb="FF000000"/>
        <rFont val="Arial"/>
        <family val="2"/>
      </rPr>
      <t>T0000991</t>
    </r>
  </si>
  <si>
    <r>
      <t>'</t>
    </r>
    <r>
      <rPr>
        <sz val="10"/>
        <color rgb="FF000000"/>
        <rFont val="Arial"/>
        <family val="2"/>
      </rPr>
      <t>T0000240</t>
    </r>
  </si>
  <si>
    <t>541-SIPI-R-022023-541023685</t>
  </si>
  <si>
    <r>
      <t>'</t>
    </r>
    <r>
      <rPr>
        <sz val="10"/>
        <color rgb="FF000000"/>
        <rFont val="Arial"/>
        <family val="2"/>
      </rPr>
      <t>97</t>
    </r>
  </si>
  <si>
    <t>1K23TGT|R1645246|CHANGA</t>
  </si>
  <si>
    <t>542-SIPI-012023-10017555</t>
  </si>
  <si>
    <r>
      <t>'</t>
    </r>
    <r>
      <rPr>
        <sz val="10"/>
        <color rgb="FF000000"/>
        <rFont val="Arial"/>
        <family val="2"/>
      </rPr>
      <t>A0000016</t>
    </r>
  </si>
  <si>
    <r>
      <t>'</t>
    </r>
    <r>
      <rPr>
        <sz val="10"/>
        <color rgb="FF000000"/>
        <rFont val="Arial"/>
        <family val="2"/>
      </rPr>
      <t>B0001425</t>
    </r>
  </si>
  <si>
    <r>
      <t>'</t>
    </r>
    <r>
      <rPr>
        <sz val="10"/>
        <color rgb="FF000000"/>
        <rFont val="Arial"/>
        <family val="2"/>
      </rPr>
      <t>B0000933</t>
    </r>
  </si>
  <si>
    <r>
      <t>'</t>
    </r>
    <r>
      <rPr>
        <sz val="10"/>
        <color rgb="FF000000"/>
        <rFont val="Arial"/>
        <family val="2"/>
      </rPr>
      <t>B0001695</t>
    </r>
  </si>
  <si>
    <t>546-SIPI-012023-10015748</t>
  </si>
  <si>
    <r>
      <t>'</t>
    </r>
    <r>
      <rPr>
        <sz val="10"/>
        <color rgb="FF000000"/>
        <rFont val="Arial"/>
        <family val="2"/>
      </rPr>
      <t>A0001094</t>
    </r>
  </si>
  <si>
    <t>546-SIPI-R-012023-23000006</t>
  </si>
  <si>
    <r>
      <t>'</t>
    </r>
    <r>
      <rPr>
        <sz val="10"/>
        <color rgb="FF000000"/>
        <rFont val="Arial"/>
        <family val="2"/>
      </rPr>
      <t>6</t>
    </r>
  </si>
  <si>
    <t>1K23THA|RTV-CHACOM - RTV1636924</t>
  </si>
  <si>
    <t>546-SIPI-R-022023-23000026</t>
  </si>
  <si>
    <r>
      <t>'</t>
    </r>
    <r>
      <rPr>
        <sz val="10"/>
        <color rgb="FF000000"/>
        <rFont val="Arial"/>
        <family val="2"/>
      </rPr>
      <t>52</t>
    </r>
  </si>
  <si>
    <t>1K23THA|RTV-CHACOM - RTV1642727</t>
  </si>
  <si>
    <t>547-SIPI-012023-547016000</t>
  </si>
  <si>
    <r>
      <t>'</t>
    </r>
    <r>
      <rPr>
        <sz val="10"/>
        <color rgb="FF000000"/>
        <rFont val="Arial"/>
        <family val="2"/>
      </rPr>
      <t>A0001030</t>
    </r>
  </si>
  <si>
    <t>547-SIPI-122022-547015839</t>
  </si>
  <si>
    <r>
      <t>'</t>
    </r>
    <r>
      <rPr>
        <sz val="10"/>
        <color rgb="FF000000"/>
        <rFont val="Arial"/>
        <family val="2"/>
      </rPr>
      <t>A0057012</t>
    </r>
  </si>
  <si>
    <t>565-SIPI-012023-566016519</t>
  </si>
  <si>
    <r>
      <t>'</t>
    </r>
    <r>
      <rPr>
        <sz val="10"/>
        <color rgb="FF000000"/>
        <rFont val="Arial"/>
        <family val="2"/>
      </rPr>
      <t>A0001628</t>
    </r>
  </si>
  <si>
    <t>566-SIPI-012023-566011960</t>
  </si>
  <si>
    <r>
      <t>'</t>
    </r>
    <r>
      <rPr>
        <sz val="10"/>
        <color rgb="FF000000"/>
        <rFont val="Arial"/>
        <family val="2"/>
      </rPr>
      <t>b0000749</t>
    </r>
  </si>
  <si>
    <t>CN LIEN HIẸP HTX TM TP.HCM-CO.OPMART CU MGAR</t>
  </si>
  <si>
    <t>569-SIPI-012023-569008351</t>
  </si>
  <si>
    <r>
      <t>'</t>
    </r>
    <r>
      <rPr>
        <sz val="10"/>
        <color rgb="FF000000"/>
        <rFont val="Arial"/>
        <family val="2"/>
      </rPr>
      <t>C0001020</t>
    </r>
  </si>
  <si>
    <t>1C23TNN|TPCN</t>
  </si>
  <si>
    <t>570-SIPI-012023-10014355</t>
  </si>
  <si>
    <r>
      <t>'</t>
    </r>
    <r>
      <rPr>
        <sz val="10"/>
        <color rgb="FF000000"/>
        <rFont val="Arial"/>
        <family val="2"/>
      </rPr>
      <t>A000409</t>
    </r>
  </si>
  <si>
    <r>
      <t>'</t>
    </r>
    <r>
      <rPr>
        <sz val="10"/>
        <color rgb="FF000000"/>
        <rFont val="Arial"/>
        <family val="2"/>
      </rPr>
      <t>A001534</t>
    </r>
  </si>
  <si>
    <r>
      <t>'</t>
    </r>
    <r>
      <rPr>
        <sz val="10"/>
        <color rgb="FF000000"/>
        <rFont val="Arial"/>
        <family val="2"/>
      </rPr>
      <t>A001802</t>
    </r>
  </si>
  <si>
    <t>600-SIPI-012023-1081885</t>
  </si>
  <si>
    <r>
      <t>'</t>
    </r>
    <r>
      <rPr>
        <sz val="10"/>
        <color rgb="FF000000"/>
        <rFont val="Arial"/>
        <family val="2"/>
      </rPr>
      <t>001750</t>
    </r>
  </si>
  <si>
    <r>
      <t>'</t>
    </r>
    <r>
      <rPr>
        <sz val="10"/>
        <color rgb="FF000000"/>
        <rFont val="Arial"/>
        <family val="2"/>
      </rPr>
      <t>001035</t>
    </r>
  </si>
  <si>
    <r>
      <t>'</t>
    </r>
    <r>
      <rPr>
        <sz val="10"/>
        <color rgb="FF000000"/>
        <rFont val="Arial"/>
        <family val="2"/>
      </rPr>
      <t>001518</t>
    </r>
  </si>
  <si>
    <r>
      <t>'</t>
    </r>
    <r>
      <rPr>
        <sz val="10"/>
        <color rgb="FF000000"/>
        <rFont val="Arial"/>
        <family val="2"/>
      </rPr>
      <t>000171</t>
    </r>
  </si>
  <si>
    <r>
      <t>'</t>
    </r>
    <r>
      <rPr>
        <sz val="10"/>
        <color rgb="FF000000"/>
        <rFont val="Arial"/>
        <family val="2"/>
      </rPr>
      <t>000718</t>
    </r>
  </si>
  <si>
    <t>601-SIPI-012023-1078012</t>
  </si>
  <si>
    <r>
      <t>'</t>
    </r>
    <r>
      <rPr>
        <sz val="10"/>
        <color rgb="FF000000"/>
        <rFont val="Arial"/>
        <family val="2"/>
      </rPr>
      <t>A00001459</t>
    </r>
  </si>
  <si>
    <r>
      <t>'</t>
    </r>
    <r>
      <rPr>
        <sz val="10"/>
        <color rgb="FF000000"/>
        <rFont val="Arial"/>
        <family val="2"/>
      </rPr>
      <t>A00000722</t>
    </r>
  </si>
  <si>
    <r>
      <t>'</t>
    </r>
    <r>
      <rPr>
        <sz val="10"/>
        <color rgb="FF000000"/>
        <rFont val="Arial"/>
        <family val="2"/>
      </rPr>
      <t>A00001426</t>
    </r>
  </si>
  <si>
    <r>
      <t>'</t>
    </r>
    <r>
      <rPr>
        <sz val="10"/>
        <color rgb="FF000000"/>
        <rFont val="Arial"/>
        <family val="2"/>
      </rPr>
      <t>A00000166</t>
    </r>
  </si>
  <si>
    <t>602-SIPI-012023-1093264</t>
  </si>
  <si>
    <r>
      <t>'</t>
    </r>
    <r>
      <rPr>
        <sz val="10"/>
        <color rgb="FF000000"/>
        <rFont val="Arial"/>
        <family val="2"/>
      </rPr>
      <t>A0001100</t>
    </r>
  </si>
  <si>
    <r>
      <t>'</t>
    </r>
    <r>
      <rPr>
        <sz val="10"/>
        <color rgb="FF000000"/>
        <rFont val="Arial"/>
        <family val="2"/>
      </rPr>
      <t>A0000305</t>
    </r>
  </si>
  <si>
    <r>
      <t>'</t>
    </r>
    <r>
      <rPr>
        <sz val="10"/>
        <color rgb="FF000000"/>
        <rFont val="Arial"/>
        <family val="2"/>
      </rPr>
      <t>A0001600</t>
    </r>
  </si>
  <si>
    <r>
      <t>'</t>
    </r>
    <r>
      <rPr>
        <sz val="10"/>
        <color rgb="FF000000"/>
        <rFont val="Arial"/>
        <family val="2"/>
      </rPr>
      <t>A0000860</t>
    </r>
  </si>
  <si>
    <t>603-SIPI-012023-1056657</t>
  </si>
  <si>
    <r>
      <t>'</t>
    </r>
    <r>
      <rPr>
        <sz val="10"/>
        <color rgb="FF000000"/>
        <rFont val="Arial"/>
        <family val="2"/>
      </rPr>
      <t>A932</t>
    </r>
  </si>
  <si>
    <r>
      <t>'</t>
    </r>
    <r>
      <rPr>
        <sz val="10"/>
        <color rgb="FF000000"/>
        <rFont val="Arial"/>
        <family val="2"/>
      </rPr>
      <t>A1698</t>
    </r>
  </si>
  <si>
    <r>
      <t>'</t>
    </r>
    <r>
      <rPr>
        <sz val="10"/>
        <color rgb="FF000000"/>
        <rFont val="Arial"/>
        <family val="2"/>
      </rPr>
      <t>A1430</t>
    </r>
  </si>
  <si>
    <t>605-SIPI-012023-1095791</t>
  </si>
  <si>
    <r>
      <t>'</t>
    </r>
    <r>
      <rPr>
        <sz val="10"/>
        <color rgb="FF000000"/>
        <rFont val="Arial"/>
        <family val="2"/>
      </rPr>
      <t>N0001821</t>
    </r>
  </si>
  <si>
    <r>
      <t>'</t>
    </r>
    <r>
      <rPr>
        <sz val="10"/>
        <color rgb="FF000000"/>
        <rFont val="Arial"/>
        <family val="2"/>
      </rPr>
      <t>Z0000200</t>
    </r>
  </si>
  <si>
    <r>
      <t>'</t>
    </r>
    <r>
      <rPr>
        <sz val="10"/>
        <color rgb="FF000000"/>
        <rFont val="Arial"/>
        <family val="2"/>
      </rPr>
      <t>N0001073</t>
    </r>
  </si>
  <si>
    <r>
      <t>'</t>
    </r>
    <r>
      <rPr>
        <sz val="10"/>
        <color rgb="FF000000"/>
        <rFont val="Arial"/>
        <family val="2"/>
      </rPr>
      <t>Z0001746</t>
    </r>
  </si>
  <si>
    <t>606-SIPI-012023-1097095</t>
  </si>
  <si>
    <r>
      <t>'</t>
    </r>
    <r>
      <rPr>
        <sz val="10"/>
        <color rgb="FF000000"/>
        <rFont val="Arial"/>
        <family val="2"/>
      </rPr>
      <t>A0001604</t>
    </r>
  </si>
  <si>
    <r>
      <t>'</t>
    </r>
    <r>
      <rPr>
        <sz val="10"/>
        <color rgb="FF000000"/>
        <rFont val="Arial"/>
        <family val="2"/>
      </rPr>
      <t>a0001422</t>
    </r>
  </si>
  <si>
    <r>
      <t>'</t>
    </r>
    <r>
      <rPr>
        <sz val="10"/>
        <color rgb="FF000000"/>
        <rFont val="Arial"/>
        <family val="2"/>
      </rPr>
      <t>A0000164</t>
    </r>
  </si>
  <si>
    <t>606-SIPI-R-022023-1097095</t>
  </si>
  <si>
    <r>
      <t>'</t>
    </r>
    <r>
      <rPr>
        <sz val="10"/>
        <color rgb="FF000000"/>
        <rFont val="Arial"/>
        <family val="2"/>
      </rPr>
      <t>A0000168</t>
    </r>
  </si>
  <si>
    <t>1K23THT|CHANGIO-RTV1650825 - RTV1650825</t>
  </si>
  <si>
    <t>607-SIPI-012023-1093218</t>
  </si>
  <si>
    <r>
      <t>'</t>
    </r>
    <r>
      <rPr>
        <sz val="10"/>
        <color rgb="FF000000"/>
        <rFont val="Arial"/>
        <family val="2"/>
      </rPr>
      <t>B0001086</t>
    </r>
  </si>
  <si>
    <r>
      <t>'</t>
    </r>
    <r>
      <rPr>
        <sz val="10"/>
        <color rgb="FF000000"/>
        <rFont val="Arial"/>
        <family val="2"/>
      </rPr>
      <t>B0001739</t>
    </r>
  </si>
  <si>
    <r>
      <t>'</t>
    </r>
    <r>
      <rPr>
        <sz val="10"/>
        <color rgb="FF000000"/>
        <rFont val="Arial"/>
        <family val="2"/>
      </rPr>
      <t>B0000598</t>
    </r>
  </si>
  <si>
    <t>609-SIPI-012023-1091168</t>
  </si>
  <si>
    <r>
      <t>'</t>
    </r>
    <r>
      <rPr>
        <sz val="10"/>
        <color rgb="FF000000"/>
        <rFont val="Arial"/>
        <family val="2"/>
      </rPr>
      <t>A0001573</t>
    </r>
  </si>
  <si>
    <r>
      <t>'</t>
    </r>
    <r>
      <rPr>
        <sz val="10"/>
        <color rgb="FF000000"/>
        <rFont val="Arial"/>
        <family val="2"/>
      </rPr>
      <t>A0001777</t>
    </r>
  </si>
  <si>
    <r>
      <t>'</t>
    </r>
    <r>
      <rPr>
        <sz val="10"/>
        <color rgb="FF000000"/>
        <rFont val="Arial"/>
        <family val="2"/>
      </rPr>
      <t>A0000765</t>
    </r>
  </si>
  <si>
    <r>
      <t>'</t>
    </r>
    <r>
      <rPr>
        <sz val="10"/>
        <color rgb="FF000000"/>
        <rFont val="Arial"/>
        <family val="2"/>
      </rPr>
      <t>A0001728</t>
    </r>
  </si>
  <si>
    <r>
      <t>'</t>
    </r>
    <r>
      <rPr>
        <sz val="10"/>
        <color rgb="FF000000"/>
        <rFont val="Arial"/>
        <family val="2"/>
      </rPr>
      <t>A0001395</t>
    </r>
  </si>
  <si>
    <t>613-SIPI-012023-1090406</t>
  </si>
  <si>
    <r>
      <t>'</t>
    </r>
    <r>
      <rPr>
        <sz val="10"/>
        <color rgb="FF000000"/>
        <rFont val="Arial"/>
        <family val="2"/>
      </rPr>
      <t>A0000300</t>
    </r>
  </si>
  <si>
    <r>
      <t>'</t>
    </r>
    <r>
      <rPr>
        <sz val="10"/>
        <color rgb="FF000000"/>
        <rFont val="Arial"/>
        <family val="2"/>
      </rPr>
      <t>A0001602</t>
    </r>
  </si>
  <si>
    <r>
      <t>'</t>
    </r>
    <r>
      <rPr>
        <sz val="10"/>
        <color rgb="FF000000"/>
        <rFont val="Arial"/>
        <family val="2"/>
      </rPr>
      <t>A0001092</t>
    </r>
  </si>
  <si>
    <t>613-SIPI-R-022023-1090406</t>
  </si>
  <si>
    <r>
      <t>'</t>
    </r>
    <r>
      <rPr>
        <sz val="10"/>
        <color rgb="FF000000"/>
        <rFont val="Arial"/>
        <family val="2"/>
      </rPr>
      <t>111</t>
    </r>
  </si>
  <si>
    <t>1K23TKA-111|CHANGIO - RTV1642959</t>
  </si>
  <si>
    <t>617-SIPI-012023-1075928</t>
  </si>
  <si>
    <r>
      <t>'</t>
    </r>
    <r>
      <rPr>
        <sz val="10"/>
        <color rgb="FF000000"/>
        <rFont val="Arial"/>
        <family val="2"/>
      </rPr>
      <t>A0000158</t>
    </r>
  </si>
  <si>
    <r>
      <t>'</t>
    </r>
    <r>
      <rPr>
        <sz val="10"/>
        <color rgb="FF000000"/>
        <rFont val="Arial"/>
        <family val="2"/>
      </rPr>
      <t>A0001033</t>
    </r>
  </si>
  <si>
    <t>1C23TNN|GIOTAILUOIXAOG</t>
  </si>
  <si>
    <r>
      <t>'</t>
    </r>
    <r>
      <rPr>
        <sz val="10"/>
        <color rgb="FF000000"/>
        <rFont val="Arial"/>
        <family val="2"/>
      </rPr>
      <t>A0001519</t>
    </r>
  </si>
  <si>
    <r>
      <t>'</t>
    </r>
    <r>
      <rPr>
        <sz val="10"/>
        <color rgb="FF000000"/>
        <rFont val="Arial"/>
        <family val="2"/>
      </rPr>
      <t>A0001423</t>
    </r>
  </si>
  <si>
    <r>
      <t>'</t>
    </r>
    <r>
      <rPr>
        <sz val="10"/>
        <color rgb="FF000000"/>
        <rFont val="Arial"/>
        <family val="2"/>
      </rPr>
      <t>A0001424</t>
    </r>
  </si>
  <si>
    <t>618-SIPI-012023-1071506</t>
  </si>
  <si>
    <r>
      <t>'</t>
    </r>
    <r>
      <rPr>
        <sz val="10"/>
        <color rgb="FF000000"/>
        <rFont val="Arial"/>
        <family val="2"/>
      </rPr>
      <t>A864</t>
    </r>
  </si>
  <si>
    <r>
      <t>'</t>
    </r>
    <r>
      <rPr>
        <sz val="10"/>
        <color rgb="FF000000"/>
        <rFont val="Arial"/>
        <family val="2"/>
      </rPr>
      <t>A1594</t>
    </r>
  </si>
  <si>
    <t>618-SIPI-R-022023-1071506</t>
  </si>
  <si>
    <r>
      <t>'</t>
    </r>
    <r>
      <rPr>
        <sz val="10"/>
        <color rgb="FF000000"/>
        <rFont val="Arial"/>
        <family val="2"/>
      </rPr>
      <t>58</t>
    </r>
  </si>
  <si>
    <t>RTV 1642903-58-GAUMUOI - RTV1642903</t>
  </si>
  <si>
    <r>
      <t>'</t>
    </r>
    <r>
      <rPr>
        <sz val="10"/>
        <color rgb="FF000000"/>
        <rFont val="Arial"/>
        <family val="2"/>
      </rPr>
      <t>57</t>
    </r>
  </si>
  <si>
    <t>RTV 1642913-57-GIOLUA - RTV1642913</t>
  </si>
  <si>
    <t>620-SIPI-012023-1061363</t>
  </si>
  <si>
    <r>
      <t>'</t>
    </r>
    <r>
      <rPr>
        <sz val="10"/>
        <color rgb="FF000000"/>
        <rFont val="Arial"/>
        <family val="2"/>
      </rPr>
      <t>D0000395</t>
    </r>
  </si>
  <si>
    <r>
      <t>'</t>
    </r>
    <r>
      <rPr>
        <sz val="10"/>
        <color rgb="FF000000"/>
        <rFont val="Arial"/>
        <family val="2"/>
      </rPr>
      <t>D0001790</t>
    </r>
  </si>
  <si>
    <r>
      <t>'</t>
    </r>
    <r>
      <rPr>
        <sz val="10"/>
        <color rgb="FF000000"/>
        <rFont val="Arial"/>
        <family val="2"/>
      </rPr>
      <t>D0000876</t>
    </r>
  </si>
  <si>
    <r>
      <t>'</t>
    </r>
    <r>
      <rPr>
        <sz val="10"/>
        <color rgb="FF000000"/>
        <rFont val="Arial"/>
        <family val="2"/>
      </rPr>
      <t>D0001716</t>
    </r>
  </si>
  <si>
    <r>
      <t>'</t>
    </r>
    <r>
      <rPr>
        <sz val="10"/>
        <color rgb="FF000000"/>
        <rFont val="Arial"/>
        <family val="2"/>
      </rPr>
      <t>D0001487</t>
    </r>
  </si>
  <si>
    <t>910-SIPI-012023-10034938</t>
  </si>
  <si>
    <r>
      <t>'</t>
    </r>
    <r>
      <rPr>
        <sz val="10"/>
        <color rgb="FF000000"/>
        <rFont val="Arial"/>
        <family val="2"/>
      </rPr>
      <t>b000374</t>
    </r>
  </si>
  <si>
    <r>
      <t>'</t>
    </r>
    <r>
      <rPr>
        <sz val="10"/>
        <color rgb="FF000000"/>
        <rFont val="Arial"/>
        <family val="2"/>
      </rPr>
      <t>b000364</t>
    </r>
  </si>
  <si>
    <r>
      <t>'</t>
    </r>
    <r>
      <rPr>
        <sz val="10"/>
        <color rgb="FF000000"/>
        <rFont val="Arial"/>
        <family val="2"/>
      </rPr>
      <t>b000359</t>
    </r>
  </si>
  <si>
    <r>
      <t>'</t>
    </r>
    <r>
      <rPr>
        <sz val="10"/>
        <color rgb="FF000000"/>
        <rFont val="Arial"/>
        <family val="2"/>
      </rPr>
      <t>b000373</t>
    </r>
  </si>
  <si>
    <r>
      <t>'</t>
    </r>
    <r>
      <rPr>
        <sz val="10"/>
        <color rgb="FF000000"/>
        <rFont val="Arial"/>
        <family val="2"/>
      </rPr>
      <t>b001007</t>
    </r>
  </si>
  <si>
    <r>
      <t>'</t>
    </r>
    <r>
      <rPr>
        <sz val="10"/>
        <color rgb="FF000000"/>
        <rFont val="Arial"/>
        <family val="2"/>
      </rPr>
      <t>b001043</t>
    </r>
  </si>
  <si>
    <r>
      <t>'</t>
    </r>
    <r>
      <rPr>
        <sz val="10"/>
        <color rgb="FF000000"/>
        <rFont val="Arial"/>
        <family val="2"/>
      </rPr>
      <t>b000371</t>
    </r>
  </si>
  <si>
    <r>
      <t>'</t>
    </r>
    <r>
      <rPr>
        <sz val="10"/>
        <color rgb="FF000000"/>
        <rFont val="Arial"/>
        <family val="2"/>
      </rPr>
      <t>b000235</t>
    </r>
  </si>
  <si>
    <r>
      <t>'</t>
    </r>
    <r>
      <rPr>
        <sz val="10"/>
        <color rgb="FF000000"/>
        <rFont val="Arial"/>
        <family val="2"/>
      </rPr>
      <t>B000455</t>
    </r>
  </si>
  <si>
    <r>
      <t>'</t>
    </r>
    <r>
      <rPr>
        <sz val="10"/>
        <color rgb="FF000000"/>
        <rFont val="Arial"/>
        <family val="2"/>
      </rPr>
      <t>b000805</t>
    </r>
  </si>
  <si>
    <r>
      <t>'</t>
    </r>
    <r>
      <rPr>
        <sz val="10"/>
        <color rgb="FF000000"/>
        <rFont val="Arial"/>
        <family val="2"/>
      </rPr>
      <t>b000233</t>
    </r>
  </si>
  <si>
    <r>
      <t>'</t>
    </r>
    <r>
      <rPr>
        <sz val="10"/>
        <color rgb="FF000000"/>
        <rFont val="Arial"/>
        <family val="2"/>
      </rPr>
      <t>B000236</t>
    </r>
  </si>
  <si>
    <r>
      <t>'</t>
    </r>
    <r>
      <rPr>
        <sz val="10"/>
        <color rgb="FF000000"/>
        <rFont val="Arial"/>
        <family val="2"/>
      </rPr>
      <t>b000360</t>
    </r>
  </si>
  <si>
    <r>
      <t>'</t>
    </r>
    <r>
      <rPr>
        <sz val="10"/>
        <color rgb="FF000000"/>
        <rFont val="Arial"/>
        <family val="2"/>
      </rPr>
      <t>b000967</t>
    </r>
  </si>
  <si>
    <r>
      <t>'</t>
    </r>
    <r>
      <rPr>
        <sz val="10"/>
        <color rgb="FF000000"/>
        <rFont val="Arial"/>
        <family val="2"/>
      </rPr>
      <t>b001394</t>
    </r>
  </si>
  <si>
    <r>
      <t>'</t>
    </r>
    <r>
      <rPr>
        <sz val="10"/>
        <color rgb="FF000000"/>
        <rFont val="Arial"/>
        <family val="2"/>
      </rPr>
      <t>b000365</t>
    </r>
  </si>
  <si>
    <r>
      <t>'</t>
    </r>
    <r>
      <rPr>
        <sz val="10"/>
        <color rgb="FF000000"/>
        <rFont val="Arial"/>
        <family val="2"/>
      </rPr>
      <t>b000761</t>
    </r>
  </si>
  <si>
    <r>
      <t>'</t>
    </r>
    <r>
      <rPr>
        <sz val="10"/>
        <color rgb="FF000000"/>
        <rFont val="Arial"/>
        <family val="2"/>
      </rPr>
      <t>b000151</t>
    </r>
  </si>
  <si>
    <r>
      <t>'</t>
    </r>
    <r>
      <rPr>
        <sz val="10"/>
        <color rgb="FF000000"/>
        <rFont val="Arial"/>
        <family val="2"/>
      </rPr>
      <t>b000379</t>
    </r>
  </si>
  <si>
    <r>
      <t>'</t>
    </r>
    <r>
      <rPr>
        <sz val="10"/>
        <color rgb="FF000000"/>
        <rFont val="Arial"/>
        <family val="2"/>
      </rPr>
      <t>b001036</t>
    </r>
  </si>
  <si>
    <r>
      <t>'</t>
    </r>
    <r>
      <rPr>
        <sz val="10"/>
        <color rgb="FF000000"/>
        <rFont val="Arial"/>
        <family val="2"/>
      </rPr>
      <t>b001623</t>
    </r>
  </si>
  <si>
    <r>
      <t>'</t>
    </r>
    <r>
      <rPr>
        <sz val="10"/>
        <color rgb="FF000000"/>
        <rFont val="Arial"/>
        <family val="2"/>
      </rPr>
      <t>B001656</t>
    </r>
  </si>
  <si>
    <r>
      <t>'</t>
    </r>
    <r>
      <rPr>
        <sz val="10"/>
        <color rgb="FF000000"/>
        <rFont val="Arial"/>
        <family val="2"/>
      </rPr>
      <t>b000266</t>
    </r>
  </si>
  <si>
    <r>
      <t>'</t>
    </r>
    <r>
      <rPr>
        <sz val="10"/>
        <color rgb="FF000000"/>
        <rFont val="Arial"/>
        <family val="2"/>
      </rPr>
      <t>b000234</t>
    </r>
  </si>
  <si>
    <r>
      <t>'</t>
    </r>
    <r>
      <rPr>
        <sz val="10"/>
        <color rgb="FF000000"/>
        <rFont val="Arial"/>
        <family val="2"/>
      </rPr>
      <t>b000362</t>
    </r>
  </si>
  <si>
    <r>
      <t>'</t>
    </r>
    <r>
      <rPr>
        <sz val="10"/>
        <color rgb="FF000000"/>
        <rFont val="Arial"/>
        <family val="2"/>
      </rPr>
      <t>b000375</t>
    </r>
  </si>
  <si>
    <r>
      <t>'</t>
    </r>
    <r>
      <rPr>
        <sz val="10"/>
        <color rgb="FF000000"/>
        <rFont val="Arial"/>
        <family val="2"/>
      </rPr>
      <t>b000372</t>
    </r>
  </si>
  <si>
    <r>
      <t>'</t>
    </r>
    <r>
      <rPr>
        <sz val="10"/>
        <color rgb="FF000000"/>
        <rFont val="Arial"/>
        <family val="2"/>
      </rPr>
      <t>b000426</t>
    </r>
  </si>
  <si>
    <r>
      <t>'</t>
    </r>
    <r>
      <rPr>
        <sz val="10"/>
        <color rgb="FF000000"/>
        <rFont val="Arial"/>
        <family val="2"/>
      </rPr>
      <t>b001655</t>
    </r>
  </si>
  <si>
    <r>
      <t>'</t>
    </r>
    <r>
      <rPr>
        <sz val="10"/>
        <color rgb="FF000000"/>
        <rFont val="Arial"/>
        <family val="2"/>
      </rPr>
      <t>b000363</t>
    </r>
  </si>
  <si>
    <r>
      <t>'</t>
    </r>
    <r>
      <rPr>
        <sz val="10"/>
        <color rgb="FF000000"/>
        <rFont val="Arial"/>
        <family val="2"/>
      </rPr>
      <t>B000928</t>
    </r>
  </si>
  <si>
    <r>
      <t>'</t>
    </r>
    <r>
      <rPr>
        <sz val="10"/>
        <color rgb="FF000000"/>
        <rFont val="Arial"/>
        <family val="2"/>
      </rPr>
      <t>b000237</t>
    </r>
  </si>
  <si>
    <r>
      <t>'</t>
    </r>
    <r>
      <rPr>
        <sz val="10"/>
        <color rgb="FF000000"/>
        <rFont val="Arial"/>
        <family val="2"/>
      </rPr>
      <t>b000367</t>
    </r>
  </si>
  <si>
    <r>
      <t>'</t>
    </r>
    <r>
      <rPr>
        <sz val="10"/>
        <color rgb="FF000000"/>
        <rFont val="Arial"/>
        <family val="2"/>
      </rPr>
      <t>b000377</t>
    </r>
  </si>
  <si>
    <r>
      <t>'</t>
    </r>
    <r>
      <rPr>
        <sz val="10"/>
        <color rgb="FF000000"/>
        <rFont val="Arial"/>
        <family val="2"/>
      </rPr>
      <t>b000397</t>
    </r>
  </si>
  <si>
    <r>
      <t>'</t>
    </r>
    <r>
      <rPr>
        <sz val="10"/>
        <color rgb="FF000000"/>
        <rFont val="Arial"/>
        <family val="2"/>
      </rPr>
      <t>b001243</t>
    </r>
  </si>
  <si>
    <r>
      <t>'</t>
    </r>
    <r>
      <rPr>
        <sz val="10"/>
        <color rgb="FF000000"/>
        <rFont val="Arial"/>
        <family val="2"/>
      </rPr>
      <t>b001107</t>
    </r>
  </si>
  <si>
    <r>
      <t>'</t>
    </r>
    <r>
      <rPr>
        <sz val="10"/>
        <color rgb="FF000000"/>
        <rFont val="Arial"/>
        <family val="2"/>
      </rPr>
      <t>B001658</t>
    </r>
  </si>
  <si>
    <r>
      <t>'</t>
    </r>
    <r>
      <rPr>
        <sz val="10"/>
        <color rgb="FF000000"/>
        <rFont val="Arial"/>
        <family val="2"/>
      </rPr>
      <t>b000760</t>
    </r>
  </si>
  <si>
    <r>
      <t>'</t>
    </r>
    <r>
      <rPr>
        <sz val="10"/>
        <color rgb="FF000000"/>
        <rFont val="Arial"/>
        <family val="2"/>
      </rPr>
      <t>b000376</t>
    </r>
  </si>
  <si>
    <r>
      <t>'</t>
    </r>
    <r>
      <rPr>
        <sz val="10"/>
        <color rgb="FF000000"/>
        <rFont val="Arial"/>
        <family val="2"/>
      </rPr>
      <t>B000998</t>
    </r>
  </si>
  <si>
    <r>
      <t>'</t>
    </r>
    <r>
      <rPr>
        <sz val="10"/>
        <color rgb="FF000000"/>
        <rFont val="Arial"/>
        <family val="2"/>
      </rPr>
      <t>b001579</t>
    </r>
  </si>
  <si>
    <r>
      <t>'</t>
    </r>
    <r>
      <rPr>
        <sz val="10"/>
        <color rgb="FF000000"/>
        <rFont val="Arial"/>
        <family val="2"/>
      </rPr>
      <t>b001521</t>
    </r>
  </si>
  <si>
    <r>
      <t>'</t>
    </r>
    <r>
      <rPr>
        <sz val="10"/>
        <color rgb="FF000000"/>
        <rFont val="Arial"/>
        <family val="2"/>
      </rPr>
      <t>B001657</t>
    </r>
  </si>
  <si>
    <r>
      <t>'</t>
    </r>
    <r>
      <rPr>
        <sz val="10"/>
        <color rgb="FF000000"/>
        <rFont val="Arial"/>
        <family val="2"/>
      </rPr>
      <t>b000366</t>
    </r>
  </si>
  <si>
    <r>
      <t>'</t>
    </r>
    <r>
      <rPr>
        <sz val="10"/>
        <color rgb="FF000000"/>
        <rFont val="Arial"/>
        <family val="2"/>
      </rPr>
      <t>b001018</t>
    </r>
  </si>
  <si>
    <r>
      <t>'</t>
    </r>
    <r>
      <rPr>
        <sz val="10"/>
        <color rgb="FF000000"/>
        <rFont val="Arial"/>
        <family val="2"/>
      </rPr>
      <t>b000368</t>
    </r>
  </si>
  <si>
    <r>
      <t>'</t>
    </r>
    <r>
      <rPr>
        <sz val="10"/>
        <color rgb="FF000000"/>
        <rFont val="Arial"/>
        <family val="2"/>
      </rPr>
      <t>b000369</t>
    </r>
  </si>
  <si>
    <r>
      <t>'</t>
    </r>
    <r>
      <rPr>
        <sz val="10"/>
        <color rgb="FF000000"/>
        <rFont val="Arial"/>
        <family val="2"/>
      </rPr>
      <t>b000361</t>
    </r>
  </si>
  <si>
    <t>910-SIPI-122022-10034361</t>
  </si>
  <si>
    <r>
      <t>'</t>
    </r>
    <r>
      <rPr>
        <sz val="10"/>
        <color rgb="FF000000"/>
        <rFont val="Arial"/>
        <family val="2"/>
      </rPr>
      <t>b057079</t>
    </r>
  </si>
  <si>
    <t>910-SIPI-R-012023-10034938</t>
  </si>
  <si>
    <r>
      <t>'</t>
    </r>
    <r>
      <rPr>
        <sz val="10"/>
        <color rgb="FF000000"/>
        <rFont val="Arial"/>
        <family val="2"/>
      </rPr>
      <t>33</t>
    </r>
  </si>
  <si>
    <t>RTV 1638313|33|GA MUOI - RTV1638313</t>
  </si>
  <si>
    <r>
      <t>'</t>
    </r>
    <r>
      <rPr>
        <sz val="10"/>
        <color rgb="FF000000"/>
        <rFont val="Arial"/>
        <family val="2"/>
      </rPr>
      <t>89</t>
    </r>
  </si>
  <si>
    <t>RTV 1640396|89|CHAN GIO - RTV1640396</t>
  </si>
  <si>
    <t>RTV 1638317|34|CHA COM - RTV1638317</t>
  </si>
  <si>
    <t>910-SIPI-R-122022-10034938</t>
  </si>
  <si>
    <r>
      <t>'</t>
    </r>
    <r>
      <rPr>
        <sz val="10"/>
        <color rgb="FF000000"/>
        <rFont val="Arial"/>
        <family val="2"/>
      </rPr>
      <t>1944</t>
    </r>
  </si>
  <si>
    <t>RTV 1636016|1944|GA - RTV1636016</t>
  </si>
  <si>
    <r>
      <t>'</t>
    </r>
    <r>
      <rPr>
        <sz val="10"/>
        <color rgb="FF000000"/>
        <rFont val="Arial"/>
        <family val="2"/>
      </rPr>
      <t>1943</t>
    </r>
  </si>
  <si>
    <t>RTV 1636014|1943|CHAN GIO - RTV1636014</t>
  </si>
  <si>
    <t>920-SIPI-012023-10016512</t>
  </si>
  <si>
    <r>
      <t>'</t>
    </r>
    <r>
      <rPr>
        <sz val="10"/>
        <color rgb="FF000000"/>
        <rFont val="Arial"/>
        <family val="2"/>
      </rPr>
      <t>23-b000506</t>
    </r>
  </si>
  <si>
    <r>
      <t>'</t>
    </r>
    <r>
      <rPr>
        <sz val="10"/>
        <color rgb="FF000000"/>
        <rFont val="Arial"/>
        <family val="2"/>
      </rPr>
      <t>23-b001012</t>
    </r>
  </si>
  <si>
    <r>
      <t>'</t>
    </r>
    <r>
      <rPr>
        <sz val="10"/>
        <color rgb="FF000000"/>
        <rFont val="Arial"/>
        <family val="2"/>
      </rPr>
      <t>23-b0001766</t>
    </r>
  </si>
  <si>
    <r>
      <t>'</t>
    </r>
    <r>
      <rPr>
        <sz val="10"/>
        <color rgb="FF000000"/>
        <rFont val="Arial"/>
        <family val="2"/>
      </rPr>
      <t>23-b000505</t>
    </r>
  </si>
  <si>
    <r>
      <t>'</t>
    </r>
    <r>
      <rPr>
        <sz val="10"/>
        <color rgb="FF000000"/>
        <rFont val="Arial"/>
        <family val="2"/>
      </rPr>
      <t>23-b0001065</t>
    </r>
  </si>
  <si>
    <r>
      <t>'</t>
    </r>
    <r>
      <rPr>
        <sz val="10"/>
        <color rgb="FF000000"/>
        <rFont val="Arial"/>
        <family val="2"/>
      </rPr>
      <t>23-b001789</t>
    </r>
  </si>
  <si>
    <r>
      <t>'</t>
    </r>
    <r>
      <rPr>
        <sz val="10"/>
        <color rgb="FF000000"/>
        <rFont val="Arial"/>
        <family val="2"/>
      </rPr>
      <t>23-b001064</t>
    </r>
  </si>
  <si>
    <t>HHCL-TAN</t>
  </si>
  <si>
    <r>
      <t>'</t>
    </r>
    <r>
      <rPr>
        <sz val="10"/>
        <color rgb="FF000000"/>
        <rFont val="Arial"/>
        <family val="2"/>
      </rPr>
      <t>23-b0000502</t>
    </r>
  </si>
  <si>
    <r>
      <t>'</t>
    </r>
    <r>
      <rPr>
        <sz val="10"/>
        <color rgb="FF000000"/>
        <rFont val="Arial"/>
        <family val="2"/>
      </rPr>
      <t>23-b000507</t>
    </r>
  </si>
  <si>
    <r>
      <t>'</t>
    </r>
    <r>
      <rPr>
        <sz val="10"/>
        <color rgb="FF000000"/>
        <rFont val="Arial"/>
        <family val="2"/>
      </rPr>
      <t>23-b0000503</t>
    </r>
  </si>
  <si>
    <r>
      <t>'</t>
    </r>
    <r>
      <rPr>
        <sz val="10"/>
        <color rgb="FF000000"/>
        <rFont val="Arial"/>
        <family val="2"/>
      </rPr>
      <t>23-b000504</t>
    </r>
  </si>
  <si>
    <t>920-SIPI-112022-10016369</t>
  </si>
  <si>
    <r>
      <t>'</t>
    </r>
    <r>
      <rPr>
        <sz val="10"/>
        <color rgb="FF000000"/>
        <rFont val="Arial"/>
        <family val="2"/>
      </rPr>
      <t>22-b0051020</t>
    </r>
  </si>
  <si>
    <t>920-SIPI-122022-10016195</t>
  </si>
  <si>
    <r>
      <t>'</t>
    </r>
    <r>
      <rPr>
        <sz val="10"/>
        <color rgb="FF000000"/>
        <rFont val="Arial"/>
        <family val="2"/>
      </rPr>
      <t>22-b056393</t>
    </r>
  </si>
  <si>
    <r>
      <t>'</t>
    </r>
    <r>
      <rPr>
        <sz val="10"/>
        <color rgb="FF000000"/>
        <rFont val="Arial"/>
        <family val="2"/>
      </rPr>
      <t>22-b056704</t>
    </r>
  </si>
  <si>
    <t>920-SIPI-122022-10016369</t>
  </si>
  <si>
    <r>
      <t>'</t>
    </r>
    <r>
      <rPr>
        <sz val="10"/>
        <color rgb="FF000000"/>
        <rFont val="Arial"/>
        <family val="2"/>
      </rPr>
      <t>22-b0056395</t>
    </r>
  </si>
  <si>
    <r>
      <t>'</t>
    </r>
    <r>
      <rPr>
        <sz val="10"/>
        <color rgb="FF000000"/>
        <rFont val="Arial"/>
        <family val="2"/>
      </rPr>
      <t>22-b0056394</t>
    </r>
  </si>
  <si>
    <r>
      <t>'</t>
    </r>
    <r>
      <rPr>
        <sz val="10"/>
        <color rgb="FF000000"/>
        <rFont val="Arial"/>
        <family val="2"/>
      </rPr>
      <t>22-b057620</t>
    </r>
  </si>
  <si>
    <t>920-SIPI-R-012023-23000000</t>
  </si>
  <si>
    <r>
      <t>'</t>
    </r>
    <r>
      <rPr>
        <sz val="10"/>
        <color rgb="FF000000"/>
        <rFont val="Arial"/>
        <family val="2"/>
      </rPr>
      <t>1</t>
    </r>
  </si>
  <si>
    <t>K23TVC-1-RTV1637010|HHCL - RTV1637010</t>
  </si>
  <si>
    <t>930-SIPI-012023-10023739</t>
  </si>
  <si>
    <r>
      <t>'</t>
    </r>
    <r>
      <rPr>
        <sz val="10"/>
        <color rgb="FF000000"/>
        <rFont val="Arial"/>
        <family val="2"/>
      </rPr>
      <t>23-b000494</t>
    </r>
  </si>
  <si>
    <r>
      <t>'</t>
    </r>
    <r>
      <rPr>
        <sz val="10"/>
        <color rgb="FF000000"/>
        <rFont val="Arial"/>
        <family val="2"/>
      </rPr>
      <t>23-b000495</t>
    </r>
  </si>
  <si>
    <r>
      <t>'</t>
    </r>
    <r>
      <rPr>
        <sz val="10"/>
        <color rgb="FF000000"/>
        <rFont val="Arial"/>
        <family val="2"/>
      </rPr>
      <t>23-b0000489</t>
    </r>
  </si>
  <si>
    <r>
      <t>'</t>
    </r>
    <r>
      <rPr>
        <sz val="10"/>
        <color rgb="FF000000"/>
        <rFont val="Arial"/>
        <family val="2"/>
      </rPr>
      <t>23-b000491</t>
    </r>
  </si>
  <si>
    <r>
      <t>'</t>
    </r>
    <r>
      <rPr>
        <sz val="10"/>
        <color rgb="FF000000"/>
        <rFont val="Arial"/>
        <family val="2"/>
      </rPr>
      <t>23-b001638</t>
    </r>
  </si>
  <si>
    <r>
      <t>'</t>
    </r>
    <r>
      <rPr>
        <sz val="10"/>
        <color rgb="FF000000"/>
        <rFont val="Arial"/>
        <family val="2"/>
      </rPr>
      <t>23-b0000838</t>
    </r>
  </si>
  <si>
    <r>
      <t>'</t>
    </r>
    <r>
      <rPr>
        <sz val="10"/>
        <color rgb="FF000000"/>
        <rFont val="Arial"/>
        <family val="2"/>
      </rPr>
      <t>23-b000097</t>
    </r>
  </si>
  <si>
    <r>
      <t>'</t>
    </r>
    <r>
      <rPr>
        <sz val="10"/>
        <color rgb="FF000000"/>
        <rFont val="Arial"/>
        <family val="2"/>
      </rPr>
      <t>23-b000992</t>
    </r>
  </si>
  <si>
    <r>
      <t>'</t>
    </r>
    <r>
      <rPr>
        <sz val="10"/>
        <color rgb="FF000000"/>
        <rFont val="Arial"/>
        <family val="2"/>
      </rPr>
      <t>23-b000496</t>
    </r>
  </si>
  <si>
    <r>
      <t>'</t>
    </r>
    <r>
      <rPr>
        <sz val="10"/>
        <color rgb="FF000000"/>
        <rFont val="Arial"/>
        <family val="2"/>
      </rPr>
      <t>23-b000499</t>
    </r>
  </si>
  <si>
    <r>
      <t>'</t>
    </r>
    <r>
      <rPr>
        <sz val="10"/>
        <color rgb="FF000000"/>
        <rFont val="Arial"/>
        <family val="2"/>
      </rPr>
      <t>23-b0000497</t>
    </r>
  </si>
  <si>
    <r>
      <t>'</t>
    </r>
    <r>
      <rPr>
        <sz val="10"/>
        <color rgb="FF000000"/>
        <rFont val="Arial"/>
        <family val="2"/>
      </rPr>
      <t>23-b0001637</t>
    </r>
  </si>
  <si>
    <r>
      <t>'</t>
    </r>
    <r>
      <rPr>
        <sz val="10"/>
        <color rgb="FF000000"/>
        <rFont val="Arial"/>
        <family val="2"/>
      </rPr>
      <t>23-b001725</t>
    </r>
  </si>
  <si>
    <r>
      <t>'</t>
    </r>
    <r>
      <rPr>
        <sz val="10"/>
        <color rgb="FF000000"/>
        <rFont val="Arial"/>
        <family val="2"/>
      </rPr>
      <t>23-b0000492</t>
    </r>
  </si>
  <si>
    <r>
      <t>'</t>
    </r>
    <r>
      <rPr>
        <sz val="10"/>
        <color rgb="FF000000"/>
        <rFont val="Arial"/>
        <family val="2"/>
      </rPr>
      <t>23-b000498</t>
    </r>
  </si>
  <si>
    <r>
      <t>'</t>
    </r>
    <r>
      <rPr>
        <sz val="10"/>
        <color rgb="FF000000"/>
        <rFont val="Arial"/>
        <family val="2"/>
      </rPr>
      <t>23-b000500</t>
    </r>
  </si>
  <si>
    <r>
      <t>'</t>
    </r>
    <r>
      <rPr>
        <sz val="10"/>
        <color rgb="FF000000"/>
        <rFont val="Arial"/>
        <family val="2"/>
      </rPr>
      <t>23-b000493</t>
    </r>
  </si>
  <si>
    <r>
      <t>'</t>
    </r>
    <r>
      <rPr>
        <sz val="10"/>
        <color rgb="FF000000"/>
        <rFont val="Arial"/>
        <family val="2"/>
      </rPr>
      <t>23-b000490</t>
    </r>
  </si>
  <si>
    <r>
      <t>'</t>
    </r>
    <r>
      <rPr>
        <sz val="10"/>
        <color rgb="FF000000"/>
        <rFont val="Arial"/>
        <family val="2"/>
      </rPr>
      <t>23-b000848</t>
    </r>
  </si>
  <si>
    <t>930-SIPI-102022-10023559</t>
  </si>
  <si>
    <r>
      <t>'</t>
    </r>
    <r>
      <rPr>
        <sz val="10"/>
        <color rgb="FF000000"/>
        <rFont val="Arial"/>
        <family val="2"/>
      </rPr>
      <t>22-b0049489</t>
    </r>
  </si>
  <si>
    <t>930-SIPI-112022-10023686</t>
  </si>
  <si>
    <r>
      <t>'</t>
    </r>
    <r>
      <rPr>
        <sz val="10"/>
        <color rgb="FF000000"/>
        <rFont val="Arial"/>
        <family val="2"/>
      </rPr>
      <t>22-b0050887</t>
    </r>
  </si>
  <si>
    <r>
      <t>'</t>
    </r>
    <r>
      <rPr>
        <sz val="10"/>
        <color rgb="FF000000"/>
        <rFont val="Arial"/>
        <family val="2"/>
      </rPr>
      <t>22-b0050889</t>
    </r>
  </si>
  <si>
    <t>930-SIPI-122022-10022959</t>
  </si>
  <si>
    <r>
      <t>'</t>
    </r>
    <r>
      <rPr>
        <sz val="10"/>
        <color rgb="FF000000"/>
        <rFont val="Arial"/>
        <family val="2"/>
      </rPr>
      <t>22-b057140</t>
    </r>
  </si>
  <si>
    <t>930-SIPI-122022-10023332</t>
  </si>
  <si>
    <r>
      <t>'</t>
    </r>
    <r>
      <rPr>
        <sz val="10"/>
        <color rgb="FF000000"/>
        <rFont val="Arial"/>
        <family val="2"/>
      </rPr>
      <t>22-b054428</t>
    </r>
  </si>
  <si>
    <t>930-SIPI-122022-10023385</t>
  </si>
  <si>
    <r>
      <t>'</t>
    </r>
    <r>
      <rPr>
        <sz val="10"/>
        <color rgb="FF000000"/>
        <rFont val="Arial"/>
        <family val="2"/>
      </rPr>
      <t>23-b055950</t>
    </r>
  </si>
  <si>
    <t>930-SIPI-122022-10023444</t>
  </si>
  <si>
    <r>
      <t>'</t>
    </r>
    <r>
      <rPr>
        <sz val="10"/>
        <color rgb="FF000000"/>
        <rFont val="Arial"/>
        <family val="2"/>
      </rPr>
      <t>22-b057138</t>
    </r>
  </si>
  <si>
    <t>930-SIPI-122022-10023559</t>
  </si>
  <si>
    <r>
      <t>'</t>
    </r>
    <r>
      <rPr>
        <sz val="10"/>
        <color rgb="FF000000"/>
        <rFont val="Arial"/>
        <family val="2"/>
      </rPr>
      <t>22-b0057785</t>
    </r>
  </si>
  <si>
    <t>930-SIPI-122022-10023686</t>
  </si>
  <si>
    <r>
      <t>'</t>
    </r>
    <r>
      <rPr>
        <sz val="10"/>
        <color rgb="FF000000"/>
        <rFont val="Arial"/>
        <family val="2"/>
      </rPr>
      <t>22-b0056059</t>
    </r>
  </si>
  <si>
    <r>
      <t>'</t>
    </r>
    <r>
      <rPr>
        <sz val="10"/>
        <color rgb="FF000000"/>
        <rFont val="Arial"/>
        <family val="2"/>
      </rPr>
      <t>22-b0056060</t>
    </r>
  </si>
  <si>
    <t>930-SIPI-R-012023-10023444</t>
  </si>
  <si>
    <t>K23TVD-1-RTV1637927|HHCL - RTV1637927</t>
  </si>
  <si>
    <t>940-SIPI-012023-10019809</t>
  </si>
  <si>
    <r>
      <t>'</t>
    </r>
    <r>
      <rPr>
        <sz val="10"/>
        <color rgb="FF000000"/>
        <rFont val="Arial"/>
        <family val="2"/>
      </rPr>
      <t>A00000940</t>
    </r>
  </si>
  <si>
    <t>1C23TNN|HANGHOACACLOAI</t>
  </si>
  <si>
    <r>
      <t>'</t>
    </r>
    <r>
      <rPr>
        <sz val="10"/>
        <color rgb="FF000000"/>
        <rFont val="Arial"/>
        <family val="2"/>
      </rPr>
      <t>B00000937</t>
    </r>
  </si>
  <si>
    <r>
      <t>'</t>
    </r>
    <r>
      <rPr>
        <sz val="10"/>
        <color rgb="FF000000"/>
        <rFont val="Arial"/>
        <family val="2"/>
      </rPr>
      <t>B00000969</t>
    </r>
  </si>
  <si>
    <r>
      <t>'</t>
    </r>
    <r>
      <rPr>
        <sz val="10"/>
        <color rgb="FF000000"/>
        <rFont val="Arial"/>
        <family val="2"/>
      </rPr>
      <t>A00000018</t>
    </r>
  </si>
  <si>
    <r>
      <t>'</t>
    </r>
    <r>
      <rPr>
        <sz val="10"/>
        <color rgb="FF000000"/>
        <rFont val="Arial"/>
        <family val="2"/>
      </rPr>
      <t>A00000939</t>
    </r>
  </si>
  <si>
    <r>
      <t>'</t>
    </r>
    <r>
      <rPr>
        <sz val="10"/>
        <color rgb="FF000000"/>
        <rFont val="Arial"/>
        <family val="2"/>
      </rPr>
      <t>A00001701</t>
    </r>
  </si>
  <si>
    <r>
      <t>'</t>
    </r>
    <r>
      <rPr>
        <sz val="10"/>
        <color rgb="FF000000"/>
        <rFont val="Arial"/>
        <family val="2"/>
      </rPr>
      <t>B00001700</t>
    </r>
  </si>
  <si>
    <r>
      <t>'</t>
    </r>
    <r>
      <rPr>
        <sz val="10"/>
        <color rgb="FF000000"/>
        <rFont val="Arial"/>
        <family val="2"/>
      </rPr>
      <t>A00000017</t>
    </r>
  </si>
  <si>
    <r>
      <t>'</t>
    </r>
    <r>
      <rPr>
        <sz val="10"/>
        <color rgb="FF000000"/>
        <rFont val="Arial"/>
        <family val="2"/>
      </rPr>
      <t>B00000938</t>
    </r>
  </si>
  <si>
    <r>
      <t>'</t>
    </r>
    <r>
      <rPr>
        <sz val="10"/>
        <color rgb="FF000000"/>
        <rFont val="Arial"/>
        <family val="2"/>
      </rPr>
      <t>A00000935</t>
    </r>
  </si>
  <si>
    <r>
      <t>'</t>
    </r>
    <r>
      <rPr>
        <sz val="10"/>
        <color rgb="FF000000"/>
        <rFont val="Arial"/>
        <family val="2"/>
      </rPr>
      <t>A00000934</t>
    </r>
  </si>
  <si>
    <r>
      <t>'</t>
    </r>
    <r>
      <rPr>
        <sz val="10"/>
        <color rgb="FF000000"/>
        <rFont val="Arial"/>
        <family val="2"/>
      </rPr>
      <t>B00000941</t>
    </r>
  </si>
  <si>
    <r>
      <t>'</t>
    </r>
    <r>
      <rPr>
        <sz val="10"/>
        <color rgb="FF000000"/>
        <rFont val="Arial"/>
        <family val="2"/>
      </rPr>
      <t>B00000936</t>
    </r>
  </si>
  <si>
    <t>940-SIPI-R-012023-10019809</t>
  </si>
  <si>
    <r>
      <t>'</t>
    </r>
    <r>
      <rPr>
        <sz val="10"/>
        <color rgb="FF000000"/>
        <rFont val="Arial"/>
        <family val="2"/>
      </rPr>
      <t>R0000063</t>
    </r>
  </si>
  <si>
    <t>1K23TVE|000063.R1639401|9421 - RTV1639401</t>
  </si>
  <si>
    <r>
      <t>'</t>
    </r>
    <r>
      <rPr>
        <sz val="10"/>
        <color rgb="FF000000"/>
        <rFont val="Arial"/>
        <family val="2"/>
      </rPr>
      <t>R0000059</t>
    </r>
  </si>
  <si>
    <t>1K23TVE|000059.R1639392|9419 - RTV1639392</t>
  </si>
  <si>
    <t>940-SIPI-R-022023-10019809</t>
  </si>
  <si>
    <r>
      <t>'</t>
    </r>
    <r>
      <rPr>
        <sz val="10"/>
        <color rgb="FF000000"/>
        <rFont val="Arial"/>
        <family val="2"/>
      </rPr>
      <t>R00000220</t>
    </r>
  </si>
  <si>
    <t>1K23TVE|0000220.R1648770|9406 - RTV1648770</t>
  </si>
  <si>
    <r>
      <t>'</t>
    </r>
    <r>
      <rPr>
        <sz val="10"/>
        <color rgb="FF000000"/>
        <rFont val="Arial"/>
        <family val="2"/>
      </rPr>
      <t>R00000137</t>
    </r>
  </si>
  <si>
    <t>1K23TVE|0000137.R1642737|9414 - RTV1642737</t>
  </si>
  <si>
    <r>
      <t>'</t>
    </r>
    <r>
      <rPr>
        <sz val="10"/>
        <color rgb="FF000000"/>
        <rFont val="Arial"/>
        <family val="2"/>
      </rPr>
      <t>R00000166</t>
    </r>
  </si>
  <si>
    <t>1K23TVE|0000166.R1644315|9411 - RTV1644315</t>
  </si>
  <si>
    <r>
      <t>'</t>
    </r>
    <r>
      <rPr>
        <sz val="10"/>
        <color rgb="FF000000"/>
        <rFont val="Arial"/>
        <family val="2"/>
      </rPr>
      <t>R0000243</t>
    </r>
  </si>
  <si>
    <t>1K23TVE|0000243.R1650025|9409 - RTV1650025</t>
  </si>
  <si>
    <r>
      <t>'</t>
    </r>
    <r>
      <rPr>
        <sz val="10"/>
        <color rgb="FF000000"/>
        <rFont val="Arial"/>
        <family val="2"/>
      </rPr>
      <t>R00000153</t>
    </r>
  </si>
  <si>
    <t>1K23TVE|0000153.R1643647|9413 - RTV1643647</t>
  </si>
  <si>
    <r>
      <t>'</t>
    </r>
    <r>
      <rPr>
        <sz val="10"/>
        <color rgb="FF000000"/>
        <rFont val="Arial"/>
        <family val="2"/>
      </rPr>
      <t>R00000167</t>
    </r>
  </si>
  <si>
    <t>1K23TVE|0000167.R1644321|9411 - RTV1644321</t>
  </si>
  <si>
    <r>
      <t>'</t>
    </r>
    <r>
      <rPr>
        <sz val="10"/>
        <color rgb="FF000000"/>
        <rFont val="Arial"/>
        <family val="2"/>
      </rPr>
      <t>R00000224</t>
    </r>
  </si>
  <si>
    <t>1K23TVE|0000224.R1648784|9408 - RTV1648784</t>
  </si>
  <si>
    <r>
      <t>'</t>
    </r>
    <r>
      <rPr>
        <sz val="10"/>
        <color rgb="FF000000"/>
        <rFont val="Arial"/>
        <family val="2"/>
      </rPr>
      <t>R00000178</t>
    </r>
  </si>
  <si>
    <t>1K23TVE|0000178.R1644915|9420 - RTV1644915</t>
  </si>
  <si>
    <r>
      <t>'</t>
    </r>
    <r>
      <rPr>
        <sz val="10"/>
        <color rgb="FF000000"/>
        <rFont val="Arial"/>
        <family val="2"/>
      </rPr>
      <t>R00000229</t>
    </r>
  </si>
  <si>
    <t>1K23TVE|0000229.R1648800|9416 - RTV1648800</t>
  </si>
  <si>
    <t>950-SIPI-012023-10008161</t>
  </si>
  <si>
    <r>
      <t>'</t>
    </r>
    <r>
      <rPr>
        <sz val="10"/>
        <color rgb="FF000000"/>
        <rFont val="Arial"/>
        <family val="2"/>
      </rPr>
      <t>23-b000723</t>
    </r>
  </si>
  <si>
    <r>
      <t>'</t>
    </r>
    <r>
      <rPr>
        <sz val="10"/>
        <color rgb="FF000000"/>
        <rFont val="Arial"/>
        <family val="2"/>
      </rPr>
      <t>23-b001103</t>
    </r>
  </si>
  <si>
    <t>950-SIPI-122022-10008098</t>
  </si>
  <si>
    <r>
      <t>'</t>
    </r>
    <r>
      <rPr>
        <sz val="10"/>
        <color rgb="FF000000"/>
        <rFont val="Arial"/>
        <family val="2"/>
      </rPr>
      <t>22-b0056274</t>
    </r>
  </si>
  <si>
    <t>QT01022023-00681</t>
  </si>
  <si>
    <t>010303-HT06-Phi VC tinh va kho ve tinh T1/2023 - 7%</t>
  </si>
  <si>
    <t>QT01022023-01651</t>
  </si>
  <si>
    <t>010303-HT98-Thu BS 2% VAT do dieu chinh thue suat hoa don phi thu T1/2023 tu 8% lên 10% _(KX)</t>
  </si>
  <si>
    <t>197-SIPI-022023-1074176</t>
  </si>
  <si>
    <r>
      <t>'</t>
    </r>
    <r>
      <rPr>
        <sz val="10"/>
        <color rgb="FF000000"/>
        <rFont val="Arial"/>
        <family val="2"/>
      </rPr>
      <t>P0004029</t>
    </r>
  </si>
  <si>
    <r>
      <t>'</t>
    </r>
    <r>
      <rPr>
        <sz val="10"/>
        <color rgb="FF000000"/>
        <rFont val="Arial"/>
        <family val="2"/>
      </rPr>
      <t>P0002992</t>
    </r>
  </si>
  <si>
    <r>
      <t>'</t>
    </r>
    <r>
      <rPr>
        <sz val="10"/>
        <color rgb="FF000000"/>
        <rFont val="Arial"/>
        <family val="2"/>
      </rPr>
      <t>P0002991</t>
    </r>
  </si>
  <si>
    <r>
      <t>'</t>
    </r>
    <r>
      <rPr>
        <sz val="10"/>
        <color rgb="FF000000"/>
        <rFont val="Arial"/>
        <family val="2"/>
      </rPr>
      <t>P0004030</t>
    </r>
  </si>
  <si>
    <r>
      <t>'</t>
    </r>
    <r>
      <rPr>
        <sz val="10"/>
        <color rgb="FF000000"/>
        <rFont val="Arial"/>
        <family val="2"/>
      </rPr>
      <t>P0008583</t>
    </r>
  </si>
  <si>
    <t>199-SIPI-022023-1081628</t>
  </si>
  <si>
    <r>
      <t>'</t>
    </r>
    <r>
      <rPr>
        <sz val="10"/>
        <color rgb="FF000000"/>
        <rFont val="Arial"/>
        <family val="2"/>
      </rPr>
      <t>a0003156</t>
    </r>
  </si>
  <si>
    <r>
      <t>'</t>
    </r>
    <r>
      <rPr>
        <sz val="10"/>
        <color rgb="FF000000"/>
        <rFont val="Arial"/>
        <family val="2"/>
      </rPr>
      <t>a0004191</t>
    </r>
  </si>
  <si>
    <t>200-SIPI-022023-1077840</t>
  </si>
  <si>
    <r>
      <t>'</t>
    </r>
    <r>
      <rPr>
        <sz val="10"/>
        <color rgb="FF000000"/>
        <rFont val="Arial"/>
        <family val="2"/>
      </rPr>
      <t>A0004109</t>
    </r>
  </si>
  <si>
    <r>
      <t>'</t>
    </r>
    <r>
      <rPr>
        <sz val="10"/>
        <color rgb="FF000000"/>
        <rFont val="Arial"/>
        <family val="2"/>
      </rPr>
      <t>A0003090</t>
    </r>
  </si>
  <si>
    <r>
      <t>'</t>
    </r>
    <r>
      <rPr>
        <sz val="10"/>
        <color rgb="FF000000"/>
        <rFont val="Arial"/>
        <family val="2"/>
      </rPr>
      <t>A0006803</t>
    </r>
  </si>
  <si>
    <r>
      <t>'</t>
    </r>
    <r>
      <rPr>
        <sz val="10"/>
        <color rgb="FF000000"/>
        <rFont val="Arial"/>
        <family val="2"/>
      </rPr>
      <t>A0006800</t>
    </r>
  </si>
  <si>
    <t>299-SIPI-012023-1263031</t>
  </si>
  <si>
    <r>
      <t>'</t>
    </r>
    <r>
      <rPr>
        <sz val="10"/>
        <color rgb="FF000000"/>
        <rFont val="Arial"/>
        <family val="2"/>
      </rPr>
      <t>23-b0000701</t>
    </r>
  </si>
  <si>
    <r>
      <t>'</t>
    </r>
    <r>
      <rPr>
        <sz val="10"/>
        <color rgb="FF000000"/>
        <rFont val="Arial"/>
        <family val="2"/>
      </rPr>
      <t>23-b000276</t>
    </r>
  </si>
  <si>
    <r>
      <t>'</t>
    </r>
    <r>
      <rPr>
        <sz val="10"/>
        <color rgb="FF000000"/>
        <rFont val="Arial"/>
        <family val="2"/>
      </rPr>
      <t>23-b000466</t>
    </r>
  </si>
  <si>
    <r>
      <t>'</t>
    </r>
    <r>
      <rPr>
        <sz val="10"/>
        <color rgb="FF000000"/>
        <rFont val="Arial"/>
        <family val="2"/>
      </rPr>
      <t>23-b000461</t>
    </r>
  </si>
  <si>
    <r>
      <t>'</t>
    </r>
    <r>
      <rPr>
        <sz val="10"/>
        <color rgb="FF000000"/>
        <rFont val="Arial"/>
        <family val="2"/>
      </rPr>
      <t>23-b000614</t>
    </r>
  </si>
  <si>
    <t>299-SIPI-012023-1263562</t>
  </si>
  <si>
    <r>
      <t>'</t>
    </r>
    <r>
      <rPr>
        <sz val="10"/>
        <color rgb="FF000000"/>
        <rFont val="Arial"/>
        <family val="2"/>
      </rPr>
      <t>23-b0001761</t>
    </r>
  </si>
  <si>
    <r>
      <t>'</t>
    </r>
    <r>
      <rPr>
        <sz val="10"/>
        <color rgb="FF000000"/>
        <rFont val="Arial"/>
        <family val="2"/>
      </rPr>
      <t>23-b000511</t>
    </r>
  </si>
  <si>
    <t>HHCLTN</t>
  </si>
  <si>
    <r>
      <t>'</t>
    </r>
    <r>
      <rPr>
        <sz val="10"/>
        <color rgb="FF000000"/>
        <rFont val="Arial"/>
        <family val="2"/>
      </rPr>
      <t>23-b000897</t>
    </r>
  </si>
  <si>
    <t>299-SIPI-012023-1263611</t>
  </si>
  <si>
    <r>
      <t>'</t>
    </r>
    <r>
      <rPr>
        <sz val="10"/>
        <color rgb="FF000000"/>
        <rFont val="Arial"/>
        <family val="2"/>
      </rPr>
      <t>23-b000279</t>
    </r>
  </si>
  <si>
    <t>299-SIPI-012023-1264100</t>
  </si>
  <si>
    <r>
      <t>'</t>
    </r>
    <r>
      <rPr>
        <sz val="10"/>
        <color rgb="FF000000"/>
        <rFont val="Arial"/>
        <family val="2"/>
      </rPr>
      <t>23-b0000697</t>
    </r>
  </si>
  <si>
    <r>
      <t>'</t>
    </r>
    <r>
      <rPr>
        <sz val="10"/>
        <color rgb="FF000000"/>
        <rFont val="Arial"/>
        <family val="2"/>
      </rPr>
      <t>23-b0000706</t>
    </r>
  </si>
  <si>
    <t>299-SIPI-012023-1264322</t>
  </si>
  <si>
    <r>
      <t>'</t>
    </r>
    <r>
      <rPr>
        <sz val="10"/>
        <color rgb="FF000000"/>
        <rFont val="Arial"/>
        <family val="2"/>
      </rPr>
      <t>23-b0000704</t>
    </r>
  </si>
  <si>
    <r>
      <t>'</t>
    </r>
    <r>
      <rPr>
        <sz val="10"/>
        <color rgb="FF000000"/>
        <rFont val="Arial"/>
        <family val="2"/>
      </rPr>
      <t>23-b0000702</t>
    </r>
  </si>
  <si>
    <r>
      <t>'</t>
    </r>
    <r>
      <rPr>
        <sz val="10"/>
        <color rgb="FF000000"/>
        <rFont val="Arial"/>
        <family val="2"/>
      </rPr>
      <t>23-b0000513</t>
    </r>
  </si>
  <si>
    <t>299-SIPI-012023-1265887</t>
  </si>
  <si>
    <r>
      <t>'</t>
    </r>
    <r>
      <rPr>
        <sz val="10"/>
        <color rgb="FF000000"/>
        <rFont val="Arial"/>
        <family val="2"/>
      </rPr>
      <t>23-b0000396</t>
    </r>
  </si>
  <si>
    <t>HHCLNTHA</t>
  </si>
  <si>
    <r>
      <t>'</t>
    </r>
    <r>
      <rPr>
        <sz val="10"/>
        <color rgb="FF000000"/>
        <rFont val="Arial"/>
        <family val="2"/>
      </rPr>
      <t>23-b000779</t>
    </r>
  </si>
  <si>
    <t>AA/23P|HHCL-HNTU</t>
  </si>
  <si>
    <r>
      <t>'</t>
    </r>
    <r>
      <rPr>
        <sz val="10"/>
        <color rgb="FF000000"/>
        <rFont val="Arial"/>
        <family val="2"/>
      </rPr>
      <t>23-b000753</t>
    </r>
  </si>
  <si>
    <t>HHCLLTHT</t>
  </si>
  <si>
    <r>
      <t>'</t>
    </r>
    <r>
      <rPr>
        <sz val="10"/>
        <color rgb="FF000000"/>
        <rFont val="Arial"/>
        <family val="2"/>
      </rPr>
      <t>23-b0000676</t>
    </r>
  </si>
  <si>
    <t>299-SIPI-022023-1265887</t>
  </si>
  <si>
    <r>
      <t>'</t>
    </r>
    <r>
      <rPr>
        <sz val="10"/>
        <color rgb="FF000000"/>
        <rFont val="Arial"/>
        <family val="2"/>
      </rPr>
      <t>23-b003568</t>
    </r>
  </si>
  <si>
    <r>
      <t>'</t>
    </r>
    <r>
      <rPr>
        <sz val="10"/>
        <color rgb="FF000000"/>
        <rFont val="Arial"/>
        <family val="2"/>
      </rPr>
      <t>23-b002915</t>
    </r>
  </si>
  <si>
    <r>
      <t>'</t>
    </r>
    <r>
      <rPr>
        <sz val="10"/>
        <color rgb="FF000000"/>
        <rFont val="Arial"/>
        <family val="2"/>
      </rPr>
      <t>23-b002950</t>
    </r>
  </si>
  <si>
    <r>
      <t>'</t>
    </r>
    <r>
      <rPr>
        <sz val="10"/>
        <color rgb="FF000000"/>
        <rFont val="Arial"/>
        <family val="2"/>
      </rPr>
      <t>23-b002952</t>
    </r>
  </si>
  <si>
    <r>
      <t>'</t>
    </r>
    <r>
      <rPr>
        <sz val="10"/>
        <color rgb="FF000000"/>
        <rFont val="Arial"/>
        <family val="2"/>
      </rPr>
      <t>23-b002937</t>
    </r>
  </si>
  <si>
    <r>
      <t>'</t>
    </r>
    <r>
      <rPr>
        <sz val="10"/>
        <color rgb="FF000000"/>
        <rFont val="Arial"/>
        <family val="2"/>
      </rPr>
      <t>23-b002944</t>
    </r>
  </si>
  <si>
    <r>
      <t>'</t>
    </r>
    <r>
      <rPr>
        <sz val="10"/>
        <color rgb="FF000000"/>
        <rFont val="Arial"/>
        <family val="2"/>
      </rPr>
      <t>23-b002922</t>
    </r>
  </si>
  <si>
    <r>
      <t>'</t>
    </r>
    <r>
      <rPr>
        <sz val="10"/>
        <color rgb="FF000000"/>
        <rFont val="Arial"/>
        <family val="2"/>
      </rPr>
      <t>23-b003013</t>
    </r>
  </si>
  <si>
    <r>
      <t>'</t>
    </r>
    <r>
      <rPr>
        <sz val="10"/>
        <color rgb="FF000000"/>
        <rFont val="Arial"/>
        <family val="2"/>
      </rPr>
      <t>23-b003944</t>
    </r>
  </si>
  <si>
    <r>
      <t>'</t>
    </r>
    <r>
      <rPr>
        <sz val="10"/>
        <color rgb="FF000000"/>
        <rFont val="Arial"/>
        <family val="2"/>
      </rPr>
      <t>23-b002921</t>
    </r>
  </si>
  <si>
    <r>
      <t>'</t>
    </r>
    <r>
      <rPr>
        <sz val="10"/>
        <color rgb="FF000000"/>
        <rFont val="Arial"/>
        <family val="2"/>
      </rPr>
      <t>23-b002923</t>
    </r>
  </si>
  <si>
    <r>
      <t>'</t>
    </r>
    <r>
      <rPr>
        <sz val="10"/>
        <color rgb="FF000000"/>
        <rFont val="Arial"/>
        <family val="2"/>
      </rPr>
      <t>23-b003776</t>
    </r>
  </si>
  <si>
    <r>
      <t>'</t>
    </r>
    <r>
      <rPr>
        <sz val="10"/>
        <color rgb="FF000000"/>
        <rFont val="Arial"/>
        <family val="2"/>
      </rPr>
      <t>23-b0002953</t>
    </r>
  </si>
  <si>
    <r>
      <t>'</t>
    </r>
    <r>
      <rPr>
        <sz val="10"/>
        <color rgb="FF000000"/>
        <rFont val="Arial"/>
        <family val="2"/>
      </rPr>
      <t>23-b0002958</t>
    </r>
  </si>
  <si>
    <r>
      <t>'</t>
    </r>
    <r>
      <rPr>
        <sz val="10"/>
        <color rgb="FF000000"/>
        <rFont val="Arial"/>
        <family val="2"/>
      </rPr>
      <t>23-b0003080</t>
    </r>
  </si>
  <si>
    <r>
      <t>'</t>
    </r>
    <r>
      <rPr>
        <sz val="10"/>
        <color rgb="FF000000"/>
        <rFont val="Arial"/>
        <family val="2"/>
      </rPr>
      <t>23-b003020</t>
    </r>
  </si>
  <si>
    <r>
      <t>'</t>
    </r>
    <r>
      <rPr>
        <sz val="10"/>
        <color rgb="FF000000"/>
        <rFont val="Arial"/>
        <family val="2"/>
      </rPr>
      <t>23-b003946</t>
    </r>
  </si>
  <si>
    <r>
      <t>'</t>
    </r>
    <r>
      <rPr>
        <sz val="10"/>
        <color rgb="FF000000"/>
        <rFont val="Arial"/>
        <family val="2"/>
      </rPr>
      <t>23-b003824</t>
    </r>
  </si>
  <si>
    <r>
      <t>'</t>
    </r>
    <r>
      <rPr>
        <sz val="10"/>
        <color rgb="FF000000"/>
        <rFont val="Arial"/>
        <family val="2"/>
      </rPr>
      <t>23-b003052</t>
    </r>
  </si>
  <si>
    <r>
      <t>'</t>
    </r>
    <r>
      <rPr>
        <sz val="10"/>
        <color rgb="FF000000"/>
        <rFont val="Arial"/>
        <family val="2"/>
      </rPr>
      <t>23-b003886</t>
    </r>
  </si>
  <si>
    <r>
      <t>'</t>
    </r>
    <r>
      <rPr>
        <sz val="10"/>
        <color rgb="FF000000"/>
        <rFont val="Arial"/>
        <family val="2"/>
      </rPr>
      <t>23-b003579</t>
    </r>
  </si>
  <si>
    <r>
      <t>'</t>
    </r>
    <r>
      <rPr>
        <sz val="10"/>
        <color rgb="FF000000"/>
        <rFont val="Arial"/>
        <family val="2"/>
      </rPr>
      <t>23-b006696</t>
    </r>
  </si>
  <si>
    <r>
      <t>'</t>
    </r>
    <r>
      <rPr>
        <sz val="10"/>
        <color rgb="FF000000"/>
        <rFont val="Arial"/>
        <family val="2"/>
      </rPr>
      <t>23-b003889</t>
    </r>
  </si>
  <si>
    <r>
      <t>'</t>
    </r>
    <r>
      <rPr>
        <sz val="10"/>
        <color rgb="FF000000"/>
        <rFont val="Arial"/>
        <family val="2"/>
      </rPr>
      <t>23-b0003895</t>
    </r>
  </si>
  <si>
    <t>HHCLTP</t>
  </si>
  <si>
    <r>
      <t>'</t>
    </r>
    <r>
      <rPr>
        <sz val="10"/>
        <color rgb="FF000000"/>
        <rFont val="Arial"/>
        <family val="2"/>
      </rPr>
      <t>23-b003934</t>
    </r>
  </si>
  <si>
    <r>
      <t>'</t>
    </r>
    <r>
      <rPr>
        <sz val="10"/>
        <color rgb="FF000000"/>
        <rFont val="Arial"/>
        <family val="2"/>
      </rPr>
      <t>23-b0003567</t>
    </r>
  </si>
  <si>
    <r>
      <t>'</t>
    </r>
    <r>
      <rPr>
        <sz val="10"/>
        <color rgb="FF000000"/>
        <rFont val="Arial"/>
        <family val="2"/>
      </rPr>
      <t>23-b006672</t>
    </r>
  </si>
  <si>
    <r>
      <t>'</t>
    </r>
    <r>
      <rPr>
        <sz val="10"/>
        <color rgb="FF000000"/>
        <rFont val="Arial"/>
        <family val="2"/>
      </rPr>
      <t>23-b009002</t>
    </r>
  </si>
  <si>
    <r>
      <t>'</t>
    </r>
    <r>
      <rPr>
        <sz val="10"/>
        <color rgb="FF000000"/>
        <rFont val="Arial"/>
        <family val="2"/>
      </rPr>
      <t>23-b003976</t>
    </r>
  </si>
  <si>
    <t>HHCLHNTU</t>
  </si>
  <si>
    <r>
      <t>'</t>
    </r>
    <r>
      <rPr>
        <sz val="10"/>
        <color rgb="FF000000"/>
        <rFont val="Arial"/>
        <family val="2"/>
      </rPr>
      <t>23-b006834</t>
    </r>
  </si>
  <si>
    <r>
      <t>'</t>
    </r>
    <r>
      <rPr>
        <sz val="10"/>
        <color rgb="FF000000"/>
        <rFont val="Arial"/>
        <family val="2"/>
      </rPr>
      <t>23-b0005112</t>
    </r>
  </si>
  <si>
    <r>
      <t>'</t>
    </r>
    <r>
      <rPr>
        <sz val="10"/>
        <color rgb="FF000000"/>
        <rFont val="Arial"/>
        <family val="2"/>
      </rPr>
      <t>23-b0006844</t>
    </r>
  </si>
  <si>
    <r>
      <t>'</t>
    </r>
    <r>
      <rPr>
        <sz val="10"/>
        <color rgb="FF000000"/>
        <rFont val="Arial"/>
        <family val="2"/>
      </rPr>
      <t>23-b0006850</t>
    </r>
  </si>
  <si>
    <t>HHCLNTAN</t>
  </si>
  <si>
    <r>
      <t>'</t>
    </r>
    <r>
      <rPr>
        <sz val="10"/>
        <color rgb="FF000000"/>
        <rFont val="Arial"/>
        <family val="2"/>
      </rPr>
      <t>23-b006668</t>
    </r>
  </si>
  <si>
    <r>
      <t>'</t>
    </r>
    <r>
      <rPr>
        <sz val="10"/>
        <color rgb="FF000000"/>
        <rFont val="Arial"/>
        <family val="2"/>
      </rPr>
      <t>23-b008850</t>
    </r>
  </si>
  <si>
    <r>
      <t>'</t>
    </r>
    <r>
      <rPr>
        <sz val="10"/>
        <color rgb="FF000000"/>
        <rFont val="Arial"/>
        <family val="2"/>
      </rPr>
      <t>23-b0006774</t>
    </r>
  </si>
  <si>
    <r>
      <t>'</t>
    </r>
    <r>
      <rPr>
        <sz val="10"/>
        <color rgb="FF000000"/>
        <rFont val="Arial"/>
        <family val="2"/>
      </rPr>
      <t>23-b0006701</t>
    </r>
  </si>
  <si>
    <t>HHCLNTP</t>
  </si>
  <si>
    <r>
      <t>'</t>
    </r>
    <r>
      <rPr>
        <sz val="10"/>
        <color rgb="FF000000"/>
        <rFont val="Arial"/>
        <family val="2"/>
      </rPr>
      <t>23-b0003926</t>
    </r>
  </si>
  <si>
    <r>
      <t>'</t>
    </r>
    <r>
      <rPr>
        <sz val="10"/>
        <color rgb="FF000000"/>
        <rFont val="Arial"/>
        <family val="2"/>
      </rPr>
      <t>23-b0007426</t>
    </r>
  </si>
  <si>
    <t>HHCLNTPG</t>
  </si>
  <si>
    <r>
      <t>'</t>
    </r>
    <r>
      <rPr>
        <sz val="10"/>
        <color rgb="FF000000"/>
        <rFont val="Arial"/>
        <family val="2"/>
      </rPr>
      <t>23-b009000</t>
    </r>
  </si>
  <si>
    <r>
      <t>'</t>
    </r>
    <r>
      <rPr>
        <sz val="10"/>
        <color rgb="FF000000"/>
        <rFont val="Arial"/>
        <family val="2"/>
      </rPr>
      <t>23-b0006693</t>
    </r>
  </si>
  <si>
    <t>HHCLDCTN</t>
  </si>
  <si>
    <r>
      <t>'</t>
    </r>
    <r>
      <rPr>
        <sz val="10"/>
        <color rgb="FF000000"/>
        <rFont val="Arial"/>
        <family val="2"/>
      </rPr>
      <t>23-b004145</t>
    </r>
  </si>
  <si>
    <r>
      <t>'</t>
    </r>
    <r>
      <rPr>
        <sz val="10"/>
        <color rgb="FF000000"/>
        <rFont val="Arial"/>
        <family val="2"/>
      </rPr>
      <t>23-b0003140</t>
    </r>
  </si>
  <si>
    <r>
      <t>'</t>
    </r>
    <r>
      <rPr>
        <sz val="10"/>
        <color rgb="FF000000"/>
        <rFont val="Arial"/>
        <family val="2"/>
      </rPr>
      <t>23-b0002985</t>
    </r>
  </si>
  <si>
    <r>
      <t>'</t>
    </r>
    <r>
      <rPr>
        <sz val="10"/>
        <color rgb="FF000000"/>
        <rFont val="Arial"/>
        <family val="2"/>
      </rPr>
      <t>23-b003894</t>
    </r>
  </si>
  <si>
    <r>
      <t>'</t>
    </r>
    <r>
      <rPr>
        <sz val="10"/>
        <color rgb="FF000000"/>
        <rFont val="Arial"/>
        <family val="2"/>
      </rPr>
      <t>23-b003058</t>
    </r>
  </si>
  <si>
    <r>
      <t>'</t>
    </r>
    <r>
      <rPr>
        <sz val="10"/>
        <color rgb="FF000000"/>
        <rFont val="Arial"/>
        <family val="2"/>
      </rPr>
      <t>23-b003881</t>
    </r>
  </si>
  <si>
    <r>
      <t>'</t>
    </r>
    <r>
      <rPr>
        <sz val="10"/>
        <color rgb="FF000000"/>
        <rFont val="Arial"/>
        <family val="2"/>
      </rPr>
      <t>23-b0004882</t>
    </r>
  </si>
  <si>
    <r>
      <t>'</t>
    </r>
    <r>
      <rPr>
        <sz val="10"/>
        <color rgb="FF000000"/>
        <rFont val="Arial"/>
        <family val="2"/>
      </rPr>
      <t>23-b003815</t>
    </r>
  </si>
  <si>
    <r>
      <t>'</t>
    </r>
    <r>
      <rPr>
        <sz val="10"/>
        <color rgb="FF000000"/>
        <rFont val="Arial"/>
        <family val="2"/>
      </rPr>
      <t>23-b003896</t>
    </r>
  </si>
  <si>
    <r>
      <t>'</t>
    </r>
    <r>
      <rPr>
        <sz val="10"/>
        <color rgb="FF000000"/>
        <rFont val="Arial"/>
        <family val="2"/>
      </rPr>
      <t>23-b006700</t>
    </r>
  </si>
  <si>
    <r>
      <t>'</t>
    </r>
    <r>
      <rPr>
        <sz val="10"/>
        <color rgb="FF000000"/>
        <rFont val="Arial"/>
        <family val="2"/>
      </rPr>
      <t>23-b003004</t>
    </r>
  </si>
  <si>
    <r>
      <t>'</t>
    </r>
    <r>
      <rPr>
        <sz val="10"/>
        <color rgb="FF000000"/>
        <rFont val="Arial"/>
        <family val="2"/>
      </rPr>
      <t>23-b004687</t>
    </r>
  </si>
  <si>
    <r>
      <t>'</t>
    </r>
    <r>
      <rPr>
        <sz val="10"/>
        <color rgb="FF000000"/>
        <rFont val="Arial"/>
        <family val="2"/>
      </rPr>
      <t>23-b004120</t>
    </r>
  </si>
  <si>
    <r>
      <t>'</t>
    </r>
    <r>
      <rPr>
        <sz val="10"/>
        <color rgb="FF000000"/>
        <rFont val="Arial"/>
        <family val="2"/>
      </rPr>
      <t>23-b004122</t>
    </r>
  </si>
  <si>
    <r>
      <t>'</t>
    </r>
    <r>
      <rPr>
        <sz val="10"/>
        <color rgb="FF000000"/>
        <rFont val="Arial"/>
        <family val="2"/>
      </rPr>
      <t>23-b003797</t>
    </r>
  </si>
  <si>
    <r>
      <t>'</t>
    </r>
    <r>
      <rPr>
        <sz val="10"/>
        <color rgb="FF000000"/>
        <rFont val="Arial"/>
        <family val="2"/>
      </rPr>
      <t>23-b003961</t>
    </r>
  </si>
  <si>
    <r>
      <t>'</t>
    </r>
    <r>
      <rPr>
        <sz val="10"/>
        <color rgb="FF000000"/>
        <rFont val="Arial"/>
        <family val="2"/>
      </rPr>
      <t>23-b0003014</t>
    </r>
  </si>
  <si>
    <r>
      <t>'</t>
    </r>
    <r>
      <rPr>
        <sz val="10"/>
        <color rgb="FF000000"/>
        <rFont val="Arial"/>
        <family val="2"/>
      </rPr>
      <t>23-b006830</t>
    </r>
  </si>
  <si>
    <r>
      <t>'</t>
    </r>
    <r>
      <rPr>
        <sz val="10"/>
        <color rgb="FF000000"/>
        <rFont val="Arial"/>
        <family val="2"/>
      </rPr>
      <t>23-b006403</t>
    </r>
  </si>
  <si>
    <r>
      <t>'</t>
    </r>
    <r>
      <rPr>
        <sz val="10"/>
        <color rgb="FF000000"/>
        <rFont val="Arial"/>
        <family val="2"/>
      </rPr>
      <t>23-b004119</t>
    </r>
  </si>
  <si>
    <r>
      <t>'</t>
    </r>
    <r>
      <rPr>
        <sz val="10"/>
        <color rgb="FF000000"/>
        <rFont val="Arial"/>
        <family val="2"/>
      </rPr>
      <t>23-b006829</t>
    </r>
  </si>
  <si>
    <r>
      <t>'</t>
    </r>
    <r>
      <rPr>
        <sz val="10"/>
        <color rgb="FF000000"/>
        <rFont val="Arial"/>
        <family val="2"/>
      </rPr>
      <t>23-b006847</t>
    </r>
  </si>
  <si>
    <r>
      <t>'</t>
    </r>
    <r>
      <rPr>
        <sz val="10"/>
        <color rgb="FF000000"/>
        <rFont val="Arial"/>
        <family val="2"/>
      </rPr>
      <t>23-b009009</t>
    </r>
  </si>
  <si>
    <r>
      <t>'</t>
    </r>
    <r>
      <rPr>
        <sz val="10"/>
        <color rgb="FF000000"/>
        <rFont val="Arial"/>
        <family val="2"/>
      </rPr>
      <t>23-b0007644</t>
    </r>
  </si>
  <si>
    <t>HHCLAN</t>
  </si>
  <si>
    <r>
      <t>'</t>
    </r>
    <r>
      <rPr>
        <sz val="10"/>
        <color rgb="FF000000"/>
        <rFont val="Arial"/>
        <family val="2"/>
      </rPr>
      <t>23-b0008626</t>
    </r>
  </si>
  <si>
    <r>
      <t>'</t>
    </r>
    <r>
      <rPr>
        <sz val="10"/>
        <color rgb="FF000000"/>
        <rFont val="Arial"/>
        <family val="2"/>
      </rPr>
      <t>23-b0003917</t>
    </r>
  </si>
  <si>
    <r>
      <t>'</t>
    </r>
    <r>
      <rPr>
        <sz val="10"/>
        <color rgb="FF000000"/>
        <rFont val="Arial"/>
        <family val="2"/>
      </rPr>
      <t>23-b008636</t>
    </r>
  </si>
  <si>
    <r>
      <t>'</t>
    </r>
    <r>
      <rPr>
        <sz val="10"/>
        <color rgb="FF000000"/>
        <rFont val="Arial"/>
        <family val="2"/>
      </rPr>
      <t>23-b009006</t>
    </r>
  </si>
  <si>
    <r>
      <t>'</t>
    </r>
    <r>
      <rPr>
        <sz val="10"/>
        <color rgb="FF000000"/>
        <rFont val="Arial"/>
        <family val="2"/>
      </rPr>
      <t>23-b0003953</t>
    </r>
  </si>
  <si>
    <r>
      <t>'</t>
    </r>
    <r>
      <rPr>
        <sz val="10"/>
        <color rgb="FF000000"/>
        <rFont val="Arial"/>
        <family val="2"/>
      </rPr>
      <t>23-b009005</t>
    </r>
  </si>
  <si>
    <r>
      <t>'</t>
    </r>
    <r>
      <rPr>
        <sz val="10"/>
        <color rgb="FF000000"/>
        <rFont val="Arial"/>
        <family val="2"/>
      </rPr>
      <t>23-b0003555</t>
    </r>
  </si>
  <si>
    <r>
      <t>'</t>
    </r>
    <r>
      <rPr>
        <sz val="10"/>
        <color rgb="FF000000"/>
        <rFont val="Arial"/>
        <family val="2"/>
      </rPr>
      <t>23-b0003982</t>
    </r>
  </si>
  <si>
    <r>
      <t>'</t>
    </r>
    <r>
      <rPr>
        <sz val="10"/>
        <color rgb="FF000000"/>
        <rFont val="Arial"/>
        <family val="2"/>
      </rPr>
      <t>23-b0006824</t>
    </r>
  </si>
  <si>
    <r>
      <t>'</t>
    </r>
    <r>
      <rPr>
        <sz val="10"/>
        <color rgb="FF000000"/>
        <rFont val="Arial"/>
        <family val="2"/>
      </rPr>
      <t>23-b0006855</t>
    </r>
  </si>
  <si>
    <r>
      <t>'</t>
    </r>
    <r>
      <rPr>
        <sz val="10"/>
        <color rgb="FF000000"/>
        <rFont val="Arial"/>
        <family val="2"/>
      </rPr>
      <t>23-b007097</t>
    </r>
  </si>
  <si>
    <r>
      <t>'</t>
    </r>
    <r>
      <rPr>
        <sz val="10"/>
        <color rgb="FF000000"/>
        <rFont val="Arial"/>
        <family val="2"/>
      </rPr>
      <t>23-b0009040</t>
    </r>
  </si>
  <si>
    <r>
      <t>'</t>
    </r>
    <r>
      <rPr>
        <sz val="10"/>
        <color rgb="FF000000"/>
        <rFont val="Arial"/>
        <family val="2"/>
      </rPr>
      <t>23-b003962</t>
    </r>
  </si>
  <si>
    <r>
      <t>'</t>
    </r>
    <r>
      <rPr>
        <sz val="10"/>
        <color rgb="FF000000"/>
        <rFont val="Arial"/>
        <family val="2"/>
      </rPr>
      <t>23-b002932</t>
    </r>
  </si>
  <si>
    <r>
      <t>'</t>
    </r>
    <r>
      <rPr>
        <sz val="10"/>
        <color rgb="FF000000"/>
        <rFont val="Arial"/>
        <family val="2"/>
      </rPr>
      <t>23-b002947</t>
    </r>
  </si>
  <si>
    <r>
      <t>'</t>
    </r>
    <r>
      <rPr>
        <sz val="10"/>
        <color rgb="FF000000"/>
        <rFont val="Arial"/>
        <family val="2"/>
      </rPr>
      <t>23-b003079</t>
    </r>
  </si>
  <si>
    <r>
      <t>'</t>
    </r>
    <r>
      <rPr>
        <sz val="10"/>
        <color rgb="FF000000"/>
        <rFont val="Arial"/>
        <family val="2"/>
      </rPr>
      <t>23-b003790</t>
    </r>
  </si>
  <si>
    <r>
      <t>'</t>
    </r>
    <r>
      <rPr>
        <sz val="10"/>
        <color rgb="FF000000"/>
        <rFont val="Arial"/>
        <family val="2"/>
      </rPr>
      <t>23-b0003081</t>
    </r>
  </si>
  <si>
    <r>
      <t>'</t>
    </r>
    <r>
      <rPr>
        <sz val="10"/>
        <color rgb="FF000000"/>
        <rFont val="Arial"/>
        <family val="2"/>
      </rPr>
      <t>23-b003793</t>
    </r>
  </si>
  <si>
    <r>
      <t>'</t>
    </r>
    <r>
      <rPr>
        <sz val="10"/>
        <color rgb="FF000000"/>
        <rFont val="Arial"/>
        <family val="2"/>
      </rPr>
      <t>23-b003009</t>
    </r>
  </si>
  <si>
    <r>
      <t>'</t>
    </r>
    <r>
      <rPr>
        <sz val="10"/>
        <color rgb="FF000000"/>
        <rFont val="Arial"/>
        <family val="2"/>
      </rPr>
      <t>23-b003813</t>
    </r>
  </si>
  <si>
    <r>
      <t>'</t>
    </r>
    <r>
      <rPr>
        <sz val="10"/>
        <color rgb="FF000000"/>
        <rFont val="Arial"/>
        <family val="2"/>
      </rPr>
      <t>23-b003817</t>
    </r>
  </si>
  <si>
    <r>
      <t>'</t>
    </r>
    <r>
      <rPr>
        <sz val="10"/>
        <color rgb="FF000000"/>
        <rFont val="Arial"/>
        <family val="2"/>
      </rPr>
      <t>23-b003937</t>
    </r>
  </si>
  <si>
    <r>
      <t>'</t>
    </r>
    <r>
      <rPr>
        <sz val="10"/>
        <color rgb="FF000000"/>
        <rFont val="Arial"/>
        <family val="2"/>
      </rPr>
      <t>23-b004126</t>
    </r>
  </si>
  <si>
    <r>
      <t>'</t>
    </r>
    <r>
      <rPr>
        <sz val="10"/>
        <color rgb="FF000000"/>
        <rFont val="Arial"/>
        <family val="2"/>
      </rPr>
      <t>23-b003117</t>
    </r>
  </si>
  <si>
    <r>
      <t>'</t>
    </r>
    <r>
      <rPr>
        <sz val="10"/>
        <color rgb="FF000000"/>
        <rFont val="Arial"/>
        <family val="2"/>
      </rPr>
      <t>23-b003124</t>
    </r>
  </si>
  <si>
    <r>
      <t>'</t>
    </r>
    <r>
      <rPr>
        <sz val="10"/>
        <color rgb="FF000000"/>
        <rFont val="Arial"/>
        <family val="2"/>
      </rPr>
      <t>23-b003125</t>
    </r>
  </si>
  <si>
    <r>
      <t>'</t>
    </r>
    <r>
      <rPr>
        <sz val="10"/>
        <color rgb="FF000000"/>
        <rFont val="Arial"/>
        <family val="2"/>
      </rPr>
      <t>23-b003888</t>
    </r>
  </si>
  <si>
    <r>
      <t>'</t>
    </r>
    <r>
      <rPr>
        <sz val="10"/>
        <color rgb="FF000000"/>
        <rFont val="Arial"/>
        <family val="2"/>
      </rPr>
      <t>23-b006384</t>
    </r>
  </si>
  <si>
    <r>
      <t>'</t>
    </r>
    <r>
      <rPr>
        <sz val="10"/>
        <color rgb="FF000000"/>
        <rFont val="Arial"/>
        <family val="2"/>
      </rPr>
      <t>23-b006664</t>
    </r>
  </si>
  <si>
    <r>
      <t>'</t>
    </r>
    <r>
      <rPr>
        <sz val="10"/>
        <color rgb="FF000000"/>
        <rFont val="Arial"/>
        <family val="2"/>
      </rPr>
      <t>23-b006836</t>
    </r>
  </si>
  <si>
    <r>
      <t>'</t>
    </r>
    <r>
      <rPr>
        <sz val="10"/>
        <color rgb="FF000000"/>
        <rFont val="Arial"/>
        <family val="2"/>
      </rPr>
      <t>23-b0008986</t>
    </r>
  </si>
  <si>
    <r>
      <t>'</t>
    </r>
    <r>
      <rPr>
        <sz val="10"/>
        <color rgb="FF000000"/>
        <rFont val="Arial"/>
        <family val="2"/>
      </rPr>
      <t>23-b009003</t>
    </r>
  </si>
  <si>
    <r>
      <t>'</t>
    </r>
    <r>
      <rPr>
        <sz val="10"/>
        <color rgb="FF000000"/>
        <rFont val="Arial"/>
        <family val="2"/>
      </rPr>
      <t>23-b003975</t>
    </r>
  </si>
  <si>
    <r>
      <t>'</t>
    </r>
    <r>
      <rPr>
        <sz val="10"/>
        <color rgb="FF000000"/>
        <rFont val="Arial"/>
        <family val="2"/>
      </rPr>
      <t>23-b0003812</t>
    </r>
  </si>
  <si>
    <r>
      <t>'</t>
    </r>
    <r>
      <rPr>
        <sz val="10"/>
        <color rgb="FF000000"/>
        <rFont val="Arial"/>
        <family val="2"/>
      </rPr>
      <t>23-b0006858</t>
    </r>
  </si>
  <si>
    <r>
      <t>'</t>
    </r>
    <r>
      <rPr>
        <sz val="10"/>
        <color rgb="FF000000"/>
        <rFont val="Arial"/>
        <family val="2"/>
      </rPr>
      <t>23-b009004</t>
    </r>
  </si>
  <si>
    <r>
      <t>'</t>
    </r>
    <r>
      <rPr>
        <sz val="10"/>
        <color rgb="FF000000"/>
        <rFont val="Arial"/>
        <family val="2"/>
      </rPr>
      <t>23-b0004003</t>
    </r>
  </si>
  <si>
    <r>
      <t>'</t>
    </r>
    <r>
      <rPr>
        <sz val="10"/>
        <color rgb="FF000000"/>
        <rFont val="Arial"/>
        <family val="2"/>
      </rPr>
      <t>23-b0006719</t>
    </r>
  </si>
  <si>
    <r>
      <t>'</t>
    </r>
    <r>
      <rPr>
        <sz val="10"/>
        <color rgb="FF000000"/>
        <rFont val="Arial"/>
        <family val="2"/>
      </rPr>
      <t>23-b0007409</t>
    </r>
  </si>
  <si>
    <r>
      <t>'</t>
    </r>
    <r>
      <rPr>
        <sz val="10"/>
        <color rgb="FF000000"/>
        <rFont val="Arial"/>
        <family val="2"/>
      </rPr>
      <t>23-b0003843</t>
    </r>
  </si>
  <si>
    <r>
      <t>'</t>
    </r>
    <r>
      <rPr>
        <sz val="10"/>
        <color rgb="FF000000"/>
        <rFont val="Arial"/>
        <family val="2"/>
      </rPr>
      <t>23-b009093</t>
    </r>
  </si>
  <si>
    <r>
      <t>'</t>
    </r>
    <r>
      <rPr>
        <sz val="10"/>
        <color rgb="FF000000"/>
        <rFont val="Arial"/>
        <family val="2"/>
      </rPr>
      <t>23-b007424</t>
    </r>
  </si>
  <si>
    <r>
      <t>'</t>
    </r>
    <r>
      <rPr>
        <sz val="10"/>
        <color rgb="FF000000"/>
        <rFont val="Arial"/>
        <family val="2"/>
      </rPr>
      <t>23-b0002899</t>
    </r>
  </si>
  <si>
    <r>
      <t>'</t>
    </r>
    <r>
      <rPr>
        <sz val="10"/>
        <color rgb="FF000000"/>
        <rFont val="Arial"/>
        <family val="2"/>
      </rPr>
      <t>23-b003021</t>
    </r>
  </si>
  <si>
    <r>
      <t>'</t>
    </r>
    <r>
      <rPr>
        <sz val="10"/>
        <color rgb="FF000000"/>
        <rFont val="Arial"/>
        <family val="2"/>
      </rPr>
      <t>23-b0003019</t>
    </r>
  </si>
  <si>
    <r>
      <t>'</t>
    </r>
    <r>
      <rPr>
        <sz val="10"/>
        <color rgb="FF000000"/>
        <rFont val="Arial"/>
        <family val="2"/>
      </rPr>
      <t>23-b003142</t>
    </r>
  </si>
  <si>
    <r>
      <t>'</t>
    </r>
    <r>
      <rPr>
        <sz val="10"/>
        <color rgb="FF000000"/>
        <rFont val="Arial"/>
        <family val="2"/>
      </rPr>
      <t>23-b003890</t>
    </r>
  </si>
  <si>
    <r>
      <t>'</t>
    </r>
    <r>
      <rPr>
        <sz val="10"/>
        <color rgb="FF000000"/>
        <rFont val="Arial"/>
        <family val="2"/>
      </rPr>
      <t>23-b0005009</t>
    </r>
  </si>
  <si>
    <r>
      <t>'</t>
    </r>
    <r>
      <rPr>
        <sz val="10"/>
        <color rgb="FF000000"/>
        <rFont val="Arial"/>
        <family val="2"/>
      </rPr>
      <t>23-b003844</t>
    </r>
  </si>
  <si>
    <r>
      <t>'</t>
    </r>
    <r>
      <rPr>
        <sz val="10"/>
        <color rgb="FF000000"/>
        <rFont val="Arial"/>
        <family val="2"/>
      </rPr>
      <t>23-b006405</t>
    </r>
  </si>
  <si>
    <r>
      <t>'</t>
    </r>
    <r>
      <rPr>
        <sz val="10"/>
        <color rgb="FF000000"/>
        <rFont val="Arial"/>
        <family val="2"/>
      </rPr>
      <t>23-b002945</t>
    </r>
  </si>
  <si>
    <r>
      <t>'</t>
    </r>
    <r>
      <rPr>
        <sz val="10"/>
        <color rgb="FF000000"/>
        <rFont val="Arial"/>
        <family val="2"/>
      </rPr>
      <t>23-b003078</t>
    </r>
  </si>
  <si>
    <r>
      <t>'</t>
    </r>
    <r>
      <rPr>
        <sz val="10"/>
        <color rgb="FF000000"/>
        <rFont val="Arial"/>
        <family val="2"/>
      </rPr>
      <t>23-b003119</t>
    </r>
  </si>
  <si>
    <r>
      <t>'</t>
    </r>
    <r>
      <rPr>
        <sz val="10"/>
        <color rgb="FF000000"/>
        <rFont val="Arial"/>
        <family val="2"/>
      </rPr>
      <t>23-b005493</t>
    </r>
  </si>
  <si>
    <r>
      <t>'</t>
    </r>
    <r>
      <rPr>
        <sz val="10"/>
        <color rgb="FF000000"/>
        <rFont val="Arial"/>
        <family val="2"/>
      </rPr>
      <t>23-b004105</t>
    </r>
  </si>
  <si>
    <r>
      <t>'</t>
    </r>
    <r>
      <rPr>
        <sz val="10"/>
        <color rgb="FF000000"/>
        <rFont val="Arial"/>
        <family val="2"/>
      </rPr>
      <t>23-b002914</t>
    </r>
  </si>
  <si>
    <r>
      <t>'</t>
    </r>
    <r>
      <rPr>
        <sz val="10"/>
        <color rgb="FF000000"/>
        <rFont val="Arial"/>
        <family val="2"/>
      </rPr>
      <t>23-b003893</t>
    </r>
  </si>
  <si>
    <r>
      <t>'</t>
    </r>
    <r>
      <rPr>
        <sz val="10"/>
        <color rgb="FF000000"/>
        <rFont val="Arial"/>
        <family val="2"/>
      </rPr>
      <t>23-b008810</t>
    </r>
  </si>
  <si>
    <r>
      <t>'</t>
    </r>
    <r>
      <rPr>
        <sz val="10"/>
        <color rgb="FF000000"/>
        <rFont val="Arial"/>
        <family val="2"/>
      </rPr>
      <t>23-b0006843</t>
    </r>
  </si>
  <si>
    <r>
      <t>'</t>
    </r>
    <r>
      <rPr>
        <sz val="10"/>
        <color rgb="FF000000"/>
        <rFont val="Arial"/>
        <family val="2"/>
      </rPr>
      <t>23-b0008628</t>
    </r>
  </si>
  <si>
    <r>
      <t>'</t>
    </r>
    <r>
      <rPr>
        <sz val="10"/>
        <color rgb="FF000000"/>
        <rFont val="Arial"/>
        <family val="2"/>
      </rPr>
      <t>23-b0008811</t>
    </r>
  </si>
  <si>
    <r>
      <t>'</t>
    </r>
    <r>
      <rPr>
        <sz val="10"/>
        <color rgb="FF000000"/>
        <rFont val="Arial"/>
        <family val="2"/>
      </rPr>
      <t>23-b0003949</t>
    </r>
  </si>
  <si>
    <r>
      <t>'</t>
    </r>
    <r>
      <rPr>
        <sz val="10"/>
        <color rgb="FF000000"/>
        <rFont val="Arial"/>
        <family val="2"/>
      </rPr>
      <t>23-b0003811</t>
    </r>
  </si>
  <si>
    <r>
      <t>'</t>
    </r>
    <r>
      <rPr>
        <sz val="10"/>
        <color rgb="FF000000"/>
        <rFont val="Arial"/>
        <family val="2"/>
      </rPr>
      <t>23-b0006828</t>
    </r>
  </si>
  <si>
    <r>
      <t>'</t>
    </r>
    <r>
      <rPr>
        <sz val="10"/>
        <color rgb="FF000000"/>
        <rFont val="Arial"/>
        <family val="2"/>
      </rPr>
      <t>23-b0007324</t>
    </r>
  </si>
  <si>
    <r>
      <t>'</t>
    </r>
    <r>
      <rPr>
        <sz val="10"/>
        <color rgb="FF000000"/>
        <rFont val="Arial"/>
        <family val="2"/>
      </rPr>
      <t>23-b009030</t>
    </r>
  </si>
  <si>
    <r>
      <t>'</t>
    </r>
    <r>
      <rPr>
        <sz val="10"/>
        <color rgb="FF000000"/>
        <rFont val="Arial"/>
        <family val="2"/>
      </rPr>
      <t>23-b0008635</t>
    </r>
  </si>
  <si>
    <r>
      <t>'</t>
    </r>
    <r>
      <rPr>
        <sz val="10"/>
        <color rgb="FF000000"/>
        <rFont val="Arial"/>
        <family val="2"/>
      </rPr>
      <t>23-b006386</t>
    </r>
  </si>
  <si>
    <r>
      <t>'</t>
    </r>
    <r>
      <rPr>
        <sz val="10"/>
        <color rgb="FF000000"/>
        <rFont val="Arial"/>
        <family val="2"/>
      </rPr>
      <t>23-b0007659</t>
    </r>
  </si>
  <si>
    <r>
      <t>'</t>
    </r>
    <r>
      <rPr>
        <sz val="10"/>
        <color rgb="FF000000"/>
        <rFont val="Arial"/>
        <family val="2"/>
      </rPr>
      <t>23-b0006851</t>
    </r>
  </si>
  <si>
    <r>
      <t>'</t>
    </r>
    <r>
      <rPr>
        <sz val="10"/>
        <color rgb="FF000000"/>
        <rFont val="Arial"/>
        <family val="2"/>
      </rPr>
      <t>23-b004658</t>
    </r>
  </si>
  <si>
    <r>
      <t>'</t>
    </r>
    <r>
      <rPr>
        <sz val="10"/>
        <color rgb="FF000000"/>
        <rFont val="Arial"/>
        <family val="2"/>
      </rPr>
      <t>23-b0003938</t>
    </r>
  </si>
  <si>
    <r>
      <t>'</t>
    </r>
    <r>
      <rPr>
        <sz val="10"/>
        <color rgb="FF000000"/>
        <rFont val="Arial"/>
        <family val="2"/>
      </rPr>
      <t>23-b0006823</t>
    </r>
  </si>
  <si>
    <r>
      <t>'</t>
    </r>
    <r>
      <rPr>
        <sz val="10"/>
        <color rgb="FF000000"/>
        <rFont val="Arial"/>
        <family val="2"/>
      </rPr>
      <t>23-b009092</t>
    </r>
  </si>
  <si>
    <r>
      <t>'</t>
    </r>
    <r>
      <rPr>
        <sz val="10"/>
        <color rgb="FF000000"/>
        <rFont val="Arial"/>
        <family val="2"/>
      </rPr>
      <t>23-b0006779</t>
    </r>
  </si>
  <si>
    <r>
      <t>'</t>
    </r>
    <r>
      <rPr>
        <sz val="10"/>
        <color rgb="FF000000"/>
        <rFont val="Arial"/>
        <family val="2"/>
      </rPr>
      <t>23-b002929</t>
    </r>
  </si>
  <si>
    <r>
      <t>'</t>
    </r>
    <r>
      <rPr>
        <sz val="10"/>
        <color rgb="FF000000"/>
        <rFont val="Arial"/>
        <family val="2"/>
      </rPr>
      <t>23-b0002981</t>
    </r>
  </si>
  <si>
    <r>
      <t>'</t>
    </r>
    <r>
      <rPr>
        <sz val="10"/>
        <color rgb="FF000000"/>
        <rFont val="Arial"/>
        <family val="2"/>
      </rPr>
      <t>23-b003883</t>
    </r>
  </si>
  <si>
    <r>
      <t>'</t>
    </r>
    <r>
      <rPr>
        <sz val="10"/>
        <color rgb="FF000000"/>
        <rFont val="Arial"/>
        <family val="2"/>
      </rPr>
      <t>23-b0003016</t>
    </r>
  </si>
  <si>
    <r>
      <t>'</t>
    </r>
    <r>
      <rPr>
        <sz val="10"/>
        <color rgb="FF000000"/>
        <rFont val="Arial"/>
        <family val="2"/>
      </rPr>
      <t>23-b003548</t>
    </r>
  </si>
  <si>
    <r>
      <t>'</t>
    </r>
    <r>
      <rPr>
        <sz val="10"/>
        <color rgb="FF000000"/>
        <rFont val="Arial"/>
        <family val="2"/>
      </rPr>
      <t>23-b002933</t>
    </r>
  </si>
  <si>
    <r>
      <t>'</t>
    </r>
    <r>
      <rPr>
        <sz val="10"/>
        <color rgb="FF000000"/>
        <rFont val="Arial"/>
        <family val="2"/>
      </rPr>
      <t>23-b002942</t>
    </r>
  </si>
  <si>
    <r>
      <t>'</t>
    </r>
    <r>
      <rPr>
        <sz val="10"/>
        <color rgb="FF000000"/>
        <rFont val="Arial"/>
        <family val="2"/>
      </rPr>
      <t>23-b003891</t>
    </r>
  </si>
  <si>
    <r>
      <t>'</t>
    </r>
    <r>
      <rPr>
        <sz val="10"/>
        <color rgb="FF000000"/>
        <rFont val="Arial"/>
        <family val="2"/>
      </rPr>
      <t>23-b003885</t>
    </r>
  </si>
  <si>
    <r>
      <t>'</t>
    </r>
    <r>
      <rPr>
        <sz val="10"/>
        <color rgb="FF000000"/>
        <rFont val="Arial"/>
        <family val="2"/>
      </rPr>
      <t>23-b003582</t>
    </r>
  </si>
  <si>
    <r>
      <t>'</t>
    </r>
    <r>
      <rPr>
        <sz val="10"/>
        <color rgb="FF000000"/>
        <rFont val="Arial"/>
        <family val="2"/>
      </rPr>
      <t>23-b003892</t>
    </r>
  </si>
  <si>
    <r>
      <t>'</t>
    </r>
    <r>
      <rPr>
        <sz val="10"/>
        <color rgb="FF000000"/>
        <rFont val="Arial"/>
        <family val="2"/>
      </rPr>
      <t>23-b003898</t>
    </r>
  </si>
  <si>
    <r>
      <t>'</t>
    </r>
    <r>
      <rPr>
        <sz val="10"/>
        <color rgb="FF000000"/>
        <rFont val="Arial"/>
        <family val="2"/>
      </rPr>
      <t>23-b003952</t>
    </r>
  </si>
  <si>
    <r>
      <t>'</t>
    </r>
    <r>
      <rPr>
        <sz val="10"/>
        <color rgb="FF000000"/>
        <rFont val="Arial"/>
        <family val="2"/>
      </rPr>
      <t>23-b002970</t>
    </r>
  </si>
  <si>
    <r>
      <t>'</t>
    </r>
    <r>
      <rPr>
        <sz val="10"/>
        <color rgb="FF000000"/>
        <rFont val="Arial"/>
        <family val="2"/>
      </rPr>
      <t>23-b003139</t>
    </r>
  </si>
  <si>
    <r>
      <t>'</t>
    </r>
    <r>
      <rPr>
        <sz val="10"/>
        <color rgb="FF000000"/>
        <rFont val="Arial"/>
        <family val="2"/>
      </rPr>
      <t>23-b006674</t>
    </r>
  </si>
  <si>
    <r>
      <t>'</t>
    </r>
    <r>
      <rPr>
        <sz val="10"/>
        <color rgb="FF000000"/>
        <rFont val="Arial"/>
        <family val="2"/>
      </rPr>
      <t>23-b006467</t>
    </r>
  </si>
  <si>
    <r>
      <t>'</t>
    </r>
    <r>
      <rPr>
        <sz val="10"/>
        <color rgb="FF000000"/>
        <rFont val="Arial"/>
        <family val="2"/>
      </rPr>
      <t>23-b003935</t>
    </r>
  </si>
  <si>
    <r>
      <t>'</t>
    </r>
    <r>
      <rPr>
        <sz val="10"/>
        <color rgb="FF000000"/>
        <rFont val="Arial"/>
        <family val="2"/>
      </rPr>
      <t>23-b0004136</t>
    </r>
  </si>
  <si>
    <r>
      <t>'</t>
    </r>
    <r>
      <rPr>
        <sz val="10"/>
        <color rgb="FF000000"/>
        <rFont val="Arial"/>
        <family val="2"/>
      </rPr>
      <t>23-b0003887</t>
    </r>
  </si>
  <si>
    <r>
      <t>'</t>
    </r>
    <r>
      <rPr>
        <sz val="10"/>
        <color rgb="FF000000"/>
        <rFont val="Arial"/>
        <family val="2"/>
      </rPr>
      <t>23-b008867</t>
    </r>
  </si>
  <si>
    <r>
      <t>'</t>
    </r>
    <r>
      <rPr>
        <sz val="10"/>
        <color rgb="FF000000"/>
        <rFont val="Arial"/>
        <family val="2"/>
      </rPr>
      <t>23-b0004123</t>
    </r>
  </si>
  <si>
    <r>
      <t>'</t>
    </r>
    <r>
      <rPr>
        <sz val="10"/>
        <color rgb="FF000000"/>
        <rFont val="Arial"/>
        <family val="2"/>
      </rPr>
      <t>23-b0003950</t>
    </r>
  </si>
  <si>
    <r>
      <t>'</t>
    </r>
    <r>
      <rPr>
        <sz val="10"/>
        <color rgb="FF000000"/>
        <rFont val="Arial"/>
        <family val="2"/>
      </rPr>
      <t>23-b0007524</t>
    </r>
  </si>
  <si>
    <r>
      <t>'</t>
    </r>
    <r>
      <rPr>
        <sz val="10"/>
        <color rgb="FF000000"/>
        <rFont val="Arial"/>
        <family val="2"/>
      </rPr>
      <t>23-b0008637</t>
    </r>
  </si>
  <si>
    <r>
      <t>'</t>
    </r>
    <r>
      <rPr>
        <sz val="10"/>
        <color rgb="FF000000"/>
        <rFont val="Arial"/>
        <family val="2"/>
      </rPr>
      <t>23-b0006846</t>
    </r>
  </si>
  <si>
    <r>
      <t>'</t>
    </r>
    <r>
      <rPr>
        <sz val="10"/>
        <color rgb="FF000000"/>
        <rFont val="Arial"/>
        <family val="2"/>
      </rPr>
      <t>23-b002938</t>
    </r>
  </si>
  <si>
    <r>
      <t>'</t>
    </r>
    <r>
      <rPr>
        <sz val="10"/>
        <color rgb="FF000000"/>
        <rFont val="Arial"/>
        <family val="2"/>
      </rPr>
      <t>23-b002940</t>
    </r>
  </si>
  <si>
    <r>
      <t>'</t>
    </r>
    <r>
      <rPr>
        <sz val="10"/>
        <color rgb="FF000000"/>
        <rFont val="Arial"/>
        <family val="2"/>
      </rPr>
      <t>23-b003057</t>
    </r>
  </si>
  <si>
    <r>
      <t>'</t>
    </r>
    <r>
      <rPr>
        <sz val="10"/>
        <color rgb="FF000000"/>
        <rFont val="Arial"/>
        <family val="2"/>
      </rPr>
      <t>23-b003524</t>
    </r>
  </si>
  <si>
    <r>
      <t>'</t>
    </r>
    <r>
      <rPr>
        <sz val="10"/>
        <color rgb="FF000000"/>
        <rFont val="Arial"/>
        <family val="2"/>
      </rPr>
      <t>23-b003788</t>
    </r>
  </si>
  <si>
    <r>
      <t>'</t>
    </r>
    <r>
      <rPr>
        <sz val="10"/>
        <color rgb="FF000000"/>
        <rFont val="Arial"/>
        <family val="2"/>
      </rPr>
      <t>23-b002983</t>
    </r>
  </si>
  <si>
    <r>
      <t>'</t>
    </r>
    <r>
      <rPr>
        <sz val="10"/>
        <color rgb="FF000000"/>
        <rFont val="Arial"/>
        <family val="2"/>
      </rPr>
      <t>23-b0002974</t>
    </r>
  </si>
  <si>
    <r>
      <t>'</t>
    </r>
    <r>
      <rPr>
        <sz val="10"/>
        <color rgb="FF000000"/>
        <rFont val="Arial"/>
        <family val="2"/>
      </rPr>
      <t>23-b0003928</t>
    </r>
  </si>
  <si>
    <r>
      <t>'</t>
    </r>
    <r>
      <rPr>
        <sz val="10"/>
        <color rgb="FF000000"/>
        <rFont val="Arial"/>
        <family val="2"/>
      </rPr>
      <t>23-b002955</t>
    </r>
  </si>
  <si>
    <r>
      <t>'</t>
    </r>
    <r>
      <rPr>
        <sz val="10"/>
        <color rgb="FF000000"/>
        <rFont val="Arial"/>
        <family val="2"/>
      </rPr>
      <t>23-b003785</t>
    </r>
  </si>
  <si>
    <r>
      <t>'</t>
    </r>
    <r>
      <rPr>
        <sz val="10"/>
        <color rgb="FF000000"/>
        <rFont val="Arial"/>
        <family val="2"/>
      </rPr>
      <t>23-b0003007</t>
    </r>
  </si>
  <si>
    <r>
      <t>'</t>
    </r>
    <r>
      <rPr>
        <sz val="10"/>
        <color rgb="FF000000"/>
        <rFont val="Arial"/>
        <family val="2"/>
      </rPr>
      <t>23-b003809</t>
    </r>
  </si>
  <si>
    <r>
      <t>'</t>
    </r>
    <r>
      <rPr>
        <sz val="10"/>
        <color rgb="FF000000"/>
        <rFont val="Arial"/>
        <family val="2"/>
      </rPr>
      <t>23-b003073</t>
    </r>
  </si>
  <si>
    <r>
      <t>'</t>
    </r>
    <r>
      <rPr>
        <sz val="10"/>
        <color rgb="FF000000"/>
        <rFont val="Arial"/>
        <family val="2"/>
      </rPr>
      <t>23-b006469</t>
    </r>
  </si>
  <si>
    <r>
      <t>'</t>
    </r>
    <r>
      <rPr>
        <sz val="10"/>
        <color rgb="FF000000"/>
        <rFont val="Arial"/>
        <family val="2"/>
      </rPr>
      <t>23-b003547</t>
    </r>
  </si>
  <si>
    <r>
      <t>'</t>
    </r>
    <r>
      <rPr>
        <sz val="10"/>
        <color rgb="FF000000"/>
        <rFont val="Arial"/>
        <family val="2"/>
      </rPr>
      <t>23-b004076</t>
    </r>
  </si>
  <si>
    <r>
      <t>'</t>
    </r>
    <r>
      <rPr>
        <sz val="10"/>
        <color rgb="FF000000"/>
        <rFont val="Arial"/>
        <family val="2"/>
      </rPr>
      <t>23-b003831</t>
    </r>
  </si>
  <si>
    <r>
      <t>'</t>
    </r>
    <r>
      <rPr>
        <sz val="10"/>
        <color rgb="FF000000"/>
        <rFont val="Arial"/>
        <family val="2"/>
      </rPr>
      <t>23-b003968</t>
    </r>
  </si>
  <si>
    <r>
      <t>'</t>
    </r>
    <r>
      <rPr>
        <sz val="10"/>
        <color rgb="FF000000"/>
        <rFont val="Arial"/>
        <family val="2"/>
      </rPr>
      <t>23-b002917</t>
    </r>
  </si>
  <si>
    <r>
      <t>'</t>
    </r>
    <r>
      <rPr>
        <sz val="10"/>
        <color rgb="FF000000"/>
        <rFont val="Arial"/>
        <family val="2"/>
      </rPr>
      <t>23-b0004143</t>
    </r>
  </si>
  <si>
    <r>
      <t>'</t>
    </r>
    <r>
      <rPr>
        <sz val="10"/>
        <color rgb="FF000000"/>
        <rFont val="Arial"/>
        <family val="2"/>
      </rPr>
      <t>23-b0006464</t>
    </r>
  </si>
  <si>
    <r>
      <t>'</t>
    </r>
    <r>
      <rPr>
        <sz val="10"/>
        <color rgb="FF000000"/>
        <rFont val="Arial"/>
        <family val="2"/>
      </rPr>
      <t>23-b008614</t>
    </r>
  </si>
  <si>
    <r>
      <t>'</t>
    </r>
    <r>
      <rPr>
        <sz val="10"/>
        <color rgb="FF000000"/>
        <rFont val="Arial"/>
        <family val="2"/>
      </rPr>
      <t>23-b0006391</t>
    </r>
  </si>
  <si>
    <r>
      <t>'</t>
    </r>
    <r>
      <rPr>
        <sz val="10"/>
        <color rgb="FF000000"/>
        <rFont val="Arial"/>
        <family val="2"/>
      </rPr>
      <t>23-b0003804</t>
    </r>
  </si>
  <si>
    <r>
      <t>'</t>
    </r>
    <r>
      <rPr>
        <sz val="10"/>
        <color rgb="FF000000"/>
        <rFont val="Arial"/>
        <family val="2"/>
      </rPr>
      <t>23-b0006435</t>
    </r>
  </si>
  <si>
    <r>
      <t>'</t>
    </r>
    <r>
      <rPr>
        <sz val="10"/>
        <color rgb="FF000000"/>
        <rFont val="Arial"/>
        <family val="2"/>
      </rPr>
      <t>23-b0003954</t>
    </r>
  </si>
  <si>
    <r>
      <t>'</t>
    </r>
    <r>
      <rPr>
        <sz val="10"/>
        <color rgb="FF000000"/>
        <rFont val="Arial"/>
        <family val="2"/>
      </rPr>
      <t>23-b0009094</t>
    </r>
  </si>
  <si>
    <r>
      <t>'</t>
    </r>
    <r>
      <rPr>
        <sz val="10"/>
        <color rgb="FF000000"/>
        <rFont val="Arial"/>
        <family val="2"/>
      </rPr>
      <t>23-b0002984</t>
    </r>
  </si>
  <si>
    <r>
      <t>'</t>
    </r>
    <r>
      <rPr>
        <sz val="10"/>
        <color rgb="FF000000"/>
        <rFont val="Arial"/>
        <family val="2"/>
      </rPr>
      <t>23-b0003786</t>
    </r>
  </si>
  <si>
    <r>
      <t>'</t>
    </r>
    <r>
      <rPr>
        <sz val="10"/>
        <color rgb="FF000000"/>
        <rFont val="Arial"/>
        <family val="2"/>
      </rPr>
      <t>23-b0006714</t>
    </r>
  </si>
  <si>
    <r>
      <t>'</t>
    </r>
    <r>
      <rPr>
        <sz val="10"/>
        <color rgb="FF000000"/>
        <rFont val="Arial"/>
        <family val="2"/>
      </rPr>
      <t>23-b007323</t>
    </r>
  </si>
  <si>
    <r>
      <t>'</t>
    </r>
    <r>
      <rPr>
        <sz val="10"/>
        <color rgb="FF000000"/>
        <rFont val="Arial"/>
        <family val="2"/>
      </rPr>
      <t>23-b002924</t>
    </r>
  </si>
  <si>
    <r>
      <t>'</t>
    </r>
    <r>
      <rPr>
        <sz val="10"/>
        <color rgb="FF000000"/>
        <rFont val="Arial"/>
        <family val="2"/>
      </rPr>
      <t>23-b002913</t>
    </r>
  </si>
  <si>
    <r>
      <t>'</t>
    </r>
    <r>
      <rPr>
        <sz val="10"/>
        <color rgb="FF000000"/>
        <rFont val="Arial"/>
        <family val="2"/>
      </rPr>
      <t>23-b0002925</t>
    </r>
  </si>
  <si>
    <r>
      <t>'</t>
    </r>
    <r>
      <rPr>
        <sz val="10"/>
        <color rgb="FF000000"/>
        <rFont val="Arial"/>
        <family val="2"/>
      </rPr>
      <t>23-b0002989</t>
    </r>
  </si>
  <si>
    <r>
      <t>'</t>
    </r>
    <r>
      <rPr>
        <sz val="10"/>
        <color rgb="FF000000"/>
        <rFont val="Arial"/>
        <family val="2"/>
      </rPr>
      <t>23-b0003931</t>
    </r>
  </si>
  <si>
    <r>
      <t>'</t>
    </r>
    <r>
      <rPr>
        <sz val="10"/>
        <color rgb="FF000000"/>
        <rFont val="Arial"/>
        <family val="2"/>
      </rPr>
      <t>23-b002943</t>
    </r>
  </si>
  <si>
    <r>
      <t>'</t>
    </r>
    <r>
      <rPr>
        <sz val="10"/>
        <color rgb="FF000000"/>
        <rFont val="Arial"/>
        <family val="2"/>
      </rPr>
      <t>23-b003959</t>
    </r>
  </si>
  <si>
    <r>
      <t>'</t>
    </r>
    <r>
      <rPr>
        <sz val="10"/>
        <color rgb="FF000000"/>
        <rFont val="Arial"/>
        <family val="2"/>
      </rPr>
      <t>23-b003973</t>
    </r>
  </si>
  <si>
    <r>
      <t>'</t>
    </r>
    <r>
      <rPr>
        <sz val="10"/>
        <color rgb="FF000000"/>
        <rFont val="Arial"/>
        <family val="2"/>
      </rPr>
      <t>23-b003120</t>
    </r>
  </si>
  <si>
    <r>
      <t>'</t>
    </r>
    <r>
      <rPr>
        <sz val="10"/>
        <color rgb="FF000000"/>
        <rFont val="Arial"/>
        <family val="2"/>
      </rPr>
      <t>23-b003269</t>
    </r>
  </si>
  <si>
    <r>
      <t>'</t>
    </r>
    <r>
      <rPr>
        <sz val="10"/>
        <color rgb="FF000000"/>
        <rFont val="Arial"/>
        <family val="2"/>
      </rPr>
      <t>23-b003557</t>
    </r>
  </si>
  <si>
    <r>
      <t>'</t>
    </r>
    <r>
      <rPr>
        <sz val="10"/>
        <color rgb="FF000000"/>
        <rFont val="Arial"/>
        <family val="2"/>
      </rPr>
      <t>23-b0003984</t>
    </r>
  </si>
  <si>
    <r>
      <t>'</t>
    </r>
    <r>
      <rPr>
        <sz val="10"/>
        <color rgb="FF000000"/>
        <rFont val="Arial"/>
        <family val="2"/>
      </rPr>
      <t>23-b003942</t>
    </r>
  </si>
  <si>
    <r>
      <t>'</t>
    </r>
    <r>
      <rPr>
        <sz val="10"/>
        <color rgb="FF000000"/>
        <rFont val="Arial"/>
        <family val="2"/>
      </rPr>
      <t>23-b003945</t>
    </r>
  </si>
  <si>
    <r>
      <t>'</t>
    </r>
    <r>
      <rPr>
        <sz val="10"/>
        <color rgb="FF000000"/>
        <rFont val="Arial"/>
        <family val="2"/>
      </rPr>
      <t>23-b006402</t>
    </r>
  </si>
  <si>
    <r>
      <t>'</t>
    </r>
    <r>
      <rPr>
        <sz val="10"/>
        <color rgb="FF000000"/>
        <rFont val="Arial"/>
        <family val="2"/>
      </rPr>
      <t>23-b0004125</t>
    </r>
  </si>
  <si>
    <r>
      <t>'</t>
    </r>
    <r>
      <rPr>
        <sz val="10"/>
        <color rgb="FF000000"/>
        <rFont val="Arial"/>
        <family val="2"/>
      </rPr>
      <t>23-b0008987</t>
    </r>
  </si>
  <si>
    <r>
      <t>'</t>
    </r>
    <r>
      <rPr>
        <sz val="10"/>
        <color rgb="FF000000"/>
        <rFont val="Arial"/>
        <family val="2"/>
      </rPr>
      <t>23-b007204</t>
    </r>
  </si>
  <si>
    <r>
      <t>'</t>
    </r>
    <r>
      <rPr>
        <sz val="10"/>
        <color rgb="FF000000"/>
        <rFont val="Arial"/>
        <family val="2"/>
      </rPr>
      <t>23-b003939</t>
    </r>
  </si>
  <si>
    <r>
      <t>'</t>
    </r>
    <r>
      <rPr>
        <sz val="10"/>
        <color rgb="FF000000"/>
        <rFont val="Arial"/>
        <family val="2"/>
      </rPr>
      <t>23-b003830</t>
    </r>
  </si>
  <si>
    <r>
      <t>'</t>
    </r>
    <r>
      <rPr>
        <sz val="10"/>
        <color rgb="FF000000"/>
        <rFont val="Arial"/>
        <family val="2"/>
      </rPr>
      <t>23-b0003806</t>
    </r>
  </si>
  <si>
    <r>
      <t>'</t>
    </r>
    <r>
      <rPr>
        <sz val="10"/>
        <color rgb="FF000000"/>
        <rFont val="Arial"/>
        <family val="2"/>
      </rPr>
      <t>23-b0003948</t>
    </r>
  </si>
  <si>
    <r>
      <t>'</t>
    </r>
    <r>
      <rPr>
        <sz val="10"/>
        <color rgb="FF000000"/>
        <rFont val="Arial"/>
        <family val="2"/>
      </rPr>
      <t>23-b007523</t>
    </r>
  </si>
  <si>
    <r>
      <t>'</t>
    </r>
    <r>
      <rPr>
        <sz val="10"/>
        <color rgb="FF000000"/>
        <rFont val="Arial"/>
        <family val="2"/>
      </rPr>
      <t>23-b0003561</t>
    </r>
  </si>
  <si>
    <r>
      <t>'</t>
    </r>
    <r>
      <rPr>
        <sz val="10"/>
        <color rgb="FF000000"/>
        <rFont val="Arial"/>
        <family val="2"/>
      </rPr>
      <t>23-b0006784</t>
    </r>
  </si>
  <si>
    <r>
      <t>'</t>
    </r>
    <r>
      <rPr>
        <sz val="10"/>
        <color rgb="FF000000"/>
        <rFont val="Arial"/>
        <family val="2"/>
      </rPr>
      <t>23-b005499</t>
    </r>
  </si>
  <si>
    <r>
      <t>'</t>
    </r>
    <r>
      <rPr>
        <sz val="10"/>
        <color rgb="FF000000"/>
        <rFont val="Arial"/>
        <family val="2"/>
      </rPr>
      <t>23-b009013</t>
    </r>
  </si>
  <si>
    <r>
      <t>'</t>
    </r>
    <r>
      <rPr>
        <sz val="10"/>
        <color rgb="FF000000"/>
        <rFont val="Arial"/>
        <family val="2"/>
      </rPr>
      <t>23-b002918</t>
    </r>
  </si>
  <si>
    <r>
      <t>'</t>
    </r>
    <r>
      <rPr>
        <sz val="10"/>
        <color rgb="FF000000"/>
        <rFont val="Arial"/>
        <family val="2"/>
      </rPr>
      <t>23-b003056</t>
    </r>
  </si>
  <si>
    <r>
      <t>'</t>
    </r>
    <r>
      <rPr>
        <sz val="10"/>
        <color rgb="FF000000"/>
        <rFont val="Arial"/>
        <family val="2"/>
      </rPr>
      <t>23-b003064</t>
    </r>
  </si>
  <si>
    <r>
      <t>'</t>
    </r>
    <r>
      <rPr>
        <sz val="10"/>
        <color rgb="FF000000"/>
        <rFont val="Arial"/>
        <family val="2"/>
      </rPr>
      <t>23-b003514</t>
    </r>
  </si>
  <si>
    <r>
      <t>'</t>
    </r>
    <r>
      <rPr>
        <sz val="10"/>
        <color rgb="FF000000"/>
        <rFont val="Arial"/>
        <family val="2"/>
      </rPr>
      <t>23-b003781</t>
    </r>
  </si>
  <si>
    <r>
      <t>'</t>
    </r>
    <r>
      <rPr>
        <sz val="10"/>
        <color rgb="FF000000"/>
        <rFont val="Arial"/>
        <family val="2"/>
      </rPr>
      <t>23-b0002956</t>
    </r>
  </si>
  <si>
    <r>
      <t>'</t>
    </r>
    <r>
      <rPr>
        <sz val="10"/>
        <color rgb="FF000000"/>
        <rFont val="Arial"/>
        <family val="2"/>
      </rPr>
      <t>23-b003943</t>
    </r>
  </si>
  <si>
    <r>
      <t>'</t>
    </r>
    <r>
      <rPr>
        <sz val="10"/>
        <color rgb="FF000000"/>
        <rFont val="Arial"/>
        <family val="2"/>
      </rPr>
      <t>23-b0002982</t>
    </r>
  </si>
  <si>
    <r>
      <t>'</t>
    </r>
    <r>
      <rPr>
        <sz val="10"/>
        <color rgb="FF000000"/>
        <rFont val="Arial"/>
        <family val="2"/>
      </rPr>
      <t>23-b003558</t>
    </r>
  </si>
  <si>
    <r>
      <t>'</t>
    </r>
    <r>
      <rPr>
        <sz val="10"/>
        <color rgb="FF000000"/>
        <rFont val="Arial"/>
        <family val="2"/>
      </rPr>
      <t>23-b002936</t>
    </r>
  </si>
  <si>
    <r>
      <t>'</t>
    </r>
    <r>
      <rPr>
        <sz val="10"/>
        <color rgb="FF000000"/>
        <rFont val="Arial"/>
        <family val="2"/>
      </rPr>
      <t>23-b003960</t>
    </r>
  </si>
  <si>
    <r>
      <t>'</t>
    </r>
    <r>
      <rPr>
        <sz val="10"/>
        <color rgb="FF000000"/>
        <rFont val="Arial"/>
        <family val="2"/>
      </rPr>
      <t>23-b003964</t>
    </r>
  </si>
  <si>
    <r>
      <t>'</t>
    </r>
    <r>
      <rPr>
        <sz val="10"/>
        <color rgb="FF000000"/>
        <rFont val="Arial"/>
        <family val="2"/>
      </rPr>
      <t>23-b0002987</t>
    </r>
  </si>
  <si>
    <r>
      <t>'</t>
    </r>
    <r>
      <rPr>
        <sz val="10"/>
        <color rgb="FF000000"/>
        <rFont val="Arial"/>
        <family val="2"/>
      </rPr>
      <t>23-b0003925</t>
    </r>
  </si>
  <si>
    <r>
      <t>'</t>
    </r>
    <r>
      <rPr>
        <sz val="10"/>
        <color rgb="FF000000"/>
        <rFont val="Arial"/>
        <family val="2"/>
      </rPr>
      <t>23-b003899</t>
    </r>
  </si>
  <si>
    <r>
      <t>'</t>
    </r>
    <r>
      <rPr>
        <sz val="10"/>
        <color rgb="FF000000"/>
        <rFont val="Arial"/>
        <family val="2"/>
      </rPr>
      <t>23-b004127</t>
    </r>
  </si>
  <si>
    <r>
      <t>'</t>
    </r>
    <r>
      <rPr>
        <sz val="10"/>
        <color rgb="FF000000"/>
        <rFont val="Arial"/>
        <family val="2"/>
      </rPr>
      <t>23-b0004124</t>
    </r>
  </si>
  <si>
    <r>
      <t>'</t>
    </r>
    <r>
      <rPr>
        <sz val="10"/>
        <color rgb="FF000000"/>
        <rFont val="Arial"/>
        <family val="2"/>
      </rPr>
      <t>23-b0004135</t>
    </r>
  </si>
  <si>
    <r>
      <t>'</t>
    </r>
    <r>
      <rPr>
        <sz val="10"/>
        <color rgb="FF000000"/>
        <rFont val="Arial"/>
        <family val="2"/>
      </rPr>
      <t>23-b003116</t>
    </r>
  </si>
  <si>
    <r>
      <t>'</t>
    </r>
    <r>
      <rPr>
        <sz val="10"/>
        <color rgb="FF000000"/>
        <rFont val="Arial"/>
        <family val="2"/>
      </rPr>
      <t>23-b003847</t>
    </r>
  </si>
  <si>
    <r>
      <t>'</t>
    </r>
    <r>
      <rPr>
        <sz val="10"/>
        <color rgb="FF000000"/>
        <rFont val="Arial"/>
        <family val="2"/>
      </rPr>
      <t>23-b006389</t>
    </r>
  </si>
  <si>
    <r>
      <t>'</t>
    </r>
    <r>
      <rPr>
        <sz val="10"/>
        <color rgb="FF000000"/>
        <rFont val="Arial"/>
        <family val="2"/>
      </rPr>
      <t>23-b006670</t>
    </r>
  </si>
  <si>
    <r>
      <t>'</t>
    </r>
    <r>
      <rPr>
        <sz val="10"/>
        <color rgb="FF000000"/>
        <rFont val="Arial"/>
        <family val="2"/>
      </rPr>
      <t>23-b008624</t>
    </r>
  </si>
  <si>
    <r>
      <t>'</t>
    </r>
    <r>
      <rPr>
        <sz val="10"/>
        <color rgb="FF000000"/>
        <rFont val="Arial"/>
        <family val="2"/>
      </rPr>
      <t>23-b003969</t>
    </r>
  </si>
  <si>
    <r>
      <t>'</t>
    </r>
    <r>
      <rPr>
        <sz val="10"/>
        <color rgb="FF000000"/>
        <rFont val="Arial"/>
        <family val="2"/>
      </rPr>
      <t>23-b0006840</t>
    </r>
  </si>
  <si>
    <r>
      <t>'</t>
    </r>
    <r>
      <rPr>
        <sz val="10"/>
        <color rgb="FF000000"/>
        <rFont val="Arial"/>
        <family val="2"/>
      </rPr>
      <t>23-b0005008</t>
    </r>
  </si>
  <si>
    <r>
      <t>'</t>
    </r>
    <r>
      <rPr>
        <sz val="10"/>
        <color rgb="FF000000"/>
        <rFont val="Arial"/>
        <family val="2"/>
      </rPr>
      <t>23-b0005511</t>
    </r>
  </si>
  <si>
    <r>
      <t>'</t>
    </r>
    <r>
      <rPr>
        <sz val="10"/>
        <color rgb="FF000000"/>
        <rFont val="Arial"/>
        <family val="2"/>
      </rPr>
      <t>23-b006833</t>
    </r>
  </si>
  <si>
    <r>
      <t>'</t>
    </r>
    <r>
      <rPr>
        <sz val="10"/>
        <color rgb="FF000000"/>
        <rFont val="Arial"/>
        <family val="2"/>
      </rPr>
      <t>23-b0006376</t>
    </r>
  </si>
  <si>
    <r>
      <t>'</t>
    </r>
    <r>
      <rPr>
        <sz val="10"/>
        <color rgb="FF000000"/>
        <rFont val="Arial"/>
        <family val="2"/>
      </rPr>
      <t>23-b006713</t>
    </r>
  </si>
  <si>
    <r>
      <t>'</t>
    </r>
    <r>
      <rPr>
        <sz val="10"/>
        <color rgb="FF000000"/>
        <rFont val="Arial"/>
        <family val="2"/>
      </rPr>
      <t>23-b009008</t>
    </r>
  </si>
  <si>
    <r>
      <t>'</t>
    </r>
    <r>
      <rPr>
        <sz val="10"/>
        <color rgb="FF000000"/>
        <rFont val="Arial"/>
        <family val="2"/>
      </rPr>
      <t>23-b0008625</t>
    </r>
  </si>
  <si>
    <r>
      <t>'</t>
    </r>
    <r>
      <rPr>
        <sz val="10"/>
        <color rgb="FF000000"/>
        <rFont val="Arial"/>
        <family val="2"/>
      </rPr>
      <t>23-b0006377</t>
    </r>
  </si>
  <si>
    <r>
      <t>'</t>
    </r>
    <r>
      <rPr>
        <sz val="10"/>
        <color rgb="FF000000"/>
        <rFont val="Arial"/>
        <family val="2"/>
      </rPr>
      <t>23-b0007505</t>
    </r>
  </si>
  <si>
    <t>299-SIPI-062022-1263830</t>
  </si>
  <si>
    <r>
      <t>'</t>
    </r>
    <r>
      <rPr>
        <sz val="10"/>
        <color rgb="FF000000"/>
        <rFont val="Arial"/>
        <family val="2"/>
      </rPr>
      <t>22-b020607</t>
    </r>
  </si>
  <si>
    <t>299-SIPI-092022-1264100</t>
  </si>
  <si>
    <r>
      <t>'</t>
    </r>
    <r>
      <rPr>
        <sz val="10"/>
        <color rgb="FF000000"/>
        <rFont val="Arial"/>
        <family val="2"/>
      </rPr>
      <t>22-b037306</t>
    </r>
  </si>
  <si>
    <t>299-SIPI-102022-1263341</t>
  </si>
  <si>
    <r>
      <t>'</t>
    </r>
    <r>
      <rPr>
        <sz val="10"/>
        <color rgb="FF000000"/>
        <rFont val="Arial"/>
        <family val="2"/>
      </rPr>
      <t>22-b048526</t>
    </r>
  </si>
  <si>
    <r>
      <t>'</t>
    </r>
    <r>
      <rPr>
        <sz val="10"/>
        <color rgb="FF000000"/>
        <rFont val="Arial"/>
        <family val="2"/>
      </rPr>
      <t>22-b049337</t>
    </r>
  </si>
  <si>
    <t>299-SIPI-102022-1265887</t>
  </si>
  <si>
    <r>
      <t>'</t>
    </r>
    <r>
      <rPr>
        <sz val="10"/>
        <color rgb="FF000000"/>
        <rFont val="Arial"/>
        <family val="2"/>
      </rPr>
      <t>22-b045875</t>
    </r>
  </si>
  <si>
    <t>HHCLT</t>
  </si>
  <si>
    <r>
      <t>'</t>
    </r>
    <r>
      <rPr>
        <sz val="10"/>
        <color rgb="FF000000"/>
        <rFont val="Arial"/>
        <family val="2"/>
      </rPr>
      <t>22-b048566</t>
    </r>
  </si>
  <si>
    <r>
      <t>'</t>
    </r>
    <r>
      <rPr>
        <sz val="10"/>
        <color rgb="FF000000"/>
        <rFont val="Arial"/>
        <family val="2"/>
      </rPr>
      <t>22-b048886</t>
    </r>
  </si>
  <si>
    <t>299-SIPI-112022-1262872</t>
  </si>
  <si>
    <r>
      <t>'</t>
    </r>
    <r>
      <rPr>
        <sz val="10"/>
        <color rgb="FF000000"/>
        <rFont val="Arial"/>
        <family val="2"/>
      </rPr>
      <t>22-b052707</t>
    </r>
  </si>
  <si>
    <t>299-SIPI-112022-1263341</t>
  </si>
  <si>
    <r>
      <t>'</t>
    </r>
    <r>
      <rPr>
        <sz val="10"/>
        <color rgb="FF000000"/>
        <rFont val="Arial"/>
        <family val="2"/>
      </rPr>
      <t>22-b0051641</t>
    </r>
  </si>
  <si>
    <t>299-SIPI-112022-1264322</t>
  </si>
  <si>
    <r>
      <t>'</t>
    </r>
    <r>
      <rPr>
        <sz val="10"/>
        <color rgb="FF000000"/>
        <rFont val="Arial"/>
        <family val="2"/>
      </rPr>
      <t>22-b0051644</t>
    </r>
  </si>
  <si>
    <r>
      <t>'</t>
    </r>
    <r>
      <rPr>
        <sz val="10"/>
        <color rgb="FF000000"/>
        <rFont val="Arial"/>
        <family val="2"/>
      </rPr>
      <t>22-b0051956</t>
    </r>
  </si>
  <si>
    <t>299-SIPI-112022-1265887</t>
  </si>
  <si>
    <r>
      <t>'</t>
    </r>
    <r>
      <rPr>
        <sz val="10"/>
        <color rgb="FF000000"/>
        <rFont val="Arial"/>
        <family val="2"/>
      </rPr>
      <t>22-b050844</t>
    </r>
  </si>
  <si>
    <r>
      <t>'</t>
    </r>
    <r>
      <rPr>
        <sz val="10"/>
        <color rgb="FF000000"/>
        <rFont val="Arial"/>
        <family val="2"/>
      </rPr>
      <t>22-b052731</t>
    </r>
  </si>
  <si>
    <t>299-SIPI-122022-1262872</t>
  </si>
  <si>
    <r>
      <t>'</t>
    </r>
    <r>
      <rPr>
        <sz val="10"/>
        <color rgb="FF000000"/>
        <rFont val="Arial"/>
        <family val="2"/>
      </rPr>
      <t>22-b055245</t>
    </r>
  </si>
  <si>
    <r>
      <t>'</t>
    </r>
    <r>
      <rPr>
        <sz val="10"/>
        <color rgb="FF000000"/>
        <rFont val="Arial"/>
        <family val="2"/>
      </rPr>
      <t>22-b056040</t>
    </r>
  </si>
  <si>
    <t>299-SIPI-122022-1263562</t>
  </si>
  <si>
    <r>
      <t>'</t>
    </r>
    <r>
      <rPr>
        <sz val="10"/>
        <color rgb="FF000000"/>
        <rFont val="Arial"/>
        <family val="2"/>
      </rPr>
      <t>22-b0055447</t>
    </r>
  </si>
  <si>
    <t>299-SIPI-122022-1263830</t>
  </si>
  <si>
    <r>
      <t>'</t>
    </r>
    <r>
      <rPr>
        <sz val="10"/>
        <color rgb="FF000000"/>
        <rFont val="Arial"/>
        <family val="2"/>
      </rPr>
      <t>22-b0056194</t>
    </r>
  </si>
  <si>
    <t>299-SIPI-122022-1264322</t>
  </si>
  <si>
    <r>
      <t>'</t>
    </r>
    <r>
      <rPr>
        <sz val="10"/>
        <color rgb="FF000000"/>
        <rFont val="Arial"/>
        <family val="2"/>
      </rPr>
      <t>22-b0057577</t>
    </r>
  </si>
  <si>
    <r>
      <t>'</t>
    </r>
    <r>
      <rPr>
        <sz val="10"/>
        <color rgb="FF000000"/>
        <rFont val="Arial"/>
        <family val="2"/>
      </rPr>
      <t>22-b0055181</t>
    </r>
  </si>
  <si>
    <r>
      <t>'</t>
    </r>
    <r>
      <rPr>
        <sz val="10"/>
        <color rgb="FF000000"/>
        <rFont val="Arial"/>
        <family val="2"/>
      </rPr>
      <t>22-b0057026</t>
    </r>
  </si>
  <si>
    <r>
      <t>'</t>
    </r>
    <r>
      <rPr>
        <sz val="10"/>
        <color rgb="FF000000"/>
        <rFont val="Arial"/>
        <family val="2"/>
      </rPr>
      <t>22-b0057742</t>
    </r>
  </si>
  <si>
    <r>
      <t>'</t>
    </r>
    <r>
      <rPr>
        <sz val="10"/>
        <color rgb="FF000000"/>
        <rFont val="Arial"/>
        <family val="2"/>
      </rPr>
      <t>22-b0053955</t>
    </r>
  </si>
  <si>
    <r>
      <t>'</t>
    </r>
    <r>
      <rPr>
        <sz val="10"/>
        <color rgb="FF000000"/>
        <rFont val="Arial"/>
        <family val="2"/>
      </rPr>
      <t>22-b0053953</t>
    </r>
  </si>
  <si>
    <t>299-SIPI-122022-1265887</t>
  </si>
  <si>
    <r>
      <t>'</t>
    </r>
    <r>
      <rPr>
        <sz val="10"/>
        <color rgb="FF000000"/>
        <rFont val="Arial"/>
        <family val="2"/>
      </rPr>
      <t>22-b054981</t>
    </r>
  </si>
  <si>
    <r>
      <t>'</t>
    </r>
    <r>
      <rPr>
        <sz val="10"/>
        <color rgb="FF000000"/>
        <rFont val="Arial"/>
        <family val="2"/>
      </rPr>
      <t>22-b053961</t>
    </r>
  </si>
  <si>
    <t>299-SIPI-R-022023-1265887</t>
  </si>
  <si>
    <r>
      <t>'</t>
    </r>
    <r>
      <rPr>
        <sz val="10"/>
        <color rgb="FF000000"/>
        <rFont val="Arial"/>
        <family val="2"/>
      </rPr>
      <t>5701</t>
    </r>
  </si>
  <si>
    <t>K23TVA-5701-RTV1657495|HHCL - RTV1657495</t>
  </si>
  <si>
    <r>
      <t>'</t>
    </r>
    <r>
      <rPr>
        <sz val="10"/>
        <color rgb="FF000000"/>
        <rFont val="Arial"/>
        <family val="2"/>
      </rPr>
      <t>1985</t>
    </r>
  </si>
  <si>
    <t>K23TVA-1985-RTV1641969|HHCL - RTV1641969</t>
  </si>
  <si>
    <r>
      <t>'</t>
    </r>
    <r>
      <rPr>
        <sz val="10"/>
        <color rgb="FF000000"/>
        <rFont val="Arial"/>
        <family val="2"/>
      </rPr>
      <t>2014</t>
    </r>
  </si>
  <si>
    <t>K23TVA-2014-RTV1642041|HHCL - RTV1642041</t>
  </si>
  <si>
    <r>
      <t>'</t>
    </r>
    <r>
      <rPr>
        <sz val="10"/>
        <color rgb="FF000000"/>
        <rFont val="Arial"/>
        <family val="2"/>
      </rPr>
      <t>6229</t>
    </r>
  </si>
  <si>
    <t>K23TVA-6229-RTV1659033|HHCL</t>
  </si>
  <si>
    <r>
      <t>'</t>
    </r>
    <r>
      <rPr>
        <sz val="10"/>
        <color rgb="FF000000"/>
        <rFont val="Arial"/>
        <family val="2"/>
      </rPr>
      <t>2491</t>
    </r>
  </si>
  <si>
    <t>K23TVA-2491-RTV1644132|HHCL - RTV1644132</t>
  </si>
  <si>
    <r>
      <t>'</t>
    </r>
    <r>
      <rPr>
        <sz val="10"/>
        <color rgb="FF000000"/>
        <rFont val="Arial"/>
        <family val="2"/>
      </rPr>
      <t>3211</t>
    </r>
  </si>
  <si>
    <t>K23TVA-3211-RTV1647570|HHCL - RTV1647570</t>
  </si>
  <si>
    <r>
      <t>'</t>
    </r>
    <r>
      <rPr>
        <sz val="10"/>
        <color rgb="FF000000"/>
        <rFont val="Arial"/>
        <family val="2"/>
      </rPr>
      <t>5665</t>
    </r>
  </si>
  <si>
    <t>K23TVA-5665-RTV1657015|HHCL - RTV1657015</t>
  </si>
  <si>
    <r>
      <t>'</t>
    </r>
    <r>
      <rPr>
        <sz val="10"/>
        <color rgb="FF000000"/>
        <rFont val="Arial"/>
        <family val="2"/>
      </rPr>
      <t>3424</t>
    </r>
  </si>
  <si>
    <t>K23TVA-3424-RTV1647922|HHCL - RTV1647922</t>
  </si>
  <si>
    <r>
      <t>'</t>
    </r>
    <r>
      <rPr>
        <sz val="10"/>
        <color rgb="FF000000"/>
        <rFont val="Arial"/>
        <family val="2"/>
      </rPr>
      <t>5116</t>
    </r>
  </si>
  <si>
    <t>K23TVA-5116-RTV-1655660|HHCL</t>
  </si>
  <si>
    <r>
      <t>'</t>
    </r>
    <r>
      <rPr>
        <sz val="10"/>
        <color rgb="FF000000"/>
        <rFont val="Arial"/>
        <family val="2"/>
      </rPr>
      <t>5227</t>
    </r>
  </si>
  <si>
    <t>K23TVA-5227-RTV-1656150|HHCL</t>
  </si>
  <si>
    <r>
      <t>'</t>
    </r>
    <r>
      <rPr>
        <sz val="10"/>
        <color rgb="FF000000"/>
        <rFont val="Arial"/>
        <family val="2"/>
      </rPr>
      <t>6375</t>
    </r>
  </si>
  <si>
    <t>K23TVA-6375-RTV1660073|HHCL - RTV1660073</t>
  </si>
  <si>
    <r>
      <t>'</t>
    </r>
    <r>
      <rPr>
        <sz val="10"/>
        <color rgb="FF000000"/>
        <rFont val="Arial"/>
        <family val="2"/>
      </rPr>
      <t>1871</t>
    </r>
  </si>
  <si>
    <t>K23TVA-1871-RTV1641997|HHCL - RTV1641997</t>
  </si>
  <si>
    <r>
      <t>'</t>
    </r>
    <r>
      <rPr>
        <sz val="10"/>
        <color rgb="FF000000"/>
        <rFont val="Arial"/>
        <family val="2"/>
      </rPr>
      <t>2985</t>
    </r>
  </si>
  <si>
    <t>K23TVA-2985-RTV1646497|HHCL - RTV1646497</t>
  </si>
  <si>
    <r>
      <t>'</t>
    </r>
    <r>
      <rPr>
        <sz val="10"/>
        <color rgb="FF000000"/>
        <rFont val="Arial"/>
        <family val="2"/>
      </rPr>
      <t>5507</t>
    </r>
  </si>
  <si>
    <t>K23TVA-5507-RTV1656746|HHCL</t>
  </si>
  <si>
    <r>
      <t>'</t>
    </r>
    <r>
      <rPr>
        <sz val="10"/>
        <color rgb="FF000000"/>
        <rFont val="Arial"/>
        <family val="2"/>
      </rPr>
      <t>6330</t>
    </r>
  </si>
  <si>
    <t>K23TVA-6330-RTV1659524|HHCL</t>
  </si>
  <si>
    <r>
      <t>'</t>
    </r>
    <r>
      <rPr>
        <sz val="10"/>
        <color rgb="FF000000"/>
        <rFont val="Arial"/>
        <family val="2"/>
      </rPr>
      <t>4603</t>
    </r>
  </si>
  <si>
    <t>K23TVA-4603-RTV1652869|HHCL</t>
  </si>
  <si>
    <r>
      <t>'</t>
    </r>
    <r>
      <rPr>
        <sz val="10"/>
        <color rgb="FF000000"/>
        <rFont val="Arial"/>
        <family val="2"/>
      </rPr>
      <t>2627</t>
    </r>
  </si>
  <si>
    <t>K23TVA-2627-RTV1644636|HHCL - RTV1644636</t>
  </si>
  <si>
    <r>
      <t>'</t>
    </r>
    <r>
      <rPr>
        <sz val="10"/>
        <color rgb="FF000000"/>
        <rFont val="Arial"/>
        <family val="2"/>
      </rPr>
      <t>5744</t>
    </r>
  </si>
  <si>
    <t>K23TVA-5744-RTV1657649|HHCL - RTV1657649</t>
  </si>
  <si>
    <r>
      <t>'</t>
    </r>
    <r>
      <rPr>
        <sz val="10"/>
        <color rgb="FF000000"/>
        <rFont val="Arial"/>
        <family val="2"/>
      </rPr>
      <t>2399</t>
    </r>
  </si>
  <si>
    <t>K23TVA-2399-RTV1643674|HHCL - RTV1643674</t>
  </si>
  <si>
    <r>
      <t>'</t>
    </r>
    <r>
      <rPr>
        <sz val="10"/>
        <color rgb="FF000000"/>
        <rFont val="Arial"/>
        <family val="2"/>
      </rPr>
      <t>4824</t>
    </r>
  </si>
  <si>
    <t>K23TVA-4824-RTV-1654553|HHCL</t>
  </si>
  <si>
    <r>
      <t>'</t>
    </r>
    <r>
      <rPr>
        <sz val="10"/>
        <color rgb="FF000000"/>
        <rFont val="Arial"/>
        <family val="2"/>
      </rPr>
      <t>6280</t>
    </r>
  </si>
  <si>
    <t>K23TVA-6280-RTV-1659790|HHCL - RTV1659790</t>
  </si>
  <si>
    <r>
      <t>'</t>
    </r>
    <r>
      <rPr>
        <sz val="10"/>
        <color rgb="FF000000"/>
        <rFont val="Arial"/>
        <family val="2"/>
      </rPr>
      <t>2528</t>
    </r>
  </si>
  <si>
    <t>K23TVA-2528-RTV1644037|HHCL - RTV1644037</t>
  </si>
  <si>
    <r>
      <t>'</t>
    </r>
    <r>
      <rPr>
        <sz val="10"/>
        <color rgb="FF000000"/>
        <rFont val="Arial"/>
        <family val="2"/>
      </rPr>
      <t>5934</t>
    </r>
  </si>
  <si>
    <t>K23TVA-5934-RTV1657872|HHCL</t>
  </si>
  <si>
    <r>
      <t>'</t>
    </r>
    <r>
      <rPr>
        <sz val="10"/>
        <color rgb="FF000000"/>
        <rFont val="Arial"/>
        <family val="2"/>
      </rPr>
      <t>6043</t>
    </r>
  </si>
  <si>
    <t>K23TVA-6043-RTV-1658464|HHCL</t>
  </si>
  <si>
    <r>
      <t>'</t>
    </r>
    <r>
      <rPr>
        <sz val="10"/>
        <color rgb="FF000000"/>
        <rFont val="Arial"/>
        <family val="2"/>
      </rPr>
      <t>6069</t>
    </r>
  </si>
  <si>
    <t>K23TVA-6069-RTV-1658606|HHCL</t>
  </si>
  <si>
    <r>
      <t>'</t>
    </r>
    <r>
      <rPr>
        <sz val="10"/>
        <color rgb="FF000000"/>
        <rFont val="Arial"/>
        <family val="2"/>
      </rPr>
      <t>4523</t>
    </r>
  </si>
  <si>
    <t>K23TVA-4523-RTV1653375|HHCL - RTV1653375</t>
  </si>
  <si>
    <r>
      <t>'</t>
    </r>
    <r>
      <rPr>
        <sz val="10"/>
        <color rgb="FF000000"/>
        <rFont val="Arial"/>
        <family val="2"/>
      </rPr>
      <t>4756</t>
    </r>
  </si>
  <si>
    <t>K23TVA-4756-RTV1654675|HHCL - RTV1654675</t>
  </si>
  <si>
    <r>
      <t>'</t>
    </r>
    <r>
      <rPr>
        <sz val="10"/>
        <color rgb="FF000000"/>
        <rFont val="Arial"/>
        <family val="2"/>
      </rPr>
      <t>4763</t>
    </r>
  </si>
  <si>
    <t>K23TVA-4763-RTV1654697|HHCL - RTV1654697</t>
  </si>
  <si>
    <r>
      <t>'</t>
    </r>
    <r>
      <rPr>
        <sz val="10"/>
        <color rgb="FF000000"/>
        <rFont val="Arial"/>
        <family val="2"/>
      </rPr>
      <t>1984</t>
    </r>
  </si>
  <si>
    <t>K23TVA-1984-RTV1641967|HHCL - RTV1641967</t>
  </si>
  <si>
    <r>
      <t>'</t>
    </r>
    <r>
      <rPr>
        <sz val="10"/>
        <color rgb="FF000000"/>
        <rFont val="Arial"/>
        <family val="2"/>
      </rPr>
      <t>4199</t>
    </r>
  </si>
  <si>
    <t>K23TVA-4199-RTV1652162|HHCL - RTV1652162</t>
  </si>
  <si>
    <r>
      <t>'</t>
    </r>
    <r>
      <rPr>
        <sz val="10"/>
        <color rgb="FF000000"/>
        <rFont val="Arial"/>
        <family val="2"/>
      </rPr>
      <t>5933</t>
    </r>
  </si>
  <si>
    <t>K23TVA-5933-RTV1657870|HHCL</t>
  </si>
  <si>
    <r>
      <t>'</t>
    </r>
    <r>
      <rPr>
        <sz val="10"/>
        <color rgb="FF000000"/>
        <rFont val="Arial"/>
        <family val="2"/>
      </rPr>
      <t>4633</t>
    </r>
  </si>
  <si>
    <t>K23TVA-4633-RTV1653645|HHCL</t>
  </si>
  <si>
    <r>
      <t>'</t>
    </r>
    <r>
      <rPr>
        <sz val="10"/>
        <color rgb="FF000000"/>
        <rFont val="Arial"/>
        <family val="2"/>
      </rPr>
      <t>2562</t>
    </r>
  </si>
  <si>
    <t>K23TVA-2562-RTV1644615|HHCL - RTV1644615</t>
  </si>
  <si>
    <r>
      <t>'</t>
    </r>
    <r>
      <rPr>
        <sz val="10"/>
        <color rgb="FF000000"/>
        <rFont val="Arial"/>
        <family val="2"/>
      </rPr>
      <t>2589</t>
    </r>
  </si>
  <si>
    <t>K23TVA-2589-RTV1644924|HHCL - RTV1644924</t>
  </si>
  <si>
    <r>
      <t>'</t>
    </r>
    <r>
      <rPr>
        <sz val="10"/>
        <color rgb="FF000000"/>
        <rFont val="Arial"/>
        <family val="2"/>
      </rPr>
      <t>4096</t>
    </r>
  </si>
  <si>
    <t>K23TVA-4096-RTV1651051|HHCL - RTV1651051</t>
  </si>
  <si>
    <r>
      <t>'</t>
    </r>
    <r>
      <rPr>
        <sz val="10"/>
        <color rgb="FF000000"/>
        <rFont val="Arial"/>
        <family val="2"/>
      </rPr>
      <t>3731</t>
    </r>
  </si>
  <si>
    <t>K3TVA-3731-RTV1649683|HHCL - RTV1649683</t>
  </si>
  <si>
    <r>
      <t>'</t>
    </r>
    <r>
      <rPr>
        <sz val="10"/>
        <color rgb="FF000000"/>
        <rFont val="Arial"/>
        <family val="2"/>
      </rPr>
      <t>6423</t>
    </r>
  </si>
  <si>
    <t>K23TVA-6423-RTV-1660321|HHCL - RTV1660321</t>
  </si>
  <si>
    <r>
      <t>'</t>
    </r>
    <r>
      <rPr>
        <sz val="10"/>
        <color rgb="FF000000"/>
        <rFont val="Arial"/>
        <family val="2"/>
      </rPr>
      <t>6455</t>
    </r>
  </si>
  <si>
    <t>K23TVA-6455-RTV1660525|HHCL</t>
  </si>
  <si>
    <r>
      <t>'</t>
    </r>
    <r>
      <rPr>
        <sz val="10"/>
        <color rgb="FF000000"/>
        <rFont val="Arial"/>
        <family val="2"/>
      </rPr>
      <t>2143</t>
    </r>
  </si>
  <si>
    <t>K23TVA-2143-RTV1642597|HHCL</t>
  </si>
  <si>
    <r>
      <t>'</t>
    </r>
    <r>
      <rPr>
        <sz val="10"/>
        <color rgb="FF000000"/>
        <rFont val="Arial"/>
        <family val="2"/>
      </rPr>
      <t>4334</t>
    </r>
  </si>
  <si>
    <t>K23TVA-4334-RTV-1652500|HHCL - RTV1652500</t>
  </si>
  <si>
    <r>
      <t>'</t>
    </r>
    <r>
      <rPr>
        <sz val="10"/>
        <color rgb="FF000000"/>
        <rFont val="Arial"/>
        <family val="2"/>
      </rPr>
      <t>2281</t>
    </r>
  </si>
  <si>
    <t>K23TVA-2281-RTV1642676|HHCL - RTV1642676</t>
  </si>
  <si>
    <r>
      <t>'</t>
    </r>
    <r>
      <rPr>
        <sz val="10"/>
        <color rgb="FF000000"/>
        <rFont val="Arial"/>
        <family val="2"/>
      </rPr>
      <t>5741</t>
    </r>
  </si>
  <si>
    <t>K23TVA-5741-RTV1657643|HHCL - RTV1657643</t>
  </si>
  <si>
    <r>
      <t>'</t>
    </r>
    <r>
      <rPr>
        <sz val="10"/>
        <color rgb="FF000000"/>
        <rFont val="Arial"/>
        <family val="2"/>
      </rPr>
      <t>3953</t>
    </r>
  </si>
  <si>
    <t>K23TVA-3953-RTV1651225|HHCL - RTV1651225</t>
  </si>
  <si>
    <r>
      <t>'</t>
    </r>
    <r>
      <rPr>
        <sz val="10"/>
        <color rgb="FF000000"/>
        <rFont val="Arial"/>
        <family val="2"/>
      </rPr>
      <t>4178</t>
    </r>
  </si>
  <si>
    <t>K23TVA-4178-RTV1652082|HHCL - RTV1652082</t>
  </si>
  <si>
    <r>
      <t>'</t>
    </r>
    <r>
      <rPr>
        <sz val="10"/>
        <color rgb="FF000000"/>
        <rFont val="Arial"/>
        <family val="2"/>
      </rPr>
      <t>4713</t>
    </r>
  </si>
  <si>
    <t>K23TVA-4713-RTV1654122|HHCL</t>
  </si>
  <si>
    <t>299-SIPI-R-032023-1265887</t>
  </si>
  <si>
    <r>
      <t>'</t>
    </r>
    <r>
      <rPr>
        <sz val="10"/>
        <color rgb="FF000000"/>
        <rFont val="Arial"/>
        <family val="2"/>
      </rPr>
      <t>7292</t>
    </r>
  </si>
  <si>
    <t>K23TVA-7292-RTV1664267|HHCL - RTV1664267</t>
  </si>
  <si>
    <t>304-SIPI-022023-10063645</t>
  </si>
  <si>
    <r>
      <t>'</t>
    </r>
    <r>
      <rPr>
        <sz val="10"/>
        <color rgb="FF000000"/>
        <rFont val="Arial"/>
        <family val="2"/>
      </rPr>
      <t>A0003979</t>
    </r>
  </si>
  <si>
    <r>
      <t>'</t>
    </r>
    <r>
      <rPr>
        <sz val="10"/>
        <color rgb="FF000000"/>
        <rFont val="Arial"/>
        <family val="2"/>
      </rPr>
      <t>A0003069</t>
    </r>
  </si>
  <si>
    <r>
      <t>'</t>
    </r>
    <r>
      <rPr>
        <sz val="10"/>
        <color rgb="FF000000"/>
        <rFont val="Arial"/>
        <family val="2"/>
      </rPr>
      <t>A0006717</t>
    </r>
  </si>
  <si>
    <t>305-SIPI-022023-10059905</t>
  </si>
  <si>
    <r>
      <t>'</t>
    </r>
    <r>
      <rPr>
        <sz val="10"/>
        <color rgb="FF000000"/>
        <rFont val="Arial"/>
        <family val="2"/>
      </rPr>
      <t>B0009039</t>
    </r>
  </si>
  <si>
    <r>
      <t>'</t>
    </r>
    <r>
      <rPr>
        <sz val="10"/>
        <color rgb="FF000000"/>
        <rFont val="Arial"/>
        <family val="2"/>
      </rPr>
      <t>B0004008</t>
    </r>
  </si>
  <si>
    <r>
      <t>'</t>
    </r>
    <r>
      <rPr>
        <sz val="10"/>
        <color rgb="FF000000"/>
        <rFont val="Arial"/>
        <family val="2"/>
      </rPr>
      <t>B0003072</t>
    </r>
  </si>
  <si>
    <r>
      <t>'</t>
    </r>
    <r>
      <rPr>
        <sz val="10"/>
        <color rgb="FF000000"/>
        <rFont val="Arial"/>
        <family val="2"/>
      </rPr>
      <t>B0006723</t>
    </r>
  </si>
  <si>
    <t>305-SIPI-R-032023-10059905</t>
  </si>
  <si>
    <r>
      <t>'</t>
    </r>
    <r>
      <rPr>
        <sz val="10"/>
        <color rgb="FF000000"/>
        <rFont val="Arial"/>
        <family val="2"/>
      </rPr>
      <t>1794</t>
    </r>
  </si>
  <si>
    <t>1K23TBD-1794|GAMUOI|RTV1664021</t>
  </si>
  <si>
    <t>306-SIPI-022023-10048864</t>
  </si>
  <si>
    <r>
      <t>'</t>
    </r>
    <r>
      <rPr>
        <sz val="10"/>
        <color rgb="FF000000"/>
        <rFont val="Arial"/>
        <family val="2"/>
      </rPr>
      <t>C0005502</t>
    </r>
  </si>
  <si>
    <r>
      <t>'</t>
    </r>
    <r>
      <rPr>
        <sz val="10"/>
        <color rgb="FF000000"/>
        <rFont val="Arial"/>
        <family val="2"/>
      </rPr>
      <t>C0003821</t>
    </r>
  </si>
  <si>
    <t>399-SIPI-022023-10008627</t>
  </si>
  <si>
    <r>
      <t>'</t>
    </r>
    <r>
      <rPr>
        <sz val="10"/>
        <color rgb="FF000000"/>
        <rFont val="Arial"/>
        <family val="2"/>
      </rPr>
      <t>A0003913</t>
    </r>
  </si>
  <si>
    <r>
      <t>'</t>
    </r>
    <r>
      <rPr>
        <sz val="10"/>
        <color rgb="FF000000"/>
        <rFont val="Arial"/>
        <family val="2"/>
      </rPr>
      <t>A0003986</t>
    </r>
  </si>
  <si>
    <t>400-SIPI-022023-1086222</t>
  </si>
  <si>
    <r>
      <t>'</t>
    </r>
    <r>
      <rPr>
        <sz val="10"/>
        <color rgb="FF000000"/>
        <rFont val="Arial"/>
        <family val="2"/>
      </rPr>
      <t>M0006802</t>
    </r>
  </si>
  <si>
    <r>
      <t>'</t>
    </r>
    <r>
      <rPr>
        <sz val="10"/>
        <color rgb="FF000000"/>
        <rFont val="Arial"/>
        <family val="2"/>
      </rPr>
      <t>M0003084</t>
    </r>
  </si>
  <si>
    <r>
      <t>'</t>
    </r>
    <r>
      <rPr>
        <sz val="10"/>
        <color rgb="FF000000"/>
        <rFont val="Arial"/>
        <family val="2"/>
      </rPr>
      <t>M0004108</t>
    </r>
  </si>
  <si>
    <t>400-SIPI-R-032023-1086222</t>
  </si>
  <si>
    <r>
      <t>'</t>
    </r>
    <r>
      <rPr>
        <sz val="10"/>
        <color rgb="FF000000"/>
        <rFont val="Arial"/>
        <family val="2"/>
      </rPr>
      <t>326</t>
    </r>
  </si>
  <si>
    <t>1K23TBE|RTV 1669161-CHANGA - RTV1669161</t>
  </si>
  <si>
    <t>401-SIPI-022023-1080342</t>
  </si>
  <si>
    <r>
      <t>'</t>
    </r>
    <r>
      <rPr>
        <sz val="10"/>
        <color rgb="FF000000"/>
        <rFont val="Arial"/>
        <family val="2"/>
      </rPr>
      <t>A3087</t>
    </r>
  </si>
  <si>
    <t>404-SIPI-022023-1088481</t>
  </si>
  <si>
    <r>
      <t>'</t>
    </r>
    <r>
      <rPr>
        <sz val="10"/>
        <color rgb="FF000000"/>
        <rFont val="Arial"/>
        <family val="2"/>
      </rPr>
      <t>A00003523</t>
    </r>
  </si>
  <si>
    <r>
      <t>'</t>
    </r>
    <r>
      <rPr>
        <sz val="10"/>
        <color rgb="FF000000"/>
        <rFont val="Arial"/>
        <family val="2"/>
      </rPr>
      <t>A0006394</t>
    </r>
  </si>
  <si>
    <t>404-SIPI-R-022023-1088481</t>
  </si>
  <si>
    <r>
      <t>'</t>
    </r>
    <r>
      <rPr>
        <sz val="10"/>
        <color rgb="FF000000"/>
        <rFont val="Arial"/>
        <family val="2"/>
      </rPr>
      <t>A161</t>
    </r>
  </si>
  <si>
    <t>1K23TBL|CHANGIO - RTV1652312</t>
  </si>
  <si>
    <t>406-SIPI-022023-1148200</t>
  </si>
  <si>
    <r>
      <t>'</t>
    </r>
    <r>
      <rPr>
        <sz val="10"/>
        <color rgb="FF000000"/>
        <rFont val="Arial"/>
        <family val="2"/>
      </rPr>
      <t>A0006771</t>
    </r>
  </si>
  <si>
    <r>
      <t>'</t>
    </r>
    <r>
      <rPr>
        <sz val="10"/>
        <color rgb="FF000000"/>
        <rFont val="Arial"/>
        <family val="2"/>
      </rPr>
      <t>A0008979</t>
    </r>
  </si>
  <si>
    <r>
      <t>'</t>
    </r>
    <r>
      <rPr>
        <sz val="10"/>
        <color rgb="FF000000"/>
        <rFont val="Arial"/>
        <family val="2"/>
      </rPr>
      <t>A0004080</t>
    </r>
  </si>
  <si>
    <r>
      <t>'</t>
    </r>
    <r>
      <rPr>
        <sz val="10"/>
        <color rgb="FF000000"/>
        <rFont val="Arial"/>
        <family val="2"/>
      </rPr>
      <t>A0002964</t>
    </r>
  </si>
  <si>
    <t>409-SIPI-022023-1130743</t>
  </si>
  <si>
    <r>
      <t>'</t>
    </r>
    <r>
      <rPr>
        <sz val="10"/>
        <color rgb="FF000000"/>
        <rFont val="Arial"/>
        <family val="2"/>
      </rPr>
      <t>V0009041</t>
    </r>
  </si>
  <si>
    <r>
      <t>'</t>
    </r>
    <r>
      <rPr>
        <sz val="10"/>
        <color rgb="FF000000"/>
        <rFont val="Arial"/>
        <family val="2"/>
      </rPr>
      <t>V0006660</t>
    </r>
  </si>
  <si>
    <r>
      <t>'</t>
    </r>
    <r>
      <rPr>
        <sz val="10"/>
        <color rgb="FF000000"/>
        <rFont val="Arial"/>
        <family val="2"/>
      </rPr>
      <t>V0003165</t>
    </r>
  </si>
  <si>
    <r>
      <t>'</t>
    </r>
    <r>
      <rPr>
        <sz val="10"/>
        <color rgb="FF000000"/>
        <rFont val="Arial"/>
        <family val="2"/>
      </rPr>
      <t>V0006375</t>
    </r>
  </si>
  <si>
    <t>411-SIPI-022023-1121245</t>
  </si>
  <si>
    <r>
      <t>'</t>
    </r>
    <r>
      <rPr>
        <sz val="10"/>
        <color rgb="FF000000"/>
        <rFont val="Arial"/>
        <family val="2"/>
      </rPr>
      <t>A0007238</t>
    </r>
  </si>
  <si>
    <r>
      <t>'</t>
    </r>
    <r>
      <rPr>
        <sz val="10"/>
        <color rgb="FF000000"/>
        <rFont val="Arial"/>
        <family val="2"/>
      </rPr>
      <t>A0002926</t>
    </r>
  </si>
  <si>
    <t>412-SIPI-022023-1114614</t>
  </si>
  <si>
    <r>
      <t>'</t>
    </r>
    <r>
      <rPr>
        <sz val="10"/>
        <color rgb="FF000000"/>
        <rFont val="Arial"/>
        <family val="2"/>
      </rPr>
      <t>A0009037</t>
    </r>
  </si>
  <si>
    <r>
      <t>'</t>
    </r>
    <r>
      <rPr>
        <sz val="10"/>
        <color rgb="FF000000"/>
        <rFont val="Arial"/>
        <family val="2"/>
      </rPr>
      <t>A003573</t>
    </r>
  </si>
  <si>
    <r>
      <t>'</t>
    </r>
    <r>
      <rPr>
        <sz val="10"/>
        <color rgb="FF000000"/>
        <rFont val="Arial"/>
        <family val="2"/>
      </rPr>
      <t>A0004128</t>
    </r>
  </si>
  <si>
    <r>
      <t>'</t>
    </r>
    <r>
      <rPr>
        <sz val="10"/>
        <color rgb="FF000000"/>
        <rFont val="Arial"/>
        <family val="2"/>
      </rPr>
      <t>A0007508</t>
    </r>
  </si>
  <si>
    <t>413-SIPI-022023-1113342</t>
  </si>
  <si>
    <r>
      <t>'</t>
    </r>
    <r>
      <rPr>
        <sz val="10"/>
        <color rgb="FF000000"/>
        <rFont val="Arial"/>
        <family val="2"/>
      </rPr>
      <t>A0003911</t>
    </r>
  </si>
  <si>
    <r>
      <t>'</t>
    </r>
    <r>
      <rPr>
        <sz val="10"/>
        <color rgb="FF000000"/>
        <rFont val="Arial"/>
        <family val="2"/>
      </rPr>
      <t>A0008999</t>
    </r>
  </si>
  <si>
    <r>
      <t>'</t>
    </r>
    <r>
      <rPr>
        <sz val="10"/>
        <color rgb="FF000000"/>
        <rFont val="Arial"/>
        <family val="2"/>
      </rPr>
      <t>A0003068</t>
    </r>
  </si>
  <si>
    <r>
      <t>'</t>
    </r>
    <r>
      <rPr>
        <sz val="10"/>
        <color rgb="FF000000"/>
        <rFont val="Arial"/>
        <family val="2"/>
      </rPr>
      <t>A0006772</t>
    </r>
  </si>
  <si>
    <r>
      <t>'</t>
    </r>
    <r>
      <rPr>
        <sz val="10"/>
        <color rgb="FF000000"/>
        <rFont val="Arial"/>
        <family val="2"/>
      </rPr>
      <t>A0006659</t>
    </r>
  </si>
  <si>
    <t>414-SIPI-022023-1121087</t>
  </si>
  <si>
    <r>
      <t>'</t>
    </r>
    <r>
      <rPr>
        <sz val="10"/>
        <color rgb="FF000000"/>
        <rFont val="Arial"/>
        <family val="2"/>
      </rPr>
      <t>N0006781</t>
    </r>
  </si>
  <si>
    <r>
      <t>'</t>
    </r>
    <r>
      <rPr>
        <sz val="10"/>
        <color rgb="FF000000"/>
        <rFont val="Arial"/>
        <family val="2"/>
      </rPr>
      <t>N0003525</t>
    </r>
  </si>
  <si>
    <t>415-SIPI-022023-1136263</t>
  </si>
  <si>
    <r>
      <t>'</t>
    </r>
    <r>
      <rPr>
        <sz val="10"/>
        <color rgb="FF000000"/>
        <rFont val="Arial"/>
        <family val="2"/>
      </rPr>
      <t>X0004118</t>
    </r>
  </si>
  <si>
    <r>
      <t>'</t>
    </r>
    <r>
      <rPr>
        <sz val="10"/>
        <color rgb="FF000000"/>
        <rFont val="Arial"/>
        <family val="2"/>
      </rPr>
      <t>X0003061</t>
    </r>
  </si>
  <si>
    <r>
      <t>'</t>
    </r>
    <r>
      <rPr>
        <sz val="10"/>
        <color rgb="FF000000"/>
        <rFont val="Arial"/>
        <family val="2"/>
      </rPr>
      <t>X0009032</t>
    </r>
  </si>
  <si>
    <r>
      <t>'</t>
    </r>
    <r>
      <rPr>
        <sz val="10"/>
        <color rgb="FF000000"/>
        <rFont val="Arial"/>
        <family val="2"/>
      </rPr>
      <t>X0003966</t>
    </r>
  </si>
  <si>
    <t>418-SIPI-022023-1109581</t>
  </si>
  <si>
    <r>
      <t>'</t>
    </r>
    <r>
      <rPr>
        <sz val="10"/>
        <color rgb="FF000000"/>
        <rFont val="Arial"/>
        <family val="2"/>
      </rPr>
      <t>7507</t>
    </r>
  </si>
  <si>
    <r>
      <t>'</t>
    </r>
    <r>
      <rPr>
        <sz val="10"/>
        <color rgb="FF000000"/>
        <rFont val="Arial"/>
        <family val="2"/>
      </rPr>
      <t>6697</t>
    </r>
  </si>
  <si>
    <r>
      <t>'</t>
    </r>
    <r>
      <rPr>
        <sz val="10"/>
        <color rgb="FF000000"/>
        <rFont val="Arial"/>
        <family val="2"/>
      </rPr>
      <t>3574</t>
    </r>
  </si>
  <si>
    <r>
      <t>'</t>
    </r>
    <r>
      <rPr>
        <sz val="10"/>
        <color rgb="FF000000"/>
        <rFont val="Arial"/>
        <family val="2"/>
      </rPr>
      <t>3575</t>
    </r>
  </si>
  <si>
    <t>421-SIPI-022023-1079056</t>
  </si>
  <si>
    <r>
      <t>'</t>
    </r>
    <r>
      <rPr>
        <sz val="10"/>
        <color rgb="FF000000"/>
        <rFont val="Arial"/>
        <family val="2"/>
      </rPr>
      <t>A0004192</t>
    </r>
  </si>
  <si>
    <r>
      <t>'</t>
    </r>
    <r>
      <rPr>
        <sz val="10"/>
        <color rgb="FF000000"/>
        <rFont val="Arial"/>
        <family val="2"/>
      </rPr>
      <t>A0003153</t>
    </r>
  </si>
  <si>
    <t>424-SIPI-022023-1062081</t>
  </si>
  <si>
    <r>
      <t>'</t>
    </r>
    <r>
      <rPr>
        <sz val="10"/>
        <color rgb="FF000000"/>
        <rFont val="Arial"/>
        <family val="2"/>
      </rPr>
      <t>A0002912</t>
    </r>
  </si>
  <si>
    <r>
      <t>'</t>
    </r>
    <r>
      <rPr>
        <sz val="10"/>
        <color rgb="FF000000"/>
        <rFont val="Arial"/>
        <family val="2"/>
      </rPr>
      <t>A0004194</t>
    </r>
  </si>
  <si>
    <r>
      <t>'</t>
    </r>
    <r>
      <rPr>
        <sz val="10"/>
        <color rgb="FF000000"/>
        <rFont val="Arial"/>
        <family val="2"/>
      </rPr>
      <t>A0003159</t>
    </r>
  </si>
  <si>
    <t>425-SIPI-022023-1115078</t>
  </si>
  <si>
    <r>
      <t>'</t>
    </r>
    <r>
      <rPr>
        <sz val="10"/>
        <color rgb="FF000000"/>
        <rFont val="Arial"/>
        <family val="2"/>
      </rPr>
      <t>E0003990</t>
    </r>
  </si>
  <si>
    <r>
      <t>'</t>
    </r>
    <r>
      <rPr>
        <sz val="10"/>
        <color rgb="FF000000"/>
        <rFont val="Arial"/>
        <family val="2"/>
      </rPr>
      <t>E0008630</t>
    </r>
  </si>
  <si>
    <t>426-SIPI-022023-1063367</t>
  </si>
  <si>
    <r>
      <t>'</t>
    </r>
    <r>
      <rPr>
        <sz val="10"/>
        <color rgb="FF000000"/>
        <rFont val="Arial"/>
        <family val="2"/>
      </rPr>
      <t>A0004111</t>
    </r>
  </si>
  <si>
    <r>
      <t>'</t>
    </r>
    <r>
      <rPr>
        <sz val="10"/>
        <color rgb="FF000000"/>
        <rFont val="Arial"/>
        <family val="2"/>
      </rPr>
      <t>A0003085</t>
    </r>
  </si>
  <si>
    <r>
      <t>'</t>
    </r>
    <r>
      <rPr>
        <sz val="10"/>
        <color rgb="FF000000"/>
        <rFont val="Arial"/>
        <family val="2"/>
      </rPr>
      <t>A0006801</t>
    </r>
  </si>
  <si>
    <t>427-SIPI-022023-1051325</t>
  </si>
  <si>
    <r>
      <t>'</t>
    </r>
    <r>
      <rPr>
        <sz val="10"/>
        <color rgb="FF000000"/>
        <rFont val="Arial"/>
        <family val="2"/>
      </rPr>
      <t>A2829</t>
    </r>
  </si>
  <si>
    <r>
      <t>'</t>
    </r>
    <r>
      <rPr>
        <sz val="10"/>
        <color rgb="FF000000"/>
        <rFont val="Arial"/>
        <family val="2"/>
      </rPr>
      <t>A2852</t>
    </r>
  </si>
  <si>
    <r>
      <t>'</t>
    </r>
    <r>
      <rPr>
        <sz val="10"/>
        <color rgb="FF000000"/>
        <rFont val="Arial"/>
        <family val="2"/>
      </rPr>
      <t>A5010</t>
    </r>
  </si>
  <si>
    <t>427-SIPI-R-022023-1051325</t>
  </si>
  <si>
    <r>
      <t>'</t>
    </r>
    <r>
      <rPr>
        <sz val="10"/>
        <color rgb="FF000000"/>
        <rFont val="Arial"/>
        <family val="2"/>
      </rPr>
      <t>1K23TCH-156</t>
    </r>
  </si>
  <si>
    <t>1K23TCH-156|CHANGA - RTV1659479</t>
  </si>
  <si>
    <t>430-SIPI-022023-1108823</t>
  </si>
  <si>
    <r>
      <t>'</t>
    </r>
    <r>
      <rPr>
        <sz val="10"/>
        <color rgb="FF000000"/>
        <rFont val="Arial"/>
        <family val="2"/>
      </rPr>
      <t>A0002977</t>
    </r>
  </si>
  <si>
    <t>432-SIPI-022023-1067162</t>
  </si>
  <si>
    <r>
      <t>'</t>
    </r>
    <r>
      <rPr>
        <sz val="10"/>
        <color rgb="FF000000"/>
        <rFont val="Arial"/>
        <family val="2"/>
      </rPr>
      <t>A0004141</t>
    </r>
  </si>
  <si>
    <r>
      <t>'</t>
    </r>
    <r>
      <rPr>
        <sz val="10"/>
        <color rgb="FF000000"/>
        <rFont val="Arial"/>
        <family val="2"/>
      </rPr>
      <t>A0002832</t>
    </r>
  </si>
  <si>
    <t>438-SIPI-022023-1065495</t>
  </si>
  <si>
    <r>
      <t>'</t>
    </r>
    <r>
      <rPr>
        <sz val="10"/>
        <color rgb="FF000000"/>
        <rFont val="Arial"/>
        <family val="2"/>
      </rPr>
      <t>A00004196</t>
    </r>
  </si>
  <si>
    <r>
      <t>'</t>
    </r>
    <r>
      <rPr>
        <sz val="10"/>
        <color rgb="FF000000"/>
        <rFont val="Arial"/>
        <family val="2"/>
      </rPr>
      <t>A00006871</t>
    </r>
  </si>
  <si>
    <r>
      <t>'</t>
    </r>
    <r>
      <rPr>
        <sz val="10"/>
        <color rgb="FF000000"/>
        <rFont val="Arial"/>
        <family val="2"/>
      </rPr>
      <t>A00003155</t>
    </r>
  </si>
  <si>
    <t>438-SIPI-R-022023-1065495</t>
  </si>
  <si>
    <r>
      <t>'</t>
    </r>
    <r>
      <rPr>
        <sz val="10"/>
        <color rgb="FF000000"/>
        <rFont val="Arial"/>
        <family val="2"/>
      </rPr>
      <t>A163</t>
    </r>
  </si>
  <si>
    <t>RTV1653087|GA MUOI - RTV1653087</t>
  </si>
  <si>
    <t>439-SIPI-022023-10052159</t>
  </si>
  <si>
    <r>
      <t>'</t>
    </r>
    <r>
      <rPr>
        <sz val="10"/>
        <color rgb="FF000000"/>
        <rFont val="Arial"/>
        <family val="2"/>
      </rPr>
      <t>2907</t>
    </r>
  </si>
  <si>
    <r>
      <t>'</t>
    </r>
    <r>
      <rPr>
        <sz val="10"/>
        <color rgb="FF000000"/>
        <rFont val="Arial"/>
        <family val="2"/>
      </rPr>
      <t>3154</t>
    </r>
  </si>
  <si>
    <r>
      <t>'</t>
    </r>
    <r>
      <rPr>
        <sz val="10"/>
        <color rgb="FF000000"/>
        <rFont val="Arial"/>
        <family val="2"/>
      </rPr>
      <t>2906</t>
    </r>
  </si>
  <si>
    <t>439-SIPI-R-022023-10052159</t>
  </si>
  <si>
    <t>1K23TCT-149|CHAN GIO - RTV1659490</t>
  </si>
  <si>
    <t>440-SIPI-022023-10080236</t>
  </si>
  <si>
    <r>
      <t>'</t>
    </r>
    <r>
      <rPr>
        <sz val="10"/>
        <color rgb="FF000000"/>
        <rFont val="Arial"/>
        <family val="2"/>
      </rPr>
      <t>C0003803</t>
    </r>
  </si>
  <si>
    <r>
      <t>'</t>
    </r>
    <r>
      <rPr>
        <sz val="10"/>
        <color rgb="FF000000"/>
        <rFont val="Arial"/>
        <family val="2"/>
      </rPr>
      <t>C0006839</t>
    </r>
  </si>
  <si>
    <t>440-SIPI-R-022023-10080236</t>
  </si>
  <si>
    <r>
      <t>'</t>
    </r>
    <r>
      <rPr>
        <sz val="10"/>
        <color rgb="FF000000"/>
        <rFont val="Arial"/>
        <family val="2"/>
      </rPr>
      <t>286</t>
    </r>
  </si>
  <si>
    <t>1K23TCU-286|CHANGA - RTV1656799</t>
  </si>
  <si>
    <r>
      <t>'</t>
    </r>
    <r>
      <rPr>
        <sz val="10"/>
        <color rgb="FF000000"/>
        <rFont val="Arial"/>
        <family val="2"/>
      </rPr>
      <t>287</t>
    </r>
  </si>
  <si>
    <t>1K23TCU-287|CHANGIO-15486 - RTV1656800</t>
  </si>
  <si>
    <t>441-SIPI-022023-1098319</t>
  </si>
  <si>
    <r>
      <t>'</t>
    </r>
    <r>
      <rPr>
        <sz val="10"/>
        <color rgb="FF000000"/>
        <rFont val="Arial"/>
        <family val="2"/>
      </rPr>
      <t>A0003586</t>
    </r>
  </si>
  <si>
    <r>
      <t>'</t>
    </r>
    <r>
      <rPr>
        <sz val="10"/>
        <color rgb="FF000000"/>
        <rFont val="Arial"/>
        <family val="2"/>
      </rPr>
      <t>A4037</t>
    </r>
  </si>
  <si>
    <r>
      <t>'</t>
    </r>
    <r>
      <rPr>
        <sz val="10"/>
        <color rgb="FF000000"/>
        <rFont val="Arial"/>
        <family val="2"/>
      </rPr>
      <t>A0009075</t>
    </r>
  </si>
  <si>
    <r>
      <t>'</t>
    </r>
    <r>
      <rPr>
        <sz val="10"/>
        <color rgb="FF000000"/>
        <rFont val="Arial"/>
        <family val="2"/>
      </rPr>
      <t>A0008597</t>
    </r>
  </si>
  <si>
    <r>
      <t>'</t>
    </r>
    <r>
      <rPr>
        <sz val="10"/>
        <color rgb="FF000000"/>
        <rFont val="Arial"/>
        <family val="2"/>
      </rPr>
      <t>A0006727</t>
    </r>
  </si>
  <si>
    <r>
      <t>'</t>
    </r>
    <r>
      <rPr>
        <sz val="10"/>
        <color rgb="FF000000"/>
        <rFont val="Arial"/>
        <family val="2"/>
      </rPr>
      <t>A0003047</t>
    </r>
  </si>
  <si>
    <t>441-SIPI-R-022023-1098319</t>
  </si>
  <si>
    <r>
      <t>'</t>
    </r>
    <r>
      <rPr>
        <sz val="10"/>
        <color rgb="FF000000"/>
        <rFont val="Arial"/>
        <family val="2"/>
      </rPr>
      <t>182</t>
    </r>
  </si>
  <si>
    <t>1K23TCV|GAMUOI|RTV1652776 - RTV1652776</t>
  </si>
  <si>
    <r>
      <t>'</t>
    </r>
    <r>
      <rPr>
        <sz val="10"/>
        <color rgb="FF000000"/>
        <rFont val="Arial"/>
        <family val="2"/>
      </rPr>
      <t>181</t>
    </r>
  </si>
  <si>
    <t>1K23TCV|GAMUOI|RTV1652771 - RTV1652771</t>
  </si>
  <si>
    <t>443-SIPI-022023-1093822</t>
  </si>
  <si>
    <r>
      <t>'</t>
    </r>
    <r>
      <rPr>
        <sz val="10"/>
        <color rgb="FF000000"/>
        <rFont val="Arial"/>
        <family val="2"/>
      </rPr>
      <t>B0009086</t>
    </r>
  </si>
  <si>
    <r>
      <t>'</t>
    </r>
    <r>
      <rPr>
        <sz val="10"/>
        <color rgb="FF000000"/>
        <rFont val="Arial"/>
        <family val="2"/>
      </rPr>
      <t>B0002927</t>
    </r>
  </si>
  <si>
    <r>
      <t>'</t>
    </r>
    <r>
      <rPr>
        <sz val="10"/>
        <color rgb="FF000000"/>
        <rFont val="Arial"/>
        <family val="2"/>
      </rPr>
      <t>B0006776</t>
    </r>
  </si>
  <si>
    <t>444-SIPI-022023-10033285</t>
  </si>
  <si>
    <r>
      <t>'</t>
    </r>
    <r>
      <rPr>
        <sz val="10"/>
        <color rgb="FF000000"/>
        <rFont val="Arial"/>
        <family val="2"/>
      </rPr>
      <t>A0002903</t>
    </r>
  </si>
  <si>
    <r>
      <t>'</t>
    </r>
    <r>
      <rPr>
        <sz val="10"/>
        <color rgb="FF000000"/>
        <rFont val="Arial"/>
        <family val="2"/>
      </rPr>
      <t>A0008598</t>
    </r>
  </si>
  <si>
    <t>448-SIPI-012023-10048521</t>
  </si>
  <si>
    <r>
      <t>'</t>
    </r>
    <r>
      <rPr>
        <sz val="10"/>
        <color rgb="FF000000"/>
        <rFont val="Arial"/>
        <family val="2"/>
      </rPr>
      <t>A000973</t>
    </r>
  </si>
  <si>
    <t>448-SIPI-022023-10048772</t>
  </si>
  <si>
    <r>
      <t>'</t>
    </r>
    <r>
      <rPr>
        <sz val="10"/>
        <color rgb="FF000000"/>
        <rFont val="Arial"/>
        <family val="2"/>
      </rPr>
      <t>A002853</t>
    </r>
  </si>
  <si>
    <t>448-SIPI-R-022023-10048521</t>
  </si>
  <si>
    <r>
      <t>'</t>
    </r>
    <r>
      <rPr>
        <sz val="10"/>
        <color rgb="FF000000"/>
        <rFont val="Arial"/>
        <family val="2"/>
      </rPr>
      <t>A000147</t>
    </r>
  </si>
  <si>
    <t>1K23TDB|1647785|TPCN - RTV1647785</t>
  </si>
  <si>
    <r>
      <t>'</t>
    </r>
    <r>
      <rPr>
        <sz val="10"/>
        <color rgb="FF000000"/>
        <rFont val="Arial"/>
        <family val="2"/>
      </rPr>
      <t>A000183</t>
    </r>
  </si>
  <si>
    <t>1K23TDB|1650945|TPCN - RTV1650945</t>
  </si>
  <si>
    <t>450-SIPI-022023-10052436</t>
  </si>
  <si>
    <r>
      <t>'</t>
    </r>
    <r>
      <rPr>
        <sz val="10"/>
        <color rgb="FF000000"/>
        <rFont val="Arial"/>
        <family val="2"/>
      </rPr>
      <t>A006734</t>
    </r>
  </si>
  <si>
    <r>
      <t>'</t>
    </r>
    <r>
      <rPr>
        <sz val="10"/>
        <color rgb="FF000000"/>
        <rFont val="Arial"/>
        <family val="2"/>
      </rPr>
      <t>B0009051</t>
    </r>
  </si>
  <si>
    <r>
      <t>'</t>
    </r>
    <r>
      <rPr>
        <sz val="10"/>
        <color rgb="FF000000"/>
        <rFont val="Arial"/>
        <family val="2"/>
      </rPr>
      <t>B0004052</t>
    </r>
  </si>
  <si>
    <r>
      <t>'</t>
    </r>
    <r>
      <rPr>
        <sz val="10"/>
        <color rgb="FF000000"/>
        <rFont val="Arial"/>
        <family val="2"/>
      </rPr>
      <t>A002818</t>
    </r>
  </si>
  <si>
    <t>450-SIPI-R-022023-10052436</t>
  </si>
  <si>
    <r>
      <t>'</t>
    </r>
    <r>
      <rPr>
        <sz val="10"/>
        <color rgb="FF000000"/>
        <rFont val="Arial"/>
        <family val="2"/>
      </rPr>
      <t>66</t>
    </r>
  </si>
  <si>
    <t>RTV 1641661/GAMUOI - RTV1641661</t>
  </si>
  <si>
    <r>
      <t>'</t>
    </r>
    <r>
      <rPr>
        <sz val="10"/>
        <color rgb="FF000000"/>
        <rFont val="Arial"/>
        <family val="2"/>
      </rPr>
      <t>199</t>
    </r>
  </si>
  <si>
    <t>RTV 1660317/CHANGIO - RTV1660317</t>
  </si>
  <si>
    <t>451-SIPI-022023-10094322</t>
  </si>
  <si>
    <r>
      <t>'</t>
    </r>
    <r>
      <rPr>
        <sz val="10"/>
        <color rgb="FF000000"/>
        <rFont val="Arial"/>
        <family val="2"/>
      </rPr>
      <t>T0009095</t>
    </r>
  </si>
  <si>
    <r>
      <t>'</t>
    </r>
    <r>
      <rPr>
        <sz val="10"/>
        <color rgb="FF000000"/>
        <rFont val="Arial"/>
        <family val="2"/>
      </rPr>
      <t>T0004134</t>
    </r>
  </si>
  <si>
    <r>
      <t>'</t>
    </r>
    <r>
      <rPr>
        <sz val="10"/>
        <color rgb="FF000000"/>
        <rFont val="Arial"/>
        <family val="2"/>
      </rPr>
      <t>T0003792</t>
    </r>
  </si>
  <si>
    <r>
      <t>'</t>
    </r>
    <r>
      <rPr>
        <sz val="10"/>
        <color rgb="FF000000"/>
        <rFont val="Arial"/>
        <family val="2"/>
      </rPr>
      <t>T0006831</t>
    </r>
  </si>
  <si>
    <r>
      <t>'</t>
    </r>
    <r>
      <rPr>
        <sz val="10"/>
        <color rgb="FF000000"/>
        <rFont val="Arial"/>
        <family val="2"/>
      </rPr>
      <t>T0004133</t>
    </r>
  </si>
  <si>
    <t>453-SIPI-022023-10076577</t>
  </si>
  <si>
    <r>
      <t>'</t>
    </r>
    <r>
      <rPr>
        <sz val="10"/>
        <color rgb="FF000000"/>
        <rFont val="Arial"/>
        <family val="2"/>
      </rPr>
      <t>T0002994</t>
    </r>
  </si>
  <si>
    <r>
      <t>'</t>
    </r>
    <r>
      <rPr>
        <sz val="10"/>
        <color rgb="FF000000"/>
        <rFont val="Arial"/>
        <family val="2"/>
      </rPr>
      <t>T0004036</t>
    </r>
  </si>
  <si>
    <r>
      <t>'</t>
    </r>
    <r>
      <rPr>
        <sz val="10"/>
        <color rgb="FF000000"/>
        <rFont val="Arial"/>
        <family val="2"/>
      </rPr>
      <t>T0002995</t>
    </r>
  </si>
  <si>
    <t>1C23TNN|GIOLUACAYG</t>
  </si>
  <si>
    <t>456-SIPI-022023-1086816</t>
  </si>
  <si>
    <r>
      <t>'</t>
    </r>
    <r>
      <rPr>
        <sz val="10"/>
        <color rgb="FF000000"/>
        <rFont val="Arial"/>
        <family val="2"/>
      </rPr>
      <t>F0002980</t>
    </r>
  </si>
  <si>
    <r>
      <t>'</t>
    </r>
    <r>
      <rPr>
        <sz val="10"/>
        <color rgb="FF000000"/>
        <rFont val="Arial"/>
        <family val="2"/>
      </rPr>
      <t>F0007354</t>
    </r>
  </si>
  <si>
    <t>461-SIPI-022023-10016995</t>
  </si>
  <si>
    <r>
      <t>'</t>
    </r>
    <r>
      <rPr>
        <sz val="10"/>
        <color rgb="FF000000"/>
        <rFont val="Arial"/>
        <family val="2"/>
      </rPr>
      <t>A0006766</t>
    </r>
  </si>
  <si>
    <t>462-SIPI-022023-10021518</t>
  </si>
  <si>
    <r>
      <t>'</t>
    </r>
    <r>
      <rPr>
        <sz val="10"/>
        <color rgb="FF000000"/>
        <rFont val="Arial"/>
        <family val="2"/>
      </rPr>
      <t>A0003819</t>
    </r>
  </si>
  <si>
    <r>
      <t>'</t>
    </r>
    <r>
      <rPr>
        <sz val="10"/>
        <color rgb="FF000000"/>
        <rFont val="Arial"/>
        <family val="2"/>
      </rPr>
      <t>A0004925</t>
    </r>
  </si>
  <si>
    <t>462-SIPI-R-022023-10021518</t>
  </si>
  <si>
    <r>
      <t>'</t>
    </r>
    <r>
      <rPr>
        <sz val="10"/>
        <color rgb="FF000000"/>
        <rFont val="Arial"/>
        <family val="2"/>
      </rPr>
      <t>A0000213</t>
    </r>
  </si>
  <si>
    <t>1K23TDS|CHA|213|1657475 - RTV1657475</t>
  </si>
  <si>
    <t>463-SIPI-R-022023-10025108</t>
  </si>
  <si>
    <r>
      <t>'</t>
    </r>
    <r>
      <rPr>
        <sz val="10"/>
        <color rgb="FF000000"/>
        <rFont val="Arial"/>
        <family val="2"/>
      </rPr>
      <t>350</t>
    </r>
  </si>
  <si>
    <t>1K23TDT-350RTV1657048|CHANGA - RTV1657048</t>
  </si>
  <si>
    <r>
      <t>'</t>
    </r>
    <r>
      <rPr>
        <sz val="10"/>
        <color rgb="FF000000"/>
        <rFont val="Arial"/>
        <family val="2"/>
      </rPr>
      <t>368</t>
    </r>
  </si>
  <si>
    <t>1K23TDT-368RTV1658522|CHACOM - RTV1658522</t>
  </si>
  <si>
    <r>
      <t>'</t>
    </r>
    <r>
      <rPr>
        <sz val="10"/>
        <color rgb="FF000000"/>
        <rFont val="Arial"/>
        <family val="2"/>
      </rPr>
      <t>153</t>
    </r>
  </si>
  <si>
    <t>1K23TDT-153RTV164369|CHANGIO - RTV1643698</t>
  </si>
  <si>
    <r>
      <t>'</t>
    </r>
    <r>
      <rPr>
        <sz val="10"/>
        <color rgb="FF000000"/>
        <rFont val="Arial"/>
        <family val="2"/>
      </rPr>
      <t>259</t>
    </r>
  </si>
  <si>
    <t>1K23TDT-259RTV1648321|CHACOM - RTV1648321</t>
  </si>
  <si>
    <r>
      <t>'</t>
    </r>
    <r>
      <rPr>
        <sz val="10"/>
        <color rgb="FF000000"/>
        <rFont val="Arial"/>
        <family val="2"/>
      </rPr>
      <t>459</t>
    </r>
  </si>
  <si>
    <t>1K23TDT-459RTV1660595|GIOSUN - RTV1660595</t>
  </si>
  <si>
    <t>465-SIPI-022023-10022638</t>
  </si>
  <si>
    <r>
      <t>'</t>
    </r>
    <r>
      <rPr>
        <sz val="10"/>
        <color rgb="FF000000"/>
        <rFont val="Arial"/>
        <family val="2"/>
      </rPr>
      <t>A0003978</t>
    </r>
  </si>
  <si>
    <r>
      <t>'</t>
    </r>
    <r>
      <rPr>
        <sz val="10"/>
        <color rgb="FF000000"/>
        <rFont val="Arial"/>
        <family val="2"/>
      </rPr>
      <t>A0009090</t>
    </r>
  </si>
  <si>
    <r>
      <t>'</t>
    </r>
    <r>
      <rPr>
        <sz val="10"/>
        <color rgb="FF000000"/>
        <rFont val="Arial"/>
        <family val="2"/>
      </rPr>
      <t>A0004005</t>
    </r>
  </si>
  <si>
    <r>
      <t>'</t>
    </r>
    <r>
      <rPr>
        <sz val="10"/>
        <color rgb="FF000000"/>
        <rFont val="Arial"/>
        <family val="2"/>
      </rPr>
      <t>A0002972</t>
    </r>
  </si>
  <si>
    <r>
      <t>'</t>
    </r>
    <r>
      <rPr>
        <sz val="10"/>
        <color rgb="FF000000"/>
        <rFont val="Arial"/>
        <family val="2"/>
      </rPr>
      <t>A0007236</t>
    </r>
  </si>
  <si>
    <r>
      <t>'</t>
    </r>
    <r>
      <rPr>
        <sz val="10"/>
        <color rgb="FF000000"/>
        <rFont val="Arial"/>
        <family val="2"/>
      </rPr>
      <t>A0007642</t>
    </r>
  </si>
  <si>
    <t>465-SIPI-R-032023-10022638</t>
  </si>
  <si>
    <r>
      <t>'</t>
    </r>
    <r>
      <rPr>
        <sz val="10"/>
        <color rgb="FF000000"/>
        <rFont val="Arial"/>
        <family val="2"/>
      </rPr>
      <t>742</t>
    </r>
  </si>
  <si>
    <t>1K23TDV|RTV1668754-742|HH - RTV1668754</t>
  </si>
  <si>
    <t>502-SIPI-022023-10022154</t>
  </si>
  <si>
    <r>
      <t>'</t>
    </r>
    <r>
      <rPr>
        <sz val="10"/>
        <color rgb="FF000000"/>
        <rFont val="Arial"/>
        <family val="2"/>
      </rPr>
      <t>C0002831</t>
    </r>
  </si>
  <si>
    <t>502-SIPI-122022-10022095</t>
  </si>
  <si>
    <r>
      <t>'</t>
    </r>
    <r>
      <rPr>
        <sz val="10"/>
        <color rgb="FF000000"/>
        <rFont val="Arial"/>
        <family val="2"/>
      </rPr>
      <t>C0056020</t>
    </r>
  </si>
  <si>
    <t>502-SIPI-R-022023-10022095</t>
  </si>
  <si>
    <r>
      <t>'</t>
    </r>
    <r>
      <rPr>
        <sz val="10"/>
        <color rgb="FF000000"/>
        <rFont val="Arial"/>
        <family val="2"/>
      </rPr>
      <t>65</t>
    </r>
  </si>
  <si>
    <t>1K23TEA-65|GIO|RTV 1655532 - RTV1655532</t>
  </si>
  <si>
    <t>504-SIPI-022023-504040333</t>
  </si>
  <si>
    <r>
      <t>'</t>
    </r>
    <r>
      <rPr>
        <sz val="10"/>
        <color rgb="FF000000"/>
        <rFont val="Arial"/>
        <family val="2"/>
      </rPr>
      <t>A4107</t>
    </r>
  </si>
  <si>
    <r>
      <t>'</t>
    </r>
    <r>
      <rPr>
        <sz val="10"/>
        <color rgb="FF000000"/>
        <rFont val="Arial"/>
        <family val="2"/>
      </rPr>
      <t>A6798</t>
    </r>
  </si>
  <si>
    <r>
      <t>'</t>
    </r>
    <r>
      <rPr>
        <sz val="10"/>
        <color rgb="FF000000"/>
        <rFont val="Arial"/>
        <family val="2"/>
      </rPr>
      <t>A3129</t>
    </r>
  </si>
  <si>
    <t>504-SIPI-R-022023-504040333</t>
  </si>
  <si>
    <t>1K23TEC|VAT10|GAMUOI|111 - RTV1656711</t>
  </si>
  <si>
    <r>
      <t>'</t>
    </r>
    <r>
      <rPr>
        <sz val="10"/>
        <color rgb="FF000000"/>
        <rFont val="Arial"/>
        <family val="2"/>
      </rPr>
      <t>112</t>
    </r>
  </si>
  <si>
    <t>1K23TEC|VAT8|CHACOM|112 - RTV1656719</t>
  </si>
  <si>
    <t>508-SIPI-022023-50837620</t>
  </si>
  <si>
    <r>
      <t>'</t>
    </r>
    <r>
      <rPr>
        <sz val="10"/>
        <color rgb="FF000000"/>
        <rFont val="Arial"/>
        <family val="2"/>
      </rPr>
      <t>A0003122</t>
    </r>
  </si>
  <si>
    <r>
      <t>'</t>
    </r>
    <r>
      <rPr>
        <sz val="10"/>
        <color rgb="FF000000"/>
        <rFont val="Arial"/>
        <family val="2"/>
      </rPr>
      <t>A0006819</t>
    </r>
  </si>
  <si>
    <t>511-SIPI-022023-51143310</t>
  </si>
  <si>
    <r>
      <t>'</t>
    </r>
    <r>
      <rPr>
        <sz val="10"/>
        <color rgb="FF000000"/>
        <rFont val="Arial"/>
        <family val="2"/>
      </rPr>
      <t>H0007081</t>
    </r>
  </si>
  <si>
    <r>
      <t>'</t>
    </r>
    <r>
      <rPr>
        <sz val="10"/>
        <color rgb="FF000000"/>
        <rFont val="Arial"/>
        <family val="2"/>
      </rPr>
      <t>H0006711</t>
    </r>
  </si>
  <si>
    <r>
      <t>'</t>
    </r>
    <r>
      <rPr>
        <sz val="10"/>
        <color rgb="FF000000"/>
        <rFont val="Arial"/>
        <family val="2"/>
      </rPr>
      <t>H0003515</t>
    </r>
  </si>
  <si>
    <r>
      <t>'</t>
    </r>
    <r>
      <rPr>
        <sz val="10"/>
        <color rgb="FF000000"/>
        <rFont val="Arial"/>
        <family val="2"/>
      </rPr>
      <t>H0009076</t>
    </r>
  </si>
  <si>
    <t>512-SIPI-022023-10052085</t>
  </si>
  <si>
    <r>
      <t>'</t>
    </r>
    <r>
      <rPr>
        <sz val="10"/>
        <color rgb="FF000000"/>
        <rFont val="Arial"/>
        <family val="2"/>
      </rPr>
      <t>K0003151</t>
    </r>
  </si>
  <si>
    <r>
      <t>'</t>
    </r>
    <r>
      <rPr>
        <sz val="10"/>
        <color rgb="FF000000"/>
        <rFont val="Arial"/>
        <family val="2"/>
      </rPr>
      <t>K0006863</t>
    </r>
  </si>
  <si>
    <t>513-SIPI-022023-10040326</t>
  </si>
  <si>
    <r>
      <t>'</t>
    </r>
    <r>
      <rPr>
        <sz val="10"/>
        <color rgb="FF000000"/>
        <rFont val="Arial"/>
        <family val="2"/>
      </rPr>
      <t>B0003157</t>
    </r>
  </si>
  <si>
    <r>
      <t>'</t>
    </r>
    <r>
      <rPr>
        <sz val="10"/>
        <color rgb="FF000000"/>
        <rFont val="Arial"/>
        <family val="2"/>
      </rPr>
      <t>B0004198</t>
    </r>
  </si>
  <si>
    <r>
      <t>'</t>
    </r>
    <r>
      <rPr>
        <sz val="10"/>
        <color rgb="FF000000"/>
        <rFont val="Arial"/>
        <family val="2"/>
      </rPr>
      <t>B0006869</t>
    </r>
  </si>
  <si>
    <t>514-SIPI-022023-10055462</t>
  </si>
  <si>
    <r>
      <t>'</t>
    </r>
    <r>
      <rPr>
        <sz val="10"/>
        <color rgb="FF000000"/>
        <rFont val="Arial"/>
        <family val="2"/>
      </rPr>
      <t>A0006870</t>
    </r>
  </si>
  <si>
    <r>
      <t>'</t>
    </r>
    <r>
      <rPr>
        <sz val="10"/>
        <color rgb="FF000000"/>
        <rFont val="Arial"/>
        <family val="2"/>
      </rPr>
      <t>A0004195</t>
    </r>
  </si>
  <si>
    <r>
      <t>'</t>
    </r>
    <r>
      <rPr>
        <sz val="10"/>
        <color rgb="FF000000"/>
        <rFont val="Arial"/>
        <family val="2"/>
      </rPr>
      <t>A0003148</t>
    </r>
  </si>
  <si>
    <t>514-SIPI-R-032023-10055462</t>
  </si>
  <si>
    <r>
      <t>'</t>
    </r>
    <r>
      <rPr>
        <sz val="10"/>
        <color rgb="FF000000"/>
        <rFont val="Arial"/>
        <family val="2"/>
      </rPr>
      <t>A311</t>
    </r>
  </si>
  <si>
    <t>1K23TEP|GAMUOI - RTV1669551</t>
  </si>
  <si>
    <t>515-SIPI-022023-10060796</t>
  </si>
  <si>
    <r>
      <t>'</t>
    </r>
    <r>
      <rPr>
        <sz val="10"/>
        <color rgb="FF000000"/>
        <rFont val="Arial"/>
        <family val="2"/>
      </rPr>
      <t>A0005686</t>
    </r>
  </si>
  <si>
    <r>
      <t>'</t>
    </r>
    <r>
      <rPr>
        <sz val="10"/>
        <color rgb="FF000000"/>
        <rFont val="Arial"/>
        <family val="2"/>
      </rPr>
      <t>A0003955</t>
    </r>
  </si>
  <si>
    <r>
      <t>'</t>
    </r>
    <r>
      <rPr>
        <sz val="10"/>
        <color rgb="FF000000"/>
        <rFont val="Arial"/>
        <family val="2"/>
      </rPr>
      <t>A0002911</t>
    </r>
  </si>
  <si>
    <r>
      <t>'</t>
    </r>
    <r>
      <rPr>
        <sz val="10"/>
        <color rgb="FF000000"/>
        <rFont val="Arial"/>
        <family val="2"/>
      </rPr>
      <t>A0002910</t>
    </r>
  </si>
  <si>
    <t>517-SIPI-022023-517053342</t>
  </si>
  <si>
    <r>
      <t>'</t>
    </r>
    <r>
      <rPr>
        <sz val="10"/>
        <color rgb="FF000000"/>
        <rFont val="Arial"/>
        <family val="2"/>
      </rPr>
      <t>A0002998</t>
    </r>
  </si>
  <si>
    <r>
      <t>'</t>
    </r>
    <r>
      <rPr>
        <sz val="10"/>
        <color rgb="FF000000"/>
        <rFont val="Arial"/>
        <family val="2"/>
      </rPr>
      <t>A0002997</t>
    </r>
  </si>
  <si>
    <r>
      <t>'</t>
    </r>
    <r>
      <rPr>
        <sz val="10"/>
        <color rgb="FF000000"/>
        <rFont val="Arial"/>
        <family val="2"/>
      </rPr>
      <t>A0004028</t>
    </r>
  </si>
  <si>
    <r>
      <t>'</t>
    </r>
    <r>
      <rPr>
        <sz val="10"/>
        <color rgb="FF000000"/>
        <rFont val="Arial"/>
        <family val="2"/>
      </rPr>
      <t>A0006726</t>
    </r>
  </si>
  <si>
    <r>
      <t>'</t>
    </r>
    <r>
      <rPr>
        <sz val="10"/>
        <color rgb="FF000000"/>
        <rFont val="Arial"/>
        <family val="2"/>
      </rPr>
      <t>A0009068</t>
    </r>
  </si>
  <si>
    <t>517-SIPI-R-032023-517053342</t>
  </si>
  <si>
    <r>
      <t>'</t>
    </r>
    <r>
      <rPr>
        <sz val="10"/>
        <color rgb="FF000000"/>
        <rFont val="Arial"/>
        <family val="2"/>
      </rPr>
      <t>260</t>
    </r>
  </si>
  <si>
    <t>1K23TES-260|GIO TAI - RTV1665766</t>
  </si>
  <si>
    <t>524-SIPI-022023-524034366</t>
  </si>
  <si>
    <r>
      <t>'</t>
    </r>
    <r>
      <rPr>
        <sz val="10"/>
        <color rgb="FF000000"/>
        <rFont val="Arial"/>
        <family val="2"/>
      </rPr>
      <t>A3996</t>
    </r>
  </si>
  <si>
    <t>528-SIPI-022023-528032942</t>
  </si>
  <si>
    <r>
      <t>'</t>
    </r>
    <r>
      <rPr>
        <sz val="10"/>
        <color rgb="FF000000"/>
        <rFont val="Arial"/>
        <family val="2"/>
      </rPr>
      <t>Q0003089</t>
    </r>
  </si>
  <si>
    <r>
      <t>'</t>
    </r>
    <r>
      <rPr>
        <sz val="10"/>
        <color rgb="FF000000"/>
        <rFont val="Arial"/>
        <family val="2"/>
      </rPr>
      <t>Q0004106</t>
    </r>
  </si>
  <si>
    <r>
      <t>'</t>
    </r>
    <r>
      <rPr>
        <sz val="10"/>
        <color rgb="FF000000"/>
        <rFont val="Arial"/>
        <family val="2"/>
      </rPr>
      <t>Q0006805</t>
    </r>
  </si>
  <si>
    <r>
      <t>'</t>
    </r>
    <r>
      <rPr>
        <sz val="10"/>
        <color rgb="FF000000"/>
        <rFont val="Arial"/>
        <family val="2"/>
      </rPr>
      <t>Q0006655</t>
    </r>
  </si>
  <si>
    <r>
      <t>'</t>
    </r>
    <r>
      <rPr>
        <sz val="10"/>
        <color rgb="FF000000"/>
        <rFont val="Arial"/>
        <family val="2"/>
      </rPr>
      <t>Q0003856</t>
    </r>
  </si>
  <si>
    <r>
      <t>'</t>
    </r>
    <r>
      <rPr>
        <sz val="10"/>
        <color rgb="FF000000"/>
        <rFont val="Arial"/>
        <family val="2"/>
      </rPr>
      <t>Q0006806</t>
    </r>
  </si>
  <si>
    <r>
      <t>'</t>
    </r>
    <r>
      <rPr>
        <sz val="10"/>
        <color rgb="FF000000"/>
        <rFont val="Arial"/>
        <family val="2"/>
      </rPr>
      <t>Q0008997</t>
    </r>
  </si>
  <si>
    <t>531-SIPI-012023-531021438</t>
  </si>
  <si>
    <r>
      <t>'</t>
    </r>
    <r>
      <rPr>
        <sz val="10"/>
        <color rgb="FF000000"/>
        <rFont val="Arial"/>
        <family val="2"/>
      </rPr>
      <t>B0000174</t>
    </r>
  </si>
  <si>
    <t>531-SIPI-022023-531021438</t>
  </si>
  <si>
    <r>
      <t>'</t>
    </r>
    <r>
      <rPr>
        <sz val="10"/>
        <color rgb="FF000000"/>
        <rFont val="Arial"/>
        <family val="2"/>
      </rPr>
      <t>A0003094</t>
    </r>
  </si>
  <si>
    <t>532-SIPI-022023-532034680</t>
  </si>
  <si>
    <r>
      <t>'</t>
    </r>
    <r>
      <rPr>
        <sz val="10"/>
        <color rgb="FF000000"/>
        <rFont val="Arial"/>
        <family val="2"/>
      </rPr>
      <t>B0002999</t>
    </r>
  </si>
  <si>
    <r>
      <t>'</t>
    </r>
    <r>
      <rPr>
        <sz val="10"/>
        <color rgb="FF000000"/>
        <rFont val="Arial"/>
        <family val="2"/>
      </rPr>
      <t>B0004027</t>
    </r>
  </si>
  <si>
    <t>532-SIPI-R-022023-23000047</t>
  </si>
  <si>
    <r>
      <t>'</t>
    </r>
    <r>
      <rPr>
        <sz val="10"/>
        <color rgb="FF000000"/>
        <rFont val="Arial"/>
        <family val="2"/>
      </rPr>
      <t>B221</t>
    </r>
  </si>
  <si>
    <t>1K23TGH|GA-RTV 1654667 - RTV1654667</t>
  </si>
  <si>
    <t>534-SIPI-022023-10030477</t>
  </si>
  <si>
    <r>
      <t>'</t>
    </r>
    <r>
      <rPr>
        <sz val="10"/>
        <color rgb="FF000000"/>
        <rFont val="Arial"/>
        <family val="2"/>
      </rPr>
      <t>A00003001</t>
    </r>
  </si>
  <si>
    <t>536-SIPI-022023-1019089</t>
  </si>
  <si>
    <r>
      <t>'</t>
    </r>
    <r>
      <rPr>
        <sz val="10"/>
        <color rgb="FF000000"/>
        <rFont val="Arial"/>
        <family val="2"/>
      </rPr>
      <t>B0002908</t>
    </r>
  </si>
  <si>
    <r>
      <t>'</t>
    </r>
    <r>
      <rPr>
        <sz val="10"/>
        <color rgb="FF000000"/>
        <rFont val="Arial"/>
        <family val="2"/>
      </rPr>
      <t>B0004190</t>
    </r>
  </si>
  <si>
    <r>
      <t>'</t>
    </r>
    <r>
      <rPr>
        <sz val="10"/>
        <color rgb="FF000000"/>
        <rFont val="Arial"/>
        <family val="2"/>
      </rPr>
      <t>A0006868</t>
    </r>
  </si>
  <si>
    <t>536-SIPI-R-022023-1019089</t>
  </si>
  <si>
    <r>
      <t>'</t>
    </r>
    <r>
      <rPr>
        <sz val="10"/>
        <color rgb="FF000000"/>
        <rFont val="Arial"/>
        <family val="2"/>
      </rPr>
      <t>147</t>
    </r>
  </si>
  <si>
    <t>RTV 1651672 - RTV1651672</t>
  </si>
  <si>
    <t>539-SIPI-022023-10026787</t>
  </si>
  <si>
    <r>
      <t>'</t>
    </r>
    <r>
      <rPr>
        <sz val="10"/>
        <color rgb="FF000000"/>
        <rFont val="Arial"/>
        <family val="2"/>
      </rPr>
      <t>A0006865</t>
    </r>
  </si>
  <si>
    <r>
      <t>'</t>
    </r>
    <r>
      <rPr>
        <sz val="10"/>
        <color rgb="FF000000"/>
        <rFont val="Arial"/>
        <family val="2"/>
      </rPr>
      <t>A0004103</t>
    </r>
  </si>
  <si>
    <r>
      <t>'</t>
    </r>
    <r>
      <rPr>
        <sz val="10"/>
        <color rgb="FF000000"/>
        <rFont val="Arial"/>
        <family val="2"/>
      </rPr>
      <t>A0003158</t>
    </r>
  </si>
  <si>
    <t>540-SIPI-022023-540023572</t>
  </si>
  <si>
    <r>
      <t>'</t>
    </r>
    <r>
      <rPr>
        <sz val="10"/>
        <color rgb="FF000000"/>
        <rFont val="Arial"/>
        <family val="2"/>
      </rPr>
      <t>A4193</t>
    </r>
  </si>
  <si>
    <r>
      <t>'</t>
    </r>
    <r>
      <rPr>
        <sz val="10"/>
        <color rgb="FF000000"/>
        <rFont val="Arial"/>
        <family val="2"/>
      </rPr>
      <t>A3146</t>
    </r>
  </si>
  <si>
    <r>
      <t>'</t>
    </r>
    <r>
      <rPr>
        <sz val="10"/>
        <color rgb="FF000000"/>
        <rFont val="Arial"/>
        <family val="2"/>
      </rPr>
      <t>A6866</t>
    </r>
  </si>
  <si>
    <t>540-SIPI-R-022023-540023572</t>
  </si>
  <si>
    <r>
      <t>'</t>
    </r>
    <r>
      <rPr>
        <sz val="10"/>
        <color rgb="FF000000"/>
        <rFont val="Arial"/>
        <family val="2"/>
      </rPr>
      <t>71</t>
    </r>
  </si>
  <si>
    <t>1K23TGS|71-GAMUOI - RTV1644386</t>
  </si>
  <si>
    <t>541-SIPI-022023-541024054</t>
  </si>
  <si>
    <r>
      <t>'</t>
    </r>
    <r>
      <rPr>
        <sz val="10"/>
        <color rgb="FF000000"/>
        <rFont val="Arial"/>
        <family val="2"/>
      </rPr>
      <t>T0006706</t>
    </r>
  </si>
  <si>
    <r>
      <t>'</t>
    </r>
    <r>
      <rPr>
        <sz val="10"/>
        <color rgb="FF000000"/>
        <rFont val="Arial"/>
        <family val="2"/>
      </rPr>
      <t>T0002931</t>
    </r>
  </si>
  <si>
    <t>542-SIPI-022023-10017880</t>
  </si>
  <si>
    <r>
      <t>'</t>
    </r>
    <r>
      <rPr>
        <sz val="10"/>
        <color rgb="FF000000"/>
        <rFont val="Arial"/>
        <family val="2"/>
      </rPr>
      <t>B0004038</t>
    </r>
  </si>
  <si>
    <r>
      <t>'</t>
    </r>
    <r>
      <rPr>
        <sz val="10"/>
        <color rgb="FF000000"/>
        <rFont val="Arial"/>
        <family val="2"/>
      </rPr>
      <t>B0003046</t>
    </r>
  </si>
  <si>
    <r>
      <t>'</t>
    </r>
    <r>
      <rPr>
        <sz val="10"/>
        <color rgb="FF000000"/>
        <rFont val="Arial"/>
        <family val="2"/>
      </rPr>
      <t>B0009069</t>
    </r>
  </si>
  <si>
    <t>542-SIPI-R-032023-10017880</t>
  </si>
  <si>
    <r>
      <t>'</t>
    </r>
    <r>
      <rPr>
        <sz val="10"/>
        <color rgb="FF000000"/>
        <rFont val="Arial"/>
        <family val="2"/>
      </rPr>
      <t>191</t>
    </r>
  </si>
  <si>
    <t>1K23TGU-191|GOITAILUOI - RTV1660896</t>
  </si>
  <si>
    <t>546-SIPI-022023-10016025</t>
  </si>
  <si>
    <r>
      <t>'</t>
    </r>
    <r>
      <rPr>
        <sz val="10"/>
        <color rgb="FF000000"/>
        <rFont val="Arial"/>
        <family val="2"/>
      </rPr>
      <t>A0003145</t>
    </r>
  </si>
  <si>
    <r>
      <t>'</t>
    </r>
    <r>
      <rPr>
        <sz val="10"/>
        <color rgb="FF000000"/>
        <rFont val="Arial"/>
        <family val="2"/>
      </rPr>
      <t>A0006872</t>
    </r>
  </si>
  <si>
    <t>547-SIPI-022023-547016265</t>
  </si>
  <si>
    <r>
      <t>'</t>
    </r>
    <r>
      <rPr>
        <sz val="10"/>
        <color rgb="FF000000"/>
        <rFont val="Arial"/>
        <family val="2"/>
      </rPr>
      <t>A0004110</t>
    </r>
  </si>
  <si>
    <t>547-SIPI-R-022023-547016265</t>
  </si>
  <si>
    <r>
      <t>'</t>
    </r>
    <r>
      <rPr>
        <sz val="10"/>
        <color rgb="FF000000"/>
        <rFont val="Arial"/>
        <family val="2"/>
      </rPr>
      <t>93</t>
    </r>
  </si>
  <si>
    <t>RTV1658095¦VAT10¦CHANGIO - RTV1658095</t>
  </si>
  <si>
    <t>565-SIPI-022023-566016955</t>
  </si>
  <si>
    <r>
      <t>'</t>
    </r>
    <r>
      <rPr>
        <sz val="10"/>
        <color rgb="FF000000"/>
        <rFont val="Arial"/>
        <family val="2"/>
      </rPr>
      <t>A0009097</t>
    </r>
  </si>
  <si>
    <t>570-SIPI-022023-10015106</t>
  </si>
  <si>
    <r>
      <t>'</t>
    </r>
    <r>
      <rPr>
        <sz val="10"/>
        <color rgb="FF000000"/>
        <rFont val="Arial"/>
        <family val="2"/>
      </rPr>
      <t>A008812</t>
    </r>
  </si>
  <si>
    <r>
      <t>'</t>
    </r>
    <r>
      <rPr>
        <sz val="10"/>
        <color rgb="FF000000"/>
        <rFont val="Arial"/>
        <family val="2"/>
      </rPr>
      <t>A006786</t>
    </r>
  </si>
  <si>
    <r>
      <t>'</t>
    </r>
    <r>
      <rPr>
        <sz val="10"/>
        <color rgb="FF000000"/>
        <rFont val="Arial"/>
        <family val="2"/>
      </rPr>
      <t>A003572</t>
    </r>
  </si>
  <si>
    <t>570-SIPI-R-022023-10015106</t>
  </si>
  <si>
    <r>
      <t>'</t>
    </r>
    <r>
      <rPr>
        <sz val="10"/>
        <color rgb="FF000000"/>
        <rFont val="Arial"/>
        <family val="2"/>
      </rPr>
      <t>257</t>
    </r>
  </si>
  <si>
    <t>1K23THM-257|CHANGIO-RTV1659968 - RTV1659968</t>
  </si>
  <si>
    <t>600-SIPI-022023-1082575</t>
  </si>
  <si>
    <r>
      <t>'</t>
    </r>
    <r>
      <rPr>
        <sz val="10"/>
        <color rgb="FF000000"/>
        <rFont val="Arial"/>
        <family val="2"/>
      </rPr>
      <t>006654</t>
    </r>
  </si>
  <si>
    <r>
      <t>'</t>
    </r>
    <r>
      <rPr>
        <sz val="10"/>
        <color rgb="FF000000"/>
        <rFont val="Arial"/>
        <family val="2"/>
      </rPr>
      <t>003127</t>
    </r>
  </si>
  <si>
    <t>601-SIPI-022023-1078615</t>
  </si>
  <si>
    <r>
      <t>'</t>
    </r>
    <r>
      <rPr>
        <sz val="10"/>
        <color rgb="FF000000"/>
        <rFont val="Arial"/>
        <family val="2"/>
      </rPr>
      <t>A0003128</t>
    </r>
  </si>
  <si>
    <r>
      <t>'</t>
    </r>
    <r>
      <rPr>
        <sz val="10"/>
        <color rgb="FF000000"/>
        <rFont val="Arial"/>
        <family val="2"/>
      </rPr>
      <t>A00006799</t>
    </r>
  </si>
  <si>
    <r>
      <t>'</t>
    </r>
    <r>
      <rPr>
        <sz val="10"/>
        <color rgb="FF000000"/>
        <rFont val="Arial"/>
        <family val="2"/>
      </rPr>
      <t>A00003863</t>
    </r>
  </si>
  <si>
    <t>602-SIPI-022023-1093920</t>
  </si>
  <si>
    <r>
      <t>'</t>
    </r>
    <r>
      <rPr>
        <sz val="10"/>
        <color rgb="FF000000"/>
        <rFont val="Arial"/>
        <family val="2"/>
      </rPr>
      <t>A0006864</t>
    </r>
  </si>
  <si>
    <r>
      <t>'</t>
    </r>
    <r>
      <rPr>
        <sz val="10"/>
        <color rgb="FF000000"/>
        <rFont val="Arial"/>
        <family val="2"/>
      </rPr>
      <t>A0004199</t>
    </r>
  </si>
  <si>
    <r>
      <t>'</t>
    </r>
    <r>
      <rPr>
        <sz val="10"/>
        <color rgb="FF000000"/>
        <rFont val="Arial"/>
        <family val="2"/>
      </rPr>
      <t>A0002905</t>
    </r>
  </si>
  <si>
    <t>603-SIPI-022023-1057044</t>
  </si>
  <si>
    <r>
      <t>'</t>
    </r>
    <r>
      <rPr>
        <sz val="10"/>
        <color rgb="FF000000"/>
        <rFont val="Arial"/>
        <family val="2"/>
      </rPr>
      <t>A2996</t>
    </r>
  </si>
  <si>
    <r>
      <t>'</t>
    </r>
    <r>
      <rPr>
        <sz val="10"/>
        <color rgb="FF000000"/>
        <rFont val="Arial"/>
        <family val="2"/>
      </rPr>
      <t>A3045</t>
    </r>
  </si>
  <si>
    <t>605-SIPI-022023-1096541</t>
  </si>
  <si>
    <r>
      <t>'</t>
    </r>
    <r>
      <rPr>
        <sz val="10"/>
        <color rgb="FF000000"/>
        <rFont val="Arial"/>
        <family val="2"/>
      </rPr>
      <t>Z0006835</t>
    </r>
  </si>
  <si>
    <r>
      <t>'</t>
    </r>
    <r>
      <rPr>
        <sz val="10"/>
        <color rgb="FF000000"/>
        <rFont val="Arial"/>
        <family val="2"/>
      </rPr>
      <t>N0003853</t>
    </r>
  </si>
  <si>
    <r>
      <t>'</t>
    </r>
    <r>
      <rPr>
        <sz val="10"/>
        <color rgb="FF000000"/>
        <rFont val="Arial"/>
        <family val="2"/>
      </rPr>
      <t>N0003852</t>
    </r>
  </si>
  <si>
    <t>606-SIPI-022023-1097730</t>
  </si>
  <si>
    <r>
      <t>'</t>
    </r>
    <r>
      <rPr>
        <sz val="10"/>
        <color rgb="FF000000"/>
        <rFont val="Arial"/>
        <family val="2"/>
      </rPr>
      <t>A0003584</t>
    </r>
  </si>
  <si>
    <r>
      <t>'</t>
    </r>
    <r>
      <rPr>
        <sz val="10"/>
        <color rgb="FF000000"/>
        <rFont val="Arial"/>
        <family val="2"/>
      </rPr>
      <t>A0004112</t>
    </r>
  </si>
  <si>
    <r>
      <t>'</t>
    </r>
    <r>
      <rPr>
        <sz val="10"/>
        <color rgb="FF000000"/>
        <rFont val="Arial"/>
        <family val="2"/>
      </rPr>
      <t>A0006804</t>
    </r>
  </si>
  <si>
    <t>606-SIPI-R-032023-1097730</t>
  </si>
  <si>
    <r>
      <t>'</t>
    </r>
    <r>
      <rPr>
        <sz val="10"/>
        <color rgb="FF000000"/>
        <rFont val="Arial"/>
        <family val="2"/>
      </rPr>
      <t>A0000288</t>
    </r>
  </si>
  <si>
    <t>1K23THT|GAMUOI-RTV1668875 - RTV1668875</t>
  </si>
  <si>
    <t>607-SIPI-022023-1093861</t>
  </si>
  <si>
    <r>
      <t>'</t>
    </r>
    <r>
      <rPr>
        <sz val="10"/>
        <color rgb="FF000000"/>
        <rFont val="Arial"/>
        <family val="2"/>
      </rPr>
      <t>B0003134</t>
    </r>
  </si>
  <si>
    <r>
      <t>'</t>
    </r>
    <r>
      <rPr>
        <sz val="10"/>
        <color rgb="FF000000"/>
        <rFont val="Arial"/>
        <family val="2"/>
      </rPr>
      <t>B0005487</t>
    </r>
  </si>
  <si>
    <r>
      <t>'</t>
    </r>
    <r>
      <rPr>
        <sz val="10"/>
        <color rgb="FF000000"/>
        <rFont val="Arial"/>
        <family val="2"/>
      </rPr>
      <t>B0002930</t>
    </r>
  </si>
  <si>
    <t>613-SIPI-022023-1091065</t>
  </si>
  <si>
    <r>
      <t>'</t>
    </r>
    <r>
      <rPr>
        <sz val="10"/>
        <color rgb="FF000000"/>
        <rFont val="Arial"/>
        <family val="2"/>
      </rPr>
      <t>A0003149</t>
    </r>
  </si>
  <si>
    <r>
      <t>'</t>
    </r>
    <r>
      <rPr>
        <sz val="10"/>
        <color rgb="FF000000"/>
        <rFont val="Arial"/>
        <family val="2"/>
      </rPr>
      <t>A0004197</t>
    </r>
  </si>
  <si>
    <t>613-SIPI-R-022023-1091065</t>
  </si>
  <si>
    <r>
      <t>'</t>
    </r>
    <r>
      <rPr>
        <sz val="10"/>
        <color rgb="FF000000"/>
        <rFont val="Arial"/>
        <family val="2"/>
      </rPr>
      <t>234</t>
    </r>
  </si>
  <si>
    <t>1K23TKA|SPDD - RTV1657962</t>
  </si>
  <si>
    <t>617-SIPI-022023-1076545</t>
  </si>
  <si>
    <r>
      <t>'</t>
    </r>
    <r>
      <rPr>
        <sz val="10"/>
        <color rgb="FF000000"/>
        <rFont val="Arial"/>
        <family val="2"/>
      </rPr>
      <t>A0003862</t>
    </r>
  </si>
  <si>
    <r>
      <t>'</t>
    </r>
    <r>
      <rPr>
        <sz val="10"/>
        <color rgb="FF000000"/>
        <rFont val="Arial"/>
        <family val="2"/>
      </rPr>
      <t>A0003092</t>
    </r>
  </si>
  <si>
    <t>618-SIPI-022023-1072044</t>
  </si>
  <si>
    <r>
      <t>'</t>
    </r>
    <r>
      <rPr>
        <sz val="10"/>
        <color rgb="FF000000"/>
        <rFont val="Arial"/>
        <family val="2"/>
      </rPr>
      <t>A2904</t>
    </r>
  </si>
  <si>
    <r>
      <t>'</t>
    </r>
    <r>
      <rPr>
        <sz val="10"/>
        <color rgb="FF000000"/>
        <rFont val="Arial"/>
        <family val="2"/>
      </rPr>
      <t>A6712</t>
    </r>
  </si>
  <si>
    <r>
      <t>'</t>
    </r>
    <r>
      <rPr>
        <sz val="10"/>
        <color rgb="FF000000"/>
        <rFont val="Arial"/>
        <family val="2"/>
      </rPr>
      <t>A6867</t>
    </r>
  </si>
  <si>
    <t>620-SIPI-022023-1062310</t>
  </si>
  <si>
    <r>
      <t>'</t>
    </r>
    <r>
      <rPr>
        <sz val="10"/>
        <color rgb="FF000000"/>
        <rFont val="Arial"/>
        <family val="2"/>
      </rPr>
      <t>D0008634</t>
    </r>
  </si>
  <si>
    <r>
      <t>'</t>
    </r>
    <r>
      <rPr>
        <sz val="10"/>
        <color rgb="FF000000"/>
        <rFont val="Arial"/>
        <family val="2"/>
      </rPr>
      <t>D0002934</t>
    </r>
  </si>
  <si>
    <r>
      <t>'</t>
    </r>
    <r>
      <rPr>
        <sz val="10"/>
        <color rgb="FF000000"/>
        <rFont val="Arial"/>
        <family val="2"/>
      </rPr>
      <t>D0003970</t>
    </r>
  </si>
  <si>
    <t>910-SIPI-022023-10035570</t>
  </si>
  <si>
    <r>
      <t>'</t>
    </r>
    <r>
      <rPr>
        <sz val="10"/>
        <color rgb="FF000000"/>
        <rFont val="Arial"/>
        <family val="2"/>
      </rPr>
      <t>23-b002897</t>
    </r>
  </si>
  <si>
    <r>
      <t>'</t>
    </r>
    <r>
      <rPr>
        <sz val="10"/>
        <color rgb="FF000000"/>
        <rFont val="Arial"/>
        <family val="2"/>
      </rPr>
      <t>b002844</t>
    </r>
  </si>
  <si>
    <r>
      <t>'</t>
    </r>
    <r>
      <rPr>
        <sz val="10"/>
        <color rgb="FF000000"/>
        <rFont val="Arial"/>
        <family val="2"/>
      </rPr>
      <t>b003107</t>
    </r>
  </si>
  <si>
    <r>
      <t>'</t>
    </r>
    <r>
      <rPr>
        <sz val="10"/>
        <color rgb="FF000000"/>
        <rFont val="Arial"/>
        <family val="2"/>
      </rPr>
      <t>23-b002842</t>
    </r>
  </si>
  <si>
    <r>
      <t>'</t>
    </r>
    <r>
      <rPr>
        <sz val="10"/>
        <color rgb="FF000000"/>
        <rFont val="Arial"/>
        <family val="2"/>
      </rPr>
      <t>b002841</t>
    </r>
  </si>
  <si>
    <r>
      <t>'</t>
    </r>
    <r>
      <rPr>
        <sz val="10"/>
        <color rgb="FF000000"/>
        <rFont val="Arial"/>
        <family val="2"/>
      </rPr>
      <t>b002837</t>
    </r>
  </si>
  <si>
    <r>
      <t>'</t>
    </r>
    <r>
      <rPr>
        <sz val="10"/>
        <color rgb="FF000000"/>
        <rFont val="Arial"/>
        <family val="2"/>
      </rPr>
      <t>B006862</t>
    </r>
  </si>
  <si>
    <r>
      <t>'</t>
    </r>
    <r>
      <rPr>
        <sz val="10"/>
        <color rgb="FF000000"/>
        <rFont val="Arial"/>
        <family val="2"/>
      </rPr>
      <t>23-b003100</t>
    </r>
  </si>
  <si>
    <r>
      <t>'</t>
    </r>
    <r>
      <rPr>
        <sz val="10"/>
        <color rgb="FF000000"/>
        <rFont val="Arial"/>
        <family val="2"/>
      </rPr>
      <t>a002843</t>
    </r>
  </si>
  <si>
    <r>
      <t>'</t>
    </r>
    <r>
      <rPr>
        <sz val="10"/>
        <color rgb="FF000000"/>
        <rFont val="Arial"/>
        <family val="2"/>
      </rPr>
      <t>b002845</t>
    </r>
  </si>
  <si>
    <r>
      <t>'</t>
    </r>
    <r>
      <rPr>
        <sz val="10"/>
        <color rgb="FF000000"/>
        <rFont val="Arial"/>
        <family val="2"/>
      </rPr>
      <t>b002836</t>
    </r>
  </si>
  <si>
    <r>
      <t>'</t>
    </r>
    <r>
      <rPr>
        <sz val="10"/>
        <color rgb="FF000000"/>
        <rFont val="Arial"/>
        <family val="2"/>
      </rPr>
      <t>b002849</t>
    </r>
  </si>
  <si>
    <r>
      <t>'</t>
    </r>
    <r>
      <rPr>
        <sz val="10"/>
        <color rgb="FF000000"/>
        <rFont val="Arial"/>
        <family val="2"/>
      </rPr>
      <t>b003994</t>
    </r>
  </si>
  <si>
    <r>
      <t>'</t>
    </r>
    <r>
      <rPr>
        <sz val="10"/>
        <color rgb="FF000000"/>
        <rFont val="Arial"/>
        <family val="2"/>
      </rPr>
      <t>23-b002848</t>
    </r>
  </si>
  <si>
    <r>
      <t>'</t>
    </r>
    <r>
      <rPr>
        <sz val="10"/>
        <color rgb="FF000000"/>
        <rFont val="Arial"/>
        <family val="2"/>
      </rPr>
      <t>b003583</t>
    </r>
  </si>
  <si>
    <r>
      <t>'</t>
    </r>
    <r>
      <rPr>
        <sz val="10"/>
        <color rgb="FF000000"/>
        <rFont val="Arial"/>
        <family val="2"/>
      </rPr>
      <t>b006652</t>
    </r>
  </si>
  <si>
    <r>
      <t>'</t>
    </r>
    <r>
      <rPr>
        <sz val="10"/>
        <color rgb="FF000000"/>
        <rFont val="Arial"/>
        <family val="2"/>
      </rPr>
      <t>23-b003869</t>
    </r>
  </si>
  <si>
    <r>
      <t>'</t>
    </r>
    <r>
      <rPr>
        <sz val="10"/>
        <color rgb="FF000000"/>
        <rFont val="Arial"/>
        <family val="2"/>
      </rPr>
      <t>b002835</t>
    </r>
  </si>
  <si>
    <r>
      <t>'</t>
    </r>
    <r>
      <rPr>
        <sz val="10"/>
        <color rgb="FF000000"/>
        <rFont val="Arial"/>
        <family val="2"/>
      </rPr>
      <t>23-b004207</t>
    </r>
  </si>
  <si>
    <r>
      <t>'</t>
    </r>
    <r>
      <rPr>
        <sz val="10"/>
        <color rgb="FF000000"/>
        <rFont val="Arial"/>
        <family val="2"/>
      </rPr>
      <t>b006809</t>
    </r>
  </si>
  <si>
    <r>
      <t>'</t>
    </r>
    <r>
      <rPr>
        <sz val="10"/>
        <color rgb="FF000000"/>
        <rFont val="Arial"/>
        <family val="2"/>
      </rPr>
      <t>23-b002834</t>
    </r>
  </si>
  <si>
    <r>
      <t>'</t>
    </r>
    <r>
      <rPr>
        <sz val="10"/>
        <color rgb="FF000000"/>
        <rFont val="Arial"/>
        <family val="2"/>
      </rPr>
      <t>23-b003095</t>
    </r>
  </si>
  <si>
    <r>
      <t>'</t>
    </r>
    <r>
      <rPr>
        <sz val="10"/>
        <color rgb="FF000000"/>
        <rFont val="Arial"/>
        <family val="2"/>
      </rPr>
      <t>b003106</t>
    </r>
  </si>
  <si>
    <r>
      <t>'</t>
    </r>
    <r>
      <rPr>
        <sz val="10"/>
        <color rgb="FF000000"/>
        <rFont val="Arial"/>
        <family val="2"/>
      </rPr>
      <t>23-b003868</t>
    </r>
  </si>
  <si>
    <r>
      <t>'</t>
    </r>
    <r>
      <rPr>
        <sz val="10"/>
        <color rgb="FF000000"/>
        <rFont val="Arial"/>
        <family val="2"/>
      </rPr>
      <t>b002840</t>
    </r>
  </si>
  <si>
    <r>
      <t>'</t>
    </r>
    <r>
      <rPr>
        <sz val="10"/>
        <color rgb="FF000000"/>
        <rFont val="Arial"/>
        <family val="2"/>
      </rPr>
      <t>b004209</t>
    </r>
  </si>
  <si>
    <t>910-SIPI-R-022023-10035570</t>
  </si>
  <si>
    <r>
      <t>'</t>
    </r>
    <r>
      <rPr>
        <sz val="10"/>
        <color rgb="FF000000"/>
        <rFont val="Arial"/>
        <family val="2"/>
      </rPr>
      <t>155</t>
    </r>
  </si>
  <si>
    <t>RTV 1644804|155|CHAN GIO - RTV1644804</t>
  </si>
  <si>
    <t>RTV 1645286|182|CHAN GIO - RTV1645286</t>
  </si>
  <si>
    <r>
      <t>'</t>
    </r>
    <r>
      <rPr>
        <sz val="10"/>
        <color rgb="FF000000"/>
        <rFont val="Arial"/>
        <family val="2"/>
      </rPr>
      <t>228</t>
    </r>
  </si>
  <si>
    <t>RTV 1646020|228|GIO - RTV1646020</t>
  </si>
  <si>
    <r>
      <t>'</t>
    </r>
    <r>
      <rPr>
        <sz val="10"/>
        <color rgb="FF000000"/>
        <rFont val="Arial"/>
        <family val="2"/>
      </rPr>
      <t>556</t>
    </r>
  </si>
  <si>
    <t>RTV 1654807|556|GIO - RTV1654807</t>
  </si>
  <si>
    <r>
      <t>'</t>
    </r>
    <r>
      <rPr>
        <sz val="10"/>
        <color rgb="FF000000"/>
        <rFont val="Arial"/>
        <family val="2"/>
      </rPr>
      <t>00578</t>
    </r>
  </si>
  <si>
    <t>RTV 1656139|578|GA - RTV1656139</t>
  </si>
  <si>
    <r>
      <t>'</t>
    </r>
    <r>
      <rPr>
        <sz val="10"/>
        <color rgb="FF000000"/>
        <rFont val="Arial"/>
        <family val="2"/>
      </rPr>
      <t>183</t>
    </r>
  </si>
  <si>
    <t>RTV 1645291|183|GA - RTV1645291</t>
  </si>
  <si>
    <r>
      <t>'</t>
    </r>
    <r>
      <rPr>
        <sz val="10"/>
        <color rgb="FF000000"/>
        <rFont val="Arial"/>
        <family val="2"/>
      </rPr>
      <t>238</t>
    </r>
  </si>
  <si>
    <t>RTV 1646207|238|GIO - RTV1646207</t>
  </si>
  <si>
    <r>
      <t>'</t>
    </r>
    <r>
      <rPr>
        <sz val="10"/>
        <color rgb="FF000000"/>
        <rFont val="Arial"/>
        <family val="2"/>
      </rPr>
      <t>00356</t>
    </r>
  </si>
  <si>
    <t>RTV 1650174|356|GIO - RTV1650174</t>
  </si>
  <si>
    <r>
      <t>'</t>
    </r>
    <r>
      <rPr>
        <sz val="10"/>
        <color rgb="FF000000"/>
        <rFont val="Arial"/>
        <family val="2"/>
      </rPr>
      <t>00577</t>
    </r>
  </si>
  <si>
    <t>RTV 1656137|577|GA - RTV1656137</t>
  </si>
  <si>
    <r>
      <t>'</t>
    </r>
    <r>
      <rPr>
        <sz val="10"/>
        <color rgb="FF000000"/>
        <rFont val="Arial"/>
        <family val="2"/>
      </rPr>
      <t>157</t>
    </r>
  </si>
  <si>
    <t>RTV 1644819|157|GA - RTV1644819</t>
  </si>
  <si>
    <r>
      <t>'</t>
    </r>
    <r>
      <rPr>
        <sz val="10"/>
        <color rgb="FF000000"/>
        <rFont val="Arial"/>
        <family val="2"/>
      </rPr>
      <t>00357</t>
    </r>
  </si>
  <si>
    <t>RTV 1650177|357|GIO - RTV1650177</t>
  </si>
  <si>
    <r>
      <t>'</t>
    </r>
    <r>
      <rPr>
        <sz val="10"/>
        <color rgb="FF000000"/>
        <rFont val="Arial"/>
        <family val="2"/>
      </rPr>
      <t>232</t>
    </r>
  </si>
  <si>
    <t>RTV 1646168|232|GIO - RTV1646168</t>
  </si>
  <si>
    <r>
      <t>'</t>
    </r>
    <r>
      <rPr>
        <sz val="10"/>
        <color rgb="FF000000"/>
        <rFont val="Arial"/>
        <family val="2"/>
      </rPr>
      <t>354</t>
    </r>
  </si>
  <si>
    <t>RTV 1650162|354|GIO - RTV1650162</t>
  </si>
  <si>
    <r>
      <t>'</t>
    </r>
    <r>
      <rPr>
        <sz val="10"/>
        <color rgb="FF000000"/>
        <rFont val="Arial"/>
        <family val="2"/>
      </rPr>
      <t>00579</t>
    </r>
  </si>
  <si>
    <t>RTV 1656145|579|GA - RTV1656145</t>
  </si>
  <si>
    <r>
      <t>'</t>
    </r>
    <r>
      <rPr>
        <sz val="10"/>
        <color rgb="FF000000"/>
        <rFont val="Arial"/>
        <family val="2"/>
      </rPr>
      <t>0655</t>
    </r>
  </si>
  <si>
    <t>RTV 1657327|655|CHA - RTV1657327</t>
  </si>
  <si>
    <r>
      <t>'</t>
    </r>
    <r>
      <rPr>
        <sz val="10"/>
        <color rgb="FF000000"/>
        <rFont val="Arial"/>
        <family val="2"/>
      </rPr>
      <t>00355</t>
    </r>
  </si>
  <si>
    <t>RTV 1650164|355|GA - RTV1650164</t>
  </si>
  <si>
    <t>920-SIPI-012023-10016550</t>
  </si>
  <si>
    <r>
      <t>'</t>
    </r>
    <r>
      <rPr>
        <sz val="10"/>
        <color rgb="FF000000"/>
        <rFont val="Arial"/>
        <family val="2"/>
      </rPr>
      <t>23-b0001767</t>
    </r>
  </si>
  <si>
    <t>920-SIPI-022023-10016796</t>
  </si>
  <si>
    <r>
      <t>'</t>
    </r>
    <r>
      <rPr>
        <sz val="10"/>
        <color rgb="FF000000"/>
        <rFont val="Arial"/>
        <family val="2"/>
      </rPr>
      <t>23-b0006396</t>
    </r>
  </si>
  <si>
    <r>
      <t>'</t>
    </r>
    <r>
      <rPr>
        <sz val="10"/>
        <color rgb="FF000000"/>
        <rFont val="Arial"/>
        <family val="2"/>
      </rPr>
      <t>23-b0008618</t>
    </r>
  </si>
  <si>
    <r>
      <t>'</t>
    </r>
    <r>
      <rPr>
        <sz val="10"/>
        <color rgb="FF000000"/>
        <rFont val="Arial"/>
        <family val="2"/>
      </rPr>
      <t>23-b0003137</t>
    </r>
  </si>
  <si>
    <r>
      <t>'</t>
    </r>
    <r>
      <rPr>
        <sz val="10"/>
        <color rgb="FF000000"/>
        <rFont val="Arial"/>
        <family val="2"/>
      </rPr>
      <t>23-b0006708</t>
    </r>
  </si>
  <si>
    <r>
      <t>'</t>
    </r>
    <r>
      <rPr>
        <sz val="10"/>
        <color rgb="FF000000"/>
        <rFont val="Arial"/>
        <family val="2"/>
      </rPr>
      <t>23-b0008617</t>
    </r>
  </si>
  <si>
    <r>
      <t>'</t>
    </r>
    <r>
      <rPr>
        <sz val="10"/>
        <color rgb="FF000000"/>
        <rFont val="Arial"/>
        <family val="2"/>
      </rPr>
      <t>23-b0003527</t>
    </r>
  </si>
  <si>
    <r>
      <t>'</t>
    </r>
    <r>
      <rPr>
        <sz val="10"/>
        <color rgb="FF000000"/>
        <rFont val="Arial"/>
        <family val="2"/>
      </rPr>
      <t>23-b0003062</t>
    </r>
  </si>
  <si>
    <r>
      <t>'</t>
    </r>
    <r>
      <rPr>
        <sz val="10"/>
        <color rgb="FF000000"/>
        <rFont val="Arial"/>
        <family val="2"/>
      </rPr>
      <t>23-b0004067</t>
    </r>
  </si>
  <si>
    <r>
      <t>'</t>
    </r>
    <r>
      <rPr>
        <sz val="10"/>
        <color rgb="FF000000"/>
        <rFont val="Arial"/>
        <family val="2"/>
      </rPr>
      <t>23-b0008615</t>
    </r>
  </si>
  <si>
    <r>
      <t>'</t>
    </r>
    <r>
      <rPr>
        <sz val="10"/>
        <color rgb="FF000000"/>
        <rFont val="Arial"/>
        <family val="2"/>
      </rPr>
      <t>23-b0008616</t>
    </r>
  </si>
  <si>
    <t>920-SIPI-R-022023-23000011</t>
  </si>
  <si>
    <r>
      <t>'</t>
    </r>
    <r>
      <rPr>
        <sz val="10"/>
        <color rgb="FF000000"/>
        <rFont val="Arial"/>
        <family val="2"/>
      </rPr>
      <t>48</t>
    </r>
  </si>
  <si>
    <t>K23TVC-48-RTV1644762|HHCL</t>
  </si>
  <si>
    <r>
      <t>'</t>
    </r>
    <r>
      <rPr>
        <sz val="10"/>
        <color rgb="FF000000"/>
        <rFont val="Arial"/>
        <family val="2"/>
      </rPr>
      <t>82</t>
    </r>
  </si>
  <si>
    <t>K23TVC-82-RTV1653769|HHCL</t>
  </si>
  <si>
    <t>K23TVC-80-RTV1653768|HHCL</t>
  </si>
  <si>
    <r>
      <t>'</t>
    </r>
    <r>
      <rPr>
        <sz val="10"/>
        <color rgb="FF000000"/>
        <rFont val="Arial"/>
        <family val="2"/>
      </rPr>
      <t>86</t>
    </r>
  </si>
  <si>
    <t>K23TVC-86-RTV1654639|HHCL</t>
  </si>
  <si>
    <t>930-SIPI-022023-10024252</t>
  </si>
  <si>
    <r>
      <t>'</t>
    </r>
    <r>
      <rPr>
        <sz val="10"/>
        <color rgb="FF000000"/>
        <rFont val="Arial"/>
        <family val="2"/>
      </rPr>
      <t>23-b0003065</t>
    </r>
  </si>
  <si>
    <r>
      <t>'</t>
    </r>
    <r>
      <rPr>
        <sz val="10"/>
        <color rgb="FF000000"/>
        <rFont val="Arial"/>
        <family val="2"/>
      </rPr>
      <t>23-b0003835</t>
    </r>
  </si>
  <si>
    <r>
      <t>'</t>
    </r>
    <r>
      <rPr>
        <sz val="10"/>
        <color rgb="FF000000"/>
        <rFont val="Arial"/>
        <family val="2"/>
      </rPr>
      <t>23-b0007451</t>
    </r>
  </si>
  <si>
    <r>
      <t>'</t>
    </r>
    <r>
      <rPr>
        <sz val="10"/>
        <color rgb="FF000000"/>
        <rFont val="Arial"/>
        <family val="2"/>
      </rPr>
      <t>23-b0007948</t>
    </r>
  </si>
  <si>
    <r>
      <t>'</t>
    </r>
    <r>
      <rPr>
        <sz val="10"/>
        <color rgb="FF000000"/>
        <rFont val="Arial"/>
        <family val="2"/>
      </rPr>
      <t>23-b0006775</t>
    </r>
  </si>
  <si>
    <r>
      <t>'</t>
    </r>
    <r>
      <rPr>
        <sz val="10"/>
        <color rgb="FF000000"/>
        <rFont val="Arial"/>
        <family val="2"/>
      </rPr>
      <t>23-b0009083</t>
    </r>
  </si>
  <si>
    <r>
      <t>'</t>
    </r>
    <r>
      <rPr>
        <sz val="10"/>
        <color rgb="FF000000"/>
        <rFont val="Arial"/>
        <family val="2"/>
      </rPr>
      <t>23-b0007964</t>
    </r>
  </si>
  <si>
    <r>
      <t>'</t>
    </r>
    <r>
      <rPr>
        <sz val="10"/>
        <color rgb="FF000000"/>
        <rFont val="Arial"/>
        <family val="2"/>
      </rPr>
      <t>23-b0004068</t>
    </r>
  </si>
  <si>
    <r>
      <t>'</t>
    </r>
    <r>
      <rPr>
        <sz val="10"/>
        <color rgb="FF000000"/>
        <rFont val="Arial"/>
        <family val="2"/>
      </rPr>
      <t>23-b0003836</t>
    </r>
  </si>
  <si>
    <r>
      <t>'</t>
    </r>
    <r>
      <rPr>
        <sz val="10"/>
        <color rgb="FF000000"/>
        <rFont val="Arial"/>
        <family val="2"/>
      </rPr>
      <t>23-b0003066</t>
    </r>
  </si>
  <si>
    <r>
      <t>'</t>
    </r>
    <r>
      <rPr>
        <sz val="10"/>
        <color rgb="FF000000"/>
        <rFont val="Arial"/>
        <family val="2"/>
      </rPr>
      <t>23-b0003918</t>
    </r>
  </si>
  <si>
    <r>
      <t>'</t>
    </r>
    <r>
      <rPr>
        <sz val="10"/>
        <color rgb="FF000000"/>
        <rFont val="Arial"/>
        <family val="2"/>
      </rPr>
      <t>23-b0003919</t>
    </r>
  </si>
  <si>
    <r>
      <t>'</t>
    </r>
    <r>
      <rPr>
        <sz val="10"/>
        <color rgb="FF000000"/>
        <rFont val="Arial"/>
        <family val="2"/>
      </rPr>
      <t>23-b0003833</t>
    </r>
  </si>
  <si>
    <r>
      <t>'</t>
    </r>
    <r>
      <rPr>
        <sz val="10"/>
        <color rgb="FF000000"/>
        <rFont val="Arial"/>
        <family val="2"/>
      </rPr>
      <t>23-b0003877</t>
    </r>
  </si>
  <si>
    <t>930-SIPI-R-022023-10024252</t>
  </si>
  <si>
    <r>
      <t>'</t>
    </r>
    <r>
      <rPr>
        <sz val="10"/>
        <color rgb="FF000000"/>
        <rFont val="Arial"/>
        <family val="2"/>
      </rPr>
      <t>69</t>
    </r>
  </si>
  <si>
    <t>K23TVD-69-RTV1648205|HHCL - RTV1648205</t>
  </si>
  <si>
    <t>K23TVD-35-RTV1642871|HHCL - RTV1642871</t>
  </si>
  <si>
    <r>
      <t>'</t>
    </r>
    <r>
      <rPr>
        <sz val="10"/>
        <color rgb="FF000000"/>
        <rFont val="Arial"/>
        <family val="2"/>
      </rPr>
      <t>134</t>
    </r>
  </si>
  <si>
    <t>K23TVD-134-RTV1659643|HHCL</t>
  </si>
  <si>
    <r>
      <t>'</t>
    </r>
    <r>
      <rPr>
        <sz val="10"/>
        <color rgb="FF000000"/>
        <rFont val="Arial"/>
        <family val="2"/>
      </rPr>
      <t>77</t>
    </r>
  </si>
  <si>
    <t>K23TVD-77-RTV1650572|HHCL - RTV1650572</t>
  </si>
  <si>
    <r>
      <t>'</t>
    </r>
    <r>
      <rPr>
        <sz val="10"/>
        <color rgb="FF000000"/>
        <rFont val="Arial"/>
        <family val="2"/>
      </rPr>
      <t>100</t>
    </r>
  </si>
  <si>
    <t>K23TVD-100-RTV1652338|HHCL - RTV1652338</t>
  </si>
  <si>
    <r>
      <t>'</t>
    </r>
    <r>
      <rPr>
        <sz val="10"/>
        <color rgb="FF000000"/>
        <rFont val="Arial"/>
        <family val="2"/>
      </rPr>
      <t>78</t>
    </r>
  </si>
  <si>
    <t>K23TVD-78-RTV1650582|HHCL - RTV1650582</t>
  </si>
  <si>
    <r>
      <t>'</t>
    </r>
    <r>
      <rPr>
        <sz val="10"/>
        <color rgb="FF000000"/>
        <rFont val="Arial"/>
        <family val="2"/>
      </rPr>
      <t>101</t>
    </r>
  </si>
  <si>
    <t>K23TVD-101-RTV1652343|HHCL - RTV1652343</t>
  </si>
  <si>
    <r>
      <t>'</t>
    </r>
    <r>
      <rPr>
        <sz val="10"/>
        <color rgb="FF000000"/>
        <rFont val="Arial"/>
        <family val="2"/>
      </rPr>
      <t>107</t>
    </r>
  </si>
  <si>
    <t>K23TVD-107-RTV1652664|HHCL - RTV1652664</t>
  </si>
  <si>
    <r>
      <t>'</t>
    </r>
    <r>
      <rPr>
        <sz val="10"/>
        <color rgb="FF000000"/>
        <rFont val="Arial"/>
        <family val="2"/>
      </rPr>
      <t>62</t>
    </r>
  </si>
  <si>
    <t>K23TVD-62-RTV1648106|HHCL - RTV1648106</t>
  </si>
  <si>
    <r>
      <t>'</t>
    </r>
    <r>
      <rPr>
        <sz val="10"/>
        <color rgb="FF000000"/>
        <rFont val="Arial"/>
        <family val="2"/>
      </rPr>
      <t>79</t>
    </r>
  </si>
  <si>
    <t>K23TVD-79-RTV1650585|HHCL - RTV1650585</t>
  </si>
  <si>
    <t>940-SIPI-022023-10020172</t>
  </si>
  <si>
    <r>
      <t>'</t>
    </r>
    <r>
      <rPr>
        <sz val="10"/>
        <color rgb="FF000000"/>
        <rFont val="Arial"/>
        <family val="2"/>
      </rPr>
      <t>B00004031</t>
    </r>
  </si>
  <si>
    <r>
      <t>'</t>
    </r>
    <r>
      <rPr>
        <sz val="10"/>
        <color rgb="FF000000"/>
        <rFont val="Arial"/>
        <family val="2"/>
      </rPr>
      <t>A00006730</t>
    </r>
  </si>
  <si>
    <r>
      <t>'</t>
    </r>
    <r>
      <rPr>
        <sz val="10"/>
        <color rgb="FF000000"/>
        <rFont val="Arial"/>
        <family val="2"/>
      </rPr>
      <t>B00003024</t>
    </r>
  </si>
  <si>
    <r>
      <t>'</t>
    </r>
    <r>
      <rPr>
        <sz val="10"/>
        <color rgb="FF000000"/>
        <rFont val="Arial"/>
        <family val="2"/>
      </rPr>
      <t>A000006728</t>
    </r>
  </si>
  <si>
    <r>
      <t>'</t>
    </r>
    <r>
      <rPr>
        <sz val="10"/>
        <color rgb="FF000000"/>
        <rFont val="Arial"/>
        <family val="2"/>
      </rPr>
      <t>A00003049</t>
    </r>
  </si>
  <si>
    <r>
      <t>'</t>
    </r>
    <r>
      <rPr>
        <sz val="10"/>
        <color rgb="FF000000"/>
        <rFont val="Arial"/>
        <family val="2"/>
      </rPr>
      <t>A00006729</t>
    </r>
  </si>
  <si>
    <r>
      <t>'</t>
    </r>
    <r>
      <rPr>
        <sz val="10"/>
        <color rgb="FF000000"/>
        <rFont val="Arial"/>
        <family val="2"/>
      </rPr>
      <t>A00009072</t>
    </r>
  </si>
  <si>
    <r>
      <t>'</t>
    </r>
    <r>
      <rPr>
        <sz val="10"/>
        <color rgb="FF000000"/>
        <rFont val="Arial"/>
        <family val="2"/>
      </rPr>
      <t>A00006731</t>
    </r>
  </si>
  <si>
    <r>
      <t>'</t>
    </r>
    <r>
      <rPr>
        <sz val="10"/>
        <color rgb="FF000000"/>
        <rFont val="Arial"/>
        <family val="2"/>
      </rPr>
      <t>B00009070</t>
    </r>
  </si>
  <si>
    <r>
      <t>'</t>
    </r>
    <r>
      <rPr>
        <sz val="10"/>
        <color rgb="FF000000"/>
        <rFont val="Arial"/>
        <family val="2"/>
      </rPr>
      <t>A00003048</t>
    </r>
  </si>
  <si>
    <r>
      <t>'</t>
    </r>
    <r>
      <rPr>
        <sz val="10"/>
        <color rgb="FF000000"/>
        <rFont val="Arial"/>
        <family val="2"/>
      </rPr>
      <t>A00003023</t>
    </r>
  </si>
  <si>
    <r>
      <t>'</t>
    </r>
    <r>
      <rPr>
        <sz val="10"/>
        <color rgb="FF000000"/>
        <rFont val="Arial"/>
        <family val="2"/>
      </rPr>
      <t>B00003022</t>
    </r>
  </si>
  <si>
    <r>
      <t>'</t>
    </r>
    <r>
      <rPr>
        <sz val="10"/>
        <color rgb="FF000000"/>
        <rFont val="Arial"/>
        <family val="2"/>
      </rPr>
      <t>B00004034</t>
    </r>
  </si>
  <si>
    <r>
      <t>'</t>
    </r>
    <r>
      <rPr>
        <sz val="10"/>
        <color rgb="FF000000"/>
        <rFont val="Arial"/>
        <family val="2"/>
      </rPr>
      <t>B00009071</t>
    </r>
  </si>
  <si>
    <r>
      <t>'</t>
    </r>
    <r>
      <rPr>
        <sz val="10"/>
        <color rgb="FF000000"/>
        <rFont val="Arial"/>
        <family val="2"/>
      </rPr>
      <t>A00003025</t>
    </r>
  </si>
  <si>
    <r>
      <t>'</t>
    </r>
    <r>
      <rPr>
        <sz val="10"/>
        <color rgb="FF000000"/>
        <rFont val="Arial"/>
        <family val="2"/>
      </rPr>
      <t>B00004035</t>
    </r>
  </si>
  <si>
    <t>940-SIPI-R-022023-10020172</t>
  </si>
  <si>
    <r>
      <t>'</t>
    </r>
    <r>
      <rPr>
        <sz val="10"/>
        <color rgb="FF000000"/>
        <rFont val="Arial"/>
        <family val="2"/>
      </rPr>
      <t>R0000289</t>
    </r>
  </si>
  <si>
    <t>1K23TVE|0000289.R1657967|9405 - RTV1657967</t>
  </si>
  <si>
    <r>
      <t>'</t>
    </r>
    <r>
      <rPr>
        <sz val="10"/>
        <color rgb="FF000000"/>
        <rFont val="Arial"/>
        <family val="2"/>
      </rPr>
      <t>R0000319</t>
    </r>
  </si>
  <si>
    <t>1K23TVE|0000319.R1658064|9418 - RTV1658064</t>
  </si>
  <si>
    <t>940-SIPI-R-032023-10020172</t>
  </si>
  <si>
    <r>
      <t>'</t>
    </r>
    <r>
      <rPr>
        <sz val="10"/>
        <color rgb="FF000000"/>
        <rFont val="Arial"/>
        <family val="2"/>
      </rPr>
      <t>R0000437</t>
    </r>
  </si>
  <si>
    <t>1K23TVE|0000437.R1667445|9416 - RTV1667445</t>
  </si>
  <si>
    <r>
      <t>'</t>
    </r>
    <r>
      <rPr>
        <sz val="10"/>
        <color rgb="FF000000"/>
        <rFont val="Arial"/>
        <family val="2"/>
      </rPr>
      <t>R0000414</t>
    </r>
  </si>
  <si>
    <t>1K23TVE|0000414.R1666073|9421 - RTV1666073</t>
  </si>
  <si>
    <t>950-SIPI-022023-10008318</t>
  </si>
  <si>
    <r>
      <t>'</t>
    </r>
    <r>
      <rPr>
        <sz val="10"/>
        <color rgb="FF000000"/>
        <rFont val="Arial"/>
        <family val="2"/>
      </rPr>
      <t>23-b0003160</t>
    </r>
  </si>
  <si>
    <t>QT01032023-00550</t>
  </si>
  <si>
    <t>010303-HT06-Phi HT van chuyen tinh T2/2023 - 7%</t>
  </si>
  <si>
    <t>197-SIPI-032023-1074830</t>
  </si>
  <si>
    <r>
      <t>'</t>
    </r>
    <r>
      <rPr>
        <sz val="10"/>
        <color rgb="FF000000"/>
        <rFont val="Arial"/>
        <family val="2"/>
      </rPr>
      <t>P0014960</t>
    </r>
  </si>
  <si>
    <r>
      <t>'</t>
    </r>
    <r>
      <rPr>
        <sz val="10"/>
        <color rgb="FF000000"/>
        <rFont val="Arial"/>
        <family val="2"/>
      </rPr>
      <t>P0017386</t>
    </r>
  </si>
  <si>
    <r>
      <t>'</t>
    </r>
    <r>
      <rPr>
        <sz val="10"/>
        <color rgb="FF000000"/>
        <rFont val="Arial"/>
        <family val="2"/>
      </rPr>
      <t>P0013183</t>
    </r>
  </si>
  <si>
    <r>
      <t>'</t>
    </r>
    <r>
      <rPr>
        <sz val="10"/>
        <color rgb="FF000000"/>
        <rFont val="Arial"/>
        <family val="2"/>
      </rPr>
      <t>P0018719</t>
    </r>
  </si>
  <si>
    <r>
      <t>'</t>
    </r>
    <r>
      <rPr>
        <sz val="10"/>
        <color rgb="FF000000"/>
        <rFont val="Arial"/>
        <family val="2"/>
      </rPr>
      <t>P0010811</t>
    </r>
  </si>
  <si>
    <t>197-SIPI-R-032023-1074830</t>
  </si>
  <si>
    <r>
      <t>'</t>
    </r>
    <r>
      <rPr>
        <sz val="10"/>
        <color rgb="FF000000"/>
        <rFont val="Arial"/>
        <family val="2"/>
      </rPr>
      <t>377</t>
    </r>
  </si>
  <si>
    <t>1K23TBA|TPCN - RTV1669616</t>
  </si>
  <si>
    <t>199-SIPI-032023-1082285</t>
  </si>
  <si>
    <r>
      <t>'</t>
    </r>
    <r>
      <rPr>
        <sz val="10"/>
        <color rgb="FF000000"/>
        <rFont val="Arial"/>
        <family val="2"/>
      </rPr>
      <t>a0009175</t>
    </r>
  </si>
  <si>
    <r>
      <t>'</t>
    </r>
    <r>
      <rPr>
        <sz val="10"/>
        <color rgb="FF000000"/>
        <rFont val="Arial"/>
        <family val="2"/>
      </rPr>
      <t>a0017792</t>
    </r>
  </si>
  <si>
    <r>
      <t>'</t>
    </r>
    <r>
      <rPr>
        <sz val="10"/>
        <color rgb="FF000000"/>
        <rFont val="Arial"/>
        <family val="2"/>
      </rPr>
      <t>a0012353</t>
    </r>
  </si>
  <si>
    <r>
      <t>'</t>
    </r>
    <r>
      <rPr>
        <sz val="10"/>
        <color rgb="FF000000"/>
        <rFont val="Arial"/>
        <family val="2"/>
      </rPr>
      <t>a0013699</t>
    </r>
  </si>
  <si>
    <r>
      <t>'</t>
    </r>
    <r>
      <rPr>
        <sz val="10"/>
        <color rgb="FF000000"/>
        <rFont val="Arial"/>
        <family val="2"/>
      </rPr>
      <t>a0015925</t>
    </r>
  </si>
  <si>
    <t>199-SIPI-R-032023-1082285</t>
  </si>
  <si>
    <r>
      <t>'</t>
    </r>
    <r>
      <rPr>
        <sz val="10"/>
        <color rgb="FF000000"/>
        <rFont val="Arial"/>
        <family val="2"/>
      </rPr>
      <t>198</t>
    </r>
  </si>
  <si>
    <t>1K23TBB|CHACOM - RTV1674026</t>
  </si>
  <si>
    <r>
      <t>'</t>
    </r>
    <r>
      <rPr>
        <sz val="10"/>
        <color rgb="FF000000"/>
        <rFont val="Arial"/>
        <family val="2"/>
      </rPr>
      <t>197</t>
    </r>
  </si>
  <si>
    <t>1K23TBB|MOCNAMHUONG - RTV1674025</t>
  </si>
  <si>
    <t>200-SIPI-032023-1078555</t>
  </si>
  <si>
    <r>
      <t>'</t>
    </r>
    <r>
      <rPr>
        <sz val="10"/>
        <color rgb="FF000000"/>
        <rFont val="Arial"/>
        <family val="2"/>
      </rPr>
      <t>A0017694</t>
    </r>
  </si>
  <si>
    <r>
      <t>'</t>
    </r>
    <r>
      <rPr>
        <sz val="10"/>
        <color rgb="FF000000"/>
        <rFont val="Arial"/>
        <family val="2"/>
      </rPr>
      <t>A0011519</t>
    </r>
  </si>
  <si>
    <r>
      <t>'</t>
    </r>
    <r>
      <rPr>
        <sz val="10"/>
        <color rgb="FF000000"/>
        <rFont val="Arial"/>
        <family val="2"/>
      </rPr>
      <t>A0015852</t>
    </r>
  </si>
  <si>
    <r>
      <t>'</t>
    </r>
    <r>
      <rPr>
        <sz val="10"/>
        <color rgb="FF000000"/>
        <rFont val="Arial"/>
        <family val="2"/>
      </rPr>
      <t>A0013579</t>
    </r>
  </si>
  <si>
    <r>
      <t>'</t>
    </r>
    <r>
      <rPr>
        <sz val="10"/>
        <color rgb="FF000000"/>
        <rFont val="Arial"/>
        <family val="2"/>
      </rPr>
      <t>A0009118</t>
    </r>
  </si>
  <si>
    <r>
      <t>'</t>
    </r>
    <r>
      <rPr>
        <sz val="10"/>
        <color rgb="FF000000"/>
        <rFont val="Arial"/>
        <family val="2"/>
      </rPr>
      <t>A0017695</t>
    </r>
  </si>
  <si>
    <r>
      <t>'</t>
    </r>
    <r>
      <rPr>
        <sz val="10"/>
        <color rgb="FF000000"/>
        <rFont val="Arial"/>
        <family val="2"/>
      </rPr>
      <t>A0013580</t>
    </r>
  </si>
  <si>
    <t>299-SIPI-012023-1266766</t>
  </si>
  <si>
    <r>
      <t>'</t>
    </r>
    <r>
      <rPr>
        <sz val="10"/>
        <color rgb="FF000000"/>
        <rFont val="Arial"/>
        <family val="2"/>
      </rPr>
      <t>23-b000856</t>
    </r>
  </si>
  <si>
    <t>299-SIPI-012023-1269159</t>
  </si>
  <si>
    <r>
      <t>'</t>
    </r>
    <r>
      <rPr>
        <sz val="10"/>
        <color rgb="FF000000"/>
        <rFont val="Arial"/>
        <family val="2"/>
      </rPr>
      <t>23-b001624</t>
    </r>
  </si>
  <si>
    <r>
      <t>'</t>
    </r>
    <r>
      <rPr>
        <sz val="10"/>
        <color rgb="FF000000"/>
        <rFont val="Arial"/>
        <family val="2"/>
      </rPr>
      <t>23-b000509</t>
    </r>
  </si>
  <si>
    <r>
      <t>'</t>
    </r>
    <r>
      <rPr>
        <sz val="10"/>
        <color rgb="FF000000"/>
        <rFont val="Arial"/>
        <family val="2"/>
      </rPr>
      <t>23-b000635</t>
    </r>
  </si>
  <si>
    <t>299-SIPI-022023-1266093</t>
  </si>
  <si>
    <r>
      <t>'</t>
    </r>
    <r>
      <rPr>
        <sz val="10"/>
        <color rgb="FF000000"/>
        <rFont val="Arial"/>
        <family val="2"/>
      </rPr>
      <t>23-b0009010</t>
    </r>
  </si>
  <si>
    <r>
      <t>'</t>
    </r>
    <r>
      <rPr>
        <sz val="10"/>
        <color rgb="FF000000"/>
        <rFont val="Arial"/>
        <family val="2"/>
      </rPr>
      <t>23-b0006689</t>
    </r>
  </si>
  <si>
    <r>
      <t>'</t>
    </r>
    <r>
      <rPr>
        <sz val="10"/>
        <color rgb="FF000000"/>
        <rFont val="Arial"/>
        <family val="2"/>
      </rPr>
      <t>23-b008982</t>
    </r>
  </si>
  <si>
    <r>
      <t>'</t>
    </r>
    <r>
      <rPr>
        <sz val="10"/>
        <color rgb="FF000000"/>
        <rFont val="Arial"/>
        <family val="2"/>
      </rPr>
      <t>23-b0008980</t>
    </r>
  </si>
  <si>
    <t>299-SIPI-022023-1266188</t>
  </si>
  <si>
    <r>
      <t>'</t>
    </r>
    <r>
      <rPr>
        <sz val="10"/>
        <color rgb="FF000000"/>
        <rFont val="Arial"/>
        <family val="2"/>
      </rPr>
      <t>23-b0003798</t>
    </r>
  </si>
  <si>
    <r>
      <t>'</t>
    </r>
    <r>
      <rPr>
        <sz val="10"/>
        <color rgb="FF000000"/>
        <rFont val="Arial"/>
        <family val="2"/>
      </rPr>
      <t>23-b008849</t>
    </r>
  </si>
  <si>
    <t>299-SIPI-022023-1266766</t>
  </si>
  <si>
    <r>
      <t>'</t>
    </r>
    <r>
      <rPr>
        <sz val="10"/>
        <color rgb="FF000000"/>
        <rFont val="Arial"/>
        <family val="2"/>
      </rPr>
      <t>23-b006763</t>
    </r>
  </si>
  <si>
    <t>299-SIPI-022023-1267022</t>
  </si>
  <si>
    <r>
      <t>'</t>
    </r>
    <r>
      <rPr>
        <sz val="10"/>
        <color rgb="FF000000"/>
        <rFont val="Arial"/>
        <family val="2"/>
      </rPr>
      <t>23-b0003897</t>
    </r>
  </si>
  <si>
    <r>
      <t>'</t>
    </r>
    <r>
      <rPr>
        <sz val="10"/>
        <color rgb="FF000000"/>
        <rFont val="Arial"/>
        <family val="2"/>
      </rPr>
      <t>23-b0005500</t>
    </r>
  </si>
  <si>
    <t>299-SIPI-022023-1269159</t>
  </si>
  <si>
    <r>
      <t>'</t>
    </r>
    <r>
      <rPr>
        <sz val="10"/>
        <color rgb="FF000000"/>
        <rFont val="Arial"/>
        <family val="2"/>
      </rPr>
      <t>23-b005496</t>
    </r>
  </si>
  <si>
    <r>
      <t>'</t>
    </r>
    <r>
      <rPr>
        <sz val="10"/>
        <color rgb="FF000000"/>
        <rFont val="Arial"/>
        <family val="2"/>
      </rPr>
      <t>23-b002988</t>
    </r>
  </si>
  <si>
    <r>
      <t>'</t>
    </r>
    <r>
      <rPr>
        <sz val="10"/>
        <color rgb="FF000000"/>
        <rFont val="Arial"/>
        <family val="2"/>
      </rPr>
      <t>23-b003018</t>
    </r>
  </si>
  <si>
    <r>
      <t>'</t>
    </r>
    <r>
      <rPr>
        <sz val="10"/>
        <color rgb="FF000000"/>
        <rFont val="Arial"/>
        <family val="2"/>
      </rPr>
      <t>23-b005494</t>
    </r>
  </si>
  <si>
    <r>
      <t>'</t>
    </r>
    <r>
      <rPr>
        <sz val="10"/>
        <color rgb="FF000000"/>
        <rFont val="Arial"/>
        <family val="2"/>
      </rPr>
      <t>23-b03077</t>
    </r>
  </si>
  <si>
    <r>
      <t>'</t>
    </r>
    <r>
      <rPr>
        <sz val="10"/>
        <color rgb="FF000000"/>
        <rFont val="Arial"/>
        <family val="2"/>
      </rPr>
      <t>23-b006387</t>
    </r>
  </si>
  <si>
    <r>
      <t>'</t>
    </r>
    <r>
      <rPr>
        <sz val="10"/>
        <color rgb="FF000000"/>
        <rFont val="Arial"/>
        <family val="2"/>
      </rPr>
      <t>23-b2939</t>
    </r>
  </si>
  <si>
    <r>
      <t>'</t>
    </r>
    <r>
      <rPr>
        <sz val="10"/>
        <color rgb="FF000000"/>
        <rFont val="Arial"/>
        <family val="2"/>
      </rPr>
      <t>23-b009036</t>
    </r>
  </si>
  <si>
    <t>299-SIPI-022023-1269248</t>
  </si>
  <si>
    <r>
      <t>'</t>
    </r>
    <r>
      <rPr>
        <sz val="10"/>
        <color rgb="FF000000"/>
        <rFont val="Arial"/>
        <family val="2"/>
      </rPr>
      <t>23-b0006853</t>
    </r>
  </si>
  <si>
    <t>299-SIPI-032023-1269159</t>
  </si>
  <si>
    <r>
      <t>'</t>
    </r>
    <r>
      <rPr>
        <sz val="10"/>
        <color rgb="FF000000"/>
        <rFont val="Arial"/>
        <family val="2"/>
      </rPr>
      <t>23-b0013476</t>
    </r>
  </si>
  <si>
    <t>HHCLNCTN</t>
  </si>
  <si>
    <r>
      <t>'</t>
    </r>
    <r>
      <rPr>
        <sz val="10"/>
        <color rgb="FF000000"/>
        <rFont val="Arial"/>
        <family val="2"/>
      </rPr>
      <t>23-b0017735</t>
    </r>
  </si>
  <si>
    <r>
      <t>'</t>
    </r>
    <r>
      <rPr>
        <sz val="10"/>
        <color rgb="FF000000"/>
        <rFont val="Arial"/>
        <family val="2"/>
      </rPr>
      <t>23-b0017525</t>
    </r>
  </si>
  <si>
    <r>
      <t>'</t>
    </r>
    <r>
      <rPr>
        <sz val="10"/>
        <color rgb="FF000000"/>
        <rFont val="Arial"/>
        <family val="2"/>
      </rPr>
      <t>23-b017464</t>
    </r>
  </si>
  <si>
    <r>
      <t>'</t>
    </r>
    <r>
      <rPr>
        <sz val="10"/>
        <color rgb="FF000000"/>
        <rFont val="Arial"/>
        <family val="2"/>
      </rPr>
      <t>23-b017654</t>
    </r>
  </si>
  <si>
    <r>
      <t>'</t>
    </r>
    <r>
      <rPr>
        <sz val="10"/>
        <color rgb="FF000000"/>
        <rFont val="Arial"/>
        <family val="2"/>
      </rPr>
      <t>23-b017810</t>
    </r>
  </si>
  <si>
    <r>
      <t>'</t>
    </r>
    <r>
      <rPr>
        <sz val="10"/>
        <color rgb="FF000000"/>
        <rFont val="Arial"/>
        <family val="2"/>
      </rPr>
      <t>23-b013449</t>
    </r>
  </si>
  <si>
    <r>
      <t>'</t>
    </r>
    <r>
      <rPr>
        <sz val="10"/>
        <color rgb="FF000000"/>
        <rFont val="Arial"/>
        <family val="2"/>
      </rPr>
      <t>23-b017657</t>
    </r>
  </si>
  <si>
    <r>
      <t>'</t>
    </r>
    <r>
      <rPr>
        <sz val="10"/>
        <color rgb="FF000000"/>
        <rFont val="Arial"/>
        <family val="2"/>
      </rPr>
      <t>23-b0018104</t>
    </r>
  </si>
  <si>
    <r>
      <t>'</t>
    </r>
    <r>
      <rPr>
        <sz val="10"/>
        <color rgb="FF000000"/>
        <rFont val="Arial"/>
        <family val="2"/>
      </rPr>
      <t>23-b017488</t>
    </r>
  </si>
  <si>
    <r>
      <t>'</t>
    </r>
    <r>
      <rPr>
        <sz val="10"/>
        <color rgb="FF000000"/>
        <rFont val="Arial"/>
        <family val="2"/>
      </rPr>
      <t>23-b015824</t>
    </r>
  </si>
  <si>
    <r>
      <t>'</t>
    </r>
    <r>
      <rPr>
        <sz val="10"/>
        <color rgb="FF000000"/>
        <rFont val="Arial"/>
        <family val="2"/>
      </rPr>
      <t>23-b013658</t>
    </r>
  </si>
  <si>
    <r>
      <t>'</t>
    </r>
    <r>
      <rPr>
        <sz val="10"/>
        <color rgb="FF000000"/>
        <rFont val="Arial"/>
        <family val="2"/>
      </rPr>
      <t>23-b013436</t>
    </r>
  </si>
  <si>
    <r>
      <t>'</t>
    </r>
    <r>
      <rPr>
        <sz val="10"/>
        <color rgb="FF000000"/>
        <rFont val="Arial"/>
        <family val="2"/>
      </rPr>
      <t>23-b017519</t>
    </r>
  </si>
  <si>
    <r>
      <t>'</t>
    </r>
    <r>
      <rPr>
        <sz val="10"/>
        <color rgb="FF000000"/>
        <rFont val="Arial"/>
        <family val="2"/>
      </rPr>
      <t>23-b016377</t>
    </r>
  </si>
  <si>
    <r>
      <t>'</t>
    </r>
    <r>
      <rPr>
        <sz val="10"/>
        <color rgb="FF000000"/>
        <rFont val="Arial"/>
        <family val="2"/>
      </rPr>
      <t>23-b015854</t>
    </r>
  </si>
  <si>
    <r>
      <t>'</t>
    </r>
    <r>
      <rPr>
        <sz val="10"/>
        <color rgb="FF000000"/>
        <rFont val="Arial"/>
        <family val="2"/>
      </rPr>
      <t>23-b0015837</t>
    </r>
  </si>
  <si>
    <r>
      <t>'</t>
    </r>
    <r>
      <rPr>
        <sz val="10"/>
        <color rgb="FF000000"/>
        <rFont val="Arial"/>
        <family val="2"/>
      </rPr>
      <t>23-b0015697</t>
    </r>
  </si>
  <si>
    <r>
      <t>'</t>
    </r>
    <r>
      <rPr>
        <sz val="10"/>
        <color rgb="FF000000"/>
        <rFont val="Arial"/>
        <family val="2"/>
      </rPr>
      <t>23-b015684</t>
    </r>
  </si>
  <si>
    <r>
      <t>'</t>
    </r>
    <r>
      <rPr>
        <sz val="10"/>
        <color rgb="FF000000"/>
        <rFont val="Arial"/>
        <family val="2"/>
      </rPr>
      <t>23-b009788</t>
    </r>
  </si>
  <si>
    <r>
      <t>'</t>
    </r>
    <r>
      <rPr>
        <sz val="10"/>
        <color rgb="FF000000"/>
        <rFont val="Arial"/>
        <family val="2"/>
      </rPr>
      <t>23-b0015894</t>
    </r>
  </si>
  <si>
    <r>
      <t>'</t>
    </r>
    <r>
      <rPr>
        <sz val="10"/>
        <color rgb="FF000000"/>
        <rFont val="Arial"/>
        <family val="2"/>
      </rPr>
      <t>23-b0015695</t>
    </r>
  </si>
  <si>
    <r>
      <t>'</t>
    </r>
    <r>
      <rPr>
        <sz val="10"/>
        <color rgb="FF000000"/>
        <rFont val="Arial"/>
        <family val="2"/>
      </rPr>
      <t>23-b0014196</t>
    </r>
  </si>
  <si>
    <r>
      <t>'</t>
    </r>
    <r>
      <rPr>
        <sz val="10"/>
        <color rgb="FF000000"/>
        <rFont val="Arial"/>
        <family val="2"/>
      </rPr>
      <t>23-b0013472</t>
    </r>
  </si>
  <si>
    <r>
      <t>'</t>
    </r>
    <r>
      <rPr>
        <sz val="10"/>
        <color rgb="FF000000"/>
        <rFont val="Arial"/>
        <family val="2"/>
      </rPr>
      <t>23-b013340</t>
    </r>
  </si>
  <si>
    <r>
      <t>'</t>
    </r>
    <r>
      <rPr>
        <sz val="10"/>
        <color rgb="FF000000"/>
        <rFont val="Arial"/>
        <family val="2"/>
      </rPr>
      <t>23-b013791</t>
    </r>
  </si>
  <si>
    <r>
      <t>'</t>
    </r>
    <r>
      <rPr>
        <sz val="10"/>
        <color rgb="FF000000"/>
        <rFont val="Arial"/>
        <family val="2"/>
      </rPr>
      <t>23-b013439</t>
    </r>
  </si>
  <si>
    <r>
      <t>'</t>
    </r>
    <r>
      <rPr>
        <sz val="10"/>
        <color rgb="FF000000"/>
        <rFont val="Arial"/>
        <family val="2"/>
      </rPr>
      <t>23-b0013572</t>
    </r>
  </si>
  <si>
    <r>
      <t>'</t>
    </r>
    <r>
      <rPr>
        <sz val="10"/>
        <color rgb="FF000000"/>
        <rFont val="Arial"/>
        <family val="2"/>
      </rPr>
      <t>23-b013401</t>
    </r>
  </si>
  <si>
    <r>
      <t>'</t>
    </r>
    <r>
      <rPr>
        <sz val="10"/>
        <color rgb="FF000000"/>
        <rFont val="Arial"/>
        <family val="2"/>
      </rPr>
      <t>23-b0013645</t>
    </r>
  </si>
  <si>
    <r>
      <t>'</t>
    </r>
    <r>
      <rPr>
        <sz val="10"/>
        <color rgb="FF000000"/>
        <rFont val="Arial"/>
        <family val="2"/>
      </rPr>
      <t>23-b0013474</t>
    </r>
  </si>
  <si>
    <r>
      <t>'</t>
    </r>
    <r>
      <rPr>
        <sz val="10"/>
        <color rgb="FF000000"/>
        <rFont val="Arial"/>
        <family val="2"/>
      </rPr>
      <t>23-b0013467</t>
    </r>
  </si>
  <si>
    <r>
      <t>'</t>
    </r>
    <r>
      <rPr>
        <sz val="10"/>
        <color rgb="FF000000"/>
        <rFont val="Arial"/>
        <family val="2"/>
      </rPr>
      <t>23-b0013682</t>
    </r>
  </si>
  <si>
    <r>
      <t>'</t>
    </r>
    <r>
      <rPr>
        <sz val="10"/>
        <color rgb="FF000000"/>
        <rFont val="Arial"/>
        <family val="2"/>
      </rPr>
      <t>23-b013418</t>
    </r>
  </si>
  <si>
    <r>
      <t>'</t>
    </r>
    <r>
      <rPr>
        <sz val="10"/>
        <color rgb="FF000000"/>
        <rFont val="Arial"/>
        <family val="2"/>
      </rPr>
      <t>23-b0013469</t>
    </r>
  </si>
  <si>
    <r>
      <t>'</t>
    </r>
    <r>
      <rPr>
        <sz val="10"/>
        <color rgb="FF000000"/>
        <rFont val="Arial"/>
        <family val="2"/>
      </rPr>
      <t>23-b0013151</t>
    </r>
  </si>
  <si>
    <r>
      <t>'</t>
    </r>
    <r>
      <rPr>
        <sz val="10"/>
        <color rgb="FF000000"/>
        <rFont val="Arial"/>
        <family val="2"/>
      </rPr>
      <t>23-b013175</t>
    </r>
  </si>
  <si>
    <r>
      <t>'</t>
    </r>
    <r>
      <rPr>
        <sz val="10"/>
        <color rgb="FF000000"/>
        <rFont val="Arial"/>
        <family val="2"/>
      </rPr>
      <t>23-b013152</t>
    </r>
  </si>
  <si>
    <r>
      <t>'</t>
    </r>
    <r>
      <rPr>
        <sz val="10"/>
        <color rgb="FF000000"/>
        <rFont val="Arial"/>
        <family val="2"/>
      </rPr>
      <t>23-b0013665</t>
    </r>
  </si>
  <si>
    <r>
      <t>'</t>
    </r>
    <r>
      <rPr>
        <sz val="10"/>
        <color rgb="FF000000"/>
        <rFont val="Arial"/>
        <family val="2"/>
      </rPr>
      <t>23-b0013460</t>
    </r>
  </si>
  <si>
    <r>
      <t>'</t>
    </r>
    <r>
      <rPr>
        <sz val="10"/>
        <color rgb="FF000000"/>
        <rFont val="Arial"/>
        <family val="2"/>
      </rPr>
      <t>23-b0013461</t>
    </r>
  </si>
  <si>
    <r>
      <t>'</t>
    </r>
    <r>
      <rPr>
        <sz val="10"/>
        <color rgb="FF000000"/>
        <rFont val="Arial"/>
        <family val="2"/>
      </rPr>
      <t>23-b0011336</t>
    </r>
  </si>
  <si>
    <r>
      <t>'</t>
    </r>
    <r>
      <rPr>
        <sz val="10"/>
        <color rgb="FF000000"/>
        <rFont val="Arial"/>
        <family val="2"/>
      </rPr>
      <t>23-b0009106</t>
    </r>
  </si>
  <si>
    <r>
      <t>'</t>
    </r>
    <r>
      <rPr>
        <sz val="10"/>
        <color rgb="FF000000"/>
        <rFont val="Arial"/>
        <family val="2"/>
      </rPr>
      <t>23-b011551</t>
    </r>
  </si>
  <si>
    <r>
      <t>'</t>
    </r>
    <r>
      <rPr>
        <sz val="10"/>
        <color rgb="FF000000"/>
        <rFont val="Arial"/>
        <family val="2"/>
      </rPr>
      <t>23-b0011348</t>
    </r>
  </si>
  <si>
    <r>
      <t>'</t>
    </r>
    <r>
      <rPr>
        <sz val="10"/>
        <color rgb="FF000000"/>
        <rFont val="Arial"/>
        <family val="2"/>
      </rPr>
      <t>23-b0011542</t>
    </r>
  </si>
  <si>
    <r>
      <t>'</t>
    </r>
    <r>
      <rPr>
        <sz val="10"/>
        <color rgb="FF000000"/>
        <rFont val="Arial"/>
        <family val="2"/>
      </rPr>
      <t>23-b0009772</t>
    </r>
  </si>
  <si>
    <r>
      <t>'</t>
    </r>
    <r>
      <rPr>
        <sz val="10"/>
        <color rgb="FF000000"/>
        <rFont val="Arial"/>
        <family val="2"/>
      </rPr>
      <t>23-b0011307</t>
    </r>
  </si>
  <si>
    <r>
      <t>'</t>
    </r>
    <r>
      <rPr>
        <sz val="10"/>
        <color rgb="FF000000"/>
        <rFont val="Arial"/>
        <family val="2"/>
      </rPr>
      <t>23-b0009104</t>
    </r>
  </si>
  <si>
    <r>
      <t>'</t>
    </r>
    <r>
      <rPr>
        <sz val="10"/>
        <color rgb="FF000000"/>
        <rFont val="Arial"/>
        <family val="2"/>
      </rPr>
      <t>23-b0013649</t>
    </r>
  </si>
  <si>
    <r>
      <t>'</t>
    </r>
    <r>
      <rPr>
        <sz val="10"/>
        <color rgb="FF000000"/>
        <rFont val="Arial"/>
        <family val="2"/>
      </rPr>
      <t>23-b0017743</t>
    </r>
  </si>
  <si>
    <r>
      <t>'</t>
    </r>
    <r>
      <rPr>
        <sz val="10"/>
        <color rgb="FF000000"/>
        <rFont val="Arial"/>
        <family val="2"/>
      </rPr>
      <t>23-b013537</t>
    </r>
  </si>
  <si>
    <r>
      <t>'</t>
    </r>
    <r>
      <rPr>
        <sz val="10"/>
        <color rgb="FF000000"/>
        <rFont val="Arial"/>
        <family val="2"/>
      </rPr>
      <t>23-b017726</t>
    </r>
  </si>
  <si>
    <r>
      <t>'</t>
    </r>
    <r>
      <rPr>
        <sz val="10"/>
        <color rgb="FF000000"/>
        <rFont val="Arial"/>
        <family val="2"/>
      </rPr>
      <t>23-b0014202</t>
    </r>
  </si>
  <si>
    <r>
      <t>'</t>
    </r>
    <r>
      <rPr>
        <sz val="10"/>
        <color rgb="FF000000"/>
        <rFont val="Arial"/>
        <family val="2"/>
      </rPr>
      <t>23-b017827</t>
    </r>
  </si>
  <si>
    <r>
      <t>'</t>
    </r>
    <r>
      <rPr>
        <sz val="10"/>
        <color rgb="FF000000"/>
        <rFont val="Arial"/>
        <family val="2"/>
      </rPr>
      <t>23-b013657</t>
    </r>
  </si>
  <si>
    <r>
      <t>'</t>
    </r>
    <r>
      <rPr>
        <sz val="10"/>
        <color rgb="FF000000"/>
        <rFont val="Arial"/>
        <family val="2"/>
      </rPr>
      <t>23-b0017736</t>
    </r>
  </si>
  <si>
    <r>
      <t>'</t>
    </r>
    <r>
      <rPr>
        <sz val="10"/>
        <color rgb="FF000000"/>
        <rFont val="Arial"/>
        <family val="2"/>
      </rPr>
      <t>23-b0017645</t>
    </r>
  </si>
  <si>
    <r>
      <t>'</t>
    </r>
    <r>
      <rPr>
        <sz val="10"/>
        <color rgb="FF000000"/>
        <rFont val="Arial"/>
        <family val="2"/>
      </rPr>
      <t>23-b017491</t>
    </r>
  </si>
  <si>
    <r>
      <t>'</t>
    </r>
    <r>
      <rPr>
        <sz val="10"/>
        <color rgb="FF000000"/>
        <rFont val="Arial"/>
        <family val="2"/>
      </rPr>
      <t>23-b015745</t>
    </r>
  </si>
  <si>
    <r>
      <t>'</t>
    </r>
    <r>
      <rPr>
        <sz val="10"/>
        <color rgb="FF000000"/>
        <rFont val="Arial"/>
        <family val="2"/>
      </rPr>
      <t>23-b015671</t>
    </r>
  </si>
  <si>
    <r>
      <t>'</t>
    </r>
    <r>
      <rPr>
        <sz val="10"/>
        <color rgb="FF000000"/>
        <rFont val="Arial"/>
        <family val="2"/>
      </rPr>
      <t>23-b0015838</t>
    </r>
  </si>
  <si>
    <r>
      <t>'</t>
    </r>
    <r>
      <rPr>
        <sz val="10"/>
        <color rgb="FF000000"/>
        <rFont val="Arial"/>
        <family val="2"/>
      </rPr>
      <t>23-b0015741</t>
    </r>
  </si>
  <si>
    <r>
      <t>'</t>
    </r>
    <r>
      <rPr>
        <sz val="10"/>
        <color rgb="FF000000"/>
        <rFont val="Arial"/>
        <family val="2"/>
      </rPr>
      <t>23-b015820</t>
    </r>
  </si>
  <si>
    <r>
      <t>'</t>
    </r>
    <r>
      <rPr>
        <sz val="10"/>
        <color rgb="FF000000"/>
        <rFont val="Arial"/>
        <family val="2"/>
      </rPr>
      <t>23-b015744</t>
    </r>
  </si>
  <si>
    <r>
      <t>'</t>
    </r>
    <r>
      <rPr>
        <sz val="10"/>
        <color rgb="FF000000"/>
        <rFont val="Arial"/>
        <family val="2"/>
      </rPr>
      <t>23-b017490</t>
    </r>
  </si>
  <si>
    <r>
      <t>'</t>
    </r>
    <r>
      <rPr>
        <sz val="10"/>
        <color rgb="FF000000"/>
        <rFont val="Arial"/>
        <family val="2"/>
      </rPr>
      <t>23-b015835</t>
    </r>
  </si>
  <si>
    <r>
      <t>'</t>
    </r>
    <r>
      <rPr>
        <sz val="10"/>
        <color rgb="FF000000"/>
        <rFont val="Arial"/>
        <family val="2"/>
      </rPr>
      <t>23-b013351</t>
    </r>
  </si>
  <si>
    <r>
      <t>'</t>
    </r>
    <r>
      <rPr>
        <sz val="10"/>
        <color rgb="FF000000"/>
        <rFont val="Arial"/>
        <family val="2"/>
      </rPr>
      <t>23-b0015758</t>
    </r>
  </si>
  <si>
    <r>
      <t>'</t>
    </r>
    <r>
      <rPr>
        <sz val="10"/>
        <color rgb="FF000000"/>
        <rFont val="Arial"/>
        <family val="2"/>
      </rPr>
      <t>23-b015636</t>
    </r>
  </si>
  <si>
    <r>
      <t>'</t>
    </r>
    <r>
      <rPr>
        <sz val="10"/>
        <color rgb="FF000000"/>
        <rFont val="Arial"/>
        <family val="2"/>
      </rPr>
      <t>23-b011553</t>
    </r>
  </si>
  <si>
    <r>
      <t>'</t>
    </r>
    <r>
      <rPr>
        <sz val="10"/>
        <color rgb="FF000000"/>
        <rFont val="Arial"/>
        <family val="2"/>
      </rPr>
      <t>23-b0015703</t>
    </r>
  </si>
  <si>
    <r>
      <t>'</t>
    </r>
    <r>
      <rPr>
        <sz val="10"/>
        <color rgb="FF000000"/>
        <rFont val="Arial"/>
        <family val="2"/>
      </rPr>
      <t>23-b015622</t>
    </r>
  </si>
  <si>
    <r>
      <t>'</t>
    </r>
    <r>
      <rPr>
        <sz val="10"/>
        <color rgb="FF000000"/>
        <rFont val="Arial"/>
        <family val="2"/>
      </rPr>
      <t>23-b011238</t>
    </r>
  </si>
  <si>
    <r>
      <t>'</t>
    </r>
    <r>
      <rPr>
        <sz val="10"/>
        <color rgb="FF000000"/>
        <rFont val="Arial"/>
        <family val="2"/>
      </rPr>
      <t>23-b0015759</t>
    </r>
  </si>
  <si>
    <r>
      <t>'</t>
    </r>
    <r>
      <rPr>
        <sz val="10"/>
        <color rgb="FF000000"/>
        <rFont val="Arial"/>
        <family val="2"/>
      </rPr>
      <t>23-b0013675</t>
    </r>
  </si>
  <si>
    <r>
      <t>'</t>
    </r>
    <r>
      <rPr>
        <sz val="10"/>
        <color rgb="FF000000"/>
        <rFont val="Arial"/>
        <family val="2"/>
      </rPr>
      <t>23-b0013672</t>
    </r>
  </si>
  <si>
    <r>
      <t>'</t>
    </r>
    <r>
      <rPr>
        <sz val="10"/>
        <color rgb="FF000000"/>
        <rFont val="Arial"/>
        <family val="2"/>
      </rPr>
      <t>23-b015588</t>
    </r>
  </si>
  <si>
    <r>
      <t>'</t>
    </r>
    <r>
      <rPr>
        <sz val="10"/>
        <color rgb="FF000000"/>
        <rFont val="Arial"/>
        <family val="2"/>
      </rPr>
      <t>23-b0013273</t>
    </r>
  </si>
  <si>
    <r>
      <t>'</t>
    </r>
    <r>
      <rPr>
        <sz val="10"/>
        <color rgb="FF000000"/>
        <rFont val="Arial"/>
        <family val="2"/>
      </rPr>
      <t>23-b015638</t>
    </r>
  </si>
  <si>
    <r>
      <t>'</t>
    </r>
    <r>
      <rPr>
        <sz val="10"/>
        <color rgb="FF000000"/>
        <rFont val="Arial"/>
        <family val="2"/>
      </rPr>
      <t>23-b0013618</t>
    </r>
  </si>
  <si>
    <r>
      <t>'</t>
    </r>
    <r>
      <rPr>
        <sz val="10"/>
        <color rgb="FF000000"/>
        <rFont val="Arial"/>
        <family val="2"/>
      </rPr>
      <t>23-b014200</t>
    </r>
  </si>
  <si>
    <r>
      <t>'</t>
    </r>
    <r>
      <rPr>
        <sz val="10"/>
        <color rgb="FF000000"/>
        <rFont val="Arial"/>
        <family val="2"/>
      </rPr>
      <t>23-b011300</t>
    </r>
  </si>
  <si>
    <r>
      <t>'</t>
    </r>
    <r>
      <rPr>
        <sz val="10"/>
        <color rgb="FF000000"/>
        <rFont val="Arial"/>
        <family val="2"/>
      </rPr>
      <t>23-b013150</t>
    </r>
  </si>
  <si>
    <r>
      <t>'</t>
    </r>
    <r>
      <rPr>
        <sz val="10"/>
        <color rgb="FF000000"/>
        <rFont val="Arial"/>
        <family val="2"/>
      </rPr>
      <t>23-b0013427</t>
    </r>
  </si>
  <si>
    <r>
      <t>'</t>
    </r>
    <r>
      <rPr>
        <sz val="10"/>
        <color rgb="FF000000"/>
        <rFont val="Arial"/>
        <family val="2"/>
      </rPr>
      <t>23-b0013414</t>
    </r>
  </si>
  <si>
    <r>
      <t>'</t>
    </r>
    <r>
      <rPr>
        <sz val="10"/>
        <color rgb="FF000000"/>
        <rFont val="Arial"/>
        <family val="2"/>
      </rPr>
      <t>23-b0012696</t>
    </r>
  </si>
  <si>
    <r>
      <t>'</t>
    </r>
    <r>
      <rPr>
        <sz val="10"/>
        <color rgb="FF000000"/>
        <rFont val="Arial"/>
        <family val="2"/>
      </rPr>
      <t>23-b0011351</t>
    </r>
  </si>
  <si>
    <r>
      <t>'</t>
    </r>
    <r>
      <rPr>
        <sz val="10"/>
        <color rgb="FF000000"/>
        <rFont val="Arial"/>
        <family val="2"/>
      </rPr>
      <t>23-b013344</t>
    </r>
  </si>
  <si>
    <r>
      <t>'</t>
    </r>
    <r>
      <rPr>
        <sz val="10"/>
        <color rgb="FF000000"/>
        <rFont val="Arial"/>
        <family val="2"/>
      </rPr>
      <t>23-b011234</t>
    </r>
  </si>
  <si>
    <r>
      <t>'</t>
    </r>
    <r>
      <rPr>
        <sz val="10"/>
        <color rgb="FF000000"/>
        <rFont val="Arial"/>
        <family val="2"/>
      </rPr>
      <t>23-b0011357</t>
    </r>
  </si>
  <si>
    <r>
      <t>'</t>
    </r>
    <r>
      <rPr>
        <sz val="10"/>
        <color rgb="FF000000"/>
        <rFont val="Arial"/>
        <family val="2"/>
      </rPr>
      <t>23-b0011392</t>
    </r>
  </si>
  <si>
    <r>
      <t>'</t>
    </r>
    <r>
      <rPr>
        <sz val="10"/>
        <color rgb="FF000000"/>
        <rFont val="Arial"/>
        <family val="2"/>
      </rPr>
      <t>23-b0013177</t>
    </r>
  </si>
  <si>
    <r>
      <t>'</t>
    </r>
    <r>
      <rPr>
        <sz val="10"/>
        <color rgb="FF000000"/>
        <rFont val="Arial"/>
        <family val="2"/>
      </rPr>
      <t>23-b011514</t>
    </r>
  </si>
  <si>
    <r>
      <t>'</t>
    </r>
    <r>
      <rPr>
        <sz val="10"/>
        <color rgb="FF000000"/>
        <rFont val="Arial"/>
        <family val="2"/>
      </rPr>
      <t>23-b017655</t>
    </r>
  </si>
  <si>
    <r>
      <t>'</t>
    </r>
    <r>
      <rPr>
        <sz val="10"/>
        <color rgb="FF000000"/>
        <rFont val="Arial"/>
        <family val="2"/>
      </rPr>
      <t>23-b0013711</t>
    </r>
  </si>
  <si>
    <r>
      <t>'</t>
    </r>
    <r>
      <rPr>
        <sz val="10"/>
        <color rgb="FF000000"/>
        <rFont val="Arial"/>
        <family val="2"/>
      </rPr>
      <t>23-b017758</t>
    </r>
  </si>
  <si>
    <r>
      <t>'</t>
    </r>
    <r>
      <rPr>
        <sz val="10"/>
        <color rgb="FF000000"/>
        <rFont val="Arial"/>
        <family val="2"/>
      </rPr>
      <t>23-b011829</t>
    </r>
  </si>
  <si>
    <r>
      <t>'</t>
    </r>
    <r>
      <rPr>
        <sz val="10"/>
        <color rgb="FF000000"/>
        <rFont val="Arial"/>
        <family val="2"/>
      </rPr>
      <t>23-b017759</t>
    </r>
  </si>
  <si>
    <r>
      <t>'</t>
    </r>
    <r>
      <rPr>
        <sz val="10"/>
        <color rgb="FF000000"/>
        <rFont val="Arial"/>
        <family val="2"/>
      </rPr>
      <t>23-b015822</t>
    </r>
  </si>
  <si>
    <r>
      <t>'</t>
    </r>
    <r>
      <rPr>
        <sz val="10"/>
        <color rgb="FF000000"/>
        <rFont val="Arial"/>
        <family val="2"/>
      </rPr>
      <t>23-b0017528</t>
    </r>
  </si>
  <si>
    <r>
      <t>'</t>
    </r>
    <r>
      <rPr>
        <sz val="10"/>
        <color rgb="FF000000"/>
        <rFont val="Arial"/>
        <family val="2"/>
      </rPr>
      <t>23-b0013636</t>
    </r>
  </si>
  <si>
    <r>
      <t>'</t>
    </r>
    <r>
      <rPr>
        <sz val="10"/>
        <color rgb="FF000000"/>
        <rFont val="Arial"/>
        <family val="2"/>
      </rPr>
      <t>23-b0014837</t>
    </r>
  </si>
  <si>
    <r>
      <t>'</t>
    </r>
    <r>
      <rPr>
        <sz val="10"/>
        <color rgb="FF000000"/>
        <rFont val="Arial"/>
        <family val="2"/>
      </rPr>
      <t>23-b018785</t>
    </r>
  </si>
  <si>
    <r>
      <t>'</t>
    </r>
    <r>
      <rPr>
        <sz val="10"/>
        <color rgb="FF000000"/>
        <rFont val="Arial"/>
        <family val="2"/>
      </rPr>
      <t>23-b0016361</t>
    </r>
  </si>
  <si>
    <r>
      <t>'</t>
    </r>
    <r>
      <rPr>
        <sz val="10"/>
        <color rgb="FF000000"/>
        <rFont val="Arial"/>
        <family val="2"/>
      </rPr>
      <t>23-b0018102</t>
    </r>
  </si>
  <si>
    <r>
      <t>'</t>
    </r>
    <r>
      <rPr>
        <sz val="10"/>
        <color rgb="FF000000"/>
        <rFont val="Arial"/>
        <family val="2"/>
      </rPr>
      <t>23-b017809</t>
    </r>
  </si>
  <si>
    <r>
      <t>'</t>
    </r>
    <r>
      <rPr>
        <sz val="10"/>
        <color rgb="FF000000"/>
        <rFont val="Arial"/>
        <family val="2"/>
      </rPr>
      <t>23-b015670</t>
    </r>
  </si>
  <si>
    <r>
      <t>'</t>
    </r>
    <r>
      <rPr>
        <sz val="10"/>
        <color rgb="FF000000"/>
        <rFont val="Arial"/>
        <family val="2"/>
      </rPr>
      <t>23-b0013415</t>
    </r>
  </si>
  <si>
    <r>
      <t>'</t>
    </r>
    <r>
      <rPr>
        <sz val="10"/>
        <color rgb="FF000000"/>
        <rFont val="Arial"/>
        <family val="2"/>
      </rPr>
      <t>23-b017737</t>
    </r>
  </si>
  <si>
    <r>
      <t>'</t>
    </r>
    <r>
      <rPr>
        <sz val="10"/>
        <color rgb="FF000000"/>
        <rFont val="Arial"/>
        <family val="2"/>
      </rPr>
      <t>23-b017486</t>
    </r>
  </si>
  <si>
    <r>
      <t>'</t>
    </r>
    <r>
      <rPr>
        <sz val="10"/>
        <color rgb="FF000000"/>
        <rFont val="Arial"/>
        <family val="2"/>
      </rPr>
      <t>23-b013666</t>
    </r>
  </si>
  <si>
    <r>
      <t>'</t>
    </r>
    <r>
      <rPr>
        <sz val="10"/>
        <color rgb="FF000000"/>
        <rFont val="Arial"/>
        <family val="2"/>
      </rPr>
      <t>23-b015619</t>
    </r>
  </si>
  <si>
    <r>
      <t>'</t>
    </r>
    <r>
      <rPr>
        <sz val="10"/>
        <color rgb="FF000000"/>
        <rFont val="Arial"/>
        <family val="2"/>
      </rPr>
      <t>23-b013621</t>
    </r>
  </si>
  <si>
    <r>
      <t>'</t>
    </r>
    <r>
      <rPr>
        <sz val="10"/>
        <color rgb="FF000000"/>
        <rFont val="Arial"/>
        <family val="2"/>
      </rPr>
      <t>23-b015811</t>
    </r>
  </si>
  <si>
    <r>
      <t>'</t>
    </r>
    <r>
      <rPr>
        <sz val="10"/>
        <color rgb="FF000000"/>
        <rFont val="Arial"/>
        <family val="2"/>
      </rPr>
      <t>23-b015686</t>
    </r>
  </si>
  <si>
    <r>
      <t>'</t>
    </r>
    <r>
      <rPr>
        <sz val="10"/>
        <color rgb="FF000000"/>
        <rFont val="Arial"/>
        <family val="2"/>
      </rPr>
      <t>23-b015641</t>
    </r>
  </si>
  <si>
    <r>
      <t>'</t>
    </r>
    <r>
      <rPr>
        <sz val="10"/>
        <color rgb="FF000000"/>
        <rFont val="Arial"/>
        <family val="2"/>
      </rPr>
      <t>23-b015908</t>
    </r>
  </si>
  <si>
    <r>
      <t>'</t>
    </r>
    <r>
      <rPr>
        <sz val="10"/>
        <color rgb="FF000000"/>
        <rFont val="Arial"/>
        <family val="2"/>
      </rPr>
      <t>23-b015910</t>
    </r>
  </si>
  <si>
    <r>
      <t>'</t>
    </r>
    <r>
      <rPr>
        <sz val="10"/>
        <color rgb="FF000000"/>
        <rFont val="Arial"/>
        <family val="2"/>
      </rPr>
      <t>23-b015873</t>
    </r>
  </si>
  <si>
    <r>
      <t>'</t>
    </r>
    <r>
      <rPr>
        <sz val="10"/>
        <color rgb="FF000000"/>
        <rFont val="Arial"/>
        <family val="2"/>
      </rPr>
      <t>23-b0015840</t>
    </r>
  </si>
  <si>
    <r>
      <t>'</t>
    </r>
    <r>
      <rPr>
        <sz val="10"/>
        <color rgb="FF000000"/>
        <rFont val="Arial"/>
        <family val="2"/>
      </rPr>
      <t>23-b0015845</t>
    </r>
  </si>
  <si>
    <r>
      <t>'</t>
    </r>
    <r>
      <rPr>
        <sz val="10"/>
        <color rgb="FF000000"/>
        <rFont val="Arial"/>
        <family val="2"/>
      </rPr>
      <t>23-b0013471</t>
    </r>
  </si>
  <si>
    <r>
      <t>'</t>
    </r>
    <r>
      <rPr>
        <sz val="10"/>
        <color rgb="FF000000"/>
        <rFont val="Arial"/>
        <family val="2"/>
      </rPr>
      <t>23-b0013464</t>
    </r>
  </si>
  <si>
    <r>
      <t>'</t>
    </r>
    <r>
      <rPr>
        <sz val="10"/>
        <color rgb="FF000000"/>
        <rFont val="Arial"/>
        <family val="2"/>
      </rPr>
      <t>23-b0013421</t>
    </r>
  </si>
  <si>
    <r>
      <t>'</t>
    </r>
    <r>
      <rPr>
        <sz val="10"/>
        <color rgb="FF000000"/>
        <rFont val="Arial"/>
        <family val="2"/>
      </rPr>
      <t>23-b015901</t>
    </r>
  </si>
  <si>
    <r>
      <t>'</t>
    </r>
    <r>
      <rPr>
        <sz val="10"/>
        <color rgb="FF000000"/>
        <rFont val="Arial"/>
        <family val="2"/>
      </rPr>
      <t>23-b015637</t>
    </r>
  </si>
  <si>
    <r>
      <t>'</t>
    </r>
    <r>
      <rPr>
        <sz val="10"/>
        <color rgb="FF000000"/>
        <rFont val="Arial"/>
        <family val="2"/>
      </rPr>
      <t>23-b013659</t>
    </r>
  </si>
  <si>
    <r>
      <t>'</t>
    </r>
    <r>
      <rPr>
        <sz val="10"/>
        <color rgb="FF000000"/>
        <rFont val="Arial"/>
        <family val="2"/>
      </rPr>
      <t>23-b012621</t>
    </r>
  </si>
  <si>
    <r>
      <t>'</t>
    </r>
    <r>
      <rPr>
        <sz val="10"/>
        <color rgb="FF000000"/>
        <rFont val="Arial"/>
        <family val="2"/>
      </rPr>
      <t>23-b011246</t>
    </r>
  </si>
  <si>
    <r>
      <t>'</t>
    </r>
    <r>
      <rPr>
        <sz val="10"/>
        <color rgb="FF000000"/>
        <rFont val="Arial"/>
        <family val="2"/>
      </rPr>
      <t>23-b0013677</t>
    </r>
  </si>
  <si>
    <r>
      <t>'</t>
    </r>
    <r>
      <rPr>
        <sz val="10"/>
        <color rgb="FF000000"/>
        <rFont val="Arial"/>
        <family val="2"/>
      </rPr>
      <t>23-b0013673</t>
    </r>
  </si>
  <si>
    <r>
      <t>'</t>
    </r>
    <r>
      <rPr>
        <sz val="10"/>
        <color rgb="FF000000"/>
        <rFont val="Arial"/>
        <family val="2"/>
      </rPr>
      <t>23-b0013652</t>
    </r>
  </si>
  <si>
    <r>
      <t>'</t>
    </r>
    <r>
      <rPr>
        <sz val="10"/>
        <color rgb="FF000000"/>
        <rFont val="Arial"/>
        <family val="2"/>
      </rPr>
      <t>23-b014110</t>
    </r>
  </si>
  <si>
    <r>
      <t>'</t>
    </r>
    <r>
      <rPr>
        <sz val="10"/>
        <color rgb="FF000000"/>
        <rFont val="Arial"/>
        <family val="2"/>
      </rPr>
      <t>23-b0013549</t>
    </r>
  </si>
  <si>
    <r>
      <t>'</t>
    </r>
    <r>
      <rPr>
        <sz val="10"/>
        <color rgb="FF000000"/>
        <rFont val="Arial"/>
        <family val="2"/>
      </rPr>
      <t>23-b0013322</t>
    </r>
  </si>
  <si>
    <r>
      <t>'</t>
    </r>
    <r>
      <rPr>
        <sz val="10"/>
        <color rgb="FF000000"/>
        <rFont val="Arial"/>
        <family val="2"/>
      </rPr>
      <t>23-b0015615</t>
    </r>
  </si>
  <si>
    <r>
      <t>'</t>
    </r>
    <r>
      <rPr>
        <sz val="10"/>
        <color rgb="FF000000"/>
        <rFont val="Arial"/>
        <family val="2"/>
      </rPr>
      <t>23-b0013327</t>
    </r>
  </si>
  <si>
    <r>
      <t>'</t>
    </r>
    <r>
      <rPr>
        <sz val="10"/>
        <color rgb="FF000000"/>
        <rFont val="Arial"/>
        <family val="2"/>
      </rPr>
      <t>23-b014835</t>
    </r>
  </si>
  <si>
    <r>
      <t>'</t>
    </r>
    <r>
      <rPr>
        <sz val="10"/>
        <color rgb="FF000000"/>
        <rFont val="Arial"/>
        <family val="2"/>
      </rPr>
      <t>23-b0010632</t>
    </r>
  </si>
  <si>
    <r>
      <t>'</t>
    </r>
    <r>
      <rPr>
        <sz val="10"/>
        <color rgb="FF000000"/>
        <rFont val="Arial"/>
        <family val="2"/>
      </rPr>
      <t>23-b0011253</t>
    </r>
  </si>
  <si>
    <r>
      <t>'</t>
    </r>
    <r>
      <rPr>
        <sz val="10"/>
        <color rgb="FF000000"/>
        <rFont val="Arial"/>
        <family val="2"/>
      </rPr>
      <t>23-b0013664</t>
    </r>
  </si>
  <si>
    <r>
      <t>'</t>
    </r>
    <r>
      <rPr>
        <sz val="10"/>
        <color rgb="FF000000"/>
        <rFont val="Arial"/>
        <family val="2"/>
      </rPr>
      <t>23-b013559</t>
    </r>
  </si>
  <si>
    <r>
      <t>'</t>
    </r>
    <r>
      <rPr>
        <sz val="10"/>
        <color rgb="FF000000"/>
        <rFont val="Arial"/>
        <family val="2"/>
      </rPr>
      <t>23-b011236</t>
    </r>
  </si>
  <si>
    <r>
      <t>'</t>
    </r>
    <r>
      <rPr>
        <sz val="10"/>
        <color rgb="FF000000"/>
        <rFont val="Arial"/>
        <family val="2"/>
      </rPr>
      <t>23-b013442</t>
    </r>
  </si>
  <si>
    <r>
      <t>'</t>
    </r>
    <r>
      <rPr>
        <sz val="10"/>
        <color rgb="FF000000"/>
        <rFont val="Arial"/>
        <family val="2"/>
      </rPr>
      <t>23-b013170</t>
    </r>
  </si>
  <si>
    <r>
      <t>'</t>
    </r>
    <r>
      <rPr>
        <sz val="10"/>
        <color rgb="FF000000"/>
        <rFont val="Arial"/>
        <family val="2"/>
      </rPr>
      <t>23-b0013420</t>
    </r>
  </si>
  <si>
    <r>
      <t>'</t>
    </r>
    <r>
      <rPr>
        <sz val="10"/>
        <color rgb="FF000000"/>
        <rFont val="Arial"/>
        <family val="2"/>
      </rPr>
      <t>23-b013413</t>
    </r>
  </si>
  <si>
    <r>
      <t>'</t>
    </r>
    <r>
      <rPr>
        <sz val="10"/>
        <color rgb="FF000000"/>
        <rFont val="Arial"/>
        <family val="2"/>
      </rPr>
      <t>23-b013347</t>
    </r>
  </si>
  <si>
    <r>
      <t>'</t>
    </r>
    <r>
      <rPr>
        <sz val="10"/>
        <color rgb="FF000000"/>
        <rFont val="Arial"/>
        <family val="2"/>
      </rPr>
      <t>23-b011546</t>
    </r>
  </si>
  <si>
    <r>
      <t>'</t>
    </r>
    <r>
      <rPr>
        <sz val="10"/>
        <color rgb="FF000000"/>
        <rFont val="Arial"/>
        <family val="2"/>
      </rPr>
      <t>23-b0011512</t>
    </r>
  </si>
  <si>
    <r>
      <t>'</t>
    </r>
    <r>
      <rPr>
        <sz val="10"/>
        <color rgb="FF000000"/>
        <rFont val="Arial"/>
        <family val="2"/>
      </rPr>
      <t>23-b0009130</t>
    </r>
  </si>
  <si>
    <r>
      <t>'</t>
    </r>
    <r>
      <rPr>
        <sz val="10"/>
        <color rgb="FF000000"/>
        <rFont val="Arial"/>
        <family val="2"/>
      </rPr>
      <t>23-b0011539</t>
    </r>
  </si>
  <si>
    <r>
      <t>'</t>
    </r>
    <r>
      <rPr>
        <sz val="10"/>
        <color rgb="FF000000"/>
        <rFont val="Arial"/>
        <family val="2"/>
      </rPr>
      <t>23-b009790</t>
    </r>
  </si>
  <si>
    <r>
      <t>'</t>
    </r>
    <r>
      <rPr>
        <sz val="10"/>
        <color rgb="FF000000"/>
        <rFont val="Arial"/>
        <family val="2"/>
      </rPr>
      <t>23-b011306</t>
    </r>
  </si>
  <si>
    <r>
      <t>'</t>
    </r>
    <r>
      <rPr>
        <sz val="10"/>
        <color rgb="FF000000"/>
        <rFont val="Arial"/>
        <family val="2"/>
      </rPr>
      <t>23-b0011255</t>
    </r>
  </si>
  <si>
    <r>
      <t>'</t>
    </r>
    <r>
      <rPr>
        <sz val="10"/>
        <color rgb="FF000000"/>
        <rFont val="Arial"/>
        <family val="2"/>
      </rPr>
      <t>23-b0015874</t>
    </r>
  </si>
  <si>
    <r>
      <t>'</t>
    </r>
    <r>
      <rPr>
        <sz val="10"/>
        <color rgb="FF000000"/>
        <rFont val="Arial"/>
        <family val="2"/>
      </rPr>
      <t>23-b0017762</t>
    </r>
  </si>
  <si>
    <r>
      <t>'</t>
    </r>
    <r>
      <rPr>
        <sz val="10"/>
        <color rgb="FF000000"/>
        <rFont val="Arial"/>
        <family val="2"/>
      </rPr>
      <t>23-b015898</t>
    </r>
  </si>
  <si>
    <r>
      <t>'</t>
    </r>
    <r>
      <rPr>
        <sz val="10"/>
        <color rgb="FF000000"/>
        <rFont val="Arial"/>
        <family val="2"/>
      </rPr>
      <t>23-b0015888</t>
    </r>
  </si>
  <si>
    <r>
      <t>'</t>
    </r>
    <r>
      <rPr>
        <sz val="10"/>
        <color rgb="FF000000"/>
        <rFont val="Arial"/>
        <family val="2"/>
      </rPr>
      <t>23-b0015887</t>
    </r>
  </si>
  <si>
    <r>
      <t>'</t>
    </r>
    <r>
      <rPr>
        <sz val="10"/>
        <color rgb="FF000000"/>
        <rFont val="Arial"/>
        <family val="2"/>
      </rPr>
      <t>23-b017808</t>
    </r>
  </si>
  <si>
    <r>
      <t>'</t>
    </r>
    <r>
      <rPr>
        <sz val="10"/>
        <color rgb="FF000000"/>
        <rFont val="Arial"/>
        <family val="2"/>
      </rPr>
      <t>23-b0018754</t>
    </r>
  </si>
  <si>
    <r>
      <t>'</t>
    </r>
    <r>
      <rPr>
        <sz val="10"/>
        <color rgb="FF000000"/>
        <rFont val="Arial"/>
        <family val="2"/>
      </rPr>
      <t>23-b0016919</t>
    </r>
  </si>
  <si>
    <r>
      <t>'</t>
    </r>
    <r>
      <rPr>
        <sz val="10"/>
        <color rgb="FF000000"/>
        <rFont val="Arial"/>
        <family val="2"/>
      </rPr>
      <t>23-b0017716</t>
    </r>
  </si>
  <si>
    <r>
      <t>'</t>
    </r>
    <r>
      <rPr>
        <sz val="10"/>
        <color rgb="FF000000"/>
        <rFont val="Arial"/>
        <family val="2"/>
      </rPr>
      <t>23-b017484</t>
    </r>
  </si>
  <si>
    <r>
      <t>'</t>
    </r>
    <r>
      <rPr>
        <sz val="10"/>
        <color rgb="FF000000"/>
        <rFont val="Arial"/>
        <family val="2"/>
      </rPr>
      <t>23-b013450</t>
    </r>
  </si>
  <si>
    <r>
      <t>'</t>
    </r>
    <r>
      <rPr>
        <sz val="10"/>
        <color rgb="FF000000"/>
        <rFont val="Arial"/>
        <family val="2"/>
      </rPr>
      <t>23-b0015595</t>
    </r>
  </si>
  <si>
    <r>
      <t>'</t>
    </r>
    <r>
      <rPr>
        <sz val="10"/>
        <color rgb="FF000000"/>
        <rFont val="Arial"/>
        <family val="2"/>
      </rPr>
      <t>23-b013680</t>
    </r>
  </si>
  <si>
    <r>
      <t>'</t>
    </r>
    <r>
      <rPr>
        <sz val="10"/>
        <color rgb="FF000000"/>
        <rFont val="Arial"/>
        <family val="2"/>
      </rPr>
      <t>23-b017463</t>
    </r>
  </si>
  <si>
    <r>
      <t>'</t>
    </r>
    <r>
      <rPr>
        <sz val="10"/>
        <color rgb="FF000000"/>
        <rFont val="Arial"/>
        <family val="2"/>
      </rPr>
      <t>23-b015886</t>
    </r>
  </si>
  <si>
    <r>
      <t>'</t>
    </r>
    <r>
      <rPr>
        <sz val="10"/>
        <color rgb="FF000000"/>
        <rFont val="Arial"/>
        <family val="2"/>
      </rPr>
      <t>23-b017439</t>
    </r>
  </si>
  <si>
    <r>
      <t>'</t>
    </r>
    <r>
      <rPr>
        <sz val="10"/>
        <color rgb="FF000000"/>
        <rFont val="Arial"/>
        <family val="2"/>
      </rPr>
      <t>23-b015675</t>
    </r>
  </si>
  <si>
    <r>
      <t>'</t>
    </r>
    <r>
      <rPr>
        <sz val="10"/>
        <color rgb="FF000000"/>
        <rFont val="Arial"/>
        <family val="2"/>
      </rPr>
      <t>23-b015877</t>
    </r>
  </si>
  <si>
    <r>
      <t>'</t>
    </r>
    <r>
      <rPr>
        <sz val="10"/>
        <color rgb="FF000000"/>
        <rFont val="Arial"/>
        <family val="2"/>
      </rPr>
      <t>23-b0015896</t>
    </r>
  </si>
  <si>
    <r>
      <t>'</t>
    </r>
    <r>
      <rPr>
        <sz val="10"/>
        <color rgb="FF000000"/>
        <rFont val="Arial"/>
        <family val="2"/>
      </rPr>
      <t>23-b013279</t>
    </r>
  </si>
  <si>
    <r>
      <t>'</t>
    </r>
    <r>
      <rPr>
        <sz val="10"/>
        <color rgb="FF000000"/>
        <rFont val="Arial"/>
        <family val="2"/>
      </rPr>
      <t>23-b0015836</t>
    </r>
  </si>
  <si>
    <r>
      <t>'</t>
    </r>
    <r>
      <rPr>
        <sz val="10"/>
        <color rgb="FF000000"/>
        <rFont val="Arial"/>
        <family val="2"/>
      </rPr>
      <t>23-b015903</t>
    </r>
  </si>
  <si>
    <r>
      <t>'</t>
    </r>
    <r>
      <rPr>
        <sz val="10"/>
        <color rgb="FF000000"/>
        <rFont val="Arial"/>
        <family val="2"/>
      </rPr>
      <t>23-b0015698</t>
    </r>
  </si>
  <si>
    <r>
      <t>'</t>
    </r>
    <r>
      <rPr>
        <sz val="10"/>
        <color rgb="FF000000"/>
        <rFont val="Arial"/>
        <family val="2"/>
      </rPr>
      <t>23-b0013632</t>
    </r>
  </si>
  <si>
    <r>
      <t>'</t>
    </r>
    <r>
      <rPr>
        <sz val="10"/>
        <color rgb="FF000000"/>
        <rFont val="Arial"/>
        <family val="2"/>
      </rPr>
      <t>23-b015814</t>
    </r>
  </si>
  <si>
    <r>
      <t>'</t>
    </r>
    <r>
      <rPr>
        <sz val="10"/>
        <color rgb="FF000000"/>
        <rFont val="Arial"/>
        <family val="2"/>
      </rPr>
      <t>23-b013567</t>
    </r>
  </si>
  <si>
    <r>
      <t>'</t>
    </r>
    <r>
      <rPr>
        <sz val="10"/>
        <color rgb="FF000000"/>
        <rFont val="Arial"/>
        <family val="2"/>
      </rPr>
      <t>23-b013437</t>
    </r>
  </si>
  <si>
    <r>
      <t>'</t>
    </r>
    <r>
      <rPr>
        <sz val="10"/>
        <color rgb="FF000000"/>
        <rFont val="Arial"/>
        <family val="2"/>
      </rPr>
      <t>23-b0013423</t>
    </r>
  </si>
  <si>
    <r>
      <t>'</t>
    </r>
    <r>
      <rPr>
        <sz val="10"/>
        <color rgb="FF000000"/>
        <rFont val="Arial"/>
        <family val="2"/>
      </rPr>
      <t>23-b013759</t>
    </r>
  </si>
  <si>
    <r>
      <t>'</t>
    </r>
    <r>
      <rPr>
        <sz val="10"/>
        <color rgb="FF000000"/>
        <rFont val="Arial"/>
        <family val="2"/>
      </rPr>
      <t>23-b0015597</t>
    </r>
  </si>
  <si>
    <r>
      <t>'</t>
    </r>
    <r>
      <rPr>
        <sz val="10"/>
        <color rgb="FF000000"/>
        <rFont val="Arial"/>
        <family val="2"/>
      </rPr>
      <t>23-b0014201</t>
    </r>
  </si>
  <si>
    <r>
      <t>'</t>
    </r>
    <r>
      <rPr>
        <sz val="10"/>
        <color rgb="FF000000"/>
        <rFont val="Arial"/>
        <family val="2"/>
      </rPr>
      <t>23-b0013634</t>
    </r>
  </si>
  <si>
    <r>
      <t>'</t>
    </r>
    <r>
      <rPr>
        <sz val="10"/>
        <color rgb="FF000000"/>
        <rFont val="Arial"/>
        <family val="2"/>
      </rPr>
      <t>23-b015620</t>
    </r>
  </si>
  <si>
    <r>
      <t>'</t>
    </r>
    <r>
      <rPr>
        <sz val="10"/>
        <color rgb="FF000000"/>
        <rFont val="Arial"/>
        <family val="2"/>
      </rPr>
      <t>23-b013776</t>
    </r>
  </si>
  <si>
    <r>
      <t>'</t>
    </r>
    <r>
      <rPr>
        <sz val="10"/>
        <color rgb="FF000000"/>
        <rFont val="Arial"/>
        <family val="2"/>
      </rPr>
      <t>23-b013790</t>
    </r>
  </si>
  <si>
    <r>
      <t>'</t>
    </r>
    <r>
      <rPr>
        <sz val="10"/>
        <color rgb="FF000000"/>
        <rFont val="Arial"/>
        <family val="2"/>
      </rPr>
      <t>23-b013410</t>
    </r>
  </si>
  <si>
    <r>
      <t>'</t>
    </r>
    <r>
      <rPr>
        <sz val="10"/>
        <color rgb="FF000000"/>
        <rFont val="Arial"/>
        <family val="2"/>
      </rPr>
      <t>23-b0013679</t>
    </r>
  </si>
  <si>
    <r>
      <t>'</t>
    </r>
    <r>
      <rPr>
        <sz val="10"/>
        <color rgb="FF000000"/>
        <rFont val="Arial"/>
        <family val="2"/>
      </rPr>
      <t>23-b0013555</t>
    </r>
  </si>
  <si>
    <r>
      <t>'</t>
    </r>
    <r>
      <rPr>
        <sz val="10"/>
        <color rgb="FF000000"/>
        <rFont val="Arial"/>
        <family val="2"/>
      </rPr>
      <t>23-b013640</t>
    </r>
  </si>
  <si>
    <r>
      <t>'</t>
    </r>
    <r>
      <rPr>
        <sz val="10"/>
        <color rgb="FF000000"/>
        <rFont val="Arial"/>
        <family val="2"/>
      </rPr>
      <t>23-b013444</t>
    </r>
  </si>
  <si>
    <r>
      <t>'</t>
    </r>
    <r>
      <rPr>
        <sz val="10"/>
        <color rgb="FF000000"/>
        <rFont val="Arial"/>
        <family val="2"/>
      </rPr>
      <t>23-b011301</t>
    </r>
  </si>
  <si>
    <r>
      <t>'</t>
    </r>
    <r>
      <rPr>
        <sz val="10"/>
        <color rgb="FF000000"/>
        <rFont val="Arial"/>
        <family val="2"/>
      </rPr>
      <t>23-b0013653</t>
    </r>
  </si>
  <si>
    <r>
      <t>'</t>
    </r>
    <r>
      <rPr>
        <sz val="10"/>
        <color rgb="FF000000"/>
        <rFont val="Arial"/>
        <family val="2"/>
      </rPr>
      <t>23-b0011257</t>
    </r>
  </si>
  <si>
    <r>
      <t>'</t>
    </r>
    <r>
      <rPr>
        <sz val="10"/>
        <color rgb="FF000000"/>
        <rFont val="Arial"/>
        <family val="2"/>
      </rPr>
      <t>23-b013757</t>
    </r>
  </si>
  <si>
    <r>
      <t>'</t>
    </r>
    <r>
      <rPr>
        <sz val="10"/>
        <color rgb="FF000000"/>
        <rFont val="Arial"/>
        <family val="2"/>
      </rPr>
      <t>23-b013638</t>
    </r>
  </si>
  <si>
    <r>
      <t>'</t>
    </r>
    <r>
      <rPr>
        <sz val="10"/>
        <color rgb="FF000000"/>
        <rFont val="Arial"/>
        <family val="2"/>
      </rPr>
      <t>23-b014166</t>
    </r>
  </si>
  <si>
    <r>
      <t>'</t>
    </r>
    <r>
      <rPr>
        <sz val="10"/>
        <color rgb="FF000000"/>
        <rFont val="Arial"/>
        <family val="2"/>
      </rPr>
      <t>23-b010631</t>
    </r>
  </si>
  <si>
    <r>
      <t>'</t>
    </r>
    <r>
      <rPr>
        <sz val="10"/>
        <color rgb="FF000000"/>
        <rFont val="Arial"/>
        <family val="2"/>
      </rPr>
      <t>23-b0013333</t>
    </r>
  </si>
  <si>
    <r>
      <t>'</t>
    </r>
    <r>
      <rPr>
        <sz val="10"/>
        <color rgb="FF000000"/>
        <rFont val="Arial"/>
        <family val="2"/>
      </rPr>
      <t>23-b013315</t>
    </r>
  </si>
  <si>
    <r>
      <t>'</t>
    </r>
    <r>
      <rPr>
        <sz val="10"/>
        <color rgb="FF000000"/>
        <rFont val="Arial"/>
        <family val="2"/>
      </rPr>
      <t>23-b0013312</t>
    </r>
  </si>
  <si>
    <r>
      <t>'</t>
    </r>
    <r>
      <rPr>
        <sz val="10"/>
        <color rgb="FF000000"/>
        <rFont val="Arial"/>
        <family val="2"/>
      </rPr>
      <t>23-b0011782</t>
    </r>
  </si>
  <si>
    <r>
      <t>'</t>
    </r>
    <r>
      <rPr>
        <sz val="10"/>
        <color rgb="FF000000"/>
        <rFont val="Arial"/>
        <family val="2"/>
      </rPr>
      <t>23-b011349</t>
    </r>
  </si>
  <si>
    <r>
      <t>'</t>
    </r>
    <r>
      <rPr>
        <sz val="10"/>
        <color rgb="FF000000"/>
        <rFont val="Arial"/>
        <family val="2"/>
      </rPr>
      <t>23-b0011329</t>
    </r>
  </si>
  <si>
    <r>
      <t>'</t>
    </r>
    <r>
      <rPr>
        <sz val="10"/>
        <color rgb="FF000000"/>
        <rFont val="Arial"/>
        <family val="2"/>
      </rPr>
      <t>23-b0010571</t>
    </r>
  </si>
  <si>
    <r>
      <t>'</t>
    </r>
    <r>
      <rPr>
        <sz val="10"/>
        <color rgb="FF000000"/>
        <rFont val="Arial"/>
        <family val="2"/>
      </rPr>
      <t>23-b011330</t>
    </r>
  </si>
  <si>
    <r>
      <t>'</t>
    </r>
    <r>
      <rPr>
        <sz val="10"/>
        <color rgb="FF000000"/>
        <rFont val="Arial"/>
        <family val="2"/>
      </rPr>
      <t>23-b0011334</t>
    </r>
  </si>
  <si>
    <r>
      <t>'</t>
    </r>
    <r>
      <rPr>
        <sz val="10"/>
        <color rgb="FF000000"/>
        <rFont val="Arial"/>
        <family val="2"/>
      </rPr>
      <t>23-b009134</t>
    </r>
  </si>
  <si>
    <r>
      <t>'</t>
    </r>
    <r>
      <rPr>
        <sz val="10"/>
        <color rgb="FF000000"/>
        <rFont val="Arial"/>
        <family val="2"/>
      </rPr>
      <t>23-b0011251</t>
    </r>
  </si>
  <si>
    <r>
      <t>'</t>
    </r>
    <r>
      <rPr>
        <sz val="10"/>
        <color rgb="FF000000"/>
        <rFont val="Arial"/>
        <family val="2"/>
      </rPr>
      <t>23-b017727</t>
    </r>
  </si>
  <si>
    <r>
      <t>'</t>
    </r>
    <r>
      <rPr>
        <sz val="10"/>
        <color rgb="FF000000"/>
        <rFont val="Arial"/>
        <family val="2"/>
      </rPr>
      <t>23-b017656</t>
    </r>
  </si>
  <si>
    <r>
      <t>'</t>
    </r>
    <r>
      <rPr>
        <sz val="10"/>
        <color rgb="FF000000"/>
        <rFont val="Arial"/>
        <family val="2"/>
      </rPr>
      <t>23-b013667</t>
    </r>
  </si>
  <si>
    <r>
      <t>'</t>
    </r>
    <r>
      <rPr>
        <sz val="10"/>
        <color rgb="FF000000"/>
        <rFont val="Arial"/>
        <family val="2"/>
      </rPr>
      <t>23-b0017479</t>
    </r>
  </si>
  <si>
    <r>
      <t>'</t>
    </r>
    <r>
      <rPr>
        <sz val="10"/>
        <color rgb="FF000000"/>
        <rFont val="Arial"/>
        <family val="2"/>
      </rPr>
      <t>23-b013656</t>
    </r>
  </si>
  <si>
    <r>
      <t>'</t>
    </r>
    <r>
      <rPr>
        <sz val="10"/>
        <color rgb="FF000000"/>
        <rFont val="Arial"/>
        <family val="2"/>
      </rPr>
      <t>23-b0017761</t>
    </r>
  </si>
  <si>
    <r>
      <t>'</t>
    </r>
    <r>
      <rPr>
        <sz val="10"/>
        <color rgb="FF000000"/>
        <rFont val="Arial"/>
        <family val="2"/>
      </rPr>
      <t>23-b0017706</t>
    </r>
  </si>
  <si>
    <r>
      <t>'</t>
    </r>
    <r>
      <rPr>
        <sz val="10"/>
        <color rgb="FF000000"/>
        <rFont val="Arial"/>
        <family val="2"/>
      </rPr>
      <t>23-b0017647</t>
    </r>
  </si>
  <si>
    <r>
      <t>'</t>
    </r>
    <r>
      <rPr>
        <sz val="10"/>
        <color rgb="FF000000"/>
        <rFont val="Arial"/>
        <family val="2"/>
      </rPr>
      <t>23-b017722</t>
    </r>
  </si>
  <si>
    <r>
      <t>'</t>
    </r>
    <r>
      <rPr>
        <sz val="10"/>
        <color rgb="FF000000"/>
        <rFont val="Arial"/>
        <family val="2"/>
      </rPr>
      <t>23-b015586</t>
    </r>
  </si>
  <si>
    <r>
      <t>'</t>
    </r>
    <r>
      <rPr>
        <sz val="10"/>
        <color rgb="FF000000"/>
        <rFont val="Arial"/>
        <family val="2"/>
      </rPr>
      <t>23-b016756</t>
    </r>
  </si>
  <si>
    <r>
      <t>'</t>
    </r>
    <r>
      <rPr>
        <sz val="10"/>
        <color rgb="FF000000"/>
        <rFont val="Arial"/>
        <family val="2"/>
      </rPr>
      <t>23-b015902</t>
    </r>
  </si>
  <si>
    <r>
      <t>'</t>
    </r>
    <r>
      <rPr>
        <sz val="10"/>
        <color rgb="FF000000"/>
        <rFont val="Arial"/>
        <family val="2"/>
      </rPr>
      <t>23-b015678</t>
    </r>
  </si>
  <si>
    <r>
      <t>'</t>
    </r>
    <r>
      <rPr>
        <sz val="10"/>
        <color rgb="FF000000"/>
        <rFont val="Arial"/>
        <family val="2"/>
      </rPr>
      <t>23-b013357</t>
    </r>
  </si>
  <si>
    <r>
      <t>'</t>
    </r>
    <r>
      <rPr>
        <sz val="10"/>
        <color rgb="FF000000"/>
        <rFont val="Arial"/>
        <family val="2"/>
      </rPr>
      <t>23-b0017510</t>
    </r>
  </si>
  <si>
    <r>
      <t>'</t>
    </r>
    <r>
      <rPr>
        <sz val="10"/>
        <color rgb="FF000000"/>
        <rFont val="Arial"/>
        <family val="2"/>
      </rPr>
      <t>23-b015909</t>
    </r>
  </si>
  <si>
    <r>
      <t>'</t>
    </r>
    <r>
      <rPr>
        <sz val="10"/>
        <color rgb="FF000000"/>
        <rFont val="Arial"/>
        <family val="2"/>
      </rPr>
      <t>23-b013455</t>
    </r>
  </si>
  <si>
    <r>
      <t>'</t>
    </r>
    <r>
      <rPr>
        <sz val="10"/>
        <color rgb="FF000000"/>
        <rFont val="Arial"/>
        <family val="2"/>
      </rPr>
      <t>23-b013356</t>
    </r>
  </si>
  <si>
    <r>
      <t>'</t>
    </r>
    <r>
      <rPr>
        <sz val="10"/>
        <color rgb="FF000000"/>
        <rFont val="Arial"/>
        <family val="2"/>
      </rPr>
      <t>23-b011549</t>
    </r>
  </si>
  <si>
    <r>
      <t>'</t>
    </r>
    <r>
      <rPr>
        <sz val="10"/>
        <color rgb="FF000000"/>
        <rFont val="Arial"/>
        <family val="2"/>
      </rPr>
      <t>23-b013466</t>
    </r>
  </si>
  <si>
    <r>
      <t>'</t>
    </r>
    <r>
      <rPr>
        <sz val="10"/>
        <color rgb="FF000000"/>
        <rFont val="Arial"/>
        <family val="2"/>
      </rPr>
      <t>23-b013639</t>
    </r>
  </si>
  <si>
    <r>
      <t>'</t>
    </r>
    <r>
      <rPr>
        <sz val="10"/>
        <color rgb="FF000000"/>
        <rFont val="Arial"/>
        <family val="2"/>
      </rPr>
      <t>23-b017480</t>
    </r>
  </si>
  <si>
    <r>
      <t>'</t>
    </r>
    <r>
      <rPr>
        <sz val="10"/>
        <color rgb="FF000000"/>
        <rFont val="Arial"/>
        <family val="2"/>
      </rPr>
      <t>23-b013669</t>
    </r>
  </si>
  <si>
    <r>
      <t>'</t>
    </r>
    <r>
      <rPr>
        <sz val="10"/>
        <color rgb="FF000000"/>
        <rFont val="Arial"/>
        <family val="2"/>
      </rPr>
      <t>23-b014199</t>
    </r>
  </si>
  <si>
    <r>
      <t>'</t>
    </r>
    <r>
      <rPr>
        <sz val="10"/>
        <color rgb="FF000000"/>
        <rFont val="Arial"/>
        <family val="2"/>
      </rPr>
      <t>23-b015590</t>
    </r>
  </si>
  <si>
    <r>
      <t>'</t>
    </r>
    <r>
      <rPr>
        <sz val="10"/>
        <color rgb="FF000000"/>
        <rFont val="Arial"/>
        <family val="2"/>
      </rPr>
      <t>23-b0013324</t>
    </r>
  </si>
  <si>
    <r>
      <t>'</t>
    </r>
    <r>
      <rPr>
        <sz val="10"/>
        <color rgb="FF000000"/>
        <rFont val="Arial"/>
        <family val="2"/>
      </rPr>
      <t>23-b0015989</t>
    </r>
  </si>
  <si>
    <r>
      <t>'</t>
    </r>
    <r>
      <rPr>
        <sz val="10"/>
        <color rgb="FF000000"/>
        <rFont val="Arial"/>
        <family val="2"/>
      </rPr>
      <t>23-b0015591</t>
    </r>
  </si>
  <si>
    <r>
      <t>'</t>
    </r>
    <r>
      <rPr>
        <sz val="10"/>
        <color rgb="FF000000"/>
        <rFont val="Arial"/>
        <family val="2"/>
      </rPr>
      <t>23-b0014198</t>
    </r>
  </si>
  <si>
    <r>
      <t>'</t>
    </r>
    <r>
      <rPr>
        <sz val="10"/>
        <color rgb="FF000000"/>
        <rFont val="Arial"/>
        <family val="2"/>
      </rPr>
      <t>23-b013668</t>
    </r>
  </si>
  <si>
    <r>
      <t>'</t>
    </r>
    <r>
      <rPr>
        <sz val="10"/>
        <color rgb="FF000000"/>
        <rFont val="Arial"/>
        <family val="2"/>
      </rPr>
      <t>23-b013642</t>
    </r>
  </si>
  <si>
    <r>
      <t>'</t>
    </r>
    <r>
      <rPr>
        <sz val="10"/>
        <color rgb="FF000000"/>
        <rFont val="Arial"/>
        <family val="2"/>
      </rPr>
      <t>23-b0015603</t>
    </r>
  </si>
  <si>
    <r>
      <t>'</t>
    </r>
    <r>
      <rPr>
        <sz val="10"/>
        <color rgb="FF000000"/>
        <rFont val="Arial"/>
        <family val="2"/>
      </rPr>
      <t>23-b015639</t>
    </r>
  </si>
  <si>
    <r>
      <t>'</t>
    </r>
    <r>
      <rPr>
        <sz val="10"/>
        <color rgb="FF000000"/>
        <rFont val="Arial"/>
        <family val="2"/>
      </rPr>
      <t>23-b015621</t>
    </r>
  </si>
  <si>
    <r>
      <t>'</t>
    </r>
    <r>
      <rPr>
        <sz val="10"/>
        <color rgb="FF000000"/>
        <rFont val="Arial"/>
        <family val="2"/>
      </rPr>
      <t>23-b013635</t>
    </r>
  </si>
  <si>
    <r>
      <t>'</t>
    </r>
    <r>
      <rPr>
        <sz val="10"/>
        <color rgb="FF000000"/>
        <rFont val="Arial"/>
        <family val="2"/>
      </rPr>
      <t>23-b013556</t>
    </r>
  </si>
  <si>
    <r>
      <t>'</t>
    </r>
    <r>
      <rPr>
        <sz val="10"/>
        <color rgb="FF000000"/>
        <rFont val="Arial"/>
        <family val="2"/>
      </rPr>
      <t>23-b011237</t>
    </r>
  </si>
  <si>
    <r>
      <t>'</t>
    </r>
    <r>
      <rPr>
        <sz val="10"/>
        <color rgb="FF000000"/>
        <rFont val="Arial"/>
        <family val="2"/>
      </rPr>
      <t>23-b0013446</t>
    </r>
  </si>
  <si>
    <r>
      <t>'</t>
    </r>
    <r>
      <rPr>
        <sz val="10"/>
        <color rgb="FF000000"/>
        <rFont val="Arial"/>
        <family val="2"/>
      </rPr>
      <t>23-b0013596</t>
    </r>
  </si>
  <si>
    <r>
      <t>'</t>
    </r>
    <r>
      <rPr>
        <sz val="10"/>
        <color rgb="FF000000"/>
        <rFont val="Arial"/>
        <family val="2"/>
      </rPr>
      <t>23-b011807</t>
    </r>
  </si>
  <si>
    <r>
      <t>'</t>
    </r>
    <r>
      <rPr>
        <sz val="10"/>
        <color rgb="FF000000"/>
        <rFont val="Arial"/>
        <family val="2"/>
      </rPr>
      <t>23-b0013454</t>
    </r>
  </si>
  <si>
    <r>
      <t>'</t>
    </r>
    <r>
      <rPr>
        <sz val="10"/>
        <color rgb="FF000000"/>
        <rFont val="Arial"/>
        <family val="2"/>
      </rPr>
      <t>23-b0011364</t>
    </r>
  </si>
  <si>
    <r>
      <t>'</t>
    </r>
    <r>
      <rPr>
        <sz val="10"/>
        <color rgb="FF000000"/>
        <rFont val="Arial"/>
        <family val="2"/>
      </rPr>
      <t>23-b013456</t>
    </r>
  </si>
  <si>
    <r>
      <t>'</t>
    </r>
    <r>
      <rPr>
        <sz val="10"/>
        <color rgb="FF000000"/>
        <rFont val="Arial"/>
        <family val="2"/>
      </rPr>
      <t>23-b013440</t>
    </r>
  </si>
  <si>
    <r>
      <t>'</t>
    </r>
    <r>
      <rPr>
        <sz val="10"/>
        <color rgb="FF000000"/>
        <rFont val="Arial"/>
        <family val="2"/>
      </rPr>
      <t>23-b013342</t>
    </r>
  </si>
  <si>
    <r>
      <t>'</t>
    </r>
    <r>
      <rPr>
        <sz val="10"/>
        <color rgb="FF000000"/>
        <rFont val="Arial"/>
        <family val="2"/>
      </rPr>
      <t>23-b013341</t>
    </r>
  </si>
  <si>
    <r>
      <t>'</t>
    </r>
    <r>
      <rPr>
        <sz val="10"/>
        <color rgb="FF000000"/>
        <rFont val="Arial"/>
        <family val="2"/>
      </rPr>
      <t>23-b013211</t>
    </r>
  </si>
  <si>
    <r>
      <t>'</t>
    </r>
    <r>
      <rPr>
        <sz val="10"/>
        <color rgb="FF000000"/>
        <rFont val="Arial"/>
        <family val="2"/>
      </rPr>
      <t>23-b011806</t>
    </r>
  </si>
  <si>
    <r>
      <t>'</t>
    </r>
    <r>
      <rPr>
        <sz val="10"/>
        <color rgb="FF000000"/>
        <rFont val="Arial"/>
        <family val="2"/>
      </rPr>
      <t>23-b011527</t>
    </r>
  </si>
  <si>
    <r>
      <t>'</t>
    </r>
    <r>
      <rPr>
        <sz val="10"/>
        <color rgb="FF000000"/>
        <rFont val="Arial"/>
        <family val="2"/>
      </rPr>
      <t>23-b0013468</t>
    </r>
  </si>
  <si>
    <r>
      <t>'</t>
    </r>
    <r>
      <rPr>
        <sz val="10"/>
        <color rgb="FF000000"/>
        <rFont val="Arial"/>
        <family val="2"/>
      </rPr>
      <t>23-b013325</t>
    </r>
  </si>
  <si>
    <r>
      <t>'</t>
    </r>
    <r>
      <rPr>
        <sz val="10"/>
        <color rgb="FF000000"/>
        <rFont val="Arial"/>
        <family val="2"/>
      </rPr>
      <t>23-b0011497</t>
    </r>
  </si>
  <si>
    <r>
      <t>'</t>
    </r>
    <r>
      <rPr>
        <sz val="10"/>
        <color rgb="FF000000"/>
        <rFont val="Arial"/>
        <family val="2"/>
      </rPr>
      <t>23-b011516</t>
    </r>
  </si>
  <si>
    <r>
      <t>'</t>
    </r>
    <r>
      <rPr>
        <sz val="10"/>
        <color rgb="FF000000"/>
        <rFont val="Arial"/>
        <family val="2"/>
      </rPr>
      <t>23-b011011</t>
    </r>
  </si>
  <si>
    <r>
      <t>'</t>
    </r>
    <r>
      <rPr>
        <sz val="10"/>
        <color rgb="FF000000"/>
        <rFont val="Arial"/>
        <family val="2"/>
      </rPr>
      <t>23-b0009137</t>
    </r>
  </si>
  <si>
    <r>
      <t>'</t>
    </r>
    <r>
      <rPr>
        <sz val="10"/>
        <color rgb="FF000000"/>
        <rFont val="Arial"/>
        <family val="2"/>
      </rPr>
      <t>23-b0009169</t>
    </r>
  </si>
  <si>
    <r>
      <t>'</t>
    </r>
    <r>
      <rPr>
        <sz val="10"/>
        <color rgb="FF000000"/>
        <rFont val="Arial"/>
        <family val="2"/>
      </rPr>
      <t>23-b015760</t>
    </r>
  </si>
  <si>
    <r>
      <t>'</t>
    </r>
    <r>
      <rPr>
        <sz val="10"/>
        <color rgb="FF000000"/>
        <rFont val="Arial"/>
        <family val="2"/>
      </rPr>
      <t>23-b0013654</t>
    </r>
  </si>
  <si>
    <r>
      <t>'</t>
    </r>
    <r>
      <rPr>
        <sz val="10"/>
        <color rgb="FF000000"/>
        <rFont val="Arial"/>
        <family val="2"/>
      </rPr>
      <t>23-b013326</t>
    </r>
  </si>
  <si>
    <r>
      <t>'</t>
    </r>
    <r>
      <rPr>
        <sz val="10"/>
        <color rgb="FF000000"/>
        <rFont val="Arial"/>
        <family val="2"/>
      </rPr>
      <t>23-b0015600</t>
    </r>
  </si>
  <si>
    <r>
      <t>'</t>
    </r>
    <r>
      <rPr>
        <sz val="10"/>
        <color rgb="FF000000"/>
        <rFont val="Arial"/>
        <family val="2"/>
      </rPr>
      <t>23-b017652</t>
    </r>
  </si>
  <si>
    <r>
      <t>'</t>
    </r>
    <r>
      <rPr>
        <sz val="10"/>
        <color rgb="FF000000"/>
        <rFont val="Arial"/>
        <family val="2"/>
      </rPr>
      <t>23-b0017757</t>
    </r>
  </si>
  <si>
    <r>
      <t>'</t>
    </r>
    <r>
      <rPr>
        <sz val="10"/>
        <color rgb="FF000000"/>
        <rFont val="Arial"/>
        <family val="2"/>
      </rPr>
      <t>23-b0015756</t>
    </r>
  </si>
  <si>
    <r>
      <t>'</t>
    </r>
    <r>
      <rPr>
        <sz val="10"/>
        <color rgb="FF000000"/>
        <rFont val="Arial"/>
        <family val="2"/>
      </rPr>
      <t>23-b018696</t>
    </r>
  </si>
  <si>
    <r>
      <t>'</t>
    </r>
    <r>
      <rPr>
        <sz val="10"/>
        <color rgb="FF000000"/>
        <rFont val="Arial"/>
        <family val="2"/>
      </rPr>
      <t>23-b018686</t>
    </r>
  </si>
  <si>
    <r>
      <t>'</t>
    </r>
    <r>
      <rPr>
        <sz val="10"/>
        <color rgb="FF000000"/>
        <rFont val="Arial"/>
        <family val="2"/>
      </rPr>
      <t>23-b0013686</t>
    </r>
  </si>
  <si>
    <r>
      <t>'</t>
    </r>
    <r>
      <rPr>
        <sz val="10"/>
        <color rgb="FF000000"/>
        <rFont val="Arial"/>
        <family val="2"/>
      </rPr>
      <t>23-b018747</t>
    </r>
  </si>
  <si>
    <r>
      <t>'</t>
    </r>
    <r>
      <rPr>
        <sz val="10"/>
        <color rgb="FF000000"/>
        <rFont val="Arial"/>
        <family val="2"/>
      </rPr>
      <t>23-b017750</t>
    </r>
  </si>
  <si>
    <r>
      <t>'</t>
    </r>
    <r>
      <rPr>
        <sz val="10"/>
        <color rgb="FF000000"/>
        <rFont val="Arial"/>
        <family val="2"/>
      </rPr>
      <t>23-b013646</t>
    </r>
  </si>
  <si>
    <r>
      <t>'</t>
    </r>
    <r>
      <rPr>
        <sz val="10"/>
        <color rgb="FF000000"/>
        <rFont val="Arial"/>
        <family val="2"/>
      </rPr>
      <t>23-b0017723</t>
    </r>
  </si>
  <si>
    <r>
      <t>'</t>
    </r>
    <r>
      <rPr>
        <sz val="10"/>
        <color rgb="FF000000"/>
        <rFont val="Arial"/>
        <family val="2"/>
      </rPr>
      <t>23-b0015853</t>
    </r>
  </si>
  <si>
    <r>
      <t>'</t>
    </r>
    <r>
      <rPr>
        <sz val="10"/>
        <color rgb="FF000000"/>
        <rFont val="Arial"/>
        <family val="2"/>
      </rPr>
      <t>23-b015890</t>
    </r>
  </si>
  <si>
    <r>
      <t>'</t>
    </r>
    <r>
      <rPr>
        <sz val="10"/>
        <color rgb="FF000000"/>
        <rFont val="Arial"/>
        <family val="2"/>
      </rPr>
      <t>23-b017501</t>
    </r>
  </si>
  <si>
    <r>
      <t>'</t>
    </r>
    <r>
      <rPr>
        <sz val="10"/>
        <color rgb="FF000000"/>
        <rFont val="Arial"/>
        <family val="2"/>
      </rPr>
      <t>23-b013615</t>
    </r>
  </si>
  <si>
    <r>
      <t>'</t>
    </r>
    <r>
      <rPr>
        <sz val="10"/>
        <color rgb="FF000000"/>
        <rFont val="Arial"/>
        <family val="2"/>
      </rPr>
      <t>23-b013409</t>
    </r>
  </si>
  <si>
    <r>
      <t>'</t>
    </r>
    <r>
      <rPr>
        <sz val="10"/>
        <color rgb="FF000000"/>
        <rFont val="Arial"/>
        <family val="2"/>
      </rPr>
      <t>23-b015812</t>
    </r>
  </si>
  <si>
    <r>
      <t>'</t>
    </r>
    <r>
      <rPr>
        <sz val="10"/>
        <color rgb="FF000000"/>
        <rFont val="Arial"/>
        <family val="2"/>
      </rPr>
      <t>23-b015813</t>
    </r>
  </si>
  <si>
    <r>
      <t>'</t>
    </r>
    <r>
      <rPr>
        <sz val="10"/>
        <color rgb="FF000000"/>
        <rFont val="Arial"/>
        <family val="2"/>
      </rPr>
      <t>23-b015672</t>
    </r>
  </si>
  <si>
    <r>
      <t>'</t>
    </r>
    <r>
      <rPr>
        <sz val="10"/>
        <color rgb="FF000000"/>
        <rFont val="Arial"/>
        <family val="2"/>
      </rPr>
      <t>23-b013681</t>
    </r>
  </si>
  <si>
    <r>
      <t>'</t>
    </r>
    <r>
      <rPr>
        <sz val="10"/>
        <color rgb="FF000000"/>
        <rFont val="Arial"/>
        <family val="2"/>
      </rPr>
      <t>23-b013641</t>
    </r>
  </si>
  <si>
    <r>
      <t>'</t>
    </r>
    <r>
      <rPr>
        <sz val="10"/>
        <color rgb="FF000000"/>
        <rFont val="Arial"/>
        <family val="2"/>
      </rPr>
      <t>23-b013592</t>
    </r>
  </si>
  <si>
    <r>
      <t>'</t>
    </r>
    <r>
      <rPr>
        <sz val="10"/>
        <color rgb="FF000000"/>
        <rFont val="Arial"/>
        <family val="2"/>
      </rPr>
      <t>23-b015834</t>
    </r>
  </si>
  <si>
    <r>
      <t>'</t>
    </r>
    <r>
      <rPr>
        <sz val="10"/>
        <color rgb="FF000000"/>
        <rFont val="Arial"/>
        <family val="2"/>
      </rPr>
      <t>23-b013352</t>
    </r>
  </si>
  <si>
    <r>
      <t>'</t>
    </r>
    <r>
      <rPr>
        <sz val="10"/>
        <color rgb="FF000000"/>
        <rFont val="Arial"/>
        <family val="2"/>
      </rPr>
      <t>23-b0015883</t>
    </r>
  </si>
  <si>
    <r>
      <t>'</t>
    </r>
    <r>
      <rPr>
        <sz val="10"/>
        <color rgb="FF000000"/>
        <rFont val="Arial"/>
        <family val="2"/>
      </rPr>
      <t>23-b0014197</t>
    </r>
  </si>
  <si>
    <r>
      <t>'</t>
    </r>
    <r>
      <rPr>
        <sz val="10"/>
        <color rgb="FF000000"/>
        <rFont val="Arial"/>
        <family val="2"/>
      </rPr>
      <t>23-b0015839</t>
    </r>
  </si>
  <si>
    <r>
      <t>'</t>
    </r>
    <r>
      <rPr>
        <sz val="10"/>
        <color rgb="FF000000"/>
        <rFont val="Arial"/>
        <family val="2"/>
      </rPr>
      <t>23-b013753</t>
    </r>
  </si>
  <si>
    <r>
      <t>'</t>
    </r>
    <r>
      <rPr>
        <sz val="10"/>
        <color rgb="FF000000"/>
        <rFont val="Arial"/>
        <family val="2"/>
      </rPr>
      <t>23-b015685</t>
    </r>
  </si>
  <si>
    <r>
      <t>'</t>
    </r>
    <r>
      <rPr>
        <sz val="10"/>
        <color rgb="FF000000"/>
        <rFont val="Arial"/>
        <family val="2"/>
      </rPr>
      <t>23-b013660</t>
    </r>
  </si>
  <si>
    <r>
      <t>'</t>
    </r>
    <r>
      <rPr>
        <sz val="10"/>
        <color rgb="FF000000"/>
        <rFont val="Arial"/>
        <family val="2"/>
      </rPr>
      <t>23-b013355</t>
    </r>
  </si>
  <si>
    <r>
      <t>'</t>
    </r>
    <r>
      <rPr>
        <sz val="10"/>
        <color rgb="FF000000"/>
        <rFont val="Arial"/>
        <family val="2"/>
      </rPr>
      <t>23-b0015665</t>
    </r>
  </si>
  <si>
    <r>
      <t>'</t>
    </r>
    <r>
      <rPr>
        <sz val="10"/>
        <color rgb="FF000000"/>
        <rFont val="Arial"/>
        <family val="2"/>
      </rPr>
      <t>23-b0013683</t>
    </r>
  </si>
  <si>
    <r>
      <t>'</t>
    </r>
    <r>
      <rPr>
        <sz val="10"/>
        <color rgb="FF000000"/>
        <rFont val="Arial"/>
        <family val="2"/>
      </rPr>
      <t>23-b0013676</t>
    </r>
  </si>
  <si>
    <r>
      <t>'</t>
    </r>
    <r>
      <rPr>
        <sz val="10"/>
        <color rgb="FF000000"/>
        <rFont val="Arial"/>
        <family val="2"/>
      </rPr>
      <t>23-b0013630</t>
    </r>
  </si>
  <si>
    <r>
      <t>'</t>
    </r>
    <r>
      <rPr>
        <sz val="10"/>
        <color rgb="FF000000"/>
        <rFont val="Arial"/>
        <family val="2"/>
      </rPr>
      <t>23-b015640</t>
    </r>
  </si>
  <si>
    <r>
      <t>'</t>
    </r>
    <r>
      <rPr>
        <sz val="10"/>
        <color rgb="FF000000"/>
        <rFont val="Arial"/>
        <family val="2"/>
      </rPr>
      <t>23-b015599</t>
    </r>
  </si>
  <si>
    <r>
      <t>'</t>
    </r>
    <r>
      <rPr>
        <sz val="10"/>
        <color rgb="FF000000"/>
        <rFont val="Arial"/>
        <family val="2"/>
      </rPr>
      <t>23-b015596</t>
    </r>
  </si>
  <si>
    <r>
      <t>'</t>
    </r>
    <r>
      <rPr>
        <sz val="10"/>
        <color rgb="FF000000"/>
        <rFont val="Arial"/>
        <family val="2"/>
      </rPr>
      <t>23-b015593</t>
    </r>
  </si>
  <si>
    <r>
      <t>'</t>
    </r>
    <r>
      <rPr>
        <sz val="10"/>
        <color rgb="FF000000"/>
        <rFont val="Arial"/>
        <family val="2"/>
      </rPr>
      <t>23-b013625</t>
    </r>
  </si>
  <si>
    <r>
      <t>'</t>
    </r>
    <r>
      <rPr>
        <sz val="10"/>
        <color rgb="FF000000"/>
        <rFont val="Arial"/>
        <family val="2"/>
      </rPr>
      <t>23-b013624</t>
    </r>
  </si>
  <si>
    <r>
      <t>'</t>
    </r>
    <r>
      <rPr>
        <sz val="10"/>
        <color rgb="FF000000"/>
        <rFont val="Arial"/>
        <family val="2"/>
      </rPr>
      <t>23-b013445</t>
    </r>
  </si>
  <si>
    <r>
      <t>'</t>
    </r>
    <r>
      <rPr>
        <sz val="10"/>
        <color rgb="FF000000"/>
        <rFont val="Arial"/>
        <family val="2"/>
      </rPr>
      <t>23-b0013616</t>
    </r>
  </si>
  <si>
    <r>
      <t>'</t>
    </r>
    <r>
      <rPr>
        <sz val="10"/>
        <color rgb="FF000000"/>
        <rFont val="Arial"/>
        <family val="2"/>
      </rPr>
      <t>23-b0015616</t>
    </r>
  </si>
  <si>
    <r>
      <t>'</t>
    </r>
    <r>
      <rPr>
        <sz val="10"/>
        <color rgb="FF000000"/>
        <rFont val="Arial"/>
        <family val="2"/>
      </rPr>
      <t>23-b0015583</t>
    </r>
  </si>
  <si>
    <r>
      <t>'</t>
    </r>
    <r>
      <rPr>
        <sz val="10"/>
        <color rgb="FF000000"/>
        <rFont val="Arial"/>
        <family val="2"/>
      </rPr>
      <t>23-b0013619</t>
    </r>
  </si>
  <si>
    <r>
      <t>'</t>
    </r>
    <r>
      <rPr>
        <sz val="10"/>
        <color rgb="FF000000"/>
        <rFont val="Arial"/>
        <family val="2"/>
      </rPr>
      <t>23-b015624</t>
    </r>
  </si>
  <si>
    <r>
      <t>'</t>
    </r>
    <r>
      <rPr>
        <sz val="10"/>
        <color rgb="FF000000"/>
        <rFont val="Arial"/>
        <family val="2"/>
      </rPr>
      <t>23-b013564</t>
    </r>
  </si>
  <si>
    <r>
      <t>'</t>
    </r>
    <r>
      <rPr>
        <sz val="10"/>
        <color rgb="FF000000"/>
        <rFont val="Arial"/>
        <family val="2"/>
      </rPr>
      <t>23-b012622</t>
    </r>
  </si>
  <si>
    <r>
      <t>'</t>
    </r>
    <r>
      <rPr>
        <sz val="10"/>
        <color rgb="FF000000"/>
        <rFont val="Arial"/>
        <family val="2"/>
      </rPr>
      <t>23-b0013620</t>
    </r>
  </si>
  <si>
    <r>
      <t>'</t>
    </r>
    <r>
      <rPr>
        <sz val="10"/>
        <color rgb="FF000000"/>
        <rFont val="Arial"/>
        <family val="2"/>
      </rPr>
      <t>23-b013441</t>
    </r>
  </si>
  <si>
    <r>
      <t>'</t>
    </r>
    <r>
      <rPr>
        <sz val="10"/>
        <color rgb="FF000000"/>
        <rFont val="Arial"/>
        <family val="2"/>
      </rPr>
      <t>23-b011526</t>
    </r>
  </si>
  <si>
    <r>
      <t>'</t>
    </r>
    <r>
      <rPr>
        <sz val="10"/>
        <color rgb="FF000000"/>
        <rFont val="Arial"/>
        <family val="2"/>
      </rPr>
      <t>23-b0013428</t>
    </r>
  </si>
  <si>
    <r>
      <t>'</t>
    </r>
    <r>
      <rPr>
        <sz val="10"/>
        <color rgb="FF000000"/>
        <rFont val="Arial"/>
        <family val="2"/>
      </rPr>
      <t>23-b0013408</t>
    </r>
  </si>
  <si>
    <r>
      <t>'</t>
    </r>
    <r>
      <rPr>
        <sz val="10"/>
        <color rgb="FF000000"/>
        <rFont val="Arial"/>
        <family val="2"/>
      </rPr>
      <t>23-b0011327</t>
    </r>
  </si>
  <si>
    <r>
      <t>'</t>
    </r>
    <r>
      <rPr>
        <sz val="10"/>
        <color rgb="FF000000"/>
        <rFont val="Arial"/>
        <family val="2"/>
      </rPr>
      <t>23-b010630</t>
    </r>
  </si>
  <si>
    <r>
      <t>'</t>
    </r>
    <r>
      <rPr>
        <sz val="10"/>
        <color rgb="FF000000"/>
        <rFont val="Arial"/>
        <family val="2"/>
      </rPr>
      <t>23-b0011781</t>
    </r>
  </si>
  <si>
    <r>
      <t>'</t>
    </r>
    <r>
      <rPr>
        <sz val="10"/>
        <color rgb="FF000000"/>
        <rFont val="Arial"/>
        <family val="2"/>
      </rPr>
      <t>23-b0013350</t>
    </r>
  </si>
  <si>
    <r>
      <t>'</t>
    </r>
    <r>
      <rPr>
        <sz val="10"/>
        <color rgb="FF000000"/>
        <rFont val="Arial"/>
        <family val="2"/>
      </rPr>
      <t>23-b0011390</t>
    </r>
  </si>
  <si>
    <r>
      <t>'</t>
    </r>
    <r>
      <rPr>
        <sz val="10"/>
        <color rgb="FF000000"/>
        <rFont val="Arial"/>
        <family val="2"/>
      </rPr>
      <t>23-b009127</t>
    </r>
  </si>
  <si>
    <r>
      <t>'</t>
    </r>
    <r>
      <rPr>
        <sz val="10"/>
        <color rgb="FF000000"/>
        <rFont val="Arial"/>
        <family val="2"/>
      </rPr>
      <t>23-b0009103</t>
    </r>
  </si>
  <si>
    <r>
      <t>'</t>
    </r>
    <r>
      <rPr>
        <sz val="10"/>
        <color rgb="FF000000"/>
        <rFont val="Arial"/>
        <family val="2"/>
      </rPr>
      <t>23-b009752</t>
    </r>
  </si>
  <si>
    <r>
      <t>'</t>
    </r>
    <r>
      <rPr>
        <sz val="10"/>
        <color rgb="FF000000"/>
        <rFont val="Arial"/>
        <family val="2"/>
      </rPr>
      <t>23-b013343</t>
    </r>
  </si>
  <si>
    <r>
      <t>'</t>
    </r>
    <r>
      <rPr>
        <sz val="10"/>
        <color rgb="FF000000"/>
        <rFont val="Arial"/>
        <family val="2"/>
      </rPr>
      <t>23-b018100</t>
    </r>
  </si>
  <si>
    <r>
      <t>'</t>
    </r>
    <r>
      <rPr>
        <sz val="10"/>
        <color rgb="FF000000"/>
        <rFont val="Arial"/>
        <family val="2"/>
      </rPr>
      <t>23-b017636</t>
    </r>
  </si>
  <si>
    <r>
      <t>'</t>
    </r>
    <r>
      <rPr>
        <sz val="10"/>
        <color rgb="FF000000"/>
        <rFont val="Arial"/>
        <family val="2"/>
      </rPr>
      <t>23-b013573</t>
    </r>
  </si>
  <si>
    <r>
      <t>'</t>
    </r>
    <r>
      <rPr>
        <sz val="10"/>
        <color rgb="FF000000"/>
        <rFont val="Arial"/>
        <family val="2"/>
      </rPr>
      <t>23-b0017493</t>
    </r>
  </si>
  <si>
    <r>
      <t>'</t>
    </r>
    <r>
      <rPr>
        <sz val="10"/>
        <color rgb="FF000000"/>
        <rFont val="Arial"/>
        <family val="2"/>
      </rPr>
      <t>23-b0017746</t>
    </r>
  </si>
  <si>
    <r>
      <t>'</t>
    </r>
    <r>
      <rPr>
        <sz val="10"/>
        <color rgb="FF000000"/>
        <rFont val="Arial"/>
        <family val="2"/>
      </rPr>
      <t>23-b016083</t>
    </r>
  </si>
  <si>
    <r>
      <t>'</t>
    </r>
    <r>
      <rPr>
        <sz val="10"/>
        <color rgb="FF000000"/>
        <rFont val="Arial"/>
        <family val="2"/>
      </rPr>
      <t>23-b0017731</t>
    </r>
  </si>
  <si>
    <r>
      <t>'</t>
    </r>
    <r>
      <rPr>
        <sz val="10"/>
        <color rgb="FF000000"/>
        <rFont val="Arial"/>
        <family val="2"/>
      </rPr>
      <t>23-b017653</t>
    </r>
  </si>
  <si>
    <r>
      <t>'</t>
    </r>
    <r>
      <rPr>
        <sz val="10"/>
        <color rgb="FF000000"/>
        <rFont val="Arial"/>
        <family val="2"/>
      </rPr>
      <t>23-b017639</t>
    </r>
  </si>
  <si>
    <r>
      <t>'</t>
    </r>
    <r>
      <rPr>
        <sz val="10"/>
        <color rgb="FF000000"/>
        <rFont val="Arial"/>
        <family val="2"/>
      </rPr>
      <t>23-b017500</t>
    </r>
  </si>
  <si>
    <r>
      <t>'</t>
    </r>
    <r>
      <rPr>
        <sz val="10"/>
        <color rgb="FF000000"/>
        <rFont val="Arial"/>
        <family val="2"/>
      </rPr>
      <t>23-b015740</t>
    </r>
  </si>
  <si>
    <r>
      <t>'</t>
    </r>
    <r>
      <rPr>
        <sz val="10"/>
        <color rgb="FF000000"/>
        <rFont val="Arial"/>
        <family val="2"/>
      </rPr>
      <t>23-b013622</t>
    </r>
  </si>
  <si>
    <r>
      <t>'</t>
    </r>
    <r>
      <rPr>
        <sz val="10"/>
        <color rgb="FF000000"/>
        <rFont val="Arial"/>
        <family val="2"/>
      </rPr>
      <t>23-b015875</t>
    </r>
  </si>
  <si>
    <r>
      <t>'</t>
    </r>
    <r>
      <rPr>
        <sz val="10"/>
        <color rgb="FF000000"/>
        <rFont val="Arial"/>
        <family val="2"/>
      </rPr>
      <t>23-b013678</t>
    </r>
  </si>
  <si>
    <r>
      <t>'</t>
    </r>
    <r>
      <rPr>
        <sz val="10"/>
        <color rgb="FF000000"/>
        <rFont val="Arial"/>
        <family val="2"/>
      </rPr>
      <t>23-b013339</t>
    </r>
  </si>
  <si>
    <r>
      <t>'</t>
    </r>
    <r>
      <rPr>
        <sz val="10"/>
        <color rgb="FF000000"/>
        <rFont val="Arial"/>
        <family val="2"/>
      </rPr>
      <t>23-b013806</t>
    </r>
  </si>
  <si>
    <r>
      <t>'</t>
    </r>
    <r>
      <rPr>
        <sz val="10"/>
        <color rgb="FF000000"/>
        <rFont val="Arial"/>
        <family val="2"/>
      </rPr>
      <t>23-b013805</t>
    </r>
  </si>
  <si>
    <r>
      <t>'</t>
    </r>
    <r>
      <rPr>
        <sz val="10"/>
        <color rgb="FF000000"/>
        <rFont val="Arial"/>
        <family val="2"/>
      </rPr>
      <t>23-b013316</t>
    </r>
  </si>
  <si>
    <r>
      <t>'</t>
    </r>
    <r>
      <rPr>
        <sz val="10"/>
        <color rgb="FF000000"/>
        <rFont val="Arial"/>
        <family val="2"/>
      </rPr>
      <t>23-b0015585</t>
    </r>
  </si>
  <si>
    <r>
      <t>'</t>
    </r>
    <r>
      <rPr>
        <sz val="10"/>
        <color rgb="FF000000"/>
        <rFont val="Arial"/>
        <family val="2"/>
      </rPr>
      <t>23-b013803</t>
    </r>
  </si>
  <si>
    <r>
      <t>'</t>
    </r>
    <r>
      <rPr>
        <sz val="10"/>
        <color rgb="FF000000"/>
        <rFont val="Arial"/>
        <family val="2"/>
      </rPr>
      <t>23-b0015677</t>
    </r>
  </si>
  <si>
    <r>
      <t>'</t>
    </r>
    <r>
      <rPr>
        <sz val="10"/>
        <color rgb="FF000000"/>
        <rFont val="Arial"/>
        <family val="2"/>
      </rPr>
      <t>23-b014180</t>
    </r>
  </si>
  <si>
    <r>
      <t>'</t>
    </r>
    <r>
      <rPr>
        <sz val="10"/>
        <color rgb="FF000000"/>
        <rFont val="Arial"/>
        <family val="2"/>
      </rPr>
      <t>23-b013633</t>
    </r>
  </si>
  <si>
    <r>
      <t>'</t>
    </r>
    <r>
      <rPr>
        <sz val="10"/>
        <color rgb="FF000000"/>
        <rFont val="Arial"/>
        <family val="2"/>
      </rPr>
      <t>23-b013336</t>
    </r>
  </si>
  <si>
    <r>
      <t>'</t>
    </r>
    <r>
      <rPr>
        <sz val="10"/>
        <color rgb="FF000000"/>
        <rFont val="Arial"/>
        <family val="2"/>
      </rPr>
      <t>23-b013334</t>
    </r>
  </si>
  <si>
    <r>
      <t>'</t>
    </r>
    <r>
      <rPr>
        <sz val="10"/>
        <color rgb="FF000000"/>
        <rFont val="Arial"/>
        <family val="2"/>
      </rPr>
      <t>23-b013644</t>
    </r>
  </si>
  <si>
    <r>
      <t>'</t>
    </r>
    <r>
      <rPr>
        <sz val="10"/>
        <color rgb="FF000000"/>
        <rFont val="Arial"/>
        <family val="2"/>
      </rPr>
      <t>23-b013417</t>
    </r>
  </si>
  <si>
    <r>
      <t>'</t>
    </r>
    <r>
      <rPr>
        <sz val="10"/>
        <color rgb="FF000000"/>
        <rFont val="Arial"/>
        <family val="2"/>
      </rPr>
      <t>23-b013412</t>
    </r>
  </si>
  <si>
    <r>
      <t>'</t>
    </r>
    <r>
      <rPr>
        <sz val="10"/>
        <color rgb="FF000000"/>
        <rFont val="Arial"/>
        <family val="2"/>
      </rPr>
      <t>23-b0013154</t>
    </r>
  </si>
  <si>
    <r>
      <t>'</t>
    </r>
    <r>
      <rPr>
        <sz val="10"/>
        <color rgb="FF000000"/>
        <rFont val="Arial"/>
        <family val="2"/>
      </rPr>
      <t>23-b013563</t>
    </r>
  </si>
  <si>
    <r>
      <t>'</t>
    </r>
    <r>
      <rPr>
        <sz val="10"/>
        <color rgb="FF000000"/>
        <rFont val="Arial"/>
        <family val="2"/>
      </rPr>
      <t>23-b013438</t>
    </r>
  </si>
  <si>
    <r>
      <t>'</t>
    </r>
    <r>
      <rPr>
        <sz val="10"/>
        <color rgb="FF000000"/>
        <rFont val="Arial"/>
        <family val="2"/>
      </rPr>
      <t>23-b0013465</t>
    </r>
  </si>
  <si>
    <r>
      <t>'</t>
    </r>
    <r>
      <rPr>
        <sz val="10"/>
        <color rgb="FF000000"/>
        <rFont val="Arial"/>
        <family val="2"/>
      </rPr>
      <t>23-b0013425</t>
    </r>
  </si>
  <si>
    <r>
      <t>'</t>
    </r>
    <r>
      <rPr>
        <sz val="10"/>
        <color rgb="FF000000"/>
        <rFont val="Arial"/>
        <family val="2"/>
      </rPr>
      <t>23-b013414</t>
    </r>
  </si>
  <si>
    <r>
      <t>'</t>
    </r>
    <r>
      <rPr>
        <sz val="10"/>
        <color rgb="FF000000"/>
        <rFont val="Arial"/>
        <family val="2"/>
      </rPr>
      <t>23-b0013274</t>
    </r>
  </si>
  <si>
    <r>
      <t>'</t>
    </r>
    <r>
      <rPr>
        <sz val="10"/>
        <color rgb="FF000000"/>
        <rFont val="Arial"/>
        <family val="2"/>
      </rPr>
      <t>23-b013168</t>
    </r>
  </si>
  <si>
    <r>
      <t>'</t>
    </r>
    <r>
      <rPr>
        <sz val="10"/>
        <color rgb="FF000000"/>
        <rFont val="Arial"/>
        <family val="2"/>
      </rPr>
      <t>23-b011552</t>
    </r>
  </si>
  <si>
    <r>
      <t>'</t>
    </r>
    <r>
      <rPr>
        <sz val="10"/>
        <color rgb="FF000000"/>
        <rFont val="Arial"/>
        <family val="2"/>
      </rPr>
      <t>23-b009789</t>
    </r>
  </si>
  <si>
    <r>
      <t>'</t>
    </r>
    <r>
      <rPr>
        <sz val="10"/>
        <color rgb="FF000000"/>
        <rFont val="Arial"/>
        <family val="2"/>
      </rPr>
      <t>23-b010651</t>
    </r>
  </si>
  <si>
    <r>
      <t>'</t>
    </r>
    <r>
      <rPr>
        <sz val="10"/>
        <color rgb="FF000000"/>
        <rFont val="Arial"/>
        <family val="2"/>
      </rPr>
      <t>23-b011317</t>
    </r>
  </si>
  <si>
    <r>
      <t>'</t>
    </r>
    <r>
      <rPr>
        <sz val="10"/>
        <color rgb="FF000000"/>
        <rFont val="Arial"/>
        <family val="2"/>
      </rPr>
      <t>23-b011235</t>
    </r>
  </si>
  <si>
    <r>
      <t>'</t>
    </r>
    <r>
      <rPr>
        <sz val="10"/>
        <color rgb="FF000000"/>
        <rFont val="Arial"/>
        <family val="2"/>
      </rPr>
      <t>23-b0009128</t>
    </r>
  </si>
  <si>
    <r>
      <t>'</t>
    </r>
    <r>
      <rPr>
        <sz val="10"/>
        <color rgb="FF000000"/>
        <rFont val="Arial"/>
        <family val="2"/>
      </rPr>
      <t>23-b015601</t>
    </r>
  </si>
  <si>
    <r>
      <t>'</t>
    </r>
    <r>
      <rPr>
        <sz val="10"/>
        <color rgb="FF000000"/>
        <rFont val="Arial"/>
        <family val="2"/>
      </rPr>
      <t>23-b017650</t>
    </r>
  </si>
  <si>
    <r>
      <t>'</t>
    </r>
    <r>
      <rPr>
        <sz val="10"/>
        <color rgb="FF000000"/>
        <rFont val="Arial"/>
        <family val="2"/>
      </rPr>
      <t>23-b0017450</t>
    </r>
  </si>
  <si>
    <r>
      <t>'</t>
    </r>
    <r>
      <rPr>
        <sz val="10"/>
        <color rgb="FF000000"/>
        <rFont val="Arial"/>
        <family val="2"/>
      </rPr>
      <t>23-b0016372</t>
    </r>
  </si>
  <si>
    <r>
      <t>'</t>
    </r>
    <r>
      <rPr>
        <sz val="10"/>
        <color rgb="FF000000"/>
        <rFont val="Arial"/>
        <family val="2"/>
      </rPr>
      <t>23-b0017521</t>
    </r>
  </si>
  <si>
    <r>
      <t>'</t>
    </r>
    <r>
      <rPr>
        <sz val="10"/>
        <color rgb="FF000000"/>
        <rFont val="Arial"/>
        <family val="2"/>
      </rPr>
      <t>23-b018682</t>
    </r>
  </si>
  <si>
    <r>
      <t>'</t>
    </r>
    <r>
      <rPr>
        <sz val="10"/>
        <color rgb="FF000000"/>
        <rFont val="Arial"/>
        <family val="2"/>
      </rPr>
      <t>23-b0017701</t>
    </r>
  </si>
  <si>
    <r>
      <t>'</t>
    </r>
    <r>
      <rPr>
        <sz val="10"/>
        <color rgb="FF000000"/>
        <rFont val="Arial"/>
        <family val="2"/>
      </rPr>
      <t>23-b0017441</t>
    </r>
  </si>
  <si>
    <r>
      <t>'</t>
    </r>
    <r>
      <rPr>
        <sz val="10"/>
        <color rgb="FF000000"/>
        <rFont val="Arial"/>
        <family val="2"/>
      </rPr>
      <t>23-b0017440</t>
    </r>
  </si>
  <si>
    <r>
      <t>'</t>
    </r>
    <r>
      <rPr>
        <sz val="10"/>
        <color rgb="FF000000"/>
        <rFont val="Arial"/>
        <family val="2"/>
      </rPr>
      <t>23-b018755</t>
    </r>
  </si>
  <si>
    <r>
      <t>'</t>
    </r>
    <r>
      <rPr>
        <sz val="10"/>
        <color rgb="FF000000"/>
        <rFont val="Arial"/>
        <family val="2"/>
      </rPr>
      <t>23-b013411</t>
    </r>
  </si>
  <si>
    <r>
      <t>'</t>
    </r>
    <r>
      <rPr>
        <sz val="10"/>
        <color rgb="FF000000"/>
        <rFont val="Arial"/>
        <family val="2"/>
      </rPr>
      <t>23-b017509</t>
    </r>
  </si>
  <si>
    <r>
      <t>'</t>
    </r>
    <r>
      <rPr>
        <sz val="10"/>
        <color rgb="FF000000"/>
        <rFont val="Arial"/>
        <family val="2"/>
      </rPr>
      <t>23-b015907</t>
    </r>
  </si>
  <si>
    <r>
      <t>'</t>
    </r>
    <r>
      <rPr>
        <sz val="10"/>
        <color rgb="FF000000"/>
        <rFont val="Arial"/>
        <family val="2"/>
      </rPr>
      <t>23-b017485</t>
    </r>
  </si>
  <si>
    <r>
      <t>'</t>
    </r>
    <r>
      <rPr>
        <sz val="10"/>
        <color rgb="FF000000"/>
        <rFont val="Arial"/>
        <family val="2"/>
      </rPr>
      <t>23-b013671</t>
    </r>
  </si>
  <si>
    <r>
      <t>'</t>
    </r>
    <r>
      <rPr>
        <sz val="10"/>
        <color rgb="FF000000"/>
        <rFont val="Arial"/>
        <family val="2"/>
      </rPr>
      <t>23-b013593</t>
    </r>
  </si>
  <si>
    <r>
      <t>'</t>
    </r>
    <r>
      <rPr>
        <sz val="10"/>
        <color rgb="FF000000"/>
        <rFont val="Arial"/>
        <family val="2"/>
      </rPr>
      <t>23-b013338</t>
    </r>
  </si>
  <si>
    <r>
      <t>'</t>
    </r>
    <r>
      <rPr>
        <sz val="10"/>
        <color rgb="FF000000"/>
        <rFont val="Arial"/>
        <family val="2"/>
      </rPr>
      <t>23-b0015747</t>
    </r>
  </si>
  <si>
    <r>
      <t>'</t>
    </r>
    <r>
      <rPr>
        <sz val="10"/>
        <color rgb="FF000000"/>
        <rFont val="Arial"/>
        <family val="2"/>
      </rPr>
      <t>23-b013149</t>
    </r>
  </si>
  <si>
    <r>
      <t>'</t>
    </r>
    <r>
      <rPr>
        <sz val="10"/>
        <color rgb="FF000000"/>
        <rFont val="Arial"/>
        <family val="2"/>
      </rPr>
      <t>23-b0015589</t>
    </r>
  </si>
  <si>
    <r>
      <t>'</t>
    </r>
    <r>
      <rPr>
        <sz val="10"/>
        <color rgb="FF000000"/>
        <rFont val="Arial"/>
        <family val="2"/>
      </rPr>
      <t>23-b0013179</t>
    </r>
  </si>
  <si>
    <r>
      <t>'</t>
    </r>
    <r>
      <rPr>
        <sz val="10"/>
        <color rgb="FF000000"/>
        <rFont val="Arial"/>
        <family val="2"/>
      </rPr>
      <t>23-b0013631</t>
    </r>
  </si>
  <si>
    <r>
      <t>'</t>
    </r>
    <r>
      <rPr>
        <sz val="10"/>
        <color rgb="FF000000"/>
        <rFont val="Arial"/>
        <family val="2"/>
      </rPr>
      <t>23-b0013629</t>
    </r>
  </si>
  <si>
    <r>
      <t>'</t>
    </r>
    <r>
      <rPr>
        <sz val="10"/>
        <color rgb="FF000000"/>
        <rFont val="Arial"/>
        <family val="2"/>
      </rPr>
      <t>23-b013443</t>
    </r>
  </si>
  <si>
    <r>
      <t>'</t>
    </r>
    <r>
      <rPr>
        <sz val="10"/>
        <color rgb="FF000000"/>
        <rFont val="Arial"/>
        <family val="2"/>
      </rPr>
      <t>23-b013447</t>
    </r>
  </si>
  <si>
    <r>
      <t>'</t>
    </r>
    <r>
      <rPr>
        <sz val="10"/>
        <color rgb="FF000000"/>
        <rFont val="Arial"/>
        <family val="2"/>
      </rPr>
      <t>23-b013280</t>
    </r>
  </si>
  <si>
    <r>
      <t>'</t>
    </r>
    <r>
      <rPr>
        <sz val="10"/>
        <color rgb="FF000000"/>
        <rFont val="Arial"/>
        <family val="2"/>
      </rPr>
      <t>23-b0013597</t>
    </r>
  </si>
  <si>
    <r>
      <t>'</t>
    </r>
    <r>
      <rPr>
        <sz val="10"/>
        <color rgb="FF000000"/>
        <rFont val="Arial"/>
        <family val="2"/>
      </rPr>
      <t>23-b0013470</t>
    </r>
  </si>
  <si>
    <r>
      <t>'</t>
    </r>
    <r>
      <rPr>
        <sz val="10"/>
        <color rgb="FF000000"/>
        <rFont val="Arial"/>
        <family val="2"/>
      </rPr>
      <t>23-b013617</t>
    </r>
  </si>
  <si>
    <r>
      <t>'</t>
    </r>
    <r>
      <rPr>
        <sz val="10"/>
        <color rgb="FF000000"/>
        <rFont val="Arial"/>
        <family val="2"/>
      </rPr>
      <t>23-b011513</t>
    </r>
  </si>
  <si>
    <r>
      <t>'</t>
    </r>
    <r>
      <rPr>
        <sz val="10"/>
        <color rgb="FF000000"/>
        <rFont val="Arial"/>
        <family val="2"/>
      </rPr>
      <t>23-b0013824</t>
    </r>
  </si>
  <si>
    <r>
      <t>'</t>
    </r>
    <r>
      <rPr>
        <sz val="10"/>
        <color rgb="FF000000"/>
        <rFont val="Arial"/>
        <family val="2"/>
      </rPr>
      <t>23-b0013614</t>
    </r>
  </si>
  <si>
    <r>
      <t>'</t>
    </r>
    <r>
      <rPr>
        <sz val="10"/>
        <color rgb="FF000000"/>
        <rFont val="Arial"/>
        <family val="2"/>
      </rPr>
      <t>23-b0013595</t>
    </r>
  </si>
  <si>
    <r>
      <t>'</t>
    </r>
    <r>
      <rPr>
        <sz val="10"/>
        <color rgb="FF000000"/>
        <rFont val="Arial"/>
        <family val="2"/>
      </rPr>
      <t>23-b0013594</t>
    </r>
  </si>
  <si>
    <r>
      <t>'</t>
    </r>
    <r>
      <rPr>
        <sz val="10"/>
        <color rgb="FF000000"/>
        <rFont val="Arial"/>
        <family val="2"/>
      </rPr>
      <t>23-b0015584</t>
    </r>
  </si>
  <si>
    <r>
      <t>'</t>
    </r>
    <r>
      <rPr>
        <sz val="10"/>
        <color rgb="FF000000"/>
        <rFont val="Arial"/>
        <family val="2"/>
      </rPr>
      <t>23-b012538</t>
    </r>
  </si>
  <si>
    <r>
      <t>'</t>
    </r>
    <r>
      <rPr>
        <sz val="10"/>
        <color rgb="FF000000"/>
        <rFont val="Arial"/>
        <family val="2"/>
      </rPr>
      <t>23-b013637</t>
    </r>
  </si>
  <si>
    <r>
      <t>'</t>
    </r>
    <r>
      <rPr>
        <sz val="10"/>
        <color rgb="FF000000"/>
        <rFont val="Arial"/>
        <family val="2"/>
      </rPr>
      <t>23-b013434</t>
    </r>
  </si>
  <si>
    <r>
      <t>'</t>
    </r>
    <r>
      <rPr>
        <sz val="10"/>
        <color rgb="FF000000"/>
        <rFont val="Arial"/>
        <family val="2"/>
      </rPr>
      <t>23-b013419</t>
    </r>
  </si>
  <si>
    <r>
      <t>'</t>
    </r>
    <r>
      <rPr>
        <sz val="10"/>
        <color rgb="FF000000"/>
        <rFont val="Arial"/>
        <family val="2"/>
      </rPr>
      <t>23-b0011333</t>
    </r>
  </si>
  <si>
    <r>
      <t>'</t>
    </r>
    <r>
      <rPr>
        <sz val="10"/>
        <color rgb="FF000000"/>
        <rFont val="Arial"/>
        <family val="2"/>
      </rPr>
      <t>23-b013345</t>
    </r>
  </si>
  <si>
    <r>
      <t>'</t>
    </r>
    <r>
      <rPr>
        <sz val="10"/>
        <color rgb="FF000000"/>
        <rFont val="Arial"/>
        <family val="2"/>
      </rPr>
      <t>23-b011544</t>
    </r>
  </si>
  <si>
    <r>
      <t>'</t>
    </r>
    <r>
      <rPr>
        <sz val="10"/>
        <color rgb="FF000000"/>
        <rFont val="Arial"/>
        <family val="2"/>
      </rPr>
      <t>23-b0013473</t>
    </r>
  </si>
  <si>
    <r>
      <t>'</t>
    </r>
    <r>
      <rPr>
        <sz val="10"/>
        <color rgb="FF000000"/>
        <rFont val="Arial"/>
        <family val="2"/>
      </rPr>
      <t>23-b0013426</t>
    </r>
  </si>
  <si>
    <r>
      <t>'</t>
    </r>
    <r>
      <rPr>
        <sz val="10"/>
        <color rgb="FF000000"/>
        <rFont val="Arial"/>
        <family val="2"/>
      </rPr>
      <t>23-b0013321</t>
    </r>
  </si>
  <si>
    <r>
      <t>'</t>
    </r>
    <r>
      <rPr>
        <sz val="10"/>
        <color rgb="FF000000"/>
        <rFont val="Arial"/>
        <family val="2"/>
      </rPr>
      <t>23-b0009208</t>
    </r>
  </si>
  <si>
    <r>
      <t>'</t>
    </r>
    <r>
      <rPr>
        <sz val="10"/>
        <color rgb="FF000000"/>
        <rFont val="Arial"/>
        <family val="2"/>
      </rPr>
      <t>23-b011825</t>
    </r>
  </si>
  <si>
    <r>
      <t>'</t>
    </r>
    <r>
      <rPr>
        <sz val="10"/>
        <color rgb="FF000000"/>
        <rFont val="Arial"/>
        <family val="2"/>
      </rPr>
      <t>23-b0013176</t>
    </r>
  </si>
  <si>
    <r>
      <t>'</t>
    </r>
    <r>
      <rPr>
        <sz val="10"/>
        <color rgb="FF000000"/>
        <rFont val="Arial"/>
        <family val="2"/>
      </rPr>
      <t>23-b0011332</t>
    </r>
  </si>
  <si>
    <r>
      <t>'</t>
    </r>
    <r>
      <rPr>
        <sz val="10"/>
        <color rgb="FF000000"/>
        <rFont val="Arial"/>
        <family val="2"/>
      </rPr>
      <t>23-b0009133</t>
    </r>
  </si>
  <si>
    <r>
      <t>'</t>
    </r>
    <r>
      <rPr>
        <sz val="10"/>
        <color rgb="FF000000"/>
        <rFont val="Arial"/>
        <family val="2"/>
      </rPr>
      <t>23-b0010590</t>
    </r>
  </si>
  <si>
    <r>
      <t>'</t>
    </r>
    <r>
      <rPr>
        <sz val="10"/>
        <color rgb="FF000000"/>
        <rFont val="Arial"/>
        <family val="2"/>
      </rPr>
      <t>23-b009135</t>
    </r>
  </si>
  <si>
    <r>
      <t>'</t>
    </r>
    <r>
      <rPr>
        <sz val="10"/>
        <color rgb="FF000000"/>
        <rFont val="Arial"/>
        <family val="2"/>
      </rPr>
      <t>23-b0009154</t>
    </r>
  </si>
  <si>
    <r>
      <t>'</t>
    </r>
    <r>
      <rPr>
        <sz val="10"/>
        <color rgb="FF000000"/>
        <rFont val="Arial"/>
        <family val="2"/>
      </rPr>
      <t>23-b0009105</t>
    </r>
  </si>
  <si>
    <r>
      <t>'</t>
    </r>
    <r>
      <rPr>
        <sz val="10"/>
        <color rgb="FF000000"/>
        <rFont val="Arial"/>
        <family val="2"/>
      </rPr>
      <t>23-b013215</t>
    </r>
  </si>
  <si>
    <t>299-SIPI-032023-1269248</t>
  </si>
  <si>
    <r>
      <t>'</t>
    </r>
    <r>
      <rPr>
        <sz val="10"/>
        <color rgb="FF000000"/>
        <rFont val="Arial"/>
        <family val="2"/>
      </rPr>
      <t>23-b0017496</t>
    </r>
  </si>
  <si>
    <r>
      <t>'</t>
    </r>
    <r>
      <rPr>
        <sz val="10"/>
        <color rgb="FF000000"/>
        <rFont val="Arial"/>
        <family val="2"/>
      </rPr>
      <t>23-b0017448</t>
    </r>
  </si>
  <si>
    <r>
      <t>'</t>
    </r>
    <r>
      <rPr>
        <sz val="10"/>
        <color rgb="FF000000"/>
        <rFont val="Arial"/>
        <family val="2"/>
      </rPr>
      <t>23-b016757</t>
    </r>
  </si>
  <si>
    <t>299-SIPI-032023-1269492</t>
  </si>
  <si>
    <r>
      <t>'</t>
    </r>
    <r>
      <rPr>
        <sz val="10"/>
        <color rgb="FF000000"/>
        <rFont val="Arial"/>
        <family val="2"/>
      </rPr>
      <t>23-b0017673</t>
    </r>
  </si>
  <si>
    <r>
      <t>'</t>
    </r>
    <r>
      <rPr>
        <sz val="10"/>
        <color rgb="FF000000"/>
        <rFont val="Arial"/>
        <family val="2"/>
      </rPr>
      <t>010754</t>
    </r>
  </si>
  <si>
    <t>K23TVA-10754-RTV1671608- DC HD 9472 NGAY 17/03/2023</t>
  </si>
  <si>
    <r>
      <t>'</t>
    </r>
    <r>
      <rPr>
        <sz val="10"/>
        <color rgb="FF000000"/>
        <rFont val="Arial"/>
        <family val="2"/>
      </rPr>
      <t>23-b017649</t>
    </r>
  </si>
  <si>
    <t>299-SIPI-082022-1267151</t>
  </si>
  <si>
    <r>
      <t>'</t>
    </r>
    <r>
      <rPr>
        <sz val="10"/>
        <color rgb="FF000000"/>
        <rFont val="Arial"/>
        <family val="2"/>
      </rPr>
      <t>22-b033697</t>
    </r>
  </si>
  <si>
    <t>299-SIPI-082022-1269159</t>
  </si>
  <si>
    <r>
      <t>'</t>
    </r>
    <r>
      <rPr>
        <sz val="10"/>
        <color rgb="FF000000"/>
        <rFont val="Arial"/>
        <family val="2"/>
      </rPr>
      <t>22-b032523</t>
    </r>
  </si>
  <si>
    <t>299-SIPI-092022-1267151</t>
  </si>
  <si>
    <r>
      <t>'</t>
    </r>
    <r>
      <rPr>
        <sz val="10"/>
        <color rgb="FF000000"/>
        <rFont val="Arial"/>
        <family val="2"/>
      </rPr>
      <t>22-b044270</t>
    </r>
  </si>
  <si>
    <t>299-SIPI-102022-1267022</t>
  </si>
  <si>
    <r>
      <t>'</t>
    </r>
    <r>
      <rPr>
        <sz val="10"/>
        <color rgb="FF000000"/>
        <rFont val="Arial"/>
        <family val="2"/>
      </rPr>
      <t>22-b0047899</t>
    </r>
  </si>
  <si>
    <t>299-SIPI-102022-1267151</t>
  </si>
  <si>
    <r>
      <t>'</t>
    </r>
    <r>
      <rPr>
        <sz val="10"/>
        <color rgb="FF000000"/>
        <rFont val="Arial"/>
        <family val="2"/>
      </rPr>
      <t>22-b045713</t>
    </r>
  </si>
  <si>
    <r>
      <t>'</t>
    </r>
    <r>
      <rPr>
        <sz val="10"/>
        <color rgb="FF000000"/>
        <rFont val="Arial"/>
        <family val="2"/>
      </rPr>
      <t>22-b048917</t>
    </r>
  </si>
  <si>
    <t>299-SIPI-102022-1269159</t>
  </si>
  <si>
    <r>
      <t>'</t>
    </r>
    <r>
      <rPr>
        <sz val="10"/>
        <color rgb="FF000000"/>
        <rFont val="Arial"/>
        <family val="2"/>
      </rPr>
      <t>22-b048059</t>
    </r>
  </si>
  <si>
    <r>
      <t>'</t>
    </r>
    <r>
      <rPr>
        <sz val="10"/>
        <color rgb="FF000000"/>
        <rFont val="Arial"/>
        <family val="2"/>
      </rPr>
      <t>22-b047997</t>
    </r>
  </si>
  <si>
    <r>
      <t>'</t>
    </r>
    <r>
      <rPr>
        <sz val="10"/>
        <color rgb="FF000000"/>
        <rFont val="Arial"/>
        <family val="2"/>
      </rPr>
      <t>22-b46607</t>
    </r>
  </si>
  <si>
    <r>
      <t>'</t>
    </r>
    <r>
      <rPr>
        <sz val="10"/>
        <color rgb="FF000000"/>
        <rFont val="Arial"/>
        <family val="2"/>
      </rPr>
      <t>22-b047645</t>
    </r>
  </si>
  <si>
    <r>
      <t>'</t>
    </r>
    <r>
      <rPr>
        <sz val="10"/>
        <color rgb="FF000000"/>
        <rFont val="Arial"/>
        <family val="2"/>
      </rPr>
      <t>22-b048005</t>
    </r>
  </si>
  <si>
    <r>
      <t>'</t>
    </r>
    <r>
      <rPr>
        <sz val="10"/>
        <color rgb="FF000000"/>
        <rFont val="Arial"/>
        <family val="2"/>
      </rPr>
      <t>22-b047918</t>
    </r>
  </si>
  <si>
    <t>299-SIPI-112022-1266093</t>
  </si>
  <si>
    <r>
      <t>'</t>
    </r>
    <r>
      <rPr>
        <sz val="10"/>
        <color rgb="FF000000"/>
        <rFont val="Arial"/>
        <family val="2"/>
      </rPr>
      <t>22-b051251</t>
    </r>
  </si>
  <si>
    <t>299-SIPI-112022-1267022</t>
  </si>
  <si>
    <r>
      <t>'</t>
    </r>
    <r>
      <rPr>
        <sz val="10"/>
        <color rgb="FF000000"/>
        <rFont val="Arial"/>
        <family val="2"/>
      </rPr>
      <t>22-b0049725</t>
    </r>
  </si>
  <si>
    <t>299-SIPI-112022-1269159</t>
  </si>
  <si>
    <r>
      <t>'</t>
    </r>
    <r>
      <rPr>
        <sz val="10"/>
        <color rgb="FF000000"/>
        <rFont val="Arial"/>
        <family val="2"/>
      </rPr>
      <t>22-b0051663</t>
    </r>
  </si>
  <si>
    <r>
      <t>'</t>
    </r>
    <r>
      <rPr>
        <sz val="10"/>
        <color rgb="FF000000"/>
        <rFont val="Arial"/>
        <family val="2"/>
      </rPr>
      <t>22-b0051301</t>
    </r>
  </si>
  <si>
    <t>299-SIPI-122022-1267022</t>
  </si>
  <si>
    <r>
      <t>'</t>
    </r>
    <r>
      <rPr>
        <sz val="10"/>
        <color rgb="FF000000"/>
        <rFont val="Arial"/>
        <family val="2"/>
      </rPr>
      <t>23-b0057066</t>
    </r>
  </si>
  <si>
    <t>299-SIPI-122022-1269159</t>
  </si>
  <si>
    <r>
      <t>'</t>
    </r>
    <r>
      <rPr>
        <sz val="10"/>
        <color rgb="FF000000"/>
        <rFont val="Arial"/>
        <family val="2"/>
      </rPr>
      <t>22-b055290</t>
    </r>
  </si>
  <si>
    <t>299-SIPI-R-032023-1266766</t>
  </si>
  <si>
    <r>
      <t>'</t>
    </r>
    <r>
      <rPr>
        <sz val="10"/>
        <color rgb="FF000000"/>
        <rFont val="Arial"/>
        <family val="2"/>
      </rPr>
      <t>6737</t>
    </r>
  </si>
  <si>
    <t>K23TVA-6737-RTV1661130|HHCL</t>
  </si>
  <si>
    <r>
      <t>'</t>
    </r>
    <r>
      <rPr>
        <sz val="10"/>
        <color rgb="FF000000"/>
        <rFont val="Arial"/>
        <family val="2"/>
      </rPr>
      <t>6811</t>
    </r>
  </si>
  <si>
    <t>K23TVA-6811-RTV1661533|HHCL</t>
  </si>
  <si>
    <r>
      <t>'</t>
    </r>
    <r>
      <rPr>
        <sz val="10"/>
        <color rgb="FF000000"/>
        <rFont val="Arial"/>
        <family val="2"/>
      </rPr>
      <t>6605</t>
    </r>
  </si>
  <si>
    <t>K23TVA-6605-RTV1661379|HHCL - RTV1661379</t>
  </si>
  <si>
    <r>
      <t>'</t>
    </r>
    <r>
      <rPr>
        <sz val="10"/>
        <color rgb="FF000000"/>
        <rFont val="Arial"/>
        <family val="2"/>
      </rPr>
      <t>6796</t>
    </r>
  </si>
  <si>
    <t>K23TVA-6796-RTV1661425|HHCL</t>
  </si>
  <si>
    <t>299-SIPI-R-032023-1267022</t>
  </si>
  <si>
    <r>
      <t>'</t>
    </r>
    <r>
      <rPr>
        <sz val="10"/>
        <color rgb="FF000000"/>
        <rFont val="Arial"/>
        <family val="2"/>
      </rPr>
      <t>8606</t>
    </r>
  </si>
  <si>
    <t>K23TVA-8606-RTV1669104|HHCL</t>
  </si>
  <si>
    <r>
      <t>'</t>
    </r>
    <r>
      <rPr>
        <sz val="10"/>
        <color rgb="FF000000"/>
        <rFont val="Arial"/>
        <family val="2"/>
      </rPr>
      <t>009891</t>
    </r>
  </si>
  <si>
    <t>K23TVA-9891-RTV1674590|HHCL</t>
  </si>
  <si>
    <r>
      <t>'</t>
    </r>
    <r>
      <rPr>
        <sz val="10"/>
        <color rgb="FF000000"/>
        <rFont val="Arial"/>
        <family val="2"/>
      </rPr>
      <t>7747</t>
    </r>
  </si>
  <si>
    <t>K23TVA-7747-RTV1665910|HHCL</t>
  </si>
  <si>
    <r>
      <t>'</t>
    </r>
    <r>
      <rPr>
        <sz val="10"/>
        <color rgb="FF000000"/>
        <rFont val="Arial"/>
        <family val="2"/>
      </rPr>
      <t>8353</t>
    </r>
  </si>
  <si>
    <t>K23TVA-8353-RTV1668068|HHCL - RTV1668068</t>
  </si>
  <si>
    <r>
      <t>'</t>
    </r>
    <r>
      <rPr>
        <sz val="10"/>
        <color rgb="FF000000"/>
        <rFont val="Arial"/>
        <family val="2"/>
      </rPr>
      <t>8595</t>
    </r>
  </si>
  <si>
    <t>K23TVA-8595-RTV1669077|HHCL</t>
  </si>
  <si>
    <r>
      <t>'</t>
    </r>
    <r>
      <rPr>
        <sz val="10"/>
        <color rgb="FF000000"/>
        <rFont val="Arial"/>
        <family val="2"/>
      </rPr>
      <t>7721</t>
    </r>
  </si>
  <si>
    <t>K23TVA-7721-RTV1665800|HHCL</t>
  </si>
  <si>
    <t>299-SIPI-R-032023-1269159</t>
  </si>
  <si>
    <r>
      <t>'</t>
    </r>
    <r>
      <rPr>
        <sz val="10"/>
        <color rgb="FF000000"/>
        <rFont val="Arial"/>
        <family val="2"/>
      </rPr>
      <t>11968</t>
    </r>
  </si>
  <si>
    <t>K23TVA-11968-RTV1681305|HHCL - RTV1681305</t>
  </si>
  <si>
    <r>
      <t>'</t>
    </r>
    <r>
      <rPr>
        <sz val="10"/>
        <color rgb="FF000000"/>
        <rFont val="Arial"/>
        <family val="2"/>
      </rPr>
      <t>10610</t>
    </r>
  </si>
  <si>
    <t>K23TVA-10610-RTV1677232|HHCL - RTV1677232</t>
  </si>
  <si>
    <r>
      <t>'</t>
    </r>
    <r>
      <rPr>
        <sz val="10"/>
        <color rgb="FF000000"/>
        <rFont val="Arial"/>
        <family val="2"/>
      </rPr>
      <t>10185</t>
    </r>
  </si>
  <si>
    <t>K23TVA-10185-RTV1675519|HHCL - RTV1675519</t>
  </si>
  <si>
    <r>
      <t>'</t>
    </r>
    <r>
      <rPr>
        <sz val="10"/>
        <color rgb="FF000000"/>
        <rFont val="Arial"/>
        <family val="2"/>
      </rPr>
      <t>10181</t>
    </r>
  </si>
  <si>
    <t>K23TVA-10181-RTV1675497|HHCL - RTV1675497</t>
  </si>
  <si>
    <r>
      <t>'</t>
    </r>
    <r>
      <rPr>
        <sz val="10"/>
        <color rgb="FF000000"/>
        <rFont val="Arial"/>
        <family val="2"/>
      </rPr>
      <t>10143</t>
    </r>
  </si>
  <si>
    <t>K23TVA-10143-RTV1674933|HHCL</t>
  </si>
  <si>
    <r>
      <t>'</t>
    </r>
    <r>
      <rPr>
        <sz val="10"/>
        <color rgb="FF000000"/>
        <rFont val="Arial"/>
        <family val="2"/>
      </rPr>
      <t>9703</t>
    </r>
  </si>
  <si>
    <t>K23TVA-9703-RTV1673046|HHCL - RTV1673046</t>
  </si>
  <si>
    <r>
      <t>'</t>
    </r>
    <r>
      <rPr>
        <sz val="10"/>
        <color rgb="FF000000"/>
        <rFont val="Arial"/>
        <family val="2"/>
      </rPr>
      <t>7831</t>
    </r>
  </si>
  <si>
    <t>K23TVA-7831-RTV1666356|HHCL</t>
  </si>
  <si>
    <r>
      <t>'</t>
    </r>
    <r>
      <rPr>
        <sz val="10"/>
        <color rgb="FF000000"/>
        <rFont val="Arial"/>
        <family val="2"/>
      </rPr>
      <t>7798</t>
    </r>
  </si>
  <si>
    <t>K23TVA-7798-RTV1666219|HHCL</t>
  </si>
  <si>
    <r>
      <t>'</t>
    </r>
    <r>
      <rPr>
        <sz val="10"/>
        <color rgb="FF000000"/>
        <rFont val="Arial"/>
        <family val="2"/>
      </rPr>
      <t>7221</t>
    </r>
  </si>
  <si>
    <t>K23TVA-7221-RTV1662924|HHCL</t>
  </si>
  <si>
    <r>
      <t>'</t>
    </r>
    <r>
      <rPr>
        <sz val="10"/>
        <color rgb="FF000000"/>
        <rFont val="Arial"/>
        <family val="2"/>
      </rPr>
      <t>8859</t>
    </r>
  </si>
  <si>
    <t>K23TVA-8859-RTV1670209|HHCL - RTV1670209</t>
  </si>
  <si>
    <r>
      <t>'</t>
    </r>
    <r>
      <rPr>
        <sz val="10"/>
        <color rgb="FF000000"/>
        <rFont val="Arial"/>
        <family val="2"/>
      </rPr>
      <t>7506</t>
    </r>
  </si>
  <si>
    <t>K23TVA-7506-RTV1664117|HHCL - RTV1664117</t>
  </si>
  <si>
    <r>
      <t>'</t>
    </r>
    <r>
      <rPr>
        <sz val="10"/>
        <color rgb="FF000000"/>
        <rFont val="Arial"/>
        <family val="2"/>
      </rPr>
      <t>11981</t>
    </r>
  </si>
  <si>
    <t>K23TVA-11981-RTV1681331|HHCL - RTV1681331</t>
  </si>
  <si>
    <r>
      <t>'</t>
    </r>
    <r>
      <rPr>
        <sz val="10"/>
        <color rgb="FF000000"/>
        <rFont val="Arial"/>
        <family val="2"/>
      </rPr>
      <t>11088</t>
    </r>
  </si>
  <si>
    <t>K23TVA-11088-RTV1678940|HHCL - RTV1678940</t>
  </si>
  <si>
    <r>
      <t>'</t>
    </r>
    <r>
      <rPr>
        <sz val="10"/>
        <color rgb="FF000000"/>
        <rFont val="Arial"/>
        <family val="2"/>
      </rPr>
      <t>11079</t>
    </r>
  </si>
  <si>
    <t>K23TVA-11079-RTV1678883|HHCL - RTV1678883</t>
  </si>
  <si>
    <r>
      <t>'</t>
    </r>
    <r>
      <rPr>
        <sz val="10"/>
        <color rgb="FF000000"/>
        <rFont val="Arial"/>
        <family val="2"/>
      </rPr>
      <t>11154</t>
    </r>
  </si>
  <si>
    <t>K23TVA-11154-RTV1679468|HHCL - RTV1679468</t>
  </si>
  <si>
    <r>
      <t>'</t>
    </r>
    <r>
      <rPr>
        <sz val="10"/>
        <color rgb="FF000000"/>
        <rFont val="Arial"/>
        <family val="2"/>
      </rPr>
      <t>11275</t>
    </r>
  </si>
  <si>
    <t>K23TVA-11275-RTV1679436|HHCL - RTV1679436</t>
  </si>
  <si>
    <r>
      <t>'</t>
    </r>
    <r>
      <rPr>
        <sz val="10"/>
        <color rgb="FF000000"/>
        <rFont val="Arial"/>
        <family val="2"/>
      </rPr>
      <t>10466</t>
    </r>
  </si>
  <si>
    <t>K23TVA-10466-RTV1676438|HHCL - RTV1676438</t>
  </si>
  <si>
    <r>
      <t>'</t>
    </r>
    <r>
      <rPr>
        <sz val="10"/>
        <color rgb="FF000000"/>
        <rFont val="Arial"/>
        <family val="2"/>
      </rPr>
      <t>10487</t>
    </r>
  </si>
  <si>
    <t>K23TVA-10487-RTV1676845|HHCL - RTV1676845</t>
  </si>
  <si>
    <r>
      <t>'</t>
    </r>
    <r>
      <rPr>
        <sz val="10"/>
        <color rgb="FF000000"/>
        <rFont val="Arial"/>
        <family val="2"/>
      </rPr>
      <t>10383</t>
    </r>
  </si>
  <si>
    <t>K23TVA-10383-RTV1676395|HHCL - RTV1676395</t>
  </si>
  <si>
    <r>
      <t>'</t>
    </r>
    <r>
      <rPr>
        <sz val="10"/>
        <color rgb="FF000000"/>
        <rFont val="Arial"/>
        <family val="2"/>
      </rPr>
      <t>10371</t>
    </r>
  </si>
  <si>
    <t>K23TVA-10371-RTV1676320|HHCL - RTV1676320</t>
  </si>
  <si>
    <r>
      <t>'</t>
    </r>
    <r>
      <rPr>
        <sz val="10"/>
        <color rgb="FF000000"/>
        <rFont val="Arial"/>
        <family val="2"/>
      </rPr>
      <t>7578</t>
    </r>
  </si>
  <si>
    <t>K23TVA-7578-RTV1665440|HHCL - RTV1665440</t>
  </si>
  <si>
    <r>
      <t>'</t>
    </r>
    <r>
      <rPr>
        <sz val="10"/>
        <color rgb="FF000000"/>
        <rFont val="Arial"/>
        <family val="2"/>
      </rPr>
      <t>7477</t>
    </r>
  </si>
  <si>
    <t>K23TVA-7477-RTV1664342|HHCL - RTV1664342</t>
  </si>
  <si>
    <r>
      <t>'</t>
    </r>
    <r>
      <rPr>
        <sz val="10"/>
        <color rgb="FF000000"/>
        <rFont val="Arial"/>
        <family val="2"/>
      </rPr>
      <t>11967</t>
    </r>
  </si>
  <si>
    <t>K23TVA-11967-RTV1681289|HHCL - RTV1681289</t>
  </si>
  <si>
    <r>
      <t>'</t>
    </r>
    <r>
      <rPr>
        <sz val="10"/>
        <color rgb="FF000000"/>
        <rFont val="Arial"/>
        <family val="2"/>
      </rPr>
      <t>11731</t>
    </r>
  </si>
  <si>
    <t>K23TVA-11731-RTV1680420|HHCL - RTV1680420</t>
  </si>
  <si>
    <r>
      <t>'</t>
    </r>
    <r>
      <rPr>
        <sz val="10"/>
        <color rgb="FF000000"/>
        <rFont val="Arial"/>
        <family val="2"/>
      </rPr>
      <t>10885</t>
    </r>
  </si>
  <si>
    <t>K23TVA-10885-RTV1678611|HHCL - RTV1678611</t>
  </si>
  <si>
    <r>
      <t>'</t>
    </r>
    <r>
      <rPr>
        <sz val="10"/>
        <color rgb="FF000000"/>
        <rFont val="Arial"/>
        <family val="2"/>
      </rPr>
      <t>11036</t>
    </r>
  </si>
  <si>
    <t>K23TVA-11036-RTV1679143|HHCL - RTV1679143</t>
  </si>
  <si>
    <r>
      <t>'</t>
    </r>
    <r>
      <rPr>
        <sz val="10"/>
        <color rgb="FF000000"/>
        <rFont val="Arial"/>
        <family val="2"/>
      </rPr>
      <t>10967</t>
    </r>
  </si>
  <si>
    <t>K23TVA-10967-RTV1678281|HHCL - RTV1678281</t>
  </si>
  <si>
    <r>
      <t>'</t>
    </r>
    <r>
      <rPr>
        <sz val="10"/>
        <color rgb="FF000000"/>
        <rFont val="Arial"/>
        <family val="2"/>
      </rPr>
      <t>10413</t>
    </r>
  </si>
  <si>
    <t>K23TVA-10413-RTV1676406|HHCL - RTV1676406</t>
  </si>
  <si>
    <r>
      <t>'</t>
    </r>
    <r>
      <rPr>
        <sz val="10"/>
        <color rgb="FF000000"/>
        <rFont val="Arial"/>
        <family val="2"/>
      </rPr>
      <t>8536</t>
    </r>
  </si>
  <si>
    <t>K23TVA-8536-RTV1669126|HHCL</t>
  </si>
  <si>
    <r>
      <t>'</t>
    </r>
    <r>
      <rPr>
        <sz val="10"/>
        <color rgb="FF000000"/>
        <rFont val="Arial"/>
        <family val="2"/>
      </rPr>
      <t>6880</t>
    </r>
  </si>
  <si>
    <t>K23TVA-6880-RTV1661007|HHCL - RTV1661007</t>
  </si>
  <si>
    <r>
      <t>'</t>
    </r>
    <r>
      <rPr>
        <sz val="10"/>
        <color rgb="FF000000"/>
        <rFont val="Arial"/>
        <family val="2"/>
      </rPr>
      <t>7363</t>
    </r>
  </si>
  <si>
    <t>K23TVA-7363-RTV1664573|HHCL</t>
  </si>
  <si>
    <r>
      <t>'</t>
    </r>
    <r>
      <rPr>
        <sz val="10"/>
        <color rgb="FF000000"/>
        <rFont val="Arial"/>
        <family val="2"/>
      </rPr>
      <t>7372</t>
    </r>
  </si>
  <si>
    <t>K23TVA-7372-RTV1664443|HHCL</t>
  </si>
  <si>
    <r>
      <t>'</t>
    </r>
    <r>
      <rPr>
        <sz val="10"/>
        <color rgb="FF000000"/>
        <rFont val="Arial"/>
        <family val="2"/>
      </rPr>
      <t>9434</t>
    </r>
  </si>
  <si>
    <t>K23TVA-9434-RTV1671867|HHCL - RTV1671867</t>
  </si>
  <si>
    <r>
      <t>'</t>
    </r>
    <r>
      <rPr>
        <sz val="10"/>
        <color rgb="FF000000"/>
        <rFont val="Arial"/>
        <family val="2"/>
      </rPr>
      <t>9213</t>
    </r>
  </si>
  <si>
    <t>K23TVA-9213-RTV1670681|HHCL - RTV1670681</t>
  </si>
  <si>
    <r>
      <t>'</t>
    </r>
    <r>
      <rPr>
        <sz val="10"/>
        <color rgb="FF000000"/>
        <rFont val="Arial"/>
        <family val="2"/>
      </rPr>
      <t>011715</t>
    </r>
  </si>
  <si>
    <r>
      <t>'</t>
    </r>
    <r>
      <rPr>
        <sz val="10"/>
        <color rgb="FF000000"/>
        <rFont val="Arial"/>
        <family val="2"/>
      </rPr>
      <t>10240</t>
    </r>
  </si>
  <si>
    <t>K23TVA-10240-RTV1675625|HHCL - RTV1675625</t>
  </si>
  <si>
    <r>
      <t>'</t>
    </r>
    <r>
      <rPr>
        <sz val="10"/>
        <color rgb="FF000000"/>
        <rFont val="Arial"/>
        <family val="2"/>
      </rPr>
      <t>6665</t>
    </r>
  </si>
  <si>
    <t>K23TVA-6665-RTV1661323|HHCL - RTV1661323</t>
  </si>
  <si>
    <r>
      <t>'</t>
    </r>
    <r>
      <rPr>
        <sz val="10"/>
        <color rgb="FF000000"/>
        <rFont val="Arial"/>
        <family val="2"/>
      </rPr>
      <t>10721</t>
    </r>
  </si>
  <si>
    <t>K23TVA-10721-RTV1677462|HHCL - RTV1677462</t>
  </si>
  <si>
    <r>
      <t>'</t>
    </r>
    <r>
      <rPr>
        <sz val="10"/>
        <color rgb="FF000000"/>
        <rFont val="Arial"/>
        <family val="2"/>
      </rPr>
      <t>8462</t>
    </r>
  </si>
  <si>
    <t>K23TVA-8462-RTV1668479|HHCL</t>
  </si>
  <si>
    <r>
      <t>'</t>
    </r>
    <r>
      <rPr>
        <sz val="10"/>
        <color rgb="FF000000"/>
        <rFont val="Arial"/>
        <family val="2"/>
      </rPr>
      <t>8704</t>
    </r>
  </si>
  <si>
    <t>K23TVA-8704-RTV1669251|HHCL</t>
  </si>
  <si>
    <r>
      <t>'</t>
    </r>
    <r>
      <rPr>
        <sz val="10"/>
        <color rgb="FF000000"/>
        <rFont val="Arial"/>
        <family val="2"/>
      </rPr>
      <t>23-8724</t>
    </r>
  </si>
  <si>
    <t>K23TVA-8724-RTV1669116|HHCL</t>
  </si>
  <si>
    <r>
      <t>'</t>
    </r>
    <r>
      <rPr>
        <sz val="10"/>
        <color rgb="FF000000"/>
        <rFont val="Arial"/>
        <family val="2"/>
      </rPr>
      <t>11939</t>
    </r>
  </si>
  <si>
    <t>K23TVA-11939-RTV1681119|HHCL - RTV1681119</t>
  </si>
  <si>
    <r>
      <t>'</t>
    </r>
    <r>
      <rPr>
        <sz val="10"/>
        <color rgb="FF000000"/>
        <rFont val="Arial"/>
        <family val="2"/>
      </rPr>
      <t>11757</t>
    </r>
  </si>
  <si>
    <t>K23TVA-11757-RTV1680445|HHCL - RTV1680445</t>
  </si>
  <si>
    <r>
      <t>'</t>
    </r>
    <r>
      <rPr>
        <sz val="10"/>
        <color rgb="FF000000"/>
        <rFont val="Arial"/>
        <family val="2"/>
      </rPr>
      <t>10874</t>
    </r>
  </si>
  <si>
    <t>K23TVA-10874-RTV1678609|HHCL - RTV1678609</t>
  </si>
  <si>
    <r>
      <t>'</t>
    </r>
    <r>
      <rPr>
        <sz val="10"/>
        <color rgb="FF000000"/>
        <rFont val="Arial"/>
        <family val="2"/>
      </rPr>
      <t>10895</t>
    </r>
  </si>
  <si>
    <t>K23TVA-10895-RTV1678650|HHCL - RTV1678650</t>
  </si>
  <si>
    <r>
      <t>'</t>
    </r>
    <r>
      <rPr>
        <sz val="10"/>
        <color rgb="FF000000"/>
        <rFont val="Arial"/>
        <family val="2"/>
      </rPr>
      <t>10640</t>
    </r>
  </si>
  <si>
    <t>K23TVA-10640-RTV1676718|HHCL - RTV1676718</t>
  </si>
  <si>
    <r>
      <t>'</t>
    </r>
    <r>
      <rPr>
        <sz val="10"/>
        <color rgb="FF000000"/>
        <rFont val="Arial"/>
        <family val="2"/>
      </rPr>
      <t>9439</t>
    </r>
  </si>
  <si>
    <t>K23TVA-9439-RTV1671846|HHCL - RTV1671846</t>
  </si>
  <si>
    <r>
      <t>'</t>
    </r>
    <r>
      <rPr>
        <sz val="10"/>
        <color rgb="FF000000"/>
        <rFont val="Arial"/>
        <family val="2"/>
      </rPr>
      <t>9472</t>
    </r>
  </si>
  <si>
    <t>K23TVA-9472-RTV1671608|HHCL - RTV1671608</t>
  </si>
  <si>
    <r>
      <t>'</t>
    </r>
    <r>
      <rPr>
        <sz val="10"/>
        <color rgb="FF000000"/>
        <rFont val="Arial"/>
        <family val="2"/>
      </rPr>
      <t>9241</t>
    </r>
  </si>
  <si>
    <t>K23TVA-9241-RTV1671371|HHCL - RTV1671371</t>
  </si>
  <si>
    <r>
      <t>'</t>
    </r>
    <r>
      <rPr>
        <sz val="10"/>
        <color rgb="FF000000"/>
        <rFont val="Arial"/>
        <family val="2"/>
      </rPr>
      <t>11774</t>
    </r>
  </si>
  <si>
    <t>K23TVA-11774-RTV1680497|HHCL - RTV1680497</t>
  </si>
  <si>
    <r>
      <t>'</t>
    </r>
    <r>
      <rPr>
        <sz val="10"/>
        <color rgb="FF000000"/>
        <rFont val="Arial"/>
        <family val="2"/>
      </rPr>
      <t>11295</t>
    </r>
  </si>
  <si>
    <t>K23TVA-11295-RTV1679826|HHCL - RTV1679826</t>
  </si>
  <si>
    <r>
      <t>'</t>
    </r>
    <r>
      <rPr>
        <sz val="10"/>
        <color rgb="FF000000"/>
        <rFont val="Arial"/>
        <family val="2"/>
      </rPr>
      <t>23-11454</t>
    </r>
  </si>
  <si>
    <t>K23TVA-11454-RTV1680037|HHCL - RTV1680037</t>
  </si>
  <si>
    <r>
      <t>'</t>
    </r>
    <r>
      <rPr>
        <sz val="10"/>
        <color rgb="FF000000"/>
        <rFont val="Arial"/>
        <family val="2"/>
      </rPr>
      <t>10619</t>
    </r>
  </si>
  <si>
    <t>K23TVA-10619-RTV1677111|HHCL - RTV1677111</t>
  </si>
  <si>
    <r>
      <t>'</t>
    </r>
    <r>
      <rPr>
        <sz val="10"/>
        <color rgb="FF000000"/>
        <rFont val="Arial"/>
        <family val="2"/>
      </rPr>
      <t>10518</t>
    </r>
  </si>
  <si>
    <t>K23TVA-10518-RTV1676696|HHCL - RTV1676696</t>
  </si>
  <si>
    <r>
      <t>'</t>
    </r>
    <r>
      <rPr>
        <sz val="10"/>
        <color rgb="FF000000"/>
        <rFont val="Arial"/>
        <family val="2"/>
      </rPr>
      <t>10148</t>
    </r>
  </si>
  <si>
    <t>K23TVA-10148-RTV1674984|HHCL</t>
  </si>
  <si>
    <r>
      <t>'</t>
    </r>
    <r>
      <rPr>
        <sz val="10"/>
        <color rgb="FF000000"/>
        <rFont val="Arial"/>
        <family val="2"/>
      </rPr>
      <t>8410</t>
    </r>
  </si>
  <si>
    <t>K23TVA-8410-RTV1668166|HHCL - RTV1668166</t>
  </si>
  <si>
    <r>
      <t>'</t>
    </r>
    <r>
      <rPr>
        <sz val="10"/>
        <color rgb="FF000000"/>
        <rFont val="Arial"/>
        <family val="2"/>
      </rPr>
      <t>7799</t>
    </r>
  </si>
  <si>
    <t>K23TVA-7799-RTV1666221|HHCL</t>
  </si>
  <si>
    <r>
      <t>'</t>
    </r>
    <r>
      <rPr>
        <sz val="10"/>
        <color rgb="FF000000"/>
        <rFont val="Arial"/>
        <family val="2"/>
      </rPr>
      <t>8716</t>
    </r>
  </si>
  <si>
    <t>K23TVA-8716-RTV1669515|HHCL</t>
  </si>
  <si>
    <r>
      <t>'</t>
    </r>
    <r>
      <rPr>
        <sz val="10"/>
        <color rgb="FF000000"/>
        <rFont val="Arial"/>
        <family val="2"/>
      </rPr>
      <t>9466</t>
    </r>
  </si>
  <si>
    <t>K23TVA-9466-RTV1671569|HHCL - RTV1671569</t>
  </si>
  <si>
    <r>
      <t>'</t>
    </r>
    <r>
      <rPr>
        <sz val="10"/>
        <color rgb="FF000000"/>
        <rFont val="Arial"/>
        <family val="2"/>
      </rPr>
      <t>8844</t>
    </r>
  </si>
  <si>
    <t>K23TVA-8844-RTV1670277|HHCL - RTV1670277</t>
  </si>
  <si>
    <r>
      <t>'</t>
    </r>
    <r>
      <rPr>
        <sz val="10"/>
        <color rgb="FF000000"/>
        <rFont val="Arial"/>
        <family val="2"/>
      </rPr>
      <t>23-11374</t>
    </r>
  </si>
  <si>
    <t>K23TVA-11374-RTV1679600|HHCL - RTV1679600</t>
  </si>
  <si>
    <r>
      <t>'</t>
    </r>
    <r>
      <rPr>
        <sz val="10"/>
        <color rgb="FF000000"/>
        <rFont val="Arial"/>
        <family val="2"/>
      </rPr>
      <t>10851</t>
    </r>
  </si>
  <si>
    <t>K23TVA-10851-RTV1678491|HHCL - RTV1678491</t>
  </si>
  <si>
    <r>
      <t>'</t>
    </r>
    <r>
      <rPr>
        <sz val="10"/>
        <color rgb="FF000000"/>
        <rFont val="Arial"/>
        <family val="2"/>
      </rPr>
      <t>11429</t>
    </r>
  </si>
  <si>
    <t>K23TVA-11429-RTV1680204|HHCL - RTV1680204</t>
  </si>
  <si>
    <r>
      <t>'</t>
    </r>
    <r>
      <rPr>
        <sz val="10"/>
        <color rgb="FF000000"/>
        <rFont val="Arial"/>
        <family val="2"/>
      </rPr>
      <t>10946</t>
    </r>
  </si>
  <si>
    <t>K23TVA-10946-RTV1678359|HHCL - RTV1678359</t>
  </si>
  <si>
    <r>
      <t>'</t>
    </r>
    <r>
      <rPr>
        <sz val="10"/>
        <color rgb="FF000000"/>
        <rFont val="Arial"/>
        <family val="2"/>
      </rPr>
      <t>10472</t>
    </r>
  </si>
  <si>
    <t>K23TVA-10472-RTV1676366|HHCL - RTV1676366</t>
  </si>
  <si>
    <r>
      <t>'</t>
    </r>
    <r>
      <rPr>
        <sz val="10"/>
        <color rgb="FF000000"/>
        <rFont val="Arial"/>
        <family val="2"/>
      </rPr>
      <t>10008</t>
    </r>
  </si>
  <si>
    <t>K23TVA-10008-RTV1674951|HHCL - RTV1674951</t>
  </si>
  <si>
    <r>
      <t>'</t>
    </r>
    <r>
      <rPr>
        <sz val="10"/>
        <color rgb="FF000000"/>
        <rFont val="Arial"/>
        <family val="2"/>
      </rPr>
      <t>9735</t>
    </r>
  </si>
  <si>
    <t>K23TVA-9735-RTV1673814|HHCL - RTV1673814</t>
  </si>
  <si>
    <r>
      <t>'</t>
    </r>
    <r>
      <rPr>
        <sz val="10"/>
        <color rgb="FF000000"/>
        <rFont val="Arial"/>
        <family val="2"/>
      </rPr>
      <t>7052</t>
    </r>
  </si>
  <si>
    <t>K23TVA-7052-RTV1662306|HHCL - RTV1662306</t>
  </si>
  <si>
    <r>
      <t>'</t>
    </r>
    <r>
      <rPr>
        <sz val="10"/>
        <color rgb="FF000000"/>
        <rFont val="Arial"/>
        <family val="2"/>
      </rPr>
      <t>10723</t>
    </r>
  </si>
  <si>
    <t>K23TVA-10723-RTV1677467|HHCL - RTV1677467</t>
  </si>
  <si>
    <r>
      <t>'</t>
    </r>
    <r>
      <rPr>
        <sz val="10"/>
        <color rgb="FF000000"/>
        <rFont val="Arial"/>
        <family val="2"/>
      </rPr>
      <t>10077</t>
    </r>
  </si>
  <si>
    <t>K23TVA-10077-RTV1674741|HHCL</t>
  </si>
  <si>
    <r>
      <t>'</t>
    </r>
    <r>
      <rPr>
        <sz val="10"/>
        <color rgb="FF000000"/>
        <rFont val="Arial"/>
        <family val="2"/>
      </rPr>
      <t>8043</t>
    </r>
  </si>
  <si>
    <t>K23TVA-8043-RTV1667033|HHCL</t>
  </si>
  <si>
    <r>
      <t>'</t>
    </r>
    <r>
      <rPr>
        <sz val="10"/>
        <color rgb="FF000000"/>
        <rFont val="Arial"/>
        <family val="2"/>
      </rPr>
      <t>8077</t>
    </r>
  </si>
  <si>
    <t>K23TVA-8077-RTV1666403|HHCL</t>
  </si>
  <si>
    <r>
      <t>'</t>
    </r>
    <r>
      <rPr>
        <sz val="10"/>
        <color rgb="FF000000"/>
        <rFont val="Arial"/>
        <family val="2"/>
      </rPr>
      <t>8682</t>
    </r>
  </si>
  <si>
    <t>K23TVA-8682-RTV1669454|HHCL</t>
  </si>
  <si>
    <r>
      <t>'</t>
    </r>
    <r>
      <rPr>
        <sz val="10"/>
        <color rgb="FF000000"/>
        <rFont val="Arial"/>
        <family val="2"/>
      </rPr>
      <t>8688</t>
    </r>
  </si>
  <si>
    <t>K23TVA-8688-RTV1669447|HHCL</t>
  </si>
  <si>
    <r>
      <t>'</t>
    </r>
    <r>
      <rPr>
        <sz val="10"/>
        <color rgb="FF000000"/>
        <rFont val="Arial"/>
        <family val="2"/>
      </rPr>
      <t>7502</t>
    </r>
  </si>
  <si>
    <t>K23TVA-7502-RTV1664137|HHCL - RTV1664137</t>
  </si>
  <si>
    <r>
      <t>'</t>
    </r>
    <r>
      <rPr>
        <sz val="10"/>
        <color rgb="FF000000"/>
        <rFont val="Arial"/>
        <family val="2"/>
      </rPr>
      <t>11106</t>
    </r>
  </si>
  <si>
    <t>K23TVA-11106-RTV1679206|HHCL - RTV1679206</t>
  </si>
  <si>
    <r>
      <t>'</t>
    </r>
    <r>
      <rPr>
        <sz val="10"/>
        <color rgb="FF000000"/>
        <rFont val="Arial"/>
        <family val="2"/>
      </rPr>
      <t>11253</t>
    </r>
  </si>
  <si>
    <t>K23TVA-11253-RTV1679182|HHCL - RTV1679182</t>
  </si>
  <si>
    <r>
      <t>'</t>
    </r>
    <r>
      <rPr>
        <sz val="10"/>
        <color rgb="FF000000"/>
        <rFont val="Arial"/>
        <family val="2"/>
      </rPr>
      <t>6890</t>
    </r>
  </si>
  <si>
    <t>K23TVA-6890-RTV1660856|HHCL - RTV1660856</t>
  </si>
  <si>
    <t>299-SIPI-R-042023-1269159</t>
  </si>
  <si>
    <r>
      <t>'</t>
    </r>
    <r>
      <rPr>
        <sz val="10"/>
        <color rgb="FF000000"/>
        <rFont val="Arial"/>
        <family val="2"/>
      </rPr>
      <t>12779</t>
    </r>
  </si>
  <si>
    <t>K23TVA-12779-RTV1686049|HHCL - RTV1686049</t>
  </si>
  <si>
    <r>
      <t>'</t>
    </r>
    <r>
      <rPr>
        <sz val="10"/>
        <color rgb="FF000000"/>
        <rFont val="Arial"/>
        <family val="2"/>
      </rPr>
      <t>12765</t>
    </r>
  </si>
  <si>
    <t>K23TVA-12765-RTV1684941|HHCL - RTV1684941</t>
  </si>
  <si>
    <r>
      <t>'</t>
    </r>
    <r>
      <rPr>
        <sz val="10"/>
        <color rgb="FF000000"/>
        <rFont val="Arial"/>
        <family val="2"/>
      </rPr>
      <t>12828</t>
    </r>
  </si>
  <si>
    <t>K23TVA-12828-RTV1685897|HHCL - RTV1685897</t>
  </si>
  <si>
    <r>
      <t>'</t>
    </r>
    <r>
      <rPr>
        <sz val="10"/>
        <color rgb="FF000000"/>
        <rFont val="Arial"/>
        <family val="2"/>
      </rPr>
      <t>12862</t>
    </r>
  </si>
  <si>
    <t>K23TVA-12862-RTV1685755|HHCL - RTV1685755</t>
  </si>
  <si>
    <r>
      <t>'</t>
    </r>
    <r>
      <rPr>
        <sz val="10"/>
        <color rgb="FF000000"/>
        <rFont val="Arial"/>
        <family val="2"/>
      </rPr>
      <t>12741</t>
    </r>
  </si>
  <si>
    <t>K23TVA-12741-RTV1684686|HHCL - RTV1684686</t>
  </si>
  <si>
    <r>
      <t>'</t>
    </r>
    <r>
      <rPr>
        <sz val="10"/>
        <color rgb="FF000000"/>
        <rFont val="Arial"/>
        <family val="2"/>
      </rPr>
      <t>12427</t>
    </r>
  </si>
  <si>
    <t>K23TVA-12427-RTV1683832|HHCL - RTV1683832</t>
  </si>
  <si>
    <t>299-SIPI-R-042023-1269492</t>
  </si>
  <si>
    <r>
      <t>'</t>
    </r>
    <r>
      <rPr>
        <sz val="10"/>
        <color rgb="FF000000"/>
        <rFont val="Arial"/>
        <family val="2"/>
      </rPr>
      <t>13033</t>
    </r>
  </si>
  <si>
    <t>K23TVA-13033-RTV1686398|HHCL - RTV1686398</t>
  </si>
  <si>
    <r>
      <t>'</t>
    </r>
    <r>
      <rPr>
        <sz val="10"/>
        <color rgb="FF000000"/>
        <rFont val="Arial"/>
        <family val="2"/>
      </rPr>
      <t>13023</t>
    </r>
  </si>
  <si>
    <t>K23TVA-13023-RTV1686225|HHCL - RTV1686225</t>
  </si>
  <si>
    <t>304-SIPI-032023-10064690</t>
  </si>
  <si>
    <r>
      <t>'</t>
    </r>
    <r>
      <rPr>
        <sz val="10"/>
        <color rgb="FF000000"/>
        <rFont val="Arial"/>
        <family val="2"/>
      </rPr>
      <t>A0011508</t>
    </r>
  </si>
  <si>
    <r>
      <t>'</t>
    </r>
    <r>
      <rPr>
        <sz val="10"/>
        <color rgb="FF000000"/>
        <rFont val="Arial"/>
        <family val="2"/>
      </rPr>
      <t>A0015630</t>
    </r>
  </si>
  <si>
    <r>
      <t>'</t>
    </r>
    <r>
      <rPr>
        <sz val="10"/>
        <color rgb="FF000000"/>
        <rFont val="Arial"/>
        <family val="2"/>
      </rPr>
      <t>A0017680</t>
    </r>
  </si>
  <si>
    <t>305-SIPI-032023-10060977</t>
  </si>
  <si>
    <r>
      <t>'</t>
    </r>
    <r>
      <rPr>
        <sz val="10"/>
        <color rgb="FF000000"/>
        <rFont val="Arial"/>
        <family val="2"/>
      </rPr>
      <t>B0013546</t>
    </r>
  </si>
  <si>
    <r>
      <t>'</t>
    </r>
    <r>
      <rPr>
        <sz val="10"/>
        <color rgb="FF000000"/>
        <rFont val="Arial"/>
        <family val="2"/>
      </rPr>
      <t>B0017527</t>
    </r>
  </si>
  <si>
    <r>
      <t>'</t>
    </r>
    <r>
      <rPr>
        <sz val="10"/>
        <color rgb="FF000000"/>
        <rFont val="Arial"/>
        <family val="2"/>
      </rPr>
      <t>B0016188</t>
    </r>
  </si>
  <si>
    <r>
      <t>'</t>
    </r>
    <r>
      <rPr>
        <sz val="10"/>
        <color rgb="FF000000"/>
        <rFont val="Arial"/>
        <family val="2"/>
      </rPr>
      <t>B0013270</t>
    </r>
  </si>
  <si>
    <t>305-SIPI-R-032023-10060977</t>
  </si>
  <si>
    <r>
      <t>'</t>
    </r>
    <r>
      <rPr>
        <sz val="10"/>
        <color rgb="FF000000"/>
        <rFont val="Arial"/>
        <family val="2"/>
      </rPr>
      <t>2658</t>
    </r>
  </si>
  <si>
    <t>1K23TBD-2658|CHANUONG|RTV1677418</t>
  </si>
  <si>
    <t>306-SIPI-032023-10049955</t>
  </si>
  <si>
    <r>
      <t>'</t>
    </r>
    <r>
      <rPr>
        <sz val="10"/>
        <color rgb="FF000000"/>
        <rFont val="Arial"/>
        <family val="2"/>
      </rPr>
      <t>C0016360</t>
    </r>
  </si>
  <si>
    <r>
      <t>'</t>
    </r>
    <r>
      <rPr>
        <sz val="10"/>
        <color rgb="FF000000"/>
        <rFont val="Arial"/>
        <family val="2"/>
      </rPr>
      <t>C0015602</t>
    </r>
  </si>
  <si>
    <r>
      <t>'</t>
    </r>
    <r>
      <rPr>
        <sz val="10"/>
        <color rgb="FF000000"/>
        <rFont val="Arial"/>
        <family val="2"/>
      </rPr>
      <t>C0013380</t>
    </r>
  </si>
  <si>
    <t>400-SIPI-032023-1086842</t>
  </si>
  <si>
    <r>
      <t>'</t>
    </r>
    <r>
      <rPr>
        <sz val="10"/>
        <color rgb="FF000000"/>
        <rFont val="Arial"/>
        <family val="2"/>
      </rPr>
      <t>M0013575</t>
    </r>
  </si>
  <si>
    <r>
      <t>'</t>
    </r>
    <r>
      <rPr>
        <sz val="10"/>
        <color rgb="FF000000"/>
        <rFont val="Arial"/>
        <family val="2"/>
      </rPr>
      <t>M0009115</t>
    </r>
  </si>
  <si>
    <r>
      <t>'</t>
    </r>
    <r>
      <rPr>
        <sz val="10"/>
        <color rgb="FF000000"/>
        <rFont val="Arial"/>
        <family val="2"/>
      </rPr>
      <t>M0015850</t>
    </r>
  </si>
  <si>
    <r>
      <t>'</t>
    </r>
    <r>
      <rPr>
        <sz val="10"/>
        <color rgb="FF000000"/>
        <rFont val="Arial"/>
        <family val="2"/>
      </rPr>
      <t>M0011518</t>
    </r>
  </si>
  <si>
    <t>400-SIPI-R-042023-1086842</t>
  </si>
  <si>
    <r>
      <t>'</t>
    </r>
    <r>
      <rPr>
        <sz val="10"/>
        <color rgb="FF000000"/>
        <rFont val="Arial"/>
        <family val="2"/>
      </rPr>
      <t>484</t>
    </r>
  </si>
  <si>
    <t>1K23TBE|RTV 1685648-GIOTAI - RTV1685648</t>
  </si>
  <si>
    <t>401-SIPI-032023-1080902</t>
  </si>
  <si>
    <r>
      <t>'</t>
    </r>
    <r>
      <rPr>
        <sz val="10"/>
        <color rgb="FF000000"/>
        <rFont val="Arial"/>
        <family val="2"/>
      </rPr>
      <t>A9119</t>
    </r>
  </si>
  <si>
    <t>404-SIPI-032023-1089092</t>
  </si>
  <si>
    <r>
      <t>'</t>
    </r>
    <r>
      <rPr>
        <sz val="10"/>
        <color rgb="FF000000"/>
        <rFont val="Arial"/>
        <family val="2"/>
      </rPr>
      <t>A0015972</t>
    </r>
  </si>
  <si>
    <r>
      <t>'</t>
    </r>
    <r>
      <rPr>
        <sz val="10"/>
        <color rgb="FF000000"/>
        <rFont val="Arial"/>
        <family val="2"/>
      </rPr>
      <t>A0011482</t>
    </r>
  </si>
  <si>
    <r>
      <t>'</t>
    </r>
    <r>
      <rPr>
        <sz val="10"/>
        <color rgb="FF000000"/>
        <rFont val="Arial"/>
        <family val="2"/>
      </rPr>
      <t>A0015693</t>
    </r>
  </si>
  <si>
    <t>406-SIPI-032023-1149448</t>
  </si>
  <si>
    <r>
      <t>'</t>
    </r>
    <r>
      <rPr>
        <sz val="10"/>
        <color rgb="FF000000"/>
        <rFont val="Arial"/>
        <family val="2"/>
      </rPr>
      <t>A0013651</t>
    </r>
  </si>
  <si>
    <r>
      <t>'</t>
    </r>
    <r>
      <rPr>
        <sz val="10"/>
        <color rgb="FF000000"/>
        <rFont val="Arial"/>
        <family val="2"/>
      </rPr>
      <t>A0015634</t>
    </r>
  </si>
  <si>
    <r>
      <t>'</t>
    </r>
    <r>
      <rPr>
        <sz val="10"/>
        <color rgb="FF000000"/>
        <rFont val="Arial"/>
        <family val="2"/>
      </rPr>
      <t>A0017446</t>
    </r>
  </si>
  <si>
    <r>
      <t>'</t>
    </r>
    <r>
      <rPr>
        <sz val="10"/>
        <color rgb="FF000000"/>
        <rFont val="Arial"/>
        <family val="2"/>
      </rPr>
      <t>A0011541</t>
    </r>
  </si>
  <si>
    <r>
      <t>'</t>
    </r>
    <r>
      <rPr>
        <sz val="10"/>
        <color rgb="FF000000"/>
        <rFont val="Arial"/>
        <family val="2"/>
      </rPr>
      <t>A0011250</t>
    </r>
  </si>
  <si>
    <r>
      <t>'</t>
    </r>
    <r>
      <rPr>
        <sz val="10"/>
        <color rgb="FF000000"/>
        <rFont val="Arial"/>
        <family val="2"/>
      </rPr>
      <t>A0018689</t>
    </r>
  </si>
  <si>
    <r>
      <t>'</t>
    </r>
    <r>
      <rPr>
        <sz val="10"/>
        <color rgb="FF000000"/>
        <rFont val="Arial"/>
        <family val="2"/>
      </rPr>
      <t>A0017685</t>
    </r>
  </si>
  <si>
    <r>
      <t>'</t>
    </r>
    <r>
      <rPr>
        <sz val="10"/>
        <color rgb="FF000000"/>
        <rFont val="Arial"/>
        <family val="2"/>
      </rPr>
      <t>A0017544</t>
    </r>
  </si>
  <si>
    <t>409-SIPI-032023-1131638</t>
  </si>
  <si>
    <r>
      <t>'</t>
    </r>
    <r>
      <rPr>
        <sz val="10"/>
        <color rgb="FF000000"/>
        <rFont val="Arial"/>
        <family val="2"/>
      </rPr>
      <t>V0017540</t>
    </r>
  </si>
  <si>
    <r>
      <t>'</t>
    </r>
    <r>
      <rPr>
        <sz val="10"/>
        <color rgb="FF000000"/>
        <rFont val="Arial"/>
        <family val="2"/>
      </rPr>
      <t>V0017475</t>
    </r>
  </si>
  <si>
    <r>
      <t>'</t>
    </r>
    <r>
      <rPr>
        <sz val="10"/>
        <color rgb="FF000000"/>
        <rFont val="Arial"/>
        <family val="2"/>
      </rPr>
      <t>V0009108</t>
    </r>
  </si>
  <si>
    <r>
      <t>'</t>
    </r>
    <r>
      <rPr>
        <sz val="10"/>
        <color rgb="FF000000"/>
        <rFont val="Arial"/>
        <family val="2"/>
      </rPr>
      <t>V0013173</t>
    </r>
  </si>
  <si>
    <r>
      <t>'</t>
    </r>
    <r>
      <rPr>
        <sz val="10"/>
        <color rgb="FF000000"/>
        <rFont val="Arial"/>
        <family val="2"/>
      </rPr>
      <t>V0011355</t>
    </r>
  </si>
  <si>
    <t>411-SIPI-032023-1122090</t>
  </si>
  <si>
    <r>
      <t>'</t>
    </r>
    <r>
      <rPr>
        <sz val="10"/>
        <color rgb="FF000000"/>
        <rFont val="Arial"/>
        <family val="2"/>
      </rPr>
      <t>A0012699</t>
    </r>
  </si>
  <si>
    <r>
      <t>'</t>
    </r>
    <r>
      <rPr>
        <sz val="10"/>
        <color rgb="FF000000"/>
        <rFont val="Arial"/>
        <family val="2"/>
      </rPr>
      <t>A0010532</t>
    </r>
  </si>
  <si>
    <r>
      <t>'</t>
    </r>
    <r>
      <rPr>
        <sz val="10"/>
        <color rgb="FF000000"/>
        <rFont val="Arial"/>
        <family val="2"/>
      </rPr>
      <t>A0018098</t>
    </r>
  </si>
  <si>
    <r>
      <t>'</t>
    </r>
    <r>
      <rPr>
        <sz val="10"/>
        <color rgb="FF000000"/>
        <rFont val="Arial"/>
        <family val="2"/>
      </rPr>
      <t>A0013663</t>
    </r>
  </si>
  <si>
    <r>
      <t>'</t>
    </r>
    <r>
      <rPr>
        <sz val="10"/>
        <color rgb="FF000000"/>
        <rFont val="Arial"/>
        <family val="2"/>
      </rPr>
      <t>A0015911</t>
    </r>
  </si>
  <si>
    <t>412-SIPI-032023-1115416</t>
  </si>
  <si>
    <r>
      <t>'</t>
    </r>
    <r>
      <rPr>
        <sz val="10"/>
        <color rgb="FF000000"/>
        <rFont val="Arial"/>
        <family val="2"/>
      </rPr>
      <t>A0015767</t>
    </r>
  </si>
  <si>
    <r>
      <t>'</t>
    </r>
    <r>
      <rPr>
        <sz val="10"/>
        <color rgb="FF000000"/>
        <rFont val="Arial"/>
        <family val="2"/>
      </rPr>
      <t>A0013203</t>
    </r>
  </si>
  <si>
    <r>
      <t>'</t>
    </r>
    <r>
      <rPr>
        <sz val="10"/>
        <color rgb="FF000000"/>
        <rFont val="Arial"/>
        <family val="2"/>
      </rPr>
      <t>A0017529</t>
    </r>
  </si>
  <si>
    <t>413-SIPI-032023-1114301</t>
  </si>
  <si>
    <r>
      <t>'</t>
    </r>
    <r>
      <rPr>
        <sz val="10"/>
        <color rgb="FF000000"/>
        <rFont val="Arial"/>
        <family val="2"/>
      </rPr>
      <t>A0015843</t>
    </r>
  </si>
  <si>
    <r>
      <t>'</t>
    </r>
    <r>
      <rPr>
        <sz val="10"/>
        <color rgb="FF000000"/>
        <rFont val="Arial"/>
        <family val="2"/>
      </rPr>
      <t>A0015605</t>
    </r>
  </si>
  <si>
    <r>
      <t>'</t>
    </r>
    <r>
      <rPr>
        <sz val="10"/>
        <color rgb="FF000000"/>
        <rFont val="Arial"/>
        <family val="2"/>
      </rPr>
      <t>A0013313</t>
    </r>
  </si>
  <si>
    <r>
      <t>'</t>
    </r>
    <r>
      <rPr>
        <sz val="10"/>
        <color rgb="FF000000"/>
        <rFont val="Arial"/>
        <family val="2"/>
      </rPr>
      <t>A0011494</t>
    </r>
  </si>
  <si>
    <t>414-SIPI-032023-1121909</t>
  </si>
  <si>
    <r>
      <t>'</t>
    </r>
    <r>
      <rPr>
        <sz val="10"/>
        <color rgb="FF000000"/>
        <rFont val="Arial"/>
        <family val="2"/>
      </rPr>
      <t>N0013684</t>
    </r>
  </si>
  <si>
    <r>
      <t>'</t>
    </r>
    <r>
      <rPr>
        <sz val="10"/>
        <color rgb="FF000000"/>
        <rFont val="Arial"/>
        <family val="2"/>
      </rPr>
      <t>N0011331</t>
    </r>
  </si>
  <si>
    <r>
      <t>'</t>
    </r>
    <r>
      <rPr>
        <sz val="10"/>
        <color rgb="FF000000"/>
        <rFont val="Arial"/>
        <family val="2"/>
      </rPr>
      <t>N0017744</t>
    </r>
  </si>
  <si>
    <t>415-SIPI-032023-1137354</t>
  </si>
  <si>
    <r>
      <t>'</t>
    </r>
    <r>
      <rPr>
        <sz val="10"/>
        <color rgb="FF000000"/>
        <rFont val="Arial"/>
        <family val="2"/>
      </rPr>
      <t>X0013561</t>
    </r>
  </si>
  <si>
    <r>
      <t>'</t>
    </r>
    <r>
      <rPr>
        <sz val="10"/>
        <color rgb="FF000000"/>
        <rFont val="Arial"/>
        <family val="2"/>
      </rPr>
      <t>X0015823</t>
    </r>
  </si>
  <si>
    <r>
      <t>'</t>
    </r>
    <r>
      <rPr>
        <sz val="10"/>
        <color rgb="FF000000"/>
        <rFont val="Arial"/>
        <family val="2"/>
      </rPr>
      <t>X0011388</t>
    </r>
  </si>
  <si>
    <r>
      <t>'</t>
    </r>
    <r>
      <rPr>
        <sz val="10"/>
        <color rgb="FF000000"/>
        <rFont val="Arial"/>
        <family val="2"/>
      </rPr>
      <t>X0017659</t>
    </r>
  </si>
  <si>
    <t>418-SIPI-032023-1110394</t>
  </si>
  <si>
    <r>
      <t>'</t>
    </r>
    <r>
      <rPr>
        <sz val="10"/>
        <color rgb="FF000000"/>
        <rFont val="Arial"/>
        <family val="2"/>
      </rPr>
      <t>17795</t>
    </r>
  </si>
  <si>
    <r>
      <t>'</t>
    </r>
    <r>
      <rPr>
        <sz val="10"/>
        <color rgb="FF000000"/>
        <rFont val="Arial"/>
        <family val="2"/>
      </rPr>
      <t>13475</t>
    </r>
  </si>
  <si>
    <r>
      <t>'</t>
    </r>
    <r>
      <rPr>
        <sz val="10"/>
        <color rgb="FF000000"/>
        <rFont val="Arial"/>
        <family val="2"/>
      </rPr>
      <t>11391</t>
    </r>
  </si>
  <si>
    <t>421-SIPI-032023-1079685</t>
  </si>
  <si>
    <r>
      <t>'</t>
    </r>
    <r>
      <rPr>
        <sz val="10"/>
        <color rgb="FF000000"/>
        <rFont val="Arial"/>
        <family val="2"/>
      </rPr>
      <t>A0009172</t>
    </r>
  </si>
  <si>
    <r>
      <t>'</t>
    </r>
    <r>
      <rPr>
        <sz val="10"/>
        <color rgb="FF000000"/>
        <rFont val="Arial"/>
        <family val="2"/>
      </rPr>
      <t>A0015928</t>
    </r>
  </si>
  <si>
    <r>
      <t>'</t>
    </r>
    <r>
      <rPr>
        <sz val="10"/>
        <color rgb="FF000000"/>
        <rFont val="Arial"/>
        <family val="2"/>
      </rPr>
      <t>A0012354</t>
    </r>
  </si>
  <si>
    <t>424-SIPI-032023-1062557</t>
  </si>
  <si>
    <r>
      <t>'</t>
    </r>
    <r>
      <rPr>
        <sz val="10"/>
        <color rgb="FF000000"/>
        <rFont val="Arial"/>
        <family val="2"/>
      </rPr>
      <t>A0017512</t>
    </r>
  </si>
  <si>
    <r>
      <t>'</t>
    </r>
    <r>
      <rPr>
        <sz val="10"/>
        <color rgb="FF000000"/>
        <rFont val="Arial"/>
        <family val="2"/>
      </rPr>
      <t>A0013706</t>
    </r>
  </si>
  <si>
    <t>425-SIPI-032023-1116006</t>
  </si>
  <si>
    <r>
      <t>'</t>
    </r>
    <r>
      <rPr>
        <sz val="10"/>
        <color rgb="FF000000"/>
        <rFont val="Arial"/>
        <family val="2"/>
      </rPr>
      <t>E0011304</t>
    </r>
  </si>
  <si>
    <r>
      <t>'</t>
    </r>
    <r>
      <rPr>
        <sz val="10"/>
        <color rgb="FF000000"/>
        <rFont val="Arial"/>
        <family val="2"/>
      </rPr>
      <t>E0017530</t>
    </r>
  </si>
  <si>
    <t>426-SIPI-032023-1063960</t>
  </si>
  <si>
    <r>
      <t>'</t>
    </r>
    <r>
      <rPr>
        <sz val="10"/>
        <color rgb="FF000000"/>
        <rFont val="Arial"/>
        <family val="2"/>
      </rPr>
      <t>A0015847</t>
    </r>
  </si>
  <si>
    <r>
      <t>'</t>
    </r>
    <r>
      <rPr>
        <sz val="10"/>
        <color rgb="FF000000"/>
        <rFont val="Arial"/>
        <family val="2"/>
      </rPr>
      <t>A0013577</t>
    </r>
  </si>
  <si>
    <r>
      <t>'</t>
    </r>
    <r>
      <rPr>
        <sz val="10"/>
        <color rgb="FF000000"/>
        <rFont val="Arial"/>
        <family val="2"/>
      </rPr>
      <t>A0011522</t>
    </r>
  </si>
  <si>
    <r>
      <t>'</t>
    </r>
    <r>
      <rPr>
        <sz val="10"/>
        <color rgb="FF000000"/>
        <rFont val="Arial"/>
        <family val="2"/>
      </rPr>
      <t>A0017700</t>
    </r>
  </si>
  <si>
    <t>426-SIPI-R-032023-1063960</t>
  </si>
  <si>
    <r>
      <t>'</t>
    </r>
    <r>
      <rPr>
        <sz val="10"/>
        <color rgb="FF000000"/>
        <rFont val="Arial"/>
        <family val="2"/>
      </rPr>
      <t>493</t>
    </r>
  </si>
  <si>
    <t>1K23TCG|493|CHAN|1680379 - RTV1680379</t>
  </si>
  <si>
    <r>
      <t>'</t>
    </r>
    <r>
      <rPr>
        <sz val="10"/>
        <color rgb="FF000000"/>
        <rFont val="Arial"/>
        <family val="2"/>
      </rPr>
      <t>450</t>
    </r>
  </si>
  <si>
    <t>1K23TCG|450|GA|1675154 - RTV1675154</t>
  </si>
  <si>
    <t>427-SIPI-032023-1051718</t>
  </si>
  <si>
    <r>
      <t>'</t>
    </r>
    <r>
      <rPr>
        <sz val="10"/>
        <color rgb="FF000000"/>
        <rFont val="Arial"/>
        <family val="2"/>
      </rPr>
      <t>A15738</t>
    </r>
  </si>
  <si>
    <r>
      <t>'</t>
    </r>
    <r>
      <rPr>
        <sz val="10"/>
        <color rgb="FF000000"/>
        <rFont val="Arial"/>
        <family val="2"/>
      </rPr>
      <t>A11325</t>
    </r>
  </si>
  <si>
    <r>
      <t>'</t>
    </r>
    <r>
      <rPr>
        <sz val="10"/>
        <color rgb="FF000000"/>
        <rFont val="Arial"/>
        <family val="2"/>
      </rPr>
      <t>A17674</t>
    </r>
  </si>
  <si>
    <r>
      <t>'</t>
    </r>
    <r>
      <rPr>
        <sz val="10"/>
        <color rgb="FF000000"/>
        <rFont val="Arial"/>
        <family val="2"/>
      </rPr>
      <t>A15739</t>
    </r>
  </si>
  <si>
    <r>
      <t>'</t>
    </r>
    <r>
      <rPr>
        <sz val="10"/>
        <color rgb="FF000000"/>
        <rFont val="Arial"/>
        <family val="2"/>
      </rPr>
      <t>A11326</t>
    </r>
  </si>
  <si>
    <r>
      <t>'</t>
    </r>
    <r>
      <rPr>
        <sz val="10"/>
        <color rgb="FF000000"/>
        <rFont val="Arial"/>
        <family val="2"/>
      </rPr>
      <t>A14836</t>
    </r>
  </si>
  <si>
    <t>428-SIPI-032023-1056233</t>
  </si>
  <si>
    <r>
      <t>'</t>
    </r>
    <r>
      <rPr>
        <sz val="10"/>
        <color rgb="FF000000"/>
        <rFont val="Arial"/>
        <family val="2"/>
      </rPr>
      <t>H0015683</t>
    </r>
  </si>
  <si>
    <t>430-SIPI-032023-1109589</t>
  </si>
  <si>
    <r>
      <t>'</t>
    </r>
    <r>
      <rPr>
        <sz val="10"/>
        <color rgb="FF000000"/>
        <rFont val="Arial"/>
        <family val="2"/>
      </rPr>
      <t>A0013453</t>
    </r>
  </si>
  <si>
    <t>430-SIPI-R-042023-23000032</t>
  </si>
  <si>
    <r>
      <t>'</t>
    </r>
    <r>
      <rPr>
        <sz val="10"/>
        <color rgb="FF000000"/>
        <rFont val="Arial"/>
        <family val="2"/>
      </rPr>
      <t>A000526</t>
    </r>
  </si>
  <si>
    <t>RTV 1682124-526|GIOSUN - RTV1682124</t>
  </si>
  <si>
    <t>432-SIPI-032023-1067753</t>
  </si>
  <si>
    <r>
      <t>'</t>
    </r>
    <r>
      <rPr>
        <sz val="10"/>
        <color rgb="FF000000"/>
        <rFont val="Arial"/>
        <family val="2"/>
      </rPr>
      <t>A0010158</t>
    </r>
  </si>
  <si>
    <r>
      <t>'</t>
    </r>
    <r>
      <rPr>
        <sz val="10"/>
        <color rgb="FF000000"/>
        <rFont val="Arial"/>
        <family val="2"/>
      </rPr>
      <t>A16671</t>
    </r>
  </si>
  <si>
    <r>
      <t>'</t>
    </r>
    <r>
      <rPr>
        <sz val="10"/>
        <color rgb="FF000000"/>
        <rFont val="Arial"/>
        <family val="2"/>
      </rPr>
      <t>A0015934</t>
    </r>
  </si>
  <si>
    <t>432-SIPI-R-032023-23000078</t>
  </si>
  <si>
    <r>
      <t>'</t>
    </r>
    <r>
      <rPr>
        <sz val="10"/>
        <color rgb="FF000000"/>
        <rFont val="Arial"/>
        <family val="2"/>
      </rPr>
      <t>414</t>
    </r>
  </si>
  <si>
    <t>1K23TCP|1668929|CHACOM - RTV1668929</t>
  </si>
  <si>
    <r>
      <t>'</t>
    </r>
    <r>
      <rPr>
        <sz val="10"/>
        <color rgb="FF000000"/>
        <rFont val="Arial"/>
        <family val="2"/>
      </rPr>
      <t>495</t>
    </r>
  </si>
  <si>
    <t>1K23TCP|1676092|GIOTAI - RTV1676092</t>
  </si>
  <si>
    <t>438-SIPI-032023-1066040</t>
  </si>
  <si>
    <r>
      <t>'</t>
    </r>
    <r>
      <rPr>
        <sz val="10"/>
        <color rgb="FF000000"/>
        <rFont val="Arial"/>
        <family val="2"/>
      </rPr>
      <t>A00012352</t>
    </r>
  </si>
  <si>
    <r>
      <t>'</t>
    </r>
    <r>
      <rPr>
        <sz val="10"/>
        <color rgb="FF000000"/>
        <rFont val="Arial"/>
        <family val="2"/>
      </rPr>
      <t>A00017788</t>
    </r>
  </si>
  <si>
    <r>
      <t>'</t>
    </r>
    <r>
      <rPr>
        <sz val="10"/>
        <color rgb="FF000000"/>
        <rFont val="Arial"/>
        <family val="2"/>
      </rPr>
      <t>A00013704</t>
    </r>
  </si>
  <si>
    <t>438-SIPI-R-032023-1066040</t>
  </si>
  <si>
    <r>
      <t>'</t>
    </r>
    <r>
      <rPr>
        <sz val="10"/>
        <color rgb="FF000000"/>
        <rFont val="Arial"/>
        <family val="2"/>
      </rPr>
      <t>A315</t>
    </r>
  </si>
  <si>
    <t>RTV1678586|CHAN GIO HEO - RTV1678586</t>
  </si>
  <si>
    <r>
      <t>'</t>
    </r>
    <r>
      <rPr>
        <sz val="10"/>
        <color rgb="FF000000"/>
        <rFont val="Arial"/>
        <family val="2"/>
      </rPr>
      <t>A246</t>
    </r>
  </si>
  <si>
    <t>RTV1666510|GA MUOI - RTV1666510</t>
  </si>
  <si>
    <t>439-SIPI-032023-10052665</t>
  </si>
  <si>
    <r>
      <t>'</t>
    </r>
    <r>
      <rPr>
        <sz val="10"/>
        <color rgb="FF000000"/>
        <rFont val="Arial"/>
        <family val="2"/>
      </rPr>
      <t>12350</t>
    </r>
  </si>
  <si>
    <r>
      <t>'</t>
    </r>
    <r>
      <rPr>
        <sz val="10"/>
        <color rgb="FF000000"/>
        <rFont val="Arial"/>
        <family val="2"/>
      </rPr>
      <t>9171</t>
    </r>
  </si>
  <si>
    <r>
      <t>'</t>
    </r>
    <r>
      <rPr>
        <sz val="10"/>
        <color rgb="FF000000"/>
        <rFont val="Arial"/>
        <family val="2"/>
      </rPr>
      <t>17791</t>
    </r>
  </si>
  <si>
    <r>
      <t>'</t>
    </r>
    <r>
      <rPr>
        <sz val="10"/>
        <color rgb="FF000000"/>
        <rFont val="Arial"/>
        <family val="2"/>
      </rPr>
      <t>15725</t>
    </r>
  </si>
  <si>
    <t>N.GA MUOI</t>
  </si>
  <si>
    <r>
      <t>'</t>
    </r>
    <r>
      <rPr>
        <sz val="10"/>
        <color rgb="FF000000"/>
        <rFont val="Arial"/>
        <family val="2"/>
      </rPr>
      <t>15726</t>
    </r>
  </si>
  <si>
    <t>439-SIPI-R-042023-10052665</t>
  </si>
  <si>
    <r>
      <t>'</t>
    </r>
    <r>
      <rPr>
        <sz val="10"/>
        <color rgb="FF000000"/>
        <rFont val="Arial"/>
        <family val="2"/>
      </rPr>
      <t>280</t>
    </r>
  </si>
  <si>
    <t>1K23TCT-280 - RTV1684654</t>
  </si>
  <si>
    <t>440-SIPI-032023-10080849</t>
  </si>
  <si>
    <r>
      <t>'</t>
    </r>
    <r>
      <rPr>
        <sz val="10"/>
        <color rgb="FF000000"/>
        <rFont val="Arial"/>
        <family val="2"/>
      </rPr>
      <t>C0017648</t>
    </r>
  </si>
  <si>
    <r>
      <t>'</t>
    </r>
    <r>
      <rPr>
        <sz val="10"/>
        <color rgb="FF000000"/>
        <rFont val="Arial"/>
        <family val="2"/>
      </rPr>
      <t>C0013208</t>
    </r>
  </si>
  <si>
    <r>
      <t>'</t>
    </r>
    <r>
      <rPr>
        <sz val="10"/>
        <color rgb="FF000000"/>
        <rFont val="Arial"/>
        <family val="2"/>
      </rPr>
      <t>C0015816</t>
    </r>
  </si>
  <si>
    <t>441-SIPI-032023-1098987</t>
  </si>
  <si>
    <r>
      <t>'</t>
    </r>
    <r>
      <rPr>
        <sz val="10"/>
        <color rgb="FF000000"/>
        <rFont val="Arial"/>
        <family val="2"/>
      </rPr>
      <t>A0015788</t>
    </r>
  </si>
  <si>
    <r>
      <t>'</t>
    </r>
    <r>
      <rPr>
        <sz val="10"/>
        <color rgb="FF000000"/>
        <rFont val="Arial"/>
        <family val="2"/>
      </rPr>
      <t>A0017387</t>
    </r>
  </si>
  <si>
    <r>
      <t>'</t>
    </r>
    <r>
      <rPr>
        <sz val="10"/>
        <color rgb="FF000000"/>
        <rFont val="Arial"/>
        <family val="2"/>
      </rPr>
      <t>A0011420</t>
    </r>
  </si>
  <si>
    <r>
      <t>'</t>
    </r>
    <r>
      <rPr>
        <sz val="10"/>
        <color rgb="FF000000"/>
        <rFont val="Arial"/>
        <family val="2"/>
      </rPr>
      <t>A0010812</t>
    </r>
  </si>
  <si>
    <r>
      <t>'</t>
    </r>
    <r>
      <rPr>
        <sz val="10"/>
        <color rgb="FF000000"/>
        <rFont val="Arial"/>
        <family val="2"/>
      </rPr>
      <t>A0017601</t>
    </r>
  </si>
  <si>
    <r>
      <t>'</t>
    </r>
    <r>
      <rPr>
        <sz val="10"/>
        <color rgb="FF000000"/>
        <rFont val="Arial"/>
        <family val="2"/>
      </rPr>
      <t>A0014959</t>
    </r>
  </si>
  <si>
    <r>
      <t>'</t>
    </r>
    <r>
      <rPr>
        <sz val="10"/>
        <color rgb="FF000000"/>
        <rFont val="Arial"/>
        <family val="2"/>
      </rPr>
      <t>A0013510</t>
    </r>
  </si>
  <si>
    <t>441-SIPI-R-032023-1098987</t>
  </si>
  <si>
    <r>
      <t>'</t>
    </r>
    <r>
      <rPr>
        <sz val="10"/>
        <color rgb="FF000000"/>
        <rFont val="Arial"/>
        <family val="2"/>
      </rPr>
      <t>419</t>
    </r>
  </si>
  <si>
    <t>1K23TCV|GIOTAINAM - RTV1677849</t>
  </si>
  <si>
    <t>443-SIPI-032023-1094691</t>
  </si>
  <si>
    <r>
      <t>'</t>
    </r>
    <r>
      <rPr>
        <sz val="10"/>
        <color rgb="FF000000"/>
        <rFont val="Arial"/>
        <family val="2"/>
      </rPr>
      <t>B0017732</t>
    </r>
  </si>
  <si>
    <r>
      <t>'</t>
    </r>
    <r>
      <rPr>
        <sz val="10"/>
        <color rgb="FF000000"/>
        <rFont val="Arial"/>
        <family val="2"/>
      </rPr>
      <t>B0015766</t>
    </r>
  </si>
  <si>
    <r>
      <t>'</t>
    </r>
    <r>
      <rPr>
        <sz val="10"/>
        <color rgb="FF000000"/>
        <rFont val="Arial"/>
        <family val="2"/>
      </rPr>
      <t>B0011828</t>
    </r>
  </si>
  <si>
    <t>444-SIPI-032023-10033639</t>
  </si>
  <si>
    <r>
      <t>'</t>
    </r>
    <r>
      <rPr>
        <sz val="10"/>
        <color rgb="FF000000"/>
        <rFont val="Arial"/>
        <family val="2"/>
      </rPr>
      <t>A0015727</t>
    </r>
  </si>
  <si>
    <t>448-SIPI-032023-10049136</t>
  </si>
  <si>
    <r>
      <t>'</t>
    </r>
    <r>
      <rPr>
        <sz val="10"/>
        <color rgb="FF000000"/>
        <rFont val="Arial"/>
        <family val="2"/>
      </rPr>
      <t>A015863</t>
    </r>
  </si>
  <si>
    <r>
      <t>'</t>
    </r>
    <r>
      <rPr>
        <sz val="10"/>
        <color rgb="FF000000"/>
        <rFont val="Arial"/>
        <family val="2"/>
      </rPr>
      <t>A011299</t>
    </r>
  </si>
  <si>
    <t>450-SIPI-032023-10052868</t>
  </si>
  <si>
    <r>
      <t>'</t>
    </r>
    <r>
      <rPr>
        <sz val="10"/>
        <color rgb="FF000000"/>
        <rFont val="Arial"/>
        <family val="2"/>
      </rPr>
      <t>B0013480</t>
    </r>
  </si>
  <si>
    <r>
      <t>'</t>
    </r>
    <r>
      <rPr>
        <sz val="10"/>
        <color rgb="FF000000"/>
        <rFont val="Arial"/>
        <family val="2"/>
      </rPr>
      <t>B0015769</t>
    </r>
  </si>
  <si>
    <r>
      <t>'</t>
    </r>
    <r>
      <rPr>
        <sz val="10"/>
        <color rgb="FF000000"/>
        <rFont val="Arial"/>
        <family val="2"/>
      </rPr>
      <t>B0017597</t>
    </r>
  </si>
  <si>
    <t>450-SIPI-R-032023-10052868</t>
  </si>
  <si>
    <r>
      <t>'</t>
    </r>
    <r>
      <rPr>
        <sz val="10"/>
        <color rgb="FF000000"/>
        <rFont val="Arial"/>
        <family val="2"/>
      </rPr>
      <t>268</t>
    </r>
  </si>
  <si>
    <t>RTV 1667218/CHANGIO - RTV1667218</t>
  </si>
  <si>
    <t>451-SIPI-032023-10094958</t>
  </si>
  <si>
    <r>
      <t>'</t>
    </r>
    <r>
      <rPr>
        <sz val="10"/>
        <color rgb="FF000000"/>
        <rFont val="Arial"/>
        <family val="2"/>
      </rPr>
      <t>T0013536</t>
    </r>
  </si>
  <si>
    <r>
      <t>'</t>
    </r>
    <r>
      <rPr>
        <sz val="10"/>
        <color rgb="FF000000"/>
        <rFont val="Arial"/>
        <family val="2"/>
      </rPr>
      <t>T0017724</t>
    </r>
  </si>
  <si>
    <t>453-SIPI-032023-10077182</t>
  </si>
  <si>
    <r>
      <t>'</t>
    </r>
    <r>
      <rPr>
        <sz val="10"/>
        <color rgb="FF000000"/>
        <rFont val="Arial"/>
        <family val="2"/>
      </rPr>
      <t>T0015799</t>
    </r>
  </si>
  <si>
    <r>
      <t>'</t>
    </r>
    <r>
      <rPr>
        <sz val="10"/>
        <color rgb="FF000000"/>
        <rFont val="Arial"/>
        <family val="2"/>
      </rPr>
      <t>T0013511</t>
    </r>
  </si>
  <si>
    <r>
      <t>'</t>
    </r>
    <r>
      <rPr>
        <sz val="10"/>
        <color rgb="FF000000"/>
        <rFont val="Arial"/>
        <family val="2"/>
      </rPr>
      <t>T0017599</t>
    </r>
  </si>
  <si>
    <t>453-SIPI-R-032023-10077182</t>
  </si>
  <si>
    <r>
      <t>'</t>
    </r>
    <r>
      <rPr>
        <sz val="10"/>
        <color rgb="FF000000"/>
        <rFont val="Arial"/>
        <family val="2"/>
      </rPr>
      <t>235</t>
    </r>
  </si>
  <si>
    <t>1K23TDH|GAMUOI|RTV1674489 - RTV1674489</t>
  </si>
  <si>
    <t>453-SIPI-R-042023-10077182</t>
  </si>
  <si>
    <r>
      <t>'</t>
    </r>
    <r>
      <rPr>
        <sz val="10"/>
        <color rgb="FF000000"/>
        <rFont val="Arial"/>
        <family val="2"/>
      </rPr>
      <t>335</t>
    </r>
  </si>
  <si>
    <t>1K23TDH|GAMUOI|RTV1687878 - RTV1687878</t>
  </si>
  <si>
    <t>456-SIPI-032023-1087552</t>
  </si>
  <si>
    <r>
      <t>'</t>
    </r>
    <r>
      <rPr>
        <sz val="10"/>
        <color rgb="FF000000"/>
        <rFont val="Arial"/>
        <family val="2"/>
      </rPr>
      <t>F0016009</t>
    </r>
  </si>
  <si>
    <r>
      <t>'</t>
    </r>
    <r>
      <rPr>
        <sz val="10"/>
        <color rgb="FF000000"/>
        <rFont val="Arial"/>
        <family val="2"/>
      </rPr>
      <t>F0015680</t>
    </r>
  </si>
  <si>
    <r>
      <t>'</t>
    </r>
    <r>
      <rPr>
        <sz val="10"/>
        <color rgb="FF000000"/>
        <rFont val="Arial"/>
        <family val="2"/>
      </rPr>
      <t>F0011780</t>
    </r>
  </si>
  <si>
    <t>457-SIPI-022023-1108160</t>
  </si>
  <si>
    <r>
      <t>'</t>
    </r>
    <r>
      <rPr>
        <sz val="10"/>
        <color rgb="FF000000"/>
        <rFont val="Arial"/>
        <family val="2"/>
      </rPr>
      <t>A0008619</t>
    </r>
  </si>
  <si>
    <r>
      <t>'</t>
    </r>
    <r>
      <rPr>
        <sz val="10"/>
        <color rgb="FF000000"/>
        <rFont val="Arial"/>
        <family val="2"/>
      </rPr>
      <t>A0006675</t>
    </r>
  </si>
  <si>
    <r>
      <t>'</t>
    </r>
    <r>
      <rPr>
        <sz val="10"/>
        <color rgb="FF000000"/>
        <rFont val="Arial"/>
        <family val="2"/>
      </rPr>
      <t>A0003769</t>
    </r>
  </si>
  <si>
    <r>
      <t>'</t>
    </r>
    <r>
      <rPr>
        <sz val="10"/>
        <color rgb="FF000000"/>
        <rFont val="Arial"/>
        <family val="2"/>
      </rPr>
      <t>A0004075</t>
    </r>
  </si>
  <si>
    <r>
      <t>'</t>
    </r>
    <r>
      <rPr>
        <sz val="10"/>
        <color rgb="FF000000"/>
        <rFont val="Arial"/>
        <family val="2"/>
      </rPr>
      <t>A0002975</t>
    </r>
  </si>
  <si>
    <t>457-SIPI-032023-1109339</t>
  </si>
  <si>
    <r>
      <t>'</t>
    </r>
    <r>
      <rPr>
        <sz val="10"/>
        <color rgb="FF000000"/>
        <rFont val="Arial"/>
        <family val="2"/>
      </rPr>
      <t>A0017672</t>
    </r>
  </si>
  <si>
    <r>
      <t>'</t>
    </r>
    <r>
      <rPr>
        <sz val="10"/>
        <color rgb="FF000000"/>
        <rFont val="Arial"/>
        <family val="2"/>
      </rPr>
      <t>A0015628</t>
    </r>
  </si>
  <si>
    <r>
      <t>'</t>
    </r>
    <r>
      <rPr>
        <sz val="10"/>
        <color rgb="FF000000"/>
        <rFont val="Arial"/>
        <family val="2"/>
      </rPr>
      <t>A0013545</t>
    </r>
  </si>
  <si>
    <r>
      <t>'</t>
    </r>
    <r>
      <rPr>
        <sz val="10"/>
        <color rgb="FF000000"/>
        <rFont val="Arial"/>
        <family val="2"/>
      </rPr>
      <t>A15704</t>
    </r>
  </si>
  <si>
    <t>1C23TNN|GIO SUN</t>
  </si>
  <si>
    <r>
      <t>'</t>
    </r>
    <r>
      <rPr>
        <sz val="10"/>
        <color rgb="FF000000"/>
        <rFont val="Arial"/>
        <family val="2"/>
      </rPr>
      <t>A0015879</t>
    </r>
  </si>
  <si>
    <r>
      <t>'</t>
    </r>
    <r>
      <rPr>
        <sz val="10"/>
        <color rgb="FF000000"/>
        <rFont val="Arial"/>
        <family val="2"/>
      </rPr>
      <t>A0009152</t>
    </r>
  </si>
  <si>
    <r>
      <t>'</t>
    </r>
    <r>
      <rPr>
        <sz val="10"/>
        <color rgb="FF000000"/>
        <rFont val="Arial"/>
        <family val="2"/>
      </rPr>
      <t>A0010570</t>
    </r>
  </si>
  <si>
    <t>461-SIPI-032023-10017557</t>
  </si>
  <si>
    <r>
      <t>'</t>
    </r>
    <r>
      <rPr>
        <sz val="10"/>
        <color rgb="FF000000"/>
        <rFont val="Arial"/>
        <family val="2"/>
      </rPr>
      <t>A0011254</t>
    </r>
  </si>
  <si>
    <r>
      <t>'</t>
    </r>
    <r>
      <rPr>
        <sz val="10"/>
        <color rgb="FF000000"/>
        <rFont val="Arial"/>
        <family val="2"/>
      </rPr>
      <t>A0017678</t>
    </r>
  </si>
  <si>
    <r>
      <t>'</t>
    </r>
    <r>
      <rPr>
        <sz val="10"/>
        <color rgb="FF000000"/>
        <rFont val="Arial"/>
        <family val="2"/>
      </rPr>
      <t>A0015828</t>
    </r>
  </si>
  <si>
    <t>462-SIPI-032023-10022236</t>
  </si>
  <si>
    <r>
      <t>'</t>
    </r>
    <r>
      <rPr>
        <sz val="10"/>
        <color rgb="FF000000"/>
        <rFont val="Arial"/>
        <family val="2"/>
      </rPr>
      <t>A0013478</t>
    </r>
  </si>
  <si>
    <r>
      <t>'</t>
    </r>
    <r>
      <rPr>
        <sz val="10"/>
        <color rgb="FF000000"/>
        <rFont val="Arial"/>
        <family val="2"/>
      </rPr>
      <t>A0009149</t>
    </r>
  </si>
  <si>
    <t>462-SIPI-R-032023-10022236</t>
  </si>
  <si>
    <r>
      <t>'</t>
    </r>
    <r>
      <rPr>
        <sz val="10"/>
        <color rgb="FF000000"/>
        <rFont val="Arial"/>
        <family val="2"/>
      </rPr>
      <t>A0000260</t>
    </r>
  </si>
  <si>
    <t>1K23TDS|CHANGIO|260|1668000 - RTV1668000</t>
  </si>
  <si>
    <t>463-SIPI-022023-10025108</t>
  </si>
  <si>
    <r>
      <t>'</t>
    </r>
    <r>
      <rPr>
        <sz val="10"/>
        <color rgb="FF000000"/>
        <rFont val="Arial"/>
        <family val="2"/>
      </rPr>
      <t>A0002833</t>
    </r>
  </si>
  <si>
    <r>
      <t>'</t>
    </r>
    <r>
      <rPr>
        <sz val="10"/>
        <color rgb="FF000000"/>
        <rFont val="Arial"/>
        <family val="2"/>
      </rPr>
      <t>A0002896</t>
    </r>
  </si>
  <si>
    <r>
      <t>'</t>
    </r>
    <r>
      <rPr>
        <sz val="10"/>
        <color rgb="FF000000"/>
        <rFont val="Arial"/>
        <family val="2"/>
      </rPr>
      <t>A0006810</t>
    </r>
  </si>
  <si>
    <r>
      <t>'</t>
    </r>
    <r>
      <rPr>
        <sz val="10"/>
        <color rgb="FF000000"/>
        <rFont val="Arial"/>
        <family val="2"/>
      </rPr>
      <t>A0006709</t>
    </r>
  </si>
  <si>
    <r>
      <t>'</t>
    </r>
    <r>
      <rPr>
        <sz val="10"/>
        <color rgb="FF000000"/>
        <rFont val="Arial"/>
        <family val="2"/>
      </rPr>
      <t>A0002898</t>
    </r>
  </si>
  <si>
    <r>
      <t>'</t>
    </r>
    <r>
      <rPr>
        <sz val="10"/>
        <color rgb="FF000000"/>
        <rFont val="Arial"/>
        <family val="2"/>
      </rPr>
      <t>A0009017</t>
    </r>
  </si>
  <si>
    <t>463-SIPI-032023-10025675</t>
  </si>
  <si>
    <r>
      <t>'</t>
    </r>
    <r>
      <rPr>
        <sz val="10"/>
        <color rgb="FF000000"/>
        <rFont val="Arial"/>
        <family val="2"/>
      </rPr>
      <t>A0013735</t>
    </r>
  </si>
  <si>
    <r>
      <t>'</t>
    </r>
    <r>
      <rPr>
        <sz val="10"/>
        <color rgb="FF000000"/>
        <rFont val="Arial"/>
        <family val="2"/>
      </rPr>
      <t>A0013348</t>
    </r>
  </si>
  <si>
    <r>
      <t>'</t>
    </r>
    <r>
      <rPr>
        <sz val="10"/>
        <color rgb="FF000000"/>
        <rFont val="Arial"/>
        <family val="2"/>
      </rPr>
      <t>A0017632</t>
    </r>
  </si>
  <si>
    <t>463-SIPI-R-032023-10025675</t>
  </si>
  <si>
    <r>
      <t>'</t>
    </r>
    <r>
      <rPr>
        <sz val="10"/>
        <color rgb="FF000000"/>
        <rFont val="Arial"/>
        <family val="2"/>
      </rPr>
      <t>671</t>
    </r>
  </si>
  <si>
    <t>1K23TDT-671RTV1676024|GIOTAI - RTV1676024</t>
  </si>
  <si>
    <t>463-SIPI-R-042023-10025675</t>
  </si>
  <si>
    <r>
      <t>'</t>
    </r>
    <r>
      <rPr>
        <sz val="10"/>
        <color rgb="FF000000"/>
        <rFont val="Arial"/>
        <family val="2"/>
      </rPr>
      <t>838</t>
    </r>
  </si>
  <si>
    <t>1K23TDT-838RTV1687716|GIOLUA - RTV1687716</t>
  </si>
  <si>
    <t>464-SIPI-R-022023-23000299</t>
  </si>
  <si>
    <r>
      <t>'</t>
    </r>
    <r>
      <rPr>
        <sz val="10"/>
        <color rgb="FF000000"/>
        <rFont val="Arial"/>
        <family val="2"/>
      </rPr>
      <t>303</t>
    </r>
  </si>
  <si>
    <t>1K23TDU|RTV 1659149_303 - RTV1659149</t>
  </si>
  <si>
    <t>465-SIPI-032023-10023427</t>
  </si>
  <si>
    <r>
      <t>'</t>
    </r>
    <r>
      <rPr>
        <sz val="10"/>
        <color rgb="FF000000"/>
        <rFont val="Arial"/>
        <family val="2"/>
      </rPr>
      <t>A0018099</t>
    </r>
  </si>
  <si>
    <r>
      <t>'</t>
    </r>
    <r>
      <rPr>
        <sz val="10"/>
        <color rgb="FF000000"/>
        <rFont val="Arial"/>
        <family val="2"/>
      </rPr>
      <t>A0012698</t>
    </r>
  </si>
  <si>
    <r>
      <t>'</t>
    </r>
    <r>
      <rPr>
        <sz val="10"/>
        <color rgb="FF000000"/>
        <rFont val="Arial"/>
        <family val="2"/>
      </rPr>
      <t>A0011381</t>
    </r>
  </si>
  <si>
    <r>
      <t>'</t>
    </r>
    <r>
      <rPr>
        <sz val="10"/>
        <color rgb="FF000000"/>
        <rFont val="Arial"/>
        <family val="2"/>
      </rPr>
      <t>A0009147</t>
    </r>
  </si>
  <si>
    <t>502-SIPI-032023-10022357</t>
  </si>
  <si>
    <r>
      <t>'</t>
    </r>
    <r>
      <rPr>
        <sz val="10"/>
        <color rgb="FF000000"/>
        <rFont val="Arial"/>
        <family val="2"/>
      </rPr>
      <t>C0011492</t>
    </r>
  </si>
  <si>
    <r>
      <t>'</t>
    </r>
    <r>
      <rPr>
        <sz val="10"/>
        <color rgb="FF000000"/>
        <rFont val="Arial"/>
        <family val="2"/>
      </rPr>
      <t>C0017688</t>
    </r>
  </si>
  <si>
    <t>504-SIPI-032023-504040694</t>
  </si>
  <si>
    <r>
      <t>'</t>
    </r>
    <r>
      <rPr>
        <sz val="10"/>
        <color rgb="FF000000"/>
        <rFont val="Arial"/>
        <family val="2"/>
      </rPr>
      <t>A13574</t>
    </r>
  </si>
  <si>
    <r>
      <t>'</t>
    </r>
    <r>
      <rPr>
        <sz val="10"/>
        <color rgb="FF000000"/>
        <rFont val="Arial"/>
        <family val="2"/>
      </rPr>
      <t>A15849</t>
    </r>
  </si>
  <si>
    <t>506-SIPI-032023-10072095</t>
  </si>
  <si>
    <r>
      <t>'</t>
    </r>
    <r>
      <rPr>
        <sz val="10"/>
        <color rgb="FF000000"/>
        <rFont val="Arial"/>
        <family val="2"/>
      </rPr>
      <t>V0014194</t>
    </r>
  </si>
  <si>
    <r>
      <t>'</t>
    </r>
    <r>
      <rPr>
        <sz val="10"/>
        <color rgb="FF000000"/>
        <rFont val="Arial"/>
        <family val="2"/>
      </rPr>
      <t>V0011477</t>
    </r>
  </si>
  <si>
    <t>508-SIPI-032023-50837953</t>
  </si>
  <si>
    <r>
      <t>'</t>
    </r>
    <r>
      <rPr>
        <sz val="10"/>
        <color rgb="FF000000"/>
        <rFont val="Arial"/>
        <family val="2"/>
      </rPr>
      <t>A0015868</t>
    </r>
  </si>
  <si>
    <r>
      <t>'</t>
    </r>
    <r>
      <rPr>
        <sz val="10"/>
        <color rgb="FF000000"/>
        <rFont val="Arial"/>
        <family val="2"/>
      </rPr>
      <t>A0011537</t>
    </r>
  </si>
  <si>
    <t>508-SIPI-R-032023-50837953</t>
  </si>
  <si>
    <t>1K23TEG-178|CHAN GA RXUONG - RTV1675939</t>
  </si>
  <si>
    <r>
      <t>'</t>
    </r>
    <r>
      <rPr>
        <sz val="10"/>
        <color rgb="FF000000"/>
        <rFont val="Arial"/>
        <family val="2"/>
      </rPr>
      <t>180</t>
    </r>
  </si>
  <si>
    <t>1K23TEG-180|GIO TAI LUOI XAO - RTV1675941</t>
  </si>
  <si>
    <t>511-SIPI-032023-51143698</t>
  </si>
  <si>
    <r>
      <t>'</t>
    </r>
    <r>
      <rPr>
        <sz val="10"/>
        <color rgb="FF000000"/>
        <rFont val="Arial"/>
        <family val="2"/>
      </rPr>
      <t>H0013524</t>
    </r>
  </si>
  <si>
    <t>512-SIPI-032023-10052744</t>
  </si>
  <si>
    <r>
      <t>'</t>
    </r>
    <r>
      <rPr>
        <sz val="10"/>
        <color rgb="FF000000"/>
        <rFont val="Arial"/>
        <family val="2"/>
      </rPr>
      <t>K0015929</t>
    </r>
  </si>
  <si>
    <r>
      <t>'</t>
    </r>
    <r>
      <rPr>
        <sz val="10"/>
        <color rgb="FF000000"/>
        <rFont val="Arial"/>
        <family val="2"/>
      </rPr>
      <t>K0017793</t>
    </r>
  </si>
  <si>
    <r>
      <t>'</t>
    </r>
    <r>
      <rPr>
        <sz val="10"/>
        <color rgb="FF000000"/>
        <rFont val="Arial"/>
        <family val="2"/>
      </rPr>
      <t>K0013723</t>
    </r>
  </si>
  <si>
    <r>
      <t>'</t>
    </r>
    <r>
      <rPr>
        <sz val="10"/>
        <color rgb="FF000000"/>
        <rFont val="Arial"/>
        <family val="2"/>
      </rPr>
      <t>K0012347</t>
    </r>
  </si>
  <si>
    <r>
      <t>'</t>
    </r>
    <r>
      <rPr>
        <sz val="10"/>
        <color rgb="FF000000"/>
        <rFont val="Arial"/>
        <family val="2"/>
      </rPr>
      <t>K0013708</t>
    </r>
  </si>
  <si>
    <r>
      <t>'</t>
    </r>
    <r>
      <rPr>
        <sz val="10"/>
        <color rgb="FF000000"/>
        <rFont val="Arial"/>
        <family val="2"/>
      </rPr>
      <t>K0013300</t>
    </r>
  </si>
  <si>
    <t>512-SIPI-R-032023-10052744</t>
  </si>
  <si>
    <r>
      <t>'</t>
    </r>
    <r>
      <rPr>
        <sz val="10"/>
        <color rgb="FF000000"/>
        <rFont val="Arial"/>
        <family val="2"/>
      </rPr>
      <t>308</t>
    </r>
  </si>
  <si>
    <t>RTV1673997-1K23TEM-308|CHANGIO - RTV1673997</t>
  </si>
  <si>
    <t>513-SIPI-032023-10040704</t>
  </si>
  <si>
    <r>
      <t>'</t>
    </r>
    <r>
      <rPr>
        <sz val="10"/>
        <color rgb="FF000000"/>
        <rFont val="Arial"/>
        <family val="2"/>
      </rPr>
      <t>B0017787</t>
    </r>
  </si>
  <si>
    <r>
      <t>'</t>
    </r>
    <r>
      <rPr>
        <sz val="10"/>
        <color rgb="FF000000"/>
        <rFont val="Arial"/>
        <family val="2"/>
      </rPr>
      <t>B0015926</t>
    </r>
  </si>
  <si>
    <r>
      <t>'</t>
    </r>
    <r>
      <rPr>
        <sz val="10"/>
        <color rgb="FF000000"/>
        <rFont val="Arial"/>
        <family val="2"/>
      </rPr>
      <t>B0013703</t>
    </r>
  </si>
  <si>
    <r>
      <t>'</t>
    </r>
    <r>
      <rPr>
        <sz val="10"/>
        <color rgb="FF000000"/>
        <rFont val="Arial"/>
        <family val="2"/>
      </rPr>
      <t>B0009174</t>
    </r>
  </si>
  <si>
    <t>514-SIPI-032023-10056130</t>
  </si>
  <si>
    <r>
      <t>'</t>
    </r>
    <r>
      <rPr>
        <sz val="10"/>
        <color rgb="FF000000"/>
        <rFont val="Arial"/>
        <family val="2"/>
      </rPr>
      <t>A0013702</t>
    </r>
  </si>
  <si>
    <r>
      <t>'</t>
    </r>
    <r>
      <rPr>
        <sz val="10"/>
        <color rgb="FF000000"/>
        <rFont val="Arial"/>
        <family val="2"/>
      </rPr>
      <t>A0012351</t>
    </r>
  </si>
  <si>
    <r>
      <t>'</t>
    </r>
    <r>
      <rPr>
        <sz val="10"/>
        <color rgb="FF000000"/>
        <rFont val="Arial"/>
        <family val="2"/>
      </rPr>
      <t>A0017790</t>
    </r>
  </si>
  <si>
    <r>
      <t>'</t>
    </r>
    <r>
      <rPr>
        <sz val="10"/>
        <color rgb="FF000000"/>
        <rFont val="Arial"/>
        <family val="2"/>
      </rPr>
      <t>A0015924</t>
    </r>
  </si>
  <si>
    <r>
      <t>'</t>
    </r>
    <r>
      <rPr>
        <sz val="10"/>
        <color rgb="FF000000"/>
        <rFont val="Arial"/>
        <family val="2"/>
      </rPr>
      <t>A0009180</t>
    </r>
  </si>
  <si>
    <t>514-SIPI-R-032023-10056130</t>
  </si>
  <si>
    <r>
      <t>'</t>
    </r>
    <r>
      <rPr>
        <sz val="10"/>
        <color rgb="FF000000"/>
        <rFont val="Arial"/>
        <family val="2"/>
      </rPr>
      <t>A343</t>
    </r>
  </si>
  <si>
    <t>1K23TEP|CHANGIO - RTV1677919</t>
  </si>
  <si>
    <t>514-SIPI-R-042023-10056130</t>
  </si>
  <si>
    <r>
      <t>'</t>
    </r>
    <r>
      <rPr>
        <sz val="10"/>
        <color rgb="FF000000"/>
        <rFont val="Arial"/>
        <family val="2"/>
      </rPr>
      <t>A442</t>
    </r>
  </si>
  <si>
    <t>1K23TEP|GAMUOI - RTV1686761</t>
  </si>
  <si>
    <t>515-SIPI-032023-10061324</t>
  </si>
  <si>
    <r>
      <t>'</t>
    </r>
    <r>
      <rPr>
        <sz val="10"/>
        <color rgb="FF000000"/>
        <rFont val="Arial"/>
        <family val="2"/>
      </rPr>
      <t>A0013429</t>
    </r>
  </si>
  <si>
    <r>
      <t>'</t>
    </r>
    <r>
      <rPr>
        <sz val="10"/>
        <color rgb="FF000000"/>
        <rFont val="Arial"/>
        <family val="2"/>
      </rPr>
      <t>A0017698</t>
    </r>
  </si>
  <si>
    <r>
      <t>'</t>
    </r>
    <r>
      <rPr>
        <sz val="10"/>
        <color rgb="FF000000"/>
        <rFont val="Arial"/>
        <family val="2"/>
      </rPr>
      <t>A0015848</t>
    </r>
  </si>
  <si>
    <r>
      <t>'</t>
    </r>
    <r>
      <rPr>
        <sz val="10"/>
        <color rgb="FF000000"/>
        <rFont val="Arial"/>
        <family val="2"/>
      </rPr>
      <t>A0013576</t>
    </r>
  </si>
  <si>
    <r>
      <t>'</t>
    </r>
    <r>
      <rPr>
        <sz val="10"/>
        <color rgb="FF000000"/>
        <rFont val="Arial"/>
        <family val="2"/>
      </rPr>
      <t>A0011337</t>
    </r>
  </si>
  <si>
    <t>517-SIPI-032023-517053854</t>
  </si>
  <si>
    <r>
      <t>'</t>
    </r>
    <r>
      <rPr>
        <sz val="10"/>
        <color rgb="FF000000"/>
        <rFont val="Arial"/>
        <family val="2"/>
      </rPr>
      <t>A0015789</t>
    </r>
  </si>
  <si>
    <r>
      <t>'</t>
    </r>
    <r>
      <rPr>
        <sz val="10"/>
        <color rgb="FF000000"/>
        <rFont val="Arial"/>
        <family val="2"/>
      </rPr>
      <t>A0011422</t>
    </r>
  </si>
  <si>
    <r>
      <t>'</t>
    </r>
    <r>
      <rPr>
        <sz val="10"/>
        <color rgb="FF000000"/>
        <rFont val="Arial"/>
        <family val="2"/>
      </rPr>
      <t>A0013509</t>
    </r>
  </si>
  <si>
    <t>524-SIPI-032023-524034911</t>
  </si>
  <si>
    <r>
      <t>'</t>
    </r>
    <r>
      <rPr>
        <sz val="10"/>
        <color rgb="FF000000"/>
        <rFont val="Arial"/>
        <family val="2"/>
      </rPr>
      <t>D0015702</t>
    </r>
  </si>
  <si>
    <r>
      <t>'</t>
    </r>
    <r>
      <rPr>
        <sz val="10"/>
        <color rgb="FF000000"/>
        <rFont val="Arial"/>
        <family val="2"/>
      </rPr>
      <t>D0011241</t>
    </r>
  </si>
  <si>
    <t>528-SIPI-012023-528033336</t>
  </si>
  <si>
    <r>
      <t>'</t>
    </r>
    <r>
      <rPr>
        <sz val="10"/>
        <color rgb="FF000000"/>
        <rFont val="Arial"/>
        <family val="2"/>
      </rPr>
      <t>Q0000721</t>
    </r>
  </si>
  <si>
    <t>1C23TNN|GA MUOI-HD TH, XCT NGAY 04/04/23</t>
  </si>
  <si>
    <t>528-SIPI-032023-528033501</t>
  </si>
  <si>
    <r>
      <t>'</t>
    </r>
    <r>
      <rPr>
        <sz val="10"/>
        <color rgb="FF000000"/>
        <rFont val="Arial"/>
        <family val="2"/>
      </rPr>
      <t>Q0015657</t>
    </r>
  </si>
  <si>
    <r>
      <t>'</t>
    </r>
    <r>
      <rPr>
        <sz val="10"/>
        <color rgb="FF000000"/>
        <rFont val="Arial"/>
        <family val="2"/>
      </rPr>
      <t>Q0013301</t>
    </r>
  </si>
  <si>
    <r>
      <t>'</t>
    </r>
    <r>
      <rPr>
        <sz val="10"/>
        <color rgb="FF000000"/>
        <rFont val="Arial"/>
        <family val="2"/>
      </rPr>
      <t>Q0017472</t>
    </r>
  </si>
  <si>
    <r>
      <t>'</t>
    </r>
    <r>
      <rPr>
        <sz val="10"/>
        <color rgb="FF000000"/>
        <rFont val="Arial"/>
        <family val="2"/>
      </rPr>
      <t>Q0009114</t>
    </r>
  </si>
  <si>
    <r>
      <t>'</t>
    </r>
    <r>
      <rPr>
        <sz val="10"/>
        <color rgb="FF000000"/>
        <rFont val="Arial"/>
        <family val="2"/>
      </rPr>
      <t>Q0017699</t>
    </r>
  </si>
  <si>
    <r>
      <t>'</t>
    </r>
    <r>
      <rPr>
        <sz val="10"/>
        <color rgb="FF000000"/>
        <rFont val="Arial"/>
        <family val="2"/>
      </rPr>
      <t>Q0011517</t>
    </r>
  </si>
  <si>
    <r>
      <t>'</t>
    </r>
    <r>
      <rPr>
        <sz val="10"/>
        <color rgb="FF000000"/>
        <rFont val="Arial"/>
        <family val="2"/>
      </rPr>
      <t>Q0011262</t>
    </r>
  </si>
  <si>
    <r>
      <t>'</t>
    </r>
    <r>
      <rPr>
        <sz val="10"/>
        <color rgb="FF000000"/>
        <rFont val="Arial"/>
        <family val="2"/>
      </rPr>
      <t>Q0015851</t>
    </r>
  </si>
  <si>
    <r>
      <t>'</t>
    </r>
    <r>
      <rPr>
        <sz val="10"/>
        <color rgb="FF000000"/>
        <rFont val="Arial"/>
        <family val="2"/>
      </rPr>
      <t>Q0013582</t>
    </r>
  </si>
  <si>
    <t>528-SIPI-R-032023-528033336</t>
  </si>
  <si>
    <r>
      <t>'</t>
    </r>
    <r>
      <rPr>
        <sz val="10"/>
        <color rgb="FF000000"/>
        <rFont val="Arial"/>
        <family val="2"/>
      </rPr>
      <t>RTV184</t>
    </r>
  </si>
  <si>
    <t>1K23TGC-184|GA MUOI|1670643 - RTV1670643</t>
  </si>
  <si>
    <t>528-SIPI-R-042023-528033501</t>
  </si>
  <si>
    <r>
      <t>'</t>
    </r>
    <r>
      <rPr>
        <sz val="10"/>
        <color rgb="FF000000"/>
        <rFont val="Arial"/>
        <family val="2"/>
      </rPr>
      <t>RTV230</t>
    </r>
  </si>
  <si>
    <t>1K23TGC-230|CHA COM|1682815 - RTV1682815</t>
  </si>
  <si>
    <t>532-SIPI-032023-532035252</t>
  </si>
  <si>
    <r>
      <t>'</t>
    </r>
    <r>
      <rPr>
        <sz val="10"/>
        <color rgb="FF000000"/>
        <rFont val="Arial"/>
        <family val="2"/>
      </rPr>
      <t>B0009179</t>
    </r>
  </si>
  <si>
    <r>
      <t>'</t>
    </r>
    <r>
      <rPr>
        <sz val="10"/>
        <color rgb="FF000000"/>
        <rFont val="Arial"/>
        <family val="2"/>
      </rPr>
      <t>B0015790</t>
    </r>
  </si>
  <si>
    <r>
      <t>'</t>
    </r>
    <r>
      <rPr>
        <sz val="10"/>
        <color rgb="FF000000"/>
        <rFont val="Arial"/>
        <family val="2"/>
      </rPr>
      <t>B0013507</t>
    </r>
  </si>
  <si>
    <r>
      <t>'</t>
    </r>
    <r>
      <rPr>
        <sz val="10"/>
        <color rgb="FF000000"/>
        <rFont val="Arial"/>
        <family val="2"/>
      </rPr>
      <t>B0011419</t>
    </r>
  </si>
  <si>
    <t>536-SIPI-032023-1019448</t>
  </si>
  <si>
    <r>
      <t>'</t>
    </r>
    <r>
      <rPr>
        <sz val="10"/>
        <color rgb="FF000000"/>
        <rFont val="Arial"/>
        <family val="2"/>
      </rPr>
      <t>A0011339</t>
    </r>
  </si>
  <si>
    <r>
      <t>'</t>
    </r>
    <r>
      <rPr>
        <sz val="10"/>
        <color rgb="FF000000"/>
        <rFont val="Arial"/>
        <family val="2"/>
      </rPr>
      <t>A0017511</t>
    </r>
  </si>
  <si>
    <r>
      <t>'</t>
    </r>
    <r>
      <rPr>
        <sz val="10"/>
        <color rgb="FF000000"/>
        <rFont val="Arial"/>
        <family val="2"/>
      </rPr>
      <t>B0015728</t>
    </r>
  </si>
  <si>
    <r>
      <t>'</t>
    </r>
    <r>
      <rPr>
        <sz val="10"/>
        <color rgb="FF000000"/>
        <rFont val="Arial"/>
        <family val="2"/>
      </rPr>
      <t>A0013432</t>
    </r>
  </si>
  <si>
    <t>539-SIPI-032023-10027302</t>
  </si>
  <si>
    <r>
      <t>'</t>
    </r>
    <r>
      <rPr>
        <sz val="10"/>
        <color rgb="FF000000"/>
        <rFont val="Arial"/>
        <family val="2"/>
      </rPr>
      <t>A0011343</t>
    </r>
  </si>
  <si>
    <r>
      <t>'</t>
    </r>
    <r>
      <rPr>
        <sz val="10"/>
        <color rgb="FF000000"/>
        <rFont val="Arial"/>
        <family val="2"/>
      </rPr>
      <t>A0012348</t>
    </r>
  </si>
  <si>
    <r>
      <t>'</t>
    </r>
    <r>
      <rPr>
        <sz val="10"/>
        <color rgb="FF000000"/>
        <rFont val="Arial"/>
        <family val="2"/>
      </rPr>
      <t>A0017783</t>
    </r>
  </si>
  <si>
    <r>
      <t>'</t>
    </r>
    <r>
      <rPr>
        <sz val="10"/>
        <color rgb="FF000000"/>
        <rFont val="Arial"/>
        <family val="2"/>
      </rPr>
      <t>A0009178</t>
    </r>
  </si>
  <si>
    <r>
      <t>'</t>
    </r>
    <r>
      <rPr>
        <sz val="10"/>
        <color rgb="FF000000"/>
        <rFont val="Arial"/>
        <family val="2"/>
      </rPr>
      <t>A0013705</t>
    </r>
  </si>
  <si>
    <t>539-SIPI-R-032023-10027302</t>
  </si>
  <si>
    <r>
      <t>'</t>
    </r>
    <r>
      <rPr>
        <sz val="10"/>
        <color rgb="FF000000"/>
        <rFont val="Arial"/>
        <family val="2"/>
      </rPr>
      <t>344</t>
    </r>
  </si>
  <si>
    <t>1K23TGR|344|GAMUOI|1672080 - RTV1672080</t>
  </si>
  <si>
    <t>1K23TGR|419|GAMUOI|1680314 - RTV1680314</t>
  </si>
  <si>
    <t>540-SIPI-032023-540024004</t>
  </si>
  <si>
    <r>
      <t>'</t>
    </r>
    <r>
      <rPr>
        <sz val="10"/>
        <color rgb="FF000000"/>
        <rFont val="Arial"/>
        <family val="2"/>
      </rPr>
      <t>A12346</t>
    </r>
  </si>
  <si>
    <r>
      <t>'</t>
    </r>
    <r>
      <rPr>
        <sz val="10"/>
        <color rgb="FF000000"/>
        <rFont val="Arial"/>
        <family val="2"/>
      </rPr>
      <t>A17784</t>
    </r>
  </si>
  <si>
    <r>
      <t>'</t>
    </r>
    <r>
      <rPr>
        <sz val="10"/>
        <color rgb="FF000000"/>
        <rFont val="Arial"/>
        <family val="2"/>
      </rPr>
      <t>A9173</t>
    </r>
  </si>
  <si>
    <r>
      <t>'</t>
    </r>
    <r>
      <rPr>
        <sz val="10"/>
        <color rgb="FF000000"/>
        <rFont val="Arial"/>
        <family val="2"/>
      </rPr>
      <t>A13700</t>
    </r>
  </si>
  <si>
    <t>541-SIPI-032023-541024537</t>
  </si>
  <si>
    <r>
      <t>'</t>
    </r>
    <r>
      <rPr>
        <sz val="10"/>
        <color rgb="FF000000"/>
        <rFont val="Arial"/>
        <family val="2"/>
      </rPr>
      <t>T0015876</t>
    </r>
  </si>
  <si>
    <r>
      <t>'</t>
    </r>
    <r>
      <rPr>
        <sz val="10"/>
        <color rgb="FF000000"/>
        <rFont val="Arial"/>
        <family val="2"/>
      </rPr>
      <t>T0015699</t>
    </r>
  </si>
  <si>
    <r>
      <t>'</t>
    </r>
    <r>
      <rPr>
        <sz val="10"/>
        <color rgb="FF000000"/>
        <rFont val="Arial"/>
        <family val="2"/>
      </rPr>
      <t>T0011826</t>
    </r>
  </si>
  <si>
    <t>542-SIPI-032023-10018236</t>
  </si>
  <si>
    <r>
      <t>'</t>
    </r>
    <r>
      <rPr>
        <sz val="10"/>
        <color rgb="FF000000"/>
        <rFont val="Arial"/>
        <family val="2"/>
      </rPr>
      <t>B0011421</t>
    </r>
  </si>
  <si>
    <r>
      <t>'</t>
    </r>
    <r>
      <rPr>
        <sz val="10"/>
        <color rgb="FF000000"/>
        <rFont val="Arial"/>
        <family val="2"/>
      </rPr>
      <t>B0015791</t>
    </r>
  </si>
  <si>
    <r>
      <t>'</t>
    </r>
    <r>
      <rPr>
        <sz val="10"/>
        <color rgb="FF000000"/>
        <rFont val="Arial"/>
        <family val="2"/>
      </rPr>
      <t>B0013508</t>
    </r>
  </si>
  <si>
    <t>542-SIPI-R-032023-10018236</t>
  </si>
  <si>
    <r>
      <t>'</t>
    </r>
    <r>
      <rPr>
        <sz val="10"/>
        <color rgb="FF000000"/>
        <rFont val="Arial"/>
        <family val="2"/>
      </rPr>
      <t>428</t>
    </r>
  </si>
  <si>
    <t>1K23TGU-428|CHANUONG - RTV1680352</t>
  </si>
  <si>
    <t>546-SIPI-032023-10016323</t>
  </si>
  <si>
    <r>
      <t>'</t>
    </r>
    <r>
      <rPr>
        <sz val="10"/>
        <color rgb="FF000000"/>
        <rFont val="Arial"/>
        <family val="2"/>
      </rPr>
      <t>A0017789</t>
    </r>
  </si>
  <si>
    <r>
      <t>'</t>
    </r>
    <r>
      <rPr>
        <sz val="10"/>
        <color rgb="FF000000"/>
        <rFont val="Arial"/>
        <family val="2"/>
      </rPr>
      <t>A0013707</t>
    </r>
  </si>
  <si>
    <t>547-SIPI-032023-547016593</t>
  </si>
  <si>
    <r>
      <t>'</t>
    </r>
    <r>
      <rPr>
        <sz val="10"/>
        <color rgb="FF000000"/>
        <rFont val="Arial"/>
        <family val="2"/>
      </rPr>
      <t>A0009121</t>
    </r>
  </si>
  <si>
    <r>
      <t>'</t>
    </r>
    <r>
      <rPr>
        <sz val="10"/>
        <color rgb="FF000000"/>
        <rFont val="Arial"/>
        <family val="2"/>
      </rPr>
      <t>A0017697</t>
    </r>
  </si>
  <si>
    <t>565-SIPI-032023-566017410</t>
  </si>
  <si>
    <r>
      <t>'</t>
    </r>
    <r>
      <rPr>
        <sz val="10"/>
        <color rgb="FF000000"/>
        <rFont val="Arial"/>
        <family val="2"/>
      </rPr>
      <t>A0018753</t>
    </r>
  </si>
  <si>
    <t>569-SIPI-032023-569008906</t>
  </si>
  <si>
    <r>
      <t>'</t>
    </r>
    <r>
      <rPr>
        <sz val="10"/>
        <color rgb="FF000000"/>
        <rFont val="Arial"/>
        <family val="2"/>
      </rPr>
      <t>C0009117</t>
    </r>
  </si>
  <si>
    <t>570-SIPI-032023-10015849</t>
  </si>
  <si>
    <r>
      <t>'</t>
    </r>
    <r>
      <rPr>
        <sz val="10"/>
        <color rgb="FF000000"/>
        <rFont val="Arial"/>
        <family val="2"/>
      </rPr>
      <t>A011809</t>
    </r>
  </si>
  <si>
    <r>
      <t>'</t>
    </r>
    <r>
      <rPr>
        <sz val="10"/>
        <color rgb="FF000000"/>
        <rFont val="Arial"/>
        <family val="2"/>
      </rPr>
      <t>A015668</t>
    </r>
  </si>
  <si>
    <t>600-SIPI-032023-1083310</t>
  </si>
  <si>
    <r>
      <t>'</t>
    </r>
    <r>
      <rPr>
        <sz val="10"/>
        <color rgb="FF000000"/>
        <rFont val="Arial"/>
        <family val="2"/>
      </rPr>
      <t>013578</t>
    </r>
  </si>
  <si>
    <r>
      <t>'</t>
    </r>
    <r>
      <rPr>
        <sz val="10"/>
        <color rgb="FF000000"/>
        <rFont val="Arial"/>
        <family val="2"/>
      </rPr>
      <t>011521</t>
    </r>
  </si>
  <si>
    <r>
      <t>'</t>
    </r>
    <r>
      <rPr>
        <sz val="10"/>
        <color rgb="FF000000"/>
        <rFont val="Arial"/>
        <family val="2"/>
      </rPr>
      <t>009116</t>
    </r>
  </si>
  <si>
    <t>601-SIPI-032023-1079267</t>
  </si>
  <si>
    <r>
      <t>'</t>
    </r>
    <r>
      <rPr>
        <sz val="10"/>
        <color rgb="FF000000"/>
        <rFont val="Arial"/>
        <family val="2"/>
      </rPr>
      <t>A00015655</t>
    </r>
  </si>
  <si>
    <r>
      <t>'</t>
    </r>
    <r>
      <rPr>
        <sz val="10"/>
        <color rgb="FF000000"/>
        <rFont val="Arial"/>
        <family val="2"/>
      </rPr>
      <t>A00015656</t>
    </r>
  </si>
  <si>
    <r>
      <t>'</t>
    </r>
    <r>
      <rPr>
        <sz val="10"/>
        <color rgb="FF000000"/>
        <rFont val="Arial"/>
        <family val="2"/>
      </rPr>
      <t>A00011520</t>
    </r>
  </si>
  <si>
    <r>
      <t>'</t>
    </r>
    <r>
      <rPr>
        <sz val="10"/>
        <color rgb="FF000000"/>
        <rFont val="Arial"/>
        <family val="2"/>
      </rPr>
      <t>A00017693</t>
    </r>
  </si>
  <si>
    <r>
      <t>'</t>
    </r>
    <r>
      <rPr>
        <sz val="10"/>
        <color rgb="FF000000"/>
        <rFont val="Arial"/>
        <family val="2"/>
      </rPr>
      <t>A00009120</t>
    </r>
  </si>
  <si>
    <t>602-SIPI-032023-1094604</t>
  </si>
  <si>
    <r>
      <t>'</t>
    </r>
    <r>
      <rPr>
        <sz val="10"/>
        <color rgb="FF000000"/>
        <rFont val="Arial"/>
        <family val="2"/>
      </rPr>
      <t>A0011338</t>
    </r>
  </si>
  <si>
    <r>
      <t>'</t>
    </r>
    <r>
      <rPr>
        <sz val="10"/>
        <color rgb="FF000000"/>
        <rFont val="Arial"/>
        <family val="2"/>
      </rPr>
      <t>A0015923</t>
    </r>
  </si>
  <si>
    <r>
      <t>'</t>
    </r>
    <r>
      <rPr>
        <sz val="10"/>
        <color rgb="FF000000"/>
        <rFont val="Arial"/>
        <family val="2"/>
      </rPr>
      <t>A0017782</t>
    </r>
  </si>
  <si>
    <r>
      <t>'</t>
    </r>
    <r>
      <rPr>
        <sz val="10"/>
        <color rgb="FF000000"/>
        <rFont val="Arial"/>
        <family val="2"/>
      </rPr>
      <t>A0013430</t>
    </r>
  </si>
  <si>
    <t>603-SIPI-032023-1057564</t>
  </si>
  <si>
    <r>
      <t>'</t>
    </r>
    <r>
      <rPr>
        <sz val="10"/>
        <color rgb="FF000000"/>
        <rFont val="Arial"/>
        <family val="2"/>
      </rPr>
      <t>A15787</t>
    </r>
  </si>
  <si>
    <r>
      <t>'</t>
    </r>
    <r>
      <rPr>
        <sz val="10"/>
        <color rgb="FF000000"/>
        <rFont val="Arial"/>
        <family val="2"/>
      </rPr>
      <t>A11418</t>
    </r>
  </si>
  <si>
    <t>603-SIPI-R-042023-1057564</t>
  </si>
  <si>
    <r>
      <t>'</t>
    </r>
    <r>
      <rPr>
        <sz val="10"/>
        <color rgb="FF000000"/>
        <rFont val="Arial"/>
        <family val="2"/>
      </rPr>
      <t>322</t>
    </r>
  </si>
  <si>
    <t>1K23THR-322|1681939|GA - RTV1681939</t>
  </si>
  <si>
    <t>605-SIPI-032023-1097268</t>
  </si>
  <si>
    <r>
      <t>'</t>
    </r>
    <r>
      <rPr>
        <sz val="10"/>
        <color rgb="FF000000"/>
        <rFont val="Arial"/>
        <family val="2"/>
      </rPr>
      <t>Z0017747</t>
    </r>
  </si>
  <si>
    <t>1C23TNN|CHANUONGG</t>
  </si>
  <si>
    <r>
      <t>'</t>
    </r>
    <r>
      <rPr>
        <sz val="10"/>
        <color rgb="FF000000"/>
        <rFont val="Arial"/>
        <family val="2"/>
      </rPr>
      <t>Z0015746</t>
    </r>
  </si>
  <si>
    <r>
      <t>'</t>
    </r>
    <r>
      <rPr>
        <sz val="10"/>
        <color rgb="FF000000"/>
        <rFont val="Arial"/>
        <family val="2"/>
      </rPr>
      <t>Z0015694</t>
    </r>
  </si>
  <si>
    <r>
      <t>'</t>
    </r>
    <r>
      <rPr>
        <sz val="10"/>
        <color rgb="FF000000"/>
        <rFont val="Arial"/>
        <family val="2"/>
      </rPr>
      <t>Z0011830</t>
    </r>
  </si>
  <si>
    <t>607-SIPI-032023-1094417</t>
  </si>
  <si>
    <r>
      <t>'</t>
    </r>
    <r>
      <rPr>
        <sz val="10"/>
        <color rgb="FF000000"/>
        <rFont val="Arial"/>
        <family val="2"/>
      </rPr>
      <t>B0013214</t>
    </r>
  </si>
  <si>
    <r>
      <t>'</t>
    </r>
    <r>
      <rPr>
        <sz val="10"/>
        <color rgb="FF000000"/>
        <rFont val="Arial"/>
        <family val="2"/>
      </rPr>
      <t>B0017455</t>
    </r>
  </si>
  <si>
    <r>
      <t>'</t>
    </r>
    <r>
      <rPr>
        <sz val="10"/>
        <color rgb="FF000000"/>
        <rFont val="Arial"/>
        <family val="2"/>
      </rPr>
      <t>B0009893</t>
    </r>
  </si>
  <si>
    <t>609-SIPI-032023-1092360</t>
  </si>
  <si>
    <r>
      <t>'</t>
    </r>
    <r>
      <rPr>
        <sz val="10"/>
        <color rgb="FF000000"/>
        <rFont val="Arial"/>
        <family val="2"/>
      </rPr>
      <t>A0011498</t>
    </r>
  </si>
  <si>
    <t>613-SIPI-032023-1091683</t>
  </si>
  <si>
    <r>
      <t>'</t>
    </r>
    <r>
      <rPr>
        <sz val="10"/>
        <color rgb="FF000000"/>
        <rFont val="Arial"/>
        <family val="2"/>
      </rPr>
      <t>A0017786</t>
    </r>
  </si>
  <si>
    <r>
      <t>'</t>
    </r>
    <r>
      <rPr>
        <sz val="10"/>
        <color rgb="FF000000"/>
        <rFont val="Arial"/>
        <family val="2"/>
      </rPr>
      <t>A0012349</t>
    </r>
  </si>
  <si>
    <r>
      <t>'</t>
    </r>
    <r>
      <rPr>
        <sz val="10"/>
        <color rgb="FF000000"/>
        <rFont val="Arial"/>
        <family val="2"/>
      </rPr>
      <t>A0015927</t>
    </r>
  </si>
  <si>
    <r>
      <t>'</t>
    </r>
    <r>
      <rPr>
        <sz val="10"/>
        <color rgb="FF000000"/>
        <rFont val="Arial"/>
        <family val="2"/>
      </rPr>
      <t>A0009176</t>
    </r>
  </si>
  <si>
    <t>613-SIPI-R-032023-1091683</t>
  </si>
  <si>
    <r>
      <t>'</t>
    </r>
    <r>
      <rPr>
        <sz val="10"/>
        <color rgb="FF000000"/>
        <rFont val="Arial"/>
        <family val="2"/>
      </rPr>
      <t>380</t>
    </r>
  </si>
  <si>
    <t>1K23TKA-380|GIOTAILUOIXAO - RTV1670184</t>
  </si>
  <si>
    <r>
      <t>'</t>
    </r>
    <r>
      <rPr>
        <sz val="10"/>
        <color rgb="FF000000"/>
        <rFont val="Arial"/>
        <family val="2"/>
      </rPr>
      <t>392</t>
    </r>
  </si>
  <si>
    <t>1K23TKA-392|KIMCHHI - RTV1670841</t>
  </si>
  <si>
    <t>613-SIPI-R-042023-1091683</t>
  </si>
  <si>
    <r>
      <t>'</t>
    </r>
    <r>
      <rPr>
        <sz val="10"/>
        <color rgb="FF000000"/>
        <rFont val="Arial"/>
        <family val="2"/>
      </rPr>
      <t>507</t>
    </r>
  </si>
  <si>
    <t>1K23TKA-507|CHANGIOHEOMUOI - RTV1684420</t>
  </si>
  <si>
    <t>617-SIPI-032023-1077257</t>
  </si>
  <si>
    <r>
      <t>'</t>
    </r>
    <r>
      <rPr>
        <sz val="10"/>
        <color rgb="FF000000"/>
        <rFont val="Arial"/>
        <family val="2"/>
      </rPr>
      <t>A0011261</t>
    </r>
  </si>
  <si>
    <t>618-SIPI-032023-1072587</t>
  </si>
  <si>
    <r>
      <t>'</t>
    </r>
    <r>
      <rPr>
        <sz val="10"/>
        <color rgb="FF000000"/>
        <rFont val="Arial"/>
        <family val="2"/>
      </rPr>
      <t>A13433</t>
    </r>
  </si>
  <si>
    <r>
      <t>'</t>
    </r>
    <r>
      <rPr>
        <sz val="10"/>
        <color rgb="FF000000"/>
        <rFont val="Arial"/>
        <family val="2"/>
      </rPr>
      <t>A17513</t>
    </r>
  </si>
  <si>
    <r>
      <t>'</t>
    </r>
    <r>
      <rPr>
        <sz val="10"/>
        <color rgb="FF000000"/>
        <rFont val="Arial"/>
        <family val="2"/>
      </rPr>
      <t>A11340</t>
    </r>
  </si>
  <si>
    <t>620-SIPI-032023-1063261</t>
  </si>
  <si>
    <r>
      <t>'</t>
    </r>
    <r>
      <rPr>
        <sz val="10"/>
        <color rgb="FF000000"/>
        <rFont val="Arial"/>
        <family val="2"/>
      </rPr>
      <t>D0013391</t>
    </r>
  </si>
  <si>
    <r>
      <t>'</t>
    </r>
    <r>
      <rPr>
        <sz val="10"/>
        <color rgb="FF000000"/>
        <rFont val="Arial"/>
        <family val="2"/>
      </rPr>
      <t>D0013155</t>
    </r>
  </si>
  <si>
    <r>
      <t>'</t>
    </r>
    <r>
      <rPr>
        <sz val="10"/>
        <color rgb="FF000000"/>
        <rFont val="Arial"/>
        <family val="2"/>
      </rPr>
      <t>D0017462</t>
    </r>
  </si>
  <si>
    <r>
      <t>'</t>
    </r>
    <r>
      <rPr>
        <sz val="10"/>
        <color rgb="FF000000"/>
        <rFont val="Arial"/>
        <family val="2"/>
      </rPr>
      <t>D0015676</t>
    </r>
  </si>
  <si>
    <r>
      <t>'</t>
    </r>
    <r>
      <rPr>
        <sz val="10"/>
        <color rgb="FF000000"/>
        <rFont val="Arial"/>
        <family val="2"/>
      </rPr>
      <t>D0011232</t>
    </r>
  </si>
  <si>
    <t>910-SIPI-012023-10035721</t>
  </si>
  <si>
    <r>
      <t>'</t>
    </r>
    <r>
      <rPr>
        <sz val="10"/>
        <color rgb="FF000000"/>
        <rFont val="Arial"/>
        <family val="2"/>
      </rPr>
      <t>b000712</t>
    </r>
  </si>
  <si>
    <r>
      <t>'</t>
    </r>
    <r>
      <rPr>
        <sz val="10"/>
        <color rgb="FF000000"/>
        <rFont val="Arial"/>
        <family val="2"/>
      </rPr>
      <t>b000378</t>
    </r>
  </si>
  <si>
    <t>910-SIPI-022023-10035679</t>
  </si>
  <si>
    <r>
      <t>'</t>
    </r>
    <r>
      <rPr>
        <sz val="10"/>
        <color rgb="FF000000"/>
        <rFont val="Arial"/>
        <family val="2"/>
      </rPr>
      <t>B002895</t>
    </r>
  </si>
  <si>
    <r>
      <t>'</t>
    </r>
    <r>
      <rPr>
        <sz val="10"/>
        <color rgb="FF000000"/>
        <rFont val="Arial"/>
        <family val="2"/>
      </rPr>
      <t>b004053</t>
    </r>
  </si>
  <si>
    <r>
      <t>'</t>
    </r>
    <r>
      <rPr>
        <sz val="10"/>
        <color rgb="FF000000"/>
        <rFont val="Arial"/>
        <family val="2"/>
      </rPr>
      <t>b002847</t>
    </r>
  </si>
  <si>
    <r>
      <t>'</t>
    </r>
    <r>
      <rPr>
        <sz val="10"/>
        <color rgb="FF000000"/>
        <rFont val="Arial"/>
        <family val="2"/>
      </rPr>
      <t>B002846</t>
    </r>
  </si>
  <si>
    <r>
      <t>'</t>
    </r>
    <r>
      <rPr>
        <sz val="10"/>
        <color rgb="FF000000"/>
        <rFont val="Arial"/>
        <family val="2"/>
      </rPr>
      <t>b004100</t>
    </r>
  </si>
  <si>
    <t>910-SIPI-022023-10035721</t>
  </si>
  <si>
    <r>
      <t>'</t>
    </r>
    <r>
      <rPr>
        <sz val="10"/>
        <color rgb="FF000000"/>
        <rFont val="Arial"/>
        <family val="2"/>
      </rPr>
      <t>b004098</t>
    </r>
  </si>
  <si>
    <r>
      <t>'</t>
    </r>
    <r>
      <rPr>
        <sz val="10"/>
        <color rgb="FF000000"/>
        <rFont val="Arial"/>
        <family val="2"/>
      </rPr>
      <t>b002851</t>
    </r>
  </si>
  <si>
    <r>
      <t>'</t>
    </r>
    <r>
      <rPr>
        <sz val="10"/>
        <color rgb="FF000000"/>
        <rFont val="Arial"/>
        <family val="2"/>
      </rPr>
      <t>B003109</t>
    </r>
  </si>
  <si>
    <r>
      <t>'</t>
    </r>
    <r>
      <rPr>
        <sz val="10"/>
        <color rgb="FF000000"/>
        <rFont val="Arial"/>
        <family val="2"/>
      </rPr>
      <t>b002838</t>
    </r>
  </si>
  <si>
    <r>
      <t>'</t>
    </r>
    <r>
      <rPr>
        <sz val="10"/>
        <color rgb="FF000000"/>
        <rFont val="Arial"/>
        <family val="2"/>
      </rPr>
      <t>b003108</t>
    </r>
  </si>
  <si>
    <r>
      <t>'</t>
    </r>
    <r>
      <rPr>
        <sz val="10"/>
        <color rgb="FF000000"/>
        <rFont val="Arial"/>
        <family val="2"/>
      </rPr>
      <t>b004188</t>
    </r>
  </si>
  <si>
    <t>910-SIPI-022023-10035786</t>
  </si>
  <si>
    <r>
      <t>'</t>
    </r>
    <r>
      <rPr>
        <sz val="10"/>
        <color rgb="FF000000"/>
        <rFont val="Arial"/>
        <family val="2"/>
      </rPr>
      <t>b003851</t>
    </r>
  </si>
  <si>
    <r>
      <t>'</t>
    </r>
    <r>
      <rPr>
        <sz val="10"/>
        <color rgb="FF000000"/>
        <rFont val="Arial"/>
        <family val="2"/>
      </rPr>
      <t>b006807</t>
    </r>
  </si>
  <si>
    <t>910-SIPI-022023-10035795</t>
  </si>
  <si>
    <r>
      <t>'</t>
    </r>
    <r>
      <rPr>
        <sz val="10"/>
        <color rgb="FF000000"/>
        <rFont val="Arial"/>
        <family val="2"/>
      </rPr>
      <t>B009045</t>
    </r>
  </si>
  <si>
    <t>910-SIPI-022023-10035901</t>
  </si>
  <si>
    <r>
      <t>'</t>
    </r>
    <r>
      <rPr>
        <sz val="10"/>
        <color rgb="FF000000"/>
        <rFont val="Arial"/>
        <family val="2"/>
      </rPr>
      <t>B006808</t>
    </r>
  </si>
  <si>
    <r>
      <t>'</t>
    </r>
    <r>
      <rPr>
        <sz val="10"/>
        <color rgb="FF000000"/>
        <rFont val="Arial"/>
        <family val="2"/>
      </rPr>
      <t>B009046</t>
    </r>
  </si>
  <si>
    <t>910-SIPI-022023-10036178</t>
  </si>
  <si>
    <r>
      <t>'</t>
    </r>
    <r>
      <rPr>
        <sz val="10"/>
        <color rgb="FF000000"/>
        <rFont val="Arial"/>
        <family val="2"/>
      </rPr>
      <t>B004099</t>
    </r>
  </si>
  <si>
    <t>910-SIPI-022023-10036713</t>
  </si>
  <si>
    <r>
      <t>'</t>
    </r>
    <r>
      <rPr>
        <sz val="10"/>
        <color rgb="FF000000"/>
        <rFont val="Arial"/>
        <family val="2"/>
      </rPr>
      <t>b002839</t>
    </r>
  </si>
  <si>
    <t>910-SIPI-032023-10036713</t>
  </si>
  <si>
    <r>
      <t>'</t>
    </r>
    <r>
      <rPr>
        <sz val="10"/>
        <color rgb="FF000000"/>
        <rFont val="Arial"/>
        <family val="2"/>
      </rPr>
      <t>b017523</t>
    </r>
  </si>
  <si>
    <r>
      <t>'</t>
    </r>
    <r>
      <rPr>
        <sz val="10"/>
        <color rgb="FF000000"/>
        <rFont val="Arial"/>
        <family val="2"/>
      </rPr>
      <t>B013288</t>
    </r>
  </si>
  <si>
    <r>
      <t>'</t>
    </r>
    <r>
      <rPr>
        <sz val="10"/>
        <color rgb="FF000000"/>
        <rFont val="Arial"/>
        <family val="2"/>
      </rPr>
      <t>B013481</t>
    </r>
  </si>
  <si>
    <r>
      <t>'</t>
    </r>
    <r>
      <rPr>
        <sz val="10"/>
        <color rgb="FF000000"/>
        <rFont val="Arial"/>
        <family val="2"/>
      </rPr>
      <t>b017767</t>
    </r>
  </si>
  <si>
    <r>
      <t>'</t>
    </r>
    <r>
      <rPr>
        <sz val="10"/>
        <color rgb="FF000000"/>
        <rFont val="Arial"/>
        <family val="2"/>
      </rPr>
      <t>b015831</t>
    </r>
  </si>
  <si>
    <r>
      <t>'</t>
    </r>
    <r>
      <rPr>
        <sz val="10"/>
        <color rgb="FF000000"/>
        <rFont val="Arial"/>
        <family val="2"/>
      </rPr>
      <t>b013459</t>
    </r>
  </si>
  <si>
    <r>
      <t>'</t>
    </r>
    <r>
      <rPr>
        <sz val="10"/>
        <color rgb="FF000000"/>
        <rFont val="Arial"/>
        <family val="2"/>
      </rPr>
      <t>b013287</t>
    </r>
  </si>
  <si>
    <r>
      <t>'</t>
    </r>
    <r>
      <rPr>
        <sz val="10"/>
        <color rgb="FF000000"/>
        <rFont val="Arial"/>
        <family val="2"/>
      </rPr>
      <t>b011233</t>
    </r>
  </si>
  <si>
    <r>
      <t>'</t>
    </r>
    <r>
      <rPr>
        <sz val="10"/>
        <color rgb="FF000000"/>
        <rFont val="Arial"/>
        <family val="2"/>
      </rPr>
      <t>b011385</t>
    </r>
  </si>
  <si>
    <r>
      <t>'</t>
    </r>
    <r>
      <rPr>
        <sz val="10"/>
        <color rgb="FF000000"/>
        <rFont val="Arial"/>
        <family val="2"/>
      </rPr>
      <t>b017471</t>
    </r>
  </si>
  <si>
    <r>
      <t>'</t>
    </r>
    <r>
      <rPr>
        <sz val="10"/>
        <color rgb="FF000000"/>
        <rFont val="Arial"/>
        <family val="2"/>
      </rPr>
      <t>b017436</t>
    </r>
  </si>
  <si>
    <r>
      <t>'</t>
    </r>
    <r>
      <rPr>
        <sz val="10"/>
        <color rgb="FF000000"/>
        <rFont val="Arial"/>
        <family val="2"/>
      </rPr>
      <t>b015773</t>
    </r>
  </si>
  <si>
    <r>
      <t>'</t>
    </r>
    <r>
      <rPr>
        <sz val="10"/>
        <color rgb="FF000000"/>
        <rFont val="Arial"/>
        <family val="2"/>
      </rPr>
      <t>B009218</t>
    </r>
  </si>
  <si>
    <r>
      <t>'</t>
    </r>
    <r>
      <rPr>
        <sz val="10"/>
        <color rgb="FF000000"/>
        <rFont val="Arial"/>
        <family val="2"/>
      </rPr>
      <t>b009162</t>
    </r>
  </si>
  <si>
    <r>
      <t>'</t>
    </r>
    <r>
      <rPr>
        <sz val="10"/>
        <color rgb="FF000000"/>
        <rFont val="Arial"/>
        <family val="2"/>
      </rPr>
      <t>b015861</t>
    </r>
  </si>
  <si>
    <r>
      <t>'</t>
    </r>
    <r>
      <rPr>
        <sz val="10"/>
        <color rgb="FF000000"/>
        <rFont val="Arial"/>
        <family val="2"/>
      </rPr>
      <t>B013289</t>
    </r>
  </si>
  <si>
    <r>
      <t>'</t>
    </r>
    <r>
      <rPr>
        <sz val="10"/>
        <color rgb="FF000000"/>
        <rFont val="Arial"/>
        <family val="2"/>
      </rPr>
      <t>b013285</t>
    </r>
  </si>
  <si>
    <r>
      <t>'</t>
    </r>
    <r>
      <rPr>
        <sz val="10"/>
        <color rgb="FF000000"/>
        <rFont val="Arial"/>
        <family val="2"/>
      </rPr>
      <t>b015768</t>
    </r>
  </si>
  <si>
    <r>
      <t>'</t>
    </r>
    <r>
      <rPr>
        <sz val="10"/>
        <color rgb="FF000000"/>
        <rFont val="Arial"/>
        <family val="2"/>
      </rPr>
      <t>b013286</t>
    </r>
  </si>
  <si>
    <r>
      <t>'</t>
    </r>
    <r>
      <rPr>
        <sz val="10"/>
        <color rgb="FF000000"/>
        <rFont val="Arial"/>
        <family val="2"/>
      </rPr>
      <t>b011341</t>
    </r>
  </si>
  <si>
    <r>
      <t>'</t>
    </r>
    <r>
      <rPr>
        <sz val="10"/>
        <color rgb="FF000000"/>
        <rFont val="Arial"/>
        <family val="2"/>
      </rPr>
      <t>b017454</t>
    </r>
  </si>
  <si>
    <r>
      <t>'</t>
    </r>
    <r>
      <rPr>
        <sz val="10"/>
        <color rgb="FF000000"/>
        <rFont val="Arial"/>
        <family val="2"/>
      </rPr>
      <t>B013601</t>
    </r>
  </si>
  <si>
    <r>
      <t>'</t>
    </r>
    <r>
      <rPr>
        <sz val="10"/>
        <color rgb="FF000000"/>
        <rFont val="Arial"/>
        <family val="2"/>
      </rPr>
      <t>B009163</t>
    </r>
  </si>
  <si>
    <r>
      <t>'</t>
    </r>
    <r>
      <rPr>
        <sz val="10"/>
        <color rgb="FF000000"/>
        <rFont val="Arial"/>
        <family val="2"/>
      </rPr>
      <t>b017502</t>
    </r>
  </si>
  <si>
    <r>
      <t>'</t>
    </r>
    <r>
      <rPr>
        <sz val="10"/>
        <color rgb="FF000000"/>
        <rFont val="Arial"/>
        <family val="2"/>
      </rPr>
      <t>b012340</t>
    </r>
  </si>
  <si>
    <r>
      <t>'</t>
    </r>
    <r>
      <rPr>
        <sz val="10"/>
        <color rgb="FF000000"/>
        <rFont val="Arial"/>
        <family val="2"/>
      </rPr>
      <t>b013479</t>
    </r>
  </si>
  <si>
    <r>
      <t>'</t>
    </r>
    <r>
      <rPr>
        <sz val="10"/>
        <color rgb="FF000000"/>
        <rFont val="Arial"/>
        <family val="2"/>
      </rPr>
      <t>B011489</t>
    </r>
  </si>
  <si>
    <r>
      <t>'</t>
    </r>
    <r>
      <rPr>
        <sz val="10"/>
        <color rgb="FF000000"/>
        <rFont val="Arial"/>
        <family val="2"/>
      </rPr>
      <t>b011230</t>
    </r>
  </si>
  <si>
    <r>
      <t>'</t>
    </r>
    <r>
      <rPr>
        <sz val="10"/>
        <color rgb="FF000000"/>
        <rFont val="Arial"/>
        <family val="2"/>
      </rPr>
      <t>b017431</t>
    </r>
  </si>
  <si>
    <r>
      <t>'</t>
    </r>
    <r>
      <rPr>
        <sz val="10"/>
        <color rgb="FF000000"/>
        <rFont val="Arial"/>
        <family val="2"/>
      </rPr>
      <t>b011229</t>
    </r>
  </si>
  <si>
    <t>910-SIPI-R-032023-10036713</t>
  </si>
  <si>
    <r>
      <t>'</t>
    </r>
    <r>
      <rPr>
        <sz val="10"/>
        <color rgb="FF000000"/>
        <rFont val="Arial"/>
        <family val="2"/>
      </rPr>
      <t>1147</t>
    </r>
  </si>
  <si>
    <t>RTV 1677469|1147 - RTV1677469</t>
  </si>
  <si>
    <r>
      <t>'</t>
    </r>
    <r>
      <rPr>
        <sz val="10"/>
        <color rgb="FF000000"/>
        <rFont val="Arial"/>
        <family val="2"/>
      </rPr>
      <t>1040</t>
    </r>
  </si>
  <si>
    <t>RTV 1672226|1040 - RTV1672226</t>
  </si>
  <si>
    <r>
      <t>'</t>
    </r>
    <r>
      <rPr>
        <sz val="10"/>
        <color rgb="FF000000"/>
        <rFont val="Arial"/>
        <family val="2"/>
      </rPr>
      <t>848</t>
    </r>
  </si>
  <si>
    <t>RTV 1663066|848|GA - RTV1663066</t>
  </si>
  <si>
    <r>
      <t>'</t>
    </r>
    <r>
      <rPr>
        <sz val="10"/>
        <color rgb="FF000000"/>
        <rFont val="Arial"/>
        <family val="2"/>
      </rPr>
      <t>1011</t>
    </r>
  </si>
  <si>
    <t>RTV 1669947|1011 - RTV1669947</t>
  </si>
  <si>
    <r>
      <t>'</t>
    </r>
    <r>
      <rPr>
        <sz val="10"/>
        <color rgb="FF000000"/>
        <rFont val="Arial"/>
        <family val="2"/>
      </rPr>
      <t>890</t>
    </r>
  </si>
  <si>
    <t>RTV 1664648|890 - RTV1664648</t>
  </si>
  <si>
    <r>
      <t>'</t>
    </r>
    <r>
      <rPr>
        <sz val="10"/>
        <color rgb="FF000000"/>
        <rFont val="Arial"/>
        <family val="2"/>
      </rPr>
      <t>888</t>
    </r>
  </si>
  <si>
    <t>RTV 1664640|888 - RTV1664640</t>
  </si>
  <si>
    <r>
      <t>'</t>
    </r>
    <r>
      <rPr>
        <sz val="10"/>
        <color rgb="FF000000"/>
        <rFont val="Arial"/>
        <family val="2"/>
      </rPr>
      <t>791</t>
    </r>
  </si>
  <si>
    <t>RTV 1661744|791 - RTV1661744</t>
  </si>
  <si>
    <r>
      <t>'</t>
    </r>
    <r>
      <rPr>
        <sz val="10"/>
        <color rgb="FF000000"/>
        <rFont val="Arial"/>
        <family val="2"/>
      </rPr>
      <t>889</t>
    </r>
  </si>
  <si>
    <t>RTV 1664642|889 - RTV1664642</t>
  </si>
  <si>
    <r>
      <t>'</t>
    </r>
    <r>
      <rPr>
        <sz val="10"/>
        <color rgb="FF000000"/>
        <rFont val="Arial"/>
        <family val="2"/>
      </rPr>
      <t>887</t>
    </r>
  </si>
  <si>
    <t>RTV 1664632|887 - RTV1664632</t>
  </si>
  <si>
    <r>
      <t>'</t>
    </r>
    <r>
      <rPr>
        <sz val="10"/>
        <color rgb="FF000000"/>
        <rFont val="Arial"/>
        <family val="2"/>
      </rPr>
      <t>1203</t>
    </r>
  </si>
  <si>
    <t>RTV 1680519|1203 - RTV1680519</t>
  </si>
  <si>
    <r>
      <t>'</t>
    </r>
    <r>
      <rPr>
        <sz val="10"/>
        <color rgb="FF000000"/>
        <rFont val="Arial"/>
        <family val="2"/>
      </rPr>
      <t>974</t>
    </r>
  </si>
  <si>
    <t>RTV 1668297|974 - RTV1668297</t>
  </si>
  <si>
    <r>
      <t>'</t>
    </r>
    <r>
      <rPr>
        <sz val="10"/>
        <color rgb="FF000000"/>
        <rFont val="Arial"/>
        <family val="2"/>
      </rPr>
      <t>747</t>
    </r>
  </si>
  <si>
    <t>RTV 1660982|747 - RTV1660982</t>
  </si>
  <si>
    <r>
      <t>'</t>
    </r>
    <r>
      <rPr>
        <sz val="10"/>
        <color rgb="FF000000"/>
        <rFont val="Arial"/>
        <family val="2"/>
      </rPr>
      <t>749</t>
    </r>
  </si>
  <si>
    <t>RTV 1661001|749 - RTV1661001</t>
  </si>
  <si>
    <r>
      <t>'</t>
    </r>
    <r>
      <rPr>
        <sz val="10"/>
        <color rgb="FF000000"/>
        <rFont val="Arial"/>
        <family val="2"/>
      </rPr>
      <t>748</t>
    </r>
  </si>
  <si>
    <t>RTV 1660988|748 - RTV1660988</t>
  </si>
  <si>
    <r>
      <t>'</t>
    </r>
    <r>
      <rPr>
        <sz val="10"/>
        <color rgb="FF000000"/>
        <rFont val="Arial"/>
        <family val="2"/>
      </rPr>
      <t>1039</t>
    </r>
  </si>
  <si>
    <t>RTV 1672219|1039 - RTV1672219</t>
  </si>
  <si>
    <r>
      <t>'</t>
    </r>
    <r>
      <rPr>
        <sz val="10"/>
        <color rgb="FF000000"/>
        <rFont val="Arial"/>
        <family val="2"/>
      </rPr>
      <t>1009</t>
    </r>
  </si>
  <si>
    <t>RTV 1669936|1009 - RTV1669936</t>
  </si>
  <si>
    <r>
      <t>'</t>
    </r>
    <r>
      <rPr>
        <sz val="10"/>
        <color rgb="FF000000"/>
        <rFont val="Arial"/>
        <family val="2"/>
      </rPr>
      <t>973</t>
    </r>
  </si>
  <si>
    <t>RTV 1668291|973 - RTV1668291</t>
  </si>
  <si>
    <r>
      <t>'</t>
    </r>
    <r>
      <rPr>
        <sz val="10"/>
        <color rgb="FF000000"/>
        <rFont val="Arial"/>
        <family val="2"/>
      </rPr>
      <t>1052</t>
    </r>
  </si>
  <si>
    <t>RTV 1673519|1052 - RTV1673519</t>
  </si>
  <si>
    <t>920-SIPI-022023-10016975</t>
  </si>
  <si>
    <r>
      <t>'</t>
    </r>
    <r>
      <rPr>
        <sz val="10"/>
        <color rgb="FF000000"/>
        <rFont val="Arial"/>
        <family val="2"/>
      </rPr>
      <t>23-b0003063</t>
    </r>
  </si>
  <si>
    <t>920-SIPI-032023-10017188</t>
  </si>
  <si>
    <r>
      <t>'</t>
    </r>
    <r>
      <rPr>
        <sz val="10"/>
        <color rgb="FF000000"/>
        <rFont val="Arial"/>
        <family val="2"/>
      </rPr>
      <t>23-b018094</t>
    </r>
  </si>
  <si>
    <r>
      <t>'</t>
    </r>
    <r>
      <rPr>
        <sz val="10"/>
        <color rgb="FF000000"/>
        <rFont val="Arial"/>
        <family val="2"/>
      </rPr>
      <t>23-b0013328</t>
    </r>
  </si>
  <si>
    <r>
      <t>'</t>
    </r>
    <r>
      <rPr>
        <sz val="10"/>
        <color rgb="FF000000"/>
        <rFont val="Arial"/>
        <family val="2"/>
      </rPr>
      <t>23-b0015971</t>
    </r>
  </si>
  <si>
    <r>
      <t>'</t>
    </r>
    <r>
      <rPr>
        <sz val="10"/>
        <color rgb="FF000000"/>
        <rFont val="Arial"/>
        <family val="2"/>
      </rPr>
      <t>23-b0013329</t>
    </r>
  </si>
  <si>
    <r>
      <t>'</t>
    </r>
    <r>
      <rPr>
        <sz val="10"/>
        <color rgb="FF000000"/>
        <rFont val="Arial"/>
        <family val="2"/>
      </rPr>
      <t>23-b0018092</t>
    </r>
  </si>
  <si>
    <r>
      <t>'</t>
    </r>
    <r>
      <rPr>
        <sz val="10"/>
        <color rgb="FF000000"/>
        <rFont val="Arial"/>
        <family val="2"/>
      </rPr>
      <t>23-b0009144</t>
    </r>
  </si>
  <si>
    <r>
      <t>'</t>
    </r>
    <r>
      <rPr>
        <sz val="10"/>
        <color rgb="FF000000"/>
        <rFont val="Arial"/>
        <family val="2"/>
      </rPr>
      <t>23-b0009145</t>
    </r>
  </si>
  <si>
    <r>
      <t>'</t>
    </r>
    <r>
      <rPr>
        <sz val="10"/>
        <color rgb="FF000000"/>
        <rFont val="Arial"/>
        <family val="2"/>
      </rPr>
      <t>23-b0013332</t>
    </r>
  </si>
  <si>
    <r>
      <t>'</t>
    </r>
    <r>
      <rPr>
        <sz val="10"/>
        <color rgb="FF000000"/>
        <rFont val="Arial"/>
        <family val="2"/>
      </rPr>
      <t>23-b0013330</t>
    </r>
  </si>
  <si>
    <r>
      <t>'</t>
    </r>
    <r>
      <rPr>
        <sz val="10"/>
        <color rgb="FF000000"/>
        <rFont val="Arial"/>
        <family val="2"/>
      </rPr>
      <t>23-b018093</t>
    </r>
  </si>
  <si>
    <r>
      <t>'</t>
    </r>
    <r>
      <rPr>
        <sz val="10"/>
        <color rgb="FF000000"/>
        <rFont val="Arial"/>
        <family val="2"/>
      </rPr>
      <t>23-b0013331</t>
    </r>
  </si>
  <si>
    <r>
      <t>'</t>
    </r>
    <r>
      <rPr>
        <sz val="10"/>
        <color rgb="FF000000"/>
        <rFont val="Arial"/>
        <family val="2"/>
      </rPr>
      <t>23-b0015692</t>
    </r>
  </si>
  <si>
    <t>920-SIPI-R-032023-10016975</t>
  </si>
  <si>
    <r>
      <t>'</t>
    </r>
    <r>
      <rPr>
        <sz val="10"/>
        <color rgb="FF000000"/>
        <rFont val="Arial"/>
        <family val="2"/>
      </rPr>
      <t>146</t>
    </r>
  </si>
  <si>
    <t>K23TVC-146-RTV1672531|HHCL - RTV1672531</t>
  </si>
  <si>
    <t>920-SIPI-R-032023-10017188</t>
  </si>
  <si>
    <r>
      <t>'</t>
    </r>
    <r>
      <rPr>
        <sz val="10"/>
        <color rgb="FF000000"/>
        <rFont val="Arial"/>
        <family val="2"/>
      </rPr>
      <t>167</t>
    </r>
  </si>
  <si>
    <t>K23TVC-167-RTV1679335|HHCL - RTV1679335</t>
  </si>
  <si>
    <t>930-SIPI-022023-10024710</t>
  </si>
  <si>
    <r>
      <t>'</t>
    </r>
    <r>
      <rPr>
        <sz val="10"/>
        <color rgb="FF000000"/>
        <rFont val="Arial"/>
        <family val="2"/>
      </rPr>
      <t>23-b0004079</t>
    </r>
  </si>
  <si>
    <t>930-SIPI-022023-10024978</t>
  </si>
  <si>
    <r>
      <t>'</t>
    </r>
    <r>
      <rPr>
        <sz val="10"/>
        <color rgb="FF000000"/>
        <rFont val="Arial"/>
        <family val="2"/>
      </rPr>
      <t>23-b0007472</t>
    </r>
  </si>
  <si>
    <t>930-SIPI-032023-10024978</t>
  </si>
  <si>
    <r>
      <t>'</t>
    </r>
    <r>
      <rPr>
        <sz val="10"/>
        <color rgb="FF000000"/>
        <rFont val="Arial"/>
        <family val="2"/>
      </rPr>
      <t>23-b0017667</t>
    </r>
  </si>
  <si>
    <r>
      <t>'</t>
    </r>
    <r>
      <rPr>
        <sz val="10"/>
        <color rgb="FF000000"/>
        <rFont val="Arial"/>
        <family val="2"/>
      </rPr>
      <t>23-b0015610</t>
    </r>
  </si>
  <si>
    <r>
      <t>'</t>
    </r>
    <r>
      <rPr>
        <sz val="10"/>
        <color rgb="FF000000"/>
        <rFont val="Arial"/>
        <family val="2"/>
      </rPr>
      <t>23-b0015749</t>
    </r>
  </si>
  <si>
    <r>
      <t>'</t>
    </r>
    <r>
      <rPr>
        <sz val="10"/>
        <color rgb="FF000000"/>
        <rFont val="Arial"/>
        <family val="2"/>
      </rPr>
      <t>23-b0013569</t>
    </r>
  </si>
  <si>
    <r>
      <t>'</t>
    </r>
    <r>
      <rPr>
        <sz val="10"/>
        <color rgb="FF000000"/>
        <rFont val="Arial"/>
        <family val="2"/>
      </rPr>
      <t>23-b0013696</t>
    </r>
  </si>
  <si>
    <r>
      <t>'</t>
    </r>
    <r>
      <rPr>
        <sz val="10"/>
        <color rgb="FF000000"/>
        <rFont val="Arial"/>
        <family val="2"/>
      </rPr>
      <t>23-b0015613</t>
    </r>
  </si>
  <si>
    <r>
      <t>'</t>
    </r>
    <r>
      <rPr>
        <sz val="10"/>
        <color rgb="FF000000"/>
        <rFont val="Arial"/>
        <family val="2"/>
      </rPr>
      <t>23-b0013694</t>
    </r>
  </si>
  <si>
    <r>
      <t>'</t>
    </r>
    <r>
      <rPr>
        <sz val="10"/>
        <color rgb="FF000000"/>
        <rFont val="Arial"/>
        <family val="2"/>
      </rPr>
      <t>23-b0013695</t>
    </r>
  </si>
  <si>
    <r>
      <t>'</t>
    </r>
    <r>
      <rPr>
        <sz val="10"/>
        <color rgb="FF000000"/>
        <rFont val="Arial"/>
        <family val="2"/>
      </rPr>
      <t>23-b0015608</t>
    </r>
  </si>
  <si>
    <r>
      <t>'</t>
    </r>
    <r>
      <rPr>
        <sz val="10"/>
        <color rgb="FF000000"/>
        <rFont val="Arial"/>
        <family val="2"/>
      </rPr>
      <t>23-b0015612</t>
    </r>
  </si>
  <si>
    <r>
      <t>'</t>
    </r>
    <r>
      <rPr>
        <sz val="10"/>
        <color rgb="FF000000"/>
        <rFont val="Arial"/>
        <family val="2"/>
      </rPr>
      <t>23-b0013570</t>
    </r>
  </si>
  <si>
    <r>
      <t>'</t>
    </r>
    <r>
      <rPr>
        <sz val="10"/>
        <color rgb="FF000000"/>
        <rFont val="Arial"/>
        <family val="2"/>
      </rPr>
      <t>23-b0009143</t>
    </r>
  </si>
  <si>
    <r>
      <t>'</t>
    </r>
    <r>
      <rPr>
        <sz val="10"/>
        <color rgb="FF000000"/>
        <rFont val="Arial"/>
        <family val="2"/>
      </rPr>
      <t>23-b0013692</t>
    </r>
  </si>
  <si>
    <r>
      <t>'</t>
    </r>
    <r>
      <rPr>
        <sz val="10"/>
        <color rgb="FF000000"/>
        <rFont val="Arial"/>
        <family val="2"/>
      </rPr>
      <t>23-b0015611</t>
    </r>
  </si>
  <si>
    <r>
      <t>'</t>
    </r>
    <r>
      <rPr>
        <sz val="10"/>
        <color rgb="FF000000"/>
        <rFont val="Arial"/>
        <family val="2"/>
      </rPr>
      <t>23-b0009142</t>
    </r>
  </si>
  <si>
    <r>
      <t>'</t>
    </r>
    <r>
      <rPr>
        <sz val="10"/>
        <color rgb="FF000000"/>
        <rFont val="Arial"/>
        <family val="2"/>
      </rPr>
      <t>23-b0013691</t>
    </r>
  </si>
  <si>
    <r>
      <t>'</t>
    </r>
    <r>
      <rPr>
        <sz val="10"/>
        <color rgb="FF000000"/>
        <rFont val="Arial"/>
        <family val="2"/>
      </rPr>
      <t>23-b0011315</t>
    </r>
  </si>
  <si>
    <r>
      <t>'</t>
    </r>
    <r>
      <rPr>
        <sz val="10"/>
        <color rgb="FF000000"/>
        <rFont val="Arial"/>
        <family val="2"/>
      </rPr>
      <t>23-b0013693</t>
    </r>
  </si>
  <si>
    <r>
      <t>'</t>
    </r>
    <r>
      <rPr>
        <sz val="10"/>
        <color rgb="FF000000"/>
        <rFont val="Arial"/>
        <family val="2"/>
      </rPr>
      <t>23-b0015609</t>
    </r>
  </si>
  <si>
    <r>
      <t>'</t>
    </r>
    <r>
      <rPr>
        <sz val="10"/>
        <color rgb="FF000000"/>
        <rFont val="Arial"/>
        <family val="2"/>
      </rPr>
      <t>23-b0011313</t>
    </r>
  </si>
  <si>
    <r>
      <t>'</t>
    </r>
    <r>
      <rPr>
        <sz val="10"/>
        <color rgb="FF000000"/>
        <rFont val="Arial"/>
        <family val="2"/>
      </rPr>
      <t>23-b0011247</t>
    </r>
  </si>
  <si>
    <r>
      <t>'</t>
    </r>
    <r>
      <rPr>
        <sz val="10"/>
        <color rgb="FF000000"/>
        <rFont val="Arial"/>
        <family val="2"/>
      </rPr>
      <t>23-b0015617</t>
    </r>
  </si>
  <si>
    <r>
      <t>'</t>
    </r>
    <r>
      <rPr>
        <sz val="10"/>
        <color rgb="FF000000"/>
        <rFont val="Arial"/>
        <family val="2"/>
      </rPr>
      <t>23-b0017537</t>
    </r>
  </si>
  <si>
    <r>
      <t>'</t>
    </r>
    <r>
      <rPr>
        <sz val="10"/>
        <color rgb="FF000000"/>
        <rFont val="Arial"/>
        <family val="2"/>
      </rPr>
      <t>23-b0013689</t>
    </r>
  </si>
  <si>
    <r>
      <t>'</t>
    </r>
    <r>
      <rPr>
        <sz val="10"/>
        <color rgb="FF000000"/>
        <rFont val="Arial"/>
        <family val="2"/>
      </rPr>
      <t>23-b0017666</t>
    </r>
  </si>
  <si>
    <r>
      <t>'</t>
    </r>
    <r>
      <rPr>
        <sz val="10"/>
        <color rgb="FF000000"/>
        <rFont val="Arial"/>
        <family val="2"/>
      </rPr>
      <t>23-b011313</t>
    </r>
  </si>
  <si>
    <t>930-SIPI-032023-10025077</t>
  </si>
  <si>
    <r>
      <t>'</t>
    </r>
    <r>
      <rPr>
        <sz val="10"/>
        <color rgb="FF000000"/>
        <rFont val="Arial"/>
        <family val="2"/>
      </rPr>
      <t>23-b0017664</t>
    </r>
  </si>
  <si>
    <t>930-SIPI-R-032023-10024710</t>
  </si>
  <si>
    <r>
      <t>'</t>
    </r>
    <r>
      <rPr>
        <sz val="10"/>
        <color rgb="FF000000"/>
        <rFont val="Arial"/>
        <family val="2"/>
      </rPr>
      <t>185</t>
    </r>
  </si>
  <si>
    <t>K23TVD-185-RTV1669880|HHCL - RTV1669880</t>
  </si>
  <si>
    <t>930-SIPI-R-032023-10024978</t>
  </si>
  <si>
    <r>
      <t>'</t>
    </r>
    <r>
      <rPr>
        <sz val="10"/>
        <color rgb="FF000000"/>
        <rFont val="Arial"/>
        <family val="2"/>
      </rPr>
      <t>231</t>
    </r>
  </si>
  <si>
    <t>K23TVD-231-RTV1678403|HHCL - RTV1678403</t>
  </si>
  <si>
    <r>
      <t>'</t>
    </r>
    <r>
      <rPr>
        <sz val="10"/>
        <color rgb="FF000000"/>
        <rFont val="Arial"/>
        <family val="2"/>
      </rPr>
      <t>225</t>
    </r>
  </si>
  <si>
    <t>K23TVD-225-RTV1678300|HHCL - RTV1678300</t>
  </si>
  <si>
    <r>
      <t>'</t>
    </r>
    <r>
      <rPr>
        <sz val="10"/>
        <color rgb="FF000000"/>
        <rFont val="Arial"/>
        <family val="2"/>
      </rPr>
      <t>205</t>
    </r>
  </si>
  <si>
    <t>K23TVD-205-RTV1674746|HHCL - RTV1674746</t>
  </si>
  <si>
    <r>
      <t>'</t>
    </r>
    <r>
      <rPr>
        <sz val="10"/>
        <color rgb="FF000000"/>
        <rFont val="Arial"/>
        <family val="2"/>
      </rPr>
      <t>166</t>
    </r>
  </si>
  <si>
    <t>K23TVD-166-RTV1665125|HHCL - RTV1665125</t>
  </si>
  <si>
    <r>
      <t>'</t>
    </r>
    <r>
      <rPr>
        <sz val="10"/>
        <color rgb="FF000000"/>
        <rFont val="Arial"/>
        <family val="2"/>
      </rPr>
      <t>242</t>
    </r>
  </si>
  <si>
    <t>K23TVD-242-RTV1679947|HHCL - RTV1679947</t>
  </si>
  <si>
    <r>
      <t>'</t>
    </r>
    <r>
      <rPr>
        <sz val="10"/>
        <color rgb="FF000000"/>
        <rFont val="Arial"/>
        <family val="2"/>
      </rPr>
      <t>230</t>
    </r>
  </si>
  <si>
    <t>K23TVD-230-RTV1678395|HHCL - RTV1678395</t>
  </si>
  <si>
    <r>
      <t>'</t>
    </r>
    <r>
      <rPr>
        <sz val="10"/>
        <color rgb="FF000000"/>
        <rFont val="Arial"/>
        <family val="2"/>
      </rPr>
      <t>152</t>
    </r>
  </si>
  <si>
    <t>K23TVD-152-RTV1662354|HHCL - RTV1662354</t>
  </si>
  <si>
    <r>
      <t>'</t>
    </r>
    <r>
      <rPr>
        <sz val="10"/>
        <color rgb="FF000000"/>
        <rFont val="Arial"/>
        <family val="2"/>
      </rPr>
      <t>241</t>
    </r>
  </si>
  <si>
    <t>K23TVD-241-RTV1679944|HHCL - RTV1679944</t>
  </si>
  <si>
    <r>
      <t>'</t>
    </r>
    <r>
      <rPr>
        <sz val="10"/>
        <color rgb="FF000000"/>
        <rFont val="Arial"/>
        <family val="2"/>
      </rPr>
      <t>240</t>
    </r>
  </si>
  <si>
    <t>K23TVD-240-RTV1679943|HHCL - RTV1679943</t>
  </si>
  <si>
    <t>930-SIPI-R-032023-10025077</t>
  </si>
  <si>
    <r>
      <t>'</t>
    </r>
    <r>
      <rPr>
        <sz val="10"/>
        <color rgb="FF000000"/>
        <rFont val="Arial"/>
        <family val="2"/>
      </rPr>
      <t>DC011313</t>
    </r>
  </si>
  <si>
    <t>THANH TOAN 2 LAN</t>
  </si>
  <si>
    <t>940-SIPI-032023-10020581</t>
  </si>
  <si>
    <r>
      <t>'</t>
    </r>
    <r>
      <rPr>
        <sz val="10"/>
        <color rgb="FF000000"/>
        <rFont val="Arial"/>
        <family val="2"/>
      </rPr>
      <t>A00015793</t>
    </r>
  </si>
  <si>
    <r>
      <t>'</t>
    </r>
    <r>
      <rPr>
        <sz val="10"/>
        <color rgb="FF000000"/>
        <rFont val="Arial"/>
        <family val="2"/>
      </rPr>
      <t>A00017611</t>
    </r>
  </si>
  <si>
    <r>
      <t>'</t>
    </r>
    <r>
      <rPr>
        <sz val="10"/>
        <color rgb="FF000000"/>
        <rFont val="Arial"/>
        <family val="2"/>
      </rPr>
      <t>A00015794</t>
    </r>
  </si>
  <si>
    <r>
      <t>'</t>
    </r>
    <r>
      <rPr>
        <sz val="10"/>
        <color rgb="FF000000"/>
        <rFont val="Arial"/>
        <family val="2"/>
      </rPr>
      <t>A00017612</t>
    </r>
  </si>
  <si>
    <r>
      <t>'</t>
    </r>
    <r>
      <rPr>
        <sz val="10"/>
        <color rgb="FF000000"/>
        <rFont val="Arial"/>
        <family val="2"/>
      </rPr>
      <t>A00015796</t>
    </r>
  </si>
  <si>
    <r>
      <t>'</t>
    </r>
    <r>
      <rPr>
        <sz val="10"/>
        <color rgb="FF000000"/>
        <rFont val="Arial"/>
        <family val="2"/>
      </rPr>
      <t>A00011416</t>
    </r>
  </si>
  <si>
    <r>
      <t>'</t>
    </r>
    <r>
      <rPr>
        <sz val="10"/>
        <color rgb="FF000000"/>
        <rFont val="Arial"/>
        <family val="2"/>
      </rPr>
      <t>B00015792</t>
    </r>
  </si>
  <si>
    <r>
      <t>'</t>
    </r>
    <r>
      <rPr>
        <sz val="10"/>
        <color rgb="FF000000"/>
        <rFont val="Arial"/>
        <family val="2"/>
      </rPr>
      <t>B00015795</t>
    </r>
  </si>
  <si>
    <r>
      <t>'</t>
    </r>
    <r>
      <rPr>
        <sz val="10"/>
        <color rgb="FF000000"/>
        <rFont val="Arial"/>
        <family val="2"/>
      </rPr>
      <t>A00013505</t>
    </r>
  </si>
  <si>
    <r>
      <t>'</t>
    </r>
    <r>
      <rPr>
        <sz val="10"/>
        <color rgb="FF000000"/>
        <rFont val="Arial"/>
        <family val="2"/>
      </rPr>
      <t>A00013506</t>
    </r>
  </si>
  <si>
    <r>
      <t>'</t>
    </r>
    <r>
      <rPr>
        <sz val="10"/>
        <color rgb="FF000000"/>
        <rFont val="Arial"/>
        <family val="2"/>
      </rPr>
      <t>B00011415</t>
    </r>
  </si>
  <si>
    <r>
      <t>'</t>
    </r>
    <r>
      <rPr>
        <sz val="10"/>
        <color rgb="FF000000"/>
        <rFont val="Arial"/>
        <family val="2"/>
      </rPr>
      <t>A00015797</t>
    </r>
  </si>
  <si>
    <r>
      <t>'</t>
    </r>
    <r>
      <rPr>
        <sz val="10"/>
        <color rgb="FF000000"/>
        <rFont val="Arial"/>
        <family val="2"/>
      </rPr>
      <t>A00011417</t>
    </r>
  </si>
  <si>
    <r>
      <t>'</t>
    </r>
    <r>
      <rPr>
        <sz val="10"/>
        <color rgb="FF000000"/>
        <rFont val="Arial"/>
        <family val="2"/>
      </rPr>
      <t>B00017613</t>
    </r>
  </si>
  <si>
    <r>
      <t>'</t>
    </r>
    <r>
      <rPr>
        <sz val="10"/>
        <color rgb="FF000000"/>
        <rFont val="Arial"/>
        <family val="2"/>
      </rPr>
      <t>A00011412</t>
    </r>
  </si>
  <si>
    <r>
      <t>'</t>
    </r>
    <r>
      <rPr>
        <sz val="10"/>
        <color rgb="FF000000"/>
        <rFont val="Arial"/>
        <family val="2"/>
      </rPr>
      <t>B00011414</t>
    </r>
  </si>
  <si>
    <r>
      <t>'</t>
    </r>
    <r>
      <rPr>
        <sz val="10"/>
        <color rgb="FF000000"/>
        <rFont val="Arial"/>
        <family val="2"/>
      </rPr>
      <t>B00015798</t>
    </r>
  </si>
  <si>
    <r>
      <t>'</t>
    </r>
    <r>
      <rPr>
        <sz val="10"/>
        <color rgb="FF000000"/>
        <rFont val="Arial"/>
        <family val="2"/>
      </rPr>
      <t>A00011413</t>
    </r>
  </si>
  <si>
    <t>940-SIPI-R-032023-10020581</t>
  </si>
  <si>
    <r>
      <t>'</t>
    </r>
    <r>
      <rPr>
        <sz val="10"/>
        <color rgb="FF000000"/>
        <rFont val="Arial"/>
        <family val="2"/>
      </rPr>
      <t>R0000540</t>
    </r>
  </si>
  <si>
    <t>1K23TVE|0000540.R1677767|9405 - RTV1677767</t>
  </si>
  <si>
    <r>
      <t>'</t>
    </r>
    <r>
      <rPr>
        <sz val="10"/>
        <color rgb="FF000000"/>
        <rFont val="Arial"/>
        <family val="2"/>
      </rPr>
      <t>R0000495</t>
    </r>
  </si>
  <si>
    <t>1K23TVE|0000495.R1673442|9402 - RTV1673442</t>
  </si>
  <si>
    <r>
      <t>'</t>
    </r>
    <r>
      <rPr>
        <sz val="10"/>
        <color rgb="FF000000"/>
        <rFont val="Arial"/>
        <family val="2"/>
      </rPr>
      <t>R0000575</t>
    </r>
  </si>
  <si>
    <t>1K23TVE|0000575.R1681076|9420 - RTV1681076</t>
  </si>
  <si>
    <r>
      <t>'</t>
    </r>
    <r>
      <rPr>
        <sz val="10"/>
        <color rgb="FF000000"/>
        <rFont val="Arial"/>
        <family val="2"/>
      </rPr>
      <t>R0000512</t>
    </r>
  </si>
  <si>
    <t>1K23TVE|0000512.R1675201|9413</t>
  </si>
  <si>
    <t>940-SIPI-R-042023-10020581</t>
  </si>
  <si>
    <r>
      <t>'</t>
    </r>
    <r>
      <rPr>
        <sz val="10"/>
        <color rgb="FF000000"/>
        <rFont val="Arial"/>
        <family val="2"/>
      </rPr>
      <t>R0000627</t>
    </r>
  </si>
  <si>
    <t>1K23TVE|0000627.R1684552|9411 - RTV1684552</t>
  </si>
  <si>
    <r>
      <t>'</t>
    </r>
    <r>
      <rPr>
        <sz val="10"/>
        <color rgb="FF000000"/>
        <rFont val="Arial"/>
        <family val="2"/>
      </rPr>
      <t>R0000629</t>
    </r>
  </si>
  <si>
    <t>1K23TVE|0000629.R1684554|9414 - RTV1684554</t>
  </si>
  <si>
    <r>
      <t>'</t>
    </r>
    <r>
      <rPr>
        <sz val="10"/>
        <color rgb="FF000000"/>
        <rFont val="Arial"/>
        <family val="2"/>
      </rPr>
      <t>R0000660</t>
    </r>
  </si>
  <si>
    <t>1K23TVE|0000660.R1686512|9408 - RTV1686512</t>
  </si>
  <si>
    <r>
      <t>'</t>
    </r>
    <r>
      <rPr>
        <sz val="10"/>
        <color rgb="FF000000"/>
        <rFont val="Arial"/>
        <family val="2"/>
      </rPr>
      <t>R0000623</t>
    </r>
  </si>
  <si>
    <t>1K23TVE|0000623.R1684093|9413 - RTV1684093</t>
  </si>
  <si>
    <r>
      <t>'</t>
    </r>
    <r>
      <rPr>
        <sz val="10"/>
        <color rgb="FF000000"/>
        <rFont val="Arial"/>
        <family val="2"/>
      </rPr>
      <t>R0000616</t>
    </r>
  </si>
  <si>
    <t>1K23TVE|0000616.R1683920|9418 - RTV1683920</t>
  </si>
  <si>
    <r>
      <t>'</t>
    </r>
    <r>
      <rPr>
        <sz val="10"/>
        <color rgb="FF000000"/>
        <rFont val="Arial"/>
        <family val="2"/>
      </rPr>
      <t>R0000653</t>
    </r>
  </si>
  <si>
    <t>1K23TVE|0000653.R1686492|9408 - RTV1686492</t>
  </si>
  <si>
    <r>
      <t>'</t>
    </r>
    <r>
      <rPr>
        <sz val="10"/>
        <color rgb="FF000000"/>
        <rFont val="Arial"/>
        <family val="2"/>
      </rPr>
      <t>R0000645</t>
    </r>
  </si>
  <si>
    <t>1K23TVE|0000645.R1686463|9406 - RTV1686463</t>
  </si>
  <si>
    <t>950-SIPI-032023-10008550</t>
  </si>
  <si>
    <r>
      <t>'</t>
    </r>
    <r>
      <rPr>
        <sz val="10"/>
        <color rgb="FF000000"/>
        <rFont val="Arial"/>
        <family val="2"/>
      </rPr>
      <t>23-b0015867</t>
    </r>
  </si>
  <si>
    <r>
      <t>'</t>
    </r>
    <r>
      <rPr>
        <sz val="10"/>
        <color rgb="FF000000"/>
        <rFont val="Arial"/>
        <family val="2"/>
      </rPr>
      <t>23-b0013311</t>
    </r>
  </si>
  <si>
    <r>
      <t>'</t>
    </r>
    <r>
      <rPr>
        <sz val="10"/>
        <color rgb="FF000000"/>
        <rFont val="Arial"/>
        <family val="2"/>
      </rPr>
      <t>23-b0013701</t>
    </r>
  </si>
  <si>
    <r>
      <t>'</t>
    </r>
    <r>
      <rPr>
        <sz val="10"/>
        <color rgb="FF000000"/>
        <rFont val="Arial"/>
        <family val="2"/>
      </rPr>
      <t>23-b0009177</t>
    </r>
  </si>
  <si>
    <t>QT01042023-00904</t>
  </si>
  <si>
    <t>010303-HT06-Phi HT van chuyen tinh T3/2023- 7%</t>
  </si>
  <si>
    <t>197-SIPI-022023-1074479</t>
  </si>
  <si>
    <r>
      <t>'</t>
    </r>
    <r>
      <rPr>
        <sz val="10"/>
        <color rgb="FF000000"/>
        <rFont val="Arial"/>
        <family val="2"/>
      </rPr>
      <t>P0004032</t>
    </r>
  </si>
  <si>
    <t>1C23TNN|BAPGIOHEOMUOIVITA</t>
  </si>
  <si>
    <t>197-SIPI-122022-1073435</t>
  </si>
  <si>
    <r>
      <t>'</t>
    </r>
    <r>
      <rPr>
        <sz val="10"/>
        <color rgb="FF000000"/>
        <rFont val="Arial"/>
        <family val="2"/>
      </rPr>
      <t>P0055084</t>
    </r>
  </si>
  <si>
    <t>1C22TNT|BAPGIOHEOMUOIVITA</t>
  </si>
  <si>
    <t>199-SIPI-012023-1081318</t>
  </si>
  <si>
    <r>
      <t>'</t>
    </r>
    <r>
      <rPr>
        <sz val="10"/>
        <color rgb="FF000000"/>
        <rFont val="Arial"/>
        <family val="2"/>
      </rPr>
      <t>a0000309</t>
    </r>
  </si>
  <si>
    <t>199-SIPI-022023-1081668</t>
  </si>
  <si>
    <r>
      <t>'</t>
    </r>
    <r>
      <rPr>
        <sz val="10"/>
        <color rgb="FF000000"/>
        <rFont val="Arial"/>
        <family val="2"/>
      </rPr>
      <t>a0006874</t>
    </r>
  </si>
  <si>
    <t>1C23TNN|GAHUNCOXAHUONGCOO</t>
  </si>
  <si>
    <r>
      <t>'</t>
    </r>
    <r>
      <rPr>
        <sz val="10"/>
        <color rgb="FF000000"/>
        <rFont val="Arial"/>
        <family val="2"/>
      </rPr>
      <t>a0004201</t>
    </r>
  </si>
  <si>
    <t>199-SIPI-122022-1079973</t>
  </si>
  <si>
    <r>
      <t>'</t>
    </r>
    <r>
      <rPr>
        <sz val="10"/>
        <color rgb="FF000000"/>
        <rFont val="Arial"/>
        <family val="2"/>
      </rPr>
      <t>a0054542</t>
    </r>
  </si>
  <si>
    <t>299-SIPI-012023-1260215</t>
  </si>
  <si>
    <r>
      <t>'</t>
    </r>
    <r>
      <rPr>
        <sz val="10"/>
        <color rgb="FF000000"/>
        <rFont val="Arial"/>
        <family val="2"/>
      </rPr>
      <t>22-b0000004</t>
    </r>
  </si>
  <si>
    <t>299-SIPI-012023-1263156</t>
  </si>
  <si>
    <r>
      <t>'</t>
    </r>
    <r>
      <rPr>
        <sz val="10"/>
        <color rgb="FF000000"/>
        <rFont val="Arial"/>
        <family val="2"/>
      </rPr>
      <t>23-b0000388</t>
    </r>
  </si>
  <si>
    <r>
      <t>'</t>
    </r>
    <r>
      <rPr>
        <sz val="10"/>
        <color rgb="FF000000"/>
        <rFont val="Arial"/>
        <family val="2"/>
      </rPr>
      <t>23-b000218</t>
    </r>
  </si>
  <si>
    <r>
      <t>'</t>
    </r>
    <r>
      <rPr>
        <sz val="10"/>
        <color rgb="FF000000"/>
        <rFont val="Arial"/>
        <family val="2"/>
      </rPr>
      <t>23-b001735</t>
    </r>
  </si>
  <si>
    <r>
      <t>'</t>
    </r>
    <r>
      <rPr>
        <sz val="10"/>
        <color rgb="FF000000"/>
        <rFont val="Arial"/>
        <family val="2"/>
      </rPr>
      <t>23-b000085</t>
    </r>
  </si>
  <si>
    <r>
      <t>'</t>
    </r>
    <r>
      <rPr>
        <sz val="10"/>
        <color rgb="FF000000"/>
        <rFont val="Arial"/>
        <family val="2"/>
      </rPr>
      <t>23-b0000205</t>
    </r>
  </si>
  <si>
    <r>
      <t>'</t>
    </r>
    <r>
      <rPr>
        <sz val="10"/>
        <color rgb="FF000000"/>
        <rFont val="Arial"/>
        <family val="2"/>
      </rPr>
      <t>23-b183</t>
    </r>
  </si>
  <si>
    <r>
      <t>'</t>
    </r>
    <r>
      <rPr>
        <sz val="10"/>
        <color rgb="FF000000"/>
        <rFont val="Arial"/>
        <family val="2"/>
      </rPr>
      <t>23-b0001558</t>
    </r>
  </si>
  <si>
    <r>
      <t>'</t>
    </r>
    <r>
      <rPr>
        <sz val="10"/>
        <color rgb="FF000000"/>
        <rFont val="Arial"/>
        <family val="2"/>
      </rPr>
      <t>23-b000080</t>
    </r>
  </si>
  <si>
    <r>
      <t>'</t>
    </r>
    <r>
      <rPr>
        <sz val="10"/>
        <color rgb="FF000000"/>
        <rFont val="Arial"/>
        <family val="2"/>
      </rPr>
      <t>23-b0000065</t>
    </r>
  </si>
  <si>
    <r>
      <t>'</t>
    </r>
    <r>
      <rPr>
        <sz val="10"/>
        <color rgb="FF000000"/>
        <rFont val="Arial"/>
        <family val="2"/>
      </rPr>
      <t>23-b134</t>
    </r>
  </si>
  <si>
    <r>
      <t>'</t>
    </r>
    <r>
      <rPr>
        <sz val="10"/>
        <color rgb="FF000000"/>
        <rFont val="Arial"/>
        <family val="2"/>
      </rPr>
      <t>23-b0000216</t>
    </r>
  </si>
  <si>
    <r>
      <t>'</t>
    </r>
    <r>
      <rPr>
        <sz val="10"/>
        <color rgb="FF000000"/>
        <rFont val="Arial"/>
        <family val="2"/>
      </rPr>
      <t>23-b0000059</t>
    </r>
  </si>
  <si>
    <r>
      <t>'</t>
    </r>
    <r>
      <rPr>
        <sz val="10"/>
        <color rgb="FF000000"/>
        <rFont val="Arial"/>
        <family val="2"/>
      </rPr>
      <t>23-b000083</t>
    </r>
  </si>
  <si>
    <r>
      <t>'</t>
    </r>
    <r>
      <rPr>
        <sz val="10"/>
        <color rgb="FF000000"/>
        <rFont val="Arial"/>
        <family val="2"/>
      </rPr>
      <t>23-b000254</t>
    </r>
  </si>
  <si>
    <r>
      <t>'</t>
    </r>
    <r>
      <rPr>
        <sz val="10"/>
        <color rgb="FF000000"/>
        <rFont val="Arial"/>
        <family val="2"/>
      </rPr>
      <t>23-b0000204</t>
    </r>
  </si>
  <si>
    <r>
      <t>'</t>
    </r>
    <r>
      <rPr>
        <sz val="10"/>
        <color rgb="FF000000"/>
        <rFont val="Arial"/>
        <family val="2"/>
      </rPr>
      <t>23-b0000386</t>
    </r>
  </si>
  <si>
    <r>
      <t>'</t>
    </r>
    <r>
      <rPr>
        <sz val="10"/>
        <color rgb="FF000000"/>
        <rFont val="Arial"/>
        <family val="2"/>
      </rPr>
      <t>23-b001627</t>
    </r>
  </si>
  <si>
    <r>
      <t>'</t>
    </r>
    <r>
      <rPr>
        <sz val="10"/>
        <color rgb="FF000000"/>
        <rFont val="Arial"/>
        <family val="2"/>
      </rPr>
      <t>23-b000261</t>
    </r>
  </si>
  <si>
    <r>
      <t>'</t>
    </r>
    <r>
      <rPr>
        <sz val="10"/>
        <color rgb="FF000000"/>
        <rFont val="Arial"/>
        <family val="2"/>
      </rPr>
      <t>23-b142</t>
    </r>
  </si>
  <si>
    <r>
      <t>'</t>
    </r>
    <r>
      <rPr>
        <sz val="10"/>
        <color rgb="FF000000"/>
        <rFont val="Arial"/>
        <family val="2"/>
      </rPr>
      <t>23-b000262</t>
    </r>
  </si>
  <si>
    <r>
      <t>'</t>
    </r>
    <r>
      <rPr>
        <sz val="10"/>
        <color rgb="FF000000"/>
        <rFont val="Arial"/>
        <family val="2"/>
      </rPr>
      <t>23-b0000215</t>
    </r>
  </si>
  <si>
    <r>
      <t>'</t>
    </r>
    <r>
      <rPr>
        <sz val="10"/>
        <color rgb="FF000000"/>
        <rFont val="Arial"/>
        <family val="2"/>
      </rPr>
      <t>23-b000284</t>
    </r>
  </si>
  <si>
    <r>
      <t>'</t>
    </r>
    <r>
      <rPr>
        <sz val="10"/>
        <color rgb="FF000000"/>
        <rFont val="Arial"/>
        <family val="2"/>
      </rPr>
      <t>23-b191</t>
    </r>
  </si>
  <si>
    <r>
      <t>'</t>
    </r>
    <r>
      <rPr>
        <sz val="10"/>
        <color rgb="FF000000"/>
        <rFont val="Arial"/>
        <family val="2"/>
      </rPr>
      <t>23-b0000206</t>
    </r>
  </si>
  <si>
    <r>
      <t>'</t>
    </r>
    <r>
      <rPr>
        <sz val="10"/>
        <color rgb="FF000000"/>
        <rFont val="Arial"/>
        <family val="2"/>
      </rPr>
      <t>23-b000144</t>
    </r>
  </si>
  <si>
    <r>
      <t>'</t>
    </r>
    <r>
      <rPr>
        <sz val="10"/>
        <color rgb="FF000000"/>
        <rFont val="Arial"/>
        <family val="2"/>
      </rPr>
      <t>23-b000129</t>
    </r>
  </si>
  <si>
    <r>
      <t>'</t>
    </r>
    <r>
      <rPr>
        <sz val="10"/>
        <color rgb="FF000000"/>
        <rFont val="Arial"/>
        <family val="2"/>
      </rPr>
      <t>23-b000106</t>
    </r>
  </si>
  <si>
    <r>
      <t>'</t>
    </r>
    <r>
      <rPr>
        <sz val="10"/>
        <color rgb="FF000000"/>
        <rFont val="Arial"/>
        <family val="2"/>
      </rPr>
      <t>23-b000285</t>
    </r>
  </si>
  <si>
    <r>
      <t>'</t>
    </r>
    <r>
      <rPr>
        <sz val="10"/>
        <color rgb="FF000000"/>
        <rFont val="Arial"/>
        <family val="2"/>
      </rPr>
      <t>23-b0000208</t>
    </r>
  </si>
  <si>
    <r>
      <t>'</t>
    </r>
    <r>
      <rPr>
        <sz val="10"/>
        <color rgb="FF000000"/>
        <rFont val="Arial"/>
        <family val="2"/>
      </rPr>
      <t>23-b0000209</t>
    </r>
  </si>
  <si>
    <r>
      <t>'</t>
    </r>
    <r>
      <rPr>
        <sz val="10"/>
        <color rgb="FF000000"/>
        <rFont val="Arial"/>
        <family val="2"/>
      </rPr>
      <t>23-b000062</t>
    </r>
  </si>
  <si>
    <r>
      <t>'</t>
    </r>
    <r>
      <rPr>
        <sz val="10"/>
        <color rgb="FF000000"/>
        <rFont val="Arial"/>
        <family val="2"/>
      </rPr>
      <t>23-b000264</t>
    </r>
  </si>
  <si>
    <r>
      <t>'</t>
    </r>
    <r>
      <rPr>
        <sz val="10"/>
        <color rgb="FF000000"/>
        <rFont val="Arial"/>
        <family val="2"/>
      </rPr>
      <t>23-b000012</t>
    </r>
  </si>
  <si>
    <r>
      <t>'</t>
    </r>
    <r>
      <rPr>
        <sz val="10"/>
        <color rgb="FF000000"/>
        <rFont val="Arial"/>
        <family val="2"/>
      </rPr>
      <t>23-b000288</t>
    </r>
  </si>
  <si>
    <r>
      <t>'</t>
    </r>
    <r>
      <rPr>
        <sz val="10"/>
        <color rgb="FF000000"/>
        <rFont val="Arial"/>
        <family val="2"/>
      </rPr>
      <t>23-b000068</t>
    </r>
  </si>
  <si>
    <r>
      <t>'</t>
    </r>
    <r>
      <rPr>
        <sz val="10"/>
        <color rgb="FF000000"/>
        <rFont val="Arial"/>
        <family val="2"/>
      </rPr>
      <t>23-b000247</t>
    </r>
  </si>
  <si>
    <r>
      <t>'</t>
    </r>
    <r>
      <rPr>
        <sz val="10"/>
        <color rgb="FF000000"/>
        <rFont val="Arial"/>
        <family val="2"/>
      </rPr>
      <t>23-b0000217</t>
    </r>
  </si>
  <si>
    <r>
      <t>'</t>
    </r>
    <r>
      <rPr>
        <sz val="10"/>
        <color rgb="FF000000"/>
        <rFont val="Arial"/>
        <family val="2"/>
      </rPr>
      <t>23-b000075</t>
    </r>
  </si>
  <si>
    <r>
      <t>'</t>
    </r>
    <r>
      <rPr>
        <sz val="10"/>
        <color rgb="FF000000"/>
        <rFont val="Arial"/>
        <family val="2"/>
      </rPr>
      <t>23-b000253</t>
    </r>
  </si>
  <si>
    <r>
      <t>'</t>
    </r>
    <r>
      <rPr>
        <sz val="10"/>
        <color rgb="FF000000"/>
        <rFont val="Arial"/>
        <family val="2"/>
      </rPr>
      <t>23-b000257</t>
    </r>
  </si>
  <si>
    <r>
      <t>'</t>
    </r>
    <r>
      <rPr>
        <sz val="10"/>
        <color rgb="FF000000"/>
        <rFont val="Arial"/>
        <family val="2"/>
      </rPr>
      <t>23-b419</t>
    </r>
  </si>
  <si>
    <r>
      <t>'</t>
    </r>
    <r>
      <rPr>
        <sz val="10"/>
        <color rgb="FF000000"/>
        <rFont val="Arial"/>
        <family val="2"/>
      </rPr>
      <t>23-b0000099</t>
    </r>
  </si>
  <si>
    <r>
      <t>'</t>
    </r>
    <r>
      <rPr>
        <sz val="10"/>
        <color rgb="FF000000"/>
        <rFont val="Arial"/>
        <family val="2"/>
      </rPr>
      <t>23-b0000207</t>
    </r>
  </si>
  <si>
    <r>
      <t>'</t>
    </r>
    <r>
      <rPr>
        <sz val="10"/>
        <color rgb="FF000000"/>
        <rFont val="Arial"/>
        <family val="2"/>
      </rPr>
      <t>23-b0000212</t>
    </r>
  </si>
  <si>
    <r>
      <t>'</t>
    </r>
    <r>
      <rPr>
        <sz val="10"/>
        <color rgb="FF000000"/>
        <rFont val="Arial"/>
        <family val="2"/>
      </rPr>
      <t>23-b001827</t>
    </r>
  </si>
  <si>
    <r>
      <t>'</t>
    </r>
    <r>
      <rPr>
        <sz val="10"/>
        <color rgb="FF000000"/>
        <rFont val="Arial"/>
        <family val="2"/>
      </rPr>
      <t>23-b0000278</t>
    </r>
  </si>
  <si>
    <r>
      <t>'</t>
    </r>
    <r>
      <rPr>
        <sz val="10"/>
        <color rgb="FF000000"/>
        <rFont val="Arial"/>
        <family val="2"/>
      </rPr>
      <t>23-b0000214</t>
    </r>
  </si>
  <si>
    <r>
      <t>'</t>
    </r>
    <r>
      <rPr>
        <sz val="10"/>
        <color rgb="FF000000"/>
        <rFont val="Arial"/>
        <family val="2"/>
      </rPr>
      <t>23-b0000185</t>
    </r>
  </si>
  <si>
    <r>
      <t>'</t>
    </r>
    <r>
      <rPr>
        <sz val="10"/>
        <color rgb="FF000000"/>
        <rFont val="Arial"/>
        <family val="2"/>
      </rPr>
      <t>23-b0000113</t>
    </r>
  </si>
  <si>
    <r>
      <t>'</t>
    </r>
    <r>
      <rPr>
        <sz val="10"/>
        <color rgb="FF000000"/>
        <rFont val="Arial"/>
        <family val="2"/>
      </rPr>
      <t>23-b000090</t>
    </r>
  </si>
  <si>
    <r>
      <t>'</t>
    </r>
    <r>
      <rPr>
        <sz val="10"/>
        <color rgb="FF000000"/>
        <rFont val="Arial"/>
        <family val="2"/>
      </rPr>
      <t>23-b000079</t>
    </r>
  </si>
  <si>
    <r>
      <t>'</t>
    </r>
    <r>
      <rPr>
        <sz val="10"/>
        <color rgb="FF000000"/>
        <rFont val="Arial"/>
        <family val="2"/>
      </rPr>
      <t>23-b000404</t>
    </r>
  </si>
  <si>
    <r>
      <t>'</t>
    </r>
    <r>
      <rPr>
        <sz val="10"/>
        <color rgb="FF000000"/>
        <rFont val="Arial"/>
        <family val="2"/>
      </rPr>
      <t>23-b0000011</t>
    </r>
  </si>
  <si>
    <r>
      <t>'</t>
    </r>
    <r>
      <rPr>
        <sz val="10"/>
        <color rgb="FF000000"/>
        <rFont val="Arial"/>
        <family val="2"/>
      </rPr>
      <t>23-b000176</t>
    </r>
  </si>
  <si>
    <r>
      <t>'</t>
    </r>
    <r>
      <rPr>
        <sz val="10"/>
        <color rgb="FF000000"/>
        <rFont val="Arial"/>
        <family val="2"/>
      </rPr>
      <t>23-b000103</t>
    </r>
  </si>
  <si>
    <r>
      <t>'</t>
    </r>
    <r>
      <rPr>
        <sz val="10"/>
        <color rgb="FF000000"/>
        <rFont val="Arial"/>
        <family val="2"/>
      </rPr>
      <t>23-b0000242</t>
    </r>
  </si>
  <si>
    <r>
      <t>'</t>
    </r>
    <r>
      <rPr>
        <sz val="10"/>
        <color rgb="FF000000"/>
        <rFont val="Arial"/>
        <family val="2"/>
      </rPr>
      <t>23-b001646</t>
    </r>
  </si>
  <si>
    <r>
      <t>'</t>
    </r>
    <r>
      <rPr>
        <sz val="10"/>
        <color rgb="FF000000"/>
        <rFont val="Arial"/>
        <family val="2"/>
      </rPr>
      <t>23-b0000120</t>
    </r>
  </si>
  <si>
    <r>
      <t>'</t>
    </r>
    <r>
      <rPr>
        <sz val="10"/>
        <color rgb="FF000000"/>
        <rFont val="Arial"/>
        <family val="2"/>
      </rPr>
      <t>23-b133</t>
    </r>
  </si>
  <si>
    <r>
      <t>'</t>
    </r>
    <r>
      <rPr>
        <sz val="10"/>
        <color rgb="FF000000"/>
        <rFont val="Arial"/>
        <family val="2"/>
      </rPr>
      <t>23-b000087</t>
    </r>
  </si>
  <si>
    <r>
      <t>'</t>
    </r>
    <r>
      <rPr>
        <sz val="10"/>
        <color rgb="FF000000"/>
        <rFont val="Arial"/>
        <family val="2"/>
      </rPr>
      <t>23-b187</t>
    </r>
  </si>
  <si>
    <r>
      <t>'</t>
    </r>
    <r>
      <rPr>
        <sz val="10"/>
        <color rgb="FF000000"/>
        <rFont val="Arial"/>
        <family val="2"/>
      </rPr>
      <t>23-b000219</t>
    </r>
  </si>
  <si>
    <r>
      <t>'</t>
    </r>
    <r>
      <rPr>
        <sz val="10"/>
        <color rgb="FF000000"/>
        <rFont val="Arial"/>
        <family val="2"/>
      </rPr>
      <t>23-b0000124</t>
    </r>
  </si>
  <si>
    <r>
      <t>'</t>
    </r>
    <r>
      <rPr>
        <sz val="10"/>
        <color rgb="FF000000"/>
        <rFont val="Arial"/>
        <family val="2"/>
      </rPr>
      <t>23-b000010</t>
    </r>
  </si>
  <si>
    <r>
      <t>'</t>
    </r>
    <r>
      <rPr>
        <sz val="10"/>
        <color rgb="FF000000"/>
        <rFont val="Arial"/>
        <family val="2"/>
      </rPr>
      <t>23-b000248</t>
    </r>
  </si>
  <si>
    <r>
      <t>'</t>
    </r>
    <r>
      <rPr>
        <sz val="10"/>
        <color rgb="FF000000"/>
        <rFont val="Arial"/>
        <family val="2"/>
      </rPr>
      <t>23-b000089</t>
    </r>
  </si>
  <si>
    <r>
      <t>'</t>
    </r>
    <r>
      <rPr>
        <sz val="10"/>
        <color rgb="FF000000"/>
        <rFont val="Arial"/>
        <family val="2"/>
      </rPr>
      <t>23-b000102</t>
    </r>
  </si>
  <si>
    <r>
      <t>'</t>
    </r>
    <r>
      <rPr>
        <sz val="10"/>
        <color rgb="FF000000"/>
        <rFont val="Arial"/>
        <family val="2"/>
      </rPr>
      <t>23-b000088</t>
    </r>
  </si>
  <si>
    <r>
      <t>'</t>
    </r>
    <r>
      <rPr>
        <sz val="10"/>
        <color rgb="FF000000"/>
        <rFont val="Arial"/>
        <family val="2"/>
      </rPr>
      <t>23-b000008</t>
    </r>
  </si>
  <si>
    <r>
      <t>'</t>
    </r>
    <r>
      <rPr>
        <sz val="10"/>
        <color rgb="FF000000"/>
        <rFont val="Arial"/>
        <family val="2"/>
      </rPr>
      <t>23-b000006</t>
    </r>
  </si>
  <si>
    <r>
      <t>'</t>
    </r>
    <r>
      <rPr>
        <sz val="10"/>
        <color rgb="FF000000"/>
        <rFont val="Arial"/>
        <family val="2"/>
      </rPr>
      <t>23-b0000387</t>
    </r>
  </si>
  <si>
    <r>
      <t>'</t>
    </r>
    <r>
      <rPr>
        <sz val="10"/>
        <color rgb="FF000000"/>
        <rFont val="Arial"/>
        <family val="2"/>
      </rPr>
      <t>23-b0000108</t>
    </r>
  </si>
  <si>
    <r>
      <t>'</t>
    </r>
    <r>
      <rPr>
        <sz val="10"/>
        <color rgb="FF000000"/>
        <rFont val="Arial"/>
        <family val="2"/>
      </rPr>
      <t>23-b179</t>
    </r>
  </si>
  <si>
    <r>
      <t>'</t>
    </r>
    <r>
      <rPr>
        <sz val="10"/>
        <color rgb="FF000000"/>
        <rFont val="Arial"/>
        <family val="2"/>
      </rPr>
      <t>23-b178</t>
    </r>
  </si>
  <si>
    <r>
      <t>'</t>
    </r>
    <r>
      <rPr>
        <sz val="10"/>
        <color rgb="FF000000"/>
        <rFont val="Arial"/>
        <family val="2"/>
      </rPr>
      <t>23-b000078</t>
    </r>
  </si>
  <si>
    <r>
      <t>'</t>
    </r>
    <r>
      <rPr>
        <sz val="10"/>
        <color rgb="FF000000"/>
        <rFont val="Arial"/>
        <family val="2"/>
      </rPr>
      <t>23-b141</t>
    </r>
  </si>
  <si>
    <r>
      <t>'</t>
    </r>
    <r>
      <rPr>
        <sz val="10"/>
        <color rgb="FF000000"/>
        <rFont val="Arial"/>
        <family val="2"/>
      </rPr>
      <t>23-b0001443</t>
    </r>
  </si>
  <si>
    <r>
      <t>'</t>
    </r>
    <r>
      <rPr>
        <sz val="10"/>
        <color rgb="FF000000"/>
        <rFont val="Arial"/>
        <family val="2"/>
      </rPr>
      <t>23-b0000101</t>
    </r>
  </si>
  <si>
    <r>
      <t>'</t>
    </r>
    <r>
      <rPr>
        <sz val="10"/>
        <color rgb="FF000000"/>
        <rFont val="Arial"/>
        <family val="2"/>
      </rPr>
      <t>23-b182</t>
    </r>
  </si>
  <si>
    <r>
      <t>'</t>
    </r>
    <r>
      <rPr>
        <sz val="10"/>
        <color rgb="FF000000"/>
        <rFont val="Arial"/>
        <family val="2"/>
      </rPr>
      <t>23-b238</t>
    </r>
  </si>
  <si>
    <r>
      <t>'</t>
    </r>
    <r>
      <rPr>
        <sz val="10"/>
        <color rgb="FF000000"/>
        <rFont val="Arial"/>
        <family val="2"/>
      </rPr>
      <t>23-b000263</t>
    </r>
  </si>
  <si>
    <r>
      <t>'</t>
    </r>
    <r>
      <rPr>
        <sz val="10"/>
        <color rgb="FF000000"/>
        <rFont val="Arial"/>
        <family val="2"/>
      </rPr>
      <t>23-b0000098</t>
    </r>
  </si>
  <si>
    <r>
      <t>'</t>
    </r>
    <r>
      <rPr>
        <sz val="10"/>
        <color rgb="FF000000"/>
        <rFont val="Arial"/>
        <family val="2"/>
      </rPr>
      <t>23-b0000143</t>
    </r>
  </si>
  <si>
    <r>
      <t>'</t>
    </r>
    <r>
      <rPr>
        <sz val="10"/>
        <color rgb="FF000000"/>
        <rFont val="Arial"/>
        <family val="2"/>
      </rPr>
      <t>23-b135</t>
    </r>
  </si>
  <si>
    <r>
      <t>'</t>
    </r>
    <r>
      <rPr>
        <sz val="10"/>
        <color rgb="FF000000"/>
        <rFont val="Arial"/>
        <family val="2"/>
      </rPr>
      <t>23-b0000125</t>
    </r>
  </si>
  <si>
    <r>
      <t>'</t>
    </r>
    <r>
      <rPr>
        <sz val="10"/>
        <color rgb="FF000000"/>
        <rFont val="Arial"/>
        <family val="2"/>
      </rPr>
      <t>23-b000251</t>
    </r>
  </si>
  <si>
    <r>
      <t>'</t>
    </r>
    <r>
      <rPr>
        <sz val="10"/>
        <color rgb="FF000000"/>
        <rFont val="Arial"/>
        <family val="2"/>
      </rPr>
      <t>23-b000241</t>
    </r>
  </si>
  <si>
    <r>
      <t>'</t>
    </r>
    <r>
      <rPr>
        <sz val="10"/>
        <color rgb="FF000000"/>
        <rFont val="Arial"/>
        <family val="2"/>
      </rPr>
      <t>23-b0000123</t>
    </r>
  </si>
  <si>
    <r>
      <t>'</t>
    </r>
    <r>
      <rPr>
        <sz val="10"/>
        <color rgb="FF000000"/>
        <rFont val="Arial"/>
        <family val="2"/>
      </rPr>
      <t>23-b0000005</t>
    </r>
  </si>
  <si>
    <r>
      <t>'</t>
    </r>
    <r>
      <rPr>
        <sz val="10"/>
        <color rgb="FF000000"/>
        <rFont val="Arial"/>
        <family val="2"/>
      </rPr>
      <t>23-b000184</t>
    </r>
  </si>
  <si>
    <r>
      <t>'</t>
    </r>
    <r>
      <rPr>
        <sz val="10"/>
        <color rgb="FF000000"/>
        <rFont val="Arial"/>
        <family val="2"/>
      </rPr>
      <t>23-b0000112</t>
    </r>
  </si>
  <si>
    <r>
      <t>'</t>
    </r>
    <r>
      <rPr>
        <sz val="10"/>
        <color rgb="FF000000"/>
        <rFont val="Arial"/>
        <family val="2"/>
      </rPr>
      <t>23-b0000077</t>
    </r>
  </si>
  <si>
    <r>
      <t>'</t>
    </r>
    <r>
      <rPr>
        <sz val="10"/>
        <color rgb="FF000000"/>
        <rFont val="Arial"/>
        <family val="2"/>
      </rPr>
      <t>23-b137</t>
    </r>
  </si>
  <si>
    <r>
      <t>'</t>
    </r>
    <r>
      <rPr>
        <sz val="10"/>
        <color rgb="FF000000"/>
        <rFont val="Arial"/>
        <family val="2"/>
      </rPr>
      <t>23-b239</t>
    </r>
  </si>
  <si>
    <r>
      <t>'</t>
    </r>
    <r>
      <rPr>
        <sz val="10"/>
        <color rgb="FF000000"/>
        <rFont val="Arial"/>
        <family val="2"/>
      </rPr>
      <t>23-b190</t>
    </r>
  </si>
  <si>
    <r>
      <t>'</t>
    </r>
    <r>
      <rPr>
        <sz val="10"/>
        <color rgb="FF000000"/>
        <rFont val="Arial"/>
        <family val="2"/>
      </rPr>
      <t>23-b0000003</t>
    </r>
  </si>
  <si>
    <r>
      <t>'</t>
    </r>
    <r>
      <rPr>
        <sz val="10"/>
        <color rgb="FF000000"/>
        <rFont val="Arial"/>
        <family val="2"/>
      </rPr>
      <t>23-b000260</t>
    </r>
  </si>
  <si>
    <r>
      <t>'</t>
    </r>
    <r>
      <rPr>
        <sz val="10"/>
        <color rgb="FF000000"/>
        <rFont val="Arial"/>
        <family val="2"/>
      </rPr>
      <t>23-b000256</t>
    </r>
  </si>
  <si>
    <r>
      <t>'</t>
    </r>
    <r>
      <rPr>
        <sz val="10"/>
        <color rgb="FF000000"/>
        <rFont val="Arial"/>
        <family val="2"/>
      </rPr>
      <t>23-b000255</t>
    </r>
  </si>
  <si>
    <r>
      <t>'</t>
    </r>
    <r>
      <rPr>
        <sz val="10"/>
        <color rgb="FF000000"/>
        <rFont val="Arial"/>
        <family val="2"/>
      </rPr>
      <t>23-b000081</t>
    </r>
  </si>
  <si>
    <r>
      <t>'</t>
    </r>
    <r>
      <rPr>
        <sz val="10"/>
        <color rgb="FF000000"/>
        <rFont val="Arial"/>
        <family val="2"/>
      </rPr>
      <t>23-b000007</t>
    </r>
  </si>
  <si>
    <r>
      <t>'</t>
    </r>
    <r>
      <rPr>
        <sz val="10"/>
        <color rgb="FF000000"/>
        <rFont val="Arial"/>
        <family val="2"/>
      </rPr>
      <t>23-b000130</t>
    </r>
  </si>
  <si>
    <r>
      <t>'</t>
    </r>
    <r>
      <rPr>
        <sz val="10"/>
        <color rgb="FF000000"/>
        <rFont val="Arial"/>
        <family val="2"/>
      </rPr>
      <t>23-b000246</t>
    </r>
  </si>
  <si>
    <r>
      <t>'</t>
    </r>
    <r>
      <rPr>
        <sz val="10"/>
        <color rgb="FF000000"/>
        <rFont val="Arial"/>
        <family val="2"/>
      </rPr>
      <t>23-b0000126</t>
    </r>
  </si>
  <si>
    <r>
      <t>'</t>
    </r>
    <r>
      <rPr>
        <sz val="10"/>
        <color rgb="FF000000"/>
        <rFont val="Arial"/>
        <family val="2"/>
      </rPr>
      <t>23-b186</t>
    </r>
  </si>
  <si>
    <r>
      <t>'</t>
    </r>
    <r>
      <rPr>
        <sz val="10"/>
        <color rgb="FF000000"/>
        <rFont val="Arial"/>
        <family val="2"/>
      </rPr>
      <t>23-b140</t>
    </r>
  </si>
  <si>
    <r>
      <t>'</t>
    </r>
    <r>
      <rPr>
        <sz val="10"/>
        <color rgb="FF000000"/>
        <rFont val="Arial"/>
        <family val="2"/>
      </rPr>
      <t>23-b0000403</t>
    </r>
  </si>
  <si>
    <r>
      <t>'</t>
    </r>
    <r>
      <rPr>
        <sz val="10"/>
        <color rgb="FF000000"/>
        <rFont val="Arial"/>
        <family val="2"/>
      </rPr>
      <t>23-b64</t>
    </r>
  </si>
  <si>
    <r>
      <t>'</t>
    </r>
    <r>
      <rPr>
        <sz val="10"/>
        <color rgb="FF000000"/>
        <rFont val="Arial"/>
        <family val="2"/>
      </rPr>
      <t>23-b181</t>
    </r>
  </si>
  <si>
    <r>
      <t>'</t>
    </r>
    <r>
      <rPr>
        <sz val="10"/>
        <color rgb="FF000000"/>
        <rFont val="Arial"/>
        <family val="2"/>
      </rPr>
      <t>23-b139</t>
    </r>
  </si>
  <si>
    <r>
      <t>'</t>
    </r>
    <r>
      <rPr>
        <sz val="10"/>
        <color rgb="FF000000"/>
        <rFont val="Arial"/>
        <family val="2"/>
      </rPr>
      <t>23-b000138</t>
    </r>
  </si>
  <si>
    <r>
      <t>'</t>
    </r>
    <r>
      <rPr>
        <sz val="10"/>
        <color rgb="FF000000"/>
        <rFont val="Arial"/>
        <family val="2"/>
      </rPr>
      <t>23-b0000213</t>
    </r>
  </si>
  <si>
    <r>
      <t>'</t>
    </r>
    <r>
      <rPr>
        <sz val="10"/>
        <color rgb="FF000000"/>
        <rFont val="Arial"/>
        <family val="2"/>
      </rPr>
      <t>23-b000067</t>
    </r>
  </si>
  <si>
    <r>
      <t>'</t>
    </r>
    <r>
      <rPr>
        <sz val="10"/>
        <color rgb="FF000000"/>
        <rFont val="Arial"/>
        <family val="2"/>
      </rPr>
      <t>23-b000289</t>
    </r>
  </si>
  <si>
    <r>
      <t>'</t>
    </r>
    <r>
      <rPr>
        <sz val="10"/>
        <color rgb="FF000000"/>
        <rFont val="Arial"/>
        <family val="2"/>
      </rPr>
      <t>23-b000091</t>
    </r>
  </si>
  <si>
    <r>
      <t>'</t>
    </r>
    <r>
      <rPr>
        <sz val="10"/>
        <color rgb="FF000000"/>
        <rFont val="Arial"/>
        <family val="2"/>
      </rPr>
      <t>23-b0000063</t>
    </r>
  </si>
  <si>
    <r>
      <t>'</t>
    </r>
    <r>
      <rPr>
        <sz val="10"/>
        <color rgb="FF000000"/>
        <rFont val="Arial"/>
        <family val="2"/>
      </rPr>
      <t>23-b188</t>
    </r>
  </si>
  <si>
    <t>299-SIPI-012023-1263497</t>
  </si>
  <si>
    <r>
      <t>'</t>
    </r>
    <r>
      <rPr>
        <sz val="10"/>
        <color rgb="FF000000"/>
        <rFont val="Arial"/>
        <family val="2"/>
      </rPr>
      <t>23-b0000287</t>
    </r>
  </si>
  <si>
    <t>299-SIPI-012023-1263790</t>
  </si>
  <si>
    <r>
      <t>'</t>
    </r>
    <r>
      <rPr>
        <sz val="10"/>
        <color rgb="FF000000"/>
        <rFont val="Arial"/>
        <family val="2"/>
      </rPr>
      <t>23-b000273</t>
    </r>
  </si>
  <si>
    <t>299-SIPI-012023-1264051</t>
  </si>
  <si>
    <r>
      <t>'</t>
    </r>
    <r>
      <rPr>
        <sz val="10"/>
        <color rgb="FF000000"/>
        <rFont val="Arial"/>
        <family val="2"/>
      </rPr>
      <t>23-b0000385</t>
    </r>
  </si>
  <si>
    <t>299-SIPI-012023-1264211</t>
  </si>
  <si>
    <r>
      <t>'</t>
    </r>
    <r>
      <rPr>
        <sz val="10"/>
        <color rgb="FF000000"/>
        <rFont val="Arial"/>
        <family val="2"/>
      </rPr>
      <t>23-b0000110</t>
    </r>
  </si>
  <si>
    <r>
      <t>'</t>
    </r>
    <r>
      <rPr>
        <sz val="10"/>
        <color rgb="FF000000"/>
        <rFont val="Arial"/>
        <family val="2"/>
      </rPr>
      <t>23-b0000107</t>
    </r>
  </si>
  <si>
    <r>
      <t>'</t>
    </r>
    <r>
      <rPr>
        <sz val="10"/>
        <color rgb="FF000000"/>
        <rFont val="Arial"/>
        <family val="2"/>
      </rPr>
      <t>23-b0000391</t>
    </r>
  </si>
  <si>
    <r>
      <t>'</t>
    </r>
    <r>
      <rPr>
        <sz val="10"/>
        <color rgb="FF000000"/>
        <rFont val="Arial"/>
        <family val="2"/>
      </rPr>
      <t>23-b0000069</t>
    </r>
  </si>
  <si>
    <r>
      <t>'</t>
    </r>
    <r>
      <rPr>
        <sz val="10"/>
        <color rgb="FF000000"/>
        <rFont val="Arial"/>
        <family val="2"/>
      </rPr>
      <t>23-b0389</t>
    </r>
  </si>
  <si>
    <r>
      <t>'</t>
    </r>
    <r>
      <rPr>
        <sz val="10"/>
        <color rgb="FF000000"/>
        <rFont val="Arial"/>
        <family val="2"/>
      </rPr>
      <t>23-b00384</t>
    </r>
  </si>
  <si>
    <r>
      <t>'</t>
    </r>
    <r>
      <rPr>
        <sz val="10"/>
        <color rgb="FF000000"/>
        <rFont val="Arial"/>
        <family val="2"/>
      </rPr>
      <t>23-b00390</t>
    </r>
  </si>
  <si>
    <t>299-SIPI-012023-1266488</t>
  </si>
  <si>
    <r>
      <t>'</t>
    </r>
    <r>
      <rPr>
        <sz val="10"/>
        <color rgb="FF000000"/>
        <rFont val="Arial"/>
        <family val="2"/>
      </rPr>
      <t>23-b0000066</t>
    </r>
  </si>
  <si>
    <r>
      <t>'</t>
    </r>
    <r>
      <rPr>
        <sz val="10"/>
        <color rgb="FF000000"/>
        <rFont val="Arial"/>
        <family val="2"/>
      </rPr>
      <t>23-b0000402</t>
    </r>
  </si>
  <si>
    <t>299-SIPI-022023-1266488</t>
  </si>
  <si>
    <r>
      <t>'</t>
    </r>
    <r>
      <rPr>
        <sz val="10"/>
        <color rgb="FF000000"/>
        <rFont val="Arial"/>
        <family val="2"/>
      </rPr>
      <t>23-b008981</t>
    </r>
  </si>
  <si>
    <r>
      <t>'</t>
    </r>
    <r>
      <rPr>
        <sz val="10"/>
        <color rgb="FF000000"/>
        <rFont val="Arial"/>
        <family val="2"/>
      </rPr>
      <t>23-b0006378</t>
    </r>
  </si>
  <si>
    <r>
      <t>'</t>
    </r>
    <r>
      <rPr>
        <sz val="10"/>
        <color rgb="FF000000"/>
        <rFont val="Arial"/>
        <family val="2"/>
      </rPr>
      <t>23-b003556</t>
    </r>
  </si>
  <si>
    <r>
      <t>'</t>
    </r>
    <r>
      <rPr>
        <sz val="10"/>
        <color rgb="FF000000"/>
        <rFont val="Arial"/>
        <family val="2"/>
      </rPr>
      <t>23-b006669</t>
    </r>
  </si>
  <si>
    <r>
      <t>'</t>
    </r>
    <r>
      <rPr>
        <sz val="10"/>
        <color rgb="FF000000"/>
        <rFont val="Arial"/>
        <family val="2"/>
      </rPr>
      <t>23-b006695</t>
    </r>
  </si>
  <si>
    <r>
      <t>'</t>
    </r>
    <r>
      <rPr>
        <sz val="10"/>
        <color rgb="FF000000"/>
        <rFont val="Arial"/>
        <family val="2"/>
      </rPr>
      <t>23-b0006852</t>
    </r>
  </si>
  <si>
    <r>
      <t>'</t>
    </r>
    <r>
      <rPr>
        <sz val="10"/>
        <color rgb="FF000000"/>
        <rFont val="Arial"/>
        <family val="2"/>
      </rPr>
      <t>23-b0003915</t>
    </r>
  </si>
  <si>
    <r>
      <t>'</t>
    </r>
    <r>
      <rPr>
        <sz val="10"/>
        <color rgb="FF000000"/>
        <rFont val="Arial"/>
        <family val="2"/>
      </rPr>
      <t>23-b006673</t>
    </r>
  </si>
  <si>
    <r>
      <t>'</t>
    </r>
    <r>
      <rPr>
        <sz val="10"/>
        <color rgb="FF000000"/>
        <rFont val="Arial"/>
        <family val="2"/>
      </rPr>
      <t>23-b003974</t>
    </r>
  </si>
  <si>
    <r>
      <t>'</t>
    </r>
    <r>
      <rPr>
        <sz val="10"/>
        <color rgb="FF000000"/>
        <rFont val="Arial"/>
        <family val="2"/>
      </rPr>
      <t>23-b003842</t>
    </r>
  </si>
  <si>
    <r>
      <t>'</t>
    </r>
    <r>
      <rPr>
        <sz val="10"/>
        <color rgb="FF000000"/>
        <rFont val="Arial"/>
        <family val="2"/>
      </rPr>
      <t>23-b003187</t>
    </r>
  </si>
  <si>
    <r>
      <t>'</t>
    </r>
    <r>
      <rPr>
        <sz val="10"/>
        <color rgb="FF000000"/>
        <rFont val="Arial"/>
        <family val="2"/>
      </rPr>
      <t>23-b006667</t>
    </r>
  </si>
  <si>
    <r>
      <t>'</t>
    </r>
    <r>
      <rPr>
        <sz val="10"/>
        <color rgb="FF000000"/>
        <rFont val="Arial"/>
        <family val="2"/>
      </rPr>
      <t>23-b008983</t>
    </r>
  </si>
  <si>
    <r>
      <t>'</t>
    </r>
    <r>
      <rPr>
        <sz val="10"/>
        <color rgb="FF000000"/>
        <rFont val="Arial"/>
        <family val="2"/>
      </rPr>
      <t>23-b006671</t>
    </r>
  </si>
  <si>
    <r>
      <t>'</t>
    </r>
    <r>
      <rPr>
        <sz val="10"/>
        <color rgb="FF000000"/>
        <rFont val="Arial"/>
        <family val="2"/>
      </rPr>
      <t>23-b003977</t>
    </r>
  </si>
  <si>
    <r>
      <t>'</t>
    </r>
    <r>
      <rPr>
        <sz val="10"/>
        <color rgb="FF000000"/>
        <rFont val="Arial"/>
        <family val="2"/>
      </rPr>
      <t>23-b6718</t>
    </r>
  </si>
  <si>
    <t>AA/23P|HHCLNTPG</t>
  </si>
  <si>
    <r>
      <t>'</t>
    </r>
    <r>
      <rPr>
        <sz val="10"/>
        <color rgb="FF000000"/>
        <rFont val="Arial"/>
        <family val="2"/>
      </rPr>
      <t>23-b006791</t>
    </r>
  </si>
  <si>
    <r>
      <t>'</t>
    </r>
    <r>
      <rPr>
        <sz val="10"/>
        <color rgb="FF000000"/>
        <rFont val="Arial"/>
        <family val="2"/>
      </rPr>
      <t>23-b0006822</t>
    </r>
  </si>
  <si>
    <r>
      <t>'</t>
    </r>
    <r>
      <rPr>
        <sz val="10"/>
        <color rgb="FF000000"/>
        <rFont val="Arial"/>
        <family val="2"/>
      </rPr>
      <t>23-b0006720</t>
    </r>
  </si>
  <si>
    <r>
      <t>'</t>
    </r>
    <r>
      <rPr>
        <sz val="10"/>
        <color rgb="FF000000"/>
        <rFont val="Arial"/>
        <family val="2"/>
      </rPr>
      <t>23-b0006780</t>
    </r>
  </si>
  <si>
    <t>299-SIPI-122022-1257722</t>
  </si>
  <si>
    <r>
      <t>'</t>
    </r>
    <r>
      <rPr>
        <sz val="10"/>
        <color rgb="FF000000"/>
        <rFont val="Arial"/>
        <family val="2"/>
      </rPr>
      <t>22-b054231</t>
    </r>
  </si>
  <si>
    <t>299-SIPI-122022-1258177</t>
  </si>
  <si>
    <r>
      <t>'</t>
    </r>
    <r>
      <rPr>
        <sz val="10"/>
        <color rgb="FF000000"/>
        <rFont val="Arial"/>
        <family val="2"/>
      </rPr>
      <t>22-b054319</t>
    </r>
  </si>
  <si>
    <t>299-SIPI-122022-1258178</t>
  </si>
  <si>
    <r>
      <t>'</t>
    </r>
    <r>
      <rPr>
        <sz val="10"/>
        <color rgb="FF000000"/>
        <rFont val="Arial"/>
        <family val="2"/>
      </rPr>
      <t>22-b0054403</t>
    </r>
  </si>
  <si>
    <t>299-SIPI-122022-1260215</t>
  </si>
  <si>
    <r>
      <t>'</t>
    </r>
    <r>
      <rPr>
        <sz val="10"/>
        <color rgb="FF000000"/>
        <rFont val="Arial"/>
        <family val="2"/>
      </rPr>
      <t>22-b0056818</t>
    </r>
  </si>
  <si>
    <t>299-SIPI-122022-1260898</t>
  </si>
  <si>
    <r>
      <t>'</t>
    </r>
    <r>
      <rPr>
        <sz val="10"/>
        <color rgb="FF000000"/>
        <rFont val="Arial"/>
        <family val="2"/>
      </rPr>
      <t>22-b56035</t>
    </r>
  </si>
  <si>
    <t>299-SIPI-122022-1261489</t>
  </si>
  <si>
    <r>
      <t>'</t>
    </r>
    <r>
      <rPr>
        <sz val="10"/>
        <color rgb="FF000000"/>
        <rFont val="Arial"/>
        <family val="2"/>
      </rPr>
      <t>22-b56034</t>
    </r>
  </si>
  <si>
    <t>299-SIPI-R-012023-1260898</t>
  </si>
  <si>
    <r>
      <t>'</t>
    </r>
    <r>
      <rPr>
        <sz val="10"/>
        <color rgb="FF000000"/>
        <rFont val="Arial"/>
        <family val="2"/>
      </rPr>
      <t>1334</t>
    </r>
  </si>
  <si>
    <t>K23TVA-1334-RTV1640299|HHCL - RTV1640299</t>
  </si>
  <si>
    <r>
      <t>'</t>
    </r>
    <r>
      <rPr>
        <sz val="10"/>
        <color rgb="FF000000"/>
        <rFont val="Arial"/>
        <family val="2"/>
      </rPr>
      <t>858</t>
    </r>
  </si>
  <si>
    <t>K23TVA-858-RTV1639162|HHCL - RTV1639162</t>
  </si>
  <si>
    <t>299-SIPI-R-012023-1261489</t>
  </si>
  <si>
    <r>
      <t>'</t>
    </r>
    <r>
      <rPr>
        <sz val="10"/>
        <color rgb="FF000000"/>
        <rFont val="Arial"/>
        <family val="2"/>
      </rPr>
      <t>642</t>
    </r>
  </si>
  <si>
    <t>K23TVA-642-RTV1638256|HHCL - RTV1638256</t>
  </si>
  <si>
    <r>
      <t>'</t>
    </r>
    <r>
      <rPr>
        <sz val="10"/>
        <color rgb="FF000000"/>
        <rFont val="Arial"/>
        <family val="2"/>
      </rPr>
      <t>1424</t>
    </r>
  </si>
  <si>
    <t>K23TVA-1424-RTV1640131|HHCL - RTV1640131</t>
  </si>
  <si>
    <t>299-SIPI-R-022023-1266488</t>
  </si>
  <si>
    <r>
      <t>'</t>
    </r>
    <r>
      <rPr>
        <sz val="10"/>
        <color rgb="FF000000"/>
        <rFont val="Arial"/>
        <family val="2"/>
      </rPr>
      <t>4200</t>
    </r>
  </si>
  <si>
    <t>K23TVA-4200-RTV1652163|HHCL - RTV1652163</t>
  </si>
  <si>
    <r>
      <t>'</t>
    </r>
    <r>
      <rPr>
        <sz val="10"/>
        <color rgb="FF000000"/>
        <rFont val="Arial"/>
        <family val="2"/>
      </rPr>
      <t>2015</t>
    </r>
  </si>
  <si>
    <t>K23TVA-2015-RTV1642045|HHCL - RTV1642045</t>
  </si>
  <si>
    <r>
      <t>'</t>
    </r>
    <r>
      <rPr>
        <sz val="10"/>
        <color rgb="FF000000"/>
        <rFont val="Arial"/>
        <family val="2"/>
      </rPr>
      <t>6454</t>
    </r>
  </si>
  <si>
    <t>K23TVA-6454-RTV1660522|HHCL</t>
  </si>
  <si>
    <r>
      <t>'</t>
    </r>
    <r>
      <rPr>
        <sz val="10"/>
        <color rgb="FF000000"/>
        <rFont val="Arial"/>
        <family val="2"/>
      </rPr>
      <t>4524</t>
    </r>
  </si>
  <si>
    <t>K23TVA-4524-RTV1653379|HHCL - RTV1653379</t>
  </si>
  <si>
    <r>
      <t>'</t>
    </r>
    <r>
      <rPr>
        <sz val="10"/>
        <color rgb="FF000000"/>
        <rFont val="Arial"/>
        <family val="2"/>
      </rPr>
      <t>2626</t>
    </r>
  </si>
  <si>
    <t>K23TVA-2626-RTV1644634|HHCL - RTV1644634</t>
  </si>
  <si>
    <r>
      <t>'</t>
    </r>
    <r>
      <rPr>
        <sz val="10"/>
        <color rgb="FF000000"/>
        <rFont val="Arial"/>
        <family val="2"/>
      </rPr>
      <t>5068</t>
    </r>
  </si>
  <si>
    <t>K23TVA-5068-RTV-1655714|HHCL</t>
  </si>
  <si>
    <r>
      <t>'</t>
    </r>
    <r>
      <rPr>
        <sz val="10"/>
        <color rgb="FF000000"/>
        <rFont val="Arial"/>
        <family val="2"/>
      </rPr>
      <t>3266</t>
    </r>
  </si>
  <si>
    <t>K23TVA-3266-RTV1647605|HHCL - RTV1647605</t>
  </si>
  <si>
    <r>
      <t>'</t>
    </r>
    <r>
      <rPr>
        <sz val="10"/>
        <color rgb="FF000000"/>
        <rFont val="Arial"/>
        <family val="2"/>
      </rPr>
      <t>3952</t>
    </r>
  </si>
  <si>
    <t>K23TVA-3952-RTV1651222|HHCL - RTV1651222</t>
  </si>
  <si>
    <r>
      <t>'</t>
    </r>
    <r>
      <rPr>
        <sz val="10"/>
        <color rgb="FF000000"/>
        <rFont val="Arial"/>
        <family val="2"/>
      </rPr>
      <t>2273</t>
    </r>
  </si>
  <si>
    <t>K23TVA-2273-RTV1642668|HHCL - RTV1642668</t>
  </si>
  <si>
    <r>
      <t>'</t>
    </r>
    <r>
      <rPr>
        <sz val="10"/>
        <color rgb="FF000000"/>
        <rFont val="Arial"/>
        <family val="2"/>
      </rPr>
      <t>1983</t>
    </r>
  </si>
  <si>
    <t>K23TVA-1983-RTV1641965|HHCL - RTV1641965</t>
  </si>
  <si>
    <t>299-SIPI-R-032023-1266837</t>
  </si>
  <si>
    <r>
      <t>'</t>
    </r>
    <r>
      <rPr>
        <sz val="10"/>
        <color rgb="FF000000"/>
        <rFont val="Arial"/>
        <family val="2"/>
      </rPr>
      <t>9261</t>
    </r>
  </si>
  <si>
    <t>K23TVA-9261-RTV1671023|HHCL - RTV1671023</t>
  </si>
  <si>
    <t>304-SIPI-012023-10062950</t>
  </si>
  <si>
    <r>
      <t>'</t>
    </r>
    <r>
      <rPr>
        <sz val="10"/>
        <color rgb="FF000000"/>
        <rFont val="Arial"/>
        <family val="2"/>
      </rPr>
      <t>A0001812</t>
    </r>
  </si>
  <si>
    <r>
      <t>'</t>
    </r>
    <r>
      <rPr>
        <sz val="10"/>
        <color rgb="FF000000"/>
        <rFont val="Arial"/>
        <family val="2"/>
      </rPr>
      <t>A0000827</t>
    </r>
  </si>
  <si>
    <t>304-SIPI-022023-10064127</t>
  </si>
  <si>
    <r>
      <t>'</t>
    </r>
    <r>
      <rPr>
        <sz val="10"/>
        <color rgb="FF000000"/>
        <rFont val="Arial"/>
        <family val="2"/>
      </rPr>
      <t>A0003914</t>
    </r>
  </si>
  <si>
    <t>304-SIPI-122022-10061316</t>
  </si>
  <si>
    <r>
      <t>'</t>
    </r>
    <r>
      <rPr>
        <sz val="10"/>
        <color rgb="FF000000"/>
        <rFont val="Arial"/>
        <family val="2"/>
      </rPr>
      <t>A0054267</t>
    </r>
  </si>
  <si>
    <t>305-SIPI-012023-10059418</t>
  </si>
  <si>
    <r>
      <t>'</t>
    </r>
    <r>
      <rPr>
        <sz val="10"/>
        <color rgb="FF000000"/>
        <rFont val="Arial"/>
        <family val="2"/>
      </rPr>
      <t>B0001639</t>
    </r>
  </si>
  <si>
    <t>305-SIPI-022023-10060038</t>
  </si>
  <si>
    <r>
      <t>'</t>
    </r>
    <r>
      <rPr>
        <sz val="10"/>
        <color rgb="FF000000"/>
        <rFont val="Arial"/>
        <family val="2"/>
      </rPr>
      <t>B0004006</t>
    </r>
  </si>
  <si>
    <r>
      <t>'</t>
    </r>
    <r>
      <rPr>
        <sz val="10"/>
        <color rgb="FF000000"/>
        <rFont val="Arial"/>
        <family val="2"/>
      </rPr>
      <t>B0009038</t>
    </r>
  </si>
  <si>
    <r>
      <t>'</t>
    </r>
    <r>
      <rPr>
        <sz val="10"/>
        <color rgb="FF000000"/>
        <rFont val="Arial"/>
        <family val="2"/>
      </rPr>
      <t>B0004007</t>
    </r>
  </si>
  <si>
    <t>305-SIPI-122022-10057511</t>
  </si>
  <si>
    <r>
      <t>'</t>
    </r>
    <r>
      <rPr>
        <sz val="10"/>
        <color rgb="FF000000"/>
        <rFont val="Arial"/>
        <family val="2"/>
      </rPr>
      <t>B0054412</t>
    </r>
  </si>
  <si>
    <t>306-SIPI-012023-10048425</t>
  </si>
  <si>
    <r>
      <t>'</t>
    </r>
    <r>
      <rPr>
        <sz val="10"/>
        <color rgb="FF000000"/>
        <rFont val="Arial"/>
        <family val="2"/>
      </rPr>
      <t>C0001718</t>
    </r>
  </si>
  <si>
    <r>
      <t>'</t>
    </r>
    <r>
      <rPr>
        <sz val="10"/>
        <color rgb="FF000000"/>
        <rFont val="Arial"/>
        <family val="2"/>
      </rPr>
      <t>C0001793</t>
    </r>
  </si>
  <si>
    <r>
      <t>'</t>
    </r>
    <r>
      <rPr>
        <sz val="10"/>
        <color rgb="FF000000"/>
        <rFont val="Arial"/>
        <family val="2"/>
      </rPr>
      <t>C0001055</t>
    </r>
  </si>
  <si>
    <t>306-SIPI-022023-10049335</t>
  </si>
  <si>
    <r>
      <t>'</t>
    </r>
    <r>
      <rPr>
        <sz val="10"/>
        <color rgb="FF000000"/>
        <rFont val="Arial"/>
        <family val="2"/>
      </rPr>
      <t>C0003972</t>
    </r>
  </si>
  <si>
    <r>
      <t>'</t>
    </r>
    <r>
      <rPr>
        <sz val="10"/>
        <color rgb="FF000000"/>
        <rFont val="Arial"/>
        <family val="2"/>
      </rPr>
      <t>C0003526</t>
    </r>
  </si>
  <si>
    <t>306-SIPI-122022-10046346</t>
  </si>
  <si>
    <r>
      <t>'</t>
    </r>
    <r>
      <rPr>
        <sz val="10"/>
        <color rgb="FF000000"/>
        <rFont val="Arial"/>
        <family val="2"/>
      </rPr>
      <t>C0054252</t>
    </r>
  </si>
  <si>
    <t>400-SIPI-022023-1086396</t>
  </si>
  <si>
    <r>
      <t>'</t>
    </r>
    <r>
      <rPr>
        <sz val="10"/>
        <color rgb="FF000000"/>
        <rFont val="Arial"/>
        <family val="2"/>
      </rPr>
      <t>M0003083</t>
    </r>
  </si>
  <si>
    <t>400-SIPI-R-022023-1086396</t>
  </si>
  <si>
    <r>
      <t>'</t>
    </r>
    <r>
      <rPr>
        <sz val="10"/>
        <color rgb="FF000000"/>
        <rFont val="Arial"/>
        <family val="2"/>
      </rPr>
      <t>125</t>
    </r>
  </si>
  <si>
    <t>1K23TBE|RTV 1645459-GAHUN - RTV1645459</t>
  </si>
  <si>
    <t>401-SIPI-012023-1080028</t>
  </si>
  <si>
    <r>
      <t>'</t>
    </r>
    <r>
      <rPr>
        <sz val="10"/>
        <color rgb="FF000000"/>
        <rFont val="Arial"/>
        <family val="2"/>
      </rPr>
      <t>A168</t>
    </r>
  </si>
  <si>
    <t>402-SIPI-022023-1082452</t>
  </si>
  <si>
    <r>
      <t>'</t>
    </r>
    <r>
      <rPr>
        <sz val="10"/>
        <color rgb="FF000000"/>
        <rFont val="Arial"/>
        <family val="2"/>
      </rPr>
      <t>A0003859</t>
    </r>
  </si>
  <si>
    <t>CTY TNHH TM SÀI GÒN - GIA LAI</t>
  </si>
  <si>
    <t>403-SIPI-022023-1095592</t>
  </si>
  <si>
    <r>
      <t>'</t>
    </r>
    <r>
      <rPr>
        <sz val="10"/>
        <color rgb="FF000000"/>
        <rFont val="Arial"/>
        <family val="2"/>
      </rPr>
      <t>A0004024</t>
    </r>
  </si>
  <si>
    <t>CTY TNHH MTV TM SÀI GÒN-VĨNH LONG</t>
  </si>
  <si>
    <t>404-SIPI-012023-1088234</t>
  </si>
  <si>
    <r>
      <t>'</t>
    </r>
    <r>
      <rPr>
        <sz val="10"/>
        <color rgb="FF000000"/>
        <rFont val="Arial"/>
        <family val="2"/>
      </rPr>
      <t>A00000060</t>
    </r>
  </si>
  <si>
    <t>1C23TNN|BAPGIO</t>
  </si>
  <si>
    <t>404-SIPI-022023-1088572</t>
  </si>
  <si>
    <r>
      <t>'</t>
    </r>
    <r>
      <rPr>
        <sz val="10"/>
        <color rgb="FF000000"/>
        <rFont val="Arial"/>
        <family val="2"/>
      </rPr>
      <t>A0006395</t>
    </r>
  </si>
  <si>
    <t>404-SIPI-122022-1087036</t>
  </si>
  <si>
    <r>
      <t>'</t>
    </r>
    <r>
      <rPr>
        <sz val="10"/>
        <color rgb="FF000000"/>
        <rFont val="Arial"/>
        <family val="2"/>
      </rPr>
      <t>A0054315</t>
    </r>
  </si>
  <si>
    <t>405-SIPI-022023-1057545</t>
  </si>
  <si>
    <r>
      <t>'</t>
    </r>
    <r>
      <rPr>
        <sz val="10"/>
        <color rgb="FF000000"/>
        <rFont val="Arial"/>
        <family val="2"/>
      </rPr>
      <t>A0004204</t>
    </r>
  </si>
  <si>
    <t>CTY TNHH MTV CO.OPMART HUẾ</t>
  </si>
  <si>
    <t>405-SIPI-122022-1056499</t>
  </si>
  <si>
    <r>
      <t>'</t>
    </r>
    <r>
      <rPr>
        <sz val="10"/>
        <color rgb="FF000000"/>
        <rFont val="Arial"/>
        <family val="2"/>
      </rPr>
      <t>A0054528</t>
    </r>
  </si>
  <si>
    <t>406-SIPI-012023-1147744</t>
  </si>
  <si>
    <r>
      <t>'</t>
    </r>
    <r>
      <rPr>
        <sz val="10"/>
        <color rgb="FF000000"/>
        <rFont val="Arial"/>
        <family val="2"/>
      </rPr>
      <t>A0001636</t>
    </r>
  </si>
  <si>
    <r>
      <t>'</t>
    </r>
    <r>
      <rPr>
        <sz val="10"/>
        <color rgb="FF000000"/>
        <rFont val="Arial"/>
        <family val="2"/>
      </rPr>
      <t>A0000771</t>
    </r>
  </si>
  <si>
    <t>406-SIPI-022023-1148776</t>
  </si>
  <si>
    <r>
      <t>'</t>
    </r>
    <r>
      <rPr>
        <sz val="10"/>
        <color rgb="FF000000"/>
        <rFont val="Arial"/>
        <family val="2"/>
      </rPr>
      <t>A0003841</t>
    </r>
  </si>
  <si>
    <r>
      <t>'</t>
    </r>
    <r>
      <rPr>
        <sz val="10"/>
        <color rgb="FF000000"/>
        <rFont val="Arial"/>
        <family val="2"/>
      </rPr>
      <t>A0006770</t>
    </r>
  </si>
  <si>
    <t>406-SIPI-122022-1145463</t>
  </si>
  <si>
    <r>
      <t>'</t>
    </r>
    <r>
      <rPr>
        <sz val="10"/>
        <color rgb="FF000000"/>
        <rFont val="Arial"/>
        <family val="2"/>
      </rPr>
      <t>A0054261</t>
    </r>
  </si>
  <si>
    <t>409-SIPI-012023-1129983</t>
  </si>
  <si>
    <r>
      <t>'</t>
    </r>
    <r>
      <rPr>
        <sz val="10"/>
        <color rgb="FF000000"/>
        <rFont val="Arial"/>
        <family val="2"/>
      </rPr>
      <t>C0001774</t>
    </r>
  </si>
  <si>
    <t>409-SIPI-022023-1131048</t>
  </si>
  <si>
    <r>
      <t>'</t>
    </r>
    <r>
      <rPr>
        <sz val="10"/>
        <color rgb="FF000000"/>
        <rFont val="Arial"/>
        <family val="2"/>
      </rPr>
      <t>V0003980</t>
    </r>
  </si>
  <si>
    <t>411-SIPI-012023-1119911</t>
  </si>
  <si>
    <r>
      <t>'</t>
    </r>
    <r>
      <rPr>
        <sz val="10"/>
        <color rgb="FF000000"/>
        <rFont val="Arial"/>
        <family val="2"/>
      </rPr>
      <t>A0000111</t>
    </r>
  </si>
  <si>
    <t>411-SIPI-012023-1120639</t>
  </si>
  <si>
    <r>
      <t>'</t>
    </r>
    <r>
      <rPr>
        <sz val="10"/>
        <color rgb="FF000000"/>
        <rFont val="Arial"/>
        <family val="2"/>
      </rPr>
      <t>B0000382</t>
    </r>
  </si>
  <si>
    <r>
      <t>'</t>
    </r>
    <r>
      <rPr>
        <sz val="10"/>
        <color rgb="FF000000"/>
        <rFont val="Arial"/>
        <family val="2"/>
      </rPr>
      <t>A0001741</t>
    </r>
  </si>
  <si>
    <r>
      <t>'</t>
    </r>
    <r>
      <rPr>
        <sz val="10"/>
        <color rgb="FF000000"/>
        <rFont val="Arial"/>
        <family val="2"/>
      </rPr>
      <t>A0001388</t>
    </r>
  </si>
  <si>
    <t>411-SIPI-022023-1121395</t>
  </si>
  <si>
    <r>
      <t>'</t>
    </r>
    <r>
      <rPr>
        <sz val="10"/>
        <color rgb="FF000000"/>
        <rFont val="Arial"/>
        <family val="2"/>
      </rPr>
      <t>A0004070</t>
    </r>
  </si>
  <si>
    <t>1C23TNN|BAPGIOHEOMUOITITA</t>
  </si>
  <si>
    <r>
      <t>'</t>
    </r>
    <r>
      <rPr>
        <sz val="10"/>
        <color rgb="FF000000"/>
        <rFont val="Arial"/>
        <family val="2"/>
      </rPr>
      <t>A0003818</t>
    </r>
  </si>
  <si>
    <t>411-SIPI-122022-1119319</t>
  </si>
  <si>
    <r>
      <t>'</t>
    </r>
    <r>
      <rPr>
        <sz val="10"/>
        <color rgb="FF000000"/>
        <rFont val="Arial"/>
        <family val="2"/>
      </rPr>
      <t>A0054335</t>
    </r>
  </si>
  <si>
    <t>413-SIPI-012023-1111851</t>
  </si>
  <si>
    <r>
      <t>'</t>
    </r>
    <r>
      <rPr>
        <sz val="10"/>
        <color rgb="FF000000"/>
        <rFont val="Arial"/>
        <family val="2"/>
      </rPr>
      <t>A0000131</t>
    </r>
  </si>
  <si>
    <t>413-SIPI-012023-1112807</t>
  </si>
  <si>
    <r>
      <t>'</t>
    </r>
    <r>
      <rPr>
        <sz val="10"/>
        <color rgb="FF000000"/>
        <rFont val="Arial"/>
        <family val="2"/>
      </rPr>
      <t>A0001524</t>
    </r>
  </si>
  <si>
    <t>413-SIPI-022023-1113484</t>
  </si>
  <si>
    <r>
      <t>'</t>
    </r>
    <r>
      <rPr>
        <sz val="10"/>
        <color rgb="FF000000"/>
        <rFont val="Arial"/>
        <family val="2"/>
      </rPr>
      <t>A0003912</t>
    </r>
  </si>
  <si>
    <r>
      <t>'</t>
    </r>
    <r>
      <rPr>
        <sz val="10"/>
        <color rgb="FF000000"/>
        <rFont val="Arial"/>
        <family val="2"/>
      </rPr>
      <t>A0006773</t>
    </r>
  </si>
  <si>
    <t>413-SIPI-122022-1111175</t>
  </si>
  <si>
    <r>
      <t>'</t>
    </r>
    <r>
      <rPr>
        <sz val="10"/>
        <color rgb="FF000000"/>
        <rFont val="Arial"/>
        <family val="2"/>
      </rPr>
      <t>A0054265</t>
    </r>
  </si>
  <si>
    <t>415-SIPI-012023-1135539</t>
  </si>
  <si>
    <r>
      <t>'</t>
    </r>
    <r>
      <rPr>
        <sz val="10"/>
        <color rgb="FF000000"/>
        <rFont val="Arial"/>
        <family val="2"/>
      </rPr>
      <t>X0001713</t>
    </r>
  </si>
  <si>
    <r>
      <t>'</t>
    </r>
    <r>
      <rPr>
        <sz val="10"/>
        <color rgb="FF000000"/>
        <rFont val="Arial"/>
        <family val="2"/>
      </rPr>
      <t>X0001058</t>
    </r>
  </si>
  <si>
    <r>
      <t>'</t>
    </r>
    <r>
      <rPr>
        <sz val="10"/>
        <color rgb="FF000000"/>
        <rFont val="Arial"/>
        <family val="2"/>
      </rPr>
      <t>X0000910</t>
    </r>
  </si>
  <si>
    <t>415-SIPI-022023-1136403</t>
  </si>
  <si>
    <r>
      <t>'</t>
    </r>
    <r>
      <rPr>
        <sz val="10"/>
        <color rgb="FF000000"/>
        <rFont val="Arial"/>
        <family val="2"/>
      </rPr>
      <t>X0003967</t>
    </r>
  </si>
  <si>
    <r>
      <t>'</t>
    </r>
    <r>
      <rPr>
        <sz val="10"/>
        <color rgb="FF000000"/>
        <rFont val="Arial"/>
        <family val="2"/>
      </rPr>
      <t>X0009033</t>
    </r>
  </si>
  <si>
    <t>418-SIPI-012023-1109167</t>
  </si>
  <si>
    <r>
      <t>'</t>
    </r>
    <r>
      <rPr>
        <sz val="10"/>
        <color rgb="FF000000"/>
        <rFont val="Arial"/>
        <family val="2"/>
      </rPr>
      <t>408</t>
    </r>
  </si>
  <si>
    <t>418-SIPI-022023-1109864</t>
  </si>
  <si>
    <r>
      <t>'</t>
    </r>
    <r>
      <rPr>
        <sz val="10"/>
        <color rgb="FF000000"/>
        <rFont val="Arial"/>
        <family val="2"/>
      </rPr>
      <t>3880</t>
    </r>
  </si>
  <si>
    <t>418-SIPI-122022-1107466</t>
  </si>
  <si>
    <r>
      <t>'</t>
    </r>
    <r>
      <rPr>
        <sz val="10"/>
        <color rgb="FF000000"/>
        <rFont val="Arial"/>
        <family val="2"/>
      </rPr>
      <t>54272</t>
    </r>
  </si>
  <si>
    <t>421-SIPI-012023-1078634</t>
  </si>
  <si>
    <r>
      <t>'</t>
    </r>
    <r>
      <rPr>
        <sz val="10"/>
        <color rgb="FF000000"/>
        <rFont val="Arial"/>
        <family val="2"/>
      </rPr>
      <t>A0000302</t>
    </r>
  </si>
  <si>
    <t>421-SIPI-022023-1079102</t>
  </si>
  <si>
    <r>
      <t>'</t>
    </r>
    <r>
      <rPr>
        <sz val="10"/>
        <color rgb="FF000000"/>
        <rFont val="Arial"/>
        <family val="2"/>
      </rPr>
      <t>A0006873</t>
    </r>
  </si>
  <si>
    <t>1C23TNN|BANHGIOHEOMUOIVIT</t>
  </si>
  <si>
    <r>
      <t>'</t>
    </r>
    <r>
      <rPr>
        <sz val="10"/>
        <color rgb="FF000000"/>
        <rFont val="Arial"/>
        <family val="2"/>
      </rPr>
      <t>A0003152</t>
    </r>
  </si>
  <si>
    <r>
      <t>'</t>
    </r>
    <r>
      <rPr>
        <sz val="10"/>
        <color rgb="FF000000"/>
        <rFont val="Arial"/>
        <family val="2"/>
      </rPr>
      <t>A0004200</t>
    </r>
  </si>
  <si>
    <t>424-SIPI-012023-1061759</t>
  </si>
  <si>
    <r>
      <t>'</t>
    </r>
    <r>
      <rPr>
        <sz val="10"/>
        <color rgb="FF000000"/>
        <rFont val="Arial"/>
        <family val="2"/>
      </rPr>
      <t>A312</t>
    </r>
  </si>
  <si>
    <t>1C23TNN/BAP GIO</t>
  </si>
  <si>
    <t>424-SIPI-022023-1062109</t>
  </si>
  <si>
    <r>
      <t>'</t>
    </r>
    <r>
      <rPr>
        <sz val="10"/>
        <color rgb="FF000000"/>
        <rFont val="Arial"/>
        <family val="2"/>
      </rPr>
      <t>A0003958</t>
    </r>
  </si>
  <si>
    <t>425-SIPI-012023-1113597</t>
  </si>
  <si>
    <r>
      <t>'</t>
    </r>
    <r>
      <rPr>
        <sz val="10"/>
        <color rgb="FF000000"/>
        <rFont val="Arial"/>
        <family val="2"/>
      </rPr>
      <t>E0000128</t>
    </r>
  </si>
  <si>
    <t>425-SIPI-122022-1112689</t>
  </si>
  <si>
    <r>
      <t>'</t>
    </r>
    <r>
      <rPr>
        <sz val="10"/>
        <color rgb="FF000000"/>
        <rFont val="Arial"/>
        <family val="2"/>
      </rPr>
      <t>E0054294</t>
    </r>
  </si>
  <si>
    <t>426-SIPI-012023-1063055</t>
  </si>
  <si>
    <r>
      <t>'</t>
    </r>
    <r>
      <rPr>
        <sz val="10"/>
        <color rgb="FF000000"/>
        <rFont val="Arial"/>
        <family val="2"/>
      </rPr>
      <t>A0000153</t>
    </r>
  </si>
  <si>
    <t>426-SIPI-022023-1063462</t>
  </si>
  <si>
    <r>
      <t>'</t>
    </r>
    <r>
      <rPr>
        <sz val="10"/>
        <color rgb="FF000000"/>
        <rFont val="Arial"/>
        <family val="2"/>
      </rPr>
      <t>A0006794</t>
    </r>
  </si>
  <si>
    <r>
      <t>'</t>
    </r>
    <r>
      <rPr>
        <sz val="10"/>
        <color rgb="FF000000"/>
        <rFont val="Arial"/>
        <family val="2"/>
      </rPr>
      <t>A0004116</t>
    </r>
  </si>
  <si>
    <t>427-SIPI-012023-1051168</t>
  </si>
  <si>
    <r>
      <t>'</t>
    </r>
    <r>
      <rPr>
        <sz val="10"/>
        <color rgb="FF000000"/>
        <rFont val="Arial"/>
        <family val="2"/>
      </rPr>
      <t>A763</t>
    </r>
  </si>
  <si>
    <t>427-SIPI-122022-1050382</t>
  </si>
  <si>
    <r>
      <t>'</t>
    </r>
    <r>
      <rPr>
        <sz val="10"/>
        <color rgb="FF000000"/>
        <rFont val="Arial"/>
        <family val="2"/>
      </rPr>
      <t>A53796</t>
    </r>
  </si>
  <si>
    <t>428-SIPI-022023-1055917</t>
  </si>
  <si>
    <r>
      <t>'</t>
    </r>
    <r>
      <rPr>
        <sz val="10"/>
        <color rgb="FF000000"/>
        <rFont val="Arial"/>
        <family val="2"/>
      </rPr>
      <t>H0003872</t>
    </r>
  </si>
  <si>
    <t>428-SIPI-122022-1054922</t>
  </si>
  <si>
    <r>
      <t>'</t>
    </r>
    <r>
      <rPr>
        <sz val="10"/>
        <color rgb="FF000000"/>
        <rFont val="Arial"/>
        <family val="2"/>
      </rPr>
      <t>H0054259</t>
    </r>
  </si>
  <si>
    <t>429-SIPI-012023-1055010</t>
  </si>
  <si>
    <r>
      <t>'</t>
    </r>
    <r>
      <rPr>
        <sz val="10"/>
        <color rgb="FF000000"/>
        <rFont val="Arial"/>
        <family val="2"/>
      </rPr>
      <t>A0000313</t>
    </r>
  </si>
  <si>
    <t>CTY TNHH MTV TMDV SÀI GÒN - ĐÔNG HÀ</t>
  </si>
  <si>
    <t>429-SIPI-022023-1055297</t>
  </si>
  <si>
    <r>
      <t>'</t>
    </r>
    <r>
      <rPr>
        <sz val="10"/>
        <color rgb="FF000000"/>
        <rFont val="Arial"/>
        <family val="2"/>
      </rPr>
      <t>A0004202</t>
    </r>
  </si>
  <si>
    <t>430-SIPI-012023-1108265</t>
  </si>
  <si>
    <r>
      <t>'</t>
    </r>
    <r>
      <rPr>
        <sz val="10"/>
        <color rgb="FF000000"/>
        <rFont val="Arial"/>
        <family val="2"/>
      </rPr>
      <t>A0000416</t>
    </r>
  </si>
  <si>
    <t>430-SIPI-022023-1108953</t>
  </si>
  <si>
    <r>
      <t>'</t>
    </r>
    <r>
      <rPr>
        <sz val="10"/>
        <color rgb="FF000000"/>
        <rFont val="Arial"/>
        <family val="2"/>
      </rPr>
      <t>A0004336</t>
    </r>
  </si>
  <si>
    <t>430-SIPI-122022-1107025</t>
  </si>
  <si>
    <r>
      <t>'</t>
    </r>
    <r>
      <rPr>
        <sz val="10"/>
        <color rgb="FF000000"/>
        <rFont val="Arial"/>
        <family val="2"/>
      </rPr>
      <t>A0054472</t>
    </r>
  </si>
  <si>
    <t>430-SIPI-R-042023-23000115</t>
  </si>
  <si>
    <r>
      <t>'</t>
    </r>
    <r>
      <rPr>
        <sz val="10"/>
        <color rgb="FF000000"/>
        <rFont val="Arial"/>
        <family val="2"/>
      </rPr>
      <t>A000527</t>
    </r>
  </si>
  <si>
    <t>RTV 1682128-527|GAHUNKHOI - RTV1682128</t>
  </si>
  <si>
    <t>432-SIPI-012023-1066462</t>
  </si>
  <si>
    <r>
      <t>'</t>
    </r>
    <r>
      <rPr>
        <sz val="10"/>
        <color rgb="FF000000"/>
        <rFont val="Arial"/>
        <family val="2"/>
      </rPr>
      <t>A0000048</t>
    </r>
  </si>
  <si>
    <t>432-SIPI-012023-1066800</t>
  </si>
  <si>
    <r>
      <t>'</t>
    </r>
    <r>
      <rPr>
        <sz val="10"/>
        <color rgb="FF000000"/>
        <rFont val="Arial"/>
        <family val="2"/>
      </rPr>
      <t>A0001042</t>
    </r>
  </si>
  <si>
    <t>432-SIPI-022023-1067223</t>
  </si>
  <si>
    <r>
      <t>'</t>
    </r>
    <r>
      <rPr>
        <sz val="10"/>
        <color rgb="FF000000"/>
        <rFont val="Arial"/>
        <family val="2"/>
      </rPr>
      <t>A3866</t>
    </r>
  </si>
  <si>
    <t>432-SIPI-122022-1065926</t>
  </si>
  <si>
    <r>
      <t>'</t>
    </r>
    <r>
      <rPr>
        <sz val="10"/>
        <color rgb="FF000000"/>
        <rFont val="Arial"/>
        <family val="2"/>
      </rPr>
      <t>A53793</t>
    </r>
  </si>
  <si>
    <t>1C22TNT|BAPGIO</t>
  </si>
  <si>
    <r>
      <t>'</t>
    </r>
    <r>
      <rPr>
        <sz val="10"/>
        <color rgb="FF000000"/>
        <rFont val="Arial"/>
        <family val="2"/>
      </rPr>
      <t>A0053792</t>
    </r>
  </si>
  <si>
    <t>435-SIPI-012023-1081107</t>
  </si>
  <si>
    <r>
      <t>'</t>
    </r>
    <r>
      <rPr>
        <sz val="10"/>
        <color rgb="FF000000"/>
        <rFont val="Arial"/>
        <family val="2"/>
      </rPr>
      <t>A0000866</t>
    </r>
  </si>
  <si>
    <t>435-SIPI-122022-1080926</t>
  </si>
  <si>
    <r>
      <t>'</t>
    </r>
    <r>
      <rPr>
        <sz val="10"/>
        <color rgb="FF000000"/>
        <rFont val="Arial"/>
        <family val="2"/>
      </rPr>
      <t>A0054307</t>
    </r>
  </si>
  <si>
    <t>438-SIPI-122022-1065063</t>
  </si>
  <si>
    <r>
      <t>'</t>
    </r>
    <r>
      <rPr>
        <sz val="10"/>
        <color rgb="FF000000"/>
        <rFont val="Arial"/>
        <family val="2"/>
      </rPr>
      <t>A00054531</t>
    </r>
  </si>
  <si>
    <t>438-SIPI-R-012023-23000014</t>
  </si>
  <si>
    <r>
      <t>'</t>
    </r>
    <r>
      <rPr>
        <sz val="10"/>
        <color rgb="FF000000"/>
        <rFont val="Arial"/>
        <family val="2"/>
      </rPr>
      <t>A49</t>
    </r>
  </si>
  <si>
    <t>RTV1639798|BAP GIO - RTV1639798</t>
  </si>
  <si>
    <r>
      <t>'</t>
    </r>
    <r>
      <rPr>
        <sz val="10"/>
        <color rgb="FF000000"/>
        <rFont val="Arial"/>
        <family val="2"/>
      </rPr>
      <t>A29</t>
    </r>
  </si>
  <si>
    <t>RTV1637425|BAP GIO MUOI - RTV1637425</t>
  </si>
  <si>
    <t>439-SIPI-012023-10051965</t>
  </si>
  <si>
    <r>
      <t>'</t>
    </r>
    <r>
      <rPr>
        <sz val="10"/>
        <color rgb="FF000000"/>
        <rFont val="Arial"/>
        <family val="2"/>
      </rPr>
      <t>311</t>
    </r>
  </si>
  <si>
    <t>439-SIPI-022023-10052254</t>
  </si>
  <si>
    <r>
      <t>'</t>
    </r>
    <r>
      <rPr>
        <sz val="10"/>
        <color rgb="FF000000"/>
        <rFont val="Arial"/>
        <family val="2"/>
      </rPr>
      <t>3956</t>
    </r>
  </si>
  <si>
    <t>439-SIPI-R-022023-10052254</t>
  </si>
  <si>
    <t>1K23TCT-146|GA HUN CO XA HUONG - RTV1659507</t>
  </si>
  <si>
    <t>440-SIPI-012023-10079476</t>
  </si>
  <si>
    <r>
      <t>'</t>
    </r>
    <r>
      <rPr>
        <sz val="10"/>
        <color rgb="FF000000"/>
        <rFont val="Arial"/>
        <family val="2"/>
      </rPr>
      <t>C0000406</t>
    </r>
  </si>
  <si>
    <t>440-SIPI-012023-10079881</t>
  </si>
  <si>
    <r>
      <t>'</t>
    </r>
    <r>
      <rPr>
        <sz val="10"/>
        <color rgb="FF000000"/>
        <rFont val="Arial"/>
        <family val="2"/>
      </rPr>
      <t>C0001819</t>
    </r>
  </si>
  <si>
    <t>441-SIPI-012023-1098022</t>
  </si>
  <si>
    <r>
      <t>'</t>
    </r>
    <r>
      <rPr>
        <sz val="10"/>
        <color rgb="FF000000"/>
        <rFont val="Arial"/>
        <family val="2"/>
      </rPr>
      <t>A0000440</t>
    </r>
  </si>
  <si>
    <r>
      <t>'</t>
    </r>
    <r>
      <rPr>
        <sz val="10"/>
        <color rgb="FF000000"/>
        <rFont val="Arial"/>
        <family val="2"/>
      </rPr>
      <t>D0000930</t>
    </r>
  </si>
  <si>
    <t>441-SIPI-122022-1096732</t>
  </si>
  <si>
    <r>
      <t>'</t>
    </r>
    <r>
      <rPr>
        <sz val="10"/>
        <color rgb="FF000000"/>
        <rFont val="Arial"/>
        <family val="2"/>
      </rPr>
      <t>D0054365</t>
    </r>
  </si>
  <si>
    <r>
      <t>'</t>
    </r>
    <r>
      <rPr>
        <sz val="10"/>
        <color rgb="FF000000"/>
        <rFont val="Arial"/>
        <family val="2"/>
      </rPr>
      <t>A0054349</t>
    </r>
  </si>
  <si>
    <t>443-SIPI-122022-1091868</t>
  </si>
  <si>
    <r>
      <t>'</t>
    </r>
    <r>
      <rPr>
        <sz val="10"/>
        <color rgb="FF000000"/>
        <rFont val="Arial"/>
        <family val="2"/>
      </rPr>
      <t>B0054245</t>
    </r>
  </si>
  <si>
    <t>444-SIPI-012023-10033095</t>
  </si>
  <si>
    <r>
      <t>'</t>
    </r>
    <r>
      <rPr>
        <sz val="10"/>
        <color rgb="FF000000"/>
        <rFont val="Arial"/>
        <family val="2"/>
      </rPr>
      <t>A0000858</t>
    </r>
  </si>
  <si>
    <t>450-SIPI-122022-10051446</t>
  </si>
  <si>
    <r>
      <t>'</t>
    </r>
    <r>
      <rPr>
        <sz val="10"/>
        <color rgb="FF000000"/>
        <rFont val="Arial"/>
        <family val="2"/>
      </rPr>
      <t>A053795</t>
    </r>
  </si>
  <si>
    <t>1C22TNT/BAPGIO</t>
  </si>
  <si>
    <t>452-SIPI-012023-10097736</t>
  </si>
  <si>
    <r>
      <t>'</t>
    </r>
    <r>
      <rPr>
        <sz val="10"/>
        <color rgb="FF000000"/>
        <rFont val="Arial"/>
        <family val="2"/>
      </rPr>
      <t>A0000022</t>
    </r>
  </si>
  <si>
    <t>452-SIPI-012023-10098236</t>
  </si>
  <si>
    <r>
      <t>'</t>
    </r>
    <r>
      <rPr>
        <sz val="10"/>
        <color rgb="FF000000"/>
        <rFont val="Arial"/>
        <family val="2"/>
      </rPr>
      <t>A0001429</t>
    </r>
  </si>
  <si>
    <t>452-SIPI-122022-10097008</t>
  </si>
  <si>
    <r>
      <t>'</t>
    </r>
    <r>
      <rPr>
        <sz val="10"/>
        <color rgb="FF000000"/>
        <rFont val="Arial"/>
        <family val="2"/>
      </rPr>
      <t>A0054367</t>
    </r>
  </si>
  <si>
    <t>452-SIPI-122022-10097211</t>
  </si>
  <si>
    <r>
      <t>'</t>
    </r>
    <r>
      <rPr>
        <sz val="10"/>
        <color rgb="FF000000"/>
        <rFont val="Arial"/>
        <family val="2"/>
      </rPr>
      <t>A0056084</t>
    </r>
  </si>
  <si>
    <t>1C22TNT|GAHUNCOXAHUONGCOO</t>
  </si>
  <si>
    <t>452-SIPI-R-122022-10097736</t>
  </si>
  <si>
    <r>
      <t>'</t>
    </r>
    <r>
      <rPr>
        <sz val="10"/>
        <color rgb="FF000000"/>
        <rFont val="Arial"/>
        <family val="2"/>
      </rPr>
      <t>740</t>
    </r>
  </si>
  <si>
    <t>1K22TDG-740|GAHUN-1634363 - RTV1634363</t>
  </si>
  <si>
    <t>456-SIPI-122022-1084828</t>
  </si>
  <si>
    <r>
      <t>'</t>
    </r>
    <r>
      <rPr>
        <sz val="10"/>
        <color rgb="FF000000"/>
        <rFont val="Arial"/>
        <family val="2"/>
      </rPr>
      <t>F0054470</t>
    </r>
  </si>
  <si>
    <t>457-SIPI-012023-1106161</t>
  </si>
  <si>
    <r>
      <t>'</t>
    </r>
    <r>
      <rPr>
        <sz val="10"/>
        <color rgb="FF000000"/>
        <rFont val="Arial"/>
        <family val="2"/>
      </rPr>
      <t>A0000119</t>
    </r>
  </si>
  <si>
    <t>457-SIPI-012023-1107590</t>
  </si>
  <si>
    <r>
      <t>'</t>
    </r>
    <r>
      <rPr>
        <sz val="10"/>
        <color rgb="FF000000"/>
        <rFont val="Arial"/>
        <family val="2"/>
      </rPr>
      <t>A0000993</t>
    </r>
  </si>
  <si>
    <r>
      <t>'</t>
    </r>
    <r>
      <rPr>
        <sz val="10"/>
        <color rgb="FF000000"/>
        <rFont val="Arial"/>
        <family val="2"/>
      </rPr>
      <t>A0001393</t>
    </r>
  </si>
  <si>
    <r>
      <t>'</t>
    </r>
    <r>
      <rPr>
        <sz val="10"/>
        <color rgb="FF000000"/>
        <rFont val="Arial"/>
        <family val="2"/>
      </rPr>
      <t>A0001726</t>
    </r>
  </si>
  <si>
    <t>458-SIPI-012023-10047423</t>
  </si>
  <si>
    <r>
      <t>'</t>
    </r>
    <r>
      <rPr>
        <sz val="10"/>
        <color rgb="FF000000"/>
        <rFont val="Arial"/>
        <family val="2"/>
      </rPr>
      <t>A00001516</t>
    </r>
  </si>
  <si>
    <r>
      <t>'</t>
    </r>
    <r>
      <rPr>
        <sz val="10"/>
        <color rgb="FF000000"/>
        <rFont val="Arial"/>
        <family val="2"/>
      </rPr>
      <t>A00000296</t>
    </r>
  </si>
  <si>
    <t>459-SIPI-012023-10020252</t>
  </si>
  <si>
    <r>
      <t>'</t>
    </r>
    <r>
      <rPr>
        <sz val="10"/>
        <color rgb="FF000000"/>
        <rFont val="Arial"/>
        <family val="2"/>
      </rPr>
      <t>a0001027</t>
    </r>
  </si>
  <si>
    <t>CONG TY TNHH SAIGON-BUON HO</t>
  </si>
  <si>
    <r>
      <t>'</t>
    </r>
    <r>
      <rPr>
        <sz val="10"/>
        <color rgb="FF000000"/>
        <rFont val="Arial"/>
        <family val="2"/>
      </rPr>
      <t>a0000159</t>
    </r>
  </si>
  <si>
    <r>
      <t>'</t>
    </r>
    <r>
      <rPr>
        <sz val="10"/>
        <color rgb="FF000000"/>
        <rFont val="Arial"/>
        <family val="2"/>
      </rPr>
      <t>a0001515</t>
    </r>
  </si>
  <si>
    <t>459-SIPI-122022-10019669</t>
  </si>
  <si>
    <r>
      <t>'</t>
    </r>
    <r>
      <rPr>
        <sz val="10"/>
        <color rgb="FF000000"/>
        <rFont val="Arial"/>
        <family val="2"/>
      </rPr>
      <t>a0054226</t>
    </r>
  </si>
  <si>
    <t>459-SIPI-122022-10019763</t>
  </si>
  <si>
    <r>
      <t>'</t>
    </r>
    <r>
      <rPr>
        <sz val="10"/>
        <color rgb="FF000000"/>
        <rFont val="Arial"/>
        <family val="2"/>
      </rPr>
      <t>a0055392</t>
    </r>
  </si>
  <si>
    <t>459-SIPI-122022-10019854</t>
  </si>
  <si>
    <r>
      <t>'</t>
    </r>
    <r>
      <rPr>
        <sz val="10"/>
        <color rgb="FF000000"/>
        <rFont val="Arial"/>
        <family val="2"/>
      </rPr>
      <t>a0056175</t>
    </r>
  </si>
  <si>
    <t>461-SIPI-012023-10016508</t>
  </si>
  <si>
    <r>
      <t>'</t>
    </r>
    <r>
      <rPr>
        <sz val="10"/>
        <color rgb="FF000000"/>
        <rFont val="Arial"/>
        <family val="2"/>
      </rPr>
      <t>A0001080</t>
    </r>
  </si>
  <si>
    <t>462-SIPI-R-022023-10021624</t>
  </si>
  <si>
    <r>
      <t>'</t>
    </r>
    <r>
      <rPr>
        <sz val="10"/>
        <color rgb="FF000000"/>
        <rFont val="Arial"/>
        <family val="2"/>
      </rPr>
      <t>A0000214</t>
    </r>
  </si>
  <si>
    <t>1K23TDS|GAHUNG|214|1657472 - RTV1657472</t>
  </si>
  <si>
    <t>463-SIPI-012023-10024772</t>
  </si>
  <si>
    <r>
      <t>'</t>
    </r>
    <r>
      <rPr>
        <sz val="10"/>
        <color rgb="FF000000"/>
        <rFont val="Arial"/>
        <family val="2"/>
      </rPr>
      <t>A0000049</t>
    </r>
  </si>
  <si>
    <t>463-SIPI-R-022023-10025432</t>
  </si>
  <si>
    <t>1K23TDT-155RTV1643728|GA - RTV1643728</t>
  </si>
  <si>
    <t>502-SIPI-012023-10021976</t>
  </si>
  <si>
    <r>
      <t>'</t>
    </r>
    <r>
      <rPr>
        <sz val="10"/>
        <color rgb="FF000000"/>
        <rFont val="Arial"/>
        <family val="2"/>
      </rPr>
      <t>C0000971</t>
    </r>
  </si>
  <si>
    <t>502-SIPI-122022-10022102</t>
  </si>
  <si>
    <r>
      <t>'</t>
    </r>
    <r>
      <rPr>
        <sz val="10"/>
        <color rgb="FF000000"/>
        <rFont val="Arial"/>
        <family val="2"/>
      </rPr>
      <t>C0056019</t>
    </r>
  </si>
  <si>
    <t>503-SIPI-012023-503050979</t>
  </si>
  <si>
    <r>
      <t>'</t>
    </r>
    <r>
      <rPr>
        <sz val="10"/>
        <color rgb="FF000000"/>
        <rFont val="Arial"/>
        <family val="2"/>
      </rPr>
      <t>C0000270</t>
    </r>
  </si>
  <si>
    <t>CN LIEN HIEP HTX TM TP.HCM–CO.OPMART BINH DUONG 2</t>
  </si>
  <si>
    <t>503-SIPI-122022-503050379</t>
  </si>
  <si>
    <r>
      <t>'</t>
    </r>
    <r>
      <rPr>
        <sz val="10"/>
        <color rgb="FF000000"/>
        <rFont val="Arial"/>
        <family val="2"/>
      </rPr>
      <t>C0054389</t>
    </r>
  </si>
  <si>
    <t>504-SIPI-R-022023-504040413</t>
  </si>
  <si>
    <r>
      <t>'</t>
    </r>
    <r>
      <rPr>
        <sz val="10"/>
        <color rgb="FF000000"/>
        <rFont val="Arial"/>
        <family val="2"/>
      </rPr>
      <t>113</t>
    </r>
  </si>
  <si>
    <t>1K23TEC|VAT8|GA|113 - RTV1656931</t>
  </si>
  <si>
    <t>511-SIPI-012023-51143011</t>
  </si>
  <si>
    <r>
      <t>'</t>
    </r>
    <r>
      <rPr>
        <sz val="10"/>
        <color rgb="FF000000"/>
        <rFont val="Arial"/>
        <family val="2"/>
      </rPr>
      <t>H0001769</t>
    </r>
  </si>
  <si>
    <t>512-SIPI-012023-10051633</t>
  </si>
  <si>
    <r>
      <t>'</t>
    </r>
    <r>
      <rPr>
        <sz val="10"/>
        <color rgb="FF000000"/>
        <rFont val="Arial"/>
        <family val="2"/>
      </rPr>
      <t>K0000306</t>
    </r>
  </si>
  <si>
    <r>
      <t>'</t>
    </r>
    <r>
      <rPr>
        <sz val="10"/>
        <color rgb="FF000000"/>
        <rFont val="Arial"/>
        <family val="2"/>
      </rPr>
      <t>K0001510</t>
    </r>
  </si>
  <si>
    <r>
      <t>'</t>
    </r>
    <r>
      <rPr>
        <sz val="10"/>
        <color rgb="FF000000"/>
        <rFont val="Arial"/>
        <family val="2"/>
      </rPr>
      <t>K0000719</t>
    </r>
  </si>
  <si>
    <t>513-SIPI-012023-10040022</t>
  </si>
  <si>
    <r>
      <t>'</t>
    </r>
    <r>
      <rPr>
        <sz val="10"/>
        <color rgb="FF000000"/>
        <rFont val="Arial"/>
        <family val="2"/>
      </rPr>
      <t>A0000298</t>
    </r>
  </si>
  <si>
    <t>514-SIPI-012023-10055122</t>
  </si>
  <si>
    <r>
      <t>'</t>
    </r>
    <r>
      <rPr>
        <sz val="10"/>
        <color rgb="FF000000"/>
        <rFont val="Arial"/>
        <family val="2"/>
      </rPr>
      <t>A0000310</t>
    </r>
  </si>
  <si>
    <t>514-SIPI-R-022023-10055122</t>
  </si>
  <si>
    <r>
      <t>'</t>
    </r>
    <r>
      <rPr>
        <sz val="10"/>
        <color rgb="FF000000"/>
        <rFont val="Arial"/>
        <family val="2"/>
      </rPr>
      <t>A145</t>
    </r>
  </si>
  <si>
    <t>1K23TEP|GAHUNCOXAHUONG - RTV1643448</t>
  </si>
  <si>
    <t>515-SIPI-122022-10059463</t>
  </si>
  <si>
    <r>
      <t>'</t>
    </r>
    <r>
      <rPr>
        <sz val="10"/>
        <color rgb="FF000000"/>
        <rFont val="Arial"/>
        <family val="2"/>
      </rPr>
      <t>A0054311</t>
    </r>
  </si>
  <si>
    <t>517-SIPI-012023-517053109</t>
  </si>
  <si>
    <r>
      <t>'</t>
    </r>
    <r>
      <rPr>
        <sz val="10"/>
        <color rgb="FF000000"/>
        <rFont val="Arial"/>
        <family val="2"/>
      </rPr>
      <t>A0000015</t>
    </r>
  </si>
  <si>
    <r>
      <t>'</t>
    </r>
    <r>
      <rPr>
        <sz val="10"/>
        <color rgb="FF000000"/>
        <rFont val="Arial"/>
        <family val="2"/>
      </rPr>
      <t>A0001691</t>
    </r>
  </si>
  <si>
    <t>517-SIPI-R-032023-517053378</t>
  </si>
  <si>
    <r>
      <t>'</t>
    </r>
    <r>
      <rPr>
        <sz val="10"/>
        <color rgb="FF000000"/>
        <rFont val="Arial"/>
        <family val="2"/>
      </rPr>
      <t>284</t>
    </r>
  </si>
  <si>
    <t>1K23TES-284|GA HUN - RTV1668375</t>
  </si>
  <si>
    <t>518-SIPI-122022-51842473</t>
  </si>
  <si>
    <r>
      <t>'</t>
    </r>
    <r>
      <rPr>
        <sz val="10"/>
        <color rgb="FF000000"/>
        <rFont val="Arial"/>
        <family val="2"/>
      </rPr>
      <t>A0054456</t>
    </r>
  </si>
  <si>
    <t>CN LIEN HIEP HTX TM TP.HCM–CO.OPMART GO CONG</t>
  </si>
  <si>
    <t>526-SIPI-012023-526023439</t>
  </si>
  <si>
    <r>
      <t>'</t>
    </r>
    <r>
      <rPr>
        <sz val="10"/>
        <color rgb="FF000000"/>
        <rFont val="Arial"/>
        <family val="2"/>
      </rPr>
      <t>B0000019</t>
    </r>
  </si>
  <si>
    <t>CN LIEN HIEP HTX TM TP.HCM–CO.OPMART TAN CHAU</t>
  </si>
  <si>
    <t>528-SIPI-012023-528032540</t>
  </si>
  <si>
    <r>
      <t>'</t>
    </r>
    <r>
      <rPr>
        <sz val="10"/>
        <color rgb="FF000000"/>
        <rFont val="Arial"/>
        <family val="2"/>
      </rPr>
      <t>Q0000161</t>
    </r>
  </si>
  <si>
    <r>
      <t>'</t>
    </r>
    <r>
      <rPr>
        <sz val="10"/>
        <color rgb="FF000000"/>
        <rFont val="Arial"/>
        <family val="2"/>
      </rPr>
      <t>Q0001025</t>
    </r>
  </si>
  <si>
    <t>529-SIPI-012023-529034886</t>
  </si>
  <si>
    <r>
      <t>'</t>
    </r>
    <r>
      <rPr>
        <sz val="10"/>
        <color rgb="FF000000"/>
        <rFont val="Arial"/>
        <family val="2"/>
      </rPr>
      <t>T0001098</t>
    </r>
  </si>
  <si>
    <t>CN LIEN HIEP HTX TM TP.HCM–CO.OPMART TAN THANH</t>
  </si>
  <si>
    <r>
      <t>'</t>
    </r>
    <r>
      <rPr>
        <sz val="10"/>
        <color rgb="FF000000"/>
        <rFont val="Arial"/>
        <family val="2"/>
      </rPr>
      <t>T0000294</t>
    </r>
  </si>
  <si>
    <r>
      <t>'</t>
    </r>
    <r>
      <rPr>
        <sz val="10"/>
        <color rgb="FF000000"/>
        <rFont val="Arial"/>
        <family val="2"/>
      </rPr>
      <t>T0000295</t>
    </r>
  </si>
  <si>
    <t>529-SIPI-R-032023-529035468</t>
  </si>
  <si>
    <t>1K23TGD|RTV1663689-BAPGIO - RTV1663689</t>
  </si>
  <si>
    <t>530-SIPI-122022-530043732</t>
  </si>
  <si>
    <r>
      <t>'</t>
    </r>
    <r>
      <rPr>
        <sz val="10"/>
        <color rgb="FF000000"/>
        <rFont val="Arial"/>
        <family val="2"/>
      </rPr>
      <t>A0054297</t>
    </r>
  </si>
  <si>
    <t>CN LIEN HIEP HTX TM TP.HCM–CO.OPMART CHU VAN AN</t>
  </si>
  <si>
    <t>531-SIPI-012023-531021243</t>
  </si>
  <si>
    <r>
      <t>'</t>
    </r>
    <r>
      <rPr>
        <sz val="10"/>
        <color rgb="FF000000"/>
        <rFont val="Arial"/>
        <family val="2"/>
      </rPr>
      <t>A0000173</t>
    </r>
  </si>
  <si>
    <t>532-SIPI-012023-532034507</t>
  </si>
  <si>
    <r>
      <t>'</t>
    </r>
    <r>
      <rPr>
        <sz val="10"/>
        <color rgb="FF000000"/>
        <rFont val="Arial"/>
        <family val="2"/>
      </rPr>
      <t>B0000314</t>
    </r>
  </si>
  <si>
    <r>
      <t>'</t>
    </r>
    <r>
      <rPr>
        <sz val="10"/>
        <color rgb="FF000000"/>
        <rFont val="Arial"/>
        <family val="2"/>
      </rPr>
      <t>B0000943</t>
    </r>
  </si>
  <si>
    <t>532-SIPI-R-022023-23000059</t>
  </si>
  <si>
    <r>
      <t>'</t>
    </r>
    <r>
      <rPr>
        <sz val="10"/>
        <color rgb="FF000000"/>
        <rFont val="Arial"/>
        <family val="2"/>
      </rPr>
      <t>B248</t>
    </r>
  </si>
  <si>
    <t>1K23TGH|GA-RTV 1656723 - RTV1656723</t>
  </si>
  <si>
    <t>532-SIPI-R-022023-532034507</t>
  </si>
  <si>
    <r>
      <t>'</t>
    </r>
    <r>
      <rPr>
        <sz val="10"/>
        <color rgb="FF000000"/>
        <rFont val="Arial"/>
        <family val="2"/>
      </rPr>
      <t>B130</t>
    </r>
  </si>
  <si>
    <t>1K23TGH|GA-RTV 1643447 - RTV1643447</t>
  </si>
  <si>
    <r>
      <t>'</t>
    </r>
    <r>
      <rPr>
        <sz val="10"/>
        <color rgb="FF000000"/>
        <rFont val="Arial"/>
        <family val="2"/>
      </rPr>
      <t>B222</t>
    </r>
  </si>
  <si>
    <t>1K23TGH|GA-RTV 1654688 - RTV1654688</t>
  </si>
  <si>
    <t>532-SIPI-R-122022-532035077</t>
  </si>
  <si>
    <r>
      <t>'</t>
    </r>
    <r>
      <rPr>
        <sz val="10"/>
        <color rgb="FF000000"/>
        <rFont val="Arial"/>
        <family val="2"/>
      </rPr>
      <t>B1176</t>
    </r>
  </si>
  <si>
    <t>1K22TGH|GA-RTV 1629990 - RTV1629990</t>
  </si>
  <si>
    <t>535-SIPI-012023-1016605</t>
  </si>
  <si>
    <r>
      <t>'</t>
    </r>
    <r>
      <rPr>
        <sz val="10"/>
        <color rgb="FF000000"/>
        <rFont val="Arial"/>
        <family val="2"/>
      </rPr>
      <t>A0000021</t>
    </r>
  </si>
  <si>
    <t>CN LIEN HIEP HTX TM TP.HCM–CO.OPMART TAN CHAU AN GIANG</t>
  </si>
  <si>
    <t>535-SIPI-R-022023-23000011</t>
  </si>
  <si>
    <r>
      <t>'</t>
    </r>
    <r>
      <rPr>
        <sz val="10"/>
        <color rgb="FF000000"/>
        <rFont val="Arial"/>
        <family val="2"/>
      </rPr>
      <t>B62</t>
    </r>
  </si>
  <si>
    <t>1K23TGM|GAHUNCO|1654020 - RTV1654020</t>
  </si>
  <si>
    <t>541-SIPI-R-022023-541024170</t>
  </si>
  <si>
    <r>
      <t>'</t>
    </r>
    <r>
      <rPr>
        <sz val="10"/>
        <color rgb="FF000000"/>
        <rFont val="Arial"/>
        <family val="2"/>
      </rPr>
      <t>98</t>
    </r>
  </si>
  <si>
    <t>1K23TGT|R1645249|GAHUNKHOI - RTV1645249</t>
  </si>
  <si>
    <t>545-SIPI-012023-10014430</t>
  </si>
  <si>
    <r>
      <t>'</t>
    </r>
    <r>
      <rPr>
        <sz val="10"/>
        <color rgb="FF000000"/>
        <rFont val="Arial"/>
        <family val="2"/>
      </rPr>
      <t>A0001102</t>
    </r>
  </si>
  <si>
    <t>CN LIEN HIEP HTX TM TP.HCM-CO.OPMART TIEU CAN</t>
  </si>
  <si>
    <t>546-SIPI-012023-10015805</t>
  </si>
  <si>
    <r>
      <t>'</t>
    </r>
    <r>
      <rPr>
        <sz val="10"/>
        <color rgb="FF000000"/>
        <rFont val="Arial"/>
        <family val="2"/>
      </rPr>
      <t>A0001095</t>
    </r>
  </si>
  <si>
    <t>547-SIPI-012023-547016073</t>
  </si>
  <si>
    <r>
      <t>'</t>
    </r>
    <r>
      <rPr>
        <sz val="10"/>
        <color rgb="FF000000"/>
        <rFont val="Arial"/>
        <family val="2"/>
      </rPr>
      <t>A0001031</t>
    </r>
  </si>
  <si>
    <t>547-SIPI-022023-547016431</t>
  </si>
  <si>
    <r>
      <t>'</t>
    </r>
    <r>
      <rPr>
        <sz val="10"/>
        <color rgb="FF000000"/>
        <rFont val="Arial"/>
        <family val="2"/>
      </rPr>
      <t>A0004115</t>
    </r>
  </si>
  <si>
    <t>547-SIPI-R-022023-547016431</t>
  </si>
  <si>
    <r>
      <t>'</t>
    </r>
    <r>
      <rPr>
        <sz val="10"/>
        <color rgb="FF000000"/>
        <rFont val="Arial"/>
        <family val="2"/>
      </rPr>
      <t>94</t>
    </r>
  </si>
  <si>
    <t>RTV1658179¦VAT10¦GAHUN - RTV1658179</t>
  </si>
  <si>
    <t>569-SIPI-012023-569008374</t>
  </si>
  <si>
    <r>
      <t>'</t>
    </r>
    <r>
      <rPr>
        <sz val="10"/>
        <color rgb="FF000000"/>
        <rFont val="Arial"/>
        <family val="2"/>
      </rPr>
      <t>C0001019</t>
    </r>
  </si>
  <si>
    <t>569-SIPI-022023-569008750</t>
  </si>
  <si>
    <r>
      <t>'</t>
    </r>
    <r>
      <rPr>
        <sz val="10"/>
        <color rgb="FF000000"/>
        <rFont val="Arial"/>
        <family val="2"/>
      </rPr>
      <t>C0004117</t>
    </r>
  </si>
  <si>
    <t>569-SIPI-122022-569008556</t>
  </si>
  <si>
    <r>
      <t>'</t>
    </r>
    <r>
      <rPr>
        <sz val="10"/>
        <color rgb="FF000000"/>
        <rFont val="Arial"/>
        <family val="2"/>
      </rPr>
      <t>C0055398</t>
    </r>
  </si>
  <si>
    <t>570-SIPI-122022-10013306</t>
  </si>
  <si>
    <r>
      <t>'</t>
    </r>
    <r>
      <rPr>
        <sz val="10"/>
        <color rgb="FF000000"/>
        <rFont val="Arial"/>
        <family val="2"/>
      </rPr>
      <t>A054270</t>
    </r>
  </si>
  <si>
    <t>600-SIPI-122022-1080796</t>
  </si>
  <si>
    <r>
      <t>'</t>
    </r>
    <r>
      <rPr>
        <sz val="10"/>
        <color rgb="FF000000"/>
        <rFont val="Arial"/>
        <family val="2"/>
      </rPr>
      <t>054224</t>
    </r>
  </si>
  <si>
    <t>601-SIPI-012023-1078109</t>
  </si>
  <si>
    <r>
      <t>'</t>
    </r>
    <r>
      <rPr>
        <sz val="10"/>
        <color rgb="FF000000"/>
        <rFont val="Arial"/>
        <family val="2"/>
      </rPr>
      <t>A00000167</t>
    </r>
  </si>
  <si>
    <t>601-SIPI-022023-1078665</t>
  </si>
  <si>
    <r>
      <t>'</t>
    </r>
    <r>
      <rPr>
        <sz val="10"/>
        <color rgb="FF000000"/>
        <rFont val="Arial"/>
        <family val="2"/>
      </rPr>
      <t>A00006795</t>
    </r>
  </si>
  <si>
    <t>IC23TNN|GAHUNCOXAHUONGCOO</t>
  </si>
  <si>
    <t>601-SIPI-R-022023-1078109</t>
  </si>
  <si>
    <r>
      <t>'</t>
    </r>
    <r>
      <rPr>
        <sz val="10"/>
        <color rgb="FF000000"/>
        <rFont val="Arial"/>
        <family val="2"/>
      </rPr>
      <t>106</t>
    </r>
  </si>
  <si>
    <t>RTV 1647756/VAT8/GA HUN - RTV1647756</t>
  </si>
  <si>
    <t>602-SIPI-012023-1093505</t>
  </si>
  <si>
    <r>
      <t>'</t>
    </r>
    <r>
      <rPr>
        <sz val="10"/>
        <color rgb="FF000000"/>
        <rFont val="Arial"/>
        <family val="2"/>
      </rPr>
      <t>A0000304</t>
    </r>
  </si>
  <si>
    <t>603-SIPI-122022-1056032</t>
  </si>
  <si>
    <r>
      <t>'</t>
    </r>
    <r>
      <rPr>
        <sz val="10"/>
        <color rgb="FF000000"/>
        <rFont val="Arial"/>
        <family val="2"/>
      </rPr>
      <t>A54363</t>
    </r>
  </si>
  <si>
    <t>605-SIPI-012023-1096080</t>
  </si>
  <si>
    <r>
      <t>'</t>
    </r>
    <r>
      <rPr>
        <sz val="10"/>
        <color rgb="FF000000"/>
        <rFont val="Arial"/>
        <family val="2"/>
      </rPr>
      <t>N0001832</t>
    </r>
  </si>
  <si>
    <r>
      <t>'</t>
    </r>
    <r>
      <rPr>
        <sz val="10"/>
        <color rgb="FF000000"/>
        <rFont val="Arial"/>
        <family val="2"/>
      </rPr>
      <t>Z0000423</t>
    </r>
  </si>
  <si>
    <t>605-SIPI-022023-1096622</t>
  </si>
  <si>
    <r>
      <t>'</t>
    </r>
    <r>
      <rPr>
        <sz val="10"/>
        <color rgb="FF000000"/>
        <rFont val="Arial"/>
        <family val="2"/>
      </rPr>
      <t>N0003854</t>
    </r>
  </si>
  <si>
    <t>606-SIPI-012023-1097278</t>
  </si>
  <si>
    <r>
      <t>'</t>
    </r>
    <r>
      <rPr>
        <sz val="10"/>
        <color rgb="FF000000"/>
        <rFont val="Arial"/>
        <family val="2"/>
      </rPr>
      <t>A0000163</t>
    </r>
  </si>
  <si>
    <r>
      <t>'</t>
    </r>
    <r>
      <rPr>
        <sz val="10"/>
        <color rgb="FF000000"/>
        <rFont val="Arial"/>
        <family val="2"/>
      </rPr>
      <t>A0001421</t>
    </r>
  </si>
  <si>
    <t>1C23TNN|BAPGIOHEOMUOIVIJT</t>
  </si>
  <si>
    <t>606-SIPI-022023-1097999</t>
  </si>
  <si>
    <r>
      <t>'</t>
    </r>
    <r>
      <rPr>
        <sz val="10"/>
        <color rgb="FF000000"/>
        <rFont val="Arial"/>
        <family val="2"/>
      </rPr>
      <t>A0003585</t>
    </r>
  </si>
  <si>
    <r>
      <t>'</t>
    </r>
    <r>
      <rPr>
        <sz val="10"/>
        <color rgb="FF000000"/>
        <rFont val="Arial"/>
        <family val="2"/>
      </rPr>
      <t>A0006796</t>
    </r>
  </si>
  <si>
    <t>607-SIPI-012023-1092994</t>
  </si>
  <si>
    <r>
      <t>'</t>
    </r>
    <r>
      <rPr>
        <sz val="10"/>
        <color rgb="FF000000"/>
        <rFont val="Arial"/>
        <family val="2"/>
      </rPr>
      <t>B0000145</t>
    </r>
  </si>
  <si>
    <t>607-SIPI-022023-1093992</t>
  </si>
  <si>
    <r>
      <t>'</t>
    </r>
    <r>
      <rPr>
        <sz val="10"/>
        <color rgb="FF000000"/>
        <rFont val="Arial"/>
        <family val="2"/>
      </rPr>
      <t>B0003875</t>
    </r>
  </si>
  <si>
    <t>607-SIPI-122022-1092995</t>
  </si>
  <si>
    <r>
      <t>'</t>
    </r>
    <r>
      <rPr>
        <sz val="10"/>
        <color rgb="FF000000"/>
        <rFont val="Arial"/>
        <family val="2"/>
      </rPr>
      <t>B0054249</t>
    </r>
  </si>
  <si>
    <t>608-SIPI-022023-1049317</t>
  </si>
  <si>
    <r>
      <t>'</t>
    </r>
    <r>
      <rPr>
        <sz val="10"/>
        <color rgb="FF000000"/>
        <rFont val="Arial"/>
        <family val="2"/>
      </rPr>
      <t>A0006681</t>
    </r>
  </si>
  <si>
    <t>608-SIPI-R-022023-1049317</t>
  </si>
  <si>
    <r>
      <t>'</t>
    </r>
    <r>
      <rPr>
        <sz val="10"/>
        <color rgb="FF000000"/>
        <rFont val="Arial"/>
        <family val="2"/>
      </rPr>
      <t>A0133</t>
    </r>
  </si>
  <si>
    <t>1K23THV|GAHUNKHOI|1658566 - RTV1658566</t>
  </si>
  <si>
    <t>609-SIPI-012023-1091493</t>
  </si>
  <si>
    <r>
      <t>'</t>
    </r>
    <r>
      <rPr>
        <sz val="10"/>
        <color rgb="FF000000"/>
        <rFont val="Arial"/>
        <family val="2"/>
      </rPr>
      <t>A0001778</t>
    </r>
  </si>
  <si>
    <t>611-SIPI-022023-1081279</t>
  </si>
  <si>
    <r>
      <t>'</t>
    </r>
    <r>
      <rPr>
        <sz val="10"/>
        <color rgb="FF000000"/>
        <rFont val="Arial"/>
        <family val="2"/>
      </rPr>
      <t>A00004023</t>
    </r>
  </si>
  <si>
    <t>CTY TNHH MTV TMDV SÀI GÒN - BẠC LIÊU 2</t>
  </si>
  <si>
    <t>613-SIPI-012023-1090582</t>
  </si>
  <si>
    <r>
      <t>'</t>
    </r>
    <r>
      <rPr>
        <sz val="10"/>
        <color rgb="FF000000"/>
        <rFont val="Arial"/>
        <family val="2"/>
      </rPr>
      <t>A0000301</t>
    </r>
  </si>
  <si>
    <t>613-SIPI-R-122022-23000001</t>
  </si>
  <si>
    <r>
      <t>'</t>
    </r>
    <r>
      <rPr>
        <sz val="10"/>
        <color rgb="FF000000"/>
        <rFont val="Arial"/>
        <family val="2"/>
      </rPr>
      <t>939</t>
    </r>
  </si>
  <si>
    <t>1K22TKA-939|BAPGIO - RTV1632693</t>
  </si>
  <si>
    <t>614-SIPI-012023-1091514</t>
  </si>
  <si>
    <r>
      <t>'</t>
    </r>
    <r>
      <rPr>
        <sz val="10"/>
        <color rgb="FF000000"/>
        <rFont val="Arial"/>
        <family val="2"/>
      </rPr>
      <t>C0000172</t>
    </r>
  </si>
  <si>
    <t>CTY TNHH MTV TMDV SÀI GÒN - BUÔN MA THUỘT</t>
  </si>
  <si>
    <t>614-SIPI-022023-1092174</t>
  </si>
  <si>
    <r>
      <t>'</t>
    </r>
    <r>
      <rPr>
        <sz val="10"/>
        <color rgb="FF000000"/>
        <rFont val="Arial"/>
        <family val="2"/>
      </rPr>
      <t>C0003860</t>
    </r>
  </si>
  <si>
    <t>614-SIPI-122022-1090379</t>
  </si>
  <si>
    <r>
      <t>'</t>
    </r>
    <r>
      <rPr>
        <sz val="10"/>
        <color rgb="FF000000"/>
        <rFont val="Arial"/>
        <family val="2"/>
      </rPr>
      <t>C0054221</t>
    </r>
  </si>
  <si>
    <t>617-SIPI-012023-1076136</t>
  </si>
  <si>
    <r>
      <t>'</t>
    </r>
    <r>
      <rPr>
        <sz val="10"/>
        <color rgb="FF000000"/>
        <rFont val="Arial"/>
        <family val="2"/>
      </rPr>
      <t>A0000157</t>
    </r>
  </si>
  <si>
    <t>1C23TNN|BAPBOHEOMUOIVITAY</t>
  </si>
  <si>
    <t>618-SIPI-022023-1072133</t>
  </si>
  <si>
    <r>
      <t>'</t>
    </r>
    <r>
      <rPr>
        <sz val="10"/>
        <color rgb="FF000000"/>
        <rFont val="Arial"/>
        <family val="2"/>
      </rPr>
      <t>A3957</t>
    </r>
  </si>
  <si>
    <t>618-SIPI-122022-1071963</t>
  </si>
  <si>
    <r>
      <t>'</t>
    </r>
    <r>
      <rPr>
        <sz val="10"/>
        <color rgb="FF000000"/>
        <rFont val="Arial"/>
        <family val="2"/>
      </rPr>
      <t>A56007</t>
    </r>
  </si>
  <si>
    <t>618-SIPI-122022-1071964</t>
  </si>
  <si>
    <r>
      <t>'</t>
    </r>
    <r>
      <rPr>
        <sz val="10"/>
        <color rgb="FF000000"/>
        <rFont val="Arial"/>
        <family val="2"/>
      </rPr>
      <t>A54309</t>
    </r>
  </si>
  <si>
    <t>620-SIPI-012023-1061523</t>
  </si>
  <si>
    <r>
      <t>'</t>
    </r>
    <r>
      <rPr>
        <sz val="10"/>
        <color rgb="FF000000"/>
        <rFont val="Arial"/>
        <family val="2"/>
      </rPr>
      <t>D0001486</t>
    </r>
  </si>
  <si>
    <t>620-SIPI-022023-1062384</t>
  </si>
  <si>
    <r>
      <t>'</t>
    </r>
    <r>
      <rPr>
        <sz val="10"/>
        <color rgb="FF000000"/>
        <rFont val="Arial"/>
        <family val="2"/>
      </rPr>
      <t>D0003971</t>
    </r>
  </si>
  <si>
    <t>620-SIPI-122022-1059913</t>
  </si>
  <si>
    <r>
      <t>'</t>
    </r>
    <r>
      <rPr>
        <sz val="10"/>
        <color rgb="FF000000"/>
        <rFont val="Arial"/>
        <family val="2"/>
      </rPr>
      <t>D0054251</t>
    </r>
  </si>
  <si>
    <t>620-SIPI-R-012023-1061523</t>
  </si>
  <si>
    <r>
      <t>'</t>
    </r>
    <r>
      <rPr>
        <sz val="10"/>
        <color rgb="FF000000"/>
        <rFont val="Arial"/>
        <family val="2"/>
      </rPr>
      <t>168</t>
    </r>
  </si>
  <si>
    <t>1K23TBD_168|GAHUN|RTV 1638703 - RTV1638703</t>
  </si>
  <si>
    <t>910-SIPI-012023-10035067</t>
  </si>
  <si>
    <r>
      <t>'</t>
    </r>
    <r>
      <rPr>
        <sz val="10"/>
        <color rgb="FF000000"/>
        <rFont val="Arial"/>
        <family val="2"/>
      </rPr>
      <t>b001008</t>
    </r>
  </si>
  <si>
    <t>910-SIPI-022023-10035868</t>
  </si>
  <si>
    <r>
      <t>'</t>
    </r>
    <r>
      <rPr>
        <sz val="10"/>
        <color rgb="FF000000"/>
        <rFont val="Arial"/>
        <family val="2"/>
      </rPr>
      <t>23-b003867</t>
    </r>
  </si>
  <si>
    <r>
      <t>'</t>
    </r>
    <r>
      <rPr>
        <sz val="10"/>
        <color rgb="FF000000"/>
        <rFont val="Arial"/>
        <family val="2"/>
      </rPr>
      <t>b002850</t>
    </r>
  </si>
  <si>
    <t>910-SIPI-122022-10033836</t>
  </si>
  <si>
    <r>
      <t>'</t>
    </r>
    <r>
      <rPr>
        <sz val="10"/>
        <color rgb="FF000000"/>
        <rFont val="Arial"/>
        <family val="2"/>
      </rPr>
      <t>b053725</t>
    </r>
  </si>
  <si>
    <t>910-SIPI-122022-10033837</t>
  </si>
  <si>
    <r>
      <t>'</t>
    </r>
    <r>
      <rPr>
        <sz val="10"/>
        <color rgb="FF000000"/>
        <rFont val="Arial"/>
        <family val="2"/>
      </rPr>
      <t>b053738</t>
    </r>
  </si>
  <si>
    <r>
      <t>'</t>
    </r>
    <r>
      <rPr>
        <sz val="10"/>
        <color rgb="FF000000"/>
        <rFont val="Arial"/>
        <family val="2"/>
      </rPr>
      <t>b053737</t>
    </r>
  </si>
  <si>
    <r>
      <t>'</t>
    </r>
    <r>
      <rPr>
        <sz val="10"/>
        <color rgb="FF000000"/>
        <rFont val="Arial"/>
        <family val="2"/>
      </rPr>
      <t>b053761</t>
    </r>
  </si>
  <si>
    <r>
      <t>'</t>
    </r>
    <r>
      <rPr>
        <sz val="10"/>
        <color rgb="FF000000"/>
        <rFont val="Arial"/>
        <family val="2"/>
      </rPr>
      <t>b053759</t>
    </r>
  </si>
  <si>
    <r>
      <t>'</t>
    </r>
    <r>
      <rPr>
        <sz val="10"/>
        <color rgb="FF000000"/>
        <rFont val="Arial"/>
        <family val="2"/>
      </rPr>
      <t>b053739</t>
    </r>
  </si>
  <si>
    <r>
      <t>'</t>
    </r>
    <r>
      <rPr>
        <sz val="10"/>
        <color rgb="FF000000"/>
        <rFont val="Arial"/>
        <family val="2"/>
      </rPr>
      <t>b053774</t>
    </r>
  </si>
  <si>
    <r>
      <t>'</t>
    </r>
    <r>
      <rPr>
        <sz val="10"/>
        <color rgb="FF000000"/>
        <rFont val="Arial"/>
        <family val="2"/>
      </rPr>
      <t>b053760</t>
    </r>
  </si>
  <si>
    <t>910-SIPI-122022-10034044</t>
  </si>
  <si>
    <r>
      <t>'</t>
    </r>
    <r>
      <rPr>
        <sz val="10"/>
        <color rgb="FF000000"/>
        <rFont val="Arial"/>
        <family val="2"/>
      </rPr>
      <t>b053688</t>
    </r>
  </si>
  <si>
    <t>910-SIPI-122022-10034394</t>
  </si>
  <si>
    <r>
      <t>'</t>
    </r>
    <r>
      <rPr>
        <sz val="10"/>
        <color rgb="FF000000"/>
        <rFont val="Arial"/>
        <family val="2"/>
      </rPr>
      <t>b056114</t>
    </r>
  </si>
  <si>
    <t>910-SIPI-R-022023-10035868</t>
  </si>
  <si>
    <r>
      <t>'</t>
    </r>
    <r>
      <rPr>
        <sz val="10"/>
        <color rgb="FF000000"/>
        <rFont val="Arial"/>
        <family val="2"/>
      </rPr>
      <t>156</t>
    </r>
  </si>
  <si>
    <t>RTV 1644815|156|GA - RTV1644815</t>
  </si>
  <si>
    <t>920-SIPI-R-012023-23000007</t>
  </si>
  <si>
    <r>
      <t>'</t>
    </r>
    <r>
      <rPr>
        <sz val="10"/>
        <color rgb="FF000000"/>
        <rFont val="Arial"/>
        <family val="2"/>
      </rPr>
      <t>9</t>
    </r>
  </si>
  <si>
    <t>K23TVC-9-RTV1637577|HHCL - RTV1637577</t>
  </si>
  <si>
    <t>930-SIPI-012023-10023946</t>
  </si>
  <si>
    <r>
      <t>'</t>
    </r>
    <r>
      <rPr>
        <sz val="10"/>
        <color rgb="FF000000"/>
        <rFont val="Arial"/>
        <family val="2"/>
      </rPr>
      <t>23-b0000095</t>
    </r>
  </si>
  <si>
    <t>930-SIPI-022023-10024364</t>
  </si>
  <si>
    <r>
      <t>'</t>
    </r>
    <r>
      <rPr>
        <sz val="10"/>
        <color rgb="FF000000"/>
        <rFont val="Arial"/>
        <family val="2"/>
      </rPr>
      <t>23-b0006569</t>
    </r>
  </si>
  <si>
    <t>930-SIPI-R-022023-10024364</t>
  </si>
  <si>
    <r>
      <t>'</t>
    </r>
    <r>
      <rPr>
        <sz val="10"/>
        <color rgb="FF000000"/>
        <rFont val="Arial"/>
        <family val="2"/>
      </rPr>
      <t>126</t>
    </r>
  </si>
  <si>
    <t>K23TVD-126-RTV1659619|HHCL</t>
  </si>
  <si>
    <t>950-SIPI-012023-10008209</t>
  </si>
  <si>
    <r>
      <t>'</t>
    </r>
    <r>
      <rPr>
        <sz val="10"/>
        <color rgb="FF000000"/>
        <rFont val="Arial"/>
        <family val="2"/>
      </rPr>
      <t>23-b0001104</t>
    </r>
  </si>
  <si>
    <t>QT01032023-00564</t>
  </si>
  <si>
    <t>021583-HT06-Phi HT van chuyen tinh T2/2023 - 7%</t>
  </si>
  <si>
    <t>QT01042023-00905</t>
  </si>
  <si>
    <t>021583-HT06-Phi HT van chuyen tinh T3/2023- 7%</t>
  </si>
  <si>
    <t>197-SIPI-042023-1075384</t>
  </si>
  <si>
    <r>
      <t>'</t>
    </r>
    <r>
      <rPr>
        <sz val="10"/>
        <color rgb="FF000000"/>
        <rFont val="Arial"/>
        <family val="2"/>
      </rPr>
      <t>P0020540</t>
    </r>
  </si>
  <si>
    <r>
      <t>'</t>
    </r>
    <r>
      <rPr>
        <sz val="10"/>
        <color rgb="FF000000"/>
        <rFont val="Arial"/>
        <family val="2"/>
      </rPr>
      <t>P0020222</t>
    </r>
  </si>
  <si>
    <r>
      <t>'</t>
    </r>
    <r>
      <rPr>
        <sz val="10"/>
        <color rgb="FF000000"/>
        <rFont val="Arial"/>
        <family val="2"/>
      </rPr>
      <t>P0022301</t>
    </r>
  </si>
  <si>
    <r>
      <t>'</t>
    </r>
    <r>
      <rPr>
        <sz val="10"/>
        <color rgb="FF000000"/>
        <rFont val="Arial"/>
        <family val="2"/>
      </rPr>
      <t>P0023675</t>
    </r>
  </si>
  <si>
    <t>199-SIPI-042023-1083062</t>
  </si>
  <si>
    <r>
      <t>'</t>
    </r>
    <r>
      <rPr>
        <sz val="10"/>
        <color rgb="FF000000"/>
        <rFont val="Arial"/>
        <family val="2"/>
      </rPr>
      <t>a0022452</t>
    </r>
  </si>
  <si>
    <r>
      <t>'</t>
    </r>
    <r>
      <rPr>
        <sz val="10"/>
        <color rgb="FF000000"/>
        <rFont val="Arial"/>
        <family val="2"/>
      </rPr>
      <t>a0019339</t>
    </r>
  </si>
  <si>
    <r>
      <t>'</t>
    </r>
    <r>
      <rPr>
        <sz val="10"/>
        <color rgb="FF000000"/>
        <rFont val="Arial"/>
        <family val="2"/>
      </rPr>
      <t>a0024972</t>
    </r>
  </si>
  <si>
    <t>200-SIPI-042023-1079416</t>
  </si>
  <si>
    <r>
      <t>'</t>
    </r>
    <r>
      <rPr>
        <sz val="10"/>
        <color rgb="FF000000"/>
        <rFont val="Arial"/>
        <family val="2"/>
      </rPr>
      <t>A0019268</t>
    </r>
  </si>
  <si>
    <r>
      <t>'</t>
    </r>
    <r>
      <rPr>
        <sz val="10"/>
        <color rgb="FF000000"/>
        <rFont val="Arial"/>
        <family val="2"/>
      </rPr>
      <t>A0020639</t>
    </r>
  </si>
  <si>
    <r>
      <t>'</t>
    </r>
    <r>
      <rPr>
        <sz val="10"/>
        <color rgb="FF000000"/>
        <rFont val="Arial"/>
        <family val="2"/>
      </rPr>
      <t>A0022386</t>
    </r>
  </si>
  <si>
    <r>
      <t>'</t>
    </r>
    <r>
      <rPr>
        <sz val="10"/>
        <color rgb="FF000000"/>
        <rFont val="Arial"/>
        <family val="2"/>
      </rPr>
      <t>A0022385</t>
    </r>
  </si>
  <si>
    <r>
      <t>'</t>
    </r>
    <r>
      <rPr>
        <sz val="10"/>
        <color rgb="FF000000"/>
        <rFont val="Arial"/>
        <family val="2"/>
      </rPr>
      <t>A0023774</t>
    </r>
  </si>
  <si>
    <r>
      <t>'</t>
    </r>
    <r>
      <rPr>
        <sz val="10"/>
        <color rgb="FF000000"/>
        <rFont val="Arial"/>
        <family val="2"/>
      </rPr>
      <t>A0023771</t>
    </r>
  </si>
  <si>
    <t>299-SIPI-022023-1269910</t>
  </si>
  <si>
    <r>
      <t>'</t>
    </r>
    <r>
      <rPr>
        <sz val="10"/>
        <color rgb="FF000000"/>
        <rFont val="Arial"/>
        <family val="2"/>
      </rPr>
      <t>23-b0004144</t>
    </r>
  </si>
  <si>
    <t>299-SIPI-022023-1272055</t>
  </si>
  <si>
    <r>
      <t>'</t>
    </r>
    <r>
      <rPr>
        <sz val="10"/>
        <color rgb="FF000000"/>
        <rFont val="Arial"/>
        <family val="2"/>
      </rPr>
      <t>23-b003126</t>
    </r>
  </si>
  <si>
    <t>AA/23P|HHCL-LTHT</t>
  </si>
  <si>
    <t>299-SIPI-032023-1269689</t>
  </si>
  <si>
    <r>
      <t>'</t>
    </r>
    <r>
      <rPr>
        <sz val="10"/>
        <color rgb="FF000000"/>
        <rFont val="Arial"/>
        <family val="2"/>
      </rPr>
      <t>23-b0013482</t>
    </r>
  </si>
  <si>
    <r>
      <t>'</t>
    </r>
    <r>
      <rPr>
        <sz val="10"/>
        <color rgb="FF000000"/>
        <rFont val="Arial"/>
        <family val="2"/>
      </rPr>
      <t>23-b0011252</t>
    </r>
  </si>
  <si>
    <r>
      <t>'</t>
    </r>
    <r>
      <rPr>
        <sz val="10"/>
        <color rgb="FF000000"/>
        <rFont val="Arial"/>
        <family val="2"/>
      </rPr>
      <t>23-b0013648</t>
    </r>
  </si>
  <si>
    <r>
      <t>'</t>
    </r>
    <r>
      <rPr>
        <sz val="10"/>
        <color rgb="FF000000"/>
        <rFont val="Arial"/>
        <family val="2"/>
      </rPr>
      <t>23-b0017741</t>
    </r>
  </si>
  <si>
    <r>
      <t>'</t>
    </r>
    <r>
      <rPr>
        <sz val="10"/>
        <color rgb="FF000000"/>
        <rFont val="Arial"/>
        <family val="2"/>
      </rPr>
      <t>23-b0013647</t>
    </r>
  </si>
  <si>
    <r>
      <t>'</t>
    </r>
    <r>
      <rPr>
        <sz val="10"/>
        <color rgb="FF000000"/>
        <rFont val="Arial"/>
        <family val="2"/>
      </rPr>
      <t>23-b0013661</t>
    </r>
  </si>
  <si>
    <r>
      <t>'</t>
    </r>
    <r>
      <rPr>
        <sz val="10"/>
        <color rgb="FF000000"/>
        <rFont val="Arial"/>
        <family val="2"/>
      </rPr>
      <t>23-b0018103</t>
    </r>
  </si>
  <si>
    <t>299-SIPI-032023-1269910</t>
  </si>
  <si>
    <r>
      <t>'</t>
    </r>
    <r>
      <rPr>
        <sz val="10"/>
        <color rgb="FF000000"/>
        <rFont val="Arial"/>
        <family val="2"/>
      </rPr>
      <t>23-b013560</t>
    </r>
  </si>
  <si>
    <r>
      <t>'</t>
    </r>
    <r>
      <rPr>
        <sz val="10"/>
        <color rgb="FF000000"/>
        <rFont val="Arial"/>
        <family val="2"/>
      </rPr>
      <t>23-b015736</t>
    </r>
  </si>
  <si>
    <r>
      <t>'</t>
    </r>
    <r>
      <rPr>
        <sz val="10"/>
        <color rgb="FF000000"/>
        <rFont val="Arial"/>
        <family val="2"/>
      </rPr>
      <t>23-b0013337</t>
    </r>
  </si>
  <si>
    <r>
      <t>'</t>
    </r>
    <r>
      <rPr>
        <sz val="10"/>
        <color rgb="FF000000"/>
        <rFont val="Arial"/>
        <family val="2"/>
      </rPr>
      <t>23-b0017740</t>
    </r>
  </si>
  <si>
    <r>
      <t>'</t>
    </r>
    <r>
      <rPr>
        <sz val="10"/>
        <color rgb="FF000000"/>
        <rFont val="Arial"/>
        <family val="2"/>
      </rPr>
      <t>23-b0011810</t>
    </r>
  </si>
  <si>
    <r>
      <t>'</t>
    </r>
    <r>
      <rPr>
        <sz val="10"/>
        <color rgb="FF000000"/>
        <rFont val="Arial"/>
        <family val="2"/>
      </rPr>
      <t>23-b0017707</t>
    </r>
  </si>
  <si>
    <r>
      <t>'</t>
    </r>
    <r>
      <rPr>
        <sz val="10"/>
        <color rgb="FF000000"/>
        <rFont val="Arial"/>
        <family val="2"/>
      </rPr>
      <t>23-b0017739</t>
    </r>
  </si>
  <si>
    <r>
      <t>'</t>
    </r>
    <r>
      <rPr>
        <sz val="10"/>
        <color rgb="FF000000"/>
        <rFont val="Arial"/>
        <family val="2"/>
      </rPr>
      <t>23-b0013566</t>
    </r>
  </si>
  <si>
    <r>
      <t>'</t>
    </r>
    <r>
      <rPr>
        <sz val="10"/>
        <color rgb="FF000000"/>
        <rFont val="Arial"/>
        <family val="2"/>
      </rPr>
      <t>23-b0017760</t>
    </r>
  </si>
  <si>
    <r>
      <t>'</t>
    </r>
    <r>
      <rPr>
        <sz val="10"/>
        <color rgb="FF000000"/>
        <rFont val="Arial"/>
        <family val="2"/>
      </rPr>
      <t>23-b013353</t>
    </r>
  </si>
  <si>
    <r>
      <t>'</t>
    </r>
    <r>
      <rPr>
        <sz val="10"/>
        <color rgb="FF000000"/>
        <rFont val="Arial"/>
        <family val="2"/>
      </rPr>
      <t>23-b013354</t>
    </r>
  </si>
  <si>
    <t>299-SIPI-032023-1270439</t>
  </si>
  <si>
    <r>
      <t>'</t>
    </r>
    <r>
      <rPr>
        <sz val="10"/>
        <color rgb="FF000000"/>
        <rFont val="Arial"/>
        <family val="2"/>
      </rPr>
      <t>23-b018688</t>
    </r>
  </si>
  <si>
    <t>299-SIPI-032023-1272055</t>
  </si>
  <si>
    <r>
      <t>'</t>
    </r>
    <r>
      <rPr>
        <sz val="10"/>
        <color rgb="FF000000"/>
        <rFont val="Arial"/>
        <family val="2"/>
      </rPr>
      <t>C013424</t>
    </r>
  </si>
  <si>
    <t>SAI SO HD - HDON SAI 13414</t>
  </si>
  <si>
    <r>
      <t>'</t>
    </r>
    <r>
      <rPr>
        <sz val="10"/>
        <color rgb="FF000000"/>
        <rFont val="Arial"/>
        <family val="2"/>
      </rPr>
      <t>23-b0018750</t>
    </r>
  </si>
  <si>
    <r>
      <t>'</t>
    </r>
    <r>
      <rPr>
        <sz val="10"/>
        <color rgb="FF000000"/>
        <rFont val="Arial"/>
        <family val="2"/>
      </rPr>
      <t>23-b0013623</t>
    </r>
  </si>
  <si>
    <r>
      <t>'</t>
    </r>
    <r>
      <rPr>
        <sz val="10"/>
        <color rgb="FF000000"/>
        <rFont val="Arial"/>
        <family val="2"/>
      </rPr>
      <t>23-b0013674</t>
    </r>
  </si>
  <si>
    <r>
      <t>'</t>
    </r>
    <r>
      <rPr>
        <sz val="10"/>
        <color rgb="FF000000"/>
        <rFont val="Arial"/>
        <family val="2"/>
      </rPr>
      <t>23-b015664</t>
    </r>
  </si>
  <si>
    <t>299-SIPI-042023-1272055</t>
  </si>
  <si>
    <r>
      <t>'</t>
    </r>
    <r>
      <rPr>
        <sz val="10"/>
        <color rgb="FF000000"/>
        <rFont val="Arial"/>
        <family val="2"/>
      </rPr>
      <t>23-b020507</t>
    </r>
  </si>
  <si>
    <r>
      <t>'</t>
    </r>
    <r>
      <rPr>
        <sz val="10"/>
        <color rgb="FF000000"/>
        <rFont val="Arial"/>
        <family val="2"/>
      </rPr>
      <t>23-b0019099</t>
    </r>
  </si>
  <si>
    <r>
      <t>'</t>
    </r>
    <r>
      <rPr>
        <sz val="10"/>
        <color rgb="FF000000"/>
        <rFont val="Arial"/>
        <family val="2"/>
      </rPr>
      <t>23-b019142</t>
    </r>
  </si>
  <si>
    <r>
      <t>'</t>
    </r>
    <r>
      <rPr>
        <sz val="10"/>
        <color rgb="FF000000"/>
        <rFont val="Arial"/>
        <family val="2"/>
      </rPr>
      <t>23-b019292</t>
    </r>
  </si>
  <si>
    <r>
      <t>'</t>
    </r>
    <r>
      <rPr>
        <sz val="10"/>
        <color rgb="FF000000"/>
        <rFont val="Arial"/>
        <family val="2"/>
      </rPr>
      <t>23-b020460</t>
    </r>
  </si>
  <si>
    <r>
      <t>'</t>
    </r>
    <r>
      <rPr>
        <sz val="10"/>
        <color rgb="FF000000"/>
        <rFont val="Arial"/>
        <family val="2"/>
      </rPr>
      <t>23-b0020414</t>
    </r>
  </si>
  <si>
    <r>
      <t>'</t>
    </r>
    <r>
      <rPr>
        <sz val="10"/>
        <color rgb="FF000000"/>
        <rFont val="Arial"/>
        <family val="2"/>
      </rPr>
      <t>23-b0019260</t>
    </r>
  </si>
  <si>
    <r>
      <t>'</t>
    </r>
    <r>
      <rPr>
        <sz val="10"/>
        <color rgb="FF000000"/>
        <rFont val="Arial"/>
        <family val="2"/>
      </rPr>
      <t>23-b0019098</t>
    </r>
  </si>
  <si>
    <r>
      <t>'</t>
    </r>
    <r>
      <rPr>
        <sz val="10"/>
        <color rgb="FF000000"/>
        <rFont val="Arial"/>
        <family val="2"/>
      </rPr>
      <t>23-b0020412</t>
    </r>
  </si>
  <si>
    <r>
      <t>'</t>
    </r>
    <r>
      <rPr>
        <sz val="10"/>
        <color rgb="FF000000"/>
        <rFont val="Arial"/>
        <family val="2"/>
      </rPr>
      <t>23-b0020467</t>
    </r>
  </si>
  <si>
    <r>
      <t>'</t>
    </r>
    <r>
      <rPr>
        <sz val="10"/>
        <color rgb="FF000000"/>
        <rFont val="Arial"/>
        <family val="2"/>
      </rPr>
      <t>23-b0022118</t>
    </r>
  </si>
  <si>
    <r>
      <t>'</t>
    </r>
    <r>
      <rPr>
        <sz val="10"/>
        <color rgb="FF000000"/>
        <rFont val="Arial"/>
        <family val="2"/>
      </rPr>
      <t>23-b020461</t>
    </r>
  </si>
  <si>
    <r>
      <t>'</t>
    </r>
    <r>
      <rPr>
        <sz val="10"/>
        <color rgb="FF000000"/>
        <rFont val="Arial"/>
        <family val="2"/>
      </rPr>
      <t>23-b022029</t>
    </r>
  </si>
  <si>
    <r>
      <t>'</t>
    </r>
    <r>
      <rPr>
        <sz val="10"/>
        <color rgb="FF000000"/>
        <rFont val="Arial"/>
        <family val="2"/>
      </rPr>
      <t>23-b020673</t>
    </r>
  </si>
  <si>
    <r>
      <t>'</t>
    </r>
    <r>
      <rPr>
        <sz val="10"/>
        <color rgb="FF000000"/>
        <rFont val="Arial"/>
        <family val="2"/>
      </rPr>
      <t>23-b022195</t>
    </r>
  </si>
  <si>
    <r>
      <t>'</t>
    </r>
    <r>
      <rPr>
        <sz val="10"/>
        <color rgb="FF000000"/>
        <rFont val="Arial"/>
        <family val="2"/>
      </rPr>
      <t>23-b0022202</t>
    </r>
  </si>
  <si>
    <r>
      <t>'</t>
    </r>
    <r>
      <rPr>
        <sz val="10"/>
        <color rgb="FF000000"/>
        <rFont val="Arial"/>
        <family val="2"/>
      </rPr>
      <t>23-b0020680</t>
    </r>
  </si>
  <si>
    <r>
      <t>'</t>
    </r>
    <r>
      <rPr>
        <sz val="10"/>
        <color rgb="FF000000"/>
        <rFont val="Arial"/>
        <family val="2"/>
      </rPr>
      <t>23-b0021991</t>
    </r>
  </si>
  <si>
    <r>
      <t>'</t>
    </r>
    <r>
      <rPr>
        <sz val="10"/>
        <color rgb="FF000000"/>
        <rFont val="Arial"/>
        <family val="2"/>
      </rPr>
      <t>23-b0022124</t>
    </r>
  </si>
  <si>
    <r>
      <t>'</t>
    </r>
    <r>
      <rPr>
        <sz val="10"/>
        <color rgb="FF000000"/>
        <rFont val="Arial"/>
        <family val="2"/>
      </rPr>
      <t>23-b0022367</t>
    </r>
  </si>
  <si>
    <r>
      <t>'</t>
    </r>
    <r>
      <rPr>
        <sz val="10"/>
        <color rgb="FF000000"/>
        <rFont val="Arial"/>
        <family val="2"/>
      </rPr>
      <t>23-b0023614</t>
    </r>
  </si>
  <si>
    <r>
      <t>'</t>
    </r>
    <r>
      <rPr>
        <sz val="10"/>
        <color rgb="FF000000"/>
        <rFont val="Arial"/>
        <family val="2"/>
      </rPr>
      <t>23-b020524</t>
    </r>
  </si>
  <si>
    <r>
      <t>'</t>
    </r>
    <r>
      <rPr>
        <sz val="10"/>
        <color rgb="FF000000"/>
        <rFont val="Arial"/>
        <family val="2"/>
      </rPr>
      <t>23-b020684</t>
    </r>
  </si>
  <si>
    <r>
      <t>'</t>
    </r>
    <r>
      <rPr>
        <sz val="10"/>
        <color rgb="FF000000"/>
        <rFont val="Arial"/>
        <family val="2"/>
      </rPr>
      <t>23-b022405</t>
    </r>
  </si>
  <si>
    <r>
      <t>'</t>
    </r>
    <r>
      <rPr>
        <sz val="10"/>
        <color rgb="FF000000"/>
        <rFont val="Arial"/>
        <family val="2"/>
      </rPr>
      <t>23-b0020403</t>
    </r>
  </si>
  <si>
    <r>
      <t>'</t>
    </r>
    <r>
      <rPr>
        <sz val="10"/>
        <color rgb="FF000000"/>
        <rFont val="Arial"/>
        <family val="2"/>
      </rPr>
      <t>23-b0023561</t>
    </r>
  </si>
  <si>
    <r>
      <t>'</t>
    </r>
    <r>
      <rPr>
        <sz val="10"/>
        <color rgb="FF000000"/>
        <rFont val="Arial"/>
        <family val="2"/>
      </rPr>
      <t>23-b021931</t>
    </r>
  </si>
  <si>
    <r>
      <t>'</t>
    </r>
    <r>
      <rPr>
        <sz val="10"/>
        <color rgb="FF000000"/>
        <rFont val="Arial"/>
        <family val="2"/>
      </rPr>
      <t>23-b023548</t>
    </r>
  </si>
  <si>
    <r>
      <t>'</t>
    </r>
    <r>
      <rPr>
        <sz val="10"/>
        <color rgb="FF000000"/>
        <rFont val="Arial"/>
        <family val="2"/>
      </rPr>
      <t>23-b023549</t>
    </r>
  </si>
  <si>
    <r>
      <t>'</t>
    </r>
    <r>
      <rPr>
        <sz val="10"/>
        <color rgb="FF000000"/>
        <rFont val="Arial"/>
        <family val="2"/>
      </rPr>
      <t>23-b0019247</t>
    </r>
  </si>
  <si>
    <r>
      <t>'</t>
    </r>
    <r>
      <rPr>
        <sz val="10"/>
        <color rgb="FF000000"/>
        <rFont val="Arial"/>
        <family val="2"/>
      </rPr>
      <t>23-b0021333</t>
    </r>
  </si>
  <si>
    <r>
      <t>'</t>
    </r>
    <r>
      <rPr>
        <sz val="10"/>
        <color rgb="FF000000"/>
        <rFont val="Arial"/>
        <family val="2"/>
      </rPr>
      <t>23-b0025035</t>
    </r>
  </si>
  <si>
    <r>
      <t>'</t>
    </r>
    <r>
      <rPr>
        <sz val="10"/>
        <color rgb="FF000000"/>
        <rFont val="Arial"/>
        <family val="2"/>
      </rPr>
      <t>23-b0025167</t>
    </r>
  </si>
  <si>
    <r>
      <t>'</t>
    </r>
    <r>
      <rPr>
        <sz val="10"/>
        <color rgb="FF000000"/>
        <rFont val="Arial"/>
        <family val="2"/>
      </rPr>
      <t>23-b025169</t>
    </r>
  </si>
  <si>
    <r>
      <t>'</t>
    </r>
    <r>
      <rPr>
        <sz val="10"/>
        <color rgb="FF000000"/>
        <rFont val="Arial"/>
        <family val="2"/>
      </rPr>
      <t>23-b025187</t>
    </r>
  </si>
  <si>
    <r>
      <t>'</t>
    </r>
    <r>
      <rPr>
        <sz val="10"/>
        <color rgb="FF000000"/>
        <rFont val="Arial"/>
        <family val="2"/>
      </rPr>
      <t>23-b0023607</t>
    </r>
  </si>
  <si>
    <r>
      <t>'</t>
    </r>
    <r>
      <rPr>
        <sz val="10"/>
        <color rgb="FF000000"/>
        <rFont val="Arial"/>
        <family val="2"/>
      </rPr>
      <t>23-b023713</t>
    </r>
  </si>
  <si>
    <r>
      <t>'</t>
    </r>
    <r>
      <rPr>
        <sz val="10"/>
        <color rgb="FF000000"/>
        <rFont val="Arial"/>
        <family val="2"/>
      </rPr>
      <t>23-b019248</t>
    </r>
  </si>
  <si>
    <r>
      <t>'</t>
    </r>
    <r>
      <rPr>
        <sz val="10"/>
        <color rgb="FF000000"/>
        <rFont val="Arial"/>
        <family val="2"/>
      </rPr>
      <t>23-b0020503</t>
    </r>
  </si>
  <si>
    <r>
      <t>'</t>
    </r>
    <r>
      <rPr>
        <sz val="10"/>
        <color rgb="FF000000"/>
        <rFont val="Arial"/>
        <family val="2"/>
      </rPr>
      <t>23-b0020411</t>
    </r>
  </si>
  <si>
    <r>
      <t>'</t>
    </r>
    <r>
      <rPr>
        <sz val="10"/>
        <color rgb="FF000000"/>
        <rFont val="Arial"/>
        <family val="2"/>
      </rPr>
      <t>23-b0020658</t>
    </r>
  </si>
  <si>
    <r>
      <t>'</t>
    </r>
    <r>
      <rPr>
        <sz val="10"/>
        <color rgb="FF000000"/>
        <rFont val="Arial"/>
        <family val="2"/>
      </rPr>
      <t>23-b0020667</t>
    </r>
  </si>
  <si>
    <r>
      <t>'</t>
    </r>
    <r>
      <rPr>
        <sz val="10"/>
        <color rgb="FF000000"/>
        <rFont val="Arial"/>
        <family val="2"/>
      </rPr>
      <t>23-b019141</t>
    </r>
  </si>
  <si>
    <r>
      <t>'</t>
    </r>
    <r>
      <rPr>
        <sz val="10"/>
        <color rgb="FF000000"/>
        <rFont val="Arial"/>
        <family val="2"/>
      </rPr>
      <t>23-b019281</t>
    </r>
  </si>
  <si>
    <r>
      <t>'</t>
    </r>
    <r>
      <rPr>
        <sz val="10"/>
        <color rgb="FF000000"/>
        <rFont val="Arial"/>
        <family val="2"/>
      </rPr>
      <t>23-b020377</t>
    </r>
  </si>
  <si>
    <r>
      <t>'</t>
    </r>
    <r>
      <rPr>
        <sz val="10"/>
        <color rgb="FF000000"/>
        <rFont val="Arial"/>
        <family val="2"/>
      </rPr>
      <t>23-b0021402</t>
    </r>
  </si>
  <si>
    <r>
      <t>'</t>
    </r>
    <r>
      <rPr>
        <sz val="10"/>
        <color rgb="FF000000"/>
        <rFont val="Arial"/>
        <family val="2"/>
      </rPr>
      <t>23-b020697</t>
    </r>
  </si>
  <si>
    <r>
      <t>'</t>
    </r>
    <r>
      <rPr>
        <sz val="10"/>
        <color rgb="FF000000"/>
        <rFont val="Arial"/>
        <family val="2"/>
      </rPr>
      <t>23-b0022353</t>
    </r>
  </si>
  <si>
    <r>
      <t>'</t>
    </r>
    <r>
      <rPr>
        <sz val="10"/>
        <color rgb="FF000000"/>
        <rFont val="Arial"/>
        <family val="2"/>
      </rPr>
      <t>23-b0019277</t>
    </r>
  </si>
  <si>
    <r>
      <t>'</t>
    </r>
    <r>
      <rPr>
        <sz val="10"/>
        <color rgb="FF000000"/>
        <rFont val="Arial"/>
        <family val="2"/>
      </rPr>
      <t>23-b0020458</t>
    </r>
  </si>
  <si>
    <r>
      <t>'</t>
    </r>
    <r>
      <rPr>
        <sz val="10"/>
        <color rgb="FF000000"/>
        <rFont val="Arial"/>
        <family val="2"/>
      </rPr>
      <t>23-b0022215</t>
    </r>
  </si>
  <si>
    <r>
      <t>'</t>
    </r>
    <r>
      <rPr>
        <sz val="10"/>
        <color rgb="FF000000"/>
        <rFont val="Arial"/>
        <family val="2"/>
      </rPr>
      <t>23-b0023158</t>
    </r>
  </si>
  <si>
    <r>
      <t>'</t>
    </r>
    <r>
      <rPr>
        <sz val="10"/>
        <color rgb="FF000000"/>
        <rFont val="Arial"/>
        <family val="2"/>
      </rPr>
      <t>23-b0020447</t>
    </r>
  </si>
  <si>
    <r>
      <t>'</t>
    </r>
    <r>
      <rPr>
        <sz val="10"/>
        <color rgb="FF000000"/>
        <rFont val="Arial"/>
        <family val="2"/>
      </rPr>
      <t>23-b0022434</t>
    </r>
  </si>
  <si>
    <r>
      <t>'</t>
    </r>
    <r>
      <rPr>
        <sz val="10"/>
        <color rgb="FF000000"/>
        <rFont val="Arial"/>
        <family val="2"/>
      </rPr>
      <t>23-b0023610</t>
    </r>
  </si>
  <si>
    <r>
      <t>'</t>
    </r>
    <r>
      <rPr>
        <sz val="10"/>
        <color rgb="FF000000"/>
        <rFont val="Arial"/>
        <family val="2"/>
      </rPr>
      <t>23-b0023619</t>
    </r>
  </si>
  <si>
    <r>
      <t>'</t>
    </r>
    <r>
      <rPr>
        <sz val="10"/>
        <color rgb="FF000000"/>
        <rFont val="Arial"/>
        <family val="2"/>
      </rPr>
      <t>23-b0022417</t>
    </r>
  </si>
  <si>
    <r>
      <t>'</t>
    </r>
    <r>
      <rPr>
        <sz val="10"/>
        <color rgb="FF000000"/>
        <rFont val="Arial"/>
        <family val="2"/>
      </rPr>
      <t>23-b0022366</t>
    </r>
  </si>
  <si>
    <r>
      <t>'</t>
    </r>
    <r>
      <rPr>
        <sz val="10"/>
        <color rgb="FF000000"/>
        <rFont val="Arial"/>
        <family val="2"/>
      </rPr>
      <t>23-b0023727</t>
    </r>
  </si>
  <si>
    <r>
      <t>'</t>
    </r>
    <r>
      <rPr>
        <sz val="10"/>
        <color rgb="FF000000"/>
        <rFont val="Arial"/>
        <family val="2"/>
      </rPr>
      <t>23-b0023785</t>
    </r>
  </si>
  <si>
    <r>
      <t>'</t>
    </r>
    <r>
      <rPr>
        <sz val="10"/>
        <color rgb="FF000000"/>
        <rFont val="Arial"/>
        <family val="2"/>
      </rPr>
      <t>23-b0025191</t>
    </r>
  </si>
  <si>
    <r>
      <t>'</t>
    </r>
    <r>
      <rPr>
        <sz val="10"/>
        <color rgb="FF000000"/>
        <rFont val="Arial"/>
        <family val="2"/>
      </rPr>
      <t>23-b0025201</t>
    </r>
  </si>
  <si>
    <r>
      <t>'</t>
    </r>
    <r>
      <rPr>
        <sz val="10"/>
        <color rgb="FF000000"/>
        <rFont val="Arial"/>
        <family val="2"/>
      </rPr>
      <t>23-b024180</t>
    </r>
  </si>
  <si>
    <r>
      <t>'</t>
    </r>
    <r>
      <rPr>
        <sz val="10"/>
        <color rgb="FF000000"/>
        <rFont val="Arial"/>
        <family val="2"/>
      </rPr>
      <t>23-b0023750</t>
    </r>
  </si>
  <si>
    <r>
      <t>'</t>
    </r>
    <r>
      <rPr>
        <sz val="10"/>
        <color rgb="FF000000"/>
        <rFont val="Arial"/>
        <family val="2"/>
      </rPr>
      <t>23-b0024353</t>
    </r>
  </si>
  <si>
    <r>
      <t>'</t>
    </r>
    <r>
      <rPr>
        <sz val="10"/>
        <color rgb="FF000000"/>
        <rFont val="Arial"/>
        <family val="2"/>
      </rPr>
      <t>23-b0025175</t>
    </r>
  </si>
  <si>
    <r>
      <t>'</t>
    </r>
    <r>
      <rPr>
        <sz val="10"/>
        <color rgb="FF000000"/>
        <rFont val="Arial"/>
        <family val="2"/>
      </rPr>
      <t>23-b0025200</t>
    </r>
  </si>
  <si>
    <r>
      <t>'</t>
    </r>
    <r>
      <rPr>
        <sz val="10"/>
        <color rgb="FF000000"/>
        <rFont val="Arial"/>
        <family val="2"/>
      </rPr>
      <t>23-b0025168</t>
    </r>
  </si>
  <si>
    <r>
      <t>'</t>
    </r>
    <r>
      <rPr>
        <sz val="10"/>
        <color rgb="FF000000"/>
        <rFont val="Arial"/>
        <family val="2"/>
      </rPr>
      <t>23-b025208</t>
    </r>
  </si>
  <si>
    <r>
      <t>'</t>
    </r>
    <r>
      <rPr>
        <sz val="10"/>
        <color rgb="FF000000"/>
        <rFont val="Arial"/>
        <family val="2"/>
      </rPr>
      <t>23-b022337</t>
    </r>
  </si>
  <si>
    <r>
      <t>'</t>
    </r>
    <r>
      <rPr>
        <sz val="10"/>
        <color rgb="FF000000"/>
        <rFont val="Arial"/>
        <family val="2"/>
      </rPr>
      <t>23-b0019686</t>
    </r>
  </si>
  <si>
    <r>
      <t>'</t>
    </r>
    <r>
      <rPr>
        <sz val="10"/>
        <color rgb="FF000000"/>
        <rFont val="Arial"/>
        <family val="2"/>
      </rPr>
      <t>23-b0020382</t>
    </r>
  </si>
  <si>
    <r>
      <t>'</t>
    </r>
    <r>
      <rPr>
        <sz val="10"/>
        <color rgb="FF000000"/>
        <rFont val="Arial"/>
        <family val="2"/>
      </rPr>
      <t>23-b0020567</t>
    </r>
  </si>
  <si>
    <r>
      <t>'</t>
    </r>
    <r>
      <rPr>
        <sz val="10"/>
        <color rgb="FF000000"/>
        <rFont val="Arial"/>
        <family val="2"/>
      </rPr>
      <t>23-b0022030</t>
    </r>
  </si>
  <si>
    <r>
      <t>'</t>
    </r>
    <r>
      <rPr>
        <sz val="10"/>
        <color rgb="FF000000"/>
        <rFont val="Arial"/>
        <family val="2"/>
      </rPr>
      <t>23-b0019287</t>
    </r>
  </si>
  <si>
    <r>
      <t>'</t>
    </r>
    <r>
      <rPr>
        <sz val="10"/>
        <color rgb="FF000000"/>
        <rFont val="Arial"/>
        <family val="2"/>
      </rPr>
      <t>23-b0019297</t>
    </r>
  </si>
  <si>
    <r>
      <t>'</t>
    </r>
    <r>
      <rPr>
        <sz val="10"/>
        <color rgb="FF000000"/>
        <rFont val="Arial"/>
        <family val="2"/>
      </rPr>
      <t>23-b0020623</t>
    </r>
  </si>
  <si>
    <r>
      <t>'</t>
    </r>
    <r>
      <rPr>
        <sz val="10"/>
        <color rgb="FF000000"/>
        <rFont val="Arial"/>
        <family val="2"/>
      </rPr>
      <t>23-b0022027</t>
    </r>
  </si>
  <si>
    <r>
      <t>'</t>
    </r>
    <r>
      <rPr>
        <sz val="10"/>
        <color rgb="FF000000"/>
        <rFont val="Arial"/>
        <family val="2"/>
      </rPr>
      <t>23-b0020656</t>
    </r>
  </si>
  <si>
    <r>
      <t>'</t>
    </r>
    <r>
      <rPr>
        <sz val="10"/>
        <color rgb="FF000000"/>
        <rFont val="Arial"/>
        <family val="2"/>
      </rPr>
      <t>23-b023457</t>
    </r>
  </si>
  <si>
    <r>
      <t>'</t>
    </r>
    <r>
      <rPr>
        <sz val="10"/>
        <color rgb="FF000000"/>
        <rFont val="Arial"/>
        <family val="2"/>
      </rPr>
      <t>23-b0022234</t>
    </r>
  </si>
  <si>
    <r>
      <t>'</t>
    </r>
    <r>
      <rPr>
        <sz val="10"/>
        <color rgb="FF000000"/>
        <rFont val="Arial"/>
        <family val="2"/>
      </rPr>
      <t>23-b0023547</t>
    </r>
  </si>
  <si>
    <r>
      <t>'</t>
    </r>
    <r>
      <rPr>
        <sz val="10"/>
        <color rgb="FF000000"/>
        <rFont val="Arial"/>
        <family val="2"/>
      </rPr>
      <t>23-b0022205</t>
    </r>
  </si>
  <si>
    <r>
      <t>'</t>
    </r>
    <r>
      <rPr>
        <sz val="10"/>
        <color rgb="FF000000"/>
        <rFont val="Arial"/>
        <family val="2"/>
      </rPr>
      <t>23-b0022395</t>
    </r>
  </si>
  <si>
    <r>
      <t>'</t>
    </r>
    <r>
      <rPr>
        <sz val="10"/>
        <color rgb="FF000000"/>
        <rFont val="Arial"/>
        <family val="2"/>
      </rPr>
      <t>23-b0023559</t>
    </r>
  </si>
  <si>
    <r>
      <t>'</t>
    </r>
    <r>
      <rPr>
        <sz val="10"/>
        <color rgb="FF000000"/>
        <rFont val="Arial"/>
        <family val="2"/>
      </rPr>
      <t>23-b0023622</t>
    </r>
  </si>
  <si>
    <r>
      <t>'</t>
    </r>
    <r>
      <rPr>
        <sz val="10"/>
        <color rgb="FF000000"/>
        <rFont val="Arial"/>
        <family val="2"/>
      </rPr>
      <t>23-b023608</t>
    </r>
  </si>
  <si>
    <r>
      <t>'</t>
    </r>
    <r>
      <rPr>
        <sz val="10"/>
        <color rgb="FF000000"/>
        <rFont val="Arial"/>
        <family val="2"/>
      </rPr>
      <t>23-b020397</t>
    </r>
  </si>
  <si>
    <t>AA/23P|HHCL-NCTN</t>
  </si>
  <si>
    <r>
      <t>'</t>
    </r>
    <r>
      <rPr>
        <sz val="10"/>
        <color rgb="FF000000"/>
        <rFont val="Arial"/>
        <family val="2"/>
      </rPr>
      <t>23-b0022354</t>
    </r>
  </si>
  <si>
    <r>
      <t>'</t>
    </r>
    <r>
      <rPr>
        <sz val="10"/>
        <color rgb="FF000000"/>
        <rFont val="Arial"/>
        <family val="2"/>
      </rPr>
      <t>23-b0023708</t>
    </r>
  </si>
  <si>
    <r>
      <t>'</t>
    </r>
    <r>
      <rPr>
        <sz val="10"/>
        <color rgb="FF000000"/>
        <rFont val="Arial"/>
        <family val="2"/>
      </rPr>
      <t>23-b0023925</t>
    </r>
  </si>
  <si>
    <r>
      <t>'</t>
    </r>
    <r>
      <rPr>
        <sz val="10"/>
        <color rgb="FF000000"/>
        <rFont val="Arial"/>
        <family val="2"/>
      </rPr>
      <t>23-b0023723</t>
    </r>
  </si>
  <si>
    <r>
      <t>'</t>
    </r>
    <r>
      <rPr>
        <sz val="10"/>
        <color rgb="FF000000"/>
        <rFont val="Arial"/>
        <family val="2"/>
      </rPr>
      <t>23-b0022418</t>
    </r>
  </si>
  <si>
    <r>
      <t>'</t>
    </r>
    <r>
      <rPr>
        <sz val="10"/>
        <color rgb="FF000000"/>
        <rFont val="Arial"/>
        <family val="2"/>
      </rPr>
      <t>23-b0022437</t>
    </r>
  </si>
  <si>
    <r>
      <t>'</t>
    </r>
    <r>
      <rPr>
        <sz val="10"/>
        <color rgb="FF000000"/>
        <rFont val="Arial"/>
        <family val="2"/>
      </rPr>
      <t>23-b0024984</t>
    </r>
  </si>
  <si>
    <r>
      <t>'</t>
    </r>
    <r>
      <rPr>
        <sz val="10"/>
        <color rgb="FF000000"/>
        <rFont val="Arial"/>
        <family val="2"/>
      </rPr>
      <t>23-b0025195</t>
    </r>
  </si>
  <si>
    <r>
      <t>'</t>
    </r>
    <r>
      <rPr>
        <sz val="10"/>
        <color rgb="FF000000"/>
        <rFont val="Arial"/>
        <family val="2"/>
      </rPr>
      <t>23-b0025199</t>
    </r>
  </si>
  <si>
    <r>
      <t>'</t>
    </r>
    <r>
      <rPr>
        <sz val="10"/>
        <color rgb="FF000000"/>
        <rFont val="Arial"/>
        <family val="2"/>
      </rPr>
      <t>23-b025217</t>
    </r>
  </si>
  <si>
    <r>
      <t>'</t>
    </r>
    <r>
      <rPr>
        <sz val="10"/>
        <color rgb="FF000000"/>
        <rFont val="Arial"/>
        <family val="2"/>
      </rPr>
      <t>23-b0019254</t>
    </r>
  </si>
  <si>
    <r>
      <t>'</t>
    </r>
    <r>
      <rPr>
        <sz val="10"/>
        <color rgb="FF000000"/>
        <rFont val="Arial"/>
        <family val="2"/>
      </rPr>
      <t>23-b0020409</t>
    </r>
  </si>
  <si>
    <r>
      <t>'</t>
    </r>
    <r>
      <rPr>
        <sz val="10"/>
        <color rgb="FF000000"/>
        <rFont val="Arial"/>
        <family val="2"/>
      </rPr>
      <t>23-b020372</t>
    </r>
  </si>
  <si>
    <r>
      <t>'</t>
    </r>
    <r>
      <rPr>
        <sz val="10"/>
        <color rgb="FF000000"/>
        <rFont val="Arial"/>
        <family val="2"/>
      </rPr>
      <t>23-b020374</t>
    </r>
  </si>
  <si>
    <r>
      <t>'</t>
    </r>
    <r>
      <rPr>
        <sz val="10"/>
        <color rgb="FF000000"/>
        <rFont val="Arial"/>
        <family val="2"/>
      </rPr>
      <t>23-b0019068</t>
    </r>
  </si>
  <si>
    <r>
      <t>'</t>
    </r>
    <r>
      <rPr>
        <sz val="10"/>
        <color rgb="FF000000"/>
        <rFont val="Arial"/>
        <family val="2"/>
      </rPr>
      <t>23-b0019101</t>
    </r>
  </si>
  <si>
    <r>
      <t>'</t>
    </r>
    <r>
      <rPr>
        <sz val="10"/>
        <color rgb="FF000000"/>
        <rFont val="Arial"/>
        <family val="2"/>
      </rPr>
      <t>23-b020516</t>
    </r>
  </si>
  <si>
    <r>
      <t>'</t>
    </r>
    <r>
      <rPr>
        <sz val="10"/>
        <color rgb="FF000000"/>
        <rFont val="Arial"/>
        <family val="2"/>
      </rPr>
      <t>23-b0019284</t>
    </r>
  </si>
  <si>
    <r>
      <t>'</t>
    </r>
    <r>
      <rPr>
        <sz val="10"/>
        <color rgb="FF000000"/>
        <rFont val="Arial"/>
        <family val="2"/>
      </rPr>
      <t>23-b0020599</t>
    </r>
  </si>
  <si>
    <r>
      <t>'</t>
    </r>
    <r>
      <rPr>
        <sz val="10"/>
        <color rgb="FF000000"/>
        <rFont val="Arial"/>
        <family val="2"/>
      </rPr>
      <t>23-b0020622</t>
    </r>
  </si>
  <si>
    <r>
      <t>'</t>
    </r>
    <r>
      <rPr>
        <sz val="10"/>
        <color rgb="FF000000"/>
        <rFont val="Arial"/>
        <family val="2"/>
      </rPr>
      <t>23-b0020679</t>
    </r>
  </si>
  <si>
    <r>
      <t>'</t>
    </r>
    <r>
      <rPr>
        <sz val="10"/>
        <color rgb="FF000000"/>
        <rFont val="Arial"/>
        <family val="2"/>
      </rPr>
      <t>23-b020668</t>
    </r>
  </si>
  <si>
    <r>
      <t>'</t>
    </r>
    <r>
      <rPr>
        <sz val="10"/>
        <color rgb="FF000000"/>
        <rFont val="Arial"/>
        <family val="2"/>
      </rPr>
      <t>23-b0022421</t>
    </r>
  </si>
  <si>
    <r>
      <t>'</t>
    </r>
    <r>
      <rPr>
        <sz val="10"/>
        <color rgb="FF000000"/>
        <rFont val="Arial"/>
        <family val="2"/>
      </rPr>
      <t>23-b021352</t>
    </r>
  </si>
  <si>
    <r>
      <t>'</t>
    </r>
    <r>
      <rPr>
        <sz val="10"/>
        <color rgb="FF000000"/>
        <rFont val="Arial"/>
        <family val="2"/>
      </rPr>
      <t>23-b022440</t>
    </r>
  </si>
  <si>
    <r>
      <t>'</t>
    </r>
    <r>
      <rPr>
        <sz val="10"/>
        <color rgb="FF000000"/>
        <rFont val="Arial"/>
        <family val="2"/>
      </rPr>
      <t>23-b0019132</t>
    </r>
  </si>
  <si>
    <r>
      <t>'</t>
    </r>
    <r>
      <rPr>
        <sz val="10"/>
        <color rgb="FF000000"/>
        <rFont val="Arial"/>
        <family val="2"/>
      </rPr>
      <t>23-b0020686</t>
    </r>
  </si>
  <si>
    <r>
      <t>'</t>
    </r>
    <r>
      <rPr>
        <sz val="10"/>
        <color rgb="FF000000"/>
        <rFont val="Arial"/>
        <family val="2"/>
      </rPr>
      <t>23-b0023560</t>
    </r>
  </si>
  <si>
    <r>
      <t>'</t>
    </r>
    <r>
      <rPr>
        <sz val="10"/>
        <color rgb="FF000000"/>
        <rFont val="Arial"/>
        <family val="2"/>
      </rPr>
      <t>23-b0023783</t>
    </r>
  </si>
  <si>
    <r>
      <t>'</t>
    </r>
    <r>
      <rPr>
        <sz val="10"/>
        <color rgb="FF000000"/>
        <rFont val="Arial"/>
        <family val="2"/>
      </rPr>
      <t>23-b0023748</t>
    </r>
  </si>
  <si>
    <r>
      <t>'</t>
    </r>
    <r>
      <rPr>
        <sz val="10"/>
        <color rgb="FF000000"/>
        <rFont val="Arial"/>
        <family val="2"/>
      </rPr>
      <t>23-b0025190</t>
    </r>
  </si>
  <si>
    <r>
      <t>'</t>
    </r>
    <r>
      <rPr>
        <sz val="10"/>
        <color rgb="FF000000"/>
        <rFont val="Arial"/>
        <family val="2"/>
      </rPr>
      <t>23-b0025015</t>
    </r>
  </si>
  <si>
    <r>
      <t>'</t>
    </r>
    <r>
      <rPr>
        <sz val="10"/>
        <color rgb="FF000000"/>
        <rFont val="Arial"/>
        <family val="2"/>
      </rPr>
      <t>23-b024992</t>
    </r>
  </si>
  <si>
    <r>
      <t>'</t>
    </r>
    <r>
      <rPr>
        <sz val="10"/>
        <color rgb="FF000000"/>
        <rFont val="Arial"/>
        <family val="2"/>
      </rPr>
      <t>23-b0025198</t>
    </r>
  </si>
  <si>
    <r>
      <t>'</t>
    </r>
    <r>
      <rPr>
        <sz val="10"/>
        <color rgb="FF000000"/>
        <rFont val="Arial"/>
        <family val="2"/>
      </rPr>
      <t>23-b0025204</t>
    </r>
  </si>
  <si>
    <r>
      <t>'</t>
    </r>
    <r>
      <rPr>
        <sz val="10"/>
        <color rgb="FF000000"/>
        <rFont val="Arial"/>
        <family val="2"/>
      </rPr>
      <t>23-b023624</t>
    </r>
  </si>
  <si>
    <r>
      <t>'</t>
    </r>
    <r>
      <rPr>
        <sz val="10"/>
        <color rgb="FF000000"/>
        <rFont val="Arial"/>
        <family val="2"/>
      </rPr>
      <t>23-b024092</t>
    </r>
  </si>
  <si>
    <r>
      <t>'</t>
    </r>
    <r>
      <rPr>
        <sz val="10"/>
        <color rgb="FF000000"/>
        <rFont val="Arial"/>
        <family val="2"/>
      </rPr>
      <t>23-b025029</t>
    </r>
  </si>
  <si>
    <r>
      <t>'</t>
    </r>
    <r>
      <rPr>
        <sz val="10"/>
        <color rgb="FF000000"/>
        <rFont val="Arial"/>
        <family val="2"/>
      </rPr>
      <t>23-b025196</t>
    </r>
  </si>
  <si>
    <r>
      <t>'</t>
    </r>
    <r>
      <rPr>
        <sz val="10"/>
        <color rgb="FF000000"/>
        <rFont val="Arial"/>
        <family val="2"/>
      </rPr>
      <t>23-b025016</t>
    </r>
  </si>
  <si>
    <r>
      <t>'</t>
    </r>
    <r>
      <rPr>
        <sz val="10"/>
        <color rgb="FF000000"/>
        <rFont val="Arial"/>
        <family val="2"/>
      </rPr>
      <t>23-b0020710</t>
    </r>
  </si>
  <si>
    <r>
      <t>'</t>
    </r>
    <r>
      <rPr>
        <sz val="10"/>
        <color rgb="FF000000"/>
        <rFont val="Arial"/>
        <family val="2"/>
      </rPr>
      <t>23-b0019092</t>
    </r>
  </si>
  <si>
    <r>
      <t>'</t>
    </r>
    <r>
      <rPr>
        <sz val="10"/>
        <color rgb="FF000000"/>
        <rFont val="Arial"/>
        <family val="2"/>
      </rPr>
      <t>23-b019075</t>
    </r>
  </si>
  <si>
    <r>
      <t>'</t>
    </r>
    <r>
      <rPr>
        <sz val="10"/>
        <color rgb="FF000000"/>
        <rFont val="Arial"/>
        <family val="2"/>
      </rPr>
      <t>23-b0019105</t>
    </r>
  </si>
  <si>
    <r>
      <t>'</t>
    </r>
    <r>
      <rPr>
        <sz val="10"/>
        <color rgb="FF000000"/>
        <rFont val="Arial"/>
        <family val="2"/>
      </rPr>
      <t>23-b0019256</t>
    </r>
  </si>
  <si>
    <r>
      <t>'</t>
    </r>
    <r>
      <rPr>
        <sz val="10"/>
        <color rgb="FF000000"/>
        <rFont val="Arial"/>
        <family val="2"/>
      </rPr>
      <t>23-b019308</t>
    </r>
  </si>
  <si>
    <r>
      <t>'</t>
    </r>
    <r>
      <rPr>
        <sz val="10"/>
        <color rgb="FF000000"/>
        <rFont val="Arial"/>
        <family val="2"/>
      </rPr>
      <t>23-b0020190</t>
    </r>
  </si>
  <si>
    <r>
      <t>'</t>
    </r>
    <r>
      <rPr>
        <sz val="10"/>
        <color rgb="FF000000"/>
        <rFont val="Arial"/>
        <family val="2"/>
      </rPr>
      <t>23-b019249</t>
    </r>
  </si>
  <si>
    <r>
      <t>'</t>
    </r>
    <r>
      <rPr>
        <sz val="10"/>
        <color rgb="FF000000"/>
        <rFont val="Arial"/>
        <family val="2"/>
      </rPr>
      <t>23-b0019276</t>
    </r>
  </si>
  <si>
    <r>
      <t>'</t>
    </r>
    <r>
      <rPr>
        <sz val="10"/>
        <color rgb="FF000000"/>
        <rFont val="Arial"/>
        <family val="2"/>
      </rPr>
      <t>23-b0020588</t>
    </r>
  </si>
  <si>
    <r>
      <t>'</t>
    </r>
    <r>
      <rPr>
        <sz val="10"/>
        <color rgb="FF000000"/>
        <rFont val="Arial"/>
        <family val="2"/>
      </rPr>
      <t>23-b020400</t>
    </r>
  </si>
  <si>
    <r>
      <t>'</t>
    </r>
    <r>
      <rPr>
        <sz val="10"/>
        <color rgb="FF000000"/>
        <rFont val="Arial"/>
        <family val="2"/>
      </rPr>
      <t>23-b0019069</t>
    </r>
  </si>
  <si>
    <r>
      <t>'</t>
    </r>
    <r>
      <rPr>
        <sz val="10"/>
        <color rgb="FF000000"/>
        <rFont val="Arial"/>
        <family val="2"/>
      </rPr>
      <t>23-b0019137</t>
    </r>
  </si>
  <si>
    <r>
      <t>'</t>
    </r>
    <r>
      <rPr>
        <sz val="10"/>
        <color rgb="FF000000"/>
        <rFont val="Arial"/>
        <family val="2"/>
      </rPr>
      <t>23-b0020657</t>
    </r>
  </si>
  <si>
    <r>
      <t>'</t>
    </r>
    <r>
      <rPr>
        <sz val="10"/>
        <color rgb="FF000000"/>
        <rFont val="Arial"/>
        <family val="2"/>
      </rPr>
      <t>23-b0022203</t>
    </r>
  </si>
  <si>
    <r>
      <t>'</t>
    </r>
    <r>
      <rPr>
        <sz val="10"/>
        <color rgb="FF000000"/>
        <rFont val="Arial"/>
        <family val="2"/>
      </rPr>
      <t>23-b022197</t>
    </r>
  </si>
  <si>
    <r>
      <t>'</t>
    </r>
    <r>
      <rPr>
        <sz val="10"/>
        <color rgb="FF000000"/>
        <rFont val="Arial"/>
        <family val="2"/>
      </rPr>
      <t>23-b022400</t>
    </r>
  </si>
  <si>
    <r>
      <t>'</t>
    </r>
    <r>
      <rPr>
        <sz val="10"/>
        <color rgb="FF000000"/>
        <rFont val="Arial"/>
        <family val="2"/>
      </rPr>
      <t>23-b0019549</t>
    </r>
  </si>
  <si>
    <r>
      <t>'</t>
    </r>
    <r>
      <rPr>
        <sz val="10"/>
        <color rgb="FF000000"/>
        <rFont val="Arial"/>
        <family val="2"/>
      </rPr>
      <t>23-b022225</t>
    </r>
  </si>
  <si>
    <r>
      <t>'</t>
    </r>
    <r>
      <rPr>
        <sz val="10"/>
        <color rgb="FF000000"/>
        <rFont val="Arial"/>
        <family val="2"/>
      </rPr>
      <t>23-b023474</t>
    </r>
  </si>
  <si>
    <r>
      <t>'</t>
    </r>
    <r>
      <rPr>
        <sz val="10"/>
        <color rgb="FF000000"/>
        <rFont val="Arial"/>
        <family val="2"/>
      </rPr>
      <t>23-b0022365</t>
    </r>
  </si>
  <si>
    <r>
      <t>'</t>
    </r>
    <r>
      <rPr>
        <sz val="10"/>
        <color rgb="FF000000"/>
        <rFont val="Arial"/>
        <family val="2"/>
      </rPr>
      <t>23-b020677</t>
    </r>
  </si>
  <si>
    <r>
      <t>'</t>
    </r>
    <r>
      <rPr>
        <sz val="10"/>
        <color rgb="FF000000"/>
        <rFont val="Arial"/>
        <family val="2"/>
      </rPr>
      <t>23-b022433</t>
    </r>
  </si>
  <si>
    <r>
      <t>'</t>
    </r>
    <r>
      <rPr>
        <sz val="10"/>
        <color rgb="FF000000"/>
        <rFont val="Arial"/>
        <family val="2"/>
      </rPr>
      <t>23-b0023627</t>
    </r>
  </si>
  <si>
    <r>
      <t>'</t>
    </r>
    <r>
      <rPr>
        <sz val="10"/>
        <color rgb="FF000000"/>
        <rFont val="Arial"/>
        <family val="2"/>
      </rPr>
      <t>23-b023715</t>
    </r>
  </si>
  <si>
    <r>
      <t>'</t>
    </r>
    <r>
      <rPr>
        <sz val="10"/>
        <color rgb="FF000000"/>
        <rFont val="Arial"/>
        <family val="2"/>
      </rPr>
      <t>23-b0025234</t>
    </r>
  </si>
  <si>
    <r>
      <t>'</t>
    </r>
    <r>
      <rPr>
        <sz val="10"/>
        <color rgb="FF000000"/>
        <rFont val="Arial"/>
        <family val="2"/>
      </rPr>
      <t>23-b0022414</t>
    </r>
  </si>
  <si>
    <r>
      <t>'</t>
    </r>
    <r>
      <rPr>
        <sz val="10"/>
        <color rgb="FF000000"/>
        <rFont val="Arial"/>
        <family val="2"/>
      </rPr>
      <t>23-b0023477</t>
    </r>
  </si>
  <si>
    <r>
      <t>'</t>
    </r>
    <r>
      <rPr>
        <sz val="10"/>
        <color rgb="FF000000"/>
        <rFont val="Arial"/>
        <family val="2"/>
      </rPr>
      <t>23-b024998</t>
    </r>
  </si>
  <si>
    <r>
      <t>'</t>
    </r>
    <r>
      <rPr>
        <sz val="10"/>
        <color rgb="FF000000"/>
        <rFont val="Arial"/>
        <family val="2"/>
      </rPr>
      <t>23-b0023468</t>
    </r>
  </si>
  <si>
    <r>
      <t>'</t>
    </r>
    <r>
      <rPr>
        <sz val="10"/>
        <color rgb="FF000000"/>
        <rFont val="Arial"/>
        <family val="2"/>
      </rPr>
      <t>23-b0023751</t>
    </r>
  </si>
  <si>
    <r>
      <t>'</t>
    </r>
    <r>
      <rPr>
        <sz val="10"/>
        <color rgb="FF000000"/>
        <rFont val="Arial"/>
        <family val="2"/>
      </rPr>
      <t>23-b0024485</t>
    </r>
  </si>
  <si>
    <r>
      <t>'</t>
    </r>
    <r>
      <rPr>
        <sz val="10"/>
        <color rgb="FF000000"/>
        <rFont val="Arial"/>
        <family val="2"/>
      </rPr>
      <t>23-b0019133</t>
    </r>
  </si>
  <si>
    <r>
      <t>'</t>
    </r>
    <r>
      <rPr>
        <sz val="10"/>
        <color rgb="FF000000"/>
        <rFont val="Arial"/>
        <family val="2"/>
      </rPr>
      <t>23-b022196</t>
    </r>
  </si>
  <si>
    <r>
      <t>'</t>
    </r>
    <r>
      <rPr>
        <sz val="10"/>
        <color rgb="FF000000"/>
        <rFont val="Arial"/>
        <family val="2"/>
      </rPr>
      <t>23-b024994</t>
    </r>
  </si>
  <si>
    <r>
      <t>'</t>
    </r>
    <r>
      <rPr>
        <sz val="10"/>
        <color rgb="FF000000"/>
        <rFont val="Arial"/>
        <family val="2"/>
      </rPr>
      <t>23-b025017</t>
    </r>
  </si>
  <si>
    <r>
      <t>'</t>
    </r>
    <r>
      <rPr>
        <sz val="10"/>
        <color rgb="FF000000"/>
        <rFont val="Arial"/>
        <family val="2"/>
      </rPr>
      <t>23-b020404</t>
    </r>
  </si>
  <si>
    <r>
      <t>'</t>
    </r>
    <r>
      <rPr>
        <sz val="10"/>
        <color rgb="FF000000"/>
        <rFont val="Arial"/>
        <family val="2"/>
      </rPr>
      <t>23-b019255</t>
    </r>
  </si>
  <si>
    <r>
      <t>'</t>
    </r>
    <r>
      <rPr>
        <sz val="10"/>
        <color rgb="FF000000"/>
        <rFont val="Arial"/>
        <family val="2"/>
      </rPr>
      <t>23-b020393</t>
    </r>
  </si>
  <si>
    <r>
      <t>'</t>
    </r>
    <r>
      <rPr>
        <sz val="10"/>
        <color rgb="FF000000"/>
        <rFont val="Arial"/>
        <family val="2"/>
      </rPr>
      <t>23-b0019547</t>
    </r>
  </si>
  <si>
    <r>
      <t>'</t>
    </r>
    <r>
      <rPr>
        <sz val="10"/>
        <color rgb="FF000000"/>
        <rFont val="Arial"/>
        <family val="2"/>
      </rPr>
      <t>23-b0020511</t>
    </r>
  </si>
  <si>
    <r>
      <t>'</t>
    </r>
    <r>
      <rPr>
        <sz val="10"/>
        <color rgb="FF000000"/>
        <rFont val="Arial"/>
        <family val="2"/>
      </rPr>
      <t>23-b0019209</t>
    </r>
  </si>
  <si>
    <r>
      <t>'</t>
    </r>
    <r>
      <rPr>
        <sz val="10"/>
        <color rgb="FF000000"/>
        <rFont val="Arial"/>
        <family val="2"/>
      </rPr>
      <t>23-b019257</t>
    </r>
  </si>
  <si>
    <r>
      <t>'</t>
    </r>
    <r>
      <rPr>
        <sz val="10"/>
        <color rgb="FF000000"/>
        <rFont val="Arial"/>
        <family val="2"/>
      </rPr>
      <t>23-b020376</t>
    </r>
  </si>
  <si>
    <r>
      <t>'</t>
    </r>
    <r>
      <rPr>
        <sz val="10"/>
        <color rgb="FF000000"/>
        <rFont val="Arial"/>
        <family val="2"/>
      </rPr>
      <t>23-b0020565</t>
    </r>
  </si>
  <si>
    <r>
      <t>'</t>
    </r>
    <r>
      <rPr>
        <sz val="10"/>
        <color rgb="FF000000"/>
        <rFont val="Arial"/>
        <family val="2"/>
      </rPr>
      <t>23-b0019262</t>
    </r>
  </si>
  <si>
    <r>
      <t>'</t>
    </r>
    <r>
      <rPr>
        <sz val="10"/>
        <color rgb="FF000000"/>
        <rFont val="Arial"/>
        <family val="2"/>
      </rPr>
      <t>23-b019095</t>
    </r>
  </si>
  <si>
    <r>
      <t>'</t>
    </r>
    <r>
      <rPr>
        <sz val="10"/>
        <color rgb="FF000000"/>
        <rFont val="Arial"/>
        <family val="2"/>
      </rPr>
      <t>23-b0020506</t>
    </r>
  </si>
  <si>
    <r>
      <t>'</t>
    </r>
    <r>
      <rPr>
        <sz val="10"/>
        <color rgb="FF000000"/>
        <rFont val="Arial"/>
        <family val="2"/>
      </rPr>
      <t>23-b0022217</t>
    </r>
  </si>
  <si>
    <r>
      <t>'</t>
    </r>
    <r>
      <rPr>
        <sz val="10"/>
        <color rgb="FF000000"/>
        <rFont val="Arial"/>
        <family val="2"/>
      </rPr>
      <t>23-b020459</t>
    </r>
  </si>
  <si>
    <r>
      <t>'</t>
    </r>
    <r>
      <rPr>
        <sz val="10"/>
        <color rgb="FF000000"/>
        <rFont val="Arial"/>
        <family val="2"/>
      </rPr>
      <t>23-b020669</t>
    </r>
  </si>
  <si>
    <r>
      <t>'</t>
    </r>
    <r>
      <rPr>
        <sz val="10"/>
        <color rgb="FF000000"/>
        <rFont val="Arial"/>
        <family val="2"/>
      </rPr>
      <t>23-b022240</t>
    </r>
  </si>
  <si>
    <r>
      <t>'</t>
    </r>
    <r>
      <rPr>
        <sz val="10"/>
        <color rgb="FF000000"/>
        <rFont val="Arial"/>
        <family val="2"/>
      </rPr>
      <t>23-b0020662</t>
    </r>
  </si>
  <si>
    <r>
      <t>'</t>
    </r>
    <r>
      <rPr>
        <sz val="10"/>
        <color rgb="FF000000"/>
        <rFont val="Arial"/>
        <family val="2"/>
      </rPr>
      <t>23-b0019235</t>
    </r>
  </si>
  <si>
    <r>
      <t>'</t>
    </r>
    <r>
      <rPr>
        <sz val="10"/>
        <color rgb="FF000000"/>
        <rFont val="Arial"/>
        <family val="2"/>
      </rPr>
      <t>23-b0022355</t>
    </r>
  </si>
  <si>
    <r>
      <t>'</t>
    </r>
    <r>
      <rPr>
        <sz val="10"/>
        <color rgb="FF000000"/>
        <rFont val="Arial"/>
        <family val="2"/>
      </rPr>
      <t>23-b0023452</t>
    </r>
  </si>
  <si>
    <r>
      <t>'</t>
    </r>
    <r>
      <rPr>
        <sz val="10"/>
        <color rgb="FF000000"/>
        <rFont val="Arial"/>
        <family val="2"/>
      </rPr>
      <t>23-b0023460</t>
    </r>
  </si>
  <si>
    <r>
      <t>'</t>
    </r>
    <r>
      <rPr>
        <sz val="10"/>
        <color rgb="FF000000"/>
        <rFont val="Arial"/>
        <family val="2"/>
      </rPr>
      <t>23-b0023767</t>
    </r>
  </si>
  <si>
    <r>
      <t>'</t>
    </r>
    <r>
      <rPr>
        <sz val="10"/>
        <color rgb="FF000000"/>
        <rFont val="Arial"/>
        <family val="2"/>
      </rPr>
      <t>23-b0025007</t>
    </r>
  </si>
  <si>
    <r>
      <t>'</t>
    </r>
    <r>
      <rPr>
        <sz val="10"/>
        <color rgb="FF000000"/>
        <rFont val="Arial"/>
        <family val="2"/>
      </rPr>
      <t>23-b024153</t>
    </r>
  </si>
  <si>
    <r>
      <t>'</t>
    </r>
    <r>
      <rPr>
        <sz val="10"/>
        <color rgb="FF000000"/>
        <rFont val="Arial"/>
        <family val="2"/>
      </rPr>
      <t>23-b0023554</t>
    </r>
  </si>
  <si>
    <r>
      <t>'</t>
    </r>
    <r>
      <rPr>
        <sz val="10"/>
        <color rgb="FF000000"/>
        <rFont val="Arial"/>
        <family val="2"/>
      </rPr>
      <t>23-b0022399</t>
    </r>
  </si>
  <si>
    <r>
      <t>'</t>
    </r>
    <r>
      <rPr>
        <sz val="10"/>
        <color rgb="FF000000"/>
        <rFont val="Arial"/>
        <family val="2"/>
      </rPr>
      <t>23-b0024254</t>
    </r>
  </si>
  <si>
    <r>
      <t>'</t>
    </r>
    <r>
      <rPr>
        <sz val="10"/>
        <color rgb="FF000000"/>
        <rFont val="Arial"/>
        <family val="2"/>
      </rPr>
      <t>23-b0024350</t>
    </r>
  </si>
  <si>
    <r>
      <t>'</t>
    </r>
    <r>
      <rPr>
        <sz val="10"/>
        <color rgb="FF000000"/>
        <rFont val="Arial"/>
        <family val="2"/>
      </rPr>
      <t>23-b0024372</t>
    </r>
  </si>
  <si>
    <r>
      <t>'</t>
    </r>
    <r>
      <rPr>
        <sz val="10"/>
        <color rgb="FF000000"/>
        <rFont val="Arial"/>
        <family val="2"/>
      </rPr>
      <t>23-b022409</t>
    </r>
  </si>
  <si>
    <r>
      <t>'</t>
    </r>
    <r>
      <rPr>
        <sz val="10"/>
        <color rgb="FF000000"/>
        <rFont val="Arial"/>
        <family val="2"/>
      </rPr>
      <t>23-b023714</t>
    </r>
  </si>
  <si>
    <r>
      <t>'</t>
    </r>
    <r>
      <rPr>
        <sz val="10"/>
        <color rgb="FF000000"/>
        <rFont val="Arial"/>
        <family val="2"/>
      </rPr>
      <t>23-b025171</t>
    </r>
  </si>
  <si>
    <r>
      <t>'</t>
    </r>
    <r>
      <rPr>
        <sz val="10"/>
        <color rgb="FF000000"/>
        <rFont val="Arial"/>
        <family val="2"/>
      </rPr>
      <t>23-b0019253</t>
    </r>
  </si>
  <si>
    <r>
      <t>'</t>
    </r>
    <r>
      <rPr>
        <sz val="10"/>
        <color rgb="FF000000"/>
        <rFont val="Arial"/>
        <family val="2"/>
      </rPr>
      <t>23-b0024349</t>
    </r>
  </si>
  <si>
    <r>
      <t>'</t>
    </r>
    <r>
      <rPr>
        <sz val="10"/>
        <color rgb="FF000000"/>
        <rFont val="Arial"/>
        <family val="2"/>
      </rPr>
      <t>23-b0025235</t>
    </r>
  </si>
  <si>
    <r>
      <t>'</t>
    </r>
    <r>
      <rPr>
        <sz val="10"/>
        <color rgb="FF000000"/>
        <rFont val="Arial"/>
        <family val="2"/>
      </rPr>
      <t>23-b022198</t>
    </r>
  </si>
  <si>
    <r>
      <t>'</t>
    </r>
    <r>
      <rPr>
        <sz val="10"/>
        <color rgb="FF000000"/>
        <rFont val="Arial"/>
        <family val="2"/>
      </rPr>
      <t>23-b022423</t>
    </r>
  </si>
  <si>
    <r>
      <t>'</t>
    </r>
    <r>
      <rPr>
        <sz val="10"/>
        <color rgb="FF000000"/>
        <rFont val="Arial"/>
        <family val="2"/>
      </rPr>
      <t>23-b0023725</t>
    </r>
  </si>
  <si>
    <r>
      <t>'</t>
    </r>
    <r>
      <rPr>
        <sz val="10"/>
        <color rgb="FF000000"/>
        <rFont val="Arial"/>
        <family val="2"/>
      </rPr>
      <t>23-b0024371</t>
    </r>
  </si>
  <si>
    <r>
      <t>'</t>
    </r>
    <r>
      <rPr>
        <sz val="10"/>
        <color rgb="FF000000"/>
        <rFont val="Arial"/>
        <family val="2"/>
      </rPr>
      <t>23-b025192</t>
    </r>
  </si>
  <si>
    <r>
      <t>'</t>
    </r>
    <r>
      <rPr>
        <sz val="10"/>
        <color rgb="FF000000"/>
        <rFont val="Arial"/>
        <family val="2"/>
      </rPr>
      <t>23-b019066</t>
    </r>
  </si>
  <si>
    <r>
      <t>'</t>
    </r>
    <r>
      <rPr>
        <sz val="10"/>
        <color rgb="FF000000"/>
        <rFont val="Arial"/>
        <family val="2"/>
      </rPr>
      <t>23-b0019236</t>
    </r>
  </si>
  <si>
    <r>
      <t>'</t>
    </r>
    <r>
      <rPr>
        <sz val="10"/>
        <color rgb="FF000000"/>
        <rFont val="Arial"/>
        <family val="2"/>
      </rPr>
      <t>23-b019291</t>
    </r>
  </si>
  <si>
    <r>
      <t>'</t>
    </r>
    <r>
      <rPr>
        <sz val="10"/>
        <color rgb="FF000000"/>
        <rFont val="Arial"/>
        <family val="2"/>
      </rPr>
      <t>23-b0019225</t>
    </r>
  </si>
  <si>
    <r>
      <t>'</t>
    </r>
    <r>
      <rPr>
        <sz val="10"/>
        <color rgb="FF000000"/>
        <rFont val="Arial"/>
        <family val="2"/>
      </rPr>
      <t>23-b019283</t>
    </r>
  </si>
  <si>
    <r>
      <t>'</t>
    </r>
    <r>
      <rPr>
        <sz val="10"/>
        <color rgb="FF000000"/>
        <rFont val="Arial"/>
        <family val="2"/>
      </rPr>
      <t>23-b020384</t>
    </r>
  </si>
  <si>
    <r>
      <t>'</t>
    </r>
    <r>
      <rPr>
        <sz val="10"/>
        <color rgb="FF000000"/>
        <rFont val="Arial"/>
        <family val="2"/>
      </rPr>
      <t>23-b0019117</t>
    </r>
  </si>
  <si>
    <r>
      <t>'</t>
    </r>
    <r>
      <rPr>
        <sz val="10"/>
        <color rgb="FF000000"/>
        <rFont val="Arial"/>
        <family val="2"/>
      </rPr>
      <t>23-b0019135</t>
    </r>
  </si>
  <si>
    <r>
      <t>'</t>
    </r>
    <r>
      <rPr>
        <sz val="10"/>
        <color rgb="FF000000"/>
        <rFont val="Arial"/>
        <family val="2"/>
      </rPr>
      <t>23-b0020386</t>
    </r>
  </si>
  <si>
    <r>
      <t>'</t>
    </r>
    <r>
      <rPr>
        <sz val="10"/>
        <color rgb="FF000000"/>
        <rFont val="Arial"/>
        <family val="2"/>
      </rPr>
      <t>23-b0019094</t>
    </r>
  </si>
  <si>
    <r>
      <t>'</t>
    </r>
    <r>
      <rPr>
        <sz val="10"/>
        <color rgb="FF000000"/>
        <rFont val="Arial"/>
        <family val="2"/>
      </rPr>
      <t>23-b0019296</t>
    </r>
  </si>
  <si>
    <r>
      <t>'</t>
    </r>
    <r>
      <rPr>
        <sz val="10"/>
        <color rgb="FF000000"/>
        <rFont val="Arial"/>
        <family val="2"/>
      </rPr>
      <t>23-b0019114</t>
    </r>
  </si>
  <si>
    <r>
      <t>'</t>
    </r>
    <r>
      <rPr>
        <sz val="10"/>
        <color rgb="FF000000"/>
        <rFont val="Arial"/>
        <family val="2"/>
      </rPr>
      <t>22-b0019282</t>
    </r>
  </si>
  <si>
    <r>
      <t>'</t>
    </r>
    <r>
      <rPr>
        <sz val="10"/>
        <color rgb="FF000000"/>
        <rFont val="Arial"/>
        <family val="2"/>
      </rPr>
      <t>23-b0020691</t>
    </r>
  </si>
  <si>
    <r>
      <t>'</t>
    </r>
    <r>
      <rPr>
        <sz val="10"/>
        <color rgb="FF000000"/>
        <rFont val="Arial"/>
        <family val="2"/>
      </rPr>
      <t>23-b0019065</t>
    </r>
  </si>
  <si>
    <r>
      <t>'</t>
    </r>
    <r>
      <rPr>
        <sz val="10"/>
        <color rgb="FF000000"/>
        <rFont val="Arial"/>
        <family val="2"/>
      </rPr>
      <t>23-b020517</t>
    </r>
  </si>
  <si>
    <r>
      <t>'</t>
    </r>
    <r>
      <rPr>
        <sz val="10"/>
        <color rgb="FF000000"/>
        <rFont val="Arial"/>
        <family val="2"/>
      </rPr>
      <t>23-b0020693</t>
    </r>
  </si>
  <si>
    <r>
      <t>'</t>
    </r>
    <r>
      <rPr>
        <sz val="10"/>
        <color rgb="FF000000"/>
        <rFont val="Arial"/>
        <family val="2"/>
      </rPr>
      <t>23-b0022201</t>
    </r>
  </si>
  <si>
    <r>
      <t>'</t>
    </r>
    <r>
      <rPr>
        <sz val="10"/>
        <color rgb="FF000000"/>
        <rFont val="Arial"/>
        <family val="2"/>
      </rPr>
      <t>23-b0023459</t>
    </r>
  </si>
  <si>
    <r>
      <t>'</t>
    </r>
    <r>
      <rPr>
        <sz val="10"/>
        <color rgb="FF000000"/>
        <rFont val="Arial"/>
        <family val="2"/>
      </rPr>
      <t>23-b0023545</t>
    </r>
  </si>
  <si>
    <r>
      <t>'</t>
    </r>
    <r>
      <rPr>
        <sz val="10"/>
        <color rgb="FF000000"/>
        <rFont val="Arial"/>
        <family val="2"/>
      </rPr>
      <t>23-b019230</t>
    </r>
  </si>
  <si>
    <r>
      <t>'</t>
    </r>
    <r>
      <rPr>
        <sz val="10"/>
        <color rgb="FF000000"/>
        <rFont val="Arial"/>
        <family val="2"/>
      </rPr>
      <t>23-b020509</t>
    </r>
  </si>
  <si>
    <r>
      <t>'</t>
    </r>
    <r>
      <rPr>
        <sz val="10"/>
        <color rgb="FF000000"/>
        <rFont val="Arial"/>
        <family val="2"/>
      </rPr>
      <t>22-b023784</t>
    </r>
  </si>
  <si>
    <r>
      <t>'</t>
    </r>
    <r>
      <rPr>
        <sz val="10"/>
        <color rgb="FF000000"/>
        <rFont val="Arial"/>
        <family val="2"/>
      </rPr>
      <t>23-b0023083</t>
    </r>
  </si>
  <si>
    <r>
      <t>'</t>
    </r>
    <r>
      <rPr>
        <sz val="10"/>
        <color rgb="FF000000"/>
        <rFont val="Arial"/>
        <family val="2"/>
      </rPr>
      <t>23-b0023749</t>
    </r>
  </si>
  <si>
    <r>
      <t>'</t>
    </r>
    <r>
      <rPr>
        <sz val="10"/>
        <color rgb="FF000000"/>
        <rFont val="Arial"/>
        <family val="2"/>
      </rPr>
      <t>23-b0024234</t>
    </r>
  </si>
  <si>
    <r>
      <t>'</t>
    </r>
    <r>
      <rPr>
        <sz val="10"/>
        <color rgb="FF000000"/>
        <rFont val="Arial"/>
        <family val="2"/>
      </rPr>
      <t>23-b0023555</t>
    </r>
  </si>
  <si>
    <r>
      <t>'</t>
    </r>
    <r>
      <rPr>
        <sz val="10"/>
        <color rgb="FF000000"/>
        <rFont val="Arial"/>
        <family val="2"/>
      </rPr>
      <t>23-b0024351</t>
    </r>
  </si>
  <si>
    <r>
      <t>'</t>
    </r>
    <r>
      <rPr>
        <sz val="10"/>
        <color rgb="FF000000"/>
        <rFont val="Arial"/>
        <family val="2"/>
      </rPr>
      <t>23-b023470</t>
    </r>
  </si>
  <si>
    <r>
      <t>'</t>
    </r>
    <r>
      <rPr>
        <sz val="10"/>
        <color rgb="FF000000"/>
        <rFont val="Arial"/>
        <family val="2"/>
      </rPr>
      <t>23-b024987</t>
    </r>
  </si>
  <si>
    <r>
      <t>'</t>
    </r>
    <r>
      <rPr>
        <sz val="10"/>
        <color rgb="FF000000"/>
        <rFont val="Arial"/>
        <family val="2"/>
      </rPr>
      <t>23-b025186</t>
    </r>
  </si>
  <si>
    <r>
      <t>'</t>
    </r>
    <r>
      <rPr>
        <sz val="10"/>
        <color rgb="FF000000"/>
        <rFont val="Arial"/>
        <family val="2"/>
      </rPr>
      <t>23-b019280</t>
    </r>
  </si>
  <si>
    <r>
      <t>'</t>
    </r>
    <r>
      <rPr>
        <sz val="10"/>
        <color rgb="FF000000"/>
        <rFont val="Arial"/>
        <family val="2"/>
      </rPr>
      <t>23-b024090</t>
    </r>
  </si>
  <si>
    <r>
      <t>'</t>
    </r>
    <r>
      <rPr>
        <sz val="10"/>
        <color rgb="FF000000"/>
        <rFont val="Arial"/>
        <family val="2"/>
      </rPr>
      <t>23-b024091</t>
    </r>
  </si>
  <si>
    <r>
      <t>'</t>
    </r>
    <r>
      <rPr>
        <sz val="10"/>
        <color rgb="FF000000"/>
        <rFont val="Arial"/>
        <family val="2"/>
      </rPr>
      <t>23-b025172</t>
    </r>
  </si>
  <si>
    <r>
      <t>'</t>
    </r>
    <r>
      <rPr>
        <sz val="10"/>
        <color rgb="FF000000"/>
        <rFont val="Arial"/>
        <family val="2"/>
      </rPr>
      <t>23-b025046</t>
    </r>
  </si>
  <si>
    <r>
      <t>'</t>
    </r>
    <r>
      <rPr>
        <sz val="10"/>
        <color rgb="FF000000"/>
        <rFont val="Arial"/>
        <family val="2"/>
      </rPr>
      <t>23-b0019288</t>
    </r>
  </si>
  <si>
    <r>
      <t>'</t>
    </r>
    <r>
      <rPr>
        <sz val="10"/>
        <color rgb="FF000000"/>
        <rFont val="Arial"/>
        <family val="2"/>
      </rPr>
      <t>23-b0020406</t>
    </r>
  </si>
  <si>
    <r>
      <t>'</t>
    </r>
    <r>
      <rPr>
        <sz val="10"/>
        <color rgb="FF000000"/>
        <rFont val="Arial"/>
        <family val="2"/>
      </rPr>
      <t>23-b0020446</t>
    </r>
  </si>
  <si>
    <r>
      <t>'</t>
    </r>
    <r>
      <rPr>
        <sz val="10"/>
        <color rgb="FF000000"/>
        <rFont val="Arial"/>
        <family val="2"/>
      </rPr>
      <t>23-b20666</t>
    </r>
  </si>
  <si>
    <r>
      <t>'</t>
    </r>
    <r>
      <rPr>
        <sz val="10"/>
        <color rgb="FF000000"/>
        <rFont val="Arial"/>
        <family val="2"/>
      </rPr>
      <t>23-b020626</t>
    </r>
  </si>
  <si>
    <r>
      <t>'</t>
    </r>
    <r>
      <rPr>
        <sz val="10"/>
        <color rgb="FF000000"/>
        <rFont val="Arial"/>
        <family val="2"/>
      </rPr>
      <t>23-b0019294</t>
    </r>
  </si>
  <si>
    <r>
      <t>'</t>
    </r>
    <r>
      <rPr>
        <sz val="10"/>
        <color rgb="FF000000"/>
        <rFont val="Arial"/>
        <family val="2"/>
      </rPr>
      <t>23-b0020566</t>
    </r>
  </si>
  <si>
    <r>
      <t>'</t>
    </r>
    <r>
      <rPr>
        <sz val="10"/>
        <color rgb="FF000000"/>
        <rFont val="Arial"/>
        <family val="2"/>
      </rPr>
      <t>23-b0022122</t>
    </r>
  </si>
  <si>
    <r>
      <t>'</t>
    </r>
    <r>
      <rPr>
        <sz val="10"/>
        <color rgb="FF000000"/>
        <rFont val="Arial"/>
        <family val="2"/>
      </rPr>
      <t>23-b0022135</t>
    </r>
  </si>
  <si>
    <r>
      <t>'</t>
    </r>
    <r>
      <rPr>
        <sz val="10"/>
        <color rgb="FF000000"/>
        <rFont val="Arial"/>
        <family val="2"/>
      </rPr>
      <t>23-b0020692</t>
    </r>
  </si>
  <si>
    <r>
      <t>'</t>
    </r>
    <r>
      <rPr>
        <sz val="10"/>
        <color rgb="FF000000"/>
        <rFont val="Arial"/>
        <family val="2"/>
      </rPr>
      <t>23-b0020670</t>
    </r>
  </si>
  <si>
    <r>
      <t>'</t>
    </r>
    <r>
      <rPr>
        <sz val="10"/>
        <color rgb="FF000000"/>
        <rFont val="Arial"/>
        <family val="2"/>
      </rPr>
      <t>23-b0020572</t>
    </r>
  </si>
  <si>
    <r>
      <t>'</t>
    </r>
    <r>
      <rPr>
        <sz val="10"/>
        <color rgb="FF000000"/>
        <rFont val="Arial"/>
        <family val="2"/>
      </rPr>
      <t>23-b022223</t>
    </r>
  </si>
  <si>
    <r>
      <t>'</t>
    </r>
    <r>
      <rPr>
        <sz val="10"/>
        <color rgb="FF000000"/>
        <rFont val="Arial"/>
        <family val="2"/>
      </rPr>
      <t>23-b022134</t>
    </r>
  </si>
  <si>
    <r>
      <t>'</t>
    </r>
    <r>
      <rPr>
        <sz val="10"/>
        <color rgb="FF000000"/>
        <rFont val="Arial"/>
        <family val="2"/>
      </rPr>
      <t>23-b0023475</t>
    </r>
  </si>
  <si>
    <r>
      <t>'</t>
    </r>
    <r>
      <rPr>
        <sz val="10"/>
        <color rgb="FF000000"/>
        <rFont val="Arial"/>
        <family val="2"/>
      </rPr>
      <t>23-b0019300</t>
    </r>
  </si>
  <si>
    <r>
      <t>'</t>
    </r>
    <r>
      <rPr>
        <sz val="10"/>
        <color rgb="FF000000"/>
        <rFont val="Arial"/>
        <family val="2"/>
      </rPr>
      <t>23-b0019302</t>
    </r>
  </si>
  <si>
    <r>
      <t>'</t>
    </r>
    <r>
      <rPr>
        <sz val="10"/>
        <color rgb="FF000000"/>
        <rFont val="Arial"/>
        <family val="2"/>
      </rPr>
      <t>23-b0020627</t>
    </r>
  </si>
  <si>
    <r>
      <t>'</t>
    </r>
    <r>
      <rPr>
        <sz val="10"/>
        <color rgb="FF000000"/>
        <rFont val="Arial"/>
        <family val="2"/>
      </rPr>
      <t>23-b0020685</t>
    </r>
  </si>
  <si>
    <r>
      <t>'</t>
    </r>
    <r>
      <rPr>
        <sz val="10"/>
        <color rgb="FF000000"/>
        <rFont val="Arial"/>
        <family val="2"/>
      </rPr>
      <t>23-b0023163</t>
    </r>
  </si>
  <si>
    <r>
      <t>'</t>
    </r>
    <r>
      <rPr>
        <sz val="10"/>
        <color rgb="FF000000"/>
        <rFont val="Arial"/>
        <family val="2"/>
      </rPr>
      <t>23-b0020505</t>
    </r>
  </si>
  <si>
    <r>
      <t>'</t>
    </r>
    <r>
      <rPr>
        <sz val="10"/>
        <color rgb="FF000000"/>
        <rFont val="Arial"/>
        <family val="2"/>
      </rPr>
      <t>23-b022407</t>
    </r>
  </si>
  <si>
    <r>
      <t>'</t>
    </r>
    <r>
      <rPr>
        <sz val="10"/>
        <color rgb="FF000000"/>
        <rFont val="Arial"/>
        <family val="2"/>
      </rPr>
      <t>23-b0022233</t>
    </r>
  </si>
  <si>
    <r>
      <t>'</t>
    </r>
    <r>
      <rPr>
        <sz val="10"/>
        <color rgb="FF000000"/>
        <rFont val="Arial"/>
        <family val="2"/>
      </rPr>
      <t>23-b0022239</t>
    </r>
  </si>
  <si>
    <r>
      <t>'</t>
    </r>
    <r>
      <rPr>
        <sz val="10"/>
        <color rgb="FF000000"/>
        <rFont val="Arial"/>
        <family val="2"/>
      </rPr>
      <t>23-b0022360</t>
    </r>
  </si>
  <si>
    <r>
      <t>'</t>
    </r>
    <r>
      <rPr>
        <sz val="10"/>
        <color rgb="FF000000"/>
        <rFont val="Arial"/>
        <family val="2"/>
      </rPr>
      <t>23-b019298</t>
    </r>
  </si>
  <si>
    <r>
      <t>'</t>
    </r>
    <r>
      <rPr>
        <sz val="10"/>
        <color rgb="FF000000"/>
        <rFont val="Arial"/>
        <family val="2"/>
      </rPr>
      <t>23-b0023781</t>
    </r>
  </si>
  <si>
    <r>
      <t>'</t>
    </r>
    <r>
      <rPr>
        <sz val="10"/>
        <color rgb="FF000000"/>
        <rFont val="Arial"/>
        <family val="2"/>
      </rPr>
      <t>23-b0024352</t>
    </r>
  </si>
  <si>
    <r>
      <t>'</t>
    </r>
    <r>
      <rPr>
        <sz val="10"/>
        <color rgb="FF000000"/>
        <rFont val="Arial"/>
        <family val="2"/>
      </rPr>
      <t>23-b0023544</t>
    </r>
  </si>
  <si>
    <r>
      <t>'</t>
    </r>
    <r>
      <rPr>
        <sz val="10"/>
        <color rgb="FF000000"/>
        <rFont val="Arial"/>
        <family val="2"/>
      </rPr>
      <t>23-b0025197</t>
    </r>
  </si>
  <si>
    <r>
      <t>'</t>
    </r>
    <r>
      <rPr>
        <sz val="10"/>
        <color rgb="FF000000"/>
        <rFont val="Arial"/>
        <family val="2"/>
      </rPr>
      <t>23-b024179</t>
    </r>
  </si>
  <si>
    <r>
      <t>'</t>
    </r>
    <r>
      <rPr>
        <sz val="10"/>
        <color rgb="FF000000"/>
        <rFont val="Arial"/>
        <family val="2"/>
      </rPr>
      <t>23-b024996</t>
    </r>
  </si>
  <si>
    <r>
      <t>'</t>
    </r>
    <r>
      <rPr>
        <sz val="10"/>
        <color rgb="FF000000"/>
        <rFont val="Arial"/>
        <family val="2"/>
      </rPr>
      <t>23-b025001</t>
    </r>
  </si>
  <si>
    <t>299-SIPI-092022-1269910</t>
  </si>
  <si>
    <r>
      <t>'</t>
    </r>
    <r>
      <rPr>
        <sz val="10"/>
        <color rgb="FF000000"/>
        <rFont val="Arial"/>
        <family val="2"/>
      </rPr>
      <t>22-b42056</t>
    </r>
  </si>
  <si>
    <t>299-SIPI-102022-1269910</t>
  </si>
  <si>
    <r>
      <t>'</t>
    </r>
    <r>
      <rPr>
        <sz val="10"/>
        <color rgb="FF000000"/>
        <rFont val="Arial"/>
        <family val="2"/>
      </rPr>
      <t>22-b048817</t>
    </r>
  </si>
  <si>
    <r>
      <t>'</t>
    </r>
    <r>
      <rPr>
        <sz val="10"/>
        <color rgb="FF000000"/>
        <rFont val="Arial"/>
        <family val="2"/>
      </rPr>
      <t>22-b049340</t>
    </r>
  </si>
  <si>
    <t>299-SIPI-R-032023-1272055</t>
  </si>
  <si>
    <r>
      <t>'</t>
    </r>
    <r>
      <rPr>
        <sz val="10"/>
        <color rgb="FF000000"/>
        <rFont val="Arial"/>
        <family val="2"/>
      </rPr>
      <t>DC013414</t>
    </r>
  </si>
  <si>
    <t>SAI SO HD - HDON DUNG 13424</t>
  </si>
  <si>
    <t>299-SIPI-R-042023-1269689</t>
  </si>
  <si>
    <r>
      <t>'</t>
    </r>
    <r>
      <rPr>
        <sz val="10"/>
        <color rgb="FF000000"/>
        <rFont val="Arial"/>
        <family val="2"/>
      </rPr>
      <t>12526</t>
    </r>
  </si>
  <si>
    <t>K23TVA-12526-RTV1683868|HHCL - RTV1683868</t>
  </si>
  <si>
    <r>
      <t>'</t>
    </r>
    <r>
      <rPr>
        <sz val="10"/>
        <color rgb="FF000000"/>
        <rFont val="Arial"/>
        <family val="2"/>
      </rPr>
      <t>12992</t>
    </r>
  </si>
  <si>
    <t>K23TVA-12992-RTV1686673|HHCL - RTV1686673</t>
  </si>
  <si>
    <r>
      <t>'</t>
    </r>
    <r>
      <rPr>
        <sz val="10"/>
        <color rgb="FF000000"/>
        <rFont val="Arial"/>
        <family val="2"/>
      </rPr>
      <t>13842</t>
    </r>
  </si>
  <si>
    <t>K23TVA-13842-RTV1689100|HHCL - RTV1689100</t>
  </si>
  <si>
    <r>
      <t>'</t>
    </r>
    <r>
      <rPr>
        <sz val="10"/>
        <color rgb="FF000000"/>
        <rFont val="Arial"/>
        <family val="2"/>
      </rPr>
      <t>13851</t>
    </r>
  </si>
  <si>
    <t>K23TVA-13851-RTV1689187|HHCL - RTV1689187</t>
  </si>
  <si>
    <r>
      <t>'</t>
    </r>
    <r>
      <rPr>
        <sz val="10"/>
        <color rgb="FF000000"/>
        <rFont val="Arial"/>
        <family val="2"/>
      </rPr>
      <t>13476</t>
    </r>
  </si>
  <si>
    <t>K23TVA-13476-RTV1687653|HHCL - RTV1687653</t>
  </si>
  <si>
    <r>
      <t>'</t>
    </r>
    <r>
      <rPr>
        <sz val="10"/>
        <color rgb="FF000000"/>
        <rFont val="Arial"/>
        <family val="2"/>
      </rPr>
      <t>12480</t>
    </r>
  </si>
  <si>
    <t>K23TVA-12480-RTV1683698|HHCL - RTV1683698</t>
  </si>
  <si>
    <r>
      <t>'</t>
    </r>
    <r>
      <rPr>
        <sz val="10"/>
        <color rgb="FF000000"/>
        <rFont val="Arial"/>
        <family val="2"/>
      </rPr>
      <t>13104</t>
    </r>
  </si>
  <si>
    <t>K23TVA-13104-RTV1686905|HHCL - RTV1686905</t>
  </si>
  <si>
    <r>
      <t>'</t>
    </r>
    <r>
      <rPr>
        <sz val="10"/>
        <color rgb="FF000000"/>
        <rFont val="Arial"/>
        <family val="2"/>
      </rPr>
      <t>13450</t>
    </r>
  </si>
  <si>
    <t>K23TVA-13450-RTV1687349|HHCL - RTV1687349</t>
  </si>
  <si>
    <t>299-SIPI-R-042023-1269910</t>
  </si>
  <si>
    <r>
      <t>'</t>
    </r>
    <r>
      <rPr>
        <sz val="10"/>
        <color rgb="FF000000"/>
        <rFont val="Arial"/>
        <family val="2"/>
      </rPr>
      <t>13710</t>
    </r>
  </si>
  <si>
    <t>K23TVA-13710-RTV1688474|HHCL - RTV1688474</t>
  </si>
  <si>
    <r>
      <t>'</t>
    </r>
    <r>
      <rPr>
        <sz val="10"/>
        <color rgb="FF000000"/>
        <rFont val="Arial"/>
        <family val="2"/>
      </rPr>
      <t>13361</t>
    </r>
  </si>
  <si>
    <t>K23TVA-13361-RTV1687392|HHCL</t>
  </si>
  <si>
    <r>
      <t>'</t>
    </r>
    <r>
      <rPr>
        <sz val="10"/>
        <color rgb="FF000000"/>
        <rFont val="Arial"/>
        <family val="2"/>
      </rPr>
      <t>14473</t>
    </r>
  </si>
  <si>
    <t>K23TVA-14473-RTV1690899|HHCL</t>
  </si>
  <si>
    <r>
      <t>'</t>
    </r>
    <r>
      <rPr>
        <sz val="10"/>
        <color rgb="FF000000"/>
        <rFont val="Arial"/>
        <family val="2"/>
      </rPr>
      <t>13068</t>
    </r>
  </si>
  <si>
    <t>K23TVA-13068-RTV1686908|HHCL</t>
  </si>
  <si>
    <r>
      <t>'</t>
    </r>
    <r>
      <rPr>
        <sz val="10"/>
        <color rgb="FF000000"/>
        <rFont val="Arial"/>
        <family val="2"/>
      </rPr>
      <t>13165</t>
    </r>
  </si>
  <si>
    <t>K23TVA-13165-RTV1687343|HHCL</t>
  </si>
  <si>
    <r>
      <t>'</t>
    </r>
    <r>
      <rPr>
        <sz val="10"/>
        <color rgb="FF000000"/>
        <rFont val="Arial"/>
        <family val="2"/>
      </rPr>
      <t>12081</t>
    </r>
  </si>
  <si>
    <t>K23TVA-12081-RTV1682025|HHCL - RTV1682025</t>
  </si>
  <si>
    <r>
      <t>'</t>
    </r>
    <r>
      <rPr>
        <sz val="10"/>
        <color rgb="FF000000"/>
        <rFont val="Arial"/>
        <family val="2"/>
      </rPr>
      <t>12261</t>
    </r>
  </si>
  <si>
    <t>K23TVA-12261-RTV1682579|HHCL - RTV1682579</t>
  </si>
  <si>
    <r>
      <t>'</t>
    </r>
    <r>
      <rPr>
        <sz val="10"/>
        <color rgb="FF000000"/>
        <rFont val="Arial"/>
        <family val="2"/>
      </rPr>
      <t>13072</t>
    </r>
  </si>
  <si>
    <t>K23TVA-13072-RTV1686915|HHCL</t>
  </si>
  <si>
    <r>
      <t>'</t>
    </r>
    <r>
      <rPr>
        <sz val="10"/>
        <color rgb="FF000000"/>
        <rFont val="Arial"/>
        <family val="2"/>
      </rPr>
      <t>12079</t>
    </r>
  </si>
  <si>
    <t>K23TVA-12079-RTV1682020|HHCL - RTV1682020</t>
  </si>
  <si>
    <r>
      <t>'</t>
    </r>
    <r>
      <rPr>
        <sz val="10"/>
        <color rgb="FF000000"/>
        <rFont val="Arial"/>
        <family val="2"/>
      </rPr>
      <t>12232</t>
    </r>
  </si>
  <si>
    <t>K23TVA-12232-RTV1682469|HHCL - RTV1682469</t>
  </si>
  <si>
    <r>
      <t>'</t>
    </r>
    <r>
      <rPr>
        <sz val="10"/>
        <color rgb="FF000000"/>
        <rFont val="Arial"/>
        <family val="2"/>
      </rPr>
      <t>14290</t>
    </r>
  </si>
  <si>
    <t>K23TVA-14290-RTV1690116|HHCL - RTV1690116</t>
  </si>
  <si>
    <r>
      <t>'</t>
    </r>
    <r>
      <rPr>
        <sz val="10"/>
        <color rgb="FF000000"/>
        <rFont val="Arial"/>
        <family val="2"/>
      </rPr>
      <t>14251</t>
    </r>
  </si>
  <si>
    <t>K23TVA-14251-RTV1690177|HHCL</t>
  </si>
  <si>
    <r>
      <t>'</t>
    </r>
    <r>
      <rPr>
        <sz val="10"/>
        <color rgb="FF000000"/>
        <rFont val="Arial"/>
        <family val="2"/>
      </rPr>
      <t>13364</t>
    </r>
  </si>
  <si>
    <t>K23TVA-13364-RTV1687429|HHCL</t>
  </si>
  <si>
    <r>
      <t>'</t>
    </r>
    <r>
      <rPr>
        <sz val="10"/>
        <color rgb="FF000000"/>
        <rFont val="Arial"/>
        <family val="2"/>
      </rPr>
      <t>12082</t>
    </r>
  </si>
  <si>
    <t>K23TVA-12082-RTV1682028|HHCL - RTV1682028</t>
  </si>
  <si>
    <r>
      <t>'</t>
    </r>
    <r>
      <rPr>
        <sz val="10"/>
        <color rgb="FF000000"/>
        <rFont val="Arial"/>
        <family val="2"/>
      </rPr>
      <t>12043</t>
    </r>
  </si>
  <si>
    <t>K23TVA-12043-RTV1681668|HHCL - RTV1681668</t>
  </si>
  <si>
    <r>
      <t>'</t>
    </r>
    <r>
      <rPr>
        <sz val="10"/>
        <color rgb="FF000000"/>
        <rFont val="Arial"/>
        <family val="2"/>
      </rPr>
      <t>12083</t>
    </r>
  </si>
  <si>
    <t>K23TVA-12083-RTV1682032|HHCL - RTV1682032</t>
  </si>
  <si>
    <r>
      <t>'</t>
    </r>
    <r>
      <rPr>
        <sz val="10"/>
        <color rgb="FF000000"/>
        <rFont val="Arial"/>
        <family val="2"/>
      </rPr>
      <t>13366</t>
    </r>
  </si>
  <si>
    <t>K23TVA-13366-RTV1687434|HHCL</t>
  </si>
  <si>
    <t>299-SIPI-R-042023-1270439</t>
  </si>
  <si>
    <r>
      <t>'</t>
    </r>
    <r>
      <rPr>
        <sz val="10"/>
        <color rgb="FF000000"/>
        <rFont val="Arial"/>
        <family val="2"/>
      </rPr>
      <t>13626</t>
    </r>
  </si>
  <si>
    <t>K23TVA-13626-RTV1688366|HHCL - RTV1688366</t>
  </si>
  <si>
    <r>
      <t>'</t>
    </r>
    <r>
      <rPr>
        <sz val="10"/>
        <color rgb="FF000000"/>
        <rFont val="Arial"/>
        <family val="2"/>
      </rPr>
      <t>14487</t>
    </r>
  </si>
  <si>
    <t>K23TVA-14487-RTV1691037|HHCL</t>
  </si>
  <si>
    <r>
      <t>'</t>
    </r>
    <r>
      <rPr>
        <sz val="10"/>
        <color rgb="FF000000"/>
        <rFont val="Arial"/>
        <family val="2"/>
      </rPr>
      <t>14496</t>
    </r>
  </si>
  <si>
    <t>K23TVA-14496-RTV1691109|HHCL</t>
  </si>
  <si>
    <t>299-SIPI-R-042023-1272055</t>
  </si>
  <si>
    <r>
      <t>'</t>
    </r>
    <r>
      <rPr>
        <sz val="10"/>
        <color rgb="FF000000"/>
        <rFont val="Arial"/>
        <family val="2"/>
      </rPr>
      <t>13989</t>
    </r>
  </si>
  <si>
    <t>K23TVA-13989-RTV1689095|HHCL - RTV1689095</t>
  </si>
  <si>
    <r>
      <t>'</t>
    </r>
    <r>
      <rPr>
        <sz val="10"/>
        <color rgb="FF000000"/>
        <rFont val="Arial"/>
        <family val="2"/>
      </rPr>
      <t>14652</t>
    </r>
  </si>
  <si>
    <t>K23TVA-14652-RTV1692254|HHCL</t>
  </si>
  <si>
    <r>
      <t>'</t>
    </r>
    <r>
      <rPr>
        <sz val="10"/>
        <color rgb="FF000000"/>
        <rFont val="Arial"/>
        <family val="2"/>
      </rPr>
      <t>14830</t>
    </r>
  </si>
  <si>
    <t>K23TVA-14830-RTV1692670|HHCL - RTV1692670</t>
  </si>
  <si>
    <r>
      <t>'</t>
    </r>
    <r>
      <rPr>
        <sz val="10"/>
        <color rgb="FF000000"/>
        <rFont val="Arial"/>
        <family val="2"/>
      </rPr>
      <t>15085</t>
    </r>
  </si>
  <si>
    <t>K23TVA-15085-RTV1693944|HHCL - RTV1693944</t>
  </si>
  <si>
    <r>
      <t>'</t>
    </r>
    <r>
      <rPr>
        <sz val="10"/>
        <color rgb="FF000000"/>
        <rFont val="Arial"/>
        <family val="2"/>
      </rPr>
      <t>15397</t>
    </r>
  </si>
  <si>
    <t>K23TVA-15397-RTV1695289|HHCL - RTV1695289</t>
  </si>
  <si>
    <r>
      <t>'</t>
    </r>
    <r>
      <rPr>
        <sz val="10"/>
        <color rgb="FF000000"/>
        <rFont val="Arial"/>
        <family val="2"/>
      </rPr>
      <t>13889</t>
    </r>
  </si>
  <si>
    <t>K23TVA-13889-RTV1688896|HHCL - RTV1688896</t>
  </si>
  <si>
    <r>
      <t>'</t>
    </r>
    <r>
      <rPr>
        <sz val="10"/>
        <color rgb="FF000000"/>
        <rFont val="Arial"/>
        <family val="2"/>
      </rPr>
      <t>14723</t>
    </r>
  </si>
  <si>
    <t>K23TVA-14723-RTV1691635|HHCL</t>
  </si>
  <si>
    <r>
      <t>'</t>
    </r>
    <r>
      <rPr>
        <sz val="10"/>
        <color rgb="FF000000"/>
        <rFont val="Arial"/>
        <family val="2"/>
      </rPr>
      <t>13505</t>
    </r>
  </si>
  <si>
    <t>K23TVA-13505-RTV1688185|HHCL - RTV1688185</t>
  </si>
  <si>
    <r>
      <t>'</t>
    </r>
    <r>
      <rPr>
        <sz val="10"/>
        <color rgb="FF000000"/>
        <rFont val="Arial"/>
        <family val="2"/>
      </rPr>
      <t>15080</t>
    </r>
  </si>
  <si>
    <t>K23TVA-15080-RTV1693926|HHCL - RTV1693926</t>
  </si>
  <si>
    <r>
      <t>'</t>
    </r>
    <r>
      <rPr>
        <sz val="10"/>
        <color rgb="FF000000"/>
        <rFont val="Arial"/>
        <family val="2"/>
      </rPr>
      <t>15415</t>
    </r>
  </si>
  <si>
    <t>K23TVA-15415-RTV1694827|HHCL - RTV1694827</t>
  </si>
  <si>
    <r>
      <t>'</t>
    </r>
    <r>
      <rPr>
        <sz val="10"/>
        <color rgb="FF000000"/>
        <rFont val="Arial"/>
        <family val="2"/>
      </rPr>
      <t>15840</t>
    </r>
  </si>
  <si>
    <t>K23TVA-15840-RTV1696671|HHCL</t>
  </si>
  <si>
    <r>
      <t>'</t>
    </r>
    <r>
      <rPr>
        <sz val="10"/>
        <color rgb="FF000000"/>
        <rFont val="Arial"/>
        <family val="2"/>
      </rPr>
      <t>14031</t>
    </r>
  </si>
  <si>
    <t>K23TVA-14031-RTV1689454|HHCL - RTV1689454</t>
  </si>
  <si>
    <r>
      <t>'</t>
    </r>
    <r>
      <rPr>
        <sz val="10"/>
        <color rgb="FF000000"/>
        <rFont val="Arial"/>
        <family val="2"/>
      </rPr>
      <t>14680</t>
    </r>
  </si>
  <si>
    <t>K23TVA-14680-RTV1692093|HHCL</t>
  </si>
  <si>
    <r>
      <t>'</t>
    </r>
    <r>
      <rPr>
        <sz val="10"/>
        <color rgb="FF000000"/>
        <rFont val="Arial"/>
        <family val="2"/>
      </rPr>
      <t>14851</t>
    </r>
  </si>
  <si>
    <t>K23TVA-14851-RTV1692766|HHCL - RTV1692766</t>
  </si>
  <si>
    <r>
      <t>'</t>
    </r>
    <r>
      <rPr>
        <sz val="10"/>
        <color rgb="FF000000"/>
        <rFont val="Arial"/>
        <family val="2"/>
      </rPr>
      <t>14895</t>
    </r>
  </si>
  <si>
    <t>K23TVA-14895-RTV1692941|HHCL - RTV1692941</t>
  </si>
  <si>
    <r>
      <t>'</t>
    </r>
    <r>
      <rPr>
        <sz val="10"/>
        <color rgb="FF000000"/>
        <rFont val="Arial"/>
        <family val="2"/>
      </rPr>
      <t>15086</t>
    </r>
  </si>
  <si>
    <t>K23TVA-15086-RTV1693945|HHCL - RTV1693945</t>
  </si>
  <si>
    <r>
      <t>'</t>
    </r>
    <r>
      <rPr>
        <sz val="10"/>
        <color rgb="FF000000"/>
        <rFont val="Arial"/>
        <family val="2"/>
      </rPr>
      <t>15229</t>
    </r>
  </si>
  <si>
    <t>K23TVA-15229-RTV1694241|HHCL - RTV1694241</t>
  </si>
  <si>
    <r>
      <t>'</t>
    </r>
    <r>
      <rPr>
        <sz val="10"/>
        <color rgb="FF000000"/>
        <rFont val="Arial"/>
        <family val="2"/>
      </rPr>
      <t>15290</t>
    </r>
  </si>
  <si>
    <t>K23TVA-15290-RTV1694977|HHCL - RTV1694977</t>
  </si>
  <si>
    <r>
      <t>'</t>
    </r>
    <r>
      <rPr>
        <sz val="10"/>
        <color rgb="FF000000"/>
        <rFont val="Arial"/>
        <family val="2"/>
      </rPr>
      <t>15681</t>
    </r>
  </si>
  <si>
    <t>K23TVA-15681-RTV1695870|HHCL - RTV1695870</t>
  </si>
  <si>
    <r>
      <t>'</t>
    </r>
    <r>
      <rPr>
        <sz val="10"/>
        <color rgb="FF000000"/>
        <rFont val="Arial"/>
        <family val="2"/>
      </rPr>
      <t>15944</t>
    </r>
  </si>
  <si>
    <t>K23TVA-15944-RTV1697078|HHCL</t>
  </si>
  <si>
    <r>
      <t>'</t>
    </r>
    <r>
      <rPr>
        <sz val="10"/>
        <color rgb="FF000000"/>
        <rFont val="Arial"/>
        <family val="2"/>
      </rPr>
      <t>16005</t>
    </r>
  </si>
  <si>
    <t>K23TVA-16005-RTV1697311|HHCL - RTV1697311</t>
  </si>
  <si>
    <r>
      <t>'</t>
    </r>
    <r>
      <rPr>
        <sz val="10"/>
        <color rgb="FF000000"/>
        <rFont val="Arial"/>
        <family val="2"/>
      </rPr>
      <t>13872</t>
    </r>
  </si>
  <si>
    <t>K23TVA-13872-RTV1688791|HHCL - RTV1688791</t>
  </si>
  <si>
    <r>
      <t>'</t>
    </r>
    <r>
      <rPr>
        <sz val="10"/>
        <color rgb="FF000000"/>
        <rFont val="Arial"/>
        <family val="2"/>
      </rPr>
      <t>14523</t>
    </r>
  </si>
  <si>
    <t>K23TVA-14523-RTV1691270|HHCL</t>
  </si>
  <si>
    <r>
      <t>'</t>
    </r>
    <r>
      <rPr>
        <sz val="10"/>
        <color rgb="FF000000"/>
        <rFont val="Arial"/>
        <family val="2"/>
      </rPr>
      <t>14810</t>
    </r>
  </si>
  <si>
    <t>K23TVA-14810-RTV1692614|HHCL - RTV1692614</t>
  </si>
  <si>
    <r>
      <t>'</t>
    </r>
    <r>
      <rPr>
        <sz val="10"/>
        <color rgb="FF000000"/>
        <rFont val="Arial"/>
        <family val="2"/>
      </rPr>
      <t>15530</t>
    </r>
  </si>
  <si>
    <t>K23TVA-15530-RTV1695824|HHCL - RTV1695824</t>
  </si>
  <si>
    <r>
      <t>'</t>
    </r>
    <r>
      <rPr>
        <sz val="10"/>
        <color rgb="FF000000"/>
        <rFont val="Arial"/>
        <family val="2"/>
      </rPr>
      <t>16026</t>
    </r>
  </si>
  <si>
    <t>K23TVA-16026-RTV1697209|HHCL - RTV1697209</t>
  </si>
  <si>
    <r>
      <t>'</t>
    </r>
    <r>
      <rPr>
        <sz val="10"/>
        <color rgb="FF000000"/>
        <rFont val="Arial"/>
        <family val="2"/>
      </rPr>
      <t>12559</t>
    </r>
  </si>
  <si>
    <t>K23TVA-12559-RTV1683701|HHCL - RTV1683701</t>
  </si>
  <si>
    <r>
      <t>'</t>
    </r>
    <r>
      <rPr>
        <sz val="10"/>
        <color rgb="FF000000"/>
        <rFont val="Arial"/>
        <family val="2"/>
      </rPr>
      <t>14011</t>
    </r>
  </si>
  <si>
    <t>K23TVA-14011-RTV1689311|HHCL - RTV1689311</t>
  </si>
  <si>
    <r>
      <t>'</t>
    </r>
    <r>
      <rPr>
        <sz val="10"/>
        <color rgb="FF000000"/>
        <rFont val="Arial"/>
        <family val="2"/>
      </rPr>
      <t>15438</t>
    </r>
  </si>
  <si>
    <t>K23TVA-15438-RTV1694870|HHCL - RTV1694870</t>
  </si>
  <si>
    <r>
      <t>'</t>
    </r>
    <r>
      <rPr>
        <sz val="10"/>
        <color rgb="FF000000"/>
        <rFont val="Arial"/>
        <family val="2"/>
      </rPr>
      <t>14667</t>
    </r>
  </si>
  <si>
    <t>K23TVA-14667-RTV1692137|HHCL</t>
  </si>
  <si>
    <r>
      <t>'</t>
    </r>
    <r>
      <rPr>
        <sz val="10"/>
        <color rgb="FF000000"/>
        <rFont val="Arial"/>
        <family val="2"/>
      </rPr>
      <t>15522</t>
    </r>
  </si>
  <si>
    <t>K23TVA-15522-RTV1695789|HHCL - RTV1695789</t>
  </si>
  <si>
    <r>
      <t>'</t>
    </r>
    <r>
      <rPr>
        <sz val="10"/>
        <color rgb="FF000000"/>
        <rFont val="Arial"/>
        <family val="2"/>
      </rPr>
      <t>15625</t>
    </r>
  </si>
  <si>
    <t>K23TVA-15625-RTV1696201|HHCL - RTV1696201</t>
  </si>
  <si>
    <r>
      <t>'</t>
    </r>
    <r>
      <rPr>
        <sz val="10"/>
        <color rgb="FF000000"/>
        <rFont val="Arial"/>
        <family val="2"/>
      </rPr>
      <t>15888</t>
    </r>
  </si>
  <si>
    <t>K23TVA-15888-RTV1696683|HHCL</t>
  </si>
  <si>
    <r>
      <t>'</t>
    </r>
    <r>
      <rPr>
        <sz val="10"/>
        <color rgb="FF000000"/>
        <rFont val="Arial"/>
        <family val="2"/>
      </rPr>
      <t>15753</t>
    </r>
  </si>
  <si>
    <t>K23TVA-15753-RTV1696340|HHCL</t>
  </si>
  <si>
    <r>
      <t>'</t>
    </r>
    <r>
      <rPr>
        <sz val="10"/>
        <color rgb="FF000000"/>
        <rFont val="Arial"/>
        <family val="2"/>
      </rPr>
      <t>14174</t>
    </r>
  </si>
  <si>
    <t>K23TVA-14174-RTV1690566|HHCL - RTV1690566</t>
  </si>
  <si>
    <r>
      <t>'</t>
    </r>
    <r>
      <rPr>
        <sz val="10"/>
        <color rgb="FF000000"/>
        <rFont val="Arial"/>
        <family val="2"/>
      </rPr>
      <t>14147</t>
    </r>
  </si>
  <si>
    <t>K23TVA-14147-RTV1690581|HHCL</t>
  </si>
  <si>
    <r>
      <t>'</t>
    </r>
    <r>
      <rPr>
        <sz val="10"/>
        <color rgb="FF000000"/>
        <rFont val="Arial"/>
        <family val="2"/>
      </rPr>
      <t>14531</t>
    </r>
  </si>
  <si>
    <t>K23TVA-14531-RTV1691254|HHCL</t>
  </si>
  <si>
    <r>
      <t>'</t>
    </r>
    <r>
      <rPr>
        <sz val="10"/>
        <color rgb="FF000000"/>
        <rFont val="Arial"/>
        <family val="2"/>
      </rPr>
      <t>12997</t>
    </r>
  </si>
  <si>
    <t>K23TVA-12997-RTV1686516|HHCL - RTV1686516</t>
  </si>
  <si>
    <r>
      <t>'</t>
    </r>
    <r>
      <rPr>
        <sz val="10"/>
        <color rgb="FF000000"/>
        <rFont val="Arial"/>
        <family val="2"/>
      </rPr>
      <t>14818</t>
    </r>
  </si>
  <si>
    <t>K23TVA-14818-RTV1692631|HHCL - RTV1692631</t>
  </si>
  <si>
    <r>
      <t>'</t>
    </r>
    <r>
      <rPr>
        <sz val="10"/>
        <color rgb="FF000000"/>
        <rFont val="Arial"/>
        <family val="2"/>
      </rPr>
      <t>15223</t>
    </r>
  </si>
  <si>
    <t>K23TVA-15223-RTV1694577|HHCL - RTV1694577</t>
  </si>
  <si>
    <r>
      <t>'</t>
    </r>
    <r>
      <rPr>
        <sz val="10"/>
        <color rgb="FF000000"/>
        <rFont val="Arial"/>
        <family val="2"/>
      </rPr>
      <t>15680</t>
    </r>
  </si>
  <si>
    <t>K23TVA-15680-RTV1695877|HHCL - RTV1695877</t>
  </si>
  <si>
    <r>
      <t>'</t>
    </r>
    <r>
      <rPr>
        <sz val="10"/>
        <color rgb="FF000000"/>
        <rFont val="Arial"/>
        <family val="2"/>
      </rPr>
      <t>15631</t>
    </r>
  </si>
  <si>
    <t>K23TVA-15631-RTV1696273|HHCL - RTV1696273</t>
  </si>
  <si>
    <r>
      <t>'</t>
    </r>
    <r>
      <rPr>
        <sz val="10"/>
        <color rgb="FF000000"/>
        <rFont val="Arial"/>
        <family val="2"/>
      </rPr>
      <t>15926</t>
    </r>
  </si>
  <si>
    <t>K23TVA-15926-RTV1696778|HHCL</t>
  </si>
  <si>
    <r>
      <t>'</t>
    </r>
    <r>
      <rPr>
        <sz val="10"/>
        <color rgb="FF000000"/>
        <rFont val="Arial"/>
        <family val="2"/>
      </rPr>
      <t>16029</t>
    </r>
  </si>
  <si>
    <t>K23TVA-16029-RTV1697206|HHCL - RTV1697206</t>
  </si>
  <si>
    <r>
      <t>'</t>
    </r>
    <r>
      <rPr>
        <sz val="10"/>
        <color rgb="FF000000"/>
        <rFont val="Arial"/>
        <family val="2"/>
      </rPr>
      <t>14173</t>
    </r>
  </si>
  <si>
    <t>K23TVA-14173-RTV1690567|HHCL - RTV1690567</t>
  </si>
  <si>
    <r>
      <t>'</t>
    </r>
    <r>
      <rPr>
        <sz val="10"/>
        <color rgb="FF000000"/>
        <rFont val="Arial"/>
        <family val="2"/>
      </rPr>
      <t>14160</t>
    </r>
  </si>
  <si>
    <t>K23TVA-14160-RTV1690597|HHCL - RTV1690597</t>
  </si>
  <si>
    <r>
      <t>'</t>
    </r>
    <r>
      <rPr>
        <sz val="10"/>
        <color rgb="FF000000"/>
        <rFont val="Arial"/>
        <family val="2"/>
      </rPr>
      <t>14432</t>
    </r>
  </si>
  <si>
    <t>K23TVA-14432-RTV1690869|HHCL</t>
  </si>
  <si>
    <r>
      <t>'</t>
    </r>
    <r>
      <rPr>
        <sz val="10"/>
        <color rgb="FF000000"/>
        <rFont val="Arial"/>
        <family val="2"/>
      </rPr>
      <t>13000</t>
    </r>
  </si>
  <si>
    <t>K23TVA-13000-RTV1686534|HHCL - RTV1686534</t>
  </si>
  <si>
    <r>
      <t>'</t>
    </r>
    <r>
      <rPr>
        <sz val="10"/>
        <color rgb="FF000000"/>
        <rFont val="Arial"/>
        <family val="2"/>
      </rPr>
      <t>14975</t>
    </r>
  </si>
  <si>
    <t>K23TVA-14975-RTV1693534|HHCL - RTV1693534</t>
  </si>
  <si>
    <t>299-SIPI-R-052023-1272055</t>
  </si>
  <si>
    <r>
      <t>'</t>
    </r>
    <r>
      <rPr>
        <sz val="10"/>
        <color rgb="FF000000"/>
        <rFont val="Arial"/>
        <family val="2"/>
      </rPr>
      <t>17235</t>
    </r>
  </si>
  <si>
    <t>K23TVA-17235-RTV1701979|HHCL - RTV1701979</t>
  </si>
  <si>
    <r>
      <t>'</t>
    </r>
    <r>
      <rPr>
        <sz val="10"/>
        <color rgb="FF000000"/>
        <rFont val="Arial"/>
        <family val="2"/>
      </rPr>
      <t>17762</t>
    </r>
  </si>
  <si>
    <t>K23TVA-17762-RTV1704482|HHCL - RTV1704482</t>
  </si>
  <si>
    <r>
      <t>'</t>
    </r>
    <r>
      <rPr>
        <sz val="10"/>
        <color rgb="FF000000"/>
        <rFont val="Arial"/>
        <family val="2"/>
      </rPr>
      <t>17759</t>
    </r>
  </si>
  <si>
    <t>K23TVA-17759-RTV1704496|HHCL - RTV1704496</t>
  </si>
  <si>
    <r>
      <t>'</t>
    </r>
    <r>
      <rPr>
        <sz val="10"/>
        <color rgb="FF000000"/>
        <rFont val="Arial"/>
        <family val="2"/>
      </rPr>
      <t>17755</t>
    </r>
  </si>
  <si>
    <t>K23TVA-17755-RTV1704503|HHCL - RTV1704503</t>
  </si>
  <si>
    <r>
      <t>'</t>
    </r>
    <r>
      <rPr>
        <sz val="10"/>
        <color rgb="FF000000"/>
        <rFont val="Arial"/>
        <family val="2"/>
      </rPr>
      <t>16765</t>
    </r>
  </si>
  <si>
    <t>K23TVA-16765-RTV1700055|HHCL - RTV1700055</t>
  </si>
  <si>
    <r>
      <t>'</t>
    </r>
    <r>
      <rPr>
        <sz val="10"/>
        <color rgb="FF000000"/>
        <rFont val="Arial"/>
        <family val="2"/>
      </rPr>
      <t>16311</t>
    </r>
  </si>
  <si>
    <t>K23TVA-16311-RTV1698521|HHCL - RTV1698521</t>
  </si>
  <si>
    <r>
      <t>'</t>
    </r>
    <r>
      <rPr>
        <sz val="10"/>
        <color rgb="FF000000"/>
        <rFont val="Arial"/>
        <family val="2"/>
      </rPr>
      <t>16727</t>
    </r>
  </si>
  <si>
    <t>K23TVA-16727-RTV1700128|HHCL - RTV1700128</t>
  </si>
  <si>
    <r>
      <t>'</t>
    </r>
    <r>
      <rPr>
        <sz val="10"/>
        <color rgb="FF000000"/>
        <rFont val="Arial"/>
        <family val="2"/>
      </rPr>
      <t>16857</t>
    </r>
  </si>
  <si>
    <t>K23TVA-16857-RTV1701178|HHCL - RTV1701178</t>
  </si>
  <si>
    <r>
      <t>'</t>
    </r>
    <r>
      <rPr>
        <sz val="10"/>
        <color rgb="FF000000"/>
        <rFont val="Arial"/>
        <family val="2"/>
      </rPr>
      <t>17452</t>
    </r>
  </si>
  <si>
    <t>K23TVA-17452-RTV1703358|HHCL - RTV1703358</t>
  </si>
  <si>
    <r>
      <t>'</t>
    </r>
    <r>
      <rPr>
        <sz val="10"/>
        <color rgb="FF000000"/>
        <rFont val="Arial"/>
        <family val="2"/>
      </rPr>
      <t>17218</t>
    </r>
  </si>
  <si>
    <t>K23TVA-17218-RTV1701894|HHCL - RTV1701894</t>
  </si>
  <si>
    <r>
      <t>'</t>
    </r>
    <r>
      <rPr>
        <sz val="10"/>
        <color rgb="FF000000"/>
        <rFont val="Arial"/>
        <family val="2"/>
      </rPr>
      <t>17764</t>
    </r>
  </si>
  <si>
    <t>K23TVA-17764-RTV1704477|HHCL - RTV1704477</t>
  </si>
  <si>
    <r>
      <t>'</t>
    </r>
    <r>
      <rPr>
        <sz val="10"/>
        <color rgb="FF000000"/>
        <rFont val="Arial"/>
        <family val="2"/>
      </rPr>
      <t>16392</t>
    </r>
  </si>
  <si>
    <t>K23TVA-16392-RTV1698717|HHCL - RTV1698717</t>
  </si>
  <si>
    <r>
      <t>'</t>
    </r>
    <r>
      <rPr>
        <sz val="10"/>
        <color rgb="FF000000"/>
        <rFont val="Arial"/>
        <family val="2"/>
      </rPr>
      <t>16466</t>
    </r>
  </si>
  <si>
    <t>K23TVA-16466-RTV1699508|HHCL - RTV1699508</t>
  </si>
  <si>
    <r>
      <t>'</t>
    </r>
    <r>
      <rPr>
        <sz val="10"/>
        <color rgb="FF000000"/>
        <rFont val="Arial"/>
        <family val="2"/>
      </rPr>
      <t>16861</t>
    </r>
  </si>
  <si>
    <t>K23TVA-16861-RTV1701157|HHCL - RTV1701157</t>
  </si>
  <si>
    <r>
      <t>'</t>
    </r>
    <r>
      <rPr>
        <sz val="10"/>
        <color rgb="FF000000"/>
        <rFont val="Arial"/>
        <family val="2"/>
      </rPr>
      <t>17458</t>
    </r>
  </si>
  <si>
    <t>K23TVA-17458-RTV1703294|HHCL - RTV1703294</t>
  </si>
  <si>
    <r>
      <t>'</t>
    </r>
    <r>
      <rPr>
        <sz val="10"/>
        <color rgb="FF000000"/>
        <rFont val="Arial"/>
        <family val="2"/>
      </rPr>
      <t>17736</t>
    </r>
  </si>
  <si>
    <t>K23TVA-17736-RTV1704569|HHCL - RTV1704569</t>
  </si>
  <si>
    <r>
      <t>'</t>
    </r>
    <r>
      <rPr>
        <sz val="10"/>
        <color rgb="FF000000"/>
        <rFont val="Arial"/>
        <family val="2"/>
      </rPr>
      <t>16584</t>
    </r>
  </si>
  <si>
    <t>K23TVA-16584-RTV1699345|HHCL - RTV1699345</t>
  </si>
  <si>
    <r>
      <t>'</t>
    </r>
    <r>
      <rPr>
        <sz val="10"/>
        <color rgb="FF000000"/>
        <rFont val="Arial"/>
        <family val="2"/>
      </rPr>
      <t>17141</t>
    </r>
  </si>
  <si>
    <t>K23TVA-17141-RTV1701003|HHCL - RTV1701003</t>
  </si>
  <si>
    <r>
      <t>'</t>
    </r>
    <r>
      <rPr>
        <sz val="10"/>
        <color rgb="FF000000"/>
        <rFont val="Arial"/>
        <family val="2"/>
      </rPr>
      <t>17221</t>
    </r>
  </si>
  <si>
    <t>K23TVA-17221-RTV1701922|HHCL - RTV1701922</t>
  </si>
  <si>
    <r>
      <t>'</t>
    </r>
    <r>
      <rPr>
        <sz val="10"/>
        <color rgb="FF000000"/>
        <rFont val="Arial"/>
        <family val="2"/>
      </rPr>
      <t>16881</t>
    </r>
  </si>
  <si>
    <t>K23TVA-16881-RTV1701047|HHCL - RTV1701047</t>
  </si>
  <si>
    <r>
      <t>'</t>
    </r>
    <r>
      <rPr>
        <sz val="10"/>
        <color rgb="FF000000"/>
        <rFont val="Arial"/>
        <family val="2"/>
      </rPr>
      <t>17198</t>
    </r>
  </si>
  <si>
    <t>K23TVA-17198-RTV1702210|HHCL - RTV1702210</t>
  </si>
  <si>
    <r>
      <t>'</t>
    </r>
    <r>
      <rPr>
        <sz val="10"/>
        <color rgb="FF000000"/>
        <rFont val="Arial"/>
        <family val="2"/>
      </rPr>
      <t>17771</t>
    </r>
  </si>
  <si>
    <t>K23TVA-17771-RTV1704460|HHCL - RTV1704460</t>
  </si>
  <si>
    <t>304-SIPI-042023-10065644</t>
  </si>
  <si>
    <r>
      <t>'</t>
    </r>
    <r>
      <rPr>
        <sz val="10"/>
        <color rgb="FF000000"/>
        <rFont val="Arial"/>
        <family val="2"/>
      </rPr>
      <t>A0023164</t>
    </r>
  </si>
  <si>
    <r>
      <t>'</t>
    </r>
    <r>
      <rPr>
        <sz val="10"/>
        <color rgb="FF000000"/>
        <rFont val="Arial"/>
        <family val="2"/>
      </rPr>
      <t>A0025207</t>
    </r>
  </si>
  <si>
    <r>
      <t>'</t>
    </r>
    <r>
      <rPr>
        <sz val="10"/>
        <color rgb="FF000000"/>
        <rFont val="Arial"/>
        <family val="2"/>
      </rPr>
      <t>A0020665</t>
    </r>
  </si>
  <si>
    <t>305-SIPI-042023-10062068</t>
  </si>
  <si>
    <r>
      <t>'</t>
    </r>
    <r>
      <rPr>
        <sz val="10"/>
        <color rgb="FF000000"/>
        <rFont val="Arial"/>
        <family val="2"/>
      </rPr>
      <t>B0022358</t>
    </r>
  </si>
  <si>
    <r>
      <t>'</t>
    </r>
    <r>
      <rPr>
        <sz val="10"/>
        <color rgb="FF000000"/>
        <rFont val="Arial"/>
        <family val="2"/>
      </rPr>
      <t>B0019130</t>
    </r>
  </si>
  <si>
    <r>
      <t>'</t>
    </r>
    <r>
      <rPr>
        <sz val="10"/>
        <color rgb="FF000000"/>
        <rFont val="Arial"/>
        <family val="2"/>
      </rPr>
      <t>B0024728</t>
    </r>
  </si>
  <si>
    <t>306-SIPI-042023-10050997</t>
  </si>
  <si>
    <r>
      <t>'</t>
    </r>
    <r>
      <rPr>
        <sz val="10"/>
        <color rgb="FF000000"/>
        <rFont val="Arial"/>
        <family val="2"/>
      </rPr>
      <t>C0022398</t>
    </r>
  </si>
  <si>
    <r>
      <t>'</t>
    </r>
    <r>
      <rPr>
        <sz val="10"/>
        <color rgb="FF000000"/>
        <rFont val="Arial"/>
        <family val="2"/>
      </rPr>
      <t>C0020504</t>
    </r>
  </si>
  <si>
    <r>
      <t>'</t>
    </r>
    <r>
      <rPr>
        <sz val="10"/>
        <color rgb="FF000000"/>
        <rFont val="Arial"/>
        <family val="2"/>
      </rPr>
      <t>C0023609</t>
    </r>
  </si>
  <si>
    <r>
      <t>'</t>
    </r>
    <r>
      <rPr>
        <sz val="10"/>
        <color rgb="FF000000"/>
        <rFont val="Arial"/>
        <family val="2"/>
      </rPr>
      <t>C0025033</t>
    </r>
  </si>
  <si>
    <t>399-SIPI-042023-10009252</t>
  </si>
  <si>
    <r>
      <t>'</t>
    </r>
    <r>
      <rPr>
        <sz val="10"/>
        <color rgb="FF000000"/>
        <rFont val="Arial"/>
        <family val="2"/>
      </rPr>
      <t>A0020571</t>
    </r>
  </si>
  <si>
    <r>
      <t>'</t>
    </r>
    <r>
      <rPr>
        <sz val="10"/>
        <color rgb="FF000000"/>
        <rFont val="Arial"/>
        <family val="2"/>
      </rPr>
      <t>A0019303</t>
    </r>
  </si>
  <si>
    <t>400-SIPI-042023-1087376</t>
  </si>
  <si>
    <r>
      <t>'</t>
    </r>
    <r>
      <rPr>
        <sz val="10"/>
        <color rgb="FF000000"/>
        <rFont val="Arial"/>
        <family val="2"/>
      </rPr>
      <t>M0022383</t>
    </r>
  </si>
  <si>
    <r>
      <t>'</t>
    </r>
    <r>
      <rPr>
        <sz val="10"/>
        <color rgb="FF000000"/>
        <rFont val="Arial"/>
        <family val="2"/>
      </rPr>
      <t>M0020642</t>
    </r>
  </si>
  <si>
    <r>
      <t>'</t>
    </r>
    <r>
      <rPr>
        <sz val="10"/>
        <color rgb="FF000000"/>
        <rFont val="Arial"/>
        <family val="2"/>
      </rPr>
      <t>M0019267</t>
    </r>
  </si>
  <si>
    <t>400-SIPI-R-042023-1087376</t>
  </si>
  <si>
    <r>
      <t>'</t>
    </r>
    <r>
      <rPr>
        <sz val="10"/>
        <color rgb="FF000000"/>
        <rFont val="Arial"/>
        <family val="2"/>
      </rPr>
      <t>525</t>
    </r>
  </si>
  <si>
    <t>1K23TBE|RTV 1693117-CHANGIO - RTV1693117</t>
  </si>
  <si>
    <t>400-SIPI-R-052023-1087376</t>
  </si>
  <si>
    <r>
      <t>'</t>
    </r>
    <r>
      <rPr>
        <sz val="10"/>
        <color rgb="FF000000"/>
        <rFont val="Arial"/>
        <family val="2"/>
      </rPr>
      <t>638</t>
    </r>
  </si>
  <si>
    <t>1K23TBE|RTV 1701760-CHANGIO - RTV1701760</t>
  </si>
  <si>
    <r>
      <t>'</t>
    </r>
    <r>
      <rPr>
        <sz val="10"/>
        <color rgb="FF000000"/>
        <rFont val="Arial"/>
        <family val="2"/>
      </rPr>
      <t>629</t>
    </r>
  </si>
  <si>
    <t>1K23TBE|RTV 1700481-CHANUONG - RTV1700481</t>
  </si>
  <si>
    <t>401-SIPI-042023-1081522</t>
  </si>
  <si>
    <r>
      <t>'</t>
    </r>
    <r>
      <rPr>
        <sz val="10"/>
        <color rgb="FF000000"/>
        <rFont val="Arial"/>
        <family val="2"/>
      </rPr>
      <t>A20645</t>
    </r>
  </si>
  <si>
    <t>404-SIPI-042023-1089695</t>
  </si>
  <si>
    <r>
      <t>'</t>
    </r>
    <r>
      <rPr>
        <sz val="10"/>
        <color rgb="FF000000"/>
        <rFont val="Arial"/>
        <family val="2"/>
      </rPr>
      <t>A0022320</t>
    </r>
  </si>
  <si>
    <r>
      <t>'</t>
    </r>
    <r>
      <rPr>
        <sz val="10"/>
        <color rgb="FF000000"/>
        <rFont val="Arial"/>
        <family val="2"/>
      </rPr>
      <t>A0020392</t>
    </r>
  </si>
  <si>
    <t>406-SIPI-042023-1150703</t>
  </si>
  <si>
    <r>
      <t>'</t>
    </r>
    <r>
      <rPr>
        <sz val="10"/>
        <color rgb="FF000000"/>
        <rFont val="Arial"/>
        <family val="2"/>
      </rPr>
      <t>A0019146</t>
    </r>
  </si>
  <si>
    <r>
      <t>'</t>
    </r>
    <r>
      <rPr>
        <sz val="10"/>
        <color rgb="FF000000"/>
        <rFont val="Arial"/>
        <family val="2"/>
      </rPr>
      <t>A0025183</t>
    </r>
  </si>
  <si>
    <r>
      <t>'</t>
    </r>
    <r>
      <rPr>
        <sz val="10"/>
        <color rgb="FF000000"/>
        <rFont val="Arial"/>
        <family val="2"/>
      </rPr>
      <t>A0023584</t>
    </r>
  </si>
  <si>
    <r>
      <t>'</t>
    </r>
    <r>
      <rPr>
        <sz val="10"/>
        <color rgb="FF000000"/>
        <rFont val="Arial"/>
        <family val="2"/>
      </rPr>
      <t>A0023787</t>
    </r>
  </si>
  <si>
    <r>
      <t>'</t>
    </r>
    <r>
      <rPr>
        <sz val="10"/>
        <color rgb="FF000000"/>
        <rFont val="Arial"/>
        <family val="2"/>
      </rPr>
      <t>A0020661</t>
    </r>
  </si>
  <si>
    <r>
      <t>'</t>
    </r>
    <r>
      <rPr>
        <sz val="10"/>
        <color rgb="FF000000"/>
        <rFont val="Arial"/>
        <family val="2"/>
      </rPr>
      <t>A0022396</t>
    </r>
  </si>
  <si>
    <t>409-SIPI-042023-1132553</t>
  </si>
  <si>
    <r>
      <t>'</t>
    </r>
    <r>
      <rPr>
        <sz val="10"/>
        <color rgb="FF000000"/>
        <rFont val="Arial"/>
        <family val="2"/>
      </rPr>
      <t>V0023464</t>
    </r>
  </si>
  <si>
    <r>
      <t>'</t>
    </r>
    <r>
      <rPr>
        <sz val="10"/>
        <color rgb="FF000000"/>
        <rFont val="Arial"/>
        <family val="2"/>
      </rPr>
      <t>V0020563</t>
    </r>
  </si>
  <si>
    <r>
      <t>'</t>
    </r>
    <r>
      <rPr>
        <sz val="10"/>
        <color rgb="FF000000"/>
        <rFont val="Arial"/>
        <family val="2"/>
      </rPr>
      <t>V0020470</t>
    </r>
  </si>
  <si>
    <t>411-SIPI-042023-1122979</t>
  </si>
  <si>
    <r>
      <t>'</t>
    </r>
    <r>
      <rPr>
        <sz val="10"/>
        <color rgb="FF000000"/>
        <rFont val="Arial"/>
        <family val="2"/>
      </rPr>
      <t>A0021496</t>
    </r>
  </si>
  <si>
    <r>
      <t>'</t>
    </r>
    <r>
      <rPr>
        <sz val="10"/>
        <color rgb="FF000000"/>
        <rFont val="Arial"/>
        <family val="2"/>
      </rPr>
      <t>A0023160</t>
    </r>
  </si>
  <si>
    <t>412-SIPI-042023-1116243</t>
  </si>
  <si>
    <r>
      <t>'</t>
    </r>
    <r>
      <rPr>
        <sz val="10"/>
        <color rgb="FF000000"/>
        <rFont val="Arial"/>
        <family val="2"/>
      </rPr>
      <t>A0022221</t>
    </r>
  </si>
  <si>
    <r>
      <t>'</t>
    </r>
    <r>
      <rPr>
        <sz val="10"/>
        <color rgb="FF000000"/>
        <rFont val="Arial"/>
        <family val="2"/>
      </rPr>
      <t>A0024999</t>
    </r>
  </si>
  <si>
    <r>
      <t>'</t>
    </r>
    <r>
      <rPr>
        <sz val="10"/>
        <color rgb="FF000000"/>
        <rFont val="Arial"/>
        <family val="2"/>
      </rPr>
      <t>A0019710</t>
    </r>
  </si>
  <si>
    <t>413-SIPI-042023-1115316</t>
  </si>
  <si>
    <r>
      <t>'</t>
    </r>
    <r>
      <rPr>
        <sz val="10"/>
        <color rgb="FF000000"/>
        <rFont val="Arial"/>
        <family val="2"/>
      </rPr>
      <t>A0019246</t>
    </r>
  </si>
  <si>
    <r>
      <t>'</t>
    </r>
    <r>
      <rPr>
        <sz val="10"/>
        <color rgb="FF000000"/>
        <rFont val="Arial"/>
        <family val="2"/>
      </rPr>
      <t>A0024305</t>
    </r>
  </si>
  <si>
    <r>
      <t>'</t>
    </r>
    <r>
      <rPr>
        <sz val="10"/>
        <color rgb="FF000000"/>
        <rFont val="Arial"/>
        <family val="2"/>
      </rPr>
      <t>A0020449</t>
    </r>
  </si>
  <si>
    <r>
      <t>'</t>
    </r>
    <r>
      <rPr>
        <sz val="10"/>
        <color rgb="FF000000"/>
        <rFont val="Arial"/>
        <family val="2"/>
      </rPr>
      <t>A0025265</t>
    </r>
  </si>
  <si>
    <r>
      <t>'</t>
    </r>
    <r>
      <rPr>
        <sz val="10"/>
        <color rgb="FF000000"/>
        <rFont val="Arial"/>
        <family val="2"/>
      </rPr>
      <t>A0022144</t>
    </r>
  </si>
  <si>
    <t>414-SIPI-042023-1122805</t>
  </si>
  <si>
    <r>
      <t>'</t>
    </r>
    <r>
      <rPr>
        <sz val="10"/>
        <color rgb="FF000000"/>
        <rFont val="Arial"/>
        <family val="2"/>
      </rPr>
      <t>N0020388</t>
    </r>
  </si>
  <si>
    <r>
      <t>'</t>
    </r>
    <r>
      <rPr>
        <sz val="10"/>
        <color rgb="FF000000"/>
        <rFont val="Arial"/>
        <family val="2"/>
      </rPr>
      <t>N0024069</t>
    </r>
  </si>
  <si>
    <r>
      <t>'</t>
    </r>
    <r>
      <rPr>
        <sz val="10"/>
        <color rgb="FF000000"/>
        <rFont val="Arial"/>
        <family val="2"/>
      </rPr>
      <t>N0022126</t>
    </r>
  </si>
  <si>
    <t>414-SIPI-R-042023-1122805</t>
  </si>
  <si>
    <r>
      <t>'</t>
    </r>
    <r>
      <rPr>
        <sz val="10"/>
        <color rgb="FF000000"/>
        <rFont val="Arial"/>
        <family val="2"/>
      </rPr>
      <t>679</t>
    </r>
  </si>
  <si>
    <t>1K23TBV-679RTV1696536|CHANGIO - 20564</t>
  </si>
  <si>
    <t>415-SIPI-042023-1138461</t>
  </si>
  <si>
    <r>
      <t>'</t>
    </r>
    <r>
      <rPr>
        <sz val="10"/>
        <color rgb="FF000000"/>
        <rFont val="Arial"/>
        <family val="2"/>
      </rPr>
      <t>X0022237</t>
    </r>
  </si>
  <si>
    <r>
      <t>'</t>
    </r>
    <r>
      <rPr>
        <sz val="10"/>
        <color rgb="FF000000"/>
        <rFont val="Arial"/>
        <family val="2"/>
      </rPr>
      <t>X0022439</t>
    </r>
  </si>
  <si>
    <r>
      <t>'</t>
    </r>
    <r>
      <rPr>
        <sz val="10"/>
        <color rgb="FF000000"/>
        <rFont val="Arial"/>
        <family val="2"/>
      </rPr>
      <t>X0024990</t>
    </r>
  </si>
  <si>
    <r>
      <t>'</t>
    </r>
    <r>
      <rPr>
        <sz val="10"/>
        <color rgb="FF000000"/>
        <rFont val="Arial"/>
        <family val="2"/>
      </rPr>
      <t>X0021949</t>
    </r>
  </si>
  <si>
    <t>418-SIPI-042023-1111262</t>
  </si>
  <si>
    <r>
      <t>'</t>
    </r>
    <r>
      <rPr>
        <sz val="10"/>
        <color rgb="FF000000"/>
        <rFont val="Arial"/>
        <family val="2"/>
      </rPr>
      <t>25194</t>
    </r>
  </si>
  <si>
    <r>
      <t>'</t>
    </r>
    <r>
      <rPr>
        <sz val="10"/>
        <color rgb="FF000000"/>
        <rFont val="Arial"/>
        <family val="2"/>
      </rPr>
      <t>20464</t>
    </r>
  </si>
  <si>
    <r>
      <t>'</t>
    </r>
    <r>
      <rPr>
        <sz val="10"/>
        <color rgb="FF000000"/>
        <rFont val="Arial"/>
        <family val="2"/>
      </rPr>
      <t>22331</t>
    </r>
  </si>
  <si>
    <t>421-SIPI-042023-1080400</t>
  </si>
  <si>
    <r>
      <t>'</t>
    </r>
    <r>
      <rPr>
        <sz val="10"/>
        <color rgb="FF000000"/>
        <rFont val="Arial"/>
        <family val="2"/>
      </rPr>
      <t>A0024971</t>
    </r>
  </si>
  <si>
    <r>
      <t>'</t>
    </r>
    <r>
      <rPr>
        <sz val="10"/>
        <color rgb="FF000000"/>
        <rFont val="Arial"/>
        <family val="2"/>
      </rPr>
      <t>A0020719</t>
    </r>
  </si>
  <si>
    <r>
      <t>'</t>
    </r>
    <r>
      <rPr>
        <sz val="10"/>
        <color rgb="FF000000"/>
        <rFont val="Arial"/>
        <family val="2"/>
      </rPr>
      <t>A0022453</t>
    </r>
  </si>
  <si>
    <r>
      <t>'</t>
    </r>
    <r>
      <rPr>
        <sz val="10"/>
        <color rgb="FF000000"/>
        <rFont val="Arial"/>
        <family val="2"/>
      </rPr>
      <t>A0019340</t>
    </r>
  </si>
  <si>
    <t>424-SIPI-042023-1063163</t>
  </si>
  <si>
    <r>
      <t>'</t>
    </r>
    <r>
      <rPr>
        <sz val="10"/>
        <color rgb="FF000000"/>
        <rFont val="Arial"/>
        <family val="2"/>
      </rPr>
      <t>A0020496</t>
    </r>
  </si>
  <si>
    <r>
      <t>'</t>
    </r>
    <r>
      <rPr>
        <sz val="10"/>
        <color rgb="FF000000"/>
        <rFont val="Arial"/>
        <family val="2"/>
      </rPr>
      <t>A0022448</t>
    </r>
  </si>
  <si>
    <t>425-SIPI-042023-1117071</t>
  </si>
  <si>
    <r>
      <t>'</t>
    </r>
    <r>
      <rPr>
        <sz val="10"/>
        <color rgb="FF000000"/>
        <rFont val="Arial"/>
        <family val="2"/>
      </rPr>
      <t>E0021400</t>
    </r>
  </si>
  <si>
    <r>
      <t>'</t>
    </r>
    <r>
      <rPr>
        <sz val="10"/>
        <color rgb="FF000000"/>
        <rFont val="Arial"/>
        <family val="2"/>
      </rPr>
      <t>E0024529</t>
    </r>
  </si>
  <si>
    <r>
      <t>'</t>
    </r>
    <r>
      <rPr>
        <sz val="10"/>
        <color rgb="FF000000"/>
        <rFont val="Arial"/>
        <family val="2"/>
      </rPr>
      <t>E0019212</t>
    </r>
  </si>
  <si>
    <t>1C23TNN|CHACOMG</t>
  </si>
  <si>
    <r>
      <t>'</t>
    </r>
    <r>
      <rPr>
        <sz val="10"/>
        <color rgb="FF000000"/>
        <rFont val="Arial"/>
        <family val="2"/>
      </rPr>
      <t>E0023552</t>
    </r>
  </si>
  <si>
    <t>426-SIPI-042023-1064543</t>
  </si>
  <si>
    <r>
      <t>'</t>
    </r>
    <r>
      <rPr>
        <sz val="10"/>
        <color rgb="FF000000"/>
        <rFont val="Arial"/>
        <family val="2"/>
      </rPr>
      <t>A0020641</t>
    </r>
  </si>
  <si>
    <r>
      <t>'</t>
    </r>
    <r>
      <rPr>
        <sz val="10"/>
        <color rgb="FF000000"/>
        <rFont val="Arial"/>
        <family val="2"/>
      </rPr>
      <t>A0022384</t>
    </r>
  </si>
  <si>
    <t>426-SIPI-R-042023-1064543</t>
  </si>
  <si>
    <r>
      <t>'</t>
    </r>
    <r>
      <rPr>
        <sz val="10"/>
        <color rgb="FF000000"/>
        <rFont val="Arial"/>
        <family val="2"/>
      </rPr>
      <t>668</t>
    </r>
  </si>
  <si>
    <t>1K23TCG-668|CHAN GA - RTV1692720</t>
  </si>
  <si>
    <r>
      <t>'</t>
    </r>
    <r>
      <rPr>
        <sz val="10"/>
        <color rgb="FF000000"/>
        <rFont val="Arial"/>
        <family val="2"/>
      </rPr>
      <t>669</t>
    </r>
  </si>
  <si>
    <t>1K23TCG-669|CHAN GIO HEO - RTV1692721</t>
  </si>
  <si>
    <t>427-SIPI-042023-1052184</t>
  </si>
  <si>
    <r>
      <t>'</t>
    </r>
    <r>
      <rPr>
        <sz val="10"/>
        <color rgb="FF000000"/>
        <rFont val="Arial"/>
        <family val="2"/>
      </rPr>
      <t>A23924</t>
    </r>
  </si>
  <si>
    <r>
      <t>'</t>
    </r>
    <r>
      <rPr>
        <sz val="10"/>
        <color rgb="FF000000"/>
        <rFont val="Arial"/>
        <family val="2"/>
      </rPr>
      <t>A22047</t>
    </r>
  </si>
  <si>
    <r>
      <t>'</t>
    </r>
    <r>
      <rPr>
        <sz val="10"/>
        <color rgb="FF000000"/>
        <rFont val="Arial"/>
        <family val="2"/>
      </rPr>
      <t>A22261</t>
    </r>
  </si>
  <si>
    <r>
      <t>'</t>
    </r>
    <r>
      <rPr>
        <sz val="10"/>
        <color rgb="FF000000"/>
        <rFont val="Arial"/>
        <family val="2"/>
      </rPr>
      <t>A23744</t>
    </r>
  </si>
  <si>
    <t>427-SIPI-R-042023-1052184</t>
  </si>
  <si>
    <r>
      <t>'</t>
    </r>
    <r>
      <rPr>
        <sz val="10"/>
        <color rgb="FF000000"/>
        <rFont val="Arial"/>
        <family val="2"/>
      </rPr>
      <t>1K23TCH-319</t>
    </r>
  </si>
  <si>
    <t>1K23TCH-319|CHANGIO - RTV1693856</t>
  </si>
  <si>
    <r>
      <t>'</t>
    </r>
    <r>
      <rPr>
        <sz val="10"/>
        <color rgb="FF000000"/>
        <rFont val="Arial"/>
        <family val="2"/>
      </rPr>
      <t>1K23TCH-302|CHANGIO</t>
    </r>
  </si>
  <si>
    <t>1K23TCH-302|CHANGIO - RTV1689567</t>
  </si>
  <si>
    <t>430-SIPI-042023-1110287</t>
  </si>
  <si>
    <r>
      <t>'</t>
    </r>
    <r>
      <rPr>
        <sz val="10"/>
        <color rgb="FF000000"/>
        <rFont val="Arial"/>
        <family val="2"/>
      </rPr>
      <t>A0019290</t>
    </r>
  </si>
  <si>
    <t>430-SIPI-R-042023-1110287</t>
  </si>
  <si>
    <r>
      <t>'</t>
    </r>
    <r>
      <rPr>
        <sz val="10"/>
        <color rgb="FF000000"/>
        <rFont val="Arial"/>
        <family val="2"/>
      </rPr>
      <t>A000693</t>
    </r>
  </si>
  <si>
    <t>RTV 1691840-693|GIOTAI - RTV1691840</t>
  </si>
  <si>
    <t>432-SIPI-042023-1068363</t>
  </si>
  <si>
    <r>
      <t>'</t>
    </r>
    <r>
      <rPr>
        <sz val="10"/>
        <color rgb="FF000000"/>
        <rFont val="Arial"/>
        <family val="2"/>
      </rPr>
      <t>A0023155</t>
    </r>
  </si>
  <si>
    <r>
      <t>'</t>
    </r>
    <r>
      <rPr>
        <sz val="10"/>
        <color rgb="FF000000"/>
        <rFont val="Arial"/>
        <family val="2"/>
      </rPr>
      <t>A0024725</t>
    </r>
  </si>
  <si>
    <r>
      <t>'</t>
    </r>
    <r>
      <rPr>
        <sz val="10"/>
        <color rgb="FF000000"/>
        <rFont val="Arial"/>
        <family val="2"/>
      </rPr>
      <t>A0020694</t>
    </r>
  </si>
  <si>
    <r>
      <t>'</t>
    </r>
    <r>
      <rPr>
        <sz val="10"/>
        <color rgb="FF000000"/>
        <rFont val="Arial"/>
        <family val="2"/>
      </rPr>
      <t>A0023606</t>
    </r>
  </si>
  <si>
    <t>432-SIPI-R-052023-1068363</t>
  </si>
  <si>
    <r>
      <t>'</t>
    </r>
    <r>
      <rPr>
        <sz val="10"/>
        <color rgb="FF000000"/>
        <rFont val="Arial"/>
        <family val="2"/>
      </rPr>
      <t>743</t>
    </r>
  </si>
  <si>
    <t>1K23TCP|1699933|CHANGIO - RTV1699933</t>
  </si>
  <si>
    <t>438-SIPI-042023-1066641</t>
  </si>
  <si>
    <r>
      <t>'</t>
    </r>
    <r>
      <rPr>
        <sz val="10"/>
        <color rgb="FF000000"/>
        <rFont val="Arial"/>
        <family val="2"/>
      </rPr>
      <t>A00022449</t>
    </r>
  </si>
  <si>
    <r>
      <t>'</t>
    </r>
    <r>
      <rPr>
        <sz val="10"/>
        <color rgb="FF000000"/>
        <rFont val="Arial"/>
        <family val="2"/>
      </rPr>
      <t>A00024967</t>
    </r>
  </si>
  <si>
    <r>
      <t>'</t>
    </r>
    <r>
      <rPr>
        <sz val="10"/>
        <color rgb="FF000000"/>
        <rFont val="Arial"/>
        <family val="2"/>
      </rPr>
      <t>A00019330</t>
    </r>
  </si>
  <si>
    <t>438-SIPI-R-042023-1066641</t>
  </si>
  <si>
    <r>
      <t>'</t>
    </r>
    <r>
      <rPr>
        <sz val="10"/>
        <color rgb="FF000000"/>
        <rFont val="Arial"/>
        <family val="2"/>
      </rPr>
      <t>A443</t>
    </r>
  </si>
  <si>
    <t>RTV1696047|CHA COM - RTV1696047</t>
  </si>
  <si>
    <t>439-SIPI-042023-10053174</t>
  </si>
  <si>
    <r>
      <t>'</t>
    </r>
    <r>
      <rPr>
        <sz val="10"/>
        <color rgb="FF000000"/>
        <rFont val="Arial"/>
        <family val="2"/>
      </rPr>
      <t>19108</t>
    </r>
  </si>
  <si>
    <r>
      <t>'</t>
    </r>
    <r>
      <rPr>
        <sz val="10"/>
        <color rgb="FF000000"/>
        <rFont val="Arial"/>
        <family val="2"/>
      </rPr>
      <t>20494</t>
    </r>
  </si>
  <si>
    <r>
      <t>'</t>
    </r>
    <r>
      <rPr>
        <sz val="10"/>
        <color rgb="FF000000"/>
        <rFont val="Arial"/>
        <family val="2"/>
      </rPr>
      <t>23569</t>
    </r>
  </si>
  <si>
    <t>440-SIPI-042023-10081471</t>
  </si>
  <si>
    <r>
      <t>'</t>
    </r>
    <r>
      <rPr>
        <sz val="10"/>
        <color rgb="FF000000"/>
        <rFont val="Arial"/>
        <family val="2"/>
      </rPr>
      <t>C0020385</t>
    </r>
  </si>
  <si>
    <r>
      <t>'</t>
    </r>
    <r>
      <rPr>
        <sz val="10"/>
        <color rgb="FF000000"/>
        <rFont val="Arial"/>
        <family val="2"/>
      </rPr>
      <t>C0025221</t>
    </r>
  </si>
  <si>
    <r>
      <t>'</t>
    </r>
    <r>
      <rPr>
        <sz val="10"/>
        <color rgb="FF000000"/>
        <rFont val="Arial"/>
        <family val="2"/>
      </rPr>
      <t>C0025222</t>
    </r>
  </si>
  <si>
    <r>
      <t>'</t>
    </r>
    <r>
      <rPr>
        <sz val="10"/>
        <color rgb="FF000000"/>
        <rFont val="Arial"/>
        <family val="2"/>
      </rPr>
      <t>C0022332</t>
    </r>
  </si>
  <si>
    <t>441-SIPI-042023-1099725</t>
  </si>
  <si>
    <r>
      <t>'</t>
    </r>
    <r>
      <rPr>
        <sz val="10"/>
        <color rgb="FF000000"/>
        <rFont val="Arial"/>
        <family val="2"/>
      </rPr>
      <t>A0023433</t>
    </r>
  </si>
  <si>
    <r>
      <t>'</t>
    </r>
    <r>
      <rPr>
        <sz val="10"/>
        <color rgb="FF000000"/>
        <rFont val="Arial"/>
        <family val="2"/>
      </rPr>
      <t>A0020223</t>
    </r>
  </si>
  <si>
    <r>
      <t>'</t>
    </r>
    <r>
      <rPr>
        <sz val="10"/>
        <color rgb="FF000000"/>
        <rFont val="Arial"/>
        <family val="2"/>
      </rPr>
      <t>A0022058</t>
    </r>
  </si>
  <si>
    <r>
      <t>'</t>
    </r>
    <r>
      <rPr>
        <sz val="10"/>
        <color rgb="FF000000"/>
        <rFont val="Arial"/>
        <family val="2"/>
      </rPr>
      <t>A0022309</t>
    </r>
  </si>
  <si>
    <r>
      <t>'</t>
    </r>
    <r>
      <rPr>
        <sz val="10"/>
        <color rgb="FF000000"/>
        <rFont val="Arial"/>
        <family val="2"/>
      </rPr>
      <t>A0023671</t>
    </r>
  </si>
  <si>
    <r>
      <t>'</t>
    </r>
    <r>
      <rPr>
        <sz val="10"/>
        <color rgb="FF000000"/>
        <rFont val="Arial"/>
        <family val="2"/>
      </rPr>
      <t>A0024975</t>
    </r>
  </si>
  <si>
    <r>
      <t>'</t>
    </r>
    <r>
      <rPr>
        <sz val="10"/>
        <color rgb="FF000000"/>
        <rFont val="Arial"/>
        <family val="2"/>
      </rPr>
      <t>A0020539</t>
    </r>
  </si>
  <si>
    <t>441-SIPI-R-042023-1099725</t>
  </si>
  <si>
    <t>1K23TCV|GIOHEO|RTV1691544 - RTV1691544</t>
  </si>
  <si>
    <t>443-SIPI-042023-1095490</t>
  </si>
  <si>
    <r>
      <t>'</t>
    </r>
    <r>
      <rPr>
        <sz val="10"/>
        <color rgb="FF000000"/>
        <rFont val="Arial"/>
        <family val="2"/>
      </rPr>
      <t>B0019136</t>
    </r>
  </si>
  <si>
    <r>
      <t>'</t>
    </r>
    <r>
      <rPr>
        <sz val="10"/>
        <color rgb="FF000000"/>
        <rFont val="Arial"/>
        <family val="2"/>
      </rPr>
      <t>B0023730</t>
    </r>
  </si>
  <si>
    <r>
      <t>'</t>
    </r>
    <r>
      <rPr>
        <sz val="10"/>
        <color rgb="FF000000"/>
        <rFont val="Arial"/>
        <family val="2"/>
      </rPr>
      <t>B0022346</t>
    </r>
  </si>
  <si>
    <r>
      <t>'</t>
    </r>
    <r>
      <rPr>
        <sz val="10"/>
        <color rgb="FF000000"/>
        <rFont val="Arial"/>
        <family val="2"/>
      </rPr>
      <t>B0020577</t>
    </r>
  </si>
  <si>
    <t>444-SIPI-042023-10034023</t>
  </si>
  <si>
    <r>
      <t>'</t>
    </r>
    <r>
      <rPr>
        <sz val="10"/>
        <color rgb="FF000000"/>
        <rFont val="Arial"/>
        <family val="2"/>
      </rPr>
      <t>A0020492</t>
    </r>
  </si>
  <si>
    <t>448-SIPI-042023-10049541</t>
  </si>
  <si>
    <r>
      <t>'</t>
    </r>
    <r>
      <rPr>
        <sz val="10"/>
        <color rgb="FF000000"/>
        <rFont val="Arial"/>
        <family val="2"/>
      </rPr>
      <t>A020370</t>
    </r>
  </si>
  <si>
    <r>
      <t>'</t>
    </r>
    <r>
      <rPr>
        <sz val="10"/>
        <color rgb="FF000000"/>
        <rFont val="Arial"/>
        <family val="2"/>
      </rPr>
      <t>A023562</t>
    </r>
  </si>
  <si>
    <r>
      <t>'</t>
    </r>
    <r>
      <rPr>
        <sz val="10"/>
        <color rgb="FF000000"/>
        <rFont val="Arial"/>
        <family val="2"/>
      </rPr>
      <t>A025044</t>
    </r>
  </si>
  <si>
    <t>450-SIPI-042023-10053294</t>
  </si>
  <si>
    <r>
      <t>'</t>
    </r>
    <r>
      <rPr>
        <sz val="10"/>
        <color rgb="FF000000"/>
        <rFont val="Arial"/>
        <family val="2"/>
      </rPr>
      <t>B0020525</t>
    </r>
  </si>
  <si>
    <r>
      <t>'</t>
    </r>
    <r>
      <rPr>
        <sz val="10"/>
        <color rgb="FF000000"/>
        <rFont val="Arial"/>
        <family val="2"/>
      </rPr>
      <t>B0023636</t>
    </r>
  </si>
  <si>
    <t>451-SIPI-042023-10095603</t>
  </si>
  <si>
    <r>
      <t>'</t>
    </r>
    <r>
      <rPr>
        <sz val="10"/>
        <color rgb="FF000000"/>
        <rFont val="Arial"/>
        <family val="2"/>
      </rPr>
      <t>T0019345</t>
    </r>
  </si>
  <si>
    <r>
      <t>'</t>
    </r>
    <r>
      <rPr>
        <sz val="10"/>
        <color rgb="FF000000"/>
        <rFont val="Arial"/>
        <family val="2"/>
      </rPr>
      <t>T0022241</t>
    </r>
  </si>
  <si>
    <t>452-SIPI-R-042023-23000032</t>
  </si>
  <si>
    <r>
      <t>'</t>
    </r>
    <r>
      <rPr>
        <sz val="10"/>
        <color rgb="FF000000"/>
        <rFont val="Arial"/>
        <family val="2"/>
      </rPr>
      <t>374</t>
    </r>
  </si>
  <si>
    <t>1K23TDG-374|CHANGA-1693490 - RTV1693490</t>
  </si>
  <si>
    <t>453-SIPI-042023-10077801</t>
  </si>
  <si>
    <r>
      <t>'</t>
    </r>
    <r>
      <rPr>
        <sz val="10"/>
        <color rgb="FF000000"/>
        <rFont val="Arial"/>
        <family val="2"/>
      </rPr>
      <t>T0019173</t>
    </r>
  </si>
  <si>
    <r>
      <t>'</t>
    </r>
    <r>
      <rPr>
        <sz val="10"/>
        <color rgb="FF000000"/>
        <rFont val="Arial"/>
        <family val="2"/>
      </rPr>
      <t>T0023670</t>
    </r>
  </si>
  <si>
    <r>
      <t>'</t>
    </r>
    <r>
      <rPr>
        <sz val="10"/>
        <color rgb="FF000000"/>
        <rFont val="Arial"/>
        <family val="2"/>
      </rPr>
      <t>T0020538</t>
    </r>
  </si>
  <si>
    <r>
      <t>'</t>
    </r>
    <r>
      <rPr>
        <sz val="10"/>
        <color rgb="FF000000"/>
        <rFont val="Arial"/>
        <family val="2"/>
      </rPr>
      <t>T0022306</t>
    </r>
  </si>
  <si>
    <t>456-SIPI-042023-1088493</t>
  </si>
  <si>
    <r>
      <t>'</t>
    </r>
    <r>
      <rPr>
        <sz val="10"/>
        <color rgb="FF000000"/>
        <rFont val="Arial"/>
        <family val="2"/>
      </rPr>
      <t>F0021404</t>
    </r>
  </si>
  <si>
    <r>
      <t>'</t>
    </r>
    <r>
      <rPr>
        <sz val="10"/>
        <color rgb="FF000000"/>
        <rFont val="Arial"/>
        <family val="2"/>
      </rPr>
      <t>F0024068</t>
    </r>
  </si>
  <si>
    <t>457-SIPI-042023-1110553</t>
  </si>
  <si>
    <r>
      <t>'</t>
    </r>
    <r>
      <rPr>
        <sz val="10"/>
        <color rgb="FF000000"/>
        <rFont val="Arial"/>
        <family val="2"/>
      </rPr>
      <t>A0020635</t>
    </r>
  </si>
  <si>
    <r>
      <t>'</t>
    </r>
    <r>
      <rPr>
        <sz val="10"/>
        <color rgb="FF000000"/>
        <rFont val="Arial"/>
        <family val="2"/>
      </rPr>
      <t>A0022362</t>
    </r>
  </si>
  <si>
    <r>
      <t>'</t>
    </r>
    <r>
      <rPr>
        <sz val="10"/>
        <color rgb="FF000000"/>
        <rFont val="Arial"/>
        <family val="2"/>
      </rPr>
      <t>A0024729</t>
    </r>
  </si>
  <si>
    <r>
      <t>'</t>
    </r>
    <r>
      <rPr>
        <sz val="10"/>
        <color rgb="FF000000"/>
        <rFont val="Arial"/>
        <family val="2"/>
      </rPr>
      <t>A0019515</t>
    </r>
  </si>
  <si>
    <r>
      <t>'</t>
    </r>
    <r>
      <rPr>
        <sz val="10"/>
        <color rgb="FF000000"/>
        <rFont val="Arial"/>
        <family val="2"/>
      </rPr>
      <t>A0022191</t>
    </r>
  </si>
  <si>
    <t>1C23TNN|CHAGIOHEOMUOI</t>
  </si>
  <si>
    <r>
      <t>'</t>
    </r>
    <r>
      <rPr>
        <sz val="10"/>
        <color rgb="FF000000"/>
        <rFont val="Arial"/>
        <family val="2"/>
      </rPr>
      <t>A0023449</t>
    </r>
  </si>
  <si>
    <t>461-SIPI-042023-10018098</t>
  </si>
  <si>
    <r>
      <t>'</t>
    </r>
    <r>
      <rPr>
        <sz val="10"/>
        <color rgb="FF000000"/>
        <rFont val="Arial"/>
        <family val="2"/>
      </rPr>
      <t>A0023782</t>
    </r>
  </si>
  <si>
    <r>
      <t>'</t>
    </r>
    <r>
      <rPr>
        <sz val="10"/>
        <color rgb="FF000000"/>
        <rFont val="Arial"/>
        <family val="2"/>
      </rPr>
      <t>A0021989</t>
    </r>
  </si>
  <si>
    <r>
      <t>'</t>
    </r>
    <r>
      <rPr>
        <sz val="10"/>
        <color rgb="FF000000"/>
        <rFont val="Arial"/>
        <family val="2"/>
      </rPr>
      <t>A0019150</t>
    </r>
  </si>
  <si>
    <t>462-SIPI-042023-10022916</t>
  </si>
  <si>
    <r>
      <t>'</t>
    </r>
    <r>
      <rPr>
        <sz val="10"/>
        <color rgb="FF000000"/>
        <rFont val="Arial"/>
        <family val="2"/>
      </rPr>
      <t>A0020574</t>
    </r>
  </si>
  <si>
    <r>
      <t>'</t>
    </r>
    <r>
      <rPr>
        <sz val="10"/>
        <color rgb="FF000000"/>
        <rFont val="Arial"/>
        <family val="2"/>
      </rPr>
      <t>A0019232</t>
    </r>
  </si>
  <si>
    <r>
      <t>'</t>
    </r>
    <r>
      <rPr>
        <sz val="10"/>
        <color rgb="FF000000"/>
        <rFont val="Arial"/>
        <family val="2"/>
      </rPr>
      <t>A0025000</t>
    </r>
  </si>
  <si>
    <t>462-SIPI-R-042023-10022916</t>
  </si>
  <si>
    <r>
      <t>'</t>
    </r>
    <r>
      <rPr>
        <sz val="10"/>
        <color rgb="FF000000"/>
        <rFont val="Arial"/>
        <family val="2"/>
      </rPr>
      <t>A0000492</t>
    </r>
  </si>
  <si>
    <t>1K23TDS|CHACOM|492|1689389 - RTV1689389</t>
  </si>
  <si>
    <t>463-SIPI-042023-10026264</t>
  </si>
  <si>
    <r>
      <t>'</t>
    </r>
    <r>
      <rPr>
        <sz val="10"/>
        <color rgb="FF000000"/>
        <rFont val="Arial"/>
        <family val="2"/>
      </rPr>
      <t>A0022138</t>
    </r>
  </si>
  <si>
    <r>
      <t>'</t>
    </r>
    <r>
      <rPr>
        <sz val="10"/>
        <color rgb="FF000000"/>
        <rFont val="Arial"/>
        <family val="2"/>
      </rPr>
      <t>A0020649</t>
    </r>
  </si>
  <si>
    <r>
      <t>'</t>
    </r>
    <r>
      <rPr>
        <sz val="10"/>
        <color rgb="FF000000"/>
        <rFont val="Arial"/>
        <family val="2"/>
      </rPr>
      <t>A0019153</t>
    </r>
  </si>
  <si>
    <r>
      <t>'</t>
    </r>
    <r>
      <rPr>
        <sz val="10"/>
        <color rgb="FF000000"/>
        <rFont val="Arial"/>
        <family val="2"/>
      </rPr>
      <t>A0020360</t>
    </r>
  </si>
  <si>
    <r>
      <t>'</t>
    </r>
    <r>
      <rPr>
        <sz val="10"/>
        <color rgb="FF000000"/>
        <rFont val="Arial"/>
        <family val="2"/>
      </rPr>
      <t>A0025013</t>
    </r>
  </si>
  <si>
    <t>463-SIPI-R-042023-10026264</t>
  </si>
  <si>
    <r>
      <t>'</t>
    </r>
    <r>
      <rPr>
        <sz val="10"/>
        <color rgb="FF000000"/>
        <rFont val="Arial"/>
        <family val="2"/>
      </rPr>
      <t>826</t>
    </r>
  </si>
  <si>
    <t>1K23TDT-826RTV1687208|C.GIO - RTV1687208</t>
  </si>
  <si>
    <r>
      <t>'</t>
    </r>
    <r>
      <rPr>
        <sz val="10"/>
        <color rgb="FF000000"/>
        <rFont val="Arial"/>
        <family val="2"/>
      </rPr>
      <t>950</t>
    </r>
  </si>
  <si>
    <t>1K23TDT-950RTV1696883|CHAN GA - RTV1696883</t>
  </si>
  <si>
    <t>465-SIPI-042023-10024095</t>
  </si>
  <si>
    <r>
      <t>'</t>
    </r>
    <r>
      <rPr>
        <sz val="10"/>
        <color rgb="FF000000"/>
        <rFont val="Arial"/>
        <family val="2"/>
      </rPr>
      <t>A0025038</t>
    </r>
  </si>
  <si>
    <r>
      <t>'</t>
    </r>
    <r>
      <rPr>
        <sz val="10"/>
        <color rgb="FF000000"/>
        <rFont val="Arial"/>
        <family val="2"/>
      </rPr>
      <t>A0022430</t>
    </r>
  </si>
  <si>
    <r>
      <t>'</t>
    </r>
    <r>
      <rPr>
        <sz val="10"/>
        <color rgb="FF000000"/>
        <rFont val="Arial"/>
        <family val="2"/>
      </rPr>
      <t>A0019223</t>
    </r>
  </si>
  <si>
    <r>
      <t>'</t>
    </r>
    <r>
      <rPr>
        <sz val="10"/>
        <color rgb="FF000000"/>
        <rFont val="Arial"/>
        <family val="2"/>
      </rPr>
      <t>A0022315</t>
    </r>
  </si>
  <si>
    <t>465-SIPI-R-042023-10024095</t>
  </si>
  <si>
    <r>
      <t>'</t>
    </r>
    <r>
      <rPr>
        <sz val="10"/>
        <color rgb="FF000000"/>
        <rFont val="Arial"/>
        <family val="2"/>
      </rPr>
      <t>1113</t>
    </r>
  </si>
  <si>
    <t>1K23TDV|RTV1691136-1113|HH - RTV1691136</t>
  </si>
  <si>
    <t>504-SIPI-042023-504041038</t>
  </si>
  <si>
    <r>
      <t>'</t>
    </r>
    <r>
      <rPr>
        <sz val="10"/>
        <color rgb="FF000000"/>
        <rFont val="Arial"/>
        <family val="2"/>
      </rPr>
      <t>A19266</t>
    </r>
  </si>
  <si>
    <r>
      <t>'</t>
    </r>
    <r>
      <rPr>
        <sz val="10"/>
        <color rgb="FF000000"/>
        <rFont val="Arial"/>
        <family val="2"/>
      </rPr>
      <t>A23778</t>
    </r>
  </si>
  <si>
    <r>
      <t>'</t>
    </r>
    <r>
      <rPr>
        <sz val="10"/>
        <color rgb="FF000000"/>
        <rFont val="Arial"/>
        <family val="2"/>
      </rPr>
      <t>A22379</t>
    </r>
  </si>
  <si>
    <t>504-SIPI-R-042023-504041038</t>
  </si>
  <si>
    <t>1K23TEC|VAT10|CHANGA|294 - RTV1693746</t>
  </si>
  <si>
    <t>506-SIPI-042023-10072740</t>
  </si>
  <si>
    <r>
      <t>'</t>
    </r>
    <r>
      <rPr>
        <sz val="10"/>
        <color rgb="FF000000"/>
        <rFont val="Arial"/>
        <family val="2"/>
      </rPr>
      <t>V0020410</t>
    </r>
  </si>
  <si>
    <r>
      <t>'</t>
    </r>
    <r>
      <rPr>
        <sz val="10"/>
        <color rgb="FF000000"/>
        <rFont val="Arial"/>
        <family val="2"/>
      </rPr>
      <t>V0024530</t>
    </r>
  </si>
  <si>
    <r>
      <t>'</t>
    </r>
    <r>
      <rPr>
        <sz val="10"/>
        <color rgb="FF000000"/>
        <rFont val="Arial"/>
        <family val="2"/>
      </rPr>
      <t>V0022228</t>
    </r>
  </si>
  <si>
    <t>508-SIPI-042023-50838369</t>
  </si>
  <si>
    <r>
      <t>'</t>
    </r>
    <r>
      <rPr>
        <sz val="10"/>
        <color rgb="FF000000"/>
        <rFont val="Arial"/>
        <family val="2"/>
      </rPr>
      <t>A0022368</t>
    </r>
  </si>
  <si>
    <r>
      <t>'</t>
    </r>
    <r>
      <rPr>
        <sz val="10"/>
        <color rgb="FF000000"/>
        <rFont val="Arial"/>
        <family val="2"/>
      </rPr>
      <t>A0023768</t>
    </r>
  </si>
  <si>
    <r>
      <t>'</t>
    </r>
    <r>
      <rPr>
        <sz val="10"/>
        <color rgb="FF000000"/>
        <rFont val="Arial"/>
        <family val="2"/>
      </rPr>
      <t>A0019261</t>
    </r>
  </si>
  <si>
    <t>511-SIPI-042023-51144120</t>
  </si>
  <si>
    <r>
      <t>'</t>
    </r>
    <r>
      <rPr>
        <sz val="10"/>
        <color rgb="FF000000"/>
        <rFont val="Arial"/>
        <family val="2"/>
      </rPr>
      <t>H0020676</t>
    </r>
  </si>
  <si>
    <r>
      <t>'</t>
    </r>
    <r>
      <rPr>
        <sz val="10"/>
        <color rgb="FF000000"/>
        <rFont val="Arial"/>
        <family val="2"/>
      </rPr>
      <t>H0019711</t>
    </r>
  </si>
  <si>
    <t>512-SIPI-042023-10053360</t>
  </si>
  <si>
    <r>
      <t>'</t>
    </r>
    <r>
      <rPr>
        <sz val="10"/>
        <color rgb="FF000000"/>
        <rFont val="Arial"/>
        <family val="2"/>
      </rPr>
      <t>K0019334</t>
    </r>
  </si>
  <si>
    <r>
      <t>'</t>
    </r>
    <r>
      <rPr>
        <sz val="10"/>
        <color rgb="FF000000"/>
        <rFont val="Arial"/>
        <family val="2"/>
      </rPr>
      <t>K0023478</t>
    </r>
  </si>
  <si>
    <r>
      <t>'</t>
    </r>
    <r>
      <rPr>
        <sz val="10"/>
        <color rgb="FF000000"/>
        <rFont val="Arial"/>
        <family val="2"/>
      </rPr>
      <t>K0024969</t>
    </r>
  </si>
  <si>
    <r>
      <t>'</t>
    </r>
    <r>
      <rPr>
        <sz val="10"/>
        <color rgb="FF000000"/>
        <rFont val="Arial"/>
        <family val="2"/>
      </rPr>
      <t>K0022447</t>
    </r>
  </si>
  <si>
    <r>
      <t>'</t>
    </r>
    <r>
      <rPr>
        <sz val="10"/>
        <color rgb="FF000000"/>
        <rFont val="Arial"/>
        <family val="2"/>
      </rPr>
      <t>K0024968</t>
    </r>
  </si>
  <si>
    <t>512-SIPI-R-042023-10053360</t>
  </si>
  <si>
    <r>
      <t>'</t>
    </r>
    <r>
      <rPr>
        <sz val="10"/>
        <color rgb="FF000000"/>
        <rFont val="Arial"/>
        <family val="2"/>
      </rPr>
      <t>407</t>
    </r>
  </si>
  <si>
    <t>RTV1686003-1K23TEM-407|GAUMUOI - RTV1686003</t>
  </si>
  <si>
    <t>513-SIPI-042023-10041112</t>
  </si>
  <si>
    <r>
      <t>'</t>
    </r>
    <r>
      <rPr>
        <sz val="10"/>
        <color rgb="FF000000"/>
        <rFont val="Arial"/>
        <family val="2"/>
      </rPr>
      <t>B0019336</t>
    </r>
  </si>
  <si>
    <r>
      <t>'</t>
    </r>
    <r>
      <rPr>
        <sz val="10"/>
        <color rgb="FF000000"/>
        <rFont val="Arial"/>
        <family val="2"/>
      </rPr>
      <t>B0024973</t>
    </r>
  </si>
  <si>
    <r>
      <t>'</t>
    </r>
    <r>
      <rPr>
        <sz val="10"/>
        <color rgb="FF000000"/>
        <rFont val="Arial"/>
        <family val="2"/>
      </rPr>
      <t>B0022446</t>
    </r>
  </si>
  <si>
    <t>513-SIPI-R-042023-10041112</t>
  </si>
  <si>
    <r>
      <t>'</t>
    </r>
    <r>
      <rPr>
        <sz val="10"/>
        <color rgb="FF000000"/>
        <rFont val="Arial"/>
        <family val="2"/>
      </rPr>
      <t>A422</t>
    </r>
  </si>
  <si>
    <t>1K23TEN-422|GAMUOI|RTV1697145 - RTV1697145</t>
  </si>
  <si>
    <r>
      <t>'</t>
    </r>
    <r>
      <rPr>
        <sz val="10"/>
        <color rgb="FF000000"/>
        <rFont val="Arial"/>
        <family val="2"/>
      </rPr>
      <t>A376</t>
    </r>
  </si>
  <si>
    <t>1K23TEN-376|GIO|RTV1690770 - RTV1690770</t>
  </si>
  <si>
    <t>514-SIPI-042023-10056843</t>
  </si>
  <si>
    <r>
      <t>'</t>
    </r>
    <r>
      <rPr>
        <sz val="10"/>
        <color rgb="FF000000"/>
        <rFont val="Arial"/>
        <family val="2"/>
      </rPr>
      <t>A0019331</t>
    </r>
  </si>
  <si>
    <r>
      <t>'</t>
    </r>
    <r>
      <rPr>
        <sz val="10"/>
        <color rgb="FF000000"/>
        <rFont val="Arial"/>
        <family val="2"/>
      </rPr>
      <t>A0020718</t>
    </r>
  </si>
  <si>
    <r>
      <t>'</t>
    </r>
    <r>
      <rPr>
        <sz val="10"/>
        <color rgb="FF000000"/>
        <rFont val="Arial"/>
        <family val="2"/>
      </rPr>
      <t>A0022450</t>
    </r>
  </si>
  <si>
    <r>
      <t>'</t>
    </r>
    <r>
      <rPr>
        <sz val="10"/>
        <color rgb="FF000000"/>
        <rFont val="Arial"/>
        <family val="2"/>
      </rPr>
      <t>A0023570</t>
    </r>
  </si>
  <si>
    <t>515-SIPI-042023-10061839</t>
  </si>
  <si>
    <r>
      <t>'</t>
    </r>
    <r>
      <rPr>
        <sz val="10"/>
        <color rgb="FF000000"/>
        <rFont val="Arial"/>
        <family val="2"/>
      </rPr>
      <t>A0023773</t>
    </r>
  </si>
  <si>
    <r>
      <t>'</t>
    </r>
    <r>
      <rPr>
        <sz val="10"/>
        <color rgb="FF000000"/>
        <rFont val="Arial"/>
        <family val="2"/>
      </rPr>
      <t>A0022380</t>
    </r>
  </si>
  <si>
    <r>
      <t>'</t>
    </r>
    <r>
      <rPr>
        <sz val="10"/>
        <color rgb="FF000000"/>
        <rFont val="Arial"/>
        <family val="2"/>
      </rPr>
      <t>A0020646</t>
    </r>
  </si>
  <si>
    <t>515-SIPI-R-042023-10061839</t>
  </si>
  <si>
    <r>
      <t>'</t>
    </r>
    <r>
      <rPr>
        <sz val="10"/>
        <color rgb="FF000000"/>
        <rFont val="Arial"/>
        <family val="2"/>
      </rPr>
      <t>A00000254</t>
    </r>
  </si>
  <si>
    <t>1K23TEQ-1682835|CHAN GIO - RTV1682835</t>
  </si>
  <si>
    <t>517-SIPI-042023-517054375</t>
  </si>
  <si>
    <r>
      <t>'</t>
    </r>
    <r>
      <rPr>
        <sz val="10"/>
        <color rgb="FF000000"/>
        <rFont val="Arial"/>
        <family val="2"/>
      </rPr>
      <t>A0023672</t>
    </r>
  </si>
  <si>
    <r>
      <t>'</t>
    </r>
    <r>
      <rPr>
        <sz val="10"/>
        <color rgb="FF000000"/>
        <rFont val="Arial"/>
        <family val="2"/>
      </rPr>
      <t>A0019169</t>
    </r>
  </si>
  <si>
    <r>
      <t>'</t>
    </r>
    <r>
      <rPr>
        <sz val="10"/>
        <color rgb="FF000000"/>
        <rFont val="Arial"/>
        <family val="2"/>
      </rPr>
      <t>A0020544</t>
    </r>
  </si>
  <si>
    <r>
      <t>'</t>
    </r>
    <r>
      <rPr>
        <sz val="10"/>
        <color rgb="FF000000"/>
        <rFont val="Arial"/>
        <family val="2"/>
      </rPr>
      <t>A0022304</t>
    </r>
  </si>
  <si>
    <t>517-SIPI-R-052023-517054375</t>
  </si>
  <si>
    <r>
      <t>'</t>
    </r>
    <r>
      <rPr>
        <sz val="10"/>
        <color rgb="FF000000"/>
        <rFont val="Arial"/>
        <family val="2"/>
      </rPr>
      <t>627</t>
    </r>
  </si>
  <si>
    <t>1K23TES-627|GA MUOI - RTV1698736</t>
  </si>
  <si>
    <t>524-SIPI-042023-524035410</t>
  </si>
  <si>
    <r>
      <t>'</t>
    </r>
    <r>
      <rPr>
        <sz val="10"/>
        <color rgb="FF000000"/>
        <rFont val="Arial"/>
        <family val="2"/>
      </rPr>
      <t>D0022120</t>
    </r>
  </si>
  <si>
    <r>
      <t>'</t>
    </r>
    <r>
      <rPr>
        <sz val="10"/>
        <color rgb="FF000000"/>
        <rFont val="Arial"/>
        <family val="2"/>
      </rPr>
      <t>D0023927</t>
    </r>
  </si>
  <si>
    <t>526-SIPI-042023-526024420</t>
  </si>
  <si>
    <r>
      <t>'</t>
    </r>
    <r>
      <rPr>
        <sz val="10"/>
        <color rgb="FF000000"/>
        <rFont val="Arial"/>
        <family val="2"/>
      </rPr>
      <t>B0022305</t>
    </r>
  </si>
  <si>
    <r>
      <t>'</t>
    </r>
    <r>
      <rPr>
        <sz val="10"/>
        <color rgb="FF000000"/>
        <rFont val="Arial"/>
        <family val="2"/>
      </rPr>
      <t>B0023680</t>
    </r>
  </si>
  <si>
    <t>526-SIPI-R-052023-526024420</t>
  </si>
  <si>
    <r>
      <t>'</t>
    </r>
    <r>
      <rPr>
        <sz val="10"/>
        <color rgb="FF000000"/>
        <rFont val="Arial"/>
        <family val="2"/>
      </rPr>
      <t>279</t>
    </r>
  </si>
  <si>
    <t>1K23TGB|RTV1700340-GAMUOI - RTV1700340</t>
  </si>
  <si>
    <t>528-SIPI-042023-528034073</t>
  </si>
  <si>
    <r>
      <t>'</t>
    </r>
    <r>
      <rPr>
        <sz val="10"/>
        <color rgb="FF000000"/>
        <rFont val="Arial"/>
        <family val="2"/>
      </rPr>
      <t>Q0020421</t>
    </r>
  </si>
  <si>
    <r>
      <t>'</t>
    </r>
    <r>
      <rPr>
        <sz val="10"/>
        <color rgb="FF000000"/>
        <rFont val="Arial"/>
        <family val="2"/>
      </rPr>
      <t>Q0023775</t>
    </r>
  </si>
  <si>
    <r>
      <t>'</t>
    </r>
    <r>
      <rPr>
        <sz val="10"/>
        <color rgb="FF000000"/>
        <rFont val="Arial"/>
        <family val="2"/>
      </rPr>
      <t>Q0023776</t>
    </r>
  </si>
  <si>
    <r>
      <t>'</t>
    </r>
    <r>
      <rPr>
        <sz val="10"/>
        <color rgb="FF000000"/>
        <rFont val="Arial"/>
        <family val="2"/>
      </rPr>
      <t>Q0023480</t>
    </r>
  </si>
  <si>
    <r>
      <t>'</t>
    </r>
    <r>
      <rPr>
        <sz val="10"/>
        <color rgb="FF000000"/>
        <rFont val="Arial"/>
        <family val="2"/>
      </rPr>
      <t>Q0020643</t>
    </r>
  </si>
  <si>
    <r>
      <t>'</t>
    </r>
    <r>
      <rPr>
        <sz val="10"/>
        <color rgb="FF000000"/>
        <rFont val="Arial"/>
        <family val="2"/>
      </rPr>
      <t>Q0022140</t>
    </r>
  </si>
  <si>
    <r>
      <t>'</t>
    </r>
    <r>
      <rPr>
        <sz val="10"/>
        <color rgb="FF000000"/>
        <rFont val="Arial"/>
        <family val="2"/>
      </rPr>
      <t>Q0019269</t>
    </r>
  </si>
  <si>
    <r>
      <t>'</t>
    </r>
    <r>
      <rPr>
        <sz val="10"/>
        <color rgb="FF000000"/>
        <rFont val="Arial"/>
        <family val="2"/>
      </rPr>
      <t>Q0022382</t>
    </r>
  </si>
  <si>
    <t>528-SIPI-R-042023-528034073</t>
  </si>
  <si>
    <r>
      <t>'</t>
    </r>
    <r>
      <rPr>
        <sz val="10"/>
        <color rgb="FF000000"/>
        <rFont val="Arial"/>
        <family val="2"/>
      </rPr>
      <t>RTV248</t>
    </r>
  </si>
  <si>
    <t>1K23TGC-248|GA MUOI|1687835 - RTV1687835</t>
  </si>
  <si>
    <t>532-SIPI-042023-532035919</t>
  </si>
  <si>
    <r>
      <t>'</t>
    </r>
    <r>
      <rPr>
        <sz val="10"/>
        <color rgb="FF000000"/>
        <rFont val="Arial"/>
        <family val="2"/>
      </rPr>
      <t>B0022302</t>
    </r>
  </si>
  <si>
    <r>
      <t>'</t>
    </r>
    <r>
      <rPr>
        <sz val="10"/>
        <color rgb="FF000000"/>
        <rFont val="Arial"/>
        <family val="2"/>
      </rPr>
      <t>B0020537</t>
    </r>
  </si>
  <si>
    <t>532-SIPI-R-042023-532035919</t>
  </si>
  <si>
    <r>
      <t>'</t>
    </r>
    <r>
      <rPr>
        <sz val="10"/>
        <color rgb="FF000000"/>
        <rFont val="Arial"/>
        <family val="2"/>
      </rPr>
      <t>B649</t>
    </r>
  </si>
  <si>
    <t>1K23TGH|GA-RTV 1694592 - RTV1694592</t>
  </si>
  <si>
    <t>536-SIPI-042023-1019782</t>
  </si>
  <si>
    <r>
      <t>'</t>
    </r>
    <r>
      <rPr>
        <sz val="10"/>
        <color rgb="FF000000"/>
        <rFont val="Arial"/>
        <family val="2"/>
      </rPr>
      <t>A0019106</t>
    </r>
  </si>
  <si>
    <r>
      <t>'</t>
    </r>
    <r>
      <rPr>
        <sz val="10"/>
        <color rgb="FF000000"/>
        <rFont val="Arial"/>
        <family val="2"/>
      </rPr>
      <t>A0022209</t>
    </r>
  </si>
  <si>
    <r>
      <t>'</t>
    </r>
    <r>
      <rPr>
        <sz val="10"/>
        <color rgb="FF000000"/>
        <rFont val="Arial"/>
        <family val="2"/>
      </rPr>
      <t>A0020497</t>
    </r>
  </si>
  <si>
    <r>
      <t>'</t>
    </r>
    <r>
      <rPr>
        <sz val="10"/>
        <color rgb="FF000000"/>
        <rFont val="Arial"/>
        <family val="2"/>
      </rPr>
      <t>A0023571</t>
    </r>
  </si>
  <si>
    <t>537-SIPI-042023-1015657</t>
  </si>
  <si>
    <r>
      <t>'</t>
    </r>
    <r>
      <rPr>
        <sz val="10"/>
        <color rgb="FF000000"/>
        <rFont val="Arial"/>
        <family val="2"/>
      </rPr>
      <t>A0020495</t>
    </r>
  </si>
  <si>
    <t>537-SIPI-R-032023-23000055</t>
  </si>
  <si>
    <t>1K23TGP|RTV1677255-160-CHANGI - RTV1677255</t>
  </si>
  <si>
    <t>539-SIPI-042023-10027828</t>
  </si>
  <si>
    <r>
      <t>'</t>
    </r>
    <r>
      <rPr>
        <sz val="10"/>
        <color rgb="FF000000"/>
        <rFont val="Arial"/>
        <family val="2"/>
      </rPr>
      <t>A0019337</t>
    </r>
  </si>
  <si>
    <r>
      <t>'</t>
    </r>
    <r>
      <rPr>
        <sz val="10"/>
        <color rgb="FF000000"/>
        <rFont val="Arial"/>
        <family val="2"/>
      </rPr>
      <t>A0020720</t>
    </r>
  </si>
  <si>
    <r>
      <t>'</t>
    </r>
    <r>
      <rPr>
        <sz val="10"/>
        <color rgb="FF000000"/>
        <rFont val="Arial"/>
        <family val="2"/>
      </rPr>
      <t>A0023563</t>
    </r>
  </si>
  <si>
    <t>539-SIPI-R-042023-10027828</t>
  </si>
  <si>
    <r>
      <t>'</t>
    </r>
    <r>
      <rPr>
        <sz val="10"/>
        <color rgb="FF000000"/>
        <rFont val="Arial"/>
        <family val="2"/>
      </rPr>
      <t>489</t>
    </r>
  </si>
  <si>
    <t>1K23TGR|489|GIOSUN|1687026 - RTV1687026</t>
  </si>
  <si>
    <t>540-SIPI-042023-540024536</t>
  </si>
  <si>
    <r>
      <t>'</t>
    </r>
    <r>
      <rPr>
        <sz val="10"/>
        <color rgb="FF000000"/>
        <rFont val="Arial"/>
        <family val="2"/>
      </rPr>
      <t>A24970</t>
    </r>
  </si>
  <si>
    <r>
      <t>'</t>
    </r>
    <r>
      <rPr>
        <sz val="10"/>
        <color rgb="FF000000"/>
        <rFont val="Arial"/>
        <family val="2"/>
      </rPr>
      <t>A19332</t>
    </r>
  </si>
  <si>
    <r>
      <t>'</t>
    </r>
    <r>
      <rPr>
        <sz val="10"/>
        <color rgb="FF000000"/>
        <rFont val="Arial"/>
        <family val="2"/>
      </rPr>
      <t>A20716</t>
    </r>
  </si>
  <si>
    <t>540-SIPI-R-042023-540024536</t>
  </si>
  <si>
    <t>1K23TGS|350-GIOSUNGA - RTV1688083</t>
  </si>
  <si>
    <t>540-SIPI-R-052023-540024536</t>
  </si>
  <si>
    <r>
      <t>'</t>
    </r>
    <r>
      <rPr>
        <sz val="10"/>
        <color rgb="FF000000"/>
        <rFont val="Arial"/>
        <family val="2"/>
      </rPr>
      <t>429</t>
    </r>
  </si>
  <si>
    <t>1K23TGS|429-GIOLUA - RTV1700185</t>
  </si>
  <si>
    <t>541-SIPI-042023-541025132</t>
  </si>
  <si>
    <r>
      <t>'</t>
    </r>
    <r>
      <rPr>
        <sz val="10"/>
        <color rgb="FF000000"/>
        <rFont val="Arial"/>
        <family val="2"/>
      </rPr>
      <t>T0020579</t>
    </r>
  </si>
  <si>
    <t>542-SIPI-042023-10018645</t>
  </si>
  <si>
    <r>
      <t>'</t>
    </r>
    <r>
      <rPr>
        <sz val="10"/>
        <color rgb="FF000000"/>
        <rFont val="Arial"/>
        <family val="2"/>
      </rPr>
      <t>B0023673</t>
    </r>
  </si>
  <si>
    <r>
      <t>'</t>
    </r>
    <r>
      <rPr>
        <sz val="10"/>
        <color rgb="FF000000"/>
        <rFont val="Arial"/>
        <family val="2"/>
      </rPr>
      <t>B0023674</t>
    </r>
  </si>
  <si>
    <t>546-SIPI-042023-10016615</t>
  </si>
  <si>
    <r>
      <t>'</t>
    </r>
    <r>
      <rPr>
        <sz val="10"/>
        <color rgb="FF000000"/>
        <rFont val="Arial"/>
        <family val="2"/>
      </rPr>
      <t>A0020717</t>
    </r>
  </si>
  <si>
    <t>546-SIPI-R-042023-23000136</t>
  </si>
  <si>
    <r>
      <t>'</t>
    </r>
    <r>
      <rPr>
        <sz val="10"/>
        <color rgb="FF000000"/>
        <rFont val="Arial"/>
        <family val="2"/>
      </rPr>
      <t>273</t>
    </r>
  </si>
  <si>
    <t>1K23THA|RTV-CHACOM-RTV1695103 - RTV1695103</t>
  </si>
  <si>
    <t>547-SIPI-042023-547016904</t>
  </si>
  <si>
    <r>
      <t>'</t>
    </r>
    <r>
      <rPr>
        <sz val="10"/>
        <color rgb="FF000000"/>
        <rFont val="Arial"/>
        <family val="2"/>
      </rPr>
      <t>A0020644</t>
    </r>
  </si>
  <si>
    <r>
      <t>'</t>
    </r>
    <r>
      <rPr>
        <sz val="10"/>
        <color rgb="FF000000"/>
        <rFont val="Arial"/>
        <family val="2"/>
      </rPr>
      <t>A0022381</t>
    </r>
  </si>
  <si>
    <t>547-SIPI-R-042023-547016904</t>
  </si>
  <si>
    <r>
      <t>'</t>
    </r>
    <r>
      <rPr>
        <sz val="10"/>
        <color rgb="FF000000"/>
        <rFont val="Arial"/>
        <family val="2"/>
      </rPr>
      <t>297</t>
    </r>
  </si>
  <si>
    <t>RTV1694943¦GIOTAI - RTV1694943</t>
  </si>
  <si>
    <r>
      <t>'</t>
    </r>
    <r>
      <rPr>
        <sz val="10"/>
        <color rgb="FF000000"/>
        <rFont val="Arial"/>
        <family val="2"/>
      </rPr>
      <t>291</t>
    </r>
  </si>
  <si>
    <t>RTV1694903¦VAT10¦GAUMUOI - RTV1694903</t>
  </si>
  <si>
    <t>566-SIPI-042023-566012675</t>
  </si>
  <si>
    <r>
      <t>'</t>
    </r>
    <r>
      <rPr>
        <sz val="10"/>
        <color rgb="FF000000"/>
        <rFont val="Arial"/>
        <family val="2"/>
      </rPr>
      <t>b0023777</t>
    </r>
  </si>
  <si>
    <t>570-SIPI-042023-10016614</t>
  </si>
  <si>
    <r>
      <t>'</t>
    </r>
    <r>
      <rPr>
        <sz val="10"/>
        <color rgb="FF000000"/>
        <rFont val="Arial"/>
        <family val="2"/>
      </rPr>
      <t>A023752</t>
    </r>
  </si>
  <si>
    <r>
      <t>'</t>
    </r>
    <r>
      <rPr>
        <sz val="10"/>
        <color rgb="FF000000"/>
        <rFont val="Arial"/>
        <family val="2"/>
      </rPr>
      <t>A020523</t>
    </r>
  </si>
  <si>
    <t>600-SIPI-042023-1084129</t>
  </si>
  <si>
    <r>
      <t>'</t>
    </r>
    <r>
      <rPr>
        <sz val="10"/>
        <color rgb="FF000000"/>
        <rFont val="Arial"/>
        <family val="2"/>
      </rPr>
      <t>022378</t>
    </r>
  </si>
  <si>
    <r>
      <t>'</t>
    </r>
    <r>
      <rPr>
        <sz val="10"/>
        <color rgb="FF000000"/>
        <rFont val="Arial"/>
        <family val="2"/>
      </rPr>
      <t>019056</t>
    </r>
  </si>
  <si>
    <t>601-SIPI-042023-1079991</t>
  </si>
  <si>
    <r>
      <t>'</t>
    </r>
    <r>
      <rPr>
        <sz val="10"/>
        <color rgb="FF000000"/>
        <rFont val="Arial"/>
        <family val="2"/>
      </rPr>
      <t>A00023479</t>
    </r>
  </si>
  <si>
    <r>
      <t>'</t>
    </r>
    <r>
      <rPr>
        <sz val="10"/>
        <color rgb="FF000000"/>
        <rFont val="Arial"/>
        <family val="2"/>
      </rPr>
      <t>A00020647</t>
    </r>
  </si>
  <si>
    <r>
      <t>'</t>
    </r>
    <r>
      <rPr>
        <sz val="10"/>
        <color rgb="FF000000"/>
        <rFont val="Arial"/>
        <family val="2"/>
      </rPr>
      <t>A00022377</t>
    </r>
  </si>
  <si>
    <t>602-SIPI-042023-1095308</t>
  </si>
  <si>
    <r>
      <t>'</t>
    </r>
    <r>
      <rPr>
        <sz val="10"/>
        <color rgb="FF000000"/>
        <rFont val="Arial"/>
        <family val="2"/>
      </rPr>
      <t>A0020721</t>
    </r>
  </si>
  <si>
    <r>
      <t>'</t>
    </r>
    <r>
      <rPr>
        <sz val="10"/>
        <color rgb="FF000000"/>
        <rFont val="Arial"/>
        <family val="2"/>
      </rPr>
      <t>A0024974</t>
    </r>
  </si>
  <si>
    <r>
      <t>'</t>
    </r>
    <r>
      <rPr>
        <sz val="10"/>
        <color rgb="FF000000"/>
        <rFont val="Arial"/>
        <family val="2"/>
      </rPr>
      <t>A0019335</t>
    </r>
  </si>
  <si>
    <t>603-SIPI-042023-1058036</t>
  </si>
  <si>
    <r>
      <t>'</t>
    </r>
    <r>
      <rPr>
        <sz val="10"/>
        <color rgb="FF000000"/>
        <rFont val="Arial"/>
        <family val="2"/>
      </rPr>
      <t>A19174</t>
    </r>
  </si>
  <si>
    <r>
      <t>'</t>
    </r>
    <r>
      <rPr>
        <sz val="10"/>
        <color rgb="FF000000"/>
        <rFont val="Arial"/>
        <family val="2"/>
      </rPr>
      <t>A23669</t>
    </r>
  </si>
  <si>
    <r>
      <t>'</t>
    </r>
    <r>
      <rPr>
        <sz val="10"/>
        <color rgb="FF000000"/>
        <rFont val="Arial"/>
        <family val="2"/>
      </rPr>
      <t>A22303</t>
    </r>
  </si>
  <si>
    <t>603-SIPI-R-052023-1058036</t>
  </si>
  <si>
    <r>
      <t>'</t>
    </r>
    <r>
      <rPr>
        <sz val="10"/>
        <color rgb="FF000000"/>
        <rFont val="Arial"/>
        <family val="2"/>
      </rPr>
      <t>467</t>
    </r>
  </si>
  <si>
    <t>1K23THR-467|1704299|GA - RTV1704299</t>
  </si>
  <si>
    <t>605-SIPI-042023-1098081</t>
  </si>
  <si>
    <r>
      <t>'</t>
    </r>
    <r>
      <rPr>
        <sz val="10"/>
        <color rgb="FF000000"/>
        <rFont val="Arial"/>
        <family val="2"/>
      </rPr>
      <t>Z0019600</t>
    </r>
  </si>
  <si>
    <r>
      <t>'</t>
    </r>
    <r>
      <rPr>
        <sz val="10"/>
        <color rgb="FF000000"/>
        <rFont val="Arial"/>
        <family val="2"/>
      </rPr>
      <t>Z0025022</t>
    </r>
  </si>
  <si>
    <r>
      <t>'</t>
    </r>
    <r>
      <rPr>
        <sz val="10"/>
        <color rgb="FF000000"/>
        <rFont val="Arial"/>
        <family val="2"/>
      </rPr>
      <t>Z0022412</t>
    </r>
  </si>
  <si>
    <t>606-SIPI-032023-1098380</t>
  </si>
  <si>
    <r>
      <t>'</t>
    </r>
    <r>
      <rPr>
        <sz val="10"/>
        <color rgb="FF000000"/>
        <rFont val="Arial"/>
        <family val="2"/>
      </rPr>
      <t>A0017696</t>
    </r>
  </si>
  <si>
    <r>
      <t>'</t>
    </r>
    <r>
      <rPr>
        <sz val="10"/>
        <color rgb="FF000000"/>
        <rFont val="Arial"/>
        <family val="2"/>
      </rPr>
      <t>a0009122</t>
    </r>
  </si>
  <si>
    <r>
      <t>'</t>
    </r>
    <r>
      <rPr>
        <sz val="10"/>
        <color rgb="FF000000"/>
        <rFont val="Arial"/>
        <family val="2"/>
      </rPr>
      <t>A0013581</t>
    </r>
  </si>
  <si>
    <r>
      <t>'</t>
    </r>
    <r>
      <rPr>
        <sz val="10"/>
        <color rgb="FF000000"/>
        <rFont val="Arial"/>
        <family val="2"/>
      </rPr>
      <t>A0015846</t>
    </r>
  </si>
  <si>
    <t>606-SIPI-042023-1099078</t>
  </si>
  <si>
    <r>
      <t>'</t>
    </r>
    <r>
      <rPr>
        <sz val="10"/>
        <color rgb="FF000000"/>
        <rFont val="Arial"/>
        <family val="2"/>
      </rPr>
      <t>A0019265</t>
    </r>
  </si>
  <si>
    <r>
      <t>'</t>
    </r>
    <r>
      <rPr>
        <sz val="10"/>
        <color rgb="FF000000"/>
        <rFont val="Arial"/>
        <family val="2"/>
      </rPr>
      <t>A0020640</t>
    </r>
  </si>
  <si>
    <r>
      <t>'</t>
    </r>
    <r>
      <rPr>
        <sz val="10"/>
        <color rgb="FF000000"/>
        <rFont val="Arial"/>
        <family val="2"/>
      </rPr>
      <t>A0023770</t>
    </r>
  </si>
  <si>
    <t>606-SIPI-R-042023-1099078</t>
  </si>
  <si>
    <r>
      <t>'</t>
    </r>
    <r>
      <rPr>
        <sz val="10"/>
        <color rgb="FF000000"/>
        <rFont val="Arial"/>
        <family val="2"/>
      </rPr>
      <t>A0000406</t>
    </r>
  </si>
  <si>
    <t>1K23THT|GAMUOI-RTV1689890 - RTV1689890</t>
  </si>
  <si>
    <t>607-SIPI-042023-1095016</t>
  </si>
  <si>
    <r>
      <t>'</t>
    </r>
    <r>
      <rPr>
        <sz val="10"/>
        <color rgb="FF000000"/>
        <rFont val="Arial"/>
        <family val="2"/>
      </rPr>
      <t>B0020191</t>
    </r>
  </si>
  <si>
    <r>
      <t>'</t>
    </r>
    <r>
      <rPr>
        <sz val="10"/>
        <color rgb="FF000000"/>
        <rFont val="Arial"/>
        <family val="2"/>
      </rPr>
      <t>B0023613</t>
    </r>
  </si>
  <si>
    <r>
      <t>'</t>
    </r>
    <r>
      <rPr>
        <sz val="10"/>
        <color rgb="FF000000"/>
        <rFont val="Arial"/>
        <family val="2"/>
      </rPr>
      <t>B0022137</t>
    </r>
  </si>
  <si>
    <r>
      <t>'</t>
    </r>
    <r>
      <rPr>
        <sz val="10"/>
        <color rgb="FF000000"/>
        <rFont val="Arial"/>
        <family val="2"/>
      </rPr>
      <t>B0020468</t>
    </r>
  </si>
  <si>
    <r>
      <t>'</t>
    </r>
    <r>
      <rPr>
        <sz val="10"/>
        <color rgb="FF000000"/>
        <rFont val="Arial"/>
        <family val="2"/>
      </rPr>
      <t>B0023638</t>
    </r>
  </si>
  <si>
    <t>609-SIPI-042023-1092970</t>
  </si>
  <si>
    <r>
      <t>'</t>
    </r>
    <r>
      <rPr>
        <sz val="10"/>
        <color rgb="FF000000"/>
        <rFont val="Arial"/>
        <family val="2"/>
      </rPr>
      <t>A0022132</t>
    </r>
  </si>
  <si>
    <t>609-SIPI-R-042023-1092970</t>
  </si>
  <si>
    <r>
      <t>'</t>
    </r>
    <r>
      <rPr>
        <sz val="10"/>
        <color rgb="FF000000"/>
        <rFont val="Arial"/>
        <family val="2"/>
      </rPr>
      <t>530</t>
    </r>
  </si>
  <si>
    <t>1K23THX|GIO - RTV1690771</t>
  </si>
  <si>
    <r>
      <t>'</t>
    </r>
    <r>
      <rPr>
        <sz val="10"/>
        <color rgb="FF000000"/>
        <rFont val="Arial"/>
        <family val="2"/>
      </rPr>
      <t>528</t>
    </r>
  </si>
  <si>
    <t>1K23THX|CHAN GA - RTV1690774</t>
  </si>
  <si>
    <t>613-SIPI-042023-1092361</t>
  </si>
  <si>
    <r>
      <t>'</t>
    </r>
    <r>
      <rPr>
        <sz val="10"/>
        <color rgb="FF000000"/>
        <rFont val="Arial"/>
        <family val="2"/>
      </rPr>
      <t>A0019341</t>
    </r>
  </si>
  <si>
    <r>
      <t>'</t>
    </r>
    <r>
      <rPr>
        <sz val="10"/>
        <color rgb="FF000000"/>
        <rFont val="Arial"/>
        <family val="2"/>
      </rPr>
      <t>A0024966</t>
    </r>
  </si>
  <si>
    <r>
      <t>'</t>
    </r>
    <r>
      <rPr>
        <sz val="10"/>
        <color rgb="FF000000"/>
        <rFont val="Arial"/>
        <family val="2"/>
      </rPr>
      <t>A0022454</t>
    </r>
  </si>
  <si>
    <t>613-SIPI-R-042023-1092361</t>
  </si>
  <si>
    <r>
      <t>'</t>
    </r>
    <r>
      <rPr>
        <sz val="10"/>
        <color rgb="FF000000"/>
        <rFont val="Arial"/>
        <family val="2"/>
      </rPr>
      <t>574</t>
    </r>
  </si>
  <si>
    <t>1K23TKA-574|CHANGA - RTV1691292</t>
  </si>
  <si>
    <t>613-SIPI-R-052023-1092361</t>
  </si>
  <si>
    <r>
      <t>'</t>
    </r>
    <r>
      <rPr>
        <sz val="10"/>
        <color rgb="FF000000"/>
        <rFont val="Arial"/>
        <family val="2"/>
      </rPr>
      <t>675</t>
    </r>
  </si>
  <si>
    <t>1K23TKA-675|GAMUOI - RTV1697863</t>
  </si>
  <si>
    <t>617-SIPI-042023-1077897</t>
  </si>
  <si>
    <r>
      <t>'</t>
    </r>
    <r>
      <rPr>
        <sz val="10"/>
        <color rgb="FF000000"/>
        <rFont val="Arial"/>
        <family val="2"/>
      </rPr>
      <t>A0023772</t>
    </r>
  </si>
  <si>
    <t>617-SIPI-R-052023-1077897</t>
  </si>
  <si>
    <r>
      <t>'</t>
    </r>
    <r>
      <rPr>
        <sz val="10"/>
        <color rgb="FF000000"/>
        <rFont val="Arial"/>
        <family val="2"/>
      </rPr>
      <t>A000494</t>
    </r>
  </si>
  <si>
    <t>1K23TKC-000494|GIOTAI - RTV1702935</t>
  </si>
  <si>
    <t>618-SIPI-042023-1073124</t>
  </si>
  <si>
    <r>
      <t>'</t>
    </r>
    <r>
      <rPr>
        <sz val="10"/>
        <color rgb="FF000000"/>
        <rFont val="Arial"/>
        <family val="2"/>
      </rPr>
      <t>A19107</t>
    </r>
  </si>
  <si>
    <r>
      <t>'</t>
    </r>
    <r>
      <rPr>
        <sz val="10"/>
        <color rgb="FF000000"/>
        <rFont val="Arial"/>
        <family val="2"/>
      </rPr>
      <t>A22208</t>
    </r>
  </si>
  <si>
    <r>
      <t>'</t>
    </r>
    <r>
      <rPr>
        <sz val="10"/>
        <color rgb="FF000000"/>
        <rFont val="Arial"/>
        <family val="2"/>
      </rPr>
      <t>A23568</t>
    </r>
  </si>
  <si>
    <t>620-SIPI-042023-1064225</t>
  </si>
  <si>
    <r>
      <t>'</t>
    </r>
    <r>
      <rPr>
        <sz val="10"/>
        <color rgb="FF000000"/>
        <rFont val="Arial"/>
        <family val="2"/>
      </rPr>
      <t>D0023467</t>
    </r>
  </si>
  <si>
    <r>
      <t>'</t>
    </r>
    <r>
      <rPr>
        <sz val="10"/>
        <color rgb="FF000000"/>
        <rFont val="Arial"/>
        <family val="2"/>
      </rPr>
      <t>D0022243</t>
    </r>
  </si>
  <si>
    <r>
      <t>'</t>
    </r>
    <r>
      <rPr>
        <sz val="10"/>
        <color rgb="FF000000"/>
        <rFont val="Arial"/>
        <family val="2"/>
      </rPr>
      <t>D0025181</t>
    </r>
  </si>
  <si>
    <r>
      <t>'</t>
    </r>
    <r>
      <rPr>
        <sz val="10"/>
        <color rgb="FF000000"/>
        <rFont val="Arial"/>
        <family val="2"/>
      </rPr>
      <t>D0019203</t>
    </r>
  </si>
  <si>
    <r>
      <t>'</t>
    </r>
    <r>
      <rPr>
        <sz val="10"/>
        <color rgb="FF000000"/>
        <rFont val="Arial"/>
        <family val="2"/>
      </rPr>
      <t>D0020570</t>
    </r>
  </si>
  <si>
    <r>
      <t>'</t>
    </r>
    <r>
      <rPr>
        <sz val="10"/>
        <color rgb="FF000000"/>
        <rFont val="Arial"/>
        <family val="2"/>
      </rPr>
      <t>D0023626</t>
    </r>
  </si>
  <si>
    <t>620-SIPI-R-042023-1064225</t>
  </si>
  <si>
    <r>
      <t>'</t>
    </r>
    <r>
      <rPr>
        <sz val="10"/>
        <color rgb="FF000000"/>
        <rFont val="Arial"/>
        <family val="2"/>
      </rPr>
      <t>3951</t>
    </r>
  </si>
  <si>
    <t>1K23TBD_3951|CHA|RTV 1696379 - RTV1696379</t>
  </si>
  <si>
    <r>
      <t>'</t>
    </r>
    <r>
      <rPr>
        <sz val="10"/>
        <color rgb="FF000000"/>
        <rFont val="Arial"/>
        <family val="2"/>
      </rPr>
      <t>3568</t>
    </r>
  </si>
  <si>
    <t>1K23TBD_3568|CHA|RTV 1691699 - RTV1691699</t>
  </si>
  <si>
    <t>910-SIPI-032023-10036861</t>
  </si>
  <si>
    <r>
      <t>'</t>
    </r>
    <r>
      <rPr>
        <sz val="10"/>
        <color rgb="FF000000"/>
        <rFont val="Arial"/>
        <family val="2"/>
      </rPr>
      <t>b013733</t>
    </r>
  </si>
  <si>
    <r>
      <t>'</t>
    </r>
    <r>
      <rPr>
        <sz val="10"/>
        <color rgb="FF000000"/>
        <rFont val="Arial"/>
        <family val="2"/>
      </rPr>
      <t>b015832</t>
    </r>
  </si>
  <si>
    <r>
      <t>'</t>
    </r>
    <r>
      <rPr>
        <sz val="10"/>
        <color rgb="FF000000"/>
        <rFont val="Arial"/>
        <family val="2"/>
      </rPr>
      <t>b017565</t>
    </r>
  </si>
  <si>
    <r>
      <t>'</t>
    </r>
    <r>
      <rPr>
        <sz val="10"/>
        <color rgb="FF000000"/>
        <rFont val="Arial"/>
        <family val="2"/>
      </rPr>
      <t>b017457</t>
    </r>
  </si>
  <si>
    <r>
      <t>'</t>
    </r>
    <r>
      <rPr>
        <sz val="10"/>
        <color rgb="FF000000"/>
        <rFont val="Arial"/>
        <family val="2"/>
      </rPr>
      <t>b016837</t>
    </r>
  </si>
  <si>
    <t>910-SIPI-032023-10036961</t>
  </si>
  <si>
    <r>
      <t>'</t>
    </r>
    <r>
      <rPr>
        <sz val="10"/>
        <color rgb="FF000000"/>
        <rFont val="Arial"/>
        <family val="2"/>
      </rPr>
      <t>b017595</t>
    </r>
  </si>
  <si>
    <r>
      <t>'</t>
    </r>
    <r>
      <rPr>
        <sz val="10"/>
        <color rgb="FF000000"/>
        <rFont val="Arial"/>
        <family val="2"/>
      </rPr>
      <t>b015841</t>
    </r>
  </si>
  <si>
    <r>
      <t>'</t>
    </r>
    <r>
      <rPr>
        <sz val="10"/>
        <color rgb="FF000000"/>
        <rFont val="Arial"/>
        <family val="2"/>
      </rPr>
      <t>b017766</t>
    </r>
  </si>
  <si>
    <t>910-SIPI-042023-10037560</t>
  </si>
  <si>
    <r>
      <t>'</t>
    </r>
    <r>
      <rPr>
        <sz val="10"/>
        <color rgb="FF000000"/>
        <rFont val="Arial"/>
        <family val="2"/>
      </rPr>
      <t>b020379</t>
    </r>
  </si>
  <si>
    <r>
      <t>'</t>
    </r>
    <r>
      <rPr>
        <sz val="10"/>
        <color rgb="FF000000"/>
        <rFont val="Arial"/>
        <family val="2"/>
      </rPr>
      <t>b020361</t>
    </r>
  </si>
  <si>
    <r>
      <t>'</t>
    </r>
    <r>
      <rPr>
        <sz val="10"/>
        <color rgb="FF000000"/>
        <rFont val="Arial"/>
        <family val="2"/>
      </rPr>
      <t>b020522</t>
    </r>
  </si>
  <si>
    <r>
      <t>'</t>
    </r>
    <r>
      <rPr>
        <sz val="10"/>
        <color rgb="FF000000"/>
        <rFont val="Arial"/>
        <family val="2"/>
      </rPr>
      <t>b019155</t>
    </r>
  </si>
  <si>
    <r>
      <t>'</t>
    </r>
    <r>
      <rPr>
        <sz val="10"/>
        <color rgb="FF000000"/>
        <rFont val="Arial"/>
        <family val="2"/>
      </rPr>
      <t>b023757</t>
    </r>
  </si>
  <si>
    <r>
      <t>'</t>
    </r>
    <r>
      <rPr>
        <sz val="10"/>
        <color rgb="FF000000"/>
        <rFont val="Arial"/>
        <family val="2"/>
      </rPr>
      <t>b024649</t>
    </r>
  </si>
  <si>
    <r>
      <t>'</t>
    </r>
    <r>
      <rPr>
        <sz val="10"/>
        <color rgb="FF000000"/>
        <rFont val="Arial"/>
        <family val="2"/>
      </rPr>
      <t>b019083</t>
    </r>
  </si>
  <si>
    <r>
      <t>'</t>
    </r>
    <r>
      <rPr>
        <sz val="10"/>
        <color rgb="FF000000"/>
        <rFont val="Arial"/>
        <family val="2"/>
      </rPr>
      <t>b020485</t>
    </r>
  </si>
  <si>
    <r>
      <t>'</t>
    </r>
    <r>
      <rPr>
        <sz val="10"/>
        <color rgb="FF000000"/>
        <rFont val="Arial"/>
        <family val="2"/>
      </rPr>
      <t>b020520</t>
    </r>
  </si>
  <si>
    <r>
      <t>'</t>
    </r>
    <r>
      <rPr>
        <sz val="10"/>
        <color rgb="FF000000"/>
        <rFont val="Arial"/>
        <family val="2"/>
      </rPr>
      <t>b024726</t>
    </r>
  </si>
  <si>
    <r>
      <t>'</t>
    </r>
    <r>
      <rPr>
        <sz val="10"/>
        <color rgb="FF000000"/>
        <rFont val="Arial"/>
        <family val="2"/>
      </rPr>
      <t>b023739</t>
    </r>
  </si>
  <si>
    <r>
      <t>'</t>
    </r>
    <r>
      <rPr>
        <sz val="10"/>
        <color rgb="FF000000"/>
        <rFont val="Arial"/>
        <family val="2"/>
      </rPr>
      <t>b019227</t>
    </r>
  </si>
  <si>
    <r>
      <t>'</t>
    </r>
    <r>
      <rPr>
        <sz val="10"/>
        <color rgb="FF000000"/>
        <rFont val="Arial"/>
        <family val="2"/>
      </rPr>
      <t>b019077</t>
    </r>
  </si>
  <si>
    <r>
      <t>'</t>
    </r>
    <r>
      <rPr>
        <sz val="10"/>
        <color rgb="FF000000"/>
        <rFont val="Arial"/>
        <family val="2"/>
      </rPr>
      <t>b019078</t>
    </r>
  </si>
  <si>
    <r>
      <t>'</t>
    </r>
    <r>
      <rPr>
        <sz val="10"/>
        <color rgb="FF000000"/>
        <rFont val="Arial"/>
        <family val="2"/>
      </rPr>
      <t>B020390</t>
    </r>
  </si>
  <si>
    <r>
      <t>'</t>
    </r>
    <r>
      <rPr>
        <sz val="10"/>
        <color rgb="FF000000"/>
        <rFont val="Arial"/>
        <family val="2"/>
      </rPr>
      <t>b023604</t>
    </r>
  </si>
  <si>
    <r>
      <t>'</t>
    </r>
    <r>
      <rPr>
        <sz val="10"/>
        <color rgb="FF000000"/>
        <rFont val="Arial"/>
        <family val="2"/>
      </rPr>
      <t>b023641</t>
    </r>
  </si>
  <si>
    <r>
      <t>'</t>
    </r>
    <r>
      <rPr>
        <sz val="10"/>
        <color rgb="FF000000"/>
        <rFont val="Arial"/>
        <family val="2"/>
      </rPr>
      <t>b019127</t>
    </r>
  </si>
  <si>
    <r>
      <t>'</t>
    </r>
    <r>
      <rPr>
        <sz val="10"/>
        <color rgb="FF000000"/>
        <rFont val="Arial"/>
        <family val="2"/>
      </rPr>
      <t>b020439</t>
    </r>
  </si>
  <si>
    <r>
      <t>'</t>
    </r>
    <r>
      <rPr>
        <sz val="10"/>
        <color rgb="FF000000"/>
        <rFont val="Arial"/>
        <family val="2"/>
      </rPr>
      <t>b019226</t>
    </r>
  </si>
  <si>
    <r>
      <t>'</t>
    </r>
    <r>
      <rPr>
        <sz val="10"/>
        <color rgb="FF000000"/>
        <rFont val="Arial"/>
        <family val="2"/>
      </rPr>
      <t>b022250</t>
    </r>
  </si>
  <si>
    <r>
      <t>'</t>
    </r>
    <r>
      <rPr>
        <sz val="10"/>
        <color rgb="FF000000"/>
        <rFont val="Arial"/>
        <family val="2"/>
      </rPr>
      <t>b019251</t>
    </r>
  </si>
  <si>
    <r>
      <t>'</t>
    </r>
    <r>
      <rPr>
        <sz val="10"/>
        <color rgb="FF000000"/>
        <rFont val="Arial"/>
        <family val="2"/>
      </rPr>
      <t>b020708</t>
    </r>
  </si>
  <si>
    <r>
      <t>'</t>
    </r>
    <r>
      <rPr>
        <sz val="10"/>
        <color rgb="FF000000"/>
        <rFont val="Arial"/>
        <family val="2"/>
      </rPr>
      <t>B023476</t>
    </r>
  </si>
  <si>
    <r>
      <t>'</t>
    </r>
    <r>
      <rPr>
        <sz val="10"/>
        <color rgb="FF000000"/>
        <rFont val="Arial"/>
        <family val="2"/>
      </rPr>
      <t>b022249</t>
    </r>
  </si>
  <si>
    <r>
      <t>'</t>
    </r>
    <r>
      <rPr>
        <sz val="10"/>
        <color rgb="FF000000"/>
        <rFont val="Arial"/>
        <family val="2"/>
      </rPr>
      <t>b022222</t>
    </r>
  </si>
  <si>
    <r>
      <t>'</t>
    </r>
    <r>
      <rPr>
        <sz val="10"/>
        <color rgb="FF000000"/>
        <rFont val="Arial"/>
        <family val="2"/>
      </rPr>
      <t>b019148</t>
    </r>
  </si>
  <si>
    <r>
      <t>'</t>
    </r>
    <r>
      <rPr>
        <sz val="10"/>
        <color rgb="FF000000"/>
        <rFont val="Arial"/>
        <family val="2"/>
      </rPr>
      <t>b020366</t>
    </r>
  </si>
  <si>
    <r>
      <t>'</t>
    </r>
    <r>
      <rPr>
        <sz val="10"/>
        <color rgb="FF000000"/>
        <rFont val="Arial"/>
        <family val="2"/>
      </rPr>
      <t>b020521</t>
    </r>
  </si>
  <si>
    <r>
      <t>'</t>
    </r>
    <r>
      <rPr>
        <sz val="10"/>
        <color rgb="FF000000"/>
        <rFont val="Arial"/>
        <family val="2"/>
      </rPr>
      <t>b020699</t>
    </r>
  </si>
  <si>
    <r>
      <t>'</t>
    </r>
    <r>
      <rPr>
        <sz val="10"/>
        <color rgb="FF000000"/>
        <rFont val="Arial"/>
        <family val="2"/>
      </rPr>
      <t>a019156</t>
    </r>
  </si>
  <si>
    <r>
      <t>'</t>
    </r>
    <r>
      <rPr>
        <sz val="10"/>
        <color rgb="FF000000"/>
        <rFont val="Arial"/>
        <family val="2"/>
      </rPr>
      <t>b019154</t>
    </r>
  </si>
  <si>
    <r>
      <t>'</t>
    </r>
    <r>
      <rPr>
        <sz val="10"/>
        <color rgb="FF000000"/>
        <rFont val="Arial"/>
        <family val="2"/>
      </rPr>
      <t>b022349</t>
    </r>
  </si>
  <si>
    <t>910-SIPI-R-042023-10036861</t>
  </si>
  <si>
    <r>
      <t>'</t>
    </r>
    <r>
      <rPr>
        <sz val="10"/>
        <color rgb="FF000000"/>
        <rFont val="Arial"/>
        <family val="2"/>
      </rPr>
      <t>1289</t>
    </r>
  </si>
  <si>
    <t>RTV 1684680|1289 - RTV1684680</t>
  </si>
  <si>
    <r>
      <t>'</t>
    </r>
    <r>
      <rPr>
        <sz val="10"/>
        <color rgb="FF000000"/>
        <rFont val="Arial"/>
        <family val="2"/>
      </rPr>
      <t>1336</t>
    </r>
  </si>
  <si>
    <t>RTV 1686872|1336 - RTV1686872</t>
  </si>
  <si>
    <r>
      <t>'</t>
    </r>
    <r>
      <rPr>
        <sz val="10"/>
        <color rgb="FF000000"/>
        <rFont val="Arial"/>
        <family val="2"/>
      </rPr>
      <t>1267</t>
    </r>
  </si>
  <si>
    <t>RTV 1683418|1267 - RTV1683418</t>
  </si>
  <si>
    <r>
      <t>'</t>
    </r>
    <r>
      <rPr>
        <sz val="10"/>
        <color rgb="FF000000"/>
        <rFont val="Arial"/>
        <family val="2"/>
      </rPr>
      <t>1330</t>
    </r>
  </si>
  <si>
    <t>RTV 1686832|1330 - RTV1686832</t>
  </si>
  <si>
    <r>
      <t>'</t>
    </r>
    <r>
      <rPr>
        <sz val="10"/>
        <color rgb="FF000000"/>
        <rFont val="Arial"/>
        <family val="2"/>
      </rPr>
      <t>1427</t>
    </r>
  </si>
  <si>
    <t>RTV 1688900|1427 - RTV1688900</t>
  </si>
  <si>
    <r>
      <t>'</t>
    </r>
    <r>
      <rPr>
        <sz val="10"/>
        <color rgb="FF000000"/>
        <rFont val="Arial"/>
        <family val="2"/>
      </rPr>
      <t>1429</t>
    </r>
  </si>
  <si>
    <t>RTV 1688913|1429 - RTV1688913</t>
  </si>
  <si>
    <r>
      <t>'</t>
    </r>
    <r>
      <rPr>
        <sz val="10"/>
        <color rgb="FF000000"/>
        <rFont val="Arial"/>
        <family val="2"/>
      </rPr>
      <t>1430</t>
    </r>
  </si>
  <si>
    <t>RTV 1688924|1430 - RTV1688924</t>
  </si>
  <si>
    <r>
      <t>'</t>
    </r>
    <r>
      <rPr>
        <sz val="10"/>
        <color rgb="FF000000"/>
        <rFont val="Arial"/>
        <family val="2"/>
      </rPr>
      <t>1425</t>
    </r>
  </si>
  <si>
    <t>RTV 1688884|1425 - RTV1688884</t>
  </si>
  <si>
    <r>
      <t>'</t>
    </r>
    <r>
      <rPr>
        <sz val="10"/>
        <color rgb="FF000000"/>
        <rFont val="Arial"/>
        <family val="2"/>
      </rPr>
      <t>1426</t>
    </r>
  </si>
  <si>
    <t>RTV 1688894|1426 - RTV1688894</t>
  </si>
  <si>
    <r>
      <t>'</t>
    </r>
    <r>
      <rPr>
        <sz val="10"/>
        <color rgb="FF000000"/>
        <rFont val="Arial"/>
        <family val="2"/>
      </rPr>
      <t>1428</t>
    </r>
  </si>
  <si>
    <t>RTV 1688903|1428 - RTV1688903</t>
  </si>
  <si>
    <r>
      <t>'</t>
    </r>
    <r>
      <rPr>
        <sz val="10"/>
        <color rgb="FF000000"/>
        <rFont val="Arial"/>
        <family val="2"/>
      </rPr>
      <t>1268</t>
    </r>
  </si>
  <si>
    <t>RTV 1683429|1268 - RTV1683429</t>
  </si>
  <si>
    <t>910-SIPI-R-042023-10037560</t>
  </si>
  <si>
    <r>
      <t>'</t>
    </r>
    <r>
      <rPr>
        <sz val="10"/>
        <color rgb="FF000000"/>
        <rFont val="Arial"/>
        <family val="2"/>
      </rPr>
      <t>1484</t>
    </r>
  </si>
  <si>
    <t>RTV 1692435|1484 - RTV1692435</t>
  </si>
  <si>
    <r>
      <t>'</t>
    </r>
    <r>
      <rPr>
        <sz val="10"/>
        <color rgb="FF000000"/>
        <rFont val="Arial"/>
        <family val="2"/>
      </rPr>
      <t>1486</t>
    </r>
  </si>
  <si>
    <t>RTV 1692441|1486 - RTV1692441</t>
  </si>
  <si>
    <r>
      <t>'</t>
    </r>
    <r>
      <rPr>
        <sz val="10"/>
        <color rgb="FF000000"/>
        <rFont val="Arial"/>
        <family val="2"/>
      </rPr>
      <t>1485</t>
    </r>
  </si>
  <si>
    <t>RTV 1692439|1485 - RTV1692439</t>
  </si>
  <si>
    <r>
      <t>'</t>
    </r>
    <r>
      <rPr>
        <sz val="10"/>
        <color rgb="FF000000"/>
        <rFont val="Arial"/>
        <family val="2"/>
      </rPr>
      <t>1483</t>
    </r>
  </si>
  <si>
    <t>RTV 1692429|1483 - RTV1692429</t>
  </si>
  <si>
    <t>910-SIPI-R-052023-10037560</t>
  </si>
  <si>
    <r>
      <t>'</t>
    </r>
    <r>
      <rPr>
        <sz val="10"/>
        <color rgb="FF000000"/>
        <rFont val="Arial"/>
        <family val="2"/>
      </rPr>
      <t>1587</t>
    </r>
  </si>
  <si>
    <t>RTV 1699500|1587 - RTV1699500</t>
  </si>
  <si>
    <r>
      <t>'</t>
    </r>
    <r>
      <rPr>
        <sz val="10"/>
        <color rgb="FF000000"/>
        <rFont val="Arial"/>
        <family val="2"/>
      </rPr>
      <t>23-1633</t>
    </r>
  </si>
  <si>
    <t>RTV 1701971|1633 - RTV1701971</t>
  </si>
  <si>
    <r>
      <t>'</t>
    </r>
    <r>
      <rPr>
        <sz val="10"/>
        <color rgb="FF000000"/>
        <rFont val="Arial"/>
        <family val="2"/>
      </rPr>
      <t>1536</t>
    </r>
  </si>
  <si>
    <t>RTV 1697610|1536 - RTV1697610</t>
  </si>
  <si>
    <r>
      <t>'</t>
    </r>
    <r>
      <rPr>
        <sz val="10"/>
        <color rgb="FF000000"/>
        <rFont val="Arial"/>
        <family val="2"/>
      </rPr>
      <t>1701</t>
    </r>
  </si>
  <si>
    <t>RTV 1703585|1701 - RTV1703585</t>
  </si>
  <si>
    <r>
      <t>'</t>
    </r>
    <r>
      <rPr>
        <sz val="10"/>
        <color rgb="FF000000"/>
        <rFont val="Arial"/>
        <family val="2"/>
      </rPr>
      <t>23-1634</t>
    </r>
  </si>
  <si>
    <t>RTV 1701974|1634 - RTV1701974</t>
  </si>
  <si>
    <r>
      <t>'</t>
    </r>
    <r>
      <rPr>
        <sz val="10"/>
        <color rgb="FF000000"/>
        <rFont val="Arial"/>
        <family val="2"/>
      </rPr>
      <t>23-1696</t>
    </r>
  </si>
  <si>
    <t>RTV 1702887|1696 - RTV1702887</t>
  </si>
  <si>
    <r>
      <t>'</t>
    </r>
    <r>
      <rPr>
        <sz val="10"/>
        <color rgb="FF000000"/>
        <rFont val="Arial"/>
        <family val="2"/>
      </rPr>
      <t>1673</t>
    </r>
  </si>
  <si>
    <t>RTV 1702707|1673 - RTV1702707</t>
  </si>
  <si>
    <r>
      <t>'</t>
    </r>
    <r>
      <rPr>
        <sz val="10"/>
        <color rgb="FF000000"/>
        <rFont val="Arial"/>
        <family val="2"/>
      </rPr>
      <t>23-1636</t>
    </r>
  </si>
  <si>
    <t>RTV 1701976|1636 - RTV1701976</t>
  </si>
  <si>
    <t>920-SIPI-042023-10017531</t>
  </si>
  <si>
    <r>
      <t>'</t>
    </r>
    <r>
      <rPr>
        <sz val="10"/>
        <color rgb="FF000000"/>
        <rFont val="Arial"/>
        <family val="2"/>
      </rPr>
      <t>23-b0022404</t>
    </r>
  </si>
  <si>
    <r>
      <t>'</t>
    </r>
    <r>
      <rPr>
        <sz val="10"/>
        <color rgb="FF000000"/>
        <rFont val="Arial"/>
        <family val="2"/>
      </rPr>
      <t>23-b0025176</t>
    </r>
  </si>
  <si>
    <r>
      <t>'</t>
    </r>
    <r>
      <rPr>
        <sz val="10"/>
        <color rgb="FF000000"/>
        <rFont val="Arial"/>
        <family val="2"/>
      </rPr>
      <t>23-b0020394</t>
    </r>
  </si>
  <si>
    <r>
      <t>'</t>
    </r>
    <r>
      <rPr>
        <sz val="10"/>
        <color rgb="FF000000"/>
        <rFont val="Arial"/>
        <family val="2"/>
      </rPr>
      <t>23-b0022401</t>
    </r>
  </si>
  <si>
    <r>
      <t>'</t>
    </r>
    <r>
      <rPr>
        <sz val="10"/>
        <color rgb="FF000000"/>
        <rFont val="Arial"/>
        <family val="2"/>
      </rPr>
      <t>23-b0025177</t>
    </r>
  </si>
  <si>
    <r>
      <t>'</t>
    </r>
    <r>
      <rPr>
        <sz val="10"/>
        <color rgb="FF000000"/>
        <rFont val="Arial"/>
        <family val="2"/>
      </rPr>
      <t>23-b0022402</t>
    </r>
  </si>
  <si>
    <r>
      <t>'</t>
    </r>
    <r>
      <rPr>
        <sz val="10"/>
        <color rgb="FF000000"/>
        <rFont val="Arial"/>
        <family val="2"/>
      </rPr>
      <t>23-b0020597</t>
    </r>
  </si>
  <si>
    <r>
      <t>'</t>
    </r>
    <r>
      <rPr>
        <sz val="10"/>
        <color rgb="FF000000"/>
        <rFont val="Arial"/>
        <family val="2"/>
      </rPr>
      <t>23-b0020598</t>
    </r>
  </si>
  <si>
    <r>
      <t>'</t>
    </r>
    <r>
      <rPr>
        <sz val="10"/>
        <color rgb="FF000000"/>
        <rFont val="Arial"/>
        <family val="2"/>
      </rPr>
      <t>23-b0022403</t>
    </r>
  </si>
  <si>
    <t>930-SIPI-012023-10025296</t>
  </si>
  <si>
    <r>
      <t>'</t>
    </r>
    <r>
      <rPr>
        <sz val="10"/>
        <color rgb="FF000000"/>
        <rFont val="Arial"/>
        <family val="2"/>
      </rPr>
      <t>23-b0000096</t>
    </r>
  </si>
  <si>
    <t>930-SIPI-022023-10025296</t>
  </si>
  <si>
    <r>
      <t>'</t>
    </r>
    <r>
      <rPr>
        <sz val="10"/>
        <color rgb="FF000000"/>
        <rFont val="Arial"/>
        <family val="2"/>
      </rPr>
      <t>23-b0004069</t>
    </r>
  </si>
  <si>
    <t>930-SIPI-032023-10025296</t>
  </si>
  <si>
    <r>
      <t>'</t>
    </r>
    <r>
      <rPr>
        <sz val="10"/>
        <color rgb="FF000000"/>
        <rFont val="Arial"/>
        <family val="2"/>
      </rPr>
      <t>23-b0011310</t>
    </r>
  </si>
  <si>
    <r>
      <t>'</t>
    </r>
    <r>
      <rPr>
        <sz val="10"/>
        <color rgb="FF000000"/>
        <rFont val="Arial"/>
        <family val="2"/>
      </rPr>
      <t>23-b0015750</t>
    </r>
  </si>
  <si>
    <t>930-SIPI-042023-10025584</t>
  </si>
  <si>
    <r>
      <t>'</t>
    </r>
    <r>
      <rPr>
        <sz val="10"/>
        <color rgb="FF000000"/>
        <rFont val="Arial"/>
        <family val="2"/>
      </rPr>
      <t>23-b0022131</t>
    </r>
  </si>
  <si>
    <r>
      <t>'</t>
    </r>
    <r>
      <rPr>
        <sz val="10"/>
        <color rgb="FF000000"/>
        <rFont val="Arial"/>
        <family val="2"/>
      </rPr>
      <t>23-b0020602</t>
    </r>
  </si>
  <si>
    <r>
      <t>'</t>
    </r>
    <r>
      <rPr>
        <sz val="10"/>
        <color rgb="FF000000"/>
        <rFont val="Arial"/>
        <family val="2"/>
      </rPr>
      <t>23-b0020395</t>
    </r>
  </si>
  <si>
    <r>
      <t>'</t>
    </r>
    <r>
      <rPr>
        <sz val="10"/>
        <color rgb="FF000000"/>
        <rFont val="Arial"/>
        <family val="2"/>
      </rPr>
      <t>23-b0019206</t>
    </r>
  </si>
  <si>
    <r>
      <t>'</t>
    </r>
    <r>
      <rPr>
        <sz val="10"/>
        <color rgb="FF000000"/>
        <rFont val="Arial"/>
        <family val="2"/>
      </rPr>
      <t>23-b0020396</t>
    </r>
  </si>
  <si>
    <r>
      <t>'</t>
    </r>
    <r>
      <rPr>
        <sz val="10"/>
        <color rgb="FF000000"/>
        <rFont val="Arial"/>
        <family val="2"/>
      </rPr>
      <t>23-b0019120</t>
    </r>
  </si>
  <si>
    <r>
      <t>'</t>
    </r>
    <r>
      <rPr>
        <sz val="10"/>
        <color rgb="FF000000"/>
        <rFont val="Arial"/>
        <family val="2"/>
      </rPr>
      <t>23-b0020600</t>
    </r>
  </si>
  <si>
    <r>
      <t>'</t>
    </r>
    <r>
      <rPr>
        <sz val="10"/>
        <color rgb="FF000000"/>
        <rFont val="Arial"/>
        <family val="2"/>
      </rPr>
      <t>23-b0022351</t>
    </r>
  </si>
  <si>
    <r>
      <t>'</t>
    </r>
    <r>
      <rPr>
        <sz val="10"/>
        <color rgb="FF000000"/>
        <rFont val="Arial"/>
        <family val="2"/>
      </rPr>
      <t>23-b0025238</t>
    </r>
  </si>
  <si>
    <r>
      <t>'</t>
    </r>
    <r>
      <rPr>
        <sz val="10"/>
        <color rgb="FF000000"/>
        <rFont val="Arial"/>
        <family val="2"/>
      </rPr>
      <t>23-b019097</t>
    </r>
  </si>
  <si>
    <r>
      <t>'</t>
    </r>
    <r>
      <rPr>
        <sz val="10"/>
        <color rgb="FF000000"/>
        <rFont val="Arial"/>
        <family val="2"/>
      </rPr>
      <t>23-b0020595</t>
    </r>
  </si>
  <si>
    <r>
      <t>'</t>
    </r>
    <r>
      <rPr>
        <sz val="10"/>
        <color rgb="FF000000"/>
        <rFont val="Arial"/>
        <family val="2"/>
      </rPr>
      <t>23-b0022416</t>
    </r>
  </si>
  <si>
    <r>
      <t>'</t>
    </r>
    <r>
      <rPr>
        <sz val="10"/>
        <color rgb="FF000000"/>
        <rFont val="Arial"/>
        <family val="2"/>
      </rPr>
      <t>23-b0025239</t>
    </r>
  </si>
  <si>
    <r>
      <t>'</t>
    </r>
    <r>
      <rPr>
        <sz val="10"/>
        <color rgb="FF000000"/>
        <rFont val="Arial"/>
        <family val="2"/>
      </rPr>
      <t>23-b0020512</t>
    </r>
  </si>
  <si>
    <r>
      <t>'</t>
    </r>
    <r>
      <rPr>
        <sz val="10"/>
        <color rgb="FF000000"/>
        <rFont val="Arial"/>
        <family val="2"/>
      </rPr>
      <t>23-b0020603</t>
    </r>
  </si>
  <si>
    <r>
      <t>'</t>
    </r>
    <r>
      <rPr>
        <sz val="10"/>
        <color rgb="FF000000"/>
        <rFont val="Arial"/>
        <family val="2"/>
      </rPr>
      <t>23-b0020591</t>
    </r>
  </si>
  <si>
    <r>
      <t>'</t>
    </r>
    <r>
      <rPr>
        <sz val="10"/>
        <color rgb="FF000000"/>
        <rFont val="Arial"/>
        <family val="2"/>
      </rPr>
      <t>23-b0022954</t>
    </r>
  </si>
  <si>
    <r>
      <t>'</t>
    </r>
    <r>
      <rPr>
        <sz val="10"/>
        <color rgb="FF000000"/>
        <rFont val="Arial"/>
        <family val="2"/>
      </rPr>
      <t>23-b0025244</t>
    </r>
  </si>
  <si>
    <t>930-SIPI-R-042023-10025296</t>
  </si>
  <si>
    <r>
      <t>'</t>
    </r>
    <r>
      <rPr>
        <sz val="10"/>
        <color rgb="FF000000"/>
        <rFont val="Arial"/>
        <family val="2"/>
      </rPr>
      <t>274</t>
    </r>
  </si>
  <si>
    <t>K23TVD-274-RTV1682209|HHCL - RTV1682209</t>
  </si>
  <si>
    <t>930-SIPI-R-042023-10025584</t>
  </si>
  <si>
    <r>
      <t>'</t>
    </r>
    <r>
      <rPr>
        <sz val="10"/>
        <color rgb="FF000000"/>
        <rFont val="Arial"/>
        <family val="2"/>
      </rPr>
      <t>314</t>
    </r>
  </si>
  <si>
    <t>K23TVD-314-RTV1689164|HHCL - RTV1689164</t>
  </si>
  <si>
    <t>K23TVD-294-RTV1684066|HHCL - RTV1684066</t>
  </si>
  <si>
    <r>
      <t>'</t>
    </r>
    <r>
      <rPr>
        <sz val="10"/>
        <color rgb="FF000000"/>
        <rFont val="Arial"/>
        <family val="2"/>
      </rPr>
      <t>352</t>
    </r>
  </si>
  <si>
    <t>K23TVD-352-RTV1692610|HHCL - RTV1692610</t>
  </si>
  <si>
    <t>K23TVD-279-RTV1682235|HHCL - RTV1682235</t>
  </si>
  <si>
    <r>
      <t>'</t>
    </r>
    <r>
      <rPr>
        <sz val="10"/>
        <color rgb="FF000000"/>
        <rFont val="Arial"/>
        <family val="2"/>
      </rPr>
      <t>295</t>
    </r>
  </si>
  <si>
    <t>K23TVD-295-RTV1684067|HHCL - RTV1684067</t>
  </si>
  <si>
    <r>
      <t>'</t>
    </r>
    <r>
      <rPr>
        <sz val="10"/>
        <color rgb="FF000000"/>
        <rFont val="Arial"/>
        <family val="2"/>
      </rPr>
      <t>394</t>
    </r>
  </si>
  <si>
    <t>K23TVD-394-RTV1697253|HHCL - RTV1697253</t>
  </si>
  <si>
    <t>K23TVD-297-RTV1684079|HHCL - RTV1684079</t>
  </si>
  <si>
    <r>
      <t>'</t>
    </r>
    <r>
      <rPr>
        <sz val="10"/>
        <color rgb="FF000000"/>
        <rFont val="Arial"/>
        <family val="2"/>
      </rPr>
      <t>343</t>
    </r>
  </si>
  <si>
    <t>K23TVD-343-RTV1692566|HHCL - RTV1692566</t>
  </si>
  <si>
    <r>
      <t>'</t>
    </r>
    <r>
      <rPr>
        <sz val="10"/>
        <color rgb="FF000000"/>
        <rFont val="Arial"/>
        <family val="2"/>
      </rPr>
      <t>345</t>
    </r>
  </si>
  <si>
    <t>K23TVD-345-RTV1692576|HHCL - RTV1692576</t>
  </si>
  <si>
    <r>
      <t>'</t>
    </r>
    <r>
      <rPr>
        <sz val="10"/>
        <color rgb="FF000000"/>
        <rFont val="Arial"/>
        <family val="2"/>
      </rPr>
      <t>349</t>
    </r>
  </si>
  <si>
    <t>K23TVD-349-RTV1692598|HHCL - RTV1692598</t>
  </si>
  <si>
    <r>
      <t>'</t>
    </r>
    <r>
      <rPr>
        <sz val="10"/>
        <color rgb="FF000000"/>
        <rFont val="Arial"/>
        <family val="2"/>
      </rPr>
      <t>395</t>
    </r>
  </si>
  <si>
    <t>K23TVD-395-RTV1697254|HHCL - RTV1697254</t>
  </si>
  <si>
    <t>940-SIPI-042023-10020959</t>
  </si>
  <si>
    <r>
      <t>'</t>
    </r>
    <r>
      <rPr>
        <sz val="10"/>
        <color rgb="FF000000"/>
        <rFont val="Arial"/>
        <family val="2"/>
      </rPr>
      <t>A00020541</t>
    </r>
  </si>
  <si>
    <r>
      <t>'</t>
    </r>
    <r>
      <rPr>
        <sz val="10"/>
        <color rgb="FF000000"/>
        <rFont val="Arial"/>
        <family val="2"/>
      </rPr>
      <t>A00022307</t>
    </r>
  </si>
  <si>
    <r>
      <t>'</t>
    </r>
    <r>
      <rPr>
        <sz val="10"/>
        <color rgb="FF000000"/>
        <rFont val="Arial"/>
        <family val="2"/>
      </rPr>
      <t>A00020542</t>
    </r>
  </si>
  <si>
    <r>
      <t>'</t>
    </r>
    <r>
      <rPr>
        <sz val="10"/>
        <color rgb="FF000000"/>
        <rFont val="Arial"/>
        <family val="2"/>
      </rPr>
      <t>B00020723</t>
    </r>
  </si>
  <si>
    <r>
      <t>'</t>
    </r>
    <r>
      <rPr>
        <sz val="10"/>
        <color rgb="FF000000"/>
        <rFont val="Arial"/>
        <family val="2"/>
      </rPr>
      <t>A00023676</t>
    </r>
  </si>
  <si>
    <r>
      <t>'</t>
    </r>
    <r>
      <rPr>
        <sz val="10"/>
        <color rgb="FF000000"/>
        <rFont val="Arial"/>
        <family val="2"/>
      </rPr>
      <t>A00023679</t>
    </r>
  </si>
  <si>
    <r>
      <t>'</t>
    </r>
    <r>
      <rPr>
        <sz val="10"/>
        <color rgb="FF000000"/>
        <rFont val="Arial"/>
        <family val="2"/>
      </rPr>
      <t>B00019171</t>
    </r>
  </si>
  <si>
    <r>
      <t>'</t>
    </r>
    <r>
      <rPr>
        <sz val="10"/>
        <color rgb="FF000000"/>
        <rFont val="Arial"/>
        <family val="2"/>
      </rPr>
      <t>B00020543</t>
    </r>
  </si>
  <si>
    <r>
      <t>'</t>
    </r>
    <r>
      <rPr>
        <sz val="10"/>
        <color rgb="FF000000"/>
        <rFont val="Arial"/>
        <family val="2"/>
      </rPr>
      <t>A00023677</t>
    </r>
  </si>
  <si>
    <r>
      <t>'</t>
    </r>
    <r>
      <rPr>
        <sz val="10"/>
        <color rgb="FF000000"/>
        <rFont val="Arial"/>
        <family val="2"/>
      </rPr>
      <t>A00023678</t>
    </r>
  </si>
  <si>
    <r>
      <t>'</t>
    </r>
    <r>
      <rPr>
        <sz val="10"/>
        <color rgb="FF000000"/>
        <rFont val="Arial"/>
        <family val="2"/>
      </rPr>
      <t>A00019172</t>
    </r>
  </si>
  <si>
    <r>
      <t>'</t>
    </r>
    <r>
      <rPr>
        <sz val="10"/>
        <color rgb="FF000000"/>
        <rFont val="Arial"/>
        <family val="2"/>
      </rPr>
      <t>B00023732</t>
    </r>
  </si>
  <si>
    <r>
      <t>'</t>
    </r>
    <r>
      <rPr>
        <sz val="10"/>
        <color rgb="FF000000"/>
        <rFont val="Arial"/>
        <family val="2"/>
      </rPr>
      <t>B00022308</t>
    </r>
  </si>
  <si>
    <t>940-SIPI-R-042023-10020959</t>
  </si>
  <si>
    <r>
      <t>'</t>
    </r>
    <r>
      <rPr>
        <sz val="10"/>
        <color rgb="FF000000"/>
        <rFont val="Arial"/>
        <family val="2"/>
      </rPr>
      <t>R0000777</t>
    </r>
  </si>
  <si>
    <t>1K23TVE|0000777.R1692866|9406 - RTV1692866</t>
  </si>
  <si>
    <r>
      <t>'</t>
    </r>
    <r>
      <rPr>
        <sz val="10"/>
        <color rgb="FF000000"/>
        <rFont val="Arial"/>
        <family val="2"/>
      </rPr>
      <t>R000834</t>
    </r>
  </si>
  <si>
    <t>1K23TVE|0000834.R1696508|9411</t>
  </si>
  <si>
    <r>
      <t>'</t>
    </r>
    <r>
      <rPr>
        <sz val="10"/>
        <color rgb="FF000000"/>
        <rFont val="Arial"/>
        <family val="2"/>
      </rPr>
      <t>R0000845</t>
    </r>
  </si>
  <si>
    <t>1K23TVE|0000845.R1697216|9406 - RTV1697216</t>
  </si>
  <si>
    <r>
      <t>'</t>
    </r>
    <r>
      <rPr>
        <sz val="10"/>
        <color rgb="FF000000"/>
        <rFont val="Arial"/>
        <family val="2"/>
      </rPr>
      <t>R000814</t>
    </r>
  </si>
  <si>
    <t>1K23TVE|0000814.R1695532|9421 - RTV1695532</t>
  </si>
  <si>
    <t>940-SIPI-R-052023-10020959</t>
  </si>
  <si>
    <r>
      <t>'</t>
    </r>
    <r>
      <rPr>
        <sz val="10"/>
        <color rgb="FF000000"/>
        <rFont val="Arial"/>
        <family val="2"/>
      </rPr>
      <t>R0000982</t>
    </r>
  </si>
  <si>
    <t>1K23TVE|0000982.R1700786|9419 - RTV1700786</t>
  </si>
  <si>
    <r>
      <t>'</t>
    </r>
    <r>
      <rPr>
        <sz val="10"/>
        <color rgb="FF000000"/>
        <rFont val="Arial"/>
        <family val="2"/>
      </rPr>
      <t>R00000864</t>
    </r>
  </si>
  <si>
    <t>1K23TVE|0000864.R1700326|9405 - RTV1700326</t>
  </si>
  <si>
    <r>
      <t>'</t>
    </r>
    <r>
      <rPr>
        <sz val="10"/>
        <color rgb="FF000000"/>
        <rFont val="Arial"/>
        <family val="2"/>
      </rPr>
      <t>R00001000</t>
    </r>
  </si>
  <si>
    <t>1K23TVE|00001000.R1700827|9420 - RTV1700827</t>
  </si>
  <si>
    <r>
      <t>'</t>
    </r>
    <r>
      <rPr>
        <sz val="10"/>
        <color rgb="FF000000"/>
        <rFont val="Arial"/>
        <family val="2"/>
      </rPr>
      <t>R00000916</t>
    </r>
  </si>
  <si>
    <t>1K23TVE|0000916.R1700450|9413 - RTV1700450</t>
  </si>
  <si>
    <r>
      <t>'</t>
    </r>
    <r>
      <rPr>
        <sz val="10"/>
        <color rgb="FF000000"/>
        <rFont val="Arial"/>
        <family val="2"/>
      </rPr>
      <t>R0001172</t>
    </r>
  </si>
  <si>
    <t>1K23TVE|00001172.R174680|9414 - RTV1704680</t>
  </si>
  <si>
    <r>
      <t>'</t>
    </r>
    <r>
      <rPr>
        <sz val="10"/>
        <color rgb="FF000000"/>
        <rFont val="Arial"/>
        <family val="2"/>
      </rPr>
      <t>R0000875</t>
    </r>
  </si>
  <si>
    <t>1K23TVE|0000875.R1700352|9406 - RTV1700352</t>
  </si>
  <si>
    <r>
      <t>'</t>
    </r>
    <r>
      <rPr>
        <sz val="10"/>
        <color rgb="FF000000"/>
        <rFont val="Arial"/>
        <family val="2"/>
      </rPr>
      <t>R0000953</t>
    </r>
  </si>
  <si>
    <t>1K23TVE|0000953.R1700574|9418 - RTV1700574</t>
  </si>
  <si>
    <r>
      <t>'</t>
    </r>
    <r>
      <rPr>
        <sz val="10"/>
        <color rgb="FF000000"/>
        <rFont val="Arial"/>
        <family val="2"/>
      </rPr>
      <t>R0001066</t>
    </r>
  </si>
  <si>
    <t>1K23TVE|00001066.R1702590|9413 - RTV1702590</t>
  </si>
  <si>
    <r>
      <t>'</t>
    </r>
    <r>
      <rPr>
        <sz val="10"/>
        <color rgb="FF000000"/>
        <rFont val="Arial"/>
        <family val="2"/>
      </rPr>
      <t>R0000955</t>
    </r>
  </si>
  <si>
    <t>1K23TVE|0000955.R1700577|9418 - RTV1700577</t>
  </si>
  <si>
    <r>
      <t>'</t>
    </r>
    <r>
      <rPr>
        <sz val="10"/>
        <color rgb="FF000000"/>
        <rFont val="Arial"/>
        <family val="2"/>
      </rPr>
      <t>R0001139</t>
    </r>
  </si>
  <si>
    <t>1K23TVE|00001139.R1702772|9421 - RTV1702772</t>
  </si>
  <si>
    <r>
      <t>'</t>
    </r>
    <r>
      <rPr>
        <sz val="10"/>
        <color rgb="FF000000"/>
        <rFont val="Arial"/>
        <family val="2"/>
      </rPr>
      <t>R0000891</t>
    </r>
  </si>
  <si>
    <t>1K23TVE|0000891.R1700377|9411 - RTV1700377</t>
  </si>
  <si>
    <r>
      <t>'</t>
    </r>
    <r>
      <rPr>
        <sz val="10"/>
        <color rgb="FF000000"/>
        <rFont val="Arial"/>
        <family val="2"/>
      </rPr>
      <t>R0001074</t>
    </r>
  </si>
  <si>
    <t>1K23TVE|00001074.R1702621|9413 - RTV1702621</t>
  </si>
  <si>
    <t>950-SIPI-042023-10008736</t>
  </si>
  <si>
    <r>
      <t>'</t>
    </r>
    <r>
      <rPr>
        <sz val="10"/>
        <color rgb="FF000000"/>
        <rFont val="Arial"/>
        <family val="2"/>
      </rPr>
      <t>23-b0022451</t>
    </r>
  </si>
  <si>
    <r>
      <t>'</t>
    </r>
    <r>
      <rPr>
        <sz val="10"/>
        <color rgb="FF000000"/>
        <rFont val="Arial"/>
        <family val="2"/>
      </rPr>
      <t>23-b0019338</t>
    </r>
  </si>
  <si>
    <t>197-SIPI-052023-1076111</t>
  </si>
  <si>
    <r>
      <t>'</t>
    </r>
    <r>
      <rPr>
        <sz val="10"/>
        <color rgb="FF000000"/>
        <rFont val="Arial"/>
        <family val="2"/>
      </rPr>
      <t>P0028351</t>
    </r>
  </si>
  <si>
    <r>
      <t>'</t>
    </r>
    <r>
      <rPr>
        <sz val="10"/>
        <color rgb="FF000000"/>
        <rFont val="Arial"/>
        <family val="2"/>
      </rPr>
      <t>P0031556</t>
    </r>
  </si>
  <si>
    <r>
      <t>'</t>
    </r>
    <r>
      <rPr>
        <sz val="10"/>
        <color rgb="FF000000"/>
        <rFont val="Arial"/>
        <family val="2"/>
      </rPr>
      <t>P0029916</t>
    </r>
  </si>
  <si>
    <r>
      <t>'</t>
    </r>
    <r>
      <rPr>
        <sz val="10"/>
        <color rgb="FF000000"/>
        <rFont val="Arial"/>
        <family val="2"/>
      </rPr>
      <t>P0025764</t>
    </r>
  </si>
  <si>
    <r>
      <t>'</t>
    </r>
    <r>
      <rPr>
        <sz val="10"/>
        <color rgb="FF000000"/>
        <rFont val="Arial"/>
        <family val="2"/>
      </rPr>
      <t>P0025418</t>
    </r>
  </si>
  <si>
    <t>197-SIPI-R-052023-1076111</t>
  </si>
  <si>
    <r>
      <t>'</t>
    </r>
    <r>
      <rPr>
        <sz val="10"/>
        <color rgb="FF000000"/>
        <rFont val="Arial"/>
        <family val="2"/>
      </rPr>
      <t>693</t>
    </r>
  </si>
  <si>
    <t>1K23TBA|TPCN - RTV1700273</t>
  </si>
  <si>
    <t>199-SIPI-052023-1083798</t>
  </si>
  <si>
    <r>
      <t>'</t>
    </r>
    <r>
      <rPr>
        <sz val="10"/>
        <color rgb="FF000000"/>
        <rFont val="Arial"/>
        <family val="2"/>
      </rPr>
      <t>a0030130</t>
    </r>
  </si>
  <si>
    <r>
      <t>'</t>
    </r>
    <r>
      <rPr>
        <sz val="10"/>
        <color rgb="FF000000"/>
        <rFont val="Arial"/>
        <family val="2"/>
      </rPr>
      <t>a0026877</t>
    </r>
  </si>
  <si>
    <t>200-SIPI-052023-1080314</t>
  </si>
  <si>
    <r>
      <t>'</t>
    </r>
    <r>
      <rPr>
        <sz val="10"/>
        <color rgb="FF000000"/>
        <rFont val="Arial"/>
        <family val="2"/>
      </rPr>
      <t>A0031651</t>
    </r>
  </si>
  <si>
    <r>
      <t>'</t>
    </r>
    <r>
      <rPr>
        <sz val="10"/>
        <color rgb="FF000000"/>
        <rFont val="Arial"/>
        <family val="2"/>
      </rPr>
      <t>A0031652</t>
    </r>
  </si>
  <si>
    <r>
      <t>'</t>
    </r>
    <r>
      <rPr>
        <sz val="10"/>
        <color rgb="FF000000"/>
        <rFont val="Arial"/>
        <family val="2"/>
      </rPr>
      <t>A0025971</t>
    </r>
  </si>
  <si>
    <r>
      <t>'</t>
    </r>
    <r>
      <rPr>
        <sz val="10"/>
        <color rgb="FF000000"/>
        <rFont val="Arial"/>
        <family val="2"/>
      </rPr>
      <t>A0030061</t>
    </r>
  </si>
  <si>
    <r>
      <t>'</t>
    </r>
    <r>
      <rPr>
        <sz val="10"/>
        <color rgb="FF000000"/>
        <rFont val="Arial"/>
        <family val="2"/>
      </rPr>
      <t>A0025269</t>
    </r>
  </si>
  <si>
    <r>
      <t>'</t>
    </r>
    <r>
      <rPr>
        <sz val="10"/>
        <color rgb="FF000000"/>
        <rFont val="Arial"/>
        <family val="2"/>
      </rPr>
      <t>A0028440</t>
    </r>
  </si>
  <si>
    <r>
      <t>'</t>
    </r>
    <r>
      <rPr>
        <sz val="10"/>
        <color rgb="FF000000"/>
        <rFont val="Arial"/>
        <family val="2"/>
      </rPr>
      <t>A0030060</t>
    </r>
  </si>
  <si>
    <t>200-SIPI-R-052023-1080314</t>
  </si>
  <si>
    <r>
      <t>'</t>
    </r>
    <r>
      <rPr>
        <sz val="10"/>
        <color rgb="FF000000"/>
        <rFont val="Arial"/>
        <family val="2"/>
      </rPr>
      <t>702</t>
    </r>
  </si>
  <si>
    <t>1K23TBC|GA MUOI/ AN - RTV1701042</t>
  </si>
  <si>
    <t>299-SIPI-012023-1275322</t>
  </si>
  <si>
    <r>
      <t>'</t>
    </r>
    <r>
      <rPr>
        <sz val="10"/>
        <color rgb="FF000000"/>
        <rFont val="Arial"/>
        <family val="2"/>
      </rPr>
      <t>23-b001417</t>
    </r>
  </si>
  <si>
    <r>
      <t>'</t>
    </r>
    <r>
      <rPr>
        <sz val="10"/>
        <color rgb="FF000000"/>
        <rFont val="Arial"/>
        <family val="2"/>
      </rPr>
      <t>23-b000438</t>
    </r>
  </si>
  <si>
    <t>299-SIPI-022023-1273353</t>
  </si>
  <si>
    <r>
      <t>'</t>
    </r>
    <r>
      <rPr>
        <sz val="10"/>
        <color rgb="FF000000"/>
        <rFont val="Arial"/>
        <family val="2"/>
      </rPr>
      <t>23-b0003987</t>
    </r>
  </si>
  <si>
    <t>299-SIPI-032023-1272341</t>
  </si>
  <si>
    <r>
      <t>'</t>
    </r>
    <r>
      <rPr>
        <sz val="10"/>
        <color rgb="FF000000"/>
        <rFont val="Arial"/>
        <family val="2"/>
      </rPr>
      <t>23-b011485</t>
    </r>
  </si>
  <si>
    <t>299-SIPI-032023-1273012</t>
  </si>
  <si>
    <r>
      <t>'</t>
    </r>
    <r>
      <rPr>
        <sz val="10"/>
        <color rgb="FF000000"/>
        <rFont val="Arial"/>
        <family val="2"/>
      </rPr>
      <t>23-b013323</t>
    </r>
  </si>
  <si>
    <r>
      <t>'</t>
    </r>
    <r>
      <rPr>
        <sz val="10"/>
        <color rgb="FF000000"/>
        <rFont val="Arial"/>
        <family val="2"/>
      </rPr>
      <t>23-b017670</t>
    </r>
  </si>
  <si>
    <t>299-SIPI-032023-1273353</t>
  </si>
  <si>
    <r>
      <t>'</t>
    </r>
    <r>
      <rPr>
        <sz val="10"/>
        <color rgb="FF000000"/>
        <rFont val="Arial"/>
        <family val="2"/>
      </rPr>
      <t>23-b15598</t>
    </r>
  </si>
  <si>
    <t>299-SIPI-032023-1275322</t>
  </si>
  <si>
    <r>
      <t>'</t>
    </r>
    <r>
      <rPr>
        <sz val="10"/>
        <color rgb="FF000000"/>
        <rFont val="Arial"/>
        <family val="2"/>
      </rPr>
      <t>23-b015587</t>
    </r>
  </si>
  <si>
    <t>299-SIPI-042023-1272341</t>
  </si>
  <si>
    <r>
      <t>'</t>
    </r>
    <r>
      <rPr>
        <sz val="10"/>
        <color rgb="FF000000"/>
        <rFont val="Arial"/>
        <family val="2"/>
      </rPr>
      <t>23-b023611</t>
    </r>
  </si>
  <si>
    <r>
      <t>'</t>
    </r>
    <r>
      <rPr>
        <sz val="10"/>
        <color rgb="FF000000"/>
        <rFont val="Arial"/>
        <family val="2"/>
      </rPr>
      <t>23-b023753</t>
    </r>
  </si>
  <si>
    <t>299-SIPI-042023-1272519</t>
  </si>
  <si>
    <r>
      <t>'</t>
    </r>
    <r>
      <rPr>
        <sz val="10"/>
        <color rgb="FF000000"/>
        <rFont val="Arial"/>
        <family val="2"/>
      </rPr>
      <t>23-b023625</t>
    </r>
  </si>
  <si>
    <r>
      <t>'</t>
    </r>
    <r>
      <rPr>
        <sz val="10"/>
        <color rgb="FF000000"/>
        <rFont val="Arial"/>
        <family val="2"/>
      </rPr>
      <t>23-b023717</t>
    </r>
  </si>
  <si>
    <r>
      <t>'</t>
    </r>
    <r>
      <rPr>
        <sz val="10"/>
        <color rgb="FF000000"/>
        <rFont val="Arial"/>
        <family val="2"/>
      </rPr>
      <t>23-b0023455</t>
    </r>
  </si>
  <si>
    <t>HHCLNCTN-hd 25454(05/05/2023) bo sung MST</t>
  </si>
  <si>
    <t>299-SIPI-042023-1272656</t>
  </si>
  <si>
    <r>
      <t>'</t>
    </r>
    <r>
      <rPr>
        <sz val="10"/>
        <color rgb="FF000000"/>
        <rFont val="Arial"/>
        <family val="2"/>
      </rPr>
      <t>23-b024985</t>
    </r>
  </si>
  <si>
    <r>
      <t>'</t>
    </r>
    <r>
      <rPr>
        <sz val="10"/>
        <color rgb="FF000000"/>
        <rFont val="Arial"/>
        <family val="2"/>
      </rPr>
      <t>23-b025189</t>
    </r>
  </si>
  <si>
    <t>299-SIPI-042023-1273353</t>
  </si>
  <si>
    <r>
      <t>'</t>
    </r>
    <r>
      <rPr>
        <sz val="10"/>
        <color rgb="FF000000"/>
        <rFont val="Arial"/>
        <family val="2"/>
      </rPr>
      <t>23-b022408</t>
    </r>
  </si>
  <si>
    <r>
      <t>'</t>
    </r>
    <r>
      <rPr>
        <sz val="10"/>
        <color rgb="FF000000"/>
        <rFont val="Arial"/>
        <family val="2"/>
      </rPr>
      <t>23-b020373</t>
    </r>
  </si>
  <si>
    <r>
      <t>'</t>
    </r>
    <r>
      <rPr>
        <sz val="10"/>
        <color rgb="FF000000"/>
        <rFont val="Arial"/>
        <family val="2"/>
      </rPr>
      <t>23-b023469</t>
    </r>
  </si>
  <si>
    <r>
      <t>'</t>
    </r>
    <r>
      <rPr>
        <sz val="10"/>
        <color rgb="FF000000"/>
        <rFont val="Arial"/>
        <family val="2"/>
      </rPr>
      <t>23-b023620</t>
    </r>
  </si>
  <si>
    <r>
      <t>'</t>
    </r>
    <r>
      <rPr>
        <sz val="10"/>
        <color rgb="FF000000"/>
        <rFont val="Arial"/>
        <family val="2"/>
      </rPr>
      <t>23-b025170</t>
    </r>
  </si>
  <si>
    <r>
      <t>'</t>
    </r>
    <r>
      <rPr>
        <sz val="10"/>
        <color rgb="FF000000"/>
        <rFont val="Arial"/>
        <family val="2"/>
      </rPr>
      <t>23-b022224</t>
    </r>
  </si>
  <si>
    <r>
      <t>'</t>
    </r>
    <r>
      <rPr>
        <sz val="10"/>
        <color rgb="FF000000"/>
        <rFont val="Arial"/>
        <family val="2"/>
      </rPr>
      <t>23-b025203</t>
    </r>
  </si>
  <si>
    <t>299-SIPI-042023-1275322</t>
  </si>
  <si>
    <r>
      <t>'</t>
    </r>
    <r>
      <rPr>
        <sz val="10"/>
        <color rgb="FF000000"/>
        <rFont val="Arial"/>
        <family val="2"/>
      </rPr>
      <t>23-b025202</t>
    </r>
  </si>
  <si>
    <r>
      <t>'</t>
    </r>
    <r>
      <rPr>
        <sz val="10"/>
        <color rgb="FF000000"/>
        <rFont val="Arial"/>
        <family val="2"/>
      </rPr>
      <t>23-b022121</t>
    </r>
  </si>
  <si>
    <t>AA/23P|HHCLBTTO</t>
  </si>
  <si>
    <r>
      <t>'</t>
    </r>
    <r>
      <rPr>
        <sz val="10"/>
        <color rgb="FF000000"/>
        <rFont val="Arial"/>
        <family val="2"/>
      </rPr>
      <t>23-b025039</t>
    </r>
  </si>
  <si>
    <r>
      <t>'</t>
    </r>
    <r>
      <rPr>
        <sz val="10"/>
        <color rgb="FF000000"/>
        <rFont val="Arial"/>
        <family val="2"/>
      </rPr>
      <t>23-b025018</t>
    </r>
  </si>
  <si>
    <t>299-SIPI-052023-1275322</t>
  </si>
  <si>
    <r>
      <t>'</t>
    </r>
    <r>
      <rPr>
        <sz val="10"/>
        <color rgb="FF000000"/>
        <rFont val="Arial"/>
        <family val="2"/>
      </rPr>
      <t>23-b025585</t>
    </r>
  </si>
  <si>
    <r>
      <t>'</t>
    </r>
    <r>
      <rPr>
        <sz val="10"/>
        <color rgb="FF000000"/>
        <rFont val="Arial"/>
        <family val="2"/>
      </rPr>
      <t>23-b0026028</t>
    </r>
  </si>
  <si>
    <r>
      <t>'</t>
    </r>
    <r>
      <rPr>
        <sz val="10"/>
        <color rgb="FF000000"/>
        <rFont val="Arial"/>
        <family val="2"/>
      </rPr>
      <t>23-b0026029</t>
    </r>
  </si>
  <si>
    <r>
      <t>'</t>
    </r>
    <r>
      <rPr>
        <sz val="10"/>
        <color rgb="FF000000"/>
        <rFont val="Arial"/>
        <family val="2"/>
      </rPr>
      <t>23-b0025459</t>
    </r>
  </si>
  <si>
    <r>
      <t>'</t>
    </r>
    <r>
      <rPr>
        <sz val="10"/>
        <color rgb="FF000000"/>
        <rFont val="Arial"/>
        <family val="2"/>
      </rPr>
      <t>23-b025600</t>
    </r>
  </si>
  <si>
    <r>
      <t>'</t>
    </r>
    <r>
      <rPr>
        <sz val="10"/>
        <color rgb="FF000000"/>
        <rFont val="Arial"/>
        <family val="2"/>
      </rPr>
      <t>23-b028057</t>
    </r>
  </si>
  <si>
    <r>
      <t>'</t>
    </r>
    <r>
      <rPr>
        <sz val="10"/>
        <color rgb="FF000000"/>
        <rFont val="Arial"/>
        <family val="2"/>
      </rPr>
      <t>23-b028061</t>
    </r>
  </si>
  <si>
    <r>
      <t>'</t>
    </r>
    <r>
      <rPr>
        <sz val="10"/>
        <color rgb="FF000000"/>
        <rFont val="Arial"/>
        <family val="2"/>
      </rPr>
      <t>23-b0029708</t>
    </r>
  </si>
  <si>
    <r>
      <t>'</t>
    </r>
    <r>
      <rPr>
        <sz val="10"/>
        <color rgb="FF000000"/>
        <rFont val="Arial"/>
        <family val="2"/>
      </rPr>
      <t>23-b028388</t>
    </r>
  </si>
  <si>
    <r>
      <t>'</t>
    </r>
    <r>
      <rPr>
        <sz val="10"/>
        <color rgb="FF000000"/>
        <rFont val="Arial"/>
        <family val="2"/>
      </rPr>
      <t>23-b028563</t>
    </r>
  </si>
  <si>
    <r>
      <t>'</t>
    </r>
    <r>
      <rPr>
        <sz val="10"/>
        <color rgb="FF000000"/>
        <rFont val="Arial"/>
        <family val="2"/>
      </rPr>
      <t>23-b029704</t>
    </r>
  </si>
  <si>
    <r>
      <t>'</t>
    </r>
    <r>
      <rPr>
        <sz val="10"/>
        <color rgb="FF000000"/>
        <rFont val="Arial"/>
        <family val="2"/>
      </rPr>
      <t>23-b028219</t>
    </r>
  </si>
  <si>
    <r>
      <t>'</t>
    </r>
    <r>
      <rPr>
        <sz val="10"/>
        <color rgb="FF000000"/>
        <rFont val="Arial"/>
        <family val="2"/>
      </rPr>
      <t>23-b030085</t>
    </r>
  </si>
  <si>
    <r>
      <t>'</t>
    </r>
    <r>
      <rPr>
        <sz val="10"/>
        <color rgb="FF000000"/>
        <rFont val="Arial"/>
        <family val="2"/>
      </rPr>
      <t>23-b029685</t>
    </r>
  </si>
  <si>
    <r>
      <t>'</t>
    </r>
    <r>
      <rPr>
        <sz val="10"/>
        <color rgb="FF000000"/>
        <rFont val="Arial"/>
        <family val="2"/>
      </rPr>
      <t>23-b029739</t>
    </r>
  </si>
  <si>
    <r>
      <t>'</t>
    </r>
    <r>
      <rPr>
        <sz val="10"/>
        <color rgb="FF000000"/>
        <rFont val="Arial"/>
        <family val="2"/>
      </rPr>
      <t>23-b029938</t>
    </r>
  </si>
  <si>
    <r>
      <t>'</t>
    </r>
    <r>
      <rPr>
        <sz val="10"/>
        <color rgb="FF000000"/>
        <rFont val="Arial"/>
        <family val="2"/>
      </rPr>
      <t>23-b031502</t>
    </r>
  </si>
  <si>
    <r>
      <t>'</t>
    </r>
    <r>
      <rPr>
        <sz val="10"/>
        <color rgb="FF000000"/>
        <rFont val="Arial"/>
        <family val="2"/>
      </rPr>
      <t>23-b031414</t>
    </r>
  </si>
  <si>
    <r>
      <t>'</t>
    </r>
    <r>
      <rPr>
        <sz val="10"/>
        <color rgb="FF000000"/>
        <rFont val="Arial"/>
        <family val="2"/>
      </rPr>
      <t>23-b031663</t>
    </r>
  </si>
  <si>
    <r>
      <t>'</t>
    </r>
    <r>
      <rPr>
        <sz val="10"/>
        <color rgb="FF000000"/>
        <rFont val="Arial"/>
        <family val="2"/>
      </rPr>
      <t>23-b029670</t>
    </r>
  </si>
  <si>
    <r>
      <t>'</t>
    </r>
    <r>
      <rPr>
        <sz val="10"/>
        <color rgb="FF000000"/>
        <rFont val="Arial"/>
        <family val="2"/>
      </rPr>
      <t>23-b030098</t>
    </r>
  </si>
  <si>
    <r>
      <t>'</t>
    </r>
    <r>
      <rPr>
        <sz val="10"/>
        <color rgb="FF000000"/>
        <rFont val="Arial"/>
        <family val="2"/>
      </rPr>
      <t>23-b028296</t>
    </r>
  </si>
  <si>
    <r>
      <t>'</t>
    </r>
    <r>
      <rPr>
        <sz val="10"/>
        <color rgb="FF000000"/>
        <rFont val="Arial"/>
        <family val="2"/>
      </rPr>
      <t>23-b031400</t>
    </r>
  </si>
  <si>
    <r>
      <t>'</t>
    </r>
    <r>
      <rPr>
        <sz val="10"/>
        <color rgb="FF000000"/>
        <rFont val="Arial"/>
        <family val="2"/>
      </rPr>
      <t>23-b030526</t>
    </r>
  </si>
  <si>
    <r>
      <t>'</t>
    </r>
    <r>
      <rPr>
        <sz val="10"/>
        <color rgb="FF000000"/>
        <rFont val="Arial"/>
        <family val="2"/>
      </rPr>
      <t>23-b025443</t>
    </r>
  </si>
  <si>
    <r>
      <t>'</t>
    </r>
    <r>
      <rPr>
        <sz val="10"/>
        <color rgb="FF000000"/>
        <rFont val="Arial"/>
        <family val="2"/>
      </rPr>
      <t>23-b025593</t>
    </r>
  </si>
  <si>
    <r>
      <t>'</t>
    </r>
    <r>
      <rPr>
        <sz val="10"/>
        <color rgb="FF000000"/>
        <rFont val="Arial"/>
        <family val="2"/>
      </rPr>
      <t>23-b0025352</t>
    </r>
  </si>
  <si>
    <r>
      <t>'</t>
    </r>
    <r>
      <rPr>
        <sz val="10"/>
        <color rgb="FF000000"/>
        <rFont val="Arial"/>
        <family val="2"/>
      </rPr>
      <t>23-b0025515</t>
    </r>
  </si>
  <si>
    <r>
      <t>'</t>
    </r>
    <r>
      <rPr>
        <sz val="10"/>
        <color rgb="FF000000"/>
        <rFont val="Arial"/>
        <family val="2"/>
      </rPr>
      <t>23-b025455</t>
    </r>
  </si>
  <si>
    <r>
      <t>'</t>
    </r>
    <r>
      <rPr>
        <sz val="10"/>
        <color rgb="FF000000"/>
        <rFont val="Arial"/>
        <family val="2"/>
      </rPr>
      <t>23-b0025671</t>
    </r>
  </si>
  <si>
    <r>
      <t>'</t>
    </r>
    <r>
      <rPr>
        <sz val="10"/>
        <color rgb="FF000000"/>
        <rFont val="Arial"/>
        <family val="2"/>
      </rPr>
      <t>23-b027995</t>
    </r>
  </si>
  <si>
    <r>
      <t>'</t>
    </r>
    <r>
      <rPr>
        <sz val="10"/>
        <color rgb="FF000000"/>
        <rFont val="Arial"/>
        <family val="2"/>
      </rPr>
      <t>23-b028216</t>
    </r>
  </si>
  <si>
    <r>
      <t>'</t>
    </r>
    <r>
      <rPr>
        <sz val="10"/>
        <color rgb="FF000000"/>
        <rFont val="Arial"/>
        <family val="2"/>
      </rPr>
      <t>23-b0028169</t>
    </r>
  </si>
  <si>
    <r>
      <t>'</t>
    </r>
    <r>
      <rPr>
        <sz val="10"/>
        <color rgb="FF000000"/>
        <rFont val="Arial"/>
        <family val="2"/>
      </rPr>
      <t>23-b0025576</t>
    </r>
  </si>
  <si>
    <r>
      <t>'</t>
    </r>
    <r>
      <rPr>
        <sz val="10"/>
        <color rgb="FF000000"/>
        <rFont val="Arial"/>
        <family val="2"/>
      </rPr>
      <t>23-b0028294</t>
    </r>
  </si>
  <si>
    <r>
      <t>'</t>
    </r>
    <r>
      <rPr>
        <sz val="10"/>
        <color rgb="FF000000"/>
        <rFont val="Arial"/>
        <family val="2"/>
      </rPr>
      <t>23-b0028164</t>
    </r>
  </si>
  <si>
    <r>
      <t>'</t>
    </r>
    <r>
      <rPr>
        <sz val="10"/>
        <color rgb="FF000000"/>
        <rFont val="Arial"/>
        <family val="2"/>
      </rPr>
      <t>23-b027988</t>
    </r>
  </si>
  <si>
    <r>
      <t>'</t>
    </r>
    <r>
      <rPr>
        <sz val="10"/>
        <color rgb="FF000000"/>
        <rFont val="Arial"/>
        <family val="2"/>
      </rPr>
      <t>23-b0026017</t>
    </r>
  </si>
  <si>
    <r>
      <t>'</t>
    </r>
    <r>
      <rPr>
        <sz val="10"/>
        <color rgb="FF000000"/>
        <rFont val="Arial"/>
        <family val="2"/>
      </rPr>
      <t>23-b0028417</t>
    </r>
  </si>
  <si>
    <r>
      <t>'</t>
    </r>
    <r>
      <rPr>
        <sz val="10"/>
        <color rgb="FF000000"/>
        <rFont val="Arial"/>
        <family val="2"/>
      </rPr>
      <t>23-b028203</t>
    </r>
  </si>
  <si>
    <r>
      <t>'</t>
    </r>
    <r>
      <rPr>
        <sz val="10"/>
        <color rgb="FF000000"/>
        <rFont val="Arial"/>
        <family val="2"/>
      </rPr>
      <t>23-b0028533</t>
    </r>
  </si>
  <si>
    <r>
      <t>'</t>
    </r>
    <r>
      <rPr>
        <sz val="10"/>
        <color rgb="FF000000"/>
        <rFont val="Arial"/>
        <family val="2"/>
      </rPr>
      <t>23-b025618</t>
    </r>
  </si>
  <si>
    <r>
      <t>'</t>
    </r>
    <r>
      <rPr>
        <sz val="10"/>
        <color rgb="FF000000"/>
        <rFont val="Arial"/>
        <family val="2"/>
      </rPr>
      <t>23-b025690</t>
    </r>
  </si>
  <si>
    <r>
      <t>'</t>
    </r>
    <r>
      <rPr>
        <sz val="10"/>
        <color rgb="FF000000"/>
        <rFont val="Arial"/>
        <family val="2"/>
      </rPr>
      <t>23-b025580</t>
    </r>
  </si>
  <si>
    <r>
      <t>'</t>
    </r>
    <r>
      <rPr>
        <sz val="10"/>
        <color rgb="FF000000"/>
        <rFont val="Arial"/>
        <family val="2"/>
      </rPr>
      <t>23-b029840</t>
    </r>
  </si>
  <si>
    <r>
      <t>'</t>
    </r>
    <r>
      <rPr>
        <sz val="10"/>
        <color rgb="FF000000"/>
        <rFont val="Arial"/>
        <family val="2"/>
      </rPr>
      <t>23-b029742</t>
    </r>
  </si>
  <si>
    <r>
      <t>'</t>
    </r>
    <r>
      <rPr>
        <sz val="10"/>
        <color rgb="FF000000"/>
        <rFont val="Arial"/>
        <family val="2"/>
      </rPr>
      <t>23-b029746</t>
    </r>
  </si>
  <si>
    <r>
      <t>'</t>
    </r>
    <r>
      <rPr>
        <sz val="10"/>
        <color rgb="FF000000"/>
        <rFont val="Arial"/>
        <family val="2"/>
      </rPr>
      <t>23-b028310</t>
    </r>
  </si>
  <si>
    <r>
      <t>'</t>
    </r>
    <r>
      <rPr>
        <sz val="10"/>
        <color rgb="FF000000"/>
        <rFont val="Arial"/>
        <family val="2"/>
      </rPr>
      <t>23-b030022</t>
    </r>
  </si>
  <si>
    <r>
      <t>'</t>
    </r>
    <r>
      <rPr>
        <sz val="10"/>
        <color rgb="FF000000"/>
        <rFont val="Arial"/>
        <family val="2"/>
      </rPr>
      <t>23-b031476</t>
    </r>
  </si>
  <si>
    <r>
      <t>'</t>
    </r>
    <r>
      <rPr>
        <sz val="10"/>
        <color rgb="FF000000"/>
        <rFont val="Arial"/>
        <family val="2"/>
      </rPr>
      <t>23-b031670</t>
    </r>
  </si>
  <si>
    <r>
      <t>'</t>
    </r>
    <r>
      <rPr>
        <sz val="10"/>
        <color rgb="FF000000"/>
        <rFont val="Arial"/>
        <family val="2"/>
      </rPr>
      <t>23-b031510</t>
    </r>
  </si>
  <si>
    <r>
      <t>'</t>
    </r>
    <r>
      <rPr>
        <sz val="10"/>
        <color rgb="FF000000"/>
        <rFont val="Arial"/>
        <family val="2"/>
      </rPr>
      <t>23-b031277</t>
    </r>
  </si>
  <si>
    <r>
      <t>'</t>
    </r>
    <r>
      <rPr>
        <sz val="10"/>
        <color rgb="FF000000"/>
        <rFont val="Arial"/>
        <family val="2"/>
      </rPr>
      <t>23-b031599</t>
    </r>
  </si>
  <si>
    <t>HHCLBTTO</t>
  </si>
  <si>
    <r>
      <t>'</t>
    </r>
    <r>
      <rPr>
        <sz val="10"/>
        <color rgb="FF000000"/>
        <rFont val="Arial"/>
        <family val="2"/>
      </rPr>
      <t>23-b028032</t>
    </r>
  </si>
  <si>
    <r>
      <t>'</t>
    </r>
    <r>
      <rPr>
        <sz val="10"/>
        <color rgb="FF000000"/>
        <rFont val="Arial"/>
        <family val="2"/>
      </rPr>
      <t>23-b031279</t>
    </r>
  </si>
  <si>
    <r>
      <t>'</t>
    </r>
    <r>
      <rPr>
        <sz val="10"/>
        <color rgb="FF000000"/>
        <rFont val="Arial"/>
        <family val="2"/>
      </rPr>
      <t>23-b031403</t>
    </r>
  </si>
  <si>
    <r>
      <t>'</t>
    </r>
    <r>
      <rPr>
        <sz val="10"/>
        <color rgb="FF000000"/>
        <rFont val="Arial"/>
        <family val="2"/>
      </rPr>
      <t>23-b031487</t>
    </r>
  </si>
  <si>
    <r>
      <t>'</t>
    </r>
    <r>
      <rPr>
        <sz val="10"/>
        <color rgb="FF000000"/>
        <rFont val="Arial"/>
        <family val="2"/>
      </rPr>
      <t>23-b031632</t>
    </r>
  </si>
  <si>
    <r>
      <t>'</t>
    </r>
    <r>
      <rPr>
        <sz val="10"/>
        <color rgb="FF000000"/>
        <rFont val="Arial"/>
        <family val="2"/>
      </rPr>
      <t>23-b031468</t>
    </r>
  </si>
  <si>
    <r>
      <t>'</t>
    </r>
    <r>
      <rPr>
        <sz val="10"/>
        <color rgb="FF000000"/>
        <rFont val="Arial"/>
        <family val="2"/>
      </rPr>
      <t>23-b025619</t>
    </r>
  </si>
  <si>
    <r>
      <t>'</t>
    </r>
    <r>
      <rPr>
        <sz val="10"/>
        <color rgb="FF000000"/>
        <rFont val="Arial"/>
        <family val="2"/>
      </rPr>
      <t>23-b025457</t>
    </r>
  </si>
  <si>
    <r>
      <t>'</t>
    </r>
    <r>
      <rPr>
        <sz val="10"/>
        <color rgb="FF000000"/>
        <rFont val="Arial"/>
        <family val="2"/>
      </rPr>
      <t>23-b025514</t>
    </r>
  </si>
  <si>
    <r>
      <t>'</t>
    </r>
    <r>
      <rPr>
        <sz val="10"/>
        <color rgb="FF000000"/>
        <rFont val="Arial"/>
        <family val="2"/>
      </rPr>
      <t>23-b025621</t>
    </r>
  </si>
  <si>
    <r>
      <t>'</t>
    </r>
    <r>
      <rPr>
        <sz val="10"/>
        <color rgb="FF000000"/>
        <rFont val="Arial"/>
        <family val="2"/>
      </rPr>
      <t>23-b026022</t>
    </r>
  </si>
  <si>
    <r>
      <t>'</t>
    </r>
    <r>
      <rPr>
        <sz val="10"/>
        <color rgb="FF000000"/>
        <rFont val="Arial"/>
        <family val="2"/>
      </rPr>
      <t>23-b025625</t>
    </r>
  </si>
  <si>
    <r>
      <t>'</t>
    </r>
    <r>
      <rPr>
        <sz val="10"/>
        <color rgb="FF000000"/>
        <rFont val="Arial"/>
        <family val="2"/>
      </rPr>
      <t>23-b028056</t>
    </r>
  </si>
  <si>
    <r>
      <t>'</t>
    </r>
    <r>
      <rPr>
        <sz val="10"/>
        <color rgb="FF000000"/>
        <rFont val="Arial"/>
        <family val="2"/>
      </rPr>
      <t>23-b0025591</t>
    </r>
  </si>
  <si>
    <r>
      <t>'</t>
    </r>
    <r>
      <rPr>
        <sz val="10"/>
        <color rgb="FF000000"/>
        <rFont val="Arial"/>
        <family val="2"/>
      </rPr>
      <t>23-b0026039</t>
    </r>
  </si>
  <si>
    <r>
      <t>'</t>
    </r>
    <r>
      <rPr>
        <sz val="10"/>
        <color rgb="FF000000"/>
        <rFont val="Arial"/>
        <family val="2"/>
      </rPr>
      <t>23-b025617</t>
    </r>
  </si>
  <si>
    <r>
      <t>'</t>
    </r>
    <r>
      <rPr>
        <sz val="10"/>
        <color rgb="FF000000"/>
        <rFont val="Arial"/>
        <family val="2"/>
      </rPr>
      <t>23-b025355</t>
    </r>
  </si>
  <si>
    <r>
      <t>'</t>
    </r>
    <r>
      <rPr>
        <sz val="10"/>
        <color rgb="FF000000"/>
        <rFont val="Arial"/>
        <family val="2"/>
      </rPr>
      <t>23-b028231</t>
    </r>
  </si>
  <si>
    <r>
      <t>'</t>
    </r>
    <r>
      <rPr>
        <sz val="10"/>
        <color rgb="FF000000"/>
        <rFont val="Arial"/>
        <family val="2"/>
      </rPr>
      <t>23-b0025670</t>
    </r>
  </si>
  <si>
    <r>
      <t>'</t>
    </r>
    <r>
      <rPr>
        <sz val="10"/>
        <color rgb="FF000000"/>
        <rFont val="Arial"/>
        <family val="2"/>
      </rPr>
      <t>23-b025822</t>
    </r>
  </si>
  <si>
    <r>
      <t>'</t>
    </r>
    <r>
      <rPr>
        <sz val="10"/>
        <color rgb="FF000000"/>
        <rFont val="Arial"/>
        <family val="2"/>
      </rPr>
      <t>23-b028174</t>
    </r>
  </si>
  <si>
    <r>
      <t>'</t>
    </r>
    <r>
      <rPr>
        <sz val="10"/>
        <color rgb="FF000000"/>
        <rFont val="Arial"/>
        <family val="2"/>
      </rPr>
      <t>23-b028053</t>
    </r>
  </si>
  <si>
    <r>
      <t>'</t>
    </r>
    <r>
      <rPr>
        <sz val="10"/>
        <color rgb="FF000000"/>
        <rFont val="Arial"/>
        <family val="2"/>
      </rPr>
      <t>23-b025678</t>
    </r>
  </si>
  <si>
    <r>
      <t>'</t>
    </r>
    <r>
      <rPr>
        <sz val="10"/>
        <color rgb="FF000000"/>
        <rFont val="Arial"/>
        <family val="2"/>
      </rPr>
      <t>23-b028422</t>
    </r>
  </si>
  <si>
    <r>
      <t>'</t>
    </r>
    <r>
      <rPr>
        <sz val="10"/>
        <color rgb="FF000000"/>
        <rFont val="Arial"/>
        <family val="2"/>
      </rPr>
      <t>23-b030024</t>
    </r>
  </si>
  <si>
    <r>
      <t>'</t>
    </r>
    <r>
      <rPr>
        <sz val="10"/>
        <color rgb="FF000000"/>
        <rFont val="Arial"/>
        <family val="2"/>
      </rPr>
      <t>23-b029841</t>
    </r>
  </si>
  <si>
    <r>
      <t>'</t>
    </r>
    <r>
      <rPr>
        <sz val="10"/>
        <color rgb="FF000000"/>
        <rFont val="Arial"/>
        <family val="2"/>
      </rPr>
      <t>23-b025999</t>
    </r>
  </si>
  <si>
    <r>
      <t>'</t>
    </r>
    <r>
      <rPr>
        <sz val="10"/>
        <color rgb="FF000000"/>
        <rFont val="Arial"/>
        <family val="2"/>
      </rPr>
      <t>23-b028568</t>
    </r>
  </si>
  <si>
    <r>
      <t>'</t>
    </r>
    <r>
      <rPr>
        <sz val="10"/>
        <color rgb="FF000000"/>
        <rFont val="Arial"/>
        <family val="2"/>
      </rPr>
      <t>23-b029836</t>
    </r>
  </si>
  <si>
    <r>
      <t>'</t>
    </r>
    <r>
      <rPr>
        <sz val="10"/>
        <color rgb="FF000000"/>
        <rFont val="Arial"/>
        <family val="2"/>
      </rPr>
      <t>23-b028408</t>
    </r>
  </si>
  <si>
    <r>
      <t>'</t>
    </r>
    <r>
      <rPr>
        <sz val="10"/>
        <color rgb="FF000000"/>
        <rFont val="Arial"/>
        <family val="2"/>
      </rPr>
      <t>23-b028455</t>
    </r>
  </si>
  <si>
    <r>
      <t>'</t>
    </r>
    <r>
      <rPr>
        <sz val="10"/>
        <color rgb="FF000000"/>
        <rFont val="Arial"/>
        <family val="2"/>
      </rPr>
      <t>23-b031264</t>
    </r>
  </si>
  <si>
    <r>
      <t>'</t>
    </r>
    <r>
      <rPr>
        <sz val="10"/>
        <color rgb="FF000000"/>
        <rFont val="Arial"/>
        <family val="2"/>
      </rPr>
      <t>23-b029853</t>
    </r>
  </si>
  <si>
    <r>
      <t>'</t>
    </r>
    <r>
      <rPr>
        <sz val="10"/>
        <color rgb="FF000000"/>
        <rFont val="Arial"/>
        <family val="2"/>
      </rPr>
      <t>23-b031630</t>
    </r>
  </si>
  <si>
    <r>
      <t>'</t>
    </r>
    <r>
      <rPr>
        <sz val="10"/>
        <color rgb="FF000000"/>
        <rFont val="Arial"/>
        <family val="2"/>
      </rPr>
      <t>23-b031673</t>
    </r>
  </si>
  <si>
    <r>
      <t>'</t>
    </r>
    <r>
      <rPr>
        <sz val="10"/>
        <color rgb="FF000000"/>
        <rFont val="Arial"/>
        <family val="2"/>
      </rPr>
      <t>23-b026000</t>
    </r>
  </si>
  <si>
    <r>
      <t>'</t>
    </r>
    <r>
      <rPr>
        <sz val="10"/>
        <color rgb="FF000000"/>
        <rFont val="Arial"/>
        <family val="2"/>
      </rPr>
      <t>23-b029757</t>
    </r>
  </si>
  <si>
    <r>
      <t>'</t>
    </r>
    <r>
      <rPr>
        <sz val="10"/>
        <color rgb="FF000000"/>
        <rFont val="Arial"/>
        <family val="2"/>
      </rPr>
      <t>23-b031666</t>
    </r>
  </si>
  <si>
    <r>
      <t>'</t>
    </r>
    <r>
      <rPr>
        <sz val="10"/>
        <color rgb="FF000000"/>
        <rFont val="Arial"/>
        <family val="2"/>
      </rPr>
      <t>23-b030084</t>
    </r>
  </si>
  <si>
    <r>
      <t>'</t>
    </r>
    <r>
      <rPr>
        <sz val="10"/>
        <color rgb="FF000000"/>
        <rFont val="Arial"/>
        <family val="2"/>
      </rPr>
      <t>23-b031511</t>
    </r>
  </si>
  <si>
    <r>
      <t>'</t>
    </r>
    <r>
      <rPr>
        <sz val="10"/>
        <color rgb="FF000000"/>
        <rFont val="Arial"/>
        <family val="2"/>
      </rPr>
      <t>23-b031591</t>
    </r>
  </si>
  <si>
    <r>
      <t>'</t>
    </r>
    <r>
      <rPr>
        <sz val="10"/>
        <color rgb="FF000000"/>
        <rFont val="Arial"/>
        <family val="2"/>
      </rPr>
      <t>23-b030106</t>
    </r>
  </si>
  <si>
    <r>
      <t>'</t>
    </r>
    <r>
      <rPr>
        <sz val="10"/>
        <color rgb="FF000000"/>
        <rFont val="Arial"/>
        <family val="2"/>
      </rPr>
      <t>23-b031503</t>
    </r>
  </si>
  <si>
    <r>
      <t>'</t>
    </r>
    <r>
      <rPr>
        <sz val="10"/>
        <color rgb="FF000000"/>
        <rFont val="Arial"/>
        <family val="2"/>
      </rPr>
      <t>23-b030008</t>
    </r>
  </si>
  <si>
    <r>
      <t>'</t>
    </r>
    <r>
      <rPr>
        <sz val="10"/>
        <color rgb="FF000000"/>
        <rFont val="Arial"/>
        <family val="2"/>
      </rPr>
      <t>23-b031676</t>
    </r>
  </si>
  <si>
    <r>
      <t>'</t>
    </r>
    <r>
      <rPr>
        <sz val="10"/>
        <color rgb="FF000000"/>
        <rFont val="Arial"/>
        <family val="2"/>
      </rPr>
      <t>23-b028312</t>
    </r>
  </si>
  <si>
    <r>
      <t>'</t>
    </r>
    <r>
      <rPr>
        <sz val="10"/>
        <color rgb="FF000000"/>
        <rFont val="Arial"/>
        <family val="2"/>
      </rPr>
      <t>23-b031401</t>
    </r>
  </si>
  <si>
    <r>
      <t>'</t>
    </r>
    <r>
      <rPr>
        <sz val="10"/>
        <color rgb="FF000000"/>
        <rFont val="Arial"/>
        <family val="2"/>
      </rPr>
      <t>23-b025594</t>
    </r>
  </si>
  <si>
    <r>
      <t>'</t>
    </r>
    <r>
      <rPr>
        <sz val="10"/>
        <color rgb="FF000000"/>
        <rFont val="Arial"/>
        <family val="2"/>
      </rPr>
      <t>23-b0025581</t>
    </r>
  </si>
  <si>
    <r>
      <t>'</t>
    </r>
    <r>
      <rPr>
        <sz val="10"/>
        <color rgb="FF000000"/>
        <rFont val="Arial"/>
        <family val="2"/>
      </rPr>
      <t>23-b026043</t>
    </r>
  </si>
  <si>
    <r>
      <t>'</t>
    </r>
    <r>
      <rPr>
        <sz val="10"/>
        <color rgb="FF000000"/>
        <rFont val="Arial"/>
        <family val="2"/>
      </rPr>
      <t>23-b025512</t>
    </r>
  </si>
  <si>
    <r>
      <t>'</t>
    </r>
    <r>
      <rPr>
        <sz val="10"/>
        <color rgb="FF000000"/>
        <rFont val="Arial"/>
        <family val="2"/>
      </rPr>
      <t>23-b025575</t>
    </r>
  </si>
  <si>
    <r>
      <t>'</t>
    </r>
    <r>
      <rPr>
        <sz val="10"/>
        <color rgb="FF000000"/>
        <rFont val="Arial"/>
        <family val="2"/>
      </rPr>
      <t>23-b0028322</t>
    </r>
  </si>
  <si>
    <r>
      <t>'</t>
    </r>
    <r>
      <rPr>
        <sz val="10"/>
        <color rgb="FF000000"/>
        <rFont val="Arial"/>
        <family val="2"/>
      </rPr>
      <t>23-b026032</t>
    </r>
  </si>
  <si>
    <r>
      <t>'</t>
    </r>
    <r>
      <rPr>
        <sz val="10"/>
        <color rgb="FF000000"/>
        <rFont val="Arial"/>
        <family val="2"/>
      </rPr>
      <t>23-b0028171</t>
    </r>
  </si>
  <si>
    <r>
      <t>'</t>
    </r>
    <r>
      <rPr>
        <sz val="10"/>
        <color rgb="FF000000"/>
        <rFont val="Arial"/>
        <family val="2"/>
      </rPr>
      <t>23-b026033</t>
    </r>
  </si>
  <si>
    <r>
      <t>'</t>
    </r>
    <r>
      <rPr>
        <sz val="10"/>
        <color rgb="FF000000"/>
        <rFont val="Arial"/>
        <family val="2"/>
      </rPr>
      <t>23-b029705</t>
    </r>
  </si>
  <si>
    <r>
      <t>'</t>
    </r>
    <r>
      <rPr>
        <sz val="10"/>
        <color rgb="FF000000"/>
        <rFont val="Arial"/>
        <family val="2"/>
      </rPr>
      <t>23-b028384</t>
    </r>
  </si>
  <si>
    <r>
      <t>'</t>
    </r>
    <r>
      <rPr>
        <sz val="10"/>
        <color rgb="FF000000"/>
        <rFont val="Arial"/>
        <family val="2"/>
      </rPr>
      <t>23-b0028510</t>
    </r>
  </si>
  <si>
    <r>
      <t>'</t>
    </r>
    <r>
      <rPr>
        <sz val="10"/>
        <color rgb="FF000000"/>
        <rFont val="Arial"/>
        <family val="2"/>
      </rPr>
      <t>23-b0029669</t>
    </r>
  </si>
  <si>
    <r>
      <t>'</t>
    </r>
    <r>
      <rPr>
        <sz val="10"/>
        <color rgb="FF000000"/>
        <rFont val="Arial"/>
        <family val="2"/>
      </rPr>
      <t>23-b025584</t>
    </r>
  </si>
  <si>
    <r>
      <t>'</t>
    </r>
    <r>
      <rPr>
        <sz val="10"/>
        <color rgb="FF000000"/>
        <rFont val="Arial"/>
        <family val="2"/>
      </rPr>
      <t>23-b028534</t>
    </r>
  </si>
  <si>
    <r>
      <t>'</t>
    </r>
    <r>
      <rPr>
        <sz val="10"/>
        <color rgb="FF000000"/>
        <rFont val="Arial"/>
        <family val="2"/>
      </rPr>
      <t>23-b025295</t>
    </r>
  </si>
  <si>
    <r>
      <t>'</t>
    </r>
    <r>
      <rPr>
        <sz val="10"/>
        <color rgb="FF000000"/>
        <rFont val="Arial"/>
        <family val="2"/>
      </rPr>
      <t>23-b029688</t>
    </r>
  </si>
  <si>
    <r>
      <t>'</t>
    </r>
    <r>
      <rPr>
        <sz val="10"/>
        <color rgb="FF000000"/>
        <rFont val="Arial"/>
        <family val="2"/>
      </rPr>
      <t>23-b028461</t>
    </r>
  </si>
  <si>
    <r>
      <t>'</t>
    </r>
    <r>
      <rPr>
        <sz val="10"/>
        <color rgb="FF000000"/>
        <rFont val="Arial"/>
        <family val="2"/>
      </rPr>
      <t>23-b029986</t>
    </r>
  </si>
  <si>
    <r>
      <t>'</t>
    </r>
    <r>
      <rPr>
        <sz val="10"/>
        <color rgb="FF000000"/>
        <rFont val="Arial"/>
        <family val="2"/>
      </rPr>
      <t>23-b031450</t>
    </r>
  </si>
  <si>
    <r>
      <t>'</t>
    </r>
    <r>
      <rPr>
        <sz val="10"/>
        <color rgb="FF000000"/>
        <rFont val="Arial"/>
        <family val="2"/>
      </rPr>
      <t>23-b030627</t>
    </r>
  </si>
  <si>
    <r>
      <t>'</t>
    </r>
    <r>
      <rPr>
        <sz val="10"/>
        <color rgb="FF000000"/>
        <rFont val="Arial"/>
        <family val="2"/>
      </rPr>
      <t>23-b0031412</t>
    </r>
  </si>
  <si>
    <r>
      <t>'</t>
    </r>
    <r>
      <rPr>
        <sz val="10"/>
        <color rgb="FF000000"/>
        <rFont val="Arial"/>
        <family val="2"/>
      </rPr>
      <t>23-b029860</t>
    </r>
  </si>
  <si>
    <r>
      <t>'</t>
    </r>
    <r>
      <rPr>
        <sz val="10"/>
        <color rgb="FF000000"/>
        <rFont val="Arial"/>
        <family val="2"/>
      </rPr>
      <t>23-b031668</t>
    </r>
  </si>
  <si>
    <r>
      <t>'</t>
    </r>
    <r>
      <rPr>
        <sz val="10"/>
        <color rgb="FF000000"/>
        <rFont val="Arial"/>
        <family val="2"/>
      </rPr>
      <t>23-b031429</t>
    </r>
  </si>
  <si>
    <r>
      <t>'</t>
    </r>
    <r>
      <rPr>
        <sz val="10"/>
        <color rgb="FF000000"/>
        <rFont val="Arial"/>
        <family val="2"/>
      </rPr>
      <t>23-b031438</t>
    </r>
  </si>
  <si>
    <r>
      <t>'</t>
    </r>
    <r>
      <rPr>
        <sz val="10"/>
        <color rgb="FF000000"/>
        <rFont val="Arial"/>
        <family val="2"/>
      </rPr>
      <t>23-b031588</t>
    </r>
  </si>
  <si>
    <r>
      <t>'</t>
    </r>
    <r>
      <rPr>
        <sz val="10"/>
        <color rgb="FF000000"/>
        <rFont val="Arial"/>
        <family val="2"/>
      </rPr>
      <t>23-b030626</t>
    </r>
  </si>
  <si>
    <r>
      <t>'</t>
    </r>
    <r>
      <rPr>
        <sz val="10"/>
        <color rgb="FF000000"/>
        <rFont val="Arial"/>
        <family val="2"/>
      </rPr>
      <t>23-b031411</t>
    </r>
  </si>
  <si>
    <r>
      <t>'</t>
    </r>
    <r>
      <rPr>
        <sz val="10"/>
        <color rgb="FF000000"/>
        <rFont val="Arial"/>
        <family val="2"/>
      </rPr>
      <t>23-b031617</t>
    </r>
  </si>
  <si>
    <r>
      <t>'</t>
    </r>
    <r>
      <rPr>
        <sz val="10"/>
        <color rgb="FF000000"/>
        <rFont val="Arial"/>
        <family val="2"/>
      </rPr>
      <t>23-b031395</t>
    </r>
  </si>
  <si>
    <r>
      <t>'</t>
    </r>
    <r>
      <rPr>
        <sz val="10"/>
        <color rgb="FF000000"/>
        <rFont val="Arial"/>
        <family val="2"/>
      </rPr>
      <t>23-b030086</t>
    </r>
  </si>
  <si>
    <r>
      <t>'</t>
    </r>
    <r>
      <rPr>
        <sz val="10"/>
        <color rgb="FF000000"/>
        <rFont val="Arial"/>
        <family val="2"/>
      </rPr>
      <t>23-b028145</t>
    </r>
  </si>
  <si>
    <r>
      <t>'</t>
    </r>
    <r>
      <rPr>
        <sz val="10"/>
        <color rgb="FF000000"/>
        <rFont val="Arial"/>
        <family val="2"/>
      </rPr>
      <t>23-b026037</t>
    </r>
  </si>
  <si>
    <r>
      <t>'</t>
    </r>
    <r>
      <rPr>
        <sz val="10"/>
        <color rgb="FF000000"/>
        <rFont val="Arial"/>
        <family val="2"/>
      </rPr>
      <t>23-b0025518</t>
    </r>
  </si>
  <si>
    <r>
      <t>'</t>
    </r>
    <r>
      <rPr>
        <sz val="10"/>
        <color rgb="FF000000"/>
        <rFont val="Arial"/>
        <family val="2"/>
      </rPr>
      <t>23-b0025667</t>
    </r>
  </si>
  <si>
    <r>
      <t>'</t>
    </r>
    <r>
      <rPr>
        <sz val="10"/>
        <color rgb="FF000000"/>
        <rFont val="Arial"/>
        <family val="2"/>
      </rPr>
      <t>23-b0025354</t>
    </r>
  </si>
  <si>
    <r>
      <t>'</t>
    </r>
    <r>
      <rPr>
        <sz val="10"/>
        <color rgb="FF000000"/>
        <rFont val="Arial"/>
        <family val="2"/>
      </rPr>
      <t>23-b025579</t>
    </r>
  </si>
  <si>
    <r>
      <t>'</t>
    </r>
    <r>
      <rPr>
        <sz val="10"/>
        <color rgb="FF000000"/>
        <rFont val="Arial"/>
        <family val="2"/>
      </rPr>
      <t>23-b025296</t>
    </r>
  </si>
  <si>
    <r>
      <t>'</t>
    </r>
    <r>
      <rPr>
        <sz val="10"/>
        <color rgb="FF000000"/>
        <rFont val="Arial"/>
        <family val="2"/>
      </rPr>
      <t>23-b026021</t>
    </r>
  </si>
  <si>
    <r>
      <t>'</t>
    </r>
    <r>
      <rPr>
        <sz val="10"/>
        <color rgb="FF000000"/>
        <rFont val="Arial"/>
        <family val="2"/>
      </rPr>
      <t>23-b0028148</t>
    </r>
  </si>
  <si>
    <r>
      <t>'</t>
    </r>
    <r>
      <rPr>
        <sz val="10"/>
        <color rgb="FF000000"/>
        <rFont val="Arial"/>
        <family val="2"/>
      </rPr>
      <t>23-b0025674</t>
    </r>
  </si>
  <si>
    <r>
      <t>'</t>
    </r>
    <r>
      <rPr>
        <sz val="10"/>
        <color rgb="FF000000"/>
        <rFont val="Arial"/>
        <family val="2"/>
      </rPr>
      <t>23-b0025669</t>
    </r>
  </si>
  <si>
    <r>
      <t>'</t>
    </r>
    <r>
      <rPr>
        <sz val="10"/>
        <color rgb="FF000000"/>
        <rFont val="Arial"/>
        <family val="2"/>
      </rPr>
      <t>23-b028313</t>
    </r>
  </si>
  <si>
    <r>
      <t>'</t>
    </r>
    <r>
      <rPr>
        <sz val="10"/>
        <color rgb="FF000000"/>
        <rFont val="Arial"/>
        <family val="2"/>
      </rPr>
      <t>23-b025680</t>
    </r>
  </si>
  <si>
    <r>
      <t>'</t>
    </r>
    <r>
      <rPr>
        <sz val="10"/>
        <color rgb="FF000000"/>
        <rFont val="Arial"/>
        <family val="2"/>
      </rPr>
      <t>23-b026031</t>
    </r>
  </si>
  <si>
    <r>
      <t>'</t>
    </r>
    <r>
      <rPr>
        <sz val="10"/>
        <color rgb="FF000000"/>
        <rFont val="Arial"/>
        <family val="2"/>
      </rPr>
      <t>23-b028058</t>
    </r>
  </si>
  <si>
    <r>
      <t>'</t>
    </r>
    <r>
      <rPr>
        <sz val="10"/>
        <color rgb="FF000000"/>
        <rFont val="Arial"/>
        <family val="2"/>
      </rPr>
      <t>23-b028211</t>
    </r>
  </si>
  <si>
    <r>
      <t>'</t>
    </r>
    <r>
      <rPr>
        <sz val="10"/>
        <color rgb="FF000000"/>
        <rFont val="Arial"/>
        <family val="2"/>
      </rPr>
      <t>23-b029851</t>
    </r>
  </si>
  <si>
    <r>
      <t>'</t>
    </r>
    <r>
      <rPr>
        <sz val="10"/>
        <color rgb="FF000000"/>
        <rFont val="Arial"/>
        <family val="2"/>
      </rPr>
      <t>23-b029691</t>
    </r>
  </si>
  <si>
    <r>
      <t>'</t>
    </r>
    <r>
      <rPr>
        <sz val="10"/>
        <color rgb="FF000000"/>
        <rFont val="Arial"/>
        <family val="2"/>
      </rPr>
      <t>23-b029745</t>
    </r>
  </si>
  <si>
    <r>
      <t>'</t>
    </r>
    <r>
      <rPr>
        <sz val="10"/>
        <color rgb="FF000000"/>
        <rFont val="Arial"/>
        <family val="2"/>
      </rPr>
      <t>23-b028210</t>
    </r>
  </si>
  <si>
    <r>
      <t>'</t>
    </r>
    <r>
      <rPr>
        <sz val="10"/>
        <color rgb="FF000000"/>
        <rFont val="Arial"/>
        <family val="2"/>
      </rPr>
      <t>23-b028484</t>
    </r>
  </si>
  <si>
    <r>
      <t>'</t>
    </r>
    <r>
      <rPr>
        <sz val="10"/>
        <color rgb="FF000000"/>
        <rFont val="Arial"/>
        <family val="2"/>
      </rPr>
      <t>23-b029706</t>
    </r>
  </si>
  <si>
    <r>
      <t>'</t>
    </r>
    <r>
      <rPr>
        <sz val="10"/>
        <color rgb="FF000000"/>
        <rFont val="Arial"/>
        <family val="2"/>
      </rPr>
      <t>23-b029864</t>
    </r>
  </si>
  <si>
    <r>
      <t>'</t>
    </r>
    <r>
      <rPr>
        <sz val="10"/>
        <color rgb="FF000000"/>
        <rFont val="Arial"/>
        <family val="2"/>
      </rPr>
      <t>23-b029703</t>
    </r>
  </si>
  <si>
    <r>
      <t>'</t>
    </r>
    <r>
      <rPr>
        <sz val="10"/>
        <color rgb="FF000000"/>
        <rFont val="Arial"/>
        <family val="2"/>
      </rPr>
      <t>23-b029837</t>
    </r>
  </si>
  <si>
    <r>
      <t>'</t>
    </r>
    <r>
      <rPr>
        <sz val="10"/>
        <color rgb="FF000000"/>
        <rFont val="Arial"/>
        <family val="2"/>
      </rPr>
      <t>23-b028535</t>
    </r>
  </si>
  <si>
    <r>
      <t>'</t>
    </r>
    <r>
      <rPr>
        <sz val="10"/>
        <color rgb="FF000000"/>
        <rFont val="Arial"/>
        <family val="2"/>
      </rPr>
      <t>23-b030099</t>
    </r>
  </si>
  <si>
    <r>
      <t>'</t>
    </r>
    <r>
      <rPr>
        <sz val="10"/>
        <color rgb="FF000000"/>
        <rFont val="Arial"/>
        <family val="2"/>
      </rPr>
      <t>23-b0030009</t>
    </r>
  </si>
  <si>
    <r>
      <t>'</t>
    </r>
    <r>
      <rPr>
        <sz val="10"/>
        <color rgb="FF000000"/>
        <rFont val="Arial"/>
        <family val="2"/>
      </rPr>
      <t>23-b028459</t>
    </r>
  </si>
  <si>
    <r>
      <t>'</t>
    </r>
    <r>
      <rPr>
        <sz val="10"/>
        <color rgb="FF000000"/>
        <rFont val="Arial"/>
        <family val="2"/>
      </rPr>
      <t>23-b028509</t>
    </r>
  </si>
  <si>
    <r>
      <t>'</t>
    </r>
    <r>
      <rPr>
        <sz val="10"/>
        <color rgb="FF000000"/>
        <rFont val="Arial"/>
        <family val="2"/>
      </rPr>
      <t>23-b031408</t>
    </r>
  </si>
  <si>
    <r>
      <t>'</t>
    </r>
    <r>
      <rPr>
        <sz val="10"/>
        <color rgb="FF000000"/>
        <rFont val="Arial"/>
        <family val="2"/>
      </rPr>
      <t>23-b031669</t>
    </r>
  </si>
  <si>
    <r>
      <t>'</t>
    </r>
    <r>
      <rPr>
        <sz val="10"/>
        <color rgb="FF000000"/>
        <rFont val="Arial"/>
        <family val="2"/>
      </rPr>
      <t>23-b031276</t>
    </r>
  </si>
  <si>
    <r>
      <t>'</t>
    </r>
    <r>
      <rPr>
        <sz val="10"/>
        <color rgb="FF000000"/>
        <rFont val="Arial"/>
        <family val="2"/>
      </rPr>
      <t>23-b0031490</t>
    </r>
  </si>
  <si>
    <t>HHCLTTTT</t>
  </si>
  <si>
    <r>
      <t>'</t>
    </r>
    <r>
      <rPr>
        <sz val="10"/>
        <color rgb="FF000000"/>
        <rFont val="Arial"/>
        <family val="2"/>
      </rPr>
      <t>23-b031391</t>
    </r>
  </si>
  <si>
    <r>
      <t>'</t>
    </r>
    <r>
      <rPr>
        <sz val="10"/>
        <color rgb="FF000000"/>
        <rFont val="Arial"/>
        <family val="2"/>
      </rPr>
      <t>23-b031509</t>
    </r>
  </si>
  <si>
    <r>
      <t>'</t>
    </r>
    <r>
      <rPr>
        <sz val="10"/>
        <color rgb="FF000000"/>
        <rFont val="Arial"/>
        <family val="2"/>
      </rPr>
      <t>23-b028173</t>
    </r>
  </si>
  <si>
    <r>
      <t>'</t>
    </r>
    <r>
      <rPr>
        <sz val="10"/>
        <color rgb="FF000000"/>
        <rFont val="Arial"/>
        <family val="2"/>
      </rPr>
      <t>23-b031472</t>
    </r>
  </si>
  <si>
    <r>
      <t>'</t>
    </r>
    <r>
      <rPr>
        <sz val="10"/>
        <color rgb="FF000000"/>
        <rFont val="Arial"/>
        <family val="2"/>
      </rPr>
      <t>23-b028460</t>
    </r>
  </si>
  <si>
    <r>
      <t>'</t>
    </r>
    <r>
      <rPr>
        <sz val="10"/>
        <color rgb="FF000000"/>
        <rFont val="Arial"/>
        <family val="2"/>
      </rPr>
      <t>23-b0025511</t>
    </r>
  </si>
  <si>
    <r>
      <t>'</t>
    </r>
    <r>
      <rPr>
        <sz val="10"/>
        <color rgb="FF000000"/>
        <rFont val="Arial"/>
        <family val="2"/>
      </rPr>
      <t>23-b0025672</t>
    </r>
  </si>
  <si>
    <r>
      <t>'</t>
    </r>
    <r>
      <rPr>
        <sz val="10"/>
        <color rgb="FF000000"/>
        <rFont val="Arial"/>
        <family val="2"/>
      </rPr>
      <t>23-b0025665</t>
    </r>
  </si>
  <si>
    <r>
      <t>'</t>
    </r>
    <r>
      <rPr>
        <sz val="10"/>
        <color rgb="FF000000"/>
        <rFont val="Arial"/>
        <family val="2"/>
      </rPr>
      <t>23-b0025429</t>
    </r>
  </si>
  <si>
    <r>
      <t>'</t>
    </r>
    <r>
      <rPr>
        <sz val="10"/>
        <color rgb="FF000000"/>
        <rFont val="Arial"/>
        <family val="2"/>
      </rPr>
      <t>23-b025453</t>
    </r>
  </si>
  <si>
    <r>
      <t>'</t>
    </r>
    <r>
      <rPr>
        <sz val="10"/>
        <color rgb="FF000000"/>
        <rFont val="Arial"/>
        <family val="2"/>
      </rPr>
      <t>23-b025434</t>
    </r>
  </si>
  <si>
    <r>
      <t>'</t>
    </r>
    <r>
      <rPr>
        <sz val="10"/>
        <color rgb="FF000000"/>
        <rFont val="Arial"/>
        <family val="2"/>
      </rPr>
      <t>23-b025582</t>
    </r>
  </si>
  <si>
    <r>
      <t>'</t>
    </r>
    <r>
      <rPr>
        <sz val="10"/>
        <color rgb="FF000000"/>
        <rFont val="Arial"/>
        <family val="2"/>
      </rPr>
      <t>23-b025597</t>
    </r>
  </si>
  <si>
    <r>
      <t>'</t>
    </r>
    <r>
      <rPr>
        <sz val="10"/>
        <color rgb="FF000000"/>
        <rFont val="Arial"/>
        <family val="2"/>
      </rPr>
      <t>23-b028031</t>
    </r>
  </si>
  <si>
    <r>
      <t>'</t>
    </r>
    <r>
      <rPr>
        <sz val="10"/>
        <color rgb="FF000000"/>
        <rFont val="Arial"/>
        <family val="2"/>
      </rPr>
      <t>23-b0026027</t>
    </r>
  </si>
  <si>
    <r>
      <t>'</t>
    </r>
    <r>
      <rPr>
        <sz val="10"/>
        <color rgb="FF000000"/>
        <rFont val="Arial"/>
        <family val="2"/>
      </rPr>
      <t>23-b0028170</t>
    </r>
  </si>
  <si>
    <r>
      <t>'</t>
    </r>
    <r>
      <rPr>
        <sz val="10"/>
        <color rgb="FF000000"/>
        <rFont val="Arial"/>
        <family val="2"/>
      </rPr>
      <t>23-b028204</t>
    </r>
  </si>
  <si>
    <r>
      <t>'</t>
    </r>
    <r>
      <rPr>
        <sz val="10"/>
        <color rgb="FF000000"/>
        <rFont val="Arial"/>
        <family val="2"/>
      </rPr>
      <t>23-b025338</t>
    </r>
  </si>
  <si>
    <r>
      <t>'</t>
    </r>
    <r>
      <rPr>
        <sz val="10"/>
        <color rgb="FF000000"/>
        <rFont val="Arial"/>
        <family val="2"/>
      </rPr>
      <t>23-b0028054</t>
    </r>
  </si>
  <si>
    <r>
      <t>'</t>
    </r>
    <r>
      <rPr>
        <sz val="10"/>
        <color rgb="FF000000"/>
        <rFont val="Arial"/>
        <family val="2"/>
      </rPr>
      <t>23-b026025</t>
    </r>
  </si>
  <si>
    <r>
      <t>'</t>
    </r>
    <r>
      <rPr>
        <sz val="10"/>
        <color rgb="FF000000"/>
        <rFont val="Arial"/>
        <family val="2"/>
      </rPr>
      <t>23-b028458</t>
    </r>
  </si>
  <si>
    <r>
      <t>'</t>
    </r>
    <r>
      <rPr>
        <sz val="10"/>
        <color rgb="FF000000"/>
        <rFont val="Arial"/>
        <family val="2"/>
      </rPr>
      <t>23-b0028320</t>
    </r>
  </si>
  <si>
    <r>
      <t>'</t>
    </r>
    <r>
      <rPr>
        <sz val="10"/>
        <color rgb="FF000000"/>
        <rFont val="Arial"/>
        <family val="2"/>
      </rPr>
      <t>23-b0028537</t>
    </r>
  </si>
  <si>
    <r>
      <t>'</t>
    </r>
    <r>
      <rPr>
        <sz val="10"/>
        <color rgb="FF000000"/>
        <rFont val="Arial"/>
        <family val="2"/>
      </rPr>
      <t>23-b028419</t>
    </r>
  </si>
  <si>
    <r>
      <t>'</t>
    </r>
    <r>
      <rPr>
        <sz val="10"/>
        <color rgb="FF000000"/>
        <rFont val="Arial"/>
        <family val="2"/>
      </rPr>
      <t>23-b029701</t>
    </r>
  </si>
  <si>
    <r>
      <t>'</t>
    </r>
    <r>
      <rPr>
        <sz val="10"/>
        <color rgb="FF000000"/>
        <rFont val="Arial"/>
        <family val="2"/>
      </rPr>
      <t>23-b028462</t>
    </r>
  </si>
  <si>
    <r>
      <t>'</t>
    </r>
    <r>
      <rPr>
        <sz val="10"/>
        <color rgb="FF000000"/>
        <rFont val="Arial"/>
        <family val="2"/>
      </rPr>
      <t>23-b028564</t>
    </r>
  </si>
  <si>
    <r>
      <t>'</t>
    </r>
    <r>
      <rPr>
        <sz val="10"/>
        <color rgb="FF000000"/>
        <rFont val="Arial"/>
        <family val="2"/>
      </rPr>
      <t>23-b031263</t>
    </r>
  </si>
  <si>
    <r>
      <t>'</t>
    </r>
    <r>
      <rPr>
        <sz val="10"/>
        <color rgb="FF000000"/>
        <rFont val="Arial"/>
        <family val="2"/>
      </rPr>
      <t>23-b029868</t>
    </r>
  </si>
  <si>
    <r>
      <t>'</t>
    </r>
    <r>
      <rPr>
        <sz val="10"/>
        <color rgb="FF000000"/>
        <rFont val="Arial"/>
        <family val="2"/>
      </rPr>
      <t>23-b030648</t>
    </r>
  </si>
  <si>
    <r>
      <t>'</t>
    </r>
    <r>
      <rPr>
        <sz val="10"/>
        <color rgb="FF000000"/>
        <rFont val="Arial"/>
        <family val="2"/>
      </rPr>
      <t>23-b029849</t>
    </r>
  </si>
  <si>
    <r>
      <t>'</t>
    </r>
    <r>
      <rPr>
        <sz val="10"/>
        <color rgb="FF000000"/>
        <rFont val="Arial"/>
        <family val="2"/>
      </rPr>
      <t>23-b031397</t>
    </r>
  </si>
  <si>
    <r>
      <t>'</t>
    </r>
    <r>
      <rPr>
        <sz val="10"/>
        <color rgb="FF000000"/>
        <rFont val="Arial"/>
        <family val="2"/>
      </rPr>
      <t>23-b031491</t>
    </r>
  </si>
  <si>
    <r>
      <t>'</t>
    </r>
    <r>
      <rPr>
        <sz val="10"/>
        <color rgb="FF000000"/>
        <rFont val="Arial"/>
        <family val="2"/>
      </rPr>
      <t>23-b030074</t>
    </r>
  </si>
  <si>
    <r>
      <t>'</t>
    </r>
    <r>
      <rPr>
        <sz val="10"/>
        <color rgb="FF000000"/>
        <rFont val="Arial"/>
        <family val="2"/>
      </rPr>
      <t>23-b031505</t>
    </r>
  </si>
  <si>
    <r>
      <t>'</t>
    </r>
    <r>
      <rPr>
        <sz val="10"/>
        <color rgb="FF000000"/>
        <rFont val="Arial"/>
        <family val="2"/>
      </rPr>
      <t>23-b029857</t>
    </r>
  </si>
  <si>
    <r>
      <t>'</t>
    </r>
    <r>
      <rPr>
        <sz val="10"/>
        <color rgb="FF000000"/>
        <rFont val="Arial"/>
        <family val="2"/>
      </rPr>
      <t>23-b025516</t>
    </r>
  </si>
  <si>
    <r>
      <t>'</t>
    </r>
    <r>
      <rPr>
        <sz val="10"/>
        <color rgb="FF000000"/>
        <rFont val="Arial"/>
        <family val="2"/>
      </rPr>
      <t>23-b025458</t>
    </r>
  </si>
  <si>
    <r>
      <t>'</t>
    </r>
    <r>
      <rPr>
        <sz val="10"/>
        <color rgb="FF000000"/>
        <rFont val="Arial"/>
        <family val="2"/>
      </rPr>
      <t>23-b025599</t>
    </r>
  </si>
  <si>
    <r>
      <t>'</t>
    </r>
    <r>
      <rPr>
        <sz val="10"/>
        <color rgb="FF000000"/>
        <rFont val="Arial"/>
        <family val="2"/>
      </rPr>
      <t>23-b025583</t>
    </r>
  </si>
  <si>
    <r>
      <t>'</t>
    </r>
    <r>
      <rPr>
        <sz val="10"/>
        <color rgb="FF000000"/>
        <rFont val="Arial"/>
        <family val="2"/>
      </rPr>
      <t>23-b025471</t>
    </r>
  </si>
  <si>
    <r>
      <t>'</t>
    </r>
    <r>
      <rPr>
        <sz val="10"/>
        <color rgb="FF000000"/>
        <rFont val="Arial"/>
        <family val="2"/>
      </rPr>
      <t>23-b025598</t>
    </r>
  </si>
  <si>
    <r>
      <t>'</t>
    </r>
    <r>
      <rPr>
        <sz val="10"/>
        <color rgb="FF000000"/>
        <rFont val="Arial"/>
        <family val="2"/>
      </rPr>
      <t>23-b028033</t>
    </r>
  </si>
  <si>
    <r>
      <t>'</t>
    </r>
    <r>
      <rPr>
        <sz val="10"/>
        <color rgb="FF000000"/>
        <rFont val="Arial"/>
        <family val="2"/>
      </rPr>
      <t>23-b028147</t>
    </r>
  </si>
  <si>
    <r>
      <t>'</t>
    </r>
    <r>
      <rPr>
        <sz val="10"/>
        <color rgb="FF000000"/>
        <rFont val="Arial"/>
        <family val="2"/>
      </rPr>
      <t>23-b0025666</t>
    </r>
  </si>
  <si>
    <r>
      <t>'</t>
    </r>
    <r>
      <rPr>
        <sz val="10"/>
        <color rgb="FF000000"/>
        <rFont val="Arial"/>
        <family val="2"/>
      </rPr>
      <t>23-b028292</t>
    </r>
  </si>
  <si>
    <r>
      <t>'</t>
    </r>
    <r>
      <rPr>
        <sz val="10"/>
        <color rgb="FF000000"/>
        <rFont val="Arial"/>
        <family val="2"/>
      </rPr>
      <t>23-b028410</t>
    </r>
  </si>
  <si>
    <r>
      <t>'</t>
    </r>
    <r>
      <rPr>
        <sz val="10"/>
        <color rgb="FF000000"/>
        <rFont val="Arial"/>
        <family val="2"/>
      </rPr>
      <t>23-b0025675</t>
    </r>
  </si>
  <si>
    <r>
      <t>'</t>
    </r>
    <r>
      <rPr>
        <sz val="10"/>
        <color rgb="FF000000"/>
        <rFont val="Arial"/>
        <family val="2"/>
      </rPr>
      <t>23-b028202</t>
    </r>
  </si>
  <si>
    <r>
      <t>'</t>
    </r>
    <r>
      <rPr>
        <sz val="10"/>
        <color rgb="FF000000"/>
        <rFont val="Arial"/>
        <family val="2"/>
      </rPr>
      <t>23-b028567</t>
    </r>
  </si>
  <si>
    <r>
      <t>'</t>
    </r>
    <r>
      <rPr>
        <sz val="10"/>
        <color rgb="FF000000"/>
        <rFont val="Arial"/>
        <family val="2"/>
      </rPr>
      <t>23-b0028485</t>
    </r>
  </si>
  <si>
    <r>
      <t>'</t>
    </r>
    <r>
      <rPr>
        <sz val="10"/>
        <color rgb="FF000000"/>
        <rFont val="Arial"/>
        <family val="2"/>
      </rPr>
      <t>23-b025440</t>
    </r>
  </si>
  <si>
    <r>
      <t>'</t>
    </r>
    <r>
      <rPr>
        <sz val="10"/>
        <color rgb="FF000000"/>
        <rFont val="Arial"/>
        <family val="2"/>
      </rPr>
      <t>23-b026036</t>
    </r>
  </si>
  <si>
    <r>
      <t>'</t>
    </r>
    <r>
      <rPr>
        <sz val="10"/>
        <color rgb="FF000000"/>
        <rFont val="Arial"/>
        <family val="2"/>
      </rPr>
      <t>23-b028206</t>
    </r>
  </si>
  <si>
    <r>
      <t>'</t>
    </r>
    <r>
      <rPr>
        <sz val="10"/>
        <color rgb="FF000000"/>
        <rFont val="Arial"/>
        <family val="2"/>
      </rPr>
      <t>23-b029741</t>
    </r>
  </si>
  <si>
    <r>
      <t>'</t>
    </r>
    <r>
      <rPr>
        <sz val="10"/>
        <color rgb="FF000000"/>
        <rFont val="Arial"/>
        <family val="2"/>
      </rPr>
      <t>23-b028318</t>
    </r>
  </si>
  <si>
    <r>
      <t>'</t>
    </r>
    <r>
      <rPr>
        <sz val="10"/>
        <color rgb="FF000000"/>
        <rFont val="Arial"/>
        <family val="2"/>
      </rPr>
      <t>23-b028405</t>
    </r>
  </si>
  <si>
    <r>
      <t>'</t>
    </r>
    <r>
      <rPr>
        <sz val="10"/>
        <color rgb="FF000000"/>
        <rFont val="Arial"/>
        <family val="2"/>
      </rPr>
      <t>23-b029700</t>
    </r>
  </si>
  <si>
    <r>
      <t>'</t>
    </r>
    <r>
      <rPr>
        <sz val="10"/>
        <color rgb="FF000000"/>
        <rFont val="Arial"/>
        <family val="2"/>
      </rPr>
      <t>23-b028387</t>
    </r>
  </si>
  <si>
    <r>
      <t>'</t>
    </r>
    <r>
      <rPr>
        <sz val="10"/>
        <color rgb="FF000000"/>
        <rFont val="Arial"/>
        <family val="2"/>
      </rPr>
      <t>23-b029687</t>
    </r>
  </si>
  <si>
    <r>
      <t>'</t>
    </r>
    <r>
      <rPr>
        <sz val="10"/>
        <color rgb="FF000000"/>
        <rFont val="Arial"/>
        <family val="2"/>
      </rPr>
      <t>23-b029966</t>
    </r>
  </si>
  <si>
    <r>
      <t>'</t>
    </r>
    <r>
      <rPr>
        <sz val="10"/>
        <color rgb="FF000000"/>
        <rFont val="Arial"/>
        <family val="2"/>
      </rPr>
      <t>23-b030023</t>
    </r>
  </si>
  <si>
    <r>
      <t>'</t>
    </r>
    <r>
      <rPr>
        <sz val="10"/>
        <color rgb="FF000000"/>
        <rFont val="Arial"/>
        <family val="2"/>
      </rPr>
      <t>23-b031455</t>
    </r>
  </si>
  <si>
    <r>
      <t>'</t>
    </r>
    <r>
      <rPr>
        <sz val="10"/>
        <color rgb="FF000000"/>
        <rFont val="Arial"/>
        <family val="2"/>
      </rPr>
      <t>23-b031659</t>
    </r>
  </si>
  <si>
    <r>
      <t>'</t>
    </r>
    <r>
      <rPr>
        <sz val="10"/>
        <color rgb="FF000000"/>
        <rFont val="Arial"/>
        <family val="2"/>
      </rPr>
      <t>23-b031521</t>
    </r>
  </si>
  <si>
    <r>
      <t>'</t>
    </r>
    <r>
      <rPr>
        <sz val="10"/>
        <color rgb="FF000000"/>
        <rFont val="Arial"/>
        <family val="2"/>
      </rPr>
      <t>23-b031435</t>
    </r>
  </si>
  <si>
    <r>
      <t>'</t>
    </r>
    <r>
      <rPr>
        <sz val="10"/>
        <color rgb="FF000000"/>
        <rFont val="Arial"/>
        <family val="2"/>
      </rPr>
      <t>23-b031677</t>
    </r>
  </si>
  <si>
    <r>
      <t>'</t>
    </r>
    <r>
      <rPr>
        <sz val="10"/>
        <color rgb="FF000000"/>
        <rFont val="Arial"/>
        <family val="2"/>
      </rPr>
      <t>23-b028200</t>
    </r>
  </si>
  <si>
    <r>
      <t>'</t>
    </r>
    <r>
      <rPr>
        <sz val="10"/>
        <color rgb="FF000000"/>
        <rFont val="Arial"/>
        <family val="2"/>
      </rPr>
      <t>23-b031517</t>
    </r>
  </si>
  <si>
    <r>
      <t>'</t>
    </r>
    <r>
      <rPr>
        <sz val="10"/>
        <color rgb="FF000000"/>
        <rFont val="Arial"/>
        <family val="2"/>
      </rPr>
      <t>23-b029850</t>
    </r>
  </si>
  <si>
    <r>
      <t>'</t>
    </r>
    <r>
      <rPr>
        <sz val="10"/>
        <color rgb="FF000000"/>
        <rFont val="Arial"/>
        <family val="2"/>
      </rPr>
      <t>23-b031488</t>
    </r>
  </si>
  <si>
    <r>
      <t>'</t>
    </r>
    <r>
      <rPr>
        <sz val="10"/>
        <color rgb="FF000000"/>
        <rFont val="Arial"/>
        <family val="2"/>
      </rPr>
      <t>23-b031410</t>
    </r>
  </si>
  <si>
    <r>
      <t>'</t>
    </r>
    <r>
      <rPr>
        <sz val="10"/>
        <color rgb="FF000000"/>
        <rFont val="Arial"/>
        <family val="2"/>
      </rPr>
      <t>23-b0025303</t>
    </r>
  </si>
  <si>
    <r>
      <t>'</t>
    </r>
    <r>
      <rPr>
        <sz val="10"/>
        <color rgb="FF000000"/>
        <rFont val="Arial"/>
        <family val="2"/>
      </rPr>
      <t>23-b0025520</t>
    </r>
  </si>
  <si>
    <r>
      <t>'</t>
    </r>
    <r>
      <rPr>
        <sz val="10"/>
        <color rgb="FF000000"/>
        <rFont val="Arial"/>
        <family val="2"/>
      </rPr>
      <t>23-b0025691</t>
    </r>
  </si>
  <si>
    <r>
      <t>'</t>
    </r>
    <r>
      <rPr>
        <sz val="10"/>
        <color rgb="FF000000"/>
        <rFont val="Arial"/>
        <family val="2"/>
      </rPr>
      <t>23-b0025668</t>
    </r>
  </si>
  <si>
    <r>
      <t>'</t>
    </r>
    <r>
      <rPr>
        <sz val="10"/>
        <color rgb="FF000000"/>
        <rFont val="Arial"/>
        <family val="2"/>
      </rPr>
      <t>23-b0025673</t>
    </r>
  </si>
  <si>
    <r>
      <t>'</t>
    </r>
    <r>
      <rPr>
        <sz val="10"/>
        <color rgb="FF000000"/>
        <rFont val="Arial"/>
        <family val="2"/>
      </rPr>
      <t>23-b025998</t>
    </r>
  </si>
  <si>
    <r>
      <t>'</t>
    </r>
    <r>
      <rPr>
        <sz val="10"/>
        <color rgb="FF000000"/>
        <rFont val="Arial"/>
        <family val="2"/>
      </rPr>
      <t>23-b0028163</t>
    </r>
  </si>
  <si>
    <r>
      <t>'</t>
    </r>
    <r>
      <rPr>
        <sz val="10"/>
        <color rgb="FF000000"/>
        <rFont val="Arial"/>
        <family val="2"/>
      </rPr>
      <t>23-b028562</t>
    </r>
  </si>
  <si>
    <r>
      <t>'</t>
    </r>
    <r>
      <rPr>
        <sz val="10"/>
        <color rgb="FF000000"/>
        <rFont val="Arial"/>
        <family val="2"/>
      </rPr>
      <t>23-b029690</t>
    </r>
  </si>
  <si>
    <r>
      <t>'</t>
    </r>
    <r>
      <rPr>
        <sz val="10"/>
        <color rgb="FF000000"/>
        <rFont val="Arial"/>
        <family val="2"/>
      </rPr>
      <t>23-b0028295</t>
    </r>
  </si>
  <si>
    <r>
      <t>'</t>
    </r>
    <r>
      <rPr>
        <sz val="10"/>
        <color rgb="FF000000"/>
        <rFont val="Arial"/>
        <family val="2"/>
      </rPr>
      <t>23-b028390</t>
    </r>
  </si>
  <si>
    <r>
      <t>'</t>
    </r>
    <r>
      <rPr>
        <sz val="10"/>
        <color rgb="FF000000"/>
        <rFont val="Arial"/>
        <family val="2"/>
      </rPr>
      <t>23-b029702</t>
    </r>
  </si>
  <si>
    <r>
      <t>'</t>
    </r>
    <r>
      <rPr>
        <sz val="10"/>
        <color rgb="FF000000"/>
        <rFont val="Arial"/>
        <family val="2"/>
      </rPr>
      <t>23-b028447</t>
    </r>
  </si>
  <si>
    <r>
      <t>'</t>
    </r>
    <r>
      <rPr>
        <sz val="10"/>
        <color rgb="FF000000"/>
        <rFont val="Arial"/>
        <family val="2"/>
      </rPr>
      <t>23-b028536</t>
    </r>
  </si>
  <si>
    <r>
      <t>'</t>
    </r>
    <r>
      <rPr>
        <sz val="10"/>
        <color rgb="FF000000"/>
        <rFont val="Arial"/>
        <family val="2"/>
      </rPr>
      <t>23-b029940</t>
    </r>
  </si>
  <si>
    <r>
      <t>'</t>
    </r>
    <r>
      <rPr>
        <sz val="10"/>
        <color rgb="FF000000"/>
        <rFont val="Arial"/>
        <family val="2"/>
      </rPr>
      <t>23-b028465</t>
    </r>
  </si>
  <si>
    <r>
      <t>'</t>
    </r>
    <r>
      <rPr>
        <sz val="10"/>
        <color rgb="FF000000"/>
        <rFont val="Arial"/>
        <family val="2"/>
      </rPr>
      <t>23-b029859</t>
    </r>
  </si>
  <si>
    <r>
      <t>'</t>
    </r>
    <r>
      <rPr>
        <sz val="10"/>
        <color rgb="FF000000"/>
        <rFont val="Arial"/>
        <family val="2"/>
      </rPr>
      <t>23-b028457</t>
    </r>
  </si>
  <si>
    <r>
      <t>'</t>
    </r>
    <r>
      <rPr>
        <sz val="10"/>
        <color rgb="FF000000"/>
        <rFont val="Arial"/>
        <family val="2"/>
      </rPr>
      <t>23-b0030075</t>
    </r>
  </si>
  <si>
    <r>
      <t>'</t>
    </r>
    <r>
      <rPr>
        <sz val="10"/>
        <color rgb="FF000000"/>
        <rFont val="Arial"/>
        <family val="2"/>
      </rPr>
      <t>23-b0030076</t>
    </r>
  </si>
  <si>
    <r>
      <t>'</t>
    </r>
    <r>
      <rPr>
        <sz val="10"/>
        <color rgb="FF000000"/>
        <rFont val="Arial"/>
        <family val="2"/>
      </rPr>
      <t>23-b028314</t>
    </r>
  </si>
  <si>
    <r>
      <t>'</t>
    </r>
    <r>
      <rPr>
        <sz val="10"/>
        <color rgb="FF000000"/>
        <rFont val="Arial"/>
        <family val="2"/>
      </rPr>
      <t>23-b029852</t>
    </r>
  </si>
  <si>
    <r>
      <t>'</t>
    </r>
    <r>
      <rPr>
        <sz val="10"/>
        <color rgb="FF000000"/>
        <rFont val="Arial"/>
        <family val="2"/>
      </rPr>
      <t>23-b030007</t>
    </r>
  </si>
  <si>
    <r>
      <t>'</t>
    </r>
    <r>
      <rPr>
        <sz val="10"/>
        <color rgb="FF000000"/>
        <rFont val="Arial"/>
        <family val="2"/>
      </rPr>
      <t>23-b031402</t>
    </r>
  </si>
  <si>
    <r>
      <t>'</t>
    </r>
    <r>
      <rPr>
        <sz val="10"/>
        <color rgb="FF000000"/>
        <rFont val="Arial"/>
        <family val="2"/>
      </rPr>
      <t>23-b025623</t>
    </r>
  </si>
  <si>
    <r>
      <t>'</t>
    </r>
    <r>
      <rPr>
        <sz val="10"/>
        <color rgb="FF000000"/>
        <rFont val="Arial"/>
        <family val="2"/>
      </rPr>
      <t>23-b028017</t>
    </r>
  </si>
  <si>
    <r>
      <t>'</t>
    </r>
    <r>
      <rPr>
        <sz val="10"/>
        <color rgb="FF000000"/>
        <rFont val="Arial"/>
        <family val="2"/>
      </rPr>
      <t>23-b030649</t>
    </r>
  </si>
  <si>
    <r>
      <t>'</t>
    </r>
    <r>
      <rPr>
        <sz val="10"/>
        <color rgb="FF000000"/>
        <rFont val="Arial"/>
        <family val="2"/>
      </rPr>
      <t>23-b031520</t>
    </r>
  </si>
  <si>
    <r>
      <t>'</t>
    </r>
    <r>
      <rPr>
        <sz val="10"/>
        <color rgb="FF000000"/>
        <rFont val="Arial"/>
        <family val="2"/>
      </rPr>
      <t>23-b031467</t>
    </r>
  </si>
  <si>
    <r>
      <t>'</t>
    </r>
    <r>
      <rPr>
        <sz val="10"/>
        <color rgb="FF000000"/>
        <rFont val="Arial"/>
        <family val="2"/>
      </rPr>
      <t>23-b028311</t>
    </r>
  </si>
  <si>
    <r>
      <t>'</t>
    </r>
    <r>
      <rPr>
        <sz val="10"/>
        <color rgb="FF000000"/>
        <rFont val="Arial"/>
        <family val="2"/>
      </rPr>
      <t>23-b030082</t>
    </r>
  </si>
  <si>
    <r>
      <t>'</t>
    </r>
    <r>
      <rPr>
        <sz val="10"/>
        <color rgb="FF000000"/>
        <rFont val="Arial"/>
        <family val="2"/>
      </rPr>
      <t>23-b031674</t>
    </r>
  </si>
  <si>
    <r>
      <t>'</t>
    </r>
    <r>
      <rPr>
        <sz val="10"/>
        <color rgb="FF000000"/>
        <rFont val="Arial"/>
        <family val="2"/>
      </rPr>
      <t>23-b031407</t>
    </r>
  </si>
  <si>
    <t>299-SIPI-R-052023-1272341</t>
  </si>
  <si>
    <r>
      <t>'</t>
    </r>
    <r>
      <rPr>
        <sz val="10"/>
        <color rgb="FF000000"/>
        <rFont val="Arial"/>
        <family val="2"/>
      </rPr>
      <t>17392</t>
    </r>
  </si>
  <si>
    <t>K23TVA-17392-RTV1702360|HHCL - RTV1702360</t>
  </si>
  <si>
    <t>299-SIPI-R-052023-1272519</t>
  </si>
  <si>
    <r>
      <t>'</t>
    </r>
    <r>
      <rPr>
        <sz val="10"/>
        <color rgb="FF000000"/>
        <rFont val="Arial"/>
        <family val="2"/>
      </rPr>
      <t>17904</t>
    </r>
  </si>
  <si>
    <t>K23TVA-17904-RTV1705302|HHCL - RTV1705302</t>
  </si>
  <si>
    <r>
      <t>'</t>
    </r>
    <r>
      <rPr>
        <sz val="10"/>
        <color rgb="FF000000"/>
        <rFont val="Arial"/>
        <family val="2"/>
      </rPr>
      <t>18431</t>
    </r>
  </si>
  <si>
    <t>K23TVA-18431-RTV1707247|HHCL - RTV1707247</t>
  </si>
  <si>
    <t>299-SIPI-R-052023-1273012</t>
  </si>
  <si>
    <r>
      <t>'</t>
    </r>
    <r>
      <rPr>
        <sz val="10"/>
        <color rgb="FF000000"/>
        <rFont val="Arial"/>
        <family val="2"/>
      </rPr>
      <t>18530</t>
    </r>
  </si>
  <si>
    <t>K23TVA-18530-RTV1707896|HHCL - RTV1707896</t>
  </si>
  <si>
    <t>299-SIPI-R-052023-1273353</t>
  </si>
  <si>
    <r>
      <t>'</t>
    </r>
    <r>
      <rPr>
        <sz val="10"/>
        <color rgb="FF000000"/>
        <rFont val="Arial"/>
        <family val="2"/>
      </rPr>
      <t>17631</t>
    </r>
  </si>
  <si>
    <t>K23TVA-17631-RTV1703451|HHCL - RTV1703451</t>
  </si>
  <si>
    <r>
      <t>'</t>
    </r>
    <r>
      <rPr>
        <sz val="10"/>
        <color rgb="FF000000"/>
        <rFont val="Arial"/>
        <family val="2"/>
      </rPr>
      <t>18455</t>
    </r>
  </si>
  <si>
    <t>K23TVA-18455-RTV1707376|HHCL - RTV1707376</t>
  </si>
  <si>
    <r>
      <t>'</t>
    </r>
    <r>
      <rPr>
        <sz val="10"/>
        <color rgb="FF000000"/>
        <rFont val="Arial"/>
        <family val="2"/>
      </rPr>
      <t>16456</t>
    </r>
  </si>
  <si>
    <t>K23TVA-16456-RTV1699297|HHCL - RTV1699297</t>
  </si>
  <si>
    <r>
      <t>'</t>
    </r>
    <r>
      <rPr>
        <sz val="10"/>
        <color rgb="FF000000"/>
        <rFont val="Arial"/>
        <family val="2"/>
      </rPr>
      <t>18585</t>
    </r>
  </si>
  <si>
    <t>K23TVA-18585-RTV1707784|HHCL - RTV1707784</t>
  </si>
  <si>
    <r>
      <t>'</t>
    </r>
    <r>
      <rPr>
        <sz val="10"/>
        <color rgb="FF000000"/>
        <rFont val="Arial"/>
        <family val="2"/>
      </rPr>
      <t>18635</t>
    </r>
  </si>
  <si>
    <t>K23TVA-18635-RTV1708041|HHCL - RTV1708041</t>
  </si>
  <si>
    <r>
      <t>'</t>
    </r>
    <r>
      <rPr>
        <sz val="10"/>
        <color rgb="FF000000"/>
        <rFont val="Arial"/>
        <family val="2"/>
      </rPr>
      <t>18299</t>
    </r>
  </si>
  <si>
    <t>K23TVA-18299-RTV1706832|HHCL - RTV1706832</t>
  </si>
  <si>
    <r>
      <t>'</t>
    </r>
    <r>
      <rPr>
        <sz val="10"/>
        <color rgb="FF000000"/>
        <rFont val="Arial"/>
        <family val="2"/>
      </rPr>
      <t>17587</t>
    </r>
  </si>
  <si>
    <t>K23TVA-17587-RTV1703271|HHCL - RTV1703271</t>
  </si>
  <si>
    <r>
      <t>'</t>
    </r>
    <r>
      <rPr>
        <sz val="10"/>
        <color rgb="FF000000"/>
        <rFont val="Arial"/>
        <family val="2"/>
      </rPr>
      <t>18613</t>
    </r>
  </si>
  <si>
    <t>K23TVA-18613-RTV1707949|HHCL - RTV1707949</t>
  </si>
  <si>
    <r>
      <t>'</t>
    </r>
    <r>
      <rPr>
        <sz val="10"/>
        <color rgb="FF000000"/>
        <rFont val="Arial"/>
        <family val="2"/>
      </rPr>
      <t>18621</t>
    </r>
  </si>
  <si>
    <t>K23TVA-18621-RTV1707963|HHCL - RTV1707963</t>
  </si>
  <si>
    <r>
      <t>'</t>
    </r>
    <r>
      <rPr>
        <sz val="10"/>
        <color rgb="FF000000"/>
        <rFont val="Arial"/>
        <family val="2"/>
      </rPr>
      <t>17440</t>
    </r>
  </si>
  <si>
    <t>K23TVA-17440-RTV1703129|HHCL - RTV1703129</t>
  </si>
  <si>
    <r>
      <t>'</t>
    </r>
    <r>
      <rPr>
        <sz val="10"/>
        <color rgb="FF000000"/>
        <rFont val="Arial"/>
        <family val="2"/>
      </rPr>
      <t>18347</t>
    </r>
  </si>
  <si>
    <t>K23TVA-18347-RTV1707381|HHCL - RTV1707381</t>
  </si>
  <si>
    <r>
      <t>'</t>
    </r>
    <r>
      <rPr>
        <sz val="10"/>
        <color rgb="FF000000"/>
        <rFont val="Arial"/>
        <family val="2"/>
      </rPr>
      <t>18600</t>
    </r>
  </si>
  <si>
    <t>K23TVA-18600-RTV1707922|HHCL - RTV1707922</t>
  </si>
  <si>
    <r>
      <t>'</t>
    </r>
    <r>
      <rPr>
        <sz val="10"/>
        <color rgb="FF000000"/>
        <rFont val="Arial"/>
        <family val="2"/>
      </rPr>
      <t>18254</t>
    </r>
  </si>
  <si>
    <t>K23TVA-18254-RTV1706571|HHCL - RTV1706571</t>
  </si>
  <si>
    <r>
      <t>'</t>
    </r>
    <r>
      <rPr>
        <sz val="10"/>
        <color rgb="FF000000"/>
        <rFont val="Arial"/>
        <family val="2"/>
      </rPr>
      <t>18052</t>
    </r>
  </si>
  <si>
    <t>K23TVA-18052-RTV1706173|HHCL - RTV1706173</t>
  </si>
  <si>
    <r>
      <t>'</t>
    </r>
    <r>
      <rPr>
        <sz val="10"/>
        <color rgb="FF000000"/>
        <rFont val="Arial"/>
        <family val="2"/>
      </rPr>
      <t>18343</t>
    </r>
  </si>
  <si>
    <t>K23TVA-18343-RTV1707357|HHCL - RTV1707357</t>
  </si>
  <si>
    <t>299-SIPI-R-052023-1275322</t>
  </si>
  <si>
    <r>
      <t>'</t>
    </r>
    <r>
      <rPr>
        <sz val="10"/>
        <color rgb="FF000000"/>
        <rFont val="Arial"/>
        <family val="2"/>
      </rPr>
      <t>16245</t>
    </r>
  </si>
  <si>
    <t>K23TVA-16245-RTV1698890|HHCL - RTV1698890</t>
  </si>
  <si>
    <r>
      <t>'</t>
    </r>
    <r>
      <rPr>
        <sz val="10"/>
        <color rgb="FF000000"/>
        <rFont val="Arial"/>
        <family val="2"/>
      </rPr>
      <t>17993</t>
    </r>
  </si>
  <si>
    <t>K23TVA-17993-RTV1705549|HHCL - RTV1705549</t>
  </si>
  <si>
    <r>
      <t>'</t>
    </r>
    <r>
      <rPr>
        <sz val="10"/>
        <color rgb="FF000000"/>
        <rFont val="Arial"/>
        <family val="2"/>
      </rPr>
      <t>16966</t>
    </r>
  </si>
  <si>
    <t>K23TVA-16966-RTV1701206|HHCL - RTV1701206</t>
  </si>
  <si>
    <r>
      <t>'</t>
    </r>
    <r>
      <rPr>
        <sz val="10"/>
        <color rgb="FF000000"/>
        <rFont val="Arial"/>
        <family val="2"/>
      </rPr>
      <t>17873</t>
    </r>
  </si>
  <si>
    <t>K23TVA-17873-RTV1704992|HHCL - RTV1704992</t>
  </si>
  <si>
    <r>
      <t>'</t>
    </r>
    <r>
      <rPr>
        <sz val="10"/>
        <color rgb="FF000000"/>
        <rFont val="Arial"/>
        <family val="2"/>
      </rPr>
      <t>19391</t>
    </r>
  </si>
  <si>
    <t>K23TVA-19391-RTV1711329|HHCL - RTV1711329</t>
  </si>
  <si>
    <r>
      <t>'</t>
    </r>
    <r>
      <rPr>
        <sz val="10"/>
        <color rgb="FF000000"/>
        <rFont val="Arial"/>
        <family val="2"/>
      </rPr>
      <t>19272</t>
    </r>
  </si>
  <si>
    <t>K23TVA-19272-RTV1711135|HHCL - RTV1711135</t>
  </si>
  <si>
    <r>
      <t>'</t>
    </r>
    <r>
      <rPr>
        <sz val="10"/>
        <color rgb="FF000000"/>
        <rFont val="Arial"/>
        <family val="2"/>
      </rPr>
      <t>19726</t>
    </r>
  </si>
  <si>
    <t>K23TVA-19726-RTV1712517|HHCL - RTV1712517</t>
  </si>
  <si>
    <r>
      <t>'</t>
    </r>
    <r>
      <rPr>
        <sz val="10"/>
        <color rgb="FF000000"/>
        <rFont val="Arial"/>
        <family val="2"/>
      </rPr>
      <t>20251</t>
    </r>
  </si>
  <si>
    <t>K23TVA-20251-RTV1714126|HHCL - RTV1714126</t>
  </si>
  <si>
    <r>
      <t>'</t>
    </r>
    <r>
      <rPr>
        <sz val="10"/>
        <color rgb="FF000000"/>
        <rFont val="Arial"/>
        <family val="2"/>
      </rPr>
      <t>17123</t>
    </r>
  </si>
  <si>
    <t>K23TVA-17123-RTV1701441|HHCL - RTV1701441</t>
  </si>
  <si>
    <r>
      <t>'</t>
    </r>
    <r>
      <rPr>
        <sz val="10"/>
        <color rgb="FF000000"/>
        <rFont val="Arial"/>
        <family val="2"/>
      </rPr>
      <t>18036</t>
    </r>
  </si>
  <si>
    <t>K23TVA-18036-RTV1705704|HHCL - RTV1705704</t>
  </si>
  <si>
    <r>
      <t>'</t>
    </r>
    <r>
      <rPr>
        <sz val="10"/>
        <color rgb="FF000000"/>
        <rFont val="Arial"/>
        <family val="2"/>
      </rPr>
      <t>18948</t>
    </r>
  </si>
  <si>
    <t>K23TVA-18948-RTV1709897|HHCL - RTV1709897</t>
  </si>
  <si>
    <r>
      <t>'</t>
    </r>
    <r>
      <rPr>
        <sz val="10"/>
        <color rgb="FF000000"/>
        <rFont val="Arial"/>
        <family val="2"/>
      </rPr>
      <t>19124</t>
    </r>
  </si>
  <si>
    <t>K23TVA-19124-RTV1710675|HHCL - RTV1710675</t>
  </si>
  <si>
    <r>
      <t>'</t>
    </r>
    <r>
      <rPr>
        <sz val="10"/>
        <color rgb="FF000000"/>
        <rFont val="Arial"/>
        <family val="2"/>
      </rPr>
      <t>19903</t>
    </r>
  </si>
  <si>
    <t>K23TVA-19903-RTV1713151|HHCL - RTV1713151</t>
  </si>
  <si>
    <r>
      <t>'</t>
    </r>
    <r>
      <rPr>
        <sz val="10"/>
        <color rgb="FF000000"/>
        <rFont val="Arial"/>
        <family val="2"/>
      </rPr>
      <t>20238</t>
    </r>
  </si>
  <si>
    <t>K23TVA-20238-RTV1714169|HHCL - RTV1714169</t>
  </si>
  <si>
    <r>
      <t>'</t>
    </r>
    <r>
      <rPr>
        <sz val="10"/>
        <color rgb="FF000000"/>
        <rFont val="Arial"/>
        <family val="2"/>
      </rPr>
      <t>019867</t>
    </r>
  </si>
  <si>
    <t>K23TVA-19867-RTV1713053|HHCL</t>
  </si>
  <si>
    <r>
      <t>'</t>
    </r>
    <r>
      <rPr>
        <sz val="10"/>
        <color rgb="FF000000"/>
        <rFont val="Arial"/>
        <family val="2"/>
      </rPr>
      <t>16286</t>
    </r>
  </si>
  <si>
    <t>K23TVA-16286-RTV1698757|HHCL - RTV1698757</t>
  </si>
  <si>
    <r>
      <t>'</t>
    </r>
    <r>
      <rPr>
        <sz val="10"/>
        <color rgb="FF000000"/>
        <rFont val="Arial"/>
        <family val="2"/>
      </rPr>
      <t>17567</t>
    </r>
  </si>
  <si>
    <t>K23TVA-17567-RTV1703633|HHCL - RTV1703633</t>
  </si>
  <si>
    <r>
      <t>'</t>
    </r>
    <r>
      <rPr>
        <sz val="10"/>
        <color rgb="FF000000"/>
        <rFont val="Arial"/>
        <family val="2"/>
      </rPr>
      <t>18015</t>
    </r>
  </si>
  <si>
    <t>K23TVA-18015-RTV1705664|HHCL - RTV1705664</t>
  </si>
  <si>
    <r>
      <t>'</t>
    </r>
    <r>
      <rPr>
        <sz val="10"/>
        <color rgb="FF000000"/>
        <rFont val="Arial"/>
        <family val="2"/>
      </rPr>
      <t>19251</t>
    </r>
  </si>
  <si>
    <t>K23TVA-19251-RTV1710959|HHCL - RTV1710959</t>
  </si>
  <si>
    <r>
      <t>'</t>
    </r>
    <r>
      <rPr>
        <sz val="10"/>
        <color rgb="FF000000"/>
        <rFont val="Arial"/>
        <family val="2"/>
      </rPr>
      <t>19859</t>
    </r>
  </si>
  <si>
    <t>K23TVA-19859-RTV1712853|HHCL - RTV1712853</t>
  </si>
  <si>
    <r>
      <t>'</t>
    </r>
    <r>
      <rPr>
        <sz val="10"/>
        <color rgb="FF000000"/>
        <rFont val="Arial"/>
        <family val="2"/>
      </rPr>
      <t>20318</t>
    </r>
  </si>
  <si>
    <t>K23TVA-20318-RTV1714356|HHCL - RTV1714356</t>
  </si>
  <si>
    <r>
      <t>'</t>
    </r>
    <r>
      <rPr>
        <sz val="10"/>
        <color rgb="FF000000"/>
        <rFont val="Arial"/>
        <family val="2"/>
      </rPr>
      <t>16382</t>
    </r>
  </si>
  <si>
    <t>K23TVA-16382-RTV1698662</t>
  </si>
  <si>
    <r>
      <t>'</t>
    </r>
    <r>
      <rPr>
        <sz val="10"/>
        <color rgb="FF000000"/>
        <rFont val="Arial"/>
        <family val="2"/>
      </rPr>
      <t>17476</t>
    </r>
  </si>
  <si>
    <t>K23TVA-17476-RTV1703355|HHCL - RTV1703355</t>
  </si>
  <si>
    <r>
      <t>'</t>
    </r>
    <r>
      <rPr>
        <sz val="10"/>
        <color rgb="FF000000"/>
        <rFont val="Arial"/>
        <family val="2"/>
      </rPr>
      <t>17513</t>
    </r>
  </si>
  <si>
    <t>K23TVA-17513-RTV1703480|HHCL - RTV1703480</t>
  </si>
  <si>
    <r>
      <t>'</t>
    </r>
    <r>
      <rPr>
        <sz val="10"/>
        <color rgb="FF000000"/>
        <rFont val="Arial"/>
        <family val="2"/>
      </rPr>
      <t>17975</t>
    </r>
  </si>
  <si>
    <t>K23TVA-17975-RTV1705445|HHCL - RTV1705445</t>
  </si>
  <si>
    <r>
      <t>'</t>
    </r>
    <r>
      <rPr>
        <sz val="10"/>
        <color rgb="FF000000"/>
        <rFont val="Arial"/>
        <family val="2"/>
      </rPr>
      <t>17857</t>
    </r>
  </si>
  <si>
    <t>K23TVA-17857-RTV1704849|HHCL - RTV1704849</t>
  </si>
  <si>
    <r>
      <t>'</t>
    </r>
    <r>
      <rPr>
        <sz val="10"/>
        <color rgb="FF000000"/>
        <rFont val="Arial"/>
        <family val="2"/>
      </rPr>
      <t>19275</t>
    </r>
  </si>
  <si>
    <t>K23TVA-19275-RTV1711154|HHCL - RTV1711154</t>
  </si>
  <si>
    <r>
      <t>'</t>
    </r>
    <r>
      <rPr>
        <sz val="10"/>
        <color rgb="FF000000"/>
        <rFont val="Arial"/>
        <family val="2"/>
      </rPr>
      <t>20133</t>
    </r>
  </si>
  <si>
    <t>K23TVA-20133-RTV1713796|HHCL</t>
  </si>
  <si>
    <r>
      <t>'</t>
    </r>
    <r>
      <rPr>
        <sz val="10"/>
        <color rgb="FF000000"/>
        <rFont val="Arial"/>
        <family val="2"/>
      </rPr>
      <t>16946</t>
    </r>
  </si>
  <si>
    <t>K23TVA-16946-RTV1701103|HHCL - RTV1701103</t>
  </si>
  <si>
    <r>
      <t>'</t>
    </r>
    <r>
      <rPr>
        <sz val="10"/>
        <color rgb="FF000000"/>
        <rFont val="Arial"/>
        <family val="2"/>
      </rPr>
      <t>17012</t>
    </r>
  </si>
  <si>
    <t>K23TVA-17012-RTV1701421|HHCL - RTV1701421</t>
  </si>
  <si>
    <r>
      <t>'</t>
    </r>
    <r>
      <rPr>
        <sz val="10"/>
        <color rgb="FF000000"/>
        <rFont val="Arial"/>
        <family val="2"/>
      </rPr>
      <t>19020</t>
    </r>
  </si>
  <si>
    <t>K23TVA-19020-RTV1709886|HHCL - RTV1709886</t>
  </si>
  <si>
    <r>
      <t>'</t>
    </r>
    <r>
      <rPr>
        <sz val="10"/>
        <color rgb="FF000000"/>
        <rFont val="Arial"/>
        <family val="2"/>
      </rPr>
      <t>19214</t>
    </r>
  </si>
  <si>
    <t>K23TVA-19214-RTV1711126|HHCL - RTV1711126</t>
  </si>
  <si>
    <r>
      <t>'</t>
    </r>
    <r>
      <rPr>
        <sz val="10"/>
        <color rgb="FF000000"/>
        <rFont val="Arial"/>
        <family val="2"/>
      </rPr>
      <t>19384</t>
    </r>
  </si>
  <si>
    <t>K23TVA-19384-RTV1711292|HHCL - RTV1711292</t>
  </si>
  <si>
    <r>
      <t>'</t>
    </r>
    <r>
      <rPr>
        <sz val="10"/>
        <color rgb="FF000000"/>
        <rFont val="Arial"/>
        <family val="2"/>
      </rPr>
      <t>19927</t>
    </r>
  </si>
  <si>
    <t>K23TVA-19927-RTV1713220|HHCL - RTV1713220</t>
  </si>
  <si>
    <r>
      <t>'</t>
    </r>
    <r>
      <rPr>
        <sz val="10"/>
        <color rgb="FF000000"/>
        <rFont val="Arial"/>
        <family val="2"/>
      </rPr>
      <t>19980</t>
    </r>
  </si>
  <si>
    <t>K23TVA-19980-RTV1713511|HHCL - RTV1713511</t>
  </si>
  <si>
    <r>
      <t>'</t>
    </r>
    <r>
      <rPr>
        <sz val="10"/>
        <color rgb="FF000000"/>
        <rFont val="Arial"/>
        <family val="2"/>
      </rPr>
      <t>19648</t>
    </r>
  </si>
  <si>
    <t>K23TVA-19648-RTV1712817|HHCL - RTV1712817</t>
  </si>
  <si>
    <r>
      <t>'</t>
    </r>
    <r>
      <rPr>
        <sz val="10"/>
        <color rgb="FF000000"/>
        <rFont val="Arial"/>
        <family val="2"/>
      </rPr>
      <t>16368</t>
    </r>
  </si>
  <si>
    <t>K23TVA-16368-RTV1698559</t>
  </si>
  <si>
    <r>
      <t>'</t>
    </r>
    <r>
      <rPr>
        <sz val="10"/>
        <color rgb="FF000000"/>
        <rFont val="Arial"/>
        <family val="2"/>
      </rPr>
      <t>17958</t>
    </r>
  </si>
  <si>
    <t>K23TVA-17958-RTV1705350|HHCL - RTV1705350</t>
  </si>
  <si>
    <r>
      <t>'</t>
    </r>
    <r>
      <rPr>
        <sz val="10"/>
        <color rgb="FF000000"/>
        <rFont val="Arial"/>
        <family val="2"/>
      </rPr>
      <t>18329</t>
    </r>
  </si>
  <si>
    <t>K23TVA-18329-RTV1707143|HHCL - RTV1707143</t>
  </si>
  <si>
    <r>
      <t>'</t>
    </r>
    <r>
      <rPr>
        <sz val="10"/>
        <color rgb="FF000000"/>
        <rFont val="Arial"/>
        <family val="2"/>
      </rPr>
      <t>17370</t>
    </r>
  </si>
  <si>
    <t>K23TVA-17370-RTV1703058|HHCL - RTV1703058</t>
  </si>
  <si>
    <r>
      <t>'</t>
    </r>
    <r>
      <rPr>
        <sz val="10"/>
        <color rgb="FF000000"/>
        <rFont val="Arial"/>
        <family val="2"/>
      </rPr>
      <t>17879</t>
    </r>
  </si>
  <si>
    <t>K23TVA-17879-RTV1705006|HHCL - RTV1705006</t>
  </si>
  <si>
    <r>
      <t>'</t>
    </r>
    <r>
      <rPr>
        <sz val="10"/>
        <color rgb="FF000000"/>
        <rFont val="Arial"/>
        <family val="2"/>
      </rPr>
      <t>19166</t>
    </r>
  </si>
  <si>
    <t>K23TVA-19166-RTV1710801|HHCL - RTV1710801</t>
  </si>
  <si>
    <r>
      <t>'</t>
    </r>
    <r>
      <rPr>
        <sz val="10"/>
        <color rgb="FF000000"/>
        <rFont val="Arial"/>
        <family val="2"/>
      </rPr>
      <t>19222</t>
    </r>
  </si>
  <si>
    <t>K23TVA-19222-RTV1711002|HHCL - RTV1711002</t>
  </si>
  <si>
    <r>
      <t>'</t>
    </r>
    <r>
      <rPr>
        <sz val="10"/>
        <color rgb="FF000000"/>
        <rFont val="Arial"/>
        <family val="2"/>
      </rPr>
      <t>19823</t>
    </r>
  </si>
  <si>
    <t>K23TVA-19823-RTV1712970|HHCL - RTV1712970</t>
  </si>
  <si>
    <r>
      <t>'</t>
    </r>
    <r>
      <rPr>
        <sz val="10"/>
        <color rgb="FF000000"/>
        <rFont val="Arial"/>
        <family val="2"/>
      </rPr>
      <t>20316</t>
    </r>
  </si>
  <si>
    <t>K23TVA-20316-RTV1714354|HHCL - RTV1714354</t>
  </si>
  <si>
    <r>
      <t>'</t>
    </r>
    <r>
      <rPr>
        <sz val="10"/>
        <color rgb="FF000000"/>
        <rFont val="Arial"/>
        <family val="2"/>
      </rPr>
      <t>19249</t>
    </r>
  </si>
  <si>
    <t>K23TVA-19249-RTV1710952|HHCL - RTV1710952</t>
  </si>
  <si>
    <r>
      <t>'</t>
    </r>
    <r>
      <rPr>
        <sz val="10"/>
        <color rgb="FF000000"/>
        <rFont val="Arial"/>
        <family val="2"/>
      </rPr>
      <t>18764</t>
    </r>
  </si>
  <si>
    <t>K23TVA-18764-RTV1708105|HHCL - RTV1708105</t>
  </si>
  <si>
    <r>
      <t>'</t>
    </r>
    <r>
      <rPr>
        <sz val="10"/>
        <color rgb="FF000000"/>
        <rFont val="Arial"/>
        <family val="2"/>
      </rPr>
      <t>19874</t>
    </r>
  </si>
  <si>
    <t>K23TVA-19874-RTV1713024|HHCL - RTV1713024</t>
  </si>
  <si>
    <r>
      <t>'</t>
    </r>
    <r>
      <rPr>
        <sz val="10"/>
        <color rgb="FF000000"/>
        <rFont val="Arial"/>
        <family val="2"/>
      </rPr>
      <t>020074</t>
    </r>
  </si>
  <si>
    <t>K23TVA-20074-RTV1713546|HHCL</t>
  </si>
  <si>
    <t>299-SIPI-R-062023-1275322</t>
  </si>
  <si>
    <r>
      <t>'</t>
    </r>
    <r>
      <rPr>
        <sz val="10"/>
        <color rgb="FF000000"/>
        <rFont val="Arial"/>
        <family val="2"/>
      </rPr>
      <t>20806</t>
    </r>
  </si>
  <si>
    <t>K23TVA-20806-RTV1715451|HHCL - RTV1715451</t>
  </si>
  <si>
    <r>
      <t>'</t>
    </r>
    <r>
      <rPr>
        <sz val="10"/>
        <color rgb="FF000000"/>
        <rFont val="Arial"/>
        <family val="2"/>
      </rPr>
      <t>20988</t>
    </r>
  </si>
  <si>
    <t>K23TVA-20988-RTV1716199|HHCL - RTV1716199</t>
  </si>
  <si>
    <r>
      <t>'</t>
    </r>
    <r>
      <rPr>
        <sz val="10"/>
        <color rgb="FF000000"/>
        <rFont val="Arial"/>
        <family val="2"/>
      </rPr>
      <t>21432</t>
    </r>
  </si>
  <si>
    <t>K23TVA-21432-RTV1718610|HHCL - RTV1718610</t>
  </si>
  <si>
    <r>
      <t>'</t>
    </r>
    <r>
      <rPr>
        <sz val="10"/>
        <color rgb="FF000000"/>
        <rFont val="Arial"/>
        <family val="2"/>
      </rPr>
      <t>20844</t>
    </r>
  </si>
  <si>
    <t>K23TVA-20844-RTV1715613|HHCL - RTV1715613</t>
  </si>
  <si>
    <r>
      <t>'</t>
    </r>
    <r>
      <rPr>
        <sz val="10"/>
        <color rgb="FF000000"/>
        <rFont val="Arial"/>
        <family val="2"/>
      </rPr>
      <t>21369</t>
    </r>
  </si>
  <si>
    <t>K23TVA-21369-RTV1717851|HHCL - RTV1717851</t>
  </si>
  <si>
    <r>
      <t>'</t>
    </r>
    <r>
      <rPr>
        <sz val="10"/>
        <color rgb="FF000000"/>
        <rFont val="Arial"/>
        <family val="2"/>
      </rPr>
      <t>23-21255</t>
    </r>
  </si>
  <si>
    <t>K23TVA-21255-RTV1717427|HHCL - RTV1717427</t>
  </si>
  <si>
    <r>
      <t>'</t>
    </r>
    <r>
      <rPr>
        <sz val="10"/>
        <color rgb="FF000000"/>
        <rFont val="Arial"/>
        <family val="2"/>
      </rPr>
      <t>21703</t>
    </r>
  </si>
  <si>
    <t>K23TVA-21703-RTV1719497|HHCL - RTV1719497</t>
  </si>
  <si>
    <r>
      <t>'</t>
    </r>
    <r>
      <rPr>
        <sz val="10"/>
        <color rgb="FF000000"/>
        <rFont val="Arial"/>
        <family val="2"/>
      </rPr>
      <t>21830</t>
    </r>
  </si>
  <si>
    <t>K23TVA-21830-RTV1720232|HHCL - RTV1720232</t>
  </si>
  <si>
    <r>
      <t>'</t>
    </r>
    <r>
      <rPr>
        <sz val="10"/>
        <color rgb="FF000000"/>
        <rFont val="Arial"/>
        <family val="2"/>
      </rPr>
      <t>21834</t>
    </r>
  </si>
  <si>
    <t>K23TVA-21834-RTV1720253|HHCL - RTV1720253</t>
  </si>
  <si>
    <r>
      <t>'</t>
    </r>
    <r>
      <rPr>
        <sz val="10"/>
        <color rgb="FF000000"/>
        <rFont val="Arial"/>
        <family val="2"/>
      </rPr>
      <t>21765</t>
    </r>
  </si>
  <si>
    <t>K23TVA-21765-RTV1719639|HHCL - RTV1719639</t>
  </si>
  <si>
    <r>
      <t>'</t>
    </r>
    <r>
      <rPr>
        <sz val="10"/>
        <color rgb="FF000000"/>
        <rFont val="Arial"/>
        <family val="2"/>
      </rPr>
      <t>22220</t>
    </r>
  </si>
  <si>
    <t>K23TVA-22220-RTV1721956|HHCL - RTV1721956</t>
  </si>
  <si>
    <r>
      <t>'</t>
    </r>
    <r>
      <rPr>
        <sz val="10"/>
        <color rgb="FF000000"/>
        <rFont val="Arial"/>
        <family val="2"/>
      </rPr>
      <t>20734</t>
    </r>
  </si>
  <si>
    <t>K23TVA-20734-RTV1715132|HHCL - RTV1715132</t>
  </si>
  <si>
    <r>
      <t>'</t>
    </r>
    <r>
      <rPr>
        <sz val="10"/>
        <color rgb="FF000000"/>
        <rFont val="Arial"/>
        <family val="2"/>
      </rPr>
      <t>20857</t>
    </r>
  </si>
  <si>
    <t>K23TVA-20857-RTV1715696|HHCL - RTV1715696</t>
  </si>
  <si>
    <r>
      <t>'</t>
    </r>
    <r>
      <rPr>
        <sz val="10"/>
        <color rgb="FF000000"/>
        <rFont val="Arial"/>
        <family val="2"/>
      </rPr>
      <t>21656</t>
    </r>
  </si>
  <si>
    <t>K23TVA-21656-RTV1719373|HHCL - RTV1719373</t>
  </si>
  <si>
    <r>
      <t>'</t>
    </r>
    <r>
      <rPr>
        <sz val="10"/>
        <color rgb="FF000000"/>
        <rFont val="Arial"/>
        <family val="2"/>
      </rPr>
      <t>22482</t>
    </r>
  </si>
  <si>
    <t>K23TVA-22482-RTV1722870|HHCL - RTV1722870</t>
  </si>
  <si>
    <r>
      <t>'</t>
    </r>
    <r>
      <rPr>
        <sz val="10"/>
        <color rgb="FF000000"/>
        <rFont val="Arial"/>
        <family val="2"/>
      </rPr>
      <t>20485</t>
    </r>
  </si>
  <si>
    <t>K23TVA-20485-RTV1715190|HHCL - RTV1715190</t>
  </si>
  <si>
    <r>
      <t>'</t>
    </r>
    <r>
      <rPr>
        <sz val="10"/>
        <color rgb="FF000000"/>
        <rFont val="Arial"/>
        <family val="2"/>
      </rPr>
      <t>20433</t>
    </r>
  </si>
  <si>
    <t>K23TVA-20433-RTV1715118|HHCL - RTV1715118</t>
  </si>
  <si>
    <r>
      <t>'</t>
    </r>
    <r>
      <rPr>
        <sz val="10"/>
        <color rgb="FF000000"/>
        <rFont val="Arial"/>
        <family val="2"/>
      </rPr>
      <t>21055</t>
    </r>
  </si>
  <si>
    <t>K23TVA-21055-RTV1716949|HHCL - RTV1716949</t>
  </si>
  <si>
    <r>
      <t>'</t>
    </r>
    <r>
      <rPr>
        <sz val="10"/>
        <color rgb="FF000000"/>
        <rFont val="Arial"/>
        <family val="2"/>
      </rPr>
      <t>21430</t>
    </r>
  </si>
  <si>
    <t>K23TVA-21430-RTV1718613|HHCL - RTV1718613</t>
  </si>
  <si>
    <r>
      <t>'</t>
    </r>
    <r>
      <rPr>
        <sz val="10"/>
        <color rgb="FF000000"/>
        <rFont val="Arial"/>
        <family val="2"/>
      </rPr>
      <t>21317</t>
    </r>
  </si>
  <si>
    <t>K23TVA-21317-RTV1717678|HHCL - RTV1717678</t>
  </si>
  <si>
    <r>
      <t>'</t>
    </r>
    <r>
      <rPr>
        <sz val="10"/>
        <color rgb="FF000000"/>
        <rFont val="Arial"/>
        <family val="2"/>
      </rPr>
      <t>21127</t>
    </r>
  </si>
  <si>
    <t>K23TVA-21127-RTV1716914|HHCL - RTV1716914</t>
  </si>
  <si>
    <r>
      <t>'</t>
    </r>
    <r>
      <rPr>
        <sz val="10"/>
        <color rgb="FF000000"/>
        <rFont val="Arial"/>
        <family val="2"/>
      </rPr>
      <t>22343</t>
    </r>
  </si>
  <si>
    <t>K23TVA-22343-RTV1722558|HHCL - RTV1722558</t>
  </si>
  <si>
    <r>
      <t>'</t>
    </r>
    <r>
      <rPr>
        <sz val="10"/>
        <color rgb="FF000000"/>
        <rFont val="Arial"/>
        <family val="2"/>
      </rPr>
      <t>20748</t>
    </r>
  </si>
  <si>
    <t>K23TVA-20748-RTV1715270|HHCL - RTV1715270</t>
  </si>
  <si>
    <r>
      <t>'</t>
    </r>
    <r>
      <rPr>
        <sz val="10"/>
        <color rgb="FF000000"/>
        <rFont val="Arial"/>
        <family val="2"/>
      </rPr>
      <t>21292</t>
    </r>
  </si>
  <si>
    <t>K23TVA-21292-RTV1717544|HHCL - RTV1717544</t>
  </si>
  <si>
    <r>
      <t>'</t>
    </r>
    <r>
      <rPr>
        <sz val="10"/>
        <color rgb="FF000000"/>
        <rFont val="Arial"/>
        <family val="2"/>
      </rPr>
      <t>21840</t>
    </r>
  </si>
  <si>
    <t>K23TVA-21840-RTV1720281|HHCL - RTV1720281</t>
  </si>
  <si>
    <r>
      <t>'</t>
    </r>
    <r>
      <rPr>
        <sz val="10"/>
        <color rgb="FF000000"/>
        <rFont val="Arial"/>
        <family val="2"/>
      </rPr>
      <t>22066</t>
    </r>
  </si>
  <si>
    <t>K23TVA-22066-RTV1721238|HHCL - RTV1721238</t>
  </si>
  <si>
    <r>
      <t>'</t>
    </r>
    <r>
      <rPr>
        <sz val="10"/>
        <color rgb="FF000000"/>
        <rFont val="Arial"/>
        <family val="2"/>
      </rPr>
      <t>21248</t>
    </r>
  </si>
  <si>
    <t>K23TVA-21248-RTV1717236|HHCL - RTV1717236</t>
  </si>
  <si>
    <r>
      <t>'</t>
    </r>
    <r>
      <rPr>
        <sz val="10"/>
        <color rgb="FF000000"/>
        <rFont val="Arial"/>
        <family val="2"/>
      </rPr>
      <t>20885</t>
    </r>
  </si>
  <si>
    <t>K23TVA-20885-RTV1715842|HHCL - RTV1715842</t>
  </si>
  <si>
    <r>
      <t>'</t>
    </r>
    <r>
      <rPr>
        <sz val="10"/>
        <color rgb="FF000000"/>
        <rFont val="Arial"/>
        <family val="2"/>
      </rPr>
      <t>21534</t>
    </r>
  </si>
  <si>
    <t>K23TVA-21534-RTV1718796|HHCL - RTV1718796</t>
  </si>
  <si>
    <r>
      <t>'</t>
    </r>
    <r>
      <rPr>
        <sz val="10"/>
        <color rgb="FF000000"/>
        <rFont val="Arial"/>
        <family val="2"/>
      </rPr>
      <t>21367</t>
    </r>
  </si>
  <si>
    <t>K23TVA-21367-RTV1717843|HHCL - RTV1717843</t>
  </si>
  <si>
    <r>
      <t>'</t>
    </r>
    <r>
      <rPr>
        <sz val="10"/>
        <color rgb="FF000000"/>
        <rFont val="Arial"/>
        <family val="2"/>
      </rPr>
      <t>20754</t>
    </r>
  </si>
  <si>
    <t>K23TVA-20754-RTV1715283|HHCL - RTV1715283</t>
  </si>
  <si>
    <r>
      <t>'</t>
    </r>
    <r>
      <rPr>
        <sz val="10"/>
        <color rgb="FF000000"/>
        <rFont val="Arial"/>
        <family val="2"/>
      </rPr>
      <t>21532</t>
    </r>
  </si>
  <si>
    <t>K23TVA-21532-RTV1718790|HHCL - RTV1718790</t>
  </si>
  <si>
    <r>
      <t>'</t>
    </r>
    <r>
      <rPr>
        <sz val="10"/>
        <color rgb="FF000000"/>
        <rFont val="Arial"/>
        <family val="2"/>
      </rPr>
      <t>21527</t>
    </r>
  </si>
  <si>
    <t>K23TVA-21527-RTV1718775|HHCL - RTV1718775</t>
  </si>
  <si>
    <r>
      <t>'</t>
    </r>
    <r>
      <rPr>
        <sz val="10"/>
        <color rgb="FF000000"/>
        <rFont val="Arial"/>
        <family val="2"/>
      </rPr>
      <t>21568</t>
    </r>
  </si>
  <si>
    <t>K23TVA-21568-RTV1718863|HHCL - RTV1718863</t>
  </si>
  <si>
    <r>
      <t>'</t>
    </r>
    <r>
      <rPr>
        <sz val="10"/>
        <color rgb="FF000000"/>
        <rFont val="Arial"/>
        <family val="2"/>
      </rPr>
      <t>20899</t>
    </r>
  </si>
  <si>
    <t>K23TVA-20899-RTV1715911|HHCL - RTV1715911</t>
  </si>
  <si>
    <r>
      <t>'</t>
    </r>
    <r>
      <rPr>
        <sz val="10"/>
        <color rgb="FF000000"/>
        <rFont val="Arial"/>
        <family val="2"/>
      </rPr>
      <t>21368</t>
    </r>
  </si>
  <si>
    <t>K23TVA-21368-RTV1717848|HHCL - RTV1717848</t>
  </si>
  <si>
    <r>
      <t>'</t>
    </r>
    <r>
      <rPr>
        <sz val="10"/>
        <color rgb="FF000000"/>
        <rFont val="Arial"/>
        <family val="2"/>
      </rPr>
      <t>21788</t>
    </r>
  </si>
  <si>
    <t>K23TVA-21788-RTV1720139|HHCL - RTV1720139</t>
  </si>
  <si>
    <t>304-SIPI-052023-10066601</t>
  </si>
  <si>
    <r>
      <t>'</t>
    </r>
    <r>
      <rPr>
        <sz val="10"/>
        <color rgb="FF000000"/>
        <rFont val="Arial"/>
        <family val="2"/>
      </rPr>
      <t>A0030070</t>
    </r>
  </si>
  <si>
    <r>
      <t>'</t>
    </r>
    <r>
      <rPr>
        <sz val="10"/>
        <color rgb="FF000000"/>
        <rFont val="Arial"/>
        <family val="2"/>
      </rPr>
      <t>A0026030</t>
    </r>
  </si>
  <si>
    <r>
      <t>'</t>
    </r>
    <r>
      <rPr>
        <sz val="10"/>
        <color rgb="FF000000"/>
        <rFont val="Arial"/>
        <family val="2"/>
      </rPr>
      <t>A0028309</t>
    </r>
  </si>
  <si>
    <t>305-SIPI-052023-10063126</t>
  </si>
  <si>
    <r>
      <t>'</t>
    </r>
    <r>
      <rPr>
        <sz val="10"/>
        <color rgb="FF000000"/>
        <rFont val="Arial"/>
        <family val="2"/>
      </rPr>
      <t>B0028142</t>
    </r>
  </si>
  <si>
    <r>
      <t>'</t>
    </r>
    <r>
      <rPr>
        <sz val="10"/>
        <color rgb="FF000000"/>
        <rFont val="Arial"/>
        <family val="2"/>
      </rPr>
      <t>B0028317</t>
    </r>
  </si>
  <si>
    <r>
      <t>'</t>
    </r>
    <r>
      <rPr>
        <sz val="10"/>
        <color rgb="FF000000"/>
        <rFont val="Arial"/>
        <family val="2"/>
      </rPr>
      <t>B0030078</t>
    </r>
  </si>
  <si>
    <r>
      <t>'</t>
    </r>
    <r>
      <rPr>
        <sz val="10"/>
        <color rgb="FF000000"/>
        <rFont val="Arial"/>
        <family val="2"/>
      </rPr>
      <t>B0031498</t>
    </r>
  </si>
  <si>
    <r>
      <t>'</t>
    </r>
    <r>
      <rPr>
        <sz val="10"/>
        <color rgb="FF000000"/>
        <rFont val="Arial"/>
        <family val="2"/>
      </rPr>
      <t>B0025346</t>
    </r>
  </si>
  <si>
    <t>306-SIPI-052023-10052139</t>
  </si>
  <si>
    <r>
      <t>'</t>
    </r>
    <r>
      <rPr>
        <sz val="10"/>
        <color rgb="FF000000"/>
        <rFont val="Arial"/>
        <family val="2"/>
      </rPr>
      <t>C0031494</t>
    </r>
  </si>
  <si>
    <r>
      <t>'</t>
    </r>
    <r>
      <rPr>
        <sz val="10"/>
        <color rgb="FF000000"/>
        <rFont val="Arial"/>
        <family val="2"/>
      </rPr>
      <t>C0028167</t>
    </r>
  </si>
  <si>
    <r>
      <t>'</t>
    </r>
    <r>
      <rPr>
        <sz val="10"/>
        <color rgb="FF000000"/>
        <rFont val="Arial"/>
        <family val="2"/>
      </rPr>
      <t>C0029878</t>
    </r>
  </si>
  <si>
    <t>399-SIPI-052023-10009701</t>
  </si>
  <si>
    <r>
      <t>'</t>
    </r>
    <r>
      <rPr>
        <sz val="10"/>
        <color rgb="FF000000"/>
        <rFont val="Arial"/>
        <family val="2"/>
      </rPr>
      <t>A0031615</t>
    </r>
  </si>
  <si>
    <r>
      <t>'</t>
    </r>
    <r>
      <rPr>
        <sz val="10"/>
        <color rgb="FF000000"/>
        <rFont val="Arial"/>
        <family val="2"/>
      </rPr>
      <t>A0028420</t>
    </r>
  </si>
  <si>
    <r>
      <t>'</t>
    </r>
    <r>
      <rPr>
        <sz val="10"/>
        <color rgb="FF000000"/>
        <rFont val="Arial"/>
        <family val="2"/>
      </rPr>
      <t>A0026051</t>
    </r>
  </si>
  <si>
    <t>399-SIPI-R-052023-10009701</t>
  </si>
  <si>
    <r>
      <t>'</t>
    </r>
    <r>
      <rPr>
        <sz val="10"/>
        <color rgb="FF000000"/>
        <rFont val="Arial"/>
        <family val="2"/>
      </rPr>
      <t>1400</t>
    </r>
  </si>
  <si>
    <t>1K23TDV|RTV1702264-1400|GA - RTV1702264</t>
  </si>
  <si>
    <t>400-SIPI-052023-1087982</t>
  </si>
  <si>
    <r>
      <t>'</t>
    </r>
    <r>
      <rPr>
        <sz val="10"/>
        <color rgb="FF000000"/>
        <rFont val="Arial"/>
        <family val="2"/>
      </rPr>
      <t>M0025970</t>
    </r>
  </si>
  <si>
    <r>
      <t>'</t>
    </r>
    <r>
      <rPr>
        <sz val="10"/>
        <color rgb="FF000000"/>
        <rFont val="Arial"/>
        <family val="2"/>
      </rPr>
      <t>M0028443</t>
    </r>
  </si>
  <si>
    <r>
      <t>'</t>
    </r>
    <r>
      <rPr>
        <sz val="10"/>
        <color rgb="FF000000"/>
        <rFont val="Arial"/>
        <family val="2"/>
      </rPr>
      <t>M0031650</t>
    </r>
  </si>
  <si>
    <t>400-SIPI-R-052023-1087982</t>
  </si>
  <si>
    <r>
      <t>'</t>
    </r>
    <r>
      <rPr>
        <sz val="10"/>
        <color rgb="FF000000"/>
        <rFont val="Arial"/>
        <family val="2"/>
      </rPr>
      <t>677</t>
    </r>
  </si>
  <si>
    <t>1K23TBE|RTV 1710413-GIOTAI - RTV1710413</t>
  </si>
  <si>
    <t>401-SIPI-052023-1082059</t>
  </si>
  <si>
    <r>
      <t>'</t>
    </r>
    <r>
      <rPr>
        <sz val="10"/>
        <color rgb="FF000000"/>
        <rFont val="Arial"/>
        <family val="2"/>
      </rPr>
      <t>A25325</t>
    </r>
  </si>
  <si>
    <t>404-SIPI-052023-1090272</t>
  </si>
  <si>
    <r>
      <t>'</t>
    </r>
    <r>
      <rPr>
        <sz val="10"/>
        <color rgb="FF000000"/>
        <rFont val="Arial"/>
        <family val="2"/>
      </rPr>
      <t>A0025331</t>
    </r>
  </si>
  <si>
    <r>
      <t>'</t>
    </r>
    <r>
      <rPr>
        <sz val="10"/>
        <color rgb="FF000000"/>
        <rFont val="Arial"/>
        <family val="2"/>
      </rPr>
      <t>A0028152</t>
    </r>
  </si>
  <si>
    <r>
      <t>'</t>
    </r>
    <r>
      <rPr>
        <sz val="10"/>
        <color rgb="FF000000"/>
        <rFont val="Arial"/>
        <family val="2"/>
      </rPr>
      <t>A0031260</t>
    </r>
  </si>
  <si>
    <t>404-SIPI-R-062023-1090272</t>
  </si>
  <si>
    <r>
      <t>'</t>
    </r>
    <r>
      <rPr>
        <sz val="10"/>
        <color rgb="FF000000"/>
        <rFont val="Arial"/>
        <family val="2"/>
      </rPr>
      <t>A619</t>
    </r>
  </si>
  <si>
    <t>1K23TBL|GAMUOI - RTV1721048</t>
  </si>
  <si>
    <t>406-SIPI-052023-1151880</t>
  </si>
  <si>
    <r>
      <t>'</t>
    </r>
    <r>
      <rPr>
        <sz val="10"/>
        <color rgb="FF000000"/>
        <rFont val="Arial"/>
        <family val="2"/>
      </rPr>
      <t>A0025304</t>
    </r>
  </si>
  <si>
    <r>
      <t>'</t>
    </r>
    <r>
      <rPr>
        <sz val="10"/>
        <color rgb="FF000000"/>
        <rFont val="Arial"/>
        <family val="2"/>
      </rPr>
      <t>A0028454</t>
    </r>
  </si>
  <si>
    <r>
      <t>'</t>
    </r>
    <r>
      <rPr>
        <sz val="10"/>
        <color rgb="FF000000"/>
        <rFont val="Arial"/>
        <family val="2"/>
      </rPr>
      <t>A0025677</t>
    </r>
  </si>
  <si>
    <r>
      <t>'</t>
    </r>
    <r>
      <rPr>
        <sz val="10"/>
        <color rgb="FF000000"/>
        <rFont val="Arial"/>
        <family val="2"/>
      </rPr>
      <t>A0031477</t>
    </r>
  </si>
  <si>
    <r>
      <t>'</t>
    </r>
    <r>
      <rPr>
        <sz val="10"/>
        <color rgb="FF000000"/>
        <rFont val="Arial"/>
        <family val="2"/>
      </rPr>
      <t>A0030025</t>
    </r>
  </si>
  <si>
    <t>409-SIPI-052023-1133543</t>
  </si>
  <si>
    <r>
      <t>'</t>
    </r>
    <r>
      <rPr>
        <sz val="10"/>
        <color rgb="FF000000"/>
        <rFont val="Arial"/>
        <family val="2"/>
      </rPr>
      <t>V0025344</t>
    </r>
  </si>
  <si>
    <r>
      <t>'</t>
    </r>
    <r>
      <rPr>
        <sz val="10"/>
        <color rgb="FF000000"/>
        <rFont val="Arial"/>
        <family val="2"/>
      </rPr>
      <t>V0028214</t>
    </r>
  </si>
  <si>
    <r>
      <t>'</t>
    </r>
    <r>
      <rPr>
        <sz val="10"/>
        <color rgb="FF000000"/>
        <rFont val="Arial"/>
        <family val="2"/>
      </rPr>
      <t>V0028146</t>
    </r>
  </si>
  <si>
    <r>
      <t>'</t>
    </r>
    <r>
      <rPr>
        <sz val="10"/>
        <color rgb="FF000000"/>
        <rFont val="Arial"/>
        <family val="2"/>
      </rPr>
      <t>V0030140</t>
    </r>
  </si>
  <si>
    <r>
      <t>'</t>
    </r>
    <r>
      <rPr>
        <sz val="10"/>
        <color rgb="FF000000"/>
        <rFont val="Arial"/>
        <family val="2"/>
      </rPr>
      <t>V0031514</t>
    </r>
  </si>
  <si>
    <r>
      <t>'</t>
    </r>
    <r>
      <rPr>
        <sz val="10"/>
        <color rgb="FF000000"/>
        <rFont val="Arial"/>
        <family val="2"/>
      </rPr>
      <t>V0029751</t>
    </r>
  </si>
  <si>
    <r>
      <t>'</t>
    </r>
    <r>
      <rPr>
        <sz val="10"/>
        <color rgb="FF000000"/>
        <rFont val="Arial"/>
        <family val="2"/>
      </rPr>
      <t>V0031587</t>
    </r>
  </si>
  <si>
    <t>411-SIPI-052023-1123901</t>
  </si>
  <si>
    <r>
      <t>'</t>
    </r>
    <r>
      <rPr>
        <sz val="10"/>
        <color rgb="FF000000"/>
        <rFont val="Arial"/>
        <family val="2"/>
      </rPr>
      <t>A0031671</t>
    </r>
  </si>
  <si>
    <r>
      <t>'</t>
    </r>
    <r>
      <rPr>
        <sz val="10"/>
        <color rgb="FF000000"/>
        <rFont val="Arial"/>
        <family val="2"/>
      </rPr>
      <t>A0026014</t>
    </r>
  </si>
  <si>
    <r>
      <t>'</t>
    </r>
    <r>
      <rPr>
        <sz val="10"/>
        <color rgb="FF000000"/>
        <rFont val="Arial"/>
        <family val="2"/>
      </rPr>
      <t>A0029689</t>
    </r>
  </si>
  <si>
    <t>412-SIPI-052023-1117048</t>
  </si>
  <si>
    <r>
      <t>'</t>
    </r>
    <r>
      <rPr>
        <sz val="10"/>
        <color rgb="FF000000"/>
        <rFont val="Arial"/>
        <family val="2"/>
      </rPr>
      <t>A0025460</t>
    </r>
  </si>
  <si>
    <r>
      <t>'</t>
    </r>
    <r>
      <rPr>
        <sz val="10"/>
        <color rgb="FF000000"/>
        <rFont val="Arial"/>
        <family val="2"/>
      </rPr>
      <t>A0028389</t>
    </r>
  </si>
  <si>
    <r>
      <t>'</t>
    </r>
    <r>
      <rPr>
        <sz val="10"/>
        <color rgb="FF000000"/>
        <rFont val="Arial"/>
        <family val="2"/>
      </rPr>
      <t>A0029985</t>
    </r>
  </si>
  <si>
    <t>413-SIPI-052023-1116314</t>
  </si>
  <si>
    <r>
      <t>'</t>
    </r>
    <r>
      <rPr>
        <sz val="10"/>
        <color rgb="FF000000"/>
        <rFont val="Arial"/>
        <family val="2"/>
      </rPr>
      <t>A0025996</t>
    </r>
  </si>
  <si>
    <r>
      <t>'</t>
    </r>
    <r>
      <rPr>
        <sz val="10"/>
        <color rgb="FF000000"/>
        <rFont val="Arial"/>
        <family val="2"/>
      </rPr>
      <t>A0029678</t>
    </r>
  </si>
  <si>
    <r>
      <t>'</t>
    </r>
    <r>
      <rPr>
        <sz val="10"/>
        <color rgb="FF000000"/>
        <rFont val="Arial"/>
        <family val="2"/>
      </rPr>
      <t>A0028308</t>
    </r>
  </si>
  <si>
    <r>
      <t>'</t>
    </r>
    <r>
      <rPr>
        <sz val="10"/>
        <color rgb="FF000000"/>
        <rFont val="Arial"/>
        <family val="2"/>
      </rPr>
      <t>A0029758</t>
    </r>
  </si>
  <si>
    <r>
      <t>'</t>
    </r>
    <r>
      <rPr>
        <sz val="10"/>
        <color rgb="FF000000"/>
        <rFont val="Arial"/>
        <family val="2"/>
      </rPr>
      <t>A0025472</t>
    </r>
  </si>
  <si>
    <t>414-SIPI-052023-1123780</t>
  </si>
  <si>
    <r>
      <t>'</t>
    </r>
    <r>
      <rPr>
        <sz val="10"/>
        <color rgb="FF000000"/>
        <rFont val="Arial"/>
        <family val="2"/>
      </rPr>
      <t>N0029854</t>
    </r>
  </si>
  <si>
    <r>
      <t>'</t>
    </r>
    <r>
      <rPr>
        <sz val="10"/>
        <color rgb="FF000000"/>
        <rFont val="Arial"/>
        <family val="2"/>
      </rPr>
      <t>N0025915</t>
    </r>
  </si>
  <si>
    <r>
      <t>'</t>
    </r>
    <r>
      <rPr>
        <sz val="10"/>
        <color rgb="FF000000"/>
        <rFont val="Arial"/>
        <family val="2"/>
      </rPr>
      <t>N0028324</t>
    </r>
  </si>
  <si>
    <t>415-SIPI-052023-1139583</t>
  </si>
  <si>
    <r>
      <t>'</t>
    </r>
    <r>
      <rPr>
        <sz val="10"/>
        <color rgb="FF000000"/>
        <rFont val="Arial"/>
        <family val="2"/>
      </rPr>
      <t>X0031404</t>
    </r>
  </si>
  <si>
    <r>
      <t>'</t>
    </r>
    <r>
      <rPr>
        <sz val="10"/>
        <color rgb="FF000000"/>
        <rFont val="Arial"/>
        <family val="2"/>
      </rPr>
      <t>X0025437</t>
    </r>
  </si>
  <si>
    <r>
      <t>'</t>
    </r>
    <r>
      <rPr>
        <sz val="10"/>
        <color rgb="FF000000"/>
        <rFont val="Arial"/>
        <family val="2"/>
      </rPr>
      <t>X0028018</t>
    </r>
  </si>
  <si>
    <t>418-SIPI-052023-1112213</t>
  </si>
  <si>
    <r>
      <t>'</t>
    </r>
    <r>
      <rPr>
        <sz val="10"/>
        <color rgb="FF000000"/>
        <rFont val="Arial"/>
        <family val="2"/>
      </rPr>
      <t>26026</t>
    </r>
  </si>
  <si>
    <r>
      <t>'</t>
    </r>
    <r>
      <rPr>
        <sz val="10"/>
        <color rgb="FF000000"/>
        <rFont val="Arial"/>
        <family val="2"/>
      </rPr>
      <t>31441</t>
    </r>
  </si>
  <si>
    <t>421-SIPI-052023-1081074</t>
  </si>
  <si>
    <r>
      <t>'</t>
    </r>
    <r>
      <rPr>
        <sz val="10"/>
        <color rgb="FF000000"/>
        <rFont val="Arial"/>
        <family val="2"/>
      </rPr>
      <t>A0025326</t>
    </r>
  </si>
  <si>
    <r>
      <t>'</t>
    </r>
    <r>
      <rPr>
        <sz val="10"/>
        <color rgb="FF000000"/>
        <rFont val="Arial"/>
        <family val="2"/>
      </rPr>
      <t>A0029649</t>
    </r>
  </si>
  <si>
    <r>
      <t>'</t>
    </r>
    <r>
      <rPr>
        <sz val="10"/>
        <color rgb="FF000000"/>
        <rFont val="Arial"/>
        <family val="2"/>
      </rPr>
      <t>A0030128</t>
    </r>
  </si>
  <si>
    <t>424-SIPI-052023-1063710</t>
  </si>
  <si>
    <r>
      <t>'</t>
    </r>
    <r>
      <rPr>
        <sz val="10"/>
        <color rgb="FF000000"/>
        <rFont val="Arial"/>
        <family val="2"/>
      </rPr>
      <t>A0025540</t>
    </r>
  </si>
  <si>
    <r>
      <t>'</t>
    </r>
    <r>
      <rPr>
        <sz val="10"/>
        <color rgb="FF000000"/>
        <rFont val="Arial"/>
        <family val="2"/>
      </rPr>
      <t>A0029831</t>
    </r>
  </si>
  <si>
    <t>425-SIPI-052023-1118060</t>
  </si>
  <si>
    <r>
      <t>'</t>
    </r>
    <r>
      <rPr>
        <sz val="10"/>
        <color rgb="FF000000"/>
        <rFont val="Arial"/>
        <family val="2"/>
      </rPr>
      <t>E0028208</t>
    </r>
  </si>
  <si>
    <t>426-SIPI-052023-1065121</t>
  </si>
  <si>
    <r>
      <t>'</t>
    </r>
    <r>
      <rPr>
        <sz val="10"/>
        <color rgb="FF000000"/>
        <rFont val="Arial"/>
        <family val="2"/>
      </rPr>
      <t>A0025267</t>
    </r>
  </si>
  <si>
    <r>
      <t>'</t>
    </r>
    <r>
      <rPr>
        <sz val="10"/>
        <color rgb="FF000000"/>
        <rFont val="Arial"/>
        <family val="2"/>
      </rPr>
      <t>A0028446</t>
    </r>
  </si>
  <si>
    <r>
      <t>'</t>
    </r>
    <r>
      <rPr>
        <sz val="10"/>
        <color rgb="FF000000"/>
        <rFont val="Arial"/>
        <family val="2"/>
      </rPr>
      <t>A0025972</t>
    </r>
  </si>
  <si>
    <r>
      <t>'</t>
    </r>
    <r>
      <rPr>
        <sz val="10"/>
        <color rgb="FF000000"/>
        <rFont val="Arial"/>
        <family val="2"/>
      </rPr>
      <t>A0031654</t>
    </r>
  </si>
  <si>
    <t>426-SIPI-R-052023-1065121</t>
  </si>
  <si>
    <r>
      <t>'</t>
    </r>
    <r>
      <rPr>
        <sz val="10"/>
        <color rgb="FF000000"/>
        <rFont val="Arial"/>
        <family val="2"/>
      </rPr>
      <t>875</t>
    </r>
  </si>
  <si>
    <t>1K23TCG-875|CHANUONG - RTV1713270</t>
  </si>
  <si>
    <t>427-SIPI-052023-1052668</t>
  </si>
  <si>
    <r>
      <t>'</t>
    </r>
    <r>
      <rPr>
        <sz val="10"/>
        <color rgb="FF000000"/>
        <rFont val="Arial"/>
        <family val="2"/>
      </rPr>
      <t>A29640</t>
    </r>
  </si>
  <si>
    <r>
      <t>'</t>
    </r>
    <r>
      <rPr>
        <sz val="10"/>
        <color rgb="FF000000"/>
        <rFont val="Arial"/>
        <family val="2"/>
      </rPr>
      <t>A30079</t>
    </r>
  </si>
  <si>
    <r>
      <t>'</t>
    </r>
    <r>
      <rPr>
        <sz val="10"/>
        <color rgb="FF000000"/>
        <rFont val="Arial"/>
        <family val="2"/>
      </rPr>
      <t>A31482</t>
    </r>
  </si>
  <si>
    <r>
      <t>'</t>
    </r>
    <r>
      <rPr>
        <sz val="10"/>
        <color rgb="FF000000"/>
        <rFont val="Arial"/>
        <family val="2"/>
      </rPr>
      <t>A25283</t>
    </r>
  </si>
  <si>
    <r>
      <t>'</t>
    </r>
    <r>
      <rPr>
        <sz val="10"/>
        <color rgb="FF000000"/>
        <rFont val="Arial"/>
        <family val="2"/>
      </rPr>
      <t>A31481</t>
    </r>
  </si>
  <si>
    <r>
      <t>'</t>
    </r>
    <r>
      <rPr>
        <sz val="10"/>
        <color rgb="FF000000"/>
        <rFont val="Arial"/>
        <family val="2"/>
      </rPr>
      <t>A25282</t>
    </r>
  </si>
  <si>
    <t>428-SIPI-052023-1057089</t>
  </si>
  <si>
    <r>
      <t>'</t>
    </r>
    <r>
      <rPr>
        <sz val="10"/>
        <color rgb="FF000000"/>
        <rFont val="Arial"/>
        <family val="2"/>
      </rPr>
      <t>H0031439</t>
    </r>
  </si>
  <si>
    <t>428-SIPI-R-052023-1057089</t>
  </si>
  <si>
    <t>1K23TCK|GIOLUA-1714198 - RTV1714198</t>
  </si>
  <si>
    <t>430-SIPI-052023-1111112</t>
  </si>
  <si>
    <r>
      <t>'</t>
    </r>
    <r>
      <rPr>
        <sz val="10"/>
        <color rgb="FF000000"/>
        <rFont val="Arial"/>
        <family val="2"/>
      </rPr>
      <t>A0028507</t>
    </r>
  </si>
  <si>
    <t>432-SIPI-052023-1068957</t>
  </si>
  <si>
    <r>
      <t>'</t>
    </r>
    <r>
      <rPr>
        <sz val="10"/>
        <color rgb="FF000000"/>
        <rFont val="Arial"/>
        <family val="2"/>
      </rPr>
      <t>A0025342</t>
    </r>
  </si>
  <si>
    <r>
      <t>'</t>
    </r>
    <r>
      <rPr>
        <sz val="10"/>
        <color rgb="FF000000"/>
        <rFont val="Arial"/>
        <family val="2"/>
      </rPr>
      <t>A0029753</t>
    </r>
  </si>
  <si>
    <r>
      <t>'</t>
    </r>
    <r>
      <rPr>
        <sz val="10"/>
        <color rgb="FF000000"/>
        <rFont val="Arial"/>
        <family val="2"/>
      </rPr>
      <t>A0027425</t>
    </r>
  </si>
  <si>
    <r>
      <t>'</t>
    </r>
    <r>
      <rPr>
        <sz val="10"/>
        <color rgb="FF000000"/>
        <rFont val="Arial"/>
        <family val="2"/>
      </rPr>
      <t>A0031480</t>
    </r>
  </si>
  <si>
    <r>
      <t>'</t>
    </r>
    <r>
      <rPr>
        <sz val="10"/>
        <color rgb="FF000000"/>
        <rFont val="Arial"/>
        <family val="2"/>
      </rPr>
      <t>A0028677</t>
    </r>
  </si>
  <si>
    <t>438-SIPI-052023-1067316</t>
  </si>
  <si>
    <r>
      <t>'</t>
    </r>
    <r>
      <rPr>
        <sz val="10"/>
        <color rgb="FF000000"/>
        <rFont val="Arial"/>
        <family val="2"/>
      </rPr>
      <t>A00030132</t>
    </r>
  </si>
  <si>
    <t>439-SIPI-052023-10053622</t>
  </si>
  <si>
    <r>
      <t>'</t>
    </r>
    <r>
      <rPr>
        <sz val="10"/>
        <color rgb="FF000000"/>
        <rFont val="Arial"/>
        <family val="2"/>
      </rPr>
      <t>29648</t>
    </r>
  </si>
  <si>
    <r>
      <t>'</t>
    </r>
    <r>
      <rPr>
        <sz val="10"/>
        <color rgb="FF000000"/>
        <rFont val="Arial"/>
        <family val="2"/>
      </rPr>
      <t>30134</t>
    </r>
  </si>
  <si>
    <r>
      <t>'</t>
    </r>
    <r>
      <rPr>
        <sz val="10"/>
        <color rgb="FF000000"/>
        <rFont val="Arial"/>
        <family val="2"/>
      </rPr>
      <t>25541</t>
    </r>
  </si>
  <si>
    <t>440-SIPI-052023-10082145</t>
  </si>
  <si>
    <r>
      <t>'</t>
    </r>
    <r>
      <rPr>
        <sz val="10"/>
        <color rgb="FF000000"/>
        <rFont val="Arial"/>
        <family val="2"/>
      </rPr>
      <t>C0031589</t>
    </r>
  </si>
  <si>
    <r>
      <t>'</t>
    </r>
    <r>
      <rPr>
        <sz val="10"/>
        <color rgb="FF000000"/>
        <rFont val="Arial"/>
        <family val="2"/>
      </rPr>
      <t>C0025299</t>
    </r>
  </si>
  <si>
    <r>
      <t>'</t>
    </r>
    <r>
      <rPr>
        <sz val="10"/>
        <color rgb="FF000000"/>
        <rFont val="Arial"/>
        <family val="2"/>
      </rPr>
      <t>C0028386</t>
    </r>
  </si>
  <si>
    <t>440-SIPI-R-052023-10082145</t>
  </si>
  <si>
    <r>
      <t>'</t>
    </r>
    <r>
      <rPr>
        <sz val="10"/>
        <color rgb="FF000000"/>
        <rFont val="Arial"/>
        <family val="2"/>
      </rPr>
      <t>653</t>
    </r>
  </si>
  <si>
    <t>1K23TCU-653|CHACOM-15789 - RTV1704729</t>
  </si>
  <si>
    <t>441-SIPI-052023-1100570</t>
  </si>
  <si>
    <r>
      <t>'</t>
    </r>
    <r>
      <rPr>
        <sz val="10"/>
        <color rgb="FF000000"/>
        <rFont val="Arial"/>
        <family val="2"/>
      </rPr>
      <t>A0025422</t>
    </r>
  </si>
  <si>
    <r>
      <t>'</t>
    </r>
    <r>
      <rPr>
        <sz val="10"/>
        <color rgb="FF000000"/>
        <rFont val="Arial"/>
        <family val="2"/>
      </rPr>
      <t>A0028085</t>
    </r>
  </si>
  <si>
    <r>
      <t>'</t>
    </r>
    <r>
      <rPr>
        <sz val="10"/>
        <color rgb="FF000000"/>
        <rFont val="Arial"/>
        <family val="2"/>
      </rPr>
      <t>A0031563</t>
    </r>
  </si>
  <si>
    <r>
      <t>'</t>
    </r>
    <r>
      <rPr>
        <sz val="10"/>
        <color rgb="FF000000"/>
        <rFont val="Arial"/>
        <family val="2"/>
      </rPr>
      <t>A0031245</t>
    </r>
  </si>
  <si>
    <r>
      <t>'</t>
    </r>
    <r>
      <rPr>
        <sz val="10"/>
        <color rgb="FF000000"/>
        <rFont val="Arial"/>
        <family val="2"/>
      </rPr>
      <t>A0029714</t>
    </r>
  </si>
  <si>
    <r>
      <t>'</t>
    </r>
    <r>
      <rPr>
        <sz val="10"/>
        <color rgb="FF000000"/>
        <rFont val="Arial"/>
        <family val="2"/>
      </rPr>
      <t>A0028350</t>
    </r>
  </si>
  <si>
    <r>
      <t>'</t>
    </r>
    <r>
      <rPr>
        <sz val="10"/>
        <color rgb="FF000000"/>
        <rFont val="Arial"/>
        <family val="2"/>
      </rPr>
      <t>A0025740</t>
    </r>
  </si>
  <si>
    <t>443-SIPI-052023-1096377</t>
  </si>
  <si>
    <r>
      <t>'</t>
    </r>
    <r>
      <rPr>
        <sz val="10"/>
        <color rgb="FF000000"/>
        <rFont val="Arial"/>
        <family val="2"/>
      </rPr>
      <t>B0029963</t>
    </r>
  </si>
  <si>
    <r>
      <t>'</t>
    </r>
    <r>
      <rPr>
        <sz val="10"/>
        <color rgb="FF000000"/>
        <rFont val="Arial"/>
        <family val="2"/>
      </rPr>
      <t>B0025688</t>
    </r>
  </si>
  <si>
    <t>444-SIPI-052023-10034309</t>
  </si>
  <si>
    <r>
      <t>'</t>
    </r>
    <r>
      <rPr>
        <sz val="10"/>
        <color rgb="FF000000"/>
        <rFont val="Arial"/>
        <family val="2"/>
      </rPr>
      <t>A0029832</t>
    </r>
  </si>
  <si>
    <t>445-SIPI-052023-10041926</t>
  </si>
  <si>
    <r>
      <t>'</t>
    </r>
    <r>
      <rPr>
        <sz val="10"/>
        <color rgb="FF000000"/>
        <rFont val="Arial"/>
        <family val="2"/>
      </rPr>
      <t>A0031485</t>
    </r>
  </si>
  <si>
    <t>CTY TNHH MTV CO.OPMART CẦN GIỜ</t>
  </si>
  <si>
    <r>
      <t>'</t>
    </r>
    <r>
      <rPr>
        <sz val="10"/>
        <color rgb="FF000000"/>
        <rFont val="Arial"/>
        <family val="2"/>
      </rPr>
      <t>B0028207</t>
    </r>
  </si>
  <si>
    <t>448-SIPI-052023-10049952</t>
  </si>
  <si>
    <r>
      <t>'</t>
    </r>
    <r>
      <rPr>
        <sz val="10"/>
        <color rgb="FF000000"/>
        <rFont val="Arial"/>
        <family val="2"/>
      </rPr>
      <t>A028339</t>
    </r>
  </si>
  <si>
    <r>
      <t>'</t>
    </r>
    <r>
      <rPr>
        <sz val="10"/>
        <color rgb="FF000000"/>
        <rFont val="Arial"/>
        <family val="2"/>
      </rPr>
      <t>A031479</t>
    </r>
  </si>
  <si>
    <t>450-SIPI-052023-10053825</t>
  </si>
  <si>
    <r>
      <t>'</t>
    </r>
    <r>
      <rPr>
        <sz val="10"/>
        <color rgb="FF000000"/>
        <rFont val="Arial"/>
        <family val="2"/>
      </rPr>
      <t>B0031501</t>
    </r>
  </si>
  <si>
    <r>
      <t>'</t>
    </r>
    <r>
      <rPr>
        <sz val="10"/>
        <color rgb="FF000000"/>
        <rFont val="Arial"/>
        <family val="2"/>
      </rPr>
      <t>B0025308</t>
    </r>
  </si>
  <si>
    <r>
      <t>'</t>
    </r>
    <r>
      <rPr>
        <sz val="10"/>
        <color rgb="FF000000"/>
        <rFont val="Arial"/>
        <family val="2"/>
      </rPr>
      <t>B0028335</t>
    </r>
  </si>
  <si>
    <r>
      <t>'</t>
    </r>
    <r>
      <rPr>
        <sz val="10"/>
        <color rgb="FF000000"/>
        <rFont val="Arial"/>
        <family val="2"/>
      </rPr>
      <t>B0025682</t>
    </r>
  </si>
  <si>
    <r>
      <t>'</t>
    </r>
    <r>
      <rPr>
        <sz val="10"/>
        <color rgb="FF000000"/>
        <rFont val="Arial"/>
        <family val="2"/>
      </rPr>
      <t>B0029895</t>
    </r>
  </si>
  <si>
    <t>450-SIPI-R-052023-10053825</t>
  </si>
  <si>
    <t>RTV 1708112 /GAMUOI - RTV1708112</t>
  </si>
  <si>
    <t>451-SIPI-052023-10096340</t>
  </si>
  <si>
    <r>
      <t>'</t>
    </r>
    <r>
      <rPr>
        <sz val="10"/>
        <color rgb="FF000000"/>
        <rFont val="Arial"/>
        <family val="2"/>
      </rPr>
      <t>T0031595</t>
    </r>
  </si>
  <si>
    <r>
      <t>'</t>
    </r>
    <r>
      <rPr>
        <sz val="10"/>
        <color rgb="FF000000"/>
        <rFont val="Arial"/>
        <family val="2"/>
      </rPr>
      <t>T0029948</t>
    </r>
  </si>
  <si>
    <r>
      <t>'</t>
    </r>
    <r>
      <rPr>
        <sz val="10"/>
        <color rgb="FF000000"/>
        <rFont val="Arial"/>
        <family val="2"/>
      </rPr>
      <t>T0025831</t>
    </r>
  </si>
  <si>
    <t>453-SIPI-052023-10078357</t>
  </si>
  <si>
    <r>
      <t>'</t>
    </r>
    <r>
      <rPr>
        <sz val="10"/>
        <color rgb="FF000000"/>
        <rFont val="Arial"/>
        <family val="2"/>
      </rPr>
      <t>T0028349</t>
    </r>
  </si>
  <si>
    <r>
      <t>'</t>
    </r>
    <r>
      <rPr>
        <sz val="10"/>
        <color rgb="FF000000"/>
        <rFont val="Arial"/>
        <family val="2"/>
      </rPr>
      <t>T0031564</t>
    </r>
  </si>
  <si>
    <r>
      <t>'</t>
    </r>
    <r>
      <rPr>
        <sz val="10"/>
        <color rgb="FF000000"/>
        <rFont val="Arial"/>
        <family val="2"/>
      </rPr>
      <t>T0025423</t>
    </r>
  </si>
  <si>
    <r>
      <t>'</t>
    </r>
    <r>
      <rPr>
        <sz val="10"/>
        <color rgb="FF000000"/>
        <rFont val="Arial"/>
        <family val="2"/>
      </rPr>
      <t>T0029915</t>
    </r>
  </si>
  <si>
    <t>453-SIPI-R-062023-10078357</t>
  </si>
  <si>
    <r>
      <t>'</t>
    </r>
    <r>
      <rPr>
        <sz val="10"/>
        <color rgb="FF000000"/>
        <rFont val="Arial"/>
        <family val="2"/>
      </rPr>
      <t>505</t>
    </r>
  </si>
  <si>
    <t>1K23TDH|505|GAMUOI|RTV1722235 - RTV1722235</t>
  </si>
  <si>
    <t>456-SIPI-052023-1089324</t>
  </si>
  <si>
    <r>
      <t>'</t>
    </r>
    <r>
      <rPr>
        <sz val="10"/>
        <color rgb="FF000000"/>
        <rFont val="Arial"/>
        <family val="2"/>
      </rPr>
      <t>F0031679</t>
    </r>
  </si>
  <si>
    <r>
      <t>'</t>
    </r>
    <r>
      <rPr>
        <sz val="10"/>
        <color rgb="FF000000"/>
        <rFont val="Arial"/>
        <family val="2"/>
      </rPr>
      <t>F0026042</t>
    </r>
  </si>
  <si>
    <r>
      <t>'</t>
    </r>
    <r>
      <rPr>
        <sz val="10"/>
        <color rgb="FF000000"/>
        <rFont val="Arial"/>
        <family val="2"/>
      </rPr>
      <t>F0030095</t>
    </r>
  </si>
  <si>
    <t>457-SIPI-052023-1111864</t>
  </si>
  <si>
    <r>
      <t>'</t>
    </r>
    <r>
      <rPr>
        <sz val="10"/>
        <color rgb="FF000000"/>
        <rFont val="Arial"/>
        <family val="2"/>
      </rPr>
      <t>A0025474</t>
    </r>
  </si>
  <si>
    <r>
      <t>'</t>
    </r>
    <r>
      <rPr>
        <sz val="10"/>
        <color rgb="FF000000"/>
        <rFont val="Arial"/>
        <family val="2"/>
      </rPr>
      <t>A0031611</t>
    </r>
  </si>
  <si>
    <r>
      <t>'</t>
    </r>
    <r>
      <rPr>
        <sz val="10"/>
        <color rgb="FF000000"/>
        <rFont val="Arial"/>
        <family val="2"/>
      </rPr>
      <t>A0031293</t>
    </r>
  </si>
  <si>
    <r>
      <t>'</t>
    </r>
    <r>
      <rPr>
        <sz val="10"/>
        <color rgb="FF000000"/>
        <rFont val="Arial"/>
        <family val="2"/>
      </rPr>
      <t>A0028395</t>
    </r>
  </si>
  <si>
    <r>
      <t>'</t>
    </r>
    <r>
      <rPr>
        <sz val="10"/>
        <color rgb="FF000000"/>
        <rFont val="Arial"/>
        <family val="2"/>
      </rPr>
      <t>A0029967</t>
    </r>
  </si>
  <si>
    <t>461-SIPI-052023-10018457</t>
  </si>
  <si>
    <r>
      <t>'</t>
    </r>
    <r>
      <rPr>
        <sz val="10"/>
        <color rgb="FF000000"/>
        <rFont val="Arial"/>
        <family val="2"/>
      </rPr>
      <t>A0025995</t>
    </r>
  </si>
  <si>
    <t>462-SIPI-052023-10023696</t>
  </si>
  <si>
    <r>
      <t>'</t>
    </r>
    <r>
      <rPr>
        <sz val="10"/>
        <color rgb="FF000000"/>
        <rFont val="Arial"/>
        <family val="2"/>
      </rPr>
      <t>A0025314</t>
    </r>
  </si>
  <si>
    <r>
      <t>'</t>
    </r>
    <r>
      <rPr>
        <sz val="10"/>
        <color rgb="FF000000"/>
        <rFont val="Arial"/>
        <family val="2"/>
      </rPr>
      <t>A0029838</t>
    </r>
  </si>
  <si>
    <t>462-SIPI-R-052023-10023696</t>
  </si>
  <si>
    <r>
      <t>'</t>
    </r>
    <r>
      <rPr>
        <sz val="10"/>
        <color rgb="FF000000"/>
        <rFont val="Arial"/>
        <family val="2"/>
      </rPr>
      <t>A0000704</t>
    </r>
  </si>
  <si>
    <t>HD|GIOLUACAY|RTV1709143 - RTV1709143</t>
  </si>
  <si>
    <r>
      <t>'</t>
    </r>
    <r>
      <rPr>
        <sz val="10"/>
        <color rgb="FF000000"/>
        <rFont val="Arial"/>
        <family val="2"/>
      </rPr>
      <t>A0000699</t>
    </r>
  </si>
  <si>
    <t>HD|CHANUONGNGOCTHOM|RTV1709084 - RTV1709084</t>
  </si>
  <si>
    <t>463-SIPI-052023-10026851</t>
  </si>
  <si>
    <r>
      <t>'</t>
    </r>
    <r>
      <rPr>
        <sz val="10"/>
        <color rgb="FF000000"/>
        <rFont val="Arial"/>
        <family val="2"/>
      </rPr>
      <t>A0025280</t>
    </r>
  </si>
  <si>
    <r>
      <t>'</t>
    </r>
    <r>
      <rPr>
        <sz val="10"/>
        <color rgb="FF000000"/>
        <rFont val="Arial"/>
        <family val="2"/>
      </rPr>
      <t>A0030105</t>
    </r>
  </si>
  <si>
    <r>
      <t>'</t>
    </r>
    <r>
      <rPr>
        <sz val="10"/>
        <color rgb="FF000000"/>
        <rFont val="Arial"/>
        <family val="2"/>
      </rPr>
      <t>A0029734</t>
    </r>
  </si>
  <si>
    <r>
      <t>'</t>
    </r>
    <r>
      <rPr>
        <sz val="10"/>
        <color rgb="FF000000"/>
        <rFont val="Arial"/>
        <family val="2"/>
      </rPr>
      <t>A0026050</t>
    </r>
  </si>
  <si>
    <t>463-SIPI-R-052023-10026851</t>
  </si>
  <si>
    <r>
      <t>'</t>
    </r>
    <r>
      <rPr>
        <sz val="10"/>
        <color rgb="FF000000"/>
        <rFont val="Arial"/>
        <family val="2"/>
      </rPr>
      <t>1175</t>
    </r>
  </si>
  <si>
    <t>1K23TDT-1175RTV1711844|CHACOM - RTV1711844</t>
  </si>
  <si>
    <t>1K23TDT-1084RTV1704055|GIOLUA - RTV1704055</t>
  </si>
  <si>
    <t>465-SIPI-052023-10024903</t>
  </si>
  <si>
    <r>
      <t>'</t>
    </r>
    <r>
      <rPr>
        <sz val="10"/>
        <color rgb="FF000000"/>
        <rFont val="Arial"/>
        <family val="2"/>
      </rPr>
      <t>A0029965</t>
    </r>
  </si>
  <si>
    <r>
      <t>'</t>
    </r>
    <r>
      <rPr>
        <sz val="10"/>
        <color rgb="FF000000"/>
        <rFont val="Arial"/>
        <family val="2"/>
      </rPr>
      <t>A0025302</t>
    </r>
  </si>
  <si>
    <r>
      <t>'</t>
    </r>
    <r>
      <rPr>
        <sz val="10"/>
        <color rgb="FF000000"/>
        <rFont val="Arial"/>
        <family val="2"/>
      </rPr>
      <t>A0029692</t>
    </r>
  </si>
  <si>
    <r>
      <t>'</t>
    </r>
    <r>
      <rPr>
        <sz val="10"/>
        <color rgb="FF000000"/>
        <rFont val="Arial"/>
        <family val="2"/>
      </rPr>
      <t>A0025856</t>
    </r>
  </si>
  <si>
    <t>465-SIPI-R-052023-10024903</t>
  </si>
  <si>
    <r>
      <t>'</t>
    </r>
    <r>
      <rPr>
        <sz val="10"/>
        <color rgb="FF000000"/>
        <rFont val="Arial"/>
        <family val="2"/>
      </rPr>
      <t>1571</t>
    </r>
  </si>
  <si>
    <t>1K23TDV|RTV1711182-1571|HH - RTV1711182</t>
  </si>
  <si>
    <t>502-SIPI-052023-10022843</t>
  </si>
  <si>
    <r>
      <t>'</t>
    </r>
    <r>
      <rPr>
        <sz val="10"/>
        <color rgb="FF000000"/>
        <rFont val="Arial"/>
        <family val="2"/>
      </rPr>
      <t>C0025684</t>
    </r>
  </si>
  <si>
    <t>502-SIPI-R-052023-10022843</t>
  </si>
  <si>
    <t>1K23TEA-286|GIOTAI|RTV 1711890 - RTV1711890</t>
  </si>
  <si>
    <t>503-SIPI-052023-503053258</t>
  </si>
  <si>
    <r>
      <t>'</t>
    </r>
    <r>
      <rPr>
        <sz val="10"/>
        <color rgb="FF000000"/>
        <rFont val="Arial"/>
        <family val="2"/>
      </rPr>
      <t>29874</t>
    </r>
  </si>
  <si>
    <t>504-SIPI-052023-504041465</t>
  </si>
  <si>
    <r>
      <t>'</t>
    </r>
    <r>
      <rPr>
        <sz val="10"/>
        <color rgb="FF000000"/>
        <rFont val="Arial"/>
        <family val="2"/>
      </rPr>
      <t>A25974</t>
    </r>
  </si>
  <si>
    <r>
      <t>'</t>
    </r>
    <r>
      <rPr>
        <sz val="10"/>
        <color rgb="FF000000"/>
        <rFont val="Arial"/>
        <family val="2"/>
      </rPr>
      <t>A30064</t>
    </r>
  </si>
  <si>
    <r>
      <t>'</t>
    </r>
    <r>
      <rPr>
        <sz val="10"/>
        <color rgb="FF000000"/>
        <rFont val="Arial"/>
        <family val="2"/>
      </rPr>
      <t>A31658</t>
    </r>
  </si>
  <si>
    <r>
      <t>'</t>
    </r>
    <r>
      <rPr>
        <sz val="10"/>
        <color rgb="FF000000"/>
        <rFont val="Arial"/>
        <family val="2"/>
      </rPr>
      <t>A28444</t>
    </r>
  </si>
  <si>
    <t>506-SIPI-052023-10073346</t>
  </si>
  <si>
    <r>
      <t>'</t>
    </r>
    <r>
      <rPr>
        <sz val="10"/>
        <color rgb="FF000000"/>
        <rFont val="Arial"/>
        <family val="2"/>
      </rPr>
      <t>V0025578</t>
    </r>
  </si>
  <si>
    <r>
      <t>'</t>
    </r>
    <r>
      <rPr>
        <sz val="10"/>
        <color rgb="FF000000"/>
        <rFont val="Arial"/>
        <family val="2"/>
      </rPr>
      <t>V0031605</t>
    </r>
  </si>
  <si>
    <r>
      <t>'</t>
    </r>
    <r>
      <rPr>
        <sz val="10"/>
        <color rgb="FF000000"/>
        <rFont val="Arial"/>
        <family val="2"/>
      </rPr>
      <t>V0030441</t>
    </r>
  </si>
  <si>
    <t>508-SIPI-052023-50838727</t>
  </si>
  <si>
    <r>
      <t>'</t>
    </r>
    <r>
      <rPr>
        <sz val="10"/>
        <color rgb="FF000000"/>
        <rFont val="Arial"/>
        <family val="2"/>
      </rPr>
      <t>A0028448</t>
    </r>
  </si>
  <si>
    <t>511-SIPI-052023-51144605</t>
  </si>
  <si>
    <r>
      <t>'</t>
    </r>
    <r>
      <rPr>
        <sz val="10"/>
        <color rgb="FF000000"/>
        <rFont val="Arial"/>
        <family val="2"/>
      </rPr>
      <t>H0031405</t>
    </r>
  </si>
  <si>
    <t>512-SIPI-052023-10054170</t>
  </si>
  <si>
    <r>
      <t>'</t>
    </r>
    <r>
      <rPr>
        <sz val="10"/>
        <color rgb="FF000000"/>
        <rFont val="Arial"/>
        <family val="2"/>
      </rPr>
      <t>K0025322</t>
    </r>
  </si>
  <si>
    <r>
      <t>'</t>
    </r>
    <r>
      <rPr>
        <sz val="10"/>
        <color rgb="FF000000"/>
        <rFont val="Arial"/>
        <family val="2"/>
      </rPr>
      <t>K0026874</t>
    </r>
  </si>
  <si>
    <r>
      <t>'</t>
    </r>
    <r>
      <rPr>
        <sz val="10"/>
        <color rgb="FF000000"/>
        <rFont val="Arial"/>
        <family val="2"/>
      </rPr>
      <t>K0029646</t>
    </r>
  </si>
  <si>
    <r>
      <t>'</t>
    </r>
    <r>
      <rPr>
        <sz val="10"/>
        <color rgb="FF000000"/>
        <rFont val="Arial"/>
        <family val="2"/>
      </rPr>
      <t>K0031388</t>
    </r>
  </si>
  <si>
    <r>
      <t>'</t>
    </r>
    <r>
      <rPr>
        <sz val="10"/>
        <color rgb="FF000000"/>
        <rFont val="Arial"/>
        <family val="2"/>
      </rPr>
      <t>K0030136</t>
    </r>
  </si>
  <si>
    <t>512-SIPI-R-052023-10054170</t>
  </si>
  <si>
    <r>
      <t>'</t>
    </r>
    <r>
      <rPr>
        <sz val="10"/>
        <color rgb="FF000000"/>
        <rFont val="Arial"/>
        <family val="2"/>
      </rPr>
      <t>569</t>
    </r>
  </si>
  <si>
    <t>RTV1710741-1K23TEM-569|GA - RTV1710741</t>
  </si>
  <si>
    <t>513-SIPI-052023-10041483</t>
  </si>
  <si>
    <r>
      <t>'</t>
    </r>
    <r>
      <rPr>
        <sz val="10"/>
        <color rgb="FF000000"/>
        <rFont val="Arial"/>
        <family val="2"/>
      </rPr>
      <t>B0029645</t>
    </r>
  </si>
  <si>
    <r>
      <t>'</t>
    </r>
    <r>
      <rPr>
        <sz val="10"/>
        <color rgb="FF000000"/>
        <rFont val="Arial"/>
        <family val="2"/>
      </rPr>
      <t>B0030133</t>
    </r>
  </si>
  <si>
    <t>513-SIPI-R-052023-10041483</t>
  </si>
  <si>
    <r>
      <t>'</t>
    </r>
    <r>
      <rPr>
        <sz val="10"/>
        <color rgb="FF000000"/>
        <rFont val="Arial"/>
        <family val="2"/>
      </rPr>
      <t>A470</t>
    </r>
  </si>
  <si>
    <t>1K23TEN-470|GAMUOI|RTV1703240 - RTV1703240</t>
  </si>
  <si>
    <t>514-SIPI-052023-10057622</t>
  </si>
  <si>
    <r>
      <t>'</t>
    </r>
    <r>
      <rPr>
        <sz val="10"/>
        <color rgb="FF000000"/>
        <rFont val="Arial"/>
        <family val="2"/>
      </rPr>
      <t>A0026873</t>
    </r>
  </si>
  <si>
    <r>
      <t>'</t>
    </r>
    <r>
      <rPr>
        <sz val="10"/>
        <color rgb="FF000000"/>
        <rFont val="Arial"/>
        <family val="2"/>
      </rPr>
      <t>A0025323</t>
    </r>
  </si>
  <si>
    <r>
      <t>'</t>
    </r>
    <r>
      <rPr>
        <sz val="10"/>
        <color rgb="FF000000"/>
        <rFont val="Arial"/>
        <family val="2"/>
      </rPr>
      <t>A0029647</t>
    </r>
  </si>
  <si>
    <r>
      <t>'</t>
    </r>
    <r>
      <rPr>
        <sz val="10"/>
        <color rgb="FF000000"/>
        <rFont val="Arial"/>
        <family val="2"/>
      </rPr>
      <t>A0030129</t>
    </r>
  </si>
  <si>
    <t>514-SIPI-R-052023-10057622</t>
  </si>
  <si>
    <r>
      <t>'</t>
    </r>
    <r>
      <rPr>
        <sz val="10"/>
        <color rgb="FF000000"/>
        <rFont val="Arial"/>
        <family val="2"/>
      </rPr>
      <t>A585</t>
    </r>
  </si>
  <si>
    <t>1K23TEP|GAMUOI - RTV1706907</t>
  </si>
  <si>
    <t>515-SIPI-052023-10062422</t>
  </si>
  <si>
    <r>
      <t>'</t>
    </r>
    <r>
      <rPr>
        <sz val="10"/>
        <color rgb="FF000000"/>
        <rFont val="Arial"/>
        <family val="2"/>
      </rPr>
      <t>A0028087</t>
    </r>
  </si>
  <si>
    <r>
      <t>'</t>
    </r>
    <r>
      <rPr>
        <sz val="10"/>
        <color rgb="FF000000"/>
        <rFont val="Arial"/>
        <family val="2"/>
      </rPr>
      <t>A0028445</t>
    </r>
  </si>
  <si>
    <r>
      <t>'</t>
    </r>
    <r>
      <rPr>
        <sz val="10"/>
        <color rgb="FF000000"/>
        <rFont val="Arial"/>
        <family val="2"/>
      </rPr>
      <t>A0030057</t>
    </r>
  </si>
  <si>
    <t>515-SIPI-R-052023-10062422</t>
  </si>
  <si>
    <r>
      <t>'</t>
    </r>
    <r>
      <rPr>
        <sz val="10"/>
        <color rgb="FF000000"/>
        <rFont val="Arial"/>
        <family val="2"/>
      </rPr>
      <t>A00000343</t>
    </r>
  </si>
  <si>
    <t>1K23TEQ-1699327|CHAN GIO - RTV1699327</t>
  </si>
  <si>
    <t>517-SIPI-052023-517055010</t>
  </si>
  <si>
    <r>
      <t>'</t>
    </r>
    <r>
      <rPr>
        <sz val="10"/>
        <color rgb="FF000000"/>
        <rFont val="Arial"/>
        <family val="2"/>
      </rPr>
      <t>A0025739</t>
    </r>
  </si>
  <si>
    <r>
      <t>'</t>
    </r>
    <r>
      <rPr>
        <sz val="10"/>
        <color rgb="FF000000"/>
        <rFont val="Arial"/>
        <family val="2"/>
      </rPr>
      <t>A0031562</t>
    </r>
  </si>
  <si>
    <r>
      <t>'</t>
    </r>
    <r>
      <rPr>
        <sz val="10"/>
        <color rgb="FF000000"/>
        <rFont val="Arial"/>
        <family val="2"/>
      </rPr>
      <t>A0025419</t>
    </r>
  </si>
  <si>
    <r>
      <t>'</t>
    </r>
    <r>
      <rPr>
        <sz val="10"/>
        <color rgb="FF000000"/>
        <rFont val="Arial"/>
        <family val="2"/>
      </rPr>
      <t>A0029914</t>
    </r>
  </si>
  <si>
    <r>
      <t>'</t>
    </r>
    <r>
      <rPr>
        <sz val="10"/>
        <color rgb="FF000000"/>
        <rFont val="Arial"/>
        <family val="2"/>
      </rPr>
      <t>A0029712</t>
    </r>
  </si>
  <si>
    <t>517-SIPI-R-052023-517055010</t>
  </si>
  <si>
    <r>
      <t>'</t>
    </r>
    <r>
      <rPr>
        <sz val="10"/>
        <color rgb="FF000000"/>
        <rFont val="Arial"/>
        <family val="2"/>
      </rPr>
      <t>659</t>
    </r>
  </si>
  <si>
    <t>1K23TES-659|GA MUOI - RTV1705075</t>
  </si>
  <si>
    <t>524-SIPI-052023-524035955</t>
  </si>
  <si>
    <r>
      <t>'</t>
    </r>
    <r>
      <rPr>
        <sz val="10"/>
        <color rgb="FF000000"/>
        <rFont val="Arial"/>
        <family val="2"/>
      </rPr>
      <t>D0028569</t>
    </r>
  </si>
  <si>
    <r>
      <t>'</t>
    </r>
    <r>
      <rPr>
        <sz val="10"/>
        <color rgb="FF000000"/>
        <rFont val="Arial"/>
        <family val="2"/>
      </rPr>
      <t>D0025351</t>
    </r>
  </si>
  <si>
    <r>
      <t>'</t>
    </r>
    <r>
      <rPr>
        <sz val="10"/>
        <color rgb="FF000000"/>
        <rFont val="Arial"/>
        <family val="2"/>
      </rPr>
      <t>D0028570</t>
    </r>
  </si>
  <si>
    <t>526-SIPI-052023-526024835</t>
  </si>
  <si>
    <r>
      <t>'</t>
    </r>
    <r>
      <rPr>
        <sz val="10"/>
        <color rgb="FF000000"/>
        <rFont val="Arial"/>
        <family val="2"/>
      </rPr>
      <t>B0031560</t>
    </r>
  </si>
  <si>
    <r>
      <t>'</t>
    </r>
    <r>
      <rPr>
        <sz val="10"/>
        <color rgb="FF000000"/>
        <rFont val="Arial"/>
        <family val="2"/>
      </rPr>
      <t>B0025421</t>
    </r>
  </si>
  <si>
    <r>
      <t>'</t>
    </r>
    <r>
      <rPr>
        <sz val="10"/>
        <color rgb="FF000000"/>
        <rFont val="Arial"/>
        <family val="2"/>
      </rPr>
      <t>B0028348</t>
    </r>
  </si>
  <si>
    <t>528-SIPI-052023-528034692</t>
  </si>
  <si>
    <r>
      <t>'</t>
    </r>
    <r>
      <rPr>
        <sz val="10"/>
        <color rgb="FF000000"/>
        <rFont val="Arial"/>
        <family val="2"/>
      </rPr>
      <t>Q0028439</t>
    </r>
  </si>
  <si>
    <r>
      <t>'</t>
    </r>
    <r>
      <rPr>
        <sz val="10"/>
        <color rgb="FF000000"/>
        <rFont val="Arial"/>
        <family val="2"/>
      </rPr>
      <t>D0031655</t>
    </r>
  </si>
  <si>
    <r>
      <t>'</t>
    </r>
    <r>
      <rPr>
        <sz val="10"/>
        <color rgb="FF000000"/>
        <rFont val="Arial"/>
        <family val="2"/>
      </rPr>
      <t>Q0031389</t>
    </r>
  </si>
  <si>
    <r>
      <t>'</t>
    </r>
    <r>
      <rPr>
        <sz val="10"/>
        <color rgb="FF000000"/>
        <rFont val="Arial"/>
        <family val="2"/>
      </rPr>
      <t>Q0030059</t>
    </r>
  </si>
  <si>
    <r>
      <t>'</t>
    </r>
    <r>
      <rPr>
        <sz val="10"/>
        <color rgb="FF000000"/>
        <rFont val="Arial"/>
        <family val="2"/>
      </rPr>
      <t>Q0030058</t>
    </r>
  </si>
  <si>
    <t>528-SIPI-R-052023-528034692</t>
  </si>
  <si>
    <r>
      <t>'</t>
    </r>
    <r>
      <rPr>
        <sz val="10"/>
        <color rgb="FF000000"/>
        <rFont val="Arial"/>
        <family val="2"/>
      </rPr>
      <t>RTV351</t>
    </r>
  </si>
  <si>
    <t>1K23TGC-351|CHA COM|1713161 - RTV1713161</t>
  </si>
  <si>
    <t>528-SIPI-R-062023-528034692</t>
  </si>
  <si>
    <r>
      <t>'</t>
    </r>
    <r>
      <rPr>
        <sz val="10"/>
        <color rgb="FF000000"/>
        <rFont val="Arial"/>
        <family val="2"/>
      </rPr>
      <t>RTV395</t>
    </r>
  </si>
  <si>
    <t>1K23TGC-395|GIOTAI|1720997 - RTV1720997</t>
  </si>
  <si>
    <t>531-SIPI-052023-531022566</t>
  </si>
  <si>
    <r>
      <t>'</t>
    </r>
    <r>
      <rPr>
        <sz val="10"/>
        <color rgb="FF000000"/>
        <rFont val="Arial"/>
        <family val="2"/>
      </rPr>
      <t>A0031653</t>
    </r>
  </si>
  <si>
    <t>532-SIPI-052023-532036643</t>
  </si>
  <si>
    <r>
      <t>'</t>
    </r>
    <r>
      <rPr>
        <sz val="10"/>
        <color rgb="FF000000"/>
        <rFont val="Arial"/>
        <family val="2"/>
      </rPr>
      <t>B0031607</t>
    </r>
  </si>
  <si>
    <r>
      <t>'</t>
    </r>
    <r>
      <rPr>
        <sz val="10"/>
        <color rgb="FF000000"/>
        <rFont val="Arial"/>
        <family val="2"/>
      </rPr>
      <t>B0025738</t>
    </r>
  </si>
  <si>
    <r>
      <t>'</t>
    </r>
    <r>
      <rPr>
        <sz val="10"/>
        <color rgb="FF000000"/>
        <rFont val="Arial"/>
        <family val="2"/>
      </rPr>
      <t>B0029913</t>
    </r>
  </si>
  <si>
    <r>
      <t>'</t>
    </r>
    <r>
      <rPr>
        <sz val="10"/>
        <color rgb="FF000000"/>
        <rFont val="Arial"/>
        <family val="2"/>
      </rPr>
      <t>B0029713</t>
    </r>
  </si>
  <si>
    <t>532-SIPI-R-062023-532036643</t>
  </si>
  <si>
    <r>
      <t>'</t>
    </r>
    <r>
      <rPr>
        <sz val="10"/>
        <color rgb="FF000000"/>
        <rFont val="Arial"/>
        <family val="2"/>
      </rPr>
      <t>B873</t>
    </r>
  </si>
  <si>
    <t>1K23TGH|GA-RTV 1714836 - RTV1714836</t>
  </si>
  <si>
    <t>536-SIPI-052023-1020182</t>
  </si>
  <si>
    <r>
      <t>'</t>
    </r>
    <r>
      <rPr>
        <sz val="10"/>
        <color rgb="FF000000"/>
        <rFont val="Arial"/>
        <family val="2"/>
      </rPr>
      <t>A0031484</t>
    </r>
  </si>
  <si>
    <r>
      <t>'</t>
    </r>
    <r>
      <rPr>
        <sz val="10"/>
        <color rgb="FF000000"/>
        <rFont val="Arial"/>
        <family val="2"/>
      </rPr>
      <t>A0029834</t>
    </r>
  </si>
  <si>
    <r>
      <t>'</t>
    </r>
    <r>
      <rPr>
        <sz val="10"/>
        <color rgb="FF000000"/>
        <rFont val="Arial"/>
        <family val="2"/>
      </rPr>
      <t>A0025327</t>
    </r>
  </si>
  <si>
    <r>
      <t>'</t>
    </r>
    <r>
      <rPr>
        <sz val="10"/>
        <color rgb="FF000000"/>
        <rFont val="Arial"/>
        <family val="2"/>
      </rPr>
      <t>A0026878</t>
    </r>
  </si>
  <si>
    <t>536-SIPI-R-052023-1020182</t>
  </si>
  <si>
    <t>1K23TGN|PHOMAI|RTV1710041 - RTV1710041</t>
  </si>
  <si>
    <r>
      <t>'</t>
    </r>
    <r>
      <rPr>
        <sz val="10"/>
        <color rgb="FF000000"/>
        <rFont val="Arial"/>
        <family val="2"/>
      </rPr>
      <t>444</t>
    </r>
  </si>
  <si>
    <t>1K23TGN |CHANGA|RTV 1700498 - RTV1700498</t>
  </si>
  <si>
    <r>
      <t>'</t>
    </r>
    <r>
      <rPr>
        <sz val="10"/>
        <color rgb="FF000000"/>
        <rFont val="Arial"/>
        <family val="2"/>
      </rPr>
      <t>461</t>
    </r>
  </si>
  <si>
    <t>1K23TGN|GIOTAILUOIXAO|RTV 1702389 - RTV1702389</t>
  </si>
  <si>
    <r>
      <t>'</t>
    </r>
    <r>
      <rPr>
        <sz val="10"/>
        <color rgb="FF000000"/>
        <rFont val="Arial"/>
        <family val="2"/>
      </rPr>
      <t>498</t>
    </r>
  </si>
  <si>
    <t>RTV 1711523|1K23TGN|GAUMUOI - RTV1711523</t>
  </si>
  <si>
    <t>537-SIPI-052023-1015883</t>
  </si>
  <si>
    <r>
      <t>'</t>
    </r>
    <r>
      <rPr>
        <sz val="10"/>
        <color rgb="FF000000"/>
        <rFont val="Arial"/>
        <family val="2"/>
      </rPr>
      <t>A0029830</t>
    </r>
  </si>
  <si>
    <t>539-SIPI-052023-10028286</t>
  </si>
  <si>
    <r>
      <t>'</t>
    </r>
    <r>
      <rPr>
        <sz val="10"/>
        <color rgb="FF000000"/>
        <rFont val="Arial"/>
        <family val="2"/>
      </rPr>
      <t>A0025316</t>
    </r>
  </si>
  <si>
    <r>
      <t>'</t>
    </r>
    <r>
      <rPr>
        <sz val="10"/>
        <color rgb="FF000000"/>
        <rFont val="Arial"/>
        <family val="2"/>
      </rPr>
      <t>A0030135</t>
    </r>
  </si>
  <si>
    <r>
      <t>'</t>
    </r>
    <r>
      <rPr>
        <sz val="10"/>
        <color rgb="FF000000"/>
        <rFont val="Arial"/>
        <family val="2"/>
      </rPr>
      <t>A0029643</t>
    </r>
  </si>
  <si>
    <t>539-SIPI-R-052023-10028286</t>
  </si>
  <si>
    <t>1K23TGR|627|GAMUOI|1702328 - RTV1702328</t>
  </si>
  <si>
    <t>539-SIPI-R-062023-10028286</t>
  </si>
  <si>
    <r>
      <t>'</t>
    </r>
    <r>
      <rPr>
        <sz val="10"/>
        <color rgb="FF000000"/>
        <rFont val="Arial"/>
        <family val="2"/>
      </rPr>
      <t>736</t>
    </r>
  </si>
  <si>
    <t>1K23TGR|736|GIOSUN|1717502 - RTV1717502</t>
  </si>
  <si>
    <t>541-SIPI-052023-541025691</t>
  </si>
  <si>
    <r>
      <t>'</t>
    </r>
    <r>
      <rPr>
        <sz val="10"/>
        <color rgb="FF000000"/>
        <rFont val="Arial"/>
        <family val="2"/>
      </rPr>
      <t>T0030528</t>
    </r>
  </si>
  <si>
    <r>
      <t>'</t>
    </r>
    <r>
      <rPr>
        <sz val="10"/>
        <color rgb="FF000000"/>
        <rFont val="Arial"/>
        <family val="2"/>
      </rPr>
      <t>T0025689</t>
    </r>
  </si>
  <si>
    <t>541-SIPI-R-052023-541025691</t>
  </si>
  <si>
    <r>
      <t>'</t>
    </r>
    <r>
      <rPr>
        <sz val="10"/>
        <color rgb="FF000000"/>
        <rFont val="Arial"/>
        <family val="2"/>
      </rPr>
      <t>676</t>
    </r>
  </si>
  <si>
    <t>1K23TGT|R1714061|GIOTAIHEO - RTV1714061</t>
  </si>
  <si>
    <t>542-SIPI-052023-10019002</t>
  </si>
  <si>
    <r>
      <t>'</t>
    </r>
    <r>
      <rPr>
        <sz val="10"/>
        <color rgb="FF000000"/>
        <rFont val="Arial"/>
        <family val="2"/>
      </rPr>
      <t>B0029912</t>
    </r>
  </si>
  <si>
    <r>
      <t>'</t>
    </r>
    <r>
      <rPr>
        <sz val="10"/>
        <color rgb="FF000000"/>
        <rFont val="Arial"/>
        <family val="2"/>
      </rPr>
      <t>B0031561</t>
    </r>
  </si>
  <si>
    <r>
      <t>'</t>
    </r>
    <r>
      <rPr>
        <sz val="10"/>
        <color rgb="FF000000"/>
        <rFont val="Arial"/>
        <family val="2"/>
      </rPr>
      <t>B0028347</t>
    </r>
  </si>
  <si>
    <t>542-SIPI-R-052023-10019002</t>
  </si>
  <si>
    <t>1K23TGU-644|GAMUOI - RTV1711572</t>
  </si>
  <si>
    <t>546-SIPI-052023-10016933</t>
  </si>
  <si>
    <r>
      <t>'</t>
    </r>
    <r>
      <rPr>
        <sz val="10"/>
        <color rgb="FF000000"/>
        <rFont val="Arial"/>
        <family val="2"/>
      </rPr>
      <t>A0030131</t>
    </r>
  </si>
  <si>
    <r>
      <t>'</t>
    </r>
    <r>
      <rPr>
        <sz val="10"/>
        <color rgb="FF000000"/>
        <rFont val="Arial"/>
        <family val="2"/>
      </rPr>
      <t>A0026875</t>
    </r>
  </si>
  <si>
    <t>547-SIPI-052023-547017239</t>
  </si>
  <si>
    <r>
      <t>'</t>
    </r>
    <r>
      <rPr>
        <sz val="10"/>
        <color rgb="FF000000"/>
        <rFont val="Arial"/>
        <family val="2"/>
      </rPr>
      <t>A0031648</t>
    </r>
  </si>
  <si>
    <r>
      <t>'</t>
    </r>
    <r>
      <rPr>
        <sz val="10"/>
        <color rgb="FF000000"/>
        <rFont val="Arial"/>
        <family val="2"/>
      </rPr>
      <t>A0030063</t>
    </r>
  </si>
  <si>
    <t>1C23TNN¦VAT10¦CHANGIO</t>
  </si>
  <si>
    <r>
      <t>'</t>
    </r>
    <r>
      <rPr>
        <sz val="10"/>
        <color rgb="FF000000"/>
        <rFont val="Arial"/>
        <family val="2"/>
      </rPr>
      <t>A0025973</t>
    </r>
  </si>
  <si>
    <t>547-SIPI-R-052023-547017239</t>
  </si>
  <si>
    <r>
      <t>'</t>
    </r>
    <r>
      <rPr>
        <sz val="10"/>
        <color rgb="FF000000"/>
        <rFont val="Arial"/>
        <family val="2"/>
      </rPr>
      <t>360</t>
    </r>
  </si>
  <si>
    <t>RTV1708226¦VAT10¦GAUMUOI - RTV1708226</t>
  </si>
  <si>
    <t>565-SIPI-052023-566018435</t>
  </si>
  <si>
    <r>
      <t>'</t>
    </r>
    <r>
      <rPr>
        <sz val="10"/>
        <color rgb="FF000000"/>
        <rFont val="Arial"/>
        <family val="2"/>
      </rPr>
      <t>A0028168</t>
    </r>
  </si>
  <si>
    <t>570-SIPI-052023-10017432</t>
  </si>
  <si>
    <r>
      <t>'</t>
    </r>
    <r>
      <rPr>
        <sz val="10"/>
        <color rgb="FF000000"/>
        <rFont val="Arial"/>
        <family val="2"/>
      </rPr>
      <t>A029684</t>
    </r>
  </si>
  <si>
    <t>600-SIPI-052023-1085070</t>
  </si>
  <si>
    <r>
      <t>'</t>
    </r>
    <r>
      <rPr>
        <sz val="10"/>
        <color rgb="FF000000"/>
        <rFont val="Arial"/>
        <family val="2"/>
      </rPr>
      <t>025467</t>
    </r>
  </si>
  <si>
    <t>1C23TNN|CHANGIO-78511035</t>
  </si>
  <si>
    <r>
      <t>'</t>
    </r>
    <r>
      <rPr>
        <sz val="10"/>
        <color rgb="FF000000"/>
        <rFont val="Arial"/>
        <family val="2"/>
      </rPr>
      <t>028198</t>
    </r>
  </si>
  <si>
    <t>601-SIPI-052023-1080662</t>
  </si>
  <si>
    <r>
      <t>'</t>
    </r>
    <r>
      <rPr>
        <sz val="10"/>
        <color rgb="FF000000"/>
        <rFont val="Arial"/>
        <family val="2"/>
      </rPr>
      <t>A00031656</t>
    </r>
  </si>
  <si>
    <r>
      <t>'</t>
    </r>
    <r>
      <rPr>
        <sz val="10"/>
        <color rgb="FF000000"/>
        <rFont val="Arial"/>
        <family val="2"/>
      </rPr>
      <t>A00025268</t>
    </r>
  </si>
  <si>
    <r>
      <t>'</t>
    </r>
    <r>
      <rPr>
        <sz val="10"/>
        <color rgb="FF000000"/>
        <rFont val="Arial"/>
        <family val="2"/>
      </rPr>
      <t>A00025466</t>
    </r>
  </si>
  <si>
    <r>
      <t>'</t>
    </r>
    <r>
      <rPr>
        <sz val="10"/>
        <color rgb="FF000000"/>
        <rFont val="Arial"/>
        <family val="2"/>
      </rPr>
      <t>A00028199</t>
    </r>
  </si>
  <si>
    <r>
      <t>'</t>
    </r>
    <r>
      <rPr>
        <sz val="10"/>
        <color rgb="FF000000"/>
        <rFont val="Arial"/>
        <family val="2"/>
      </rPr>
      <t>A00028441</t>
    </r>
  </si>
  <si>
    <t>601-SIPI-R-052023-1080662</t>
  </si>
  <si>
    <r>
      <t>'</t>
    </r>
    <r>
      <rPr>
        <sz val="10"/>
        <color rgb="FF000000"/>
        <rFont val="Arial"/>
        <family val="2"/>
      </rPr>
      <t>515</t>
    </r>
  </si>
  <si>
    <t>RTV 1704679/VAT10/GA MUOI - RTV1704679</t>
  </si>
  <si>
    <t>602-SIPI-052023-1096215</t>
  </si>
  <si>
    <r>
      <t>'</t>
    </r>
    <r>
      <rPr>
        <sz val="10"/>
        <color rgb="FF000000"/>
        <rFont val="Arial"/>
        <family val="2"/>
      </rPr>
      <t>A0029833</t>
    </r>
  </si>
  <si>
    <r>
      <t>'</t>
    </r>
    <r>
      <rPr>
        <sz val="10"/>
        <color rgb="FF000000"/>
        <rFont val="Arial"/>
        <family val="2"/>
      </rPr>
      <t>A0025324</t>
    </r>
  </si>
  <si>
    <r>
      <t>'</t>
    </r>
    <r>
      <rPr>
        <sz val="10"/>
        <color rgb="FF000000"/>
        <rFont val="Arial"/>
        <family val="2"/>
      </rPr>
      <t>A0026872</t>
    </r>
  </si>
  <si>
    <t>603-SIPI-052023-1058583</t>
  </si>
  <si>
    <r>
      <t>'</t>
    </r>
    <r>
      <rPr>
        <sz val="10"/>
        <color rgb="FF000000"/>
        <rFont val="Arial"/>
        <family val="2"/>
      </rPr>
      <t>A25741</t>
    </r>
  </si>
  <si>
    <r>
      <t>'</t>
    </r>
    <r>
      <rPr>
        <sz val="10"/>
        <color rgb="FF000000"/>
        <rFont val="Arial"/>
        <family val="2"/>
      </rPr>
      <t>A31555</t>
    </r>
  </si>
  <si>
    <t>605-SIPI-052023-1098912</t>
  </si>
  <si>
    <r>
      <t>'</t>
    </r>
    <r>
      <rPr>
        <sz val="10"/>
        <color rgb="FF000000"/>
        <rFont val="Arial"/>
        <family val="2"/>
      </rPr>
      <t>N0031478</t>
    </r>
  </si>
  <si>
    <r>
      <t>'</t>
    </r>
    <r>
      <rPr>
        <sz val="10"/>
        <color rgb="FF000000"/>
        <rFont val="Arial"/>
        <family val="2"/>
      </rPr>
      <t>Z0026018</t>
    </r>
  </si>
  <si>
    <r>
      <t>'</t>
    </r>
    <r>
      <rPr>
        <sz val="10"/>
        <color rgb="FF000000"/>
        <rFont val="Arial"/>
        <family val="2"/>
      </rPr>
      <t>N0029858</t>
    </r>
  </si>
  <si>
    <t>606-SIPI-052023-1099825</t>
  </si>
  <si>
    <r>
      <t>'</t>
    </r>
    <r>
      <rPr>
        <sz val="10"/>
        <color rgb="FF000000"/>
        <rFont val="Arial"/>
        <family val="2"/>
      </rPr>
      <t>A0025969</t>
    </r>
  </si>
  <si>
    <r>
      <t>'</t>
    </r>
    <r>
      <rPr>
        <sz val="10"/>
        <color rgb="FF000000"/>
        <rFont val="Arial"/>
        <family val="2"/>
      </rPr>
      <t>A0028442</t>
    </r>
  </si>
  <si>
    <r>
      <t>'</t>
    </r>
    <r>
      <rPr>
        <sz val="10"/>
        <color rgb="FF000000"/>
        <rFont val="Arial"/>
        <family val="2"/>
      </rPr>
      <t>A0025420</t>
    </r>
  </si>
  <si>
    <r>
      <t>'</t>
    </r>
    <r>
      <rPr>
        <sz val="10"/>
        <color rgb="FF000000"/>
        <rFont val="Arial"/>
        <family val="2"/>
      </rPr>
      <t>A0030062</t>
    </r>
  </si>
  <si>
    <r>
      <t>'</t>
    </r>
    <r>
      <rPr>
        <sz val="10"/>
        <color rgb="FF000000"/>
        <rFont val="Arial"/>
        <family val="2"/>
      </rPr>
      <t>A0031649</t>
    </r>
  </si>
  <si>
    <t>606-SIPI-R-052023-1099825</t>
  </si>
  <si>
    <r>
      <t>'</t>
    </r>
    <r>
      <rPr>
        <sz val="10"/>
        <color rgb="FF000000"/>
        <rFont val="Arial"/>
        <family val="2"/>
      </rPr>
      <t>A0000525</t>
    </r>
  </si>
  <si>
    <t>1K23THT|CHANGIO-RTV1704498 - RTV1704498</t>
  </si>
  <si>
    <t>607-SIPI-052023-1095695</t>
  </si>
  <si>
    <r>
      <t>'</t>
    </r>
    <r>
      <rPr>
        <sz val="10"/>
        <color rgb="FF000000"/>
        <rFont val="Arial"/>
        <family val="2"/>
      </rPr>
      <t>B0028222</t>
    </r>
  </si>
  <si>
    <t>609-SIPI-052023-1093667</t>
  </si>
  <si>
    <r>
      <t>'</t>
    </r>
    <r>
      <rPr>
        <sz val="10"/>
        <color rgb="FF000000"/>
        <rFont val="Arial"/>
        <family val="2"/>
      </rPr>
      <t>A0031415</t>
    </r>
  </si>
  <si>
    <t>613-SIPI-052023-1093157</t>
  </si>
  <si>
    <r>
      <t>'</t>
    </r>
    <r>
      <rPr>
        <sz val="10"/>
        <color rgb="FF000000"/>
        <rFont val="Arial"/>
        <family val="2"/>
      </rPr>
      <t>A0029644</t>
    </r>
  </si>
  <si>
    <r>
      <t>'</t>
    </r>
    <r>
      <rPr>
        <sz val="10"/>
        <color rgb="FF000000"/>
        <rFont val="Arial"/>
        <family val="2"/>
      </rPr>
      <t>A0026876</t>
    </r>
  </si>
  <si>
    <t>613-SIPI-R-062023-1093157</t>
  </si>
  <si>
    <r>
      <t>'</t>
    </r>
    <r>
      <rPr>
        <sz val="10"/>
        <color rgb="FF000000"/>
        <rFont val="Arial"/>
        <family val="2"/>
      </rPr>
      <t>928</t>
    </r>
  </si>
  <si>
    <t>1K23TKA-928|CHANGIOHEO - RTV1721685</t>
  </si>
  <si>
    <r>
      <t>'</t>
    </r>
    <r>
      <rPr>
        <sz val="10"/>
        <color rgb="FF000000"/>
        <rFont val="Arial"/>
        <family val="2"/>
      </rPr>
      <t>929</t>
    </r>
  </si>
  <si>
    <t>1K23TKA-929|GIOSUN - RTV1721745</t>
  </si>
  <si>
    <t>617-SIPI-052023-1078638</t>
  </si>
  <si>
    <r>
      <t>'</t>
    </r>
    <r>
      <rPr>
        <sz val="10"/>
        <color rgb="FF000000"/>
        <rFont val="Arial"/>
        <family val="2"/>
      </rPr>
      <t>A0031657</t>
    </r>
  </si>
  <si>
    <t>618-SIPI-052023-1073791</t>
  </si>
  <si>
    <r>
      <t>'</t>
    </r>
    <r>
      <rPr>
        <sz val="10"/>
        <color rgb="FF000000"/>
        <rFont val="Arial"/>
        <family val="2"/>
      </rPr>
      <t>A28297</t>
    </r>
  </si>
  <si>
    <t>618-SIPI-R-062023-1073791</t>
  </si>
  <si>
    <r>
      <t>'</t>
    </r>
    <r>
      <rPr>
        <sz val="10"/>
        <color rgb="FF000000"/>
        <rFont val="Arial"/>
        <family val="2"/>
      </rPr>
      <t>508</t>
    </r>
  </si>
  <si>
    <t>RTV 1719709-508-GAMUOI - RTV1719709</t>
  </si>
  <si>
    <t>620-SIPI-052023-1065179</t>
  </si>
  <si>
    <r>
      <t>'</t>
    </r>
    <r>
      <rPr>
        <sz val="10"/>
        <color rgb="FF000000"/>
        <rFont val="Arial"/>
        <family val="2"/>
      </rPr>
      <t>D0031592</t>
    </r>
  </si>
  <si>
    <r>
      <t>'</t>
    </r>
    <r>
      <rPr>
        <sz val="10"/>
        <color rgb="FF000000"/>
        <rFont val="Arial"/>
        <family val="2"/>
      </rPr>
      <t>D0025830</t>
    </r>
  </si>
  <si>
    <r>
      <t>'</t>
    </r>
    <r>
      <rPr>
        <sz val="10"/>
        <color rgb="FF000000"/>
        <rFont val="Arial"/>
        <family val="2"/>
      </rPr>
      <t>D0029744</t>
    </r>
  </si>
  <si>
    <t>620-SIPI-R-062023-1065179</t>
  </si>
  <si>
    <r>
      <t>'</t>
    </r>
    <r>
      <rPr>
        <sz val="10"/>
        <color rgb="FF000000"/>
        <rFont val="Arial"/>
        <family val="2"/>
      </rPr>
      <t>5353</t>
    </r>
  </si>
  <si>
    <t>1K23TBD_5353|GA|RTV 1714930 - RTV1714930</t>
  </si>
  <si>
    <t>910-SIPI-012023-10037605</t>
  </si>
  <si>
    <r>
      <t>'</t>
    </r>
    <r>
      <rPr>
        <sz val="10"/>
        <color rgb="FF000000"/>
        <rFont val="Arial"/>
        <family val="2"/>
      </rPr>
      <t>B000369</t>
    </r>
  </si>
  <si>
    <t>910-SIPI-042023-10037605</t>
  </si>
  <si>
    <r>
      <t>'</t>
    </r>
    <r>
      <rPr>
        <sz val="10"/>
        <color rgb="FF000000"/>
        <rFont val="Arial"/>
        <family val="2"/>
      </rPr>
      <t>b025010</t>
    </r>
  </si>
  <si>
    <r>
      <t>'</t>
    </r>
    <r>
      <rPr>
        <sz val="10"/>
        <color rgb="FF000000"/>
        <rFont val="Arial"/>
        <family val="2"/>
      </rPr>
      <t>b024644</t>
    </r>
  </si>
  <si>
    <t>910-SIPI-052023-10038165</t>
  </si>
  <si>
    <r>
      <t>'</t>
    </r>
    <r>
      <rPr>
        <sz val="10"/>
        <color rgb="FF000000"/>
        <rFont val="Arial"/>
        <family val="2"/>
      </rPr>
      <t>b025315</t>
    </r>
  </si>
  <si>
    <r>
      <t>'</t>
    </r>
    <r>
      <rPr>
        <sz val="10"/>
        <color rgb="FF000000"/>
        <rFont val="Arial"/>
        <family val="2"/>
      </rPr>
      <t>b025290</t>
    </r>
  </si>
  <si>
    <r>
      <t>'</t>
    </r>
    <r>
      <rPr>
        <sz val="10"/>
        <color rgb="FF000000"/>
        <rFont val="Arial"/>
        <family val="2"/>
      </rPr>
      <t>b028065</t>
    </r>
  </si>
  <si>
    <r>
      <t>'</t>
    </r>
    <r>
      <rPr>
        <sz val="10"/>
        <color rgb="FF000000"/>
        <rFont val="Arial"/>
        <family val="2"/>
      </rPr>
      <t>b029983</t>
    </r>
  </si>
  <si>
    <r>
      <t>'</t>
    </r>
    <r>
      <rPr>
        <sz val="10"/>
        <color rgb="FF000000"/>
        <rFont val="Arial"/>
        <family val="2"/>
      </rPr>
      <t>b031418</t>
    </r>
  </si>
  <si>
    <r>
      <t>'</t>
    </r>
    <r>
      <rPr>
        <sz val="10"/>
        <color rgb="FF000000"/>
        <rFont val="Arial"/>
        <family val="2"/>
      </rPr>
      <t>b029843</t>
    </r>
  </si>
  <si>
    <r>
      <t>'</t>
    </r>
    <r>
      <rPr>
        <sz val="10"/>
        <color rgb="FF000000"/>
        <rFont val="Arial"/>
        <family val="2"/>
      </rPr>
      <t>b031416</t>
    </r>
  </si>
  <si>
    <r>
      <t>'</t>
    </r>
    <r>
      <rPr>
        <sz val="10"/>
        <color rgb="FF000000"/>
        <rFont val="Arial"/>
        <family val="2"/>
      </rPr>
      <t>b025281</t>
    </r>
  </si>
  <si>
    <r>
      <t>'</t>
    </r>
    <r>
      <rPr>
        <sz val="10"/>
        <color rgb="FF000000"/>
        <rFont val="Arial"/>
        <family val="2"/>
      </rPr>
      <t>b025524</t>
    </r>
  </si>
  <si>
    <r>
      <t>'</t>
    </r>
    <r>
      <rPr>
        <sz val="10"/>
        <color rgb="FF000000"/>
        <rFont val="Arial"/>
        <family val="2"/>
      </rPr>
      <t>b028426</t>
    </r>
  </si>
  <si>
    <r>
      <t>'</t>
    </r>
    <r>
      <rPr>
        <sz val="10"/>
        <color rgb="FF000000"/>
        <rFont val="Arial"/>
        <family val="2"/>
      </rPr>
      <t>b028424</t>
    </r>
  </si>
  <si>
    <r>
      <t>'</t>
    </r>
    <r>
      <rPr>
        <sz val="10"/>
        <color rgb="FF000000"/>
        <rFont val="Arial"/>
        <family val="2"/>
      </rPr>
      <t>b031417</t>
    </r>
  </si>
  <si>
    <r>
      <t>'</t>
    </r>
    <r>
      <rPr>
        <sz val="10"/>
        <color rgb="FF000000"/>
        <rFont val="Arial"/>
        <family val="2"/>
      </rPr>
      <t>b031419</t>
    </r>
  </si>
  <si>
    <r>
      <t>'</t>
    </r>
    <r>
      <rPr>
        <sz val="10"/>
        <color rgb="FF000000"/>
        <rFont val="Arial"/>
        <family val="2"/>
      </rPr>
      <t>b025362</t>
    </r>
  </si>
  <si>
    <r>
      <t>'</t>
    </r>
    <r>
      <rPr>
        <sz val="10"/>
        <color rgb="FF000000"/>
        <rFont val="Arial"/>
        <family val="2"/>
      </rPr>
      <t>B025294</t>
    </r>
  </si>
  <si>
    <r>
      <t>'</t>
    </r>
    <r>
      <rPr>
        <sz val="10"/>
        <color rgb="FF000000"/>
        <rFont val="Arial"/>
        <family val="2"/>
      </rPr>
      <t>b025571</t>
    </r>
  </si>
  <si>
    <r>
      <t>'</t>
    </r>
    <r>
      <rPr>
        <sz val="10"/>
        <color rgb="FF000000"/>
        <rFont val="Arial"/>
        <family val="2"/>
      </rPr>
      <t>B028227</t>
    </r>
  </si>
  <si>
    <r>
      <t>'</t>
    </r>
    <r>
      <rPr>
        <sz val="10"/>
        <color rgb="FF000000"/>
        <rFont val="Arial"/>
        <family val="2"/>
      </rPr>
      <t>b025461</t>
    </r>
  </si>
  <si>
    <r>
      <t>'</t>
    </r>
    <r>
      <rPr>
        <sz val="10"/>
        <color rgb="FF000000"/>
        <rFont val="Arial"/>
        <family val="2"/>
      </rPr>
      <t>B030852</t>
    </r>
  </si>
  <si>
    <r>
      <t>'</t>
    </r>
    <r>
      <rPr>
        <sz val="10"/>
        <color rgb="FF000000"/>
        <rFont val="Arial"/>
        <family val="2"/>
      </rPr>
      <t>b025448</t>
    </r>
  </si>
  <si>
    <r>
      <t>'</t>
    </r>
    <r>
      <rPr>
        <sz val="10"/>
        <color rgb="FF000000"/>
        <rFont val="Arial"/>
        <family val="2"/>
      </rPr>
      <t>b025365</t>
    </r>
  </si>
  <si>
    <r>
      <t>'</t>
    </r>
    <r>
      <rPr>
        <sz val="10"/>
        <color rgb="FF000000"/>
        <rFont val="Arial"/>
        <family val="2"/>
      </rPr>
      <t>b029697</t>
    </r>
  </si>
  <si>
    <r>
      <t>'</t>
    </r>
    <r>
      <rPr>
        <sz val="10"/>
        <color rgb="FF000000"/>
        <rFont val="Arial"/>
        <family val="2"/>
      </rPr>
      <t>B029698</t>
    </r>
  </si>
  <si>
    <r>
      <t>'</t>
    </r>
    <r>
      <rPr>
        <sz val="10"/>
        <color rgb="FF000000"/>
        <rFont val="Arial"/>
        <family val="2"/>
      </rPr>
      <t>b028425</t>
    </r>
  </si>
  <si>
    <r>
      <t>'</t>
    </r>
    <r>
      <rPr>
        <sz val="10"/>
        <color rgb="FF000000"/>
        <rFont val="Arial"/>
        <family val="2"/>
      </rPr>
      <t>b030833</t>
    </r>
  </si>
  <si>
    <r>
      <t>'</t>
    </r>
    <r>
      <rPr>
        <sz val="10"/>
        <color rgb="FF000000"/>
        <rFont val="Arial"/>
        <family val="2"/>
      </rPr>
      <t>b025447</t>
    </r>
  </si>
  <si>
    <r>
      <t>'</t>
    </r>
    <r>
      <rPr>
        <sz val="10"/>
        <color rgb="FF000000"/>
        <rFont val="Arial"/>
        <family val="2"/>
      </rPr>
      <t>b025945</t>
    </r>
  </si>
  <si>
    <r>
      <t>'</t>
    </r>
    <r>
      <rPr>
        <sz val="10"/>
        <color rgb="FF000000"/>
        <rFont val="Arial"/>
        <family val="2"/>
      </rPr>
      <t>B028228</t>
    </r>
  </si>
  <si>
    <r>
      <t>'</t>
    </r>
    <r>
      <rPr>
        <sz val="10"/>
        <color rgb="FF000000"/>
        <rFont val="Arial"/>
        <family val="2"/>
      </rPr>
      <t>b025946</t>
    </r>
  </si>
  <si>
    <r>
      <t>'</t>
    </r>
    <r>
      <rPr>
        <sz val="10"/>
        <color rgb="FF000000"/>
        <rFont val="Arial"/>
        <family val="2"/>
      </rPr>
      <t>b028237</t>
    </r>
  </si>
  <si>
    <r>
      <t>'</t>
    </r>
    <r>
      <rPr>
        <sz val="10"/>
        <color rgb="FF000000"/>
        <rFont val="Arial"/>
        <family val="2"/>
      </rPr>
      <t>B030853</t>
    </r>
  </si>
  <si>
    <r>
      <t>'</t>
    </r>
    <r>
      <rPr>
        <sz val="10"/>
        <color rgb="FF000000"/>
        <rFont val="Arial"/>
        <family val="2"/>
      </rPr>
      <t>b025343</t>
    </r>
  </si>
  <si>
    <r>
      <t>'</t>
    </r>
    <r>
      <rPr>
        <sz val="10"/>
        <color rgb="FF000000"/>
        <rFont val="Arial"/>
        <family val="2"/>
      </rPr>
      <t>b029696</t>
    </r>
  </si>
  <si>
    <r>
      <t>'</t>
    </r>
    <r>
      <rPr>
        <sz val="10"/>
        <color rgb="FF000000"/>
        <rFont val="Arial"/>
        <family val="2"/>
      </rPr>
      <t>b029695</t>
    </r>
  </si>
  <si>
    <r>
      <t>'</t>
    </r>
    <r>
      <rPr>
        <sz val="10"/>
        <color rgb="FF000000"/>
        <rFont val="Arial"/>
        <family val="2"/>
      </rPr>
      <t>b029842</t>
    </r>
  </si>
  <si>
    <r>
      <t>'</t>
    </r>
    <r>
      <rPr>
        <sz val="10"/>
        <color rgb="FF000000"/>
        <rFont val="Arial"/>
        <family val="2"/>
      </rPr>
      <t>b027424</t>
    </r>
  </si>
  <si>
    <r>
      <t>'</t>
    </r>
    <r>
      <rPr>
        <sz val="10"/>
        <color rgb="FF000000"/>
        <rFont val="Arial"/>
        <family val="2"/>
      </rPr>
      <t>b028423</t>
    </r>
  </si>
  <si>
    <r>
      <t>'</t>
    </r>
    <r>
      <rPr>
        <sz val="10"/>
        <color rgb="FF000000"/>
        <rFont val="Arial"/>
        <family val="2"/>
      </rPr>
      <t>B030851</t>
    </r>
  </si>
  <si>
    <t>910-SIPI-062022-10038043</t>
  </si>
  <si>
    <r>
      <t>'</t>
    </r>
    <r>
      <rPr>
        <sz val="10"/>
        <color rgb="FF000000"/>
        <rFont val="Arial"/>
        <family val="2"/>
      </rPr>
      <t>b016437</t>
    </r>
  </si>
  <si>
    <t>910-SIPI-072022-10038044</t>
  </si>
  <si>
    <r>
      <t>'</t>
    </r>
    <r>
      <rPr>
        <sz val="10"/>
        <color rgb="FF000000"/>
        <rFont val="Arial"/>
        <family val="2"/>
      </rPr>
      <t>b021925</t>
    </r>
  </si>
  <si>
    <t>910-SIPI-082022-10038043</t>
  </si>
  <si>
    <r>
      <t>'</t>
    </r>
    <r>
      <rPr>
        <sz val="10"/>
        <color rgb="FF000000"/>
        <rFont val="Arial"/>
        <family val="2"/>
      </rPr>
      <t>b031737</t>
    </r>
  </si>
  <si>
    <t>910-SIPI-112022-10037798</t>
  </si>
  <si>
    <t>910-SIPI-R-052023-10038043</t>
  </si>
  <si>
    <r>
      <t>'</t>
    </r>
    <r>
      <rPr>
        <sz val="10"/>
        <color rgb="FF000000"/>
        <rFont val="Arial"/>
        <family val="2"/>
      </rPr>
      <t>1771</t>
    </r>
  </si>
  <si>
    <t>RTV 1708193|9153|GA - RTV1708193</t>
  </si>
  <si>
    <r>
      <t>'</t>
    </r>
    <r>
      <rPr>
        <sz val="10"/>
        <color rgb="FF000000"/>
        <rFont val="Arial"/>
        <family val="2"/>
      </rPr>
      <t>1939</t>
    </r>
  </si>
  <si>
    <t>RTV 1713863|CHAN GIO - RTV1713863</t>
  </si>
  <si>
    <r>
      <t>'</t>
    </r>
    <r>
      <rPr>
        <sz val="10"/>
        <color rgb="FF000000"/>
        <rFont val="Arial"/>
        <family val="2"/>
      </rPr>
      <t>1850</t>
    </r>
  </si>
  <si>
    <t>RTV 1711214|9120|CHAN GA - RTV1711214</t>
  </si>
  <si>
    <r>
      <t>'</t>
    </r>
    <r>
      <rPr>
        <sz val="10"/>
        <color rgb="FF000000"/>
        <rFont val="Arial"/>
        <family val="2"/>
      </rPr>
      <t>1852</t>
    </r>
  </si>
  <si>
    <t>RTV 1711255|9160|GIO - RTV1711255</t>
  </si>
  <si>
    <r>
      <t>'</t>
    </r>
    <r>
      <rPr>
        <sz val="10"/>
        <color rgb="FF000000"/>
        <rFont val="Arial"/>
        <family val="2"/>
      </rPr>
      <t>1815</t>
    </r>
  </si>
  <si>
    <t>RTV 1709937|9138|GA - RTV1709937</t>
  </si>
  <si>
    <r>
      <t>'</t>
    </r>
    <r>
      <rPr>
        <sz val="10"/>
        <color rgb="FF000000"/>
        <rFont val="Arial"/>
        <family val="2"/>
      </rPr>
      <t>1940</t>
    </r>
  </si>
  <si>
    <t>RTV 1713871|9116|CHAN GIO - RTV1713871</t>
  </si>
  <si>
    <r>
      <t>'</t>
    </r>
    <r>
      <rPr>
        <sz val="10"/>
        <color rgb="FF000000"/>
        <rFont val="Arial"/>
        <family val="2"/>
      </rPr>
      <t>1938</t>
    </r>
  </si>
  <si>
    <t>RTV 1713859|9104|GIO - RTV1713859</t>
  </si>
  <si>
    <t>910-SIPI-R-062023-10038043</t>
  </si>
  <si>
    <r>
      <t>'</t>
    </r>
    <r>
      <rPr>
        <sz val="10"/>
        <color rgb="FF000000"/>
        <rFont val="Arial"/>
        <family val="2"/>
      </rPr>
      <t>2017</t>
    </r>
  </si>
  <si>
    <t>RTV 1716883|9146|GA - RTV1716883</t>
  </si>
  <si>
    <t>920-SIPI-052023-10017856</t>
  </si>
  <si>
    <r>
      <t>'</t>
    </r>
    <r>
      <rPr>
        <sz val="10"/>
        <color rgb="FF000000"/>
        <rFont val="Arial"/>
        <family val="2"/>
      </rPr>
      <t>23-b031262</t>
    </r>
  </si>
  <si>
    <r>
      <t>'</t>
    </r>
    <r>
      <rPr>
        <sz val="10"/>
        <color rgb="FF000000"/>
        <rFont val="Arial"/>
        <family val="2"/>
      </rPr>
      <t>23-b026952</t>
    </r>
  </si>
  <si>
    <r>
      <t>'</t>
    </r>
    <r>
      <rPr>
        <sz val="10"/>
        <color rgb="FF000000"/>
        <rFont val="Arial"/>
        <family val="2"/>
      </rPr>
      <t>23-b0029681</t>
    </r>
  </si>
  <si>
    <r>
      <t>'</t>
    </r>
    <r>
      <rPr>
        <sz val="10"/>
        <color rgb="FF000000"/>
        <rFont val="Arial"/>
        <family val="2"/>
      </rPr>
      <t>23-b026954</t>
    </r>
  </si>
  <si>
    <r>
      <t>'</t>
    </r>
    <r>
      <rPr>
        <sz val="10"/>
        <color rgb="FF000000"/>
        <rFont val="Arial"/>
        <family val="2"/>
      </rPr>
      <t>23-b0026953</t>
    </r>
  </si>
  <si>
    <r>
      <t>'</t>
    </r>
    <r>
      <rPr>
        <sz val="10"/>
        <color rgb="FF000000"/>
        <rFont val="Arial"/>
        <family val="2"/>
      </rPr>
      <t>23-b026973</t>
    </r>
  </si>
  <si>
    <r>
      <t>'</t>
    </r>
    <r>
      <rPr>
        <sz val="10"/>
        <color rgb="FF000000"/>
        <rFont val="Arial"/>
        <family val="2"/>
      </rPr>
      <t>23-b0030409</t>
    </r>
  </si>
  <si>
    <r>
      <t>'</t>
    </r>
    <r>
      <rPr>
        <sz val="10"/>
        <color rgb="FF000000"/>
        <rFont val="Arial"/>
        <family val="2"/>
      </rPr>
      <t>23-b0029680</t>
    </r>
  </si>
  <si>
    <t>920-SIPI-R-042023-23000046</t>
  </si>
  <si>
    <r>
      <t>'</t>
    </r>
    <r>
      <rPr>
        <sz val="10"/>
        <color rgb="FF000000"/>
        <rFont val="Arial"/>
        <family val="2"/>
      </rPr>
      <t>206</t>
    </r>
  </si>
  <si>
    <t>K23TVC-206-RTV1692643|HHCL</t>
  </si>
  <si>
    <r>
      <t>'</t>
    </r>
    <r>
      <rPr>
        <sz val="10"/>
        <color rgb="FF000000"/>
        <rFont val="Arial"/>
        <family val="2"/>
      </rPr>
      <t>215</t>
    </r>
  </si>
  <si>
    <t>K23TVC-215-RTV1693151|HHCL - RTV1693151</t>
  </si>
  <si>
    <r>
      <t>'</t>
    </r>
    <r>
      <rPr>
        <sz val="10"/>
        <color rgb="FF000000"/>
        <rFont val="Arial"/>
        <family val="2"/>
      </rPr>
      <t>207</t>
    </r>
  </si>
  <si>
    <t>K23TVC-207-RTV1692640|HHCL - RTV1692640</t>
  </si>
  <si>
    <r>
      <t>'</t>
    </r>
    <r>
      <rPr>
        <sz val="10"/>
        <color rgb="FF000000"/>
        <rFont val="Arial"/>
        <family val="2"/>
      </rPr>
      <t>236</t>
    </r>
  </si>
  <si>
    <t>K23TVC-236-RTV1697070|HHCL - RTV1697070</t>
  </si>
  <si>
    <t>920-SIPI-R-052023-10017856</t>
  </si>
  <si>
    <r>
      <t>'</t>
    </r>
    <r>
      <rPr>
        <sz val="10"/>
        <color rgb="FF000000"/>
        <rFont val="Arial"/>
        <family val="2"/>
      </rPr>
      <t>251</t>
    </r>
  </si>
  <si>
    <t>K23TVC-251-RTV1701350|HHCL - RTV1701350</t>
  </si>
  <si>
    <r>
      <t>'</t>
    </r>
    <r>
      <rPr>
        <sz val="10"/>
        <color rgb="FF000000"/>
        <rFont val="Arial"/>
        <family val="2"/>
      </rPr>
      <t>275</t>
    </r>
  </si>
  <si>
    <t>K23TVC-275-RTV1708393|HHCL - RTV1708393</t>
  </si>
  <si>
    <t>K23TVC-259-RTV1702080|HHCL - RTV1702080</t>
  </si>
  <si>
    <t>930-SIPI-042023-10026267</t>
  </si>
  <si>
    <r>
      <t>'</t>
    </r>
    <r>
      <rPr>
        <sz val="10"/>
        <color rgb="FF000000"/>
        <rFont val="Arial"/>
        <family val="2"/>
      </rPr>
      <t>23-b020413</t>
    </r>
  </si>
  <si>
    <r>
      <t>'</t>
    </r>
    <r>
      <rPr>
        <sz val="10"/>
        <color rgb="FF000000"/>
        <rFont val="Arial"/>
        <family val="2"/>
      </rPr>
      <t>23-b0022953</t>
    </r>
  </si>
  <si>
    <t>930-SIPI-052023-10026267</t>
  </si>
  <si>
    <r>
      <t>'</t>
    </r>
    <r>
      <rPr>
        <sz val="10"/>
        <color rgb="FF000000"/>
        <rFont val="Arial"/>
        <family val="2"/>
      </rPr>
      <t>23-b0028224</t>
    </r>
  </si>
  <si>
    <r>
      <t>'</t>
    </r>
    <r>
      <rPr>
        <sz val="10"/>
        <color rgb="FF000000"/>
        <rFont val="Arial"/>
        <family val="2"/>
      </rPr>
      <t>23-b0031474</t>
    </r>
  </si>
  <si>
    <r>
      <t>'</t>
    </r>
    <r>
      <rPr>
        <sz val="10"/>
        <color rgb="FF000000"/>
        <rFont val="Arial"/>
        <family val="2"/>
      </rPr>
      <t>23-b028538</t>
    </r>
  </si>
  <si>
    <r>
      <t>'</t>
    </r>
    <r>
      <rPr>
        <sz val="10"/>
        <color rgb="FF000000"/>
        <rFont val="Arial"/>
        <family val="2"/>
      </rPr>
      <t>23-b030097</t>
    </r>
  </si>
  <si>
    <r>
      <t>'</t>
    </r>
    <r>
      <rPr>
        <sz val="10"/>
        <color rgb="FF000000"/>
        <rFont val="Arial"/>
        <family val="2"/>
      </rPr>
      <t>23-b0025317</t>
    </r>
  </si>
  <si>
    <r>
      <t>'</t>
    </r>
    <r>
      <rPr>
        <sz val="10"/>
        <color rgb="FF000000"/>
        <rFont val="Arial"/>
        <family val="2"/>
      </rPr>
      <t>23-b028063</t>
    </r>
  </si>
  <si>
    <r>
      <t>'</t>
    </r>
    <r>
      <rPr>
        <sz val="10"/>
        <color rgb="FF000000"/>
        <rFont val="Arial"/>
        <family val="2"/>
      </rPr>
      <t>23-b0028223</t>
    </r>
  </si>
  <si>
    <r>
      <t>'</t>
    </r>
    <r>
      <rPr>
        <sz val="10"/>
        <color rgb="FF000000"/>
        <rFont val="Arial"/>
        <family val="2"/>
      </rPr>
      <t>23-b031631</t>
    </r>
  </si>
  <si>
    <r>
      <t>'</t>
    </r>
    <r>
      <rPr>
        <sz val="10"/>
        <color rgb="FF000000"/>
        <rFont val="Arial"/>
        <family val="2"/>
      </rPr>
      <t>23-b0025589</t>
    </r>
  </si>
  <si>
    <r>
      <t>'</t>
    </r>
    <r>
      <rPr>
        <sz val="10"/>
        <color rgb="FF000000"/>
        <rFont val="Arial"/>
        <family val="2"/>
      </rPr>
      <t>23-b025507</t>
    </r>
  </si>
  <si>
    <r>
      <t>'</t>
    </r>
    <r>
      <rPr>
        <sz val="10"/>
        <color rgb="FF000000"/>
        <rFont val="Arial"/>
        <family val="2"/>
      </rPr>
      <t>23-b027170</t>
    </r>
  </si>
  <si>
    <r>
      <t>'</t>
    </r>
    <r>
      <rPr>
        <sz val="10"/>
        <color rgb="FF000000"/>
        <rFont val="Arial"/>
        <family val="2"/>
      </rPr>
      <t>23-b029667</t>
    </r>
  </si>
  <si>
    <r>
      <t>'</t>
    </r>
    <r>
      <rPr>
        <sz val="10"/>
        <color rgb="FF000000"/>
        <rFont val="Arial"/>
        <family val="2"/>
      </rPr>
      <t>23-b0029668</t>
    </r>
  </si>
  <si>
    <r>
      <t>'</t>
    </r>
    <r>
      <rPr>
        <sz val="10"/>
        <color rgb="FF000000"/>
        <rFont val="Arial"/>
        <family val="2"/>
      </rPr>
      <t>23-b0029872</t>
    </r>
  </si>
  <si>
    <r>
      <t>'</t>
    </r>
    <r>
      <rPr>
        <sz val="10"/>
        <color rgb="FF000000"/>
        <rFont val="Arial"/>
        <family val="2"/>
      </rPr>
      <t>23-b030096</t>
    </r>
  </si>
  <si>
    <r>
      <t>'</t>
    </r>
    <r>
      <rPr>
        <sz val="10"/>
        <color rgb="FF000000"/>
        <rFont val="Arial"/>
        <family val="2"/>
      </rPr>
      <t>23-b029666</t>
    </r>
  </si>
  <si>
    <r>
      <t>'</t>
    </r>
    <r>
      <rPr>
        <sz val="10"/>
        <color rgb="FF000000"/>
        <rFont val="Arial"/>
        <family val="2"/>
      </rPr>
      <t>23-b025506</t>
    </r>
  </si>
  <si>
    <r>
      <t>'</t>
    </r>
    <r>
      <rPr>
        <sz val="10"/>
        <color rgb="FF000000"/>
        <rFont val="Arial"/>
        <family val="2"/>
      </rPr>
      <t>23-b0028064</t>
    </r>
  </si>
  <si>
    <r>
      <t>'</t>
    </r>
    <r>
      <rPr>
        <sz val="10"/>
        <color rgb="FF000000"/>
        <rFont val="Arial"/>
        <family val="2"/>
      </rPr>
      <t>23-b0029873</t>
    </r>
  </si>
  <si>
    <t>930-SIPI-R-052023-10026267</t>
  </si>
  <si>
    <r>
      <t>'</t>
    </r>
    <r>
      <rPr>
        <sz val="10"/>
        <color rgb="FF000000"/>
        <rFont val="Arial"/>
        <family val="2"/>
      </rPr>
      <t>466</t>
    </r>
  </si>
  <si>
    <t>K23TVD-466-RTV1708360|HHCL - RTV1708360</t>
  </si>
  <si>
    <r>
      <t>'</t>
    </r>
    <r>
      <rPr>
        <sz val="10"/>
        <color rgb="FF000000"/>
        <rFont val="Arial"/>
        <family val="2"/>
      </rPr>
      <t>23-428</t>
    </r>
  </si>
  <si>
    <t>K23TVD-428-RTV1702500|HHCL - RTV1702500</t>
  </si>
  <si>
    <t>K23TVD-525-RTV1714183|HHCL - RTV1714183</t>
  </si>
  <si>
    <r>
      <t>'</t>
    </r>
    <r>
      <rPr>
        <sz val="10"/>
        <color rgb="FF000000"/>
        <rFont val="Arial"/>
        <family val="2"/>
      </rPr>
      <t>526</t>
    </r>
  </si>
  <si>
    <t>K23TVD-526-RTV1714194|HHCL - RTV1714194</t>
  </si>
  <si>
    <t>K23TVD-414-RTV1698689|HHCL - RTV1698689</t>
  </si>
  <si>
    <r>
      <t>'</t>
    </r>
    <r>
      <rPr>
        <sz val="10"/>
        <color rgb="FF000000"/>
        <rFont val="Arial"/>
        <family val="2"/>
      </rPr>
      <t>23-521</t>
    </r>
  </si>
  <si>
    <t>K23TVD-521-RTV1714076|HHCL - RTV1714076</t>
  </si>
  <si>
    <r>
      <t>'</t>
    </r>
    <r>
      <rPr>
        <sz val="10"/>
        <color rgb="FF000000"/>
        <rFont val="Arial"/>
        <family val="2"/>
      </rPr>
      <t>462</t>
    </r>
  </si>
  <si>
    <t>K23TVD-462-RTV1708342|HHCL - RTV1708342</t>
  </si>
  <si>
    <t>K23TVD-528-RTV1714205|HHCL - RTV1714205</t>
  </si>
  <si>
    <r>
      <t>'</t>
    </r>
    <r>
      <rPr>
        <sz val="10"/>
        <color rgb="FF000000"/>
        <rFont val="Arial"/>
        <family val="2"/>
      </rPr>
      <t>426</t>
    </r>
  </si>
  <si>
    <t>K23TVD-426-RTV1701304|HHCL - RTV1701304</t>
  </si>
  <si>
    <r>
      <t>'</t>
    </r>
    <r>
      <rPr>
        <sz val="10"/>
        <color rgb="FF000000"/>
        <rFont val="Arial"/>
        <family val="2"/>
      </rPr>
      <t>478</t>
    </r>
  </si>
  <si>
    <t>K23TVD-478-RTV1709830|HHCL - RTV1709830</t>
  </si>
  <si>
    <r>
      <t>'</t>
    </r>
    <r>
      <rPr>
        <sz val="10"/>
        <color rgb="FF000000"/>
        <rFont val="Arial"/>
        <family val="2"/>
      </rPr>
      <t>433</t>
    </r>
  </si>
  <si>
    <t>K23TVD-433-RTV1702534|HHCL - RTV1702534</t>
  </si>
  <si>
    <t>940-SIPI-052023-10021288</t>
  </si>
  <si>
    <r>
      <t>'</t>
    </r>
    <r>
      <rPr>
        <sz val="10"/>
        <color rgb="FF000000"/>
        <rFont val="Arial"/>
        <family val="2"/>
      </rPr>
      <t>B00025743</t>
    </r>
  </si>
  <si>
    <r>
      <t>'</t>
    </r>
    <r>
      <rPr>
        <sz val="10"/>
        <color rgb="FF000000"/>
        <rFont val="Arial"/>
        <family val="2"/>
      </rPr>
      <t>A00031559</t>
    </r>
  </si>
  <si>
    <r>
      <t>'</t>
    </r>
    <r>
      <rPr>
        <sz val="10"/>
        <color rgb="FF000000"/>
        <rFont val="Arial"/>
        <family val="2"/>
      </rPr>
      <t>A00028450</t>
    </r>
  </si>
  <si>
    <r>
      <t>'</t>
    </r>
    <r>
      <rPr>
        <sz val="10"/>
        <color rgb="FF000000"/>
        <rFont val="Arial"/>
        <family val="2"/>
      </rPr>
      <t>A00028346</t>
    </r>
  </si>
  <si>
    <r>
      <t>'</t>
    </r>
    <r>
      <rPr>
        <sz val="10"/>
        <color rgb="FF000000"/>
        <rFont val="Arial"/>
        <family val="2"/>
      </rPr>
      <t>A00031558</t>
    </r>
  </si>
  <si>
    <r>
      <t>'</t>
    </r>
    <r>
      <rPr>
        <sz val="10"/>
        <color rgb="FF000000"/>
        <rFont val="Arial"/>
        <family val="2"/>
      </rPr>
      <t>A00028345</t>
    </r>
  </si>
  <si>
    <r>
      <t>'</t>
    </r>
    <r>
      <rPr>
        <sz val="10"/>
        <color rgb="FF000000"/>
        <rFont val="Arial"/>
        <family val="2"/>
      </rPr>
      <t>B00029909</t>
    </r>
  </si>
  <si>
    <r>
      <t>'</t>
    </r>
    <r>
      <rPr>
        <sz val="10"/>
        <color rgb="FF000000"/>
        <rFont val="Arial"/>
        <family val="2"/>
      </rPr>
      <t>A00031557</t>
    </r>
  </si>
  <si>
    <t>940-SIPI-R-052023-10021288</t>
  </si>
  <si>
    <r>
      <t>'</t>
    </r>
    <r>
      <rPr>
        <sz val="10"/>
        <color rgb="FF000000"/>
        <rFont val="Arial"/>
        <family val="2"/>
      </rPr>
      <t>R00001213</t>
    </r>
  </si>
  <si>
    <t>1K23TVE|00001213.R1707127|9408 - RTV1707127</t>
  </si>
  <si>
    <r>
      <t>'</t>
    </r>
    <r>
      <rPr>
        <sz val="10"/>
        <color rgb="FF000000"/>
        <rFont val="Arial"/>
        <family val="2"/>
      </rPr>
      <t>R00001245</t>
    </r>
  </si>
  <si>
    <t>1K23TVE|00001245.R1709004|9406 - RTV1709004</t>
  </si>
  <si>
    <t>940-SIPI-R-062023-10021288</t>
  </si>
  <si>
    <r>
      <t>'</t>
    </r>
    <r>
      <rPr>
        <sz val="10"/>
        <color rgb="FF000000"/>
        <rFont val="Arial"/>
        <family val="2"/>
      </rPr>
      <t>R1315</t>
    </r>
  </si>
  <si>
    <t>1K23TVE|1315.R1718894|9406 - RTV1718894</t>
  </si>
  <si>
    <r>
      <t>'</t>
    </r>
    <r>
      <rPr>
        <sz val="10"/>
        <color rgb="FF000000"/>
        <rFont val="Arial"/>
        <family val="2"/>
      </rPr>
      <t>R1312</t>
    </r>
  </si>
  <si>
    <t>1K23TVE|1312.R1718491|9421 - RTV1718491</t>
  </si>
  <si>
    <t>950-SIPI-052023-10008961</t>
  </si>
  <si>
    <r>
      <t>'</t>
    </r>
    <r>
      <rPr>
        <sz val="10"/>
        <color rgb="FF000000"/>
        <rFont val="Arial"/>
        <family val="2"/>
      </rPr>
      <t>23-b029671</t>
    </r>
  </si>
  <si>
    <r>
      <t>'</t>
    </r>
    <r>
      <rPr>
        <sz val="10"/>
        <color rgb="FF000000"/>
        <rFont val="Arial"/>
        <family val="2"/>
      </rPr>
      <t>23-b026879</t>
    </r>
  </si>
  <si>
    <r>
      <t>'</t>
    </r>
    <r>
      <rPr>
        <sz val="10"/>
        <color rgb="FF000000"/>
        <rFont val="Arial"/>
        <family val="2"/>
      </rPr>
      <t>23-b030137</t>
    </r>
  </si>
  <si>
    <t>QT01062023-00672</t>
  </si>
  <si>
    <t>010303-HT06-Phi HT van chuyen tinh &amp; kho ve tinh T5/2023 - 7%</t>
  </si>
  <si>
    <t>197-SIPI-032023-1074931</t>
  </si>
  <si>
    <r>
      <t>'</t>
    </r>
    <r>
      <rPr>
        <sz val="10"/>
        <color rgb="FF000000"/>
        <rFont val="Arial"/>
        <family val="2"/>
      </rPr>
      <t>P0015031</t>
    </r>
  </si>
  <si>
    <r>
      <t>'</t>
    </r>
    <r>
      <rPr>
        <sz val="10"/>
        <color rgb="FF000000"/>
        <rFont val="Arial"/>
        <family val="2"/>
      </rPr>
      <t>P0018720</t>
    </r>
  </si>
  <si>
    <r>
      <t>'</t>
    </r>
    <r>
      <rPr>
        <sz val="10"/>
        <color rgb="FF000000"/>
        <rFont val="Arial"/>
        <family val="2"/>
      </rPr>
      <t>P0013184</t>
    </r>
  </si>
  <si>
    <t>197-SIPI-042023-1075524</t>
  </si>
  <si>
    <r>
      <t>'</t>
    </r>
    <r>
      <rPr>
        <sz val="10"/>
        <color rgb="FF000000"/>
        <rFont val="Arial"/>
        <family val="2"/>
      </rPr>
      <t>P0020221</t>
    </r>
  </si>
  <si>
    <t>197-SIPI-052023-1076193</t>
  </si>
  <si>
    <r>
      <t>'</t>
    </r>
    <r>
      <rPr>
        <sz val="10"/>
        <color rgb="FF000000"/>
        <rFont val="Arial"/>
        <family val="2"/>
      </rPr>
      <t>P0025417</t>
    </r>
  </si>
  <si>
    <r>
      <t>'</t>
    </r>
    <r>
      <rPr>
        <sz val="10"/>
        <color rgb="FF000000"/>
        <rFont val="Arial"/>
        <family val="2"/>
      </rPr>
      <t>P0031565</t>
    </r>
  </si>
  <si>
    <r>
      <t>'</t>
    </r>
    <r>
      <rPr>
        <sz val="10"/>
        <color rgb="FF000000"/>
        <rFont val="Arial"/>
        <family val="2"/>
      </rPr>
      <t>P0028353</t>
    </r>
  </si>
  <si>
    <t>197-SIPI-R-032023-1074931</t>
  </si>
  <si>
    <r>
      <t>'</t>
    </r>
    <r>
      <rPr>
        <sz val="10"/>
        <color rgb="FF000000"/>
        <rFont val="Arial"/>
        <family val="2"/>
      </rPr>
      <t>375</t>
    </r>
  </si>
  <si>
    <t>1K23TBA|TPCN - RTV1669603</t>
  </si>
  <si>
    <t>199-SIPI-032023-1082492</t>
  </si>
  <si>
    <r>
      <t>'</t>
    </r>
    <r>
      <rPr>
        <sz val="10"/>
        <color rgb="FF000000"/>
        <rFont val="Arial"/>
        <family val="2"/>
      </rPr>
      <t>a0017775</t>
    </r>
  </si>
  <si>
    <r>
      <t>'</t>
    </r>
    <r>
      <rPr>
        <sz val="10"/>
        <color rgb="FF000000"/>
        <rFont val="Arial"/>
        <family val="2"/>
      </rPr>
      <t>a0009182</t>
    </r>
  </si>
  <si>
    <r>
      <t>'</t>
    </r>
    <r>
      <rPr>
        <sz val="10"/>
        <color rgb="FF000000"/>
        <rFont val="Arial"/>
        <family val="2"/>
      </rPr>
      <t>a0017774</t>
    </r>
  </si>
  <si>
    <r>
      <t>'</t>
    </r>
    <r>
      <rPr>
        <sz val="10"/>
        <color rgb="FF000000"/>
        <rFont val="Arial"/>
        <family val="2"/>
      </rPr>
      <t>a0015931</t>
    </r>
  </si>
  <si>
    <t>199-SIPI-042023-1083217</t>
  </si>
  <si>
    <r>
      <t>'</t>
    </r>
    <r>
      <rPr>
        <sz val="10"/>
        <color rgb="FF000000"/>
        <rFont val="Arial"/>
        <family val="2"/>
      </rPr>
      <t>a0024978</t>
    </r>
  </si>
  <si>
    <r>
      <t>'</t>
    </r>
    <r>
      <rPr>
        <sz val="10"/>
        <color rgb="FF000000"/>
        <rFont val="Arial"/>
        <family val="2"/>
      </rPr>
      <t>a0020714</t>
    </r>
  </si>
  <si>
    <t>200-SIPI-122022-1079482</t>
  </si>
  <si>
    <r>
      <t>'</t>
    </r>
    <r>
      <rPr>
        <sz val="10"/>
        <color rgb="FF000000"/>
        <rFont val="Arial"/>
        <family val="2"/>
      </rPr>
      <t>A0054223</t>
    </r>
  </si>
  <si>
    <t>299-SIPI-012023-1266837</t>
  </si>
  <si>
    <r>
      <t>'</t>
    </r>
    <r>
      <rPr>
        <sz val="10"/>
        <color rgb="FF000000"/>
        <rFont val="Arial"/>
        <family val="2"/>
      </rPr>
      <t>23-b000857</t>
    </r>
  </si>
  <si>
    <t>299-SIPI-012023-1270125</t>
  </si>
  <si>
    <r>
      <t>'</t>
    </r>
    <r>
      <rPr>
        <sz val="10"/>
        <color rgb="FF000000"/>
        <rFont val="Arial"/>
        <family val="2"/>
      </rPr>
      <t>23-b000418</t>
    </r>
  </si>
  <si>
    <r>
      <t>'</t>
    </r>
    <r>
      <rPr>
        <sz val="10"/>
        <color rgb="FF000000"/>
        <rFont val="Arial"/>
        <family val="2"/>
      </rPr>
      <t>23-b000109</t>
    </r>
  </si>
  <si>
    <t>299-SIPI-012023-1272399</t>
  </si>
  <si>
    <r>
      <t>'</t>
    </r>
    <r>
      <rPr>
        <sz val="10"/>
        <color rgb="FF000000"/>
        <rFont val="Arial"/>
        <family val="2"/>
      </rPr>
      <t>22-b000074</t>
    </r>
  </si>
  <si>
    <r>
      <t>'</t>
    </r>
    <r>
      <rPr>
        <sz val="10"/>
        <color rgb="FF000000"/>
        <rFont val="Arial"/>
        <family val="2"/>
      </rPr>
      <t>22-b000013</t>
    </r>
  </si>
  <si>
    <r>
      <t>'</t>
    </r>
    <r>
      <rPr>
        <sz val="10"/>
        <color rgb="FF000000"/>
        <rFont val="Arial"/>
        <family val="2"/>
      </rPr>
      <t>22-b000009</t>
    </r>
  </si>
  <si>
    <r>
      <t>'</t>
    </r>
    <r>
      <rPr>
        <sz val="10"/>
        <color rgb="FF000000"/>
        <rFont val="Arial"/>
        <family val="2"/>
      </rPr>
      <t>22-b000092</t>
    </r>
  </si>
  <si>
    <r>
      <t>'</t>
    </r>
    <r>
      <rPr>
        <sz val="10"/>
        <color rgb="FF000000"/>
        <rFont val="Arial"/>
        <family val="2"/>
      </rPr>
      <t>23-b0000070</t>
    </r>
  </si>
  <si>
    <r>
      <t>'</t>
    </r>
    <r>
      <rPr>
        <sz val="10"/>
        <color rgb="FF000000"/>
        <rFont val="Arial"/>
        <family val="2"/>
      </rPr>
      <t>23-b0000114</t>
    </r>
  </si>
  <si>
    <r>
      <t>'</t>
    </r>
    <r>
      <rPr>
        <sz val="10"/>
        <color rgb="FF000000"/>
        <rFont val="Arial"/>
        <family val="2"/>
      </rPr>
      <t>22-b000258</t>
    </r>
  </si>
  <si>
    <r>
      <t>'</t>
    </r>
    <r>
      <rPr>
        <sz val="10"/>
        <color rgb="FF000000"/>
        <rFont val="Arial"/>
        <family val="2"/>
      </rPr>
      <t>22-b000146</t>
    </r>
  </si>
  <si>
    <t>299-SIPI-022023-1266837</t>
  </si>
  <si>
    <r>
      <t>'</t>
    </r>
    <r>
      <rPr>
        <sz val="10"/>
        <color rgb="FF000000"/>
        <rFont val="Arial"/>
        <family val="2"/>
      </rPr>
      <t>23-b006764</t>
    </r>
  </si>
  <si>
    <t>299-SIPI-022023-1270125</t>
  </si>
  <si>
    <r>
      <t>'</t>
    </r>
    <r>
      <rPr>
        <sz val="10"/>
        <color rgb="FF000000"/>
        <rFont val="Arial"/>
        <family val="2"/>
      </rPr>
      <t>23-b005497</t>
    </r>
  </si>
  <si>
    <r>
      <t>'</t>
    </r>
    <r>
      <rPr>
        <sz val="10"/>
        <color rgb="FF000000"/>
        <rFont val="Arial"/>
        <family val="2"/>
      </rPr>
      <t>23-b0006854</t>
    </r>
  </si>
  <si>
    <r>
      <t>'</t>
    </r>
    <r>
      <rPr>
        <sz val="10"/>
        <color rgb="FF000000"/>
        <rFont val="Arial"/>
        <family val="2"/>
      </rPr>
      <t>23-b005495</t>
    </r>
  </si>
  <si>
    <t>299-SIPI-032023-1270125</t>
  </si>
  <si>
    <r>
      <t>'</t>
    </r>
    <r>
      <rPr>
        <sz val="10"/>
        <color rgb="FF000000"/>
        <rFont val="Arial"/>
        <family val="2"/>
      </rPr>
      <t>23-b0011328</t>
    </r>
  </si>
  <si>
    <r>
      <t>'</t>
    </r>
    <r>
      <rPr>
        <sz val="10"/>
        <color rgb="FF000000"/>
        <rFont val="Arial"/>
        <family val="2"/>
      </rPr>
      <t>23-b013216</t>
    </r>
  </si>
  <si>
    <r>
      <t>'</t>
    </r>
    <r>
      <rPr>
        <sz val="10"/>
        <color rgb="FF000000"/>
        <rFont val="Arial"/>
        <family val="2"/>
      </rPr>
      <t>23-b017487</t>
    </r>
  </si>
  <si>
    <r>
      <t>'</t>
    </r>
    <r>
      <rPr>
        <sz val="10"/>
        <color rgb="FF000000"/>
        <rFont val="Arial"/>
        <family val="2"/>
      </rPr>
      <t>23-b0017644</t>
    </r>
  </si>
  <si>
    <r>
      <t>'</t>
    </r>
    <r>
      <rPr>
        <sz val="10"/>
        <color rgb="FF000000"/>
        <rFont val="Arial"/>
        <family val="2"/>
      </rPr>
      <t>23-b017807</t>
    </r>
  </si>
  <si>
    <r>
      <t>'</t>
    </r>
    <r>
      <rPr>
        <sz val="10"/>
        <color rgb="FF000000"/>
        <rFont val="Arial"/>
        <family val="2"/>
      </rPr>
      <t>23-b0011540</t>
    </r>
  </si>
  <si>
    <r>
      <t>'</t>
    </r>
    <r>
      <rPr>
        <sz val="10"/>
        <color rgb="FF000000"/>
        <rFont val="Arial"/>
        <family val="2"/>
      </rPr>
      <t>23-b017492</t>
    </r>
  </si>
  <si>
    <r>
      <t>'</t>
    </r>
    <r>
      <rPr>
        <sz val="10"/>
        <color rgb="FF000000"/>
        <rFont val="Arial"/>
        <family val="2"/>
      </rPr>
      <t>23-b0015757</t>
    </r>
  </si>
  <si>
    <r>
      <t>'</t>
    </r>
    <r>
      <rPr>
        <sz val="10"/>
        <color rgb="FF000000"/>
        <rFont val="Arial"/>
        <family val="2"/>
      </rPr>
      <t>23-b013148</t>
    </r>
  </si>
  <si>
    <r>
      <t>'</t>
    </r>
    <r>
      <rPr>
        <sz val="10"/>
        <color rgb="FF000000"/>
        <rFont val="Arial"/>
        <family val="2"/>
      </rPr>
      <t>23-b017489</t>
    </r>
  </si>
  <si>
    <r>
      <t>'</t>
    </r>
    <r>
      <rPr>
        <sz val="10"/>
        <color rgb="FF000000"/>
        <rFont val="Arial"/>
        <family val="2"/>
      </rPr>
      <t>23-b018096</t>
    </r>
  </si>
  <si>
    <r>
      <t>'</t>
    </r>
    <r>
      <rPr>
        <sz val="10"/>
        <color rgb="FF000000"/>
        <rFont val="Arial"/>
        <family val="2"/>
      </rPr>
      <t>23-b0013655</t>
    </r>
  </si>
  <si>
    <r>
      <t>'</t>
    </r>
    <r>
      <rPr>
        <sz val="10"/>
        <color rgb="FF000000"/>
        <rFont val="Arial"/>
        <family val="2"/>
      </rPr>
      <t>23-b013710</t>
    </r>
  </si>
  <si>
    <r>
      <t>'</t>
    </r>
    <r>
      <rPr>
        <sz val="10"/>
        <color rgb="FF000000"/>
        <rFont val="Arial"/>
        <family val="2"/>
      </rPr>
      <t>23-b0018097</t>
    </r>
  </si>
  <si>
    <r>
      <t>'</t>
    </r>
    <r>
      <rPr>
        <sz val="10"/>
        <color rgb="FF000000"/>
        <rFont val="Arial"/>
        <family val="2"/>
      </rPr>
      <t>23-b011547</t>
    </r>
  </si>
  <si>
    <r>
      <t>'</t>
    </r>
    <r>
      <rPr>
        <sz val="10"/>
        <color rgb="FF000000"/>
        <rFont val="Arial"/>
        <family val="2"/>
      </rPr>
      <t>23-b013153</t>
    </r>
  </si>
  <si>
    <r>
      <t>'</t>
    </r>
    <r>
      <rPr>
        <sz val="10"/>
        <color rgb="FF000000"/>
        <rFont val="Arial"/>
        <family val="2"/>
      </rPr>
      <t>23-b0013598</t>
    </r>
  </si>
  <si>
    <r>
      <t>'</t>
    </r>
    <r>
      <rPr>
        <sz val="10"/>
        <color rgb="FF000000"/>
        <rFont val="Arial"/>
        <family val="2"/>
      </rPr>
      <t>23-b011550</t>
    </r>
  </si>
  <si>
    <r>
      <t>'</t>
    </r>
    <r>
      <rPr>
        <sz val="10"/>
        <color rgb="FF000000"/>
        <rFont val="Arial"/>
        <family val="2"/>
      </rPr>
      <t>23-b0017494</t>
    </r>
  </si>
  <si>
    <t>299-SIPI-032023-1272502</t>
  </si>
  <si>
    <r>
      <t>'</t>
    </r>
    <r>
      <rPr>
        <sz val="10"/>
        <color rgb="FF000000"/>
        <rFont val="Arial"/>
        <family val="2"/>
      </rPr>
      <t>23-b017651</t>
    </r>
  </si>
  <si>
    <t>299-SIPI-042023-1272734</t>
  </si>
  <si>
    <r>
      <t>'</t>
    </r>
    <r>
      <rPr>
        <sz val="10"/>
        <color rgb="FF000000"/>
        <rFont val="Arial"/>
        <family val="2"/>
      </rPr>
      <t>23-b0019278</t>
    </r>
  </si>
  <si>
    <r>
      <t>'</t>
    </r>
    <r>
      <rPr>
        <sz val="10"/>
        <color rgb="FF000000"/>
        <rFont val="Arial"/>
        <family val="2"/>
      </rPr>
      <t>23-b021353</t>
    </r>
  </si>
  <si>
    <r>
      <t>'</t>
    </r>
    <r>
      <rPr>
        <sz val="10"/>
        <color rgb="FF000000"/>
        <rFont val="Arial"/>
        <family val="2"/>
      </rPr>
      <t>23-b0019301</t>
    </r>
  </si>
  <si>
    <r>
      <t>'</t>
    </r>
    <r>
      <rPr>
        <sz val="10"/>
        <color rgb="FF000000"/>
        <rFont val="Arial"/>
        <family val="2"/>
      </rPr>
      <t>23-b025047</t>
    </r>
  </si>
  <si>
    <r>
      <t>'</t>
    </r>
    <r>
      <rPr>
        <sz val="10"/>
        <color rgb="FF000000"/>
        <rFont val="Arial"/>
        <family val="2"/>
      </rPr>
      <t>23-b0020711</t>
    </r>
  </si>
  <si>
    <r>
      <t>'</t>
    </r>
    <r>
      <rPr>
        <sz val="10"/>
        <color rgb="FF000000"/>
        <rFont val="Arial"/>
        <family val="2"/>
      </rPr>
      <t>23-b0022123</t>
    </r>
  </si>
  <si>
    <r>
      <t>'</t>
    </r>
    <r>
      <rPr>
        <sz val="10"/>
        <color rgb="FF000000"/>
        <rFont val="Arial"/>
        <family val="2"/>
      </rPr>
      <t>23-b0020687</t>
    </r>
  </si>
  <si>
    <r>
      <t>'</t>
    </r>
    <r>
      <rPr>
        <sz val="10"/>
        <color rgb="FF000000"/>
        <rFont val="Arial"/>
        <family val="2"/>
      </rPr>
      <t>23-b0022238</t>
    </r>
  </si>
  <si>
    <r>
      <t>'</t>
    </r>
    <r>
      <rPr>
        <sz val="10"/>
        <color rgb="FF000000"/>
        <rFont val="Arial"/>
        <family val="2"/>
      </rPr>
      <t>23-b023718</t>
    </r>
  </si>
  <si>
    <r>
      <t>'</t>
    </r>
    <r>
      <rPr>
        <sz val="10"/>
        <color rgb="FF000000"/>
        <rFont val="Arial"/>
        <family val="2"/>
      </rPr>
      <t>23-b0023926</t>
    </r>
  </si>
  <si>
    <r>
      <t>'</t>
    </r>
    <r>
      <rPr>
        <sz val="10"/>
        <color rgb="FF000000"/>
        <rFont val="Arial"/>
        <family val="2"/>
      </rPr>
      <t>23-b0019138</t>
    </r>
  </si>
  <si>
    <r>
      <t>'</t>
    </r>
    <r>
      <rPr>
        <sz val="10"/>
        <color rgb="FF000000"/>
        <rFont val="Arial"/>
        <family val="2"/>
      </rPr>
      <t>23-b0023461</t>
    </r>
  </si>
  <si>
    <r>
      <t>'</t>
    </r>
    <r>
      <rPr>
        <sz val="10"/>
        <color rgb="FF000000"/>
        <rFont val="Arial"/>
        <family val="2"/>
      </rPr>
      <t>23-b019309</t>
    </r>
  </si>
  <si>
    <r>
      <t>'</t>
    </r>
    <r>
      <rPr>
        <sz val="10"/>
        <color rgb="FF000000"/>
        <rFont val="Arial"/>
        <family val="2"/>
      </rPr>
      <t>23-b0022117</t>
    </r>
  </si>
  <si>
    <t>299-SIPI-122022-1270125</t>
  </si>
  <si>
    <r>
      <t>'</t>
    </r>
    <r>
      <rPr>
        <sz val="10"/>
        <color rgb="FF000000"/>
        <rFont val="Arial"/>
        <family val="2"/>
      </rPr>
      <t>22-b54282</t>
    </r>
  </si>
  <si>
    <t>299-SIPI-122022-1272399</t>
  </si>
  <si>
    <r>
      <t>'</t>
    </r>
    <r>
      <rPr>
        <sz val="10"/>
        <color rgb="FF000000"/>
        <rFont val="Arial"/>
        <family val="2"/>
      </rPr>
      <t>22-b0054269</t>
    </r>
  </si>
  <si>
    <r>
      <t>'</t>
    </r>
    <r>
      <rPr>
        <sz val="10"/>
        <color rgb="FF000000"/>
        <rFont val="Arial"/>
        <family val="2"/>
      </rPr>
      <t>22-b056429</t>
    </r>
  </si>
  <si>
    <r>
      <t>'</t>
    </r>
    <r>
      <rPr>
        <sz val="10"/>
        <color rgb="FF000000"/>
        <rFont val="Arial"/>
        <family val="2"/>
      </rPr>
      <t>22-b0054394</t>
    </r>
  </si>
  <si>
    <r>
      <t>'</t>
    </r>
    <r>
      <rPr>
        <sz val="10"/>
        <color rgb="FF000000"/>
        <rFont val="Arial"/>
        <family val="2"/>
      </rPr>
      <t>22-b055464</t>
    </r>
  </si>
  <si>
    <r>
      <t>'</t>
    </r>
    <r>
      <rPr>
        <sz val="10"/>
        <color rgb="FF000000"/>
        <rFont val="Arial"/>
        <family val="2"/>
      </rPr>
      <t>22-b057495</t>
    </r>
  </si>
  <si>
    <r>
      <t>'</t>
    </r>
    <r>
      <rPr>
        <sz val="10"/>
        <color rgb="FF000000"/>
        <rFont val="Arial"/>
        <family val="2"/>
      </rPr>
      <t>22-b056750</t>
    </r>
  </si>
  <si>
    <r>
      <t>'</t>
    </r>
    <r>
      <rPr>
        <sz val="10"/>
        <color rgb="FF000000"/>
        <rFont val="Arial"/>
        <family val="2"/>
      </rPr>
      <t>22-b056493</t>
    </r>
  </si>
  <si>
    <r>
      <t>'</t>
    </r>
    <r>
      <rPr>
        <sz val="10"/>
        <color rgb="FF000000"/>
        <rFont val="Arial"/>
        <family val="2"/>
      </rPr>
      <t>22-b057652</t>
    </r>
  </si>
  <si>
    <r>
      <t>'</t>
    </r>
    <r>
      <rPr>
        <sz val="10"/>
        <color rgb="FF000000"/>
        <rFont val="Arial"/>
        <family val="2"/>
      </rPr>
      <t>22-b0056821</t>
    </r>
  </si>
  <si>
    <r>
      <t>'</t>
    </r>
    <r>
      <rPr>
        <sz val="10"/>
        <color rgb="FF000000"/>
        <rFont val="Arial"/>
        <family val="2"/>
      </rPr>
      <t>22-b056032</t>
    </r>
  </si>
  <si>
    <r>
      <t>'</t>
    </r>
    <r>
      <rPr>
        <sz val="10"/>
        <color rgb="FF000000"/>
        <rFont val="Arial"/>
        <family val="2"/>
      </rPr>
      <t>22-b056150</t>
    </r>
  </si>
  <si>
    <r>
      <t>'</t>
    </r>
    <r>
      <rPr>
        <sz val="10"/>
        <color rgb="FF000000"/>
        <rFont val="Arial"/>
        <family val="2"/>
      </rPr>
      <t>23-b0054281</t>
    </r>
  </si>
  <si>
    <r>
      <t>'</t>
    </r>
    <r>
      <rPr>
        <sz val="10"/>
        <color rgb="FF000000"/>
        <rFont val="Arial"/>
        <family val="2"/>
      </rPr>
      <t>22-b055712</t>
    </r>
  </si>
  <si>
    <r>
      <t>'</t>
    </r>
    <r>
      <rPr>
        <sz val="10"/>
        <color rgb="FF000000"/>
        <rFont val="Arial"/>
        <family val="2"/>
      </rPr>
      <t>22-b054321</t>
    </r>
  </si>
  <si>
    <r>
      <t>'</t>
    </r>
    <r>
      <rPr>
        <sz val="10"/>
        <color rgb="FF000000"/>
        <rFont val="Arial"/>
        <family val="2"/>
      </rPr>
      <t>22-b057005</t>
    </r>
  </si>
  <si>
    <r>
      <t>'</t>
    </r>
    <r>
      <rPr>
        <sz val="10"/>
        <color rgb="FF000000"/>
        <rFont val="Arial"/>
        <family val="2"/>
      </rPr>
      <t>22-b057035</t>
    </r>
  </si>
  <si>
    <r>
      <t>'</t>
    </r>
    <r>
      <rPr>
        <sz val="10"/>
        <color rgb="FF000000"/>
        <rFont val="Arial"/>
        <family val="2"/>
      </rPr>
      <t>22-b0056861</t>
    </r>
  </si>
  <si>
    <r>
      <t>'</t>
    </r>
    <r>
      <rPr>
        <sz val="10"/>
        <color rgb="FF000000"/>
        <rFont val="Arial"/>
        <family val="2"/>
      </rPr>
      <t>22-b0055446</t>
    </r>
  </si>
  <si>
    <r>
      <t>'</t>
    </r>
    <r>
      <rPr>
        <sz val="10"/>
        <color rgb="FF000000"/>
        <rFont val="Arial"/>
        <family val="2"/>
      </rPr>
      <t>22-b0056820</t>
    </r>
  </si>
  <si>
    <r>
      <t>'</t>
    </r>
    <r>
      <rPr>
        <sz val="10"/>
        <color rgb="FF000000"/>
        <rFont val="Arial"/>
        <family val="2"/>
      </rPr>
      <t>22-b056148</t>
    </r>
  </si>
  <si>
    <t>299-SIPI-122022-1272400</t>
  </si>
  <si>
    <r>
      <t>'</t>
    </r>
    <r>
      <rPr>
        <sz val="10"/>
        <color rgb="FF000000"/>
        <rFont val="Arial"/>
        <family val="2"/>
      </rPr>
      <t>22-b054296</t>
    </r>
  </si>
  <si>
    <r>
      <t>'</t>
    </r>
    <r>
      <rPr>
        <sz val="10"/>
        <color rgb="FF000000"/>
        <rFont val="Arial"/>
        <family val="2"/>
      </rPr>
      <t>22-b054278</t>
    </r>
  </si>
  <si>
    <r>
      <t>'</t>
    </r>
    <r>
      <rPr>
        <sz val="10"/>
        <color rgb="FF000000"/>
        <rFont val="Arial"/>
        <family val="2"/>
      </rPr>
      <t>22-b054276</t>
    </r>
  </si>
  <si>
    <r>
      <t>'</t>
    </r>
    <r>
      <rPr>
        <sz val="10"/>
        <color rgb="FF000000"/>
        <rFont val="Arial"/>
        <family val="2"/>
      </rPr>
      <t>22-b054298</t>
    </r>
  </si>
  <si>
    <r>
      <t>'</t>
    </r>
    <r>
      <rPr>
        <sz val="10"/>
        <color rgb="FF000000"/>
        <rFont val="Arial"/>
        <family val="2"/>
      </rPr>
      <t>22-b054255</t>
    </r>
  </si>
  <si>
    <r>
      <t>'</t>
    </r>
    <r>
      <rPr>
        <sz val="10"/>
        <color rgb="FF000000"/>
        <rFont val="Arial"/>
        <family val="2"/>
      </rPr>
      <t>22-b0054256</t>
    </r>
  </si>
  <si>
    <r>
      <t>'</t>
    </r>
    <r>
      <rPr>
        <sz val="10"/>
        <color rgb="FF000000"/>
        <rFont val="Arial"/>
        <family val="2"/>
      </rPr>
      <t>22-b054254</t>
    </r>
  </si>
  <si>
    <r>
      <t>'</t>
    </r>
    <r>
      <rPr>
        <sz val="10"/>
        <color rgb="FF000000"/>
        <rFont val="Arial"/>
        <family val="2"/>
      </rPr>
      <t>22-b0054300</t>
    </r>
  </si>
  <si>
    <r>
      <t>'</t>
    </r>
    <r>
      <rPr>
        <sz val="10"/>
        <color rgb="FF000000"/>
        <rFont val="Arial"/>
        <family val="2"/>
      </rPr>
      <t>22-b0054318</t>
    </r>
  </si>
  <si>
    <r>
      <t>'</t>
    </r>
    <r>
      <rPr>
        <sz val="10"/>
        <color rgb="FF000000"/>
        <rFont val="Arial"/>
        <family val="2"/>
      </rPr>
      <t>22-b0054232</t>
    </r>
  </si>
  <si>
    <t>299-SIPI-R-032023-1270125</t>
  </si>
  <si>
    <r>
      <t>'</t>
    </r>
    <r>
      <rPr>
        <sz val="10"/>
        <color rgb="FF000000"/>
        <rFont val="Arial"/>
        <family val="2"/>
      </rPr>
      <t>9464</t>
    </r>
  </si>
  <si>
    <t>K23TVA-9464-RTV1671574|HHCL - RTV1671574</t>
  </si>
  <si>
    <r>
      <t>'</t>
    </r>
    <r>
      <rPr>
        <sz val="10"/>
        <color rgb="FF000000"/>
        <rFont val="Arial"/>
        <family val="2"/>
      </rPr>
      <t>7736</t>
    </r>
  </si>
  <si>
    <t>K23TVA-7736-RTV1665859|HHCL</t>
  </si>
  <si>
    <r>
      <t>'</t>
    </r>
    <r>
      <rPr>
        <sz val="10"/>
        <color rgb="FF000000"/>
        <rFont val="Arial"/>
        <family val="2"/>
      </rPr>
      <t>10384</t>
    </r>
  </si>
  <si>
    <t>K23TVA-10384-RTV1676409|HHCL - RTV1676409</t>
  </si>
  <si>
    <r>
      <t>'</t>
    </r>
    <r>
      <rPr>
        <sz val="10"/>
        <color rgb="FF000000"/>
        <rFont val="Arial"/>
        <family val="2"/>
      </rPr>
      <t>11184</t>
    </r>
  </si>
  <si>
    <t>K23TVA-11184-RTV1678897|HHCL - RTV1678897</t>
  </si>
  <si>
    <r>
      <t>'</t>
    </r>
    <r>
      <rPr>
        <sz val="10"/>
        <color rgb="FF000000"/>
        <rFont val="Arial"/>
        <family val="2"/>
      </rPr>
      <t>9448</t>
    </r>
  </si>
  <si>
    <t>K23TVA-9448-RTV1671797|HHCL - RTV1671797</t>
  </si>
  <si>
    <r>
      <t>'</t>
    </r>
    <r>
      <rPr>
        <sz val="10"/>
        <color rgb="FF000000"/>
        <rFont val="Arial"/>
        <family val="2"/>
      </rPr>
      <t>9447</t>
    </r>
  </si>
  <si>
    <t>K23TVA-9447-RTV1671799|HHCL - RTV1671799</t>
  </si>
  <si>
    <r>
      <t>'</t>
    </r>
    <r>
      <rPr>
        <sz val="10"/>
        <color rgb="FF000000"/>
        <rFont val="Arial"/>
        <family val="2"/>
      </rPr>
      <t>8603</t>
    </r>
  </si>
  <si>
    <t>K23TVA-8603-RTV1669096|HHCL - RTV1669096</t>
  </si>
  <si>
    <r>
      <t>'</t>
    </r>
    <r>
      <rPr>
        <sz val="10"/>
        <color rgb="FF000000"/>
        <rFont val="Arial"/>
        <family val="2"/>
      </rPr>
      <t>9352</t>
    </r>
  </si>
  <si>
    <t>K23TVA-9352-RTV1671858|HHCL - RTV1671858</t>
  </si>
  <si>
    <r>
      <t>'</t>
    </r>
    <r>
      <rPr>
        <sz val="10"/>
        <color rgb="FF000000"/>
        <rFont val="Arial"/>
        <family val="2"/>
      </rPr>
      <t>6664</t>
    </r>
  </si>
  <si>
    <t>K23TVA-6664-RTV1661296|HHCL - RTV1661296</t>
  </si>
  <si>
    <r>
      <t>'</t>
    </r>
    <r>
      <rPr>
        <sz val="10"/>
        <color rgb="FF000000"/>
        <rFont val="Arial"/>
        <family val="2"/>
      </rPr>
      <t>10006</t>
    </r>
  </si>
  <si>
    <t>K23TVA-10006-RTV1674949|HHCL - RTV1674949</t>
  </si>
  <si>
    <r>
      <t>'</t>
    </r>
    <r>
      <rPr>
        <sz val="10"/>
        <color rgb="FF000000"/>
        <rFont val="Arial"/>
        <family val="2"/>
      </rPr>
      <t>7832</t>
    </r>
  </si>
  <si>
    <t>K23TVA-7832-RTV1666357|HHCL</t>
  </si>
  <si>
    <r>
      <t>'</t>
    </r>
    <r>
      <rPr>
        <sz val="10"/>
        <color rgb="FF000000"/>
        <rFont val="Arial"/>
        <family val="2"/>
      </rPr>
      <t>11452</t>
    </r>
  </si>
  <si>
    <t>K23TVA-11452-RTV1680039|HHCL - RTV1680039</t>
  </si>
  <si>
    <r>
      <t>'</t>
    </r>
    <r>
      <rPr>
        <sz val="10"/>
        <color rgb="FF000000"/>
        <rFont val="Arial"/>
        <family val="2"/>
      </rPr>
      <t>7359</t>
    </r>
  </si>
  <si>
    <t>K23TVA-7359-RTV1664545|HHCL</t>
  </si>
  <si>
    <r>
      <t>'</t>
    </r>
    <r>
      <rPr>
        <sz val="10"/>
        <color rgb="FF000000"/>
        <rFont val="Arial"/>
        <family val="2"/>
      </rPr>
      <t>8678</t>
    </r>
  </si>
  <si>
    <t>K23TVA-8678-RTV1669471|HHCL - RTV1669471</t>
  </si>
  <si>
    <r>
      <t>'</t>
    </r>
    <r>
      <rPr>
        <sz val="10"/>
        <color rgb="FF000000"/>
        <rFont val="Arial"/>
        <family val="2"/>
      </rPr>
      <t>10736</t>
    </r>
  </si>
  <si>
    <t>K23TVA-10736-RTV1677438|HHCL - RTV1677438</t>
  </si>
  <si>
    <r>
      <t>'</t>
    </r>
    <r>
      <rPr>
        <sz val="10"/>
        <color rgb="FF000000"/>
        <rFont val="Arial"/>
        <family val="2"/>
      </rPr>
      <t>10968</t>
    </r>
  </si>
  <si>
    <t>K23TVA-10968-RTV1678280|HHCL - RTV1678280</t>
  </si>
  <si>
    <r>
      <t>'</t>
    </r>
    <r>
      <rPr>
        <sz val="10"/>
        <color rgb="FF000000"/>
        <rFont val="Arial"/>
        <family val="2"/>
      </rPr>
      <t>11729</t>
    </r>
  </si>
  <si>
    <t>K23TVA-11729-RTV1680419|HHCL - RTV1680419</t>
  </si>
  <si>
    <r>
      <t>'</t>
    </r>
    <r>
      <rPr>
        <sz val="10"/>
        <color rgb="FF000000"/>
        <rFont val="Arial"/>
        <family val="2"/>
      </rPr>
      <t>11966</t>
    </r>
  </si>
  <si>
    <t>K23TVA-11966-RTV1681287|HHCL - RTV1681287</t>
  </si>
  <si>
    <t>K23TVA-7507-RTV1664115|HHCL - RTV1664115</t>
  </si>
  <si>
    <r>
      <t>'</t>
    </r>
    <r>
      <rPr>
        <sz val="10"/>
        <color rgb="FF000000"/>
        <rFont val="Arial"/>
        <family val="2"/>
      </rPr>
      <t>8941</t>
    </r>
  </si>
  <si>
    <t>K23TVA-8941-RTV1670178|HHCL - RTV1670178</t>
  </si>
  <si>
    <r>
      <t>'</t>
    </r>
    <r>
      <rPr>
        <sz val="10"/>
        <color rgb="FF000000"/>
        <rFont val="Arial"/>
        <family val="2"/>
      </rPr>
      <t>10126</t>
    </r>
  </si>
  <si>
    <t>K23TVA-10126-RTV1674936|HHCL</t>
  </si>
  <si>
    <r>
      <t>'</t>
    </r>
    <r>
      <rPr>
        <sz val="10"/>
        <color rgb="FF000000"/>
        <rFont val="Arial"/>
        <family val="2"/>
      </rPr>
      <t>10184</t>
    </r>
  </si>
  <si>
    <t>K23TVA-10184-RTV1675517|HHCL - RTV1675517</t>
  </si>
  <si>
    <r>
      <t>'</t>
    </r>
    <r>
      <rPr>
        <sz val="10"/>
        <color rgb="FF000000"/>
        <rFont val="Arial"/>
        <family val="2"/>
      </rPr>
      <t>10409</t>
    </r>
  </si>
  <si>
    <t>K23TVA-10409-RTV1676338|HHCL - RTV1676338</t>
  </si>
  <si>
    <r>
      <t>'</t>
    </r>
    <r>
      <rPr>
        <sz val="10"/>
        <color rgb="FF000000"/>
        <rFont val="Arial"/>
        <family val="2"/>
      </rPr>
      <t>11276</t>
    </r>
  </si>
  <si>
    <t>K23TVA-11276-RTV1679433|HHCL - RTV1679433</t>
  </si>
  <si>
    <r>
      <t>'</t>
    </r>
    <r>
      <rPr>
        <sz val="10"/>
        <color rgb="FF000000"/>
        <rFont val="Arial"/>
        <family val="2"/>
      </rPr>
      <t>11418</t>
    </r>
  </si>
  <si>
    <t>K23TVA-11418-RTV1680244|HHCL - RTV1680244</t>
  </si>
  <si>
    <r>
      <t>'</t>
    </r>
    <r>
      <rPr>
        <sz val="10"/>
        <color rgb="FF000000"/>
        <rFont val="Arial"/>
        <family val="2"/>
      </rPr>
      <t>10788</t>
    </r>
  </si>
  <si>
    <t>K23TVA-10788-RTV1678042|HHCL - RTV1678042</t>
  </si>
  <si>
    <r>
      <t>'</t>
    </r>
    <r>
      <rPr>
        <sz val="10"/>
        <color rgb="FF000000"/>
        <rFont val="Arial"/>
        <family val="2"/>
      </rPr>
      <t>11191</t>
    </r>
  </si>
  <si>
    <t>K23TVA-11191-RTV1678999|HHCL - RTV1678999</t>
  </si>
  <si>
    <r>
      <t>'</t>
    </r>
    <r>
      <rPr>
        <sz val="10"/>
        <color rgb="FF000000"/>
        <rFont val="Arial"/>
        <family val="2"/>
      </rPr>
      <t>11153</t>
    </r>
  </si>
  <si>
    <t>K23TVA-11153-RTV1679463|HHCL - RTV1679463</t>
  </si>
  <si>
    <r>
      <t>'</t>
    </r>
    <r>
      <rPr>
        <sz val="10"/>
        <color rgb="FF000000"/>
        <rFont val="Arial"/>
        <family val="2"/>
      </rPr>
      <t>11080</t>
    </r>
  </si>
  <si>
    <t>K23TVA-11080-RTV1678885|HHCL - RTV1678885</t>
  </si>
  <si>
    <r>
      <t>'</t>
    </r>
    <r>
      <rPr>
        <sz val="10"/>
        <color rgb="FF000000"/>
        <rFont val="Arial"/>
        <family val="2"/>
      </rPr>
      <t>11992</t>
    </r>
  </si>
  <si>
    <t>K23TVA-11992-RTV1681344|HHCL - RTV1681344</t>
  </si>
  <si>
    <r>
      <t>'</t>
    </r>
    <r>
      <rPr>
        <sz val="10"/>
        <color rgb="FF000000"/>
        <rFont val="Arial"/>
        <family val="2"/>
      </rPr>
      <t>8689</t>
    </r>
  </si>
  <si>
    <t>K23TVA-8689-RTV1669446|HHCL - RTV1669446</t>
  </si>
  <si>
    <r>
      <t>'</t>
    </r>
    <r>
      <rPr>
        <sz val="10"/>
        <color rgb="FF000000"/>
        <rFont val="Arial"/>
        <family val="2"/>
      </rPr>
      <t>10648</t>
    </r>
  </si>
  <si>
    <t>K23TVA-10648-RTV1676659|HHCL - RTV1676659</t>
  </si>
  <si>
    <r>
      <t>'</t>
    </r>
    <r>
      <rPr>
        <sz val="10"/>
        <color rgb="FF000000"/>
        <rFont val="Arial"/>
        <family val="2"/>
      </rPr>
      <t>10770</t>
    </r>
  </si>
  <si>
    <t>K23TVA-10770-RTV1677910|HHCL - RTV1677910</t>
  </si>
  <si>
    <r>
      <t>'</t>
    </r>
    <r>
      <rPr>
        <sz val="10"/>
        <color rgb="FF000000"/>
        <rFont val="Arial"/>
        <family val="2"/>
      </rPr>
      <t>9419</t>
    </r>
  </si>
  <si>
    <t>K23TVA-9419-RTV1672034|HHCL - RTV1672034</t>
  </si>
  <si>
    <r>
      <t>'</t>
    </r>
    <r>
      <rPr>
        <sz val="10"/>
        <color rgb="FF000000"/>
        <rFont val="Arial"/>
        <family val="2"/>
      </rPr>
      <t>8665</t>
    </r>
  </si>
  <si>
    <t>K23TVA-8665-RTV1669499|HHCL - RTV1669499</t>
  </si>
  <si>
    <r>
      <t>'</t>
    </r>
    <r>
      <rPr>
        <sz val="10"/>
        <color rgb="FF000000"/>
        <rFont val="Arial"/>
        <family val="2"/>
      </rPr>
      <t>8860</t>
    </r>
  </si>
  <si>
    <t>K23TVA-8860-RTV1670207|HHCL - RTV1670207</t>
  </si>
  <si>
    <r>
      <t>'</t>
    </r>
    <r>
      <rPr>
        <sz val="10"/>
        <color rgb="FF000000"/>
        <rFont val="Arial"/>
        <family val="2"/>
      </rPr>
      <t>8857</t>
    </r>
  </si>
  <si>
    <t>K23TVA-8857-RTV1670211|HHCL - RTV1670211</t>
  </si>
  <si>
    <r>
      <t>'</t>
    </r>
    <r>
      <rPr>
        <sz val="10"/>
        <color rgb="FF000000"/>
        <rFont val="Arial"/>
        <family val="2"/>
      </rPr>
      <t>7508</t>
    </r>
  </si>
  <si>
    <t>K23TVA-7508-RTV1664114|HHCL - RTV1664114</t>
  </si>
  <si>
    <r>
      <t>'</t>
    </r>
    <r>
      <rPr>
        <sz val="10"/>
        <color rgb="FF000000"/>
        <rFont val="Arial"/>
        <family val="2"/>
      </rPr>
      <t>8076</t>
    </r>
  </si>
  <si>
    <t>K23TVA-8076-RTV1666404|HHCL</t>
  </si>
  <si>
    <r>
      <t>'</t>
    </r>
    <r>
      <rPr>
        <sz val="10"/>
        <color rgb="FF000000"/>
        <rFont val="Arial"/>
        <family val="2"/>
      </rPr>
      <t>10894</t>
    </r>
  </si>
  <si>
    <t>K23TVA-10894-RTV1678651|HHCL - RTV1678651</t>
  </si>
  <si>
    <r>
      <t>'</t>
    </r>
    <r>
      <rPr>
        <sz val="10"/>
        <color rgb="FF000000"/>
        <rFont val="Arial"/>
        <family val="2"/>
      </rPr>
      <t>11037</t>
    </r>
  </si>
  <si>
    <t>K23TVA-11037-RTV1679144|HHCL - RTV1679144</t>
  </si>
  <si>
    <r>
      <t>'</t>
    </r>
    <r>
      <rPr>
        <sz val="10"/>
        <color rgb="FF000000"/>
        <rFont val="Arial"/>
        <family val="2"/>
      </rPr>
      <t>11249</t>
    </r>
  </si>
  <si>
    <t>K23TVA-11249-RTV1679200|HHCL - RTV1679200</t>
  </si>
  <si>
    <r>
      <t>'</t>
    </r>
    <r>
      <rPr>
        <sz val="10"/>
        <color rgb="FF000000"/>
        <rFont val="Arial"/>
        <family val="2"/>
      </rPr>
      <t>11373</t>
    </r>
  </si>
  <si>
    <t>K23TVA-11373-RTV1679599|HHCL - RTV1679599</t>
  </si>
  <si>
    <t>299-SIPI-R-042023-1270125</t>
  </si>
  <si>
    <r>
      <t>'</t>
    </r>
    <r>
      <rPr>
        <sz val="10"/>
        <color rgb="FF000000"/>
        <rFont val="Arial"/>
        <family val="2"/>
      </rPr>
      <t>13850</t>
    </r>
  </si>
  <si>
    <t>K23TVA-13850-RTV1689178|HHCL - RTV1689178</t>
  </si>
  <si>
    <r>
      <t>'</t>
    </r>
    <r>
      <rPr>
        <sz val="10"/>
        <color rgb="FF000000"/>
        <rFont val="Arial"/>
        <family val="2"/>
      </rPr>
      <t>12428</t>
    </r>
  </si>
  <si>
    <t>K23TVA-12428-RTV1683833|HHCL - RTV1683833</t>
  </si>
  <si>
    <r>
      <t>'</t>
    </r>
    <r>
      <rPr>
        <sz val="10"/>
        <color rgb="FF000000"/>
        <rFont val="Arial"/>
        <family val="2"/>
      </rPr>
      <t>12245</t>
    </r>
  </si>
  <si>
    <t>K23TVA-12245-RTV1682522|HHCL</t>
  </si>
  <si>
    <r>
      <t>'</t>
    </r>
    <r>
      <rPr>
        <sz val="10"/>
        <color rgb="FF000000"/>
        <rFont val="Arial"/>
        <family val="2"/>
      </rPr>
      <t>13166</t>
    </r>
  </si>
  <si>
    <t>K23TVA-13166-RTV1687345|HHCL - RTV1687345</t>
  </si>
  <si>
    <r>
      <t>'</t>
    </r>
    <r>
      <rPr>
        <sz val="10"/>
        <color rgb="FF000000"/>
        <rFont val="Arial"/>
        <family val="2"/>
      </rPr>
      <t>12558</t>
    </r>
  </si>
  <si>
    <t>K23TVA-12558-RTV1683703|HHCL - RTV1683703</t>
  </si>
  <si>
    <r>
      <t>'</t>
    </r>
    <r>
      <rPr>
        <sz val="10"/>
        <color rgb="FF000000"/>
        <rFont val="Arial"/>
        <family val="2"/>
      </rPr>
      <t>13480</t>
    </r>
  </si>
  <si>
    <t>K23TVA-13480-RTV1687703|HHCL - RTV1687703</t>
  </si>
  <si>
    <r>
      <t>'</t>
    </r>
    <r>
      <rPr>
        <sz val="10"/>
        <color rgb="FF000000"/>
        <rFont val="Arial"/>
        <family val="2"/>
      </rPr>
      <t>13365</t>
    </r>
  </si>
  <si>
    <t>K23TVA-13365-RTV1687432|HHCL - RTV1687432</t>
  </si>
  <si>
    <r>
      <t>'</t>
    </r>
    <r>
      <rPr>
        <sz val="10"/>
        <color rgb="FF000000"/>
        <rFont val="Arial"/>
        <family val="2"/>
      </rPr>
      <t>13478</t>
    </r>
  </si>
  <si>
    <t>K23TVA-13478-RTV1687688|HHCL - RTV1687688</t>
  </si>
  <si>
    <r>
      <t>'</t>
    </r>
    <r>
      <rPr>
        <sz val="10"/>
        <color rgb="FF000000"/>
        <rFont val="Arial"/>
        <family val="2"/>
      </rPr>
      <t>12481</t>
    </r>
  </si>
  <si>
    <t>K23TVA-12481-RTV1683708|HHCL - RTV1683708</t>
  </si>
  <si>
    <r>
      <t>'</t>
    </r>
    <r>
      <rPr>
        <sz val="10"/>
        <color rgb="FF000000"/>
        <rFont val="Arial"/>
        <family val="2"/>
      </rPr>
      <t>13034</t>
    </r>
  </si>
  <si>
    <t>K23TVA-13034-RTV1686400|HHCL - RTV1686400</t>
  </si>
  <si>
    <r>
      <t>'</t>
    </r>
    <r>
      <rPr>
        <sz val="10"/>
        <color rgb="FF000000"/>
        <rFont val="Arial"/>
        <family val="2"/>
      </rPr>
      <t>13103</t>
    </r>
  </si>
  <si>
    <t>K23TVA-13103-RTV1686903|HHCL - RTV1686903</t>
  </si>
  <si>
    <r>
      <t>'</t>
    </r>
    <r>
      <rPr>
        <sz val="10"/>
        <color rgb="FF000000"/>
        <rFont val="Arial"/>
        <family val="2"/>
      </rPr>
      <t>12830</t>
    </r>
  </si>
  <si>
    <t>K23TVA-12830-RTV1685895|HHCL - RTV1685895</t>
  </si>
  <si>
    <r>
      <t>'</t>
    </r>
    <r>
      <rPr>
        <sz val="10"/>
        <color rgb="FF000000"/>
        <rFont val="Arial"/>
        <family val="2"/>
      </rPr>
      <t>12044</t>
    </r>
  </si>
  <si>
    <t>K23TVA-12044-RTV1681669|HHCL</t>
  </si>
  <si>
    <t>299-SIPI-R-042023-1272399</t>
  </si>
  <si>
    <r>
      <t>'</t>
    </r>
    <r>
      <rPr>
        <sz val="10"/>
        <color rgb="FF000000"/>
        <rFont val="Arial"/>
        <family val="2"/>
      </rPr>
      <t>13625</t>
    </r>
  </si>
  <si>
    <t>K23TVA-13625-RTV1688365|HHCL - RTV1688365</t>
  </si>
  <si>
    <r>
      <t>'</t>
    </r>
    <r>
      <rPr>
        <sz val="10"/>
        <color rgb="FF000000"/>
        <rFont val="Arial"/>
        <family val="2"/>
      </rPr>
      <t>14653</t>
    </r>
  </si>
  <si>
    <t>K23TVA-14653-RTV1692253|HHCL - RTV1692253</t>
  </si>
  <si>
    <r>
      <t>'</t>
    </r>
    <r>
      <rPr>
        <sz val="10"/>
        <color rgb="FF000000"/>
        <rFont val="Arial"/>
        <family val="2"/>
      </rPr>
      <t>15943</t>
    </r>
  </si>
  <si>
    <t>K23TVA-15943-RTV1697077|HHCL</t>
  </si>
  <si>
    <r>
      <t>'</t>
    </r>
    <r>
      <rPr>
        <sz val="10"/>
        <color rgb="FF000000"/>
        <rFont val="Arial"/>
        <family val="2"/>
      </rPr>
      <t>15687</t>
    </r>
  </si>
  <si>
    <t>K23TVA-15687-RTV1695851|HHCL</t>
  </si>
  <si>
    <r>
      <t>'</t>
    </r>
    <r>
      <rPr>
        <sz val="10"/>
        <color rgb="FF000000"/>
        <rFont val="Arial"/>
        <family val="2"/>
      </rPr>
      <t>13871</t>
    </r>
  </si>
  <si>
    <t>K23TVA-13871-RTV1688789|HHCL - RTV1688789</t>
  </si>
  <si>
    <r>
      <t>'</t>
    </r>
    <r>
      <rPr>
        <sz val="10"/>
        <color rgb="FF000000"/>
        <rFont val="Arial"/>
        <family val="2"/>
      </rPr>
      <t>14519</t>
    </r>
  </si>
  <si>
    <t>K23TVA-14519-RTV1691389|HHCL - RTV1691389</t>
  </si>
  <si>
    <r>
      <t>'</t>
    </r>
    <r>
      <rPr>
        <sz val="10"/>
        <color rgb="FF000000"/>
        <rFont val="Arial"/>
        <family val="2"/>
      </rPr>
      <t>14959</t>
    </r>
  </si>
  <si>
    <t>K23TVA-14959-RTV1693103|HHCL</t>
  </si>
  <si>
    <r>
      <t>'</t>
    </r>
    <r>
      <rPr>
        <sz val="10"/>
        <color rgb="FF000000"/>
        <rFont val="Arial"/>
        <family val="2"/>
      </rPr>
      <t>15571</t>
    </r>
  </si>
  <si>
    <t>K23TVA-15571-RTV1695950|HHCL - RTV1695950</t>
  </si>
  <si>
    <r>
      <t>'</t>
    </r>
    <r>
      <rPr>
        <sz val="10"/>
        <color rgb="FF000000"/>
        <rFont val="Arial"/>
        <family val="2"/>
      </rPr>
      <t>13988</t>
    </r>
  </si>
  <si>
    <t>K23TVA-13988-RTV1689090|HHCL</t>
  </si>
  <si>
    <r>
      <t>'</t>
    </r>
    <r>
      <rPr>
        <sz val="10"/>
        <color rgb="FF000000"/>
        <rFont val="Arial"/>
        <family val="2"/>
      </rPr>
      <t>15291</t>
    </r>
  </si>
  <si>
    <t>K23TVA-15291-RTV1694980|HHCL</t>
  </si>
  <si>
    <r>
      <t>'</t>
    </r>
    <r>
      <rPr>
        <sz val="10"/>
        <color rgb="FF000000"/>
        <rFont val="Arial"/>
        <family val="2"/>
      </rPr>
      <t>14032</t>
    </r>
  </si>
  <si>
    <t>K23TVA-14032-RTV1689458|HHCL</t>
  </si>
  <si>
    <r>
      <t>'</t>
    </r>
    <r>
      <rPr>
        <sz val="10"/>
        <color rgb="FF000000"/>
        <rFont val="Arial"/>
        <family val="2"/>
      </rPr>
      <t>13987</t>
    </r>
  </si>
  <si>
    <t>K23TVA-13987-RTV1689075|HHCL</t>
  </si>
  <si>
    <r>
      <t>'</t>
    </r>
    <r>
      <rPr>
        <sz val="10"/>
        <color rgb="FF000000"/>
        <rFont val="Arial"/>
        <family val="2"/>
      </rPr>
      <t>15257</t>
    </r>
  </si>
  <si>
    <t>K23TVA-15257-RTV1694712|HHCL - RTV1694712</t>
  </si>
  <si>
    <t>299-SIPI-R-052023-1272399</t>
  </si>
  <si>
    <r>
      <t>'</t>
    </r>
    <r>
      <rPr>
        <sz val="10"/>
        <color rgb="FF000000"/>
        <rFont val="Arial"/>
        <family val="2"/>
      </rPr>
      <t>16880</t>
    </r>
  </si>
  <si>
    <t>K23TVA-16880-RTV1701049|HHCL - RTV1701049</t>
  </si>
  <si>
    <r>
      <t>'</t>
    </r>
    <r>
      <rPr>
        <sz val="10"/>
        <color rgb="FF000000"/>
        <rFont val="Arial"/>
        <family val="2"/>
      </rPr>
      <t>16465</t>
    </r>
  </si>
  <si>
    <t>K23TVA-16465-RTV1699509|HHCL - RTV1699509</t>
  </si>
  <si>
    <r>
      <t>'</t>
    </r>
    <r>
      <rPr>
        <sz val="10"/>
        <color rgb="FF000000"/>
        <rFont val="Arial"/>
        <family val="2"/>
      </rPr>
      <t>16860</t>
    </r>
  </si>
  <si>
    <t>K23TVA-16860-RTV1701159|HHCL - RTV1701159</t>
  </si>
  <si>
    <r>
      <t>'</t>
    </r>
    <r>
      <rPr>
        <sz val="10"/>
        <color rgb="FF000000"/>
        <rFont val="Arial"/>
        <family val="2"/>
      </rPr>
      <t>17217</t>
    </r>
  </si>
  <si>
    <t>K23TVA-17217-RTV1701883|HHCL - RTV1701883</t>
  </si>
  <si>
    <t>299-SIPI-R-122022-1272399</t>
  </si>
  <si>
    <r>
      <t>'</t>
    </r>
    <r>
      <rPr>
        <sz val="10"/>
        <color rgb="FF000000"/>
        <rFont val="Arial"/>
        <family val="2"/>
      </rPr>
      <t>22785</t>
    </r>
  </si>
  <si>
    <t>K22TVA-22785-RTV1631635|HHCL - RTV1631635</t>
  </si>
  <si>
    <t>304-SIPI-032023-10064776</t>
  </si>
  <si>
    <r>
      <t>'</t>
    </r>
    <r>
      <rPr>
        <sz val="10"/>
        <color rgb="FF000000"/>
        <rFont val="Arial"/>
        <family val="2"/>
      </rPr>
      <t>A0017681</t>
    </r>
  </si>
  <si>
    <t>304-SIPI-052023-10067051</t>
  </si>
  <si>
    <r>
      <t>'</t>
    </r>
    <r>
      <rPr>
        <sz val="10"/>
        <color rgb="FF000000"/>
        <rFont val="Arial"/>
        <family val="2"/>
      </rPr>
      <t>A0028215</t>
    </r>
  </si>
  <si>
    <t>304-SIPI-122022-10065688</t>
  </si>
  <si>
    <r>
      <t>'</t>
    </r>
    <r>
      <rPr>
        <sz val="10"/>
        <color rgb="FF000000"/>
        <rFont val="Arial"/>
        <family val="2"/>
      </rPr>
      <t>A0056983</t>
    </r>
  </si>
  <si>
    <t>305-SIPI-012023-10062134</t>
  </si>
  <si>
    <r>
      <t>'</t>
    </r>
    <r>
      <rPr>
        <sz val="10"/>
        <color rgb="FF000000"/>
        <rFont val="Arial"/>
        <family val="2"/>
      </rPr>
      <t>B0000105</t>
    </r>
  </si>
  <si>
    <t>305-SIPI-032023-10061476</t>
  </si>
  <si>
    <r>
      <t>'</t>
    </r>
    <r>
      <rPr>
        <sz val="10"/>
        <color rgb="FF000000"/>
        <rFont val="Arial"/>
        <family val="2"/>
      </rPr>
      <t>B0013547</t>
    </r>
  </si>
  <si>
    <r>
      <t>'</t>
    </r>
    <r>
      <rPr>
        <sz val="10"/>
        <color rgb="FF000000"/>
        <rFont val="Arial"/>
        <family val="2"/>
      </rPr>
      <t>B0011256</t>
    </r>
  </si>
  <si>
    <t>305-SIPI-042023-10062164</t>
  </si>
  <si>
    <r>
      <t>'</t>
    </r>
    <r>
      <rPr>
        <sz val="10"/>
        <color rgb="FF000000"/>
        <rFont val="Arial"/>
        <family val="2"/>
      </rPr>
      <t>B0020515</t>
    </r>
  </si>
  <si>
    <r>
      <t>'</t>
    </r>
    <r>
      <rPr>
        <sz val="10"/>
        <color rgb="FF000000"/>
        <rFont val="Arial"/>
        <family val="2"/>
      </rPr>
      <t>B0022359</t>
    </r>
  </si>
  <si>
    <t>305-SIPI-052023-10063363</t>
  </si>
  <si>
    <r>
      <t>'</t>
    </r>
    <r>
      <rPr>
        <sz val="10"/>
        <color rgb="FF000000"/>
        <rFont val="Arial"/>
        <family val="2"/>
      </rPr>
      <t>B0028143</t>
    </r>
  </si>
  <si>
    <r>
      <t>'</t>
    </r>
    <r>
      <rPr>
        <sz val="10"/>
        <color rgb="FF000000"/>
        <rFont val="Arial"/>
        <family val="2"/>
      </rPr>
      <t>B0030077</t>
    </r>
  </si>
  <si>
    <t>305-SIPI-122022-10062134</t>
  </si>
  <si>
    <r>
      <t>'</t>
    </r>
    <r>
      <rPr>
        <sz val="10"/>
        <color rgb="FF000000"/>
        <rFont val="Arial"/>
        <family val="2"/>
      </rPr>
      <t>B0056873</t>
    </r>
  </si>
  <si>
    <t>306-SIPI-032023-10050060</t>
  </si>
  <si>
    <r>
      <t>'</t>
    </r>
    <r>
      <rPr>
        <sz val="10"/>
        <color rgb="FF000000"/>
        <rFont val="Arial"/>
        <family val="2"/>
      </rPr>
      <t>C0017756</t>
    </r>
  </si>
  <si>
    <r>
      <t>'</t>
    </r>
    <r>
      <rPr>
        <sz val="10"/>
        <color rgb="FF000000"/>
        <rFont val="Arial"/>
        <family val="2"/>
      </rPr>
      <t>C0011240</t>
    </r>
  </si>
  <si>
    <t>306-SIPI-042023-10051184</t>
  </si>
  <si>
    <r>
      <t>'</t>
    </r>
    <r>
      <rPr>
        <sz val="10"/>
        <color rgb="FF000000"/>
        <rFont val="Arial"/>
        <family val="2"/>
      </rPr>
      <t>C0019205</t>
    </r>
  </si>
  <si>
    <r>
      <t>'</t>
    </r>
    <r>
      <rPr>
        <sz val="10"/>
        <color rgb="FF000000"/>
        <rFont val="Arial"/>
        <family val="2"/>
      </rPr>
      <t>C0024393</t>
    </r>
  </si>
  <si>
    <t>306-SIPI-052023-10052530</t>
  </si>
  <si>
    <r>
      <t>'</t>
    </r>
    <r>
      <rPr>
        <sz val="10"/>
        <color rgb="FF000000"/>
        <rFont val="Arial"/>
        <family val="2"/>
      </rPr>
      <t>C0031493</t>
    </r>
  </si>
  <si>
    <t>306-SIPI-R-052023-10052530</t>
  </si>
  <si>
    <r>
      <t>'</t>
    </r>
    <r>
      <rPr>
        <sz val="10"/>
        <color rgb="FF000000"/>
        <rFont val="Arial"/>
        <family val="2"/>
      </rPr>
      <t>4766</t>
    </r>
  </si>
  <si>
    <t>1K23TBD-4766|BAPGIOMUOI - RTV1708590</t>
  </si>
  <si>
    <t>400-SIPI-042023-1087686</t>
  </si>
  <si>
    <r>
      <t>'</t>
    </r>
    <r>
      <rPr>
        <sz val="10"/>
        <color rgb="FF000000"/>
        <rFont val="Arial"/>
        <family val="2"/>
      </rPr>
      <t>M0019263</t>
    </r>
  </si>
  <si>
    <t>400-SIPI-122022-1086636</t>
  </si>
  <si>
    <r>
      <t>'</t>
    </r>
    <r>
      <rPr>
        <sz val="10"/>
        <color rgb="FF000000"/>
        <rFont val="Arial"/>
        <family val="2"/>
      </rPr>
      <t>M0054453</t>
    </r>
  </si>
  <si>
    <t>400-SIPI-R-042023-1087686</t>
  </si>
  <si>
    <r>
      <t>'</t>
    </r>
    <r>
      <rPr>
        <sz val="10"/>
        <color rgb="FF000000"/>
        <rFont val="Arial"/>
        <family val="2"/>
      </rPr>
      <t>483</t>
    </r>
  </si>
  <si>
    <t>1K23TBE|RTV 1685645-BAPGIO - RTV1685645</t>
  </si>
  <si>
    <t>401-SIPI-122022-1081538</t>
  </si>
  <si>
    <r>
      <t>'</t>
    </r>
    <r>
      <rPr>
        <sz val="10"/>
        <color rgb="FF000000"/>
        <rFont val="Arial"/>
        <family val="2"/>
      </rPr>
      <t>A54454</t>
    </r>
  </si>
  <si>
    <t>401-SIPI-R-022023-23000049</t>
  </si>
  <si>
    <t>1K23TBG|GA - RTV1657532</t>
  </si>
  <si>
    <t>402-SIPI-122022-1083762</t>
  </si>
  <si>
    <r>
      <t>'</t>
    </r>
    <r>
      <rPr>
        <sz val="10"/>
        <color rgb="FF000000"/>
        <rFont val="Arial"/>
        <family val="2"/>
      </rPr>
      <t>B0054225</t>
    </r>
  </si>
  <si>
    <t>403-SIPI-012023-1097107</t>
  </si>
  <si>
    <r>
      <t>'</t>
    </r>
    <r>
      <rPr>
        <sz val="10"/>
        <color rgb="FF000000"/>
        <rFont val="Arial"/>
        <family val="2"/>
      </rPr>
      <t>A0000024</t>
    </r>
  </si>
  <si>
    <t>403-SIPI-032023-1096329</t>
  </si>
  <si>
    <r>
      <t>'</t>
    </r>
    <r>
      <rPr>
        <sz val="10"/>
        <color rgb="FF000000"/>
        <rFont val="Arial"/>
        <family val="2"/>
      </rPr>
      <t>A0017602</t>
    </r>
  </si>
  <si>
    <t>403-SIPI-122022-1097108</t>
  </si>
  <si>
    <r>
      <t>'</t>
    </r>
    <r>
      <rPr>
        <sz val="10"/>
        <color rgb="FF000000"/>
        <rFont val="Arial"/>
        <family val="2"/>
      </rPr>
      <t>A0054364</t>
    </r>
  </si>
  <si>
    <t>404-SIPI-032023-1089172</t>
  </si>
  <si>
    <r>
      <t>'</t>
    </r>
    <r>
      <rPr>
        <sz val="10"/>
        <color rgb="FF000000"/>
        <rFont val="Arial"/>
        <family val="2"/>
      </rPr>
      <t>A0011481</t>
    </r>
  </si>
  <si>
    <r>
      <t>'</t>
    </r>
    <r>
      <rPr>
        <sz val="10"/>
        <color rgb="FF000000"/>
        <rFont val="Arial"/>
        <family val="2"/>
      </rPr>
      <t>A0017663</t>
    </r>
  </si>
  <si>
    <t>404-SIPI-042023-1089750</t>
  </si>
  <si>
    <r>
      <t>'</t>
    </r>
    <r>
      <rPr>
        <sz val="10"/>
        <color rgb="FF000000"/>
        <rFont val="Arial"/>
        <family val="2"/>
      </rPr>
      <t>A0022127</t>
    </r>
  </si>
  <si>
    <t>404-SIPI-052023-1090375</t>
  </si>
  <si>
    <r>
      <t>'</t>
    </r>
    <r>
      <rPr>
        <sz val="10"/>
        <color rgb="FF000000"/>
        <rFont val="Arial"/>
        <family val="2"/>
      </rPr>
      <t>A0028154</t>
    </r>
  </si>
  <si>
    <r>
      <t>'</t>
    </r>
    <r>
      <rPr>
        <sz val="10"/>
        <color rgb="FF000000"/>
        <rFont val="Arial"/>
        <family val="2"/>
      </rPr>
      <t>A0031261</t>
    </r>
  </si>
  <si>
    <r>
      <t>'</t>
    </r>
    <r>
      <rPr>
        <sz val="10"/>
        <color rgb="FF000000"/>
        <rFont val="Arial"/>
        <family val="2"/>
      </rPr>
      <t>A0028153</t>
    </r>
  </si>
  <si>
    <t>406-SIPI-012023-1150740</t>
  </si>
  <si>
    <r>
      <t>'</t>
    </r>
    <r>
      <rPr>
        <sz val="10"/>
        <color rgb="FF000000"/>
        <rFont val="Arial"/>
        <family val="2"/>
      </rPr>
      <t>A0000115</t>
    </r>
  </si>
  <si>
    <t>406-SIPI-032023-1149595</t>
  </si>
  <si>
    <r>
      <t>'</t>
    </r>
    <r>
      <rPr>
        <sz val="10"/>
        <color rgb="FF000000"/>
        <rFont val="Arial"/>
        <family val="2"/>
      </rPr>
      <t>A0011249</t>
    </r>
  </si>
  <si>
    <r>
      <t>'</t>
    </r>
    <r>
      <rPr>
        <sz val="10"/>
        <color rgb="FF000000"/>
        <rFont val="Arial"/>
        <family val="2"/>
      </rPr>
      <t>A0015633</t>
    </r>
  </si>
  <si>
    <r>
      <t>'</t>
    </r>
    <r>
      <rPr>
        <sz val="10"/>
        <color rgb="FF000000"/>
        <rFont val="Arial"/>
        <family val="2"/>
      </rPr>
      <t>A0017684</t>
    </r>
  </si>
  <si>
    <r>
      <t>'</t>
    </r>
    <r>
      <rPr>
        <sz val="10"/>
        <color rgb="FF000000"/>
        <rFont val="Arial"/>
        <family val="2"/>
      </rPr>
      <t>A0017476</t>
    </r>
  </si>
  <si>
    <t>406-SIPI-042023-1150964</t>
  </si>
  <si>
    <r>
      <t>'</t>
    </r>
    <r>
      <rPr>
        <sz val="10"/>
        <color rgb="FF000000"/>
        <rFont val="Arial"/>
        <family val="2"/>
      </rPr>
      <t>A0023786</t>
    </r>
  </si>
  <si>
    <r>
      <t>'</t>
    </r>
    <r>
      <rPr>
        <sz val="10"/>
        <color rgb="FF000000"/>
        <rFont val="Arial"/>
        <family val="2"/>
      </rPr>
      <t>A0019145</t>
    </r>
  </si>
  <si>
    <r>
      <t>'</t>
    </r>
    <r>
      <rPr>
        <sz val="10"/>
        <color rgb="FF000000"/>
        <rFont val="Arial"/>
        <family val="2"/>
      </rPr>
      <t>A0025182</t>
    </r>
  </si>
  <si>
    <r>
      <t>'</t>
    </r>
    <r>
      <rPr>
        <sz val="10"/>
        <color rgb="FF000000"/>
        <rFont val="Arial"/>
        <family val="2"/>
      </rPr>
      <t>A0022130</t>
    </r>
  </si>
  <si>
    <t>406-SIPI-052023-1152017</t>
  </si>
  <si>
    <r>
      <t>'</t>
    </r>
    <r>
      <rPr>
        <sz val="10"/>
        <color rgb="FF000000"/>
        <rFont val="Arial"/>
        <family val="2"/>
      </rPr>
      <t>A0025994</t>
    </r>
  </si>
  <si>
    <r>
      <t>'</t>
    </r>
    <r>
      <rPr>
        <sz val="10"/>
        <color rgb="FF000000"/>
        <rFont val="Arial"/>
        <family val="2"/>
      </rPr>
      <t>A0030069</t>
    </r>
  </si>
  <si>
    <t>406-SIPI-122022-1150740</t>
  </si>
  <si>
    <r>
      <t>'</t>
    </r>
    <r>
      <rPr>
        <sz val="10"/>
        <color rgb="FF000000"/>
        <rFont val="Arial"/>
        <family val="2"/>
      </rPr>
      <t>A0056703</t>
    </r>
  </si>
  <si>
    <r>
      <t>'</t>
    </r>
    <r>
      <rPr>
        <sz val="10"/>
        <color rgb="FF000000"/>
        <rFont val="Arial"/>
        <family val="2"/>
      </rPr>
      <t>A0056230</t>
    </r>
  </si>
  <si>
    <t>407-SIPI-122022-1094502</t>
  </si>
  <si>
    <r>
      <t>'</t>
    </r>
    <r>
      <rPr>
        <sz val="10"/>
        <color rgb="FF000000"/>
        <rFont val="Arial"/>
        <family val="2"/>
      </rPr>
      <t>A54230</t>
    </r>
  </si>
  <si>
    <t>CTY TNHH MTV SÀI GÒN CO.OP HẬU GIANG</t>
  </si>
  <si>
    <t>408-SIPI-012023-1102153</t>
  </si>
  <si>
    <r>
      <t>'</t>
    </r>
    <r>
      <rPr>
        <sz val="10"/>
        <color rgb="FF000000"/>
        <rFont val="Arial"/>
        <family val="2"/>
      </rPr>
      <t>381</t>
    </r>
  </si>
  <si>
    <t>CTY TNHH MTV SÀI GÒN CO.OP ĐẦM SEN</t>
  </si>
  <si>
    <t>408-SIPI-032023-1101483</t>
  </si>
  <si>
    <r>
      <t>'</t>
    </r>
    <r>
      <rPr>
        <sz val="10"/>
        <color rgb="FF000000"/>
        <rFont val="Arial"/>
        <family val="2"/>
      </rPr>
      <t>17669</t>
    </r>
  </si>
  <si>
    <t>408-SIPI-122022-1102154</t>
  </si>
  <si>
    <r>
      <t>'</t>
    </r>
    <r>
      <rPr>
        <sz val="10"/>
        <color rgb="FF000000"/>
        <rFont val="Arial"/>
        <family val="2"/>
      </rPr>
      <t>54414</t>
    </r>
  </si>
  <si>
    <t>409-SIPI-032023-1131747</t>
  </si>
  <si>
    <r>
      <t>'</t>
    </r>
    <r>
      <rPr>
        <sz val="10"/>
        <color rgb="FF000000"/>
        <rFont val="Arial"/>
        <family val="2"/>
      </rPr>
      <t>V0009107</t>
    </r>
  </si>
  <si>
    <r>
      <t>'</t>
    </r>
    <r>
      <rPr>
        <sz val="10"/>
        <color rgb="FF000000"/>
        <rFont val="Arial"/>
        <family val="2"/>
      </rPr>
      <t>V0013174</t>
    </r>
  </si>
  <si>
    <t>409-SIPI-042023-1132708</t>
  </si>
  <si>
    <r>
      <t>'</t>
    </r>
    <r>
      <rPr>
        <sz val="10"/>
        <color rgb="FF000000"/>
        <rFont val="Arial"/>
        <family val="2"/>
      </rPr>
      <t>V0020469</t>
    </r>
  </si>
  <si>
    <r>
      <t>'</t>
    </r>
    <r>
      <rPr>
        <sz val="10"/>
        <color rgb="FF000000"/>
        <rFont val="Arial"/>
        <family val="2"/>
      </rPr>
      <t>V0023542</t>
    </r>
  </si>
  <si>
    <t>409-SIPI-052023-1134061</t>
  </si>
  <si>
    <r>
      <t>'</t>
    </r>
    <r>
      <rPr>
        <sz val="10"/>
        <color rgb="FF000000"/>
        <rFont val="Arial"/>
        <family val="2"/>
      </rPr>
      <t>V0031586</t>
    </r>
  </si>
  <si>
    <t>409-SIPI-122022-1132649</t>
  </si>
  <si>
    <r>
      <t>'</t>
    </r>
    <r>
      <rPr>
        <sz val="10"/>
        <color rgb="FF000000"/>
        <rFont val="Arial"/>
        <family val="2"/>
      </rPr>
      <t>C0054262</t>
    </r>
  </si>
  <si>
    <t>1C22TNT|BAPBOHEOMUOIVITAY</t>
  </si>
  <si>
    <t>409-SIPI-122022-1132655</t>
  </si>
  <si>
    <r>
      <t>'</t>
    </r>
    <r>
      <rPr>
        <sz val="10"/>
        <color rgb="FF000000"/>
        <rFont val="Arial"/>
        <family val="2"/>
      </rPr>
      <t>C0056977</t>
    </r>
  </si>
  <si>
    <t>411-SIPI-032023-1122383</t>
  </si>
  <si>
    <r>
      <t>'</t>
    </r>
    <r>
      <rPr>
        <sz val="10"/>
        <color rgb="FF000000"/>
        <rFont val="Arial"/>
        <family val="2"/>
      </rPr>
      <t>A0010533</t>
    </r>
  </si>
  <si>
    <t>411-SIPI-042023-1123436</t>
  </si>
  <si>
    <r>
      <t>'</t>
    </r>
    <r>
      <rPr>
        <sz val="10"/>
        <color rgb="FF000000"/>
        <rFont val="Arial"/>
        <family val="2"/>
      </rPr>
      <t>A0023159</t>
    </r>
  </si>
  <si>
    <r>
      <t>'</t>
    </r>
    <r>
      <rPr>
        <sz val="10"/>
        <color rgb="FF000000"/>
        <rFont val="Arial"/>
        <family val="2"/>
      </rPr>
      <t>A0021495</t>
    </r>
  </si>
  <si>
    <r>
      <t>'</t>
    </r>
    <r>
      <rPr>
        <sz val="10"/>
        <color rgb="FF000000"/>
        <rFont val="Arial"/>
        <family val="2"/>
      </rPr>
      <t>A0020399</t>
    </r>
  </si>
  <si>
    <t>411-SIPI-052023-1124120</t>
  </si>
  <si>
    <r>
      <t>'</t>
    </r>
    <r>
      <rPr>
        <sz val="10"/>
        <color rgb="FF000000"/>
        <rFont val="Arial"/>
        <family val="2"/>
      </rPr>
      <t>A0025339</t>
    </r>
  </si>
  <si>
    <r>
      <t>'</t>
    </r>
    <r>
      <rPr>
        <sz val="10"/>
        <color rgb="FF000000"/>
        <rFont val="Arial"/>
        <family val="2"/>
      </rPr>
      <t>A0026013</t>
    </r>
  </si>
  <si>
    <t>412-SIPI-032023-1115490</t>
  </si>
  <si>
    <r>
      <t>'</t>
    </r>
    <r>
      <rPr>
        <sz val="10"/>
        <color rgb="FF000000"/>
        <rFont val="Arial"/>
        <family val="2"/>
      </rPr>
      <t>A0017796</t>
    </r>
  </si>
  <si>
    <t>412-SIPI-042023-1116352</t>
  </si>
  <si>
    <r>
      <t>'</t>
    </r>
    <r>
      <rPr>
        <sz val="10"/>
        <color rgb="FF000000"/>
        <rFont val="Arial"/>
        <family val="2"/>
      </rPr>
      <t>A0020188</t>
    </r>
  </si>
  <si>
    <t>412-SIPI-122022-1115337</t>
  </si>
  <si>
    <r>
      <t>'</t>
    </r>
    <r>
      <rPr>
        <sz val="10"/>
        <color rgb="FF000000"/>
        <rFont val="Arial"/>
        <family val="2"/>
      </rPr>
      <t>A0054260</t>
    </r>
  </si>
  <si>
    <t>412-SIPI-R-042023-1115490</t>
  </si>
  <si>
    <r>
      <t>'</t>
    </r>
    <r>
      <rPr>
        <sz val="10"/>
        <color rgb="FF000000"/>
        <rFont val="Arial"/>
        <family val="2"/>
      </rPr>
      <t>422</t>
    </r>
  </si>
  <si>
    <t>1K23TBT-0422|BAPGIO - RTV1684846</t>
  </si>
  <si>
    <t>413-SIPI-032023-1114404</t>
  </si>
  <si>
    <r>
      <t>'</t>
    </r>
    <r>
      <rPr>
        <sz val="10"/>
        <color rgb="FF000000"/>
        <rFont val="Arial"/>
        <family val="2"/>
      </rPr>
      <t>A0011495</t>
    </r>
  </si>
  <si>
    <r>
      <t>'</t>
    </r>
    <r>
      <rPr>
        <sz val="10"/>
        <color rgb="FF000000"/>
        <rFont val="Arial"/>
        <family val="2"/>
      </rPr>
      <t>A0017635</t>
    </r>
  </si>
  <si>
    <r>
      <t>'</t>
    </r>
    <r>
      <rPr>
        <sz val="10"/>
        <color rgb="FF000000"/>
        <rFont val="Arial"/>
        <family val="2"/>
      </rPr>
      <t>A0015606</t>
    </r>
  </si>
  <si>
    <t>413-SIPI-042023-1115488</t>
  </si>
  <si>
    <r>
      <t>'</t>
    </r>
    <r>
      <rPr>
        <sz val="10"/>
        <color rgb="FF000000"/>
        <rFont val="Arial"/>
        <family val="2"/>
      </rPr>
      <t>A0020448</t>
    </r>
  </si>
  <si>
    <r>
      <t>'</t>
    </r>
    <r>
      <rPr>
        <sz val="10"/>
        <color rgb="FF000000"/>
        <rFont val="Arial"/>
        <family val="2"/>
      </rPr>
      <t>A0022319</t>
    </r>
  </si>
  <si>
    <t>413-SIPI-052023-1116572</t>
  </si>
  <si>
    <r>
      <t>'</t>
    </r>
    <r>
      <rPr>
        <sz val="10"/>
        <color rgb="FF000000"/>
        <rFont val="Arial"/>
        <family val="2"/>
      </rPr>
      <t>A0029677</t>
    </r>
  </si>
  <si>
    <r>
      <t>'</t>
    </r>
    <r>
      <rPr>
        <sz val="10"/>
        <color rgb="FF000000"/>
        <rFont val="Arial"/>
        <family val="2"/>
      </rPr>
      <t>A0031398</t>
    </r>
  </si>
  <si>
    <r>
      <t>'</t>
    </r>
    <r>
      <rPr>
        <sz val="10"/>
        <color rgb="FF000000"/>
        <rFont val="Arial"/>
        <family val="2"/>
      </rPr>
      <t>A0028307</t>
    </r>
  </si>
  <si>
    <t>414-SIPI-122022-1122883</t>
  </si>
  <si>
    <r>
      <t>'</t>
    </r>
    <r>
      <rPr>
        <sz val="10"/>
        <color rgb="FF000000"/>
        <rFont val="Arial"/>
        <family val="2"/>
      </rPr>
      <t>N0054293</t>
    </r>
  </si>
  <si>
    <t>1C22TNT|BAPGIOHEOMUOIVITT</t>
  </si>
  <si>
    <t>415-SIPI-012023-1138576</t>
  </si>
  <si>
    <r>
      <t>'</t>
    </r>
    <r>
      <rPr>
        <sz val="10"/>
        <color rgb="FF000000"/>
        <rFont val="Arial"/>
        <family val="2"/>
      </rPr>
      <t>X0000250</t>
    </r>
  </si>
  <si>
    <t>415-SIPI-032023-1137509</t>
  </si>
  <si>
    <r>
      <t>'</t>
    </r>
    <r>
      <rPr>
        <sz val="10"/>
        <color rgb="FF000000"/>
        <rFont val="Arial"/>
        <family val="2"/>
      </rPr>
      <t>X0016116</t>
    </r>
  </si>
  <si>
    <r>
      <t>'</t>
    </r>
    <r>
      <rPr>
        <sz val="10"/>
        <color rgb="FF000000"/>
        <rFont val="Arial"/>
        <family val="2"/>
      </rPr>
      <t>X0017658</t>
    </r>
  </si>
  <si>
    <r>
      <t>'</t>
    </r>
    <r>
      <rPr>
        <sz val="10"/>
        <color rgb="FF000000"/>
        <rFont val="Arial"/>
        <family val="2"/>
      </rPr>
      <t>X0017806</t>
    </r>
  </si>
  <si>
    <r>
      <t>'</t>
    </r>
    <r>
      <rPr>
        <sz val="10"/>
        <color rgb="FF000000"/>
        <rFont val="Arial"/>
        <family val="2"/>
      </rPr>
      <t>X0011387</t>
    </r>
  </si>
  <si>
    <t>415-SIPI-042023-1138639</t>
  </si>
  <si>
    <r>
      <t>'</t>
    </r>
    <r>
      <rPr>
        <sz val="10"/>
        <color rgb="FF000000"/>
        <rFont val="Arial"/>
        <family val="2"/>
      </rPr>
      <t>X0020375</t>
    </r>
  </si>
  <si>
    <r>
      <t>'</t>
    </r>
    <r>
      <rPr>
        <sz val="10"/>
        <color rgb="FF000000"/>
        <rFont val="Arial"/>
        <family val="2"/>
      </rPr>
      <t>X0022236</t>
    </r>
  </si>
  <si>
    <t>415-SIPI-052023-1139874</t>
  </si>
  <si>
    <r>
      <t>'</t>
    </r>
    <r>
      <rPr>
        <sz val="10"/>
        <color rgb="FF000000"/>
        <rFont val="Arial"/>
        <family val="2"/>
      </rPr>
      <t>X0031604</t>
    </r>
  </si>
  <si>
    <r>
      <t>'</t>
    </r>
    <r>
      <rPr>
        <sz val="10"/>
        <color rgb="FF000000"/>
        <rFont val="Arial"/>
        <family val="2"/>
      </rPr>
      <t>X0028019</t>
    </r>
  </si>
  <si>
    <t>415-SIPI-122022-1138571</t>
  </si>
  <si>
    <r>
      <t>'</t>
    </r>
    <r>
      <rPr>
        <sz val="10"/>
        <color rgb="FF000000"/>
        <rFont val="Arial"/>
        <family val="2"/>
      </rPr>
      <t>X0054317</t>
    </r>
  </si>
  <si>
    <t>418-SIPI-032023-1110501</t>
  </si>
  <si>
    <r>
      <t>'</t>
    </r>
    <r>
      <rPr>
        <sz val="10"/>
        <color rgb="FF000000"/>
        <rFont val="Arial"/>
        <family val="2"/>
      </rPr>
      <t>17794</t>
    </r>
  </si>
  <si>
    <t>419-SIPI-122022-1068121</t>
  </si>
  <si>
    <r>
      <t>'</t>
    </r>
    <r>
      <rPr>
        <sz val="10"/>
        <color rgb="FF000000"/>
        <rFont val="Arial"/>
        <family val="2"/>
      </rPr>
      <t>A0054526</t>
    </r>
  </si>
  <si>
    <t>1C22TNT-54526|TPCN</t>
  </si>
  <si>
    <t>CTY TNHH TM SÀI GÒN - KIÊN GIANG</t>
  </si>
  <si>
    <t>421-SIPI-032023-1079726</t>
  </si>
  <si>
    <r>
      <t>'</t>
    </r>
    <r>
      <rPr>
        <sz val="10"/>
        <color rgb="FF000000"/>
        <rFont val="Arial"/>
        <family val="2"/>
      </rPr>
      <t>A0015933</t>
    </r>
  </si>
  <si>
    <r>
      <t>'</t>
    </r>
    <r>
      <rPr>
        <sz val="10"/>
        <color rgb="FF000000"/>
        <rFont val="Arial"/>
        <family val="2"/>
      </rPr>
      <t>A0012337</t>
    </r>
  </si>
  <si>
    <t>421-SIPI-042023-1080663</t>
  </si>
  <si>
    <r>
      <t>'</t>
    </r>
    <r>
      <rPr>
        <sz val="10"/>
        <color rgb="FF000000"/>
        <rFont val="Arial"/>
        <family val="2"/>
      </rPr>
      <t>A0019328</t>
    </r>
  </si>
  <si>
    <r>
      <t>'</t>
    </r>
    <r>
      <rPr>
        <sz val="10"/>
        <color rgb="FF000000"/>
        <rFont val="Arial"/>
        <family val="2"/>
      </rPr>
      <t>A0022443</t>
    </r>
  </si>
  <si>
    <t>421-SIPI-052023-1081148</t>
  </si>
  <si>
    <r>
      <t>'</t>
    </r>
    <r>
      <rPr>
        <sz val="10"/>
        <color rgb="FF000000"/>
        <rFont val="Arial"/>
        <family val="2"/>
      </rPr>
      <t>A0030123</t>
    </r>
  </si>
  <si>
    <r>
      <t>'</t>
    </r>
    <r>
      <rPr>
        <sz val="10"/>
        <color rgb="FF000000"/>
        <rFont val="Arial"/>
        <family val="2"/>
      </rPr>
      <t>A0026880</t>
    </r>
  </si>
  <si>
    <t>421-SIPI-122022-1080413</t>
  </si>
  <si>
    <r>
      <t>'</t>
    </r>
    <r>
      <rPr>
        <sz val="10"/>
        <color rgb="FF000000"/>
        <rFont val="Arial"/>
        <family val="2"/>
      </rPr>
      <t>A054527</t>
    </r>
  </si>
  <si>
    <t>421-SIPI-R-052023-1081148</t>
  </si>
  <si>
    <r>
      <t>'</t>
    </r>
    <r>
      <rPr>
        <sz val="10"/>
        <color rgb="FF000000"/>
        <rFont val="Arial"/>
        <family val="2"/>
      </rPr>
      <t>744</t>
    </r>
  </si>
  <si>
    <t>1K23TCC|CN|07/05/2023 - RTV1699132</t>
  </si>
  <si>
    <t>424-SIPI-122022-1062391</t>
  </si>
  <si>
    <r>
      <t>'</t>
    </r>
    <r>
      <rPr>
        <sz val="10"/>
        <color rgb="FF000000"/>
        <rFont val="Arial"/>
        <family val="2"/>
      </rPr>
      <t>A54308</t>
    </r>
  </si>
  <si>
    <t>1C22TNT/BAP GIO HEO</t>
  </si>
  <si>
    <t>425-SIPI-032023-1116149</t>
  </si>
  <si>
    <r>
      <t>'</t>
    </r>
    <r>
      <rPr>
        <sz val="10"/>
        <color rgb="FF000000"/>
        <rFont val="Arial"/>
        <family val="2"/>
      </rPr>
      <t>E0017749</t>
    </r>
  </si>
  <si>
    <t>425-SIPI-042023-1117177</t>
  </si>
  <si>
    <r>
      <t>'</t>
    </r>
    <r>
      <rPr>
        <sz val="10"/>
        <color rgb="FF000000"/>
        <rFont val="Arial"/>
        <family val="2"/>
      </rPr>
      <t>E0021401</t>
    </r>
  </si>
  <si>
    <t>426-SIPI-032023-1064196</t>
  </si>
  <si>
    <r>
      <t>'</t>
    </r>
    <r>
      <rPr>
        <sz val="10"/>
        <color rgb="FF000000"/>
        <rFont val="Arial"/>
        <family val="2"/>
      </rPr>
      <t>A0013583</t>
    </r>
  </si>
  <si>
    <r>
      <t>'</t>
    </r>
    <r>
      <rPr>
        <sz val="10"/>
        <color rgb="FF000000"/>
        <rFont val="Arial"/>
        <family val="2"/>
      </rPr>
      <t>A0011523</t>
    </r>
  </si>
  <si>
    <r>
      <t>'</t>
    </r>
    <r>
      <rPr>
        <sz val="10"/>
        <color rgb="FF000000"/>
        <rFont val="Arial"/>
        <family val="2"/>
      </rPr>
      <t>A0017692</t>
    </r>
  </si>
  <si>
    <t>426-SIPI-042023-1064633</t>
  </si>
  <si>
    <r>
      <t>'</t>
    </r>
    <r>
      <rPr>
        <sz val="10"/>
        <color rgb="FF000000"/>
        <rFont val="Arial"/>
        <family val="2"/>
      </rPr>
      <t>A0022376</t>
    </r>
  </si>
  <si>
    <r>
      <t>'</t>
    </r>
    <r>
      <rPr>
        <sz val="10"/>
        <color rgb="FF000000"/>
        <rFont val="Arial"/>
        <family val="2"/>
      </rPr>
      <t>A0023769</t>
    </r>
  </si>
  <si>
    <t>426-SIPI-052023-1065458</t>
  </si>
  <si>
    <r>
      <t>'</t>
    </r>
    <r>
      <rPr>
        <sz val="10"/>
        <color rgb="FF000000"/>
        <rFont val="Arial"/>
        <family val="2"/>
      </rPr>
      <t>A0025975</t>
    </r>
  </si>
  <si>
    <r>
      <t>'</t>
    </r>
    <r>
      <rPr>
        <sz val="10"/>
        <color rgb="FF000000"/>
        <rFont val="Arial"/>
        <family val="2"/>
      </rPr>
      <t>A0028438</t>
    </r>
  </si>
  <si>
    <t>426-SIPI-122022-1063700</t>
  </si>
  <si>
    <r>
      <t>'</t>
    </r>
    <r>
      <rPr>
        <sz val="10"/>
        <color rgb="FF000000"/>
        <rFont val="Arial"/>
        <family val="2"/>
      </rPr>
      <t>A0054448</t>
    </r>
  </si>
  <si>
    <t>426-SIPI-R-032023-1064196</t>
  </si>
  <si>
    <t>1K23TCG|495|GA|1680378 - RTV1680378</t>
  </si>
  <si>
    <t>426-SIPI-R-052023-1065458</t>
  </si>
  <si>
    <r>
      <t>'</t>
    </r>
    <r>
      <rPr>
        <sz val="10"/>
        <color rgb="FF000000"/>
        <rFont val="Arial"/>
        <family val="2"/>
      </rPr>
      <t>866</t>
    </r>
  </si>
  <si>
    <t>1K23TCG-866|GAHUN - RTV1712560</t>
  </si>
  <si>
    <t>427-SIPI-032023-1051821</t>
  </si>
  <si>
    <r>
      <t>'</t>
    </r>
    <r>
      <rPr>
        <sz val="10"/>
        <color rgb="FF000000"/>
        <rFont val="Arial"/>
        <family val="2"/>
      </rPr>
      <t>A15751</t>
    </r>
  </si>
  <si>
    <t>1C23TNN|BAPHEO</t>
  </si>
  <si>
    <r>
      <t>'</t>
    </r>
    <r>
      <rPr>
        <sz val="10"/>
        <color rgb="FF000000"/>
        <rFont val="Arial"/>
        <family val="2"/>
      </rPr>
      <t>A17675</t>
    </r>
  </si>
  <si>
    <t>1C23TNN|BAPBO</t>
  </si>
  <si>
    <t>428-SIPI-012023-1056683</t>
  </si>
  <si>
    <r>
      <t>'</t>
    </r>
    <r>
      <rPr>
        <sz val="10"/>
        <color rgb="FF000000"/>
        <rFont val="Arial"/>
        <family val="2"/>
      </rPr>
      <t>H0000407</t>
    </r>
  </si>
  <si>
    <t>428-SIPI-032023-1056389</t>
  </si>
  <si>
    <r>
      <t>'</t>
    </r>
    <r>
      <rPr>
        <sz val="10"/>
        <color rgb="FF000000"/>
        <rFont val="Arial"/>
        <family val="2"/>
      </rPr>
      <t>H0017640</t>
    </r>
  </si>
  <si>
    <t>429-SIPI-122022-1056005</t>
  </si>
  <si>
    <r>
      <t>'</t>
    </r>
    <r>
      <rPr>
        <sz val="10"/>
        <color rgb="FF000000"/>
        <rFont val="Arial"/>
        <family val="2"/>
      </rPr>
      <t>A0054219</t>
    </r>
  </si>
  <si>
    <t>430-SIPI-032023-1109639</t>
  </si>
  <si>
    <r>
      <t>'</t>
    </r>
    <r>
      <rPr>
        <sz val="10"/>
        <color rgb="FF000000"/>
        <rFont val="Arial"/>
        <family val="2"/>
      </rPr>
      <t>A0011778</t>
    </r>
  </si>
  <si>
    <r>
      <t>'</t>
    </r>
    <r>
      <rPr>
        <sz val="10"/>
        <color rgb="FF000000"/>
        <rFont val="Arial"/>
        <family val="2"/>
      </rPr>
      <t>A0017742</t>
    </r>
  </si>
  <si>
    <t>430-SIPI-042023-1110476</t>
  </si>
  <si>
    <r>
      <t>'</t>
    </r>
    <r>
      <rPr>
        <sz val="10"/>
        <color rgb="FF000000"/>
        <rFont val="Arial"/>
        <family val="2"/>
      </rPr>
      <t>A0022148</t>
    </r>
  </si>
  <si>
    <t>430-SIPI-052023-1111343</t>
  </si>
  <si>
    <r>
      <t>'</t>
    </r>
    <r>
      <rPr>
        <sz val="10"/>
        <color rgb="FF000000"/>
        <rFont val="Arial"/>
        <family val="2"/>
      </rPr>
      <t>A0028508</t>
    </r>
  </si>
  <si>
    <r>
      <t>'</t>
    </r>
    <r>
      <rPr>
        <sz val="10"/>
        <color rgb="FF000000"/>
        <rFont val="Arial"/>
        <family val="2"/>
      </rPr>
      <t>A0025348</t>
    </r>
  </si>
  <si>
    <t>432-SIPI-032023-1067881</t>
  </si>
  <si>
    <r>
      <t>'</t>
    </r>
    <r>
      <rPr>
        <sz val="10"/>
        <color rgb="FF000000"/>
        <rFont val="Arial"/>
        <family val="2"/>
      </rPr>
      <t>A0017566</t>
    </r>
  </si>
  <si>
    <t>435-SIPI-042023-1082826</t>
  </si>
  <si>
    <r>
      <t>'</t>
    </r>
    <r>
      <rPr>
        <sz val="10"/>
        <color rgb="FF000000"/>
        <rFont val="Arial"/>
        <family val="2"/>
      </rPr>
      <t>A0019109</t>
    </r>
  </si>
  <si>
    <t>436-SIPI-122022-1043931</t>
  </si>
  <si>
    <r>
      <t>'</t>
    </r>
    <r>
      <rPr>
        <sz val="10"/>
        <color rgb="FF000000"/>
        <rFont val="Arial"/>
        <family val="2"/>
      </rPr>
      <t>A0054366</t>
    </r>
  </si>
  <si>
    <t>CTY TNHH MTV CO.OPMART NGÃ BẢY HẬU GIANG</t>
  </si>
  <si>
    <t>438-SIPI-032023-1066160</t>
  </si>
  <si>
    <r>
      <t>'</t>
    </r>
    <r>
      <rPr>
        <sz val="10"/>
        <color rgb="FF000000"/>
        <rFont val="Arial"/>
        <family val="2"/>
      </rPr>
      <t>A00017780</t>
    </r>
  </si>
  <si>
    <t>438-SIPI-052023-1067410</t>
  </si>
  <si>
    <r>
      <t>'</t>
    </r>
    <r>
      <rPr>
        <sz val="10"/>
        <color rgb="FF000000"/>
        <rFont val="Arial"/>
        <family val="2"/>
      </rPr>
      <t>A00030126</t>
    </r>
  </si>
  <si>
    <t>439-SIPI-032023-10052939</t>
  </si>
  <si>
    <r>
      <t>'</t>
    </r>
    <r>
      <rPr>
        <sz val="10"/>
        <color rgb="FF000000"/>
        <rFont val="Arial"/>
        <family val="2"/>
      </rPr>
      <t>15932</t>
    </r>
  </si>
  <si>
    <t>N.BAP GIO</t>
  </si>
  <si>
    <r>
      <t>'</t>
    </r>
    <r>
      <rPr>
        <sz val="10"/>
        <color rgb="FF000000"/>
        <rFont val="Arial"/>
        <family val="2"/>
      </rPr>
      <t>17779</t>
    </r>
  </si>
  <si>
    <t>439-SIPI-042023-10053216</t>
  </si>
  <si>
    <r>
      <t>'</t>
    </r>
    <r>
      <rPr>
        <sz val="10"/>
        <color rgb="FF000000"/>
        <rFont val="Arial"/>
        <family val="2"/>
      </rPr>
      <t>23572</t>
    </r>
  </si>
  <si>
    <r>
      <t>'</t>
    </r>
    <r>
      <rPr>
        <sz val="10"/>
        <color rgb="FF000000"/>
        <rFont val="Arial"/>
        <family val="2"/>
      </rPr>
      <t>20493</t>
    </r>
  </si>
  <si>
    <t>439-SIPI-052023-10053676</t>
  </si>
  <si>
    <r>
      <t>'</t>
    </r>
    <r>
      <rPr>
        <sz val="10"/>
        <color rgb="FF000000"/>
        <rFont val="Arial"/>
        <family val="2"/>
      </rPr>
      <t>30125</t>
    </r>
  </si>
  <si>
    <r>
      <t>'</t>
    </r>
    <r>
      <rPr>
        <sz val="10"/>
        <color rgb="FF000000"/>
        <rFont val="Arial"/>
        <family val="2"/>
      </rPr>
      <t>25542</t>
    </r>
  </si>
  <si>
    <t>439-SIPI-122022-10053192</t>
  </si>
  <si>
    <r>
      <t>'</t>
    </r>
    <r>
      <rPr>
        <sz val="10"/>
        <color rgb="FF000000"/>
        <rFont val="Arial"/>
        <family val="2"/>
      </rPr>
      <t>54304</t>
    </r>
  </si>
  <si>
    <t>439-SIPI-R-052023-10053676</t>
  </si>
  <si>
    <r>
      <t>'</t>
    </r>
    <r>
      <rPr>
        <sz val="10"/>
        <color rgb="FF000000"/>
        <rFont val="Arial"/>
        <family val="2"/>
      </rPr>
      <t>424</t>
    </r>
  </si>
  <si>
    <t>1K23TCT|424-GAHUNCOXAHUONG - RTV1713931</t>
  </si>
  <si>
    <t>440-SIPI-122022-10081377</t>
  </si>
  <si>
    <r>
      <t>'</t>
    </r>
    <r>
      <rPr>
        <sz val="10"/>
        <color rgb="FF000000"/>
        <rFont val="Arial"/>
        <family val="2"/>
      </rPr>
      <t>C0054400</t>
    </r>
  </si>
  <si>
    <t>441-SIPI-022023-1098400</t>
  </si>
  <si>
    <r>
      <t>'</t>
    </r>
    <r>
      <rPr>
        <sz val="10"/>
        <color rgb="FF000000"/>
        <rFont val="Arial"/>
        <family val="2"/>
      </rPr>
      <t>A0004017</t>
    </r>
  </si>
  <si>
    <r>
      <t>'</t>
    </r>
    <r>
      <rPr>
        <sz val="10"/>
        <color rgb="FF000000"/>
        <rFont val="Arial"/>
        <family val="2"/>
      </rPr>
      <t>D0004018</t>
    </r>
  </si>
  <si>
    <t>441-SIPI-032023-1099165</t>
  </si>
  <si>
    <r>
      <t>'</t>
    </r>
    <r>
      <rPr>
        <sz val="10"/>
        <color rgb="FF000000"/>
        <rFont val="Arial"/>
        <family val="2"/>
      </rPr>
      <t>D0017608</t>
    </r>
  </si>
  <si>
    <r>
      <t>'</t>
    </r>
    <r>
      <rPr>
        <sz val="10"/>
        <color rgb="FF000000"/>
        <rFont val="Arial"/>
        <family val="2"/>
      </rPr>
      <t>A0017604</t>
    </r>
  </si>
  <si>
    <t>441-SIPI-R-032023-1099165</t>
  </si>
  <si>
    <r>
      <t>'</t>
    </r>
    <r>
      <rPr>
        <sz val="10"/>
        <color rgb="FF000000"/>
        <rFont val="Arial"/>
        <family val="2"/>
      </rPr>
      <t>253</t>
    </r>
  </si>
  <si>
    <t>1K23TCV|GAHUNKHOI|RTV1661568 - RTV1661568</t>
  </si>
  <si>
    <r>
      <t>'</t>
    </r>
    <r>
      <rPr>
        <sz val="10"/>
        <color rgb="FF000000"/>
        <rFont val="Arial"/>
        <family val="2"/>
      </rPr>
      <t>319</t>
    </r>
  </si>
  <si>
    <t>1K23TCV|GAHUNKHOI|RTV1666161 - RTV1666161</t>
  </si>
  <si>
    <t>441-SIPI-R-042023-23000059</t>
  </si>
  <si>
    <r>
      <t>'</t>
    </r>
    <r>
      <rPr>
        <sz val="10"/>
        <color rgb="FF000000"/>
        <rFont val="Arial"/>
        <family val="2"/>
      </rPr>
      <t>557</t>
    </r>
  </si>
  <si>
    <t>1K23TCV|BAPGIO|RTV1691546 - RTV1691546</t>
  </si>
  <si>
    <t>443-SIPI-022023-1094075</t>
  </si>
  <si>
    <r>
      <t>'</t>
    </r>
    <r>
      <rPr>
        <sz val="10"/>
        <color rgb="FF000000"/>
        <rFont val="Arial"/>
        <family val="2"/>
      </rPr>
      <t>B0009085</t>
    </r>
  </si>
  <si>
    <r>
      <t>'</t>
    </r>
    <r>
      <rPr>
        <sz val="10"/>
        <color rgb="FF000000"/>
        <rFont val="Arial"/>
        <family val="2"/>
      </rPr>
      <t>B0003874</t>
    </r>
  </si>
  <si>
    <r>
      <t>'</t>
    </r>
    <r>
      <rPr>
        <sz val="10"/>
        <color rgb="FF000000"/>
        <rFont val="Arial"/>
        <family val="2"/>
      </rPr>
      <t>B0006777</t>
    </r>
  </si>
  <si>
    <t>443-SIPI-042023-1095636</t>
  </si>
  <si>
    <r>
      <t>'</t>
    </r>
    <r>
      <rPr>
        <sz val="10"/>
        <color rgb="FF000000"/>
        <rFont val="Arial"/>
        <family val="2"/>
      </rPr>
      <t>B0020576</t>
    </r>
  </si>
  <si>
    <r>
      <t>'</t>
    </r>
    <r>
      <rPr>
        <sz val="10"/>
        <color rgb="FF000000"/>
        <rFont val="Arial"/>
        <family val="2"/>
      </rPr>
      <t>B0023729</t>
    </r>
  </si>
  <si>
    <t>443-SIPI-052023-1096854</t>
  </si>
  <si>
    <r>
      <t>'</t>
    </r>
    <r>
      <rPr>
        <sz val="10"/>
        <color rgb="FF000000"/>
        <rFont val="Arial"/>
        <family val="2"/>
      </rPr>
      <t>B0025687</t>
    </r>
  </si>
  <si>
    <r>
      <t>'</t>
    </r>
    <r>
      <rPr>
        <sz val="10"/>
        <color rgb="FF000000"/>
        <rFont val="Arial"/>
        <family val="2"/>
      </rPr>
      <t>B0031609</t>
    </r>
  </si>
  <si>
    <t>444-SIPI-022023-10033478</t>
  </si>
  <si>
    <r>
      <t>'</t>
    </r>
    <r>
      <rPr>
        <sz val="10"/>
        <color rgb="FF000000"/>
        <rFont val="Arial"/>
        <family val="2"/>
      </rPr>
      <t>A0008599</t>
    </r>
  </si>
  <si>
    <t>444-SIPI-032023-10033681</t>
  </si>
  <si>
    <r>
      <t>'</t>
    </r>
    <r>
      <rPr>
        <sz val="10"/>
        <color rgb="FF000000"/>
        <rFont val="Arial"/>
        <family val="2"/>
      </rPr>
      <t>A0015729</t>
    </r>
  </si>
  <si>
    <t>444-SIPI-042023-10034049</t>
  </si>
  <si>
    <r>
      <t>'</t>
    </r>
    <r>
      <rPr>
        <sz val="10"/>
        <color rgb="FF000000"/>
        <rFont val="Arial"/>
        <family val="2"/>
      </rPr>
      <t>A0020491</t>
    </r>
  </si>
  <si>
    <t>444-SIPI-052023-10034354</t>
  </si>
  <si>
    <r>
      <t>'</t>
    </r>
    <r>
      <rPr>
        <sz val="10"/>
        <color rgb="FF000000"/>
        <rFont val="Arial"/>
        <family val="2"/>
      </rPr>
      <t>A0029829</t>
    </r>
  </si>
  <si>
    <t>444-SIPI-122022-10033950</t>
  </si>
  <si>
    <r>
      <t>'</t>
    </r>
    <r>
      <rPr>
        <sz val="10"/>
        <color rgb="FF000000"/>
        <rFont val="Arial"/>
        <family val="2"/>
      </rPr>
      <t>A0054303</t>
    </r>
  </si>
  <si>
    <t>448-SIPI-022023-10048833</t>
  </si>
  <si>
    <r>
      <t>'</t>
    </r>
    <r>
      <rPr>
        <sz val="10"/>
        <color rgb="FF000000"/>
        <rFont val="Arial"/>
        <family val="2"/>
      </rPr>
      <t>A003876</t>
    </r>
  </si>
  <si>
    <t>448-SIPI-032023-10049172</t>
  </si>
  <si>
    <r>
      <t>'</t>
    </r>
    <r>
      <rPr>
        <sz val="10"/>
        <color rgb="FF000000"/>
        <rFont val="Arial"/>
        <family val="2"/>
      </rPr>
      <t>A017567</t>
    </r>
  </si>
  <si>
    <t>448-SIPI-042023-10049590</t>
  </si>
  <si>
    <r>
      <t>'</t>
    </r>
    <r>
      <rPr>
        <sz val="10"/>
        <color rgb="FF000000"/>
        <rFont val="Arial"/>
        <family val="2"/>
      </rPr>
      <t>A025043</t>
    </r>
  </si>
  <si>
    <t>448-SIPI-052023-10049985</t>
  </si>
  <si>
    <r>
      <t>'</t>
    </r>
    <r>
      <rPr>
        <sz val="10"/>
        <color rgb="FF000000"/>
        <rFont val="Arial"/>
        <family val="2"/>
      </rPr>
      <t>A028338</t>
    </r>
  </si>
  <si>
    <t>448-SIPI-122022-10049562</t>
  </si>
  <si>
    <r>
      <t>'</t>
    </r>
    <r>
      <rPr>
        <sz val="10"/>
        <color rgb="FF000000"/>
        <rFont val="Arial"/>
        <family val="2"/>
      </rPr>
      <t>A053794</t>
    </r>
  </si>
  <si>
    <t>448-SIPI-R-052023-10049590</t>
  </si>
  <si>
    <r>
      <t>'</t>
    </r>
    <r>
      <rPr>
        <sz val="10"/>
        <color rgb="FF000000"/>
        <rFont val="Arial"/>
        <family val="2"/>
      </rPr>
      <t>A000594</t>
    </r>
  </si>
  <si>
    <t>1K23TDB|1702174|TPCN - RTV1702174</t>
  </si>
  <si>
    <t>451-SIPI-012023-10095694</t>
  </si>
  <si>
    <r>
      <t>'</t>
    </r>
    <r>
      <rPr>
        <sz val="10"/>
        <color rgb="FF000000"/>
        <rFont val="Arial"/>
        <family val="2"/>
      </rPr>
      <t>T0000410</t>
    </r>
  </si>
  <si>
    <t>451-SIPI-022023-10094375</t>
  </si>
  <si>
    <r>
      <t>'</t>
    </r>
    <r>
      <rPr>
        <sz val="10"/>
        <color rgb="FF000000"/>
        <rFont val="Arial"/>
        <family val="2"/>
      </rPr>
      <t>T0009048</t>
    </r>
  </si>
  <si>
    <r>
      <t>'</t>
    </r>
    <r>
      <rPr>
        <sz val="10"/>
        <color rgb="FF000000"/>
        <rFont val="Arial"/>
        <family val="2"/>
      </rPr>
      <t>T0005498</t>
    </r>
  </si>
  <si>
    <t>451-SIPI-032023-10095042</t>
  </si>
  <si>
    <r>
      <t>'</t>
    </r>
    <r>
      <rPr>
        <sz val="10"/>
        <color rgb="FF000000"/>
        <rFont val="Arial"/>
        <family val="2"/>
      </rPr>
      <t>T0015818</t>
    </r>
  </si>
  <si>
    <r>
      <t>'</t>
    </r>
    <r>
      <rPr>
        <sz val="10"/>
        <color rgb="FF000000"/>
        <rFont val="Arial"/>
        <family val="2"/>
      </rPr>
      <t>T0013346</t>
    </r>
  </si>
  <si>
    <t>451-SIPI-042023-10095737</t>
  </si>
  <si>
    <r>
      <t>'</t>
    </r>
    <r>
      <rPr>
        <sz val="10"/>
        <color rgb="FF000000"/>
        <rFont val="Arial"/>
        <family val="2"/>
      </rPr>
      <t>T0022242</t>
    </r>
  </si>
  <si>
    <r>
      <t>'</t>
    </r>
    <r>
      <rPr>
        <sz val="10"/>
        <color rgb="FF000000"/>
        <rFont val="Arial"/>
        <family val="2"/>
      </rPr>
      <t>T0023719</t>
    </r>
  </si>
  <si>
    <r>
      <t>'</t>
    </r>
    <r>
      <rPr>
        <sz val="10"/>
        <color rgb="FF000000"/>
        <rFont val="Arial"/>
        <family val="2"/>
      </rPr>
      <t>T0019119</t>
    </r>
  </si>
  <si>
    <t>451-SIPI-052023-10096474</t>
  </si>
  <si>
    <r>
      <t>'</t>
    </r>
    <r>
      <rPr>
        <sz val="10"/>
        <color rgb="FF000000"/>
        <rFont val="Arial"/>
        <family val="2"/>
      </rPr>
      <t>T0029949</t>
    </r>
  </si>
  <si>
    <t>451-SIPI-122022-10095695</t>
  </si>
  <si>
    <r>
      <t>'</t>
    </r>
    <r>
      <rPr>
        <sz val="10"/>
        <color rgb="FF000000"/>
        <rFont val="Arial"/>
        <family val="2"/>
      </rPr>
      <t>T0054253</t>
    </r>
  </si>
  <si>
    <t>452-SIPI-022023-10098865</t>
  </si>
  <si>
    <r>
      <t>'</t>
    </r>
    <r>
      <rPr>
        <sz val="10"/>
        <color rgb="FF000000"/>
        <rFont val="Arial"/>
        <family val="2"/>
      </rPr>
      <t>A0006725</t>
    </r>
  </si>
  <si>
    <r>
      <t>'</t>
    </r>
    <r>
      <rPr>
        <sz val="10"/>
        <color rgb="FF000000"/>
        <rFont val="Arial"/>
        <family val="2"/>
      </rPr>
      <t>A0004020</t>
    </r>
  </si>
  <si>
    <r>
      <t>'</t>
    </r>
    <r>
      <rPr>
        <sz val="10"/>
        <color rgb="FF000000"/>
        <rFont val="Arial"/>
        <family val="2"/>
      </rPr>
      <t>A0009067</t>
    </r>
  </si>
  <si>
    <t>452-SIPI-032023-10099456</t>
  </si>
  <si>
    <r>
      <t>'</t>
    </r>
    <r>
      <rPr>
        <sz val="10"/>
        <color rgb="FF000000"/>
        <rFont val="Arial"/>
        <family val="2"/>
      </rPr>
      <t>A0017603</t>
    </r>
  </si>
  <si>
    <t>452-SIPI-042023-10100250</t>
  </si>
  <si>
    <r>
      <t>'</t>
    </r>
    <r>
      <rPr>
        <sz val="10"/>
        <color rgb="FF000000"/>
        <rFont val="Arial"/>
        <family val="2"/>
      </rPr>
      <t>A0022312</t>
    </r>
  </si>
  <si>
    <r>
      <t>'</t>
    </r>
    <r>
      <rPr>
        <sz val="10"/>
        <color rgb="FF000000"/>
        <rFont val="Arial"/>
        <family val="2"/>
      </rPr>
      <t>A0019170</t>
    </r>
  </si>
  <si>
    <t>452-SIPI-052023-10101095</t>
  </si>
  <si>
    <r>
      <t>'</t>
    </r>
    <r>
      <rPr>
        <sz val="10"/>
        <color rgb="FF000000"/>
        <rFont val="Arial"/>
        <family val="2"/>
      </rPr>
      <t>A0025742</t>
    </r>
  </si>
  <si>
    <r>
      <t>'</t>
    </r>
    <r>
      <rPr>
        <sz val="10"/>
        <color rgb="FF000000"/>
        <rFont val="Arial"/>
        <family val="2"/>
      </rPr>
      <t>A0029910</t>
    </r>
  </si>
  <si>
    <t>452-SIPI-R-042023-10100250</t>
  </si>
  <si>
    <t>1K23TDG-375|GAHUN-1693496 - RTV1693496</t>
  </si>
  <si>
    <t>452-SIPI-R-062023-10101095</t>
  </si>
  <si>
    <r>
      <t>'</t>
    </r>
    <r>
      <rPr>
        <sz val="10"/>
        <color rgb="FF000000"/>
        <rFont val="Arial"/>
        <family val="2"/>
      </rPr>
      <t>562</t>
    </r>
  </si>
  <si>
    <t>K23TDG-562|BAPGIO-1717703 - RTV1717703</t>
  </si>
  <si>
    <t>453-SIPI-022023-10076691</t>
  </si>
  <si>
    <r>
      <t>'</t>
    </r>
    <r>
      <rPr>
        <sz val="10"/>
        <color rgb="FF000000"/>
        <rFont val="Arial"/>
        <family val="2"/>
      </rPr>
      <t>T0004019</t>
    </r>
  </si>
  <si>
    <t>453-SIPI-042023-10077949</t>
  </si>
  <si>
    <r>
      <t>'</t>
    </r>
    <r>
      <rPr>
        <sz val="10"/>
        <color rgb="FF000000"/>
        <rFont val="Arial"/>
        <family val="2"/>
      </rPr>
      <t>T0020533</t>
    </r>
  </si>
  <si>
    <t>453-SIPI-122022-10077823</t>
  </si>
  <si>
    <r>
      <t>'</t>
    </r>
    <r>
      <rPr>
        <sz val="10"/>
        <color rgb="FF000000"/>
        <rFont val="Arial"/>
        <family val="2"/>
      </rPr>
      <t>T0056068</t>
    </r>
  </si>
  <si>
    <t>453-SIPI-122022-10077824</t>
  </si>
  <si>
    <r>
      <t>'</t>
    </r>
    <r>
      <rPr>
        <sz val="10"/>
        <color rgb="FF000000"/>
        <rFont val="Arial"/>
        <family val="2"/>
      </rPr>
      <t>T0054351</t>
    </r>
  </si>
  <si>
    <t>457-SIPI-022023-1108293</t>
  </si>
  <si>
    <r>
      <t>'</t>
    </r>
    <r>
      <rPr>
        <sz val="10"/>
        <color rgb="FF000000"/>
        <rFont val="Arial"/>
        <family val="2"/>
      </rPr>
      <t>A0003770</t>
    </r>
  </si>
  <si>
    <r>
      <t>'</t>
    </r>
    <r>
      <rPr>
        <sz val="10"/>
        <color rgb="FF000000"/>
        <rFont val="Arial"/>
        <family val="2"/>
      </rPr>
      <t>A0004074</t>
    </r>
  </si>
  <si>
    <t>457-SIPI-032023-1109711</t>
  </si>
  <si>
    <r>
      <t>'</t>
    </r>
    <r>
      <rPr>
        <sz val="10"/>
        <color rgb="FF000000"/>
        <rFont val="Arial"/>
        <family val="2"/>
      </rPr>
      <t>A0009151</t>
    </r>
  </si>
  <si>
    <r>
      <t>'</t>
    </r>
    <r>
      <rPr>
        <sz val="10"/>
        <color rgb="FF000000"/>
        <rFont val="Arial"/>
        <family val="2"/>
      </rPr>
      <t>A0013544</t>
    </r>
  </si>
  <si>
    <r>
      <t>'</t>
    </r>
    <r>
      <rPr>
        <sz val="10"/>
        <color rgb="FF000000"/>
        <rFont val="Arial"/>
        <family val="2"/>
      </rPr>
      <t>A0011335</t>
    </r>
  </si>
  <si>
    <r>
      <t>'</t>
    </r>
    <r>
      <rPr>
        <sz val="10"/>
        <color rgb="FF000000"/>
        <rFont val="Arial"/>
        <family val="2"/>
      </rPr>
      <t>A0017671</t>
    </r>
  </si>
  <si>
    <r>
      <t>'</t>
    </r>
    <r>
      <rPr>
        <sz val="10"/>
        <color rgb="FF000000"/>
        <rFont val="Arial"/>
        <family val="2"/>
      </rPr>
      <t>A0015649</t>
    </r>
  </si>
  <si>
    <t>457-SIPI-042023-1110859</t>
  </si>
  <si>
    <r>
      <t>'</t>
    </r>
    <r>
      <rPr>
        <sz val="10"/>
        <color rgb="FF000000"/>
        <rFont val="Arial"/>
        <family val="2"/>
      </rPr>
      <t>A0022192</t>
    </r>
  </si>
  <si>
    <r>
      <t>'</t>
    </r>
    <r>
      <rPr>
        <sz val="10"/>
        <color rgb="FF000000"/>
        <rFont val="Arial"/>
        <family val="2"/>
      </rPr>
      <t>A0020636</t>
    </r>
  </si>
  <si>
    <r>
      <t>'</t>
    </r>
    <r>
      <rPr>
        <sz val="10"/>
        <color rgb="FF000000"/>
        <rFont val="Arial"/>
        <family val="2"/>
      </rPr>
      <t>A0024730</t>
    </r>
  </si>
  <si>
    <r>
      <t>'</t>
    </r>
    <r>
      <rPr>
        <sz val="10"/>
        <color rgb="FF000000"/>
        <rFont val="Arial"/>
        <family val="2"/>
      </rPr>
      <t>A0022363</t>
    </r>
  </si>
  <si>
    <r>
      <t>'</t>
    </r>
    <r>
      <rPr>
        <sz val="10"/>
        <color rgb="FF000000"/>
        <rFont val="Arial"/>
        <family val="2"/>
      </rPr>
      <t>A0023450</t>
    </r>
  </si>
  <si>
    <t>457-SIPI-122022-1110608</t>
  </si>
  <si>
    <r>
      <t>'</t>
    </r>
    <r>
      <rPr>
        <sz val="10"/>
        <color rgb="FF000000"/>
        <rFont val="Arial"/>
        <family val="2"/>
      </rPr>
      <t>A0054409</t>
    </r>
  </si>
  <si>
    <t>458-SIPI-122022-10049119</t>
  </si>
  <si>
    <r>
      <t>'</t>
    </r>
    <r>
      <rPr>
        <sz val="10"/>
        <color rgb="FF000000"/>
        <rFont val="Arial"/>
        <family val="2"/>
      </rPr>
      <t>A00056267</t>
    </r>
  </si>
  <si>
    <t>458-SIPI-122022-10049120</t>
  </si>
  <si>
    <r>
      <t>'</t>
    </r>
    <r>
      <rPr>
        <sz val="10"/>
        <color rgb="FF000000"/>
        <rFont val="Arial"/>
        <family val="2"/>
      </rPr>
      <t>A00054530</t>
    </r>
  </si>
  <si>
    <t>460-SIPI-122022-10024171</t>
  </si>
  <si>
    <r>
      <t>'</t>
    </r>
    <r>
      <rPr>
        <sz val="10"/>
        <color rgb="FF000000"/>
        <rFont val="Arial"/>
        <family val="2"/>
      </rPr>
      <t>A00054452</t>
    </r>
  </si>
  <si>
    <t>CONG TY TNHH MTV SAI GON-CHU SE</t>
  </si>
  <si>
    <t>461-SIPI-012023-10017445</t>
  </si>
  <si>
    <r>
      <t>'</t>
    </r>
    <r>
      <rPr>
        <sz val="10"/>
        <color rgb="FF000000"/>
        <rFont val="Arial"/>
        <family val="2"/>
      </rPr>
      <t>A0000244</t>
    </r>
  </si>
  <si>
    <t>461-SIPI-022023-10017019</t>
  </si>
  <si>
    <r>
      <t>'</t>
    </r>
    <r>
      <rPr>
        <sz val="10"/>
        <color rgb="FF000000"/>
        <rFont val="Arial"/>
        <family val="2"/>
      </rPr>
      <t>A0006767</t>
    </r>
  </si>
  <si>
    <t>461-SIPI-032023-10017646</t>
  </si>
  <si>
    <r>
      <t>'</t>
    </r>
    <r>
      <rPr>
        <sz val="10"/>
        <color rgb="FF000000"/>
        <rFont val="Arial"/>
        <family val="2"/>
      </rPr>
      <t>A0017679</t>
    </r>
  </si>
  <si>
    <t>461-SIPI-042023-10018268</t>
  </si>
  <si>
    <r>
      <t>'</t>
    </r>
    <r>
      <rPr>
        <sz val="10"/>
        <color rgb="FF000000"/>
        <rFont val="Arial"/>
        <family val="2"/>
      </rPr>
      <t>A0021990</t>
    </r>
  </si>
  <si>
    <t>461-SIPI-122022-10017446</t>
  </si>
  <si>
    <r>
      <t>'</t>
    </r>
    <r>
      <rPr>
        <sz val="10"/>
        <color rgb="FF000000"/>
        <rFont val="Arial"/>
        <family val="2"/>
      </rPr>
      <t>A0054336</t>
    </r>
  </si>
  <si>
    <t>462-SIPI-012023-10022976</t>
  </si>
  <si>
    <r>
      <t>'</t>
    </r>
    <r>
      <rPr>
        <sz val="10"/>
        <color rgb="FF000000"/>
        <rFont val="Arial"/>
        <family val="2"/>
      </rPr>
      <t>A0000122</t>
    </r>
  </si>
  <si>
    <t>462-SIPI-022023-10021624</t>
  </si>
  <si>
    <r>
      <t>'</t>
    </r>
    <r>
      <rPr>
        <sz val="10"/>
        <color rgb="FF000000"/>
        <rFont val="Arial"/>
        <family val="2"/>
      </rPr>
      <t>A0004924</t>
    </r>
  </si>
  <si>
    <t>462-SIPI-032023-10022325</t>
  </si>
  <si>
    <r>
      <t>'</t>
    </r>
    <r>
      <rPr>
        <sz val="10"/>
        <color rgb="FF000000"/>
        <rFont val="Arial"/>
        <family val="2"/>
      </rPr>
      <t>A0009148</t>
    </r>
  </si>
  <si>
    <r>
      <t>'</t>
    </r>
    <r>
      <rPr>
        <sz val="10"/>
        <color rgb="FF000000"/>
        <rFont val="Arial"/>
        <family val="2"/>
      </rPr>
      <t>A0013477</t>
    </r>
  </si>
  <si>
    <t>462-SIPI-042023-10023263</t>
  </si>
  <si>
    <r>
      <t>'</t>
    </r>
    <r>
      <rPr>
        <sz val="10"/>
        <color rgb="FF000000"/>
        <rFont val="Arial"/>
        <family val="2"/>
      </rPr>
      <t>A0019231</t>
    </r>
  </si>
  <si>
    <r>
      <t>'</t>
    </r>
    <r>
      <rPr>
        <sz val="10"/>
        <color rgb="FF000000"/>
        <rFont val="Arial"/>
        <family val="2"/>
      </rPr>
      <t>A0023722</t>
    </r>
  </si>
  <si>
    <t>462-SIPI-122022-10022977</t>
  </si>
  <si>
    <r>
      <t>'</t>
    </r>
    <r>
      <rPr>
        <sz val="10"/>
        <color rgb="FF000000"/>
        <rFont val="Arial"/>
        <family val="2"/>
      </rPr>
      <t>A0054411</t>
    </r>
  </si>
  <si>
    <r>
      <t>'</t>
    </r>
    <r>
      <rPr>
        <sz val="10"/>
        <color rgb="FF000000"/>
        <rFont val="Arial"/>
        <family val="2"/>
      </rPr>
      <t>A0054292</t>
    </r>
  </si>
  <si>
    <t>462-SIPI-R-032023-10022325</t>
  </si>
  <si>
    <r>
      <t>'</t>
    </r>
    <r>
      <rPr>
        <sz val="10"/>
        <color rgb="FF000000"/>
        <rFont val="Arial"/>
        <family val="2"/>
      </rPr>
      <t>A0000263</t>
    </r>
  </si>
  <si>
    <t>1K23TDS|GA|263|1667998 - RTV1667998</t>
  </si>
  <si>
    <t>463-SIPI-022023-10025432</t>
  </si>
  <si>
    <r>
      <t>'</t>
    </r>
    <r>
      <rPr>
        <sz val="10"/>
        <color rgb="FF000000"/>
        <rFont val="Arial"/>
        <family val="2"/>
      </rPr>
      <t>A0003865</t>
    </r>
  </si>
  <si>
    <t>463-SIPI-032023-10025763</t>
  </si>
  <si>
    <r>
      <t>'</t>
    </r>
    <r>
      <rPr>
        <sz val="10"/>
        <color rgb="FF000000"/>
        <rFont val="Arial"/>
        <family val="2"/>
      </rPr>
      <t>A0017569</t>
    </r>
  </si>
  <si>
    <r>
      <t>'</t>
    </r>
    <r>
      <rPr>
        <sz val="10"/>
        <color rgb="FF000000"/>
        <rFont val="Arial"/>
        <family val="2"/>
      </rPr>
      <t>A0017570</t>
    </r>
  </si>
  <si>
    <t>463-SIPI-122022-10026321</t>
  </si>
  <si>
    <r>
      <t>'</t>
    </r>
    <r>
      <rPr>
        <sz val="10"/>
        <color rgb="FF000000"/>
        <rFont val="Arial"/>
        <family val="2"/>
      </rPr>
      <t>A0053790</t>
    </r>
  </si>
  <si>
    <r>
      <t>'</t>
    </r>
    <r>
      <rPr>
        <sz val="10"/>
        <color rgb="FF000000"/>
        <rFont val="Arial"/>
        <family val="2"/>
      </rPr>
      <t>A0053791</t>
    </r>
  </si>
  <si>
    <r>
      <t>'</t>
    </r>
    <r>
      <rPr>
        <sz val="10"/>
        <color rgb="FF000000"/>
        <rFont val="Arial"/>
        <family val="2"/>
      </rPr>
      <t>A0053788</t>
    </r>
  </si>
  <si>
    <t>464-SIPI-122022-10019677</t>
  </si>
  <si>
    <r>
      <t>'</t>
    </r>
    <r>
      <rPr>
        <sz val="10"/>
        <color rgb="FF000000"/>
        <rFont val="Arial"/>
        <family val="2"/>
      </rPr>
      <t>A0054274</t>
    </r>
  </si>
  <si>
    <t>502-SIPI-032023-10022408</t>
  </si>
  <si>
    <r>
      <t>'</t>
    </r>
    <r>
      <rPr>
        <sz val="10"/>
        <color rgb="FF000000"/>
        <rFont val="Arial"/>
        <family val="2"/>
      </rPr>
      <t>C0011491</t>
    </r>
  </si>
  <si>
    <r>
      <t>'</t>
    </r>
    <r>
      <rPr>
        <sz val="10"/>
        <color rgb="FF000000"/>
        <rFont val="Arial"/>
        <family val="2"/>
      </rPr>
      <t>C0017568</t>
    </r>
  </si>
  <si>
    <t>502-SIPI-052023-10022960</t>
  </si>
  <si>
    <r>
      <t>'</t>
    </r>
    <r>
      <rPr>
        <sz val="10"/>
        <color rgb="FF000000"/>
        <rFont val="Arial"/>
        <family val="2"/>
      </rPr>
      <t>C0025683</t>
    </r>
  </si>
  <si>
    <t>502-SIPI-122022-10022633</t>
  </si>
  <si>
    <r>
      <t>'</t>
    </r>
    <r>
      <rPr>
        <sz val="10"/>
        <color rgb="FF000000"/>
        <rFont val="Arial"/>
        <family val="2"/>
      </rPr>
      <t>C0053789</t>
    </r>
  </si>
  <si>
    <t>503-SIPI-022023-503051668</t>
  </si>
  <si>
    <r>
      <t>'</t>
    </r>
    <r>
      <rPr>
        <sz val="10"/>
        <color rgb="FF000000"/>
        <rFont val="Arial"/>
        <family val="2"/>
      </rPr>
      <t>C0006571</t>
    </r>
  </si>
  <si>
    <t>503-SIPI-032023-503052327</t>
  </si>
  <si>
    <r>
      <t>'</t>
    </r>
    <r>
      <rPr>
        <sz val="10"/>
        <color rgb="FF000000"/>
        <rFont val="Arial"/>
        <family val="2"/>
      </rPr>
      <t>13542</t>
    </r>
  </si>
  <si>
    <r>
      <t>'</t>
    </r>
    <r>
      <rPr>
        <sz val="10"/>
        <color rgb="FF000000"/>
        <rFont val="Arial"/>
        <family val="2"/>
      </rPr>
      <t>17730</t>
    </r>
  </si>
  <si>
    <r>
      <t>'</t>
    </r>
    <r>
      <rPr>
        <sz val="10"/>
        <color rgb="FF000000"/>
        <rFont val="Arial"/>
        <family val="2"/>
      </rPr>
      <t>17728</t>
    </r>
  </si>
  <si>
    <t>503-SIPI-052023-503053559</t>
  </si>
  <si>
    <r>
      <t>'</t>
    </r>
    <r>
      <rPr>
        <sz val="10"/>
        <color rgb="FF000000"/>
        <rFont val="Arial"/>
        <family val="2"/>
      </rPr>
      <t>29875</t>
    </r>
  </si>
  <si>
    <t>504-SIPI-022023-504040413</t>
  </si>
  <si>
    <r>
      <t>'</t>
    </r>
    <r>
      <rPr>
        <sz val="10"/>
        <color rgb="FF000000"/>
        <rFont val="Arial"/>
        <family val="2"/>
      </rPr>
      <t>A6797</t>
    </r>
  </si>
  <si>
    <t>504-SIPI-122022-504041067</t>
  </si>
  <si>
    <r>
      <t>'</t>
    </r>
    <r>
      <rPr>
        <sz val="10"/>
        <color rgb="FF000000"/>
        <rFont val="Arial"/>
        <family val="2"/>
      </rPr>
      <t>A54443</t>
    </r>
  </si>
  <si>
    <t>506-SIPI-122022-10072773</t>
  </si>
  <si>
    <r>
      <t>'</t>
    </r>
    <r>
      <rPr>
        <sz val="10"/>
        <color rgb="FF000000"/>
        <rFont val="Arial"/>
        <family val="2"/>
      </rPr>
      <t>V0054295</t>
    </r>
  </si>
  <si>
    <t>507-SIPI-032023-10051148</t>
  </si>
  <si>
    <r>
      <t>'</t>
    </r>
    <r>
      <rPr>
        <sz val="10"/>
        <color rgb="FF000000"/>
        <rFont val="Arial"/>
        <family val="2"/>
      </rPr>
      <t>A00017781</t>
    </r>
  </si>
  <si>
    <t>1C23TNN|VAT10|TPCN</t>
  </si>
  <si>
    <t>CN LIEN HIEP HTX TM TP.HCM–CO.OPMART LA GI</t>
  </si>
  <si>
    <t>510-SIPI-022023-51032070</t>
  </si>
  <si>
    <r>
      <t>'</t>
    </r>
    <r>
      <rPr>
        <sz val="10"/>
        <color rgb="FF000000"/>
        <rFont val="Arial"/>
        <family val="2"/>
      </rPr>
      <t>A0003871</t>
    </r>
  </si>
  <si>
    <t>CN LIEN HIEP HTX TM TP.HCM–CO.OPMART DO VAN DAY</t>
  </si>
  <si>
    <t>510-SIPI-032023-51032326</t>
  </si>
  <si>
    <r>
      <t>'</t>
    </r>
    <r>
      <rPr>
        <sz val="10"/>
        <color rgb="FF000000"/>
        <rFont val="Arial"/>
        <family val="2"/>
      </rPr>
      <t>A0017638</t>
    </r>
  </si>
  <si>
    <t>510-SIPI-122022-51032562</t>
  </si>
  <si>
    <r>
      <t>'</t>
    </r>
    <r>
      <rPr>
        <sz val="10"/>
        <color rgb="FF000000"/>
        <rFont val="Arial"/>
        <family val="2"/>
      </rPr>
      <t>A054312</t>
    </r>
  </si>
  <si>
    <t>511-SIPI-022023-51143345</t>
  </si>
  <si>
    <r>
      <t>'</t>
    </r>
    <r>
      <rPr>
        <sz val="10"/>
        <color rgb="FF000000"/>
        <rFont val="Arial"/>
        <family val="2"/>
      </rPr>
      <t>H0003884</t>
    </r>
  </si>
  <si>
    <t>511-SIPI-122022-51144011</t>
  </si>
  <si>
    <r>
      <t>'</t>
    </r>
    <r>
      <rPr>
        <sz val="10"/>
        <color rgb="FF000000"/>
        <rFont val="Arial"/>
        <family val="2"/>
      </rPr>
      <t>H0054323</t>
    </r>
  </si>
  <si>
    <t>512-SIPI-022023-10052186</t>
  </si>
  <si>
    <r>
      <t>'</t>
    </r>
    <r>
      <rPr>
        <sz val="10"/>
        <color rgb="FF000000"/>
        <rFont val="Arial"/>
        <family val="2"/>
      </rPr>
      <t>K0003150</t>
    </r>
  </si>
  <si>
    <r>
      <t>'</t>
    </r>
    <r>
      <rPr>
        <sz val="10"/>
        <color rgb="FF000000"/>
        <rFont val="Arial"/>
        <family val="2"/>
      </rPr>
      <t>K0003861</t>
    </r>
  </si>
  <si>
    <r>
      <t>'</t>
    </r>
    <r>
      <rPr>
        <sz val="10"/>
        <color rgb="FF000000"/>
        <rFont val="Arial"/>
        <family val="2"/>
      </rPr>
      <t>K0006876</t>
    </r>
  </si>
  <si>
    <r>
      <t>'</t>
    </r>
    <r>
      <rPr>
        <sz val="10"/>
        <color rgb="FF000000"/>
        <rFont val="Arial"/>
        <family val="2"/>
      </rPr>
      <t>K0004203</t>
    </r>
  </si>
  <si>
    <t>512-SIPI-032023-10052836</t>
  </si>
  <si>
    <r>
      <t>'</t>
    </r>
    <r>
      <rPr>
        <sz val="10"/>
        <color rgb="FF000000"/>
        <rFont val="Arial"/>
        <family val="2"/>
      </rPr>
      <t>K0011263</t>
    </r>
  </si>
  <si>
    <r>
      <t>'</t>
    </r>
    <r>
      <rPr>
        <sz val="10"/>
        <color rgb="FF000000"/>
        <rFont val="Arial"/>
        <family val="2"/>
      </rPr>
      <t>K0013299</t>
    </r>
  </si>
  <si>
    <r>
      <t>'</t>
    </r>
    <r>
      <rPr>
        <sz val="10"/>
        <color rgb="FF000000"/>
        <rFont val="Arial"/>
        <family val="2"/>
      </rPr>
      <t>K0017777</t>
    </r>
  </si>
  <si>
    <r>
      <t>'</t>
    </r>
    <r>
      <rPr>
        <sz val="10"/>
        <color rgb="FF000000"/>
        <rFont val="Arial"/>
        <family val="2"/>
      </rPr>
      <t>K0013697</t>
    </r>
  </si>
  <si>
    <t>512-SIPI-042023-10053486</t>
  </si>
  <si>
    <r>
      <t>'</t>
    </r>
    <r>
      <rPr>
        <sz val="10"/>
        <color rgb="FF000000"/>
        <rFont val="Arial"/>
        <family val="2"/>
      </rPr>
      <t>K0023482</t>
    </r>
  </si>
  <si>
    <r>
      <t>'</t>
    </r>
    <r>
      <rPr>
        <sz val="10"/>
        <color rgb="FF000000"/>
        <rFont val="Arial"/>
        <family val="2"/>
      </rPr>
      <t>K0022445</t>
    </r>
  </si>
  <si>
    <r>
      <t>'</t>
    </r>
    <r>
      <rPr>
        <sz val="10"/>
        <color rgb="FF000000"/>
        <rFont val="Arial"/>
        <family val="2"/>
      </rPr>
      <t>K0019329</t>
    </r>
  </si>
  <si>
    <r>
      <t>'</t>
    </r>
    <r>
      <rPr>
        <sz val="10"/>
        <color rgb="FF000000"/>
        <rFont val="Arial"/>
        <family val="2"/>
      </rPr>
      <t>K0024977</t>
    </r>
  </si>
  <si>
    <t>512-SIPI-052023-10054233</t>
  </si>
  <si>
    <r>
      <t>'</t>
    </r>
    <r>
      <rPr>
        <sz val="10"/>
        <color rgb="FF000000"/>
        <rFont val="Arial"/>
        <family val="2"/>
      </rPr>
      <t>K0031386</t>
    </r>
  </si>
  <si>
    <r>
      <t>'</t>
    </r>
    <r>
      <rPr>
        <sz val="10"/>
        <color rgb="FF000000"/>
        <rFont val="Arial"/>
        <family val="2"/>
      </rPr>
      <t>K0030127</t>
    </r>
  </si>
  <si>
    <r>
      <t>'</t>
    </r>
    <r>
      <rPr>
        <sz val="10"/>
        <color rgb="FF000000"/>
        <rFont val="Arial"/>
        <family val="2"/>
      </rPr>
      <t>K0025321</t>
    </r>
  </si>
  <si>
    <t>512-SIPI-122022-10053427</t>
  </si>
  <si>
    <r>
      <t>'</t>
    </r>
    <r>
      <rPr>
        <sz val="10"/>
        <color rgb="FF000000"/>
        <rFont val="Arial"/>
        <family val="2"/>
      </rPr>
      <t>K0056757</t>
    </r>
  </si>
  <si>
    <t>512-SIPI-122022-10053428</t>
  </si>
  <si>
    <r>
      <t>'</t>
    </r>
    <r>
      <rPr>
        <sz val="10"/>
        <color rgb="FF000000"/>
        <rFont val="Arial"/>
        <family val="2"/>
      </rPr>
      <t>K0054215</t>
    </r>
  </si>
  <si>
    <t>512-SIPI-R-042023-10053427</t>
  </si>
  <si>
    <r>
      <t>'</t>
    </r>
    <r>
      <rPr>
        <sz val="10"/>
        <color rgb="FF000000"/>
        <rFont val="Arial"/>
        <family val="2"/>
      </rPr>
      <t>387</t>
    </r>
  </si>
  <si>
    <t>RTV1681791-1K23TEM-387|GAHUN - RTV1681791</t>
  </si>
  <si>
    <t>512-SIPI-R-052023-10054233</t>
  </si>
  <si>
    <r>
      <t>'</t>
    </r>
    <r>
      <rPr>
        <sz val="10"/>
        <color rgb="FF000000"/>
        <rFont val="Arial"/>
        <family val="2"/>
      </rPr>
      <t>568</t>
    </r>
  </si>
  <si>
    <t>RTV1710746-1K23TEM-568|GAHUN - RTV1710746</t>
  </si>
  <si>
    <t>513-SIPI-122022-10041125</t>
  </si>
  <si>
    <r>
      <t>'</t>
    </r>
    <r>
      <rPr>
        <sz val="10"/>
        <color rgb="FF000000"/>
        <rFont val="Arial"/>
        <family val="2"/>
      </rPr>
      <t>A0054540</t>
    </r>
  </si>
  <si>
    <t>514-SIPI-122022-10056901</t>
  </si>
  <si>
    <r>
      <t>'</t>
    </r>
    <r>
      <rPr>
        <sz val="10"/>
        <color rgb="FF000000"/>
        <rFont val="Arial"/>
        <family val="2"/>
      </rPr>
      <t>A0054545</t>
    </r>
  </si>
  <si>
    <t>516-SIPI-012023-10061458</t>
  </si>
  <si>
    <t>CN LIEN HIEP HTX TM TP.HCM–CO.OPMART BINH DUONG</t>
  </si>
  <si>
    <r>
      <t>'</t>
    </r>
    <r>
      <rPr>
        <sz val="10"/>
        <color rgb="FF000000"/>
        <rFont val="Arial"/>
        <family val="2"/>
      </rPr>
      <t>269</t>
    </r>
  </si>
  <si>
    <t>516-SIPI-022023-10059988</t>
  </si>
  <si>
    <r>
      <t>'</t>
    </r>
    <r>
      <rPr>
        <sz val="10"/>
        <color rgb="FF000000"/>
        <rFont val="Arial"/>
        <family val="2"/>
      </rPr>
      <t>3772</t>
    </r>
  </si>
  <si>
    <t>516-SIPI-032023-10060730</t>
  </si>
  <si>
    <r>
      <t>'</t>
    </r>
    <r>
      <rPr>
        <sz val="10"/>
        <color rgb="FF000000"/>
        <rFont val="Arial"/>
        <family val="2"/>
      </rPr>
      <t>17729</t>
    </r>
  </si>
  <si>
    <r>
      <t>'</t>
    </r>
    <r>
      <rPr>
        <sz val="10"/>
        <color rgb="FF000000"/>
        <rFont val="Arial"/>
        <family val="2"/>
      </rPr>
      <t>13217</t>
    </r>
  </si>
  <si>
    <t>516-SIPI-042023-10061485</t>
  </si>
  <si>
    <r>
      <t>'</t>
    </r>
    <r>
      <rPr>
        <sz val="10"/>
        <color rgb="FF000000"/>
        <rFont val="Arial"/>
        <family val="2"/>
      </rPr>
      <t>22340</t>
    </r>
  </si>
  <si>
    <r>
      <t>'</t>
    </r>
    <r>
      <rPr>
        <sz val="10"/>
        <color rgb="FF000000"/>
        <rFont val="Arial"/>
        <family val="2"/>
      </rPr>
      <t>20592</t>
    </r>
  </si>
  <si>
    <t>516-SIPI-052023-10062215</t>
  </si>
  <si>
    <r>
      <t>'</t>
    </r>
    <r>
      <rPr>
        <sz val="10"/>
        <color rgb="FF000000"/>
        <rFont val="Arial"/>
        <family val="2"/>
      </rPr>
      <t>25334</t>
    </r>
  </si>
  <si>
    <r>
      <t>'</t>
    </r>
    <r>
      <rPr>
        <sz val="10"/>
        <color rgb="FF000000"/>
        <rFont val="Arial"/>
        <family val="2"/>
      </rPr>
      <t>31667</t>
    </r>
  </si>
  <si>
    <t>516-SIPI-122022-10061459</t>
  </si>
  <si>
    <r>
      <t>'</t>
    </r>
    <r>
      <rPr>
        <sz val="10"/>
        <color rgb="FF000000"/>
        <rFont val="Arial"/>
        <family val="2"/>
      </rPr>
      <t>54390</t>
    </r>
  </si>
  <si>
    <t>517-SIPI-022023-517053378</t>
  </si>
  <si>
    <r>
      <t>'</t>
    </r>
    <r>
      <rPr>
        <sz val="10"/>
        <color rgb="FF000000"/>
        <rFont val="Arial"/>
        <family val="2"/>
      </rPr>
      <t>A0004016</t>
    </r>
  </si>
  <si>
    <t>517-SIPI-032023-517053935</t>
  </si>
  <si>
    <r>
      <t>'</t>
    </r>
    <r>
      <rPr>
        <sz val="10"/>
        <color rgb="FF000000"/>
        <rFont val="Arial"/>
        <family val="2"/>
      </rPr>
      <t>A0017606</t>
    </r>
  </si>
  <si>
    <t>517-SIPI-122022-517054456</t>
  </si>
  <si>
    <r>
      <t>'</t>
    </r>
    <r>
      <rPr>
        <sz val="10"/>
        <color rgb="FF000000"/>
        <rFont val="Arial"/>
        <family val="2"/>
      </rPr>
      <t>A0056085</t>
    </r>
  </si>
  <si>
    <t>517-SIPI-122022-517054457</t>
  </si>
  <si>
    <r>
      <t>'</t>
    </r>
    <r>
      <rPr>
        <sz val="10"/>
        <color rgb="FF000000"/>
        <rFont val="Arial"/>
        <family val="2"/>
      </rPr>
      <t>A0054352</t>
    </r>
  </si>
  <si>
    <t>519-SIPI-022023-51936575</t>
  </si>
  <si>
    <r>
      <t>'</t>
    </r>
    <r>
      <rPr>
        <sz val="10"/>
        <color rgb="FF000000"/>
        <rFont val="Arial"/>
        <family val="2"/>
      </rPr>
      <t>A0004022</t>
    </r>
  </si>
  <si>
    <t>CN LIEN HIEP HTX TM TP.HCM–CO.OPMART THOT NOT</t>
  </si>
  <si>
    <r>
      <t>'</t>
    </r>
    <r>
      <rPr>
        <sz val="10"/>
        <color rgb="FF000000"/>
        <rFont val="Arial"/>
        <family val="2"/>
      </rPr>
      <t>A0006724</t>
    </r>
  </si>
  <si>
    <t>519-SIPI-032023-51937049</t>
  </si>
  <si>
    <r>
      <t>'</t>
    </r>
    <r>
      <rPr>
        <sz val="10"/>
        <color rgb="FF000000"/>
        <rFont val="Arial"/>
        <family val="2"/>
      </rPr>
      <t>A0011423</t>
    </r>
  </si>
  <si>
    <r>
      <t>'</t>
    </r>
    <r>
      <rPr>
        <sz val="10"/>
        <color rgb="FF000000"/>
        <rFont val="Arial"/>
        <family val="2"/>
      </rPr>
      <t>A0015786</t>
    </r>
  </si>
  <si>
    <t>519-SIPI-042023-51937474</t>
  </si>
  <si>
    <r>
      <t>'</t>
    </r>
    <r>
      <rPr>
        <sz val="10"/>
        <color rgb="FF000000"/>
        <rFont val="Arial"/>
        <family val="2"/>
      </rPr>
      <t>A0022310</t>
    </r>
  </si>
  <si>
    <r>
      <t>'</t>
    </r>
    <r>
      <rPr>
        <sz val="10"/>
        <color rgb="FF000000"/>
        <rFont val="Arial"/>
        <family val="2"/>
      </rPr>
      <t>A0020535</t>
    </r>
  </si>
  <si>
    <t>519-SIPI-122022-51937454</t>
  </si>
  <si>
    <r>
      <t>'</t>
    </r>
    <r>
      <rPr>
        <sz val="10"/>
        <color rgb="FF000000"/>
        <rFont val="Arial"/>
        <family val="2"/>
      </rPr>
      <t>A0056070</t>
    </r>
  </si>
  <si>
    <t>519-SIPI-122022-51937455</t>
  </si>
  <si>
    <r>
      <t>'</t>
    </r>
    <r>
      <rPr>
        <sz val="10"/>
        <color rgb="FF000000"/>
        <rFont val="Arial"/>
        <family val="2"/>
      </rPr>
      <t>A0054347</t>
    </r>
  </si>
  <si>
    <t>524-SIPI-122022-524035439</t>
  </si>
  <si>
    <r>
      <t>'</t>
    </r>
    <r>
      <rPr>
        <sz val="10"/>
        <color rgb="FF000000"/>
        <rFont val="Arial"/>
        <family val="2"/>
      </rPr>
      <t>D0054396</t>
    </r>
  </si>
  <si>
    <t>528-SIPI-022023-528033026</t>
  </si>
  <si>
    <r>
      <t>'</t>
    </r>
    <r>
      <rPr>
        <sz val="10"/>
        <color rgb="FF000000"/>
        <rFont val="Arial"/>
        <family val="2"/>
      </rPr>
      <t>Q0003088</t>
    </r>
  </si>
  <si>
    <r>
      <t>'</t>
    </r>
    <r>
      <rPr>
        <sz val="10"/>
        <color rgb="FF000000"/>
        <rFont val="Arial"/>
        <family val="2"/>
      </rPr>
      <t>Q0003857</t>
    </r>
  </si>
  <si>
    <r>
      <t>'</t>
    </r>
    <r>
      <rPr>
        <sz val="10"/>
        <color rgb="FF000000"/>
        <rFont val="Arial"/>
        <family val="2"/>
      </rPr>
      <t>Q0003858</t>
    </r>
  </si>
  <si>
    <t>528-SIPI-032023-528033566</t>
  </si>
  <si>
    <r>
      <t>'</t>
    </r>
    <r>
      <rPr>
        <sz val="10"/>
        <color rgb="FF000000"/>
        <rFont val="Arial"/>
        <family val="2"/>
      </rPr>
      <t>Q0011525</t>
    </r>
  </si>
  <si>
    <t>528-SIPI-042023-528034163</t>
  </si>
  <si>
    <r>
      <t>'</t>
    </r>
    <r>
      <rPr>
        <sz val="10"/>
        <color rgb="FF000000"/>
        <rFont val="Arial"/>
        <family val="2"/>
      </rPr>
      <t>Q0019264</t>
    </r>
  </si>
  <si>
    <t>528-SIPI-122022-528033567</t>
  </si>
  <si>
    <r>
      <t>'</t>
    </r>
    <r>
      <rPr>
        <sz val="10"/>
        <color rgb="FF000000"/>
        <rFont val="Arial"/>
        <family val="2"/>
      </rPr>
      <t>Q0054218</t>
    </r>
  </si>
  <si>
    <t>528-SIPI-R-032023-528033566</t>
  </si>
  <si>
    <r>
      <t>'</t>
    </r>
    <r>
      <rPr>
        <sz val="10"/>
        <color rgb="FF000000"/>
        <rFont val="Arial"/>
        <family val="2"/>
      </rPr>
      <t>RTV157</t>
    </r>
  </si>
  <si>
    <t>1K23TGC-157|BAP GIO|1669503 - RTV1669503</t>
  </si>
  <si>
    <t>529-SIPI-022023-529035468</t>
  </si>
  <si>
    <r>
      <t>'</t>
    </r>
    <r>
      <rPr>
        <sz val="10"/>
        <color rgb="FF000000"/>
        <rFont val="Arial"/>
        <family val="2"/>
      </rPr>
      <t>T0006875</t>
    </r>
  </si>
  <si>
    <r>
      <t>'</t>
    </r>
    <r>
      <rPr>
        <sz val="10"/>
        <color rgb="FF000000"/>
        <rFont val="Arial"/>
        <family val="2"/>
      </rPr>
      <t>T0003147</t>
    </r>
  </si>
  <si>
    <t>529-SIPI-032023-529035803</t>
  </si>
  <si>
    <r>
      <t>'</t>
    </r>
    <r>
      <rPr>
        <sz val="10"/>
        <color rgb="FF000000"/>
        <rFont val="Arial"/>
        <family val="2"/>
      </rPr>
      <t>T0017776</t>
    </r>
  </si>
  <si>
    <r>
      <t>'</t>
    </r>
    <r>
      <rPr>
        <sz val="10"/>
        <color rgb="FF000000"/>
        <rFont val="Arial"/>
        <family val="2"/>
      </rPr>
      <t>T0013698</t>
    </r>
  </si>
  <si>
    <t>529-SIPI-042023-529036523</t>
  </si>
  <si>
    <r>
      <t>'</t>
    </r>
    <r>
      <rPr>
        <sz val="10"/>
        <color rgb="FF000000"/>
        <rFont val="Arial"/>
        <family val="2"/>
      </rPr>
      <t>T0022444</t>
    </r>
  </si>
  <si>
    <t>529-SIPI-052023-529036866</t>
  </si>
  <si>
    <r>
      <t>'</t>
    </r>
    <r>
      <rPr>
        <sz val="10"/>
        <color rgb="FF000000"/>
        <rFont val="Arial"/>
        <family val="2"/>
      </rPr>
      <t>T0029641</t>
    </r>
  </si>
  <si>
    <r>
      <t>'</t>
    </r>
    <r>
      <rPr>
        <sz val="10"/>
        <color rgb="FF000000"/>
        <rFont val="Arial"/>
        <family val="2"/>
      </rPr>
      <t>T0030124</t>
    </r>
  </si>
  <si>
    <r>
      <t>'</t>
    </r>
    <r>
      <rPr>
        <sz val="10"/>
        <color rgb="FF000000"/>
        <rFont val="Arial"/>
        <family val="2"/>
      </rPr>
      <t>T0026881</t>
    </r>
  </si>
  <si>
    <t>529-SIPI-122022-529036288</t>
  </si>
  <si>
    <r>
      <t>'</t>
    </r>
    <r>
      <rPr>
        <sz val="10"/>
        <color rgb="FF000000"/>
        <rFont val="Arial"/>
        <family val="2"/>
      </rPr>
      <t>T0054529</t>
    </r>
  </si>
  <si>
    <t>530-SIPI-042023-530047337</t>
  </si>
  <si>
    <r>
      <t>'</t>
    </r>
    <r>
      <rPr>
        <sz val="10"/>
        <color rgb="FF000000"/>
        <rFont val="Arial"/>
        <family val="2"/>
      </rPr>
      <t>A0019548</t>
    </r>
  </si>
  <si>
    <t>530-SIPI-052023-530048198</t>
  </si>
  <si>
    <r>
      <t>'</t>
    </r>
    <r>
      <rPr>
        <sz val="10"/>
        <color rgb="FF000000"/>
        <rFont val="Arial"/>
        <family val="2"/>
      </rPr>
      <t>A0029867</t>
    </r>
  </si>
  <si>
    <t>531-SIPI-022023-531021546</t>
  </si>
  <si>
    <r>
      <t>'</t>
    </r>
    <r>
      <rPr>
        <sz val="10"/>
        <color rgb="FF000000"/>
        <rFont val="Arial"/>
        <family val="2"/>
      </rPr>
      <t>A0004114</t>
    </r>
  </si>
  <si>
    <t>531-SIPI-032023-531021932</t>
  </si>
  <si>
    <r>
      <t>'</t>
    </r>
    <r>
      <rPr>
        <sz val="10"/>
        <color rgb="FF000000"/>
        <rFont val="Arial"/>
        <family val="2"/>
      </rPr>
      <t>A0017689</t>
    </r>
  </si>
  <si>
    <t>531-SIPI-122022-531022174</t>
  </si>
  <si>
    <r>
      <t>'</t>
    </r>
    <r>
      <rPr>
        <sz val="10"/>
        <color rgb="FF000000"/>
        <rFont val="Arial"/>
        <family val="2"/>
      </rPr>
      <t>A054549</t>
    </r>
  </si>
  <si>
    <t>532-SIPI-022023-532034783</t>
  </si>
  <si>
    <r>
      <t>'</t>
    </r>
    <r>
      <rPr>
        <sz val="10"/>
        <color rgb="FF000000"/>
        <rFont val="Arial"/>
        <family val="2"/>
      </rPr>
      <t>B0004014</t>
    </r>
  </si>
  <si>
    <r>
      <t>'</t>
    </r>
    <r>
      <rPr>
        <sz val="10"/>
        <color rgb="FF000000"/>
        <rFont val="Arial"/>
        <family val="2"/>
      </rPr>
      <t>B0003000</t>
    </r>
  </si>
  <si>
    <r>
      <t>'</t>
    </r>
    <r>
      <rPr>
        <sz val="10"/>
        <color rgb="FF000000"/>
        <rFont val="Arial"/>
        <family val="2"/>
      </rPr>
      <t>B0004015</t>
    </r>
  </si>
  <si>
    <t>532-SIPI-032023-532035382</t>
  </si>
  <si>
    <r>
      <t>'</t>
    </r>
    <r>
      <rPr>
        <sz val="10"/>
        <color rgb="FF000000"/>
        <rFont val="Arial"/>
        <family val="2"/>
      </rPr>
      <t>B0013512</t>
    </r>
  </si>
  <si>
    <r>
      <t>'</t>
    </r>
    <r>
      <rPr>
        <sz val="10"/>
        <color rgb="FF000000"/>
        <rFont val="Arial"/>
        <family val="2"/>
      </rPr>
      <t>B0009181</t>
    </r>
  </si>
  <si>
    <r>
      <t>'</t>
    </r>
    <r>
      <rPr>
        <sz val="10"/>
        <color rgb="FF000000"/>
        <rFont val="Arial"/>
        <family val="2"/>
      </rPr>
      <t>B0017778</t>
    </r>
  </si>
  <si>
    <t>532-SIPI-042023-532036011</t>
  </si>
  <si>
    <r>
      <t>'</t>
    </r>
    <r>
      <rPr>
        <sz val="10"/>
        <color rgb="FF000000"/>
        <rFont val="Arial"/>
        <family val="2"/>
      </rPr>
      <t>B0020536</t>
    </r>
  </si>
  <si>
    <t>532-SIPI-052023-532036736</t>
  </si>
  <si>
    <r>
      <t>'</t>
    </r>
    <r>
      <rPr>
        <sz val="10"/>
        <color rgb="FF000000"/>
        <rFont val="Arial"/>
        <family val="2"/>
      </rPr>
      <t>B0031606</t>
    </r>
  </si>
  <si>
    <t>532-SIPI-122022-532035077</t>
  </si>
  <si>
    <r>
      <t>'</t>
    </r>
    <r>
      <rPr>
        <sz val="10"/>
        <color rgb="FF000000"/>
        <rFont val="Arial"/>
        <family val="2"/>
      </rPr>
      <t>B0055315</t>
    </r>
  </si>
  <si>
    <r>
      <t>'</t>
    </r>
    <r>
      <rPr>
        <sz val="10"/>
        <color rgb="FF000000"/>
        <rFont val="Arial"/>
        <family val="2"/>
      </rPr>
      <t>B0054355</t>
    </r>
  </si>
  <si>
    <t>532-SIPI-R-032023-532035382</t>
  </si>
  <si>
    <r>
      <t>'</t>
    </r>
    <r>
      <rPr>
        <sz val="10"/>
        <color rgb="FF000000"/>
        <rFont val="Arial"/>
        <family val="2"/>
      </rPr>
      <t>B438</t>
    </r>
  </si>
  <si>
    <t>1K23TGH|BAP-RTV 1677288 - RTV1677288</t>
  </si>
  <si>
    <t>532-SIPI-R-042023-532035382</t>
  </si>
  <si>
    <r>
      <t>'</t>
    </r>
    <r>
      <rPr>
        <sz val="10"/>
        <color rgb="FF000000"/>
        <rFont val="Arial"/>
        <family val="2"/>
      </rPr>
      <t>B562</t>
    </r>
  </si>
  <si>
    <t>1K23TGH|GA-RTV 1685794 - RTV1685794</t>
  </si>
  <si>
    <t>532-SIPI-R-042023-532036011</t>
  </si>
  <si>
    <r>
      <t>'</t>
    </r>
    <r>
      <rPr>
        <sz val="10"/>
        <color rgb="FF000000"/>
        <rFont val="Arial"/>
        <family val="2"/>
      </rPr>
      <t>B650</t>
    </r>
  </si>
  <si>
    <t>1K23TGH|BAP-RTV 1694594 - RTV1694594</t>
  </si>
  <si>
    <t>532-SIPI-R-052023-532036011</t>
  </si>
  <si>
    <r>
      <t>'</t>
    </r>
    <r>
      <rPr>
        <sz val="10"/>
        <color rgb="FF000000"/>
        <rFont val="Arial"/>
        <family val="2"/>
      </rPr>
      <t>B786</t>
    </r>
  </si>
  <si>
    <t>1K23TGH|BAP-RTV 1705531 - RTV1705531</t>
  </si>
  <si>
    <r>
      <t>'</t>
    </r>
    <r>
      <rPr>
        <sz val="10"/>
        <color rgb="FF000000"/>
        <rFont val="Arial"/>
        <family val="2"/>
      </rPr>
      <t>B762</t>
    </r>
  </si>
  <si>
    <t>1K23TGH|BAP-RTV 1701387 - RTV1701387</t>
  </si>
  <si>
    <t>532-SIPI-R-062023-532036736</t>
  </si>
  <si>
    <r>
      <t>'</t>
    </r>
    <r>
      <rPr>
        <sz val="10"/>
        <color rgb="FF000000"/>
        <rFont val="Arial"/>
        <family val="2"/>
      </rPr>
      <t>B901</t>
    </r>
  </si>
  <si>
    <t>1K23TGH|GA-RTV 1716895 - RTV1716895</t>
  </si>
  <si>
    <r>
      <t>'</t>
    </r>
    <r>
      <rPr>
        <sz val="10"/>
        <color rgb="FF000000"/>
        <rFont val="Arial"/>
        <family val="2"/>
      </rPr>
      <t>B872</t>
    </r>
  </si>
  <si>
    <t>1K23TGH|GA-RTV 1714830 - RTV1714830</t>
  </si>
  <si>
    <t>533-SIPI-022023-533023609</t>
  </si>
  <si>
    <r>
      <t>'</t>
    </r>
    <r>
      <rPr>
        <sz val="10"/>
        <color rgb="FF000000"/>
        <rFont val="Arial"/>
        <family val="2"/>
      </rPr>
      <t>A0004021</t>
    </r>
  </si>
  <si>
    <t>CN LIEN HIEP HTX TM TP.HCM–CO.OPMART HONG NGU</t>
  </si>
  <si>
    <t>533-SIPI-122022-533024189</t>
  </si>
  <si>
    <r>
      <t>'</t>
    </r>
    <r>
      <rPr>
        <sz val="10"/>
        <color rgb="FF000000"/>
        <rFont val="Arial"/>
        <family val="2"/>
      </rPr>
      <t>A0055085</t>
    </r>
  </si>
  <si>
    <t>534-SIPI-032023-10031027</t>
  </si>
  <si>
    <r>
      <t>'</t>
    </r>
    <r>
      <rPr>
        <sz val="10"/>
        <color rgb="FF000000"/>
        <rFont val="Arial"/>
        <family val="2"/>
      </rPr>
      <t>A00017607</t>
    </r>
  </si>
  <si>
    <t>534-SIPI-122022-10031461</t>
  </si>
  <si>
    <r>
      <t>'</t>
    </r>
    <r>
      <rPr>
        <sz val="10"/>
        <color rgb="FF000000"/>
        <rFont val="Arial"/>
        <family val="2"/>
      </rPr>
      <t>A00055082</t>
    </r>
  </si>
  <si>
    <t>535-SIPI-012023-1017445</t>
  </si>
  <si>
    <r>
      <t>'</t>
    </r>
    <r>
      <rPr>
        <sz val="10"/>
        <color rgb="FF000000"/>
        <rFont val="Arial"/>
        <family val="2"/>
      </rPr>
      <t>A0000020</t>
    </r>
  </si>
  <si>
    <t>535-SIPI-022023-1016990</t>
  </si>
  <si>
    <r>
      <t>'</t>
    </r>
    <r>
      <rPr>
        <sz val="10"/>
        <color rgb="FF000000"/>
        <rFont val="Arial"/>
        <family val="2"/>
      </rPr>
      <t>Z0004013</t>
    </r>
  </si>
  <si>
    <r>
      <t>'</t>
    </r>
    <r>
      <rPr>
        <sz val="10"/>
        <color rgb="FF000000"/>
        <rFont val="Arial"/>
        <family val="2"/>
      </rPr>
      <t>A0009066</t>
    </r>
  </si>
  <si>
    <r>
      <t>'</t>
    </r>
    <r>
      <rPr>
        <sz val="10"/>
        <color rgb="FF000000"/>
        <rFont val="Arial"/>
        <family val="2"/>
      </rPr>
      <t>Z0004012</t>
    </r>
  </si>
  <si>
    <r>
      <t>'</t>
    </r>
    <r>
      <rPr>
        <sz val="10"/>
        <color rgb="FF000000"/>
        <rFont val="Arial"/>
        <family val="2"/>
      </rPr>
      <t>A0006732</t>
    </r>
  </si>
  <si>
    <r>
      <t>'</t>
    </r>
    <r>
      <rPr>
        <sz val="10"/>
        <color rgb="FF000000"/>
        <rFont val="Arial"/>
        <family val="2"/>
      </rPr>
      <t>A0002993</t>
    </r>
  </si>
  <si>
    <t>535-SIPI-032023-1017270</t>
  </si>
  <si>
    <r>
      <t>'</t>
    </r>
    <r>
      <rPr>
        <sz val="10"/>
        <color rgb="FF000000"/>
        <rFont val="Arial"/>
        <family val="2"/>
      </rPr>
      <t>A0013513</t>
    </r>
  </si>
  <si>
    <r>
      <t>'</t>
    </r>
    <r>
      <rPr>
        <sz val="10"/>
        <color rgb="FF000000"/>
        <rFont val="Arial"/>
        <family val="2"/>
      </rPr>
      <t>A0017610</t>
    </r>
  </si>
  <si>
    <r>
      <t>'</t>
    </r>
    <r>
      <rPr>
        <sz val="10"/>
        <color rgb="FF000000"/>
        <rFont val="Arial"/>
        <family val="2"/>
      </rPr>
      <t>A0017609</t>
    </r>
  </si>
  <si>
    <t>535-SIPI-042023-1017475</t>
  </si>
  <si>
    <r>
      <t>'</t>
    </r>
    <r>
      <rPr>
        <sz val="10"/>
        <color rgb="FF000000"/>
        <rFont val="Arial"/>
        <family val="2"/>
      </rPr>
      <t>A0020534</t>
    </r>
  </si>
  <si>
    <r>
      <t>'</t>
    </r>
    <r>
      <rPr>
        <sz val="10"/>
        <color rgb="FF000000"/>
        <rFont val="Arial"/>
        <family val="2"/>
      </rPr>
      <t>A0023681</t>
    </r>
  </si>
  <si>
    <r>
      <t>'</t>
    </r>
    <r>
      <rPr>
        <sz val="10"/>
        <color rgb="FF000000"/>
        <rFont val="Arial"/>
        <family val="2"/>
      </rPr>
      <t>A0022311</t>
    </r>
  </si>
  <si>
    <t>535-SIPI-052023-1017855</t>
  </si>
  <si>
    <r>
      <t>'</t>
    </r>
    <r>
      <rPr>
        <sz val="10"/>
        <color rgb="FF000000"/>
        <rFont val="Arial"/>
        <family val="2"/>
      </rPr>
      <t>A0025737</t>
    </r>
  </si>
  <si>
    <r>
      <t>'</t>
    </r>
    <r>
      <rPr>
        <sz val="10"/>
        <color rgb="FF000000"/>
        <rFont val="Arial"/>
        <family val="2"/>
      </rPr>
      <t>A0028352</t>
    </r>
  </si>
  <si>
    <r>
      <t>'</t>
    </r>
    <r>
      <rPr>
        <sz val="10"/>
        <color rgb="FF000000"/>
        <rFont val="Arial"/>
        <family val="2"/>
      </rPr>
      <t>A0029911</t>
    </r>
  </si>
  <si>
    <t>535-SIPI-122022-1017446</t>
  </si>
  <si>
    <r>
      <t>'</t>
    </r>
    <r>
      <rPr>
        <sz val="10"/>
        <color rgb="FF000000"/>
        <rFont val="Arial"/>
        <family val="2"/>
      </rPr>
      <t>A0055077</t>
    </r>
  </si>
  <si>
    <t>536-SIPI-022023-1019159</t>
  </si>
  <si>
    <r>
      <t>'</t>
    </r>
    <r>
      <rPr>
        <sz val="10"/>
        <color rgb="FF000000"/>
        <rFont val="Arial"/>
        <family val="2"/>
      </rPr>
      <t>B0004205</t>
    </r>
  </si>
  <si>
    <t>536-SIPI-122022-1019820</t>
  </si>
  <si>
    <r>
      <t>'</t>
    </r>
    <r>
      <rPr>
        <sz val="10"/>
        <color rgb="FF000000"/>
        <rFont val="Arial"/>
        <family val="2"/>
      </rPr>
      <t>A0055272</t>
    </r>
  </si>
  <si>
    <t>536-SIPI-R-032023-23000073</t>
  </si>
  <si>
    <r>
      <t>'</t>
    </r>
    <r>
      <rPr>
        <sz val="10"/>
        <color rgb="FF000000"/>
        <rFont val="Arial"/>
        <family val="2"/>
      </rPr>
      <t>272</t>
    </r>
  </si>
  <si>
    <t>RTV 1671413 - RTV1671413</t>
  </si>
  <si>
    <t>537-SIPI-122022-1015667</t>
  </si>
  <si>
    <r>
      <t>'</t>
    </r>
    <r>
      <rPr>
        <sz val="10"/>
        <color rgb="FF000000"/>
        <rFont val="Arial"/>
        <family val="2"/>
      </rPr>
      <t>A0056011</t>
    </r>
  </si>
  <si>
    <t>538-SIPI-012023-1014674</t>
  </si>
  <si>
    <r>
      <t>'</t>
    </r>
    <r>
      <rPr>
        <sz val="10"/>
        <color rgb="FF000000"/>
        <rFont val="Arial"/>
        <family val="2"/>
      </rPr>
      <t>A00000023</t>
    </r>
  </si>
  <si>
    <t>CN LIEN HIEP HTX TM TP.HCM–CO-OPMART PHUOC DONG</t>
  </si>
  <si>
    <t>539-SIPI-122022-10027836</t>
  </si>
  <si>
    <r>
      <t>'</t>
    </r>
    <r>
      <rPr>
        <sz val="10"/>
        <color rgb="FF000000"/>
        <rFont val="Arial"/>
        <family val="2"/>
      </rPr>
      <t>A0054537</t>
    </r>
  </si>
  <si>
    <t>540-SIPI-032023-540024268</t>
  </si>
  <si>
    <r>
      <t>'</t>
    </r>
    <r>
      <rPr>
        <sz val="10"/>
        <color rgb="FF000000"/>
        <rFont val="Arial"/>
        <family val="2"/>
      </rPr>
      <t>A9183</t>
    </r>
  </si>
  <si>
    <r>
      <t>'</t>
    </r>
    <r>
      <rPr>
        <sz val="10"/>
        <color rgb="FF000000"/>
        <rFont val="Arial"/>
        <family val="2"/>
      </rPr>
      <t>A17785</t>
    </r>
  </si>
  <si>
    <t>540-SIPI-042023-540024718</t>
  </si>
  <si>
    <r>
      <t>'</t>
    </r>
    <r>
      <rPr>
        <sz val="10"/>
        <color rgb="FF000000"/>
        <rFont val="Arial"/>
        <family val="2"/>
      </rPr>
      <t>A19333</t>
    </r>
  </si>
  <si>
    <r>
      <t>'</t>
    </r>
    <r>
      <rPr>
        <sz val="10"/>
        <color rgb="FF000000"/>
        <rFont val="Arial"/>
        <family val="2"/>
      </rPr>
      <t>A20715</t>
    </r>
  </si>
  <si>
    <t>540-SIPI-122022-540024557</t>
  </si>
  <si>
    <r>
      <t>'</t>
    </r>
    <r>
      <rPr>
        <sz val="10"/>
        <color rgb="FF000000"/>
        <rFont val="Arial"/>
        <family val="2"/>
      </rPr>
      <t>A54546</t>
    </r>
  </si>
  <si>
    <t>541-SIPI-012023-541025144</t>
  </si>
  <si>
    <r>
      <t>'</t>
    </r>
    <r>
      <rPr>
        <sz val="10"/>
        <color rgb="FF000000"/>
        <rFont val="Arial"/>
        <family val="2"/>
      </rPr>
      <t>T0000149</t>
    </r>
  </si>
  <si>
    <t>541-SIPI-022023-541024170</t>
  </si>
  <si>
    <r>
      <t>'</t>
    </r>
    <r>
      <rPr>
        <sz val="10"/>
        <color rgb="FF000000"/>
        <rFont val="Arial"/>
        <family val="2"/>
      </rPr>
      <t>T0009007</t>
    </r>
  </si>
  <si>
    <t>541-SIPI-032023-541024678</t>
  </si>
  <si>
    <r>
      <t>'</t>
    </r>
    <r>
      <rPr>
        <sz val="10"/>
        <color rgb="FF000000"/>
        <rFont val="Arial"/>
        <family val="2"/>
      </rPr>
      <t>T0017717</t>
    </r>
  </si>
  <si>
    <t>541-SIPI-042023-541025202</t>
  </si>
  <si>
    <r>
      <t>'</t>
    </r>
    <r>
      <rPr>
        <sz val="10"/>
        <color rgb="FF000000"/>
        <rFont val="Arial"/>
        <family val="2"/>
      </rPr>
      <t>T0020578</t>
    </r>
  </si>
  <si>
    <t>541-SIPI-122022-541025145</t>
  </si>
  <si>
    <r>
      <t>'</t>
    </r>
    <r>
      <rPr>
        <sz val="10"/>
        <color rgb="FF000000"/>
        <rFont val="Arial"/>
        <family val="2"/>
      </rPr>
      <t>T0054247</t>
    </r>
  </si>
  <si>
    <t>542-SIPI-022023-10018691</t>
  </si>
  <si>
    <r>
      <t>'</t>
    </r>
    <r>
      <rPr>
        <sz val="10"/>
        <color rgb="FF000000"/>
        <rFont val="Arial"/>
        <family val="2"/>
      </rPr>
      <t>B0004033</t>
    </r>
  </si>
  <si>
    <t>542-SIPI-042023-10018691</t>
  </si>
  <si>
    <r>
      <t>'</t>
    </r>
    <r>
      <rPr>
        <sz val="10"/>
        <color rgb="FF000000"/>
        <rFont val="Arial"/>
        <family val="2"/>
      </rPr>
      <t>B0019175</t>
    </r>
  </si>
  <si>
    <t>542-SIPI-122022-10018692</t>
  </si>
  <si>
    <r>
      <t>'</t>
    </r>
    <r>
      <rPr>
        <sz val="10"/>
        <color rgb="FF000000"/>
        <rFont val="Arial"/>
        <family val="2"/>
      </rPr>
      <t>A0054362</t>
    </r>
  </si>
  <si>
    <t>542-SIPI-R-032023-10018691</t>
  </si>
  <si>
    <r>
      <t>'</t>
    </r>
    <r>
      <rPr>
        <sz val="10"/>
        <color rgb="FF000000"/>
        <rFont val="Arial"/>
        <family val="2"/>
      </rPr>
      <t>187</t>
    </r>
  </si>
  <si>
    <t>1K23TGU-187|GOHUN - RTV1660899</t>
  </si>
  <si>
    <t>545-SIPI-042023-10015096</t>
  </si>
  <si>
    <r>
      <t>'</t>
    </r>
    <r>
      <rPr>
        <sz val="10"/>
        <color rgb="FF000000"/>
        <rFont val="Arial"/>
        <family val="2"/>
      </rPr>
      <t>A0019110</t>
    </r>
  </si>
  <si>
    <t>545-SIPI-122022-10015026</t>
  </si>
  <si>
    <r>
      <t>'</t>
    </r>
    <r>
      <rPr>
        <sz val="10"/>
        <color rgb="FF000000"/>
        <rFont val="Arial"/>
        <family val="2"/>
      </rPr>
      <t>A0054313</t>
    </r>
  </si>
  <si>
    <t>545-SIPI-R-022023-23000105</t>
  </si>
  <si>
    <t>GAHUN|CN - RTV1660038</t>
  </si>
  <si>
    <t>546-SIPI-122022-10016642</t>
  </si>
  <si>
    <r>
      <t>'</t>
    </r>
    <r>
      <rPr>
        <sz val="10"/>
        <color rgb="FF000000"/>
        <rFont val="Arial"/>
        <family val="2"/>
      </rPr>
      <t>A0055525</t>
    </r>
  </si>
  <si>
    <t>547-SIPI-032023-547016622</t>
  </si>
  <si>
    <r>
      <t>'</t>
    </r>
    <r>
      <rPr>
        <sz val="10"/>
        <color rgb="FF000000"/>
        <rFont val="Arial"/>
        <family val="2"/>
      </rPr>
      <t>A0017690</t>
    </r>
  </si>
  <si>
    <r>
      <t>'</t>
    </r>
    <r>
      <rPr>
        <sz val="10"/>
        <color rgb="FF000000"/>
        <rFont val="Arial"/>
        <family val="2"/>
      </rPr>
      <t>A0009113</t>
    </r>
  </si>
  <si>
    <t>547-SIPI-122022-547016927</t>
  </si>
  <si>
    <r>
      <t>'</t>
    </r>
    <r>
      <rPr>
        <sz val="10"/>
        <color rgb="FF000000"/>
        <rFont val="Arial"/>
        <family val="2"/>
      </rPr>
      <t>A0055402</t>
    </r>
  </si>
  <si>
    <t>547-SIPI-R-042023-23000082</t>
  </si>
  <si>
    <r>
      <t>'</t>
    </r>
    <r>
      <rPr>
        <sz val="10"/>
        <color rgb="FF000000"/>
        <rFont val="Arial"/>
        <family val="2"/>
      </rPr>
      <t>292</t>
    </r>
  </si>
  <si>
    <t>RTV1694909¦VAT10¦BAPGIO - RTV1694909</t>
  </si>
  <si>
    <t>547-SIPI-R-052023-23000096</t>
  </si>
  <si>
    <r>
      <t>'</t>
    </r>
    <r>
      <rPr>
        <sz val="10"/>
        <color rgb="FF000000"/>
        <rFont val="Arial"/>
        <family val="2"/>
      </rPr>
      <t>359</t>
    </r>
  </si>
  <si>
    <t>RTV1708233¦VAT10¦GAHUNCOXAHUON - RTV1708233</t>
  </si>
  <si>
    <t>556-SIPI-122022-556013822</t>
  </si>
  <si>
    <r>
      <t>'</t>
    </r>
    <r>
      <rPr>
        <sz val="10"/>
        <color rgb="FF000000"/>
        <rFont val="Arial"/>
        <family val="2"/>
      </rPr>
      <t>H0054273</t>
    </r>
  </si>
  <si>
    <t>CN LIEN HIEP HTX TM TP.HCM-CO.OPMART TO KY</t>
  </si>
  <si>
    <t>562-SIPI-122022-562011849</t>
  </si>
  <si>
    <r>
      <t>'</t>
    </r>
    <r>
      <rPr>
        <sz val="10"/>
        <color rgb="FF000000"/>
        <rFont val="Arial"/>
        <family val="2"/>
      </rPr>
      <t>A0054455</t>
    </r>
  </si>
  <si>
    <t>CN LIEN HIEP HTX TM TP.HCM-CO.OPMART THOAI SON</t>
  </si>
  <si>
    <t>565-SIPI-032023-566017472</t>
  </si>
  <si>
    <r>
      <t>'</t>
    </r>
    <r>
      <rPr>
        <sz val="10"/>
        <color rgb="FF000000"/>
        <rFont val="Arial"/>
        <family val="2"/>
      </rPr>
      <t>A0017725</t>
    </r>
  </si>
  <si>
    <t>1C23TNN|BAPGIOHEOMUOITAYA</t>
  </si>
  <si>
    <t>565-SIPI-122022-566017912</t>
  </si>
  <si>
    <r>
      <t>'</t>
    </r>
    <r>
      <rPr>
        <sz val="10"/>
        <color rgb="FF000000"/>
        <rFont val="Arial"/>
        <family val="2"/>
      </rPr>
      <t>A0054250</t>
    </r>
  </si>
  <si>
    <t>566-SIPI-122022-566012724</t>
  </si>
  <si>
    <r>
      <t>'</t>
    </r>
    <r>
      <rPr>
        <sz val="10"/>
        <color rgb="FF000000"/>
        <rFont val="Arial"/>
        <family val="2"/>
      </rPr>
      <t>b0055229</t>
    </r>
  </si>
  <si>
    <t>569-SIPI-032023-569008941</t>
  </si>
  <si>
    <r>
      <t>'</t>
    </r>
    <r>
      <rPr>
        <sz val="10"/>
        <color rgb="FF000000"/>
        <rFont val="Arial"/>
        <family val="2"/>
      </rPr>
      <t>C0009111</t>
    </r>
  </si>
  <si>
    <r>
      <t>'</t>
    </r>
    <r>
      <rPr>
        <sz val="10"/>
        <color rgb="FF000000"/>
        <rFont val="Arial"/>
        <family val="2"/>
      </rPr>
      <t>C0013585</t>
    </r>
  </si>
  <si>
    <t>570-SIPI-012023-10016700</t>
  </si>
  <si>
    <r>
      <t>'</t>
    </r>
    <r>
      <rPr>
        <sz val="10"/>
        <color rgb="FF000000"/>
        <rFont val="Arial"/>
        <family val="2"/>
      </rPr>
      <t>A000282</t>
    </r>
  </si>
  <si>
    <t>570-SIPI-032023-10015971</t>
  </si>
  <si>
    <r>
      <t>'</t>
    </r>
    <r>
      <rPr>
        <sz val="10"/>
        <color rgb="FF000000"/>
        <rFont val="Arial"/>
        <family val="2"/>
      </rPr>
      <t>A0017797</t>
    </r>
  </si>
  <si>
    <t>570-SIPI-R-022023-10015971</t>
  </si>
  <si>
    <r>
      <t>'</t>
    </r>
    <r>
      <rPr>
        <sz val="10"/>
        <color rgb="FF000000"/>
        <rFont val="Arial"/>
        <family val="2"/>
      </rPr>
      <t>256</t>
    </r>
  </si>
  <si>
    <t>1K23THM-256|GAHUN-RTV1659964 - RTV1659964</t>
  </si>
  <si>
    <t>600-SIPI-032023-1083633</t>
  </si>
  <si>
    <r>
      <t>'</t>
    </r>
    <r>
      <rPr>
        <sz val="10"/>
        <color rgb="FF000000"/>
        <rFont val="Arial"/>
        <family val="2"/>
      </rPr>
      <t>017691</t>
    </r>
  </si>
  <si>
    <t>600-SIPI-042023-1084634</t>
  </si>
  <si>
    <r>
      <t>'</t>
    </r>
    <r>
      <rPr>
        <sz val="10"/>
        <color rgb="FF000000"/>
        <rFont val="Arial"/>
        <family val="2"/>
      </rPr>
      <t>022141</t>
    </r>
  </si>
  <si>
    <r>
      <t>'</t>
    </r>
    <r>
      <rPr>
        <sz val="10"/>
        <color rgb="FF000000"/>
        <rFont val="Arial"/>
        <family val="2"/>
      </rPr>
      <t>020638</t>
    </r>
  </si>
  <si>
    <r>
      <t>'</t>
    </r>
    <r>
      <rPr>
        <sz val="10"/>
        <color rgb="FF000000"/>
        <rFont val="Arial"/>
        <family val="2"/>
      </rPr>
      <t>023780</t>
    </r>
  </si>
  <si>
    <r>
      <t>'</t>
    </r>
    <r>
      <rPr>
        <sz val="10"/>
        <color rgb="FF000000"/>
        <rFont val="Arial"/>
        <family val="2"/>
      </rPr>
      <t>023481</t>
    </r>
  </si>
  <si>
    <r>
      <t>'</t>
    </r>
    <r>
      <rPr>
        <sz val="10"/>
        <color rgb="FF000000"/>
        <rFont val="Arial"/>
        <family val="2"/>
      </rPr>
      <t>022387</t>
    </r>
  </si>
  <si>
    <t>601-SIPI-032023-1079552</t>
  </si>
  <si>
    <r>
      <t>'</t>
    </r>
    <r>
      <rPr>
        <sz val="10"/>
        <color rgb="FF000000"/>
        <rFont val="Arial"/>
        <family val="2"/>
      </rPr>
      <t>A00011524</t>
    </r>
  </si>
  <si>
    <t>601-SIPI-122022-1079810</t>
  </si>
  <si>
    <r>
      <t>'</t>
    </r>
    <r>
      <rPr>
        <sz val="10"/>
        <color rgb="FF000000"/>
        <rFont val="Arial"/>
        <family val="2"/>
      </rPr>
      <t>A00056176</t>
    </r>
  </si>
  <si>
    <t>601-SIPI-122022-1079811</t>
  </si>
  <si>
    <r>
      <t>'</t>
    </r>
    <r>
      <rPr>
        <sz val="10"/>
        <color rgb="FF000000"/>
        <rFont val="Arial"/>
        <family val="2"/>
      </rPr>
      <t>A00054222</t>
    </r>
  </si>
  <si>
    <t>602-SIPI-122022-1095370</t>
  </si>
  <si>
    <r>
      <t>'</t>
    </r>
    <r>
      <rPr>
        <sz val="10"/>
        <color rgb="FF000000"/>
        <rFont val="Arial"/>
        <family val="2"/>
      </rPr>
      <t>A0054306</t>
    </r>
  </si>
  <si>
    <t>605-SIPI-032023-1097354</t>
  </si>
  <si>
    <r>
      <t>'</t>
    </r>
    <r>
      <rPr>
        <sz val="10"/>
        <color rgb="FF000000"/>
        <rFont val="Arial"/>
        <family val="2"/>
      </rPr>
      <t>Z0017748</t>
    </r>
  </si>
  <si>
    <t>605-SIPI-042023-1098187</t>
  </si>
  <si>
    <r>
      <t>'</t>
    </r>
    <r>
      <rPr>
        <sz val="10"/>
        <color rgb="FF000000"/>
        <rFont val="Arial"/>
        <family val="2"/>
      </rPr>
      <t>Z0019599</t>
    </r>
  </si>
  <si>
    <r>
      <t>'</t>
    </r>
    <r>
      <rPr>
        <sz val="10"/>
        <color rgb="FF000000"/>
        <rFont val="Arial"/>
        <family val="2"/>
      </rPr>
      <t>Z0025023</t>
    </r>
  </si>
  <si>
    <r>
      <t>'</t>
    </r>
    <r>
      <rPr>
        <sz val="10"/>
        <color rgb="FF000000"/>
        <rFont val="Arial"/>
        <family val="2"/>
      </rPr>
      <t>Z0022413</t>
    </r>
  </si>
  <si>
    <t>605-SIPI-122022-1098133</t>
  </si>
  <si>
    <r>
      <t>'</t>
    </r>
    <r>
      <rPr>
        <sz val="10"/>
        <color rgb="FF000000"/>
        <rFont val="Arial"/>
        <family val="2"/>
      </rPr>
      <t>Z054266</t>
    </r>
  </si>
  <si>
    <t>606-SIPI-032023-1098514</t>
  </si>
  <si>
    <r>
      <t>'</t>
    </r>
    <r>
      <rPr>
        <sz val="10"/>
        <color rgb="FF000000"/>
        <rFont val="Arial"/>
        <family val="2"/>
      </rPr>
      <t>A0013584</t>
    </r>
  </si>
  <si>
    <r>
      <t>'</t>
    </r>
    <r>
      <rPr>
        <sz val="10"/>
        <color rgb="FF000000"/>
        <rFont val="Arial"/>
        <family val="2"/>
      </rPr>
      <t>A0009112</t>
    </r>
  </si>
  <si>
    <t>606-SIPI-122022-1099143</t>
  </si>
  <si>
    <r>
      <t>'</t>
    </r>
    <r>
      <rPr>
        <sz val="10"/>
        <color rgb="FF000000"/>
        <rFont val="Arial"/>
        <family val="2"/>
      </rPr>
      <t>A0054446</t>
    </r>
  </si>
  <si>
    <t>607-SIPI-032023-1094704</t>
  </si>
  <si>
    <r>
      <t>'</t>
    </r>
    <r>
      <rPr>
        <sz val="10"/>
        <color rgb="FF000000"/>
        <rFont val="Arial"/>
        <family val="2"/>
      </rPr>
      <t>B0017719</t>
    </r>
  </si>
  <si>
    <t>608-SIPI-042023-1050172</t>
  </si>
  <si>
    <r>
      <t>'</t>
    </r>
    <r>
      <rPr>
        <sz val="10"/>
        <color rgb="FF000000"/>
        <rFont val="Arial"/>
        <family val="2"/>
      </rPr>
      <t>A0021494</t>
    </r>
  </si>
  <si>
    <t>608-SIPI-122022-1050118</t>
  </si>
  <si>
    <r>
      <t>'</t>
    </r>
    <r>
      <rPr>
        <sz val="10"/>
        <color rgb="FF000000"/>
        <rFont val="Arial"/>
        <family val="2"/>
      </rPr>
      <t>A0054229</t>
    </r>
  </si>
  <si>
    <t>609-SIPI-032023-1092452</t>
  </si>
  <si>
    <r>
      <t>'</t>
    </r>
    <r>
      <rPr>
        <sz val="10"/>
        <color rgb="FF000000"/>
        <rFont val="Arial"/>
        <family val="2"/>
      </rPr>
      <t>A0011499</t>
    </r>
  </si>
  <si>
    <t>609-SIPI-042023-1093106</t>
  </si>
  <si>
    <r>
      <t>'</t>
    </r>
    <r>
      <rPr>
        <sz val="10"/>
        <color rgb="FF000000"/>
        <rFont val="Arial"/>
        <family val="2"/>
      </rPr>
      <t>A0022248</t>
    </r>
  </si>
  <si>
    <t>609-SIPI-122022-1093042</t>
  </si>
  <si>
    <r>
      <t>'</t>
    </r>
    <r>
      <rPr>
        <sz val="10"/>
        <color rgb="FF000000"/>
        <rFont val="Arial"/>
        <family val="2"/>
      </rPr>
      <t>A0054233</t>
    </r>
  </si>
  <si>
    <t>611-SIPI-032023-1081920</t>
  </si>
  <si>
    <r>
      <t>'</t>
    </r>
    <r>
      <rPr>
        <sz val="10"/>
        <color rgb="FF000000"/>
        <rFont val="Arial"/>
        <family val="2"/>
      </rPr>
      <t>A00017605</t>
    </r>
  </si>
  <si>
    <t>611-SIPI-122022-1082484</t>
  </si>
  <si>
    <r>
      <t>'</t>
    </r>
    <r>
      <rPr>
        <sz val="10"/>
        <color rgb="FF000000"/>
        <rFont val="Arial"/>
        <family val="2"/>
      </rPr>
      <t>A0055309</t>
    </r>
  </si>
  <si>
    <t>611-SIPI-R-032023-1081920</t>
  </si>
  <si>
    <t>1K23THY|GA-RTV1670089-CN - RTV1670089</t>
  </si>
  <si>
    <t>613-SIPI-032023-1091783</t>
  </si>
  <si>
    <r>
      <t>'</t>
    </r>
    <r>
      <rPr>
        <sz val="10"/>
        <color rgb="FF000000"/>
        <rFont val="Arial"/>
        <family val="2"/>
      </rPr>
      <t>A0015930</t>
    </r>
  </si>
  <si>
    <r>
      <t>'</t>
    </r>
    <r>
      <rPr>
        <sz val="10"/>
        <color rgb="FF000000"/>
        <rFont val="Arial"/>
        <family val="2"/>
      </rPr>
      <t>A0017773</t>
    </r>
  </si>
  <si>
    <t>613-SIPI-042023-1092450</t>
  </si>
  <si>
    <r>
      <t>'</t>
    </r>
    <r>
      <rPr>
        <sz val="10"/>
        <color rgb="FF000000"/>
        <rFont val="Arial"/>
        <family val="2"/>
      </rPr>
      <t>A0024976</t>
    </r>
  </si>
  <si>
    <r>
      <t>'</t>
    </r>
    <r>
      <rPr>
        <sz val="10"/>
        <color rgb="FF000000"/>
        <rFont val="Arial"/>
        <family val="2"/>
      </rPr>
      <t>A0019327</t>
    </r>
  </si>
  <si>
    <t>613-SIPI-122022-1092404</t>
  </si>
  <si>
    <r>
      <t>'</t>
    </r>
    <r>
      <rPr>
        <sz val="10"/>
        <color rgb="FF000000"/>
        <rFont val="Arial"/>
        <family val="2"/>
      </rPr>
      <t>A0054533</t>
    </r>
  </si>
  <si>
    <t>613-SIPI-R-042023-1091783</t>
  </si>
  <si>
    <r>
      <t>'</t>
    </r>
    <r>
      <rPr>
        <sz val="10"/>
        <color rgb="FF000000"/>
        <rFont val="Arial"/>
        <family val="2"/>
      </rPr>
      <t>509</t>
    </r>
  </si>
  <si>
    <t>1K23TKA-509|GA - RTV1684417</t>
  </si>
  <si>
    <t>613-SIPI-R-042023-1092450</t>
  </si>
  <si>
    <r>
      <t>'</t>
    </r>
    <r>
      <rPr>
        <sz val="10"/>
        <color rgb="FF000000"/>
        <rFont val="Arial"/>
        <family val="2"/>
      </rPr>
      <t>599</t>
    </r>
  </si>
  <si>
    <t>1K23TKA-599|GAHUN - RTV1694483</t>
  </si>
  <si>
    <t>617-SIPI-122022-1077988</t>
  </si>
  <si>
    <r>
      <t>'</t>
    </r>
    <r>
      <rPr>
        <sz val="10"/>
        <color rgb="FF000000"/>
        <rFont val="Arial"/>
        <family val="2"/>
      </rPr>
      <t>A0054220</t>
    </r>
  </si>
  <si>
    <t>620-SIPI-032023-1063381</t>
  </si>
  <si>
    <r>
      <t>'</t>
    </r>
    <r>
      <rPr>
        <sz val="10"/>
        <color rgb="FF000000"/>
        <rFont val="Arial"/>
        <family val="2"/>
      </rPr>
      <t>D0015844</t>
    </r>
  </si>
  <si>
    <r>
      <t>'</t>
    </r>
    <r>
      <rPr>
        <sz val="10"/>
        <color rgb="FF000000"/>
        <rFont val="Arial"/>
        <family val="2"/>
      </rPr>
      <t>D0013397</t>
    </r>
  </si>
  <si>
    <r>
      <t>'</t>
    </r>
    <r>
      <rPr>
        <sz val="10"/>
        <color rgb="FF000000"/>
        <rFont val="Arial"/>
        <family val="2"/>
      </rPr>
      <t>D0017531</t>
    </r>
  </si>
  <si>
    <r>
      <t>'</t>
    </r>
    <r>
      <rPr>
        <sz val="10"/>
        <color rgb="FF000000"/>
        <rFont val="Arial"/>
        <family val="2"/>
      </rPr>
      <t>D0017754</t>
    </r>
  </si>
  <si>
    <t>620-SIPI-042023-1064379</t>
  </si>
  <si>
    <r>
      <t>'</t>
    </r>
    <r>
      <rPr>
        <sz val="10"/>
        <color rgb="FF000000"/>
        <rFont val="Arial"/>
        <family val="2"/>
      </rPr>
      <t>D0019204</t>
    </r>
  </si>
  <si>
    <t>910-SIPI-032023-10037021</t>
  </si>
  <si>
    <r>
      <t>'</t>
    </r>
    <r>
      <rPr>
        <sz val="10"/>
        <color rgb="FF000000"/>
        <rFont val="Arial"/>
        <family val="2"/>
      </rPr>
      <t>b015842</t>
    </r>
  </si>
  <si>
    <r>
      <t>'</t>
    </r>
    <r>
      <rPr>
        <sz val="10"/>
        <color rgb="FF000000"/>
        <rFont val="Arial"/>
        <family val="2"/>
      </rPr>
      <t>b017437</t>
    </r>
  </si>
  <si>
    <r>
      <t>'</t>
    </r>
    <r>
      <rPr>
        <sz val="10"/>
        <color rgb="FF000000"/>
        <rFont val="Arial"/>
        <family val="2"/>
      </rPr>
      <t>b018748</t>
    </r>
  </si>
  <si>
    <t>910-SIPI-042023-10037667</t>
  </si>
  <si>
    <r>
      <t>'</t>
    </r>
    <r>
      <rPr>
        <sz val="10"/>
        <color rgb="FF000000"/>
        <rFont val="Arial"/>
        <family val="2"/>
      </rPr>
      <t>b022048</t>
    </r>
  </si>
  <si>
    <r>
      <t>'</t>
    </r>
    <r>
      <rPr>
        <sz val="10"/>
        <color rgb="FF000000"/>
        <rFont val="Arial"/>
        <family val="2"/>
      </rPr>
      <t>b020561</t>
    </r>
  </si>
  <si>
    <r>
      <t>'</t>
    </r>
    <r>
      <rPr>
        <sz val="10"/>
        <color rgb="FF000000"/>
        <rFont val="Arial"/>
        <family val="2"/>
      </rPr>
      <t>b020389</t>
    </r>
  </si>
  <si>
    <r>
      <t>'</t>
    </r>
    <r>
      <rPr>
        <sz val="10"/>
        <color rgb="FF000000"/>
        <rFont val="Arial"/>
        <family val="2"/>
      </rPr>
      <t>b020700</t>
    </r>
  </si>
  <si>
    <t>910-SIPI-122022-10037584</t>
  </si>
  <si>
    <r>
      <t>'</t>
    </r>
    <r>
      <rPr>
        <sz val="10"/>
        <color rgb="FF000000"/>
        <rFont val="Arial"/>
        <family val="2"/>
      </rPr>
      <t>b055880</t>
    </r>
  </si>
  <si>
    <t>910-SIPI-R-032023-10037021</t>
  </si>
  <si>
    <r>
      <t>'</t>
    </r>
    <r>
      <rPr>
        <sz val="10"/>
        <color rgb="FF000000"/>
        <rFont val="Arial"/>
        <family val="2"/>
      </rPr>
      <t>1010</t>
    </r>
  </si>
  <si>
    <t>RTV 1669941|1010 - RTV1669941</t>
  </si>
  <si>
    <r>
      <t>'</t>
    </r>
    <r>
      <rPr>
        <sz val="10"/>
        <color rgb="FF000000"/>
        <rFont val="Arial"/>
        <family val="2"/>
      </rPr>
      <t>849</t>
    </r>
  </si>
  <si>
    <t>RTV 1663072|849|GA - RTV1663072</t>
  </si>
  <si>
    <t>910-SIPI-R-052023-10037584</t>
  </si>
  <si>
    <r>
      <t>'</t>
    </r>
    <r>
      <rPr>
        <sz val="10"/>
        <color rgb="FF000000"/>
        <rFont val="Arial"/>
        <family val="2"/>
      </rPr>
      <t>1700</t>
    </r>
  </si>
  <si>
    <t>RTV 1703577|1700 - RTV1703577</t>
  </si>
  <si>
    <t>RTV 1701975|1635 - RTV1701975</t>
  </si>
  <si>
    <r>
      <t>'</t>
    </r>
    <r>
      <rPr>
        <sz val="10"/>
        <color rgb="FF000000"/>
        <rFont val="Arial"/>
        <family val="2"/>
      </rPr>
      <t>1537</t>
    </r>
  </si>
  <si>
    <t>RTV 1697611|1537 - RTV1697611</t>
  </si>
  <si>
    <t>930-SIPI-032023-10025141</t>
  </si>
  <si>
    <r>
      <t>'</t>
    </r>
    <r>
      <rPr>
        <sz val="10"/>
        <color rgb="FF000000"/>
        <rFont val="Arial"/>
        <family val="2"/>
      </rPr>
      <t>23-b0011316</t>
    </r>
  </si>
  <si>
    <r>
      <t>'</t>
    </r>
    <r>
      <rPr>
        <sz val="10"/>
        <color rgb="FF000000"/>
        <rFont val="Arial"/>
        <family val="2"/>
      </rPr>
      <t>23-b0013690</t>
    </r>
  </si>
  <si>
    <r>
      <t>'</t>
    </r>
    <r>
      <rPr>
        <sz val="10"/>
        <color rgb="FF000000"/>
        <rFont val="Arial"/>
        <family val="2"/>
      </rPr>
      <t>23-b0011311</t>
    </r>
  </si>
  <si>
    <r>
      <t>'</t>
    </r>
    <r>
      <rPr>
        <sz val="10"/>
        <color rgb="FF000000"/>
        <rFont val="Arial"/>
        <family val="2"/>
      </rPr>
      <t>23-b0011312</t>
    </r>
  </si>
  <si>
    <t>930-SIPI-042023-10025682</t>
  </si>
  <si>
    <r>
      <t>'</t>
    </r>
    <r>
      <rPr>
        <sz val="10"/>
        <color rgb="FF000000"/>
        <rFont val="Arial"/>
        <family val="2"/>
      </rPr>
      <t>23-b0019096</t>
    </r>
  </si>
  <si>
    <t>930-SIPI-122022-10025641</t>
  </si>
  <si>
    <r>
      <t>'</t>
    </r>
    <r>
      <rPr>
        <sz val="10"/>
        <color rgb="FF000000"/>
        <rFont val="Arial"/>
        <family val="2"/>
      </rPr>
      <t>22-b0054483</t>
    </r>
  </si>
  <si>
    <r>
      <t>'</t>
    </r>
    <r>
      <rPr>
        <sz val="10"/>
        <color rgb="FF000000"/>
        <rFont val="Arial"/>
        <family val="2"/>
      </rPr>
      <t>22-b054427</t>
    </r>
  </si>
  <si>
    <t>930-SIPI-R-042023-10025682</t>
  </si>
  <si>
    <t>K23TVD-291-RTV1684051|HHCL - RTV1684051</t>
  </si>
  <si>
    <r>
      <t>'</t>
    </r>
    <r>
      <rPr>
        <sz val="10"/>
        <color rgb="FF000000"/>
        <rFont val="Arial"/>
        <family val="2"/>
      </rPr>
      <t>313</t>
    </r>
  </si>
  <si>
    <t>K23TVD-313-RTV1689163|HHCL - RTV1689163</t>
  </si>
  <si>
    <t>940-SIPI-022023-10020985</t>
  </si>
  <si>
    <r>
      <t>'</t>
    </r>
    <r>
      <rPr>
        <sz val="10"/>
        <color rgb="FF000000"/>
        <rFont val="Arial"/>
        <family val="2"/>
      </rPr>
      <t>A00004026</t>
    </r>
  </si>
  <si>
    <r>
      <t>'</t>
    </r>
    <r>
      <rPr>
        <sz val="10"/>
        <color rgb="FF000000"/>
        <rFont val="Arial"/>
        <family val="2"/>
      </rPr>
      <t>B00004025</t>
    </r>
  </si>
  <si>
    <t>940-SIPI-042023-10021006</t>
  </si>
  <si>
    <r>
      <t>'</t>
    </r>
    <r>
      <rPr>
        <sz val="10"/>
        <color rgb="FF000000"/>
        <rFont val="Arial"/>
        <family val="2"/>
      </rPr>
      <t>B00019168</t>
    </r>
  </si>
  <si>
    <t>940-SIPI-122022-10020985</t>
  </si>
  <si>
    <r>
      <t>'</t>
    </r>
    <r>
      <rPr>
        <sz val="10"/>
        <color rgb="FF000000"/>
        <rFont val="Arial"/>
        <family val="2"/>
      </rPr>
      <t>B00056958</t>
    </r>
  </si>
  <si>
    <r>
      <t>'</t>
    </r>
    <r>
      <rPr>
        <sz val="10"/>
        <color rgb="FF000000"/>
        <rFont val="Arial"/>
        <family val="2"/>
      </rPr>
      <t>B00056961</t>
    </r>
  </si>
  <si>
    <r>
      <t>'</t>
    </r>
    <r>
      <rPr>
        <sz val="10"/>
        <color rgb="FF000000"/>
        <rFont val="Arial"/>
        <family val="2"/>
      </rPr>
      <t>A00056957</t>
    </r>
  </si>
  <si>
    <r>
      <t>'</t>
    </r>
    <r>
      <rPr>
        <sz val="10"/>
        <color rgb="FF000000"/>
        <rFont val="Arial"/>
        <family val="2"/>
      </rPr>
      <t>B00056962</t>
    </r>
  </si>
  <si>
    <t>940-SIPI-122022-10020986</t>
  </si>
  <si>
    <r>
      <t>'</t>
    </r>
    <r>
      <rPr>
        <sz val="10"/>
        <color rgb="FF000000"/>
        <rFont val="Arial"/>
        <family val="2"/>
      </rPr>
      <t>B00054358</t>
    </r>
  </si>
  <si>
    <r>
      <t>'</t>
    </r>
    <r>
      <rPr>
        <sz val="10"/>
        <color rgb="FF000000"/>
        <rFont val="Arial"/>
        <family val="2"/>
      </rPr>
      <t>B00054357</t>
    </r>
  </si>
  <si>
    <r>
      <t>'</t>
    </r>
    <r>
      <rPr>
        <sz val="10"/>
        <color rgb="FF000000"/>
        <rFont val="Arial"/>
        <family val="2"/>
      </rPr>
      <t>B00054360</t>
    </r>
  </si>
  <si>
    <r>
      <t>'</t>
    </r>
    <r>
      <rPr>
        <sz val="10"/>
        <color rgb="FF000000"/>
        <rFont val="Arial"/>
        <family val="2"/>
      </rPr>
      <t>A00054356</t>
    </r>
  </si>
  <si>
    <r>
      <t>'</t>
    </r>
    <r>
      <rPr>
        <sz val="10"/>
        <color rgb="FF000000"/>
        <rFont val="Arial"/>
        <family val="2"/>
      </rPr>
      <t>A00054359</t>
    </r>
  </si>
  <si>
    <r>
      <t>'</t>
    </r>
    <r>
      <rPr>
        <sz val="10"/>
        <color rgb="FF000000"/>
        <rFont val="Arial"/>
        <family val="2"/>
      </rPr>
      <t>A00054368</t>
    </r>
  </si>
  <si>
    <t>940-SIPI-R-012023-10020985</t>
  </si>
  <si>
    <r>
      <t>'</t>
    </r>
    <r>
      <rPr>
        <sz val="10"/>
        <color rgb="FF000000"/>
        <rFont val="Arial"/>
        <family val="2"/>
      </rPr>
      <t>R0000067</t>
    </r>
  </si>
  <si>
    <t>1K23TVE|000067.R1639778|9408 - RTV1639778</t>
  </si>
  <si>
    <r>
      <t>'</t>
    </r>
    <r>
      <rPr>
        <sz val="10"/>
        <color rgb="FF000000"/>
        <rFont val="Arial"/>
        <family val="2"/>
      </rPr>
      <t>R0000056</t>
    </r>
  </si>
  <si>
    <t>1K23TVE|000056.R1639385|9406 - RTV1639385</t>
  </si>
  <si>
    <r>
      <t>'</t>
    </r>
    <r>
      <rPr>
        <sz val="10"/>
        <color rgb="FF000000"/>
        <rFont val="Arial"/>
        <family val="2"/>
      </rPr>
      <t>R0000064</t>
    </r>
  </si>
  <si>
    <t>1K23TVE|000064.R1639403|9421 - RTV1639403</t>
  </si>
  <si>
    <t>940-SIPI-R-022023-10020985</t>
  </si>
  <si>
    <r>
      <t>'</t>
    </r>
    <r>
      <rPr>
        <sz val="10"/>
        <color rgb="FF000000"/>
        <rFont val="Arial"/>
        <family val="2"/>
      </rPr>
      <t>R0000282</t>
    </r>
  </si>
  <si>
    <t>1K23TVE|0000282.R1657951|9402 - RTV1657951</t>
  </si>
  <si>
    <r>
      <t>'</t>
    </r>
    <r>
      <rPr>
        <sz val="10"/>
        <color rgb="FF000000"/>
        <rFont val="Arial"/>
        <family val="2"/>
      </rPr>
      <t>R00000165</t>
    </r>
  </si>
  <si>
    <t>1K23TVE|0000165.R1644312|9411 - RTV1644312</t>
  </si>
  <si>
    <r>
      <t>'</t>
    </r>
    <r>
      <rPr>
        <sz val="10"/>
        <color rgb="FF000000"/>
        <rFont val="Arial"/>
        <family val="2"/>
      </rPr>
      <t>R0000250</t>
    </r>
  </si>
  <si>
    <t>1K23TVE|0000250.R1650094|9414 - RTV1650094</t>
  </si>
  <si>
    <r>
      <t>'</t>
    </r>
    <r>
      <rPr>
        <sz val="10"/>
        <color rgb="FF000000"/>
        <rFont val="Arial"/>
        <family val="2"/>
      </rPr>
      <t>R0000292</t>
    </r>
  </si>
  <si>
    <t>1K23TVE|0000292.R1657986|9406 - RTV1657986</t>
  </si>
  <si>
    <t>940-SIPI-R-032023-10020985</t>
  </si>
  <si>
    <r>
      <t>'</t>
    </r>
    <r>
      <rPr>
        <sz val="10"/>
        <color rgb="FF000000"/>
        <rFont val="Arial"/>
        <family val="2"/>
      </rPr>
      <t>R0000397</t>
    </r>
  </si>
  <si>
    <t>1K23TVE|0000397.R1664815|9419 - RTV1664815</t>
  </si>
  <si>
    <r>
      <t>'</t>
    </r>
    <r>
      <rPr>
        <sz val="10"/>
        <color rgb="FF000000"/>
        <rFont val="Arial"/>
        <family val="2"/>
      </rPr>
      <t>R0000494</t>
    </r>
  </si>
  <si>
    <t>1K23TVE|0000494.R1673440|9402 - RTV1673440</t>
  </si>
  <si>
    <r>
      <t>'</t>
    </r>
    <r>
      <rPr>
        <sz val="10"/>
        <color rgb="FF000000"/>
        <rFont val="Arial"/>
        <family val="2"/>
      </rPr>
      <t>R0000408</t>
    </r>
  </si>
  <si>
    <t>1K23TVE|0000408.R1666061|9411 - RTV1666061</t>
  </si>
  <si>
    <t>940-SIPI-R-042023-10020985</t>
  </si>
  <si>
    <r>
      <t>'</t>
    </r>
    <r>
      <rPr>
        <sz val="10"/>
        <color rgb="FF000000"/>
        <rFont val="Arial"/>
        <family val="2"/>
      </rPr>
      <t>R0000776</t>
    </r>
  </si>
  <si>
    <t>1K23TVE|0000776.R1692863|9406 - RTV1692863</t>
  </si>
  <si>
    <t>940-SIPI-R-122022-10020985</t>
  </si>
  <si>
    <r>
      <t>'</t>
    </r>
    <r>
      <rPr>
        <sz val="10"/>
        <color rgb="FF000000"/>
        <rFont val="Arial"/>
        <family val="2"/>
      </rPr>
      <t>R0000886</t>
    </r>
  </si>
  <si>
    <t>1K22TVE|0000886.R1628072|9402</t>
  </si>
  <si>
    <t>940-SIPI-R-122022-10020986</t>
  </si>
  <si>
    <r>
      <t>'</t>
    </r>
    <r>
      <rPr>
        <sz val="10"/>
        <color rgb="FF000000"/>
        <rFont val="Arial"/>
        <family val="2"/>
      </rPr>
      <t>R0000917</t>
    </r>
  </si>
  <si>
    <t>1K22TVE|0000917.R1631198|9421 - RTV1631198</t>
  </si>
  <si>
    <t>950-SIPI-012023-10008744</t>
  </si>
  <si>
    <r>
      <t>'</t>
    </r>
    <r>
      <rPr>
        <sz val="10"/>
        <color rgb="FF000000"/>
        <rFont val="Arial"/>
        <family val="2"/>
      </rPr>
      <t>23-b00220</t>
    </r>
  </si>
  <si>
    <t>QT01062023-00675</t>
  </si>
  <si>
    <t>021583-HT06-Phi HT van chuyen tinh &amp; kho ve tinh T5/2023 - 7%</t>
  </si>
  <si>
    <t>197-SIPI-062023-1076772</t>
  </si>
  <si>
    <r>
      <t>'</t>
    </r>
    <r>
      <rPr>
        <sz val="10"/>
        <color rgb="FF000000"/>
        <rFont val="Arial"/>
        <family val="2"/>
      </rPr>
      <t>P0036261</t>
    </r>
  </si>
  <si>
    <r>
      <t>'</t>
    </r>
    <r>
      <rPr>
        <sz val="10"/>
        <color rgb="FF000000"/>
        <rFont val="Arial"/>
        <family val="2"/>
      </rPr>
      <t>P0033185</t>
    </r>
  </si>
  <si>
    <r>
      <t>'</t>
    </r>
    <r>
      <rPr>
        <sz val="10"/>
        <color rgb="FF000000"/>
        <rFont val="Arial"/>
        <family val="2"/>
      </rPr>
      <t>P0039013</t>
    </r>
  </si>
  <si>
    <r>
      <t>'</t>
    </r>
    <r>
      <rPr>
        <sz val="10"/>
        <color rgb="FF000000"/>
        <rFont val="Arial"/>
        <family val="2"/>
      </rPr>
      <t>P0034623</t>
    </r>
  </si>
  <si>
    <t>199-SIPI-062023-1084544</t>
  </si>
  <si>
    <r>
      <t>'</t>
    </r>
    <r>
      <rPr>
        <sz val="10"/>
        <color rgb="FF000000"/>
        <rFont val="Arial"/>
        <family val="2"/>
      </rPr>
      <t>a0032704</t>
    </r>
  </si>
  <si>
    <r>
      <t>'</t>
    </r>
    <r>
      <rPr>
        <sz val="10"/>
        <color rgb="FF000000"/>
        <rFont val="Arial"/>
        <family val="2"/>
      </rPr>
      <t>a0034807</t>
    </r>
  </si>
  <si>
    <r>
      <t>'</t>
    </r>
    <r>
      <rPr>
        <sz val="10"/>
        <color rgb="FF000000"/>
        <rFont val="Arial"/>
        <family val="2"/>
      </rPr>
      <t>a0036432</t>
    </r>
  </si>
  <si>
    <r>
      <t>'</t>
    </r>
    <r>
      <rPr>
        <sz val="10"/>
        <color rgb="FF000000"/>
        <rFont val="Arial"/>
        <family val="2"/>
      </rPr>
      <t>a0033345</t>
    </r>
  </si>
  <si>
    <t>200-SIPI-062023-1081074</t>
  </si>
  <si>
    <r>
      <t>'</t>
    </r>
    <r>
      <rPr>
        <sz val="10"/>
        <color rgb="FF000000"/>
        <rFont val="Arial"/>
        <family val="2"/>
      </rPr>
      <t>A0033264</t>
    </r>
  </si>
  <si>
    <r>
      <t>'</t>
    </r>
    <r>
      <rPr>
        <sz val="10"/>
        <color rgb="FF000000"/>
        <rFont val="Arial"/>
        <family val="2"/>
      </rPr>
      <t>A0034721</t>
    </r>
  </si>
  <si>
    <r>
      <t>'</t>
    </r>
    <r>
      <rPr>
        <sz val="10"/>
        <color rgb="FF000000"/>
        <rFont val="Arial"/>
        <family val="2"/>
      </rPr>
      <t>A0037751</t>
    </r>
  </si>
  <si>
    <r>
      <t>'</t>
    </r>
    <r>
      <rPr>
        <sz val="10"/>
        <color rgb="FF000000"/>
        <rFont val="Arial"/>
        <family val="2"/>
      </rPr>
      <t>A0034722</t>
    </r>
  </si>
  <si>
    <r>
      <t>'</t>
    </r>
    <r>
      <rPr>
        <sz val="10"/>
        <color rgb="FF000000"/>
        <rFont val="Arial"/>
        <family val="2"/>
      </rPr>
      <t>A0036346</t>
    </r>
  </si>
  <si>
    <t>299-SIPI-012023-1276717</t>
  </si>
  <si>
    <r>
      <t>'</t>
    </r>
    <r>
      <rPr>
        <sz val="10"/>
        <color rgb="FF000000"/>
        <rFont val="Arial"/>
        <family val="2"/>
      </rPr>
      <t>23-B564</t>
    </r>
  </si>
  <si>
    <t>299-SIPI-012023-1276959</t>
  </si>
  <si>
    <r>
      <t>'</t>
    </r>
    <r>
      <rPr>
        <sz val="10"/>
        <color rgb="FF000000"/>
        <rFont val="Arial"/>
        <family val="2"/>
      </rPr>
      <t>23-b000664</t>
    </r>
  </si>
  <si>
    <r>
      <t>'</t>
    </r>
    <r>
      <rPr>
        <sz val="10"/>
        <color rgb="FF000000"/>
        <rFont val="Arial"/>
        <family val="2"/>
      </rPr>
      <t>23-b000520</t>
    </r>
  </si>
  <si>
    <r>
      <t>'</t>
    </r>
    <r>
      <rPr>
        <sz val="10"/>
        <color rgb="FF000000"/>
        <rFont val="Arial"/>
        <family val="2"/>
      </rPr>
      <t>23-b000778</t>
    </r>
  </si>
  <si>
    <r>
      <t>'</t>
    </r>
    <r>
      <rPr>
        <sz val="10"/>
        <color rgb="FF000000"/>
        <rFont val="Arial"/>
        <family val="2"/>
      </rPr>
      <t>23-b000667</t>
    </r>
  </si>
  <si>
    <t>299-SIPI-012023-1277109</t>
  </si>
  <si>
    <r>
      <t>'</t>
    </r>
    <r>
      <rPr>
        <sz val="10"/>
        <color rgb="FF000000"/>
        <rFont val="Arial"/>
        <family val="2"/>
      </rPr>
      <t>23-B873</t>
    </r>
  </si>
  <si>
    <t>299-SIPI-012023-1277243</t>
  </si>
  <si>
    <r>
      <t>'</t>
    </r>
    <r>
      <rPr>
        <sz val="10"/>
        <color rgb="FF000000"/>
        <rFont val="Arial"/>
        <family val="2"/>
      </rPr>
      <t>23-B1829</t>
    </r>
  </si>
  <si>
    <t>299-SIPI-022023-1276717</t>
  </si>
  <si>
    <r>
      <t>'</t>
    </r>
    <r>
      <rPr>
        <sz val="10"/>
        <color rgb="FF000000"/>
        <rFont val="Arial"/>
        <family val="2"/>
      </rPr>
      <t>23-B2973</t>
    </r>
  </si>
  <si>
    <r>
      <t>'</t>
    </r>
    <r>
      <rPr>
        <sz val="10"/>
        <color rgb="FF000000"/>
        <rFont val="Arial"/>
        <family val="2"/>
      </rPr>
      <t>23-B9012</t>
    </r>
  </si>
  <si>
    <t>299-SIPI-022023-1276959</t>
  </si>
  <si>
    <r>
      <t>'</t>
    </r>
    <r>
      <rPr>
        <sz val="10"/>
        <color rgb="FF000000"/>
        <rFont val="Arial"/>
        <family val="2"/>
      </rPr>
      <t>23-b002959</t>
    </r>
  </si>
  <si>
    <t>299-SIPI-022023-1277109</t>
  </si>
  <si>
    <r>
      <t>'</t>
    </r>
    <r>
      <rPr>
        <sz val="10"/>
        <color rgb="FF000000"/>
        <rFont val="Arial"/>
        <family val="2"/>
      </rPr>
      <t>23-B3549</t>
    </r>
  </si>
  <si>
    <r>
      <t>'</t>
    </r>
    <r>
      <rPr>
        <sz val="10"/>
        <color rgb="FF000000"/>
        <rFont val="Arial"/>
        <family val="2"/>
      </rPr>
      <t>23-B7206</t>
    </r>
  </si>
  <si>
    <r>
      <t>'</t>
    </r>
    <r>
      <rPr>
        <sz val="10"/>
        <color rgb="FF000000"/>
        <rFont val="Arial"/>
        <family val="2"/>
      </rPr>
      <t>23-B3010</t>
    </r>
  </si>
  <si>
    <r>
      <t>'</t>
    </r>
    <r>
      <rPr>
        <sz val="10"/>
        <color rgb="FF000000"/>
        <rFont val="Arial"/>
        <family val="2"/>
      </rPr>
      <t>23-B3947</t>
    </r>
  </si>
  <si>
    <r>
      <t>'</t>
    </r>
    <r>
      <rPr>
        <sz val="10"/>
        <color rgb="FF000000"/>
        <rFont val="Arial"/>
        <family val="2"/>
      </rPr>
      <t>23-B8984</t>
    </r>
  </si>
  <si>
    <r>
      <t>'</t>
    </r>
    <r>
      <rPr>
        <sz val="10"/>
        <color rgb="FF000000"/>
        <rFont val="Arial"/>
        <family val="2"/>
      </rPr>
      <t>23-B4999</t>
    </r>
  </si>
  <si>
    <r>
      <t>'</t>
    </r>
    <r>
      <rPr>
        <sz val="10"/>
        <color rgb="FF000000"/>
        <rFont val="Arial"/>
        <family val="2"/>
      </rPr>
      <t>23-B5481</t>
    </r>
  </si>
  <si>
    <t>299-SIPI-022023-1277243</t>
  </si>
  <si>
    <r>
      <t>'</t>
    </r>
    <r>
      <rPr>
        <sz val="10"/>
        <color rgb="FF000000"/>
        <rFont val="Arial"/>
        <family val="2"/>
      </rPr>
      <t>23-B3927</t>
    </r>
  </si>
  <si>
    <r>
      <t>'</t>
    </r>
    <r>
      <rPr>
        <sz val="10"/>
        <color rgb="FF000000"/>
        <rFont val="Arial"/>
        <family val="2"/>
      </rPr>
      <t>23-B6967</t>
    </r>
  </si>
  <si>
    <t>299-SIPI-032023-1276717</t>
  </si>
  <si>
    <r>
      <t>'</t>
    </r>
    <r>
      <rPr>
        <sz val="10"/>
        <color rgb="FF000000"/>
        <rFont val="Arial"/>
        <family val="2"/>
      </rPr>
      <t>23-B12717</t>
    </r>
  </si>
  <si>
    <r>
      <t>'</t>
    </r>
    <r>
      <rPr>
        <sz val="10"/>
        <color rgb="FF000000"/>
        <rFont val="Arial"/>
        <family val="2"/>
      </rPr>
      <t>23-B16187</t>
    </r>
  </si>
  <si>
    <r>
      <t>'</t>
    </r>
    <r>
      <rPr>
        <sz val="10"/>
        <color rgb="FF000000"/>
        <rFont val="Arial"/>
        <family val="2"/>
      </rPr>
      <t>23-B13205</t>
    </r>
  </si>
  <si>
    <t>299-SIPI-032023-1276959</t>
  </si>
  <si>
    <r>
      <t>'</t>
    </r>
    <r>
      <rPr>
        <sz val="10"/>
        <color rgb="FF000000"/>
        <rFont val="Arial"/>
        <family val="2"/>
      </rPr>
      <t>23-b017508</t>
    </r>
  </si>
  <si>
    <r>
      <t>'</t>
    </r>
    <r>
      <rPr>
        <sz val="10"/>
        <color rgb="FF000000"/>
        <rFont val="Arial"/>
        <family val="2"/>
      </rPr>
      <t>23-b013416</t>
    </r>
  </si>
  <si>
    <t>299-SIPI-032023-1277109</t>
  </si>
  <si>
    <r>
      <t>'</t>
    </r>
    <r>
      <rPr>
        <sz val="10"/>
        <color rgb="FF000000"/>
        <rFont val="Arial"/>
        <family val="2"/>
      </rPr>
      <t>23-B13687</t>
    </r>
  </si>
  <si>
    <r>
      <t>'</t>
    </r>
    <r>
      <rPr>
        <sz val="10"/>
        <color rgb="FF000000"/>
        <rFont val="Arial"/>
        <family val="2"/>
      </rPr>
      <t>23-B11346</t>
    </r>
  </si>
  <si>
    <r>
      <t>'</t>
    </r>
    <r>
      <rPr>
        <sz val="10"/>
        <color rgb="FF000000"/>
        <rFont val="Arial"/>
        <family val="2"/>
      </rPr>
      <t>23-B15905</t>
    </r>
  </si>
  <si>
    <r>
      <t>'</t>
    </r>
    <r>
      <rPr>
        <sz val="10"/>
        <color rgb="FF000000"/>
        <rFont val="Arial"/>
        <family val="2"/>
      </rPr>
      <t>23-B13643</t>
    </r>
  </si>
  <si>
    <t>299-SIPI-042023-1276717</t>
  </si>
  <si>
    <r>
      <t>'</t>
    </r>
    <r>
      <rPr>
        <sz val="10"/>
        <color rgb="FF000000"/>
        <rFont val="Arial"/>
        <family val="2"/>
      </rPr>
      <t>23-B22428</t>
    </r>
  </si>
  <si>
    <r>
      <t>'</t>
    </r>
    <r>
      <rPr>
        <sz val="10"/>
        <color rgb="FF000000"/>
        <rFont val="Arial"/>
        <family val="2"/>
      </rPr>
      <t>23-B23949</t>
    </r>
  </si>
  <si>
    <r>
      <t>'</t>
    </r>
    <r>
      <rPr>
        <sz val="10"/>
        <color rgb="FF000000"/>
        <rFont val="Arial"/>
        <family val="2"/>
      </rPr>
      <t>23-b025233</t>
    </r>
  </si>
  <si>
    <r>
      <t>'</t>
    </r>
    <r>
      <rPr>
        <sz val="10"/>
        <color rgb="FF000000"/>
        <rFont val="Arial"/>
        <family val="2"/>
      </rPr>
      <t>23-B19104</t>
    </r>
  </si>
  <si>
    <r>
      <t>'</t>
    </r>
    <r>
      <rPr>
        <sz val="10"/>
        <color rgb="FF000000"/>
        <rFont val="Arial"/>
        <family val="2"/>
      </rPr>
      <t>23-B23950</t>
    </r>
  </si>
  <si>
    <r>
      <t>'</t>
    </r>
    <r>
      <rPr>
        <sz val="10"/>
        <color rgb="FF000000"/>
        <rFont val="Arial"/>
        <family val="2"/>
      </rPr>
      <t>23-B22119</t>
    </r>
  </si>
  <si>
    <r>
      <t>'</t>
    </r>
    <r>
      <rPr>
        <sz val="10"/>
        <color rgb="FF000000"/>
        <rFont val="Arial"/>
        <family val="2"/>
      </rPr>
      <t>23-B20664</t>
    </r>
  </si>
  <si>
    <t>299-SIPI-042023-1277109</t>
  </si>
  <si>
    <r>
      <t>'</t>
    </r>
    <r>
      <rPr>
        <sz val="10"/>
        <color rgb="FF000000"/>
        <rFont val="Arial"/>
        <family val="2"/>
      </rPr>
      <t>23-B23157</t>
    </r>
  </si>
  <si>
    <r>
      <t>'</t>
    </r>
    <r>
      <rPr>
        <sz val="10"/>
        <color rgb="FF000000"/>
        <rFont val="Arial"/>
        <family val="2"/>
      </rPr>
      <t>23-B19211</t>
    </r>
  </si>
  <si>
    <r>
      <t>'</t>
    </r>
    <r>
      <rPr>
        <sz val="10"/>
        <color rgb="FF000000"/>
        <rFont val="Arial"/>
        <family val="2"/>
      </rPr>
      <t>23-B20596</t>
    </r>
  </si>
  <si>
    <r>
      <t>'</t>
    </r>
    <r>
      <rPr>
        <sz val="10"/>
        <color rgb="FF000000"/>
        <rFont val="Arial"/>
        <family val="2"/>
      </rPr>
      <t>23-B22194</t>
    </r>
  </si>
  <si>
    <r>
      <t>'</t>
    </r>
    <r>
      <rPr>
        <sz val="10"/>
        <color rgb="FF000000"/>
        <rFont val="Arial"/>
        <family val="2"/>
      </rPr>
      <t>23-B25243</t>
    </r>
  </si>
  <si>
    <t>299-SIPI-042023-1277938</t>
  </si>
  <si>
    <r>
      <t>'</t>
    </r>
    <r>
      <rPr>
        <sz val="10"/>
        <color rgb="FF000000"/>
        <rFont val="Arial"/>
        <family val="2"/>
      </rPr>
      <t>23-b024991</t>
    </r>
  </si>
  <si>
    <t>299-SIPI-052023-1275470</t>
  </si>
  <si>
    <r>
      <t>'</t>
    </r>
    <r>
      <rPr>
        <sz val="10"/>
        <color rgb="FF000000"/>
        <rFont val="Arial"/>
        <family val="2"/>
      </rPr>
      <t>23-b030442</t>
    </r>
  </si>
  <si>
    <r>
      <t>'</t>
    </r>
    <r>
      <rPr>
        <sz val="10"/>
        <color rgb="FF000000"/>
        <rFont val="Arial"/>
        <family val="2"/>
      </rPr>
      <t>23-b031678</t>
    </r>
  </si>
  <si>
    <t>299-SIPI-052023-1276717</t>
  </si>
  <si>
    <r>
      <t>'</t>
    </r>
    <r>
      <rPr>
        <sz val="10"/>
        <color rgb="FF000000"/>
        <rFont val="Arial"/>
        <family val="2"/>
      </rPr>
      <t>23-b028325</t>
    </r>
  </si>
  <si>
    <r>
      <t>'</t>
    </r>
    <r>
      <rPr>
        <sz val="10"/>
        <color rgb="FF000000"/>
        <rFont val="Arial"/>
        <family val="2"/>
      </rPr>
      <t>23-b031394</t>
    </r>
  </si>
  <si>
    <r>
      <t>'</t>
    </r>
    <r>
      <rPr>
        <sz val="10"/>
        <color rgb="FF000000"/>
        <rFont val="Arial"/>
        <family val="2"/>
      </rPr>
      <t>23-B25622</t>
    </r>
  </si>
  <si>
    <r>
      <t>'</t>
    </r>
    <r>
      <rPr>
        <sz val="10"/>
        <color rgb="FF000000"/>
        <rFont val="Arial"/>
        <family val="2"/>
      </rPr>
      <t>23-B31022</t>
    </r>
  </si>
  <si>
    <t>299-SIPI-052023-1277109</t>
  </si>
  <si>
    <r>
      <t>'</t>
    </r>
    <r>
      <rPr>
        <sz val="10"/>
        <color rgb="FF000000"/>
        <rFont val="Arial"/>
        <family val="2"/>
      </rPr>
      <t>23-B31675</t>
    </r>
  </si>
  <si>
    <r>
      <t>'</t>
    </r>
    <r>
      <rPr>
        <sz val="10"/>
        <color rgb="FF000000"/>
        <rFont val="Arial"/>
        <family val="2"/>
      </rPr>
      <t>23-B28177</t>
    </r>
  </si>
  <si>
    <r>
      <t>'</t>
    </r>
    <r>
      <rPr>
        <sz val="10"/>
        <color rgb="FF000000"/>
        <rFont val="Arial"/>
        <family val="2"/>
      </rPr>
      <t>23-B29220</t>
    </r>
  </si>
  <si>
    <t>299-SIPI-052023-1277165</t>
  </si>
  <si>
    <r>
      <t>'</t>
    </r>
    <r>
      <rPr>
        <sz val="10"/>
        <color rgb="FF000000"/>
        <rFont val="Arial"/>
        <family val="2"/>
      </rPr>
      <t>23-b029944</t>
    </r>
  </si>
  <si>
    <t>299-SIPI-052023-1277243</t>
  </si>
  <si>
    <r>
      <t>'</t>
    </r>
    <r>
      <rPr>
        <sz val="10"/>
        <color rgb="FF000000"/>
        <rFont val="Arial"/>
        <family val="2"/>
      </rPr>
      <t>23-b031515</t>
    </r>
  </si>
  <si>
    <t>299-SIPI-052023-1277938</t>
  </si>
  <si>
    <r>
      <t>'</t>
    </r>
    <r>
      <rPr>
        <sz val="10"/>
        <color rgb="FF000000"/>
        <rFont val="Arial"/>
        <family val="2"/>
      </rPr>
      <t>23-b030107</t>
    </r>
  </si>
  <si>
    <r>
      <t>'</t>
    </r>
    <r>
      <rPr>
        <sz val="10"/>
        <color rgb="FF000000"/>
        <rFont val="Arial"/>
        <family val="2"/>
      </rPr>
      <t>23-b031527</t>
    </r>
  </si>
  <si>
    <r>
      <t>'</t>
    </r>
    <r>
      <rPr>
        <sz val="10"/>
        <color rgb="FF000000"/>
        <rFont val="Arial"/>
        <family val="2"/>
      </rPr>
      <t>23-b030083</t>
    </r>
  </si>
  <si>
    <r>
      <t>'</t>
    </r>
    <r>
      <rPr>
        <sz val="10"/>
        <color rgb="FF000000"/>
        <rFont val="Arial"/>
        <family val="2"/>
      </rPr>
      <t>23-b026034</t>
    </r>
  </si>
  <si>
    <r>
      <t>'</t>
    </r>
    <r>
      <rPr>
        <sz val="10"/>
        <color rgb="FF000000"/>
        <rFont val="Arial"/>
        <family val="2"/>
      </rPr>
      <t>23-b029707</t>
    </r>
  </si>
  <si>
    <t>299-SIPI-062023-1278075</t>
  </si>
  <si>
    <r>
      <t>'</t>
    </r>
    <r>
      <rPr>
        <sz val="10"/>
        <color rgb="FF000000"/>
        <rFont val="Arial"/>
        <family val="2"/>
      </rPr>
      <t>23-b032778</t>
    </r>
  </si>
  <si>
    <r>
      <t>'</t>
    </r>
    <r>
      <rPr>
        <sz val="10"/>
        <color rgb="FF000000"/>
        <rFont val="Arial"/>
        <family val="2"/>
      </rPr>
      <t>23-b032767</t>
    </r>
  </si>
  <si>
    <r>
      <t>'</t>
    </r>
    <r>
      <rPr>
        <sz val="10"/>
        <color rgb="FF000000"/>
        <rFont val="Arial"/>
        <family val="2"/>
      </rPr>
      <t>23-b033067</t>
    </r>
  </si>
  <si>
    <r>
      <t>'</t>
    </r>
    <r>
      <rPr>
        <sz val="10"/>
        <color rgb="FF000000"/>
        <rFont val="Arial"/>
        <family val="2"/>
      </rPr>
      <t>23-b033000</t>
    </r>
  </si>
  <si>
    <r>
      <t>'</t>
    </r>
    <r>
      <rPr>
        <sz val="10"/>
        <color rgb="FF000000"/>
        <rFont val="Arial"/>
        <family val="2"/>
      </rPr>
      <t>23-b032776</t>
    </r>
  </si>
  <si>
    <r>
      <t>'</t>
    </r>
    <r>
      <rPr>
        <sz val="10"/>
        <color rgb="FF000000"/>
        <rFont val="Arial"/>
        <family val="2"/>
      </rPr>
      <t>23-b032855</t>
    </r>
  </si>
  <si>
    <r>
      <t>'</t>
    </r>
    <r>
      <rPr>
        <sz val="10"/>
        <color rgb="FF000000"/>
        <rFont val="Arial"/>
        <family val="2"/>
      </rPr>
      <t>23-b032996</t>
    </r>
  </si>
  <si>
    <r>
      <t>'</t>
    </r>
    <r>
      <rPr>
        <sz val="10"/>
        <color rgb="FF000000"/>
        <rFont val="Arial"/>
        <family val="2"/>
      </rPr>
      <t>23-b033301</t>
    </r>
  </si>
  <si>
    <r>
      <t>'</t>
    </r>
    <r>
      <rPr>
        <sz val="10"/>
        <color rgb="FF000000"/>
        <rFont val="Arial"/>
        <family val="2"/>
      </rPr>
      <t>23-b033239</t>
    </r>
  </si>
  <si>
    <r>
      <t>'</t>
    </r>
    <r>
      <rPr>
        <sz val="10"/>
        <color rgb="FF000000"/>
        <rFont val="Arial"/>
        <family val="2"/>
      </rPr>
      <t>23-b033297</t>
    </r>
  </si>
  <si>
    <r>
      <t>'</t>
    </r>
    <r>
      <rPr>
        <sz val="10"/>
        <color rgb="FF000000"/>
        <rFont val="Arial"/>
        <family val="2"/>
      </rPr>
      <t>23-b033922</t>
    </r>
  </si>
  <si>
    <r>
      <t>'</t>
    </r>
    <r>
      <rPr>
        <sz val="10"/>
        <color rgb="FF000000"/>
        <rFont val="Arial"/>
        <family val="2"/>
      </rPr>
      <t>23-b033923</t>
    </r>
  </si>
  <si>
    <r>
      <t>'</t>
    </r>
    <r>
      <rPr>
        <sz val="10"/>
        <color rgb="FF000000"/>
        <rFont val="Arial"/>
        <family val="2"/>
      </rPr>
      <t>23-b033318</t>
    </r>
  </si>
  <si>
    <r>
      <t>'</t>
    </r>
    <r>
      <rPr>
        <sz val="10"/>
        <color rgb="FF000000"/>
        <rFont val="Arial"/>
        <family val="2"/>
      </rPr>
      <t>23-b034556</t>
    </r>
  </si>
  <si>
    <r>
      <t>'</t>
    </r>
    <r>
      <rPr>
        <sz val="10"/>
        <color rgb="FF000000"/>
        <rFont val="Arial"/>
        <family val="2"/>
      </rPr>
      <t>23-b034752</t>
    </r>
  </si>
  <si>
    <r>
      <t>'</t>
    </r>
    <r>
      <rPr>
        <sz val="10"/>
        <color rgb="FF000000"/>
        <rFont val="Arial"/>
        <family val="2"/>
      </rPr>
      <t>23-b036130</t>
    </r>
  </si>
  <si>
    <r>
      <t>'</t>
    </r>
    <r>
      <rPr>
        <sz val="10"/>
        <color rgb="FF000000"/>
        <rFont val="Arial"/>
        <family val="2"/>
      </rPr>
      <t>23-b037158</t>
    </r>
  </si>
  <si>
    <r>
      <t>'</t>
    </r>
    <r>
      <rPr>
        <sz val="10"/>
        <color rgb="FF000000"/>
        <rFont val="Arial"/>
        <family val="2"/>
      </rPr>
      <t>23-b034747</t>
    </r>
  </si>
  <si>
    <r>
      <t>'</t>
    </r>
    <r>
      <rPr>
        <sz val="10"/>
        <color rgb="FF000000"/>
        <rFont val="Arial"/>
        <family val="2"/>
      </rPr>
      <t>23-b033993</t>
    </r>
  </si>
  <si>
    <r>
      <t>'</t>
    </r>
    <r>
      <rPr>
        <sz val="10"/>
        <color rgb="FF000000"/>
        <rFont val="Arial"/>
        <family val="2"/>
      </rPr>
      <t>23-b036010</t>
    </r>
  </si>
  <si>
    <r>
      <t>'</t>
    </r>
    <r>
      <rPr>
        <sz val="10"/>
        <color rgb="FF000000"/>
        <rFont val="Arial"/>
        <family val="2"/>
      </rPr>
      <t>23-b037491</t>
    </r>
  </si>
  <si>
    <r>
      <t>'</t>
    </r>
    <r>
      <rPr>
        <sz val="10"/>
        <color rgb="FF000000"/>
        <rFont val="Arial"/>
        <family val="2"/>
      </rPr>
      <t>23-b037507</t>
    </r>
  </si>
  <si>
    <r>
      <t>'</t>
    </r>
    <r>
      <rPr>
        <sz val="10"/>
        <color rgb="FF000000"/>
        <rFont val="Arial"/>
        <family val="2"/>
      </rPr>
      <t>23-b037857</t>
    </r>
  </si>
  <si>
    <r>
      <t>'</t>
    </r>
    <r>
      <rPr>
        <sz val="10"/>
        <color rgb="FF000000"/>
        <rFont val="Arial"/>
        <family val="2"/>
      </rPr>
      <t>23-b036211</t>
    </r>
  </si>
  <si>
    <r>
      <t>'</t>
    </r>
    <r>
      <rPr>
        <sz val="10"/>
        <color rgb="FF000000"/>
        <rFont val="Arial"/>
        <family val="2"/>
      </rPr>
      <t>23-b038672</t>
    </r>
  </si>
  <si>
    <r>
      <t>'</t>
    </r>
    <r>
      <rPr>
        <sz val="10"/>
        <color rgb="FF000000"/>
        <rFont val="Arial"/>
        <family val="2"/>
      </rPr>
      <t>23-b039035</t>
    </r>
  </si>
  <si>
    <r>
      <t>'</t>
    </r>
    <r>
      <rPr>
        <sz val="10"/>
        <color rgb="FF000000"/>
        <rFont val="Arial"/>
        <family val="2"/>
      </rPr>
      <t>23-B33070</t>
    </r>
  </si>
  <si>
    <r>
      <t>'</t>
    </r>
    <r>
      <rPr>
        <sz val="10"/>
        <color rgb="FF000000"/>
        <rFont val="Arial"/>
        <family val="2"/>
      </rPr>
      <t>23-b037807</t>
    </r>
  </si>
  <si>
    <r>
      <t>'</t>
    </r>
    <r>
      <rPr>
        <sz val="10"/>
        <color rgb="FF000000"/>
        <rFont val="Arial"/>
        <family val="2"/>
      </rPr>
      <t>23-b037855</t>
    </r>
  </si>
  <si>
    <r>
      <t>'</t>
    </r>
    <r>
      <rPr>
        <sz val="10"/>
        <color rgb="FF000000"/>
        <rFont val="Arial"/>
        <family val="2"/>
      </rPr>
      <t>23-b037795</t>
    </r>
  </si>
  <si>
    <r>
      <t>'</t>
    </r>
    <r>
      <rPr>
        <sz val="10"/>
        <color rgb="FF000000"/>
        <rFont val="Arial"/>
        <family val="2"/>
      </rPr>
      <t>23-b038679</t>
    </r>
  </si>
  <si>
    <r>
      <t>'</t>
    </r>
    <r>
      <rPr>
        <sz val="10"/>
        <color rgb="FF000000"/>
        <rFont val="Arial"/>
        <family val="2"/>
      </rPr>
      <t>23-b036351</t>
    </r>
  </si>
  <si>
    <r>
      <t>'</t>
    </r>
    <r>
      <rPr>
        <sz val="10"/>
        <color rgb="FF000000"/>
        <rFont val="Arial"/>
        <family val="2"/>
      </rPr>
      <t>23-b036209</t>
    </r>
  </si>
  <si>
    <r>
      <t>'</t>
    </r>
    <r>
      <rPr>
        <sz val="10"/>
        <color rgb="FF000000"/>
        <rFont val="Arial"/>
        <family val="2"/>
      </rPr>
      <t>23-b032775</t>
    </r>
  </si>
  <si>
    <r>
      <t>'</t>
    </r>
    <r>
      <rPr>
        <sz val="10"/>
        <color rgb="FF000000"/>
        <rFont val="Arial"/>
        <family val="2"/>
      </rPr>
      <t>23-b032841</t>
    </r>
  </si>
  <si>
    <r>
      <t>'</t>
    </r>
    <r>
      <rPr>
        <sz val="10"/>
        <color rgb="FF000000"/>
        <rFont val="Arial"/>
        <family val="2"/>
      </rPr>
      <t>23-b033325</t>
    </r>
  </si>
  <si>
    <r>
      <t>'</t>
    </r>
    <r>
      <rPr>
        <sz val="10"/>
        <color rgb="FF000000"/>
        <rFont val="Arial"/>
        <family val="2"/>
      </rPr>
      <t>23-b033240</t>
    </r>
  </si>
  <si>
    <r>
      <t>'</t>
    </r>
    <r>
      <rPr>
        <sz val="10"/>
        <color rgb="FF000000"/>
        <rFont val="Arial"/>
        <family val="2"/>
      </rPr>
      <t>23-b033296</t>
    </r>
  </si>
  <si>
    <r>
      <t>'</t>
    </r>
    <r>
      <rPr>
        <sz val="10"/>
        <color rgb="FF000000"/>
        <rFont val="Arial"/>
        <family val="2"/>
      </rPr>
      <t>23-b032835</t>
    </r>
  </si>
  <si>
    <r>
      <t>'</t>
    </r>
    <r>
      <rPr>
        <sz val="10"/>
        <color rgb="FF000000"/>
        <rFont val="Arial"/>
        <family val="2"/>
      </rPr>
      <t>23-b033293</t>
    </r>
  </si>
  <si>
    <r>
      <t>'</t>
    </r>
    <r>
      <rPr>
        <sz val="10"/>
        <color rgb="FF000000"/>
        <rFont val="Arial"/>
        <family val="2"/>
      </rPr>
      <t>23-b033321</t>
    </r>
  </si>
  <si>
    <r>
      <t>'</t>
    </r>
    <r>
      <rPr>
        <sz val="10"/>
        <color rgb="FF000000"/>
        <rFont val="Arial"/>
        <family val="2"/>
      </rPr>
      <t>23-b033241</t>
    </r>
  </si>
  <si>
    <r>
      <t>'</t>
    </r>
    <r>
      <rPr>
        <sz val="10"/>
        <color rgb="FF000000"/>
        <rFont val="Arial"/>
        <family val="2"/>
      </rPr>
      <t>23-b033324</t>
    </r>
  </si>
  <si>
    <r>
      <t>'</t>
    </r>
    <r>
      <rPr>
        <sz val="10"/>
        <color rgb="FF000000"/>
        <rFont val="Arial"/>
        <family val="2"/>
      </rPr>
      <t>23-b033994</t>
    </r>
  </si>
  <si>
    <r>
      <t>'</t>
    </r>
    <r>
      <rPr>
        <sz val="10"/>
        <color rgb="FF000000"/>
        <rFont val="Arial"/>
        <family val="2"/>
      </rPr>
      <t>23-b034351</t>
    </r>
  </si>
  <si>
    <r>
      <t>'</t>
    </r>
    <r>
      <rPr>
        <sz val="10"/>
        <color rgb="FF000000"/>
        <rFont val="Arial"/>
        <family val="2"/>
      </rPr>
      <t>23-b036002</t>
    </r>
  </si>
  <si>
    <r>
      <t>'</t>
    </r>
    <r>
      <rPr>
        <sz val="10"/>
        <color rgb="FF000000"/>
        <rFont val="Arial"/>
        <family val="2"/>
      </rPr>
      <t>23-b036123</t>
    </r>
  </si>
  <si>
    <r>
      <t>'</t>
    </r>
    <r>
      <rPr>
        <sz val="10"/>
        <color rgb="FF000000"/>
        <rFont val="Arial"/>
        <family val="2"/>
      </rPr>
      <t>23-b033052</t>
    </r>
  </si>
  <si>
    <r>
      <t>'</t>
    </r>
    <r>
      <rPr>
        <sz val="10"/>
        <color rgb="FF000000"/>
        <rFont val="Arial"/>
        <family val="2"/>
      </rPr>
      <t>23-b036210</t>
    </r>
  </si>
  <si>
    <r>
      <t>'</t>
    </r>
    <r>
      <rPr>
        <sz val="10"/>
        <color rgb="FF000000"/>
        <rFont val="Arial"/>
        <family val="2"/>
      </rPr>
      <t>23-b036355</t>
    </r>
  </si>
  <si>
    <r>
      <t>'</t>
    </r>
    <r>
      <rPr>
        <sz val="10"/>
        <color rgb="FF000000"/>
        <rFont val="Arial"/>
        <family val="2"/>
      </rPr>
      <t>23-b036372</t>
    </r>
  </si>
  <si>
    <r>
      <t>'</t>
    </r>
    <r>
      <rPr>
        <sz val="10"/>
        <color rgb="FF000000"/>
        <rFont val="Arial"/>
        <family val="2"/>
      </rPr>
      <t>23-b037492</t>
    </r>
  </si>
  <si>
    <r>
      <t>'</t>
    </r>
    <r>
      <rPr>
        <sz val="10"/>
        <color rgb="FF000000"/>
        <rFont val="Arial"/>
        <family val="2"/>
      </rPr>
      <t>23-b036131</t>
    </r>
  </si>
  <si>
    <r>
      <t>'</t>
    </r>
    <r>
      <rPr>
        <sz val="10"/>
        <color rgb="FF000000"/>
        <rFont val="Arial"/>
        <family val="2"/>
      </rPr>
      <t>23-b036389</t>
    </r>
  </si>
  <si>
    <r>
      <t>'</t>
    </r>
    <r>
      <rPr>
        <sz val="10"/>
        <color rgb="FF000000"/>
        <rFont val="Arial"/>
        <family val="2"/>
      </rPr>
      <t>23-b037497</t>
    </r>
  </si>
  <si>
    <r>
      <t>'</t>
    </r>
    <r>
      <rPr>
        <sz val="10"/>
        <color rgb="FF000000"/>
        <rFont val="Arial"/>
        <family val="2"/>
      </rPr>
      <t>23-b034346</t>
    </r>
  </si>
  <si>
    <r>
      <t>'</t>
    </r>
    <r>
      <rPr>
        <sz val="10"/>
        <color rgb="FF000000"/>
        <rFont val="Arial"/>
        <family val="2"/>
      </rPr>
      <t>23-b037874</t>
    </r>
  </si>
  <si>
    <r>
      <t>'</t>
    </r>
    <r>
      <rPr>
        <sz val="10"/>
        <color rgb="FF000000"/>
        <rFont val="Arial"/>
        <family val="2"/>
      </rPr>
      <t>23-b036374</t>
    </r>
  </si>
  <si>
    <r>
      <t>'</t>
    </r>
    <r>
      <rPr>
        <sz val="10"/>
        <color rgb="FF000000"/>
        <rFont val="Arial"/>
        <family val="2"/>
      </rPr>
      <t>23-b037168</t>
    </r>
  </si>
  <si>
    <r>
      <t>'</t>
    </r>
    <r>
      <rPr>
        <sz val="10"/>
        <color rgb="FF000000"/>
        <rFont val="Arial"/>
        <family val="2"/>
      </rPr>
      <t>23-b037881</t>
    </r>
  </si>
  <si>
    <r>
      <t>'</t>
    </r>
    <r>
      <rPr>
        <sz val="10"/>
        <color rgb="FF000000"/>
        <rFont val="Arial"/>
        <family val="2"/>
      </rPr>
      <t>23-b037608</t>
    </r>
  </si>
  <si>
    <r>
      <t>'</t>
    </r>
    <r>
      <rPr>
        <sz val="10"/>
        <color rgb="FF000000"/>
        <rFont val="Arial"/>
        <family val="2"/>
      </rPr>
      <t>23-b037810</t>
    </r>
  </si>
  <si>
    <r>
      <t>'</t>
    </r>
    <r>
      <rPr>
        <sz val="10"/>
        <color rgb="FF000000"/>
        <rFont val="Arial"/>
        <family val="2"/>
      </rPr>
      <t>23-b037873</t>
    </r>
  </si>
  <si>
    <r>
      <t>'</t>
    </r>
    <r>
      <rPr>
        <sz val="10"/>
        <color rgb="FF000000"/>
        <rFont val="Arial"/>
        <family val="2"/>
      </rPr>
      <t>23-b038031</t>
    </r>
  </si>
  <si>
    <r>
      <t>'</t>
    </r>
    <r>
      <rPr>
        <sz val="10"/>
        <color rgb="FF000000"/>
        <rFont val="Arial"/>
        <family val="2"/>
      </rPr>
      <t>23-b37495</t>
    </r>
  </si>
  <si>
    <r>
      <t>'</t>
    </r>
    <r>
      <rPr>
        <sz val="10"/>
        <color rgb="FF000000"/>
        <rFont val="Arial"/>
        <family val="2"/>
      </rPr>
      <t>23-b033285</t>
    </r>
  </si>
  <si>
    <r>
      <t>'</t>
    </r>
    <r>
      <rPr>
        <sz val="10"/>
        <color rgb="FF000000"/>
        <rFont val="Arial"/>
        <family val="2"/>
      </rPr>
      <t>23-b0037864</t>
    </r>
  </si>
  <si>
    <r>
      <t>'</t>
    </r>
    <r>
      <rPr>
        <sz val="10"/>
        <color rgb="FF000000"/>
        <rFont val="Arial"/>
        <family val="2"/>
      </rPr>
      <t>23-b038673</t>
    </r>
  </si>
  <si>
    <r>
      <t>'</t>
    </r>
    <r>
      <rPr>
        <sz val="10"/>
        <color rgb="FF000000"/>
        <rFont val="Arial"/>
        <family val="2"/>
      </rPr>
      <t>23-b032826</t>
    </r>
  </si>
  <si>
    <r>
      <t>'</t>
    </r>
    <r>
      <rPr>
        <sz val="10"/>
        <color rgb="FF000000"/>
        <rFont val="Arial"/>
        <family val="2"/>
      </rPr>
      <t>23-b032829</t>
    </r>
  </si>
  <si>
    <r>
      <t>'</t>
    </r>
    <r>
      <rPr>
        <sz val="10"/>
        <color rgb="FF000000"/>
        <rFont val="Arial"/>
        <family val="2"/>
      </rPr>
      <t>23-b032850</t>
    </r>
  </si>
  <si>
    <r>
      <t>'</t>
    </r>
    <r>
      <rPr>
        <sz val="10"/>
        <color rgb="FF000000"/>
        <rFont val="Arial"/>
        <family val="2"/>
      </rPr>
      <t>23-b034340</t>
    </r>
  </si>
  <si>
    <r>
      <t>'</t>
    </r>
    <r>
      <rPr>
        <sz val="10"/>
        <color rgb="FF000000"/>
        <rFont val="Arial"/>
        <family val="2"/>
      </rPr>
      <t>23-b034593</t>
    </r>
  </si>
  <si>
    <r>
      <t>'</t>
    </r>
    <r>
      <rPr>
        <sz val="10"/>
        <color rgb="FF000000"/>
        <rFont val="Arial"/>
        <family val="2"/>
      </rPr>
      <t>23-b034567</t>
    </r>
  </si>
  <si>
    <r>
      <t>'</t>
    </r>
    <r>
      <rPr>
        <sz val="10"/>
        <color rgb="FF000000"/>
        <rFont val="Arial"/>
        <family val="2"/>
      </rPr>
      <t>23-b034762</t>
    </r>
  </si>
  <si>
    <r>
      <t>'</t>
    </r>
    <r>
      <rPr>
        <sz val="10"/>
        <color rgb="FF000000"/>
        <rFont val="Arial"/>
        <family val="2"/>
      </rPr>
      <t>23-b036019</t>
    </r>
  </si>
  <si>
    <r>
      <t>'</t>
    </r>
    <r>
      <rPr>
        <sz val="10"/>
        <color rgb="FF000000"/>
        <rFont val="Arial"/>
        <family val="2"/>
      </rPr>
      <t>23-b033246</t>
    </r>
  </si>
  <si>
    <r>
      <t>'</t>
    </r>
    <r>
      <rPr>
        <sz val="10"/>
        <color rgb="FF000000"/>
        <rFont val="Arial"/>
        <family val="2"/>
      </rPr>
      <t>23-b036000</t>
    </r>
  </si>
  <si>
    <r>
      <t>'</t>
    </r>
    <r>
      <rPr>
        <sz val="10"/>
        <color rgb="FF000000"/>
        <rFont val="Arial"/>
        <family val="2"/>
      </rPr>
      <t>23-b036110</t>
    </r>
  </si>
  <si>
    <r>
      <t>'</t>
    </r>
    <r>
      <rPr>
        <sz val="10"/>
        <color rgb="FF000000"/>
        <rFont val="Arial"/>
        <family val="2"/>
      </rPr>
      <t>23-b036033</t>
    </r>
  </si>
  <si>
    <r>
      <t>'</t>
    </r>
    <r>
      <rPr>
        <sz val="10"/>
        <color rgb="FF000000"/>
        <rFont val="Arial"/>
        <family val="2"/>
      </rPr>
      <t>23-b034575</t>
    </r>
  </si>
  <si>
    <r>
      <t>'</t>
    </r>
    <r>
      <rPr>
        <sz val="10"/>
        <color rgb="FF000000"/>
        <rFont val="Arial"/>
        <family val="2"/>
      </rPr>
      <t>23-b036024</t>
    </r>
  </si>
  <si>
    <r>
      <t>'</t>
    </r>
    <r>
      <rPr>
        <sz val="10"/>
        <color rgb="FF000000"/>
        <rFont val="Arial"/>
        <family val="2"/>
      </rPr>
      <t>23-b036125</t>
    </r>
  </si>
  <si>
    <r>
      <t>'</t>
    </r>
    <r>
      <rPr>
        <sz val="10"/>
        <color rgb="FF000000"/>
        <rFont val="Arial"/>
        <family val="2"/>
      </rPr>
      <t>23-b036375</t>
    </r>
  </si>
  <si>
    <r>
      <t>'</t>
    </r>
    <r>
      <rPr>
        <sz val="10"/>
        <color rgb="FF000000"/>
        <rFont val="Arial"/>
        <family val="2"/>
      </rPr>
      <t>23-b036007</t>
    </r>
  </si>
  <si>
    <r>
      <t>'</t>
    </r>
    <r>
      <rPr>
        <sz val="10"/>
        <color rgb="FF000000"/>
        <rFont val="Arial"/>
        <family val="2"/>
      </rPr>
      <t>23-b034753</t>
    </r>
  </si>
  <si>
    <r>
      <t>'</t>
    </r>
    <r>
      <rPr>
        <sz val="10"/>
        <color rgb="FF000000"/>
        <rFont val="Arial"/>
        <family val="2"/>
      </rPr>
      <t>23-b034704</t>
    </r>
  </si>
  <si>
    <r>
      <t>'</t>
    </r>
    <r>
      <rPr>
        <sz val="10"/>
        <color rgb="FF000000"/>
        <rFont val="Arial"/>
        <family val="2"/>
      </rPr>
      <t>23-b036168</t>
    </r>
  </si>
  <si>
    <r>
      <t>'</t>
    </r>
    <r>
      <rPr>
        <sz val="10"/>
        <color rgb="FF000000"/>
        <rFont val="Arial"/>
        <family val="2"/>
      </rPr>
      <t>23-b037493</t>
    </r>
  </si>
  <si>
    <r>
      <t>'</t>
    </r>
    <r>
      <rPr>
        <sz val="10"/>
        <color rgb="FF000000"/>
        <rFont val="Arial"/>
        <family val="2"/>
      </rPr>
      <t>23-b037847</t>
    </r>
  </si>
  <si>
    <r>
      <t>'</t>
    </r>
    <r>
      <rPr>
        <sz val="10"/>
        <color rgb="FF000000"/>
        <rFont val="Arial"/>
        <family val="2"/>
      </rPr>
      <t>23-b034682</t>
    </r>
  </si>
  <si>
    <r>
      <t>'</t>
    </r>
    <r>
      <rPr>
        <sz val="10"/>
        <color rgb="FF000000"/>
        <rFont val="Arial"/>
        <family val="2"/>
      </rPr>
      <t>23-b037863</t>
    </r>
  </si>
  <si>
    <r>
      <t>'</t>
    </r>
    <r>
      <rPr>
        <sz val="10"/>
        <color rgb="FF000000"/>
        <rFont val="Arial"/>
        <family val="2"/>
      </rPr>
      <t>23-b037890</t>
    </r>
  </si>
  <si>
    <r>
      <t>'</t>
    </r>
    <r>
      <rPr>
        <sz val="10"/>
        <color rgb="FF000000"/>
        <rFont val="Arial"/>
        <family val="2"/>
      </rPr>
      <t>23-b037796</t>
    </r>
  </si>
  <si>
    <r>
      <t>'</t>
    </r>
    <r>
      <rPr>
        <sz val="10"/>
        <color rgb="FF000000"/>
        <rFont val="Arial"/>
        <family val="2"/>
      </rPr>
      <t>23-b033286</t>
    </r>
  </si>
  <si>
    <r>
      <t>'</t>
    </r>
    <r>
      <rPr>
        <sz val="10"/>
        <color rgb="FF000000"/>
        <rFont val="Arial"/>
        <family val="2"/>
      </rPr>
      <t>23-b037612</t>
    </r>
  </si>
  <si>
    <r>
      <t>'</t>
    </r>
    <r>
      <rPr>
        <sz val="10"/>
        <color rgb="FF000000"/>
        <rFont val="Arial"/>
        <family val="2"/>
      </rPr>
      <t>23-b037786</t>
    </r>
  </si>
  <si>
    <r>
      <t>'</t>
    </r>
    <r>
      <rPr>
        <sz val="10"/>
        <color rgb="FF000000"/>
        <rFont val="Arial"/>
        <family val="2"/>
      </rPr>
      <t>23-b039036</t>
    </r>
  </si>
  <si>
    <r>
      <t>'</t>
    </r>
    <r>
      <rPr>
        <sz val="10"/>
        <color rgb="FF000000"/>
        <rFont val="Arial"/>
        <family val="2"/>
      </rPr>
      <t>23-b039031</t>
    </r>
  </si>
  <si>
    <r>
      <t>'</t>
    </r>
    <r>
      <rPr>
        <sz val="10"/>
        <color rgb="FF000000"/>
        <rFont val="Arial"/>
        <family val="2"/>
      </rPr>
      <t>23-b032765</t>
    </r>
  </si>
  <si>
    <r>
      <t>'</t>
    </r>
    <r>
      <rPr>
        <sz val="10"/>
        <color rgb="FF000000"/>
        <rFont val="Arial"/>
        <family val="2"/>
      </rPr>
      <t>23-b032768</t>
    </r>
  </si>
  <si>
    <r>
      <t>'</t>
    </r>
    <r>
      <rPr>
        <sz val="10"/>
        <color rgb="FF000000"/>
        <rFont val="Arial"/>
        <family val="2"/>
      </rPr>
      <t>23-b033022</t>
    </r>
  </si>
  <si>
    <r>
      <t>'</t>
    </r>
    <r>
      <rPr>
        <sz val="10"/>
        <color rgb="FF000000"/>
        <rFont val="Arial"/>
        <family val="2"/>
      </rPr>
      <t>23-b033034</t>
    </r>
  </si>
  <si>
    <r>
      <t>'</t>
    </r>
    <r>
      <rPr>
        <sz val="10"/>
        <color rgb="FF000000"/>
        <rFont val="Arial"/>
        <family val="2"/>
      </rPr>
      <t>23-b033036</t>
    </r>
  </si>
  <si>
    <r>
      <t>'</t>
    </r>
    <r>
      <rPr>
        <sz val="10"/>
        <color rgb="FF000000"/>
        <rFont val="Arial"/>
        <family val="2"/>
      </rPr>
      <t>23-b033012</t>
    </r>
  </si>
  <si>
    <r>
      <t>'</t>
    </r>
    <r>
      <rPr>
        <sz val="10"/>
        <color rgb="FF000000"/>
        <rFont val="Arial"/>
        <family val="2"/>
      </rPr>
      <t>23-b033035</t>
    </r>
  </si>
  <si>
    <r>
      <t>'</t>
    </r>
    <r>
      <rPr>
        <sz val="10"/>
        <color rgb="FF000000"/>
        <rFont val="Arial"/>
        <family val="2"/>
      </rPr>
      <t>23-b033109</t>
    </r>
  </si>
  <si>
    <r>
      <t>'</t>
    </r>
    <r>
      <rPr>
        <sz val="10"/>
        <color rgb="FF000000"/>
        <rFont val="Arial"/>
        <family val="2"/>
      </rPr>
      <t>23-b034283</t>
    </r>
  </si>
  <si>
    <r>
      <t>'</t>
    </r>
    <r>
      <rPr>
        <sz val="10"/>
        <color rgb="FF000000"/>
        <rFont val="Arial"/>
        <family val="2"/>
      </rPr>
      <t>23-b034311</t>
    </r>
  </si>
  <si>
    <r>
      <t>'</t>
    </r>
    <r>
      <rPr>
        <sz val="10"/>
        <color rgb="FF000000"/>
        <rFont val="Arial"/>
        <family val="2"/>
      </rPr>
      <t>23-b032849</t>
    </r>
  </si>
  <si>
    <r>
      <t>'</t>
    </r>
    <r>
      <rPr>
        <sz val="10"/>
        <color rgb="FF000000"/>
        <rFont val="Arial"/>
        <family val="2"/>
      </rPr>
      <t>23-b033051</t>
    </r>
  </si>
  <si>
    <r>
      <t>'</t>
    </r>
    <r>
      <rPr>
        <sz val="10"/>
        <color rgb="FF000000"/>
        <rFont val="Arial"/>
        <family val="2"/>
      </rPr>
      <t>23-b032838</t>
    </r>
  </si>
  <si>
    <r>
      <t>'</t>
    </r>
    <r>
      <rPr>
        <sz val="10"/>
        <color rgb="FF000000"/>
        <rFont val="Arial"/>
        <family val="2"/>
      </rPr>
      <t>23-b034483</t>
    </r>
  </si>
  <si>
    <r>
      <t>'</t>
    </r>
    <r>
      <rPr>
        <sz val="10"/>
        <color rgb="FF000000"/>
        <rFont val="Arial"/>
        <family val="2"/>
      </rPr>
      <t>23-b034335</t>
    </r>
  </si>
  <si>
    <r>
      <t>'</t>
    </r>
    <r>
      <rPr>
        <sz val="10"/>
        <color rgb="FF000000"/>
        <rFont val="Arial"/>
        <family val="2"/>
      </rPr>
      <t>23-b036018</t>
    </r>
  </si>
  <si>
    <r>
      <t>'</t>
    </r>
    <r>
      <rPr>
        <sz val="10"/>
        <color rgb="FF000000"/>
        <rFont val="Arial"/>
        <family val="2"/>
      </rPr>
      <t>23-b033323</t>
    </r>
  </si>
  <si>
    <r>
      <t>'</t>
    </r>
    <r>
      <rPr>
        <sz val="10"/>
        <color rgb="FF000000"/>
        <rFont val="Arial"/>
        <family val="2"/>
      </rPr>
      <t>23-b036020</t>
    </r>
  </si>
  <si>
    <r>
      <t>'</t>
    </r>
    <r>
      <rPr>
        <sz val="10"/>
        <color rgb="FF000000"/>
        <rFont val="Arial"/>
        <family val="2"/>
      </rPr>
      <t>23-b036189</t>
    </r>
  </si>
  <si>
    <r>
      <t>'</t>
    </r>
    <r>
      <rPr>
        <sz val="10"/>
        <color rgb="FF000000"/>
        <rFont val="Arial"/>
        <family val="2"/>
      </rPr>
      <t>23-b034755</t>
    </r>
  </si>
  <si>
    <r>
      <t>'</t>
    </r>
    <r>
      <rPr>
        <sz val="10"/>
        <color rgb="FF000000"/>
        <rFont val="Arial"/>
        <family val="2"/>
      </rPr>
      <t>23-b037494</t>
    </r>
  </si>
  <si>
    <r>
      <t>'</t>
    </r>
    <r>
      <rPr>
        <sz val="10"/>
        <color rgb="FF000000"/>
        <rFont val="Arial"/>
        <family val="2"/>
      </rPr>
      <t>23-b037614</t>
    </r>
  </si>
  <si>
    <r>
      <t>'</t>
    </r>
    <r>
      <rPr>
        <sz val="10"/>
        <color rgb="FF000000"/>
        <rFont val="Arial"/>
        <family val="2"/>
      </rPr>
      <t>23-b036153</t>
    </r>
  </si>
  <si>
    <r>
      <t>'</t>
    </r>
    <r>
      <rPr>
        <sz val="10"/>
        <color rgb="FF000000"/>
        <rFont val="Arial"/>
        <family val="2"/>
      </rPr>
      <t>23-b036327</t>
    </r>
  </si>
  <si>
    <r>
      <t>'</t>
    </r>
    <r>
      <rPr>
        <sz val="10"/>
        <color rgb="FF000000"/>
        <rFont val="Arial"/>
        <family val="2"/>
      </rPr>
      <t>23-B33326</t>
    </r>
  </si>
  <si>
    <r>
      <t>'</t>
    </r>
    <r>
      <rPr>
        <sz val="10"/>
        <color rgb="FF000000"/>
        <rFont val="Arial"/>
        <family val="2"/>
      </rPr>
      <t>23-b037808</t>
    </r>
  </si>
  <si>
    <r>
      <t>'</t>
    </r>
    <r>
      <rPr>
        <sz val="10"/>
        <color rgb="FF000000"/>
        <rFont val="Arial"/>
        <family val="2"/>
      </rPr>
      <t>23-b037601</t>
    </r>
  </si>
  <si>
    <r>
      <t>'</t>
    </r>
    <r>
      <rPr>
        <sz val="10"/>
        <color rgb="FF000000"/>
        <rFont val="Arial"/>
        <family val="2"/>
      </rPr>
      <t>23-b037883</t>
    </r>
  </si>
  <si>
    <r>
      <t>'</t>
    </r>
    <r>
      <rPr>
        <sz val="10"/>
        <color rgb="FF000000"/>
        <rFont val="Arial"/>
        <family val="2"/>
      </rPr>
      <t>23-b036352</t>
    </r>
  </si>
  <si>
    <r>
      <t>'</t>
    </r>
    <r>
      <rPr>
        <sz val="10"/>
        <color rgb="FF000000"/>
        <rFont val="Arial"/>
        <family val="2"/>
      </rPr>
      <t>23-b037865</t>
    </r>
  </si>
  <si>
    <r>
      <t>'</t>
    </r>
    <r>
      <rPr>
        <sz val="10"/>
        <color rgb="FF000000"/>
        <rFont val="Arial"/>
        <family val="2"/>
      </rPr>
      <t>23-b039040</t>
    </r>
  </si>
  <si>
    <r>
      <t>'</t>
    </r>
    <r>
      <rPr>
        <sz val="10"/>
        <color rgb="FF000000"/>
        <rFont val="Arial"/>
        <family val="2"/>
      </rPr>
      <t>23-b0037825</t>
    </r>
  </si>
  <si>
    <r>
      <t>'</t>
    </r>
    <r>
      <rPr>
        <sz val="10"/>
        <color rgb="FF000000"/>
        <rFont val="Arial"/>
        <family val="2"/>
      </rPr>
      <t>23-b037909</t>
    </r>
  </si>
  <si>
    <r>
      <t>'</t>
    </r>
    <r>
      <rPr>
        <sz val="10"/>
        <color rgb="FF000000"/>
        <rFont val="Arial"/>
        <family val="2"/>
      </rPr>
      <t>23-b037912</t>
    </r>
  </si>
  <si>
    <r>
      <t>'</t>
    </r>
    <r>
      <rPr>
        <sz val="10"/>
        <color rgb="FF000000"/>
        <rFont val="Arial"/>
        <family val="2"/>
      </rPr>
      <t>23-b037819</t>
    </r>
  </si>
  <si>
    <r>
      <t>'</t>
    </r>
    <r>
      <rPr>
        <sz val="10"/>
        <color rgb="FF000000"/>
        <rFont val="Arial"/>
        <family val="2"/>
      </rPr>
      <t>23-b037821</t>
    </r>
  </si>
  <si>
    <r>
      <t>'</t>
    </r>
    <r>
      <rPr>
        <sz val="10"/>
        <color rgb="FF000000"/>
        <rFont val="Arial"/>
        <family val="2"/>
      </rPr>
      <t>23-b037860</t>
    </r>
  </si>
  <si>
    <r>
      <t>'</t>
    </r>
    <r>
      <rPr>
        <sz val="10"/>
        <color rgb="FF000000"/>
        <rFont val="Arial"/>
        <family val="2"/>
      </rPr>
      <t>23-b036376</t>
    </r>
  </si>
  <si>
    <r>
      <t>'</t>
    </r>
    <r>
      <rPr>
        <sz val="10"/>
        <color rgb="FF000000"/>
        <rFont val="Arial"/>
        <family val="2"/>
      </rPr>
      <t>23-b032777</t>
    </r>
  </si>
  <si>
    <r>
      <t>'</t>
    </r>
    <r>
      <rPr>
        <sz val="10"/>
        <color rgb="FF000000"/>
        <rFont val="Arial"/>
        <family val="2"/>
      </rPr>
      <t>23-b032999</t>
    </r>
  </si>
  <si>
    <r>
      <t>'</t>
    </r>
    <r>
      <rPr>
        <sz val="10"/>
        <color rgb="FF000000"/>
        <rFont val="Arial"/>
        <family val="2"/>
      </rPr>
      <t>23-b032845</t>
    </r>
  </si>
  <si>
    <r>
      <t>'</t>
    </r>
    <r>
      <rPr>
        <sz val="10"/>
        <color rgb="FF000000"/>
        <rFont val="Arial"/>
        <family val="2"/>
      </rPr>
      <t>23-b033319</t>
    </r>
  </si>
  <si>
    <r>
      <t>'</t>
    </r>
    <r>
      <rPr>
        <sz val="10"/>
        <color rgb="FF000000"/>
        <rFont val="Arial"/>
        <family val="2"/>
      </rPr>
      <t>23-b034555</t>
    </r>
  </si>
  <si>
    <r>
      <t>'</t>
    </r>
    <r>
      <rPr>
        <sz val="10"/>
        <color rgb="FF000000"/>
        <rFont val="Arial"/>
        <family val="2"/>
      </rPr>
      <t>23-b033107</t>
    </r>
  </si>
  <si>
    <r>
      <t>'</t>
    </r>
    <r>
      <rPr>
        <sz val="10"/>
        <color rgb="FF000000"/>
        <rFont val="Arial"/>
        <family val="2"/>
      </rPr>
      <t>23-b034758</t>
    </r>
  </si>
  <si>
    <r>
      <t>'</t>
    </r>
    <r>
      <rPr>
        <sz val="10"/>
        <color rgb="FF000000"/>
        <rFont val="Arial"/>
        <family val="2"/>
      </rPr>
      <t>23-b034765</t>
    </r>
  </si>
  <si>
    <r>
      <t>'</t>
    </r>
    <r>
      <rPr>
        <sz val="10"/>
        <color rgb="FF000000"/>
        <rFont val="Arial"/>
        <family val="2"/>
      </rPr>
      <t>23-b034553</t>
    </r>
  </si>
  <si>
    <r>
      <t>'</t>
    </r>
    <r>
      <rPr>
        <sz val="10"/>
        <color rgb="FF000000"/>
        <rFont val="Arial"/>
        <family val="2"/>
      </rPr>
      <t>23-b036001</t>
    </r>
  </si>
  <si>
    <r>
      <t>'</t>
    </r>
    <r>
      <rPr>
        <sz val="10"/>
        <color rgb="FF000000"/>
        <rFont val="Arial"/>
        <family val="2"/>
      </rPr>
      <t>23-b036165</t>
    </r>
  </si>
  <si>
    <r>
      <t>'</t>
    </r>
    <r>
      <rPr>
        <sz val="10"/>
        <color rgb="FF000000"/>
        <rFont val="Arial"/>
        <family val="2"/>
      </rPr>
      <t>23-b036214</t>
    </r>
  </si>
  <si>
    <r>
      <t>'</t>
    </r>
    <r>
      <rPr>
        <sz val="10"/>
        <color rgb="FF000000"/>
        <rFont val="Arial"/>
        <family val="2"/>
      </rPr>
      <t>23-b036017</t>
    </r>
  </si>
  <si>
    <r>
      <t>'</t>
    </r>
    <r>
      <rPr>
        <sz val="10"/>
        <color rgb="FF000000"/>
        <rFont val="Arial"/>
        <family val="2"/>
      </rPr>
      <t>23-b036191</t>
    </r>
  </si>
  <si>
    <r>
      <t>'</t>
    </r>
    <r>
      <rPr>
        <sz val="10"/>
        <color rgb="FF000000"/>
        <rFont val="Arial"/>
        <family val="2"/>
      </rPr>
      <t>23-b036370</t>
    </r>
  </si>
  <si>
    <r>
      <t>'</t>
    </r>
    <r>
      <rPr>
        <sz val="10"/>
        <color rgb="FF000000"/>
        <rFont val="Arial"/>
        <family val="2"/>
      </rPr>
      <t>23-b037490</t>
    </r>
  </si>
  <si>
    <r>
      <t>'</t>
    </r>
    <r>
      <rPr>
        <sz val="10"/>
        <color rgb="FF000000"/>
        <rFont val="Arial"/>
        <family val="2"/>
      </rPr>
      <t>23-b032853</t>
    </r>
  </si>
  <si>
    <r>
      <t>'</t>
    </r>
    <r>
      <rPr>
        <sz val="10"/>
        <color rgb="FF000000"/>
        <rFont val="Arial"/>
        <family val="2"/>
      </rPr>
      <t>23-b035999</t>
    </r>
  </si>
  <si>
    <r>
      <t>'</t>
    </r>
    <r>
      <rPr>
        <sz val="10"/>
        <color rgb="FF000000"/>
        <rFont val="Arial"/>
        <family val="2"/>
      </rPr>
      <t>23-b036387</t>
    </r>
  </si>
  <si>
    <r>
      <t>'</t>
    </r>
    <r>
      <rPr>
        <sz val="10"/>
        <color rgb="FF000000"/>
        <rFont val="Arial"/>
        <family val="2"/>
      </rPr>
      <t>23-b037161</t>
    </r>
  </si>
  <si>
    <r>
      <t>'</t>
    </r>
    <r>
      <rPr>
        <sz val="10"/>
        <color rgb="FF000000"/>
        <rFont val="Arial"/>
        <family val="2"/>
      </rPr>
      <t>23-b037650</t>
    </r>
  </si>
  <si>
    <r>
      <t>'</t>
    </r>
    <r>
      <rPr>
        <sz val="10"/>
        <color rgb="FF000000"/>
        <rFont val="Arial"/>
        <family val="2"/>
      </rPr>
      <t>23-b037699</t>
    </r>
  </si>
  <si>
    <r>
      <t>'</t>
    </r>
    <r>
      <rPr>
        <sz val="10"/>
        <color rgb="FF000000"/>
        <rFont val="Arial"/>
        <family val="2"/>
      </rPr>
      <t>23-b037651</t>
    </r>
  </si>
  <si>
    <r>
      <t>'</t>
    </r>
    <r>
      <rPr>
        <sz val="10"/>
        <color rgb="FF000000"/>
        <rFont val="Arial"/>
        <family val="2"/>
      </rPr>
      <t>23-b037777</t>
    </r>
  </si>
  <si>
    <r>
      <t>'</t>
    </r>
    <r>
      <rPr>
        <sz val="10"/>
        <color rgb="FF000000"/>
        <rFont val="Arial"/>
        <family val="2"/>
      </rPr>
      <t>23-b037817</t>
    </r>
  </si>
  <si>
    <r>
      <t>'</t>
    </r>
    <r>
      <rPr>
        <sz val="10"/>
        <color rgb="FF000000"/>
        <rFont val="Arial"/>
        <family val="2"/>
      </rPr>
      <t>23-b039041</t>
    </r>
  </si>
  <si>
    <r>
      <t>'</t>
    </r>
    <r>
      <rPr>
        <sz val="10"/>
        <color rgb="FF000000"/>
        <rFont val="Arial"/>
        <family val="2"/>
      </rPr>
      <t>23-B34308</t>
    </r>
  </si>
  <si>
    <r>
      <t>'</t>
    </r>
    <r>
      <rPr>
        <sz val="10"/>
        <color rgb="FF000000"/>
        <rFont val="Arial"/>
        <family val="2"/>
      </rPr>
      <t>23-b037880</t>
    </r>
  </si>
  <si>
    <r>
      <t>'</t>
    </r>
    <r>
      <rPr>
        <sz val="10"/>
        <color rgb="FF000000"/>
        <rFont val="Arial"/>
        <family val="2"/>
      </rPr>
      <t>23-B34658</t>
    </r>
  </si>
  <si>
    <r>
      <t>'</t>
    </r>
    <r>
      <rPr>
        <sz val="10"/>
        <color rgb="FF000000"/>
        <rFont val="Arial"/>
        <family val="2"/>
      </rPr>
      <t>23-b033084</t>
    </r>
  </si>
  <si>
    <r>
      <t>'</t>
    </r>
    <r>
      <rPr>
        <sz val="10"/>
        <color rgb="FF000000"/>
        <rFont val="Arial"/>
        <family val="2"/>
      </rPr>
      <t>23-b036322</t>
    </r>
  </si>
  <si>
    <r>
      <t>'</t>
    </r>
    <r>
      <rPr>
        <sz val="10"/>
        <color rgb="FF000000"/>
        <rFont val="Arial"/>
        <family val="2"/>
      </rPr>
      <t>23-b034573</t>
    </r>
  </si>
  <si>
    <r>
      <t>'</t>
    </r>
    <r>
      <rPr>
        <sz val="10"/>
        <color rgb="FF000000"/>
        <rFont val="Arial"/>
        <family val="2"/>
      </rPr>
      <t>23-b032828</t>
    </r>
  </si>
  <si>
    <r>
      <t>'</t>
    </r>
    <r>
      <rPr>
        <sz val="10"/>
        <color rgb="FF000000"/>
        <rFont val="Arial"/>
        <family val="2"/>
      </rPr>
      <t>23-b032836</t>
    </r>
  </si>
  <si>
    <r>
      <t>'</t>
    </r>
    <r>
      <rPr>
        <sz val="10"/>
        <color rgb="FF000000"/>
        <rFont val="Arial"/>
        <family val="2"/>
      </rPr>
      <t>23-b032837</t>
    </r>
  </si>
  <si>
    <r>
      <t>'</t>
    </r>
    <r>
      <rPr>
        <sz val="10"/>
        <color rgb="FF000000"/>
        <rFont val="Arial"/>
        <family val="2"/>
      </rPr>
      <t>23-b033020</t>
    </r>
  </si>
  <si>
    <r>
      <t>'</t>
    </r>
    <r>
      <rPr>
        <sz val="10"/>
        <color rgb="FF000000"/>
        <rFont val="Arial"/>
        <family val="2"/>
      </rPr>
      <t>23-b032854</t>
    </r>
  </si>
  <si>
    <r>
      <t>'</t>
    </r>
    <r>
      <rPr>
        <sz val="10"/>
        <color rgb="FF000000"/>
        <rFont val="Arial"/>
        <family val="2"/>
      </rPr>
      <t>23-b033027</t>
    </r>
  </si>
  <si>
    <r>
      <t>'</t>
    </r>
    <r>
      <rPr>
        <sz val="10"/>
        <color rgb="FF000000"/>
        <rFont val="Arial"/>
        <family val="2"/>
      </rPr>
      <t>23-b033295</t>
    </r>
  </si>
  <si>
    <r>
      <t>'</t>
    </r>
    <r>
      <rPr>
        <sz val="10"/>
        <color rgb="FF000000"/>
        <rFont val="Arial"/>
        <family val="2"/>
      </rPr>
      <t>23-b032774</t>
    </r>
  </si>
  <si>
    <r>
      <t>'</t>
    </r>
    <r>
      <rPr>
        <sz val="10"/>
        <color rgb="FF000000"/>
        <rFont val="Arial"/>
        <family val="2"/>
      </rPr>
      <t>23-b033033</t>
    </r>
  </si>
  <si>
    <r>
      <t>'</t>
    </r>
    <r>
      <rPr>
        <sz val="10"/>
        <color rgb="FF000000"/>
        <rFont val="Arial"/>
        <family val="2"/>
      </rPr>
      <t>23-b033213</t>
    </r>
  </si>
  <si>
    <r>
      <t>'</t>
    </r>
    <r>
      <rPr>
        <sz val="10"/>
        <color rgb="FF000000"/>
        <rFont val="Arial"/>
        <family val="2"/>
      </rPr>
      <t>23-b034321</t>
    </r>
  </si>
  <si>
    <r>
      <t>'</t>
    </r>
    <r>
      <rPr>
        <sz val="10"/>
        <color rgb="FF000000"/>
        <rFont val="Arial"/>
        <family val="2"/>
      </rPr>
      <t>23-b032847</t>
    </r>
  </si>
  <si>
    <r>
      <t>'</t>
    </r>
    <r>
      <rPr>
        <sz val="10"/>
        <color rgb="FF000000"/>
        <rFont val="Arial"/>
        <family val="2"/>
      </rPr>
      <t>23-b033248</t>
    </r>
  </si>
  <si>
    <r>
      <t>'</t>
    </r>
    <r>
      <rPr>
        <sz val="10"/>
        <color rgb="FF000000"/>
        <rFont val="Arial"/>
        <family val="2"/>
      </rPr>
      <t>23-b033711</t>
    </r>
  </si>
  <si>
    <r>
      <t>'</t>
    </r>
    <r>
      <rPr>
        <sz val="10"/>
        <color rgb="FF000000"/>
        <rFont val="Arial"/>
        <family val="2"/>
      </rPr>
      <t>23-b034319</t>
    </r>
  </si>
  <si>
    <r>
      <t>'</t>
    </r>
    <r>
      <rPr>
        <sz val="10"/>
        <color rgb="FF000000"/>
        <rFont val="Arial"/>
        <family val="2"/>
      </rPr>
      <t>23-b034565</t>
    </r>
  </si>
  <si>
    <r>
      <t>'</t>
    </r>
    <r>
      <rPr>
        <sz val="10"/>
        <color rgb="FF000000"/>
        <rFont val="Arial"/>
        <family val="2"/>
      </rPr>
      <t>23-b034305</t>
    </r>
  </si>
  <si>
    <r>
      <t>'</t>
    </r>
    <r>
      <rPr>
        <sz val="10"/>
        <color rgb="FF000000"/>
        <rFont val="Arial"/>
        <family val="2"/>
      </rPr>
      <t>23-b034334</t>
    </r>
  </si>
  <si>
    <r>
      <t>'</t>
    </r>
    <r>
      <rPr>
        <sz val="10"/>
        <color rgb="FF000000"/>
        <rFont val="Arial"/>
        <family val="2"/>
      </rPr>
      <t>23-b034345</t>
    </r>
  </si>
  <si>
    <r>
      <t>'</t>
    </r>
    <r>
      <rPr>
        <sz val="10"/>
        <color rgb="FF000000"/>
        <rFont val="Arial"/>
        <family val="2"/>
      </rPr>
      <t>23-b034589</t>
    </r>
  </si>
  <si>
    <r>
      <t>'</t>
    </r>
    <r>
      <rPr>
        <sz val="10"/>
        <color rgb="FF000000"/>
        <rFont val="Arial"/>
        <family val="2"/>
      </rPr>
      <t>23-b034763</t>
    </r>
  </si>
  <si>
    <r>
      <t>'</t>
    </r>
    <r>
      <rPr>
        <sz val="10"/>
        <color rgb="FF000000"/>
        <rFont val="Arial"/>
        <family val="2"/>
      </rPr>
      <t>23-b034754</t>
    </r>
  </si>
  <si>
    <r>
      <t>'</t>
    </r>
    <r>
      <rPr>
        <sz val="10"/>
        <color rgb="FF000000"/>
        <rFont val="Arial"/>
        <family val="2"/>
      </rPr>
      <t>23-b033085</t>
    </r>
  </si>
  <si>
    <r>
      <t>'</t>
    </r>
    <r>
      <rPr>
        <sz val="10"/>
        <color rgb="FF000000"/>
        <rFont val="Arial"/>
        <family val="2"/>
      </rPr>
      <t>23-b034328</t>
    </r>
  </si>
  <si>
    <r>
      <t>'</t>
    </r>
    <r>
      <rPr>
        <sz val="10"/>
        <color rgb="FF000000"/>
        <rFont val="Arial"/>
        <family val="2"/>
      </rPr>
      <t>23-b034331</t>
    </r>
  </si>
  <si>
    <r>
      <t>'</t>
    </r>
    <r>
      <rPr>
        <sz val="10"/>
        <color rgb="FF000000"/>
        <rFont val="Arial"/>
        <family val="2"/>
      </rPr>
      <t>23-b037502</t>
    </r>
  </si>
  <si>
    <r>
      <t>'</t>
    </r>
    <r>
      <rPr>
        <sz val="10"/>
        <color rgb="FF000000"/>
        <rFont val="Arial"/>
        <family val="2"/>
      </rPr>
      <t>23-b037162</t>
    </r>
  </si>
  <si>
    <r>
      <t>'</t>
    </r>
    <r>
      <rPr>
        <sz val="10"/>
        <color rgb="FF000000"/>
        <rFont val="Arial"/>
        <family val="2"/>
      </rPr>
      <t>23-b037600</t>
    </r>
  </si>
  <si>
    <r>
      <t>'</t>
    </r>
    <r>
      <rPr>
        <sz val="10"/>
        <color rgb="FF000000"/>
        <rFont val="Arial"/>
        <family val="2"/>
      </rPr>
      <t>23-b037675</t>
    </r>
  </si>
  <si>
    <r>
      <t>'</t>
    </r>
    <r>
      <rPr>
        <sz val="10"/>
        <color rgb="FF000000"/>
        <rFont val="Arial"/>
        <family val="2"/>
      </rPr>
      <t>23-b036321</t>
    </r>
  </si>
  <si>
    <r>
      <t>'</t>
    </r>
    <r>
      <rPr>
        <sz val="10"/>
        <color rgb="FF000000"/>
        <rFont val="Arial"/>
        <family val="2"/>
      </rPr>
      <t>23-b036021</t>
    </r>
  </si>
  <si>
    <r>
      <t>'</t>
    </r>
    <r>
      <rPr>
        <sz val="10"/>
        <color rgb="FF000000"/>
        <rFont val="Arial"/>
        <family val="2"/>
      </rPr>
      <t>23-b036213</t>
    </r>
  </si>
  <si>
    <r>
      <t>'</t>
    </r>
    <r>
      <rPr>
        <sz val="10"/>
        <color rgb="FF000000"/>
        <rFont val="Arial"/>
        <family val="2"/>
      </rPr>
      <t>23-b037673</t>
    </r>
  </si>
  <si>
    <r>
      <t>'</t>
    </r>
    <r>
      <rPr>
        <sz val="10"/>
        <color rgb="FF000000"/>
        <rFont val="Arial"/>
        <family val="2"/>
      </rPr>
      <t>23-b036354</t>
    </r>
  </si>
  <si>
    <r>
      <t>'</t>
    </r>
    <r>
      <rPr>
        <sz val="10"/>
        <color rgb="FF000000"/>
        <rFont val="Arial"/>
        <family val="2"/>
      </rPr>
      <t>23-b037503</t>
    </r>
  </si>
  <si>
    <r>
      <t>'</t>
    </r>
    <r>
      <rPr>
        <sz val="10"/>
        <color rgb="FF000000"/>
        <rFont val="Arial"/>
        <family val="2"/>
      </rPr>
      <t>23-b034581</t>
    </r>
  </si>
  <si>
    <r>
      <t>'</t>
    </r>
    <r>
      <rPr>
        <sz val="10"/>
        <color rgb="FF000000"/>
        <rFont val="Arial"/>
        <family val="2"/>
      </rPr>
      <t>23-b034764</t>
    </r>
  </si>
  <si>
    <r>
      <t>'</t>
    </r>
    <r>
      <rPr>
        <sz val="10"/>
        <color rgb="FF000000"/>
        <rFont val="Arial"/>
        <family val="2"/>
      </rPr>
      <t>23-b036392</t>
    </r>
  </si>
  <si>
    <r>
      <t>'</t>
    </r>
    <r>
      <rPr>
        <sz val="10"/>
        <color rgb="FF000000"/>
        <rFont val="Arial"/>
        <family val="2"/>
      </rPr>
      <t>23-b039042</t>
    </r>
  </si>
  <si>
    <r>
      <t>'</t>
    </r>
    <r>
      <rPr>
        <sz val="10"/>
        <color rgb="FF000000"/>
        <rFont val="Arial"/>
        <family val="2"/>
      </rPr>
      <t>23-b037672</t>
    </r>
  </si>
  <si>
    <r>
      <t>'</t>
    </r>
    <r>
      <rPr>
        <sz val="10"/>
        <color rgb="FF000000"/>
        <rFont val="Arial"/>
        <family val="2"/>
      </rPr>
      <t>23-b033661</t>
    </r>
  </si>
  <si>
    <r>
      <t>'</t>
    </r>
    <r>
      <rPr>
        <sz val="10"/>
        <color rgb="FF000000"/>
        <rFont val="Arial"/>
        <family val="2"/>
      </rPr>
      <t>23-b036222</t>
    </r>
  </si>
  <si>
    <r>
      <t>'</t>
    </r>
    <r>
      <rPr>
        <sz val="10"/>
        <color rgb="FF000000"/>
        <rFont val="Arial"/>
        <family val="2"/>
      </rPr>
      <t>23-b036391</t>
    </r>
  </si>
  <si>
    <r>
      <t>'</t>
    </r>
    <r>
      <rPr>
        <sz val="10"/>
        <color rgb="FF000000"/>
        <rFont val="Arial"/>
        <family val="2"/>
      </rPr>
      <t>23-b036316</t>
    </r>
  </si>
  <si>
    <r>
      <t>'</t>
    </r>
    <r>
      <rPr>
        <sz val="10"/>
        <color rgb="FF000000"/>
        <rFont val="Arial"/>
        <family val="2"/>
      </rPr>
      <t>23-b036107</t>
    </r>
  </si>
  <si>
    <r>
      <t>'</t>
    </r>
    <r>
      <rPr>
        <sz val="10"/>
        <color rgb="FF000000"/>
        <rFont val="Arial"/>
        <family val="2"/>
      </rPr>
      <t>23-b037854</t>
    </r>
  </si>
  <si>
    <r>
      <t>'</t>
    </r>
    <r>
      <rPr>
        <sz val="10"/>
        <color rgb="FF000000"/>
        <rFont val="Arial"/>
        <family val="2"/>
      </rPr>
      <t>23-b036190</t>
    </r>
  </si>
  <si>
    <r>
      <t>'</t>
    </r>
    <r>
      <rPr>
        <sz val="10"/>
        <color rgb="FF000000"/>
        <rFont val="Arial"/>
        <family val="2"/>
      </rPr>
      <t>23-b037674</t>
    </r>
  </si>
  <si>
    <r>
      <t>'</t>
    </r>
    <r>
      <rPr>
        <sz val="10"/>
        <color rgb="FF000000"/>
        <rFont val="Arial"/>
        <family val="2"/>
      </rPr>
      <t>23-b033021</t>
    </r>
  </si>
  <si>
    <r>
      <t>'</t>
    </r>
    <r>
      <rPr>
        <sz val="10"/>
        <color rgb="FF000000"/>
        <rFont val="Arial"/>
        <family val="2"/>
      </rPr>
      <t>23-b032840</t>
    </r>
  </si>
  <si>
    <r>
      <t>'</t>
    </r>
    <r>
      <rPr>
        <sz val="10"/>
        <color rgb="FF000000"/>
        <rFont val="Arial"/>
        <family val="2"/>
      </rPr>
      <t>23-b033068</t>
    </r>
  </si>
  <si>
    <r>
      <t>'</t>
    </r>
    <r>
      <rPr>
        <sz val="10"/>
        <color rgb="FF000000"/>
        <rFont val="Arial"/>
        <family val="2"/>
      </rPr>
      <t>23-b033294</t>
    </r>
  </si>
  <si>
    <r>
      <t>'</t>
    </r>
    <r>
      <rPr>
        <sz val="10"/>
        <color rgb="FF000000"/>
        <rFont val="Arial"/>
        <family val="2"/>
      </rPr>
      <t>23-b034312</t>
    </r>
  </si>
  <si>
    <r>
      <t>'</t>
    </r>
    <r>
      <rPr>
        <sz val="10"/>
        <color rgb="FF000000"/>
        <rFont val="Arial"/>
        <family val="2"/>
      </rPr>
      <t>23-b034476</t>
    </r>
  </si>
  <si>
    <r>
      <t>'</t>
    </r>
    <r>
      <rPr>
        <sz val="10"/>
        <color rgb="FF000000"/>
        <rFont val="Arial"/>
        <family val="2"/>
      </rPr>
      <t>23-b033002</t>
    </r>
  </si>
  <si>
    <r>
      <t>'</t>
    </r>
    <r>
      <rPr>
        <sz val="10"/>
        <color rgb="FF000000"/>
        <rFont val="Arial"/>
        <family val="2"/>
      </rPr>
      <t>23-b033069</t>
    </r>
  </si>
  <si>
    <r>
      <t>'</t>
    </r>
    <r>
      <rPr>
        <sz val="10"/>
        <color rgb="FF000000"/>
        <rFont val="Arial"/>
        <family val="2"/>
      </rPr>
      <t>23-b034330</t>
    </r>
  </si>
  <si>
    <r>
      <t>'</t>
    </r>
    <r>
      <rPr>
        <sz val="10"/>
        <color rgb="FF000000"/>
        <rFont val="Arial"/>
        <family val="2"/>
      </rPr>
      <t>23-b033303</t>
    </r>
  </si>
  <si>
    <r>
      <t>'</t>
    </r>
    <r>
      <rPr>
        <sz val="10"/>
        <color rgb="FF000000"/>
        <rFont val="Arial"/>
        <family val="2"/>
      </rPr>
      <t>23-b033299</t>
    </r>
  </si>
  <si>
    <r>
      <t>'</t>
    </r>
    <r>
      <rPr>
        <sz val="10"/>
        <color rgb="FF000000"/>
        <rFont val="Arial"/>
        <family val="2"/>
      </rPr>
      <t>23-b034751</t>
    </r>
  </si>
  <si>
    <r>
      <t>'</t>
    </r>
    <r>
      <rPr>
        <sz val="10"/>
        <color rgb="FF000000"/>
        <rFont val="Arial"/>
        <family val="2"/>
      </rPr>
      <t>23-b033662</t>
    </r>
  </si>
  <si>
    <r>
      <t>'</t>
    </r>
    <r>
      <rPr>
        <sz val="10"/>
        <color rgb="FF000000"/>
        <rFont val="Arial"/>
        <family val="2"/>
      </rPr>
      <t>23-b034586</t>
    </r>
  </si>
  <si>
    <r>
      <t>'</t>
    </r>
    <r>
      <rPr>
        <sz val="10"/>
        <color rgb="FF000000"/>
        <rFont val="Arial"/>
        <family val="2"/>
      </rPr>
      <t>23-b034703</t>
    </r>
  </si>
  <si>
    <r>
      <t>'</t>
    </r>
    <r>
      <rPr>
        <sz val="10"/>
        <color rgb="FF000000"/>
        <rFont val="Arial"/>
        <family val="2"/>
      </rPr>
      <t>23-b036022</t>
    </r>
  </si>
  <si>
    <r>
      <t>'</t>
    </r>
    <r>
      <rPr>
        <sz val="10"/>
        <color rgb="FF000000"/>
        <rFont val="Arial"/>
        <family val="2"/>
      </rPr>
      <t>23-b036188</t>
    </r>
  </si>
  <si>
    <r>
      <t>'</t>
    </r>
    <r>
      <rPr>
        <sz val="10"/>
        <color rgb="FF000000"/>
        <rFont val="Arial"/>
        <family val="2"/>
      </rPr>
      <t>23-b034323</t>
    </r>
  </si>
  <si>
    <r>
      <t>'</t>
    </r>
    <r>
      <rPr>
        <sz val="10"/>
        <color rgb="FF000000"/>
        <rFont val="Arial"/>
        <family val="2"/>
      </rPr>
      <t>23-b032762</t>
    </r>
  </si>
  <si>
    <r>
      <t>'</t>
    </r>
    <r>
      <rPr>
        <sz val="10"/>
        <color rgb="FF000000"/>
        <rFont val="Arial"/>
        <family val="2"/>
      </rPr>
      <t>23-b032842</t>
    </r>
  </si>
  <si>
    <r>
      <t>'</t>
    </r>
    <r>
      <rPr>
        <sz val="10"/>
        <color rgb="FF000000"/>
        <rFont val="Arial"/>
        <family val="2"/>
      </rPr>
      <t>23-b036388</t>
    </r>
  </si>
  <si>
    <r>
      <t>'</t>
    </r>
    <r>
      <rPr>
        <sz val="10"/>
        <color rgb="FF000000"/>
        <rFont val="Arial"/>
        <family val="2"/>
      </rPr>
      <t>23-b036382</t>
    </r>
  </si>
  <si>
    <r>
      <t>'</t>
    </r>
    <r>
      <rPr>
        <sz val="10"/>
        <color rgb="FF000000"/>
        <rFont val="Arial"/>
        <family val="2"/>
      </rPr>
      <t>23-b037611</t>
    </r>
  </si>
  <si>
    <r>
      <t>'</t>
    </r>
    <r>
      <rPr>
        <sz val="10"/>
        <color rgb="FF000000"/>
        <rFont val="Arial"/>
        <family val="2"/>
      </rPr>
      <t>23-b034317</t>
    </r>
  </si>
  <si>
    <r>
      <t>'</t>
    </r>
    <r>
      <rPr>
        <sz val="10"/>
        <color rgb="FF000000"/>
        <rFont val="Arial"/>
        <family val="2"/>
      </rPr>
      <t>23-b034571</t>
    </r>
  </si>
  <si>
    <r>
      <t>'</t>
    </r>
    <r>
      <rPr>
        <sz val="10"/>
        <color rgb="FF000000"/>
        <rFont val="Arial"/>
        <family val="2"/>
      </rPr>
      <t>23-b036221</t>
    </r>
  </si>
  <si>
    <r>
      <t>'</t>
    </r>
    <r>
      <rPr>
        <sz val="10"/>
        <color rgb="FF000000"/>
        <rFont val="Arial"/>
        <family val="2"/>
      </rPr>
      <t>23-b037683</t>
    </r>
  </si>
  <si>
    <r>
      <t>'</t>
    </r>
    <r>
      <rPr>
        <sz val="10"/>
        <color rgb="FF000000"/>
        <rFont val="Arial"/>
        <family val="2"/>
      </rPr>
      <t>23-b034705</t>
    </r>
  </si>
  <si>
    <r>
      <t>'</t>
    </r>
    <r>
      <rPr>
        <sz val="10"/>
        <color rgb="FF000000"/>
        <rFont val="Arial"/>
        <family val="2"/>
      </rPr>
      <t>23-b037861</t>
    </r>
  </si>
  <si>
    <r>
      <t>'</t>
    </r>
    <r>
      <rPr>
        <sz val="10"/>
        <color rgb="FF000000"/>
        <rFont val="Arial"/>
        <family val="2"/>
      </rPr>
      <t>23-b037598</t>
    </r>
  </si>
  <si>
    <r>
      <t>'</t>
    </r>
    <r>
      <rPr>
        <sz val="10"/>
        <color rgb="FF000000"/>
        <rFont val="Arial"/>
        <family val="2"/>
      </rPr>
      <t>23-b037809</t>
    </r>
  </si>
  <si>
    <r>
      <t>'</t>
    </r>
    <r>
      <rPr>
        <sz val="10"/>
        <color rgb="FF000000"/>
        <rFont val="Arial"/>
        <family val="2"/>
      </rPr>
      <t>23-b034284</t>
    </r>
  </si>
  <si>
    <r>
      <t>'</t>
    </r>
    <r>
      <rPr>
        <sz val="10"/>
        <color rgb="FF000000"/>
        <rFont val="Arial"/>
        <family val="2"/>
      </rPr>
      <t>23-b036378</t>
    </r>
  </si>
  <si>
    <r>
      <t>'</t>
    </r>
    <r>
      <rPr>
        <sz val="10"/>
        <color rgb="FF000000"/>
        <rFont val="Arial"/>
        <family val="2"/>
      </rPr>
      <t>23-b037779</t>
    </r>
  </si>
  <si>
    <r>
      <t>'</t>
    </r>
    <r>
      <rPr>
        <sz val="10"/>
        <color rgb="FF000000"/>
        <rFont val="Arial"/>
        <family val="2"/>
      </rPr>
      <t>23-b038032</t>
    </r>
  </si>
  <si>
    <r>
      <t>'</t>
    </r>
    <r>
      <rPr>
        <sz val="10"/>
        <color rgb="FF000000"/>
        <rFont val="Arial"/>
        <family val="2"/>
      </rPr>
      <t>23-b037858</t>
    </r>
  </si>
  <si>
    <r>
      <t>'</t>
    </r>
    <r>
      <rPr>
        <sz val="10"/>
        <color rgb="FF000000"/>
        <rFont val="Arial"/>
        <family val="2"/>
      </rPr>
      <t>23-b032846</t>
    </r>
  </si>
  <si>
    <r>
      <t>'</t>
    </r>
    <r>
      <rPr>
        <sz val="10"/>
        <color rgb="FF000000"/>
        <rFont val="Arial"/>
        <family val="2"/>
      </rPr>
      <t>23-b036384</t>
    </r>
  </si>
  <si>
    <r>
      <t>'</t>
    </r>
    <r>
      <rPr>
        <sz val="10"/>
        <color rgb="FF000000"/>
        <rFont val="Arial"/>
        <family val="2"/>
      </rPr>
      <t>23-b033024</t>
    </r>
  </si>
  <si>
    <r>
      <t>'</t>
    </r>
    <r>
      <rPr>
        <sz val="10"/>
        <color rgb="FF000000"/>
        <rFont val="Arial"/>
        <family val="2"/>
      </rPr>
      <t>23-b034332</t>
    </r>
  </si>
  <si>
    <r>
      <t>'</t>
    </r>
    <r>
      <rPr>
        <sz val="10"/>
        <color rgb="FF000000"/>
        <rFont val="Arial"/>
        <family val="2"/>
      </rPr>
      <t>23-b033064</t>
    </r>
  </si>
  <si>
    <r>
      <t>'</t>
    </r>
    <r>
      <rPr>
        <sz val="10"/>
        <color rgb="FF000000"/>
        <rFont val="Arial"/>
        <family val="2"/>
      </rPr>
      <t>23-b033274</t>
    </r>
  </si>
  <si>
    <r>
      <t>'</t>
    </r>
    <r>
      <rPr>
        <sz val="10"/>
        <color rgb="FF000000"/>
        <rFont val="Arial"/>
        <family val="2"/>
      </rPr>
      <t>23-b034744</t>
    </r>
  </si>
  <si>
    <r>
      <t>'</t>
    </r>
    <r>
      <rPr>
        <sz val="10"/>
        <color rgb="FF000000"/>
        <rFont val="Arial"/>
        <family val="2"/>
      </rPr>
      <t>23-b036011</t>
    </r>
  </si>
  <si>
    <r>
      <t>'</t>
    </r>
    <r>
      <rPr>
        <sz val="10"/>
        <color rgb="FF000000"/>
        <rFont val="Arial"/>
        <family val="2"/>
      </rPr>
      <t>23-b034347</t>
    </r>
  </si>
  <si>
    <r>
      <t>'</t>
    </r>
    <r>
      <rPr>
        <sz val="10"/>
        <color rgb="FF000000"/>
        <rFont val="Arial"/>
        <family val="2"/>
      </rPr>
      <t>23-b034761</t>
    </r>
  </si>
  <si>
    <r>
      <t>'</t>
    </r>
    <r>
      <rPr>
        <sz val="10"/>
        <color rgb="FF000000"/>
        <rFont val="Arial"/>
        <family val="2"/>
      </rPr>
      <t>23-b033023</t>
    </r>
  </si>
  <si>
    <r>
      <t>'</t>
    </r>
    <r>
      <rPr>
        <sz val="10"/>
        <color rgb="FF000000"/>
        <rFont val="Arial"/>
        <family val="2"/>
      </rPr>
      <t>23-b033851</t>
    </r>
  </si>
  <si>
    <r>
      <t>'</t>
    </r>
    <r>
      <rPr>
        <sz val="10"/>
        <color rgb="FF000000"/>
        <rFont val="Arial"/>
        <family val="2"/>
      </rPr>
      <t>23-b034740</t>
    </r>
  </si>
  <si>
    <r>
      <t>'</t>
    </r>
    <r>
      <rPr>
        <sz val="10"/>
        <color rgb="FF000000"/>
        <rFont val="Arial"/>
        <family val="2"/>
      </rPr>
      <t>23-b036219</t>
    </r>
  </si>
  <si>
    <r>
      <t>'</t>
    </r>
    <r>
      <rPr>
        <sz val="10"/>
        <color rgb="FF000000"/>
        <rFont val="Arial"/>
        <family val="2"/>
      </rPr>
      <t>23-b033664</t>
    </r>
  </si>
  <si>
    <r>
      <t>'</t>
    </r>
    <r>
      <rPr>
        <sz val="10"/>
        <color rgb="FF000000"/>
        <rFont val="Arial"/>
        <family val="2"/>
      </rPr>
      <t>23-b036106</t>
    </r>
  </si>
  <si>
    <r>
      <t>'</t>
    </r>
    <r>
      <rPr>
        <sz val="10"/>
        <color rgb="FF000000"/>
        <rFont val="Arial"/>
        <family val="2"/>
      </rPr>
      <t>23-b036220</t>
    </r>
  </si>
  <si>
    <r>
      <t>'</t>
    </r>
    <r>
      <rPr>
        <sz val="10"/>
        <color rgb="FF000000"/>
        <rFont val="Arial"/>
        <family val="2"/>
      </rPr>
      <t>23-b036393</t>
    </r>
  </si>
  <si>
    <r>
      <t>'</t>
    </r>
    <r>
      <rPr>
        <sz val="10"/>
        <color rgb="FF000000"/>
        <rFont val="Arial"/>
        <family val="2"/>
      </rPr>
      <t>23-b036371</t>
    </r>
  </si>
  <si>
    <r>
      <t>'</t>
    </r>
    <r>
      <rPr>
        <sz val="10"/>
        <color rgb="FF000000"/>
        <rFont val="Arial"/>
        <family val="2"/>
      </rPr>
      <t>23-b036151</t>
    </r>
  </si>
  <si>
    <r>
      <t>'</t>
    </r>
    <r>
      <rPr>
        <sz val="10"/>
        <color rgb="FF000000"/>
        <rFont val="Arial"/>
        <family val="2"/>
      </rPr>
      <t>23-b036224</t>
    </r>
  </si>
  <si>
    <r>
      <t>'</t>
    </r>
    <r>
      <rPr>
        <sz val="10"/>
        <color rgb="FF000000"/>
        <rFont val="Arial"/>
        <family val="2"/>
      </rPr>
      <t>23-b036311</t>
    </r>
  </si>
  <si>
    <r>
      <t>'</t>
    </r>
    <r>
      <rPr>
        <sz val="10"/>
        <color rgb="FF000000"/>
        <rFont val="Arial"/>
        <family val="2"/>
      </rPr>
      <t>23-b036379</t>
    </r>
  </si>
  <si>
    <r>
      <t>'</t>
    </r>
    <r>
      <rPr>
        <sz val="10"/>
        <color rgb="FF000000"/>
        <rFont val="Arial"/>
        <family val="2"/>
      </rPr>
      <t>23-b034741</t>
    </r>
  </si>
  <si>
    <r>
      <t>'</t>
    </r>
    <r>
      <rPr>
        <sz val="10"/>
        <color rgb="FF000000"/>
        <rFont val="Arial"/>
        <family val="2"/>
      </rPr>
      <t>23-b034748</t>
    </r>
  </si>
  <si>
    <r>
      <t>'</t>
    </r>
    <r>
      <rPr>
        <sz val="10"/>
        <color rgb="FF000000"/>
        <rFont val="Arial"/>
        <family val="2"/>
      </rPr>
      <t>23-b037159</t>
    </r>
  </si>
  <si>
    <r>
      <t>'</t>
    </r>
    <r>
      <rPr>
        <sz val="10"/>
        <color rgb="FF000000"/>
        <rFont val="Arial"/>
        <family val="2"/>
      </rPr>
      <t>23-b037853</t>
    </r>
  </si>
  <si>
    <r>
      <t>'</t>
    </r>
    <r>
      <rPr>
        <sz val="10"/>
        <color rgb="FF000000"/>
        <rFont val="Arial"/>
        <family val="2"/>
      </rPr>
      <t>23-b037862</t>
    </r>
  </si>
  <si>
    <r>
      <t>'</t>
    </r>
    <r>
      <rPr>
        <sz val="10"/>
        <color rgb="FF000000"/>
        <rFont val="Arial"/>
        <family val="2"/>
      </rPr>
      <t>23-B34749</t>
    </r>
  </si>
  <si>
    <r>
      <t>'</t>
    </r>
    <r>
      <rPr>
        <sz val="10"/>
        <color rgb="FF000000"/>
        <rFont val="Arial"/>
        <family val="2"/>
      </rPr>
      <t>23-b037165</t>
    </r>
  </si>
  <si>
    <r>
      <t>'</t>
    </r>
    <r>
      <rPr>
        <sz val="10"/>
        <color rgb="FF000000"/>
        <rFont val="Arial"/>
        <family val="2"/>
      </rPr>
      <t>23-b037599</t>
    </r>
  </si>
  <si>
    <r>
      <t>'</t>
    </r>
    <r>
      <rPr>
        <sz val="10"/>
        <color rgb="FF000000"/>
        <rFont val="Arial"/>
        <family val="2"/>
      </rPr>
      <t>23-b037818</t>
    </r>
  </si>
  <si>
    <r>
      <t>'</t>
    </r>
    <r>
      <rPr>
        <sz val="10"/>
        <color rgb="FF000000"/>
        <rFont val="Arial"/>
        <family val="2"/>
      </rPr>
      <t>23-b037775</t>
    </r>
  </si>
  <si>
    <r>
      <t>'</t>
    </r>
    <r>
      <rPr>
        <sz val="10"/>
        <color rgb="FF000000"/>
        <rFont val="Arial"/>
        <family val="2"/>
      </rPr>
      <t>23-b033247</t>
    </r>
  </si>
  <si>
    <t>299-SIPI-062023-1278190</t>
  </si>
  <si>
    <r>
      <t>'</t>
    </r>
    <r>
      <rPr>
        <sz val="10"/>
        <color rgb="FF000000"/>
        <rFont val="Arial"/>
        <family val="2"/>
      </rPr>
      <t>23-b033007</t>
    </r>
  </si>
  <si>
    <r>
      <t>'</t>
    </r>
    <r>
      <rPr>
        <sz val="10"/>
        <color rgb="FF000000"/>
        <rFont val="Arial"/>
        <family val="2"/>
      </rPr>
      <t>23-b037879</t>
    </r>
  </si>
  <si>
    <r>
      <t>'</t>
    </r>
    <r>
      <rPr>
        <sz val="10"/>
        <color rgb="FF000000"/>
        <rFont val="Arial"/>
        <family val="2"/>
      </rPr>
      <t>23-b037872</t>
    </r>
  </si>
  <si>
    <r>
      <t>'</t>
    </r>
    <r>
      <rPr>
        <sz val="10"/>
        <color rgb="FF000000"/>
        <rFont val="Arial"/>
        <family val="2"/>
      </rPr>
      <t>23-b034310</t>
    </r>
  </si>
  <si>
    <r>
      <t>'</t>
    </r>
    <r>
      <rPr>
        <sz val="10"/>
        <color rgb="FF000000"/>
        <rFont val="Arial"/>
        <family val="2"/>
      </rPr>
      <t>23-b034320</t>
    </r>
  </si>
  <si>
    <r>
      <t>'</t>
    </r>
    <r>
      <rPr>
        <sz val="10"/>
        <color rgb="FF000000"/>
        <rFont val="Arial"/>
        <family val="2"/>
      </rPr>
      <t>23-b039045</t>
    </r>
  </si>
  <si>
    <r>
      <t>'</t>
    </r>
    <r>
      <rPr>
        <sz val="10"/>
        <color rgb="FF000000"/>
        <rFont val="Arial"/>
        <family val="2"/>
      </rPr>
      <t>23-b039044</t>
    </r>
  </si>
  <si>
    <t>304-SIPI-062023-10067713</t>
  </si>
  <si>
    <r>
      <t>'</t>
    </r>
    <r>
      <rPr>
        <sz val="10"/>
        <color rgb="FF000000"/>
        <rFont val="Arial"/>
        <family val="2"/>
      </rPr>
      <t>A0032830</t>
    </r>
  </si>
  <si>
    <r>
      <t>'</t>
    </r>
    <r>
      <rPr>
        <sz val="10"/>
        <color rgb="FF000000"/>
        <rFont val="Arial"/>
        <family val="2"/>
      </rPr>
      <t>A0037887</t>
    </r>
  </si>
  <si>
    <r>
      <t>'</t>
    </r>
    <r>
      <rPr>
        <sz val="10"/>
        <color rgb="FF000000"/>
        <rFont val="Arial"/>
        <family val="2"/>
      </rPr>
      <t>A0036014</t>
    </r>
  </si>
  <si>
    <t>305-SIPI-062023-10064268</t>
  </si>
  <si>
    <r>
      <t>'</t>
    </r>
    <r>
      <rPr>
        <sz val="10"/>
        <color rgb="FF000000"/>
        <rFont val="Arial"/>
        <family val="2"/>
      </rPr>
      <t>B0036226</t>
    </r>
  </si>
  <si>
    <r>
      <t>'</t>
    </r>
    <r>
      <rPr>
        <sz val="10"/>
        <color rgb="FF000000"/>
        <rFont val="Arial"/>
        <family val="2"/>
      </rPr>
      <t>B0033108</t>
    </r>
  </si>
  <si>
    <r>
      <t>'</t>
    </r>
    <r>
      <rPr>
        <sz val="10"/>
        <color rgb="FF000000"/>
        <rFont val="Arial"/>
        <family val="2"/>
      </rPr>
      <t>B0034583</t>
    </r>
  </si>
  <si>
    <t>306-SIPI-062023-10053212</t>
  </si>
  <si>
    <r>
      <t>'</t>
    </r>
    <r>
      <rPr>
        <sz val="10"/>
        <color rgb="FF000000"/>
        <rFont val="Arial"/>
        <family val="2"/>
      </rPr>
      <t>C0033995</t>
    </r>
  </si>
  <si>
    <r>
      <t>'</t>
    </r>
    <r>
      <rPr>
        <sz val="10"/>
        <color rgb="FF000000"/>
        <rFont val="Arial"/>
        <family val="2"/>
      </rPr>
      <t>C0036155</t>
    </r>
  </si>
  <si>
    <r>
      <t>'</t>
    </r>
    <r>
      <rPr>
        <sz val="10"/>
        <color rgb="FF000000"/>
        <rFont val="Arial"/>
        <family val="2"/>
      </rPr>
      <t>C0039043</t>
    </r>
  </si>
  <si>
    <t>399-SIPI-062023-10010085</t>
  </si>
  <si>
    <r>
      <t>'</t>
    </r>
    <r>
      <rPr>
        <sz val="10"/>
        <color rgb="FF000000"/>
        <rFont val="Arial"/>
        <family val="2"/>
      </rPr>
      <t>A0034675</t>
    </r>
  </si>
  <si>
    <t>400-SIPI-062023-1088602</t>
  </si>
  <si>
    <r>
      <t>'</t>
    </r>
    <r>
      <rPr>
        <sz val="10"/>
        <color rgb="FF000000"/>
        <rFont val="Arial"/>
        <family val="2"/>
      </rPr>
      <t>M0039016</t>
    </r>
  </si>
  <si>
    <r>
      <t>'</t>
    </r>
    <r>
      <rPr>
        <sz val="10"/>
        <color rgb="FF000000"/>
        <rFont val="Arial"/>
        <family val="2"/>
      </rPr>
      <t>M0034720</t>
    </r>
  </si>
  <si>
    <r>
      <t>'</t>
    </r>
    <r>
      <rPr>
        <sz val="10"/>
        <color rgb="FF000000"/>
        <rFont val="Arial"/>
        <family val="2"/>
      </rPr>
      <t>M0036347</t>
    </r>
  </si>
  <si>
    <t>401-SIPI-062023-1082658</t>
  </si>
  <si>
    <r>
      <t>'</t>
    </r>
    <r>
      <rPr>
        <sz val="10"/>
        <color rgb="FF000000"/>
        <rFont val="Arial"/>
        <family val="2"/>
      </rPr>
      <t>A39015</t>
    </r>
  </si>
  <si>
    <r>
      <t>'</t>
    </r>
    <r>
      <rPr>
        <sz val="10"/>
        <color rgb="FF000000"/>
        <rFont val="Arial"/>
        <family val="2"/>
      </rPr>
      <t>A33262</t>
    </r>
  </si>
  <si>
    <t>404-SIPI-062023-1090931</t>
  </si>
  <si>
    <r>
      <t>'</t>
    </r>
    <r>
      <rPr>
        <sz val="10"/>
        <color rgb="FF000000"/>
        <rFont val="Arial"/>
        <family val="2"/>
      </rPr>
      <t>A0034479</t>
    </r>
  </si>
  <si>
    <t>406-SIPI-062023-1153119</t>
  </si>
  <si>
    <r>
      <t>'</t>
    </r>
    <r>
      <rPr>
        <sz val="10"/>
        <color rgb="FF000000"/>
        <rFont val="Arial"/>
        <family val="2"/>
      </rPr>
      <t>A0034325</t>
    </r>
  </si>
  <si>
    <r>
      <t>'</t>
    </r>
    <r>
      <rPr>
        <sz val="10"/>
        <color rgb="FF000000"/>
        <rFont val="Arial"/>
        <family val="2"/>
      </rPr>
      <t>A0034739</t>
    </r>
  </si>
  <si>
    <r>
      <t>'</t>
    </r>
    <r>
      <rPr>
        <sz val="10"/>
        <color rgb="FF000000"/>
        <rFont val="Arial"/>
        <family val="2"/>
      </rPr>
      <t>A0036015</t>
    </r>
  </si>
  <si>
    <r>
      <t>'</t>
    </r>
    <r>
      <rPr>
        <sz val="10"/>
        <color rgb="FF000000"/>
        <rFont val="Arial"/>
        <family val="2"/>
      </rPr>
      <t>A0032770</t>
    </r>
  </si>
  <si>
    <r>
      <t>'</t>
    </r>
    <r>
      <rPr>
        <sz val="10"/>
        <color rgb="FF000000"/>
        <rFont val="Arial"/>
        <family val="2"/>
      </rPr>
      <t>A0036357</t>
    </r>
  </si>
  <si>
    <r>
      <t>'</t>
    </r>
    <r>
      <rPr>
        <sz val="10"/>
        <color rgb="FF000000"/>
        <rFont val="Arial"/>
        <family val="2"/>
      </rPr>
      <t>A0037805</t>
    </r>
  </si>
  <si>
    <t>409-SIPI-062023-1134500</t>
  </si>
  <si>
    <r>
      <t>'</t>
    </r>
    <r>
      <rPr>
        <sz val="10"/>
        <color rgb="FF000000"/>
        <rFont val="Arial"/>
        <family val="2"/>
      </rPr>
      <t>V0033087</t>
    </r>
  </si>
  <si>
    <r>
      <t>'</t>
    </r>
    <r>
      <rPr>
        <sz val="10"/>
        <color rgb="FF000000"/>
        <rFont val="Arial"/>
        <family val="2"/>
      </rPr>
      <t>V0036464</t>
    </r>
  </si>
  <si>
    <t>1C23TNN|CHANGASOTCAYG</t>
  </si>
  <si>
    <r>
      <t>'</t>
    </r>
    <r>
      <rPr>
        <sz val="10"/>
        <color rgb="FF000000"/>
        <rFont val="Arial"/>
        <family val="2"/>
      </rPr>
      <t>V0034352</t>
    </r>
  </si>
  <si>
    <r>
      <t>'</t>
    </r>
    <r>
      <rPr>
        <sz val="10"/>
        <color rgb="FF000000"/>
        <rFont val="Arial"/>
        <family val="2"/>
      </rPr>
      <t>V0037877</t>
    </r>
  </si>
  <si>
    <r>
      <t>'</t>
    </r>
    <r>
      <rPr>
        <sz val="10"/>
        <color rgb="FF000000"/>
        <rFont val="Arial"/>
        <family val="2"/>
      </rPr>
      <t>V0036232</t>
    </r>
  </si>
  <si>
    <t>411-SIPI-062023-1124846</t>
  </si>
  <si>
    <r>
      <t>'</t>
    </r>
    <r>
      <rPr>
        <sz val="10"/>
        <color rgb="FF000000"/>
        <rFont val="Arial"/>
        <family val="2"/>
      </rPr>
      <t>A0034743</t>
    </r>
  </si>
  <si>
    <r>
      <t>'</t>
    </r>
    <r>
      <rPr>
        <sz val="10"/>
        <color rgb="FF000000"/>
        <rFont val="Arial"/>
        <family val="2"/>
      </rPr>
      <t>A0036310</t>
    </r>
  </si>
  <si>
    <r>
      <t>'</t>
    </r>
    <r>
      <rPr>
        <sz val="10"/>
        <color rgb="FF000000"/>
        <rFont val="Arial"/>
        <family val="2"/>
      </rPr>
      <t>A0033850</t>
    </r>
  </si>
  <si>
    <r>
      <t>'</t>
    </r>
    <r>
      <rPr>
        <sz val="10"/>
        <color rgb="FF000000"/>
        <rFont val="Arial"/>
        <family val="2"/>
      </rPr>
      <t>A0037886</t>
    </r>
  </si>
  <si>
    <t>412-SIPI-062023-1117854</t>
  </si>
  <si>
    <r>
      <t>'</t>
    </r>
    <r>
      <rPr>
        <sz val="10"/>
        <color rgb="FF000000"/>
        <rFont val="Arial"/>
        <family val="2"/>
      </rPr>
      <t>A0032827</t>
    </r>
  </si>
  <si>
    <r>
      <t>'</t>
    </r>
    <r>
      <rPr>
        <sz val="10"/>
        <color rgb="FF000000"/>
        <rFont val="Arial"/>
        <family val="2"/>
      </rPr>
      <t>A0036133</t>
    </r>
  </si>
  <si>
    <r>
      <t>'</t>
    </r>
    <r>
      <rPr>
        <sz val="10"/>
        <color rgb="FF000000"/>
        <rFont val="Arial"/>
        <family val="2"/>
      </rPr>
      <t>A0034481</t>
    </r>
  </si>
  <si>
    <t>413-SIPI-062023-1117288</t>
  </si>
  <si>
    <r>
      <t>'</t>
    </r>
    <r>
      <rPr>
        <sz val="10"/>
        <color rgb="FF000000"/>
        <rFont val="Arial"/>
        <family val="2"/>
      </rPr>
      <t>A0034353</t>
    </r>
  </si>
  <si>
    <r>
      <t>'</t>
    </r>
    <r>
      <rPr>
        <sz val="10"/>
        <color rgb="FF000000"/>
        <rFont val="Arial"/>
        <family val="2"/>
      </rPr>
      <t>A0033659</t>
    </r>
  </si>
  <si>
    <r>
      <t>'</t>
    </r>
    <r>
      <rPr>
        <sz val="10"/>
        <color rgb="FF000000"/>
        <rFont val="Arial"/>
        <family val="2"/>
      </rPr>
      <t>A0036113</t>
    </r>
  </si>
  <si>
    <r>
      <t>'</t>
    </r>
    <r>
      <rPr>
        <sz val="10"/>
        <color rgb="FF000000"/>
        <rFont val="Arial"/>
        <family val="2"/>
      </rPr>
      <t>A0037593</t>
    </r>
  </si>
  <si>
    <r>
      <t>'</t>
    </r>
    <r>
      <rPr>
        <sz val="10"/>
        <color rgb="FF000000"/>
        <rFont val="Arial"/>
        <family val="2"/>
      </rPr>
      <t>A0033004</t>
    </r>
  </si>
  <si>
    <t>414-SIPI-062023-1124693</t>
  </si>
  <si>
    <r>
      <t>'</t>
    </r>
    <r>
      <rPr>
        <sz val="10"/>
        <color rgb="FF000000"/>
        <rFont val="Arial"/>
        <family val="2"/>
      </rPr>
      <t>N0037681</t>
    </r>
  </si>
  <si>
    <r>
      <t>'</t>
    </r>
    <r>
      <rPr>
        <sz val="10"/>
        <color rgb="FF000000"/>
        <rFont val="Arial"/>
        <family val="2"/>
      </rPr>
      <t>N0033315</t>
    </r>
  </si>
  <si>
    <t>415-SIPI-062023-1140591</t>
  </si>
  <si>
    <r>
      <t>'</t>
    </r>
    <r>
      <rPr>
        <sz val="10"/>
        <color rgb="FF000000"/>
        <rFont val="Arial"/>
        <family val="2"/>
      </rPr>
      <t>X0037163</t>
    </r>
  </si>
  <si>
    <r>
      <t>'</t>
    </r>
    <r>
      <rPr>
        <sz val="10"/>
        <color rgb="FF000000"/>
        <rFont val="Arial"/>
        <family val="2"/>
      </rPr>
      <t>X0033200</t>
    </r>
  </si>
  <si>
    <t>418-SIPI-062023-1113077</t>
  </si>
  <si>
    <r>
      <t>'</t>
    </r>
    <r>
      <rPr>
        <sz val="10"/>
        <color rgb="FF000000"/>
        <rFont val="Arial"/>
        <family val="2"/>
      </rPr>
      <t>32848</t>
    </r>
  </si>
  <si>
    <r>
      <t>'</t>
    </r>
    <r>
      <rPr>
        <sz val="10"/>
        <color rgb="FF000000"/>
        <rFont val="Arial"/>
        <family val="2"/>
      </rPr>
      <t>34333</t>
    </r>
  </si>
  <si>
    <r>
      <t>'</t>
    </r>
    <r>
      <rPr>
        <sz val="10"/>
        <color rgb="FF000000"/>
        <rFont val="Arial"/>
        <family val="2"/>
      </rPr>
      <t>34482</t>
    </r>
  </si>
  <si>
    <t>421-SIPI-062023-1081961</t>
  </si>
  <si>
    <r>
      <t>'</t>
    </r>
    <r>
      <rPr>
        <sz val="10"/>
        <color rgb="FF000000"/>
        <rFont val="Arial"/>
        <family val="2"/>
      </rPr>
      <t>A0033350</t>
    </r>
  </si>
  <si>
    <r>
      <t>'</t>
    </r>
    <r>
      <rPr>
        <sz val="10"/>
        <color rgb="FF000000"/>
        <rFont val="Arial"/>
        <family val="2"/>
      </rPr>
      <t>A0034808</t>
    </r>
  </si>
  <si>
    <r>
      <t>'</t>
    </r>
    <r>
      <rPr>
        <sz val="10"/>
        <color rgb="FF000000"/>
        <rFont val="Arial"/>
        <family val="2"/>
      </rPr>
      <t>A0036429</t>
    </r>
  </si>
  <si>
    <r>
      <t>'</t>
    </r>
    <r>
      <rPr>
        <sz val="10"/>
        <color rgb="FF000000"/>
        <rFont val="Arial"/>
        <family val="2"/>
      </rPr>
      <t>A0037755</t>
    </r>
  </si>
  <si>
    <t>424-SIPI-062023-1064281</t>
  </si>
  <si>
    <r>
      <t>'</t>
    </r>
    <r>
      <rPr>
        <sz val="10"/>
        <color rgb="FF000000"/>
        <rFont val="Arial"/>
        <family val="2"/>
      </rPr>
      <t>A32699</t>
    </r>
  </si>
  <si>
    <r>
      <t>'</t>
    </r>
    <r>
      <rPr>
        <sz val="10"/>
        <color rgb="FF000000"/>
        <rFont val="Arial"/>
        <family val="2"/>
      </rPr>
      <t>A0036202</t>
    </r>
  </si>
  <si>
    <r>
      <t>'</t>
    </r>
    <r>
      <rPr>
        <sz val="10"/>
        <color rgb="FF000000"/>
        <rFont val="Arial"/>
        <family val="2"/>
      </rPr>
      <t>A0033346</t>
    </r>
  </si>
  <si>
    <t>425-SIPI-062023-1119166</t>
  </si>
  <si>
    <r>
      <t>'</t>
    </r>
    <r>
      <rPr>
        <sz val="10"/>
        <color rgb="FF000000"/>
        <rFont val="Arial"/>
        <family val="2"/>
      </rPr>
      <t>E0034471</t>
    </r>
  </si>
  <si>
    <t>426-SIPI-062023-1065733</t>
  </si>
  <si>
    <r>
      <t>'</t>
    </r>
    <r>
      <rPr>
        <sz val="10"/>
        <color rgb="FF000000"/>
        <rFont val="Arial"/>
        <family val="2"/>
      </rPr>
      <t>A0034719</t>
    </r>
  </si>
  <si>
    <r>
      <t>'</t>
    </r>
    <r>
      <rPr>
        <sz val="10"/>
        <color rgb="FF000000"/>
        <rFont val="Arial"/>
        <family val="2"/>
      </rPr>
      <t>A0037749</t>
    </r>
  </si>
  <si>
    <r>
      <t>'</t>
    </r>
    <r>
      <rPr>
        <sz val="10"/>
        <color rgb="FF000000"/>
        <rFont val="Arial"/>
        <family val="2"/>
      </rPr>
      <t>A0033269</t>
    </r>
  </si>
  <si>
    <r>
      <t>'</t>
    </r>
    <r>
      <rPr>
        <sz val="10"/>
        <color rgb="FF000000"/>
        <rFont val="Arial"/>
        <family val="2"/>
      </rPr>
      <t>A0036344</t>
    </r>
  </si>
  <si>
    <t>427-SIPI-062023-1053122</t>
  </si>
  <si>
    <r>
      <t>'</t>
    </r>
    <r>
      <rPr>
        <sz val="10"/>
        <color rgb="FF000000"/>
        <rFont val="Arial"/>
        <family val="2"/>
      </rPr>
      <t>A34767</t>
    </r>
  </si>
  <si>
    <r>
      <t>'</t>
    </r>
    <r>
      <rPr>
        <sz val="10"/>
        <color rgb="FF000000"/>
        <rFont val="Arial"/>
        <family val="2"/>
      </rPr>
      <t>A37906</t>
    </r>
  </si>
  <si>
    <r>
      <t>'</t>
    </r>
    <r>
      <rPr>
        <sz val="10"/>
        <color rgb="FF000000"/>
        <rFont val="Arial"/>
        <family val="2"/>
      </rPr>
      <t>A36180</t>
    </r>
  </si>
  <si>
    <r>
      <t>'</t>
    </r>
    <r>
      <rPr>
        <sz val="10"/>
        <color rgb="FF000000"/>
        <rFont val="Arial"/>
        <family val="2"/>
      </rPr>
      <t>A37679</t>
    </r>
  </si>
  <si>
    <r>
      <t>'</t>
    </r>
    <r>
      <rPr>
        <sz val="10"/>
        <color rgb="FF000000"/>
        <rFont val="Arial"/>
        <family val="2"/>
      </rPr>
      <t>A35997</t>
    </r>
  </si>
  <si>
    <t>428-SIPI-062023-1057502</t>
  </si>
  <si>
    <r>
      <t>'</t>
    </r>
    <r>
      <rPr>
        <sz val="10"/>
        <color rgb="FF000000"/>
        <rFont val="Arial"/>
        <family val="2"/>
      </rPr>
      <t>H0037913</t>
    </r>
  </si>
  <si>
    <t>430-SIPI-062023-1111864</t>
  </si>
  <si>
    <r>
      <t>'</t>
    </r>
    <r>
      <rPr>
        <sz val="10"/>
        <color rgb="FF000000"/>
        <rFont val="Arial"/>
        <family val="2"/>
      </rPr>
      <t>A0039030</t>
    </r>
  </si>
  <si>
    <t>432-SIPI-062023-1069593</t>
  </si>
  <si>
    <r>
      <t>'</t>
    </r>
    <r>
      <rPr>
        <sz val="10"/>
        <color rgb="FF000000"/>
        <rFont val="Arial"/>
        <family val="2"/>
      </rPr>
      <t>A0033576</t>
    </r>
  </si>
  <si>
    <r>
      <t>'</t>
    </r>
    <r>
      <rPr>
        <sz val="10"/>
        <color rgb="FF000000"/>
        <rFont val="Arial"/>
        <family val="2"/>
      </rPr>
      <t>A0033292</t>
    </r>
  </si>
  <si>
    <r>
      <t>'</t>
    </r>
    <r>
      <rPr>
        <sz val="10"/>
        <color rgb="FF000000"/>
        <rFont val="Arial"/>
        <family val="2"/>
      </rPr>
      <t>A0036284</t>
    </r>
  </si>
  <si>
    <t>438-SIPI-062023-1067887</t>
  </si>
  <si>
    <r>
      <t>'</t>
    </r>
    <r>
      <rPr>
        <sz val="10"/>
        <color rgb="FF000000"/>
        <rFont val="Arial"/>
        <family val="2"/>
      </rPr>
      <t>A0034803</t>
    </r>
  </si>
  <si>
    <r>
      <t>'</t>
    </r>
    <r>
      <rPr>
        <sz val="10"/>
        <color rgb="FF000000"/>
        <rFont val="Arial"/>
        <family val="2"/>
      </rPr>
      <t>A0036430</t>
    </r>
  </si>
  <si>
    <r>
      <t>'</t>
    </r>
    <r>
      <rPr>
        <sz val="10"/>
        <color rgb="FF000000"/>
        <rFont val="Arial"/>
        <family val="2"/>
      </rPr>
      <t>A00032698</t>
    </r>
  </si>
  <si>
    <t>439-SIPI-062023-10054127</t>
  </si>
  <si>
    <r>
      <t>'</t>
    </r>
    <r>
      <rPr>
        <sz val="10"/>
        <color rgb="FF000000"/>
        <rFont val="Arial"/>
        <family val="2"/>
      </rPr>
      <t>37664</t>
    </r>
  </si>
  <si>
    <r>
      <t>'</t>
    </r>
    <r>
      <rPr>
        <sz val="10"/>
        <color rgb="FF000000"/>
        <rFont val="Arial"/>
        <family val="2"/>
      </rPr>
      <t>33044</t>
    </r>
  </si>
  <si>
    <r>
      <t>'</t>
    </r>
    <r>
      <rPr>
        <sz val="10"/>
        <color rgb="FF000000"/>
        <rFont val="Arial"/>
        <family val="2"/>
      </rPr>
      <t>36204</t>
    </r>
  </si>
  <si>
    <r>
      <t>'</t>
    </r>
    <r>
      <rPr>
        <sz val="10"/>
        <color rgb="FF000000"/>
        <rFont val="Arial"/>
        <family val="2"/>
      </rPr>
      <t>32702</t>
    </r>
  </si>
  <si>
    <r>
      <t>'</t>
    </r>
    <r>
      <rPr>
        <sz val="10"/>
        <color rgb="FF000000"/>
        <rFont val="Arial"/>
        <family val="2"/>
      </rPr>
      <t>34804</t>
    </r>
  </si>
  <si>
    <t>440-SIPI-062023-10082784</t>
  </si>
  <si>
    <r>
      <t>'</t>
    </r>
    <r>
      <rPr>
        <sz val="10"/>
        <color rgb="FF000000"/>
        <rFont val="Arial"/>
        <family val="2"/>
      </rPr>
      <t>C0033184</t>
    </r>
  </si>
  <si>
    <r>
      <t>'</t>
    </r>
    <r>
      <rPr>
        <sz val="10"/>
        <color rgb="FF000000"/>
        <rFont val="Arial"/>
        <family val="2"/>
      </rPr>
      <t>C0036299</t>
    </r>
  </si>
  <si>
    <r>
      <t>'</t>
    </r>
    <r>
      <rPr>
        <sz val="10"/>
        <color rgb="FF000000"/>
        <rFont val="Arial"/>
        <family val="2"/>
      </rPr>
      <t>C0036012</t>
    </r>
  </si>
  <si>
    <t>441-SIPI-062023-1101295</t>
  </si>
  <si>
    <r>
      <t>'</t>
    </r>
    <r>
      <rPr>
        <sz val="10"/>
        <color rgb="FF000000"/>
        <rFont val="Arial"/>
        <family val="2"/>
      </rPr>
      <t>A0034625</t>
    </r>
  </si>
  <si>
    <r>
      <t>'</t>
    </r>
    <r>
      <rPr>
        <sz val="10"/>
        <color rgb="FF000000"/>
        <rFont val="Arial"/>
        <family val="2"/>
      </rPr>
      <t>A0037444</t>
    </r>
  </si>
  <si>
    <r>
      <t>'</t>
    </r>
    <r>
      <rPr>
        <sz val="10"/>
        <color rgb="FF000000"/>
        <rFont val="Arial"/>
        <family val="2"/>
      </rPr>
      <t>A0037752</t>
    </r>
  </si>
  <si>
    <r>
      <t>'</t>
    </r>
    <r>
      <rPr>
        <sz val="10"/>
        <color rgb="FF000000"/>
        <rFont val="Arial"/>
        <family val="2"/>
      </rPr>
      <t>A0033146</t>
    </r>
  </si>
  <si>
    <r>
      <t>'</t>
    </r>
    <r>
      <rPr>
        <sz val="10"/>
        <color rgb="FF000000"/>
        <rFont val="Arial"/>
        <family val="2"/>
      </rPr>
      <t>A0035975</t>
    </r>
  </si>
  <si>
    <r>
      <t>'</t>
    </r>
    <r>
      <rPr>
        <sz val="10"/>
        <color rgb="FF000000"/>
        <rFont val="Arial"/>
        <family val="2"/>
      </rPr>
      <t>A0036258</t>
    </r>
  </si>
  <si>
    <r>
      <t>'</t>
    </r>
    <r>
      <rPr>
        <sz val="10"/>
        <color rgb="FF000000"/>
        <rFont val="Arial"/>
        <family val="2"/>
      </rPr>
      <t>A0032822</t>
    </r>
  </si>
  <si>
    <r>
      <t>'</t>
    </r>
    <r>
      <rPr>
        <sz val="10"/>
        <color rgb="FF000000"/>
        <rFont val="Arial"/>
        <family val="2"/>
      </rPr>
      <t>A0034287</t>
    </r>
  </si>
  <si>
    <t>443-SIPI-062023-1097304</t>
  </si>
  <si>
    <r>
      <t>'</t>
    </r>
    <r>
      <rPr>
        <sz val="10"/>
        <color rgb="FF000000"/>
        <rFont val="Arial"/>
        <family val="2"/>
      </rPr>
      <t>B0034679</t>
    </r>
  </si>
  <si>
    <r>
      <t>'</t>
    </r>
    <r>
      <rPr>
        <sz val="10"/>
        <color rgb="FF000000"/>
        <rFont val="Arial"/>
        <family val="2"/>
      </rPr>
      <t>B0036314</t>
    </r>
  </si>
  <si>
    <r>
      <t>'</t>
    </r>
    <r>
      <rPr>
        <sz val="10"/>
        <color rgb="FF000000"/>
        <rFont val="Arial"/>
        <family val="2"/>
      </rPr>
      <t>B0033306</t>
    </r>
  </si>
  <si>
    <t>444-SIPI-062023-10034659</t>
  </si>
  <si>
    <r>
      <t>'</t>
    </r>
    <r>
      <rPr>
        <sz val="10"/>
        <color rgb="FF000000"/>
        <rFont val="Arial"/>
        <family val="2"/>
      </rPr>
      <t>A0036199</t>
    </r>
  </si>
  <si>
    <t>445-SIPI-062023-10042287</t>
  </si>
  <si>
    <r>
      <t>'</t>
    </r>
    <r>
      <rPr>
        <sz val="10"/>
        <color rgb="FF000000"/>
        <rFont val="Arial"/>
        <family val="2"/>
      </rPr>
      <t>B0036111</t>
    </r>
  </si>
  <si>
    <r>
      <t>'</t>
    </r>
    <r>
      <rPr>
        <sz val="10"/>
        <color rgb="FF000000"/>
        <rFont val="Arial"/>
        <family val="2"/>
      </rPr>
      <t>A0034288</t>
    </r>
  </si>
  <si>
    <t>448-SIPI-062023-10050331</t>
  </si>
  <si>
    <r>
      <t>'</t>
    </r>
    <r>
      <rPr>
        <sz val="10"/>
        <color rgb="FF000000"/>
        <rFont val="Arial"/>
        <family val="2"/>
      </rPr>
      <t>A034650</t>
    </r>
  </si>
  <si>
    <r>
      <t>'</t>
    </r>
    <r>
      <rPr>
        <sz val="10"/>
        <color rgb="FF000000"/>
        <rFont val="Arial"/>
        <family val="2"/>
      </rPr>
      <t>A037740</t>
    </r>
  </si>
  <si>
    <t>450-SIPI-062023-10054295</t>
  </si>
  <si>
    <r>
      <t>'</t>
    </r>
    <r>
      <rPr>
        <sz val="10"/>
        <color rgb="FF000000"/>
        <rFont val="Arial"/>
        <family val="2"/>
      </rPr>
      <t>B0036228</t>
    </r>
  </si>
  <si>
    <r>
      <t>'</t>
    </r>
    <r>
      <rPr>
        <sz val="10"/>
        <color rgb="FF000000"/>
        <rFont val="Arial"/>
        <family val="2"/>
      </rPr>
      <t>B0033124</t>
    </r>
  </si>
  <si>
    <r>
      <t>'</t>
    </r>
    <r>
      <rPr>
        <sz val="10"/>
        <color rgb="FF000000"/>
        <rFont val="Arial"/>
        <family val="2"/>
      </rPr>
      <t>B0037671</t>
    </r>
  </si>
  <si>
    <r>
      <t>'</t>
    </r>
    <r>
      <rPr>
        <sz val="10"/>
        <color rgb="FF000000"/>
        <rFont val="Arial"/>
        <family val="2"/>
      </rPr>
      <t>B0034540</t>
    </r>
  </si>
  <si>
    <t>451-SIPI-062023-10097090</t>
  </si>
  <si>
    <r>
      <t>'</t>
    </r>
    <r>
      <rPr>
        <sz val="10"/>
        <color rgb="FF000000"/>
        <rFont val="Arial"/>
        <family val="2"/>
      </rPr>
      <t>T0034579</t>
    </r>
  </si>
  <si>
    <t>453-SIPI-062023-10078986</t>
  </si>
  <si>
    <r>
      <t>'</t>
    </r>
    <r>
      <rPr>
        <sz val="10"/>
        <color rgb="FF000000"/>
        <rFont val="Arial"/>
        <family val="2"/>
      </rPr>
      <t>T0034624</t>
    </r>
  </si>
  <si>
    <r>
      <t>'</t>
    </r>
    <r>
      <rPr>
        <sz val="10"/>
        <color rgb="FF000000"/>
        <rFont val="Arial"/>
        <family val="2"/>
      </rPr>
      <t>T0039017</t>
    </r>
  </si>
  <si>
    <t>456-SIPI-062023-1090081</t>
  </si>
  <si>
    <r>
      <t>'</t>
    </r>
    <r>
      <rPr>
        <sz val="10"/>
        <color rgb="FF000000"/>
        <rFont val="Arial"/>
        <family val="2"/>
      </rPr>
      <t>F0039029</t>
    </r>
  </si>
  <si>
    <r>
      <t>'</t>
    </r>
    <r>
      <rPr>
        <sz val="10"/>
        <color rgb="FF000000"/>
        <rFont val="Arial"/>
        <family val="2"/>
      </rPr>
      <t>F0034337</t>
    </r>
  </si>
  <si>
    <t>457-SIPI-062023-1113005</t>
  </si>
  <si>
    <r>
      <t>'</t>
    </r>
    <r>
      <rPr>
        <sz val="10"/>
        <color rgb="FF000000"/>
        <rFont val="Arial"/>
        <family val="2"/>
      </rPr>
      <t>A0032844</t>
    </r>
  </si>
  <si>
    <r>
      <t>'</t>
    </r>
    <r>
      <rPr>
        <sz val="10"/>
        <color rgb="FF000000"/>
        <rFont val="Arial"/>
        <family val="2"/>
      </rPr>
      <t>A0036326</t>
    </r>
  </si>
  <si>
    <r>
      <t>'</t>
    </r>
    <r>
      <rPr>
        <sz val="10"/>
        <color rgb="FF000000"/>
        <rFont val="Arial"/>
        <family val="2"/>
      </rPr>
      <t>A0035862</t>
    </r>
  </si>
  <si>
    <r>
      <t>'</t>
    </r>
    <r>
      <rPr>
        <sz val="10"/>
        <color rgb="FF000000"/>
        <rFont val="Arial"/>
        <family val="2"/>
      </rPr>
      <t>A0033105</t>
    </r>
  </si>
  <si>
    <r>
      <t>'</t>
    </r>
    <r>
      <rPr>
        <sz val="10"/>
        <color rgb="FF000000"/>
        <rFont val="Arial"/>
        <family val="2"/>
      </rPr>
      <t>A0037654</t>
    </r>
  </si>
  <si>
    <r>
      <t>'</t>
    </r>
    <r>
      <rPr>
        <sz val="10"/>
        <color rgb="FF000000"/>
        <rFont val="Arial"/>
        <family val="2"/>
      </rPr>
      <t>A0037154</t>
    </r>
  </si>
  <si>
    <r>
      <t>'</t>
    </r>
    <r>
      <rPr>
        <sz val="10"/>
        <color rgb="FF000000"/>
        <rFont val="Arial"/>
        <family val="2"/>
      </rPr>
      <t>A0038677</t>
    </r>
  </si>
  <si>
    <r>
      <t>'</t>
    </r>
    <r>
      <rPr>
        <sz val="10"/>
        <color rgb="FF000000"/>
        <rFont val="Arial"/>
        <family val="2"/>
      </rPr>
      <t>A0034342</t>
    </r>
  </si>
  <si>
    <t>462-SIPI-062023-10024285</t>
  </si>
  <si>
    <r>
      <t>'</t>
    </r>
    <r>
      <rPr>
        <sz val="10"/>
        <color rgb="FF000000"/>
        <rFont val="Arial"/>
        <family val="2"/>
      </rPr>
      <t>A0035786</t>
    </r>
  </si>
  <si>
    <r>
      <t>'</t>
    </r>
    <r>
      <rPr>
        <sz val="10"/>
        <color rgb="FF000000"/>
        <rFont val="Arial"/>
        <family val="2"/>
      </rPr>
      <t>A0039038</t>
    </r>
  </si>
  <si>
    <r>
      <t>'</t>
    </r>
    <r>
      <rPr>
        <sz val="10"/>
        <color rgb="FF000000"/>
        <rFont val="Arial"/>
        <family val="2"/>
      </rPr>
      <t>A0034327</t>
    </r>
  </si>
  <si>
    <t>463-SIPI-062023-10027410</t>
  </si>
  <si>
    <r>
      <t>'</t>
    </r>
    <r>
      <rPr>
        <sz val="10"/>
        <color rgb="FF000000"/>
        <rFont val="Arial"/>
        <family val="2"/>
      </rPr>
      <t>A0037589</t>
    </r>
  </si>
  <si>
    <r>
      <t>'</t>
    </r>
    <r>
      <rPr>
        <sz val="10"/>
        <color rgb="FF000000"/>
        <rFont val="Arial"/>
        <family val="2"/>
      </rPr>
      <t>A0032796</t>
    </r>
  </si>
  <si>
    <r>
      <t>'</t>
    </r>
    <r>
      <rPr>
        <sz val="10"/>
        <color rgb="FF000000"/>
        <rFont val="Arial"/>
        <family val="2"/>
      </rPr>
      <t>A0036227</t>
    </r>
  </si>
  <si>
    <r>
      <t>'</t>
    </r>
    <r>
      <rPr>
        <sz val="10"/>
        <color rgb="FF000000"/>
        <rFont val="Arial"/>
        <family val="2"/>
      </rPr>
      <t>A0033245</t>
    </r>
  </si>
  <si>
    <r>
      <t>'</t>
    </r>
    <r>
      <rPr>
        <sz val="10"/>
        <color rgb="FF000000"/>
        <rFont val="Arial"/>
        <family val="2"/>
      </rPr>
      <t>A0035990</t>
    </r>
  </si>
  <si>
    <t>465-SIPI-062023-10025526</t>
  </si>
  <si>
    <r>
      <t>'</t>
    </r>
    <r>
      <rPr>
        <sz val="10"/>
        <color rgb="FF000000"/>
        <rFont val="Arial"/>
        <family val="2"/>
      </rPr>
      <t>A0037859</t>
    </r>
  </si>
  <si>
    <r>
      <t>'</t>
    </r>
    <r>
      <rPr>
        <sz val="10"/>
        <color rgb="FF000000"/>
        <rFont val="Arial"/>
        <family val="2"/>
      </rPr>
      <t>A0034349</t>
    </r>
  </si>
  <si>
    <r>
      <t>'</t>
    </r>
    <r>
      <rPr>
        <sz val="10"/>
        <color rgb="FF000000"/>
        <rFont val="Arial"/>
        <family val="2"/>
      </rPr>
      <t>A0036294</t>
    </r>
  </si>
  <si>
    <r>
      <t>'</t>
    </r>
    <r>
      <rPr>
        <sz val="10"/>
        <color rgb="FF000000"/>
        <rFont val="Arial"/>
        <family val="2"/>
      </rPr>
      <t>A0037772</t>
    </r>
  </si>
  <si>
    <r>
      <t>'</t>
    </r>
    <r>
      <rPr>
        <sz val="10"/>
        <color rgb="FF000000"/>
        <rFont val="Arial"/>
        <family val="2"/>
      </rPr>
      <t>A0033009</t>
    </r>
  </si>
  <si>
    <r>
      <t>'</t>
    </r>
    <r>
      <rPr>
        <sz val="10"/>
        <color rgb="FF000000"/>
        <rFont val="Arial"/>
        <family val="2"/>
      </rPr>
      <t>A0036121</t>
    </r>
  </si>
  <si>
    <t>502-SIPI-062023-10023050</t>
  </si>
  <si>
    <r>
      <t>'</t>
    </r>
    <r>
      <rPr>
        <sz val="10"/>
        <color rgb="FF000000"/>
        <rFont val="Arial"/>
        <family val="2"/>
      </rPr>
      <t>C0032711</t>
    </r>
  </si>
  <si>
    <r>
      <t>'</t>
    </r>
    <r>
      <rPr>
        <sz val="10"/>
        <color rgb="FF000000"/>
        <rFont val="Arial"/>
        <family val="2"/>
      </rPr>
      <t>C0037462</t>
    </r>
  </si>
  <si>
    <t>503-SIPI-062023-503053809</t>
  </si>
  <si>
    <r>
      <t>'</t>
    </r>
    <r>
      <rPr>
        <sz val="10"/>
        <color rgb="FF000000"/>
        <rFont val="Arial"/>
        <family val="2"/>
      </rPr>
      <t>33188</t>
    </r>
  </si>
  <si>
    <r>
      <t>'</t>
    </r>
    <r>
      <rPr>
        <sz val="10"/>
        <color rgb="FF000000"/>
        <rFont val="Arial"/>
        <family val="2"/>
      </rPr>
      <t>37790</t>
    </r>
  </si>
  <si>
    <r>
      <t>'</t>
    </r>
    <r>
      <rPr>
        <sz val="10"/>
        <color rgb="FF000000"/>
        <rFont val="Arial"/>
        <family val="2"/>
      </rPr>
      <t>36298</t>
    </r>
  </si>
  <si>
    <t>504-SIPI-062023-504041854</t>
  </si>
  <si>
    <r>
      <t>'</t>
    </r>
    <r>
      <rPr>
        <sz val="10"/>
        <color rgb="FF000000"/>
        <rFont val="Arial"/>
        <family val="2"/>
      </rPr>
      <t>A36341</t>
    </r>
  </si>
  <si>
    <r>
      <t>'</t>
    </r>
    <r>
      <rPr>
        <sz val="10"/>
        <color rgb="FF000000"/>
        <rFont val="Arial"/>
        <family val="2"/>
      </rPr>
      <t>A34724</t>
    </r>
  </si>
  <si>
    <r>
      <t>'</t>
    </r>
    <r>
      <rPr>
        <sz val="10"/>
        <color rgb="FF000000"/>
        <rFont val="Arial"/>
        <family val="2"/>
      </rPr>
      <t>A33268</t>
    </r>
  </si>
  <si>
    <t>506-SIPI-062023-10073949</t>
  </si>
  <si>
    <r>
      <t>'</t>
    </r>
    <r>
      <rPr>
        <sz val="10"/>
        <color rgb="FF000000"/>
        <rFont val="Arial"/>
        <family val="2"/>
      </rPr>
      <t>V0033205</t>
    </r>
  </si>
  <si>
    <t>508-SIPI-062023-50839072</t>
  </si>
  <si>
    <r>
      <t>'</t>
    </r>
    <r>
      <rPr>
        <sz val="10"/>
        <color rgb="FF000000"/>
        <rFont val="Arial"/>
        <family val="2"/>
      </rPr>
      <t>A0034738</t>
    </r>
  </si>
  <si>
    <r>
      <t>'</t>
    </r>
    <r>
      <rPr>
        <sz val="10"/>
        <color rgb="FF000000"/>
        <rFont val="Arial"/>
        <family val="2"/>
      </rPr>
      <t>A0037823</t>
    </r>
  </si>
  <si>
    <t>511-SIPI-062023-51145050</t>
  </si>
  <si>
    <r>
      <t>'</t>
    </r>
    <r>
      <rPr>
        <sz val="10"/>
        <color rgb="FF000000"/>
        <rFont val="Arial"/>
        <family val="2"/>
      </rPr>
      <t>H0033302</t>
    </r>
  </si>
  <si>
    <r>
      <t>'</t>
    </r>
    <r>
      <rPr>
        <sz val="10"/>
        <color rgb="FF000000"/>
        <rFont val="Arial"/>
        <family val="2"/>
      </rPr>
      <t>H0039034</t>
    </r>
  </si>
  <si>
    <r>
      <t>'</t>
    </r>
    <r>
      <rPr>
        <sz val="10"/>
        <color rgb="FF000000"/>
        <rFont val="Arial"/>
        <family val="2"/>
      </rPr>
      <t>H0036132</t>
    </r>
  </si>
  <si>
    <t>512-SIPI-062023-10054881</t>
  </si>
  <si>
    <r>
      <t>'</t>
    </r>
    <r>
      <rPr>
        <sz val="10"/>
        <color rgb="FF000000"/>
        <rFont val="Arial"/>
        <family val="2"/>
      </rPr>
      <t>K0037584</t>
    </r>
  </si>
  <si>
    <r>
      <t>'</t>
    </r>
    <r>
      <rPr>
        <sz val="10"/>
        <color rgb="FF000000"/>
        <rFont val="Arial"/>
        <family val="2"/>
      </rPr>
      <t>K0032990</t>
    </r>
  </si>
  <si>
    <r>
      <t>'</t>
    </r>
    <r>
      <rPr>
        <sz val="10"/>
        <color rgb="FF000000"/>
        <rFont val="Arial"/>
        <family val="2"/>
      </rPr>
      <t>K0033349</t>
    </r>
  </si>
  <si>
    <r>
      <t>'</t>
    </r>
    <r>
      <rPr>
        <sz val="10"/>
        <color rgb="FF000000"/>
        <rFont val="Arial"/>
        <family val="2"/>
      </rPr>
      <t>K0034815</t>
    </r>
  </si>
  <si>
    <r>
      <t>'</t>
    </r>
    <r>
      <rPr>
        <sz val="10"/>
        <color rgb="FF000000"/>
        <rFont val="Arial"/>
        <family val="2"/>
      </rPr>
      <t>K0032703</t>
    </r>
  </si>
  <si>
    <r>
      <t>'</t>
    </r>
    <r>
      <rPr>
        <sz val="10"/>
        <color rgb="FF000000"/>
        <rFont val="Arial"/>
        <family val="2"/>
      </rPr>
      <t>K0034455</t>
    </r>
  </si>
  <si>
    <r>
      <t>'</t>
    </r>
    <r>
      <rPr>
        <sz val="10"/>
        <color rgb="FF000000"/>
        <rFont val="Arial"/>
        <family val="2"/>
      </rPr>
      <t>K0036431</t>
    </r>
  </si>
  <si>
    <t>513-SIPI-062023-10041873</t>
  </si>
  <si>
    <r>
      <t>'</t>
    </r>
    <r>
      <rPr>
        <sz val="10"/>
        <color rgb="FF000000"/>
        <rFont val="Arial"/>
        <family val="2"/>
      </rPr>
      <t>B0034810</t>
    </r>
  </si>
  <si>
    <r>
      <t>'</t>
    </r>
    <r>
      <rPr>
        <sz val="10"/>
        <color rgb="FF000000"/>
        <rFont val="Arial"/>
        <family val="2"/>
      </rPr>
      <t>B0032705</t>
    </r>
  </si>
  <si>
    <r>
      <t>'</t>
    </r>
    <r>
      <rPr>
        <sz val="10"/>
        <color rgb="FF000000"/>
        <rFont val="Arial"/>
        <family val="2"/>
      </rPr>
      <t>B0039012</t>
    </r>
  </si>
  <si>
    <t>514-SIPI-062023-10058294</t>
  </si>
  <si>
    <r>
      <t>'</t>
    </r>
    <r>
      <rPr>
        <sz val="10"/>
        <color rgb="FF000000"/>
        <rFont val="Arial"/>
        <family val="2"/>
      </rPr>
      <t>A0032700</t>
    </r>
  </si>
  <si>
    <r>
      <t>'</t>
    </r>
    <r>
      <rPr>
        <sz val="10"/>
        <color rgb="FF000000"/>
        <rFont val="Arial"/>
        <family val="2"/>
      </rPr>
      <t>A0033347</t>
    </r>
  </si>
  <si>
    <r>
      <t>'</t>
    </r>
    <r>
      <rPr>
        <sz val="10"/>
        <color rgb="FF000000"/>
        <rFont val="Arial"/>
        <family val="2"/>
      </rPr>
      <t>A0034802</t>
    </r>
  </si>
  <si>
    <r>
      <t>'</t>
    </r>
    <r>
      <rPr>
        <sz val="10"/>
        <color rgb="FF000000"/>
        <rFont val="Arial"/>
        <family val="2"/>
      </rPr>
      <t>A0039014</t>
    </r>
  </si>
  <si>
    <r>
      <t>'</t>
    </r>
    <r>
      <rPr>
        <sz val="10"/>
        <color rgb="FF000000"/>
        <rFont val="Arial"/>
        <family val="2"/>
      </rPr>
      <t>A0036428</t>
    </r>
  </si>
  <si>
    <t>515-SIPI-062023-10063008</t>
  </si>
  <si>
    <r>
      <t>'</t>
    </r>
    <r>
      <rPr>
        <sz val="10"/>
        <color rgb="FF000000"/>
        <rFont val="Arial"/>
        <family val="2"/>
      </rPr>
      <t>A0034289</t>
    </r>
  </si>
  <si>
    <r>
      <t>'</t>
    </r>
    <r>
      <rPr>
        <sz val="10"/>
        <color rgb="FF000000"/>
        <rFont val="Arial"/>
        <family val="2"/>
      </rPr>
      <t>A0033043</t>
    </r>
  </si>
  <si>
    <r>
      <t>'</t>
    </r>
    <r>
      <rPr>
        <sz val="10"/>
        <color rgb="FF000000"/>
        <rFont val="Arial"/>
        <family val="2"/>
      </rPr>
      <t>A0032823</t>
    </r>
  </si>
  <si>
    <r>
      <t>'</t>
    </r>
    <r>
      <rPr>
        <sz val="10"/>
        <color rgb="FF000000"/>
        <rFont val="Arial"/>
        <family val="2"/>
      </rPr>
      <t>A0037446</t>
    </r>
  </si>
  <si>
    <r>
      <t>'</t>
    </r>
    <r>
      <rPr>
        <sz val="10"/>
        <color rgb="FF000000"/>
        <rFont val="Arial"/>
        <family val="2"/>
      </rPr>
      <t>A0034718</t>
    </r>
  </si>
  <si>
    <t>517-SIPI-062023-517055627</t>
  </si>
  <si>
    <r>
      <t>'</t>
    </r>
    <r>
      <rPr>
        <sz val="10"/>
        <color rgb="FF000000"/>
        <rFont val="Arial"/>
        <family val="2"/>
      </rPr>
      <t>A0036259</t>
    </r>
  </si>
  <si>
    <r>
      <t>'</t>
    </r>
    <r>
      <rPr>
        <sz val="10"/>
        <color rgb="FF000000"/>
        <rFont val="Arial"/>
        <family val="2"/>
      </rPr>
      <t>A0034622</t>
    </r>
  </si>
  <si>
    <r>
      <t>'</t>
    </r>
    <r>
      <rPr>
        <sz val="10"/>
        <color rgb="FF000000"/>
        <rFont val="Arial"/>
        <family val="2"/>
      </rPr>
      <t>A0033143</t>
    </r>
  </si>
  <si>
    <r>
      <t>'</t>
    </r>
    <r>
      <rPr>
        <sz val="10"/>
        <color rgb="FF000000"/>
        <rFont val="Arial"/>
        <family val="2"/>
      </rPr>
      <t>A0037748</t>
    </r>
  </si>
  <si>
    <t>524-SIPI-062023-524036468</t>
  </si>
  <si>
    <r>
      <t>'</t>
    </r>
    <r>
      <rPr>
        <sz val="10"/>
        <color rgb="FF000000"/>
        <rFont val="Arial"/>
        <family val="2"/>
      </rPr>
      <t>D0034466</t>
    </r>
  </si>
  <si>
    <t>526-SIPI-062023-526025188</t>
  </si>
  <si>
    <r>
      <t>'</t>
    </r>
    <r>
      <rPr>
        <sz val="10"/>
        <color rgb="FF000000"/>
        <rFont val="Arial"/>
        <family val="2"/>
      </rPr>
      <t>B0034626</t>
    </r>
  </si>
  <si>
    <r>
      <t>'</t>
    </r>
    <r>
      <rPr>
        <sz val="10"/>
        <color rgb="FF000000"/>
        <rFont val="Arial"/>
        <family val="2"/>
      </rPr>
      <t>B0036257</t>
    </r>
  </si>
  <si>
    <r>
      <t>'</t>
    </r>
    <r>
      <rPr>
        <sz val="10"/>
        <color rgb="FF000000"/>
        <rFont val="Arial"/>
        <family val="2"/>
      </rPr>
      <t>B0037753</t>
    </r>
  </si>
  <si>
    <r>
      <t>'</t>
    </r>
    <r>
      <rPr>
        <sz val="10"/>
        <color rgb="FF000000"/>
        <rFont val="Arial"/>
        <family val="2"/>
      </rPr>
      <t>B0033144</t>
    </r>
  </si>
  <si>
    <t>528-SIPI-042023-528035093</t>
  </si>
  <si>
    <r>
      <t>'</t>
    </r>
    <r>
      <rPr>
        <sz val="10"/>
        <color rgb="FF000000"/>
        <rFont val="Arial"/>
        <family val="2"/>
      </rPr>
      <t>Q0019270</t>
    </r>
  </si>
  <si>
    <t>1C23TNN-19270|GAMUOI</t>
  </si>
  <si>
    <t>528-SIPI-062023-528035249</t>
  </si>
  <si>
    <r>
      <t>'</t>
    </r>
    <r>
      <rPr>
        <sz val="10"/>
        <color rgb="FF000000"/>
        <rFont val="Arial"/>
        <family val="2"/>
      </rPr>
      <t>Q0034453</t>
    </r>
  </si>
  <si>
    <r>
      <t>'</t>
    </r>
    <r>
      <rPr>
        <sz val="10"/>
        <color rgb="FF000000"/>
        <rFont val="Arial"/>
        <family val="2"/>
      </rPr>
      <t>Q0036089</t>
    </r>
  </si>
  <si>
    <r>
      <t>'</t>
    </r>
    <r>
      <rPr>
        <sz val="10"/>
        <color rgb="FF000000"/>
        <rFont val="Arial"/>
        <family val="2"/>
      </rPr>
      <t>Q0033267</t>
    </r>
  </si>
  <si>
    <r>
      <t>'</t>
    </r>
    <r>
      <rPr>
        <sz val="10"/>
        <color rgb="FF000000"/>
        <rFont val="Arial"/>
        <family val="2"/>
      </rPr>
      <t>D0032991</t>
    </r>
  </si>
  <si>
    <r>
      <t>'</t>
    </r>
    <r>
      <rPr>
        <sz val="10"/>
        <color rgb="FF000000"/>
        <rFont val="Arial"/>
        <family val="2"/>
      </rPr>
      <t>Q0033266</t>
    </r>
  </si>
  <si>
    <r>
      <t>'</t>
    </r>
    <r>
      <rPr>
        <sz val="10"/>
        <color rgb="FF000000"/>
        <rFont val="Arial"/>
        <family val="2"/>
      </rPr>
      <t>Q0037585</t>
    </r>
  </si>
  <si>
    <r>
      <t>'</t>
    </r>
    <r>
      <rPr>
        <sz val="10"/>
        <color rgb="FF000000"/>
        <rFont val="Arial"/>
        <family val="2"/>
      </rPr>
      <t>Q0036342</t>
    </r>
  </si>
  <si>
    <t>531-SIPI-062023-531022896</t>
  </si>
  <si>
    <r>
      <t>'</t>
    </r>
    <r>
      <rPr>
        <sz val="10"/>
        <color rgb="FF000000"/>
        <rFont val="Arial"/>
        <family val="2"/>
      </rPr>
      <t>A0036343</t>
    </r>
  </si>
  <si>
    <r>
      <t>'</t>
    </r>
    <r>
      <rPr>
        <sz val="10"/>
        <color rgb="FF000000"/>
        <rFont val="Arial"/>
        <family val="2"/>
      </rPr>
      <t>A0033263</t>
    </r>
  </si>
  <si>
    <t>532-SIPI-062023-532037268</t>
  </si>
  <si>
    <r>
      <t>'</t>
    </r>
    <r>
      <rPr>
        <sz val="10"/>
        <color rgb="FF000000"/>
        <rFont val="Arial"/>
        <family val="2"/>
      </rPr>
      <t>B0033145</t>
    </r>
  </si>
  <si>
    <r>
      <t>'</t>
    </r>
    <r>
      <rPr>
        <sz val="10"/>
        <color rgb="FF000000"/>
        <rFont val="Arial"/>
        <family val="2"/>
      </rPr>
      <t>B0034621</t>
    </r>
  </si>
  <si>
    <r>
      <t>'</t>
    </r>
    <r>
      <rPr>
        <sz val="10"/>
        <color rgb="FF000000"/>
        <rFont val="Arial"/>
        <family val="2"/>
      </rPr>
      <t>B0037750</t>
    </r>
  </si>
  <si>
    <t>536-SIPI-062023-1020514</t>
  </si>
  <si>
    <r>
      <t>'</t>
    </r>
    <r>
      <rPr>
        <sz val="10"/>
        <color rgb="FF000000"/>
        <rFont val="Arial"/>
        <family val="2"/>
      </rPr>
      <t>A0033041</t>
    </r>
  </si>
  <si>
    <r>
      <t>'</t>
    </r>
    <r>
      <rPr>
        <sz val="10"/>
        <color rgb="FF000000"/>
        <rFont val="Arial"/>
        <family val="2"/>
      </rPr>
      <t>A0036205</t>
    </r>
  </si>
  <si>
    <r>
      <t>'</t>
    </r>
    <r>
      <rPr>
        <sz val="10"/>
        <color rgb="FF000000"/>
        <rFont val="Arial"/>
        <family val="2"/>
      </rPr>
      <t>A0037667</t>
    </r>
  </si>
  <si>
    <t>539-SIPI-062023-10028897</t>
  </si>
  <si>
    <r>
      <t>'</t>
    </r>
    <r>
      <rPr>
        <sz val="10"/>
        <color rgb="FF000000"/>
        <rFont val="Arial"/>
        <family val="2"/>
      </rPr>
      <t>A0032707</t>
    </r>
  </si>
  <si>
    <r>
      <t>'</t>
    </r>
    <r>
      <rPr>
        <sz val="10"/>
        <color rgb="FF000000"/>
        <rFont val="Arial"/>
        <family val="2"/>
      </rPr>
      <t>A0034814</t>
    </r>
  </si>
  <si>
    <t>540-SIPI-062023-540025482</t>
  </si>
  <si>
    <r>
      <t>'</t>
    </r>
    <r>
      <rPr>
        <sz val="10"/>
        <color rgb="FF000000"/>
        <rFont val="Arial"/>
        <family val="2"/>
      </rPr>
      <t>A33344</t>
    </r>
  </si>
  <si>
    <r>
      <t>'</t>
    </r>
    <r>
      <rPr>
        <sz val="10"/>
        <color rgb="FF000000"/>
        <rFont val="Arial"/>
        <family val="2"/>
      </rPr>
      <t>A36433</t>
    </r>
  </si>
  <si>
    <r>
      <t>'</t>
    </r>
    <r>
      <rPr>
        <sz val="10"/>
        <color rgb="FF000000"/>
        <rFont val="Arial"/>
        <family val="2"/>
      </rPr>
      <t>A32706</t>
    </r>
  </si>
  <si>
    <t>541-SIPI-062023-541026186</t>
  </si>
  <si>
    <r>
      <t>'</t>
    </r>
    <r>
      <rPr>
        <sz val="10"/>
        <color rgb="FF000000"/>
        <rFont val="Arial"/>
        <family val="2"/>
      </rPr>
      <t>T0037700</t>
    </r>
  </si>
  <si>
    <t>542-SIPI-062023-10019305</t>
  </si>
  <si>
    <r>
      <t>'</t>
    </r>
    <r>
      <rPr>
        <sz val="10"/>
        <color rgb="FF000000"/>
        <rFont val="Arial"/>
        <family val="2"/>
      </rPr>
      <t>B0037756</t>
    </r>
  </si>
  <si>
    <t>546-SIPI-062023-10017279</t>
  </si>
  <si>
    <r>
      <t>'</t>
    </r>
    <r>
      <rPr>
        <sz val="10"/>
        <color rgb="FF000000"/>
        <rFont val="Arial"/>
        <family val="2"/>
      </rPr>
      <t>A0034800</t>
    </r>
  </si>
  <si>
    <t>547-SIPI-062023-547017567</t>
  </si>
  <si>
    <r>
      <t>'</t>
    </r>
    <r>
      <rPr>
        <sz val="10"/>
        <color rgb="FF000000"/>
        <rFont val="Arial"/>
        <family val="2"/>
      </rPr>
      <t>A0034723</t>
    </r>
  </si>
  <si>
    <r>
      <t>'</t>
    </r>
    <r>
      <rPr>
        <sz val="10"/>
        <color rgb="FF000000"/>
        <rFont val="Arial"/>
        <family val="2"/>
      </rPr>
      <t>A0036349</t>
    </r>
  </si>
  <si>
    <t>570-SIPI-062023-10018209</t>
  </si>
  <si>
    <r>
      <t>'</t>
    </r>
    <r>
      <rPr>
        <sz val="10"/>
        <color rgb="FF000000"/>
        <rFont val="Arial"/>
        <family val="2"/>
      </rPr>
      <t>A033122</t>
    </r>
  </si>
  <si>
    <r>
      <t>'</t>
    </r>
    <r>
      <rPr>
        <sz val="10"/>
        <color rgb="FF000000"/>
        <rFont val="Arial"/>
        <family val="2"/>
      </rPr>
      <t>A0034664</t>
    </r>
  </si>
  <si>
    <r>
      <t>'</t>
    </r>
    <r>
      <rPr>
        <sz val="10"/>
        <color rgb="FF000000"/>
        <rFont val="Arial"/>
        <family val="2"/>
      </rPr>
      <t>A037797</t>
    </r>
  </si>
  <si>
    <t>600-SIPI-062023-1085810</t>
  </si>
  <si>
    <r>
      <t>'</t>
    </r>
    <r>
      <rPr>
        <sz val="10"/>
        <color rgb="FF000000"/>
        <rFont val="Arial"/>
        <family val="2"/>
      </rPr>
      <t>036348</t>
    </r>
  </si>
  <si>
    <t>601-SIPI-062023-1081373</t>
  </si>
  <si>
    <r>
      <t>'</t>
    </r>
    <r>
      <rPr>
        <sz val="10"/>
        <color rgb="FF000000"/>
        <rFont val="Arial"/>
        <family val="2"/>
      </rPr>
      <t>A00037583</t>
    </r>
  </si>
  <si>
    <r>
      <t>'</t>
    </r>
    <r>
      <rPr>
        <sz val="10"/>
        <color rgb="FF000000"/>
        <rFont val="Arial"/>
        <family val="2"/>
      </rPr>
      <t>A00034725</t>
    </r>
  </si>
  <si>
    <r>
      <t>'</t>
    </r>
    <r>
      <rPr>
        <sz val="10"/>
        <color rgb="FF000000"/>
        <rFont val="Arial"/>
        <family val="2"/>
      </rPr>
      <t>A00034454</t>
    </r>
  </si>
  <si>
    <t>602-SIPI-062023-1096861</t>
  </si>
  <si>
    <r>
      <t>'</t>
    </r>
    <r>
      <rPr>
        <sz val="10"/>
        <color rgb="FF000000"/>
        <rFont val="Arial"/>
        <family val="2"/>
      </rPr>
      <t>A0032697</t>
    </r>
  </si>
  <si>
    <r>
      <t>'</t>
    </r>
    <r>
      <rPr>
        <sz val="10"/>
        <color rgb="FF000000"/>
        <rFont val="Arial"/>
        <family val="2"/>
      </rPr>
      <t>A0037665</t>
    </r>
  </si>
  <si>
    <r>
      <t>'</t>
    </r>
    <r>
      <rPr>
        <sz val="10"/>
        <color rgb="FF000000"/>
        <rFont val="Arial"/>
        <family val="2"/>
      </rPr>
      <t>A0033348</t>
    </r>
  </si>
  <si>
    <r>
      <t>'</t>
    </r>
    <r>
      <rPr>
        <sz val="10"/>
        <color rgb="FF000000"/>
        <rFont val="Arial"/>
        <family val="2"/>
      </rPr>
      <t>A0034799</t>
    </r>
  </si>
  <si>
    <t>603-SIPI-062023-1059122</t>
  </si>
  <si>
    <r>
      <t>'</t>
    </r>
    <r>
      <rPr>
        <sz val="10"/>
        <color rgb="FF000000"/>
        <rFont val="Arial"/>
        <family val="2"/>
      </rPr>
      <t>A33147</t>
    </r>
  </si>
  <si>
    <r>
      <t>'</t>
    </r>
    <r>
      <rPr>
        <sz val="10"/>
        <color rgb="FF000000"/>
        <rFont val="Arial"/>
        <family val="2"/>
      </rPr>
      <t>A36260</t>
    </r>
  </si>
  <si>
    <t>605-SIPI-062023-1099638</t>
  </si>
  <si>
    <r>
      <t>'</t>
    </r>
    <r>
      <rPr>
        <sz val="10"/>
        <color rgb="FF000000"/>
        <rFont val="Arial"/>
        <family val="2"/>
      </rPr>
      <t>Z0034660</t>
    </r>
  </si>
  <si>
    <t>606-SIPI-062023-1100486</t>
  </si>
  <si>
    <r>
      <t>'</t>
    </r>
    <r>
      <rPr>
        <sz val="10"/>
        <color rgb="FF000000"/>
        <rFont val="Arial"/>
        <family val="2"/>
      </rPr>
      <t>A0034717</t>
    </r>
  </si>
  <si>
    <r>
      <t>'</t>
    </r>
    <r>
      <rPr>
        <sz val="10"/>
        <color rgb="FF000000"/>
        <rFont val="Arial"/>
        <family val="2"/>
      </rPr>
      <t>A0037666</t>
    </r>
  </si>
  <si>
    <r>
      <t>'</t>
    </r>
    <r>
      <rPr>
        <sz val="10"/>
        <color rgb="FF000000"/>
        <rFont val="Arial"/>
        <family val="2"/>
      </rPr>
      <t>A0036345</t>
    </r>
  </si>
  <si>
    <r>
      <t>'</t>
    </r>
    <r>
      <rPr>
        <sz val="10"/>
        <color rgb="FF000000"/>
        <rFont val="Arial"/>
        <family val="2"/>
      </rPr>
      <t>A0033265</t>
    </r>
  </si>
  <si>
    <t>607-SIPI-062023-1096377</t>
  </si>
  <si>
    <r>
      <t>'</t>
    </r>
    <r>
      <rPr>
        <sz val="10"/>
        <color rgb="FF000000"/>
        <rFont val="Arial"/>
        <family val="2"/>
      </rPr>
      <t>B0037166</t>
    </r>
  </si>
  <si>
    <r>
      <t>'</t>
    </r>
    <r>
      <rPr>
        <sz val="10"/>
        <color rgb="FF000000"/>
        <rFont val="Arial"/>
        <family val="2"/>
      </rPr>
      <t>B0034680</t>
    </r>
  </si>
  <si>
    <t>613-SIPI-062023-1093827</t>
  </si>
  <si>
    <r>
      <t>'</t>
    </r>
    <r>
      <rPr>
        <sz val="10"/>
        <color rgb="FF000000"/>
        <rFont val="Arial"/>
        <family val="2"/>
      </rPr>
      <t>A0034806</t>
    </r>
  </si>
  <si>
    <r>
      <t>'</t>
    </r>
    <r>
      <rPr>
        <sz val="10"/>
        <color rgb="FF000000"/>
        <rFont val="Arial"/>
        <family val="2"/>
      </rPr>
      <t>A0036427</t>
    </r>
  </si>
  <si>
    <r>
      <t>'</t>
    </r>
    <r>
      <rPr>
        <sz val="10"/>
        <color rgb="FF000000"/>
        <rFont val="Arial"/>
        <family val="2"/>
      </rPr>
      <t>A0033351</t>
    </r>
  </si>
  <si>
    <r>
      <t>'</t>
    </r>
    <r>
      <rPr>
        <sz val="10"/>
        <color rgb="FF000000"/>
        <rFont val="Arial"/>
        <family val="2"/>
      </rPr>
      <t>A0032701</t>
    </r>
  </si>
  <si>
    <t>618-SIPI-062023-1074453</t>
  </si>
  <si>
    <r>
      <t>'</t>
    </r>
    <r>
      <rPr>
        <sz val="10"/>
        <color rgb="FF000000"/>
        <rFont val="Arial"/>
        <family val="2"/>
      </rPr>
      <t>A37663</t>
    </r>
  </si>
  <si>
    <r>
      <t>'</t>
    </r>
    <r>
      <rPr>
        <sz val="10"/>
        <color rgb="FF000000"/>
        <rFont val="Arial"/>
        <family val="2"/>
      </rPr>
      <t>A33042</t>
    </r>
  </si>
  <si>
    <t>620-SIPI-062023-1066156</t>
  </si>
  <si>
    <r>
      <t>'</t>
    </r>
    <r>
      <rPr>
        <sz val="10"/>
        <color rgb="FF000000"/>
        <rFont val="Arial"/>
        <family val="2"/>
      </rPr>
      <t>D0037157</t>
    </r>
  </si>
  <si>
    <r>
      <t>'</t>
    </r>
    <r>
      <rPr>
        <sz val="10"/>
        <color rgb="FF000000"/>
        <rFont val="Arial"/>
        <family val="2"/>
      </rPr>
      <t>D0037784</t>
    </r>
  </si>
  <si>
    <r>
      <t>'</t>
    </r>
    <r>
      <rPr>
        <sz val="10"/>
        <color rgb="FF000000"/>
        <rFont val="Arial"/>
        <family val="2"/>
      </rPr>
      <t>D0033328</t>
    </r>
  </si>
  <si>
    <t>910-SIPI-062023-10038832</t>
  </si>
  <si>
    <r>
      <t>'</t>
    </r>
    <r>
      <rPr>
        <sz val="10"/>
        <color rgb="FF000000"/>
        <rFont val="Arial"/>
        <family val="2"/>
      </rPr>
      <t>b032795</t>
    </r>
  </si>
  <si>
    <r>
      <t>'</t>
    </r>
    <r>
      <rPr>
        <sz val="10"/>
        <color rgb="FF000000"/>
        <rFont val="Arial"/>
        <family val="2"/>
      </rPr>
      <t>b034538</t>
    </r>
  </si>
  <si>
    <r>
      <t>'</t>
    </r>
    <r>
      <rPr>
        <sz val="10"/>
        <color rgb="FF000000"/>
        <rFont val="Arial"/>
        <family val="2"/>
      </rPr>
      <t>b039008</t>
    </r>
  </si>
  <si>
    <r>
      <t>'</t>
    </r>
    <r>
      <rPr>
        <sz val="10"/>
        <color rgb="FF000000"/>
        <rFont val="Arial"/>
        <family val="2"/>
      </rPr>
      <t>b034536</t>
    </r>
  </si>
  <si>
    <r>
      <t>'</t>
    </r>
    <r>
      <rPr>
        <sz val="10"/>
        <color rgb="FF000000"/>
        <rFont val="Arial"/>
        <family val="2"/>
      </rPr>
      <t>b034301</t>
    </r>
  </si>
  <si>
    <r>
      <t>'</t>
    </r>
    <r>
      <rPr>
        <sz val="10"/>
        <color rgb="FF000000"/>
        <rFont val="Arial"/>
        <family val="2"/>
      </rPr>
      <t>b036320</t>
    </r>
  </si>
  <si>
    <r>
      <t>'</t>
    </r>
    <r>
      <rPr>
        <sz val="10"/>
        <color rgb="FF000000"/>
        <rFont val="Arial"/>
        <family val="2"/>
      </rPr>
      <t>b037021</t>
    </r>
  </si>
  <si>
    <r>
      <t>'</t>
    </r>
    <r>
      <rPr>
        <sz val="10"/>
        <color rgb="FF000000"/>
        <rFont val="Arial"/>
        <family val="2"/>
      </rPr>
      <t>b037018</t>
    </r>
  </si>
  <si>
    <r>
      <t>'</t>
    </r>
    <r>
      <rPr>
        <sz val="10"/>
        <color rgb="FF000000"/>
        <rFont val="Arial"/>
        <family val="2"/>
      </rPr>
      <t>b037838</t>
    </r>
  </si>
  <si>
    <r>
      <t>'</t>
    </r>
    <r>
      <rPr>
        <sz val="10"/>
        <color rgb="FF000000"/>
        <rFont val="Arial"/>
        <family val="2"/>
      </rPr>
      <t>b032715</t>
    </r>
  </si>
  <si>
    <r>
      <t>'</t>
    </r>
    <r>
      <rPr>
        <sz val="10"/>
        <color rgb="FF000000"/>
        <rFont val="Arial"/>
        <family val="2"/>
      </rPr>
      <t>b033131</t>
    </r>
  </si>
  <si>
    <r>
      <t>'</t>
    </r>
    <r>
      <rPr>
        <sz val="10"/>
        <color rgb="FF000000"/>
        <rFont val="Arial"/>
        <family val="2"/>
      </rPr>
      <t>b036194</t>
    </r>
  </si>
  <si>
    <r>
      <t>'</t>
    </r>
    <r>
      <rPr>
        <sz val="10"/>
        <color rgb="FF000000"/>
        <rFont val="Arial"/>
        <family val="2"/>
      </rPr>
      <t>b036197</t>
    </r>
  </si>
  <si>
    <r>
      <t>'</t>
    </r>
    <r>
      <rPr>
        <sz val="10"/>
        <color rgb="FF000000"/>
        <rFont val="Arial"/>
        <family val="2"/>
      </rPr>
      <t>b036318</t>
    </r>
  </si>
  <si>
    <r>
      <t>'</t>
    </r>
    <r>
      <rPr>
        <sz val="10"/>
        <color rgb="FF000000"/>
        <rFont val="Arial"/>
        <family val="2"/>
      </rPr>
      <t>b037814</t>
    </r>
  </si>
  <si>
    <r>
      <t>'</t>
    </r>
    <r>
      <rPr>
        <sz val="10"/>
        <color rgb="FF000000"/>
        <rFont val="Arial"/>
        <family val="2"/>
      </rPr>
      <t>b037815</t>
    </r>
  </si>
  <si>
    <r>
      <t>'</t>
    </r>
    <r>
      <rPr>
        <sz val="10"/>
        <color rgb="FF000000"/>
        <rFont val="Arial"/>
        <family val="2"/>
      </rPr>
      <t>b037812</t>
    </r>
  </si>
  <si>
    <r>
      <t>'</t>
    </r>
    <r>
      <rPr>
        <sz val="10"/>
        <color rgb="FF000000"/>
        <rFont val="Arial"/>
        <family val="2"/>
      </rPr>
      <t>b037837</t>
    </r>
  </si>
  <si>
    <r>
      <t>'</t>
    </r>
    <r>
      <rPr>
        <sz val="10"/>
        <color rgb="FF000000"/>
        <rFont val="Arial"/>
        <family val="2"/>
      </rPr>
      <t>b032714</t>
    </r>
  </si>
  <si>
    <r>
      <t>'</t>
    </r>
    <r>
      <rPr>
        <sz val="10"/>
        <color rgb="FF000000"/>
        <rFont val="Arial"/>
        <family val="2"/>
      </rPr>
      <t>b037017</t>
    </r>
  </si>
  <si>
    <r>
      <t>'</t>
    </r>
    <r>
      <rPr>
        <sz val="10"/>
        <color rgb="FF000000"/>
        <rFont val="Arial"/>
        <family val="2"/>
      </rPr>
      <t>b037044</t>
    </r>
  </si>
  <si>
    <r>
      <t>'</t>
    </r>
    <r>
      <rPr>
        <sz val="10"/>
        <color rgb="FF000000"/>
        <rFont val="Arial"/>
        <family val="2"/>
      </rPr>
      <t>b037841</t>
    </r>
  </si>
  <si>
    <r>
      <t>'</t>
    </r>
    <r>
      <rPr>
        <sz val="10"/>
        <color rgb="FF000000"/>
        <rFont val="Arial"/>
        <family val="2"/>
      </rPr>
      <t>b037835</t>
    </r>
  </si>
  <si>
    <r>
      <t>'</t>
    </r>
    <r>
      <rPr>
        <sz val="10"/>
        <color rgb="FF000000"/>
        <rFont val="Arial"/>
        <family val="2"/>
      </rPr>
      <t>b032713</t>
    </r>
  </si>
  <si>
    <r>
      <t>'</t>
    </r>
    <r>
      <rPr>
        <sz val="10"/>
        <color rgb="FF000000"/>
        <rFont val="Arial"/>
        <family val="2"/>
      </rPr>
      <t>b033208</t>
    </r>
  </si>
  <si>
    <r>
      <t>'</t>
    </r>
    <r>
      <rPr>
        <sz val="10"/>
        <color rgb="FF000000"/>
        <rFont val="Arial"/>
        <family val="2"/>
      </rPr>
      <t>b034535</t>
    </r>
  </si>
  <si>
    <r>
      <t>'</t>
    </r>
    <r>
      <rPr>
        <sz val="10"/>
        <color rgb="FF000000"/>
        <rFont val="Arial"/>
        <family val="2"/>
      </rPr>
      <t>b033231</t>
    </r>
  </si>
  <si>
    <r>
      <t>'</t>
    </r>
    <r>
      <rPr>
        <sz val="10"/>
        <color rgb="FF000000"/>
        <rFont val="Arial"/>
        <family val="2"/>
      </rPr>
      <t>b036193</t>
    </r>
  </si>
  <si>
    <r>
      <t>'</t>
    </r>
    <r>
      <rPr>
        <sz val="10"/>
        <color rgb="FF000000"/>
        <rFont val="Arial"/>
        <family val="2"/>
      </rPr>
      <t>b034701</t>
    </r>
  </si>
  <si>
    <r>
      <t>'</t>
    </r>
    <r>
      <rPr>
        <sz val="10"/>
        <color rgb="FF000000"/>
        <rFont val="Arial"/>
        <family val="2"/>
      </rPr>
      <t>b037813</t>
    </r>
  </si>
  <si>
    <r>
      <t>'</t>
    </r>
    <r>
      <rPr>
        <sz val="10"/>
        <color rgb="FF000000"/>
        <rFont val="Arial"/>
        <family val="2"/>
      </rPr>
      <t>b033554</t>
    </r>
  </si>
  <si>
    <r>
      <t>'</t>
    </r>
    <r>
      <rPr>
        <sz val="10"/>
        <color rgb="FF000000"/>
        <rFont val="Arial"/>
        <family val="2"/>
      </rPr>
      <t>b035709</t>
    </r>
  </si>
  <si>
    <r>
      <t>'</t>
    </r>
    <r>
      <rPr>
        <sz val="10"/>
        <color rgb="FF000000"/>
        <rFont val="Arial"/>
        <family val="2"/>
      </rPr>
      <t>b037836</t>
    </r>
  </si>
  <si>
    <r>
      <t>'</t>
    </r>
    <r>
      <rPr>
        <sz val="10"/>
        <color rgb="FF000000"/>
        <rFont val="Arial"/>
        <family val="2"/>
      </rPr>
      <t>b032712</t>
    </r>
  </si>
  <si>
    <r>
      <t>'</t>
    </r>
    <r>
      <rPr>
        <sz val="10"/>
        <color rgb="FF000000"/>
        <rFont val="Arial"/>
        <family val="2"/>
      </rPr>
      <t>b033232</t>
    </r>
  </si>
  <si>
    <r>
      <t>'</t>
    </r>
    <r>
      <rPr>
        <sz val="10"/>
        <color rgb="FF000000"/>
        <rFont val="Arial"/>
        <family val="2"/>
      </rPr>
      <t>b036135</t>
    </r>
  </si>
  <si>
    <r>
      <t>'</t>
    </r>
    <r>
      <rPr>
        <sz val="10"/>
        <color rgb="FF000000"/>
        <rFont val="Arial"/>
        <family val="2"/>
      </rPr>
      <t>b034702</t>
    </r>
  </si>
  <si>
    <r>
      <t>'</t>
    </r>
    <r>
      <rPr>
        <sz val="10"/>
        <color rgb="FF000000"/>
        <rFont val="Arial"/>
        <family val="2"/>
      </rPr>
      <t>b034708</t>
    </r>
  </si>
  <si>
    <r>
      <t>'</t>
    </r>
    <r>
      <rPr>
        <sz val="10"/>
        <color rgb="FF000000"/>
        <rFont val="Arial"/>
        <family val="2"/>
      </rPr>
      <t>b037020</t>
    </r>
  </si>
  <si>
    <r>
      <t>'</t>
    </r>
    <r>
      <rPr>
        <sz val="10"/>
        <color rgb="FF000000"/>
        <rFont val="Arial"/>
        <family val="2"/>
      </rPr>
      <t>b032747</t>
    </r>
  </si>
  <si>
    <r>
      <t>'</t>
    </r>
    <r>
      <rPr>
        <sz val="10"/>
        <color rgb="FF000000"/>
        <rFont val="Arial"/>
        <family val="2"/>
      </rPr>
      <t>b033016</t>
    </r>
  </si>
  <si>
    <r>
      <t>'</t>
    </r>
    <r>
      <rPr>
        <sz val="10"/>
        <color rgb="FF000000"/>
        <rFont val="Arial"/>
        <family val="2"/>
      </rPr>
      <t>b034707</t>
    </r>
  </si>
  <si>
    <r>
      <t>'</t>
    </r>
    <r>
      <rPr>
        <sz val="10"/>
        <color rgb="FF000000"/>
        <rFont val="Arial"/>
        <family val="2"/>
      </rPr>
      <t>b034539</t>
    </r>
  </si>
  <si>
    <r>
      <t>'</t>
    </r>
    <r>
      <rPr>
        <sz val="10"/>
        <color rgb="FF000000"/>
        <rFont val="Arial"/>
        <family val="2"/>
      </rPr>
      <t>b035710</t>
    </r>
  </si>
  <si>
    <r>
      <t>'</t>
    </r>
    <r>
      <rPr>
        <sz val="10"/>
        <color rgb="FF000000"/>
        <rFont val="Arial"/>
        <family val="2"/>
      </rPr>
      <t>b037043</t>
    </r>
  </si>
  <si>
    <r>
      <t>'</t>
    </r>
    <r>
      <rPr>
        <sz val="10"/>
        <color rgb="FF000000"/>
        <rFont val="Arial"/>
        <family val="2"/>
      </rPr>
      <t>b037704</t>
    </r>
  </si>
  <si>
    <r>
      <t>'</t>
    </r>
    <r>
      <rPr>
        <sz val="10"/>
        <color rgb="FF000000"/>
        <rFont val="Arial"/>
        <family val="2"/>
      </rPr>
      <t>b033553</t>
    </r>
  </si>
  <si>
    <r>
      <t>'</t>
    </r>
    <r>
      <rPr>
        <sz val="10"/>
        <color rgb="FF000000"/>
        <rFont val="Arial"/>
        <family val="2"/>
      </rPr>
      <t>B033017</t>
    </r>
  </si>
  <si>
    <r>
      <t>'</t>
    </r>
    <r>
      <rPr>
        <sz val="10"/>
        <color rgb="FF000000"/>
        <rFont val="Arial"/>
        <family val="2"/>
      </rPr>
      <t>b036195</t>
    </r>
  </si>
  <si>
    <r>
      <t>'</t>
    </r>
    <r>
      <rPr>
        <sz val="10"/>
        <color rgb="FF000000"/>
        <rFont val="Arial"/>
        <family val="2"/>
      </rPr>
      <t>b036196</t>
    </r>
  </si>
  <si>
    <r>
      <t>'</t>
    </r>
    <r>
      <rPr>
        <sz val="10"/>
        <color rgb="FF000000"/>
        <rFont val="Arial"/>
        <family val="2"/>
      </rPr>
      <t>b037019</t>
    </r>
  </si>
  <si>
    <r>
      <t>'</t>
    </r>
    <r>
      <rPr>
        <sz val="10"/>
        <color rgb="FF000000"/>
        <rFont val="Arial"/>
        <family val="2"/>
      </rPr>
      <t>b037625</t>
    </r>
  </si>
  <si>
    <r>
      <t>'</t>
    </r>
    <r>
      <rPr>
        <sz val="10"/>
        <color rgb="FF000000"/>
        <rFont val="Arial"/>
        <family val="2"/>
      </rPr>
      <t>b037839</t>
    </r>
  </si>
  <si>
    <r>
      <t>'</t>
    </r>
    <r>
      <rPr>
        <sz val="10"/>
        <color rgb="FF000000"/>
        <rFont val="Arial"/>
        <family val="2"/>
      </rPr>
      <t>b037811</t>
    </r>
  </si>
  <si>
    <r>
      <t>'</t>
    </r>
    <r>
      <rPr>
        <sz val="10"/>
        <color rgb="FF000000"/>
        <rFont val="Arial"/>
        <family val="2"/>
      </rPr>
      <t>b036317</t>
    </r>
  </si>
  <si>
    <t>910-SIPI-062023-10038869</t>
  </si>
  <si>
    <r>
      <t>'</t>
    </r>
    <r>
      <rPr>
        <sz val="10"/>
        <color rgb="FF000000"/>
        <rFont val="Arial"/>
        <family val="2"/>
      </rPr>
      <t>b037840</t>
    </r>
  </si>
  <si>
    <t>920-SIPI-062023-10018211</t>
  </si>
  <si>
    <r>
      <t>'</t>
    </r>
    <r>
      <rPr>
        <sz val="10"/>
        <color rgb="FF000000"/>
        <rFont val="Arial"/>
        <family val="2"/>
      </rPr>
      <t>23-b033006</t>
    </r>
  </si>
  <si>
    <r>
      <t>'</t>
    </r>
    <r>
      <rPr>
        <sz val="10"/>
        <color rgb="FF000000"/>
        <rFont val="Arial"/>
        <family val="2"/>
      </rPr>
      <t>23-b037488</t>
    </r>
  </si>
  <si>
    <r>
      <t>'</t>
    </r>
    <r>
      <rPr>
        <sz val="10"/>
        <color rgb="FF000000"/>
        <rFont val="Arial"/>
        <family val="2"/>
      </rPr>
      <t>23-b034654</t>
    </r>
  </si>
  <si>
    <r>
      <t>'</t>
    </r>
    <r>
      <rPr>
        <sz val="10"/>
        <color rgb="FF000000"/>
        <rFont val="Arial"/>
        <family val="2"/>
      </rPr>
      <t>23-b034315</t>
    </r>
  </si>
  <si>
    <r>
      <t>'</t>
    </r>
    <r>
      <rPr>
        <sz val="10"/>
        <color rgb="FF000000"/>
        <rFont val="Arial"/>
        <family val="2"/>
      </rPr>
      <t>23-b037867</t>
    </r>
  </si>
  <si>
    <r>
      <t>'</t>
    </r>
    <r>
      <rPr>
        <sz val="10"/>
        <color rgb="FF000000"/>
        <rFont val="Arial"/>
        <family val="2"/>
      </rPr>
      <t>23-b037866</t>
    </r>
  </si>
  <si>
    <r>
      <t>'</t>
    </r>
    <r>
      <rPr>
        <sz val="10"/>
        <color rgb="FF000000"/>
        <rFont val="Arial"/>
        <family val="2"/>
      </rPr>
      <t>23-b033005</t>
    </r>
  </si>
  <si>
    <r>
      <t>'</t>
    </r>
    <r>
      <rPr>
        <sz val="10"/>
        <color rgb="FF000000"/>
        <rFont val="Arial"/>
        <family val="2"/>
      </rPr>
      <t>23-b036122</t>
    </r>
  </si>
  <si>
    <t>930-SIPI-042023-10026537</t>
  </si>
  <si>
    <r>
      <t>'</t>
    </r>
    <r>
      <rPr>
        <sz val="10"/>
        <color rgb="FF000000"/>
        <rFont val="Arial"/>
        <family val="2"/>
      </rPr>
      <t>23-b023726</t>
    </r>
  </si>
  <si>
    <t>930-SIPI-052023-10026329</t>
  </si>
  <si>
    <r>
      <t>'</t>
    </r>
    <r>
      <rPr>
        <sz val="10"/>
        <color rgb="FF000000"/>
        <rFont val="Arial"/>
        <family val="2"/>
      </rPr>
      <t>23-b031507</t>
    </r>
  </si>
  <si>
    <t>930-SIPI-062023-10026875</t>
  </si>
  <si>
    <r>
      <t>'</t>
    </r>
    <r>
      <rPr>
        <sz val="10"/>
        <color rgb="FF000000"/>
        <rFont val="Arial"/>
        <family val="2"/>
      </rPr>
      <t>23-b033060</t>
    </r>
  </si>
  <si>
    <r>
      <t>'</t>
    </r>
    <r>
      <rPr>
        <sz val="10"/>
        <color rgb="FF000000"/>
        <rFont val="Arial"/>
        <family val="2"/>
      </rPr>
      <t>23-b033437</t>
    </r>
  </si>
  <si>
    <r>
      <t>'</t>
    </r>
    <r>
      <rPr>
        <sz val="10"/>
        <color rgb="FF000000"/>
        <rFont val="Arial"/>
        <family val="2"/>
      </rPr>
      <t>23-b034759</t>
    </r>
  </si>
  <si>
    <r>
      <t>'</t>
    </r>
    <r>
      <rPr>
        <sz val="10"/>
        <color rgb="FF000000"/>
        <rFont val="Arial"/>
        <family val="2"/>
      </rPr>
      <t>23-b033011</t>
    </r>
  </si>
  <si>
    <r>
      <t>'</t>
    </r>
    <r>
      <rPr>
        <sz val="10"/>
        <color rgb="FF000000"/>
        <rFont val="Arial"/>
        <family val="2"/>
      </rPr>
      <t>23-b033214</t>
    </r>
  </si>
  <si>
    <r>
      <t>'</t>
    </r>
    <r>
      <rPr>
        <sz val="10"/>
        <color rgb="FF000000"/>
        <rFont val="Arial"/>
        <family val="2"/>
      </rPr>
      <t>23-b033438</t>
    </r>
  </si>
  <si>
    <r>
      <t>'</t>
    </r>
    <r>
      <rPr>
        <sz val="10"/>
        <color rgb="FF000000"/>
        <rFont val="Arial"/>
        <family val="2"/>
      </rPr>
      <t>23-b033029</t>
    </r>
  </si>
  <si>
    <r>
      <t>'</t>
    </r>
    <r>
      <rPr>
        <sz val="10"/>
        <color rgb="FF000000"/>
        <rFont val="Arial"/>
        <family val="2"/>
      </rPr>
      <t>23-b037501</t>
    </r>
  </si>
  <si>
    <r>
      <t>'</t>
    </r>
    <r>
      <rPr>
        <sz val="10"/>
        <color rgb="FF000000"/>
        <rFont val="Arial"/>
        <family val="2"/>
      </rPr>
      <t>23-b036397</t>
    </r>
  </si>
  <si>
    <r>
      <t>'</t>
    </r>
    <r>
      <rPr>
        <sz val="10"/>
        <color rgb="FF000000"/>
        <rFont val="Arial"/>
        <family val="2"/>
      </rPr>
      <t>23-b037868</t>
    </r>
  </si>
  <si>
    <r>
      <t>'</t>
    </r>
    <r>
      <rPr>
        <sz val="10"/>
        <color rgb="FF000000"/>
        <rFont val="Arial"/>
        <family val="2"/>
      </rPr>
      <t>23-b033030</t>
    </r>
  </si>
  <si>
    <r>
      <t>'</t>
    </r>
    <r>
      <rPr>
        <sz val="10"/>
        <color rgb="FF000000"/>
        <rFont val="Arial"/>
        <family val="2"/>
      </rPr>
      <t>23-b034486</t>
    </r>
  </si>
  <si>
    <r>
      <t>'</t>
    </r>
    <r>
      <rPr>
        <sz val="10"/>
        <color rgb="FF000000"/>
        <rFont val="Arial"/>
        <family val="2"/>
      </rPr>
      <t>23-b036399</t>
    </r>
  </si>
  <si>
    <r>
      <t>'</t>
    </r>
    <r>
      <rPr>
        <sz val="10"/>
        <color rgb="FF000000"/>
        <rFont val="Arial"/>
        <family val="2"/>
      </rPr>
      <t>23-b034684</t>
    </r>
  </si>
  <si>
    <r>
      <t>'</t>
    </r>
    <r>
      <rPr>
        <sz val="10"/>
        <color rgb="FF000000"/>
        <rFont val="Arial"/>
        <family val="2"/>
      </rPr>
      <t>23-b037506</t>
    </r>
  </si>
  <si>
    <r>
      <t>'</t>
    </r>
    <r>
      <rPr>
        <sz val="10"/>
        <color rgb="FF000000"/>
        <rFont val="Arial"/>
        <family val="2"/>
      </rPr>
      <t>23-b034683</t>
    </r>
  </si>
  <si>
    <r>
      <t>'</t>
    </r>
    <r>
      <rPr>
        <sz val="10"/>
        <color rgb="FF000000"/>
        <rFont val="Arial"/>
        <family val="2"/>
      </rPr>
      <t>23-b036217</t>
    </r>
  </si>
  <si>
    <r>
      <t>'</t>
    </r>
    <r>
      <rPr>
        <sz val="10"/>
        <color rgb="FF000000"/>
        <rFont val="Arial"/>
        <family val="2"/>
      </rPr>
      <t>23-b037791</t>
    </r>
  </si>
  <si>
    <r>
      <t>'</t>
    </r>
    <r>
      <rPr>
        <sz val="10"/>
        <color rgb="FF000000"/>
        <rFont val="Arial"/>
        <family val="2"/>
      </rPr>
      <t>23-b038205</t>
    </r>
  </si>
  <si>
    <r>
      <t>'</t>
    </r>
    <r>
      <rPr>
        <sz val="10"/>
        <color rgb="FF000000"/>
        <rFont val="Arial"/>
        <family val="2"/>
      </rPr>
      <t>23-b038206</t>
    </r>
  </si>
  <si>
    <r>
      <t>'</t>
    </r>
    <r>
      <rPr>
        <sz val="10"/>
        <color rgb="FF000000"/>
        <rFont val="Arial"/>
        <family val="2"/>
      </rPr>
      <t>23-b033010</t>
    </r>
  </si>
  <si>
    <r>
      <t>'</t>
    </r>
    <r>
      <rPr>
        <sz val="10"/>
        <color rgb="FF000000"/>
        <rFont val="Arial"/>
        <family val="2"/>
      </rPr>
      <t>23-b033215</t>
    </r>
  </si>
  <si>
    <r>
      <t>'</t>
    </r>
    <r>
      <rPr>
        <sz val="10"/>
        <color rgb="FF000000"/>
        <rFont val="Arial"/>
        <family val="2"/>
      </rPr>
      <t>23-b037678</t>
    </r>
  </si>
  <si>
    <r>
      <t>'</t>
    </r>
    <r>
      <rPr>
        <sz val="10"/>
        <color rgb="FF000000"/>
        <rFont val="Arial"/>
        <family val="2"/>
      </rPr>
      <t>23-b036398</t>
    </r>
  </si>
  <si>
    <r>
      <t>'</t>
    </r>
    <r>
      <rPr>
        <sz val="10"/>
        <color rgb="FF000000"/>
        <rFont val="Arial"/>
        <family val="2"/>
      </rPr>
      <t>23-b037869</t>
    </r>
  </si>
  <si>
    <t>940-SIPI-062023-10021597</t>
  </si>
  <si>
    <r>
      <t>'</t>
    </r>
    <r>
      <rPr>
        <sz val="10"/>
        <color rgb="FF000000"/>
        <rFont val="Arial"/>
        <family val="2"/>
      </rPr>
      <t>A00033149</t>
    </r>
  </si>
  <si>
    <r>
      <t>'</t>
    </r>
    <r>
      <rPr>
        <sz val="10"/>
        <color rgb="FF000000"/>
        <rFont val="Arial"/>
        <family val="2"/>
      </rPr>
      <t>A00034631</t>
    </r>
  </si>
  <si>
    <r>
      <t>'</t>
    </r>
    <r>
      <rPr>
        <sz val="10"/>
        <color rgb="FF000000"/>
        <rFont val="Arial"/>
        <family val="2"/>
      </rPr>
      <t>A00034629</t>
    </r>
  </si>
  <si>
    <r>
      <t>'</t>
    </r>
    <r>
      <rPr>
        <sz val="10"/>
        <color rgb="FF000000"/>
        <rFont val="Arial"/>
        <family val="2"/>
      </rPr>
      <t>A00036262</t>
    </r>
  </si>
  <si>
    <r>
      <t>'</t>
    </r>
    <r>
      <rPr>
        <sz val="10"/>
        <color rgb="FF000000"/>
        <rFont val="Arial"/>
        <family val="2"/>
      </rPr>
      <t>A00034628</t>
    </r>
  </si>
  <si>
    <r>
      <t>'</t>
    </r>
    <r>
      <rPr>
        <sz val="10"/>
        <color rgb="FF000000"/>
        <rFont val="Arial"/>
        <family val="2"/>
      </rPr>
      <t>A00037745</t>
    </r>
  </si>
  <si>
    <r>
      <t>'</t>
    </r>
    <r>
      <rPr>
        <sz val="10"/>
        <color rgb="FF000000"/>
        <rFont val="Arial"/>
        <family val="2"/>
      </rPr>
      <t>A00036263</t>
    </r>
  </si>
  <si>
    <r>
      <t>'</t>
    </r>
    <r>
      <rPr>
        <sz val="10"/>
        <color rgb="FF000000"/>
        <rFont val="Arial"/>
        <family val="2"/>
      </rPr>
      <t>A00034627</t>
    </r>
  </si>
  <si>
    <r>
      <t>'</t>
    </r>
    <r>
      <rPr>
        <sz val="10"/>
        <color rgb="FF000000"/>
        <rFont val="Arial"/>
        <family val="2"/>
      </rPr>
      <t>A00033148</t>
    </r>
  </si>
  <si>
    <r>
      <t>'</t>
    </r>
    <r>
      <rPr>
        <sz val="10"/>
        <color rgb="FF000000"/>
        <rFont val="Arial"/>
        <family val="2"/>
      </rPr>
      <t>A00034630</t>
    </r>
  </si>
  <si>
    <r>
      <t>'</t>
    </r>
    <r>
      <rPr>
        <sz val="10"/>
        <color rgb="FF000000"/>
        <rFont val="Arial"/>
        <family val="2"/>
      </rPr>
      <t>A00037757</t>
    </r>
  </si>
  <si>
    <t>950-SIPI-062023-10009183</t>
  </si>
  <si>
    <r>
      <t>'</t>
    </r>
    <r>
      <rPr>
        <sz val="10"/>
        <color rgb="FF000000"/>
        <rFont val="Arial"/>
        <family val="2"/>
      </rPr>
      <t>23-b033249</t>
    </r>
  </si>
  <si>
    <r>
      <t>'</t>
    </r>
    <r>
      <rPr>
        <sz val="10"/>
        <color rgb="FF000000"/>
        <rFont val="Arial"/>
        <family val="2"/>
      </rPr>
      <t>23-b037820</t>
    </r>
  </si>
  <si>
    <r>
      <t>'</t>
    </r>
    <r>
      <rPr>
        <sz val="10"/>
        <color rgb="FF000000"/>
        <rFont val="Arial"/>
        <family val="2"/>
      </rPr>
      <t>23-b034812</t>
    </r>
  </si>
  <si>
    <t>197-SIPI-062023-1076977</t>
  </si>
  <si>
    <r>
      <t>'</t>
    </r>
    <r>
      <rPr>
        <sz val="10"/>
        <color rgb="FF000000"/>
        <rFont val="Arial"/>
        <family val="2"/>
      </rPr>
      <t>P0034611</t>
    </r>
  </si>
  <si>
    <r>
      <t>'</t>
    </r>
    <r>
      <rPr>
        <sz val="10"/>
        <color rgb="FF000000"/>
        <rFont val="Arial"/>
        <family val="2"/>
      </rPr>
      <t>P0039011</t>
    </r>
  </si>
  <si>
    <t>199-SIPI-062023-1084712</t>
  </si>
  <si>
    <r>
      <t>'</t>
    </r>
    <r>
      <rPr>
        <sz val="10"/>
        <color rgb="FF000000"/>
        <rFont val="Arial"/>
        <family val="2"/>
      </rPr>
      <t>a0036421</t>
    </r>
  </si>
  <si>
    <r>
      <t>'</t>
    </r>
    <r>
      <rPr>
        <sz val="10"/>
        <color rgb="FF000000"/>
        <rFont val="Arial"/>
        <family val="2"/>
      </rPr>
      <t>a0035007</t>
    </r>
  </si>
  <si>
    <r>
      <t>'</t>
    </r>
    <r>
      <rPr>
        <sz val="10"/>
        <color rgb="FF000000"/>
        <rFont val="Arial"/>
        <family val="2"/>
      </rPr>
      <t>a0036422</t>
    </r>
  </si>
  <si>
    <r>
      <t>'</t>
    </r>
    <r>
      <rPr>
        <sz val="10"/>
        <color rgb="FF000000"/>
        <rFont val="Arial"/>
        <family val="2"/>
      </rPr>
      <t>a0032695</t>
    </r>
  </si>
  <si>
    <t>299-SIPI-012023-1276942</t>
  </si>
  <si>
    <r>
      <t>'</t>
    </r>
    <r>
      <rPr>
        <sz val="10"/>
        <color rgb="FF000000"/>
        <rFont val="Arial"/>
        <family val="2"/>
      </rPr>
      <t>23-b000071</t>
    </r>
  </si>
  <si>
    <r>
      <t>'</t>
    </r>
    <r>
      <rPr>
        <sz val="10"/>
        <color rgb="FF000000"/>
        <rFont val="Arial"/>
        <family val="2"/>
      </rPr>
      <t>23-b000383</t>
    </r>
  </si>
  <si>
    <r>
      <t>'</t>
    </r>
    <r>
      <rPr>
        <sz val="10"/>
        <color rgb="FF000000"/>
        <rFont val="Arial"/>
        <family val="2"/>
      </rPr>
      <t>23-b000211</t>
    </r>
  </si>
  <si>
    <t>299-SIPI-032023-1276692</t>
  </si>
  <si>
    <r>
      <t>'</t>
    </r>
    <r>
      <rPr>
        <sz val="10"/>
        <color rgb="FF000000"/>
        <rFont val="Arial"/>
        <family val="2"/>
      </rPr>
      <t>23-B13206</t>
    </r>
  </si>
  <si>
    <t>299-SIPI-042023-1276692</t>
  </si>
  <si>
    <r>
      <t>'</t>
    </r>
    <r>
      <rPr>
        <sz val="10"/>
        <color rgb="FF000000"/>
        <rFont val="Arial"/>
        <family val="2"/>
      </rPr>
      <t>23-B23951</t>
    </r>
  </si>
  <si>
    <t>299-SIPI-052023-1276357</t>
  </si>
  <si>
    <r>
      <t>'</t>
    </r>
    <r>
      <rPr>
        <sz val="10"/>
        <color rgb="FF000000"/>
        <rFont val="Arial"/>
        <family val="2"/>
      </rPr>
      <t>23-b026001</t>
    </r>
  </si>
  <si>
    <r>
      <t>'</t>
    </r>
    <r>
      <rPr>
        <sz val="10"/>
        <color rgb="FF000000"/>
        <rFont val="Arial"/>
        <family val="2"/>
      </rPr>
      <t>23-b028201</t>
    </r>
  </si>
  <si>
    <r>
      <t>'</t>
    </r>
    <r>
      <rPr>
        <sz val="10"/>
        <color rgb="FF000000"/>
        <rFont val="Arial"/>
        <family val="2"/>
      </rPr>
      <t>23-b031473</t>
    </r>
  </si>
  <si>
    <r>
      <t>'</t>
    </r>
    <r>
      <rPr>
        <sz val="10"/>
        <color rgb="FF000000"/>
        <rFont val="Arial"/>
        <family val="2"/>
      </rPr>
      <t>23-b031456</t>
    </r>
  </si>
  <si>
    <r>
      <t>'</t>
    </r>
    <r>
      <rPr>
        <sz val="10"/>
        <color rgb="FF000000"/>
        <rFont val="Arial"/>
        <family val="2"/>
      </rPr>
      <t>23-b0026038</t>
    </r>
  </si>
  <si>
    <t>299-SIPI-052023-1277210</t>
  </si>
  <si>
    <r>
      <t>'</t>
    </r>
    <r>
      <rPr>
        <sz val="10"/>
        <color rgb="FF000000"/>
        <rFont val="Arial"/>
        <family val="2"/>
      </rPr>
      <t>23-b031516</t>
    </r>
  </si>
  <si>
    <t>299-SIPI-062023-1278808</t>
  </si>
  <si>
    <r>
      <t>'</t>
    </r>
    <r>
      <rPr>
        <sz val="10"/>
        <color rgb="FF000000"/>
        <rFont val="Arial"/>
        <family val="2"/>
      </rPr>
      <t>23-b034313</t>
    </r>
  </si>
  <si>
    <r>
      <t>'</t>
    </r>
    <r>
      <rPr>
        <sz val="10"/>
        <color rgb="FF000000"/>
        <rFont val="Arial"/>
        <family val="2"/>
      </rPr>
      <t>23-b033275</t>
    </r>
  </si>
  <si>
    <r>
      <t>'</t>
    </r>
    <r>
      <rPr>
        <sz val="10"/>
        <color rgb="FF000000"/>
        <rFont val="Arial"/>
        <family val="2"/>
      </rPr>
      <t>23-B34309</t>
    </r>
  </si>
  <si>
    <r>
      <t>'</t>
    </r>
    <r>
      <rPr>
        <sz val="10"/>
        <color rgb="FF000000"/>
        <rFont val="Arial"/>
        <family val="2"/>
      </rPr>
      <t>23-b033660</t>
    </r>
  </si>
  <si>
    <r>
      <t>'</t>
    </r>
    <r>
      <rPr>
        <sz val="10"/>
        <color rgb="FF000000"/>
        <rFont val="Arial"/>
        <family val="2"/>
      </rPr>
      <t>23-b035998</t>
    </r>
  </si>
  <si>
    <r>
      <t>'</t>
    </r>
    <r>
      <rPr>
        <sz val="10"/>
        <color rgb="FF000000"/>
        <rFont val="Arial"/>
        <family val="2"/>
      </rPr>
      <t>23-b036108</t>
    </r>
  </si>
  <si>
    <r>
      <t>'</t>
    </r>
    <r>
      <rPr>
        <sz val="10"/>
        <color rgb="FF000000"/>
        <rFont val="Arial"/>
        <family val="2"/>
      </rPr>
      <t>23-b032779</t>
    </r>
  </si>
  <si>
    <t>304-SIPI-062023-10067980</t>
  </si>
  <si>
    <r>
      <t>'</t>
    </r>
    <r>
      <rPr>
        <sz val="10"/>
        <color rgb="FF000000"/>
        <rFont val="Arial"/>
        <family val="2"/>
      </rPr>
      <t>A0034484</t>
    </r>
  </si>
  <si>
    <r>
      <t>'</t>
    </r>
    <r>
      <rPr>
        <sz val="10"/>
        <color rgb="FF000000"/>
        <rFont val="Arial"/>
        <family val="2"/>
      </rPr>
      <t>A0034676</t>
    </r>
  </si>
  <si>
    <t>305-SIPI-062023-10064555</t>
  </si>
  <si>
    <r>
      <t>'</t>
    </r>
    <r>
      <rPr>
        <sz val="10"/>
        <color rgb="FF000000"/>
        <rFont val="Arial"/>
        <family val="2"/>
      </rPr>
      <t>B0036225</t>
    </r>
  </si>
  <si>
    <r>
      <t>'</t>
    </r>
    <r>
      <rPr>
        <sz val="10"/>
        <color rgb="FF000000"/>
        <rFont val="Arial"/>
        <family val="2"/>
      </rPr>
      <t>B0033287</t>
    </r>
  </si>
  <si>
    <r>
      <t>'</t>
    </r>
    <r>
      <rPr>
        <sz val="10"/>
        <color rgb="FF000000"/>
        <rFont val="Arial"/>
        <family val="2"/>
      </rPr>
      <t>B0034582</t>
    </r>
  </si>
  <si>
    <r>
      <t>'</t>
    </r>
    <r>
      <rPr>
        <sz val="10"/>
        <color rgb="FF000000"/>
        <rFont val="Arial"/>
        <family val="2"/>
      </rPr>
      <t>B0038036</t>
    </r>
  </si>
  <si>
    <t>306-SIPI-062023-10053386</t>
  </si>
  <si>
    <r>
      <t>'</t>
    </r>
    <r>
      <rPr>
        <sz val="10"/>
        <color rgb="FF000000"/>
        <rFont val="Arial"/>
        <family val="2"/>
      </rPr>
      <t>C0036157</t>
    </r>
  </si>
  <si>
    <r>
      <t>'</t>
    </r>
    <r>
      <rPr>
        <sz val="10"/>
        <color rgb="FF000000"/>
        <rFont val="Arial"/>
        <family val="2"/>
      </rPr>
      <t>C0034554</t>
    </r>
  </si>
  <si>
    <t>400-SIPI-052023-1088062</t>
  </si>
  <si>
    <r>
      <t>'</t>
    </r>
    <r>
      <rPr>
        <sz val="10"/>
        <color rgb="FF000000"/>
        <rFont val="Arial"/>
        <family val="2"/>
      </rPr>
      <t>M0025416</t>
    </r>
  </si>
  <si>
    <t>401-SIPI-062023-1082791</t>
  </si>
  <si>
    <r>
      <t>'</t>
    </r>
    <r>
      <rPr>
        <sz val="10"/>
        <color rgb="FF000000"/>
        <rFont val="Arial"/>
        <family val="2"/>
      </rPr>
      <t>A35004</t>
    </r>
  </si>
  <si>
    <t>404-SIPI-062023-1090999</t>
  </si>
  <si>
    <r>
      <t>'</t>
    </r>
    <r>
      <rPr>
        <sz val="10"/>
        <color rgb="FF000000"/>
        <rFont val="Arial"/>
        <family val="2"/>
      </rPr>
      <t>A0034480</t>
    </r>
  </si>
  <si>
    <t>406-SIPI-062023-1153490</t>
  </si>
  <si>
    <r>
      <t>'</t>
    </r>
    <r>
      <rPr>
        <sz val="10"/>
        <color rgb="FF000000"/>
        <rFont val="Arial"/>
        <family val="2"/>
      </rPr>
      <t>A0032832</t>
    </r>
  </si>
  <si>
    <r>
      <t>'</t>
    </r>
    <r>
      <rPr>
        <sz val="10"/>
        <color rgb="FF000000"/>
        <rFont val="Arial"/>
        <family val="2"/>
      </rPr>
      <t>A0036105</t>
    </r>
  </si>
  <si>
    <r>
      <t>'</t>
    </r>
    <r>
      <rPr>
        <sz val="10"/>
        <color rgb="FF000000"/>
        <rFont val="Arial"/>
        <family val="2"/>
      </rPr>
      <t>A0036358</t>
    </r>
  </si>
  <si>
    <t>409-SIPI-062023-1134920</t>
  </si>
  <si>
    <r>
      <t>'</t>
    </r>
    <r>
      <rPr>
        <sz val="10"/>
        <color rgb="FF000000"/>
        <rFont val="Arial"/>
        <family val="2"/>
      </rPr>
      <t>V0037876</t>
    </r>
  </si>
  <si>
    <r>
      <t>'</t>
    </r>
    <r>
      <rPr>
        <sz val="10"/>
        <color rgb="FF000000"/>
        <rFont val="Arial"/>
        <family val="2"/>
      </rPr>
      <t>V0036016</t>
    </r>
  </si>
  <si>
    <t>411-SIPI-062023-1125223</t>
  </si>
  <si>
    <r>
      <t>'</t>
    </r>
    <r>
      <rPr>
        <sz val="10"/>
        <color rgb="FF000000"/>
        <rFont val="Arial"/>
        <family val="2"/>
      </rPr>
      <t>A0037885</t>
    </r>
  </si>
  <si>
    <r>
      <t>'</t>
    </r>
    <r>
      <rPr>
        <sz val="10"/>
        <color rgb="FF000000"/>
        <rFont val="Arial"/>
        <family val="2"/>
      </rPr>
      <t>A0036309</t>
    </r>
  </si>
  <si>
    <t>412-SIPI-062023-1118228</t>
  </si>
  <si>
    <r>
      <t>'</t>
    </r>
    <r>
      <rPr>
        <sz val="10"/>
        <color rgb="FF000000"/>
        <rFont val="Arial"/>
        <family val="2"/>
      </rPr>
      <t>A0034570</t>
    </r>
  </si>
  <si>
    <t>413-SIPI-062023-1117558</t>
  </si>
  <si>
    <r>
      <t>'</t>
    </r>
    <r>
      <rPr>
        <sz val="10"/>
        <color rgb="FF000000"/>
        <rFont val="Arial"/>
        <family val="2"/>
      </rPr>
      <t>A0033073</t>
    </r>
  </si>
  <si>
    <r>
      <t>'</t>
    </r>
    <r>
      <rPr>
        <sz val="10"/>
        <color rgb="FF000000"/>
        <rFont val="Arial"/>
        <family val="2"/>
      </rPr>
      <t>A0036377</t>
    </r>
  </si>
  <si>
    <r>
      <t>'</t>
    </r>
    <r>
      <rPr>
        <sz val="10"/>
        <color rgb="FF000000"/>
        <rFont val="Arial"/>
        <family val="2"/>
      </rPr>
      <t>A0037592</t>
    </r>
  </si>
  <si>
    <r>
      <t>'</t>
    </r>
    <r>
      <rPr>
        <sz val="10"/>
        <color rgb="FF000000"/>
        <rFont val="Arial"/>
        <family val="2"/>
      </rPr>
      <t>A0034671</t>
    </r>
  </si>
  <si>
    <t>414-SIPI-062023-1124776</t>
  </si>
  <si>
    <r>
      <t>'</t>
    </r>
    <r>
      <rPr>
        <sz val="10"/>
        <color rgb="FF000000"/>
        <rFont val="Arial"/>
        <family val="2"/>
      </rPr>
      <t>N0034546</t>
    </r>
  </si>
  <si>
    <t>415-SIPI-062023-1140784</t>
  </si>
  <si>
    <r>
      <t>'</t>
    </r>
    <r>
      <rPr>
        <sz val="10"/>
        <color rgb="FF000000"/>
        <rFont val="Arial"/>
        <family val="2"/>
      </rPr>
      <t>X0034574</t>
    </r>
  </si>
  <si>
    <r>
      <t>'</t>
    </r>
    <r>
      <rPr>
        <sz val="10"/>
        <color rgb="FF000000"/>
        <rFont val="Arial"/>
        <family val="2"/>
      </rPr>
      <t>X0033199</t>
    </r>
  </si>
  <si>
    <r>
      <t>'</t>
    </r>
    <r>
      <rPr>
        <sz val="10"/>
        <color rgb="FF000000"/>
        <rFont val="Arial"/>
        <family val="2"/>
      </rPr>
      <t>X0036129</t>
    </r>
  </si>
  <si>
    <t>418-SIPI-062023-1113429</t>
  </si>
  <si>
    <r>
      <t>'</t>
    </r>
    <r>
      <rPr>
        <sz val="10"/>
        <color rgb="FF000000"/>
        <rFont val="Arial"/>
        <family val="2"/>
      </rPr>
      <t>34568</t>
    </r>
  </si>
  <si>
    <t>421-SIPI-062023-1082079</t>
  </si>
  <si>
    <r>
      <t>'</t>
    </r>
    <r>
      <rPr>
        <sz val="10"/>
        <color rgb="FF000000"/>
        <rFont val="Arial"/>
        <family val="2"/>
      </rPr>
      <t>A0036423</t>
    </r>
  </si>
  <si>
    <t>425-SIPI-062023-1119318</t>
  </si>
  <si>
    <r>
      <t>'</t>
    </r>
    <r>
      <rPr>
        <sz val="10"/>
        <color rgb="FF000000"/>
        <rFont val="Arial"/>
        <family val="2"/>
      </rPr>
      <t>E0034548</t>
    </r>
  </si>
  <si>
    <t>426-SIPI-062023-1066049</t>
  </si>
  <si>
    <r>
      <t>'</t>
    </r>
    <r>
      <rPr>
        <sz val="10"/>
        <color rgb="FF000000"/>
        <rFont val="Arial"/>
        <family val="2"/>
      </rPr>
      <t>A0034716</t>
    </r>
  </si>
  <si>
    <r>
      <t>'</t>
    </r>
    <r>
      <rPr>
        <sz val="10"/>
        <color rgb="FF000000"/>
        <rFont val="Arial"/>
        <family val="2"/>
      </rPr>
      <t>A0036339</t>
    </r>
  </si>
  <si>
    <r>
      <t>'</t>
    </r>
    <r>
      <rPr>
        <sz val="10"/>
        <color rgb="FF000000"/>
        <rFont val="Arial"/>
        <family val="2"/>
      </rPr>
      <t>A0033258</t>
    </r>
  </si>
  <si>
    <t>428-SIPI-062023-1057579</t>
  </si>
  <si>
    <r>
      <t>'</t>
    </r>
    <r>
      <rPr>
        <sz val="10"/>
        <color rgb="FF000000"/>
        <rFont val="Arial"/>
        <family val="2"/>
      </rPr>
      <t>H0034564</t>
    </r>
  </si>
  <si>
    <t>429-SIPI-062023-1057056</t>
  </si>
  <si>
    <r>
      <t>'</t>
    </r>
    <r>
      <rPr>
        <sz val="10"/>
        <color rgb="FF000000"/>
        <rFont val="Arial"/>
        <family val="2"/>
      </rPr>
      <t>A0035005</t>
    </r>
  </si>
  <si>
    <t>430-SIPI-062023-1111996</t>
  </si>
  <si>
    <r>
      <t>'</t>
    </r>
    <r>
      <rPr>
        <sz val="10"/>
        <color rgb="FF000000"/>
        <rFont val="Arial"/>
        <family val="2"/>
      </rPr>
      <t>A0037609</t>
    </r>
  </si>
  <si>
    <t>432-SIPI-062023-1069768</t>
  </si>
  <si>
    <r>
      <t>'</t>
    </r>
    <r>
      <rPr>
        <sz val="10"/>
        <color rgb="FF000000"/>
        <rFont val="Arial"/>
        <family val="2"/>
      </rPr>
      <t>A0034541</t>
    </r>
  </si>
  <si>
    <t>435-SIPI-062023-1084180</t>
  </si>
  <si>
    <r>
      <t>'</t>
    </r>
    <r>
      <rPr>
        <sz val="10"/>
        <color rgb="FF000000"/>
        <rFont val="Arial"/>
        <family val="2"/>
      </rPr>
      <t>A0034561</t>
    </r>
  </si>
  <si>
    <t>438-SIPI-062023-1068033</t>
  </si>
  <si>
    <r>
      <t>'</t>
    </r>
    <r>
      <rPr>
        <sz val="10"/>
        <color rgb="FF000000"/>
        <rFont val="Arial"/>
        <family val="2"/>
      </rPr>
      <t>A0036425</t>
    </r>
  </si>
  <si>
    <t>439-SIPI-062023-10054369</t>
  </si>
  <si>
    <r>
      <t>'</t>
    </r>
    <r>
      <rPr>
        <sz val="10"/>
        <color rgb="FF000000"/>
        <rFont val="Arial"/>
        <family val="2"/>
      </rPr>
      <t>36203</t>
    </r>
  </si>
  <si>
    <r>
      <t>'</t>
    </r>
    <r>
      <rPr>
        <sz val="10"/>
        <color rgb="FF000000"/>
        <rFont val="Arial"/>
        <family val="2"/>
      </rPr>
      <t>36424</t>
    </r>
  </si>
  <si>
    <r>
      <t>'</t>
    </r>
    <r>
      <rPr>
        <sz val="10"/>
        <color rgb="FF000000"/>
        <rFont val="Arial"/>
        <family val="2"/>
      </rPr>
      <t>34560</t>
    </r>
  </si>
  <si>
    <r>
      <t>'</t>
    </r>
    <r>
      <rPr>
        <sz val="10"/>
        <color rgb="FF000000"/>
        <rFont val="Arial"/>
        <family val="2"/>
      </rPr>
      <t>33040</t>
    </r>
  </si>
  <si>
    <t>441-SIPI-062023-1101432</t>
  </si>
  <si>
    <r>
      <t>'</t>
    </r>
    <r>
      <rPr>
        <sz val="10"/>
        <color rgb="FF000000"/>
        <rFont val="Arial"/>
        <family val="2"/>
      </rPr>
      <t>A0035974</t>
    </r>
  </si>
  <si>
    <r>
      <t>'</t>
    </r>
    <r>
      <rPr>
        <sz val="10"/>
        <color rgb="FF000000"/>
        <rFont val="Arial"/>
        <family val="2"/>
      </rPr>
      <t>A0037445</t>
    </r>
  </si>
  <si>
    <r>
      <t>'</t>
    </r>
    <r>
      <rPr>
        <sz val="10"/>
        <color rgb="FF000000"/>
        <rFont val="Arial"/>
        <family val="2"/>
      </rPr>
      <t>A0034619</t>
    </r>
  </si>
  <si>
    <t>443-SIPI-062023-1097422</t>
  </si>
  <si>
    <r>
      <t>'</t>
    </r>
    <r>
      <rPr>
        <sz val="10"/>
        <color rgb="FF000000"/>
        <rFont val="Arial"/>
        <family val="2"/>
      </rPr>
      <t>B0033305</t>
    </r>
  </si>
  <si>
    <t>448-SIPI-062023-10050416</t>
  </si>
  <si>
    <r>
      <t>'</t>
    </r>
    <r>
      <rPr>
        <sz val="10"/>
        <color rgb="FF000000"/>
        <rFont val="Arial"/>
        <family val="2"/>
      </rPr>
      <t>A034651</t>
    </r>
  </si>
  <si>
    <t>451-SIPI-062023-10097449</t>
  </si>
  <si>
    <r>
      <t>'</t>
    </r>
    <r>
      <rPr>
        <sz val="10"/>
        <color rgb="FF000000"/>
        <rFont val="Arial"/>
        <family val="2"/>
      </rPr>
      <t>T0034578</t>
    </r>
  </si>
  <si>
    <t>452-SIPI-062023-10102081</t>
  </si>
  <si>
    <r>
      <t>'</t>
    </r>
    <r>
      <rPr>
        <sz val="10"/>
        <color rgb="FF000000"/>
        <rFont val="Arial"/>
        <family val="2"/>
      </rPr>
      <t>A0036256</t>
    </r>
  </si>
  <si>
    <r>
      <t>'</t>
    </r>
    <r>
      <rPr>
        <sz val="10"/>
        <color rgb="FF000000"/>
        <rFont val="Arial"/>
        <family val="2"/>
      </rPr>
      <t>A0033141</t>
    </r>
  </si>
  <si>
    <r>
      <t>'</t>
    </r>
    <r>
      <rPr>
        <sz val="10"/>
        <color rgb="FF000000"/>
        <rFont val="Arial"/>
        <family val="2"/>
      </rPr>
      <t>A0034612</t>
    </r>
  </si>
  <si>
    <r>
      <t>'</t>
    </r>
    <r>
      <rPr>
        <sz val="10"/>
        <color rgb="FF000000"/>
        <rFont val="Arial"/>
        <family val="2"/>
      </rPr>
      <t>A0037744</t>
    </r>
  </si>
  <si>
    <t>457-SIPI-052023-1111946</t>
  </si>
  <si>
    <r>
      <t>'</t>
    </r>
    <r>
      <rPr>
        <sz val="10"/>
        <color rgb="FF000000"/>
        <rFont val="Arial"/>
        <family val="2"/>
      </rPr>
      <t>A0028394</t>
    </r>
  </si>
  <si>
    <r>
      <t>'</t>
    </r>
    <r>
      <rPr>
        <sz val="10"/>
        <color rgb="FF000000"/>
        <rFont val="Arial"/>
        <family val="2"/>
      </rPr>
      <t>A0031610</t>
    </r>
  </si>
  <si>
    <r>
      <t>'</t>
    </r>
    <r>
      <rPr>
        <sz val="10"/>
        <color rgb="FF000000"/>
        <rFont val="Arial"/>
        <family val="2"/>
      </rPr>
      <t>A0029968</t>
    </r>
  </si>
  <si>
    <t>457-SIPI-062023-1113380</t>
  </si>
  <si>
    <r>
      <t>'</t>
    </r>
    <r>
      <rPr>
        <sz val="10"/>
        <color rgb="FF000000"/>
        <rFont val="Arial"/>
        <family val="2"/>
      </rPr>
      <t>A0033106</t>
    </r>
  </si>
  <si>
    <r>
      <t>'</t>
    </r>
    <r>
      <rPr>
        <sz val="10"/>
        <color rgb="FF000000"/>
        <rFont val="Arial"/>
        <family val="2"/>
      </rPr>
      <t>A0034341</t>
    </r>
  </si>
  <si>
    <r>
      <t>'</t>
    </r>
    <r>
      <rPr>
        <sz val="10"/>
        <color rgb="FF000000"/>
        <rFont val="Arial"/>
        <family val="2"/>
      </rPr>
      <t>A0032843</t>
    </r>
  </si>
  <si>
    <r>
      <t>'</t>
    </r>
    <r>
      <rPr>
        <sz val="10"/>
        <color rgb="FF000000"/>
        <rFont val="Arial"/>
        <family val="2"/>
      </rPr>
      <t>A0037155</t>
    </r>
  </si>
  <si>
    <r>
      <t>'</t>
    </r>
    <r>
      <rPr>
        <sz val="10"/>
        <color rgb="FF000000"/>
        <rFont val="Arial"/>
        <family val="2"/>
      </rPr>
      <t>A0036325</t>
    </r>
  </si>
  <si>
    <r>
      <t>'</t>
    </r>
    <r>
      <rPr>
        <sz val="10"/>
        <color rgb="FF000000"/>
        <rFont val="Arial"/>
        <family val="2"/>
      </rPr>
      <t>A0036119</t>
    </r>
  </si>
  <si>
    <r>
      <t>'</t>
    </r>
    <r>
      <rPr>
        <sz val="10"/>
        <color rgb="FF000000"/>
        <rFont val="Arial"/>
        <family val="2"/>
      </rPr>
      <t>A0038676</t>
    </r>
  </si>
  <si>
    <t>458-SIPI-062023-10050841</t>
  </si>
  <si>
    <r>
      <t>'</t>
    </r>
    <r>
      <rPr>
        <sz val="10"/>
        <color rgb="FF000000"/>
        <rFont val="Arial"/>
        <family val="2"/>
      </rPr>
      <t>A35001</t>
    </r>
  </si>
  <si>
    <r>
      <t>'</t>
    </r>
    <r>
      <rPr>
        <sz val="10"/>
        <color rgb="FF000000"/>
        <rFont val="Arial"/>
        <family val="2"/>
      </rPr>
      <t>A00033342</t>
    </r>
  </si>
  <si>
    <t>462-SIPI-062023-10024446</t>
  </si>
  <si>
    <r>
      <t>'</t>
    </r>
    <r>
      <rPr>
        <sz val="10"/>
        <color rgb="FF000000"/>
        <rFont val="Arial"/>
        <family val="2"/>
      </rPr>
      <t>A0035785</t>
    </r>
  </si>
  <si>
    <r>
      <t>'</t>
    </r>
    <r>
      <rPr>
        <sz val="10"/>
        <color rgb="FF000000"/>
        <rFont val="Arial"/>
        <family val="2"/>
      </rPr>
      <t>A0039037</t>
    </r>
  </si>
  <si>
    <r>
      <t>'</t>
    </r>
    <r>
      <rPr>
        <sz val="10"/>
        <color rgb="FF000000"/>
        <rFont val="Arial"/>
        <family val="2"/>
      </rPr>
      <t>A0034326</t>
    </r>
  </si>
  <si>
    <t>463-SIPI-052023-10026913</t>
  </si>
  <si>
    <r>
      <t>'</t>
    </r>
    <r>
      <rPr>
        <sz val="10"/>
        <color rgb="FF000000"/>
        <rFont val="Arial"/>
        <family val="2"/>
      </rPr>
      <t>A0025451</t>
    </r>
  </si>
  <si>
    <t>502-SIPI-062023-10023101</t>
  </si>
  <si>
    <r>
      <t>'</t>
    </r>
    <r>
      <rPr>
        <sz val="10"/>
        <color rgb="FF000000"/>
        <rFont val="Arial"/>
        <family val="2"/>
      </rPr>
      <t>C0032710</t>
    </r>
  </si>
  <si>
    <r>
      <t>'</t>
    </r>
    <r>
      <rPr>
        <sz val="10"/>
        <color rgb="FF000000"/>
        <rFont val="Arial"/>
        <family val="2"/>
      </rPr>
      <t>C0037460</t>
    </r>
  </si>
  <si>
    <t>503-SIPI-062023-503053916</t>
  </si>
  <si>
    <r>
      <t>'</t>
    </r>
    <r>
      <rPr>
        <sz val="10"/>
        <color rgb="FF000000"/>
        <rFont val="Arial"/>
        <family val="2"/>
      </rPr>
      <t>37789</t>
    </r>
  </si>
  <si>
    <r>
      <t>'</t>
    </r>
    <r>
      <rPr>
        <sz val="10"/>
        <color rgb="FF000000"/>
        <rFont val="Arial"/>
        <family val="2"/>
      </rPr>
      <t>33189</t>
    </r>
  </si>
  <si>
    <r>
      <t>'</t>
    </r>
    <r>
      <rPr>
        <sz val="10"/>
        <color rgb="FF000000"/>
        <rFont val="Arial"/>
        <family val="2"/>
      </rPr>
      <t>34670</t>
    </r>
  </si>
  <si>
    <t>506-SIPI-062023-10074038</t>
  </si>
  <si>
    <r>
      <t>'</t>
    </r>
    <r>
      <rPr>
        <sz val="10"/>
        <color rgb="FF000000"/>
        <rFont val="Arial"/>
        <family val="2"/>
      </rPr>
      <t>V0034547</t>
    </r>
  </si>
  <si>
    <t>507-SIPI-062023-10052827</t>
  </si>
  <si>
    <r>
      <t>'</t>
    </r>
    <r>
      <rPr>
        <sz val="10"/>
        <color rgb="FF000000"/>
        <rFont val="Arial"/>
        <family val="2"/>
      </rPr>
      <t>A00034990</t>
    </r>
  </si>
  <si>
    <t>512-SIPI-062023-10054989</t>
  </si>
  <si>
    <r>
      <t>'</t>
    </r>
    <r>
      <rPr>
        <sz val="10"/>
        <color rgb="FF000000"/>
        <rFont val="Arial"/>
        <family val="2"/>
      </rPr>
      <t>K0036086</t>
    </r>
  </si>
  <si>
    <r>
      <t>'</t>
    </r>
    <r>
      <rPr>
        <sz val="10"/>
        <color rgb="FF000000"/>
        <rFont val="Arial"/>
        <family val="2"/>
      </rPr>
      <t>K0033343</t>
    </r>
  </si>
  <si>
    <r>
      <t>'</t>
    </r>
    <r>
      <rPr>
        <sz val="10"/>
        <color rgb="FF000000"/>
        <rFont val="Arial"/>
        <family val="2"/>
      </rPr>
      <t>K0037587</t>
    </r>
  </si>
  <si>
    <r>
      <t>'</t>
    </r>
    <r>
      <rPr>
        <sz val="10"/>
        <color rgb="FF000000"/>
        <rFont val="Arial"/>
        <family val="2"/>
      </rPr>
      <t>K0034999</t>
    </r>
  </si>
  <si>
    <r>
      <t>'</t>
    </r>
    <r>
      <rPr>
        <sz val="10"/>
        <color rgb="FF000000"/>
        <rFont val="Arial"/>
        <family val="2"/>
      </rPr>
      <t>K0032696</t>
    </r>
  </si>
  <si>
    <r>
      <t>'</t>
    </r>
    <r>
      <rPr>
        <sz val="10"/>
        <color rgb="FF000000"/>
        <rFont val="Arial"/>
        <family val="2"/>
      </rPr>
      <t>K0034452</t>
    </r>
  </si>
  <si>
    <r>
      <t>'</t>
    </r>
    <r>
      <rPr>
        <sz val="10"/>
        <color rgb="FF000000"/>
        <rFont val="Arial"/>
        <family val="2"/>
      </rPr>
      <t>K0032988</t>
    </r>
  </si>
  <si>
    <t>513-SIPI-062023-10041982</t>
  </si>
  <si>
    <r>
      <t>'</t>
    </r>
    <r>
      <rPr>
        <sz val="10"/>
        <color rgb="FF000000"/>
        <rFont val="Arial"/>
        <family val="2"/>
      </rPr>
      <t>B0035002</t>
    </r>
  </si>
  <si>
    <t>514-SIPI-062023-10058438</t>
  </si>
  <si>
    <r>
      <t>'</t>
    </r>
    <r>
      <rPr>
        <sz val="10"/>
        <color rgb="FF000000"/>
        <rFont val="Arial"/>
        <family val="2"/>
      </rPr>
      <t>A0035003</t>
    </r>
  </si>
  <si>
    <t>516-SIPI-062023-10062954</t>
  </si>
  <si>
    <r>
      <t>'</t>
    </r>
    <r>
      <rPr>
        <sz val="10"/>
        <color rgb="FF000000"/>
        <rFont val="Arial"/>
        <family val="2"/>
      </rPr>
      <t>38207</t>
    </r>
  </si>
  <si>
    <r>
      <t>'</t>
    </r>
    <r>
      <rPr>
        <sz val="10"/>
        <color rgb="FF000000"/>
        <rFont val="Arial"/>
        <family val="2"/>
      </rPr>
      <t>34669</t>
    </r>
  </si>
  <si>
    <t>517-SIPI-062023-517055946</t>
  </si>
  <si>
    <r>
      <t>'</t>
    </r>
    <r>
      <rPr>
        <sz val="10"/>
        <color rgb="FF000000"/>
        <rFont val="Arial"/>
        <family val="2"/>
      </rPr>
      <t>A0034613</t>
    </r>
  </si>
  <si>
    <t>519-SIPI-062023-51938639</t>
  </si>
  <si>
    <r>
      <t>'</t>
    </r>
    <r>
      <rPr>
        <sz val="10"/>
        <color rgb="FF000000"/>
        <rFont val="Arial"/>
        <family val="2"/>
      </rPr>
      <t>A0037754</t>
    </r>
  </si>
  <si>
    <t>520-SIPI-062023-520032479</t>
  </si>
  <si>
    <r>
      <t>'</t>
    </r>
    <r>
      <rPr>
        <sz val="10"/>
        <color rgb="FF000000"/>
        <rFont val="Arial"/>
        <family val="2"/>
      </rPr>
      <t>Z0034618</t>
    </r>
  </si>
  <si>
    <t>CN LIEN HIEP HTX TM TP.HCM-CO.OPMART CHAU DOC</t>
  </si>
  <si>
    <t>524-SIPI-062023-524036721</t>
  </si>
  <si>
    <r>
      <t>'</t>
    </r>
    <r>
      <rPr>
        <sz val="10"/>
        <color rgb="FF000000"/>
        <rFont val="Arial"/>
        <family val="2"/>
      </rPr>
      <t>D0034467</t>
    </r>
  </si>
  <si>
    <r>
      <t>'</t>
    </r>
    <r>
      <rPr>
        <sz val="10"/>
        <color rgb="FF000000"/>
        <rFont val="Arial"/>
        <family val="2"/>
      </rPr>
      <t>D0034595</t>
    </r>
  </si>
  <si>
    <t>528-SIPI-062023-528035580</t>
  </si>
  <si>
    <r>
      <t>'</t>
    </r>
    <r>
      <rPr>
        <sz val="10"/>
        <color rgb="FF000000"/>
        <rFont val="Arial"/>
        <family val="2"/>
      </rPr>
      <t>Q0036088</t>
    </r>
  </si>
  <si>
    <t>529-SIPI-062023-529037601</t>
  </si>
  <si>
    <r>
      <t>'</t>
    </r>
    <r>
      <rPr>
        <sz val="10"/>
        <color rgb="FF000000"/>
        <rFont val="Arial"/>
        <family val="2"/>
      </rPr>
      <t>T0035006</t>
    </r>
  </si>
  <si>
    <r>
      <t>'</t>
    </r>
    <r>
      <rPr>
        <sz val="10"/>
        <color rgb="FF000000"/>
        <rFont val="Arial"/>
        <family val="2"/>
      </rPr>
      <t>T0037662</t>
    </r>
  </si>
  <si>
    <r>
      <t>'</t>
    </r>
    <r>
      <rPr>
        <sz val="10"/>
        <color rgb="FF000000"/>
        <rFont val="Arial"/>
        <family val="2"/>
      </rPr>
      <t>T0032694</t>
    </r>
  </si>
  <si>
    <r>
      <t>'</t>
    </r>
    <r>
      <rPr>
        <sz val="10"/>
        <color rgb="FF000000"/>
        <rFont val="Arial"/>
        <family val="2"/>
      </rPr>
      <t>T0036426</t>
    </r>
  </si>
  <si>
    <t>530-SIPI-062023-530049367</t>
  </si>
  <si>
    <r>
      <t>'</t>
    </r>
    <r>
      <rPr>
        <sz val="10"/>
        <color rgb="FF000000"/>
        <rFont val="Arial"/>
        <family val="2"/>
      </rPr>
      <t>A0032766</t>
    </r>
  </si>
  <si>
    <r>
      <t>'</t>
    </r>
    <r>
      <rPr>
        <sz val="10"/>
        <color rgb="FF000000"/>
        <rFont val="Arial"/>
        <family val="2"/>
      </rPr>
      <t>A0034468</t>
    </r>
  </si>
  <si>
    <r>
      <t>'</t>
    </r>
    <r>
      <rPr>
        <sz val="10"/>
        <color rgb="FF000000"/>
        <rFont val="Arial"/>
        <family val="2"/>
      </rPr>
      <t>A0036281</t>
    </r>
  </si>
  <si>
    <r>
      <t>'</t>
    </r>
    <r>
      <rPr>
        <sz val="10"/>
        <color rgb="FF000000"/>
        <rFont val="Arial"/>
        <family val="2"/>
      </rPr>
      <t>A0034469</t>
    </r>
  </si>
  <si>
    <t>531-SIPI-062023-531022942</t>
  </si>
  <si>
    <r>
      <t>'</t>
    </r>
    <r>
      <rPr>
        <sz val="10"/>
        <color rgb="FF000000"/>
        <rFont val="Arial"/>
        <family val="2"/>
      </rPr>
      <t>A0034713</t>
    </r>
  </si>
  <si>
    <t>532-SIPI-062023-532037505</t>
  </si>
  <si>
    <r>
      <t>'</t>
    </r>
    <r>
      <rPr>
        <sz val="10"/>
        <color rgb="FF000000"/>
        <rFont val="Arial"/>
        <family val="2"/>
      </rPr>
      <t>B0034615</t>
    </r>
  </si>
  <si>
    <r>
      <t>'</t>
    </r>
    <r>
      <rPr>
        <sz val="10"/>
        <color rgb="FF000000"/>
        <rFont val="Arial"/>
        <family val="2"/>
      </rPr>
      <t>B0033142</t>
    </r>
  </si>
  <si>
    <r>
      <t>'</t>
    </r>
    <r>
      <rPr>
        <sz val="10"/>
        <color rgb="FF000000"/>
        <rFont val="Arial"/>
        <family val="2"/>
      </rPr>
      <t>B0034616</t>
    </r>
  </si>
  <si>
    <t>534-SIPI-062023-10032476</t>
  </si>
  <si>
    <r>
      <t>'</t>
    </r>
    <r>
      <rPr>
        <sz val="10"/>
        <color rgb="FF000000"/>
        <rFont val="Arial"/>
        <family val="2"/>
      </rPr>
      <t>A00034614</t>
    </r>
  </si>
  <si>
    <t>535-SIPI-062023-1018178</t>
  </si>
  <si>
    <r>
      <t>'</t>
    </r>
    <r>
      <rPr>
        <sz val="10"/>
        <color rgb="FF000000"/>
        <rFont val="Arial"/>
        <family val="2"/>
      </rPr>
      <t>A0034617</t>
    </r>
  </si>
  <si>
    <r>
      <t>'</t>
    </r>
    <r>
      <rPr>
        <sz val="10"/>
        <color rgb="FF000000"/>
        <rFont val="Arial"/>
        <family val="2"/>
      </rPr>
      <t>A0037746</t>
    </r>
  </si>
  <si>
    <t>536-SIPI-062023-1020630</t>
  </si>
  <si>
    <r>
      <t>'</t>
    </r>
    <r>
      <rPr>
        <sz val="10"/>
        <color rgb="FF000000"/>
        <rFont val="Arial"/>
        <family val="2"/>
      </rPr>
      <t>A0034559</t>
    </r>
  </si>
  <si>
    <t>541-SIPI-062023-541026332</t>
  </si>
  <si>
    <r>
      <t>'</t>
    </r>
    <r>
      <rPr>
        <sz val="10"/>
        <color rgb="FF000000"/>
        <rFont val="Arial"/>
        <family val="2"/>
      </rPr>
      <t>T0034551</t>
    </r>
  </si>
  <si>
    <r>
      <t>'</t>
    </r>
    <r>
      <rPr>
        <sz val="10"/>
        <color rgb="FF000000"/>
        <rFont val="Arial"/>
        <family val="2"/>
      </rPr>
      <t>T0034550</t>
    </r>
  </si>
  <si>
    <t>546-SIPI-062023-10017445</t>
  </si>
  <si>
    <r>
      <t>'</t>
    </r>
    <r>
      <rPr>
        <sz val="10"/>
        <color rgb="FF000000"/>
        <rFont val="Arial"/>
        <family val="2"/>
      </rPr>
      <t>A0035000</t>
    </r>
  </si>
  <si>
    <t>565-SIPI-062023-566019025</t>
  </si>
  <si>
    <r>
      <t>'</t>
    </r>
    <r>
      <rPr>
        <sz val="10"/>
        <color rgb="FF000000"/>
        <rFont val="Arial"/>
        <family val="2"/>
      </rPr>
      <t>A0034657</t>
    </r>
  </si>
  <si>
    <t>569-SIPI-052023-569009581</t>
  </si>
  <si>
    <r>
      <t>'</t>
    </r>
    <r>
      <rPr>
        <sz val="10"/>
        <color rgb="FF000000"/>
        <rFont val="Arial"/>
        <family val="2"/>
      </rPr>
      <t>C0031647</t>
    </r>
  </si>
  <si>
    <r>
      <t>'</t>
    </r>
    <r>
      <rPr>
        <sz val="10"/>
        <color rgb="FF000000"/>
        <rFont val="Arial"/>
        <family val="2"/>
      </rPr>
      <t>C0025976</t>
    </r>
  </si>
  <si>
    <t>570-SIPI-062023-10018393</t>
  </si>
  <si>
    <r>
      <t>'</t>
    </r>
    <r>
      <rPr>
        <sz val="10"/>
        <color rgb="FF000000"/>
        <rFont val="Arial"/>
        <family val="2"/>
      </rPr>
      <t>A0034569</t>
    </r>
  </si>
  <si>
    <t>600-SIPI-052023-1085159</t>
  </si>
  <si>
    <r>
      <t>'</t>
    </r>
    <r>
      <rPr>
        <sz val="10"/>
        <color rgb="FF000000"/>
        <rFont val="Arial"/>
        <family val="2"/>
      </rPr>
      <t>031646</t>
    </r>
  </si>
  <si>
    <r>
      <t>'</t>
    </r>
    <r>
      <rPr>
        <sz val="10"/>
        <color rgb="FF000000"/>
        <rFont val="Arial"/>
        <family val="2"/>
      </rPr>
      <t>031387</t>
    </r>
  </si>
  <si>
    <r>
      <t>'</t>
    </r>
    <r>
      <rPr>
        <sz val="10"/>
        <color rgb="FF000000"/>
        <rFont val="Arial"/>
        <family val="2"/>
      </rPr>
      <t>025977</t>
    </r>
  </si>
  <si>
    <r>
      <t>'</t>
    </r>
    <r>
      <rPr>
        <sz val="10"/>
        <color rgb="FF000000"/>
        <rFont val="Arial"/>
        <family val="2"/>
      </rPr>
      <t>028437</t>
    </r>
  </si>
  <si>
    <r>
      <t>'</t>
    </r>
    <r>
      <rPr>
        <sz val="10"/>
        <color rgb="FF000000"/>
        <rFont val="Arial"/>
        <family val="2"/>
      </rPr>
      <t>025465</t>
    </r>
  </si>
  <si>
    <t>600-SIPI-062023-1085946</t>
  </si>
  <si>
    <r>
      <t>'</t>
    </r>
    <r>
      <rPr>
        <sz val="10"/>
        <color rgb="FF000000"/>
        <rFont val="Arial"/>
        <family val="2"/>
      </rPr>
      <t>034712</t>
    </r>
  </si>
  <si>
    <r>
      <t>'</t>
    </r>
    <r>
      <rPr>
        <sz val="10"/>
        <color rgb="FF000000"/>
        <rFont val="Arial"/>
        <family val="2"/>
      </rPr>
      <t>037747</t>
    </r>
  </si>
  <si>
    <r>
      <t>'</t>
    </r>
    <r>
      <rPr>
        <sz val="10"/>
        <color rgb="FF000000"/>
        <rFont val="Arial"/>
        <family val="2"/>
      </rPr>
      <t>034451</t>
    </r>
  </si>
  <si>
    <r>
      <t>'</t>
    </r>
    <r>
      <rPr>
        <sz val="10"/>
        <color rgb="FF000000"/>
        <rFont val="Arial"/>
        <family val="2"/>
      </rPr>
      <t>032989</t>
    </r>
  </si>
  <si>
    <r>
      <t>'</t>
    </r>
    <r>
      <rPr>
        <sz val="10"/>
        <color rgb="FF000000"/>
        <rFont val="Arial"/>
        <family val="2"/>
      </rPr>
      <t>033259</t>
    </r>
  </si>
  <si>
    <r>
      <t>'</t>
    </r>
    <r>
      <rPr>
        <sz val="10"/>
        <color rgb="FF000000"/>
        <rFont val="Arial"/>
        <family val="2"/>
      </rPr>
      <t>036087</t>
    </r>
  </si>
  <si>
    <r>
      <t>'</t>
    </r>
    <r>
      <rPr>
        <sz val="10"/>
        <color rgb="FF000000"/>
        <rFont val="Arial"/>
        <family val="2"/>
      </rPr>
      <t>036338</t>
    </r>
  </si>
  <si>
    <r>
      <t>'</t>
    </r>
    <r>
      <rPr>
        <sz val="10"/>
        <color rgb="FF000000"/>
        <rFont val="Arial"/>
        <family val="2"/>
      </rPr>
      <t>037586</t>
    </r>
  </si>
  <si>
    <t>601-SIPI-052023-1080775</t>
  </si>
  <si>
    <r>
      <t>'</t>
    </r>
    <r>
      <rPr>
        <sz val="10"/>
        <color rgb="FF000000"/>
        <rFont val="Arial"/>
        <family val="2"/>
      </rPr>
      <t>A00030056</t>
    </r>
  </si>
  <si>
    <t>601-SIPI-062023-1081588</t>
  </si>
  <si>
    <r>
      <t>'</t>
    </r>
    <r>
      <rPr>
        <sz val="10"/>
        <color rgb="FF000000"/>
        <rFont val="Arial"/>
        <family val="2"/>
      </rPr>
      <t>A00033260</t>
    </r>
  </si>
  <si>
    <r>
      <t>'</t>
    </r>
    <r>
      <rPr>
        <sz val="10"/>
        <color rgb="FF000000"/>
        <rFont val="Arial"/>
        <family val="2"/>
      </rPr>
      <t>A00036340</t>
    </r>
  </si>
  <si>
    <r>
      <t>'</t>
    </r>
    <r>
      <rPr>
        <sz val="10"/>
        <color rgb="FF000000"/>
        <rFont val="Arial"/>
        <family val="2"/>
      </rPr>
      <t>A00034715</t>
    </r>
  </si>
  <si>
    <t>605-SIPI-062023-1099732</t>
  </si>
  <si>
    <r>
      <t>'</t>
    </r>
    <r>
      <rPr>
        <sz val="10"/>
        <color rgb="FF000000"/>
        <rFont val="Arial"/>
        <family val="2"/>
      </rPr>
      <t>Z0037684</t>
    </r>
  </si>
  <si>
    <t>606-SIPI-062023-1100785</t>
  </si>
  <si>
    <r>
      <t>'</t>
    </r>
    <r>
      <rPr>
        <sz val="10"/>
        <color rgb="FF000000"/>
        <rFont val="Arial"/>
        <family val="2"/>
      </rPr>
      <t>A0033261</t>
    </r>
  </si>
  <si>
    <r>
      <t>'</t>
    </r>
    <r>
      <rPr>
        <sz val="10"/>
        <color rgb="FF000000"/>
        <rFont val="Arial"/>
        <family val="2"/>
      </rPr>
      <t>A0037661</t>
    </r>
  </si>
  <si>
    <t>607-SIPI-062023-1096435</t>
  </si>
  <si>
    <r>
      <t>'</t>
    </r>
    <r>
      <rPr>
        <sz val="10"/>
        <color rgb="FF000000"/>
        <rFont val="Arial"/>
        <family val="2"/>
      </rPr>
      <t>B0034552</t>
    </r>
  </si>
  <si>
    <t>611-SIPI-062023-1083833</t>
  </si>
  <si>
    <r>
      <t>'</t>
    </r>
    <r>
      <rPr>
        <sz val="10"/>
        <color rgb="FF000000"/>
        <rFont val="Arial"/>
        <family val="2"/>
      </rPr>
      <t>A00034620</t>
    </r>
  </si>
  <si>
    <t>1C23TNN|BAPNGOHEOMUOIVITA</t>
  </si>
  <si>
    <t>613-SIPI-052023-1093275</t>
  </si>
  <si>
    <r>
      <t>'</t>
    </r>
    <r>
      <rPr>
        <sz val="10"/>
        <color rgb="FF000000"/>
        <rFont val="Arial"/>
        <family val="2"/>
      </rPr>
      <t>A0029642</t>
    </r>
  </si>
  <si>
    <r>
      <t>'</t>
    </r>
    <r>
      <rPr>
        <sz val="10"/>
        <color rgb="FF000000"/>
        <rFont val="Arial"/>
        <family val="2"/>
      </rPr>
      <t>A0026882</t>
    </r>
  </si>
  <si>
    <t>613-SIPI-062023-1094087</t>
  </si>
  <si>
    <r>
      <t>'</t>
    </r>
    <r>
      <rPr>
        <sz val="10"/>
        <color rgb="FF000000"/>
        <rFont val="Arial"/>
        <family val="2"/>
      </rPr>
      <t>A0032693</t>
    </r>
  </si>
  <si>
    <r>
      <t>'</t>
    </r>
    <r>
      <rPr>
        <sz val="10"/>
        <color rgb="FF000000"/>
        <rFont val="Arial"/>
        <family val="2"/>
      </rPr>
      <t>A0033341</t>
    </r>
  </si>
  <si>
    <r>
      <t>'</t>
    </r>
    <r>
      <rPr>
        <sz val="10"/>
        <color rgb="FF000000"/>
        <rFont val="Arial"/>
        <family val="2"/>
      </rPr>
      <t>A0036420</t>
    </r>
  </si>
  <si>
    <t>614-SIPI-062023-1094638</t>
  </si>
  <si>
    <r>
      <t>'</t>
    </r>
    <r>
      <rPr>
        <sz val="10"/>
        <color rgb="FF000000"/>
        <rFont val="Arial"/>
        <family val="2"/>
      </rPr>
      <t>C0034714</t>
    </r>
  </si>
  <si>
    <t>618-SIPI-052023-1074051</t>
  </si>
  <si>
    <r>
      <t>'</t>
    </r>
    <r>
      <rPr>
        <sz val="10"/>
        <color rgb="FF000000"/>
        <rFont val="Arial"/>
        <family val="2"/>
      </rPr>
      <t>A29835</t>
    </r>
  </si>
  <si>
    <t>620-SIPI-062023-1066482</t>
  </si>
  <si>
    <r>
      <t>'</t>
    </r>
    <r>
      <rPr>
        <sz val="10"/>
        <color rgb="FF000000"/>
        <rFont val="Arial"/>
        <family val="2"/>
      </rPr>
      <t>D0036124</t>
    </r>
  </si>
  <si>
    <r>
      <t>'</t>
    </r>
    <r>
      <rPr>
        <sz val="10"/>
        <color rgb="FF000000"/>
        <rFont val="Arial"/>
        <family val="2"/>
      </rPr>
      <t>D0034655</t>
    </r>
  </si>
  <si>
    <r>
      <t>'</t>
    </r>
    <r>
      <rPr>
        <sz val="10"/>
        <color rgb="FF000000"/>
        <rFont val="Arial"/>
        <family val="2"/>
      </rPr>
      <t>D0034656</t>
    </r>
  </si>
  <si>
    <t>910-SIPI-062023-10038988</t>
  </si>
  <si>
    <r>
      <t>'</t>
    </r>
    <r>
      <rPr>
        <sz val="10"/>
        <color rgb="FF000000"/>
        <rFont val="Arial"/>
        <family val="2"/>
      </rPr>
      <t>b033130</t>
    </r>
  </si>
  <si>
    <r>
      <t>'</t>
    </r>
    <r>
      <rPr>
        <sz val="10"/>
        <color rgb="FF000000"/>
        <rFont val="Arial"/>
        <family val="2"/>
      </rPr>
      <t>b033015</t>
    </r>
  </si>
  <si>
    <r>
      <t>'</t>
    </r>
    <r>
      <rPr>
        <sz val="10"/>
        <color rgb="FF000000"/>
        <rFont val="Arial"/>
        <family val="2"/>
      </rPr>
      <t>b034537</t>
    </r>
  </si>
  <si>
    <r>
      <t>'</t>
    </r>
    <r>
      <rPr>
        <sz val="10"/>
        <color rgb="FF000000"/>
        <rFont val="Arial"/>
        <family val="2"/>
      </rPr>
      <t>b034709</t>
    </r>
  </si>
  <si>
    <r>
      <t>'</t>
    </r>
    <r>
      <rPr>
        <sz val="10"/>
        <color rgb="FF000000"/>
        <rFont val="Arial"/>
        <family val="2"/>
      </rPr>
      <t>b036198</t>
    </r>
  </si>
  <si>
    <r>
      <t>'</t>
    </r>
    <r>
      <rPr>
        <sz val="10"/>
        <color rgb="FF000000"/>
        <rFont val="Arial"/>
        <family val="2"/>
      </rPr>
      <t>b033207</t>
    </r>
  </si>
  <si>
    <r>
      <t>'</t>
    </r>
    <r>
      <rPr>
        <sz val="10"/>
        <color rgb="FF000000"/>
        <rFont val="Arial"/>
        <family val="2"/>
      </rPr>
      <t>b036505</t>
    </r>
  </si>
  <si>
    <r>
      <t>'</t>
    </r>
    <r>
      <rPr>
        <sz val="10"/>
        <color rgb="FF000000"/>
        <rFont val="Arial"/>
        <family val="2"/>
      </rPr>
      <t>b033555</t>
    </r>
  </si>
  <si>
    <r>
      <t>'</t>
    </r>
    <r>
      <rPr>
        <sz val="10"/>
        <color rgb="FF000000"/>
        <rFont val="Arial"/>
        <family val="2"/>
      </rPr>
      <t>b034300</t>
    </r>
  </si>
  <si>
    <r>
      <t>'</t>
    </r>
    <r>
      <rPr>
        <sz val="10"/>
        <color rgb="FF000000"/>
        <rFont val="Arial"/>
        <family val="2"/>
      </rPr>
      <t>b036134</t>
    </r>
  </si>
  <si>
    <t>197-SIPI-R-062023-1076772</t>
  </si>
  <si>
    <t>1K23TBA|TPCN - RTV1716327</t>
  </si>
  <si>
    <t>199-SIPI-R-062023-1084544</t>
  </si>
  <si>
    <r>
      <t>'</t>
    </r>
    <r>
      <rPr>
        <sz val="10"/>
        <color rgb="FF000000"/>
        <rFont val="Arial"/>
        <family val="2"/>
      </rPr>
      <t>416</t>
    </r>
  </si>
  <si>
    <t>1K23TBB|GAMUOI - RTV1726561</t>
  </si>
  <si>
    <t>200-SIPI-R-062023-1081074</t>
  </si>
  <si>
    <r>
      <t>'</t>
    </r>
    <r>
      <rPr>
        <sz val="10"/>
        <color rgb="FF000000"/>
        <rFont val="Arial"/>
        <family val="2"/>
      </rPr>
      <t>963</t>
    </r>
  </si>
  <si>
    <t>1K23TBC|GA MUOI/ AN - RTV1728606</t>
  </si>
  <si>
    <t>299-SIPI-R-062023-1275470</t>
  </si>
  <si>
    <r>
      <t>'</t>
    </r>
    <r>
      <rPr>
        <sz val="10"/>
        <color rgb="FF000000"/>
        <rFont val="Arial"/>
        <family val="2"/>
      </rPr>
      <t>22148</t>
    </r>
  </si>
  <si>
    <t>K23TVA-22148-RTV1721881|HHCL - RTV1721881</t>
  </si>
  <si>
    <r>
      <t>'</t>
    </r>
    <r>
      <rPr>
        <sz val="10"/>
        <color rgb="FF000000"/>
        <rFont val="Arial"/>
        <family val="2"/>
      </rPr>
      <t>22599</t>
    </r>
  </si>
  <si>
    <t>K23TVA-22599-RTV1723132|HHCL - RTV1723132</t>
  </si>
  <si>
    <r>
      <t>'</t>
    </r>
    <r>
      <rPr>
        <sz val="10"/>
        <color rgb="FF000000"/>
        <rFont val="Arial"/>
        <family val="2"/>
      </rPr>
      <t>22274</t>
    </r>
  </si>
  <si>
    <t>K23TVA-22274-RTV1722313|HHCL - RTV1722313</t>
  </si>
  <si>
    <r>
      <t>'</t>
    </r>
    <r>
      <rPr>
        <sz val="10"/>
        <color rgb="FF000000"/>
        <rFont val="Arial"/>
        <family val="2"/>
      </rPr>
      <t>21888</t>
    </r>
  </si>
  <si>
    <t>K23TVA-21888-RTV1720404|HHCL - RTV1720404</t>
  </si>
  <si>
    <r>
      <t>'</t>
    </r>
    <r>
      <rPr>
        <sz val="10"/>
        <color rgb="FF000000"/>
        <rFont val="Arial"/>
        <family val="2"/>
      </rPr>
      <t>22275</t>
    </r>
  </si>
  <si>
    <t>K23TVA-22275-RTV1722311|HHCL - RTV1722311</t>
  </si>
  <si>
    <r>
      <t>'</t>
    </r>
    <r>
      <rPr>
        <sz val="10"/>
        <color rgb="FF000000"/>
        <rFont val="Arial"/>
        <family val="2"/>
      </rPr>
      <t>22676</t>
    </r>
  </si>
  <si>
    <t>K23TVA-22676-RTV1723933|HHCL - RTV1723933</t>
  </si>
  <si>
    <r>
      <t>'</t>
    </r>
    <r>
      <rPr>
        <sz val="10"/>
        <color rgb="FF000000"/>
        <rFont val="Arial"/>
        <family val="2"/>
      </rPr>
      <t>21884</t>
    </r>
  </si>
  <si>
    <t>K23TVA-21884-RTV1720411|HHCL - RTV1720411</t>
  </si>
  <si>
    <r>
      <t>'</t>
    </r>
    <r>
      <rPr>
        <sz val="10"/>
        <color rgb="FF000000"/>
        <rFont val="Arial"/>
        <family val="2"/>
      </rPr>
      <t>22100</t>
    </r>
  </si>
  <si>
    <t>K23TVA-22100-RTV1721699|HHCL - RTV1721699</t>
  </si>
  <si>
    <t>299-SIPI-R-062023-1276717</t>
  </si>
  <si>
    <r>
      <t>'</t>
    </r>
    <r>
      <rPr>
        <sz val="10"/>
        <color rgb="FF000000"/>
        <rFont val="Arial"/>
        <family val="2"/>
      </rPr>
      <t>23555</t>
    </r>
  </si>
  <si>
    <t>K23TVA-23555-RTV1727288|HHCL - RTV1727288</t>
  </si>
  <si>
    <r>
      <t>'</t>
    </r>
    <r>
      <rPr>
        <sz val="10"/>
        <color rgb="FF000000"/>
        <rFont val="Arial"/>
        <family val="2"/>
      </rPr>
      <t>23967</t>
    </r>
  </si>
  <si>
    <t>K23TVA-23967-RTV1728927|HHCL - RTV1728927</t>
  </si>
  <si>
    <r>
      <t>'</t>
    </r>
    <r>
      <rPr>
        <sz val="10"/>
        <color rgb="FF000000"/>
        <rFont val="Arial"/>
        <family val="2"/>
      </rPr>
      <t>23206</t>
    </r>
  </si>
  <si>
    <t>K23TVA-23206-RTV1726255|HHCL - RTV1726255</t>
  </si>
  <si>
    <r>
      <t>'</t>
    </r>
    <r>
      <rPr>
        <sz val="10"/>
        <color rgb="FF000000"/>
        <rFont val="Arial"/>
        <family val="2"/>
      </rPr>
      <t>23279</t>
    </r>
  </si>
  <si>
    <t>K23TVA-23279-RTV1726473|HHCL - RTV1726473</t>
  </si>
  <si>
    <r>
      <t>'</t>
    </r>
    <r>
      <rPr>
        <sz val="10"/>
        <color rgb="FF000000"/>
        <rFont val="Arial"/>
        <family val="2"/>
      </rPr>
      <t>23429</t>
    </r>
  </si>
  <si>
    <t>K23TVA-23429-RTV1727054|HHCL - RTV1727054</t>
  </si>
  <si>
    <r>
      <t>'</t>
    </r>
    <r>
      <rPr>
        <sz val="10"/>
        <color rgb="FF000000"/>
        <rFont val="Arial"/>
        <family val="2"/>
      </rPr>
      <t>23730</t>
    </r>
  </si>
  <si>
    <t>K23TVA-23730-RTV1728478|HHCL - RTV1728478</t>
  </si>
  <si>
    <r>
      <t>'</t>
    </r>
    <r>
      <rPr>
        <sz val="10"/>
        <color rgb="FF000000"/>
        <rFont val="Arial"/>
        <family val="2"/>
      </rPr>
      <t>22407</t>
    </r>
  </si>
  <si>
    <t>K23TVA-22407-RTV1722696|HHCL</t>
  </si>
  <si>
    <r>
      <t>'</t>
    </r>
    <r>
      <rPr>
        <sz val="10"/>
        <color rgb="FF000000"/>
        <rFont val="Arial"/>
        <family val="2"/>
      </rPr>
      <t>22661</t>
    </r>
  </si>
  <si>
    <t>K23TVA-22661-RTV1723494|HHCL - RTV1723494</t>
  </si>
  <si>
    <r>
      <t>'</t>
    </r>
    <r>
      <rPr>
        <sz val="10"/>
        <color rgb="FF000000"/>
        <rFont val="Arial"/>
        <family val="2"/>
      </rPr>
      <t>23278</t>
    </r>
  </si>
  <si>
    <t>K23TVA-23278-RTV1726471|HHCL - RTV1726471</t>
  </si>
  <si>
    <r>
      <t>'</t>
    </r>
    <r>
      <rPr>
        <sz val="10"/>
        <color rgb="FF000000"/>
        <rFont val="Arial"/>
        <family val="2"/>
      </rPr>
      <t>22711</t>
    </r>
  </si>
  <si>
    <t>K23TVA-22711-RTV1724201|HHCL - RTV1724201</t>
  </si>
  <si>
    <r>
      <t>'</t>
    </r>
    <r>
      <rPr>
        <sz val="10"/>
        <color rgb="FF000000"/>
        <rFont val="Arial"/>
        <family val="2"/>
      </rPr>
      <t>22880</t>
    </r>
  </si>
  <si>
    <t>K23TVA-22880-RTV1724978|HHCL - RTV1724978</t>
  </si>
  <si>
    <r>
      <t>'</t>
    </r>
    <r>
      <rPr>
        <sz val="10"/>
        <color rgb="FF000000"/>
        <rFont val="Arial"/>
        <family val="2"/>
      </rPr>
      <t>22981</t>
    </r>
  </si>
  <si>
    <t>K23TVA-22981-RTV1725616|HHCL - RTV1725616</t>
  </si>
  <si>
    <r>
      <t>'</t>
    </r>
    <r>
      <rPr>
        <sz val="10"/>
        <color rgb="FF000000"/>
        <rFont val="Arial"/>
        <family val="2"/>
      </rPr>
      <t>23358</t>
    </r>
  </si>
  <si>
    <t>K23TVA-23358-RTV1726732|HHCL - RTV1726732</t>
  </si>
  <si>
    <r>
      <t>'</t>
    </r>
    <r>
      <rPr>
        <sz val="10"/>
        <color rgb="FF000000"/>
        <rFont val="Arial"/>
        <family val="2"/>
      </rPr>
      <t>23003</t>
    </r>
  </si>
  <si>
    <t>K23TVA-23003-RTV1725696|HHCL - RTV1725696</t>
  </si>
  <si>
    <r>
      <t>'</t>
    </r>
    <r>
      <rPr>
        <sz val="10"/>
        <color rgb="FF000000"/>
        <rFont val="Arial"/>
        <family val="2"/>
      </rPr>
      <t>22942</t>
    </r>
  </si>
  <si>
    <t>K23TVA-22942-RTV1725477|HHCL - RTV1725477</t>
  </si>
  <si>
    <r>
      <t>'</t>
    </r>
    <r>
      <rPr>
        <sz val="10"/>
        <color rgb="FF000000"/>
        <rFont val="Arial"/>
        <family val="2"/>
      </rPr>
      <t>22816</t>
    </r>
  </si>
  <si>
    <t>K23TVA-22816-RTV1724861|HHCL - RTV1724861</t>
  </si>
  <si>
    <r>
      <t>'</t>
    </r>
    <r>
      <rPr>
        <sz val="10"/>
        <color rgb="FF000000"/>
        <rFont val="Arial"/>
        <family val="2"/>
      </rPr>
      <t>22924</t>
    </r>
  </si>
  <si>
    <t>K23TVA-22924-RTV1725582|HHCL - RTV1725582</t>
  </si>
  <si>
    <r>
      <t>'</t>
    </r>
    <r>
      <rPr>
        <sz val="10"/>
        <color rgb="FF000000"/>
        <rFont val="Arial"/>
        <family val="2"/>
      </rPr>
      <t>23089</t>
    </r>
  </si>
  <si>
    <t>K23TVA-23089-RTV1725694|HHCL - RTV1725694</t>
  </si>
  <si>
    <r>
      <t>'</t>
    </r>
    <r>
      <rPr>
        <sz val="10"/>
        <color rgb="FF000000"/>
        <rFont val="Arial"/>
        <family val="2"/>
      </rPr>
      <t>23431</t>
    </r>
  </si>
  <si>
    <t>K23TVA-23431-RTV1727061|HHCL - RTV1727061</t>
  </si>
  <si>
    <t>299-SIPI-R-062023-1276959</t>
  </si>
  <si>
    <r>
      <t>'</t>
    </r>
    <r>
      <rPr>
        <sz val="10"/>
        <color rgb="FF000000"/>
        <rFont val="Arial"/>
        <family val="2"/>
      </rPr>
      <t>24241</t>
    </r>
  </si>
  <si>
    <t>K23TVA-24241-RTV1729387|HHCL - RTV1729387</t>
  </si>
  <si>
    <r>
      <t>'</t>
    </r>
    <r>
      <rPr>
        <sz val="10"/>
        <color rgb="FF000000"/>
        <rFont val="Arial"/>
        <family val="2"/>
      </rPr>
      <t>24435</t>
    </r>
  </si>
  <si>
    <t>K23TVA-24435-RTV1729652|HHCL - RTV1729652</t>
  </si>
  <si>
    <r>
      <t>'</t>
    </r>
    <r>
      <rPr>
        <sz val="10"/>
        <color rgb="FF000000"/>
        <rFont val="Arial"/>
        <family val="2"/>
      </rPr>
      <t>24637</t>
    </r>
  </si>
  <si>
    <t>K23TVA-24637-RTV1731036|HHCL - RTV1731036</t>
  </si>
  <si>
    <r>
      <t>'</t>
    </r>
    <r>
      <rPr>
        <sz val="10"/>
        <color rgb="FF000000"/>
        <rFont val="Arial"/>
        <family val="2"/>
      </rPr>
      <t>24412</t>
    </r>
  </si>
  <si>
    <t>K23TVA-24412-RTV1729677|HHCL - RTV1729677</t>
  </si>
  <si>
    <r>
      <t>'</t>
    </r>
    <r>
      <rPr>
        <sz val="10"/>
        <color rgb="FF000000"/>
        <rFont val="Arial"/>
        <family val="2"/>
      </rPr>
      <t>24777</t>
    </r>
  </si>
  <si>
    <t>K23TVA-24777-RTV1731002|HHCL - RTV1731002</t>
  </si>
  <si>
    <r>
      <t>'</t>
    </r>
    <r>
      <rPr>
        <sz val="10"/>
        <color rgb="FF000000"/>
        <rFont val="Arial"/>
        <family val="2"/>
      </rPr>
      <t>24097</t>
    </r>
  </si>
  <si>
    <t>K23TVA-24097-RTV1728993|HHCL - RTV1728993</t>
  </si>
  <si>
    <r>
      <t>'</t>
    </r>
    <r>
      <rPr>
        <sz val="10"/>
        <color rgb="FF000000"/>
        <rFont val="Arial"/>
        <family val="2"/>
      </rPr>
      <t>24741</t>
    </r>
  </si>
  <si>
    <t>K23TVA-24741-RTV1731136|HHCL - RTV1731136</t>
  </si>
  <si>
    <r>
      <t>'</t>
    </r>
    <r>
      <rPr>
        <sz val="10"/>
        <color rgb="FF000000"/>
        <rFont val="Arial"/>
        <family val="2"/>
      </rPr>
      <t>23772</t>
    </r>
  </si>
  <si>
    <t>K23TVA-23772-RTV1728042|HHCL - RTV1728042</t>
  </si>
  <si>
    <r>
      <t>'</t>
    </r>
    <r>
      <rPr>
        <sz val="10"/>
        <color rgb="FF000000"/>
        <rFont val="Arial"/>
        <family val="2"/>
      </rPr>
      <t>24800</t>
    </r>
  </si>
  <si>
    <t>K23TVA-24800-RTV1730901|HHCL - RTV1730901</t>
  </si>
  <si>
    <r>
      <t>'</t>
    </r>
    <r>
      <rPr>
        <sz val="10"/>
        <color rgb="FF000000"/>
        <rFont val="Arial"/>
        <family val="2"/>
      </rPr>
      <t>23323</t>
    </r>
  </si>
  <si>
    <t>K23TVA-23323-RTV1726707|HHCL - RTV1726707</t>
  </si>
  <si>
    <r>
      <t>'</t>
    </r>
    <r>
      <rPr>
        <sz val="10"/>
        <color rgb="FF000000"/>
        <rFont val="Arial"/>
        <family val="2"/>
      </rPr>
      <t>23328</t>
    </r>
  </si>
  <si>
    <t>K23TVA-23328-RTV1726679|HHCL - RTV1726679</t>
  </si>
  <si>
    <r>
      <t>'</t>
    </r>
    <r>
      <rPr>
        <sz val="10"/>
        <color rgb="FF000000"/>
        <rFont val="Arial"/>
        <family val="2"/>
      </rPr>
      <t>23671</t>
    </r>
  </si>
  <si>
    <t>K23TVA-23671-RTV1727960|HHCL - RTV1727960</t>
  </si>
  <si>
    <r>
      <t>'</t>
    </r>
    <r>
      <rPr>
        <sz val="10"/>
        <color rgb="FF000000"/>
        <rFont val="Arial"/>
        <family val="2"/>
      </rPr>
      <t>23052</t>
    </r>
  </si>
  <si>
    <t>K23TVA-23052-RTV1725429|HHCL - RTV1725429</t>
  </si>
  <si>
    <r>
      <t>'</t>
    </r>
    <r>
      <rPr>
        <sz val="10"/>
        <color rgb="FF000000"/>
        <rFont val="Arial"/>
        <family val="2"/>
      </rPr>
      <t>23871</t>
    </r>
  </si>
  <si>
    <t>K23TVA-23871-RTV1728027|HHCL - RTV1728027</t>
  </si>
  <si>
    <r>
      <t>'</t>
    </r>
    <r>
      <rPr>
        <sz val="10"/>
        <color rgb="FF000000"/>
        <rFont val="Arial"/>
        <family val="2"/>
      </rPr>
      <t>23828</t>
    </r>
  </si>
  <si>
    <t>K23TVA-23828-RTV1728336|HHCL - RTV1728336</t>
  </si>
  <si>
    <r>
      <t>'</t>
    </r>
    <r>
      <rPr>
        <sz val="10"/>
        <color rgb="FF000000"/>
        <rFont val="Arial"/>
        <family val="2"/>
      </rPr>
      <t>23603</t>
    </r>
  </si>
  <si>
    <t>K23TVA-23603-RTV1727672|HHCL - RTV1727672</t>
  </si>
  <si>
    <r>
      <t>'</t>
    </r>
    <r>
      <rPr>
        <sz val="10"/>
        <color rgb="FF000000"/>
        <rFont val="Arial"/>
        <family val="2"/>
      </rPr>
      <t>24048</t>
    </r>
  </si>
  <si>
    <t>K23TVA-24048-RTV1729067|HHCL - RTV1729067</t>
  </si>
  <si>
    <t>299-SIPI-R-062023-1278075</t>
  </si>
  <si>
    <r>
      <t>'</t>
    </r>
    <r>
      <rPr>
        <sz val="10"/>
        <color rgb="FF000000"/>
        <rFont val="Arial"/>
        <family val="2"/>
      </rPr>
      <t>23506</t>
    </r>
  </si>
  <si>
    <t>69068-XTRA -RTV</t>
  </si>
  <si>
    <r>
      <t>'</t>
    </r>
    <r>
      <rPr>
        <sz val="10"/>
        <color rgb="FF000000"/>
        <rFont val="Arial"/>
        <family val="2"/>
      </rPr>
      <t>23505</t>
    </r>
  </si>
  <si>
    <r>
      <t>'</t>
    </r>
    <r>
      <rPr>
        <sz val="10"/>
        <color rgb="FF000000"/>
        <rFont val="Arial"/>
        <family val="2"/>
      </rPr>
      <t>23507</t>
    </r>
  </si>
  <si>
    <r>
      <t>'</t>
    </r>
    <r>
      <rPr>
        <sz val="10"/>
        <color rgb="FF000000"/>
        <rFont val="Arial"/>
        <family val="2"/>
      </rPr>
      <t>23509</t>
    </r>
  </si>
  <si>
    <t>299-SIPI-R-072023-1277938</t>
  </si>
  <si>
    <r>
      <t>'</t>
    </r>
    <r>
      <rPr>
        <sz val="10"/>
        <color rgb="FF000000"/>
        <rFont val="Arial"/>
        <family val="2"/>
      </rPr>
      <t>25690</t>
    </r>
  </si>
  <si>
    <t>K23TVA-25690-RTV1734221|HHCL - RTV1734221</t>
  </si>
  <si>
    <r>
      <t>'</t>
    </r>
    <r>
      <rPr>
        <sz val="10"/>
        <color rgb="FF000000"/>
        <rFont val="Arial"/>
        <family val="2"/>
      </rPr>
      <t>25836</t>
    </r>
  </si>
  <si>
    <t>K23TVA-25836-RTV1734196|HHCL - RTV1734196</t>
  </si>
  <si>
    <r>
      <t>'</t>
    </r>
    <r>
      <rPr>
        <sz val="10"/>
        <color rgb="FF000000"/>
        <rFont val="Arial"/>
        <family val="2"/>
      </rPr>
      <t>25074</t>
    </r>
  </si>
  <si>
    <t>K23TVA-25074-RTV1732347|HHCL - RTV1732347</t>
  </si>
  <si>
    <r>
      <t>'</t>
    </r>
    <r>
      <rPr>
        <sz val="10"/>
        <color rgb="FF000000"/>
        <rFont val="Arial"/>
        <family val="2"/>
      </rPr>
      <t>24862</t>
    </r>
  </si>
  <si>
    <t>K23TVA-24862-RTV1731583|HHCL - RTV1731583</t>
  </si>
  <si>
    <r>
      <t>'</t>
    </r>
    <r>
      <rPr>
        <sz val="10"/>
        <color rgb="FF000000"/>
        <rFont val="Arial"/>
        <family val="2"/>
      </rPr>
      <t>25831</t>
    </r>
  </si>
  <si>
    <t>K23TVA-25831-RTV1734165|HHCL - RTV1734165</t>
  </si>
  <si>
    <r>
      <t>'</t>
    </r>
    <r>
      <rPr>
        <sz val="10"/>
        <color rgb="FF000000"/>
        <rFont val="Arial"/>
        <family val="2"/>
      </rPr>
      <t>25267</t>
    </r>
  </si>
  <si>
    <t>K23TVA-25267-RTV1733480|HHCL - RTV1733480</t>
  </si>
  <si>
    <r>
      <t>'</t>
    </r>
    <r>
      <rPr>
        <sz val="10"/>
        <color rgb="FF000000"/>
        <rFont val="Arial"/>
        <family val="2"/>
      </rPr>
      <t>26167</t>
    </r>
  </si>
  <si>
    <t>K23TVA-26167-RTV1735099|HHCL - RTV1735099</t>
  </si>
  <si>
    <r>
      <t>'</t>
    </r>
    <r>
      <rPr>
        <sz val="10"/>
        <color rgb="FF000000"/>
        <rFont val="Arial"/>
        <family val="2"/>
      </rPr>
      <t>25044</t>
    </r>
  </si>
  <si>
    <t>K23TVA-25044-RTV1732431|HHCL - RTV1732431</t>
  </si>
  <si>
    <t>299-SIPI-R-072023-1278075</t>
  </si>
  <si>
    <r>
      <t>'</t>
    </r>
    <r>
      <rPr>
        <sz val="10"/>
        <color rgb="FF000000"/>
        <rFont val="Arial"/>
        <family val="2"/>
      </rPr>
      <t>26676</t>
    </r>
  </si>
  <si>
    <t>K23TVA-26676-RTV1736983|HHCL - RTV1736983</t>
  </si>
  <si>
    <r>
      <t>'</t>
    </r>
    <r>
      <rPr>
        <sz val="10"/>
        <color rgb="FF000000"/>
        <rFont val="Arial"/>
        <family val="2"/>
      </rPr>
      <t>25660</t>
    </r>
  </si>
  <si>
    <t>K23TVA-25660-RTV1733488|HHCL - RTV1733488</t>
  </si>
  <si>
    <r>
      <t>'</t>
    </r>
    <r>
      <rPr>
        <sz val="10"/>
        <color rgb="FF000000"/>
        <rFont val="Arial"/>
        <family val="2"/>
      </rPr>
      <t>26716</t>
    </r>
  </si>
  <si>
    <t>K23TVA-26716-RTV1737076|HHCL - RTV1737076</t>
  </si>
  <si>
    <r>
      <t>'</t>
    </r>
    <r>
      <rPr>
        <sz val="10"/>
        <color rgb="FF000000"/>
        <rFont val="Arial"/>
        <family val="2"/>
      </rPr>
      <t>26095</t>
    </r>
  </si>
  <si>
    <t>K23TVA-26095-RTV1734569|HHCL - RTV1734569</t>
  </si>
  <si>
    <r>
      <t>'</t>
    </r>
    <r>
      <rPr>
        <sz val="10"/>
        <color rgb="FF000000"/>
        <rFont val="Arial"/>
        <family val="2"/>
      </rPr>
      <t>26673</t>
    </r>
  </si>
  <si>
    <t>K23TVA-26673-RTV1736979|HHCL - RTV1736979</t>
  </si>
  <si>
    <r>
      <t>'</t>
    </r>
    <r>
      <rPr>
        <sz val="10"/>
        <color rgb="FF000000"/>
        <rFont val="Arial"/>
        <family val="2"/>
      </rPr>
      <t>25465</t>
    </r>
  </si>
  <si>
    <t>K23TVA-25465-RTV1733223|HHCL - RTV1733223</t>
  </si>
  <si>
    <r>
      <t>'</t>
    </r>
    <r>
      <rPr>
        <sz val="10"/>
        <color rgb="FF000000"/>
        <rFont val="Arial"/>
        <family val="2"/>
      </rPr>
      <t>25523</t>
    </r>
  </si>
  <si>
    <t>K23TVA-25523-RTV1733459|HHCL - RTV1733459</t>
  </si>
  <si>
    <r>
      <t>'</t>
    </r>
    <r>
      <rPr>
        <sz val="10"/>
        <color rgb="FF000000"/>
        <rFont val="Arial"/>
        <family val="2"/>
      </rPr>
      <t>26043</t>
    </r>
  </si>
  <si>
    <t>K23TVA-26043-RTV1734416|HHCL - RTV1734416</t>
  </si>
  <si>
    <r>
      <t>'</t>
    </r>
    <r>
      <rPr>
        <sz val="10"/>
        <color rgb="FF000000"/>
        <rFont val="Arial"/>
        <family val="2"/>
      </rPr>
      <t>25189</t>
    </r>
  </si>
  <si>
    <t>K23TVA-25189-RTV1732529|HHCL - RTV1732529</t>
  </si>
  <si>
    <r>
      <t>'</t>
    </r>
    <r>
      <rPr>
        <sz val="10"/>
        <color rgb="FF000000"/>
        <rFont val="Arial"/>
        <family val="2"/>
      </rPr>
      <t>25495</t>
    </r>
  </si>
  <si>
    <t>K23TVA-25495-RTV1733339|HHCL - RTV1733339</t>
  </si>
  <si>
    <r>
      <t>'</t>
    </r>
    <r>
      <rPr>
        <sz val="10"/>
        <color rgb="FF000000"/>
        <rFont val="Arial"/>
        <family val="2"/>
      </rPr>
      <t>26039</t>
    </r>
  </si>
  <si>
    <t>K23TVA-26039-RTV1734402|HHCL - RTV1734402</t>
  </si>
  <si>
    <r>
      <t>'</t>
    </r>
    <r>
      <rPr>
        <sz val="10"/>
        <color rgb="FF000000"/>
        <rFont val="Arial"/>
        <family val="2"/>
      </rPr>
      <t>26715</t>
    </r>
  </si>
  <si>
    <t>K23TVA-26715-RTV1737072|HHCL - RTV1737072</t>
  </si>
  <si>
    <r>
      <t>'</t>
    </r>
    <r>
      <rPr>
        <sz val="10"/>
        <color rgb="FF000000"/>
        <rFont val="Arial"/>
        <family val="2"/>
      </rPr>
      <t>26050</t>
    </r>
  </si>
  <si>
    <t>K23TVA-26050-RTV1734433|HHCL - RTV1734433</t>
  </si>
  <si>
    <r>
      <t>'</t>
    </r>
    <r>
      <rPr>
        <sz val="10"/>
        <color rgb="FF000000"/>
        <rFont val="Arial"/>
        <family val="2"/>
      </rPr>
      <t>26244</t>
    </r>
  </si>
  <si>
    <t>K23TVA-26244-RTV1734973|HHCL - RTV1734973</t>
  </si>
  <si>
    <r>
      <t>'</t>
    </r>
    <r>
      <rPr>
        <sz val="10"/>
        <color rgb="FF000000"/>
        <rFont val="Arial"/>
        <family val="2"/>
      </rPr>
      <t>25185</t>
    </r>
  </si>
  <si>
    <t>K23TVA-25185-RTV1732508|HHCL - RTV1732508</t>
  </si>
  <si>
    <r>
      <t>'</t>
    </r>
    <r>
      <rPr>
        <sz val="10"/>
        <color rgb="FF000000"/>
        <rFont val="Arial"/>
        <family val="2"/>
      </rPr>
      <t>25514</t>
    </r>
  </si>
  <si>
    <t>K23TVA-25514-RTV1733410|HHCL - RTV1733410</t>
  </si>
  <si>
    <r>
      <t>'</t>
    </r>
    <r>
      <rPr>
        <sz val="10"/>
        <color rgb="FF000000"/>
        <rFont val="Arial"/>
        <family val="2"/>
      </rPr>
      <t>26741</t>
    </r>
  </si>
  <si>
    <t>K23TVA-26741-RTV1736970|HHCL - RTV1736970</t>
  </si>
  <si>
    <r>
      <t>'</t>
    </r>
    <r>
      <rPr>
        <sz val="10"/>
        <color rgb="FF000000"/>
        <rFont val="Arial"/>
        <family val="2"/>
      </rPr>
      <t>25468</t>
    </r>
  </si>
  <si>
    <t>K23TVA-25468-RTV1733233|HHCL - RTV1733233</t>
  </si>
  <si>
    <t>299-SIPI-R-072023-1278190</t>
  </si>
  <si>
    <r>
      <t>'</t>
    </r>
    <r>
      <rPr>
        <sz val="10"/>
        <color rgb="FF000000"/>
        <rFont val="Arial"/>
        <family val="2"/>
      </rPr>
      <t>26893</t>
    </r>
  </si>
  <si>
    <t>K23TVA-26893-RTV1737849|HHCL - RTV1737849</t>
  </si>
  <si>
    <r>
      <t>'</t>
    </r>
    <r>
      <rPr>
        <sz val="10"/>
        <color rgb="FF000000"/>
        <rFont val="Arial"/>
        <family val="2"/>
      </rPr>
      <t>26887</t>
    </r>
  </si>
  <si>
    <t>K23TVA-26887-RTV1737603|HHCL - RTV1737603</t>
  </si>
  <si>
    <r>
      <t>'</t>
    </r>
    <r>
      <rPr>
        <sz val="10"/>
        <color rgb="FF000000"/>
        <rFont val="Arial"/>
        <family val="2"/>
      </rPr>
      <t>27176</t>
    </r>
  </si>
  <si>
    <t>K23TVA-27176-RTV1739091|HHCL - RTV1739091</t>
  </si>
  <si>
    <r>
      <t>'</t>
    </r>
    <r>
      <rPr>
        <sz val="10"/>
        <color rgb="FF000000"/>
        <rFont val="Arial"/>
        <family val="2"/>
      </rPr>
      <t>26896</t>
    </r>
  </si>
  <si>
    <t>K23TVA-26896-RTV1737852|HHCL - RTV1737852</t>
  </si>
  <si>
    <t>306-SIPI-R-062023-10053212</t>
  </si>
  <si>
    <r>
      <t>'</t>
    </r>
    <r>
      <rPr>
        <sz val="10"/>
        <color rgb="FF000000"/>
        <rFont val="Arial"/>
        <family val="2"/>
      </rPr>
      <t>6395</t>
    </r>
  </si>
  <si>
    <t>1K23TBD-6395|CHANGIO - RTV1728372</t>
  </si>
  <si>
    <t>400-SIPI-R-072023-1088602</t>
  </si>
  <si>
    <r>
      <t>'</t>
    </r>
    <r>
      <rPr>
        <sz val="10"/>
        <color rgb="FF000000"/>
        <rFont val="Arial"/>
        <family val="2"/>
      </rPr>
      <t>908</t>
    </r>
  </si>
  <si>
    <t>1K23TBE|RTV 1732214-DAUHU - RTV1732214</t>
  </si>
  <si>
    <r>
      <t>'</t>
    </r>
    <r>
      <rPr>
        <sz val="10"/>
        <color rgb="FF000000"/>
        <rFont val="Arial"/>
        <family val="2"/>
      </rPr>
      <t>932</t>
    </r>
  </si>
  <si>
    <t>1K23TBE|RTV 1738255-GAMUOI - RTV1738255</t>
  </si>
  <si>
    <t>424-SIPI-R-052023-23000153</t>
  </si>
  <si>
    <r>
      <t>'</t>
    </r>
    <r>
      <rPr>
        <sz val="10"/>
        <color rgb="FF000000"/>
        <rFont val="Arial"/>
        <family val="2"/>
      </rPr>
      <t>448</t>
    </r>
  </si>
  <si>
    <t>RTV 1697795¦448-CHA COM - RTV1697795</t>
  </si>
  <si>
    <r>
      <t>'</t>
    </r>
    <r>
      <rPr>
        <sz val="10"/>
        <color rgb="FF000000"/>
        <rFont val="Arial"/>
        <family val="2"/>
      </rPr>
      <t>519</t>
    </r>
  </si>
  <si>
    <t>RTV 1705370¦519-CHAN GA - RTV1705370</t>
  </si>
  <si>
    <t>425-SIPI-R-062023-1119166</t>
  </si>
  <si>
    <r>
      <t>'</t>
    </r>
    <r>
      <rPr>
        <sz val="10"/>
        <color rgb="FF000000"/>
        <rFont val="Arial"/>
        <family val="2"/>
      </rPr>
      <t>1174</t>
    </r>
  </si>
  <si>
    <t>RTV1723946-CHACOM - RTV1723946</t>
  </si>
  <si>
    <t>426-SIPI-R-062023-1065733</t>
  </si>
  <si>
    <r>
      <t>'</t>
    </r>
    <r>
      <rPr>
        <sz val="10"/>
        <color rgb="FF000000"/>
        <rFont val="Arial"/>
        <family val="2"/>
      </rPr>
      <t>1106</t>
    </r>
  </si>
  <si>
    <t>1K23TCG-1106|GAMUOI - RTV1730588</t>
  </si>
  <si>
    <r>
      <t>'</t>
    </r>
    <r>
      <rPr>
        <sz val="10"/>
        <color rgb="FF000000"/>
        <rFont val="Arial"/>
        <family val="2"/>
      </rPr>
      <t>995</t>
    </r>
  </si>
  <si>
    <t>1K23TCG-995|CHANGA - RTV1721279</t>
  </si>
  <si>
    <t>427-SIPI-R-062023-1053122</t>
  </si>
  <si>
    <r>
      <t>'</t>
    </r>
    <r>
      <rPr>
        <sz val="10"/>
        <color rgb="FF000000"/>
        <rFont val="Arial"/>
        <family val="2"/>
      </rPr>
      <t>1K23TCH-506</t>
    </r>
  </si>
  <si>
    <t>1K23TCH-506|GAMUOI - RTV1728431</t>
  </si>
  <si>
    <r>
      <t>'</t>
    </r>
    <r>
      <rPr>
        <sz val="10"/>
        <color rgb="FF000000"/>
        <rFont val="Arial"/>
        <family val="2"/>
      </rPr>
      <t>1K23TCH-489</t>
    </r>
  </si>
  <si>
    <t>RTV 1723779 - RTV1723779</t>
  </si>
  <si>
    <t>432-SIPI-R-062023-23000210</t>
  </si>
  <si>
    <r>
      <t>'</t>
    </r>
    <r>
      <rPr>
        <sz val="10"/>
        <color rgb="FF000000"/>
        <rFont val="Arial"/>
        <family val="2"/>
      </rPr>
      <t>996</t>
    </r>
  </si>
  <si>
    <t>1K23TCP|1722517|GAMUOI - RTV1722517</t>
  </si>
  <si>
    <t>438-SIPI-R-062023-1067887</t>
  </si>
  <si>
    <r>
      <t>'</t>
    </r>
    <r>
      <rPr>
        <sz val="10"/>
        <color rgb="FF000000"/>
        <rFont val="Arial"/>
        <family val="2"/>
      </rPr>
      <t>A606</t>
    </r>
  </si>
  <si>
    <t>RTV1716799|GA MUOI - RTV1716799</t>
  </si>
  <si>
    <t>440-SIPI-R-062023-10082784</t>
  </si>
  <si>
    <t>1K23TCU-875|GIOLUA-15975 - RTV1727805</t>
  </si>
  <si>
    <t>441-SIPI-R-062023-1101295</t>
  </si>
  <si>
    <r>
      <t>'</t>
    </r>
    <r>
      <rPr>
        <sz val="10"/>
        <color rgb="FF000000"/>
        <rFont val="Arial"/>
        <family val="2"/>
      </rPr>
      <t>885</t>
    </r>
  </si>
  <si>
    <t>1K23TCV|GAMUOI|RTV1724082 - RTV1724082</t>
  </si>
  <si>
    <r>
      <t>'</t>
    </r>
    <r>
      <rPr>
        <sz val="10"/>
        <color rgb="FF000000"/>
        <rFont val="Arial"/>
        <family val="2"/>
      </rPr>
      <t>830</t>
    </r>
  </si>
  <si>
    <t>1K23TCV|GAMUOI|RTV1720611 - RTV1720611</t>
  </si>
  <si>
    <t>443-SIPI-R-072023-1097304</t>
  </si>
  <si>
    <r>
      <t>'</t>
    </r>
    <r>
      <rPr>
        <sz val="10"/>
        <color rgb="FF000000"/>
        <rFont val="Arial"/>
        <family val="2"/>
      </rPr>
      <t>894</t>
    </r>
  </si>
  <si>
    <t>RTV1739119|CHACOM|894 - RTV1739119</t>
  </si>
  <si>
    <t>448-SIPI-R-062023-10050331</t>
  </si>
  <si>
    <r>
      <t>'</t>
    </r>
    <r>
      <rPr>
        <sz val="10"/>
        <color rgb="FF000000"/>
        <rFont val="Arial"/>
        <family val="2"/>
      </rPr>
      <t>A000838</t>
    </r>
  </si>
  <si>
    <t>1K23TDB|1724735|TPCN - RTV1724735</t>
  </si>
  <si>
    <t>450-SIPI-R-062023-10054295</t>
  </si>
  <si>
    <t>RTV 1727309/CHANGIO - RTV1727309</t>
  </si>
  <si>
    <t>456-SIPI-R-062023-1090081</t>
  </si>
  <si>
    <t>1K23TDK-838|CHANGIOHEOMUOI - RTV1731307</t>
  </si>
  <si>
    <t>462-SIPI-R-062023-10024285</t>
  </si>
  <si>
    <r>
      <t>'</t>
    </r>
    <r>
      <rPr>
        <sz val="10"/>
        <color rgb="FF000000"/>
        <rFont val="Arial"/>
        <family val="2"/>
      </rPr>
      <t>A0000802</t>
    </r>
  </si>
  <si>
    <t>1K23TDS|GIOTAI|802|1719073 - RTV1719073</t>
  </si>
  <si>
    <t>463-SIPI-R-062023-10027410</t>
  </si>
  <si>
    <r>
      <t>'</t>
    </r>
    <r>
      <rPr>
        <sz val="10"/>
        <color rgb="FF000000"/>
        <rFont val="Arial"/>
        <family val="2"/>
      </rPr>
      <t>1304</t>
    </r>
  </si>
  <si>
    <t>1K23TDT-1304RTV1721441|GIO SUN - RTV1721441</t>
  </si>
  <si>
    <t>1K23TDT-1336RTV1722329|CHACOM - RTV1722329</t>
  </si>
  <si>
    <t>465-SIPI-R-062023-10025526</t>
  </si>
  <si>
    <r>
      <t>'</t>
    </r>
    <r>
      <rPr>
        <sz val="10"/>
        <color rgb="FF000000"/>
        <rFont val="Arial"/>
        <family val="2"/>
      </rPr>
      <t>1877</t>
    </r>
  </si>
  <si>
    <t>1K23TDV|RTV1725948-1877|CHA - RTV1725948</t>
  </si>
  <si>
    <t>1K23TDV|RTV1724630-1859|GA - RTV1724630</t>
  </si>
  <si>
    <t>512-SIPI-R-062023-10054881</t>
  </si>
  <si>
    <r>
      <t>'</t>
    </r>
    <r>
      <rPr>
        <sz val="10"/>
        <color rgb="FF000000"/>
        <rFont val="Arial"/>
        <family val="2"/>
      </rPr>
      <t>711</t>
    </r>
  </si>
  <si>
    <t>RTV1725677-1K23TEM-711|GAUMUOI - RTV1725677</t>
  </si>
  <si>
    <t>513-SIPI-R-062023-10041873</t>
  </si>
  <si>
    <r>
      <t>'</t>
    </r>
    <r>
      <rPr>
        <sz val="10"/>
        <color rgb="FF000000"/>
        <rFont val="Arial"/>
        <family val="2"/>
      </rPr>
      <t>A650</t>
    </r>
  </si>
  <si>
    <t>1K23TEN-650|CHANGIO|RTV1729259 - RTV1729259</t>
  </si>
  <si>
    <t>514-SIPI-R-072023-10058294</t>
  </si>
  <si>
    <r>
      <t>'</t>
    </r>
    <r>
      <rPr>
        <sz val="10"/>
        <color rgb="FF000000"/>
        <rFont val="Arial"/>
        <family val="2"/>
      </rPr>
      <t>A838</t>
    </r>
  </si>
  <si>
    <t>1K23TEP|CHANGIO - RTV1735514</t>
  </si>
  <si>
    <t>517-SIPI-R-072023-517055627</t>
  </si>
  <si>
    <r>
      <t>'</t>
    </r>
    <r>
      <rPr>
        <sz val="10"/>
        <color rgb="FF000000"/>
        <rFont val="Arial"/>
        <family val="2"/>
      </rPr>
      <t>941</t>
    </r>
  </si>
  <si>
    <t>1K23TES-941|GA MUOI - RTV1734899</t>
  </si>
  <si>
    <t>528-SIPI-R-062023-528035093</t>
  </si>
  <si>
    <r>
      <t>'</t>
    </r>
    <r>
      <rPr>
        <sz val="10"/>
        <color rgb="FF000000"/>
        <rFont val="Arial"/>
        <family val="2"/>
      </rPr>
      <t>RTV450</t>
    </r>
  </si>
  <si>
    <t>1K23TGC-450|CHANGIO|1728694 - RTV1728694</t>
  </si>
  <si>
    <t>532-SIPI-R-062023-532037268</t>
  </si>
  <si>
    <r>
      <t>'</t>
    </r>
    <r>
      <rPr>
        <sz val="10"/>
        <color rgb="FF000000"/>
        <rFont val="Arial"/>
        <family val="2"/>
      </rPr>
      <t>B965</t>
    </r>
  </si>
  <si>
    <t>1K23TGH|GA-RTV 1728154 - RTV1728154</t>
  </si>
  <si>
    <t>536-SIPI-R-062023-1020514</t>
  </si>
  <si>
    <r>
      <t>'</t>
    </r>
    <r>
      <rPr>
        <sz val="10"/>
        <color rgb="FF000000"/>
        <rFont val="Arial"/>
        <family val="2"/>
      </rPr>
      <t>576</t>
    </r>
  </si>
  <si>
    <t>1K23TGN|CARIGA - RTV1722028</t>
  </si>
  <si>
    <r>
      <t>'</t>
    </r>
    <r>
      <rPr>
        <sz val="10"/>
        <color rgb="FF000000"/>
        <rFont val="Arial"/>
        <family val="2"/>
      </rPr>
      <t>619</t>
    </r>
  </si>
  <si>
    <t>1K23TGN|RTV1728735 - RTV1728735|GIOTAILUOI</t>
  </si>
  <si>
    <t>539-SIPI-R-062023-10028897</t>
  </si>
  <si>
    <t>1K23TGR|858|GIOTAI|1727491 - RTV1727491</t>
  </si>
  <si>
    <t>540-SIPI-R-062023-540025482</t>
  </si>
  <si>
    <r>
      <t>'</t>
    </r>
    <r>
      <rPr>
        <sz val="10"/>
        <color rgb="FF000000"/>
        <rFont val="Arial"/>
        <family val="2"/>
      </rPr>
      <t>626</t>
    </r>
  </si>
  <si>
    <t>1K23TGS|626-CHANUONG - RTV1729385</t>
  </si>
  <si>
    <r>
      <t>'</t>
    </r>
    <r>
      <rPr>
        <sz val="10"/>
        <color rgb="FF000000"/>
        <rFont val="Arial"/>
        <family val="2"/>
      </rPr>
      <t>581</t>
    </r>
  </si>
  <si>
    <t>1K23TGS|581-GIOSUNGA - RTV1724047</t>
  </si>
  <si>
    <t>547-SIPI-R-062023-547017567</t>
  </si>
  <si>
    <t>RTV1726090¦VAT10¦GAUMUOI - RTV1726090</t>
  </si>
  <si>
    <t>605-SIPI-R-062023-1099638</t>
  </si>
  <si>
    <r>
      <t>'</t>
    </r>
    <r>
      <rPr>
        <sz val="10"/>
        <color rgb="FF000000"/>
        <rFont val="Arial"/>
        <family val="2"/>
      </rPr>
      <t>678</t>
    </r>
  </si>
  <si>
    <t>1K23THS/CHANGIOHEO|RTV1722276 - RTV1722276</t>
  </si>
  <si>
    <t>606-SIPI-R-062023-1100486</t>
  </si>
  <si>
    <r>
      <t>'</t>
    </r>
    <r>
      <rPr>
        <sz val="10"/>
        <color rgb="FF000000"/>
        <rFont val="Arial"/>
        <family val="2"/>
      </rPr>
      <t>A0000690</t>
    </r>
  </si>
  <si>
    <t>1K23THT|CHANGIO-RTV1727631 - RTV1727631</t>
  </si>
  <si>
    <t>613-SIPI-R-062023-1093827</t>
  </si>
  <si>
    <r>
      <t>'</t>
    </r>
    <r>
      <rPr>
        <sz val="10"/>
        <color rgb="FF000000"/>
        <rFont val="Arial"/>
        <family val="2"/>
      </rPr>
      <t>1035</t>
    </r>
  </si>
  <si>
    <t>1K23TKA-1035|GIO - RTV1730122</t>
  </si>
  <si>
    <t>613-SIPI-R-072023-1093827</t>
  </si>
  <si>
    <r>
      <t>'</t>
    </r>
    <r>
      <rPr>
        <sz val="10"/>
        <color rgb="FF000000"/>
        <rFont val="Arial"/>
        <family val="2"/>
      </rPr>
      <t>1083</t>
    </r>
  </si>
  <si>
    <t>1K23TKA-1083|GAMUOI - RTV1731878</t>
  </si>
  <si>
    <r>
      <t>'</t>
    </r>
    <r>
      <rPr>
        <sz val="10"/>
        <color rgb="FF000000"/>
        <rFont val="Arial"/>
        <family val="2"/>
      </rPr>
      <t>1090</t>
    </r>
  </si>
  <si>
    <t>1K23TKA-1090|GIOTAI - RTV1731901</t>
  </si>
  <si>
    <t>618-SIPI-R-072023-1074453</t>
  </si>
  <si>
    <r>
      <t>'</t>
    </r>
    <r>
      <rPr>
        <sz val="10"/>
        <color rgb="FF000000"/>
        <rFont val="Arial"/>
        <family val="2"/>
      </rPr>
      <t>635</t>
    </r>
  </si>
  <si>
    <t>RTV 1735401-635-GAMUOI - RTV1735401</t>
  </si>
  <si>
    <t>910-SIPI-R-012023-10038832</t>
  </si>
  <si>
    <r>
      <t>'</t>
    </r>
    <r>
      <rPr>
        <sz val="10"/>
        <color rgb="FF000000"/>
        <rFont val="Arial"/>
        <family val="2"/>
      </rPr>
      <t>0000369</t>
    </r>
  </si>
  <si>
    <t>NHAP AM HD 369 DO THANH TOAN 2 LAN</t>
  </si>
  <si>
    <t>910-SIPI-R-062023-10038832</t>
  </si>
  <si>
    <r>
      <t>'</t>
    </r>
    <r>
      <rPr>
        <sz val="10"/>
        <color rgb="FF000000"/>
        <rFont val="Arial"/>
        <family val="2"/>
      </rPr>
      <t>2115</t>
    </r>
  </si>
  <si>
    <t>RTV 1722134|9114|GIO - RTV1722134</t>
  </si>
  <si>
    <r>
      <t>'</t>
    </r>
    <r>
      <rPr>
        <sz val="10"/>
        <color rgb="FF000000"/>
        <rFont val="Arial"/>
        <family val="2"/>
      </rPr>
      <t>2342</t>
    </r>
  </si>
  <si>
    <t>RTV 1731121|9165|GA - RTV1731121</t>
  </si>
  <si>
    <r>
      <t>'</t>
    </r>
    <r>
      <rPr>
        <sz val="10"/>
        <color rgb="FF000000"/>
        <rFont val="Arial"/>
        <family val="2"/>
      </rPr>
      <t>2065</t>
    </r>
  </si>
  <si>
    <t>RTV 1718748|9151|GIO - RTV1718748</t>
  </si>
  <si>
    <r>
      <t>'</t>
    </r>
    <r>
      <rPr>
        <sz val="10"/>
        <color rgb="FF000000"/>
        <rFont val="Arial"/>
        <family val="2"/>
      </rPr>
      <t>2066</t>
    </r>
  </si>
  <si>
    <t>RTV 1718757|9149|GA - RTV1718757</t>
  </si>
  <si>
    <r>
      <t>'</t>
    </r>
    <r>
      <rPr>
        <sz val="10"/>
        <color rgb="FF000000"/>
        <rFont val="Arial"/>
        <family val="2"/>
      </rPr>
      <t>2166</t>
    </r>
  </si>
  <si>
    <t>RTV 1725154|9161|GA - RTV1725154</t>
  </si>
  <si>
    <r>
      <t>'</t>
    </r>
    <r>
      <rPr>
        <sz val="10"/>
        <color rgb="FF000000"/>
        <rFont val="Arial"/>
        <family val="2"/>
      </rPr>
      <t>2235</t>
    </r>
  </si>
  <si>
    <t>RTV 1726844|9138|CHANUONG - RTV1726844</t>
  </si>
  <si>
    <r>
      <t>'</t>
    </r>
    <r>
      <rPr>
        <sz val="10"/>
        <color rgb="FF000000"/>
        <rFont val="Arial"/>
        <family val="2"/>
      </rPr>
      <t>2324</t>
    </r>
  </si>
  <si>
    <t>RTV 1730879|9151|CHAN GIO - RTV1730879</t>
  </si>
  <si>
    <r>
      <t>'</t>
    </r>
    <r>
      <rPr>
        <sz val="10"/>
        <color rgb="FF000000"/>
        <rFont val="Arial"/>
        <family val="2"/>
      </rPr>
      <t>2355</t>
    </r>
  </si>
  <si>
    <t>RTV 1731235|9158|CHAN GIO - RTV1731235</t>
  </si>
  <si>
    <r>
      <t>'</t>
    </r>
    <r>
      <rPr>
        <sz val="10"/>
        <color rgb="FF000000"/>
        <rFont val="Arial"/>
        <family val="2"/>
      </rPr>
      <t>2234</t>
    </r>
  </si>
  <si>
    <t>RTV 1726842|9139|CHANGIO - RTV1726842</t>
  </si>
  <si>
    <r>
      <t>'</t>
    </r>
    <r>
      <rPr>
        <sz val="10"/>
        <color rgb="FF000000"/>
        <rFont val="Arial"/>
        <family val="2"/>
      </rPr>
      <t>2141</t>
    </r>
  </si>
  <si>
    <t>RTV 1722605|9103|GIO</t>
  </si>
  <si>
    <r>
      <t>'</t>
    </r>
    <r>
      <rPr>
        <sz val="10"/>
        <color rgb="FF000000"/>
        <rFont val="Arial"/>
        <family val="2"/>
      </rPr>
      <t>2232</t>
    </r>
  </si>
  <si>
    <t>RTV 1726839|9154|GIO - RTV1726839</t>
  </si>
  <si>
    <r>
      <t>'</t>
    </r>
    <r>
      <rPr>
        <sz val="10"/>
        <color rgb="FF000000"/>
        <rFont val="Arial"/>
        <family val="2"/>
      </rPr>
      <t>2299</t>
    </r>
  </si>
  <si>
    <t>RTV 1729787|9103|CHAN GIO - RTV1729787</t>
  </si>
  <si>
    <r>
      <t>'</t>
    </r>
    <r>
      <rPr>
        <sz val="10"/>
        <color rgb="FF000000"/>
        <rFont val="Arial"/>
        <family val="2"/>
      </rPr>
      <t>2167</t>
    </r>
  </si>
  <si>
    <t>RTV 1725159|9138|GA - RTV1725159</t>
  </si>
  <si>
    <r>
      <t>'</t>
    </r>
    <r>
      <rPr>
        <sz val="10"/>
        <color rgb="FF000000"/>
        <rFont val="Arial"/>
        <family val="2"/>
      </rPr>
      <t>2217</t>
    </r>
  </si>
  <si>
    <t>RTV 1726053|9120|GIO - RTV1726053</t>
  </si>
  <si>
    <r>
      <t>'</t>
    </r>
    <r>
      <rPr>
        <sz val="10"/>
        <color rgb="FF000000"/>
        <rFont val="Arial"/>
        <family val="2"/>
      </rPr>
      <t>2233</t>
    </r>
  </si>
  <si>
    <t>RTV 1726841|9152|GIO - RTV1726841</t>
  </si>
  <si>
    <t>910-SIPI-R-072023-10038832</t>
  </si>
  <si>
    <r>
      <t>'</t>
    </r>
    <r>
      <rPr>
        <sz val="10"/>
        <color rgb="FF000000"/>
        <rFont val="Arial"/>
        <family val="2"/>
      </rPr>
      <t>2415</t>
    </r>
  </si>
  <si>
    <t>RTV 1736880|9105|GA - RTV1736880</t>
  </si>
  <si>
    <r>
      <t>'</t>
    </r>
    <r>
      <rPr>
        <sz val="10"/>
        <color rgb="FF000000"/>
        <rFont val="Arial"/>
        <family val="2"/>
      </rPr>
      <t>2411</t>
    </r>
  </si>
  <si>
    <t>RTV 1736865|9102|GIO TAI - RTV1736865</t>
  </si>
  <si>
    <r>
      <t>'</t>
    </r>
    <r>
      <rPr>
        <sz val="10"/>
        <color rgb="FF000000"/>
        <rFont val="Arial"/>
        <family val="2"/>
      </rPr>
      <t>2412</t>
    </r>
  </si>
  <si>
    <t>RTV 1736866|9148|CHA - RTV1736866</t>
  </si>
  <si>
    <r>
      <t>'</t>
    </r>
    <r>
      <rPr>
        <sz val="10"/>
        <color rgb="FF000000"/>
        <rFont val="Arial"/>
        <family val="2"/>
      </rPr>
      <t>2413</t>
    </r>
  </si>
  <si>
    <t>RTV 1736873|9109|GA - RTV1736873</t>
  </si>
  <si>
    <r>
      <t>'</t>
    </r>
    <r>
      <rPr>
        <sz val="10"/>
        <color rgb="FF000000"/>
        <rFont val="Arial"/>
        <family val="2"/>
      </rPr>
      <t>2397</t>
    </r>
  </si>
  <si>
    <t>RTV 1735595|9114|GIO TAI - RTV1735595</t>
  </si>
  <si>
    <t>920-SIPI-R-062023-10018211</t>
  </si>
  <si>
    <r>
      <t>'</t>
    </r>
    <r>
      <rPr>
        <sz val="10"/>
        <color rgb="FF000000"/>
        <rFont val="Arial"/>
        <family val="2"/>
      </rPr>
      <t>346</t>
    </r>
  </si>
  <si>
    <t>K23TVC-346-RTV1724388|HHCL - RTV1724388</t>
  </si>
  <si>
    <t>K23TVC-360-RTV1726984|HHCL - RTV1726984</t>
  </si>
  <si>
    <r>
      <t>'</t>
    </r>
    <r>
      <rPr>
        <sz val="10"/>
        <color rgb="FF000000"/>
        <rFont val="Arial"/>
        <family val="2"/>
      </rPr>
      <t>348</t>
    </r>
  </si>
  <si>
    <t>K23TVC-348-RTV1724950|HHCL - RTV1724950</t>
  </si>
  <si>
    <r>
      <t>'</t>
    </r>
    <r>
      <rPr>
        <sz val="10"/>
        <color rgb="FF000000"/>
        <rFont val="Arial"/>
        <family val="2"/>
      </rPr>
      <t>372</t>
    </r>
  </si>
  <si>
    <t>K23TVC-372-RTV1729865|HHCL - RTV1729865</t>
  </si>
  <si>
    <t>930-SIPI-R-062023-10026681</t>
  </si>
  <si>
    <r>
      <t>'</t>
    </r>
    <r>
      <rPr>
        <sz val="10"/>
        <color rgb="FF000000"/>
        <rFont val="Arial"/>
        <family val="2"/>
      </rPr>
      <t>566</t>
    </r>
  </si>
  <si>
    <t>K23TVD-566-RTV1715124|HHCL - RTV1715124</t>
  </si>
  <si>
    <r>
      <t>'</t>
    </r>
    <r>
      <rPr>
        <sz val="10"/>
        <color rgb="FF000000"/>
        <rFont val="Arial"/>
        <family val="2"/>
      </rPr>
      <t>643</t>
    </r>
  </si>
  <si>
    <t>K23TVD-643-RTV1724993|HHCL - RTV1724993</t>
  </si>
  <si>
    <r>
      <t>'</t>
    </r>
    <r>
      <rPr>
        <sz val="10"/>
        <color rgb="FF000000"/>
        <rFont val="Arial"/>
        <family val="2"/>
      </rPr>
      <t>585</t>
    </r>
  </si>
  <si>
    <t>K23TVD-585-RTV1718070|HHCL - RTV1718070</t>
  </si>
  <si>
    <r>
      <t>'</t>
    </r>
    <r>
      <rPr>
        <sz val="10"/>
        <color rgb="FF000000"/>
        <rFont val="Arial"/>
        <family val="2"/>
      </rPr>
      <t>663</t>
    </r>
  </si>
  <si>
    <t>K23TVD-663-RTV1726177|HHCL - RTV1726177</t>
  </si>
  <si>
    <r>
      <t>'</t>
    </r>
    <r>
      <rPr>
        <sz val="10"/>
        <color rgb="FF000000"/>
        <rFont val="Arial"/>
        <family val="2"/>
      </rPr>
      <t>543</t>
    </r>
  </si>
  <si>
    <t>K23TVD-543-RTV1714845|HHCL - RTV1714845</t>
  </si>
  <si>
    <r>
      <t>'</t>
    </r>
    <r>
      <rPr>
        <sz val="10"/>
        <color rgb="FF000000"/>
        <rFont val="Arial"/>
        <family val="2"/>
      </rPr>
      <t>608</t>
    </r>
  </si>
  <si>
    <t>K23TVD-608-RTV1721299|HHCL - RTV1721299</t>
  </si>
  <si>
    <r>
      <t>'</t>
    </r>
    <r>
      <rPr>
        <sz val="10"/>
        <color rgb="FF000000"/>
        <rFont val="Arial"/>
        <family val="2"/>
      </rPr>
      <t>691</t>
    </r>
  </si>
  <si>
    <t>K23TVD-691-RTV1729778|HHCL - RTV1729778</t>
  </si>
  <si>
    <t>K23TVD-557-RTV1715002|HHCL - RTV1715002</t>
  </si>
  <si>
    <r>
      <t>'</t>
    </r>
    <r>
      <rPr>
        <sz val="10"/>
        <color rgb="FF000000"/>
        <rFont val="Arial"/>
        <family val="2"/>
      </rPr>
      <t>610</t>
    </r>
  </si>
  <si>
    <t>K23TVD-610-RTV1721308|HHCL - RTV1721308</t>
  </si>
  <si>
    <t>K23TVD-657-RTV1726167|HHCL - RTV1726167</t>
  </si>
  <si>
    <r>
      <t>'</t>
    </r>
    <r>
      <rPr>
        <sz val="10"/>
        <color rgb="FF000000"/>
        <rFont val="Arial"/>
        <family val="2"/>
      </rPr>
      <t>661</t>
    </r>
  </si>
  <si>
    <t>K23TVD-661-RTV1726173|HHCL - RTV1726173</t>
  </si>
  <si>
    <t>940-SIPI-R-062023-10021597</t>
  </si>
  <si>
    <r>
      <t>'</t>
    </r>
    <r>
      <rPr>
        <sz val="10"/>
        <color rgb="FF000000"/>
        <rFont val="Arial"/>
        <family val="2"/>
      </rPr>
      <t>R1350</t>
    </r>
  </si>
  <si>
    <t>1K23TVE|1350.R1725763|9406 - RTV1725763</t>
  </si>
  <si>
    <r>
      <t>'</t>
    </r>
    <r>
      <rPr>
        <sz val="10"/>
        <color rgb="FF000000"/>
        <rFont val="Arial"/>
        <family val="2"/>
      </rPr>
      <t>R1326</t>
    </r>
  </si>
  <si>
    <t>1K23TVE|1326.R1721242|9402 - RTV1721242</t>
  </si>
  <si>
    <r>
      <t>'</t>
    </r>
    <r>
      <rPr>
        <sz val="10"/>
        <color rgb="FF000000"/>
        <rFont val="Arial"/>
        <family val="2"/>
      </rPr>
      <t>R1341</t>
    </r>
  </si>
  <si>
    <t>1K23TVE|1341.R1724675|9408 - RTV1724675</t>
  </si>
  <si>
    <r>
      <t>'</t>
    </r>
    <r>
      <rPr>
        <sz val="10"/>
        <color rgb="FF000000"/>
        <rFont val="Arial"/>
        <family val="2"/>
      </rPr>
      <t>R1329</t>
    </r>
  </si>
  <si>
    <t>1K23TVE|1329.R1722051|9408 - RTV1722051</t>
  </si>
  <si>
    <r>
      <t>'</t>
    </r>
    <r>
      <rPr>
        <sz val="10"/>
        <color rgb="FF000000"/>
        <rFont val="Arial"/>
        <family val="2"/>
      </rPr>
      <t>R1336</t>
    </r>
  </si>
  <si>
    <t>1K23TVE|1336.R1724054|9402 - RTV1724054</t>
  </si>
  <si>
    <t>QT01072023-00912</t>
  </si>
  <si>
    <t>010303-HT06-Phi HT VC tinh T6/2023- 7%</t>
  </si>
  <si>
    <t>199-SIPI-R-062023-1084712</t>
  </si>
  <si>
    <r>
      <t>'</t>
    </r>
    <r>
      <rPr>
        <sz val="10"/>
        <color rgb="FF000000"/>
        <rFont val="Arial"/>
        <family val="2"/>
      </rPr>
      <t>415</t>
    </r>
  </si>
  <si>
    <t>1K23TBB|BAPGIOMUOI - RTV1726560</t>
  </si>
  <si>
    <t>299-SIPI-R-052023-23000176</t>
  </si>
  <si>
    <r>
      <t>'</t>
    </r>
    <r>
      <rPr>
        <sz val="10"/>
        <color rgb="FF000000"/>
        <rFont val="Arial"/>
        <family val="2"/>
      </rPr>
      <t>20134</t>
    </r>
  </si>
  <si>
    <t>K23TVA-20134-RTV1713802|HHCL - RTV1713802</t>
  </si>
  <si>
    <r>
      <t>'</t>
    </r>
    <r>
      <rPr>
        <sz val="10"/>
        <color rgb="FF000000"/>
        <rFont val="Arial"/>
        <family val="2"/>
      </rPr>
      <t>20249</t>
    </r>
  </si>
  <si>
    <t>K23TVA-20249-RTV1714132|HHCL - RTV1714132</t>
  </si>
  <si>
    <r>
      <t>'</t>
    </r>
    <r>
      <rPr>
        <sz val="10"/>
        <color rgb="FF000000"/>
        <rFont val="Arial"/>
        <family val="2"/>
      </rPr>
      <t>17566</t>
    </r>
  </si>
  <si>
    <t>K23TVA-17566-RTV1703631|HHCL - RTV1703631</t>
  </si>
  <si>
    <r>
      <t>'</t>
    </r>
    <r>
      <rPr>
        <sz val="10"/>
        <color rgb="FF000000"/>
        <rFont val="Arial"/>
        <family val="2"/>
      </rPr>
      <t>19385</t>
    </r>
  </si>
  <si>
    <t>K23TVA-19385-RTV1711296|HHCL - RTV1711296</t>
  </si>
  <si>
    <r>
      <t>'</t>
    </r>
    <r>
      <rPr>
        <sz val="10"/>
        <color rgb="FF000000"/>
        <rFont val="Arial"/>
        <family val="2"/>
      </rPr>
      <t>18897</t>
    </r>
  </si>
  <si>
    <t>K23TVA-18897-RTV1709702|HHCL - RTV1709702</t>
  </si>
  <si>
    <r>
      <t>'</t>
    </r>
    <r>
      <rPr>
        <sz val="10"/>
        <color rgb="FF000000"/>
        <rFont val="Arial"/>
        <family val="2"/>
      </rPr>
      <t>19822</t>
    </r>
  </si>
  <si>
    <t>K23TVA-19822-RTV1712967|HHCL - RTV1712967</t>
  </si>
  <si>
    <r>
      <t>'</t>
    </r>
    <r>
      <rPr>
        <sz val="10"/>
        <color rgb="FF000000"/>
        <rFont val="Arial"/>
        <family val="2"/>
      </rPr>
      <t>16367</t>
    </r>
  </si>
  <si>
    <t>K23TVA-16367-RTV1698558</t>
  </si>
  <si>
    <r>
      <t>'</t>
    </r>
    <r>
      <rPr>
        <sz val="10"/>
        <color rgb="FF000000"/>
        <rFont val="Arial"/>
        <family val="2"/>
      </rPr>
      <t>18594</t>
    </r>
  </si>
  <si>
    <t>K23TVA-18594-RTV1707867|HHCL - RTV1707867</t>
  </si>
  <si>
    <r>
      <t>'</t>
    </r>
    <r>
      <rPr>
        <sz val="10"/>
        <color rgb="FF000000"/>
        <rFont val="Arial"/>
        <family val="2"/>
      </rPr>
      <t>19725</t>
    </r>
  </si>
  <si>
    <t>K23TVA-19725-RTV1712519|HHCL - RTV1712519</t>
  </si>
  <si>
    <r>
      <t>'</t>
    </r>
    <r>
      <rPr>
        <sz val="10"/>
        <color rgb="FF000000"/>
        <rFont val="Arial"/>
        <family val="2"/>
      </rPr>
      <t>20075</t>
    </r>
  </si>
  <si>
    <t>K23TVA-20075-RTV1713541|HHCL - RTV1713541</t>
  </si>
  <si>
    <t>299-SIPI-R-062023-1276942</t>
  </si>
  <si>
    <r>
      <t>'</t>
    </r>
    <r>
      <rPr>
        <sz val="10"/>
        <color rgb="FF000000"/>
        <rFont val="Arial"/>
        <family val="2"/>
      </rPr>
      <t>24049</t>
    </r>
  </si>
  <si>
    <t>K23TVA-24049-RTV1729071|HHCL - RTV1729071</t>
  </si>
  <si>
    <t>299-SIPI-R-062023-1278808</t>
  </si>
  <si>
    <r>
      <t>'</t>
    </r>
    <r>
      <rPr>
        <sz val="10"/>
        <color rgb="FF000000"/>
        <rFont val="Arial"/>
        <family val="2"/>
      </rPr>
      <t>23508</t>
    </r>
  </si>
  <si>
    <t>299-SIPI-R-062023-23000176</t>
  </si>
  <si>
    <r>
      <t>'</t>
    </r>
    <r>
      <rPr>
        <sz val="10"/>
        <color rgb="FF000000"/>
        <rFont val="Arial"/>
        <family val="2"/>
      </rPr>
      <t>21533</t>
    </r>
  </si>
  <si>
    <t>K23TVA-21533-RTV1718793|HHCL - RTV1718793</t>
  </si>
  <si>
    <r>
      <t>'</t>
    </r>
    <r>
      <rPr>
        <sz val="10"/>
        <color rgb="FF000000"/>
        <rFont val="Arial"/>
        <family val="2"/>
      </rPr>
      <t>22008</t>
    </r>
  </si>
  <si>
    <t>K23TVA-22008-RTV1720970|HHCL - RTV1720970</t>
  </si>
  <si>
    <r>
      <t>'</t>
    </r>
    <r>
      <rPr>
        <sz val="10"/>
        <color rgb="FF000000"/>
        <rFont val="Arial"/>
        <family val="2"/>
      </rPr>
      <t>20752</t>
    </r>
  </si>
  <si>
    <t>K23TVA-20752-RTV1715280|HHCL - RTV1715280</t>
  </si>
  <si>
    <r>
      <t>'</t>
    </r>
    <r>
      <rPr>
        <sz val="10"/>
        <color rgb="FF000000"/>
        <rFont val="Arial"/>
        <family val="2"/>
      </rPr>
      <t>20432</t>
    </r>
  </si>
  <si>
    <t>K23TVA-20432-RTV1715101|HHCL - RTV1715101</t>
  </si>
  <si>
    <r>
      <t>'</t>
    </r>
    <r>
      <rPr>
        <sz val="10"/>
        <color rgb="FF000000"/>
        <rFont val="Arial"/>
        <family val="2"/>
      </rPr>
      <t>21056</t>
    </r>
  </si>
  <si>
    <t>K23TVA-21056-RTV1716948|HHCL - RTV1716948</t>
  </si>
  <si>
    <r>
      <t>'</t>
    </r>
    <r>
      <rPr>
        <sz val="10"/>
        <color rgb="FF000000"/>
        <rFont val="Arial"/>
        <family val="2"/>
      </rPr>
      <t>21896</t>
    </r>
  </si>
  <si>
    <t>K23TVA-21896-RTV1720391|HHCL - RTV1720391</t>
  </si>
  <si>
    <r>
      <t>'</t>
    </r>
    <r>
      <rPr>
        <sz val="10"/>
        <color rgb="FF000000"/>
        <rFont val="Arial"/>
        <family val="2"/>
      </rPr>
      <t>20737</t>
    </r>
  </si>
  <si>
    <t>K23TVA-20737-RTV1715181|HHCL - RTV1715181</t>
  </si>
  <si>
    <r>
      <t>'</t>
    </r>
    <r>
      <rPr>
        <sz val="10"/>
        <color rgb="FF000000"/>
        <rFont val="Arial"/>
        <family val="2"/>
      </rPr>
      <t>21883</t>
    </r>
  </si>
  <si>
    <t>K23TVA-21883-RTV1720412|HHCL - RTV1720412</t>
  </si>
  <si>
    <r>
      <t>'</t>
    </r>
    <r>
      <rPr>
        <sz val="10"/>
        <color rgb="FF000000"/>
        <rFont val="Arial"/>
        <family val="2"/>
      </rPr>
      <t>22483</t>
    </r>
  </si>
  <si>
    <t>K23TVA-22483-RTV1722872|HHCL - RTV1722872</t>
  </si>
  <si>
    <r>
      <t>'</t>
    </r>
    <r>
      <rPr>
        <sz val="10"/>
        <color rgb="FF000000"/>
        <rFont val="Arial"/>
        <family val="2"/>
      </rPr>
      <t>20660</t>
    </r>
  </si>
  <si>
    <t>K23TVA-20660-RTV1714692|HHCL - RTV1714692</t>
  </si>
  <si>
    <r>
      <t>'</t>
    </r>
    <r>
      <rPr>
        <sz val="10"/>
        <color rgb="FF000000"/>
        <rFont val="Arial"/>
        <family val="2"/>
      </rPr>
      <t>21370</t>
    </r>
  </si>
  <si>
    <t>K23TVA-21370-RTV1717852|HHCL - RTV1717852</t>
  </si>
  <si>
    <r>
      <t>'</t>
    </r>
    <r>
      <rPr>
        <sz val="10"/>
        <color rgb="FF000000"/>
        <rFont val="Arial"/>
        <family val="2"/>
      </rPr>
      <t>23428</t>
    </r>
  </si>
  <si>
    <t>K23TVA-23428-RTV1727051|HHCL - RTV1727051</t>
  </si>
  <si>
    <t>299-SIPI-R-072023-1278808</t>
  </si>
  <si>
    <r>
      <t>'</t>
    </r>
    <r>
      <rPr>
        <sz val="10"/>
        <color rgb="FF000000"/>
        <rFont val="Arial"/>
        <family val="2"/>
      </rPr>
      <t>25190</t>
    </r>
  </si>
  <si>
    <t>K23TVA-25190-RTV1732538|HHCL - RTV1732538</t>
  </si>
  <si>
    <r>
      <t>'</t>
    </r>
    <r>
      <rPr>
        <sz val="10"/>
        <color rgb="FF000000"/>
        <rFont val="Arial"/>
        <family val="2"/>
      </rPr>
      <t>26094</t>
    </r>
  </si>
  <si>
    <t>K23TVA-26094-RTV1734566|HHCL - RTV1734566</t>
  </si>
  <si>
    <r>
      <t>'</t>
    </r>
    <r>
      <rPr>
        <sz val="10"/>
        <color rgb="FF000000"/>
        <rFont val="Arial"/>
        <family val="2"/>
      </rPr>
      <t>26166</t>
    </r>
  </si>
  <si>
    <t>K23TVA-26166-RTV1735096|HHCL - RTV1735096</t>
  </si>
  <si>
    <r>
      <t>'</t>
    </r>
    <r>
      <rPr>
        <sz val="10"/>
        <color rgb="FF000000"/>
        <rFont val="Arial"/>
        <family val="2"/>
      </rPr>
      <t>25529</t>
    </r>
  </si>
  <si>
    <t>K23TVA-25529-RTV1733479|HHCL - RTV1733479</t>
  </si>
  <si>
    <t>306-SIPI-R-062023-10053386</t>
  </si>
  <si>
    <r>
      <t>'</t>
    </r>
    <r>
      <rPr>
        <sz val="10"/>
        <color rgb="FF000000"/>
        <rFont val="Arial"/>
        <family val="2"/>
      </rPr>
      <t>6394</t>
    </r>
  </si>
  <si>
    <t>1K23TBD-6394|BAPGIOMUOI - RTV1728364</t>
  </si>
  <si>
    <t>404-SIPI-R-072023-1090999</t>
  </si>
  <si>
    <r>
      <t>'</t>
    </r>
    <r>
      <rPr>
        <sz val="10"/>
        <color rgb="FF000000"/>
        <rFont val="Arial"/>
        <family val="2"/>
      </rPr>
      <t>A756</t>
    </r>
  </si>
  <si>
    <t>1K23TBL|BAPGIOMUOI - RTV1742045</t>
  </si>
  <si>
    <t>426-SIPI-R-062023-1066049</t>
  </si>
  <si>
    <r>
      <t>'</t>
    </r>
    <r>
      <rPr>
        <sz val="10"/>
        <color rgb="FF000000"/>
        <rFont val="Arial"/>
        <family val="2"/>
      </rPr>
      <t>997</t>
    </r>
  </si>
  <si>
    <t>1K23TCG-997|GAHUN - RTV1721272</t>
  </si>
  <si>
    <r>
      <t>'</t>
    </r>
    <r>
      <rPr>
        <sz val="10"/>
        <color rgb="FF000000"/>
        <rFont val="Arial"/>
        <family val="2"/>
      </rPr>
      <t>1105</t>
    </r>
  </si>
  <si>
    <t>1K23TCG-1105|GAHUN - RTV1730575</t>
  </si>
  <si>
    <t>443-SIPI-R-072023-1097422</t>
  </si>
  <si>
    <t>RTV1739112|GAHUNCOXAHUONG|890 - RTV1739112</t>
  </si>
  <si>
    <t>448-SIPI-R-072023-10050416</t>
  </si>
  <si>
    <r>
      <t>'</t>
    </r>
    <r>
      <rPr>
        <sz val="10"/>
        <color rgb="FF000000"/>
        <rFont val="Arial"/>
        <family val="2"/>
      </rPr>
      <t>A000998</t>
    </r>
  </si>
  <si>
    <t>1K23TDB|1740830|TPCN - RTV1740830</t>
  </si>
  <si>
    <t>462-SIPI-R-062023-10024446</t>
  </si>
  <si>
    <r>
      <t>'</t>
    </r>
    <r>
      <rPr>
        <sz val="10"/>
        <color rgb="FF000000"/>
        <rFont val="Arial"/>
        <family val="2"/>
      </rPr>
      <t>A0000807</t>
    </r>
  </si>
  <si>
    <t>1K23TDS|GAHUN|807|1719067 - RTV1719067</t>
  </si>
  <si>
    <t>512-SIPI-R-062023-10054989</t>
  </si>
  <si>
    <r>
      <t>'</t>
    </r>
    <r>
      <rPr>
        <sz val="10"/>
        <color rgb="FF000000"/>
        <rFont val="Arial"/>
        <family val="2"/>
      </rPr>
      <t>717</t>
    </r>
  </si>
  <si>
    <t>RTV1725809-1K23TEM-717|GAHUN - RTV1725809</t>
  </si>
  <si>
    <t>517-SIPI-R-072023-517055946</t>
  </si>
  <si>
    <r>
      <t>'</t>
    </r>
    <r>
      <rPr>
        <sz val="10"/>
        <color rgb="FF000000"/>
        <rFont val="Arial"/>
        <family val="2"/>
      </rPr>
      <t>919</t>
    </r>
  </si>
  <si>
    <t>1K23TES-919|BAP BO - RTV1733556</t>
  </si>
  <si>
    <t>532-SIPI-R-072023-532037505</t>
  </si>
  <si>
    <r>
      <t>'</t>
    </r>
    <r>
      <rPr>
        <sz val="10"/>
        <color rgb="FF000000"/>
        <rFont val="Arial"/>
        <family val="2"/>
      </rPr>
      <t>B1079</t>
    </r>
  </si>
  <si>
    <t>1K23TGH|GA-RTV 1735475 - RTV1735475</t>
  </si>
  <si>
    <t>539-SIPI-R-032023-23000139</t>
  </si>
  <si>
    <r>
      <t>'</t>
    </r>
    <r>
      <rPr>
        <sz val="10"/>
        <color rgb="FF000000"/>
        <rFont val="Arial"/>
        <family val="2"/>
      </rPr>
      <t>418</t>
    </r>
  </si>
  <si>
    <t>1K23TGR|418|GAXAHUONG|1680315 - RTV1680315</t>
  </si>
  <si>
    <t>541-SIPI-R-052023-541026332</t>
  </si>
  <si>
    <t>1K23TGT|R1714066|GAHUNKHOI - RTV1714066</t>
  </si>
  <si>
    <t>600-SIPI-R-062023-1085946</t>
  </si>
  <si>
    <r>
      <t>'</t>
    </r>
    <r>
      <rPr>
        <sz val="10"/>
        <color rgb="FF000000"/>
        <rFont val="Arial"/>
        <family val="2"/>
      </rPr>
      <t>000825</t>
    </r>
  </si>
  <si>
    <t>1K23THN|BAP-000825 - RTV1726360</t>
  </si>
  <si>
    <t>910-SIPI-R-062023-10038988</t>
  </si>
  <si>
    <r>
      <t>'</t>
    </r>
    <r>
      <rPr>
        <sz val="10"/>
        <color rgb="FF000000"/>
        <rFont val="Arial"/>
        <family val="2"/>
      </rPr>
      <t>2218</t>
    </r>
  </si>
  <si>
    <t>RTV 1726054|9120|GA - RTV1726054</t>
  </si>
  <si>
    <r>
      <t>'</t>
    </r>
    <r>
      <rPr>
        <sz val="10"/>
        <color rgb="FF000000"/>
        <rFont val="Arial"/>
        <family val="2"/>
      </rPr>
      <t>2067</t>
    </r>
  </si>
  <si>
    <t>RTV 1718760|9149|GA - RTV1718760</t>
  </si>
  <si>
    <t>910-SIPI-R-072023-10038988</t>
  </si>
  <si>
    <r>
      <t>'</t>
    </r>
    <r>
      <rPr>
        <sz val="10"/>
        <color rgb="FF000000"/>
        <rFont val="Arial"/>
        <family val="2"/>
      </rPr>
      <t>2414</t>
    </r>
  </si>
  <si>
    <t>RTV 1736879|9105|BAPGIO - RTV1736879</t>
  </si>
  <si>
    <t>930-SIPI-R-052023-23000038</t>
  </si>
  <si>
    <r>
      <t>'</t>
    </r>
    <r>
      <rPr>
        <sz val="10"/>
        <color rgb="FF000000"/>
        <rFont val="Arial"/>
        <family val="2"/>
      </rPr>
      <t>463</t>
    </r>
  </si>
  <si>
    <t>K23TVD-463-RTV1708350|HHCL - RTV1708350</t>
  </si>
  <si>
    <t>QT01072023-00910</t>
  </si>
  <si>
    <t>021583-HT06-Phi HT VC tinh T6/2023- 7%</t>
  </si>
  <si>
    <t>299-SIPI-062022-1276959</t>
  </si>
  <si>
    <r>
      <t>'</t>
    </r>
    <r>
      <rPr>
        <sz val="10"/>
        <color rgb="FF000000"/>
        <rFont val="Arial"/>
        <family val="2"/>
      </rPr>
      <t>22-b020481</t>
    </r>
  </si>
  <si>
    <r>
      <t>'</t>
    </r>
    <r>
      <rPr>
        <sz val="10"/>
        <color rgb="FF000000"/>
        <rFont val="Arial"/>
        <family val="2"/>
      </rPr>
      <t>22-b018288</t>
    </r>
  </si>
  <si>
    <r>
      <t>'</t>
    </r>
    <r>
      <rPr>
        <sz val="10"/>
        <color rgb="FF000000"/>
        <rFont val="Arial"/>
        <family val="2"/>
      </rPr>
      <t>22-b021734</t>
    </r>
  </si>
  <si>
    <r>
      <t>'</t>
    </r>
    <r>
      <rPr>
        <sz val="10"/>
        <color rgb="FF000000"/>
        <rFont val="Arial"/>
        <family val="2"/>
      </rPr>
      <t>22-b021736</t>
    </r>
  </si>
  <si>
    <t>299-SIPI-072022-1276959</t>
  </si>
  <si>
    <r>
      <t>'</t>
    </r>
    <r>
      <rPr>
        <sz val="10"/>
        <color rgb="FF000000"/>
        <rFont val="Arial"/>
        <family val="2"/>
      </rPr>
      <t>22-b024300</t>
    </r>
  </si>
  <si>
    <r>
      <t>'</t>
    </r>
    <r>
      <rPr>
        <sz val="10"/>
        <color rgb="FF000000"/>
        <rFont val="Arial"/>
        <family val="2"/>
      </rPr>
      <t>22-b021906</t>
    </r>
  </si>
  <si>
    <r>
      <t>'</t>
    </r>
    <r>
      <rPr>
        <sz val="10"/>
        <color rgb="FF000000"/>
        <rFont val="Arial"/>
        <family val="2"/>
      </rPr>
      <t>22-b021933</t>
    </r>
  </si>
  <si>
    <r>
      <t>'</t>
    </r>
    <r>
      <rPr>
        <sz val="10"/>
        <color rgb="FF000000"/>
        <rFont val="Arial"/>
        <family val="2"/>
      </rPr>
      <t>22-b022989</t>
    </r>
  </si>
  <si>
    <r>
      <t>'</t>
    </r>
    <r>
      <rPr>
        <sz val="10"/>
        <color rgb="FF000000"/>
        <rFont val="Arial"/>
        <family val="2"/>
      </rPr>
      <t>22-b024306</t>
    </r>
  </si>
  <si>
    <r>
      <t>'</t>
    </r>
    <r>
      <rPr>
        <sz val="10"/>
        <color rgb="FF000000"/>
        <rFont val="Arial"/>
        <family val="2"/>
      </rPr>
      <t>22-b026850</t>
    </r>
  </si>
  <si>
    <r>
      <t>'</t>
    </r>
    <r>
      <rPr>
        <sz val="10"/>
        <color rgb="FF000000"/>
        <rFont val="Arial"/>
        <family val="2"/>
      </rPr>
      <t>22-b027072</t>
    </r>
  </si>
  <si>
    <r>
      <t>'</t>
    </r>
    <r>
      <rPr>
        <sz val="10"/>
        <color rgb="FF000000"/>
        <rFont val="Arial"/>
        <family val="2"/>
      </rPr>
      <t>22-b021968</t>
    </r>
  </si>
  <si>
    <r>
      <t>'</t>
    </r>
    <r>
      <rPr>
        <sz val="10"/>
        <color rgb="FF000000"/>
        <rFont val="Arial"/>
        <family val="2"/>
      </rPr>
      <t>22-b027370</t>
    </r>
  </si>
  <si>
    <r>
      <t>'</t>
    </r>
    <r>
      <rPr>
        <sz val="10"/>
        <color rgb="FF000000"/>
        <rFont val="Arial"/>
        <family val="2"/>
      </rPr>
      <t>22-b022006</t>
    </r>
  </si>
  <si>
    <r>
      <t>'</t>
    </r>
    <r>
      <rPr>
        <sz val="10"/>
        <color rgb="FF000000"/>
        <rFont val="Arial"/>
        <family val="2"/>
      </rPr>
      <t>22-b024344</t>
    </r>
  </si>
  <si>
    <r>
      <t>'</t>
    </r>
    <r>
      <rPr>
        <sz val="10"/>
        <color rgb="FF000000"/>
        <rFont val="Arial"/>
        <family val="2"/>
      </rPr>
      <t>22-b027269</t>
    </r>
  </si>
  <si>
    <r>
      <t>'</t>
    </r>
    <r>
      <rPr>
        <sz val="10"/>
        <color rgb="FF000000"/>
        <rFont val="Arial"/>
        <family val="2"/>
      </rPr>
      <t>22-b025957</t>
    </r>
  </si>
  <si>
    <r>
      <t>'</t>
    </r>
    <r>
      <rPr>
        <sz val="10"/>
        <color rgb="FF000000"/>
        <rFont val="Arial"/>
        <family val="2"/>
      </rPr>
      <t>22-b022985</t>
    </r>
  </si>
  <si>
    <r>
      <t>'</t>
    </r>
    <r>
      <rPr>
        <sz val="10"/>
        <color rgb="FF000000"/>
        <rFont val="Arial"/>
        <family val="2"/>
      </rPr>
      <t>22-b023048</t>
    </r>
  </si>
  <si>
    <t>299-SIPI-082022-1276959</t>
  </si>
  <si>
    <r>
      <t>'</t>
    </r>
    <r>
      <rPr>
        <sz val="10"/>
        <color rgb="FF000000"/>
        <rFont val="Arial"/>
        <family val="2"/>
      </rPr>
      <t>22-b034283</t>
    </r>
  </si>
  <si>
    <r>
      <t>'</t>
    </r>
    <r>
      <rPr>
        <sz val="10"/>
        <color rgb="FF000000"/>
        <rFont val="Arial"/>
        <family val="2"/>
      </rPr>
      <t>22-b031622</t>
    </r>
  </si>
  <si>
    <r>
      <t>'</t>
    </r>
    <r>
      <rPr>
        <sz val="10"/>
        <color rgb="FF000000"/>
        <rFont val="Arial"/>
        <family val="2"/>
      </rPr>
      <t>22-b036428</t>
    </r>
  </si>
  <si>
    <r>
      <t>'</t>
    </r>
    <r>
      <rPr>
        <sz val="10"/>
        <color rgb="FF000000"/>
        <rFont val="Arial"/>
        <family val="2"/>
      </rPr>
      <t>22-b036581</t>
    </r>
  </si>
  <si>
    <t>299-SIPI-092022-1276959</t>
  </si>
  <si>
    <r>
      <t>'</t>
    </r>
    <r>
      <rPr>
        <sz val="10"/>
        <color rgb="FF000000"/>
        <rFont val="Arial"/>
        <family val="2"/>
      </rPr>
      <t>22-b042042</t>
    </r>
  </si>
  <si>
    <r>
      <t>'</t>
    </r>
    <r>
      <rPr>
        <sz val="10"/>
        <color rgb="FF000000"/>
        <rFont val="Arial"/>
        <family val="2"/>
      </rPr>
      <t>22-b042040</t>
    </r>
  </si>
  <si>
    <r>
      <t>'</t>
    </r>
    <r>
      <rPr>
        <sz val="10"/>
        <color rgb="FF000000"/>
        <rFont val="Arial"/>
        <family val="2"/>
      </rPr>
      <t>22-b043629</t>
    </r>
  </si>
  <si>
    <r>
      <t>'</t>
    </r>
    <r>
      <rPr>
        <sz val="10"/>
        <color rgb="FF000000"/>
        <rFont val="Arial"/>
        <family val="2"/>
      </rPr>
      <t>22-b042386</t>
    </r>
  </si>
  <si>
    <r>
      <t>'</t>
    </r>
    <r>
      <rPr>
        <sz val="10"/>
        <color rgb="FF000000"/>
        <rFont val="Arial"/>
        <family val="2"/>
      </rPr>
      <t>22-b044251</t>
    </r>
  </si>
  <si>
    <r>
      <t>'</t>
    </r>
    <r>
      <rPr>
        <sz val="10"/>
        <color rgb="FF000000"/>
        <rFont val="Arial"/>
        <family val="2"/>
      </rPr>
      <t>22-b040197</t>
    </r>
  </si>
  <si>
    <r>
      <t>'</t>
    </r>
    <r>
      <rPr>
        <sz val="10"/>
        <color rgb="FF000000"/>
        <rFont val="Arial"/>
        <family val="2"/>
      </rPr>
      <t>22-b044152</t>
    </r>
  </si>
  <si>
    <r>
      <t>'</t>
    </r>
    <r>
      <rPr>
        <sz val="10"/>
        <color rgb="FF000000"/>
        <rFont val="Arial"/>
        <family val="2"/>
      </rPr>
      <t>22-b044062</t>
    </r>
  </si>
  <si>
    <t>299-SIPI-102022-1276959</t>
  </si>
  <si>
    <r>
      <t>'</t>
    </r>
    <r>
      <rPr>
        <sz val="10"/>
        <color rgb="FF000000"/>
        <rFont val="Arial"/>
        <family val="2"/>
      </rPr>
      <t>22-b045859</t>
    </r>
  </si>
  <si>
    <r>
      <t>'</t>
    </r>
    <r>
      <rPr>
        <sz val="10"/>
        <color rgb="FF000000"/>
        <rFont val="Arial"/>
        <family val="2"/>
      </rPr>
      <t>22-b046862</t>
    </r>
  </si>
  <si>
    <r>
      <t>'</t>
    </r>
    <r>
      <rPr>
        <sz val="10"/>
        <color rgb="FF000000"/>
        <rFont val="Arial"/>
        <family val="2"/>
      </rPr>
      <t>22-b047044</t>
    </r>
  </si>
  <si>
    <r>
      <t>'</t>
    </r>
    <r>
      <rPr>
        <sz val="10"/>
        <color rgb="FF000000"/>
        <rFont val="Arial"/>
        <family val="2"/>
      </rPr>
      <t>22-b047033</t>
    </r>
  </si>
  <si>
    <r>
      <t>'</t>
    </r>
    <r>
      <rPr>
        <sz val="10"/>
        <color rgb="FF000000"/>
        <rFont val="Arial"/>
        <family val="2"/>
      </rPr>
      <t>22-b049376</t>
    </r>
  </si>
  <si>
    <t>299-SIPI-112022-1276959</t>
  </si>
  <si>
    <r>
      <t>'</t>
    </r>
    <r>
      <rPr>
        <sz val="10"/>
        <color rgb="FF000000"/>
        <rFont val="Arial"/>
        <family val="2"/>
      </rPr>
      <t>22-b051263</t>
    </r>
  </si>
  <si>
    <r>
      <t>'</t>
    </r>
    <r>
      <rPr>
        <sz val="10"/>
        <color rgb="FF000000"/>
        <rFont val="Arial"/>
        <family val="2"/>
      </rPr>
      <t>22-b051220</t>
    </r>
  </si>
  <si>
    <t>299-SIPI-122022-1276959</t>
  </si>
  <si>
    <r>
      <t>'</t>
    </r>
    <r>
      <rPr>
        <sz val="10"/>
        <color rgb="FF000000"/>
        <rFont val="Arial"/>
        <family val="2"/>
      </rPr>
      <t>22-b056882</t>
    </r>
  </si>
  <si>
    <r>
      <t>'</t>
    </r>
    <r>
      <rPr>
        <sz val="10"/>
        <color rgb="FF000000"/>
        <rFont val="Arial"/>
        <family val="2"/>
      </rPr>
      <t>22-b055876</t>
    </r>
  </si>
  <si>
    <r>
      <t>'</t>
    </r>
    <r>
      <rPr>
        <sz val="10"/>
        <color rgb="FF000000"/>
        <rFont val="Arial"/>
        <family val="2"/>
      </rPr>
      <t>22-b056219</t>
    </r>
  </si>
  <si>
    <r>
      <t>'</t>
    </r>
    <r>
      <rPr>
        <sz val="10"/>
        <color rgb="FF000000"/>
        <rFont val="Arial"/>
        <family val="2"/>
      </rPr>
      <t>22-b056590</t>
    </r>
  </si>
  <si>
    <r>
      <t>'</t>
    </r>
    <r>
      <rPr>
        <sz val="10"/>
        <color rgb="FF000000"/>
        <rFont val="Arial"/>
        <family val="2"/>
      </rPr>
      <t>22-b054440</t>
    </r>
  </si>
  <si>
    <r>
      <t>'</t>
    </r>
    <r>
      <rPr>
        <sz val="10"/>
        <color rgb="FF000000"/>
        <rFont val="Arial"/>
        <family val="2"/>
      </rPr>
      <t>22-b056053</t>
    </r>
  </si>
  <si>
    <r>
      <t>'</t>
    </r>
    <r>
      <rPr>
        <sz val="10"/>
        <color rgb="FF000000"/>
        <rFont val="Arial"/>
        <family val="2"/>
      </rPr>
      <t>22-b055432</t>
    </r>
  </si>
  <si>
    <t>930-SIPI-072022-10026681</t>
  </si>
  <si>
    <r>
      <t>'</t>
    </r>
    <r>
      <rPr>
        <sz val="10"/>
        <color rgb="FF000000"/>
        <rFont val="Arial"/>
        <family val="2"/>
      </rPr>
      <t>22-b027525</t>
    </r>
  </si>
  <si>
    <t>930-SIPI-082022-10026681</t>
  </si>
  <si>
    <r>
      <t>'</t>
    </r>
    <r>
      <rPr>
        <sz val="10"/>
        <color rgb="FF000000"/>
        <rFont val="Arial"/>
        <family val="2"/>
      </rPr>
      <t>22-b034122</t>
    </r>
  </si>
  <si>
    <r>
      <t>'</t>
    </r>
    <r>
      <rPr>
        <sz val="10"/>
        <color rgb="FF000000"/>
        <rFont val="Arial"/>
        <family val="2"/>
      </rPr>
      <t>22-b036337</t>
    </r>
  </si>
  <si>
    <r>
      <t>'</t>
    </r>
    <r>
      <rPr>
        <sz val="10"/>
        <color rgb="FF000000"/>
        <rFont val="Arial"/>
        <family val="2"/>
      </rPr>
      <t>22-b029682</t>
    </r>
  </si>
  <si>
    <r>
      <t>'</t>
    </r>
    <r>
      <rPr>
        <sz val="10"/>
        <color rgb="FF000000"/>
        <rFont val="Arial"/>
        <family val="2"/>
      </rPr>
      <t>22-b035351</t>
    </r>
  </si>
  <si>
    <r>
      <t>'</t>
    </r>
    <r>
      <rPr>
        <sz val="10"/>
        <color rgb="FF000000"/>
        <rFont val="Arial"/>
        <family val="2"/>
      </rPr>
      <t>22-b036439</t>
    </r>
  </si>
  <si>
    <r>
      <t>'</t>
    </r>
    <r>
      <rPr>
        <sz val="10"/>
        <color rgb="FF000000"/>
        <rFont val="Arial"/>
        <family val="2"/>
      </rPr>
      <t>22-b029778</t>
    </r>
  </si>
  <si>
    <r>
      <t>'</t>
    </r>
    <r>
      <rPr>
        <sz val="10"/>
        <color rgb="FF000000"/>
        <rFont val="Arial"/>
        <family val="2"/>
      </rPr>
      <t>22-b029777</t>
    </r>
  </si>
  <si>
    <t>930-SIPI-092022-10026681</t>
  </si>
  <si>
    <r>
      <t>'</t>
    </r>
    <r>
      <rPr>
        <sz val="10"/>
        <color rgb="FF000000"/>
        <rFont val="Arial"/>
        <family val="2"/>
      </rPr>
      <t>22-b039087</t>
    </r>
  </si>
  <si>
    <r>
      <t>'</t>
    </r>
    <r>
      <rPr>
        <sz val="10"/>
        <color rgb="FF000000"/>
        <rFont val="Arial"/>
        <family val="2"/>
      </rPr>
      <t>22-b042381</t>
    </r>
  </si>
  <si>
    <r>
      <t>'</t>
    </r>
    <r>
      <rPr>
        <sz val="10"/>
        <color rgb="FF000000"/>
        <rFont val="Arial"/>
        <family val="2"/>
      </rPr>
      <t>22-b044253</t>
    </r>
  </si>
  <si>
    <r>
      <t>'</t>
    </r>
    <r>
      <rPr>
        <sz val="10"/>
        <color rgb="FF000000"/>
        <rFont val="Arial"/>
        <family val="2"/>
      </rPr>
      <t>22-b044630</t>
    </r>
  </si>
  <si>
    <r>
      <t>'</t>
    </r>
    <r>
      <rPr>
        <sz val="10"/>
        <color rgb="FF000000"/>
        <rFont val="Arial"/>
        <family val="2"/>
      </rPr>
      <t>22-b037201</t>
    </r>
  </si>
  <si>
    <r>
      <t>'</t>
    </r>
    <r>
      <rPr>
        <sz val="10"/>
        <color rgb="FF000000"/>
        <rFont val="Arial"/>
        <family val="2"/>
      </rPr>
      <t>22-b037207</t>
    </r>
  </si>
  <si>
    <r>
      <t>'</t>
    </r>
    <r>
      <rPr>
        <sz val="10"/>
        <color rgb="FF000000"/>
        <rFont val="Arial"/>
        <family val="2"/>
      </rPr>
      <t>22-b040180</t>
    </r>
  </si>
  <si>
    <r>
      <t>'</t>
    </r>
    <r>
      <rPr>
        <sz val="10"/>
        <color rgb="FF000000"/>
        <rFont val="Arial"/>
        <family val="2"/>
      </rPr>
      <t>22-b044055</t>
    </r>
  </si>
  <si>
    <r>
      <t>'</t>
    </r>
    <r>
      <rPr>
        <sz val="10"/>
        <color rgb="FF000000"/>
        <rFont val="Arial"/>
        <family val="2"/>
      </rPr>
      <t>22-b037298</t>
    </r>
  </si>
  <si>
    <t>930-SIPI-112022-10026681</t>
  </si>
  <si>
    <r>
      <t>'</t>
    </r>
    <r>
      <rPr>
        <sz val="10"/>
        <color rgb="FF000000"/>
        <rFont val="Arial"/>
        <family val="2"/>
      </rPr>
      <t>22-b050728</t>
    </r>
  </si>
  <si>
    <r>
      <t>'</t>
    </r>
    <r>
      <rPr>
        <sz val="10"/>
        <color rgb="FF000000"/>
        <rFont val="Arial"/>
        <family val="2"/>
      </rPr>
      <t>22-b050725</t>
    </r>
  </si>
  <si>
    <r>
      <t>'</t>
    </r>
    <r>
      <rPr>
        <sz val="10"/>
        <color rgb="FF000000"/>
        <rFont val="Arial"/>
        <family val="2"/>
      </rPr>
      <t>22-b050908</t>
    </r>
  </si>
  <si>
    <r>
      <t>'</t>
    </r>
    <r>
      <rPr>
        <sz val="10"/>
        <color rgb="FF000000"/>
        <rFont val="Arial"/>
        <family val="2"/>
      </rPr>
      <t>22-b050896</t>
    </r>
  </si>
  <si>
    <r>
      <t>'</t>
    </r>
    <r>
      <rPr>
        <sz val="10"/>
        <color rgb="FF000000"/>
        <rFont val="Arial"/>
        <family val="2"/>
      </rPr>
      <t>22-b053249</t>
    </r>
  </si>
  <si>
    <r>
      <t>'</t>
    </r>
    <r>
      <rPr>
        <sz val="10"/>
        <color rgb="FF000000"/>
        <rFont val="Arial"/>
        <family val="2"/>
      </rPr>
      <t>22-b050895</t>
    </r>
  </si>
  <si>
    <t>299-SIPI-122022-1276942</t>
  </si>
  <si>
    <r>
      <t>'</t>
    </r>
    <r>
      <rPr>
        <sz val="10"/>
        <color rgb="FF000000"/>
        <rFont val="Arial"/>
        <family val="2"/>
      </rPr>
      <t>22-b054421</t>
    </r>
  </si>
  <si>
    <t>920-SIPI-122022-10018112</t>
  </si>
  <si>
    <r>
      <t>'</t>
    </r>
    <r>
      <rPr>
        <sz val="10"/>
        <color rgb="FF000000"/>
        <rFont val="Arial"/>
        <family val="2"/>
      </rPr>
      <t>22-b054316</t>
    </r>
  </si>
  <si>
    <t>197-SIPI-072023-1077896</t>
  </si>
  <si>
    <r>
      <t>'</t>
    </r>
    <r>
      <rPr>
        <sz val="10"/>
        <color rgb="FF000000"/>
        <rFont val="Arial"/>
        <family val="2"/>
      </rPr>
      <t>P0040636</t>
    </r>
  </si>
  <si>
    <r>
      <t>'</t>
    </r>
    <r>
      <rPr>
        <sz val="10"/>
        <color rgb="FF000000"/>
        <rFont val="Arial"/>
        <family val="2"/>
      </rPr>
      <t>P0045070</t>
    </r>
  </si>
  <si>
    <t>199-SIPI-072023-1085644</t>
  </si>
  <si>
    <r>
      <t>'</t>
    </r>
    <r>
      <rPr>
        <sz val="10"/>
        <color rgb="FF000000"/>
        <rFont val="Arial"/>
        <family val="2"/>
      </rPr>
      <t>a0042476</t>
    </r>
  </si>
  <si>
    <r>
      <t>'</t>
    </r>
    <r>
      <rPr>
        <sz val="10"/>
        <color rgb="FF000000"/>
        <rFont val="Arial"/>
        <family val="2"/>
      </rPr>
      <t>a0039572</t>
    </r>
  </si>
  <si>
    <t>299-SIPI-072023-1281296</t>
  </si>
  <si>
    <r>
      <t>'</t>
    </r>
    <r>
      <rPr>
        <sz val="10"/>
        <color rgb="FF000000"/>
        <rFont val="Arial"/>
        <family val="2"/>
      </rPr>
      <t>23-b039527</t>
    </r>
  </si>
  <si>
    <r>
      <t>'</t>
    </r>
    <r>
      <rPr>
        <sz val="10"/>
        <color rgb="FF000000"/>
        <rFont val="Arial"/>
        <family val="2"/>
      </rPr>
      <t>23-b039478</t>
    </r>
  </si>
  <si>
    <r>
      <t>'</t>
    </r>
    <r>
      <rPr>
        <sz val="10"/>
        <color rgb="FF000000"/>
        <rFont val="Arial"/>
        <family val="2"/>
      </rPr>
      <t>23-b039505</t>
    </r>
  </si>
  <si>
    <r>
      <t>'</t>
    </r>
    <r>
      <rPr>
        <sz val="10"/>
        <color rgb="FF000000"/>
        <rFont val="Arial"/>
        <family val="2"/>
      </rPr>
      <t>23-b039513</t>
    </r>
  </si>
  <si>
    <r>
      <t>'</t>
    </r>
    <r>
      <rPr>
        <sz val="10"/>
        <color rgb="FF000000"/>
        <rFont val="Arial"/>
        <family val="2"/>
      </rPr>
      <t>23-b039503</t>
    </r>
  </si>
  <si>
    <r>
      <t>'</t>
    </r>
    <r>
      <rPr>
        <sz val="10"/>
        <color rgb="FF000000"/>
        <rFont val="Arial"/>
        <family val="2"/>
      </rPr>
      <t>23-b045267</t>
    </r>
  </si>
  <si>
    <r>
      <t>'</t>
    </r>
    <r>
      <rPr>
        <sz val="10"/>
        <color rgb="FF000000"/>
        <rFont val="Arial"/>
        <family val="2"/>
      </rPr>
      <t>23-b039524</t>
    </r>
  </si>
  <si>
    <r>
      <t>'</t>
    </r>
    <r>
      <rPr>
        <sz val="10"/>
        <color rgb="FF000000"/>
        <rFont val="Arial"/>
        <family val="2"/>
      </rPr>
      <t>23-b039507</t>
    </r>
  </si>
  <si>
    <r>
      <t>'</t>
    </r>
    <r>
      <rPr>
        <sz val="10"/>
        <color rgb="FF000000"/>
        <rFont val="Arial"/>
        <family val="2"/>
      </rPr>
      <t>23-b039526</t>
    </r>
  </si>
  <si>
    <r>
      <t>'</t>
    </r>
    <r>
      <rPr>
        <sz val="10"/>
        <color rgb="FF000000"/>
        <rFont val="Arial"/>
        <family val="2"/>
      </rPr>
      <t>23-b039494</t>
    </r>
  </si>
  <si>
    <r>
      <t>'</t>
    </r>
    <r>
      <rPr>
        <sz val="10"/>
        <color rgb="FF000000"/>
        <rFont val="Arial"/>
        <family val="2"/>
      </rPr>
      <t>23-b042322</t>
    </r>
  </si>
  <si>
    <r>
      <t>'</t>
    </r>
    <r>
      <rPr>
        <sz val="10"/>
        <color rgb="FF000000"/>
        <rFont val="Arial"/>
        <family val="2"/>
      </rPr>
      <t>23-b044039</t>
    </r>
  </si>
  <si>
    <r>
      <t>'</t>
    </r>
    <r>
      <rPr>
        <sz val="10"/>
        <color rgb="FF000000"/>
        <rFont val="Arial"/>
        <family val="2"/>
      </rPr>
      <t>23-b040464</t>
    </r>
  </si>
  <si>
    <r>
      <t>'</t>
    </r>
    <r>
      <rPr>
        <sz val="10"/>
        <color rgb="FF000000"/>
        <rFont val="Arial"/>
        <family val="2"/>
      </rPr>
      <t>23-b041846</t>
    </r>
  </si>
  <si>
    <r>
      <t>'</t>
    </r>
    <r>
      <rPr>
        <sz val="10"/>
        <color rgb="FF000000"/>
        <rFont val="Arial"/>
        <family val="2"/>
      </rPr>
      <t>23-b040452</t>
    </r>
  </si>
  <si>
    <r>
      <t>'</t>
    </r>
    <r>
      <rPr>
        <sz val="10"/>
        <color rgb="FF000000"/>
        <rFont val="Arial"/>
        <family val="2"/>
      </rPr>
      <t>23-b040679</t>
    </r>
  </si>
  <si>
    <r>
      <t>'</t>
    </r>
    <r>
      <rPr>
        <sz val="10"/>
        <color rgb="FF000000"/>
        <rFont val="Arial"/>
        <family val="2"/>
      </rPr>
      <t>23-b040651</t>
    </r>
  </si>
  <si>
    <r>
      <t>'</t>
    </r>
    <r>
      <rPr>
        <sz val="10"/>
        <color rgb="FF000000"/>
        <rFont val="Arial"/>
        <family val="2"/>
      </rPr>
      <t>23-b040454</t>
    </r>
  </si>
  <si>
    <t>304-SIPI-072023-10069291</t>
  </si>
  <si>
    <r>
      <t>'</t>
    </r>
    <r>
      <rPr>
        <sz val="10"/>
        <color rgb="FF000000"/>
        <rFont val="Arial"/>
        <family val="2"/>
      </rPr>
      <t>A0039380</t>
    </r>
  </si>
  <si>
    <r>
      <t>'</t>
    </r>
    <r>
      <rPr>
        <sz val="10"/>
        <color rgb="FF000000"/>
        <rFont val="Arial"/>
        <family val="2"/>
      </rPr>
      <t>A0040878</t>
    </r>
  </si>
  <si>
    <r>
      <t>'</t>
    </r>
    <r>
      <rPr>
        <sz val="10"/>
        <color rgb="FF000000"/>
        <rFont val="Arial"/>
        <family val="2"/>
      </rPr>
      <t>A0043947</t>
    </r>
  </si>
  <si>
    <t>305-SIPI-072023-10065955</t>
  </si>
  <si>
    <r>
      <t>'</t>
    </r>
    <r>
      <rPr>
        <sz val="10"/>
        <color rgb="FF000000"/>
        <rFont val="Arial"/>
        <family val="2"/>
      </rPr>
      <t>B0040994</t>
    </r>
  </si>
  <si>
    <t>306-SIPI-072023-10054883</t>
  </si>
  <si>
    <r>
      <t>'</t>
    </r>
    <r>
      <rPr>
        <sz val="10"/>
        <color rgb="FF000000"/>
        <rFont val="Arial"/>
        <family val="2"/>
      </rPr>
      <t>C0039521</t>
    </r>
  </si>
  <si>
    <r>
      <t>'</t>
    </r>
    <r>
      <rPr>
        <sz val="10"/>
        <color rgb="FF000000"/>
        <rFont val="Arial"/>
        <family val="2"/>
      </rPr>
      <t>C0042195</t>
    </r>
  </si>
  <si>
    <t>400-SIPI-072023-1089618</t>
  </si>
  <si>
    <r>
      <t>'</t>
    </r>
    <r>
      <rPr>
        <sz val="10"/>
        <color rgb="FF000000"/>
        <rFont val="Arial"/>
        <family val="2"/>
      </rPr>
      <t>M0042372</t>
    </r>
  </si>
  <si>
    <t>402-SIPI-072023-1086116</t>
  </si>
  <si>
    <r>
      <t>'</t>
    </r>
    <r>
      <rPr>
        <sz val="10"/>
        <color rgb="FF000000"/>
        <rFont val="Arial"/>
        <family val="2"/>
      </rPr>
      <t>A0040732</t>
    </r>
  </si>
  <si>
    <t>403-SIPI-072023-1099974</t>
  </si>
  <si>
    <r>
      <t>'</t>
    </r>
    <r>
      <rPr>
        <sz val="10"/>
        <color rgb="FF000000"/>
        <rFont val="Arial"/>
        <family val="2"/>
      </rPr>
      <t>A0040927</t>
    </r>
  </si>
  <si>
    <t>404-SIPI-072023-1091877</t>
  </si>
  <si>
    <r>
      <t>'</t>
    </r>
    <r>
      <rPr>
        <sz val="10"/>
        <color rgb="FF000000"/>
        <rFont val="Arial"/>
        <family val="2"/>
      </rPr>
      <t>A0044006</t>
    </r>
  </si>
  <si>
    <r>
      <t>'</t>
    </r>
    <r>
      <rPr>
        <sz val="10"/>
        <color rgb="FF000000"/>
        <rFont val="Arial"/>
        <family val="2"/>
      </rPr>
      <t>A0040645</t>
    </r>
  </si>
  <si>
    <t>406-SIPI-072023-1154906</t>
  </si>
  <si>
    <r>
      <t>'</t>
    </r>
    <r>
      <rPr>
        <sz val="10"/>
        <color rgb="FF000000"/>
        <rFont val="Arial"/>
        <family val="2"/>
      </rPr>
      <t>A0045257</t>
    </r>
  </si>
  <si>
    <r>
      <t>'</t>
    </r>
    <r>
      <rPr>
        <sz val="10"/>
        <color rgb="FF000000"/>
        <rFont val="Arial"/>
        <family val="2"/>
      </rPr>
      <t>A0042199</t>
    </r>
  </si>
  <si>
    <r>
      <t>'</t>
    </r>
    <r>
      <rPr>
        <sz val="10"/>
        <color rgb="FF000000"/>
        <rFont val="Arial"/>
        <family val="2"/>
      </rPr>
      <t>A0041825</t>
    </r>
  </si>
  <si>
    <r>
      <t>'</t>
    </r>
    <r>
      <rPr>
        <sz val="10"/>
        <color rgb="FF000000"/>
        <rFont val="Arial"/>
        <family val="2"/>
      </rPr>
      <t>A0040657</t>
    </r>
  </si>
  <si>
    <t>409-SIPI-072023-1135911</t>
  </si>
  <si>
    <r>
      <t>'</t>
    </r>
    <r>
      <rPr>
        <sz val="10"/>
        <color rgb="FF000000"/>
        <rFont val="Arial"/>
        <family val="2"/>
      </rPr>
      <t>V0041045</t>
    </r>
  </si>
  <si>
    <t>411-SIPI-072023-1126209</t>
  </si>
  <si>
    <r>
      <t>'</t>
    </r>
    <r>
      <rPr>
        <sz val="10"/>
        <color rgb="FF000000"/>
        <rFont val="Arial"/>
        <family val="2"/>
      </rPr>
      <t>A0040463</t>
    </r>
  </si>
  <si>
    <r>
      <t>'</t>
    </r>
    <r>
      <rPr>
        <sz val="10"/>
        <color rgb="FF000000"/>
        <rFont val="Arial"/>
        <family val="2"/>
      </rPr>
      <t>A0044789</t>
    </r>
  </si>
  <si>
    <t>412-SIPI-072023-1119020</t>
  </si>
  <si>
    <r>
      <t>'</t>
    </r>
    <r>
      <rPr>
        <sz val="10"/>
        <color rgb="FF000000"/>
        <rFont val="Arial"/>
        <family val="2"/>
      </rPr>
      <t>A0039490</t>
    </r>
  </si>
  <si>
    <t>413-SIPI-072023-1118768</t>
  </si>
  <si>
    <r>
      <t>'</t>
    </r>
    <r>
      <rPr>
        <sz val="10"/>
        <color rgb="FF000000"/>
        <rFont val="Arial"/>
        <family val="2"/>
      </rPr>
      <t>A0042311</t>
    </r>
  </si>
  <si>
    <r>
      <t>'</t>
    </r>
    <r>
      <rPr>
        <sz val="10"/>
        <color rgb="FF000000"/>
        <rFont val="Arial"/>
        <family val="2"/>
      </rPr>
      <t>A0039475</t>
    </r>
  </si>
  <si>
    <t>414-SIPI-072023-1126051</t>
  </si>
  <si>
    <r>
      <t>'</t>
    </r>
    <r>
      <rPr>
        <sz val="10"/>
        <color rgb="FF000000"/>
        <rFont val="Arial"/>
        <family val="2"/>
      </rPr>
      <t>N0040456</t>
    </r>
  </si>
  <si>
    <t>415-SIPI-072023-1142347</t>
  </si>
  <si>
    <r>
      <t>'</t>
    </r>
    <r>
      <rPr>
        <sz val="10"/>
        <color rgb="FF000000"/>
        <rFont val="Arial"/>
        <family val="2"/>
      </rPr>
      <t>X0039508</t>
    </r>
  </si>
  <si>
    <r>
      <t>'</t>
    </r>
    <r>
      <rPr>
        <sz val="10"/>
        <color rgb="FF000000"/>
        <rFont val="Arial"/>
        <family val="2"/>
      </rPr>
      <t>X0043926</t>
    </r>
  </si>
  <si>
    <r>
      <t>'</t>
    </r>
    <r>
      <rPr>
        <sz val="10"/>
        <color rgb="FF000000"/>
        <rFont val="Arial"/>
        <family val="2"/>
      </rPr>
      <t>X0040683</t>
    </r>
  </si>
  <si>
    <t>418-SIPI-072023-1114402</t>
  </si>
  <si>
    <r>
      <t>'</t>
    </r>
    <r>
      <rPr>
        <sz val="10"/>
        <color rgb="FF000000"/>
        <rFont val="Arial"/>
        <family val="2"/>
      </rPr>
      <t>39480</t>
    </r>
  </si>
  <si>
    <t>421-SIPI-072023-1083175</t>
  </si>
  <si>
    <r>
      <t>'</t>
    </r>
    <r>
      <rPr>
        <sz val="10"/>
        <color rgb="FF000000"/>
        <rFont val="Arial"/>
        <family val="2"/>
      </rPr>
      <t>A0039577</t>
    </r>
  </si>
  <si>
    <r>
      <t>'</t>
    </r>
    <r>
      <rPr>
        <sz val="10"/>
        <color rgb="FF000000"/>
        <rFont val="Arial"/>
        <family val="2"/>
      </rPr>
      <t>A0044063</t>
    </r>
  </si>
  <si>
    <r>
      <t>'</t>
    </r>
    <r>
      <rPr>
        <sz val="10"/>
        <color rgb="FF000000"/>
        <rFont val="Arial"/>
        <family val="2"/>
      </rPr>
      <t>A0041562</t>
    </r>
  </si>
  <si>
    <t>424-SIPI-072023-1065161</t>
  </si>
  <si>
    <r>
      <t>'</t>
    </r>
    <r>
      <rPr>
        <sz val="10"/>
        <color rgb="FF000000"/>
        <rFont val="Arial"/>
        <family val="2"/>
      </rPr>
      <t>A0040857</t>
    </r>
  </si>
  <si>
    <t>425-SIPI-072023-1120695</t>
  </si>
  <si>
    <r>
      <t>'</t>
    </r>
    <r>
      <rPr>
        <sz val="10"/>
        <color rgb="FF000000"/>
        <rFont val="Arial"/>
        <family val="2"/>
      </rPr>
      <t>E0039510</t>
    </r>
  </si>
  <si>
    <t>426-SIPI-072023-1066566</t>
  </si>
  <si>
    <r>
      <t>'</t>
    </r>
    <r>
      <rPr>
        <sz val="10"/>
        <color rgb="FF000000"/>
        <rFont val="Arial"/>
        <family val="2"/>
      </rPr>
      <t>A0042373</t>
    </r>
  </si>
  <si>
    <r>
      <t>'</t>
    </r>
    <r>
      <rPr>
        <sz val="10"/>
        <color rgb="FF000000"/>
        <rFont val="Arial"/>
        <family val="2"/>
      </rPr>
      <t>A0039456</t>
    </r>
  </si>
  <si>
    <r>
      <t>'</t>
    </r>
    <r>
      <rPr>
        <sz val="10"/>
        <color rgb="FF000000"/>
        <rFont val="Arial"/>
        <family val="2"/>
      </rPr>
      <t>A0043980</t>
    </r>
  </si>
  <si>
    <t>427-SIPI-072023-1053753</t>
  </si>
  <si>
    <r>
      <t>'</t>
    </r>
    <r>
      <rPr>
        <sz val="10"/>
        <color rgb="FF000000"/>
        <rFont val="Arial"/>
        <family val="2"/>
      </rPr>
      <t>A42177</t>
    </r>
  </si>
  <si>
    <t>428-SIPI-072023-1058143</t>
  </si>
  <si>
    <r>
      <t>'</t>
    </r>
    <r>
      <rPr>
        <sz val="10"/>
        <color rgb="FF000000"/>
        <rFont val="Arial"/>
        <family val="2"/>
      </rPr>
      <t>H0039481</t>
    </r>
  </si>
  <si>
    <t>429-SIPI-072023-1057673</t>
  </si>
  <si>
    <r>
      <t>'</t>
    </r>
    <r>
      <rPr>
        <sz val="10"/>
        <color rgb="FF000000"/>
        <rFont val="Arial"/>
        <family val="2"/>
      </rPr>
      <t>A0039570</t>
    </r>
  </si>
  <si>
    <t>432-SIPI-072023-1070472</t>
  </si>
  <si>
    <r>
      <t>'</t>
    </r>
    <r>
      <rPr>
        <sz val="10"/>
        <color rgb="FF000000"/>
        <rFont val="Arial"/>
        <family val="2"/>
      </rPr>
      <t>A0043599</t>
    </r>
  </si>
  <si>
    <r>
      <t>'</t>
    </r>
    <r>
      <rPr>
        <sz val="10"/>
        <color rgb="FF000000"/>
        <rFont val="Arial"/>
        <family val="2"/>
      </rPr>
      <t>A0039464</t>
    </r>
  </si>
  <si>
    <t>435-SIPI-072023-1085057</t>
  </si>
  <si>
    <r>
      <t>'</t>
    </r>
    <r>
      <rPr>
        <sz val="10"/>
        <color rgb="FF000000"/>
        <rFont val="Arial"/>
        <family val="2"/>
      </rPr>
      <t>A0040859</t>
    </r>
  </si>
  <si>
    <r>
      <t>'</t>
    </r>
    <r>
      <rPr>
        <sz val="10"/>
        <color rgb="FF000000"/>
        <rFont val="Arial"/>
        <family val="2"/>
      </rPr>
      <t>B00039261</t>
    </r>
  </si>
  <si>
    <t>438-SIPI-072023-1068938</t>
  </si>
  <si>
    <r>
      <t>'</t>
    </r>
    <r>
      <rPr>
        <sz val="10"/>
        <color rgb="FF000000"/>
        <rFont val="Arial"/>
        <family val="2"/>
      </rPr>
      <t>A00039571</t>
    </r>
  </si>
  <si>
    <t>439-SIPI-072023-10055003</t>
  </si>
  <si>
    <r>
      <t>'</t>
    </r>
    <r>
      <rPr>
        <sz val="10"/>
        <color rgb="FF000000"/>
        <rFont val="Arial"/>
        <family val="2"/>
      </rPr>
      <t>43819</t>
    </r>
  </si>
  <si>
    <r>
      <t>'</t>
    </r>
    <r>
      <rPr>
        <sz val="10"/>
        <color rgb="FF000000"/>
        <rFont val="Arial"/>
        <family val="2"/>
      </rPr>
      <t>42474</t>
    </r>
  </si>
  <si>
    <r>
      <t>'</t>
    </r>
    <r>
      <rPr>
        <sz val="10"/>
        <color rgb="FF000000"/>
        <rFont val="Arial"/>
        <family val="2"/>
      </rPr>
      <t>40858</t>
    </r>
  </si>
  <si>
    <r>
      <t>'</t>
    </r>
    <r>
      <rPr>
        <sz val="10"/>
        <color rgb="FF000000"/>
        <rFont val="Arial"/>
        <family val="2"/>
      </rPr>
      <t>39576</t>
    </r>
  </si>
  <si>
    <t>441-SIPI-072023-1102503</t>
  </si>
  <si>
    <r>
      <t>'</t>
    </r>
    <r>
      <rPr>
        <sz val="10"/>
        <color rgb="FF000000"/>
        <rFont val="Arial"/>
        <family val="2"/>
      </rPr>
      <t>A0040637</t>
    </r>
  </si>
  <si>
    <r>
      <t>'</t>
    </r>
    <r>
      <rPr>
        <sz val="10"/>
        <color rgb="FF000000"/>
        <rFont val="Arial"/>
        <family val="2"/>
      </rPr>
      <t>A0042281</t>
    </r>
  </si>
  <si>
    <r>
      <t>'</t>
    </r>
    <r>
      <rPr>
        <sz val="10"/>
        <color rgb="FF000000"/>
        <rFont val="Arial"/>
        <family val="2"/>
      </rPr>
      <t>A0043912</t>
    </r>
  </si>
  <si>
    <r>
      <t>'</t>
    </r>
    <r>
      <rPr>
        <sz val="10"/>
        <color rgb="FF000000"/>
        <rFont val="Arial"/>
        <family val="2"/>
      </rPr>
      <t>A0042065</t>
    </r>
  </si>
  <si>
    <r>
      <t>'</t>
    </r>
    <r>
      <rPr>
        <sz val="10"/>
        <color rgb="FF000000"/>
        <rFont val="Arial"/>
        <family val="2"/>
      </rPr>
      <t>A0040638</t>
    </r>
  </si>
  <si>
    <r>
      <t>'</t>
    </r>
    <r>
      <rPr>
        <sz val="10"/>
        <color rgb="FF000000"/>
        <rFont val="Arial"/>
        <family val="2"/>
      </rPr>
      <t>D0040932</t>
    </r>
  </si>
  <si>
    <t>1C23TNN|GGAHUNCOXAHUONGCO</t>
  </si>
  <si>
    <t>443-SIPI-072023-1098637</t>
  </si>
  <si>
    <r>
      <t>'</t>
    </r>
    <r>
      <rPr>
        <sz val="10"/>
        <color rgb="FF000000"/>
        <rFont val="Arial"/>
        <family val="2"/>
      </rPr>
      <t>B0043859</t>
    </r>
  </si>
  <si>
    <r>
      <t>'</t>
    </r>
    <r>
      <rPr>
        <sz val="10"/>
        <color rgb="FF000000"/>
        <rFont val="Arial"/>
        <family val="2"/>
      </rPr>
      <t>B0040991</t>
    </r>
  </si>
  <si>
    <t>444-SIPI-072023-10035272</t>
  </si>
  <si>
    <r>
      <t>'</t>
    </r>
    <r>
      <rPr>
        <sz val="10"/>
        <color rgb="FF000000"/>
        <rFont val="Arial"/>
        <family val="2"/>
      </rPr>
      <t>A0045238</t>
    </r>
  </si>
  <si>
    <t>445-SIPI-072023-10042960</t>
  </si>
  <si>
    <r>
      <t>'</t>
    </r>
    <r>
      <rPr>
        <sz val="10"/>
        <color rgb="FF000000"/>
        <rFont val="Arial"/>
        <family val="2"/>
      </rPr>
      <t>A0040864</t>
    </r>
  </si>
  <si>
    <t>448-SIPI-072023-10050942</t>
  </si>
  <si>
    <r>
      <t>'</t>
    </r>
    <r>
      <rPr>
        <sz val="10"/>
        <color rgb="FF000000"/>
        <rFont val="Arial"/>
        <family val="2"/>
      </rPr>
      <t>A040898</t>
    </r>
  </si>
  <si>
    <t>451-SIPI-072023-10098199</t>
  </si>
  <si>
    <r>
      <t>'</t>
    </r>
    <r>
      <rPr>
        <sz val="10"/>
        <color rgb="FF000000"/>
        <rFont val="Arial"/>
        <family val="2"/>
      </rPr>
      <t>T0040970</t>
    </r>
  </si>
  <si>
    <t>452-SIPI-072023-10103034</t>
  </si>
  <si>
    <r>
      <t>'</t>
    </r>
    <r>
      <rPr>
        <sz val="10"/>
        <color rgb="FF000000"/>
        <rFont val="Arial"/>
        <family val="2"/>
      </rPr>
      <t>A0043911</t>
    </r>
  </si>
  <si>
    <r>
      <t>'</t>
    </r>
    <r>
      <rPr>
        <sz val="10"/>
        <color rgb="FF000000"/>
        <rFont val="Arial"/>
        <family val="2"/>
      </rPr>
      <t>A0040929</t>
    </r>
  </si>
  <si>
    <r>
      <t>'</t>
    </r>
    <r>
      <rPr>
        <sz val="10"/>
        <color rgb="FF000000"/>
        <rFont val="Arial"/>
        <family val="2"/>
      </rPr>
      <t>A0040928</t>
    </r>
  </si>
  <si>
    <t>457-SIPI-072023-1114743</t>
  </si>
  <si>
    <r>
      <t>'</t>
    </r>
    <r>
      <rPr>
        <sz val="10"/>
        <color rgb="FF000000"/>
        <rFont val="Arial"/>
        <family val="2"/>
      </rPr>
      <t>A0043963</t>
    </r>
  </si>
  <si>
    <r>
      <t>'</t>
    </r>
    <r>
      <rPr>
        <sz val="10"/>
        <color rgb="FF000000"/>
        <rFont val="Arial"/>
        <family val="2"/>
      </rPr>
      <t>A0045100</t>
    </r>
  </si>
  <si>
    <r>
      <t>'</t>
    </r>
    <r>
      <rPr>
        <sz val="10"/>
        <color rgb="FF000000"/>
        <rFont val="Arial"/>
        <family val="2"/>
      </rPr>
      <t>A0040993</t>
    </r>
  </si>
  <si>
    <t>463-SIPI-062023-10028332</t>
  </si>
  <si>
    <r>
      <t>'</t>
    </r>
    <r>
      <rPr>
        <sz val="10"/>
        <color rgb="FF000000"/>
        <rFont val="Arial"/>
        <family val="2"/>
      </rPr>
      <t>A0034545</t>
    </r>
  </si>
  <si>
    <t>463-SIPI-072023-10028332</t>
  </si>
  <si>
    <r>
      <t>'</t>
    </r>
    <r>
      <rPr>
        <sz val="10"/>
        <color rgb="FF000000"/>
        <rFont val="Arial"/>
        <family val="2"/>
      </rPr>
      <t>A0039466</t>
    </r>
  </si>
  <si>
    <r>
      <t>'</t>
    </r>
    <r>
      <rPr>
        <sz val="10"/>
        <color rgb="FF000000"/>
        <rFont val="Arial"/>
        <family val="2"/>
      </rPr>
      <t>A0039467</t>
    </r>
  </si>
  <si>
    <r>
      <t>'</t>
    </r>
    <r>
      <rPr>
        <sz val="10"/>
        <color rgb="FF000000"/>
        <rFont val="Arial"/>
        <family val="2"/>
      </rPr>
      <t>A0039355</t>
    </r>
  </si>
  <si>
    <r>
      <t>'</t>
    </r>
    <r>
      <rPr>
        <sz val="10"/>
        <color rgb="FF000000"/>
        <rFont val="Arial"/>
        <family val="2"/>
      </rPr>
      <t>A0039465</t>
    </r>
  </si>
  <si>
    <t>503-SIPI-072023-503054665</t>
  </si>
  <si>
    <r>
      <t>'</t>
    </r>
    <r>
      <rPr>
        <sz val="10"/>
        <color rgb="FF000000"/>
        <rFont val="Arial"/>
        <family val="2"/>
      </rPr>
      <t>42406</t>
    </r>
  </si>
  <si>
    <t>512-SIPI-072023-10055907</t>
  </si>
  <si>
    <r>
      <t>'</t>
    </r>
    <r>
      <rPr>
        <sz val="10"/>
        <color rgb="FF000000"/>
        <rFont val="Arial"/>
        <family val="2"/>
      </rPr>
      <t>K0039235</t>
    </r>
  </si>
  <si>
    <r>
      <t>'</t>
    </r>
    <r>
      <rPr>
        <sz val="10"/>
        <color rgb="FF000000"/>
        <rFont val="Arial"/>
        <family val="2"/>
      </rPr>
      <t>K0041551</t>
    </r>
  </si>
  <si>
    <r>
      <t>'</t>
    </r>
    <r>
      <rPr>
        <sz val="10"/>
        <color rgb="FF000000"/>
        <rFont val="Arial"/>
        <family val="2"/>
      </rPr>
      <t>K0040730</t>
    </r>
  </si>
  <si>
    <r>
      <t>'</t>
    </r>
    <r>
      <rPr>
        <sz val="10"/>
        <color rgb="FF000000"/>
        <rFont val="Arial"/>
        <family val="2"/>
      </rPr>
      <t>K0040731</t>
    </r>
  </si>
  <si>
    <r>
      <t>'</t>
    </r>
    <r>
      <rPr>
        <sz val="10"/>
        <color rgb="FF000000"/>
        <rFont val="Arial"/>
        <family val="2"/>
      </rPr>
      <t>K0042475</t>
    </r>
  </si>
  <si>
    <r>
      <t>'</t>
    </r>
    <r>
      <rPr>
        <sz val="10"/>
        <color rgb="FF000000"/>
        <rFont val="Arial"/>
        <family val="2"/>
      </rPr>
      <t>K0044066</t>
    </r>
  </si>
  <si>
    <t>513-SIPI-072023-10042509</t>
  </si>
  <si>
    <r>
      <t>'</t>
    </r>
    <r>
      <rPr>
        <sz val="10"/>
        <color rgb="FF000000"/>
        <rFont val="Arial"/>
        <family val="2"/>
      </rPr>
      <t>B0044065</t>
    </r>
  </si>
  <si>
    <r>
      <t>'</t>
    </r>
    <r>
      <rPr>
        <sz val="10"/>
        <color rgb="FF000000"/>
        <rFont val="Arial"/>
        <family val="2"/>
      </rPr>
      <t>B0039573</t>
    </r>
  </si>
  <si>
    <t>515-SIPI-072023-10063895</t>
  </si>
  <si>
    <r>
      <t>'</t>
    </r>
    <r>
      <rPr>
        <sz val="10"/>
        <color rgb="FF000000"/>
        <rFont val="Arial"/>
        <family val="2"/>
      </rPr>
      <t>A0041027</t>
    </r>
  </si>
  <si>
    <t>516-SIPI-072023-10064005</t>
  </si>
  <si>
    <r>
      <t>'</t>
    </r>
    <r>
      <rPr>
        <sz val="10"/>
        <color rgb="FF000000"/>
        <rFont val="Arial"/>
        <family val="2"/>
      </rPr>
      <t>41837</t>
    </r>
  </si>
  <si>
    <r>
      <t>'</t>
    </r>
    <r>
      <rPr>
        <sz val="10"/>
        <color rgb="FF000000"/>
        <rFont val="Arial"/>
        <family val="2"/>
      </rPr>
      <t>44497</t>
    </r>
  </si>
  <si>
    <t>519-SIPI-072023-51939090</t>
  </si>
  <si>
    <r>
      <t>'</t>
    </r>
    <r>
      <rPr>
        <sz val="10"/>
        <color rgb="FF000000"/>
        <rFont val="Arial"/>
        <family val="2"/>
      </rPr>
      <t>A0040925</t>
    </r>
  </si>
  <si>
    <r>
      <t>'</t>
    </r>
    <r>
      <rPr>
        <sz val="10"/>
        <color rgb="FF000000"/>
        <rFont val="Arial"/>
        <family val="2"/>
      </rPr>
      <t>A0039360</t>
    </r>
  </si>
  <si>
    <r>
      <t>'</t>
    </r>
    <r>
      <rPr>
        <sz val="10"/>
        <color rgb="FF000000"/>
        <rFont val="Arial"/>
        <family val="2"/>
      </rPr>
      <t>A0043910</t>
    </r>
  </si>
  <si>
    <t>529-SIPI-072023-529038252</t>
  </si>
  <si>
    <r>
      <t>'</t>
    </r>
    <r>
      <rPr>
        <sz val="10"/>
        <color rgb="FF000000"/>
        <rFont val="Arial"/>
        <family val="2"/>
      </rPr>
      <t>T0039575</t>
    </r>
  </si>
  <si>
    <r>
      <t>'</t>
    </r>
    <r>
      <rPr>
        <sz val="10"/>
        <color rgb="FF000000"/>
        <rFont val="Arial"/>
        <family val="2"/>
      </rPr>
      <t>T0042467</t>
    </r>
  </si>
  <si>
    <r>
      <t>'</t>
    </r>
    <r>
      <rPr>
        <sz val="10"/>
        <color rgb="FF000000"/>
        <rFont val="Arial"/>
        <family val="2"/>
      </rPr>
      <t>T0041561</t>
    </r>
  </si>
  <si>
    <r>
      <t>'</t>
    </r>
    <r>
      <rPr>
        <sz val="10"/>
        <color rgb="FF000000"/>
        <rFont val="Arial"/>
        <family val="2"/>
      </rPr>
      <t>T0039574</t>
    </r>
  </si>
  <si>
    <t>531-SIPI-072023-531023527</t>
  </si>
  <si>
    <r>
      <t>'</t>
    </r>
    <r>
      <rPr>
        <sz val="10"/>
        <color rgb="FF000000"/>
        <rFont val="Arial"/>
        <family val="2"/>
      </rPr>
      <t>A0041028</t>
    </r>
  </si>
  <si>
    <t>532-SIPI-072023-532038336</t>
  </si>
  <si>
    <r>
      <t>'</t>
    </r>
    <r>
      <rPr>
        <sz val="10"/>
        <color rgb="FF000000"/>
        <rFont val="Arial"/>
        <family val="2"/>
      </rPr>
      <t>B0040930</t>
    </r>
  </si>
  <si>
    <r>
      <t>'</t>
    </r>
    <r>
      <rPr>
        <sz val="10"/>
        <color rgb="FF000000"/>
        <rFont val="Arial"/>
        <family val="2"/>
      </rPr>
      <t>B0039361</t>
    </r>
  </si>
  <si>
    <t>534-SIPI-072023-10033230</t>
  </si>
  <si>
    <r>
      <t>'</t>
    </r>
    <r>
      <rPr>
        <sz val="10"/>
        <color rgb="FF000000"/>
        <rFont val="Arial"/>
        <family val="2"/>
      </rPr>
      <t>A00040931</t>
    </r>
  </si>
  <si>
    <t>536-SIPI-072023-1021107</t>
  </si>
  <si>
    <r>
      <t>'</t>
    </r>
    <r>
      <rPr>
        <sz val="10"/>
        <color rgb="FF000000"/>
        <rFont val="Arial"/>
        <family val="2"/>
      </rPr>
      <t>A0040860</t>
    </r>
  </si>
  <si>
    <t>540-SIPI-072023-540026319</t>
  </si>
  <si>
    <r>
      <t>'</t>
    </r>
    <r>
      <rPr>
        <sz val="10"/>
        <color rgb="FF000000"/>
        <rFont val="Arial"/>
        <family val="2"/>
      </rPr>
      <t>A42477</t>
    </r>
  </si>
  <si>
    <t>541-SIPI-072023-541027047</t>
  </si>
  <si>
    <r>
      <t>'</t>
    </r>
    <r>
      <rPr>
        <sz val="10"/>
        <color rgb="FF000000"/>
        <rFont val="Arial"/>
        <family val="2"/>
      </rPr>
      <t>T0043624</t>
    </r>
  </si>
  <si>
    <t>562-SIPI-072023-562012979</t>
  </si>
  <si>
    <r>
      <t>'</t>
    </r>
    <r>
      <rPr>
        <sz val="10"/>
        <color rgb="FF000000"/>
        <rFont val="Arial"/>
        <family val="2"/>
      </rPr>
      <t>23-41029</t>
    </r>
  </si>
  <si>
    <t>565-SIPI-072023-566019667</t>
  </si>
  <si>
    <r>
      <t>'</t>
    </r>
    <r>
      <rPr>
        <sz val="10"/>
        <color rgb="FF000000"/>
        <rFont val="Arial"/>
        <family val="2"/>
      </rPr>
      <t>A0039512</t>
    </r>
  </si>
  <si>
    <t>570-SIPI-072023-10019472</t>
  </si>
  <si>
    <r>
      <t>'</t>
    </r>
    <r>
      <rPr>
        <sz val="10"/>
        <color rgb="FF000000"/>
        <rFont val="Arial"/>
        <family val="2"/>
      </rPr>
      <t>A039482</t>
    </r>
  </si>
  <si>
    <t>600-SIPI-072023-1087140</t>
  </si>
  <si>
    <r>
      <t>'</t>
    </r>
    <r>
      <rPr>
        <sz val="10"/>
        <color rgb="FF000000"/>
        <rFont val="Arial"/>
        <family val="2"/>
      </rPr>
      <t>042178</t>
    </r>
  </si>
  <si>
    <r>
      <t>'</t>
    </r>
    <r>
      <rPr>
        <sz val="10"/>
        <color rgb="FF000000"/>
        <rFont val="Arial"/>
        <family val="2"/>
      </rPr>
      <t>043746</t>
    </r>
  </si>
  <si>
    <r>
      <t>'</t>
    </r>
    <r>
      <rPr>
        <sz val="10"/>
        <color rgb="FF000000"/>
        <rFont val="Arial"/>
        <family val="2"/>
      </rPr>
      <t>039453</t>
    </r>
  </si>
  <si>
    <r>
      <t>'</t>
    </r>
    <r>
      <rPr>
        <sz val="10"/>
        <color rgb="FF000000"/>
        <rFont val="Arial"/>
        <family val="2"/>
      </rPr>
      <t>042374</t>
    </r>
  </si>
  <si>
    <r>
      <t>'</t>
    </r>
    <r>
      <rPr>
        <sz val="10"/>
        <color rgb="FF000000"/>
        <rFont val="Arial"/>
        <family val="2"/>
      </rPr>
      <t>041025</t>
    </r>
  </si>
  <si>
    <t>601-SIPI-072023-1082548</t>
  </si>
  <si>
    <r>
      <t>'</t>
    </r>
    <r>
      <rPr>
        <sz val="10"/>
        <color rgb="FF000000"/>
        <rFont val="Arial"/>
        <family val="2"/>
      </rPr>
      <t>A00039455</t>
    </r>
  </si>
  <si>
    <r>
      <t>'</t>
    </r>
    <r>
      <rPr>
        <sz val="10"/>
        <color rgb="FF000000"/>
        <rFont val="Arial"/>
        <family val="2"/>
      </rPr>
      <t>A00043979</t>
    </r>
  </si>
  <si>
    <r>
      <t>'</t>
    </r>
    <r>
      <rPr>
        <sz val="10"/>
        <color rgb="FF000000"/>
        <rFont val="Arial"/>
        <family val="2"/>
      </rPr>
      <t>A00041026</t>
    </r>
  </si>
  <si>
    <t>603-SIPI-072023-1059923</t>
  </si>
  <si>
    <r>
      <t>'</t>
    </r>
    <r>
      <rPr>
        <sz val="10"/>
        <color rgb="FF000000"/>
        <rFont val="Arial"/>
        <family val="2"/>
      </rPr>
      <t>A40926</t>
    </r>
  </si>
  <si>
    <t>605-SIPI-072023-1100688</t>
  </si>
  <si>
    <r>
      <t>'</t>
    </r>
    <r>
      <rPr>
        <sz val="10"/>
        <color rgb="FF000000"/>
        <rFont val="Arial"/>
        <family val="2"/>
      </rPr>
      <t>Z0043606</t>
    </r>
  </si>
  <si>
    <t>606-SIPI-072023-1101658</t>
  </si>
  <si>
    <r>
      <t>'</t>
    </r>
    <r>
      <rPr>
        <sz val="10"/>
        <color rgb="FF000000"/>
        <rFont val="Arial"/>
        <family val="2"/>
      </rPr>
      <t>A0039454</t>
    </r>
  </si>
  <si>
    <t>608-SIPI-072023-1051578</t>
  </si>
  <si>
    <r>
      <t>'</t>
    </r>
    <r>
      <rPr>
        <sz val="10"/>
        <color rgb="FF000000"/>
        <rFont val="Arial"/>
        <family val="2"/>
      </rPr>
      <t>A0043842</t>
    </r>
  </si>
  <si>
    <r>
      <t>'</t>
    </r>
    <r>
      <rPr>
        <sz val="10"/>
        <color rgb="FF000000"/>
        <rFont val="Arial"/>
        <family val="2"/>
      </rPr>
      <t>A0039495</t>
    </r>
  </si>
  <si>
    <t>613-SIPI-072023-1094890</t>
  </si>
  <si>
    <r>
      <t>'</t>
    </r>
    <r>
      <rPr>
        <sz val="10"/>
        <color rgb="FF000000"/>
        <rFont val="Arial"/>
        <family val="2"/>
      </rPr>
      <t>A0044064</t>
    </r>
  </si>
  <si>
    <r>
      <t>'</t>
    </r>
    <r>
      <rPr>
        <sz val="10"/>
        <color rgb="FF000000"/>
        <rFont val="Arial"/>
        <family val="2"/>
      </rPr>
      <t>A0041549</t>
    </r>
  </si>
  <si>
    <r>
      <t>'</t>
    </r>
    <r>
      <rPr>
        <sz val="10"/>
        <color rgb="FF000000"/>
        <rFont val="Arial"/>
        <family val="2"/>
      </rPr>
      <t>A0041550</t>
    </r>
  </si>
  <si>
    <t>618-SIPI-072023-1075553</t>
  </si>
  <si>
    <r>
      <t>'</t>
    </r>
    <r>
      <rPr>
        <sz val="10"/>
        <color rgb="FF000000"/>
        <rFont val="Arial"/>
        <family val="2"/>
      </rPr>
      <t>A40856</t>
    </r>
  </si>
  <si>
    <t>620-SIPI-072023-1067735</t>
  </si>
  <si>
    <r>
      <t>'</t>
    </r>
    <r>
      <rPr>
        <sz val="10"/>
        <color rgb="FF000000"/>
        <rFont val="Arial"/>
        <family val="2"/>
      </rPr>
      <t>D0042116</t>
    </r>
  </si>
  <si>
    <r>
      <t>'</t>
    </r>
    <r>
      <rPr>
        <sz val="10"/>
        <color rgb="FF000000"/>
        <rFont val="Arial"/>
        <family val="2"/>
      </rPr>
      <t>D0043618</t>
    </r>
  </si>
  <si>
    <r>
      <t>'</t>
    </r>
    <r>
      <rPr>
        <sz val="10"/>
        <color rgb="FF000000"/>
        <rFont val="Arial"/>
        <family val="2"/>
      </rPr>
      <t>D0043857</t>
    </r>
  </si>
  <si>
    <r>
      <t>'</t>
    </r>
    <r>
      <rPr>
        <sz val="10"/>
        <color rgb="FF000000"/>
        <rFont val="Arial"/>
        <family val="2"/>
      </rPr>
      <t>D0039519</t>
    </r>
  </si>
  <si>
    <t>910-SIPI-072023-10039570</t>
  </si>
  <si>
    <r>
      <t>'</t>
    </r>
    <r>
      <rPr>
        <sz val="10"/>
        <color rgb="FF000000"/>
        <rFont val="Arial"/>
        <family val="2"/>
      </rPr>
      <t>b042174</t>
    </r>
  </si>
  <si>
    <r>
      <t>'</t>
    </r>
    <r>
      <rPr>
        <sz val="10"/>
        <color rgb="FF000000"/>
        <rFont val="Arial"/>
        <family val="2"/>
      </rPr>
      <t>b039469</t>
    </r>
  </si>
  <si>
    <r>
      <t>'</t>
    </r>
    <r>
      <rPr>
        <sz val="10"/>
        <color rgb="FF000000"/>
        <rFont val="Arial"/>
        <family val="2"/>
      </rPr>
      <t>b039468</t>
    </r>
  </si>
  <si>
    <r>
      <t>'</t>
    </r>
    <r>
      <rPr>
        <sz val="10"/>
        <color rgb="FF000000"/>
        <rFont val="Arial"/>
        <family val="2"/>
      </rPr>
      <t>b045310</t>
    </r>
  </si>
  <si>
    <t>920-SIPI-072023-10018703</t>
  </si>
  <si>
    <r>
      <t>'</t>
    </r>
    <r>
      <rPr>
        <sz val="10"/>
        <color rgb="FF000000"/>
        <rFont val="Arial"/>
        <family val="2"/>
      </rPr>
      <t>23-b040648</t>
    </r>
  </si>
  <si>
    <t>930-SIPI-072023-10027590</t>
  </si>
  <si>
    <r>
      <t>'</t>
    </r>
    <r>
      <rPr>
        <sz val="10"/>
        <color rgb="FF000000"/>
        <rFont val="Arial"/>
        <family val="2"/>
      </rPr>
      <t>23-b039530</t>
    </r>
  </si>
  <si>
    <r>
      <t>'</t>
    </r>
    <r>
      <rPr>
        <sz val="10"/>
        <color rgb="FF000000"/>
        <rFont val="Arial"/>
        <family val="2"/>
      </rPr>
      <t>23-b039529</t>
    </r>
  </si>
  <si>
    <r>
      <t>'</t>
    </r>
    <r>
      <rPr>
        <sz val="10"/>
        <color rgb="FF000000"/>
        <rFont val="Arial"/>
        <family val="2"/>
      </rPr>
      <t>23-b039528</t>
    </r>
  </si>
  <si>
    <t>940-SIPI-072023-10022042</t>
  </si>
  <si>
    <r>
      <t>'</t>
    </r>
    <r>
      <rPr>
        <sz val="10"/>
        <color rgb="FF000000"/>
        <rFont val="Arial"/>
        <family val="2"/>
      </rPr>
      <t>A00040935</t>
    </r>
  </si>
  <si>
    <r>
      <t>'</t>
    </r>
    <r>
      <rPr>
        <sz val="10"/>
        <color rgb="FF000000"/>
        <rFont val="Arial"/>
        <family val="2"/>
      </rPr>
      <t>A00040936</t>
    </r>
  </si>
  <si>
    <r>
      <t>'</t>
    </r>
    <r>
      <rPr>
        <sz val="10"/>
        <color rgb="FF000000"/>
        <rFont val="Arial"/>
        <family val="2"/>
      </rPr>
      <t>A00040934</t>
    </r>
  </si>
  <si>
    <r>
      <t>'</t>
    </r>
    <r>
      <rPr>
        <sz val="10"/>
        <color rgb="FF000000"/>
        <rFont val="Arial"/>
        <family val="2"/>
      </rPr>
      <t>A00040933</t>
    </r>
  </si>
  <si>
    <t>197-SIPI-072023-1077425</t>
  </si>
  <si>
    <r>
      <t>'</t>
    </r>
    <r>
      <rPr>
        <sz val="10"/>
        <color rgb="FF000000"/>
        <rFont val="Arial"/>
        <family val="2"/>
      </rPr>
      <t>P0040640</t>
    </r>
  </si>
  <si>
    <t>10.75%-VAT 8</t>
  </si>
  <si>
    <r>
      <t>'</t>
    </r>
    <r>
      <rPr>
        <sz val="10"/>
        <color rgb="FF000000"/>
        <rFont val="Arial"/>
        <family val="2"/>
      </rPr>
      <t>P0045087</t>
    </r>
  </si>
  <si>
    <r>
      <t>'</t>
    </r>
    <r>
      <rPr>
        <sz val="10"/>
        <color rgb="FF000000"/>
        <rFont val="Arial"/>
        <family val="2"/>
      </rPr>
      <t>P0042067</t>
    </r>
  </si>
  <si>
    <t>199-SIPI-072023-1085219</t>
  </si>
  <si>
    <r>
      <t>'</t>
    </r>
    <r>
      <rPr>
        <sz val="10"/>
        <color rgb="FF000000"/>
        <rFont val="Arial"/>
        <family val="2"/>
      </rPr>
      <t>a0042484</t>
    </r>
  </si>
  <si>
    <r>
      <t>'</t>
    </r>
    <r>
      <rPr>
        <sz val="10"/>
        <color rgb="FF000000"/>
        <rFont val="Arial"/>
        <family val="2"/>
      </rPr>
      <t>a0044070</t>
    </r>
  </si>
  <si>
    <r>
      <t>'</t>
    </r>
    <r>
      <rPr>
        <sz val="10"/>
        <color rgb="FF000000"/>
        <rFont val="Arial"/>
        <family val="2"/>
      </rPr>
      <t>a0041563</t>
    </r>
  </si>
  <si>
    <t>200-SIPI-072023-1081952</t>
  </si>
  <si>
    <r>
      <t>'</t>
    </r>
    <r>
      <rPr>
        <sz val="10"/>
        <color rgb="FF000000"/>
        <rFont val="Arial"/>
        <family val="2"/>
      </rPr>
      <t>A0041032</t>
    </r>
  </si>
  <si>
    <r>
      <t>'</t>
    </r>
    <r>
      <rPr>
        <sz val="10"/>
        <color rgb="FF000000"/>
        <rFont val="Arial"/>
        <family val="2"/>
      </rPr>
      <t>A0042383</t>
    </r>
  </si>
  <si>
    <r>
      <t>'</t>
    </r>
    <r>
      <rPr>
        <sz val="10"/>
        <color rgb="FF000000"/>
        <rFont val="Arial"/>
        <family val="2"/>
      </rPr>
      <t>A0039457</t>
    </r>
  </si>
  <si>
    <r>
      <t>'</t>
    </r>
    <r>
      <rPr>
        <sz val="10"/>
        <color rgb="FF000000"/>
        <rFont val="Arial"/>
        <family val="2"/>
      </rPr>
      <t>A0039458</t>
    </r>
  </si>
  <si>
    <r>
      <t>'</t>
    </r>
    <r>
      <rPr>
        <sz val="10"/>
        <color rgb="FF000000"/>
        <rFont val="Arial"/>
        <family val="2"/>
      </rPr>
      <t>A0043987</t>
    </r>
  </si>
  <si>
    <r>
      <t>'</t>
    </r>
    <r>
      <rPr>
        <sz val="10"/>
        <color rgb="FF000000"/>
        <rFont val="Arial"/>
        <family val="2"/>
      </rPr>
      <t>A0042380</t>
    </r>
  </si>
  <si>
    <t>299-SIPI-022022-1278326</t>
  </si>
  <si>
    <r>
      <t>'</t>
    </r>
    <r>
      <rPr>
        <sz val="10"/>
        <color rgb="FF000000"/>
        <rFont val="Arial"/>
        <family val="2"/>
      </rPr>
      <t>23-B12835</t>
    </r>
  </si>
  <si>
    <r>
      <t>'</t>
    </r>
    <r>
      <rPr>
        <sz val="10"/>
        <color rgb="FF000000"/>
        <rFont val="Arial"/>
        <family val="2"/>
      </rPr>
      <t>23-B12791</t>
    </r>
  </si>
  <si>
    <r>
      <t>'</t>
    </r>
    <r>
      <rPr>
        <sz val="10"/>
        <color rgb="FF000000"/>
        <rFont val="Arial"/>
        <family val="2"/>
      </rPr>
      <t>23-B13258</t>
    </r>
  </si>
  <si>
    <r>
      <t>'</t>
    </r>
    <r>
      <rPr>
        <sz val="10"/>
        <color rgb="FF000000"/>
        <rFont val="Arial"/>
        <family val="2"/>
      </rPr>
      <t>23-B11274</t>
    </r>
  </si>
  <si>
    <t>299-SIPI-022022-1280550</t>
  </si>
  <si>
    <r>
      <t>'</t>
    </r>
    <r>
      <rPr>
        <sz val="10"/>
        <color rgb="FF000000"/>
        <rFont val="Arial"/>
        <family val="2"/>
      </rPr>
      <t>B013135</t>
    </r>
  </si>
  <si>
    <t>HHCL-</t>
  </si>
  <si>
    <t>299-SIPI-052022-1278326</t>
  </si>
  <si>
    <r>
      <t>'</t>
    </r>
    <r>
      <rPr>
        <sz val="10"/>
        <color rgb="FF000000"/>
        <rFont val="Arial"/>
        <family val="2"/>
      </rPr>
      <t>23-B13564</t>
    </r>
  </si>
  <si>
    <r>
      <t>'</t>
    </r>
    <r>
      <rPr>
        <sz val="10"/>
        <color rgb="FF000000"/>
        <rFont val="Arial"/>
        <family val="2"/>
      </rPr>
      <t>23-B14754</t>
    </r>
  </si>
  <si>
    <r>
      <t>'</t>
    </r>
    <r>
      <rPr>
        <sz val="10"/>
        <color rgb="FF000000"/>
        <rFont val="Arial"/>
        <family val="2"/>
      </rPr>
      <t>23-B13495</t>
    </r>
  </si>
  <si>
    <t>299-SIPI-052022-1280550</t>
  </si>
  <si>
    <r>
      <t>'</t>
    </r>
    <r>
      <rPr>
        <sz val="10"/>
        <color rgb="FF000000"/>
        <rFont val="Arial"/>
        <family val="2"/>
      </rPr>
      <t>B014426</t>
    </r>
  </si>
  <si>
    <t>299-SIPI-062023-1278300</t>
  </si>
  <si>
    <r>
      <t>'</t>
    </r>
    <r>
      <rPr>
        <sz val="10"/>
        <color rgb="FF000000"/>
        <rFont val="Arial"/>
        <family val="2"/>
      </rPr>
      <t>23-b037653</t>
    </r>
  </si>
  <si>
    <t>299-SIPI-062023-1278326</t>
  </si>
  <si>
    <r>
      <t>'</t>
    </r>
    <r>
      <rPr>
        <sz val="10"/>
        <color rgb="FF000000"/>
        <rFont val="Arial"/>
        <family val="2"/>
      </rPr>
      <t>23-B34472</t>
    </r>
  </si>
  <si>
    <t>299-SIPI-062023-1278401</t>
  </si>
  <si>
    <r>
      <t>'</t>
    </r>
    <r>
      <rPr>
        <sz val="10"/>
        <color rgb="FF000000"/>
        <rFont val="Arial"/>
        <family val="2"/>
      </rPr>
      <t>23-b038674</t>
    </r>
  </si>
  <si>
    <t>299-SIPI-062023-1279184</t>
  </si>
  <si>
    <r>
      <t>'</t>
    </r>
    <r>
      <rPr>
        <sz val="10"/>
        <color rgb="FF000000"/>
        <rFont val="Arial"/>
        <family val="2"/>
      </rPr>
      <t>23-b037846</t>
    </r>
  </si>
  <si>
    <r>
      <t>'</t>
    </r>
    <r>
      <rPr>
        <sz val="10"/>
        <color rgb="FF000000"/>
        <rFont val="Arial"/>
        <family val="2"/>
      </rPr>
      <t>23-b038033</t>
    </r>
  </si>
  <si>
    <t>299-SIPI-062023-1279459</t>
  </si>
  <si>
    <r>
      <t>'</t>
    </r>
    <r>
      <rPr>
        <sz val="10"/>
        <color rgb="FF000000"/>
        <rFont val="Arial"/>
        <family val="2"/>
      </rPr>
      <t>23-b032781</t>
    </r>
  </si>
  <si>
    <r>
      <t>'</t>
    </r>
    <r>
      <rPr>
        <sz val="10"/>
        <color rgb="FF000000"/>
        <rFont val="Arial"/>
        <family val="2"/>
      </rPr>
      <t>23-b036127</t>
    </r>
  </si>
  <si>
    <r>
      <t>'</t>
    </r>
    <r>
      <rPr>
        <sz val="10"/>
        <color rgb="FF000000"/>
        <rFont val="Arial"/>
        <family val="2"/>
      </rPr>
      <t>23-b036302</t>
    </r>
  </si>
  <si>
    <t>299-SIPI-062023-1280550</t>
  </si>
  <si>
    <r>
      <t>'</t>
    </r>
    <r>
      <rPr>
        <sz val="10"/>
        <color rgb="FF000000"/>
        <rFont val="Arial"/>
        <family val="2"/>
      </rPr>
      <t>23-B37656</t>
    </r>
  </si>
  <si>
    <r>
      <t>'</t>
    </r>
    <r>
      <rPr>
        <sz val="10"/>
        <color rgb="FF000000"/>
        <rFont val="Arial"/>
        <family val="2"/>
      </rPr>
      <t>23-b037882</t>
    </r>
  </si>
  <si>
    <r>
      <t>'</t>
    </r>
    <r>
      <rPr>
        <sz val="10"/>
        <color rgb="FF000000"/>
        <rFont val="Arial"/>
        <family val="2"/>
      </rPr>
      <t>23-B37843</t>
    </r>
  </si>
  <si>
    <r>
      <t>'</t>
    </r>
    <r>
      <rPr>
        <sz val="10"/>
        <color rgb="FF000000"/>
        <rFont val="Arial"/>
        <family val="2"/>
      </rPr>
      <t>23-B39032</t>
    </r>
  </si>
  <si>
    <r>
      <t>'</t>
    </r>
    <r>
      <rPr>
        <sz val="10"/>
        <color rgb="FF000000"/>
        <rFont val="Arial"/>
        <family val="2"/>
      </rPr>
      <t>23-B36277</t>
    </r>
  </si>
  <si>
    <t>299-SIPI-072023-1280550</t>
  </si>
  <si>
    <r>
      <t>'</t>
    </r>
    <r>
      <rPr>
        <sz val="10"/>
        <color rgb="FF000000"/>
        <rFont val="Arial"/>
        <family val="2"/>
      </rPr>
      <t>23-b039246</t>
    </r>
  </si>
  <si>
    <r>
      <t>'</t>
    </r>
    <r>
      <rPr>
        <sz val="10"/>
        <color rgb="FF000000"/>
        <rFont val="Arial"/>
        <family val="2"/>
      </rPr>
      <t>23-b040459</t>
    </r>
  </si>
  <si>
    <r>
      <t>'</t>
    </r>
    <r>
      <rPr>
        <sz val="10"/>
        <color rgb="FF000000"/>
        <rFont val="Arial"/>
        <family val="2"/>
      </rPr>
      <t>23-b039492</t>
    </r>
  </si>
  <si>
    <r>
      <t>'</t>
    </r>
    <r>
      <rPr>
        <sz val="10"/>
        <color rgb="FF000000"/>
        <rFont val="Arial"/>
        <family val="2"/>
      </rPr>
      <t>23-b040661</t>
    </r>
  </si>
  <si>
    <r>
      <t>'</t>
    </r>
    <r>
      <rPr>
        <sz val="10"/>
        <color rgb="FF000000"/>
        <rFont val="Arial"/>
        <family val="2"/>
      </rPr>
      <t>23-b040664</t>
    </r>
  </si>
  <si>
    <r>
      <t>'</t>
    </r>
    <r>
      <rPr>
        <sz val="10"/>
        <color rgb="FF000000"/>
        <rFont val="Arial"/>
        <family val="2"/>
      </rPr>
      <t>23-b039531</t>
    </r>
  </si>
  <si>
    <r>
      <t>'</t>
    </r>
    <r>
      <rPr>
        <sz val="10"/>
        <color rgb="FF000000"/>
        <rFont val="Arial"/>
        <family val="2"/>
      </rPr>
      <t>23-b040976</t>
    </r>
  </si>
  <si>
    <r>
      <t>'</t>
    </r>
    <r>
      <rPr>
        <sz val="10"/>
        <color rgb="FF000000"/>
        <rFont val="Arial"/>
        <family val="2"/>
      </rPr>
      <t>23-b041431</t>
    </r>
  </si>
  <si>
    <r>
      <t>'</t>
    </r>
    <r>
      <rPr>
        <sz val="10"/>
        <color rgb="FF000000"/>
        <rFont val="Arial"/>
        <family val="2"/>
      </rPr>
      <t>23-b041795</t>
    </r>
  </si>
  <si>
    <r>
      <t>'</t>
    </r>
    <r>
      <rPr>
        <sz val="10"/>
        <color rgb="FF000000"/>
        <rFont val="Arial"/>
        <family val="2"/>
      </rPr>
      <t>23-b042114</t>
    </r>
  </si>
  <si>
    <r>
      <t>'</t>
    </r>
    <r>
      <rPr>
        <sz val="10"/>
        <color rgb="FF000000"/>
        <rFont val="Arial"/>
        <family val="2"/>
      </rPr>
      <t>23-b042201</t>
    </r>
  </si>
  <si>
    <r>
      <t>'</t>
    </r>
    <r>
      <rPr>
        <sz val="10"/>
        <color rgb="FF000000"/>
        <rFont val="Arial"/>
        <family val="2"/>
      </rPr>
      <t>23-b042242</t>
    </r>
  </si>
  <si>
    <r>
      <t>'</t>
    </r>
    <r>
      <rPr>
        <sz val="10"/>
        <color rgb="FF000000"/>
        <rFont val="Arial"/>
        <family val="2"/>
      </rPr>
      <t>23-b041849</t>
    </r>
  </si>
  <si>
    <r>
      <t>'</t>
    </r>
    <r>
      <rPr>
        <sz val="10"/>
        <color rgb="FF000000"/>
        <rFont val="Arial"/>
        <family val="2"/>
      </rPr>
      <t>23-b042118</t>
    </r>
  </si>
  <si>
    <r>
      <t>'</t>
    </r>
    <r>
      <rPr>
        <sz val="10"/>
        <color rgb="FF000000"/>
        <rFont val="Arial"/>
        <family val="2"/>
      </rPr>
      <t>23-b042452</t>
    </r>
  </si>
  <si>
    <r>
      <t>'</t>
    </r>
    <r>
      <rPr>
        <sz val="10"/>
        <color rgb="FF000000"/>
        <rFont val="Arial"/>
        <family val="2"/>
      </rPr>
      <t>23-b0042455</t>
    </r>
  </si>
  <si>
    <r>
      <t>'</t>
    </r>
    <r>
      <rPr>
        <sz val="10"/>
        <color rgb="FF000000"/>
        <rFont val="Arial"/>
        <family val="2"/>
      </rPr>
      <t>23-b040677</t>
    </r>
  </si>
  <si>
    <r>
      <t>'</t>
    </r>
    <r>
      <rPr>
        <sz val="10"/>
        <color rgb="FF000000"/>
        <rFont val="Arial"/>
        <family val="2"/>
      </rPr>
      <t>23-b040834</t>
    </r>
  </si>
  <si>
    <r>
      <t>'</t>
    </r>
    <r>
      <rPr>
        <sz val="10"/>
        <color rgb="FF000000"/>
        <rFont val="Arial"/>
        <family val="2"/>
      </rPr>
      <t>23-b042451</t>
    </r>
  </si>
  <si>
    <r>
      <t>'</t>
    </r>
    <r>
      <rPr>
        <sz val="10"/>
        <color rgb="FF000000"/>
        <rFont val="Arial"/>
        <family val="2"/>
      </rPr>
      <t>23-b043627</t>
    </r>
  </si>
  <si>
    <r>
      <t>'</t>
    </r>
    <r>
      <rPr>
        <sz val="10"/>
        <color rgb="FF000000"/>
        <rFont val="Arial"/>
        <family val="2"/>
      </rPr>
      <t>23-b043763</t>
    </r>
  </si>
  <si>
    <r>
      <t>'</t>
    </r>
    <r>
      <rPr>
        <sz val="10"/>
        <color rgb="FF000000"/>
        <rFont val="Arial"/>
        <family val="2"/>
      </rPr>
      <t>23-b043605</t>
    </r>
  </si>
  <si>
    <r>
      <t>'</t>
    </r>
    <r>
      <rPr>
        <sz val="10"/>
        <color rgb="FF000000"/>
        <rFont val="Arial"/>
        <family val="2"/>
      </rPr>
      <t>23-b043928</t>
    </r>
  </si>
  <si>
    <r>
      <t>'</t>
    </r>
    <r>
      <rPr>
        <sz val="10"/>
        <color rgb="FF000000"/>
        <rFont val="Arial"/>
        <family val="2"/>
      </rPr>
      <t>23-b043838</t>
    </r>
  </si>
  <si>
    <r>
      <t>'</t>
    </r>
    <r>
      <rPr>
        <sz val="10"/>
        <color rgb="FF000000"/>
        <rFont val="Arial"/>
        <family val="2"/>
      </rPr>
      <t>23-b044834</t>
    </r>
  </si>
  <si>
    <r>
      <t>'</t>
    </r>
    <r>
      <rPr>
        <sz val="10"/>
        <color rgb="FF000000"/>
        <rFont val="Arial"/>
        <family val="2"/>
      </rPr>
      <t>23-b045263</t>
    </r>
  </si>
  <si>
    <r>
      <t>'</t>
    </r>
    <r>
      <rPr>
        <sz val="10"/>
        <color rgb="FF000000"/>
        <rFont val="Arial"/>
        <family val="2"/>
      </rPr>
      <t>23-b045339</t>
    </r>
  </si>
  <si>
    <r>
      <t>'</t>
    </r>
    <r>
      <rPr>
        <sz val="10"/>
        <color rgb="FF000000"/>
        <rFont val="Arial"/>
        <family val="2"/>
      </rPr>
      <t>23-b045338</t>
    </r>
  </si>
  <si>
    <r>
      <t>'</t>
    </r>
    <r>
      <rPr>
        <sz val="10"/>
        <color rgb="FF000000"/>
        <rFont val="Arial"/>
        <family val="2"/>
      </rPr>
      <t>23-B043749</t>
    </r>
  </si>
  <si>
    <r>
      <t>'</t>
    </r>
    <r>
      <rPr>
        <sz val="10"/>
        <color rgb="FF000000"/>
        <rFont val="Arial"/>
        <family val="2"/>
      </rPr>
      <t>23-b042445</t>
    </r>
  </si>
  <si>
    <r>
      <t>'</t>
    </r>
    <r>
      <rPr>
        <sz val="10"/>
        <color rgb="FF000000"/>
        <rFont val="Arial"/>
        <family val="2"/>
      </rPr>
      <t>23-B40650</t>
    </r>
  </si>
  <si>
    <r>
      <t>'</t>
    </r>
    <r>
      <rPr>
        <sz val="10"/>
        <color rgb="FF000000"/>
        <rFont val="Arial"/>
        <family val="2"/>
      </rPr>
      <t>23-b039282</t>
    </r>
  </si>
  <si>
    <r>
      <t>'</t>
    </r>
    <r>
      <rPr>
        <sz val="10"/>
        <color rgb="FF000000"/>
        <rFont val="Arial"/>
        <family val="2"/>
      </rPr>
      <t>23-b039243</t>
    </r>
  </si>
  <si>
    <r>
      <t>'</t>
    </r>
    <r>
      <rPr>
        <sz val="10"/>
        <color rgb="FF000000"/>
        <rFont val="Arial"/>
        <family val="2"/>
      </rPr>
      <t>23-b039300</t>
    </r>
  </si>
  <si>
    <r>
      <t>'</t>
    </r>
    <r>
      <rPr>
        <sz val="10"/>
        <color rgb="FF000000"/>
        <rFont val="Arial"/>
        <family val="2"/>
      </rPr>
      <t>23-b039484</t>
    </r>
  </si>
  <si>
    <r>
      <t>'</t>
    </r>
    <r>
      <rPr>
        <sz val="10"/>
        <color rgb="FF000000"/>
        <rFont val="Arial"/>
        <family val="2"/>
      </rPr>
      <t>23-b039517</t>
    </r>
  </si>
  <si>
    <r>
      <t>'</t>
    </r>
    <r>
      <rPr>
        <sz val="10"/>
        <color rgb="FF000000"/>
        <rFont val="Arial"/>
        <family val="2"/>
      </rPr>
      <t>23-b040833</t>
    </r>
  </si>
  <si>
    <r>
      <t>'</t>
    </r>
    <r>
      <rPr>
        <sz val="10"/>
        <color rgb="FF000000"/>
        <rFont val="Arial"/>
        <family val="2"/>
      </rPr>
      <t>23-b039296</t>
    </r>
  </si>
  <si>
    <r>
      <t>'</t>
    </r>
    <r>
      <rPr>
        <sz val="10"/>
        <color rgb="FF000000"/>
        <rFont val="Arial"/>
        <family val="2"/>
      </rPr>
      <t>23-b0039298</t>
    </r>
  </si>
  <si>
    <r>
      <t>'</t>
    </r>
    <r>
      <rPr>
        <sz val="10"/>
        <color rgb="FF000000"/>
        <rFont val="Arial"/>
        <family val="2"/>
      </rPr>
      <t>23-b040884</t>
    </r>
  </si>
  <si>
    <r>
      <t>'</t>
    </r>
    <r>
      <rPr>
        <sz val="10"/>
        <color rgb="FF000000"/>
        <rFont val="Arial"/>
        <family val="2"/>
      </rPr>
      <t>23-b041047</t>
    </r>
  </si>
  <si>
    <r>
      <t>'</t>
    </r>
    <r>
      <rPr>
        <sz val="10"/>
        <color rgb="FF000000"/>
        <rFont val="Arial"/>
        <family val="2"/>
      </rPr>
      <t>23-b041078</t>
    </r>
  </si>
  <si>
    <r>
      <t>'</t>
    </r>
    <r>
      <rPr>
        <sz val="10"/>
        <color rgb="FF000000"/>
        <rFont val="Arial"/>
        <family val="2"/>
      </rPr>
      <t>23-b042218</t>
    </r>
  </si>
  <si>
    <r>
      <t>'</t>
    </r>
    <r>
      <rPr>
        <sz val="10"/>
        <color rgb="FF000000"/>
        <rFont val="Arial"/>
        <family val="2"/>
      </rPr>
      <t>23-b040681</t>
    </r>
  </si>
  <si>
    <r>
      <t>'</t>
    </r>
    <r>
      <rPr>
        <sz val="10"/>
        <color rgb="FF000000"/>
        <rFont val="Arial"/>
        <family val="2"/>
      </rPr>
      <t>23-b040883</t>
    </r>
  </si>
  <si>
    <r>
      <t>'</t>
    </r>
    <r>
      <rPr>
        <sz val="10"/>
        <color rgb="FF000000"/>
        <rFont val="Arial"/>
        <family val="2"/>
      </rPr>
      <t>23-b041080</t>
    </r>
  </si>
  <si>
    <r>
      <t>'</t>
    </r>
    <r>
      <rPr>
        <sz val="10"/>
        <color rgb="FF000000"/>
        <rFont val="Arial"/>
        <family val="2"/>
      </rPr>
      <t>23-b041821</t>
    </r>
  </si>
  <si>
    <r>
      <t>'</t>
    </r>
    <r>
      <rPr>
        <sz val="10"/>
        <color rgb="FF000000"/>
        <rFont val="Arial"/>
        <family val="2"/>
      </rPr>
      <t>23-b042190</t>
    </r>
  </si>
  <si>
    <r>
      <t>'</t>
    </r>
    <r>
      <rPr>
        <sz val="10"/>
        <color rgb="FF000000"/>
        <rFont val="Arial"/>
        <family val="2"/>
      </rPr>
      <t>23-b042227</t>
    </r>
  </si>
  <si>
    <r>
      <t>'</t>
    </r>
    <r>
      <rPr>
        <sz val="10"/>
        <color rgb="FF000000"/>
        <rFont val="Arial"/>
        <family val="2"/>
      </rPr>
      <t>23-b039239</t>
    </r>
  </si>
  <si>
    <r>
      <t>'</t>
    </r>
    <r>
      <rPr>
        <sz val="10"/>
        <color rgb="FF000000"/>
        <rFont val="Arial"/>
        <family val="2"/>
      </rPr>
      <t>23-b042125</t>
    </r>
  </si>
  <si>
    <r>
      <t>'</t>
    </r>
    <r>
      <rPr>
        <sz val="10"/>
        <color rgb="FF000000"/>
        <rFont val="Arial"/>
        <family val="2"/>
      </rPr>
      <t>23-b042228</t>
    </r>
  </si>
  <si>
    <r>
      <t>'</t>
    </r>
    <r>
      <rPr>
        <sz val="10"/>
        <color rgb="FF000000"/>
        <rFont val="Arial"/>
        <family val="2"/>
      </rPr>
      <t>23-b042460</t>
    </r>
  </si>
  <si>
    <r>
      <t>'</t>
    </r>
    <r>
      <rPr>
        <sz val="10"/>
        <color rgb="FF000000"/>
        <rFont val="Arial"/>
        <family val="2"/>
      </rPr>
      <t>23-b042336</t>
    </r>
  </si>
  <si>
    <r>
      <t>'</t>
    </r>
    <r>
      <rPr>
        <sz val="10"/>
        <color rgb="FF000000"/>
        <rFont val="Arial"/>
        <family val="2"/>
      </rPr>
      <t>23-b042762</t>
    </r>
  </si>
  <si>
    <r>
      <t>'</t>
    </r>
    <r>
      <rPr>
        <sz val="10"/>
        <color rgb="FF000000"/>
        <rFont val="Arial"/>
        <family val="2"/>
      </rPr>
      <t>23-b0042194</t>
    </r>
  </si>
  <si>
    <r>
      <t>'</t>
    </r>
    <r>
      <rPr>
        <sz val="10"/>
        <color rgb="FF000000"/>
        <rFont val="Arial"/>
        <family val="2"/>
      </rPr>
      <t>23-b040458</t>
    </r>
  </si>
  <si>
    <r>
      <t>'</t>
    </r>
    <r>
      <rPr>
        <sz val="10"/>
        <color rgb="FF000000"/>
        <rFont val="Arial"/>
        <family val="2"/>
      </rPr>
      <t>23-b043740</t>
    </r>
  </si>
  <si>
    <r>
      <t>'</t>
    </r>
    <r>
      <rPr>
        <sz val="10"/>
        <color rgb="FF000000"/>
        <rFont val="Arial"/>
        <family val="2"/>
      </rPr>
      <t>23-b043805</t>
    </r>
  </si>
  <si>
    <r>
      <t>'</t>
    </r>
    <r>
      <rPr>
        <sz val="10"/>
        <color rgb="FF000000"/>
        <rFont val="Arial"/>
        <family val="2"/>
      </rPr>
      <t>23-b042256</t>
    </r>
  </si>
  <si>
    <r>
      <t>'</t>
    </r>
    <r>
      <rPr>
        <sz val="10"/>
        <color rgb="FF000000"/>
        <rFont val="Arial"/>
        <family val="2"/>
      </rPr>
      <t>23-b044787</t>
    </r>
  </si>
  <si>
    <r>
      <t>'</t>
    </r>
    <r>
      <rPr>
        <sz val="10"/>
        <color rgb="FF000000"/>
        <rFont val="Arial"/>
        <family val="2"/>
      </rPr>
      <t>23-b044028</t>
    </r>
  </si>
  <si>
    <r>
      <t>'</t>
    </r>
    <r>
      <rPr>
        <sz val="10"/>
        <color rgb="FF000000"/>
        <rFont val="Arial"/>
        <family val="2"/>
      </rPr>
      <t>23-b043999</t>
    </r>
  </si>
  <si>
    <r>
      <t>'</t>
    </r>
    <r>
      <rPr>
        <sz val="10"/>
        <color rgb="FF000000"/>
        <rFont val="Arial"/>
        <family val="2"/>
      </rPr>
      <t>23-b045090</t>
    </r>
  </si>
  <si>
    <r>
      <t>'</t>
    </r>
    <r>
      <rPr>
        <sz val="10"/>
        <color rgb="FF000000"/>
        <rFont val="Arial"/>
        <family val="2"/>
      </rPr>
      <t>23-b044041</t>
    </r>
  </si>
  <si>
    <r>
      <t>'</t>
    </r>
    <r>
      <rPr>
        <sz val="10"/>
        <color rgb="FF000000"/>
        <rFont val="Arial"/>
        <family val="2"/>
      </rPr>
      <t>23-b044805</t>
    </r>
  </si>
  <si>
    <r>
      <t>'</t>
    </r>
    <r>
      <rPr>
        <sz val="10"/>
        <color rgb="FF000000"/>
        <rFont val="Arial"/>
        <family val="2"/>
      </rPr>
      <t>23-b045266</t>
    </r>
  </si>
  <si>
    <r>
      <t>'</t>
    </r>
    <r>
      <rPr>
        <sz val="10"/>
        <color rgb="FF000000"/>
        <rFont val="Arial"/>
        <family val="2"/>
      </rPr>
      <t>23-b044802</t>
    </r>
  </si>
  <si>
    <r>
      <t>'</t>
    </r>
    <r>
      <rPr>
        <sz val="10"/>
        <color rgb="FF000000"/>
        <rFont val="Arial"/>
        <family val="2"/>
      </rPr>
      <t>23-B43765</t>
    </r>
  </si>
  <si>
    <r>
      <t>'</t>
    </r>
    <r>
      <rPr>
        <sz val="10"/>
        <color rgb="FF000000"/>
        <rFont val="Arial"/>
        <family val="2"/>
      </rPr>
      <t>23-b042246</t>
    </r>
  </si>
  <si>
    <r>
      <t>'</t>
    </r>
    <r>
      <rPr>
        <sz val="10"/>
        <color rgb="FF000000"/>
        <rFont val="Arial"/>
        <family val="2"/>
      </rPr>
      <t>23-b042257</t>
    </r>
  </si>
  <si>
    <r>
      <t>'</t>
    </r>
    <r>
      <rPr>
        <sz val="10"/>
        <color rgb="FF000000"/>
        <rFont val="Arial"/>
        <family val="2"/>
      </rPr>
      <t>23-b043991</t>
    </r>
  </si>
  <si>
    <r>
      <t>'</t>
    </r>
    <r>
      <rPr>
        <sz val="10"/>
        <color rgb="FF000000"/>
        <rFont val="Arial"/>
        <family val="2"/>
      </rPr>
      <t>23-b039237</t>
    </r>
  </si>
  <si>
    <r>
      <t>'</t>
    </r>
    <r>
      <rPr>
        <sz val="10"/>
        <color rgb="FF000000"/>
        <rFont val="Arial"/>
        <family val="2"/>
      </rPr>
      <t>23-b039245</t>
    </r>
  </si>
  <si>
    <r>
      <t>'</t>
    </r>
    <r>
      <rPr>
        <sz val="10"/>
        <color rgb="FF000000"/>
        <rFont val="Arial"/>
        <family val="2"/>
      </rPr>
      <t>23-b039257</t>
    </r>
  </si>
  <si>
    <r>
      <t>'</t>
    </r>
    <r>
      <rPr>
        <sz val="10"/>
        <color rgb="FF000000"/>
        <rFont val="Arial"/>
        <family val="2"/>
      </rPr>
      <t>23-b040457</t>
    </r>
  </si>
  <si>
    <r>
      <t>'</t>
    </r>
    <r>
      <rPr>
        <sz val="10"/>
        <color rgb="FF000000"/>
        <rFont val="Arial"/>
        <family val="2"/>
      </rPr>
      <t>23-b039502</t>
    </r>
  </si>
  <si>
    <r>
      <t>'</t>
    </r>
    <r>
      <rPr>
        <sz val="10"/>
        <color rgb="FF000000"/>
        <rFont val="Arial"/>
        <family val="2"/>
      </rPr>
      <t>23-b040682</t>
    </r>
  </si>
  <si>
    <r>
      <t>'</t>
    </r>
    <r>
      <rPr>
        <sz val="10"/>
        <color rgb="FF000000"/>
        <rFont val="Arial"/>
        <family val="2"/>
      </rPr>
      <t>23-b040688</t>
    </r>
  </si>
  <si>
    <r>
      <t>'</t>
    </r>
    <r>
      <rPr>
        <sz val="10"/>
        <color rgb="FF000000"/>
        <rFont val="Arial"/>
        <family val="2"/>
      </rPr>
      <t>23-b040831</t>
    </r>
  </si>
  <si>
    <r>
      <t>'</t>
    </r>
    <r>
      <rPr>
        <sz val="10"/>
        <color rgb="FF000000"/>
        <rFont val="Arial"/>
        <family val="2"/>
      </rPr>
      <t>23-b041041</t>
    </r>
  </si>
  <si>
    <r>
      <t>'</t>
    </r>
    <r>
      <rPr>
        <sz val="10"/>
        <color rgb="FF000000"/>
        <rFont val="Arial"/>
        <family val="2"/>
      </rPr>
      <t>23-b040680</t>
    </r>
  </si>
  <si>
    <r>
      <t>'</t>
    </r>
    <r>
      <rPr>
        <sz val="10"/>
        <color rgb="FF000000"/>
        <rFont val="Arial"/>
        <family val="2"/>
      </rPr>
      <t>23-b040674</t>
    </r>
  </si>
  <si>
    <r>
      <t>'</t>
    </r>
    <r>
      <rPr>
        <sz val="10"/>
        <color rgb="FF000000"/>
        <rFont val="Arial"/>
        <family val="2"/>
      </rPr>
      <t>23-b041073</t>
    </r>
  </si>
  <si>
    <r>
      <t>'</t>
    </r>
    <r>
      <rPr>
        <sz val="10"/>
        <color rgb="FF000000"/>
        <rFont val="Arial"/>
        <family val="2"/>
      </rPr>
      <t>23-b040663</t>
    </r>
  </si>
  <si>
    <r>
      <t>'</t>
    </r>
    <r>
      <rPr>
        <sz val="10"/>
        <color rgb="FF000000"/>
        <rFont val="Arial"/>
        <family val="2"/>
      </rPr>
      <t>23-b040996</t>
    </r>
  </si>
  <si>
    <r>
      <t>'</t>
    </r>
    <r>
      <rPr>
        <sz val="10"/>
        <color rgb="FF000000"/>
        <rFont val="Arial"/>
        <family val="2"/>
      </rPr>
      <t>23-b041048</t>
    </r>
  </si>
  <si>
    <r>
      <t>'</t>
    </r>
    <r>
      <rPr>
        <sz val="10"/>
        <color rgb="FF000000"/>
        <rFont val="Arial"/>
        <family val="2"/>
      </rPr>
      <t>23-b041827</t>
    </r>
  </si>
  <si>
    <r>
      <t>'</t>
    </r>
    <r>
      <rPr>
        <sz val="10"/>
        <color rgb="FF000000"/>
        <rFont val="Arial"/>
        <family val="2"/>
      </rPr>
      <t>23-b042104</t>
    </r>
  </si>
  <si>
    <r>
      <t>'</t>
    </r>
    <r>
      <rPr>
        <sz val="10"/>
        <color rgb="FF000000"/>
        <rFont val="Arial"/>
        <family val="2"/>
      </rPr>
      <t>23-b041833</t>
    </r>
  </si>
  <si>
    <r>
      <t>'</t>
    </r>
    <r>
      <rPr>
        <sz val="10"/>
        <color rgb="FF000000"/>
        <rFont val="Arial"/>
        <family val="2"/>
      </rPr>
      <t>23-b042400</t>
    </r>
  </si>
  <si>
    <r>
      <t>'</t>
    </r>
    <r>
      <rPr>
        <sz val="10"/>
        <color rgb="FF000000"/>
        <rFont val="Arial"/>
        <family val="2"/>
      </rPr>
      <t>23-b042390</t>
    </r>
  </si>
  <si>
    <r>
      <t>'</t>
    </r>
    <r>
      <rPr>
        <sz val="10"/>
        <color rgb="FF000000"/>
        <rFont val="Arial"/>
        <family val="2"/>
      </rPr>
      <t>23-b039509</t>
    </r>
  </si>
  <si>
    <r>
      <t>'</t>
    </r>
    <r>
      <rPr>
        <sz val="10"/>
        <color rgb="FF000000"/>
        <rFont val="Arial"/>
        <family val="2"/>
      </rPr>
      <t>23-b042212</t>
    </r>
  </si>
  <si>
    <r>
      <t>'</t>
    </r>
    <r>
      <rPr>
        <sz val="10"/>
        <color rgb="FF000000"/>
        <rFont val="Arial"/>
        <family val="2"/>
      </rPr>
      <t>23-b042355</t>
    </r>
  </si>
  <si>
    <r>
      <t>'</t>
    </r>
    <r>
      <rPr>
        <sz val="10"/>
        <color rgb="FF000000"/>
        <rFont val="Arial"/>
        <family val="2"/>
      </rPr>
      <t>23-b043637</t>
    </r>
  </si>
  <si>
    <r>
      <t>'</t>
    </r>
    <r>
      <rPr>
        <sz val="10"/>
        <color rgb="FF000000"/>
        <rFont val="Arial"/>
        <family val="2"/>
      </rPr>
      <t>23-b042450</t>
    </r>
  </si>
  <si>
    <r>
      <t>'</t>
    </r>
    <r>
      <rPr>
        <sz val="10"/>
        <color rgb="FF000000"/>
        <rFont val="Arial"/>
        <family val="2"/>
      </rPr>
      <t>23-b043615</t>
    </r>
  </si>
  <si>
    <r>
      <t>'</t>
    </r>
    <r>
      <rPr>
        <sz val="10"/>
        <color rgb="FF000000"/>
        <rFont val="Arial"/>
        <family val="2"/>
      </rPr>
      <t>23-b043604</t>
    </r>
  </si>
  <si>
    <r>
      <t>'</t>
    </r>
    <r>
      <rPr>
        <sz val="10"/>
        <color rgb="FF000000"/>
        <rFont val="Arial"/>
        <family val="2"/>
      </rPr>
      <t>23-b043921</t>
    </r>
  </si>
  <si>
    <r>
      <t>'</t>
    </r>
    <r>
      <rPr>
        <sz val="10"/>
        <color rgb="FF000000"/>
        <rFont val="Arial"/>
        <family val="2"/>
      </rPr>
      <t>23-b043992</t>
    </r>
  </si>
  <si>
    <r>
      <t>'</t>
    </r>
    <r>
      <rPr>
        <sz val="10"/>
        <color rgb="FF000000"/>
        <rFont val="Arial"/>
        <family val="2"/>
      </rPr>
      <t>23-b043996</t>
    </r>
  </si>
  <si>
    <r>
      <t>'</t>
    </r>
    <r>
      <rPr>
        <sz val="10"/>
        <color rgb="FF000000"/>
        <rFont val="Arial"/>
        <family val="2"/>
      </rPr>
      <t>23-b045271</t>
    </r>
  </si>
  <si>
    <r>
      <t>'</t>
    </r>
    <r>
      <rPr>
        <sz val="10"/>
        <color rgb="FF000000"/>
        <rFont val="Arial"/>
        <family val="2"/>
      </rPr>
      <t>23-b044040</t>
    </r>
  </si>
  <si>
    <r>
      <t>'</t>
    </r>
    <r>
      <rPr>
        <sz val="10"/>
        <color rgb="FF000000"/>
        <rFont val="Arial"/>
        <family val="2"/>
      </rPr>
      <t>23-b042318</t>
    </r>
  </si>
  <si>
    <r>
      <t>'</t>
    </r>
    <r>
      <rPr>
        <sz val="10"/>
        <color rgb="FF000000"/>
        <rFont val="Arial"/>
        <family val="2"/>
      </rPr>
      <t>23-b042453</t>
    </r>
  </si>
  <si>
    <r>
      <t>'</t>
    </r>
    <r>
      <rPr>
        <sz val="10"/>
        <color rgb="FF000000"/>
        <rFont val="Arial"/>
        <family val="2"/>
      </rPr>
      <t>23-b044008</t>
    </r>
  </si>
  <si>
    <r>
      <t>'</t>
    </r>
    <r>
      <rPr>
        <sz val="10"/>
        <color rgb="FF000000"/>
        <rFont val="Arial"/>
        <family val="2"/>
      </rPr>
      <t>23-b0042317</t>
    </r>
  </si>
  <si>
    <r>
      <t>'</t>
    </r>
    <r>
      <rPr>
        <sz val="10"/>
        <color rgb="FF000000"/>
        <rFont val="Arial"/>
        <family val="2"/>
      </rPr>
      <t>23-b043830</t>
    </r>
  </si>
  <si>
    <r>
      <t>'</t>
    </r>
    <r>
      <rPr>
        <sz val="10"/>
        <color rgb="FF000000"/>
        <rFont val="Arial"/>
        <family val="2"/>
      </rPr>
      <t>23-b042247</t>
    </r>
  </si>
  <si>
    <r>
      <t>'</t>
    </r>
    <r>
      <rPr>
        <sz val="10"/>
        <color rgb="FF000000"/>
        <rFont val="Arial"/>
        <family val="2"/>
      </rPr>
      <t>23-b044804</t>
    </r>
  </si>
  <si>
    <r>
      <t>'</t>
    </r>
    <r>
      <rPr>
        <sz val="10"/>
        <color rgb="FF000000"/>
        <rFont val="Arial"/>
        <family val="2"/>
      </rPr>
      <t>23-b039241</t>
    </r>
  </si>
  <si>
    <r>
      <t>'</t>
    </r>
    <r>
      <rPr>
        <sz val="10"/>
        <color rgb="FF000000"/>
        <rFont val="Arial"/>
        <family val="2"/>
      </rPr>
      <t>23-b039523</t>
    </r>
  </si>
  <si>
    <r>
      <t>'</t>
    </r>
    <r>
      <rPr>
        <sz val="10"/>
        <color rgb="FF000000"/>
        <rFont val="Arial"/>
        <family val="2"/>
      </rPr>
      <t>23-b039251</t>
    </r>
  </si>
  <si>
    <r>
      <t>'</t>
    </r>
    <r>
      <rPr>
        <sz val="10"/>
        <color rgb="FF000000"/>
        <rFont val="Arial"/>
        <family val="2"/>
      </rPr>
      <t>23-b039488</t>
    </r>
  </si>
  <si>
    <r>
      <t>'</t>
    </r>
    <r>
      <rPr>
        <sz val="10"/>
        <color rgb="FF000000"/>
        <rFont val="Arial"/>
        <family val="2"/>
      </rPr>
      <t>23-b041001</t>
    </r>
  </si>
  <si>
    <r>
      <t>'</t>
    </r>
    <r>
      <rPr>
        <sz val="10"/>
        <color rgb="FF000000"/>
        <rFont val="Arial"/>
        <family val="2"/>
      </rPr>
      <t>23-b041819</t>
    </r>
  </si>
  <si>
    <r>
      <t>'</t>
    </r>
    <r>
      <rPr>
        <sz val="10"/>
        <color rgb="FF000000"/>
        <rFont val="Arial"/>
        <family val="2"/>
      </rPr>
      <t>23-b041850</t>
    </r>
  </si>
  <si>
    <r>
      <t>'</t>
    </r>
    <r>
      <rPr>
        <sz val="10"/>
        <color rgb="FF000000"/>
        <rFont val="Arial"/>
        <family val="2"/>
      </rPr>
      <t>23-b042098</t>
    </r>
  </si>
  <si>
    <r>
      <t>'</t>
    </r>
    <r>
      <rPr>
        <sz val="10"/>
        <color rgb="FF000000"/>
        <rFont val="Arial"/>
        <family val="2"/>
      </rPr>
      <t>23-b042186</t>
    </r>
  </si>
  <si>
    <r>
      <t>'</t>
    </r>
    <r>
      <rPr>
        <sz val="10"/>
        <color rgb="FF000000"/>
        <rFont val="Arial"/>
        <family val="2"/>
      </rPr>
      <t>23-b041065</t>
    </r>
  </si>
  <si>
    <r>
      <t>'</t>
    </r>
    <r>
      <rPr>
        <sz val="10"/>
        <color rgb="FF000000"/>
        <rFont val="Arial"/>
        <family val="2"/>
      </rPr>
      <t>23-b040832</t>
    </r>
  </si>
  <si>
    <r>
      <t>'</t>
    </r>
    <r>
      <rPr>
        <sz val="10"/>
        <color rgb="FF000000"/>
        <rFont val="Arial"/>
        <family val="2"/>
      </rPr>
      <t>23-b040889</t>
    </r>
  </si>
  <si>
    <r>
      <t>'</t>
    </r>
    <r>
      <rPr>
        <sz val="10"/>
        <color rgb="FF000000"/>
        <rFont val="Arial"/>
        <family val="2"/>
      </rPr>
      <t>23-b041012</t>
    </r>
  </si>
  <si>
    <r>
      <t>'</t>
    </r>
    <r>
      <rPr>
        <sz val="10"/>
        <color rgb="FF000000"/>
        <rFont val="Arial"/>
        <family val="2"/>
      </rPr>
      <t>23-b042110</t>
    </r>
  </si>
  <si>
    <r>
      <t>'</t>
    </r>
    <r>
      <rPr>
        <sz val="10"/>
        <color rgb="FF000000"/>
        <rFont val="Arial"/>
        <family val="2"/>
      </rPr>
      <t>23-b042326</t>
    </r>
  </si>
  <si>
    <r>
      <t>'</t>
    </r>
    <r>
      <rPr>
        <sz val="10"/>
        <color rgb="FF000000"/>
        <rFont val="Arial"/>
        <family val="2"/>
      </rPr>
      <t>23-b041071</t>
    </r>
  </si>
  <si>
    <r>
      <t>'</t>
    </r>
    <r>
      <rPr>
        <sz val="10"/>
        <color rgb="FF000000"/>
        <rFont val="Arial"/>
        <family val="2"/>
      </rPr>
      <t>23-b040882</t>
    </r>
  </si>
  <si>
    <r>
      <t>'</t>
    </r>
    <r>
      <rPr>
        <sz val="10"/>
        <color rgb="FF000000"/>
        <rFont val="Arial"/>
        <family val="2"/>
      </rPr>
      <t>23-b042191</t>
    </r>
  </si>
  <si>
    <r>
      <t>'</t>
    </r>
    <r>
      <rPr>
        <sz val="10"/>
        <color rgb="FF000000"/>
        <rFont val="Arial"/>
        <family val="2"/>
      </rPr>
      <t>23-b042444</t>
    </r>
  </si>
  <si>
    <r>
      <t>'</t>
    </r>
    <r>
      <rPr>
        <sz val="10"/>
        <color rgb="FF000000"/>
        <rFont val="Arial"/>
        <family val="2"/>
      </rPr>
      <t>23-b042448</t>
    </r>
  </si>
  <si>
    <r>
      <t>'</t>
    </r>
    <r>
      <rPr>
        <sz val="10"/>
        <color rgb="FF000000"/>
        <rFont val="Arial"/>
        <family val="2"/>
      </rPr>
      <t>23-b0042354</t>
    </r>
  </si>
  <si>
    <r>
      <t>'</t>
    </r>
    <r>
      <rPr>
        <sz val="10"/>
        <color rgb="FF000000"/>
        <rFont val="Arial"/>
        <family val="2"/>
      </rPr>
      <t>23-b040451</t>
    </r>
  </si>
  <si>
    <r>
      <t>'</t>
    </r>
    <r>
      <rPr>
        <sz val="10"/>
        <color rgb="FF000000"/>
        <rFont val="Arial"/>
        <family val="2"/>
      </rPr>
      <t>23-b042458</t>
    </r>
  </si>
  <si>
    <r>
      <t>'</t>
    </r>
    <r>
      <rPr>
        <sz val="10"/>
        <color rgb="FF000000"/>
        <rFont val="Arial"/>
        <family val="2"/>
      </rPr>
      <t>23-b042249</t>
    </r>
  </si>
  <si>
    <r>
      <t>'</t>
    </r>
    <r>
      <rPr>
        <sz val="10"/>
        <color rgb="FF000000"/>
        <rFont val="Arial"/>
        <family val="2"/>
      </rPr>
      <t>23-b042315</t>
    </r>
  </si>
  <si>
    <r>
      <t>'</t>
    </r>
    <r>
      <rPr>
        <sz val="10"/>
        <color rgb="FF000000"/>
        <rFont val="Arial"/>
        <family val="2"/>
      </rPr>
      <t>23-b042389</t>
    </r>
  </si>
  <si>
    <r>
      <t>'</t>
    </r>
    <r>
      <rPr>
        <sz val="10"/>
        <color rgb="FF000000"/>
        <rFont val="Arial"/>
        <family val="2"/>
      </rPr>
      <t>23-b044012</t>
    </r>
  </si>
  <si>
    <r>
      <t>'</t>
    </r>
    <r>
      <rPr>
        <sz val="10"/>
        <color rgb="FF000000"/>
        <rFont val="Arial"/>
        <family val="2"/>
      </rPr>
      <t>23-b043998</t>
    </r>
  </si>
  <si>
    <r>
      <t>'</t>
    </r>
    <r>
      <rPr>
        <sz val="10"/>
        <color rgb="FF000000"/>
        <rFont val="Arial"/>
        <family val="2"/>
      </rPr>
      <t>23-B044029</t>
    </r>
  </si>
  <si>
    <r>
      <t>'</t>
    </r>
    <r>
      <rPr>
        <sz val="10"/>
        <color rgb="FF000000"/>
        <rFont val="Arial"/>
        <family val="2"/>
      </rPr>
      <t>23-b043971</t>
    </r>
  </si>
  <si>
    <r>
      <t>'</t>
    </r>
    <r>
      <rPr>
        <sz val="10"/>
        <color rgb="FF000000"/>
        <rFont val="Arial"/>
        <family val="2"/>
      </rPr>
      <t>23-b043972</t>
    </r>
  </si>
  <si>
    <r>
      <t>'</t>
    </r>
    <r>
      <rPr>
        <sz val="10"/>
        <color rgb="FF000000"/>
        <rFont val="Arial"/>
        <family val="2"/>
      </rPr>
      <t>23-b045097</t>
    </r>
  </si>
  <si>
    <r>
      <t>'</t>
    </r>
    <r>
      <rPr>
        <sz val="10"/>
        <color rgb="FF000000"/>
        <rFont val="Arial"/>
        <family val="2"/>
      </rPr>
      <t>23-b044045</t>
    </r>
  </si>
  <si>
    <r>
      <t>'</t>
    </r>
    <r>
      <rPr>
        <sz val="10"/>
        <color rgb="FF000000"/>
        <rFont val="Arial"/>
        <family val="2"/>
      </rPr>
      <t>23-b043613</t>
    </r>
  </si>
  <si>
    <r>
      <t>'</t>
    </r>
    <r>
      <rPr>
        <sz val="10"/>
        <color rgb="FF000000"/>
        <rFont val="Arial"/>
        <family val="2"/>
      </rPr>
      <t>23-b045346</t>
    </r>
  </si>
  <si>
    <r>
      <t>'</t>
    </r>
    <r>
      <rPr>
        <sz val="10"/>
        <color rgb="FF000000"/>
        <rFont val="Arial"/>
        <family val="2"/>
      </rPr>
      <t>23-b045113</t>
    </r>
  </si>
  <si>
    <r>
      <t>'</t>
    </r>
    <r>
      <rPr>
        <sz val="10"/>
        <color rgb="FF000000"/>
        <rFont val="Arial"/>
        <family val="2"/>
      </rPr>
      <t>23-b044801</t>
    </r>
  </si>
  <si>
    <r>
      <t>'</t>
    </r>
    <r>
      <rPr>
        <sz val="10"/>
        <color rgb="FF000000"/>
        <rFont val="Arial"/>
        <family val="2"/>
      </rPr>
      <t>23-b042316</t>
    </r>
  </si>
  <si>
    <r>
      <t>'</t>
    </r>
    <r>
      <rPr>
        <sz val="10"/>
        <color rgb="FF000000"/>
        <rFont val="Arial"/>
        <family val="2"/>
      </rPr>
      <t>23-b044791</t>
    </r>
  </si>
  <si>
    <r>
      <t>'</t>
    </r>
    <r>
      <rPr>
        <sz val="10"/>
        <color rgb="FF000000"/>
        <rFont val="Arial"/>
        <family val="2"/>
      </rPr>
      <t>23-b045261</t>
    </r>
  </si>
  <si>
    <r>
      <t>'</t>
    </r>
    <r>
      <rPr>
        <sz val="10"/>
        <color rgb="FF000000"/>
        <rFont val="Arial"/>
        <family val="2"/>
      </rPr>
      <t>23-b040671</t>
    </r>
  </si>
  <si>
    <r>
      <t>'</t>
    </r>
    <r>
      <rPr>
        <sz val="10"/>
        <color rgb="FF000000"/>
        <rFont val="Arial"/>
        <family val="2"/>
      </rPr>
      <t>23-b044786</t>
    </r>
  </si>
  <si>
    <r>
      <t>'</t>
    </r>
    <r>
      <rPr>
        <sz val="10"/>
        <color rgb="FF000000"/>
        <rFont val="Arial"/>
        <family val="2"/>
      </rPr>
      <t>23-b045272</t>
    </r>
  </si>
  <si>
    <r>
      <t>'</t>
    </r>
    <r>
      <rPr>
        <sz val="10"/>
        <color rgb="FF000000"/>
        <rFont val="Arial"/>
        <family val="2"/>
      </rPr>
      <t>23-b039250</t>
    </r>
  </si>
  <si>
    <r>
      <t>'</t>
    </r>
    <r>
      <rPr>
        <sz val="10"/>
        <color rgb="FF000000"/>
        <rFont val="Arial"/>
        <family val="2"/>
      </rPr>
      <t>23-b039474</t>
    </r>
  </si>
  <si>
    <r>
      <t>'</t>
    </r>
    <r>
      <rPr>
        <sz val="10"/>
        <color rgb="FF000000"/>
        <rFont val="Arial"/>
        <family val="2"/>
      </rPr>
      <t>23-b039525</t>
    </r>
  </si>
  <si>
    <r>
      <t>'</t>
    </r>
    <r>
      <rPr>
        <sz val="10"/>
        <color rgb="FF000000"/>
        <rFont val="Arial"/>
        <family val="2"/>
      </rPr>
      <t>23-b039303</t>
    </r>
  </si>
  <si>
    <r>
      <t>'</t>
    </r>
    <r>
      <rPr>
        <sz val="10"/>
        <color rgb="FF000000"/>
        <rFont val="Arial"/>
        <family val="2"/>
      </rPr>
      <t>23-b040460</t>
    </r>
  </si>
  <si>
    <r>
      <t>'</t>
    </r>
    <r>
      <rPr>
        <sz val="10"/>
        <color rgb="FF000000"/>
        <rFont val="Arial"/>
        <family val="2"/>
      </rPr>
      <t>23-B039489</t>
    </r>
  </si>
  <si>
    <r>
      <t>'</t>
    </r>
    <r>
      <rPr>
        <sz val="10"/>
        <color rgb="FF000000"/>
        <rFont val="Arial"/>
        <family val="2"/>
      </rPr>
      <t>23-b040835</t>
    </r>
  </si>
  <si>
    <r>
      <t>'</t>
    </r>
    <r>
      <rPr>
        <sz val="10"/>
        <color rgb="FF000000"/>
        <rFont val="Arial"/>
        <family val="2"/>
      </rPr>
      <t>23-b042105</t>
    </r>
  </si>
  <si>
    <r>
      <t>'</t>
    </r>
    <r>
      <rPr>
        <sz val="10"/>
        <color rgb="FF000000"/>
        <rFont val="Arial"/>
        <family val="2"/>
      </rPr>
      <t>23-b041848</t>
    </r>
  </si>
  <si>
    <r>
      <t>'</t>
    </r>
    <r>
      <rPr>
        <sz val="10"/>
        <color rgb="FF000000"/>
        <rFont val="Arial"/>
        <family val="2"/>
      </rPr>
      <t>23-b042454</t>
    </r>
  </si>
  <si>
    <r>
      <t>'</t>
    </r>
    <r>
      <rPr>
        <sz val="10"/>
        <color rgb="FF000000"/>
        <rFont val="Arial"/>
        <family val="2"/>
      </rPr>
      <t>23-b042213</t>
    </r>
  </si>
  <si>
    <r>
      <t>'</t>
    </r>
    <r>
      <rPr>
        <sz val="10"/>
        <color rgb="FF000000"/>
        <rFont val="Arial"/>
        <family val="2"/>
      </rPr>
      <t>23-b042226</t>
    </r>
  </si>
  <si>
    <r>
      <t>'</t>
    </r>
    <r>
      <rPr>
        <sz val="10"/>
        <color rgb="FF000000"/>
        <rFont val="Arial"/>
        <family val="2"/>
      </rPr>
      <t>23-b040990</t>
    </r>
  </si>
  <si>
    <r>
      <t>'</t>
    </r>
    <r>
      <rPr>
        <sz val="10"/>
        <color rgb="FF000000"/>
        <rFont val="Arial"/>
        <family val="2"/>
      </rPr>
      <t>23-b042392</t>
    </r>
  </si>
  <si>
    <r>
      <t>'</t>
    </r>
    <r>
      <rPr>
        <sz val="10"/>
        <color rgb="FF000000"/>
        <rFont val="Arial"/>
        <family val="2"/>
      </rPr>
      <t>23-b043756</t>
    </r>
  </si>
  <si>
    <r>
      <t>'</t>
    </r>
    <r>
      <rPr>
        <sz val="10"/>
        <color rgb="FF000000"/>
        <rFont val="Arial"/>
        <family val="2"/>
      </rPr>
      <t>23-b042352</t>
    </r>
  </si>
  <si>
    <r>
      <t>'</t>
    </r>
    <r>
      <rPr>
        <sz val="10"/>
        <color rgb="FF000000"/>
        <rFont val="Arial"/>
        <family val="2"/>
      </rPr>
      <t>23-b043748</t>
    </r>
  </si>
  <si>
    <r>
      <t>'</t>
    </r>
    <r>
      <rPr>
        <sz val="10"/>
        <color rgb="FF000000"/>
        <rFont val="Arial"/>
        <family val="2"/>
      </rPr>
      <t>23-b043860</t>
    </r>
  </si>
  <si>
    <r>
      <t>'</t>
    </r>
    <r>
      <rPr>
        <sz val="10"/>
        <color rgb="FF000000"/>
        <rFont val="Arial"/>
        <family val="2"/>
      </rPr>
      <t>23-b043628</t>
    </r>
  </si>
  <si>
    <r>
      <t>'</t>
    </r>
    <r>
      <rPr>
        <sz val="10"/>
        <color rgb="FF000000"/>
        <rFont val="Arial"/>
        <family val="2"/>
      </rPr>
      <t>23-b040977</t>
    </r>
  </si>
  <si>
    <r>
      <t>'</t>
    </r>
    <r>
      <rPr>
        <sz val="10"/>
        <color rgb="FF000000"/>
        <rFont val="Arial"/>
        <family val="2"/>
      </rPr>
      <t>23-b043945</t>
    </r>
  </si>
  <si>
    <r>
      <t>'</t>
    </r>
    <r>
      <rPr>
        <sz val="10"/>
        <color rgb="FF000000"/>
        <rFont val="Arial"/>
        <family val="2"/>
      </rPr>
      <t>23-b044033</t>
    </r>
  </si>
  <si>
    <r>
      <t>'</t>
    </r>
    <r>
      <rPr>
        <sz val="10"/>
        <color rgb="FF000000"/>
        <rFont val="Arial"/>
        <family val="2"/>
      </rPr>
      <t>23-b042117</t>
    </r>
  </si>
  <si>
    <r>
      <t>'</t>
    </r>
    <r>
      <rPr>
        <sz val="10"/>
        <color rgb="FF000000"/>
        <rFont val="Arial"/>
        <family val="2"/>
      </rPr>
      <t>23-b043970</t>
    </r>
  </si>
  <si>
    <r>
      <t>'</t>
    </r>
    <r>
      <rPr>
        <sz val="10"/>
        <color rgb="FF000000"/>
        <rFont val="Arial"/>
        <family val="2"/>
      </rPr>
      <t>23-b044788</t>
    </r>
  </si>
  <si>
    <r>
      <t>'</t>
    </r>
    <r>
      <rPr>
        <sz val="10"/>
        <color rgb="FF000000"/>
        <rFont val="Arial"/>
        <family val="2"/>
      </rPr>
      <t>23-b042490</t>
    </r>
  </si>
  <si>
    <r>
      <t>'</t>
    </r>
    <r>
      <rPr>
        <sz val="10"/>
        <color rgb="FF000000"/>
        <rFont val="Arial"/>
        <family val="2"/>
      </rPr>
      <t>23-b043614</t>
    </r>
  </si>
  <si>
    <r>
      <t>'</t>
    </r>
    <r>
      <rPr>
        <sz val="10"/>
        <color rgb="FF000000"/>
        <rFont val="Arial"/>
        <family val="2"/>
      </rPr>
      <t>23-B39501</t>
    </r>
  </si>
  <si>
    <r>
      <t>'</t>
    </r>
    <r>
      <rPr>
        <sz val="10"/>
        <color rgb="FF000000"/>
        <rFont val="Arial"/>
        <family val="2"/>
      </rPr>
      <t>23-B43848</t>
    </r>
  </si>
  <si>
    <r>
      <t>'</t>
    </r>
    <r>
      <rPr>
        <sz val="10"/>
        <color rgb="FF000000"/>
        <rFont val="Arial"/>
        <family val="2"/>
      </rPr>
      <t>23-b039487</t>
    </r>
  </si>
  <si>
    <r>
      <t>'</t>
    </r>
    <r>
      <rPr>
        <sz val="10"/>
        <color rgb="FF000000"/>
        <rFont val="Arial"/>
        <family val="2"/>
      </rPr>
      <t>23-b040656</t>
    </r>
  </si>
  <si>
    <r>
      <t>'</t>
    </r>
    <r>
      <rPr>
        <sz val="10"/>
        <color rgb="FF000000"/>
        <rFont val="Arial"/>
        <family val="2"/>
      </rPr>
      <t>23-b040691</t>
    </r>
  </si>
  <si>
    <r>
      <t>'</t>
    </r>
    <r>
      <rPr>
        <sz val="10"/>
        <color rgb="FF000000"/>
        <rFont val="Arial"/>
        <family val="2"/>
      </rPr>
      <t>23-b040678</t>
    </r>
  </si>
  <si>
    <r>
      <t>'</t>
    </r>
    <r>
      <rPr>
        <sz val="10"/>
        <color rgb="FF000000"/>
        <rFont val="Arial"/>
        <family val="2"/>
      </rPr>
      <t>23-b041822</t>
    </r>
  </si>
  <si>
    <r>
      <t>'</t>
    </r>
    <r>
      <rPr>
        <sz val="10"/>
        <color rgb="FF000000"/>
        <rFont val="Arial"/>
        <family val="2"/>
      </rPr>
      <t>23-b040652</t>
    </r>
  </si>
  <si>
    <r>
      <t>'</t>
    </r>
    <r>
      <rPr>
        <sz val="10"/>
        <color rgb="FF000000"/>
        <rFont val="Arial"/>
        <family val="2"/>
      </rPr>
      <t>23-b040672</t>
    </r>
  </si>
  <si>
    <r>
      <t>'</t>
    </r>
    <r>
      <rPr>
        <sz val="10"/>
        <color rgb="FF000000"/>
        <rFont val="Arial"/>
        <family val="2"/>
      </rPr>
      <t>23-b042229</t>
    </r>
  </si>
  <si>
    <r>
      <t>'</t>
    </r>
    <r>
      <rPr>
        <sz val="10"/>
        <color rgb="FF000000"/>
        <rFont val="Arial"/>
        <family val="2"/>
      </rPr>
      <t>23-b042314</t>
    </r>
  </si>
  <si>
    <r>
      <t>'</t>
    </r>
    <r>
      <rPr>
        <sz val="10"/>
        <color rgb="FF000000"/>
        <rFont val="Arial"/>
        <family val="2"/>
      </rPr>
      <t>23-b039516</t>
    </r>
  </si>
  <si>
    <r>
      <t>'</t>
    </r>
    <r>
      <rPr>
        <sz val="10"/>
        <color rgb="FF000000"/>
        <rFont val="Arial"/>
        <family val="2"/>
      </rPr>
      <t>23-b042225</t>
    </r>
  </si>
  <si>
    <r>
      <t>'</t>
    </r>
    <r>
      <rPr>
        <sz val="10"/>
        <color rgb="FF000000"/>
        <rFont val="Arial"/>
        <family val="2"/>
      </rPr>
      <t>23-b042245</t>
    </r>
  </si>
  <si>
    <r>
      <t>'</t>
    </r>
    <r>
      <rPr>
        <sz val="10"/>
        <color rgb="FF000000"/>
        <rFont val="Arial"/>
        <family val="2"/>
      </rPr>
      <t>23-b042357</t>
    </r>
  </si>
  <si>
    <r>
      <t>'</t>
    </r>
    <r>
      <rPr>
        <sz val="10"/>
        <color rgb="FF000000"/>
        <rFont val="Arial"/>
        <family val="2"/>
      </rPr>
      <t>23-b043803</t>
    </r>
  </si>
  <si>
    <r>
      <t>'</t>
    </r>
    <r>
      <rPr>
        <sz val="10"/>
        <color rgb="FF000000"/>
        <rFont val="Arial"/>
        <family val="2"/>
      </rPr>
      <t>23-b042216</t>
    </r>
  </si>
  <si>
    <r>
      <t>'</t>
    </r>
    <r>
      <rPr>
        <sz val="10"/>
        <color rgb="FF000000"/>
        <rFont val="Arial"/>
        <family val="2"/>
      </rPr>
      <t>23-b042391</t>
    </r>
  </si>
  <si>
    <r>
      <t>'</t>
    </r>
    <r>
      <rPr>
        <sz val="10"/>
        <color rgb="FF000000"/>
        <rFont val="Arial"/>
        <family val="2"/>
      </rPr>
      <t>23-b041075</t>
    </r>
  </si>
  <si>
    <r>
      <t>'</t>
    </r>
    <r>
      <rPr>
        <sz val="10"/>
        <color rgb="FF000000"/>
        <rFont val="Arial"/>
        <family val="2"/>
      </rPr>
      <t>23-b042398</t>
    </r>
  </si>
  <si>
    <r>
      <t>'</t>
    </r>
    <r>
      <rPr>
        <sz val="10"/>
        <color rgb="FF000000"/>
        <rFont val="Arial"/>
        <family val="2"/>
      </rPr>
      <t>23-b043841</t>
    </r>
  </si>
  <si>
    <r>
      <t>'</t>
    </r>
    <r>
      <rPr>
        <sz val="10"/>
        <color rgb="FF000000"/>
        <rFont val="Arial"/>
        <family val="2"/>
      </rPr>
      <t>23-b044026</t>
    </r>
  </si>
  <si>
    <r>
      <t>'</t>
    </r>
    <r>
      <rPr>
        <sz val="10"/>
        <color rgb="FF000000"/>
        <rFont val="Arial"/>
        <family val="2"/>
      </rPr>
      <t>23-b041845</t>
    </r>
  </si>
  <si>
    <r>
      <t>'</t>
    </r>
    <r>
      <rPr>
        <sz val="10"/>
        <color rgb="FF000000"/>
        <rFont val="Arial"/>
        <family val="2"/>
      </rPr>
      <t>23-b044044</t>
    </r>
  </si>
  <si>
    <r>
      <t>'</t>
    </r>
    <r>
      <rPr>
        <sz val="10"/>
        <color rgb="FF000000"/>
        <rFont val="Arial"/>
        <family val="2"/>
      </rPr>
      <t>23-b045098</t>
    </r>
  </si>
  <si>
    <r>
      <t>'</t>
    </r>
    <r>
      <rPr>
        <sz val="10"/>
        <color rgb="FF000000"/>
        <rFont val="Arial"/>
        <family val="2"/>
      </rPr>
      <t>23-b043752</t>
    </r>
  </si>
  <si>
    <r>
      <t>'</t>
    </r>
    <r>
      <rPr>
        <sz val="10"/>
        <color rgb="FF000000"/>
        <rFont val="Arial"/>
        <family val="2"/>
      </rPr>
      <t>23-b044810</t>
    </r>
  </si>
  <si>
    <r>
      <t>'</t>
    </r>
    <r>
      <rPr>
        <sz val="10"/>
        <color rgb="FF000000"/>
        <rFont val="Arial"/>
        <family val="2"/>
      </rPr>
      <t>23-b042241</t>
    </r>
  </si>
  <si>
    <r>
      <t>'</t>
    </r>
    <r>
      <rPr>
        <sz val="10"/>
        <color rgb="FF000000"/>
        <rFont val="Arial"/>
        <family val="2"/>
      </rPr>
      <t>23-b044835</t>
    </r>
  </si>
  <si>
    <r>
      <t>'</t>
    </r>
    <r>
      <rPr>
        <sz val="10"/>
        <color rgb="FF000000"/>
        <rFont val="Arial"/>
        <family val="2"/>
      </rPr>
      <t>23-b045342</t>
    </r>
  </si>
  <si>
    <r>
      <t>'</t>
    </r>
    <r>
      <rPr>
        <sz val="10"/>
        <color rgb="FF000000"/>
        <rFont val="Arial"/>
        <family val="2"/>
      </rPr>
      <t>23-b042112</t>
    </r>
  </si>
  <si>
    <r>
      <t>'</t>
    </r>
    <r>
      <rPr>
        <sz val="10"/>
        <color rgb="FF000000"/>
        <rFont val="Arial"/>
        <family val="2"/>
      </rPr>
      <t>23-b043751</t>
    </r>
  </si>
  <si>
    <r>
      <t>'</t>
    </r>
    <r>
      <rPr>
        <sz val="10"/>
        <color rgb="FF000000"/>
        <rFont val="Arial"/>
        <family val="2"/>
      </rPr>
      <t>23-b044784</t>
    </r>
  </si>
  <si>
    <r>
      <t>'</t>
    </r>
    <r>
      <rPr>
        <sz val="10"/>
        <color rgb="FF000000"/>
        <rFont val="Arial"/>
        <family val="2"/>
      </rPr>
      <t>23-b045102</t>
    </r>
  </si>
  <si>
    <r>
      <t>'</t>
    </r>
    <r>
      <rPr>
        <sz val="10"/>
        <color rgb="FF000000"/>
        <rFont val="Arial"/>
        <family val="2"/>
      </rPr>
      <t>23-b044785</t>
    </r>
  </si>
  <si>
    <r>
      <t>'</t>
    </r>
    <r>
      <rPr>
        <sz val="10"/>
        <color rgb="FF000000"/>
        <rFont val="Arial"/>
        <family val="2"/>
      </rPr>
      <t>23-b043861</t>
    </r>
  </si>
  <si>
    <r>
      <t>'</t>
    </r>
    <r>
      <rPr>
        <sz val="10"/>
        <color rgb="FF000000"/>
        <rFont val="Arial"/>
        <family val="2"/>
      </rPr>
      <t>23-b043829</t>
    </r>
  </si>
  <si>
    <r>
      <t>'</t>
    </r>
    <r>
      <rPr>
        <sz val="10"/>
        <color rgb="FF000000"/>
        <rFont val="Arial"/>
        <family val="2"/>
      </rPr>
      <t>23-b039248</t>
    </r>
  </si>
  <si>
    <r>
      <t>'</t>
    </r>
    <r>
      <rPr>
        <sz val="10"/>
        <color rgb="FF000000"/>
        <rFont val="Arial"/>
        <family val="2"/>
      </rPr>
      <t>23-b0040453</t>
    </r>
  </si>
  <si>
    <r>
      <t>'</t>
    </r>
    <r>
      <rPr>
        <sz val="10"/>
        <color rgb="FF000000"/>
        <rFont val="Arial"/>
        <family val="2"/>
      </rPr>
      <t>23-b040662</t>
    </r>
  </si>
  <si>
    <r>
      <t>'</t>
    </r>
    <r>
      <rPr>
        <sz val="10"/>
        <color rgb="FF000000"/>
        <rFont val="Arial"/>
        <family val="2"/>
      </rPr>
      <t>23-b040871</t>
    </r>
  </si>
  <si>
    <r>
      <t>'</t>
    </r>
    <r>
      <rPr>
        <sz val="10"/>
        <color rgb="FF000000"/>
        <rFont val="Arial"/>
        <family val="2"/>
      </rPr>
      <t>23-b040836</t>
    </r>
  </si>
  <si>
    <r>
      <t>'</t>
    </r>
    <r>
      <rPr>
        <sz val="10"/>
        <color rgb="FF000000"/>
        <rFont val="Arial"/>
        <family val="2"/>
      </rPr>
      <t>23-b041014</t>
    </r>
  </si>
  <si>
    <r>
      <t>'</t>
    </r>
    <r>
      <rPr>
        <sz val="10"/>
        <color rgb="FF000000"/>
        <rFont val="Arial"/>
        <family val="2"/>
      </rPr>
      <t>23-b041042</t>
    </r>
  </si>
  <si>
    <r>
      <t>'</t>
    </r>
    <r>
      <rPr>
        <sz val="10"/>
        <color rgb="FF000000"/>
        <rFont val="Arial"/>
        <family val="2"/>
      </rPr>
      <t>23-b041084</t>
    </r>
  </si>
  <si>
    <r>
      <t>'</t>
    </r>
    <r>
      <rPr>
        <sz val="10"/>
        <color rgb="FF000000"/>
        <rFont val="Arial"/>
        <family val="2"/>
      </rPr>
      <t>23-b041081</t>
    </r>
  </si>
  <si>
    <r>
      <t>'</t>
    </r>
    <r>
      <rPr>
        <sz val="10"/>
        <color rgb="FF000000"/>
        <rFont val="Arial"/>
        <family val="2"/>
      </rPr>
      <t>23-b041050</t>
    </r>
  </si>
  <si>
    <r>
      <t>'</t>
    </r>
    <r>
      <rPr>
        <sz val="10"/>
        <color rgb="FF000000"/>
        <rFont val="Arial"/>
        <family val="2"/>
      </rPr>
      <t>23-b042207</t>
    </r>
  </si>
  <si>
    <r>
      <t>'</t>
    </r>
    <r>
      <rPr>
        <sz val="10"/>
        <color rgb="FF000000"/>
        <rFont val="Arial"/>
        <family val="2"/>
      </rPr>
      <t>23-b041072</t>
    </r>
  </si>
  <si>
    <r>
      <t>'</t>
    </r>
    <r>
      <rPr>
        <sz val="10"/>
        <color rgb="FF000000"/>
        <rFont val="Arial"/>
        <family val="2"/>
      </rPr>
      <t>23-b041063</t>
    </r>
  </si>
  <si>
    <r>
      <t>'</t>
    </r>
    <r>
      <rPr>
        <sz val="10"/>
        <color rgb="FF000000"/>
        <rFont val="Arial"/>
        <family val="2"/>
      </rPr>
      <t>23-b042327</t>
    </r>
  </si>
  <si>
    <r>
      <t>'</t>
    </r>
    <r>
      <rPr>
        <sz val="10"/>
        <color rgb="FF000000"/>
        <rFont val="Arial"/>
        <family val="2"/>
      </rPr>
      <t>23-b041432</t>
    </r>
  </si>
  <si>
    <r>
      <t>'</t>
    </r>
    <r>
      <rPr>
        <sz val="10"/>
        <color rgb="FF000000"/>
        <rFont val="Arial"/>
        <family val="2"/>
      </rPr>
      <t>23-b042205</t>
    </r>
  </si>
  <si>
    <r>
      <t>'</t>
    </r>
    <r>
      <rPr>
        <sz val="10"/>
        <color rgb="FF000000"/>
        <rFont val="Arial"/>
        <family val="2"/>
      </rPr>
      <t>23-b042797</t>
    </r>
  </si>
  <si>
    <r>
      <t>'</t>
    </r>
    <r>
      <rPr>
        <sz val="10"/>
        <color rgb="FF000000"/>
        <rFont val="Arial"/>
        <family val="2"/>
      </rPr>
      <t>23-b040979</t>
    </r>
  </si>
  <si>
    <r>
      <t>'</t>
    </r>
    <r>
      <rPr>
        <sz val="10"/>
        <color rgb="FF000000"/>
        <rFont val="Arial"/>
        <family val="2"/>
      </rPr>
      <t>23-b042489</t>
    </r>
  </si>
  <si>
    <r>
      <t>'</t>
    </r>
    <r>
      <rPr>
        <sz val="10"/>
        <color rgb="FF000000"/>
        <rFont val="Arial"/>
        <family val="2"/>
      </rPr>
      <t>23-b043852</t>
    </r>
  </si>
  <si>
    <r>
      <t>'</t>
    </r>
    <r>
      <rPr>
        <sz val="10"/>
        <color rgb="FF000000"/>
        <rFont val="Arial"/>
        <family val="2"/>
      </rPr>
      <t>23-b043849</t>
    </r>
  </si>
  <si>
    <r>
      <t>'</t>
    </r>
    <r>
      <rPr>
        <sz val="10"/>
        <color rgb="FF000000"/>
        <rFont val="Arial"/>
        <family val="2"/>
      </rPr>
      <t>23-b043997</t>
    </r>
  </si>
  <si>
    <r>
      <t>'</t>
    </r>
    <r>
      <rPr>
        <sz val="10"/>
        <color rgb="FF000000"/>
        <rFont val="Arial"/>
        <family val="2"/>
      </rPr>
      <t>23-b0044811</t>
    </r>
  </si>
  <si>
    <r>
      <t>'</t>
    </r>
    <r>
      <rPr>
        <sz val="10"/>
        <color rgb="FF000000"/>
        <rFont val="Arial"/>
        <family val="2"/>
      </rPr>
      <t>23-b045337</t>
    </r>
  </si>
  <si>
    <r>
      <t>'</t>
    </r>
    <r>
      <rPr>
        <sz val="10"/>
        <color rgb="FF000000"/>
        <rFont val="Arial"/>
        <family val="2"/>
      </rPr>
      <t>23-b044809</t>
    </r>
  </si>
  <si>
    <r>
      <t>'</t>
    </r>
    <r>
      <rPr>
        <sz val="10"/>
        <color rgb="FF000000"/>
        <rFont val="Arial"/>
        <family val="2"/>
      </rPr>
      <t>23-b044803</t>
    </r>
  </si>
  <si>
    <r>
      <t>'</t>
    </r>
    <r>
      <rPr>
        <sz val="10"/>
        <color rgb="FF000000"/>
        <rFont val="Arial"/>
        <family val="2"/>
      </rPr>
      <t>23-B40808</t>
    </r>
  </si>
  <si>
    <r>
      <t>'</t>
    </r>
    <r>
      <rPr>
        <sz val="10"/>
        <color rgb="FF000000"/>
        <rFont val="Arial"/>
        <family val="2"/>
      </rPr>
      <t>23-B42108</t>
    </r>
  </si>
  <si>
    <r>
      <t>'</t>
    </r>
    <r>
      <rPr>
        <sz val="10"/>
        <color rgb="FF000000"/>
        <rFont val="Arial"/>
        <family val="2"/>
      </rPr>
      <t>23-B44049</t>
    </r>
  </si>
  <si>
    <r>
      <t>'</t>
    </r>
    <r>
      <rPr>
        <sz val="10"/>
        <color rgb="FF000000"/>
        <rFont val="Arial"/>
        <family val="2"/>
      </rPr>
      <t>23-b039254</t>
    </r>
  </si>
  <si>
    <r>
      <t>'</t>
    </r>
    <r>
      <rPr>
        <sz val="10"/>
        <color rgb="FF000000"/>
        <rFont val="Arial"/>
        <family val="2"/>
      </rPr>
      <t>23-b039295</t>
    </r>
  </si>
  <si>
    <r>
      <t>'</t>
    </r>
    <r>
      <rPr>
        <sz val="10"/>
        <color rgb="FF000000"/>
        <rFont val="Arial"/>
        <family val="2"/>
      </rPr>
      <t>23-b039518</t>
    </r>
  </si>
  <si>
    <r>
      <t>'</t>
    </r>
    <r>
      <rPr>
        <sz val="10"/>
        <color rgb="FF000000"/>
        <rFont val="Arial"/>
        <family val="2"/>
      </rPr>
      <t>23-b039472</t>
    </r>
  </si>
  <si>
    <r>
      <t>'</t>
    </r>
    <r>
      <rPr>
        <sz val="10"/>
        <color rgb="FF000000"/>
        <rFont val="Arial"/>
        <family val="2"/>
      </rPr>
      <t>23-b040654</t>
    </r>
  </si>
  <si>
    <r>
      <t>'</t>
    </r>
    <r>
      <rPr>
        <sz val="10"/>
        <color rgb="FF000000"/>
        <rFont val="Arial"/>
        <family val="2"/>
      </rPr>
      <t>23-b040684</t>
    </r>
  </si>
  <si>
    <r>
      <t>'</t>
    </r>
    <r>
      <rPr>
        <sz val="10"/>
        <color rgb="FF000000"/>
        <rFont val="Arial"/>
        <family val="2"/>
      </rPr>
      <t>23-b039514</t>
    </r>
  </si>
  <si>
    <r>
      <t>'</t>
    </r>
    <r>
      <rPr>
        <sz val="10"/>
        <color rgb="FF000000"/>
        <rFont val="Arial"/>
        <family val="2"/>
      </rPr>
      <t>23-b039515</t>
    </r>
  </si>
  <si>
    <r>
      <t>'</t>
    </r>
    <r>
      <rPr>
        <sz val="10"/>
        <color rgb="FF000000"/>
        <rFont val="Arial"/>
        <family val="2"/>
      </rPr>
      <t>23-b039288</t>
    </r>
  </si>
  <si>
    <r>
      <t>'</t>
    </r>
    <r>
      <rPr>
        <sz val="10"/>
        <color rgb="FF000000"/>
        <rFont val="Arial"/>
        <family val="2"/>
      </rPr>
      <t>23-b040881</t>
    </r>
  </si>
  <si>
    <r>
      <t>'</t>
    </r>
    <r>
      <rPr>
        <sz val="10"/>
        <color rgb="FF000000"/>
        <rFont val="Arial"/>
        <family val="2"/>
      </rPr>
      <t>23-b041064</t>
    </r>
  </si>
  <si>
    <r>
      <t>'</t>
    </r>
    <r>
      <rPr>
        <sz val="10"/>
        <color rgb="FF000000"/>
        <rFont val="Arial"/>
        <family val="2"/>
      </rPr>
      <t>23-b040686</t>
    </r>
  </si>
  <si>
    <r>
      <t>'</t>
    </r>
    <r>
      <rPr>
        <sz val="10"/>
        <color rgb="FF000000"/>
        <rFont val="Arial"/>
        <family val="2"/>
      </rPr>
      <t>23-b041070</t>
    </r>
  </si>
  <si>
    <r>
      <t>'</t>
    </r>
    <r>
      <rPr>
        <sz val="10"/>
        <color rgb="FF000000"/>
        <rFont val="Arial"/>
        <family val="2"/>
      </rPr>
      <t>23-b041847</t>
    </r>
  </si>
  <si>
    <r>
      <t>'</t>
    </r>
    <r>
      <rPr>
        <sz val="10"/>
        <color rgb="FF000000"/>
        <rFont val="Arial"/>
        <family val="2"/>
      </rPr>
      <t>23-b041090</t>
    </r>
  </si>
  <si>
    <r>
      <t>'</t>
    </r>
    <r>
      <rPr>
        <sz val="10"/>
        <color rgb="FF000000"/>
        <rFont val="Arial"/>
        <family val="2"/>
      </rPr>
      <t>23-b042215</t>
    </r>
  </si>
  <si>
    <r>
      <t>'</t>
    </r>
    <r>
      <rPr>
        <sz val="10"/>
        <color rgb="FF000000"/>
        <rFont val="Arial"/>
        <family val="2"/>
      </rPr>
      <t>23-b040689</t>
    </r>
  </si>
  <si>
    <r>
      <t>'</t>
    </r>
    <r>
      <rPr>
        <sz val="10"/>
        <color rgb="FF000000"/>
        <rFont val="Arial"/>
        <family val="2"/>
      </rPr>
      <t>23-b041829</t>
    </r>
  </si>
  <si>
    <r>
      <t>'</t>
    </r>
    <r>
      <rPr>
        <sz val="10"/>
        <color rgb="FF000000"/>
        <rFont val="Arial"/>
        <family val="2"/>
      </rPr>
      <t>23-b041089</t>
    </r>
  </si>
  <si>
    <r>
      <t>'</t>
    </r>
    <r>
      <rPr>
        <sz val="10"/>
        <color rgb="FF000000"/>
        <rFont val="Arial"/>
        <family val="2"/>
      </rPr>
      <t>23-b042217</t>
    </r>
  </si>
  <si>
    <r>
      <t>'</t>
    </r>
    <r>
      <rPr>
        <sz val="10"/>
        <color rgb="FF000000"/>
        <rFont val="Arial"/>
        <family val="2"/>
      </rPr>
      <t>23-b042356</t>
    </r>
  </si>
  <si>
    <r>
      <t>'</t>
    </r>
    <r>
      <rPr>
        <sz val="10"/>
        <color rgb="FF000000"/>
        <rFont val="Arial"/>
        <family val="2"/>
      </rPr>
      <t>23-b039504</t>
    </r>
  </si>
  <si>
    <r>
      <t>'</t>
    </r>
    <r>
      <rPr>
        <sz val="10"/>
        <color rgb="FF000000"/>
        <rFont val="Arial"/>
        <family val="2"/>
      </rPr>
      <t>23-b042111</t>
    </r>
  </si>
  <si>
    <r>
      <t>'</t>
    </r>
    <r>
      <rPr>
        <sz val="10"/>
        <color rgb="FF000000"/>
        <rFont val="Arial"/>
        <family val="2"/>
      </rPr>
      <t>23-b042204</t>
    </r>
  </si>
  <si>
    <r>
      <t>'</t>
    </r>
    <r>
      <rPr>
        <sz val="10"/>
        <color rgb="FF000000"/>
        <rFont val="Arial"/>
        <family val="2"/>
      </rPr>
      <t>23-b042387</t>
    </r>
  </si>
  <si>
    <r>
      <t>'</t>
    </r>
    <r>
      <rPr>
        <sz val="10"/>
        <color rgb="FF000000"/>
        <rFont val="Arial"/>
        <family val="2"/>
      </rPr>
      <t>23-b042463</t>
    </r>
  </si>
  <si>
    <r>
      <t>'</t>
    </r>
    <r>
      <rPr>
        <sz val="10"/>
        <color rgb="FF000000"/>
        <rFont val="Arial"/>
        <family val="2"/>
      </rPr>
      <t>23-b042353</t>
    </r>
  </si>
  <si>
    <r>
      <t>'</t>
    </r>
    <r>
      <rPr>
        <sz val="10"/>
        <color rgb="FF000000"/>
        <rFont val="Arial"/>
        <family val="2"/>
      </rPr>
      <t>23-b040809</t>
    </r>
  </si>
  <si>
    <r>
      <t>'</t>
    </r>
    <r>
      <rPr>
        <sz val="10"/>
        <color rgb="FF000000"/>
        <rFont val="Arial"/>
        <family val="2"/>
      </rPr>
      <t>23-b041083</t>
    </r>
  </si>
  <si>
    <r>
      <t>'</t>
    </r>
    <r>
      <rPr>
        <sz val="10"/>
        <color rgb="FF000000"/>
        <rFont val="Arial"/>
        <family val="2"/>
      </rPr>
      <t>23-b042113</t>
    </r>
  </si>
  <si>
    <r>
      <t>'</t>
    </r>
    <r>
      <rPr>
        <sz val="10"/>
        <color rgb="FF000000"/>
        <rFont val="Arial"/>
        <family val="2"/>
      </rPr>
      <t>23-b042206</t>
    </r>
  </si>
  <si>
    <r>
      <t>'</t>
    </r>
    <r>
      <rPr>
        <sz val="10"/>
        <color rgb="FF000000"/>
        <rFont val="Arial"/>
        <family val="2"/>
      </rPr>
      <t>23-b042341</t>
    </r>
  </si>
  <si>
    <r>
      <t>'</t>
    </r>
    <r>
      <rPr>
        <sz val="10"/>
        <color rgb="FF000000"/>
        <rFont val="Arial"/>
        <family val="2"/>
      </rPr>
      <t>23-b042343</t>
    </r>
  </si>
  <si>
    <r>
      <t>'</t>
    </r>
    <r>
      <rPr>
        <sz val="10"/>
        <color rgb="FF000000"/>
        <rFont val="Arial"/>
        <family val="2"/>
      </rPr>
      <t>23-b042457</t>
    </r>
  </si>
  <si>
    <r>
      <t>'</t>
    </r>
    <r>
      <rPr>
        <sz val="10"/>
        <color rgb="FF000000"/>
        <rFont val="Arial"/>
        <family val="2"/>
      </rPr>
      <t>23-b043933</t>
    </r>
  </si>
  <si>
    <r>
      <t>'</t>
    </r>
    <r>
      <rPr>
        <sz val="10"/>
        <color rgb="FF000000"/>
        <rFont val="Arial"/>
        <family val="2"/>
      </rPr>
      <t>23-b043750</t>
    </r>
  </si>
  <si>
    <r>
      <t>'</t>
    </r>
    <r>
      <rPr>
        <sz val="10"/>
        <color rgb="FF000000"/>
        <rFont val="Arial"/>
        <family val="2"/>
      </rPr>
      <t>23-b0041077</t>
    </r>
  </si>
  <si>
    <r>
      <t>'</t>
    </r>
    <r>
      <rPr>
        <sz val="10"/>
        <color rgb="FF000000"/>
        <rFont val="Arial"/>
        <family val="2"/>
      </rPr>
      <t>23-b043850</t>
    </r>
  </si>
  <si>
    <r>
      <t>'</t>
    </r>
    <r>
      <rPr>
        <sz val="10"/>
        <color rgb="FF000000"/>
        <rFont val="Arial"/>
        <family val="2"/>
      </rPr>
      <t>23-b043851</t>
    </r>
  </si>
  <si>
    <r>
      <t>'</t>
    </r>
    <r>
      <rPr>
        <sz val="10"/>
        <color rgb="FF000000"/>
        <rFont val="Arial"/>
        <family val="2"/>
      </rPr>
      <t>23-b039289</t>
    </r>
  </si>
  <si>
    <r>
      <t>'</t>
    </r>
    <r>
      <rPr>
        <sz val="10"/>
        <color rgb="FF000000"/>
        <rFont val="Arial"/>
        <family val="2"/>
      </rPr>
      <t>23-b042725</t>
    </r>
  </si>
  <si>
    <r>
      <t>'</t>
    </r>
    <r>
      <rPr>
        <sz val="10"/>
        <color rgb="FF000000"/>
        <rFont val="Arial"/>
        <family val="2"/>
      </rPr>
      <t>23-b044037</t>
    </r>
  </si>
  <si>
    <r>
      <t>'</t>
    </r>
    <r>
      <rPr>
        <sz val="10"/>
        <color rgb="FF000000"/>
        <rFont val="Arial"/>
        <family val="2"/>
      </rPr>
      <t>23-b044038</t>
    </r>
  </si>
  <si>
    <r>
      <t>'</t>
    </r>
    <r>
      <rPr>
        <sz val="10"/>
        <color rgb="FF000000"/>
        <rFont val="Arial"/>
        <family val="2"/>
      </rPr>
      <t>23-b043762</t>
    </r>
  </si>
  <si>
    <r>
      <t>'</t>
    </r>
    <r>
      <rPr>
        <sz val="10"/>
        <color rgb="FF000000"/>
        <rFont val="Arial"/>
        <family val="2"/>
      </rPr>
      <t>23-b044792</t>
    </r>
  </si>
  <si>
    <r>
      <t>'</t>
    </r>
    <r>
      <rPr>
        <sz val="10"/>
        <color rgb="FF000000"/>
        <rFont val="Arial"/>
        <family val="2"/>
      </rPr>
      <t>23-b045336</t>
    </r>
  </si>
  <si>
    <t>299-SIPI-112022-1279459</t>
  </si>
  <si>
    <r>
      <t>'</t>
    </r>
    <r>
      <rPr>
        <sz val="10"/>
        <color rgb="FF000000"/>
        <rFont val="Arial"/>
        <family val="2"/>
      </rPr>
      <t>22-b050248</t>
    </r>
  </si>
  <si>
    <t>299-SIPI-122022-1280550</t>
  </si>
  <si>
    <r>
      <t>'</t>
    </r>
    <r>
      <rPr>
        <sz val="10"/>
        <color rgb="FF000000"/>
        <rFont val="Arial"/>
        <family val="2"/>
      </rPr>
      <t>B056185</t>
    </r>
  </si>
  <si>
    <t>304-SIPI-072023-10068735</t>
  </si>
  <si>
    <r>
      <t>'</t>
    </r>
    <r>
      <rPr>
        <sz val="10"/>
        <color rgb="FF000000"/>
        <rFont val="Arial"/>
        <family val="2"/>
      </rPr>
      <t>A0043946</t>
    </r>
  </si>
  <si>
    <r>
      <t>'</t>
    </r>
    <r>
      <rPr>
        <sz val="10"/>
        <color rgb="FF000000"/>
        <rFont val="Arial"/>
        <family val="2"/>
      </rPr>
      <t>A0040999</t>
    </r>
  </si>
  <si>
    <r>
      <t>'</t>
    </r>
    <r>
      <rPr>
        <sz val="10"/>
        <color rgb="FF000000"/>
        <rFont val="Arial"/>
        <family val="2"/>
      </rPr>
      <t>A0042348</t>
    </r>
  </si>
  <si>
    <t>305-SIPI-072023-10065396</t>
  </si>
  <si>
    <r>
      <t>'</t>
    </r>
    <r>
      <rPr>
        <sz val="10"/>
        <color rgb="FF000000"/>
        <rFont val="Arial"/>
        <family val="2"/>
      </rPr>
      <t>B0040888</t>
    </r>
  </si>
  <si>
    <r>
      <t>'</t>
    </r>
    <r>
      <rPr>
        <sz val="10"/>
        <color rgb="FF000000"/>
        <rFont val="Arial"/>
        <family val="2"/>
      </rPr>
      <t>B0040699</t>
    </r>
  </si>
  <si>
    <r>
      <t>'</t>
    </r>
    <r>
      <rPr>
        <sz val="10"/>
        <color rgb="FF000000"/>
        <rFont val="Arial"/>
        <family val="2"/>
      </rPr>
      <t>B0042250</t>
    </r>
  </si>
  <si>
    <r>
      <t>'</t>
    </r>
    <r>
      <rPr>
        <sz val="10"/>
        <color rgb="FF000000"/>
        <rFont val="Arial"/>
        <family val="2"/>
      </rPr>
      <t>B0043845</t>
    </r>
  </si>
  <si>
    <t>306-SIPI-072023-10054281</t>
  </si>
  <si>
    <r>
      <t>'</t>
    </r>
    <r>
      <rPr>
        <sz val="10"/>
        <color rgb="FF000000"/>
        <rFont val="Arial"/>
        <family val="2"/>
      </rPr>
      <t>C0039520</t>
    </r>
  </si>
  <si>
    <r>
      <t>'</t>
    </r>
    <r>
      <rPr>
        <sz val="10"/>
        <color rgb="FF000000"/>
        <rFont val="Arial"/>
        <family val="2"/>
      </rPr>
      <t>C0045111</t>
    </r>
  </si>
  <si>
    <r>
      <t>'</t>
    </r>
    <r>
      <rPr>
        <sz val="10"/>
        <color rgb="FF000000"/>
        <rFont val="Arial"/>
        <family val="2"/>
      </rPr>
      <t>C0042703</t>
    </r>
  </si>
  <si>
    <t>399-SIPI-072023-10010425</t>
  </si>
  <si>
    <r>
      <t>'</t>
    </r>
    <r>
      <rPr>
        <sz val="10"/>
        <color rgb="FF000000"/>
        <rFont val="Arial"/>
        <family val="2"/>
      </rPr>
      <t>A0042234</t>
    </r>
  </si>
  <si>
    <r>
      <t>'</t>
    </r>
    <r>
      <rPr>
        <sz val="10"/>
        <color rgb="FF000000"/>
        <rFont val="Arial"/>
        <family val="2"/>
      </rPr>
      <t>A0045259</t>
    </r>
  </si>
  <si>
    <t>400-SIPI-072023-1089203</t>
  </si>
  <si>
    <r>
      <t>'</t>
    </r>
    <r>
      <rPr>
        <sz val="10"/>
        <color rgb="FF000000"/>
        <rFont val="Arial"/>
        <family val="2"/>
      </rPr>
      <t>M0041030</t>
    </r>
  </si>
  <si>
    <r>
      <t>'</t>
    </r>
    <r>
      <rPr>
        <sz val="10"/>
        <color rgb="FF000000"/>
        <rFont val="Arial"/>
        <family val="2"/>
      </rPr>
      <t>M0043986</t>
    </r>
  </si>
  <si>
    <r>
      <t>'</t>
    </r>
    <r>
      <rPr>
        <sz val="10"/>
        <color rgb="FF000000"/>
        <rFont val="Arial"/>
        <family val="2"/>
      </rPr>
      <t>M0042379</t>
    </r>
  </si>
  <si>
    <t>401-SIPI-072023-1083267</t>
  </si>
  <si>
    <r>
      <t>'</t>
    </r>
    <r>
      <rPr>
        <sz val="10"/>
        <color rgb="FF000000"/>
        <rFont val="Arial"/>
        <family val="2"/>
      </rPr>
      <t>A41037</t>
    </r>
  </si>
  <si>
    <r>
      <t>'</t>
    </r>
    <r>
      <rPr>
        <sz val="10"/>
        <color rgb="FF000000"/>
        <rFont val="Arial"/>
        <family val="2"/>
      </rPr>
      <t>A43989</t>
    </r>
  </si>
  <si>
    <t>404-SIPI-072023-1091513</t>
  </si>
  <si>
    <r>
      <t>'</t>
    </r>
    <r>
      <rPr>
        <sz val="10"/>
        <color rgb="FF000000"/>
        <rFont val="Arial"/>
        <family val="2"/>
      </rPr>
      <t>A0041832</t>
    </r>
  </si>
  <si>
    <r>
      <t>'</t>
    </r>
    <r>
      <rPr>
        <sz val="10"/>
        <color rgb="FF000000"/>
        <rFont val="Arial"/>
        <family val="2"/>
      </rPr>
      <t>A00040644</t>
    </r>
  </si>
  <si>
    <r>
      <t>'</t>
    </r>
    <r>
      <rPr>
        <sz val="10"/>
        <color rgb="FF000000"/>
        <rFont val="Arial"/>
        <family val="2"/>
      </rPr>
      <t>A0044005</t>
    </r>
  </si>
  <si>
    <t>406-SIPI-072023-1154330</t>
  </si>
  <si>
    <r>
      <t>'</t>
    </r>
    <r>
      <rPr>
        <sz val="10"/>
        <color rgb="FF000000"/>
        <rFont val="Arial"/>
        <family val="2"/>
      </rPr>
      <t>A0042346</t>
    </r>
  </si>
  <si>
    <r>
      <t>'</t>
    </r>
    <r>
      <rPr>
        <sz val="10"/>
        <color rgb="FF000000"/>
        <rFont val="Arial"/>
        <family val="2"/>
      </rPr>
      <t>A0039315</t>
    </r>
  </si>
  <si>
    <r>
      <t>'</t>
    </r>
    <r>
      <rPr>
        <sz val="10"/>
        <color rgb="FF000000"/>
        <rFont val="Arial"/>
        <family val="2"/>
      </rPr>
      <t>A0041051</t>
    </r>
  </si>
  <si>
    <r>
      <t>'</t>
    </r>
    <r>
      <rPr>
        <sz val="10"/>
        <color rgb="FF000000"/>
        <rFont val="Arial"/>
        <family val="2"/>
      </rPr>
      <t>A0043950</t>
    </r>
  </si>
  <si>
    <r>
      <t>'</t>
    </r>
    <r>
      <rPr>
        <sz val="10"/>
        <color rgb="FF000000"/>
        <rFont val="Arial"/>
        <family val="2"/>
      </rPr>
      <t>A0042200</t>
    </r>
  </si>
  <si>
    <r>
      <t>'</t>
    </r>
    <r>
      <rPr>
        <sz val="10"/>
        <color rgb="FF000000"/>
        <rFont val="Arial"/>
        <family val="2"/>
      </rPr>
      <t>A0040658</t>
    </r>
  </si>
  <si>
    <r>
      <t>'</t>
    </r>
    <r>
      <rPr>
        <sz val="10"/>
        <color rgb="FF000000"/>
        <rFont val="Arial"/>
        <family val="2"/>
      </rPr>
      <t>A0043641</t>
    </r>
  </si>
  <si>
    <r>
      <t>'</t>
    </r>
    <r>
      <rPr>
        <sz val="10"/>
        <color rgb="FF000000"/>
        <rFont val="Arial"/>
        <family val="2"/>
      </rPr>
      <t>A0045256</t>
    </r>
  </si>
  <si>
    <r>
      <t>'</t>
    </r>
    <r>
      <rPr>
        <sz val="10"/>
        <color rgb="FF000000"/>
        <rFont val="Arial"/>
        <family val="2"/>
      </rPr>
      <t>A0040997</t>
    </r>
  </si>
  <si>
    <r>
      <t>'</t>
    </r>
    <r>
      <rPr>
        <sz val="10"/>
        <color rgb="FF000000"/>
        <rFont val="Arial"/>
        <family val="2"/>
      </rPr>
      <t>A0042198</t>
    </r>
  </si>
  <si>
    <t>409-SIPI-072023-1135468</t>
  </si>
  <si>
    <r>
      <t>'</t>
    </r>
    <r>
      <rPr>
        <sz val="10"/>
        <color rgb="FF000000"/>
        <rFont val="Arial"/>
        <family val="2"/>
      </rPr>
      <t>V0040659</t>
    </r>
  </si>
  <si>
    <r>
      <t>'</t>
    </r>
    <r>
      <rPr>
        <sz val="10"/>
        <color rgb="FF000000"/>
        <rFont val="Arial"/>
        <family val="2"/>
      </rPr>
      <t>V0045345</t>
    </r>
  </si>
  <si>
    <r>
      <t>'</t>
    </r>
    <r>
      <rPr>
        <sz val="10"/>
        <color rgb="FF000000"/>
        <rFont val="Arial"/>
        <family val="2"/>
      </rPr>
      <t>V0042235</t>
    </r>
  </si>
  <si>
    <r>
      <t>'</t>
    </r>
    <r>
      <rPr>
        <sz val="10"/>
        <color rgb="FF000000"/>
        <rFont val="Arial"/>
        <family val="2"/>
      </rPr>
      <t>V0043631</t>
    </r>
  </si>
  <si>
    <r>
      <t>'</t>
    </r>
    <r>
      <rPr>
        <sz val="10"/>
        <color rgb="FF000000"/>
        <rFont val="Arial"/>
        <family val="2"/>
      </rPr>
      <t>V0045258</t>
    </r>
  </si>
  <si>
    <t>411-SIPI-072023-1125726</t>
  </si>
  <si>
    <r>
      <t>'</t>
    </r>
    <r>
      <rPr>
        <sz val="10"/>
        <color rgb="FF000000"/>
        <rFont val="Arial"/>
        <family val="2"/>
      </rPr>
      <t>A0041831</t>
    </r>
  </si>
  <si>
    <r>
      <t>'</t>
    </r>
    <r>
      <rPr>
        <sz val="10"/>
        <color rgb="FF000000"/>
        <rFont val="Arial"/>
        <family val="2"/>
      </rPr>
      <t>A0042786</t>
    </r>
  </si>
  <si>
    <r>
      <t>'</t>
    </r>
    <r>
      <rPr>
        <sz val="10"/>
        <color rgb="FF000000"/>
        <rFont val="Arial"/>
        <family val="2"/>
      </rPr>
      <t>A0044790</t>
    </r>
  </si>
  <si>
    <t>412-SIPI-072023-1118647</t>
  </si>
  <si>
    <r>
      <t>'</t>
    </r>
    <r>
      <rPr>
        <sz val="10"/>
        <color rgb="FF000000"/>
        <rFont val="Arial"/>
        <family val="2"/>
      </rPr>
      <t>A0039387</t>
    </r>
  </si>
  <si>
    <r>
      <t>'</t>
    </r>
    <r>
      <rPr>
        <sz val="10"/>
        <color rgb="FF000000"/>
        <rFont val="Arial"/>
        <family val="2"/>
      </rPr>
      <t>A0042727</t>
    </r>
  </si>
  <si>
    <r>
      <t>'</t>
    </r>
    <r>
      <rPr>
        <sz val="10"/>
        <color rgb="FF000000"/>
        <rFont val="Arial"/>
        <family val="2"/>
      </rPr>
      <t>A0045335</t>
    </r>
  </si>
  <si>
    <t>413-SIPI-072023-1118345</t>
  </si>
  <si>
    <r>
      <t>'</t>
    </r>
    <r>
      <rPr>
        <sz val="10"/>
        <color rgb="FF000000"/>
        <rFont val="Arial"/>
        <family val="2"/>
      </rPr>
      <t>A0039476</t>
    </r>
  </si>
  <si>
    <r>
      <t>'</t>
    </r>
    <r>
      <rPr>
        <sz val="10"/>
        <color rgb="FF000000"/>
        <rFont val="Arial"/>
        <family val="2"/>
      </rPr>
      <t>A0041826</t>
    </r>
  </si>
  <si>
    <r>
      <t>'</t>
    </r>
    <r>
      <rPr>
        <sz val="10"/>
        <color rgb="FF000000"/>
        <rFont val="Arial"/>
        <family val="2"/>
      </rPr>
      <t>A0040965</t>
    </r>
  </si>
  <si>
    <r>
      <t>'</t>
    </r>
    <r>
      <rPr>
        <sz val="10"/>
        <color rgb="FF000000"/>
        <rFont val="Arial"/>
        <family val="2"/>
      </rPr>
      <t>A0043827</t>
    </r>
  </si>
  <si>
    <r>
      <t>'</t>
    </r>
    <r>
      <rPr>
        <sz val="10"/>
        <color rgb="FF000000"/>
        <rFont val="Arial"/>
        <family val="2"/>
      </rPr>
      <t>A0045264</t>
    </r>
  </si>
  <si>
    <r>
      <t>'</t>
    </r>
    <r>
      <rPr>
        <sz val="10"/>
        <color rgb="FF000000"/>
        <rFont val="Arial"/>
        <family val="2"/>
      </rPr>
      <t>A0042312</t>
    </r>
  </si>
  <si>
    <t>414-SIPI-072023-1125573</t>
  </si>
  <si>
    <r>
      <t>'</t>
    </r>
    <r>
      <rPr>
        <sz val="10"/>
        <color rgb="FF000000"/>
        <rFont val="Arial"/>
        <family val="2"/>
      </rPr>
      <t>N0045252</t>
    </r>
  </si>
  <si>
    <r>
      <t>'</t>
    </r>
    <r>
      <rPr>
        <sz val="10"/>
        <color rgb="FF000000"/>
        <rFont val="Arial"/>
        <family val="2"/>
      </rPr>
      <t>N0040455</t>
    </r>
  </si>
  <si>
    <r>
      <t>'</t>
    </r>
    <r>
      <rPr>
        <sz val="10"/>
        <color rgb="FF000000"/>
        <rFont val="Arial"/>
        <family val="2"/>
      </rPr>
      <t>N0043862</t>
    </r>
  </si>
  <si>
    <r>
      <t>'</t>
    </r>
    <r>
      <rPr>
        <sz val="10"/>
        <color rgb="FF000000"/>
        <rFont val="Arial"/>
        <family val="2"/>
      </rPr>
      <t>N0041086</t>
    </r>
  </si>
  <si>
    <t>415-SIPI-072023-1141715</t>
  </si>
  <si>
    <r>
      <t>'</t>
    </r>
    <r>
      <rPr>
        <sz val="10"/>
        <color rgb="FF000000"/>
        <rFont val="Arial"/>
        <family val="2"/>
      </rPr>
      <t>X0040978</t>
    </r>
  </si>
  <si>
    <r>
      <t>'</t>
    </r>
    <r>
      <rPr>
        <sz val="10"/>
        <color rgb="FF000000"/>
        <rFont val="Arial"/>
        <family val="2"/>
      </rPr>
      <t>X0043927</t>
    </r>
  </si>
  <si>
    <t>418-SIPI-072023-1113970</t>
  </si>
  <si>
    <r>
      <t>'</t>
    </r>
    <r>
      <rPr>
        <sz val="10"/>
        <color rgb="FF000000"/>
        <rFont val="Arial"/>
        <family val="2"/>
      </rPr>
      <t>43935</t>
    </r>
  </si>
  <si>
    <r>
      <t>'</t>
    </r>
    <r>
      <rPr>
        <sz val="10"/>
        <color rgb="FF000000"/>
        <rFont val="Arial"/>
        <family val="2"/>
      </rPr>
      <t>42324</t>
    </r>
  </si>
  <si>
    <r>
      <t>'</t>
    </r>
    <r>
      <rPr>
        <sz val="10"/>
        <color rgb="FF000000"/>
        <rFont val="Arial"/>
        <family val="2"/>
      </rPr>
      <t>39388</t>
    </r>
  </si>
  <si>
    <r>
      <t>'</t>
    </r>
    <r>
      <rPr>
        <sz val="10"/>
        <color rgb="FF000000"/>
        <rFont val="Arial"/>
        <family val="2"/>
      </rPr>
      <t>40983</t>
    </r>
  </si>
  <si>
    <t>421-SIPI-072023-1082763</t>
  </si>
  <si>
    <r>
      <t>'</t>
    </r>
    <r>
      <rPr>
        <sz val="10"/>
        <color rgb="FF000000"/>
        <rFont val="Arial"/>
        <family val="2"/>
      </rPr>
      <t>A0044071</t>
    </r>
  </si>
  <si>
    <r>
      <t>'</t>
    </r>
    <r>
      <rPr>
        <sz val="10"/>
        <color rgb="FF000000"/>
        <rFont val="Arial"/>
        <family val="2"/>
      </rPr>
      <t>A0042481</t>
    </r>
  </si>
  <si>
    <r>
      <t>'</t>
    </r>
    <r>
      <rPr>
        <sz val="10"/>
        <color rgb="FF000000"/>
        <rFont val="Arial"/>
        <family val="2"/>
      </rPr>
      <t>A0039585</t>
    </r>
  </si>
  <si>
    <t>424-SIPI-072023-1064812</t>
  </si>
  <si>
    <r>
      <t>'</t>
    </r>
    <r>
      <rPr>
        <sz val="10"/>
        <color rgb="FF000000"/>
        <rFont val="Arial"/>
        <family val="2"/>
      </rPr>
      <t>A0042486</t>
    </r>
  </si>
  <si>
    <r>
      <t>'</t>
    </r>
    <r>
      <rPr>
        <sz val="10"/>
        <color rgb="FF000000"/>
        <rFont val="Arial"/>
        <family val="2"/>
      </rPr>
      <t>A0039265</t>
    </r>
  </si>
  <si>
    <t>425-SIPI-072023-1120099</t>
  </si>
  <si>
    <r>
      <t>'</t>
    </r>
    <r>
      <rPr>
        <sz val="10"/>
        <color rgb="FF000000"/>
        <rFont val="Arial"/>
        <family val="2"/>
      </rPr>
      <t>E0043764</t>
    </r>
  </si>
  <si>
    <r>
      <t>'</t>
    </r>
    <r>
      <rPr>
        <sz val="10"/>
        <color rgb="FF000000"/>
        <rFont val="Arial"/>
        <family val="2"/>
      </rPr>
      <t>E0040660</t>
    </r>
  </si>
  <si>
    <t>426-SIPI-072023-1066329</t>
  </si>
  <si>
    <r>
      <t>'</t>
    </r>
    <r>
      <rPr>
        <sz val="10"/>
        <color rgb="FF000000"/>
        <rFont val="Arial"/>
        <family val="2"/>
      </rPr>
      <t>A0039463</t>
    </r>
  </si>
  <si>
    <r>
      <t>'</t>
    </r>
    <r>
      <rPr>
        <sz val="10"/>
        <color rgb="FF000000"/>
        <rFont val="Arial"/>
        <family val="2"/>
      </rPr>
      <t>A0042378</t>
    </r>
  </si>
  <si>
    <r>
      <t>'</t>
    </r>
    <r>
      <rPr>
        <sz val="10"/>
        <color rgb="FF000000"/>
        <rFont val="Arial"/>
        <family val="2"/>
      </rPr>
      <t>A0043984</t>
    </r>
  </si>
  <si>
    <r>
      <t>'</t>
    </r>
    <r>
      <rPr>
        <sz val="10"/>
        <color rgb="FF000000"/>
        <rFont val="Arial"/>
        <family val="2"/>
      </rPr>
      <t>A0041036</t>
    </r>
  </si>
  <si>
    <t>427-SIPI-072023-1053611</t>
  </si>
  <si>
    <r>
      <t>'</t>
    </r>
    <r>
      <rPr>
        <sz val="10"/>
        <color rgb="FF000000"/>
        <rFont val="Arial"/>
        <family val="2"/>
      </rPr>
      <t>A41839</t>
    </r>
  </si>
  <si>
    <r>
      <t>'</t>
    </r>
    <r>
      <rPr>
        <sz val="10"/>
        <color rgb="FF000000"/>
        <rFont val="Arial"/>
        <family val="2"/>
      </rPr>
      <t>A41840</t>
    </r>
  </si>
  <si>
    <r>
      <t>'</t>
    </r>
    <r>
      <rPr>
        <sz val="10"/>
        <color rgb="FF000000"/>
        <rFont val="Arial"/>
        <family val="2"/>
      </rPr>
      <t>A44035</t>
    </r>
  </si>
  <si>
    <r>
      <t>'</t>
    </r>
    <r>
      <rPr>
        <sz val="10"/>
        <color rgb="FF000000"/>
        <rFont val="Arial"/>
        <family val="2"/>
      </rPr>
      <t>A42468</t>
    </r>
  </si>
  <si>
    <t>1C23TNN|GAUMUOI</t>
  </si>
  <si>
    <r>
      <t>'</t>
    </r>
    <r>
      <rPr>
        <sz val="10"/>
        <color rgb="FF000000"/>
        <rFont val="Arial"/>
        <family val="2"/>
      </rPr>
      <t>A42464</t>
    </r>
  </si>
  <si>
    <r>
      <t>'</t>
    </r>
    <r>
      <rPr>
        <sz val="10"/>
        <color rgb="FF000000"/>
        <rFont val="Arial"/>
        <family val="2"/>
      </rPr>
      <t>A44036</t>
    </r>
  </si>
  <si>
    <t>428-SIPI-072023-1057902</t>
  </si>
  <si>
    <r>
      <t>'</t>
    </r>
    <r>
      <rPr>
        <sz val="10"/>
        <color rgb="FF000000"/>
        <rFont val="Arial"/>
        <family val="2"/>
      </rPr>
      <t>H0039522</t>
    </r>
  </si>
  <si>
    <t>430-SIPI-072023-1112606</t>
  </si>
  <si>
    <r>
      <t>'</t>
    </r>
    <r>
      <rPr>
        <sz val="10"/>
        <color rgb="FF000000"/>
        <rFont val="Arial"/>
        <family val="2"/>
      </rPr>
      <t>A0040894</t>
    </r>
  </si>
  <si>
    <t>432-SIPI-072023-1070185</t>
  </si>
  <si>
    <r>
      <t>'</t>
    </r>
    <r>
      <rPr>
        <sz val="10"/>
        <color rgb="FF000000"/>
        <rFont val="Arial"/>
        <family val="2"/>
      </rPr>
      <t>A0042351</t>
    </r>
  </si>
  <si>
    <r>
      <t>'</t>
    </r>
    <r>
      <rPr>
        <sz val="10"/>
        <color rgb="FF000000"/>
        <rFont val="Arial"/>
        <family val="2"/>
      </rPr>
      <t>A0040665</t>
    </r>
  </si>
  <si>
    <r>
      <t>'</t>
    </r>
    <r>
      <rPr>
        <sz val="10"/>
        <color rgb="FF000000"/>
        <rFont val="Arial"/>
        <family val="2"/>
      </rPr>
      <t>A0039588</t>
    </r>
  </si>
  <si>
    <t>435-SIPI-072023-1084686</t>
  </si>
  <si>
    <r>
      <t>'</t>
    </r>
    <r>
      <rPr>
        <sz val="10"/>
        <color rgb="FF000000"/>
        <rFont val="Arial"/>
        <family val="2"/>
      </rPr>
      <t>A0040862</t>
    </r>
  </si>
  <si>
    <t>438-SIPI-072023-1068585</t>
  </si>
  <si>
    <r>
      <t>'</t>
    </r>
    <r>
      <rPr>
        <sz val="10"/>
        <color rgb="FF000000"/>
        <rFont val="Arial"/>
        <family val="2"/>
      </rPr>
      <t>A00044073</t>
    </r>
  </si>
  <si>
    <r>
      <t>'</t>
    </r>
    <r>
      <rPr>
        <sz val="10"/>
        <color rgb="FF000000"/>
        <rFont val="Arial"/>
        <family val="2"/>
      </rPr>
      <t>A00041566</t>
    </r>
  </si>
  <si>
    <r>
      <t>'</t>
    </r>
    <r>
      <rPr>
        <sz val="10"/>
        <color rgb="FF000000"/>
        <rFont val="Arial"/>
        <family val="2"/>
      </rPr>
      <t>A00039581</t>
    </r>
  </si>
  <si>
    <t>439-SIPI-072023-10054733</t>
  </si>
  <si>
    <r>
      <t>'</t>
    </r>
    <r>
      <rPr>
        <sz val="10"/>
        <color rgb="FF000000"/>
        <rFont val="Arial"/>
        <family val="2"/>
      </rPr>
      <t>39580</t>
    </r>
  </si>
  <si>
    <r>
      <t>'</t>
    </r>
    <r>
      <rPr>
        <sz val="10"/>
        <color rgb="FF000000"/>
        <rFont val="Arial"/>
        <family val="2"/>
      </rPr>
      <t>42483</t>
    </r>
  </si>
  <si>
    <r>
      <t>'</t>
    </r>
    <r>
      <rPr>
        <sz val="10"/>
        <color rgb="FF000000"/>
        <rFont val="Arial"/>
        <family val="2"/>
      </rPr>
      <t>40861</t>
    </r>
  </si>
  <si>
    <r>
      <t>'</t>
    </r>
    <r>
      <rPr>
        <sz val="10"/>
        <color rgb="FF000000"/>
        <rFont val="Arial"/>
        <family val="2"/>
      </rPr>
      <t>39262</t>
    </r>
  </si>
  <si>
    <r>
      <t>'</t>
    </r>
    <r>
      <rPr>
        <sz val="10"/>
        <color rgb="FF000000"/>
        <rFont val="Arial"/>
        <family val="2"/>
      </rPr>
      <t>43820</t>
    </r>
  </si>
  <si>
    <r>
      <t>'</t>
    </r>
    <r>
      <rPr>
        <sz val="10"/>
        <color rgb="FF000000"/>
        <rFont val="Arial"/>
        <family val="2"/>
      </rPr>
      <t>45317</t>
    </r>
  </si>
  <si>
    <t>440-SIPI-072023-10083491</t>
  </si>
  <si>
    <r>
      <t>'</t>
    </r>
    <r>
      <rPr>
        <sz val="10"/>
        <color rgb="FF000000"/>
        <rFont val="Arial"/>
        <family val="2"/>
      </rPr>
      <t>C0039483</t>
    </r>
  </si>
  <si>
    <r>
      <t>'</t>
    </r>
    <r>
      <rPr>
        <sz val="10"/>
        <color rgb="FF000000"/>
        <rFont val="Arial"/>
        <family val="2"/>
      </rPr>
      <t>C0040981</t>
    </r>
  </si>
  <si>
    <r>
      <t>'</t>
    </r>
    <r>
      <rPr>
        <sz val="10"/>
        <color rgb="FF000000"/>
        <rFont val="Arial"/>
        <family val="2"/>
      </rPr>
      <t>C0045333</t>
    </r>
  </si>
  <si>
    <r>
      <t>'</t>
    </r>
    <r>
      <rPr>
        <sz val="10"/>
        <color rgb="FF000000"/>
        <rFont val="Arial"/>
        <family val="2"/>
      </rPr>
      <t>C0039249</t>
    </r>
  </si>
  <si>
    <r>
      <t>'</t>
    </r>
    <r>
      <rPr>
        <sz val="10"/>
        <color rgb="FF000000"/>
        <rFont val="Arial"/>
        <family val="2"/>
      </rPr>
      <t>C0044032</t>
    </r>
  </si>
  <si>
    <t>441-SIPI-072023-1102028</t>
  </si>
  <si>
    <r>
      <t>'</t>
    </r>
    <r>
      <rPr>
        <sz val="10"/>
        <color rgb="FF000000"/>
        <rFont val="Arial"/>
        <family val="2"/>
      </rPr>
      <t>A0042068</t>
    </r>
  </si>
  <si>
    <r>
      <t>'</t>
    </r>
    <r>
      <rPr>
        <sz val="10"/>
        <color rgb="FF000000"/>
        <rFont val="Arial"/>
        <family val="2"/>
      </rPr>
      <t>A0045088</t>
    </r>
  </si>
  <si>
    <r>
      <t>'</t>
    </r>
    <r>
      <rPr>
        <sz val="10"/>
        <color rgb="FF000000"/>
        <rFont val="Arial"/>
        <family val="2"/>
      </rPr>
      <t>A0042284</t>
    </r>
  </si>
  <si>
    <r>
      <t>'</t>
    </r>
    <r>
      <rPr>
        <sz val="10"/>
        <color rgb="FF000000"/>
        <rFont val="Arial"/>
        <family val="2"/>
      </rPr>
      <t>D0039368</t>
    </r>
  </si>
  <si>
    <r>
      <t>'</t>
    </r>
    <r>
      <rPr>
        <sz val="10"/>
        <color rgb="FF000000"/>
        <rFont val="Arial"/>
        <family val="2"/>
      </rPr>
      <t>A0040937</t>
    </r>
  </si>
  <si>
    <r>
      <t>'</t>
    </r>
    <r>
      <rPr>
        <sz val="10"/>
        <color rgb="FF000000"/>
        <rFont val="Arial"/>
        <family val="2"/>
      </rPr>
      <t>A0040639</t>
    </r>
  </si>
  <si>
    <r>
      <t>'</t>
    </r>
    <r>
      <rPr>
        <sz val="10"/>
        <color rgb="FF000000"/>
        <rFont val="Arial"/>
        <family val="2"/>
      </rPr>
      <t>A0043589</t>
    </r>
  </si>
  <si>
    <t>443-SIPI-072023-1098214</t>
  </si>
  <si>
    <r>
      <t>'</t>
    </r>
    <r>
      <rPr>
        <sz val="10"/>
        <color rgb="FF000000"/>
        <rFont val="Arial"/>
        <family val="2"/>
      </rPr>
      <t>B0043858</t>
    </r>
  </si>
  <si>
    <r>
      <t>'</t>
    </r>
    <r>
      <rPr>
        <sz val="10"/>
        <color rgb="FF000000"/>
        <rFont val="Arial"/>
        <family val="2"/>
      </rPr>
      <t>B0039415</t>
    </r>
  </si>
  <si>
    <r>
      <t>'</t>
    </r>
    <r>
      <rPr>
        <sz val="10"/>
        <color rgb="FF000000"/>
        <rFont val="Arial"/>
        <family val="2"/>
      </rPr>
      <t>B0042334</t>
    </r>
  </si>
  <si>
    <t>444-SIPI-072023-10035092</t>
  </si>
  <si>
    <r>
      <t>'</t>
    </r>
    <r>
      <rPr>
        <sz val="10"/>
        <color rgb="FF000000"/>
        <rFont val="Arial"/>
        <family val="2"/>
      </rPr>
      <t>A0039234</t>
    </r>
  </si>
  <si>
    <t>445-SIPI-072023-10042730</t>
  </si>
  <si>
    <r>
      <t>'</t>
    </r>
    <r>
      <rPr>
        <sz val="10"/>
        <color rgb="FF000000"/>
        <rFont val="Arial"/>
        <family val="2"/>
      </rPr>
      <t>A0042371</t>
    </r>
  </si>
  <si>
    <r>
      <t>'</t>
    </r>
    <r>
      <rPr>
        <sz val="10"/>
        <color rgb="FF000000"/>
        <rFont val="Arial"/>
        <family val="2"/>
      </rPr>
      <t>A0040865</t>
    </r>
  </si>
  <si>
    <t>448-SIPI-072023-10050732</t>
  </si>
  <si>
    <r>
      <t>'</t>
    </r>
    <r>
      <rPr>
        <sz val="10"/>
        <color rgb="FF000000"/>
        <rFont val="Arial"/>
        <family val="2"/>
      </rPr>
      <t>A040899</t>
    </r>
  </si>
  <si>
    <t>450-SIPI-072023-10054769</t>
  </si>
  <si>
    <r>
      <t>'</t>
    </r>
    <r>
      <rPr>
        <sz val="10"/>
        <color rgb="FF000000"/>
        <rFont val="Arial"/>
        <family val="2"/>
      </rPr>
      <t>B0039318</t>
    </r>
  </si>
  <si>
    <r>
      <t>'</t>
    </r>
    <r>
      <rPr>
        <sz val="10"/>
        <color rgb="FF000000"/>
        <rFont val="Arial"/>
        <family val="2"/>
      </rPr>
      <t>B0043854</t>
    </r>
  </si>
  <si>
    <r>
      <t>'</t>
    </r>
    <r>
      <rPr>
        <sz val="10"/>
        <color rgb="FF000000"/>
        <rFont val="Arial"/>
        <family val="2"/>
      </rPr>
      <t>B0043747</t>
    </r>
  </si>
  <si>
    <t>1C23TMN/GAMUOI</t>
  </si>
  <si>
    <r>
      <t>'</t>
    </r>
    <r>
      <rPr>
        <sz val="10"/>
        <color rgb="FF000000"/>
        <rFont val="Arial"/>
        <family val="2"/>
      </rPr>
      <t>B0042258</t>
    </r>
  </si>
  <si>
    <r>
      <t>'</t>
    </r>
    <r>
      <rPr>
        <sz val="10"/>
        <color rgb="FF000000"/>
        <rFont val="Arial"/>
        <family val="2"/>
      </rPr>
      <t>B0040893</t>
    </r>
  </si>
  <si>
    <t>451-SIPI-072023-10097812</t>
  </si>
  <si>
    <r>
      <t>'</t>
    </r>
    <r>
      <rPr>
        <sz val="10"/>
        <color rgb="FF000000"/>
        <rFont val="Arial"/>
        <family val="2"/>
      </rPr>
      <t>T0044003</t>
    </r>
  </si>
  <si>
    <r>
      <t>'</t>
    </r>
    <r>
      <rPr>
        <sz val="10"/>
        <color rgb="FF000000"/>
        <rFont val="Arial"/>
        <family val="2"/>
      </rPr>
      <t>T0042340</t>
    </r>
  </si>
  <si>
    <r>
      <t>'</t>
    </r>
    <r>
      <rPr>
        <sz val="10"/>
        <color rgb="FF000000"/>
        <rFont val="Arial"/>
        <family val="2"/>
      </rPr>
      <t>T0040806</t>
    </r>
  </si>
  <si>
    <t>452-SIPI-072023-10102543</t>
  </si>
  <si>
    <r>
      <t>'</t>
    </r>
    <r>
      <rPr>
        <sz val="10"/>
        <color rgb="FF000000"/>
        <rFont val="Arial"/>
        <family val="2"/>
      </rPr>
      <t>A0040941</t>
    </r>
  </si>
  <si>
    <t>453-SIPI-072023-10079650</t>
  </si>
  <si>
    <r>
      <t>'</t>
    </r>
    <r>
      <rPr>
        <sz val="10"/>
        <color rgb="FF000000"/>
        <rFont val="Arial"/>
        <family val="2"/>
      </rPr>
      <t>T0043920</t>
    </r>
  </si>
  <si>
    <r>
      <t>'</t>
    </r>
    <r>
      <rPr>
        <sz val="10"/>
        <color rgb="FF000000"/>
        <rFont val="Arial"/>
        <family val="2"/>
      </rPr>
      <t>T0040947</t>
    </r>
  </si>
  <si>
    <t>456-SIPI-072023-1090917</t>
  </si>
  <si>
    <r>
      <t>'</t>
    </r>
    <r>
      <rPr>
        <sz val="10"/>
        <color rgb="FF000000"/>
        <rFont val="Arial"/>
        <family val="2"/>
      </rPr>
      <t>F0041087</t>
    </r>
  </si>
  <si>
    <r>
      <t>'</t>
    </r>
    <r>
      <rPr>
        <sz val="10"/>
        <color rgb="FF000000"/>
        <rFont val="Arial"/>
        <family val="2"/>
      </rPr>
      <t>F0043995</t>
    </r>
  </si>
  <si>
    <t>457-SIPI-072023-1114169</t>
  </si>
  <si>
    <r>
      <t>'</t>
    </r>
    <r>
      <rPr>
        <sz val="10"/>
        <color rgb="FF000000"/>
        <rFont val="Arial"/>
        <family val="2"/>
      </rPr>
      <t>A0041852</t>
    </r>
  </si>
  <si>
    <r>
      <t>'</t>
    </r>
    <r>
      <rPr>
        <sz val="10"/>
        <color rgb="FF000000"/>
        <rFont val="Arial"/>
        <family val="2"/>
      </rPr>
      <t>A0045101</t>
    </r>
  </si>
  <si>
    <r>
      <t>'</t>
    </r>
    <r>
      <rPr>
        <sz val="10"/>
        <color rgb="FF000000"/>
        <rFont val="Arial"/>
        <family val="2"/>
      </rPr>
      <t>A0039311</t>
    </r>
  </si>
  <si>
    <r>
      <t>'</t>
    </r>
    <r>
      <rPr>
        <sz val="10"/>
        <color rgb="FF000000"/>
        <rFont val="Arial"/>
        <family val="2"/>
      </rPr>
      <t>A0040693</t>
    </r>
  </si>
  <si>
    <r>
      <t>'</t>
    </r>
    <r>
      <rPr>
        <sz val="10"/>
        <color rgb="FF000000"/>
        <rFont val="Arial"/>
        <family val="2"/>
      </rPr>
      <t>A0040992</t>
    </r>
  </si>
  <si>
    <r>
      <t>'</t>
    </r>
    <r>
      <rPr>
        <sz val="10"/>
        <color rgb="FF000000"/>
        <rFont val="Arial"/>
        <family val="2"/>
      </rPr>
      <t>A0043754</t>
    </r>
  </si>
  <si>
    <r>
      <t>'</t>
    </r>
    <r>
      <rPr>
        <sz val="10"/>
        <color rgb="FF000000"/>
        <rFont val="Arial"/>
        <family val="2"/>
      </rPr>
      <t>A0042338</t>
    </r>
  </si>
  <si>
    <r>
      <t>'</t>
    </r>
    <r>
      <rPr>
        <sz val="10"/>
        <color rgb="FF000000"/>
        <rFont val="Arial"/>
        <family val="2"/>
      </rPr>
      <t>A0043962</t>
    </r>
  </si>
  <si>
    <t>458-SIPI-072023-10051344</t>
  </si>
  <si>
    <r>
      <t>'</t>
    </r>
    <r>
      <rPr>
        <sz val="10"/>
        <color rgb="FF000000"/>
        <rFont val="Arial"/>
        <family val="2"/>
      </rPr>
      <t>A00041572</t>
    </r>
  </si>
  <si>
    <r>
      <t>'</t>
    </r>
    <r>
      <rPr>
        <sz val="10"/>
        <color rgb="FF000000"/>
        <rFont val="Arial"/>
        <family val="2"/>
      </rPr>
      <t>A00044068</t>
    </r>
  </si>
  <si>
    <t>459-SIPI-072023-10022297</t>
  </si>
  <si>
    <r>
      <t>'</t>
    </r>
    <r>
      <rPr>
        <sz val="10"/>
        <color rgb="FF000000"/>
        <rFont val="Arial"/>
        <family val="2"/>
      </rPr>
      <t>a0042181</t>
    </r>
  </si>
  <si>
    <r>
      <t>'</t>
    </r>
    <r>
      <rPr>
        <sz val="10"/>
        <color rgb="FF000000"/>
        <rFont val="Arial"/>
        <family val="2"/>
      </rPr>
      <t>a0043981</t>
    </r>
  </si>
  <si>
    <t>462-SIPI-072023-10025050</t>
  </si>
  <si>
    <r>
      <t>'</t>
    </r>
    <r>
      <rPr>
        <sz val="10"/>
        <color rgb="FF000000"/>
        <rFont val="Arial"/>
        <family val="2"/>
      </rPr>
      <t>A0042323</t>
    </r>
  </si>
  <si>
    <r>
      <t>'</t>
    </r>
    <r>
      <rPr>
        <sz val="10"/>
        <color rgb="FF000000"/>
        <rFont val="Arial"/>
        <family val="2"/>
      </rPr>
      <t>A0042107</t>
    </r>
  </si>
  <si>
    <t>463-SIPI-072023-10028035</t>
  </si>
  <si>
    <r>
      <t>'</t>
    </r>
    <r>
      <rPr>
        <sz val="10"/>
        <color rgb="FF000000"/>
        <rFont val="Arial"/>
        <family val="2"/>
      </rPr>
      <t>A0040212</t>
    </r>
  </si>
  <si>
    <r>
      <t>'</t>
    </r>
    <r>
      <rPr>
        <sz val="10"/>
        <color rgb="FF000000"/>
        <rFont val="Arial"/>
        <family val="2"/>
      </rPr>
      <t>A0039271</t>
    </r>
  </si>
  <si>
    <r>
      <t>'</t>
    </r>
    <r>
      <rPr>
        <sz val="10"/>
        <color rgb="FF000000"/>
        <rFont val="Arial"/>
        <family val="2"/>
      </rPr>
      <t>A0042061</t>
    </r>
  </si>
  <si>
    <r>
      <t>'</t>
    </r>
    <r>
      <rPr>
        <sz val="10"/>
        <color rgb="FF000000"/>
        <rFont val="Arial"/>
        <family val="2"/>
      </rPr>
      <t>A0042332</t>
    </r>
  </si>
  <si>
    <r>
      <t>'</t>
    </r>
    <r>
      <rPr>
        <sz val="10"/>
        <color rgb="FF000000"/>
        <rFont val="Arial"/>
        <family val="2"/>
      </rPr>
      <t>A0040655</t>
    </r>
  </si>
  <si>
    <r>
      <t>'</t>
    </r>
    <r>
      <rPr>
        <sz val="10"/>
        <color rgb="FF000000"/>
        <rFont val="Arial"/>
        <family val="2"/>
      </rPr>
      <t>A0045114</t>
    </r>
  </si>
  <si>
    <t>465-SIPI-072023-10026215</t>
  </si>
  <si>
    <r>
      <t>'</t>
    </r>
    <r>
      <rPr>
        <sz val="10"/>
        <color rgb="FF000000"/>
        <rFont val="Arial"/>
        <family val="2"/>
      </rPr>
      <t>A0045262</t>
    </r>
  </si>
  <si>
    <r>
      <t>'</t>
    </r>
    <r>
      <rPr>
        <sz val="10"/>
        <color rgb="FF000000"/>
        <rFont val="Arial"/>
        <family val="2"/>
      </rPr>
      <t>A0040879</t>
    </r>
  </si>
  <si>
    <r>
      <t>'</t>
    </r>
    <r>
      <rPr>
        <sz val="10"/>
        <color rgb="FF000000"/>
        <rFont val="Arial"/>
        <family val="2"/>
      </rPr>
      <t>A0040807</t>
    </r>
  </si>
  <si>
    <r>
      <t>'</t>
    </r>
    <r>
      <rPr>
        <sz val="10"/>
        <color rgb="FF000000"/>
        <rFont val="Arial"/>
        <family val="2"/>
      </rPr>
      <t>A0044048</t>
    </r>
  </si>
  <si>
    <t>502-SIPI-072023-10023291</t>
  </si>
  <si>
    <r>
      <t>'</t>
    </r>
    <r>
      <rPr>
        <sz val="10"/>
        <color rgb="FF000000"/>
        <rFont val="Arial"/>
        <family val="2"/>
      </rPr>
      <t>C0043293</t>
    </r>
  </si>
  <si>
    <t>503-SIPI-072023-503054452</t>
  </si>
  <si>
    <r>
      <t>'</t>
    </r>
    <r>
      <rPr>
        <sz val="10"/>
        <color rgb="FF000000"/>
        <rFont val="Arial"/>
        <family val="2"/>
      </rPr>
      <t>39399</t>
    </r>
  </si>
  <si>
    <r>
      <t>'</t>
    </r>
    <r>
      <rPr>
        <sz val="10"/>
        <color rgb="FF000000"/>
        <rFont val="Arial"/>
        <family val="2"/>
      </rPr>
      <t>42405</t>
    </r>
  </si>
  <si>
    <t>504-SIPI-072023-504042344</t>
  </si>
  <si>
    <r>
      <t>'</t>
    </r>
    <r>
      <rPr>
        <sz val="10"/>
        <color rgb="FF000000"/>
        <rFont val="Arial"/>
        <family val="2"/>
      </rPr>
      <t>A42375</t>
    </r>
  </si>
  <si>
    <r>
      <t>'</t>
    </r>
    <r>
      <rPr>
        <sz val="10"/>
        <color rgb="FF000000"/>
        <rFont val="Arial"/>
        <family val="2"/>
      </rPr>
      <t>A43983</t>
    </r>
  </si>
  <si>
    <t>506-SIPI-072023-10074556</t>
  </si>
  <si>
    <r>
      <t>'</t>
    </r>
    <r>
      <rPr>
        <sz val="10"/>
        <color rgb="FF000000"/>
        <rFont val="Arial"/>
        <family val="2"/>
      </rPr>
      <t>V0039256</t>
    </r>
  </si>
  <si>
    <r>
      <t>'</t>
    </r>
    <r>
      <rPr>
        <sz val="10"/>
        <color rgb="FF000000"/>
        <rFont val="Arial"/>
        <family val="2"/>
      </rPr>
      <t>V0039511</t>
    </r>
  </si>
  <si>
    <r>
      <t>'</t>
    </r>
    <r>
      <rPr>
        <sz val="10"/>
        <color rgb="FF000000"/>
        <rFont val="Arial"/>
        <family val="2"/>
      </rPr>
      <t>V0044808</t>
    </r>
  </si>
  <si>
    <r>
      <t>'</t>
    </r>
    <r>
      <rPr>
        <sz val="10"/>
        <color rgb="FF000000"/>
        <rFont val="Arial"/>
        <family val="2"/>
      </rPr>
      <t>V0040880</t>
    </r>
  </si>
  <si>
    <t>508-SIPI-072023-50839486</t>
  </si>
  <si>
    <r>
      <t>'</t>
    </r>
    <r>
      <rPr>
        <sz val="10"/>
        <color rgb="FF000000"/>
        <rFont val="Arial"/>
        <family val="2"/>
      </rPr>
      <t>A0043974</t>
    </r>
  </si>
  <si>
    <r>
      <t>'</t>
    </r>
    <r>
      <rPr>
        <sz val="10"/>
        <color rgb="FF000000"/>
        <rFont val="Arial"/>
        <family val="2"/>
      </rPr>
      <t>A0041049</t>
    </r>
  </si>
  <si>
    <t>511-SIPI-072023-51145514</t>
  </si>
  <si>
    <r>
      <t>'</t>
    </r>
    <r>
      <rPr>
        <sz val="10"/>
        <color rgb="FF000000"/>
        <rFont val="Arial"/>
        <family val="2"/>
      </rPr>
      <t>H0042189</t>
    </r>
  </si>
  <si>
    <r>
      <t>'</t>
    </r>
    <r>
      <rPr>
        <sz val="10"/>
        <color rgb="FF000000"/>
        <rFont val="Arial"/>
        <family val="2"/>
      </rPr>
      <t>H0045334</t>
    </r>
  </si>
  <si>
    <r>
      <t>'</t>
    </r>
    <r>
      <rPr>
        <sz val="10"/>
        <color rgb="FF000000"/>
        <rFont val="Arial"/>
        <family val="2"/>
      </rPr>
      <t>H0041076</t>
    </r>
  </si>
  <si>
    <t>512-SIPI-072023-10055615</t>
  </si>
  <si>
    <r>
      <t>'</t>
    </r>
    <r>
      <rPr>
        <sz val="10"/>
        <color rgb="FF000000"/>
        <rFont val="Arial"/>
        <family val="2"/>
      </rPr>
      <t>K0044067</t>
    </r>
  </si>
  <si>
    <r>
      <t>'</t>
    </r>
    <r>
      <rPr>
        <sz val="10"/>
        <color rgb="FF000000"/>
        <rFont val="Arial"/>
        <family val="2"/>
      </rPr>
      <t>K0039582</t>
    </r>
  </si>
  <si>
    <r>
      <t>'</t>
    </r>
    <r>
      <rPr>
        <sz val="10"/>
        <color rgb="FF000000"/>
        <rFont val="Arial"/>
        <family val="2"/>
      </rPr>
      <t>K0042485</t>
    </r>
  </si>
  <si>
    <r>
      <t>'</t>
    </r>
    <r>
      <rPr>
        <sz val="10"/>
        <color rgb="FF000000"/>
        <rFont val="Arial"/>
        <family val="2"/>
      </rPr>
      <t>K0039233</t>
    </r>
  </si>
  <si>
    <r>
      <t>'</t>
    </r>
    <r>
      <rPr>
        <sz val="10"/>
        <color rgb="FF000000"/>
        <rFont val="Arial"/>
        <family val="2"/>
      </rPr>
      <t>K0041567</t>
    </r>
  </si>
  <si>
    <r>
      <t>'</t>
    </r>
    <r>
      <rPr>
        <sz val="10"/>
        <color rgb="FF000000"/>
        <rFont val="Arial"/>
        <family val="2"/>
      </rPr>
      <t>K0043743</t>
    </r>
  </si>
  <si>
    <r>
      <t>'</t>
    </r>
    <r>
      <rPr>
        <sz val="10"/>
        <color rgb="FF000000"/>
        <rFont val="Arial"/>
        <family val="2"/>
      </rPr>
      <t>K0040755</t>
    </r>
  </si>
  <si>
    <r>
      <t>'</t>
    </r>
    <r>
      <rPr>
        <sz val="10"/>
        <color rgb="FF000000"/>
        <rFont val="Arial"/>
        <family val="2"/>
      </rPr>
      <t>K0042183</t>
    </r>
  </si>
  <si>
    <t>513-SIPI-072023-10042295</t>
  </si>
  <si>
    <r>
      <t>'</t>
    </r>
    <r>
      <rPr>
        <sz val="10"/>
        <color rgb="FF000000"/>
        <rFont val="Arial"/>
        <family val="2"/>
      </rPr>
      <t>B0041565</t>
    </r>
  </si>
  <si>
    <r>
      <t>'</t>
    </r>
    <r>
      <rPr>
        <sz val="10"/>
        <color rgb="FF000000"/>
        <rFont val="Arial"/>
        <family val="2"/>
      </rPr>
      <t>B0042482</t>
    </r>
  </si>
  <si>
    <t>514-SIPI-072023-10059011</t>
  </si>
  <si>
    <r>
      <t>'</t>
    </r>
    <r>
      <rPr>
        <sz val="10"/>
        <color rgb="FF000000"/>
        <rFont val="Arial"/>
        <family val="2"/>
      </rPr>
      <t>A0042480</t>
    </r>
  </si>
  <si>
    <r>
      <t>'</t>
    </r>
    <r>
      <rPr>
        <sz val="10"/>
        <color rgb="FF000000"/>
        <rFont val="Arial"/>
        <family val="2"/>
      </rPr>
      <t>A0039583</t>
    </r>
  </si>
  <si>
    <r>
      <t>'</t>
    </r>
    <r>
      <rPr>
        <sz val="10"/>
        <color rgb="FF000000"/>
        <rFont val="Arial"/>
        <family val="2"/>
      </rPr>
      <t>A0044072</t>
    </r>
  </si>
  <si>
    <t>515-SIPI-072023-10063595</t>
  </si>
  <si>
    <r>
      <t>'</t>
    </r>
    <r>
      <rPr>
        <sz val="10"/>
        <color rgb="FF000000"/>
        <rFont val="Arial"/>
        <family val="2"/>
      </rPr>
      <t>A0042066</t>
    </r>
  </si>
  <si>
    <r>
      <t>'</t>
    </r>
    <r>
      <rPr>
        <sz val="10"/>
        <color rgb="FF000000"/>
        <rFont val="Arial"/>
        <family val="2"/>
      </rPr>
      <t>A0039264</t>
    </r>
  </si>
  <si>
    <r>
      <t>'</t>
    </r>
    <r>
      <rPr>
        <sz val="10"/>
        <color rgb="FF000000"/>
        <rFont val="Arial"/>
        <family val="2"/>
      </rPr>
      <t>A0045313</t>
    </r>
  </si>
  <si>
    <r>
      <t>'</t>
    </r>
    <r>
      <rPr>
        <sz val="10"/>
        <color rgb="FF000000"/>
        <rFont val="Arial"/>
        <family val="2"/>
      </rPr>
      <t>A0042381</t>
    </r>
  </si>
  <si>
    <r>
      <t>'</t>
    </r>
    <r>
      <rPr>
        <sz val="10"/>
        <color rgb="FF000000"/>
        <rFont val="Arial"/>
        <family val="2"/>
      </rPr>
      <t>A0039461</t>
    </r>
  </si>
  <si>
    <r>
      <t>'</t>
    </r>
    <r>
      <rPr>
        <sz val="10"/>
        <color rgb="FF000000"/>
        <rFont val="Arial"/>
        <family val="2"/>
      </rPr>
      <t>A0041035</t>
    </r>
  </si>
  <si>
    <t>516-SIPI-072023-10063577</t>
  </si>
  <si>
    <r>
      <t>'</t>
    </r>
    <r>
      <rPr>
        <sz val="10"/>
        <color rgb="FF000000"/>
        <rFont val="Arial"/>
        <family val="2"/>
      </rPr>
      <t>41838</t>
    </r>
  </si>
  <si>
    <t>517-SIPI-072023-517056236</t>
  </si>
  <si>
    <r>
      <t>'</t>
    </r>
    <r>
      <rPr>
        <sz val="10"/>
        <color rgb="FF000000"/>
        <rFont val="Arial"/>
        <family val="2"/>
      </rPr>
      <t>A0039367</t>
    </r>
  </si>
  <si>
    <r>
      <t>'</t>
    </r>
    <r>
      <rPr>
        <sz val="10"/>
        <color rgb="FF000000"/>
        <rFont val="Arial"/>
        <family val="2"/>
      </rPr>
      <t>A0040940</t>
    </r>
  </si>
  <si>
    <r>
      <t>'</t>
    </r>
    <r>
      <rPr>
        <sz val="10"/>
        <color rgb="FF000000"/>
        <rFont val="Arial"/>
        <family val="2"/>
      </rPr>
      <t>A0042286</t>
    </r>
  </si>
  <si>
    <r>
      <t>'</t>
    </r>
    <r>
      <rPr>
        <sz val="10"/>
        <color rgb="FF000000"/>
        <rFont val="Arial"/>
        <family val="2"/>
      </rPr>
      <t>A0043916</t>
    </r>
  </si>
  <si>
    <t>524-SIPI-072023-524036996</t>
  </si>
  <si>
    <r>
      <t>'</t>
    </r>
    <r>
      <rPr>
        <sz val="10"/>
        <color rgb="FF000000"/>
        <rFont val="Arial"/>
        <family val="2"/>
      </rPr>
      <t>D0039931</t>
    </r>
  </si>
  <si>
    <t>526-SIPI-072023-526025576</t>
  </si>
  <si>
    <r>
      <t>'</t>
    </r>
    <r>
      <rPr>
        <sz val="10"/>
        <color rgb="FF000000"/>
        <rFont val="Arial"/>
        <family val="2"/>
      </rPr>
      <t>B0039364</t>
    </r>
  </si>
  <si>
    <r>
      <t>'</t>
    </r>
    <r>
      <rPr>
        <sz val="10"/>
        <color rgb="FF000000"/>
        <rFont val="Arial"/>
        <family val="2"/>
      </rPr>
      <t>B0043915</t>
    </r>
  </si>
  <si>
    <r>
      <t>'</t>
    </r>
    <r>
      <rPr>
        <sz val="10"/>
        <color rgb="FF000000"/>
        <rFont val="Arial"/>
        <family val="2"/>
      </rPr>
      <t>B0042283</t>
    </r>
  </si>
  <si>
    <r>
      <t>'</t>
    </r>
    <r>
      <rPr>
        <sz val="10"/>
        <color rgb="FF000000"/>
        <rFont val="Arial"/>
        <family val="2"/>
      </rPr>
      <t>B0040938</t>
    </r>
  </si>
  <si>
    <t>528-SIPI-072023-528035831</t>
  </si>
  <si>
    <r>
      <t>'</t>
    </r>
    <r>
      <rPr>
        <sz val="10"/>
        <color rgb="FF000000"/>
        <rFont val="Arial"/>
        <family val="2"/>
      </rPr>
      <t>L0041038</t>
    </r>
  </si>
  <si>
    <r>
      <t>'</t>
    </r>
    <r>
      <rPr>
        <sz val="10"/>
        <color rgb="FF000000"/>
        <rFont val="Arial"/>
        <family val="2"/>
      </rPr>
      <t>Q0045341</t>
    </r>
  </si>
  <si>
    <r>
      <t>'</t>
    </r>
    <r>
      <rPr>
        <sz val="10"/>
        <color rgb="FF000000"/>
        <rFont val="Arial"/>
        <family val="2"/>
      </rPr>
      <t>Q0042385</t>
    </r>
  </si>
  <si>
    <r>
      <t>'</t>
    </r>
    <r>
      <rPr>
        <sz val="10"/>
        <color rgb="FF000000"/>
        <rFont val="Arial"/>
        <family val="2"/>
      </rPr>
      <t>Q0043745</t>
    </r>
  </si>
  <si>
    <r>
      <t>'</t>
    </r>
    <r>
      <rPr>
        <sz val="10"/>
        <color rgb="FF000000"/>
        <rFont val="Arial"/>
        <family val="2"/>
      </rPr>
      <t>L0040733</t>
    </r>
  </si>
  <si>
    <r>
      <t>'</t>
    </r>
    <r>
      <rPr>
        <sz val="10"/>
        <color rgb="FF000000"/>
        <rFont val="Arial"/>
        <family val="2"/>
      </rPr>
      <t>Q0045239</t>
    </r>
  </si>
  <si>
    <r>
      <t>'</t>
    </r>
    <r>
      <rPr>
        <sz val="10"/>
        <color rgb="FF000000"/>
        <rFont val="Arial"/>
        <family val="2"/>
      </rPr>
      <t>Q0042180</t>
    </r>
  </si>
  <si>
    <t>531-SIPI-072023-531023269</t>
  </si>
  <si>
    <r>
      <t>'</t>
    </r>
    <r>
      <rPr>
        <sz val="10"/>
        <color rgb="FF000000"/>
        <rFont val="Arial"/>
        <family val="2"/>
      </rPr>
      <t>A0041031</t>
    </r>
  </si>
  <si>
    <t>532-SIPI-072023-532037913</t>
  </si>
  <si>
    <r>
      <t>'</t>
    </r>
    <r>
      <rPr>
        <sz val="10"/>
        <color rgb="FF000000"/>
        <rFont val="Arial"/>
        <family val="2"/>
      </rPr>
      <t>B0040939</t>
    </r>
  </si>
  <si>
    <r>
      <t>'</t>
    </r>
    <r>
      <rPr>
        <sz val="10"/>
        <color rgb="FF000000"/>
        <rFont val="Arial"/>
        <family val="2"/>
      </rPr>
      <t>B0039366</t>
    </r>
  </si>
  <si>
    <r>
      <t>'</t>
    </r>
    <r>
      <rPr>
        <sz val="10"/>
        <color rgb="FF000000"/>
        <rFont val="Arial"/>
        <family val="2"/>
      </rPr>
      <t>B0043917</t>
    </r>
  </si>
  <si>
    <t>536-SIPI-072023-1020936</t>
  </si>
  <si>
    <r>
      <t>'</t>
    </r>
    <r>
      <rPr>
        <sz val="10"/>
        <color rgb="FF000000"/>
        <rFont val="Arial"/>
        <family val="2"/>
      </rPr>
      <t>A0043821</t>
    </r>
  </si>
  <si>
    <r>
      <t>'</t>
    </r>
    <r>
      <rPr>
        <sz val="10"/>
        <color rgb="FF000000"/>
        <rFont val="Arial"/>
        <family val="2"/>
      </rPr>
      <t>A0045316</t>
    </r>
  </si>
  <si>
    <r>
      <t>'</t>
    </r>
    <r>
      <rPr>
        <sz val="10"/>
        <color rgb="FF000000"/>
        <rFont val="Arial"/>
        <family val="2"/>
      </rPr>
      <t>A0039260</t>
    </r>
  </si>
  <si>
    <r>
      <t>'</t>
    </r>
    <r>
      <rPr>
        <sz val="10"/>
        <color rgb="FF000000"/>
        <rFont val="Arial"/>
        <family val="2"/>
      </rPr>
      <t>A0042221</t>
    </r>
  </si>
  <si>
    <t>537-SIPI-072023-1016410</t>
  </si>
  <si>
    <r>
      <t>'</t>
    </r>
    <r>
      <rPr>
        <sz val="10"/>
        <color rgb="FF000000"/>
        <rFont val="Arial"/>
        <family val="2"/>
      </rPr>
      <t>A0039232</t>
    </r>
  </si>
  <si>
    <r>
      <t>'</t>
    </r>
    <r>
      <rPr>
        <sz val="10"/>
        <color rgb="FF000000"/>
        <rFont val="Arial"/>
        <family val="2"/>
      </rPr>
      <t>A0045240</t>
    </r>
  </si>
  <si>
    <t>539-SIPI-072023-10029392</t>
  </si>
  <si>
    <r>
      <t>'</t>
    </r>
    <r>
      <rPr>
        <sz val="10"/>
        <color rgb="FF000000"/>
        <rFont val="Arial"/>
        <family val="2"/>
      </rPr>
      <t>A0041570</t>
    </r>
  </si>
  <si>
    <r>
      <t>'</t>
    </r>
    <r>
      <rPr>
        <sz val="10"/>
        <color rgb="FF000000"/>
        <rFont val="Arial"/>
        <family val="2"/>
      </rPr>
      <t>A0044076</t>
    </r>
  </si>
  <si>
    <r>
      <t>'</t>
    </r>
    <r>
      <rPr>
        <sz val="10"/>
        <color rgb="FF000000"/>
        <rFont val="Arial"/>
        <family val="2"/>
      </rPr>
      <t>A0039587</t>
    </r>
  </si>
  <si>
    <r>
      <t>'</t>
    </r>
    <r>
      <rPr>
        <sz val="10"/>
        <color rgb="FF000000"/>
        <rFont val="Arial"/>
        <family val="2"/>
      </rPr>
      <t>A0040892</t>
    </r>
  </si>
  <si>
    <t>540-SIPI-072023-540026037</t>
  </si>
  <si>
    <r>
      <t>'</t>
    </r>
    <r>
      <rPr>
        <sz val="10"/>
        <color rgb="FF000000"/>
        <rFont val="Arial"/>
        <family val="2"/>
      </rPr>
      <t>A41571</t>
    </r>
  </si>
  <si>
    <r>
      <t>'</t>
    </r>
    <r>
      <rPr>
        <sz val="10"/>
        <color rgb="FF000000"/>
        <rFont val="Arial"/>
        <family val="2"/>
      </rPr>
      <t>A39586</t>
    </r>
  </si>
  <si>
    <r>
      <t>'</t>
    </r>
    <r>
      <rPr>
        <sz val="10"/>
        <color rgb="FF000000"/>
        <rFont val="Arial"/>
        <family val="2"/>
      </rPr>
      <t>A42478</t>
    </r>
  </si>
  <si>
    <t>541-SIPI-072023-541026802</t>
  </si>
  <si>
    <r>
      <t>'</t>
    </r>
    <r>
      <rPr>
        <sz val="10"/>
        <color rgb="FF000000"/>
        <rFont val="Arial"/>
        <family val="2"/>
      </rPr>
      <t>T0043625</t>
    </r>
  </si>
  <si>
    <r>
      <t>'</t>
    </r>
    <r>
      <rPr>
        <sz val="10"/>
        <color rgb="FF000000"/>
        <rFont val="Arial"/>
        <family val="2"/>
      </rPr>
      <t>T0040667</t>
    </r>
  </si>
  <si>
    <t>542-SIPI-072023-10019744</t>
  </si>
  <si>
    <r>
      <t>'</t>
    </r>
    <r>
      <rPr>
        <sz val="10"/>
        <color rgb="FF000000"/>
        <rFont val="Arial"/>
        <family val="2"/>
      </rPr>
      <t>B0040942</t>
    </r>
  </si>
  <si>
    <r>
      <t>'</t>
    </r>
    <r>
      <rPr>
        <sz val="10"/>
        <color rgb="FF000000"/>
        <rFont val="Arial"/>
        <family val="2"/>
      </rPr>
      <t>B0039365</t>
    </r>
  </si>
  <si>
    <r>
      <t>'</t>
    </r>
    <r>
      <rPr>
        <sz val="10"/>
        <color rgb="FF000000"/>
        <rFont val="Arial"/>
        <family val="2"/>
      </rPr>
      <t>B0042285</t>
    </r>
  </si>
  <si>
    <t>546-SIPI-072023-10017577</t>
  </si>
  <si>
    <r>
      <t>'</t>
    </r>
    <r>
      <rPr>
        <sz val="10"/>
        <color rgb="FF000000"/>
        <rFont val="Arial"/>
        <family val="2"/>
      </rPr>
      <t>A0039579</t>
    </r>
  </si>
  <si>
    <r>
      <t>'</t>
    </r>
    <r>
      <rPr>
        <sz val="10"/>
        <color rgb="FF000000"/>
        <rFont val="Arial"/>
        <family val="2"/>
      </rPr>
      <t>A0041569</t>
    </r>
  </si>
  <si>
    <r>
      <t>'</t>
    </r>
    <r>
      <rPr>
        <sz val="10"/>
        <color rgb="FF000000"/>
        <rFont val="Arial"/>
        <family val="2"/>
      </rPr>
      <t>A0044075</t>
    </r>
  </si>
  <si>
    <t>547-SIPI-072023-547017902</t>
  </si>
  <si>
    <r>
      <t>'</t>
    </r>
    <r>
      <rPr>
        <sz val="10"/>
        <color rgb="FF000000"/>
        <rFont val="Arial"/>
        <family val="2"/>
      </rPr>
      <t>A0041033</t>
    </r>
  </si>
  <si>
    <r>
      <t>'</t>
    </r>
    <r>
      <rPr>
        <sz val="10"/>
        <color rgb="FF000000"/>
        <rFont val="Arial"/>
        <family val="2"/>
      </rPr>
      <t>A0043988</t>
    </r>
  </si>
  <si>
    <t>562-SIPI-072023-562012789</t>
  </si>
  <si>
    <r>
      <t>'</t>
    </r>
    <r>
      <rPr>
        <sz val="10"/>
        <color rgb="FF000000"/>
        <rFont val="Arial"/>
        <family val="2"/>
      </rPr>
      <t>23-41039</t>
    </r>
  </si>
  <si>
    <t>564-SIPI-072023-564007509</t>
  </si>
  <si>
    <r>
      <t>'</t>
    </r>
    <r>
      <rPr>
        <sz val="10"/>
        <color rgb="FF000000"/>
        <rFont val="Arial"/>
        <family val="2"/>
      </rPr>
      <t>E0043913</t>
    </r>
  </si>
  <si>
    <t>CN LIEN HIEP HTX TM TP.HCM-CO.OPMART DUONG MINH CHAU</t>
  </si>
  <si>
    <t>565-SIPI-072023-566019474</t>
  </si>
  <si>
    <r>
      <t>'</t>
    </r>
    <r>
      <rPr>
        <sz val="10"/>
        <color rgb="FF000000"/>
        <rFont val="Arial"/>
        <family val="2"/>
      </rPr>
      <t>A0041062</t>
    </r>
  </si>
  <si>
    <t>566-SIPI-072023-566013536</t>
  </si>
  <si>
    <r>
      <t>'</t>
    </r>
    <r>
      <rPr>
        <sz val="10"/>
        <color rgb="FF000000"/>
        <rFont val="Arial"/>
        <family val="2"/>
      </rPr>
      <t>b0042376</t>
    </r>
  </si>
  <si>
    <t>570-SIPI-072023-10019068</t>
  </si>
  <si>
    <r>
      <t>'</t>
    </r>
    <r>
      <rPr>
        <sz val="10"/>
        <color rgb="FF000000"/>
        <rFont val="Arial"/>
        <family val="2"/>
      </rPr>
      <t>A042106</t>
    </r>
  </si>
  <si>
    <r>
      <t>'</t>
    </r>
    <r>
      <rPr>
        <sz val="10"/>
        <color rgb="FF000000"/>
        <rFont val="Arial"/>
        <family val="2"/>
      </rPr>
      <t>A0044031</t>
    </r>
  </si>
  <si>
    <t>600-SIPI-072023-1086678</t>
  </si>
  <si>
    <r>
      <t>'</t>
    </r>
    <r>
      <rPr>
        <sz val="10"/>
        <color rgb="FF000000"/>
        <rFont val="Arial"/>
        <family val="2"/>
      </rPr>
      <t>039462</t>
    </r>
  </si>
  <si>
    <r>
      <t>'</t>
    </r>
    <r>
      <rPr>
        <sz val="10"/>
        <color rgb="FF000000"/>
        <rFont val="Arial"/>
        <family val="2"/>
      </rPr>
      <t>042384</t>
    </r>
  </si>
  <si>
    <r>
      <t>'</t>
    </r>
    <r>
      <rPr>
        <sz val="10"/>
        <color rgb="FF000000"/>
        <rFont val="Arial"/>
        <family val="2"/>
      </rPr>
      <t>042182</t>
    </r>
  </si>
  <si>
    <t>601-SIPI-072023-1082146</t>
  </si>
  <si>
    <r>
      <t>'</t>
    </r>
    <r>
      <rPr>
        <sz val="10"/>
        <color rgb="FF000000"/>
        <rFont val="Arial"/>
        <family val="2"/>
      </rPr>
      <t>A00045241</t>
    </r>
  </si>
  <si>
    <r>
      <t>'</t>
    </r>
    <r>
      <rPr>
        <sz val="10"/>
        <color rgb="FF000000"/>
        <rFont val="Arial"/>
        <family val="2"/>
      </rPr>
      <t>A00043744</t>
    </r>
  </si>
  <si>
    <r>
      <t>'</t>
    </r>
    <r>
      <rPr>
        <sz val="10"/>
        <color rgb="FF000000"/>
        <rFont val="Arial"/>
        <family val="2"/>
      </rPr>
      <t>A00039460</t>
    </r>
  </si>
  <si>
    <r>
      <t>'</t>
    </r>
    <r>
      <rPr>
        <sz val="10"/>
        <color rgb="FF000000"/>
        <rFont val="Arial"/>
        <family val="2"/>
      </rPr>
      <t>A00042179</t>
    </r>
  </si>
  <si>
    <t>602-SIPI-072023-1097674</t>
  </si>
  <si>
    <r>
      <t>'</t>
    </r>
    <r>
      <rPr>
        <sz val="10"/>
        <color rgb="FF000000"/>
        <rFont val="Arial"/>
        <family val="2"/>
      </rPr>
      <t>A0039578</t>
    </r>
  </si>
  <si>
    <r>
      <t>'</t>
    </r>
    <r>
      <rPr>
        <sz val="10"/>
        <color rgb="FF000000"/>
        <rFont val="Arial"/>
        <family val="2"/>
      </rPr>
      <t>A0042479</t>
    </r>
  </si>
  <si>
    <t>1C23TNN|CHANGIOHEO</t>
  </si>
  <si>
    <r>
      <t>'</t>
    </r>
    <r>
      <rPr>
        <sz val="10"/>
        <color rgb="FF000000"/>
        <rFont val="Arial"/>
        <family val="2"/>
      </rPr>
      <t>A0041564</t>
    </r>
  </si>
  <si>
    <r>
      <t>'</t>
    </r>
    <r>
      <rPr>
        <sz val="10"/>
        <color rgb="FF000000"/>
        <rFont val="Arial"/>
        <family val="2"/>
      </rPr>
      <t>A0043823</t>
    </r>
  </si>
  <si>
    <t>603-SIPI-072023-1059588</t>
  </si>
  <si>
    <r>
      <t>'</t>
    </r>
    <r>
      <rPr>
        <sz val="10"/>
        <color rgb="FF000000"/>
        <rFont val="Arial"/>
        <family val="2"/>
      </rPr>
      <t>A43914</t>
    </r>
  </si>
  <si>
    <r>
      <t>'</t>
    </r>
    <r>
      <rPr>
        <sz val="10"/>
        <color rgb="FF000000"/>
        <rFont val="Arial"/>
        <family val="2"/>
      </rPr>
      <t>A42282</t>
    </r>
  </si>
  <si>
    <r>
      <t>'</t>
    </r>
    <r>
      <rPr>
        <sz val="10"/>
        <color rgb="FF000000"/>
        <rFont val="Arial"/>
        <family val="2"/>
      </rPr>
      <t>A39363</t>
    </r>
  </si>
  <si>
    <t>605-SIPI-072023-1100333</t>
  </si>
  <si>
    <r>
      <t>'</t>
    </r>
    <r>
      <rPr>
        <sz val="10"/>
        <color rgb="FF000000"/>
        <rFont val="Arial"/>
        <family val="2"/>
      </rPr>
      <t>Z0043835</t>
    </r>
  </si>
  <si>
    <r>
      <t>'</t>
    </r>
    <r>
      <rPr>
        <sz val="10"/>
        <color rgb="FF000000"/>
        <rFont val="Arial"/>
        <family val="2"/>
      </rPr>
      <t>N0040964</t>
    </r>
  </si>
  <si>
    <r>
      <t>'</t>
    </r>
    <r>
      <rPr>
        <sz val="10"/>
        <color rgb="FF000000"/>
        <rFont val="Arial"/>
        <family val="2"/>
      </rPr>
      <t>N0040696</t>
    </r>
  </si>
  <si>
    <r>
      <t>'</t>
    </r>
    <r>
      <rPr>
        <sz val="10"/>
        <color rgb="FF000000"/>
        <rFont val="Arial"/>
        <family val="2"/>
      </rPr>
      <t>Z0043607</t>
    </r>
  </si>
  <si>
    <t>606-SIPI-072023-1101271</t>
  </si>
  <si>
    <r>
      <t>'</t>
    </r>
    <r>
      <rPr>
        <sz val="10"/>
        <color rgb="FF000000"/>
        <rFont val="Arial"/>
        <family val="2"/>
      </rPr>
      <t>A0043985</t>
    </r>
  </si>
  <si>
    <r>
      <t>'</t>
    </r>
    <r>
      <rPr>
        <sz val="10"/>
        <color rgb="FF000000"/>
        <rFont val="Arial"/>
        <family val="2"/>
      </rPr>
      <t>A0039459</t>
    </r>
  </si>
  <si>
    <r>
      <t>'</t>
    </r>
    <r>
      <rPr>
        <sz val="10"/>
        <color rgb="FF000000"/>
        <rFont val="Arial"/>
        <family val="2"/>
      </rPr>
      <t>A0041034</t>
    </r>
  </si>
  <si>
    <r>
      <t>'</t>
    </r>
    <r>
      <rPr>
        <sz val="10"/>
        <color rgb="FF000000"/>
        <rFont val="Arial"/>
        <family val="2"/>
      </rPr>
      <t>A0042382</t>
    </r>
  </si>
  <si>
    <t>607-SIPI-072023-1097061</t>
  </si>
  <si>
    <r>
      <t>'</t>
    </r>
    <r>
      <rPr>
        <sz val="10"/>
        <color rgb="FF000000"/>
        <rFont val="Arial"/>
        <family val="2"/>
      </rPr>
      <t>B0040685</t>
    </r>
  </si>
  <si>
    <r>
      <t>'</t>
    </r>
    <r>
      <rPr>
        <sz val="10"/>
        <color rgb="FF000000"/>
        <rFont val="Arial"/>
        <family val="2"/>
      </rPr>
      <t>B0043626</t>
    </r>
  </si>
  <si>
    <r>
      <t>'</t>
    </r>
    <r>
      <rPr>
        <sz val="10"/>
        <color rgb="FF000000"/>
        <rFont val="Arial"/>
        <family val="2"/>
      </rPr>
      <t>B0044807</t>
    </r>
  </si>
  <si>
    <t>609-SIPI-072023-1094970</t>
  </si>
  <si>
    <r>
      <t>'</t>
    </r>
    <r>
      <rPr>
        <sz val="10"/>
        <color rgb="FF000000"/>
        <rFont val="Arial"/>
        <family val="2"/>
      </rPr>
      <t>A0042209</t>
    </r>
  </si>
  <si>
    <r>
      <t>'</t>
    </r>
    <r>
      <rPr>
        <sz val="10"/>
        <color rgb="FF000000"/>
        <rFont val="Arial"/>
        <family val="2"/>
      </rPr>
      <t>A0043837</t>
    </r>
  </si>
  <si>
    <t>613-SIPI-072023-1094549</t>
  </si>
  <si>
    <r>
      <t>'</t>
    </r>
    <r>
      <rPr>
        <sz val="10"/>
        <color rgb="FF000000"/>
        <rFont val="Arial"/>
        <family val="2"/>
      </rPr>
      <t>A0042487</t>
    </r>
  </si>
  <si>
    <r>
      <t>'</t>
    </r>
    <r>
      <rPr>
        <sz val="10"/>
        <color rgb="FF000000"/>
        <rFont val="Arial"/>
        <family val="2"/>
      </rPr>
      <t>A0044074</t>
    </r>
  </si>
  <si>
    <r>
      <t>'</t>
    </r>
    <r>
      <rPr>
        <sz val="10"/>
        <color rgb="FF000000"/>
        <rFont val="Arial"/>
        <family val="2"/>
      </rPr>
      <t>A0041568</t>
    </r>
  </si>
  <si>
    <r>
      <t>'</t>
    </r>
    <r>
      <rPr>
        <sz val="10"/>
        <color rgb="FF000000"/>
        <rFont val="Arial"/>
        <family val="2"/>
      </rPr>
      <t>A0039263</t>
    </r>
  </si>
  <si>
    <t>617-SIPI-072023-1080234</t>
  </si>
  <si>
    <r>
      <t>'</t>
    </r>
    <r>
      <rPr>
        <sz val="10"/>
        <color rgb="FF000000"/>
        <rFont val="Arial"/>
        <family val="2"/>
      </rPr>
      <t>A0040754</t>
    </r>
  </si>
  <si>
    <t>618-SIPI-072023-1075123</t>
  </si>
  <si>
    <r>
      <t>'</t>
    </r>
    <r>
      <rPr>
        <sz val="10"/>
        <color rgb="FF000000"/>
        <rFont val="Arial"/>
        <family val="2"/>
      </rPr>
      <t>A43822</t>
    </r>
  </si>
  <si>
    <r>
      <t>'</t>
    </r>
    <r>
      <rPr>
        <sz val="10"/>
        <color rgb="FF000000"/>
        <rFont val="Arial"/>
        <family val="2"/>
      </rPr>
      <t>A42222</t>
    </r>
  </si>
  <si>
    <r>
      <t>'</t>
    </r>
    <r>
      <rPr>
        <sz val="10"/>
        <color rgb="FF000000"/>
        <rFont val="Arial"/>
        <family val="2"/>
      </rPr>
      <t>A40863</t>
    </r>
  </si>
  <si>
    <r>
      <t>'</t>
    </r>
    <r>
      <rPr>
        <sz val="10"/>
        <color rgb="FF000000"/>
        <rFont val="Arial"/>
        <family val="2"/>
      </rPr>
      <t>A45315</t>
    </r>
  </si>
  <si>
    <t>620-SIPI-072023-1067131</t>
  </si>
  <si>
    <r>
      <t>'</t>
    </r>
    <r>
      <rPr>
        <sz val="10"/>
        <color rgb="FF000000"/>
        <rFont val="Arial"/>
        <family val="2"/>
      </rPr>
      <t>D0042115</t>
    </r>
  </si>
  <si>
    <r>
      <t>'</t>
    </r>
    <r>
      <rPr>
        <sz val="10"/>
        <color rgb="FF000000"/>
        <rFont val="Arial"/>
        <family val="2"/>
      </rPr>
      <t>D0042456</t>
    </r>
  </si>
  <si>
    <r>
      <t>'</t>
    </r>
    <r>
      <rPr>
        <sz val="10"/>
        <color rgb="FF000000"/>
        <rFont val="Arial"/>
        <family val="2"/>
      </rPr>
      <t>D0043856</t>
    </r>
  </si>
  <si>
    <r>
      <t>'</t>
    </r>
    <r>
      <rPr>
        <sz val="10"/>
        <color rgb="FF000000"/>
        <rFont val="Arial"/>
        <family val="2"/>
      </rPr>
      <t>D0041067</t>
    </r>
  </si>
  <si>
    <r>
      <t>'</t>
    </r>
    <r>
      <rPr>
        <sz val="10"/>
        <color rgb="FF000000"/>
        <rFont val="Arial"/>
        <family val="2"/>
      </rPr>
      <t>D0040673</t>
    </r>
  </si>
  <si>
    <t>910-SIPI-072023-10039495</t>
  </si>
  <si>
    <r>
      <t>'</t>
    </r>
    <r>
      <rPr>
        <sz val="10"/>
        <color rgb="FF000000"/>
        <rFont val="Arial"/>
        <family val="2"/>
      </rPr>
      <t>b039433</t>
    </r>
  </si>
  <si>
    <r>
      <t>'</t>
    </r>
    <r>
      <rPr>
        <sz val="10"/>
        <color rgb="FF000000"/>
        <rFont val="Arial"/>
        <family val="2"/>
      </rPr>
      <t>b039548</t>
    </r>
  </si>
  <si>
    <r>
      <t>'</t>
    </r>
    <r>
      <rPr>
        <sz val="10"/>
        <color rgb="FF000000"/>
        <rFont val="Arial"/>
        <family val="2"/>
      </rPr>
      <t>b039535</t>
    </r>
  </si>
  <si>
    <r>
      <t>'</t>
    </r>
    <r>
      <rPr>
        <sz val="10"/>
        <color rgb="FF000000"/>
        <rFont val="Arial"/>
        <family val="2"/>
      </rPr>
      <t>b039545</t>
    </r>
  </si>
  <si>
    <r>
      <t>'</t>
    </r>
    <r>
      <rPr>
        <sz val="10"/>
        <color rgb="FF000000"/>
        <rFont val="Arial"/>
        <family val="2"/>
      </rPr>
      <t>b042203</t>
    </r>
  </si>
  <si>
    <r>
      <t>'</t>
    </r>
    <r>
      <rPr>
        <sz val="10"/>
        <color rgb="FF000000"/>
        <rFont val="Arial"/>
        <family val="2"/>
      </rPr>
      <t>b039549</t>
    </r>
  </si>
  <si>
    <r>
      <t>'</t>
    </r>
    <r>
      <rPr>
        <sz val="10"/>
        <color rgb="FF000000"/>
        <rFont val="Arial"/>
        <family val="2"/>
      </rPr>
      <t>b043291</t>
    </r>
  </si>
  <si>
    <r>
      <t>'</t>
    </r>
    <r>
      <rPr>
        <sz val="10"/>
        <color rgb="FF000000"/>
        <rFont val="Arial"/>
        <family val="2"/>
      </rPr>
      <t>b043759</t>
    </r>
  </si>
  <si>
    <r>
      <t>'</t>
    </r>
    <r>
      <rPr>
        <sz val="10"/>
        <color rgb="FF000000"/>
        <rFont val="Arial"/>
        <family val="2"/>
      </rPr>
      <t>b043982</t>
    </r>
  </si>
  <si>
    <r>
      <t>'</t>
    </r>
    <r>
      <rPr>
        <sz val="10"/>
        <color rgb="FF000000"/>
        <rFont val="Arial"/>
        <family val="2"/>
      </rPr>
      <t>b039496</t>
    </r>
  </si>
  <si>
    <r>
      <t>'</t>
    </r>
    <r>
      <rPr>
        <sz val="10"/>
        <color rgb="FF000000"/>
        <rFont val="Arial"/>
        <family val="2"/>
      </rPr>
      <t>b039540</t>
    </r>
  </si>
  <si>
    <r>
      <t>'</t>
    </r>
    <r>
      <rPr>
        <sz val="10"/>
        <color rgb="FF000000"/>
        <rFont val="Arial"/>
        <family val="2"/>
      </rPr>
      <t>b039497</t>
    </r>
  </si>
  <si>
    <r>
      <t>'</t>
    </r>
    <r>
      <rPr>
        <sz val="10"/>
        <color rgb="FF000000"/>
        <rFont val="Arial"/>
        <family val="2"/>
      </rPr>
      <t>b041022</t>
    </r>
  </si>
  <si>
    <r>
      <t>'</t>
    </r>
    <r>
      <rPr>
        <sz val="10"/>
        <color rgb="FF000000"/>
        <rFont val="Arial"/>
        <family val="2"/>
      </rPr>
      <t>b039546</t>
    </r>
  </si>
  <si>
    <r>
      <t>'</t>
    </r>
    <r>
      <rPr>
        <sz val="10"/>
        <color rgb="FF000000"/>
        <rFont val="Arial"/>
        <family val="2"/>
      </rPr>
      <t>b042359</t>
    </r>
  </si>
  <si>
    <r>
      <t>'</t>
    </r>
    <r>
      <rPr>
        <sz val="10"/>
        <color rgb="FF000000"/>
        <rFont val="Arial"/>
        <family val="2"/>
      </rPr>
      <t>b043956</t>
    </r>
  </si>
  <si>
    <r>
      <t>'</t>
    </r>
    <r>
      <rPr>
        <sz val="10"/>
        <color rgb="FF000000"/>
        <rFont val="Arial"/>
        <family val="2"/>
      </rPr>
      <t>b044799</t>
    </r>
  </si>
  <si>
    <r>
      <t>'</t>
    </r>
    <r>
      <rPr>
        <sz val="10"/>
        <color rgb="FF000000"/>
        <rFont val="Arial"/>
        <family val="2"/>
      </rPr>
      <t>b039543</t>
    </r>
  </si>
  <si>
    <r>
      <t>'</t>
    </r>
    <r>
      <rPr>
        <sz val="10"/>
        <color rgb="FF000000"/>
        <rFont val="Arial"/>
        <family val="2"/>
      </rPr>
      <t>b039534</t>
    </r>
  </si>
  <si>
    <r>
      <t>'</t>
    </r>
    <r>
      <rPr>
        <sz val="10"/>
        <color rgb="FF000000"/>
        <rFont val="Arial"/>
        <family val="2"/>
      </rPr>
      <t>b039537</t>
    </r>
  </si>
  <si>
    <r>
      <t>'</t>
    </r>
    <r>
      <rPr>
        <sz val="10"/>
        <color rgb="FF000000"/>
        <rFont val="Arial"/>
        <family val="2"/>
      </rPr>
      <t>b041019</t>
    </r>
  </si>
  <si>
    <r>
      <t>'</t>
    </r>
    <r>
      <rPr>
        <sz val="10"/>
        <color rgb="FF000000"/>
        <rFont val="Arial"/>
        <family val="2"/>
      </rPr>
      <t>b041023</t>
    </r>
  </si>
  <si>
    <r>
      <t>'</t>
    </r>
    <r>
      <rPr>
        <sz val="10"/>
        <color rgb="FF000000"/>
        <rFont val="Arial"/>
        <family val="2"/>
      </rPr>
      <t>b039541</t>
    </r>
  </si>
  <si>
    <r>
      <t>'</t>
    </r>
    <r>
      <rPr>
        <sz val="10"/>
        <color rgb="FF000000"/>
        <rFont val="Arial"/>
        <family val="2"/>
      </rPr>
      <t>b041020</t>
    </r>
  </si>
  <si>
    <r>
      <t>'</t>
    </r>
    <r>
      <rPr>
        <sz val="10"/>
        <color rgb="FF000000"/>
        <rFont val="Arial"/>
        <family val="2"/>
      </rPr>
      <t>b039555</t>
    </r>
  </si>
  <si>
    <r>
      <t>'</t>
    </r>
    <r>
      <rPr>
        <sz val="10"/>
        <color rgb="FF000000"/>
        <rFont val="Arial"/>
        <family val="2"/>
      </rPr>
      <t>b039556</t>
    </r>
  </si>
  <si>
    <r>
      <t>'</t>
    </r>
    <r>
      <rPr>
        <sz val="10"/>
        <color rgb="FF000000"/>
        <rFont val="Arial"/>
        <family val="2"/>
      </rPr>
      <t>b039550</t>
    </r>
  </si>
  <si>
    <r>
      <t>'</t>
    </r>
    <r>
      <rPr>
        <sz val="10"/>
        <color rgb="FF000000"/>
        <rFont val="Arial"/>
        <family val="2"/>
      </rPr>
      <t>b039435</t>
    </r>
  </si>
  <si>
    <r>
      <t>'</t>
    </r>
    <r>
      <rPr>
        <sz val="10"/>
        <color rgb="FF000000"/>
        <rFont val="Arial"/>
        <family val="2"/>
      </rPr>
      <t>b039499</t>
    </r>
  </si>
  <si>
    <r>
      <t>'</t>
    </r>
    <r>
      <rPr>
        <sz val="10"/>
        <color rgb="FF000000"/>
        <rFont val="Arial"/>
        <family val="2"/>
      </rPr>
      <t>b039554</t>
    </r>
  </si>
  <si>
    <r>
      <t>'</t>
    </r>
    <r>
      <rPr>
        <sz val="10"/>
        <color rgb="FF000000"/>
        <rFont val="Arial"/>
        <family val="2"/>
      </rPr>
      <t>b039432</t>
    </r>
  </si>
  <si>
    <r>
      <t>'</t>
    </r>
    <r>
      <rPr>
        <sz val="10"/>
        <color rgb="FF000000"/>
        <rFont val="Arial"/>
        <family val="2"/>
      </rPr>
      <t>b039470</t>
    </r>
  </si>
  <si>
    <r>
      <t>'</t>
    </r>
    <r>
      <rPr>
        <sz val="10"/>
        <color rgb="FF000000"/>
        <rFont val="Arial"/>
        <family val="2"/>
      </rPr>
      <t>b039551</t>
    </r>
  </si>
  <si>
    <r>
      <t>'</t>
    </r>
    <r>
      <rPr>
        <sz val="10"/>
        <color rgb="FF000000"/>
        <rFont val="Arial"/>
        <family val="2"/>
      </rPr>
      <t>B043760</t>
    </r>
  </si>
  <si>
    <r>
      <t>'</t>
    </r>
    <r>
      <rPr>
        <sz val="10"/>
        <color rgb="FF000000"/>
        <rFont val="Arial"/>
        <family val="2"/>
      </rPr>
      <t>b045237</t>
    </r>
  </si>
  <si>
    <r>
      <t>'</t>
    </r>
    <r>
      <rPr>
        <sz val="10"/>
        <color rgb="FF000000"/>
        <rFont val="Arial"/>
        <family val="2"/>
      </rPr>
      <t>b039434</t>
    </r>
  </si>
  <si>
    <r>
      <t>'</t>
    </r>
    <r>
      <rPr>
        <sz val="10"/>
        <color rgb="FF000000"/>
        <rFont val="Arial"/>
        <family val="2"/>
      </rPr>
      <t>b039498</t>
    </r>
  </si>
  <si>
    <r>
      <t>'</t>
    </r>
    <r>
      <rPr>
        <sz val="10"/>
        <color rgb="FF000000"/>
        <rFont val="Arial"/>
        <family val="2"/>
      </rPr>
      <t>b041018</t>
    </r>
  </si>
  <si>
    <r>
      <t>'</t>
    </r>
    <r>
      <rPr>
        <sz val="10"/>
        <color rgb="FF000000"/>
        <rFont val="Arial"/>
        <family val="2"/>
      </rPr>
      <t>b039544</t>
    </r>
  </si>
  <si>
    <r>
      <t>'</t>
    </r>
    <r>
      <rPr>
        <sz val="10"/>
        <color rgb="FF000000"/>
        <rFont val="Arial"/>
        <family val="2"/>
      </rPr>
      <t>b039539</t>
    </r>
  </si>
  <si>
    <r>
      <t>'</t>
    </r>
    <r>
      <rPr>
        <sz val="10"/>
        <color rgb="FF000000"/>
        <rFont val="Arial"/>
        <family val="2"/>
      </rPr>
      <t>b039538</t>
    </r>
  </si>
  <si>
    <r>
      <t>'</t>
    </r>
    <r>
      <rPr>
        <sz val="10"/>
        <color rgb="FF000000"/>
        <rFont val="Arial"/>
        <family val="2"/>
      </rPr>
      <t>b039547</t>
    </r>
  </si>
  <si>
    <r>
      <t>'</t>
    </r>
    <r>
      <rPr>
        <sz val="10"/>
        <color rgb="FF000000"/>
        <rFont val="Arial"/>
        <family val="2"/>
      </rPr>
      <t>b041021</t>
    </r>
  </si>
  <si>
    <r>
      <t>'</t>
    </r>
    <r>
      <rPr>
        <sz val="10"/>
        <color rgb="FF000000"/>
        <rFont val="Arial"/>
        <family val="2"/>
      </rPr>
      <t>b043568</t>
    </r>
  </si>
  <si>
    <r>
      <t>'</t>
    </r>
    <r>
      <rPr>
        <sz val="10"/>
        <color rgb="FF000000"/>
        <rFont val="Arial"/>
        <family val="2"/>
      </rPr>
      <t>b043954</t>
    </r>
  </si>
  <si>
    <r>
      <t>'</t>
    </r>
    <r>
      <rPr>
        <sz val="10"/>
        <color rgb="FF000000"/>
        <rFont val="Arial"/>
        <family val="2"/>
      </rPr>
      <t>b043587</t>
    </r>
  </si>
  <si>
    <r>
      <t>'</t>
    </r>
    <r>
      <rPr>
        <sz val="10"/>
        <color rgb="FF000000"/>
        <rFont val="Arial"/>
        <family val="2"/>
      </rPr>
      <t>b040622</t>
    </r>
  </si>
  <si>
    <r>
      <t>'</t>
    </r>
    <r>
      <rPr>
        <sz val="10"/>
        <color rgb="FF000000"/>
        <rFont val="Arial"/>
        <family val="2"/>
      </rPr>
      <t>b039552</t>
    </r>
  </si>
  <si>
    <r>
      <t>'</t>
    </r>
    <r>
      <rPr>
        <sz val="10"/>
        <color rgb="FF000000"/>
        <rFont val="Arial"/>
        <family val="2"/>
      </rPr>
      <t>b039553</t>
    </r>
  </si>
  <si>
    <r>
      <t>'</t>
    </r>
    <r>
      <rPr>
        <sz val="10"/>
        <color rgb="FF000000"/>
        <rFont val="Arial"/>
        <family val="2"/>
      </rPr>
      <t>b041841</t>
    </r>
  </si>
  <si>
    <r>
      <t>'</t>
    </r>
    <r>
      <rPr>
        <sz val="10"/>
        <color rgb="FF000000"/>
        <rFont val="Arial"/>
        <family val="2"/>
      </rPr>
      <t>b043955</t>
    </r>
  </si>
  <si>
    <r>
      <t>'</t>
    </r>
    <r>
      <rPr>
        <sz val="10"/>
        <color rgb="FF000000"/>
        <rFont val="Arial"/>
        <family val="2"/>
      </rPr>
      <t>b043953</t>
    </r>
  </si>
  <si>
    <r>
      <t>'</t>
    </r>
    <r>
      <rPr>
        <sz val="10"/>
        <color rgb="FF000000"/>
        <rFont val="Arial"/>
        <family val="2"/>
      </rPr>
      <t>b040621</t>
    </r>
  </si>
  <si>
    <r>
      <t>'</t>
    </r>
    <r>
      <rPr>
        <sz val="10"/>
        <color rgb="FF000000"/>
        <rFont val="Arial"/>
        <family val="2"/>
      </rPr>
      <t>b039536</t>
    </r>
  </si>
  <si>
    <r>
      <t>'</t>
    </r>
    <r>
      <rPr>
        <sz val="10"/>
        <color rgb="FF000000"/>
        <rFont val="Arial"/>
        <family val="2"/>
      </rPr>
      <t>b039542</t>
    </r>
  </si>
  <si>
    <r>
      <t>'</t>
    </r>
    <r>
      <rPr>
        <sz val="10"/>
        <color rgb="FF000000"/>
        <rFont val="Arial"/>
        <family val="2"/>
      </rPr>
      <t>b039557</t>
    </r>
  </si>
  <si>
    <r>
      <t>'</t>
    </r>
    <r>
      <rPr>
        <sz val="10"/>
        <color rgb="FF000000"/>
        <rFont val="Arial"/>
        <family val="2"/>
      </rPr>
      <t>b039431</t>
    </r>
  </si>
  <si>
    <r>
      <t>'</t>
    </r>
    <r>
      <rPr>
        <sz val="10"/>
        <color rgb="FF000000"/>
        <rFont val="Arial"/>
        <family val="2"/>
      </rPr>
      <t>b042360</t>
    </r>
  </si>
  <si>
    <r>
      <t>'</t>
    </r>
    <r>
      <rPr>
        <sz val="10"/>
        <color rgb="FF000000"/>
        <rFont val="Arial"/>
        <family val="2"/>
      </rPr>
      <t>b041024</t>
    </r>
  </si>
  <si>
    <r>
      <t>'</t>
    </r>
    <r>
      <rPr>
        <sz val="10"/>
        <color rgb="FF000000"/>
        <rFont val="Arial"/>
        <family val="2"/>
      </rPr>
      <t>b043292</t>
    </r>
  </si>
  <si>
    <r>
      <t>'</t>
    </r>
    <r>
      <rPr>
        <sz val="10"/>
        <color rgb="FF000000"/>
        <rFont val="Arial"/>
        <family val="2"/>
      </rPr>
      <t>b043290</t>
    </r>
  </si>
  <si>
    <r>
      <t>'</t>
    </r>
    <r>
      <rPr>
        <sz val="10"/>
        <color rgb="FF000000"/>
        <rFont val="Arial"/>
        <family val="2"/>
      </rPr>
      <t>b043957</t>
    </r>
  </si>
  <si>
    <t>920-SIPI-072023-10018626</t>
  </si>
  <si>
    <r>
      <t>'</t>
    </r>
    <r>
      <rPr>
        <sz val="10"/>
        <color rgb="FF000000"/>
        <rFont val="Arial"/>
        <family val="2"/>
      </rPr>
      <t>23-b044010</t>
    </r>
  </si>
  <si>
    <r>
      <t>'</t>
    </r>
    <r>
      <rPr>
        <sz val="10"/>
        <color rgb="FF000000"/>
        <rFont val="Arial"/>
        <family val="2"/>
      </rPr>
      <t>23-b044004</t>
    </r>
  </si>
  <si>
    <r>
      <t>'</t>
    </r>
    <r>
      <rPr>
        <sz val="10"/>
        <color rgb="FF000000"/>
        <rFont val="Arial"/>
        <family val="2"/>
      </rPr>
      <t>23-b044007</t>
    </r>
  </si>
  <si>
    <r>
      <t>'</t>
    </r>
    <r>
      <rPr>
        <sz val="10"/>
        <color rgb="FF000000"/>
        <rFont val="Arial"/>
        <family val="2"/>
      </rPr>
      <t>23-b039252</t>
    </r>
  </si>
  <si>
    <r>
      <t>'</t>
    </r>
    <r>
      <rPr>
        <sz val="10"/>
        <color rgb="FF000000"/>
        <rFont val="Arial"/>
        <family val="2"/>
      </rPr>
      <t>23-b040649</t>
    </r>
  </si>
  <si>
    <r>
      <t>'</t>
    </r>
    <r>
      <rPr>
        <sz val="10"/>
        <color rgb="FF000000"/>
        <rFont val="Arial"/>
        <family val="2"/>
      </rPr>
      <t>23-b039398</t>
    </r>
  </si>
  <si>
    <r>
      <t>'</t>
    </r>
    <r>
      <rPr>
        <sz val="10"/>
        <color rgb="FF000000"/>
        <rFont val="Arial"/>
        <family val="2"/>
      </rPr>
      <t>23-b041851</t>
    </r>
  </si>
  <si>
    <r>
      <t>'</t>
    </r>
    <r>
      <rPr>
        <sz val="10"/>
        <color rgb="FF000000"/>
        <rFont val="Arial"/>
        <family val="2"/>
      </rPr>
      <t>23-b040989</t>
    </r>
  </si>
  <si>
    <r>
      <t>'</t>
    </r>
    <r>
      <rPr>
        <sz val="10"/>
        <color rgb="FF000000"/>
        <rFont val="Arial"/>
        <family val="2"/>
      </rPr>
      <t>23-b040988</t>
    </r>
  </si>
  <si>
    <r>
      <t>'</t>
    </r>
    <r>
      <rPr>
        <sz val="10"/>
        <color rgb="FF000000"/>
        <rFont val="Arial"/>
        <family val="2"/>
      </rPr>
      <t>23-b043617</t>
    </r>
  </si>
  <si>
    <t>930-SIPI-042023-10027138</t>
  </si>
  <si>
    <r>
      <t>'</t>
    </r>
    <r>
      <rPr>
        <sz val="10"/>
        <color rgb="FF000000"/>
        <rFont val="Arial"/>
        <family val="2"/>
      </rPr>
      <t>23-b025040</t>
    </r>
  </si>
  <si>
    <t>930-SIPI-052023-10027150</t>
  </si>
  <si>
    <r>
      <t>'</t>
    </r>
    <r>
      <rPr>
        <sz val="10"/>
        <color rgb="FF000000"/>
        <rFont val="Arial"/>
        <family val="2"/>
      </rPr>
      <t>23-b031508</t>
    </r>
  </si>
  <si>
    <r>
      <t>'</t>
    </r>
    <r>
      <rPr>
        <sz val="10"/>
        <color rgb="FF000000"/>
        <rFont val="Arial"/>
        <family val="2"/>
      </rPr>
      <t>23-b025588</t>
    </r>
  </si>
  <si>
    <t>930-SIPI-062023-10027187</t>
  </si>
  <si>
    <r>
      <t>'</t>
    </r>
    <r>
      <rPr>
        <sz val="10"/>
        <color rgb="FF000000"/>
        <rFont val="Arial"/>
        <family val="2"/>
      </rPr>
      <t>23-b036400</t>
    </r>
  </si>
  <si>
    <t>930-SIPI-072023-10027401</t>
  </si>
  <si>
    <r>
      <t>'</t>
    </r>
    <r>
      <rPr>
        <sz val="10"/>
        <color rgb="FF000000"/>
        <rFont val="Arial"/>
        <family val="2"/>
      </rPr>
      <t>23-b043767</t>
    </r>
  </si>
  <si>
    <r>
      <t>'</t>
    </r>
    <r>
      <rPr>
        <sz val="10"/>
        <color rgb="FF000000"/>
        <rFont val="Arial"/>
        <family val="2"/>
      </rPr>
      <t>23-b0042230</t>
    </r>
  </si>
  <si>
    <r>
      <t>'</t>
    </r>
    <r>
      <rPr>
        <sz val="10"/>
        <color rgb="FF000000"/>
        <rFont val="Arial"/>
        <family val="2"/>
      </rPr>
      <t>23-b044016</t>
    </r>
  </si>
  <si>
    <r>
      <t>'</t>
    </r>
    <r>
      <rPr>
        <sz val="10"/>
        <color rgb="FF000000"/>
        <rFont val="Arial"/>
        <family val="2"/>
      </rPr>
      <t>23-b044015</t>
    </r>
  </si>
  <si>
    <r>
      <t>'</t>
    </r>
    <r>
      <rPr>
        <sz val="10"/>
        <color rgb="FF000000"/>
        <rFont val="Arial"/>
        <family val="2"/>
      </rPr>
      <t>23-b042404</t>
    </r>
  </si>
  <si>
    <r>
      <t>'</t>
    </r>
    <r>
      <rPr>
        <sz val="10"/>
        <color rgb="FF000000"/>
        <rFont val="Arial"/>
        <family val="2"/>
      </rPr>
      <t>23-b040692</t>
    </r>
  </si>
  <si>
    <r>
      <t>'</t>
    </r>
    <r>
      <rPr>
        <sz val="10"/>
        <color rgb="FF000000"/>
        <rFont val="Arial"/>
        <family val="2"/>
      </rPr>
      <t>23-b044014</t>
    </r>
  </si>
  <si>
    <r>
      <t>'</t>
    </r>
    <r>
      <rPr>
        <sz val="10"/>
        <color rgb="FF000000"/>
        <rFont val="Arial"/>
        <family val="2"/>
      </rPr>
      <t>23-b045268</t>
    </r>
  </si>
  <si>
    <r>
      <t>'</t>
    </r>
    <r>
      <rPr>
        <sz val="10"/>
        <color rgb="FF000000"/>
        <rFont val="Arial"/>
        <family val="2"/>
      </rPr>
      <t>23-b041835</t>
    </r>
  </si>
  <si>
    <r>
      <t>'</t>
    </r>
    <r>
      <rPr>
        <sz val="10"/>
        <color rgb="FF000000"/>
        <rFont val="Arial"/>
        <family val="2"/>
      </rPr>
      <t>23-b044486</t>
    </r>
  </si>
  <si>
    <t>940-SIPI-072023-10021935</t>
  </si>
  <si>
    <r>
      <t>'</t>
    </r>
    <r>
      <rPr>
        <sz val="10"/>
        <color rgb="FF000000"/>
        <rFont val="Arial"/>
        <family val="2"/>
      </rPr>
      <t>A00039370</t>
    </r>
  </si>
  <si>
    <r>
      <t>'</t>
    </r>
    <r>
      <rPr>
        <sz val="10"/>
        <color rgb="FF000000"/>
        <rFont val="Arial"/>
        <family val="2"/>
      </rPr>
      <t>A00040943</t>
    </r>
  </si>
  <si>
    <r>
      <t>'</t>
    </r>
    <r>
      <rPr>
        <sz val="10"/>
        <color rgb="FF000000"/>
        <rFont val="Arial"/>
        <family val="2"/>
      </rPr>
      <t>A00039369</t>
    </r>
  </si>
  <si>
    <r>
      <t>'</t>
    </r>
    <r>
      <rPr>
        <sz val="10"/>
        <color rgb="FF000000"/>
        <rFont val="Arial"/>
        <family val="2"/>
      </rPr>
      <t>A00040946</t>
    </r>
  </si>
  <si>
    <r>
      <t>'</t>
    </r>
    <r>
      <rPr>
        <sz val="10"/>
        <color rgb="FF000000"/>
        <rFont val="Arial"/>
        <family val="2"/>
      </rPr>
      <t>A00043919</t>
    </r>
  </si>
  <si>
    <r>
      <t>'</t>
    </r>
    <r>
      <rPr>
        <sz val="10"/>
        <color rgb="FF000000"/>
        <rFont val="Arial"/>
        <family val="2"/>
      </rPr>
      <t>A00040945</t>
    </r>
  </si>
  <si>
    <r>
      <t>'</t>
    </r>
    <r>
      <rPr>
        <sz val="10"/>
        <color rgb="FF000000"/>
        <rFont val="Arial"/>
        <family val="2"/>
      </rPr>
      <t>A00040944</t>
    </r>
  </si>
  <si>
    <r>
      <t>'</t>
    </r>
    <r>
      <rPr>
        <sz val="10"/>
        <color rgb="FF000000"/>
        <rFont val="Arial"/>
        <family val="2"/>
      </rPr>
      <t>A00043918</t>
    </r>
  </si>
  <si>
    <t>940-SIPI-102022-10021788</t>
  </si>
  <si>
    <r>
      <t>'</t>
    </r>
    <r>
      <rPr>
        <sz val="10"/>
        <color rgb="FF000000"/>
        <rFont val="Arial"/>
        <family val="2"/>
      </rPr>
      <t>A00047815</t>
    </r>
  </si>
  <si>
    <t>950-SIPI-072023-10009390</t>
  </si>
  <si>
    <r>
      <t>'</t>
    </r>
    <r>
      <rPr>
        <sz val="10"/>
        <color rgb="FF000000"/>
        <rFont val="Arial"/>
        <family val="2"/>
      </rPr>
      <t>23-b039584</t>
    </r>
  </si>
  <si>
    <r>
      <t>'</t>
    </r>
    <r>
      <rPr>
        <sz val="10"/>
        <color rgb="FF000000"/>
        <rFont val="Arial"/>
        <family val="2"/>
      </rPr>
      <t>23-b042192</t>
    </r>
  </si>
  <si>
    <t>299-SIPI-R-072023-1281296</t>
  </si>
  <si>
    <r>
      <t>'</t>
    </r>
    <r>
      <rPr>
        <sz val="10"/>
        <color rgb="FF000000"/>
        <rFont val="Arial"/>
        <family val="2"/>
      </rPr>
      <t>28232</t>
    </r>
  </si>
  <si>
    <t>K23TVA-28232-RTV1744947|HHCL - RTV1744947</t>
  </si>
  <si>
    <r>
      <t>'</t>
    </r>
    <r>
      <rPr>
        <sz val="10"/>
        <color rgb="FF000000"/>
        <rFont val="Arial"/>
        <family val="2"/>
      </rPr>
      <t>27334</t>
    </r>
  </si>
  <si>
    <t>K23TVA-27334-RTV1740209|HHCL - RTV1740209</t>
  </si>
  <si>
    <r>
      <t>'</t>
    </r>
    <r>
      <rPr>
        <sz val="10"/>
        <color rgb="FF000000"/>
        <rFont val="Arial"/>
        <family val="2"/>
      </rPr>
      <t>27393</t>
    </r>
  </si>
  <si>
    <t>K23TVA-27393-RTV1740281|HHCL</t>
  </si>
  <si>
    <t>299-SIPI-R-082023-1281296</t>
  </si>
  <si>
    <r>
      <t>'</t>
    </r>
    <r>
      <rPr>
        <sz val="10"/>
        <color rgb="FF000000"/>
        <rFont val="Arial"/>
        <family val="2"/>
      </rPr>
      <t>31191</t>
    </r>
  </si>
  <si>
    <t>K23TVA-31191-RTV1755398|HHCL - RTV1755398</t>
  </si>
  <si>
    <t>403-SIPI-R-082023-1099974</t>
  </si>
  <si>
    <r>
      <t>'</t>
    </r>
    <r>
      <rPr>
        <sz val="10"/>
        <color rgb="FF000000"/>
        <rFont val="Arial"/>
        <family val="2"/>
      </rPr>
      <t>1933</t>
    </r>
  </si>
  <si>
    <t>1K23TBK|GAHUNCOXH - RTV1760176</t>
  </si>
  <si>
    <t>436-SIPI-R-042023-23000026</t>
  </si>
  <si>
    <t>1K23TCR|GA_1685507 - RTV1685507</t>
  </si>
  <si>
    <t>456-SIPI-R-062023-23000107</t>
  </si>
  <si>
    <r>
      <t>'</t>
    </r>
    <r>
      <rPr>
        <sz val="10"/>
        <color rgb="FF000000"/>
        <rFont val="Arial"/>
        <family val="2"/>
      </rPr>
      <t>839</t>
    </r>
  </si>
  <si>
    <t>1K23TDK-839|GAHUN - RTV1731304</t>
  </si>
  <si>
    <t>463-SIPI-R-072023-10028332</t>
  </si>
  <si>
    <r>
      <t>'</t>
    </r>
    <r>
      <rPr>
        <sz val="10"/>
        <color rgb="FF000000"/>
        <rFont val="Arial"/>
        <family val="2"/>
      </rPr>
      <t>1504</t>
    </r>
  </si>
  <si>
    <t>1K23TDT-1504RTV1732826|GAHUNKH - RTV1732826</t>
  </si>
  <si>
    <t>529-SIPI-R-072023-529038252</t>
  </si>
  <si>
    <r>
      <t>'</t>
    </r>
    <r>
      <rPr>
        <sz val="10"/>
        <color rgb="FF000000"/>
        <rFont val="Arial"/>
        <family val="2"/>
      </rPr>
      <t>862</t>
    </r>
  </si>
  <si>
    <t>1K23TGD|RTV1744312-GAHUN - RTV1744312</t>
  </si>
  <si>
    <t>529-SIPI-R-082023-529038252</t>
  </si>
  <si>
    <r>
      <t>'</t>
    </r>
    <r>
      <rPr>
        <sz val="10"/>
        <color rgb="FF000000"/>
        <rFont val="Arial"/>
        <family val="2"/>
      </rPr>
      <t>943</t>
    </r>
  </si>
  <si>
    <t>1K23TGD|RTV1756992-GAHUN - RTV1756992</t>
  </si>
  <si>
    <t>532-SIPI-R-072023-532038336</t>
  </si>
  <si>
    <r>
      <t>'</t>
    </r>
    <r>
      <rPr>
        <sz val="10"/>
        <color rgb="FF000000"/>
        <rFont val="Arial"/>
        <family val="2"/>
      </rPr>
      <t>1176</t>
    </r>
  </si>
  <si>
    <t>1K23TGH|GA-RTV 1748466 - RTV1748466</t>
  </si>
  <si>
    <t>532-SIPI-R-082023-532038336</t>
  </si>
  <si>
    <r>
      <t>'</t>
    </r>
    <r>
      <rPr>
        <sz val="10"/>
        <color rgb="FF000000"/>
        <rFont val="Arial"/>
        <family val="2"/>
      </rPr>
      <t>B1263</t>
    </r>
  </si>
  <si>
    <t>1K23TGH|GA-RTV 1752886 - RTV1752886</t>
  </si>
  <si>
    <t>536-SIPI-R-072023-1021107</t>
  </si>
  <si>
    <r>
      <t>'</t>
    </r>
    <r>
      <rPr>
        <sz val="10"/>
        <color rgb="FF000000"/>
        <rFont val="Arial"/>
        <family val="2"/>
      </rPr>
      <t>695</t>
    </r>
  </si>
  <si>
    <t>1K23TGN|GAHUN|RTV1738710 - RTV1738710</t>
  </si>
  <si>
    <r>
      <t>'</t>
    </r>
    <r>
      <rPr>
        <sz val="10"/>
        <color rgb="FF000000"/>
        <rFont val="Arial"/>
        <family val="2"/>
      </rPr>
      <t>709</t>
    </r>
  </si>
  <si>
    <t>1K23TGN|GAHUN|RTV1741268 - RTV1741268</t>
  </si>
  <si>
    <t>540-SIPI-R-062023-540026319</t>
  </si>
  <si>
    <r>
      <t>'</t>
    </r>
    <r>
      <rPr>
        <sz val="10"/>
        <color rgb="FF000000"/>
        <rFont val="Arial"/>
        <family val="2"/>
      </rPr>
      <t>582</t>
    </r>
  </si>
  <si>
    <t>1K23TGS|582-BAPGIO - RTV1724051</t>
  </si>
  <si>
    <t>600-SIPI-R-072023-1087140</t>
  </si>
  <si>
    <r>
      <t>'</t>
    </r>
    <r>
      <rPr>
        <sz val="10"/>
        <color rgb="FF000000"/>
        <rFont val="Arial"/>
        <family val="2"/>
      </rPr>
      <t>001056</t>
    </r>
  </si>
  <si>
    <t>1K23THN|GAHUN-001056 - RTV1746945</t>
  </si>
  <si>
    <r>
      <t>'</t>
    </r>
    <r>
      <rPr>
        <sz val="10"/>
        <color rgb="FF000000"/>
        <rFont val="Arial"/>
        <family val="2"/>
      </rPr>
      <t>001052</t>
    </r>
  </si>
  <si>
    <t>1K23THN|GAHUN-001052 - RTV1746623</t>
  </si>
  <si>
    <t>613-SIPI-R-082023-1094890</t>
  </si>
  <si>
    <r>
      <t>'</t>
    </r>
    <r>
      <rPr>
        <sz val="10"/>
        <color rgb="FF000000"/>
        <rFont val="Arial"/>
        <family val="2"/>
      </rPr>
      <t>1277</t>
    </r>
  </si>
  <si>
    <t>1K23TKA-1277|GAHUNKHOI - RTV1751159</t>
  </si>
  <si>
    <t>910-SIPI-R-082023-10039570</t>
  </si>
  <si>
    <r>
      <t>'</t>
    </r>
    <r>
      <rPr>
        <sz val="10"/>
        <color rgb="FF000000"/>
        <rFont val="Arial"/>
        <family val="2"/>
      </rPr>
      <t>2677</t>
    </r>
  </si>
  <si>
    <t>RTV 1751932|9120|GA - RTV1751932</t>
  </si>
  <si>
    <t>930-SIPI-R-062023-23000055</t>
  </si>
  <si>
    <r>
      <t>'</t>
    </r>
    <r>
      <rPr>
        <sz val="10"/>
        <color rgb="FF000000"/>
        <rFont val="Arial"/>
        <family val="2"/>
      </rPr>
      <t>586</t>
    </r>
  </si>
  <si>
    <t>K23TVD-586-RTV1718080|HHCL - RTV1718080</t>
  </si>
  <si>
    <t>K23TVD-642-RTV1724990|HHCL - RTV1724990</t>
  </si>
  <si>
    <t>940-SIPI-R-052023-10022042</t>
  </si>
  <si>
    <r>
      <t>'</t>
    </r>
    <r>
      <rPr>
        <sz val="10"/>
        <color rgb="FF000000"/>
        <rFont val="Arial"/>
        <family val="2"/>
      </rPr>
      <t>R00001244</t>
    </r>
  </si>
  <si>
    <t>1K23TVE|00001244.R1709002|9406 - RTV1709002</t>
  </si>
  <si>
    <t>QT01082023-01078</t>
  </si>
  <si>
    <t>021583-HT06-Phi HT van chuyen tinh T7/2023 -7%</t>
  </si>
  <si>
    <t>197-SIPI-R-072023-1077425</t>
  </si>
  <si>
    <r>
      <t>'</t>
    </r>
    <r>
      <rPr>
        <sz val="10"/>
        <color rgb="FF000000"/>
        <rFont val="Arial"/>
        <family val="2"/>
      </rPr>
      <t>1095</t>
    </r>
  </si>
  <si>
    <t>1K23TBA|TPCN - RTV1747114</t>
  </si>
  <si>
    <t>200-SIPI-R-072023-1081952</t>
  </si>
  <si>
    <r>
      <t>'</t>
    </r>
    <r>
      <rPr>
        <sz val="10"/>
        <color rgb="FF000000"/>
        <rFont val="Arial"/>
        <family val="2"/>
      </rPr>
      <t>1066</t>
    </r>
  </si>
  <si>
    <t>1K23TBC|VAT8|XXICH - RTV1740461</t>
  </si>
  <si>
    <r>
      <t>'</t>
    </r>
    <r>
      <rPr>
        <sz val="10"/>
        <color rgb="FF000000"/>
        <rFont val="Arial"/>
        <family val="2"/>
      </rPr>
      <t>1109</t>
    </r>
  </si>
  <si>
    <t>1K23TBC|VAT10|CHANGIO - RTV1744796</t>
  </si>
  <si>
    <t>200-SIPI-R-082023-1081952</t>
  </si>
  <si>
    <r>
      <t>'</t>
    </r>
    <r>
      <rPr>
        <sz val="10"/>
        <color rgb="FF000000"/>
        <rFont val="Arial"/>
        <family val="2"/>
      </rPr>
      <t>1196</t>
    </r>
  </si>
  <si>
    <t>1K23TBC|VAT8|CHAN GIO - RTV1754460</t>
  </si>
  <si>
    <t>299-SIPI-R-072023-1278326</t>
  </si>
  <si>
    <r>
      <t>'</t>
    </r>
    <r>
      <rPr>
        <sz val="10"/>
        <color rgb="FF000000"/>
        <rFont val="Arial"/>
        <family val="2"/>
      </rPr>
      <t>26941</t>
    </r>
  </si>
  <si>
    <t>K23TVA-26941-RTV1738449|HHCL - RTV1738449</t>
  </si>
  <si>
    <r>
      <t>'</t>
    </r>
    <r>
      <rPr>
        <sz val="10"/>
        <color rgb="FF000000"/>
        <rFont val="Arial"/>
        <family val="2"/>
      </rPr>
      <t>26919</t>
    </r>
  </si>
  <si>
    <t>K23TVA-26919-RTV1738287|HHCL - RTV1738287</t>
  </si>
  <si>
    <r>
      <t>'</t>
    </r>
    <r>
      <rPr>
        <sz val="10"/>
        <color rgb="FF000000"/>
        <rFont val="Arial"/>
        <family val="2"/>
      </rPr>
      <t>26986</t>
    </r>
  </si>
  <si>
    <t>K23TVA-26986-RTV1738854|HHCL - RTV1738854</t>
  </si>
  <si>
    <r>
      <t>'</t>
    </r>
    <r>
      <rPr>
        <sz val="10"/>
        <color rgb="FF000000"/>
        <rFont val="Arial"/>
        <family val="2"/>
      </rPr>
      <t>26918</t>
    </r>
  </si>
  <si>
    <t>K23TVA-26918-RTV1738284|HHCL - RTV1738284</t>
  </si>
  <si>
    <t>299-SIPI-R-072023-1279184</t>
  </si>
  <si>
    <r>
      <t>'</t>
    </r>
    <r>
      <rPr>
        <sz val="10"/>
        <color rgb="FF000000"/>
        <rFont val="Arial"/>
        <family val="2"/>
      </rPr>
      <t>27320</t>
    </r>
  </si>
  <si>
    <t>K23TVA-27320-RTV1740037|HHCL - RTV1740037</t>
  </si>
  <si>
    <r>
      <t>'</t>
    </r>
    <r>
      <rPr>
        <sz val="10"/>
        <color rgb="FF000000"/>
        <rFont val="Arial"/>
        <family val="2"/>
      </rPr>
      <t>27333</t>
    </r>
  </si>
  <si>
    <t>K23TVA-27333-RTV1740208|HHCL - RTV1740208</t>
  </si>
  <si>
    <r>
      <t>'</t>
    </r>
    <r>
      <rPr>
        <sz val="10"/>
        <color rgb="FF000000"/>
        <rFont val="Arial"/>
        <family val="2"/>
      </rPr>
      <t>27486</t>
    </r>
  </si>
  <si>
    <t>K23TVA-27486-RTV1740821|HHCL - RTV1740821</t>
  </si>
  <si>
    <r>
      <t>'</t>
    </r>
    <r>
      <rPr>
        <sz val="10"/>
        <color rgb="FF000000"/>
        <rFont val="Arial"/>
        <family val="2"/>
      </rPr>
      <t>27340</t>
    </r>
  </si>
  <si>
    <t>K23TVA-27340-RTV1740337|HHCL - RTV1740337</t>
  </si>
  <si>
    <r>
      <t>'</t>
    </r>
    <r>
      <rPr>
        <sz val="10"/>
        <color rgb="FF000000"/>
        <rFont val="Arial"/>
        <family val="2"/>
      </rPr>
      <t>27040</t>
    </r>
  </si>
  <si>
    <t>K23TVA-27040-RTV1738694|HHCL - RTV1738694</t>
  </si>
  <si>
    <t>299-SIPI-R-072023-1279459</t>
  </si>
  <si>
    <r>
      <t>'</t>
    </r>
    <r>
      <rPr>
        <sz val="10"/>
        <color rgb="FF000000"/>
        <rFont val="Arial"/>
        <family val="2"/>
      </rPr>
      <t>25376</t>
    </r>
  </si>
  <si>
    <t>K23TVA-25376-RTV1733297|HHCL - RTV1733297</t>
  </si>
  <si>
    <r>
      <t>'</t>
    </r>
    <r>
      <rPr>
        <sz val="10"/>
        <color rgb="FF000000"/>
        <rFont val="Arial"/>
        <family val="2"/>
      </rPr>
      <t>25406</t>
    </r>
  </si>
  <si>
    <t>K23TVA-25406-RTV1733478|HHCL - RTV1733478</t>
  </si>
  <si>
    <r>
      <t>'</t>
    </r>
    <r>
      <rPr>
        <sz val="10"/>
        <color rgb="FF000000"/>
        <rFont val="Arial"/>
        <family val="2"/>
      </rPr>
      <t>28233</t>
    </r>
  </si>
  <si>
    <t>K23TVA-28233-RTV1744950|HHCL - RTV1744950</t>
  </si>
  <si>
    <r>
      <t>'</t>
    </r>
    <r>
      <rPr>
        <sz val="10"/>
        <color rgb="FF000000"/>
        <rFont val="Arial"/>
        <family val="2"/>
      </rPr>
      <t>28373</t>
    </r>
  </si>
  <si>
    <t>K23TVA-28373-RTV1745695|HHCL - RTV1745695</t>
  </si>
  <si>
    <t>299-SIPI-R-072023-1280550</t>
  </si>
  <si>
    <r>
      <t>'</t>
    </r>
    <r>
      <rPr>
        <sz val="10"/>
        <color rgb="FF000000"/>
        <rFont val="Arial"/>
        <family val="2"/>
      </rPr>
      <t>25753</t>
    </r>
  </si>
  <si>
    <t>K23TVA-25753-RTV1734352|HHCL - RTV1734352</t>
  </si>
  <si>
    <r>
      <t>'</t>
    </r>
    <r>
      <rPr>
        <sz val="10"/>
        <color rgb="FF000000"/>
        <rFont val="Arial"/>
        <family val="2"/>
      </rPr>
      <t>27642</t>
    </r>
  </si>
  <si>
    <t>K23TVA-27642-RTV1741343|HHCL - RTV1741343</t>
  </si>
  <si>
    <r>
      <t>'</t>
    </r>
    <r>
      <rPr>
        <sz val="10"/>
        <color rgb="FF000000"/>
        <rFont val="Arial"/>
        <family val="2"/>
      </rPr>
      <t>29024</t>
    </r>
  </si>
  <si>
    <t>K23TVA-29024-RTV1747711|HHCL - RTV1747711</t>
  </si>
  <si>
    <r>
      <t>'</t>
    </r>
    <r>
      <rPr>
        <sz val="10"/>
        <color rgb="FF000000"/>
        <rFont val="Arial"/>
        <family val="2"/>
      </rPr>
      <t>29000</t>
    </r>
  </si>
  <si>
    <t>K23TVA-29000-RTV1748035|HHCL - RTV1748035</t>
  </si>
  <si>
    <r>
      <t>'</t>
    </r>
    <r>
      <rPr>
        <sz val="10"/>
        <color rgb="FF000000"/>
        <rFont val="Arial"/>
        <family val="2"/>
      </rPr>
      <t>28736</t>
    </r>
  </si>
  <si>
    <t>K23TVA-28736-RTV1746655</t>
  </si>
  <si>
    <r>
      <t>'</t>
    </r>
    <r>
      <rPr>
        <sz val="10"/>
        <color rgb="FF000000"/>
        <rFont val="Arial"/>
        <family val="2"/>
      </rPr>
      <t>28759</t>
    </r>
  </si>
  <si>
    <t>K23TVA-28759-RTV1746771</t>
  </si>
  <si>
    <r>
      <t>'</t>
    </r>
    <r>
      <rPr>
        <sz val="10"/>
        <color rgb="FF000000"/>
        <rFont val="Arial"/>
        <family val="2"/>
      </rPr>
      <t>26578</t>
    </r>
  </si>
  <si>
    <t>K23TVA-26578-RTV1737329|HHCL - RTV1737329</t>
  </si>
  <si>
    <r>
      <t>'</t>
    </r>
    <r>
      <rPr>
        <sz val="10"/>
        <color rgb="FF000000"/>
        <rFont val="Arial"/>
        <family val="2"/>
      </rPr>
      <t>27137</t>
    </r>
  </si>
  <si>
    <t>K23TVA-27137-RTV1738733|HHCL - RTV1738733</t>
  </si>
  <si>
    <r>
      <t>'</t>
    </r>
    <r>
      <rPr>
        <sz val="10"/>
        <color rgb="FF000000"/>
        <rFont val="Arial"/>
        <family val="2"/>
      </rPr>
      <t>27143</t>
    </r>
  </si>
  <si>
    <t>K23TVA-27143-RTV1738776|HHCL - RTV1738776</t>
  </si>
  <si>
    <r>
      <t>'</t>
    </r>
    <r>
      <rPr>
        <sz val="10"/>
        <color rgb="FF000000"/>
        <rFont val="Arial"/>
        <family val="2"/>
      </rPr>
      <t>28331</t>
    </r>
  </si>
  <si>
    <t>K23TVA-28331-RTV1745193|HHCL - RTV1745193</t>
  </si>
  <si>
    <r>
      <t>'</t>
    </r>
    <r>
      <rPr>
        <sz val="10"/>
        <color rgb="FF000000"/>
        <rFont val="Arial"/>
        <family val="2"/>
      </rPr>
      <t>25762</t>
    </r>
  </si>
  <si>
    <t>K23TVA-25762-RTV1734399|HHCL - RTV1734399</t>
  </si>
  <si>
    <r>
      <t>'</t>
    </r>
    <r>
      <rPr>
        <sz val="10"/>
        <color rgb="FF000000"/>
        <rFont val="Arial"/>
        <family val="2"/>
      </rPr>
      <t>26775</t>
    </r>
  </si>
  <si>
    <t>K23TVA-26775-RTV1737636|HHCL - RTV1737636</t>
  </si>
  <si>
    <r>
      <t>'</t>
    </r>
    <r>
      <rPr>
        <sz val="10"/>
        <color rgb="FF000000"/>
        <rFont val="Arial"/>
        <family val="2"/>
      </rPr>
      <t>27394</t>
    </r>
  </si>
  <si>
    <t>K23TVA-27394-RTV1740283|HHCL</t>
  </si>
  <si>
    <r>
      <t>'</t>
    </r>
    <r>
      <rPr>
        <sz val="10"/>
        <color rgb="FF000000"/>
        <rFont val="Arial"/>
        <family val="2"/>
      </rPr>
      <t>28179</t>
    </r>
  </si>
  <si>
    <t>K23TVA-28179-RTV1745024</t>
  </si>
  <si>
    <r>
      <t>'</t>
    </r>
    <r>
      <rPr>
        <sz val="10"/>
        <color rgb="FF000000"/>
        <rFont val="Arial"/>
        <family val="2"/>
      </rPr>
      <t>28295</t>
    </r>
  </si>
  <si>
    <t>K23TVA-28295-RTV1745107|HHCL - RTV1745107</t>
  </si>
  <si>
    <r>
      <t>'</t>
    </r>
    <r>
      <rPr>
        <sz val="10"/>
        <color rgb="FF000000"/>
        <rFont val="Arial"/>
        <family val="2"/>
      </rPr>
      <t>27940</t>
    </r>
  </si>
  <si>
    <t>K23TVA-27940-RTV1742720|HHCL</t>
  </si>
  <si>
    <r>
      <t>'</t>
    </r>
    <r>
      <rPr>
        <sz val="10"/>
        <color rgb="FF000000"/>
        <rFont val="Arial"/>
        <family val="2"/>
      </rPr>
      <t>28189</t>
    </r>
  </si>
  <si>
    <t>K23TVA-28189-RTV1745063</t>
  </si>
  <si>
    <r>
      <t>'</t>
    </r>
    <r>
      <rPr>
        <sz val="10"/>
        <color rgb="FF000000"/>
        <rFont val="Arial"/>
        <family val="2"/>
      </rPr>
      <t>28446</t>
    </r>
  </si>
  <si>
    <t>K23TVA-28446-RTV1745726|HHCL - RTV1745726</t>
  </si>
  <si>
    <r>
      <t>'</t>
    </r>
    <r>
      <rPr>
        <sz val="10"/>
        <color rgb="FF000000"/>
        <rFont val="Arial"/>
        <family val="2"/>
      </rPr>
      <t>26767</t>
    </r>
  </si>
  <si>
    <t>K23TVA-26767-RTV1737592|HHCL - RTV1737592</t>
  </si>
  <si>
    <r>
      <t>'</t>
    </r>
    <r>
      <rPr>
        <sz val="10"/>
        <color rgb="FF000000"/>
        <rFont val="Arial"/>
        <family val="2"/>
      </rPr>
      <t>27846</t>
    </r>
  </si>
  <si>
    <t>K23TVA-27846-RTV1742728|HHCL - RTV1742728</t>
  </si>
  <si>
    <r>
      <t>'</t>
    </r>
    <r>
      <rPr>
        <sz val="10"/>
        <color rgb="FF000000"/>
        <rFont val="Arial"/>
        <family val="2"/>
      </rPr>
      <t>28436</t>
    </r>
  </si>
  <si>
    <t>K23TVA-28436-RTV1745709|HHCL - RTV1745709</t>
  </si>
  <si>
    <r>
      <t>'</t>
    </r>
    <r>
      <rPr>
        <sz val="10"/>
        <color rgb="FF000000"/>
        <rFont val="Arial"/>
        <family val="2"/>
      </rPr>
      <t>27634</t>
    </r>
  </si>
  <si>
    <t>K23TVA-27634-RTV1741303|HHCL - RTV1741303</t>
  </si>
  <si>
    <r>
      <t>'</t>
    </r>
    <r>
      <rPr>
        <sz val="10"/>
        <color rgb="FF000000"/>
        <rFont val="Arial"/>
        <family val="2"/>
      </rPr>
      <t>27856</t>
    </r>
  </si>
  <si>
    <t>K23TVA-27856-RTV1742776|HHCL - RTV1742776</t>
  </si>
  <si>
    <r>
      <t>'</t>
    </r>
    <r>
      <rPr>
        <sz val="10"/>
        <color rgb="FF000000"/>
        <rFont val="Arial"/>
        <family val="2"/>
      </rPr>
      <t>28871</t>
    </r>
  </si>
  <si>
    <t>K23TVA-28871-RTV1747353|HHCL - RTV1747353</t>
  </si>
  <si>
    <t>299-SIPI-R-082023-1280550</t>
  </si>
  <si>
    <r>
      <t>'</t>
    </r>
    <r>
      <rPr>
        <sz val="10"/>
        <color rgb="FF000000"/>
        <rFont val="Arial"/>
        <family val="2"/>
      </rPr>
      <t>29301</t>
    </r>
  </si>
  <si>
    <t>K23TVA-29301-RTV1749551|HHCL - RTV1749551</t>
  </si>
  <si>
    <r>
      <t>'</t>
    </r>
    <r>
      <rPr>
        <sz val="10"/>
        <color rgb="FF000000"/>
        <rFont val="Arial"/>
        <family val="2"/>
      </rPr>
      <t>29473</t>
    </r>
  </si>
  <si>
    <t>K23TVA-29473-RTV1750139|HHCL - RTV1750139</t>
  </si>
  <si>
    <r>
      <t>'</t>
    </r>
    <r>
      <rPr>
        <sz val="10"/>
        <color rgb="FF000000"/>
        <rFont val="Arial"/>
        <family val="2"/>
      </rPr>
      <t>29963</t>
    </r>
  </si>
  <si>
    <t>K23TVA-29963-RTV1751585|HHCL - RTV1751585</t>
  </si>
  <si>
    <r>
      <t>'</t>
    </r>
    <r>
      <rPr>
        <sz val="10"/>
        <color rgb="FF000000"/>
        <rFont val="Arial"/>
        <family val="2"/>
      </rPr>
      <t>29539</t>
    </r>
  </si>
  <si>
    <t>K23TVA-29539-RTV1750131|HHCL - RTV1750131</t>
  </si>
  <si>
    <r>
      <t>'</t>
    </r>
    <r>
      <rPr>
        <sz val="10"/>
        <color rgb="FF000000"/>
        <rFont val="Arial"/>
        <family val="2"/>
      </rPr>
      <t>29562</t>
    </r>
  </si>
  <si>
    <t>K23TVA-29562-RTV1749979|HHCL - RTV1749979</t>
  </si>
  <si>
    <r>
      <t>'</t>
    </r>
    <r>
      <rPr>
        <sz val="10"/>
        <color rgb="FF000000"/>
        <rFont val="Arial"/>
        <family val="2"/>
      </rPr>
      <t>29800</t>
    </r>
  </si>
  <si>
    <t>K23TVA-29800-RTV1750827|HHCL - RTV1750827</t>
  </si>
  <si>
    <r>
      <t>'</t>
    </r>
    <r>
      <rPr>
        <sz val="10"/>
        <color rgb="FF000000"/>
        <rFont val="Arial"/>
        <family val="2"/>
      </rPr>
      <t>29245</t>
    </r>
  </si>
  <si>
    <t>K23TVA-29245-RTV1749074|HHCL - RTV1749074</t>
  </si>
  <si>
    <r>
      <t>'</t>
    </r>
    <r>
      <rPr>
        <sz val="10"/>
        <color rgb="FF000000"/>
        <rFont val="Arial"/>
        <family val="2"/>
      </rPr>
      <t>29707</t>
    </r>
  </si>
  <si>
    <t>K23TVA-29707-RTV1750496|HHCL - RTV1750496</t>
  </si>
  <si>
    <r>
      <t>'</t>
    </r>
    <r>
      <rPr>
        <sz val="10"/>
        <color rgb="FF000000"/>
        <rFont val="Arial"/>
        <family val="2"/>
      </rPr>
      <t>30348</t>
    </r>
  </si>
  <si>
    <t>K23TVA-30348-RTV1753208|HHCL - RTV1753208</t>
  </si>
  <si>
    <r>
      <t>'</t>
    </r>
    <r>
      <rPr>
        <sz val="10"/>
        <color rgb="FF000000"/>
        <rFont val="Arial"/>
        <family val="2"/>
      </rPr>
      <t>31043</t>
    </r>
  </si>
  <si>
    <t>K23TVA-31043-RTV1754571|HHCL - RTV1754571</t>
  </si>
  <si>
    <r>
      <t>'</t>
    </r>
    <r>
      <rPr>
        <sz val="10"/>
        <color rgb="FF000000"/>
        <rFont val="Arial"/>
        <family val="2"/>
      </rPr>
      <t>29540</t>
    </r>
  </si>
  <si>
    <t>K23TVA-29540-RTV1749841|HHCL - RTV1749841</t>
  </si>
  <si>
    <r>
      <t>'</t>
    </r>
    <r>
      <rPr>
        <sz val="10"/>
        <color rgb="FF000000"/>
        <rFont val="Arial"/>
        <family val="2"/>
      </rPr>
      <t>29942</t>
    </r>
  </si>
  <si>
    <t>K23TVA-29942-RTV1751471|HHCL - RTV1751471</t>
  </si>
  <si>
    <r>
      <t>'</t>
    </r>
    <r>
      <rPr>
        <sz val="10"/>
        <color rgb="FF000000"/>
        <rFont val="Arial"/>
        <family val="2"/>
      </rPr>
      <t>30855</t>
    </r>
  </si>
  <si>
    <t>K23TVA-30855-RTV1753653|HHCL - RTV1753653</t>
  </si>
  <si>
    <r>
      <t>'</t>
    </r>
    <r>
      <rPr>
        <sz val="10"/>
        <color rgb="FF000000"/>
        <rFont val="Arial"/>
        <family val="2"/>
      </rPr>
      <t>29739</t>
    </r>
  </si>
  <si>
    <t>K23TVA-29739-RTV1750786|HHCL - RTV1750786</t>
  </si>
  <si>
    <r>
      <t>'</t>
    </r>
    <r>
      <rPr>
        <sz val="10"/>
        <color rgb="FF000000"/>
        <rFont val="Arial"/>
        <family val="2"/>
      </rPr>
      <t>31002</t>
    </r>
  </si>
  <si>
    <t>K23TVA-31002-RTV1754416|HHCL - RTV1754416</t>
  </si>
  <si>
    <r>
      <t>'</t>
    </r>
    <r>
      <rPr>
        <sz val="10"/>
        <color rgb="FF000000"/>
        <rFont val="Arial"/>
        <family val="2"/>
      </rPr>
      <t>29331</t>
    </r>
  </si>
  <si>
    <t>K23TVA-29331-RTV1749776|HHCL - RTV1749776</t>
  </si>
  <si>
    <r>
      <t>'</t>
    </r>
    <r>
      <rPr>
        <sz val="10"/>
        <color rgb="FF000000"/>
        <rFont val="Arial"/>
        <family val="2"/>
      </rPr>
      <t>29538</t>
    </r>
  </si>
  <si>
    <t>K23TVA-29538-RTV1750009|HHCL - RTV1750009</t>
  </si>
  <si>
    <r>
      <t>'</t>
    </r>
    <r>
      <rPr>
        <sz val="10"/>
        <color rgb="FF000000"/>
        <rFont val="Arial"/>
        <family val="2"/>
      </rPr>
      <t>30491</t>
    </r>
  </si>
  <si>
    <t>K23TVA-30491-RTV1752812|HHCL - RTV1752812</t>
  </si>
  <si>
    <r>
      <t>'</t>
    </r>
    <r>
      <rPr>
        <sz val="10"/>
        <color rgb="FF000000"/>
        <rFont val="Arial"/>
        <family val="2"/>
      </rPr>
      <t>29444</t>
    </r>
  </si>
  <si>
    <t>K23TVA-29444-RTV1750004|HHCL - RTV1750004</t>
  </si>
  <si>
    <t>305-SIPI-R-072023-10065396</t>
  </si>
  <si>
    <r>
      <t>'</t>
    </r>
    <r>
      <rPr>
        <sz val="10"/>
        <color rgb="FF000000"/>
        <rFont val="Arial"/>
        <family val="2"/>
      </rPr>
      <t>6985</t>
    </r>
  </si>
  <si>
    <t>1K23TBD-6985|GIOTAINAM|RTV1736535</t>
  </si>
  <si>
    <t>306-SIPI-R-072023-10054281</t>
  </si>
  <si>
    <r>
      <t>'</t>
    </r>
    <r>
      <rPr>
        <sz val="10"/>
        <color rgb="FF000000"/>
        <rFont val="Arial"/>
        <family val="2"/>
      </rPr>
      <t>7758</t>
    </r>
  </si>
  <si>
    <t>1K23TBD-7758|GIOTAINH - RTV1745976</t>
  </si>
  <si>
    <t>399-SIPI-R-082023-10010425</t>
  </si>
  <si>
    <r>
      <t>'</t>
    </r>
    <r>
      <rPr>
        <sz val="10"/>
        <color rgb="FF000000"/>
        <rFont val="Arial"/>
        <family val="2"/>
      </rPr>
      <t>2602</t>
    </r>
  </si>
  <si>
    <t>1K23TDV|RTV1754110-2602|HH - RTV1754110</t>
  </si>
  <si>
    <t>400-SIPI-R-082023-1089203</t>
  </si>
  <si>
    <t>1K23TBE|RTV 1749692-CHANGIO - RTV1749692</t>
  </si>
  <si>
    <r>
      <t>'</t>
    </r>
    <r>
      <rPr>
        <sz val="10"/>
        <color rgb="FF000000"/>
        <rFont val="Arial"/>
        <family val="2"/>
      </rPr>
      <t>1059</t>
    </r>
  </si>
  <si>
    <t>1K23TBE|RTV 1754510-GAMUOI - RTV1754510</t>
  </si>
  <si>
    <t>404-SIPI-R-082023-1091513</t>
  </si>
  <si>
    <r>
      <t>'</t>
    </r>
    <r>
      <rPr>
        <sz val="10"/>
        <color rgb="FF000000"/>
        <rFont val="Arial"/>
        <family val="2"/>
      </rPr>
      <t>A831</t>
    </r>
  </si>
  <si>
    <t>1K23TBL|CHANGIO - RTV1751009</t>
  </si>
  <si>
    <t>421-SIPI-R-072023-1082763</t>
  </si>
  <si>
    <t>1K23TCC|CN|24/07/2023 - RTV1742477</t>
  </si>
  <si>
    <t>424-SIPI-R-072023-1064812</t>
  </si>
  <si>
    <r>
      <t>'</t>
    </r>
    <r>
      <rPr>
        <sz val="10"/>
        <color rgb="FF000000"/>
        <rFont val="Arial"/>
        <family val="2"/>
      </rPr>
      <t>803</t>
    </r>
  </si>
  <si>
    <t>RTV 1743758¦803-CHA COM - RTV1743758</t>
  </si>
  <si>
    <t>425-SIPI-R-072023-1120099</t>
  </si>
  <si>
    <r>
      <t>'</t>
    </r>
    <r>
      <rPr>
        <sz val="10"/>
        <color rgb="FF000000"/>
        <rFont val="Arial"/>
        <family val="2"/>
      </rPr>
      <t>1451</t>
    </r>
  </si>
  <si>
    <t>RTV1744559-CHANGIO - RTV1744559</t>
  </si>
  <si>
    <t>427-SIPI-R-072023-1053611</t>
  </si>
  <si>
    <r>
      <t>'</t>
    </r>
    <r>
      <rPr>
        <sz val="10"/>
        <color rgb="FF000000"/>
        <rFont val="Arial"/>
        <family val="2"/>
      </rPr>
      <t>1K23TCH-585</t>
    </r>
  </si>
  <si>
    <t>1K23TCH-585|GAMUOI - RTV1746440</t>
  </si>
  <si>
    <t>438-SIPI-R-072023-1068585</t>
  </si>
  <si>
    <r>
      <t>'</t>
    </r>
    <r>
      <rPr>
        <sz val="10"/>
        <color rgb="FF000000"/>
        <rFont val="Arial"/>
        <family val="2"/>
      </rPr>
      <t>A787</t>
    </r>
  </si>
  <si>
    <t>RTV1737694|GA MUOI - RTV1737694</t>
  </si>
  <si>
    <t>439-SIPI-R-072023-10054733</t>
  </si>
  <si>
    <r>
      <t>'</t>
    </r>
    <r>
      <rPr>
        <sz val="10"/>
        <color rgb="FF000000"/>
        <rFont val="Arial"/>
        <family val="2"/>
      </rPr>
      <t>603</t>
    </r>
  </si>
  <si>
    <t>1K23TCT-603|CHAN GIO - RTV1744261</t>
  </si>
  <si>
    <t>441-SIPI-R-072023-1102028</t>
  </si>
  <si>
    <r>
      <t>'</t>
    </r>
    <r>
      <rPr>
        <sz val="10"/>
        <color rgb="FF000000"/>
        <rFont val="Arial"/>
        <family val="2"/>
      </rPr>
      <t>1065</t>
    </r>
  </si>
  <si>
    <t>1K23TCV|GAMUOI|RTV1742192 - RTV1742192</t>
  </si>
  <si>
    <t>450-SIPI-R-072023-10054769</t>
  </si>
  <si>
    <r>
      <t>'</t>
    </r>
    <r>
      <rPr>
        <sz val="10"/>
        <color rgb="FF000000"/>
        <rFont val="Arial"/>
        <family val="2"/>
      </rPr>
      <t>761</t>
    </r>
  </si>
  <si>
    <t>RTV 1735429/CHACOM - RTV1735429</t>
  </si>
  <si>
    <r>
      <t>'</t>
    </r>
    <r>
      <rPr>
        <sz val="10"/>
        <color rgb="FF000000"/>
        <rFont val="Arial"/>
        <family val="2"/>
      </rPr>
      <t>827</t>
    </r>
  </si>
  <si>
    <t>RTV 1745357/GAMUOI - RTV1745357</t>
  </si>
  <si>
    <t>452-SIPI-R-082023-10102543</t>
  </si>
  <si>
    <r>
      <t>'</t>
    </r>
    <r>
      <rPr>
        <sz val="10"/>
        <color rgb="FF000000"/>
        <rFont val="Arial"/>
        <family val="2"/>
      </rPr>
      <t>794</t>
    </r>
  </si>
  <si>
    <t>1K23TDG-794|GAMUOI-1751626 - RTV1751626</t>
  </si>
  <si>
    <t>462-SIPI-R-072023-10025050</t>
  </si>
  <si>
    <r>
      <t>'</t>
    </r>
    <r>
      <rPr>
        <sz val="10"/>
        <color rgb="FF000000"/>
        <rFont val="Arial"/>
        <family val="2"/>
      </rPr>
      <t>A0000959</t>
    </r>
  </si>
  <si>
    <t>1K23TDS|CHANGIO|959|1731974 - RTV1731974</t>
  </si>
  <si>
    <t>1K23TDS|GIOLUANGOCTHOM|1736239 - RTV1736239</t>
  </si>
  <si>
    <t>463-SIPI-R-072023-10028035</t>
  </si>
  <si>
    <r>
      <t>'</t>
    </r>
    <r>
      <rPr>
        <sz val="10"/>
        <color rgb="FF000000"/>
        <rFont val="Arial"/>
        <family val="2"/>
      </rPr>
      <t>1541</t>
    </r>
  </si>
  <si>
    <t>1K23TDT-1541RTV1735760|CHACOM</t>
  </si>
  <si>
    <t>1K23TDT-1486RTV1732785|CHANGIO - RTV1732785</t>
  </si>
  <si>
    <t>465-SIPI-R-072023-10026215</t>
  </si>
  <si>
    <r>
      <t>'</t>
    </r>
    <r>
      <rPr>
        <sz val="10"/>
        <color rgb="FF000000"/>
        <rFont val="Arial"/>
        <family val="2"/>
      </rPr>
      <t>2456</t>
    </r>
  </si>
  <si>
    <t>1K23TDV|RTV1748689-2456|HH - RTV1748689</t>
  </si>
  <si>
    <t>465-SIPI-R-082023-10026215</t>
  </si>
  <si>
    <r>
      <t>'</t>
    </r>
    <r>
      <rPr>
        <sz val="10"/>
        <color rgb="FF000000"/>
        <rFont val="Arial"/>
        <family val="2"/>
      </rPr>
      <t>2500</t>
    </r>
  </si>
  <si>
    <t>1K23TDV|RTV1749444-2500|HH - RTV1749444</t>
  </si>
  <si>
    <t>504-SIPI-R-082023-504042344</t>
  </si>
  <si>
    <r>
      <t>'</t>
    </r>
    <r>
      <rPr>
        <sz val="10"/>
        <color rgb="FF000000"/>
        <rFont val="Arial"/>
        <family val="2"/>
      </rPr>
      <t>592</t>
    </r>
  </si>
  <si>
    <t>1K23TEC|VAT8|GAMUOI|592 - RTV1751659</t>
  </si>
  <si>
    <t>512-SIPI-R-072023-10055615</t>
  </si>
  <si>
    <r>
      <t>'</t>
    </r>
    <r>
      <rPr>
        <sz val="10"/>
        <color rgb="FF000000"/>
        <rFont val="Arial"/>
        <family val="2"/>
      </rPr>
      <t>841</t>
    </r>
  </si>
  <si>
    <t>RTV1739754-1K23TEM-841|GAUMUOI - RTV1739754</t>
  </si>
  <si>
    <r>
      <t>'</t>
    </r>
    <r>
      <rPr>
        <sz val="10"/>
        <color rgb="FF000000"/>
        <rFont val="Arial"/>
        <family val="2"/>
      </rPr>
      <t>857</t>
    </r>
  </si>
  <si>
    <t>RTV1743997-1K23TEM-857|CHANGIO - RTV1743997</t>
  </si>
  <si>
    <t>514-SIPI-R-082023-10059011</t>
  </si>
  <si>
    <r>
      <t>'</t>
    </r>
    <r>
      <rPr>
        <sz val="10"/>
        <color rgb="FF000000"/>
        <rFont val="Arial"/>
        <family val="2"/>
      </rPr>
      <t>A888</t>
    </r>
  </si>
  <si>
    <t>1K23TEP|GAMUOI - RTV1749642</t>
  </si>
  <si>
    <t>515-SIPI-R-072023-10063595</t>
  </si>
  <si>
    <r>
      <t>'</t>
    </r>
    <r>
      <rPr>
        <sz val="10"/>
        <color rgb="FF000000"/>
        <rFont val="Arial"/>
        <family val="2"/>
      </rPr>
      <t>A00000556</t>
    </r>
  </si>
  <si>
    <t>1K23TEQ-1737723|CHAN GIO - RTV1737723</t>
  </si>
  <si>
    <t>524-SIPI-R-072023-23000129</t>
  </si>
  <si>
    <r>
      <t>'</t>
    </r>
    <r>
      <rPr>
        <sz val="10"/>
        <color rgb="FF000000"/>
        <rFont val="Arial"/>
        <family val="2"/>
      </rPr>
      <t>R423</t>
    </r>
  </si>
  <si>
    <t>1K23TEY-RTV1736883|CHANUONG - RTV1736883</t>
  </si>
  <si>
    <t>528-SIPI-R-072023-528035831</t>
  </si>
  <si>
    <r>
      <t>'</t>
    </r>
    <r>
      <rPr>
        <sz val="10"/>
        <color rgb="FF000000"/>
        <rFont val="Arial"/>
        <family val="2"/>
      </rPr>
      <t>RTV503</t>
    </r>
  </si>
  <si>
    <t>1K23TGC-503|1745392|GAMUOI - RTV1745392</t>
  </si>
  <si>
    <t>532-SIPI-R-072023-532037913</t>
  </si>
  <si>
    <r>
      <t>'</t>
    </r>
    <r>
      <rPr>
        <sz val="10"/>
        <color rgb="FF000000"/>
        <rFont val="Arial"/>
        <family val="2"/>
      </rPr>
      <t>B1175</t>
    </r>
  </si>
  <si>
    <t>1K23TGH|GA-RTV 1748465 - RTV1748465</t>
  </si>
  <si>
    <t>536-SIPI-R-082023-1020936</t>
  </si>
  <si>
    <r>
      <t>'</t>
    </r>
    <r>
      <rPr>
        <sz val="10"/>
        <color rgb="FF000000"/>
        <rFont val="Arial"/>
        <family val="2"/>
      </rPr>
      <t>793</t>
    </r>
  </si>
  <si>
    <t>1K23TGN|GAUMUOI - RTV1750809</t>
  </si>
  <si>
    <t>537-SIPI-R-062023-1016410</t>
  </si>
  <si>
    <t>1K23TGP|RTV1725008-380-GIO - RTV1725008</t>
  </si>
  <si>
    <t>539-SIPI-R-072023-10029392</t>
  </si>
  <si>
    <r>
      <t>'</t>
    </r>
    <r>
      <rPr>
        <sz val="10"/>
        <color rgb="FF000000"/>
        <rFont val="Arial"/>
        <family val="2"/>
      </rPr>
      <t>926</t>
    </r>
  </si>
  <si>
    <t>1K23TGR|926|GAMUOI|1736688 - RTV1736688</t>
  </si>
  <si>
    <t>540-SIPI-R-082023-540026037</t>
  </si>
  <si>
    <t>1K23TGS|827-CHANUONG - RTV1751333</t>
  </si>
  <si>
    <r>
      <t>'</t>
    </r>
    <r>
      <rPr>
        <sz val="10"/>
        <color rgb="FF000000"/>
        <rFont val="Arial"/>
        <family val="2"/>
      </rPr>
      <t>852</t>
    </r>
  </si>
  <si>
    <t>1K23TGS|852-CHANUONG - RTV1753594</t>
  </si>
  <si>
    <t>1K23TGS|826-CHACOM - RTV1751327</t>
  </si>
  <si>
    <t>542-SIPI-R-072023-23000141</t>
  </si>
  <si>
    <r>
      <t>'</t>
    </r>
    <r>
      <rPr>
        <sz val="10"/>
        <color rgb="FF000000"/>
        <rFont val="Arial"/>
        <family val="2"/>
      </rPr>
      <t>792</t>
    </r>
  </si>
  <si>
    <t>1K23TGU|792-CHACOMNGOCTHOM - RTV1732540</t>
  </si>
  <si>
    <t>546-SIPI-R-082023-23000237</t>
  </si>
  <si>
    <t>K23THA|RTV-CHAGIO-RTV1750119 - RTV1750119</t>
  </si>
  <si>
    <t>570-SIPI-R-082023-10019068</t>
  </si>
  <si>
    <r>
      <t>'</t>
    </r>
    <r>
      <rPr>
        <sz val="10"/>
        <color rgb="FF000000"/>
        <rFont val="Arial"/>
        <family val="2"/>
      </rPr>
      <t>1291</t>
    </r>
  </si>
  <si>
    <t>1K23THM|1291-CHANGA - RTV1752183</t>
  </si>
  <si>
    <t>603-SIPI-R-082023-1059588</t>
  </si>
  <si>
    <r>
      <t>'</t>
    </r>
    <r>
      <rPr>
        <sz val="10"/>
        <color rgb="FF000000"/>
        <rFont val="Arial"/>
        <family val="2"/>
      </rPr>
      <t>817</t>
    </r>
  </si>
  <si>
    <t>1K23THR-817|1753800|GA - RTV1753800</t>
  </si>
  <si>
    <t>606-SIPI-R-072023-1101271</t>
  </si>
  <si>
    <t>1K23THT|GIO-RTV1741480 - RTV1741480</t>
  </si>
  <si>
    <t>606-SIPI-R-082023-1101271</t>
  </si>
  <si>
    <r>
      <t>'</t>
    </r>
    <r>
      <rPr>
        <sz val="10"/>
        <color rgb="FF000000"/>
        <rFont val="Arial"/>
        <family val="2"/>
      </rPr>
      <t>A0000914</t>
    </r>
  </si>
  <si>
    <t>1K23THT|CHANGIO-RTV1752482 - RTV1752482</t>
  </si>
  <si>
    <t>613-SIPI-R-082023-1094549</t>
  </si>
  <si>
    <r>
      <t>'</t>
    </r>
    <r>
      <rPr>
        <sz val="10"/>
        <color rgb="FF000000"/>
        <rFont val="Arial"/>
        <family val="2"/>
      </rPr>
      <t>1276</t>
    </r>
  </si>
  <si>
    <t>1K23TKA-1276|GAMUOI - RTV1751157</t>
  </si>
  <si>
    <t>618-SIPI-R-082023-1075123</t>
  </si>
  <si>
    <r>
      <t>'</t>
    </r>
    <r>
      <rPr>
        <sz val="10"/>
        <color rgb="FF000000"/>
        <rFont val="Arial"/>
        <family val="2"/>
      </rPr>
      <t>772</t>
    </r>
  </si>
  <si>
    <t>RTV 1753717-772-CHANGIOHEOMUOI - RTV1753717</t>
  </si>
  <si>
    <t>910-SIPI-R-072023-10039495</t>
  </si>
  <si>
    <r>
      <t>'</t>
    </r>
    <r>
      <rPr>
        <sz val="10"/>
        <color rgb="FF000000"/>
        <rFont val="Arial"/>
        <family val="2"/>
      </rPr>
      <t>2497</t>
    </r>
  </si>
  <si>
    <t>RTV 1742231|9146|CHAN GIO - RTV1742231</t>
  </si>
  <si>
    <r>
      <t>'</t>
    </r>
    <r>
      <rPr>
        <sz val="10"/>
        <color rgb="FF000000"/>
        <rFont val="Arial"/>
        <family val="2"/>
      </rPr>
      <t>2538</t>
    </r>
  </si>
  <si>
    <t>RTV 1744562|9114|GIO - RTV1744562</t>
  </si>
  <si>
    <r>
      <t>'</t>
    </r>
    <r>
      <rPr>
        <sz val="10"/>
        <color rgb="FF000000"/>
        <rFont val="Arial"/>
        <family val="2"/>
      </rPr>
      <t>2495</t>
    </r>
  </si>
  <si>
    <t>RTV 1742220|9148|GA - RTV1742220</t>
  </si>
  <si>
    <r>
      <t>'</t>
    </r>
    <r>
      <rPr>
        <sz val="10"/>
        <color rgb="FF000000"/>
        <rFont val="Arial"/>
        <family val="2"/>
      </rPr>
      <t>2520</t>
    </r>
  </si>
  <si>
    <t>RTV 1743560|9138|GA - RTV1743560</t>
  </si>
  <si>
    <r>
      <t>'</t>
    </r>
    <r>
      <rPr>
        <sz val="10"/>
        <color rgb="FF000000"/>
        <rFont val="Arial"/>
        <family val="2"/>
      </rPr>
      <t>2523</t>
    </r>
  </si>
  <si>
    <t>RTV 1743584|9139|GA - RTV1743584</t>
  </si>
  <si>
    <r>
      <t>'</t>
    </r>
    <r>
      <rPr>
        <sz val="10"/>
        <color rgb="FF000000"/>
        <rFont val="Arial"/>
        <family val="2"/>
      </rPr>
      <t>2436</t>
    </r>
  </si>
  <si>
    <t>RTV 1738455|9107|GIO - RTV1738455</t>
  </si>
  <si>
    <r>
      <t>'</t>
    </r>
    <r>
      <rPr>
        <sz val="10"/>
        <color rgb="FF000000"/>
        <rFont val="Arial"/>
        <family val="2"/>
      </rPr>
      <t>2462</t>
    </r>
  </si>
  <si>
    <t>RTV 1740211|9103|CHANUONG - RTV1740211</t>
  </si>
  <si>
    <r>
      <t>'</t>
    </r>
    <r>
      <rPr>
        <sz val="10"/>
        <color rgb="FF000000"/>
        <rFont val="Arial"/>
        <family val="2"/>
      </rPr>
      <t>2521</t>
    </r>
  </si>
  <si>
    <t>RTV 1743571|9152|GIO - RTV1743571</t>
  </si>
  <si>
    <r>
      <t>'</t>
    </r>
    <r>
      <rPr>
        <sz val="10"/>
        <color rgb="FF000000"/>
        <rFont val="Arial"/>
        <family val="2"/>
      </rPr>
      <t>2498</t>
    </r>
  </si>
  <si>
    <t>RTV 1742240|2498|CHAN GIO - RTV1742240</t>
  </si>
  <si>
    <r>
      <t>'</t>
    </r>
    <r>
      <rPr>
        <sz val="10"/>
        <color rgb="FF000000"/>
        <rFont val="Arial"/>
        <family val="2"/>
      </rPr>
      <t>2494</t>
    </r>
  </si>
  <si>
    <t>RTV 1742217|9104|GA - RTV1742217</t>
  </si>
  <si>
    <r>
      <t>'</t>
    </r>
    <r>
      <rPr>
        <sz val="10"/>
        <color rgb="FF000000"/>
        <rFont val="Arial"/>
        <family val="2"/>
      </rPr>
      <t>2496</t>
    </r>
  </si>
  <si>
    <t>RTV 1742227|9134|GA - RTV1742227</t>
  </si>
  <si>
    <t>910-SIPI-R-082023-10039495</t>
  </si>
  <si>
    <r>
      <t>'</t>
    </r>
    <r>
      <rPr>
        <sz val="10"/>
        <color rgb="FF000000"/>
        <rFont val="Arial"/>
        <family val="2"/>
      </rPr>
      <t>2631</t>
    </r>
  </si>
  <si>
    <t>RTV 1749499|9158|CHA COM - RTV1749499</t>
  </si>
  <si>
    <r>
      <t>'</t>
    </r>
    <r>
      <rPr>
        <sz val="10"/>
        <color rgb="FF000000"/>
        <rFont val="Arial"/>
        <family val="2"/>
      </rPr>
      <t>2676</t>
    </r>
  </si>
  <si>
    <t>RTV 1751929|9120|GIO - RTV1751929</t>
  </si>
  <si>
    <r>
      <t>'</t>
    </r>
    <r>
      <rPr>
        <sz val="10"/>
        <color rgb="FF000000"/>
        <rFont val="Arial"/>
        <family val="2"/>
      </rPr>
      <t>2630</t>
    </r>
  </si>
  <si>
    <t>RTV 1749498|9143|CHA - RTV1749498</t>
  </si>
  <si>
    <t>920-SIPI-R-072023-10018626</t>
  </si>
  <si>
    <r>
      <t>'</t>
    </r>
    <r>
      <rPr>
        <sz val="10"/>
        <color rgb="FF000000"/>
        <rFont val="Arial"/>
        <family val="2"/>
      </rPr>
      <t>388</t>
    </r>
  </si>
  <si>
    <t>K23TVC-388-RTV1732449|HHCL - RTV1732449</t>
  </si>
  <si>
    <t>K23TVC-419-RTV1740512|HHCL - RTV1740512</t>
  </si>
  <si>
    <t>K23TVC-428-RTV1742152|HHCL - RTV1742152</t>
  </si>
  <si>
    <r>
      <t>'</t>
    </r>
    <r>
      <rPr>
        <sz val="10"/>
        <color rgb="FF000000"/>
        <rFont val="Arial"/>
        <family val="2"/>
      </rPr>
      <t>406</t>
    </r>
  </si>
  <si>
    <t>K23TVC-406-RTV1737243|HHCL - RTV1737243</t>
  </si>
  <si>
    <t>930-SIPI-R-072023-10027401</t>
  </si>
  <si>
    <t>K23TVD-761-RTV1738098|HHCL - RTV1738098</t>
  </si>
  <si>
    <r>
      <t>'</t>
    </r>
    <r>
      <rPr>
        <sz val="10"/>
        <color rgb="FF000000"/>
        <rFont val="Arial"/>
        <family val="2"/>
      </rPr>
      <t>710</t>
    </r>
  </si>
  <si>
    <t>K23TVD-710-RTV1733646|HHCL - RTV1733646</t>
  </si>
  <si>
    <r>
      <t>'</t>
    </r>
    <r>
      <rPr>
        <sz val="10"/>
        <color rgb="FF000000"/>
        <rFont val="Arial"/>
        <family val="2"/>
      </rPr>
      <t>770</t>
    </r>
  </si>
  <si>
    <t>K23TVD-770-RTV1742804|HHCL - RTV1742804</t>
  </si>
  <si>
    <t>940-SIPI-R-072023-10021935</t>
  </si>
  <si>
    <r>
      <t>'</t>
    </r>
    <r>
      <rPr>
        <sz val="10"/>
        <color rgb="FF000000"/>
        <rFont val="Arial"/>
        <family val="2"/>
      </rPr>
      <t>1431</t>
    </r>
  </si>
  <si>
    <t>K23TVE-1431-RTV1736069|HHCL - RTV1736069</t>
  </si>
  <si>
    <r>
      <t>'</t>
    </r>
    <r>
      <rPr>
        <sz val="10"/>
        <color rgb="FF000000"/>
        <rFont val="Arial"/>
        <family val="2"/>
      </rPr>
      <t>1435</t>
    </r>
  </si>
  <si>
    <t>K23TVE-1435-RTV1736120|HHCL - RTV1736120</t>
  </si>
  <si>
    <r>
      <t>'</t>
    </r>
    <r>
      <rPr>
        <sz val="10"/>
        <color rgb="FF000000"/>
        <rFont val="Arial"/>
        <family val="2"/>
      </rPr>
      <t>1403</t>
    </r>
  </si>
  <si>
    <t>K23TVE-1403-RTV1732839|HHCL - RTV1732839</t>
  </si>
  <si>
    <r>
      <t>'</t>
    </r>
    <r>
      <rPr>
        <sz val="10"/>
        <color rgb="FF000000"/>
        <rFont val="Arial"/>
        <family val="2"/>
      </rPr>
      <t>1412</t>
    </r>
  </si>
  <si>
    <t>K23TVE-1412-RTV1732894|HHCL - RTV1732894</t>
  </si>
  <si>
    <t>940-SIPI-R-082023-10021935</t>
  </si>
  <si>
    <r>
      <t>'</t>
    </r>
    <r>
      <rPr>
        <sz val="10"/>
        <color rgb="FF000000"/>
        <rFont val="Arial"/>
        <family val="2"/>
      </rPr>
      <t>1533</t>
    </r>
  </si>
  <si>
    <t>K23TVE-1533-RTV1749334|HHCL - RTV1749334</t>
  </si>
  <si>
    <r>
      <t>'</t>
    </r>
    <r>
      <rPr>
        <sz val="10"/>
        <color rgb="FF000000"/>
        <rFont val="Arial"/>
        <family val="2"/>
      </rPr>
      <t>1520</t>
    </r>
  </si>
  <si>
    <t>K23TVE-1520-RTV1749239|HHCL - RTV1749239</t>
  </si>
  <si>
    <r>
      <t>'</t>
    </r>
    <r>
      <rPr>
        <sz val="10"/>
        <color rgb="FF000000"/>
        <rFont val="Arial"/>
        <family val="2"/>
      </rPr>
      <t>1527</t>
    </r>
  </si>
  <si>
    <t>K23TVE-1527-RTV1749250|HHCL - RTV1749250</t>
  </si>
  <si>
    <t>950-SIPI-R-072023-10009390</t>
  </si>
  <si>
    <r>
      <t>'</t>
    </r>
    <r>
      <rPr>
        <sz val="10"/>
        <color rgb="FF000000"/>
        <rFont val="Arial"/>
        <family val="2"/>
      </rPr>
      <t>109</t>
    </r>
  </si>
  <si>
    <t>K23TVG-109-RTV1735276|HHCL - RTV1735276</t>
  </si>
  <si>
    <t>QT01082023-00997</t>
  </si>
  <si>
    <t>010303-HT06-Phi HT van chuyen tinh T7/2023 -7%</t>
  </si>
  <si>
    <t>QT01082023-01323</t>
  </si>
  <si>
    <t>010303-HT14.1-Phi HT  PT HTBH theo PL2 hop dong 1408/HDTM/2023</t>
  </si>
  <si>
    <t>Năm</t>
  </si>
  <si>
    <t>Số hóa đơn</t>
  </si>
  <si>
    <t>Ký hiệu</t>
  </si>
  <si>
    <t>Ngày hóa đơn</t>
  </si>
  <si>
    <t>Tên khách hàng</t>
  </si>
  <si>
    <t>CH</t>
  </si>
  <si>
    <t>Mã số thuế</t>
  </si>
  <si>
    <t>Doanh số bán chưa thuế</t>
  </si>
  <si>
    <t>Thuế suất</t>
  </si>
  <si>
    <t>Thuế GTGT</t>
  </si>
  <si>
    <t>Tổng tiền thanh toán</t>
  </si>
  <si>
    <t>0006254</t>
  </si>
  <si>
    <t>NT/21E</t>
  </si>
  <si>
    <t>03/01/2022</t>
  </si>
  <si>
    <t>CHI NHÁNH- CÔNG TY TNHH MTV THỰC PHẨM SAIGON CO.OP- CO.OP FOOD MIỀN BẮC</t>
  </si>
  <si>
    <t>0309129418-115</t>
  </si>
  <si>
    <t>10%</t>
  </si>
  <si>
    <t>0011274</t>
  </si>
  <si>
    <t>10/02/2022</t>
  </si>
  <si>
    <t>CÔNG TY TNHH MTV THỰC PHẨM SAIGON CO.OP</t>
  </si>
  <si>
    <t xml:space="preserve">CFNQ </t>
  </si>
  <si>
    <t>0309129418</t>
  </si>
  <si>
    <t>8%</t>
  </si>
  <si>
    <t>0012791</t>
  </si>
  <si>
    <t>16/02/2022</t>
  </si>
  <si>
    <t>0012835</t>
  </si>
  <si>
    <t>17/02/2022</t>
  </si>
  <si>
    <t>0013135</t>
  </si>
  <si>
    <t>19/02/2022</t>
  </si>
  <si>
    <t>0013258</t>
  </si>
  <si>
    <t>21/02/2022</t>
  </si>
  <si>
    <t>00000036</t>
  </si>
  <si>
    <t>1C22TNT</t>
  </si>
  <si>
    <t>04/03/2022</t>
  </si>
  <si>
    <t>00003070</t>
  </si>
  <si>
    <t>21/03/2022</t>
  </si>
  <si>
    <t>00008465</t>
  </si>
  <si>
    <t>19/04/2022</t>
  </si>
  <si>
    <t>00008766</t>
  </si>
  <si>
    <t>20/04/2022</t>
  </si>
  <si>
    <t>00009043</t>
  </si>
  <si>
    <t>21/04/2022</t>
  </si>
  <si>
    <t>00011684</t>
  </si>
  <si>
    <t>07/05/2022</t>
  </si>
  <si>
    <t>00012090</t>
  </si>
  <si>
    <t>09/05/2022</t>
  </si>
  <si>
    <t>00012463</t>
  </si>
  <si>
    <t>12/05/2022</t>
  </si>
  <si>
    <t>00013495</t>
  </si>
  <si>
    <t>20/05/2022</t>
  </si>
  <si>
    <t>00013564</t>
  </si>
  <si>
    <t>21/05/2022</t>
  </si>
  <si>
    <t>00014426</t>
  </si>
  <si>
    <t>26/05/2022</t>
  </si>
  <si>
    <t>00014754</t>
  </si>
  <si>
    <t>28/05/2022</t>
  </si>
  <si>
    <t>00015237</t>
  </si>
  <si>
    <t>01/06/2022</t>
  </si>
  <si>
    <t>00015847</t>
  </si>
  <si>
    <t>02/06/2022</t>
  </si>
  <si>
    <t>00016437</t>
  </si>
  <si>
    <t>04/06/2022</t>
  </si>
  <si>
    <t>00016489</t>
  </si>
  <si>
    <t>06/06/2022</t>
  </si>
  <si>
    <t>CÔNG TY TNHH THƯƠNG MẠI DỊCH VỤ SAIGON CO.OP TOÀN TÂM</t>
  </si>
  <si>
    <t>0313294132</t>
  </si>
  <si>
    <t>00017692</t>
  </si>
  <si>
    <t>11/06/2022</t>
  </si>
  <si>
    <t>00018023</t>
  </si>
  <si>
    <t>14/06/2022</t>
  </si>
  <si>
    <t>00018147</t>
  </si>
  <si>
    <t>16/06/2022</t>
  </si>
  <si>
    <t>00018288</t>
  </si>
  <si>
    <t>17/06/2022</t>
  </si>
  <si>
    <t>00018621</t>
  </si>
  <si>
    <t>18/06/2022</t>
  </si>
  <si>
    <t>00019636</t>
  </si>
  <si>
    <t>21/06/2022</t>
  </si>
  <si>
    <t>00019769</t>
  </si>
  <si>
    <t>22/06/2022</t>
  </si>
  <si>
    <t>00019831</t>
  </si>
  <si>
    <t>23/06/2022</t>
  </si>
  <si>
    <t>00020481</t>
  </si>
  <si>
    <t>25/06/2022</t>
  </si>
  <si>
    <t>00020607</t>
  </si>
  <si>
    <t>27/06/2022</t>
  </si>
  <si>
    <t>00020619</t>
  </si>
  <si>
    <t>00021019</t>
  </si>
  <si>
    <t>28/06/2022</t>
  </si>
  <si>
    <t>00021734</t>
  </si>
  <si>
    <t>30/06/2022</t>
  </si>
  <si>
    <t>00021736</t>
  </si>
  <si>
    <t>00021763</t>
  </si>
  <si>
    <t>00021906</t>
  </si>
  <si>
    <t>01/07/2022</t>
  </si>
  <si>
    <t>CÔNG TY TNHH MỘT THÀNH VIÊN THỰC PHẨM SAIGON CO.OP</t>
  </si>
  <si>
    <t>00021925</t>
  </si>
  <si>
    <t>00021933</t>
  </si>
  <si>
    <t>00021936</t>
  </si>
  <si>
    <t>00021968</t>
  </si>
  <si>
    <t>02/07/2022</t>
  </si>
  <si>
    <t>00022006</t>
  </si>
  <si>
    <t>00022985</t>
  </si>
  <si>
    <t>05/07/2022</t>
  </si>
  <si>
    <t>00022989</t>
  </si>
  <si>
    <t>00023048</t>
  </si>
  <si>
    <t>00023480</t>
  </si>
  <si>
    <t>07/07/2022</t>
  </si>
  <si>
    <t>00023689</t>
  </si>
  <si>
    <t>00023705</t>
  </si>
  <si>
    <t>00024287</t>
  </si>
  <si>
    <t>11/07/2022</t>
  </si>
  <si>
    <t>00024300</t>
  </si>
  <si>
    <t>12/07/2022</t>
  </si>
  <si>
    <t>00024306</t>
  </si>
  <si>
    <t>00024344</t>
  </si>
  <si>
    <t>00025957</t>
  </si>
  <si>
    <t>18/07/2022</t>
  </si>
  <si>
    <t>00026143</t>
  </si>
  <si>
    <t>20/07/2022</t>
  </si>
  <si>
    <t>00026144</t>
  </si>
  <si>
    <t>00026165</t>
  </si>
  <si>
    <t>21/07/2022</t>
  </si>
  <si>
    <t>00026244</t>
  </si>
  <si>
    <t>22/07/2022</t>
  </si>
  <si>
    <t>00026850</t>
  </si>
  <si>
    <t>00027072</t>
  </si>
  <si>
    <t>23/07/2022</t>
  </si>
  <si>
    <t>00027251</t>
  </si>
  <si>
    <t>00027269</t>
  </si>
  <si>
    <t>00027370</t>
  </si>
  <si>
    <t>26/07/2022</t>
  </si>
  <si>
    <t>00027525</t>
  </si>
  <si>
    <t>28/07/2022</t>
  </si>
  <si>
    <t>CHI NHÁNH CÔNG TY TNHH MỘT THÀNH VIÊN THỰC PHẨM SAIGON CO.OP - CO.OP FOOD KHU VỰC BÌNH DƯƠNG</t>
  </si>
  <si>
    <t>0309129418-123</t>
  </si>
  <si>
    <t>00027781</t>
  </si>
  <si>
    <t>29/07/2022</t>
  </si>
  <si>
    <t>00028958</t>
  </si>
  <si>
    <t>30/07/2022</t>
  </si>
  <si>
    <t>00029137</t>
  </si>
  <si>
    <t>02/08/2022</t>
  </si>
  <si>
    <t>00029206</t>
  </si>
  <si>
    <t>00029506</t>
  </si>
  <si>
    <t>06/08/2022</t>
  </si>
  <si>
    <t>00029657</t>
  </si>
  <si>
    <t>10/08/2022</t>
  </si>
  <si>
    <t>00029682</t>
  </si>
  <si>
    <t>00029777</t>
  </si>
  <si>
    <t>12/08/2022</t>
  </si>
  <si>
    <t>00029778</t>
  </si>
  <si>
    <t>00030494</t>
  </si>
  <si>
    <t>00031622</t>
  </si>
  <si>
    <t>15/08/2022</t>
  </si>
  <si>
    <t>00031737</t>
  </si>
  <si>
    <t>17/08/2022</t>
  </si>
  <si>
    <t>CHI NHÁNH - CÔNG TY TNHH MỘT THÀNH VIÊN THỰC PHẨM SAIGON CO.OP - CO.OP FOOD MIỀN BẮC</t>
  </si>
  <si>
    <t>00032523</t>
  </si>
  <si>
    <t>18/08/2022</t>
  </si>
  <si>
    <t>00033697</t>
  </si>
  <si>
    <t>19/08/2022</t>
  </si>
  <si>
    <t>00033918</t>
  </si>
  <si>
    <t>20/08/2022</t>
  </si>
  <si>
    <t>00034122</t>
  </si>
  <si>
    <t>00034283</t>
  </si>
  <si>
    <t>23/08/2022</t>
  </si>
  <si>
    <t>00034301</t>
  </si>
  <si>
    <t>00035351</t>
  </si>
  <si>
    <t>25/08/2022</t>
  </si>
  <si>
    <t>00036075</t>
  </si>
  <si>
    <t>26/08/2022</t>
  </si>
  <si>
    <t>00036269</t>
  </si>
  <si>
    <t>27/08/2022</t>
  </si>
  <si>
    <t>00036295</t>
  </si>
  <si>
    <t>00036337</t>
  </si>
  <si>
    <t>29/08/2022</t>
  </si>
  <si>
    <t>00036428</t>
  </si>
  <si>
    <t>30/08/2022</t>
  </si>
  <si>
    <t>00036439</t>
  </si>
  <si>
    <t>00036455</t>
  </si>
  <si>
    <t>31/08/2022</t>
  </si>
  <si>
    <t>00036581</t>
  </si>
  <si>
    <t>00037149</t>
  </si>
  <si>
    <t>01/09/2022</t>
  </si>
  <si>
    <t>00037176</t>
  </si>
  <si>
    <t>00037201</t>
  </si>
  <si>
    <t>05/09/2022</t>
  </si>
  <si>
    <t>00037207</t>
  </si>
  <si>
    <t>00037298</t>
  </si>
  <si>
    <t>06/09/2022</t>
  </si>
  <si>
    <t>00037306</t>
  </si>
  <si>
    <t>00039023</t>
  </si>
  <si>
    <t>09/09/2022</t>
  </si>
  <si>
    <t>00039087</t>
  </si>
  <si>
    <t>00040170</t>
  </si>
  <si>
    <t>12/09/2022</t>
  </si>
  <si>
    <t>00040172</t>
  </si>
  <si>
    <t>00040180</t>
  </si>
  <si>
    <t>00040197</t>
  </si>
  <si>
    <t>13/09/2022</t>
  </si>
  <si>
    <t>00041354</t>
  </si>
  <si>
    <t>15/09/2022</t>
  </si>
  <si>
    <t>00041714</t>
  </si>
  <si>
    <t>16/09/2022</t>
  </si>
  <si>
    <t>00042040</t>
  </si>
  <si>
    <t>17/09/2022</t>
  </si>
  <si>
    <t>00042042</t>
  </si>
  <si>
    <t>00042363</t>
  </si>
  <si>
    <t>19/09/2022</t>
  </si>
  <si>
    <t>00042364</t>
  </si>
  <si>
    <t>00042381</t>
  </si>
  <si>
    <t>20/09/2022</t>
  </si>
  <si>
    <t>00042386</t>
  </si>
  <si>
    <t>00043629</t>
  </si>
  <si>
    <t>22/09/2022</t>
  </si>
  <si>
    <t>00044052</t>
  </si>
  <si>
    <t>24/09/2022</t>
  </si>
  <si>
    <t>00044055</t>
  </si>
  <si>
    <t>00044062</t>
  </si>
  <si>
    <t>00044152</t>
  </si>
  <si>
    <t>26/09/2022</t>
  </si>
  <si>
    <t>00044251</t>
  </si>
  <si>
    <t>27/09/2022</t>
  </si>
  <si>
    <t>00044252</t>
  </si>
  <si>
    <t>00044253</t>
  </si>
  <si>
    <t>00044257</t>
  </si>
  <si>
    <t>00044263</t>
  </si>
  <si>
    <t>00044270</t>
  </si>
  <si>
    <t>00044630</t>
  </si>
  <si>
    <t>29/09/2022</t>
  </si>
  <si>
    <t>00045712</t>
  </si>
  <si>
    <t>01/10/2022</t>
  </si>
  <si>
    <t>00045713</t>
  </si>
  <si>
    <t>00045762</t>
  </si>
  <si>
    <t>03/10/2022</t>
  </si>
  <si>
    <t>00045819</t>
  </si>
  <si>
    <t>04/10/2022</t>
  </si>
  <si>
    <t>00045820</t>
  </si>
  <si>
    <t>00045850</t>
  </si>
  <si>
    <t>00045859</t>
  </si>
  <si>
    <t>00045875</t>
  </si>
  <si>
    <t>05/10/2022</t>
  </si>
  <si>
    <t>00046134</t>
  </si>
  <si>
    <t>06/10/2022</t>
  </si>
  <si>
    <t>00046607</t>
  </si>
  <si>
    <t>07/10/2022</t>
  </si>
  <si>
    <t>00046619</t>
  </si>
  <si>
    <t>00046630</t>
  </si>
  <si>
    <t>00046862</t>
  </si>
  <si>
    <t>08/10/2022</t>
  </si>
  <si>
    <t>00046864</t>
  </si>
  <si>
    <t>00046919</t>
  </si>
  <si>
    <t>10/10/2022</t>
  </si>
  <si>
    <t>00047012</t>
  </si>
  <si>
    <t>11/10/2022</t>
  </si>
  <si>
    <t>00047033</t>
  </si>
  <si>
    <t>00047044</t>
  </si>
  <si>
    <t>00047048</t>
  </si>
  <si>
    <t>00047123</t>
  </si>
  <si>
    <t>12/10/2022</t>
  </si>
  <si>
    <t>00047534</t>
  </si>
  <si>
    <t>13/10/2022</t>
  </si>
  <si>
    <t>00047645</t>
  </si>
  <si>
    <t>14/10/2022</t>
  </si>
  <si>
    <t>00047815</t>
  </si>
  <si>
    <t>17/10/2022</t>
  </si>
  <si>
    <t>CHI NHÁNH CÔNG TY TNHH MỘT THÀNH VIÊN THỰC PHẨM SAIGON CO.OP - CO.OP FOOD KHU VỰC CẦN THƠ</t>
  </si>
  <si>
    <t>0309129418-144</t>
  </si>
  <si>
    <t>00047847</t>
  </si>
  <si>
    <t>00047858</t>
  </si>
  <si>
    <t>00047867</t>
  </si>
  <si>
    <t>00047899</t>
  </si>
  <si>
    <t>18/10/2022</t>
  </si>
  <si>
    <t>00047918</t>
  </si>
  <si>
    <t>00047946</t>
  </si>
  <si>
    <t>00047967</t>
  </si>
  <si>
    <t>00047994</t>
  </si>
  <si>
    <t>00047995</t>
  </si>
  <si>
    <t>00047997</t>
  </si>
  <si>
    <t>00048003</t>
  </si>
  <si>
    <t>00048047</t>
  </si>
  <si>
    <t>00048059</t>
  </si>
  <si>
    <t>00048066</t>
  </si>
  <si>
    <t>19/10/2022</t>
  </si>
  <si>
    <t>00048526</t>
  </si>
  <si>
    <t>20/10/2022</t>
  </si>
  <si>
    <t>00048566</t>
  </si>
  <si>
    <t>00048572</t>
  </si>
  <si>
    <t>00048819</t>
  </si>
  <si>
    <t>25/10/2022</t>
  </si>
  <si>
    <t>00048836</t>
  </si>
  <si>
    <t>00048840</t>
  </si>
  <si>
    <t>00048886</t>
  </si>
  <si>
    <t>26/10/2022</t>
  </si>
  <si>
    <t>00048917</t>
  </si>
  <si>
    <t>00049337</t>
  </si>
  <si>
    <t>28/10/2022</t>
  </si>
  <si>
    <t>00049339</t>
  </si>
  <si>
    <t>00049376</t>
  </si>
  <si>
    <t>29/10/2022</t>
  </si>
  <si>
    <t>00049415</t>
  </si>
  <si>
    <t>00049486</t>
  </si>
  <si>
    <t>31/10/2022</t>
  </si>
  <si>
    <t>00049489</t>
  </si>
  <si>
    <t>00049529</t>
  </si>
  <si>
    <t>01/11/2022</t>
  </si>
  <si>
    <t>00049573</t>
  </si>
  <si>
    <t>00049681</t>
  </si>
  <si>
    <t>02/11/2022</t>
  </si>
  <si>
    <t>00049718</t>
  </si>
  <si>
    <t>03/11/2022</t>
  </si>
  <si>
    <t>00049725</t>
  </si>
  <si>
    <t>00050248</t>
  </si>
  <si>
    <t>05/11/2022</t>
  </si>
  <si>
    <t>00050281</t>
  </si>
  <si>
    <t>00050312</t>
  </si>
  <si>
    <t>07/11/2022</t>
  </si>
  <si>
    <t>00050324</t>
  </si>
  <si>
    <t>00050366</t>
  </si>
  <si>
    <t>08/11/2022</t>
  </si>
  <si>
    <t>00050535</t>
  </si>
  <si>
    <t>09/11/2022</t>
  </si>
  <si>
    <t>CN CÔNG TY TNHH MTV THỰC PHẨM SAIGON CO.OP - CO.OPFOOD KHU VỰC ĐỒNG NAI</t>
  </si>
  <si>
    <t>0309129418-116</t>
  </si>
  <si>
    <t>00050536</t>
  </si>
  <si>
    <t>00050537</t>
  </si>
  <si>
    <t>00050544</t>
  </si>
  <si>
    <t>00050572</t>
  </si>
  <si>
    <t>00050588</t>
  </si>
  <si>
    <t>00050590</t>
  </si>
  <si>
    <t>00050725</t>
  </si>
  <si>
    <t>11/11/2022</t>
  </si>
  <si>
    <t>00050728</t>
  </si>
  <si>
    <t>00050734</t>
  </si>
  <si>
    <t>00050759</t>
  </si>
  <si>
    <t>00050844</t>
  </si>
  <si>
    <t>12/11/2022</t>
  </si>
  <si>
    <t>00050887</t>
  </si>
  <si>
    <t>00050889</t>
  </si>
  <si>
    <t>00050895</t>
  </si>
  <si>
    <t>00050896</t>
  </si>
  <si>
    <t>00050908</t>
  </si>
  <si>
    <t>14/11/2022</t>
  </si>
  <si>
    <t>00050909</t>
  </si>
  <si>
    <t>00050920</t>
  </si>
  <si>
    <t>00050922</t>
  </si>
  <si>
    <t>00050923</t>
  </si>
  <si>
    <t>00050924</t>
  </si>
  <si>
    <t>00050925</t>
  </si>
  <si>
    <t>00050926</t>
  </si>
  <si>
    <t>00050927</t>
  </si>
  <si>
    <t>00050928</t>
  </si>
  <si>
    <t>00050929</t>
  </si>
  <si>
    <t>00050930</t>
  </si>
  <si>
    <t>00050931</t>
  </si>
  <si>
    <t>00050932</t>
  </si>
  <si>
    <t>00050933</t>
  </si>
  <si>
    <t>00050934</t>
  </si>
  <si>
    <t>00050935</t>
  </si>
  <si>
    <t>00050979</t>
  </si>
  <si>
    <t>15/11/2022</t>
  </si>
  <si>
    <t>00051017</t>
  </si>
  <si>
    <t>16/11/2022</t>
  </si>
  <si>
    <t>00051018</t>
  </si>
  <si>
    <t>00051019</t>
  </si>
  <si>
    <t>00051020</t>
  </si>
  <si>
    <t>00051021</t>
  </si>
  <si>
    <t>00051079</t>
  </si>
  <si>
    <t>17/11/2022</t>
  </si>
  <si>
    <t>00051122</t>
  </si>
  <si>
    <t>00051123</t>
  </si>
  <si>
    <t>00051128</t>
  </si>
  <si>
    <t>00051129</t>
  </si>
  <si>
    <t>00051133</t>
  </si>
  <si>
    <t>00051135</t>
  </si>
  <si>
    <t>00051164</t>
  </si>
  <si>
    <t>00051169</t>
  </si>
  <si>
    <t>00051198</t>
  </si>
  <si>
    <t>18/11/2022</t>
  </si>
  <si>
    <t>00051204</t>
  </si>
  <si>
    <t>00051205</t>
  </si>
  <si>
    <t>00051220</t>
  </si>
  <si>
    <t>00051234</t>
  </si>
  <si>
    <t>00051246</t>
  </si>
  <si>
    <t>00051247</t>
  </si>
  <si>
    <t>00051248</t>
  </si>
  <si>
    <t>00051251</t>
  </si>
  <si>
    <t>00051254</t>
  </si>
  <si>
    <t>00051256</t>
  </si>
  <si>
    <t>00051263</t>
  </si>
  <si>
    <t>00051287</t>
  </si>
  <si>
    <t>00051288</t>
  </si>
  <si>
    <t>00051299</t>
  </si>
  <si>
    <t>00051301</t>
  </si>
  <si>
    <t>00051303</t>
  </si>
  <si>
    <t>00051507</t>
  </si>
  <si>
    <t>00051555</t>
  </si>
  <si>
    <t>00051556</t>
  </si>
  <si>
    <t>00051640</t>
  </si>
  <si>
    <t>00051641</t>
  </si>
  <si>
    <t>00051642</t>
  </si>
  <si>
    <t>00051644</t>
  </si>
  <si>
    <t>00051663</t>
  </si>
  <si>
    <t>19/11/2022</t>
  </si>
  <si>
    <t>00051718</t>
  </si>
  <si>
    <t>00051749</t>
  </si>
  <si>
    <t>00051836</t>
  </si>
  <si>
    <t>00051943</t>
  </si>
  <si>
    <t>00051956</t>
  </si>
  <si>
    <t>00051964</t>
  </si>
  <si>
    <t>00051968</t>
  </si>
  <si>
    <t>21/11/2022</t>
  </si>
  <si>
    <t>00051969</t>
  </si>
  <si>
    <t>00051980</t>
  </si>
  <si>
    <t>00051995</t>
  </si>
  <si>
    <t>00051996</t>
  </si>
  <si>
    <t>00051997</t>
  </si>
  <si>
    <t>00052083</t>
  </si>
  <si>
    <t>23/11/2022</t>
  </si>
  <si>
    <t>00052140</t>
  </si>
  <si>
    <t>24/11/2022</t>
  </si>
  <si>
    <t>00052141</t>
  </si>
  <si>
    <t>00052145</t>
  </si>
  <si>
    <t>00052150</t>
  </si>
  <si>
    <t>00052156</t>
  </si>
  <si>
    <t>00052159</t>
  </si>
  <si>
    <t>00052161</t>
  </si>
  <si>
    <t>00052163</t>
  </si>
  <si>
    <t>00052165</t>
  </si>
  <si>
    <t>00052167</t>
  </si>
  <si>
    <t>00052168</t>
  </si>
  <si>
    <t>00052686</t>
  </si>
  <si>
    <t>25/11/2022</t>
  </si>
  <si>
    <t>00052702</t>
  </si>
  <si>
    <t>00052703</t>
  </si>
  <si>
    <t>00052707</t>
  </si>
  <si>
    <t>00052731</t>
  </si>
  <si>
    <t>00052733</t>
  </si>
  <si>
    <t>00052922</t>
  </si>
  <si>
    <t>00053147</t>
  </si>
  <si>
    <t>26/11/2022</t>
  </si>
  <si>
    <t>00053163</t>
  </si>
  <si>
    <t>28/11/2022</t>
  </si>
  <si>
    <t>00053164</t>
  </si>
  <si>
    <t>00053190</t>
  </si>
  <si>
    <t>29/11/2022</t>
  </si>
  <si>
    <t>00053207</t>
  </si>
  <si>
    <t>00053214</t>
  </si>
  <si>
    <t>00053227</t>
  </si>
  <si>
    <t>00053244</t>
  </si>
  <si>
    <t>30/11/2022</t>
  </si>
  <si>
    <t>00053249</t>
  </si>
  <si>
    <t>00053256</t>
  </si>
  <si>
    <t>00053259</t>
  </si>
  <si>
    <t>00053270</t>
  </si>
  <si>
    <t>00053277</t>
  </si>
  <si>
    <t>01/12/2022</t>
  </si>
  <si>
    <t>CHI NHÁNH LIÊN HIỆP HỢP TÁC XÃ THƯƠNG MẠI TP.HCM - CO.OPMART CAI LẬY</t>
  </si>
  <si>
    <t>0301175691-039</t>
  </si>
  <si>
    <t>00053278</t>
  </si>
  <si>
    <t>CÔNG TY TRÁCH NHIỆM HỮU HẠN MỘT THÀNH VIÊN THƯƠNG MẠI VÀ DỊCH VỤ SÀI GÒN - PHAN RANG</t>
  </si>
  <si>
    <t>4500280151</t>
  </si>
  <si>
    <t>00053279</t>
  </si>
  <si>
    <t>CHI NHÁNH LIÊN HIỆP HỢP TÁC XÃ THƯƠNG MẠI TP. HỒ CHÍ MINH - CO.OPMART QUẢNG BÌNH</t>
  </si>
  <si>
    <t>0301175691-021</t>
  </si>
  <si>
    <t>00053280</t>
  </si>
  <si>
    <t>CHI NHÁNH LIÊN HIỆP HỢP TÁC XÃ THƯƠNG MẠI TP.HỒ CHÍ MINH - CO.OPMART DUYÊN HẢI</t>
  </si>
  <si>
    <t>0301175691-045</t>
  </si>
  <si>
    <t>00053281</t>
  </si>
  <si>
    <t>CHI NHÁNH LIÊN HIỆP HỢP TÁC XÃ THƯƠNG MẠI TP.HỒ CHÍ MINH - CO.OPMART PHAN RÍ CỬA</t>
  </si>
  <si>
    <t>0301175691-047</t>
  </si>
  <si>
    <t>00053282</t>
  </si>
  <si>
    <t>CÔNG TY TNHH MỘT THÀNH VIÊN THƯƠNG MẠI DỊCH VỤ SÀI GÒN - PHAN THIẾT</t>
  </si>
  <si>
    <t>3400452937</t>
  </si>
  <si>
    <t>00053283</t>
  </si>
  <si>
    <t>CÔNG TY TNHH MỘT THÀNH VIÊN THƯƠNG MẠI DỊCH VỤ SÀI GÒN - BÌNH PHƯỚC</t>
  </si>
  <si>
    <t>3800357413</t>
  </si>
  <si>
    <t>00053284</t>
  </si>
  <si>
    <t>CÔNG TY TNHH MỘT THÀNH VIÊN SÀI GÒN CO.OP BẢO LỘC</t>
  </si>
  <si>
    <t>5800890304</t>
  </si>
  <si>
    <t>00053285</t>
  </si>
  <si>
    <t>CHI NHÁNH LIÊN HIỆP HỢP TÁC XÃ THƯƠNG MẠI TP. HỒ CHÍ MINH - CO.OPMART BẾN LỨC</t>
  </si>
  <si>
    <t>0301175691-022</t>
  </si>
  <si>
    <t>00053286</t>
  </si>
  <si>
    <t>CÔNG TY TNHH MỘT THÀNH VIÊN THƯƠNG MẠI VÀ DỊCH VỤ SÀI GÒN - CAM RANH</t>
  </si>
  <si>
    <t>4201197554</t>
  </si>
  <si>
    <t>00053287</t>
  </si>
  <si>
    <t>CHI NHÁNH CÔNG TY TNHH MỘT THÀNH VIÊN THỰC PHẨM SAIGON CO.OP - CỬA HÀNG CO.OP FOOD LONG HẬU</t>
  </si>
  <si>
    <t>0309129418-057</t>
  </si>
  <si>
    <t>00053289</t>
  </si>
  <si>
    <t>CHI NHÁNH LIÊN HIỆP HỢP TÁC XÃ THƯƠNG MẠI TP. HỒ CHÍ MINH - CO.OPMART TÂN AN</t>
  </si>
  <si>
    <t>0301175691-023</t>
  </si>
  <si>
    <t>00053292</t>
  </si>
  <si>
    <t>CHI NHÁNH LIÊN HIỆP HỢP TÁC XÃ THƯƠNG MẠI TP. HỒ CHÍ MINH - CO.OPMART BẮC GIANG</t>
  </si>
  <si>
    <t>0301175691-014</t>
  </si>
  <si>
    <t>00053464</t>
  </si>
  <si>
    <t>CÔNG TY TNHH MỘT THÀNH VIÊN SÀI GÒN CO.OP GÒ VẤP</t>
  </si>
  <si>
    <t>0309120630</t>
  </si>
  <si>
    <t>00053465</t>
  </si>
  <si>
    <t>00053479</t>
  </si>
  <si>
    <t>00053480</t>
  </si>
  <si>
    <t>00053688</t>
  </si>
  <si>
    <t>00053725</t>
  </si>
  <si>
    <t>00053737</t>
  </si>
  <si>
    <t>00053738</t>
  </si>
  <si>
    <t>00053739</t>
  </si>
  <si>
    <t>00053759</t>
  </si>
  <si>
    <t>00053760</t>
  </si>
  <si>
    <t>00053761</t>
  </si>
  <si>
    <t>00053774</t>
  </si>
  <si>
    <t>00053788</t>
  </si>
  <si>
    <t>CÔNG TY TNHH MỘT THÀNH VIÊN MARFOUR</t>
  </si>
  <si>
    <t>0107751489</t>
  </si>
  <si>
    <t>00053789</t>
  </si>
  <si>
    <t>00053790</t>
  </si>
  <si>
    <t>00053791</t>
  </si>
  <si>
    <t>00053792</t>
  </si>
  <si>
    <t>CÔNG TY TNHH MỘT THÀNH VIÊN SÀI GÒN CO.OP HÀ NỘI</t>
  </si>
  <si>
    <t>0104287702</t>
  </si>
  <si>
    <t>00053793</t>
  </si>
  <si>
    <t>00053794</t>
  </si>
  <si>
    <t>CÔNG TY TNHH MỘT THÀNH VIÊN CO.OPMART HẢI PHÒNG</t>
  </si>
  <si>
    <t>0201264531</t>
  </si>
  <si>
    <t>00053795</t>
  </si>
  <si>
    <t>CÔNG TY TNHH MỘT THÀNH VIÊN CO.OPMART THANH HÓA</t>
  </si>
  <si>
    <t>2801917948</t>
  </si>
  <si>
    <t>00053796</t>
  </si>
  <si>
    <t>CÔNG TY TNHH MỘT THÀNH VIÊN THƯƠNG MẠI VÀ DỊCH VỤ SÀI GÒN - HÀ TĨNH</t>
  </si>
  <si>
    <t>3000986099</t>
  </si>
  <si>
    <t>00053799</t>
  </si>
  <si>
    <t>00053800</t>
  </si>
  <si>
    <t>CHI NHÁNH LIÊN HIỆP HỢP TÁC XÃ THƯƠNG MẠI TP. HỒ CHÍ MINH - CO.OPMART TAM BÌNH</t>
  </si>
  <si>
    <t>0301175691-064</t>
  </si>
  <si>
    <t>00053812</t>
  </si>
  <si>
    <t>00053839</t>
  </si>
  <si>
    <t>CÔNG TY TNHH SAIGON CO-OP FAIRPRICE</t>
  </si>
  <si>
    <t>0312263124</t>
  </si>
  <si>
    <t>00053840</t>
  </si>
  <si>
    <t>00053841</t>
  </si>
  <si>
    <t>00053843</t>
  </si>
  <si>
    <t>00053844</t>
  </si>
  <si>
    <t>CÔNG TY TNHH MỘT THÀNH VIÊN SÀI GÒN CO.OP XA LỘ HÀ NỘI</t>
  </si>
  <si>
    <t>0305767459</t>
  </si>
  <si>
    <t>00053845</t>
  </si>
  <si>
    <t>CHI NHÁNH LIÊN HIỆP HỢP TÁC XÃ THƯƠNG MẠI TP. HỒ CHÍ MINH-CO.OPMART SA ĐÉC</t>
  </si>
  <si>
    <t>0301175691-026</t>
  </si>
  <si>
    <t>00053846</t>
  </si>
  <si>
    <t>CHI NHÁNH LIÊN HIỆP HỢP TÁC XÃ THƯƠNG MẠI TP. HỒ CHÍ MINH-CO.OPMART BÌNH THỦY</t>
  </si>
  <si>
    <t>0301175691-052</t>
  </si>
  <si>
    <t>00053847</t>
  </si>
  <si>
    <t>CHI NHÁNH LIÊN HIỆP HTX TM TP.HCM - CO.OPMART CAO LÃNH</t>
  </si>
  <si>
    <t>0301175691-012</t>
  </si>
  <si>
    <t>00053848</t>
  </si>
  <si>
    <t>CÔNG TY TRÁCH NHIỆM HỮU HẠN THƯƠNG MẠI DỊCH VỤ SÀI GÒN - TÂY NINH</t>
  </si>
  <si>
    <t>3900895373</t>
  </si>
  <si>
    <t>00053849</t>
  </si>
  <si>
    <t>CÔNG TY TNHH MỘT THÀNH VIÊN CO.OPMART TRẢNG BÀNG</t>
  </si>
  <si>
    <t>3901170316</t>
  </si>
  <si>
    <t>00053850</t>
  </si>
  <si>
    <t>CÔNG TY TNHH TMDV SÀI GÒN VŨNG TÀU</t>
  </si>
  <si>
    <t>3500817878</t>
  </si>
  <si>
    <t>00053851</t>
  </si>
  <si>
    <t>CHI NHÁNH LIÊN HIỆP HỢP TÁC XÃ THƯƠNG MẠI TP. HỒ CHÍ MINH-CO.OPMART GÒ DẦU</t>
  </si>
  <si>
    <t>0301175691-041</t>
  </si>
  <si>
    <t>00053852</t>
  </si>
  <si>
    <t>00053853</t>
  </si>
  <si>
    <t>00053854</t>
  </si>
  <si>
    <t>00053855</t>
  </si>
  <si>
    <t>00053856</t>
  </si>
  <si>
    <t>00053857</t>
  </si>
  <si>
    <t>00053953</t>
  </si>
  <si>
    <t>02/12/2022</t>
  </si>
  <si>
    <t>00053955</t>
  </si>
  <si>
    <t>00053956</t>
  </si>
  <si>
    <t>00053957</t>
  </si>
  <si>
    <t>00053958</t>
  </si>
  <si>
    <t>00053961</t>
  </si>
  <si>
    <t>00053963</t>
  </si>
  <si>
    <t>CÔNG TY TNHH MỘT THÀNH VIÊN SÀI GÒN CO.OP NAM SÀI GÒN</t>
  </si>
  <si>
    <t>0305770035</t>
  </si>
  <si>
    <t>00053966</t>
  </si>
  <si>
    <t>00054112</t>
  </si>
  <si>
    <t>00054150</t>
  </si>
  <si>
    <t>CÔNG TY TNHH MỘT THÀNH VIÊN SÀI GÒN CO.OP PHÚ NHUẬN</t>
  </si>
  <si>
    <t>0305778394</t>
  </si>
  <si>
    <t>00054199</t>
  </si>
  <si>
    <t>00054215</t>
  </si>
  <si>
    <t>00054216</t>
  </si>
  <si>
    <t>00054217</t>
  </si>
  <si>
    <t>CHI NHÁNH LIÊN HIỆP HỢP TÁC XÃ THƯƠNG MẠI TP.HỒ CHÍ MINH - CO.OPMART KON TUM</t>
  </si>
  <si>
    <t>0301175691-035</t>
  </si>
  <si>
    <t>00054218</t>
  </si>
  <si>
    <t>00054219</t>
  </si>
  <si>
    <t>CÔNG TY TRÁCH NHIỆM HỮU HẠN MỘT THÀNH VIÊN THƯƠNG MẠI DỊCH VỤ SÀI GÒN-ĐÔNG HÀ</t>
  </si>
  <si>
    <t>3200266549</t>
  </si>
  <si>
    <t>00054220</t>
  </si>
  <si>
    <t>CÔNG TY TNHH MỘT THÀNH VIÊN THƯƠNG MẠI SÀI GÒN - QUẢNG NGÃI</t>
  </si>
  <si>
    <t>4300357738</t>
  </si>
  <si>
    <t>00054221</t>
  </si>
  <si>
    <t>CÔNG TY TNHH  MỘT THÀNH VIÊN THƯƠNG MẠI DỊCH VỤ SÀI GÒN - BUÔN MA THUỘT</t>
  </si>
  <si>
    <t>6000661931</t>
  </si>
  <si>
    <t>00054222</t>
  </si>
  <si>
    <t>CÔNG TY TNHH MỘT THÀNH VIÊN SÀI GÒN CO.OP TAM KỲ</t>
  </si>
  <si>
    <t>4000451095</t>
  </si>
  <si>
    <t>00054223</t>
  </si>
  <si>
    <t>CÔNG TY TNHH MỘT THÀNH VIÊN SÀI GÒN CO.OP BÌNH ĐỊNH</t>
  </si>
  <si>
    <t>4100506252</t>
  </si>
  <si>
    <t>00054224</t>
  </si>
  <si>
    <t>CÔNG TY TNHH MỘT THÀNH VIÊN THƯƠNG MẠI DỊCH VỤ SÀI GÒN - PHÚ YÊN</t>
  </si>
  <si>
    <t>4400396829</t>
  </si>
  <si>
    <t>00054225</t>
  </si>
  <si>
    <t>CÔNG TY TNHH THƯƠNG MẠI SÀI GÒN- GIA LAI</t>
  </si>
  <si>
    <t>5900368395</t>
  </si>
  <si>
    <t>00054226</t>
  </si>
  <si>
    <t>CÔNG TY TNHH SÀI GÒN - BUÔN HỒ</t>
  </si>
  <si>
    <t>6001561746</t>
  </si>
  <si>
    <t>00054229</t>
  </si>
  <si>
    <t>03/12/2022</t>
  </si>
  <si>
    <t>CÔNG TY TNHH MỘT THÀNH VIÊN THƯƠNG MẠI DỊCH VỤ AN ĐÔNG</t>
  </si>
  <si>
    <t>0305314931</t>
  </si>
  <si>
    <t>00054230</t>
  </si>
  <si>
    <t>CÔNG TY TNHH MỘT THÀNH VIÊN SÀI GÒN CO.OP HẬU GIANG</t>
  </si>
  <si>
    <t>0305781492</t>
  </si>
  <si>
    <t>00054231</t>
  </si>
  <si>
    <t>00054232</t>
  </si>
  <si>
    <t>00054233</t>
  </si>
  <si>
    <t>CÔNG TY TNHH  MỘT THÀNH VIÊN THƯƠNG MẠI DỊCH VỤ BÌNH ĐÔNG</t>
  </si>
  <si>
    <t>0305547132</t>
  </si>
  <si>
    <t>00054245</t>
  </si>
  <si>
    <t>CÔNG TY TNHH MỘT THÀNH VIÊN CO.OP MART HÒA BÌNH</t>
  </si>
  <si>
    <t>0311261082</t>
  </si>
  <si>
    <t>00054246</t>
  </si>
  <si>
    <t>CÔNG TY TNHH MỘT THÀNH VIÊN SÀI GÒN CO.OP BÌNH TÂN</t>
  </si>
  <si>
    <t>0305389020</t>
  </si>
  <si>
    <t>00054247</t>
  </si>
  <si>
    <t>CHI NHÁNH LIÊN HIỆP HỢP TÁC XÃ THƯƠNG MẠI TP.HCM - CO.OPMART BÌNH TÂN 2</t>
  </si>
  <si>
    <t>0301175691-050</t>
  </si>
  <si>
    <t>00054248</t>
  </si>
  <si>
    <t>00054249</t>
  </si>
  <si>
    <t>00054250</t>
  </si>
  <si>
    <t>00054251</t>
  </si>
  <si>
    <t>00054252</t>
  </si>
  <si>
    <t>00054253</t>
  </si>
  <si>
    <t>CÔNG TY TNHH MỘT THÀNH VIÊN CO.OPMART BÌNH TRIỆU</t>
  </si>
  <si>
    <t>0312302969</t>
  </si>
  <si>
    <t>00054254</t>
  </si>
  <si>
    <t>00054255</t>
  </si>
  <si>
    <t>00054256</t>
  </si>
  <si>
    <t>00054257</t>
  </si>
  <si>
    <t>00054259</t>
  </si>
  <si>
    <t>CÔNG TY TNHH MỘT THÀNH VIÊN SÀI GÒN CO.OP HÓC MÔN</t>
  </si>
  <si>
    <t>0308425100</t>
  </si>
  <si>
    <t>00054260</t>
  </si>
  <si>
    <t>CÔNG TY TNHH MỘT THÀNH VIÊN SÀI GÒN CO.OP THẮNG LỢI</t>
  </si>
  <si>
    <t>0305781598</t>
  </si>
  <si>
    <t>00054261</t>
  </si>
  <si>
    <t>CÔNG TY TNHH MỘT THÀNH VIÊN SÀI GÒN CO.OP CỐNG QUỲNH</t>
  </si>
  <si>
    <t>0305784415</t>
  </si>
  <si>
    <t>00054262</t>
  </si>
  <si>
    <t>CÔNG TY TNHH MỘT THÀNH VIÊN SÀI GÒN CO.OP ĐÌNH CHIỂU</t>
  </si>
  <si>
    <t>0305772762</t>
  </si>
  <si>
    <t>00054263</t>
  </si>
  <si>
    <t>00054264</t>
  </si>
  <si>
    <t>CÔNG TY TNHH MỘT THÀNH VIÊN CO.OP FINELIFE</t>
  </si>
  <si>
    <t>0315815574</t>
  </si>
  <si>
    <t>00054265</t>
  </si>
  <si>
    <t>00054266</t>
  </si>
  <si>
    <t>CÔNG TY TNHH MỘT THÀNH VIÊN SÀI GÒN CO.OP NHIÊU LỘC</t>
  </si>
  <si>
    <t>0305305768</t>
  </si>
  <si>
    <t>00054267</t>
  </si>
  <si>
    <t>00054269</t>
  </si>
  <si>
    <t>00054270</t>
  </si>
  <si>
    <t>00054271</t>
  </si>
  <si>
    <t>00054272</t>
  </si>
  <si>
    <t>CÔNG TY TNHH THƯƠNG MẠI DỊCH VỤ TRUNG MỸ TÂY</t>
  </si>
  <si>
    <t>0305750455</t>
  </si>
  <si>
    <t>00054273</t>
  </si>
  <si>
    <t>CHI NHÁNH LIÊN HIỆP HỢP TÁC XÃ THƯƠNG MẠI TP. HỒ CHÍ MINH - CO.OPMART TÔ KÝ</t>
  </si>
  <si>
    <t>0301175691-059</t>
  </si>
  <si>
    <t>00054274</t>
  </si>
  <si>
    <t>CÔNG TY TNHH MỘT THÀNH VIÊN MARFIVE</t>
  </si>
  <si>
    <t>0314366975</t>
  </si>
  <si>
    <t>00054275</t>
  </si>
  <si>
    <t>00054276</t>
  </si>
  <si>
    <t>00054278</t>
  </si>
  <si>
    <t>00054279</t>
  </si>
  <si>
    <t>00054280</t>
  </si>
  <si>
    <t>00054281</t>
  </si>
  <si>
    <t>00054282</t>
  </si>
  <si>
    <t>00054283</t>
  </si>
  <si>
    <t>00054291</t>
  </si>
  <si>
    <t>00054292</t>
  </si>
  <si>
    <t>CÔNG TY TNHH MỘT THÀNH VIÊN MARSIX</t>
  </si>
  <si>
    <t>0314247350</t>
  </si>
  <si>
    <t>00054293</t>
  </si>
  <si>
    <t>00054294</t>
  </si>
  <si>
    <t>CÔNG TY TNHH MỘT THÀNH VIÊN SÀI GÒN CO.OP RẠCH MIỄU</t>
  </si>
  <si>
    <t>0308123011</t>
  </si>
  <si>
    <t>00054295</t>
  </si>
  <si>
    <t>CHI NHÁNH LIÊN HIỆP HỢP TÁC XÃ THƯƠNG MẠI TP.HỒ CHÍ MINH - CO.OPMART VĂN THÁNH</t>
  </si>
  <si>
    <t>0301175691-018</t>
  </si>
  <si>
    <t>00054296</t>
  </si>
  <si>
    <t>00054297</t>
  </si>
  <si>
    <t>CHI NHÁNH LIÊN HIỆP HTX THƯƠNG MẠI TP.HCM - CO.OPMART CHU VĂN AN</t>
  </si>
  <si>
    <t>0301175691-036</t>
  </si>
  <si>
    <t>00054298</t>
  </si>
  <si>
    <t>00054299</t>
  </si>
  <si>
    <t>00054300</t>
  </si>
  <si>
    <t>00054303</t>
  </si>
  <si>
    <t>CÔNG TY TNHH MỘT THÀNH VIÊN CO.OP MART VĨNH PHÚC</t>
  </si>
  <si>
    <t>2500454301</t>
  </si>
  <si>
    <t>00054304</t>
  </si>
  <si>
    <t>00054305</t>
  </si>
  <si>
    <t>00054306</t>
  </si>
  <si>
    <t>00054307</t>
  </si>
  <si>
    <t>CÔNG TY TRÁCH NHIỆM HỮU HẠN  THƯƠNG MẠI DỊCH VỤ SÀI GÒN - TRÀ VINH</t>
  </si>
  <si>
    <t>2100356677</t>
  </si>
  <si>
    <t>00054308</t>
  </si>
  <si>
    <t>CÔNG TY TNHH MỘT THÀNH VIÊN CO.OPMART NHA TRANG</t>
  </si>
  <si>
    <t>4201545466</t>
  </si>
  <si>
    <t>00054309</t>
  </si>
  <si>
    <t>00054310</t>
  </si>
  <si>
    <t>CHI NHÁNH LIÊN HIỆP HỢP TÁC XÃ THƯƠNG MẠI TP. HỒ CHÍ MINH - CO.OPMART BÀ RỊA</t>
  </si>
  <si>
    <t>0301175691-024</t>
  </si>
  <si>
    <t>00054311</t>
  </si>
  <si>
    <t>00054312</t>
  </si>
  <si>
    <t>CN LIÊN HIỆP HỢP TÁC XÃ THƯƠNG MẠI TP. HỒ CHÍ MINH - CO.OPMART ĐỖ VĂN DẬY</t>
  </si>
  <si>
    <t>0301175691-058</t>
  </si>
  <si>
    <t>00054313</t>
  </si>
  <si>
    <t>CHI NHÁNH LIÊN HIỆP HỢP TÁC XÃ THƯƠNG MẠI TP HỒ CHÍ MINH - CO.OPMART TIỂU CẦN</t>
  </si>
  <si>
    <t>0301175691-048</t>
  </si>
  <si>
    <t>00054314</t>
  </si>
  <si>
    <t>00054315</t>
  </si>
  <si>
    <t>05/12/2022</t>
  </si>
  <si>
    <t>CÔNG TY TNHH THƯƠNG MẠI DỊCH VỤ SIÊU THỊ CO.OP MART BIÊN HÒA</t>
  </si>
  <si>
    <t>3600753610</t>
  </si>
  <si>
    <t>00054316</t>
  </si>
  <si>
    <t>00054317</t>
  </si>
  <si>
    <t>00054318</t>
  </si>
  <si>
    <t>00054319</t>
  </si>
  <si>
    <t>00054320</t>
  </si>
  <si>
    <t>00054321</t>
  </si>
  <si>
    <t>00054322</t>
  </si>
  <si>
    <t>00054323</t>
  </si>
  <si>
    <t>CN LIÊN HIỆP HỢP TÁC XÃ THƯƠNG MẠI TP. HỒ CHÍ MINH - CO.OPMART HIỆP THÀNH</t>
  </si>
  <si>
    <t>0301175691-056</t>
  </si>
  <si>
    <t>00054324</t>
  </si>
  <si>
    <t>00054325</t>
  </si>
  <si>
    <t>00054326</t>
  </si>
  <si>
    <t>00054328</t>
  </si>
  <si>
    <t>00054329</t>
  </si>
  <si>
    <t>00054330</t>
  </si>
  <si>
    <t>00054333</t>
  </si>
  <si>
    <t>00054334</t>
  </si>
  <si>
    <t>00054335</t>
  </si>
  <si>
    <t>CÔNG TY TNHH MỘT THÀNH VIÊN SÀI GÒN CO.OP PHÚ LÂM</t>
  </si>
  <si>
    <t>0305761111</t>
  </si>
  <si>
    <t>00054336</t>
  </si>
  <si>
    <t>CÔNG TY TNHH ĐẦU TƯ VÀ KINH DOANH SIÊU THỊ Á CHÂU</t>
  </si>
  <si>
    <t>0310939840</t>
  </si>
  <si>
    <t>00054338</t>
  </si>
  <si>
    <t>00054339</t>
  </si>
  <si>
    <t>00054340</t>
  </si>
  <si>
    <t>00054341</t>
  </si>
  <si>
    <t>00054345</t>
  </si>
  <si>
    <t>00054346</t>
  </si>
  <si>
    <t>CÔNG TY TNHH MTV THƯƠNG MẠI SÀI GÒN - HẬU GIANG</t>
  </si>
  <si>
    <t>6300028342</t>
  </si>
  <si>
    <t>00054347</t>
  </si>
  <si>
    <t>CHI NHÁNH LIÊN HIỆP HỢP TÁC XÃ THƯƠNG MẠI TP. HỒ CHÍ MINH - CO.OPMART THỐT NỐT</t>
  </si>
  <si>
    <t>0301175691-028</t>
  </si>
  <si>
    <t>00054348</t>
  </si>
  <si>
    <t>00054349</t>
  </si>
  <si>
    <t>00054350</t>
  </si>
  <si>
    <t>00054351</t>
  </si>
  <si>
    <t>00054352</t>
  </si>
  <si>
    <t>00054353</t>
  </si>
  <si>
    <t>00054354</t>
  </si>
  <si>
    <t>00054355</t>
  </si>
  <si>
    <t>00054356</t>
  </si>
  <si>
    <t>00054357</t>
  </si>
  <si>
    <t>00054358</t>
  </si>
  <si>
    <t>00054359</t>
  </si>
  <si>
    <t>00054360</t>
  </si>
  <si>
    <t>00054361</t>
  </si>
  <si>
    <t>00054362</t>
  </si>
  <si>
    <t>00054363</t>
  </si>
  <si>
    <t>00054364</t>
  </si>
  <si>
    <t>CÔNG TY TNHH MỘT THÀNH VIÊN THƯƠNG MẠI SÀI GÒN - VĨNH LONG</t>
  </si>
  <si>
    <t>1500412758</t>
  </si>
  <si>
    <t>00054365</t>
  </si>
  <si>
    <t>00054366</t>
  </si>
  <si>
    <t>CÔNG TY TNHH MỘT THÀNH VIÊN CO.OPMART NGÃ BẢY HẬU GIANG</t>
  </si>
  <si>
    <t>6300235437</t>
  </si>
  <si>
    <t>00054367</t>
  </si>
  <si>
    <t>CÔNG TY TNHH MỘT THÀNH VIÊN CO.OPMART CẦN THƠ</t>
  </si>
  <si>
    <t>1801312884</t>
  </si>
  <si>
    <t>00054368</t>
  </si>
  <si>
    <t>00054369</t>
  </si>
  <si>
    <t>00054385</t>
  </si>
  <si>
    <t>06/12/2022</t>
  </si>
  <si>
    <t>00054389</t>
  </si>
  <si>
    <t>CHI NHÁNH LIÊN HIỆP HỢP TÁC XÃ THƯƠNG MẠI TP. HỒ CHÍ MINH - CO.OPMART BÌNH DƯƠNG 2</t>
  </si>
  <si>
    <t>0301175691-017</t>
  </si>
  <si>
    <t>00054390</t>
  </si>
  <si>
    <t>CHI NHÁNH LIÊN HIỆP HỢP TÁC XÃ THƯƠNG MẠI TP. HỒ CHÍ MINH - CO.OPMART BÌNH DƯƠNG</t>
  </si>
  <si>
    <t>0301175691-025</t>
  </si>
  <si>
    <t>00054394</t>
  </si>
  <si>
    <t>00054396</t>
  </si>
  <si>
    <t>CHI NHÁNH LIÊN HIỆP HỢP TÁC XÃ THƯƠNG MẠI TP. HỒ CHÍ MINH - CO.OPMART ĐỒNG VĂN CỐNG</t>
  </si>
  <si>
    <t>0301175691-031</t>
  </si>
  <si>
    <t>00054397</t>
  </si>
  <si>
    <t>00054398</t>
  </si>
  <si>
    <t>00054400</t>
  </si>
  <si>
    <t>CÔNG TY TNHH MỘT THÀNH VIÊN SÀI GÒN CO.OP CỦ CHI</t>
  </si>
  <si>
    <t>0310178586</t>
  </si>
  <si>
    <t>00054401</t>
  </si>
  <si>
    <t>00054403</t>
  </si>
  <si>
    <t>00054404</t>
  </si>
  <si>
    <t>00054405</t>
  </si>
  <si>
    <t>00054406</t>
  </si>
  <si>
    <t>00054409</t>
  </si>
  <si>
    <t>00054410</t>
  </si>
  <si>
    <t>00054411</t>
  </si>
  <si>
    <t>00054412</t>
  </si>
  <si>
    <t>00054413</t>
  </si>
  <si>
    <t>00054414</t>
  </si>
  <si>
    <t>CÔNG TY TNHH MỘT THÀNH VIÊN SÀI GÒN CO.OP ĐẦM SEN</t>
  </si>
  <si>
    <t>0305773540</t>
  </si>
  <si>
    <t>00054420</t>
  </si>
  <si>
    <t>00054421</t>
  </si>
  <si>
    <t>00054424</t>
  </si>
  <si>
    <t>00054425</t>
  </si>
  <si>
    <t>00054427</t>
  </si>
  <si>
    <t>00054428</t>
  </si>
  <si>
    <t>00054429</t>
  </si>
  <si>
    <t>00054431</t>
  </si>
  <si>
    <t>00054432</t>
  </si>
  <si>
    <t>00054434</t>
  </si>
  <si>
    <t>00054440</t>
  </si>
  <si>
    <t>00054441</t>
  </si>
  <si>
    <t>CHI NHÁNH LIÊN HIỆP HỢP TÁC XÃ THƯƠNG MẠI TP. HỒ CHÍ MINH - CO.OPMART THÁP MƯỜI</t>
  </si>
  <si>
    <t>0301175691-066</t>
  </si>
  <si>
    <t>00054442</t>
  </si>
  <si>
    <t>00054443</t>
  </si>
  <si>
    <t>CHI NHÁNH LIÊN HIỆP HỢP TÁC XÃ THƯƠNG MẠI TP. HỒ CHÍ MINH - CO.OPMART ĐĂK NÔNG</t>
  </si>
  <si>
    <t>0301175691-016</t>
  </si>
  <si>
    <t>00054444</t>
  </si>
  <si>
    <t>00054445</t>
  </si>
  <si>
    <t>00054446</t>
  </si>
  <si>
    <t>00054447</t>
  </si>
  <si>
    <t>00054448</t>
  </si>
  <si>
    <t>CÔNG TY TNHH MỘT THÀNH VIÊN TMDV SIÊU THỊ CO.OPMART ĐÀ NẴNG</t>
  </si>
  <si>
    <t>0401281414</t>
  </si>
  <si>
    <t>00054449</t>
  </si>
  <si>
    <t>00054450</t>
  </si>
  <si>
    <t>00054451</t>
  </si>
  <si>
    <t>00054452</t>
  </si>
  <si>
    <t>CÔNG TY TNHH MỘT THÀNH VIÊN SÀI GÒN - CHƯ SÊ</t>
  </si>
  <si>
    <t>5901069542</t>
  </si>
  <si>
    <t>00054453</t>
  </si>
  <si>
    <t>CÔNG TY TNHH TMDV TIỀN GIANG - SÀI GÒN</t>
  </si>
  <si>
    <t>1200582156</t>
  </si>
  <si>
    <t>00054454</t>
  </si>
  <si>
    <t>CÔNG TY TNHH THƯƠNG MẠI SÀI GÒN - AN GIANG</t>
  </si>
  <si>
    <t>1600674718</t>
  </si>
  <si>
    <t>00054455</t>
  </si>
  <si>
    <t>CHI NHÁNH LIÊN HIỆP HỢP TÁC XÃ THƯƠNG MẠI TP.HỒ CHÍ MINH - CO.OPMART THOẠI SƠN</t>
  </si>
  <si>
    <t>0301175691-060</t>
  </si>
  <si>
    <t>00054456</t>
  </si>
  <si>
    <t>CHI NHÁNH LIÊN HIỆP HỢP TÁC XÃ THƯƠNG MẠI TP. HỒ CHÍ MINH - CO.OPMART GÒ CÔNG</t>
  </si>
  <si>
    <t>0301175691-027</t>
  </si>
  <si>
    <t>00054457</t>
  </si>
  <si>
    <t>00054458</t>
  </si>
  <si>
    <t>00054459</t>
  </si>
  <si>
    <t>00054461</t>
  </si>
  <si>
    <t>07/12/2022</t>
  </si>
  <si>
    <t>CHI NHÁNH LIÊN HIỆP HỢP TÁC XÃ THƯƠNG MẠI TP. HỒ CHÍ MINH - CO.OPMART NGUYỄN BÌNH</t>
  </si>
  <si>
    <t>0301175691-020</t>
  </si>
  <si>
    <t>00054462</t>
  </si>
  <si>
    <t>00054464</t>
  </si>
  <si>
    <t>00054467</t>
  </si>
  <si>
    <t>00054468</t>
  </si>
  <si>
    <t>00054469</t>
  </si>
  <si>
    <t>00054470</t>
  </si>
  <si>
    <t>CÔNG TY TNHH THƯƠNG MẠI DỊCH VỤ ĐỒNG THỊNH</t>
  </si>
  <si>
    <t>0309881794</t>
  </si>
  <si>
    <t>00054471</t>
  </si>
  <si>
    <t>00054472</t>
  </si>
  <si>
    <t>00054475</t>
  </si>
  <si>
    <t>00054476</t>
  </si>
  <si>
    <t>00054478</t>
  </si>
  <si>
    <t>00054479</t>
  </si>
  <si>
    <t>00054480</t>
  </si>
  <si>
    <t>00054481</t>
  </si>
  <si>
    <t>00054483</t>
  </si>
  <si>
    <t>00054484</t>
  </si>
  <si>
    <t>00054486</t>
  </si>
  <si>
    <t>00054488</t>
  </si>
  <si>
    <t>00054489</t>
  </si>
  <si>
    <t>00054490</t>
  </si>
  <si>
    <t>00054493</t>
  </si>
  <si>
    <t>00054494</t>
  </si>
  <si>
    <t>00054496</t>
  </si>
  <si>
    <t>00054497</t>
  </si>
  <si>
    <t>00054499</t>
  </si>
  <si>
    <t>00054500</t>
  </si>
  <si>
    <t>00054502</t>
  </si>
  <si>
    <t>00054504</t>
  </si>
  <si>
    <t>00054525</t>
  </si>
  <si>
    <t>00054526</t>
  </si>
  <si>
    <t>CÔNG TY TRÁCH NHIỆM HỮU HẠN THƯƠNG MẠI SÀI GÒN - KIÊN GIANG</t>
  </si>
  <si>
    <t>1700547135</t>
  </si>
  <si>
    <t>00054527</t>
  </si>
  <si>
    <t>CÔNG TY TRÁCH NHIỆM HỮU HẠN MỘT THÀNH VIÊN THƯƠNG MẠI SÀI GÒN - SÓC TRĂNG</t>
  </si>
  <si>
    <t>2200271882</t>
  </si>
  <si>
    <t>00054528</t>
  </si>
  <si>
    <t>CÔNG TY TNHH MỘT THÀNH VIÊN CO.OP MART HUẾ</t>
  </si>
  <si>
    <t>3300535435</t>
  </si>
  <si>
    <t>00054529</t>
  </si>
  <si>
    <t>CHI NHÁNH LIÊN HIỆP HỢP TÁC XÃ THƯƠNG MẠI TP.HỒ CHÍ MINH-CO.OPMART TÂN THÀNH</t>
  </si>
  <si>
    <t>0301175691-038</t>
  </si>
  <si>
    <t>00054530</t>
  </si>
  <si>
    <t>CÔNG TY TNHH MỘT THÀNH VIÊN CO.OPMART CÀ MAU</t>
  </si>
  <si>
    <t>2001269021</t>
  </si>
  <si>
    <t>00054531</t>
  </si>
  <si>
    <t>00054532</t>
  </si>
  <si>
    <t>00054533</t>
  </si>
  <si>
    <t>00054534</t>
  </si>
  <si>
    <t>00054537</t>
  </si>
  <si>
    <t>00054538</t>
  </si>
  <si>
    <t>00054539</t>
  </si>
  <si>
    <t>00054540</t>
  </si>
  <si>
    <t>00054541</t>
  </si>
  <si>
    <t>00054542</t>
  </si>
  <si>
    <t>CHI NHÁNH LIÊN HIỆP HTX THƯƠNG MẠI TP. HỒ CHÍ MINH - CO.OPMART BẾN TRE</t>
  </si>
  <si>
    <t>0301175691-013</t>
  </si>
  <si>
    <t>00054543</t>
  </si>
  <si>
    <t>00054544</t>
  </si>
  <si>
    <t>00054545</t>
  </si>
  <si>
    <t>00054546</t>
  </si>
  <si>
    <t>CHI NHÁNH LIÊN HIỆP HỢP TÁC XÃ THƯƠNG MẠI TP.HỒ CHÍ MINH- CO.OP MART CẦN GIUỘC</t>
  </si>
  <si>
    <t>0301175691-046</t>
  </si>
  <si>
    <t>00054547</t>
  </si>
  <si>
    <t>00054548</t>
  </si>
  <si>
    <t>00054549</t>
  </si>
  <si>
    <t>CHI NHÁNH LIÊN HIỆP HỢP TÁC XÃ THƯƠNG MẠI TP. HỒ CHÍ MINH - CO.OPMART HÀ TIÊN</t>
  </si>
  <si>
    <t>0301175691-037</t>
  </si>
  <si>
    <t>00054898</t>
  </si>
  <si>
    <t>08/12/2022</t>
  </si>
  <si>
    <t>00054977</t>
  </si>
  <si>
    <t>00054978</t>
  </si>
  <si>
    <t>00054980</t>
  </si>
  <si>
    <t>00054981</t>
  </si>
  <si>
    <t>00054984</t>
  </si>
  <si>
    <t>00054985</t>
  </si>
  <si>
    <t>00054986</t>
  </si>
  <si>
    <t>00054987</t>
  </si>
  <si>
    <t>00054997</t>
  </si>
  <si>
    <t>00055003</t>
  </si>
  <si>
    <t>00055004</t>
  </si>
  <si>
    <t>00055009</t>
  </si>
  <si>
    <t>00055013</t>
  </si>
  <si>
    <t>00055038</t>
  </si>
  <si>
    <t>00055077</t>
  </si>
  <si>
    <t>CN LIÊN HIỆP HỢP TÁC XÃ THƯƠNG MẠI TP.HỒ CHÍ MINH- CO.OPMART TÂN CHÂU AN GIANG</t>
  </si>
  <si>
    <t>0301175691-042</t>
  </si>
  <si>
    <t>00055080</t>
  </si>
  <si>
    <t>00055082</t>
  </si>
  <si>
    <t>00055083</t>
  </si>
  <si>
    <t>00055084</t>
  </si>
  <si>
    <t>00055085</t>
  </si>
  <si>
    <t>CHI NHÁNH LIÊN HIỆP HỢP TÁC XÃ THƯƠNG MẠI TP. HỒ CHÍ MINH-CO.OPMART HỒNG NGỰ</t>
  </si>
  <si>
    <t>0301175691-040</t>
  </si>
  <si>
    <t>00055170</t>
  </si>
  <si>
    <t>09/12/2022</t>
  </si>
  <si>
    <t>00055171</t>
  </si>
  <si>
    <t>00055172</t>
  </si>
  <si>
    <t>00055176</t>
  </si>
  <si>
    <t>00055177</t>
  </si>
  <si>
    <t>00055178</t>
  </si>
  <si>
    <t>00055179</t>
  </si>
  <si>
    <t>00055181</t>
  </si>
  <si>
    <t>00055200</t>
  </si>
  <si>
    <t>00055228</t>
  </si>
  <si>
    <t>00055229</t>
  </si>
  <si>
    <t>CHI NHÁNH LIÊN HIỆP HỢP TÁC XÃ THƯƠNG MẠI TP. HỒ CHÍ MINH - CO.OPMART CƯ MGAR</t>
  </si>
  <si>
    <t>0301175691-061</t>
  </si>
  <si>
    <t>00055230</t>
  </si>
  <si>
    <t>00055231</t>
  </si>
  <si>
    <t>00055232</t>
  </si>
  <si>
    <t>00055237</t>
  </si>
  <si>
    <t>10/12/2022</t>
  </si>
  <si>
    <t>00055239</t>
  </si>
  <si>
    <t>00055240</t>
  </si>
  <si>
    <t>00055241</t>
  </si>
  <si>
    <t>00055242</t>
  </si>
  <si>
    <t>00055244</t>
  </si>
  <si>
    <t>00055245</t>
  </si>
  <si>
    <t>00055251</t>
  </si>
  <si>
    <t>00055259</t>
  </si>
  <si>
    <t>00055260</t>
  </si>
  <si>
    <t>00055261</t>
  </si>
  <si>
    <t>00055262</t>
  </si>
  <si>
    <t>00055263</t>
  </si>
  <si>
    <t>00055264</t>
  </si>
  <si>
    <t>00055265</t>
  </si>
  <si>
    <t>00055267</t>
  </si>
  <si>
    <t>00055270</t>
  </si>
  <si>
    <t>00055271</t>
  </si>
  <si>
    <t>00055272</t>
  </si>
  <si>
    <t>00055273</t>
  </si>
  <si>
    <t>00055274</t>
  </si>
  <si>
    <t>00055276</t>
  </si>
  <si>
    <t>12/12/2022</t>
  </si>
  <si>
    <t>00055282</t>
  </si>
  <si>
    <t>00055283</t>
  </si>
  <si>
    <t>00055284</t>
  </si>
  <si>
    <t>00055285</t>
  </si>
  <si>
    <t>00055287</t>
  </si>
  <si>
    <t>00055289</t>
  </si>
  <si>
    <t>00055290</t>
  </si>
  <si>
    <t>00055291</t>
  </si>
  <si>
    <t>00055293</t>
  </si>
  <si>
    <t>00055294</t>
  </si>
  <si>
    <t>00055296</t>
  </si>
  <si>
    <t>00055299</t>
  </si>
  <si>
    <t>00055300</t>
  </si>
  <si>
    <t>00055301</t>
  </si>
  <si>
    <t>00055302</t>
  </si>
  <si>
    <t>00055307</t>
  </si>
  <si>
    <t>00055308</t>
  </si>
  <si>
    <t>00055309</t>
  </si>
  <si>
    <t>CÔNG TY TNHH MỘT THÀNH VIÊN THƯƠNG MẠI DỊCH VỤ SÀI GÒN- BẠC LIÊU 2</t>
  </si>
  <si>
    <t>1900347461</t>
  </si>
  <si>
    <t>00055310</t>
  </si>
  <si>
    <t>00055311</t>
  </si>
  <si>
    <t>00055312</t>
  </si>
  <si>
    <t>00055314</t>
  </si>
  <si>
    <t>00055315</t>
  </si>
  <si>
    <t>00055316</t>
  </si>
  <si>
    <t>00055317</t>
  </si>
  <si>
    <t>00055340</t>
  </si>
  <si>
    <t>00055341</t>
  </si>
  <si>
    <t>13/12/2022</t>
  </si>
  <si>
    <t>00055342</t>
  </si>
  <si>
    <t>00055343</t>
  </si>
  <si>
    <t>00055345</t>
  </si>
  <si>
    <t>00055346</t>
  </si>
  <si>
    <t>00055347</t>
  </si>
  <si>
    <t>00055349</t>
  </si>
  <si>
    <t>00055351</t>
  </si>
  <si>
    <t>00055352</t>
  </si>
  <si>
    <t>00055356</t>
  </si>
  <si>
    <t>00055357</t>
  </si>
  <si>
    <t>00055358</t>
  </si>
  <si>
    <t>00055359</t>
  </si>
  <si>
    <t>00055364</t>
  </si>
  <si>
    <t>00055365</t>
  </si>
  <si>
    <t>00055372</t>
  </si>
  <si>
    <t>00055373</t>
  </si>
  <si>
    <t>00055374</t>
  </si>
  <si>
    <t>00055375</t>
  </si>
  <si>
    <t>00055376</t>
  </si>
  <si>
    <t>00055377</t>
  </si>
  <si>
    <t>00055378</t>
  </si>
  <si>
    <t>00055379</t>
  </si>
  <si>
    <t>00055382</t>
  </si>
  <si>
    <t>00055384</t>
  </si>
  <si>
    <t>00055387</t>
  </si>
  <si>
    <t>00055388</t>
  </si>
  <si>
    <t>00055389</t>
  </si>
  <si>
    <t>00055390</t>
  </si>
  <si>
    <t>00055391</t>
  </si>
  <si>
    <t>00055392</t>
  </si>
  <si>
    <t>00055393</t>
  </si>
  <si>
    <t>00055394</t>
  </si>
  <si>
    <t>00055395</t>
  </si>
  <si>
    <t>00055396</t>
  </si>
  <si>
    <t>00055397</t>
  </si>
  <si>
    <t>00055398</t>
  </si>
  <si>
    <t>00055399</t>
  </si>
  <si>
    <t>00055400</t>
  </si>
  <si>
    <t>00055401</t>
  </si>
  <si>
    <t>CHI NHÁNH LIÊN HIỆP HỢP TÁC XÃ THƯƠNG MẠI TP. HỒ CHÍ MINH - CO.OPMART SƠN TRÀ</t>
  </si>
  <si>
    <t>0301175691-054</t>
  </si>
  <si>
    <t>00055402</t>
  </si>
  <si>
    <t>00055407</t>
  </si>
  <si>
    <t>14/12/2022</t>
  </si>
  <si>
    <t>00055408</t>
  </si>
  <si>
    <t>00055409</t>
  </si>
  <si>
    <t>00055410</t>
  </si>
  <si>
    <t>00055411</t>
  </si>
  <si>
    <t>00055413</t>
  </si>
  <si>
    <t>00055415</t>
  </si>
  <si>
    <t>00055416</t>
  </si>
  <si>
    <t>00055418</t>
  </si>
  <si>
    <t>00055420</t>
  </si>
  <si>
    <t>00055422</t>
  </si>
  <si>
    <t>00055425</t>
  </si>
  <si>
    <t>00055426</t>
  </si>
  <si>
    <t>00055428</t>
  </si>
  <si>
    <t>00055429</t>
  </si>
  <si>
    <t>00055430</t>
  </si>
  <si>
    <t>00055431</t>
  </si>
  <si>
    <t>00055432</t>
  </si>
  <si>
    <t>00055433</t>
  </si>
  <si>
    <t>00055435</t>
  </si>
  <si>
    <t>00055436</t>
  </si>
  <si>
    <t>00055437</t>
  </si>
  <si>
    <t>00055439</t>
  </si>
  <si>
    <t>00055440</t>
  </si>
  <si>
    <t>00055441</t>
  </si>
  <si>
    <t>00055442</t>
  </si>
  <si>
    <t>00055443</t>
  </si>
  <si>
    <t>00055444</t>
  </si>
  <si>
    <t>00055446</t>
  </si>
  <si>
    <t>00055447</t>
  </si>
  <si>
    <t>00055448</t>
  </si>
  <si>
    <t>00055449</t>
  </si>
  <si>
    <t>00055450</t>
  </si>
  <si>
    <t>00055451</t>
  </si>
  <si>
    <t>00055457</t>
  </si>
  <si>
    <t>00055460</t>
  </si>
  <si>
    <t>00055461</t>
  </si>
  <si>
    <t>00055462</t>
  </si>
  <si>
    <t>00055464</t>
  </si>
  <si>
    <t>00055465</t>
  </si>
  <si>
    <t>00055466</t>
  </si>
  <si>
    <t>00055467</t>
  </si>
  <si>
    <t>00055470</t>
  </si>
  <si>
    <t>CHI NHÁNH LIÊN HIỆP HỢP TÁC XÃ THƯƠNG MẠI TP.HỒ CHÍ MINH - CO.OPMART ĐỒNG PHÚ</t>
  </si>
  <si>
    <t>0301175691-053</t>
  </si>
  <si>
    <t>00055471</t>
  </si>
  <si>
    <t>00055472</t>
  </si>
  <si>
    <t>00055473</t>
  </si>
  <si>
    <t>00055474</t>
  </si>
  <si>
    <t>00055475</t>
  </si>
  <si>
    <t>00055525</t>
  </si>
  <si>
    <t>15/12/2022</t>
  </si>
  <si>
    <t>00055683</t>
  </si>
  <si>
    <t>00055710</t>
  </si>
  <si>
    <t>00055712</t>
  </si>
  <si>
    <t>00055807</t>
  </si>
  <si>
    <t>00055851</t>
  </si>
  <si>
    <t>00055854</t>
  </si>
  <si>
    <t>00055855</t>
  </si>
  <si>
    <t>00055856</t>
  </si>
  <si>
    <t>00055857</t>
  </si>
  <si>
    <t>00055873</t>
  </si>
  <si>
    <t>00055874</t>
  </si>
  <si>
    <t>00055875</t>
  </si>
  <si>
    <t>00055876</t>
  </si>
  <si>
    <t>00055877</t>
  </si>
  <si>
    <t>00055879</t>
  </si>
  <si>
    <t>00055880</t>
  </si>
  <si>
    <t>00055886</t>
  </si>
  <si>
    <t>16/12/2022</t>
  </si>
  <si>
    <t>00055888</t>
  </si>
  <si>
    <t>00055891</t>
  </si>
  <si>
    <t>00055895</t>
  </si>
  <si>
    <t>00055899</t>
  </si>
  <si>
    <t>00055901</t>
  </si>
  <si>
    <t>00055902</t>
  </si>
  <si>
    <t>00055903</t>
  </si>
  <si>
    <t>00055905</t>
  </si>
  <si>
    <t>00055906</t>
  </si>
  <si>
    <t>00055912</t>
  </si>
  <si>
    <t>00055913</t>
  </si>
  <si>
    <t>00055914</t>
  </si>
  <si>
    <t>00055950</t>
  </si>
  <si>
    <t>00055960</t>
  </si>
  <si>
    <t>00055961</t>
  </si>
  <si>
    <t>00055977</t>
  </si>
  <si>
    <t>00055980</t>
  </si>
  <si>
    <t>00055986</t>
  </si>
  <si>
    <t>17/12/2022</t>
  </si>
  <si>
    <t>00055989</t>
  </si>
  <si>
    <t>00055990</t>
  </si>
  <si>
    <t>00056005</t>
  </si>
  <si>
    <t>00056006</t>
  </si>
  <si>
    <t>00056007</t>
  </si>
  <si>
    <t>00056008</t>
  </si>
  <si>
    <t>00056009</t>
  </si>
  <si>
    <t>00056010</t>
  </si>
  <si>
    <t>00056011</t>
  </si>
  <si>
    <t>CHI NHÁNH LIÊN HIỆP HTX THƯƠNG MẠI TP. HỒ CHÍ MINH CO.OPMART VIỆT TRÌ</t>
  </si>
  <si>
    <t>0301175691-044</t>
  </si>
  <si>
    <t>00056013</t>
  </si>
  <si>
    <t>00056014</t>
  </si>
  <si>
    <t>00056019</t>
  </si>
  <si>
    <t>19/12/2022</t>
  </si>
  <si>
    <t>00056020</t>
  </si>
  <si>
    <t>00056021</t>
  </si>
  <si>
    <t>00056022</t>
  </si>
  <si>
    <t>00056023</t>
  </si>
  <si>
    <t>00056024</t>
  </si>
  <si>
    <t>00056025</t>
  </si>
  <si>
    <t>00056026</t>
  </si>
  <si>
    <t>00056027</t>
  </si>
  <si>
    <t>00056028</t>
  </si>
  <si>
    <t>00056029</t>
  </si>
  <si>
    <t>00056030</t>
  </si>
  <si>
    <t>00056031</t>
  </si>
  <si>
    <t>00056032</t>
  </si>
  <si>
    <t>00056033</t>
  </si>
  <si>
    <t>00056034</t>
  </si>
  <si>
    <t>00056035</t>
  </si>
  <si>
    <t>00056036</t>
  </si>
  <si>
    <t>00056037</t>
  </si>
  <si>
    <t>00056038</t>
  </si>
  <si>
    <t>00056039</t>
  </si>
  <si>
    <t>00056040</t>
  </si>
  <si>
    <t>00056041</t>
  </si>
  <si>
    <t>00056042</t>
  </si>
  <si>
    <t>00056043</t>
  </si>
  <si>
    <t>00056044</t>
  </si>
  <si>
    <t>00056045</t>
  </si>
  <si>
    <t>00056046</t>
  </si>
  <si>
    <t>00056048</t>
  </si>
  <si>
    <t>00056049</t>
  </si>
  <si>
    <t>00056050</t>
  </si>
  <si>
    <t>00056051</t>
  </si>
  <si>
    <t>00056052</t>
  </si>
  <si>
    <t>00056053</t>
  </si>
  <si>
    <t>00056054</t>
  </si>
  <si>
    <t>00056055</t>
  </si>
  <si>
    <t>00056056</t>
  </si>
  <si>
    <t>00056057</t>
  </si>
  <si>
    <t>00056058</t>
  </si>
  <si>
    <t>00056059</t>
  </si>
  <si>
    <t>00056060</t>
  </si>
  <si>
    <t>00056061</t>
  </si>
  <si>
    <t>00056062</t>
  </si>
  <si>
    <t>00056063</t>
  </si>
  <si>
    <t>00056064</t>
  </si>
  <si>
    <t>00056065</t>
  </si>
  <si>
    <t>00056066</t>
  </si>
  <si>
    <t>00056067</t>
  </si>
  <si>
    <t>00056068</t>
  </si>
  <si>
    <t>00056069</t>
  </si>
  <si>
    <t>00056070</t>
  </si>
  <si>
    <t>00056071</t>
  </si>
  <si>
    <t>00056072</t>
  </si>
  <si>
    <t>00056073</t>
  </si>
  <si>
    <t>00056074</t>
  </si>
  <si>
    <t>00056075</t>
  </si>
  <si>
    <t>00056076</t>
  </si>
  <si>
    <t>00056077</t>
  </si>
  <si>
    <t>00056078</t>
  </si>
  <si>
    <t>00056079</t>
  </si>
  <si>
    <t>00056080</t>
  </si>
  <si>
    <t>00056081</t>
  </si>
  <si>
    <t>00056082</t>
  </si>
  <si>
    <t>00056083</t>
  </si>
  <si>
    <t>00056084</t>
  </si>
  <si>
    <t>00056085</t>
  </si>
  <si>
    <t>00056110</t>
  </si>
  <si>
    <t>00056111</t>
  </si>
  <si>
    <t>00056113</t>
  </si>
  <si>
    <t>20/12/2022</t>
  </si>
  <si>
    <t>00056114</t>
  </si>
  <si>
    <t>00056115</t>
  </si>
  <si>
    <t>00056118</t>
  </si>
  <si>
    <t>00056119</t>
  </si>
  <si>
    <t>00056120</t>
  </si>
  <si>
    <t>00056121</t>
  </si>
  <si>
    <t>00056125</t>
  </si>
  <si>
    <t>00056126</t>
  </si>
  <si>
    <t>00056127</t>
  </si>
  <si>
    <t>00056131</t>
  </si>
  <si>
    <t>00056132</t>
  </si>
  <si>
    <t>00056133</t>
  </si>
  <si>
    <t>00056134</t>
  </si>
  <si>
    <t>00056136</t>
  </si>
  <si>
    <t>00056138</t>
  </si>
  <si>
    <t>00056139</t>
  </si>
  <si>
    <t>00056140</t>
  </si>
  <si>
    <t>00056141</t>
  </si>
  <si>
    <t>00056142</t>
  </si>
  <si>
    <t>00056143</t>
  </si>
  <si>
    <t>00056145</t>
  </si>
  <si>
    <t>00056146</t>
  </si>
  <si>
    <t>00056147</t>
  </si>
  <si>
    <t>00056148</t>
  </si>
  <si>
    <t>00056149</t>
  </si>
  <si>
    <t>00056150</t>
  </si>
  <si>
    <t>00056152</t>
  </si>
  <si>
    <t>00056155</t>
  </si>
  <si>
    <t>00056156</t>
  </si>
  <si>
    <t>00056157</t>
  </si>
  <si>
    <t>00056158</t>
  </si>
  <si>
    <t>00056159</t>
  </si>
  <si>
    <t>00056160</t>
  </si>
  <si>
    <t>00056161</t>
  </si>
  <si>
    <t>00056162</t>
  </si>
  <si>
    <t>00056163</t>
  </si>
  <si>
    <t>00056167</t>
  </si>
  <si>
    <t>00056168</t>
  </si>
  <si>
    <t>00056169</t>
  </si>
  <si>
    <t>00056170</t>
  </si>
  <si>
    <t>00056171</t>
  </si>
  <si>
    <t>00056172</t>
  </si>
  <si>
    <t>CÔNG TY TNHH THƯƠNG MẠI SÀI GÒN - AN GIANG.</t>
  </si>
  <si>
    <t>00056173</t>
  </si>
  <si>
    <t>00056174</t>
  </si>
  <si>
    <t>00056175</t>
  </si>
  <si>
    <t>00056176</t>
  </si>
  <si>
    <t>00056177</t>
  </si>
  <si>
    <t>00056178</t>
  </si>
  <si>
    <t>00056179</t>
  </si>
  <si>
    <t>00056185</t>
  </si>
  <si>
    <t>21/12/2022</t>
  </si>
  <si>
    <t>00056187</t>
  </si>
  <si>
    <t>00056188</t>
  </si>
  <si>
    <t>00056189</t>
  </si>
  <si>
    <t>00056192</t>
  </si>
  <si>
    <t>00056193</t>
  </si>
  <si>
    <t>00056194</t>
  </si>
  <si>
    <t>00056196</t>
  </si>
  <si>
    <t>00056197</t>
  </si>
  <si>
    <t>00056198</t>
  </si>
  <si>
    <t>00056199</t>
  </si>
  <si>
    <t>00056200</t>
  </si>
  <si>
    <t>00056201</t>
  </si>
  <si>
    <t>00056202</t>
  </si>
  <si>
    <t>00056203</t>
  </si>
  <si>
    <t>00056204</t>
  </si>
  <si>
    <t>00056205</t>
  </si>
  <si>
    <t>00056207</t>
  </si>
  <si>
    <t>00056209</t>
  </si>
  <si>
    <t>00056211</t>
  </si>
  <si>
    <t>00056213</t>
  </si>
  <si>
    <t>00056215</t>
  </si>
  <si>
    <t>00056216</t>
  </si>
  <si>
    <t>00056217</t>
  </si>
  <si>
    <t>00056219</t>
  </si>
  <si>
    <t>00056220</t>
  </si>
  <si>
    <t>00056222</t>
  </si>
  <si>
    <t>00056225</t>
  </si>
  <si>
    <t>00056230</t>
  </si>
  <si>
    <t>00056233</t>
  </si>
  <si>
    <t>00056234</t>
  </si>
  <si>
    <t>00056235</t>
  </si>
  <si>
    <t>00056237</t>
  </si>
  <si>
    <t>00056240</t>
  </si>
  <si>
    <t>00056241</t>
  </si>
  <si>
    <t>00056242</t>
  </si>
  <si>
    <t>00056245</t>
  </si>
  <si>
    <t>00056248</t>
  </si>
  <si>
    <t>00056251</t>
  </si>
  <si>
    <t>00056252</t>
  </si>
  <si>
    <t>00056253</t>
  </si>
  <si>
    <t>00056254</t>
  </si>
  <si>
    <t>00056255</t>
  </si>
  <si>
    <t>00056256</t>
  </si>
  <si>
    <t>00056261</t>
  </si>
  <si>
    <t>00056265</t>
  </si>
  <si>
    <t>00056266</t>
  </si>
  <si>
    <t>00056267</t>
  </si>
  <si>
    <t>00056268</t>
  </si>
  <si>
    <t>00056269</t>
  </si>
  <si>
    <t>00056270</t>
  </si>
  <si>
    <t>00056271</t>
  </si>
  <si>
    <t>00056272</t>
  </si>
  <si>
    <t>00056273</t>
  </si>
  <si>
    <t>00056274</t>
  </si>
  <si>
    <t>00056275</t>
  </si>
  <si>
    <t>00056276</t>
  </si>
  <si>
    <t>00056282</t>
  </si>
  <si>
    <t>22/12/2022</t>
  </si>
  <si>
    <t>00056283</t>
  </si>
  <si>
    <t>00056284</t>
  </si>
  <si>
    <t>00056288</t>
  </si>
  <si>
    <t>00056391</t>
  </si>
  <si>
    <t>00056392</t>
  </si>
  <si>
    <t>00056393</t>
  </si>
  <si>
    <t>00056394</t>
  </si>
  <si>
    <t>00056395</t>
  </si>
  <si>
    <t>00056427</t>
  </si>
  <si>
    <t>00056428</t>
  </si>
  <si>
    <t>00056429</t>
  </si>
  <si>
    <t>00056438</t>
  </si>
  <si>
    <t>00056439</t>
  </si>
  <si>
    <t>00056456</t>
  </si>
  <si>
    <t>00056467</t>
  </si>
  <si>
    <t>00056478</t>
  </si>
  <si>
    <t>00056490</t>
  </si>
  <si>
    <t>00056492</t>
  </si>
  <si>
    <t>00056493</t>
  </si>
  <si>
    <t>00056506</t>
  </si>
  <si>
    <t>00056507</t>
  </si>
  <si>
    <t>00056508</t>
  </si>
  <si>
    <t>00056509</t>
  </si>
  <si>
    <t>00056510</t>
  </si>
  <si>
    <t>00056511</t>
  </si>
  <si>
    <t>00056512</t>
  </si>
  <si>
    <t>00056513</t>
  </si>
  <si>
    <t>00056515</t>
  </si>
  <si>
    <t>00056516</t>
  </si>
  <si>
    <t>00056517</t>
  </si>
  <si>
    <t>00056518</t>
  </si>
  <si>
    <t>00056519</t>
  </si>
  <si>
    <t>00056526</t>
  </si>
  <si>
    <t>00056527</t>
  </si>
  <si>
    <t>00056528</t>
  </si>
  <si>
    <t>00056535</t>
  </si>
  <si>
    <t>00056537</t>
  </si>
  <si>
    <t>00056539</t>
  </si>
  <si>
    <t>00056560</t>
  </si>
  <si>
    <t>00056572</t>
  </si>
  <si>
    <t>00056573</t>
  </si>
  <si>
    <t>00056574</t>
  </si>
  <si>
    <t>00056589</t>
  </si>
  <si>
    <t>00056590</t>
  </si>
  <si>
    <t>00056591</t>
  </si>
  <si>
    <t>00056601</t>
  </si>
  <si>
    <t>00056603</t>
  </si>
  <si>
    <t>00056634</t>
  </si>
  <si>
    <t>00056636</t>
  </si>
  <si>
    <t>00056638</t>
  </si>
  <si>
    <t>00056641</t>
  </si>
  <si>
    <t>00056644</t>
  </si>
  <si>
    <t>00056674</t>
  </si>
  <si>
    <t>00056675</t>
  </si>
  <si>
    <t>00056676</t>
  </si>
  <si>
    <t>00056688</t>
  </si>
  <si>
    <t>23/12/2022</t>
  </si>
  <si>
    <t>00056694</t>
  </si>
  <si>
    <t>00056700</t>
  </si>
  <si>
    <t>00056701</t>
  </si>
  <si>
    <t>00056703</t>
  </si>
  <si>
    <t>00056704</t>
  </si>
  <si>
    <t>00056705</t>
  </si>
  <si>
    <t>00056709</t>
  </si>
  <si>
    <t>00056710</t>
  </si>
  <si>
    <t>00056738</t>
  </si>
  <si>
    <t>00056750</t>
  </si>
  <si>
    <t>00056751</t>
  </si>
  <si>
    <t>00056753</t>
  </si>
  <si>
    <t>00056754</t>
  </si>
  <si>
    <t>00056755</t>
  </si>
  <si>
    <t>00056756</t>
  </si>
  <si>
    <t>00056757</t>
  </si>
  <si>
    <t>00056758</t>
  </si>
  <si>
    <t>00056804</t>
  </si>
  <si>
    <t>24/12/2022</t>
  </si>
  <si>
    <t>00056807</t>
  </si>
  <si>
    <t>00056809</t>
  </si>
  <si>
    <t>00056810</t>
  </si>
  <si>
    <t>00056816</t>
  </si>
  <si>
    <t>00056817</t>
  </si>
  <si>
    <t>00056818</t>
  </si>
  <si>
    <t>00056819</t>
  </si>
  <si>
    <t>00056820</t>
  </si>
  <si>
    <t>00056821</t>
  </si>
  <si>
    <t>00056825</t>
  </si>
  <si>
    <t>00056826</t>
  </si>
  <si>
    <t>00056827</t>
  </si>
  <si>
    <t>00056828</t>
  </si>
  <si>
    <t>00056829</t>
  </si>
  <si>
    <t>00056841</t>
  </si>
  <si>
    <t>26/12/2022</t>
  </si>
  <si>
    <t>00056844</t>
  </si>
  <si>
    <t>00056845</t>
  </si>
  <si>
    <t>00056846</t>
  </si>
  <si>
    <t>00056847</t>
  </si>
  <si>
    <t>00056848</t>
  </si>
  <si>
    <t>00056849</t>
  </si>
  <si>
    <t>00056850</t>
  </si>
  <si>
    <t>00056856</t>
  </si>
  <si>
    <t>00056857</t>
  </si>
  <si>
    <t>00056858</t>
  </si>
  <si>
    <t>00056859</t>
  </si>
  <si>
    <t>00056860</t>
  </si>
  <si>
    <t>00056861</t>
  </si>
  <si>
    <t>00056864</t>
  </si>
  <si>
    <t>00056865</t>
  </si>
  <si>
    <t>00056870</t>
  </si>
  <si>
    <t>00056871</t>
  </si>
  <si>
    <t>00056872</t>
  </si>
  <si>
    <t>00056873</t>
  </si>
  <si>
    <t>00056874</t>
  </si>
  <si>
    <t>00056875</t>
  </si>
  <si>
    <t>00056877</t>
  </si>
  <si>
    <t>00056878</t>
  </si>
  <si>
    <t>00056879</t>
  </si>
  <si>
    <t>00056880</t>
  </si>
  <si>
    <t>00056881</t>
  </si>
  <si>
    <t>00056882</t>
  </si>
  <si>
    <t>00056883</t>
  </si>
  <si>
    <t>00056884</t>
  </si>
  <si>
    <t>00056896</t>
  </si>
  <si>
    <t>00056897</t>
  </si>
  <si>
    <t>00056898</t>
  </si>
  <si>
    <t>00056899</t>
  </si>
  <si>
    <t>00056900</t>
  </si>
  <si>
    <t>00056901</t>
  </si>
  <si>
    <t>00056902</t>
  </si>
  <si>
    <t>00056903</t>
  </si>
  <si>
    <t>00056904</t>
  </si>
  <si>
    <t>00056905</t>
  </si>
  <si>
    <t>00056950</t>
  </si>
  <si>
    <t>00056953</t>
  </si>
  <si>
    <t>27/12/2022</t>
  </si>
  <si>
    <t>00056955</t>
  </si>
  <si>
    <t>00056957</t>
  </si>
  <si>
    <t>00056958</t>
  </si>
  <si>
    <t>00056961</t>
  </si>
  <si>
    <t>00056962</t>
  </si>
  <si>
    <t>00056971</t>
  </si>
  <si>
    <t>00056973</t>
  </si>
  <si>
    <t>00056976</t>
  </si>
  <si>
    <t>00056977</t>
  </si>
  <si>
    <t>00056978</t>
  </si>
  <si>
    <t>00056981</t>
  </si>
  <si>
    <t>00056982</t>
  </si>
  <si>
    <t>00056983</t>
  </si>
  <si>
    <t>00056984</t>
  </si>
  <si>
    <t>00056985</t>
  </si>
  <si>
    <t>00056987</t>
  </si>
  <si>
    <t>00056989</t>
  </si>
  <si>
    <t>00056999</t>
  </si>
  <si>
    <t>00057002</t>
  </si>
  <si>
    <t>00057004</t>
  </si>
  <si>
    <t>00057005</t>
  </si>
  <si>
    <t>00057006</t>
  </si>
  <si>
    <t>00057007</t>
  </si>
  <si>
    <t>00057008</t>
  </si>
  <si>
    <t>00057009</t>
  </si>
  <si>
    <t>00057010</t>
  </si>
  <si>
    <t>00057011</t>
  </si>
  <si>
    <t>00057012</t>
  </si>
  <si>
    <t>00057013</t>
  </si>
  <si>
    <t>00057014</t>
  </si>
  <si>
    <t>00057015</t>
  </si>
  <si>
    <t>00057016</t>
  </si>
  <si>
    <t>00057017</t>
  </si>
  <si>
    <t>00057018</t>
  </si>
  <si>
    <t>00057024</t>
  </si>
  <si>
    <t>00057025</t>
  </si>
  <si>
    <t>00057026</t>
  </si>
  <si>
    <t>28/12/2022</t>
  </si>
  <si>
    <t>00057027</t>
  </si>
  <si>
    <t>00057028</t>
  </si>
  <si>
    <t>00057029</t>
  </si>
  <si>
    <t>00057030</t>
  </si>
  <si>
    <t>00057031</t>
  </si>
  <si>
    <t>00057033</t>
  </si>
  <si>
    <t>00057034</t>
  </si>
  <si>
    <t>00057035</t>
  </si>
  <si>
    <t>00057036</t>
  </si>
  <si>
    <t>00057039</t>
  </si>
  <si>
    <t>00057040</t>
  </si>
  <si>
    <t>00057041</t>
  </si>
  <si>
    <t>00057042</t>
  </si>
  <si>
    <t>00057044</t>
  </si>
  <si>
    <t>00057046</t>
  </si>
  <si>
    <t>00057050</t>
  </si>
  <si>
    <t>00057053</t>
  </si>
  <si>
    <t>00057054</t>
  </si>
  <si>
    <t>00057056</t>
  </si>
  <si>
    <t>00057058</t>
  </si>
  <si>
    <t>00057059</t>
  </si>
  <si>
    <t>00057060</t>
  </si>
  <si>
    <t>00057061</t>
  </si>
  <si>
    <t>00057063</t>
  </si>
  <si>
    <t>00057064</t>
  </si>
  <si>
    <t>00057066</t>
  </si>
  <si>
    <t>00057068</t>
  </si>
  <si>
    <t>00057079</t>
  </si>
  <si>
    <t>00057080</t>
  </si>
  <si>
    <t>00057081</t>
  </si>
  <si>
    <t>00057082</t>
  </si>
  <si>
    <t>00057083</t>
  </si>
  <si>
    <t>00057084</t>
  </si>
  <si>
    <t>00057085</t>
  </si>
  <si>
    <t>00057086</t>
  </si>
  <si>
    <t>00057087</t>
  </si>
  <si>
    <t>00057088</t>
  </si>
  <si>
    <t>00057089</t>
  </si>
  <si>
    <t>00057090</t>
  </si>
  <si>
    <t>00057091</t>
  </si>
  <si>
    <t>00057092</t>
  </si>
  <si>
    <t>00057105</t>
  </si>
  <si>
    <t>29/12/2022</t>
  </si>
  <si>
    <t>00057106</t>
  </si>
  <si>
    <t>00057108</t>
  </si>
  <si>
    <t>00057109</t>
  </si>
  <si>
    <t>00057110</t>
  </si>
  <si>
    <t>00057124</t>
  </si>
  <si>
    <t>00057125</t>
  </si>
  <si>
    <t>00057132</t>
  </si>
  <si>
    <t>00057133</t>
  </si>
  <si>
    <t>00057138</t>
  </si>
  <si>
    <t>00057140</t>
  </si>
  <si>
    <t>00057143</t>
  </si>
  <si>
    <t>00057145</t>
  </si>
  <si>
    <t>00057152</t>
  </si>
  <si>
    <t>00057162</t>
  </si>
  <si>
    <t>00057163</t>
  </si>
  <si>
    <t>00057164</t>
  </si>
  <si>
    <t>00057165</t>
  </si>
  <si>
    <t>00057174</t>
  </si>
  <si>
    <t>00057186</t>
  </si>
  <si>
    <t>00057440</t>
  </si>
  <si>
    <t>00057442</t>
  </si>
  <si>
    <t>00057443</t>
  </si>
  <si>
    <t>00057493</t>
  </si>
  <si>
    <t>00057494</t>
  </si>
  <si>
    <t>00057495</t>
  </si>
  <si>
    <t>00057565</t>
  </si>
  <si>
    <t>00057577</t>
  </si>
  <si>
    <t>30/12/2022</t>
  </si>
  <si>
    <t>00057604</t>
  </si>
  <si>
    <t>00057605</t>
  </si>
  <si>
    <t>00057611</t>
  </si>
  <si>
    <t>00057620</t>
  </si>
  <si>
    <t>00057621</t>
  </si>
  <si>
    <t>00057626</t>
  </si>
  <si>
    <t>00057627</t>
  </si>
  <si>
    <t>00057628</t>
  </si>
  <si>
    <t>00057629</t>
  </si>
  <si>
    <t>00057630</t>
  </si>
  <si>
    <t>00057631</t>
  </si>
  <si>
    <t>00057633</t>
  </si>
  <si>
    <t>00057634</t>
  </si>
  <si>
    <t>00057639</t>
  </si>
  <si>
    <t>00057640</t>
  </si>
  <si>
    <t>00057652</t>
  </si>
  <si>
    <t>00057653</t>
  </si>
  <si>
    <t>00057657</t>
  </si>
  <si>
    <t>00057658</t>
  </si>
  <si>
    <t>00057659</t>
  </si>
  <si>
    <t>00057732</t>
  </si>
  <si>
    <t>31/12/2022</t>
  </si>
  <si>
    <t>00057742</t>
  </si>
  <si>
    <t>00057785</t>
  </si>
  <si>
    <t>00048817</t>
  </si>
  <si>
    <t>Cửa Hàng Co.opFood Đường 339</t>
  </si>
  <si>
    <t>00049340</t>
  </si>
  <si>
    <t>00042056</t>
  </si>
  <si>
    <t>Cửa Hàng Co.opFood ĐS9 Linh Tây</t>
  </si>
  <si>
    <r>
      <rPr>
        <sz val="10"/>
        <color rgb="FF000000"/>
        <rFont val="Arial"/>
        <family val="2"/>
      </rPr>
      <t>b052168</t>
    </r>
  </si>
  <si>
    <t>Thanh toán lần 2</t>
  </si>
  <si>
    <t>00000003</t>
  </si>
  <si>
    <t>1C23TNN</t>
  </si>
  <si>
    <t>02/01/2023</t>
  </si>
  <si>
    <t>Cửa Hàng Co.opFood Nguyễn Kiệm</t>
  </si>
  <si>
    <t>00000004</t>
  </si>
  <si>
    <t>Cửa Hàng Co.opFood Hiệp Bình Chánh</t>
  </si>
  <si>
    <t>00000005</t>
  </si>
  <si>
    <t>Cửa Hàng Co.opFood Hiệp Bình</t>
  </si>
  <si>
    <t>00000006</t>
  </si>
  <si>
    <t>Cửa Hàng Co.opFood Him Lam Chợ Lớn</t>
  </si>
  <si>
    <t>00000007</t>
  </si>
  <si>
    <t>Cửa Hàng Co.opFood Vĩnh Viễn 393</t>
  </si>
  <si>
    <t>00000008</t>
  </si>
  <si>
    <t>Cửa Hàng Co.opFood Tô Hiến Thành</t>
  </si>
  <si>
    <t>00000009</t>
  </si>
  <si>
    <t>Cửa Hàng Co.opFood Bạch Mã</t>
  </si>
  <si>
    <t>00000010</t>
  </si>
  <si>
    <t>Cửa Hàng Co.opFood Bùi Đình Túy</t>
  </si>
  <si>
    <t>00000011</t>
  </si>
  <si>
    <t>Cửa Hàng Co.opFood Phan Xích Long 37</t>
  </si>
  <si>
    <t>00000012</t>
  </si>
  <si>
    <t>Cửa Hàng Co.opFood Thanh Đa</t>
  </si>
  <si>
    <t>00000013</t>
  </si>
  <si>
    <t>Cửa Hàng Co.opFood Ung Văn Khiêm</t>
  </si>
  <si>
    <t>00000014</t>
  </si>
  <si>
    <t>00000015</t>
  </si>
  <si>
    <t>00000016</t>
  </si>
  <si>
    <t>00000017</t>
  </si>
  <si>
    <t>Cửa Hàng Co.opFood CT Lê Hồng Phong</t>
  </si>
  <si>
    <t>00000018</t>
  </si>
  <si>
    <t>Cửa Hàng Co.opFood CT Trần Việt Châu</t>
  </si>
  <si>
    <t>00000019</t>
  </si>
  <si>
    <t>CHI NHÁNH LIÊN HIỆP HỢP TÁC XÃ THƯƠNG MẠI TP. HỒ CHÍ MINH-CO.OPMART TÂN CHÂU</t>
  </si>
  <si>
    <t>0301175691-032</t>
  </si>
  <si>
    <t>00000020</t>
  </si>
  <si>
    <t>00000021</t>
  </si>
  <si>
    <t>00000022</t>
  </si>
  <si>
    <t>00000023</t>
  </si>
  <si>
    <t>CHI NHÁNH LIÊN HIỆP HỢP TÁC XÃ THƯƠNG MẠI TP. HỒ CHÍ MINH - CO.OPMART PHƯỚC ĐÔNG</t>
  </si>
  <si>
    <t>0301175691-043</t>
  </si>
  <si>
    <t>00000024</t>
  </si>
  <si>
    <t>CÔNG TY TNHH MỘT THÀNH VIÊN THƯƠNG MẠI SÀI GÒN VĨNH LONG</t>
  </si>
  <si>
    <t>CÔNG TY TNHH MỘT THÀNH VIÊN THƯƠNG MẠI SÀI GÒN  VĨNH LONG</t>
  </si>
  <si>
    <t>00000048</t>
  </si>
  <si>
    <t>00000049</t>
  </si>
  <si>
    <t>Co.opMart SCA - Long Biên</t>
  </si>
  <si>
    <t>00000053</t>
  </si>
  <si>
    <t>Cửa Hàng Co.opFood HT Nguyễn Biên</t>
  </si>
  <si>
    <t>00000055</t>
  </si>
  <si>
    <t>00000059</t>
  </si>
  <si>
    <t>Cửa Hàng Co.opFood Thăng Long 31</t>
  </si>
  <si>
    <t>00000060</t>
  </si>
  <si>
    <t>00000061</t>
  </si>
  <si>
    <t>00000062</t>
  </si>
  <si>
    <t>Cửa Hàng Co.opFood Kỳ Đồng</t>
  </si>
  <si>
    <t>00000063</t>
  </si>
  <si>
    <t>Cửa Hàng Co.opFood Lê Văn Sỹ</t>
  </si>
  <si>
    <t>00000064</t>
  </si>
  <si>
    <t>Cửa Hàng Co.opFood Phạm Văn Bạch</t>
  </si>
  <si>
    <t>00000065</t>
  </si>
  <si>
    <t>Cửa Hàng Co.opFood Bùi Thế Mỹ 31</t>
  </si>
  <si>
    <t>00000066</t>
  </si>
  <si>
    <t>Cửa Hàng Co.opFood Nguyễn Oanh</t>
  </si>
  <si>
    <t>00000067</t>
  </si>
  <si>
    <t>Cửa Hàng Co.opFood Trung Mỹ Tây</t>
  </si>
  <si>
    <t>00000068</t>
  </si>
  <si>
    <t>Cửa Hàng Co.opFood CC Akari City</t>
  </si>
  <si>
    <t>00000069</t>
  </si>
  <si>
    <t>Cửa Hàng Co.opFood Cao Lỗ</t>
  </si>
  <si>
    <t>00000070</t>
  </si>
  <si>
    <t>Cửa Hàng Co.opFood Phan Đình phùng</t>
  </si>
  <si>
    <t>00000071</t>
  </si>
  <si>
    <t>Cửa Hàng Co.opFood CC Hoàng Quân 2</t>
  </si>
  <si>
    <t>00000074</t>
  </si>
  <si>
    <t>03/01/2023</t>
  </si>
  <si>
    <t>Cửa Hàng Co.opFood Nguyễn Thị Đặng 367</t>
  </si>
  <si>
    <t>00000075</t>
  </si>
  <si>
    <t>Cửa Hàng Co.opFood Lê Văn Khương</t>
  </si>
  <si>
    <t>00000076</t>
  </si>
  <si>
    <t>Cửa Hàng Co.opFood Trần Thị Cờ</t>
  </si>
  <si>
    <t>00000077</t>
  </si>
  <si>
    <t>Cửa Hàng Co.opFood Đông Thạnh</t>
  </si>
  <si>
    <t>00000078</t>
  </si>
  <si>
    <t>Cửa Hàng Co.opFood Thạnh Lộc 17</t>
  </si>
  <si>
    <t>00000079</t>
  </si>
  <si>
    <t>Cửa Hàng Co.opFood Tô Ngọc Vân 478</t>
  </si>
  <si>
    <t>00000080</t>
  </si>
  <si>
    <t>Cửa Hàng Co.opFood An Khang</t>
  </si>
  <si>
    <t>00000081</t>
  </si>
  <si>
    <t>Cửa Hàng Co.opFood Bình An</t>
  </si>
  <si>
    <t>00000083</t>
  </si>
  <si>
    <t>Cửa Hàng Co.opFood Thảo Điền</t>
  </si>
  <si>
    <t>00000085</t>
  </si>
  <si>
    <t>Cửa Hàng Co.opFood Phúc An Lộc</t>
  </si>
  <si>
    <t>00000086</t>
  </si>
  <si>
    <t>00000087</t>
  </si>
  <si>
    <t>Cửa Hàng Co.opFood Nguyễn Thị Định</t>
  </si>
  <si>
    <t>00000088</t>
  </si>
  <si>
    <t>Cửa Hàng Co.opFood Krista</t>
  </si>
  <si>
    <t>00000089</t>
  </si>
  <si>
    <t>Cửa Hàng Co.opFood Nguyễn Duy Trinh</t>
  </si>
  <si>
    <t>00000090</t>
  </si>
  <si>
    <t>Cửa Hàng Co.opFood CC Petroland</t>
  </si>
  <si>
    <t>00000091</t>
  </si>
  <si>
    <t>Cửa Hàng Co.opFood Nguyễn Duy Trinh 192</t>
  </si>
  <si>
    <t>00000092</t>
  </si>
  <si>
    <t>Cửa Hàng Co.opFood Bình Trưng</t>
  </si>
  <si>
    <t>00000095</t>
  </si>
  <si>
    <t>Cửa Hàng Co.opFood BD CC Charm Sapphire</t>
  </si>
  <si>
    <t>00000096</t>
  </si>
  <si>
    <t>Cửa Hàng Co.opFood BD KDC Hiệp Thành III</t>
  </si>
  <si>
    <t>00000097</t>
  </si>
  <si>
    <t>Cửa Hàng Co.opFood Thủ Khoa Huân 437</t>
  </si>
  <si>
    <t>00000098</t>
  </si>
  <si>
    <t>Cửa Hàng Co.opFood Quách Đình Bảo</t>
  </si>
  <si>
    <t>00000099</t>
  </si>
  <si>
    <t>Cửa Hàng Co.opFood 85 Nguyễn Sơn</t>
  </si>
  <si>
    <t>00000100</t>
  </si>
  <si>
    <t>Cửa Hàng Co.opFood HT Hải Thượng Lãn Ông</t>
  </si>
  <si>
    <t>00000101</t>
  </si>
  <si>
    <t>Cửa Hàng Co.opFood Tân Hương 262</t>
  </si>
  <si>
    <t>00000102</t>
  </si>
  <si>
    <t>Cửa Hàng Co.opFood Vườn Lài 192</t>
  </si>
  <si>
    <t>00000103</t>
  </si>
  <si>
    <t>Cửa Hàng Co.opFood  Nguyễn Bá Tòng</t>
  </si>
  <si>
    <t>00000104</t>
  </si>
  <si>
    <t>00000105</t>
  </si>
  <si>
    <t>CÔNG TY TNHH SAIGON CO-OP FAIRPRICE/ Co-opXtra Sư Vạn Hạnh</t>
  </si>
  <si>
    <t>00000106</t>
  </si>
  <si>
    <t>Cửa Hàng Co.opFood  An Lạc</t>
  </si>
  <si>
    <t>00000107</t>
  </si>
  <si>
    <t>Cửa Hàng Co.opFood  Phan Văn Trị</t>
  </si>
  <si>
    <t>00000108</t>
  </si>
  <si>
    <t>Cửa Hàng Co.opFood  CC Diamond Riverside</t>
  </si>
  <si>
    <t>00000109</t>
  </si>
  <si>
    <t>Cửa Hàng Co.opFood  Vành Đai</t>
  </si>
  <si>
    <t>00000110</t>
  </si>
  <si>
    <t>Cửa Hàng Co.opFood  Chợ Lớn</t>
  </si>
  <si>
    <t>00000111</t>
  </si>
  <si>
    <t>00000112</t>
  </si>
  <si>
    <t>Cửa Hàng Co.opFood The Garden Mall</t>
  </si>
  <si>
    <t>00000113</t>
  </si>
  <si>
    <t>Cửa Hàng Co.opFood Trần Quốc Thảo 171</t>
  </si>
  <si>
    <t>00000114</t>
  </si>
  <si>
    <t>Cửa Hàng Co.opFood Nguyễn Thông 1</t>
  </si>
  <si>
    <t>00000115</t>
  </si>
  <si>
    <t>00000116</t>
  </si>
  <si>
    <t>00000118</t>
  </si>
  <si>
    <t>00000119</t>
  </si>
  <si>
    <t>00000120</t>
  </si>
  <si>
    <t>Cửa Hàng Co.opFood Pasteur</t>
  </si>
  <si>
    <t>00000121</t>
  </si>
  <si>
    <t>Cửa Hàng Co.opFood Trần Quang Khải</t>
  </si>
  <si>
    <t>00000122</t>
  </si>
  <si>
    <t>CO.OPMART SCA HOÀNG VĂN THỤ</t>
  </si>
  <si>
    <t>00000123</t>
  </si>
  <si>
    <t>Cửa Hàng Co.opFood 203 Võ Thành Trang</t>
  </si>
  <si>
    <t>00000124</t>
  </si>
  <si>
    <t>Cửa Hàng Co.opFood Trương Công Định</t>
  </si>
  <si>
    <t>00000125</t>
  </si>
  <si>
    <t>Cửa Hàng Co.opFood Bình Gĩa</t>
  </si>
  <si>
    <t>00000126</t>
  </si>
  <si>
    <t>Cửa Hàng Co.opFood Trần Văn Danh 12</t>
  </si>
  <si>
    <t>00000127</t>
  </si>
  <si>
    <t>00000128</t>
  </si>
  <si>
    <t>00000129</t>
  </si>
  <si>
    <t>Cửa Hàng Co.opFood Vạn Kiếp 31</t>
  </si>
  <si>
    <t>00000130</t>
  </si>
  <si>
    <t>Cửa Hàng Co.opFood Chu Văn An</t>
  </si>
  <si>
    <t>00000131</t>
  </si>
  <si>
    <t>00000133</t>
  </si>
  <si>
    <t>Cửa Hàng Co.opFood Vĩnh Hội</t>
  </si>
  <si>
    <t>00000134</t>
  </si>
  <si>
    <t>Cửa Hàng Co.opFood Tôn Đản</t>
  </si>
  <si>
    <t>00000135</t>
  </si>
  <si>
    <t>Cửa Hàng Co.opFood Huỳnh Tấn Phát</t>
  </si>
  <si>
    <t>00000137</t>
  </si>
  <si>
    <t>Cửa Hàng Co.opFood CC Belleza</t>
  </si>
  <si>
    <t>00000138</t>
  </si>
  <si>
    <t>Cửa Hàng Co.opFood CC Phú Gia</t>
  </si>
  <si>
    <t>00000139</t>
  </si>
  <si>
    <t>Cửa Hàng Co.opFood Nhà Bè</t>
  </si>
  <si>
    <t>00000140</t>
  </si>
  <si>
    <t>Cửa Hàng Co.opFood Phú Xuân</t>
  </si>
  <si>
    <t>00000141</t>
  </si>
  <si>
    <t>Cửa Hàng Co.opFood CC LACASA</t>
  </si>
  <si>
    <t>00000142</t>
  </si>
  <si>
    <t>Cửa Hàng Co.opFood Trần Trọng Cung 65</t>
  </si>
  <si>
    <t>00000143</t>
  </si>
  <si>
    <t>Cửa Hàng Co.opFood Trịnh Đình Thảo 31</t>
  </si>
  <si>
    <t>00000144</t>
  </si>
  <si>
    <t>Cửa Hàng Co.opFood CC IDICO</t>
  </si>
  <si>
    <t>00000145</t>
  </si>
  <si>
    <t>00000146</t>
  </si>
  <si>
    <t>Cửa Hàng Co.opFood Vision</t>
  </si>
  <si>
    <t>00000147</t>
  </si>
  <si>
    <t>Cửa Hàng Co.op Food 418 Trần Văn Giàu</t>
  </si>
  <si>
    <t>00000148</t>
  </si>
  <si>
    <t>Cửa Hàng Co.opFood Trần Văn Quang 86</t>
  </si>
  <si>
    <t>00000149</t>
  </si>
  <si>
    <t>00000150</t>
  </si>
  <si>
    <t>Cửa Hàng Co.opFood Đất Mới 272</t>
  </si>
  <si>
    <t>00000151</t>
  </si>
  <si>
    <t>Cửa hàng Co.op Food HN Triều Khúc</t>
  </si>
  <si>
    <t>00000153</t>
  </si>
  <si>
    <t>00000154</t>
  </si>
  <si>
    <t>00000155</t>
  </si>
  <si>
    <t>00000156</t>
  </si>
  <si>
    <t>CO.OPMART AN NHƠN</t>
  </si>
  <si>
    <t>00000157</t>
  </si>
  <si>
    <t>00000158</t>
  </si>
  <si>
    <t>00000159</t>
  </si>
  <si>
    <t>00000160</t>
  </si>
  <si>
    <t>00000161</t>
  </si>
  <si>
    <t>00000162</t>
  </si>
  <si>
    <t>00000163</t>
  </si>
  <si>
    <t>00000164</t>
  </si>
  <si>
    <t>00000165</t>
  </si>
  <si>
    <t>00000166</t>
  </si>
  <si>
    <t>00000167</t>
  </si>
  <si>
    <t>00000168</t>
  </si>
  <si>
    <t>00000169</t>
  </si>
  <si>
    <t>00000170</t>
  </si>
  <si>
    <t>00000171</t>
  </si>
  <si>
    <t>00000172</t>
  </si>
  <si>
    <t>00000173</t>
  </si>
  <si>
    <t>00000174</t>
  </si>
  <si>
    <t>00000176</t>
  </si>
  <si>
    <t>Cửa Hàng Co.opFood Nguyễn Sỹ Sách</t>
  </si>
  <si>
    <t>00000178</t>
  </si>
  <si>
    <t>Cửa Hàng Co.opFood Lâm Văn Bền</t>
  </si>
  <si>
    <t>00000179</t>
  </si>
  <si>
    <t>Cửa Hàng Co.opFood Trần Xuân Soạn</t>
  </si>
  <si>
    <t>00000181</t>
  </si>
  <si>
    <t>Cửa hàng Co.op Food CC Hoàng Anh Gold House</t>
  </si>
  <si>
    <t>00000182</t>
  </si>
  <si>
    <t>Cửa Hàng Co.opFood Hoàng Anh Thanh Bình</t>
  </si>
  <si>
    <t>00000183</t>
  </si>
  <si>
    <t>Cửa Hàng Co.opFood Phước Kiển</t>
  </si>
  <si>
    <t>00000184</t>
  </si>
  <si>
    <t>Cửa Hàng Co.opFood Tân Quy</t>
  </si>
  <si>
    <t>00000185</t>
  </si>
  <si>
    <t>Cửa Hàng Co.opFood CC Dragon Hill</t>
  </si>
  <si>
    <t>00000186</t>
  </si>
  <si>
    <t>Cửa Hàng Co.opFood Lâm Văn Bền 22</t>
  </si>
  <si>
    <t>00000187</t>
  </si>
  <si>
    <t>Cửa Hàng Co.opFood Lê Văn Lương 1187</t>
  </si>
  <si>
    <t>00000188</t>
  </si>
  <si>
    <t>Cửa Hàng Co.opFood CC Phú Hoàng Anh</t>
  </si>
  <si>
    <t>00000189</t>
  </si>
  <si>
    <t>00000190</t>
  </si>
  <si>
    <t>Cửa Hàng Co.opFood Phạm Văn Chiêu</t>
  </si>
  <si>
    <t>00000191</t>
  </si>
  <si>
    <t>Cửa Hàng Co.opFood Quang Trung</t>
  </si>
  <si>
    <t>00000200</t>
  </si>
  <si>
    <t>00000201</t>
  </si>
  <si>
    <t>00000202</t>
  </si>
  <si>
    <t>00000203</t>
  </si>
  <si>
    <t>FINELIFE FOODSTORE HÀ ĐÔ</t>
  </si>
  <si>
    <t>00000204</t>
  </si>
  <si>
    <t>Cửa Hàng Co.opFood Hồ Văn Tư</t>
  </si>
  <si>
    <t>00000205</t>
  </si>
  <si>
    <t>Cửa Hàng Co.opFood CC Lavita Charm</t>
  </si>
  <si>
    <t>00000206</t>
  </si>
  <si>
    <t>Cửa Hàng Co.opFood Trường Thọ</t>
  </si>
  <si>
    <t>00000207</t>
  </si>
  <si>
    <t>Cửa Hàng Co.opFood Linh Chiểu</t>
  </si>
  <si>
    <t>00000208</t>
  </si>
  <si>
    <t>Cửa Hàng Co.opFood Kha Vạn Cân</t>
  </si>
  <si>
    <t>00000209</t>
  </si>
  <si>
    <t>Cửa Hàng Co.opFood Đặng Văn Bi</t>
  </si>
  <si>
    <t>00000210</t>
  </si>
  <si>
    <t>Cửa Hàng Co.opFood ĐS3 Hiệp Bình Phước</t>
  </si>
  <si>
    <t>00000211</t>
  </si>
  <si>
    <t>Cửa Hàng Co.opFood Linh Trung</t>
  </si>
  <si>
    <t>00000212</t>
  </si>
  <si>
    <t>Cửa Hàng Co.opFood Tam Bình 196</t>
  </si>
  <si>
    <t>00000213</t>
  </si>
  <si>
    <t>Cửa Hàng Co.opFood KDC Thanh Niên</t>
  </si>
  <si>
    <t>00000214</t>
  </si>
  <si>
    <t>Cửa Hàng Co.opFood CC 4S Linh Đông</t>
  </si>
  <si>
    <t>00000215</t>
  </si>
  <si>
    <t>Cửa Hàng Co.opFood Tỉnh Lộ 43</t>
  </si>
  <si>
    <t>00000216</t>
  </si>
  <si>
    <t>00000217</t>
  </si>
  <si>
    <t>Cửa Hàng Co.opFood Sunview</t>
  </si>
  <si>
    <t>00000218</t>
  </si>
  <si>
    <t>Cửa Hàng Co.opFood Gò Dưa 112</t>
  </si>
  <si>
    <t>00000219</t>
  </si>
  <si>
    <t>04/01/2023</t>
  </si>
  <si>
    <t>Cửa Hàng Co.opFood Nguyễn Văn Tạo</t>
  </si>
  <si>
    <t>00000220</t>
  </si>
  <si>
    <t>Cửa Hàng Co.opFood Long Hậu</t>
  </si>
  <si>
    <t>00000224</t>
  </si>
  <si>
    <t>00000226</t>
  </si>
  <si>
    <t>Cửa hàng Co.opFood Lê Thị Hoa 240</t>
  </si>
  <si>
    <t>00000233</t>
  </si>
  <si>
    <t>Cửa Hàng Co.op Food HN Đại Đồng</t>
  </si>
  <si>
    <t>00000234</t>
  </si>
  <si>
    <t>Cửa Hàng Co.op Food HN Nghĩa Đô</t>
  </si>
  <si>
    <t>00000235</t>
  </si>
  <si>
    <t>Cửa hàng Co.op Food HN Tecco Skyville</t>
  </si>
  <si>
    <t>00000236</t>
  </si>
  <si>
    <t>Cửa Hàng Co.op Food HN Thái Hà CT4</t>
  </si>
  <si>
    <t>00000237</t>
  </si>
  <si>
    <t>Cửa hàng Co.op Food HN V7 The Vesta</t>
  </si>
  <si>
    <t>00000238</t>
  </si>
  <si>
    <t>Cửa Hàng Co.opFood Chung Cư Saigon Co.op</t>
  </si>
  <si>
    <t>00000239</t>
  </si>
  <si>
    <t>Cửa Hàng Co.opFood Lê Đức Thọ</t>
  </si>
  <si>
    <t>00000240</t>
  </si>
  <si>
    <t>00000241</t>
  </si>
  <si>
    <t>Cửa hàng Co.op Food Gia Phú</t>
  </si>
  <si>
    <t>00000242</t>
  </si>
  <si>
    <t>Cửa Hàng Co.opFood Nguyễn Hữu Tiến 11</t>
  </si>
  <si>
    <t>00000243</t>
  </si>
  <si>
    <t>00000244</t>
  </si>
  <si>
    <t>Co.opXtra Premium</t>
  </si>
  <si>
    <t>00000245</t>
  </si>
  <si>
    <t>00000246</t>
  </si>
  <si>
    <t>Cửa Hàng Co.opFood CC Him Lam Phú An</t>
  </si>
  <si>
    <t>00000247</t>
  </si>
  <si>
    <t>Cửa Hàng Co.opFood 9 View</t>
  </si>
  <si>
    <t>00000248</t>
  </si>
  <si>
    <t>Cửa Hàng Co.opFood Tăng Nhơn Phú 26</t>
  </si>
  <si>
    <t>00000249</t>
  </si>
  <si>
    <t>00000250</t>
  </si>
  <si>
    <t>00000251</t>
  </si>
  <si>
    <t>Cửa Hàng Co.opFood Lã Xuân Oai 138</t>
  </si>
  <si>
    <t>00000252</t>
  </si>
  <si>
    <t>Cửa Hàng Co.opFood Làng Tăng Phú</t>
  </si>
  <si>
    <t>00000253</t>
  </si>
  <si>
    <t>00000254</t>
  </si>
  <si>
    <t>Cửa Hàng Co.opFood Man Thiện 280</t>
  </si>
  <si>
    <t>00000255</t>
  </si>
  <si>
    <t>Cửa hàng Co.op Food Man Thiện 126A</t>
  </si>
  <si>
    <t>00000256</t>
  </si>
  <si>
    <t>Cửa Hàng Co.opFood Lê Văn Việt</t>
  </si>
  <si>
    <t>00000257</t>
  </si>
  <si>
    <t>Cửa Hàng Co.opFood Minh Đức</t>
  </si>
  <si>
    <t>00000258</t>
  </si>
  <si>
    <t>Cửa Hàng Co.opFood Nguyễn Văn Tăng</t>
  </si>
  <si>
    <t>00000260</t>
  </si>
  <si>
    <t>Cửa hàng Co.op Food CC Safira Khang Điền</t>
  </si>
  <si>
    <t>00000261</t>
  </si>
  <si>
    <t>Cửa Hàng Co.opFood Đỗ Xuân Hợp 729</t>
  </si>
  <si>
    <t>00000262</t>
  </si>
  <si>
    <t>Cửa Hàng Co.opFood Flora</t>
  </si>
  <si>
    <t>00000263</t>
  </si>
  <si>
    <t>Cửa Hàng Co.opFood Chung Cư Ehome S</t>
  </si>
  <si>
    <t>00000264</t>
  </si>
  <si>
    <t>Cửa Hàng Co.opFood Đỗ Xuân Hợp</t>
  </si>
  <si>
    <t>00000266</t>
  </si>
  <si>
    <t>Cửa Hàng Co.op Food Miền Bắc</t>
  </si>
  <si>
    <t>00000268</t>
  </si>
  <si>
    <t>00000269</t>
  </si>
  <si>
    <t>00000270</t>
  </si>
  <si>
    <t>00000272</t>
  </si>
  <si>
    <t>Cửa Hàng Co.opFood Lê Quang Định</t>
  </si>
  <si>
    <t>00000273</t>
  </si>
  <si>
    <t>Cửa hàng Co.op Food Phan Văn Hân 182</t>
  </si>
  <si>
    <t>00000274</t>
  </si>
  <si>
    <t>Cửa Hàng Co.opFood Đinh Bộ Lĩnh 81</t>
  </si>
  <si>
    <t>00000275</t>
  </si>
  <si>
    <t>00000276</t>
  </si>
  <si>
    <t>00000278</t>
  </si>
  <si>
    <t>Cửa Hàng Co.opFood Trương Quốc Dung</t>
  </si>
  <si>
    <t>00000279</t>
  </si>
  <si>
    <t>00000281</t>
  </si>
  <si>
    <t>00000282</t>
  </si>
  <si>
    <t>Co-opMart Thắng Lợi</t>
  </si>
  <si>
    <t>00000283</t>
  </si>
  <si>
    <t>00000284</t>
  </si>
  <si>
    <t>Cửa Hàng Co.opFood 174 Phan Văn Hớn</t>
  </si>
  <si>
    <t>00000285</t>
  </si>
  <si>
    <t>Cửa Hàng Co.opFood Trần Văn Mười 12</t>
  </si>
  <si>
    <t>00000286</t>
  </si>
  <si>
    <t>00000287</t>
  </si>
  <si>
    <t>Cửa Hàng Co.opFood Liên Ấp 2-6</t>
  </si>
  <si>
    <t>00000288</t>
  </si>
  <si>
    <t>Cửa Hàng Co.opFood KCN Vĩnh Lộc</t>
  </si>
  <si>
    <t>00000289</t>
  </si>
  <si>
    <t>Cửa Hàng Co.opFood Green Hills</t>
  </si>
  <si>
    <t>00000290</t>
  </si>
  <si>
    <t>Cửa Hàng Co.opFood Liên Khu 5-6</t>
  </si>
  <si>
    <t>00000291</t>
  </si>
  <si>
    <t>Cửa Hàng Co.opFood Phan Văn Trị</t>
  </si>
  <si>
    <t>00000292</t>
  </si>
  <si>
    <t>Co.op Mart SCA - VICTORIA</t>
  </si>
  <si>
    <t>00000294</t>
  </si>
  <si>
    <t>00000295</t>
  </si>
  <si>
    <t>00000296</t>
  </si>
  <si>
    <t>00000297</t>
  </si>
  <si>
    <t>00000298</t>
  </si>
  <si>
    <t>00000299</t>
  </si>
  <si>
    <t>00000300</t>
  </si>
  <si>
    <t>00000301</t>
  </si>
  <si>
    <t>00000302</t>
  </si>
  <si>
    <t>00000303</t>
  </si>
  <si>
    <t>00000304</t>
  </si>
  <si>
    <t>00000305</t>
  </si>
  <si>
    <t>00000306</t>
  </si>
  <si>
    <t>00000307</t>
  </si>
  <si>
    <t>00000308</t>
  </si>
  <si>
    <t>00000309</t>
  </si>
  <si>
    <t>00000310</t>
  </si>
  <si>
    <t>00000311</t>
  </si>
  <si>
    <t>00000312</t>
  </si>
  <si>
    <t>00000313</t>
  </si>
  <si>
    <t>00000314</t>
  </si>
  <si>
    <t>00000316</t>
  </si>
  <si>
    <t>00000359</t>
  </si>
  <si>
    <t>Cửa Hàng Co.op Food HN Roman Plaza</t>
  </si>
  <si>
    <t>00000360</t>
  </si>
  <si>
    <t>Cửa Hàng Co.op ood HN Đại Đồng</t>
  </si>
  <si>
    <t>00000361</t>
  </si>
  <si>
    <t>Cửa Hàng Co.op ood HN Hồ Tùng Mậu</t>
  </si>
  <si>
    <t>00000362</t>
  </si>
  <si>
    <t>Cửa Hàng Co.op ood HN Nhân Chính</t>
  </si>
  <si>
    <t>00000363</t>
  </si>
  <si>
    <t>Cửa Hàng Co.op Food HN Vĩnh Hưng</t>
  </si>
  <si>
    <t>00000364</t>
  </si>
  <si>
    <t>Cửa Hàng Co.op Food HN New Horizon</t>
  </si>
  <si>
    <t>00000365</t>
  </si>
  <si>
    <t>Cửa Hàng Co.op Food HN Lucky House</t>
  </si>
  <si>
    <t>00000366</t>
  </si>
  <si>
    <t>Cửa Hàng Co.op Food HN Hateco</t>
  </si>
  <si>
    <t>00000367</t>
  </si>
  <si>
    <t>Cửa Hàng Co.op Food HN Xuân Mai Dương Nội</t>
  </si>
  <si>
    <t>00000368</t>
  </si>
  <si>
    <t>00000369</t>
  </si>
  <si>
    <t>Cửa Hàng Co.op Food HN Thái Hà HH</t>
  </si>
  <si>
    <t>00000370</t>
  </si>
  <si>
    <t>Cửa Hàng Co.op Food HN Mandarin</t>
  </si>
  <si>
    <t>00000371</t>
  </si>
  <si>
    <t>00000372</t>
  </si>
  <si>
    <t>Cửa Hàng Co.op Food HN Green Stars</t>
  </si>
  <si>
    <t>00000373</t>
  </si>
  <si>
    <t>Cửa Hàng Co.op Food HN VP2 Linh Đàm</t>
  </si>
  <si>
    <t>00000374</t>
  </si>
  <si>
    <t>Cửa Hàng Co.op Food HN Kim Văn Kim Lũ</t>
  </si>
  <si>
    <t>00000375</t>
  </si>
  <si>
    <t>Cửa Hàng Co.op Food HN Thanh Hà CIENCO 5</t>
  </si>
  <si>
    <t>00000376</t>
  </si>
  <si>
    <t>Cửa Hàng Co.op Food HN The Vesta</t>
  </si>
  <si>
    <t>00000377</t>
  </si>
  <si>
    <t>Cửa Hàng Co.op Food HN Văn Khê</t>
  </si>
  <si>
    <t>00000378</t>
  </si>
  <si>
    <t>Cửa Hàng Co.op Food HN Bắc Hà C14</t>
  </si>
  <si>
    <t>00000379</t>
  </si>
  <si>
    <t>00000381</t>
  </si>
  <si>
    <t>00000382</t>
  </si>
  <si>
    <t>00000383</t>
  </si>
  <si>
    <t>Cửa Hàng Co.op Food Phạm Thế Hiển 2</t>
  </si>
  <si>
    <t>00000384</t>
  </si>
  <si>
    <t>Cửa Hàng Co.opFood Phú Lợi</t>
  </si>
  <si>
    <t>00000385</t>
  </si>
  <si>
    <t>Cửa Hàng Co.opFood Phạm Thế Hiển</t>
  </si>
  <si>
    <t>00000386</t>
  </si>
  <si>
    <t>Cửa Hàng Co.opFood Phạm Nhữ Tăng 11</t>
  </si>
  <si>
    <t>00000387</t>
  </si>
  <si>
    <t>Cửa Hàng Co.opFood CC Lovera Khang Điền</t>
  </si>
  <si>
    <t>00000388</t>
  </si>
  <si>
    <t>Cửa Hàng Co.op Food CC Hoàng Quân</t>
  </si>
  <si>
    <t>00000389</t>
  </si>
  <si>
    <t>Cửa Hàng Co.opFood Quốc Lộ 50</t>
  </si>
  <si>
    <t>00000390</t>
  </si>
  <si>
    <t>Cửa Hàng Co.opFood Hưng Phú</t>
  </si>
  <si>
    <t>00000391</t>
  </si>
  <si>
    <t>Cửa Hàng Co.opFood Bông Sao</t>
  </si>
  <si>
    <t>00000393</t>
  </si>
  <si>
    <t>FINELIFE FOODSTORE RIVIERA POINT</t>
  </si>
  <si>
    <t>00000394</t>
  </si>
  <si>
    <t>Cửa Hàng Co.opFood Nguyễn Xí 247</t>
  </si>
  <si>
    <t>00000395</t>
  </si>
  <si>
    <t>CÔNG TY TNHH SAIGON CO-OP FAIRPRICE/ Co-opXtra Linh Trung</t>
  </si>
  <si>
    <t>00000396</t>
  </si>
  <si>
    <t>05/01/2023</t>
  </si>
  <si>
    <t>Cửa Hàng Co.opFood Tỉnh Lộ 15-1031</t>
  </si>
  <si>
    <t>00000397</t>
  </si>
  <si>
    <t>00000401</t>
  </si>
  <si>
    <t>Cửa Hàng Co.opFood Tân Thạnh Đông</t>
  </si>
  <si>
    <t>00000402</t>
  </si>
  <si>
    <t>00000403</t>
  </si>
  <si>
    <t>Cửa Hàng Co.opFood Tỉnh Lộ 8-628</t>
  </si>
  <si>
    <t>00000404</t>
  </si>
  <si>
    <t>Cửa Hàng Co.opFood KCN Tây Bắc</t>
  </si>
  <si>
    <t>00000405</t>
  </si>
  <si>
    <t>00000406</t>
  </si>
  <si>
    <t>00000407</t>
  </si>
  <si>
    <t>00000408</t>
  </si>
  <si>
    <t>00000409</t>
  </si>
  <si>
    <t>00000410</t>
  </si>
  <si>
    <t>00000411</t>
  </si>
  <si>
    <t>00000416</t>
  </si>
  <si>
    <t>00000417</t>
  </si>
  <si>
    <t>00000418</t>
  </si>
  <si>
    <t>Cửa Hàng Co.opFood 306 Nguyễn Thái Sơn</t>
  </si>
  <si>
    <t>00000419</t>
  </si>
  <si>
    <t>Cửa Hàng Co.opFood Lê Văn Thọ</t>
  </si>
  <si>
    <t>00000420</t>
  </si>
  <si>
    <t>Cửa Hàng Co.opFood Thống Nhất</t>
  </si>
  <si>
    <t>00000422</t>
  </si>
  <si>
    <t>00000423</t>
  </si>
  <si>
    <t>00000424</t>
  </si>
  <si>
    <t>00000425</t>
  </si>
  <si>
    <t>CO.OPMART HÀ ĐÔNG</t>
  </si>
  <si>
    <t>00000426</t>
  </si>
  <si>
    <t>00000427</t>
  </si>
  <si>
    <t>00000428</t>
  </si>
  <si>
    <t>00000429</t>
  </si>
  <si>
    <t>00000430</t>
  </si>
  <si>
    <t>00000431</t>
  </si>
  <si>
    <t>00000432</t>
  </si>
  <si>
    <t>00000433</t>
  </si>
  <si>
    <t>00000434</t>
  </si>
  <si>
    <t>00000435</t>
  </si>
  <si>
    <t>00000436</t>
  </si>
  <si>
    <t>00000437</t>
  </si>
  <si>
    <t>00000438</t>
  </si>
  <si>
    <t>Cửa Hàng Co.opFood Lê Văn Lương 302</t>
  </si>
  <si>
    <t>00000439</t>
  </si>
  <si>
    <t>00000440</t>
  </si>
  <si>
    <t>00000441</t>
  </si>
  <si>
    <t>00000442</t>
  </si>
  <si>
    <t>00000443</t>
  </si>
  <si>
    <t>00000455</t>
  </si>
  <si>
    <t>00000456</t>
  </si>
  <si>
    <t>00000457</t>
  </si>
  <si>
    <t>00000458</t>
  </si>
  <si>
    <t>00000459</t>
  </si>
  <si>
    <t>Cửa Hàng Co.opFood Savimex</t>
  </si>
  <si>
    <t>00000460</t>
  </si>
  <si>
    <t>00000461</t>
  </si>
  <si>
    <t>00000462</t>
  </si>
  <si>
    <t>00000463</t>
  </si>
  <si>
    <t>Cửa Hàng Co.opFood  Nguyễn Thị Đặng 367</t>
  </si>
  <si>
    <t>00000464</t>
  </si>
  <si>
    <t>Cửa Hàng Co.opFood Dương Thị Mười 465</t>
  </si>
  <si>
    <t>00000465</t>
  </si>
  <si>
    <t>00000466</t>
  </si>
  <si>
    <t>00000470</t>
  </si>
  <si>
    <t>Co.op Mart SCA - Long Biên</t>
  </si>
  <si>
    <t>00000471</t>
  </si>
  <si>
    <t>Cửa Hàng Co.opFood Lê Lợi 60</t>
  </si>
  <si>
    <t>00000472</t>
  </si>
  <si>
    <t>00000473</t>
  </si>
  <si>
    <t>Cửa Hàng Co.opFood Nguyễn Thị Búp 101M</t>
  </si>
  <si>
    <t>00000474</t>
  </si>
  <si>
    <t>Cửa Hàng Co.opFood Nguyễn Văn Quá</t>
  </si>
  <si>
    <t>00000475</t>
  </si>
  <si>
    <t>00000476</t>
  </si>
  <si>
    <t>Cửa Hàng Co.opFood KCN Tân Thới Hiệp</t>
  </si>
  <si>
    <t>00000477</t>
  </si>
  <si>
    <t>Cửa Hàng Co.opFood Chợ Cầu</t>
  </si>
  <si>
    <t>00000478</t>
  </si>
  <si>
    <t>00000479</t>
  </si>
  <si>
    <t>00000480</t>
  </si>
  <si>
    <t>Cửa Hàng Co.opFood Phan Văn Hớn 285</t>
  </si>
  <si>
    <t>00000481</t>
  </si>
  <si>
    <t>00000482</t>
  </si>
  <si>
    <t>00000483</t>
  </si>
  <si>
    <t>00000484</t>
  </si>
  <si>
    <t>00000485</t>
  </si>
  <si>
    <t>Cửa Hàng Co.opFood Hà Huy Giáp 302</t>
  </si>
  <si>
    <t>00000486</t>
  </si>
  <si>
    <t>Cửa Hàng Co.op Food Phan Văn Hớn 151</t>
  </si>
  <si>
    <t>00000487</t>
  </si>
  <si>
    <t>00000488</t>
  </si>
  <si>
    <t>Cửa hàng Co.op Food Hậu Lân</t>
  </si>
  <si>
    <t>00000489</t>
  </si>
  <si>
    <t>Cửa Hàng Co.opFood BD Bình Đường</t>
  </si>
  <si>
    <t>00000490</t>
  </si>
  <si>
    <t>Cửa Hàng Co.opFood BD CC Samsora Riverside</t>
  </si>
  <si>
    <t>00000491</t>
  </si>
  <si>
    <t>Cửa Hàng Co.opFood BD Xuyên Á 209</t>
  </si>
  <si>
    <t>00000492</t>
  </si>
  <si>
    <t>Cửa Hàng Co.opFood BD Ngô Thì Nhậm 82</t>
  </si>
  <si>
    <t>00000493</t>
  </si>
  <si>
    <t>Cửa Hàng Co.opFood BD Trần Hưng Đạo 325</t>
  </si>
  <si>
    <t>00000494</t>
  </si>
  <si>
    <t>Cửa Hàng Co.opFood BD Tân Lập 55</t>
  </si>
  <si>
    <t>00000495</t>
  </si>
  <si>
    <t>Cửa Hàng Co.opFood BD KDC Viet Sing</t>
  </si>
  <si>
    <t>00000496</t>
  </si>
  <si>
    <t>00000497</t>
  </si>
  <si>
    <t>Cửa Hàng Co.opFood Lê Hồng Phong</t>
  </si>
  <si>
    <t>00000498</t>
  </si>
  <si>
    <t>Cửa Hàng Co.opFood BD Bình Chuẩn</t>
  </si>
  <si>
    <t>00000499</t>
  </si>
  <si>
    <t>Cửa Hàng Co.opFood BD Vĩnh Phú 41</t>
  </si>
  <si>
    <t>00000500</t>
  </si>
  <si>
    <t>00000502</t>
  </si>
  <si>
    <t>Cửa Hàng Co.opFood BH Huỳnh Văn Nghệ 17</t>
  </si>
  <si>
    <t>00000503</t>
  </si>
  <si>
    <t>00000504</t>
  </si>
  <si>
    <t>Cửa Hàng Co.opFood BH Hồ Hòa</t>
  </si>
  <si>
    <t>00000505</t>
  </si>
  <si>
    <t>Cửa Hàng Co.opFood BH Nguyễn Văn Tiên</t>
  </si>
  <si>
    <t>00000506</t>
  </si>
  <si>
    <t>Cửa Hàng Co.opFood BH Trần Thị Hoa</t>
  </si>
  <si>
    <t>00000507</t>
  </si>
  <si>
    <t>00000508</t>
  </si>
  <si>
    <t>Cửa hàng Co.op Food An Dương Vương 451</t>
  </si>
  <si>
    <t>00000509</t>
  </si>
  <si>
    <t>Cửa hàng Co.op Food Vành Đai</t>
  </si>
  <si>
    <t>00000510</t>
  </si>
  <si>
    <t>Cửa Hàng Co.opFood CC Diamond Riverside</t>
  </si>
  <si>
    <t>00000511</t>
  </si>
  <si>
    <t>00000512</t>
  </si>
  <si>
    <t>00000513</t>
  </si>
  <si>
    <t>Cửa Hàng Co.opFood Chợ Lớn</t>
  </si>
  <si>
    <t>00000514</t>
  </si>
  <si>
    <t>Cửa Hàng Co.opFood CC Bình Phú 1</t>
  </si>
  <si>
    <t>00000515</t>
  </si>
  <si>
    <t>Cửa Hàng Co.opFood Trần Chánh Chiếu</t>
  </si>
  <si>
    <t>00000516</t>
  </si>
  <si>
    <t>00000517</t>
  </si>
  <si>
    <t>00000518</t>
  </si>
  <si>
    <t>00000519</t>
  </si>
  <si>
    <t>Cửa Hàng Co.opFood Lạc Long Quân</t>
  </si>
  <si>
    <t>00000520</t>
  </si>
  <si>
    <t>00000528</t>
  </si>
  <si>
    <t>06/01/2023</t>
  </si>
  <si>
    <t>00000529</t>
  </si>
  <si>
    <t>00000530</t>
  </si>
  <si>
    <t>00000531</t>
  </si>
  <si>
    <t>00000532</t>
  </si>
  <si>
    <t>00000533</t>
  </si>
  <si>
    <t>Cửa Hàng Co.opFood 13 Lê Văn Thịnh</t>
  </si>
  <si>
    <t>00000534</t>
  </si>
  <si>
    <t>Cửa Hàng Co.opFood  Krista</t>
  </si>
  <si>
    <t>00000546</t>
  </si>
  <si>
    <t>00000547</t>
  </si>
  <si>
    <t>00000561</t>
  </si>
  <si>
    <t>00000562</t>
  </si>
  <si>
    <t>00000563</t>
  </si>
  <si>
    <t>Cửa Hàng Co.opFood Cát Lái</t>
  </si>
  <si>
    <t>00000564</t>
  </si>
  <si>
    <t>Cửa Hàng Co.op Food Nhượng Quyền Phố Đông</t>
  </si>
  <si>
    <t>00000565</t>
  </si>
  <si>
    <t>00000584</t>
  </si>
  <si>
    <t>Cửa Hàng Co.opFood An Lộc</t>
  </si>
  <si>
    <t>00000585</t>
  </si>
  <si>
    <t>00000586</t>
  </si>
  <si>
    <t>00000587</t>
  </si>
  <si>
    <t>Cửa Hàng Co.opFood Bạch Đằng</t>
  </si>
  <si>
    <t>00000588</t>
  </si>
  <si>
    <t>Cửa Hàng Co.opFood Phạm Văn Hai 91</t>
  </si>
  <si>
    <t>00000589</t>
  </si>
  <si>
    <t>Co.opMart SCA - ÂU CƠ</t>
  </si>
  <si>
    <t>00000590</t>
  </si>
  <si>
    <t>Cửa Hàng Co.opFood Saigon Town</t>
  </si>
  <si>
    <t>00000591</t>
  </si>
  <si>
    <t>Cửa Hàng Co.opFood Kênh Tân Hóa</t>
  </si>
  <si>
    <t>00000592</t>
  </si>
  <si>
    <t>00000593</t>
  </si>
  <si>
    <t>00000594</t>
  </si>
  <si>
    <t>00000595</t>
  </si>
  <si>
    <t>00000596</t>
  </si>
  <si>
    <t>Cửa hàng Co.op Food 85 Nguyễn Sơn</t>
  </si>
  <si>
    <t>00000597</t>
  </si>
  <si>
    <t>Cửa Hàng Co.opFood CC Hoàng Kim Thế Gia</t>
  </si>
  <si>
    <t>00000598</t>
  </si>
  <si>
    <t>00000599</t>
  </si>
  <si>
    <t>Cửa Hàng Co.opFood Đường Số 1 Tên Lửa</t>
  </si>
  <si>
    <t>00000600</t>
  </si>
  <si>
    <t>00000601</t>
  </si>
  <si>
    <t>00000602</t>
  </si>
  <si>
    <t>Cửa Hàng Co.opFood Lê Văn Quới</t>
  </si>
  <si>
    <t>00000603</t>
  </si>
  <si>
    <t>00000604</t>
  </si>
  <si>
    <t>Cửa Hàng Co.opFood Gò Xoài</t>
  </si>
  <si>
    <t>00000605</t>
  </si>
  <si>
    <t>00000606</t>
  </si>
  <si>
    <t>00000607</t>
  </si>
  <si>
    <t>00000608</t>
  </si>
  <si>
    <t>00000609</t>
  </si>
  <si>
    <t>00000610</t>
  </si>
  <si>
    <t>Cửa hàng Co.opFood Trần Quang Khải</t>
  </si>
  <si>
    <t>00000611</t>
  </si>
  <si>
    <t>00000612</t>
  </si>
  <si>
    <t>00000613</t>
  </si>
  <si>
    <t>00000614</t>
  </si>
  <si>
    <t>00000615</t>
  </si>
  <si>
    <t>Cửa Hàng Co.opFood Bình Giã</t>
  </si>
  <si>
    <t>00000616</t>
  </si>
  <si>
    <t>00000617</t>
  </si>
  <si>
    <t>Cửa hàng Co.opFood Nguyễn Thái Bình 349</t>
  </si>
  <si>
    <t>00000618</t>
  </si>
  <si>
    <t>00000619</t>
  </si>
  <si>
    <t>00000620</t>
  </si>
  <si>
    <t>00000621</t>
  </si>
  <si>
    <t>00000622</t>
  </si>
  <si>
    <t>00000623</t>
  </si>
  <si>
    <t>00000624</t>
  </si>
  <si>
    <t>00000625</t>
  </si>
  <si>
    <t>00000626</t>
  </si>
  <si>
    <t>Cửa hàng Co.op Food  37 Phan Huy Ích</t>
  </si>
  <si>
    <t>00000627</t>
  </si>
  <si>
    <t>00000628</t>
  </si>
  <si>
    <t>Cửa Hàng Co.opFood 53 Phạm Văn Chiêu</t>
  </si>
  <si>
    <t>00000629</t>
  </si>
  <si>
    <t>Cửa Hàng Co.opFood Cây Trâm</t>
  </si>
  <si>
    <t>00000630</t>
  </si>
  <si>
    <t>00000631</t>
  </si>
  <si>
    <t>00000632</t>
  </si>
  <si>
    <t>Cửa Hàng Co.opFood Nguyễn Văn Dung</t>
  </si>
  <si>
    <t>00000633</t>
  </si>
  <si>
    <t>00000634</t>
  </si>
  <si>
    <t>Cửa Hàng Co.opFood Lê Đức Thọ 269</t>
  </si>
  <si>
    <t>00000635</t>
  </si>
  <si>
    <t>00000636</t>
  </si>
  <si>
    <t>Cửa Hàng Co.opFood Xuân Hiệp</t>
  </si>
  <si>
    <t>00000647</t>
  </si>
  <si>
    <t>00000648</t>
  </si>
  <si>
    <t>00000649</t>
  </si>
  <si>
    <t>00000650</t>
  </si>
  <si>
    <t>00000651</t>
  </si>
  <si>
    <t>00000652</t>
  </si>
  <si>
    <t>00000653</t>
  </si>
  <si>
    <t>00000654</t>
  </si>
  <si>
    <t>00000655</t>
  </si>
  <si>
    <t>00000656</t>
  </si>
  <si>
    <t>00000657</t>
  </si>
  <si>
    <t>Cửa Hàng Co.opFood Hoàng Hữu Nam 222</t>
  </si>
  <si>
    <t>00000658</t>
  </si>
  <si>
    <t>00000659</t>
  </si>
  <si>
    <t>00000660</t>
  </si>
  <si>
    <t>00000661</t>
  </si>
  <si>
    <t>Cửa Hàng Co.opFood Long Trường</t>
  </si>
  <si>
    <t>00000662</t>
  </si>
  <si>
    <t>Cửa Hàng Co.op Food Đông Tăng Long</t>
  </si>
  <si>
    <t>00000663</t>
  </si>
  <si>
    <t>00000664</t>
  </si>
  <si>
    <t>Cửa Hàng Co.opFood CC Eastern</t>
  </si>
  <si>
    <t>00000665</t>
  </si>
  <si>
    <t>Cửa Hàng Co.opFood Nguyễn Bá Tòng</t>
  </si>
  <si>
    <t>00000666</t>
  </si>
  <si>
    <t>00000667</t>
  </si>
  <si>
    <t>00000668</t>
  </si>
  <si>
    <t>Cửa hàng Co.op Food Tân Sơn Nhì 387</t>
  </si>
  <si>
    <t>00000669</t>
  </si>
  <si>
    <t>00000670</t>
  </si>
  <si>
    <t>Cửa Hàng Co.opFood Nguyễn Cửu Đàm</t>
  </si>
  <si>
    <t>00000671</t>
  </si>
  <si>
    <t>00000672</t>
  </si>
  <si>
    <t>Cửa Hàng Co.opFood Tây Thạnh</t>
  </si>
  <si>
    <t>00000673</t>
  </si>
  <si>
    <t>00000674</t>
  </si>
  <si>
    <t>Cửa Hàng Co.opFood Hồ Văn Long 70</t>
  </si>
  <si>
    <t>00000675</t>
  </si>
  <si>
    <t>00000676</t>
  </si>
  <si>
    <t>Cửa Hàng Co.opFood Thới Hòa</t>
  </si>
  <si>
    <t>00000677</t>
  </si>
  <si>
    <t>00000678</t>
  </si>
  <si>
    <t>Cửa hàng Co.op Food D20 Võ Văn Vân</t>
  </si>
  <si>
    <t>00000679</t>
  </si>
  <si>
    <t>00000680</t>
  </si>
  <si>
    <t>00000681</t>
  </si>
  <si>
    <t>Cửa Hàng Co.opFood Liên Khu 4-5</t>
  </si>
  <si>
    <t>00000691</t>
  </si>
  <si>
    <t>Cửa Hàng Co.opFood Trương Đình Hội</t>
  </si>
  <si>
    <t>00000692</t>
  </si>
  <si>
    <t>Cửa Hàng Co.opFood An Lạc</t>
  </si>
  <si>
    <t>00000693</t>
  </si>
  <si>
    <t>Cửa Hàng Co.opFood Ehome 3</t>
  </si>
  <si>
    <t>00000694</t>
  </si>
  <si>
    <t>00000695</t>
  </si>
  <si>
    <t>Cửa Hàng Coopfood Phạm Thế Hiển 2</t>
  </si>
  <si>
    <t>00000696</t>
  </si>
  <si>
    <t>00000697</t>
  </si>
  <si>
    <t>Cửa Hàng Coopfood Phạm Thế Hiển</t>
  </si>
  <si>
    <t>00000698</t>
  </si>
  <si>
    <t>00000699</t>
  </si>
  <si>
    <t>00000700</t>
  </si>
  <si>
    <t>Cửa Hàng Co.opFood CC Calla Garden</t>
  </si>
  <si>
    <t>00000701</t>
  </si>
  <si>
    <t>Cửa Hàng Co.opFood CC Carina</t>
  </si>
  <si>
    <t>00000702</t>
  </si>
  <si>
    <t>00000703</t>
  </si>
  <si>
    <t>00000704</t>
  </si>
  <si>
    <t>00000705</t>
  </si>
  <si>
    <t>00000706</t>
  </si>
  <si>
    <t>00000707</t>
  </si>
  <si>
    <t>Cửa Hàng Co.opFood Bình Khánh</t>
  </si>
  <si>
    <t>00000709</t>
  </si>
  <si>
    <t>00000710</t>
  </si>
  <si>
    <t>00000712</t>
  </si>
  <si>
    <t>Cửa hàng Co.op Food HN Bắc Hà C14</t>
  </si>
  <si>
    <t>00000718</t>
  </si>
  <si>
    <t>00000719</t>
  </si>
  <si>
    <t>00000720</t>
  </si>
  <si>
    <t>00000721</t>
  </si>
  <si>
    <t>00000722</t>
  </si>
  <si>
    <t>00000723</t>
  </si>
  <si>
    <t>Cửa hàng Co.opFood Long Hậu</t>
  </si>
  <si>
    <t>00000724</t>
  </si>
  <si>
    <t>00000725</t>
  </si>
  <si>
    <t>00000742</t>
  </si>
  <si>
    <t>Cửa Hàng Co.opFood Tân Quý Tây</t>
  </si>
  <si>
    <t>00000743</t>
  </si>
  <si>
    <t>Cửa hàng Co.op Food CC Hoàng Quân</t>
  </si>
  <si>
    <t>00000744</t>
  </si>
  <si>
    <t>00000745</t>
  </si>
  <si>
    <t>00000746</t>
  </si>
  <si>
    <t>00000747</t>
  </si>
  <si>
    <t>00000748</t>
  </si>
  <si>
    <t>00000749</t>
  </si>
  <si>
    <t>00000750</t>
  </si>
  <si>
    <t>Cửa Hàng Co.opFood 372 Nơ Trang Long</t>
  </si>
  <si>
    <t>00000751</t>
  </si>
  <si>
    <t>00000752</t>
  </si>
  <si>
    <t>00000753</t>
  </si>
  <si>
    <t>00000754</t>
  </si>
  <si>
    <t>00000755</t>
  </si>
  <si>
    <t>Cửa Hàng Co.opFood Nguyễn Văn Đậu 21</t>
  </si>
  <si>
    <t>00000760</t>
  </si>
  <si>
    <t>Cửa hàng Co.op Food HN Bắc Hà Tower</t>
  </si>
  <si>
    <t>00000761</t>
  </si>
  <si>
    <t>00000762</t>
  </si>
  <si>
    <t>00000763</t>
  </si>
  <si>
    <t>00000765</t>
  </si>
  <si>
    <t>00000770</t>
  </si>
  <si>
    <t>CÔNG TY TNHH SAIGON CO-OP FAIRPRICE/ Co-opXtra Phạm Văn Đồng</t>
  </si>
  <si>
    <t>00000771</t>
  </si>
  <si>
    <t>00000772</t>
  </si>
  <si>
    <t>00000773</t>
  </si>
  <si>
    <t>00000774</t>
  </si>
  <si>
    <t>00000775</t>
  </si>
  <si>
    <t>00000776</t>
  </si>
  <si>
    <t>00000777</t>
  </si>
  <si>
    <t>Cửa Hàng Co.opFood CC Linh Tây Tower</t>
  </si>
  <si>
    <t>00000778</t>
  </si>
  <si>
    <t>00000779</t>
  </si>
  <si>
    <t>00000780</t>
  </si>
  <si>
    <t>00000781</t>
  </si>
  <si>
    <t>00000782</t>
  </si>
  <si>
    <t>Cửa Hàng Co.opFood Hoàng Diệu 2</t>
  </si>
  <si>
    <t>00000783</t>
  </si>
  <si>
    <t>Cửa hàng Co.opFood Tam Bình</t>
  </si>
  <si>
    <t>00000784</t>
  </si>
  <si>
    <t>00000785</t>
  </si>
  <si>
    <t>Cửa Hàng Co.opFood Linh Đông</t>
  </si>
  <si>
    <t>00000786</t>
  </si>
  <si>
    <t>Cửa hàng Co.opFood Tam Bình 196</t>
  </si>
  <si>
    <t>00000787</t>
  </si>
  <si>
    <t>Cửa hàng Co.opFood Tam Hà 64</t>
  </si>
  <si>
    <t>00000788</t>
  </si>
  <si>
    <t>Cửa Hàng Co.opFood Lê Thị Hoa 240</t>
  </si>
  <si>
    <t>00000789</t>
  </si>
  <si>
    <t>00000790</t>
  </si>
  <si>
    <t>00000791</t>
  </si>
  <si>
    <t>Cửa Hàng Co.opFood Tam Phú</t>
  </si>
  <si>
    <t>00000792</t>
  </si>
  <si>
    <t>00000793</t>
  </si>
  <si>
    <t>00000794</t>
  </si>
  <si>
    <t>00000795</t>
  </si>
  <si>
    <t>Cửa Hàng Co.opFood ĐS2 Trường Thọ</t>
  </si>
  <si>
    <t>00000796</t>
  </si>
  <si>
    <t>00000797</t>
  </si>
  <si>
    <t>00000798</t>
  </si>
  <si>
    <t>00000799</t>
  </si>
  <si>
    <t>00000800</t>
  </si>
  <si>
    <t>Cửa Hàng Co.opFood ĐS12 Trường Thọ</t>
  </si>
  <si>
    <t>00000805</t>
  </si>
  <si>
    <t>07/01/2023</t>
  </si>
  <si>
    <t>Cửa hàng Co.op Food HN Thái Hà HH</t>
  </si>
  <si>
    <t>00000826</t>
  </si>
  <si>
    <t>00000827</t>
  </si>
  <si>
    <t>CÔNG TY TNHH SAIGON CO-OP FAIRPRICE/ Co-opXtra Tân Phong</t>
  </si>
  <si>
    <t>00000828</t>
  </si>
  <si>
    <t>00000838</t>
  </si>
  <si>
    <t>00000848</t>
  </si>
  <si>
    <t>00000850</t>
  </si>
  <si>
    <t>00000852</t>
  </si>
  <si>
    <t>00000854</t>
  </si>
  <si>
    <t>00000856</t>
  </si>
  <si>
    <t>Cửa Hàng Co.opFood Đình Phong Phú 88</t>
  </si>
  <si>
    <t>00000857</t>
  </si>
  <si>
    <t>00000858</t>
  </si>
  <si>
    <t>00000859</t>
  </si>
  <si>
    <t>00000860</t>
  </si>
  <si>
    <t>00000861</t>
  </si>
  <si>
    <t>00000862</t>
  </si>
  <si>
    <t>00000863</t>
  </si>
  <si>
    <t>00000864</t>
  </si>
  <si>
    <t>CO.OPMART THANH HÀ</t>
  </si>
  <si>
    <t>00000865</t>
  </si>
  <si>
    <t>00000866</t>
  </si>
  <si>
    <t>00000868</t>
  </si>
  <si>
    <t>00000871</t>
  </si>
  <si>
    <t>Cửa Hàng Co.opFood Tân Thới Hiệp</t>
  </si>
  <si>
    <t>00000872</t>
  </si>
  <si>
    <t>00000873</t>
  </si>
  <si>
    <t>Cửa Hàng Co.opFood Nhượng Quyền Phổ Quang</t>
  </si>
  <si>
    <t>00000875</t>
  </si>
  <si>
    <t>00000876</t>
  </si>
  <si>
    <t>00000881</t>
  </si>
  <si>
    <t>09/01/2023</t>
  </si>
  <si>
    <t>Cửa Hàng Co.opFood Quốc Lộ 22-726</t>
  </si>
  <si>
    <t>00000882</t>
  </si>
  <si>
    <t>00000883</t>
  </si>
  <si>
    <t>Cửa Hàng Co.opFood Nguyễn Văn Khạ 198</t>
  </si>
  <si>
    <t>00000884</t>
  </si>
  <si>
    <t>00000885</t>
  </si>
  <si>
    <t>00000887</t>
  </si>
  <si>
    <t>00000888</t>
  </si>
  <si>
    <t>00000889</t>
  </si>
  <si>
    <t>00000890</t>
  </si>
  <si>
    <t>Cửa hàng Co.op Food 239 Dương Đình Hội</t>
  </si>
  <si>
    <t>00000891</t>
  </si>
  <si>
    <t>00000892</t>
  </si>
  <si>
    <t>00000893</t>
  </si>
  <si>
    <t>00000894</t>
  </si>
  <si>
    <t>00000896</t>
  </si>
  <si>
    <t>00000897</t>
  </si>
  <si>
    <t>00000898</t>
  </si>
  <si>
    <t>00000899</t>
  </si>
  <si>
    <t>00000909</t>
  </si>
  <si>
    <t>00000910</t>
  </si>
  <si>
    <t>00000913</t>
  </si>
  <si>
    <t>00000914</t>
  </si>
  <si>
    <t>00000915</t>
  </si>
  <si>
    <t>00000916</t>
  </si>
  <si>
    <t>00000917</t>
  </si>
  <si>
    <t>00000920</t>
  </si>
  <si>
    <t>00000924</t>
  </si>
  <si>
    <t>Cửa Hàng Co.opFood Nguyễn Văn Đậu 137</t>
  </si>
  <si>
    <t>00000928</t>
  </si>
  <si>
    <t>00000929</t>
  </si>
  <si>
    <t>00000930</t>
  </si>
  <si>
    <t>CO.OPMART SCA- TÂY NINH</t>
  </si>
  <si>
    <t>00000931</t>
  </si>
  <si>
    <t>00000932</t>
  </si>
  <si>
    <t>00000933</t>
  </si>
  <si>
    <t>00000934</t>
  </si>
  <si>
    <t>Cửa Hàng Co.op Food CT Trần Việt Châu</t>
  </si>
  <si>
    <t>00000935</t>
  </si>
  <si>
    <t>00000936</t>
  </si>
  <si>
    <t>Cửa Hàng Co.op Food Khu Vực Cần Thơ</t>
  </si>
  <si>
    <t>00000937</t>
  </si>
  <si>
    <t>Cửa Hàng Co.op Food CT Nguyễn Văn Cừ Nối Dài</t>
  </si>
  <si>
    <t>00000938</t>
  </si>
  <si>
    <t>Cửa Hàng Co.op Food CT Tây Đô</t>
  </si>
  <si>
    <t>00000939</t>
  </si>
  <si>
    <t>Cửa Hàng Co.op Food CT Lê Hồng Phong</t>
  </si>
  <si>
    <t>00000940</t>
  </si>
  <si>
    <t>Cửa Hàng Co.op Food CT Trần Hoàng Na 151</t>
  </si>
  <si>
    <t>00000941</t>
  </si>
  <si>
    <t>Cửa Hàng Co.op Food CT Trần Vĩnh Kiết</t>
  </si>
  <si>
    <t>00000942</t>
  </si>
  <si>
    <t>00000943</t>
  </si>
  <si>
    <t>00000967</t>
  </si>
  <si>
    <t>Cửa Hàng Co.op Food HN Eurowindow</t>
  </si>
  <si>
    <t>00000969</t>
  </si>
  <si>
    <t>00000970</t>
  </si>
  <si>
    <t>00000971</t>
  </si>
  <si>
    <t>00000972</t>
  </si>
  <si>
    <t>00000973</t>
  </si>
  <si>
    <t>00000975</t>
  </si>
  <si>
    <t>00000980</t>
  </si>
  <si>
    <t>10/01/2023</t>
  </si>
  <si>
    <t>00000991</t>
  </si>
  <si>
    <t>00000992</t>
  </si>
  <si>
    <t>00000993</t>
  </si>
  <si>
    <t>00000994</t>
  </si>
  <si>
    <t>00000998</t>
  </si>
  <si>
    <t>Cửa Hàng Co.opFood HN Triều Khúc</t>
  </si>
  <si>
    <t>00000999</t>
  </si>
  <si>
    <t>00001000</t>
  </si>
  <si>
    <t>00001001</t>
  </si>
  <si>
    <t>Cửa Hàng Co.op Food CC Sunrise Riverside</t>
  </si>
  <si>
    <t>00001003</t>
  </si>
  <si>
    <t>00001006</t>
  </si>
  <si>
    <t>00001007</t>
  </si>
  <si>
    <t>Cửa Hàng Co.op Food HN VP6 Linh Đàm</t>
  </si>
  <si>
    <t>00001008</t>
  </si>
  <si>
    <t>00001012</t>
  </si>
  <si>
    <t>00001018</t>
  </si>
  <si>
    <t>00001019</t>
  </si>
  <si>
    <t>00001020</t>
  </si>
  <si>
    <t>00001021</t>
  </si>
  <si>
    <t>Co.opMart An Nhơn</t>
  </si>
  <si>
    <t>00001022</t>
  </si>
  <si>
    <t>00001023</t>
  </si>
  <si>
    <t>00001024</t>
  </si>
  <si>
    <t>00001025</t>
  </si>
  <si>
    <t>00001026</t>
  </si>
  <si>
    <t>00001027</t>
  </si>
  <si>
    <t>00001028</t>
  </si>
  <si>
    <t>00001029</t>
  </si>
  <si>
    <t>00001030</t>
  </si>
  <si>
    <t>00001031</t>
  </si>
  <si>
    <t>00001032</t>
  </si>
  <si>
    <t>00001033</t>
  </si>
  <si>
    <t>00001034</t>
  </si>
  <si>
    <t>00001035</t>
  </si>
  <si>
    <t>00001036</t>
  </si>
  <si>
    <t>Cửa Hàng Co.op Food HN Eco Dream</t>
  </si>
  <si>
    <t>00001042</t>
  </si>
  <si>
    <t>11/01/2023</t>
  </si>
  <si>
    <t>00001043</t>
  </si>
  <si>
    <t>00001045</t>
  </si>
  <si>
    <t>00001046</t>
  </si>
  <si>
    <t>00001047</t>
  </si>
  <si>
    <t>Cửa Hàng Co.opFood Đông Bắc</t>
  </si>
  <si>
    <t>00001049</t>
  </si>
  <si>
    <t>Cửa Hàng Co.opFood Nguyễn Thị Sóc 153</t>
  </si>
  <si>
    <t>00001055</t>
  </si>
  <si>
    <t>00001058</t>
  </si>
  <si>
    <t>00001060</t>
  </si>
  <si>
    <t>00001063</t>
  </si>
  <si>
    <t>00001064</t>
  </si>
  <si>
    <t>00001065</t>
  </si>
  <si>
    <t>00001068</t>
  </si>
  <si>
    <t>00001071</t>
  </si>
  <si>
    <t>00001072</t>
  </si>
  <si>
    <t>00001073</t>
  </si>
  <si>
    <t>00001080</t>
  </si>
  <si>
    <t>00001081</t>
  </si>
  <si>
    <t>00001086</t>
  </si>
  <si>
    <t>00001087</t>
  </si>
  <si>
    <t>00001088</t>
  </si>
  <si>
    <t>00001089</t>
  </si>
  <si>
    <t>00001092</t>
  </si>
  <si>
    <t>00001093</t>
  </si>
  <si>
    <t>00001094</t>
  </si>
  <si>
    <t>00001095</t>
  </si>
  <si>
    <t>00001096</t>
  </si>
  <si>
    <t>00001097</t>
  </si>
  <si>
    <t>00001098</t>
  </si>
  <si>
    <t>00001099</t>
  </si>
  <si>
    <t>00001100</t>
  </si>
  <si>
    <t>00001101</t>
  </si>
  <si>
    <t>00001102</t>
  </si>
  <si>
    <t>00001103</t>
  </si>
  <si>
    <t>Cửa hàng Co.opFood LA Tân Kim</t>
  </si>
  <si>
    <t>00001104</t>
  </si>
  <si>
    <t>00001107</t>
  </si>
  <si>
    <t>00001114</t>
  </si>
  <si>
    <t>12/01/2023</t>
  </si>
  <si>
    <t>00001243</t>
  </si>
  <si>
    <t>Cửa Hàng Co.opFood HN Sakura</t>
  </si>
  <si>
    <t>00001366</t>
  </si>
  <si>
    <t>00001386</t>
  </si>
  <si>
    <t>00001388</t>
  </si>
  <si>
    <t>00001389</t>
  </si>
  <si>
    <t>Cửa Hàng Co.opFood Hồ Văn Long 30</t>
  </si>
  <si>
    <t>00001390</t>
  </si>
  <si>
    <t>Cửa Hàng Co.opFood CC Sơn Kỳ</t>
  </si>
  <si>
    <t>00001391</t>
  </si>
  <si>
    <t>00001392</t>
  </si>
  <si>
    <t>00001393</t>
  </si>
  <si>
    <t>00001394</t>
  </si>
  <si>
    <t>Cửa Hàng Co.opFood HN V7 The Vesta</t>
  </si>
  <si>
    <t>00001395</t>
  </si>
  <si>
    <t>00001414</t>
  </si>
  <si>
    <t>Cửa hàng Co.op Food Nguyễn Văn Đậu 21</t>
  </si>
  <si>
    <t>00001417</t>
  </si>
  <si>
    <t>00001419</t>
  </si>
  <si>
    <t>00001420</t>
  </si>
  <si>
    <t>00001421</t>
  </si>
  <si>
    <t>00001422</t>
  </si>
  <si>
    <t>00001423</t>
  </si>
  <si>
    <t>00001424</t>
  </si>
  <si>
    <t>00001425</t>
  </si>
  <si>
    <t>00001426</t>
  </si>
  <si>
    <t>00001427</t>
  </si>
  <si>
    <t>00001428</t>
  </si>
  <si>
    <t>CO.OPMART SCA - TÂY NINH</t>
  </si>
  <si>
    <t>00001429</t>
  </si>
  <si>
    <t>00001430</t>
  </si>
  <si>
    <t>00001442</t>
  </si>
  <si>
    <t>00001443</t>
  </si>
  <si>
    <t>00001459</t>
  </si>
  <si>
    <t>13/01/2023</t>
  </si>
  <si>
    <t>00001462</t>
  </si>
  <si>
    <t>00001464</t>
  </si>
  <si>
    <t>Cửa Hàng Co.opFood Ba Đình</t>
  </si>
  <si>
    <t>00001470</t>
  </si>
  <si>
    <t>00001485</t>
  </si>
  <si>
    <t>00001486</t>
  </si>
  <si>
    <t>00001487</t>
  </si>
  <si>
    <t>00001489</t>
  </si>
  <si>
    <t>00001490</t>
  </si>
  <si>
    <t>00001491</t>
  </si>
  <si>
    <t>00001499</t>
  </si>
  <si>
    <t>00001502</t>
  </si>
  <si>
    <t>00001510</t>
  </si>
  <si>
    <t>00001511</t>
  </si>
  <si>
    <t>00001512</t>
  </si>
  <si>
    <t>00001513</t>
  </si>
  <si>
    <t>00001514</t>
  </si>
  <si>
    <t>00001515</t>
  </si>
  <si>
    <t>00001516</t>
  </si>
  <si>
    <t>00001517</t>
  </si>
  <si>
    <t>00001518</t>
  </si>
  <si>
    <t>00001519</t>
  </si>
  <si>
    <t>00001520</t>
  </si>
  <si>
    <t>00001521</t>
  </si>
  <si>
    <t>Cửa Hàng Co.op Food HN The K-Park</t>
  </si>
  <si>
    <t>00001523</t>
  </si>
  <si>
    <t>00001524</t>
  </si>
  <si>
    <t>00001529</t>
  </si>
  <si>
    <t>14/01/2023</t>
  </si>
  <si>
    <t>00001532</t>
  </si>
  <si>
    <t>00001534</t>
  </si>
  <si>
    <t>00001535</t>
  </si>
  <si>
    <t>Cửa hàng Co.op Food 13 Lê Văn Thịnh</t>
  </si>
  <si>
    <t>00001556</t>
  </si>
  <si>
    <t>00001558</t>
  </si>
  <si>
    <t>00001560</t>
  </si>
  <si>
    <t>00001561</t>
  </si>
  <si>
    <t>00001562</t>
  </si>
  <si>
    <t>00001563</t>
  </si>
  <si>
    <t>Cửa hàng Co.opFood Hiệp Bình</t>
  </si>
  <si>
    <t>00001564</t>
  </si>
  <si>
    <t>00001565</t>
  </si>
  <si>
    <t>00001567</t>
  </si>
  <si>
    <t>00001571</t>
  </si>
  <si>
    <t>00001572</t>
  </si>
  <si>
    <t>Co.opMart SCA - Cao Thắng</t>
  </si>
  <si>
    <t>00001573</t>
  </si>
  <si>
    <t>00001574</t>
  </si>
  <si>
    <t>00001575</t>
  </si>
  <si>
    <t>00001578</t>
  </si>
  <si>
    <t>00001579</t>
  </si>
  <si>
    <t>Cửa Hàng Co.opFood HN Ecohome</t>
  </si>
  <si>
    <t>00001594</t>
  </si>
  <si>
    <t>00001595</t>
  </si>
  <si>
    <t>00001596</t>
  </si>
  <si>
    <t>00001597</t>
  </si>
  <si>
    <t>00001598</t>
  </si>
  <si>
    <t>00001599</t>
  </si>
  <si>
    <t>00001600</t>
  </si>
  <si>
    <t>00001601</t>
  </si>
  <si>
    <t>00001602</t>
  </si>
  <si>
    <t>00001603</t>
  </si>
  <si>
    <t>00001604</t>
  </si>
  <si>
    <t>00001620</t>
  </si>
  <si>
    <t>16/01/2023</t>
  </si>
  <si>
    <t>00001621</t>
  </si>
  <si>
    <t>00001622</t>
  </si>
  <si>
    <t>00001623</t>
  </si>
  <si>
    <t>00001624</t>
  </si>
  <si>
    <t>00001625</t>
  </si>
  <si>
    <t>Cửa Hàng Co.opFood CC Đạt Gia</t>
  </si>
  <si>
    <t>00001626</t>
  </si>
  <si>
    <t>00001627</t>
  </si>
  <si>
    <t>00001628</t>
  </si>
  <si>
    <t>00001629</t>
  </si>
  <si>
    <t>00001630</t>
  </si>
  <si>
    <t>00001633</t>
  </si>
  <si>
    <t>00001635</t>
  </si>
  <si>
    <t>00001636</t>
  </si>
  <si>
    <t>00001637</t>
  </si>
  <si>
    <t>00001638</t>
  </si>
  <si>
    <t>00001639</t>
  </si>
  <si>
    <t>00001640</t>
  </si>
  <si>
    <t>00001642</t>
  </si>
  <si>
    <t>00001644</t>
  </si>
  <si>
    <t>Cửa hàng Co.op Food Đông Tăng Long</t>
  </si>
  <si>
    <t>00001645</t>
  </si>
  <si>
    <t>Cửa Hàng Co.opFood Phú Hữu</t>
  </si>
  <si>
    <t>00001646</t>
  </si>
  <si>
    <t>00001647</t>
  </si>
  <si>
    <t>00001648</t>
  </si>
  <si>
    <t>00001650</t>
  </si>
  <si>
    <t>00001652</t>
  </si>
  <si>
    <t>FINELIFE SUPERMARKET URBANHILL</t>
  </si>
  <si>
    <t>00001654</t>
  </si>
  <si>
    <t>00001655</t>
  </si>
  <si>
    <t>Cửa Hàng Co.opFood HN Nghĩa Đô</t>
  </si>
  <si>
    <t>00001656</t>
  </si>
  <si>
    <t>00001657</t>
  </si>
  <si>
    <t>00001658</t>
  </si>
  <si>
    <t>Cửa Hàng Co.opFood HN Xuân Mai Dương Nội</t>
  </si>
  <si>
    <t>00001660</t>
  </si>
  <si>
    <t>00001663</t>
  </si>
  <si>
    <t>00001664</t>
  </si>
  <si>
    <t>Cửa Hàng Co.opFood Trần Thị Cờ 292</t>
  </si>
  <si>
    <t>00001666</t>
  </si>
  <si>
    <t>00001667</t>
  </si>
  <si>
    <t>00001691</t>
  </si>
  <si>
    <t>00001692</t>
  </si>
  <si>
    <t>00001693</t>
  </si>
  <si>
    <t>00001694</t>
  </si>
  <si>
    <t>00001695</t>
  </si>
  <si>
    <t>00001696</t>
  </si>
  <si>
    <t>00001697</t>
  </si>
  <si>
    <t>00001698</t>
  </si>
  <si>
    <t>00001699</t>
  </si>
  <si>
    <t>00001700</t>
  </si>
  <si>
    <t>Cửa Hàng Co.opFood CT Tây Đô</t>
  </si>
  <si>
    <t>00001701</t>
  </si>
  <si>
    <t>Cửa Hàng Co.opFood CT Trần Hoàng Na 151</t>
  </si>
  <si>
    <t>00001702</t>
  </si>
  <si>
    <t>00001703</t>
  </si>
  <si>
    <t>17/01/2023</t>
  </si>
  <si>
    <t>00001704</t>
  </si>
  <si>
    <t>00001705</t>
  </si>
  <si>
    <t>00001707</t>
  </si>
  <si>
    <t>00001713</t>
  </si>
  <si>
    <t>00001714</t>
  </si>
  <si>
    <t>00001715</t>
  </si>
  <si>
    <t>00001716</t>
  </si>
  <si>
    <t>00001717</t>
  </si>
  <si>
    <t>00001718</t>
  </si>
  <si>
    <t>00001719</t>
  </si>
  <si>
    <t>00001720</t>
  </si>
  <si>
    <t>00001722</t>
  </si>
  <si>
    <t>00001725</t>
  </si>
  <si>
    <t>00001726</t>
  </si>
  <si>
    <t>00001728</t>
  </si>
  <si>
    <t>00001730</t>
  </si>
  <si>
    <t>00001731</t>
  </si>
  <si>
    <t>00001732</t>
  </si>
  <si>
    <t>00001733</t>
  </si>
  <si>
    <t>00001734</t>
  </si>
  <si>
    <t>00001735</t>
  </si>
  <si>
    <t>00001736</t>
  </si>
  <si>
    <t>00001738</t>
  </si>
  <si>
    <t>00001739</t>
  </si>
  <si>
    <t>00001741</t>
  </si>
  <si>
    <t>00001742</t>
  </si>
  <si>
    <t>00001743</t>
  </si>
  <si>
    <t>00001745</t>
  </si>
  <si>
    <t>00001746</t>
  </si>
  <si>
    <t>00001748</t>
  </si>
  <si>
    <t>00001749</t>
  </si>
  <si>
    <t>00001750</t>
  </si>
  <si>
    <t>00001751</t>
  </si>
  <si>
    <t>00001752</t>
  </si>
  <si>
    <t>00001753</t>
  </si>
  <si>
    <t>00001754</t>
  </si>
  <si>
    <t>00001759</t>
  </si>
  <si>
    <t>18/01/2023</t>
  </si>
  <si>
    <t>00001761</t>
  </si>
  <si>
    <t>00001762</t>
  </si>
  <si>
    <t>FINELIFE SUPERMARKET SAIGON MIA</t>
  </si>
  <si>
    <t>00001766</t>
  </si>
  <si>
    <t>00001767</t>
  </si>
  <si>
    <t>00001769</t>
  </si>
  <si>
    <t>00001774</t>
  </si>
  <si>
    <t>00001776</t>
  </si>
  <si>
    <t>19/01/2023</t>
  </si>
  <si>
    <t>00001777</t>
  </si>
  <si>
    <t>00001778</t>
  </si>
  <si>
    <t>00001780</t>
  </si>
  <si>
    <t>Cửa hàng Co.op Food Trương Văn Thành 68</t>
  </si>
  <si>
    <t>00001782</t>
  </si>
  <si>
    <t>00001786</t>
  </si>
  <si>
    <t>00001787</t>
  </si>
  <si>
    <t>00001789</t>
  </si>
  <si>
    <t>00001790</t>
  </si>
  <si>
    <t>00001791</t>
  </si>
  <si>
    <t>00001793</t>
  </si>
  <si>
    <t>00001794</t>
  </si>
  <si>
    <t>Cửa Hàng Co.op Food D20 Võ Văn Vân</t>
  </si>
  <si>
    <t>00001795</t>
  </si>
  <si>
    <t>00001796</t>
  </si>
  <si>
    <t>00001802</t>
  </si>
  <si>
    <t>00001807</t>
  </si>
  <si>
    <t>00001808</t>
  </si>
  <si>
    <t>00001809</t>
  </si>
  <si>
    <t>00001812</t>
  </si>
  <si>
    <t>00001813</t>
  </si>
  <si>
    <t>00001815</t>
  </si>
  <si>
    <t>00001816</t>
  </si>
  <si>
    <t>00001818</t>
  </si>
  <si>
    <t>00001819</t>
  </si>
  <si>
    <t>00001820</t>
  </si>
  <si>
    <t>00001821</t>
  </si>
  <si>
    <t>00001826</t>
  </si>
  <si>
    <t>00001827</t>
  </si>
  <si>
    <t>00001829</t>
  </si>
  <si>
    <t>Cửa Hàng Co.opFood Nhượng Quyền Bình Lợi</t>
  </si>
  <si>
    <t>00001830</t>
  </si>
  <si>
    <t>00001832</t>
  </si>
  <si>
    <t>00001833</t>
  </si>
  <si>
    <t>00001835</t>
  </si>
  <si>
    <t>00002818</t>
  </si>
  <si>
    <t>02/02/2023</t>
  </si>
  <si>
    <t>00002829</t>
  </si>
  <si>
    <t>03/02/2023</t>
  </si>
  <si>
    <t>00002830</t>
  </si>
  <si>
    <t>00002831</t>
  </si>
  <si>
    <t>00002832</t>
  </si>
  <si>
    <t>00002833</t>
  </si>
  <si>
    <t>Co.opMart SCA - VICTORIA</t>
  </si>
  <si>
    <t>00002834</t>
  </si>
  <si>
    <t>Cửa Hàng Co.opFood HN Eco Dream</t>
  </si>
  <si>
    <t>00002835</t>
  </si>
  <si>
    <t>Cửa hàng Co.op Food HN Thanh Hà Cienco 5</t>
  </si>
  <si>
    <t>00002836</t>
  </si>
  <si>
    <t>00002837</t>
  </si>
  <si>
    <t>00002838</t>
  </si>
  <si>
    <t>Cửa Hàng Co.opFood HN Đại Đồng</t>
  </si>
  <si>
    <t>00002839</t>
  </si>
  <si>
    <t>Cửa Hàng Co.opFood HN Bắc Hà C14</t>
  </si>
  <si>
    <t>00002840</t>
  </si>
  <si>
    <t>00002841</t>
  </si>
  <si>
    <t>Cửa Hàng Co.op Food HN Triều Khúc</t>
  </si>
  <si>
    <t>00002842</t>
  </si>
  <si>
    <t>00002843</t>
  </si>
  <si>
    <t>Cửa hàng Co.op Food HN VP6 Linh Đàm</t>
  </si>
  <si>
    <t>00002844</t>
  </si>
  <si>
    <t>00002845</t>
  </si>
  <si>
    <t>Cửa hàng Co.op Food HN Thái Hà CT4</t>
  </si>
  <si>
    <t>00002846</t>
  </si>
  <si>
    <t>Cửa hàng Co.op Food HN Hồ Tùng Mậu</t>
  </si>
  <si>
    <t>00002847</t>
  </si>
  <si>
    <t>Cửa Hàng Co.op Food HN Phùng Khoang</t>
  </si>
  <si>
    <t>00002848</t>
  </si>
  <si>
    <t>00002849</t>
  </si>
  <si>
    <t>00002850</t>
  </si>
  <si>
    <t>00002851</t>
  </si>
  <si>
    <t>00002852</t>
  </si>
  <si>
    <t>00002853</t>
  </si>
  <si>
    <t>00002895</t>
  </si>
  <si>
    <t>04/02/2023</t>
  </si>
  <si>
    <t>00002896</t>
  </si>
  <si>
    <t>Co.opMart SCA - LONG BIÊN</t>
  </si>
  <si>
    <t>00002897</t>
  </si>
  <si>
    <t>00002898</t>
  </si>
  <si>
    <t>Co.opMart SCA - GOLDSILK</t>
  </si>
  <si>
    <t>00002899</t>
  </si>
  <si>
    <t>06/02/2023</t>
  </si>
  <si>
    <t>00002900</t>
  </si>
  <si>
    <t>00002903</t>
  </si>
  <si>
    <t>00002904</t>
  </si>
  <si>
    <t>00002905</t>
  </si>
  <si>
    <t>00002906</t>
  </si>
  <si>
    <t>00002907</t>
  </si>
  <si>
    <t>00002908</t>
  </si>
  <si>
    <t>00002910</t>
  </si>
  <si>
    <t>00002911</t>
  </si>
  <si>
    <t>00002912</t>
  </si>
  <si>
    <t>00002913</t>
  </si>
  <si>
    <t>00002914</t>
  </si>
  <si>
    <t>00002915</t>
  </si>
  <si>
    <t>00002917</t>
  </si>
  <si>
    <t>00002918</t>
  </si>
  <si>
    <t>00002921</t>
  </si>
  <si>
    <t>00002922</t>
  </si>
  <si>
    <t>00002923</t>
  </si>
  <si>
    <t>00002924</t>
  </si>
  <si>
    <t>00002925</t>
  </si>
  <si>
    <t>Cửa Hàng Co.opFood Thoại Ngọc Hầu 1</t>
  </si>
  <si>
    <t>00002926</t>
  </si>
  <si>
    <t>00002927</t>
  </si>
  <si>
    <t>00002929</t>
  </si>
  <si>
    <t>00002930</t>
  </si>
  <si>
    <t>00002931</t>
  </si>
  <si>
    <t>00002932</t>
  </si>
  <si>
    <t>00002933</t>
  </si>
  <si>
    <t>00002934</t>
  </si>
  <si>
    <t>00002936</t>
  </si>
  <si>
    <t>Cửa Hàng Co.opFood Đường Số 8 Linh Trung</t>
  </si>
  <si>
    <t>00002937</t>
  </si>
  <si>
    <t>00002938</t>
  </si>
  <si>
    <t>00002939</t>
  </si>
  <si>
    <t>00002940</t>
  </si>
  <si>
    <t>00002942</t>
  </si>
  <si>
    <t>00002943</t>
  </si>
  <si>
    <t>00002944</t>
  </si>
  <si>
    <t>00002945</t>
  </si>
  <si>
    <t>00002947</t>
  </si>
  <si>
    <t>00002950</t>
  </si>
  <si>
    <t>00002952</t>
  </si>
  <si>
    <t>00002953</t>
  </si>
  <si>
    <t>00002955</t>
  </si>
  <si>
    <t>00002956</t>
  </si>
  <si>
    <t>00002958</t>
  </si>
  <si>
    <t>Cửa Hàng Co.opFood Tỉnh Lộ 15-275</t>
  </si>
  <si>
    <t>00002959</t>
  </si>
  <si>
    <t>00002964</t>
  </si>
  <si>
    <t>00002970</t>
  </si>
  <si>
    <t>00002972</t>
  </si>
  <si>
    <t>00002973</t>
  </si>
  <si>
    <t>Cửa Hàng Co.opFood Nhượng Quyền Trung Sơn</t>
  </si>
  <si>
    <t>00002974</t>
  </si>
  <si>
    <t>00002975</t>
  </si>
  <si>
    <t>00002977</t>
  </si>
  <si>
    <t>00002980</t>
  </si>
  <si>
    <t>00002981</t>
  </si>
  <si>
    <t>00002982</t>
  </si>
  <si>
    <t>00002983</t>
  </si>
  <si>
    <t>Cửa Hàng Co.opFood Lê Văn Thọ 561</t>
  </si>
  <si>
    <t>00002984</t>
  </si>
  <si>
    <t>00002985</t>
  </si>
  <si>
    <t>00002987</t>
  </si>
  <si>
    <t>00002988</t>
  </si>
  <si>
    <t>00002989</t>
  </si>
  <si>
    <t>00002991</t>
  </si>
  <si>
    <t>00002992</t>
  </si>
  <si>
    <t>00002993</t>
  </si>
  <si>
    <t>00002994</t>
  </si>
  <si>
    <t>00002995</t>
  </si>
  <si>
    <t>00002996</t>
  </si>
  <si>
    <t>00002997</t>
  </si>
  <si>
    <t>00002998</t>
  </si>
  <si>
    <t>00002999</t>
  </si>
  <si>
    <t>00003000</t>
  </si>
  <si>
    <t>00003001</t>
  </si>
  <si>
    <t>00003004</t>
  </si>
  <si>
    <t>00003007</t>
  </si>
  <si>
    <t>00003009</t>
  </si>
  <si>
    <t>00003010</t>
  </si>
  <si>
    <t>00003013</t>
  </si>
  <si>
    <t>00003014</t>
  </si>
  <si>
    <t>00003016</t>
  </si>
  <si>
    <t>00003018</t>
  </si>
  <si>
    <t>00003019</t>
  </si>
  <si>
    <t>Cửa Hàng Co.opFood  CC Sơn Kỳ</t>
  </si>
  <si>
    <t>00003020</t>
  </si>
  <si>
    <t>00003021</t>
  </si>
  <si>
    <t>00003022</t>
  </si>
  <si>
    <t>Cửa Hàng Co.opFood CT Võ Trường Toản</t>
  </si>
  <si>
    <t>00003023</t>
  </si>
  <si>
    <t>Cửa Hàng Co.opFood CT Trần Nam Phú</t>
  </si>
  <si>
    <t>00003024</t>
  </si>
  <si>
    <t>Cửa Hàng Co.opFood CT Nguyễn Văn Cừ Nối Dài</t>
  </si>
  <si>
    <t>00003025</t>
  </si>
  <si>
    <t>00003045</t>
  </si>
  <si>
    <t>00003046</t>
  </si>
  <si>
    <t>00003047</t>
  </si>
  <si>
    <t>00003048</t>
  </si>
  <si>
    <t>00003049</t>
  </si>
  <si>
    <t>Cửa Hàng Co.opFood CT Trần Hưng Đạo</t>
  </si>
  <si>
    <t>00003052</t>
  </si>
  <si>
    <t>07/02/2023</t>
  </si>
  <si>
    <t>00003056</t>
  </si>
  <si>
    <t>00003057</t>
  </si>
  <si>
    <t>00003058</t>
  </si>
  <si>
    <t>00003061</t>
  </si>
  <si>
    <t>00003062</t>
  </si>
  <si>
    <t>00003063</t>
  </si>
  <si>
    <t>00003064</t>
  </si>
  <si>
    <t>00003065</t>
  </si>
  <si>
    <t>00003066</t>
  </si>
  <si>
    <t>00003068</t>
  </si>
  <si>
    <t>00003069</t>
  </si>
  <si>
    <t>00003072</t>
  </si>
  <si>
    <t>00003073</t>
  </si>
  <si>
    <t>00003075</t>
  </si>
  <si>
    <t>Co.opMart  SCA – Cao Thắng</t>
  </si>
  <si>
    <t>00003077</t>
  </si>
  <si>
    <t>00003078</t>
  </si>
  <si>
    <t>Cửa hàng Co.op Food CC Bình Phú 1</t>
  </si>
  <si>
    <t>00003079</t>
  </si>
  <si>
    <t>00003080</t>
  </si>
  <si>
    <t>00003081</t>
  </si>
  <si>
    <t>Cửa hàng Co.op Food Lý Chiêu Hoàng 113</t>
  </si>
  <si>
    <t>00003083</t>
  </si>
  <si>
    <t>00003084</t>
  </si>
  <si>
    <t>00003085</t>
  </si>
  <si>
    <t>00003086</t>
  </si>
  <si>
    <t>00003087</t>
  </si>
  <si>
    <t>00003088</t>
  </si>
  <si>
    <t>00003089</t>
  </si>
  <si>
    <t>00003090</t>
  </si>
  <si>
    <t>00003091</t>
  </si>
  <si>
    <t>00003092</t>
  </si>
  <si>
    <t>00003093</t>
  </si>
  <si>
    <t>00003094</t>
  </si>
  <si>
    <t>00003095</t>
  </si>
  <si>
    <t>00003100</t>
  </si>
  <si>
    <t>00003106</t>
  </si>
  <si>
    <t>00003107</t>
  </si>
  <si>
    <t>Cửa hàng Co.op Food HN Xuân Mai Dương Nội</t>
  </si>
  <si>
    <t>00003108</t>
  </si>
  <si>
    <t>Cửa Hàng Co.opFood HN AnLand</t>
  </si>
  <si>
    <t>00003109</t>
  </si>
  <si>
    <t>Cửa hàng Co.op Food HN Vĩnh Hưng</t>
  </si>
  <si>
    <t>00003116</t>
  </si>
  <si>
    <t>00003117</t>
  </si>
  <si>
    <t>00003119</t>
  </si>
  <si>
    <t>00003120</t>
  </si>
  <si>
    <t>00003122</t>
  </si>
  <si>
    <t>00003124</t>
  </si>
  <si>
    <t>08/02/2023</t>
  </si>
  <si>
    <t>00003125</t>
  </si>
  <si>
    <t>Cửa Hàng Co.opFood KCN Hiệp Phước</t>
  </si>
  <si>
    <t>00003126</t>
  </si>
  <si>
    <t>00003127</t>
  </si>
  <si>
    <t>00003128</t>
  </si>
  <si>
    <t>00003129</t>
  </si>
  <si>
    <t>00003134</t>
  </si>
  <si>
    <t>00003137</t>
  </si>
  <si>
    <t>00003139</t>
  </si>
  <si>
    <t>00003140</t>
  </si>
  <si>
    <t>00003142</t>
  </si>
  <si>
    <t>00003145</t>
  </si>
  <si>
    <t>00003146</t>
  </si>
  <si>
    <t>00003147</t>
  </si>
  <si>
    <t>00003148</t>
  </si>
  <si>
    <t>00003149</t>
  </si>
  <si>
    <t>00003150</t>
  </si>
  <si>
    <t>00003151</t>
  </si>
  <si>
    <t>00003152</t>
  </si>
  <si>
    <t>00003153</t>
  </si>
  <si>
    <t>00003154</t>
  </si>
  <si>
    <t>00003155</t>
  </si>
  <si>
    <t>00003156</t>
  </si>
  <si>
    <t>00003157</t>
  </si>
  <si>
    <t>00003158</t>
  </si>
  <si>
    <t>00003159</t>
  </si>
  <si>
    <t>00003160</t>
  </si>
  <si>
    <t>00003165</t>
  </si>
  <si>
    <t>09/02/2023</t>
  </si>
  <si>
    <t>00003173</t>
  </si>
  <si>
    <t>00003187</t>
  </si>
  <si>
    <t>00003269</t>
  </si>
  <si>
    <t>00003514</t>
  </si>
  <si>
    <t>00003515</t>
  </si>
  <si>
    <t>00003523</t>
  </si>
  <si>
    <t>00003524</t>
  </si>
  <si>
    <t>00003525</t>
  </si>
  <si>
    <t>00003526</t>
  </si>
  <si>
    <t>00003527</t>
  </si>
  <si>
    <t>00003547</t>
  </si>
  <si>
    <t>00003548</t>
  </si>
  <si>
    <t>00003549</t>
  </si>
  <si>
    <t>00003555</t>
  </si>
  <si>
    <t>00003556</t>
  </si>
  <si>
    <t>00003557</t>
  </si>
  <si>
    <t>00003558</t>
  </si>
  <si>
    <t>00003561</t>
  </si>
  <si>
    <t>00003567</t>
  </si>
  <si>
    <t>00003568</t>
  </si>
  <si>
    <t>00003572</t>
  </si>
  <si>
    <t>00003573</t>
  </si>
  <si>
    <t>00003574</t>
  </si>
  <si>
    <t>00003575</t>
  </si>
  <si>
    <t>00003579</t>
  </si>
  <si>
    <t>00003582</t>
  </si>
  <si>
    <t>00003583</t>
  </si>
  <si>
    <t>Cửa Hàng Co.opFood Miền Bắc</t>
  </si>
  <si>
    <t>00003584</t>
  </si>
  <si>
    <t>00003585</t>
  </si>
  <si>
    <t>00003586</t>
  </si>
  <si>
    <t>00003769</t>
  </si>
  <si>
    <t>10/02/2023</t>
  </si>
  <si>
    <t>00003770</t>
  </si>
  <si>
    <t>00003772</t>
  </si>
  <si>
    <t>00003776</t>
  </si>
  <si>
    <t>Cửa Hàng Co.opFood Gia Phú</t>
  </si>
  <si>
    <t>00003781</t>
  </si>
  <si>
    <t>00003785</t>
  </si>
  <si>
    <t>00003786</t>
  </si>
  <si>
    <t>00003788</t>
  </si>
  <si>
    <t>00003790</t>
  </si>
  <si>
    <t>00003792</t>
  </si>
  <si>
    <t>00003793</t>
  </si>
  <si>
    <t>00003797</t>
  </si>
  <si>
    <t>00003798</t>
  </si>
  <si>
    <t>00003803</t>
  </si>
  <si>
    <t>00003804</t>
  </si>
  <si>
    <t>00003806</t>
  </si>
  <si>
    <t>00003809</t>
  </si>
  <si>
    <t>00003811</t>
  </si>
  <si>
    <t>00003812</t>
  </si>
  <si>
    <t>00003813</t>
  </si>
  <si>
    <t>00003815</t>
  </si>
  <si>
    <t>00003817</t>
  </si>
  <si>
    <t>00003818</t>
  </si>
  <si>
    <t>00003819</t>
  </si>
  <si>
    <t>00003821</t>
  </si>
  <si>
    <t>00003824</t>
  </si>
  <si>
    <t>00003830</t>
  </si>
  <si>
    <t>00003831</t>
  </si>
  <si>
    <t>00003833</t>
  </si>
  <si>
    <t>00003835</t>
  </si>
  <si>
    <t>00003836</t>
  </si>
  <si>
    <t>00003841</t>
  </si>
  <si>
    <t>00003842</t>
  </si>
  <si>
    <t>00003843</t>
  </si>
  <si>
    <t>00003844</t>
  </si>
  <si>
    <t>00003847</t>
  </si>
  <si>
    <t>00003851</t>
  </si>
  <si>
    <t>Cửa hàng Co.op Food HN Kim Văn Kim Lũ</t>
  </si>
  <si>
    <t>00003852</t>
  </si>
  <si>
    <t>00003853</t>
  </si>
  <si>
    <t>00003854</t>
  </si>
  <si>
    <t>00003856</t>
  </si>
  <si>
    <t>00003857</t>
  </si>
  <si>
    <t>00003858</t>
  </si>
  <si>
    <t>00003859</t>
  </si>
  <si>
    <t>CÔNG TY TNHH THƯƠNG MẠI SÀI GÒN - GIA LAI</t>
  </si>
  <si>
    <t>00003860</t>
  </si>
  <si>
    <t>00003861</t>
  </si>
  <si>
    <t>00003862</t>
  </si>
  <si>
    <t>00003863</t>
  </si>
  <si>
    <t>00003865</t>
  </si>
  <si>
    <t>00003866</t>
  </si>
  <si>
    <t>00003867</t>
  </si>
  <si>
    <t>Cửa hàng Co.op Food HN Sakura</t>
  </si>
  <si>
    <t>00003868</t>
  </si>
  <si>
    <t>00003869</t>
  </si>
  <si>
    <t>Cửa hàng Co.op Food HN Eurowindow</t>
  </si>
  <si>
    <t>00003871</t>
  </si>
  <si>
    <t>11/02/2023</t>
  </si>
  <si>
    <t>00003872</t>
  </si>
  <si>
    <t>00003874</t>
  </si>
  <si>
    <t>00003875</t>
  </si>
  <si>
    <t>00003876</t>
  </si>
  <si>
    <t>00003877</t>
  </si>
  <si>
    <t>00003880</t>
  </si>
  <si>
    <t>00003881</t>
  </si>
  <si>
    <t>00003883</t>
  </si>
  <si>
    <t>Cửa Hàng Co.opFood Nguyễn Ảnh Thủ 699</t>
  </si>
  <si>
    <t>00003884</t>
  </si>
  <si>
    <t>00003885</t>
  </si>
  <si>
    <t>00003886</t>
  </si>
  <si>
    <t>Cửa Hàng Co.opFood Tân Chánh Hiệp 10</t>
  </si>
  <si>
    <t>00003887</t>
  </si>
  <si>
    <t>00003888</t>
  </si>
  <si>
    <t>00003889</t>
  </si>
  <si>
    <t>00003890</t>
  </si>
  <si>
    <t>00003891</t>
  </si>
  <si>
    <t>00003892</t>
  </si>
  <si>
    <t>00003893</t>
  </si>
  <si>
    <t>00003894</t>
  </si>
  <si>
    <t>Cửa Hàng Co.opFood Tam Hà 64</t>
  </si>
  <si>
    <t>00003895</t>
  </si>
  <si>
    <t>00003896</t>
  </si>
  <si>
    <t>00003897</t>
  </si>
  <si>
    <t>00003898</t>
  </si>
  <si>
    <t>00003899</t>
  </si>
  <si>
    <t>00003911</t>
  </si>
  <si>
    <t>00003912</t>
  </si>
  <si>
    <t>00003913</t>
  </si>
  <si>
    <t>00003914</t>
  </si>
  <si>
    <t>00003915</t>
  </si>
  <si>
    <t>00003917</t>
  </si>
  <si>
    <t>00003918</t>
  </si>
  <si>
    <t>00003919</t>
  </si>
  <si>
    <t>00003925</t>
  </si>
  <si>
    <t>00003926</t>
  </si>
  <si>
    <t>00003927</t>
  </si>
  <si>
    <t>00003928</t>
  </si>
  <si>
    <t>00003931</t>
  </si>
  <si>
    <t>Cửa hàng Co.op Food  397 Phan Huy Ích</t>
  </si>
  <si>
    <t>00003934</t>
  </si>
  <si>
    <t>00003935</t>
  </si>
  <si>
    <t>00003937</t>
  </si>
  <si>
    <t>12/02/2023</t>
  </si>
  <si>
    <t>00003938</t>
  </si>
  <si>
    <t>00003939</t>
  </si>
  <si>
    <t>00003942</t>
  </si>
  <si>
    <t>00003943</t>
  </si>
  <si>
    <t>00003944</t>
  </si>
  <si>
    <t>Cửa hàng Co.op Food Krista</t>
  </si>
  <si>
    <t>00003945</t>
  </si>
  <si>
    <t>00003946</t>
  </si>
  <si>
    <t>Cửa hàng Co.op Food Cát Lái</t>
  </si>
  <si>
    <t>00003947</t>
  </si>
  <si>
    <t>00003948</t>
  </si>
  <si>
    <t>00003949</t>
  </si>
  <si>
    <t>00003950</t>
  </si>
  <si>
    <t>00003952</t>
  </si>
  <si>
    <t>00003953</t>
  </si>
  <si>
    <t>00003954</t>
  </si>
  <si>
    <t>13/02/2023</t>
  </si>
  <si>
    <t>00003955</t>
  </si>
  <si>
    <t>00003956</t>
  </si>
  <si>
    <t>00003957</t>
  </si>
  <si>
    <t>00003958</t>
  </si>
  <si>
    <t>00003959</t>
  </si>
  <si>
    <t>00003960</t>
  </si>
  <si>
    <t>00003961</t>
  </si>
  <si>
    <t>00003962</t>
  </si>
  <si>
    <t>Cửa Hàng Co.opFood Thủ Thiêm Garden</t>
  </si>
  <si>
    <t>00003964</t>
  </si>
  <si>
    <t>00003966</t>
  </si>
  <si>
    <t>00003967</t>
  </si>
  <si>
    <t>00003968</t>
  </si>
  <si>
    <t>00003969</t>
  </si>
  <si>
    <t>00003970</t>
  </si>
  <si>
    <t>00003971</t>
  </si>
  <si>
    <t>00003972</t>
  </si>
  <si>
    <t>00003973</t>
  </si>
  <si>
    <t>00003974</t>
  </si>
  <si>
    <t>00003975</t>
  </si>
  <si>
    <t>00003976</t>
  </si>
  <si>
    <t>00003977</t>
  </si>
  <si>
    <t>00003978</t>
  </si>
  <si>
    <t>00003979</t>
  </si>
  <si>
    <t>00003980</t>
  </si>
  <si>
    <t>00003982</t>
  </si>
  <si>
    <t>Cửa Hàng Co.opFood Nguyễn Thái Học Premium</t>
  </si>
  <si>
    <t>00003984</t>
  </si>
  <si>
    <t>Cửa Hàng Co.opFood CC Hoàng Anh Gold House</t>
  </si>
  <si>
    <t>00003986</t>
  </si>
  <si>
    <t>00003987</t>
  </si>
  <si>
    <t>Cửa Hàng Co.opFood Tôn Thất Thuyết</t>
  </si>
  <si>
    <t>00003990</t>
  </si>
  <si>
    <t>00003994</t>
  </si>
  <si>
    <t>00003996</t>
  </si>
  <si>
    <t>00004003</t>
  </si>
  <si>
    <t>00004005</t>
  </si>
  <si>
    <t>00004006</t>
  </si>
  <si>
    <t>00004007</t>
  </si>
  <si>
    <t>00004008</t>
  </si>
  <si>
    <t>00004012</t>
  </si>
  <si>
    <t>00004013</t>
  </si>
  <si>
    <t>00004014</t>
  </si>
  <si>
    <t>00004015</t>
  </si>
  <si>
    <t>00004016</t>
  </si>
  <si>
    <t>00004017</t>
  </si>
  <si>
    <t>00004018</t>
  </si>
  <si>
    <t>00004019</t>
  </si>
  <si>
    <t>00004020</t>
  </si>
  <si>
    <t>00004021</t>
  </si>
  <si>
    <t>00004022</t>
  </si>
  <si>
    <t>00004023</t>
  </si>
  <si>
    <t>CÔNG TY TNHH MỘT THÀNH VIÊN THƯƠNG MẠI DỊCH VỤ SÀI GÒN-BẠC LIÊU 2</t>
  </si>
  <si>
    <t>00004024</t>
  </si>
  <si>
    <t>00004025</t>
  </si>
  <si>
    <t>00004026</t>
  </si>
  <si>
    <t>00004027</t>
  </si>
  <si>
    <t>00004028</t>
  </si>
  <si>
    <t>00004029</t>
  </si>
  <si>
    <t>00004030</t>
  </si>
  <si>
    <t>00004031</t>
  </si>
  <si>
    <t>Cửa Hàng Co.opFood CT Trần Phú 71</t>
  </si>
  <si>
    <t>00004032</t>
  </si>
  <si>
    <t>00004033</t>
  </si>
  <si>
    <t>00004034</t>
  </si>
  <si>
    <t>Cửa Hàng Co.opFood CT Trần Vĩnh Kiết</t>
  </si>
  <si>
    <t>00004035</t>
  </si>
  <si>
    <t>00004036</t>
  </si>
  <si>
    <t>00004037</t>
  </si>
  <si>
    <t>00004038</t>
  </si>
  <si>
    <t>00004052</t>
  </si>
  <si>
    <t>00004053</t>
  </si>
  <si>
    <t>Cửa hàng Co.op Food HN Eco Dream</t>
  </si>
  <si>
    <t>00004067</t>
  </si>
  <si>
    <t>14/02/2023</t>
  </si>
  <si>
    <t>00004068</t>
  </si>
  <si>
    <t>00004069</t>
  </si>
  <si>
    <t>00004070</t>
  </si>
  <si>
    <t>00004074</t>
  </si>
  <si>
    <t>00004075</t>
  </si>
  <si>
    <t>00004076</t>
  </si>
  <si>
    <t>00004079</t>
  </si>
  <si>
    <t>00004080</t>
  </si>
  <si>
    <t>00004098</t>
  </si>
  <si>
    <t>Cửa hàng Co.op Food HN Đại Đồng</t>
  </si>
  <si>
    <t>00004099</t>
  </si>
  <si>
    <t>Cửa hàng Co.op Food HN Hateco</t>
  </si>
  <si>
    <t>00004100</t>
  </si>
  <si>
    <t>Cửa Hàng Co.op Food HN Ngoại Giao Đoàn 1</t>
  </si>
  <si>
    <t>00004103</t>
  </si>
  <si>
    <t>00004105</t>
  </si>
  <si>
    <t>00004106</t>
  </si>
  <si>
    <t>00004107</t>
  </si>
  <si>
    <t>00004108</t>
  </si>
  <si>
    <t>00004109</t>
  </si>
  <si>
    <t>00004110</t>
  </si>
  <si>
    <t>00004111</t>
  </si>
  <si>
    <t>00004112</t>
  </si>
  <si>
    <t>00004114</t>
  </si>
  <si>
    <t>15/02/2023</t>
  </si>
  <si>
    <t>00004115</t>
  </si>
  <si>
    <t>00004116</t>
  </si>
  <si>
    <t>00004117</t>
  </si>
  <si>
    <t>00004118</t>
  </si>
  <si>
    <t>00004119</t>
  </si>
  <si>
    <t>Cửa hàng Co.opFood Trương Văn Thành 68</t>
  </si>
  <si>
    <t>00004120</t>
  </si>
  <si>
    <t>00004122</t>
  </si>
  <si>
    <t>Cửa Hàng Co.op Food 85 Nguyễn Sơn</t>
  </si>
  <si>
    <t>00004123</t>
  </si>
  <si>
    <t>00004124</t>
  </si>
  <si>
    <t>00004125</t>
  </si>
  <si>
    <t>00004126</t>
  </si>
  <si>
    <t>00004127</t>
  </si>
  <si>
    <t>00004128</t>
  </si>
  <si>
    <t>00004133</t>
  </si>
  <si>
    <t>00004134</t>
  </si>
  <si>
    <t>00004135</t>
  </si>
  <si>
    <t>00004136</t>
  </si>
  <si>
    <t>00004141</t>
  </si>
  <si>
    <t>00004143</t>
  </si>
  <si>
    <t>Cửa hàng Co.opFood CC Hoàng Anh Gold House</t>
  </si>
  <si>
    <t>00004144</t>
  </si>
  <si>
    <t>00004145</t>
  </si>
  <si>
    <t>00004188</t>
  </si>
  <si>
    <t>00004190</t>
  </si>
  <si>
    <t>00004191</t>
  </si>
  <si>
    <t>00004192</t>
  </si>
  <si>
    <t>00004193</t>
  </si>
  <si>
    <t>00004194</t>
  </si>
  <si>
    <t>00004195</t>
  </si>
  <si>
    <t>00004196</t>
  </si>
  <si>
    <t>00004197</t>
  </si>
  <si>
    <t>00004198</t>
  </si>
  <si>
    <t>00004199</t>
  </si>
  <si>
    <t>00004200</t>
  </si>
  <si>
    <t>00004201</t>
  </si>
  <si>
    <t>00004202</t>
  </si>
  <si>
    <t>00004203</t>
  </si>
  <si>
    <t>00004204</t>
  </si>
  <si>
    <t>00004205</t>
  </si>
  <si>
    <t>00004207</t>
  </si>
  <si>
    <t>Cửa hàng Co.op Food HN The Vesta</t>
  </si>
  <si>
    <t>00004209</t>
  </si>
  <si>
    <t>16/02/2023</t>
  </si>
  <si>
    <t>00004336</t>
  </si>
  <si>
    <t>00004658</t>
  </si>
  <si>
    <t>00004687</t>
  </si>
  <si>
    <t>00004882</t>
  </si>
  <si>
    <t>00004924</t>
  </si>
  <si>
    <t>00004925</t>
  </si>
  <si>
    <t>00004999</t>
  </si>
  <si>
    <t>00005008</t>
  </si>
  <si>
    <t>00005009</t>
  </si>
  <si>
    <t>00005010</t>
  </si>
  <si>
    <t>00005112</t>
  </si>
  <si>
    <t>Cửa hàng Co.op Food Conic sky</t>
  </si>
  <si>
    <t>00005481</t>
  </si>
  <si>
    <t>00005487</t>
  </si>
  <si>
    <t>00005493</t>
  </si>
  <si>
    <t>00005494</t>
  </si>
  <si>
    <t>00005495</t>
  </si>
  <si>
    <t>00005496</t>
  </si>
  <si>
    <t>00005497</t>
  </si>
  <si>
    <t>00005498</t>
  </si>
  <si>
    <t>00005499</t>
  </si>
  <si>
    <t>00005500</t>
  </si>
  <si>
    <t>00005502</t>
  </si>
  <si>
    <t>00005511</t>
  </si>
  <si>
    <t>00005686</t>
  </si>
  <si>
    <t>00006375</t>
  </si>
  <si>
    <t>17/02/2023</t>
  </si>
  <si>
    <t>00006376</t>
  </si>
  <si>
    <t>00006377</t>
  </si>
  <si>
    <t>00006378</t>
  </si>
  <si>
    <t>00006384</t>
  </si>
  <si>
    <t>00006386</t>
  </si>
  <si>
    <t>00006387</t>
  </si>
  <si>
    <t>00006389</t>
  </si>
  <si>
    <t>00006391</t>
  </si>
  <si>
    <t>00006394</t>
  </si>
  <si>
    <t>00006395</t>
  </si>
  <si>
    <t>00006396</t>
  </si>
  <si>
    <t>00006402</t>
  </si>
  <si>
    <t>00006403</t>
  </si>
  <si>
    <t>00006405</t>
  </si>
  <si>
    <t>00006435</t>
  </si>
  <si>
    <t>00006464</t>
  </si>
  <si>
    <t>00006467</t>
  </si>
  <si>
    <t>00006469</t>
  </si>
  <si>
    <t>00006569</t>
  </si>
  <si>
    <t>00006571</t>
  </si>
  <si>
    <t>00006652</t>
  </si>
  <si>
    <t>00006654</t>
  </si>
  <si>
    <t>00006655</t>
  </si>
  <si>
    <t>00006659</t>
  </si>
  <si>
    <t>00006660</t>
  </si>
  <si>
    <t>00006664</t>
  </si>
  <si>
    <t>18/02/2023</t>
  </si>
  <si>
    <t>Cửa Hàng Co.opFood đường D5 87</t>
  </si>
  <si>
    <t>00006667</t>
  </si>
  <si>
    <t>00006668</t>
  </si>
  <si>
    <t>Cửa Hàng Co.opFood 249 Lương Định Của</t>
  </si>
  <si>
    <t>00006669</t>
  </si>
  <si>
    <t>00006670</t>
  </si>
  <si>
    <t>00006671</t>
  </si>
  <si>
    <t>00006672</t>
  </si>
  <si>
    <t>00006673</t>
  </si>
  <si>
    <t>00006674</t>
  </si>
  <si>
    <t>00006675</t>
  </si>
  <si>
    <t>00006681</t>
  </si>
  <si>
    <t>00006689</t>
  </si>
  <si>
    <t>00006693</t>
  </si>
  <si>
    <t>00006695</t>
  </si>
  <si>
    <t>00006696</t>
  </si>
  <si>
    <t>00006697</t>
  </si>
  <si>
    <t>00006700</t>
  </si>
  <si>
    <t>00006701</t>
  </si>
  <si>
    <t>00006706</t>
  </si>
  <si>
    <t>00006708</t>
  </si>
  <si>
    <t>00006709</t>
  </si>
  <si>
    <t>00006711</t>
  </si>
  <si>
    <t>00006712</t>
  </si>
  <si>
    <t>00006713</t>
  </si>
  <si>
    <t>20/02/2023</t>
  </si>
  <si>
    <t>00006714</t>
  </si>
  <si>
    <t>00006717</t>
  </si>
  <si>
    <t>00006718</t>
  </si>
  <si>
    <t>00006719</t>
  </si>
  <si>
    <t>00006720</t>
  </si>
  <si>
    <t>00006723</t>
  </si>
  <si>
    <t>00006724</t>
  </si>
  <si>
    <t>00006725</t>
  </si>
  <si>
    <t>00006726</t>
  </si>
  <si>
    <t>00006727</t>
  </si>
  <si>
    <t>00006728</t>
  </si>
  <si>
    <t>00006729</t>
  </si>
  <si>
    <t>Cửa Hàng Co.opFood CT Nguyễn Văn Cừ 227</t>
  </si>
  <si>
    <t>00006730</t>
  </si>
  <si>
    <t>Cửa Hàng Co.opFood CT Thới Thuận</t>
  </si>
  <si>
    <t>00006731</t>
  </si>
  <si>
    <t>00006732</t>
  </si>
  <si>
    <t>00006734</t>
  </si>
  <si>
    <t>00006763</t>
  </si>
  <si>
    <t>21/02/2023</t>
  </si>
  <si>
    <t>Cửa Hàng Co.opFood Hoàng Hữu Nam</t>
  </si>
  <si>
    <t>00006764</t>
  </si>
  <si>
    <t>00006766</t>
  </si>
  <si>
    <t>00006767</t>
  </si>
  <si>
    <t>00006770</t>
  </si>
  <si>
    <t>00006771</t>
  </si>
  <si>
    <t>00006772</t>
  </si>
  <si>
    <t>00006773</t>
  </si>
  <si>
    <t>00006774</t>
  </si>
  <si>
    <t>00006775</t>
  </si>
  <si>
    <t>00006776</t>
  </si>
  <si>
    <t>00006777</t>
  </si>
  <si>
    <t>00006779</t>
  </si>
  <si>
    <t>00006780</t>
  </si>
  <si>
    <t>00006781</t>
  </si>
  <si>
    <t>00006784</t>
  </si>
  <si>
    <t>00006786</t>
  </si>
  <si>
    <t>00006791</t>
  </si>
  <si>
    <t>00006794</t>
  </si>
  <si>
    <t>00006795</t>
  </si>
  <si>
    <t>00006796</t>
  </si>
  <si>
    <t>00006797</t>
  </si>
  <si>
    <t>00006798</t>
  </si>
  <si>
    <t>00006799</t>
  </si>
  <si>
    <t>00006800</t>
  </si>
  <si>
    <t>00006801</t>
  </si>
  <si>
    <t>00006802</t>
  </si>
  <si>
    <t>00006803</t>
  </si>
  <si>
    <t>00006804</t>
  </si>
  <si>
    <t>00006805</t>
  </si>
  <si>
    <t>00006806</t>
  </si>
  <si>
    <t>00006807</t>
  </si>
  <si>
    <t>Cửa hàng Co.op Food HN The K-Park</t>
  </si>
  <si>
    <t>00006808</t>
  </si>
  <si>
    <t>00006809</t>
  </si>
  <si>
    <t>00006810</t>
  </si>
  <si>
    <t>00006819</t>
  </si>
  <si>
    <t>00006822</t>
  </si>
  <si>
    <t>00006823</t>
  </si>
  <si>
    <t>00006824</t>
  </si>
  <si>
    <t>00006828</t>
  </si>
  <si>
    <t>00006829</t>
  </si>
  <si>
    <t>00006830</t>
  </si>
  <si>
    <t>00006831</t>
  </si>
  <si>
    <t>22/02/2023</t>
  </si>
  <si>
    <t>00006833</t>
  </si>
  <si>
    <t>00006834</t>
  </si>
  <si>
    <t>00006835</t>
  </si>
  <si>
    <t>00006836</t>
  </si>
  <si>
    <t>00006839</t>
  </si>
  <si>
    <t>00006840</t>
  </si>
  <si>
    <t>00006843</t>
  </si>
  <si>
    <t>00006844</t>
  </si>
  <si>
    <t>00006846</t>
  </si>
  <si>
    <t>00006847</t>
  </si>
  <si>
    <t>00006850</t>
  </si>
  <si>
    <t>00006851</t>
  </si>
  <si>
    <t>00006852</t>
  </si>
  <si>
    <t>00006853</t>
  </si>
  <si>
    <t>Cửa Hàng Co.opFood Xóm Chiếu</t>
  </si>
  <si>
    <t>00006854</t>
  </si>
  <si>
    <t>00006855</t>
  </si>
  <si>
    <t>00006858</t>
  </si>
  <si>
    <t>00006862</t>
  </si>
  <si>
    <t>Cửa Hàng Co.op Food HN Nhân Chính</t>
  </si>
  <si>
    <t>00006863</t>
  </si>
  <si>
    <t>00006864</t>
  </si>
  <si>
    <t>00006865</t>
  </si>
  <si>
    <t>00006866</t>
  </si>
  <si>
    <t>00006867</t>
  </si>
  <si>
    <t>00006868</t>
  </si>
  <si>
    <t>00006869</t>
  </si>
  <si>
    <t>00006870</t>
  </si>
  <si>
    <t>00006871</t>
  </si>
  <si>
    <t>00006872</t>
  </si>
  <si>
    <t>00006873</t>
  </si>
  <si>
    <t>00006874</t>
  </si>
  <si>
    <t>00006875</t>
  </si>
  <si>
    <t>00006876</t>
  </si>
  <si>
    <t>00006954</t>
  </si>
  <si>
    <t>23/02/2023</t>
  </si>
  <si>
    <t>00006967</t>
  </si>
  <si>
    <t>00007081</t>
  </si>
  <si>
    <t>00007097</t>
  </si>
  <si>
    <t>00007204</t>
  </si>
  <si>
    <t>00007206</t>
  </si>
  <si>
    <t>00007236</t>
  </si>
  <si>
    <t>00007238</t>
  </si>
  <si>
    <t>00007323</t>
  </si>
  <si>
    <t>00007324</t>
  </si>
  <si>
    <t>00007354</t>
  </si>
  <si>
    <t>00007409</t>
  </si>
  <si>
    <t>00007424</t>
  </si>
  <si>
    <t>00007426</t>
  </si>
  <si>
    <t>00007451</t>
  </si>
  <si>
    <t>00007472</t>
  </si>
  <si>
    <t>00007505</t>
  </si>
  <si>
    <t>00007507</t>
  </si>
  <si>
    <t>00007508</t>
  </si>
  <si>
    <t>00007523</t>
  </si>
  <si>
    <t>00007524</t>
  </si>
  <si>
    <t>00007642</t>
  </si>
  <si>
    <t>00007644</t>
  </si>
  <si>
    <t>Cửa hàng Co.op Food CC Sunrise Riverside</t>
  </si>
  <si>
    <t>00007659</t>
  </si>
  <si>
    <t>00007948</t>
  </si>
  <si>
    <t>00007964</t>
  </si>
  <si>
    <t>00008583</t>
  </si>
  <si>
    <t>00008597</t>
  </si>
  <si>
    <t>00008598</t>
  </si>
  <si>
    <t>00008599</t>
  </si>
  <si>
    <t>00008614</t>
  </si>
  <si>
    <t>24/02/2023</t>
  </si>
  <si>
    <t>00008615</t>
  </si>
  <si>
    <t>00008616</t>
  </si>
  <si>
    <t>00008617</t>
  </si>
  <si>
    <t>00008618</t>
  </si>
  <si>
    <t>00008619</t>
  </si>
  <si>
    <t>00008623</t>
  </si>
  <si>
    <t>00008624</t>
  </si>
  <si>
    <t>Cửa Hàng Co.op Food Krista</t>
  </si>
  <si>
    <t>00008625</t>
  </si>
  <si>
    <t>00008626</t>
  </si>
  <si>
    <t>00008628</t>
  </si>
  <si>
    <t>00008630</t>
  </si>
  <si>
    <t>00008634</t>
  </si>
  <si>
    <t>00008635</t>
  </si>
  <si>
    <t>00008636</t>
  </si>
  <si>
    <t>00008637</t>
  </si>
  <si>
    <t>00008810</t>
  </si>
  <si>
    <t>00008811</t>
  </si>
  <si>
    <t>00008812</t>
  </si>
  <si>
    <t>00008849</t>
  </si>
  <si>
    <t>00008850</t>
  </si>
  <si>
    <t>00008867</t>
  </si>
  <si>
    <t>00008979</t>
  </si>
  <si>
    <t>00008980</t>
  </si>
  <si>
    <t>00008981</t>
  </si>
  <si>
    <t>00008982</t>
  </si>
  <si>
    <t>00008983</t>
  </si>
  <si>
    <t>00008984</t>
  </si>
  <si>
    <t>00008986</t>
  </si>
  <si>
    <t>00008987</t>
  </si>
  <si>
    <t>00008997</t>
  </si>
  <si>
    <t>00008999</t>
  </si>
  <si>
    <t>00009000</t>
  </si>
  <si>
    <t>25/02/2023</t>
  </si>
  <si>
    <t>00009002</t>
  </si>
  <si>
    <t>00009003</t>
  </si>
  <si>
    <t>00009004</t>
  </si>
  <si>
    <t>00009005</t>
  </si>
  <si>
    <t>00009006</t>
  </si>
  <si>
    <t>00009007</t>
  </si>
  <si>
    <t>00009008</t>
  </si>
  <si>
    <t>00009009</t>
  </si>
  <si>
    <t>00009010</t>
  </si>
  <si>
    <t>Cửa Hàng Co.opFood Phạm Thế Hiển 2649</t>
  </si>
  <si>
    <t>00009012</t>
  </si>
  <si>
    <t>00009013</t>
  </si>
  <si>
    <t>00009017</t>
  </si>
  <si>
    <t>00009030</t>
  </si>
  <si>
    <t>27/02/2023</t>
  </si>
  <si>
    <t>00009032</t>
  </si>
  <si>
    <t>00009033</t>
  </si>
  <si>
    <t>00009036</t>
  </si>
  <si>
    <t>00009037</t>
  </si>
  <si>
    <t>00009038</t>
  </si>
  <si>
    <t>00009039</t>
  </si>
  <si>
    <t>00009040</t>
  </si>
  <si>
    <t>00009041</t>
  </si>
  <si>
    <t>00009045</t>
  </si>
  <si>
    <t>00009046</t>
  </si>
  <si>
    <t>Cửa Hàng Co.opFood Bắc Hà C14</t>
  </si>
  <si>
    <t>00009048</t>
  </si>
  <si>
    <t>00009051</t>
  </si>
  <si>
    <t>00009066</t>
  </si>
  <si>
    <t>00009067</t>
  </si>
  <si>
    <t>00009068</t>
  </si>
  <si>
    <t>00009069</t>
  </si>
  <si>
    <t>00009070</t>
  </si>
  <si>
    <t>00009071</t>
  </si>
  <si>
    <t>00009072</t>
  </si>
  <si>
    <t>00009075</t>
  </si>
  <si>
    <t>00009076</t>
  </si>
  <si>
    <t>00009083</t>
  </si>
  <si>
    <t>28/02/2023</t>
  </si>
  <si>
    <t>00009085</t>
  </si>
  <si>
    <t>00009086</t>
  </si>
  <si>
    <t>00009090</t>
  </si>
  <si>
    <t>00009092</t>
  </si>
  <si>
    <t>00009093</t>
  </si>
  <si>
    <t>00009094</t>
  </si>
  <si>
    <t>00009095</t>
  </si>
  <si>
    <t>00009097</t>
  </si>
  <si>
    <t>00009103</t>
  </si>
  <si>
    <t>01/03/2023</t>
  </si>
  <si>
    <t>00009104</t>
  </si>
  <si>
    <t>00009105</t>
  </si>
  <si>
    <t>00009106</t>
  </si>
  <si>
    <t>00009107</t>
  </si>
  <si>
    <t>00009108</t>
  </si>
  <si>
    <t>00009111</t>
  </si>
  <si>
    <t>00009112</t>
  </si>
  <si>
    <t>00009113</t>
  </si>
  <si>
    <t>00009114</t>
  </si>
  <si>
    <t>00009115</t>
  </si>
  <si>
    <t>00009116</t>
  </si>
  <si>
    <t>00009117</t>
  </si>
  <si>
    <t>00009118</t>
  </si>
  <si>
    <t>00009119</t>
  </si>
  <si>
    <t>00009120</t>
  </si>
  <si>
    <t>00009121</t>
  </si>
  <si>
    <t>00009122</t>
  </si>
  <si>
    <t>00009127</t>
  </si>
  <si>
    <t>00009128</t>
  </si>
  <si>
    <t>00009130</t>
  </si>
  <si>
    <t>00009133</t>
  </si>
  <si>
    <t>00009134</t>
  </si>
  <si>
    <t>00009135</t>
  </si>
  <si>
    <t>00009137</t>
  </si>
  <si>
    <t>00009138</t>
  </si>
  <si>
    <t>00009139</t>
  </si>
  <si>
    <t>00009142</t>
  </si>
  <si>
    <t>Cửa Hàng Co.opFood BD Samsora Riverside</t>
  </si>
  <si>
    <t>00009143</t>
  </si>
  <si>
    <t>00009144</t>
  </si>
  <si>
    <t>00009145</t>
  </si>
  <si>
    <t>00009147</t>
  </si>
  <si>
    <t>00009148</t>
  </si>
  <si>
    <t>CO.OPMART SCA – CAO THẮNG</t>
  </si>
  <si>
    <t>00009149</t>
  </si>
  <si>
    <t>00009151</t>
  </si>
  <si>
    <t>00009152</t>
  </si>
  <si>
    <t>00009154</t>
  </si>
  <si>
    <t>00009162</t>
  </si>
  <si>
    <t>Cửa Hàng Co.op Food HN Bắc Hà Tower</t>
  </si>
  <si>
    <t>00009163</t>
  </si>
  <si>
    <t>00009169</t>
  </si>
  <si>
    <t>00009171</t>
  </si>
  <si>
    <t>00009172</t>
  </si>
  <si>
    <t>00009173</t>
  </si>
  <si>
    <t>00009174</t>
  </si>
  <si>
    <t>00009175</t>
  </si>
  <si>
    <t>00009176</t>
  </si>
  <si>
    <t>00009177</t>
  </si>
  <si>
    <t>Cửa Hàng Co.opFood LA Tân Kim</t>
  </si>
  <si>
    <t>00009178</t>
  </si>
  <si>
    <t>00009179</t>
  </si>
  <si>
    <t>00009180</t>
  </si>
  <si>
    <t>00009181</t>
  </si>
  <si>
    <t>00009182</t>
  </si>
  <si>
    <t>00009183</t>
  </si>
  <si>
    <t>00009208</t>
  </si>
  <si>
    <t>02/03/2023</t>
  </si>
  <si>
    <t>00009218</t>
  </si>
  <si>
    <t>00009752</t>
  </si>
  <si>
    <t>00009772</t>
  </si>
  <si>
    <t>00009788</t>
  </si>
  <si>
    <t>00009789</t>
  </si>
  <si>
    <t>00009790</t>
  </si>
  <si>
    <t>00009893</t>
  </si>
  <si>
    <t>00010158</t>
  </si>
  <si>
    <t>00010532</t>
  </si>
  <si>
    <t>00010533</t>
  </si>
  <si>
    <t>00010570</t>
  </si>
  <si>
    <t>00010571</t>
  </si>
  <si>
    <t>00010590</t>
  </si>
  <si>
    <t>00010630</t>
  </si>
  <si>
    <t>00010631</t>
  </si>
  <si>
    <t>00010632</t>
  </si>
  <si>
    <t>00010651</t>
  </si>
  <si>
    <t>00010811</t>
  </si>
  <si>
    <t>00010812</t>
  </si>
  <si>
    <t>00011011</t>
  </si>
  <si>
    <t>00011229</t>
  </si>
  <si>
    <t>00011230</t>
  </si>
  <si>
    <t>Cửa Hàng Co.op Food HN Tecco Skyville</t>
  </si>
  <si>
    <t>00011232</t>
  </si>
  <si>
    <t>03/03/2023</t>
  </si>
  <si>
    <t>00011233</t>
  </si>
  <si>
    <t>00011234</t>
  </si>
  <si>
    <t>00011235</t>
  </si>
  <si>
    <t>00011236</t>
  </si>
  <si>
    <t>00011237</t>
  </si>
  <si>
    <t>00011238</t>
  </si>
  <si>
    <t>00011240</t>
  </si>
  <si>
    <t>00011241</t>
  </si>
  <si>
    <t>00011246</t>
  </si>
  <si>
    <t>00011247</t>
  </si>
  <si>
    <t>00011249</t>
  </si>
  <si>
    <t>00011250</t>
  </si>
  <si>
    <t>00011251</t>
  </si>
  <si>
    <t>00011252</t>
  </si>
  <si>
    <t>00011253</t>
  </si>
  <si>
    <t>00011254</t>
  </si>
  <si>
    <t>00011255</t>
  </si>
  <si>
    <t>00011256</t>
  </si>
  <si>
    <t>00011257</t>
  </si>
  <si>
    <t>00011261</t>
  </si>
  <si>
    <t>00011262</t>
  </si>
  <si>
    <t>00011263</t>
  </si>
  <si>
    <t>00011299</t>
  </si>
  <si>
    <t>04/03/2023</t>
  </si>
  <si>
    <t>00011300</t>
  </si>
  <si>
    <t>00011301</t>
  </si>
  <si>
    <t>Cửa Hàng Co.opFood Man Thiện 126A</t>
  </si>
  <si>
    <t>00011304</t>
  </si>
  <si>
    <t>00011306</t>
  </si>
  <si>
    <t>00011307</t>
  </si>
  <si>
    <t>00011310</t>
  </si>
  <si>
    <t>00011311</t>
  </si>
  <si>
    <t>00011312</t>
  </si>
  <si>
    <t>00011313</t>
  </si>
  <si>
    <t>00011315</t>
  </si>
  <si>
    <t>00011316</t>
  </si>
  <si>
    <t>00011317</t>
  </si>
  <si>
    <t>00011318</t>
  </si>
  <si>
    <t>Giao hàng tại Nguyễn Thị Sóc 153</t>
  </si>
  <si>
    <t>00011323</t>
  </si>
  <si>
    <t>00011325</t>
  </si>
  <si>
    <t>Cửa Hàng Co.opFood HT Hà Huy Tập</t>
  </si>
  <si>
    <t>00011326</t>
  </si>
  <si>
    <t>00011327</t>
  </si>
  <si>
    <t>00011328</t>
  </si>
  <si>
    <t>00011329</t>
  </si>
  <si>
    <t>00011330</t>
  </si>
  <si>
    <t>00011331</t>
  </si>
  <si>
    <t>00011332</t>
  </si>
  <si>
    <t>00011333</t>
  </si>
  <si>
    <t>00011334</t>
  </si>
  <si>
    <t>00011335</t>
  </si>
  <si>
    <t>00011336</t>
  </si>
  <si>
    <t>00011337</t>
  </si>
  <si>
    <t>00011338</t>
  </si>
  <si>
    <t>00011339</t>
  </si>
  <si>
    <t>00011340</t>
  </si>
  <si>
    <t>00011341</t>
  </si>
  <si>
    <t>00011343</t>
  </si>
  <si>
    <t>00011346</t>
  </si>
  <si>
    <t>06/03/2023</t>
  </si>
  <si>
    <t>00011348</t>
  </si>
  <si>
    <t>00011349</t>
  </si>
  <si>
    <t>00011351</t>
  </si>
  <si>
    <t>00011355</t>
  </si>
  <si>
    <t>00011357</t>
  </si>
  <si>
    <t>00011364</t>
  </si>
  <si>
    <t>00011381</t>
  </si>
  <si>
    <t>00011385</t>
  </si>
  <si>
    <t>00011387</t>
  </si>
  <si>
    <t>00011388</t>
  </si>
  <si>
    <t>00011390</t>
  </si>
  <si>
    <t>00011391</t>
  </si>
  <si>
    <t>00011392</t>
  </si>
  <si>
    <t>00011412</t>
  </si>
  <si>
    <t>00011413</t>
  </si>
  <si>
    <t>00011414</t>
  </si>
  <si>
    <t>00011415</t>
  </si>
  <si>
    <t>00011416</t>
  </si>
  <si>
    <t>00011417</t>
  </si>
  <si>
    <t>00011418</t>
  </si>
  <si>
    <t>00011419</t>
  </si>
  <si>
    <t>00011420</t>
  </si>
  <si>
    <t>00011421</t>
  </si>
  <si>
    <t>00011422</t>
  </si>
  <si>
    <t>00011423</t>
  </si>
  <si>
    <t>00011477</t>
  </si>
  <si>
    <t>07/03/2023</t>
  </si>
  <si>
    <t>00011481</t>
  </si>
  <si>
    <t>00011482</t>
  </si>
  <si>
    <t>00011485</t>
  </si>
  <si>
    <t>00011489</t>
  </si>
  <si>
    <t>00011491</t>
  </si>
  <si>
    <t>00011492</t>
  </si>
  <si>
    <t>00011494</t>
  </si>
  <si>
    <t>00011495</t>
  </si>
  <si>
    <t>00011497</t>
  </si>
  <si>
    <t>00011498</t>
  </si>
  <si>
    <t>00011499</t>
  </si>
  <si>
    <t>00011508</t>
  </si>
  <si>
    <t>00011512</t>
  </si>
  <si>
    <t>00011513</t>
  </si>
  <si>
    <t>00011514</t>
  </si>
  <si>
    <t>Cửa Hàng Co.opFood Nguyễn Thái Bình 349</t>
  </si>
  <si>
    <t>00011516</t>
  </si>
  <si>
    <t>00011517</t>
  </si>
  <si>
    <t>00011518</t>
  </si>
  <si>
    <t>00011519</t>
  </si>
  <si>
    <t>00011520</t>
  </si>
  <si>
    <t>00011521</t>
  </si>
  <si>
    <t>00011522</t>
  </si>
  <si>
    <t>00011523</t>
  </si>
  <si>
    <t>00011524</t>
  </si>
  <si>
    <t>00011525</t>
  </si>
  <si>
    <t>00011526</t>
  </si>
  <si>
    <t>00011527</t>
  </si>
  <si>
    <t>00011537</t>
  </si>
  <si>
    <t>00011539</t>
  </si>
  <si>
    <t>00011540</t>
  </si>
  <si>
    <t>00011541</t>
  </si>
  <si>
    <t>00011542</t>
  </si>
  <si>
    <t>08/03/2023</t>
  </si>
  <si>
    <t>00011544</t>
  </si>
  <si>
    <t>00011546</t>
  </si>
  <si>
    <t>00011547</t>
  </si>
  <si>
    <t>00011549</t>
  </si>
  <si>
    <t>00011550</t>
  </si>
  <si>
    <t>00011551</t>
  </si>
  <si>
    <t>00011552</t>
  </si>
  <si>
    <t>00011553</t>
  </si>
  <si>
    <t>00011778</t>
  </si>
  <si>
    <t>00011780</t>
  </si>
  <si>
    <t>00011781</t>
  </si>
  <si>
    <t>Cửa Hàng Co.opFood  397 Phan Huy Ích</t>
  </si>
  <si>
    <t>00011782</t>
  </si>
  <si>
    <t>00011806</t>
  </si>
  <si>
    <t>00011807</t>
  </si>
  <si>
    <t>00011809</t>
  </si>
  <si>
    <t>00011810</t>
  </si>
  <si>
    <t>00011825</t>
  </si>
  <si>
    <t>00011826</t>
  </si>
  <si>
    <t>00011828</t>
  </si>
  <si>
    <t>00011829</t>
  </si>
  <si>
    <t>00011830</t>
  </si>
  <si>
    <t>00012337</t>
  </si>
  <si>
    <t>00012340</t>
  </si>
  <si>
    <t>00012346</t>
  </si>
  <si>
    <t>00012347</t>
  </si>
  <si>
    <t>00012348</t>
  </si>
  <si>
    <t>00012349</t>
  </si>
  <si>
    <t>00012350</t>
  </si>
  <si>
    <t>00012351</t>
  </si>
  <si>
    <t>00012352</t>
  </si>
  <si>
    <t>00012353</t>
  </si>
  <si>
    <t>00012354</t>
  </si>
  <si>
    <t>00012538</t>
  </si>
  <si>
    <t>09/03/2023</t>
  </si>
  <si>
    <t>Cửa Hàng Co.opFood Nơ Trang Long 17</t>
  </si>
  <si>
    <t>00012621</t>
  </si>
  <si>
    <t>00012622</t>
  </si>
  <si>
    <t>00012696</t>
  </si>
  <si>
    <t>00012698</t>
  </si>
  <si>
    <t>00012699</t>
  </si>
  <si>
    <t>00012717</t>
  </si>
  <si>
    <t>00013148</t>
  </si>
  <si>
    <t>00013149</t>
  </si>
  <si>
    <t>00013150</t>
  </si>
  <si>
    <t>00013151</t>
  </si>
  <si>
    <t>00013152</t>
  </si>
  <si>
    <t>00013153</t>
  </si>
  <si>
    <t>00013154</t>
  </si>
  <si>
    <t>00013155</t>
  </si>
  <si>
    <t>00013168</t>
  </si>
  <si>
    <t>00013170</t>
  </si>
  <si>
    <t>00013171</t>
  </si>
  <si>
    <t>00013173</t>
  </si>
  <si>
    <t>00013174</t>
  </si>
  <si>
    <t>00013175</t>
  </si>
  <si>
    <t>00013176</t>
  </si>
  <si>
    <t>00013177</t>
  </si>
  <si>
    <t>00013179</t>
  </si>
  <si>
    <t>00013183</t>
  </si>
  <si>
    <t>00013184</t>
  </si>
  <si>
    <t>00013203</t>
  </si>
  <si>
    <t>10/03/2023</t>
  </si>
  <si>
    <t>00013205</t>
  </si>
  <si>
    <t>Cửa hàng Co.op Food Nhượng Quyền Phố Đông</t>
  </si>
  <si>
    <t>00013206</t>
  </si>
  <si>
    <t>00013208</t>
  </si>
  <si>
    <t>00013211</t>
  </si>
  <si>
    <t>00013214</t>
  </si>
  <si>
    <t>00013215</t>
  </si>
  <si>
    <t>00013216</t>
  </si>
  <si>
    <t>00013217</t>
  </si>
  <si>
    <t>00013270</t>
  </si>
  <si>
    <t>00013273</t>
  </si>
  <si>
    <t>00013274</t>
  </si>
  <si>
    <t>00013279</t>
  </si>
  <si>
    <t>00013280</t>
  </si>
  <si>
    <t>00013285</t>
  </si>
  <si>
    <t>00013286</t>
  </si>
  <si>
    <t>00013287</t>
  </si>
  <si>
    <t>00013288</t>
  </si>
  <si>
    <t>00013289</t>
  </si>
  <si>
    <t>00013299</t>
  </si>
  <si>
    <t>00013300</t>
  </si>
  <si>
    <t>00013301</t>
  </si>
  <si>
    <t>00013311</t>
  </si>
  <si>
    <t>00013312</t>
  </si>
  <si>
    <t>00013313</t>
  </si>
  <si>
    <t>11/03/2023</t>
  </si>
  <si>
    <t>00013315</t>
  </si>
  <si>
    <t>00013316</t>
  </si>
  <si>
    <t>00013317</t>
  </si>
  <si>
    <t>00013318</t>
  </si>
  <si>
    <t>00013319</t>
  </si>
  <si>
    <t>00013320</t>
  </si>
  <si>
    <t>00013321</t>
  </si>
  <si>
    <t>00013322</t>
  </si>
  <si>
    <t>00013323</t>
  </si>
  <si>
    <t>Cửa hàng Co.op Food CC Hoàng Quân 2</t>
  </si>
  <si>
    <t>00013324</t>
  </si>
  <si>
    <t>00013325</t>
  </si>
  <si>
    <t>00013326</t>
  </si>
  <si>
    <t>00013327</t>
  </si>
  <si>
    <t>00013328</t>
  </si>
  <si>
    <t>00013329</t>
  </si>
  <si>
    <t>00013330</t>
  </si>
  <si>
    <t>00013331</t>
  </si>
  <si>
    <t>00013332</t>
  </si>
  <si>
    <t>00013333</t>
  </si>
  <si>
    <t>00013334</t>
  </si>
  <si>
    <t>00013335</t>
  </si>
  <si>
    <t>00013336</t>
  </si>
  <si>
    <t>00013337</t>
  </si>
  <si>
    <t>00013338</t>
  </si>
  <si>
    <t>00013339</t>
  </si>
  <si>
    <t>00013340</t>
  </si>
  <si>
    <t>00013341</t>
  </si>
  <si>
    <t>00013342</t>
  </si>
  <si>
    <t>00013343</t>
  </si>
  <si>
    <t>00013344</t>
  </si>
  <si>
    <t>00013345</t>
  </si>
  <si>
    <t>00013346</t>
  </si>
  <si>
    <t>00013347</t>
  </si>
  <si>
    <t>00013348</t>
  </si>
  <si>
    <t>00013350</t>
  </si>
  <si>
    <t>00013351</t>
  </si>
  <si>
    <t>00013352</t>
  </si>
  <si>
    <t>00013353</t>
  </si>
  <si>
    <t>00013354</t>
  </si>
  <si>
    <t>00013355</t>
  </si>
  <si>
    <t>00013356</t>
  </si>
  <si>
    <t>00013357</t>
  </si>
  <si>
    <t>00013380</t>
  </si>
  <si>
    <t>00013391</t>
  </si>
  <si>
    <t>00013397</t>
  </si>
  <si>
    <t>00013401</t>
  </si>
  <si>
    <t>00013408</t>
  </si>
  <si>
    <t>00013409</t>
  </si>
  <si>
    <t>00013410</t>
  </si>
  <si>
    <t>00013411</t>
  </si>
  <si>
    <t>00013412</t>
  </si>
  <si>
    <t>00013413</t>
  </si>
  <si>
    <t>00013414</t>
  </si>
  <si>
    <t>00013415</t>
  </si>
  <si>
    <t>Cửa Hàng Co.opFood  Nguyễn Hữu Tiến 11</t>
  </si>
  <si>
    <t>00013416</t>
  </si>
  <si>
    <t>00013417</t>
  </si>
  <si>
    <t>00013418</t>
  </si>
  <si>
    <t>00013419</t>
  </si>
  <si>
    <t>00013420</t>
  </si>
  <si>
    <t>00013421</t>
  </si>
  <si>
    <t>00013422</t>
  </si>
  <si>
    <t>00013423</t>
  </si>
  <si>
    <t>00013424</t>
  </si>
  <si>
    <t>00013425</t>
  </si>
  <si>
    <t>00013426</t>
  </si>
  <si>
    <t>00013427</t>
  </si>
  <si>
    <t>00013428</t>
  </si>
  <si>
    <t>00013429</t>
  </si>
  <si>
    <t>00013430</t>
  </si>
  <si>
    <t>00013431</t>
  </si>
  <si>
    <t>00013432</t>
  </si>
  <si>
    <t>00013433</t>
  </si>
  <si>
    <t>00013434</t>
  </si>
  <si>
    <t>00013436</t>
  </si>
  <si>
    <t>13/03/2023</t>
  </si>
  <si>
    <t>00013437</t>
  </si>
  <si>
    <t>00013438</t>
  </si>
  <si>
    <t>00013439</t>
  </si>
  <si>
    <t>00013440</t>
  </si>
  <si>
    <t>00013441</t>
  </si>
  <si>
    <t>00013442</t>
  </si>
  <si>
    <t>00013443</t>
  </si>
  <si>
    <t>00013444</t>
  </si>
  <si>
    <t>00013445</t>
  </si>
  <si>
    <t>00013446</t>
  </si>
  <si>
    <t>00013447</t>
  </si>
  <si>
    <t>00013449</t>
  </si>
  <si>
    <t>00013450</t>
  </si>
  <si>
    <t>00013453</t>
  </si>
  <si>
    <t>00013454</t>
  </si>
  <si>
    <t>00013455</t>
  </si>
  <si>
    <t>00013456</t>
  </si>
  <si>
    <t>00013459</t>
  </si>
  <si>
    <t>00013460</t>
  </si>
  <si>
    <t>00013461</t>
  </si>
  <si>
    <t>00013464</t>
  </si>
  <si>
    <t>00013465</t>
  </si>
  <si>
    <t>00013466</t>
  </si>
  <si>
    <t>00013467</t>
  </si>
  <si>
    <t>00013468</t>
  </si>
  <si>
    <t>00013469</t>
  </si>
  <si>
    <t>00013470</t>
  </si>
  <si>
    <t>00013471</t>
  </si>
  <si>
    <t>00013472</t>
  </si>
  <si>
    <t>00013473</t>
  </si>
  <si>
    <t>00013474</t>
  </si>
  <si>
    <t>00013475</t>
  </si>
  <si>
    <t>00013476</t>
  </si>
  <si>
    <t>Cửa Hàng Co.opFood Phan Đình Phùng</t>
  </si>
  <si>
    <t>00013477</t>
  </si>
  <si>
    <t>00013478</t>
  </si>
  <si>
    <t>00013479</t>
  </si>
  <si>
    <t>00013480</t>
  </si>
  <si>
    <t>00013481</t>
  </si>
  <si>
    <t>00013482</t>
  </si>
  <si>
    <t>00013505</t>
  </si>
  <si>
    <t>00013506</t>
  </si>
  <si>
    <t>00013507</t>
  </si>
  <si>
    <t>00013508</t>
  </si>
  <si>
    <t>00013509</t>
  </si>
  <si>
    <t>00013510</t>
  </si>
  <si>
    <t>00013511</t>
  </si>
  <si>
    <t>00013512</t>
  </si>
  <si>
    <t>00013513</t>
  </si>
  <si>
    <t>00013524</t>
  </si>
  <si>
    <t>00013536</t>
  </si>
  <si>
    <t>14/03/2023</t>
  </si>
  <si>
    <t>00013537</t>
  </si>
  <si>
    <t>00013542</t>
  </si>
  <si>
    <t>00013544</t>
  </si>
  <si>
    <t>00013545</t>
  </si>
  <si>
    <t>00013546</t>
  </si>
  <si>
    <t>00013547</t>
  </si>
  <si>
    <t>00013549</t>
  </si>
  <si>
    <t>00013555</t>
  </si>
  <si>
    <t>00013556</t>
  </si>
  <si>
    <t>00013559</t>
  </si>
  <si>
    <t>00013560</t>
  </si>
  <si>
    <t>00013561</t>
  </si>
  <si>
    <t>00013563</t>
  </si>
  <si>
    <t>00013566</t>
  </si>
  <si>
    <t>00013567</t>
  </si>
  <si>
    <t>00013569</t>
  </si>
  <si>
    <t>00013570</t>
  </si>
  <si>
    <t>00013572</t>
  </si>
  <si>
    <t>00013573</t>
  </si>
  <si>
    <t>00013574</t>
  </si>
  <si>
    <t>00013575</t>
  </si>
  <si>
    <t>00013576</t>
  </si>
  <si>
    <t>00013577</t>
  </si>
  <si>
    <t>00013578</t>
  </si>
  <si>
    <t>00013579</t>
  </si>
  <si>
    <t>00013580</t>
  </si>
  <si>
    <t>00013581</t>
  </si>
  <si>
    <t>00013582</t>
  </si>
  <si>
    <t>00013583</t>
  </si>
  <si>
    <t>00013584</t>
  </si>
  <si>
    <t>00013585</t>
  </si>
  <si>
    <t>00013592</t>
  </si>
  <si>
    <t>00013593</t>
  </si>
  <si>
    <t>00013594</t>
  </si>
  <si>
    <t>00013595</t>
  </si>
  <si>
    <t>00013596</t>
  </si>
  <si>
    <t>00013597</t>
  </si>
  <si>
    <t>00013598</t>
  </si>
  <si>
    <t>00013601</t>
  </si>
  <si>
    <t>00013614</t>
  </si>
  <si>
    <t>15/03/2023</t>
  </si>
  <si>
    <t>00013615</t>
  </si>
  <si>
    <t>00013616</t>
  </si>
  <si>
    <t>00013617</t>
  </si>
  <si>
    <t>00013618</t>
  </si>
  <si>
    <t>00013619</t>
  </si>
  <si>
    <t>00013620</t>
  </si>
  <si>
    <t>00013621</t>
  </si>
  <si>
    <t>00013622</t>
  </si>
  <si>
    <t>00013623</t>
  </si>
  <si>
    <t>00013624</t>
  </si>
  <si>
    <t>00013625</t>
  </si>
  <si>
    <t>00013629</t>
  </si>
  <si>
    <t>00013630</t>
  </si>
  <si>
    <t>00013631</t>
  </si>
  <si>
    <t>00013632</t>
  </si>
  <si>
    <t>00013633</t>
  </si>
  <si>
    <t>00013634</t>
  </si>
  <si>
    <t>00013635</t>
  </si>
  <si>
    <t>00013636</t>
  </si>
  <si>
    <t>00013637</t>
  </si>
  <si>
    <t>00013638</t>
  </si>
  <si>
    <t>00013639</t>
  </si>
  <si>
    <t>00013640</t>
  </si>
  <si>
    <t>00013641</t>
  </si>
  <si>
    <t>00013642</t>
  </si>
  <si>
    <t>00013643</t>
  </si>
  <si>
    <t>00013644</t>
  </si>
  <si>
    <t>00013645</t>
  </si>
  <si>
    <t>00013646</t>
  </si>
  <si>
    <t>00013647</t>
  </si>
  <si>
    <t>00013648</t>
  </si>
  <si>
    <t>00013649</t>
  </si>
  <si>
    <t>00013651</t>
  </si>
  <si>
    <t>00013652</t>
  </si>
  <si>
    <t>00013653</t>
  </si>
  <si>
    <t>00013654</t>
  </si>
  <si>
    <t>00013655</t>
  </si>
  <si>
    <t>00013656</t>
  </si>
  <si>
    <t>00013657</t>
  </si>
  <si>
    <t>Cửa Hàng Co.op Food Vành Đai</t>
  </si>
  <si>
    <t>00013658</t>
  </si>
  <si>
    <t>00013659</t>
  </si>
  <si>
    <t>00013660</t>
  </si>
  <si>
    <t>00013661</t>
  </si>
  <si>
    <t>00013663</t>
  </si>
  <si>
    <t>00013664</t>
  </si>
  <si>
    <t>00013665</t>
  </si>
  <si>
    <t>00013666</t>
  </si>
  <si>
    <t>00013667</t>
  </si>
  <si>
    <t>00013668</t>
  </si>
  <si>
    <t>00013669</t>
  </si>
  <si>
    <t>00013671</t>
  </si>
  <si>
    <t>00013672</t>
  </si>
  <si>
    <t>00013673</t>
  </si>
  <si>
    <t>00013674</t>
  </si>
  <si>
    <t>00013675</t>
  </si>
  <si>
    <t>00013676</t>
  </si>
  <si>
    <t>00013677</t>
  </si>
  <si>
    <t>00013678</t>
  </si>
  <si>
    <t>00013679</t>
  </si>
  <si>
    <t>00013680</t>
  </si>
  <si>
    <t>00013681</t>
  </si>
  <si>
    <t>00013682</t>
  </si>
  <si>
    <t>00013683</t>
  </si>
  <si>
    <t>00013684</t>
  </si>
  <si>
    <t>00013686</t>
  </si>
  <si>
    <t>00013687</t>
  </si>
  <si>
    <t>00013689</t>
  </si>
  <si>
    <t>00013690</t>
  </si>
  <si>
    <t>00013691</t>
  </si>
  <si>
    <t>00013692</t>
  </si>
  <si>
    <t>00013693</t>
  </si>
  <si>
    <t>00013694</t>
  </si>
  <si>
    <t>00013695</t>
  </si>
  <si>
    <t>Cửa hàng Co.op Food BD CC Samsora Riverside</t>
  </si>
  <si>
    <t>00013696</t>
  </si>
  <si>
    <t>Cửa hàng Co.op Food BD Tân Lập 55</t>
  </si>
  <si>
    <t>00013697</t>
  </si>
  <si>
    <t>00013698</t>
  </si>
  <si>
    <t>00013699</t>
  </si>
  <si>
    <t>00013700</t>
  </si>
  <si>
    <t>00013701</t>
  </si>
  <si>
    <t>00013702</t>
  </si>
  <si>
    <t>00013703</t>
  </si>
  <si>
    <t>00013704</t>
  </si>
  <si>
    <t>00013705</t>
  </si>
  <si>
    <t>00013706</t>
  </si>
  <si>
    <t>00013707</t>
  </si>
  <si>
    <t>00013708</t>
  </si>
  <si>
    <t>00013710</t>
  </si>
  <si>
    <t>00013711</t>
  </si>
  <si>
    <t>00013723</t>
  </si>
  <si>
    <t>00013733</t>
  </si>
  <si>
    <t>16/03/2023</t>
  </si>
  <si>
    <t>Cửa hàng Co.op Food HN Green Stars</t>
  </si>
  <si>
    <t>00013735</t>
  </si>
  <si>
    <t>Co.opMart SCA – VICTORIA</t>
  </si>
  <si>
    <t>00013753</t>
  </si>
  <si>
    <t>00013757</t>
  </si>
  <si>
    <t>00013759</t>
  </si>
  <si>
    <t>00013776</t>
  </si>
  <si>
    <t>00013790</t>
  </si>
  <si>
    <t>00013791</t>
  </si>
  <si>
    <t>00013803</t>
  </si>
  <si>
    <t>00013805</t>
  </si>
  <si>
    <t>00013806</t>
  </si>
  <si>
    <t>00013824</t>
  </si>
  <si>
    <t>00014110</t>
  </si>
  <si>
    <t>00014166</t>
  </si>
  <si>
    <t>00014180</t>
  </si>
  <si>
    <t>00014194</t>
  </si>
  <si>
    <t>00014196</t>
  </si>
  <si>
    <t>00014197</t>
  </si>
  <si>
    <t>00014198</t>
  </si>
  <si>
    <t>00014199</t>
  </si>
  <si>
    <t>00014200</t>
  </si>
  <si>
    <t>00014201</t>
  </si>
  <si>
    <t>00014202</t>
  </si>
  <si>
    <t>00014835</t>
  </si>
  <si>
    <t>00014836</t>
  </si>
  <si>
    <t>00014837</t>
  </si>
  <si>
    <t>00014959</t>
  </si>
  <si>
    <t>00014960</t>
  </si>
  <si>
    <t>00015031</t>
  </si>
  <si>
    <t>00015583</t>
  </si>
  <si>
    <t>17/03/2023</t>
  </si>
  <si>
    <t>00015584</t>
  </si>
  <si>
    <t>00015585</t>
  </si>
  <si>
    <t>00015586</t>
  </si>
  <si>
    <t>00015587</t>
  </si>
  <si>
    <t>00015588</t>
  </si>
  <si>
    <t>00015589</t>
  </si>
  <si>
    <t>00015590</t>
  </si>
  <si>
    <t>00015591</t>
  </si>
  <si>
    <t>00015592</t>
  </si>
  <si>
    <t>00015593</t>
  </si>
  <si>
    <t>00015595</t>
  </si>
  <si>
    <t>00015596</t>
  </si>
  <si>
    <t>00015597</t>
  </si>
  <si>
    <t>00015598</t>
  </si>
  <si>
    <t>00015599</t>
  </si>
  <si>
    <t>00015600</t>
  </si>
  <si>
    <t>00015601</t>
  </si>
  <si>
    <t>00015602</t>
  </si>
  <si>
    <t>00015603</t>
  </si>
  <si>
    <t>00015605</t>
  </si>
  <si>
    <t>00015606</t>
  </si>
  <si>
    <t>00015608</t>
  </si>
  <si>
    <t>00015609</t>
  </si>
  <si>
    <t>00015610</t>
  </si>
  <si>
    <t>00015611</t>
  </si>
  <si>
    <t>00015612</t>
  </si>
  <si>
    <t>00015613</t>
  </si>
  <si>
    <t>00015615</t>
  </si>
  <si>
    <t>00015616</t>
  </si>
  <si>
    <t>00015617</t>
  </si>
  <si>
    <t>00015619</t>
  </si>
  <si>
    <t>00015620</t>
  </si>
  <si>
    <t>00015621</t>
  </si>
  <si>
    <t>00015622</t>
  </si>
  <si>
    <t>00015624</t>
  </si>
  <si>
    <t>00015628</t>
  </si>
  <si>
    <t>00015630</t>
  </si>
  <si>
    <t>00015633</t>
  </si>
  <si>
    <t>00015634</t>
  </si>
  <si>
    <t>00015636</t>
  </si>
  <si>
    <t>00015637</t>
  </si>
  <si>
    <t>00015638</t>
  </si>
  <si>
    <t>00015639</t>
  </si>
  <si>
    <t>00015640</t>
  </si>
  <si>
    <t>00015641</t>
  </si>
  <si>
    <t>00015649</t>
  </si>
  <si>
    <t>00015655</t>
  </si>
  <si>
    <t>00015656</t>
  </si>
  <si>
    <t>00015657</t>
  </si>
  <si>
    <t>00015664</t>
  </si>
  <si>
    <t>00015665</t>
  </si>
  <si>
    <t>00015668</t>
  </si>
  <si>
    <t>00015670</t>
  </si>
  <si>
    <t>18/03/2023</t>
  </si>
  <si>
    <t>00015671</t>
  </si>
  <si>
    <t>00015672</t>
  </si>
  <si>
    <t>00015675</t>
  </si>
  <si>
    <t>00015676</t>
  </si>
  <si>
    <t>00015677</t>
  </si>
  <si>
    <t>00015678</t>
  </si>
  <si>
    <t>00015680</t>
  </si>
  <si>
    <t>00015683</t>
  </si>
  <si>
    <t>00015684</t>
  </si>
  <si>
    <t>00015685</t>
  </si>
  <si>
    <t>00015686</t>
  </si>
  <si>
    <t>00015692</t>
  </si>
  <si>
    <t>00015693</t>
  </si>
  <si>
    <t>00015694</t>
  </si>
  <si>
    <t>00015695</t>
  </si>
  <si>
    <t>00015697</t>
  </si>
  <si>
    <t>00015698</t>
  </si>
  <si>
    <t>00015699</t>
  </si>
  <si>
    <t>00015702</t>
  </si>
  <si>
    <t>00015703</t>
  </si>
  <si>
    <t>Cửa Hàng Co.opFood Phú Định</t>
  </si>
  <si>
    <t>00015704</t>
  </si>
  <si>
    <t>00015725</t>
  </si>
  <si>
    <t>00015726</t>
  </si>
  <si>
    <t>00015727</t>
  </si>
  <si>
    <t>00015728</t>
  </si>
  <si>
    <t>00015729</t>
  </si>
  <si>
    <t>00015736</t>
  </si>
  <si>
    <t>20/03/2023</t>
  </si>
  <si>
    <t>00015738</t>
  </si>
  <si>
    <t>00015739</t>
  </si>
  <si>
    <t>00015740</t>
  </si>
  <si>
    <t>00015741</t>
  </si>
  <si>
    <t>00015744</t>
  </si>
  <si>
    <t>00015745</t>
  </si>
  <si>
    <t>00015746</t>
  </si>
  <si>
    <t>00015747</t>
  </si>
  <si>
    <t>00015749</t>
  </si>
  <si>
    <t>00015750</t>
  </si>
  <si>
    <t>00015751</t>
  </si>
  <si>
    <t>00015756</t>
  </si>
  <si>
    <t>00015757</t>
  </si>
  <si>
    <t>00015758</t>
  </si>
  <si>
    <t>00015759</t>
  </si>
  <si>
    <t>00015760</t>
  </si>
  <si>
    <t>00015766</t>
  </si>
  <si>
    <t>00015767</t>
  </si>
  <si>
    <t>00015768</t>
  </si>
  <si>
    <t>00015769</t>
  </si>
  <si>
    <t>00015773</t>
  </si>
  <si>
    <t>00015786</t>
  </si>
  <si>
    <t>00015787</t>
  </si>
  <si>
    <t>00015788</t>
  </si>
  <si>
    <t>00015789</t>
  </si>
  <si>
    <t>00015790</t>
  </si>
  <si>
    <t>00015791</t>
  </si>
  <si>
    <t>00015792</t>
  </si>
  <si>
    <t>00015793</t>
  </si>
  <si>
    <t>00015794</t>
  </si>
  <si>
    <t>00015795</t>
  </si>
  <si>
    <t>00015796</t>
  </si>
  <si>
    <t>00015797</t>
  </si>
  <si>
    <t>00015798</t>
  </si>
  <si>
    <t>00015799</t>
  </si>
  <si>
    <t>00015811</t>
  </si>
  <si>
    <t>21/03/2023</t>
  </si>
  <si>
    <t>00015812</t>
  </si>
  <si>
    <t>00015813</t>
  </si>
  <si>
    <t>00015814</t>
  </si>
  <si>
    <t>Cửa Hàng Co.opFood Lê Thị Hà 2</t>
  </si>
  <si>
    <t>00015816</t>
  </si>
  <si>
    <t>00015818</t>
  </si>
  <si>
    <t>00015820</t>
  </si>
  <si>
    <t>00015822</t>
  </si>
  <si>
    <t>00015823</t>
  </si>
  <si>
    <t>00015824</t>
  </si>
  <si>
    <t>00015828</t>
  </si>
  <si>
    <t>00015831</t>
  </si>
  <si>
    <t>Cửa hàng Co.op Food HN Mandarin</t>
  </si>
  <si>
    <t>00015832</t>
  </si>
  <si>
    <t>Cửa hàng Co.op Food HN Ngoại Giao Đoàn 1</t>
  </si>
  <si>
    <t>00015834</t>
  </si>
  <si>
    <t>00015835</t>
  </si>
  <si>
    <t>00015836</t>
  </si>
  <si>
    <t>00015837</t>
  </si>
  <si>
    <t>00015838</t>
  </si>
  <si>
    <t>00015839</t>
  </si>
  <si>
    <t>00015840</t>
  </si>
  <si>
    <t>00015841</t>
  </si>
  <si>
    <t>Cửa Hàng Co.op Food HN Sakura</t>
  </si>
  <si>
    <t>00015842</t>
  </si>
  <si>
    <t>00015843</t>
  </si>
  <si>
    <t>00015844</t>
  </si>
  <si>
    <t>00015845</t>
  </si>
  <si>
    <t>00015846</t>
  </si>
  <si>
    <t>00015848</t>
  </si>
  <si>
    <t>00015849</t>
  </si>
  <si>
    <t>00015850</t>
  </si>
  <si>
    <t>00015851</t>
  </si>
  <si>
    <t>00015852</t>
  </si>
  <si>
    <t>00015853</t>
  </si>
  <si>
    <t>00015854</t>
  </si>
  <si>
    <t>00015861</t>
  </si>
  <si>
    <t>00015863</t>
  </si>
  <si>
    <t>00015867</t>
  </si>
  <si>
    <t>00015868</t>
  </si>
  <si>
    <t>00015873</t>
  </si>
  <si>
    <t>22/03/2023</t>
  </si>
  <si>
    <t>00015874</t>
  </si>
  <si>
    <t>00015875</t>
  </si>
  <si>
    <t>00015876</t>
  </si>
  <si>
    <t>00015877</t>
  </si>
  <si>
    <t>00015879</t>
  </si>
  <si>
    <t>00015883</t>
  </si>
  <si>
    <t>00015886</t>
  </si>
  <si>
    <t>00015887</t>
  </si>
  <si>
    <t>Cửa Hàng Co.opFood Trần Tấn 70</t>
  </si>
  <si>
    <t>00015888</t>
  </si>
  <si>
    <t>00015890</t>
  </si>
  <si>
    <t>00015894</t>
  </si>
  <si>
    <t>00015896</t>
  </si>
  <si>
    <t>00015898</t>
  </si>
  <si>
    <t>00015901</t>
  </si>
  <si>
    <t>Cửa Hàng Co.op Food Cát Lái</t>
  </si>
  <si>
    <t>00015902</t>
  </si>
  <si>
    <t>00015903</t>
  </si>
  <si>
    <t>00015905</t>
  </si>
  <si>
    <t>00015907</t>
  </si>
  <si>
    <t>00015908</t>
  </si>
  <si>
    <t>00015909</t>
  </si>
  <si>
    <t>00015910</t>
  </si>
  <si>
    <t>00015911</t>
  </si>
  <si>
    <t>00015923</t>
  </si>
  <si>
    <t>00015924</t>
  </si>
  <si>
    <t>00015925</t>
  </si>
  <si>
    <t>00015926</t>
  </si>
  <si>
    <t>00015927</t>
  </si>
  <si>
    <t>00015928</t>
  </si>
  <si>
    <t>00015929</t>
  </si>
  <si>
    <t>00015930</t>
  </si>
  <si>
    <t>00015931</t>
  </si>
  <si>
    <t>00015932</t>
  </si>
  <si>
    <t>00015933</t>
  </si>
  <si>
    <t>00015934</t>
  </si>
  <si>
    <t>00015971</t>
  </si>
  <si>
    <t>23/03/2023</t>
  </si>
  <si>
    <t>00015972</t>
  </si>
  <si>
    <t>00015989</t>
  </si>
  <si>
    <t>00016009</t>
  </si>
  <si>
    <t>00016083</t>
  </si>
  <si>
    <t>00016116</t>
  </si>
  <si>
    <t>00016187</t>
  </si>
  <si>
    <t>00016188</t>
  </si>
  <si>
    <t>00016360</t>
  </si>
  <si>
    <t>00016361</t>
  </si>
  <si>
    <t>00016372</t>
  </si>
  <si>
    <t>00016377</t>
  </si>
  <si>
    <t>00016671</t>
  </si>
  <si>
    <t>00016756</t>
  </si>
  <si>
    <t>00016757</t>
  </si>
  <si>
    <t>00016837</t>
  </si>
  <si>
    <t>Cửa Hàng Co.opFood HN Tecco Skyville</t>
  </si>
  <si>
    <t>00016919</t>
  </si>
  <si>
    <t>00017386</t>
  </si>
  <si>
    <t>00017387</t>
  </si>
  <si>
    <t>00017431</t>
  </si>
  <si>
    <t>00017436</t>
  </si>
  <si>
    <t>24/03/2023</t>
  </si>
  <si>
    <t>00017437</t>
  </si>
  <si>
    <t>00017439</t>
  </si>
  <si>
    <t>00017440</t>
  </si>
  <si>
    <t>00017441</t>
  </si>
  <si>
    <t>00017446</t>
  </si>
  <si>
    <t>00017448</t>
  </si>
  <si>
    <t>00017450</t>
  </si>
  <si>
    <t>00017454</t>
  </si>
  <si>
    <t>Cửa Hàng Co.op Food HN AnLand</t>
  </si>
  <si>
    <t>00017455</t>
  </si>
  <si>
    <t>00017457</t>
  </si>
  <si>
    <t>00017462</t>
  </si>
  <si>
    <t>00017463</t>
  </si>
  <si>
    <t>00017464</t>
  </si>
  <si>
    <t>00017471</t>
  </si>
  <si>
    <t>00017472</t>
  </si>
  <si>
    <t>00017475</t>
  </si>
  <si>
    <t>00017476</t>
  </si>
  <si>
    <t>00017479</t>
  </si>
  <si>
    <t>25/03/2023</t>
  </si>
  <si>
    <t>00017480</t>
  </si>
  <si>
    <t>00017484</t>
  </si>
  <si>
    <t>00017485</t>
  </si>
  <si>
    <t>00017486</t>
  </si>
  <si>
    <t>00017487</t>
  </si>
  <si>
    <t>00017488</t>
  </si>
  <si>
    <t>00017489</t>
  </si>
  <si>
    <t>00017490</t>
  </si>
  <si>
    <t>00017491</t>
  </si>
  <si>
    <t>00017492</t>
  </si>
  <si>
    <t>00017493</t>
  </si>
  <si>
    <t>00017494</t>
  </si>
  <si>
    <t>00017496</t>
  </si>
  <si>
    <t>00017500</t>
  </si>
  <si>
    <t>00017501</t>
  </si>
  <si>
    <t>00017502</t>
  </si>
  <si>
    <t>00017508</t>
  </si>
  <si>
    <t>00017509</t>
  </si>
  <si>
    <t>00017510</t>
  </si>
  <si>
    <t>00017511</t>
  </si>
  <si>
    <t>00017512</t>
  </si>
  <si>
    <t>00017513</t>
  </si>
  <si>
    <t>00017519</t>
  </si>
  <si>
    <t>00017521</t>
  </si>
  <si>
    <t>00017523</t>
  </si>
  <si>
    <t>00017525</t>
  </si>
  <si>
    <t>27/03/2023</t>
  </si>
  <si>
    <t>00017527</t>
  </si>
  <si>
    <t>00017528</t>
  </si>
  <si>
    <t>00017529</t>
  </si>
  <si>
    <t>00017530</t>
  </si>
  <si>
    <t>00017531</t>
  </si>
  <si>
    <t>00017537</t>
  </si>
  <si>
    <t>00017540</t>
  </si>
  <si>
    <t>00017544</t>
  </si>
  <si>
    <t>00017565</t>
  </si>
  <si>
    <t>00017566</t>
  </si>
  <si>
    <t>00017567</t>
  </si>
  <si>
    <t>00017568</t>
  </si>
  <si>
    <t>00017569</t>
  </si>
  <si>
    <t>00017570</t>
  </si>
  <si>
    <t>00017595</t>
  </si>
  <si>
    <t>00017597</t>
  </si>
  <si>
    <t>00017599</t>
  </si>
  <si>
    <t>00017600</t>
  </si>
  <si>
    <t>00017601</t>
  </si>
  <si>
    <t>00017602</t>
  </si>
  <si>
    <t>00017603</t>
  </si>
  <si>
    <t>00017604</t>
  </si>
  <si>
    <t>00017605</t>
  </si>
  <si>
    <t>00017606</t>
  </si>
  <si>
    <t>00017607</t>
  </si>
  <si>
    <t>00017608</t>
  </si>
  <si>
    <t>00017609</t>
  </si>
  <si>
    <t>00017610</t>
  </si>
  <si>
    <t>00017611</t>
  </si>
  <si>
    <t>00017612</t>
  </si>
  <si>
    <t>00017613</t>
  </si>
  <si>
    <t>00017632</t>
  </si>
  <si>
    <t>Co.opMart SCA – GOLDSILK</t>
  </si>
  <si>
    <t>00017635</t>
  </si>
  <si>
    <t>28/03/2023</t>
  </si>
  <si>
    <t>00017636</t>
  </si>
  <si>
    <t>00017638</t>
  </si>
  <si>
    <t>00017639</t>
  </si>
  <si>
    <t>Cửa hàng Co.op Food Trường Chinh 22</t>
  </si>
  <si>
    <t>00017640</t>
  </si>
  <si>
    <t>00017644</t>
  </si>
  <si>
    <t>00017645</t>
  </si>
  <si>
    <t>00017647</t>
  </si>
  <si>
    <t>00017648</t>
  </si>
  <si>
    <t>00017649</t>
  </si>
  <si>
    <t>00017650</t>
  </si>
  <si>
    <t>00017651</t>
  </si>
  <si>
    <t>00017652</t>
  </si>
  <si>
    <t>00017653</t>
  </si>
  <si>
    <t>Cửa Hàng Co.opFood 239 Dương Đình Hội</t>
  </si>
  <si>
    <t>00017654</t>
  </si>
  <si>
    <t>Cửa Hàng Co.op Food Man Thiện 126A</t>
  </si>
  <si>
    <t>00017655</t>
  </si>
  <si>
    <t>00017656</t>
  </si>
  <si>
    <t>00017657</t>
  </si>
  <si>
    <t>00017658</t>
  </si>
  <si>
    <t>00017659</t>
  </si>
  <si>
    <t>00017663</t>
  </si>
  <si>
    <t>00017664</t>
  </si>
  <si>
    <t>00017666</t>
  </si>
  <si>
    <t>00017667</t>
  </si>
  <si>
    <t>00017669</t>
  </si>
  <si>
    <t>00017670</t>
  </si>
  <si>
    <t>00017671</t>
  </si>
  <si>
    <t>00017672</t>
  </si>
  <si>
    <t>00017673</t>
  </si>
  <si>
    <t>00017674</t>
  </si>
  <si>
    <t>00017675</t>
  </si>
  <si>
    <t>00017678</t>
  </si>
  <si>
    <t>00017679</t>
  </si>
  <si>
    <t>00017680</t>
  </si>
  <si>
    <t>00017681</t>
  </si>
  <si>
    <t>00017684</t>
  </si>
  <si>
    <t>00017685</t>
  </si>
  <si>
    <t>00017688</t>
  </si>
  <si>
    <t>00017689</t>
  </si>
  <si>
    <t>00017690</t>
  </si>
  <si>
    <t>00017691</t>
  </si>
  <si>
    <t>00017693</t>
  </si>
  <si>
    <t>00017694</t>
  </si>
  <si>
    <t>00017695</t>
  </si>
  <si>
    <t>00017696</t>
  </si>
  <si>
    <t>00017697</t>
  </si>
  <si>
    <t>00017698</t>
  </si>
  <si>
    <t>00017699</t>
  </si>
  <si>
    <t>00017700</t>
  </si>
  <si>
    <t>00017701</t>
  </si>
  <si>
    <t>00017706</t>
  </si>
  <si>
    <t>00017707</t>
  </si>
  <si>
    <t>00017716</t>
  </si>
  <si>
    <t>29/03/2023</t>
  </si>
  <si>
    <t>00017717</t>
  </si>
  <si>
    <t>00017719</t>
  </si>
  <si>
    <t>00017722</t>
  </si>
  <si>
    <t>00017723</t>
  </si>
  <si>
    <t>00017724</t>
  </si>
  <si>
    <t>00017725</t>
  </si>
  <si>
    <t>00017726</t>
  </si>
  <si>
    <t>00017727</t>
  </si>
  <si>
    <t>00017728</t>
  </si>
  <si>
    <t>00017729</t>
  </si>
  <si>
    <t>00017730</t>
  </si>
  <si>
    <t>00017731</t>
  </si>
  <si>
    <t>00017732</t>
  </si>
  <si>
    <t>00017735</t>
  </si>
  <si>
    <t>00017736</t>
  </si>
  <si>
    <t>00017737</t>
  </si>
  <si>
    <t>00017739</t>
  </si>
  <si>
    <t>00017740</t>
  </si>
  <si>
    <t>00017741</t>
  </si>
  <si>
    <t>00017742</t>
  </si>
  <si>
    <t>00017743</t>
  </si>
  <si>
    <t>00017744</t>
  </si>
  <si>
    <t>00017746</t>
  </si>
  <si>
    <t>00017747</t>
  </si>
  <si>
    <t>00017748</t>
  </si>
  <si>
    <t>00017749</t>
  </si>
  <si>
    <t>00017750</t>
  </si>
  <si>
    <t>00017754</t>
  </si>
  <si>
    <t>00017755</t>
  </si>
  <si>
    <t>00017756</t>
  </si>
  <si>
    <t>00017757</t>
  </si>
  <si>
    <t>00017758</t>
  </si>
  <si>
    <t>00017759</t>
  </si>
  <si>
    <t>00017760</t>
  </si>
  <si>
    <t>00017761</t>
  </si>
  <si>
    <t>00017762</t>
  </si>
  <si>
    <t>00017766</t>
  </si>
  <si>
    <t>Cửa Hàng Co.opFood HN Thanh Hà Cienco 5</t>
  </si>
  <si>
    <t>00017767</t>
  </si>
  <si>
    <t>Cửa Hàng Co.op Food HN V7 The Vesta</t>
  </si>
  <si>
    <t>00017773</t>
  </si>
  <si>
    <t>00017774</t>
  </si>
  <si>
    <t>00017775</t>
  </si>
  <si>
    <t>00017776</t>
  </si>
  <si>
    <t>00017777</t>
  </si>
  <si>
    <t>00017778</t>
  </si>
  <si>
    <t>00017779</t>
  </si>
  <si>
    <t>00017780</t>
  </si>
  <si>
    <t>00017781</t>
  </si>
  <si>
    <t>CHI NHÁNH LIÊN HIỆP HỢP TÁC XÃ THƯƠNG MẠI TP. HỒ CHÍ MINH - CO.OPMART LAGI</t>
  </si>
  <si>
    <t>0301175691-019</t>
  </si>
  <si>
    <t>00017782</t>
  </si>
  <si>
    <t>00017783</t>
  </si>
  <si>
    <t>00017784</t>
  </si>
  <si>
    <t>00017786</t>
  </si>
  <si>
    <t>00017787</t>
  </si>
  <si>
    <t>00017788</t>
  </si>
  <si>
    <t>00017789</t>
  </si>
  <si>
    <t>00017790</t>
  </si>
  <si>
    <t>00017791</t>
  </si>
  <si>
    <t>00017792</t>
  </si>
  <si>
    <t>00017793</t>
  </si>
  <si>
    <t>00017794</t>
  </si>
  <si>
    <t>30/03/2023</t>
  </si>
  <si>
    <t>00017795</t>
  </si>
  <si>
    <t>00017796</t>
  </si>
  <si>
    <t>00017797</t>
  </si>
  <si>
    <t>00017806</t>
  </si>
  <si>
    <t>00017807</t>
  </si>
  <si>
    <t>00017808</t>
  </si>
  <si>
    <t>00017809</t>
  </si>
  <si>
    <t>00017810</t>
  </si>
  <si>
    <t>00017827</t>
  </si>
  <si>
    <t>00018092</t>
  </si>
  <si>
    <t>00018093</t>
  </si>
  <si>
    <t>00018094</t>
  </si>
  <si>
    <t>00018096</t>
  </si>
  <si>
    <t>00018097</t>
  </si>
  <si>
    <t>00018098</t>
  </si>
  <si>
    <t>00018099</t>
  </si>
  <si>
    <t>00018100</t>
  </si>
  <si>
    <t>00018102</t>
  </si>
  <si>
    <t>00018103</t>
  </si>
  <si>
    <t>00018104</t>
  </si>
  <si>
    <t>00018682</t>
  </si>
  <si>
    <t>00018686</t>
  </si>
  <si>
    <t>00018688</t>
  </si>
  <si>
    <t>00018689</t>
  </si>
  <si>
    <t>00018696</t>
  </si>
  <si>
    <t>00018719</t>
  </si>
  <si>
    <t>00018720</t>
  </si>
  <si>
    <t>00018747</t>
  </si>
  <si>
    <t>31/03/2023</t>
  </si>
  <si>
    <t>00018748</t>
  </si>
  <si>
    <t>00018750</t>
  </si>
  <si>
    <t>00018753</t>
  </si>
  <si>
    <t>00018754</t>
  </si>
  <si>
    <t>00018755</t>
  </si>
  <si>
    <t>00018785</t>
  </si>
  <si>
    <t>00019056</t>
  </si>
  <si>
    <t>01/04/2023</t>
  </si>
  <si>
    <t>00019065</t>
  </si>
  <si>
    <t>00019066</t>
  </si>
  <si>
    <t>00019068</t>
  </si>
  <si>
    <t>00019069</t>
  </si>
  <si>
    <t>00019075</t>
  </si>
  <si>
    <t>00019077</t>
  </si>
  <si>
    <t>00019078</t>
  </si>
  <si>
    <t>00019083</t>
  </si>
  <si>
    <t>00019092</t>
  </si>
  <si>
    <t>00019094</t>
  </si>
  <si>
    <t>00019095</t>
  </si>
  <si>
    <t>00019096</t>
  </si>
  <si>
    <t>00019097</t>
  </si>
  <si>
    <t>Cửa Hàng Co.opFood  BD Xuyên Á 209</t>
  </si>
  <si>
    <t>00019098</t>
  </si>
  <si>
    <t>00019099</t>
  </si>
  <si>
    <t>00019101</t>
  </si>
  <si>
    <t>00019104</t>
  </si>
  <si>
    <t>00019105</t>
  </si>
  <si>
    <t>00019106</t>
  </si>
  <si>
    <t>00019107</t>
  </si>
  <si>
    <t>00019108</t>
  </si>
  <si>
    <t>00019109</t>
  </si>
  <si>
    <t>00019110</t>
  </si>
  <si>
    <t>00019114</t>
  </si>
  <si>
    <t>03/04/2023</t>
  </si>
  <si>
    <t>00019117</t>
  </si>
  <si>
    <t>00019119</t>
  </si>
  <si>
    <t>00019120</t>
  </si>
  <si>
    <t>00019127</t>
  </si>
  <si>
    <t>00019130</t>
  </si>
  <si>
    <t>00019132</t>
  </si>
  <si>
    <t>00019133</t>
  </si>
  <si>
    <t>00019135</t>
  </si>
  <si>
    <t>00019136</t>
  </si>
  <si>
    <t>00019137</t>
  </si>
  <si>
    <t>00019138</t>
  </si>
  <si>
    <t>00019141</t>
  </si>
  <si>
    <t>00019142</t>
  </si>
  <si>
    <t>00019145</t>
  </si>
  <si>
    <t>00019146</t>
  </si>
  <si>
    <t>00019148</t>
  </si>
  <si>
    <t>00019150</t>
  </si>
  <si>
    <t>00019153</t>
  </si>
  <si>
    <t>00019154</t>
  </si>
  <si>
    <t>00019155</t>
  </si>
  <si>
    <t>00019156</t>
  </si>
  <si>
    <t>00019168</t>
  </si>
  <si>
    <t>00019169</t>
  </si>
  <si>
    <t>00019170</t>
  </si>
  <si>
    <t>00019171</t>
  </si>
  <si>
    <t>00019172</t>
  </si>
  <si>
    <t>00019173</t>
  </si>
  <si>
    <t>00019174</t>
  </si>
  <si>
    <t>00019175</t>
  </si>
  <si>
    <t>00019203</t>
  </si>
  <si>
    <t>04/04/2023</t>
  </si>
  <si>
    <t>00019204</t>
  </si>
  <si>
    <t>00019205</t>
  </si>
  <si>
    <t>00019206</t>
  </si>
  <si>
    <t>00019209</t>
  </si>
  <si>
    <t>00019211</t>
  </si>
  <si>
    <t>00019212</t>
  </si>
  <si>
    <t>00019223</t>
  </si>
  <si>
    <t>00019225</t>
  </si>
  <si>
    <t>Cửa Hàng Co.op Food Conic Sky</t>
  </si>
  <si>
    <t>00019226</t>
  </si>
  <si>
    <t>00019227</t>
  </si>
  <si>
    <t>00019230</t>
  </si>
  <si>
    <t>00019231</t>
  </si>
  <si>
    <t>00019232</t>
  </si>
  <si>
    <t>00019235</t>
  </si>
  <si>
    <t>00019236</t>
  </si>
  <si>
    <t>00019246</t>
  </si>
  <si>
    <t>00019247</t>
  </si>
  <si>
    <t>00019248</t>
  </si>
  <si>
    <t>00019249</t>
  </si>
  <si>
    <t>00019251</t>
  </si>
  <si>
    <t>00019253</t>
  </si>
  <si>
    <t>00019254</t>
  </si>
  <si>
    <t>Cửa Hàng Co.opFood  Bùi Thế Mỹ 31</t>
  </si>
  <si>
    <t>00019255</t>
  </si>
  <si>
    <t>00019256</t>
  </si>
  <si>
    <t>00019257</t>
  </si>
  <si>
    <t>00019260</t>
  </si>
  <si>
    <t>00019261</t>
  </si>
  <si>
    <t>00019262</t>
  </si>
  <si>
    <t>00019263</t>
  </si>
  <si>
    <t>00019264</t>
  </si>
  <si>
    <t>00019265</t>
  </si>
  <si>
    <t>00019266</t>
  </si>
  <si>
    <t>00019267</t>
  </si>
  <si>
    <t>00019268</t>
  </si>
  <si>
    <t>00019269</t>
  </si>
  <si>
    <t>00019270</t>
  </si>
  <si>
    <t>00019276</t>
  </si>
  <si>
    <t>05/04/2023</t>
  </si>
  <si>
    <t>00019277</t>
  </si>
  <si>
    <t>00019278</t>
  </si>
  <si>
    <t>00019280</t>
  </si>
  <si>
    <t>00019281</t>
  </si>
  <si>
    <t>00019282</t>
  </si>
  <si>
    <t>00019283</t>
  </si>
  <si>
    <t>00019284</t>
  </si>
  <si>
    <t>00019287</t>
  </si>
  <si>
    <t>00019288</t>
  </si>
  <si>
    <t>00019290</t>
  </si>
  <si>
    <t>00019291</t>
  </si>
  <si>
    <t>00019292</t>
  </si>
  <si>
    <t>00019294</t>
  </si>
  <si>
    <t>00019296</t>
  </si>
  <si>
    <t>00019297</t>
  </si>
  <si>
    <t>00019298</t>
  </si>
  <si>
    <t>00019300</t>
  </si>
  <si>
    <t>00019301</t>
  </si>
  <si>
    <t>00019302</t>
  </si>
  <si>
    <t>00019303</t>
  </si>
  <si>
    <t>00019308</t>
  </si>
  <si>
    <t>00019309</t>
  </si>
  <si>
    <t>00019327</t>
  </si>
  <si>
    <t>00019328</t>
  </si>
  <si>
    <t>00019329</t>
  </si>
  <si>
    <t>00019330</t>
  </si>
  <si>
    <t>00019331</t>
  </si>
  <si>
    <t>00019332</t>
  </si>
  <si>
    <t>00019333</t>
  </si>
  <si>
    <t>00019334</t>
  </si>
  <si>
    <t>00019335</t>
  </si>
  <si>
    <t>00019336</t>
  </si>
  <si>
    <t>00019337</t>
  </si>
  <si>
    <t>00019338</t>
  </si>
  <si>
    <t>00019339</t>
  </si>
  <si>
    <t>00019340</t>
  </si>
  <si>
    <t>00019341</t>
  </si>
  <si>
    <t>00019345</t>
  </si>
  <si>
    <t>06/04/2023</t>
  </si>
  <si>
    <t>00019515</t>
  </si>
  <si>
    <t>00019547</t>
  </si>
  <si>
    <t>00019548</t>
  </si>
  <si>
    <t>00019549</t>
  </si>
  <si>
    <t>00019599</t>
  </si>
  <si>
    <t>00019600</t>
  </si>
  <si>
    <t>00019686</t>
  </si>
  <si>
    <t>00019710</t>
  </si>
  <si>
    <t>00019711</t>
  </si>
  <si>
    <t>00020188</t>
  </si>
  <si>
    <t>00020190</t>
  </si>
  <si>
    <t>00020191</t>
  </si>
  <si>
    <t>00020221</t>
  </si>
  <si>
    <t>00020222</t>
  </si>
  <si>
    <t>00020223</t>
  </si>
  <si>
    <t>00020360</t>
  </si>
  <si>
    <t>00020361</t>
  </si>
  <si>
    <t>00020366</t>
  </si>
  <si>
    <t>00020370</t>
  </si>
  <si>
    <t>00020372</t>
  </si>
  <si>
    <t>07/04/2023</t>
  </si>
  <si>
    <t>00020373</t>
  </si>
  <si>
    <t>Cửa Hàng Co.op Food CC Safira Khang Điền</t>
  </si>
  <si>
    <t>00020374</t>
  </si>
  <si>
    <t>00020375</t>
  </si>
  <si>
    <t>00020376</t>
  </si>
  <si>
    <t>00020377</t>
  </si>
  <si>
    <t>00020379</t>
  </si>
  <si>
    <t>00020382</t>
  </si>
  <si>
    <t>Cửa Hàng Co.opFood Bà Điểm</t>
  </si>
  <si>
    <t>00020384</t>
  </si>
  <si>
    <t>00020385</t>
  </si>
  <si>
    <t>00020386</t>
  </si>
  <si>
    <t>00020388</t>
  </si>
  <si>
    <t>00020389</t>
  </si>
  <si>
    <t>00020390</t>
  </si>
  <si>
    <t>00020392</t>
  </si>
  <si>
    <t>00020393</t>
  </si>
  <si>
    <t>00020394</t>
  </si>
  <si>
    <t>00020395</t>
  </si>
  <si>
    <t>00020396</t>
  </si>
  <si>
    <t>00020397</t>
  </si>
  <si>
    <t>00020399</t>
  </si>
  <si>
    <t>00020400</t>
  </si>
  <si>
    <t>00020403</t>
  </si>
  <si>
    <t>00020404</t>
  </si>
  <si>
    <t>00020406</t>
  </si>
  <si>
    <t>00020409</t>
  </si>
  <si>
    <t>00020410</t>
  </si>
  <si>
    <t>00020411</t>
  </si>
  <si>
    <t>00020412</t>
  </si>
  <si>
    <t>00020413</t>
  </si>
  <si>
    <t>00020414</t>
  </si>
  <si>
    <t>00020421</t>
  </si>
  <si>
    <t>00020439</t>
  </si>
  <si>
    <t>00020446</t>
  </si>
  <si>
    <t>08/04/2023</t>
  </si>
  <si>
    <t>00020447</t>
  </si>
  <si>
    <t>00020448</t>
  </si>
  <si>
    <t>00020449</t>
  </si>
  <si>
    <t>00020458</t>
  </si>
  <si>
    <t>00020459</t>
  </si>
  <si>
    <t>00020460</t>
  </si>
  <si>
    <t>00020461</t>
  </si>
  <si>
    <t>00020464</t>
  </si>
  <si>
    <t>00020467</t>
  </si>
  <si>
    <t>00020468</t>
  </si>
  <si>
    <t>00020469</t>
  </si>
  <si>
    <t>00020470</t>
  </si>
  <si>
    <t>00020485</t>
  </si>
  <si>
    <t>00020491</t>
  </si>
  <si>
    <t>00020492</t>
  </si>
  <si>
    <t>00020493</t>
  </si>
  <si>
    <t>00020494</t>
  </si>
  <si>
    <t>00020495</t>
  </si>
  <si>
    <t>00020496</t>
  </si>
  <si>
    <t>00020497</t>
  </si>
  <si>
    <t>00020503</t>
  </si>
  <si>
    <t>10/04/2023</t>
  </si>
  <si>
    <t>00020504</t>
  </si>
  <si>
    <t>00020505</t>
  </si>
  <si>
    <t>00020506</t>
  </si>
  <si>
    <t>00020507</t>
  </si>
  <si>
    <t>00020509</t>
  </si>
  <si>
    <t>00020511</t>
  </si>
  <si>
    <t>00020512</t>
  </si>
  <si>
    <t>00020515</t>
  </si>
  <si>
    <t>00020516</t>
  </si>
  <si>
    <t>00020517</t>
  </si>
  <si>
    <t>00020520</t>
  </si>
  <si>
    <t>00020521</t>
  </si>
  <si>
    <t>00020522</t>
  </si>
  <si>
    <t>00020523</t>
  </si>
  <si>
    <t>00020524</t>
  </si>
  <si>
    <t>00020525</t>
  </si>
  <si>
    <t>00020533</t>
  </si>
  <si>
    <t>00020534</t>
  </si>
  <si>
    <t>00020535</t>
  </si>
  <si>
    <t>00020536</t>
  </si>
  <si>
    <t>00020537</t>
  </si>
  <si>
    <t>00020538</t>
  </si>
  <si>
    <t>00020539</t>
  </si>
  <si>
    <t>00020540</t>
  </si>
  <si>
    <t>00020541</t>
  </si>
  <si>
    <t>00020542</t>
  </si>
  <si>
    <t>Cửa Hàng Co.opFood CT Trần Hưng Đạo 474</t>
  </si>
  <si>
    <t>00020543</t>
  </si>
  <si>
    <t>00020544</t>
  </si>
  <si>
    <t>00020561</t>
  </si>
  <si>
    <t>Cửa hàng Co.op Food HN VP2 Linh Đàm</t>
  </si>
  <si>
    <t>00020563</t>
  </si>
  <si>
    <t>11/04/2023</t>
  </si>
  <si>
    <t>00020565</t>
  </si>
  <si>
    <t>00020566</t>
  </si>
  <si>
    <t>00020567</t>
  </si>
  <si>
    <t>00020570</t>
  </si>
  <si>
    <t>00020571</t>
  </si>
  <si>
    <t>00020572</t>
  </si>
  <si>
    <t>00020574</t>
  </si>
  <si>
    <t>CO.OPMART SCA – Cao Thắng</t>
  </si>
  <si>
    <t>00020576</t>
  </si>
  <si>
    <t>00020577</t>
  </si>
  <si>
    <t>00020578</t>
  </si>
  <si>
    <t>00020579</t>
  </si>
  <si>
    <t>00020588</t>
  </si>
  <si>
    <t>00020591</t>
  </si>
  <si>
    <t>Cửa Hàng Co.opFood BD CC Charm SapphireI</t>
  </si>
  <si>
    <t>00020592</t>
  </si>
  <si>
    <t>00020595</t>
  </si>
  <si>
    <t>00020596</t>
  </si>
  <si>
    <t>00020597</t>
  </si>
  <si>
    <t>00020598</t>
  </si>
  <si>
    <t>00020599</t>
  </si>
  <si>
    <t>00020600</t>
  </si>
  <si>
    <t>00020601</t>
  </si>
  <si>
    <t>00020602</t>
  </si>
  <si>
    <t>Cửa hàng Co.op Food BD Ngô Thì Nhậm 82</t>
  </si>
  <si>
    <t>00020603</t>
  </si>
  <si>
    <t>Cửa hàng Co.op Food BD Trần Hưng Đạo 325</t>
  </si>
  <si>
    <t>00020622</t>
  </si>
  <si>
    <t>00020623</t>
  </si>
  <si>
    <t>00020626</t>
  </si>
  <si>
    <t>00020627</t>
  </si>
  <si>
    <t>00020635</t>
  </si>
  <si>
    <t>00020636</t>
  </si>
  <si>
    <t>00020638</t>
  </si>
  <si>
    <t>00020639</t>
  </si>
  <si>
    <t>00020640</t>
  </si>
  <si>
    <t>00020641</t>
  </si>
  <si>
    <t>00020642</t>
  </si>
  <si>
    <t>00020643</t>
  </si>
  <si>
    <t>00020644</t>
  </si>
  <si>
    <t>00020645</t>
  </si>
  <si>
    <t>00020646</t>
  </si>
  <si>
    <t>00020647</t>
  </si>
  <si>
    <t>00020649</t>
  </si>
  <si>
    <t>00020656</t>
  </si>
  <si>
    <t>00020657</t>
  </si>
  <si>
    <t>00020658</t>
  </si>
  <si>
    <t>00020661</t>
  </si>
  <si>
    <t>00020662</t>
  </si>
  <si>
    <t>00020664</t>
  </si>
  <si>
    <t>12/04/2023</t>
  </si>
  <si>
    <t>00020665</t>
  </si>
  <si>
    <t>00020666</t>
  </si>
  <si>
    <t>00020667</t>
  </si>
  <si>
    <t>00020668</t>
  </si>
  <si>
    <t>00020669</t>
  </si>
  <si>
    <t>00020670</t>
  </si>
  <si>
    <t>00020673</t>
  </si>
  <si>
    <t>00020676</t>
  </si>
  <si>
    <t>00020677</t>
  </si>
  <si>
    <t>00020679</t>
  </si>
  <si>
    <t>00020680</t>
  </si>
  <si>
    <t>00020684</t>
  </si>
  <si>
    <t>00020685</t>
  </si>
  <si>
    <t>00020686</t>
  </si>
  <si>
    <t>00020687</t>
  </si>
  <si>
    <t>00020691</t>
  </si>
  <si>
    <t>00020692</t>
  </si>
  <si>
    <t>00020693</t>
  </si>
  <si>
    <t>00020694</t>
  </si>
  <si>
    <t>00020697</t>
  </si>
  <si>
    <t>00020699</t>
  </si>
  <si>
    <t>00020700</t>
  </si>
  <si>
    <t>00020708</t>
  </si>
  <si>
    <t>00020710</t>
  </si>
  <si>
    <t>00020711</t>
  </si>
  <si>
    <t>00020714</t>
  </si>
  <si>
    <t>00020715</t>
  </si>
  <si>
    <t>00020716</t>
  </si>
  <si>
    <t>00020717</t>
  </si>
  <si>
    <t>00020718</t>
  </si>
  <si>
    <t>00020719</t>
  </si>
  <si>
    <t>00020720</t>
  </si>
  <si>
    <t>00020721</t>
  </si>
  <si>
    <t>00020723</t>
  </si>
  <si>
    <t>Cửa hàng Co.op Food CT Tây Đô</t>
  </si>
  <si>
    <t>00021333</t>
  </si>
  <si>
    <t>13/04/2023</t>
  </si>
  <si>
    <t>00021352</t>
  </si>
  <si>
    <t>00021353</t>
  </si>
  <si>
    <t>00021400</t>
  </si>
  <si>
    <t>00021401</t>
  </si>
  <si>
    <t>00021402</t>
  </si>
  <si>
    <t>00021404</t>
  </si>
  <si>
    <t>00021494</t>
  </si>
  <si>
    <t>00021495</t>
  </si>
  <si>
    <t>00021496</t>
  </si>
  <si>
    <t>00021931</t>
  </si>
  <si>
    <t>Cửa Hàng Co.op Food CC Hausneo</t>
  </si>
  <si>
    <t>00021949</t>
  </si>
  <si>
    <t>00021989</t>
  </si>
  <si>
    <t>00021990</t>
  </si>
  <si>
    <t>00021991</t>
  </si>
  <si>
    <t>00022027</t>
  </si>
  <si>
    <t>Cửa Hàng Co.opFood Lê Văn Qưới</t>
  </si>
  <si>
    <t>00022029</t>
  </si>
  <si>
    <t>00022030</t>
  </si>
  <si>
    <t>00022047</t>
  </si>
  <si>
    <t>Cửa Hàng Co.op Food HT Nguyễn Biên</t>
  </si>
  <si>
    <t>00022048</t>
  </si>
  <si>
    <t>00022058</t>
  </si>
  <si>
    <t>00022117</t>
  </si>
  <si>
    <t>14/04/2023</t>
  </si>
  <si>
    <t>00022118</t>
  </si>
  <si>
    <t>00022119</t>
  </si>
  <si>
    <t>00022120</t>
  </si>
  <si>
    <t>00022121</t>
  </si>
  <si>
    <t>00022122</t>
  </si>
  <si>
    <t>00022123</t>
  </si>
  <si>
    <t>00022124</t>
  </si>
  <si>
    <t>00022126</t>
  </si>
  <si>
    <t>00022127</t>
  </si>
  <si>
    <t>00022130</t>
  </si>
  <si>
    <t>00022131</t>
  </si>
  <si>
    <t>00022132</t>
  </si>
  <si>
    <t>00022134</t>
  </si>
  <si>
    <t>00022135</t>
  </si>
  <si>
    <t>00022137</t>
  </si>
  <si>
    <t>00022138</t>
  </si>
  <si>
    <t>00022140</t>
  </si>
  <si>
    <t>00022141</t>
  </si>
  <si>
    <t>00022144</t>
  </si>
  <si>
    <t>00022148</t>
  </si>
  <si>
    <t>00022191</t>
  </si>
  <si>
    <t>15/04/2023</t>
  </si>
  <si>
    <t>00022192</t>
  </si>
  <si>
    <t>00022194</t>
  </si>
  <si>
    <t>00022195</t>
  </si>
  <si>
    <t>00022196</t>
  </si>
  <si>
    <t>00022197</t>
  </si>
  <si>
    <t>00022198</t>
  </si>
  <si>
    <t>00022201</t>
  </si>
  <si>
    <t>00022202</t>
  </si>
  <si>
    <t>00022203</t>
  </si>
  <si>
    <t>00022205</t>
  </si>
  <si>
    <t>00022208</t>
  </si>
  <si>
    <t>00022209</t>
  </si>
  <si>
    <t>00022215</t>
  </si>
  <si>
    <t>17/04/2023</t>
  </si>
  <si>
    <t>00022217</t>
  </si>
  <si>
    <t>00022221</t>
  </si>
  <si>
    <t>00022222</t>
  </si>
  <si>
    <t>00022223</t>
  </si>
  <si>
    <t>00022224</t>
  </si>
  <si>
    <t>00022225</t>
  </si>
  <si>
    <t>00022228</t>
  </si>
  <si>
    <t>00022233</t>
  </si>
  <si>
    <t>00022234</t>
  </si>
  <si>
    <t>00022236</t>
  </si>
  <si>
    <t>00022237</t>
  </si>
  <si>
    <t>00022238</t>
  </si>
  <si>
    <t>00022239</t>
  </si>
  <si>
    <t>00022240</t>
  </si>
  <si>
    <t>00022241</t>
  </si>
  <si>
    <t>00022242</t>
  </si>
  <si>
    <t>00022243</t>
  </si>
  <si>
    <t>00022248</t>
  </si>
  <si>
    <t>00022249</t>
  </si>
  <si>
    <t>00022250</t>
  </si>
  <si>
    <t>00022261</t>
  </si>
  <si>
    <t>00022301</t>
  </si>
  <si>
    <t>00022302</t>
  </si>
  <si>
    <t>00022303</t>
  </si>
  <si>
    <t>00022304</t>
  </si>
  <si>
    <t>00022305</t>
  </si>
  <si>
    <t>00022306</t>
  </si>
  <si>
    <t>00022307</t>
  </si>
  <si>
    <t>00022308</t>
  </si>
  <si>
    <t>00022309</t>
  </si>
  <si>
    <t>00022310</t>
  </si>
  <si>
    <t>00022311</t>
  </si>
  <si>
    <t>00022312</t>
  </si>
  <si>
    <t>00022315</t>
  </si>
  <si>
    <t>18/04/2023</t>
  </si>
  <si>
    <t>00022319</t>
  </si>
  <si>
    <t>00022320</t>
  </si>
  <si>
    <t>00022331</t>
  </si>
  <si>
    <t>00022332</t>
  </si>
  <si>
    <t>00022337</t>
  </si>
  <si>
    <t>00022340</t>
  </si>
  <si>
    <t>00022342</t>
  </si>
  <si>
    <t>00022346</t>
  </si>
  <si>
    <t>00022349</t>
  </si>
  <si>
    <t>00022351</t>
  </si>
  <si>
    <t>00022353</t>
  </si>
  <si>
    <t>00022354</t>
  </si>
  <si>
    <t>00022355</t>
  </si>
  <si>
    <t>00022358</t>
  </si>
  <si>
    <t>00022359</t>
  </si>
  <si>
    <t>00022360</t>
  </si>
  <si>
    <t>00022362</t>
  </si>
  <si>
    <t>00022363</t>
  </si>
  <si>
    <t>00022365</t>
  </si>
  <si>
    <t>00022366</t>
  </si>
  <si>
    <t>00022367</t>
  </si>
  <si>
    <t>00022368</t>
  </si>
  <si>
    <t>00022376</t>
  </si>
  <si>
    <t>00022377</t>
  </si>
  <si>
    <t>00022378</t>
  </si>
  <si>
    <t>00022379</t>
  </si>
  <si>
    <t>00022380</t>
  </si>
  <si>
    <t>00022381</t>
  </si>
  <si>
    <t>00022382</t>
  </si>
  <si>
    <t>00022383</t>
  </si>
  <si>
    <t>00022384</t>
  </si>
  <si>
    <t>00022385</t>
  </si>
  <si>
    <t>00022386</t>
  </si>
  <si>
    <t>00022387</t>
  </si>
  <si>
    <t>00022395</t>
  </si>
  <si>
    <t>19/04/2023</t>
  </si>
  <si>
    <t>00022396</t>
  </si>
  <si>
    <t>00022398</t>
  </si>
  <si>
    <t>00022399</t>
  </si>
  <si>
    <t>00022400</t>
  </si>
  <si>
    <t>00022401</t>
  </si>
  <si>
    <t>00022402</t>
  </si>
  <si>
    <t>00022403</t>
  </si>
  <si>
    <t>00022404</t>
  </si>
  <si>
    <t>00022405</t>
  </si>
  <si>
    <t>00022407</t>
  </si>
  <si>
    <t>00022408</t>
  </si>
  <si>
    <t>00022409</t>
  </si>
  <si>
    <t>00022412</t>
  </si>
  <si>
    <t>00022413</t>
  </si>
  <si>
    <t>00022414</t>
  </si>
  <si>
    <t>00022416</t>
  </si>
  <si>
    <t>00022417</t>
  </si>
  <si>
    <t>Cửa hàng Co.opFood Trần Tấn 70</t>
  </si>
  <si>
    <t>00022418</t>
  </si>
  <si>
    <t>00022421</t>
  </si>
  <si>
    <t>00022423</t>
  </si>
  <si>
    <t>00022428</t>
  </si>
  <si>
    <t>00022430</t>
  </si>
  <si>
    <t>00022433</t>
  </si>
  <si>
    <t>00022434</t>
  </si>
  <si>
    <t>00022437</t>
  </si>
  <si>
    <t>00022439</t>
  </si>
  <si>
    <t>00022440</t>
  </si>
  <si>
    <t>00022443</t>
  </si>
  <si>
    <t>00022444</t>
  </si>
  <si>
    <t>00022445</t>
  </si>
  <si>
    <t>00022446</t>
  </si>
  <si>
    <t>00022447</t>
  </si>
  <si>
    <t>00022448</t>
  </si>
  <si>
    <t>00022449</t>
  </si>
  <si>
    <t>00022450</t>
  </si>
  <si>
    <t>00022451</t>
  </si>
  <si>
    <t>00022452</t>
  </si>
  <si>
    <t>00022453</t>
  </si>
  <si>
    <t>00022454</t>
  </si>
  <si>
    <t>00022953</t>
  </si>
  <si>
    <t>20/04/2023</t>
  </si>
  <si>
    <t>00022954</t>
  </si>
  <si>
    <t>00023083</t>
  </si>
  <si>
    <t>00023155</t>
  </si>
  <si>
    <t>00023157</t>
  </si>
  <si>
    <t>00023158</t>
  </si>
  <si>
    <t>00023159</t>
  </si>
  <si>
    <t>00023160</t>
  </si>
  <si>
    <t>00023163</t>
  </si>
  <si>
    <t>00023164</t>
  </si>
  <si>
    <t>00023433</t>
  </si>
  <si>
    <t>00023449</t>
  </si>
  <si>
    <t>21/04/2023</t>
  </si>
  <si>
    <t>00023450</t>
  </si>
  <si>
    <t>00023452</t>
  </si>
  <si>
    <t>00023457</t>
  </si>
  <si>
    <t>00023459</t>
  </si>
  <si>
    <t>00023460</t>
  </si>
  <si>
    <t>00023461</t>
  </si>
  <si>
    <t>00023464</t>
  </si>
  <si>
    <t>00023467</t>
  </si>
  <si>
    <t>00023468</t>
  </si>
  <si>
    <t>00023469</t>
  </si>
  <si>
    <t>00023470</t>
  </si>
  <si>
    <t>00023474</t>
  </si>
  <si>
    <t>00023475</t>
  </si>
  <si>
    <t>00023476</t>
  </si>
  <si>
    <t>00023477</t>
  </si>
  <si>
    <t>00023478</t>
  </si>
  <si>
    <t>00023479</t>
  </si>
  <si>
    <t>00023481</t>
  </si>
  <si>
    <t>00023482</t>
  </si>
  <si>
    <t>00023542</t>
  </si>
  <si>
    <t>00023544</t>
  </si>
  <si>
    <t>00023545</t>
  </si>
  <si>
    <t>00023547</t>
  </si>
  <si>
    <t>22/04/2023</t>
  </si>
  <si>
    <t>00023548</t>
  </si>
  <si>
    <t>00023549</t>
  </si>
  <si>
    <t>00023552</t>
  </si>
  <si>
    <t>00023554</t>
  </si>
  <si>
    <t>00023555</t>
  </si>
  <si>
    <t>00023559</t>
  </si>
  <si>
    <t>00023560</t>
  </si>
  <si>
    <t>00023561</t>
  </si>
  <si>
    <t>00023562</t>
  </si>
  <si>
    <t>00023563</t>
  </si>
  <si>
    <t>00023568</t>
  </si>
  <si>
    <t>00023569</t>
  </si>
  <si>
    <t>00023570</t>
  </si>
  <si>
    <t>00023571</t>
  </si>
  <si>
    <t>00023572</t>
  </si>
  <si>
    <t>00023584</t>
  </si>
  <si>
    <t>24/04/2023</t>
  </si>
  <si>
    <t>00023604</t>
  </si>
  <si>
    <t>00023606</t>
  </si>
  <si>
    <t>00023607</t>
  </si>
  <si>
    <t>00023608</t>
  </si>
  <si>
    <t>00023609</t>
  </si>
  <si>
    <t>00023610</t>
  </si>
  <si>
    <t>00023611</t>
  </si>
  <si>
    <t>00023613</t>
  </si>
  <si>
    <t>00023614</t>
  </si>
  <si>
    <t>00023619</t>
  </si>
  <si>
    <t>00023620</t>
  </si>
  <si>
    <t>00023622</t>
  </si>
  <si>
    <t>00023624</t>
  </si>
  <si>
    <t>00023625</t>
  </si>
  <si>
    <t>00023626</t>
  </si>
  <si>
    <t>00023627</t>
  </si>
  <si>
    <t>00023636</t>
  </si>
  <si>
    <t>00023638</t>
  </si>
  <si>
    <t>00023641</t>
  </si>
  <si>
    <t>00023669</t>
  </si>
  <si>
    <t>00023670</t>
  </si>
  <si>
    <t>00023671</t>
  </si>
  <si>
    <t>00023672</t>
  </si>
  <si>
    <t>00023673</t>
  </si>
  <si>
    <t>00023674</t>
  </si>
  <si>
    <t>00023675</t>
  </si>
  <si>
    <t>00023676</t>
  </si>
  <si>
    <t>00023677</t>
  </si>
  <si>
    <t>00023678</t>
  </si>
  <si>
    <t>00023679</t>
  </si>
  <si>
    <t>00023680</t>
  </si>
  <si>
    <t>00023681</t>
  </si>
  <si>
    <t>00023708</t>
  </si>
  <si>
    <t>25/04/2023</t>
  </si>
  <si>
    <t>00023713</t>
  </si>
  <si>
    <t>00023714</t>
  </si>
  <si>
    <t>00023715</t>
  </si>
  <si>
    <t>00023717</t>
  </si>
  <si>
    <t>00023718</t>
  </si>
  <si>
    <t>00023719</t>
  </si>
  <si>
    <t>00023722</t>
  </si>
  <si>
    <t>00023723</t>
  </si>
  <si>
    <t>00023725</t>
  </si>
  <si>
    <t>00023726</t>
  </si>
  <si>
    <t>00023727</t>
  </si>
  <si>
    <t>00023729</t>
  </si>
  <si>
    <t>00023730</t>
  </si>
  <si>
    <t>00023732</t>
  </si>
  <si>
    <t>Cửa Hàng Co.opFood Khu Vực Cần Thơ</t>
  </si>
  <si>
    <t>00023739</t>
  </si>
  <si>
    <t>00023744</t>
  </si>
  <si>
    <t>00023748</t>
  </si>
  <si>
    <t>00023749</t>
  </si>
  <si>
    <t>00023750</t>
  </si>
  <si>
    <t>00023751</t>
  </si>
  <si>
    <t>00023752</t>
  </si>
  <si>
    <t>00023753</t>
  </si>
  <si>
    <t>00023757</t>
  </si>
  <si>
    <t>00023767</t>
  </si>
  <si>
    <t>00023768</t>
  </si>
  <si>
    <t>00023769</t>
  </si>
  <si>
    <t>00023770</t>
  </si>
  <si>
    <t>00023771</t>
  </si>
  <si>
    <t>00023772</t>
  </si>
  <si>
    <t>00023773</t>
  </si>
  <si>
    <t>00023774</t>
  </si>
  <si>
    <t>00023775</t>
  </si>
  <si>
    <t>00023776</t>
  </si>
  <si>
    <t>00023777</t>
  </si>
  <si>
    <t>00023778</t>
  </si>
  <si>
    <t>00023780</t>
  </si>
  <si>
    <t>26/04/2023</t>
  </si>
  <si>
    <t>00023781</t>
  </si>
  <si>
    <t>00023782</t>
  </si>
  <si>
    <t>00023783</t>
  </si>
  <si>
    <t>00023784</t>
  </si>
  <si>
    <t>00023785</t>
  </si>
  <si>
    <t>00023786</t>
  </si>
  <si>
    <t>00023787</t>
  </si>
  <si>
    <t>00023924</t>
  </si>
  <si>
    <t>Cửa  Hàng Co.opFood  HT Can Lộc</t>
  </si>
  <si>
    <t>00023925</t>
  </si>
  <si>
    <t>00023926</t>
  </si>
  <si>
    <t>00023927</t>
  </si>
  <si>
    <t>00023949</t>
  </si>
  <si>
    <t>00023950</t>
  </si>
  <si>
    <t>00023951</t>
  </si>
  <si>
    <t>00024068</t>
  </si>
  <si>
    <t>00024069</t>
  </si>
  <si>
    <t>00024090</t>
  </si>
  <si>
    <t>00024091</t>
  </si>
  <si>
    <t>Cửa Hàng Co.op Food  397 Phan Huy Ích</t>
  </si>
  <si>
    <t>00024092</t>
  </si>
  <si>
    <t>00024153</t>
  </si>
  <si>
    <t>00024179</t>
  </si>
  <si>
    <t>00024180</t>
  </si>
  <si>
    <t>00024234</t>
  </si>
  <si>
    <t>00024254</t>
  </si>
  <si>
    <t>00024305</t>
  </si>
  <si>
    <t>00024349</t>
  </si>
  <si>
    <t>00024350</t>
  </si>
  <si>
    <t>00024351</t>
  </si>
  <si>
    <t>00024352</t>
  </si>
  <si>
    <t>00024353</t>
  </si>
  <si>
    <t>00024371</t>
  </si>
  <si>
    <t>00024372</t>
  </si>
  <si>
    <t>00024393</t>
  </si>
  <si>
    <t>00024485</t>
  </si>
  <si>
    <t>00024529</t>
  </si>
  <si>
    <t>00024530</t>
  </si>
  <si>
    <t>00024644</t>
  </si>
  <si>
    <t>00024649</t>
  </si>
  <si>
    <t>00024725</t>
  </si>
  <si>
    <t>00024726</t>
  </si>
  <si>
    <t>00024728</t>
  </si>
  <si>
    <t>00024729</t>
  </si>
  <si>
    <t>00024730</t>
  </si>
  <si>
    <t>00024966</t>
  </si>
  <si>
    <t>00024967</t>
  </si>
  <si>
    <t>00024968</t>
  </si>
  <si>
    <t>00024969</t>
  </si>
  <si>
    <t>00024970</t>
  </si>
  <si>
    <t>00024971</t>
  </si>
  <si>
    <t>00024972</t>
  </si>
  <si>
    <t>00024973</t>
  </si>
  <si>
    <t>00024974</t>
  </si>
  <si>
    <t>00024975</t>
  </si>
  <si>
    <t>00024976</t>
  </si>
  <si>
    <t>00024977</t>
  </si>
  <si>
    <t>00024978</t>
  </si>
  <si>
    <t>00024984</t>
  </si>
  <si>
    <t>27/04/2023</t>
  </si>
  <si>
    <t>00024985</t>
  </si>
  <si>
    <t>00024987</t>
  </si>
  <si>
    <t>00024990</t>
  </si>
  <si>
    <t>00024991</t>
  </si>
  <si>
    <t>00024992</t>
  </si>
  <si>
    <t>00024994</t>
  </si>
  <si>
    <t>00024996</t>
  </si>
  <si>
    <t>00024998</t>
  </si>
  <si>
    <t>00024999</t>
  </si>
  <si>
    <t>00025000</t>
  </si>
  <si>
    <t>00025001</t>
  </si>
  <si>
    <t>00025007</t>
  </si>
  <si>
    <t>00025010</t>
  </si>
  <si>
    <t>00025013</t>
  </si>
  <si>
    <t>00025015</t>
  </si>
  <si>
    <t>00025016</t>
  </si>
  <si>
    <t>00025017</t>
  </si>
  <si>
    <t>00025018</t>
  </si>
  <si>
    <t>00025022</t>
  </si>
  <si>
    <t>00025023</t>
  </si>
  <si>
    <t>00025029</t>
  </si>
  <si>
    <t>00025033</t>
  </si>
  <si>
    <t>00025035</t>
  </si>
  <si>
    <t>00025038</t>
  </si>
  <si>
    <t>00025039</t>
  </si>
  <si>
    <t>00025040</t>
  </si>
  <si>
    <t>00025043</t>
  </si>
  <si>
    <t>00025044</t>
  </si>
  <si>
    <t>00025046</t>
  </si>
  <si>
    <t>00025047</t>
  </si>
  <si>
    <t>00025167</t>
  </si>
  <si>
    <t>28/04/2023</t>
  </si>
  <si>
    <t>00025168</t>
  </si>
  <si>
    <t>00025169</t>
  </si>
  <si>
    <t>00025170</t>
  </si>
  <si>
    <t>00025171</t>
  </si>
  <si>
    <t>00025172</t>
  </si>
  <si>
    <t>00025175</t>
  </si>
  <si>
    <t>00025176</t>
  </si>
  <si>
    <t>00025177</t>
  </si>
  <si>
    <t>00025181</t>
  </si>
  <si>
    <t>00025182</t>
  </si>
  <si>
    <t>00025183</t>
  </si>
  <si>
    <t>00025186</t>
  </si>
  <si>
    <t>00025187</t>
  </si>
  <si>
    <t>00025189</t>
  </si>
  <si>
    <t>00025190</t>
  </si>
  <si>
    <t>00025191</t>
  </si>
  <si>
    <t>00025192</t>
  </si>
  <si>
    <t>00025194</t>
  </si>
  <si>
    <t>00025195</t>
  </si>
  <si>
    <t>00025196</t>
  </si>
  <si>
    <t>00025197</t>
  </si>
  <si>
    <t>00025198</t>
  </si>
  <si>
    <t>00025199</t>
  </si>
  <si>
    <t>00025200</t>
  </si>
  <si>
    <t>00025201</t>
  </si>
  <si>
    <t>Cửa Hàng Co.op Food Gia Phú</t>
  </si>
  <si>
    <t>00025202</t>
  </si>
  <si>
    <t>00025203</t>
  </si>
  <si>
    <t>00025204</t>
  </si>
  <si>
    <t>00025207</t>
  </si>
  <si>
    <t>00025208</t>
  </si>
  <si>
    <t>00025217</t>
  </si>
  <si>
    <t>00025221</t>
  </si>
  <si>
    <t>00025222</t>
  </si>
  <si>
    <t>00025233</t>
  </si>
  <si>
    <t>00025234</t>
  </si>
  <si>
    <t>00025235</t>
  </si>
  <si>
    <t>00025238</t>
  </si>
  <si>
    <t>Cửa Hàng Co.opFood BD KDC Việt Sing</t>
  </si>
  <si>
    <t>00025239</t>
  </si>
  <si>
    <t>00025243</t>
  </si>
  <si>
    <t>00025244</t>
  </si>
  <si>
    <t>00025265</t>
  </si>
  <si>
    <t>00025267</t>
  </si>
  <si>
    <t>02/05/2023</t>
  </si>
  <si>
    <t>00025268</t>
  </si>
  <si>
    <t>00025269</t>
  </si>
  <si>
    <t>00025280</t>
  </si>
  <si>
    <t>00025281</t>
  </si>
  <si>
    <t>Cửa Hàng Co.opFood HN Thái Hà HH</t>
  </si>
  <si>
    <t>00025282</t>
  </si>
  <si>
    <t>00025283</t>
  </si>
  <si>
    <t>00025290</t>
  </si>
  <si>
    <t>Cửa Hàng Co.op Food HN Hồ Tùng Mậu</t>
  </si>
  <si>
    <t>00025294</t>
  </si>
  <si>
    <t>03/05/2023</t>
  </si>
  <si>
    <t>00025295</t>
  </si>
  <si>
    <t>00025296</t>
  </si>
  <si>
    <t>00025299</t>
  </si>
  <si>
    <t>00025302</t>
  </si>
  <si>
    <t>00025303</t>
  </si>
  <si>
    <t>00025304</t>
  </si>
  <si>
    <t>00025308</t>
  </si>
  <si>
    <t>00025314</t>
  </si>
  <si>
    <t>00025315</t>
  </si>
  <si>
    <t>00025316</t>
  </si>
  <si>
    <t>00025317</t>
  </si>
  <si>
    <t>00025321</t>
  </si>
  <si>
    <t>00025322</t>
  </si>
  <si>
    <t>00025323</t>
  </si>
  <si>
    <t>00025324</t>
  </si>
  <si>
    <t>00025325</t>
  </si>
  <si>
    <t>00025326</t>
  </si>
  <si>
    <t>00025327</t>
  </si>
  <si>
    <t>00025331</t>
  </si>
  <si>
    <t>04/05/2023</t>
  </si>
  <si>
    <t>00025334</t>
  </si>
  <si>
    <t>00025338</t>
  </si>
  <si>
    <t>00025339</t>
  </si>
  <si>
    <t>00025342</t>
  </si>
  <si>
    <t>00025343</t>
  </si>
  <si>
    <t>00025344</t>
  </si>
  <si>
    <t>00025346</t>
  </si>
  <si>
    <t>00025348</t>
  </si>
  <si>
    <t>00025351</t>
  </si>
  <si>
    <t>00025352</t>
  </si>
  <si>
    <t>00025354</t>
  </si>
  <si>
    <t>00025355</t>
  </si>
  <si>
    <t>00025362</t>
  </si>
  <si>
    <t>00025365</t>
  </si>
  <si>
    <t>00025416</t>
  </si>
  <si>
    <t>00025417</t>
  </si>
  <si>
    <t>00025418</t>
  </si>
  <si>
    <t>00025419</t>
  </si>
  <si>
    <t>00025420</t>
  </si>
  <si>
    <t>00025421</t>
  </si>
  <si>
    <t>00025422</t>
  </si>
  <si>
    <t>00025423</t>
  </si>
  <si>
    <t>00025429</t>
  </si>
  <si>
    <t>05/05/2023</t>
  </si>
  <si>
    <t>00025434</t>
  </si>
  <si>
    <t>00025437</t>
  </si>
  <si>
    <t>00025440</t>
  </si>
  <si>
    <t>00025443</t>
  </si>
  <si>
    <t>00025447</t>
  </si>
  <si>
    <t>00025448</t>
  </si>
  <si>
    <t>00025451</t>
  </si>
  <si>
    <t>00025453</t>
  </si>
  <si>
    <t>00025454</t>
  </si>
  <si>
    <t>00025455</t>
  </si>
  <si>
    <t>00025457</t>
  </si>
  <si>
    <t>00025458</t>
  </si>
  <si>
    <t>00025459</t>
  </si>
  <si>
    <t>00025460</t>
  </si>
  <si>
    <t>00025461</t>
  </si>
  <si>
    <t>Cửa hàng Co.op Food HN Roman Plaza</t>
  </si>
  <si>
    <t>00025465</t>
  </si>
  <si>
    <t>00025466</t>
  </si>
  <si>
    <t>00025467</t>
  </si>
  <si>
    <t>Cửa Hàng Co.opFood PY Sông Cầu</t>
  </si>
  <si>
    <t>00025471</t>
  </si>
  <si>
    <t>06/05/2023</t>
  </si>
  <si>
    <t>00025472</t>
  </si>
  <si>
    <t>00025474</t>
  </si>
  <si>
    <t>00025506</t>
  </si>
  <si>
    <t>Cửa Hàng Co.op Food BD Trần Hưng Đạo 325</t>
  </si>
  <si>
    <t>00025507</t>
  </si>
  <si>
    <t>00025511</t>
  </si>
  <si>
    <t>00025512</t>
  </si>
  <si>
    <t>00025514</t>
  </si>
  <si>
    <t>00025515</t>
  </si>
  <si>
    <t>00025516</t>
  </si>
  <si>
    <t>00025518</t>
  </si>
  <si>
    <t>00025520</t>
  </si>
  <si>
    <t>00025524</t>
  </si>
  <si>
    <t>00025540</t>
  </si>
  <si>
    <t>00025541</t>
  </si>
  <si>
    <t>00025542</t>
  </si>
  <si>
    <t>00025571</t>
  </si>
  <si>
    <t>08/05/2023</t>
  </si>
  <si>
    <t>00025575</t>
  </si>
  <si>
    <t>00025576</t>
  </si>
  <si>
    <t>00025578</t>
  </si>
  <si>
    <t>00025579</t>
  </si>
  <si>
    <t>00025580</t>
  </si>
  <si>
    <t>00025581</t>
  </si>
  <si>
    <t>00025582</t>
  </si>
  <si>
    <t>00025583</t>
  </si>
  <si>
    <t>00025584</t>
  </si>
  <si>
    <t>00025585</t>
  </si>
  <si>
    <t>00025588</t>
  </si>
  <si>
    <t>Cửa Hàng Co.opFood BD CC SAMSORA RIVERSIDE</t>
  </si>
  <si>
    <t>00025589</t>
  </si>
  <si>
    <t>Cửa Hàng Co.opFood BD BÌNH ĐƯỜNG</t>
  </si>
  <si>
    <t>00025591</t>
  </si>
  <si>
    <t>00025593</t>
  </si>
  <si>
    <t>00025594</t>
  </si>
  <si>
    <t>00025597</t>
  </si>
  <si>
    <t>00025598</t>
  </si>
  <si>
    <t>00025599</t>
  </si>
  <si>
    <t>00025600</t>
  </si>
  <si>
    <t>00025617</t>
  </si>
  <si>
    <t>Cửa Hàng Co.op Food CC Bình Phú 1</t>
  </si>
  <si>
    <t>00025618</t>
  </si>
  <si>
    <t>00025619</t>
  </si>
  <si>
    <t>00025621</t>
  </si>
  <si>
    <t>00025622</t>
  </si>
  <si>
    <t>00025623</t>
  </si>
  <si>
    <t>00025625</t>
  </si>
  <si>
    <t>00025665</t>
  </si>
  <si>
    <t>00025666</t>
  </si>
  <si>
    <t>00025667</t>
  </si>
  <si>
    <t>00025668</t>
  </si>
  <si>
    <t>00025669</t>
  </si>
  <si>
    <t>00025670</t>
  </si>
  <si>
    <t>00025671</t>
  </si>
  <si>
    <t>00025672</t>
  </si>
  <si>
    <t>00025673</t>
  </si>
  <si>
    <t>00025674</t>
  </si>
  <si>
    <t>00025675</t>
  </si>
  <si>
    <t>00025677</t>
  </si>
  <si>
    <t>00025678</t>
  </si>
  <si>
    <t>00025680</t>
  </si>
  <si>
    <t>00025682</t>
  </si>
  <si>
    <t>00025683</t>
  </si>
  <si>
    <t>00025684</t>
  </si>
  <si>
    <t>00025687</t>
  </si>
  <si>
    <t>00025688</t>
  </si>
  <si>
    <t>00025689</t>
  </si>
  <si>
    <t>00025690</t>
  </si>
  <si>
    <t>00025691</t>
  </si>
  <si>
    <t>00025737</t>
  </si>
  <si>
    <t>00025738</t>
  </si>
  <si>
    <t>00025739</t>
  </si>
  <si>
    <t>00025740</t>
  </si>
  <si>
    <t>00025741</t>
  </si>
  <si>
    <t>00025742</t>
  </si>
  <si>
    <t>00025743</t>
  </si>
  <si>
    <t>00025764</t>
  </si>
  <si>
    <t>00025822</t>
  </si>
  <si>
    <t>09/05/2023</t>
  </si>
  <si>
    <t>00025830</t>
  </si>
  <si>
    <t>CÔNG TY TNHH SAIGON CO-OP FAIRPRICE/ Thủ Đức Co-opXtra</t>
  </si>
  <si>
    <t>00025831</t>
  </si>
  <si>
    <t>00025856</t>
  </si>
  <si>
    <t>00025915</t>
  </si>
  <si>
    <t>00025945</t>
  </si>
  <si>
    <t>Cửa Hàng Co.opFood HN Văn Khê</t>
  </si>
  <si>
    <t>00025946</t>
  </si>
  <si>
    <t>00025969</t>
  </si>
  <si>
    <t>00025970</t>
  </si>
  <si>
    <t>00025971</t>
  </si>
  <si>
    <t>00025972</t>
  </si>
  <si>
    <t>00025973</t>
  </si>
  <si>
    <t>00025974</t>
  </si>
  <si>
    <t>00025975</t>
  </si>
  <si>
    <t>00025976</t>
  </si>
  <si>
    <t>00025977</t>
  </si>
  <si>
    <t>00025994</t>
  </si>
  <si>
    <t>00025995</t>
  </si>
  <si>
    <t>00025996</t>
  </si>
  <si>
    <t>00025998</t>
  </si>
  <si>
    <t>00025999</t>
  </si>
  <si>
    <t>00026000</t>
  </si>
  <si>
    <t>00026001</t>
  </si>
  <si>
    <t>00026013</t>
  </si>
  <si>
    <t>10/05/2023</t>
  </si>
  <si>
    <t>00026014</t>
  </si>
  <si>
    <t>00026017</t>
  </si>
  <si>
    <t>00026018</t>
  </si>
  <si>
    <t>00026021</t>
  </si>
  <si>
    <t>00026022</t>
  </si>
  <si>
    <t>00026025</t>
  </si>
  <si>
    <t>00026026</t>
  </si>
  <si>
    <t>00026027</t>
  </si>
  <si>
    <t>00026028</t>
  </si>
  <si>
    <t>00026029</t>
  </si>
  <si>
    <t>00026030</t>
  </si>
  <si>
    <t>00026031</t>
  </si>
  <si>
    <t>Cửa Hàng Co.opFood Conic Sky</t>
  </si>
  <si>
    <t>00026032</t>
  </si>
  <si>
    <t>00026033</t>
  </si>
  <si>
    <t>00026034</t>
  </si>
  <si>
    <t>00026036</t>
  </si>
  <si>
    <t>00026037</t>
  </si>
  <si>
    <t>00026038</t>
  </si>
  <si>
    <t>00026039</t>
  </si>
  <si>
    <t>00026042</t>
  </si>
  <si>
    <t>00026043</t>
  </si>
  <si>
    <t>00026050</t>
  </si>
  <si>
    <t>00026051</t>
  </si>
  <si>
    <t>00026872</t>
  </si>
  <si>
    <t>00026873</t>
  </si>
  <si>
    <t>00026874</t>
  </si>
  <si>
    <t>00026875</t>
  </si>
  <si>
    <t>00026876</t>
  </si>
  <si>
    <t>00026877</t>
  </si>
  <si>
    <t>00026878</t>
  </si>
  <si>
    <t>00026879</t>
  </si>
  <si>
    <t>00026880</t>
  </si>
  <si>
    <t>00026881</t>
  </si>
  <si>
    <t>00026882</t>
  </si>
  <si>
    <t>00026952</t>
  </si>
  <si>
    <t>11/05/2023</t>
  </si>
  <si>
    <t>00026953</t>
  </si>
  <si>
    <t>00026954</t>
  </si>
  <si>
    <t>00026973</t>
  </si>
  <si>
    <t>00027170</t>
  </si>
  <si>
    <t>00027424</t>
  </si>
  <si>
    <t>Cửa Hàng Co.opFood HN Vĩnh Hưng</t>
  </si>
  <si>
    <t>00027425</t>
  </si>
  <si>
    <t>00027988</t>
  </si>
  <si>
    <t>00027995</t>
  </si>
  <si>
    <t>00028017</t>
  </si>
  <si>
    <t>00028018</t>
  </si>
  <si>
    <t>00028019</t>
  </si>
  <si>
    <t>00028031</t>
  </si>
  <si>
    <t>00028032</t>
  </si>
  <si>
    <t>00028033</t>
  </si>
  <si>
    <t>00028053</t>
  </si>
  <si>
    <t>00028054</t>
  </si>
  <si>
    <t>00028056</t>
  </si>
  <si>
    <t>00028057</t>
  </si>
  <si>
    <t>00028058</t>
  </si>
  <si>
    <t>00028061</t>
  </si>
  <si>
    <t>00028063</t>
  </si>
  <si>
    <t>00028064</t>
  </si>
  <si>
    <t>Cửa Hàng Co.opFood BD Charm Sapphire</t>
  </si>
  <si>
    <t>00028065</t>
  </si>
  <si>
    <t>00028085</t>
  </si>
  <si>
    <t>00028087</t>
  </si>
  <si>
    <t>00028141</t>
  </si>
  <si>
    <t>12/05/2023</t>
  </si>
  <si>
    <t>00028142</t>
  </si>
  <si>
    <t>00028143</t>
  </si>
  <si>
    <t>00028145</t>
  </si>
  <si>
    <t>00028146</t>
  </si>
  <si>
    <t>00028147</t>
  </si>
  <si>
    <t>00028148</t>
  </si>
  <si>
    <t>00028152</t>
  </si>
  <si>
    <t>00028153</t>
  </si>
  <si>
    <t>00028154</t>
  </si>
  <si>
    <t>00028163</t>
  </si>
  <si>
    <t>00028164</t>
  </si>
  <si>
    <t>00028167</t>
  </si>
  <si>
    <t>00028168</t>
  </si>
  <si>
    <t>00028169</t>
  </si>
  <si>
    <t>00028170</t>
  </si>
  <si>
    <t>00028171</t>
  </si>
  <si>
    <t>00028173</t>
  </si>
  <si>
    <t>00028174</t>
  </si>
  <si>
    <t>00028177</t>
  </si>
  <si>
    <t>00028198</t>
  </si>
  <si>
    <t>00028199</t>
  </si>
  <si>
    <t>00028200</t>
  </si>
  <si>
    <t>00028201</t>
  </si>
  <si>
    <t>00028202</t>
  </si>
  <si>
    <t>00028203</t>
  </si>
  <si>
    <t>00028204</t>
  </si>
  <si>
    <t>00028206</t>
  </si>
  <si>
    <t>00028207</t>
  </si>
  <si>
    <t>CÔNG TY TNHH MỘT THÀNH VIÊN CO.OP MART CẦN GIỜ</t>
  </si>
  <si>
    <t>0311328890</t>
  </si>
  <si>
    <t>00028208</t>
  </si>
  <si>
    <t>13/05/2023</t>
  </si>
  <si>
    <t>00028210</t>
  </si>
  <si>
    <t>00028211</t>
  </si>
  <si>
    <t>00028214</t>
  </si>
  <si>
    <t>00028215</t>
  </si>
  <si>
    <t>00028216</t>
  </si>
  <si>
    <t>00028219</t>
  </si>
  <si>
    <t>00028222</t>
  </si>
  <si>
    <t>00028223</t>
  </si>
  <si>
    <t>00028224</t>
  </si>
  <si>
    <t>00028227</t>
  </si>
  <si>
    <t>Cửa Hàng Co.opFood HN Mandarin</t>
  </si>
  <si>
    <t>00028228</t>
  </si>
  <si>
    <t>00028231</t>
  </si>
  <si>
    <t>00028237</t>
  </si>
  <si>
    <t>00028292</t>
  </si>
  <si>
    <t>00028294</t>
  </si>
  <si>
    <t>00028295</t>
  </si>
  <si>
    <t>00028296</t>
  </si>
  <si>
    <t>00028297</t>
  </si>
  <si>
    <t>00028307</t>
  </si>
  <si>
    <t>15/05/2023</t>
  </si>
  <si>
    <t>00028308</t>
  </si>
  <si>
    <t>00028309</t>
  </si>
  <si>
    <t>00028310</t>
  </si>
  <si>
    <t>00028311</t>
  </si>
  <si>
    <t>00028312</t>
  </si>
  <si>
    <t>00028313</t>
  </si>
  <si>
    <t>00028314</t>
  </si>
  <si>
    <t>00028317</t>
  </si>
  <si>
    <t>00028318</t>
  </si>
  <si>
    <t>00028320</t>
  </si>
  <si>
    <t>00028322</t>
  </si>
  <si>
    <t>00028324</t>
  </si>
  <si>
    <t>00028325</t>
  </si>
  <si>
    <t>00028335</t>
  </si>
  <si>
    <t>00028338</t>
  </si>
  <si>
    <t>00028339</t>
  </si>
  <si>
    <t>00028345</t>
  </si>
  <si>
    <t>00028346</t>
  </si>
  <si>
    <t>00028347</t>
  </si>
  <si>
    <t>00028348</t>
  </si>
  <si>
    <t>00028349</t>
  </si>
  <si>
    <t>00028350</t>
  </si>
  <si>
    <t>00028351</t>
  </si>
  <si>
    <t>00028352</t>
  </si>
  <si>
    <t>00028353</t>
  </si>
  <si>
    <t>00028384</t>
  </si>
  <si>
    <t>16/05/2023</t>
  </si>
  <si>
    <t>00028386</t>
  </si>
  <si>
    <t>00028387</t>
  </si>
  <si>
    <t>00028388</t>
  </si>
  <si>
    <t>00028389</t>
  </si>
  <si>
    <t>00028390</t>
  </si>
  <si>
    <t>00028394</t>
  </si>
  <si>
    <t>00028395</t>
  </si>
  <si>
    <t>00028405</t>
  </si>
  <si>
    <t>00028408</t>
  </si>
  <si>
    <t>00028409</t>
  </si>
  <si>
    <t>00028410</t>
  </si>
  <si>
    <t>00028417</t>
  </si>
  <si>
    <t>00028419</t>
  </si>
  <si>
    <t>00028420</t>
  </si>
  <si>
    <t>00028422</t>
  </si>
  <si>
    <t>00028423</t>
  </si>
  <si>
    <t>00028424</t>
  </si>
  <si>
    <t>Cửa hàng Co.op Food HN Phùng Khoang</t>
  </si>
  <si>
    <t>00028425</t>
  </si>
  <si>
    <t>00028426</t>
  </si>
  <si>
    <t>00028437</t>
  </si>
  <si>
    <t>00028438</t>
  </si>
  <si>
    <t>00028439</t>
  </si>
  <si>
    <t>00028440</t>
  </si>
  <si>
    <t>00028441</t>
  </si>
  <si>
    <t>00028442</t>
  </si>
  <si>
    <t>00028443</t>
  </si>
  <si>
    <t>00028444</t>
  </si>
  <si>
    <t>00028445</t>
  </si>
  <si>
    <t>00028446</t>
  </si>
  <si>
    <t>00028447</t>
  </si>
  <si>
    <t>00028448</t>
  </si>
  <si>
    <t>00028450</t>
  </si>
  <si>
    <t/>
  </si>
  <si>
    <t>00028454</t>
  </si>
  <si>
    <t>17/05/2023</t>
  </si>
  <si>
    <t>00028455</t>
  </si>
  <si>
    <t>00028457</t>
  </si>
  <si>
    <t>00028458</t>
  </si>
  <si>
    <t>00028459</t>
  </si>
  <si>
    <t>00028460</t>
  </si>
  <si>
    <t>00028461</t>
  </si>
  <si>
    <t>00028462</t>
  </si>
  <si>
    <t>00028465</t>
  </si>
  <si>
    <t>00028484</t>
  </si>
  <si>
    <t>00028485</t>
  </si>
  <si>
    <t>00028507</t>
  </si>
  <si>
    <t>00028508</t>
  </si>
  <si>
    <t>00028509</t>
  </si>
  <si>
    <t>00028510</t>
  </si>
  <si>
    <t>00028533</t>
  </si>
  <si>
    <t>00028534</t>
  </si>
  <si>
    <t>00028535</t>
  </si>
  <si>
    <t>00028536</t>
  </si>
  <si>
    <t>00028537</t>
  </si>
  <si>
    <t>00028538</t>
  </si>
  <si>
    <t>00028562</t>
  </si>
  <si>
    <t>00028563</t>
  </si>
  <si>
    <t>00028564</t>
  </si>
  <si>
    <t>00028567</t>
  </si>
  <si>
    <t>00028568</t>
  </si>
  <si>
    <t>00028569</t>
  </si>
  <si>
    <t>00028570</t>
  </si>
  <si>
    <t>00028677</t>
  </si>
  <si>
    <t>00029220</t>
  </si>
  <si>
    <t>00029640</t>
  </si>
  <si>
    <t>00029641</t>
  </si>
  <si>
    <t>00029642</t>
  </si>
  <si>
    <t>00029643</t>
  </si>
  <si>
    <t>00029644</t>
  </si>
  <si>
    <t>00029645</t>
  </si>
  <si>
    <t>00029646</t>
  </si>
  <si>
    <t>00029647</t>
  </si>
  <si>
    <t>00029648</t>
  </si>
  <si>
    <t>00029649</t>
  </si>
  <si>
    <t>00029666</t>
  </si>
  <si>
    <t>18/05/2023</t>
  </si>
  <si>
    <t>Cửa Hàng Co.opFood BD Ngô Thị Nhậm 82</t>
  </si>
  <si>
    <t>00029667</t>
  </si>
  <si>
    <t>00029668</t>
  </si>
  <si>
    <t>00029669</t>
  </si>
  <si>
    <t>00029670</t>
  </si>
  <si>
    <t>Cửa Hàng Co.opFood  Đường 11 Linh Xuân</t>
  </si>
  <si>
    <t>00029671</t>
  </si>
  <si>
    <t>00029677</t>
  </si>
  <si>
    <t>00029678</t>
  </si>
  <si>
    <t>00029680</t>
  </si>
  <si>
    <t>Cửa hàng Co.opFood BH Nguyễn Văn Tiên</t>
  </si>
  <si>
    <t>00029681</t>
  </si>
  <si>
    <t>00029684</t>
  </si>
  <si>
    <t>00029685</t>
  </si>
  <si>
    <t>Cửa Hàng Co.op Food Trường Chinh 22</t>
  </si>
  <si>
    <t>00029687</t>
  </si>
  <si>
    <t>00029688</t>
  </si>
  <si>
    <t>00029689</t>
  </si>
  <si>
    <t>00029690</t>
  </si>
  <si>
    <t>00029691</t>
  </si>
  <si>
    <t>00029692</t>
  </si>
  <si>
    <t>00029695</t>
  </si>
  <si>
    <t>00029696</t>
  </si>
  <si>
    <t>00029697</t>
  </si>
  <si>
    <t>00029698</t>
  </si>
  <si>
    <t>00029700</t>
  </si>
  <si>
    <t>00029701</t>
  </si>
  <si>
    <t>00029702</t>
  </si>
  <si>
    <t>Cửa Hàng Co.op Food Phan Văn Hân 182</t>
  </si>
  <si>
    <t>00029703</t>
  </si>
  <si>
    <t>00029704</t>
  </si>
  <si>
    <t>00029705</t>
  </si>
  <si>
    <t>00029706</t>
  </si>
  <si>
    <t>00029707</t>
  </si>
  <si>
    <t>00029708</t>
  </si>
  <si>
    <t>00029712</t>
  </si>
  <si>
    <t>00029713</t>
  </si>
  <si>
    <t>00029714</t>
  </si>
  <si>
    <t>00029734</t>
  </si>
  <si>
    <t>19/05/2023</t>
  </si>
  <si>
    <t>00029739</t>
  </si>
  <si>
    <t>00029741</t>
  </si>
  <si>
    <t>00029742</t>
  </si>
  <si>
    <t>00029744</t>
  </si>
  <si>
    <t>00029745</t>
  </si>
  <si>
    <t>00029746</t>
  </si>
  <si>
    <t>00029751</t>
  </si>
  <si>
    <t>00029753</t>
  </si>
  <si>
    <t>00029757</t>
  </si>
  <si>
    <t>00029758</t>
  </si>
  <si>
    <t>00029829</t>
  </si>
  <si>
    <t>22/05/2023</t>
  </si>
  <si>
    <t>00029830</t>
  </si>
  <si>
    <t>00029831</t>
  </si>
  <si>
    <t>00029832</t>
  </si>
  <si>
    <t>00029833</t>
  </si>
  <si>
    <t>00029834</t>
  </si>
  <si>
    <t>00029835</t>
  </si>
  <si>
    <t>00029836</t>
  </si>
  <si>
    <t>00029837</t>
  </si>
  <si>
    <t>00029838</t>
  </si>
  <si>
    <t>Co.opMart SCA – Cao Thắng</t>
  </si>
  <si>
    <t>00029840</t>
  </si>
  <si>
    <t>00029841</t>
  </si>
  <si>
    <t>00029842</t>
  </si>
  <si>
    <t>00029843</t>
  </si>
  <si>
    <t>00029849</t>
  </si>
  <si>
    <t>00029850</t>
  </si>
  <si>
    <t>00029851</t>
  </si>
  <si>
    <t>00029852</t>
  </si>
  <si>
    <t>00029853</t>
  </si>
  <si>
    <t>00029854</t>
  </si>
  <si>
    <t>00029857</t>
  </si>
  <si>
    <t>00029858</t>
  </si>
  <si>
    <t>00029859</t>
  </si>
  <si>
    <t>00029860</t>
  </si>
  <si>
    <t>00029864</t>
  </si>
  <si>
    <t>00029867</t>
  </si>
  <si>
    <t>00029868</t>
  </si>
  <si>
    <t>00029872</t>
  </si>
  <si>
    <t>Cửa Hàng Co.opFood  Lê Hồng Phong</t>
  </si>
  <si>
    <t>00029873</t>
  </si>
  <si>
    <t>Cửa Hàng Co.op Food BD Vĩnh Phú 41</t>
  </si>
  <si>
    <t>00029874</t>
  </si>
  <si>
    <t>00029875</t>
  </si>
  <si>
    <t>00029878</t>
  </si>
  <si>
    <t>00029895</t>
  </si>
  <si>
    <t>00029909</t>
  </si>
  <si>
    <t>Cửa hàng Co.opFood CT Nguyễn Văn Cừ Nối Dài</t>
  </si>
  <si>
    <t>00029910</t>
  </si>
  <si>
    <t>00029911</t>
  </si>
  <si>
    <t>00029912</t>
  </si>
  <si>
    <t>00029913</t>
  </si>
  <si>
    <t>00029914</t>
  </si>
  <si>
    <t>00029915</t>
  </si>
  <si>
    <t>00029916</t>
  </si>
  <si>
    <t>00029938</t>
  </si>
  <si>
    <t>23/05/2023</t>
  </si>
  <si>
    <t>00029940</t>
  </si>
  <si>
    <t>00029944</t>
  </si>
  <si>
    <t>00029948</t>
  </si>
  <si>
    <t>00029949</t>
  </si>
  <si>
    <t>00029963</t>
  </si>
  <si>
    <t>00029965</t>
  </si>
  <si>
    <t>00029966</t>
  </si>
  <si>
    <t>00029967</t>
  </si>
  <si>
    <t>00029968</t>
  </si>
  <si>
    <t>00029983</t>
  </si>
  <si>
    <t>00029985</t>
  </si>
  <si>
    <t>00029986</t>
  </si>
  <si>
    <t>00030007</t>
  </si>
  <si>
    <t>00030008</t>
  </si>
  <si>
    <t>00030009</t>
  </si>
  <si>
    <t>00030022</t>
  </si>
  <si>
    <t>00030023</t>
  </si>
  <si>
    <t>00030024</t>
  </si>
  <si>
    <t>00030025</t>
  </si>
  <si>
    <t>00030056</t>
  </si>
  <si>
    <t>00030057</t>
  </si>
  <si>
    <t>00030058</t>
  </si>
  <si>
    <t>00030059</t>
  </si>
  <si>
    <t>00030060</t>
  </si>
  <si>
    <t>00030061</t>
  </si>
  <si>
    <t>00030062</t>
  </si>
  <si>
    <t>00030063</t>
  </si>
  <si>
    <t>Cửa Hàng Co.op Food ĐN Đinh Châu</t>
  </si>
  <si>
    <t>00030064</t>
  </si>
  <si>
    <t>00030069</t>
  </si>
  <si>
    <t>24/05/2023</t>
  </si>
  <si>
    <t>00030070</t>
  </si>
  <si>
    <t>00030074</t>
  </si>
  <si>
    <t>00030075</t>
  </si>
  <si>
    <t>00030076</t>
  </si>
  <si>
    <t>00030077</t>
  </si>
  <si>
    <t>00030078</t>
  </si>
  <si>
    <t>00030079</t>
  </si>
  <si>
    <t>00030082</t>
  </si>
  <si>
    <t>00030083</t>
  </si>
  <si>
    <t>00030084</t>
  </si>
  <si>
    <t>Cửa Hàng Co.op Food Trương Văn Thành 68</t>
  </si>
  <si>
    <t>00030085</t>
  </si>
  <si>
    <t>00030086</t>
  </si>
  <si>
    <t>00030095</t>
  </si>
  <si>
    <t>00030096</t>
  </si>
  <si>
    <t>Cửa Hàng Co.opFood BD Tân lập 55</t>
  </si>
  <si>
    <t>00030097</t>
  </si>
  <si>
    <t>00030098</t>
  </si>
  <si>
    <t>00030099</t>
  </si>
  <si>
    <t>00030105</t>
  </si>
  <si>
    <t>00030106</t>
  </si>
  <si>
    <t>00030107</t>
  </si>
  <si>
    <t>00030123</t>
  </si>
  <si>
    <t>00030124</t>
  </si>
  <si>
    <t>00030125</t>
  </si>
  <si>
    <t>00030126</t>
  </si>
  <si>
    <t>00030127</t>
  </si>
  <si>
    <t>00030128</t>
  </si>
  <si>
    <t>00030129</t>
  </si>
  <si>
    <t>00030130</t>
  </si>
  <si>
    <t>00030131</t>
  </si>
  <si>
    <t>00030132</t>
  </si>
  <si>
    <t>00030133</t>
  </si>
  <si>
    <t>00030134</t>
  </si>
  <si>
    <t>00030135</t>
  </si>
  <si>
    <t>00030136</t>
  </si>
  <si>
    <t>00030137</t>
  </si>
  <si>
    <t>00030140</t>
  </si>
  <si>
    <t>25/05/2023</t>
  </si>
  <si>
    <t>00030409</t>
  </si>
  <si>
    <t>00030441</t>
  </si>
  <si>
    <t>00030442</t>
  </si>
  <si>
    <t>00030526</t>
  </si>
  <si>
    <t>Cửa Hàng Co.op Food Tân Sơn Nhì 387</t>
  </si>
  <si>
    <t>00030528</t>
  </si>
  <si>
    <t>CHI NHÁNH LIÊN HIỆP HỢP TÁC XÃ THƯƠNG MẠI TP.HỒ CHÍ MINH - CO.OPMART BÌNH TÂN 2</t>
  </si>
  <si>
    <t>00030626</t>
  </si>
  <si>
    <t>00030627</t>
  </si>
  <si>
    <t>00030648</t>
  </si>
  <si>
    <t>00030649</t>
  </si>
  <si>
    <t>00030833</t>
  </si>
  <si>
    <t>00030851</t>
  </si>
  <si>
    <t>00030852</t>
  </si>
  <si>
    <t>00030853</t>
  </si>
  <si>
    <t>00031022</t>
  </si>
  <si>
    <t>00031245</t>
  </si>
  <si>
    <t>00031260</t>
  </si>
  <si>
    <t>26/05/2023</t>
  </si>
  <si>
    <t>00031261</t>
  </si>
  <si>
    <t>00031262</t>
  </si>
  <si>
    <t>Cửa Hàng Co.op Food BH Nguyễn Văn Tiên</t>
  </si>
  <si>
    <t>00031263</t>
  </si>
  <si>
    <t>00031264</t>
  </si>
  <si>
    <t>00031276</t>
  </si>
  <si>
    <t>00031277</t>
  </si>
  <si>
    <t>00031279</t>
  </si>
  <si>
    <t>00031293</t>
  </si>
  <si>
    <t>00031386</t>
  </si>
  <si>
    <t>00031387</t>
  </si>
  <si>
    <t>00031388</t>
  </si>
  <si>
    <t>00031389</t>
  </si>
  <si>
    <t>00031391</t>
  </si>
  <si>
    <t>00031394</t>
  </si>
  <si>
    <t>00031395</t>
  </si>
  <si>
    <t>00031397</t>
  </si>
  <si>
    <t>00031398</t>
  </si>
  <si>
    <t>00031400</t>
  </si>
  <si>
    <t>27/05/2023</t>
  </si>
  <si>
    <t>00031401</t>
  </si>
  <si>
    <t>00031402</t>
  </si>
  <si>
    <t>00031403</t>
  </si>
  <si>
    <t>00031404</t>
  </si>
  <si>
    <t>00031405</t>
  </si>
  <si>
    <t>00031407</t>
  </si>
  <si>
    <t>00031408</t>
  </si>
  <si>
    <t>00031410</t>
  </si>
  <si>
    <t>00031411</t>
  </si>
  <si>
    <t>00031412</t>
  </si>
  <si>
    <t>00031414</t>
  </si>
  <si>
    <t>00031415</t>
  </si>
  <si>
    <t>00031416</t>
  </si>
  <si>
    <t>00031417</t>
  </si>
  <si>
    <t>00031418</t>
  </si>
  <si>
    <t>00031419</t>
  </si>
  <si>
    <t>00031429</t>
  </si>
  <si>
    <t>00031435</t>
  </si>
  <si>
    <t>00031438</t>
  </si>
  <si>
    <t>00031439</t>
  </si>
  <si>
    <t>00031441</t>
  </si>
  <si>
    <t>00031450</t>
  </si>
  <si>
    <t>00031455</t>
  </si>
  <si>
    <t>Co.opFood 249 Lương Định Của</t>
  </si>
  <si>
    <t>00031456</t>
  </si>
  <si>
    <t>00031467</t>
  </si>
  <si>
    <t>00031468</t>
  </si>
  <si>
    <t>00031472</t>
  </si>
  <si>
    <t>00031473</t>
  </si>
  <si>
    <t>00031474</t>
  </si>
  <si>
    <t>00031475</t>
  </si>
  <si>
    <t>00031476</t>
  </si>
  <si>
    <t>00031477</t>
  </si>
  <si>
    <t>00031478</t>
  </si>
  <si>
    <t>00031479</t>
  </si>
  <si>
    <t>00031480</t>
  </si>
  <si>
    <t>00031481</t>
  </si>
  <si>
    <t>00031482</t>
  </si>
  <si>
    <t>Cửa Hàng Co.op Food  HT Hà Huy Tập</t>
  </si>
  <si>
    <t>00031484</t>
  </si>
  <si>
    <t>00031485</t>
  </si>
  <si>
    <t>00031487</t>
  </si>
  <si>
    <t>29/05/2023</t>
  </si>
  <si>
    <t>00031488</t>
  </si>
  <si>
    <t>00031490</t>
  </si>
  <si>
    <t>Cửa Hàng Co.opFood  37 Phan Huy Ích</t>
  </si>
  <si>
    <t>00031491</t>
  </si>
  <si>
    <t>00031493</t>
  </si>
  <si>
    <t>00031494</t>
  </si>
  <si>
    <t>00031498</t>
  </si>
  <si>
    <t>00031501</t>
  </si>
  <si>
    <t>00031502</t>
  </si>
  <si>
    <t>00031503</t>
  </si>
  <si>
    <t>00031505</t>
  </si>
  <si>
    <t>00031507</t>
  </si>
  <si>
    <t>00031508</t>
  </si>
  <si>
    <t>00031509</t>
  </si>
  <si>
    <t>00031510</t>
  </si>
  <si>
    <t>00031511</t>
  </si>
  <si>
    <t>00031514</t>
  </si>
  <si>
    <t>00031515</t>
  </si>
  <si>
    <t>00031516</t>
  </si>
  <si>
    <t>00031517</t>
  </si>
  <si>
    <t>00031520</t>
  </si>
  <si>
    <t>00031521</t>
  </si>
  <si>
    <t>00031527</t>
  </si>
  <si>
    <t>00031555</t>
  </si>
  <si>
    <t>00031556</t>
  </si>
  <si>
    <t>00031557</t>
  </si>
  <si>
    <t>00031558</t>
  </si>
  <si>
    <t>00031559</t>
  </si>
  <si>
    <t>00031560</t>
  </si>
  <si>
    <t>00031561</t>
  </si>
  <si>
    <t>00031562</t>
  </si>
  <si>
    <t>00031563</t>
  </si>
  <si>
    <t>00031564</t>
  </si>
  <si>
    <t>00031565</t>
  </si>
  <si>
    <t>00031586</t>
  </si>
  <si>
    <t>30/05/2023</t>
  </si>
  <si>
    <t>00031587</t>
  </si>
  <si>
    <t>00031588</t>
  </si>
  <si>
    <t>00031589</t>
  </si>
  <si>
    <t>00031591</t>
  </si>
  <si>
    <t>00031592</t>
  </si>
  <si>
    <t>00031595</t>
  </si>
  <si>
    <t>00031599</t>
  </si>
  <si>
    <t>00031604</t>
  </si>
  <si>
    <t>00031605</t>
  </si>
  <si>
    <t>00031606</t>
  </si>
  <si>
    <t>00031607</t>
  </si>
  <si>
    <t>00031609</t>
  </si>
  <si>
    <t>00031610</t>
  </si>
  <si>
    <t>00031611</t>
  </si>
  <si>
    <t>00031615</t>
  </si>
  <si>
    <t>00031617</t>
  </si>
  <si>
    <t>00031630</t>
  </si>
  <si>
    <t>00031631</t>
  </si>
  <si>
    <t>00031632</t>
  </si>
  <si>
    <t>00031646</t>
  </si>
  <si>
    <t>00031647</t>
  </si>
  <si>
    <t>00031648</t>
  </si>
  <si>
    <t>00031649</t>
  </si>
  <si>
    <t>00031650</t>
  </si>
  <si>
    <t>00031651</t>
  </si>
  <si>
    <t>Co.opMart  An Nhơn</t>
  </si>
  <si>
    <t>00031652</t>
  </si>
  <si>
    <t>00031653</t>
  </si>
  <si>
    <t>00031654</t>
  </si>
  <si>
    <t>00031655</t>
  </si>
  <si>
    <t>00031656</t>
  </si>
  <si>
    <t>00031657</t>
  </si>
  <si>
    <t>00031658</t>
  </si>
  <si>
    <t>00031659</t>
  </si>
  <si>
    <t>00031663</t>
  </si>
  <si>
    <t>31/05/2023</t>
  </si>
  <si>
    <t>00031666</t>
  </si>
  <si>
    <t>00031667</t>
  </si>
  <si>
    <t>00031668</t>
  </si>
  <si>
    <t>00031669</t>
  </si>
  <si>
    <t>00031670</t>
  </si>
  <si>
    <t>Cửa Hàng Co.op Food Lý Chiêu Hoàng 113</t>
  </si>
  <si>
    <t>00031671</t>
  </si>
  <si>
    <t>00031673</t>
  </si>
  <si>
    <t>00031674</t>
  </si>
  <si>
    <t>00031675</t>
  </si>
  <si>
    <t>00031676</t>
  </si>
  <si>
    <t>00031677</t>
  </si>
  <si>
    <t>00031678</t>
  </si>
  <si>
    <t>00031679</t>
  </si>
  <si>
    <t>00032693</t>
  </si>
  <si>
    <t>00032694</t>
  </si>
  <si>
    <t>00032695</t>
  </si>
  <si>
    <t>00032696</t>
  </si>
  <si>
    <t>00032697</t>
  </si>
  <si>
    <t>00032698</t>
  </si>
  <si>
    <t>00032699</t>
  </si>
  <si>
    <t>00032700</t>
  </si>
  <si>
    <t>00032701</t>
  </si>
  <si>
    <t>00032702</t>
  </si>
  <si>
    <t>00032703</t>
  </si>
  <si>
    <t>00032704</t>
  </si>
  <si>
    <t>00032705</t>
  </si>
  <si>
    <t>00032706</t>
  </si>
  <si>
    <t>00032707</t>
  </si>
  <si>
    <t>00032710</t>
  </si>
  <si>
    <t>Bán hàng CHI NHÁNH LIÊN HIỆP HỢP TÁC XÃ THƯƠNG MẠI TP. HỒ CHÍ MINH - CO.OPMART BẮC GIANG theo hóa đơn 00032710</t>
  </si>
  <si>
    <t>00032711</t>
  </si>
  <si>
    <t>Bán hàng CHI NHÁNH LIÊN HIỆP HỢP TÁC XÃ THƯƠNG MẠI TP. HỒ CHÍ MINH - CO.OPMART BẮC GIANG theo hóa đơn 00032711</t>
  </si>
  <si>
    <t>00032712</t>
  </si>
  <si>
    <t>00032713</t>
  </si>
  <si>
    <t>00032714</t>
  </si>
  <si>
    <t>00032715</t>
  </si>
  <si>
    <t>00032747</t>
  </si>
  <si>
    <t>Cửa hàng Co.op Food HN Văn Khê</t>
  </si>
  <si>
    <t>00032762</t>
  </si>
  <si>
    <t>00032765</t>
  </si>
  <si>
    <t>00032766</t>
  </si>
  <si>
    <t>00032767</t>
  </si>
  <si>
    <t>00032768</t>
  </si>
  <si>
    <t>00032770</t>
  </si>
  <si>
    <t>Bán hàng CÔNG TY TNHH MỘT THÀNH VIÊN SÀI GÒN CO.OP CỐNG QUỲNH theo hóa đơn 00032770</t>
  </si>
  <si>
    <t>00032774</t>
  </si>
  <si>
    <t>00032775</t>
  </si>
  <si>
    <t>00032776</t>
  </si>
  <si>
    <t>00032777</t>
  </si>
  <si>
    <t>00032778</t>
  </si>
  <si>
    <t>00032779</t>
  </si>
  <si>
    <t>00032781</t>
  </si>
  <si>
    <t>00032795</t>
  </si>
  <si>
    <t>00032796</t>
  </si>
  <si>
    <t>MARFOUR. Co.opMart SCA - Long Biên</t>
  </si>
  <si>
    <t>00032822</t>
  </si>
  <si>
    <t>00032823</t>
  </si>
  <si>
    <t>00032826</t>
  </si>
  <si>
    <t>00032827</t>
  </si>
  <si>
    <t>00032828</t>
  </si>
  <si>
    <t>00032829</t>
  </si>
  <si>
    <t>00032830</t>
  </si>
  <si>
    <t>CÔNG TY TNHH SAIGON CO-OP FAIRPRICE. Co-opXtra Tân Phong</t>
  </si>
  <si>
    <t>00032832</t>
  </si>
  <si>
    <t>00032835</t>
  </si>
  <si>
    <t>00032836</t>
  </si>
  <si>
    <t>00032837</t>
  </si>
  <si>
    <t>00032838</t>
  </si>
  <si>
    <t>00032840</t>
  </si>
  <si>
    <t>00032841</t>
  </si>
  <si>
    <t>00032842</t>
  </si>
  <si>
    <t>00032843</t>
  </si>
  <si>
    <t>00032844</t>
  </si>
  <si>
    <t>00032845</t>
  </si>
  <si>
    <t>00032846</t>
  </si>
  <si>
    <t>00032847</t>
  </si>
  <si>
    <t>00032848</t>
  </si>
  <si>
    <t>00032849</t>
  </si>
  <si>
    <t>00032850</t>
  </si>
  <si>
    <t>00032853</t>
  </si>
  <si>
    <t>00032854</t>
  </si>
  <si>
    <t>00032855</t>
  </si>
  <si>
    <t>00032988</t>
  </si>
  <si>
    <t>00032989</t>
  </si>
  <si>
    <t>00032990</t>
  </si>
  <si>
    <t>00032991</t>
  </si>
  <si>
    <t>00032996</t>
  </si>
  <si>
    <t>78941968-00 - Cửa Hàng Co.opFood KCN Tây Bắc</t>
  </si>
  <si>
    <t>00032999</t>
  </si>
  <si>
    <t>00033000</t>
  </si>
  <si>
    <t>00033002</t>
  </si>
  <si>
    <t>00033004</t>
  </si>
  <si>
    <t>00033005</t>
  </si>
  <si>
    <t>00033006</t>
  </si>
  <si>
    <t>Cửa Hàng Co.op Food BH Hồ Hòa</t>
  </si>
  <si>
    <t>00033007</t>
  </si>
  <si>
    <t>00033009</t>
  </si>
  <si>
    <t>00033010</t>
  </si>
  <si>
    <t>Hủy HĐ 00023551 XUẤT LẠI HĐ 00033010 - Cửa Hàng Co.opFood BD Ngô Thì Nhậm 82</t>
  </si>
  <si>
    <t>00033011</t>
  </si>
  <si>
    <t>00033012</t>
  </si>
  <si>
    <t>00033013</t>
  </si>
  <si>
    <t>00033015</t>
  </si>
  <si>
    <t>00033016</t>
  </si>
  <si>
    <t>00033017</t>
  </si>
  <si>
    <t>00033020</t>
  </si>
  <si>
    <t>00033021</t>
  </si>
  <si>
    <t>00033022</t>
  </si>
  <si>
    <t>00033023</t>
  </si>
  <si>
    <t>00033024</t>
  </si>
  <si>
    <t>00033027</t>
  </si>
  <si>
    <t>00033029</t>
  </si>
  <si>
    <t>Cửa Hàng Co.opFood BD Bình chuẩn</t>
  </si>
  <si>
    <t>00033030</t>
  </si>
  <si>
    <t>00033033</t>
  </si>
  <si>
    <t>00033034</t>
  </si>
  <si>
    <t>00033035</t>
  </si>
  <si>
    <t>00033036</t>
  </si>
  <si>
    <t>00033040</t>
  </si>
  <si>
    <t>00033041</t>
  </si>
  <si>
    <t>00033042</t>
  </si>
  <si>
    <t>00033043</t>
  </si>
  <si>
    <t>00033044</t>
  </si>
  <si>
    <t>00033051</t>
  </si>
  <si>
    <t>00033052</t>
  </si>
  <si>
    <t>00033060</t>
  </si>
  <si>
    <t>00033064</t>
  </si>
  <si>
    <t>00033067</t>
  </si>
  <si>
    <t>00033068</t>
  </si>
  <si>
    <t>00033069</t>
  </si>
  <si>
    <t>00033070</t>
  </si>
  <si>
    <t>00033073</t>
  </si>
  <si>
    <t>00033084</t>
  </si>
  <si>
    <t>00033085</t>
  </si>
  <si>
    <t>00033087</t>
  </si>
  <si>
    <t>00033105</t>
  </si>
  <si>
    <t>00033106</t>
  </si>
  <si>
    <t>00033107</t>
  </si>
  <si>
    <t>00033108</t>
  </si>
  <si>
    <t>CÔNG TY TNHH SAIGON CO-OP FAIRPRICE. Co-opXtra Sư Vạn Hạnh</t>
  </si>
  <si>
    <t>00033109</t>
  </si>
  <si>
    <t>00033122</t>
  </si>
  <si>
    <t>THẮNG LỢI- TRƯỜNG CHINH</t>
  </si>
  <si>
    <t>00033124</t>
  </si>
  <si>
    <t>Bán hàng CÔNG TY TNHH MỘT THÀNH VIÊN CO.OPMART THANH HÓA theo hóa đơn 00033124</t>
  </si>
  <si>
    <t>00033130</t>
  </si>
  <si>
    <t>00033131</t>
  </si>
  <si>
    <t>00033141</t>
  </si>
  <si>
    <t>00033142</t>
  </si>
  <si>
    <t>00033143</t>
  </si>
  <si>
    <t>00033144</t>
  </si>
  <si>
    <t>00033145</t>
  </si>
  <si>
    <t>00033146</t>
  </si>
  <si>
    <t>00033147</t>
  </si>
  <si>
    <t>00033148</t>
  </si>
  <si>
    <t>00033149</t>
  </si>
  <si>
    <t>00033184</t>
  </si>
  <si>
    <t>00033185</t>
  </si>
  <si>
    <t>00033188</t>
  </si>
  <si>
    <t>00033189</t>
  </si>
  <si>
    <t>00033199</t>
  </si>
  <si>
    <t>00033200</t>
  </si>
  <si>
    <t>RIÊNG CM CK GÀ 20%, CÔNG TY TNHH MỘT THÀNH VIÊN SÀI GÒN CO.OP XA LỘ HÀ NỘI,</t>
  </si>
  <si>
    <t>00033205</t>
  </si>
  <si>
    <t>00033207</t>
  </si>
  <si>
    <t>00033208</t>
  </si>
  <si>
    <t>00033213</t>
  </si>
  <si>
    <t>00033214</t>
  </si>
  <si>
    <t>00033215</t>
  </si>
  <si>
    <t>00033231</t>
  </si>
  <si>
    <t>00033232</t>
  </si>
  <si>
    <t>00033239</t>
  </si>
  <si>
    <t>00033240</t>
  </si>
  <si>
    <t>00033241</t>
  </si>
  <si>
    <t>00033245</t>
  </si>
  <si>
    <t>MARFOUR. Co.opMart SCA-VICTORIA</t>
  </si>
  <si>
    <t>00033246</t>
  </si>
  <si>
    <t>00033247</t>
  </si>
  <si>
    <t>00033248</t>
  </si>
  <si>
    <t>00033249</t>
  </si>
  <si>
    <t>Bán hàng CHI NHÁNH CÔNG TY TNHH MỘT THÀNH VIÊN THỰC PHẨM SAIGON CO.OP - CỬA HÀNG CO.OP FOOD LONG HẬU theo hóa đơn 00033249</t>
  </si>
  <si>
    <t>00033258</t>
  </si>
  <si>
    <t>00033259</t>
  </si>
  <si>
    <t>00033260</t>
  </si>
  <si>
    <t>00033261</t>
  </si>
  <si>
    <t>00033262</t>
  </si>
  <si>
    <t>00033263</t>
  </si>
  <si>
    <t>00033264</t>
  </si>
  <si>
    <t>00033265</t>
  </si>
  <si>
    <t>00033266</t>
  </si>
  <si>
    <t>00033267</t>
  </si>
  <si>
    <t>00033268</t>
  </si>
  <si>
    <t>00033269</t>
  </si>
  <si>
    <t>00033274</t>
  </si>
  <si>
    <t>00033275</t>
  </si>
  <si>
    <t>00033285</t>
  </si>
  <si>
    <t>00033286</t>
  </si>
  <si>
    <t>00033287</t>
  </si>
  <si>
    <t>00033292</t>
  </si>
  <si>
    <t>Bán hàng CÔNG TY TNHH MỘT THÀNH VIÊN SÀI GÒN CO.OP HÀ NỘI theo hóa đơn 00033292</t>
  </si>
  <si>
    <t>00033293</t>
  </si>
  <si>
    <t>00033294</t>
  </si>
  <si>
    <t>00033295</t>
  </si>
  <si>
    <t>00033296</t>
  </si>
  <si>
    <t>00033297</t>
  </si>
  <si>
    <t>00033299</t>
  </si>
  <si>
    <t>00033301</t>
  </si>
  <si>
    <t>00033302</t>
  </si>
  <si>
    <t>00033303</t>
  </si>
  <si>
    <t>00033305</t>
  </si>
  <si>
    <t>00033306</t>
  </si>
  <si>
    <t>00033315</t>
  </si>
  <si>
    <t>00033318</t>
  </si>
  <si>
    <t>00033319</t>
  </si>
  <si>
    <t>00033321</t>
  </si>
  <si>
    <t>00033323</t>
  </si>
  <si>
    <t>00033324</t>
  </si>
  <si>
    <t>00033325</t>
  </si>
  <si>
    <t>00033326</t>
  </si>
  <si>
    <t>Cửa hàng Co.op Food nhượng quyền Phố Đông</t>
  </si>
  <si>
    <t>00033328</t>
  </si>
  <si>
    <t>CÔNG TY TNHH SAIGON CO-OP FAIRPRICE. Co-opXtra Linh Trung</t>
  </si>
  <si>
    <t>00033341</t>
  </si>
  <si>
    <t>00033342</t>
  </si>
  <si>
    <t>00033343</t>
  </si>
  <si>
    <t>00033344</t>
  </si>
  <si>
    <t>00033345</t>
  </si>
  <si>
    <t>00033346</t>
  </si>
  <si>
    <t>00033347</t>
  </si>
  <si>
    <t>00033348</t>
  </si>
  <si>
    <t>00033349</t>
  </si>
  <si>
    <t>00033350</t>
  </si>
  <si>
    <t>00033351</t>
  </si>
  <si>
    <t>00033437</t>
  </si>
  <si>
    <t>00033438</t>
  </si>
  <si>
    <t>00033553</t>
  </si>
  <si>
    <t>00033554</t>
  </si>
  <si>
    <t>00033555</t>
  </si>
  <si>
    <t>00033576</t>
  </si>
  <si>
    <t>Bán hàng CÔNG TY TNHH MỘT THÀNH VIÊN SÀI GÒN CO.OP HÀ NỘI theo hóa đơn 00033576</t>
  </si>
  <si>
    <t>00033659</t>
  </si>
  <si>
    <t>00033660</t>
  </si>
  <si>
    <t>00033661</t>
  </si>
  <si>
    <t>00033662</t>
  </si>
  <si>
    <t>00033664</t>
  </si>
  <si>
    <t>00033711</t>
  </si>
  <si>
    <t>00033850</t>
  </si>
  <si>
    <t>00033851</t>
  </si>
  <si>
    <t>00033922</t>
  </si>
  <si>
    <t>00033923</t>
  </si>
  <si>
    <t>00033993</t>
  </si>
  <si>
    <t>00033994</t>
  </si>
  <si>
    <t>00033995</t>
  </si>
  <si>
    <t>CÔNG TY TNHH SAIGON CO-OP FAIRPRICE. Co-opXtra Phạm Văn Đồng</t>
  </si>
  <si>
    <t>00034284</t>
  </si>
  <si>
    <t>00034287</t>
  </si>
  <si>
    <t>00034288</t>
  </si>
  <si>
    <t>CÔNG TY TNHH MỘT THÀNH VIÊN CO.OP MART CẦN GIỜ ( GIAO XE RAU)</t>
  </si>
  <si>
    <t>00034289</t>
  </si>
  <si>
    <t>00034300</t>
  </si>
  <si>
    <t>00034305</t>
  </si>
  <si>
    <t>00034308</t>
  </si>
  <si>
    <t>00034309</t>
  </si>
  <si>
    <t>00034310</t>
  </si>
  <si>
    <t>ĐƠN TAY CF 615 NGUYỄN THỊ ĐỊNH ( ĐỔI 1C300) - Cửa hàng Co.op Food Cát Lái</t>
  </si>
  <si>
    <t>00034311</t>
  </si>
  <si>
    <t>00034312</t>
  </si>
  <si>
    <t>00034313</t>
  </si>
  <si>
    <t>00034315</t>
  </si>
  <si>
    <t>Co.opFood BH Huỳnh Văn Nghệ 17</t>
  </si>
  <si>
    <t>00034317</t>
  </si>
  <si>
    <t>00034319</t>
  </si>
  <si>
    <t>00034320</t>
  </si>
  <si>
    <t>00034321</t>
  </si>
  <si>
    <t>00034323</t>
  </si>
  <si>
    <t>00034325</t>
  </si>
  <si>
    <t>00034326</t>
  </si>
  <si>
    <t>00034327</t>
  </si>
  <si>
    <t>00034328</t>
  </si>
  <si>
    <t>00034330</t>
  </si>
  <si>
    <t>00034331</t>
  </si>
  <si>
    <t>00034332</t>
  </si>
  <si>
    <t>00034333</t>
  </si>
  <si>
    <t>00034334</t>
  </si>
  <si>
    <t>Cửa Hàng Co.opFood Thạnh Lộc 17, ĐƠN ĐẶT NGÀY 7-6 NÊN CHÂN GÀ SỐT CAY HK KM</t>
  </si>
  <si>
    <t>00034335</t>
  </si>
  <si>
    <t>00034337</t>
  </si>
  <si>
    <t>00034340</t>
  </si>
  <si>
    <t>00034341</t>
  </si>
  <si>
    <t>00034342</t>
  </si>
  <si>
    <t>00034345</t>
  </si>
  <si>
    <t>00034346</t>
  </si>
  <si>
    <t>00034347</t>
  </si>
  <si>
    <t>00034349</t>
  </si>
  <si>
    <t>00034351</t>
  </si>
  <si>
    <t>00034352</t>
  </si>
  <si>
    <t>00034353</t>
  </si>
  <si>
    <t>00034451</t>
  </si>
  <si>
    <t>00034452</t>
  </si>
  <si>
    <t>00034453</t>
  </si>
  <si>
    <t>00034454</t>
  </si>
  <si>
    <t>00034455</t>
  </si>
  <si>
    <t>00034466</t>
  </si>
  <si>
    <t>00034467</t>
  </si>
  <si>
    <t>00034468</t>
  </si>
  <si>
    <t>00034469</t>
  </si>
  <si>
    <t>00034471</t>
  </si>
  <si>
    <t>00034472</t>
  </si>
  <si>
    <t>00034476</t>
  </si>
  <si>
    <t>00034479</t>
  </si>
  <si>
    <t>00034480</t>
  </si>
  <si>
    <t>00034481</t>
  </si>
  <si>
    <t>00034482</t>
  </si>
  <si>
    <t>00034483</t>
  </si>
  <si>
    <t>00034484</t>
  </si>
  <si>
    <t>00034486</t>
  </si>
  <si>
    <t>00034535</t>
  </si>
  <si>
    <t>Cửa hàng Co.op Food HN Nhân Chính</t>
  </si>
  <si>
    <t>00034536</t>
  </si>
  <si>
    <t>00034537</t>
  </si>
  <si>
    <t>00034538</t>
  </si>
  <si>
    <t>00034539</t>
  </si>
  <si>
    <t>00034540</t>
  </si>
  <si>
    <t>Bán hàng CÔNG TY TNHH MỘT THÀNH VIÊN CO.OPMART THANH HÓA theo hóa đơn 00034540</t>
  </si>
  <si>
    <t>00034541</t>
  </si>
  <si>
    <t>Bán hàng CÔNG TY TNHH MỘT THÀNH VIÊN SÀI GÒN CO.OP HÀ NỘI theo hóa đơn 00034541</t>
  </si>
  <si>
    <t>00034545</t>
  </si>
  <si>
    <t>Siêu Thị Co.opmart SCA - Goldensilk</t>
  </si>
  <si>
    <t>00034546</t>
  </si>
  <si>
    <t>00034547</t>
  </si>
  <si>
    <t>00034548</t>
  </si>
  <si>
    <t>00034550</t>
  </si>
  <si>
    <t>Bán hàng CHI NHÁNH LIÊN HIỆP HỢP TÁC XÃ THƯƠNG MẠI TP.HỒ CHÍ MINH - CO.OPMART BÌNH TÂN 2 theo hóa đơn 00034550</t>
  </si>
  <si>
    <t>00034551</t>
  </si>
  <si>
    <t>Bán hàng CHI NHÁNH LIÊN HIỆP HỢP TÁC XÃ THƯƠNG MẠI TP.HỒ CHÍ MINH - CO.OPMART BÌNH TÂN 2 theo hóa đơn 00034551</t>
  </si>
  <si>
    <t>00034552</t>
  </si>
  <si>
    <t>Bán hàng CÔNG TY TNHH MỘT THÀNH VIÊN SÀI GÒN CO.OP BÌNH TÂN theo hóa đơn 00034552</t>
  </si>
  <si>
    <t>00034553</t>
  </si>
  <si>
    <t>00034554</t>
  </si>
  <si>
    <t>00034555</t>
  </si>
  <si>
    <t>00034556</t>
  </si>
  <si>
    <t>00034559</t>
  </si>
  <si>
    <t>00034560</t>
  </si>
  <si>
    <t>00034561</t>
  </si>
  <si>
    <t>00034564</t>
  </si>
  <si>
    <t>00034565</t>
  </si>
  <si>
    <t>00034567</t>
  </si>
  <si>
    <t>00034568</t>
  </si>
  <si>
    <t>00034569</t>
  </si>
  <si>
    <t>CO.OPMART THẮNG LỢI- TRƯỜNG CHINH</t>
  </si>
  <si>
    <t>00034570</t>
  </si>
  <si>
    <t>00034571</t>
  </si>
  <si>
    <t>00034573</t>
  </si>
  <si>
    <t>00034574</t>
  </si>
  <si>
    <t>00034575</t>
  </si>
  <si>
    <t>00034578</t>
  </si>
  <si>
    <t>00034579</t>
  </si>
  <si>
    <t>00034581</t>
  </si>
  <si>
    <t>00034582</t>
  </si>
  <si>
    <t>00034583</t>
  </si>
  <si>
    <t>00034586</t>
  </si>
  <si>
    <t>00034589</t>
  </si>
  <si>
    <t>00034593</t>
  </si>
  <si>
    <t>00034595</t>
  </si>
  <si>
    <t>00034611</t>
  </si>
  <si>
    <t>00034612</t>
  </si>
  <si>
    <t>00034613</t>
  </si>
  <si>
    <t>00034614</t>
  </si>
  <si>
    <t>00034615</t>
  </si>
  <si>
    <t>00034616</t>
  </si>
  <si>
    <t>00034617</t>
  </si>
  <si>
    <t>00034618</t>
  </si>
  <si>
    <t>CHI NHÁNH LIÊN HIỆP HỢP TÁC XÃ THƯƠNG MẠI TP. HỒ CHÍ MINH - CO.OPMART CHÂU ĐỐC</t>
  </si>
  <si>
    <t>0301175691-029</t>
  </si>
  <si>
    <t>00034619</t>
  </si>
  <si>
    <t>00034620</t>
  </si>
  <si>
    <t>00034621</t>
  </si>
  <si>
    <t>00034622</t>
  </si>
  <si>
    <t>00034623</t>
  </si>
  <si>
    <t>00034624</t>
  </si>
  <si>
    <t>00034625</t>
  </si>
  <si>
    <t>00034626</t>
  </si>
  <si>
    <t>00034627</t>
  </si>
  <si>
    <t>00034628</t>
  </si>
  <si>
    <t>00034629</t>
  </si>
  <si>
    <t>00034630</t>
  </si>
  <si>
    <t>00034631</t>
  </si>
  <si>
    <t>00034650</t>
  </si>
  <si>
    <t>Bán hàng CÔNG TY TNHH MỘT THÀNH VIÊN CO.OPMART HẢI PHÒNG theo hóa đơn 00034650</t>
  </si>
  <si>
    <t>00034651</t>
  </si>
  <si>
    <t>Bán hàng CÔNG TY TNHH MỘT THÀNH VIÊN CO.OPMART HẢI PHÒNG theo hóa đơn 00034651</t>
  </si>
  <si>
    <t>00034654</t>
  </si>
  <si>
    <t>Bán hàng CN CÔNG TY TNHH MTV THỰC PHẨM SAIGON CO.OP - CO.OPFOOD KHU VỰC ĐỒNG NAI theo hóa đơn 00034654</t>
  </si>
  <si>
    <t>00034655</t>
  </si>
  <si>
    <t>00034656</t>
  </si>
  <si>
    <t>00034657</t>
  </si>
  <si>
    <t>00034658</t>
  </si>
  <si>
    <t>00034660</t>
  </si>
  <si>
    <t>00034664</t>
  </si>
  <si>
    <t>CO.OPMART THẮNG LỢI - TRƯỜNG CHINH</t>
  </si>
  <si>
    <t>00034669</t>
  </si>
  <si>
    <t>00034670</t>
  </si>
  <si>
    <t>00034671</t>
  </si>
  <si>
    <t>00034675</t>
  </si>
  <si>
    <t>00034676</t>
  </si>
  <si>
    <t>00034679</t>
  </si>
  <si>
    <t>00034680</t>
  </si>
  <si>
    <t>00034682</t>
  </si>
  <si>
    <t>00034683</t>
  </si>
  <si>
    <t>00034684</t>
  </si>
  <si>
    <t>00034701</t>
  </si>
  <si>
    <t>00034702</t>
  </si>
  <si>
    <t>00034703</t>
  </si>
  <si>
    <t>00034704</t>
  </si>
  <si>
    <t>00034705</t>
  </si>
  <si>
    <t>00034707</t>
  </si>
  <si>
    <t>00034708</t>
  </si>
  <si>
    <t>00034709</t>
  </si>
  <si>
    <t>00034712</t>
  </si>
  <si>
    <t>00034713</t>
  </si>
  <si>
    <t>00034714</t>
  </si>
  <si>
    <t>00034715</t>
  </si>
  <si>
    <t>00034716</t>
  </si>
  <si>
    <t>00034717</t>
  </si>
  <si>
    <t>00034718</t>
  </si>
  <si>
    <t>00034719</t>
  </si>
  <si>
    <t>00034720</t>
  </si>
  <si>
    <t>00034721</t>
  </si>
  <si>
    <t>00034722</t>
  </si>
  <si>
    <t>00034723</t>
  </si>
  <si>
    <t>00034724</t>
  </si>
  <si>
    <t>00034725</t>
  </si>
  <si>
    <t>00034738</t>
  </si>
  <si>
    <t>00034739</t>
  </si>
  <si>
    <t>00034740</t>
  </si>
  <si>
    <t>00034741</t>
  </si>
  <si>
    <t>00034743</t>
  </si>
  <si>
    <t>00034744</t>
  </si>
  <si>
    <t>00034747</t>
  </si>
  <si>
    <t>00034748</t>
  </si>
  <si>
    <t>00034749</t>
  </si>
  <si>
    <t>00034751</t>
  </si>
  <si>
    <t>00034752</t>
  </si>
  <si>
    <t>00034753</t>
  </si>
  <si>
    <t>00034754</t>
  </si>
  <si>
    <t>00034755</t>
  </si>
  <si>
    <t>00034758</t>
  </si>
  <si>
    <t>00034759</t>
  </si>
  <si>
    <t>00034761</t>
  </si>
  <si>
    <t>00034762</t>
  </si>
  <si>
    <t>00034763</t>
  </si>
  <si>
    <t>00034764</t>
  </si>
  <si>
    <t>00034765</t>
  </si>
  <si>
    <t>00034767</t>
  </si>
  <si>
    <t>00034799</t>
  </si>
  <si>
    <t>00034800</t>
  </si>
  <si>
    <t>00034802</t>
  </si>
  <si>
    <t>00034803</t>
  </si>
  <si>
    <t>00034804</t>
  </si>
  <si>
    <t>00034806</t>
  </si>
  <si>
    <t>00034807</t>
  </si>
  <si>
    <t>00034808</t>
  </si>
  <si>
    <t>00034810</t>
  </si>
  <si>
    <t>00034812</t>
  </si>
  <si>
    <t>00034814</t>
  </si>
  <si>
    <t>00034815</t>
  </si>
  <si>
    <t>00034990</t>
  </si>
  <si>
    <t>00034999</t>
  </si>
  <si>
    <t>00035000</t>
  </si>
  <si>
    <t>00035001</t>
  </si>
  <si>
    <t>00035002</t>
  </si>
  <si>
    <t>00035003</t>
  </si>
  <si>
    <t>00035004</t>
  </si>
  <si>
    <t>00035005</t>
  </si>
  <si>
    <t>00035006</t>
  </si>
  <si>
    <t>00035007</t>
  </si>
  <si>
    <t>00035709</t>
  </si>
  <si>
    <t>00035710</t>
  </si>
  <si>
    <t>00035785</t>
  </si>
  <si>
    <t>Co.opMart SCA - Hoàng Văn Thụ</t>
  </si>
  <si>
    <t>00035786</t>
  </si>
  <si>
    <t>CÔNG TY TNHH MỘT THÀNH VIÊN MARSIX. Co.opMart SCA - Hoàng Văn Thụ</t>
  </si>
  <si>
    <t>00035862</t>
  </si>
  <si>
    <t>00035974</t>
  </si>
  <si>
    <t>00035975</t>
  </si>
  <si>
    <t>00035990</t>
  </si>
  <si>
    <t>00035997</t>
  </si>
  <si>
    <t>00035998</t>
  </si>
  <si>
    <t>00035999</t>
  </si>
  <si>
    <t>00036000</t>
  </si>
  <si>
    <t>00036001</t>
  </si>
  <si>
    <t>00036002</t>
  </si>
  <si>
    <t>00036007</t>
  </si>
  <si>
    <t>00036010</t>
  </si>
  <si>
    <t>00036011</t>
  </si>
  <si>
    <t>00036012</t>
  </si>
  <si>
    <t>00036014</t>
  </si>
  <si>
    <t>00036015</t>
  </si>
  <si>
    <t>00036016</t>
  </si>
  <si>
    <t>00036017</t>
  </si>
  <si>
    <t>00036018</t>
  </si>
  <si>
    <t>00036019</t>
  </si>
  <si>
    <t>00036020</t>
  </si>
  <si>
    <t>00036021</t>
  </si>
  <si>
    <t>00036022</t>
  </si>
  <si>
    <t>00036024</t>
  </si>
  <si>
    <t>00036033</t>
  </si>
  <si>
    <t>00036086</t>
  </si>
  <si>
    <t>00036087</t>
  </si>
  <si>
    <t>00036088</t>
  </si>
  <si>
    <t>00036089</t>
  </si>
  <si>
    <t>00036105</t>
  </si>
  <si>
    <t>00036106</t>
  </si>
  <si>
    <t>00036107</t>
  </si>
  <si>
    <t>00036108</t>
  </si>
  <si>
    <t>00036110</t>
  </si>
  <si>
    <t>00036111</t>
  </si>
  <si>
    <t>Bán hàng CÔNG TY TNHH MỘT THÀNH VIÊN CO.OP MART CẦN GIỜ theo hóa đơn 00036111</t>
  </si>
  <si>
    <t>00036113</t>
  </si>
  <si>
    <t>Bán hàng CÔNG TY TNHH MỘT THÀNH VIÊN SÀI GÒN CO.OP NAM SÀI GÒN theo hóa đơn 00036113</t>
  </si>
  <si>
    <t>00036119</t>
  </si>
  <si>
    <t>00036121</t>
  </si>
  <si>
    <t>00036122</t>
  </si>
  <si>
    <t>00036123</t>
  </si>
  <si>
    <t>00036124</t>
  </si>
  <si>
    <t>00036125</t>
  </si>
  <si>
    <t>00036127</t>
  </si>
  <si>
    <t>00036129</t>
  </si>
  <si>
    <t>00036130</t>
  </si>
  <si>
    <t>00036131</t>
  </si>
  <si>
    <t>00036132</t>
  </si>
  <si>
    <t>00036133</t>
  </si>
  <si>
    <t>00036134</t>
  </si>
  <si>
    <t>00036135</t>
  </si>
  <si>
    <t>00036151</t>
  </si>
  <si>
    <t>00036153</t>
  </si>
  <si>
    <t>00036155</t>
  </si>
  <si>
    <t>00036157</t>
  </si>
  <si>
    <t>00036165</t>
  </si>
  <si>
    <t>00036168</t>
  </si>
  <si>
    <t>00036180</t>
  </si>
  <si>
    <t>Cửa hàng Co.opfood HT Can Lộc</t>
  </si>
  <si>
    <t>00036188</t>
  </si>
  <si>
    <t>00036189</t>
  </si>
  <si>
    <t>Cửa hàng COOPFOOD Trần Tấn 70</t>
  </si>
  <si>
    <t>00036190</t>
  </si>
  <si>
    <t>00036191</t>
  </si>
  <si>
    <t>00036193</t>
  </si>
  <si>
    <t>Co.op Food Miền Bắc</t>
  </si>
  <si>
    <t>00036194</t>
  </si>
  <si>
    <t>00036195</t>
  </si>
  <si>
    <t>Cửa hàng Co.op Food HN AnLand</t>
  </si>
  <si>
    <t>00036196</t>
  </si>
  <si>
    <t>00036197</t>
  </si>
  <si>
    <t>00036198</t>
  </si>
  <si>
    <t>00036199</t>
  </si>
  <si>
    <t>Bán hàng CÔNG TY TNHH MỘT THÀNH VIÊN CO.OP MART VĨNH PHÚC theo hóa đơn 00036199</t>
  </si>
  <si>
    <t>00036202</t>
  </si>
  <si>
    <t>00036203</t>
  </si>
  <si>
    <t>00036204</t>
  </si>
  <si>
    <t>00036205</t>
  </si>
  <si>
    <t>00036209</t>
  </si>
  <si>
    <t>00036210</t>
  </si>
  <si>
    <t>Cửa hàng COOPFOOD Đường 11 Linh Xuân</t>
  </si>
  <si>
    <t>00036211</t>
  </si>
  <si>
    <t>00036213</t>
  </si>
  <si>
    <t>00036214</t>
  </si>
  <si>
    <t>00036217</t>
  </si>
  <si>
    <t>Cửa Hàng Co.opFood KDC VietSing BD</t>
  </si>
  <si>
    <t>00036219</t>
  </si>
  <si>
    <t>00036220</t>
  </si>
  <si>
    <t>00036221</t>
  </si>
  <si>
    <t>00036222</t>
  </si>
  <si>
    <t>00036224</t>
  </si>
  <si>
    <t>00036225</t>
  </si>
  <si>
    <t>00036226</t>
  </si>
  <si>
    <t>00036227</t>
  </si>
  <si>
    <t>Co.opMart SCA-VICTORIA</t>
  </si>
  <si>
    <t>00036228</t>
  </si>
  <si>
    <t>Bán hàng CÔNG TY TNHH MỘT THÀNH VIÊN CO.OPMART THANH HÓA theo hóa đơn 00036228</t>
  </si>
  <si>
    <t>00036232</t>
  </si>
  <si>
    <t>Bán hàng CÔNG TY TNHH MỘT THÀNH VIÊN SÀI GÒN CO.OP ĐÌNH CHIỂU theo hóa đơn 00036232</t>
  </si>
  <si>
    <t>00036256</t>
  </si>
  <si>
    <t>00036257</t>
  </si>
  <si>
    <t>00036258</t>
  </si>
  <si>
    <t>00036259</t>
  </si>
  <si>
    <t>00036260</t>
  </si>
  <si>
    <t>00036261</t>
  </si>
  <si>
    <t>00036262</t>
  </si>
  <si>
    <t>00036263</t>
  </si>
  <si>
    <t>Co.opFood CT Trần phú 71</t>
  </si>
  <si>
    <t>00036277</t>
  </si>
  <si>
    <t>00036281</t>
  </si>
  <si>
    <t>00036284</t>
  </si>
  <si>
    <t>Bán hàng CÔNG TY TNHH MỘT THÀNH VIÊN SÀI GÒN CO.OP HÀ NỘI theo hóa đơn 00036284</t>
  </si>
  <si>
    <t>00036294</t>
  </si>
  <si>
    <t>00036298</t>
  </si>
  <si>
    <t>00036299</t>
  </si>
  <si>
    <t>00036302</t>
  </si>
  <si>
    <t>00036309</t>
  </si>
  <si>
    <t>00036310</t>
  </si>
  <si>
    <t>00036311</t>
  </si>
  <si>
    <t>00036314</t>
  </si>
  <si>
    <t>00036316</t>
  </si>
  <si>
    <t>00036317</t>
  </si>
  <si>
    <t>00036318</t>
  </si>
  <si>
    <t>00036320</t>
  </si>
  <si>
    <t>00036321</t>
  </si>
  <si>
    <t>00036322</t>
  </si>
  <si>
    <t>00036325</t>
  </si>
  <si>
    <t>Bán hàng CÔNG TY TNHH THƯƠNG MẠI DỊCH VỤ SAIGON CO.OP TOÀN TÂM theo hóa đơn 00036325</t>
  </si>
  <si>
    <t>00036326</t>
  </si>
  <si>
    <t>Bán hàng CÔNG TY TNHH THƯƠNG MẠI DỊCH VỤ SAIGON CO.OP TOÀN TÂM theo hóa đơn 00036326</t>
  </si>
  <si>
    <t>00036327</t>
  </si>
  <si>
    <t>00036338</t>
  </si>
  <si>
    <t>00036339</t>
  </si>
  <si>
    <t>00036340</t>
  </si>
  <si>
    <t>00036341</t>
  </si>
  <si>
    <t>00036342</t>
  </si>
  <si>
    <t>00036343</t>
  </si>
  <si>
    <t>00036344</t>
  </si>
  <si>
    <t>00036345</t>
  </si>
  <si>
    <t>00036346</t>
  </si>
  <si>
    <t>00036347</t>
  </si>
  <si>
    <t>00036348</t>
  </si>
  <si>
    <t>00036349</t>
  </si>
  <si>
    <t>00036351</t>
  </si>
  <si>
    <t>00036352</t>
  </si>
  <si>
    <t>00036354</t>
  </si>
  <si>
    <t>00036355</t>
  </si>
  <si>
    <t>00036357</t>
  </si>
  <si>
    <t>00036358</t>
  </si>
  <si>
    <t>00036370</t>
  </si>
  <si>
    <t>00036371</t>
  </si>
  <si>
    <t>00036372</t>
  </si>
  <si>
    <t>00036374</t>
  </si>
  <si>
    <t>00036375</t>
  </si>
  <si>
    <t>00036376</t>
  </si>
  <si>
    <t>00036377</t>
  </si>
  <si>
    <t>00036378</t>
  </si>
  <si>
    <t>00036379</t>
  </si>
  <si>
    <t>00036382</t>
  </si>
  <si>
    <t>00036384</t>
  </si>
  <si>
    <t>00036387</t>
  </si>
  <si>
    <t>00036388</t>
  </si>
  <si>
    <t>00036389</t>
  </si>
  <si>
    <t>00036391</t>
  </si>
  <si>
    <t>00036392</t>
  </si>
  <si>
    <t>00036393</t>
  </si>
  <si>
    <t>00036397</t>
  </si>
  <si>
    <t>00036398</t>
  </si>
  <si>
    <t>00036399</t>
  </si>
  <si>
    <t>00036400</t>
  </si>
  <si>
    <t>00036420</t>
  </si>
  <si>
    <t>00036421</t>
  </si>
  <si>
    <t>00036422</t>
  </si>
  <si>
    <t>00036423</t>
  </si>
  <si>
    <t>00036424</t>
  </si>
  <si>
    <t>00036425</t>
  </si>
  <si>
    <t>00036426</t>
  </si>
  <si>
    <t>00036427</t>
  </si>
  <si>
    <t>00036429</t>
  </si>
  <si>
    <t>00036430</t>
  </si>
  <si>
    <t>00036431</t>
  </si>
  <si>
    <t>00036432</t>
  </si>
  <si>
    <t>00036433</t>
  </si>
  <si>
    <t>00036464</t>
  </si>
  <si>
    <t>00036505</t>
  </si>
  <si>
    <t>00037017</t>
  </si>
  <si>
    <t>00037018</t>
  </si>
  <si>
    <t>00037019</t>
  </si>
  <si>
    <t>00037020</t>
  </si>
  <si>
    <t>00037021</t>
  </si>
  <si>
    <t>00037043</t>
  </si>
  <si>
    <t>00037044</t>
  </si>
  <si>
    <t>00037154</t>
  </si>
  <si>
    <t>00037155</t>
  </si>
  <si>
    <t>00037157</t>
  </si>
  <si>
    <t>00037158</t>
  </si>
  <si>
    <t>00037159</t>
  </si>
  <si>
    <t>00037161</t>
  </si>
  <si>
    <t>00037162</t>
  </si>
  <si>
    <t>00037163</t>
  </si>
  <si>
    <t>00037165</t>
  </si>
  <si>
    <t>00037166</t>
  </si>
  <si>
    <t>00037168</t>
  </si>
  <si>
    <t>00037444</t>
  </si>
  <si>
    <t>00037445</t>
  </si>
  <si>
    <t>00037446</t>
  </si>
  <si>
    <t>00037460</t>
  </si>
  <si>
    <t>00037462</t>
  </si>
  <si>
    <t>Bán hàng CHI NHÁNH LIÊN HIỆP HỢP TÁC XÃ THƯƠNG MẠI TP. HỒ CHÍ MINH - CO.OPMART BẮC GIANG theo hóa đơn 00037462</t>
  </si>
  <si>
    <t>00037488</t>
  </si>
  <si>
    <t>00037490</t>
  </si>
  <si>
    <t>00037491</t>
  </si>
  <si>
    <t>00037492</t>
  </si>
  <si>
    <t>00037493</t>
  </si>
  <si>
    <t>00037494</t>
  </si>
  <si>
    <t>Co.opFood Bà Điểm</t>
  </si>
  <si>
    <t>00037495</t>
  </si>
  <si>
    <t>00037497</t>
  </si>
  <si>
    <t>Cửa hàng Co.op Food Phan Văn Hớn 151</t>
  </si>
  <si>
    <t>00037501</t>
  </si>
  <si>
    <t>00037502</t>
  </si>
  <si>
    <t>00037503</t>
  </si>
  <si>
    <t>00037506</t>
  </si>
  <si>
    <t>00037507</t>
  </si>
  <si>
    <t>00037583</t>
  </si>
  <si>
    <t>00037584</t>
  </si>
  <si>
    <t>00037585</t>
  </si>
  <si>
    <t>00037586</t>
  </si>
  <si>
    <t>00037587</t>
  </si>
  <si>
    <t>00037589</t>
  </si>
  <si>
    <t>00037592</t>
  </si>
  <si>
    <t>00037593</t>
  </si>
  <si>
    <t>00037598</t>
  </si>
  <si>
    <t>00037599</t>
  </si>
  <si>
    <t>00037600</t>
  </si>
  <si>
    <t>00037601</t>
  </si>
  <si>
    <t>00037608</t>
  </si>
  <si>
    <t>00037609</t>
  </si>
  <si>
    <t>00037611</t>
  </si>
  <si>
    <t>00037612</t>
  </si>
  <si>
    <t>Cửa hàng Co.op Food CC Hausneo</t>
  </si>
  <si>
    <t>00037614</t>
  </si>
  <si>
    <t>00037625</t>
  </si>
  <si>
    <t>00037650</t>
  </si>
  <si>
    <t>00037651</t>
  </si>
  <si>
    <t>00037653</t>
  </si>
  <si>
    <t>00037654</t>
  </si>
  <si>
    <t>00037656</t>
  </si>
  <si>
    <t>00037661</t>
  </si>
  <si>
    <t>00037662</t>
  </si>
  <si>
    <t>00037663</t>
  </si>
  <si>
    <t>00037664</t>
  </si>
  <si>
    <t>00037665</t>
  </si>
  <si>
    <t>00037666</t>
  </si>
  <si>
    <t>00037667</t>
  </si>
  <si>
    <t>00037671</t>
  </si>
  <si>
    <t>Bán hàng CÔNG TY TNHH MỘT THÀNH VIÊN CO.OPMART THANH HÓA theo hóa đơn 00037671</t>
  </si>
  <si>
    <t>00037672</t>
  </si>
  <si>
    <t>00037673</t>
  </si>
  <si>
    <t>00037674</t>
  </si>
  <si>
    <t>00037675</t>
  </si>
  <si>
    <t>00037678</t>
  </si>
  <si>
    <t>Cửa Hàng Co.opFood  Thủ Khoa Huân 437</t>
  </si>
  <si>
    <t>00037679</t>
  </si>
  <si>
    <t>00037681</t>
  </si>
  <si>
    <t>00037683</t>
  </si>
  <si>
    <t>00037684</t>
  </si>
  <si>
    <t>00037699</t>
  </si>
  <si>
    <t>00037700</t>
  </si>
  <si>
    <t>00037704</t>
  </si>
  <si>
    <t>00037740</t>
  </si>
  <si>
    <t>Bán hàng CÔNG TY TNHH MỘT THÀNH VIÊN CO.OPMART HẢI PHÒNG theo hóa đơn 00037740</t>
  </si>
  <si>
    <t>00037744</t>
  </si>
  <si>
    <t>00037745</t>
  </si>
  <si>
    <t>00037746</t>
  </si>
  <si>
    <t>00037747</t>
  </si>
  <si>
    <t>00037748</t>
  </si>
  <si>
    <t>00037749</t>
  </si>
  <si>
    <t>00037750</t>
  </si>
  <si>
    <t>00037751</t>
  </si>
  <si>
    <t>00037752</t>
  </si>
  <si>
    <t>00037753</t>
  </si>
  <si>
    <t>00037754</t>
  </si>
  <si>
    <t>00037755</t>
  </si>
  <si>
    <t>00037756</t>
  </si>
  <si>
    <t>00037757</t>
  </si>
  <si>
    <t>00037772</t>
  </si>
  <si>
    <t>00037775</t>
  </si>
  <si>
    <t>00037777</t>
  </si>
  <si>
    <t>00037779</t>
  </si>
  <si>
    <t>00037784</t>
  </si>
  <si>
    <t>00037786</t>
  </si>
  <si>
    <t>00037789</t>
  </si>
  <si>
    <t>00037790</t>
  </si>
  <si>
    <t>00037791</t>
  </si>
  <si>
    <t>00037795</t>
  </si>
  <si>
    <t>00037796</t>
  </si>
  <si>
    <t>00037797</t>
  </si>
  <si>
    <t>00037805</t>
  </si>
  <si>
    <t>00037807</t>
  </si>
  <si>
    <t>00037808</t>
  </si>
  <si>
    <t>00037809</t>
  </si>
  <si>
    <t>00037810</t>
  </si>
  <si>
    <t>00037811</t>
  </si>
  <si>
    <t>00037812</t>
  </si>
  <si>
    <t>00037813</t>
  </si>
  <si>
    <t>00037814</t>
  </si>
  <si>
    <t>00037815</t>
  </si>
  <si>
    <t>00037817</t>
  </si>
  <si>
    <t>00037818</t>
  </si>
  <si>
    <t>00037819</t>
  </si>
  <si>
    <t>00037820</t>
  </si>
  <si>
    <t>00037821</t>
  </si>
  <si>
    <t>00037823</t>
  </si>
  <si>
    <t>00037825</t>
  </si>
  <si>
    <t>00037835</t>
  </si>
  <si>
    <t>00037836</t>
  </si>
  <si>
    <t>00037837</t>
  </si>
  <si>
    <t>00037838</t>
  </si>
  <si>
    <t>00037839</t>
  </si>
  <si>
    <t>Cửa hàng Co.op Food HN Tecco Skyville Tower</t>
  </si>
  <si>
    <t>00037840</t>
  </si>
  <si>
    <t>00037841</t>
  </si>
  <si>
    <t>00037843</t>
  </si>
  <si>
    <t>00037846</t>
  </si>
  <si>
    <t>00037847</t>
  </si>
  <si>
    <t>00037853</t>
  </si>
  <si>
    <t>00037854</t>
  </si>
  <si>
    <t>00037855</t>
  </si>
  <si>
    <t>00037857</t>
  </si>
  <si>
    <t>00037858</t>
  </si>
  <si>
    <t>00037859</t>
  </si>
  <si>
    <t>00037860</t>
  </si>
  <si>
    <t>00037861</t>
  </si>
  <si>
    <t>00037862</t>
  </si>
  <si>
    <t>00037863</t>
  </si>
  <si>
    <t>00037864</t>
  </si>
  <si>
    <t>00037865</t>
  </si>
  <si>
    <t>00037866</t>
  </si>
  <si>
    <t>00037867</t>
  </si>
  <si>
    <t>00037868</t>
  </si>
  <si>
    <t>Co.opFood BD CC Charm Sapphire</t>
  </si>
  <si>
    <t>00037869</t>
  </si>
  <si>
    <t>00037872</t>
  </si>
  <si>
    <t>00037873</t>
  </si>
  <si>
    <t>00037874</t>
  </si>
  <si>
    <t>00037876</t>
  </si>
  <si>
    <t>00037877</t>
  </si>
  <si>
    <t>00037879</t>
  </si>
  <si>
    <t>00037880</t>
  </si>
  <si>
    <t>00037881</t>
  </si>
  <si>
    <t>00037882</t>
  </si>
  <si>
    <t>00037883</t>
  </si>
  <si>
    <t>00037885</t>
  </si>
  <si>
    <t>00037886</t>
  </si>
  <si>
    <t>00037887</t>
  </si>
  <si>
    <t>00037890</t>
  </si>
  <si>
    <t>00037906</t>
  </si>
  <si>
    <t>Bán hàng CÔNG TY TNHH MỘT THÀNH VIÊN THƯƠNG MẠI VÀ DỊCH VỤ SÀI GÒN - HÀ TĨNH theo hóa đơn 00037906</t>
  </si>
  <si>
    <t>00037909</t>
  </si>
  <si>
    <t>00037912</t>
  </si>
  <si>
    <t>00037913</t>
  </si>
  <si>
    <t>00038031</t>
  </si>
  <si>
    <t>00038032</t>
  </si>
  <si>
    <t>00038033</t>
  </si>
  <si>
    <t>00038036</t>
  </si>
  <si>
    <t>00038205</t>
  </si>
  <si>
    <t>00038206</t>
  </si>
  <si>
    <t>Cửa Hàng Co.opFood BD VĨNH PHÚ 41</t>
  </si>
  <si>
    <t>00038207</t>
  </si>
  <si>
    <t>00038672</t>
  </si>
  <si>
    <t>00038673</t>
  </si>
  <si>
    <t>00038674</t>
  </si>
  <si>
    <t>00038676</t>
  </si>
  <si>
    <t>00038677</t>
  </si>
  <si>
    <t>00038679</t>
  </si>
  <si>
    <t>00039008</t>
  </si>
  <si>
    <t>00039011</t>
  </si>
  <si>
    <t>00039012</t>
  </si>
  <si>
    <t>00039013</t>
  </si>
  <si>
    <t>00039014</t>
  </si>
  <si>
    <t>00039015</t>
  </si>
  <si>
    <t>00039016</t>
  </si>
  <si>
    <t>00039017</t>
  </si>
  <si>
    <t>00039029</t>
  </si>
  <si>
    <t>00039030</t>
  </si>
  <si>
    <t>00039031</t>
  </si>
  <si>
    <t>00039032</t>
  </si>
  <si>
    <t>00039034</t>
  </si>
  <si>
    <t>Bán hàng CN LIÊN HIỆP HỢP TÁC XÃ THƯƠNG MẠI TP. HỒ CHÍ MINH - CO.OPMART HIỆP THÀNH theo hóa đơn 00039034</t>
  </si>
  <si>
    <t>00039035</t>
  </si>
  <si>
    <t>00039036</t>
  </si>
  <si>
    <t>00039037</t>
  </si>
  <si>
    <t>CÔNG TY TNHH MỘT THÀNH VIÊN MARSIX. Co.opMart SCA – Cao Thắng</t>
  </si>
  <si>
    <t>00039038</t>
  </si>
  <si>
    <t>00039040</t>
  </si>
  <si>
    <t>00039041</t>
  </si>
  <si>
    <t>00039042</t>
  </si>
  <si>
    <t>00039043</t>
  </si>
  <si>
    <t>00039044</t>
  </si>
  <si>
    <t>00039045</t>
  </si>
  <si>
    <t>00039232</t>
  </si>
  <si>
    <t>00039233</t>
  </si>
  <si>
    <t>00039234</t>
  </si>
  <si>
    <t>00039235</t>
  </si>
  <si>
    <t>00039237</t>
  </si>
  <si>
    <t>00039239</t>
  </si>
  <si>
    <t>00039241</t>
  </si>
  <si>
    <t>00039243</t>
  </si>
  <si>
    <t>00039245</t>
  </si>
  <si>
    <t>00039246</t>
  </si>
  <si>
    <t>00039248</t>
  </si>
  <si>
    <t>00039249</t>
  </si>
  <si>
    <t>00039250</t>
  </si>
  <si>
    <t>00039251</t>
  </si>
  <si>
    <t>00039252</t>
  </si>
  <si>
    <t>00039254</t>
  </si>
  <si>
    <t>00039256</t>
  </si>
  <si>
    <t>00039257</t>
  </si>
  <si>
    <t>00039260</t>
  </si>
  <si>
    <t>00039261</t>
  </si>
  <si>
    <t>00039262</t>
  </si>
  <si>
    <t>00039263</t>
  </si>
  <si>
    <t>00039264</t>
  </si>
  <si>
    <t>00039265</t>
  </si>
  <si>
    <t>00039271</t>
  </si>
  <si>
    <t>00039282</t>
  </si>
  <si>
    <t>00039288</t>
  </si>
  <si>
    <t>00039289</t>
  </si>
  <si>
    <t>00039295</t>
  </si>
  <si>
    <t>00039296</t>
  </si>
  <si>
    <t>00039298</t>
  </si>
  <si>
    <t>00039300</t>
  </si>
  <si>
    <t>00039303</t>
  </si>
  <si>
    <t>00039311</t>
  </si>
  <si>
    <t>00039315</t>
  </si>
  <si>
    <t>HỦY HĐ 39310 XUẤT LẠI HĐ 39315 - CÔNG TY TNHH MỘT THÀNH VIÊN SÀI GÒN CO.OP CỐNG QUỲNH</t>
  </si>
  <si>
    <t>00039318</t>
  </si>
  <si>
    <t>Bán hàng CÔNG TY TNHH MỘT THÀNH VIÊN CO.OPMART THANH HÓA theo hóa đơn 00039318</t>
  </si>
  <si>
    <t>00039355</t>
  </si>
  <si>
    <t>00039360</t>
  </si>
  <si>
    <t>00039361</t>
  </si>
  <si>
    <t>00039363</t>
  </si>
  <si>
    <t>00039364</t>
  </si>
  <si>
    <t>00039365</t>
  </si>
  <si>
    <t>00039366</t>
  </si>
  <si>
    <t>00039367</t>
  </si>
  <si>
    <t>00039368</t>
  </si>
  <si>
    <t>CO.OPMART SCA – TÂY NINH</t>
  </si>
  <si>
    <t>00039369</t>
  </si>
  <si>
    <t>00039370</t>
  </si>
  <si>
    <t>00039380</t>
  </si>
  <si>
    <t>00039387</t>
  </si>
  <si>
    <t>00039388</t>
  </si>
  <si>
    <t>00039398</t>
  </si>
  <si>
    <t>00039399</t>
  </si>
  <si>
    <t>00039415</t>
  </si>
  <si>
    <t>00039431</t>
  </si>
  <si>
    <t>00039432</t>
  </si>
  <si>
    <t>00039433</t>
  </si>
  <si>
    <t>00039434</t>
  </si>
  <si>
    <t>00039435</t>
  </si>
  <si>
    <t>00039453</t>
  </si>
  <si>
    <t>00039454</t>
  </si>
  <si>
    <t>00039455</t>
  </si>
  <si>
    <t>00039456</t>
  </si>
  <si>
    <t>00039457</t>
  </si>
  <si>
    <t>00039458</t>
  </si>
  <si>
    <t>CHI NHÁNH LIÊN HIỆP HỢP TÁC XÃ THƯƠNG MẠI TP. HỒ CHÍ MINH - CO.OPMART AN NHƠN</t>
  </si>
  <si>
    <t>00039459</t>
  </si>
  <si>
    <t>00039460</t>
  </si>
  <si>
    <t>00039461</t>
  </si>
  <si>
    <t>00039462</t>
  </si>
  <si>
    <t>00039463</t>
  </si>
  <si>
    <t>00039464</t>
  </si>
  <si>
    <t>Bán hàng CÔNG TY TNHH MỘT THÀNH VIÊN SÀI GÒN CO.OP HÀ NỘI theo hóa đơn 00039464</t>
  </si>
  <si>
    <t>00039465</t>
  </si>
  <si>
    <t>00039466</t>
  </si>
  <si>
    <t>MARFOUR. Co.opMart SCA-GOLDSILK</t>
  </si>
  <si>
    <t>00039467</t>
  </si>
  <si>
    <t>00039468</t>
  </si>
  <si>
    <t>00039469</t>
  </si>
  <si>
    <t>00039470</t>
  </si>
  <si>
    <t>00039472</t>
  </si>
  <si>
    <t>00039474</t>
  </si>
  <si>
    <t>00039475</t>
  </si>
  <si>
    <t>00039476</t>
  </si>
  <si>
    <t>00039478</t>
  </si>
  <si>
    <t>00039480</t>
  </si>
  <si>
    <t>00039481</t>
  </si>
  <si>
    <t>00039482</t>
  </si>
  <si>
    <t>00039483</t>
  </si>
  <si>
    <t>00039484</t>
  </si>
  <si>
    <t>00039487</t>
  </si>
  <si>
    <t>00039488</t>
  </si>
  <si>
    <t>00039489</t>
  </si>
  <si>
    <t>00039490</t>
  </si>
  <si>
    <t>00039492</t>
  </si>
  <si>
    <t>00039494</t>
  </si>
  <si>
    <t>00039495</t>
  </si>
  <si>
    <t>00039496</t>
  </si>
  <si>
    <t>00039497</t>
  </si>
  <si>
    <t>00039498</t>
  </si>
  <si>
    <t>00039499</t>
  </si>
  <si>
    <t>00039501</t>
  </si>
  <si>
    <t>00039502</t>
  </si>
  <si>
    <t>00039503</t>
  </si>
  <si>
    <t>00039504</t>
  </si>
  <si>
    <t>00039505</t>
  </si>
  <si>
    <t>00039506</t>
  </si>
  <si>
    <t>00039507</t>
  </si>
  <si>
    <t>00039508</t>
  </si>
  <si>
    <t>00039509</t>
  </si>
  <si>
    <t>00039510</t>
  </si>
  <si>
    <t>00039511</t>
  </si>
  <si>
    <t>00039512</t>
  </si>
  <si>
    <t>00039513</t>
  </si>
  <si>
    <t>00039514</t>
  </si>
  <si>
    <t>00039515</t>
  </si>
  <si>
    <t>00039516</t>
  </si>
  <si>
    <t>00039517</t>
  </si>
  <si>
    <t>00039518</t>
  </si>
  <si>
    <t>00039519</t>
  </si>
  <si>
    <t>00039520</t>
  </si>
  <si>
    <t>00039521</t>
  </si>
  <si>
    <t>00039522</t>
  </si>
  <si>
    <t>00039523</t>
  </si>
  <si>
    <t>00039524</t>
  </si>
  <si>
    <t>00039525</t>
  </si>
  <si>
    <t>00039526</t>
  </si>
  <si>
    <t>00039527</t>
  </si>
  <si>
    <t>00039528</t>
  </si>
  <si>
    <t>79372764-00 - Cửa Hàng Co.opFood  BD Xuyên Á 209</t>
  </si>
  <si>
    <t>00039529</t>
  </si>
  <si>
    <t>00039530</t>
  </si>
  <si>
    <t>00039531</t>
  </si>
  <si>
    <t>00039534</t>
  </si>
  <si>
    <t>00039535</t>
  </si>
  <si>
    <t>00039536</t>
  </si>
  <si>
    <t>00039537</t>
  </si>
  <si>
    <t>00039538</t>
  </si>
  <si>
    <t>00039539</t>
  </si>
  <si>
    <t>00039540</t>
  </si>
  <si>
    <t>00039541</t>
  </si>
  <si>
    <t>00039542</t>
  </si>
  <si>
    <t>00039543</t>
  </si>
  <si>
    <t>00039544</t>
  </si>
  <si>
    <t>00039545</t>
  </si>
  <si>
    <t>00039546</t>
  </si>
  <si>
    <t>00039547</t>
  </si>
  <si>
    <t>00039548</t>
  </si>
  <si>
    <t>00039549</t>
  </si>
  <si>
    <t>00039550</t>
  </si>
  <si>
    <t>00039551</t>
  </si>
  <si>
    <t>00039552</t>
  </si>
  <si>
    <t>00039553</t>
  </si>
  <si>
    <t>00039554</t>
  </si>
  <si>
    <t>00039555</t>
  </si>
  <si>
    <t>00039556</t>
  </si>
  <si>
    <t>00039557</t>
  </si>
  <si>
    <t>00039570</t>
  </si>
  <si>
    <t>00039571</t>
  </si>
  <si>
    <t>00039572</t>
  </si>
  <si>
    <t>00039573</t>
  </si>
  <si>
    <t>00039574</t>
  </si>
  <si>
    <t>00039575</t>
  </si>
  <si>
    <t>00039576</t>
  </si>
  <si>
    <t>00039577</t>
  </si>
  <si>
    <t>00039578</t>
  </si>
  <si>
    <t>00039579</t>
  </si>
  <si>
    <t>00039580</t>
  </si>
  <si>
    <t>00039581</t>
  </si>
  <si>
    <t>00039582</t>
  </si>
  <si>
    <t>00039583</t>
  </si>
  <si>
    <t>00039584</t>
  </si>
  <si>
    <t>00039585</t>
  </si>
  <si>
    <t>00039586</t>
  </si>
  <si>
    <t>00039587</t>
  </si>
  <si>
    <t>00039588</t>
  </si>
  <si>
    <t>Bán hàng CÔNG TY TNHH MỘT THÀNH VIÊN SÀI GÒN CO.OP HÀ NỘI theo hóa đơn 00039588</t>
  </si>
  <si>
    <t>00039931</t>
  </si>
  <si>
    <t>00040212</t>
  </si>
  <si>
    <t>00040451</t>
  </si>
  <si>
    <t>00040452</t>
  </si>
  <si>
    <t>00040453</t>
  </si>
  <si>
    <t>00040454</t>
  </si>
  <si>
    <t>00040455</t>
  </si>
  <si>
    <t>00040456</t>
  </si>
  <si>
    <t>00040457</t>
  </si>
  <si>
    <t>00040458</t>
  </si>
  <si>
    <t>00040459</t>
  </si>
  <si>
    <t>00040460</t>
  </si>
  <si>
    <t>00040463</t>
  </si>
  <si>
    <t>00040464</t>
  </si>
  <si>
    <t>00040621</t>
  </si>
  <si>
    <t>00040622</t>
  </si>
  <si>
    <t>00040636</t>
  </si>
  <si>
    <t>00040637</t>
  </si>
  <si>
    <t>00040638</t>
  </si>
  <si>
    <t>00040639</t>
  </si>
  <si>
    <t>00040640</t>
  </si>
  <si>
    <t>00040644</t>
  </si>
  <si>
    <t>CÔNG TY TNHH THƯƠNG MẠI DỊCH VỤ SIÊU THỊ CO.OP MART BIÊN HÒA , HỖ TRỢ  CK 20% CHO ĐƠN ĐẶT 50 TÚI CHÂN 300G</t>
  </si>
  <si>
    <t>00040645</t>
  </si>
  <si>
    <t>00040648</t>
  </si>
  <si>
    <t>Cửa hàng Co.opFood BH Trần Thị Hoa</t>
  </si>
  <si>
    <t>00040649</t>
  </si>
  <si>
    <t>00040650</t>
  </si>
  <si>
    <t>00040651</t>
  </si>
  <si>
    <t>CH Co.opFood Phúc An Lộc</t>
  </si>
  <si>
    <t>00040652</t>
  </si>
  <si>
    <t>00040654</t>
  </si>
  <si>
    <t>00040655</t>
  </si>
  <si>
    <t>00040656</t>
  </si>
  <si>
    <t>00040657</t>
  </si>
  <si>
    <t>00040658</t>
  </si>
  <si>
    <t>00040659</t>
  </si>
  <si>
    <t>00040660</t>
  </si>
  <si>
    <t>00040661</t>
  </si>
  <si>
    <t>00040662</t>
  </si>
  <si>
    <t>00040663</t>
  </si>
  <si>
    <t>00040664</t>
  </si>
  <si>
    <t>00040665</t>
  </si>
  <si>
    <t>00040667</t>
  </si>
  <si>
    <t>00040671</t>
  </si>
  <si>
    <t>00040672</t>
  </si>
  <si>
    <t>00040673</t>
  </si>
  <si>
    <t>00040674</t>
  </si>
  <si>
    <t>00040677</t>
  </si>
  <si>
    <t>00040678</t>
  </si>
  <si>
    <t>00040679</t>
  </si>
  <si>
    <t>00040680</t>
  </si>
  <si>
    <t>00040681</t>
  </si>
  <si>
    <t>00040682</t>
  </si>
  <si>
    <t>00040683</t>
  </si>
  <si>
    <t>00040684</t>
  </si>
  <si>
    <t>00040685</t>
  </si>
  <si>
    <t>00040686</t>
  </si>
  <si>
    <t>00040688</t>
  </si>
  <si>
    <t>00040689</t>
  </si>
  <si>
    <t>00040690</t>
  </si>
  <si>
    <t>00040691</t>
  </si>
  <si>
    <t>00040692</t>
  </si>
  <si>
    <t>00040693</t>
  </si>
  <si>
    <t>00040696</t>
  </si>
  <si>
    <t>00040699</t>
  </si>
  <si>
    <t>00040730</t>
  </si>
  <si>
    <t>00040731</t>
  </si>
  <si>
    <t>00040732</t>
  </si>
  <si>
    <t>00040733</t>
  </si>
  <si>
    <t>00040754</t>
  </si>
  <si>
    <t>00040755</t>
  </si>
  <si>
    <t>00040806</t>
  </si>
  <si>
    <t>00040807</t>
  </si>
  <si>
    <t>00040808</t>
  </si>
  <si>
    <t>00040809</t>
  </si>
  <si>
    <t>00040831</t>
  </si>
  <si>
    <t>00040832</t>
  </si>
  <si>
    <t>00040833</t>
  </si>
  <si>
    <t>00040834</t>
  </si>
  <si>
    <t>00040835</t>
  </si>
  <si>
    <t>00040836</t>
  </si>
  <si>
    <t>00040856</t>
  </si>
  <si>
    <t>00040857</t>
  </si>
  <si>
    <t>00040858</t>
  </si>
  <si>
    <t>00040859</t>
  </si>
  <si>
    <t>00040860</t>
  </si>
  <si>
    <t>00040861</t>
  </si>
  <si>
    <t>00040862</t>
  </si>
  <si>
    <t>00040863</t>
  </si>
  <si>
    <t>00040864</t>
  </si>
  <si>
    <t>CÔNG TY TNHH MỘT THÀNH VIÊN CO.OP MART CẦN GIỜ(GIAO XE RAU)</t>
  </si>
  <si>
    <t>00040865</t>
  </si>
  <si>
    <t>CÔNG TY TNHH MỘT THÀNH VIÊN CO.OP MART CẦN GIỜ (GIAO XE RAU)</t>
  </si>
  <si>
    <t>00040871</t>
  </si>
  <si>
    <t>00040878</t>
  </si>
  <si>
    <t>00040879</t>
  </si>
  <si>
    <t>00040880</t>
  </si>
  <si>
    <t>00040881</t>
  </si>
  <si>
    <t>00040882</t>
  </si>
  <si>
    <t>00040883</t>
  </si>
  <si>
    <t>00040884</t>
  </si>
  <si>
    <t>00040888</t>
  </si>
  <si>
    <t>00040889</t>
  </si>
  <si>
    <t>00040892</t>
  </si>
  <si>
    <t>Bán hàng CHI NHÁNH LIÊN HIỆP HỢP TÁC XÃ THƯƠNG MẠI TP.HỒ CHÍ MINH - CO.OPMART PHAN RÍ CỬA theo hóa đơn 00040892 ( GIAO XE RAU)</t>
  </si>
  <si>
    <t>00040893</t>
  </si>
  <si>
    <t>Bán hàng CÔNG TY TNHH MỘT THÀNH VIÊN CO.OPMART THANH HÓA theo hóa đơn 00040893</t>
  </si>
  <si>
    <t>00040894</t>
  </si>
  <si>
    <t>00040898</t>
  </si>
  <si>
    <t>Bán hàng CÔNG TY TNHH MỘT THÀNH VIÊN CO.OPMART HẢI PHÒNG theo hóa đơn 00040898</t>
  </si>
  <si>
    <t>00040899</t>
  </si>
  <si>
    <t>Bán hàng CÔNG TY TNHH MỘT THÀNH VIÊN CO.OPMART HẢI PHÒNG theo hóa đơn 00040899</t>
  </si>
  <si>
    <t>00040925</t>
  </si>
  <si>
    <t>00040926</t>
  </si>
  <si>
    <t>00040927</t>
  </si>
  <si>
    <t>00040928</t>
  </si>
  <si>
    <t>00040929</t>
  </si>
  <si>
    <t>00040930</t>
  </si>
  <si>
    <t>00040931</t>
  </si>
  <si>
    <t>00040932</t>
  </si>
  <si>
    <t>00040933</t>
  </si>
  <si>
    <t>00040934</t>
  </si>
  <si>
    <t>00040935</t>
  </si>
  <si>
    <t>00040936</t>
  </si>
  <si>
    <t>00040937</t>
  </si>
  <si>
    <t>00040938</t>
  </si>
  <si>
    <t>00040939</t>
  </si>
  <si>
    <t>00040940</t>
  </si>
  <si>
    <t>00040941</t>
  </si>
  <si>
    <t>00040942</t>
  </si>
  <si>
    <t>00040943</t>
  </si>
  <si>
    <t>00040944</t>
  </si>
  <si>
    <t>00040945</t>
  </si>
  <si>
    <t>00040946</t>
  </si>
  <si>
    <t>00040947</t>
  </si>
  <si>
    <t>00040964</t>
  </si>
  <si>
    <t>00040965</t>
  </si>
  <si>
    <t>00040970</t>
  </si>
  <si>
    <t>00040976</t>
  </si>
  <si>
    <t>00040977</t>
  </si>
  <si>
    <t>00040978</t>
  </si>
  <si>
    <t>00040979</t>
  </si>
  <si>
    <t>Cửa hàng COOPFOOD Tây Hòa 149 ( ĐƠN KHAI TRƯƠNG CK 10%)</t>
  </si>
  <si>
    <t>00040981</t>
  </si>
  <si>
    <t>00040983</t>
  </si>
  <si>
    <t>00040988</t>
  </si>
  <si>
    <t>00040989</t>
  </si>
  <si>
    <t>00040990</t>
  </si>
  <si>
    <t>00040991</t>
  </si>
  <si>
    <t>00040992</t>
  </si>
  <si>
    <t>00040993</t>
  </si>
  <si>
    <t>00040994</t>
  </si>
  <si>
    <t>00040996</t>
  </si>
  <si>
    <t>00040997</t>
  </si>
  <si>
    <t>00040999</t>
  </si>
  <si>
    <t>00041001</t>
  </si>
  <si>
    <t>00041012</t>
  </si>
  <si>
    <t>00041014</t>
  </si>
  <si>
    <t>00041018</t>
  </si>
  <si>
    <t>00041019</t>
  </si>
  <si>
    <t>00041020</t>
  </si>
  <si>
    <t>00041021</t>
  </si>
  <si>
    <t>00041022</t>
  </si>
  <si>
    <t>00041023</t>
  </si>
  <si>
    <t>00041024</t>
  </si>
  <si>
    <t>00041025</t>
  </si>
  <si>
    <t>00041026</t>
  </si>
  <si>
    <t>00041027</t>
  </si>
  <si>
    <t>00041028</t>
  </si>
  <si>
    <t>00041029</t>
  </si>
  <si>
    <t>00041030</t>
  </si>
  <si>
    <t>00041031</t>
  </si>
  <si>
    <t>00041032</t>
  </si>
  <si>
    <t>00041033</t>
  </si>
  <si>
    <t>00041034</t>
  </si>
  <si>
    <t>00041035</t>
  </si>
  <si>
    <t>00041036</t>
  </si>
  <si>
    <t>00041037</t>
  </si>
  <si>
    <t>00041038</t>
  </si>
  <si>
    <t>00041039</t>
  </si>
  <si>
    <t>00041041</t>
  </si>
  <si>
    <t>00041042</t>
  </si>
  <si>
    <t>00041045</t>
  </si>
  <si>
    <t>00041047</t>
  </si>
  <si>
    <t>00041048</t>
  </si>
  <si>
    <t>00041049</t>
  </si>
  <si>
    <t>00041050</t>
  </si>
  <si>
    <t>00041051</t>
  </si>
  <si>
    <t>00041062</t>
  </si>
  <si>
    <t>00041063</t>
  </si>
  <si>
    <t>00041064</t>
  </si>
  <si>
    <t>00041065</t>
  </si>
  <si>
    <t>00041067</t>
  </si>
  <si>
    <t>00041070</t>
  </si>
  <si>
    <t>00041071</t>
  </si>
  <si>
    <t>00041072</t>
  </si>
  <si>
    <t>00041073</t>
  </si>
  <si>
    <t>00041074</t>
  </si>
  <si>
    <t>00041075</t>
  </si>
  <si>
    <t>00041076</t>
  </si>
  <si>
    <t>00041077</t>
  </si>
  <si>
    <t>00041078</t>
  </si>
  <si>
    <t>00041080</t>
  </si>
  <si>
    <t>00041081</t>
  </si>
  <si>
    <t>00041083</t>
  </si>
  <si>
    <t>00041084</t>
  </si>
  <si>
    <t>00041086</t>
  </si>
  <si>
    <t>00041087</t>
  </si>
  <si>
    <t>00041089</t>
  </si>
  <si>
    <t>00041090</t>
  </si>
  <si>
    <t>00041431</t>
  </si>
  <si>
    <t>00041432</t>
  </si>
  <si>
    <t>00041549</t>
  </si>
  <si>
    <t>00041550</t>
  </si>
  <si>
    <t>00041551</t>
  </si>
  <si>
    <t>00041561</t>
  </si>
  <si>
    <t>00041562</t>
  </si>
  <si>
    <t>00041563</t>
  </si>
  <si>
    <t>00041564</t>
  </si>
  <si>
    <t>00041565</t>
  </si>
  <si>
    <t>00041566</t>
  </si>
  <si>
    <t>00041567</t>
  </si>
  <si>
    <t>00041568</t>
  </si>
  <si>
    <t>00041569</t>
  </si>
  <si>
    <t>00041570</t>
  </si>
  <si>
    <t>00041571</t>
  </si>
  <si>
    <t>00041572</t>
  </si>
  <si>
    <t>00041795</t>
  </si>
  <si>
    <t>00041819</t>
  </si>
  <si>
    <t>00041821</t>
  </si>
  <si>
    <t>00041822</t>
  </si>
  <si>
    <t>00041825</t>
  </si>
  <si>
    <t>00041826</t>
  </si>
  <si>
    <t>00041827</t>
  </si>
  <si>
    <t>00041829</t>
  </si>
  <si>
    <t>00041831</t>
  </si>
  <si>
    <t>00041832</t>
  </si>
  <si>
    <t>00041833</t>
  </si>
  <si>
    <t>00041835</t>
  </si>
  <si>
    <t>00041837</t>
  </si>
  <si>
    <t>00041838</t>
  </si>
  <si>
    <t>00041839</t>
  </si>
  <si>
    <t>00041840</t>
  </si>
  <si>
    <t>Cửa hàng Coopfood HT Vũ Quang</t>
  </si>
  <si>
    <t>00041841</t>
  </si>
  <si>
    <t>00041845</t>
  </si>
  <si>
    <t>00041846</t>
  </si>
  <si>
    <t>00041847</t>
  </si>
  <si>
    <t>00041848</t>
  </si>
  <si>
    <t>00041849</t>
  </si>
  <si>
    <t>00041850</t>
  </si>
  <si>
    <t>00041851</t>
  </si>
  <si>
    <t>Co.opFood BH Trần Thị Hoa</t>
  </si>
  <si>
    <t>00041852</t>
  </si>
  <si>
    <t>Bán hàng CÔNG TY TNHH THƯƠNG MẠI DỊCH VỤ SAIGON CO.OP TOÀN TÂM theo hóa đơn 00041852</t>
  </si>
  <si>
    <t>00042061</t>
  </si>
  <si>
    <t>00042065</t>
  </si>
  <si>
    <t>00042066</t>
  </si>
  <si>
    <t>00042067</t>
  </si>
  <si>
    <t>00042068</t>
  </si>
  <si>
    <t>00042098</t>
  </si>
  <si>
    <t>00042104</t>
  </si>
  <si>
    <t>00042105</t>
  </si>
  <si>
    <t>00042106</t>
  </si>
  <si>
    <t>00042107</t>
  </si>
  <si>
    <t>00042108</t>
  </si>
  <si>
    <t>00042110</t>
  </si>
  <si>
    <t>00042111</t>
  </si>
  <si>
    <t>00042112</t>
  </si>
  <si>
    <t>00042113</t>
  </si>
  <si>
    <t>00042114</t>
  </si>
  <si>
    <t>00042115</t>
  </si>
  <si>
    <t>00042116</t>
  </si>
  <si>
    <t>00042117</t>
  </si>
  <si>
    <t>00042118</t>
  </si>
  <si>
    <t>00042125</t>
  </si>
  <si>
    <t>00042174</t>
  </si>
  <si>
    <t>00042177</t>
  </si>
  <si>
    <t>00042178</t>
  </si>
  <si>
    <t>00042179</t>
  </si>
  <si>
    <t>00042180</t>
  </si>
  <si>
    <t>00042181</t>
  </si>
  <si>
    <t>00042182</t>
  </si>
  <si>
    <t>00042183</t>
  </si>
  <si>
    <t>00042186</t>
  </si>
  <si>
    <t>00042189</t>
  </si>
  <si>
    <t>00042190</t>
  </si>
  <si>
    <t>00042191</t>
  </si>
  <si>
    <t>00042192</t>
  </si>
  <si>
    <t>00042194</t>
  </si>
  <si>
    <t>00042195</t>
  </si>
  <si>
    <t>00042198</t>
  </si>
  <si>
    <t>00042199</t>
  </si>
  <si>
    <t>00042200</t>
  </si>
  <si>
    <t>00042201</t>
  </si>
  <si>
    <t>00042203</t>
  </si>
  <si>
    <t>00042204</t>
  </si>
  <si>
    <t>00042205</t>
  </si>
  <si>
    <t>00042206</t>
  </si>
  <si>
    <t>00042207</t>
  </si>
  <si>
    <t>00042209</t>
  </si>
  <si>
    <t>00042212</t>
  </si>
  <si>
    <t>00042213</t>
  </si>
  <si>
    <t>00042215</t>
  </si>
  <si>
    <t>00042216</t>
  </si>
  <si>
    <t>00042217</t>
  </si>
  <si>
    <t>00042218</t>
  </si>
  <si>
    <t>00042221</t>
  </si>
  <si>
    <t>00042222</t>
  </si>
  <si>
    <t>00042225</t>
  </si>
  <si>
    <t>00042226</t>
  </si>
  <si>
    <t>00042227</t>
  </si>
  <si>
    <t>00042228</t>
  </si>
  <si>
    <t>00042229</t>
  </si>
  <si>
    <t>00042230</t>
  </si>
  <si>
    <t>00042234</t>
  </si>
  <si>
    <t>00042235</t>
  </si>
  <si>
    <t>00042241</t>
  </si>
  <si>
    <t>00042242</t>
  </si>
  <si>
    <t>00042245</t>
  </si>
  <si>
    <t>00042246</t>
  </si>
  <si>
    <t>00042247</t>
  </si>
  <si>
    <t>00042248</t>
  </si>
  <si>
    <t>00042249</t>
  </si>
  <si>
    <t>00042250</t>
  </si>
  <si>
    <t>00042256</t>
  </si>
  <si>
    <t>00042257</t>
  </si>
  <si>
    <t>00042258</t>
  </si>
  <si>
    <t>Bán hàng CÔNG TY TNHH MỘT THÀNH VIÊN CO.OPMART THANH HÓA theo hóa đơn 00042258</t>
  </si>
  <si>
    <t>00042281</t>
  </si>
  <si>
    <t>00042282</t>
  </si>
  <si>
    <t>00042283</t>
  </si>
  <si>
    <t>00042284</t>
  </si>
  <si>
    <t>00042285</t>
  </si>
  <si>
    <t>00042286</t>
  </si>
  <si>
    <t>00042311</t>
  </si>
  <si>
    <t>00042312</t>
  </si>
  <si>
    <t>00042314</t>
  </si>
  <si>
    <t>00042315</t>
  </si>
  <si>
    <t>00042316</t>
  </si>
  <si>
    <t>00042317</t>
  </si>
  <si>
    <t>00042318</t>
  </si>
  <si>
    <t>00042322</t>
  </si>
  <si>
    <t>00042323</t>
  </si>
  <si>
    <t>00042324</t>
  </si>
  <si>
    <t>00042326</t>
  </si>
  <si>
    <t>00042327</t>
  </si>
  <si>
    <t>00042332</t>
  </si>
  <si>
    <t>00042334</t>
  </si>
  <si>
    <t>00042336</t>
  </si>
  <si>
    <t>00042338</t>
  </si>
  <si>
    <t>00042340</t>
  </si>
  <si>
    <t>00042341</t>
  </si>
  <si>
    <t>00042343</t>
  </si>
  <si>
    <t>00042346</t>
  </si>
  <si>
    <t>00042348</t>
  </si>
  <si>
    <t>00042351</t>
  </si>
  <si>
    <t>Bán hàng CÔNG TY TNHH MỘT THÀNH VIÊN SÀI GÒN CO.OP HÀ NỘI theo hóa đơn 00042351</t>
  </si>
  <si>
    <t>00042352</t>
  </si>
  <si>
    <t>00042353</t>
  </si>
  <si>
    <t>00042354</t>
  </si>
  <si>
    <t>00042355</t>
  </si>
  <si>
    <t>00042356</t>
  </si>
  <si>
    <t>00042357</t>
  </si>
  <si>
    <t>00042359</t>
  </si>
  <si>
    <t>00042360</t>
  </si>
  <si>
    <t>00042371</t>
  </si>
  <si>
    <t>CÔNG TY TNHH MỘT THÀNH VIÊN CO.OP MART CẦN GIỜ (GIAO KHO RAU)</t>
  </si>
  <si>
    <t>00042372</t>
  </si>
  <si>
    <t>00042373</t>
  </si>
  <si>
    <t>00042374</t>
  </si>
  <si>
    <t>00042375</t>
  </si>
  <si>
    <t>00042376</t>
  </si>
  <si>
    <t>00042377</t>
  </si>
  <si>
    <t>Cửa hàng Co.op Food ĐN Đinh Châu</t>
  </si>
  <si>
    <t>00042378</t>
  </si>
  <si>
    <t>00042379</t>
  </si>
  <si>
    <t>00042380</t>
  </si>
  <si>
    <t>00042382</t>
  </si>
  <si>
    <t>00042383</t>
  </si>
  <si>
    <t>00042384</t>
  </si>
  <si>
    <t>00042385</t>
  </si>
  <si>
    <t>00042387</t>
  </si>
  <si>
    <t>00042389</t>
  </si>
  <si>
    <t>00042390</t>
  </si>
  <si>
    <t>00042391</t>
  </si>
  <si>
    <t>00042392</t>
  </si>
  <si>
    <t>00042398</t>
  </si>
  <si>
    <t>00042400</t>
  </si>
  <si>
    <t>00042404</t>
  </si>
  <si>
    <t>00042405</t>
  </si>
  <si>
    <t>00042406</t>
  </si>
  <si>
    <t>00042444</t>
  </si>
  <si>
    <t>00042445</t>
  </si>
  <si>
    <t>00042448</t>
  </si>
  <si>
    <t>00042450</t>
  </si>
  <si>
    <t>00042451</t>
  </si>
  <si>
    <t>00042452</t>
  </si>
  <si>
    <t>00042453</t>
  </si>
  <si>
    <t>00042454</t>
  </si>
  <si>
    <t>00042455</t>
  </si>
  <si>
    <t>00042456</t>
  </si>
  <si>
    <t>00042457</t>
  </si>
  <si>
    <t>00042458</t>
  </si>
  <si>
    <t>00042460</t>
  </si>
  <si>
    <t>00042463</t>
  </si>
  <si>
    <t>00042464</t>
  </si>
  <si>
    <t>00042467</t>
  </si>
  <si>
    <t>00042468</t>
  </si>
  <si>
    <t>00042474</t>
  </si>
  <si>
    <t>00042475</t>
  </si>
  <si>
    <t>00042476</t>
  </si>
  <si>
    <t>00042477</t>
  </si>
  <si>
    <t>00042478</t>
  </si>
  <si>
    <t>00042479</t>
  </si>
  <si>
    <t>00042480</t>
  </si>
  <si>
    <t>00042481</t>
  </si>
  <si>
    <t>00042482</t>
  </si>
  <si>
    <t>00042483</t>
  </si>
  <si>
    <t>00042484</t>
  </si>
  <si>
    <t>00042485</t>
  </si>
  <si>
    <t>00042486</t>
  </si>
  <si>
    <t>00042487</t>
  </si>
  <si>
    <t>00042489</t>
  </si>
  <si>
    <t>00042490</t>
  </si>
  <si>
    <t>00042703</t>
  </si>
  <si>
    <t>00042725</t>
  </si>
  <si>
    <t>00042727</t>
  </si>
  <si>
    <t>00042762</t>
  </si>
  <si>
    <t>00042786</t>
  </si>
  <si>
    <t>00042797</t>
  </si>
  <si>
    <t>00043290</t>
  </si>
  <si>
    <t>00043291</t>
  </si>
  <si>
    <t>00043292</t>
  </si>
  <si>
    <t>00043293</t>
  </si>
  <si>
    <t>Bán hàng CHI NHÁNH LIÊN HIỆP HỢP TÁC XÃ THƯƠNG MẠI TP. HỒ CHÍ MINH - CO.OPMART BẮC GIANG theo hóa đơn 00043293</t>
  </si>
  <si>
    <t>00043568</t>
  </si>
  <si>
    <t>00043587</t>
  </si>
  <si>
    <t>00043589</t>
  </si>
  <si>
    <t>00043599</t>
  </si>
  <si>
    <t>Bán hàng CÔNG TY TNHH MỘT THÀNH VIÊN SÀI GÒN CO.OP HÀ NỘI theo hóa đơn 00043599</t>
  </si>
  <si>
    <t>00043604</t>
  </si>
  <si>
    <t>00043605</t>
  </si>
  <si>
    <t>00043606</t>
  </si>
  <si>
    <t>00043607</t>
  </si>
  <si>
    <t>00043608</t>
  </si>
  <si>
    <t>00043613</t>
  </si>
  <si>
    <t>00043614</t>
  </si>
  <si>
    <t>00043615</t>
  </si>
  <si>
    <t>00043617</t>
  </si>
  <si>
    <t>00043618</t>
  </si>
  <si>
    <t>00043624</t>
  </si>
  <si>
    <t>00043625</t>
  </si>
  <si>
    <t>00043626</t>
  </si>
  <si>
    <t>00043627</t>
  </si>
  <si>
    <t>00043628</t>
  </si>
  <si>
    <t>00043631</t>
  </si>
  <si>
    <t>00043637</t>
  </si>
  <si>
    <t>00043641</t>
  </si>
  <si>
    <t>00043740</t>
  </si>
  <si>
    <t>00043743</t>
  </si>
  <si>
    <t>00043744</t>
  </si>
  <si>
    <t>00043745</t>
  </si>
  <si>
    <t>00043746</t>
  </si>
  <si>
    <t>00043747</t>
  </si>
  <si>
    <t>Cửa Hàng Co.opFood TH Tân Thành ( ĐƠN KHAI TRƯƠNG CK 10%) SP GÀ ĐANG CHẠY KM 20%</t>
  </si>
  <si>
    <t>00043748</t>
  </si>
  <si>
    <t>00043749</t>
  </si>
  <si>
    <t>00043750</t>
  </si>
  <si>
    <t>00043751</t>
  </si>
  <si>
    <t>00043752</t>
  </si>
  <si>
    <t>00043754</t>
  </si>
  <si>
    <t>00043755</t>
  </si>
  <si>
    <t>00043756</t>
  </si>
  <si>
    <t>00043759</t>
  </si>
  <si>
    <t>00043760</t>
  </si>
  <si>
    <t>00043762</t>
  </si>
  <si>
    <t>00043763</t>
  </si>
  <si>
    <t>00043764</t>
  </si>
  <si>
    <t>00043765</t>
  </si>
  <si>
    <t>00043766</t>
  </si>
  <si>
    <t>00043767</t>
  </si>
  <si>
    <t>00043803</t>
  </si>
  <si>
    <t>00043805</t>
  </si>
  <si>
    <t>00043819</t>
  </si>
  <si>
    <t>00043820</t>
  </si>
  <si>
    <t>00043821</t>
  </si>
  <si>
    <t>00043822</t>
  </si>
  <si>
    <t>00043823</t>
  </si>
  <si>
    <t>00043827</t>
  </si>
  <si>
    <t>00043829</t>
  </si>
  <si>
    <t>00043830</t>
  </si>
  <si>
    <t>00043835</t>
  </si>
  <si>
    <t>00043837</t>
  </si>
  <si>
    <t>00043838</t>
  </si>
  <si>
    <t>00043841</t>
  </si>
  <si>
    <t>00043842</t>
  </si>
  <si>
    <t>00043845</t>
  </si>
  <si>
    <t>00043848</t>
  </si>
  <si>
    <t>00043849</t>
  </si>
  <si>
    <t>00043850</t>
  </si>
  <si>
    <t>00043851</t>
  </si>
  <si>
    <t>00043852</t>
  </si>
  <si>
    <t>00043854</t>
  </si>
  <si>
    <t>Bán hàng CÔNG TY TNHH MỘT THÀNH VIÊN CO.OPMART THANH HÓA theo hóa đơn 00043854</t>
  </si>
  <si>
    <t>00043856</t>
  </si>
  <si>
    <t>00043857</t>
  </si>
  <si>
    <t>00043858</t>
  </si>
  <si>
    <t>00043859</t>
  </si>
  <si>
    <t>00043860</t>
  </si>
  <si>
    <t>00043861</t>
  </si>
  <si>
    <t>00043862</t>
  </si>
  <si>
    <t>00043910</t>
  </si>
  <si>
    <t>00043911</t>
  </si>
  <si>
    <t>00043912</t>
  </si>
  <si>
    <t>00043913</t>
  </si>
  <si>
    <t>CHI NHÁNH LIÊN HIỆP HỢP TÁC XÃ THƯƠNG MẠI TP. HỒ CHÍ MINH - CO. OPMART DƯƠNG MINH CHÂU</t>
  </si>
  <si>
    <t>0301175691-063</t>
  </si>
  <si>
    <t>00043914</t>
  </si>
  <si>
    <t>00043915</t>
  </si>
  <si>
    <t>00043916</t>
  </si>
  <si>
    <t>00043917</t>
  </si>
  <si>
    <t>00043918</t>
  </si>
  <si>
    <t>00043919</t>
  </si>
  <si>
    <t>00043920</t>
  </si>
  <si>
    <t>00043921</t>
  </si>
  <si>
    <t>00043926</t>
  </si>
  <si>
    <t>00043927</t>
  </si>
  <si>
    <t>00043928</t>
  </si>
  <si>
    <t>00043933</t>
  </si>
  <si>
    <t>00043935</t>
  </si>
  <si>
    <t>00043945</t>
  </si>
  <si>
    <t>00043946</t>
  </si>
  <si>
    <t>00043947</t>
  </si>
  <si>
    <t>00043950</t>
  </si>
  <si>
    <t>00043953</t>
  </si>
  <si>
    <t>00043954</t>
  </si>
  <si>
    <t>00043955</t>
  </si>
  <si>
    <t>00043956</t>
  </si>
  <si>
    <t>00043957</t>
  </si>
  <si>
    <t>00043962</t>
  </si>
  <si>
    <t>00043963</t>
  </si>
  <si>
    <t>00043970</t>
  </si>
  <si>
    <t>00043971</t>
  </si>
  <si>
    <t>00043972</t>
  </si>
  <si>
    <t>00043974</t>
  </si>
  <si>
    <t>00043979</t>
  </si>
  <si>
    <t>00043980</t>
  </si>
  <si>
    <t>00043981</t>
  </si>
  <si>
    <t>00043982</t>
  </si>
  <si>
    <t>00043983</t>
  </si>
  <si>
    <t>00043984</t>
  </si>
  <si>
    <t>00043985</t>
  </si>
  <si>
    <t>00043986</t>
  </si>
  <si>
    <t>00043987</t>
  </si>
  <si>
    <t>00043988</t>
  </si>
  <si>
    <t>00043989</t>
  </si>
  <si>
    <t>00043991</t>
  </si>
  <si>
    <t>00043992</t>
  </si>
  <si>
    <t>00043995</t>
  </si>
  <si>
    <t>00043996</t>
  </si>
  <si>
    <t>00043997</t>
  </si>
  <si>
    <t>00043998</t>
  </si>
  <si>
    <t>00043999</t>
  </si>
  <si>
    <t>00044003</t>
  </si>
  <si>
    <t>00044004</t>
  </si>
  <si>
    <t>Cửa hàng Co.op Food BH Văn Hoa Villas , ĐƠN KHAI TRƯƠNG CK 10%</t>
  </si>
  <si>
    <t>00044005</t>
  </si>
  <si>
    <t>00044006</t>
  </si>
  <si>
    <t>00044007</t>
  </si>
  <si>
    <t>00044008</t>
  </si>
  <si>
    <t>00044010</t>
  </si>
  <si>
    <t>00044012</t>
  </si>
  <si>
    <t>00044014</t>
  </si>
  <si>
    <t>00044015</t>
  </si>
  <si>
    <t>Cửa Hàng Co.opFood BD Thủ Khoa Huân 437</t>
  </si>
  <si>
    <t>00044016</t>
  </si>
  <si>
    <t>00044026</t>
  </si>
  <si>
    <t>00044028</t>
  </si>
  <si>
    <t>00044029</t>
  </si>
  <si>
    <t>00044031</t>
  </si>
  <si>
    <t>00044032</t>
  </si>
  <si>
    <t>00044033</t>
  </si>
  <si>
    <t>00044035</t>
  </si>
  <si>
    <t>Cửa Hàng Co.opFood Hà Huy Tập (15005)</t>
  </si>
  <si>
    <t>00044036</t>
  </si>
  <si>
    <t>00044037</t>
  </si>
  <si>
    <t>00044038</t>
  </si>
  <si>
    <t>00044039</t>
  </si>
  <si>
    <t>00044040</t>
  </si>
  <si>
    <t>00044041</t>
  </si>
  <si>
    <t>00044042</t>
  </si>
  <si>
    <t>00044044</t>
  </si>
  <si>
    <t>00044045</t>
  </si>
  <si>
    <t>00044048</t>
  </si>
  <si>
    <t>00044049</t>
  </si>
  <si>
    <t>00044063</t>
  </si>
  <si>
    <t>00044064</t>
  </si>
  <si>
    <t>00044065</t>
  </si>
  <si>
    <t>00044066</t>
  </si>
  <si>
    <t>00044067</t>
  </si>
  <si>
    <t>00044068</t>
  </si>
  <si>
    <t>00044069</t>
  </si>
  <si>
    <t>00044070</t>
  </si>
  <si>
    <t>00044071</t>
  </si>
  <si>
    <t>00044072</t>
  </si>
  <si>
    <t>00044073</t>
  </si>
  <si>
    <t>00044074</t>
  </si>
  <si>
    <t>00044075</t>
  </si>
  <si>
    <t>00044076</t>
  </si>
  <si>
    <t>00044486</t>
  </si>
  <si>
    <t>00044497</t>
  </si>
  <si>
    <t>00044784</t>
  </si>
  <si>
    <t>Cửa hàng COOPFOOD Tây Hòa 149</t>
  </si>
  <si>
    <t>00044785</t>
  </si>
  <si>
    <t>00044786</t>
  </si>
  <si>
    <t>00044787</t>
  </si>
  <si>
    <t>00044788</t>
  </si>
  <si>
    <t>00044789</t>
  </si>
  <si>
    <t>00044790</t>
  </si>
  <si>
    <t>00044791</t>
  </si>
  <si>
    <t>Cửa Hàng Co.opFood Bình Thới 205 , đơn khai trương ck 10%</t>
  </si>
  <si>
    <t>00044792</t>
  </si>
  <si>
    <t>Cửa Hàng Co.opFood Lạc Long Quân 87 , đơn khai trương ck 10%</t>
  </si>
  <si>
    <t>00044801</t>
  </si>
  <si>
    <t>00044802</t>
  </si>
  <si>
    <t>00044803</t>
  </si>
  <si>
    <t>00044804</t>
  </si>
  <si>
    <t>00044805</t>
  </si>
  <si>
    <t>00044807</t>
  </si>
  <si>
    <t>00044808</t>
  </si>
  <si>
    <t>00044809</t>
  </si>
  <si>
    <t>00044810</t>
  </si>
  <si>
    <t>00044811</t>
  </si>
  <si>
    <t>00044834</t>
  </si>
  <si>
    <t>00044835</t>
  </si>
  <si>
    <t>00045070</t>
  </si>
  <si>
    <t>00045087</t>
  </si>
  <si>
    <t>00045088</t>
  </si>
  <si>
    <t>00045090</t>
  </si>
  <si>
    <t>00045097</t>
  </si>
  <si>
    <t>00045098</t>
  </si>
  <si>
    <t>00045099</t>
  </si>
  <si>
    <t>00045100</t>
  </si>
  <si>
    <t>00045101</t>
  </si>
  <si>
    <t>00045102</t>
  </si>
  <si>
    <t>00045111</t>
  </si>
  <si>
    <t>00045113</t>
  </si>
  <si>
    <t>00045238</t>
  </si>
  <si>
    <t>00045239</t>
  </si>
  <si>
    <t>00045240</t>
  </si>
  <si>
    <t>00045241</t>
  </si>
  <si>
    <t>00045252</t>
  </si>
  <si>
    <t>00045256</t>
  </si>
  <si>
    <t>00045257</t>
  </si>
  <si>
    <t>00045258</t>
  </si>
  <si>
    <t>00045259</t>
  </si>
  <si>
    <t>00045261</t>
  </si>
  <si>
    <t>00045262</t>
  </si>
  <si>
    <t>00045263</t>
  </si>
  <si>
    <t>00045264</t>
  </si>
  <si>
    <t>00045266</t>
  </si>
  <si>
    <t>00045267</t>
  </si>
  <si>
    <t>00045268</t>
  </si>
  <si>
    <t>00045271</t>
  </si>
  <si>
    <t>00045272</t>
  </si>
  <si>
    <t>00045303</t>
  </si>
  <si>
    <t>00045304</t>
  </si>
  <si>
    <t>00045313</t>
  </si>
  <si>
    <t>00045315</t>
  </si>
  <si>
    <t>00045316</t>
  </si>
  <si>
    <t>00045317</t>
  </si>
  <si>
    <t>00045333</t>
  </si>
  <si>
    <t>00045334</t>
  </si>
  <si>
    <t>00045335</t>
  </si>
  <si>
    <t>00045336</t>
  </si>
  <si>
    <t>00045337</t>
  </si>
  <si>
    <t>00045338</t>
  </si>
  <si>
    <t>00045339</t>
  </si>
  <si>
    <t>00045340</t>
  </si>
  <si>
    <t>00045341</t>
  </si>
  <si>
    <t>CHI NHÁNH LIÊN HIỆP HỢP TÁC XÃ THƯƠNG MẠI TP.HỒ CHÍ MINH - CO.OPMART KON TUM ( giao xe rau)</t>
  </si>
  <si>
    <t>00045342</t>
  </si>
  <si>
    <t>00045345</t>
  </si>
  <si>
    <t>00045346</t>
  </si>
  <si>
    <t>Bán hàng Cửa hàng Co.op Food HN Triều Khúc theo hóa đơn 00044799</t>
  </si>
  <si>
    <t>00045114</t>
  </si>
  <si>
    <t>Bán hàng MARFOUR. Co.opMart SCA - Long Biên theo hóa đơn 00045114</t>
  </si>
  <si>
    <t>00045237</t>
  </si>
  <si>
    <t>Bán hàng Cửa hàng Co.op Food HN Văn Khê theo hóa đơn 00045237</t>
  </si>
  <si>
    <t>00045310</t>
  </si>
  <si>
    <t>Bán hàng Cửa hàng Co.op Food HN Bắc Hà Tower theo hóa đơn 00045310</t>
  </si>
  <si>
    <t>00045387</t>
  </si>
  <si>
    <t>Bán hàng CÔNG TY TNHH MỘT THÀNH VIÊN THƯƠNG MẠI VÀ DỊCH VỤ SÀI GÒN - HÀ TĨNH theo hóa đơn 00045387</t>
  </si>
  <si>
    <t>00045388</t>
  </si>
  <si>
    <t>00045389</t>
  </si>
  <si>
    <t>Bán hàng CÔNG TY TNHH MỘT THÀNH VIÊN CO.OPMART HẢI PHÒNG theo hóa đơn 00045389</t>
  </si>
  <si>
    <t>00045392</t>
  </si>
  <si>
    <t>Bán hàng CÔNG TY TNHH MỘT THÀNH VIÊN CO.OPMART HẢI PHÒNG theo hóa đơn 00045392</t>
  </si>
  <si>
    <t>00045393</t>
  </si>
  <si>
    <t>00045395</t>
  </si>
  <si>
    <t>00045396</t>
  </si>
  <si>
    <t>00045397</t>
  </si>
  <si>
    <t>00045399</t>
  </si>
  <si>
    <t>00045401</t>
  </si>
  <si>
    <t>00045407</t>
  </si>
  <si>
    <t>00045410</t>
  </si>
  <si>
    <t>00045412</t>
  </si>
  <si>
    <t>00045413</t>
  </si>
  <si>
    <t>00045419</t>
  </si>
  <si>
    <t>00045420</t>
  </si>
  <si>
    <t>00045426</t>
  </si>
  <si>
    <t>00045428</t>
  </si>
  <si>
    <t>00045429</t>
  </si>
  <si>
    <t>00045430</t>
  </si>
  <si>
    <t>00045432</t>
  </si>
  <si>
    <t>00045433</t>
  </si>
  <si>
    <t>00045436</t>
  </si>
  <si>
    <t>00045437</t>
  </si>
  <si>
    <t>00045438</t>
  </si>
  <si>
    <t>Bán hàng CÔNG TY TNHH MỘT THÀNH VIÊN SÀI GÒN CO.OP HÀ NỘI theo hóa đơn 00045438</t>
  </si>
  <si>
    <t>00045439</t>
  </si>
  <si>
    <t>Bán hàng CÔNG TY TNHH MỘT THÀNH VIÊN CO.OPMART HẢI PHÒNG theo hóa đơn 00045439</t>
  </si>
  <si>
    <t>00045440</t>
  </si>
  <si>
    <t>00045441</t>
  </si>
  <si>
    <t>00045442</t>
  </si>
  <si>
    <t>00045443</t>
  </si>
  <si>
    <t>00045446</t>
  </si>
  <si>
    <t>00045447</t>
  </si>
  <si>
    <t>00045448</t>
  </si>
  <si>
    <t>00045449</t>
  </si>
  <si>
    <t>00045452</t>
  </si>
  <si>
    <t>CHI NHÁNH LIÊN HIỆP HỢP TÁC XÃ THƯƠNG MẠI TP.HỒ CHÍ MINH - CO.OPMART PHAN RÍ CỬA(GIAO XE RAU)</t>
  </si>
  <si>
    <t>00045453</t>
  </si>
  <si>
    <t>00045454</t>
  </si>
  <si>
    <t>00045455</t>
  </si>
  <si>
    <t>00045456</t>
  </si>
  <si>
    <t>00045457</t>
  </si>
  <si>
    <t>00045458</t>
  </si>
  <si>
    <t>00045459</t>
  </si>
  <si>
    <t>00045460</t>
  </si>
  <si>
    <t>CO.OPMART ĐỨC PHỔ</t>
  </si>
  <si>
    <t>00045461</t>
  </si>
  <si>
    <t>00045462</t>
  </si>
  <si>
    <t>00045463</t>
  </si>
  <si>
    <t>00045464</t>
  </si>
  <si>
    <t>00045465</t>
  </si>
  <si>
    <t>00045466</t>
  </si>
  <si>
    <t>00045467</t>
  </si>
  <si>
    <t>00045468</t>
  </si>
  <si>
    <t>00045469</t>
  </si>
  <si>
    <t>00045470</t>
  </si>
  <si>
    <t>00045471</t>
  </si>
  <si>
    <t>00045472</t>
  </si>
  <si>
    <t>00045474</t>
  </si>
  <si>
    <t>00045475</t>
  </si>
  <si>
    <t>00045476</t>
  </si>
  <si>
    <t>00045479</t>
  </si>
  <si>
    <t>00045480</t>
  </si>
  <si>
    <t>00045481</t>
  </si>
  <si>
    <t>00045485</t>
  </si>
  <si>
    <t>00045487</t>
  </si>
  <si>
    <t>00045489</t>
  </si>
  <si>
    <t>00045490</t>
  </si>
  <si>
    <t>00045491</t>
  </si>
  <si>
    <t>00045492</t>
  </si>
  <si>
    <t>00045493</t>
  </si>
  <si>
    <t>00045494</t>
  </si>
  <si>
    <t>00045495</t>
  </si>
  <si>
    <t>00045496</t>
  </si>
  <si>
    <t>00045497</t>
  </si>
  <si>
    <t>00045498</t>
  </si>
  <si>
    <t>00045499</t>
  </si>
  <si>
    <t>00045500</t>
  </si>
  <si>
    <t>00045501</t>
  </si>
  <si>
    <t>00045502</t>
  </si>
  <si>
    <t>00045503</t>
  </si>
  <si>
    <t>00045504</t>
  </si>
  <si>
    <t>00045505</t>
  </si>
  <si>
    <t>00045508</t>
  </si>
  <si>
    <t>00045509</t>
  </si>
  <si>
    <t>00045510</t>
  </si>
  <si>
    <t>00045511</t>
  </si>
  <si>
    <t>00045512</t>
  </si>
  <si>
    <t>00045513</t>
  </si>
  <si>
    <t>00045514</t>
  </si>
  <si>
    <t>00045515</t>
  </si>
  <si>
    <t>00045516</t>
  </si>
  <si>
    <t>00045517</t>
  </si>
  <si>
    <t>00045518</t>
  </si>
  <si>
    <t>00045520</t>
  </si>
  <si>
    <t>00045521</t>
  </si>
  <si>
    <t>00045522</t>
  </si>
  <si>
    <t>00045523</t>
  </si>
  <si>
    <t>00045524</t>
  </si>
  <si>
    <t>00045528</t>
  </si>
  <si>
    <t>00045529</t>
  </si>
  <si>
    <t>00045530</t>
  </si>
  <si>
    <t>00045531</t>
  </si>
  <si>
    <t>00045532</t>
  </si>
  <si>
    <t>00045533</t>
  </si>
  <si>
    <t>00045534</t>
  </si>
  <si>
    <t>00045535</t>
  </si>
  <si>
    <t>00045536</t>
  </si>
  <si>
    <t>00045537</t>
  </si>
  <si>
    <t>00045538</t>
  </si>
  <si>
    <t>00045853</t>
  </si>
  <si>
    <t>Cửa Hàng Co.opFood Kha Vạn Cân 557 , ĐƠN KHAI TRƯƠNG CK 10%</t>
  </si>
  <si>
    <t>00046110</t>
  </si>
  <si>
    <t>00046307</t>
  </si>
  <si>
    <t>00046308</t>
  </si>
  <si>
    <t>00046311</t>
  </si>
  <si>
    <t>00046312</t>
  </si>
  <si>
    <t>00046313</t>
  </si>
  <si>
    <t>00046314</t>
  </si>
  <si>
    <t>00046315</t>
  </si>
  <si>
    <t>00046316</t>
  </si>
  <si>
    <t>00046320</t>
  </si>
  <si>
    <t>79790555-00</t>
  </si>
  <si>
    <t>00046325</t>
  </si>
  <si>
    <t>00046327</t>
  </si>
  <si>
    <t>00046330</t>
  </si>
  <si>
    <t>00046332</t>
  </si>
  <si>
    <t>00046335</t>
  </si>
  <si>
    <t>79757965-00 - Cửa hàng Co.op Food Krista</t>
  </si>
  <si>
    <t>00046337</t>
  </si>
  <si>
    <t>00046338</t>
  </si>
  <si>
    <t>00046641</t>
  </si>
  <si>
    <t>00046642</t>
  </si>
  <si>
    <t>00046643</t>
  </si>
  <si>
    <t>00046654</t>
  </si>
  <si>
    <t>00046655</t>
  </si>
  <si>
    <t>00046657</t>
  </si>
  <si>
    <t>00046659</t>
  </si>
  <si>
    <t>00046660</t>
  </si>
  <si>
    <t>00046661</t>
  </si>
  <si>
    <t>00046662</t>
  </si>
  <si>
    <t>00046663</t>
  </si>
  <si>
    <t>00046664</t>
  </si>
  <si>
    <t>00046668</t>
  </si>
  <si>
    <t>00046669</t>
  </si>
  <si>
    <t>00046670</t>
  </si>
  <si>
    <t>00046672</t>
  </si>
  <si>
    <t>00046673</t>
  </si>
  <si>
    <t>00046674</t>
  </si>
  <si>
    <t>00046676</t>
  </si>
  <si>
    <t>00046677</t>
  </si>
  <si>
    <t>00046678</t>
  </si>
  <si>
    <t>00046679</t>
  </si>
  <si>
    <t>00046680</t>
  </si>
  <si>
    <t>00046757</t>
  </si>
  <si>
    <t>00046758</t>
  </si>
  <si>
    <t>00046759</t>
  </si>
  <si>
    <t>00046760</t>
  </si>
  <si>
    <t>00046761</t>
  </si>
  <si>
    <t>00046762</t>
  </si>
  <si>
    <t>00046763</t>
  </si>
  <si>
    <t>00046764</t>
  </si>
  <si>
    <t>00046765</t>
  </si>
  <si>
    <t>00046768</t>
  </si>
  <si>
    <t>00046772</t>
  </si>
  <si>
    <t>00046773</t>
  </si>
  <si>
    <t>00046774</t>
  </si>
  <si>
    <t>00046775</t>
  </si>
  <si>
    <t>00046776</t>
  </si>
  <si>
    <t>00046779</t>
  </si>
  <si>
    <t>00046780</t>
  </si>
  <si>
    <t>00046781</t>
  </si>
  <si>
    <t>00046782</t>
  </si>
  <si>
    <t>00046783</t>
  </si>
  <si>
    <t>00046784</t>
  </si>
  <si>
    <t>00046788</t>
  </si>
  <si>
    <t>00046789</t>
  </si>
  <si>
    <t>00046810</t>
  </si>
  <si>
    <t>00046812</t>
  </si>
  <si>
    <t>00046813</t>
  </si>
  <si>
    <t>00046819</t>
  </si>
  <si>
    <t>00046821</t>
  </si>
  <si>
    <t>00046822</t>
  </si>
  <si>
    <t>00046823</t>
  </si>
  <si>
    <t>00046824</t>
  </si>
  <si>
    <t>00046825</t>
  </si>
  <si>
    <t>00046826</t>
  </si>
  <si>
    <t>00046827</t>
  </si>
  <si>
    <t>00046828</t>
  </si>
  <si>
    <t>00046832</t>
  </si>
  <si>
    <t>00046833</t>
  </si>
  <si>
    <t>00046834</t>
  </si>
  <si>
    <t>00046836</t>
  </si>
  <si>
    <t>00046837</t>
  </si>
  <si>
    <t>00046842</t>
  </si>
  <si>
    <t>00046846</t>
  </si>
  <si>
    <t>00046848</t>
  </si>
  <si>
    <t>00046851</t>
  </si>
  <si>
    <t>CO.OPMART THẮNG LỢI-TRƯỜNG CHINH</t>
  </si>
  <si>
    <t>00046852</t>
  </si>
  <si>
    <t>00046853</t>
  </si>
  <si>
    <t>00046854</t>
  </si>
  <si>
    <t>00046856</t>
  </si>
  <si>
    <t>00046857</t>
  </si>
  <si>
    <t>00046859</t>
  </si>
  <si>
    <t>00046863</t>
  </si>
  <si>
    <t>00046865</t>
  </si>
  <si>
    <t>00046866</t>
  </si>
  <si>
    <t>00046867</t>
  </si>
  <si>
    <t>00046868</t>
  </si>
  <si>
    <t>00046869</t>
  </si>
  <si>
    <t>Bán hàng CÔNG TY TNHH MỘT THÀNH VIÊN CO.OPMART THANH HÓA theo hóa đơn 00046869</t>
  </si>
  <si>
    <t>00046891</t>
  </si>
  <si>
    <t>00046892</t>
  </si>
  <si>
    <t>00046893</t>
  </si>
  <si>
    <t>00046894</t>
  </si>
  <si>
    <t>00046895</t>
  </si>
  <si>
    <t>00046896</t>
  </si>
  <si>
    <t>CÔNG TY TNHH MỘT THÀNH VIÊN THƯƠNG MẠI SÀI GÒN � VĨNH LONG</t>
  </si>
  <si>
    <t>00046897</t>
  </si>
  <si>
    <t>00046898</t>
  </si>
  <si>
    <t>00046899</t>
  </si>
  <si>
    <t>00046900</t>
  </si>
  <si>
    <t>00046901</t>
  </si>
  <si>
    <t>00046902</t>
  </si>
  <si>
    <t>00046903</t>
  </si>
  <si>
    <t>00046904</t>
  </si>
  <si>
    <t>00046905</t>
  </si>
  <si>
    <t>00046906</t>
  </si>
  <si>
    <t>00046907</t>
  </si>
  <si>
    <t>00046908</t>
  </si>
  <si>
    <t>00046909</t>
  </si>
  <si>
    <t>00046910</t>
  </si>
  <si>
    <t>00046932</t>
  </si>
  <si>
    <t>00046935</t>
  </si>
  <si>
    <t>00046937</t>
  </si>
  <si>
    <t>00046939</t>
  </si>
  <si>
    <t>00046943</t>
  </si>
  <si>
    <t>00046945</t>
  </si>
  <si>
    <t>00046946</t>
  </si>
  <si>
    <t>00046947</t>
  </si>
  <si>
    <t>00046949</t>
  </si>
  <si>
    <t>00046950</t>
  </si>
  <si>
    <t>00046954</t>
  </si>
  <si>
    <t>00046955</t>
  </si>
  <si>
    <t>00046956</t>
  </si>
  <si>
    <t>00046959</t>
  </si>
  <si>
    <t>00046963</t>
  </si>
  <si>
    <t>00046964</t>
  </si>
  <si>
    <t>00046965</t>
  </si>
  <si>
    <t>00046966</t>
  </si>
  <si>
    <t>00046967</t>
  </si>
  <si>
    <t>00046968</t>
  </si>
  <si>
    <t>00046969</t>
  </si>
  <si>
    <t>00046970</t>
  </si>
  <si>
    <t>00046972</t>
  </si>
  <si>
    <t>00046973</t>
  </si>
  <si>
    <t>00046974</t>
  </si>
  <si>
    <t>00046975</t>
  </si>
  <si>
    <t>00046976</t>
  </si>
  <si>
    <t>00046977</t>
  </si>
  <si>
    <t>00046978</t>
  </si>
  <si>
    <t>00046979</t>
  </si>
  <si>
    <t>00046980</t>
  </si>
  <si>
    <t>00046983</t>
  </si>
  <si>
    <t>00046985</t>
  </si>
  <si>
    <t>00046986</t>
  </si>
  <si>
    <t>00046987</t>
  </si>
  <si>
    <t>00046988</t>
  </si>
  <si>
    <t>00046989</t>
  </si>
  <si>
    <t>00046992</t>
  </si>
  <si>
    <t>00046993</t>
  </si>
  <si>
    <t>00046995</t>
  </si>
  <si>
    <t>00046997</t>
  </si>
  <si>
    <t>00046998</t>
  </si>
  <si>
    <t>00046999</t>
  </si>
  <si>
    <t>00047001</t>
  </si>
  <si>
    <t>00047002</t>
  </si>
  <si>
    <t>00047005</t>
  </si>
  <si>
    <t>00047006</t>
  </si>
  <si>
    <t>00047007</t>
  </si>
  <si>
    <t>00047008</t>
  </si>
  <si>
    <t>00047013</t>
  </si>
  <si>
    <t>00047014</t>
  </si>
  <si>
    <t>00047016</t>
  </si>
  <si>
    <t>00047017</t>
  </si>
  <si>
    <t>00047019</t>
  </si>
  <si>
    <t>00047021</t>
  </si>
  <si>
    <t>00047022</t>
  </si>
  <si>
    <t>00047023</t>
  </si>
  <si>
    <t>00047025</t>
  </si>
  <si>
    <t>00047026</t>
  </si>
  <si>
    <t>00047027</t>
  </si>
  <si>
    <t>00047029</t>
  </si>
  <si>
    <t>00047030</t>
  </si>
  <si>
    <t>00047037</t>
  </si>
  <si>
    <t>00047040</t>
  </si>
  <si>
    <t>00047042</t>
  </si>
  <si>
    <t>00047043</t>
  </si>
  <si>
    <t>00047045</t>
  </si>
  <si>
    <t>00047046</t>
  </si>
  <si>
    <t>00047047</t>
  </si>
  <si>
    <t>CÔNG TY TRÁCH NHIỆM HỮU HẠN MỘT THÀNH VIÊN THƯƠNG MẠI DỊCH VỤ SÀI GÒN- ĐÔNG HÀ</t>
  </si>
  <si>
    <t>00047049</t>
  </si>
  <si>
    <t>00047050</t>
  </si>
  <si>
    <t>00047051</t>
  </si>
  <si>
    <t>00047052</t>
  </si>
  <si>
    <t>00047053</t>
  </si>
  <si>
    <t>00047054</t>
  </si>
  <si>
    <t>00047055</t>
  </si>
  <si>
    <t>00047056</t>
  </si>
  <si>
    <t>00047057</t>
  </si>
  <si>
    <t>00047058</t>
  </si>
  <si>
    <t>00047059</t>
  </si>
  <si>
    <t>00047060</t>
  </si>
  <si>
    <t>00047061</t>
  </si>
  <si>
    <t>00047062</t>
  </si>
  <si>
    <t>00047063</t>
  </si>
  <si>
    <t>00047064</t>
  </si>
  <si>
    <t>00047709</t>
  </si>
  <si>
    <t>00047711</t>
  </si>
  <si>
    <t>00047733</t>
  </si>
  <si>
    <t>00047772</t>
  </si>
  <si>
    <t>00047773</t>
  </si>
  <si>
    <t>00047776</t>
  </si>
  <si>
    <t>00047782</t>
  </si>
  <si>
    <t>00047783</t>
  </si>
  <si>
    <t>00048061</t>
  </si>
  <si>
    <t>00048062</t>
  </si>
  <si>
    <t>00048063</t>
  </si>
  <si>
    <t>00048064</t>
  </si>
  <si>
    <t>00048076</t>
  </si>
  <si>
    <t>00048077</t>
  </si>
  <si>
    <t>00048078</t>
  </si>
  <si>
    <t>00048079</t>
  </si>
  <si>
    <t>00048080</t>
  </si>
  <si>
    <t>00048081</t>
  </si>
  <si>
    <t>00048082</t>
  </si>
  <si>
    <t>00048084</t>
  </si>
  <si>
    <t>00048106</t>
  </si>
  <si>
    <t>00048107</t>
  </si>
  <si>
    <t>00048108</t>
  </si>
  <si>
    <t>00048109</t>
  </si>
  <si>
    <t>00048110</t>
  </si>
  <si>
    <t>00048111</t>
  </si>
  <si>
    <t>00048112</t>
  </si>
  <si>
    <t>00048114</t>
  </si>
  <si>
    <t>00048115</t>
  </si>
  <si>
    <t>00048116</t>
  </si>
  <si>
    <t>00048117</t>
  </si>
  <si>
    <t>00048118</t>
  </si>
  <si>
    <t>00048120</t>
  </si>
  <si>
    <t>00048125</t>
  </si>
  <si>
    <t>00048233</t>
  </si>
  <si>
    <t>00048234</t>
  </si>
  <si>
    <t>00048235</t>
  </si>
  <si>
    <t>00048236</t>
  </si>
  <si>
    <t>00048237</t>
  </si>
  <si>
    <t>00048238</t>
  </si>
  <si>
    <t>00048239</t>
  </si>
  <si>
    <t>00048240</t>
  </si>
  <si>
    <t>00048241</t>
  </si>
  <si>
    <t>00048244</t>
  </si>
  <si>
    <t>00048245</t>
  </si>
  <si>
    <t>00048246</t>
  </si>
  <si>
    <t>00048249</t>
  </si>
  <si>
    <t>00048250</t>
  </si>
  <si>
    <t>00048252</t>
  </si>
  <si>
    <t>00048254</t>
  </si>
  <si>
    <t>00048255</t>
  </si>
  <si>
    <t>00048264</t>
  </si>
  <si>
    <t>00048265</t>
  </si>
  <si>
    <t>00048266</t>
  </si>
  <si>
    <t>00048269</t>
  </si>
  <si>
    <t>00048270</t>
  </si>
  <si>
    <t>00048271</t>
  </si>
  <si>
    <t>00048273</t>
  </si>
  <si>
    <t>00048275</t>
  </si>
  <si>
    <t>00048278</t>
  </si>
  <si>
    <t>00048293</t>
  </si>
  <si>
    <t>00048303</t>
  </si>
  <si>
    <t>00048304</t>
  </si>
  <si>
    <t>00048318</t>
  </si>
  <si>
    <t>00048319</t>
  </si>
  <si>
    <t>00048320</t>
  </si>
  <si>
    <t>00048321</t>
  </si>
  <si>
    <t>00048323</t>
  </si>
  <si>
    <t>00048324</t>
  </si>
  <si>
    <t>00048327</t>
  </si>
  <si>
    <t>00048328</t>
  </si>
  <si>
    <t>00048329</t>
  </si>
  <si>
    <t>00048331</t>
  </si>
  <si>
    <t>00048332</t>
  </si>
  <si>
    <t>00048333</t>
  </si>
  <si>
    <t>00048351</t>
  </si>
  <si>
    <t>00048352</t>
  </si>
  <si>
    <t>00048353</t>
  </si>
  <si>
    <t>00048354</t>
  </si>
  <si>
    <t>00048355</t>
  </si>
  <si>
    <t>00048356</t>
  </si>
  <si>
    <t>Bán hàng CÔNG TY TNHH MỘT THÀNH VIÊN SÀI GÒN CO.OP HÀ NỘI theo hóa đơn 00048356</t>
  </si>
  <si>
    <t>00048369</t>
  </si>
  <si>
    <t>00048370</t>
  </si>
  <si>
    <t>00048371</t>
  </si>
  <si>
    <t>00048372</t>
  </si>
  <si>
    <t>00048374</t>
  </si>
  <si>
    <t>00048375</t>
  </si>
  <si>
    <t>00048376</t>
  </si>
  <si>
    <t>00048377</t>
  </si>
  <si>
    <t>00048378</t>
  </si>
  <si>
    <t>00048379</t>
  </si>
  <si>
    <t>00048380</t>
  </si>
  <si>
    <t>00048381</t>
  </si>
  <si>
    <t>00048382</t>
  </si>
  <si>
    <t>00048383</t>
  </si>
  <si>
    <t>00048384</t>
  </si>
  <si>
    <t>00048385</t>
  </si>
  <si>
    <t>00048386</t>
  </si>
  <si>
    <t>00048387</t>
  </si>
  <si>
    <t>00048388</t>
  </si>
  <si>
    <t>00048389</t>
  </si>
  <si>
    <t>00048390</t>
  </si>
  <si>
    <t>00048391</t>
  </si>
  <si>
    <t>00048392</t>
  </si>
  <si>
    <t>00048393</t>
  </si>
  <si>
    <t>00048394</t>
  </si>
  <si>
    <t>00048395</t>
  </si>
  <si>
    <t>00048396</t>
  </si>
  <si>
    <t>00048397</t>
  </si>
  <si>
    <t>00048446</t>
  </si>
  <si>
    <t>00048447</t>
  </si>
  <si>
    <t>00048451</t>
  </si>
  <si>
    <t>00048452</t>
  </si>
  <si>
    <t>00048459</t>
  </si>
  <si>
    <t>Bán hàng CÔNG TY TNHH MỘT THÀNH VIÊN SÀI GÒN CO.OP HÀ NỘI theo hóa đơn 00048459</t>
  </si>
  <si>
    <t>00048465</t>
  </si>
  <si>
    <t>00048466</t>
  </si>
  <si>
    <t>00048474</t>
  </si>
  <si>
    <t>00048475</t>
  </si>
  <si>
    <t>00048476</t>
  </si>
  <si>
    <t>00048477</t>
  </si>
  <si>
    <t>00048478</t>
  </si>
  <si>
    <t>00048479</t>
  </si>
  <si>
    <t>00048480</t>
  </si>
  <si>
    <t>00048481</t>
  </si>
  <si>
    <t>00048482</t>
  </si>
  <si>
    <t>00048483</t>
  </si>
  <si>
    <t>00048484</t>
  </si>
  <si>
    <t>00048485</t>
  </si>
  <si>
    <t>00048486</t>
  </si>
  <si>
    <t>00048490</t>
  </si>
  <si>
    <t>00048491</t>
  </si>
  <si>
    <t>00048492</t>
  </si>
  <si>
    <t>00048493</t>
  </si>
  <si>
    <t>00048494</t>
  </si>
  <si>
    <t>00048495</t>
  </si>
  <si>
    <t>00048496</t>
  </si>
  <si>
    <t>00048497</t>
  </si>
  <si>
    <t>00048498</t>
  </si>
  <si>
    <t>00048500</t>
  </si>
  <si>
    <t>00048503</t>
  </si>
  <si>
    <t>00048504</t>
  </si>
  <si>
    <t>00048505</t>
  </si>
  <si>
    <t>00048506</t>
  </si>
  <si>
    <t>00048507</t>
  </si>
  <si>
    <t>00048513</t>
  </si>
  <si>
    <t>00048515</t>
  </si>
  <si>
    <t>00048516</t>
  </si>
  <si>
    <t>00048517</t>
  </si>
  <si>
    <t>00048519</t>
  </si>
  <si>
    <t>00048521</t>
  </si>
  <si>
    <t>00048522</t>
  </si>
  <si>
    <t>00048523</t>
  </si>
  <si>
    <t>00048527</t>
  </si>
  <si>
    <t>00048529</t>
  </si>
  <si>
    <t>00048532</t>
  </si>
  <si>
    <t>00048535</t>
  </si>
  <si>
    <t>00048536</t>
  </si>
  <si>
    <t>00048537</t>
  </si>
  <si>
    <t>00048538</t>
  </si>
  <si>
    <t>00048540</t>
  </si>
  <si>
    <t>00048541</t>
  </si>
  <si>
    <t>00048549</t>
  </si>
  <si>
    <t>00048554</t>
  </si>
  <si>
    <t>00048556</t>
  </si>
  <si>
    <t>00048559</t>
  </si>
  <si>
    <t>00048568</t>
  </si>
  <si>
    <t>Bán hàng CÔNG TY TNHH MỘT THÀNH VIÊN THƯƠNG MẠI VÀ DỊCH VỤ SÀI GÒN - HÀ TĨNH theo hóa đơn 00048568</t>
  </si>
  <si>
    <t>00048570</t>
  </si>
  <si>
    <t>Bán hàng CÔNG TY TNHH MỘT THÀNH VIÊN THƯƠNG MẠI VÀ DỊCH VỤ SÀI GÒN - HÀ TĨNH theo hóa đơn 00048570</t>
  </si>
  <si>
    <t>00048571</t>
  </si>
  <si>
    <t>00048573</t>
  </si>
  <si>
    <t>00048574</t>
  </si>
  <si>
    <t>00048575</t>
  </si>
  <si>
    <t>00048576</t>
  </si>
  <si>
    <t>00048577</t>
  </si>
  <si>
    <t>00048578</t>
  </si>
  <si>
    <t>00048579</t>
  </si>
  <si>
    <t>00048580</t>
  </si>
  <si>
    <t>00048581</t>
  </si>
  <si>
    <t>00048582</t>
  </si>
  <si>
    <t>00048583</t>
  </si>
  <si>
    <t>00048584</t>
  </si>
  <si>
    <t>00048585</t>
  </si>
  <si>
    <t>00048586</t>
  </si>
  <si>
    <t>00048587</t>
  </si>
  <si>
    <t>CÔNG TY TNHH THƯƠNG MẠI SÀI GÒN CO.OP RẠCH GIÁ</t>
  </si>
  <si>
    <t>1701642215</t>
  </si>
  <si>
    <t>00048588</t>
  </si>
  <si>
    <t>00048589</t>
  </si>
  <si>
    <t>00048590</t>
  </si>
  <si>
    <t>00048591</t>
  </si>
  <si>
    <t>00048592</t>
  </si>
  <si>
    <t>00048593</t>
  </si>
  <si>
    <t>00048594</t>
  </si>
  <si>
    <t>00048595</t>
  </si>
  <si>
    <t>00048596</t>
  </si>
  <si>
    <t>00048597</t>
  </si>
  <si>
    <t>00048598</t>
  </si>
  <si>
    <t>00048599</t>
  </si>
  <si>
    <t>00048600</t>
  </si>
  <si>
    <t>00048601</t>
  </si>
  <si>
    <t>00048602</t>
  </si>
  <si>
    <t>00048603</t>
  </si>
  <si>
    <t>00048604</t>
  </si>
  <si>
    <t>00048908</t>
  </si>
  <si>
    <t>00048930</t>
  </si>
  <si>
    <t>00048931</t>
  </si>
  <si>
    <t>00048932</t>
  </si>
  <si>
    <t>00048985</t>
  </si>
  <si>
    <t>00048987</t>
  </si>
  <si>
    <t>00048988</t>
  </si>
  <si>
    <t>00049028</t>
  </si>
  <si>
    <t>00049029</t>
  </si>
  <si>
    <t>00049030</t>
  </si>
  <si>
    <t>00049031</t>
  </si>
  <si>
    <t>00049052</t>
  </si>
  <si>
    <t>00049053</t>
  </si>
  <si>
    <t>00049097</t>
  </si>
  <si>
    <t>00049108</t>
  </si>
  <si>
    <t>00049124</t>
  </si>
  <si>
    <t>00049126</t>
  </si>
  <si>
    <t>00049150</t>
  </si>
  <si>
    <t>00049240</t>
  </si>
  <si>
    <t>00049241</t>
  </si>
  <si>
    <t>00049264</t>
  </si>
  <si>
    <t>00049265</t>
  </si>
  <si>
    <t>00049283</t>
  </si>
  <si>
    <t>00049284</t>
  </si>
  <si>
    <t>00049285</t>
  </si>
  <si>
    <t>00049286</t>
  </si>
  <si>
    <t>00049287</t>
  </si>
  <si>
    <t>00049290</t>
  </si>
  <si>
    <t>00049291</t>
  </si>
  <si>
    <t>00049292</t>
  </si>
  <si>
    <t>00049586</t>
  </si>
  <si>
    <t>00049588</t>
  </si>
  <si>
    <t>00049589</t>
  </si>
  <si>
    <t>00049590</t>
  </si>
  <si>
    <t>00049591</t>
  </si>
  <si>
    <t>00049604</t>
  </si>
  <si>
    <t>00049605</t>
  </si>
  <si>
    <t>00049607</t>
  </si>
  <si>
    <t>00049608</t>
  </si>
  <si>
    <t>00049609</t>
  </si>
  <si>
    <t>00049610</t>
  </si>
  <si>
    <t>00049611</t>
  </si>
  <si>
    <t>00049612</t>
  </si>
  <si>
    <t>00049613</t>
  </si>
  <si>
    <t>00049614</t>
  </si>
  <si>
    <t>00049616</t>
  </si>
  <si>
    <t>00049617</t>
  </si>
  <si>
    <t>00049620</t>
  </si>
  <si>
    <t>00049621</t>
  </si>
  <si>
    <t>00049623</t>
  </si>
  <si>
    <t>00049624</t>
  </si>
  <si>
    <t>00049626</t>
  </si>
  <si>
    <t>00049628</t>
  </si>
  <si>
    <t>00049629</t>
  </si>
  <si>
    <t>00049638</t>
  </si>
  <si>
    <t>00049639</t>
  </si>
  <si>
    <t>00049641</t>
  </si>
  <si>
    <t>00049642</t>
  </si>
  <si>
    <t>00049643</t>
  </si>
  <si>
    <t>00049644</t>
  </si>
  <si>
    <t>00049647</t>
  </si>
  <si>
    <t>00049648</t>
  </si>
  <si>
    <t>00049649</t>
  </si>
  <si>
    <t>00049750</t>
  </si>
  <si>
    <t>Bán hàng CÔNG TY TNHH MỘT THÀNH VIÊN CO.OPMART HẢI PHÒNG theo hóa đơn 00049750</t>
  </si>
  <si>
    <t>00049751</t>
  </si>
  <si>
    <t>Bán hàng CÔNG TY TNHH MỘT THÀNH VIÊN CO.OPMART HẢI PHÒNG theo hóa đơn 00049751</t>
  </si>
  <si>
    <t>00049752</t>
  </si>
  <si>
    <t>00049753</t>
  </si>
  <si>
    <t>00049754</t>
  </si>
  <si>
    <t>00049755</t>
  </si>
  <si>
    <t>00049756</t>
  </si>
  <si>
    <t>00049757</t>
  </si>
  <si>
    <t>00049758</t>
  </si>
  <si>
    <t>00049759</t>
  </si>
  <si>
    <t>00049760</t>
  </si>
  <si>
    <t>00049761</t>
  </si>
  <si>
    <t>00049762</t>
  </si>
  <si>
    <t>Cửa hàng Co.opFood PY Sơn Hòa, Khai Trương chiết khấu 10%</t>
  </si>
  <si>
    <t>00049763</t>
  </si>
  <si>
    <t>00049764</t>
  </si>
  <si>
    <t>00049765</t>
  </si>
  <si>
    <t>00049766</t>
  </si>
  <si>
    <t>00049767</t>
  </si>
  <si>
    <t>00049768</t>
  </si>
  <si>
    <t>00049769</t>
  </si>
  <si>
    <t>00049770</t>
  </si>
  <si>
    <t>00049771</t>
  </si>
  <si>
    <t>00049772</t>
  </si>
  <si>
    <t>00049773</t>
  </si>
  <si>
    <t>00049775</t>
  </si>
  <si>
    <t>00049777</t>
  </si>
  <si>
    <t>00049781</t>
  </si>
  <si>
    <t>00049782</t>
  </si>
  <si>
    <t>00049789</t>
  </si>
  <si>
    <t>00049792</t>
  </si>
  <si>
    <t>00049819</t>
  </si>
  <si>
    <t>00049820</t>
  </si>
  <si>
    <t>00049823</t>
  </si>
  <si>
    <t>00049824</t>
  </si>
  <si>
    <t>00049825</t>
  </si>
  <si>
    <t>00049826</t>
  </si>
  <si>
    <t>00049827</t>
  </si>
  <si>
    <t>00049828</t>
  </si>
  <si>
    <t>00049829</t>
  </si>
  <si>
    <t>00049830</t>
  </si>
  <si>
    <t>00049837</t>
  </si>
  <si>
    <t>00049838</t>
  </si>
  <si>
    <t>00049840</t>
  </si>
  <si>
    <t>00049842</t>
  </si>
  <si>
    <t>00049843</t>
  </si>
  <si>
    <t>Bán hàng CÔNG TY TNHH MỘT THÀNH VIÊN SÀI GÒN CO.OP XA LỘ HÀ NỘI theo hóa đơn 00049843</t>
  </si>
  <si>
    <t>00049844</t>
  </si>
  <si>
    <t>00049849</t>
  </si>
  <si>
    <t>Bán hàng CÔNG TY TNHH MỘT THÀNH VIÊN CO.OPMART THANH HÓA theo hóa đơn 00049849</t>
  </si>
  <si>
    <t>00049860</t>
  </si>
  <si>
    <t>00049861</t>
  </si>
  <si>
    <t>CHI NHÁNH LIÊN HIỆP HỢP TÁC XÃ THƯƠNG MẠI TP. HỒ CHÍ MINH - CO.OPMART TÂN BIÊN</t>
  </si>
  <si>
    <t>0301175691-062</t>
  </si>
  <si>
    <t>00049862</t>
  </si>
  <si>
    <t>00049863</t>
  </si>
  <si>
    <t>00049864</t>
  </si>
  <si>
    <t>00049865</t>
  </si>
  <si>
    <t>00049866</t>
  </si>
  <si>
    <t>00049867</t>
  </si>
  <si>
    <t>00049868</t>
  </si>
  <si>
    <t>00049887</t>
  </si>
  <si>
    <t>00049888</t>
  </si>
  <si>
    <t>00049889</t>
  </si>
  <si>
    <t>00049891</t>
  </si>
  <si>
    <t>00049896</t>
  </si>
  <si>
    <t>00049903</t>
  </si>
  <si>
    <t>00049904</t>
  </si>
  <si>
    <t>00049905</t>
  </si>
  <si>
    <t>00049906</t>
  </si>
  <si>
    <t>00049907</t>
  </si>
  <si>
    <t>00049908</t>
  </si>
  <si>
    <t>00049909</t>
  </si>
  <si>
    <t>00049922</t>
  </si>
  <si>
    <t>00049923</t>
  </si>
  <si>
    <t>00049924</t>
  </si>
  <si>
    <t>00049925</t>
  </si>
  <si>
    <t>00049926</t>
  </si>
  <si>
    <t>00049927</t>
  </si>
  <si>
    <t>00049928</t>
  </si>
  <si>
    <t>00049929</t>
  </si>
  <si>
    <t>00049930</t>
  </si>
  <si>
    <t>00049931</t>
  </si>
  <si>
    <t>00049932</t>
  </si>
  <si>
    <t>00049933</t>
  </si>
  <si>
    <t>00049934</t>
  </si>
  <si>
    <t>00049935</t>
  </si>
  <si>
    <t>00049936</t>
  </si>
  <si>
    <t>00049937</t>
  </si>
  <si>
    <t>00049938</t>
  </si>
  <si>
    <t>00049939</t>
  </si>
  <si>
    <t>00049940</t>
  </si>
  <si>
    <t>00049941</t>
  </si>
  <si>
    <t>00049942</t>
  </si>
  <si>
    <t>00049943</t>
  </si>
  <si>
    <t>00049944</t>
  </si>
  <si>
    <t>00049945</t>
  </si>
  <si>
    <t>00049946</t>
  </si>
  <si>
    <t>00049947</t>
  </si>
  <si>
    <t>00049948</t>
  </si>
  <si>
    <t>00049949</t>
  </si>
  <si>
    <t>00049950</t>
  </si>
  <si>
    <t>00049951</t>
  </si>
  <si>
    <t>00049955</t>
  </si>
  <si>
    <t>00049956</t>
  </si>
  <si>
    <t>00049957</t>
  </si>
  <si>
    <t>00049959</t>
  </si>
  <si>
    <t>00049960</t>
  </si>
  <si>
    <t>00049961</t>
  </si>
  <si>
    <t>00049962</t>
  </si>
  <si>
    <t>00049964</t>
  </si>
  <si>
    <t>00049965</t>
  </si>
  <si>
    <t>00049966</t>
  </si>
  <si>
    <t>00049967</t>
  </si>
  <si>
    <t>00049968</t>
  </si>
  <si>
    <t>00049969</t>
  </si>
  <si>
    <t>00049970</t>
  </si>
  <si>
    <t>Cửa Hàng Co.opFood Bình Thới 205</t>
  </si>
  <si>
    <t>00049971</t>
  </si>
  <si>
    <t>00049972</t>
  </si>
  <si>
    <t>00049973</t>
  </si>
  <si>
    <t>00049978</t>
  </si>
  <si>
    <t>00049979</t>
  </si>
  <si>
    <t>Cửa Hàng Co.opFood Chung Cư Hà Đô , đơn khai trương ck 10%</t>
  </si>
  <si>
    <t>00049980</t>
  </si>
  <si>
    <t>00049982</t>
  </si>
  <si>
    <t>00049983</t>
  </si>
  <si>
    <t>00049986</t>
  </si>
  <si>
    <t>00049989</t>
  </si>
  <si>
    <t>00049990</t>
  </si>
  <si>
    <t>00049991</t>
  </si>
  <si>
    <t>00049992</t>
  </si>
  <si>
    <t>00049993</t>
  </si>
  <si>
    <t>00049994</t>
  </si>
  <si>
    <t>00049995</t>
  </si>
  <si>
    <t>00049996</t>
  </si>
  <si>
    <t>00049997</t>
  </si>
  <si>
    <t>00049998</t>
  </si>
  <si>
    <t>00050001</t>
  </si>
  <si>
    <t>Bán hàng CHI NHÁNH LIÊN HIỆP HỢP TÁC XÃ THƯƠNG MẠI TP. HỒ CHÍ MINH - CO.OPMART BẮC GIANG theo hóa đơn 00050001</t>
  </si>
  <si>
    <t>00050002</t>
  </si>
  <si>
    <t>Bán hàng CHI NHÁNH LIÊN HIỆP HỢP TÁC XÃ THƯƠNG MẠI TP. HỒ CHÍ MINH - CO.OPMART BẮC GIANG theo hóa đơn 00050002</t>
  </si>
  <si>
    <t>00050009</t>
  </si>
  <si>
    <t>00050010</t>
  </si>
  <si>
    <t>00050011</t>
  </si>
  <si>
    <t>00050012</t>
  </si>
  <si>
    <t>00050013</t>
  </si>
  <si>
    <t>00050014</t>
  </si>
  <si>
    <t>00050015</t>
  </si>
  <si>
    <t>00050016</t>
  </si>
  <si>
    <t>00050017</t>
  </si>
  <si>
    <t>00050018</t>
  </si>
  <si>
    <t>00050019</t>
  </si>
  <si>
    <t>00050020</t>
  </si>
  <si>
    <t>00050484</t>
  </si>
  <si>
    <t>00050486</t>
  </si>
  <si>
    <t>00050522</t>
  </si>
  <si>
    <t>00050523</t>
  </si>
  <si>
    <t>00050702</t>
  </si>
  <si>
    <t>00050741</t>
  </si>
  <si>
    <t>00050742</t>
  </si>
  <si>
    <t>00050743</t>
  </si>
  <si>
    <t>00050744</t>
  </si>
  <si>
    <t>00050745</t>
  </si>
  <si>
    <t>00050746</t>
  </si>
  <si>
    <t>00050749</t>
  </si>
  <si>
    <t>00050754</t>
  </si>
  <si>
    <t>00050755</t>
  </si>
  <si>
    <t>00050756</t>
  </si>
  <si>
    <t>00050761</t>
  </si>
  <si>
    <t>00050762</t>
  </si>
  <si>
    <t>00050763</t>
  </si>
  <si>
    <t>00050764</t>
  </si>
  <si>
    <t>00050765</t>
  </si>
  <si>
    <t>00051154</t>
  </si>
  <si>
    <t>00051155</t>
  </si>
  <si>
    <t>00051185</t>
  </si>
  <si>
    <t>00051186</t>
  </si>
  <si>
    <t>00051187</t>
  </si>
  <si>
    <t>00051190</t>
  </si>
  <si>
    <t>00051191</t>
  </si>
  <si>
    <t>00051192</t>
  </si>
  <si>
    <t>00051193</t>
  </si>
  <si>
    <t>00051194</t>
  </si>
  <si>
    <t>00051195</t>
  </si>
  <si>
    <t>00051196</t>
  </si>
  <si>
    <t>00051197</t>
  </si>
  <si>
    <t>00051199</t>
  </si>
  <si>
    <t>00051200</t>
  </si>
  <si>
    <t>00051201</t>
  </si>
  <si>
    <t>00051203</t>
  </si>
  <si>
    <t>00051378</t>
  </si>
  <si>
    <t>00051379</t>
  </si>
  <si>
    <t>00051380</t>
  </si>
  <si>
    <t>00051381</t>
  </si>
  <si>
    <t>00051386</t>
  </si>
  <si>
    <t>00051387</t>
  </si>
  <si>
    <t>00051388</t>
  </si>
  <si>
    <t>00051389</t>
  </si>
  <si>
    <t>00051390</t>
  </si>
  <si>
    <t>00051391</t>
  </si>
  <si>
    <t>00051393</t>
  </si>
  <si>
    <t>00051395</t>
  </si>
  <si>
    <t>00051398</t>
  </si>
  <si>
    <t>00051400</t>
  </si>
  <si>
    <t>00051401</t>
  </si>
  <si>
    <t>00051402</t>
  </si>
  <si>
    <t>00051404</t>
  </si>
  <si>
    <t>00051405</t>
  </si>
  <si>
    <t>00051406</t>
  </si>
  <si>
    <t>00051407</t>
  </si>
  <si>
    <t>00051408</t>
  </si>
  <si>
    <t>00051409</t>
  </si>
  <si>
    <t>00051418</t>
  </si>
  <si>
    <t>00051419</t>
  </si>
  <si>
    <t>00051449</t>
  </si>
  <si>
    <t>00051450</t>
  </si>
  <si>
    <t>00051451</t>
  </si>
  <si>
    <t>00051452</t>
  </si>
  <si>
    <t>00051453</t>
  </si>
  <si>
    <t>00051454</t>
  </si>
  <si>
    <t>00051455</t>
  </si>
  <si>
    <t>00051456</t>
  </si>
  <si>
    <t>00051458</t>
  </si>
  <si>
    <t>00051459</t>
  </si>
  <si>
    <t>00051460</t>
  </si>
  <si>
    <t>00051461</t>
  </si>
  <si>
    <t>00051462</t>
  </si>
  <si>
    <t>00051468</t>
  </si>
  <si>
    <t>00051469</t>
  </si>
  <si>
    <t>00051470</t>
  </si>
  <si>
    <t>00051471</t>
  </si>
  <si>
    <t>00051473</t>
  </si>
  <si>
    <t>00051474</t>
  </si>
  <si>
    <t>00051475</t>
  </si>
  <si>
    <t>00051476</t>
  </si>
  <si>
    <t>00051477</t>
  </si>
  <si>
    <t>00051478</t>
  </si>
  <si>
    <t>00051479</t>
  </si>
  <si>
    <t>00051481</t>
  </si>
  <si>
    <t>00051483</t>
  </si>
  <si>
    <t>00051484</t>
  </si>
  <si>
    <t>00051489</t>
  </si>
  <si>
    <t>00051498</t>
  </si>
  <si>
    <t>Bán hàng CÔNG TY TNHH MỘT THÀNH VIÊN SÀI GÒN CO.OP HÀ NỘI theo hóa đơn 00051498 , GIAO NGÀY 31-8-2023 VÌ NGÀY 29-30 SIÊU THỊ KIỂM KÊ HK NHẠN HÀNG</t>
  </si>
  <si>
    <t>00051510</t>
  </si>
  <si>
    <t>CO.OPMART HÀ ĐÔNG , KM CHÂN GIÒ MUỐI 300G X20%( CHẠY SỐC )</t>
  </si>
  <si>
    <t>00051511</t>
  </si>
  <si>
    <t>Bán hàng MARFOUR. Co.opMart SCA - Long Biên , km chân giò muối 300g x 20% (chạy sốc)</t>
  </si>
  <si>
    <t>00051512</t>
  </si>
  <si>
    <t>Bán hàng MARFOUR. Co.opMart SCA-VICTORIA , km chân giò muối 300g x 20% (giá sốc)</t>
  </si>
  <si>
    <t>00051513</t>
  </si>
  <si>
    <t>Bán hàng CÔNG TY TNHH MỘT THÀNH VIÊN SÀI GÒN CO.OP HÀ NỘI , km chân giò muối 300g x 20% (chạy sốc)</t>
  </si>
  <si>
    <t>00051515</t>
  </si>
  <si>
    <t>Bán hàng CÔNG TY TNHH MỘT THÀNH VIÊN CO.OPMART THANH HÓA , KM CHÂN GIÒ MUỐI 300G X 20%( CHẠY SỐC)</t>
  </si>
  <si>
    <t>00051516</t>
  </si>
  <si>
    <t>Bán hàng CÔNG TY TNHH MỘT THÀNH VIÊN CO.OPMART HẢI PHÒNG , KM CHÂN GIÒ MUỐI 300G X 20% (CHẠY SỐC)</t>
  </si>
  <si>
    <t>00051517</t>
  </si>
  <si>
    <t>00051518</t>
  </si>
  <si>
    <t>Bán hàng CÔNG TY TNHH MỘT THÀNH VIÊN CO.OPMART HẢI PHÒNG theo hóa đơn 00051518</t>
  </si>
  <si>
    <t>00051519</t>
  </si>
  <si>
    <t>Bán hàng CÔNG TY TNHH MỘT THÀNH VIÊN CO.OPMART HẢI PHÒNG theo hóa đơn 00051519</t>
  </si>
  <si>
    <t>00051521</t>
  </si>
  <si>
    <t>00051522</t>
  </si>
  <si>
    <t>00051523</t>
  </si>
  <si>
    <t>00051524</t>
  </si>
  <si>
    <t>00051525</t>
  </si>
  <si>
    <t>00051526</t>
  </si>
  <si>
    <t>00051527</t>
  </si>
  <si>
    <t>00051528</t>
  </si>
  <si>
    <t>00051529</t>
  </si>
  <si>
    <t>00051530</t>
  </si>
  <si>
    <t>00051531</t>
  </si>
  <si>
    <t>00051532</t>
  </si>
  <si>
    <t>00051533</t>
  </si>
  <si>
    <t>00051534</t>
  </si>
  <si>
    <t>00051551</t>
  </si>
  <si>
    <t>00051554</t>
  </si>
  <si>
    <t>00051557</t>
  </si>
  <si>
    <t>00051565</t>
  </si>
  <si>
    <t>00051571</t>
  </si>
  <si>
    <t>00051572</t>
  </si>
  <si>
    <t>00051573</t>
  </si>
  <si>
    <t>00051575</t>
  </si>
  <si>
    <t>00051576</t>
  </si>
  <si>
    <t>00051577</t>
  </si>
  <si>
    <t>00051580</t>
  </si>
  <si>
    <t>00051581</t>
  </si>
  <si>
    <t>00051583</t>
  </si>
  <si>
    <t>00051584</t>
  </si>
  <si>
    <t>00051587</t>
  </si>
  <si>
    <t>00051588</t>
  </si>
  <si>
    <t>00051589</t>
  </si>
  <si>
    <t>00051593</t>
  </si>
  <si>
    <t>00051594</t>
  </si>
  <si>
    <t>00051595</t>
  </si>
  <si>
    <t>00051596</t>
  </si>
  <si>
    <t>00051597</t>
  </si>
  <si>
    <t>00051598</t>
  </si>
  <si>
    <t>00051599</t>
  </si>
  <si>
    <t>00051600</t>
  </si>
  <si>
    <t>00051601</t>
  </si>
  <si>
    <t>00051602</t>
  </si>
  <si>
    <t>00051613</t>
  </si>
  <si>
    <t>00051614</t>
  </si>
  <si>
    <t>00051615</t>
  </si>
  <si>
    <t>00051616</t>
  </si>
  <si>
    <t>00051617</t>
  </si>
  <si>
    <t>00051618</t>
  </si>
  <si>
    <t>00051619</t>
  </si>
  <si>
    <t>00051620</t>
  </si>
  <si>
    <t>00051621</t>
  </si>
  <si>
    <t>00051622</t>
  </si>
  <si>
    <t>00051623</t>
  </si>
  <si>
    <t>00051624</t>
  </si>
  <si>
    <t>00051625</t>
  </si>
  <si>
    <t>00051626</t>
  </si>
  <si>
    <t>00051627</t>
  </si>
  <si>
    <t>00051628</t>
  </si>
  <si>
    <t>00051629</t>
  </si>
  <si>
    <t>00051630</t>
  </si>
  <si>
    <t>00051631</t>
  </si>
  <si>
    <t>00051632</t>
  </si>
  <si>
    <t>00051633</t>
  </si>
  <si>
    <t>00051634</t>
  </si>
  <si>
    <t>00051635</t>
  </si>
  <si>
    <t>00051636</t>
  </si>
  <si>
    <t>00051637</t>
  </si>
  <si>
    <t>00051638</t>
  </si>
  <si>
    <t>00051639</t>
  </si>
  <si>
    <t>00051643</t>
  </si>
  <si>
    <t>00051647</t>
  </si>
  <si>
    <t>00051648</t>
  </si>
  <si>
    <t>00051649</t>
  </si>
  <si>
    <t>00051652</t>
  </si>
  <si>
    <t>00051653</t>
  </si>
  <si>
    <t>00051654</t>
  </si>
  <si>
    <t>00051655</t>
  </si>
  <si>
    <t>00051656</t>
  </si>
  <si>
    <t>00051657</t>
  </si>
  <si>
    <t>00051658</t>
  </si>
  <si>
    <t>00051660</t>
  </si>
  <si>
    <t>00051661</t>
  </si>
  <si>
    <t>00051662</t>
  </si>
  <si>
    <t>00051664</t>
  </si>
  <si>
    <t>00051665</t>
  </si>
  <si>
    <t>00051666</t>
  </si>
  <si>
    <t>00051667</t>
  </si>
  <si>
    <t>00051668</t>
  </si>
  <si>
    <t>00051669</t>
  </si>
  <si>
    <t>00051670</t>
  </si>
  <si>
    <t>00051671</t>
  </si>
  <si>
    <t>00051672</t>
  </si>
  <si>
    <t>00051674</t>
  </si>
  <si>
    <t>00051676</t>
  </si>
  <si>
    <t>00051677</t>
  </si>
  <si>
    <t>00051685</t>
  </si>
  <si>
    <t>00051686</t>
  </si>
  <si>
    <t>00051687</t>
  </si>
  <si>
    <t>00051688</t>
  </si>
  <si>
    <t>00051689</t>
  </si>
  <si>
    <t>00051690</t>
  </si>
  <si>
    <t>00051691</t>
  </si>
  <si>
    <t>00051693</t>
  </si>
  <si>
    <t>00051694</t>
  </si>
  <si>
    <t>00051695</t>
  </si>
  <si>
    <t>00051696</t>
  </si>
  <si>
    <t>00051697</t>
  </si>
  <si>
    <t>00051698</t>
  </si>
  <si>
    <t>00051699</t>
  </si>
  <si>
    <t>00051700</t>
  </si>
  <si>
    <t>00051701</t>
  </si>
  <si>
    <t>00051705</t>
  </si>
  <si>
    <t>00051709</t>
  </si>
  <si>
    <t>00051710</t>
  </si>
  <si>
    <t>00051711</t>
  </si>
  <si>
    <t>00051712</t>
  </si>
  <si>
    <t>00051713</t>
  </si>
  <si>
    <t>00051714</t>
  </si>
  <si>
    <t>00051716</t>
  </si>
  <si>
    <t>HỦY HĐ 51596 XUẤT LẠI HĐ 51716</t>
  </si>
  <si>
    <t>00051717</t>
  </si>
  <si>
    <t>00051719</t>
  </si>
  <si>
    <t>00051720</t>
  </si>
  <si>
    <t>00051721</t>
  </si>
  <si>
    <t>00051722</t>
  </si>
  <si>
    <t>00051723</t>
  </si>
  <si>
    <t>00051724</t>
  </si>
  <si>
    <t>00051725</t>
  </si>
  <si>
    <t>00051728</t>
  </si>
  <si>
    <t>00051729</t>
  </si>
  <si>
    <t>00051733</t>
  </si>
  <si>
    <t>00051735</t>
  </si>
  <si>
    <t>00051736</t>
  </si>
  <si>
    <t>00052936</t>
  </si>
  <si>
    <t>00052959</t>
  </si>
  <si>
    <t>00052960</t>
  </si>
  <si>
    <t>00052961</t>
  </si>
  <si>
    <t>00052962</t>
  </si>
  <si>
    <t>00052963</t>
  </si>
  <si>
    <t>00052964</t>
  </si>
  <si>
    <t>00052965</t>
  </si>
  <si>
    <t>00052986</t>
  </si>
  <si>
    <t>00052987</t>
  </si>
  <si>
    <t>00052988</t>
  </si>
  <si>
    <t>00052999</t>
  </si>
  <si>
    <t>00053010</t>
  </si>
  <si>
    <t>00053012</t>
  </si>
  <si>
    <t>00053013</t>
  </si>
  <si>
    <t>00053014</t>
  </si>
  <si>
    <t>00053040</t>
  </si>
  <si>
    <t>00053041</t>
  </si>
  <si>
    <t>00053042</t>
  </si>
  <si>
    <t>00053043</t>
  </si>
  <si>
    <t>00053044</t>
  </si>
  <si>
    <t>00053045</t>
  </si>
  <si>
    <t>00053066</t>
  </si>
  <si>
    <t>00053067</t>
  </si>
  <si>
    <t>00053068</t>
  </si>
  <si>
    <t>00053069</t>
  </si>
  <si>
    <t>00053070</t>
  </si>
  <si>
    <t>00053071</t>
  </si>
  <si>
    <t>00053072</t>
  </si>
  <si>
    <t>00053076</t>
  </si>
  <si>
    <t>00053077</t>
  </si>
  <si>
    <t>00053078</t>
  </si>
  <si>
    <t>00053079</t>
  </si>
  <si>
    <t>00053080</t>
  </si>
  <si>
    <t>00053081</t>
  </si>
  <si>
    <t>00053082</t>
  </si>
  <si>
    <t>00053083</t>
  </si>
  <si>
    <t>00053084</t>
  </si>
  <si>
    <t>00053087</t>
  </si>
  <si>
    <t>00053092</t>
  </si>
  <si>
    <t>80197833-00 - CÔNG TY TNHH SAIGON CO-OP FAIRPRICE. Co-opXtra Tân Phong</t>
  </si>
  <si>
    <t>00053093</t>
  </si>
  <si>
    <t>00053094</t>
  </si>
  <si>
    <t>00053095</t>
  </si>
  <si>
    <t>00053098</t>
  </si>
  <si>
    <t>00053099</t>
  </si>
  <si>
    <t>00053100</t>
  </si>
  <si>
    <t>00053101</t>
  </si>
  <si>
    <t>00053102</t>
  </si>
  <si>
    <t>00053104</t>
  </si>
  <si>
    <t>00053105</t>
  </si>
  <si>
    <t>00053106</t>
  </si>
  <si>
    <t>00053107</t>
  </si>
  <si>
    <t>00053108</t>
  </si>
  <si>
    <t>00053109</t>
  </si>
  <si>
    <t>00053112</t>
  </si>
  <si>
    <t>00053113</t>
  </si>
  <si>
    <t>00053114</t>
  </si>
  <si>
    <t>00053115</t>
  </si>
  <si>
    <t>00053120</t>
  </si>
  <si>
    <t>Đã ĐC giảm về 0, thanh toán dư</t>
  </si>
  <si>
    <t>BẢNG KÊ HÓA ĐƠN, CHỨNG TỪ HÀNG HÓA, DỊCH VỤ BÁN RA (MẪU QUẢN TRỊ)</t>
  </si>
  <si>
    <t>Từ ngày 01/01/2023 đến ngày 30/6/2023</t>
  </si>
  <si>
    <t>Thanh toán tháng 1-6</t>
  </si>
  <si>
    <t>Thanh toán tháng 7</t>
  </si>
  <si>
    <t>Thanh toán tháng 8</t>
  </si>
  <si>
    <t>Ký hiệu HĐ</t>
  </si>
  <si>
    <t>Diễn giải</t>
  </si>
  <si>
    <t>Tên người mua</t>
  </si>
  <si>
    <t>Mã số thuế người mua</t>
  </si>
  <si>
    <t>Doanh số bán chưa có thuế GTGT</t>
  </si>
  <si>
    <t>Tổng cộng</t>
  </si>
  <si>
    <t>Hàng trả 03</t>
  </si>
  <si>
    <t>1K23TVA</t>
  </si>
  <si>
    <t>Hàng trả</t>
  </si>
  <si>
    <t>1K23TGH</t>
  </si>
  <si>
    <t>1K23TVE</t>
  </si>
  <si>
    <t>1K23TDV</t>
  </si>
  <si>
    <t>00000001</t>
  </si>
  <si>
    <t>1K23TVC</t>
  </si>
  <si>
    <t>1K23THA</t>
  </si>
  <si>
    <t>1K23THT</t>
  </si>
  <si>
    <t>00000029</t>
  </si>
  <si>
    <t>1K23TCS</t>
  </si>
  <si>
    <t>00000030</t>
  </si>
  <si>
    <t>00000034</t>
  </si>
  <si>
    <t>1K23TCX</t>
  </si>
  <si>
    <t>00000035</t>
  </si>
  <si>
    <t>00000321</t>
  </si>
  <si>
    <t>00000333</t>
  </si>
  <si>
    <t>9</t>
  </si>
  <si>
    <t>1K23TVD</t>
  </si>
  <si>
    <t>00000639</t>
  </si>
  <si>
    <t>00000642</t>
  </si>
  <si>
    <t>00000644</t>
  </si>
  <si>
    <t>00000033</t>
  </si>
  <si>
    <t>1K23TVB</t>
  </si>
  <si>
    <t>00000728</t>
  </si>
  <si>
    <t>1K23TBD</t>
  </si>
  <si>
    <t>00000836</t>
  </si>
  <si>
    <t>1K23TGN</t>
  </si>
  <si>
    <t>1K23TEM</t>
  </si>
  <si>
    <t>1K23TEQ</t>
  </si>
  <si>
    <t>00000056</t>
  </si>
  <si>
    <t>Hàng trả - Xuất tại 9421</t>
  </si>
  <si>
    <t>00000050</t>
  </si>
  <si>
    <t>Hàng trả - Xuất tại 9408</t>
  </si>
  <si>
    <t>00001333</t>
  </si>
  <si>
    <t>00001401</t>
  </si>
  <si>
    <t>1K23TDT</t>
  </si>
  <si>
    <t>1K23TGR</t>
  </si>
  <si>
    <t>1K23TCN</t>
  </si>
  <si>
    <t>Hàng trả HD81</t>
  </si>
  <si>
    <t>x</t>
  </si>
  <si>
    <t>1K23TDS</t>
  </si>
  <si>
    <t>1K23TDD</t>
  </si>
  <si>
    <t>00001871</t>
  </si>
  <si>
    <t>Hàng trả - Xuất tại 2028</t>
  </si>
  <si>
    <t>00001983</t>
  </si>
  <si>
    <t>Hàng trả - Xuất tại 276</t>
  </si>
  <si>
    <t>00001984</t>
  </si>
  <si>
    <t>00001985</t>
  </si>
  <si>
    <t>00002014</t>
  </si>
  <si>
    <t>00002015</t>
  </si>
  <si>
    <t>Hàng trả - Xuất tại 215</t>
  </si>
  <si>
    <t>00002143</t>
  </si>
  <si>
    <t>00002273</t>
  </si>
  <si>
    <t>Hàng trả - Xuất tại 226</t>
  </si>
  <si>
    <t>00000052</t>
  </si>
  <si>
    <t>00000057</t>
  </si>
  <si>
    <t>1K23TKD</t>
  </si>
  <si>
    <t>Hàng trả - Xuất tại 148</t>
  </si>
  <si>
    <t>00000058</t>
  </si>
  <si>
    <t>1K23TKA</t>
  </si>
  <si>
    <t>Hàng trả - phiếu MH000230</t>
  </si>
  <si>
    <t>Hàng trả - Xuất tại 9414</t>
  </si>
  <si>
    <t>Hàng trả - Xuất tại 4203</t>
  </si>
  <si>
    <t>Hàng Trả</t>
  </si>
  <si>
    <t>Hàng trả - Xuất tại 532</t>
  </si>
  <si>
    <t>1K23TEP</t>
  </si>
  <si>
    <t>00000177</t>
  </si>
  <si>
    <t>1K23TCG</t>
  </si>
  <si>
    <t>Hàng trả - Xuất tại 128</t>
  </si>
  <si>
    <t>Hàng trả - Xuất tại 555</t>
  </si>
  <si>
    <t>Hàng trả - Xuất tại 9413</t>
  </si>
  <si>
    <t>00002399</t>
  </si>
  <si>
    <t>Hàng trả - Xuất tại 2001</t>
  </si>
  <si>
    <t>00002491</t>
  </si>
  <si>
    <t>Hàng trả - Xuất tại 2075</t>
  </si>
  <si>
    <t>00002528</t>
  </si>
  <si>
    <t>Hàng trả - Xuất tại 683</t>
  </si>
  <si>
    <t>Hàng trả - Xuất tại 9205</t>
  </si>
  <si>
    <t>1K23TGS</t>
  </si>
  <si>
    <t>Hàng trả - Xuất tại 9126</t>
  </si>
  <si>
    <t>Hàng trả - Xuất tại 9161</t>
  </si>
  <si>
    <t>Hàng trả - Xuất tại 9411</t>
  </si>
  <si>
    <t>Hàng trả - Xuất tại 9420</t>
  </si>
  <si>
    <t>00002562</t>
  </si>
  <si>
    <t>Hàng trả - Xuất tại 2094</t>
  </si>
  <si>
    <t>00002589</t>
  </si>
  <si>
    <t>Hàng trả - Xuất tại 691</t>
  </si>
  <si>
    <t>00002626</t>
  </si>
  <si>
    <t>Hàng trả - Xuất tại 2125</t>
  </si>
  <si>
    <t>00002627</t>
  </si>
  <si>
    <t>1K23TGT</t>
  </si>
  <si>
    <t>Hàng trả - Co.op Mart Bình Tân 2</t>
  </si>
  <si>
    <t>LIÊN HIỆP HỢP TÁC XÃ THƯƠNG MẠI TP. HỒ CHÍ MINH</t>
  </si>
  <si>
    <t>0301175691</t>
  </si>
  <si>
    <t>1K23TBE</t>
  </si>
  <si>
    <t>Hàng trả - Xuất tại 114</t>
  </si>
  <si>
    <t>Hàng trả - phiếu MH000195</t>
  </si>
  <si>
    <t>Hàng trả - Xuất tại 9141</t>
  </si>
  <si>
    <t>00000228</t>
  </si>
  <si>
    <t>Hàng trả - Xuất tại 9158</t>
  </si>
  <si>
    <t>00002281</t>
  </si>
  <si>
    <t>00000232</t>
  </si>
  <si>
    <t>Hàng trả - phiếu MH000174</t>
  </si>
  <si>
    <t>Hàng trả - phiếu MH000192</t>
  </si>
  <si>
    <t>Hàng trả - Xuất tại 2008</t>
  </si>
  <si>
    <t>1K23THP</t>
  </si>
  <si>
    <t>Hàng trả - Xuất tại 132</t>
  </si>
  <si>
    <t>1K23TDB</t>
  </si>
  <si>
    <t>Hàng trả - phiếu MH000172</t>
  </si>
  <si>
    <t>00003211</t>
  </si>
  <si>
    <t>Hàng trả - Xuất tại 633</t>
  </si>
  <si>
    <t>00003266</t>
  </si>
  <si>
    <t>Hàng trả - Xuất tại 2093</t>
  </si>
  <si>
    <t>Hàng trả - phiếu MH000256</t>
  </si>
  <si>
    <t>00000259</t>
  </si>
  <si>
    <t>Hàng trả - Xuất tại 553 - phiếu MH000526</t>
  </si>
  <si>
    <t>00003424</t>
  </si>
  <si>
    <t>Hàng trả - Xuất tại 2112</t>
  </si>
  <si>
    <t>Hàng trả - Xuất tại 9406</t>
  </si>
  <si>
    <t>Hàng trra - Xuất tại 9408</t>
  </si>
  <si>
    <t>00000229</t>
  </si>
  <si>
    <t>Hàng trả - Xuất tại 9416</t>
  </si>
  <si>
    <t>Hàng trả - phiếu MH000254</t>
  </si>
  <si>
    <t>Hàng trả - Xuất tại 9409</t>
  </si>
  <si>
    <t>00000354</t>
  </si>
  <si>
    <t>Hàng trả - Xuất tại 9120</t>
  </si>
  <si>
    <t>00000355</t>
  </si>
  <si>
    <t>Hàng trả - phiếu MH000193</t>
  </si>
  <si>
    <t>00000356</t>
  </si>
  <si>
    <t>00000357</t>
  </si>
  <si>
    <t>coop9148 - Cửa hàng Co.op Food HN Tecco Skyville Tower</t>
  </si>
  <si>
    <t>00003731</t>
  </si>
  <si>
    <t>Hàng trả - Xuất tại 233</t>
  </si>
  <si>
    <t>Hàng trả - Xuất tại 2039</t>
  </si>
  <si>
    <t>Hàng trả - phiếu MH000219</t>
  </si>
  <si>
    <t>00004096</t>
  </si>
  <si>
    <t>Hàng trả - phiếu MH000211</t>
  </si>
  <si>
    <t>Hàng trả - phiếu MH000198</t>
  </si>
  <si>
    <t>Hàng trả - phiếu MH000253</t>
  </si>
  <si>
    <t>Hàng trả - phiếu MH000255</t>
  </si>
  <si>
    <t>1K23TBL</t>
  </si>
  <si>
    <t>Hàng trả - phiếu MH000205</t>
  </si>
  <si>
    <t>00001334</t>
  </si>
  <si>
    <t>00004178</t>
  </si>
  <si>
    <t>Hàng trả - Xuất tại 2105</t>
  </si>
  <si>
    <t>Hàng trả - phiếu MH000225</t>
  </si>
  <si>
    <t>Hàng trả - Xuất tại 2087 - phiếu MH000226</t>
  </si>
  <si>
    <t>00004334</t>
  </si>
  <si>
    <t>Hàng trả - phiếu MH000222</t>
  </si>
  <si>
    <t>1K23TCV</t>
  </si>
  <si>
    <t>00004523</t>
  </si>
  <si>
    <t>Hàng trả - phiếu MH000277</t>
  </si>
  <si>
    <t>00004524</t>
  </si>
  <si>
    <t>00004603</t>
  </si>
  <si>
    <t>Hàng trả - phiếu MH000197</t>
  </si>
  <si>
    <t>Hàng trả - phiếu MH000257</t>
  </si>
  <si>
    <t>00000082</t>
  </si>
  <si>
    <t>Hàng trả - phiếu MH000203</t>
  </si>
  <si>
    <t>00004633</t>
  </si>
  <si>
    <t>Hàng trả - phiếu MH000210</t>
  </si>
  <si>
    <t>1K23TGM</t>
  </si>
  <si>
    <t>CHI NHÁNH LIÊN HIÊP HỢP TÁC XÃ THƯƠNG MẠI TP. HỒ CHÍ MINH_x0002_CO.OPMART TÂN CHÂU AN GIANG</t>
  </si>
  <si>
    <t>Hàng trả - Xuất tại 9210</t>
  </si>
  <si>
    <t>00000221</t>
  </si>
  <si>
    <t>00000222</t>
  </si>
  <si>
    <t>00000556</t>
  </si>
  <si>
    <t>Hàng trả - phiếu MH000194</t>
  </si>
  <si>
    <t>00004713</t>
  </si>
  <si>
    <t>Hàng trả - phiếu MH000204</t>
  </si>
  <si>
    <t>00004756</t>
  </si>
  <si>
    <t>Hàng trả - Xuất tại 641</t>
  </si>
  <si>
    <t>00004763</t>
  </si>
  <si>
    <t>Hàng trả - Xuất tại 2072</t>
  </si>
  <si>
    <t>00004824</t>
  </si>
  <si>
    <t>Hàng trả - Xuất tại 2109</t>
  </si>
  <si>
    <t>1K23TEA</t>
  </si>
  <si>
    <t>Hàng trả - Xuất tại 502</t>
  </si>
  <si>
    <t>00005068</t>
  </si>
  <si>
    <t>Hàng trả - Xuất tại 2137 - phiếu MH000168</t>
  </si>
  <si>
    <t>00005116</t>
  </si>
  <si>
    <t>1K23TEC</t>
  </si>
  <si>
    <t>Hàng trả - Xuất tại 504</t>
  </si>
  <si>
    <t>1K23TCU</t>
  </si>
  <si>
    <t>Hàng trả - phiếu MH000190</t>
  </si>
  <si>
    <t>00000577</t>
  </si>
  <si>
    <t>Hàng trả - phiếu MH000234</t>
  </si>
  <si>
    <t>00000578</t>
  </si>
  <si>
    <t>Hàng trả - phiếu MH000182</t>
  </si>
  <si>
    <t>00000579</t>
  </si>
  <si>
    <t>Hàng trả - phiếu MH000233</t>
  </si>
  <si>
    <t>00005227</t>
  </si>
  <si>
    <t>Hàng trả - Xuất tại 2150</t>
  </si>
  <si>
    <t>00005507</t>
  </si>
  <si>
    <t>Hàng trả - phiếu MH000202</t>
  </si>
  <si>
    <t>Hàng trả - phiếu MH000216</t>
  </si>
  <si>
    <t>Hàng trả - Xuất tại 549</t>
  </si>
  <si>
    <t>1K23TBG</t>
  </si>
  <si>
    <t>Hàng trả - Xuất tại 119</t>
  </si>
  <si>
    <t>00000350</t>
  </si>
  <si>
    <t>Hàng trả - phiếu MH000232</t>
  </si>
  <si>
    <t>00005665</t>
  </si>
  <si>
    <t>Hàng trả - Xuất tại 2131</t>
  </si>
  <si>
    <t>00005701</t>
  </si>
  <si>
    <t>Hàng trả - Xuất tại 2034</t>
  </si>
  <si>
    <t>00005741</t>
  </si>
  <si>
    <t>Hàng trả - phiếu MH000238</t>
  </si>
  <si>
    <t>00005744</t>
  </si>
  <si>
    <t>Hàng trả - phiếu MH000239</t>
  </si>
  <si>
    <t>00000093</t>
  </si>
  <si>
    <t>1K23THB</t>
  </si>
  <si>
    <t>Hàng trả - Xuất tại 547</t>
  </si>
  <si>
    <t>00000094</t>
  </si>
  <si>
    <t>1K23THV</t>
  </si>
  <si>
    <t>Hàng trả - Xuất tại 127</t>
  </si>
  <si>
    <t>Hàng trả - Xuất tại 9405</t>
  </si>
  <si>
    <t>00000319</t>
  </si>
  <si>
    <t>Hàng trả - Xuất tại 9418</t>
  </si>
  <si>
    <t>Hàng trả - Xuất tại 552</t>
  </si>
  <si>
    <t>00005933</t>
  </si>
  <si>
    <t>Hàng trả - phiếu MH000264</t>
  </si>
  <si>
    <t>00005934</t>
  </si>
  <si>
    <t>Hàng trả - phiếu MH000263</t>
  </si>
  <si>
    <t>00006043</t>
  </si>
  <si>
    <t>Hàng trả - phiếu MH000199</t>
  </si>
  <si>
    <t>00006069</t>
  </si>
  <si>
    <t>Hàng trả - phiếu MH000214</t>
  </si>
  <si>
    <t>1K23TDU</t>
  </si>
  <si>
    <t>Hàng trả - Xuất tại 559</t>
  </si>
  <si>
    <t>00006229</t>
  </si>
  <si>
    <t>Hàng trả - Xuất tại 9315</t>
  </si>
  <si>
    <t>Hàng trả - Xuất tại 9313 - phiếu MH000252</t>
  </si>
  <si>
    <t>Hàng trả - phiếu MH000179</t>
  </si>
  <si>
    <t>1K23TCT</t>
  </si>
  <si>
    <t>Hàng trả - Xuất tại 174</t>
  </si>
  <si>
    <t>Hàng trả - Xuất tại kho 174</t>
  </si>
  <si>
    <t>1K23TCH</t>
  </si>
  <si>
    <t>1K23THM</t>
  </si>
  <si>
    <t>Hàng trả - Xuất tại 570</t>
  </si>
  <si>
    <t>00006280</t>
  </si>
  <si>
    <t>Hàng trả - phiếu MH000189</t>
  </si>
  <si>
    <t>00006330</t>
  </si>
  <si>
    <t>Hàng trả - Xuất tại 2100</t>
  </si>
  <si>
    <t>Hàng trả - phiếu MH000176</t>
  </si>
  <si>
    <t>1K23TGV</t>
  </si>
  <si>
    <t xml:space="preserve">Hàng trả </t>
  </si>
  <si>
    <t>00000199</t>
  </si>
  <si>
    <t>Hàng trả - phiếu MH000166</t>
  </si>
  <si>
    <t>00006423</t>
  </si>
  <si>
    <t>Hàng trả - phiếu MH000191</t>
  </si>
  <si>
    <t>00006454</t>
  </si>
  <si>
    <t>Hàng trả - Xuất tại 637-CTY TNHH MTV THỰC PHẨM SÀI GÒN CO.OP (HO)</t>
  </si>
  <si>
    <t>00006455</t>
  </si>
  <si>
    <t>1K23TGU</t>
  </si>
  <si>
    <t>Hàng trả - 542</t>
  </si>
  <si>
    <t>Hàng trả - phiếu MH000329</t>
  </si>
  <si>
    <t>Hàng trả - phiếu MH000231</t>
  </si>
  <si>
    <t>00006605</t>
  </si>
  <si>
    <t>Hàng trả - phiếu MH000227</t>
  </si>
  <si>
    <t>00006665</t>
  </si>
  <si>
    <t>Hàng trả - Xuất tại 2152</t>
  </si>
  <si>
    <t>00006737</t>
  </si>
  <si>
    <t>Hàng trả - Xuất tại 2005</t>
  </si>
  <si>
    <t>00006811</t>
  </si>
  <si>
    <t>Hàng trả - Xuất tại 276 - phiếu MH000245</t>
  </si>
  <si>
    <t>00006880</t>
  </si>
  <si>
    <t>Hàng trả - phiếu MH000178</t>
  </si>
  <si>
    <t>00006890</t>
  </si>
  <si>
    <t>Hàng trả - phiếu MH000177</t>
  </si>
  <si>
    <t>Hàng trả - 2152</t>
  </si>
  <si>
    <t>00000152</t>
  </si>
  <si>
    <t>Hàng trả - phiếu MH000251</t>
  </si>
  <si>
    <t>Hàng trả - phiếu MH000248</t>
  </si>
  <si>
    <t>00007052</t>
  </si>
  <si>
    <t>Hàng trả - Xuất tại 403</t>
  </si>
  <si>
    <t>Hàng trả - phiếu MH000247</t>
  </si>
  <si>
    <t>00000849</t>
  </si>
  <si>
    <t>Hàng trả - 9143 Co.op Food VP6 Linh Đàm - phiếu MH000246</t>
  </si>
  <si>
    <t>00007221</t>
  </si>
  <si>
    <t>Hàng trả - phiếu MH000235</t>
  </si>
  <si>
    <t>1K23TGD</t>
  </si>
  <si>
    <t>Hàng trả - 529</t>
  </si>
  <si>
    <t>Hàng trả - 9107 Co.op Food Phùng Khoang - phiếu MH000269</t>
  </si>
  <si>
    <t>Hàng trả - 9158 Co.op Food Vĩnh Hưng - phiếu MH000377</t>
  </si>
  <si>
    <t>Hàng trả - phiếu MH000379</t>
  </si>
  <si>
    <t>00007292</t>
  </si>
  <si>
    <t>Hàng trả - phiếu MH000374</t>
  </si>
  <si>
    <t>00007359</t>
  </si>
  <si>
    <t>Hàng trả - 688 - phiếu MH000282</t>
  </si>
  <si>
    <t>00007363</t>
  </si>
  <si>
    <t>Hàng trả - phiếu MH000175</t>
  </si>
  <si>
    <t>00007372</t>
  </si>
  <si>
    <t>Hàng trả - phiếu MH000262</t>
  </si>
  <si>
    <t>00007477</t>
  </si>
  <si>
    <t>Hàng trả - phiếu MH000276</t>
  </si>
  <si>
    <t>00007502</t>
  </si>
  <si>
    <t>Hàng trả - phiếu MH000260</t>
  </si>
  <si>
    <t>00007506</t>
  </si>
  <si>
    <t>Hàng trả - phiếu MH000200</t>
  </si>
  <si>
    <t>Hàng trả - 2162 - phiếu MH000201</t>
  </si>
  <si>
    <t>Hàng trả - 2162 - phiếu MH000261</t>
  </si>
  <si>
    <t>Hàng trả - phiếu MH000186</t>
  </si>
  <si>
    <t>Hàng trả - 9419</t>
  </si>
  <si>
    <t>00007578</t>
  </si>
  <si>
    <t>Hàng trả - Xuất tại 2065</t>
  </si>
  <si>
    <t>1K23TES</t>
  </si>
  <si>
    <t>Hàng trả - Xuất tại 517</t>
  </si>
  <si>
    <t>00000414</t>
  </si>
  <si>
    <t>00007721</t>
  </si>
  <si>
    <t>Hàng trả - Xuất tại 405</t>
  </si>
  <si>
    <t>00007736</t>
  </si>
  <si>
    <t>Hàng trả - 275</t>
  </si>
  <si>
    <t>00007747</t>
  </si>
  <si>
    <t>Hàng trả - Xuất tại 275</t>
  </si>
  <si>
    <t>00007798</t>
  </si>
  <si>
    <t>Hàng trả - phiếu MH000183</t>
  </si>
  <si>
    <t>00007799</t>
  </si>
  <si>
    <t>Hàng trả - phiếu MH000272</t>
  </si>
  <si>
    <t>00007831</t>
  </si>
  <si>
    <t>Hàng trả - phiếu MH000236</t>
  </si>
  <si>
    <t>00007832</t>
  </si>
  <si>
    <t>Hàng trả - 2008 - phiếu MH000236</t>
  </si>
  <si>
    <t>00008043</t>
  </si>
  <si>
    <t>Hàng trả - Xuất tại 669</t>
  </si>
  <si>
    <t>00008076</t>
  </si>
  <si>
    <t>Hàng trả - 267</t>
  </si>
  <si>
    <t>00008077</t>
  </si>
  <si>
    <t>Hàng trả - phiếu MH000360</t>
  </si>
  <si>
    <t>Hàng trả - phiếu MH000443</t>
  </si>
  <si>
    <t>Hàng trả - 561</t>
  </si>
  <si>
    <t>Hàng trả - 517</t>
  </si>
  <si>
    <t>Hàng trả - phiếu MH000372</t>
  </si>
  <si>
    <t>00000974</t>
  </si>
  <si>
    <t>Hàng trả - phiếu MH000370</t>
  </si>
  <si>
    <t>00008353</t>
  </si>
  <si>
    <t>Hàng trả - phiếu MH000237</t>
  </si>
  <si>
    <t>00008410</t>
  </si>
  <si>
    <t>Hàng trả - Xuất tại 2023</t>
  </si>
  <si>
    <t>00008462</t>
  </si>
  <si>
    <t>Hàng trả - phiếu MH000331</t>
  </si>
  <si>
    <t>00000326</t>
  </si>
  <si>
    <t>1K23TCP</t>
  </si>
  <si>
    <t>00008536</t>
  </si>
  <si>
    <t>Hàng trả - phiếu MH000324</t>
  </si>
  <si>
    <t>00008595</t>
  </si>
  <si>
    <t>Hàng trả - phiếu MH000229</t>
  </si>
  <si>
    <t>00008603</t>
  </si>
  <si>
    <t>Hàng trả - 2125 - phiếu MH000278</t>
  </si>
  <si>
    <t>00008606</t>
  </si>
  <si>
    <t>Hàng trả - phiếu MH000279</t>
  </si>
  <si>
    <t>00008665</t>
  </si>
  <si>
    <t>Hàng trả - 2029 - phiếu MH000212</t>
  </si>
  <si>
    <t>00008678</t>
  </si>
  <si>
    <t>Hàng trả - 2088 - phiếu MH000213</t>
  </si>
  <si>
    <t>00008682</t>
  </si>
  <si>
    <t>Hàng trả - phiếu MH000274</t>
  </si>
  <si>
    <t>00008688</t>
  </si>
  <si>
    <t>Hàng trả - phiếu MH000273</t>
  </si>
  <si>
    <t>00008689</t>
  </si>
  <si>
    <t>Hàng trả - 2088 - phiếu MH000275</t>
  </si>
  <si>
    <t>00008704</t>
  </si>
  <si>
    <t>Hàng trả - phiếu MH000268</t>
  </si>
  <si>
    <t>00008724</t>
  </si>
  <si>
    <t>Hàng trả - phiếu MH000151</t>
  </si>
  <si>
    <t>1K23TGC</t>
  </si>
  <si>
    <t>Hàng trả - 528</t>
  </si>
  <si>
    <t>1K23THY</t>
  </si>
  <si>
    <t>Hàng trả - 142</t>
  </si>
  <si>
    <t>1K23TBA</t>
  </si>
  <si>
    <t>Hàng trả - phiếu MH000470</t>
  </si>
  <si>
    <t>00000380</t>
  </si>
  <si>
    <t>00001009</t>
  </si>
  <si>
    <t>Hàng trả - phiếu MH000378</t>
  </si>
  <si>
    <t>00001010</t>
  </si>
  <si>
    <t>Hàng trả - 9105 Co.op Food Bắc Hà Tower - phiếu MH000378</t>
  </si>
  <si>
    <t>00001011</t>
  </si>
  <si>
    <t>Hàng trả - phiếu MH000365</t>
  </si>
  <si>
    <t>00008844</t>
  </si>
  <si>
    <t>Hàng trả - phiếu MH000196</t>
  </si>
  <si>
    <t>00008857</t>
  </si>
  <si>
    <t>Hàng trả - 683 - phiếu MH000206</t>
  </si>
  <si>
    <t>00008859</t>
  </si>
  <si>
    <t>Hàng trả - phiếu MH000208</t>
  </si>
  <si>
    <t>00008860</t>
  </si>
  <si>
    <t>Hàng trả - 2033 - phiếu MH000209</t>
  </si>
  <si>
    <t>00008941</t>
  </si>
  <si>
    <t>Hàng trả - 245 - phiếu MH000375</t>
  </si>
  <si>
    <t>00000392</t>
  </si>
  <si>
    <t>00009213</t>
  </si>
  <si>
    <t>Hàng trả - phiếu MH000267</t>
  </si>
  <si>
    <t>00009241</t>
  </si>
  <si>
    <t>Hàng trả - phiếu MH000207</t>
  </si>
  <si>
    <t>00009261</t>
  </si>
  <si>
    <t>Hàng trả - 2116</t>
  </si>
  <si>
    <t>00000344</t>
  </si>
  <si>
    <t>00009352</t>
  </si>
  <si>
    <t>Hàng trả - 280 - phiếu MH000308</t>
  </si>
  <si>
    <t>00009419</t>
  </si>
  <si>
    <t>Hàng trả - 2028</t>
  </si>
  <si>
    <t>00009434</t>
  </si>
  <si>
    <t>Hàng trả - Xuất tại 2149 - phiếu MH000669</t>
  </si>
  <si>
    <t>00009439</t>
  </si>
  <si>
    <t>Hàng trả - phiếu MH000242</t>
  </si>
  <si>
    <t>00009448</t>
  </si>
  <si>
    <t>Hàng trả - 2077 - phiếu MH000295</t>
  </si>
  <si>
    <t>00009464</t>
  </si>
  <si>
    <t>Hàng trả - 2009 - phiếu MH000350</t>
  </si>
  <si>
    <t>00009466</t>
  </si>
  <si>
    <t>Hàng trả - phiếu MH000348</t>
  </si>
  <si>
    <t>00009447</t>
  </si>
  <si>
    <t>Hàng trả - 279</t>
  </si>
  <si>
    <t>Hàng trả - phiếu MH000472</t>
  </si>
  <si>
    <t>00001039</t>
  </si>
  <si>
    <t>Hàng trả - 9104</t>
  </si>
  <si>
    <t>00001040</t>
  </si>
  <si>
    <t>Hàng trả - phiếu MH000367</t>
  </si>
  <si>
    <t>00009472</t>
  </si>
  <si>
    <t>Hàng trả - 293</t>
  </si>
  <si>
    <t>00009703</t>
  </si>
  <si>
    <t>Hàng trả - phiếu MH000326</t>
  </si>
  <si>
    <t>00000197</t>
  </si>
  <si>
    <t>1K23TBB</t>
  </si>
  <si>
    <t>00000198</t>
  </si>
  <si>
    <t>Hàng trả - phiếu MH000453</t>
  </si>
  <si>
    <t>Hàng trả - phiếu MH000452</t>
  </si>
  <si>
    <t>00001052</t>
  </si>
  <si>
    <t>Hàng trả - phiếu MH000371</t>
  </si>
  <si>
    <t>00009735</t>
  </si>
  <si>
    <t>Hàng trả - phiếu MH000473</t>
  </si>
  <si>
    <t>Hàng trả - 9322-CH CF BD CC Samsora Riverside - phiếu MH000804</t>
  </si>
  <si>
    <t>1K23TDH</t>
  </si>
  <si>
    <t>00009891</t>
  </si>
  <si>
    <t>Hàng trả - 406-CH Co.opFood 85 Nguyen Son - phiếu MH000343</t>
  </si>
  <si>
    <t>00010006</t>
  </si>
  <si>
    <t>Hàng trả - 2029-CH Co.op Food CC Đạt Gia - phiếu MH000356</t>
  </si>
  <si>
    <t>00010008</t>
  </si>
  <si>
    <t>Hàng trả - 2029-CH Co.op Food CC Đạt Gia - phiếu MH000357</t>
  </si>
  <si>
    <t>00010077</t>
  </si>
  <si>
    <t>Hàng trả - 282-CH Co.opFood Quoc Lo 50 - phiếu MH000317</t>
  </si>
  <si>
    <t>00010126</t>
  </si>
  <si>
    <t>Hàng trả - 2155-CH Co.opFood Cao Lo - phiếu MH000290</t>
  </si>
  <si>
    <t>00010143</t>
  </si>
  <si>
    <t>Hàng trả - 2155-CH Co.opFood Cao Lo - phiếu MH000291</t>
  </si>
  <si>
    <t>00010148</t>
  </si>
  <si>
    <t>Hàng trả - 2008-CH Co.opFood CC Hoang Quan - phiếu MH000330</t>
  </si>
  <si>
    <t>00010181</t>
  </si>
  <si>
    <t>Hàng trả - phiếu MH000318</t>
  </si>
  <si>
    <t>00010184</t>
  </si>
  <si>
    <t>Hàng trả - 230-CH Co.opFood Le Quang Dinh - phiếu MH000319</t>
  </si>
  <si>
    <t>00010185</t>
  </si>
  <si>
    <t>Hàng trả - phiếu MH000323</t>
  </si>
  <si>
    <t>00010240</t>
  </si>
  <si>
    <t>Hàng trả - phiếu MH000325</t>
  </si>
  <si>
    <t>1K23TEG</t>
  </si>
  <si>
    <t>00000180</t>
  </si>
  <si>
    <t>Hàng trả - phiếu MH000173</t>
  </si>
  <si>
    <t>Hàng trả - MARFOUR. Co.opMart SCA-VICTORIA - phiếu MH000493</t>
  </si>
  <si>
    <t>00010371</t>
  </si>
  <si>
    <t>Hàng trả - phiếu MH000288</t>
  </si>
  <si>
    <t>00010383</t>
  </si>
  <si>
    <t>Hàng trả - phiếu MH000309</t>
  </si>
  <si>
    <t>00010384</t>
  </si>
  <si>
    <t>Hàng trả - 2125-CH Co.opFood Vinh Vien 393 - phiếu MH000310</t>
  </si>
  <si>
    <t>00010409</t>
  </si>
  <si>
    <t>Hàng trả - 698-CH Co.opFood Tan Huong 262 - phiếu MH000344</t>
  </si>
  <si>
    <t>00010413</t>
  </si>
  <si>
    <t>Hàng trả - phiếu MH000345</t>
  </si>
  <si>
    <t>00010466</t>
  </si>
  <si>
    <t>Hàng trả - phiếu MH000358</t>
  </si>
  <si>
    <t>00010472</t>
  </si>
  <si>
    <t>Hàng trả - phiếu MH000336</t>
  </si>
  <si>
    <t>00010487</t>
  </si>
  <si>
    <t>Hàng trả - Xuất tại 2112-CH CFood CC Lovera Khang Dien - phiếu MH000184</t>
  </si>
  <si>
    <t>00010518</t>
  </si>
  <si>
    <t>Hàng trả - phiếu MH000364</t>
  </si>
  <si>
    <t>00010610</t>
  </si>
  <si>
    <t>Hàng trả - 293-CH Co.opFood Nguyen Duy Trinh - phiếu MH000316</t>
  </si>
  <si>
    <t>00010619</t>
  </si>
  <si>
    <t>Hàng trả - phiếu MH000351</t>
  </si>
  <si>
    <t>00010640</t>
  </si>
  <si>
    <t>Hàng trả - phiếu MH000302</t>
  </si>
  <si>
    <t>00010648</t>
  </si>
  <si>
    <t>Hàng trả - 279-CH Co.opFood Ton That Thuyet - phiếu MH000301</t>
  </si>
  <si>
    <t>1K23TGP</t>
  </si>
  <si>
    <t>Hàng trả - phiếu MH000446</t>
  </si>
  <si>
    <t>Hàng trả - phiếu MH000445</t>
  </si>
  <si>
    <t>00001147</t>
  </si>
  <si>
    <t>Hàng trả - 9114-CH Co.opFood HN Anland</t>
  </si>
  <si>
    <t>00002658</t>
  </si>
  <si>
    <t>Hàng trả - Xuất tại 305 Co.op Xtra Sư Vạn Hạnh</t>
  </si>
  <si>
    <t>00010721</t>
  </si>
  <si>
    <t>Hàng trả - phiếu MH000289</t>
  </si>
  <si>
    <t>00010723</t>
  </si>
  <si>
    <t>Hàng trả - phiếu MH000313</t>
  </si>
  <si>
    <t>00010736</t>
  </si>
  <si>
    <t>Hàng trả - 2089-CH Co.opFood Sunview - phiếu MH000349</t>
  </si>
  <si>
    <t>00000225</t>
  </si>
  <si>
    <t>Hàng trả - phiếu MH000243</t>
  </si>
  <si>
    <t>00000230</t>
  </si>
  <si>
    <t>Hàng trả - phiếu MH000805</t>
  </si>
  <si>
    <t>00000231</t>
  </si>
  <si>
    <t>00000315</t>
  </si>
  <si>
    <t>00000343</t>
  </si>
  <si>
    <t>Hàng trả - Xuất tại 557-Auchan Tây Ninh Co.op Mart SCA Tây Ninh</t>
  </si>
  <si>
    <t>00000540</t>
  </si>
  <si>
    <t>Hàng trả - phiếu MH000603</t>
  </si>
  <si>
    <t>00010770</t>
  </si>
  <si>
    <t>Hàng trả - 217-CH Co.opFood Le Van Sy - phiếu MH000292</t>
  </si>
  <si>
    <t>00010788</t>
  </si>
  <si>
    <t>Hàng trả - 217-CH Co.opFood Le Van Sy phiếu MH000167</t>
  </si>
  <si>
    <t>00010851</t>
  </si>
  <si>
    <t>Hàng trả - phiếu MH000287</t>
  </si>
  <si>
    <t>00010874</t>
  </si>
  <si>
    <t>Hàng trả - phiếu MH000434</t>
  </si>
  <si>
    <t>00010885</t>
  </si>
  <si>
    <t>Hàng trả - phiếu MH000327</t>
  </si>
  <si>
    <t>00010894</t>
  </si>
  <si>
    <t>Hàng trả - 2021-CH Co.opFood CC 4S Linh Dong - phiếu MH000353</t>
  </si>
  <si>
    <t>00010895</t>
  </si>
  <si>
    <t>Hàng trả - phiếu MH000352</t>
  </si>
  <si>
    <t>00010946</t>
  </si>
  <si>
    <t>Hàng trả - phiếu MH000303</t>
  </si>
  <si>
    <t>00010967</t>
  </si>
  <si>
    <t>Hàng trả - phiếu MH000337</t>
  </si>
  <si>
    <t>00010968</t>
  </si>
  <si>
    <t>Hàng trả - 652-CH Co.opFood Linh Chieu - phiếu MH000338</t>
  </si>
  <si>
    <t>Hàng trả - phiếu MH000600</t>
  </si>
  <si>
    <t>00011036</t>
  </si>
  <si>
    <t>Hàng trả - phiếu MH000311</t>
  </si>
  <si>
    <t>00011037</t>
  </si>
  <si>
    <t>Hàng trả - 698-CH Co.opFood Tan Huong 262 - phiếu MH000284</t>
  </si>
  <si>
    <t>00011079</t>
  </si>
  <si>
    <t>Hàng trả - phiếu MH000297</t>
  </si>
  <si>
    <t>00011088</t>
  </si>
  <si>
    <t>Hàng trả - Xuất tại 237 Bình Trưng - phiếu MH000537</t>
  </si>
  <si>
    <t>00011106</t>
  </si>
  <si>
    <t>Hàng trả - phiếu MH000315</t>
  </si>
  <si>
    <t>00011153</t>
  </si>
  <si>
    <t>Hàng trả - 404-CH Co.opFood Pham The Hien 2 - phiếu MH000433</t>
  </si>
  <si>
    <t>00011154</t>
  </si>
  <si>
    <t>Hàng trả - phiếu MH000435</t>
  </si>
  <si>
    <t>00011184</t>
  </si>
  <si>
    <t>Hàng trả - 653-CH Co.opFood Bui The My 31</t>
  </si>
  <si>
    <t>00011191</t>
  </si>
  <si>
    <t>Hàng trả - 653-CH Co.opFood Bui The My 31 - phiếu MH000373</t>
  </si>
  <si>
    <t>Hàng trả - 265-CH Co.opFood Truong Tho - phiếu MH000335</t>
  </si>
  <si>
    <t>Hàng trả - phiếu MH000294</t>
  </si>
  <si>
    <t>00011275</t>
  </si>
  <si>
    <t>Hàng trả - phiếu MH000306</t>
  </si>
  <si>
    <t>00011276</t>
  </si>
  <si>
    <t>Hàng trả - 2162-CH CFood CC HoangAnh GoldHouse - phiếu MH000307</t>
  </si>
  <si>
    <t>00011080</t>
  </si>
  <si>
    <t>Hàng trả - phiếu MH000328</t>
  </si>
  <si>
    <t>Hàng trả - phiếu MH000381</t>
  </si>
  <si>
    <t>Hàng trả - phiếu MH000334</t>
  </si>
  <si>
    <t>Hàng trả - 542-CO.OPMART BINH THUY</t>
  </si>
  <si>
    <t>Hàng trả - Co.op Mart Phan Rí Cửa</t>
  </si>
  <si>
    <t>00011295</t>
  </si>
  <si>
    <t>Hàng trả - Xuất tại 2097 Co.op Food Phạm Văn Hai 91</t>
  </si>
  <si>
    <t>00011373</t>
  </si>
  <si>
    <t>Hàng trả - 654-CH Co.opFood Krista - phiếu MH000535</t>
  </si>
  <si>
    <t>00011374</t>
  </si>
  <si>
    <t>Hàng trả - Xuất tại 654-CH Co.opFood Krista - phiếu MH000534</t>
  </si>
  <si>
    <t>Hàng trả - 2088-CH Co.opFood Tam Phu - phiếu MH000355</t>
  </si>
  <si>
    <t>00011429</t>
  </si>
  <si>
    <t>Hàng trả - phiếu MH000354</t>
  </si>
  <si>
    <t>00011452</t>
  </si>
  <si>
    <t>Hàng trả - 690-CH Co.opFood Xom Chieu - phiếu MH000249</t>
  </si>
  <si>
    <t>00011454</t>
  </si>
  <si>
    <t>Hàng trả - phiếu MH000250</t>
  </si>
  <si>
    <t>Hàng trả - CO.OPMART BINH THUY</t>
  </si>
  <si>
    <t>Hàng trả, phiếu MH000500, MH000501</t>
  </si>
  <si>
    <t>Hàng trả - phiếu MH000502</t>
  </si>
  <si>
    <t>00001203</t>
  </si>
  <si>
    <t>Hàng trả - Xuất tại 9120-CH Co.opFood HN VP2 Linh Dam - phiếu MH000598</t>
  </si>
  <si>
    <t>00011715</t>
  </si>
  <si>
    <t>Hàng trả - Co.op Food nhượng quyền Phố Đông</t>
  </si>
  <si>
    <t>00011729</t>
  </si>
  <si>
    <t>Hàng trả - 688-CH CFood Nguyen Duy Trinh 192 - phiếu MH000544</t>
  </si>
  <si>
    <t>00011731</t>
  </si>
  <si>
    <t>Hàng trả - 688-CH CFood Nguyen Duy Trinh 192- phiếu MH000536</t>
  </si>
  <si>
    <t>00011757</t>
  </si>
  <si>
    <t>Hàng trả - 251-CH Co.opFood Do Xuan Hop - phiếu MH000538</t>
  </si>
  <si>
    <t>00011774</t>
  </si>
  <si>
    <t>Hàng trả - Xuất tại 236-CH Co.opFood Thao Dien - phiếu MH000533</t>
  </si>
  <si>
    <t>00000575</t>
  </si>
  <si>
    <t>Hàng trả - Xuất tại 9420-CH CFood CT Tran Hung Dao 474 - phiếu MH000565</t>
  </si>
  <si>
    <t>00011939</t>
  </si>
  <si>
    <t>Hàng trả - 631-CH Co.opFood 239Duong Dinh Hoi - phiếu MH000558</t>
  </si>
  <si>
    <t>00011966</t>
  </si>
  <si>
    <t>Hàng trả - 658-CH Co.opFood Man Thien 280 - phiếu MH000540</t>
  </si>
  <si>
    <t>00011967</t>
  </si>
  <si>
    <t>Hàng trả - 658-CH Co.opFood Man Thien 280 - phiếu MH000539</t>
  </si>
  <si>
    <t>00011968</t>
  </si>
  <si>
    <t>Hàng trả - Xuất tại 2051-CH Co.opFood Binh An - phiếu MH000532</t>
  </si>
  <si>
    <t>00011981</t>
  </si>
  <si>
    <t>Hàng trả - Xuất tại 645-CH Co.opFood Long Truong - phiếu MH000312</t>
  </si>
  <si>
    <t>00011992</t>
  </si>
  <si>
    <t>Hàng trả - 226-CH Co.opFood Phuc An Loc - phiếu MH000298</t>
  </si>
  <si>
    <t>Hàng trả - 9144 Co.op Food Sakura phiếu MH000270</t>
  </si>
  <si>
    <t>00000450</t>
  </si>
  <si>
    <t>Hàng trả - 539 Co.op Mart Phan Rí</t>
  </si>
  <si>
    <t>Hàng trả - 512-Co.opMart Quang Binh</t>
  </si>
  <si>
    <t>00012043</t>
  </si>
  <si>
    <t>Hàng trả - phiếu MH000382</t>
  </si>
  <si>
    <t>00012044</t>
  </si>
  <si>
    <t>Hàng trả - 2157-CH Co.opFood CC Hoang Quan 2 - phiếu MH000383</t>
  </si>
  <si>
    <t>Hàng trả - 9314-CH Co.opFood BD Ngo Thi Nham82</t>
  </si>
  <si>
    <t>Hàng trả - phiếu MH000333</t>
  </si>
  <si>
    <t>00000322</t>
  </si>
  <si>
    <t>1K23THR</t>
  </si>
  <si>
    <t>Hàng trả - phiếu MH000486</t>
  </si>
  <si>
    <t>00000526</t>
  </si>
  <si>
    <t>Hàng trả - phiếu MH000439</t>
  </si>
  <si>
    <t>00000527</t>
  </si>
  <si>
    <t>Hàng trả - phiếu MH000438</t>
  </si>
  <si>
    <t>00008716</t>
  </si>
  <si>
    <t>Hàng trả - Xuất tại 2135</t>
  </si>
  <si>
    <t>00012079</t>
  </si>
  <si>
    <t>Hàng trả - phiếu MH000488</t>
  </si>
  <si>
    <t>00012081</t>
  </si>
  <si>
    <t>Hàng trả - phiếu MH000530</t>
  </si>
  <si>
    <t>00012082</t>
  </si>
  <si>
    <t>Hàng trả - phiếu MH000487</t>
  </si>
  <si>
    <t>00012232</t>
  </si>
  <si>
    <t>Hàng trả - phiếu MH000285</t>
  </si>
  <si>
    <t>00012245</t>
  </si>
  <si>
    <t>Hàng trả - 2087-CH Co.opFood Vision - phiếu MH000286</t>
  </si>
  <si>
    <t>00012261</t>
  </si>
  <si>
    <t>Hàng trả - phiếu MH000340</t>
  </si>
  <si>
    <t>Hàng trả - phiếu MH000440</t>
  </si>
  <si>
    <t>Hàng trả - 515-Co.opMart Ba Ria - phiếu MH001890</t>
  </si>
  <si>
    <t>00001267</t>
  </si>
  <si>
    <t>Hàng trả - phiếu MH000529</t>
  </si>
  <si>
    <t>00001268</t>
  </si>
  <si>
    <t>Hàng trả - phiếu MH000366</t>
  </si>
  <si>
    <t>00012083</t>
  </si>
  <si>
    <t>Hàng trả - phiếu MH000531</t>
  </si>
  <si>
    <t>00012427</t>
  </si>
  <si>
    <t>Hàng trả - phiếu MH000542</t>
  </si>
  <si>
    <t>00012428</t>
  </si>
  <si>
    <t>Hàng trả - 637-CH Co.opFood An Khang - phiếu MH000543</t>
  </si>
  <si>
    <t>00012480</t>
  </si>
  <si>
    <t>Hàng trả - phiếu MH000223</t>
  </si>
  <si>
    <t>00012481</t>
  </si>
  <si>
    <t>Hàng trả - 2091-CH Co.opFood Him Lam Cho Lon - phiếu MH000224</t>
  </si>
  <si>
    <t>00012526</t>
  </si>
  <si>
    <t>Hàng trả - 678-CH Co.opFood Dong Bac</t>
  </si>
  <si>
    <t>00012558</t>
  </si>
  <si>
    <t>Hàng trả - 669-CH Co.opFood Phuoc Kien - phiếu MH000305</t>
  </si>
  <si>
    <t>Hàng trả - 9319-CH CFood BD KDC Hiep Thanh III - phiếu MH000521</t>
  </si>
  <si>
    <t>Hàng trả - 9319-CH CFood BD KDC Hiep Thanh III - phiếu MH000185</t>
  </si>
  <si>
    <t>Hàng trả - phiếu MH000368</t>
  </si>
  <si>
    <t>Hàng trả - phiếu MH000522</t>
  </si>
  <si>
    <t>Hàng trả - 127-Co.opMart Dong Xoai</t>
  </si>
  <si>
    <t>Hàng trả - phiếu MH000614</t>
  </si>
  <si>
    <t>Hàng trả - phiếu MH000622</t>
  </si>
  <si>
    <t>00012559</t>
  </si>
  <si>
    <t>Hàng trả - phiếu MH000304</t>
  </si>
  <si>
    <t>00000280</t>
  </si>
  <si>
    <t>Hàng trả - phiếu MH000612</t>
  </si>
  <si>
    <t>1K23TBT</t>
  </si>
  <si>
    <t>Hàng trả - 158-Co.opMart Thang Loi</t>
  </si>
  <si>
    <t>Hàng trả - phiếu MH000663</t>
  </si>
  <si>
    <t>Hàng trả - phiếu MH000484</t>
  </si>
  <si>
    <t>00001289</t>
  </si>
  <si>
    <t>Hàng trả - phiếu MH000527</t>
  </si>
  <si>
    <t>00012741</t>
  </si>
  <si>
    <t>Hàng trả - phiếu MH000541</t>
  </si>
  <si>
    <t>00012765</t>
  </si>
  <si>
    <t>Hàng trả - 2046-CH Co.opFood CC Eastern - phiếu MH000777</t>
  </si>
  <si>
    <t>1K23TCR</t>
  </si>
  <si>
    <t>Hàng trả - 171-Co.opMart Nga Bay Hau Giang</t>
  </si>
  <si>
    <t>c</t>
  </si>
  <si>
    <t>Hàng trả - phiếu MH000555</t>
  </si>
  <si>
    <t>Hàng trả - 114-Co.opMart My Tho - phiếu MH000602</t>
  </si>
  <si>
    <t>Hàng trả - phiếu MH000601</t>
  </si>
  <si>
    <t>Hàng trả - phiếu MH000515</t>
  </si>
  <si>
    <t>00012779</t>
  </si>
  <si>
    <t>Hàng trả - phiếu MH000520</t>
  </si>
  <si>
    <t>00012828</t>
  </si>
  <si>
    <t>Hàng trả - 2130-CH Co.opFood Ho Van Tu - phiếu MH000772</t>
  </si>
  <si>
    <t>00012830</t>
  </si>
  <si>
    <t>Hàng trả - 2130-CH Co.opFood Ho Van Tu - phiếu MH000771</t>
  </si>
  <si>
    <t>00012862</t>
  </si>
  <si>
    <t>Hàng trả - phiếu MH000497</t>
  </si>
  <si>
    <t>Hàng trả - phiếu MH000610</t>
  </si>
  <si>
    <t>00000645</t>
  </si>
  <si>
    <t>Hàng trả - phiếu MH000661</t>
  </si>
  <si>
    <t>Hàng trả - 9408-CH Co.opFood CT Tay Do (xuất 2)</t>
  </si>
  <si>
    <t>Hàng trả - phiếu MH000626</t>
  </si>
  <si>
    <t>00001330</t>
  </si>
  <si>
    <t>Hàng trả - phiếu MH000618</t>
  </si>
  <si>
    <t>00012992</t>
  </si>
  <si>
    <t>Hàng trả - phiếu MH000296</t>
  </si>
  <si>
    <t>00013000</t>
  </si>
  <si>
    <t>Hàng trả - phiếu MH000436</t>
  </si>
  <si>
    <t>00013023</t>
  </si>
  <si>
    <t>Hàng trả - phiếu MH000562</t>
  </si>
  <si>
    <t>00013033</t>
  </si>
  <si>
    <t>Hàng trả - phiếu MH000545</t>
  </si>
  <si>
    <t>00013034</t>
  </si>
  <si>
    <t>Hàng trả - 2094-CH Co.opFood 9 View - phiếu MH000546</t>
  </si>
  <si>
    <t>00013068</t>
  </si>
  <si>
    <t>Hàng trả - phiếu MH000652</t>
  </si>
  <si>
    <t>00013072</t>
  </si>
  <si>
    <t>Hàng trả - phiếu MH000523</t>
  </si>
  <si>
    <t>00013104</t>
  </si>
  <si>
    <t>Hàng trả - phiếu MH000498</t>
  </si>
  <si>
    <t>00013103</t>
  </si>
  <si>
    <t>Hàng trả - 403</t>
  </si>
  <si>
    <t>Hàng trả - 528-CO.OPMART KON TUM</t>
  </si>
  <si>
    <t>00000335</t>
  </si>
  <si>
    <t>Hàng trả - 189-CoopMart Trang Bang</t>
  </si>
  <si>
    <t>Hàng trả - phiếu MH000448</t>
  </si>
  <si>
    <t>00013165</t>
  </si>
  <si>
    <t>Hàng trả - phiếu MH000384</t>
  </si>
  <si>
    <t>00013361</t>
  </si>
  <si>
    <t>Hàng trả - phiếu MH000496</t>
  </si>
  <si>
    <t>00013364</t>
  </si>
  <si>
    <t>Hàng trả - 2125-CH Co.opFood Vinh Vien 393 - phiếu MH000756</t>
  </si>
  <si>
    <t>00013366</t>
  </si>
  <si>
    <t>Hàng trả - 2125-CH Co.opFood Vinh Vien 393 - phiếu MH000754</t>
  </si>
  <si>
    <t>Hàng trả - phiếu MH000492</t>
  </si>
  <si>
    <t>Hàng trả - phiếu MH000361</t>
  </si>
  <si>
    <t>00013166</t>
  </si>
  <si>
    <t>Hàng trả - 2112</t>
  </si>
  <si>
    <t>Hàng trả - 2092</t>
  </si>
  <si>
    <t>Hàng trả - 251</t>
  </si>
  <si>
    <t>00013365</t>
  </si>
  <si>
    <t>Hàng trả - 2125</t>
  </si>
  <si>
    <t>Hàng trả - 540-CO-OPMART CAN GIUOC - phiếu MH000980</t>
  </si>
  <si>
    <t>Hàng trả - phiếu MH000654</t>
  </si>
  <si>
    <t>00013626</t>
  </si>
  <si>
    <t>Hàng trả - 239-CH Co.opFood Phu Loi - phiếu MH000694</t>
  </si>
  <si>
    <t>Hàng trả - phiếu MH000605</t>
  </si>
  <si>
    <t>Hàng trả - 239</t>
  </si>
  <si>
    <t>Hàng trả - 9315-CH Co.opFood BD KDC Viet Sing - phiếu MH000525</t>
  </si>
  <si>
    <t>Hàng trả - phiếu MH000524</t>
  </si>
  <si>
    <t>Hàng trả - phiếu MH000658</t>
  </si>
  <si>
    <t>Hàng trả - phiếu MH000322</t>
  </si>
  <si>
    <t>Hàng trả - 9114-CH Co.opFood HN Anland - phiếu MH000681</t>
  </si>
  <si>
    <t>Hàng trả - 9151-CH Co.opFood HN Dai Dong - phiếu MH000682</t>
  </si>
  <si>
    <t>Hàng trả - phiếu MH000528</t>
  </si>
  <si>
    <t>Hàng trả - 9158-CH Co.opFood HN Vinh Hung</t>
  </si>
  <si>
    <t>00012997</t>
  </si>
  <si>
    <t>Hàng trả - phiếu MH000655</t>
  </si>
  <si>
    <t>00013842</t>
  </si>
  <si>
    <t>Hàng trả - 634-CH Co.opFood 13 Le Van Thinh - phiếu MH000762</t>
  </si>
  <si>
    <t>00013851</t>
  </si>
  <si>
    <t>Hàng trả - phiếu MH000616</t>
  </si>
  <si>
    <t>00013872</t>
  </si>
  <si>
    <t>Hàng trả - 220-CH Co.opFood Bach Ma - phiếu MH000759</t>
  </si>
  <si>
    <t>00013889</t>
  </si>
  <si>
    <t>Hàng trả - 2150-CH Co.opFood Nguyen Van Dau 21 - phiếu MH000774</t>
  </si>
  <si>
    <t>00013987</t>
  </si>
  <si>
    <t>Hàng trả - 275-CH Co.opFood KCN Vinh Loc - phiếu MH000341</t>
  </si>
  <si>
    <t>00013988</t>
  </si>
  <si>
    <t>Hàng trả - 275-CH Co.opFood KCN Vinh Loc - phiếu MH000550</t>
  </si>
  <si>
    <t>00013989</t>
  </si>
  <si>
    <t>Hàng trả - phiếu MH000549</t>
  </si>
  <si>
    <t>00014011</t>
  </si>
  <si>
    <t>Hàng trả - phiếu MH000611</t>
  </si>
  <si>
    <t>00014031</t>
  </si>
  <si>
    <t>Hàng trả - phiếu MH000347</t>
  </si>
  <si>
    <t>00014032</t>
  </si>
  <si>
    <t>Hàng trả - 2040-CH Co.opFood Ho Van Long 30 - phiếu MH000346</t>
  </si>
  <si>
    <t>00013850</t>
  </si>
  <si>
    <t>Hàng trả - 2128</t>
  </si>
  <si>
    <t>00013871</t>
  </si>
  <si>
    <t>Hàng trả - 220</t>
  </si>
  <si>
    <t>Hàng trả - 15003-CH CFOOD HT Nguyen Bien</t>
  </si>
  <si>
    <t>Hàng trả - phiếu MH000664</t>
  </si>
  <si>
    <t>Hàng trả - 9109-CH Co.opFood HN The Vesta - phiếu MH000683</t>
  </si>
  <si>
    <t>00014147</t>
  </si>
  <si>
    <t>Hàng trả - phiếu MH000695</t>
  </si>
  <si>
    <t>00014160</t>
  </si>
  <si>
    <t>Hàng trả - phiếu MH000561</t>
  </si>
  <si>
    <t>00014173</t>
  </si>
  <si>
    <t>Hàng trả - 238-CH Co.opFood Hiep Binh - phiếu MH000768</t>
  </si>
  <si>
    <t>00014174</t>
  </si>
  <si>
    <t>Hàng trả - 238-CH Co.opFood Hiep Binh - phiếu MH000767</t>
  </si>
  <si>
    <t>00014251</t>
  </si>
  <si>
    <t>Hàng trả - phiếu MH000607</t>
  </si>
  <si>
    <t>00014290</t>
  </si>
  <si>
    <t>Hàng trả - phiếu MH000551</t>
  </si>
  <si>
    <t>1K23TEN</t>
  </si>
  <si>
    <t>Hàng trả - 513-Co.opMart Ben Luc</t>
  </si>
  <si>
    <t>1K23THX</t>
  </si>
  <si>
    <t>Hàng trả - phiếu MH000672</t>
  </si>
  <si>
    <t>00000574</t>
  </si>
  <si>
    <t>00001113</t>
  </si>
  <si>
    <t>Hàng trả - 4203-FLIFE SUPERMARKET SAIGON MIA</t>
  </si>
  <si>
    <t>00014432</t>
  </si>
  <si>
    <t>Hàng trả - phiếu MH000686</t>
  </si>
  <si>
    <t>00014473</t>
  </si>
  <si>
    <t>Hàng trả - phiếu MH000659</t>
  </si>
  <si>
    <t>00014487</t>
  </si>
  <si>
    <t>Hàng trả - phiếu MH000259</t>
  </si>
  <si>
    <t>00014496</t>
  </si>
  <si>
    <t>Hàng trả - phiếu MH000557</t>
  </si>
  <si>
    <t>00014519</t>
  </si>
  <si>
    <t>Hàng trả - 2069-CH Co.opFood Le Van Luong 1187 - phiếu MH000749</t>
  </si>
  <si>
    <t>00014523</t>
  </si>
  <si>
    <t>Hàng trả - 2069-CH Co.opFood Le Van Luong 1187 - phiếu MH000750</t>
  </si>
  <si>
    <t>00014531</t>
  </si>
  <si>
    <t>Hàng trả - phiếu MH000688</t>
  </si>
  <si>
    <t>Hàng trả - 176-Co.opMart Tay Ninh</t>
  </si>
  <si>
    <t>Hàng trả - 162-Co.opMart Phan Van Tri - phiếu MH000673</t>
  </si>
  <si>
    <t>Hàng trả - 301-Thu Duc Co.op Xtra - phiếu MH000848</t>
  </si>
  <si>
    <t>00014652</t>
  </si>
  <si>
    <t>Hàng trả - phiếu MH000489</t>
  </si>
  <si>
    <t>00014653</t>
  </si>
  <si>
    <t>Hàng trả - 2029-CH Co.opFood CC Dat Gia - phiếu MH000490</t>
  </si>
  <si>
    <t>00014667</t>
  </si>
  <si>
    <t>Hàng trả - phiếu MH000228</t>
  </si>
  <si>
    <t>00014680</t>
  </si>
  <si>
    <t>Hàng trả - phiếu MH000687</t>
  </si>
  <si>
    <t>00014723</t>
  </si>
  <si>
    <t>Hàng trả - 693-CH Co.opFood Tam Binh 196 - phiếu MH000769</t>
  </si>
  <si>
    <t>Hàng trả - phiếu MH000650</t>
  </si>
  <si>
    <t>Hàng trả - phiếu MH000447</t>
  </si>
  <si>
    <t>Hàng trả - phiếu MH000244</t>
  </si>
  <si>
    <t>00000345</t>
  </si>
  <si>
    <t>Hàng trả - phiếu MH000623</t>
  </si>
  <si>
    <t>00000349</t>
  </si>
  <si>
    <t>Hàng trả - phiếu MH000332</t>
  </si>
  <si>
    <t>00000352</t>
  </si>
  <si>
    <t>Hàng trả - phiếu MH000599</t>
  </si>
  <si>
    <t>Hàng trả - 128-Co.opMart Da Nang</t>
  </si>
  <si>
    <t>Hàng trả - phiếu MH000714</t>
  </si>
  <si>
    <t>Hàng trả - 9406-CH CF CT Nguyen Van Cu Noi Dai - phiếu MH000714</t>
  </si>
  <si>
    <t>00001483</t>
  </si>
  <si>
    <t>Hàng trả - 9154-CH CFood HN Ngoai Giao Doan 1 - phiếu MH000741</t>
  </si>
  <si>
    <t>00001484</t>
  </si>
  <si>
    <t>Hàng trả - phiếu MH000619</t>
  </si>
  <si>
    <t>Hàng trả - 9143-CH Co.opFood HN VP6 Linh Dam - phiếu MH000740</t>
  </si>
  <si>
    <t>Hàng trả - 9108-CH Co.opFood HN Van Khe - phiếu MH000743</t>
  </si>
  <si>
    <t>00014810</t>
  </si>
  <si>
    <t>Hàng trả - phiếu MH000689</t>
  </si>
  <si>
    <t>00014818</t>
  </si>
  <si>
    <t>Hàng trả - phiếu MH000648</t>
  </si>
  <si>
    <t>00014830</t>
  </si>
  <si>
    <t>Hàng trả - 2035-CH Co.opFood Tran Van Danh 12</t>
  </si>
  <si>
    <t>00014851</t>
  </si>
  <si>
    <t>Hàng trả - phiếu MH000491</t>
  </si>
  <si>
    <t>00014895</t>
  </si>
  <si>
    <t>Hàng trả - 658-CH Co.opFood Man Thien 280 - phiếu MH000747</t>
  </si>
  <si>
    <t>Hàng trả - Co.opFood BH Nguyễn Văn Tiên 9205 - phiếu MH000651</t>
  </si>
  <si>
    <t>1K23TDG</t>
  </si>
  <si>
    <t>Hàng trả - 187-Co.opMart Can Tho 2</t>
  </si>
  <si>
    <t>00000525</t>
  </si>
  <si>
    <t>Hàng trả - 114-Co.opMart My Tho - phiếu MH000621</t>
  </si>
  <si>
    <t>Hàng trả - 2089-CH Co.opFood Sunview - phiếu MH000776</t>
  </si>
  <si>
    <t>00014975</t>
  </si>
  <si>
    <t>Hàng trả - 2047-CH Co.opFood CC Dragon Hill - phiếu MH000752</t>
  </si>
  <si>
    <t>Hàng trả - 504-Co.opMart Dak Nong</t>
  </si>
  <si>
    <t>Hàng trả - 150-Co.opMart Ha Tinh</t>
  </si>
  <si>
    <t>00015080</t>
  </si>
  <si>
    <t>Hàng trả - 2137-CH CF Nguyen Thai Hoc Premium - phiếu MH000875</t>
  </si>
  <si>
    <t>00015085</t>
  </si>
  <si>
    <t>Hàng trả - 2101-CH Co.opFood Dat Moi 272</t>
  </si>
  <si>
    <t>00015086</t>
  </si>
  <si>
    <t>Hàng trả - phiếu MH000690</t>
  </si>
  <si>
    <t>Hàng trả - 547-Co.opMart Son Tra - phiếu MH000483</t>
  </si>
  <si>
    <t>Hàng trả - 532-Co.opMart Cai Lay</t>
  </si>
  <si>
    <t>00015223</t>
  </si>
  <si>
    <t>Hàng trả - 2162-CH CFood CC HoangAnh GoldHouse - phiếu MH000766</t>
  </si>
  <si>
    <t>00015229</t>
  </si>
  <si>
    <t>Hàng trả - 2077-CH Co.opFood Lam Van Ben 22 - phiếu MH000893</t>
  </si>
  <si>
    <t>00015257</t>
  </si>
  <si>
    <t>Hàng trả - 2143-CH Co.opFood Hoang Huu Nam - phiếu MH000548</t>
  </si>
  <si>
    <t>00015290</t>
  </si>
  <si>
    <t>Hàng trả - 2091-CH Co.opFood Him Lam Cho Lon - phiếu MH000691</t>
  </si>
  <si>
    <t>00015397</t>
  </si>
  <si>
    <t>Hàng trả - 2121-CH Co.opFood Ba Dinh</t>
  </si>
  <si>
    <t>Hàng trả - 547-Co.opMart Son Tra - phiếu MH000662</t>
  </si>
  <si>
    <t>00015291</t>
  </si>
  <si>
    <t>Hàng trả - 2091-CH Co.opFood Him Lam Cho Lon - phiếu MH000692</t>
  </si>
  <si>
    <t>00015415</t>
  </si>
  <si>
    <t>Hàng trả - 2134-CH Co.opFood CC Phu Hoang Anh - phiếu MH000753</t>
  </si>
  <si>
    <t>00015438</t>
  </si>
  <si>
    <t>Hàng trả - 293-CH Co.opFood Nguyen Duy Trinh - phiếu MH000761</t>
  </si>
  <si>
    <t>Hàng trả - 173-Co.opMart Bao Loc - phiếu MH000712</t>
  </si>
  <si>
    <t>00000814</t>
  </si>
  <si>
    <t>Hàng trả - 9421-CH Co.opFood CT Thoi Thuan</t>
  </si>
  <si>
    <t>00015522</t>
  </si>
  <si>
    <t>Hàng trả - 632-CH Co.opFood CC Carina - phiếu MH000787</t>
  </si>
  <si>
    <t>00015530</t>
  </si>
  <si>
    <t>Hàng trả - phiếu MH000735</t>
  </si>
  <si>
    <t>00015571</t>
  </si>
  <si>
    <t>Hàng trả - 642-CH Co.opFood 372 No Trang Long - phiếu MH000657</t>
  </si>
  <si>
    <t>00015625</t>
  </si>
  <si>
    <t>Hàng trả - phiếu MH000736</t>
  </si>
  <si>
    <t>00015631</t>
  </si>
  <si>
    <t>Hàng trả - phiếu MH000647</t>
  </si>
  <si>
    <t>Hàng trả - 2007-CH Co.opFood Tran Trong Cung65</t>
  </si>
  <si>
    <t>00015681</t>
  </si>
  <si>
    <t>00015687</t>
  </si>
  <si>
    <t>Hàng trả - 659-CH Co.opFood Linh Dong - phiếu MH000748</t>
  </si>
  <si>
    <t>00015753</t>
  </si>
  <si>
    <t>Hàng trả - phiếu MH000649</t>
  </si>
  <si>
    <t>Hàng trả - phiếu MH000708</t>
  </si>
  <si>
    <t>1K23TBV</t>
  </si>
  <si>
    <t>Hàng trả - 160-Co.opMart Nguyen Kiem</t>
  </si>
  <si>
    <t>00000834</t>
  </si>
  <si>
    <t>Hàng trả - 9411-CH CFood CT Tran Hoang Na 151 - phiếu MH000794</t>
  </si>
  <si>
    <t>00000950</t>
  </si>
  <si>
    <t>Hàng trả - 552-Co.opMart SCA-VICTORIA - phiếu MH000876</t>
  </si>
  <si>
    <t>00003951</t>
  </si>
  <si>
    <t>Hàng trả - 301-Thu Duc Co.op Xtra - phiếu MH000849</t>
  </si>
  <si>
    <t>Hàng trả - phiếu MH000773</t>
  </si>
  <si>
    <t>Hàng trả - phiếu MH000789</t>
  </si>
  <si>
    <t>Hàng trả - phiếu MH000709</t>
  </si>
  <si>
    <t>00015943</t>
  </si>
  <si>
    <t>Hàng trả - 2113-CH CFood Chung cu Saigon Co.op</t>
  </si>
  <si>
    <t>00015944</t>
  </si>
  <si>
    <t>Hàng trả - phiếu MH000710</t>
  </si>
  <si>
    <t>Hàng trả - phiếu MH000697</t>
  </si>
  <si>
    <t>00000845</t>
  </si>
  <si>
    <t>Hàng trả - 9406-CH CF CT Nguyen Van Cu Noi Dai</t>
  </si>
  <si>
    <t>00016029</t>
  </si>
  <si>
    <t>Hàng trả - 2030-CH CFood DS3 Hiep Binh Phuoc</t>
  </si>
  <si>
    <t>00001336</t>
  </si>
  <si>
    <t>Hàng trả - phiếu MH000617</t>
  </si>
  <si>
    <t>Hàng trả - 539-CO-OPMART PHAN RI</t>
  </si>
  <si>
    <t>Hàng trả - phiếu MH000563</t>
  </si>
  <si>
    <t>00000557</t>
  </si>
  <si>
    <t>Hàng trả - phiếu MH000666</t>
  </si>
  <si>
    <t>00001536</t>
  </si>
  <si>
    <t>Hàng trả - 9102-Co.opFood Mien Bac</t>
  </si>
  <si>
    <t>00001537</t>
  </si>
  <si>
    <t>Hàng trả - 9149</t>
  </si>
  <si>
    <t>00016005</t>
  </si>
  <si>
    <t>Hàng trả - phiếu MH000656</t>
  </si>
  <si>
    <t>00016026</t>
  </si>
  <si>
    <t>Hàng trả - phiếu MH000781</t>
  </si>
  <si>
    <t>Hàng trả - phiếu MH000803</t>
  </si>
  <si>
    <t>Hàng trả - phiếu MH000958</t>
  </si>
  <si>
    <t>00016245</t>
  </si>
  <si>
    <t>Hàng trả - phiếu MH000888</t>
  </si>
  <si>
    <t>00016286</t>
  </si>
  <si>
    <t>Hàng trả - phiếu MH000744</t>
  </si>
  <si>
    <t>00016311</t>
  </si>
  <si>
    <t>Hàng trả - phiếu MH000874</t>
  </si>
  <si>
    <t>00016368</t>
  </si>
  <si>
    <t>Hàng trả - phiếu MH000873</t>
  </si>
  <si>
    <t>00016382</t>
  </si>
  <si>
    <t>Hàng trả - phiếu MH000559</t>
  </si>
  <si>
    <t>00016392</t>
  </si>
  <si>
    <t>Hàng trả - phiếu MH000519</t>
  </si>
  <si>
    <t>1K23TCC</t>
  </si>
  <si>
    <t>HÀng trả - 147</t>
  </si>
  <si>
    <t>Hàng trả - 515-Co.opMart Ba Ria - phiếu MH001891</t>
  </si>
  <si>
    <t>00001587</t>
  </si>
  <si>
    <t>Hàng trả - phiếu MH000878</t>
  </si>
  <si>
    <t>00016456</t>
  </si>
  <si>
    <t>Hàng trả - phiếu MH000817</t>
  </si>
  <si>
    <t>00016466</t>
  </si>
  <si>
    <t>Hàng trả - phiếu MH000869</t>
  </si>
  <si>
    <t>00016584</t>
  </si>
  <si>
    <t>Hàng trả - phiếu MH000763</t>
  </si>
  <si>
    <t>00016465</t>
  </si>
  <si>
    <t>hàng trả - 693</t>
  </si>
  <si>
    <t>1K23TGB</t>
  </si>
  <si>
    <t>Hàng trả - 526-CO.OPMART TAN CHAU</t>
  </si>
  <si>
    <t>Hàng trả - phiếu MH000981</t>
  </si>
  <si>
    <t>00000444</t>
  </si>
  <si>
    <t>Hàng trả - phiếu MH000883</t>
  </si>
  <si>
    <t>Hàng trả - phiếu MH000786</t>
  </si>
  <si>
    <t>Hàng trả - phiếu MH000987</t>
  </si>
  <si>
    <t>Hàng trả - 164-Co.opMart Ha Noi</t>
  </si>
  <si>
    <t>Hàng trả - phiếu MH000907</t>
  </si>
  <si>
    <t>Hàng trả - phiếu MH000946</t>
  </si>
  <si>
    <t>Hàng trả - phiếu MH000796</t>
  </si>
  <si>
    <t>00000953</t>
  </si>
  <si>
    <t>Hàng trả - 9418-CH Co.opFood CT Tran Nam Phu</t>
  </si>
  <si>
    <t>00000955</t>
  </si>
  <si>
    <t>00016727</t>
  </si>
  <si>
    <t>Hàng trả - 2162-CH CFood CC HoangAnh GoldHouse - phiếu MH001119</t>
  </si>
  <si>
    <t>00016765</t>
  </si>
  <si>
    <t>Hàng trả - phiếu MH000783</t>
  </si>
  <si>
    <t>Hàng trả - phiếu MH000806</t>
  </si>
  <si>
    <t>Hàng trả - phiếu MH000800</t>
  </si>
  <si>
    <t>1K23TBC</t>
  </si>
  <si>
    <t>Hàng trả - 571-CN112_Co.opMart An Nhon</t>
  </si>
  <si>
    <t>Hàng trả - phiếu MH000904</t>
  </si>
  <si>
    <t>00000982</t>
  </si>
  <si>
    <t>Hàng trả - phiếu MH000955</t>
  </si>
  <si>
    <t>Hàng trả - phiếu MH000944</t>
  </si>
  <si>
    <t>00016857</t>
  </si>
  <si>
    <t>Hàng trả - phiếu MH000660</t>
  </si>
  <si>
    <t>00016861</t>
  </si>
  <si>
    <t>Hàng trả - phiếu MH000885</t>
  </si>
  <si>
    <t>00016881</t>
  </si>
  <si>
    <t>Hàng trả - 690-CH Co.opFood Xom Chieu - phiếu MH001410</t>
  </si>
  <si>
    <t>00016946</t>
  </si>
  <si>
    <t>Hàng trả - phiếu MH000785</t>
  </si>
  <si>
    <t>00017012</t>
  </si>
  <si>
    <t>Hàng trả - phiếu MH000863</t>
  </si>
  <si>
    <t>00017123</t>
  </si>
  <si>
    <t>Hàng trả - phiếu MH000770</t>
  </si>
  <si>
    <t>00017141</t>
  </si>
  <si>
    <t>Hàng trả - phiếu MH000891</t>
  </si>
  <si>
    <t>00016860</t>
  </si>
  <si>
    <t>00016966</t>
  </si>
  <si>
    <t>Hàng trả - 643</t>
  </si>
  <si>
    <t>00016880</t>
  </si>
  <si>
    <t>Hàng trả - 690</t>
  </si>
  <si>
    <t>Hàng trả - phiếu MH000816</t>
  </si>
  <si>
    <t>00000638</t>
  </si>
  <si>
    <t>Hàng trả - Co.op Mart Mỹ Tho - phiếu MH000939</t>
  </si>
  <si>
    <t>Hàng trả - phiếu MH000879</t>
  </si>
  <si>
    <t>00001634</t>
  </si>
  <si>
    <t>Hàng trả - phiếu MH000973</t>
  </si>
  <si>
    <t>Hàng trả - phiếu MH000976</t>
  </si>
  <si>
    <t>00017198</t>
  </si>
  <si>
    <t>Hàng trả - phiếu MH000801</t>
  </si>
  <si>
    <t>00017218</t>
  </si>
  <si>
    <t>Hàng trả - phiếu MH000903</t>
  </si>
  <si>
    <t>00017221</t>
  </si>
  <si>
    <t>Hàng trả - phiếu MH000871</t>
  </si>
  <si>
    <t>00017235</t>
  </si>
  <si>
    <t>Hàng trả - phiếu MH000890</t>
  </si>
  <si>
    <t>Hàng trả - 183</t>
  </si>
  <si>
    <t>Hàng trả - 9120</t>
  </si>
  <si>
    <t>00017217</t>
  </si>
  <si>
    <t>Hàng trả - 2127</t>
  </si>
  <si>
    <t>Hàng trả - phiếu MH000606</t>
  </si>
  <si>
    <t>Hàng trả - phiếu MH000369</t>
  </si>
  <si>
    <t>Hàng trả - 536-CO.OPMART DUYEN HAI</t>
  </si>
  <si>
    <t>1K23TKC</t>
  </si>
  <si>
    <t>Hàng trả - 145-Co.opMart Quang Ngai</t>
  </si>
  <si>
    <t>00001066</t>
  </si>
  <si>
    <t>Hàng trả - 9413-CH CFood CT Nguyen Van Cu 227</t>
  </si>
  <si>
    <t>00001074</t>
  </si>
  <si>
    <t>00001139</t>
  </si>
  <si>
    <t>Hàng trả - 9421-CH Co.opFood CT Thoi Thuan - phiếu MH000996</t>
  </si>
  <si>
    <t>00001673</t>
  </si>
  <si>
    <t>Hàng trả - 9161-CH Co.opFood HN Eurowindow</t>
  </si>
  <si>
    <t>Hàng trả - phiếu MH000975</t>
  </si>
  <si>
    <t>00017370</t>
  </si>
  <si>
    <t>Hàng trả - 239-CH Co.opFood Phu Loi - phiếu MH001100</t>
  </si>
  <si>
    <t>00017392</t>
  </si>
  <si>
    <t>Hàng trả - 257-CH Co.opFood Pham Van Chieu</t>
  </si>
  <si>
    <t>Hàng trả - phiếu MH000784</t>
  </si>
  <si>
    <t>Hàng trả - 9105-CH Co.opFood HN Bac Ha Tower</t>
  </si>
  <si>
    <t>00017452</t>
  </si>
  <si>
    <t>Hàng trả - phiếu MH000864</t>
  </si>
  <si>
    <t>00017458</t>
  </si>
  <si>
    <t>Hàng trả - 2066-CH Co.opFood Tam Ha 64 - phiếu MH001081</t>
  </si>
  <si>
    <t>Hàng trả - phiếu MH2305002</t>
  </si>
  <si>
    <t>Hàng trả - 403-CH CoopFood 203 Vo Thanh Trang - phiếu MH000942</t>
  </si>
  <si>
    <t>Hàng trả - 282-CH Co.opFood Quoc Lo 50 - phiếu MH001108</t>
  </si>
  <si>
    <t>00017587</t>
  </si>
  <si>
    <t>Hàng trả - 692-CH Co.opFood Lien Khu 5-6 - phiếu MH000867</t>
  </si>
  <si>
    <t>00017631</t>
  </si>
  <si>
    <t>Hàng trả - 259-CH Co.opFood Le Van Quoi - phiếu MH000866</t>
  </si>
  <si>
    <t>Hàng trả - 9105</t>
  </si>
  <si>
    <t>00001084</t>
  </si>
  <si>
    <t>Hàng trả - phiếu MH000972</t>
  </si>
  <si>
    <t>Hàng trả - 132-Co.opMart Tam Ky</t>
  </si>
  <si>
    <t>Hàng trả - phiếu MH000813</t>
  </si>
  <si>
    <t>Hàng trả - phiếu MH000984</t>
  </si>
  <si>
    <t>00001172</t>
  </si>
  <si>
    <t>Hàng trả - 9414-CH Co.opFood CT Tran Vinh Kiet</t>
  </si>
  <si>
    <t>00001400</t>
  </si>
  <si>
    <t>Hàng trả - phiếu MH001008</t>
  </si>
  <si>
    <t>Hàng trả - phiếu MH000757</t>
  </si>
  <si>
    <t>Hàng trả - MH000788</t>
  </si>
  <si>
    <t>Hàng trả - phiếu MH000899</t>
  </si>
  <si>
    <t>Hàng trả - phiếu MH000758</t>
  </si>
  <si>
    <t>00017764</t>
  </si>
  <si>
    <t>Hàng trả - phiếu MH000868</t>
  </si>
  <si>
    <t>00017771</t>
  </si>
  <si>
    <t>Hàng trả - phiếu MH000898</t>
  </si>
  <si>
    <t>00017857</t>
  </si>
  <si>
    <t>Hàng trả - 2112-CH CFood CC Lovera Khang Dien - phiếu MH001104</t>
  </si>
  <si>
    <t>00017873</t>
  </si>
  <si>
    <t>Hàng trả - 2106-CH Co.opFood CC Calla Garden - phiếu MH001110</t>
  </si>
  <si>
    <t>00017879</t>
  </si>
  <si>
    <t>Hàng trả - 695-CH Co.opFood Le Loi 60</t>
  </si>
  <si>
    <t>Hàng trả - 517-Co.opMart Sa Dec - phiếu MH001251</t>
  </si>
  <si>
    <t>00017904</t>
  </si>
  <si>
    <t>Hàng trả - 2130-CH Co.opFood Ho Van Tu - phiếu MH001095</t>
  </si>
  <si>
    <t>00017958</t>
  </si>
  <si>
    <t>Hàng trả - 280-CH Co.opFood To Hien Thanh - phiếu MH001089</t>
  </si>
  <si>
    <t>00017975</t>
  </si>
  <si>
    <t>Hàng trả - phiếu MH000889</t>
  </si>
  <si>
    <t>00017993</t>
  </si>
  <si>
    <t>Hàng trả - phiếu MH000778</t>
  </si>
  <si>
    <t>00018015</t>
  </si>
  <si>
    <t>Hàng trả - phiếu MH000900</t>
  </si>
  <si>
    <t>00018036</t>
  </si>
  <si>
    <t>Hàng trả - 2003-CH Co.opFood Le Thi Ha 2</t>
  </si>
  <si>
    <t>1K23TCC - 532</t>
  </si>
  <si>
    <t>00018254</t>
  </si>
  <si>
    <t>Hàng trả - phiếu MH000902</t>
  </si>
  <si>
    <t>00018299</t>
  </si>
  <si>
    <t>Hàng trả - 2087-CH Co.opFood Vision - phiếu MH001113</t>
  </si>
  <si>
    <t>00018052</t>
  </si>
  <si>
    <t>Hàng trả - 230</t>
  </si>
  <si>
    <t>00001213</t>
  </si>
  <si>
    <t>Hàng trả - 9408-CH Co.opFood CT Tay Do</t>
  </si>
  <si>
    <t>00018329</t>
  </si>
  <si>
    <t>Hàng trả - phiếu MH001002</t>
  </si>
  <si>
    <t>00018343</t>
  </si>
  <si>
    <t>Hàng trả - 688-CH CFood Nguyen Duy Trinh 192 - phiếu MH001115</t>
  </si>
  <si>
    <t>00018347</t>
  </si>
  <si>
    <t>Hàng trả - 290-CH Co.opFood Nguyen Van Tang - phiếu MH000901</t>
  </si>
  <si>
    <t>00018431</t>
  </si>
  <si>
    <t>Hàng trả - phiếu MH000978</t>
  </si>
  <si>
    <t>00018455</t>
  </si>
  <si>
    <t>Hàng trả - 284-CH Co.opFood Ung Van Khiem - phiếu MH001109</t>
  </si>
  <si>
    <t>Hàng trả - phiếu MH000953</t>
  </si>
  <si>
    <t>Hàng trả - phiếu MH000624</t>
  </si>
  <si>
    <t>Hàng trả - phiếu MH000969</t>
  </si>
  <si>
    <t>Hàng trả - phiếu MH000850</t>
  </si>
  <si>
    <t>00001771</t>
  </si>
  <si>
    <t>Hàng trả - phiếu MH000974</t>
  </si>
  <si>
    <t>00018530</t>
  </si>
  <si>
    <t>Hàng trả - 2069-CH Co.opFood Le Van Luong 1187 - phiếu MH001120</t>
  </si>
  <si>
    <t>00018585</t>
  </si>
  <si>
    <t>Hàng trả - 2092-CH Co.opFood Dong Tang Long - phiếu MH001084</t>
  </si>
  <si>
    <t>00018600</t>
  </si>
  <si>
    <t>Hàng trả - phiếu MH000862</t>
  </si>
  <si>
    <t>00018613</t>
  </si>
  <si>
    <t>Hàng trả - phiếu MH000892</t>
  </si>
  <si>
    <t>Hàng trả - 2048-CH Co.opFood CC Him Lam Phu An - phiếu MH001096</t>
  </si>
  <si>
    <t>00018635</t>
  </si>
  <si>
    <t>Hàng trả - phiếu MH000999</t>
  </si>
  <si>
    <t>00018764</t>
  </si>
  <si>
    <t>Hàng trả - 2101-CH Co.opFood Dat Moi 272 - phiếu MH001099</t>
  </si>
  <si>
    <t>00004766</t>
  </si>
  <si>
    <t>Hàng trả - 306-CO-OPXTRA PHAM VAN DONG - phiếu MH001680</t>
  </si>
  <si>
    <t>Hàng trả - 549-CO.OPMART HOANG VAN THU</t>
  </si>
  <si>
    <t>00001244</t>
  </si>
  <si>
    <t>Hàng trả - 9406-CH CF CT Nguyen Van Cu Noi Dai - phiếu MH001239</t>
  </si>
  <si>
    <t>00001245</t>
  </si>
  <si>
    <t>Hàng trả - 9303-CH Co.opFood Le Hong Phong - phiếu MH001020</t>
  </si>
  <si>
    <t>Hàng trả - phiếu MH001026</t>
  </si>
  <si>
    <t>Hàng trả - 9138-CH Co.opFood HN Thai Ha CT4 - phiếu MH001347</t>
  </si>
  <si>
    <t>00018948</t>
  </si>
  <si>
    <t>Hàng trả - phiếu MH000959</t>
  </si>
  <si>
    <t>00019020</t>
  </si>
  <si>
    <t>Hàng trả - phiếu MH000795</t>
  </si>
  <si>
    <t>00000568</t>
  </si>
  <si>
    <t>Hàng trả - 512-Co.opMart Quang Binh - phiếu MH001249</t>
  </si>
  <si>
    <t>00000569</t>
  </si>
  <si>
    <t>Hàng trả - 512-Co.opMart Quang Binh - phiếu MH001248</t>
  </si>
  <si>
    <t>00019124</t>
  </si>
  <si>
    <t>Hàng trả - phiếu MH000971</t>
  </si>
  <si>
    <t>00019166</t>
  </si>
  <si>
    <t>Hàng trả - phiếu MH000968</t>
  </si>
  <si>
    <t>Hàng trả - 536-CO.OPMART DUYEN HAI - phiếu MH001027</t>
  </si>
  <si>
    <t>00001850</t>
  </si>
  <si>
    <t>Hàng trả - 9120-CH Co.opFood HN VP2 Linh Dam - phiếu MH001209</t>
  </si>
  <si>
    <t>00001852</t>
  </si>
  <si>
    <t>Hàng trả - 9160-CH Co.opFood HN Roman Plaza - phiếu MH001210</t>
  </si>
  <si>
    <t>Hàng trả - phiếu MH001021</t>
  </si>
  <si>
    <t>Hàng trả - phiếu MH000745</t>
  </si>
  <si>
    <t>00019272</t>
  </si>
  <si>
    <t>Hàng trả - 2095-CH Co.opFood Thu Thiem Garden - phiếu MH001093</t>
  </si>
  <si>
    <t>00019275</t>
  </si>
  <si>
    <t>Hàng trả - 237-CH Co.opFood Binh Trung - phiếu MH001116</t>
  </si>
  <si>
    <t>00019384</t>
  </si>
  <si>
    <t>Hàng trả - 657-CH Co.opFood Vanh Dai - phiếu MH001466</t>
  </si>
  <si>
    <t>00019391</t>
  </si>
  <si>
    <t>Hàng trả - phiếu MH000983</t>
  </si>
  <si>
    <t>00019214</t>
  </si>
  <si>
    <t>Hàng trả - 2030</t>
  </si>
  <si>
    <t>00019222</t>
  </si>
  <si>
    <t>Hàng trả - 227</t>
  </si>
  <si>
    <t>Hàng trả - 502-Co.opMart Bac Giang</t>
  </si>
  <si>
    <t>00001175</t>
  </si>
  <si>
    <t>Hàng trả - 552-Co.opMart SCA-VICTORIA - phiếu MH001351</t>
  </si>
  <si>
    <t>Hàng trả - 4203-FLIFE SUPERMARKET SAIGON MIA - phiếu MH000977</t>
  </si>
  <si>
    <t>00000351</t>
  </si>
  <si>
    <t>00019648</t>
  </si>
  <si>
    <t>Hàng trả - 2116-CH Co.opFood Tay Thanh - phiếu MH001013</t>
  </si>
  <si>
    <t>00019726</t>
  </si>
  <si>
    <t>Hàng trả - 249-CH Co.opFood Tran Xuan Soan - phiếu MH000887</t>
  </si>
  <si>
    <t>00019823</t>
  </si>
  <si>
    <t>Hàng trả - 296-Co.opFood 249 Luong Dinh Cua - phiếu MH001706</t>
  </si>
  <si>
    <t>00019859</t>
  </si>
  <si>
    <t>Hàng trả - 236-CH Co.opFood Thao Dien - phiếu MH001707</t>
  </si>
  <si>
    <t>00019867</t>
  </si>
  <si>
    <t>Hàng trả - 2029-CH Co.opFood CC Dat Gia - phiếu MH001083</t>
  </si>
  <si>
    <t>00019874</t>
  </si>
  <si>
    <t>Hàng trả - 2088-CH Co.opFood Tam Phu - phiếu MH001082</t>
  </si>
  <si>
    <t>00019903</t>
  </si>
  <si>
    <t>Hàng trả - 2114-CH CFood CC Diamond Riverside - phiếu MH001101</t>
  </si>
  <si>
    <t>00019927</t>
  </si>
  <si>
    <t>Hàng trả - 2147-CH Co.opFood Ehome 3 - phiếu MH001112</t>
  </si>
  <si>
    <t>HÀng trả - 128</t>
  </si>
  <si>
    <t>00001938</t>
  </si>
  <si>
    <t>Hàng trả - 9104-CH Co.opFood HN Trieu Khuc - phiếu MH001350</t>
  </si>
  <si>
    <t>00001939</t>
  </si>
  <si>
    <t>Hàng trả - 9126-CH Co.opFood HN Kim Van Kim Lu - phiếu MH001353</t>
  </si>
  <si>
    <t>00001940</t>
  </si>
  <si>
    <t>Hàng trả - 9116-CH Co.opFood HN Nghia Do</t>
  </si>
  <si>
    <t>00019980</t>
  </si>
  <si>
    <t>Hàng trả - 406-CH Co.opFood 85 Nguyen Son - phiếu MH001694</t>
  </si>
  <si>
    <t>00020074</t>
  </si>
  <si>
    <t>Hàng trả - 2047-CH Co.opFood CC Dragon Hill - phiếu MH001088</t>
  </si>
  <si>
    <t>00020133</t>
  </si>
  <si>
    <t>Hàng trả - 2094-CH Co.opFood 9 View - phiếu MH001040</t>
  </si>
  <si>
    <t>1K23TCK</t>
  </si>
  <si>
    <t>Hàng trả - 152-Co.opMart Hoc Mon - phiếu MH001240</t>
  </si>
  <si>
    <t>00000521</t>
  </si>
  <si>
    <t>Hàng trả - 9326-CH Co.opFood CC Charm Sapphire - phiếu MH001242</t>
  </si>
  <si>
    <t>Hàng trả - 9324-CH Co.opFood BD Binh Duong - phiếu MH000865</t>
  </si>
  <si>
    <t>Hàng trả - 9324-CH Co.opFood BD Binh Duong - phiếu MH000799</t>
  </si>
  <si>
    <t>Hàng trả - 541 - CO.OPMART BINH TAN 2 - phiếu MH001074</t>
  </si>
  <si>
    <t>0000528</t>
  </si>
  <si>
    <t>Hàng trả - 9324-CH Co.opFood BD Binh Duong - phiếu MH001000</t>
  </si>
  <si>
    <t>00020238</t>
  </si>
  <si>
    <t>Hàng trả - 2018-CH Co.opFood Savimex - phiếu MH001407</t>
  </si>
  <si>
    <t>00020251</t>
  </si>
  <si>
    <t>Hàng trả - 691-CH Co.opFood Tan Quy - phiếu MH001404</t>
  </si>
  <si>
    <t>00020316</t>
  </si>
  <si>
    <t>Hàng trả - 276-CH Co.opFood KCN Tay Bac - phiếu MH001022</t>
  </si>
  <si>
    <t>00020318</t>
  </si>
  <si>
    <t>Hàng trả - 276-CH Co.opFood KCN Tay Bac - phiếu MH001077</t>
  </si>
  <si>
    <t>Hàng trả - phiếu MH000949</t>
  </si>
  <si>
    <t>00000467</t>
  </si>
  <si>
    <t>Hàng trả - 121-Co.opMart Vi Thanh</t>
  </si>
  <si>
    <t>Hàng trả - phiếu MH000966</t>
  </si>
  <si>
    <t>Hàng trả - phiếu MH000989</t>
  </si>
  <si>
    <t>Hàng trả - phiếu MH001036</t>
  </si>
  <si>
    <t>Hàng trả - 128-Co.opMart Da Nang - phiếu MH001035</t>
  </si>
  <si>
    <t>00020075</t>
  </si>
  <si>
    <t>HÀng trả - 2047</t>
  </si>
  <si>
    <t>00020249</t>
  </si>
  <si>
    <t>Hàng trả - 691</t>
  </si>
  <si>
    <t>00018594</t>
  </si>
  <si>
    <t>Hàng trả - 261</t>
  </si>
  <si>
    <t>00020134</t>
  </si>
  <si>
    <t>Hàng trả - 20134</t>
  </si>
  <si>
    <t>00019725</t>
  </si>
  <si>
    <t>Hàng trả - 249</t>
  </si>
  <si>
    <t>Hàng trả - 541 - CO.OPMART BINH TAN 2 - phiếu MH001075</t>
  </si>
  <si>
    <t>00018897</t>
  </si>
  <si>
    <t>Hàng trả - 659</t>
  </si>
  <si>
    <t>00016367</t>
  </si>
  <si>
    <t>Hàng trả - 282</t>
  </si>
  <si>
    <t>00019385</t>
  </si>
  <si>
    <t>Hàng trả - 657</t>
  </si>
  <si>
    <t>00000448</t>
  </si>
  <si>
    <t>1K23TCD</t>
  </si>
  <si>
    <t>Hàng trả - phiếu MH000938</t>
  </si>
  <si>
    <t>Hàng trả - 9313</t>
  </si>
  <si>
    <t>00019822</t>
  </si>
  <si>
    <t>Hàng trả  - 296</t>
  </si>
  <si>
    <t>Hàng trả - Co.op Mart Nha Trang - Hủy tại kho 17.05 phiếu MH001025</t>
  </si>
  <si>
    <t>00005353</t>
  </si>
  <si>
    <t>Hàng trả - 301-Thu Duc Co.op Xtra - phiếu MH001086</t>
  </si>
  <si>
    <t>00020433</t>
  </si>
  <si>
    <t>Hàng trả - 291-CH Co.opFood Le Van Khuong - phiếu MH001003</t>
  </si>
  <si>
    <t>Hàng trả - 693-CH Co.opFood Tam Binh 196 - phiếu MH001076</t>
  </si>
  <si>
    <t>00020734</t>
  </si>
  <si>
    <t>Hàng trả - 2006-CH Co.opFood La Xuan Oai 138 - phiếu MH001012</t>
  </si>
  <si>
    <t>00020748</t>
  </si>
  <si>
    <t>Hàng trả - 296-Co.opFood 249 Luong Dinh Cua - phiếu MH000751</t>
  </si>
  <si>
    <t>00020754</t>
  </si>
  <si>
    <t>Hàng trả - 296-Co.opFood 249 Luong Dinh Cua - phiếu MH000765</t>
  </si>
  <si>
    <t>00020806</t>
  </si>
  <si>
    <t>Hàng trả - 293-CH Co.opFood Nguyen Duy Trinh - phiếu MH001114</t>
  </si>
  <si>
    <t>00020844</t>
  </si>
  <si>
    <t>Hàng trả - 2148-CH Co.opFood Nguyen Sy Sach - phiếu MH000979</t>
  </si>
  <si>
    <t>00020857</t>
  </si>
  <si>
    <t>Hàng trả - 640-CH Co.opFood CC Son Ky</t>
  </si>
  <si>
    <t>00020885</t>
  </si>
  <si>
    <t>Hàng trả - 2156-CH Co.opFood Phan Dinh Phung - phiếu MH000905</t>
  </si>
  <si>
    <t>00020899</t>
  </si>
  <si>
    <t>Hàng trả - 2039-CH CoopFood Nguyen Huu Tien 11 - phiếu MH000802</t>
  </si>
  <si>
    <t>00020988</t>
  </si>
  <si>
    <t>Hàng trả - 217-CH Co.opFood Le Van Sy - phiếu MH001079</t>
  </si>
  <si>
    <t>00000901</t>
  </si>
  <si>
    <t>00002017</t>
  </si>
  <si>
    <t>Hàng trả - 9146-CH Co.opFood HN V7 The Vesta - phiếu MH001536</t>
  </si>
  <si>
    <t>00021055</t>
  </si>
  <si>
    <t>Hàng trả - 279-CH Co.opFood Ton That Thuyet - phiếu MH001408</t>
  </si>
  <si>
    <t>00021127</t>
  </si>
  <si>
    <t>Hàng trả - 2128-CH CFood CC Safira Khang Dien - phiếu MH001092</t>
  </si>
  <si>
    <t>Hàng trả - 187-Co.opMart Can Tho 2 - phiếu MH001720</t>
  </si>
  <si>
    <t>00000736</t>
  </si>
  <si>
    <t>00021248</t>
  </si>
  <si>
    <t>Hàng trả - 267-CH Co.opFood Kha Van Can - phiếu MH001682</t>
  </si>
  <si>
    <t>00021255</t>
  </si>
  <si>
    <t>Hàng trả - 2046-CH Co.opFood CC Eastern - phiếu MH001091</t>
  </si>
  <si>
    <t>00021292</t>
  </si>
  <si>
    <t>Hàng trả - 2060-CH Co.opFood Tinh Lo 8-628</t>
  </si>
  <si>
    <t>00021317</t>
  </si>
  <si>
    <t>Hàng trả - 2101-CH Co.opFood Dat Moi 272 - phiếu MH001468</t>
  </si>
  <si>
    <t>Hàng trả - 9313-CH CFood BD Tran Hung Dao 325</t>
  </si>
  <si>
    <t>00021367</t>
  </si>
  <si>
    <t>Hàng trả - 637-CH Co.opFood An Khang - phiếu MH001090</t>
  </si>
  <si>
    <t>00021368</t>
  </si>
  <si>
    <t>Hàng trả - 637-CH Co.opFood An Khang - phiếu MH001117</t>
  </si>
  <si>
    <t>00021369</t>
  </si>
  <si>
    <t>Hàng trả - 637-CH Co.opFood An Khang - phiếu MH001486</t>
  </si>
  <si>
    <t>00001312</t>
  </si>
  <si>
    <t>Hàng trả - 9421-CH Co.opFood CT Thoi Thuan - phiếu MH001469</t>
  </si>
  <si>
    <t>00001315</t>
  </si>
  <si>
    <t>Hàng trả - 9406-CH CF CT Nguyen Van Cu Noi Dai - phiếu MH001544</t>
  </si>
  <si>
    <t>00021430</t>
  </si>
  <si>
    <t>Hàng trả - 2089-CH Co.opFood Sunview - phiếu MH001241</t>
  </si>
  <si>
    <t>00021432</t>
  </si>
  <si>
    <t>Hàng trả - 2028-CH Co.opFood KDC Thanh Nien - phiếu MH001411</t>
  </si>
  <si>
    <t>00021527</t>
  </si>
  <si>
    <t>Hàng trả - 2119-CH Co.opFood Lien Ap 2-6 - phiếu MH001103</t>
  </si>
  <si>
    <t>00021532</t>
  </si>
  <si>
    <t>Hàng trả - 2141-CH Co.opFood Thoi Hoa - phiếu MH001106</t>
  </si>
  <si>
    <t>00021534</t>
  </si>
  <si>
    <t>Hàng trả - 2112-CH CFood CC Lovera Khang Dien - phiếu MH001495</t>
  </si>
  <si>
    <t>00021568</t>
  </si>
  <si>
    <t>Hàng trả - 2017-CH Co.opFood Tan Son Nhi 387 - phiếu MH001692</t>
  </si>
  <si>
    <t>00021656</t>
  </si>
  <si>
    <t>Hàng trả - 2165-CH Co.opFood Tran Tan 70</t>
  </si>
  <si>
    <t>00021703</t>
  </si>
  <si>
    <t>Hàng trả - 404-CH Co.opFood Pham The Hien 2 - phiếu MH001464</t>
  </si>
  <si>
    <t>Hàng trả - 148-Co.opMart Thanh Ha</t>
  </si>
  <si>
    <t>00021765</t>
  </si>
  <si>
    <t>Hàng trả - 2069-CH Co.opFood Le Van Luong 1187 - phiếu MH001725</t>
  </si>
  <si>
    <t>00021788</t>
  </si>
  <si>
    <t>Hàng trả - 237-CH Co.opFood Binh Trung - phiếu MH001695</t>
  </si>
  <si>
    <t>00021830</t>
  </si>
  <si>
    <t>Hàng trả - 2157-CH Co.opFood CC Hoang Quan 2 - phiếu MH001479</t>
  </si>
  <si>
    <t>00021834</t>
  </si>
  <si>
    <t>Hàng trả - 2157-CH Co.opFood CC Hoang Quan 2 - phiếu MH001480</t>
  </si>
  <si>
    <t>00021840</t>
  </si>
  <si>
    <t>Hàng trả - 255-CH Co.opFood Pham The Hien - phiếu MH001463</t>
  </si>
  <si>
    <t>Hàng trả - 528-CO.OPMART KON TUM - phiếu MH001542</t>
  </si>
  <si>
    <t>00022066</t>
  </si>
  <si>
    <t>Hàng trả - 2087-CH Co.opFood Vision - phiếu MH001467</t>
  </si>
  <si>
    <t>00022220</t>
  </si>
  <si>
    <t>Hàng trả - 2125-CH Co.opFood Vinh Vien 393 - phiếu MH001487</t>
  </si>
  <si>
    <t>00022343</t>
  </si>
  <si>
    <t>Hàng trả - 276-CH Co.opFood KCN Tay Bac - phiếu MH001425</t>
  </si>
  <si>
    <t>00022482</t>
  </si>
  <si>
    <t>Hàng trả - 2014-CH Co.opFood Kenh Tan Hoa</t>
  </si>
  <si>
    <t>00000582</t>
  </si>
  <si>
    <t>Hàng trả - 540-CO-OPMART CAN GIUOC</t>
  </si>
  <si>
    <t>Hàng trả - 537-CO-OPMART VIET TRI - phiếu MH001719</t>
  </si>
  <si>
    <t>Hàng trả - 9311-CH Co.opFood BD Xuyen A 209 - phiếu MH001497</t>
  </si>
  <si>
    <t>00000839</t>
  </si>
  <si>
    <t>1K23TDK</t>
  </si>
  <si>
    <t>Hàng trả - 196-Co.opMart Foodcosa - phiếu MH001807</t>
  </si>
  <si>
    <t>Hàng trả - 124-Co.opMart Bien Hoa - phiếu MH001490</t>
  </si>
  <si>
    <t>00002217</t>
  </si>
  <si>
    <t>Hàng trả - 9120-CH Co.opFood HN VP2 Linh Dam - phiếu MH001751</t>
  </si>
  <si>
    <t>00023507</t>
  </si>
  <si>
    <t>Hàng trả - NQ PHO DONG - phiếu MH000895</t>
  </si>
  <si>
    <t>Hàng trả - 536-CO.OPMART DUYEN HAI - phiếu MH001786</t>
  </si>
  <si>
    <t>Hàng trả - 9324-CH Co.opFood BD Binh Duong - phiếu MH001422</t>
  </si>
  <si>
    <t>Hàng trả - 9309-CH Co.opFood BD Vinh Phu 41 - phiếu MH001492</t>
  </si>
  <si>
    <t>00000643</t>
  </si>
  <si>
    <t>Hàng trả - 9311-CH Co.opFood BD Xuyen A 209 - phiếu MH001498</t>
  </si>
  <si>
    <t>00000348</t>
  </si>
  <si>
    <t>Hàng trả - 9210-CH Co.op Food BH Huỳnh Văn Nghệ 17 - phiếu MH001414</t>
  </si>
  <si>
    <t>00002235</t>
  </si>
  <si>
    <t>Hàng trả - 9138-CH Co.opFood HN Thai Ha CT4 - phiếu MH001766</t>
  </si>
  <si>
    <t>00002234</t>
  </si>
  <si>
    <t>Hàng trả - 9139-CH Co.opFood HN Thai Ha HH - phiếu MH001767</t>
  </si>
  <si>
    <t>00020660</t>
  </si>
  <si>
    <t>Hàng trả - 245-CH Co.opFood Nguyen Oanh - phiếu MH000970</t>
  </si>
  <si>
    <t>00020432</t>
  </si>
  <si>
    <t>Hàng trả - 291-CH Co.opFood Le Van Khuong - phiếu MH001004</t>
  </si>
  <si>
    <t>00021056</t>
  </si>
  <si>
    <t>Hàng trả - 279-CH Co.opFood Ton That Thuyet - phiếu MH001409</t>
  </si>
  <si>
    <t>00002067</t>
  </si>
  <si>
    <t>Hàng trả - 9149-CH Co.opFood HN Hateco - phiếu MH000742</t>
  </si>
  <si>
    <t>00023428</t>
  </si>
  <si>
    <t>Hàng trả - 2010-CH Co.opFood CC IDICO - phiếu MH001594</t>
  </si>
  <si>
    <t>00022880</t>
  </si>
  <si>
    <t>Hàng trả - 2158-CH Co.opFood CC Lavita Charm - phiếu MH001742</t>
  </si>
  <si>
    <t>Hàng trả - 547-Co.opMart Son Tra - phiếu MH001595</t>
  </si>
  <si>
    <t>00000415</t>
  </si>
  <si>
    <t>Hàng trả - 199-Co.opMart Ben Tre</t>
  </si>
  <si>
    <t>00000576</t>
  </si>
  <si>
    <t>Hàng trả - Co.op Mart Duyên Hải - phiếu MH001579</t>
  </si>
  <si>
    <t>00022100</t>
  </si>
  <si>
    <t>Hàng trả - 2021-CH Co.opFood CC 4S Linh Dong - phiếu MH001470</t>
  </si>
  <si>
    <t>00022275</t>
  </si>
  <si>
    <t>Hàng trả - 2161-CH CFood CC SunriseRiverside - phiếu MH001696</t>
  </si>
  <si>
    <t>00023508</t>
  </si>
  <si>
    <t>Hàng trả - NQ PHO DONG - phiếu MH000894</t>
  </si>
  <si>
    <t>00000717</t>
  </si>
  <si>
    <t>Hàng trả - Co.op Mart Quảng Bình - phiếu MH001788</t>
  </si>
  <si>
    <t>00022661</t>
  </si>
  <si>
    <t>Hàng trả - 2124-CH Co.opFood Thoai Ngoc Hau 1 - phiếu MH001718</t>
  </si>
  <si>
    <t>00002167</t>
  </si>
  <si>
    <t>Hàng trả - 9138-CH Co.opFood HN Thai Ha CT4 - phiếu MH001675</t>
  </si>
  <si>
    <t>00000711</t>
  </si>
  <si>
    <t>Hàng trả - 512-Co.opMart Quang Binh - phiếu MH001787</t>
  </si>
  <si>
    <t>00023279</t>
  </si>
  <si>
    <t>Hàng trả - 275-CH Co.opFood KCN Vinh Loc - phiếu MH001426</t>
  </si>
  <si>
    <t>00023431</t>
  </si>
  <si>
    <t>Hàng trả - 2087-CH Co.opFood Vision - phiếu MH001590</t>
  </si>
  <si>
    <t>00000965</t>
  </si>
  <si>
    <t>00000963</t>
  </si>
  <si>
    <t>00001106</t>
  </si>
  <si>
    <t>Hàng trả - 175-Co.opMart Cu Chi</t>
  </si>
  <si>
    <t>1K23THS</t>
  </si>
  <si>
    <t>Hàng trả - 133-Co.opMart Nhieu Loc - phiếu MH001540</t>
  </si>
  <si>
    <t>Hàng trả - 9210-CH Co.op Food BH Huỳnh Văn Nghệ 17 - phiếu MH001547</t>
  </si>
  <si>
    <t>00000581</t>
  </si>
  <si>
    <t>00022676</t>
  </si>
  <si>
    <t>Hàng trả - 2113-CH CFood Chung cu Saigon Co.op - phiếu MH001693</t>
  </si>
  <si>
    <t>Hàng trả - 9315-CH Co.opFood BD KDC Viet Sing -  phiếu MH001419</t>
  </si>
  <si>
    <t>00023871</t>
  </si>
  <si>
    <t>Hàng trả - 2113-CH CFood Chung cu Saigon Co.op - phiếu MH001717</t>
  </si>
  <si>
    <t>00023828</t>
  </si>
  <si>
    <t>Hàng trả - 2027-CH Co.opFood Tang Nhon Phu 26 - phiếu MH001861</t>
  </si>
  <si>
    <t>Hàng trả - 9315-CH Co.opFood BD KDC Viet Sing - phiếu MH001687</t>
  </si>
  <si>
    <t>00024048</t>
  </si>
  <si>
    <t>Hàng trả - 2040-CH Co.opFood Ho Van Long 30 - phiếu MH001097</t>
  </si>
  <si>
    <t>00022274</t>
  </si>
  <si>
    <t>Hàng trả - 2161-CH CFood CC SunriseRiverside - phiếu MH001583</t>
  </si>
  <si>
    <t>00000543</t>
  </si>
  <si>
    <t>Hàng trả - 9315-CH Co.opFood BD KDC Viet Sing</t>
  </si>
  <si>
    <t>00023328</t>
  </si>
  <si>
    <t>Hàng trả - 227-CH Co.opFood Linh Trung - phiếu MH001864</t>
  </si>
  <si>
    <t>00002355</t>
  </si>
  <si>
    <t>00021896</t>
  </si>
  <si>
    <t>Hàng trả - 690-CH Co.opFood Xom Chieu - phiếu MH001399</t>
  </si>
  <si>
    <t>Hàng trả - 9208-CH Co.op Food BH Trần Thị Hoa - phiếu MH001729</t>
  </si>
  <si>
    <t>Hàng trả - 173-Co.opMart Bao Loc - phiếu MH001418</t>
  </si>
  <si>
    <t>Hàng trả - 183-Co.opMart Hai Phong</t>
  </si>
  <si>
    <t>00022924</t>
  </si>
  <si>
    <t>Hàng trả - 2076-CH Co.opFood Tran Thi Co 292 - phiếu MH001539</t>
  </si>
  <si>
    <t>00002066</t>
  </si>
  <si>
    <t>Hàng trả - 9149-CH Co.opFood HN Hateco - phiếu MH001348</t>
  </si>
  <si>
    <t>00021884</t>
  </si>
  <si>
    <t>Hàng trả - 690-CH Co.opFood Xom Chieu - phiếu MH001726</t>
  </si>
  <si>
    <t>00024800</t>
  </si>
  <si>
    <t>Hàng trả - 642-CH Co.opFood 372 No Trang Long</t>
  </si>
  <si>
    <t>Hàng trả - 9325-CH Co.opFood BD Binh Chuan - phiếu MH001420</t>
  </si>
  <si>
    <t>00001350</t>
  </si>
  <si>
    <t>Hàng trả - 9406-CH CF CT Nguyen Van Cu Noi Dai - phiếu MH001735</t>
  </si>
  <si>
    <t>00024049</t>
  </si>
  <si>
    <t>Hàng trả - 2040-CH Co.opFood Ho Van Long 30 - phiếu MH001098</t>
  </si>
  <si>
    <t>00000996</t>
  </si>
  <si>
    <t>Hàng trả - 513-Co.opMart Ben Luc - phiếu MH001793</t>
  </si>
  <si>
    <t>00022981</t>
  </si>
  <si>
    <t>Hàng trả - 2008-CH Co.opFood CC Hoang Quan - phiếu MH001352</t>
  </si>
  <si>
    <t>00023323</t>
  </si>
  <si>
    <t>Hàng trả - 2021-CH Co.opFood CC 4S Linh Dong - phiếu MH001713</t>
  </si>
  <si>
    <t>00002141</t>
  </si>
  <si>
    <t>Hàng trả - 9103-CH Co.opFood HN Bac Ha C14 - phiếu MH001605</t>
  </si>
  <si>
    <t>00023089</t>
  </si>
  <si>
    <t>Hàng trả - 2093-CH Co.opFood CC Linh Tay Tower - phiếu MH001741</t>
  </si>
  <si>
    <t>00021883</t>
  </si>
  <si>
    <t>Hàng trả - 690-CH Co.opFood Xom Chieu - phiếu MH001704</t>
  </si>
  <si>
    <t>00022942</t>
  </si>
  <si>
    <t>Hàng trả - 2142-CH Co.opFood Ky Dong - phiếu MH001740</t>
  </si>
  <si>
    <t>00023603</t>
  </si>
  <si>
    <t>Hàng trả - 217-CH Co.opFood Le Van Sy - phiếu MH001739</t>
  </si>
  <si>
    <t>00020737</t>
  </si>
  <si>
    <t>Hàng trả - 2006-CH Co.opFood La Xuan Oai 138 - phiếu MH001011</t>
  </si>
  <si>
    <t>00021888</t>
  </si>
  <si>
    <t>Hàng trả - 690-CH Co.opFood Xom Chieu</t>
  </si>
  <si>
    <t>00022816</t>
  </si>
  <si>
    <t>Hàng trả - 2150-CH Co.opFood Nguyen Van Dau 21 - phiếu MH001085</t>
  </si>
  <si>
    <t>00002299</t>
  </si>
  <si>
    <t>Hàng trả - 9103-CH Co.opFood HN Bac Ha C14 - phiếu MH001756</t>
  </si>
  <si>
    <t>00001326</t>
  </si>
  <si>
    <t>Hàng trả - 9402-CH Co.opFood Khu Vuc Can Tho - phiếu MH001585</t>
  </si>
  <si>
    <t>00023967</t>
  </si>
  <si>
    <t>Hàng trả - 632-CH Co.opFood CC Carina - phiếu MH001424</t>
  </si>
  <si>
    <t>Hàng trả - 255-CH Co.opFood Pham The Hien - phiếu MH001677</t>
  </si>
  <si>
    <t>00002232</t>
  </si>
  <si>
    <t>Hàng trả - 9154-CH CFood HN Ngoai Giao Doan 1 - phiếu MH001765</t>
  </si>
  <si>
    <t>Hàng trả - 553-Co.opMart SCA-GOLDSILK - phiếu MH001644</t>
  </si>
  <si>
    <t>Hàng trả - 176-Co.opMart Tay Ninh - phiếu MH001708</t>
  </si>
  <si>
    <t>00001341</t>
  </si>
  <si>
    <t>00024777</t>
  </si>
  <si>
    <t>Hàng trả - 265-CH Co.opFood Truong Tho - phiếu MH001809</t>
  </si>
  <si>
    <t>00002115</t>
  </si>
  <si>
    <t>Hàng trả - 9114-CH Co.opFood HN Anland - phiếu MH001513</t>
  </si>
  <si>
    <t>00000690</t>
  </si>
  <si>
    <t>Hàng trả - 131-Co.opMart Vung Tau - phiếu MH001781</t>
  </si>
  <si>
    <t>00023052</t>
  </si>
  <si>
    <t>Hàng trả - 658-CH Co.opFood Man Thien 280 - phiếu MH001679</t>
  </si>
  <si>
    <t>00000346</t>
  </si>
  <si>
    <t>Hàng trả - 9208-CH Co.op Food BH Trần Thị Hoa - phiếu MH001066</t>
  </si>
  <si>
    <t>Hàng trả - 9314-CH Co.opFood BD Ngo Thi Nham82 - phiếu MH001701</t>
  </si>
  <si>
    <t>00000830</t>
  </si>
  <si>
    <t>00021533</t>
  </si>
  <si>
    <t>Hàng trả - 2141-CH Co.opFood Thoi Hoa - phiếu MH001105</t>
  </si>
  <si>
    <t>Hàng trả - 306-CO-OPXTRA PHAM VAN DONG - phiếu MH001814</t>
  </si>
  <si>
    <t>00002218</t>
  </si>
  <si>
    <t>Hàng trả - 9120-CH Co.opFood HN VP2 Linh Dam</t>
  </si>
  <si>
    <t>00001105</t>
  </si>
  <si>
    <t>00001859</t>
  </si>
  <si>
    <t>00001329</t>
  </si>
  <si>
    <t>Hàng trả - 9408-CH Co.opFood CT Tay Do - phiếu MH001580</t>
  </si>
  <si>
    <t>Hàng trả - 150-Co.opMart Ha Tinh - phiếu MH001777</t>
  </si>
  <si>
    <t>00002342</t>
  </si>
  <si>
    <t>Hàng trả - 9165-CH Co.opFood HN Eco Dream - phiếu MH001848</t>
  </si>
  <si>
    <t>Hàng trả - 185-Co.opMart Thanh Hoa - phiếu MH001591</t>
  </si>
  <si>
    <t>00023429</t>
  </si>
  <si>
    <t>Hàng trả - 2010-CH Co.opFood CC IDICO - phiếu MH001593</t>
  </si>
  <si>
    <t>00023509</t>
  </si>
  <si>
    <t>Hàng trả - NQ PHO DONG</t>
  </si>
  <si>
    <t>00024637</t>
  </si>
  <si>
    <t>Hàng trả - 2142-CH Co.opFood Ky Dong - phiếu MH001810</t>
  </si>
  <si>
    <t>00023505</t>
  </si>
  <si>
    <t>Hàng trả - NQ PHO DONG - phiếu MH000342</t>
  </si>
  <si>
    <t>00022483</t>
  </si>
  <si>
    <t>00001877</t>
  </si>
  <si>
    <t>00023206</t>
  </si>
  <si>
    <t>Hàng trả - 671-CH Co.opFood Quoc Lo 22-726 - phiếu MH001551</t>
  </si>
  <si>
    <t>00000825</t>
  </si>
  <si>
    <t>1K23THN</t>
  </si>
  <si>
    <t>Hàng trả - 122-Co.opMart Tuy Hoa</t>
  </si>
  <si>
    <t>00024435</t>
  </si>
  <si>
    <t>Hàng trả - 261-CH Co.opFood Quang Trung - phiếu MH002047</t>
  </si>
  <si>
    <t>00022599</t>
  </si>
  <si>
    <t>Hàng trả - 634-CH Co.opFood 13 Le Van Thinh - phiếu MH001541</t>
  </si>
  <si>
    <t>00002324</t>
  </si>
  <si>
    <t>Hàng trả - 9151-CH Co.opFood HN Dai Dong - phiếu MH001852</t>
  </si>
  <si>
    <t>00024412</t>
  </si>
  <si>
    <t>Hàng trả - 689-CH Co.opFood Minh Duc - phiếu MH001858</t>
  </si>
  <si>
    <t>00000995</t>
  </si>
  <si>
    <t>00002233</t>
  </si>
  <si>
    <t>Hàng trả - 9152-CH Co.opFood HN Ho Tung Mau - phiếu MH001676</t>
  </si>
  <si>
    <t>00001304</t>
  </si>
  <si>
    <t>Hàng trả - 552-Co.opMart SCA-VICTORIA - phiếu MH001499</t>
  </si>
  <si>
    <t>00020752</t>
  </si>
  <si>
    <t>Hàng trả - 296-Co.opFood 249 Luong Dinh Cua - phiếu MH000764</t>
  </si>
  <si>
    <t>Hàng trả - 9319-CH CFood BD KDC Hiep Thanh III - phiếu MH000982</t>
  </si>
  <si>
    <t>00000997</t>
  </si>
  <si>
    <t>Hàng trả - 2052-CH Co.opFood Phan Xich Long 37 - phiếu MH001711</t>
  </si>
  <si>
    <t>00022711</t>
  </si>
  <si>
    <t>Hàng trả - 688-CH CFood Nguyen Duy Trinh 192 - phiếu MH001703</t>
  </si>
  <si>
    <t>00000566</t>
  </si>
  <si>
    <t>Hàng trả - 9314-CH Co.opFood BD Ngo Thi Nham82 - phiếu MH000707</t>
  </si>
  <si>
    <t>00024097</t>
  </si>
  <si>
    <t>Hàng trả - 633-CH Co.opFood 397 Phan Huy Ich - phiếu MH001779</t>
  </si>
  <si>
    <t>Hàng trả - 197-Co.opMart Cao Lanh - phiếu MH001587</t>
  </si>
  <si>
    <t>Hàng trả - 2100-CH Co.opFood Le Van Luong 302 - phiếu MH001471</t>
  </si>
  <si>
    <t>Hàng trả - 2166-CH Co.opFood Duong 11 LinhXuan - phiếu MH001865</t>
  </si>
  <si>
    <t>00021370</t>
  </si>
  <si>
    <t>Hàng trả - 637-CH Co.opFood An Khang - phiếu MH001489</t>
  </si>
  <si>
    <t>00000807</t>
  </si>
  <si>
    <t>Hàng trả - 561-Cong ty TNHH MTV MARSIX/SCA Ca - phiếu MH001403</t>
  </si>
  <si>
    <t>00023358</t>
  </si>
  <si>
    <t>Hàng trả - 2051-CH Co.opFood Binh An - phiếu MH001705</t>
  </si>
  <si>
    <t>00023003</t>
  </si>
  <si>
    <t>Hàng trả - 276-CH Co.opFood KCN Tay Bac - phiếu MH001589</t>
  </si>
  <si>
    <t>00023278</t>
  </si>
  <si>
    <t>Hàng trả - 275-CH Co.opFood KCN Vinh Loc - phiếu MH001496</t>
  </si>
  <si>
    <t>Hàng trả - 684-CH Co.opFood Tan Quy Tay - phiếu MH001494</t>
  </si>
  <si>
    <t>00023506</t>
  </si>
  <si>
    <t>Hàng trả - NQ PHO DONG - phiếu MH000706</t>
  </si>
  <si>
    <t>Hàng trả - 220-CH Co.opFood Bach Ma - phiếu MH001488</t>
  </si>
  <si>
    <t>00024241</t>
  </si>
  <si>
    <t>Hàng trả - 270-CH Co.opFood KCN Tan Thoi Hiep - phiếu MH001688</t>
  </si>
  <si>
    <t>00002166</t>
  </si>
  <si>
    <t>Hàng trả - 127-Co.opMart Dong Xoai - phiếu MH001915</t>
  </si>
  <si>
    <t>00022008</t>
  </si>
  <si>
    <t>Hàng trả - 2129-CH Co.opFood Nguyen Van Tao - phiếu MH001474</t>
  </si>
  <si>
    <t>Hàng trả - 9313-CH CFood BD Tran Hung Dao 325 - phiếu MH001421</t>
  </si>
  <si>
    <t>00002065</t>
  </si>
  <si>
    <t>Hàng trả - 9151-CH Co.opFood HN Dai Dong - phiếu MH001530</t>
  </si>
  <si>
    <t>00001174</t>
  </si>
  <si>
    <t>1K23TCE</t>
  </si>
  <si>
    <t>Hàng trả - 130-Co.opMart Rach Mieu - phiếu MH001491</t>
  </si>
  <si>
    <t>00024741</t>
  </si>
  <si>
    <t>Hàng trả - 2123-CH Co.opFood Binh Khanh - coop2123</t>
  </si>
  <si>
    <t>Hàng trả - 9402-CH Co.opFood Khu Vuc Can Tho - phiếu MH001710</t>
  </si>
  <si>
    <t>00000802</t>
  </si>
  <si>
    <t>Hàng trả - 561-Cong ty TNHH MTV MARSIX/SCA Ca - phiếu MH001402</t>
  </si>
  <si>
    <t>Hàng trả - 306-CO-OPXTRA PHAM VAN DONG - phiếu MH001867</t>
  </si>
  <si>
    <t>00001083</t>
  </si>
  <si>
    <t>Hàng trả - 127-Co.opMart Dong Xoai - phiếu MH002001 - COOPSAIGONBP</t>
  </si>
  <si>
    <t>00001090</t>
  </si>
  <si>
    <t>Hàng trả - 127-Co.opMart Dong Xoai - phiếu MH002000 - COOPSAIGONBP</t>
  </si>
  <si>
    <t>Hàng trả - 9210-CH Co.op Food BH Huỳnh Văn Nghệ 17 - phiếu MH001811 - COOPFOOD-116</t>
  </si>
  <si>
    <t>Hàng trả - 542-CO.OPMART BINH THUY - COOP-052</t>
  </si>
  <si>
    <t>00000908</t>
  </si>
  <si>
    <t>Hàng trả - 114-Co.opMart My Tho - phiếu MH001778 - COOPTIENGIANGSAIGON</t>
  </si>
  <si>
    <t>00000959</t>
  </si>
  <si>
    <t>Hàng trả - 561-Cong ty TNHH MTV MARSIX/SCA Ca - phiếu MH001808 - coopmarsix561</t>
  </si>
  <si>
    <t>00024862</t>
  </si>
  <si>
    <t>Hàng trả - 636-CH Co.opFood Flora - phiếu MH001813 - coop636</t>
  </si>
  <si>
    <t>Hàng trả - 635-CH Co.opFood Hoang Dieu 2 - phiếu MH001863 - coop0635</t>
  </si>
  <si>
    <t>00025074</t>
  </si>
  <si>
    <t>Hàng trả - 635-CH Co.opFood Hoang Dieu 2 - phiếu MH001681 - coop0635</t>
  </si>
  <si>
    <t>00025185</t>
  </si>
  <si>
    <t>Hàng trả - 2075-CH Co.opFood Do Xuan Hop 729 - phiếu MH001784 - coop0081</t>
  </si>
  <si>
    <t>Hàng trả - 2094-CH Co.opFood 9 View - phiếu MH000967 - coop0095</t>
  </si>
  <si>
    <t>Hàng trả - 2094-CH Co.opFood 9 View - phiếu MH001040 - coop0095</t>
  </si>
  <si>
    <t>Hàng trả - 9319-CH CFood BD KDC Hiep Thanh III - phiếu MH001702 - COOPFOOD-123</t>
  </si>
  <si>
    <t>00000919</t>
  </si>
  <si>
    <t>Hàng trả - 517-Co.opMart Sa Dec - phiếu MH001960 - COOP-026</t>
  </si>
  <si>
    <t>00001403</t>
  </si>
  <si>
    <t>Hàng trả - 9408 - CH Co.opFood CT Tay Do - COOPFOOD-144</t>
  </si>
  <si>
    <t>00001412</t>
  </si>
  <si>
    <t>Hàng trả - 9406-CH CF CT Nguyen Van Cu Noi Dai - phiếu MH001965 - COOPFOOD-144</t>
  </si>
  <si>
    <t>Hàng trả - 555-Co.opMart SCA-LONG BIEN - phiếu MH002192 - coopmarfour0002</t>
  </si>
  <si>
    <t>00001504</t>
  </si>
  <si>
    <t>Hàng trả - 2120-CH Co.opFood Nguyen Thong 1 - phiếu MH001856 - coop2120</t>
  </si>
  <si>
    <t>00025406</t>
  </si>
  <si>
    <t>Hàng trả - 2141-CH Co.opFood Thoi Hoa - phiếu MH001795 - coop2141</t>
  </si>
  <si>
    <t>Hàng trả - 238-CH Co.opFood Hiep Binh - phiếu MH001855 - coop0238</t>
  </si>
  <si>
    <t>00025468</t>
  </si>
  <si>
    <t>Hàng trả - 2077-CH Co.opFood Lam Van Ben 22 - phiếu MH001685 - coop0073</t>
  </si>
  <si>
    <t>00025495</t>
  </si>
  <si>
    <t>Hàng trả - 2143-CH Co.opFood Hoang Huu Nam - phiếu MH001678 - coop0001</t>
  </si>
  <si>
    <t>Hàng trả - 400-CH CF 306 Nguyen Thai Son - phiếu MH001791 - coop0400</t>
  </si>
  <si>
    <t>00025523</t>
  </si>
  <si>
    <t>Hàng trả - 658-CH Co.opFood Man Thien 280 - phiếu MH001859 - coop0658</t>
  </si>
  <si>
    <t>00025529</t>
  </si>
  <si>
    <t>Hàng trả - 2094-CH Co.opFood 9 View - phiếu MH001860 - coop0095</t>
  </si>
  <si>
    <t>00025660</t>
  </si>
  <si>
    <t>Hàng trả - 659-CH Co.opFood Linh Dong - phiếu MH001712 - coop0070</t>
  </si>
  <si>
    <t>Hàng trả - 217-CH Co.opFood Le Van Sy - phiếu MH001857 - coop217</t>
  </si>
  <si>
    <t>00025753</t>
  </si>
  <si>
    <t>Hàng trả - 2019-CH Co.opFood Phan Van Hon 151 - phiếu MH001737 - coop2019</t>
  </si>
  <si>
    <t>00025762</t>
  </si>
  <si>
    <t>Hàng trả - 2105-CH Co.opFood Tinh Lo 15-275 - phiếu MH001797 - coop2105</t>
  </si>
  <si>
    <t>Hàng trả - 2039-CH CoopFood Nguyen Huu Tien 11 - phiếu MH001790 - coop2039</t>
  </si>
  <si>
    <t>00025836</t>
  </si>
  <si>
    <t>Hàng trả - coop640</t>
  </si>
  <si>
    <t>Hàng trả - 2088-CH Co.opFood Tam Phu - phiếu MH001806 - coop2088</t>
  </si>
  <si>
    <t>Hàng trả - 2029-CH Co.opFood CC Dat Gia - phiếu MH001866 - coop0058</t>
  </si>
  <si>
    <t>Hàng trả - 2130-CH Co.opFood Ho Van Tu - phiếu MH001854 - coop0144</t>
  </si>
  <si>
    <t>000000109</t>
  </si>
  <si>
    <t>1K23TVG</t>
  </si>
  <si>
    <t>Hàng trả - 9502-CH CoopFood LA Tân Kim - phiếu MH001945 - COOPLONGHAU</t>
  </si>
  <si>
    <t>Hàng trả - 517-Co.opMart Sa Dec - phiếu MH001961 - COOP-026</t>
  </si>
  <si>
    <t>00026094</t>
  </si>
  <si>
    <t>Hàng trả - 690-CH Co.opFood Xom Chieu - phiếu MH001974 - coop690</t>
  </si>
  <si>
    <t>00026095</t>
  </si>
  <si>
    <t>Hàng trả - 690-CH Co.opFood Xom Chieu - phiếu MH001973 - coop690</t>
  </si>
  <si>
    <t>00026166</t>
  </si>
  <si>
    <t>Hàng trả - 2132-CH Co.opFood Truong Quoc Dung - phiếu MH001714 - coop2132</t>
  </si>
  <si>
    <t>00026167</t>
  </si>
  <si>
    <t>Hàng trả - 2132-CH Co.opFood Truong Quoc Dung - phiếu MH001715 - coop2132</t>
  </si>
  <si>
    <t>Hàng trả - 409-CH Co.opFood Hiep Binh Chanh - phiếu MH001979 - coop409</t>
  </si>
  <si>
    <t>Hàng trả - 185-Co.opMart Thanh Hoa - phiếu MH001983 - COOPTHANHHOA</t>
  </si>
  <si>
    <t>Hàng trả - 514-Co.opMart Tan An - phiếu MH001928 - COOP-023</t>
  </si>
  <si>
    <t>00001079</t>
  </si>
  <si>
    <t>Hàng trả - 532-Co.opMart Cai Lay - phiếu MH001963 - COOP-039</t>
  </si>
  <si>
    <t>00001541</t>
  </si>
  <si>
    <t>Hàng trả - 553-Co.opMart SCA-GOLDSILK - phiếu MH001962 - coopmarfour0004</t>
  </si>
  <si>
    <t>00002397</t>
  </si>
  <si>
    <t>Hàng trả - 9114-CH Co.opFood HN Anland - phiếu MH002011 - coop9114</t>
  </si>
  <si>
    <t>00025376</t>
  </si>
  <si>
    <t>Hàng trả - 233-CH Co.opFood Nguyen Thi Dinh - phiếu MH001796 - coop233</t>
  </si>
  <si>
    <t>Hàng trả - 549-CO.OPMART HOANG VAN THU - phiếu MH001588 - coopmarsix549</t>
  </si>
  <si>
    <t>00001431</t>
  </si>
  <si>
    <t>Hàng trả - 9402-CH Co.opFood Khu Vuc Can Tho - phiếu MH002032 - COOPFOOD-144</t>
  </si>
  <si>
    <t>00001435</t>
  </si>
  <si>
    <t>Hàng trả - 9405-CH Co.opFood CT Tran Viet Chau - COOPFOOD-144</t>
  </si>
  <si>
    <t>00006985</t>
  </si>
  <si>
    <t>Hàng trả - 305-CO.OPXTRA SU VAN HANH - phiếu MH001969 - coopfair0004</t>
  </si>
  <si>
    <t>Hàng trả - 9206-CH Co.op Food BH Hồ Hòa - phiếu MH001955 - COOPFOOD-116</t>
  </si>
  <si>
    <t>1K23TEY</t>
  </si>
  <si>
    <t>Hàng trả - 524 - CO.OPMART DONG VAN CONG - phiếu MH001932 - COOP-031</t>
  </si>
  <si>
    <t>00000926</t>
  </si>
  <si>
    <t>Hàng trả - 539-CO-OPMART PHAN RI - phiếu MH002034 - COOP-047</t>
  </si>
  <si>
    <t>00002411</t>
  </si>
  <si>
    <t>Hàng trả - 9102-Co.opFood Mien Bac - phiếu MH002020 - coop9102</t>
  </si>
  <si>
    <t>00002412</t>
  </si>
  <si>
    <t>Hàng trả - 9148-CH Co.opFood HN Tecco Skyville - phiếu MH002019 - coop9148</t>
  </si>
  <si>
    <t>00002413</t>
  </si>
  <si>
    <t>Hàng trả - 9109-CH Co.opFood HN The Vesta - phiếu MH002141 - coop9109</t>
  </si>
  <si>
    <t>00002414</t>
  </si>
  <si>
    <t>Hàng trả - coop9105</t>
  </si>
  <si>
    <t>00002415</t>
  </si>
  <si>
    <t>00026578</t>
  </si>
  <si>
    <t>Hàng trả - 676-CH Co.opFood Ba Diem - phiếu MH002039 - coopfood676</t>
  </si>
  <si>
    <t>00026673</t>
  </si>
  <si>
    <t>Hàng trả - 2160-CF Dinh Phong Phu 88 - phiếu MH001683 - coop0004</t>
  </si>
  <si>
    <t>00026676</t>
  </si>
  <si>
    <t>Hàng trả - 2160-CF Dinh Phong Phu 88 - phiếu MH001684 - coop0004</t>
  </si>
  <si>
    <t>00026715</t>
  </si>
  <si>
    <t>Hàng trả - 2149-CH Co.opFood Hoang Huu Nam 222 - phiếu MH001949 - coop5001</t>
  </si>
  <si>
    <t>00026716</t>
  </si>
  <si>
    <t>00026741</t>
  </si>
  <si>
    <t>Hàng trả - 2160-CF Dinh Phong Phu 88 - phiếu MH001862 - coop0004</t>
  </si>
  <si>
    <t>Hàng trả - 515-Co.opMart Ba Ria</t>
  </si>
  <si>
    <t>Hàng trả - 9322-CH CF BD CC Samsora Riverside - phiếu MH001792 - COOPFOOD-123</t>
  </si>
  <si>
    <t>Hàng trả - 173-Co.opMart Bao Loc - phiếu MH002036 - COOPBAOLOC</t>
  </si>
  <si>
    <t>00026767</t>
  </si>
  <si>
    <t>Hàng trả - 2157-CH Co.opFood CC Hoang Quan 2 - phiếu MH001967 - coop2157</t>
  </si>
  <si>
    <t>00026775</t>
  </si>
  <si>
    <t>Hàng trả - 2121-CH Co.opFood Ba Dinh - phiếu MH001966 - coop0827</t>
  </si>
  <si>
    <t>00026887</t>
  </si>
  <si>
    <t>Hàng trả - 279-CH Co.opFood Ton That Thuyet - phiếu MH001970 - coop279</t>
  </si>
  <si>
    <t>00026893</t>
  </si>
  <si>
    <t>Hàng trả - 2159-CH Co.opFood Le Van Tho 561 - phiếu MH001950 - coop2159</t>
  </si>
  <si>
    <t>00026896</t>
  </si>
  <si>
    <t>Hàng trả - 402-CH Co.opFood Thong Nhat - phiếu MH001939 - coop0402</t>
  </si>
  <si>
    <t>Hàng trả - 114-Co.opMart My Tho - phiếu MH002040 - COOPTIENGIANGSAIGON</t>
  </si>
  <si>
    <t>00002436</t>
  </si>
  <si>
    <t>Hàng trả - 9107-CH Co.opFood HN Phung Khoang - phiếu MH001946 - coop9107</t>
  </si>
  <si>
    <t>00026918</t>
  </si>
  <si>
    <t>Hàng trả - 694-CH Co.opFood Thang Long 31 - phiếu MH002050 - coop0694</t>
  </si>
  <si>
    <t>00026919</t>
  </si>
  <si>
    <t>Hàng trả - coop0694</t>
  </si>
  <si>
    <t>00026941</t>
  </si>
  <si>
    <t>Hàng trả - 2107-CH Co.opFood Nguyen Kiem - phiếu MH001952 - coop0090</t>
  </si>
  <si>
    <t>00026986</t>
  </si>
  <si>
    <t>Hàng trả - 2052-CH Co.opFood Phan Xich Long 37 - phiếu MH001953 - coop2052</t>
  </si>
  <si>
    <t>00027040</t>
  </si>
  <si>
    <t>Hàng trả - 2117-CH CoopFood Duong So 1 Ten Lua - phiếu MH001938 - coop0133</t>
  </si>
  <si>
    <t>00027137</t>
  </si>
  <si>
    <t>Hàng trả - 276-CH Co.opFood KCN Tay Bac - phiếu MH001926 - coop0276</t>
  </si>
  <si>
    <t>00027143</t>
  </si>
  <si>
    <t>Hàng trả - 298-CH Co.opFood Hung Phu - phiếu MH001977 - coop0158</t>
  </si>
  <si>
    <t>Hàng trả - 178-Co.opMart Hoa Binh - phiếu MH002002 - COOPHOABINH</t>
  </si>
  <si>
    <t>Hàng trả - 178-Co.opMart Hoa Binh - phiếu MH002003 - COOPHOABINH</t>
  </si>
  <si>
    <t>00027176</t>
  </si>
  <si>
    <t>Hàng trả - 2030-CH CFood DS3 Hiep Binh Phuoc - phiếu MH002127 - coop0074</t>
  </si>
  <si>
    <t>00000841</t>
  </si>
  <si>
    <t>Hàng trả - 512-Co.opMart Quang Binh - phiếu MH002027 - COOP-021</t>
  </si>
  <si>
    <t>Hàng trả - 9210-CH Co.op Food BH Huỳnh Văn Nghệ 17 - phiếu MH001982 - COOPFOOD-116</t>
  </si>
  <si>
    <t>Hàng trả - 112-Co.opMart Qui Nhon - phiếu MH002197 - COOPBINHDINH</t>
  </si>
  <si>
    <t>00002462</t>
  </si>
  <si>
    <t>Hàng trả - 9103-CH Co.opFood HN Bac Ha C14 - phiếu MH002021 - coop9103</t>
  </si>
  <si>
    <t>00027320</t>
  </si>
  <si>
    <t>Hàng trả - 2166-CH Co.opFood Duong 11 LinhXuan - phiếu MH002051 - Coopfood2166</t>
  </si>
  <si>
    <t>00027333</t>
  </si>
  <si>
    <t>Hàng trả - 262-CH Co.opFood Huynh Tan Phat - phiếu MH001972 - coop0262</t>
  </si>
  <si>
    <t>00027334</t>
  </si>
  <si>
    <t>Hàng trả - 262-CH Co.opFood Huynh Tan Phat - phiếu MH001971 - coop0262</t>
  </si>
  <si>
    <t>00027340</t>
  </si>
  <si>
    <t>Hàng trả - 2069-CH Co.opFood Le Van Luong 1187 - phiếu MH002110 - coop2069</t>
  </si>
  <si>
    <t>00027393</t>
  </si>
  <si>
    <t>Hàng trả - coop2102</t>
  </si>
  <si>
    <t>00027394</t>
  </si>
  <si>
    <t>Hàng trả - 2102-CH Co.opFood To Ngoc Van 478 - phiếu MH001923 - coop2102</t>
  </si>
  <si>
    <t>Hàng trả - 536-CO.OPMART DUYEN HAI - phiếu MH002096 - COOP-045</t>
  </si>
  <si>
    <t>Hàng trả - 131-Co.opMart Vung Tau - phiếu MH002121 - COOPVUNGTAU</t>
  </si>
  <si>
    <t>Hàng trả- 183-Co.opMart Hai Phong</t>
  </si>
  <si>
    <t>00027486</t>
  </si>
  <si>
    <t>Hàng trả - 261-CH Co.opFood Quang Trung - phiếu MH002055 - coop0261</t>
  </si>
  <si>
    <t>00027634</t>
  </si>
  <si>
    <t>Hàng trả - 2008-CH Co.opFood CC Hoang Quan - phiếu MH001948 - coop2008</t>
  </si>
  <si>
    <t>00027642</t>
  </si>
  <si>
    <t>Hàng trả - 215-CH Co.opFood Dong Thanh - phiếu MH002006 - coop0215</t>
  </si>
  <si>
    <t>Hàng trả - 9210-CH Co.op Food BH Huỳnh Văn Nghệ 17 - phiếu MH002097 - COOPFOOD-116</t>
  </si>
  <si>
    <t>00000756</t>
  </si>
  <si>
    <t>Hàng trả - 124-Co.opMart Bien Hoa - phiếu MH002049 - COOPBIENHOA</t>
  </si>
  <si>
    <t>Hàng trả - COOPSAIGONTAYNINH</t>
  </si>
  <si>
    <t>00002494</t>
  </si>
  <si>
    <t>Hàng trả - 9104-CH Co.opFood HN Trieu Khuc - phiếu MH002279 - coop9104</t>
  </si>
  <si>
    <t>00002495</t>
  </si>
  <si>
    <t>Hàng trả - 9148-CH Co.opFood HN Tecco Skyville - phiếu MH002155 - coop9148</t>
  </si>
  <si>
    <t>00002496</t>
  </si>
  <si>
    <t>Hàng trả - 9134-CH CFood HN Xuan Mai Duong Noi - phiếu MH002281 - coop9134</t>
  </si>
  <si>
    <t>00002497</t>
  </si>
  <si>
    <t>Hàng trả - 9146-CH Co.opFood HN V7 The Vesta - phiếu MH002140 - coop9146</t>
  </si>
  <si>
    <t>00002498</t>
  </si>
  <si>
    <t>Hàng trả - 9154-CH CFood HN Ngoai Giao Doan 1 - phiếu MH002285 - coop9154</t>
  </si>
  <si>
    <t>Hàng trả - 9313-CH CFood BD Tran Hung Dao 325 - phiếu MH002173</t>
  </si>
  <si>
    <t>Hàng trả - COOPSAIGONSOCTRANG</t>
  </si>
  <si>
    <t>00027846</t>
  </si>
  <si>
    <t>Hàng trả - 2147-CH Co.opFood Ehome 3 - phiếu MH002048 - coop2147</t>
  </si>
  <si>
    <t>00027856</t>
  </si>
  <si>
    <t>Hàng trả - 2157-CH Co.opFood CC Hoang Quan 2 - phiếu MH002064 - coop2157</t>
  </si>
  <si>
    <t>00027940</t>
  </si>
  <si>
    <t>Hàng trả - 2125-CH Co.opFood Vinh Vien 393 - phiếu MH001968 - coop2125</t>
  </si>
  <si>
    <t>00000803</t>
  </si>
  <si>
    <t>Hàng trả - 140-Co.opMart Nha Trang - phiếu MH002263 - COOPNHATRANG</t>
  </si>
  <si>
    <t>00002520</t>
  </si>
  <si>
    <t>Hàng trả - 9138-CH Co.opFood HN Thai Ha CT4 - phiếu MH002295 - coop9138</t>
  </si>
  <si>
    <t>00002521</t>
  </si>
  <si>
    <t>Hàng trả - 9152-CH Co.opFood HN Ho Tung Mau - phiếu MH002012 - coop9152</t>
  </si>
  <si>
    <t>00002523</t>
  </si>
  <si>
    <t>Hàng trả - 9139-CH Co.opFood HN Thai Ha HH - phiếu MH002296 - coop9139</t>
  </si>
  <si>
    <t>Hàng trả - 174-Co.opMart Cam Ranh</t>
  </si>
  <si>
    <t>Hàng trả - 529-CO.OPMART TAN THANH</t>
  </si>
  <si>
    <t>00001109</t>
  </si>
  <si>
    <t>Hàng trả - 112-Co.opMart Qui Nhon - phiếu MH002266 - COOPBINHDINH</t>
  </si>
  <si>
    <t>00001451</t>
  </si>
  <si>
    <t>Hàng trả - 130-Co.opMart Rach Mieu - phiếu MH002265 - COOPRACHMIEU</t>
  </si>
  <si>
    <t>00002538</t>
  </si>
  <si>
    <t>Hàng trả - 9114-CH Co.opFood HN Anland - phiếu MH002276 - coop9114</t>
  </si>
  <si>
    <t>00028179</t>
  </si>
  <si>
    <t>Hàng trả - 236-CH Co.opFood Thao Dien - phiếu MH001118 - coop0236</t>
  </si>
  <si>
    <t>00028189</t>
  </si>
  <si>
    <t>Hàng trả - 276-CH Co.opFood KCN Tay Bac - phiếu MH002114 - coop0276</t>
  </si>
  <si>
    <t>00028232</t>
  </si>
  <si>
    <t>Hàng trả - 2006-CH Co.opFood La Xuan Oai 138 - coop2006</t>
  </si>
  <si>
    <t>00028233</t>
  </si>
  <si>
    <t>Hàng trả - 683-CH Co.opFood Xuan Hiep - phiếu MH002117 - coop683</t>
  </si>
  <si>
    <t>00028331</t>
  </si>
  <si>
    <t>Hàng trả - 2079-CH Co.opFood DS9 Linh Tay - phiếu MH002312 - coop2079</t>
  </si>
  <si>
    <t>Hàng trả - 185-Co.opMart Thanh Hoa - phiếu MH002262 - COOPTHANHHOA</t>
  </si>
  <si>
    <t>00007758</t>
  </si>
  <si>
    <t>Hàng trả - 306-CO-OPXTRA PHAM VAN DONG - phiếu MH002311 - coopfair0003</t>
  </si>
  <si>
    <t>00028373</t>
  </si>
  <si>
    <t>Hàng trả - 261-CH Co.opFood Quang Trung - phiếu MH002115 - coop0261</t>
  </si>
  <si>
    <t>00028436</t>
  </si>
  <si>
    <t>Hàng trả - 2011-CH Co.opFood CC LACASA - coop2011</t>
  </si>
  <si>
    <t>Hàng trả - 669-CH Co.opFood Phuoc Kien - phiếu MH002264 - coop0076</t>
  </si>
  <si>
    <t>Hàng trả-150-Co.opMart Ha Tinh</t>
  </si>
  <si>
    <t>Hàng trả - COOPSAIGONPHUYEN</t>
  </si>
  <si>
    <t>00028736</t>
  </si>
  <si>
    <t>Hàng trả - 637-CH Co.opFood An Khang - phiếu MH002109 - coop0102</t>
  </si>
  <si>
    <t>00028759</t>
  </si>
  <si>
    <t>Hàng trả - 2019-CH Co.opFood Phan Van Hon 151 - phiếu MH002103 - coop2019</t>
  </si>
  <si>
    <t>00001056</t>
  </si>
  <si>
    <t>Hàng trả - 197-Co.opMart Cao Lanh</t>
  </si>
  <si>
    <t>00028871</t>
  </si>
  <si>
    <t>Hàng trả - 2164-CH Co.opFood CC Hausneo - phiếu MH002053 - coop2164</t>
  </si>
  <si>
    <t>00029800</t>
  </si>
  <si>
    <t>Hàng trả - 2138-CH CFood Duong so 8 Linh Trung - phiếu MH002123 - coop2138</t>
  </si>
  <si>
    <t>00029000</t>
  </si>
  <si>
    <t>Hàng trả - 2017-CH Co.opFood Tan Son Nhi 387 - phiếu MH002122 - coop2017</t>
  </si>
  <si>
    <t>00029024</t>
  </si>
  <si>
    <t>2154 - CH Co.opFood No Trang Long 17 - phiếu MH002004 - Coop2154</t>
  </si>
  <si>
    <t>00001176</t>
  </si>
  <si>
    <t>Hàng trả - Co.op Mart Cai Lậy - COOP-039</t>
  </si>
  <si>
    <t>00002456</t>
  </si>
  <si>
    <t>Hàng trả - 4201-FINELIFE FOODSTORE HA DO - phiếu MH002344</t>
  </si>
  <si>
    <t>Hàng trả - 512-Co.opMart Quang Binh - phiếu MH002397 - COOP-021</t>
  </si>
  <si>
    <t>Hàng trả - 9406-CH CF CT Nguyen Van Cu Noi Dai - phiếu MH002388 - COOPFOOD-144</t>
  </si>
  <si>
    <t>00001527</t>
  </si>
  <si>
    <t>Hàng trả - 9413-CH CFood CT Nguyen Van Cu 227 - phiếu MH002517 - COOPFOOD-144</t>
  </si>
  <si>
    <t>00001533</t>
  </si>
  <si>
    <t>Hàng trả - 9408-CH Co.opFood CT Tay Do (email tem trả cftaydo@coopfood.vn) - COOPFOOD-144</t>
  </si>
  <si>
    <t>00002500</t>
  </si>
  <si>
    <t>Hàng trả - 4203-FLIFE SUPERMARKET SAIGON MIA - coopfine0002</t>
  </si>
  <si>
    <t>00002630</t>
  </si>
  <si>
    <t>Hàng trả - 9143-CH Co.opFood HN VP6 Linh Dam - phiếu MH002358 - coop9143</t>
  </si>
  <si>
    <t>00002631</t>
  </si>
  <si>
    <t>Hàng trả - 9158-CH Co.opFood HN Vinh Hung - phiếu MH002302 - coop9158</t>
  </si>
  <si>
    <t>00029245</t>
  </si>
  <si>
    <t>Hàng trả - 546-CO.OPMART DONG PHU - COOP-053</t>
  </si>
  <si>
    <t>Hàng trả - 514-Co.opMart Tan An - phiếu MH002333 - COOP-023</t>
  </si>
  <si>
    <t>Hàng trả - 114-Co.opMart My Tho - phiếu MH002329 - COOPTIENGIANGSAIGON</t>
  </si>
  <si>
    <t>00029301</t>
  </si>
  <si>
    <t>Hàng trả - 644-CH Co.opFood 174 Phan Van Hon - phiếu MH002100 - coop644</t>
  </si>
  <si>
    <t>00029331</t>
  </si>
  <si>
    <t>Hàng trả - 2016-CH Co.opFood Ha Huy Giap 302 - phiếu MH002118 - coop2016</t>
  </si>
  <si>
    <t>00029444</t>
  </si>
  <si>
    <t>Hàng trả - 2155-CH Co.opFood Cao Lo - coop0223</t>
  </si>
  <si>
    <t>00029538</t>
  </si>
  <si>
    <t>Hàng trả - 631-CH Co.opFood 239Duong Dinh Hoi - phiếu MH002246 - coop0631</t>
  </si>
  <si>
    <t>00029539</t>
  </si>
  <si>
    <t>Hàng trả - 2075-CH Co.opFood Do Xuan Hop 729 - phiếu MH002462 - coop0081</t>
  </si>
  <si>
    <t>00029540</t>
  </si>
  <si>
    <t>Hàng trả - 2128-CH CFood CC Safira Khang Dien - phiếu MH001920 - coop0107</t>
  </si>
  <si>
    <t>00029562</t>
  </si>
  <si>
    <t>Hàng trả - 2134-CH Co.opFood CC Phu Hoang Anh - phiếu MH002315 - coop2134</t>
  </si>
  <si>
    <t>Hàng trả - 502-Co.opMart Bac Giang - COOP-014</t>
  </si>
  <si>
    <t>Hàng trả - 536-CO.OPMART DUYEN HAI - phiếu MH002406 - COOP-045</t>
  </si>
  <si>
    <t>00000831</t>
  </si>
  <si>
    <t>Hàng trả - 124-Co.opMart Bien Hoa - phiếu MH002101 - COOPBIENHOA</t>
  </si>
  <si>
    <t>00001276</t>
  </si>
  <si>
    <t>Hàng trả - 127-Co.opMart Dong Xoai - COOPSAIGONBP</t>
  </si>
  <si>
    <t>00001277</t>
  </si>
  <si>
    <t>Hàng trả - 2159-CH Co.opFood Le Van Tho 561 - phiếu MH002342 - coop2159</t>
  </si>
  <si>
    <t>Hàng trả - 2119-CH Co.opFood Lien Ap 2-6 - phiếu MH002113 - coop0130</t>
  </si>
  <si>
    <t>Hàng trả - 504-Co.opMart Dak Nong - phiếu MH002458 - COOP-016</t>
  </si>
  <si>
    <t>Hàng trả - 187-Co.opMart Can Tho 2 - phiếu MH002514 - COOPCANTHO</t>
  </si>
  <si>
    <t>Hàng trả - 540-CO-OPMART CAN GIUOC - phiếu MH002623 - COOP-046</t>
  </si>
  <si>
    <t>Hàng trả - 540-CO-OPMART CAN GIUOC - phiếu MH002624 - COOP-046</t>
  </si>
  <si>
    <t>00002676</t>
  </si>
  <si>
    <t>Hàng trả - 9120-CH Co.opFood HN VP2 Linh Dam - phiếu MH002359 - coop9120</t>
  </si>
  <si>
    <t>00002677</t>
  </si>
  <si>
    <t>00029473</t>
  </si>
  <si>
    <t>Hàng trả - 2152-CH Co.opFood Trung My Tay - phiếu MH002330 - coop2152</t>
  </si>
  <si>
    <t>00029942</t>
  </si>
  <si>
    <t>Hàng trả - 2089-CH Co.opFood Sunview - phiếu MH002065 - coop2089</t>
  </si>
  <si>
    <t>Hàng trả - 400-CH CF 306 Nguyen Thai Son - phiếu MH002313 - coop0400</t>
  </si>
  <si>
    <t>Hàng trả - 131-Co.opMart Vung Tau - phiếu MH002465 - COOPVUNGTAU</t>
  </si>
  <si>
    <t>00001291</t>
  </si>
  <si>
    <t>Hàng trả - 570-CM THANG LOI-TRUONG CHINH - phiếu MH002427 - COOPTHANGLOI</t>
  </si>
  <si>
    <t>00030240</t>
  </si>
  <si>
    <t>Hàng trả - 2087-CH Co.opFood Vision - phiếu MH002349 - coop2087</t>
  </si>
  <si>
    <t>00001263</t>
  </si>
  <si>
    <t>Hàng trả - 532-Co.opMart Cai Lay - phiếu MH002512 - COOP-039</t>
  </si>
  <si>
    <t>Hàng trả - 9414-CH Co.opFood CT Tran Vinh Kiet - phiếu MH002513 - COOPFOOD-144</t>
  </si>
  <si>
    <t>00030348</t>
  </si>
  <si>
    <t>Hàng trả - 265-CH Co.opFood Truong Tho - phiếu MH002461 - coop0265</t>
  </si>
  <si>
    <t>00030491</t>
  </si>
  <si>
    <t>Hàng trả - 2104-CH Co.opFood Cay Tram - phiếu MH002124 - coop2104</t>
  </si>
  <si>
    <t>00030599</t>
  </si>
  <si>
    <t>Hàng trả - 641-CH Co.opFood Saigon Town - phiếu MH002054 - coop0641</t>
  </si>
  <si>
    <t>00030600</t>
  </si>
  <si>
    <t>Hàng trả - 641-CH Co.opFood Saigon Town - phiếu MH002126 - coop0641</t>
  </si>
  <si>
    <t>Hàng trả - 148-Co.opMart Thanh Ha - phiếu MH002515 - COOPSAIGONPHANRANG</t>
  </si>
  <si>
    <t>00000808</t>
  </si>
  <si>
    <t>Hàng trả - 536-CO.OPMART DUYEN HAI - phiếu MH002470 - COOP-045</t>
  </si>
  <si>
    <t>00000817</t>
  </si>
  <si>
    <t>Hàng trả - 121-Co.opMart Vi Thanh - COOPSAIGONHAUGIANG</t>
  </si>
  <si>
    <t>Hàng trả - 540-CO-OPMART CAN GIUOC - phiếu MH002625 - COOP-046</t>
  </si>
  <si>
    <t>00002602</t>
  </si>
  <si>
    <t>Hàng trả - 399-FLIFE PHU MY HUNG - FINELIFE SUPERMARKET URBANHILL - phiếu MH002501 - coopfine0003</t>
  </si>
  <si>
    <t>00030812</t>
  </si>
  <si>
    <t>Hàng trả - 275-CH Co.opFood KCN Vinh Loc - coop0123</t>
  </si>
  <si>
    <t>00030813</t>
  </si>
  <si>
    <t>Hàng trả - 275-CH Co.opFood KCN Vinh Loc - phiếu MH002532 - coop0123</t>
  </si>
  <si>
    <t>00030855</t>
  </si>
  <si>
    <t>Hàng trả - 2048-CH Co.opFood CC Him Lam Phu An - phiếu MH002343 - coop0139</t>
  </si>
  <si>
    <t>00000824</t>
  </si>
  <si>
    <t>Hàng trả - 9314-CH Co.opFood BD Ngo Thi Nham82 - phiếu MH002125 - COOPFOOD-123</t>
  </si>
  <si>
    <t>00001059</t>
  </si>
  <si>
    <t>Hàng trả - 114-Co.opMart My Tho - phiếu MH002398 - COOPTIENGIANGSAIGON</t>
  </si>
  <si>
    <t>00001161</t>
  </si>
  <si>
    <t>Hàng trả - 176-Co.opMart Tay Ninh - phiếu MH002553 - COOPSAIGONTAYNINH</t>
  </si>
  <si>
    <t>00001165</t>
  </si>
  <si>
    <t>Hàng trả - 176-Co.opMart Tay Ninh - phiếu MH002554 - COOPSAIGONTAYNINH</t>
  </si>
  <si>
    <t>00001196</t>
  </si>
  <si>
    <t>Hàng trả - 112-Co.opMart Qui Nhon - phiếu MH002595 - COOPBINHDINH</t>
  </si>
  <si>
    <t>00030976</t>
  </si>
  <si>
    <t>Hàng trả - 2147-CH Co.opFood Ehome 3 - phiếu MH002350 - coop2147</t>
  </si>
  <si>
    <t>00031002</t>
  </si>
  <si>
    <t>Hàng trả - 211-CH Co.opFood Phan Van Tri - phiếu MH002429 - coop0211</t>
  </si>
  <si>
    <t>00031043</t>
  </si>
  <si>
    <t>Hàng trả - 2052-CH Co.opFood Phan Xich Long 37 - phiếu MH002460 - coop2052</t>
  </si>
  <si>
    <t>00031065</t>
  </si>
  <si>
    <t>Hàng trả - 2152-CH Co.opFood Trung My Tay - coop2152</t>
  </si>
  <si>
    <t>Hàng trả - 9208-CH Co.op Food BH Trần Thị Hoa - phiếu MH002428 - COOPFOOD-116</t>
  </si>
  <si>
    <t>Hàng trả - 513-Co.opMart Ben Luc - COOP-022</t>
  </si>
  <si>
    <t>00031190</t>
  </si>
  <si>
    <t>Hàng trả - 2047-CH Co.opFood CC Dragon Hill - phiếu MH001697 - coop0136</t>
  </si>
  <si>
    <t>00031191</t>
  </si>
  <si>
    <t>Hàng trả - 2047-CH Co.opFood CC Dragon Hill - phiếu MH001698 - coop0136</t>
  </si>
  <si>
    <t>00031197</t>
  </si>
  <si>
    <t>Hàng trả - 2047-CH Co.opFood CC Dragon Hill - phiếu MH002052 - coop0136</t>
  </si>
  <si>
    <t>00031207</t>
  </si>
  <si>
    <t>Hàng trả - 2161-CH CFood CC SunriseRiverside - phiếu MH002503 - coop2161</t>
  </si>
  <si>
    <t>00000837</t>
  </si>
  <si>
    <t>Hàng trả - 9325-CH Co.opFood BD Binh Chuan - phiếu MH002411 - COOPFOOD-123</t>
  </si>
  <si>
    <t>00000840</t>
  </si>
  <si>
    <t>Hàng trả - 9325-CH Co.opFood BD Binh Chuan - phiếu MH002174 - COOPFOOD-123</t>
  </si>
  <si>
    <t>00002770</t>
  </si>
  <si>
    <t>Hàng trả - 9134-CH CFood HN Xuan Mai Duong Noi - phiếu MH002453 - coop9134</t>
  </si>
  <si>
    <t>Hàng trả - 199-Co.opMart Ben Tre - COOP-013</t>
  </si>
  <si>
    <t>Hàng trả - 529-CO.OPMART TAN THANH - phiếu MH002508 - COOP-038</t>
  </si>
  <si>
    <t>Hàng trả - 132-Co.opMart Tam Ky - COOPTAMKY</t>
  </si>
  <si>
    <t>Hàng trả - 9405-CH Co.opFood CT Tran Viet Chau - phiếu MH002612 - COOPFOOD-144</t>
  </si>
  <si>
    <t>00001580</t>
  </si>
  <si>
    <t>Hàng trả - 9419-CH Co.opFood CT Tran Phu 71 - phiếu MH002520 - COOPFOOD-144</t>
  </si>
  <si>
    <t>00031585</t>
  </si>
  <si>
    <t>Hàng trả - 2128-CH CFood CC Safira Khang Dien - phiếu MH002247 - coop0107</t>
  </si>
  <si>
    <t>00031590</t>
  </si>
  <si>
    <t>Hàng trả - 2128-CH CFood CC Safira Khang Dien - phiếu MH002341 - coop0107</t>
  </si>
  <si>
    <t>Hàng trả - 2130-CH Co.opFood Ho Van Tu - phiếu MH002404 - coop0144</t>
  </si>
  <si>
    <t>00031620</t>
  </si>
  <si>
    <t>Hàng trả - 279-CH Co.opFood Ton That Thuyet - phiếu MH002426 - coop279</t>
  </si>
  <si>
    <t>00001118</t>
  </si>
  <si>
    <t>Hàng trả - 183-Co.opMart Hai Phong - COOPHAIPHONG</t>
  </si>
  <si>
    <t>Hàng trả - 552-Co.opMart SCA-VICTORIA - phiếu MH002575 - coopmarfour0003</t>
  </si>
  <si>
    <t>Hàng trả - 655-CH Co.opFood Lang Tang Phu - phiếu MH002537 - coop655</t>
  </si>
  <si>
    <t>Hàng trả - 528-CO.OPMART KON TUM - COOP-035</t>
  </si>
  <si>
    <t>00031834</t>
  </si>
  <si>
    <t>Hàng trả - 2095-CH Co.opFood Thu Thiem Garden - phiếu MH002340 - coop2095</t>
  </si>
  <si>
    <t>00031959</t>
  </si>
  <si>
    <t>Hàng trả - 276-CH Co.opFood KCN Tay Bac - phiếu MH002648 - coop0276</t>
  </si>
  <si>
    <t>00031960</t>
  </si>
  <si>
    <t>Hàng trả - 276-CH Co.opFood KCN Tay Bac - phiếu MH002649 - coop0276</t>
  </si>
  <si>
    <t>00032034</t>
  </si>
  <si>
    <t>Hàng trả - 648-CH Co.opFood Tam Binh - phiếu MH002519 - coop648</t>
  </si>
  <si>
    <t>Hàng trả - 9311-CH Co.opFood BD Xuyen A 209 - phiếu MH002209 - coop0209</t>
  </si>
  <si>
    <t>00032175</t>
  </si>
  <si>
    <t>Hàng trả - 2143-CH Co.opFood Hoang Huu Nam - phiếu MH002339 - coop0001</t>
  </si>
  <si>
    <t>00001545</t>
  </si>
  <si>
    <t>Hàng trả - 567-Coopmart Cau Buu - COOPHANOI</t>
  </si>
  <si>
    <t>00001933</t>
  </si>
  <si>
    <t>1K23TBK</t>
  </si>
  <si>
    <t>Hàng trả - 120-Co.opMart Vinh Long - phiếu MH002510 - COOPSAIGONVINHLONG</t>
  </si>
  <si>
    <t>00002816</t>
  </si>
  <si>
    <t>Hàng trả - 9160-CH Co.opFood HN Roman Plaza - phiếu MH002578 - coop9160</t>
  </si>
  <si>
    <t>00002817</t>
  </si>
  <si>
    <t>Hàng trả - 9160-CH Co.opFood HN Roman Plaza - phiếu MH002579 - coop9160</t>
  </si>
  <si>
    <t>Hàng trả - 9105-CH Co.opFood HN Bac Ha Tower - coop9105</t>
  </si>
  <si>
    <t>00032474</t>
  </si>
  <si>
    <t>Hàng trả - 218-CH Co.opFood Cho Lon - coop0218</t>
  </si>
  <si>
    <t>Hàng trả - 114-Co.opMart My Tho - phiếu MH002621 - COOPTIENGIANGSAIGON</t>
  </si>
  <si>
    <t>Hàng trả - 114-Co.opMart My Tho - phiếu MH002598 - COOPTIENGIANGSAIGON</t>
  </si>
  <si>
    <t>00009141</t>
  </si>
  <si>
    <t>Hàng trả - 304-Co.opXTra Tan Phong - phiếu MH002615 - coopfair0002</t>
  </si>
  <si>
    <t>Hàng trả - 15006-CH Co.opFood HT Can Lộc - COOPSAIGONHATINH</t>
  </si>
  <si>
    <t>00001331</t>
  </si>
  <si>
    <t>Hàng trả - 532-Co.opMart Cai Lay - phiếu MH002746 - COOP-039</t>
  </si>
  <si>
    <t>Hàng trả - 9318-CH Co.opFood BD Tan Lap 55 - phiếu MH001029 - COOPFOOD-123</t>
  </si>
  <si>
    <t>00000895</t>
  </si>
  <si>
    <t>00002866</t>
  </si>
  <si>
    <t>Hàng trả - 9149-CH Co.opFood HN Hateco - phiếu MH002697 - coop9149</t>
  </si>
  <si>
    <t>00002867</t>
  </si>
  <si>
    <t>Hàng trả - 9141-CH Co.opFood HN Mandarin - phiếu MH002693 - coop9141</t>
  </si>
  <si>
    <t>00032659</t>
  </si>
  <si>
    <t>Hàng trả - 227-CH Co.opFood Linh Trung - coop227</t>
  </si>
  <si>
    <t>00032721</t>
  </si>
  <si>
    <t>Hàng trả - 637-CH Co.opFood An Khang - coop0102</t>
  </si>
  <si>
    <t>00032880</t>
  </si>
  <si>
    <t>Hàng trả - 238-CH Co.opFood Hiep Binh - phiếu MH002409 - coop0238</t>
  </si>
  <si>
    <t>00032885</t>
  </si>
  <si>
    <t>Hàng trả - 2088-CH Co.opFood Tam Phu - phiếu MH002534 - coop2088</t>
  </si>
  <si>
    <t>00000851</t>
  </si>
  <si>
    <t>Hàng trả _ 536-CO.OPMART DUYEN HAI - phiếu MH002896 - COOP-045</t>
  </si>
  <si>
    <t>00002885</t>
  </si>
  <si>
    <t>Hàng trả - 9103-CH Co.opFood HN Bac Ha C14 - phiếu MH002722 - coop9103</t>
  </si>
  <si>
    <t>00002890</t>
  </si>
  <si>
    <t>Hàng trả - 9141-CH Co.opFood HN Mandarin - phiếu MH002694 - coop9141</t>
  </si>
  <si>
    <t>00033072</t>
  </si>
  <si>
    <t>Hàng trả - 2028-CH Co.opFood KDC Thanh Nien - phiếu MH002522 - coop0149</t>
  </si>
  <si>
    <t>00033140</t>
  </si>
  <si>
    <t>Hàng trả - 2001-CH Co.opFood Tan Thanh Dong - phiếu MH002459 - coop2001</t>
  </si>
  <si>
    <t>00033164</t>
  </si>
  <si>
    <t>Hàng trả - 239-CH Co.opFood Phu Loi - phiếu MH002751 - coop239</t>
  </si>
  <si>
    <t>00033190</t>
  </si>
  <si>
    <t>Hàng trả - 289-CH Co.opFood Bui Dinh Tuy - phiếu MH002005 - coop0141</t>
  </si>
  <si>
    <t>00033237</t>
  </si>
  <si>
    <t>Hàng trả - 2153-CH Co.opFood CC Akari City - phiếu MH002322 - coop2153</t>
  </si>
  <si>
    <t>00033317</t>
  </si>
  <si>
    <t>Hàng trả - 2108-CH Co.opFood Chung cu Ehome S - phiếu MH002647 - coop2108</t>
  </si>
  <si>
    <t>Hàng trả - 658-CH Co.opFood Man Thien 280 - phiếu MH002753 - coop0658</t>
  </si>
  <si>
    <t>Hàng trả - 185-Co.opMart Thanh Hoa - phiếu MH002743 - COOPTHANHHOA</t>
  </si>
  <si>
    <t>00000951</t>
  </si>
  <si>
    <t>Hàng trả - 185-Co.opMart Thanh Hoa - phiếu MH002928 - COOPTHANHHOA</t>
  </si>
  <si>
    <t>00001038</t>
  </si>
  <si>
    <t>Hàng trả - 512-Co.opMart Quang Binh - COOP-021</t>
  </si>
  <si>
    <t>00033442</t>
  </si>
  <si>
    <t>Hàng trả - 293-CH Co.opFood Nguyen Duy Trinh - phiếu MH002540 - coop293</t>
  </si>
  <si>
    <t>00033443</t>
  </si>
  <si>
    <t>Hàng trả - 293-CH Co.opFood Nguyen Duy Trinh - phiếu MH002541 - coop293</t>
  </si>
  <si>
    <t>1K23THG</t>
  </si>
  <si>
    <t>Hàng trả - 564 - CO.OPMART DUONG MINH CHAU</t>
  </si>
  <si>
    <t>1K23TCY</t>
  </si>
  <si>
    <t>Hàng trả - 179-Co.opMart Vinh Phuc</t>
  </si>
  <si>
    <t>00000968</t>
  </si>
  <si>
    <t>Hàng trả - 173-Co.opMart Bao Loc - phiếu MH002754 - COOPBAOLOC</t>
  </si>
  <si>
    <t>00002901</t>
  </si>
  <si>
    <t>Hàng trả - 9161-CH Co.opFood HN Eurowindow - phiếu MH002577 - coop9161</t>
  </si>
  <si>
    <t>00033558</t>
  </si>
  <si>
    <t>Hàng trả - 267-CH Co.opFood Kha Van Can - phiếu MH002511 - coop267</t>
  </si>
  <si>
    <t>Hàng trả - 537-CO-OPMART VIET TRI - phiếu MH002895 - COOP-044</t>
  </si>
  <si>
    <t>00001343</t>
  </si>
  <si>
    <t>Hàng trả - 162-Co.opMart Phan Van Tri - phiếu MH002549 - COOPGOVAP</t>
  </si>
  <si>
    <t>00001344</t>
  </si>
  <si>
    <t>Hàng trả - 162-Co.opMart Phan Van Trị - phiếu MH002660 - COOPGOVAP</t>
  </si>
  <si>
    <t>00001345</t>
  </si>
  <si>
    <t>Hàng trả - 162-Co.opMart Phan Van Tri - phiếu MH002548 - COOPGOVAP</t>
  </si>
  <si>
    <t>00033937</t>
  </si>
  <si>
    <t>Hàng trả - 249-CH Co.opFood Tran Xuan Soan - phiếu MH002469 - coop0131</t>
  </si>
  <si>
    <t>00033941</t>
  </si>
  <si>
    <t>Hàng trả - 249-CH Co.opFood Tran Xuan Soan - phiếu MH002468 - coop0131</t>
  </si>
  <si>
    <t>Hàng trả - 9206-CH Co.op Food BH Hồ Hòa - phiếu MH002616 - COOPFOOD-116</t>
  </si>
  <si>
    <t>Hàng trả - 9208-CH Co.op Food BH Trần Thị Hoa - phiếu MH002639 - COOPFOOD-116</t>
  </si>
  <si>
    <t>00034103</t>
  </si>
  <si>
    <t>Hàng trả - 2157-CH Co.opFood CC Hoang Quan 2 - phiếu MH002750 - coop2157</t>
  </si>
  <si>
    <t>00034120</t>
  </si>
  <si>
    <t>Hàng trả - 2100-CH Co.opFood Le Van Luong 302 - phiếu MH002664 - coop0163</t>
  </si>
  <si>
    <t>00000571</t>
  </si>
  <si>
    <t>Hàng trả - 546-CO.OPMART DONG PHU - phiếu MH002887 - COOP-053</t>
  </si>
  <si>
    <t>Hàng trả - 185-Co.opMart Thanh Hoa - phiếu MH002929 - COOPTHANHHOA</t>
  </si>
  <si>
    <t>00002948</t>
  </si>
  <si>
    <t>Hàng trả - 9151-CH Co.opFood HN Dai Dong - phiếu MH002845 - coop9151</t>
  </si>
  <si>
    <t>Hàng trả - 9141-CH Co.opFood HN Mandarin - phiếu MH002843 - coop9141</t>
  </si>
  <si>
    <t>THEO DÕI CÔNG NỢ 2023/ COOP</t>
  </si>
  <si>
    <t>Ngày tháng</t>
  </si>
  <si>
    <t>Nội dung</t>
  </si>
  <si>
    <t>Số tiền bán hàng  (+V)</t>
  </si>
  <si>
    <t>CK</t>
  </si>
  <si>
    <t>VC</t>
  </si>
  <si>
    <t>Sô tiền khách đã thanh toán</t>
  </si>
  <si>
    <t>Số đầu kỳ</t>
  </si>
  <si>
    <t xml:space="preserve">Hàng bán </t>
  </si>
  <si>
    <t>Tổng bán hàng</t>
  </si>
  <si>
    <t>Tổng hàng trả</t>
  </si>
  <si>
    <t xml:space="preserve">Thanh toán </t>
  </si>
  <si>
    <t>Tổng đã thanh toán</t>
  </si>
  <si>
    <t xml:space="preserve">Dư nợ phải thu </t>
  </si>
  <si>
    <t>00053201</t>
  </si>
  <si>
    <t>00053202</t>
  </si>
  <si>
    <t>00053208</t>
  </si>
  <si>
    <t>00053209</t>
  </si>
  <si>
    <t>00053210</t>
  </si>
  <si>
    <t>00053212</t>
  </si>
  <si>
    <t>00053213</t>
  </si>
  <si>
    <t>00053215</t>
  </si>
  <si>
    <t>00053216</t>
  </si>
  <si>
    <t>00053217</t>
  </si>
  <si>
    <t>00053218</t>
  </si>
  <si>
    <t>00053219</t>
  </si>
  <si>
    <t>00053223</t>
  </si>
  <si>
    <t>00053228</t>
  </si>
  <si>
    <t>00053229</t>
  </si>
  <si>
    <t>00053230</t>
  </si>
  <si>
    <t>00053232</t>
  </si>
  <si>
    <t>00053233</t>
  </si>
  <si>
    <t>00053234</t>
  </si>
  <si>
    <t>00053235</t>
  </si>
  <si>
    <t>00053236</t>
  </si>
  <si>
    <t>00053238</t>
  </si>
  <si>
    <t>00053240</t>
  </si>
  <si>
    <t>00053241</t>
  </si>
  <si>
    <t>00053242</t>
  </si>
  <si>
    <t>00053245</t>
  </si>
  <si>
    <t>00053246</t>
  </si>
  <si>
    <t>00053248</t>
  </si>
  <si>
    <t>00053250</t>
  </si>
  <si>
    <t>00053251</t>
  </si>
  <si>
    <t>00053253</t>
  </si>
  <si>
    <t>00053261</t>
  </si>
  <si>
    <t>00053262</t>
  </si>
  <si>
    <t>00053263</t>
  </si>
  <si>
    <t>00053264</t>
  </si>
  <si>
    <t>00053265</t>
  </si>
  <si>
    <t>00053293</t>
  </si>
  <si>
    <t>00053294</t>
  </si>
  <si>
    <t>00053297</t>
  </si>
  <si>
    <t>00053298</t>
  </si>
  <si>
    <t>00053299</t>
  </si>
  <si>
    <t>00053300</t>
  </si>
  <si>
    <t>00053302</t>
  </si>
  <si>
    <t>00053303</t>
  </si>
  <si>
    <t>00053306</t>
  </si>
  <si>
    <t>00053310</t>
  </si>
  <si>
    <t>00053316</t>
  </si>
  <si>
    <t>00053322</t>
  </si>
  <si>
    <t>00053324</t>
  </si>
  <si>
    <t>00053325</t>
  </si>
  <si>
    <t>00053326</t>
  </si>
  <si>
    <t>00053327</t>
  </si>
  <si>
    <t>00053328</t>
  </si>
  <si>
    <t>00053329</t>
  </si>
  <si>
    <t>00053330</t>
  </si>
  <si>
    <t>00053331</t>
  </si>
  <si>
    <t>00053332</t>
  </si>
  <si>
    <t>00053333</t>
  </si>
  <si>
    <t>00053334</t>
  </si>
  <si>
    <t>00053343</t>
  </si>
  <si>
    <t>00053345</t>
  </si>
  <si>
    <t>00053352</t>
  </si>
  <si>
    <t>00053353</t>
  </si>
  <si>
    <t>00053356</t>
  </si>
  <si>
    <t>00053359</t>
  </si>
  <si>
    <t>00053373</t>
  </si>
  <si>
    <t>00053388</t>
  </si>
  <si>
    <t>00053390</t>
  </si>
  <si>
    <t>00053391</t>
  </si>
  <si>
    <t>00053393</t>
  </si>
  <si>
    <t>00053404</t>
  </si>
  <si>
    <t>00053405</t>
  </si>
  <si>
    <t>00053406</t>
  </si>
  <si>
    <t>00053407</t>
  </si>
  <si>
    <t>00053408</t>
  </si>
  <si>
    <t>00053409</t>
  </si>
  <si>
    <t>00053411</t>
  </si>
  <si>
    <t>00053412</t>
  </si>
  <si>
    <t>00053413</t>
  </si>
  <si>
    <t>00053414</t>
  </si>
  <si>
    <t>00053415</t>
  </si>
  <si>
    <t>00053416</t>
  </si>
  <si>
    <t>00053420</t>
  </si>
  <si>
    <t>00053421</t>
  </si>
  <si>
    <t>00053422</t>
  </si>
  <si>
    <t>00053423</t>
  </si>
  <si>
    <t>00053424</t>
  </si>
  <si>
    <t>00053425</t>
  </si>
  <si>
    <t>00053426</t>
  </si>
  <si>
    <t>00053427</t>
  </si>
  <si>
    <t>00053428</t>
  </si>
  <si>
    <t>00053429</t>
  </si>
  <si>
    <t>00053430</t>
  </si>
  <si>
    <t>00053431</t>
  </si>
  <si>
    <t>00053432</t>
  </si>
  <si>
    <t>00053434</t>
  </si>
  <si>
    <t>00053435</t>
  </si>
  <si>
    <t>00053436</t>
  </si>
  <si>
    <t>00053437</t>
  </si>
  <si>
    <t>00053440</t>
  </si>
  <si>
    <t>00053441</t>
  </si>
  <si>
    <t>00053442</t>
  </si>
  <si>
    <t>00053443</t>
  </si>
  <si>
    <t>00053444</t>
  </si>
  <si>
    <t>00053445</t>
  </si>
  <si>
    <t>00053449</t>
  </si>
  <si>
    <t>00053451</t>
  </si>
  <si>
    <t>00053452</t>
  </si>
  <si>
    <t>00053453</t>
  </si>
  <si>
    <t>00053454</t>
  </si>
  <si>
    <t>00053455</t>
  </si>
  <si>
    <t>00053457</t>
  </si>
  <si>
    <t>00053458</t>
  </si>
  <si>
    <t>00053461</t>
  </si>
  <si>
    <t>00053462</t>
  </si>
  <si>
    <t>00053463</t>
  </si>
  <si>
    <t>00053467</t>
  </si>
  <si>
    <t>00053468</t>
  </si>
  <si>
    <t>00053469</t>
  </si>
  <si>
    <t>00053470</t>
  </si>
  <si>
    <t>00053471</t>
  </si>
  <si>
    <t>00053472</t>
  </si>
  <si>
    <t>00053473</t>
  </si>
  <si>
    <t>00053474</t>
  </si>
  <si>
    <t>00053475</t>
  </si>
  <si>
    <t>00053476</t>
  </si>
  <si>
    <t>00054487</t>
  </si>
  <si>
    <t>00054491</t>
  </si>
  <si>
    <t>00054492</t>
  </si>
  <si>
    <t>00054509</t>
  </si>
  <si>
    <t>00054510</t>
  </si>
  <si>
    <t>00054511</t>
  </si>
  <si>
    <t>00054536</t>
  </si>
  <si>
    <t>00054551</t>
  </si>
  <si>
    <t>00054552</t>
  </si>
  <si>
    <t>00054553</t>
  </si>
  <si>
    <t>00054554</t>
  </si>
  <si>
    <t>00054555</t>
  </si>
  <si>
    <t>00054556</t>
  </si>
  <si>
    <t>00054560</t>
  </si>
  <si>
    <t>00054561</t>
  </si>
  <si>
    <t>00054563</t>
  </si>
  <si>
    <t>00054564</t>
  </si>
  <si>
    <t>00054565</t>
  </si>
  <si>
    <t>00054566</t>
  </si>
  <si>
    <t>00054575</t>
  </si>
  <si>
    <t>00054611</t>
  </si>
  <si>
    <t>00054612</t>
  </si>
  <si>
    <t>00054613</t>
  </si>
  <si>
    <t>00054614</t>
  </si>
  <si>
    <t>00054615</t>
  </si>
  <si>
    <t>00054616</t>
  </si>
  <si>
    <t>00054617</t>
  </si>
  <si>
    <t>00054618</t>
  </si>
  <si>
    <t>00054619</t>
  </si>
  <si>
    <t>00054621</t>
  </si>
  <si>
    <t>00054623</t>
  </si>
  <si>
    <t>00054624</t>
  </si>
  <si>
    <t>00054665</t>
  </si>
  <si>
    <t>00054666</t>
  </si>
  <si>
    <t>00054667</t>
  </si>
  <si>
    <t>00054668</t>
  </si>
  <si>
    <t>00054669</t>
  </si>
  <si>
    <t>00054670</t>
  </si>
  <si>
    <t>00054671</t>
  </si>
  <si>
    <t>00054672</t>
  </si>
  <si>
    <t>00054674</t>
  </si>
  <si>
    <t>00054676</t>
  </si>
  <si>
    <t>00054678</t>
  </si>
  <si>
    <t>00054680</t>
  </si>
  <si>
    <t>00054681</t>
  </si>
  <si>
    <t>00054682</t>
  </si>
  <si>
    <t>00054683</t>
  </si>
  <si>
    <t>00054684</t>
  </si>
  <si>
    <t>00054686</t>
  </si>
  <si>
    <t>00054687</t>
  </si>
  <si>
    <t>00054688</t>
  </si>
  <si>
    <t>00054689</t>
  </si>
  <si>
    <t>00054690</t>
  </si>
  <si>
    <t>00054691</t>
  </si>
  <si>
    <t>00054692</t>
  </si>
  <si>
    <t>00054693</t>
  </si>
  <si>
    <t>00054698</t>
  </si>
  <si>
    <t>00054702</t>
  </si>
  <si>
    <t>00054704</t>
  </si>
  <si>
    <t>00054705</t>
  </si>
  <si>
    <t>00054731</t>
  </si>
  <si>
    <t>00054735</t>
  </si>
  <si>
    <t>00054736</t>
  </si>
  <si>
    <t>00054738</t>
  </si>
  <si>
    <t>00054739</t>
  </si>
  <si>
    <t>00054740</t>
  </si>
  <si>
    <t>00054741</t>
  </si>
  <si>
    <t>00054742</t>
  </si>
  <si>
    <t>00054743</t>
  </si>
  <si>
    <t>00054744</t>
  </si>
  <si>
    <t>00054745</t>
  </si>
  <si>
    <t>00054749</t>
  </si>
  <si>
    <t>00054750</t>
  </si>
  <si>
    <t>00054751</t>
  </si>
  <si>
    <t>00054754</t>
  </si>
  <si>
    <t>00054755</t>
  </si>
  <si>
    <t>00054759</t>
  </si>
  <si>
    <t>00054760</t>
  </si>
  <si>
    <t>00054761</t>
  </si>
  <si>
    <t>00054762</t>
  </si>
  <si>
    <t>00054763</t>
  </si>
  <si>
    <t>00054764</t>
  </si>
  <si>
    <t>00054765</t>
  </si>
  <si>
    <t>00054766</t>
  </si>
  <si>
    <t>00054768</t>
  </si>
  <si>
    <t>00054769</t>
  </si>
  <si>
    <t>00054774</t>
  </si>
  <si>
    <t>00054775</t>
  </si>
  <si>
    <t>00054776</t>
  </si>
  <si>
    <t>00054777</t>
  </si>
  <si>
    <t>00054779</t>
  </si>
  <si>
    <t>00054780</t>
  </si>
  <si>
    <t>00054781</t>
  </si>
  <si>
    <t>00054786</t>
  </si>
  <si>
    <t>00054792</t>
  </si>
  <si>
    <t>00054793</t>
  </si>
  <si>
    <t>00054804</t>
  </si>
  <si>
    <t>00054805</t>
  </si>
  <si>
    <t>00054806</t>
  </si>
  <si>
    <t>00054808</t>
  </si>
  <si>
    <t>00054809</t>
  </si>
  <si>
    <t>00054810</t>
  </si>
  <si>
    <t>00054811</t>
  </si>
  <si>
    <t>00054812</t>
  </si>
  <si>
    <t>00054814</t>
  </si>
  <si>
    <t>00054815</t>
  </si>
  <si>
    <t>00054816</t>
  </si>
  <si>
    <t>00054817</t>
  </si>
  <si>
    <t>00054818</t>
  </si>
  <si>
    <t>00054820</t>
  </si>
  <si>
    <t>00054821</t>
  </si>
  <si>
    <t>00054822</t>
  </si>
  <si>
    <t>00054824</t>
  </si>
  <si>
    <t>00054825</t>
  </si>
  <si>
    <t>00054826</t>
  </si>
  <si>
    <t>00054828</t>
  </si>
  <si>
    <t>00054829</t>
  </si>
  <si>
    <t>00054846</t>
  </si>
  <si>
    <t>00054854</t>
  </si>
  <si>
    <t>00054864</t>
  </si>
  <si>
    <t>00054870</t>
  </si>
  <si>
    <t>00054871</t>
  </si>
  <si>
    <t>00054872</t>
  </si>
  <si>
    <t>00054874</t>
  </si>
  <si>
    <t>00054878</t>
  </si>
  <si>
    <t>00054879</t>
  </si>
  <si>
    <t>00054881</t>
  </si>
  <si>
    <t>00054882</t>
  </si>
  <si>
    <t>00054883</t>
  </si>
  <si>
    <t>00054884</t>
  </si>
  <si>
    <t>00054885</t>
  </si>
  <si>
    <t>00054887</t>
  </si>
  <si>
    <t>00054888</t>
  </si>
  <si>
    <t>00054889</t>
  </si>
  <si>
    <t>00054893</t>
  </si>
  <si>
    <t>00054895</t>
  </si>
  <si>
    <t>00054896</t>
  </si>
  <si>
    <t>00054897</t>
  </si>
  <si>
    <t>00054907</t>
  </si>
  <si>
    <t>00054908</t>
  </si>
  <si>
    <t>00054909</t>
  </si>
  <si>
    <t>00054910</t>
  </si>
  <si>
    <t>00054911</t>
  </si>
  <si>
    <t>00054912</t>
  </si>
  <si>
    <t>00054913</t>
  </si>
  <si>
    <t>00054914</t>
  </si>
  <si>
    <t>00054915</t>
  </si>
  <si>
    <t>00054916</t>
  </si>
  <si>
    <t>00054917</t>
  </si>
  <si>
    <t>00054918</t>
  </si>
  <si>
    <t>00054919</t>
  </si>
  <si>
    <t>00054920</t>
  </si>
  <si>
    <t>00054921</t>
  </si>
  <si>
    <t>00054922</t>
  </si>
  <si>
    <t>00054923</t>
  </si>
  <si>
    <t>00054924</t>
  </si>
  <si>
    <t>00054925</t>
  </si>
  <si>
    <t>00054926</t>
  </si>
  <si>
    <t>00054928</t>
  </si>
  <si>
    <t>00054929</t>
  </si>
  <si>
    <t>00054930</t>
  </si>
  <si>
    <t>00054931</t>
  </si>
  <si>
    <t>00054934</t>
  </si>
  <si>
    <t>00054935</t>
  </si>
  <si>
    <t>00054936</t>
  </si>
  <si>
    <t>00054943</t>
  </si>
  <si>
    <t>00054946</t>
  </si>
  <si>
    <t>00054948</t>
  </si>
  <si>
    <t>00054949</t>
  </si>
  <si>
    <t>00054958</t>
  </si>
  <si>
    <t>00054959</t>
  </si>
  <si>
    <t>00054964</t>
  </si>
  <si>
    <t>00054965</t>
  </si>
  <si>
    <t>00054966</t>
  </si>
  <si>
    <t>00054967</t>
  </si>
  <si>
    <t>00054968</t>
  </si>
  <si>
    <t>00054969</t>
  </si>
  <si>
    <t>00054970</t>
  </si>
  <si>
    <t>00054971</t>
  </si>
  <si>
    <t>00054973</t>
  </si>
  <si>
    <t>00054974</t>
  </si>
  <si>
    <t>00054975</t>
  </si>
  <si>
    <t>00054976</t>
  </si>
  <si>
    <t>00054979</t>
  </si>
  <si>
    <t>00054990</t>
  </si>
  <si>
    <t>00054991</t>
  </si>
  <si>
    <t>00054993</t>
  </si>
  <si>
    <t>00054994</t>
  </si>
  <si>
    <t>00054995</t>
  </si>
  <si>
    <t>00054996</t>
  </si>
  <si>
    <t>00054998</t>
  </si>
  <si>
    <t>00054999</t>
  </si>
  <si>
    <t>00055000</t>
  </si>
  <si>
    <t>00055002</t>
  </si>
  <si>
    <t>00055005</t>
  </si>
  <si>
    <t>00055006</t>
  </si>
  <si>
    <t>00055007</t>
  </si>
  <si>
    <t>00055008</t>
  </si>
  <si>
    <t>00055010</t>
  </si>
  <si>
    <t>00055011</t>
  </si>
  <si>
    <t>00055012</t>
  </si>
  <si>
    <t>00055042</t>
  </si>
  <si>
    <t>00055043</t>
  </si>
  <si>
    <t>00055684</t>
  </si>
  <si>
    <t>00055685</t>
  </si>
  <si>
    <t>00055686</t>
  </si>
  <si>
    <t>00055688</t>
  </si>
  <si>
    <t>00055689</t>
  </si>
  <si>
    <t>00055690</t>
  </si>
  <si>
    <t>00055691</t>
  </si>
  <si>
    <t>00055692</t>
  </si>
  <si>
    <t>00055693</t>
  </si>
  <si>
    <t>00055696</t>
  </si>
  <si>
    <t>00055697</t>
  </si>
  <si>
    <t>00055698</t>
  </si>
  <si>
    <t>00055699</t>
  </si>
  <si>
    <t>00055700</t>
  </si>
  <si>
    <t>00055787</t>
  </si>
  <si>
    <t>00055810</t>
  </si>
  <si>
    <t>00055921</t>
  </si>
  <si>
    <t>00055932</t>
  </si>
  <si>
    <t>00055937</t>
  </si>
  <si>
    <t>00056210</t>
  </si>
  <si>
    <t>00056214</t>
  </si>
  <si>
    <t>00056218</t>
  </si>
  <si>
    <t>00056221</t>
  </si>
  <si>
    <t>00056223</t>
  </si>
  <si>
    <t>00056247</t>
  </si>
  <si>
    <t>00056249</t>
  </si>
  <si>
    <t>00056250</t>
  </si>
  <si>
    <t>00056278</t>
  </si>
  <si>
    <t>00056279</t>
  </si>
  <si>
    <t>00056280</t>
  </si>
  <si>
    <t>00056281</t>
  </si>
  <si>
    <t>00056285</t>
  </si>
  <si>
    <t>00056286</t>
  </si>
  <si>
    <t>00056291</t>
  </si>
  <si>
    <t>00056293</t>
  </si>
  <si>
    <t>00056295</t>
  </si>
  <si>
    <t>00056299</t>
  </si>
  <si>
    <t>00056300</t>
  </si>
  <si>
    <t>00056302</t>
  </si>
  <si>
    <t>00056303</t>
  </si>
  <si>
    <t>00056304</t>
  </si>
  <si>
    <t>00056309</t>
  </si>
  <si>
    <t>00056311</t>
  </si>
  <si>
    <t>00056314</t>
  </si>
  <si>
    <t>00056315</t>
  </si>
  <si>
    <t>00056316</t>
  </si>
  <si>
    <t>00056317</t>
  </si>
  <si>
    <t>00056318</t>
  </si>
  <si>
    <t>00056319</t>
  </si>
  <si>
    <t>00056320</t>
  </si>
  <si>
    <t>00056321</t>
  </si>
  <si>
    <t>00056322</t>
  </si>
  <si>
    <t>00056339</t>
  </si>
  <si>
    <t>00056342</t>
  </si>
  <si>
    <t>00056347</t>
  </si>
  <si>
    <t>00056348</t>
  </si>
  <si>
    <t>00056349</t>
  </si>
  <si>
    <t>00056350</t>
  </si>
  <si>
    <t>00056353</t>
  </si>
  <si>
    <t>00056354</t>
  </si>
  <si>
    <t>00056359</t>
  </si>
  <si>
    <t>00056360</t>
  </si>
  <si>
    <t>00056361</t>
  </si>
  <si>
    <t>00056362</t>
  </si>
  <si>
    <t>00056363</t>
  </si>
  <si>
    <t>00056364</t>
  </si>
  <si>
    <t>00056366</t>
  </si>
  <si>
    <t>00056367</t>
  </si>
  <si>
    <t>00056368</t>
  </si>
  <si>
    <t>00056371</t>
  </si>
  <si>
    <t>00056372</t>
  </si>
  <si>
    <t>00056373</t>
  </si>
  <si>
    <t>00056374</t>
  </si>
  <si>
    <t>00056375</t>
  </si>
  <si>
    <t>00056376</t>
  </si>
  <si>
    <t>00056377</t>
  </si>
  <si>
    <t>00056378</t>
  </si>
  <si>
    <t>00056379</t>
  </si>
  <si>
    <t>00056381</t>
  </si>
  <si>
    <t>00056382</t>
  </si>
  <si>
    <t>00056383</t>
  </si>
  <si>
    <t>00056384</t>
  </si>
  <si>
    <t>00056385</t>
  </si>
  <si>
    <t>00056386</t>
  </si>
  <si>
    <t>00056387</t>
  </si>
  <si>
    <t>00056388</t>
  </si>
  <si>
    <t>00056389</t>
  </si>
  <si>
    <t>00056390</t>
  </si>
  <si>
    <t>00056411</t>
  </si>
  <si>
    <t>00056412</t>
  </si>
  <si>
    <t>00056413</t>
  </si>
  <si>
    <t>00056414</t>
  </si>
  <si>
    <t>00056416</t>
  </si>
  <si>
    <t>00056417</t>
  </si>
  <si>
    <t>00056418</t>
  </si>
  <si>
    <t>00056419</t>
  </si>
  <si>
    <t>00056422</t>
  </si>
  <si>
    <t>00056425</t>
  </si>
  <si>
    <t>00056430</t>
  </si>
  <si>
    <t>00056431</t>
  </si>
  <si>
    <t>00056432</t>
  </si>
  <si>
    <t>00056433</t>
  </si>
  <si>
    <t>00056435</t>
  </si>
  <si>
    <t>00056436</t>
  </si>
  <si>
    <t>00056440</t>
  </si>
  <si>
    <t>00056441</t>
  </si>
  <si>
    <t>00056443</t>
  </si>
  <si>
    <t>00056444</t>
  </si>
  <si>
    <t>00056445</t>
  </si>
  <si>
    <t>00056446</t>
  </si>
  <si>
    <t>00056447</t>
  </si>
  <si>
    <t>00056448</t>
  </si>
  <si>
    <t>00056449</t>
  </si>
  <si>
    <t>00056450</t>
  </si>
  <si>
    <t>00056451</t>
  </si>
  <si>
    <t>00056452</t>
  </si>
  <si>
    <t>00056453</t>
  </si>
  <si>
    <t>00056454</t>
  </si>
  <si>
    <t>00056455</t>
  </si>
  <si>
    <t>00056457</t>
  </si>
  <si>
    <t>00056458</t>
  </si>
  <si>
    <t>00056459</t>
  </si>
  <si>
    <t>00056460</t>
  </si>
  <si>
    <t>00056461</t>
  </si>
  <si>
    <t>00056462</t>
  </si>
  <si>
    <t>00056464</t>
  </si>
  <si>
    <t>00056465</t>
  </si>
  <si>
    <t>00056466</t>
  </si>
  <si>
    <t>00056468</t>
  </si>
  <si>
    <t>00056469</t>
  </si>
  <si>
    <t>00056470</t>
  </si>
  <si>
    <t>00056471</t>
  </si>
  <si>
    <t>00056472</t>
  </si>
  <si>
    <t>00056473</t>
  </si>
  <si>
    <t>00056474</t>
  </si>
  <si>
    <t>00056475</t>
  </si>
  <si>
    <t>00056476</t>
  </si>
  <si>
    <t>00056477</t>
  </si>
  <si>
    <t>00056479</t>
  </si>
  <si>
    <t>00056480</t>
  </si>
  <si>
    <t>00056481</t>
  </si>
  <si>
    <t>00056482</t>
  </si>
  <si>
    <t>00056488</t>
  </si>
  <si>
    <t>00056491</t>
  </si>
  <si>
    <t>00056494</t>
  </si>
  <si>
    <t>00056500</t>
  </si>
  <si>
    <t>00056501</t>
  </si>
  <si>
    <t>00056502</t>
  </si>
  <si>
    <t>00056503</t>
  </si>
  <si>
    <t>00056504</t>
  </si>
  <si>
    <t>00056505</t>
  </si>
  <si>
    <t>00056514</t>
  </si>
  <si>
    <t>00056842</t>
  </si>
  <si>
    <t>00057347</t>
  </si>
  <si>
    <t>00057348</t>
  </si>
  <si>
    <t>00057349</t>
  </si>
  <si>
    <t>00057350</t>
  </si>
  <si>
    <t>00057352</t>
  </si>
  <si>
    <t>00057353</t>
  </si>
  <si>
    <t>00057354</t>
  </si>
  <si>
    <t>00057355</t>
  </si>
  <si>
    <t>00057356</t>
  </si>
  <si>
    <t>00057359</t>
  </si>
  <si>
    <t>00057360</t>
  </si>
  <si>
    <t>00057361</t>
  </si>
  <si>
    <t>00057362</t>
  </si>
  <si>
    <t>00057363</t>
  </si>
  <si>
    <t>00057364</t>
  </si>
  <si>
    <t>00057365</t>
  </si>
  <si>
    <t>00057369</t>
  </si>
  <si>
    <t>00057371</t>
  </si>
  <si>
    <t>00057372</t>
  </si>
  <si>
    <t>00057373</t>
  </si>
  <si>
    <t>00057543</t>
  </si>
  <si>
    <t>00057544</t>
  </si>
  <si>
    <t>00057564</t>
  </si>
  <si>
    <t>00057566</t>
  </si>
  <si>
    <t>00057568</t>
  </si>
  <si>
    <t>00057569</t>
  </si>
  <si>
    <t>00057570</t>
  </si>
  <si>
    <t>00057571</t>
  </si>
  <si>
    <t>00057572</t>
  </si>
  <si>
    <t>00057574</t>
  </si>
  <si>
    <t>00057578</t>
  </si>
  <si>
    <t>00057579</t>
  </si>
  <si>
    <t>00057580</t>
  </si>
  <si>
    <t>00057581</t>
  </si>
  <si>
    <t>00057641</t>
  </si>
  <si>
    <t>00057642</t>
  </si>
  <si>
    <t>00057644</t>
  </si>
  <si>
    <t>00057646</t>
  </si>
  <si>
    <t>00057647</t>
  </si>
  <si>
    <t>00057648</t>
  </si>
  <si>
    <t>00057649</t>
  </si>
  <si>
    <t>00057650</t>
  </si>
  <si>
    <t>00057651</t>
  </si>
  <si>
    <t>00057654</t>
  </si>
  <si>
    <t>00057655</t>
  </si>
  <si>
    <t>00057656</t>
  </si>
  <si>
    <t>00057662</t>
  </si>
  <si>
    <t>00057664</t>
  </si>
  <si>
    <t>00057666</t>
  </si>
  <si>
    <t>00057667</t>
  </si>
  <si>
    <t>00057668</t>
  </si>
  <si>
    <t>00057698</t>
  </si>
  <si>
    <t>00057699</t>
  </si>
  <si>
    <t>00057701</t>
  </si>
  <si>
    <t>00057702</t>
  </si>
  <si>
    <t>00057703</t>
  </si>
  <si>
    <t>00057704</t>
  </si>
  <si>
    <t>00057705</t>
  </si>
  <si>
    <t>00057706</t>
  </si>
  <si>
    <t>00057707</t>
  </si>
  <si>
    <t>00057708</t>
  </si>
  <si>
    <t>00057709</t>
  </si>
  <si>
    <t>00057710</t>
  </si>
  <si>
    <t>00057711</t>
  </si>
  <si>
    <t>00057712</t>
  </si>
  <si>
    <t>00057713</t>
  </si>
  <si>
    <t>00057715</t>
  </si>
  <si>
    <t>00057722</t>
  </si>
  <si>
    <t>00057724</t>
  </si>
  <si>
    <t>00057725</t>
  </si>
  <si>
    <t>00057726</t>
  </si>
  <si>
    <t>00057729</t>
  </si>
  <si>
    <t>00057730</t>
  </si>
  <si>
    <t>00057731</t>
  </si>
  <si>
    <t>00057734</t>
  </si>
  <si>
    <t>00057736</t>
  </si>
  <si>
    <t>00057737</t>
  </si>
  <si>
    <t>00057738</t>
  </si>
  <si>
    <t>00057739</t>
  </si>
  <si>
    <t>00057740</t>
  </si>
  <si>
    <t>00057741</t>
  </si>
  <si>
    <t>00057743</t>
  </si>
  <si>
    <t>00057744</t>
  </si>
  <si>
    <t>00057745</t>
  </si>
  <si>
    <t>00057746</t>
  </si>
  <si>
    <t>00057747</t>
  </si>
  <si>
    <t>00057748</t>
  </si>
  <si>
    <t>00057749</t>
  </si>
  <si>
    <t>00057750</t>
  </si>
  <si>
    <t>00057752</t>
  </si>
  <si>
    <t>00057753</t>
  </si>
  <si>
    <t>00057762</t>
  </si>
  <si>
    <t>00057763</t>
  </si>
  <si>
    <t>00057764</t>
  </si>
  <si>
    <t>00057765</t>
  </si>
  <si>
    <t>00057766</t>
  </si>
  <si>
    <t>00057767</t>
  </si>
  <si>
    <t>00057768</t>
  </si>
  <si>
    <t>00057769</t>
  </si>
  <si>
    <t>00057770</t>
  </si>
  <si>
    <t>00057771</t>
  </si>
  <si>
    <t>00057772</t>
  </si>
  <si>
    <t>00057773</t>
  </si>
  <si>
    <t>00057774</t>
  </si>
  <si>
    <t>00057775</t>
  </si>
  <si>
    <t>00057776</t>
  </si>
  <si>
    <t>00057777</t>
  </si>
  <si>
    <t>00057778</t>
  </si>
  <si>
    <t>00057779</t>
  </si>
  <si>
    <t>00057780</t>
  </si>
  <si>
    <t>00057781</t>
  </si>
  <si>
    <t>00057793</t>
  </si>
  <si>
    <t>00057794</t>
  </si>
  <si>
    <t>00057795</t>
  </si>
  <si>
    <t>00057798</t>
  </si>
  <si>
    <t>00057799</t>
  </si>
  <si>
    <t>00057800</t>
  </si>
  <si>
    <t>00057801</t>
  </si>
  <si>
    <t>00057803</t>
  </si>
  <si>
    <t>00057804</t>
  </si>
  <si>
    <t>00057805</t>
  </si>
  <si>
    <t>00057806</t>
  </si>
  <si>
    <t>00057807</t>
  </si>
  <si>
    <t>00057808</t>
  </si>
  <si>
    <t>00057809</t>
  </si>
  <si>
    <t>00057814</t>
  </si>
  <si>
    <t>00057816</t>
  </si>
  <si>
    <t>00057817</t>
  </si>
  <si>
    <t>00057819</t>
  </si>
  <si>
    <t>00057821</t>
  </si>
  <si>
    <t>00057822</t>
  </si>
  <si>
    <t>00057823</t>
  </si>
  <si>
    <t>00057825</t>
  </si>
  <si>
    <t>00057826</t>
  </si>
  <si>
    <t>00057827</t>
  </si>
  <si>
    <t>00057830</t>
  </si>
  <si>
    <t>00057832</t>
  </si>
  <si>
    <t>00057833</t>
  </si>
  <si>
    <t>00057834</t>
  </si>
  <si>
    <t>00057835</t>
  </si>
  <si>
    <t>00057836</t>
  </si>
  <si>
    <t>00057838</t>
  </si>
  <si>
    <t>00057840</t>
  </si>
  <si>
    <t>00057841</t>
  </si>
  <si>
    <t>00057842</t>
  </si>
  <si>
    <t>00057843</t>
  </si>
  <si>
    <t>00057846</t>
  </si>
  <si>
    <t>00057847</t>
  </si>
  <si>
    <t>00057848</t>
  </si>
  <si>
    <t>00057853</t>
  </si>
  <si>
    <t>00057854</t>
  </si>
  <si>
    <t>00057855</t>
  </si>
  <si>
    <t>00057857</t>
  </si>
  <si>
    <t>00057859</t>
  </si>
  <si>
    <t>00057860</t>
  </si>
  <si>
    <t>00057862</t>
  </si>
  <si>
    <t>00057863</t>
  </si>
  <si>
    <t>00057864</t>
  </si>
  <si>
    <t>00057865</t>
  </si>
  <si>
    <t>00057866</t>
  </si>
  <si>
    <t>00057867</t>
  </si>
  <si>
    <t>00057868</t>
  </si>
  <si>
    <t>00057869</t>
  </si>
  <si>
    <t>00057870</t>
  </si>
  <si>
    <t>00057871</t>
  </si>
  <si>
    <t>00057872</t>
  </si>
  <si>
    <t>00057873</t>
  </si>
  <si>
    <t>00057874</t>
  </si>
  <si>
    <t>00057875</t>
  </si>
  <si>
    <t>00057876</t>
  </si>
  <si>
    <t>00057879</t>
  </si>
  <si>
    <t>00057880</t>
  </si>
  <si>
    <t>00057883</t>
  </si>
  <si>
    <t>00057885</t>
  </si>
  <si>
    <t>00057886</t>
  </si>
  <si>
    <t>00057887</t>
  </si>
  <si>
    <t>00057889</t>
  </si>
  <si>
    <t>00057890</t>
  </si>
  <si>
    <t>00057895</t>
  </si>
  <si>
    <t>00057901</t>
  </si>
  <si>
    <t>00057902</t>
  </si>
  <si>
    <t>00057904</t>
  </si>
  <si>
    <t>00057905</t>
  </si>
  <si>
    <t>00057906</t>
  </si>
  <si>
    <t>00057915</t>
  </si>
  <si>
    <t>00057916</t>
  </si>
  <si>
    <t>00057917</t>
  </si>
  <si>
    <t>00057918</t>
  </si>
  <si>
    <t>00057919</t>
  </si>
  <si>
    <t>00057920</t>
  </si>
  <si>
    <t>00057921</t>
  </si>
  <si>
    <t>00057922</t>
  </si>
  <si>
    <t>00057923</t>
  </si>
  <si>
    <t>00057924</t>
  </si>
  <si>
    <t>00057925</t>
  </si>
  <si>
    <t>00057926</t>
  </si>
  <si>
    <t>00057930</t>
  </si>
  <si>
    <t>00057931</t>
  </si>
  <si>
    <t>00057932</t>
  </si>
  <si>
    <t>00057939</t>
  </si>
  <si>
    <t>00057940</t>
  </si>
  <si>
    <t>00058106</t>
  </si>
  <si>
    <t>00058149</t>
  </si>
  <si>
    <t>00058172</t>
  </si>
  <si>
    <t>00058196</t>
  </si>
  <si>
    <t>00058345</t>
  </si>
  <si>
    <t>00058679</t>
  </si>
  <si>
    <t>00058680</t>
  </si>
  <si>
    <t>00058681</t>
  </si>
  <si>
    <t>00058682</t>
  </si>
  <si>
    <t>00058683</t>
  </si>
  <si>
    <t>00058684</t>
  </si>
  <si>
    <t>00058686</t>
  </si>
  <si>
    <t>00058687</t>
  </si>
  <si>
    <t>00058688</t>
  </si>
  <si>
    <t>00058689</t>
  </si>
  <si>
    <t>00058690</t>
  </si>
  <si>
    <t>00058708</t>
  </si>
  <si>
    <t>00058808</t>
  </si>
  <si>
    <t>00058809</t>
  </si>
  <si>
    <t>00058810</t>
  </si>
  <si>
    <t>00058833</t>
  </si>
  <si>
    <t>00058921</t>
  </si>
  <si>
    <t>00058922</t>
  </si>
  <si>
    <t>00058949</t>
  </si>
  <si>
    <t>00058950</t>
  </si>
  <si>
    <t>00058951</t>
  </si>
  <si>
    <t>00058952</t>
  </si>
  <si>
    <t>00058954</t>
  </si>
  <si>
    <t>00058956</t>
  </si>
  <si>
    <t>00058960</t>
  </si>
  <si>
    <t>00058961</t>
  </si>
  <si>
    <t>00058962</t>
  </si>
  <si>
    <t>00058963</t>
  </si>
  <si>
    <t>00058964</t>
  </si>
  <si>
    <t>00058965</t>
  </si>
  <si>
    <t>00059126</t>
  </si>
  <si>
    <t>00059128</t>
  </si>
  <si>
    <t>00059137</t>
  </si>
  <si>
    <t>00059139</t>
  </si>
  <si>
    <t>00059140</t>
  </si>
  <si>
    <t>00059141</t>
  </si>
  <si>
    <t>00059142</t>
  </si>
  <si>
    <t>00059145</t>
  </si>
  <si>
    <t>00059146</t>
  </si>
  <si>
    <t>00059147</t>
  </si>
  <si>
    <t>00059148</t>
  </si>
  <si>
    <t>00059153</t>
  </si>
  <si>
    <t>00059154</t>
  </si>
  <si>
    <t>00059158</t>
  </si>
  <si>
    <t>00059159</t>
  </si>
  <si>
    <t>00059160</t>
  </si>
  <si>
    <t>00059162</t>
  </si>
  <si>
    <t>00059165</t>
  </si>
  <si>
    <t>00059166</t>
  </si>
  <si>
    <t>00059169</t>
  </si>
  <si>
    <t>00059176</t>
  </si>
  <si>
    <t>00059179</t>
  </si>
  <si>
    <t>00059181</t>
  </si>
  <si>
    <t>00059183</t>
  </si>
  <si>
    <t>00059189</t>
  </si>
  <si>
    <t>00059210</t>
  </si>
  <si>
    <t>00059211</t>
  </si>
  <si>
    <t>00059212</t>
  </si>
  <si>
    <t>Cửa hàng Co.op Food CC Centum Wealth Complex , ĐƠN KHAI TRƯƠNG</t>
  </si>
  <si>
    <t>CN LIÊN HIỆP HỢP TÁC XÃ THƯƠNG MẠI TP. HỒ CHÍ MINH - CO.OPMART VĨNH LỘC B</t>
  </si>
  <si>
    <t>Bán hàng CÔNG TY TNHH MỘT THÀNH VIÊN SÀI GÒN CO.OP HÀ NỘI theo hóa đơn 00053253</t>
  </si>
  <si>
    <t>Bán hàng CÔNG TY TNHH MỘT THÀNH VIÊN THƯƠNG MẠI VÀ DỊCH VỤ SÀI GÒN - HÀ TĨNH theo hóa đơn 00053414</t>
  </si>
  <si>
    <t>Bán hàng CÔNG TY TNHH MỘT THÀNH VIÊN THƯƠNG MẠI VÀ DỊCH VỤ SÀI GÒN - HÀ TĨNH theo hóa đơn 00053415</t>
  </si>
  <si>
    <t>Bán hàng CÔNG TY TNHH MỘT THÀNH VIÊN THƯƠNG MẠI VÀ DỊCH VỤ SÀI GÒN - HÀ TĨNH theo hóa đơn 00053432</t>
  </si>
  <si>
    <t>Bán hàng CÔNG TY TNHH MỘT THÀNH VIÊN SÀI GÒN CO.OP HÀ NỘI theo hóa đơn 00053437</t>
  </si>
  <si>
    <t>Bán hàng CHI NHÁNH LIÊN HIỆP HỢP TÁC XÃ THƯƠNG MẠI TP. HỒ CHÍ MINH - CO.OPMART BẮC GIANG theo hóa đơn 00054564</t>
  </si>
  <si>
    <t>Bán hàng CHI NHÁNH LIÊN HIỆP HỢP TÁC XÃ THƯƠNG MẠI TP. HỒ CHÍ MINH - CO.OPMART BẮC GIANG theo hóa đơn 00054565</t>
  </si>
  <si>
    <t>Bán hàng CHI NHÁNH LIÊN HIỆP HỢP TÁC XÃ THƯƠNG MẠI TP. HỒ CHÍ MINH - CO.OPMART BẮC GIANG theo hóa đơn 00054566</t>
  </si>
  <si>
    <t>Cửa Hàng Co.opFood CC Charm Sapphire</t>
  </si>
  <si>
    <t>Bán hàng CÔNG TY TNHH MỘT THÀNH VIÊN CO.OPMART THANH HÓA theo hóa đơn 00054792</t>
  </si>
  <si>
    <t>Bán hàng CÔNG TY TNHH MỘT THÀNH VIÊN CO.OPMART THANH HÓA theo hóa đơn 00054793</t>
  </si>
  <si>
    <t>Cửa hàng Co.op Food CC Centum Wealth Complex</t>
  </si>
  <si>
    <t>Bán hàng CÔNG TY TNHH MỘT THÀNH VIÊN SÀI GÒN CO.OP GÒ VẤP theo hóa đơn 00056209</t>
  </si>
  <si>
    <t>Bán hàng CÔNG TY TNHH MỘT THÀNH VIÊN SÀI GÒN CO.OP GÒ VẤP theo hóa đơn 00056213</t>
  </si>
  <si>
    <t>Bán hàng CÔNG TY TNHH MỘT THÀNH VIÊN CO.OPMART BÌNH TRIỆU theo hóa đơn 00056245</t>
  </si>
  <si>
    <t>Bán hàng CÔNG TY TNHH MỘT THÀNH VIÊN SÀI GÒN CO.OP HÀ NỘI theo hóa đơn 00056309</t>
  </si>
  <si>
    <t>Bán hàng CÔNG TY TNHH MỘT THÀNH VIÊN SÀI GÒN CO.OP HÀ NỘI theo hóa đơn 00056311</t>
  </si>
  <si>
    <t>Bán hàng CÔNG TY TNHH MỘT THÀNH VIÊN SÀI GÒN CO.OP HÀ NỘI theo hóa đơn 00056472</t>
  </si>
  <si>
    <t>Cửa Hàng Co.opFood Chung cư Cityland , đơn khai trương ck 10%</t>
  </si>
  <si>
    <t>80544447-00</t>
  </si>
  <si>
    <t>Cửa Hàng Co.opFood Lạc Long Quân 87</t>
  </si>
  <si>
    <t>Cửa hàng Co.op Food Trần Văn Giàu 5C13</t>
  </si>
  <si>
    <t>Bán hàng CHI NHÁNH LIÊN HIỆP HỢP TÁC XÃ THƯƠNG MẠI TP. HỒ CHÍ MINH - CO.OPMART BẮC GIANG theo hóa đơn 00057750</t>
  </si>
  <si>
    <t>2073. Cửa Hàng Co.opFood liên khu 4-5</t>
  </si>
  <si>
    <t>Cửa Hàng Co.opFood BD Quang Phúc Plaza , CK 10% ĐƠN KHAI TRƯƠNG</t>
  </si>
  <si>
    <t>Bán hàng CÔNG TY TNHH MỘT THÀNH VIÊN CO.OP MART HÒA BÌNH theo hóa đơn 00058708</t>
  </si>
  <si>
    <t>Bán hàng CHI NHÁNH CÔNG TY TNHH MỘT THÀNH VIÊN THỰC PHẨM SAIGON CO.OP - CO.OP FOOD KHU VỰC BÌNH DƯƠNG theo hóa đơn 00059189</t>
  </si>
  <si>
    <t>0301175691-057</t>
  </si>
  <si>
    <t>00001153</t>
  </si>
  <si>
    <t>00001191</t>
  </si>
  <si>
    <t>00001232</t>
  </si>
  <si>
    <t>00001665</t>
  </si>
  <si>
    <t>00034783</t>
  </si>
  <si>
    <t>00034790</t>
  </si>
  <si>
    <t>00034795</t>
  </si>
  <si>
    <t>00034820</t>
  </si>
  <si>
    <t>00001220</t>
  </si>
  <si>
    <t>00001450</t>
  </si>
  <si>
    <t>00003017</t>
  </si>
  <si>
    <t>00035080</t>
  </si>
  <si>
    <t>00035100</t>
  </si>
  <si>
    <t>00035118</t>
  </si>
  <si>
    <t>00001681</t>
  </si>
  <si>
    <t>00035202</t>
  </si>
  <si>
    <t>00035248</t>
  </si>
  <si>
    <t>00035312</t>
  </si>
  <si>
    <t>00035534</t>
  </si>
  <si>
    <t>00035535</t>
  </si>
  <si>
    <t>00035566</t>
  </si>
  <si>
    <t>00035567</t>
  </si>
  <si>
    <t>00035672</t>
  </si>
  <si>
    <t>00000548</t>
  </si>
  <si>
    <t>00000880</t>
  </si>
  <si>
    <t>00001476</t>
  </si>
  <si>
    <t>00001477</t>
  </si>
  <si>
    <t>00003067</t>
  </si>
  <si>
    <t>00035832</t>
  </si>
  <si>
    <t>00035931</t>
  </si>
  <si>
    <t>00036081</t>
  </si>
  <si>
    <t>00036096</t>
  </si>
  <si>
    <t>00001085</t>
  </si>
  <si>
    <t>00000555</t>
  </si>
  <si>
    <t>00036574</t>
  </si>
  <si>
    <t>00001219</t>
  </si>
  <si>
    <t>00000715</t>
  </si>
  <si>
    <t>00036763</t>
  </si>
  <si>
    <t>00036764</t>
  </si>
  <si>
    <t>00036784</t>
  </si>
  <si>
    <t>00036822</t>
  </si>
  <si>
    <t>00036924</t>
  </si>
  <si>
    <t>00037028</t>
  </si>
  <si>
    <t>00037116</t>
  </si>
  <si>
    <t>00037160</t>
  </si>
  <si>
    <t>00037174</t>
  </si>
  <si>
    <t>00001257</t>
  </si>
  <si>
    <t>00003198</t>
  </si>
  <si>
    <t>00037345</t>
  </si>
  <si>
    <t>00001543</t>
  </si>
  <si>
    <t>00003230</t>
  </si>
  <si>
    <t>00037640</t>
  </si>
  <si>
    <t>00037641</t>
  </si>
  <si>
    <t>00037701</t>
  </si>
  <si>
    <t>00037741</t>
  </si>
  <si>
    <t>00037774</t>
  </si>
  <si>
    <t>00037822</t>
  </si>
  <si>
    <t>00000809</t>
  </si>
  <si>
    <t>00003246</t>
  </si>
  <si>
    <t>00003250</t>
  </si>
  <si>
    <t>00037849</t>
  </si>
  <si>
    <t>00037915</t>
  </si>
  <si>
    <t>00003257</t>
  </si>
  <si>
    <t>00000990</t>
  </si>
  <si>
    <t>00038155</t>
  </si>
  <si>
    <t>00038197</t>
  </si>
  <si>
    <t>00001204</t>
  </si>
  <si>
    <t>00001439</t>
  </si>
  <si>
    <t>00002188</t>
  </si>
  <si>
    <t>00002189</t>
  </si>
  <si>
    <t>00003268</t>
  </si>
  <si>
    <t>00038547</t>
  </si>
  <si>
    <t>00001779</t>
  </si>
  <si>
    <t>00001576</t>
  </si>
  <si>
    <t>00038700</t>
  </si>
  <si>
    <t>00038739</t>
  </si>
  <si>
    <t>00038761</t>
  </si>
  <si>
    <t>00038870</t>
  </si>
  <si>
    <t>00038884</t>
  </si>
  <si>
    <t>00038925</t>
  </si>
  <si>
    <t>00039033</t>
  </si>
  <si>
    <t>1K23TDA</t>
  </si>
  <si>
    <t>1K23THD</t>
  </si>
  <si>
    <t>1K23TDM</t>
  </si>
  <si>
    <t>Hàng trả - 114-Co.opMart My Tho - phiếu MH002932 - COOPTIENGIANGSAIGON</t>
  </si>
  <si>
    <t>Hàng trả - 119-Co.opMart Long Xuyen - phiếu MH003198 - COOPSAIGONAG</t>
  </si>
  <si>
    <t>Hàng trả - 9402-CH Co.opFood Khu Vuc Can Tho - phiếu MH003085 - COOPFOOD-144</t>
  </si>
  <si>
    <t>Hàng trả - 9413-CH CFood CT Nguyen Van Cu 227 - phiếu MH003078 - COOPFOOD-144</t>
  </si>
  <si>
    <t>Hàng trả - 690-CH Co.opFood Xom Chieu - phiếu MH002602 - coop690</t>
  </si>
  <si>
    <t>Hàng trả - 690-CH Co.opFood Xom Chieu - phiếu MH002603 - coop690</t>
  </si>
  <si>
    <t>Hàng trả - 2138-CH CFood Duong so 8 Linh Trung - phiếu MH002467 - coop2138</t>
  </si>
  <si>
    <t>Hàng trả - 2128-CH CFood CC Safira Khang Dien - phiếu MH002646 - coop0107</t>
  </si>
  <si>
    <t>Hàng trả - 536-CO.OPMART DUYEN HAI - COOP-045</t>
  </si>
  <si>
    <t>Hàng trả - 173-Co.opMart Bao Loc - phiếu MH003111 - COOPBAOLOC</t>
  </si>
  <si>
    <t>Hàng trả - 517-Co.opMart Sa Dec - phiếu MH003037 - COOP-026</t>
  </si>
  <si>
    <t>Hàng trả - 9143-CH Co.opFood HN VP6 Linh Dam - phiếu MH002951 - coop9143</t>
  </si>
  <si>
    <t>Hàng trả - 9143-CH Co.opFood HN VP6 Linh Dam - phiếu MH002952 - coop9143</t>
  </si>
  <si>
    <t>Hàng trả - 9152-CH Co.opFood HN Ho Tung Mau - phiếu MH002827 - coop9152</t>
  </si>
  <si>
    <t>Hàng trả - 9161-CH Co.opFood HN Eurowindow - coop9161</t>
  </si>
  <si>
    <t>Hàng trả - 688-CH CFood Nguyen Duy Trinh 192 - phiếu MH003032 - coop688</t>
  </si>
  <si>
    <t>Hàng trả - 2008-CH Co.opFood CC Hoang Quan - phiếu MH002604 - coop2008</t>
  </si>
  <si>
    <t>Hàng trả - 2155-CH Co.opFood Cao Lo - phiếu MH001102 - coop0223</t>
  </si>
  <si>
    <t>Hàng trả - 185-Co.opMart Thanh Hoa - phiếu MH003038 - COOPTHANHHOA</t>
  </si>
  <si>
    <t>Hàng trả - 131-Co.opMart Vung Tau - phiếu MH003030 - COOPVUNGTAU</t>
  </si>
  <si>
    <t>Hàng trả - 9414-CH Co.opFood CT Tran Vinh Kiet - phiếu MH003102 - COOPFOOD-144</t>
  </si>
  <si>
    <t>Hàng trả - 2158-CH Co.opFood CC Lavita Charm - phiếu MH002970 - coop2158</t>
  </si>
  <si>
    <t>Hàng trả - 678-CH Co.opFood Dong Bac - phiếu MH002662 - coop0678</t>
  </si>
  <si>
    <t>Hàng trả - 2105-CH Co.opFood Tinh Lo 15-275 - phiếu MH002893 - coop2105</t>
  </si>
  <si>
    <t>Hàng trả - 276-CH Co.opFood KCN Tay Bac - phiếu MH002894 - coop0276</t>
  </si>
  <si>
    <t>Hàng trả - 276-CH Co.opFood KCN Tay Bac - phiếu MH002892 - coop0276</t>
  </si>
  <si>
    <t>Hàng trả - 2040-CH Co.opFood Ho Van Long 30 - phiếu MH003040 - coop0118</t>
  </si>
  <si>
    <t>Hàng trả - 2040-CH Co.opFood Ho Van Long 30 - phiếu MH003041 - coop0118</t>
  </si>
  <si>
    <t>Hàng trả - 630-CH Co.opFood CC Petroland - phiếu MH002637 - coop0145</t>
  </si>
  <si>
    <t>Hàng trả - 526-CO.OPMART TAN CHAU - phiếu MH003081 - COOP-032</t>
  </si>
  <si>
    <t>Hàng trả - 526-CO.OPMART TAN CHAU - phiếu MH003080 - COOP-032</t>
  </si>
  <si>
    <t>Hàng trả - 9102-Co.opFood Mien Bac - coop9102</t>
  </si>
  <si>
    <t>Hàng trả - 295-CH Co.opFood 37 Phan Huy Ich - phiếu MH002651 - coop0295</t>
  </si>
  <si>
    <t>Hàng trả - 540-CO-OPMART CAN GIUOC - COOP-046</t>
  </si>
  <si>
    <t>Hàng trả - 9108-CH Co.opFood HN Van Khe - phiếu MH003077 - coop9108</t>
  </si>
  <si>
    <t>Hàng trả - 261-CH Co.opFood Quang Trung - phiếu MH002973 - coop0261</t>
  </si>
  <si>
    <t>Hàng trả - 626-CH Co.opFood CC Binh Phu 1 - phiếu MH003352 - coop0626</t>
  </si>
  <si>
    <t>Hàng trả - 2141-CH Co.opFood Thoi Hoa - phiếu MH002533 - coop2141</t>
  </si>
  <si>
    <t>Hàng trả - 245-CH Co.opFood Nguyen Oanh - phiếu MH003092 - coop0245</t>
  </si>
  <si>
    <t>Hàng trả - 251-CH Co.opFood Do Xuan Hop - phiếu MH003044 - coop0156</t>
  </si>
  <si>
    <t>Hàng trả - 529-CO.OPMART TAN THANH - phiếu MH002971 - COOP-038</t>
  </si>
  <si>
    <t>Hàng trả - 658-CH Co.opFood Man Thien 280 - phiếu MH003043 - coop0658</t>
  </si>
  <si>
    <t>Hàng trả - 2091-CH Co.opFood Him Lam Cho Lon - phiếu MH002752 - coop0113</t>
  </si>
  <si>
    <t>Hàng trả - 9208-CH Co.op Food BH Trần Thị Hoa - phiếu MH002891 - COOPFOOD-116</t>
  </si>
  <si>
    <t>Hàng trả - 9205-CH Co.op Food BH Nguyễn Văn Tiên - phiếu MH003045 - COOPFOOD-116</t>
  </si>
  <si>
    <t>Hàng trả - 536-CO.OPMART DUYEN HAI - phiếu MH003276 - COOP-045</t>
  </si>
  <si>
    <t>Hàng trả - 185-Co.opMart Thanh Hoa - phiếu MH003124 - COOPTHANHHOA</t>
  </si>
  <si>
    <t>Hàng trả - 2162-CH CFood CC HoangAnh GoldHouse - phiếu MH003036 - coop2162</t>
  </si>
  <si>
    <t>Hàng trả - 526-CO.OPMART TAN CHAU - phiếu MH003136 - COOP-032</t>
  </si>
  <si>
    <t>Hàng trả - 114-Co.opMart My Tho - phiếu MH003208 - COOPTIENGIANGSAIGON</t>
  </si>
  <si>
    <t>Hàng trả - 9408-CH Co.opFood CT Tay Do - COOPFOOD-144</t>
  </si>
  <si>
    <t>Hàng trả - 180-Co.opMart Can Gio - phiếu MH003082 - COOPCANGIO</t>
  </si>
  <si>
    <t>Hàng trả - NQ PHO DONG - phiếu MH001699 - coop69068</t>
  </si>
  <si>
    <t>Hàng trả - NQ PHO DONG - phiếu MH001700 - coop69068</t>
  </si>
  <si>
    <t>Hàng trả - NQ PHO DONG - phiếu MH002539 - coop69068</t>
  </si>
  <si>
    <t>Hàng trả - 529-CO.OPMART TAN THANH - COOP-038</t>
  </si>
  <si>
    <t>Hàng trả - 2095-CH Co.opFood Thu Thiem Garden - phiếu MH003117 - coop2095</t>
  </si>
  <si>
    <t>Hàng trả - 2169-CH Co.opFood Kha Van Can 557 - phiếu MH003282 - coop267</t>
  </si>
  <si>
    <t>Hàng trả - 694-CH Co.opFood Thang Long 31 - phiếu MH002880 - coop0694</t>
  </si>
  <si>
    <t>Hàng trả - 562-CO.OPMART THOAI SON</t>
  </si>
  <si>
    <t>Hàng trả - 9314-CH Co.opFood BD Ngo Thi Nham82 - phiếu MH003190 - COOPFOOD-123</t>
  </si>
  <si>
    <t>Hàng trả - 9405-CH Co.opFood CT Tran Viet Chau - phiếu MH003274 - COOPFOOD-144</t>
  </si>
  <si>
    <t>Hàng trả - 9419-CH Co.opFood CT Tran Phu 71</t>
  </si>
  <si>
    <t>Hàng trả - 652-CH Co.opFood Linh Chieu - phiếu MH003191 - coop0652</t>
  </si>
  <si>
    <t>Hàng trả - 267-CH Co.opFood Kha Van Can - phiếu MH003193 - coop267</t>
  </si>
  <si>
    <t>Hàng trả - 267-CH Co.opFood Kha Van Can - phiếu MH003192 - coop267</t>
  </si>
  <si>
    <t>Hàng trả - 114-Co.opMart My Tho - phiếu MH003275 - COOPTIENGIANGSAIGON</t>
  </si>
  <si>
    <t>Hàng trả - 9144-CH Co.opFood HN Sakura - phiếu MH003301 - coop9144</t>
  </si>
  <si>
    <t>Hàng trả - 2111-CH Co.opFood Pham Nhu Tang 11 - phiếu MH003133 - coop0162</t>
  </si>
  <si>
    <t>Hàng trả - 564-CO.OPMART DUONG MINH CHAU - COOP-063</t>
  </si>
  <si>
    <t>Hàng trả - 526-CO.OPMART TAN CHAU - phiếu MH003289 - COOP-032</t>
  </si>
  <si>
    <t>Hàng trả - 9109-CH Co.opFood HN The Vesta - phiếu MH002454 - coop9109</t>
  </si>
  <si>
    <t>Hàng trả - 2152-CH Co.opFood Trung My Tay - phiếu MH003130 - coop2152</t>
  </si>
  <si>
    <t>Hàng trả - 2152-CH Co.opFood Trung My Tay - phiếu MH003131 - coop2152</t>
  </si>
  <si>
    <t>Hàng trả - 2019-CH Co.opFood Phan Van Hon 151 - phiếu MH003129 - coop2019</t>
  </si>
  <si>
    <t>Hàng trả - 695-CH Co.opFood Le Loi 60 - phiếu MH003132 - coop0695</t>
  </si>
  <si>
    <t>Hàng trả - 406-CH Co.opFood 85 Nguyen Son - phiếu MH003119 - coop0406</t>
  </si>
  <si>
    <t>Hàng trả - 246-CH Co.opFood Nguyen Cuu Dam - phiếu MH002965 - coop0246</t>
  </si>
  <si>
    <t>Hàng trả - 276-CH Co.opFood KCN Tay Bac - phiếu MH003186 - coop0276</t>
  </si>
  <si>
    <t>Hàng trả - 522-Co.opMart Ca Mau - COOPCAMAU</t>
  </si>
  <si>
    <t>Hàng trả - 9139-CH Co.opFood HN Thai Ha HH - phiếu MH003211 - coop9139</t>
  </si>
  <si>
    <t>Hàng trả - 9148-CH Co.opFood HN Tecco Skyville - phiếu MH003316 - coop9148</t>
  </si>
  <si>
    <t>Hàng trả - 238-CH Co.opFood Hiep Binh - phiếu MH003251 - coop0238</t>
  </si>
  <si>
    <t>Hàng trả - 2039-CH CoopFood Nguyen Huu Tien 11 - phiếu MH003116 - coop2039</t>
  </si>
  <si>
    <t>Hàng trả - 15005-CH Co.opFood HT Ha Huy Tap - coop3804</t>
  </si>
  <si>
    <t>Hàng trả - 9151-CH Co.opFood HN Dai Dong - phiếu MH003309 - coop9151</t>
  </si>
  <si>
    <t>Hàng trả - 2075-CH Co.opFood Do Xuan Hop 729 - phiếu MH003194 - coop0081</t>
  </si>
  <si>
    <t>Hàng trả - 2043-CH Co.opFood CC Belleza - phiếu MH003253 - coop0066</t>
  </si>
  <si>
    <t>Hàng trả - 512-Co.opMart Quang Binh - phiếu MH003398 - COOP-021</t>
  </si>
  <si>
    <t>Hàng trả - 557-Auchan Tây Ninh - phiếu MH003394 - COOPSAIGONTAYNINH</t>
  </si>
  <si>
    <t>Hàng trả - 552-Co.opMart SCA-VICTORIA - phiếu MH003304 - coopmarfour0003</t>
  </si>
  <si>
    <t>Hàng trả - 552-Co.opMart SCA-VICTORIA - phiếu MH003305 - coopmarfour0003</t>
  </si>
  <si>
    <t>Hàng trả - 9105-CH Co.opFood HN Bac Ha Tower - phiếu MH003065 - coop9105</t>
  </si>
  <si>
    <t>Hàng trả - 537-CO-OPMART VIET TRI</t>
  </si>
  <si>
    <t>Hàng trả - 9319-CH CFood BD KDC Hiep Thanh III - phiếu MH002881 - COOPFOOD-123</t>
  </si>
  <si>
    <t>Hàng trả - 185-Co.opMart Thanh Hoa</t>
  </si>
  <si>
    <t>Hàng trả - 261-CH Co.opFood Quang Trung - phiếu MH003283 - coop0261</t>
  </si>
  <si>
    <t>Hàng trả - 532-Co.opMart Cai Lay - COOP-039</t>
  </si>
  <si>
    <t>Hàng trả - 247-CH Co.opFood Lam Van Ben - phiếu MH003252 - coop247</t>
  </si>
  <si>
    <t>Hàng trả - 2089-CH Co.opFood Sunview - phiếu MH003115 - coop2089</t>
  </si>
  <si>
    <t>Hàng trả - 2089-CH Co.opFood Sunview - phiếu MH003250 - coop2089</t>
  </si>
  <si>
    <t>Hàng trả - 676-CH Co.opFood Ba Diem - phiếu MH003319 - coopfood676</t>
  </si>
  <si>
    <t>Hàng trả - 2131-CH Co.opFood Quach Dinh Bao - phiếu MH003353 - coop2131</t>
  </si>
  <si>
    <t>Hàng trả - 695-CH Co.opFood Le Loi 60 - phiếu MH003254 - coop0695</t>
  </si>
  <si>
    <t>Hàng trả - 665-CH Co.opFood Tinh Lo 15-1031 - phiếu MH003093 - coop0665</t>
  </si>
  <si>
    <t>197-SIPI-082023-1078130</t>
  </si>
  <si>
    <r>
      <t>'</t>
    </r>
    <r>
      <rPr>
        <sz val="10"/>
        <color rgb="FF000000"/>
        <rFont val="Arial"/>
        <family val="2"/>
      </rPr>
      <t>P0051521</t>
    </r>
  </si>
  <si>
    <r>
      <t>'</t>
    </r>
    <r>
      <rPr>
        <sz val="10"/>
        <color rgb="FF000000"/>
        <rFont val="Arial"/>
        <family val="2"/>
      </rPr>
      <t>P0048063</t>
    </r>
  </si>
  <si>
    <r>
      <t>'</t>
    </r>
    <r>
      <rPr>
        <sz val="10"/>
        <color rgb="FF000000"/>
        <rFont val="Arial"/>
        <family val="2"/>
      </rPr>
      <t>P0048392</t>
    </r>
  </si>
  <si>
    <r>
      <t>'</t>
    </r>
    <r>
      <rPr>
        <sz val="10"/>
        <color rgb="FF000000"/>
        <rFont val="Arial"/>
        <family val="2"/>
      </rPr>
      <t>P0049866</t>
    </r>
  </si>
  <si>
    <t>199-SIPI-082023-1085979</t>
  </si>
  <si>
    <r>
      <t>'</t>
    </r>
    <r>
      <rPr>
        <sz val="10"/>
        <color rgb="FF000000"/>
        <rFont val="Arial"/>
        <family val="2"/>
      </rPr>
      <t>a0048595</t>
    </r>
  </si>
  <si>
    <r>
      <t>'</t>
    </r>
    <r>
      <rPr>
        <sz val="10"/>
        <color rgb="FF000000"/>
        <rFont val="Arial"/>
        <family val="2"/>
      </rPr>
      <t>a0052988</t>
    </r>
  </si>
  <si>
    <r>
      <t>'</t>
    </r>
    <r>
      <rPr>
        <sz val="10"/>
        <color rgb="FF000000"/>
        <rFont val="Arial"/>
        <family val="2"/>
      </rPr>
      <t>a0047060</t>
    </r>
  </si>
  <si>
    <r>
      <t>'</t>
    </r>
    <r>
      <rPr>
        <sz val="10"/>
        <color rgb="FF000000"/>
        <rFont val="Arial"/>
        <family val="2"/>
      </rPr>
      <t>a0052999</t>
    </r>
  </si>
  <si>
    <r>
      <t>'</t>
    </r>
    <r>
      <rPr>
        <sz val="10"/>
        <color rgb="FF000000"/>
        <rFont val="Arial"/>
        <family val="2"/>
      </rPr>
      <t>a0045537</t>
    </r>
  </si>
  <si>
    <r>
      <t>'</t>
    </r>
    <r>
      <rPr>
        <sz val="10"/>
        <color rgb="FF000000"/>
        <rFont val="Arial"/>
        <family val="2"/>
      </rPr>
      <t>a0050015</t>
    </r>
  </si>
  <si>
    <t>199-SIPI-R-082023-1085979</t>
  </si>
  <si>
    <t>1K23TBB|GAMUOI - RTV1756976</t>
  </si>
  <si>
    <t>199-SIPI-R-092023-1085979</t>
  </si>
  <si>
    <r>
      <t>'</t>
    </r>
    <r>
      <rPr>
        <sz val="10"/>
        <color rgb="FF000000"/>
        <rFont val="Arial"/>
        <family val="2"/>
      </rPr>
      <t>624</t>
    </r>
  </si>
  <si>
    <t>1K23TBB|CHANGIOHEO - RTV1771023</t>
  </si>
  <si>
    <t>200-SIPI-082023-1082830</t>
  </si>
  <si>
    <r>
      <t>'</t>
    </r>
    <r>
      <rPr>
        <sz val="10"/>
        <color rgb="FF000000"/>
        <rFont val="Arial"/>
        <family val="2"/>
      </rPr>
      <t>A0045467</t>
    </r>
  </si>
  <si>
    <r>
      <t>'</t>
    </r>
    <r>
      <rPr>
        <sz val="10"/>
        <color rgb="FF000000"/>
        <rFont val="Arial"/>
        <family val="2"/>
      </rPr>
      <t>A0045468</t>
    </r>
  </si>
  <si>
    <r>
      <t>'</t>
    </r>
    <r>
      <rPr>
        <sz val="10"/>
        <color rgb="FF000000"/>
        <rFont val="Arial"/>
        <family val="2"/>
      </rPr>
      <t>A0048491</t>
    </r>
  </si>
  <si>
    <r>
      <t>'</t>
    </r>
    <r>
      <rPr>
        <sz val="10"/>
        <color rgb="FF000000"/>
        <rFont val="Arial"/>
        <family val="2"/>
      </rPr>
      <t>A0049943</t>
    </r>
  </si>
  <si>
    <r>
      <t>'</t>
    </r>
    <r>
      <rPr>
        <sz val="10"/>
        <color rgb="FF000000"/>
        <rFont val="Arial"/>
        <family val="2"/>
      </rPr>
      <t>A0049942</t>
    </r>
  </si>
  <si>
    <r>
      <t>'</t>
    </r>
    <r>
      <rPr>
        <sz val="10"/>
        <color rgb="FF000000"/>
        <rFont val="Arial"/>
        <family val="2"/>
      </rPr>
      <t>A0051639</t>
    </r>
  </si>
  <si>
    <r>
      <t>'</t>
    </r>
    <r>
      <rPr>
        <sz val="10"/>
        <color rgb="FF000000"/>
        <rFont val="Arial"/>
        <family val="2"/>
      </rPr>
      <t>A0048490</t>
    </r>
  </si>
  <si>
    <r>
      <t>'</t>
    </r>
    <r>
      <rPr>
        <sz val="10"/>
        <color rgb="FF000000"/>
        <rFont val="Arial"/>
        <family val="2"/>
      </rPr>
      <t>A0051640</t>
    </r>
  </si>
  <si>
    <r>
      <t>'</t>
    </r>
    <r>
      <rPr>
        <sz val="10"/>
        <color rgb="FF000000"/>
        <rFont val="Arial"/>
        <family val="2"/>
      </rPr>
      <t>A0046977</t>
    </r>
  </si>
  <si>
    <t>299-SIPI-072023-1280803</t>
  </si>
  <si>
    <r>
      <t>'</t>
    </r>
    <r>
      <rPr>
        <sz val="10"/>
        <color rgb="FF000000"/>
        <rFont val="Arial"/>
        <family val="2"/>
      </rPr>
      <t>23-b045340</t>
    </r>
  </si>
  <si>
    <r>
      <t>'</t>
    </r>
    <r>
      <rPr>
        <sz val="10"/>
        <color rgb="FF000000"/>
        <rFont val="Arial"/>
        <family val="2"/>
      </rPr>
      <t>23-b040690</t>
    </r>
  </si>
  <si>
    <t>299-SIPI-072023-1283096</t>
  </si>
  <si>
    <r>
      <t>'</t>
    </r>
    <r>
      <rPr>
        <sz val="10"/>
        <color rgb="FF000000"/>
        <rFont val="Arial"/>
        <family val="2"/>
      </rPr>
      <t>23-B41074</t>
    </r>
  </si>
  <si>
    <r>
      <t>'</t>
    </r>
    <r>
      <rPr>
        <sz val="10"/>
        <color rgb="FF000000"/>
        <rFont val="Arial"/>
        <family val="2"/>
      </rPr>
      <t>23-b043608</t>
    </r>
  </si>
  <si>
    <r>
      <t>'</t>
    </r>
    <r>
      <rPr>
        <sz val="10"/>
        <color rgb="FF000000"/>
        <rFont val="Arial"/>
        <family val="2"/>
      </rPr>
      <t>23-b044042</t>
    </r>
  </si>
  <si>
    <r>
      <t>'</t>
    </r>
    <r>
      <rPr>
        <sz val="10"/>
        <color rgb="FF000000"/>
        <rFont val="Arial"/>
        <family val="2"/>
      </rPr>
      <t>23-B45304</t>
    </r>
  </si>
  <si>
    <r>
      <t>'</t>
    </r>
    <r>
      <rPr>
        <sz val="10"/>
        <color rgb="FF000000"/>
        <rFont val="Arial"/>
        <family val="2"/>
      </rPr>
      <t>23-b045099</t>
    </r>
  </si>
  <si>
    <t>299-SIPI-082023-1283096</t>
  </si>
  <si>
    <r>
      <t>'</t>
    </r>
    <r>
      <rPr>
        <sz val="10"/>
        <color rgb="FF000000"/>
        <rFont val="Arial"/>
        <family val="2"/>
      </rPr>
      <t>23-b045522</t>
    </r>
  </si>
  <si>
    <r>
      <t>'</t>
    </r>
    <r>
      <rPr>
        <sz val="10"/>
        <color rgb="FF000000"/>
        <rFont val="Arial"/>
        <family val="2"/>
      </rPr>
      <t>23-b045432</t>
    </r>
  </si>
  <si>
    <r>
      <t>'</t>
    </r>
    <r>
      <rPr>
        <sz val="10"/>
        <color rgb="FF000000"/>
        <rFont val="Arial"/>
        <family val="2"/>
      </rPr>
      <t>23-b045474</t>
    </r>
  </si>
  <si>
    <r>
      <t>'</t>
    </r>
    <r>
      <rPr>
        <sz val="10"/>
        <color rgb="FF000000"/>
        <rFont val="Arial"/>
        <family val="2"/>
      </rPr>
      <t>23-b046679</t>
    </r>
  </si>
  <si>
    <r>
      <t>'</t>
    </r>
    <r>
      <rPr>
        <sz val="10"/>
        <color rgb="FF000000"/>
        <rFont val="Arial"/>
        <family val="2"/>
      </rPr>
      <t>23-b046335</t>
    </r>
  </si>
  <si>
    <r>
      <t>'</t>
    </r>
    <r>
      <rPr>
        <sz val="10"/>
        <color rgb="FF000000"/>
        <rFont val="Arial"/>
        <family val="2"/>
      </rPr>
      <t>23-b046853</t>
    </r>
  </si>
  <si>
    <r>
      <t>'</t>
    </r>
    <r>
      <rPr>
        <sz val="10"/>
        <color rgb="FF000000"/>
        <rFont val="Arial"/>
        <family val="2"/>
      </rPr>
      <t>23-b046852</t>
    </r>
  </si>
  <si>
    <r>
      <t>'</t>
    </r>
    <r>
      <rPr>
        <sz val="10"/>
        <color rgb="FF000000"/>
        <rFont val="Arial"/>
        <family val="2"/>
      </rPr>
      <t>23-b047027</t>
    </r>
  </si>
  <si>
    <r>
      <t>'</t>
    </r>
    <r>
      <rPr>
        <sz val="10"/>
        <color rgb="FF000000"/>
        <rFont val="Arial"/>
        <family val="2"/>
      </rPr>
      <t>23-b048084</t>
    </r>
  </si>
  <si>
    <r>
      <t>'</t>
    </r>
    <r>
      <rPr>
        <sz val="10"/>
        <color rgb="FF000000"/>
        <rFont val="Arial"/>
        <family val="2"/>
      </rPr>
      <t>23-b046789</t>
    </r>
  </si>
  <si>
    <r>
      <t>'</t>
    </r>
    <r>
      <rPr>
        <sz val="10"/>
        <color rgb="FF000000"/>
        <rFont val="Arial"/>
        <family val="2"/>
      </rPr>
      <t>23-b046678</t>
    </r>
  </si>
  <si>
    <r>
      <t>'</t>
    </r>
    <r>
      <rPr>
        <sz val="10"/>
        <color rgb="FF000000"/>
        <rFont val="Arial"/>
        <family val="2"/>
      </rPr>
      <t>23-b048114</t>
    </r>
  </si>
  <si>
    <r>
      <t>'</t>
    </r>
    <r>
      <rPr>
        <sz val="10"/>
        <color rgb="FF000000"/>
        <rFont val="Arial"/>
        <family val="2"/>
      </rPr>
      <t>23-b047006</t>
    </r>
  </si>
  <si>
    <r>
      <t>'</t>
    </r>
    <r>
      <rPr>
        <sz val="10"/>
        <color rgb="FF000000"/>
        <rFont val="Arial"/>
        <family val="2"/>
      </rPr>
      <t>23-b047733</t>
    </r>
  </si>
  <si>
    <r>
      <t>'</t>
    </r>
    <r>
      <rPr>
        <sz val="10"/>
        <color rgb="FF000000"/>
        <rFont val="Arial"/>
        <family val="2"/>
      </rPr>
      <t>23-b048541</t>
    </r>
  </si>
  <si>
    <r>
      <t>'</t>
    </r>
    <r>
      <rPr>
        <sz val="10"/>
        <color rgb="FF000000"/>
        <rFont val="Arial"/>
        <family val="2"/>
      </rPr>
      <t>23-b045503</t>
    </r>
  </si>
  <si>
    <r>
      <t>'</t>
    </r>
    <r>
      <rPr>
        <sz val="10"/>
        <color rgb="FF000000"/>
        <rFont val="Arial"/>
        <family val="2"/>
      </rPr>
      <t>23-b046857</t>
    </r>
  </si>
  <si>
    <r>
      <t>'</t>
    </r>
    <r>
      <rPr>
        <sz val="10"/>
        <color rgb="FF000000"/>
        <rFont val="Arial"/>
        <family val="2"/>
      </rPr>
      <t>23-b048532</t>
    </r>
  </si>
  <si>
    <r>
      <t>'</t>
    </r>
    <r>
      <rPr>
        <sz val="10"/>
        <color rgb="FF000000"/>
        <rFont val="Arial"/>
        <family val="2"/>
      </rPr>
      <t>23-b049624</t>
    </r>
  </si>
  <si>
    <r>
      <t>'</t>
    </r>
    <r>
      <rPr>
        <sz val="10"/>
        <color rgb="FF000000"/>
        <rFont val="Arial"/>
        <family val="2"/>
      </rPr>
      <t>23-b046674</t>
    </r>
  </si>
  <si>
    <r>
      <t>'</t>
    </r>
    <r>
      <rPr>
        <sz val="10"/>
        <color rgb="FF000000"/>
        <rFont val="Arial"/>
        <family val="2"/>
      </rPr>
      <t>23-b048078</t>
    </r>
  </si>
  <si>
    <r>
      <t>'</t>
    </r>
    <r>
      <rPr>
        <sz val="10"/>
        <color rgb="FF000000"/>
        <rFont val="Arial"/>
        <family val="2"/>
      </rPr>
      <t>23-b048079</t>
    </r>
  </si>
  <si>
    <r>
      <t>'</t>
    </r>
    <r>
      <rPr>
        <sz val="10"/>
        <color rgb="FF000000"/>
        <rFont val="Arial"/>
        <family val="2"/>
      </rPr>
      <t>23-b048535</t>
    </r>
  </si>
  <si>
    <r>
      <t>'</t>
    </r>
    <r>
      <rPr>
        <sz val="10"/>
        <color rgb="FF000000"/>
        <rFont val="Arial"/>
        <family val="2"/>
      </rPr>
      <t>23-b049623</t>
    </r>
  </si>
  <si>
    <r>
      <t>'</t>
    </r>
    <r>
      <rPr>
        <sz val="10"/>
        <color rgb="FF000000"/>
        <rFont val="Arial"/>
        <family val="2"/>
      </rPr>
      <t>23-b049969</t>
    </r>
  </si>
  <si>
    <r>
      <t>'</t>
    </r>
    <r>
      <rPr>
        <sz val="10"/>
        <color rgb="FF000000"/>
        <rFont val="Arial"/>
        <family val="2"/>
      </rPr>
      <t>23-b050743</t>
    </r>
  </si>
  <si>
    <r>
      <t>'</t>
    </r>
    <r>
      <rPr>
        <sz val="10"/>
        <color rgb="FF000000"/>
        <rFont val="Arial"/>
        <family val="2"/>
      </rPr>
      <t>23-b051453</t>
    </r>
  </si>
  <si>
    <r>
      <t>'</t>
    </r>
    <r>
      <rPr>
        <sz val="10"/>
        <color rgb="FF000000"/>
        <rFont val="Arial"/>
        <family val="2"/>
      </rPr>
      <t>23-b049951</t>
    </r>
  </si>
  <si>
    <r>
      <t>'</t>
    </r>
    <r>
      <rPr>
        <sz val="10"/>
        <color rgb="FF000000"/>
        <rFont val="Arial"/>
        <family val="2"/>
      </rPr>
      <t>23-b051402</t>
    </r>
  </si>
  <si>
    <r>
      <t>'</t>
    </r>
    <r>
      <rPr>
        <sz val="10"/>
        <color rgb="FF000000"/>
        <rFont val="Arial"/>
        <family val="2"/>
      </rPr>
      <t>23-b049970</t>
    </r>
  </si>
  <si>
    <r>
      <t>'</t>
    </r>
    <r>
      <rPr>
        <sz val="10"/>
        <color rgb="FF000000"/>
        <rFont val="Arial"/>
        <family val="2"/>
      </rPr>
      <t>23-b051468</t>
    </r>
  </si>
  <si>
    <t>HHCLBTT</t>
  </si>
  <si>
    <r>
      <t>'</t>
    </r>
    <r>
      <rPr>
        <sz val="10"/>
        <color rgb="FF000000"/>
        <rFont val="Arial"/>
        <family val="2"/>
      </rPr>
      <t>23-b050763</t>
    </r>
  </si>
  <si>
    <r>
      <t>'</t>
    </r>
    <r>
      <rPr>
        <sz val="10"/>
        <color rgb="FF000000"/>
        <rFont val="Arial"/>
        <family val="2"/>
      </rPr>
      <t>23-b051201</t>
    </r>
  </si>
  <si>
    <r>
      <t>'</t>
    </r>
    <r>
      <rPr>
        <sz val="10"/>
        <color rgb="FF000000"/>
        <rFont val="Arial"/>
        <family val="2"/>
      </rPr>
      <t>23-b051477</t>
    </r>
  </si>
  <si>
    <r>
      <t>'</t>
    </r>
    <r>
      <rPr>
        <sz val="10"/>
        <color rgb="FF000000"/>
        <rFont val="Arial"/>
        <family val="2"/>
      </rPr>
      <t>23-b051687</t>
    </r>
  </si>
  <si>
    <r>
      <t>'</t>
    </r>
    <r>
      <rPr>
        <sz val="10"/>
        <color rgb="FF000000"/>
        <rFont val="Arial"/>
        <family val="2"/>
      </rPr>
      <t>23-b051728</t>
    </r>
  </si>
  <si>
    <r>
      <t>'</t>
    </r>
    <r>
      <rPr>
        <sz val="10"/>
        <color rgb="FF000000"/>
        <rFont val="Arial"/>
        <family val="2"/>
      </rPr>
      <t>23-b051674</t>
    </r>
  </si>
  <si>
    <r>
      <t>'</t>
    </r>
    <r>
      <rPr>
        <sz val="10"/>
        <color rgb="FF000000"/>
        <rFont val="Arial"/>
        <family val="2"/>
      </rPr>
      <t>23-b053099</t>
    </r>
  </si>
  <si>
    <r>
      <t>'</t>
    </r>
    <r>
      <rPr>
        <sz val="10"/>
        <color rgb="FF000000"/>
        <rFont val="Arial"/>
        <family val="2"/>
      </rPr>
      <t>23-b0045481</t>
    </r>
  </si>
  <si>
    <r>
      <t>'</t>
    </r>
    <r>
      <rPr>
        <sz val="10"/>
        <color rgb="FF000000"/>
        <rFont val="Arial"/>
        <family val="2"/>
      </rPr>
      <t>23-b051729</t>
    </r>
  </si>
  <si>
    <r>
      <t>'</t>
    </r>
    <r>
      <rPr>
        <sz val="10"/>
        <color rgb="FF000000"/>
        <rFont val="Arial"/>
        <family val="2"/>
      </rPr>
      <t>23-b053078</t>
    </r>
  </si>
  <si>
    <r>
      <t>'</t>
    </r>
    <r>
      <rPr>
        <sz val="10"/>
        <color rgb="FF000000"/>
        <rFont val="Arial"/>
        <family val="2"/>
      </rPr>
      <t>23-b045496</t>
    </r>
  </si>
  <si>
    <r>
      <t>'</t>
    </r>
    <r>
      <rPr>
        <sz val="10"/>
        <color rgb="FF000000"/>
        <rFont val="Arial"/>
        <family val="2"/>
      </rPr>
      <t>23-b046782</t>
    </r>
  </si>
  <si>
    <r>
      <t>'</t>
    </r>
    <r>
      <rPr>
        <sz val="10"/>
        <color rgb="FF000000"/>
        <rFont val="Arial"/>
        <family val="2"/>
      </rPr>
      <t>23-b047025</t>
    </r>
  </si>
  <si>
    <r>
      <t>'</t>
    </r>
    <r>
      <rPr>
        <sz val="10"/>
        <color rgb="FF000000"/>
        <rFont val="Arial"/>
        <family val="2"/>
      </rPr>
      <t>23-b047019</t>
    </r>
  </si>
  <si>
    <r>
      <t>'</t>
    </r>
    <r>
      <rPr>
        <sz val="10"/>
        <color rgb="FF000000"/>
        <rFont val="Arial"/>
        <family val="2"/>
      </rPr>
      <t>23-b046998</t>
    </r>
  </si>
  <si>
    <r>
      <t>'</t>
    </r>
    <r>
      <rPr>
        <sz val="10"/>
        <color rgb="FF000000"/>
        <rFont val="Arial"/>
        <family val="2"/>
      </rPr>
      <t>23-b046657</t>
    </r>
  </si>
  <si>
    <r>
      <t>'</t>
    </r>
    <r>
      <rPr>
        <sz val="10"/>
        <color rgb="FF000000"/>
        <rFont val="Arial"/>
        <family val="2"/>
      </rPr>
      <t>23-b048111</t>
    </r>
  </si>
  <si>
    <r>
      <t>'</t>
    </r>
    <r>
      <rPr>
        <sz val="10"/>
        <color rgb="FF000000"/>
        <rFont val="Arial"/>
        <family val="2"/>
      </rPr>
      <t>23-b047005</t>
    </r>
  </si>
  <si>
    <r>
      <t>'</t>
    </r>
    <r>
      <rPr>
        <sz val="10"/>
        <color rgb="FF000000"/>
        <rFont val="Arial"/>
        <family val="2"/>
      </rPr>
      <t>23-b047776</t>
    </r>
  </si>
  <si>
    <r>
      <t>'</t>
    </r>
    <r>
      <rPr>
        <sz val="10"/>
        <color rgb="FF000000"/>
        <rFont val="Arial"/>
        <family val="2"/>
      </rPr>
      <t>23-b047711</t>
    </r>
  </si>
  <si>
    <r>
      <t>'</t>
    </r>
    <r>
      <rPr>
        <sz val="10"/>
        <color rgb="FF000000"/>
        <rFont val="Arial"/>
        <family val="2"/>
      </rPr>
      <t>23-b048240</t>
    </r>
  </si>
  <si>
    <r>
      <t>'</t>
    </r>
    <r>
      <rPr>
        <sz val="10"/>
        <color rgb="FF000000"/>
        <rFont val="Arial"/>
        <family val="2"/>
      </rPr>
      <t>23-b045512</t>
    </r>
  </si>
  <si>
    <r>
      <t>'</t>
    </r>
    <r>
      <rPr>
        <sz val="10"/>
        <color rgb="FF000000"/>
        <rFont val="Arial"/>
        <family val="2"/>
      </rPr>
      <t>23-b048120</t>
    </r>
  </si>
  <si>
    <r>
      <t>'</t>
    </r>
    <r>
      <rPr>
        <sz val="10"/>
        <color rgb="FF000000"/>
        <rFont val="Arial"/>
        <family val="2"/>
      </rPr>
      <t>23-b048517</t>
    </r>
  </si>
  <si>
    <r>
      <t>'</t>
    </r>
    <r>
      <rPr>
        <sz val="10"/>
        <color rgb="FF000000"/>
        <rFont val="Arial"/>
        <family val="2"/>
      </rPr>
      <t>23-b046325</t>
    </r>
  </si>
  <si>
    <r>
      <t>'</t>
    </r>
    <r>
      <rPr>
        <sz val="10"/>
        <color rgb="FF000000"/>
        <rFont val="Arial"/>
        <family val="2"/>
      </rPr>
      <t>23-b048503</t>
    </r>
  </si>
  <si>
    <r>
      <t>'</t>
    </r>
    <r>
      <rPr>
        <sz val="10"/>
        <color rgb="FF000000"/>
        <rFont val="Arial"/>
        <family val="2"/>
      </rPr>
      <t>23-b049844</t>
    </r>
  </si>
  <si>
    <r>
      <t>'</t>
    </r>
    <r>
      <rPr>
        <sz val="10"/>
        <color rgb="FF000000"/>
        <rFont val="Arial"/>
        <family val="2"/>
      </rPr>
      <t>23-b049612</t>
    </r>
  </si>
  <si>
    <r>
      <t>'</t>
    </r>
    <r>
      <rPr>
        <sz val="10"/>
        <color rgb="FF000000"/>
        <rFont val="Arial"/>
        <family val="2"/>
      </rPr>
      <t>23-b049789</t>
    </r>
  </si>
  <si>
    <r>
      <t>'</t>
    </r>
    <r>
      <rPr>
        <sz val="10"/>
        <color rgb="FF000000"/>
        <rFont val="Arial"/>
        <family val="2"/>
      </rPr>
      <t>23-b049770</t>
    </r>
  </si>
  <si>
    <r>
      <t>'</t>
    </r>
    <r>
      <rPr>
        <sz val="10"/>
        <color rgb="FF000000"/>
        <rFont val="Arial"/>
        <family val="2"/>
      </rPr>
      <t>23-b049989</t>
    </r>
  </si>
  <si>
    <r>
      <t>'</t>
    </r>
    <r>
      <rPr>
        <sz val="10"/>
        <color rgb="FF000000"/>
        <rFont val="Arial"/>
        <family val="2"/>
      </rPr>
      <t>23-b049990</t>
    </r>
  </si>
  <si>
    <r>
      <t>'</t>
    </r>
    <r>
      <rPr>
        <sz val="10"/>
        <color rgb="FF000000"/>
        <rFont val="Arial"/>
        <family val="2"/>
      </rPr>
      <t>23-b049889</t>
    </r>
  </si>
  <si>
    <r>
      <t>'</t>
    </r>
    <r>
      <rPr>
        <sz val="10"/>
        <color rgb="FF000000"/>
        <rFont val="Arial"/>
        <family val="2"/>
      </rPr>
      <t>23-b048500</t>
    </r>
  </si>
  <si>
    <r>
      <t>'</t>
    </r>
    <r>
      <rPr>
        <sz val="10"/>
        <color rgb="FF000000"/>
        <rFont val="Arial"/>
        <family val="2"/>
      </rPr>
      <t>23-b049620</t>
    </r>
  </si>
  <si>
    <r>
      <t>'</t>
    </r>
    <r>
      <rPr>
        <sz val="10"/>
        <color rgb="FF000000"/>
        <rFont val="Arial"/>
        <family val="2"/>
      </rPr>
      <t>23-b051720</t>
    </r>
  </si>
  <si>
    <r>
      <t>'</t>
    </r>
    <r>
      <rPr>
        <sz val="10"/>
        <color rgb="FF000000"/>
        <rFont val="Arial"/>
        <family val="2"/>
      </rPr>
      <t>23-b051400</t>
    </r>
  </si>
  <si>
    <r>
      <t>'</t>
    </r>
    <r>
      <rPr>
        <sz val="10"/>
        <color rgb="FF000000"/>
        <rFont val="Arial"/>
        <family val="2"/>
      </rPr>
      <t>23-b051677</t>
    </r>
  </si>
  <si>
    <r>
      <t>'</t>
    </r>
    <r>
      <rPr>
        <sz val="10"/>
        <color rgb="FF000000"/>
        <rFont val="Arial"/>
        <family val="2"/>
      </rPr>
      <t>23-b051697</t>
    </r>
  </si>
  <si>
    <r>
      <t>'</t>
    </r>
    <r>
      <rPr>
        <sz val="10"/>
        <color rgb="FF000000"/>
        <rFont val="Arial"/>
        <family val="2"/>
      </rPr>
      <t>23-b053100</t>
    </r>
  </si>
  <si>
    <r>
      <t>'</t>
    </r>
    <r>
      <rPr>
        <sz val="10"/>
        <color rgb="FF000000"/>
        <rFont val="Arial"/>
        <family val="2"/>
      </rPr>
      <t>23-b051710</t>
    </r>
  </si>
  <si>
    <r>
      <t>'</t>
    </r>
    <r>
      <rPr>
        <sz val="10"/>
        <color rgb="FF000000"/>
        <rFont val="Arial"/>
        <family val="2"/>
      </rPr>
      <t>23-b053120</t>
    </r>
  </si>
  <si>
    <r>
      <t>'</t>
    </r>
    <r>
      <rPr>
        <sz val="10"/>
        <color rgb="FF000000"/>
        <rFont val="Arial"/>
        <family val="2"/>
      </rPr>
      <t>23-b051711</t>
    </r>
  </si>
  <si>
    <r>
      <t>'</t>
    </r>
    <r>
      <rPr>
        <sz val="10"/>
        <color rgb="FF000000"/>
        <rFont val="Arial"/>
        <family val="2"/>
      </rPr>
      <t>23-b053082</t>
    </r>
  </si>
  <si>
    <r>
      <t>'</t>
    </r>
    <r>
      <rPr>
        <sz val="10"/>
        <color rgb="FF000000"/>
        <rFont val="Arial"/>
        <family val="2"/>
      </rPr>
      <t>23-b046312</t>
    </r>
  </si>
  <si>
    <r>
      <t>'</t>
    </r>
    <r>
      <rPr>
        <sz val="10"/>
        <color rgb="FF000000"/>
        <rFont val="Arial"/>
        <family val="2"/>
      </rPr>
      <t>23-b045491</t>
    </r>
  </si>
  <si>
    <r>
      <t>'</t>
    </r>
    <r>
      <rPr>
        <sz val="10"/>
        <color rgb="FF000000"/>
        <rFont val="Arial"/>
        <family val="2"/>
      </rPr>
      <t>23-b046947</t>
    </r>
  </si>
  <si>
    <r>
      <t>'</t>
    </r>
    <r>
      <rPr>
        <sz val="10"/>
        <color rgb="FF000000"/>
        <rFont val="Arial"/>
        <family val="2"/>
      </rPr>
      <t>23-b046773</t>
    </r>
  </si>
  <si>
    <r>
      <t>'</t>
    </r>
    <r>
      <rPr>
        <sz val="10"/>
        <color rgb="FF000000"/>
        <rFont val="Arial"/>
        <family val="2"/>
      </rPr>
      <t>23-b046986</t>
    </r>
  </si>
  <si>
    <r>
      <t>'</t>
    </r>
    <r>
      <rPr>
        <sz val="10"/>
        <color rgb="FF000000"/>
        <rFont val="Arial"/>
        <family val="2"/>
      </rPr>
      <t>23-b046999</t>
    </r>
  </si>
  <si>
    <r>
      <t>'</t>
    </r>
    <r>
      <rPr>
        <sz val="10"/>
        <color rgb="FF000000"/>
        <rFont val="Arial"/>
        <family val="2"/>
      </rPr>
      <t>23-b046988</t>
    </r>
  </si>
  <si>
    <r>
      <t>'</t>
    </r>
    <r>
      <rPr>
        <sz val="10"/>
        <color rgb="FF000000"/>
        <rFont val="Arial"/>
        <family val="2"/>
      </rPr>
      <t>23-b045524</t>
    </r>
  </si>
  <si>
    <r>
      <t>'</t>
    </r>
    <r>
      <rPr>
        <sz val="10"/>
        <color rgb="FF000000"/>
        <rFont val="Arial"/>
        <family val="2"/>
      </rPr>
      <t>23-b046854</t>
    </r>
  </si>
  <si>
    <r>
      <t>'</t>
    </r>
    <r>
      <rPr>
        <sz val="10"/>
        <color rgb="FF000000"/>
        <rFont val="Arial"/>
        <family val="2"/>
      </rPr>
      <t>23-b046993</t>
    </r>
  </si>
  <si>
    <r>
      <t>'</t>
    </r>
    <r>
      <rPr>
        <sz val="10"/>
        <color rgb="FF000000"/>
        <rFont val="Arial"/>
        <family val="2"/>
      </rPr>
      <t>23-b047021</t>
    </r>
  </si>
  <si>
    <r>
      <t>'</t>
    </r>
    <r>
      <rPr>
        <sz val="10"/>
        <color rgb="FF000000"/>
        <rFont val="Arial"/>
        <family val="2"/>
      </rPr>
      <t>23-b047037</t>
    </r>
  </si>
  <si>
    <r>
      <t>'</t>
    </r>
    <r>
      <rPr>
        <sz val="10"/>
        <color rgb="FF000000"/>
        <rFont val="Arial"/>
        <family val="2"/>
      </rPr>
      <t>23-b0048249</t>
    </r>
  </si>
  <si>
    <r>
      <t>'</t>
    </r>
    <r>
      <rPr>
        <sz val="10"/>
        <color rgb="FF000000"/>
        <rFont val="Arial"/>
        <family val="2"/>
      </rPr>
      <t>23-b046776</t>
    </r>
  </si>
  <si>
    <r>
      <t>'</t>
    </r>
    <r>
      <rPr>
        <sz val="10"/>
        <color rgb="FF000000"/>
        <rFont val="Arial"/>
        <family val="2"/>
      </rPr>
      <t>23-b047023</t>
    </r>
  </si>
  <si>
    <r>
      <t>'</t>
    </r>
    <r>
      <rPr>
        <sz val="10"/>
        <color rgb="FF000000"/>
        <rFont val="Arial"/>
        <family val="2"/>
      </rPr>
      <t>23-b048264</t>
    </r>
  </si>
  <si>
    <r>
      <t>'</t>
    </r>
    <r>
      <rPr>
        <sz val="10"/>
        <color rgb="FF000000"/>
        <rFont val="Arial"/>
        <family val="2"/>
      </rPr>
      <t>23-b048481</t>
    </r>
  </si>
  <si>
    <r>
      <t>'</t>
    </r>
    <r>
      <rPr>
        <sz val="10"/>
        <color rgb="FF000000"/>
        <rFont val="Arial"/>
        <family val="2"/>
      </rPr>
      <t>23-b049838</t>
    </r>
  </si>
  <si>
    <r>
      <t>'</t>
    </r>
    <r>
      <rPr>
        <sz val="10"/>
        <color rgb="FF000000"/>
        <rFont val="Arial"/>
        <family val="2"/>
      </rPr>
      <t>23-b048478</t>
    </r>
  </si>
  <si>
    <r>
      <t>'</t>
    </r>
    <r>
      <rPr>
        <sz val="10"/>
        <color rgb="FF000000"/>
        <rFont val="Arial"/>
        <family val="2"/>
      </rPr>
      <t>23-b047026</t>
    </r>
  </si>
  <si>
    <r>
      <t>'</t>
    </r>
    <r>
      <rPr>
        <sz val="10"/>
        <color rgb="FF000000"/>
        <rFont val="Arial"/>
        <family val="2"/>
      </rPr>
      <t>23-b048278</t>
    </r>
  </si>
  <si>
    <r>
      <t>'</t>
    </r>
    <r>
      <rPr>
        <sz val="10"/>
        <color rgb="FF000000"/>
        <rFont val="Arial"/>
        <family val="2"/>
      </rPr>
      <t>23-b049986</t>
    </r>
  </si>
  <si>
    <r>
      <t>'</t>
    </r>
    <r>
      <rPr>
        <sz val="10"/>
        <color rgb="FF000000"/>
        <rFont val="Arial"/>
        <family val="2"/>
      </rPr>
      <t>23-b049629</t>
    </r>
  </si>
  <si>
    <r>
      <t>'</t>
    </r>
    <r>
      <rPr>
        <sz val="10"/>
        <color rgb="FF000000"/>
        <rFont val="Arial"/>
        <family val="2"/>
      </rPr>
      <t>23-b049950</t>
    </r>
  </si>
  <si>
    <r>
      <t>'</t>
    </r>
    <r>
      <rPr>
        <sz val="10"/>
        <color rgb="FF000000"/>
        <rFont val="Arial"/>
        <family val="2"/>
      </rPr>
      <t>23-b051195</t>
    </r>
  </si>
  <si>
    <r>
      <t>'</t>
    </r>
    <r>
      <rPr>
        <sz val="10"/>
        <color rgb="FF000000"/>
        <rFont val="Arial"/>
        <family val="2"/>
      </rPr>
      <t>23-b051653</t>
    </r>
  </si>
  <si>
    <r>
      <t>'</t>
    </r>
    <r>
      <rPr>
        <sz val="10"/>
        <color rgb="FF000000"/>
        <rFont val="Arial"/>
        <family val="2"/>
      </rPr>
      <t>23-b051200</t>
    </r>
  </si>
  <si>
    <r>
      <t>'</t>
    </r>
    <r>
      <rPr>
        <sz val="10"/>
        <color rgb="FF000000"/>
        <rFont val="Arial"/>
        <family val="2"/>
      </rPr>
      <t>23-b051714</t>
    </r>
  </si>
  <si>
    <r>
      <t>'</t>
    </r>
    <r>
      <rPr>
        <sz val="10"/>
        <color rgb="FF000000"/>
        <rFont val="Arial"/>
        <family val="2"/>
      </rPr>
      <t>23-b051721</t>
    </r>
  </si>
  <si>
    <r>
      <t>'</t>
    </r>
    <r>
      <rPr>
        <sz val="10"/>
        <color rgb="FF000000"/>
        <rFont val="Arial"/>
        <family val="2"/>
      </rPr>
      <t>23-b049966</t>
    </r>
  </si>
  <si>
    <r>
      <t>'</t>
    </r>
    <r>
      <rPr>
        <sz val="10"/>
        <color rgb="FF000000"/>
        <rFont val="Arial"/>
        <family val="2"/>
      </rPr>
      <t>23-b051471</t>
    </r>
  </si>
  <si>
    <r>
      <t>'</t>
    </r>
    <r>
      <rPr>
        <sz val="10"/>
        <color rgb="FF000000"/>
        <rFont val="Arial"/>
        <family val="2"/>
      </rPr>
      <t>23-b051719</t>
    </r>
  </si>
  <si>
    <r>
      <t>'</t>
    </r>
    <r>
      <rPr>
        <sz val="10"/>
        <color rgb="FF000000"/>
        <rFont val="Arial"/>
        <family val="2"/>
      </rPr>
      <t>23-b051186</t>
    </r>
  </si>
  <si>
    <r>
      <t>'</t>
    </r>
    <r>
      <rPr>
        <sz val="10"/>
        <color rgb="FF000000"/>
        <rFont val="Arial"/>
        <family val="2"/>
      </rPr>
      <t>23-b051398</t>
    </r>
  </si>
  <si>
    <r>
      <t>'</t>
    </r>
    <r>
      <rPr>
        <sz val="10"/>
        <color rgb="FF000000"/>
        <rFont val="Arial"/>
        <family val="2"/>
      </rPr>
      <t>23-b047017</t>
    </r>
  </si>
  <si>
    <r>
      <t>'</t>
    </r>
    <r>
      <rPr>
        <sz val="10"/>
        <color rgb="FF000000"/>
        <rFont val="Arial"/>
        <family val="2"/>
      </rPr>
      <t>23-b048304</t>
    </r>
  </si>
  <si>
    <r>
      <t>'</t>
    </r>
    <r>
      <rPr>
        <sz val="10"/>
        <color rgb="FF000000"/>
        <rFont val="Arial"/>
        <family val="2"/>
      </rPr>
      <t>23-b049960</t>
    </r>
  </si>
  <si>
    <r>
      <t>'</t>
    </r>
    <r>
      <rPr>
        <sz val="10"/>
        <color rgb="FF000000"/>
        <rFont val="Arial"/>
        <family val="2"/>
      </rPr>
      <t>23-b045428</t>
    </r>
  </si>
  <si>
    <r>
      <t>'</t>
    </r>
    <r>
      <rPr>
        <sz val="10"/>
        <color rgb="FF000000"/>
        <rFont val="Arial"/>
        <family val="2"/>
      </rPr>
      <t>23-b045433</t>
    </r>
  </si>
  <si>
    <r>
      <t>'</t>
    </r>
    <r>
      <rPr>
        <sz val="10"/>
        <color rgb="FF000000"/>
        <rFont val="Arial"/>
        <family val="2"/>
      </rPr>
      <t>23-b045475</t>
    </r>
  </si>
  <si>
    <r>
      <t>'</t>
    </r>
    <r>
      <rPr>
        <sz val="10"/>
        <color rgb="FF000000"/>
        <rFont val="Arial"/>
        <family val="2"/>
      </rPr>
      <t>23-b045497</t>
    </r>
  </si>
  <si>
    <r>
      <t>'</t>
    </r>
    <r>
      <rPr>
        <sz val="10"/>
        <color rgb="FF000000"/>
        <rFont val="Arial"/>
        <family val="2"/>
      </rPr>
      <t>23-b045504</t>
    </r>
  </si>
  <si>
    <r>
      <t>'</t>
    </r>
    <r>
      <rPr>
        <sz val="10"/>
        <color rgb="FF000000"/>
        <rFont val="Arial"/>
        <family val="2"/>
      </rPr>
      <t>23-b045511</t>
    </r>
  </si>
  <si>
    <r>
      <t>'</t>
    </r>
    <r>
      <rPr>
        <sz val="10"/>
        <color rgb="FF000000"/>
        <rFont val="Arial"/>
        <family val="2"/>
      </rPr>
      <t>23-b046316</t>
    </r>
  </si>
  <si>
    <r>
      <t>'</t>
    </r>
    <r>
      <rPr>
        <sz val="10"/>
        <color rgb="FF000000"/>
        <rFont val="Arial"/>
        <family val="2"/>
      </rPr>
      <t>23-b046836</t>
    </r>
  </si>
  <si>
    <r>
      <t>'</t>
    </r>
    <r>
      <rPr>
        <sz val="10"/>
        <color rgb="FF000000"/>
        <rFont val="Arial"/>
        <family val="2"/>
      </rPr>
      <t>23-b046313</t>
    </r>
  </si>
  <si>
    <r>
      <t>'</t>
    </r>
    <r>
      <rPr>
        <sz val="10"/>
        <color rgb="FF000000"/>
        <rFont val="Arial"/>
        <family val="2"/>
      </rPr>
      <t>23-b046864</t>
    </r>
  </si>
  <si>
    <r>
      <t>'</t>
    </r>
    <r>
      <rPr>
        <sz val="10"/>
        <color rgb="FF000000"/>
        <rFont val="Arial"/>
        <family val="2"/>
      </rPr>
      <t>23-b046985</t>
    </r>
  </si>
  <si>
    <r>
      <t>'</t>
    </r>
    <r>
      <rPr>
        <sz val="10"/>
        <color rgb="FF000000"/>
        <rFont val="Arial"/>
        <family val="2"/>
      </rPr>
      <t>23-b046987</t>
    </r>
  </si>
  <si>
    <r>
      <t>'</t>
    </r>
    <r>
      <rPr>
        <sz val="10"/>
        <color rgb="FF000000"/>
        <rFont val="Arial"/>
        <family val="2"/>
      </rPr>
      <t>23-b046338</t>
    </r>
  </si>
  <si>
    <r>
      <t>'</t>
    </r>
    <r>
      <rPr>
        <sz val="10"/>
        <color rgb="FF000000"/>
        <rFont val="Arial"/>
        <family val="2"/>
      </rPr>
      <t>23-b046992</t>
    </r>
  </si>
  <si>
    <r>
      <t>'</t>
    </r>
    <r>
      <rPr>
        <sz val="10"/>
        <color rgb="FF000000"/>
        <rFont val="Arial"/>
        <family val="2"/>
      </rPr>
      <t>23-b047002</t>
    </r>
  </si>
  <si>
    <r>
      <t>'</t>
    </r>
    <r>
      <rPr>
        <sz val="10"/>
        <color rgb="FF000000"/>
        <rFont val="Arial"/>
        <family val="2"/>
      </rPr>
      <t>23-b048293</t>
    </r>
  </si>
  <si>
    <r>
      <t>'</t>
    </r>
    <r>
      <rPr>
        <sz val="10"/>
        <color rgb="FF000000"/>
        <rFont val="Arial"/>
        <family val="2"/>
      </rPr>
      <t>23-b048321</t>
    </r>
  </si>
  <si>
    <r>
      <t>'</t>
    </r>
    <r>
      <rPr>
        <sz val="10"/>
        <color rgb="FF000000"/>
        <rFont val="Arial"/>
        <family val="2"/>
      </rPr>
      <t>23-b046788</t>
    </r>
  </si>
  <si>
    <r>
      <t>'</t>
    </r>
    <r>
      <rPr>
        <sz val="10"/>
        <color rgb="FF000000"/>
        <rFont val="Arial"/>
        <family val="2"/>
      </rPr>
      <t>23-b048505</t>
    </r>
  </si>
  <si>
    <r>
      <t>'</t>
    </r>
    <r>
      <rPr>
        <sz val="10"/>
        <color rgb="FF000000"/>
        <rFont val="Arial"/>
        <family val="2"/>
      </rPr>
      <t>23-b046337</t>
    </r>
  </si>
  <si>
    <r>
      <t>'</t>
    </r>
    <r>
      <rPr>
        <sz val="10"/>
        <color rgb="FF000000"/>
        <rFont val="Arial"/>
        <family val="2"/>
      </rPr>
      <t>23-b046783</t>
    </r>
  </si>
  <si>
    <r>
      <t>'</t>
    </r>
    <r>
      <rPr>
        <sz val="10"/>
        <color rgb="FF000000"/>
        <rFont val="Arial"/>
        <family val="2"/>
      </rPr>
      <t>23-b049052</t>
    </r>
  </si>
  <si>
    <r>
      <t>'</t>
    </r>
    <r>
      <rPr>
        <sz val="10"/>
        <color rgb="FF000000"/>
        <rFont val="Arial"/>
        <family val="2"/>
      </rPr>
      <t>23-b049837</t>
    </r>
  </si>
  <si>
    <r>
      <t>'</t>
    </r>
    <r>
      <rPr>
        <sz val="10"/>
        <color rgb="FF000000"/>
        <rFont val="Arial"/>
        <family val="2"/>
      </rPr>
      <t>23-b046308</t>
    </r>
  </si>
  <si>
    <r>
      <t>'</t>
    </r>
    <r>
      <rPr>
        <sz val="10"/>
        <color rgb="FF000000"/>
        <rFont val="Arial"/>
        <family val="2"/>
      </rPr>
      <t>23-b047029</t>
    </r>
  </si>
  <si>
    <r>
      <t>'</t>
    </r>
    <r>
      <rPr>
        <sz val="10"/>
        <color rgb="FF000000"/>
        <rFont val="Arial"/>
        <family val="2"/>
      </rPr>
      <t>23-b049972</t>
    </r>
  </si>
  <si>
    <r>
      <t>'</t>
    </r>
    <r>
      <rPr>
        <sz val="10"/>
        <color rgb="FF000000"/>
        <rFont val="Arial"/>
        <family val="2"/>
      </rPr>
      <t>23-b049644</t>
    </r>
  </si>
  <si>
    <r>
      <t>'</t>
    </r>
    <r>
      <rPr>
        <sz val="10"/>
        <color rgb="FF000000"/>
        <rFont val="Arial"/>
        <family val="2"/>
      </rPr>
      <t>23-b051199</t>
    </r>
  </si>
  <si>
    <r>
      <t>'</t>
    </r>
    <r>
      <rPr>
        <sz val="10"/>
        <color rgb="FF000000"/>
        <rFont val="Arial"/>
        <family val="2"/>
      </rPr>
      <t>23-b051401</t>
    </r>
  </si>
  <si>
    <r>
      <t>'</t>
    </r>
    <r>
      <rPr>
        <sz val="10"/>
        <color rgb="FF000000"/>
        <rFont val="Arial"/>
        <family val="2"/>
      </rPr>
      <t>23-b051470</t>
    </r>
  </si>
  <si>
    <r>
      <t>'</t>
    </r>
    <r>
      <rPr>
        <sz val="10"/>
        <color rgb="FF000000"/>
        <rFont val="Arial"/>
        <family val="2"/>
      </rPr>
      <t>23-b049613</t>
    </r>
  </si>
  <si>
    <r>
      <t>'</t>
    </r>
    <r>
      <rPr>
        <sz val="10"/>
        <color rgb="FF000000"/>
        <rFont val="Arial"/>
        <family val="2"/>
      </rPr>
      <t>23-b051408</t>
    </r>
  </si>
  <si>
    <r>
      <t>'</t>
    </r>
    <r>
      <rPr>
        <sz val="10"/>
        <color rgb="FF000000"/>
        <rFont val="Arial"/>
        <family val="2"/>
      </rPr>
      <t>23-b051475</t>
    </r>
  </si>
  <si>
    <r>
      <t>'</t>
    </r>
    <r>
      <rPr>
        <sz val="10"/>
        <color rgb="FF000000"/>
        <rFont val="Arial"/>
        <family val="2"/>
      </rPr>
      <t>23-b051695</t>
    </r>
  </si>
  <si>
    <r>
      <t>'</t>
    </r>
    <r>
      <rPr>
        <sz val="10"/>
        <color rgb="FF000000"/>
        <rFont val="Arial"/>
        <family val="2"/>
      </rPr>
      <t>23-b049967</t>
    </r>
  </si>
  <si>
    <r>
      <t>'</t>
    </r>
    <r>
      <rPr>
        <sz val="10"/>
        <color rgb="FF000000"/>
        <rFont val="Arial"/>
        <family val="2"/>
      </rPr>
      <t>23-b051712</t>
    </r>
  </si>
  <si>
    <r>
      <t>'</t>
    </r>
    <r>
      <rPr>
        <sz val="10"/>
        <color rgb="FF000000"/>
        <rFont val="Arial"/>
        <family val="2"/>
      </rPr>
      <t>23-b048527</t>
    </r>
  </si>
  <si>
    <r>
      <t>'</t>
    </r>
    <r>
      <rPr>
        <sz val="10"/>
        <color rgb="FF000000"/>
        <rFont val="Arial"/>
        <family val="2"/>
      </rPr>
      <t>23-b051469</t>
    </r>
  </si>
  <si>
    <r>
      <t>'</t>
    </r>
    <r>
      <rPr>
        <sz val="10"/>
        <color rgb="FF000000"/>
        <rFont val="Arial"/>
        <family val="2"/>
      </rPr>
      <t>23-b045429</t>
    </r>
  </si>
  <si>
    <r>
      <t>'</t>
    </r>
    <r>
      <rPr>
        <sz val="10"/>
        <color rgb="FF000000"/>
        <rFont val="Arial"/>
        <family val="2"/>
      </rPr>
      <t>23-b045518</t>
    </r>
  </si>
  <si>
    <r>
      <t>'</t>
    </r>
    <r>
      <rPr>
        <sz val="10"/>
        <color rgb="FF000000"/>
        <rFont val="Arial"/>
        <family val="2"/>
      </rPr>
      <t>23-b046654</t>
    </r>
  </si>
  <si>
    <r>
      <t>'</t>
    </r>
    <r>
      <rPr>
        <sz val="10"/>
        <color rgb="FF000000"/>
        <rFont val="Arial"/>
        <family val="2"/>
      </rPr>
      <t>23-b046842</t>
    </r>
  </si>
  <si>
    <r>
      <t>'</t>
    </r>
    <r>
      <rPr>
        <sz val="10"/>
        <color rgb="FF000000"/>
        <rFont val="Arial"/>
        <family val="2"/>
      </rPr>
      <t>23-b046848</t>
    </r>
  </si>
  <si>
    <r>
      <t>'</t>
    </r>
    <r>
      <rPr>
        <sz val="10"/>
        <color rgb="FF000000"/>
        <rFont val="Arial"/>
        <family val="2"/>
      </rPr>
      <t>23-b046868</t>
    </r>
  </si>
  <si>
    <r>
      <t>'</t>
    </r>
    <r>
      <rPr>
        <sz val="10"/>
        <color rgb="FF000000"/>
        <rFont val="Arial"/>
        <family val="2"/>
      </rPr>
      <t>23-b046315</t>
    </r>
  </si>
  <si>
    <r>
      <t>'</t>
    </r>
    <r>
      <rPr>
        <sz val="10"/>
        <color rgb="FF000000"/>
        <rFont val="Arial"/>
        <family val="2"/>
      </rPr>
      <t>23-b046677</t>
    </r>
  </si>
  <si>
    <r>
      <t>'</t>
    </r>
    <r>
      <rPr>
        <sz val="10"/>
        <color rgb="FF000000"/>
        <rFont val="Arial"/>
        <family val="2"/>
      </rPr>
      <t>23-b047007</t>
    </r>
  </si>
  <si>
    <r>
      <t>'</t>
    </r>
    <r>
      <rPr>
        <sz val="10"/>
        <color rgb="FF000000"/>
        <rFont val="Arial"/>
        <family val="2"/>
      </rPr>
      <t>23-b046311</t>
    </r>
  </si>
  <si>
    <r>
      <t>'</t>
    </r>
    <r>
      <rPr>
        <sz val="10"/>
        <color rgb="FF000000"/>
        <rFont val="Arial"/>
        <family val="2"/>
      </rPr>
      <t>23-b045426</t>
    </r>
  </si>
  <si>
    <r>
      <t>'</t>
    </r>
    <r>
      <rPr>
        <sz val="10"/>
        <color rgb="FF000000"/>
        <rFont val="Arial"/>
        <family val="2"/>
      </rPr>
      <t>23-b048082</t>
    </r>
  </si>
  <si>
    <r>
      <t>'</t>
    </r>
    <r>
      <rPr>
        <sz val="10"/>
        <color rgb="FF000000"/>
        <rFont val="Arial"/>
        <family val="2"/>
      </rPr>
      <t>23-b048255</t>
    </r>
  </si>
  <si>
    <r>
      <t>'</t>
    </r>
    <r>
      <rPr>
        <sz val="10"/>
        <color rgb="FF000000"/>
        <rFont val="Arial"/>
        <family val="2"/>
      </rPr>
      <t>23-b048077</t>
    </r>
  </si>
  <si>
    <r>
      <t>'</t>
    </r>
    <r>
      <rPr>
        <sz val="10"/>
        <color rgb="FF000000"/>
        <rFont val="Arial"/>
        <family val="2"/>
      </rPr>
      <t>23-b048271</t>
    </r>
  </si>
  <si>
    <r>
      <t>'</t>
    </r>
    <r>
      <rPr>
        <sz val="10"/>
        <color rgb="FF000000"/>
        <rFont val="Arial"/>
        <family val="2"/>
      </rPr>
      <t>23-b046954</t>
    </r>
  </si>
  <si>
    <r>
      <t>'</t>
    </r>
    <r>
      <rPr>
        <sz val="10"/>
        <color rgb="FF000000"/>
        <rFont val="Arial"/>
        <family val="2"/>
      </rPr>
      <t>23-b046997</t>
    </r>
  </si>
  <si>
    <r>
      <t>'</t>
    </r>
    <r>
      <rPr>
        <sz val="10"/>
        <color rgb="FF000000"/>
        <rFont val="Arial"/>
        <family val="2"/>
      </rPr>
      <t>23-b046837</t>
    </r>
  </si>
  <si>
    <r>
      <t>'</t>
    </r>
    <r>
      <rPr>
        <sz val="10"/>
        <color rgb="FF000000"/>
        <rFont val="Arial"/>
        <family val="2"/>
      </rPr>
      <t>23-b048244</t>
    </r>
  </si>
  <si>
    <r>
      <t>'</t>
    </r>
    <r>
      <rPr>
        <sz val="10"/>
        <color rgb="FF000000"/>
        <rFont val="Arial"/>
        <family val="2"/>
      </rPr>
      <t>23-b047030</t>
    </r>
  </si>
  <si>
    <r>
      <t>'</t>
    </r>
    <r>
      <rPr>
        <sz val="10"/>
        <color rgb="FF000000"/>
        <rFont val="Arial"/>
        <family val="2"/>
      </rPr>
      <t>23-b049616</t>
    </r>
  </si>
  <si>
    <r>
      <t>'</t>
    </r>
    <r>
      <rPr>
        <sz val="10"/>
        <color rgb="FF000000"/>
        <rFont val="Arial"/>
        <family val="2"/>
      </rPr>
      <t>23-b046865</t>
    </r>
  </si>
  <si>
    <r>
      <t>'</t>
    </r>
    <r>
      <rPr>
        <sz val="10"/>
        <color rgb="FF000000"/>
        <rFont val="Arial"/>
        <family val="2"/>
      </rPr>
      <t>23-b049626</t>
    </r>
  </si>
  <si>
    <r>
      <t>'</t>
    </r>
    <r>
      <rPr>
        <sz val="10"/>
        <color rgb="FF000000"/>
        <rFont val="Arial"/>
        <family val="2"/>
      </rPr>
      <t>23-b049980</t>
    </r>
  </si>
  <si>
    <r>
      <t>'</t>
    </r>
    <r>
      <rPr>
        <sz val="10"/>
        <color rgb="FF000000"/>
        <rFont val="Arial"/>
        <family val="2"/>
      </rPr>
      <t>23-b049998</t>
    </r>
  </si>
  <si>
    <r>
      <t>'</t>
    </r>
    <r>
      <rPr>
        <sz val="10"/>
        <color rgb="FF000000"/>
        <rFont val="Arial"/>
        <family val="2"/>
      </rPr>
      <t>23-b046859</t>
    </r>
  </si>
  <si>
    <r>
      <t>'</t>
    </r>
    <r>
      <rPr>
        <sz val="10"/>
        <color rgb="FF000000"/>
        <rFont val="Arial"/>
        <family val="2"/>
      </rPr>
      <t>23-b048250</t>
    </r>
  </si>
  <si>
    <r>
      <t>'</t>
    </r>
    <r>
      <rPr>
        <sz val="10"/>
        <color rgb="FF000000"/>
        <rFont val="Arial"/>
        <family val="2"/>
      </rPr>
      <t>23-b048515</t>
    </r>
  </si>
  <si>
    <r>
      <t>'</t>
    </r>
    <r>
      <rPr>
        <sz val="10"/>
        <color rgb="FF000000"/>
        <rFont val="Arial"/>
        <family val="2"/>
      </rPr>
      <t>23-b049621</t>
    </r>
  </si>
  <si>
    <r>
      <t>'</t>
    </r>
    <r>
      <rPr>
        <sz val="10"/>
        <color rgb="FF000000"/>
        <rFont val="Arial"/>
        <family val="2"/>
      </rPr>
      <t>23-b049992</t>
    </r>
  </si>
  <si>
    <r>
      <t>'</t>
    </r>
    <r>
      <rPr>
        <sz val="10"/>
        <color rgb="FF000000"/>
        <rFont val="Arial"/>
        <family val="2"/>
      </rPr>
      <t>23-b049993</t>
    </r>
  </si>
  <si>
    <r>
      <t>'</t>
    </r>
    <r>
      <rPr>
        <sz val="10"/>
        <color rgb="FF000000"/>
        <rFont val="Arial"/>
        <family val="2"/>
      </rPr>
      <t>23-b051452</t>
    </r>
  </si>
  <si>
    <r>
      <t>'</t>
    </r>
    <r>
      <rPr>
        <sz val="10"/>
        <color rgb="FF000000"/>
        <rFont val="Arial"/>
        <family val="2"/>
      </rPr>
      <t>23-b051489</t>
    </r>
  </si>
  <si>
    <r>
      <t>'</t>
    </r>
    <r>
      <rPr>
        <sz val="10"/>
        <color rgb="FF000000"/>
        <rFont val="Arial"/>
        <family val="2"/>
      </rPr>
      <t>23-b050486</t>
    </r>
  </si>
  <si>
    <r>
      <t>'</t>
    </r>
    <r>
      <rPr>
        <sz val="10"/>
        <color rgb="FF000000"/>
        <rFont val="Arial"/>
        <family val="2"/>
      </rPr>
      <t>23-b048328</t>
    </r>
  </si>
  <si>
    <r>
      <t>'</t>
    </r>
    <r>
      <rPr>
        <sz val="10"/>
        <color rgb="FF000000"/>
        <rFont val="Arial"/>
        <family val="2"/>
      </rPr>
      <t>23-b051473</t>
    </r>
  </si>
  <si>
    <r>
      <t>'</t>
    </r>
    <r>
      <rPr>
        <sz val="10"/>
        <color rgb="FF000000"/>
        <rFont val="Arial"/>
        <family val="2"/>
      </rPr>
      <t>23-b051698</t>
    </r>
  </si>
  <si>
    <r>
      <t>'</t>
    </r>
    <r>
      <rPr>
        <sz val="10"/>
        <color rgb="FF000000"/>
        <rFont val="Arial"/>
        <family val="2"/>
      </rPr>
      <t>23-b051474</t>
    </r>
  </si>
  <si>
    <r>
      <t>'</t>
    </r>
    <r>
      <rPr>
        <sz val="10"/>
        <color rgb="FF000000"/>
        <rFont val="Arial"/>
        <family val="2"/>
      </rPr>
      <t>23-b051725</t>
    </r>
  </si>
  <si>
    <r>
      <t>'</t>
    </r>
    <r>
      <rPr>
        <sz val="10"/>
        <color rgb="FF000000"/>
        <rFont val="Arial"/>
        <family val="2"/>
      </rPr>
      <t>23-b053084</t>
    </r>
  </si>
  <si>
    <r>
      <t>'</t>
    </r>
    <r>
      <rPr>
        <sz val="10"/>
        <color rgb="FF000000"/>
        <rFont val="Arial"/>
        <family val="2"/>
      </rPr>
      <t>23-b053076</t>
    </r>
  </si>
  <si>
    <r>
      <t>'</t>
    </r>
    <r>
      <rPr>
        <sz val="10"/>
        <color rgb="FF000000"/>
        <rFont val="Arial"/>
        <family val="2"/>
      </rPr>
      <t>23-b053079</t>
    </r>
  </si>
  <si>
    <r>
      <t>'</t>
    </r>
    <r>
      <rPr>
        <sz val="10"/>
        <color rgb="FF000000"/>
        <rFont val="Arial"/>
        <family val="2"/>
      </rPr>
      <t>23-b051406</t>
    </r>
  </si>
  <si>
    <r>
      <t>'</t>
    </r>
    <r>
      <rPr>
        <sz val="10"/>
        <color rgb="FF000000"/>
        <rFont val="Arial"/>
        <family val="2"/>
      </rPr>
      <t>23-b050741</t>
    </r>
  </si>
  <si>
    <r>
      <t>'</t>
    </r>
    <r>
      <rPr>
        <sz val="10"/>
        <color rgb="FF000000"/>
        <rFont val="Arial"/>
        <family val="2"/>
      </rPr>
      <t>23-b051696</t>
    </r>
  </si>
  <si>
    <r>
      <t>'</t>
    </r>
    <r>
      <rPr>
        <sz val="10"/>
        <color rgb="FF000000"/>
        <rFont val="Arial"/>
        <family val="2"/>
      </rPr>
      <t>23-b045521</t>
    </r>
  </si>
  <si>
    <r>
      <t>'</t>
    </r>
    <r>
      <rPr>
        <sz val="10"/>
        <color rgb="FF000000"/>
        <rFont val="Arial"/>
        <family val="2"/>
      </rPr>
      <t>23-b046775</t>
    </r>
  </si>
  <si>
    <r>
      <t>'</t>
    </r>
    <r>
      <rPr>
        <sz val="10"/>
        <color rgb="FF000000"/>
        <rFont val="Arial"/>
        <family val="2"/>
      </rPr>
      <t>23-b045500</t>
    </r>
  </si>
  <si>
    <r>
      <t>'</t>
    </r>
    <r>
      <rPr>
        <sz val="10"/>
        <color rgb="FF000000"/>
        <rFont val="Arial"/>
        <family val="2"/>
      </rPr>
      <t>23-b045505</t>
    </r>
  </si>
  <si>
    <r>
      <t>'</t>
    </r>
    <r>
      <rPr>
        <sz val="10"/>
        <color rgb="FF000000"/>
        <rFont val="Arial"/>
        <family val="2"/>
      </rPr>
      <t>23-b046765</t>
    </r>
  </si>
  <si>
    <r>
      <t>'</t>
    </r>
    <r>
      <rPr>
        <sz val="10"/>
        <color rgb="FF000000"/>
        <rFont val="Arial"/>
        <family val="2"/>
      </rPr>
      <t>23-b047008</t>
    </r>
  </si>
  <si>
    <r>
      <t>'</t>
    </r>
    <r>
      <rPr>
        <sz val="10"/>
        <color rgb="FF000000"/>
        <rFont val="Arial"/>
        <family val="2"/>
      </rPr>
      <t>23-b048118</t>
    </r>
  </si>
  <si>
    <r>
      <t>'</t>
    </r>
    <r>
      <rPr>
        <sz val="10"/>
        <color rgb="FF000000"/>
        <rFont val="Arial"/>
        <family val="2"/>
      </rPr>
      <t>23-b048452</t>
    </r>
  </si>
  <si>
    <r>
      <t>'</t>
    </r>
    <r>
      <rPr>
        <sz val="10"/>
        <color rgb="FF000000"/>
        <rFont val="Arial"/>
        <family val="2"/>
      </rPr>
      <t>23-b048106</t>
    </r>
  </si>
  <si>
    <r>
      <t>'</t>
    </r>
    <r>
      <rPr>
        <sz val="10"/>
        <color rgb="FF000000"/>
        <rFont val="Arial"/>
        <family val="2"/>
      </rPr>
      <t>23-b048241</t>
    </r>
  </si>
  <si>
    <r>
      <t>'</t>
    </r>
    <r>
      <rPr>
        <sz val="10"/>
        <color rgb="FF000000"/>
        <rFont val="Arial"/>
        <family val="2"/>
      </rPr>
      <t>23-b048536</t>
    </r>
  </si>
  <si>
    <r>
      <t>'</t>
    </r>
    <r>
      <rPr>
        <sz val="10"/>
        <color rgb="FF000000"/>
        <rFont val="Arial"/>
        <family val="2"/>
      </rPr>
      <t>23-b048329</t>
    </r>
  </si>
  <si>
    <r>
      <t>'</t>
    </r>
    <r>
      <rPr>
        <sz val="10"/>
        <color rgb="FF000000"/>
        <rFont val="Arial"/>
        <family val="2"/>
      </rPr>
      <t>23-b048526</t>
    </r>
  </si>
  <si>
    <r>
      <t>'</t>
    </r>
    <r>
      <rPr>
        <sz val="10"/>
        <color rgb="FF000000"/>
        <rFont val="Arial"/>
        <family val="2"/>
      </rPr>
      <t>23-b049628</t>
    </r>
  </si>
  <si>
    <r>
      <t>'</t>
    </r>
    <r>
      <rPr>
        <sz val="10"/>
        <color rgb="FF000000"/>
        <rFont val="Arial"/>
        <family val="2"/>
      </rPr>
      <t>23-b048275</t>
    </r>
  </si>
  <si>
    <r>
      <t>'</t>
    </r>
    <r>
      <rPr>
        <sz val="10"/>
        <color rgb="FF000000"/>
        <rFont val="Arial"/>
        <family val="2"/>
      </rPr>
      <t>23-b048540</t>
    </r>
  </si>
  <si>
    <r>
      <t>'</t>
    </r>
    <r>
      <rPr>
        <sz val="10"/>
        <color rgb="FF000000"/>
        <rFont val="Arial"/>
        <family val="2"/>
      </rPr>
      <t>23-b049097</t>
    </r>
  </si>
  <si>
    <r>
      <t>'</t>
    </r>
    <r>
      <rPr>
        <sz val="10"/>
        <color rgb="FF000000"/>
        <rFont val="Arial"/>
        <family val="2"/>
      </rPr>
      <t>23-b046307</t>
    </r>
  </si>
  <si>
    <r>
      <t>'</t>
    </r>
    <r>
      <rPr>
        <sz val="10"/>
        <color rgb="FF000000"/>
        <rFont val="Arial"/>
        <family val="2"/>
      </rPr>
      <t>23-b0046866</t>
    </r>
  </si>
  <si>
    <r>
      <t>'</t>
    </r>
    <r>
      <rPr>
        <sz val="10"/>
        <color rgb="FF000000"/>
        <rFont val="Arial"/>
        <family val="2"/>
      </rPr>
      <t>23-b049973</t>
    </r>
  </si>
  <si>
    <r>
      <t>'</t>
    </r>
    <r>
      <rPr>
        <sz val="10"/>
        <color rgb="FF000000"/>
        <rFont val="Arial"/>
        <family val="2"/>
      </rPr>
      <t>23-b049608</t>
    </r>
  </si>
  <si>
    <r>
      <t>'</t>
    </r>
    <r>
      <rPr>
        <sz val="10"/>
        <color rgb="FF000000"/>
        <rFont val="Arial"/>
        <family val="2"/>
      </rPr>
      <t>23-b049964</t>
    </r>
  </si>
  <si>
    <r>
      <t>'</t>
    </r>
    <r>
      <rPr>
        <sz val="10"/>
        <color rgb="FF000000"/>
        <rFont val="Arial"/>
        <family val="2"/>
      </rPr>
      <t>23-b050746</t>
    </r>
  </si>
  <si>
    <r>
      <t>'</t>
    </r>
    <r>
      <rPr>
        <sz val="10"/>
        <color rgb="FF000000"/>
        <rFont val="Arial"/>
        <family val="2"/>
      </rPr>
      <t>23-b049773</t>
    </r>
  </si>
  <si>
    <r>
      <t>'</t>
    </r>
    <r>
      <rPr>
        <sz val="10"/>
        <color rgb="FF000000"/>
        <rFont val="Arial"/>
        <family val="2"/>
      </rPr>
      <t>23-b050522</t>
    </r>
  </si>
  <si>
    <r>
      <t>'</t>
    </r>
    <r>
      <rPr>
        <sz val="10"/>
        <color rgb="FF000000"/>
        <rFont val="Arial"/>
        <family val="2"/>
      </rPr>
      <t>23-b051407</t>
    </r>
  </si>
  <si>
    <r>
      <t>'</t>
    </r>
    <r>
      <rPr>
        <sz val="10"/>
        <color rgb="FF000000"/>
        <rFont val="Arial"/>
        <family val="2"/>
      </rPr>
      <t>23-b051643</t>
    </r>
  </si>
  <si>
    <r>
      <t>'</t>
    </r>
    <r>
      <rPr>
        <sz val="10"/>
        <color rgb="FF000000"/>
        <rFont val="Arial"/>
        <family val="2"/>
      </rPr>
      <t>23-b051649</t>
    </r>
  </si>
  <si>
    <r>
      <t>'</t>
    </r>
    <r>
      <rPr>
        <sz val="10"/>
        <color rgb="FF000000"/>
        <rFont val="Arial"/>
        <family val="2"/>
      </rPr>
      <t>23-b048303</t>
    </r>
  </si>
  <si>
    <r>
      <t>'</t>
    </r>
    <r>
      <rPr>
        <sz val="10"/>
        <color rgb="FF000000"/>
        <rFont val="Arial"/>
        <family val="2"/>
      </rPr>
      <t>23-b053081</t>
    </r>
  </si>
  <si>
    <r>
      <t>'</t>
    </r>
    <r>
      <rPr>
        <sz val="10"/>
        <color rgb="FF000000"/>
        <rFont val="Arial"/>
        <family val="2"/>
      </rPr>
      <t>23-b051409</t>
    </r>
  </si>
  <si>
    <r>
      <t>'</t>
    </r>
    <r>
      <rPr>
        <sz val="10"/>
        <color rgb="FF000000"/>
        <rFont val="Arial"/>
        <family val="2"/>
      </rPr>
      <t>23-b051694</t>
    </r>
  </si>
  <si>
    <r>
      <t>'</t>
    </r>
    <r>
      <rPr>
        <sz val="10"/>
        <color rgb="FF000000"/>
        <rFont val="Arial"/>
        <family val="2"/>
      </rPr>
      <t>23-b045517</t>
    </r>
  </si>
  <si>
    <r>
      <t>'</t>
    </r>
    <r>
      <rPr>
        <sz val="10"/>
        <color rgb="FF000000"/>
        <rFont val="Arial"/>
        <family val="2"/>
      </rPr>
      <t>23-b046819</t>
    </r>
  </si>
  <si>
    <r>
      <t>'</t>
    </r>
    <r>
      <rPr>
        <sz val="10"/>
        <color rgb="FF000000"/>
        <rFont val="Arial"/>
        <family val="2"/>
      </rPr>
      <t>23-b045492</t>
    </r>
  </si>
  <si>
    <r>
      <t>'</t>
    </r>
    <r>
      <rPr>
        <sz val="10"/>
        <color rgb="FF000000"/>
        <rFont val="Arial"/>
        <family val="2"/>
      </rPr>
      <t>23-b045495</t>
    </r>
  </si>
  <si>
    <r>
      <t>'</t>
    </r>
    <r>
      <rPr>
        <sz val="10"/>
        <color rgb="FF000000"/>
        <rFont val="Arial"/>
        <family val="2"/>
      </rPr>
      <t>23-b046659</t>
    </r>
  </si>
  <si>
    <r>
      <t>'</t>
    </r>
    <r>
      <rPr>
        <sz val="10"/>
        <color rgb="FF000000"/>
        <rFont val="Arial"/>
        <family val="2"/>
      </rPr>
      <t>23-b046867</t>
    </r>
  </si>
  <si>
    <r>
      <t>'</t>
    </r>
    <r>
      <rPr>
        <sz val="10"/>
        <color rgb="FF000000"/>
        <rFont val="Arial"/>
        <family val="2"/>
      </rPr>
      <t>23-b045515</t>
    </r>
  </si>
  <si>
    <r>
      <t>'</t>
    </r>
    <r>
      <rPr>
        <sz val="10"/>
        <color rgb="FF000000"/>
        <rFont val="Arial"/>
        <family val="2"/>
      </rPr>
      <t>23-b048115</t>
    </r>
  </si>
  <si>
    <r>
      <t>'</t>
    </r>
    <r>
      <rPr>
        <sz val="10"/>
        <color rgb="FF000000"/>
        <rFont val="Arial"/>
        <family val="2"/>
      </rPr>
      <t>23-b048480</t>
    </r>
  </si>
  <si>
    <r>
      <t>'</t>
    </r>
    <r>
      <rPr>
        <sz val="10"/>
        <color rgb="FF000000"/>
        <rFont val="Arial"/>
        <family val="2"/>
      </rPr>
      <t>23-b047033</t>
    </r>
  </si>
  <si>
    <r>
      <t>'</t>
    </r>
    <r>
      <rPr>
        <sz val="10"/>
        <color rgb="FF000000"/>
        <rFont val="Arial"/>
        <family val="2"/>
      </rPr>
      <t>23-b047001</t>
    </r>
  </si>
  <si>
    <r>
      <t>'</t>
    </r>
    <r>
      <rPr>
        <sz val="10"/>
        <color rgb="FF000000"/>
        <rFont val="Arial"/>
        <family val="2"/>
      </rPr>
      <t>23-b045481</t>
    </r>
  </si>
  <si>
    <r>
      <t>'</t>
    </r>
    <r>
      <rPr>
        <sz val="10"/>
        <color rgb="FF000000"/>
        <rFont val="Arial"/>
        <family val="2"/>
      </rPr>
      <t>23-b048504</t>
    </r>
  </si>
  <si>
    <r>
      <t>'</t>
    </r>
    <r>
      <rPr>
        <sz val="10"/>
        <color rgb="FF000000"/>
        <rFont val="Arial"/>
        <family val="2"/>
      </rPr>
      <t>23-b048327</t>
    </r>
  </si>
  <si>
    <r>
      <t>'</t>
    </r>
    <r>
      <rPr>
        <sz val="10"/>
        <color rgb="FF000000"/>
        <rFont val="Arial"/>
        <family val="2"/>
      </rPr>
      <t>23-b046332</t>
    </r>
  </si>
  <si>
    <r>
      <t>'</t>
    </r>
    <r>
      <rPr>
        <sz val="10"/>
        <color rgb="FF000000"/>
        <rFont val="Arial"/>
        <family val="2"/>
      </rPr>
      <t>23-b048446</t>
    </r>
  </si>
  <si>
    <r>
      <t>'</t>
    </r>
    <r>
      <rPr>
        <sz val="10"/>
        <color rgb="FF000000"/>
        <rFont val="Arial"/>
        <family val="2"/>
      </rPr>
      <t>23-b048447</t>
    </r>
  </si>
  <si>
    <r>
      <t>'</t>
    </r>
    <r>
      <rPr>
        <sz val="10"/>
        <color rgb="FF000000"/>
        <rFont val="Arial"/>
        <family val="2"/>
      </rPr>
      <t>23-b045853</t>
    </r>
  </si>
  <si>
    <r>
      <t>'</t>
    </r>
    <r>
      <rPr>
        <sz val="10"/>
        <color rgb="FF000000"/>
        <rFont val="Arial"/>
        <family val="2"/>
      </rPr>
      <t>23-b048529</t>
    </r>
  </si>
  <si>
    <r>
      <t>'</t>
    </r>
    <r>
      <rPr>
        <sz val="10"/>
        <color rgb="FF000000"/>
        <rFont val="Arial"/>
        <family val="2"/>
      </rPr>
      <t>23-b048513</t>
    </r>
  </si>
  <si>
    <r>
      <t>'</t>
    </r>
    <r>
      <rPr>
        <sz val="10"/>
        <color rgb="FF000000"/>
        <rFont val="Arial"/>
        <family val="2"/>
      </rPr>
      <t>23-b049124</t>
    </r>
  </si>
  <si>
    <r>
      <t>'</t>
    </r>
    <r>
      <rPr>
        <sz val="10"/>
        <color rgb="FF000000"/>
        <rFont val="Arial"/>
        <family val="2"/>
      </rPr>
      <t>23-b049891</t>
    </r>
  </si>
  <si>
    <r>
      <t>'</t>
    </r>
    <r>
      <rPr>
        <sz val="10"/>
        <color rgb="FF000000"/>
        <rFont val="Arial"/>
        <family val="2"/>
      </rPr>
      <t>23-b049991</t>
    </r>
  </si>
  <si>
    <r>
      <t>'</t>
    </r>
    <r>
      <rPr>
        <sz val="10"/>
        <color rgb="FF000000"/>
        <rFont val="Arial"/>
        <family val="2"/>
      </rPr>
      <t>23-b049962</t>
    </r>
  </si>
  <si>
    <r>
      <t>'</t>
    </r>
    <r>
      <rPr>
        <sz val="10"/>
        <color rgb="FF000000"/>
        <rFont val="Arial"/>
        <family val="2"/>
      </rPr>
      <t>23-b049995</t>
    </r>
  </si>
  <si>
    <r>
      <t>'</t>
    </r>
    <r>
      <rPr>
        <sz val="10"/>
        <color rgb="FF000000"/>
        <rFont val="Arial"/>
        <family val="2"/>
      </rPr>
      <t>23-b051198</t>
    </r>
  </si>
  <si>
    <r>
      <t>'</t>
    </r>
    <r>
      <rPr>
        <sz val="10"/>
        <color rgb="FF000000"/>
        <rFont val="Arial"/>
        <family val="2"/>
      </rPr>
      <t>23-b051476</t>
    </r>
  </si>
  <si>
    <r>
      <t>'</t>
    </r>
    <r>
      <rPr>
        <sz val="10"/>
        <color rgb="FF000000"/>
        <rFont val="Arial"/>
        <family val="2"/>
      </rPr>
      <t>23-b051705</t>
    </r>
  </si>
  <si>
    <r>
      <t>'</t>
    </r>
    <r>
      <rPr>
        <sz val="10"/>
        <color rgb="FF000000"/>
        <rFont val="Arial"/>
        <family val="2"/>
      </rPr>
      <t>23-b050764</t>
    </r>
  </si>
  <si>
    <r>
      <t>'</t>
    </r>
    <r>
      <rPr>
        <sz val="10"/>
        <color rgb="FF000000"/>
        <rFont val="Arial"/>
        <family val="2"/>
      </rPr>
      <t>23-b049840</t>
    </r>
  </si>
  <si>
    <r>
      <t>'</t>
    </r>
    <r>
      <rPr>
        <sz val="10"/>
        <color rgb="FF000000"/>
        <rFont val="Arial"/>
        <family val="2"/>
      </rPr>
      <t>23-b051654</t>
    </r>
  </si>
  <si>
    <r>
      <t>'</t>
    </r>
    <r>
      <rPr>
        <sz val="10"/>
        <color rgb="FF000000"/>
        <rFont val="Arial"/>
        <family val="2"/>
      </rPr>
      <t>23-b051484</t>
    </r>
  </si>
  <si>
    <r>
      <t>'</t>
    </r>
    <r>
      <rPr>
        <sz val="10"/>
        <color rgb="FF000000"/>
        <rFont val="Arial"/>
        <family val="2"/>
      </rPr>
      <t>23-b048537</t>
    </r>
  </si>
  <si>
    <r>
      <t>'</t>
    </r>
    <r>
      <rPr>
        <sz val="10"/>
        <color rgb="FF000000"/>
        <rFont val="Arial"/>
        <family val="2"/>
      </rPr>
      <t>23-b049979</t>
    </r>
  </si>
  <si>
    <r>
      <t>'</t>
    </r>
    <r>
      <rPr>
        <sz val="10"/>
        <color rgb="FF000000"/>
        <rFont val="Arial"/>
        <family val="2"/>
      </rPr>
      <t>23-b051713</t>
    </r>
  </si>
  <si>
    <r>
      <t>'</t>
    </r>
    <r>
      <rPr>
        <sz val="10"/>
        <color rgb="FF000000"/>
        <rFont val="Arial"/>
        <family val="2"/>
      </rPr>
      <t>23-b045520</t>
    </r>
  </si>
  <si>
    <r>
      <t>'</t>
    </r>
    <r>
      <rPr>
        <sz val="10"/>
        <color rgb="FF000000"/>
        <rFont val="Arial"/>
        <family val="2"/>
      </rPr>
      <t>23-b045501</t>
    </r>
  </si>
  <si>
    <r>
      <t>'</t>
    </r>
    <r>
      <rPr>
        <sz val="10"/>
        <color rgb="FF000000"/>
        <rFont val="Arial"/>
        <family val="2"/>
      </rPr>
      <t>23-b046676</t>
    </r>
  </si>
  <si>
    <r>
      <t>'</t>
    </r>
    <r>
      <rPr>
        <sz val="10"/>
        <color rgb="FF000000"/>
        <rFont val="Arial"/>
        <family val="2"/>
      </rPr>
      <t>23-b045516</t>
    </r>
  </si>
  <si>
    <r>
      <t>'</t>
    </r>
    <r>
      <rPr>
        <sz val="10"/>
        <color rgb="FF000000"/>
        <rFont val="Arial"/>
        <family val="2"/>
      </rPr>
      <t>23-b046314</t>
    </r>
  </si>
  <si>
    <r>
      <t>'</t>
    </r>
    <r>
      <rPr>
        <sz val="10"/>
        <color rgb="FF000000"/>
        <rFont val="Arial"/>
        <family val="2"/>
      </rPr>
      <t>23-b046772</t>
    </r>
  </si>
  <si>
    <r>
      <t>'</t>
    </r>
    <r>
      <rPr>
        <sz val="10"/>
        <color rgb="FF000000"/>
        <rFont val="Arial"/>
        <family val="2"/>
      </rPr>
      <t>23-b046863</t>
    </r>
  </si>
  <si>
    <r>
      <t>'</t>
    </r>
    <r>
      <rPr>
        <sz val="10"/>
        <color rgb="FF000000"/>
        <rFont val="Arial"/>
        <family val="2"/>
      </rPr>
      <t>23-b046327</t>
    </r>
  </si>
  <si>
    <r>
      <t>'</t>
    </r>
    <r>
      <rPr>
        <sz val="10"/>
        <color rgb="FF000000"/>
        <rFont val="Arial"/>
        <family val="2"/>
      </rPr>
      <t>23-b046779</t>
    </r>
  </si>
  <si>
    <r>
      <t>'</t>
    </r>
    <r>
      <rPr>
        <sz val="10"/>
        <color rgb="FF000000"/>
        <rFont val="Arial"/>
        <family val="2"/>
      </rPr>
      <t>23-b045476</t>
    </r>
  </si>
  <si>
    <r>
      <t>'</t>
    </r>
    <r>
      <rPr>
        <sz val="10"/>
        <color rgb="FF000000"/>
        <rFont val="Arial"/>
        <family val="2"/>
      </rPr>
      <t>23-b046955</t>
    </r>
  </si>
  <si>
    <r>
      <t>'</t>
    </r>
    <r>
      <rPr>
        <sz val="10"/>
        <color rgb="FF000000"/>
        <rFont val="Arial"/>
        <family val="2"/>
      </rPr>
      <t>23-b046983</t>
    </r>
  </si>
  <si>
    <r>
      <t>'</t>
    </r>
    <r>
      <rPr>
        <sz val="10"/>
        <color rgb="FF000000"/>
        <rFont val="Arial"/>
        <family val="2"/>
      </rPr>
      <t>23-b048112</t>
    </r>
  </si>
  <si>
    <r>
      <t>'</t>
    </r>
    <r>
      <rPr>
        <sz val="10"/>
        <color rgb="FF000000"/>
        <rFont val="Arial"/>
        <family val="2"/>
      </rPr>
      <t>23-b045502</t>
    </r>
  </si>
  <si>
    <r>
      <t>'</t>
    </r>
    <r>
      <rPr>
        <sz val="10"/>
        <color rgb="FF000000"/>
        <rFont val="Arial"/>
        <family val="2"/>
      </rPr>
      <t>23-b048238</t>
    </r>
  </si>
  <si>
    <r>
      <t>'</t>
    </r>
    <r>
      <rPr>
        <sz val="10"/>
        <color rgb="FF000000"/>
        <rFont val="Arial"/>
        <family val="2"/>
      </rPr>
      <t>23-b048254</t>
    </r>
  </si>
  <si>
    <r>
      <t>'</t>
    </r>
    <r>
      <rPr>
        <sz val="10"/>
        <color rgb="FF000000"/>
        <rFont val="Arial"/>
        <family val="2"/>
      </rPr>
      <t>23-b048479</t>
    </r>
  </si>
  <si>
    <r>
      <t>'</t>
    </r>
    <r>
      <rPr>
        <sz val="10"/>
        <color rgb="FF000000"/>
        <rFont val="Arial"/>
        <family val="2"/>
      </rPr>
      <t>23-b048549</t>
    </r>
  </si>
  <si>
    <r>
      <t>'</t>
    </r>
    <r>
      <rPr>
        <sz val="10"/>
        <color rgb="FF000000"/>
        <rFont val="Arial"/>
        <family val="2"/>
      </rPr>
      <t>23-b046856</t>
    </r>
  </si>
  <si>
    <r>
      <t>'</t>
    </r>
    <r>
      <rPr>
        <sz val="10"/>
        <color rgb="FF000000"/>
        <rFont val="Arial"/>
        <family val="2"/>
      </rPr>
      <t>23-b049611</t>
    </r>
  </si>
  <si>
    <r>
      <t>'</t>
    </r>
    <r>
      <rPr>
        <sz val="10"/>
        <color rgb="FF000000"/>
        <rFont val="Arial"/>
        <family val="2"/>
      </rPr>
      <t>23-b049768</t>
    </r>
  </si>
  <si>
    <r>
      <t>'</t>
    </r>
    <r>
      <rPr>
        <sz val="10"/>
        <color rgb="FF000000"/>
        <rFont val="Arial"/>
        <family val="2"/>
      </rPr>
      <t>23-b049150</t>
    </r>
  </si>
  <si>
    <r>
      <t>'</t>
    </r>
    <r>
      <rPr>
        <sz val="10"/>
        <color rgb="FF000000"/>
        <rFont val="Arial"/>
        <family val="2"/>
      </rPr>
      <t>23-b049965</t>
    </r>
  </si>
  <si>
    <r>
      <t>'</t>
    </r>
    <r>
      <rPr>
        <sz val="10"/>
        <color rgb="FF000000"/>
        <rFont val="Arial"/>
        <family val="2"/>
      </rPr>
      <t>23-b049961</t>
    </r>
  </si>
  <si>
    <r>
      <t>'</t>
    </r>
    <r>
      <rPr>
        <sz val="10"/>
        <color rgb="FF000000"/>
        <rFont val="Arial"/>
        <family val="2"/>
      </rPr>
      <t>23-b049887</t>
    </r>
  </si>
  <si>
    <r>
      <t>'</t>
    </r>
    <r>
      <rPr>
        <sz val="10"/>
        <color rgb="FF000000"/>
        <rFont val="Arial"/>
        <family val="2"/>
      </rPr>
      <t>23-b049994</t>
    </r>
  </si>
  <si>
    <r>
      <t>'</t>
    </r>
    <r>
      <rPr>
        <sz val="10"/>
        <color rgb="FF000000"/>
        <rFont val="Arial"/>
        <family val="2"/>
      </rPr>
      <t>23-b049968</t>
    </r>
  </si>
  <si>
    <r>
      <t>'</t>
    </r>
    <r>
      <rPr>
        <sz val="10"/>
        <color rgb="FF000000"/>
        <rFont val="Arial"/>
        <family val="2"/>
      </rPr>
      <t>23-b049978</t>
    </r>
  </si>
  <si>
    <r>
      <t>'</t>
    </r>
    <r>
      <rPr>
        <sz val="10"/>
        <color rgb="FF000000"/>
        <rFont val="Arial"/>
        <family val="2"/>
      </rPr>
      <t>23-b051454</t>
    </r>
  </si>
  <si>
    <r>
      <t>'</t>
    </r>
    <r>
      <rPr>
        <sz val="10"/>
        <color rgb="FF000000"/>
        <rFont val="Arial"/>
        <family val="2"/>
      </rPr>
      <t>23-b051481</t>
    </r>
  </si>
  <si>
    <r>
      <t>'</t>
    </r>
    <r>
      <rPr>
        <sz val="10"/>
        <color rgb="FF000000"/>
        <rFont val="Arial"/>
        <family val="2"/>
      </rPr>
      <t>23-b051648</t>
    </r>
  </si>
  <si>
    <r>
      <t>'</t>
    </r>
    <r>
      <rPr>
        <sz val="10"/>
        <color rgb="FF000000"/>
        <rFont val="Arial"/>
        <family val="2"/>
      </rPr>
      <t>23-b053101</t>
    </r>
  </si>
  <si>
    <r>
      <t>'</t>
    </r>
    <r>
      <rPr>
        <sz val="10"/>
        <color rgb="FF000000"/>
        <rFont val="Arial"/>
        <family val="2"/>
      </rPr>
      <t>23-b051641</t>
    </r>
  </si>
  <si>
    <r>
      <t>'</t>
    </r>
    <r>
      <rPr>
        <sz val="10"/>
        <color rgb="FF000000"/>
        <rFont val="Arial"/>
        <family val="2"/>
      </rPr>
      <t>23-b051663</t>
    </r>
  </si>
  <si>
    <r>
      <t>'</t>
    </r>
    <r>
      <rPr>
        <sz val="10"/>
        <color rgb="FF000000"/>
        <rFont val="Arial"/>
        <family val="2"/>
      </rPr>
      <t>23-b051395</t>
    </r>
  </si>
  <si>
    <r>
      <t>'</t>
    </r>
    <r>
      <rPr>
        <sz val="10"/>
        <color rgb="FF000000"/>
        <rFont val="Arial"/>
        <family val="2"/>
      </rPr>
      <t>23-b051652</t>
    </r>
  </si>
  <si>
    <r>
      <t>'</t>
    </r>
    <r>
      <rPr>
        <sz val="10"/>
        <color rgb="FF000000"/>
        <rFont val="Arial"/>
        <family val="2"/>
      </rPr>
      <t>23-b051693</t>
    </r>
  </si>
  <si>
    <r>
      <t>'</t>
    </r>
    <r>
      <rPr>
        <sz val="10"/>
        <color rgb="FF000000"/>
        <rFont val="Arial"/>
        <family val="2"/>
      </rPr>
      <t>23-b053083</t>
    </r>
  </si>
  <si>
    <r>
      <t>'</t>
    </r>
    <r>
      <rPr>
        <sz val="10"/>
        <color rgb="FF000000"/>
        <rFont val="Arial"/>
        <family val="2"/>
      </rPr>
      <t>23-b049982</t>
    </r>
  </si>
  <si>
    <r>
      <t>'</t>
    </r>
    <r>
      <rPr>
        <sz val="10"/>
        <color rgb="FF000000"/>
        <rFont val="Arial"/>
        <family val="2"/>
      </rPr>
      <t>23-b050745</t>
    </r>
  </si>
  <si>
    <r>
      <t>'</t>
    </r>
    <r>
      <rPr>
        <sz val="10"/>
        <color rgb="FF000000"/>
        <rFont val="Arial"/>
        <family val="2"/>
      </rPr>
      <t>23-b053077</t>
    </r>
  </si>
  <si>
    <t>299-SIPI-R-082023-1280803</t>
  </si>
  <si>
    <r>
      <t>'</t>
    </r>
    <r>
      <rPr>
        <sz val="10"/>
        <color rgb="FF000000"/>
        <rFont val="Arial"/>
        <family val="2"/>
      </rPr>
      <t>30600</t>
    </r>
  </si>
  <si>
    <t>K23TVA-30600-RTV1753363|HHCL - RTV1753363</t>
  </si>
  <si>
    <r>
      <t>'</t>
    </r>
    <r>
      <rPr>
        <sz val="10"/>
        <color rgb="FF000000"/>
        <rFont val="Arial"/>
        <family val="2"/>
      </rPr>
      <t>30599</t>
    </r>
  </si>
  <si>
    <t>K23TVA-30599-RTV1753362|HHCL - RTV1753362</t>
  </si>
  <si>
    <r>
      <t>'</t>
    </r>
    <r>
      <rPr>
        <sz val="10"/>
        <color rgb="FF000000"/>
        <rFont val="Arial"/>
        <family val="2"/>
      </rPr>
      <t>30240</t>
    </r>
  </si>
  <si>
    <t>K23TVA-30240-RTV1752311|HHCL - RTV1752311</t>
  </si>
  <si>
    <t>299-SIPI-R-082023-1283096</t>
  </si>
  <si>
    <r>
      <t>'</t>
    </r>
    <r>
      <rPr>
        <sz val="10"/>
        <color rgb="FF000000"/>
        <rFont val="Arial"/>
        <family val="2"/>
      </rPr>
      <t>30813</t>
    </r>
  </si>
  <si>
    <t>K23TVA-30813-RTV1753851|HHCL - RTV1753851</t>
  </si>
  <si>
    <r>
      <t>'</t>
    </r>
    <r>
      <rPr>
        <sz val="10"/>
        <color rgb="FF000000"/>
        <rFont val="Arial"/>
        <family val="2"/>
      </rPr>
      <t>31207</t>
    </r>
  </si>
  <si>
    <t>K23TVA-31207-RTV1755292|HHCL - RTV1755292</t>
  </si>
  <si>
    <r>
      <t>'</t>
    </r>
    <r>
      <rPr>
        <sz val="10"/>
        <color rgb="FF000000"/>
        <rFont val="Arial"/>
        <family val="2"/>
      </rPr>
      <t>31673</t>
    </r>
  </si>
  <si>
    <t>K23TVA-31673-RTV1758023|HHCL - RTV1758023</t>
  </si>
  <si>
    <r>
      <t>'</t>
    </r>
    <r>
      <rPr>
        <sz val="10"/>
        <color rgb="FF000000"/>
        <rFont val="Arial"/>
        <family val="2"/>
      </rPr>
      <t>33190</t>
    </r>
  </si>
  <si>
    <t>K23TVA-33190-RTV1762889|HHCL - RTV1762889</t>
  </si>
  <si>
    <r>
      <t>'</t>
    </r>
    <r>
      <rPr>
        <sz val="10"/>
        <color rgb="FF000000"/>
        <rFont val="Arial"/>
        <family val="2"/>
      </rPr>
      <t>33558</t>
    </r>
  </si>
  <si>
    <t>K23TVA-33558-RTV1763918|HHCL - RTV1763918</t>
  </si>
  <si>
    <r>
      <t>'</t>
    </r>
    <r>
      <rPr>
        <sz val="10"/>
        <color rgb="FF000000"/>
        <rFont val="Arial"/>
        <family val="2"/>
      </rPr>
      <t>31065</t>
    </r>
  </si>
  <si>
    <t>K23TVA-31065-RTV1754726|HHCL - RTV1754726</t>
  </si>
  <si>
    <r>
      <t>'</t>
    </r>
    <r>
      <rPr>
        <sz val="10"/>
        <color rgb="FF000000"/>
        <rFont val="Arial"/>
        <family val="2"/>
      </rPr>
      <t>31585</t>
    </r>
  </si>
  <si>
    <t>K23TVA-31585-RTV1757315|HHCL - RTV1757315</t>
  </si>
  <si>
    <r>
      <t>'</t>
    </r>
    <r>
      <rPr>
        <sz val="10"/>
        <color rgb="FF000000"/>
        <rFont val="Arial"/>
        <family val="2"/>
      </rPr>
      <t>32880</t>
    </r>
  </si>
  <si>
    <t>K23TVA-32880-RTV1762238|HHCL - RTV1762238</t>
  </si>
  <si>
    <r>
      <t>'</t>
    </r>
    <r>
      <rPr>
        <sz val="10"/>
        <color rgb="FF000000"/>
        <rFont val="Arial"/>
        <family val="2"/>
      </rPr>
      <t>33317</t>
    </r>
  </si>
  <si>
    <t>K23TVA-33317-RTV1763032|HHCL - RTV1763032</t>
  </si>
  <si>
    <r>
      <t>'</t>
    </r>
    <r>
      <rPr>
        <sz val="10"/>
        <color rgb="FF000000"/>
        <rFont val="Arial"/>
        <family val="2"/>
      </rPr>
      <t>034717</t>
    </r>
  </si>
  <si>
    <t>69066-XTRA -RTV</t>
  </si>
  <si>
    <r>
      <t>'</t>
    </r>
    <r>
      <rPr>
        <sz val="10"/>
        <color rgb="FF000000"/>
        <rFont val="Arial"/>
        <family val="2"/>
      </rPr>
      <t>31590</t>
    </r>
  </si>
  <si>
    <t>K23TVA-31590-RTV1757340|HHCL - RTV1757340</t>
  </si>
  <si>
    <r>
      <t>'</t>
    </r>
    <r>
      <rPr>
        <sz val="10"/>
        <color rgb="FF000000"/>
        <rFont val="Arial"/>
        <family val="2"/>
      </rPr>
      <t>31834</t>
    </r>
  </si>
  <si>
    <t>K23TVA-31834-RTV1758521|HHCL - RTV1758521</t>
  </si>
  <si>
    <r>
      <t>'</t>
    </r>
    <r>
      <rPr>
        <sz val="10"/>
        <color rgb="FF000000"/>
        <rFont val="Arial"/>
        <family val="2"/>
      </rPr>
      <t>32175</t>
    </r>
  </si>
  <si>
    <t>K23TVA-32175-RTV1759654|HHCL - RTV1759654</t>
  </si>
  <si>
    <r>
      <t>'</t>
    </r>
    <r>
      <rPr>
        <sz val="10"/>
        <color rgb="FF000000"/>
        <rFont val="Arial"/>
        <family val="2"/>
      </rPr>
      <t>32474</t>
    </r>
  </si>
  <si>
    <t>K23TVA-32474-RTV1760422|HHCL - RTV1760422</t>
  </si>
  <si>
    <r>
      <t>'</t>
    </r>
    <r>
      <rPr>
        <sz val="10"/>
        <color rgb="FF000000"/>
        <rFont val="Arial"/>
        <family val="2"/>
      </rPr>
      <t>32721</t>
    </r>
  </si>
  <si>
    <t>K23TVA-32721-RTV1762138|HHCL - RTV1762138</t>
  </si>
  <si>
    <r>
      <t>'</t>
    </r>
    <r>
      <rPr>
        <sz val="10"/>
        <color rgb="FF000000"/>
        <rFont val="Arial"/>
        <family val="2"/>
      </rPr>
      <t>33937</t>
    </r>
  </si>
  <si>
    <t>K23TVA-33937-RTV1765416|HHCL - RTV1765416</t>
  </si>
  <si>
    <r>
      <t>'</t>
    </r>
    <r>
      <rPr>
        <sz val="10"/>
        <color rgb="FF000000"/>
        <rFont val="Arial"/>
        <family val="2"/>
      </rPr>
      <t>31615</t>
    </r>
  </si>
  <si>
    <t>K23TVA-31615-RTV1757084|HHCL - RTV1757084</t>
  </si>
  <si>
    <r>
      <t>'</t>
    </r>
    <r>
      <rPr>
        <sz val="10"/>
        <color rgb="FF000000"/>
        <rFont val="Arial"/>
        <family val="2"/>
      </rPr>
      <t>33072</t>
    </r>
  </si>
  <si>
    <t>K23TVA-33072-RTV1762826|HHCL - RTV1762826</t>
  </si>
  <si>
    <r>
      <t>'</t>
    </r>
    <r>
      <rPr>
        <sz val="10"/>
        <color rgb="FF000000"/>
        <rFont val="Arial"/>
        <family val="2"/>
      </rPr>
      <t>32659</t>
    </r>
  </si>
  <si>
    <t>K23TVA-32659-RTV1761924|HHCL - RTV1761924</t>
  </si>
  <si>
    <r>
      <t>'</t>
    </r>
    <r>
      <rPr>
        <sz val="10"/>
        <color rgb="FF000000"/>
        <rFont val="Arial"/>
        <family val="2"/>
      </rPr>
      <t>33164</t>
    </r>
  </si>
  <si>
    <t>K23TVA-33164-RTV1762794|HHCL - RTV1762794</t>
  </si>
  <si>
    <r>
      <t>'</t>
    </r>
    <r>
      <rPr>
        <sz val="10"/>
        <color rgb="FF000000"/>
        <rFont val="Arial"/>
        <family val="2"/>
      </rPr>
      <t>33321</t>
    </r>
  </si>
  <si>
    <t>K23TVA-33321-RTV1763047|HHCL - RTV1763047</t>
  </si>
  <si>
    <r>
      <t>'</t>
    </r>
    <r>
      <rPr>
        <sz val="10"/>
        <color rgb="FF000000"/>
        <rFont val="Arial"/>
        <family val="2"/>
      </rPr>
      <t>33442</t>
    </r>
  </si>
  <si>
    <t>K23TVA-33442-RTV1763463|HHCL - RTV1763463</t>
  </si>
  <si>
    <r>
      <t>'</t>
    </r>
    <r>
      <rPr>
        <sz val="10"/>
        <color rgb="FF000000"/>
        <rFont val="Arial"/>
        <family val="2"/>
      </rPr>
      <t>34103</t>
    </r>
  </si>
  <si>
    <t>K23TVA-34103-RTV1766249|HHCL - RTV1766249</t>
  </si>
  <si>
    <r>
      <t>'</t>
    </r>
    <r>
      <rPr>
        <sz val="10"/>
        <color rgb="FF000000"/>
        <rFont val="Arial"/>
        <family val="2"/>
      </rPr>
      <t>34120</t>
    </r>
  </si>
  <si>
    <t>K23TVA-34120-RTV1765969|HHCL - RTV1765969</t>
  </si>
  <si>
    <r>
      <t>'</t>
    </r>
    <r>
      <rPr>
        <sz val="10"/>
        <color rgb="FF000000"/>
        <rFont val="Arial"/>
        <family val="2"/>
      </rPr>
      <t>30812</t>
    </r>
  </si>
  <si>
    <t>K23TVA-30812-RTV1753848|HHCL - RTV1753848</t>
  </si>
  <si>
    <r>
      <t>'</t>
    </r>
    <r>
      <rPr>
        <sz val="10"/>
        <color rgb="FF000000"/>
        <rFont val="Arial"/>
        <family val="2"/>
      </rPr>
      <t>31197</t>
    </r>
  </si>
  <si>
    <t>K23TVA-31197-RTV1755411|HHCL - RTV1755411</t>
  </si>
  <si>
    <r>
      <t>'</t>
    </r>
    <r>
      <rPr>
        <sz val="10"/>
        <color rgb="FF000000"/>
        <rFont val="Arial"/>
        <family val="2"/>
      </rPr>
      <t>31620</t>
    </r>
  </si>
  <si>
    <t>K23TVA-31620-RTV1757093|HHCL - RTV1757093</t>
  </si>
  <si>
    <r>
      <t>'</t>
    </r>
    <r>
      <rPr>
        <sz val="10"/>
        <color rgb="FF000000"/>
        <rFont val="Arial"/>
        <family val="2"/>
      </rPr>
      <t>32034</t>
    </r>
  </si>
  <si>
    <t>K23TVA-32034-RTV1758564|HHCL - RTV1758564</t>
  </si>
  <si>
    <r>
      <t>'</t>
    </r>
    <r>
      <rPr>
        <sz val="10"/>
        <color rgb="FF000000"/>
        <rFont val="Arial"/>
        <family val="2"/>
      </rPr>
      <t>31959</t>
    </r>
  </si>
  <si>
    <t>K23TVA-31959-RTV1758675|HHCL - RTV1758675</t>
  </si>
  <si>
    <r>
      <t>'</t>
    </r>
    <r>
      <rPr>
        <sz val="10"/>
        <color rgb="FF000000"/>
        <rFont val="Arial"/>
        <family val="2"/>
      </rPr>
      <t>32885</t>
    </r>
  </si>
  <si>
    <t>K23TVA-32885-RTV1762260|HHCL - RTV1762260</t>
  </si>
  <si>
    <r>
      <t>'</t>
    </r>
    <r>
      <rPr>
        <sz val="10"/>
        <color rgb="FF000000"/>
        <rFont val="Arial"/>
        <family val="2"/>
      </rPr>
      <t>30976</t>
    </r>
  </si>
  <si>
    <t>K23TVA-30976-RTV1754763|HHCL - RTV1754763</t>
  </si>
  <si>
    <r>
      <t>'</t>
    </r>
    <r>
      <rPr>
        <sz val="10"/>
        <color rgb="FF000000"/>
        <rFont val="Arial"/>
        <family val="2"/>
      </rPr>
      <t>31190</t>
    </r>
  </si>
  <si>
    <t>K23TVA-31190-RTV1755395|HHCL - RTV1755395</t>
  </si>
  <si>
    <r>
      <t>'</t>
    </r>
    <r>
      <rPr>
        <sz val="10"/>
        <color rgb="FF000000"/>
        <rFont val="Arial"/>
        <family val="2"/>
      </rPr>
      <t>33237</t>
    </r>
  </si>
  <si>
    <t>K23TVA-33237-RTV1762776|HHCL - RTV1762776</t>
  </si>
  <si>
    <r>
      <t>'</t>
    </r>
    <r>
      <rPr>
        <sz val="10"/>
        <color rgb="FF000000"/>
        <rFont val="Arial"/>
        <family val="2"/>
      </rPr>
      <t>33140</t>
    </r>
  </si>
  <si>
    <t>K23TVA-33140-RTV1762702|HHCL - RTV1762702</t>
  </si>
  <si>
    <t>299-SIPI-R-092023-1283096</t>
  </si>
  <si>
    <r>
      <t>'</t>
    </r>
    <r>
      <rPr>
        <sz val="10"/>
        <color rgb="FF000000"/>
        <rFont val="Arial"/>
        <family val="2"/>
      </rPr>
      <t>34795</t>
    </r>
  </si>
  <si>
    <t>K23TVA-34795-RTV1768846|HHCL - RTV1768846</t>
  </si>
  <si>
    <r>
      <t>'</t>
    </r>
    <r>
      <rPr>
        <sz val="10"/>
        <color rgb="FF000000"/>
        <rFont val="Arial"/>
        <family val="2"/>
      </rPr>
      <t>34783</t>
    </r>
  </si>
  <si>
    <t>K23TVA-34783-RTV1768797|HHCL - RTV1768797</t>
  </si>
  <si>
    <r>
      <t>'</t>
    </r>
    <r>
      <rPr>
        <sz val="10"/>
        <color rgb="FF000000"/>
        <rFont val="Arial"/>
        <family val="2"/>
      </rPr>
      <t>35202</t>
    </r>
  </si>
  <si>
    <t>K23TVA-35202-RTV1770403|HHCL - RTV1770403</t>
  </si>
  <si>
    <t>304-SIPI-082023-10069875</t>
  </si>
  <si>
    <r>
      <t>'</t>
    </r>
    <r>
      <rPr>
        <sz val="10"/>
        <color rgb="FF000000"/>
        <rFont val="Arial"/>
        <family val="2"/>
      </rPr>
      <t>A0048273</t>
    </r>
  </si>
  <si>
    <r>
      <t>'</t>
    </r>
    <r>
      <rPr>
        <sz val="10"/>
        <color rgb="FF000000"/>
        <rFont val="Arial"/>
        <family val="2"/>
      </rPr>
      <t>A0045479</t>
    </r>
  </si>
  <si>
    <r>
      <t>'</t>
    </r>
    <r>
      <rPr>
        <sz val="10"/>
        <color rgb="FF000000"/>
        <rFont val="Arial"/>
        <family val="2"/>
      </rPr>
      <t>A0051595</t>
    </r>
  </si>
  <si>
    <r>
      <t>'</t>
    </r>
    <r>
      <rPr>
        <sz val="10"/>
        <color rgb="FF000000"/>
        <rFont val="Arial"/>
        <family val="2"/>
      </rPr>
      <t>A0053115</t>
    </r>
  </si>
  <si>
    <r>
      <t>'</t>
    </r>
    <r>
      <rPr>
        <sz val="10"/>
        <color rgb="FF000000"/>
        <rFont val="Arial"/>
        <family val="2"/>
      </rPr>
      <t>A0049959</t>
    </r>
  </si>
  <si>
    <t>304-SIPI-R-082023-10069875</t>
  </si>
  <si>
    <r>
      <t>'</t>
    </r>
    <r>
      <rPr>
        <sz val="10"/>
        <color rgb="FF000000"/>
        <rFont val="Arial"/>
        <family val="2"/>
      </rPr>
      <t>9141</t>
    </r>
  </si>
  <si>
    <t>1K23TBD-9141|RTV1760285|CHA - RTV1760285</t>
  </si>
  <si>
    <t>305-SIPI-082023-10066700</t>
  </si>
  <si>
    <r>
      <t>'</t>
    </r>
    <r>
      <rPr>
        <sz val="10"/>
        <color rgb="FF000000"/>
        <rFont val="Arial"/>
        <family val="2"/>
      </rPr>
      <t>B0045499</t>
    </r>
  </si>
  <si>
    <r>
      <t>'</t>
    </r>
    <r>
      <rPr>
        <sz val="10"/>
        <color rgb="FF000000"/>
        <rFont val="Arial"/>
        <family val="2"/>
      </rPr>
      <t>B0049909</t>
    </r>
  </si>
  <si>
    <r>
      <t>'</t>
    </r>
    <r>
      <rPr>
        <sz val="10"/>
        <color rgb="FF000000"/>
        <rFont val="Arial"/>
        <family val="2"/>
      </rPr>
      <t>B0051671</t>
    </r>
  </si>
  <si>
    <r>
      <t>'</t>
    </r>
    <r>
      <rPr>
        <sz val="10"/>
        <color rgb="FF000000"/>
        <rFont val="Arial"/>
        <family val="2"/>
      </rPr>
      <t>B0051672</t>
    </r>
  </si>
  <si>
    <r>
      <t>'</t>
    </r>
    <r>
      <rPr>
        <sz val="10"/>
        <color rgb="FF000000"/>
        <rFont val="Arial"/>
        <family val="2"/>
      </rPr>
      <t>B0049604</t>
    </r>
  </si>
  <si>
    <t>306-SIPI-082023-10055473</t>
  </si>
  <si>
    <r>
      <t>'</t>
    </r>
    <r>
      <rPr>
        <sz val="10"/>
        <color rgb="FF000000"/>
        <rFont val="Arial"/>
        <family val="2"/>
      </rPr>
      <t>C0048081</t>
    </r>
  </si>
  <si>
    <r>
      <t>'</t>
    </r>
    <r>
      <rPr>
        <sz val="10"/>
        <color rgb="FF000000"/>
        <rFont val="Arial"/>
        <family val="2"/>
      </rPr>
      <t>C0046834</t>
    </r>
  </si>
  <si>
    <r>
      <t>'</t>
    </r>
    <r>
      <rPr>
        <sz val="10"/>
        <color rgb="FF000000"/>
        <rFont val="Arial"/>
        <family val="2"/>
      </rPr>
      <t>C0049775</t>
    </r>
  </si>
  <si>
    <t>399-SIPI-082023-10010797</t>
  </si>
  <si>
    <r>
      <t>'</t>
    </r>
    <r>
      <rPr>
        <sz val="10"/>
        <color rgb="FF000000"/>
        <rFont val="Arial"/>
        <family val="2"/>
      </rPr>
      <t>A0048523</t>
    </r>
  </si>
  <si>
    <r>
      <t>'</t>
    </r>
    <r>
      <rPr>
        <sz val="10"/>
        <color rgb="FF000000"/>
        <rFont val="Arial"/>
        <family val="2"/>
      </rPr>
      <t>A0046943</t>
    </r>
  </si>
  <si>
    <r>
      <t>'</t>
    </r>
    <r>
      <rPr>
        <sz val="10"/>
        <color rgb="FF000000"/>
        <rFont val="Arial"/>
        <family val="2"/>
      </rPr>
      <t>A0048319</t>
    </r>
  </si>
  <si>
    <t>400-SIPI-082023-1089842</t>
  </si>
  <si>
    <r>
      <t>'</t>
    </r>
    <r>
      <rPr>
        <sz val="10"/>
        <color rgb="FF000000"/>
        <rFont val="Arial"/>
        <family val="2"/>
      </rPr>
      <t>M0048493</t>
    </r>
  </si>
  <si>
    <r>
      <t>'</t>
    </r>
    <r>
      <rPr>
        <sz val="10"/>
        <color rgb="FF000000"/>
        <rFont val="Arial"/>
        <family val="2"/>
      </rPr>
      <t>M0051624</t>
    </r>
  </si>
  <si>
    <r>
      <t>'</t>
    </r>
    <r>
      <rPr>
        <sz val="10"/>
        <color rgb="FF000000"/>
        <rFont val="Arial"/>
        <family val="2"/>
      </rPr>
      <t>M0051625</t>
    </r>
  </si>
  <si>
    <r>
      <t>'</t>
    </r>
    <r>
      <rPr>
        <sz val="10"/>
        <color rgb="FF000000"/>
        <rFont val="Arial"/>
        <family val="2"/>
      </rPr>
      <t>M0045469</t>
    </r>
  </si>
  <si>
    <r>
      <t>'</t>
    </r>
    <r>
      <rPr>
        <sz val="10"/>
        <color rgb="FF000000"/>
        <rFont val="Arial"/>
        <family val="2"/>
      </rPr>
      <t>M0046980</t>
    </r>
  </si>
  <si>
    <t>400-SIPI-R-082023-1089842</t>
  </si>
  <si>
    <t>1K23TBE|RTV 1760746-GA U MUOI - RTV1760746</t>
  </si>
  <si>
    <r>
      <t>'</t>
    </r>
    <r>
      <rPr>
        <sz val="10"/>
        <color rgb="FF000000"/>
        <rFont val="Arial"/>
        <family val="2"/>
      </rPr>
      <t>1097</t>
    </r>
  </si>
  <si>
    <t>1K23TBE|RTV 1760748-GIOTAI - RTV1760748</t>
  </si>
  <si>
    <t>400-SIPI-R-092023-1089842</t>
  </si>
  <si>
    <r>
      <t>'</t>
    </r>
    <r>
      <rPr>
        <sz val="10"/>
        <color rgb="FF000000"/>
        <rFont val="Arial"/>
        <family val="2"/>
      </rPr>
      <t>1191</t>
    </r>
  </si>
  <si>
    <t>1K23TBE|RTV 1768567-CHANGIO - RTV1768567</t>
  </si>
  <si>
    <r>
      <t>'</t>
    </r>
    <r>
      <rPr>
        <sz val="10"/>
        <color rgb="FF000000"/>
        <rFont val="Arial"/>
        <family val="2"/>
      </rPr>
      <t>1219</t>
    </r>
  </si>
  <si>
    <t>1K23TBE|RTV 1775199-GAMUOI - RTV1775199</t>
  </si>
  <si>
    <t>401-SIPI-082023-1083910</t>
  </si>
  <si>
    <r>
      <t>'</t>
    </r>
    <r>
      <rPr>
        <sz val="10"/>
        <color rgb="FF000000"/>
        <rFont val="Arial"/>
        <family val="2"/>
      </rPr>
      <t>A51636</t>
    </r>
  </si>
  <si>
    <r>
      <t>'</t>
    </r>
    <r>
      <rPr>
        <sz val="10"/>
        <color rgb="FF000000"/>
        <rFont val="Arial"/>
        <family val="2"/>
      </rPr>
      <t>A46974</t>
    </r>
  </si>
  <si>
    <t>402-SIPI-082023-1086464</t>
  </si>
  <si>
    <r>
      <t>'</t>
    </r>
    <r>
      <rPr>
        <sz val="10"/>
        <color rgb="FF000000"/>
        <rFont val="Arial"/>
        <family val="2"/>
      </rPr>
      <t>A0051635</t>
    </r>
  </si>
  <si>
    <t>404-SIPI-082023-1092182</t>
  </si>
  <si>
    <r>
      <t>'</t>
    </r>
    <r>
      <rPr>
        <sz val="10"/>
        <color rgb="FF000000"/>
        <rFont val="Arial"/>
        <family val="2"/>
      </rPr>
      <t>A0050744</t>
    </r>
  </si>
  <si>
    <r>
      <t>'</t>
    </r>
    <r>
      <rPr>
        <sz val="10"/>
        <color rgb="FF000000"/>
        <rFont val="Arial"/>
        <family val="2"/>
      </rPr>
      <t>A0053105</t>
    </r>
  </si>
  <si>
    <r>
      <t>'</t>
    </r>
    <r>
      <rPr>
        <sz val="10"/>
        <color rgb="FF000000"/>
        <rFont val="Arial"/>
        <family val="2"/>
      </rPr>
      <t>A0048516</t>
    </r>
  </si>
  <si>
    <r>
      <t>'</t>
    </r>
    <r>
      <rPr>
        <sz val="10"/>
        <color rgb="FF000000"/>
        <rFont val="Arial"/>
        <family val="2"/>
      </rPr>
      <t>A0053104</t>
    </r>
  </si>
  <si>
    <t>406-SIPI-082023-1155688</t>
  </si>
  <si>
    <r>
      <t>'</t>
    </r>
    <r>
      <rPr>
        <sz val="10"/>
        <color rgb="FF000000"/>
        <rFont val="Arial"/>
        <family val="2"/>
      </rPr>
      <t>A0050484</t>
    </r>
  </si>
  <si>
    <r>
      <t>'</t>
    </r>
    <r>
      <rPr>
        <sz val="10"/>
        <color rgb="FF000000"/>
        <rFont val="Arial"/>
        <family val="2"/>
      </rPr>
      <t>A0046320</t>
    </r>
  </si>
  <si>
    <r>
      <t>'</t>
    </r>
    <r>
      <rPr>
        <sz val="10"/>
        <color rgb="FF000000"/>
        <rFont val="Arial"/>
        <family val="2"/>
      </rPr>
      <t>A0051593</t>
    </r>
  </si>
  <si>
    <r>
      <t>'</t>
    </r>
    <r>
      <rPr>
        <sz val="10"/>
        <color rgb="FF000000"/>
        <rFont val="Arial"/>
        <family val="2"/>
      </rPr>
      <t>A0049782</t>
    </r>
  </si>
  <si>
    <r>
      <t>'</t>
    </r>
    <r>
      <rPr>
        <sz val="10"/>
        <color rgb="FF000000"/>
        <rFont val="Arial"/>
        <family val="2"/>
      </rPr>
      <t>A0051588</t>
    </r>
  </si>
  <si>
    <r>
      <t>'</t>
    </r>
    <r>
      <rPr>
        <sz val="10"/>
        <color rgb="FF000000"/>
        <rFont val="Arial"/>
        <family val="2"/>
      </rPr>
      <t>A0046945</t>
    </r>
  </si>
  <si>
    <r>
      <t>'</t>
    </r>
    <r>
      <rPr>
        <sz val="10"/>
        <color rgb="FF000000"/>
        <rFont val="Arial"/>
        <family val="2"/>
      </rPr>
      <t>A0048270</t>
    </r>
  </si>
  <si>
    <t>407-SIPI-082023-1097081</t>
  </si>
  <si>
    <r>
      <t>'</t>
    </r>
    <r>
      <rPr>
        <sz val="10"/>
        <color rgb="FF000000"/>
        <rFont val="Arial"/>
        <family val="2"/>
      </rPr>
      <t>A0051583</t>
    </r>
  </si>
  <si>
    <t>408-SIPI-082023-1104952</t>
  </si>
  <si>
    <r>
      <t>'</t>
    </r>
    <r>
      <rPr>
        <sz val="10"/>
        <color rgb="FF000000"/>
        <rFont val="Arial"/>
        <family val="2"/>
      </rPr>
      <t>51666</t>
    </r>
  </si>
  <si>
    <t>409-SIPI-082023-1136535</t>
  </si>
  <si>
    <r>
      <t>'</t>
    </r>
    <r>
      <rPr>
        <sz val="10"/>
        <color rgb="FF000000"/>
        <rFont val="Arial"/>
        <family val="2"/>
      </rPr>
      <t>V0046935</t>
    </r>
  </si>
  <si>
    <r>
      <t>'</t>
    </r>
    <r>
      <rPr>
        <sz val="10"/>
        <color rgb="FF000000"/>
        <rFont val="Arial"/>
        <family val="2"/>
      </rPr>
      <t>V0048245</t>
    </r>
  </si>
  <si>
    <r>
      <t>'</t>
    </r>
    <r>
      <rPr>
        <sz val="10"/>
        <color rgb="FF000000"/>
        <rFont val="Arial"/>
        <family val="2"/>
      </rPr>
      <t>V0051571</t>
    </r>
  </si>
  <si>
    <r>
      <t>'</t>
    </r>
    <r>
      <rPr>
        <sz val="10"/>
        <color rgb="FF000000"/>
        <rFont val="Arial"/>
        <family val="2"/>
      </rPr>
      <t>V0051572</t>
    </r>
  </si>
  <si>
    <r>
      <t>'</t>
    </r>
    <r>
      <rPr>
        <sz val="10"/>
        <color rgb="FF000000"/>
        <rFont val="Arial"/>
        <family val="2"/>
      </rPr>
      <t>V0050523</t>
    </r>
  </si>
  <si>
    <r>
      <t>'</t>
    </r>
    <r>
      <rPr>
        <sz val="10"/>
        <color rgb="FF000000"/>
        <rFont val="Arial"/>
        <family val="2"/>
      </rPr>
      <t>V0049638</t>
    </r>
  </si>
  <si>
    <r>
      <t>'</t>
    </r>
    <r>
      <rPr>
        <sz val="10"/>
        <color rgb="FF000000"/>
        <rFont val="Arial"/>
        <family val="2"/>
      </rPr>
      <t>V0051393</t>
    </r>
  </si>
  <si>
    <r>
      <t>'</t>
    </r>
    <r>
      <rPr>
        <sz val="10"/>
        <color rgb="FF000000"/>
        <rFont val="Arial"/>
        <family val="2"/>
      </rPr>
      <t>V0053087</t>
    </r>
  </si>
  <si>
    <t>411-SIPI-082023-1126720</t>
  </si>
  <si>
    <r>
      <t>'</t>
    </r>
    <r>
      <rPr>
        <sz val="10"/>
        <color rgb="FF000000"/>
        <rFont val="Arial"/>
        <family val="2"/>
      </rPr>
      <t>A0051664</t>
    </r>
  </si>
  <si>
    <r>
      <t>'</t>
    </r>
    <r>
      <rPr>
        <sz val="10"/>
        <color rgb="FF000000"/>
        <rFont val="Arial"/>
        <family val="2"/>
      </rPr>
      <t>A0047709</t>
    </r>
  </si>
  <si>
    <r>
      <t>'</t>
    </r>
    <r>
      <rPr>
        <sz val="10"/>
        <color rgb="FF000000"/>
        <rFont val="Arial"/>
        <family val="2"/>
      </rPr>
      <t>A0045493</t>
    </r>
  </si>
  <si>
    <r>
      <t>'</t>
    </r>
    <r>
      <rPr>
        <sz val="10"/>
        <color rgb="FF000000"/>
        <rFont val="Arial"/>
        <family val="2"/>
      </rPr>
      <t>A0048556</t>
    </r>
  </si>
  <si>
    <r>
      <t>'</t>
    </r>
    <r>
      <rPr>
        <sz val="10"/>
        <color rgb="FF000000"/>
        <rFont val="Arial"/>
        <family val="2"/>
      </rPr>
      <t>A0051191</t>
    </r>
  </si>
  <si>
    <r>
      <t>'</t>
    </r>
    <r>
      <rPr>
        <sz val="10"/>
        <color rgb="FF000000"/>
        <rFont val="Arial"/>
        <family val="2"/>
      </rPr>
      <t>A0051665</t>
    </r>
  </si>
  <si>
    <t>412-SIPI-082023-1119530</t>
  </si>
  <si>
    <r>
      <t>'</t>
    </r>
    <r>
      <rPr>
        <sz val="10"/>
        <color rgb="FF000000"/>
        <rFont val="Arial"/>
        <family val="2"/>
      </rPr>
      <t>A0048451</t>
    </r>
  </si>
  <si>
    <r>
      <t>'</t>
    </r>
    <r>
      <rPr>
        <sz val="10"/>
        <color rgb="FF000000"/>
        <rFont val="Arial"/>
        <family val="2"/>
      </rPr>
      <t>A0051185</t>
    </r>
  </si>
  <si>
    <r>
      <t>'</t>
    </r>
    <r>
      <rPr>
        <sz val="10"/>
        <color rgb="FF000000"/>
        <rFont val="Arial"/>
        <family val="2"/>
      </rPr>
      <t>A0051554</t>
    </r>
  </si>
  <si>
    <t>413-SIPI-082023-1119323</t>
  </si>
  <si>
    <r>
      <t>'</t>
    </r>
    <r>
      <rPr>
        <sz val="10"/>
        <color rgb="FF000000"/>
        <rFont val="Arial"/>
        <family val="2"/>
      </rPr>
      <t>A0049906</t>
    </r>
  </si>
  <si>
    <r>
      <t>'</t>
    </r>
    <r>
      <rPr>
        <sz val="10"/>
        <color rgb="FF000000"/>
        <rFont val="Arial"/>
        <family val="2"/>
      </rPr>
      <t>A0051479</t>
    </r>
  </si>
  <si>
    <r>
      <t>'</t>
    </r>
    <r>
      <rPr>
        <sz val="10"/>
        <color rgb="FF000000"/>
        <rFont val="Arial"/>
        <family val="2"/>
      </rPr>
      <t>A0051594</t>
    </r>
  </si>
  <si>
    <r>
      <t>'</t>
    </r>
    <r>
      <rPr>
        <sz val="10"/>
        <color rgb="FF000000"/>
        <rFont val="Arial"/>
        <family val="2"/>
      </rPr>
      <t>A0048519</t>
    </r>
  </si>
  <si>
    <r>
      <t>'</t>
    </r>
    <r>
      <rPr>
        <sz val="10"/>
        <color rgb="FF000000"/>
        <rFont val="Arial"/>
        <family val="2"/>
      </rPr>
      <t>A0051647</t>
    </r>
  </si>
  <si>
    <r>
      <t>'</t>
    </r>
    <r>
      <rPr>
        <sz val="10"/>
        <color rgb="FF000000"/>
        <rFont val="Arial"/>
        <family val="2"/>
      </rPr>
      <t>A0046764</t>
    </r>
  </si>
  <si>
    <r>
      <t>'</t>
    </r>
    <r>
      <rPr>
        <sz val="10"/>
        <color rgb="FF000000"/>
        <rFont val="Arial"/>
        <family val="2"/>
      </rPr>
      <t>A0046989</t>
    </r>
  </si>
  <si>
    <r>
      <t>'</t>
    </r>
    <r>
      <rPr>
        <sz val="10"/>
        <color rgb="FF000000"/>
        <rFont val="Arial"/>
        <family val="2"/>
      </rPr>
      <t>A0049771</t>
    </r>
  </si>
  <si>
    <t>414-SIPI-082023-1126562</t>
  </si>
  <si>
    <r>
      <t>'</t>
    </r>
    <r>
      <rPr>
        <sz val="10"/>
        <color rgb="FF000000"/>
        <rFont val="Arial"/>
        <family val="2"/>
      </rPr>
      <t>N0046937</t>
    </r>
  </si>
  <si>
    <r>
      <t>'</t>
    </r>
    <r>
      <rPr>
        <sz val="10"/>
        <color rgb="FF000000"/>
        <rFont val="Arial"/>
        <family val="2"/>
      </rPr>
      <t>N0049997</t>
    </r>
  </si>
  <si>
    <r>
      <t>'</t>
    </r>
    <r>
      <rPr>
        <sz val="10"/>
        <color rgb="FF000000"/>
        <rFont val="Arial"/>
        <family val="2"/>
      </rPr>
      <t>N0053113</t>
    </r>
  </si>
  <si>
    <r>
      <t>'</t>
    </r>
    <r>
      <rPr>
        <sz val="10"/>
        <color rgb="FF000000"/>
        <rFont val="Arial"/>
        <family val="2"/>
      </rPr>
      <t>N0053114</t>
    </r>
  </si>
  <si>
    <t>415-SIPI-082023-1142899</t>
  </si>
  <si>
    <r>
      <t>'</t>
    </r>
    <r>
      <rPr>
        <sz val="10"/>
        <color rgb="FF000000"/>
        <rFont val="Arial"/>
        <family val="2"/>
      </rPr>
      <t>X0045407</t>
    </r>
  </si>
  <si>
    <r>
      <t>'</t>
    </r>
    <r>
      <rPr>
        <sz val="10"/>
        <color rgb="FF000000"/>
        <rFont val="Arial"/>
        <family val="2"/>
      </rPr>
      <t>X0049843</t>
    </r>
  </si>
  <si>
    <r>
      <t>'</t>
    </r>
    <r>
      <rPr>
        <sz val="10"/>
        <color rgb="FF000000"/>
        <rFont val="Arial"/>
        <family val="2"/>
      </rPr>
      <t>X0053080</t>
    </r>
  </si>
  <si>
    <r>
      <t>'</t>
    </r>
    <r>
      <rPr>
        <sz val="10"/>
        <color rgb="FF000000"/>
        <rFont val="Arial"/>
        <family val="2"/>
      </rPr>
      <t>X0048239</t>
    </r>
  </si>
  <si>
    <r>
      <t>'</t>
    </r>
    <r>
      <rPr>
        <sz val="10"/>
        <color rgb="FF000000"/>
        <rFont val="Arial"/>
        <family val="2"/>
      </rPr>
      <t>X0046949</t>
    </r>
  </si>
  <si>
    <t>418-SIPI-082023-1114946</t>
  </si>
  <si>
    <r>
      <t>'</t>
    </r>
    <r>
      <rPr>
        <sz val="10"/>
        <color rgb="FF000000"/>
        <rFont val="Arial"/>
        <family val="2"/>
      </rPr>
      <t>46939</t>
    </r>
  </si>
  <si>
    <r>
      <t>'</t>
    </r>
    <r>
      <rPr>
        <sz val="10"/>
        <color rgb="FF000000"/>
        <rFont val="Arial"/>
        <family val="2"/>
      </rPr>
      <t>51657</t>
    </r>
  </si>
  <si>
    <r>
      <t>'</t>
    </r>
    <r>
      <rPr>
        <sz val="10"/>
        <color rgb="FF000000"/>
        <rFont val="Arial"/>
        <family val="2"/>
      </rPr>
      <t>48522</t>
    </r>
  </si>
  <si>
    <r>
      <t>'</t>
    </r>
    <r>
      <rPr>
        <sz val="10"/>
        <color rgb="FF000000"/>
        <rFont val="Arial"/>
        <family val="2"/>
      </rPr>
      <t>53098</t>
    </r>
  </si>
  <si>
    <t>421-SIPI-082023-1083544</t>
  </si>
  <si>
    <r>
      <t>'</t>
    </r>
    <r>
      <rPr>
        <sz val="10"/>
        <color rgb="FF000000"/>
        <rFont val="Arial"/>
        <family val="2"/>
      </rPr>
      <t>A0045530</t>
    </r>
  </si>
  <si>
    <r>
      <t>'</t>
    </r>
    <r>
      <rPr>
        <sz val="10"/>
        <color rgb="FF000000"/>
        <rFont val="Arial"/>
        <family val="2"/>
      </rPr>
      <t>A0047064</t>
    </r>
  </si>
  <si>
    <r>
      <t>'</t>
    </r>
    <r>
      <rPr>
        <sz val="10"/>
        <color rgb="FF000000"/>
        <rFont val="Arial"/>
        <family val="2"/>
      </rPr>
      <t>A0048598</t>
    </r>
  </si>
  <si>
    <t>424-SIPI-082023-1065472</t>
  </si>
  <si>
    <r>
      <t>'</t>
    </r>
    <r>
      <rPr>
        <sz val="10"/>
        <color rgb="FF000000"/>
        <rFont val="Arial"/>
        <family val="2"/>
      </rPr>
      <t>A0049830</t>
    </r>
  </si>
  <si>
    <r>
      <t>'</t>
    </r>
    <r>
      <rPr>
        <sz val="10"/>
        <color rgb="FF000000"/>
        <rFont val="Arial"/>
        <family val="2"/>
      </rPr>
      <t>A0047057</t>
    </r>
  </si>
  <si>
    <r>
      <t>'</t>
    </r>
    <r>
      <rPr>
        <sz val="10"/>
        <color rgb="FF000000"/>
        <rFont val="Arial"/>
        <family val="2"/>
      </rPr>
      <t>A0053013</t>
    </r>
  </si>
  <si>
    <r>
      <t>'</t>
    </r>
    <r>
      <rPr>
        <sz val="10"/>
        <color rgb="FF000000"/>
        <rFont val="Arial"/>
        <family val="2"/>
      </rPr>
      <t>A0053014</t>
    </r>
  </si>
  <si>
    <t>425-SIPI-082023-1121152</t>
  </si>
  <si>
    <r>
      <t>'</t>
    </r>
    <r>
      <rPr>
        <sz val="10"/>
        <color rgb="FF000000"/>
        <rFont val="Arial"/>
        <family val="2"/>
      </rPr>
      <t>E0045410</t>
    </r>
  </si>
  <si>
    <t>426-SIPI-082023-1066962</t>
  </si>
  <si>
    <r>
      <t>'</t>
    </r>
    <r>
      <rPr>
        <sz val="10"/>
        <color rgb="FF000000"/>
        <rFont val="Arial"/>
        <family val="2"/>
      </rPr>
      <t>A0051623</t>
    </r>
  </si>
  <si>
    <r>
      <t>'</t>
    </r>
    <r>
      <rPr>
        <sz val="10"/>
        <color rgb="FF000000"/>
        <rFont val="Arial"/>
        <family val="2"/>
      </rPr>
      <t>A0049948</t>
    </r>
  </si>
  <si>
    <r>
      <t>'</t>
    </r>
    <r>
      <rPr>
        <sz val="10"/>
        <color rgb="FF000000"/>
        <rFont val="Arial"/>
        <family val="2"/>
      </rPr>
      <t>A0046978</t>
    </r>
  </si>
  <si>
    <r>
      <t>'</t>
    </r>
    <r>
      <rPr>
        <sz val="10"/>
        <color rgb="FF000000"/>
        <rFont val="Arial"/>
        <family val="2"/>
      </rPr>
      <t>A0051622</t>
    </r>
  </si>
  <si>
    <r>
      <t>'</t>
    </r>
    <r>
      <rPr>
        <sz val="10"/>
        <color rgb="FF000000"/>
        <rFont val="Arial"/>
        <family val="2"/>
      </rPr>
      <t>A0045465</t>
    </r>
  </si>
  <si>
    <r>
      <t>'</t>
    </r>
    <r>
      <rPr>
        <sz val="10"/>
        <color rgb="FF000000"/>
        <rFont val="Arial"/>
        <family val="2"/>
      </rPr>
      <t>A0048496</t>
    </r>
  </si>
  <si>
    <t>427-SIPI-082023-1054041</t>
  </si>
  <si>
    <r>
      <t>'</t>
    </r>
    <r>
      <rPr>
        <sz val="10"/>
        <color rgb="FF000000"/>
        <rFont val="Arial"/>
        <family val="2"/>
      </rPr>
      <t>A46833</t>
    </r>
  </si>
  <si>
    <r>
      <t>'</t>
    </r>
    <r>
      <rPr>
        <sz val="10"/>
        <color rgb="FF000000"/>
        <rFont val="Arial"/>
        <family val="2"/>
      </rPr>
      <t>A46846</t>
    </r>
  </si>
  <si>
    <r>
      <t>'</t>
    </r>
    <r>
      <rPr>
        <sz val="10"/>
        <color rgb="FF000000"/>
        <rFont val="Arial"/>
        <family val="2"/>
      </rPr>
      <t>A48559</t>
    </r>
  </si>
  <si>
    <r>
      <t>'</t>
    </r>
    <r>
      <rPr>
        <sz val="10"/>
        <color rgb="FF000000"/>
        <rFont val="Arial"/>
        <family val="2"/>
      </rPr>
      <t>A48554</t>
    </r>
  </si>
  <si>
    <r>
      <t>'</t>
    </r>
    <r>
      <rPr>
        <sz val="10"/>
        <color rgb="FF000000"/>
        <rFont val="Arial"/>
        <family val="2"/>
      </rPr>
      <t>A45387</t>
    </r>
  </si>
  <si>
    <r>
      <t>'</t>
    </r>
    <r>
      <rPr>
        <sz val="10"/>
        <color rgb="FF000000"/>
        <rFont val="Arial"/>
        <family val="2"/>
      </rPr>
      <t>A46832</t>
    </r>
  </si>
  <si>
    <r>
      <t>'</t>
    </r>
    <r>
      <rPr>
        <sz val="10"/>
        <color rgb="FF000000"/>
        <rFont val="Arial"/>
        <family val="2"/>
      </rPr>
      <t>A53262</t>
    </r>
  </si>
  <si>
    <r>
      <t>'</t>
    </r>
    <r>
      <rPr>
        <sz val="10"/>
        <color rgb="FF000000"/>
        <rFont val="Arial"/>
        <family val="2"/>
      </rPr>
      <t>A51419</t>
    </r>
  </si>
  <si>
    <r>
      <t>'</t>
    </r>
    <r>
      <rPr>
        <sz val="10"/>
        <color rgb="FF000000"/>
        <rFont val="Arial"/>
        <family val="2"/>
      </rPr>
      <t>A48568</t>
    </r>
  </si>
  <si>
    <r>
      <t>'</t>
    </r>
    <r>
      <rPr>
        <sz val="10"/>
        <color rgb="FF000000"/>
        <rFont val="Arial"/>
        <family val="2"/>
      </rPr>
      <t>A51418</t>
    </r>
  </si>
  <si>
    <t>427-SIPI-R-082023-1054041</t>
  </si>
  <si>
    <r>
      <t>'</t>
    </r>
    <r>
      <rPr>
        <sz val="10"/>
        <color rgb="FF000000"/>
        <rFont val="Arial"/>
        <family val="2"/>
      </rPr>
      <t>1K23TCH-662</t>
    </r>
  </si>
  <si>
    <t>1K23TCH-662|CHANGA - RTV1761260</t>
  </si>
  <si>
    <t>428-SIPI-082023-1058356</t>
  </si>
  <si>
    <r>
      <t>'</t>
    </r>
    <r>
      <rPr>
        <sz val="10"/>
        <color rgb="FF000000"/>
        <rFont val="Arial"/>
        <family val="2"/>
      </rPr>
      <t>H0046330</t>
    </r>
  </si>
  <si>
    <r>
      <t>'</t>
    </r>
    <r>
      <rPr>
        <sz val="10"/>
        <color rgb="FF000000"/>
        <rFont val="Arial"/>
        <family val="2"/>
      </rPr>
      <t>H0051717</t>
    </r>
  </si>
  <si>
    <t>430-SIPI-082023-1113423</t>
  </si>
  <si>
    <r>
      <t>'</t>
    </r>
    <r>
      <rPr>
        <sz val="10"/>
        <color rgb="FF000000"/>
        <rFont val="Arial"/>
        <family val="2"/>
      </rPr>
      <t>A0048109</t>
    </r>
  </si>
  <si>
    <r>
      <t>'</t>
    </r>
    <r>
      <rPr>
        <sz val="10"/>
        <color rgb="FF000000"/>
        <rFont val="Arial"/>
        <family val="2"/>
      </rPr>
      <t>A0049641</t>
    </r>
  </si>
  <si>
    <t>430-SIPI-R-082023-1113423</t>
  </si>
  <si>
    <r>
      <t>'</t>
    </r>
    <r>
      <rPr>
        <sz val="10"/>
        <color rgb="FF000000"/>
        <rFont val="Arial"/>
        <family val="2"/>
      </rPr>
      <t>A001345</t>
    </r>
  </si>
  <si>
    <t>RTV 1765215|1345-CHANUONG - RTV1765215</t>
  </si>
  <si>
    <t>432-SIPI-082023-1070794</t>
  </si>
  <si>
    <r>
      <t>'</t>
    </r>
    <r>
      <rPr>
        <sz val="10"/>
        <color rgb="FF000000"/>
        <rFont val="Arial"/>
        <family val="2"/>
      </rPr>
      <t>A0051513</t>
    </r>
  </si>
  <si>
    <r>
      <t>'</t>
    </r>
    <r>
      <rPr>
        <sz val="10"/>
        <color rgb="FF000000"/>
        <rFont val="Arial"/>
        <family val="2"/>
      </rPr>
      <t>A0051510</t>
    </r>
  </si>
  <si>
    <r>
      <t>'</t>
    </r>
    <r>
      <rPr>
        <sz val="10"/>
        <color rgb="FF000000"/>
        <rFont val="Arial"/>
        <family val="2"/>
      </rPr>
      <t>A0045446</t>
    </r>
  </si>
  <si>
    <r>
      <t>'</t>
    </r>
    <r>
      <rPr>
        <sz val="10"/>
        <color rgb="FF000000"/>
        <rFont val="Arial"/>
        <family val="2"/>
      </rPr>
      <t>A0048459</t>
    </r>
  </si>
  <si>
    <r>
      <t>'</t>
    </r>
    <r>
      <rPr>
        <sz val="10"/>
        <color rgb="FF000000"/>
        <rFont val="Arial"/>
        <family val="2"/>
      </rPr>
      <t>A0051498</t>
    </r>
  </si>
  <si>
    <r>
      <t>'</t>
    </r>
    <r>
      <rPr>
        <sz val="10"/>
        <color rgb="FF000000"/>
        <rFont val="Arial"/>
        <family val="2"/>
      </rPr>
      <t>A0051551</t>
    </r>
  </si>
  <si>
    <t>432-SIPI-R-082023-23000352</t>
  </si>
  <si>
    <r>
      <t>'</t>
    </r>
    <r>
      <rPr>
        <sz val="10"/>
        <color rgb="FF000000"/>
        <rFont val="Arial"/>
        <family val="2"/>
      </rPr>
      <t>1545</t>
    </r>
  </si>
  <si>
    <t>1K23TCP|1759982|GAMUOI - RTV1759982</t>
  </si>
  <si>
    <t>438-SIPI-082023-1069275</t>
  </si>
  <si>
    <r>
      <t>'</t>
    </r>
    <r>
      <rPr>
        <sz val="10"/>
        <color rgb="FF000000"/>
        <rFont val="Arial"/>
        <family val="2"/>
      </rPr>
      <t>A00050019</t>
    </r>
  </si>
  <si>
    <r>
      <t>'</t>
    </r>
    <r>
      <rPr>
        <sz val="10"/>
        <color rgb="FF000000"/>
        <rFont val="Arial"/>
        <family val="2"/>
      </rPr>
      <t>A00053042</t>
    </r>
  </si>
  <si>
    <r>
      <t>'</t>
    </r>
    <r>
      <rPr>
        <sz val="10"/>
        <color rgb="FF000000"/>
        <rFont val="Arial"/>
        <family val="2"/>
      </rPr>
      <t>A00048602</t>
    </r>
  </si>
  <si>
    <r>
      <t>'</t>
    </r>
    <r>
      <rPr>
        <sz val="10"/>
        <color rgb="FF000000"/>
        <rFont val="Arial"/>
        <family val="2"/>
      </rPr>
      <t>A00053043</t>
    </r>
  </si>
  <si>
    <r>
      <t>'</t>
    </r>
    <r>
      <rPr>
        <sz val="10"/>
        <color rgb="FF000000"/>
        <rFont val="Arial"/>
        <family val="2"/>
      </rPr>
      <t>A00047058</t>
    </r>
  </si>
  <si>
    <t>438-SIPI-R-082023-1069275</t>
  </si>
  <si>
    <r>
      <t>'</t>
    </r>
    <r>
      <rPr>
        <sz val="10"/>
        <color rgb="FF000000"/>
        <rFont val="Arial"/>
        <family val="2"/>
      </rPr>
      <t>A968</t>
    </r>
  </si>
  <si>
    <t>RTV1764396|GA MUOI - RTV1764396</t>
  </si>
  <si>
    <t>439-SIPI-082023-10055241</t>
  </si>
  <si>
    <r>
      <t>'</t>
    </r>
    <r>
      <rPr>
        <sz val="10"/>
        <color rgb="FF000000"/>
        <rFont val="Arial"/>
        <family val="2"/>
      </rPr>
      <t>47061</t>
    </r>
  </si>
  <si>
    <r>
      <t>'</t>
    </r>
    <r>
      <rPr>
        <sz val="10"/>
        <color rgb="FF000000"/>
        <rFont val="Arial"/>
        <family val="2"/>
      </rPr>
      <t>53068</t>
    </r>
  </si>
  <si>
    <r>
      <t>'</t>
    </r>
    <r>
      <rPr>
        <sz val="10"/>
        <color rgb="FF000000"/>
        <rFont val="Arial"/>
        <family val="2"/>
      </rPr>
      <t>53069</t>
    </r>
  </si>
  <si>
    <r>
      <t>'</t>
    </r>
    <r>
      <rPr>
        <sz val="10"/>
        <color rgb="FF000000"/>
        <rFont val="Arial"/>
        <family val="2"/>
      </rPr>
      <t>49828</t>
    </r>
  </si>
  <si>
    <r>
      <t>'</t>
    </r>
    <r>
      <rPr>
        <sz val="10"/>
        <color rgb="FF000000"/>
        <rFont val="Arial"/>
        <family val="2"/>
      </rPr>
      <t>45532</t>
    </r>
  </si>
  <si>
    <t>440-SIPI-082023-10084123</t>
  </si>
  <si>
    <r>
      <t>'</t>
    </r>
    <r>
      <rPr>
        <sz val="10"/>
        <color rgb="FF000000"/>
        <rFont val="Arial"/>
        <family val="2"/>
      </rPr>
      <t>C0045490</t>
    </r>
  </si>
  <si>
    <r>
      <t>'</t>
    </r>
    <r>
      <rPr>
        <sz val="10"/>
        <color rgb="FF000000"/>
        <rFont val="Arial"/>
        <family val="2"/>
      </rPr>
      <t>C0048116</t>
    </r>
  </si>
  <si>
    <r>
      <t>'</t>
    </r>
    <r>
      <rPr>
        <sz val="10"/>
        <color rgb="FF000000"/>
        <rFont val="Arial"/>
        <family val="2"/>
      </rPr>
      <t>C0051187</t>
    </r>
  </si>
  <si>
    <r>
      <t>'</t>
    </r>
    <r>
      <rPr>
        <sz val="10"/>
        <color rgb="FF000000"/>
        <rFont val="Arial"/>
        <family val="2"/>
      </rPr>
      <t>C0048117</t>
    </r>
  </si>
  <si>
    <r>
      <t>'</t>
    </r>
    <r>
      <rPr>
        <sz val="10"/>
        <color rgb="FF000000"/>
        <rFont val="Arial"/>
        <family val="2"/>
      </rPr>
      <t>C0051656</t>
    </r>
  </si>
  <si>
    <r>
      <t>'</t>
    </r>
    <r>
      <rPr>
        <sz val="10"/>
        <color rgb="FF000000"/>
        <rFont val="Arial"/>
        <family val="2"/>
      </rPr>
      <t>C0051655</t>
    </r>
  </si>
  <si>
    <t>441-SIPI-082023-1102938</t>
  </si>
  <si>
    <r>
      <t>'</t>
    </r>
    <r>
      <rPr>
        <sz val="10"/>
        <color rgb="FF000000"/>
        <rFont val="Arial"/>
        <family val="2"/>
      </rPr>
      <t>A0048064</t>
    </r>
  </si>
  <si>
    <r>
      <t>'</t>
    </r>
    <r>
      <rPr>
        <sz val="10"/>
        <color rgb="FF000000"/>
        <rFont val="Arial"/>
        <family val="2"/>
      </rPr>
      <t>A0051155</t>
    </r>
  </si>
  <si>
    <r>
      <t>'</t>
    </r>
    <r>
      <rPr>
        <sz val="10"/>
        <color rgb="FF000000"/>
        <rFont val="Arial"/>
        <family val="2"/>
      </rPr>
      <t>A0048393</t>
    </r>
  </si>
  <si>
    <r>
      <t>'</t>
    </r>
    <r>
      <rPr>
        <sz val="10"/>
        <color rgb="FF000000"/>
        <rFont val="Arial"/>
        <family val="2"/>
      </rPr>
      <t>A0045397</t>
    </r>
  </si>
  <si>
    <r>
      <t>'</t>
    </r>
    <r>
      <rPr>
        <sz val="10"/>
        <color rgb="FF000000"/>
        <rFont val="Arial"/>
        <family val="2"/>
      </rPr>
      <t>A0049591</t>
    </r>
  </si>
  <si>
    <r>
      <t>'</t>
    </r>
    <r>
      <rPr>
        <sz val="10"/>
        <color rgb="FF000000"/>
        <rFont val="Arial"/>
        <family val="2"/>
      </rPr>
      <t>A0046905</t>
    </r>
  </si>
  <si>
    <r>
      <t>'</t>
    </r>
    <r>
      <rPr>
        <sz val="10"/>
        <color rgb="FF000000"/>
        <rFont val="Arial"/>
        <family val="2"/>
      </rPr>
      <t>A0049863</t>
    </r>
  </si>
  <si>
    <t>441-SIPI-R-082023-1102938</t>
  </si>
  <si>
    <r>
      <t>'</t>
    </r>
    <r>
      <rPr>
        <sz val="10"/>
        <color rgb="FF000000"/>
        <rFont val="Arial"/>
        <family val="2"/>
      </rPr>
      <t>1161</t>
    </r>
  </si>
  <si>
    <t>1K23TCV|CHANGIO|RTV1754511 - RTV1754511</t>
  </si>
  <si>
    <t>443-SIPI-082023-1099101</t>
  </si>
  <si>
    <r>
      <t>'</t>
    </r>
    <r>
      <rPr>
        <sz val="10"/>
        <color rgb="FF000000"/>
        <rFont val="Arial"/>
        <family val="2"/>
      </rPr>
      <t>B0045412</t>
    </r>
  </si>
  <si>
    <r>
      <t>'</t>
    </r>
    <r>
      <rPr>
        <sz val="10"/>
        <color rgb="FF000000"/>
        <rFont val="Arial"/>
        <family val="2"/>
      </rPr>
      <t>B0051735</t>
    </r>
  </si>
  <si>
    <r>
      <t>'</t>
    </r>
    <r>
      <rPr>
        <sz val="10"/>
        <color rgb="FF000000"/>
        <rFont val="Arial"/>
        <family val="2"/>
      </rPr>
      <t>B0051733</t>
    </r>
  </si>
  <si>
    <r>
      <t>'</t>
    </r>
    <r>
      <rPr>
        <sz val="10"/>
        <color rgb="FF000000"/>
        <rFont val="Arial"/>
        <family val="2"/>
      </rPr>
      <t>B0046959</t>
    </r>
  </si>
  <si>
    <t>444-SIPI-082023-10035474</t>
  </si>
  <si>
    <r>
      <t>'</t>
    </r>
    <r>
      <rPr>
        <sz val="10"/>
        <color rgb="FF000000"/>
        <rFont val="Arial"/>
        <family val="2"/>
      </rPr>
      <t>A0049766</t>
    </r>
  </si>
  <si>
    <t>444-SIPI-R-082023-10035474</t>
  </si>
  <si>
    <t>CHAN GIO-HD 674|TPCN - RTV1764082</t>
  </si>
  <si>
    <t>445-SIPI-082023-10043126</t>
  </si>
  <si>
    <r>
      <t>'</t>
    </r>
    <r>
      <rPr>
        <sz val="10"/>
        <color rgb="FF000000"/>
        <rFont val="Arial"/>
        <family val="2"/>
      </rPr>
      <t>A0051613</t>
    </r>
  </si>
  <si>
    <r>
      <t>'</t>
    </r>
    <r>
      <rPr>
        <sz val="10"/>
        <color rgb="FF000000"/>
        <rFont val="Arial"/>
        <family val="2"/>
      </rPr>
      <t>A0046641</t>
    </r>
  </si>
  <si>
    <r>
      <t>'</t>
    </r>
    <r>
      <rPr>
        <sz val="10"/>
        <color rgb="FF000000"/>
        <rFont val="Arial"/>
        <family val="2"/>
      </rPr>
      <t>A0051614</t>
    </r>
  </si>
  <si>
    <t>448-SIPI-082023-10051164</t>
  </si>
  <si>
    <r>
      <t>'</t>
    </r>
    <r>
      <rPr>
        <sz val="10"/>
        <color rgb="FF000000"/>
        <rFont val="Arial"/>
        <family val="2"/>
      </rPr>
      <t>A045389</t>
    </r>
  </si>
  <si>
    <r>
      <t>'</t>
    </r>
    <r>
      <rPr>
        <sz val="10"/>
        <color rgb="FF000000"/>
        <rFont val="Arial"/>
        <family val="2"/>
      </rPr>
      <t>A049750</t>
    </r>
  </si>
  <si>
    <r>
      <t>'</t>
    </r>
    <r>
      <rPr>
        <sz val="10"/>
        <color rgb="FF000000"/>
        <rFont val="Arial"/>
        <family val="2"/>
      </rPr>
      <t>A051518</t>
    </r>
  </si>
  <si>
    <t>448-SIPI-R-082023-10051164</t>
  </si>
  <si>
    <r>
      <t>'</t>
    </r>
    <r>
      <rPr>
        <sz val="10"/>
        <color rgb="FF000000"/>
        <rFont val="Arial"/>
        <family val="2"/>
      </rPr>
      <t>A001118</t>
    </r>
  </si>
  <si>
    <t>1K23TDB|1758057|TPCN - RTV1758057</t>
  </si>
  <si>
    <t>450-SIPI-082023-10055293</t>
  </si>
  <si>
    <r>
      <t>'</t>
    </r>
    <r>
      <rPr>
        <sz val="10"/>
        <color rgb="FF000000"/>
        <rFont val="Arial"/>
        <family val="2"/>
      </rPr>
      <t>B0049849</t>
    </r>
  </si>
  <si>
    <r>
      <t>'</t>
    </r>
    <r>
      <rPr>
        <sz val="10"/>
        <color rgb="FF000000"/>
        <rFont val="Arial"/>
        <family val="2"/>
      </rPr>
      <t>B0045388</t>
    </r>
  </si>
  <si>
    <r>
      <t>'</t>
    </r>
    <r>
      <rPr>
        <sz val="10"/>
        <color rgb="FF000000"/>
        <rFont val="Arial"/>
        <family val="2"/>
      </rPr>
      <t>B0046869</t>
    </r>
  </si>
  <si>
    <r>
      <t>'</t>
    </r>
    <r>
      <rPr>
        <sz val="10"/>
        <color rgb="FF000000"/>
        <rFont val="Arial"/>
        <family val="2"/>
      </rPr>
      <t>B0051515</t>
    </r>
  </si>
  <si>
    <t>450-SIPI-R-082023-10055293</t>
  </si>
  <si>
    <r>
      <t>'</t>
    </r>
    <r>
      <rPr>
        <sz val="10"/>
        <color rgb="FF000000"/>
        <rFont val="Arial"/>
        <family val="2"/>
      </rPr>
      <t>970</t>
    </r>
  </si>
  <si>
    <t>RTV 1767409/GAMUOI - RTV1767409</t>
  </si>
  <si>
    <t>RTV 1763223/GAMUOI - RTV1763223</t>
  </si>
  <si>
    <r>
      <t>'</t>
    </r>
    <r>
      <rPr>
        <sz val="10"/>
        <color rgb="FF000000"/>
        <rFont val="Arial"/>
        <family val="2"/>
      </rPr>
      <t>951</t>
    </r>
  </si>
  <si>
    <t>RTV 1763225/GAMUOI - RTV1763225</t>
  </si>
  <si>
    <t>451-SIPI-082023-10098585</t>
  </si>
  <si>
    <r>
      <t>'</t>
    </r>
    <r>
      <rPr>
        <sz val="10"/>
        <color rgb="FF000000"/>
        <rFont val="Arial"/>
        <family val="2"/>
      </rPr>
      <t>T0051686</t>
    </r>
  </si>
  <si>
    <r>
      <t>'</t>
    </r>
    <r>
      <rPr>
        <sz val="10"/>
        <color rgb="FF000000"/>
        <rFont val="Arial"/>
        <family val="2"/>
      </rPr>
      <t>T0049772</t>
    </r>
  </si>
  <si>
    <r>
      <t>'</t>
    </r>
    <r>
      <rPr>
        <sz val="10"/>
        <color rgb="FF000000"/>
        <rFont val="Arial"/>
        <family val="2"/>
      </rPr>
      <t>T0051196</t>
    </r>
  </si>
  <si>
    <r>
      <t>'</t>
    </r>
    <r>
      <rPr>
        <sz val="10"/>
        <color rgb="FF000000"/>
        <rFont val="Arial"/>
        <family val="2"/>
      </rPr>
      <t>T0051685</t>
    </r>
  </si>
  <si>
    <r>
      <t>'</t>
    </r>
    <r>
      <rPr>
        <sz val="10"/>
        <color rgb="FF000000"/>
        <rFont val="Arial"/>
        <family val="2"/>
      </rPr>
      <t>T0045419</t>
    </r>
  </si>
  <si>
    <r>
      <t>'</t>
    </r>
    <r>
      <rPr>
        <sz val="10"/>
        <color rgb="FF000000"/>
        <rFont val="Arial"/>
        <family val="2"/>
      </rPr>
      <t>T0047022</t>
    </r>
  </si>
  <si>
    <t>453-SIPI-082023-10080261</t>
  </si>
  <si>
    <r>
      <t>'</t>
    </r>
    <r>
      <rPr>
        <sz val="10"/>
        <color rgb="FF000000"/>
        <rFont val="Arial"/>
        <family val="2"/>
      </rPr>
      <t>T0048395</t>
    </r>
  </si>
  <si>
    <r>
      <t>'</t>
    </r>
    <r>
      <rPr>
        <sz val="10"/>
        <color rgb="FF000000"/>
        <rFont val="Arial"/>
        <family val="2"/>
      </rPr>
      <t>T0046907</t>
    </r>
  </si>
  <si>
    <r>
      <t>'</t>
    </r>
    <r>
      <rPr>
        <sz val="10"/>
        <color rgb="FF000000"/>
        <rFont val="Arial"/>
        <family val="2"/>
      </rPr>
      <t>T0051534</t>
    </r>
  </si>
  <si>
    <t>456-SIPI-082023-1091748</t>
  </si>
  <si>
    <r>
      <t>'</t>
    </r>
    <r>
      <rPr>
        <sz val="10"/>
        <color rgb="FF000000"/>
        <rFont val="Arial"/>
        <family val="2"/>
      </rPr>
      <t>F0048252</t>
    </r>
  </si>
  <si>
    <t>457-SIPI-082023-1115423</t>
  </si>
  <si>
    <r>
      <t>'</t>
    </r>
    <r>
      <rPr>
        <sz val="10"/>
        <color rgb="FF000000"/>
        <rFont val="Arial"/>
        <family val="2"/>
      </rPr>
      <t>A0049617</t>
    </r>
  </si>
  <si>
    <r>
      <t>'</t>
    </r>
    <r>
      <rPr>
        <sz val="10"/>
        <color rgb="FF000000"/>
        <rFont val="Arial"/>
        <family val="2"/>
      </rPr>
      <t>A0051192</t>
    </r>
  </si>
  <si>
    <r>
      <t>'</t>
    </r>
    <r>
      <rPr>
        <sz val="10"/>
        <color rgb="FF000000"/>
        <rFont val="Arial"/>
        <family val="2"/>
      </rPr>
      <t>A0047013</t>
    </r>
  </si>
  <si>
    <r>
      <t>'</t>
    </r>
    <r>
      <rPr>
        <sz val="10"/>
        <color rgb="FF000000"/>
        <rFont val="Arial"/>
        <family val="2"/>
      </rPr>
      <t>A0051405</t>
    </r>
  </si>
  <si>
    <r>
      <t>'</t>
    </r>
    <r>
      <rPr>
        <sz val="10"/>
        <color rgb="FF000000"/>
        <rFont val="Arial"/>
        <family val="2"/>
      </rPr>
      <t>A51667</t>
    </r>
  </si>
  <si>
    <t>1C23TNN|CHAN GIO HEO</t>
  </si>
  <si>
    <r>
      <t>'</t>
    </r>
    <r>
      <rPr>
        <sz val="10"/>
        <color rgb="FF000000"/>
        <rFont val="Arial"/>
        <family val="2"/>
      </rPr>
      <t>A0051669</t>
    </r>
  </si>
  <si>
    <r>
      <t>'</t>
    </r>
    <r>
      <rPr>
        <sz val="10"/>
        <color rgb="FF000000"/>
        <rFont val="Arial"/>
        <family val="2"/>
      </rPr>
      <t>A0048507</t>
    </r>
  </si>
  <si>
    <t>458-SIPI-082023-10052088</t>
  </si>
  <si>
    <r>
      <t>'</t>
    </r>
    <r>
      <rPr>
        <sz val="10"/>
        <color rgb="FF000000"/>
        <rFont val="Arial"/>
        <family val="2"/>
      </rPr>
      <t>A00047063</t>
    </r>
  </si>
  <si>
    <r>
      <t>'</t>
    </r>
    <r>
      <rPr>
        <sz val="10"/>
        <color rgb="FF000000"/>
        <rFont val="Arial"/>
        <family val="2"/>
      </rPr>
      <t>A00053071</t>
    </r>
  </si>
  <si>
    <r>
      <t>'</t>
    </r>
    <r>
      <rPr>
        <sz val="10"/>
        <color rgb="FF000000"/>
        <rFont val="Arial"/>
        <family val="2"/>
      </rPr>
      <t>A00053072</t>
    </r>
  </si>
  <si>
    <r>
      <t>'</t>
    </r>
    <r>
      <rPr>
        <sz val="10"/>
        <color rgb="FF000000"/>
        <rFont val="Arial"/>
        <family val="2"/>
      </rPr>
      <t>A00048593</t>
    </r>
  </si>
  <si>
    <t>459-SIPI-082023-10022717</t>
  </si>
  <si>
    <r>
      <t>'</t>
    </r>
    <r>
      <rPr>
        <sz val="10"/>
        <color rgb="FF000000"/>
        <rFont val="Arial"/>
        <family val="2"/>
      </rPr>
      <t>a0051630</t>
    </r>
  </si>
  <si>
    <r>
      <t>'</t>
    </r>
    <r>
      <rPr>
        <sz val="10"/>
        <color rgb="FF000000"/>
        <rFont val="Arial"/>
        <family val="2"/>
      </rPr>
      <t>a0045472</t>
    </r>
  </si>
  <si>
    <r>
      <t>'</t>
    </r>
    <r>
      <rPr>
        <sz val="10"/>
        <color rgb="FF000000"/>
        <rFont val="Arial"/>
        <family val="2"/>
      </rPr>
      <t>a0048492</t>
    </r>
  </si>
  <si>
    <r>
      <t>'</t>
    </r>
    <r>
      <rPr>
        <sz val="10"/>
        <color rgb="FF000000"/>
        <rFont val="Arial"/>
        <family val="2"/>
      </rPr>
      <t>a0051391</t>
    </r>
  </si>
  <si>
    <r>
      <t>'</t>
    </r>
    <r>
      <rPr>
        <sz val="10"/>
        <color rgb="FF000000"/>
        <rFont val="Arial"/>
        <family val="2"/>
      </rPr>
      <t>a0051631</t>
    </r>
  </si>
  <si>
    <t>462-SIPI-082023-10025768</t>
  </si>
  <si>
    <r>
      <t>'</t>
    </r>
    <r>
      <rPr>
        <sz val="10"/>
        <color rgb="FF000000"/>
        <rFont val="Arial"/>
        <family val="2"/>
      </rPr>
      <t>A0053094</t>
    </r>
  </si>
  <si>
    <r>
      <t>'</t>
    </r>
    <r>
      <rPr>
        <sz val="10"/>
        <color rgb="FF000000"/>
        <rFont val="Arial"/>
        <family val="2"/>
      </rPr>
      <t>A0053095</t>
    </r>
  </si>
  <si>
    <r>
      <t>'</t>
    </r>
    <r>
      <rPr>
        <sz val="10"/>
        <color rgb="FF000000"/>
        <rFont val="Arial"/>
        <family val="2"/>
      </rPr>
      <t>A0046662</t>
    </r>
  </si>
  <si>
    <r>
      <t>'</t>
    </r>
    <r>
      <rPr>
        <sz val="10"/>
        <color rgb="FF000000"/>
        <rFont val="Arial"/>
        <family val="2"/>
      </rPr>
      <t>A0051587</t>
    </r>
  </si>
  <si>
    <t>463-SIPI-082023-10028682</t>
  </si>
  <si>
    <r>
      <t>'</t>
    </r>
    <r>
      <rPr>
        <sz val="10"/>
        <color rgb="FF000000"/>
        <rFont val="Arial"/>
        <family val="2"/>
      </rPr>
      <t>A0049283</t>
    </r>
  </si>
  <si>
    <r>
      <t>'</t>
    </r>
    <r>
      <rPr>
        <sz val="10"/>
        <color rgb="FF000000"/>
        <rFont val="Arial"/>
        <family val="2"/>
      </rPr>
      <t>A0051517</t>
    </r>
  </si>
  <si>
    <r>
      <t>'</t>
    </r>
    <r>
      <rPr>
        <sz val="10"/>
        <color rgb="FF000000"/>
        <rFont val="Arial"/>
        <family val="2"/>
      </rPr>
      <t>A0051456</t>
    </r>
  </si>
  <si>
    <r>
      <t>'</t>
    </r>
    <r>
      <rPr>
        <sz val="10"/>
        <color rgb="FF000000"/>
        <rFont val="Arial"/>
        <family val="2"/>
      </rPr>
      <t>A0047040</t>
    </r>
  </si>
  <si>
    <r>
      <t>'</t>
    </r>
    <r>
      <rPr>
        <sz val="10"/>
        <color rgb="FF000000"/>
        <rFont val="Arial"/>
        <family val="2"/>
      </rPr>
      <t>A0051511</t>
    </r>
  </si>
  <si>
    <r>
      <t>'</t>
    </r>
    <r>
      <rPr>
        <sz val="10"/>
        <color rgb="FF000000"/>
        <rFont val="Arial"/>
        <family val="2"/>
      </rPr>
      <t>A0051512</t>
    </r>
  </si>
  <si>
    <t>463-SIPI-R-082023-10028682</t>
  </si>
  <si>
    <t>1K23TDT-1859RTV1757860|CHANUON - RTV1757860</t>
  </si>
  <si>
    <t>465-SIPI-082023-10026855</t>
  </si>
  <si>
    <r>
      <t>'</t>
    </r>
    <r>
      <rPr>
        <sz val="10"/>
        <color rgb="FF000000"/>
        <rFont val="Arial"/>
        <family val="2"/>
      </rPr>
      <t>A0049971</t>
    </r>
  </si>
  <si>
    <r>
      <t>'</t>
    </r>
    <r>
      <rPr>
        <sz val="10"/>
        <color rgb="FF000000"/>
        <rFont val="Arial"/>
        <family val="2"/>
      </rPr>
      <t>A0046956</t>
    </r>
  </si>
  <si>
    <t>502-SIPI-082023-10023590</t>
  </si>
  <si>
    <r>
      <t>'</t>
    </r>
    <r>
      <rPr>
        <sz val="10"/>
        <color rgb="FF000000"/>
        <rFont val="Arial"/>
        <family val="2"/>
      </rPr>
      <t>C0050001</t>
    </r>
  </si>
  <si>
    <t>502-SIPI-R-082023-10023590</t>
  </si>
  <si>
    <r>
      <t>'</t>
    </r>
    <r>
      <rPr>
        <sz val="10"/>
        <color rgb="FF000000"/>
        <rFont val="Arial"/>
        <family val="2"/>
      </rPr>
      <t>401</t>
    </r>
  </si>
  <si>
    <t>1K23TEA-401|CHANGI|RTV 1750621 - RTV1750621</t>
  </si>
  <si>
    <t>503-SIPI-082023-503055015</t>
  </si>
  <si>
    <r>
      <t>'</t>
    </r>
    <r>
      <rPr>
        <sz val="10"/>
        <color rgb="FF000000"/>
        <rFont val="Arial"/>
        <family val="2"/>
      </rPr>
      <t>51577</t>
    </r>
  </si>
  <si>
    <r>
      <t>'</t>
    </r>
    <r>
      <rPr>
        <sz val="10"/>
        <color rgb="FF000000"/>
        <rFont val="Arial"/>
        <family val="2"/>
      </rPr>
      <t>49264</t>
    </r>
  </si>
  <si>
    <r>
      <t>'</t>
    </r>
    <r>
      <rPr>
        <sz val="10"/>
        <color rgb="FF000000"/>
        <rFont val="Arial"/>
        <family val="2"/>
      </rPr>
      <t>51575</t>
    </r>
  </si>
  <si>
    <t>504-SIPI-082023-504042797</t>
  </si>
  <si>
    <r>
      <t>'</t>
    </r>
    <r>
      <rPr>
        <sz val="10"/>
        <color rgb="FF000000"/>
        <rFont val="Arial"/>
        <family val="2"/>
      </rPr>
      <t>A45464</t>
    </r>
  </si>
  <si>
    <r>
      <t>'</t>
    </r>
    <r>
      <rPr>
        <sz val="10"/>
        <color rgb="FF000000"/>
        <rFont val="Arial"/>
        <family val="2"/>
      </rPr>
      <t>A51620</t>
    </r>
  </si>
  <si>
    <r>
      <t>'</t>
    </r>
    <r>
      <rPr>
        <sz val="10"/>
        <color rgb="FF000000"/>
        <rFont val="Arial"/>
        <family val="2"/>
      </rPr>
      <t>A51621</t>
    </r>
  </si>
  <si>
    <r>
      <t>'</t>
    </r>
    <r>
      <rPr>
        <sz val="10"/>
        <color rgb="FF000000"/>
        <rFont val="Arial"/>
        <family val="2"/>
      </rPr>
      <t>A48497</t>
    </r>
  </si>
  <si>
    <r>
      <t>'</t>
    </r>
    <r>
      <rPr>
        <sz val="10"/>
        <color rgb="FF000000"/>
        <rFont val="Arial"/>
        <family val="2"/>
      </rPr>
      <t>A49949</t>
    </r>
  </si>
  <si>
    <t>504-SIPI-R-082023-504042797</t>
  </si>
  <si>
    <t>1K23TEC|VAT8|CHANGIO|671 - RTV1765510</t>
  </si>
  <si>
    <t>506-SIPI-082023-10075247</t>
  </si>
  <si>
    <r>
      <t>'</t>
    </r>
    <r>
      <rPr>
        <sz val="10"/>
        <color rgb="FF000000"/>
        <rFont val="Arial"/>
        <family val="2"/>
      </rPr>
      <t>V0046680</t>
    </r>
  </si>
  <si>
    <r>
      <t>'</t>
    </r>
    <r>
      <rPr>
        <sz val="10"/>
        <color rgb="FF000000"/>
        <rFont val="Arial"/>
        <family val="2"/>
      </rPr>
      <t>V0051699</t>
    </r>
  </si>
  <si>
    <r>
      <t>'</t>
    </r>
    <r>
      <rPr>
        <sz val="10"/>
        <color rgb="FF000000"/>
        <rFont val="Arial"/>
        <family val="2"/>
      </rPr>
      <t>V0051701</t>
    </r>
  </si>
  <si>
    <t>508-SIPI-082023-50839868</t>
  </si>
  <si>
    <r>
      <t>'</t>
    </r>
    <r>
      <rPr>
        <sz val="10"/>
        <color rgb="FF000000"/>
        <rFont val="Arial"/>
        <family val="2"/>
      </rPr>
      <t>A0051573</t>
    </r>
  </si>
  <si>
    <r>
      <t>'</t>
    </r>
    <r>
      <rPr>
        <sz val="10"/>
        <color rgb="FF000000"/>
        <rFont val="Arial"/>
        <family val="2"/>
      </rPr>
      <t>A0049904</t>
    </r>
  </si>
  <si>
    <r>
      <t>'</t>
    </r>
    <r>
      <rPr>
        <sz val="10"/>
        <color rgb="FF000000"/>
        <rFont val="Arial"/>
        <family val="2"/>
      </rPr>
      <t>A0046995</t>
    </r>
  </si>
  <si>
    <t>510-SIPI-082023-51033659</t>
  </si>
  <si>
    <r>
      <t>'</t>
    </r>
    <r>
      <rPr>
        <sz val="10"/>
        <color rgb="FF000000"/>
        <rFont val="Arial"/>
        <family val="2"/>
      </rPr>
      <t>A0051658</t>
    </r>
  </si>
  <si>
    <t>511-SIPI-082023-51145964</t>
  </si>
  <si>
    <r>
      <t>'</t>
    </r>
    <r>
      <rPr>
        <sz val="10"/>
        <color rgb="FF000000"/>
        <rFont val="Arial"/>
        <family val="2"/>
      </rPr>
      <t>H0049614</t>
    </r>
  </si>
  <si>
    <r>
      <t>'</t>
    </r>
    <r>
      <rPr>
        <sz val="10"/>
        <color rgb="FF000000"/>
        <rFont val="Arial"/>
        <family val="2"/>
      </rPr>
      <t>H0051718</t>
    </r>
  </si>
  <si>
    <t>512-SIPI-082023-10056399</t>
  </si>
  <si>
    <r>
      <t>'</t>
    </r>
    <r>
      <rPr>
        <sz val="10"/>
        <color rgb="FF000000"/>
        <rFont val="Arial"/>
        <family val="2"/>
      </rPr>
      <t>K0047055</t>
    </r>
  </si>
  <si>
    <r>
      <t>'</t>
    </r>
    <r>
      <rPr>
        <sz val="10"/>
        <color rgb="FF000000"/>
        <rFont val="Arial"/>
        <family val="2"/>
      </rPr>
      <t>K0050017</t>
    </r>
  </si>
  <si>
    <r>
      <t>'</t>
    </r>
    <r>
      <rPr>
        <sz val="10"/>
        <color rgb="FF000000"/>
        <rFont val="Arial"/>
        <family val="2"/>
      </rPr>
      <t>K0053044</t>
    </r>
  </si>
  <si>
    <r>
      <t>'</t>
    </r>
    <r>
      <rPr>
        <sz val="10"/>
        <color rgb="FF000000"/>
        <rFont val="Arial"/>
        <family val="2"/>
      </rPr>
      <t>K0046761</t>
    </r>
  </si>
  <si>
    <r>
      <t>'</t>
    </r>
    <r>
      <rPr>
        <sz val="10"/>
        <color rgb="FF000000"/>
        <rFont val="Arial"/>
        <family val="2"/>
      </rPr>
      <t>K0048597</t>
    </r>
  </si>
  <si>
    <r>
      <t>'</t>
    </r>
    <r>
      <rPr>
        <sz val="10"/>
        <color rgb="FF000000"/>
        <rFont val="Arial"/>
        <family val="2"/>
      </rPr>
      <t>K0049765</t>
    </r>
  </si>
  <si>
    <r>
      <t>'</t>
    </r>
    <r>
      <rPr>
        <sz val="10"/>
        <color rgb="FF000000"/>
        <rFont val="Arial"/>
        <family val="2"/>
      </rPr>
      <t>K0053045</t>
    </r>
  </si>
  <si>
    <r>
      <t>'</t>
    </r>
    <r>
      <rPr>
        <sz val="10"/>
        <color rgb="FF000000"/>
        <rFont val="Arial"/>
        <family val="2"/>
      </rPr>
      <t>K0048236</t>
    </r>
  </si>
  <si>
    <r>
      <t>'</t>
    </r>
    <r>
      <rPr>
        <sz val="10"/>
        <color rgb="FF000000"/>
        <rFont val="Arial"/>
        <family val="2"/>
      </rPr>
      <t>K0051388</t>
    </r>
  </si>
  <si>
    <r>
      <t>'</t>
    </r>
    <r>
      <rPr>
        <sz val="10"/>
        <color rgb="FF000000"/>
        <rFont val="Arial"/>
        <family val="2"/>
      </rPr>
      <t>K0045535</t>
    </r>
  </si>
  <si>
    <t>512-SIPI-R-082023-10056399</t>
  </si>
  <si>
    <r>
      <t>'</t>
    </r>
    <r>
      <rPr>
        <sz val="10"/>
        <color rgb="FF000000"/>
        <rFont val="Arial"/>
        <family val="2"/>
      </rPr>
      <t>933</t>
    </r>
  </si>
  <si>
    <t>RTV1749299-1K23TEM-933|GAMUOI - RTV1749299</t>
  </si>
  <si>
    <t>513-SIPI-082023-10042825</t>
  </si>
  <si>
    <r>
      <t>'</t>
    </r>
    <r>
      <rPr>
        <sz val="10"/>
        <color rgb="FF000000"/>
        <rFont val="Arial"/>
        <family val="2"/>
      </rPr>
      <t>B0050014</t>
    </r>
  </si>
  <si>
    <r>
      <t>'</t>
    </r>
    <r>
      <rPr>
        <sz val="10"/>
        <color rgb="FF000000"/>
        <rFont val="Arial"/>
        <family val="2"/>
      </rPr>
      <t>B0052965</t>
    </r>
  </si>
  <si>
    <r>
      <t>'</t>
    </r>
    <r>
      <rPr>
        <sz val="10"/>
        <color rgb="FF000000"/>
        <rFont val="Arial"/>
        <family val="2"/>
      </rPr>
      <t>B0045531</t>
    </r>
  </si>
  <si>
    <r>
      <t>'</t>
    </r>
    <r>
      <rPr>
        <sz val="10"/>
        <color rgb="FF000000"/>
        <rFont val="Arial"/>
        <family val="2"/>
      </rPr>
      <t>B0052964</t>
    </r>
  </si>
  <si>
    <r>
      <t>'</t>
    </r>
    <r>
      <rPr>
        <sz val="10"/>
        <color rgb="FF000000"/>
        <rFont val="Arial"/>
        <family val="2"/>
      </rPr>
      <t>B0048601</t>
    </r>
  </si>
  <si>
    <t>513-SIPI-R-082023-10042825</t>
  </si>
  <si>
    <r>
      <t>'</t>
    </r>
    <r>
      <rPr>
        <sz val="10"/>
        <color rgb="FF000000"/>
        <rFont val="Arial"/>
        <family val="2"/>
      </rPr>
      <t>A876</t>
    </r>
  </si>
  <si>
    <t>1K23TEN-876|GAMUOI|RTV1755101 - RTV1755101</t>
  </si>
  <si>
    <t>514-SIPI-082023-10059780</t>
  </si>
  <si>
    <r>
      <t>'</t>
    </r>
    <r>
      <rPr>
        <sz val="10"/>
        <color rgb="FF000000"/>
        <rFont val="Arial"/>
        <family val="2"/>
      </rPr>
      <t>A0047059</t>
    </r>
  </si>
  <si>
    <r>
      <t>'</t>
    </r>
    <r>
      <rPr>
        <sz val="10"/>
        <color rgb="FF000000"/>
        <rFont val="Arial"/>
        <family val="2"/>
      </rPr>
      <t>A0048600</t>
    </r>
  </si>
  <si>
    <r>
      <t>'</t>
    </r>
    <r>
      <rPr>
        <sz val="10"/>
        <color rgb="FF000000"/>
        <rFont val="Arial"/>
        <family val="2"/>
      </rPr>
      <t>A0051460</t>
    </r>
  </si>
  <si>
    <r>
      <t>'</t>
    </r>
    <r>
      <rPr>
        <sz val="10"/>
        <color rgb="FF000000"/>
        <rFont val="Arial"/>
        <family val="2"/>
      </rPr>
      <t>A0045533</t>
    </r>
  </si>
  <si>
    <r>
      <t>'</t>
    </r>
    <r>
      <rPr>
        <sz val="10"/>
        <color rgb="FF000000"/>
        <rFont val="Arial"/>
        <family val="2"/>
      </rPr>
      <t>A0050013</t>
    </r>
  </si>
  <si>
    <t>515-SIPI-082023-10064170</t>
  </si>
  <si>
    <r>
      <t>'</t>
    </r>
    <r>
      <rPr>
        <sz val="10"/>
        <color rgb="FF000000"/>
        <rFont val="Arial"/>
        <family val="2"/>
      </rPr>
      <t>A0048494</t>
    </r>
  </si>
  <si>
    <r>
      <t>'</t>
    </r>
    <r>
      <rPr>
        <sz val="10"/>
        <color rgb="FF000000"/>
        <rFont val="Arial"/>
        <family val="2"/>
      </rPr>
      <t>B0046643</t>
    </r>
  </si>
  <si>
    <r>
      <t>'</t>
    </r>
    <r>
      <rPr>
        <sz val="10"/>
        <color rgb="FF000000"/>
        <rFont val="Arial"/>
        <family val="2"/>
      </rPr>
      <t>A0049945</t>
    </r>
  </si>
  <si>
    <t>515-SIPI-R-082023-10064170</t>
  </si>
  <si>
    <r>
      <t>'</t>
    </r>
    <r>
      <rPr>
        <sz val="10"/>
        <color rgb="FF000000"/>
        <rFont val="Arial"/>
        <family val="2"/>
      </rPr>
      <t>A00000736</t>
    </r>
  </si>
  <si>
    <t>1K23TEQ-1765231|CHAN GIO - RTV1765231</t>
  </si>
  <si>
    <t>516-SIPI-082023-10064408</t>
  </si>
  <si>
    <r>
      <t>'</t>
    </r>
    <r>
      <rPr>
        <sz val="10"/>
        <color rgb="FF000000"/>
        <rFont val="Arial"/>
        <family val="2"/>
      </rPr>
      <t>51724</t>
    </r>
  </si>
  <si>
    <t>517-SIPI-082023-517056964</t>
  </si>
  <si>
    <r>
      <t>'</t>
    </r>
    <r>
      <rPr>
        <sz val="10"/>
        <color rgb="FF000000"/>
        <rFont val="Arial"/>
        <family val="2"/>
      </rPr>
      <t>A0046904</t>
    </r>
  </si>
  <si>
    <r>
      <t>'</t>
    </r>
    <r>
      <rPr>
        <sz val="10"/>
        <color rgb="FF000000"/>
        <rFont val="Arial"/>
        <family val="2"/>
      </rPr>
      <t>A0051530</t>
    </r>
  </si>
  <si>
    <r>
      <t>'</t>
    </r>
    <r>
      <rPr>
        <sz val="10"/>
        <color rgb="FF000000"/>
        <rFont val="Arial"/>
        <family val="2"/>
      </rPr>
      <t>A0049590</t>
    </r>
  </si>
  <si>
    <r>
      <t>'</t>
    </r>
    <r>
      <rPr>
        <sz val="10"/>
        <color rgb="FF000000"/>
        <rFont val="Arial"/>
        <family val="2"/>
      </rPr>
      <t>A0045393</t>
    </r>
  </si>
  <si>
    <t>517-SIPI-R-092023-517056964</t>
  </si>
  <si>
    <r>
      <t>'</t>
    </r>
    <r>
      <rPr>
        <sz val="10"/>
        <color rgb="FF000000"/>
        <rFont val="Arial"/>
        <family val="2"/>
      </rPr>
      <t>1220</t>
    </r>
  </si>
  <si>
    <t>1K23TES-1220|CHANGIO - RTV1769093</t>
  </si>
  <si>
    <t>524-SIPI-082023-524037555</t>
  </si>
  <si>
    <r>
      <t>'</t>
    </r>
    <r>
      <rPr>
        <sz val="10"/>
        <color rgb="FF000000"/>
        <rFont val="Arial"/>
        <family val="2"/>
      </rPr>
      <t>D0047782</t>
    </r>
  </si>
  <si>
    <r>
      <t>'</t>
    </r>
    <r>
      <rPr>
        <sz val="10"/>
        <color rgb="FF000000"/>
        <rFont val="Arial"/>
        <family val="2"/>
      </rPr>
      <t>D0051676</t>
    </r>
  </si>
  <si>
    <t>526-SIPI-082023-526025964</t>
  </si>
  <si>
    <r>
      <t>'</t>
    </r>
    <r>
      <rPr>
        <sz val="10"/>
        <color rgb="FF000000"/>
        <rFont val="Arial"/>
        <family val="2"/>
      </rPr>
      <t>B0051528</t>
    </r>
  </si>
  <si>
    <r>
      <t>'</t>
    </r>
    <r>
      <rPr>
        <sz val="10"/>
        <color rgb="FF000000"/>
        <rFont val="Arial"/>
        <family val="2"/>
      </rPr>
      <t>B0046902</t>
    </r>
  </si>
  <si>
    <r>
      <t>'</t>
    </r>
    <r>
      <rPr>
        <sz val="10"/>
        <color rgb="FF000000"/>
        <rFont val="Arial"/>
        <family val="2"/>
      </rPr>
      <t>B0048390</t>
    </r>
  </si>
  <si>
    <r>
      <t>'</t>
    </r>
    <r>
      <rPr>
        <sz val="10"/>
        <color rgb="FF000000"/>
        <rFont val="Arial"/>
        <family val="2"/>
      </rPr>
      <t>B0049865</t>
    </r>
  </si>
  <si>
    <t>528-SIPI-082023-528036534</t>
  </si>
  <si>
    <r>
      <t>'</t>
    </r>
    <r>
      <rPr>
        <sz val="10"/>
        <color rgb="FF000000"/>
        <rFont val="Arial"/>
        <family val="2"/>
      </rPr>
      <t>Q0045471</t>
    </r>
  </si>
  <si>
    <r>
      <t>'</t>
    </r>
    <r>
      <rPr>
        <sz val="10"/>
        <color rgb="FF000000"/>
        <rFont val="Arial"/>
        <family val="2"/>
      </rPr>
      <t>Q0051637</t>
    </r>
  </si>
  <si>
    <r>
      <t>'</t>
    </r>
    <r>
      <rPr>
        <sz val="10"/>
        <color rgb="FF000000"/>
        <rFont val="Arial"/>
        <family val="2"/>
      </rPr>
      <t>Q0045480</t>
    </r>
  </si>
  <si>
    <r>
      <t>'</t>
    </r>
    <r>
      <rPr>
        <sz val="10"/>
        <color rgb="FF000000"/>
        <rFont val="Arial"/>
        <family val="2"/>
      </rPr>
      <t>Q0046979</t>
    </r>
  </si>
  <si>
    <r>
      <t>'</t>
    </r>
    <r>
      <rPr>
        <sz val="10"/>
        <color rgb="FF000000"/>
        <rFont val="Arial"/>
        <family val="2"/>
      </rPr>
      <t>Q0048235</t>
    </r>
  </si>
  <si>
    <r>
      <t>'</t>
    </r>
    <r>
      <rPr>
        <sz val="10"/>
        <color rgb="FF000000"/>
        <rFont val="Arial"/>
        <family val="2"/>
      </rPr>
      <t>Q0049946</t>
    </r>
  </si>
  <si>
    <r>
      <t>'</t>
    </r>
    <r>
      <rPr>
        <sz val="10"/>
        <color rgb="FF000000"/>
        <rFont val="Arial"/>
        <family val="2"/>
      </rPr>
      <t>Q0051389</t>
    </r>
  </si>
  <si>
    <r>
      <t>'</t>
    </r>
    <r>
      <rPr>
        <sz val="10"/>
        <color rgb="FF000000"/>
        <rFont val="Arial"/>
        <family val="2"/>
      </rPr>
      <t>Q0051638</t>
    </r>
  </si>
  <si>
    <r>
      <t>'</t>
    </r>
    <r>
      <rPr>
        <sz val="10"/>
        <color rgb="FF000000"/>
        <rFont val="Arial"/>
        <family val="2"/>
      </rPr>
      <t>Q0046760</t>
    </r>
  </si>
  <si>
    <t>528-SIPI-R-082023-528036534</t>
  </si>
  <si>
    <r>
      <t>'</t>
    </r>
    <r>
      <rPr>
        <sz val="10"/>
        <color rgb="FF000000"/>
        <rFont val="Arial"/>
        <family val="2"/>
      </rPr>
      <t>605</t>
    </r>
  </si>
  <si>
    <t>1K23TGC-605|GIOTAI|1767359 - RTV1767359</t>
  </si>
  <si>
    <t>1K23TGC-569|GAMUOI|1758353 - RTV1758353</t>
  </si>
  <si>
    <t>530-SIPI-082023-530050642</t>
  </si>
  <si>
    <r>
      <t>'</t>
    </r>
    <r>
      <rPr>
        <sz val="10"/>
        <color rgb="FF000000"/>
        <rFont val="Arial"/>
        <family val="2"/>
      </rPr>
      <t>A0051700</t>
    </r>
  </si>
  <si>
    <t>531-SIPI-082023-531023720</t>
  </si>
  <si>
    <r>
      <t>'</t>
    </r>
    <r>
      <rPr>
        <sz val="10"/>
        <color rgb="FF000000"/>
        <rFont val="Arial"/>
        <family val="2"/>
      </rPr>
      <t>A0045470</t>
    </r>
  </si>
  <si>
    <r>
      <t>'</t>
    </r>
    <r>
      <rPr>
        <sz val="10"/>
        <color rgb="FF000000"/>
        <rFont val="Arial"/>
        <family val="2"/>
      </rPr>
      <t>A0051626</t>
    </r>
  </si>
  <si>
    <r>
      <t>'</t>
    </r>
    <r>
      <rPr>
        <sz val="10"/>
        <color rgb="FF000000"/>
        <rFont val="Arial"/>
        <family val="2"/>
      </rPr>
      <t>A0051627</t>
    </r>
  </si>
  <si>
    <r>
      <t>'</t>
    </r>
    <r>
      <rPr>
        <sz val="10"/>
        <color rgb="FF000000"/>
        <rFont val="Arial"/>
        <family val="2"/>
      </rPr>
      <t>A0049944</t>
    </r>
  </si>
  <si>
    <t>532-SIPI-082023-532038638</t>
  </si>
  <si>
    <r>
      <t>'</t>
    </r>
    <r>
      <rPr>
        <sz val="10"/>
        <color rgb="FF000000"/>
        <rFont val="Arial"/>
        <family val="2"/>
      </rPr>
      <t>B0046903</t>
    </r>
  </si>
  <si>
    <r>
      <t>'</t>
    </r>
    <r>
      <rPr>
        <sz val="10"/>
        <color rgb="FF000000"/>
        <rFont val="Arial"/>
        <family val="2"/>
      </rPr>
      <t>B0048391</t>
    </r>
  </si>
  <si>
    <r>
      <t>'</t>
    </r>
    <r>
      <rPr>
        <sz val="10"/>
        <color rgb="FF000000"/>
        <rFont val="Arial"/>
        <family val="2"/>
      </rPr>
      <t>B0051529</t>
    </r>
  </si>
  <si>
    <r>
      <t>'</t>
    </r>
    <r>
      <rPr>
        <sz val="10"/>
        <color rgb="FF000000"/>
        <rFont val="Arial"/>
        <family val="2"/>
      </rPr>
      <t>B0045396</t>
    </r>
  </si>
  <si>
    <t>532-SIPI-R-082023-532038638</t>
  </si>
  <si>
    <r>
      <t>'</t>
    </r>
    <r>
      <rPr>
        <sz val="10"/>
        <color rgb="FF000000"/>
        <rFont val="Arial"/>
        <family val="2"/>
      </rPr>
      <t>B1331</t>
    </r>
  </si>
  <si>
    <t>1K23TGH|GA-RTV 1761344 - RTV1761344</t>
  </si>
  <si>
    <t>532-SIPI-R-092023-532038638</t>
  </si>
  <si>
    <r>
      <t>'</t>
    </r>
    <r>
      <rPr>
        <sz val="10"/>
        <color rgb="FF000000"/>
        <rFont val="Arial"/>
        <family val="2"/>
      </rPr>
      <t>B1450</t>
    </r>
  </si>
  <si>
    <t>1K23TGH|CHANGIO-RTV 1769258 - RTV1769258</t>
  </si>
  <si>
    <t>536-SIPI-082023-1021354</t>
  </si>
  <si>
    <r>
      <t>'</t>
    </r>
    <r>
      <rPr>
        <sz val="10"/>
        <color rgb="FF000000"/>
        <rFont val="Arial"/>
        <family val="2"/>
      </rPr>
      <t>B0049827</t>
    </r>
  </si>
  <si>
    <r>
      <t>'</t>
    </r>
    <r>
      <rPr>
        <sz val="10"/>
        <color rgb="FF000000"/>
        <rFont val="Arial"/>
        <family val="2"/>
      </rPr>
      <t>B0048323</t>
    </r>
  </si>
  <si>
    <r>
      <t>'</t>
    </r>
    <r>
      <rPr>
        <sz val="10"/>
        <color rgb="FF000000"/>
        <rFont val="Arial"/>
        <family val="2"/>
      </rPr>
      <t>A0051461</t>
    </r>
  </si>
  <si>
    <r>
      <t>'</t>
    </r>
    <r>
      <rPr>
        <sz val="10"/>
        <color rgb="FF000000"/>
        <rFont val="Arial"/>
        <family val="2"/>
      </rPr>
      <t>C0046827</t>
    </r>
  </si>
  <si>
    <t>536-SIPI-R-082023-1021354</t>
  </si>
  <si>
    <r>
      <t>'</t>
    </r>
    <r>
      <rPr>
        <sz val="10"/>
        <color rgb="FF000000"/>
        <rFont val="Arial"/>
        <family val="2"/>
      </rPr>
      <t>808</t>
    </r>
  </si>
  <si>
    <t>1K23TGN|GAMUOI - RTV1753458</t>
  </si>
  <si>
    <r>
      <t>'</t>
    </r>
    <r>
      <rPr>
        <sz val="10"/>
        <color rgb="FF000000"/>
        <rFont val="Arial"/>
        <family val="2"/>
      </rPr>
      <t>851</t>
    </r>
  </si>
  <si>
    <t>1K23TGN|GAUMUOI - RTV1762501</t>
  </si>
  <si>
    <t>537-SIPI-082023-1016705</t>
  </si>
  <si>
    <r>
      <t>'</t>
    </r>
    <r>
      <rPr>
        <sz val="10"/>
        <color rgb="FF000000"/>
        <rFont val="Arial"/>
        <family val="2"/>
      </rPr>
      <t>A0049764</t>
    </r>
  </si>
  <si>
    <t>537-SIPI-R-082023-1016705</t>
  </si>
  <si>
    <r>
      <t>'</t>
    </r>
    <r>
      <rPr>
        <sz val="10"/>
        <color rgb="FF000000"/>
        <rFont val="Arial"/>
        <family val="2"/>
      </rPr>
      <t>597</t>
    </r>
  </si>
  <si>
    <t>1K23TGP|RTV1764967-597-GAMUOI - RTV1764967</t>
  </si>
  <si>
    <t>539-SIPI-082023-10029953</t>
  </si>
  <si>
    <r>
      <t>'</t>
    </r>
    <r>
      <rPr>
        <sz val="10"/>
        <color rgb="FF000000"/>
        <rFont val="Arial"/>
        <family val="2"/>
      </rPr>
      <t>A0047062</t>
    </r>
  </si>
  <si>
    <r>
      <t>'</t>
    </r>
    <r>
      <rPr>
        <sz val="10"/>
        <color rgb="FF000000"/>
        <rFont val="Arial"/>
        <family val="2"/>
      </rPr>
      <t>A0045452</t>
    </r>
  </si>
  <si>
    <r>
      <t>'</t>
    </r>
    <r>
      <rPr>
        <sz val="10"/>
        <color rgb="FF000000"/>
        <rFont val="Arial"/>
        <family val="2"/>
      </rPr>
      <t>A0052987</t>
    </r>
  </si>
  <si>
    <r>
      <t>'</t>
    </r>
    <r>
      <rPr>
        <sz val="10"/>
        <color rgb="FF000000"/>
        <rFont val="Arial"/>
        <family val="2"/>
      </rPr>
      <t>A0052986</t>
    </r>
  </si>
  <si>
    <r>
      <t>'</t>
    </r>
    <r>
      <rPr>
        <sz val="10"/>
        <color rgb="FF000000"/>
        <rFont val="Arial"/>
        <family val="2"/>
      </rPr>
      <t>A0050020</t>
    </r>
  </si>
  <si>
    <r>
      <t>'</t>
    </r>
    <r>
      <rPr>
        <sz val="10"/>
        <color rgb="FF000000"/>
        <rFont val="Arial"/>
        <family val="2"/>
      </rPr>
      <t>A0045538</t>
    </r>
  </si>
  <si>
    <r>
      <t>'</t>
    </r>
    <r>
      <rPr>
        <sz val="10"/>
        <color rgb="FF000000"/>
        <rFont val="Arial"/>
        <family val="2"/>
      </rPr>
      <t>A0048603</t>
    </r>
  </si>
  <si>
    <t>540-SIPI-082023-540026578</t>
  </si>
  <si>
    <r>
      <t>'</t>
    </r>
    <r>
      <rPr>
        <sz val="10"/>
        <color rgb="FF000000"/>
        <rFont val="Arial"/>
        <family val="2"/>
      </rPr>
      <t>A48604</t>
    </r>
  </si>
  <si>
    <r>
      <t>'</t>
    </r>
    <r>
      <rPr>
        <sz val="10"/>
        <color rgb="FF000000"/>
        <rFont val="Arial"/>
        <family val="2"/>
      </rPr>
      <t>A45534</t>
    </r>
  </si>
  <si>
    <r>
      <t>'</t>
    </r>
    <r>
      <rPr>
        <sz val="10"/>
        <color rgb="FF000000"/>
        <rFont val="Arial"/>
        <family val="2"/>
      </rPr>
      <t>A53012</t>
    </r>
  </si>
  <si>
    <r>
      <t>'</t>
    </r>
    <r>
      <rPr>
        <sz val="10"/>
        <color rgb="FF000000"/>
        <rFont val="Arial"/>
        <family val="2"/>
      </rPr>
      <t>A53010</t>
    </r>
  </si>
  <si>
    <t>541-SIPI-082023-541027268</t>
  </si>
  <si>
    <r>
      <t>'</t>
    </r>
    <r>
      <rPr>
        <sz val="10"/>
        <color rgb="FF000000"/>
        <rFont val="Arial"/>
        <family val="2"/>
      </rPr>
      <t>T0048266</t>
    </r>
  </si>
  <si>
    <r>
      <t>'</t>
    </r>
    <r>
      <rPr>
        <sz val="10"/>
        <color rgb="FF000000"/>
        <rFont val="Arial"/>
        <family val="2"/>
      </rPr>
      <t>T0051660</t>
    </r>
  </si>
  <si>
    <t>542-SIPI-082023-10020091</t>
  </si>
  <si>
    <r>
      <t>'</t>
    </r>
    <r>
      <rPr>
        <sz val="10"/>
        <color rgb="FF000000"/>
        <rFont val="Arial"/>
        <family val="2"/>
      </rPr>
      <t>B0045395</t>
    </r>
  </si>
  <si>
    <t>546-SIPI-082023-10017992</t>
  </si>
  <si>
    <r>
      <t>'</t>
    </r>
    <r>
      <rPr>
        <sz val="10"/>
        <color rgb="FF000000"/>
        <rFont val="Arial"/>
        <family val="2"/>
      </rPr>
      <t>A0048599</t>
    </r>
  </si>
  <si>
    <r>
      <t>'</t>
    </r>
    <r>
      <rPr>
        <sz val="10"/>
        <color rgb="FF000000"/>
        <rFont val="Arial"/>
        <family val="2"/>
      </rPr>
      <t>A0053070</t>
    </r>
  </si>
  <si>
    <r>
      <t>'</t>
    </r>
    <r>
      <rPr>
        <sz val="10"/>
        <color rgb="FF000000"/>
        <rFont val="Arial"/>
        <family val="2"/>
      </rPr>
      <t>C0050016</t>
    </r>
  </si>
  <si>
    <r>
      <t>'</t>
    </r>
    <r>
      <rPr>
        <sz val="10"/>
        <color rgb="FF000000"/>
        <rFont val="Arial"/>
        <family val="2"/>
      </rPr>
      <t>A0047056</t>
    </r>
  </si>
  <si>
    <t>546-SIPI-R-082023-23000258</t>
  </si>
  <si>
    <r>
      <t>'</t>
    </r>
    <r>
      <rPr>
        <sz val="10"/>
        <color rgb="FF000000"/>
        <rFont val="Arial"/>
        <family val="2"/>
      </rPr>
      <t>571</t>
    </r>
  </si>
  <si>
    <t>K23THA|RTV-GA-RTV1767186 - RTV1767186</t>
  </si>
  <si>
    <t>547-SIPI-072023-547018019</t>
  </si>
  <si>
    <r>
      <t>'</t>
    </r>
    <r>
      <rPr>
        <sz val="10"/>
        <color rgb="FF000000"/>
        <rFont val="Arial"/>
        <family val="2"/>
      </rPr>
      <t>A0042377</t>
    </r>
  </si>
  <si>
    <t>1C23TNN¦VAT8¦CHANGIO</t>
  </si>
  <si>
    <t>547-SIPI-082023-547018242</t>
  </si>
  <si>
    <r>
      <t>'</t>
    </r>
    <r>
      <rPr>
        <sz val="10"/>
        <color rgb="FF000000"/>
        <rFont val="Arial"/>
        <family val="2"/>
      </rPr>
      <t>A00049941</t>
    </r>
  </si>
  <si>
    <t>1C23TNN|VAT8|GAMUOI</t>
  </si>
  <si>
    <r>
      <t>'</t>
    </r>
    <r>
      <rPr>
        <sz val="10"/>
        <color rgb="FF000000"/>
        <rFont val="Arial"/>
        <family val="2"/>
      </rPr>
      <t>A0046976</t>
    </r>
  </si>
  <si>
    <t>556-SIPI-082023-556014236</t>
  </si>
  <si>
    <r>
      <t>'</t>
    </r>
    <r>
      <rPr>
        <sz val="10"/>
        <color rgb="FF000000"/>
        <rFont val="Arial"/>
        <family val="2"/>
      </rPr>
      <t>H0051555</t>
    </r>
  </si>
  <si>
    <t>564-SIPI-082023-564007687</t>
  </si>
  <si>
    <r>
      <t>'</t>
    </r>
    <r>
      <rPr>
        <sz val="10"/>
        <color rgb="FF000000"/>
        <rFont val="Arial"/>
        <family val="2"/>
      </rPr>
      <t>E0048389</t>
    </r>
  </si>
  <si>
    <t>564-SIPI-R-082023-564007687</t>
  </si>
  <si>
    <t>RTV 1764021-388|GA MUOI - RTV1764021</t>
  </si>
  <si>
    <t>565-SIPI-082023-566019968</t>
  </si>
  <si>
    <r>
      <t>'</t>
    </r>
    <r>
      <rPr>
        <sz val="10"/>
        <color rgb="FF000000"/>
        <rFont val="Arial"/>
        <family val="2"/>
      </rPr>
      <t>A0051688</t>
    </r>
  </si>
  <si>
    <r>
      <t>'</t>
    </r>
    <r>
      <rPr>
        <sz val="10"/>
        <color rgb="FF000000"/>
        <rFont val="Arial"/>
        <family val="2"/>
      </rPr>
      <t>A0051691</t>
    </r>
  </si>
  <si>
    <t>570-SIPI-082023-10019878</t>
  </si>
  <si>
    <r>
      <t>'</t>
    </r>
    <r>
      <rPr>
        <sz val="10"/>
        <color rgb="FF000000"/>
        <rFont val="Arial"/>
        <family val="2"/>
      </rPr>
      <t>A0051556</t>
    </r>
  </si>
  <si>
    <r>
      <t>'</t>
    </r>
    <r>
      <rPr>
        <sz val="10"/>
        <color rgb="FF000000"/>
        <rFont val="Arial"/>
        <family val="2"/>
      </rPr>
      <t>A0049888</t>
    </r>
  </si>
  <si>
    <r>
      <t>'</t>
    </r>
    <r>
      <rPr>
        <sz val="10"/>
        <color rgb="FF000000"/>
        <rFont val="Arial"/>
        <family val="2"/>
      </rPr>
      <t>A046851</t>
    </r>
  </si>
  <si>
    <r>
      <t>'</t>
    </r>
    <r>
      <rPr>
        <sz val="10"/>
        <color rgb="FF000000"/>
        <rFont val="Arial"/>
        <family val="2"/>
      </rPr>
      <t>A048521</t>
    </r>
  </si>
  <si>
    <t>600-SIPI-082023-1087631</t>
  </si>
  <si>
    <r>
      <t>'</t>
    </r>
    <r>
      <rPr>
        <sz val="10"/>
        <color rgb="FF000000"/>
        <rFont val="Arial"/>
        <family val="2"/>
      </rPr>
      <t>051390</t>
    </r>
  </si>
  <si>
    <r>
      <t>'</t>
    </r>
    <r>
      <rPr>
        <sz val="10"/>
        <color rgb="FF000000"/>
        <rFont val="Arial"/>
        <family val="2"/>
      </rPr>
      <t>051618</t>
    </r>
  </si>
  <si>
    <r>
      <t>'</t>
    </r>
    <r>
      <rPr>
        <sz val="10"/>
        <color rgb="FF000000"/>
        <rFont val="Arial"/>
        <family val="2"/>
      </rPr>
      <t>051619</t>
    </r>
  </si>
  <si>
    <r>
      <t>'</t>
    </r>
    <r>
      <rPr>
        <sz val="10"/>
        <color rgb="FF000000"/>
        <rFont val="Arial"/>
        <family val="2"/>
      </rPr>
      <t>045463</t>
    </r>
  </si>
  <si>
    <r>
      <t>'</t>
    </r>
    <r>
      <rPr>
        <sz val="10"/>
        <color rgb="FF000000"/>
        <rFont val="Arial"/>
        <family val="2"/>
      </rPr>
      <t>048498</t>
    </r>
  </si>
  <si>
    <r>
      <t>'</t>
    </r>
    <r>
      <rPr>
        <sz val="10"/>
        <color rgb="FF000000"/>
        <rFont val="Arial"/>
        <family val="2"/>
      </rPr>
      <t>049762</t>
    </r>
  </si>
  <si>
    <t>1C23TNN|CHANGIO-80026544</t>
  </si>
  <si>
    <t>601-SIPI-082023-1082858</t>
  </si>
  <si>
    <r>
      <t>'</t>
    </r>
    <r>
      <rPr>
        <sz val="10"/>
        <color rgb="FF000000"/>
        <rFont val="Arial"/>
        <family val="2"/>
      </rPr>
      <t>A00046763</t>
    </r>
  </si>
  <si>
    <r>
      <t>'</t>
    </r>
    <r>
      <rPr>
        <sz val="10"/>
        <color rgb="FF000000"/>
        <rFont val="Arial"/>
        <family val="2"/>
      </rPr>
      <t>A00051632</t>
    </r>
  </si>
  <si>
    <r>
      <t>'</t>
    </r>
    <r>
      <rPr>
        <sz val="10"/>
        <color rgb="FF000000"/>
        <rFont val="Arial"/>
        <family val="2"/>
      </rPr>
      <t>A0049763</t>
    </r>
  </si>
  <si>
    <r>
      <t>'</t>
    </r>
    <r>
      <rPr>
        <sz val="10"/>
        <color rgb="FF000000"/>
        <rFont val="Arial"/>
        <family val="2"/>
      </rPr>
      <t>A00048237</t>
    </r>
  </si>
  <si>
    <r>
      <t>'</t>
    </r>
    <r>
      <rPr>
        <sz val="10"/>
        <color rgb="FF000000"/>
        <rFont val="Arial"/>
        <family val="2"/>
      </rPr>
      <t>A00051633</t>
    </r>
  </si>
  <si>
    <t>601-SIPI-R-082023-1082858</t>
  </si>
  <si>
    <r>
      <t>'</t>
    </r>
    <r>
      <rPr>
        <sz val="10"/>
        <color rgb="FF000000"/>
        <rFont val="Arial"/>
        <family val="2"/>
      </rPr>
      <t>955</t>
    </r>
  </si>
  <si>
    <t>RTV 1757116/VAT8/CHAN GIO HEO - RTV1757116</t>
  </si>
  <si>
    <t>RTV 1766273/VAT8/CHAN GIO HEO - RTV1766273</t>
  </si>
  <si>
    <t>602-SIPI-082023-1098440</t>
  </si>
  <si>
    <r>
      <t>'</t>
    </r>
    <r>
      <rPr>
        <sz val="10"/>
        <color rgb="FF000000"/>
        <rFont val="Arial"/>
        <family val="2"/>
      </rPr>
      <t>A0051462</t>
    </r>
  </si>
  <si>
    <r>
      <t>'</t>
    </r>
    <r>
      <rPr>
        <sz val="10"/>
        <color rgb="FF000000"/>
        <rFont val="Arial"/>
        <family val="2"/>
      </rPr>
      <t>A0047054</t>
    </r>
  </si>
  <si>
    <r>
      <t>'</t>
    </r>
    <r>
      <rPr>
        <sz val="10"/>
        <color rgb="FF000000"/>
        <rFont val="Arial"/>
        <family val="2"/>
      </rPr>
      <t>A0050012</t>
    </r>
  </si>
  <si>
    <r>
      <t>'</t>
    </r>
    <r>
      <rPr>
        <sz val="10"/>
        <color rgb="FF000000"/>
        <rFont val="Arial"/>
        <family val="2"/>
      </rPr>
      <t>A0045536</t>
    </r>
  </si>
  <si>
    <r>
      <t>'</t>
    </r>
    <r>
      <rPr>
        <sz val="10"/>
        <color rgb="FF000000"/>
        <rFont val="Arial"/>
        <family val="2"/>
      </rPr>
      <t>A0048592</t>
    </r>
  </si>
  <si>
    <t>603-SIPI-082023-1060209</t>
  </si>
  <si>
    <r>
      <t>'</t>
    </r>
    <r>
      <rPr>
        <sz val="10"/>
        <color rgb="FF000000"/>
        <rFont val="Arial"/>
        <family val="2"/>
      </rPr>
      <t>A49864</t>
    </r>
  </si>
  <si>
    <r>
      <t>'</t>
    </r>
    <r>
      <rPr>
        <sz val="10"/>
        <color rgb="FF000000"/>
        <rFont val="Arial"/>
        <family val="2"/>
      </rPr>
      <t>A46906</t>
    </r>
  </si>
  <si>
    <r>
      <t>'</t>
    </r>
    <r>
      <rPr>
        <sz val="10"/>
        <color rgb="FF000000"/>
        <rFont val="Arial"/>
        <family val="2"/>
      </rPr>
      <t>A51527</t>
    </r>
  </si>
  <si>
    <r>
      <t>'</t>
    </r>
    <r>
      <rPr>
        <sz val="10"/>
        <color rgb="FF000000"/>
        <rFont val="Arial"/>
        <family val="2"/>
      </rPr>
      <t>A48394</t>
    </r>
  </si>
  <si>
    <t>605-SIPI-082023-1101159</t>
  </si>
  <si>
    <r>
      <t>'</t>
    </r>
    <r>
      <rPr>
        <sz val="10"/>
        <color rgb="FF000000"/>
        <rFont val="Arial"/>
        <family val="2"/>
      </rPr>
      <t>Z0048332</t>
    </r>
  </si>
  <si>
    <r>
      <t>'</t>
    </r>
    <r>
      <rPr>
        <sz val="10"/>
        <color rgb="FF000000"/>
        <rFont val="Arial"/>
        <family val="2"/>
      </rPr>
      <t>N0049956</t>
    </r>
  </si>
  <si>
    <t>606-SIPI-082023-1101980</t>
  </si>
  <si>
    <r>
      <t>'</t>
    </r>
    <r>
      <rPr>
        <sz val="10"/>
        <color rgb="FF000000"/>
        <rFont val="Arial"/>
        <family val="2"/>
      </rPr>
      <t>A0045466</t>
    </r>
  </si>
  <si>
    <r>
      <t>'</t>
    </r>
    <r>
      <rPr>
        <sz val="10"/>
        <color rgb="FF000000"/>
        <rFont val="Arial"/>
        <family val="2"/>
      </rPr>
      <t>A0046975</t>
    </r>
  </si>
  <si>
    <r>
      <t>'</t>
    </r>
    <r>
      <rPr>
        <sz val="10"/>
        <color rgb="FF000000"/>
        <rFont val="Arial"/>
        <family val="2"/>
      </rPr>
      <t>A0049947</t>
    </r>
  </si>
  <si>
    <r>
      <t>'</t>
    </r>
    <r>
      <rPr>
        <sz val="10"/>
        <color rgb="FF000000"/>
        <rFont val="Arial"/>
        <family val="2"/>
      </rPr>
      <t>A0048495</t>
    </r>
  </si>
  <si>
    <t>606-SIPI-R-092023-1101980</t>
  </si>
  <si>
    <r>
      <t>'</t>
    </r>
    <r>
      <rPr>
        <sz val="10"/>
        <color rgb="FF000000"/>
        <rFont val="Arial"/>
        <family val="2"/>
      </rPr>
      <t>A0001027</t>
    </r>
  </si>
  <si>
    <t>1K23THT|CHANGIO-RTV1770159 - RTV1770159</t>
  </si>
  <si>
    <t>607-SIPI-082023-1097800</t>
  </si>
  <si>
    <r>
      <t>'</t>
    </r>
    <r>
      <rPr>
        <sz val="10"/>
        <color rgb="FF000000"/>
        <rFont val="Arial"/>
        <family val="2"/>
      </rPr>
      <t>B0049284</t>
    </r>
  </si>
  <si>
    <r>
      <t>'</t>
    </r>
    <r>
      <rPr>
        <sz val="10"/>
        <color rgb="FF000000"/>
        <rFont val="Arial"/>
        <family val="2"/>
      </rPr>
      <t>B0051661</t>
    </r>
  </si>
  <si>
    <r>
      <t>'</t>
    </r>
    <r>
      <rPr>
        <sz val="10"/>
        <color rgb="FF000000"/>
        <rFont val="Arial"/>
        <family val="2"/>
      </rPr>
      <t>B0051662</t>
    </r>
  </si>
  <si>
    <r>
      <t>'</t>
    </r>
    <r>
      <rPr>
        <sz val="10"/>
        <color rgb="FF000000"/>
        <rFont val="Arial"/>
        <family val="2"/>
      </rPr>
      <t>B0046781</t>
    </r>
  </si>
  <si>
    <r>
      <t>'</t>
    </r>
    <r>
      <rPr>
        <sz val="10"/>
        <color rgb="FF000000"/>
        <rFont val="Arial"/>
        <family val="2"/>
      </rPr>
      <t>B0050702</t>
    </r>
  </si>
  <si>
    <t>608-SIPI-072023-1051797</t>
  </si>
  <si>
    <r>
      <t>'</t>
    </r>
    <r>
      <rPr>
        <sz val="10"/>
        <color rgb="FF000000"/>
        <rFont val="Arial"/>
        <family val="2"/>
      </rPr>
      <t>A0043755</t>
    </r>
  </si>
  <si>
    <t>608-SIPI-082023-1051797</t>
  </si>
  <si>
    <r>
      <t>'</t>
    </r>
    <r>
      <rPr>
        <sz val="10"/>
        <color rgb="FF000000"/>
        <rFont val="Arial"/>
        <family val="2"/>
      </rPr>
      <t>A0051716</t>
    </r>
  </si>
  <si>
    <t>608-SIPI-R-022023-1051797</t>
  </si>
  <si>
    <r>
      <t>'</t>
    </r>
    <r>
      <rPr>
        <sz val="10"/>
        <color rgb="FF000000"/>
        <rFont val="Arial"/>
        <family val="2"/>
      </rPr>
      <t>A0144</t>
    </r>
  </si>
  <si>
    <t>1K23THV|VHANUONG|1659754 - RTV1659754</t>
  </si>
  <si>
    <t>609-SIPI-082023-1095662</t>
  </si>
  <si>
    <r>
      <t>'</t>
    </r>
    <r>
      <rPr>
        <sz val="10"/>
        <color rgb="FF000000"/>
        <rFont val="Arial"/>
        <family val="2"/>
      </rPr>
      <t>A0047772</t>
    </r>
  </si>
  <si>
    <r>
      <t>'</t>
    </r>
    <r>
      <rPr>
        <sz val="10"/>
        <color rgb="FF000000"/>
        <rFont val="Arial"/>
        <family val="2"/>
      </rPr>
      <t>A0051584</t>
    </r>
  </si>
  <si>
    <t>613-SIPI-082023-1095294</t>
  </si>
  <si>
    <r>
      <t>'</t>
    </r>
    <r>
      <rPr>
        <sz val="10"/>
        <color rgb="FF000000"/>
        <rFont val="Arial"/>
        <family val="2"/>
      </rPr>
      <t>A0050018</t>
    </r>
  </si>
  <si>
    <r>
      <t>'</t>
    </r>
    <r>
      <rPr>
        <sz val="10"/>
        <color rgb="FF000000"/>
        <rFont val="Arial"/>
        <family val="2"/>
      </rPr>
      <t>A0053067</t>
    </r>
  </si>
  <si>
    <r>
      <t>'</t>
    </r>
    <r>
      <rPr>
        <sz val="10"/>
        <color rgb="FF000000"/>
        <rFont val="Arial"/>
        <family val="2"/>
      </rPr>
      <t>A0048596</t>
    </r>
  </si>
  <si>
    <r>
      <t>'</t>
    </r>
    <r>
      <rPr>
        <sz val="10"/>
        <color rgb="FF000000"/>
        <rFont val="Arial"/>
        <family val="2"/>
      </rPr>
      <t>A0053066</t>
    </r>
  </si>
  <si>
    <t>613-SIPI-R-082023-1095294</t>
  </si>
  <si>
    <r>
      <t>'</t>
    </r>
    <r>
      <rPr>
        <sz val="10"/>
        <color rgb="FF000000"/>
        <rFont val="Arial"/>
        <family val="2"/>
      </rPr>
      <t>1341</t>
    </r>
  </si>
  <si>
    <t>1K23TKA-1341|CHANGIO - RTV1759265</t>
  </si>
  <si>
    <t>613-SIPI-R-092023-1095294</t>
  </si>
  <si>
    <r>
      <t>'</t>
    </r>
    <r>
      <rPr>
        <sz val="10"/>
        <color rgb="FF000000"/>
        <rFont val="Arial"/>
        <family val="2"/>
      </rPr>
      <t>1477</t>
    </r>
  </si>
  <si>
    <t>1K23TKA-1477|CHANGIO - RTV1770875</t>
  </si>
  <si>
    <t>614-SIPI-082023-1095878</t>
  </si>
  <si>
    <r>
      <t>'</t>
    </r>
    <r>
      <rPr>
        <sz val="10"/>
        <color rgb="FF000000"/>
        <rFont val="Arial"/>
        <family val="2"/>
      </rPr>
      <t>C0051634</t>
    </r>
  </si>
  <si>
    <t>617-SIPI-082023-1081075</t>
  </si>
  <si>
    <r>
      <t>'</t>
    </r>
    <r>
      <rPr>
        <sz val="10"/>
        <color rgb="FF000000"/>
        <rFont val="Arial"/>
        <family val="2"/>
      </rPr>
      <t>A0046762</t>
    </r>
  </si>
  <si>
    <t>618-SIPI-082023-1075869</t>
  </si>
  <si>
    <r>
      <t>'</t>
    </r>
    <r>
      <rPr>
        <sz val="10"/>
        <color rgb="FF000000"/>
        <rFont val="Arial"/>
        <family val="2"/>
      </rPr>
      <t>A46828</t>
    </r>
  </si>
  <si>
    <r>
      <t>'</t>
    </r>
    <r>
      <rPr>
        <sz val="10"/>
        <color rgb="FF000000"/>
        <rFont val="Arial"/>
        <family val="2"/>
      </rPr>
      <t>A53040</t>
    </r>
  </si>
  <si>
    <r>
      <t>'</t>
    </r>
    <r>
      <rPr>
        <sz val="10"/>
        <color rgb="FF000000"/>
        <rFont val="Arial"/>
        <family val="2"/>
      </rPr>
      <t>A53041</t>
    </r>
  </si>
  <si>
    <r>
      <t>'</t>
    </r>
    <r>
      <rPr>
        <sz val="10"/>
        <color rgb="FF000000"/>
        <rFont val="Arial"/>
        <family val="2"/>
      </rPr>
      <t>A48324</t>
    </r>
  </si>
  <si>
    <r>
      <t>'</t>
    </r>
    <r>
      <rPr>
        <sz val="10"/>
        <color rgb="FF000000"/>
        <rFont val="Arial"/>
        <family val="2"/>
      </rPr>
      <t>A49829</t>
    </r>
  </si>
  <si>
    <r>
      <t>'</t>
    </r>
    <r>
      <rPr>
        <sz val="10"/>
        <color rgb="FF000000"/>
        <rFont val="Arial"/>
        <family val="2"/>
      </rPr>
      <t>A51459</t>
    </r>
  </si>
  <si>
    <t>618-SIPI-R-092023-1075869</t>
  </si>
  <si>
    <r>
      <t>'</t>
    </r>
    <r>
      <rPr>
        <sz val="10"/>
        <color rgb="FF000000"/>
        <rFont val="Arial"/>
        <family val="2"/>
      </rPr>
      <t>880</t>
    </r>
  </si>
  <si>
    <t>RTV 1771991-880-CHANGIOHEO - RTV1771991</t>
  </si>
  <si>
    <t>620-SIPI-082023-1068298</t>
  </si>
  <si>
    <r>
      <t>'</t>
    </r>
    <r>
      <rPr>
        <sz val="10"/>
        <color rgb="FF000000"/>
        <rFont val="Arial"/>
        <family val="2"/>
      </rPr>
      <t>D0049896</t>
    </r>
  </si>
  <si>
    <r>
      <t>'</t>
    </r>
    <r>
      <rPr>
        <sz val="10"/>
        <color rgb="FF000000"/>
        <rFont val="Arial"/>
        <family val="2"/>
      </rPr>
      <t>D0051689</t>
    </r>
  </si>
  <si>
    <r>
      <t>'</t>
    </r>
    <r>
      <rPr>
        <sz val="10"/>
        <color rgb="FF000000"/>
        <rFont val="Arial"/>
        <family val="2"/>
      </rPr>
      <t>D0048466</t>
    </r>
  </si>
  <si>
    <r>
      <t>'</t>
    </r>
    <r>
      <rPr>
        <sz val="10"/>
        <color rgb="FF000000"/>
        <rFont val="Arial"/>
        <family val="2"/>
      </rPr>
      <t>D0045420</t>
    </r>
  </si>
  <si>
    <r>
      <t>'</t>
    </r>
    <r>
      <rPr>
        <sz val="10"/>
        <color rgb="FF000000"/>
        <rFont val="Arial"/>
        <family val="2"/>
      </rPr>
      <t>D0051690</t>
    </r>
  </si>
  <si>
    <r>
      <t>'</t>
    </r>
    <r>
      <rPr>
        <sz val="10"/>
        <color rgb="FF000000"/>
        <rFont val="Arial"/>
        <family val="2"/>
      </rPr>
      <t>D0046784</t>
    </r>
  </si>
  <si>
    <r>
      <t>'</t>
    </r>
    <r>
      <rPr>
        <sz val="10"/>
        <color rgb="FF000000"/>
        <rFont val="Arial"/>
        <family val="2"/>
      </rPr>
      <t>D0051193</t>
    </r>
  </si>
  <si>
    <t>910-SIPI-082023-10040208</t>
  </si>
  <si>
    <r>
      <t>'</t>
    </r>
    <r>
      <rPr>
        <sz val="10"/>
        <color rgb="FF000000"/>
        <rFont val="Arial"/>
        <family val="2"/>
      </rPr>
      <t>b045441</t>
    </r>
  </si>
  <si>
    <r>
      <t>'</t>
    </r>
    <r>
      <rPr>
        <sz val="10"/>
        <color rgb="FF000000"/>
        <rFont val="Arial"/>
        <family val="2"/>
      </rPr>
      <t>b046964</t>
    </r>
  </si>
  <si>
    <r>
      <t>'</t>
    </r>
    <r>
      <rPr>
        <sz val="10"/>
        <color rgb="FF000000"/>
        <rFont val="Arial"/>
        <family val="2"/>
      </rPr>
      <t>b046965</t>
    </r>
  </si>
  <si>
    <r>
      <t>'</t>
    </r>
    <r>
      <rPr>
        <sz val="10"/>
        <color rgb="FF000000"/>
        <rFont val="Arial"/>
        <family val="2"/>
      </rPr>
      <t>b048486</t>
    </r>
  </si>
  <si>
    <r>
      <t>'</t>
    </r>
    <r>
      <rPr>
        <sz val="10"/>
        <color rgb="FF000000"/>
        <rFont val="Arial"/>
        <family val="2"/>
      </rPr>
      <t>B049908</t>
    </r>
  </si>
  <si>
    <r>
      <t>'</t>
    </r>
    <r>
      <rPr>
        <sz val="10"/>
        <color rgb="FF000000"/>
        <rFont val="Arial"/>
        <family val="2"/>
      </rPr>
      <t>b051380</t>
    </r>
  </si>
  <si>
    <r>
      <t>'</t>
    </r>
    <r>
      <rPr>
        <sz val="10"/>
        <color rgb="FF000000"/>
        <rFont val="Arial"/>
        <family val="2"/>
      </rPr>
      <t>b051379</t>
    </r>
  </si>
  <si>
    <r>
      <t>'</t>
    </r>
    <r>
      <rPr>
        <sz val="10"/>
        <color rgb="FF000000"/>
        <rFont val="Arial"/>
        <family val="2"/>
      </rPr>
      <t>b046821</t>
    </r>
  </si>
  <si>
    <r>
      <t>'</t>
    </r>
    <r>
      <rPr>
        <sz val="10"/>
        <color rgb="FF000000"/>
        <rFont val="Arial"/>
        <family val="2"/>
      </rPr>
      <t>b048483</t>
    </r>
  </si>
  <si>
    <r>
      <t>'</t>
    </r>
    <r>
      <rPr>
        <sz val="10"/>
        <color rgb="FF000000"/>
        <rFont val="Arial"/>
        <family val="2"/>
      </rPr>
      <t>b049290</t>
    </r>
  </si>
  <si>
    <r>
      <t>'</t>
    </r>
    <r>
      <rPr>
        <sz val="10"/>
        <color rgb="FF000000"/>
        <rFont val="Arial"/>
        <family val="2"/>
      </rPr>
      <t>b051601</t>
    </r>
  </si>
  <si>
    <r>
      <t>'</t>
    </r>
    <r>
      <rPr>
        <sz val="10"/>
        <color rgb="FF000000"/>
        <rFont val="Arial"/>
        <family val="2"/>
      </rPr>
      <t>b046110</t>
    </r>
  </si>
  <si>
    <r>
      <t>'</t>
    </r>
    <r>
      <rPr>
        <sz val="10"/>
        <color rgb="FF000000"/>
        <rFont val="Arial"/>
        <family val="2"/>
      </rPr>
      <t>b046967</t>
    </r>
  </si>
  <si>
    <r>
      <t>'</t>
    </r>
    <r>
      <rPr>
        <sz val="10"/>
        <color rgb="FF000000"/>
        <rFont val="Arial"/>
        <family val="2"/>
      </rPr>
      <t>b049907</t>
    </r>
  </si>
  <si>
    <r>
      <t>'</t>
    </r>
    <r>
      <rPr>
        <sz val="10"/>
        <color rgb="FF000000"/>
        <rFont val="Arial"/>
        <family val="2"/>
      </rPr>
      <t>b046970</t>
    </r>
  </si>
  <si>
    <r>
      <t>'</t>
    </r>
    <r>
      <rPr>
        <sz val="10"/>
        <color rgb="FF000000"/>
        <rFont val="Arial"/>
        <family val="2"/>
      </rPr>
      <t>b048538</t>
    </r>
  </si>
  <si>
    <r>
      <t>'</t>
    </r>
    <r>
      <rPr>
        <sz val="10"/>
        <color rgb="FF000000"/>
        <rFont val="Arial"/>
        <family val="2"/>
      </rPr>
      <t>b048477</t>
    </r>
  </si>
  <si>
    <r>
      <t>'</t>
    </r>
    <r>
      <rPr>
        <sz val="10"/>
        <color rgb="FF000000"/>
        <rFont val="Arial"/>
        <family val="2"/>
      </rPr>
      <t>b048485</t>
    </r>
  </si>
  <si>
    <r>
      <t>'</t>
    </r>
    <r>
      <rPr>
        <sz val="10"/>
        <color rgb="FF000000"/>
        <rFont val="Arial"/>
        <family val="2"/>
      </rPr>
      <t>b049777</t>
    </r>
  </si>
  <si>
    <r>
      <t>'</t>
    </r>
    <r>
      <rPr>
        <sz val="10"/>
        <color rgb="FF000000"/>
        <rFont val="Arial"/>
        <family val="2"/>
      </rPr>
      <t>b051449</t>
    </r>
  </si>
  <si>
    <r>
      <t>'</t>
    </r>
    <r>
      <rPr>
        <sz val="10"/>
        <color rgb="FF000000"/>
        <rFont val="Arial"/>
        <family val="2"/>
      </rPr>
      <t>b051599</t>
    </r>
  </si>
  <si>
    <r>
      <t>'</t>
    </r>
    <r>
      <rPr>
        <sz val="10"/>
        <color rgb="FF000000"/>
        <rFont val="Arial"/>
        <family val="2"/>
      </rPr>
      <t>b051602</t>
    </r>
  </si>
  <si>
    <r>
      <t>'</t>
    </r>
    <r>
      <rPr>
        <sz val="10"/>
        <color rgb="FF000000"/>
        <rFont val="Arial"/>
        <family val="2"/>
      </rPr>
      <t>b046963</t>
    </r>
  </si>
  <si>
    <r>
      <t>'</t>
    </r>
    <r>
      <rPr>
        <sz val="10"/>
        <color rgb="FF000000"/>
        <rFont val="Arial"/>
        <family val="2"/>
      </rPr>
      <t>b046969</t>
    </r>
  </si>
  <si>
    <r>
      <t>'</t>
    </r>
    <r>
      <rPr>
        <sz val="10"/>
        <color rgb="FF000000"/>
        <rFont val="Arial"/>
        <family val="2"/>
      </rPr>
      <t>b048476</t>
    </r>
  </si>
  <si>
    <r>
      <t>'</t>
    </r>
    <r>
      <rPr>
        <sz val="10"/>
        <color rgb="FF000000"/>
        <rFont val="Arial"/>
        <family val="2"/>
      </rPr>
      <t>B047773</t>
    </r>
  </si>
  <si>
    <r>
      <t>'</t>
    </r>
    <r>
      <rPr>
        <sz val="10"/>
        <color rgb="FF000000"/>
        <rFont val="Arial"/>
        <family val="2"/>
      </rPr>
      <t>b049586</t>
    </r>
  </si>
  <si>
    <r>
      <t>'</t>
    </r>
    <r>
      <rPr>
        <sz val="10"/>
        <color rgb="FF000000"/>
        <rFont val="Arial"/>
        <family val="2"/>
      </rPr>
      <t>b048125</t>
    </r>
  </si>
  <si>
    <r>
      <t>'</t>
    </r>
    <r>
      <rPr>
        <sz val="10"/>
        <color rgb="FF000000"/>
        <rFont val="Arial"/>
        <family val="2"/>
      </rPr>
      <t>b050761</t>
    </r>
  </si>
  <si>
    <r>
      <t>'</t>
    </r>
    <r>
      <rPr>
        <sz val="10"/>
        <color rgb="FF000000"/>
        <rFont val="Arial"/>
        <family val="2"/>
      </rPr>
      <t>b051581</t>
    </r>
  </si>
  <si>
    <r>
      <t>'</t>
    </r>
    <r>
      <rPr>
        <sz val="10"/>
        <color rgb="FF000000"/>
        <rFont val="Arial"/>
        <family val="2"/>
      </rPr>
      <t>b046968</t>
    </r>
  </si>
  <si>
    <r>
      <t>'</t>
    </r>
    <r>
      <rPr>
        <sz val="10"/>
        <color rgb="FF000000"/>
        <rFont val="Arial"/>
        <family val="2"/>
      </rPr>
      <t>b051450</t>
    </r>
  </si>
  <si>
    <r>
      <t>'</t>
    </r>
    <r>
      <rPr>
        <sz val="10"/>
        <color rgb="FF000000"/>
        <rFont val="Arial"/>
        <family val="2"/>
      </rPr>
      <t>b051378</t>
    </r>
  </si>
  <si>
    <r>
      <t>'</t>
    </r>
    <r>
      <rPr>
        <sz val="10"/>
        <color rgb="FF000000"/>
        <rFont val="Arial"/>
        <family val="2"/>
      </rPr>
      <t>b049820</t>
    </r>
  </si>
  <si>
    <r>
      <t>'</t>
    </r>
    <r>
      <rPr>
        <sz val="10"/>
        <color rgb="FF000000"/>
        <rFont val="Arial"/>
        <family val="2"/>
      </rPr>
      <t>b045449</t>
    </r>
  </si>
  <si>
    <r>
      <t>'</t>
    </r>
    <r>
      <rPr>
        <sz val="10"/>
        <color rgb="FF000000"/>
        <rFont val="Arial"/>
        <family val="2"/>
      </rPr>
      <t>b046822</t>
    </r>
  </si>
  <si>
    <r>
      <t>'</t>
    </r>
    <r>
      <rPr>
        <sz val="10"/>
        <color rgb="FF000000"/>
        <rFont val="Arial"/>
        <family val="2"/>
      </rPr>
      <t>b045447</t>
    </r>
  </si>
  <si>
    <r>
      <t>'</t>
    </r>
    <r>
      <rPr>
        <sz val="10"/>
        <color rgb="FF000000"/>
        <rFont val="Arial"/>
        <family val="2"/>
      </rPr>
      <t>b048318</t>
    </r>
  </si>
  <si>
    <r>
      <t>'</t>
    </r>
    <r>
      <rPr>
        <sz val="10"/>
        <color rgb="FF000000"/>
        <rFont val="Arial"/>
        <family val="2"/>
      </rPr>
      <t>b045448</t>
    </r>
  </si>
  <si>
    <r>
      <t>'</t>
    </r>
    <r>
      <rPr>
        <sz val="10"/>
        <color rgb="FF000000"/>
        <rFont val="Arial"/>
        <family val="2"/>
      </rPr>
      <t>b049291</t>
    </r>
  </si>
  <si>
    <r>
      <t>'</t>
    </r>
    <r>
      <rPr>
        <sz val="10"/>
        <color rgb="FF000000"/>
        <rFont val="Arial"/>
        <family val="2"/>
      </rPr>
      <t>b049819</t>
    </r>
  </si>
  <si>
    <r>
      <t>'</t>
    </r>
    <r>
      <rPr>
        <sz val="10"/>
        <color rgb="FF000000"/>
        <rFont val="Arial"/>
        <family val="2"/>
      </rPr>
      <t>b051600</t>
    </r>
  </si>
  <si>
    <r>
      <t>'</t>
    </r>
    <r>
      <rPr>
        <sz val="10"/>
        <color rgb="FF000000"/>
        <rFont val="Arial"/>
        <family val="2"/>
      </rPr>
      <t>b051580</t>
    </r>
  </si>
  <si>
    <r>
      <t>'</t>
    </r>
    <r>
      <rPr>
        <sz val="10"/>
        <color rgb="FF000000"/>
        <rFont val="Arial"/>
        <family val="2"/>
      </rPr>
      <t>b050756</t>
    </r>
  </si>
  <si>
    <r>
      <t>'</t>
    </r>
    <r>
      <rPr>
        <sz val="10"/>
        <color rgb="FF000000"/>
        <rFont val="Arial"/>
        <family val="2"/>
      </rPr>
      <t>b050755</t>
    </r>
  </si>
  <si>
    <r>
      <t>'</t>
    </r>
    <r>
      <rPr>
        <sz val="10"/>
        <color rgb="FF000000"/>
        <rFont val="Arial"/>
        <family val="2"/>
      </rPr>
      <t>b050762</t>
    </r>
  </si>
  <si>
    <r>
      <t>'</t>
    </r>
    <r>
      <rPr>
        <sz val="10"/>
        <color rgb="FF000000"/>
        <rFont val="Arial"/>
        <family val="2"/>
      </rPr>
      <t>b051381</t>
    </r>
  </si>
  <si>
    <r>
      <t>'</t>
    </r>
    <r>
      <rPr>
        <sz val="10"/>
        <color rgb="FF000000"/>
        <rFont val="Arial"/>
        <family val="2"/>
      </rPr>
      <t>b045440</t>
    </r>
  </si>
  <si>
    <r>
      <t>'</t>
    </r>
    <r>
      <rPr>
        <sz val="10"/>
        <color rgb="FF000000"/>
        <rFont val="Arial"/>
        <family val="2"/>
      </rPr>
      <t>b045443</t>
    </r>
  </si>
  <si>
    <r>
      <t>'</t>
    </r>
    <r>
      <rPr>
        <sz val="10"/>
        <color rgb="FF000000"/>
        <rFont val="Arial"/>
        <family val="2"/>
      </rPr>
      <t>b046966</t>
    </r>
  </si>
  <si>
    <r>
      <t>'</t>
    </r>
    <r>
      <rPr>
        <sz val="10"/>
        <color rgb="FF000000"/>
        <rFont val="Arial"/>
        <family val="2"/>
      </rPr>
      <t>b048482</t>
    </r>
  </si>
  <si>
    <r>
      <t>'</t>
    </r>
    <r>
      <rPr>
        <sz val="10"/>
        <color rgb="FF000000"/>
        <rFont val="Arial"/>
        <family val="2"/>
      </rPr>
      <t>b048484</t>
    </r>
  </si>
  <si>
    <r>
      <t>'</t>
    </r>
    <r>
      <rPr>
        <sz val="10"/>
        <color rgb="FF000000"/>
        <rFont val="Arial"/>
        <family val="2"/>
      </rPr>
      <t>b050754</t>
    </r>
  </si>
  <si>
    <r>
      <t>'</t>
    </r>
    <r>
      <rPr>
        <sz val="10"/>
        <color rgb="FF000000"/>
        <rFont val="Arial"/>
        <family val="2"/>
      </rPr>
      <t>b045442</t>
    </r>
  </si>
  <si>
    <r>
      <t>'</t>
    </r>
    <r>
      <rPr>
        <sz val="10"/>
        <color rgb="FF000000"/>
        <rFont val="Arial"/>
        <family val="2"/>
      </rPr>
      <t>b051597</t>
    </r>
  </si>
  <si>
    <r>
      <t>'</t>
    </r>
    <r>
      <rPr>
        <sz val="10"/>
        <color rgb="FF000000"/>
        <rFont val="Arial"/>
        <family val="2"/>
      </rPr>
      <t>b051598</t>
    </r>
  </si>
  <si>
    <t>910-SIPI-R-082023-10040208</t>
  </si>
  <si>
    <r>
      <t>'</t>
    </r>
    <r>
      <rPr>
        <sz val="10"/>
        <color rgb="FF000000"/>
        <rFont val="Arial"/>
        <family val="2"/>
      </rPr>
      <t>2948</t>
    </r>
  </si>
  <si>
    <t>RTV 1767261|9151|GIO - RTV1767261</t>
  </si>
  <si>
    <r>
      <t>'</t>
    </r>
    <r>
      <rPr>
        <sz val="10"/>
        <color rgb="FF000000"/>
        <rFont val="Arial"/>
        <family val="2"/>
      </rPr>
      <t>2817</t>
    </r>
  </si>
  <si>
    <t>RTV 1759914|9160|GA MUOI - RTV1759914</t>
  </si>
  <si>
    <r>
      <t>'</t>
    </r>
    <r>
      <rPr>
        <sz val="10"/>
        <color rgb="FF000000"/>
        <rFont val="Arial"/>
        <family val="2"/>
      </rPr>
      <t>2866</t>
    </r>
  </si>
  <si>
    <t>RTV 1762279|9149|GA - RTV1762279</t>
  </si>
  <si>
    <r>
      <t>'</t>
    </r>
    <r>
      <rPr>
        <sz val="10"/>
        <color rgb="FF000000"/>
        <rFont val="Arial"/>
        <family val="2"/>
      </rPr>
      <t>2953</t>
    </r>
  </si>
  <si>
    <t>RTV 1767278|9141|GA MUOI - RTV1767278</t>
  </si>
  <si>
    <r>
      <t>'</t>
    </r>
    <r>
      <rPr>
        <sz val="10"/>
        <color rgb="FF000000"/>
        <rFont val="Arial"/>
        <family val="2"/>
      </rPr>
      <t>2770</t>
    </r>
  </si>
  <si>
    <t>RTV 1756214|9134|CHAN GIO - RTV1756214</t>
  </si>
  <si>
    <r>
      <t>'</t>
    </r>
    <r>
      <rPr>
        <sz val="10"/>
        <color rgb="FF000000"/>
        <rFont val="Arial"/>
        <family val="2"/>
      </rPr>
      <t>2818</t>
    </r>
  </si>
  <si>
    <t>RTV 1759922|9105|CHA COM - RTV1759922</t>
  </si>
  <si>
    <r>
      <t>'</t>
    </r>
    <r>
      <rPr>
        <sz val="10"/>
        <color rgb="FF000000"/>
        <rFont val="Arial"/>
        <family val="2"/>
      </rPr>
      <t>2867</t>
    </r>
  </si>
  <si>
    <t>RTV 1762305|9141|GA - RTV1762305</t>
  </si>
  <si>
    <r>
      <t>'</t>
    </r>
    <r>
      <rPr>
        <sz val="10"/>
        <color rgb="FF000000"/>
        <rFont val="Arial"/>
        <family val="2"/>
      </rPr>
      <t>2901</t>
    </r>
  </si>
  <si>
    <t>RTV 1764030|9161|GA - RTV1764030</t>
  </si>
  <si>
    <r>
      <t>'</t>
    </r>
    <r>
      <rPr>
        <sz val="10"/>
        <color rgb="FF000000"/>
        <rFont val="Arial"/>
        <family val="2"/>
      </rPr>
      <t>2885</t>
    </r>
  </si>
  <si>
    <t>RTV 1762833|9103|CHAN GIO - RTV1762833</t>
  </si>
  <si>
    <t>910-SIPI-R-092023-10040208</t>
  </si>
  <si>
    <r>
      <t>'</t>
    </r>
    <r>
      <rPr>
        <sz val="10"/>
        <color rgb="FF000000"/>
        <rFont val="Arial"/>
        <family val="2"/>
      </rPr>
      <t>3018</t>
    </r>
  </si>
  <si>
    <t>RTV 1769862|9143|CHAN GIO - RTV1769862</t>
  </si>
  <si>
    <r>
      <t>'</t>
    </r>
    <r>
      <rPr>
        <sz val="10"/>
        <color rgb="FF000000"/>
        <rFont val="Arial"/>
        <family val="2"/>
      </rPr>
      <t>3020</t>
    </r>
  </si>
  <si>
    <t>RTV 1769866|9161|GIO - RTV1769866</t>
  </si>
  <si>
    <r>
      <t>'</t>
    </r>
    <r>
      <rPr>
        <sz val="10"/>
        <color rgb="FF000000"/>
        <rFont val="Arial"/>
        <family val="2"/>
      </rPr>
      <t>3109</t>
    </r>
  </si>
  <si>
    <t>RTV 1772910|9108|CHA COM - RTV1772910</t>
  </si>
  <si>
    <r>
      <t>'</t>
    </r>
    <r>
      <rPr>
        <sz val="10"/>
        <color rgb="FF000000"/>
        <rFont val="Arial"/>
        <family val="2"/>
      </rPr>
      <t>3067</t>
    </r>
  </si>
  <si>
    <t>RTV 1771607|9102|GA - RTV1771607</t>
  </si>
  <si>
    <r>
      <t>'</t>
    </r>
    <r>
      <rPr>
        <sz val="10"/>
        <color rgb="FF000000"/>
        <rFont val="Arial"/>
        <family val="2"/>
      </rPr>
      <t>3019</t>
    </r>
  </si>
  <si>
    <t>RTV 1769864|9152|GA - RTV1769864</t>
  </si>
  <si>
    <t>920-SIPI-082023-10018972</t>
  </si>
  <si>
    <r>
      <t>'</t>
    </r>
    <r>
      <rPr>
        <sz val="10"/>
        <color rgb="FF000000"/>
        <rFont val="Arial"/>
        <family val="2"/>
      </rPr>
      <t>23-b048474</t>
    </r>
  </si>
  <si>
    <r>
      <t>'</t>
    </r>
    <r>
      <rPr>
        <sz val="10"/>
        <color rgb="FF000000"/>
        <rFont val="Arial"/>
        <family val="2"/>
      </rPr>
      <t>23-b049842</t>
    </r>
  </si>
  <si>
    <r>
      <t>'</t>
    </r>
    <r>
      <rPr>
        <sz val="10"/>
        <color rgb="FF000000"/>
        <rFont val="Arial"/>
        <family val="2"/>
      </rPr>
      <t>23-b053107</t>
    </r>
  </si>
  <si>
    <r>
      <t>'</t>
    </r>
    <r>
      <rPr>
        <sz val="10"/>
        <color rgb="FF000000"/>
        <rFont val="Arial"/>
        <family val="2"/>
      </rPr>
      <t>23-b053106</t>
    </r>
  </si>
  <si>
    <r>
      <t>'</t>
    </r>
    <r>
      <rPr>
        <sz val="10"/>
        <color rgb="FF000000"/>
        <rFont val="Arial"/>
        <family val="2"/>
      </rPr>
      <t>23-b046663</t>
    </r>
  </si>
  <si>
    <r>
      <t>'</t>
    </r>
    <r>
      <rPr>
        <sz val="10"/>
        <color rgb="FF000000"/>
        <rFont val="Arial"/>
        <family val="2"/>
      </rPr>
      <t>23-b048331</t>
    </r>
  </si>
  <si>
    <r>
      <t>'</t>
    </r>
    <r>
      <rPr>
        <sz val="10"/>
        <color rgb="FF000000"/>
        <rFont val="Arial"/>
        <family val="2"/>
      </rPr>
      <t>23-b048475</t>
    </r>
  </si>
  <si>
    <r>
      <t>'</t>
    </r>
    <r>
      <rPr>
        <sz val="10"/>
        <color rgb="FF000000"/>
        <rFont val="Arial"/>
        <family val="2"/>
      </rPr>
      <t>23-b053108</t>
    </r>
  </si>
  <si>
    <r>
      <t>'</t>
    </r>
    <r>
      <rPr>
        <sz val="10"/>
        <color rgb="FF000000"/>
        <rFont val="Arial"/>
        <family val="2"/>
      </rPr>
      <t>23-b053109</t>
    </r>
  </si>
  <si>
    <t>920-SIPI-R-082023-10018972</t>
  </si>
  <si>
    <t>K23TVC-505-RTV1766401|HHCL - RTV1766401</t>
  </si>
  <si>
    <r>
      <t>'</t>
    </r>
    <r>
      <rPr>
        <sz val="10"/>
        <color rgb="FF000000"/>
        <rFont val="Arial"/>
        <family val="2"/>
      </rPr>
      <t>471</t>
    </r>
  </si>
  <si>
    <t>K23TVC-471-RTV1755273|HHCL - RTV1755273</t>
  </si>
  <si>
    <r>
      <t>'</t>
    </r>
    <r>
      <rPr>
        <sz val="10"/>
        <color rgb="FF000000"/>
        <rFont val="Arial"/>
        <family val="2"/>
      </rPr>
      <t>511</t>
    </r>
  </si>
  <si>
    <t>K23TVC-511-RTV1766412|HHCL - RTV1766412</t>
  </si>
  <si>
    <t>930-SIPI-072023-10027486</t>
  </si>
  <si>
    <r>
      <t>'</t>
    </r>
    <r>
      <rPr>
        <sz val="10"/>
        <color rgb="FF000000"/>
        <rFont val="Arial"/>
        <family val="2"/>
      </rPr>
      <t>23-b043766</t>
    </r>
  </si>
  <si>
    <t>930-SIPI-082023-10027952</t>
  </si>
  <si>
    <r>
      <t>'</t>
    </r>
    <r>
      <rPr>
        <sz val="10"/>
        <color rgb="FF000000"/>
        <rFont val="Arial"/>
        <family val="2"/>
      </rPr>
      <t>23-b045508</t>
    </r>
  </si>
  <si>
    <r>
      <t>'</t>
    </r>
    <r>
      <rPr>
        <sz val="10"/>
        <color rgb="FF000000"/>
        <rFont val="Arial"/>
        <family val="2"/>
      </rPr>
      <t>23-b046668</t>
    </r>
  </si>
  <si>
    <r>
      <t>'</t>
    </r>
    <r>
      <rPr>
        <sz val="10"/>
        <color rgb="FF000000"/>
        <rFont val="Arial"/>
        <family val="2"/>
      </rPr>
      <t>23-b045509</t>
    </r>
  </si>
  <si>
    <r>
      <t>'</t>
    </r>
    <r>
      <rPr>
        <sz val="10"/>
        <color rgb="FF000000"/>
        <rFont val="Arial"/>
        <family val="2"/>
      </rPr>
      <t>23-b050749</t>
    </r>
  </si>
  <si>
    <r>
      <t>'</t>
    </r>
    <r>
      <rPr>
        <sz val="10"/>
        <color rgb="FF000000"/>
        <rFont val="Arial"/>
        <family val="2"/>
      </rPr>
      <t>23-b051722</t>
    </r>
  </si>
  <si>
    <r>
      <t>'</t>
    </r>
    <r>
      <rPr>
        <sz val="10"/>
        <color rgb="FF000000"/>
        <rFont val="Arial"/>
        <family val="2"/>
      </rPr>
      <t>23-b048110</t>
    </r>
  </si>
  <si>
    <r>
      <t>'</t>
    </r>
    <r>
      <rPr>
        <sz val="10"/>
        <color rgb="FF000000"/>
        <rFont val="Arial"/>
        <family val="2"/>
      </rPr>
      <t>23-b046812</t>
    </r>
  </si>
  <si>
    <r>
      <t>'</t>
    </r>
    <r>
      <rPr>
        <sz val="10"/>
        <color rgb="FF000000"/>
        <rFont val="Arial"/>
        <family val="2"/>
      </rPr>
      <t>23-b048465</t>
    </r>
  </si>
  <si>
    <r>
      <t>'</t>
    </r>
    <r>
      <rPr>
        <sz val="10"/>
        <color rgb="FF000000"/>
        <rFont val="Arial"/>
        <family val="2"/>
      </rPr>
      <t>23-b051205</t>
    </r>
  </si>
  <si>
    <r>
      <t>'</t>
    </r>
    <r>
      <rPr>
        <sz val="10"/>
        <color rgb="FF000000"/>
        <rFont val="Arial"/>
        <family val="2"/>
      </rPr>
      <t>23-b049792</t>
    </r>
  </si>
  <si>
    <r>
      <t>'</t>
    </r>
    <r>
      <rPr>
        <sz val="10"/>
        <color rgb="FF000000"/>
        <rFont val="Arial"/>
        <family val="2"/>
      </rPr>
      <t>23-b049903</t>
    </r>
  </si>
  <si>
    <r>
      <t>'</t>
    </r>
    <r>
      <rPr>
        <sz val="10"/>
        <color rgb="FF000000"/>
        <rFont val="Arial"/>
        <family val="2"/>
      </rPr>
      <t>23-b046669</t>
    </r>
  </si>
  <si>
    <r>
      <t>'</t>
    </r>
    <r>
      <rPr>
        <sz val="10"/>
        <color rgb="FF000000"/>
        <rFont val="Arial"/>
        <family val="2"/>
      </rPr>
      <t>23-b047016</t>
    </r>
  </si>
  <si>
    <r>
      <t>'</t>
    </r>
    <r>
      <rPr>
        <sz val="10"/>
        <color rgb="FF000000"/>
        <rFont val="Arial"/>
        <family val="2"/>
      </rPr>
      <t>23-b046810</t>
    </r>
  </si>
  <si>
    <r>
      <t>'</t>
    </r>
    <r>
      <rPr>
        <sz val="10"/>
        <color rgb="FF000000"/>
        <rFont val="Arial"/>
        <family val="2"/>
      </rPr>
      <t>23-b046813</t>
    </r>
  </si>
  <si>
    <r>
      <t>'</t>
    </r>
    <r>
      <rPr>
        <sz val="10"/>
        <color rgb="FF000000"/>
        <rFont val="Arial"/>
        <family val="2"/>
      </rPr>
      <t>23-b051723</t>
    </r>
  </si>
  <si>
    <t>930-SIPI-R-082023-10027952</t>
  </si>
  <si>
    <r>
      <t>'</t>
    </r>
    <r>
      <rPr>
        <sz val="10"/>
        <color rgb="FF000000"/>
        <rFont val="Arial"/>
        <family val="2"/>
      </rPr>
      <t>861</t>
    </r>
  </si>
  <si>
    <t>K23TVD-861-RTV1759189|HHCL - RTV1759189</t>
  </si>
  <si>
    <t>K23TVD-894-RTV1761890|HHCL - RTV1761890</t>
  </si>
  <si>
    <r>
      <t>'</t>
    </r>
    <r>
      <rPr>
        <sz val="10"/>
        <color rgb="FF000000"/>
        <rFont val="Arial"/>
        <family val="2"/>
      </rPr>
      <t>824</t>
    </r>
  </si>
  <si>
    <t>K23TVD-824-RTV1754727|HHCL - RTV1754727</t>
  </si>
  <si>
    <r>
      <t>'</t>
    </r>
    <r>
      <rPr>
        <sz val="10"/>
        <color rgb="FF000000"/>
        <rFont val="Arial"/>
        <family val="2"/>
      </rPr>
      <t>837</t>
    </r>
  </si>
  <si>
    <t>K23TVD-837-RTV1755963|HHCL - RTV1755963</t>
  </si>
  <si>
    <r>
      <t>'</t>
    </r>
    <r>
      <rPr>
        <sz val="10"/>
        <color rgb="FF000000"/>
        <rFont val="Arial"/>
        <family val="2"/>
      </rPr>
      <t>840</t>
    </r>
  </si>
  <si>
    <t>K23TVD-840-RTV1755971|HHCL - RTV1755971</t>
  </si>
  <si>
    <r>
      <t>'</t>
    </r>
    <r>
      <rPr>
        <sz val="10"/>
        <color rgb="FF000000"/>
        <rFont val="Arial"/>
        <family val="2"/>
      </rPr>
      <t>825</t>
    </r>
  </si>
  <si>
    <t>K23TVD-825-RTV1754729|HHCL - RTV1754729</t>
  </si>
  <si>
    <r>
      <t>'</t>
    </r>
    <r>
      <rPr>
        <sz val="10"/>
        <color rgb="FF000000"/>
        <rFont val="Arial"/>
        <family val="2"/>
      </rPr>
      <t>895</t>
    </r>
  </si>
  <si>
    <t>K23TVD-895-RTV1761896|HHCL - RTV1761896</t>
  </si>
  <si>
    <t>940-SIPI-082023-10022344</t>
  </si>
  <si>
    <r>
      <t>'</t>
    </r>
    <r>
      <rPr>
        <sz val="10"/>
        <color rgb="FF000000"/>
        <rFont val="Arial"/>
        <family val="2"/>
      </rPr>
      <t>23-b051531</t>
    </r>
  </si>
  <si>
    <r>
      <t>'</t>
    </r>
    <r>
      <rPr>
        <sz val="10"/>
        <color rgb="FF000000"/>
        <rFont val="Arial"/>
        <family val="2"/>
      </rPr>
      <t>23-b051532</t>
    </r>
  </si>
  <si>
    <r>
      <t>'</t>
    </r>
    <r>
      <rPr>
        <sz val="10"/>
        <color rgb="FF000000"/>
        <rFont val="Arial"/>
        <family val="2"/>
      </rPr>
      <t>A00045401</t>
    </r>
  </si>
  <si>
    <r>
      <t>'</t>
    </r>
    <r>
      <rPr>
        <sz val="10"/>
        <color rgb="FF000000"/>
        <rFont val="Arial"/>
        <family val="2"/>
      </rPr>
      <t>A00048396</t>
    </r>
  </si>
  <si>
    <r>
      <t>'</t>
    </r>
    <r>
      <rPr>
        <sz val="10"/>
        <color rgb="FF000000"/>
        <rFont val="Arial"/>
        <family val="2"/>
      </rPr>
      <t>A00046910</t>
    </r>
  </si>
  <si>
    <r>
      <t>'</t>
    </r>
    <r>
      <rPr>
        <sz val="10"/>
        <color rgb="FF000000"/>
        <rFont val="Arial"/>
        <family val="2"/>
      </rPr>
      <t>A00045399</t>
    </r>
  </si>
  <si>
    <r>
      <t>'</t>
    </r>
    <r>
      <rPr>
        <sz val="10"/>
        <color rgb="FF000000"/>
        <rFont val="Arial"/>
        <family val="2"/>
      </rPr>
      <t>A00048397</t>
    </r>
  </si>
  <si>
    <r>
      <t>'</t>
    </r>
    <r>
      <rPr>
        <sz val="10"/>
        <color rgb="FF000000"/>
        <rFont val="Arial"/>
        <family val="2"/>
      </rPr>
      <t>A00049868</t>
    </r>
  </si>
  <si>
    <r>
      <t>'</t>
    </r>
    <r>
      <rPr>
        <sz val="10"/>
        <color rgb="FF000000"/>
        <rFont val="Arial"/>
        <family val="2"/>
      </rPr>
      <t>A000049867</t>
    </r>
  </si>
  <si>
    <r>
      <t>'</t>
    </r>
    <r>
      <rPr>
        <sz val="10"/>
        <color rgb="FF000000"/>
        <rFont val="Arial"/>
        <family val="2"/>
      </rPr>
      <t>23-b051533</t>
    </r>
  </si>
  <si>
    <r>
      <t>'</t>
    </r>
    <r>
      <rPr>
        <sz val="10"/>
        <color rgb="FF000000"/>
        <rFont val="Arial"/>
        <family val="2"/>
      </rPr>
      <t>A000046909</t>
    </r>
  </si>
  <si>
    <r>
      <t>'</t>
    </r>
    <r>
      <rPr>
        <sz val="10"/>
        <color rgb="FF000000"/>
        <rFont val="Arial"/>
        <family val="2"/>
      </rPr>
      <t>A00046908</t>
    </r>
  </si>
  <si>
    <t>940-SIPI-R-082023-10022344</t>
  </si>
  <si>
    <r>
      <t>'</t>
    </r>
    <r>
      <rPr>
        <sz val="10"/>
        <color rgb="FF000000"/>
        <rFont val="Arial"/>
        <family val="2"/>
      </rPr>
      <t>1561</t>
    </r>
  </si>
  <si>
    <t>K23TVE-1561-RTV1753190|HHCL - RTV1753190</t>
  </si>
  <si>
    <r>
      <t>'</t>
    </r>
    <r>
      <rPr>
        <sz val="10"/>
        <color rgb="FF000000"/>
        <rFont val="Arial"/>
        <family val="2"/>
      </rPr>
      <t>1580</t>
    </r>
  </si>
  <si>
    <t>K23TVE-1580-RTV1756911|HHCL - RTV1756911</t>
  </si>
  <si>
    <r>
      <t>'</t>
    </r>
    <r>
      <rPr>
        <sz val="10"/>
        <color rgb="FF000000"/>
        <rFont val="Arial"/>
        <family val="2"/>
      </rPr>
      <t>1575</t>
    </r>
  </si>
  <si>
    <t>K23TVE-1575-RTV1756896|HHCL - RTV1756896</t>
  </si>
  <si>
    <t>950-SIPI-072023-10009446</t>
  </si>
  <si>
    <r>
      <t>'</t>
    </r>
    <r>
      <rPr>
        <sz val="10"/>
        <color rgb="FF000000"/>
        <rFont val="Arial"/>
        <family val="2"/>
      </rPr>
      <t>23-b044069</t>
    </r>
  </si>
  <si>
    <t>950-SIPI-082023-10009650</t>
  </si>
  <si>
    <r>
      <t>'</t>
    </r>
    <r>
      <rPr>
        <sz val="10"/>
        <color rgb="FF000000"/>
        <rFont val="Arial"/>
        <family val="2"/>
      </rPr>
      <t>23-b048594</t>
    </r>
  </si>
  <si>
    <r>
      <t>'</t>
    </r>
    <r>
      <rPr>
        <sz val="10"/>
        <color rgb="FF000000"/>
        <rFont val="Arial"/>
        <family val="2"/>
      </rPr>
      <t>23-b048246</t>
    </r>
  </si>
  <si>
    <r>
      <t>'</t>
    </r>
    <r>
      <rPr>
        <sz val="10"/>
        <color rgb="FF000000"/>
        <rFont val="Arial"/>
        <family val="2"/>
      </rPr>
      <t>23-b049957</t>
    </r>
  </si>
  <si>
    <t>197-SIPI-082023-1078414</t>
  </si>
  <si>
    <r>
      <t>'</t>
    </r>
    <r>
      <rPr>
        <sz val="10"/>
        <color rgb="FF000000"/>
        <rFont val="Arial"/>
        <family val="2"/>
      </rPr>
      <t>P0048061</t>
    </r>
  </si>
  <si>
    <r>
      <t>'</t>
    </r>
    <r>
      <rPr>
        <sz val="10"/>
        <color rgb="FF000000"/>
        <rFont val="Arial"/>
        <family val="2"/>
      </rPr>
      <t>P0049862</t>
    </r>
  </si>
  <si>
    <t>199-SIPI-082023-1086243</t>
  </si>
  <si>
    <r>
      <t>'</t>
    </r>
    <r>
      <rPr>
        <sz val="10"/>
        <color rgb="FF000000"/>
        <rFont val="Arial"/>
        <family val="2"/>
      </rPr>
      <t>a0048588</t>
    </r>
  </si>
  <si>
    <r>
      <t>'</t>
    </r>
    <r>
      <rPr>
        <sz val="10"/>
        <color rgb="FF000000"/>
        <rFont val="Arial"/>
        <family val="2"/>
      </rPr>
      <t>a0047042</t>
    </r>
  </si>
  <si>
    <r>
      <t>'</t>
    </r>
    <r>
      <rPr>
        <sz val="10"/>
        <color rgb="FF000000"/>
        <rFont val="Arial"/>
        <family val="2"/>
      </rPr>
      <t>a0047043</t>
    </r>
  </si>
  <si>
    <r>
      <t>'</t>
    </r>
    <r>
      <rPr>
        <sz val="10"/>
        <color rgb="FF000000"/>
        <rFont val="Arial"/>
        <family val="2"/>
      </rPr>
      <t>a0047044</t>
    </r>
  </si>
  <si>
    <t>200-SIPI-082023-1083344</t>
  </si>
  <si>
    <r>
      <t>'</t>
    </r>
    <r>
      <rPr>
        <sz val="10"/>
        <color rgb="FF000000"/>
        <rFont val="Arial"/>
        <family val="2"/>
      </rPr>
      <t>A0045453</t>
    </r>
  </si>
  <si>
    <r>
      <t>'</t>
    </r>
    <r>
      <rPr>
        <sz val="10"/>
        <color rgb="FF000000"/>
        <rFont val="Arial"/>
        <family val="2"/>
      </rPr>
      <t>A0051615</t>
    </r>
  </si>
  <si>
    <r>
      <t>'</t>
    </r>
    <r>
      <rPr>
        <sz val="10"/>
        <color rgb="FF000000"/>
        <rFont val="Arial"/>
        <family val="2"/>
      </rPr>
      <t>A0049937</t>
    </r>
  </si>
  <si>
    <r>
      <t>'</t>
    </r>
    <r>
      <rPr>
        <sz val="10"/>
        <color rgb="FF000000"/>
        <rFont val="Arial"/>
        <family val="2"/>
      </rPr>
      <t>A0049922</t>
    </r>
  </si>
  <si>
    <t>299-SIPI-082023-1283812</t>
  </si>
  <si>
    <r>
      <t>'</t>
    </r>
    <r>
      <rPr>
        <sz val="10"/>
        <color rgb="FF000000"/>
        <rFont val="Arial"/>
        <family val="2"/>
      </rPr>
      <t>23-b048320</t>
    </r>
  </si>
  <si>
    <r>
      <t>'</t>
    </r>
    <r>
      <rPr>
        <sz val="10"/>
        <color rgb="FF000000"/>
        <rFont val="Arial"/>
        <family val="2"/>
      </rPr>
      <t>23-b051455</t>
    </r>
  </si>
  <si>
    <t>299-SIPI-R-082023-23000265</t>
  </si>
  <si>
    <r>
      <t>'</t>
    </r>
    <r>
      <rPr>
        <sz val="10"/>
        <color rgb="FF000000"/>
        <rFont val="Arial"/>
        <family val="2"/>
      </rPr>
      <t>31960</t>
    </r>
  </si>
  <si>
    <t>K23TVA-31960-RTV1758678|HHCL - RTV1758678</t>
  </si>
  <si>
    <r>
      <t>'</t>
    </r>
    <r>
      <rPr>
        <sz val="10"/>
        <color rgb="FF000000"/>
        <rFont val="Arial"/>
        <family val="2"/>
      </rPr>
      <t>33443</t>
    </r>
  </si>
  <si>
    <t>K23TVA-33443-RTV1763464|HHCL</t>
  </si>
  <si>
    <r>
      <t>'</t>
    </r>
    <r>
      <rPr>
        <sz val="10"/>
        <color rgb="FF000000"/>
        <rFont val="Arial"/>
        <family val="2"/>
      </rPr>
      <t>33941</t>
    </r>
  </si>
  <si>
    <t>K23TVA-33941-RTV1765428|HHCL - RTV1765428</t>
  </si>
  <si>
    <t>299-SIPI-R-092023-23000265</t>
  </si>
  <si>
    <r>
      <t>'</t>
    </r>
    <r>
      <rPr>
        <sz val="10"/>
        <color rgb="FF000000"/>
        <rFont val="Arial"/>
        <family val="2"/>
      </rPr>
      <t>35566</t>
    </r>
  </si>
  <si>
    <t>K23TVA-35566-RTV1771231|HHCL - RTV1771231</t>
  </si>
  <si>
    <r>
      <t>'</t>
    </r>
    <r>
      <rPr>
        <sz val="10"/>
        <color rgb="FF000000"/>
        <rFont val="Arial"/>
        <family val="2"/>
      </rPr>
      <t>34790</t>
    </r>
  </si>
  <si>
    <t>K23TVA-34790-RTV1768801|HHCL - RTV1768801</t>
  </si>
  <si>
    <r>
      <t>'</t>
    </r>
    <r>
      <rPr>
        <sz val="10"/>
        <color rgb="FF000000"/>
        <rFont val="Arial"/>
        <family val="2"/>
      </rPr>
      <t>35535</t>
    </r>
  </si>
  <si>
    <t>K23TVA-35535-RTV1771124|HHCL - RTV1771124</t>
  </si>
  <si>
    <t>304-SIPI-082023-10070310</t>
  </si>
  <si>
    <r>
      <t>'</t>
    </r>
    <r>
      <rPr>
        <sz val="10"/>
        <color rgb="FF000000"/>
        <rFont val="Arial"/>
        <family val="2"/>
      </rPr>
      <t>A0053092</t>
    </r>
  </si>
  <si>
    <r>
      <t>'</t>
    </r>
    <r>
      <rPr>
        <sz val="10"/>
        <color rgb="FF000000"/>
        <rFont val="Arial"/>
        <family val="2"/>
      </rPr>
      <t>A0046660</t>
    </r>
  </si>
  <si>
    <r>
      <t>'</t>
    </r>
    <r>
      <rPr>
        <sz val="10"/>
        <color rgb="FF000000"/>
        <rFont val="Arial"/>
        <family val="2"/>
      </rPr>
      <t>A0045437</t>
    </r>
  </si>
  <si>
    <r>
      <t>'</t>
    </r>
    <r>
      <rPr>
        <sz val="10"/>
        <color rgb="FF000000"/>
        <rFont val="Arial"/>
        <family val="2"/>
      </rPr>
      <t>A0048985</t>
    </r>
  </si>
  <si>
    <t>305-SIPI-082023-10067281</t>
  </si>
  <si>
    <r>
      <t>'</t>
    </r>
    <r>
      <rPr>
        <sz val="10"/>
        <color rgb="FF000000"/>
        <rFont val="Arial"/>
        <family val="2"/>
      </rPr>
      <t>B0049605</t>
    </r>
  </si>
  <si>
    <r>
      <t>'</t>
    </r>
    <r>
      <rPr>
        <sz val="10"/>
        <color rgb="FF000000"/>
        <rFont val="Arial"/>
        <family val="2"/>
      </rPr>
      <t>B0050742</t>
    </r>
  </si>
  <si>
    <r>
      <t>'</t>
    </r>
    <r>
      <rPr>
        <sz val="10"/>
        <color rgb="FF000000"/>
        <rFont val="Arial"/>
        <family val="2"/>
      </rPr>
      <t>B0051670</t>
    </r>
  </si>
  <si>
    <t>306-SIPI-082023-10056075</t>
  </si>
  <si>
    <r>
      <t>'</t>
    </r>
    <r>
      <rPr>
        <sz val="10"/>
        <color rgb="FF000000"/>
        <rFont val="Arial"/>
        <family val="2"/>
      </rPr>
      <t>C0049031</t>
    </r>
  </si>
  <si>
    <r>
      <t>'</t>
    </r>
    <r>
      <rPr>
        <sz val="10"/>
        <color rgb="FF000000"/>
        <rFont val="Arial"/>
        <family val="2"/>
      </rPr>
      <t>C0048080</t>
    </r>
  </si>
  <si>
    <t>400-SIPI-082023-1089982</t>
  </si>
  <si>
    <r>
      <t>'</t>
    </r>
    <r>
      <rPr>
        <sz val="10"/>
        <color rgb="FF000000"/>
        <rFont val="Arial"/>
        <family val="2"/>
      </rPr>
      <t>M0049924</t>
    </r>
  </si>
  <si>
    <t>401-SIPI-082023-1084239</t>
  </si>
  <si>
    <r>
      <t>'</t>
    </r>
    <r>
      <rPr>
        <sz val="10"/>
        <color rgb="FF000000"/>
        <rFont val="Arial"/>
        <family val="2"/>
      </rPr>
      <t>A49925</t>
    </r>
  </si>
  <si>
    <t>402-SIPI-082023-1086692</t>
  </si>
  <si>
    <r>
      <t>'</t>
    </r>
    <r>
      <rPr>
        <sz val="10"/>
        <color rgb="FF000000"/>
        <rFont val="Arial"/>
        <family val="2"/>
      </rPr>
      <t>B0049759</t>
    </r>
  </si>
  <si>
    <r>
      <t>'</t>
    </r>
    <r>
      <rPr>
        <sz val="10"/>
        <color rgb="FF000000"/>
        <rFont val="Arial"/>
        <family val="2"/>
      </rPr>
      <t>A0045455</t>
    </r>
  </si>
  <si>
    <t>403-SIPI-082023-1100593</t>
  </si>
  <si>
    <r>
      <t>'</t>
    </r>
    <r>
      <rPr>
        <sz val="10"/>
        <color rgb="FF000000"/>
        <rFont val="Arial"/>
        <family val="2"/>
      </rPr>
      <t>A0048384</t>
    </r>
  </si>
  <si>
    <r>
      <t>'</t>
    </r>
    <r>
      <rPr>
        <sz val="10"/>
        <color rgb="FF000000"/>
        <rFont val="Arial"/>
        <family val="2"/>
      </rPr>
      <t>A0046896</t>
    </r>
  </si>
  <si>
    <t>404-SIPI-082023-1092352</t>
  </si>
  <si>
    <r>
      <t>'</t>
    </r>
    <r>
      <rPr>
        <sz val="10"/>
        <color rgb="FF000000"/>
        <rFont val="Arial"/>
        <family val="2"/>
      </rPr>
      <t>A0051565</t>
    </r>
  </si>
  <si>
    <t>405-SIPI-082023-1060820</t>
  </si>
  <si>
    <r>
      <t>'</t>
    </r>
    <r>
      <rPr>
        <sz val="10"/>
        <color rgb="FF000000"/>
        <rFont val="Arial"/>
        <family val="2"/>
      </rPr>
      <t>A0048585</t>
    </r>
  </si>
  <si>
    <t>406-SIPI-082023-1156063</t>
  </si>
  <si>
    <r>
      <t>'</t>
    </r>
    <r>
      <rPr>
        <sz val="10"/>
        <color rgb="FF000000"/>
        <rFont val="Arial"/>
        <family val="2"/>
      </rPr>
      <t>A0048269</t>
    </r>
  </si>
  <si>
    <r>
      <t>'</t>
    </r>
    <r>
      <rPr>
        <sz val="10"/>
        <color rgb="FF000000"/>
        <rFont val="Arial"/>
        <family val="2"/>
      </rPr>
      <t>A0051589</t>
    </r>
  </si>
  <si>
    <r>
      <t>'</t>
    </r>
    <r>
      <rPr>
        <sz val="10"/>
        <color rgb="FF000000"/>
        <rFont val="Arial"/>
        <family val="2"/>
      </rPr>
      <t>A0046946</t>
    </r>
  </si>
  <si>
    <r>
      <t>'</t>
    </r>
    <r>
      <rPr>
        <sz val="10"/>
        <color rgb="FF000000"/>
        <rFont val="Arial"/>
        <family val="2"/>
      </rPr>
      <t>A0048988</t>
    </r>
  </si>
  <si>
    <t>407-SIPI-082023-1097342</t>
  </si>
  <si>
    <r>
      <t>'</t>
    </r>
    <r>
      <rPr>
        <sz val="10"/>
        <color rgb="FF000000"/>
        <rFont val="Arial"/>
        <family val="2"/>
      </rPr>
      <t>A0051404</t>
    </r>
  </si>
  <si>
    <t>408-SIPI-082023-1105191</t>
  </si>
  <si>
    <r>
      <t>'</t>
    </r>
    <r>
      <rPr>
        <sz val="10"/>
        <color rgb="FF000000"/>
        <rFont val="Arial"/>
        <family val="2"/>
      </rPr>
      <t>49285</t>
    </r>
  </si>
  <si>
    <t>409-SIPI-082023-1136848</t>
  </si>
  <si>
    <r>
      <t>'</t>
    </r>
    <r>
      <rPr>
        <sz val="10"/>
        <color rgb="FF000000"/>
        <rFont val="Arial"/>
        <family val="2"/>
      </rPr>
      <t>V0053093</t>
    </r>
  </si>
  <si>
    <r>
      <t>'</t>
    </r>
    <r>
      <rPr>
        <sz val="10"/>
        <color rgb="FF000000"/>
        <rFont val="Arial"/>
        <family val="2"/>
      </rPr>
      <t>V0048987</t>
    </r>
  </si>
  <si>
    <t>411-SIPI-082023-1127157</t>
  </si>
  <si>
    <r>
      <t>'</t>
    </r>
    <r>
      <rPr>
        <sz val="10"/>
        <color rgb="FF000000"/>
        <rFont val="Arial"/>
        <family val="2"/>
      </rPr>
      <t>A0045494</t>
    </r>
  </si>
  <si>
    <t>412-SIPI-082023-1119671</t>
  </si>
  <si>
    <r>
      <t>'</t>
    </r>
    <r>
      <rPr>
        <sz val="10"/>
        <color rgb="FF000000"/>
        <rFont val="Arial"/>
        <family val="2"/>
      </rPr>
      <t>A0049607</t>
    </r>
  </si>
  <si>
    <t>413-SIPI-082023-1119736</t>
  </si>
  <si>
    <r>
      <t>'</t>
    </r>
    <r>
      <rPr>
        <sz val="10"/>
        <color rgb="FF000000"/>
        <rFont val="Arial"/>
        <family val="2"/>
      </rPr>
      <t>A0049905</t>
    </r>
  </si>
  <si>
    <r>
      <t>'</t>
    </r>
    <r>
      <rPr>
        <sz val="10"/>
        <color rgb="FF000000"/>
        <rFont val="Arial"/>
        <family val="2"/>
      </rPr>
      <t>A0051478</t>
    </r>
  </si>
  <si>
    <r>
      <t>'</t>
    </r>
    <r>
      <rPr>
        <sz val="10"/>
        <color rgb="FF000000"/>
        <rFont val="Arial"/>
        <family val="2"/>
      </rPr>
      <t>A0045436</t>
    </r>
  </si>
  <si>
    <t>414-SIPI-082023-1126830</t>
  </si>
  <si>
    <r>
      <t>'</t>
    </r>
    <r>
      <rPr>
        <sz val="10"/>
        <color rgb="FF000000"/>
        <rFont val="Arial"/>
        <family val="2"/>
      </rPr>
      <t>N0049643</t>
    </r>
  </si>
  <si>
    <t>415-SIPI-082023-1143330</t>
  </si>
  <si>
    <r>
      <t>'</t>
    </r>
    <r>
      <rPr>
        <sz val="10"/>
        <color rgb="FF000000"/>
        <rFont val="Arial"/>
        <family val="2"/>
      </rPr>
      <t>X0046768</t>
    </r>
  </si>
  <si>
    <r>
      <t>'</t>
    </r>
    <r>
      <rPr>
        <sz val="10"/>
        <color rgb="FF000000"/>
        <rFont val="Arial"/>
        <family val="2"/>
      </rPr>
      <t>X0046950</t>
    </r>
  </si>
  <si>
    <t>418-SIPI-082023-1115251</t>
  </si>
  <si>
    <r>
      <t>'</t>
    </r>
    <r>
      <rPr>
        <sz val="10"/>
        <color rgb="FF000000"/>
        <rFont val="Arial"/>
        <family val="2"/>
      </rPr>
      <t>45485</t>
    </r>
  </si>
  <si>
    <r>
      <t>'</t>
    </r>
    <r>
      <rPr>
        <sz val="10"/>
        <color rgb="FF000000"/>
        <rFont val="Arial"/>
        <family val="2"/>
      </rPr>
      <t>48931</t>
    </r>
  </si>
  <si>
    <t>419-SIPI-082023-1070567</t>
  </si>
  <si>
    <r>
      <t>'</t>
    </r>
    <r>
      <rPr>
        <sz val="10"/>
        <color rgb="FF000000"/>
        <rFont val="Arial"/>
        <family val="2"/>
      </rPr>
      <t>A0048583</t>
    </r>
  </si>
  <si>
    <t>1C23TNN-48583|TPCN</t>
  </si>
  <si>
    <t>421-SIPI-082023-1084021</t>
  </si>
  <si>
    <r>
      <t>'</t>
    </r>
    <r>
      <rPr>
        <sz val="10"/>
        <color rgb="FF000000"/>
        <rFont val="Arial"/>
        <family val="2"/>
      </rPr>
      <t>A0048572</t>
    </r>
  </si>
  <si>
    <r>
      <t>'</t>
    </r>
    <r>
      <rPr>
        <sz val="10"/>
        <color rgb="FF000000"/>
        <rFont val="Arial"/>
        <family val="2"/>
      </rPr>
      <t>A0048571</t>
    </r>
  </si>
  <si>
    <r>
      <t>'</t>
    </r>
    <r>
      <rPr>
        <sz val="10"/>
        <color rgb="FF000000"/>
        <rFont val="Arial"/>
        <family val="2"/>
      </rPr>
      <t>A0047053</t>
    </r>
  </si>
  <si>
    <t>424-SIPI-082023-1065671</t>
  </si>
  <si>
    <r>
      <t>'</t>
    </r>
    <r>
      <rPr>
        <sz val="10"/>
        <color rgb="FF000000"/>
        <rFont val="Arial"/>
        <family val="2"/>
      </rPr>
      <t>A0048584</t>
    </r>
  </si>
  <si>
    <r>
      <t>'</t>
    </r>
    <r>
      <rPr>
        <sz val="10"/>
        <color rgb="FF000000"/>
        <rFont val="Arial"/>
        <family val="2"/>
      </rPr>
      <t>A0046824</t>
    </r>
  </si>
  <si>
    <r>
      <t>'</t>
    </r>
    <r>
      <rPr>
        <sz val="10"/>
        <color rgb="FF000000"/>
        <rFont val="Arial"/>
        <family val="2"/>
      </rPr>
      <t>A0046823</t>
    </r>
  </si>
  <si>
    <r>
      <t>'</t>
    </r>
    <r>
      <rPr>
        <sz val="10"/>
        <color rgb="FF000000"/>
        <rFont val="Arial"/>
        <family val="2"/>
      </rPr>
      <t>A0052962</t>
    </r>
  </si>
  <si>
    <t>425-SIPI-082023-1121432</t>
  </si>
  <si>
    <r>
      <t>'</t>
    </r>
    <r>
      <rPr>
        <sz val="10"/>
        <color rgb="FF000000"/>
        <rFont val="Arial"/>
        <family val="2"/>
      </rPr>
      <t>E0049647</t>
    </r>
  </si>
  <si>
    <r>
      <t>'</t>
    </r>
    <r>
      <rPr>
        <sz val="10"/>
        <color rgb="FF000000"/>
        <rFont val="Arial"/>
        <family val="2"/>
      </rPr>
      <t>E0046672</t>
    </r>
  </si>
  <si>
    <t>426-SIPI-082023-1067155</t>
  </si>
  <si>
    <r>
      <t>'</t>
    </r>
    <r>
      <rPr>
        <sz val="10"/>
        <color rgb="FF000000"/>
        <rFont val="Arial"/>
        <family val="2"/>
      </rPr>
      <t>A0045454</t>
    </r>
  </si>
  <si>
    <r>
      <t>'</t>
    </r>
    <r>
      <rPr>
        <sz val="10"/>
        <color rgb="FF000000"/>
        <rFont val="Arial"/>
        <family val="2"/>
      </rPr>
      <t>A0051616</t>
    </r>
  </si>
  <si>
    <r>
      <t>'</t>
    </r>
    <r>
      <rPr>
        <sz val="10"/>
        <color rgb="FF000000"/>
        <rFont val="Arial"/>
        <family val="2"/>
      </rPr>
      <t>A0049926</t>
    </r>
  </si>
  <si>
    <t>427-SIPI-082023-1054119</t>
  </si>
  <si>
    <r>
      <t>'</t>
    </r>
    <r>
      <rPr>
        <sz val="10"/>
        <color rgb="FF000000"/>
        <rFont val="Arial"/>
        <family val="2"/>
      </rPr>
      <t>A48570</t>
    </r>
  </si>
  <si>
    <t>1K23TNN|BAOBO</t>
  </si>
  <si>
    <t>428-SIPI-082023-1058531</t>
  </si>
  <si>
    <r>
      <t>'</t>
    </r>
    <r>
      <rPr>
        <sz val="10"/>
        <color rgb="FF000000"/>
        <rFont val="Arial"/>
        <family val="2"/>
      </rPr>
      <t>H0048908</t>
    </r>
  </si>
  <si>
    <r>
      <t>'</t>
    </r>
    <r>
      <rPr>
        <sz val="10"/>
        <color rgb="FF000000"/>
        <rFont val="Arial"/>
        <family val="2"/>
      </rPr>
      <t>H0045487</t>
    </r>
  </si>
  <si>
    <t>429-SIPI-082023-1058088</t>
  </si>
  <si>
    <r>
      <t>'</t>
    </r>
    <r>
      <rPr>
        <sz val="10"/>
        <color rgb="FF000000"/>
        <rFont val="Arial"/>
        <family val="2"/>
      </rPr>
      <t>A0047047</t>
    </r>
  </si>
  <si>
    <r>
      <t>'</t>
    </r>
    <r>
      <rPr>
        <sz val="10"/>
        <color rgb="FF000000"/>
        <rFont val="Arial"/>
        <family val="2"/>
      </rPr>
      <t>A0048582</t>
    </r>
  </si>
  <si>
    <t>430-SIPI-082023-1113513</t>
  </si>
  <si>
    <r>
      <t>'</t>
    </r>
    <r>
      <rPr>
        <sz val="10"/>
        <color rgb="FF000000"/>
        <rFont val="Arial"/>
        <family val="2"/>
      </rPr>
      <t>A0049996</t>
    </r>
  </si>
  <si>
    <r>
      <t>'</t>
    </r>
    <r>
      <rPr>
        <sz val="10"/>
        <color rgb="FF000000"/>
        <rFont val="Arial"/>
        <family val="2"/>
      </rPr>
      <t>A0049642</t>
    </r>
  </si>
  <si>
    <r>
      <t>'</t>
    </r>
    <r>
      <rPr>
        <sz val="10"/>
        <color rgb="FF000000"/>
        <rFont val="Arial"/>
        <family val="2"/>
      </rPr>
      <t>A0048108</t>
    </r>
  </si>
  <si>
    <t>430-SIPI-R-082023-1113513</t>
  </si>
  <si>
    <r>
      <t>'</t>
    </r>
    <r>
      <rPr>
        <sz val="10"/>
        <color rgb="FF000000"/>
        <rFont val="Arial"/>
        <family val="2"/>
      </rPr>
      <t>A001343</t>
    </r>
  </si>
  <si>
    <t>RTV 1765210|1343-GAHUN - RTV1765210</t>
  </si>
  <si>
    <r>
      <t>'</t>
    </r>
    <r>
      <rPr>
        <sz val="10"/>
        <color rgb="FF000000"/>
        <rFont val="Arial"/>
        <family val="2"/>
      </rPr>
      <t>A001344</t>
    </r>
  </si>
  <si>
    <t>RTV 1765213|1344-GAHUN - RTV1765213</t>
  </si>
  <si>
    <t>432-SIPI-082023-1071099</t>
  </si>
  <si>
    <r>
      <t>'</t>
    </r>
    <r>
      <rPr>
        <sz val="10"/>
        <color rgb="FF000000"/>
        <rFont val="Arial"/>
        <family val="2"/>
      </rPr>
      <t>A0048356</t>
    </r>
  </si>
  <si>
    <r>
      <t>'</t>
    </r>
    <r>
      <rPr>
        <sz val="10"/>
        <color rgb="FF000000"/>
        <rFont val="Arial"/>
        <family val="2"/>
      </rPr>
      <t>A0045438</t>
    </r>
  </si>
  <si>
    <r>
      <t>'</t>
    </r>
    <r>
      <rPr>
        <sz val="10"/>
        <color rgb="FF000000"/>
        <rFont val="Arial"/>
        <family val="2"/>
      </rPr>
      <t>A0048351</t>
    </r>
  </si>
  <si>
    <t>435-SIPI-082023-1085566</t>
  </si>
  <si>
    <r>
      <t>'</t>
    </r>
    <r>
      <rPr>
        <sz val="10"/>
        <color rgb="FF000000"/>
        <rFont val="Arial"/>
        <family val="2"/>
      </rPr>
      <t>A0046826</t>
    </r>
  </si>
  <si>
    <r>
      <t>'</t>
    </r>
    <r>
      <rPr>
        <sz val="10"/>
        <color rgb="FF000000"/>
        <rFont val="Arial"/>
        <family val="2"/>
      </rPr>
      <t>A0049825</t>
    </r>
  </si>
  <si>
    <t>436-SIPI-082023-1045982</t>
  </si>
  <si>
    <r>
      <t>'</t>
    </r>
    <r>
      <rPr>
        <sz val="10"/>
        <color rgb="FF000000"/>
        <rFont val="Arial"/>
        <family val="2"/>
      </rPr>
      <t>A0048381</t>
    </r>
  </si>
  <si>
    <t>438-SIPI-082023-1069648</t>
  </si>
  <si>
    <r>
      <t>'</t>
    </r>
    <r>
      <rPr>
        <sz val="10"/>
        <color rgb="FF000000"/>
        <rFont val="Arial"/>
        <family val="2"/>
      </rPr>
      <t>A00048586</t>
    </r>
  </si>
  <si>
    <t>439-SIPI-082023-10055471</t>
  </si>
  <si>
    <r>
      <t>'</t>
    </r>
    <r>
      <rPr>
        <sz val="10"/>
        <color rgb="FF000000"/>
        <rFont val="Arial"/>
        <family val="2"/>
      </rPr>
      <t>48591</t>
    </r>
  </si>
  <si>
    <r>
      <t>'</t>
    </r>
    <r>
      <rPr>
        <sz val="10"/>
        <color rgb="FF000000"/>
        <rFont val="Arial"/>
        <family val="2"/>
      </rPr>
      <t>47045</t>
    </r>
  </si>
  <si>
    <t>1C23TNN|BAPGIOHEPMUOIVITA</t>
  </si>
  <si>
    <r>
      <t>'</t>
    </r>
    <r>
      <rPr>
        <sz val="10"/>
        <color rgb="FF000000"/>
        <rFont val="Arial"/>
        <family val="2"/>
      </rPr>
      <t>52936</t>
    </r>
  </si>
  <si>
    <r>
      <t>'</t>
    </r>
    <r>
      <rPr>
        <sz val="10"/>
        <color rgb="FF000000"/>
        <rFont val="Arial"/>
        <family val="2"/>
      </rPr>
      <t>47046</t>
    </r>
  </si>
  <si>
    <t>440-SIPI-082023-10084545</t>
  </si>
  <si>
    <r>
      <t>'</t>
    </r>
    <r>
      <rPr>
        <sz val="10"/>
        <color rgb="FF000000"/>
        <rFont val="Arial"/>
        <family val="2"/>
      </rPr>
      <t>C0049610</t>
    </r>
  </si>
  <si>
    <r>
      <t>'</t>
    </r>
    <r>
      <rPr>
        <sz val="10"/>
        <color rgb="FF000000"/>
        <rFont val="Arial"/>
        <family val="2"/>
      </rPr>
      <t>C0045489</t>
    </r>
  </si>
  <si>
    <t>441-SIPI-082023-1103191</t>
  </si>
  <si>
    <r>
      <t>'</t>
    </r>
    <r>
      <rPr>
        <sz val="10"/>
        <color rgb="FF000000"/>
        <rFont val="Arial"/>
        <family val="2"/>
      </rPr>
      <t>A0048062</t>
    </r>
  </si>
  <si>
    <r>
      <t>'</t>
    </r>
    <r>
      <rPr>
        <sz val="10"/>
        <color rgb="FF000000"/>
        <rFont val="Arial"/>
        <family val="2"/>
      </rPr>
      <t>A0046642</t>
    </r>
  </si>
  <si>
    <r>
      <t>'</t>
    </r>
    <r>
      <rPr>
        <sz val="10"/>
        <color rgb="FF000000"/>
        <rFont val="Arial"/>
        <family val="2"/>
      </rPr>
      <t>A0048388</t>
    </r>
  </si>
  <si>
    <r>
      <t>'</t>
    </r>
    <r>
      <rPr>
        <sz val="10"/>
        <color rgb="FF000000"/>
        <rFont val="Arial"/>
        <family val="2"/>
      </rPr>
      <t>A0051523</t>
    </r>
  </si>
  <si>
    <r>
      <t>'</t>
    </r>
    <r>
      <rPr>
        <sz val="10"/>
        <color rgb="FF000000"/>
        <rFont val="Arial"/>
        <family val="2"/>
      </rPr>
      <t>D0046895</t>
    </r>
  </si>
  <si>
    <r>
      <t>'</t>
    </r>
    <r>
      <rPr>
        <sz val="10"/>
        <color rgb="FF000000"/>
        <rFont val="Arial"/>
        <family val="2"/>
      </rPr>
      <t>D0048372</t>
    </r>
  </si>
  <si>
    <r>
      <t>'</t>
    </r>
    <r>
      <rPr>
        <sz val="10"/>
        <color rgb="FF000000"/>
        <rFont val="Arial"/>
        <family val="2"/>
      </rPr>
      <t>A0049588</t>
    </r>
  </si>
  <si>
    <t>441-SIPI-R-082023-1103191</t>
  </si>
  <si>
    <r>
      <t>'</t>
    </r>
    <r>
      <rPr>
        <sz val="10"/>
        <color rgb="FF000000"/>
        <rFont val="Arial"/>
        <family val="2"/>
      </rPr>
      <t>1165</t>
    </r>
  </si>
  <si>
    <t>1K23TCV|GAHUNCO|RTV1754529 - RTV1754529</t>
  </si>
  <si>
    <t>443-SIPI-082023-1099397</t>
  </si>
  <si>
    <r>
      <t>'</t>
    </r>
    <r>
      <rPr>
        <sz val="10"/>
        <color rgb="FF000000"/>
        <rFont val="Arial"/>
        <family val="2"/>
      </rPr>
      <t>B0051736</t>
    </r>
  </si>
  <si>
    <r>
      <t>'</t>
    </r>
    <r>
      <rPr>
        <sz val="10"/>
        <color rgb="FF000000"/>
        <rFont val="Arial"/>
        <family val="2"/>
      </rPr>
      <t>B0045413</t>
    </r>
  </si>
  <si>
    <t>444-SIPI-082023-10035513</t>
  </si>
  <si>
    <r>
      <t>'</t>
    </r>
    <r>
      <rPr>
        <sz val="10"/>
        <color rgb="FF000000"/>
        <rFont val="Arial"/>
        <family val="2"/>
      </rPr>
      <t>A0049753</t>
    </r>
  </si>
  <si>
    <t>448-SIPI-082023-10051338</t>
  </si>
  <si>
    <r>
      <t>'</t>
    </r>
    <r>
      <rPr>
        <sz val="10"/>
        <color rgb="FF000000"/>
        <rFont val="Arial"/>
        <family val="2"/>
      </rPr>
      <t>A049751</t>
    </r>
  </si>
  <si>
    <r>
      <t>'</t>
    </r>
    <r>
      <rPr>
        <sz val="10"/>
        <color rgb="FF000000"/>
        <rFont val="Arial"/>
        <family val="2"/>
      </rPr>
      <t>A051519</t>
    </r>
  </si>
  <si>
    <r>
      <t>'</t>
    </r>
    <r>
      <rPr>
        <sz val="10"/>
        <color rgb="FF000000"/>
        <rFont val="Arial"/>
        <family val="2"/>
      </rPr>
      <t>A045439</t>
    </r>
  </si>
  <si>
    <r>
      <t>'</t>
    </r>
    <r>
      <rPr>
        <sz val="10"/>
        <color rgb="FF000000"/>
        <rFont val="Arial"/>
        <family val="2"/>
      </rPr>
      <t>A045392</t>
    </r>
  </si>
  <si>
    <t>449-SIPI-082023-10068542</t>
  </si>
  <si>
    <r>
      <t>'</t>
    </r>
    <r>
      <rPr>
        <sz val="10"/>
        <color rgb="FF000000"/>
        <rFont val="Arial"/>
        <family val="2"/>
      </rPr>
      <t>A0048587</t>
    </r>
  </si>
  <si>
    <t>CTY TNHH TM SÀI GÒN CO.OP RẠCH GIÁ</t>
  </si>
  <si>
    <t>450-SIPI-082023-10055476</t>
  </si>
  <si>
    <r>
      <t>'</t>
    </r>
    <r>
      <rPr>
        <sz val="10"/>
        <color rgb="FF000000"/>
        <rFont val="Arial"/>
        <family val="2"/>
      </rPr>
      <t>B0049754</t>
    </r>
  </si>
  <si>
    <t>451-SIPI-082023-10098740</t>
  </si>
  <si>
    <r>
      <t>'</t>
    </r>
    <r>
      <rPr>
        <sz val="10"/>
        <color rgb="FF000000"/>
        <rFont val="Arial"/>
        <family val="2"/>
      </rPr>
      <t>A0049030</t>
    </r>
  </si>
  <si>
    <r>
      <t>'</t>
    </r>
    <r>
      <rPr>
        <sz val="10"/>
        <color rgb="FF000000"/>
        <rFont val="Arial"/>
        <family val="2"/>
      </rPr>
      <t>T0049029</t>
    </r>
  </si>
  <si>
    <r>
      <t>'</t>
    </r>
    <r>
      <rPr>
        <sz val="10"/>
        <color rgb="FF000000"/>
        <rFont val="Arial"/>
        <family val="2"/>
      </rPr>
      <t>T0051197</t>
    </r>
  </si>
  <si>
    <t>452-SIPI-082023-10103704</t>
  </si>
  <si>
    <r>
      <t>'</t>
    </r>
    <r>
      <rPr>
        <sz val="10"/>
        <color rgb="FF000000"/>
        <rFont val="Arial"/>
        <family val="2"/>
      </rPr>
      <t>A0048369</t>
    </r>
  </si>
  <si>
    <r>
      <t>'</t>
    </r>
    <r>
      <rPr>
        <sz val="10"/>
        <color rgb="FF000000"/>
        <rFont val="Arial"/>
        <family val="2"/>
      </rPr>
      <t>A0046900</t>
    </r>
  </si>
  <si>
    <r>
      <t>'</t>
    </r>
    <r>
      <rPr>
        <sz val="10"/>
        <color rgb="FF000000"/>
        <rFont val="Arial"/>
        <family val="2"/>
      </rPr>
      <t>A0051524</t>
    </r>
  </si>
  <si>
    <r>
      <t>'</t>
    </r>
    <r>
      <rPr>
        <sz val="10"/>
        <color rgb="FF000000"/>
        <rFont val="Arial"/>
        <family val="2"/>
      </rPr>
      <t>A0046899</t>
    </r>
  </si>
  <si>
    <r>
      <t>'</t>
    </r>
    <r>
      <rPr>
        <sz val="10"/>
        <color rgb="FF000000"/>
        <rFont val="Arial"/>
        <family val="2"/>
      </rPr>
      <t>A0048370</t>
    </r>
  </si>
  <si>
    <r>
      <t>'</t>
    </r>
    <r>
      <rPr>
        <sz val="10"/>
        <color rgb="FF000000"/>
        <rFont val="Arial"/>
        <family val="2"/>
      </rPr>
      <t>A0049860</t>
    </r>
  </si>
  <si>
    <t>453-SIPI-082023-10080545</t>
  </si>
  <si>
    <r>
      <t>'</t>
    </r>
    <r>
      <rPr>
        <sz val="10"/>
        <color rgb="FF000000"/>
        <rFont val="Arial"/>
        <family val="2"/>
      </rPr>
      <t>T0046898</t>
    </r>
  </si>
  <si>
    <r>
      <t>'</t>
    </r>
    <r>
      <rPr>
        <sz val="10"/>
        <color rgb="FF000000"/>
        <rFont val="Arial"/>
        <family val="2"/>
      </rPr>
      <t>T0048380</t>
    </r>
  </si>
  <si>
    <r>
      <t>'</t>
    </r>
    <r>
      <rPr>
        <sz val="10"/>
        <color rgb="FF000000"/>
        <rFont val="Arial"/>
        <family val="2"/>
      </rPr>
      <t>T0051525</t>
    </r>
  </si>
  <si>
    <t>456-SIPI-082023-1091922</t>
  </si>
  <si>
    <r>
      <t>'</t>
    </r>
    <r>
      <rPr>
        <sz val="10"/>
        <color rgb="FF000000"/>
        <rFont val="Arial"/>
        <family val="2"/>
      </rPr>
      <t>F0049639</t>
    </r>
  </si>
  <si>
    <t>457-SIPI-082023-1115966</t>
  </si>
  <si>
    <r>
      <t>'</t>
    </r>
    <r>
      <rPr>
        <sz val="10"/>
        <color rgb="FF000000"/>
        <rFont val="Arial"/>
        <family val="2"/>
      </rPr>
      <t>A0048506</t>
    </r>
  </si>
  <si>
    <r>
      <t>'</t>
    </r>
    <r>
      <rPr>
        <sz val="10"/>
        <color rgb="FF000000"/>
        <rFont val="Arial"/>
        <family val="2"/>
      </rPr>
      <t>A0049286</t>
    </r>
  </si>
  <si>
    <r>
      <t>'</t>
    </r>
    <r>
      <rPr>
        <sz val="10"/>
        <color rgb="FF000000"/>
        <rFont val="Arial"/>
        <family val="2"/>
      </rPr>
      <t>A0047014</t>
    </r>
  </si>
  <si>
    <r>
      <t>'</t>
    </r>
    <r>
      <rPr>
        <sz val="10"/>
        <color rgb="FF000000"/>
        <rFont val="Arial"/>
        <family val="2"/>
      </rPr>
      <t>A0051190</t>
    </r>
  </si>
  <si>
    <r>
      <t>'</t>
    </r>
    <r>
      <rPr>
        <sz val="10"/>
        <color rgb="FF000000"/>
        <rFont val="Arial"/>
        <family val="2"/>
      </rPr>
      <t>A0051668</t>
    </r>
  </si>
  <si>
    <t>458-SIPI-082023-10052297</t>
  </si>
  <si>
    <r>
      <t>'</t>
    </r>
    <r>
      <rPr>
        <sz val="10"/>
        <color rgb="FF000000"/>
        <rFont val="Arial"/>
        <family val="2"/>
      </rPr>
      <t>A00048590</t>
    </r>
  </si>
  <si>
    <t>459-SIPI-082023-10022897</t>
  </si>
  <si>
    <r>
      <t>'</t>
    </r>
    <r>
      <rPr>
        <sz val="10"/>
        <color rgb="FF000000"/>
        <rFont val="Arial"/>
        <family val="2"/>
      </rPr>
      <t>a0049756</t>
    </r>
  </si>
  <si>
    <r>
      <t>'</t>
    </r>
    <r>
      <rPr>
        <sz val="10"/>
        <color rgb="FF000000"/>
        <rFont val="Arial"/>
        <family val="2"/>
      </rPr>
      <t>a0045457</t>
    </r>
  </si>
  <si>
    <t>460-SIPI-082023-10025786</t>
  </si>
  <si>
    <r>
      <t>'</t>
    </r>
    <r>
      <rPr>
        <sz val="10"/>
        <color rgb="FF000000"/>
        <rFont val="Arial"/>
        <family val="2"/>
      </rPr>
      <t>A0049932</t>
    </r>
  </si>
  <si>
    <t>462-SIPI-082023-10025863</t>
  </si>
  <si>
    <r>
      <t>'</t>
    </r>
    <r>
      <rPr>
        <sz val="10"/>
        <color rgb="FF000000"/>
        <rFont val="Arial"/>
        <family val="2"/>
      </rPr>
      <t>A0046661</t>
    </r>
  </si>
  <si>
    <r>
      <t>'</t>
    </r>
    <r>
      <rPr>
        <sz val="10"/>
        <color rgb="FF000000"/>
        <rFont val="Arial"/>
        <family val="2"/>
      </rPr>
      <t>A0053102</t>
    </r>
  </si>
  <si>
    <t>463-SIPI-082023-10029025</t>
  </si>
  <si>
    <r>
      <t>'</t>
    </r>
    <r>
      <rPr>
        <sz val="10"/>
        <color rgb="FF000000"/>
        <rFont val="Arial"/>
        <family val="2"/>
      </rPr>
      <t>A0048353</t>
    </r>
  </si>
  <si>
    <r>
      <t>'</t>
    </r>
    <r>
      <rPr>
        <sz val="10"/>
        <color rgb="FF000000"/>
        <rFont val="Arial"/>
        <family val="2"/>
      </rPr>
      <t>A0048355</t>
    </r>
  </si>
  <si>
    <r>
      <t>'</t>
    </r>
    <r>
      <rPr>
        <sz val="10"/>
        <color rgb="FF000000"/>
        <rFont val="Arial"/>
        <family val="2"/>
      </rPr>
      <t>A0048352</t>
    </r>
  </si>
  <si>
    <r>
      <t>'</t>
    </r>
    <r>
      <rPr>
        <sz val="10"/>
        <color rgb="FF000000"/>
        <rFont val="Arial"/>
        <family val="2"/>
      </rPr>
      <t>A00048354</t>
    </r>
  </si>
  <si>
    <t>502-SIPI-082023-10023637</t>
  </si>
  <si>
    <r>
      <t>'</t>
    </r>
    <r>
      <rPr>
        <sz val="10"/>
        <color rgb="FF000000"/>
        <rFont val="Arial"/>
        <family val="2"/>
      </rPr>
      <t>C0050002</t>
    </r>
  </si>
  <si>
    <t>503-SIPI-082023-503055197</t>
  </si>
  <si>
    <r>
      <t>'</t>
    </r>
    <r>
      <rPr>
        <sz val="10"/>
        <color rgb="FF000000"/>
        <rFont val="Arial"/>
        <family val="2"/>
      </rPr>
      <t>51576</t>
    </r>
  </si>
  <si>
    <r>
      <t>'</t>
    </r>
    <r>
      <rPr>
        <sz val="10"/>
        <color rgb="FF000000"/>
        <rFont val="Arial"/>
        <family val="2"/>
      </rPr>
      <t>45510</t>
    </r>
  </si>
  <si>
    <r>
      <t>'</t>
    </r>
    <r>
      <rPr>
        <sz val="10"/>
        <color rgb="FF000000"/>
        <rFont val="Arial"/>
        <family val="2"/>
      </rPr>
      <t>49265</t>
    </r>
  </si>
  <si>
    <r>
      <t>'</t>
    </r>
    <r>
      <rPr>
        <sz val="10"/>
        <color rgb="FF000000"/>
        <rFont val="Arial"/>
        <family val="2"/>
      </rPr>
      <t>49241</t>
    </r>
  </si>
  <si>
    <t>504-SIPI-082023-504043061</t>
  </si>
  <si>
    <r>
      <t>'</t>
    </r>
    <r>
      <rPr>
        <sz val="10"/>
        <color rgb="FF000000"/>
        <rFont val="Arial"/>
        <family val="2"/>
      </rPr>
      <t>A49928</t>
    </r>
  </si>
  <si>
    <t>506-SIPI-082023-10075548</t>
  </si>
  <si>
    <r>
      <t>'</t>
    </r>
    <r>
      <rPr>
        <sz val="10"/>
        <color rgb="FF000000"/>
        <rFont val="Arial"/>
        <family val="2"/>
      </rPr>
      <t>V0049648</t>
    </r>
  </si>
  <si>
    <r>
      <t>'</t>
    </r>
    <r>
      <rPr>
        <sz val="10"/>
        <color rgb="FF000000"/>
        <rFont val="Arial"/>
        <family val="2"/>
      </rPr>
      <t>V0046673</t>
    </r>
  </si>
  <si>
    <t>507-SIPI-082023-10053968</t>
  </si>
  <si>
    <r>
      <t>'</t>
    </r>
    <r>
      <rPr>
        <sz val="10"/>
        <color rgb="FF000000"/>
        <rFont val="Arial"/>
        <family val="2"/>
      </rPr>
      <t>A00048581</t>
    </r>
  </si>
  <si>
    <t>1C23TNN|VAT8|TPCN</t>
  </si>
  <si>
    <t>508-SIPI-082023-50840047</t>
  </si>
  <si>
    <r>
      <t>'</t>
    </r>
    <r>
      <rPr>
        <sz val="10"/>
        <color rgb="FF000000"/>
        <rFont val="Arial"/>
        <family val="2"/>
      </rPr>
      <t>A0049767</t>
    </r>
  </si>
  <si>
    <t>510-SIPI-082023-51033842</t>
  </si>
  <si>
    <r>
      <t>'</t>
    </r>
    <r>
      <rPr>
        <sz val="10"/>
        <color rgb="FF000000"/>
        <rFont val="Arial"/>
        <family val="2"/>
      </rPr>
      <t>A0048930</t>
    </r>
  </si>
  <si>
    <t>511-SIPI-082023-51146071</t>
  </si>
  <si>
    <r>
      <t>'</t>
    </r>
    <r>
      <rPr>
        <sz val="10"/>
        <color rgb="FF000000"/>
        <rFont val="Arial"/>
        <family val="2"/>
      </rPr>
      <t>H0051557</t>
    </r>
  </si>
  <si>
    <r>
      <t>'</t>
    </r>
    <r>
      <rPr>
        <sz val="10"/>
        <color rgb="FF000000"/>
        <rFont val="Arial"/>
        <family val="2"/>
      </rPr>
      <t>H0046774</t>
    </r>
  </si>
  <si>
    <r>
      <t>'</t>
    </r>
    <r>
      <rPr>
        <sz val="10"/>
        <color rgb="FF000000"/>
        <rFont val="Arial"/>
        <family val="2"/>
      </rPr>
      <t>H0048932</t>
    </r>
  </si>
  <si>
    <t>512-SIPI-082023-10056758</t>
  </si>
  <si>
    <r>
      <t>'</t>
    </r>
    <r>
      <rPr>
        <sz val="10"/>
        <color rgb="FF000000"/>
        <rFont val="Arial"/>
        <family val="2"/>
      </rPr>
      <t>K0046759</t>
    </r>
  </si>
  <si>
    <r>
      <t>'</t>
    </r>
    <r>
      <rPr>
        <sz val="10"/>
        <color rgb="FF000000"/>
        <rFont val="Arial"/>
        <family val="2"/>
      </rPr>
      <t>K0048580</t>
    </r>
  </si>
  <si>
    <r>
      <t>'</t>
    </r>
    <r>
      <rPr>
        <sz val="10"/>
        <color rgb="FF000000"/>
        <rFont val="Arial"/>
        <family val="2"/>
      </rPr>
      <t>K0052960</t>
    </r>
  </si>
  <si>
    <r>
      <t>'</t>
    </r>
    <r>
      <rPr>
        <sz val="10"/>
        <color rgb="FF000000"/>
        <rFont val="Arial"/>
        <family val="2"/>
      </rPr>
      <t>K0049761</t>
    </r>
  </si>
  <si>
    <r>
      <t>'</t>
    </r>
    <r>
      <rPr>
        <sz val="10"/>
        <color rgb="FF000000"/>
        <rFont val="Arial"/>
        <family val="2"/>
      </rPr>
      <t>K0048233</t>
    </r>
  </si>
  <si>
    <r>
      <t>'</t>
    </r>
    <r>
      <rPr>
        <sz val="10"/>
        <color rgb="FF000000"/>
        <rFont val="Arial"/>
        <family val="2"/>
      </rPr>
      <t>K0046758</t>
    </r>
  </si>
  <si>
    <r>
      <t>'</t>
    </r>
    <r>
      <rPr>
        <sz val="10"/>
        <color rgb="FF000000"/>
        <rFont val="Arial"/>
        <family val="2"/>
      </rPr>
      <t>K0050009</t>
    </r>
  </si>
  <si>
    <r>
      <t>'</t>
    </r>
    <r>
      <rPr>
        <sz val="10"/>
        <color rgb="FF000000"/>
        <rFont val="Arial"/>
        <family val="2"/>
      </rPr>
      <t>K0047052</t>
    </r>
  </si>
  <si>
    <r>
      <t>'</t>
    </r>
    <r>
      <rPr>
        <sz val="10"/>
        <color rgb="FF000000"/>
        <rFont val="Arial"/>
        <family val="2"/>
      </rPr>
      <t>K0051387</t>
    </r>
  </si>
  <si>
    <t>512-SIPI-R-082023-10056758</t>
  </si>
  <si>
    <r>
      <t>'</t>
    </r>
    <r>
      <rPr>
        <sz val="10"/>
        <color rgb="FF000000"/>
        <rFont val="Arial"/>
        <family val="2"/>
      </rPr>
      <t>1038</t>
    </r>
  </si>
  <si>
    <t>RTV1763796-1K23TEM-1038|BAPGIO - RTV1763796</t>
  </si>
  <si>
    <t>513-SIPI-082023-10042967</t>
  </si>
  <si>
    <r>
      <t>'</t>
    </r>
    <r>
      <rPr>
        <sz val="10"/>
        <color rgb="FF000000"/>
        <rFont val="Arial"/>
        <family val="2"/>
      </rPr>
      <t>B0047048</t>
    </r>
  </si>
  <si>
    <r>
      <t>'</t>
    </r>
    <r>
      <rPr>
        <sz val="10"/>
        <color rgb="FF000000"/>
        <rFont val="Arial"/>
        <family val="2"/>
      </rPr>
      <t>B0050011</t>
    </r>
  </si>
  <si>
    <t>514-SIPI-082023-10060225</t>
  </si>
  <si>
    <r>
      <t>'</t>
    </r>
    <r>
      <rPr>
        <sz val="10"/>
        <color rgb="FF000000"/>
        <rFont val="Arial"/>
        <family val="2"/>
      </rPr>
      <t>A0047049</t>
    </r>
  </si>
  <si>
    <r>
      <t>'</t>
    </r>
    <r>
      <rPr>
        <sz val="10"/>
        <color rgb="FF000000"/>
        <rFont val="Arial"/>
        <family val="2"/>
      </rPr>
      <t>A0048589</t>
    </r>
  </si>
  <si>
    <t>515-SIPI-082023-10064421</t>
  </si>
  <si>
    <r>
      <t>'</t>
    </r>
    <r>
      <rPr>
        <sz val="10"/>
        <color rgb="FF000000"/>
        <rFont val="Arial"/>
        <family val="2"/>
      </rPr>
      <t>A0046972</t>
    </r>
  </si>
  <si>
    <r>
      <t>'</t>
    </r>
    <r>
      <rPr>
        <sz val="10"/>
        <color rgb="FF000000"/>
        <rFont val="Arial"/>
        <family val="2"/>
      </rPr>
      <t>A0049929</t>
    </r>
  </si>
  <si>
    <r>
      <t>'</t>
    </r>
    <r>
      <rPr>
        <sz val="10"/>
        <color rgb="FF000000"/>
        <rFont val="Arial"/>
        <family val="2"/>
      </rPr>
      <t>A0049930</t>
    </r>
  </si>
  <si>
    <t>516-SIPI-082023-10064655</t>
  </si>
  <si>
    <r>
      <t>'</t>
    </r>
    <r>
      <rPr>
        <sz val="10"/>
        <color rgb="FF000000"/>
        <rFont val="Arial"/>
        <family val="2"/>
      </rPr>
      <t>49240</t>
    </r>
  </si>
  <si>
    <t>517-SIPI-082023-517057233</t>
  </si>
  <si>
    <r>
      <t>'</t>
    </r>
    <r>
      <rPr>
        <sz val="10"/>
        <color rgb="FF000000"/>
        <rFont val="Arial"/>
        <family val="2"/>
      </rPr>
      <t>A0049589</t>
    </r>
  </si>
  <si>
    <t>518-SIPI-082023-51847694</t>
  </si>
  <si>
    <r>
      <t>'</t>
    </r>
    <r>
      <rPr>
        <sz val="10"/>
        <color rgb="FF000000"/>
        <rFont val="Arial"/>
        <family val="2"/>
      </rPr>
      <t>A0049931</t>
    </r>
  </si>
  <si>
    <t>519-SIPI-082023-51939437</t>
  </si>
  <si>
    <r>
      <t>'</t>
    </r>
    <r>
      <rPr>
        <sz val="10"/>
        <color rgb="FF000000"/>
        <rFont val="Arial"/>
        <family val="2"/>
      </rPr>
      <t>A0048385</t>
    </r>
  </si>
  <si>
    <r>
      <t>'</t>
    </r>
    <r>
      <rPr>
        <sz val="10"/>
        <color rgb="FF000000"/>
        <rFont val="Arial"/>
        <family val="2"/>
      </rPr>
      <t>A0046891</t>
    </r>
  </si>
  <si>
    <t>520-SIPI-082023-520033242</t>
  </si>
  <si>
    <r>
      <t>'</t>
    </r>
    <r>
      <rPr>
        <sz val="10"/>
        <color rgb="FF000000"/>
        <rFont val="Arial"/>
        <family val="2"/>
      </rPr>
      <t>Z0046894</t>
    </r>
  </si>
  <si>
    <r>
      <t>'</t>
    </r>
    <r>
      <rPr>
        <sz val="10"/>
        <color rgb="FF000000"/>
        <rFont val="Arial"/>
        <family val="2"/>
      </rPr>
      <t>Z0048378</t>
    </r>
  </si>
  <si>
    <t>524-SIPI-082023-524037798</t>
  </si>
  <si>
    <r>
      <t>'</t>
    </r>
    <r>
      <rPr>
        <sz val="10"/>
        <color rgb="FF000000"/>
        <rFont val="Arial"/>
        <family val="2"/>
      </rPr>
      <t>D0049126</t>
    </r>
  </si>
  <si>
    <r>
      <t>'</t>
    </r>
    <r>
      <rPr>
        <sz val="10"/>
        <color rgb="FF000000"/>
        <rFont val="Arial"/>
        <family val="2"/>
      </rPr>
      <t>D0046655</t>
    </r>
  </si>
  <si>
    <r>
      <t>'</t>
    </r>
    <r>
      <rPr>
        <sz val="10"/>
        <color rgb="FF000000"/>
        <rFont val="Arial"/>
        <family val="2"/>
      </rPr>
      <t>D0047783</t>
    </r>
  </si>
  <si>
    <t>526-SIPI-082023-526026129</t>
  </si>
  <si>
    <r>
      <t>'</t>
    </r>
    <r>
      <rPr>
        <sz val="10"/>
        <color rgb="FF000000"/>
        <rFont val="Arial"/>
        <family val="2"/>
      </rPr>
      <t>B0048377</t>
    </r>
  </si>
  <si>
    <r>
      <t>'</t>
    </r>
    <r>
      <rPr>
        <sz val="10"/>
        <color rgb="FF000000"/>
        <rFont val="Arial"/>
        <family val="2"/>
      </rPr>
      <t>B0051522</t>
    </r>
  </si>
  <si>
    <t>526-SIPI-R-092023-526026129</t>
  </si>
  <si>
    <r>
      <t>'</t>
    </r>
    <r>
      <rPr>
        <sz val="10"/>
        <color rgb="FF000000"/>
        <rFont val="Arial"/>
        <family val="2"/>
      </rPr>
      <t>546</t>
    </r>
  </si>
  <si>
    <t>1K23TGB|RTV1771625-GAHUN - RTV1771625</t>
  </si>
  <si>
    <t>528-SIPI-082023-528036775</t>
  </si>
  <si>
    <r>
      <t>'</t>
    </r>
    <r>
      <rPr>
        <sz val="10"/>
        <color rgb="FF000000"/>
        <rFont val="Arial"/>
        <family val="2"/>
      </rPr>
      <t>Q0049939</t>
    </r>
  </si>
  <si>
    <r>
      <t>'</t>
    </r>
    <r>
      <rPr>
        <sz val="10"/>
        <color rgb="FF000000"/>
        <rFont val="Arial"/>
        <family val="2"/>
      </rPr>
      <t>Q0049755</t>
    </r>
  </si>
  <si>
    <t>528-SIPI-R-092023-528036775</t>
  </si>
  <si>
    <r>
      <t>'</t>
    </r>
    <r>
      <rPr>
        <sz val="10"/>
        <color rgb="FF000000"/>
        <rFont val="Arial"/>
        <family val="2"/>
      </rPr>
      <t>660</t>
    </r>
  </si>
  <si>
    <t>RTV 1774718 - RTV1774718</t>
  </si>
  <si>
    <t>529-SIPI-082023-529038890</t>
  </si>
  <si>
    <r>
      <t>'</t>
    </r>
    <r>
      <rPr>
        <sz val="10"/>
        <color rgb="FF000000"/>
        <rFont val="Arial"/>
        <family val="2"/>
      </rPr>
      <t>T0047051</t>
    </r>
  </si>
  <si>
    <r>
      <t>'</t>
    </r>
    <r>
      <rPr>
        <sz val="10"/>
        <color rgb="FF000000"/>
        <rFont val="Arial"/>
        <family val="2"/>
      </rPr>
      <t>T0048576</t>
    </r>
  </si>
  <si>
    <r>
      <t>'</t>
    </r>
    <r>
      <rPr>
        <sz val="10"/>
        <color rgb="FF000000"/>
        <rFont val="Arial"/>
        <family val="2"/>
      </rPr>
      <t>T0047050</t>
    </r>
  </si>
  <si>
    <r>
      <t>'</t>
    </r>
    <r>
      <rPr>
        <sz val="10"/>
        <color rgb="FF000000"/>
        <rFont val="Arial"/>
        <family val="2"/>
      </rPr>
      <t>T0052961</t>
    </r>
  </si>
  <si>
    <r>
      <t>'</t>
    </r>
    <r>
      <rPr>
        <sz val="10"/>
        <color rgb="FF000000"/>
        <rFont val="Arial"/>
        <family val="2"/>
      </rPr>
      <t>T0048575</t>
    </r>
  </si>
  <si>
    <r>
      <t>'</t>
    </r>
    <r>
      <rPr>
        <sz val="10"/>
        <color rgb="FF000000"/>
        <rFont val="Arial"/>
        <family val="2"/>
      </rPr>
      <t>T0045529</t>
    </r>
  </si>
  <si>
    <r>
      <t>'</t>
    </r>
    <r>
      <rPr>
        <sz val="10"/>
        <color rgb="FF000000"/>
        <rFont val="Arial"/>
        <family val="2"/>
      </rPr>
      <t>T0050010</t>
    </r>
  </si>
  <si>
    <t>529-SIPI-R-092023-529038890</t>
  </si>
  <si>
    <r>
      <t>'</t>
    </r>
    <r>
      <rPr>
        <sz val="10"/>
        <color rgb="FF000000"/>
        <rFont val="Arial"/>
        <family val="2"/>
      </rPr>
      <t>1085</t>
    </r>
  </si>
  <si>
    <t>1K23TGD|RTV1774197-GAHUN - RTV1774197</t>
  </si>
  <si>
    <r>
      <t>'</t>
    </r>
    <r>
      <rPr>
        <sz val="10"/>
        <color rgb="FF000000"/>
        <rFont val="Arial"/>
        <family val="2"/>
      </rPr>
      <t>1104</t>
    </r>
  </si>
  <si>
    <t>1K23TGD|RTV1776343-BAPGIO - RTV1776343</t>
  </si>
  <si>
    <t>530-SIPI-082023-530050925</t>
  </si>
  <si>
    <r>
      <t>'</t>
    </r>
    <r>
      <rPr>
        <sz val="10"/>
        <color rgb="FF000000"/>
        <rFont val="Arial"/>
        <family val="2"/>
      </rPr>
      <t>K0048107</t>
    </r>
  </si>
  <si>
    <r>
      <t>'</t>
    </r>
    <r>
      <rPr>
        <sz val="10"/>
        <color rgb="FF000000"/>
        <rFont val="Arial"/>
        <family val="2"/>
      </rPr>
      <t>A0049649</t>
    </r>
  </si>
  <si>
    <t>531-SIPI-082023-531023761</t>
  </si>
  <si>
    <r>
      <t>'</t>
    </r>
    <r>
      <rPr>
        <sz val="10"/>
        <color rgb="FF000000"/>
        <rFont val="Arial"/>
        <family val="2"/>
      </rPr>
      <t>A0049933</t>
    </r>
  </si>
  <si>
    <r>
      <t>'</t>
    </r>
    <r>
      <rPr>
        <sz val="10"/>
        <color rgb="FF000000"/>
        <rFont val="Arial"/>
        <family val="2"/>
      </rPr>
      <t>A0045458</t>
    </r>
  </si>
  <si>
    <t>532-SIPI-082023-532038795</t>
  </si>
  <si>
    <r>
      <t>'</t>
    </r>
    <r>
      <rPr>
        <sz val="10"/>
        <color rgb="FF000000"/>
        <rFont val="Arial"/>
        <family val="2"/>
      </rPr>
      <t>B0048379</t>
    </r>
  </si>
  <si>
    <r>
      <t>'</t>
    </r>
    <r>
      <rPr>
        <sz val="10"/>
        <color rgb="FF000000"/>
        <rFont val="Arial"/>
        <family val="2"/>
      </rPr>
      <t>B0046901</t>
    </r>
  </si>
  <si>
    <r>
      <t>'</t>
    </r>
    <r>
      <rPr>
        <sz val="10"/>
        <color rgb="FF000000"/>
        <rFont val="Arial"/>
        <family val="2"/>
      </rPr>
      <t>B0046932</t>
    </r>
  </si>
  <si>
    <t>533-SIPI-082023-533025643</t>
  </si>
  <si>
    <r>
      <t>'</t>
    </r>
    <r>
      <rPr>
        <sz val="10"/>
        <color rgb="FF000000"/>
        <rFont val="Arial"/>
        <family val="2"/>
      </rPr>
      <t>A0048386</t>
    </r>
  </si>
  <si>
    <t>534-SIPI-082023-10033705</t>
  </si>
  <si>
    <r>
      <t>'</t>
    </r>
    <r>
      <rPr>
        <sz val="10"/>
        <color rgb="FF000000"/>
        <rFont val="Arial"/>
        <family val="2"/>
      </rPr>
      <t>A00048376</t>
    </r>
  </si>
  <si>
    <t>535-SIPI-082023-1018911</t>
  </si>
  <si>
    <r>
      <t>'</t>
    </r>
    <r>
      <rPr>
        <sz val="10"/>
        <color rgb="FF000000"/>
        <rFont val="Arial"/>
        <family val="2"/>
      </rPr>
      <t>A0046892</t>
    </r>
  </si>
  <si>
    <r>
      <t>'</t>
    </r>
    <r>
      <rPr>
        <sz val="10"/>
        <color rgb="FF000000"/>
        <rFont val="Arial"/>
        <family val="2"/>
      </rPr>
      <t>A0046893</t>
    </r>
  </si>
  <si>
    <r>
      <t>'</t>
    </r>
    <r>
      <rPr>
        <sz val="10"/>
        <color rgb="FF000000"/>
        <rFont val="Arial"/>
        <family val="2"/>
      </rPr>
      <t>A0048387</t>
    </r>
  </si>
  <si>
    <t>536-SIPI-082023-1021446</t>
  </si>
  <si>
    <r>
      <t>'</t>
    </r>
    <r>
      <rPr>
        <sz val="10"/>
        <color rgb="FF000000"/>
        <rFont val="Arial"/>
        <family val="2"/>
      </rPr>
      <t>B0049824</t>
    </r>
  </si>
  <si>
    <t>537-SIPI-082023-1016812</t>
  </si>
  <si>
    <r>
      <t>'</t>
    </r>
    <r>
      <rPr>
        <sz val="10"/>
        <color rgb="FF000000"/>
        <rFont val="Arial"/>
        <family val="2"/>
      </rPr>
      <t>A0049760</t>
    </r>
  </si>
  <si>
    <t>538-SIPI-082023-1015993</t>
  </si>
  <si>
    <r>
      <t>'</t>
    </r>
    <r>
      <rPr>
        <sz val="10"/>
        <color rgb="FF000000"/>
        <rFont val="Arial"/>
        <family val="2"/>
      </rPr>
      <t>A48375</t>
    </r>
  </si>
  <si>
    <t>539-SIPI-082023-10030261</t>
  </si>
  <si>
    <r>
      <t>'</t>
    </r>
    <r>
      <rPr>
        <sz val="10"/>
        <color rgb="FF000000"/>
        <rFont val="Arial"/>
        <family val="2"/>
      </rPr>
      <t>A0048579</t>
    </r>
  </si>
  <si>
    <t>540-SIPI-082023-540026853</t>
  </si>
  <si>
    <r>
      <t>'</t>
    </r>
    <r>
      <rPr>
        <sz val="10"/>
        <color rgb="FF000000"/>
        <rFont val="Arial"/>
        <family val="2"/>
      </rPr>
      <t>A45528</t>
    </r>
  </si>
  <si>
    <t>541-SIPI-082023-541027626</t>
  </si>
  <si>
    <r>
      <t>'</t>
    </r>
    <r>
      <rPr>
        <sz val="10"/>
        <color rgb="FF000000"/>
        <rFont val="Arial"/>
        <family val="2"/>
      </rPr>
      <t>T0046780</t>
    </r>
  </si>
  <si>
    <r>
      <t>'</t>
    </r>
    <r>
      <rPr>
        <sz val="10"/>
        <color rgb="FF000000"/>
        <rFont val="Arial"/>
        <family val="2"/>
      </rPr>
      <t>T0048265</t>
    </r>
  </si>
  <si>
    <t>542-SIPI-082023-10020317</t>
  </si>
  <si>
    <r>
      <t>'</t>
    </r>
    <r>
      <rPr>
        <sz val="10"/>
        <color rgb="FF000000"/>
        <rFont val="Arial"/>
        <family val="2"/>
      </rPr>
      <t>B0048374</t>
    </r>
  </si>
  <si>
    <t>543-SIPI-082023-10014087</t>
  </si>
  <si>
    <r>
      <t>'</t>
    </r>
    <r>
      <rPr>
        <sz val="10"/>
        <color rgb="FF000000"/>
        <rFont val="Arial"/>
        <family val="2"/>
      </rPr>
      <t>C00048373</t>
    </r>
  </si>
  <si>
    <t>CN LIEN HIEP HTX TM TP.HCM-CO.OPMART CHAU THANH TAY NINH</t>
  </si>
  <si>
    <t>545-SIPI-082023-10016079</t>
  </si>
  <si>
    <r>
      <t>'</t>
    </r>
    <r>
      <rPr>
        <sz val="10"/>
        <color rgb="FF000000"/>
        <rFont val="Arial"/>
        <family val="2"/>
      </rPr>
      <t>B0049823</t>
    </r>
  </si>
  <si>
    <t>546-SIPI-082023-10018110</t>
  </si>
  <si>
    <r>
      <t>'</t>
    </r>
    <r>
      <rPr>
        <sz val="10"/>
        <color rgb="FF000000"/>
        <rFont val="Arial"/>
        <family val="2"/>
      </rPr>
      <t>A0048578</t>
    </r>
  </si>
  <si>
    <t>547-SIPI-082023-547018380</t>
  </si>
  <si>
    <r>
      <t>'</t>
    </r>
    <r>
      <rPr>
        <sz val="10"/>
        <color rgb="FF000000"/>
        <rFont val="Arial"/>
        <family val="2"/>
      </rPr>
      <t>A0049934</t>
    </r>
  </si>
  <si>
    <t>1C23TNN|VAT8|BAPGIOHEOMUOI</t>
  </si>
  <si>
    <t>562-SIPI-082023-562013263</t>
  </si>
  <si>
    <r>
      <t>'</t>
    </r>
    <r>
      <rPr>
        <sz val="10"/>
        <color rgb="FF000000"/>
        <rFont val="Arial"/>
        <family val="2"/>
      </rPr>
      <t>23-49935</t>
    </r>
  </si>
  <si>
    <r>
      <t>'</t>
    </r>
    <r>
      <rPr>
        <sz val="10"/>
        <color rgb="FF000000"/>
        <rFont val="Arial"/>
        <family val="2"/>
      </rPr>
      <t>23-45459</t>
    </r>
  </si>
  <si>
    <t>563-SIPI-082023-563014590</t>
  </si>
  <si>
    <r>
      <t>'</t>
    </r>
    <r>
      <rPr>
        <sz val="10"/>
        <color rgb="FF000000"/>
        <rFont val="Arial"/>
        <family val="2"/>
      </rPr>
      <t>A0049861</t>
    </r>
  </si>
  <si>
    <t>CN LIEN HIEP HTX TM TP.HCM-CO.OPMART TAN BIEN</t>
  </si>
  <si>
    <t>564-SIPI-082023-564007730</t>
  </si>
  <si>
    <r>
      <t>'</t>
    </r>
    <r>
      <rPr>
        <sz val="10"/>
        <color rgb="FF000000"/>
        <rFont val="Arial"/>
        <family val="2"/>
      </rPr>
      <t>E0048371</t>
    </r>
  </si>
  <si>
    <t>565-SIPI-082023-566020205</t>
  </si>
  <si>
    <r>
      <t>'</t>
    </r>
    <r>
      <rPr>
        <sz val="10"/>
        <color rgb="FF000000"/>
        <rFont val="Arial"/>
        <family val="2"/>
      </rPr>
      <t>A0045513</t>
    </r>
  </si>
  <si>
    <r>
      <t>'</t>
    </r>
    <r>
      <rPr>
        <sz val="10"/>
        <color rgb="FF000000"/>
        <rFont val="Arial"/>
        <family val="2"/>
      </rPr>
      <t>A0049028</t>
    </r>
  </si>
  <si>
    <t>566-SIPI-082023-566013931</t>
  </si>
  <si>
    <r>
      <t>'</t>
    </r>
    <r>
      <rPr>
        <sz val="10"/>
        <color rgb="FF000000"/>
        <rFont val="Arial"/>
        <family val="2"/>
      </rPr>
      <t>b0049936</t>
    </r>
  </si>
  <si>
    <t>569-SIPI-082023-569010585</t>
  </si>
  <si>
    <r>
      <t>'</t>
    </r>
    <r>
      <rPr>
        <sz val="10"/>
        <color rgb="FF000000"/>
        <rFont val="Arial"/>
        <family val="2"/>
      </rPr>
      <t>C0046973</t>
    </r>
  </si>
  <si>
    <r>
      <t>'</t>
    </r>
    <r>
      <rPr>
        <sz val="10"/>
        <color rgb="FF000000"/>
        <rFont val="Arial"/>
        <family val="2"/>
      </rPr>
      <t>C0051154</t>
    </r>
  </si>
  <si>
    <t>570-SIPI-082023-10020328</t>
  </si>
  <si>
    <r>
      <t>'</t>
    </r>
    <r>
      <rPr>
        <sz val="10"/>
        <color rgb="FF000000"/>
        <rFont val="Arial"/>
        <family val="2"/>
      </rPr>
      <t>A046670</t>
    </r>
  </si>
  <si>
    <r>
      <t>'</t>
    </r>
    <r>
      <rPr>
        <sz val="10"/>
        <color rgb="FF000000"/>
        <rFont val="Arial"/>
        <family val="2"/>
      </rPr>
      <t>A049609</t>
    </r>
  </si>
  <si>
    <t>600-SIPI-082023-1087775</t>
  </si>
  <si>
    <r>
      <t>'</t>
    </r>
    <r>
      <rPr>
        <sz val="10"/>
        <color rgb="FF000000"/>
        <rFont val="Arial"/>
        <family val="2"/>
      </rPr>
      <t>051617</t>
    </r>
  </si>
  <si>
    <r>
      <t>'</t>
    </r>
    <r>
      <rPr>
        <sz val="10"/>
        <color rgb="FF000000"/>
        <rFont val="Arial"/>
        <family val="2"/>
      </rPr>
      <t>045462</t>
    </r>
  </si>
  <si>
    <r>
      <t>'</t>
    </r>
    <r>
      <rPr>
        <sz val="10"/>
        <color rgb="FF000000"/>
        <rFont val="Arial"/>
        <family val="2"/>
      </rPr>
      <t>049923</t>
    </r>
  </si>
  <si>
    <r>
      <t>'</t>
    </r>
    <r>
      <rPr>
        <sz val="10"/>
        <color rgb="FF000000"/>
        <rFont val="Arial"/>
        <family val="2"/>
      </rPr>
      <t>048234</t>
    </r>
  </si>
  <si>
    <r>
      <t>'</t>
    </r>
    <r>
      <rPr>
        <sz val="10"/>
        <color rgb="FF000000"/>
        <rFont val="Arial"/>
        <family val="2"/>
      </rPr>
      <t>049752</t>
    </r>
  </si>
  <si>
    <r>
      <t>'</t>
    </r>
    <r>
      <rPr>
        <sz val="10"/>
        <color rgb="FF000000"/>
        <rFont val="Arial"/>
        <family val="2"/>
      </rPr>
      <t>051386</t>
    </r>
  </si>
  <si>
    <t>601-SIPI-082023-1083257</t>
  </si>
  <si>
    <r>
      <t>'</t>
    </r>
    <r>
      <rPr>
        <sz val="10"/>
        <color rgb="FF000000"/>
        <rFont val="Arial"/>
        <family val="2"/>
      </rPr>
      <t>A00046757</t>
    </r>
  </si>
  <si>
    <r>
      <t>'</t>
    </r>
    <r>
      <rPr>
        <sz val="10"/>
        <color rgb="FF000000"/>
        <rFont val="Arial"/>
        <family val="2"/>
      </rPr>
      <t>A00049758</t>
    </r>
  </si>
  <si>
    <t>602-SIPI-082023-1098687</t>
  </si>
  <si>
    <r>
      <t>'</t>
    </r>
    <r>
      <rPr>
        <sz val="10"/>
        <color rgb="FF000000"/>
        <rFont val="Arial"/>
        <family val="2"/>
      </rPr>
      <t>A0046825</t>
    </r>
  </si>
  <si>
    <r>
      <t>'</t>
    </r>
    <r>
      <rPr>
        <sz val="10"/>
        <color rgb="FF000000"/>
        <rFont val="Arial"/>
        <family val="2"/>
      </rPr>
      <t>A0048577</t>
    </r>
  </si>
  <si>
    <t>603-SIPI-082023-1060435</t>
  </si>
  <si>
    <r>
      <t>'</t>
    </r>
    <r>
      <rPr>
        <sz val="10"/>
        <color rgb="FF000000"/>
        <rFont val="Arial"/>
        <family val="2"/>
      </rPr>
      <t>A48383</t>
    </r>
  </si>
  <si>
    <t>605-SIPI-082023-1101561</t>
  </si>
  <si>
    <r>
      <t>'</t>
    </r>
    <r>
      <rPr>
        <sz val="10"/>
        <color rgb="FF000000"/>
        <rFont val="Arial"/>
        <family val="2"/>
      </rPr>
      <t>N0049955</t>
    </r>
  </si>
  <si>
    <r>
      <t>'</t>
    </r>
    <r>
      <rPr>
        <sz val="10"/>
        <color rgb="FF000000"/>
        <rFont val="Arial"/>
        <family val="2"/>
      </rPr>
      <t>Z0048333</t>
    </r>
  </si>
  <si>
    <t>606-SIPI-082023-1102340</t>
  </si>
  <si>
    <r>
      <t>'</t>
    </r>
    <r>
      <rPr>
        <sz val="10"/>
        <color rgb="FF000000"/>
        <rFont val="Arial"/>
        <family val="2"/>
      </rPr>
      <t>A0045461</t>
    </r>
  </si>
  <si>
    <r>
      <t>'</t>
    </r>
    <r>
      <rPr>
        <sz val="10"/>
        <color rgb="FF000000"/>
        <rFont val="Arial"/>
        <family val="2"/>
      </rPr>
      <t>A0049940</t>
    </r>
  </si>
  <si>
    <t>607-SIPI-082023-1097974</t>
  </si>
  <si>
    <r>
      <t>'</t>
    </r>
    <r>
      <rPr>
        <sz val="10"/>
        <color rgb="FF000000"/>
        <rFont val="Arial"/>
        <family val="2"/>
      </rPr>
      <t>B0049292</t>
    </r>
  </si>
  <si>
    <t>608-SIPI-082023-1051974</t>
  </si>
  <si>
    <r>
      <t>'</t>
    </r>
    <r>
      <rPr>
        <sz val="10"/>
        <color rgb="FF000000"/>
        <rFont val="Arial"/>
        <family val="2"/>
      </rPr>
      <t>A0045498</t>
    </r>
  </si>
  <si>
    <t>609-SIPI-082023-1095806</t>
  </si>
  <si>
    <r>
      <t>'</t>
    </r>
    <r>
      <rPr>
        <sz val="10"/>
        <color rgb="FF000000"/>
        <rFont val="Arial"/>
        <family val="2"/>
      </rPr>
      <t>A0049287</t>
    </r>
  </si>
  <si>
    <t>611-SIPI-082023-1085121</t>
  </si>
  <si>
    <r>
      <t>'</t>
    </r>
    <r>
      <rPr>
        <sz val="10"/>
        <color rgb="FF000000"/>
        <rFont val="Arial"/>
        <family val="2"/>
      </rPr>
      <t>A00048382</t>
    </r>
  </si>
  <si>
    <r>
      <t>'</t>
    </r>
    <r>
      <rPr>
        <sz val="10"/>
        <color rgb="FF000000"/>
        <rFont val="Arial"/>
        <family val="2"/>
      </rPr>
      <t>A00046897</t>
    </r>
  </si>
  <si>
    <t>613-SIPI-082023-1095465</t>
  </si>
  <si>
    <r>
      <t>'</t>
    </r>
    <r>
      <rPr>
        <sz val="10"/>
        <color rgb="FF000000"/>
        <rFont val="Arial"/>
        <family val="2"/>
      </rPr>
      <t>A0048574</t>
    </r>
  </si>
  <si>
    <r>
      <t>'</t>
    </r>
    <r>
      <rPr>
        <sz val="10"/>
        <color rgb="FF000000"/>
        <rFont val="Arial"/>
        <family val="2"/>
      </rPr>
      <t>A0048573</t>
    </r>
  </si>
  <si>
    <r>
      <t>'</t>
    </r>
    <r>
      <rPr>
        <sz val="10"/>
        <color rgb="FF000000"/>
        <rFont val="Arial"/>
        <family val="2"/>
      </rPr>
      <t>A0052959</t>
    </r>
  </si>
  <si>
    <t>613-SIPI-R-092023-1095465</t>
  </si>
  <si>
    <r>
      <t>'</t>
    </r>
    <r>
      <rPr>
        <sz val="10"/>
        <color rgb="FF000000"/>
        <rFont val="Arial"/>
        <family val="2"/>
      </rPr>
      <t>1476</t>
    </r>
  </si>
  <si>
    <t>1K23TKA-1476|GAHUNKHOI - RTV1770868</t>
  </si>
  <si>
    <t>614-SIPI-082023-1096329</t>
  </si>
  <si>
    <r>
      <t>'</t>
    </r>
    <r>
      <rPr>
        <sz val="10"/>
        <color rgb="FF000000"/>
        <rFont val="Arial"/>
        <family val="2"/>
      </rPr>
      <t>C0049927</t>
    </r>
  </si>
  <si>
    <r>
      <t>'</t>
    </r>
    <r>
      <rPr>
        <sz val="10"/>
        <color rgb="FF000000"/>
        <rFont val="Arial"/>
        <family val="2"/>
      </rPr>
      <t>C0045456</t>
    </r>
  </si>
  <si>
    <t>617-SIPI-082023-1081189</t>
  </si>
  <si>
    <r>
      <t>'</t>
    </r>
    <r>
      <rPr>
        <sz val="10"/>
        <color rgb="FF000000"/>
        <rFont val="Arial"/>
        <family val="2"/>
      </rPr>
      <t>A0049757</t>
    </r>
  </si>
  <si>
    <r>
      <t>'</t>
    </r>
    <r>
      <rPr>
        <sz val="10"/>
        <color rgb="FF000000"/>
        <rFont val="Arial"/>
        <family val="2"/>
      </rPr>
      <t>B0049938</t>
    </r>
  </si>
  <si>
    <r>
      <t>'</t>
    </r>
    <r>
      <rPr>
        <sz val="10"/>
        <color rgb="FF000000"/>
        <rFont val="Arial"/>
        <family val="2"/>
      </rPr>
      <t>B0045460</t>
    </r>
  </si>
  <si>
    <t>618-SIPI-082023-1076106</t>
  </si>
  <si>
    <r>
      <t>'</t>
    </r>
    <r>
      <rPr>
        <sz val="10"/>
        <color rgb="FF000000"/>
        <rFont val="Arial"/>
        <family val="2"/>
      </rPr>
      <t>A49826</t>
    </r>
  </si>
  <si>
    <r>
      <t>'</t>
    </r>
    <r>
      <rPr>
        <sz val="10"/>
        <color rgb="FF000000"/>
        <rFont val="Arial"/>
        <family val="2"/>
      </rPr>
      <t>A51458</t>
    </r>
  </si>
  <si>
    <t>620-SIPI-082023-1068513</t>
  </si>
  <si>
    <r>
      <t>'</t>
    </r>
    <r>
      <rPr>
        <sz val="10"/>
        <color rgb="FF000000"/>
        <rFont val="Arial"/>
        <family val="2"/>
      </rPr>
      <t>D0049053</t>
    </r>
  </si>
  <si>
    <r>
      <t>'</t>
    </r>
    <r>
      <rPr>
        <sz val="10"/>
        <color rgb="FF000000"/>
        <rFont val="Arial"/>
        <family val="2"/>
      </rPr>
      <t>D0048076</t>
    </r>
  </si>
  <si>
    <r>
      <t>'</t>
    </r>
    <r>
      <rPr>
        <sz val="10"/>
        <color rgb="FF000000"/>
        <rFont val="Arial"/>
        <family val="2"/>
      </rPr>
      <t>D0051194</t>
    </r>
  </si>
  <si>
    <r>
      <t>'</t>
    </r>
    <r>
      <rPr>
        <sz val="10"/>
        <color rgb="FF000000"/>
        <rFont val="Arial"/>
        <family val="2"/>
      </rPr>
      <t>D0045514</t>
    </r>
  </si>
  <si>
    <t>TT T9</t>
  </si>
  <si>
    <t>a</t>
  </si>
  <si>
    <t>b</t>
  </si>
  <si>
    <r>
      <rPr>
        <sz val="10"/>
        <color rgb="FF000000"/>
        <rFont val="Arial"/>
        <family val="2"/>
      </rPr>
      <t>A051515</t>
    </r>
  </si>
  <si>
    <t>Thanh toán HĐ 51516</t>
  </si>
  <si>
    <t>Thanh toán tháng 9</t>
  </si>
  <si>
    <t>aa</t>
  </si>
  <si>
    <t>00000640</t>
  </si>
  <si>
    <t>Hàng trả - 9206-CH Co.op Food BH Hồ Hòa - phiếu MH003355 - COOPFOOD-116</t>
  </si>
  <si>
    <t>Hàng trả - 9210-CH Co.op Food BH Huỳnh Văn Nghệ 17 - phiếu MH003557 - COOPFOOD-116</t>
  </si>
  <si>
    <t>Hàng trả - 9208-CH Co.op Food BH Trần Thị Hoa - phiếu MH003432 - COOPFOOD-116</t>
  </si>
  <si>
    <t>Hàng trả - 9205-CH Co.op Food BH Nguyễn Văn Tiên - phiếu MH003611 - COOPFOOD-116</t>
  </si>
  <si>
    <t>Hàng trả - 9208-CH Co.op Food BH Trần Thị Hoa - phiếu MH003687 - COOPFOOD-116</t>
  </si>
  <si>
    <t>Hàng trả - 9205-CH Co.op Food BH Nguyễn Văn Tiên - phiếu MH003756 - COOPFOOD-116</t>
  </si>
  <si>
    <t>Hàng trả - 9205-CH Co.op Food BH Nguyễn Văn Tiên - phiếu MH003733 - COOPFOOD-116</t>
  </si>
  <si>
    <t>00003364</t>
  </si>
  <si>
    <t>Hàng trả - 399-FLIFE PHU MY HUNG - phiếu MH003688 - coopfine0003</t>
  </si>
  <si>
    <t>Hàng trả - 180-Co.opMart Can Gio - phiếu MH003434 - COOPCANGIO</t>
  </si>
  <si>
    <t>Hàng trả - 180-Co.opMart Can Gio - phiếu MH003650 - COOPCANGIO</t>
  </si>
  <si>
    <t>Hàng trả - 180-Co.opMart Can Gio - phiếu MH003184 - COOPCANGIO</t>
  </si>
  <si>
    <t>00001405</t>
  </si>
  <si>
    <t>Hàng trả - 178-Co.opMart Hoa Binh - phiếu MH003653 - COOPHOABINH</t>
  </si>
  <si>
    <t>Hàng trả - 522-Co.opMart Ca Mau - phiếu MH003645 - COOPCAMAU</t>
  </si>
  <si>
    <t>00001178</t>
  </si>
  <si>
    <t>Hàng trả - 185-Co.opMart Thanh Hoa - phiếu MH003558 - COOPTHANHHOA</t>
  </si>
  <si>
    <t>00001198</t>
  </si>
  <si>
    <t>Hàng trả - 185-Co.opMart Thanh Hoa - phiếu MH003690 - COOPTHANHHOA</t>
  </si>
  <si>
    <t>Hàng trả - 185-Co.opMart Thanh Hoa - phiếu MH003754 - COOPTHANHHOA</t>
  </si>
  <si>
    <t>Hàng trả - 189-CoopMart Trang Bang - COOPTRANGBANG</t>
  </si>
  <si>
    <t>00063873</t>
  </si>
  <si>
    <t>Hàng trả - 173-Co.opMart Bao Loc - phiếu MH003438 - COOPBAOLOC</t>
  </si>
  <si>
    <t>00001256</t>
  </si>
  <si>
    <t>Hàng trả - 173-Co.opMart Bao Loc - phiếu MH003905 - COOPBAOLOC</t>
  </si>
  <si>
    <t>1K23THU</t>
  </si>
  <si>
    <t>Hàng trả - 136-Co.opMart Binh Tan - phiếu MH003562 - COOPBINHTAN</t>
  </si>
  <si>
    <t>00001690</t>
  </si>
  <si>
    <t>1K23TBR</t>
  </si>
  <si>
    <t>Hàng trả - 155-Co.opMart Nguyen Dinh Chieu - phiếu MH003771 - COOPNDC</t>
  </si>
  <si>
    <t>00001964</t>
  </si>
  <si>
    <t>Hàng trả - 164-Co.opMart Ha Noi - COOPHANOI</t>
  </si>
  <si>
    <t>00001946</t>
  </si>
  <si>
    <t>1K23TBX</t>
  </si>
  <si>
    <t>Hàng trả - 161-Co.opMart Xa Lộ Hà Nội - phiếu MH003348 - COOPXLHN</t>
  </si>
  <si>
    <t>00001805</t>
  </si>
  <si>
    <t>Hàng trả - 128-Co.opMart Da Nang - phiếu MH003567 - COOPDANANG</t>
  </si>
  <si>
    <t>Hàng trả - 2106-CH Co.opFood CC Calla Garden - phiếu MH003039 - coop2106</t>
  </si>
  <si>
    <t>Hàng trả - 2157-CH Co.opFood CC Hoang Quan 2 - phiếu MH003284 - coop2157</t>
  </si>
  <si>
    <t>00039637</t>
  </si>
  <si>
    <t>Hàng trả - 2019-CH Co.opFood Phan Van Hon 151 - phiếu MH003347 - coop2019</t>
  </si>
  <si>
    <t>00039662</t>
  </si>
  <si>
    <t>Hàng trả - 2014-CH Co.opFood Kenh Tan Hoa - phiếu MH003897 - coop2014</t>
  </si>
  <si>
    <t>00039736</t>
  </si>
  <si>
    <t>Hàng trả - 2077-CH Co.opFood Lam Van Ben 22 - phiếu MH003371 - coop0073</t>
  </si>
  <si>
    <t>00039784</t>
  </si>
  <si>
    <t>Hàng trả - 2047-CH Co.opFood CC Dragon Hill - phiếu MH003423 - coop0136</t>
  </si>
  <si>
    <t>00039889</t>
  </si>
  <si>
    <t>Hàng trả - 2166-CH Co.opFood Duong 11 LinhXuan - phiếu MH003429 - Coopfood2166</t>
  </si>
  <si>
    <t>00039890</t>
  </si>
  <si>
    <t>Hàng trả - 2011-CH Co.opFood CC LACASA - phiếu MH003633 - coop2011</t>
  </si>
  <si>
    <t>00039891</t>
  </si>
  <si>
    <t>Hàng trả - 2011-CH Co.opFood CC LACASA - phiếu MH003634 - coop2011</t>
  </si>
  <si>
    <t>00040047</t>
  </si>
  <si>
    <t>Hàng trả - 2147-CH Co.opFood Ehome 3 - phiếu MH003495 - coop2147</t>
  </si>
  <si>
    <t>00040083</t>
  </si>
  <si>
    <t>Hàng trả - 226-CH Co.opFood Phuc An Loc - phiếu MH003321 - coop0226</t>
  </si>
  <si>
    <t>00040084</t>
  </si>
  <si>
    <t>Hàng trả - 226-CH Co.opFood Phuc An Loc - phiếu MH003322 - coop0226</t>
  </si>
  <si>
    <t>00040099</t>
  </si>
  <si>
    <t>Hàng trả - 404-CH Co.opFood Pham The Hien 2 - phiếu MH003354 - coop0404</t>
  </si>
  <si>
    <t>00040222</t>
  </si>
  <si>
    <t>Hàng trả - 2108-CH Co.opFood Chung cu Ehome S - phiếu MH003279 - coop2108</t>
  </si>
  <si>
    <t>00040294</t>
  </si>
  <si>
    <t>Hàng trả - 276-CH Co.opFood KCN Tay Bac - phiếu MH003426 - coop0276</t>
  </si>
  <si>
    <t>00040326</t>
  </si>
  <si>
    <t>Hàng trả - 2114-CH CFood CC Diamond Riverside - phiếu MH003549 - coop0100</t>
  </si>
  <si>
    <t>00040335</t>
  </si>
  <si>
    <t>Hàng trả - 2114-CH CFood CC Diamond Riverside - phiếu MH003548 - coop0100</t>
  </si>
  <si>
    <t>00040401</t>
  </si>
  <si>
    <t>Hàng trả - 637-CH Co.opFood An Khang - phiếu MH003636 - coop0102</t>
  </si>
  <si>
    <t>00040408</t>
  </si>
  <si>
    <t>Hàng trả - 643-CH Co.opFood D20 Vo Van Van - phiếu MH003369 - coop0137</t>
  </si>
  <si>
    <t>00040789</t>
  </si>
  <si>
    <t>Hàng trả - 657-CH Co.opFood Vanh Dai - phiếu MH003042 - coop0657</t>
  </si>
  <si>
    <t>Hàng trả - 2110-CH CFood Nguyen Thi Bup 101M - phiếu MH003195 - coop2110</t>
  </si>
  <si>
    <t>Hàng trả - 2034-CH Co.opFood Hau Lan - phiếu MH003346 - coop2034</t>
  </si>
  <si>
    <t>Hàng trả - 2009-CH Co.opFood Go Dua 112 - phiếu MH003620 - coop2009</t>
  </si>
  <si>
    <t>Hàng trả - 249-CH Co.opFood Tran Xuan Soan - phiếu MH003632 - coop0131</t>
  </si>
  <si>
    <t>Hàng trả - 249-CH Co.opFood Tran Xuan Soan - phiếu MH003631 - coop0131</t>
  </si>
  <si>
    <t>00041126</t>
  </si>
  <si>
    <t>Hàng trả - 2136-CH Co.opFood Phu Dinh - phiếu MH003550 - coop0101</t>
  </si>
  <si>
    <t>00041138</t>
  </si>
  <si>
    <t>Hàng trả - 281-CH Co.opFood Truong Dinh Hoi - phiếu MH003551 - coop0097</t>
  </si>
  <si>
    <t>00041427</t>
  </si>
  <si>
    <t>Hàng trả - 2032-CH CoopFood Nguyen Thi Soc 153 - phiếu MH003560 - coop2032</t>
  </si>
  <si>
    <t>00041531</t>
  </si>
  <si>
    <t>Hàng trả - 2041-CH Co.opFood Thanh Loc 17 - phiếu MH003561 - coop2041</t>
  </si>
  <si>
    <t>00041643</t>
  </si>
  <si>
    <t>Hàng trả - 2098-CH Co.opFood The Garden Mall - phiếu MH003536 - coop0099</t>
  </si>
  <si>
    <t>00041659</t>
  </si>
  <si>
    <t>Hàng trả - 2163-CH Co.opFood LyChieuHoang113 - phiếu MH003496 - coop2163</t>
  </si>
  <si>
    <t>00041689</t>
  </si>
  <si>
    <t>Hàng trả - 697-CH CoopFood Trinh Dinh Thao 31 - phiếu MH003481 - coop697</t>
  </si>
  <si>
    <t>00041691</t>
  </si>
  <si>
    <t>Hàng trả - 697-CH CoopFood Trinh Dinh Thao 31 - phiếu MH003482 - coop697</t>
  </si>
  <si>
    <t>00041756</t>
  </si>
  <si>
    <t>Hàng trả - 291-CH Co.opFood Le Van Khuong - phiếu MH003623 - coop0291</t>
  </si>
  <si>
    <t>00041782</t>
  </si>
  <si>
    <t>Hàng trả - 685-CH Co.opFood An Lac - coop0091</t>
  </si>
  <si>
    <t>Hàng trả - 2040-CH Co.opFood Ho Van Long 30 - phiếu MH003619 - coop0118</t>
  </si>
  <si>
    <t>Hàng trả - 2040-CH Co.opFood Ho Van Long 30 - phiếu MH003743 - coop0118</t>
  </si>
  <si>
    <t>00041930</t>
  </si>
  <si>
    <t>Hàng trả - 2030-CH CFood DS3 Hiep Binh Phuoc - phiếu MH003621 - coop0074</t>
  </si>
  <si>
    <t>00042009</t>
  </si>
  <si>
    <t>Hàng trả - 2160-CF Dinh Phong Phu 88 - phiếu MH003624 - coop0004</t>
  </si>
  <si>
    <t>00042010</t>
  </si>
  <si>
    <t>Hàng trả - 2160-CF Dinh Phong Phu 88 - phiếu MH003622 - coop0004</t>
  </si>
  <si>
    <t>00042149</t>
  </si>
  <si>
    <t>Hàng trả - 280-CH Co.opFood To Hien Thanh - phiếu MH003778 - coop0280</t>
  </si>
  <si>
    <t>00042231</t>
  </si>
  <si>
    <t>Hàng trả - 2121-CH Co.opFood Ba Dinh - phiếu MH003745 - coop0827</t>
  </si>
  <si>
    <t>Hàng trả - 237-CH Co.opFood Binh Trung - phiếu MH003780 - coop0169</t>
  </si>
  <si>
    <t>Hàng trả - 2141-CH Co.opFood Thoi Hoa - phiếu MH003368 - coop2141</t>
  </si>
  <si>
    <t>00042276</t>
  </si>
  <si>
    <t>Hàng trả - 647-CH Co.opFood Conic Sky - coop0647</t>
  </si>
  <si>
    <t>00042289</t>
  </si>
  <si>
    <t>Hàng trả - 2119-CH Co.opFood Lien Ap 2-6 - phiếu MH003370 - coop0130</t>
  </si>
  <si>
    <t>00042296</t>
  </si>
  <si>
    <t>Hàng trả - 410-CH Co.opFood Cat Lai - coop0410</t>
  </si>
  <si>
    <t>00042401</t>
  </si>
  <si>
    <t>Hàng trả - 2108-CH Co.opFood Chung cu Ehome S - phiếu MH003537 - coop2108</t>
  </si>
  <si>
    <t>00042514</t>
  </si>
  <si>
    <t>Hàng trả - 656-CH Co.opFood Gia Phu - phiếu MH003652 - coop0656</t>
  </si>
  <si>
    <t>00042729</t>
  </si>
  <si>
    <t>Hàng trả - 296-Co.opFood 249 Luong Dinh Cua - phiếu MH002544 - coop0296</t>
  </si>
  <si>
    <t>00042730</t>
  </si>
  <si>
    <t>Hàng trả - 296-Co.opFood 249 Luong Dinh Cua - phiếu MH002545 - coop0296</t>
  </si>
  <si>
    <t>00042731</t>
  </si>
  <si>
    <t>Hàng trả - 296-Co.opFood 249 Luong Dinh Cua - phiếu MH002543 - coop0296</t>
  </si>
  <si>
    <t>Hàng trả - 296-Co.opFood 249 Luong Dinh Cua - phiếu MH002542 - coop0296</t>
  </si>
  <si>
    <t>00042763</t>
  </si>
  <si>
    <t>Hàng trả - 296-Co.opFood 249 Luong Dinh Cua - phiếu MH002546 - coop0296</t>
  </si>
  <si>
    <t>00042764</t>
  </si>
  <si>
    <t>Hàng trả - 296-Co.opFood 249 Luong Dinh Cua - phiếu MH002962 - coop0296</t>
  </si>
  <si>
    <t>00042770</t>
  </si>
  <si>
    <t>Hàng trả - 296-Co.opFood 249 Luong Dinh Cua - phiếu MH003630 - coop0296</t>
  </si>
  <si>
    <t>00042984</t>
  </si>
  <si>
    <t>Hàng trả - 220-CH Co.opFood Bach Ma - coop220</t>
  </si>
  <si>
    <t>00043085</t>
  </si>
  <si>
    <t>Hàng trả - 294-CH Co.opFood 53 Pham Van Chieu - phiếu MH003814 - coop0294</t>
  </si>
  <si>
    <t>00043159</t>
  </si>
  <si>
    <t>Hàng trả - 2161-CH CFood CC SunriseRiverside - phiếu MH003774 - coop2161</t>
  </si>
  <si>
    <t>00043196</t>
  </si>
  <si>
    <t>Hàng trả - 2126-CH Co.opFood CC Phu Gia - phiếu MH003775 - coop0002</t>
  </si>
  <si>
    <t>00043200</t>
  </si>
  <si>
    <t>Hàng trả - 263-CH Co.opFood Nha Be - phiếu MH003734 - coop0263</t>
  </si>
  <si>
    <t>00043240</t>
  </si>
  <si>
    <t>Hàng trả - 2129-CH Co.opFood Nguyen Van Tao - phiếu MH003776 - coop2129</t>
  </si>
  <si>
    <t>00043259</t>
  </si>
  <si>
    <t>Hàng trả - 2028-CH Co.opFood KDC Thanh Nien - phiếu MH003856 - coop0149</t>
  </si>
  <si>
    <t>00043273</t>
  </si>
  <si>
    <t>Hàng trả - 2115-CH Co.opFood Thanh Da - phiếu MH003960 - coop2115</t>
  </si>
  <si>
    <t>00043395</t>
  </si>
  <si>
    <t>Hàng trả - 688-CH CFood Nguyen Duy Trinh 192 - phiếu MH003781 - coop688</t>
  </si>
  <si>
    <t>00043537</t>
  </si>
  <si>
    <t>Hàng trả - 2156-CH Co.opFood Phan Dinh Phung - phiếu MH003494 - coop2156</t>
  </si>
  <si>
    <t>00043726</t>
  </si>
  <si>
    <t>Hàng trả - 2148-CH Co.opFood Nguyen Sy Sach - phiếu MH003757 - coop2148</t>
  </si>
  <si>
    <t>Hàng trả - 276-CH Co.opFood KCN Tay Bac - phiếu MH003746 - coop0276</t>
  </si>
  <si>
    <t>00043929</t>
  </si>
  <si>
    <t>Hàng trả - 2152-CH Co.opFood Trung My Tay - phiếu MH003480 - coop2152</t>
  </si>
  <si>
    <t>00043990</t>
  </si>
  <si>
    <t>Hàng trả - 2108-CH Co.opFood Chung cu Ehome S - phiếu MH003770 - coop2108</t>
  </si>
  <si>
    <t>00044136</t>
  </si>
  <si>
    <t>Hàng trả - NQ PHO DONG - phiếu MH003782 - coop69068</t>
  </si>
  <si>
    <t>00044146</t>
  </si>
  <si>
    <t>Hàng trả - NQ PHO DONG - coop69068</t>
  </si>
  <si>
    <t>00044147</t>
  </si>
  <si>
    <t>Hàng trả - 135-Co.opMart 96 Hung Vuong - phiếu MH000604 - COOPANDONG</t>
  </si>
  <si>
    <t>Hàng trả - 135-Co.opMart 96 Hung Vuong - phiếu MH003959 - COOPANDONG</t>
  </si>
  <si>
    <t>00000757</t>
  </si>
  <si>
    <t>Hàng trả - 135-Co.opMart 96 Hung Vuong - phiếu MH003961 - COOPANDONG</t>
  </si>
  <si>
    <t>00001724</t>
  </si>
  <si>
    <t>00001758</t>
  </si>
  <si>
    <t>00012491</t>
  </si>
  <si>
    <t>Hàng trả - 304-Co.opXTra Tan Phong - phiếu MH003747 - coopfair0002</t>
  </si>
  <si>
    <t>00001216</t>
  </si>
  <si>
    <t>Hàng trả - 131-Co.opMart Vung Tau - phiếu MH003540 - COOPVUNGTAU</t>
  </si>
  <si>
    <t>00001222</t>
  </si>
  <si>
    <t>Hàng trả - 131-Co.opMart Vung Tau - phiếu MH003539 - COOPVUNGTAU</t>
  </si>
  <si>
    <t>Hàng trả - 114-Co.opMart My Tho - phiếu MH003641 - COOPTIENGIANGSAIGON</t>
  </si>
  <si>
    <t>00001463</t>
  </si>
  <si>
    <t>Hàng trả - 114-Co.opMart My Tho - phiếu MH003568 - COOPTIENGIANGSAIGON</t>
  </si>
  <si>
    <t>Hàng trả - 114-Co.opMart My Tho - phiếu MH003527 - COOPTIENGIANGSAIGON</t>
  </si>
  <si>
    <t>Hàng trả - 119-Co.opMart Long Xuyen - COOPSAIGONAG</t>
  </si>
  <si>
    <t>00001221</t>
  </si>
  <si>
    <t>1K23TDC</t>
  </si>
  <si>
    <t>Hàng trả - 184-Co.opMart Rach Gia - phiếu MH003657 - COOPRACHGIA</t>
  </si>
  <si>
    <t>00001559</t>
  </si>
  <si>
    <t>Hàng trả - 176-Co.opMart Tay Ninh - phiếu MH003753 - COOPSAIGONTAYNINH</t>
  </si>
  <si>
    <t>00003306</t>
  </si>
  <si>
    <t>Hàng trả - 9161-CH Co.opFood HN Eurowindow - phiếu MH003315 - coop9161</t>
  </si>
  <si>
    <t>00003312</t>
  </si>
  <si>
    <t>Hàng trả - 9138-CH Co.opFood HN Thai Ha CT4 - phiếu MH003210 - coop9138</t>
  </si>
  <si>
    <t>00003452</t>
  </si>
  <si>
    <t>Hàng trả - 9120-CH Co.opFood HN VP2 Linh Dam - phiếu MH003691 - coop9120</t>
  </si>
  <si>
    <t>00003566</t>
  </si>
  <si>
    <t>Hàng trả - 9143-CH Co.opFood HN VP6 Linh Dam - phiếu MH003800 - coop9143</t>
  </si>
  <si>
    <t>00003614</t>
  </si>
  <si>
    <t>Hàng trả - 9141-CH Co.opFood HN Mandarin - coop9141</t>
  </si>
  <si>
    <t>00003615</t>
  </si>
  <si>
    <t>00003616</t>
  </si>
  <si>
    <t>Hàng trả - 9146-CH Co.opFood HN V7 The Vesta - phiếu MH003809 - coop9146</t>
  </si>
  <si>
    <t>00003617</t>
  </si>
  <si>
    <t>Hàng trả - 9109-CH Co.opFood HN The Vesta - phiếu MH003807 - coop9109</t>
  </si>
  <si>
    <t>00003618</t>
  </si>
  <si>
    <t>Hàng trả - 9109-CH Co.opFood HN The Vesta - phiếu MH003808 - coop9109</t>
  </si>
  <si>
    <t>00003620</t>
  </si>
  <si>
    <t>Hàng trả - 9134-CH CFood HN Xuan Mai Duong Noi - phiếu MH003709 - coop9134</t>
  </si>
  <si>
    <t>00003644</t>
  </si>
  <si>
    <t>Hàng trả - 9154-CH CFood HN Ngoai Giao Doan 1 - phiếu MH003975 - coop9154</t>
  </si>
  <si>
    <t>00001082</t>
  </si>
  <si>
    <t>Hàng trả - 9318-CH Co.opFood BD Tan Lap 55 - phiếu MH002972 - COOPFOOD-123</t>
  </si>
  <si>
    <t>00001130</t>
  </si>
  <si>
    <t>Hàng trả - 9313-CH CFood BD Tran Hung Dao 325 - phiếu MH003372 - COOPFOOD-123</t>
  </si>
  <si>
    <t>00001135</t>
  </si>
  <si>
    <t>Hàng trả - 9319-CH CFood BD KDC Hiep Thanh III - phiếu MH003430 - COOPFOOD-123</t>
  </si>
  <si>
    <t>00001136</t>
  </si>
  <si>
    <t>Hàng trả - 9319-CH CFood BD KDC Hiep Thanh III - phiếu MH003431 - COOPFOOD-123</t>
  </si>
  <si>
    <t>00001169</t>
  </si>
  <si>
    <t>Hàng trả - 9315-CH Co.opFood BD KDC Viet Sing - phiếu MH003424 - COOPFOOD-123</t>
  </si>
  <si>
    <t>00001170</t>
  </si>
  <si>
    <t>Hàng trả - 9326-CH Co.opFood CC Charm Sapphire - phiếu MH003425 - coopfood6101</t>
  </si>
  <si>
    <t>Hàng trả - 9315-CH Co.opFood BD KDC Viet Sing - phiếu MH003612 - COOPFOOD-123</t>
  </si>
  <si>
    <t>00001798</t>
  </si>
  <si>
    <t>Hàng trả - 9402-CH Co.opFood Khu Vuc Can Tho - phiếu MH003648 - COOPFOOD-144</t>
  </si>
  <si>
    <t>00001810</t>
  </si>
  <si>
    <t>Hàng trả - 9406-CH CF CT Nguyen Van Cu Noi Dai - phiếu MH003470 - COOPFOOD-144</t>
  </si>
  <si>
    <t>00001853</t>
  </si>
  <si>
    <t>Hàng trả - 9406-CH CF CT Nguyen Van Cu Noi Dai - phiếu MH003534 - COOPFOOD-144</t>
  </si>
  <si>
    <t>00001854</t>
  </si>
  <si>
    <t>00001867</t>
  </si>
  <si>
    <t>Hàng trả - 9413-CH CFood CT Nguyen Van Cu 227 - phiếu MH003912 - COOPFOOD-144</t>
  </si>
  <si>
    <t>00001904</t>
  </si>
  <si>
    <t>Hàng trả - 9413-CH CFood CT Nguyen Van Cu 227 - phiếu MH003913 - COOPFOOD-144</t>
  </si>
  <si>
    <t>00001908</t>
  </si>
  <si>
    <t>Hàng trả - 9402-CH Co.opFood Khu Vuc Can Tho - phiếu MH003983 - COOPFOOD-144</t>
  </si>
  <si>
    <t>Hàng trả - 9502-CH CoopFood LA Tân Kim - phiếu MH003277 - COOPLONGHAU</t>
  </si>
  <si>
    <t>00001117</t>
  </si>
  <si>
    <t>00001123</t>
  </si>
  <si>
    <t>00001197</t>
  </si>
  <si>
    <t>00001234</t>
  </si>
  <si>
    <t>Hàng trả - 504-Co.opMart Dak Nong - COOP-016</t>
  </si>
  <si>
    <t>1K23TGG</t>
  </si>
  <si>
    <t>Hàng trả - 531-CO.OPMART HA TIEN - COOP-037</t>
  </si>
  <si>
    <t>00001281</t>
  </si>
  <si>
    <t>Hàng trả - Co.op Mart Sơn Trà</t>
  </si>
  <si>
    <t>Hàng trả - 517-Co.opMart Sa Dec - phiếu MH003646 - COOP-026</t>
  </si>
  <si>
    <t>00001549</t>
  </si>
  <si>
    <t>Hàng trả - 517-Co.opMart Sa Dec - COOP-026</t>
  </si>
  <si>
    <t>Hàng trả - 526-CO.OPMART TAN CHAU - phiếu MH003783 - COOP-032</t>
  </si>
  <si>
    <t>00001671</t>
  </si>
  <si>
    <t>Hàng trả - 532-Co.opMart Cai Lay - phiếu MH003104 - COOP-039</t>
  </si>
  <si>
    <t>Hàng trả - 536-CO.OPMART DUYEN HAI - phiếu MH003659 - COOP-045</t>
  </si>
  <si>
    <t>00001078</t>
  </si>
  <si>
    <t>Hàng trả - 536-CO.OPMART DUYEN HAI - phiếu MH003873 - COOP-045</t>
  </si>
  <si>
    <t>Hàng trả - 536-CO.OPMART DUYEN HAI - phiếu MH003901 - COOP-045</t>
  </si>
  <si>
    <t>Hàng trả - 539-CO-OPMART PHAN RI - COOP-047</t>
  </si>
  <si>
    <t>Hàng trả - 540-CO-OPMART CAN GIUOC - phiếu MH003958 - COOP-046</t>
  </si>
  <si>
    <t>00001236</t>
  </si>
  <si>
    <t>00001475</t>
  </si>
  <si>
    <t>Hàng trả - 197-Co.opMart Cao Lanh - COOP-012</t>
  </si>
  <si>
    <t>Hàng trả - 199-Co.opMart Ben Tre - phiếu MH003473 - COOP-013</t>
  </si>
  <si>
    <t>Hàng trả - 199-Co.opMart Ben Tre - phiếu MH003472 - COOP-013</t>
  </si>
  <si>
    <t>00000731</t>
  </si>
  <si>
    <t>Hàng trả - 199-Co.opMart Ben Tre - phiếu MH003649 - COOP-013</t>
  </si>
  <si>
    <t>00000729</t>
  </si>
  <si>
    <t>1K23TEL</t>
  </si>
  <si>
    <t>Hàng trả - 511 - Co.opMart Hiep Thanh - phiếu MH003813 - COOP-001</t>
  </si>
  <si>
    <t>Hàng trả - 524 - CO.OPMART DONG VAN CONG - phiếu MH003742 - COOP-031</t>
  </si>
  <si>
    <t>00059418</t>
  </si>
  <si>
    <t>00060352</t>
  </si>
  <si>
    <t>00060951</t>
  </si>
  <si>
    <t>00061629</t>
  </si>
  <si>
    <t>00062027</t>
  </si>
  <si>
    <t>00062187</t>
  </si>
  <si>
    <t>Cửa Hàng Co.opFood BH Văn Hoa Villas</t>
  </si>
  <si>
    <t>00062188</t>
  </si>
  <si>
    <t>00062227</t>
  </si>
  <si>
    <t>00062229</t>
  </si>
  <si>
    <t>00062231</t>
  </si>
  <si>
    <t>00063404</t>
  </si>
  <si>
    <t>00064259</t>
  </si>
  <si>
    <t>00059401</t>
  </si>
  <si>
    <t>00059343</t>
  </si>
  <si>
    <t>00060612</t>
  </si>
  <si>
    <t>00060797</t>
  </si>
  <si>
    <t>00062312</t>
  </si>
  <si>
    <t>00063667</t>
  </si>
  <si>
    <t>00059316</t>
  </si>
  <si>
    <t>00063089</t>
  </si>
  <si>
    <t>00063570</t>
  </si>
  <si>
    <t>00061004</t>
  </si>
  <si>
    <t>00062267</t>
  </si>
  <si>
    <t>00063804</t>
  </si>
  <si>
    <t>00059348</t>
  </si>
  <si>
    <t>00061044</t>
  </si>
  <si>
    <t>00062012</t>
  </si>
  <si>
    <t>00063548</t>
  </si>
  <si>
    <t>00065069</t>
  </si>
  <si>
    <t>00062259</t>
  </si>
  <si>
    <t>00064900</t>
  </si>
  <si>
    <t>00064901</t>
  </si>
  <si>
    <t>00061913</t>
  </si>
  <si>
    <t>00063564</t>
  </si>
  <si>
    <t>00063865</t>
  </si>
  <si>
    <t>00063866</t>
  </si>
  <si>
    <t>00065127</t>
  </si>
  <si>
    <t>00062363</t>
  </si>
  <si>
    <t>00063893</t>
  </si>
  <si>
    <t>00063526</t>
  </si>
  <si>
    <t>00063531</t>
  </si>
  <si>
    <t>00059287</t>
  </si>
  <si>
    <t>00062192</t>
  </si>
  <si>
    <t>00063655</t>
  </si>
  <si>
    <t>00064282</t>
  </si>
  <si>
    <t>00065177</t>
  </si>
  <si>
    <t>00059460</t>
  </si>
  <si>
    <t>00061080</t>
  </si>
  <si>
    <t>00063882</t>
  </si>
  <si>
    <t>00059322</t>
  </si>
  <si>
    <t>00060922</t>
  </si>
  <si>
    <t>00060923</t>
  </si>
  <si>
    <t>00062144</t>
  </si>
  <si>
    <t>00063716</t>
  </si>
  <si>
    <t>00065133</t>
  </si>
  <si>
    <t>00061877</t>
  </si>
  <si>
    <t>Bán hàng CÔNG TY TNHH MỘT THÀNH VIÊN CO.OPMART HẢI PHÒNG theo hóa đơn 00061877</t>
  </si>
  <si>
    <t>00061878</t>
  </si>
  <si>
    <t>Bán hàng CÔNG TY TNHH MỘT THÀNH VIÊN CO.OPMART HẢI PHÒNG theo hóa đơn 00061878</t>
  </si>
  <si>
    <t>00060860</t>
  </si>
  <si>
    <t>00061071</t>
  </si>
  <si>
    <t>00062368</t>
  </si>
  <si>
    <t>00063632</t>
  </si>
  <si>
    <t>00063633</t>
  </si>
  <si>
    <t>00059288</t>
  </si>
  <si>
    <t>Bán hàng CÔNG TY TNHH MỘT THÀNH VIÊN CO.OPMART THANH HÓA theo hóa đơn 00059288</t>
  </si>
  <si>
    <t>00059289</t>
  </si>
  <si>
    <t>Bán hàng CÔNG TY TNHH MỘT THÀNH VIÊN CO.OPMART THANH HÓA theo hóa đơn 00059289</t>
  </si>
  <si>
    <t>00062121</t>
  </si>
  <si>
    <t>Bán hàng CÔNG TY TNHH MỘT THÀNH VIÊN CO.OPMART THANH HÓA theo hóa đơn 00062121</t>
  </si>
  <si>
    <t>00063678</t>
  </si>
  <si>
    <t>Bán hàng CÔNG TY TNHH MỘT THÀNH VIÊN CO.OPMART THANH HÓA theo hóa đơn 00063678</t>
  </si>
  <si>
    <t>00063679</t>
  </si>
  <si>
    <t>Bán hàng CÔNG TY TNHH MỘT THÀNH VIÊN CO.OPMART THANH HÓA theo hóa đơn 00063679</t>
  </si>
  <si>
    <t>00059320</t>
  </si>
  <si>
    <t>00059329</t>
  </si>
  <si>
    <t>00062143</t>
  </si>
  <si>
    <t>00062161</t>
  </si>
  <si>
    <t>00063717</t>
  </si>
  <si>
    <t>00065135</t>
  </si>
  <si>
    <t>00065138</t>
  </si>
  <si>
    <t>00059258</t>
  </si>
  <si>
    <t>00059440</t>
  </si>
  <si>
    <t>00059442</t>
  </si>
  <si>
    <t>00060874</t>
  </si>
  <si>
    <t>00062133</t>
  </si>
  <si>
    <t>00063421</t>
  </si>
  <si>
    <t>Bán hàng MARFOUR. Co.opMart SCA - Long Biên, SP MỚI CHẠY KM GÀ XÌ DẦU 500G VÀ CHÂN GÀ XÌ DẦU 150G  X 15% TỪ NGÀY 18-10-2023 ĐẾN 20-11-2023</t>
  </si>
  <si>
    <t>00063424</t>
  </si>
  <si>
    <t>Bán hàng MARFOUR. Co.opMart SCA - Long Biên,  CHẠY KM GÀ XÌ DẦU 500G VÀ CHÂN GÀ XÌ DẦU 150G  X 15% TỪ NGÀY 18-10-2023 ĐẾN 20-11-2023</t>
  </si>
  <si>
    <t>00060624</t>
  </si>
  <si>
    <t>00061909</t>
  </si>
  <si>
    <t>00065159</t>
  </si>
  <si>
    <t>00065160</t>
  </si>
  <si>
    <t>00061006</t>
  </si>
  <si>
    <t>00059454</t>
  </si>
  <si>
    <t>00061069</t>
  </si>
  <si>
    <t>00062360</t>
  </si>
  <si>
    <t>00062369</t>
  </si>
  <si>
    <t>00063879</t>
  </si>
  <si>
    <t>00059376</t>
  </si>
  <si>
    <t>00061008</t>
  </si>
  <si>
    <t>00061009</t>
  </si>
  <si>
    <t>00062258</t>
  </si>
  <si>
    <t>00062270</t>
  </si>
  <si>
    <t>00062271</t>
  </si>
  <si>
    <t>00063793</t>
  </si>
  <si>
    <t>00063794</t>
  </si>
  <si>
    <t>00063795</t>
  </si>
  <si>
    <t>00060142</t>
  </si>
  <si>
    <t>00062221</t>
  </si>
  <si>
    <t>00062222</t>
  </si>
  <si>
    <t>00063566</t>
  </si>
  <si>
    <t>00064654</t>
  </si>
  <si>
    <t>00059438</t>
  </si>
  <si>
    <t>00060778</t>
  </si>
  <si>
    <t>00060940</t>
  </si>
  <si>
    <t>00060942</t>
  </si>
  <si>
    <t>00062010</t>
  </si>
  <si>
    <t>00062011</t>
  </si>
  <si>
    <t>00062196</t>
  </si>
  <si>
    <t>00063542</t>
  </si>
  <si>
    <t>00063729</t>
  </si>
  <si>
    <t>00065056</t>
  </si>
  <si>
    <t>00065161</t>
  </si>
  <si>
    <t>00060051</t>
  </si>
  <si>
    <t>00062306</t>
  </si>
  <si>
    <t>00062307</t>
  </si>
  <si>
    <t>00063586</t>
  </si>
  <si>
    <t>00063850</t>
  </si>
  <si>
    <t>00063568</t>
  </si>
  <si>
    <t>00059283</t>
  </si>
  <si>
    <t>00059480</t>
  </si>
  <si>
    <t>00060614</t>
  </si>
  <si>
    <t>00060807</t>
  </si>
  <si>
    <t>00061045</t>
  </si>
  <si>
    <t>00062337</t>
  </si>
  <si>
    <t>00062338</t>
  </si>
  <si>
    <t>00063549</t>
  </si>
  <si>
    <t>00063550</t>
  </si>
  <si>
    <t>00064209</t>
  </si>
  <si>
    <t>00059285</t>
  </si>
  <si>
    <t>00060988</t>
  </si>
  <si>
    <t>00060989</t>
  </si>
  <si>
    <t>00063110</t>
  </si>
  <si>
    <t>00063672</t>
  </si>
  <si>
    <t>00065167</t>
  </si>
  <si>
    <t>00059439</t>
  </si>
  <si>
    <t>00059441</t>
  </si>
  <si>
    <t>Bán hàng CÔNG TY TNHH MỘT THÀNH VIÊN SÀI GÒN CO.OP HÀ NỘI theo hóa đơn 00059441</t>
  </si>
  <si>
    <t>00060339</t>
  </si>
  <si>
    <t>Bán hàng CÔNG TY TNHH MỘT THÀNH VIÊN SÀI GÒN CO.OP HÀ NỘI theo hóa đơn 00060339</t>
  </si>
  <si>
    <t>00060340</t>
  </si>
  <si>
    <t>Bán hàng CÔNG TY TNHH MỘT THÀNH VIÊN SÀI GÒN CO.OP HÀ NỘI theo hóa đơn 00060340</t>
  </si>
  <si>
    <t>00062125</t>
  </si>
  <si>
    <t>Bán hàng CÔNG TY TNHH MỘT THÀNH VIÊN SÀI GÒN CO.OP HÀ NỘI theo hóa đơn 00062125</t>
  </si>
  <si>
    <t>00062126</t>
  </si>
  <si>
    <t>00062350</t>
  </si>
  <si>
    <t>00063422</t>
  </si>
  <si>
    <t>Bán hàng CÔNG TY TNHH MỘT THÀNH VIÊN SÀI GÒN CO.OP HÀ NỘI , CHẠY KM GÀ XÌ DẦU VÀ CHÂN GÀ XÌ DẦU X15%  TỪ NGÀY 18-10-2023 ĐẾN 20-11-2023</t>
  </si>
  <si>
    <t>00063760</t>
  </si>
  <si>
    <t>Bán hàng CÔNG TY TNHH MỘT THÀNH VIÊN SÀI GÒN CO.OP HÀ NỘI theo hóa đơn 00063760</t>
  </si>
  <si>
    <t>00064658</t>
  </si>
  <si>
    <t>00060609</t>
  </si>
  <si>
    <t>00061637</t>
  </si>
  <si>
    <t>00062378</t>
  </si>
  <si>
    <t>00063583</t>
  </si>
  <si>
    <t>00065077</t>
  </si>
  <si>
    <t>00060601</t>
  </si>
  <si>
    <t>00060775</t>
  </si>
  <si>
    <t>00061111</t>
  </si>
  <si>
    <t>00061895</t>
  </si>
  <si>
    <t>00062204</t>
  </si>
  <si>
    <t>00063546</t>
  </si>
  <si>
    <t>00063547</t>
  </si>
  <si>
    <t>00063732</t>
  </si>
  <si>
    <t>00065074</t>
  </si>
  <si>
    <t>00060582</t>
  </si>
  <si>
    <t>00060617</t>
  </si>
  <si>
    <t>00062014</t>
  </si>
  <si>
    <t>00063551</t>
  </si>
  <si>
    <t>00063552</t>
  </si>
  <si>
    <t>00063553</t>
  </si>
  <si>
    <t>00059357</t>
  </si>
  <si>
    <t>00060205</t>
  </si>
  <si>
    <t>00063394</t>
  </si>
  <si>
    <t>00063395</t>
  </si>
  <si>
    <t>00063567</t>
  </si>
  <si>
    <t>00063827</t>
  </si>
  <si>
    <t>00059391</t>
  </si>
  <si>
    <t>00059392</t>
  </si>
  <si>
    <t>00060611</t>
  </si>
  <si>
    <t>00061903</t>
  </si>
  <si>
    <t>00063673</t>
  </si>
  <si>
    <t>00063847</t>
  </si>
  <si>
    <t>00065176</t>
  </si>
  <si>
    <t>00060787</t>
  </si>
  <si>
    <t>00062342</t>
  </si>
  <si>
    <t>00063416</t>
  </si>
  <si>
    <t>00063658</t>
  </si>
  <si>
    <t>00063659</t>
  </si>
  <si>
    <t>00060644</t>
  </si>
  <si>
    <t>00061012</t>
  </si>
  <si>
    <t>00062253</t>
  </si>
  <si>
    <t>00062275</t>
  </si>
  <si>
    <t>00063534</t>
  </si>
  <si>
    <t>00063805</t>
  </si>
  <si>
    <t>00065053</t>
  </si>
  <si>
    <t>00059443</t>
  </si>
  <si>
    <t>00059444</t>
  </si>
  <si>
    <t>00060351</t>
  </si>
  <si>
    <t>00060963</t>
  </si>
  <si>
    <t>00061899</t>
  </si>
  <si>
    <t>00062235</t>
  </si>
  <si>
    <t>00063108</t>
  </si>
  <si>
    <t>00063119</t>
  </si>
  <si>
    <t>00063589</t>
  </si>
  <si>
    <t>00059402</t>
  </si>
  <si>
    <t>00060092</t>
  </si>
  <si>
    <t>00060788</t>
  </si>
  <si>
    <t>00060881</t>
  </si>
  <si>
    <t>00062183</t>
  </si>
  <si>
    <t>00063559</t>
  </si>
  <si>
    <t>00065058</t>
  </si>
  <si>
    <t>00059372</t>
  </si>
  <si>
    <t>00059380</t>
  </si>
  <si>
    <t>00061016</t>
  </si>
  <si>
    <t>00062251</t>
  </si>
  <si>
    <t>00062274</t>
  </si>
  <si>
    <t>00063786</t>
  </si>
  <si>
    <t>00063800</t>
  </si>
  <si>
    <t>00063801</t>
  </si>
  <si>
    <t>00059272</t>
  </si>
  <si>
    <t>00059275</t>
  </si>
  <si>
    <t>00059276</t>
  </si>
  <si>
    <t>00059277</t>
  </si>
  <si>
    <t>00059278</t>
  </si>
  <si>
    <t>00059279</t>
  </si>
  <si>
    <t>00059282</t>
  </si>
  <si>
    <t>00059284</t>
  </si>
  <si>
    <t>00059346</t>
  </si>
  <si>
    <t>00059351</t>
  </si>
  <si>
    <t>00059354</t>
  </si>
  <si>
    <t>00059366</t>
  </si>
  <si>
    <t>00059367</t>
  </si>
  <si>
    <t>00059368</t>
  </si>
  <si>
    <t>00059387</t>
  </si>
  <si>
    <t>Cửa Hàng Co.opFood Chung Cư Hà Đô</t>
  </si>
  <si>
    <t>00059388</t>
  </si>
  <si>
    <t>00059389</t>
  </si>
  <si>
    <t>00059390</t>
  </si>
  <si>
    <t>00059394</t>
  </si>
  <si>
    <t>00059395</t>
  </si>
  <si>
    <t>00059396</t>
  </si>
  <si>
    <t>00059397</t>
  </si>
  <si>
    <t>00059398</t>
  </si>
  <si>
    <t>00059399</t>
  </si>
  <si>
    <t>00059400</t>
  </si>
  <si>
    <t>00059403</t>
  </si>
  <si>
    <t>00059404</t>
  </si>
  <si>
    <t>00059406</t>
  </si>
  <si>
    <t>00059407</t>
  </si>
  <si>
    <t>00059408</t>
  </si>
  <si>
    <t>00059409</t>
  </si>
  <si>
    <t>00059412</t>
  </si>
  <si>
    <t>00059414</t>
  </si>
  <si>
    <t>00059415</t>
  </si>
  <si>
    <t>00059416</t>
  </si>
  <si>
    <t>00059417</t>
  </si>
  <si>
    <t>00059419</t>
  </si>
  <si>
    <t>00059420</t>
  </si>
  <si>
    <t>00059421</t>
  </si>
  <si>
    <t>00059422</t>
  </si>
  <si>
    <t>00059423</t>
  </si>
  <si>
    <t>Cửa Hàng Co.opFood Kha Vạn Cân 557</t>
  </si>
  <si>
    <t>00059424</t>
  </si>
  <si>
    <t>00059428</t>
  </si>
  <si>
    <t>00059430</t>
  </si>
  <si>
    <t>00059431</t>
  </si>
  <si>
    <t>00059437</t>
  </si>
  <si>
    <t>00060141</t>
  </si>
  <si>
    <t>00060181</t>
  </si>
  <si>
    <t>00060203</t>
  </si>
  <si>
    <t>00060343</t>
  </si>
  <si>
    <t>00060344</t>
  </si>
  <si>
    <t>00060345</t>
  </si>
  <si>
    <t>00060346</t>
  </si>
  <si>
    <t>00060348</t>
  </si>
  <si>
    <t>00060349</t>
  </si>
  <si>
    <t>00060350</t>
  </si>
  <si>
    <t>00060354</t>
  </si>
  <si>
    <t>00060355</t>
  </si>
  <si>
    <t>00060356</t>
  </si>
  <si>
    <t>00060357</t>
  </si>
  <si>
    <t>00060603</t>
  </si>
  <si>
    <t>00060604</t>
  </si>
  <si>
    <t>00060605</t>
  </si>
  <si>
    <t>00060776</t>
  </si>
  <si>
    <t>00060777</t>
  </si>
  <si>
    <t>00060780</t>
  </si>
  <si>
    <t>00060789</t>
  </si>
  <si>
    <t>00060792</t>
  </si>
  <si>
    <t>00060793</t>
  </si>
  <si>
    <t>00060794</t>
  </si>
  <si>
    <t>00060795</t>
  </si>
  <si>
    <t>00060808</t>
  </si>
  <si>
    <t>00060842</t>
  </si>
  <si>
    <t>00060843</t>
  </si>
  <si>
    <t>00060844</t>
  </si>
  <si>
    <t>00060845</t>
  </si>
  <si>
    <t>00060876</t>
  </si>
  <si>
    <t>00060882</t>
  </si>
  <si>
    <t>00060883</t>
  </si>
  <si>
    <t>00060886</t>
  </si>
  <si>
    <t>00060887</t>
  </si>
  <si>
    <t>00060888</t>
  </si>
  <si>
    <t>00060889</t>
  </si>
  <si>
    <t>00060962</t>
  </si>
  <si>
    <t>00060990</t>
  </si>
  <si>
    <t>00060996</t>
  </si>
  <si>
    <t>00060997</t>
  </si>
  <si>
    <t>00060998</t>
  </si>
  <si>
    <t>00061018</t>
  </si>
  <si>
    <t>00061019</t>
  </si>
  <si>
    <t>00061020</t>
  </si>
  <si>
    <t>00061021</t>
  </si>
  <si>
    <t>00061025</t>
  </si>
  <si>
    <t>00061029</t>
  </si>
  <si>
    <t>00061030</t>
  </si>
  <si>
    <t>00061031</t>
  </si>
  <si>
    <t>00061032</t>
  </si>
  <si>
    <t>00061036</t>
  </si>
  <si>
    <t>00061038</t>
  </si>
  <si>
    <t>00061041</t>
  </si>
  <si>
    <t>00061042</t>
  </si>
  <si>
    <t>00061046</t>
  </si>
  <si>
    <t>00061047</t>
  </si>
  <si>
    <t>00061048</t>
  </si>
  <si>
    <t>00061049</t>
  </si>
  <si>
    <t>00061050</t>
  </si>
  <si>
    <t>00061051</t>
  </si>
  <si>
    <t>00061052</t>
  </si>
  <si>
    <t>00061053</t>
  </si>
  <si>
    <t>00061055</t>
  </si>
  <si>
    <t>00061056</t>
  </si>
  <si>
    <t>00061058</t>
  </si>
  <si>
    <t>00061619</t>
  </si>
  <si>
    <t>00061620</t>
  </si>
  <si>
    <t>00061621</t>
  </si>
  <si>
    <t>00061622</t>
  </si>
  <si>
    <t>00061636</t>
  </si>
  <si>
    <t>00061639</t>
  </si>
  <si>
    <t>00061640</t>
  </si>
  <si>
    <t>00061641</t>
  </si>
  <si>
    <t>00061642</t>
  </si>
  <si>
    <t>00061892</t>
  </si>
  <si>
    <t>00061893</t>
  </si>
  <si>
    <t>00061900</t>
  </si>
  <si>
    <t>00061901</t>
  </si>
  <si>
    <t>00061902</t>
  </si>
  <si>
    <t>00061908</t>
  </si>
  <si>
    <t>00061910</t>
  </si>
  <si>
    <t>00061912</t>
  </si>
  <si>
    <t>00061914</t>
  </si>
  <si>
    <t>00061921</t>
  </si>
  <si>
    <t>00061922</t>
  </si>
  <si>
    <t>00061923</t>
  </si>
  <si>
    <t>00062019</t>
  </si>
  <si>
    <t>00062020</t>
  </si>
  <si>
    <t>00062021</t>
  </si>
  <si>
    <t>00062022</t>
  </si>
  <si>
    <t>00062023</t>
  </si>
  <si>
    <t>00062024</t>
  </si>
  <si>
    <t>00062029</t>
  </si>
  <si>
    <t>00062030</t>
  </si>
  <si>
    <t>00062035</t>
  </si>
  <si>
    <t>00062036</t>
  </si>
  <si>
    <t>00062037</t>
  </si>
  <si>
    <t>00062038</t>
  </si>
  <si>
    <t>00062070</t>
  </si>
  <si>
    <t>00062071</t>
  </si>
  <si>
    <t>00062072</t>
  </si>
  <si>
    <t>00062073</t>
  </si>
  <si>
    <t>00062074</t>
  </si>
  <si>
    <t>00062075</t>
  </si>
  <si>
    <t>00062076</t>
  </si>
  <si>
    <t>00062077</t>
  </si>
  <si>
    <t>00062082</t>
  </si>
  <si>
    <t>00062086</t>
  </si>
  <si>
    <t>00062087</t>
  </si>
  <si>
    <t>00062090</t>
  </si>
  <si>
    <t>00062094</t>
  </si>
  <si>
    <t>00062098</t>
  </si>
  <si>
    <t>00062100</t>
  </si>
  <si>
    <t>00062101</t>
  </si>
  <si>
    <t>00062103</t>
  </si>
  <si>
    <t>00062115</t>
  </si>
  <si>
    <t>00062116</t>
  </si>
  <si>
    <t>00062119</t>
  </si>
  <si>
    <t>00062179</t>
  </si>
  <si>
    <t>00062181</t>
  </si>
  <si>
    <t>00062185</t>
  </si>
  <si>
    <t>00062186</t>
  </si>
  <si>
    <t>00062191</t>
  </si>
  <si>
    <t>00062197</t>
  </si>
  <si>
    <t>00062200</t>
  </si>
  <si>
    <t>00062201</t>
  </si>
  <si>
    <t>00062202</t>
  </si>
  <si>
    <t>00062203</t>
  </si>
  <si>
    <t>00062206</t>
  </si>
  <si>
    <t>00062207</t>
  </si>
  <si>
    <t>00062214</t>
  </si>
  <si>
    <t>00062215</t>
  </si>
  <si>
    <t>00062216</t>
  </si>
  <si>
    <t>00062218</t>
  </si>
  <si>
    <t>00062233</t>
  </si>
  <si>
    <t>00062234</t>
  </si>
  <si>
    <t>00062236</t>
  </si>
  <si>
    <t>00062237</t>
  </si>
  <si>
    <t>00062279</t>
  </si>
  <si>
    <t>00062281</t>
  </si>
  <si>
    <t>00062282</t>
  </si>
  <si>
    <t>00062283</t>
  </si>
  <si>
    <t>00062286</t>
  </si>
  <si>
    <t>00062288</t>
  </si>
  <si>
    <t>00062289</t>
  </si>
  <si>
    <t>00062290</t>
  </si>
  <si>
    <t>00062291</t>
  </si>
  <si>
    <t>00062292</t>
  </si>
  <si>
    <t>00062293</t>
  </si>
  <si>
    <t>00062295</t>
  </si>
  <si>
    <t>00062296</t>
  </si>
  <si>
    <t>00062297</t>
  </si>
  <si>
    <t>00062299</t>
  </si>
  <si>
    <t>00062304</t>
  </si>
  <si>
    <t>00062305</t>
  </si>
  <si>
    <t>00062309</t>
  </si>
  <si>
    <t>00062311</t>
  </si>
  <si>
    <t>00062317</t>
  </si>
  <si>
    <t>00062318</t>
  </si>
  <si>
    <t>00062320</t>
  </si>
  <si>
    <t>00062321</t>
  </si>
  <si>
    <t>00062322</t>
  </si>
  <si>
    <t>00062324</t>
  </si>
  <si>
    <t>00062325</t>
  </si>
  <si>
    <t>00062326</t>
  </si>
  <si>
    <t>00062327</t>
  </si>
  <si>
    <t>00062330</t>
  </si>
  <si>
    <t>00062331</t>
  </si>
  <si>
    <t>00062333</t>
  </si>
  <si>
    <t>00062335</t>
  </si>
  <si>
    <t>00062336</t>
  </si>
  <si>
    <t>00062339</t>
  </si>
  <si>
    <t>00062341</t>
  </si>
  <si>
    <t>00062352</t>
  </si>
  <si>
    <t>00062353</t>
  </si>
  <si>
    <t>00062354</t>
  </si>
  <si>
    <t>00063091</t>
  </si>
  <si>
    <t>00063098</t>
  </si>
  <si>
    <t>00063103</t>
  </si>
  <si>
    <t>00063104</t>
  </si>
  <si>
    <t>00063105</t>
  </si>
  <si>
    <t>00063106</t>
  </si>
  <si>
    <t>00063107</t>
  </si>
  <si>
    <t>00063113</t>
  </si>
  <si>
    <t>00063114</t>
  </si>
  <si>
    <t>00063115</t>
  </si>
  <si>
    <t>00063116</t>
  </si>
  <si>
    <t>00063117</t>
  </si>
  <si>
    <t>00063387</t>
  </si>
  <si>
    <t>00063388</t>
  </si>
  <si>
    <t>00063389</t>
  </si>
  <si>
    <t>00063390</t>
  </si>
  <si>
    <t>00063391</t>
  </si>
  <si>
    <t>00063393</t>
  </si>
  <si>
    <t>00063401</t>
  </si>
  <si>
    <t>00063402</t>
  </si>
  <si>
    <t>00063408</t>
  </si>
  <si>
    <t>00063411</t>
  </si>
  <si>
    <t>00063414</t>
  </si>
  <si>
    <t>00063415</t>
  </si>
  <si>
    <t>00063420</t>
  </si>
  <si>
    <t>00063423</t>
  </si>
  <si>
    <t>00063425</t>
  </si>
  <si>
    <t>00063479</t>
  </si>
  <si>
    <t>00063543</t>
  </si>
  <si>
    <t>00063555</t>
  </si>
  <si>
    <t>00063556</t>
  </si>
  <si>
    <t>00063557</t>
  </si>
  <si>
    <t>00063558</t>
  </si>
  <si>
    <t>00063560</t>
  </si>
  <si>
    <t>00063565</t>
  </si>
  <si>
    <t>00063569</t>
  </si>
  <si>
    <t>00063584</t>
  </si>
  <si>
    <t>00063626</t>
  </si>
  <si>
    <t>00063627</t>
  </si>
  <si>
    <t>00063646</t>
  </si>
  <si>
    <t>00063651</t>
  </si>
  <si>
    <t>00063652</t>
  </si>
  <si>
    <t>00063653</t>
  </si>
  <si>
    <t>00063654</t>
  </si>
  <si>
    <t>00063661</t>
  </si>
  <si>
    <t>00063669</t>
  </si>
  <si>
    <t>00063671</t>
  </si>
  <si>
    <t>00063725</t>
  </si>
  <si>
    <t>00063740</t>
  </si>
  <si>
    <t>00063744</t>
  </si>
  <si>
    <t>00063782</t>
  </si>
  <si>
    <t>00063817</t>
  </si>
  <si>
    <t>00063818</t>
  </si>
  <si>
    <t>00063819</t>
  </si>
  <si>
    <t>00063820</t>
  </si>
  <si>
    <t>00063821</t>
  </si>
  <si>
    <t>00063829</t>
  </si>
  <si>
    <t>00063830</t>
  </si>
  <si>
    <t>00063831</t>
  </si>
  <si>
    <t>00063832</t>
  </si>
  <si>
    <t>00063833</t>
  </si>
  <si>
    <t>00063834</t>
  </si>
  <si>
    <t>00063835</t>
  </si>
  <si>
    <t>00063836</t>
  </si>
  <si>
    <t>00063837</t>
  </si>
  <si>
    <t>00063838</t>
  </si>
  <si>
    <t>00063839</t>
  </si>
  <si>
    <t>00063840</t>
  </si>
  <si>
    <t>00063841</t>
  </si>
  <si>
    <t>00063842</t>
  </si>
  <si>
    <t>00063855</t>
  </si>
  <si>
    <t>00063857</t>
  </si>
  <si>
    <t>00063862</t>
  </si>
  <si>
    <t>00063864</t>
  </si>
  <si>
    <t>00064212</t>
  </si>
  <si>
    <t>00064213</t>
  </si>
  <si>
    <t>00064235</t>
  </si>
  <si>
    <t>00064647</t>
  </si>
  <si>
    <t>00064651</t>
  </si>
  <si>
    <t>00064652</t>
  </si>
  <si>
    <t>00064653</t>
  </si>
  <si>
    <t>00064655</t>
  </si>
  <si>
    <t>00064656</t>
  </si>
  <si>
    <t>00064657</t>
  </si>
  <si>
    <t>00064916</t>
  </si>
  <si>
    <t>00064917</t>
  </si>
  <si>
    <t>00064919</t>
  </si>
  <si>
    <t>00064920</t>
  </si>
  <si>
    <t>00064922</t>
  </si>
  <si>
    <t>00064924</t>
  </si>
  <si>
    <t>00064925</t>
  </si>
  <si>
    <t>00064926</t>
  </si>
  <si>
    <t>00064927</t>
  </si>
  <si>
    <t>00064930</t>
  </si>
  <si>
    <t>00064934</t>
  </si>
  <si>
    <t>00064935</t>
  </si>
  <si>
    <t>00064936</t>
  </si>
  <si>
    <t>00064937</t>
  </si>
  <si>
    <t>00064938</t>
  </si>
  <si>
    <t>00065059</t>
  </si>
  <si>
    <t>00065060</t>
  </si>
  <si>
    <t>00065061</t>
  </si>
  <si>
    <t>00065063</t>
  </si>
  <si>
    <t>00065064</t>
  </si>
  <si>
    <t>00065065</t>
  </si>
  <si>
    <t>00065070</t>
  </si>
  <si>
    <t>Cửa Hàng Co.opFood Đình Phong Phú</t>
  </si>
  <si>
    <t>00065071</t>
  </si>
  <si>
    <t>00065072</t>
  </si>
  <si>
    <t>00065073</t>
  </si>
  <si>
    <t>00065079</t>
  </si>
  <si>
    <t>00065082</t>
  </si>
  <si>
    <t>00065083</t>
  </si>
  <si>
    <t>00065085</t>
  </si>
  <si>
    <t>00065087</t>
  </si>
  <si>
    <t>00065111</t>
  </si>
  <si>
    <t>00065114</t>
  </si>
  <si>
    <t>00065122</t>
  </si>
  <si>
    <t>00065163</t>
  </si>
  <si>
    <t>00065187</t>
  </si>
  <si>
    <t>00062298</t>
  </si>
  <si>
    <t>00063572</t>
  </si>
  <si>
    <t>00065174</t>
  </si>
  <si>
    <t>00059222</t>
  </si>
  <si>
    <t>00059228</t>
  </si>
  <si>
    <t>00061067</t>
  </si>
  <si>
    <t>00061070</t>
  </si>
  <si>
    <t>00063874</t>
  </si>
  <si>
    <t>00063891</t>
  </si>
  <si>
    <t>00063892</t>
  </si>
  <si>
    <t>00059225</t>
  </si>
  <si>
    <t>00061078</t>
  </si>
  <si>
    <t>00062364</t>
  </si>
  <si>
    <t>00062373</t>
  </si>
  <si>
    <t>00063634</t>
  </si>
  <si>
    <t>00059370</t>
  </si>
  <si>
    <t>00061000</t>
  </si>
  <si>
    <t>00061015</t>
  </si>
  <si>
    <t>00061927</t>
  </si>
  <si>
    <t>00063536</t>
  </si>
  <si>
    <t>00063789</t>
  </si>
  <si>
    <t>00060928</t>
  </si>
  <si>
    <t>00062146</t>
  </si>
  <si>
    <t>00063712</t>
  </si>
  <si>
    <t>00063532</t>
  </si>
  <si>
    <t>00063533</t>
  </si>
  <si>
    <t>00062147</t>
  </si>
  <si>
    <t>00063715</t>
  </si>
  <si>
    <t>00059223</t>
  </si>
  <si>
    <t>00059227</t>
  </si>
  <si>
    <t>00059451</t>
  </si>
  <si>
    <t>00062079</t>
  </si>
  <si>
    <t>00062083</t>
  </si>
  <si>
    <t>00062359</t>
  </si>
  <si>
    <t>00063636</t>
  </si>
  <si>
    <t>00063876</t>
  </si>
  <si>
    <t>00063878</t>
  </si>
  <si>
    <t>00059268</t>
  </si>
  <si>
    <t>00060973</t>
  </si>
  <si>
    <t>00060974</t>
  </si>
  <si>
    <t>00061017</t>
  </si>
  <si>
    <t>00063527</t>
  </si>
  <si>
    <t>00063642</t>
  </si>
  <si>
    <t>Bán hàng CÔNG TY TNHH MỘT THÀNH VIÊN THƯƠNG MẠI VÀ DỊCH VỤ SÀI GÒN - HÀ TĨNH theo hóa đơn 00063642</t>
  </si>
  <si>
    <t>00063643</t>
  </si>
  <si>
    <t>Bán hàng CÔNG TY TNHH MỘT THÀNH VIÊN THƯƠNG MẠI VÀ DỊCH VỤ SÀI GÒN - HÀ TĨNH theo hóa đơn 00063643</t>
  </si>
  <si>
    <t>00063762</t>
  </si>
  <si>
    <t>00060929</t>
  </si>
  <si>
    <t>00062154</t>
  </si>
  <si>
    <t>00063714</t>
  </si>
  <si>
    <t>00059371</t>
  </si>
  <si>
    <t>00061928</t>
  </si>
  <si>
    <t>00061929</t>
  </si>
  <si>
    <t>00063529</t>
  </si>
  <si>
    <t>00063537</t>
  </si>
  <si>
    <t>00063788</t>
  </si>
  <si>
    <t>00065051</t>
  </si>
  <si>
    <t>00059342</t>
  </si>
  <si>
    <t>00059426</t>
  </si>
  <si>
    <t>00059436</t>
  </si>
  <si>
    <t>00060353</t>
  </si>
  <si>
    <t>00060774</t>
  </si>
  <si>
    <t>00060945</t>
  </si>
  <si>
    <t>00061054</t>
  </si>
  <si>
    <t>00061112</t>
  </si>
  <si>
    <t>00061625</t>
  </si>
  <si>
    <t>00061896</t>
  </si>
  <si>
    <t>00061897</t>
  </si>
  <si>
    <t>00062028</t>
  </si>
  <si>
    <t>00062323</t>
  </si>
  <si>
    <t>00062334</t>
  </si>
  <si>
    <t>00063086</t>
  </si>
  <si>
    <t>00063405</t>
  </si>
  <si>
    <t>00063406</t>
  </si>
  <si>
    <t>00063407</t>
  </si>
  <si>
    <t>00063544</t>
  </si>
  <si>
    <t>00063573</t>
  </si>
  <si>
    <t>00063656</t>
  </si>
  <si>
    <t>00063657</t>
  </si>
  <si>
    <t>00063814</t>
  </si>
  <si>
    <t>00064280</t>
  </si>
  <si>
    <t>00064939</t>
  </si>
  <si>
    <t>00065175</t>
  </si>
  <si>
    <t>00059369</t>
  </si>
  <si>
    <t>00059379</t>
  </si>
  <si>
    <t>00061001</t>
  </si>
  <si>
    <t>00061011</t>
  </si>
  <si>
    <t>00063785</t>
  </si>
  <si>
    <t>00063796</t>
  </si>
  <si>
    <t>00059375</t>
  </si>
  <si>
    <t>00061010</t>
  </si>
  <si>
    <t>00062254</t>
  </si>
  <si>
    <t>00063791</t>
  </si>
  <si>
    <t>00063792</t>
  </si>
  <si>
    <t>00060965</t>
  </si>
  <si>
    <t>00063109</t>
  </si>
  <si>
    <t>00063670</t>
  </si>
  <si>
    <t>00063843</t>
  </si>
  <si>
    <t>00064662</t>
  </si>
  <si>
    <t>00059358</t>
  </si>
  <si>
    <t>00060581</t>
  </si>
  <si>
    <t>00060948</t>
  </si>
  <si>
    <t>00062025</t>
  </si>
  <si>
    <t>00062026</t>
  </si>
  <si>
    <t>00062224</t>
  </si>
  <si>
    <t>00063396</t>
  </si>
  <si>
    <t>00063397</t>
  </si>
  <si>
    <t>00063571</t>
  </si>
  <si>
    <t>00063742</t>
  </si>
  <si>
    <t>00063743</t>
  </si>
  <si>
    <t>00065066</t>
  </si>
  <si>
    <t>00065067</t>
  </si>
  <si>
    <t>00065172</t>
  </si>
  <si>
    <t>00060955</t>
  </si>
  <si>
    <t>00060956</t>
  </si>
  <si>
    <t>00063736</t>
  </si>
  <si>
    <t>00064236</t>
  </si>
  <si>
    <t>00064237</t>
  </si>
  <si>
    <t>00059345</t>
  </si>
  <si>
    <t>00062034</t>
  </si>
  <si>
    <t>00063118</t>
  </si>
  <si>
    <t>00063581</t>
  </si>
  <si>
    <t>00065078</t>
  </si>
  <si>
    <t>00061002</t>
  </si>
  <si>
    <t>00061007</t>
  </si>
  <si>
    <t>00062269</t>
  </si>
  <si>
    <t>00063802</t>
  </si>
  <si>
    <t>00063803</t>
  </si>
  <si>
    <t>00061003</t>
  </si>
  <si>
    <t>00062268</t>
  </si>
  <si>
    <t>00063535</t>
  </si>
  <si>
    <t>00063889</t>
  </si>
  <si>
    <t>00060858</t>
  </si>
  <si>
    <t>00063629</t>
  </si>
  <si>
    <t>00063635</t>
  </si>
  <si>
    <t>00059455</t>
  </si>
  <si>
    <t>00062361</t>
  </si>
  <si>
    <t>00063890</t>
  </si>
  <si>
    <t>00059459</t>
  </si>
  <si>
    <t>00061066</t>
  </si>
  <si>
    <t>00062370</t>
  </si>
  <si>
    <t>00063875</t>
  </si>
  <si>
    <t>00063880</t>
  </si>
  <si>
    <t>00063881</t>
  </si>
  <si>
    <t>00060859</t>
  </si>
  <si>
    <t>00063631</t>
  </si>
  <si>
    <t>00065113</t>
  </si>
  <si>
    <t>00059319</t>
  </si>
  <si>
    <t>00059330</t>
  </si>
  <si>
    <t>00060596</t>
  </si>
  <si>
    <t>00060597</t>
  </si>
  <si>
    <t>00060930</t>
  </si>
  <si>
    <t>00061883</t>
  </si>
  <si>
    <t>00062145</t>
  </si>
  <si>
    <t>00062155</t>
  </si>
  <si>
    <t>00063377</t>
  </si>
  <si>
    <t>00063706</t>
  </si>
  <si>
    <t>00063707</t>
  </si>
  <si>
    <t>00063719</t>
  </si>
  <si>
    <t>00065136</t>
  </si>
  <si>
    <t>00065137</t>
  </si>
  <si>
    <t>00062362</t>
  </si>
  <si>
    <t>00063894</t>
  </si>
  <si>
    <t>00059260</t>
  </si>
  <si>
    <t>00059360</t>
  </si>
  <si>
    <t>00059361</t>
  </si>
  <si>
    <t>00059362</t>
  </si>
  <si>
    <t>00059363</t>
  </si>
  <si>
    <t>00059364</t>
  </si>
  <si>
    <t>00059365</t>
  </si>
  <si>
    <t>00060248</t>
  </si>
  <si>
    <t>00060341</t>
  </si>
  <si>
    <t>00060810</t>
  </si>
  <si>
    <t>00060972</t>
  </si>
  <si>
    <t>00060975</t>
  </si>
  <si>
    <t>00060976</t>
  </si>
  <si>
    <t>00061631</t>
  </si>
  <si>
    <t>00061632</t>
  </si>
  <si>
    <t>00062033</t>
  </si>
  <si>
    <t>00062127</t>
  </si>
  <si>
    <t>00062128</t>
  </si>
  <si>
    <t>00062129</t>
  </si>
  <si>
    <t>00062130</t>
  </si>
  <si>
    <t>00062131</t>
  </si>
  <si>
    <t>00062132</t>
  </si>
  <si>
    <t>00062134</t>
  </si>
  <si>
    <t>00062260</t>
  </si>
  <si>
    <t>00062262</t>
  </si>
  <si>
    <t>00062263</t>
  </si>
  <si>
    <t>00062264</t>
  </si>
  <si>
    <t>00063083</t>
  </si>
  <si>
    <t>00063084</t>
  </si>
  <si>
    <t>00063085</t>
  </si>
  <si>
    <t>00063120</t>
  </si>
  <si>
    <t>00063596</t>
  </si>
  <si>
    <t>00063622</t>
  </si>
  <si>
    <t>00063623</t>
  </si>
  <si>
    <t>00063756</t>
  </si>
  <si>
    <t>00063757</t>
  </si>
  <si>
    <t>00063758</t>
  </si>
  <si>
    <t>00063759</t>
  </si>
  <si>
    <t>00063780</t>
  </si>
  <si>
    <t>00063781</t>
  </si>
  <si>
    <t>00063783</t>
  </si>
  <si>
    <t>00064685</t>
  </si>
  <si>
    <t>00065088</t>
  </si>
  <si>
    <t>00065089</t>
  </si>
  <si>
    <t>00065090</t>
  </si>
  <si>
    <t>00059353</t>
  </si>
  <si>
    <t>Bán hàng CHI NHÁNH CÔNG TY TNHH MỘT THÀNH VIÊN THỰC PHẨM SAIGON CO.OP - CO.OP FOOD KHU VỰC BÌNH DƯƠNG theo hóa đơn 00059353</t>
  </si>
  <si>
    <t>00059446</t>
  </si>
  <si>
    <t>Cửa Hàng Co.opFood BD QUANG PHÚC PLAZA</t>
  </si>
  <si>
    <t>00061613</t>
  </si>
  <si>
    <t>00062031</t>
  </si>
  <si>
    <t>Cửa Hàng Co.opFood BD CC CHARM SAPPHIRE</t>
  </si>
  <si>
    <t>00062212</t>
  </si>
  <si>
    <t>00062213</t>
  </si>
  <si>
    <t>00062228</t>
  </si>
  <si>
    <t>00062230</t>
  </si>
  <si>
    <t>00063099</t>
  </si>
  <si>
    <t>00063100</t>
  </si>
  <si>
    <t>Cửa Hàng Co.opFood BD Quang Phúc Plaza</t>
  </si>
  <si>
    <t>00063574</t>
  </si>
  <si>
    <t>00063575</t>
  </si>
  <si>
    <t>00063576</t>
  </si>
  <si>
    <t>00063628</t>
  </si>
  <si>
    <t>00063749</t>
  </si>
  <si>
    <t>Cửa Hàng Co.opFood BD Opal Boulevard , ĐƠN KHAI TRƯƠNG CK 10%</t>
  </si>
  <si>
    <t>00064649</t>
  </si>
  <si>
    <t>00065075</t>
  </si>
  <si>
    <t>00065084</t>
  </si>
  <si>
    <t>00065185</t>
  </si>
  <si>
    <t>00065186</t>
  </si>
  <si>
    <t>00059326</t>
  </si>
  <si>
    <t>Cửa hàng Co.opFood CT Lê Hồng Phong</t>
  </si>
  <si>
    <t>00059327</t>
  </si>
  <si>
    <t>Cửa hàng Co.opFood CT Thới Thuận</t>
  </si>
  <si>
    <t>00059328</t>
  </si>
  <si>
    <t>00060935</t>
  </si>
  <si>
    <t>00060936</t>
  </si>
  <si>
    <t>00060937</t>
  </si>
  <si>
    <t>00062148</t>
  </si>
  <si>
    <t>00062149</t>
  </si>
  <si>
    <t>00062157</t>
  </si>
  <si>
    <t>00062158</t>
  </si>
  <si>
    <t>00062159</t>
  </si>
  <si>
    <t>00062160</t>
  </si>
  <si>
    <t>00065143</t>
  </si>
  <si>
    <t>00065144</t>
  </si>
  <si>
    <t>00065145</t>
  </si>
  <si>
    <t>00061074</t>
  </si>
  <si>
    <t>00063730</t>
  </si>
  <si>
    <t>00063898</t>
  </si>
  <si>
    <t>00063705</t>
  </si>
  <si>
    <t>00059373</t>
  </si>
  <si>
    <t>00059374</t>
  </si>
  <si>
    <t>00061005</t>
  </si>
  <si>
    <t>00061014</t>
  </si>
  <si>
    <t>00062255</t>
  </si>
  <si>
    <t>00062265</t>
  </si>
  <si>
    <t>00063784</t>
  </si>
  <si>
    <t>00063799</t>
  </si>
  <si>
    <t>00062122</t>
  </si>
  <si>
    <t>Bán hàng CHI NHÁNH LIÊN HIỆP HỢP TÁC XÃ THƯƠNG MẠI TP. HỒ CHÍ MINH - CO.OPMART BẮC GIANG theo hóa đơn 00062122</t>
  </si>
  <si>
    <t>00062123</t>
  </si>
  <si>
    <t>00062124</t>
  </si>
  <si>
    <t>Bán hàng CHI NHÁNH LIÊN HIỆP HỢP TÁC XÃ THƯƠNG MẠI TP. HỒ CHÍ MINH - CO.OPMART BẮC GIANG theo hóa đơn 00062124</t>
  </si>
  <si>
    <t>00062136</t>
  </si>
  <si>
    <t>hủy hđ 62123 xuất lại 62136</t>
  </si>
  <si>
    <t>00059453</t>
  </si>
  <si>
    <t>00059463</t>
  </si>
  <si>
    <t>00062372</t>
  </si>
  <si>
    <t>00063885</t>
  </si>
  <si>
    <t>00063886</t>
  </si>
  <si>
    <t>00063750</t>
  </si>
  <si>
    <t>00063751</t>
  </si>
  <si>
    <t>00060870</t>
  </si>
  <si>
    <t>00060871</t>
  </si>
  <si>
    <t>00062211</t>
  </si>
  <si>
    <t>00063752</t>
  </si>
  <si>
    <t>00063753</t>
  </si>
  <si>
    <t>00059317</t>
  </si>
  <si>
    <t>00062142</t>
  </si>
  <si>
    <t>00059381</t>
  </si>
  <si>
    <t>00061013</t>
  </si>
  <si>
    <t>00062252</t>
  </si>
  <si>
    <t>00063797</t>
  </si>
  <si>
    <t>00060607</t>
  </si>
  <si>
    <t>00062284</t>
  </si>
  <si>
    <t>00063595</t>
  </si>
  <si>
    <t>00059377</t>
  </si>
  <si>
    <t>00062266</t>
  </si>
  <si>
    <t>00063790</t>
  </si>
  <si>
    <t>00060941</t>
  </si>
  <si>
    <t>00063731</t>
  </si>
  <si>
    <t>00065162</t>
  </si>
  <si>
    <t>00059456</t>
  </si>
  <si>
    <t>00059457</t>
  </si>
  <si>
    <t>00059462</t>
  </si>
  <si>
    <t>00060647</t>
  </si>
  <si>
    <t>00061077</t>
  </si>
  <si>
    <t>00062366</t>
  </si>
  <si>
    <t>00062367</t>
  </si>
  <si>
    <t>00062374</t>
  </si>
  <si>
    <t>00063528</t>
  </si>
  <si>
    <t>00063530</t>
  </si>
  <si>
    <t>00063895</t>
  </si>
  <si>
    <t>00065050</t>
  </si>
  <si>
    <t>00059378</t>
  </si>
  <si>
    <t>00062256</t>
  </si>
  <si>
    <t>00062272</t>
  </si>
  <si>
    <t>00062273</t>
  </si>
  <si>
    <t>00059425</t>
  </si>
  <si>
    <t>00059452</t>
  </si>
  <si>
    <t>00059464</t>
  </si>
  <si>
    <t>00061075</t>
  </si>
  <si>
    <t>00062080</t>
  </si>
  <si>
    <t>00063883</t>
  </si>
  <si>
    <t>00063884</t>
  </si>
  <si>
    <t>00063375</t>
  </si>
  <si>
    <t>00063376</t>
  </si>
  <si>
    <t>00062381</t>
  </si>
  <si>
    <t>00059315</t>
  </si>
  <si>
    <t>00060927</t>
  </si>
  <si>
    <t>00062141</t>
  </si>
  <si>
    <t>00065134</t>
  </si>
  <si>
    <t>00059323</t>
  </si>
  <si>
    <t>00062156</t>
  </si>
  <si>
    <t>00065139</t>
  </si>
  <si>
    <t>00059324</t>
  </si>
  <si>
    <t>00060932</t>
  </si>
  <si>
    <t>00062151</t>
  </si>
  <si>
    <t>00063709</t>
  </si>
  <si>
    <t>00065141</t>
  </si>
  <si>
    <t>00060926</t>
  </si>
  <si>
    <t>00060931</t>
  </si>
  <si>
    <t>00062150</t>
  </si>
  <si>
    <t>00063713</t>
  </si>
  <si>
    <t>00063718</t>
  </si>
  <si>
    <t>00059314</t>
  </si>
  <si>
    <t>00059325</t>
  </si>
  <si>
    <t>00060924</t>
  </si>
  <si>
    <t>00060925</t>
  </si>
  <si>
    <t>00060934</t>
  </si>
  <si>
    <t>00062139</t>
  </si>
  <si>
    <t>00062140</t>
  </si>
  <si>
    <t>00062152</t>
  </si>
  <si>
    <t>00063708</t>
  </si>
  <si>
    <t>00065132</t>
  </si>
  <si>
    <t>00065140</t>
  </si>
  <si>
    <t>00059355</t>
  </si>
  <si>
    <t>00060878</t>
  </si>
  <si>
    <t>00060879</t>
  </si>
  <si>
    <t>00063096</t>
  </si>
  <si>
    <t>00065068</t>
  </si>
  <si>
    <t>00059224</t>
  </si>
  <si>
    <t>00059226</t>
  </si>
  <si>
    <t>00062081</t>
  </si>
  <si>
    <t>00063630</t>
  </si>
  <si>
    <t>00063637</t>
  </si>
  <si>
    <t>00065112</t>
  </si>
  <si>
    <t>00059229</t>
  </si>
  <si>
    <t>00061072</t>
  </si>
  <si>
    <t>00063896</t>
  </si>
  <si>
    <t>00060646</t>
  </si>
  <si>
    <t>00061930</t>
  </si>
  <si>
    <t>00062257</t>
  </si>
  <si>
    <t>00063638</t>
  </si>
  <si>
    <t>00063798</t>
  </si>
  <si>
    <t>00065054</t>
  </si>
  <si>
    <t>00059466</t>
  </si>
  <si>
    <t>00060861</t>
  </si>
  <si>
    <t>00061079</t>
  </si>
  <si>
    <t>00063897</t>
  </si>
  <si>
    <t>00065123</t>
  </si>
  <si>
    <t>00063787</t>
  </si>
  <si>
    <t>00059429</t>
  </si>
  <si>
    <t>00062343</t>
  </si>
  <si>
    <t>00063662</t>
  </si>
  <si>
    <t>00059461</t>
  </si>
  <si>
    <t>00059450</t>
  </si>
  <si>
    <t>00059465</t>
  </si>
  <si>
    <t>00061068</t>
  </si>
  <si>
    <t>00061076</t>
  </si>
  <si>
    <t>00062365</t>
  </si>
  <si>
    <t>00063877</t>
  </si>
  <si>
    <t>00059318</t>
  </si>
  <si>
    <t>00059321</t>
  </si>
  <si>
    <t>00060933</t>
  </si>
  <si>
    <t>00062138</t>
  </si>
  <si>
    <t>00062153</t>
  </si>
  <si>
    <t>00063710</t>
  </si>
  <si>
    <t>00063711</t>
  </si>
  <si>
    <t>00065131</t>
  </si>
  <si>
    <t>00065142</t>
  </si>
  <si>
    <t>00059458</t>
  </si>
  <si>
    <t>00062358</t>
  </si>
  <si>
    <t>00062371</t>
  </si>
  <si>
    <t>00063887</t>
  </si>
  <si>
    <t>00063888</t>
  </si>
  <si>
    <t>00060645</t>
  </si>
  <si>
    <t>00059337</t>
  </si>
  <si>
    <t>00060616</t>
  </si>
  <si>
    <t>00062346</t>
  </si>
  <si>
    <t>00063663</t>
  </si>
  <si>
    <t>00064648</t>
  </si>
  <si>
    <t>197-SIPI-092023-1078873</t>
  </si>
  <si>
    <r>
      <t>'</t>
    </r>
    <r>
      <rPr>
        <sz val="10"/>
        <color rgb="FF000000"/>
        <rFont val="Arial"/>
        <family val="2"/>
      </rPr>
      <t>P0057777</t>
    </r>
  </si>
  <si>
    <r>
      <t>'</t>
    </r>
    <r>
      <rPr>
        <sz val="10"/>
        <color rgb="FF000000"/>
        <rFont val="Arial"/>
        <family val="2"/>
      </rPr>
      <t>P0056319</t>
    </r>
  </si>
  <si>
    <r>
      <t>'</t>
    </r>
    <r>
      <rPr>
        <sz val="10"/>
        <color rgb="FF000000"/>
        <rFont val="Arial"/>
        <family val="2"/>
      </rPr>
      <t>P0054488</t>
    </r>
  </si>
  <si>
    <r>
      <t>'</t>
    </r>
    <r>
      <rPr>
        <sz val="10"/>
        <color rgb="FF000000"/>
        <rFont val="Arial"/>
        <family val="2"/>
      </rPr>
      <t>P0054821</t>
    </r>
  </si>
  <si>
    <r>
      <t>'</t>
    </r>
    <r>
      <rPr>
        <sz val="10"/>
        <color rgb="FF000000"/>
        <rFont val="Arial"/>
        <family val="2"/>
      </rPr>
      <t>P0054489</t>
    </r>
  </si>
  <si>
    <t>197-SIPI-R-102023-1078873</t>
  </si>
  <si>
    <t>1K23TBA|TPCN - RTV1788011</t>
  </si>
  <si>
    <t>199-SIPI-092023-1086721</t>
  </si>
  <si>
    <r>
      <t>'</t>
    </r>
    <r>
      <rPr>
        <sz val="10"/>
        <color rgb="FF000000"/>
        <rFont val="Arial"/>
        <family val="2"/>
      </rPr>
      <t>a0055003</t>
    </r>
  </si>
  <si>
    <t>199-SIPI-R-102023-1086721</t>
  </si>
  <si>
    <r>
      <t>'</t>
    </r>
    <r>
      <rPr>
        <sz val="10"/>
        <color rgb="FF000000"/>
        <rFont val="Arial"/>
        <family val="2"/>
      </rPr>
      <t>731</t>
    </r>
  </si>
  <si>
    <t>1K23TBB|GAMUOI - RTV1791883</t>
  </si>
  <si>
    <t>1K23TBB|CHANGIOHEOMUOI - RTV1787475</t>
  </si>
  <si>
    <t>200-SIPI-092023-1083687</t>
  </si>
  <si>
    <r>
      <t>'</t>
    </r>
    <r>
      <rPr>
        <sz val="10"/>
        <color rgb="FF000000"/>
        <rFont val="Arial"/>
        <family val="2"/>
      </rPr>
      <t>A0057869</t>
    </r>
  </si>
  <si>
    <r>
      <t>'</t>
    </r>
    <r>
      <rPr>
        <sz val="10"/>
        <color rgb="FF000000"/>
        <rFont val="Arial"/>
        <family val="2"/>
      </rPr>
      <t>A0053330</t>
    </r>
  </si>
  <si>
    <r>
      <t>'</t>
    </r>
    <r>
      <rPr>
        <sz val="10"/>
        <color rgb="FF000000"/>
        <rFont val="Arial"/>
        <family val="2"/>
      </rPr>
      <t>A0056390</t>
    </r>
  </si>
  <si>
    <r>
      <t>'</t>
    </r>
    <r>
      <rPr>
        <sz val="10"/>
        <color rgb="FF000000"/>
        <rFont val="Arial"/>
        <family val="2"/>
      </rPr>
      <t>A0057874</t>
    </r>
  </si>
  <si>
    <r>
      <t>'</t>
    </r>
    <r>
      <rPr>
        <sz val="10"/>
        <color rgb="FF000000"/>
        <rFont val="Arial"/>
        <family val="2"/>
      </rPr>
      <t>A0054920</t>
    </r>
  </si>
  <si>
    <r>
      <t>'</t>
    </r>
    <r>
      <rPr>
        <sz val="10"/>
        <color rgb="FF000000"/>
        <rFont val="Arial"/>
        <family val="2"/>
      </rPr>
      <t>A0054921</t>
    </r>
  </si>
  <si>
    <t>299-SIPI-052023-1284269</t>
  </si>
  <si>
    <r>
      <t>'</t>
    </r>
    <r>
      <rPr>
        <sz val="10"/>
        <color rgb="FF000000"/>
        <rFont val="Arial"/>
        <family val="2"/>
      </rPr>
      <t>23-b028409</t>
    </r>
  </si>
  <si>
    <t>299-SIPI-072023-1283398</t>
  </si>
  <si>
    <r>
      <t>'</t>
    </r>
    <r>
      <rPr>
        <sz val="10"/>
        <color rgb="FF000000"/>
        <rFont val="Arial"/>
        <family val="2"/>
      </rPr>
      <t>23-b045303</t>
    </r>
  </si>
  <si>
    <t>299-SIPI-082023-1283398</t>
  </si>
  <si>
    <r>
      <t>'</t>
    </r>
    <r>
      <rPr>
        <sz val="10"/>
        <color rgb="FF000000"/>
        <rFont val="Arial"/>
        <family val="2"/>
      </rPr>
      <t>23-b049769</t>
    </r>
  </si>
  <si>
    <r>
      <t>'</t>
    </r>
    <r>
      <rPr>
        <sz val="10"/>
        <color rgb="FF000000"/>
        <rFont val="Arial"/>
        <family val="2"/>
      </rPr>
      <t>23-b051709</t>
    </r>
  </si>
  <si>
    <r>
      <t>'</t>
    </r>
    <r>
      <rPr>
        <sz val="10"/>
        <color rgb="FF000000"/>
        <rFont val="Arial"/>
        <family val="2"/>
      </rPr>
      <t>23-b049108</t>
    </r>
  </si>
  <si>
    <r>
      <t>'</t>
    </r>
    <r>
      <rPr>
        <sz val="10"/>
        <color rgb="FF000000"/>
        <rFont val="Arial"/>
        <family val="2"/>
      </rPr>
      <t>23-b051451</t>
    </r>
  </si>
  <si>
    <t>299-SIPI-082023-1283915</t>
  </si>
  <si>
    <r>
      <t>'</t>
    </r>
    <r>
      <rPr>
        <sz val="10"/>
        <color rgb="FF000000"/>
        <rFont val="Arial"/>
        <family val="2"/>
      </rPr>
      <t>23-B49781</t>
    </r>
  </si>
  <si>
    <r>
      <t>'</t>
    </r>
    <r>
      <rPr>
        <sz val="10"/>
        <color rgb="FF000000"/>
        <rFont val="Arial"/>
        <family val="2"/>
      </rPr>
      <t>23-B49983</t>
    </r>
  </si>
  <si>
    <r>
      <t>'</t>
    </r>
    <r>
      <rPr>
        <sz val="10"/>
        <color rgb="FF000000"/>
        <rFont val="Arial"/>
        <family val="2"/>
      </rPr>
      <t>23-B50765</t>
    </r>
  </si>
  <si>
    <r>
      <t>'</t>
    </r>
    <r>
      <rPr>
        <sz val="10"/>
        <color rgb="FF000000"/>
        <rFont val="Arial"/>
        <family val="2"/>
      </rPr>
      <t>23-B46862</t>
    </r>
  </si>
  <si>
    <r>
      <t>'</t>
    </r>
    <r>
      <rPr>
        <sz val="10"/>
        <color rgb="FF000000"/>
        <rFont val="Arial"/>
        <family val="2"/>
      </rPr>
      <t>23-B45523</t>
    </r>
  </si>
  <si>
    <t>299-SIPI-082023-1285300</t>
  </si>
  <si>
    <r>
      <t>'</t>
    </r>
    <r>
      <rPr>
        <sz val="10"/>
        <color rgb="FF000000"/>
        <rFont val="Arial"/>
        <family val="2"/>
      </rPr>
      <t>23-B51203</t>
    </r>
  </si>
  <si>
    <r>
      <t>'</t>
    </r>
    <r>
      <rPr>
        <sz val="10"/>
        <color rgb="FF000000"/>
        <rFont val="Arial"/>
        <family val="2"/>
      </rPr>
      <t>23-B45430</t>
    </r>
  </si>
  <si>
    <t>299-SIPI-092023-1285300</t>
  </si>
  <si>
    <r>
      <t>'</t>
    </r>
    <r>
      <rPr>
        <sz val="10"/>
        <color rgb="FF000000"/>
        <rFont val="Arial"/>
        <family val="2"/>
      </rPr>
      <t>23-b053246</t>
    </r>
  </si>
  <si>
    <r>
      <t>'</t>
    </r>
    <r>
      <rPr>
        <sz val="10"/>
        <color rgb="FF000000"/>
        <rFont val="Arial"/>
        <family val="2"/>
      </rPr>
      <t>23-b053242</t>
    </r>
  </si>
  <si>
    <r>
      <t>'</t>
    </r>
    <r>
      <rPr>
        <sz val="10"/>
        <color rgb="FF000000"/>
        <rFont val="Arial"/>
        <family val="2"/>
      </rPr>
      <t>23-b054549</t>
    </r>
  </si>
  <si>
    <r>
      <t>'</t>
    </r>
    <r>
      <rPr>
        <sz val="10"/>
        <color rgb="FF000000"/>
        <rFont val="Arial"/>
        <family val="2"/>
      </rPr>
      <t>23-b053475</t>
    </r>
  </si>
  <si>
    <r>
      <t>'</t>
    </r>
    <r>
      <rPr>
        <sz val="10"/>
        <color rgb="FF000000"/>
        <rFont val="Arial"/>
        <family val="2"/>
      </rPr>
      <t>23-b053236</t>
    </r>
  </si>
  <si>
    <r>
      <t>'</t>
    </r>
    <r>
      <rPr>
        <sz val="10"/>
        <color rgb="FF000000"/>
        <rFont val="Arial"/>
        <family val="2"/>
      </rPr>
      <t>23-b054765</t>
    </r>
  </si>
  <si>
    <r>
      <t>'</t>
    </r>
    <r>
      <rPr>
        <sz val="10"/>
        <color rgb="FF000000"/>
        <rFont val="Arial"/>
        <family val="2"/>
      </rPr>
      <t>23-b054878</t>
    </r>
  </si>
  <si>
    <r>
      <t>'</t>
    </r>
    <r>
      <rPr>
        <sz val="10"/>
        <color rgb="FF000000"/>
        <rFont val="Arial"/>
        <family val="2"/>
      </rPr>
      <t>23-b053463</t>
    </r>
  </si>
  <si>
    <r>
      <t>'</t>
    </r>
    <r>
      <rPr>
        <sz val="10"/>
        <color rgb="FF000000"/>
        <rFont val="Arial"/>
        <family val="2"/>
      </rPr>
      <t>23-b054958</t>
    </r>
  </si>
  <si>
    <r>
      <t>'</t>
    </r>
    <r>
      <rPr>
        <sz val="10"/>
        <color rgb="FF000000"/>
        <rFont val="Arial"/>
        <family val="2"/>
      </rPr>
      <t>23-b055685</t>
    </r>
  </si>
  <si>
    <r>
      <t>'</t>
    </r>
    <r>
      <rPr>
        <sz val="10"/>
        <color rgb="FF000000"/>
        <rFont val="Arial"/>
        <family val="2"/>
      </rPr>
      <t>23-b054547</t>
    </r>
  </si>
  <si>
    <r>
      <t>'</t>
    </r>
    <r>
      <rPr>
        <sz val="10"/>
        <color rgb="FF000000"/>
        <rFont val="Arial"/>
        <family val="2"/>
      </rPr>
      <t>23-b054754</t>
    </r>
  </si>
  <si>
    <r>
      <t>'</t>
    </r>
    <r>
      <rPr>
        <sz val="10"/>
        <color rgb="FF000000"/>
        <rFont val="Arial"/>
        <family val="2"/>
      </rPr>
      <t>23-b054755</t>
    </r>
  </si>
  <si>
    <r>
      <t>'</t>
    </r>
    <r>
      <rPr>
        <sz val="10"/>
        <color rgb="FF000000"/>
        <rFont val="Arial"/>
        <family val="2"/>
      </rPr>
      <t>23-b056038</t>
    </r>
  </si>
  <si>
    <r>
      <t>'</t>
    </r>
    <r>
      <rPr>
        <sz val="10"/>
        <color rgb="FF000000"/>
        <rFont val="Arial"/>
        <family val="2"/>
      </rPr>
      <t>23-b053413</t>
    </r>
  </si>
  <si>
    <r>
      <t>'</t>
    </r>
    <r>
      <rPr>
        <sz val="10"/>
        <color rgb="FF000000"/>
        <rFont val="Arial"/>
        <family val="2"/>
      </rPr>
      <t>23-b054887</t>
    </r>
  </si>
  <si>
    <r>
      <t>'</t>
    </r>
    <r>
      <rPr>
        <sz val="10"/>
        <color rgb="FF000000"/>
        <rFont val="Arial"/>
        <family val="2"/>
      </rPr>
      <t>23-b054929</t>
    </r>
  </si>
  <si>
    <r>
      <t>'</t>
    </r>
    <r>
      <rPr>
        <sz val="10"/>
        <color rgb="FF000000"/>
        <rFont val="Arial"/>
        <family val="2"/>
      </rPr>
      <t>23-b056207</t>
    </r>
  </si>
  <si>
    <r>
      <t>'</t>
    </r>
    <r>
      <rPr>
        <sz val="10"/>
        <color rgb="FF000000"/>
        <rFont val="Arial"/>
        <family val="2"/>
      </rPr>
      <t>23-b056221</t>
    </r>
  </si>
  <si>
    <r>
      <t>'</t>
    </r>
    <r>
      <rPr>
        <sz val="10"/>
        <color rgb="FF000000"/>
        <rFont val="Arial"/>
        <family val="2"/>
      </rPr>
      <t>23-b055690</t>
    </r>
  </si>
  <si>
    <r>
      <t>'</t>
    </r>
    <r>
      <rPr>
        <sz val="10"/>
        <color rgb="FF000000"/>
        <rFont val="Arial"/>
        <family val="2"/>
      </rPr>
      <t>23-b056436</t>
    </r>
  </si>
  <si>
    <r>
      <t>'</t>
    </r>
    <r>
      <rPr>
        <sz val="10"/>
        <color rgb="FF000000"/>
        <rFont val="Arial"/>
        <family val="2"/>
      </rPr>
      <t>23-b054551</t>
    </r>
  </si>
  <si>
    <r>
      <t>'</t>
    </r>
    <r>
      <rPr>
        <sz val="10"/>
        <color rgb="FF000000"/>
        <rFont val="Arial"/>
        <family val="2"/>
      </rPr>
      <t>23-b056449</t>
    </r>
  </si>
  <si>
    <r>
      <t>'</t>
    </r>
    <r>
      <rPr>
        <sz val="10"/>
        <color rgb="FF000000"/>
        <rFont val="Arial"/>
        <family val="2"/>
      </rPr>
      <t>23-b056371</t>
    </r>
  </si>
  <si>
    <r>
      <t>'</t>
    </r>
    <r>
      <rPr>
        <sz val="10"/>
        <color rgb="FF000000"/>
        <rFont val="Arial"/>
        <family val="2"/>
      </rPr>
      <t>23-b056414</t>
    </r>
  </si>
  <si>
    <r>
      <t>'</t>
    </r>
    <r>
      <rPr>
        <sz val="10"/>
        <color rgb="FF000000"/>
        <rFont val="Arial"/>
        <family val="2"/>
      </rPr>
      <t>23-b054874</t>
    </r>
  </si>
  <si>
    <r>
      <t>'</t>
    </r>
    <r>
      <rPr>
        <sz val="10"/>
        <color rgb="FF000000"/>
        <rFont val="Arial"/>
        <family val="2"/>
      </rPr>
      <t>23-b057568</t>
    </r>
  </si>
  <si>
    <r>
      <t>'</t>
    </r>
    <r>
      <rPr>
        <sz val="10"/>
        <color rgb="FF000000"/>
        <rFont val="Arial"/>
        <family val="2"/>
      </rPr>
      <t>23-b056033</t>
    </r>
  </si>
  <si>
    <r>
      <t>'</t>
    </r>
    <r>
      <rPr>
        <sz val="10"/>
        <color rgb="FF000000"/>
        <rFont val="Arial"/>
        <family val="2"/>
      </rPr>
      <t>23-b056303</t>
    </r>
  </si>
  <si>
    <r>
      <t>'</t>
    </r>
    <r>
      <rPr>
        <sz val="10"/>
        <color rgb="FF000000"/>
        <rFont val="Arial"/>
        <family val="2"/>
      </rPr>
      <t>23-B54526</t>
    </r>
  </si>
  <si>
    <r>
      <t>'</t>
    </r>
    <r>
      <rPr>
        <sz val="10"/>
        <color rgb="FF000000"/>
        <rFont val="Arial"/>
        <family val="2"/>
      </rPr>
      <t>23-b056455</t>
    </r>
  </si>
  <si>
    <r>
      <t>'</t>
    </r>
    <r>
      <rPr>
        <sz val="10"/>
        <color rgb="FF000000"/>
        <rFont val="Arial"/>
        <family val="2"/>
      </rPr>
      <t>23-b057349</t>
    </r>
  </si>
  <si>
    <r>
      <t>'</t>
    </r>
    <r>
      <rPr>
        <sz val="10"/>
        <color rgb="FF000000"/>
        <rFont val="Arial"/>
        <family val="2"/>
      </rPr>
      <t>23-b054668</t>
    </r>
  </si>
  <si>
    <r>
      <t>'</t>
    </r>
    <r>
      <rPr>
        <sz val="10"/>
        <color rgb="FF000000"/>
        <rFont val="Arial"/>
        <family val="2"/>
      </rPr>
      <t>23-b056412</t>
    </r>
  </si>
  <si>
    <r>
      <t>'</t>
    </r>
    <r>
      <rPr>
        <sz val="10"/>
        <color rgb="FF000000"/>
        <rFont val="Arial"/>
        <family val="2"/>
      </rPr>
      <t>23-b057565</t>
    </r>
  </si>
  <si>
    <r>
      <t>'</t>
    </r>
    <r>
      <rPr>
        <sz val="10"/>
        <color rgb="FF000000"/>
        <rFont val="Arial"/>
        <family val="2"/>
      </rPr>
      <t>23-b057905</t>
    </r>
  </si>
  <si>
    <r>
      <t>'</t>
    </r>
    <r>
      <rPr>
        <sz val="10"/>
        <color rgb="FF000000"/>
        <rFont val="Arial"/>
        <family val="2"/>
      </rPr>
      <t>23-b057906</t>
    </r>
  </si>
  <si>
    <r>
      <t>'</t>
    </r>
    <r>
      <rPr>
        <sz val="10"/>
        <color rgb="FF000000"/>
        <rFont val="Arial"/>
        <family val="2"/>
      </rPr>
      <t>23-b056459</t>
    </r>
  </si>
  <si>
    <r>
      <t>'</t>
    </r>
    <r>
      <rPr>
        <sz val="10"/>
        <color rgb="FF000000"/>
        <rFont val="Arial"/>
        <family val="2"/>
      </rPr>
      <t>23-b058950</t>
    </r>
  </si>
  <si>
    <r>
      <t>'</t>
    </r>
    <r>
      <rPr>
        <sz val="10"/>
        <color rgb="FF000000"/>
        <rFont val="Arial"/>
        <family val="2"/>
      </rPr>
      <t>23-b057698</t>
    </r>
  </si>
  <si>
    <r>
      <t>'</t>
    </r>
    <r>
      <rPr>
        <sz val="10"/>
        <color rgb="FF000000"/>
        <rFont val="Arial"/>
        <family val="2"/>
      </rPr>
      <t>23-b058687</t>
    </r>
  </si>
  <si>
    <r>
      <t>'</t>
    </r>
    <r>
      <rPr>
        <sz val="10"/>
        <color rgb="FF000000"/>
        <rFont val="Arial"/>
        <family val="2"/>
      </rPr>
      <t>23-b057886</t>
    </r>
  </si>
  <si>
    <t>HHCLNCTN0410</t>
  </si>
  <si>
    <r>
      <t>'</t>
    </r>
    <r>
      <rPr>
        <sz val="10"/>
        <color rgb="FF000000"/>
        <rFont val="Arial"/>
        <family val="2"/>
      </rPr>
      <t>23-b059137</t>
    </r>
  </si>
  <si>
    <t>HHCLTTTT121023</t>
  </si>
  <si>
    <r>
      <t>'</t>
    </r>
    <r>
      <rPr>
        <sz val="10"/>
        <color rgb="FF000000"/>
        <rFont val="Arial"/>
        <family val="2"/>
      </rPr>
      <t>23-b053240</t>
    </r>
  </si>
  <si>
    <r>
      <t>'</t>
    </r>
    <r>
      <rPr>
        <sz val="10"/>
        <color rgb="FF000000"/>
        <rFont val="Arial"/>
        <family val="2"/>
      </rPr>
      <t>23-b053248</t>
    </r>
  </si>
  <si>
    <r>
      <t>'</t>
    </r>
    <r>
      <rPr>
        <sz val="10"/>
        <color rgb="FF000000"/>
        <rFont val="Arial"/>
        <family val="2"/>
      </rPr>
      <t>23-b053223</t>
    </r>
  </si>
  <si>
    <r>
      <t>'</t>
    </r>
    <r>
      <rPr>
        <sz val="10"/>
        <color rgb="FF000000"/>
        <rFont val="Arial"/>
        <family val="2"/>
      </rPr>
      <t>23-b054531</t>
    </r>
  </si>
  <si>
    <r>
      <t>'</t>
    </r>
    <r>
      <rPr>
        <sz val="10"/>
        <color rgb="FF000000"/>
        <rFont val="Arial"/>
        <family val="2"/>
      </rPr>
      <t>23-b053443</t>
    </r>
  </si>
  <si>
    <r>
      <t>'</t>
    </r>
    <r>
      <rPr>
        <sz val="10"/>
        <color rgb="FF000000"/>
        <rFont val="Arial"/>
        <family val="2"/>
      </rPr>
      <t>23-b054548</t>
    </r>
  </si>
  <si>
    <r>
      <t>'</t>
    </r>
    <r>
      <rPr>
        <sz val="10"/>
        <color rgb="FF000000"/>
        <rFont val="Arial"/>
        <family val="2"/>
      </rPr>
      <t>23-b054667</t>
    </r>
  </si>
  <si>
    <r>
      <t>'</t>
    </r>
    <r>
      <rPr>
        <sz val="10"/>
        <color rgb="FF000000"/>
        <rFont val="Arial"/>
        <family val="2"/>
      </rPr>
      <t>23-b053322</t>
    </r>
  </si>
  <si>
    <r>
      <t>'</t>
    </r>
    <r>
      <rPr>
        <sz val="10"/>
        <color rgb="FF000000"/>
        <rFont val="Arial"/>
        <family val="2"/>
      </rPr>
      <t>23-b054682</t>
    </r>
  </si>
  <si>
    <r>
      <t>'</t>
    </r>
    <r>
      <rPr>
        <sz val="10"/>
        <color rgb="FF000000"/>
        <rFont val="Arial"/>
        <family val="2"/>
      </rPr>
      <t>23-b054766</t>
    </r>
  </si>
  <si>
    <r>
      <t>'</t>
    </r>
    <r>
      <rPr>
        <sz val="10"/>
        <color rgb="FF000000"/>
        <rFont val="Arial"/>
        <family val="2"/>
      </rPr>
      <t>23-b053212</t>
    </r>
  </si>
  <si>
    <r>
      <t>'</t>
    </r>
    <r>
      <rPr>
        <sz val="10"/>
        <color rgb="FF000000"/>
        <rFont val="Arial"/>
        <family val="2"/>
      </rPr>
      <t>23-b053250</t>
    </r>
  </si>
  <si>
    <r>
      <t>'</t>
    </r>
    <r>
      <rPr>
        <sz val="10"/>
        <color rgb="FF000000"/>
        <rFont val="Arial"/>
        <family val="2"/>
      </rPr>
      <t>23-b054872</t>
    </r>
  </si>
  <si>
    <r>
      <t>'</t>
    </r>
    <r>
      <rPr>
        <sz val="10"/>
        <color rgb="FF000000"/>
        <rFont val="Arial"/>
        <family val="2"/>
      </rPr>
      <t>23-b054973</t>
    </r>
  </si>
  <si>
    <r>
      <t>'</t>
    </r>
    <r>
      <rPr>
        <sz val="10"/>
        <color rgb="FF000000"/>
        <rFont val="Arial"/>
        <family val="2"/>
      </rPr>
      <t>23-b054749</t>
    </r>
  </si>
  <si>
    <r>
      <t>'</t>
    </r>
    <r>
      <rPr>
        <sz val="10"/>
        <color rgb="FF000000"/>
        <rFont val="Arial"/>
        <family val="2"/>
      </rPr>
      <t>23-b054928</t>
    </r>
  </si>
  <si>
    <r>
      <t>'</t>
    </r>
    <r>
      <rPr>
        <sz val="10"/>
        <color rgb="FF000000"/>
        <rFont val="Arial"/>
        <family val="2"/>
      </rPr>
      <t>23-b054948</t>
    </r>
  </si>
  <si>
    <r>
      <t>'</t>
    </r>
    <r>
      <rPr>
        <sz val="10"/>
        <color rgb="FF000000"/>
        <rFont val="Arial"/>
        <family val="2"/>
      </rPr>
      <t>23-b055937</t>
    </r>
  </si>
  <si>
    <r>
      <t>'</t>
    </r>
    <r>
      <rPr>
        <sz val="10"/>
        <color rgb="FF000000"/>
        <rFont val="Arial"/>
        <family val="2"/>
      </rPr>
      <t>23-b056034</t>
    </r>
  </si>
  <si>
    <r>
      <t>'</t>
    </r>
    <r>
      <rPr>
        <sz val="10"/>
        <color rgb="FF000000"/>
        <rFont val="Arial"/>
        <family val="2"/>
      </rPr>
      <t>23-b056040</t>
    </r>
  </si>
  <si>
    <r>
      <t>'</t>
    </r>
    <r>
      <rPr>
        <sz val="10"/>
        <color rgb="FF000000"/>
        <rFont val="Arial"/>
        <family val="2"/>
      </rPr>
      <t>23-b056279</t>
    </r>
  </si>
  <si>
    <r>
      <t>'</t>
    </r>
    <r>
      <rPr>
        <sz val="10"/>
        <color rgb="FF000000"/>
        <rFont val="Arial"/>
        <family val="2"/>
      </rPr>
      <t>23-b056278</t>
    </r>
  </si>
  <si>
    <r>
      <t>'</t>
    </r>
    <r>
      <rPr>
        <sz val="10"/>
        <color rgb="FF000000"/>
        <rFont val="Arial"/>
        <family val="2"/>
      </rPr>
      <t>23-b056432</t>
    </r>
  </si>
  <si>
    <r>
      <t>'</t>
    </r>
    <r>
      <rPr>
        <sz val="10"/>
        <color rgb="FF000000"/>
        <rFont val="Arial"/>
        <family val="2"/>
      </rPr>
      <t>23-b056450</t>
    </r>
  </si>
  <si>
    <r>
      <t>'</t>
    </r>
    <r>
      <rPr>
        <sz val="10"/>
        <color rgb="FF000000"/>
        <rFont val="Arial"/>
        <family val="2"/>
      </rPr>
      <t>23-b057364</t>
    </r>
  </si>
  <si>
    <r>
      <t>'</t>
    </r>
    <r>
      <rPr>
        <sz val="10"/>
        <color rgb="FF000000"/>
        <rFont val="Arial"/>
        <family val="2"/>
      </rPr>
      <t>23-b057362</t>
    </r>
  </si>
  <si>
    <r>
      <t>'</t>
    </r>
    <r>
      <rPr>
        <sz val="10"/>
        <color rgb="FF000000"/>
        <rFont val="Arial"/>
        <family val="2"/>
      </rPr>
      <t>23-b057572</t>
    </r>
  </si>
  <si>
    <r>
      <t>'</t>
    </r>
    <r>
      <rPr>
        <sz val="10"/>
        <color rgb="FF000000"/>
        <rFont val="Arial"/>
        <family val="2"/>
      </rPr>
      <t>23-b056282</t>
    </r>
  </si>
  <si>
    <r>
      <t>'</t>
    </r>
    <r>
      <rPr>
        <sz val="10"/>
        <color rgb="FF000000"/>
        <rFont val="Arial"/>
        <family val="2"/>
      </rPr>
      <t>23-b056842</t>
    </r>
  </si>
  <si>
    <r>
      <t>'</t>
    </r>
    <r>
      <rPr>
        <sz val="10"/>
        <color rgb="FF000000"/>
        <rFont val="Arial"/>
        <family val="2"/>
      </rPr>
      <t>23-b057800</t>
    </r>
  </si>
  <si>
    <r>
      <t>'</t>
    </r>
    <r>
      <rPr>
        <sz val="10"/>
        <color rgb="FF000000"/>
        <rFont val="Arial"/>
        <family val="2"/>
      </rPr>
      <t>23-b057880</t>
    </r>
  </si>
  <si>
    <r>
      <t>'</t>
    </r>
    <r>
      <rPr>
        <sz val="10"/>
        <color rgb="FF000000"/>
        <rFont val="Arial"/>
        <family val="2"/>
      </rPr>
      <t>23-b056363</t>
    </r>
  </si>
  <si>
    <r>
      <t>'</t>
    </r>
    <r>
      <rPr>
        <sz val="10"/>
        <color rgb="FF000000"/>
        <rFont val="Arial"/>
        <family val="2"/>
      </rPr>
      <t>23-b056360</t>
    </r>
  </si>
  <si>
    <r>
      <t>'</t>
    </r>
    <r>
      <rPr>
        <sz val="10"/>
        <color rgb="FF000000"/>
        <rFont val="Arial"/>
        <family val="2"/>
      </rPr>
      <t>23-b057889</t>
    </r>
  </si>
  <si>
    <r>
      <t>'</t>
    </r>
    <r>
      <rPr>
        <sz val="10"/>
        <color rgb="FF000000"/>
        <rFont val="Arial"/>
        <family val="2"/>
      </rPr>
      <t>23-b059153</t>
    </r>
  </si>
  <si>
    <r>
      <t>'</t>
    </r>
    <r>
      <rPr>
        <sz val="10"/>
        <color rgb="FF000000"/>
        <rFont val="Arial"/>
        <family val="2"/>
      </rPr>
      <t>23-b059212</t>
    </r>
  </si>
  <si>
    <r>
      <t>'</t>
    </r>
    <r>
      <rPr>
        <sz val="10"/>
        <color rgb="FF000000"/>
        <rFont val="Arial"/>
        <family val="2"/>
      </rPr>
      <t>23-b057662</t>
    </r>
  </si>
  <si>
    <t>HHCLNTPG021023</t>
  </si>
  <si>
    <r>
      <t>'</t>
    </r>
    <r>
      <rPr>
        <sz val="10"/>
        <color rgb="FF000000"/>
        <rFont val="Arial"/>
        <family val="2"/>
      </rPr>
      <t>23-b057917</t>
    </r>
  </si>
  <si>
    <t>HHCLNTHA041023</t>
  </si>
  <si>
    <r>
      <t>'</t>
    </r>
    <r>
      <rPr>
        <sz val="10"/>
        <color rgb="FF000000"/>
        <rFont val="Arial"/>
        <family val="2"/>
      </rPr>
      <t>23-b053207</t>
    </r>
  </si>
  <si>
    <r>
      <t>'</t>
    </r>
    <r>
      <rPr>
        <sz val="10"/>
        <color rgb="FF000000"/>
        <rFont val="Arial"/>
        <family val="2"/>
      </rPr>
      <t>23-b053470</t>
    </r>
  </si>
  <si>
    <r>
      <t>'</t>
    </r>
    <r>
      <rPr>
        <sz val="10"/>
        <color rgb="FF000000"/>
        <rFont val="Arial"/>
        <family val="2"/>
      </rPr>
      <t>23-b053241</t>
    </r>
  </si>
  <si>
    <r>
      <t>'</t>
    </r>
    <r>
      <rPr>
        <sz val="10"/>
        <color rgb="FF000000"/>
        <rFont val="Arial"/>
        <family val="2"/>
      </rPr>
      <t>23-b053473</t>
    </r>
  </si>
  <si>
    <r>
      <t>'</t>
    </r>
    <r>
      <rPr>
        <sz val="10"/>
        <color rgb="FF000000"/>
        <rFont val="Arial"/>
        <family val="2"/>
      </rPr>
      <t>23-b053393</t>
    </r>
  </si>
  <si>
    <r>
      <t>'</t>
    </r>
    <r>
      <rPr>
        <sz val="10"/>
        <color rgb="FF000000"/>
        <rFont val="Arial"/>
        <family val="2"/>
      </rPr>
      <t>23-b054930</t>
    </r>
  </si>
  <si>
    <r>
      <t>'</t>
    </r>
    <r>
      <rPr>
        <sz val="10"/>
        <color rgb="FF000000"/>
        <rFont val="Arial"/>
        <family val="2"/>
      </rPr>
      <t>23-b054555</t>
    </r>
  </si>
  <si>
    <r>
      <t>'</t>
    </r>
    <r>
      <rPr>
        <sz val="10"/>
        <color rgb="FF000000"/>
        <rFont val="Arial"/>
        <family val="2"/>
      </rPr>
      <t>23-b054751</t>
    </r>
  </si>
  <si>
    <r>
      <t>'</t>
    </r>
    <r>
      <rPr>
        <sz val="10"/>
        <color rgb="FF000000"/>
        <rFont val="Arial"/>
        <family val="2"/>
      </rPr>
      <t>23-b054759</t>
    </r>
  </si>
  <si>
    <r>
      <t>'</t>
    </r>
    <r>
      <rPr>
        <sz val="10"/>
        <color rgb="FF000000"/>
        <rFont val="Arial"/>
        <family val="2"/>
      </rPr>
      <t>23-b054775</t>
    </r>
  </si>
  <si>
    <r>
      <t>'</t>
    </r>
    <r>
      <rPr>
        <sz val="10"/>
        <color rgb="FF000000"/>
        <rFont val="Arial"/>
        <family val="2"/>
      </rPr>
      <t>23-b054896</t>
    </r>
  </si>
  <si>
    <r>
      <t>'</t>
    </r>
    <r>
      <rPr>
        <sz val="10"/>
        <color rgb="FF000000"/>
        <rFont val="Arial"/>
        <family val="2"/>
      </rPr>
      <t>23-b056440</t>
    </r>
  </si>
  <si>
    <r>
      <t>'</t>
    </r>
    <r>
      <rPr>
        <sz val="10"/>
        <color rgb="FF000000"/>
        <rFont val="Arial"/>
        <family val="2"/>
      </rPr>
      <t>23-b056445</t>
    </r>
  </si>
  <si>
    <r>
      <t>'</t>
    </r>
    <r>
      <rPr>
        <sz val="10"/>
        <color rgb="FF000000"/>
        <rFont val="Arial"/>
        <family val="2"/>
      </rPr>
      <t>23-b057365</t>
    </r>
  </si>
  <si>
    <r>
      <t>'</t>
    </r>
    <r>
      <rPr>
        <sz val="10"/>
        <color rgb="FF000000"/>
        <rFont val="Arial"/>
        <family val="2"/>
      </rPr>
      <t>23-b054974</t>
    </r>
  </si>
  <si>
    <r>
      <t>'</t>
    </r>
    <r>
      <rPr>
        <sz val="10"/>
        <color rgb="FF000000"/>
        <rFont val="Arial"/>
        <family val="2"/>
      </rPr>
      <t>23-b056430</t>
    </r>
  </si>
  <si>
    <r>
      <t>'</t>
    </r>
    <r>
      <rPr>
        <sz val="10"/>
        <color rgb="FF000000"/>
        <rFont val="Arial"/>
        <family val="2"/>
      </rPr>
      <t>23-b054964</t>
    </r>
  </si>
  <si>
    <r>
      <t>'</t>
    </r>
    <r>
      <rPr>
        <sz val="10"/>
        <color rgb="FF000000"/>
        <rFont val="Arial"/>
        <family val="2"/>
      </rPr>
      <t>23-b056249</t>
    </r>
  </si>
  <si>
    <r>
      <t>'</t>
    </r>
    <r>
      <rPr>
        <sz val="10"/>
        <color rgb="FF000000"/>
        <rFont val="Arial"/>
        <family val="2"/>
      </rPr>
      <t>23-b057347</t>
    </r>
  </si>
  <si>
    <r>
      <t>'</t>
    </r>
    <r>
      <rPr>
        <sz val="10"/>
        <color rgb="FF000000"/>
        <rFont val="Arial"/>
        <family val="2"/>
      </rPr>
      <t>23-b056364</t>
    </r>
  </si>
  <si>
    <r>
      <t>'</t>
    </r>
    <r>
      <rPr>
        <sz val="10"/>
        <color rgb="FF000000"/>
        <rFont val="Arial"/>
        <family val="2"/>
      </rPr>
      <t>23-b057657</t>
    </r>
  </si>
  <si>
    <r>
      <t>'</t>
    </r>
    <r>
      <rPr>
        <sz val="10"/>
        <color rgb="FF000000"/>
        <rFont val="Arial"/>
        <family val="2"/>
      </rPr>
      <t>23-b057860</t>
    </r>
  </si>
  <si>
    <r>
      <t>'</t>
    </r>
    <r>
      <rPr>
        <sz val="10"/>
        <color rgb="FF000000"/>
        <rFont val="Arial"/>
        <family val="2"/>
      </rPr>
      <t>23-b056488</t>
    </r>
  </si>
  <si>
    <r>
      <t>'</t>
    </r>
    <r>
      <rPr>
        <sz val="10"/>
        <color rgb="FF000000"/>
        <rFont val="Arial"/>
        <family val="2"/>
      </rPr>
      <t>23-b056036</t>
    </r>
  </si>
  <si>
    <r>
      <t>'</t>
    </r>
    <r>
      <rPr>
        <sz val="10"/>
        <color rgb="FF000000"/>
        <rFont val="Arial"/>
        <family val="2"/>
      </rPr>
      <t>23-b058684</t>
    </r>
  </si>
  <si>
    <r>
      <t>'</t>
    </r>
    <r>
      <rPr>
        <sz val="10"/>
        <color rgb="FF000000"/>
        <rFont val="Arial"/>
        <family val="2"/>
      </rPr>
      <t>23-b059165</t>
    </r>
  </si>
  <si>
    <r>
      <t>'</t>
    </r>
    <r>
      <rPr>
        <sz val="10"/>
        <color rgb="FF000000"/>
        <rFont val="Arial"/>
        <family val="2"/>
      </rPr>
      <t>23-b057890</t>
    </r>
  </si>
  <si>
    <t>HHCLTTTT031023</t>
  </si>
  <si>
    <r>
      <t>'</t>
    </r>
    <r>
      <rPr>
        <sz val="10"/>
        <color rgb="FF000000"/>
        <rFont val="Arial"/>
        <family val="2"/>
      </rPr>
      <t>23-b057926</t>
    </r>
  </si>
  <si>
    <r>
      <t>'</t>
    </r>
    <r>
      <rPr>
        <sz val="10"/>
        <color rgb="FF000000"/>
        <rFont val="Arial"/>
        <family val="2"/>
      </rPr>
      <t>23-b057932</t>
    </r>
  </si>
  <si>
    <t>HHCLNTPG041023</t>
  </si>
  <si>
    <r>
      <t>'</t>
    </r>
    <r>
      <rPr>
        <sz val="10"/>
        <color rgb="FF000000"/>
        <rFont val="Arial"/>
        <family val="2"/>
      </rPr>
      <t>23-b059140</t>
    </r>
  </si>
  <si>
    <r>
      <t>'</t>
    </r>
    <r>
      <rPr>
        <sz val="10"/>
        <color rgb="FF000000"/>
        <rFont val="Arial"/>
        <family val="2"/>
      </rPr>
      <t>23-b057352</t>
    </r>
  </si>
  <si>
    <r>
      <t>'</t>
    </r>
    <r>
      <rPr>
        <sz val="10"/>
        <color rgb="FF000000"/>
        <rFont val="Arial"/>
        <family val="2"/>
      </rPr>
      <t>23-b058808</t>
    </r>
  </si>
  <si>
    <r>
      <t>'</t>
    </r>
    <r>
      <rPr>
        <sz val="10"/>
        <color rgb="FF000000"/>
        <rFont val="Arial"/>
        <family val="2"/>
      </rPr>
      <t>23-b053210</t>
    </r>
  </si>
  <si>
    <r>
      <t>'</t>
    </r>
    <r>
      <rPr>
        <sz val="10"/>
        <color rgb="FF000000"/>
        <rFont val="Arial"/>
        <family val="2"/>
      </rPr>
      <t>23-b054621</t>
    </r>
  </si>
  <si>
    <r>
      <t>'</t>
    </r>
    <r>
      <rPr>
        <sz val="10"/>
        <color rgb="FF000000"/>
        <rFont val="Arial"/>
        <family val="2"/>
      </rPr>
      <t>23-b054681</t>
    </r>
  </si>
  <si>
    <r>
      <t>'</t>
    </r>
    <r>
      <rPr>
        <sz val="10"/>
        <color rgb="FF000000"/>
        <rFont val="Arial"/>
        <family val="2"/>
      </rPr>
      <t>23-b054529</t>
    </r>
  </si>
  <si>
    <r>
      <t>'</t>
    </r>
    <r>
      <rPr>
        <sz val="10"/>
        <color rgb="FF000000"/>
        <rFont val="Arial"/>
        <family val="2"/>
      </rPr>
      <t>23-b054781</t>
    </r>
  </si>
  <si>
    <r>
      <t>'</t>
    </r>
    <r>
      <rPr>
        <sz val="10"/>
        <color rgb="FF000000"/>
        <rFont val="Arial"/>
        <family val="2"/>
      </rPr>
      <t>23-b054532</t>
    </r>
  </si>
  <si>
    <r>
      <t>'</t>
    </r>
    <r>
      <rPr>
        <sz val="10"/>
        <color rgb="FF000000"/>
        <rFont val="Arial"/>
        <family val="2"/>
      </rPr>
      <t>23-b054977</t>
    </r>
  </si>
  <si>
    <r>
      <t>'</t>
    </r>
    <r>
      <rPr>
        <sz val="10"/>
        <color rgb="FF000000"/>
        <rFont val="Arial"/>
        <family val="2"/>
      </rPr>
      <t>23-b054690</t>
    </r>
  </si>
  <si>
    <r>
      <t>'</t>
    </r>
    <r>
      <rPr>
        <sz val="10"/>
        <color rgb="FF000000"/>
        <rFont val="Arial"/>
        <family val="2"/>
      </rPr>
      <t>23-b054871</t>
    </r>
  </si>
  <si>
    <r>
      <t>'</t>
    </r>
    <r>
      <rPr>
        <sz val="10"/>
        <color rgb="FF000000"/>
        <rFont val="Arial"/>
        <family val="2"/>
      </rPr>
      <t>23-b053343</t>
    </r>
  </si>
  <si>
    <r>
      <t>'</t>
    </r>
    <r>
      <rPr>
        <sz val="10"/>
        <color rgb="FF000000"/>
        <rFont val="Arial"/>
        <family val="2"/>
      </rPr>
      <t>23-b054671</t>
    </r>
  </si>
  <si>
    <r>
      <t>'</t>
    </r>
    <r>
      <rPr>
        <sz val="10"/>
        <color rgb="FF000000"/>
        <rFont val="Arial"/>
        <family val="2"/>
      </rPr>
      <t>23-b054967</t>
    </r>
  </si>
  <si>
    <r>
      <t>'</t>
    </r>
    <r>
      <rPr>
        <sz val="10"/>
        <color rgb="FF000000"/>
        <rFont val="Arial"/>
        <family val="2"/>
      </rPr>
      <t>23-b054969</t>
    </r>
  </si>
  <si>
    <r>
      <t>'</t>
    </r>
    <r>
      <rPr>
        <sz val="10"/>
        <color rgb="FF000000"/>
        <rFont val="Arial"/>
        <family val="2"/>
      </rPr>
      <t>23-b053411</t>
    </r>
  </si>
  <si>
    <r>
      <t>'</t>
    </r>
    <r>
      <rPr>
        <sz val="10"/>
        <color rgb="FF000000"/>
        <rFont val="Arial"/>
        <family val="2"/>
      </rPr>
      <t>23-b056374</t>
    </r>
  </si>
  <si>
    <r>
      <t>'</t>
    </r>
    <r>
      <rPr>
        <sz val="10"/>
        <color rgb="FF000000"/>
        <rFont val="Arial"/>
        <family val="2"/>
      </rPr>
      <t>23-b056283</t>
    </r>
  </si>
  <si>
    <r>
      <t>'</t>
    </r>
    <r>
      <rPr>
        <sz val="10"/>
        <color rgb="FF000000"/>
        <rFont val="Arial"/>
        <family val="2"/>
      </rPr>
      <t>23-b056362</t>
    </r>
  </si>
  <si>
    <r>
      <t>'</t>
    </r>
    <r>
      <rPr>
        <sz val="10"/>
        <color rgb="FF000000"/>
        <rFont val="Arial"/>
        <family val="2"/>
      </rPr>
      <t>23-b055697</t>
    </r>
  </si>
  <si>
    <r>
      <t>'</t>
    </r>
    <r>
      <rPr>
        <sz val="10"/>
        <color rgb="FF000000"/>
        <rFont val="Arial"/>
        <family val="2"/>
      </rPr>
      <t>23-b055932</t>
    </r>
  </si>
  <si>
    <r>
      <t>'</t>
    </r>
    <r>
      <rPr>
        <sz val="10"/>
        <color rgb="FF000000"/>
        <rFont val="Arial"/>
        <family val="2"/>
      </rPr>
      <t>23-b057569</t>
    </r>
  </si>
  <si>
    <r>
      <t>'</t>
    </r>
    <r>
      <rPr>
        <sz val="10"/>
        <color rgb="FF000000"/>
        <rFont val="Arial"/>
        <family val="2"/>
      </rPr>
      <t>23-b056411</t>
    </r>
  </si>
  <si>
    <r>
      <t>'</t>
    </r>
    <r>
      <rPr>
        <sz val="10"/>
        <color rgb="FF000000"/>
        <rFont val="Arial"/>
        <family val="2"/>
      </rPr>
      <t>23-b056461</t>
    </r>
  </si>
  <si>
    <r>
      <t>'</t>
    </r>
    <r>
      <rPr>
        <sz val="10"/>
        <color rgb="FF000000"/>
        <rFont val="Arial"/>
        <family val="2"/>
      </rPr>
      <t>23-b057348</t>
    </r>
  </si>
  <si>
    <r>
      <t>'</t>
    </r>
    <r>
      <rPr>
        <sz val="10"/>
        <color rgb="FF000000"/>
        <rFont val="Arial"/>
        <family val="2"/>
      </rPr>
      <t>23-b056456</t>
    </r>
  </si>
  <si>
    <r>
      <t>'</t>
    </r>
    <r>
      <rPr>
        <sz val="10"/>
        <color rgb="FF000000"/>
        <rFont val="Arial"/>
        <family val="2"/>
      </rPr>
      <t>23-b057577</t>
    </r>
  </si>
  <si>
    <r>
      <t>'</t>
    </r>
    <r>
      <rPr>
        <sz val="10"/>
        <color rgb="FF000000"/>
        <rFont val="Arial"/>
        <family val="2"/>
      </rPr>
      <t>23-b057919</t>
    </r>
  </si>
  <si>
    <r>
      <t>'</t>
    </r>
    <r>
      <rPr>
        <sz val="10"/>
        <color rgb="FF000000"/>
        <rFont val="Arial"/>
        <family val="2"/>
      </rPr>
      <t>23-b058954</t>
    </r>
  </si>
  <si>
    <r>
      <t>'</t>
    </r>
    <r>
      <rPr>
        <sz val="10"/>
        <color rgb="FF000000"/>
        <rFont val="Arial"/>
        <family val="2"/>
      </rPr>
      <t>23-b057570</t>
    </r>
  </si>
  <si>
    <r>
      <t>'</t>
    </r>
    <r>
      <rPr>
        <sz val="10"/>
        <color rgb="FF000000"/>
        <rFont val="Arial"/>
        <family val="2"/>
      </rPr>
      <t>23-b057904</t>
    </r>
  </si>
  <si>
    <r>
      <t>'</t>
    </r>
    <r>
      <rPr>
        <sz val="10"/>
        <color rgb="FF000000"/>
        <rFont val="Arial"/>
        <family val="2"/>
      </rPr>
      <t>23-b058686</t>
    </r>
  </si>
  <si>
    <r>
      <t>'</t>
    </r>
    <r>
      <rPr>
        <sz val="10"/>
        <color rgb="FF000000"/>
        <rFont val="Arial"/>
        <family val="2"/>
      </rPr>
      <t>23-b056441</t>
    </r>
  </si>
  <si>
    <r>
      <t>'</t>
    </r>
    <r>
      <rPr>
        <sz val="10"/>
        <color rgb="FF000000"/>
        <rFont val="Arial"/>
        <family val="2"/>
      </rPr>
      <t>23-b058680</t>
    </r>
  </si>
  <si>
    <t>HHCLNTPG101023</t>
  </si>
  <si>
    <r>
      <t>'</t>
    </r>
    <r>
      <rPr>
        <sz val="10"/>
        <color rgb="FF000000"/>
        <rFont val="Arial"/>
        <family val="2"/>
      </rPr>
      <t>23-b053469</t>
    </r>
  </si>
  <si>
    <r>
      <t>'</t>
    </r>
    <r>
      <rPr>
        <sz val="10"/>
        <color rgb="FF000000"/>
        <rFont val="Arial"/>
        <family val="2"/>
      </rPr>
      <t>23-b054676</t>
    </r>
  </si>
  <si>
    <r>
      <t>'</t>
    </r>
    <r>
      <rPr>
        <sz val="10"/>
        <color rgb="FF000000"/>
        <rFont val="Arial"/>
        <family val="2"/>
      </rPr>
      <t>23-b054546</t>
    </r>
  </si>
  <si>
    <r>
      <t>'</t>
    </r>
    <r>
      <rPr>
        <sz val="10"/>
        <color rgb="FF000000"/>
        <rFont val="Arial"/>
        <family val="2"/>
      </rPr>
      <t>23-b053388</t>
    </r>
  </si>
  <si>
    <r>
      <t>'</t>
    </r>
    <r>
      <rPr>
        <sz val="10"/>
        <color rgb="FF000000"/>
        <rFont val="Arial"/>
        <family val="2"/>
      </rPr>
      <t>23-b054553</t>
    </r>
  </si>
  <si>
    <r>
      <t>'</t>
    </r>
    <r>
      <rPr>
        <sz val="10"/>
        <color rgb="FF000000"/>
        <rFont val="Arial"/>
        <family val="2"/>
      </rPr>
      <t>23-b054883</t>
    </r>
  </si>
  <si>
    <r>
      <t>'</t>
    </r>
    <r>
      <rPr>
        <sz val="10"/>
        <color rgb="FF000000"/>
        <rFont val="Arial"/>
        <family val="2"/>
      </rPr>
      <t>23-b054760</t>
    </r>
  </si>
  <si>
    <r>
      <t>'</t>
    </r>
    <r>
      <rPr>
        <sz val="10"/>
        <color rgb="FF000000"/>
        <rFont val="Arial"/>
        <family val="2"/>
      </rPr>
      <t>23-b054779</t>
    </r>
  </si>
  <si>
    <r>
      <t>'</t>
    </r>
    <r>
      <rPr>
        <sz val="10"/>
        <color rgb="FF000000"/>
        <rFont val="Arial"/>
        <family val="2"/>
      </rPr>
      <t>23-b055696</t>
    </r>
  </si>
  <si>
    <r>
      <t>'</t>
    </r>
    <r>
      <rPr>
        <sz val="10"/>
        <color rgb="FF000000"/>
        <rFont val="Arial"/>
        <family val="2"/>
      </rPr>
      <t>23-b054768</t>
    </r>
  </si>
  <si>
    <r>
      <t>'</t>
    </r>
    <r>
      <rPr>
        <sz val="10"/>
        <color rgb="FF000000"/>
        <rFont val="Arial"/>
        <family val="2"/>
      </rPr>
      <t>23-b054881</t>
    </r>
  </si>
  <si>
    <r>
      <t>'</t>
    </r>
    <r>
      <rPr>
        <sz val="10"/>
        <color rgb="FF000000"/>
        <rFont val="Arial"/>
        <family val="2"/>
      </rPr>
      <t>23-b054893</t>
    </r>
  </si>
  <si>
    <r>
      <t>'</t>
    </r>
    <r>
      <rPr>
        <sz val="10"/>
        <color rgb="FF000000"/>
        <rFont val="Arial"/>
        <family val="2"/>
      </rPr>
      <t>23-b054975</t>
    </r>
  </si>
  <si>
    <r>
      <t>'</t>
    </r>
    <r>
      <rPr>
        <sz val="10"/>
        <color rgb="FF000000"/>
        <rFont val="Arial"/>
        <family val="2"/>
      </rPr>
      <t>23-b054777</t>
    </r>
  </si>
  <si>
    <r>
      <t>'</t>
    </r>
    <r>
      <rPr>
        <sz val="10"/>
        <color rgb="FF000000"/>
        <rFont val="Arial"/>
        <family val="2"/>
      </rPr>
      <t>23-b054976</t>
    </r>
  </si>
  <si>
    <r>
      <t>'</t>
    </r>
    <r>
      <rPr>
        <sz val="10"/>
        <color rgb="FF000000"/>
        <rFont val="Arial"/>
        <family val="2"/>
      </rPr>
      <t>23-b056039</t>
    </r>
  </si>
  <si>
    <r>
      <t>'</t>
    </r>
    <r>
      <rPr>
        <sz val="10"/>
        <color rgb="FF000000"/>
        <rFont val="Arial"/>
        <family val="2"/>
      </rPr>
      <t>23-b056302</t>
    </r>
  </si>
  <si>
    <r>
      <t>'</t>
    </r>
    <r>
      <rPr>
        <sz val="10"/>
        <color rgb="FF000000"/>
        <rFont val="Arial"/>
        <family val="2"/>
      </rPr>
      <t>23-b056433</t>
    </r>
  </si>
  <si>
    <r>
      <t>'</t>
    </r>
    <r>
      <rPr>
        <sz val="10"/>
        <color rgb="FF000000"/>
        <rFont val="Arial"/>
        <family val="2"/>
      </rPr>
      <t>23-b056448</t>
    </r>
  </si>
  <si>
    <r>
      <t>'</t>
    </r>
    <r>
      <rPr>
        <sz val="10"/>
        <color rgb="FF000000"/>
        <rFont val="Arial"/>
        <family val="2"/>
      </rPr>
      <t>23-b056280</t>
    </r>
  </si>
  <si>
    <r>
      <t>'</t>
    </r>
    <r>
      <rPr>
        <sz val="10"/>
        <color rgb="FF000000"/>
        <rFont val="Arial"/>
        <family val="2"/>
      </rPr>
      <t>23-b056375</t>
    </r>
  </si>
  <si>
    <r>
      <t>'</t>
    </r>
    <r>
      <rPr>
        <sz val="10"/>
        <color rgb="FF000000"/>
        <rFont val="Arial"/>
        <family val="2"/>
      </rPr>
      <t>23-B54774</t>
    </r>
  </si>
  <si>
    <r>
      <t>'</t>
    </r>
    <r>
      <rPr>
        <sz val="10"/>
        <color rgb="FF000000"/>
        <rFont val="Arial"/>
        <family val="2"/>
      </rPr>
      <t>23-b057571</t>
    </r>
  </si>
  <si>
    <r>
      <t>'</t>
    </r>
    <r>
      <rPr>
        <sz val="10"/>
        <color rgb="FF000000"/>
        <rFont val="Arial"/>
        <family val="2"/>
      </rPr>
      <t>23-b057666</t>
    </r>
  </si>
  <si>
    <r>
      <t>'</t>
    </r>
    <r>
      <rPr>
        <sz val="10"/>
        <color rgb="FF000000"/>
        <rFont val="Arial"/>
        <family val="2"/>
      </rPr>
      <t>23-b056413</t>
    </r>
  </si>
  <si>
    <r>
      <t>'</t>
    </r>
    <r>
      <rPr>
        <sz val="10"/>
        <color rgb="FF000000"/>
        <rFont val="Arial"/>
        <family val="2"/>
      </rPr>
      <t>23-b056444</t>
    </r>
  </si>
  <si>
    <r>
      <t>'</t>
    </r>
    <r>
      <rPr>
        <sz val="10"/>
        <color rgb="FF000000"/>
        <rFont val="Arial"/>
        <family val="2"/>
      </rPr>
      <t>23-b056446</t>
    </r>
  </si>
  <si>
    <r>
      <t>'</t>
    </r>
    <r>
      <rPr>
        <sz val="10"/>
        <color rgb="FF000000"/>
        <rFont val="Arial"/>
        <family val="2"/>
      </rPr>
      <t>23-b056457</t>
    </r>
  </si>
  <si>
    <r>
      <t>'</t>
    </r>
    <r>
      <rPr>
        <sz val="10"/>
        <color rgb="FF000000"/>
        <rFont val="Arial"/>
        <family val="2"/>
      </rPr>
      <t>23-b057656</t>
    </r>
  </si>
  <si>
    <r>
      <t>'</t>
    </r>
    <r>
      <rPr>
        <sz val="10"/>
        <color rgb="FF000000"/>
        <rFont val="Arial"/>
        <family val="2"/>
      </rPr>
      <t>23-b056443</t>
    </r>
  </si>
  <si>
    <r>
      <t>'</t>
    </r>
    <r>
      <rPr>
        <sz val="10"/>
        <color rgb="FF000000"/>
        <rFont val="Arial"/>
        <family val="2"/>
      </rPr>
      <t>23-b057578</t>
    </r>
  </si>
  <si>
    <r>
      <t>'</t>
    </r>
    <r>
      <rPr>
        <sz val="10"/>
        <color rgb="FF000000"/>
        <rFont val="Arial"/>
        <family val="2"/>
      </rPr>
      <t>23-b057901</t>
    </r>
  </si>
  <si>
    <r>
      <t>'</t>
    </r>
    <r>
      <rPr>
        <sz val="10"/>
        <color rgb="FF000000"/>
        <rFont val="Arial"/>
        <family val="2"/>
      </rPr>
      <t>23-b058683</t>
    </r>
  </si>
  <si>
    <r>
      <t>'</t>
    </r>
    <r>
      <rPr>
        <sz val="10"/>
        <color rgb="FF000000"/>
        <rFont val="Arial"/>
        <family val="2"/>
      </rPr>
      <t>23-b057879</t>
    </r>
  </si>
  <si>
    <r>
      <t>'</t>
    </r>
    <r>
      <rPr>
        <sz val="10"/>
        <color rgb="FF000000"/>
        <rFont val="Arial"/>
        <family val="2"/>
      </rPr>
      <t>23-b059211</t>
    </r>
  </si>
  <si>
    <r>
      <t>'</t>
    </r>
    <r>
      <rPr>
        <sz val="10"/>
        <color rgb="FF000000"/>
        <rFont val="Arial"/>
        <family val="2"/>
      </rPr>
      <t>23-b057925</t>
    </r>
  </si>
  <si>
    <r>
      <t>'</t>
    </r>
    <r>
      <rPr>
        <sz val="10"/>
        <color rgb="FF000000"/>
        <rFont val="Arial"/>
        <family val="2"/>
      </rPr>
      <t>23-b059169</t>
    </r>
  </si>
  <si>
    <t>HHCLNTHA021023</t>
  </si>
  <si>
    <r>
      <t>'</t>
    </r>
    <r>
      <rPr>
        <sz val="10"/>
        <color rgb="FF000000"/>
        <rFont val="Arial"/>
        <family val="2"/>
      </rPr>
      <t>23-b059210</t>
    </r>
  </si>
  <si>
    <r>
      <t>'</t>
    </r>
    <r>
      <rPr>
        <sz val="10"/>
        <color rgb="FF000000"/>
        <rFont val="Arial"/>
        <family val="2"/>
      </rPr>
      <t>23-b057804</t>
    </r>
  </si>
  <si>
    <r>
      <t>'</t>
    </r>
    <r>
      <rPr>
        <sz val="10"/>
        <color rgb="FF000000"/>
        <rFont val="Arial"/>
        <family val="2"/>
      </rPr>
      <t>23-b053390</t>
    </r>
  </si>
  <si>
    <r>
      <t>'</t>
    </r>
    <r>
      <rPr>
        <sz val="10"/>
        <color rgb="FF000000"/>
        <rFont val="Arial"/>
        <family val="2"/>
      </rPr>
      <t>23-b053468</t>
    </r>
  </si>
  <si>
    <r>
      <t>'</t>
    </r>
    <r>
      <rPr>
        <sz val="10"/>
        <color rgb="FF000000"/>
        <rFont val="Arial"/>
        <family val="2"/>
      </rPr>
      <t>23-b054540</t>
    </r>
  </si>
  <si>
    <r>
      <t>'</t>
    </r>
    <r>
      <rPr>
        <sz val="10"/>
        <color rgb="FF000000"/>
        <rFont val="Arial"/>
        <family val="2"/>
      </rPr>
      <t>23-b054541</t>
    </r>
  </si>
  <si>
    <r>
      <t>'</t>
    </r>
    <r>
      <rPr>
        <sz val="10"/>
        <color rgb="FF000000"/>
        <rFont val="Arial"/>
        <family val="2"/>
      </rPr>
      <t>23-b053208</t>
    </r>
  </si>
  <si>
    <r>
      <t>'</t>
    </r>
    <r>
      <rPr>
        <sz val="10"/>
        <color rgb="FF000000"/>
        <rFont val="Arial"/>
        <family val="2"/>
      </rPr>
      <t>23-b053412</t>
    </r>
  </si>
  <si>
    <r>
      <t>'</t>
    </r>
    <r>
      <rPr>
        <sz val="10"/>
        <color rgb="FF000000"/>
        <rFont val="Arial"/>
        <family val="2"/>
      </rPr>
      <t>23-b054683</t>
    </r>
  </si>
  <si>
    <r>
      <t>'</t>
    </r>
    <r>
      <rPr>
        <sz val="10"/>
        <color rgb="FF000000"/>
        <rFont val="Arial"/>
        <family val="2"/>
      </rPr>
      <t>23-b054528</t>
    </r>
  </si>
  <si>
    <r>
      <t>'</t>
    </r>
    <r>
      <rPr>
        <sz val="10"/>
        <color rgb="FF000000"/>
        <rFont val="Arial"/>
        <family val="2"/>
      </rPr>
      <t>23-b054674</t>
    </r>
  </si>
  <si>
    <r>
      <t>'</t>
    </r>
    <r>
      <rPr>
        <sz val="10"/>
        <color rgb="FF000000"/>
        <rFont val="Arial"/>
        <family val="2"/>
      </rPr>
      <t>23-b054678</t>
    </r>
  </si>
  <si>
    <r>
      <t>'</t>
    </r>
    <r>
      <rPr>
        <sz val="10"/>
        <color rgb="FF000000"/>
        <rFont val="Arial"/>
        <family val="2"/>
      </rPr>
      <t>23-b054680</t>
    </r>
  </si>
  <si>
    <r>
      <t>'</t>
    </r>
    <r>
      <rPr>
        <sz val="10"/>
        <color rgb="FF000000"/>
        <rFont val="Arial"/>
        <family val="2"/>
      </rPr>
      <t>23-b054693</t>
    </r>
  </si>
  <si>
    <r>
      <t>'</t>
    </r>
    <r>
      <rPr>
        <sz val="10"/>
        <color rgb="FF000000"/>
        <rFont val="Arial"/>
        <family val="2"/>
      </rPr>
      <t>23-b054702</t>
    </r>
  </si>
  <si>
    <r>
      <t>'</t>
    </r>
    <r>
      <rPr>
        <sz val="10"/>
        <color rgb="FF000000"/>
        <rFont val="Arial"/>
        <family val="2"/>
      </rPr>
      <t>23-b054776</t>
    </r>
  </si>
  <si>
    <r>
      <t>'</t>
    </r>
    <r>
      <rPr>
        <sz val="10"/>
        <color rgb="FF000000"/>
        <rFont val="Arial"/>
        <family val="2"/>
      </rPr>
      <t>23-b054949</t>
    </r>
  </si>
  <si>
    <r>
      <t>'</t>
    </r>
    <r>
      <rPr>
        <sz val="10"/>
        <color rgb="FF000000"/>
        <rFont val="Arial"/>
        <family val="2"/>
      </rPr>
      <t>23-b053442</t>
    </r>
  </si>
  <si>
    <r>
      <t>'</t>
    </r>
    <r>
      <rPr>
        <sz val="10"/>
        <color rgb="FF000000"/>
        <rFont val="Arial"/>
        <family val="2"/>
      </rPr>
      <t>23-b054885</t>
    </r>
  </si>
  <si>
    <r>
      <t>'</t>
    </r>
    <r>
      <rPr>
        <sz val="10"/>
        <color rgb="FF000000"/>
        <rFont val="Arial"/>
        <family val="2"/>
      </rPr>
      <t>23-b054970</t>
    </r>
  </si>
  <si>
    <r>
      <t>'</t>
    </r>
    <r>
      <rPr>
        <sz val="10"/>
        <color rgb="FF000000"/>
        <rFont val="Arial"/>
        <family val="2"/>
      </rPr>
      <t>23-b056285</t>
    </r>
  </si>
  <si>
    <r>
      <t>'</t>
    </r>
    <r>
      <rPr>
        <sz val="10"/>
        <color rgb="FF000000"/>
        <rFont val="Arial"/>
        <family val="2"/>
      </rPr>
      <t>23-b056494</t>
    </r>
  </si>
  <si>
    <r>
      <t>'</t>
    </r>
    <r>
      <rPr>
        <sz val="10"/>
        <color rgb="FF000000"/>
        <rFont val="Arial"/>
        <family val="2"/>
      </rPr>
      <t>23-B53232</t>
    </r>
  </si>
  <si>
    <r>
      <t>'</t>
    </r>
    <r>
      <rPr>
        <sz val="10"/>
        <color rgb="FF000000"/>
        <rFont val="Arial"/>
        <family val="2"/>
      </rPr>
      <t>23-b056044</t>
    </r>
  </si>
  <si>
    <r>
      <t>'</t>
    </r>
    <r>
      <rPr>
        <sz val="10"/>
        <color rgb="FF000000"/>
        <rFont val="Arial"/>
        <family val="2"/>
      </rPr>
      <t>23-b057667</t>
    </r>
  </si>
  <si>
    <r>
      <t>'</t>
    </r>
    <r>
      <rPr>
        <sz val="10"/>
        <color rgb="FF000000"/>
        <rFont val="Arial"/>
        <family val="2"/>
      </rPr>
      <t>23-b056418</t>
    </r>
  </si>
  <si>
    <r>
      <t>'</t>
    </r>
    <r>
      <rPr>
        <sz val="10"/>
        <color rgb="FF000000"/>
        <rFont val="Arial"/>
        <family val="2"/>
      </rPr>
      <t>23-b056492</t>
    </r>
  </si>
  <si>
    <r>
      <t>'</t>
    </r>
    <r>
      <rPr>
        <sz val="10"/>
        <color rgb="FF000000"/>
        <rFont val="Arial"/>
        <family val="2"/>
      </rPr>
      <t>23-b057902</t>
    </r>
  </si>
  <si>
    <r>
      <t>'</t>
    </r>
    <r>
      <rPr>
        <sz val="10"/>
        <color rgb="FF000000"/>
        <rFont val="Arial"/>
        <family val="2"/>
      </rPr>
      <t>23-b058172</t>
    </r>
  </si>
  <si>
    <r>
      <t>'</t>
    </r>
    <r>
      <rPr>
        <sz val="10"/>
        <color rgb="FF000000"/>
        <rFont val="Arial"/>
        <family val="2"/>
      </rPr>
      <t>23-b057883</t>
    </r>
  </si>
  <si>
    <r>
      <t>'</t>
    </r>
    <r>
      <rPr>
        <sz val="10"/>
        <color rgb="FF000000"/>
        <rFont val="Arial"/>
        <family val="2"/>
      </rPr>
      <t>23-b057736</t>
    </r>
  </si>
  <si>
    <r>
      <t>'</t>
    </r>
    <r>
      <rPr>
        <sz val="10"/>
        <color rgb="FF000000"/>
        <rFont val="Arial"/>
        <family val="2"/>
      </rPr>
      <t>23-b058809</t>
    </r>
  </si>
  <si>
    <r>
      <t>'</t>
    </r>
    <r>
      <rPr>
        <sz val="10"/>
        <color rgb="FF000000"/>
        <rFont val="Arial"/>
        <family val="2"/>
      </rPr>
      <t>23-b057715</t>
    </r>
  </si>
  <si>
    <r>
      <t>'</t>
    </r>
    <r>
      <rPr>
        <sz val="10"/>
        <color rgb="FF000000"/>
        <rFont val="Arial"/>
        <family val="2"/>
      </rPr>
      <t>23-b053444</t>
    </r>
  </si>
  <si>
    <r>
      <t>'</t>
    </r>
    <r>
      <rPr>
        <sz val="10"/>
        <color rgb="FF000000"/>
        <rFont val="Arial"/>
        <family val="2"/>
      </rPr>
      <t>23-b053462</t>
    </r>
  </si>
  <si>
    <r>
      <t>'</t>
    </r>
    <r>
      <rPr>
        <sz val="10"/>
        <color rgb="FF000000"/>
        <rFont val="Arial"/>
        <family val="2"/>
      </rPr>
      <t>23-b054691</t>
    </r>
  </si>
  <si>
    <r>
      <t>'</t>
    </r>
    <r>
      <rPr>
        <sz val="10"/>
        <color rgb="FF000000"/>
        <rFont val="Arial"/>
        <family val="2"/>
      </rPr>
      <t>23-b053455</t>
    </r>
  </si>
  <si>
    <r>
      <t>'</t>
    </r>
    <r>
      <rPr>
        <sz val="10"/>
        <color rgb="FF000000"/>
        <rFont val="Arial"/>
        <family val="2"/>
      </rPr>
      <t>23-b054530</t>
    </r>
  </si>
  <si>
    <r>
      <t>'</t>
    </r>
    <r>
      <rPr>
        <sz val="10"/>
        <color rgb="FF000000"/>
        <rFont val="Arial"/>
        <family val="2"/>
      </rPr>
      <t>23-b054780</t>
    </r>
  </si>
  <si>
    <r>
      <t>'</t>
    </r>
    <r>
      <rPr>
        <sz val="10"/>
        <color rgb="FF000000"/>
        <rFont val="Arial"/>
        <family val="2"/>
      </rPr>
      <t>23-b054889</t>
    </r>
  </si>
  <si>
    <r>
      <t>'</t>
    </r>
    <r>
      <rPr>
        <sz val="10"/>
        <color rgb="FF000000"/>
        <rFont val="Arial"/>
        <family val="2"/>
      </rPr>
      <t>23-b054968</t>
    </r>
  </si>
  <si>
    <r>
      <t>'</t>
    </r>
    <r>
      <rPr>
        <sz val="10"/>
        <color rgb="FF000000"/>
        <rFont val="Arial"/>
        <family val="2"/>
      </rPr>
      <t>23-b053409</t>
    </r>
  </si>
  <si>
    <r>
      <t>'</t>
    </r>
    <r>
      <rPr>
        <sz val="10"/>
        <color rgb="FF000000"/>
        <rFont val="Arial"/>
        <family val="2"/>
      </rPr>
      <t>23-b053292</t>
    </r>
  </si>
  <si>
    <r>
      <t>'</t>
    </r>
    <r>
      <rPr>
        <sz val="10"/>
        <color rgb="FF000000"/>
        <rFont val="Arial"/>
        <family val="2"/>
      </rPr>
      <t>23-b054761</t>
    </r>
  </si>
  <si>
    <r>
      <t>'</t>
    </r>
    <r>
      <rPr>
        <sz val="10"/>
        <color rgb="FF000000"/>
        <rFont val="Arial"/>
        <family val="2"/>
      </rPr>
      <t>23-b055686</t>
    </r>
  </si>
  <si>
    <r>
      <t>'</t>
    </r>
    <r>
      <rPr>
        <sz val="10"/>
        <color rgb="FF000000"/>
        <rFont val="Arial"/>
        <family val="2"/>
      </rPr>
      <t>23-b054672</t>
    </r>
  </si>
  <si>
    <r>
      <t>'</t>
    </r>
    <r>
      <rPr>
        <sz val="10"/>
        <color rgb="FF000000"/>
        <rFont val="Arial"/>
        <family val="2"/>
      </rPr>
      <t>23-b056417</t>
    </r>
  </si>
  <si>
    <r>
      <t>'</t>
    </r>
    <r>
      <rPr>
        <sz val="10"/>
        <color rgb="FF000000"/>
        <rFont val="Arial"/>
        <family val="2"/>
      </rPr>
      <t>23-b056281</t>
    </r>
  </si>
  <si>
    <r>
      <t>'</t>
    </r>
    <r>
      <rPr>
        <sz val="10"/>
        <color rgb="FF000000"/>
        <rFont val="Arial"/>
        <family val="2"/>
      </rPr>
      <t>23-b056454</t>
    </r>
  </si>
  <si>
    <r>
      <t>'</t>
    </r>
    <r>
      <rPr>
        <sz val="10"/>
        <color rgb="FF000000"/>
        <rFont val="Arial"/>
        <family val="2"/>
      </rPr>
      <t>23-b057353</t>
    </r>
  </si>
  <si>
    <r>
      <t>'</t>
    </r>
    <r>
      <rPr>
        <sz val="10"/>
        <color rgb="FF000000"/>
        <rFont val="Arial"/>
        <family val="2"/>
      </rPr>
      <t>23-B54684</t>
    </r>
  </si>
  <si>
    <r>
      <t>'</t>
    </r>
    <r>
      <rPr>
        <sz val="10"/>
        <color rgb="FF000000"/>
        <rFont val="Arial"/>
        <family val="2"/>
      </rPr>
      <t>23-b054554</t>
    </r>
  </si>
  <si>
    <r>
      <t>'</t>
    </r>
    <r>
      <rPr>
        <sz val="10"/>
        <color rgb="FF000000"/>
        <rFont val="Arial"/>
        <family val="2"/>
      </rPr>
      <t>23-b056447</t>
    </r>
  </si>
  <si>
    <r>
      <t>'</t>
    </r>
    <r>
      <rPr>
        <sz val="10"/>
        <color rgb="FF000000"/>
        <rFont val="Arial"/>
        <family val="2"/>
      </rPr>
      <t>23-b057566</t>
    </r>
  </si>
  <si>
    <r>
      <t>'</t>
    </r>
    <r>
      <rPr>
        <sz val="10"/>
        <color rgb="FF000000"/>
        <rFont val="Arial"/>
        <family val="2"/>
      </rPr>
      <t>23-b057580</t>
    </r>
  </si>
  <si>
    <r>
      <t>'</t>
    </r>
    <r>
      <rPr>
        <sz val="10"/>
        <color rgb="FF000000"/>
        <rFont val="Arial"/>
        <family val="2"/>
      </rPr>
      <t>23-b054669</t>
    </r>
  </si>
  <si>
    <r>
      <t>'</t>
    </r>
    <r>
      <rPr>
        <sz val="10"/>
        <color rgb="FF000000"/>
        <rFont val="Arial"/>
        <family val="2"/>
      </rPr>
      <t>23-b056339</t>
    </r>
  </si>
  <si>
    <r>
      <t>'</t>
    </r>
    <r>
      <rPr>
        <sz val="10"/>
        <color rgb="FF000000"/>
        <rFont val="Arial"/>
        <family val="2"/>
      </rPr>
      <t>23-b057574</t>
    </r>
  </si>
  <si>
    <r>
      <t>'</t>
    </r>
    <r>
      <rPr>
        <sz val="10"/>
        <color rgb="FF000000"/>
        <rFont val="Arial"/>
        <family val="2"/>
      </rPr>
      <t>23-b056286</t>
    </r>
  </si>
  <si>
    <r>
      <t>'</t>
    </r>
    <r>
      <rPr>
        <sz val="10"/>
        <color rgb="FF000000"/>
        <rFont val="Arial"/>
        <family val="2"/>
      </rPr>
      <t>23-b057801</t>
    </r>
  </si>
  <si>
    <r>
      <t>'</t>
    </r>
    <r>
      <rPr>
        <sz val="10"/>
        <color rgb="FF000000"/>
        <rFont val="Arial"/>
        <family val="2"/>
      </rPr>
      <t>23-b057699</t>
    </r>
  </si>
  <si>
    <r>
      <t>'</t>
    </r>
    <r>
      <rPr>
        <sz val="10"/>
        <color rgb="FF000000"/>
        <rFont val="Arial"/>
        <family val="2"/>
      </rPr>
      <t>23-b058345</t>
    </r>
  </si>
  <si>
    <r>
      <t>'</t>
    </r>
    <r>
      <rPr>
        <sz val="10"/>
        <color rgb="FF000000"/>
        <rFont val="Arial"/>
        <family val="2"/>
      </rPr>
      <t>23-b057930</t>
    </r>
  </si>
  <si>
    <r>
      <t>'</t>
    </r>
    <r>
      <rPr>
        <sz val="10"/>
        <color rgb="FF000000"/>
        <rFont val="Arial"/>
        <family val="2"/>
      </rPr>
      <t>23-b059166</t>
    </r>
  </si>
  <si>
    <t>HHCLBTTO031023</t>
  </si>
  <si>
    <r>
      <t>'</t>
    </r>
    <r>
      <rPr>
        <sz val="10"/>
        <color rgb="FF000000"/>
        <rFont val="Arial"/>
        <family val="2"/>
      </rPr>
      <t>23-b058949</t>
    </r>
  </si>
  <si>
    <r>
      <t>'</t>
    </r>
    <r>
      <rPr>
        <sz val="10"/>
        <color rgb="FF000000"/>
        <rFont val="Arial"/>
        <family val="2"/>
      </rPr>
      <t>23-b059154</t>
    </r>
  </si>
  <si>
    <t>HHCLNCTN0710</t>
  </si>
  <si>
    <r>
      <t>'</t>
    </r>
    <r>
      <rPr>
        <sz val="10"/>
        <color rgb="FF000000"/>
        <rFont val="Arial"/>
        <family val="2"/>
      </rPr>
      <t>23-b054750</t>
    </r>
  </si>
  <si>
    <t>HHCLNCTN1010</t>
  </si>
  <si>
    <r>
      <t>'</t>
    </r>
    <r>
      <rPr>
        <sz val="10"/>
        <color rgb="FF000000"/>
        <rFont val="Arial"/>
        <family val="2"/>
      </rPr>
      <t>23-b057915</t>
    </r>
  </si>
  <si>
    <t>HHCLNTHA111023</t>
  </si>
  <si>
    <r>
      <t>'</t>
    </r>
    <r>
      <rPr>
        <sz val="10"/>
        <color rgb="FF000000"/>
        <rFont val="Arial"/>
        <family val="2"/>
      </rPr>
      <t>23-b053209</t>
    </r>
  </si>
  <si>
    <r>
      <t>'</t>
    </r>
    <r>
      <rPr>
        <sz val="10"/>
        <color rgb="FF000000"/>
        <rFont val="Arial"/>
        <family val="2"/>
      </rPr>
      <t>23-b053216</t>
    </r>
  </si>
  <si>
    <r>
      <t>'</t>
    </r>
    <r>
      <rPr>
        <sz val="10"/>
        <color rgb="FF000000"/>
        <rFont val="Arial"/>
        <family val="2"/>
      </rPr>
      <t>23-b053391</t>
    </r>
  </si>
  <si>
    <r>
      <t>'</t>
    </r>
    <r>
      <rPr>
        <sz val="10"/>
        <color rgb="FF000000"/>
        <rFont val="Arial"/>
        <family val="2"/>
      </rPr>
      <t>23-b053471</t>
    </r>
  </si>
  <si>
    <r>
      <t>'</t>
    </r>
    <r>
      <rPr>
        <sz val="10"/>
        <color rgb="FF000000"/>
        <rFont val="Arial"/>
        <family val="2"/>
      </rPr>
      <t>23-b054552</t>
    </r>
  </si>
  <si>
    <r>
      <t>'</t>
    </r>
    <r>
      <rPr>
        <sz val="10"/>
        <color rgb="FF000000"/>
        <rFont val="Arial"/>
        <family val="2"/>
      </rPr>
      <t>23-b054666</t>
    </r>
  </si>
  <si>
    <r>
      <t>'</t>
    </r>
    <r>
      <rPr>
        <sz val="10"/>
        <color rgb="FF000000"/>
        <rFont val="Arial"/>
        <family val="2"/>
      </rPr>
      <t>23-b054670</t>
    </r>
  </si>
  <si>
    <r>
      <t>'</t>
    </r>
    <r>
      <rPr>
        <sz val="10"/>
        <color rgb="FF000000"/>
        <rFont val="Arial"/>
        <family val="2"/>
      </rPr>
      <t>23-b054689</t>
    </r>
  </si>
  <si>
    <r>
      <t>'</t>
    </r>
    <r>
      <rPr>
        <sz val="10"/>
        <color rgb="FF000000"/>
        <rFont val="Arial"/>
        <family val="2"/>
      </rPr>
      <t>23-b053467</t>
    </r>
  </si>
  <si>
    <r>
      <t>'</t>
    </r>
    <r>
      <rPr>
        <sz val="10"/>
        <color rgb="FF000000"/>
        <rFont val="Arial"/>
        <family val="2"/>
      </rPr>
      <t>23-b053472</t>
    </r>
  </si>
  <si>
    <r>
      <t>'</t>
    </r>
    <r>
      <rPr>
        <sz val="10"/>
        <color rgb="FF000000"/>
        <rFont val="Arial"/>
        <family val="2"/>
      </rPr>
      <t>23-b054698</t>
    </r>
  </si>
  <si>
    <r>
      <t>'</t>
    </r>
    <r>
      <rPr>
        <sz val="10"/>
        <color rgb="FF000000"/>
        <rFont val="Arial"/>
        <family val="2"/>
      </rPr>
      <t>23-b054764</t>
    </r>
  </si>
  <si>
    <r>
      <t>'</t>
    </r>
    <r>
      <rPr>
        <sz val="10"/>
        <color rgb="FF000000"/>
        <rFont val="Arial"/>
        <family val="2"/>
      </rPr>
      <t>23-b055787</t>
    </r>
  </si>
  <si>
    <r>
      <t>'</t>
    </r>
    <r>
      <rPr>
        <sz val="10"/>
        <color rgb="FF000000"/>
        <rFont val="Arial"/>
        <family val="2"/>
      </rPr>
      <t>23-b054563</t>
    </r>
  </si>
  <si>
    <r>
      <t>'</t>
    </r>
    <r>
      <rPr>
        <sz val="10"/>
        <color rgb="FF000000"/>
        <rFont val="Arial"/>
        <family val="2"/>
      </rPr>
      <t>23-b054704</t>
    </r>
  </si>
  <si>
    <r>
      <t>'</t>
    </r>
    <r>
      <rPr>
        <sz val="10"/>
        <color rgb="FF000000"/>
        <rFont val="Arial"/>
        <family val="2"/>
      </rPr>
      <t>23-b054882</t>
    </r>
  </si>
  <si>
    <r>
      <t>'</t>
    </r>
    <r>
      <rPr>
        <sz val="10"/>
        <color rgb="FF000000"/>
        <rFont val="Arial"/>
        <family val="2"/>
      </rPr>
      <t>23-b054888</t>
    </r>
  </si>
  <si>
    <r>
      <t>'</t>
    </r>
    <r>
      <rPr>
        <sz val="10"/>
        <color rgb="FF000000"/>
        <rFont val="Arial"/>
        <family val="2"/>
      </rPr>
      <t>23-b054971</t>
    </r>
  </si>
  <si>
    <r>
      <t>'</t>
    </r>
    <r>
      <rPr>
        <sz val="10"/>
        <color rgb="FF000000"/>
        <rFont val="Arial"/>
        <family val="2"/>
      </rPr>
      <t>23-b054545</t>
    </r>
  </si>
  <si>
    <r>
      <t>'</t>
    </r>
    <r>
      <rPr>
        <sz val="10"/>
        <color rgb="FF000000"/>
        <rFont val="Arial"/>
        <family val="2"/>
      </rPr>
      <t>23-b055810</t>
    </r>
  </si>
  <si>
    <r>
      <t>'</t>
    </r>
    <r>
      <rPr>
        <sz val="10"/>
        <color rgb="FF000000"/>
        <rFont val="Arial"/>
        <family val="2"/>
      </rPr>
      <t>23-b056041</t>
    </r>
  </si>
  <si>
    <r>
      <t>'</t>
    </r>
    <r>
      <rPr>
        <sz val="10"/>
        <color rgb="FF000000"/>
        <rFont val="Arial"/>
        <family val="2"/>
      </rPr>
      <t>23-b056035</t>
    </r>
  </si>
  <si>
    <r>
      <t>'</t>
    </r>
    <r>
      <rPr>
        <sz val="10"/>
        <color rgb="FF000000"/>
        <rFont val="Arial"/>
        <family val="2"/>
      </rPr>
      <t>23-b056248</t>
    </r>
  </si>
  <si>
    <r>
      <t>'</t>
    </r>
    <r>
      <rPr>
        <sz val="10"/>
        <color rgb="FF000000"/>
        <rFont val="Arial"/>
        <family val="2"/>
      </rPr>
      <t>23-b056372</t>
    </r>
  </si>
  <si>
    <r>
      <t>'</t>
    </r>
    <r>
      <rPr>
        <sz val="10"/>
        <color rgb="FF000000"/>
        <rFont val="Arial"/>
        <family val="2"/>
      </rPr>
      <t>23-b056376</t>
    </r>
  </si>
  <si>
    <r>
      <t>'</t>
    </r>
    <r>
      <rPr>
        <sz val="10"/>
        <color rgb="FF000000"/>
        <rFont val="Arial"/>
        <family val="2"/>
      </rPr>
      <t>23-b056460</t>
    </r>
  </si>
  <si>
    <r>
      <t>'</t>
    </r>
    <r>
      <rPr>
        <sz val="10"/>
        <color rgb="FF000000"/>
        <rFont val="Arial"/>
        <family val="2"/>
      </rPr>
      <t>23-b057361</t>
    </r>
  </si>
  <si>
    <r>
      <t>'</t>
    </r>
    <r>
      <rPr>
        <sz val="10"/>
        <color rgb="FF000000"/>
        <rFont val="Arial"/>
        <family val="2"/>
      </rPr>
      <t>23-b056427</t>
    </r>
  </si>
  <si>
    <r>
      <t>'</t>
    </r>
    <r>
      <rPr>
        <sz val="10"/>
        <color rgb="FF000000"/>
        <rFont val="Arial"/>
        <family val="2"/>
      </rPr>
      <t>23-b056439</t>
    </r>
  </si>
  <si>
    <r>
      <t>'</t>
    </r>
    <r>
      <rPr>
        <sz val="10"/>
        <color rgb="FF000000"/>
        <rFont val="Arial"/>
        <family val="2"/>
      </rPr>
      <t>23-b057581</t>
    </r>
  </si>
  <si>
    <r>
      <t>'</t>
    </r>
    <r>
      <rPr>
        <sz val="10"/>
        <color rgb="FF000000"/>
        <rFont val="Arial"/>
        <family val="2"/>
      </rPr>
      <t>23-b057834</t>
    </r>
  </si>
  <si>
    <r>
      <t>'</t>
    </r>
    <r>
      <rPr>
        <sz val="10"/>
        <color rgb="FF000000"/>
        <rFont val="Arial"/>
        <family val="2"/>
      </rPr>
      <t>23-b057840</t>
    </r>
  </si>
  <si>
    <r>
      <t>'</t>
    </r>
    <r>
      <rPr>
        <sz val="10"/>
        <color rgb="FF000000"/>
        <rFont val="Arial"/>
        <family val="2"/>
      </rPr>
      <t>23-b057859</t>
    </r>
  </si>
  <si>
    <r>
      <t>'</t>
    </r>
    <r>
      <rPr>
        <sz val="10"/>
        <color rgb="FF000000"/>
        <rFont val="Arial"/>
        <family val="2"/>
      </rPr>
      <t>23-b057363</t>
    </r>
  </si>
  <si>
    <r>
      <t>'</t>
    </r>
    <r>
      <rPr>
        <sz val="10"/>
        <color rgb="FF000000"/>
        <rFont val="Arial"/>
        <family val="2"/>
      </rPr>
      <t>23-b057931</t>
    </r>
  </si>
  <si>
    <r>
      <t>'</t>
    </r>
    <r>
      <rPr>
        <sz val="10"/>
        <color rgb="FF000000"/>
        <rFont val="Arial"/>
        <family val="2"/>
      </rPr>
      <t>23-b058196</t>
    </r>
  </si>
  <si>
    <r>
      <t>'</t>
    </r>
    <r>
      <rPr>
        <sz val="10"/>
        <color rgb="FF000000"/>
        <rFont val="Arial"/>
        <family val="2"/>
      </rPr>
      <t>23-b056462</t>
    </r>
  </si>
  <si>
    <r>
      <t>'</t>
    </r>
    <r>
      <rPr>
        <sz val="10"/>
        <color rgb="FF000000"/>
        <rFont val="Arial"/>
        <family val="2"/>
      </rPr>
      <t>23-b058952</t>
    </r>
  </si>
  <si>
    <r>
      <t>'</t>
    </r>
    <r>
      <rPr>
        <sz val="10"/>
        <color rgb="FF000000"/>
        <rFont val="Arial"/>
        <family val="2"/>
      </rPr>
      <t>23-b057823</t>
    </r>
  </si>
  <si>
    <r>
      <t>'</t>
    </r>
    <r>
      <rPr>
        <sz val="10"/>
        <color rgb="FF000000"/>
        <rFont val="Arial"/>
        <family val="2"/>
      </rPr>
      <t>23-b053474</t>
    </r>
  </si>
  <si>
    <r>
      <t>'</t>
    </r>
    <r>
      <rPr>
        <sz val="10"/>
        <color rgb="FF000000"/>
        <rFont val="Arial"/>
        <family val="2"/>
      </rPr>
      <t>23-b058690</t>
    </r>
  </si>
  <si>
    <t>HHCLBTTO051023</t>
  </si>
  <si>
    <r>
      <t>'</t>
    </r>
    <r>
      <rPr>
        <sz val="10"/>
        <color rgb="FF000000"/>
        <rFont val="Arial"/>
        <family val="2"/>
      </rPr>
      <t>23-b058810</t>
    </r>
  </si>
  <si>
    <t>HHCLNTPG091023</t>
  </si>
  <si>
    <r>
      <t>'</t>
    </r>
    <r>
      <rPr>
        <sz val="10"/>
        <color rgb="FF000000"/>
        <rFont val="Arial"/>
        <family val="2"/>
      </rPr>
      <t>23-b058682</t>
    </r>
  </si>
  <si>
    <t>HHCLNTPG111023</t>
  </si>
  <si>
    <t>299-SIPI-R-082022-1284269</t>
  </si>
  <si>
    <r>
      <t>'</t>
    </r>
    <r>
      <rPr>
        <sz val="10"/>
        <color rgb="FF000000"/>
        <rFont val="Arial"/>
        <family val="2"/>
      </rPr>
      <t>008550</t>
    </r>
  </si>
  <si>
    <t>RTV1576522-8550</t>
  </si>
  <si>
    <t>299-SIPI-R-082023-1283915</t>
  </si>
  <si>
    <r>
      <t>'</t>
    </r>
    <r>
      <rPr>
        <sz val="10"/>
        <color rgb="FF000000"/>
        <rFont val="Arial"/>
        <family val="2"/>
      </rPr>
      <t>DC045481</t>
    </r>
  </si>
  <si>
    <t>299-SIPI-R-092023-1283398</t>
  </si>
  <si>
    <r>
      <t>'</t>
    </r>
    <r>
      <rPr>
        <sz val="10"/>
        <color rgb="FF000000"/>
        <rFont val="Arial"/>
        <family val="2"/>
      </rPr>
      <t>34820</t>
    </r>
  </si>
  <si>
    <t>K23TVA-34820-RTV1769016|HHCL - RTV1769016</t>
  </si>
  <si>
    <r>
      <t>'</t>
    </r>
    <r>
      <rPr>
        <sz val="10"/>
        <color rgb="FF000000"/>
        <rFont val="Arial"/>
        <family val="2"/>
      </rPr>
      <t>36096</t>
    </r>
  </si>
  <si>
    <t>K23TVA-36096-RTV1773033|HHCL - RTV1773033</t>
  </si>
  <si>
    <r>
      <t>'</t>
    </r>
    <r>
      <rPr>
        <sz val="10"/>
        <color rgb="FF000000"/>
        <rFont val="Arial"/>
        <family val="2"/>
      </rPr>
      <t>35832</t>
    </r>
  </si>
  <si>
    <t>K23TVA-35832-RTV1772088|HHCL - RTV1772088</t>
  </si>
  <si>
    <r>
      <t>'</t>
    </r>
    <r>
      <rPr>
        <sz val="10"/>
        <color rgb="FF000000"/>
        <rFont val="Arial"/>
        <family val="2"/>
      </rPr>
      <t>35931</t>
    </r>
  </si>
  <si>
    <t>K23TVA-35931-RTV1772670|HHCL - RTV1772670</t>
  </si>
  <si>
    <t>299-SIPI-R-092023-1283915</t>
  </si>
  <si>
    <r>
      <t>'</t>
    </r>
    <r>
      <rPr>
        <sz val="10"/>
        <color rgb="FF000000"/>
        <rFont val="Arial"/>
        <family val="2"/>
      </rPr>
      <t>37160</t>
    </r>
  </si>
  <si>
    <t>K23TVA-37160-RTV1777459|HHCL - RTV1777459</t>
  </si>
  <si>
    <r>
      <t>'</t>
    </r>
    <r>
      <rPr>
        <sz val="10"/>
        <color rgb="FF000000"/>
        <rFont val="Arial"/>
        <family val="2"/>
      </rPr>
      <t>36262</t>
    </r>
  </si>
  <si>
    <t>K23TVA-36262-RTV1773619|HHCL - RTV1773619</t>
  </si>
  <si>
    <r>
      <t>'</t>
    </r>
    <r>
      <rPr>
        <sz val="10"/>
        <color rgb="FF000000"/>
        <rFont val="Arial"/>
        <family val="2"/>
      </rPr>
      <t>36574</t>
    </r>
  </si>
  <si>
    <t>K23TVA-36574-RTV1774428|HHCL - RTV1774428</t>
  </si>
  <si>
    <r>
      <t>'</t>
    </r>
    <r>
      <rPr>
        <sz val="10"/>
        <color rgb="FF000000"/>
        <rFont val="Arial"/>
        <family val="2"/>
      </rPr>
      <t>36081</t>
    </r>
  </si>
  <si>
    <t>K23TVA-36081-RTV1773192|HHCL - RTV1773192</t>
  </si>
  <si>
    <r>
      <t>'</t>
    </r>
    <r>
      <rPr>
        <sz val="10"/>
        <color rgb="FF000000"/>
        <rFont val="Arial"/>
        <family val="2"/>
      </rPr>
      <t>36924</t>
    </r>
  </si>
  <si>
    <t>K23TVA-36924-RTV1776682|HHCL - RTV1776682</t>
  </si>
  <si>
    <r>
      <t>'</t>
    </r>
    <r>
      <rPr>
        <sz val="10"/>
        <color rgb="FF000000"/>
        <rFont val="Arial"/>
        <family val="2"/>
      </rPr>
      <t>37116</t>
    </r>
  </si>
  <si>
    <t>K23TVA-37116-RTV1777044|HHCL - RTV1777044</t>
  </si>
  <si>
    <r>
      <t>'</t>
    </r>
    <r>
      <rPr>
        <sz val="10"/>
        <color rgb="FF000000"/>
        <rFont val="Arial"/>
        <family val="2"/>
      </rPr>
      <t>37174</t>
    </r>
  </si>
  <si>
    <t>K23TVA-37174-RTV1777487|HHCL - RTV1777487</t>
  </si>
  <si>
    <t>299-SIPI-R-092023-1285300</t>
  </si>
  <si>
    <r>
      <t>'</t>
    </r>
    <r>
      <rPr>
        <sz val="10"/>
        <color rgb="FF000000"/>
        <rFont val="Arial"/>
        <family val="2"/>
      </rPr>
      <t>35118</t>
    </r>
  </si>
  <si>
    <t>K23TVA-35118-RTV1769842|HHCL - RTV1769842</t>
  </si>
  <si>
    <r>
      <t>'</t>
    </r>
    <r>
      <rPr>
        <sz val="10"/>
        <color rgb="FF000000"/>
        <rFont val="Arial"/>
        <family val="2"/>
      </rPr>
      <t>35080</t>
    </r>
  </si>
  <si>
    <t>K23TVA-35080-RTV1769675|HHCL - RTV1769675</t>
  </si>
  <si>
    <r>
      <t>'</t>
    </r>
    <r>
      <rPr>
        <sz val="10"/>
        <color rgb="FF000000"/>
        <rFont val="Arial"/>
        <family val="2"/>
      </rPr>
      <t>37641</t>
    </r>
  </si>
  <si>
    <t>K23TVA-37641-RTV1779267|HHCL - RTV1779267</t>
  </si>
  <si>
    <r>
      <t>'</t>
    </r>
    <r>
      <rPr>
        <sz val="10"/>
        <color rgb="FF000000"/>
        <rFont val="Arial"/>
        <family val="2"/>
      </rPr>
      <t>35672</t>
    </r>
  </si>
  <si>
    <t>K23TVA-35672-RTV1771276|HHCL - RTV1771276</t>
  </si>
  <si>
    <r>
      <t>'</t>
    </r>
    <r>
      <rPr>
        <sz val="10"/>
        <color rgb="FF000000"/>
        <rFont val="Arial"/>
        <family val="2"/>
      </rPr>
      <t>37701</t>
    </r>
  </si>
  <si>
    <t>K23TVA-37701-RTV1778957|HHCL - RTV1778957</t>
  </si>
  <si>
    <r>
      <t>'</t>
    </r>
    <r>
      <rPr>
        <sz val="10"/>
        <color rgb="FF000000"/>
        <rFont val="Arial"/>
        <family val="2"/>
      </rPr>
      <t>37028</t>
    </r>
  </si>
  <si>
    <t>K23TVA-37028-RTV1776189|HHCL - RTV1776189</t>
  </si>
  <si>
    <r>
      <t>'</t>
    </r>
    <r>
      <rPr>
        <sz val="10"/>
        <color rgb="FF000000"/>
        <rFont val="Arial"/>
        <family val="2"/>
      </rPr>
      <t>38870</t>
    </r>
  </si>
  <si>
    <t>K23TVA-38870-RTV1783630|HHCL - RTV1783630</t>
  </si>
  <si>
    <r>
      <t>'</t>
    </r>
    <r>
      <rPr>
        <sz val="10"/>
        <color rgb="FF000000"/>
        <rFont val="Arial"/>
        <family val="2"/>
      </rPr>
      <t>00439</t>
    </r>
  </si>
  <si>
    <r>
      <t>'</t>
    </r>
    <r>
      <rPr>
        <sz val="10"/>
        <color rgb="FF000000"/>
        <rFont val="Arial"/>
        <family val="2"/>
      </rPr>
      <t>35312</t>
    </r>
  </si>
  <si>
    <t>K23TVA-35312-RTV1770623|HHCL - RTV1770623</t>
  </si>
  <si>
    <r>
      <t>'</t>
    </r>
    <r>
      <rPr>
        <sz val="10"/>
        <color rgb="FF000000"/>
        <rFont val="Arial"/>
        <family val="2"/>
      </rPr>
      <t>35534</t>
    </r>
  </si>
  <si>
    <t>K23TVA-35534-RTV1771123|HHCL - RTV1771123</t>
  </si>
  <si>
    <r>
      <t>'</t>
    </r>
    <r>
      <rPr>
        <sz val="10"/>
        <color rgb="FF000000"/>
        <rFont val="Arial"/>
        <family val="2"/>
      </rPr>
      <t>35100</t>
    </r>
  </si>
  <si>
    <t>K23TVA-35100-RTV1769729|HHCL - RTV1769729</t>
  </si>
  <si>
    <r>
      <t>'</t>
    </r>
    <r>
      <rPr>
        <sz val="10"/>
        <color rgb="FF000000"/>
        <rFont val="Arial"/>
        <family val="2"/>
      </rPr>
      <t>37757</t>
    </r>
  </si>
  <si>
    <t>K23TVA-37757-RTV1779258|HHCL - RTV1779258</t>
  </si>
  <si>
    <r>
      <t>'</t>
    </r>
    <r>
      <rPr>
        <sz val="10"/>
        <color rgb="FF000000"/>
        <rFont val="Arial"/>
        <family val="2"/>
      </rPr>
      <t>37849</t>
    </r>
  </si>
  <si>
    <t>K23TVA-37849-RTV1779846|HHCL - RTV1779846</t>
  </si>
  <si>
    <r>
      <t>'</t>
    </r>
    <r>
      <rPr>
        <sz val="10"/>
        <color rgb="FF000000"/>
        <rFont val="Arial"/>
        <family val="2"/>
      </rPr>
      <t>37345</t>
    </r>
  </si>
  <si>
    <t>K23TVA-37345-RTV1778292|HHCL - RTV1778292</t>
  </si>
  <si>
    <r>
      <t>'</t>
    </r>
    <r>
      <rPr>
        <sz val="10"/>
        <color rgb="FF000000"/>
        <rFont val="Arial"/>
        <family val="2"/>
      </rPr>
      <t>39033</t>
    </r>
  </si>
  <si>
    <t>K23TVA-39033-RTV1783828|HHCL - RTV1783828</t>
  </si>
  <si>
    <r>
      <t>'</t>
    </r>
    <r>
      <rPr>
        <sz val="10"/>
        <color rgb="FF000000"/>
        <rFont val="Arial"/>
        <family val="2"/>
      </rPr>
      <t>38761</t>
    </r>
  </si>
  <si>
    <t>K23TVA-38761-RTV1783408|HHCL - RTV1783408</t>
  </si>
  <si>
    <r>
      <t>'</t>
    </r>
    <r>
      <rPr>
        <sz val="10"/>
        <color rgb="FF000000"/>
        <rFont val="Arial"/>
        <family val="2"/>
      </rPr>
      <t>35998</t>
    </r>
  </si>
  <si>
    <t>K23TVA-35998-RTV1773360|HHCL - RTV1773360</t>
  </si>
  <si>
    <r>
      <t>'</t>
    </r>
    <r>
      <rPr>
        <sz val="10"/>
        <color rgb="FF000000"/>
        <rFont val="Arial"/>
        <family val="2"/>
      </rPr>
      <t>37822</t>
    </r>
  </si>
  <si>
    <t>K23TVA-37822-RTV1779375|HHCL - RTV1779375</t>
  </si>
  <si>
    <r>
      <t>'</t>
    </r>
    <r>
      <rPr>
        <sz val="10"/>
        <color rgb="FF000000"/>
        <rFont val="Arial"/>
        <family val="2"/>
      </rPr>
      <t>36382</t>
    </r>
  </si>
  <si>
    <t>K23TVA-36382-RTV1774283|HHCL - RTV1774283</t>
  </si>
  <si>
    <r>
      <t>'</t>
    </r>
    <r>
      <rPr>
        <sz val="10"/>
        <color rgb="FF000000"/>
        <rFont val="Arial"/>
        <family val="2"/>
      </rPr>
      <t>36024</t>
    </r>
  </si>
  <si>
    <t>K23TVA-36024-RTV1773145|HHCL - RTV1773145</t>
  </si>
  <si>
    <r>
      <t>'</t>
    </r>
    <r>
      <rPr>
        <sz val="10"/>
        <color rgb="FF000000"/>
        <rFont val="Arial"/>
        <family val="2"/>
      </rPr>
      <t>37774</t>
    </r>
  </si>
  <si>
    <t>K23TVA-37774-RTV1779311|HHCL - RTV1779311</t>
  </si>
  <si>
    <r>
      <t>'</t>
    </r>
    <r>
      <rPr>
        <sz val="10"/>
        <color rgb="FF000000"/>
        <rFont val="Arial"/>
        <family val="2"/>
      </rPr>
      <t>37640</t>
    </r>
  </si>
  <si>
    <t>K23TVA-37640-RTV1779265|HHCL - RTV1779265</t>
  </si>
  <si>
    <r>
      <t>'</t>
    </r>
    <r>
      <rPr>
        <sz val="10"/>
        <color rgb="FF000000"/>
        <rFont val="Arial"/>
        <family val="2"/>
      </rPr>
      <t>38155</t>
    </r>
  </si>
  <si>
    <t>K23TVA-38155-RTV1781060|HHCL - RTV1781060</t>
  </si>
  <si>
    <r>
      <t>'</t>
    </r>
    <r>
      <rPr>
        <sz val="10"/>
        <color rgb="FF000000"/>
        <rFont val="Arial"/>
        <family val="2"/>
      </rPr>
      <t>38739</t>
    </r>
  </si>
  <si>
    <t>K23TVA-38739-RTV1783359|HHCL - RTV1783359</t>
  </si>
  <si>
    <r>
      <t>'</t>
    </r>
    <r>
      <rPr>
        <sz val="10"/>
        <color rgb="FF000000"/>
        <rFont val="Arial"/>
        <family val="2"/>
      </rPr>
      <t>37915</t>
    </r>
  </si>
  <si>
    <t>K23TVA-37915-RTV1779622|HHCL - RTV1779622</t>
  </si>
  <si>
    <r>
      <t>'</t>
    </r>
    <r>
      <rPr>
        <sz val="10"/>
        <color rgb="FF000000"/>
        <rFont val="Arial"/>
        <family val="2"/>
      </rPr>
      <t>38700</t>
    </r>
  </si>
  <si>
    <t>K23TVA-38700-RTV1783319|HHCL - RTV1783319</t>
  </si>
  <si>
    <r>
      <t>'</t>
    </r>
    <r>
      <rPr>
        <sz val="10"/>
        <color rgb="FF000000"/>
        <rFont val="Arial"/>
        <family val="2"/>
      </rPr>
      <t>38925</t>
    </r>
  </si>
  <si>
    <t>K23TVA-38925-RTV1783720|HHCL - RTV1783720</t>
  </si>
  <si>
    <r>
      <t>'</t>
    </r>
    <r>
      <rPr>
        <sz val="10"/>
        <color rgb="FF000000"/>
        <rFont val="Arial"/>
        <family val="2"/>
      </rPr>
      <t>036764</t>
    </r>
  </si>
  <si>
    <r>
      <t>'</t>
    </r>
    <r>
      <rPr>
        <sz val="10"/>
        <color rgb="FF000000"/>
        <rFont val="Arial"/>
        <family val="2"/>
      </rPr>
      <t>37741</t>
    </r>
  </si>
  <si>
    <t>K23TVA-37741-RTV1779171|HHCL - RTV1779171</t>
  </si>
  <si>
    <r>
      <t>'</t>
    </r>
    <r>
      <rPr>
        <sz val="10"/>
        <color rgb="FF000000"/>
        <rFont val="Arial"/>
        <family val="2"/>
      </rPr>
      <t>38197</t>
    </r>
  </si>
  <si>
    <t>K23TVA-38197-RTV1780711|HHCL - RTV1780711</t>
  </si>
  <si>
    <r>
      <t>'</t>
    </r>
    <r>
      <rPr>
        <sz val="10"/>
        <color rgb="FF000000"/>
        <rFont val="Arial"/>
        <family val="2"/>
      </rPr>
      <t>35567</t>
    </r>
  </si>
  <si>
    <t>K23TVA-35567-RTV1771232|HHCL - RTV1771232</t>
  </si>
  <si>
    <r>
      <t>'</t>
    </r>
    <r>
      <rPr>
        <sz val="10"/>
        <color rgb="FF000000"/>
        <rFont val="Arial"/>
        <family val="2"/>
      </rPr>
      <t>35248</t>
    </r>
  </si>
  <si>
    <t>K23TVA-35248-RTV1770632|HHCL - RTV1770632</t>
  </si>
  <si>
    <r>
      <t>'</t>
    </r>
    <r>
      <rPr>
        <sz val="10"/>
        <color rgb="FF000000"/>
        <rFont val="Arial"/>
        <family val="2"/>
      </rPr>
      <t>36822</t>
    </r>
  </si>
  <si>
    <t>K23TVA-36822-RTV1776438|HHCL - RTV1776438</t>
  </si>
  <si>
    <r>
      <t>'</t>
    </r>
    <r>
      <rPr>
        <sz val="10"/>
        <color rgb="FF000000"/>
        <rFont val="Arial"/>
        <family val="2"/>
      </rPr>
      <t>38547</t>
    </r>
  </si>
  <si>
    <t>K23TVA-38547-RTV1782301|HHCL - RTV1782301</t>
  </si>
  <si>
    <r>
      <t>'</t>
    </r>
    <r>
      <rPr>
        <sz val="10"/>
        <color rgb="FF000000"/>
        <rFont val="Arial"/>
        <family val="2"/>
      </rPr>
      <t>38884</t>
    </r>
  </si>
  <si>
    <t>K23TVA-38884-RTV1783657|HHCL - RTV1783657</t>
  </si>
  <si>
    <t>299-SIPI-R-102023-1285300</t>
  </si>
  <si>
    <r>
      <t>'</t>
    </r>
    <r>
      <rPr>
        <sz val="10"/>
        <color rgb="FF000000"/>
        <rFont val="Arial"/>
        <family val="2"/>
      </rPr>
      <t>39736</t>
    </r>
  </si>
  <si>
    <t>K23TVA-39736-RTV1785526|HHCL - RTV1785526</t>
  </si>
  <si>
    <r>
      <t>'</t>
    </r>
    <r>
      <rPr>
        <sz val="10"/>
        <color rgb="FF000000"/>
        <rFont val="Arial"/>
        <family val="2"/>
      </rPr>
      <t>39889</t>
    </r>
  </si>
  <si>
    <t>K23TVA-39889-RTV1786228|HHCL - RTV1786228</t>
  </si>
  <si>
    <r>
      <t>'</t>
    </r>
    <r>
      <rPr>
        <sz val="10"/>
        <color rgb="FF000000"/>
        <rFont val="Arial"/>
        <family val="2"/>
      </rPr>
      <t>40940</t>
    </r>
  </si>
  <si>
    <t>K23TVA-40940-RTV1790707|HHCL - RTV1790707</t>
  </si>
  <si>
    <r>
      <t>'</t>
    </r>
    <r>
      <rPr>
        <sz val="10"/>
        <color rgb="FF000000"/>
        <rFont val="Arial"/>
        <family val="2"/>
      </rPr>
      <t>39890</t>
    </r>
  </si>
  <si>
    <t>K23TVA-39890-RTV1786232|HHCL - RTV1786232</t>
  </si>
  <si>
    <r>
      <t>'</t>
    </r>
    <r>
      <rPr>
        <sz val="10"/>
        <color rgb="FF000000"/>
        <rFont val="Arial"/>
        <family val="2"/>
      </rPr>
      <t>41034</t>
    </r>
  </si>
  <si>
    <t>K23TVA-41034-RTV1790921|HHCL - RTV1790921</t>
  </si>
  <si>
    <t>304-SIPI-092023-10070936</t>
  </si>
  <si>
    <r>
      <t>'</t>
    </r>
    <r>
      <rPr>
        <sz val="10"/>
        <color rgb="FF000000"/>
        <rFont val="Arial"/>
        <family val="2"/>
      </rPr>
      <t>A0054935</t>
    </r>
  </si>
  <si>
    <r>
      <t>'</t>
    </r>
    <r>
      <rPr>
        <sz val="10"/>
        <color rgb="FF000000"/>
        <rFont val="Arial"/>
        <family val="2"/>
      </rPr>
      <t>A0057795</t>
    </r>
  </si>
  <si>
    <t>305-SIPI-092023-10067742</t>
  </si>
  <si>
    <r>
      <t>'</t>
    </r>
    <r>
      <rPr>
        <sz val="10"/>
        <color rgb="FF000000"/>
        <rFont val="Arial"/>
        <family val="2"/>
      </rPr>
      <t>B0057895</t>
    </r>
  </si>
  <si>
    <r>
      <t>'</t>
    </r>
    <r>
      <rPr>
        <sz val="10"/>
        <color rgb="FF000000"/>
        <rFont val="Arial"/>
        <family val="2"/>
      </rPr>
      <t>B0054926</t>
    </r>
  </si>
  <si>
    <t>306-SIPI-092023-10056630</t>
  </si>
  <si>
    <r>
      <t>'</t>
    </r>
    <r>
      <rPr>
        <sz val="10"/>
        <color rgb="FF000000"/>
        <rFont val="Arial"/>
        <family val="2"/>
      </rPr>
      <t>C0056218</t>
    </r>
  </si>
  <si>
    <r>
      <t>'</t>
    </r>
    <r>
      <rPr>
        <sz val="10"/>
        <color rgb="FF000000"/>
        <rFont val="Arial"/>
        <family val="2"/>
      </rPr>
      <t>C0053234</t>
    </r>
  </si>
  <si>
    <r>
      <t>'</t>
    </r>
    <r>
      <rPr>
        <sz val="10"/>
        <color rgb="FF000000"/>
        <rFont val="Arial"/>
        <family val="2"/>
      </rPr>
      <t>C0054979</t>
    </r>
  </si>
  <si>
    <r>
      <t>'</t>
    </r>
    <r>
      <rPr>
        <sz val="10"/>
        <color rgb="FF000000"/>
        <rFont val="Arial"/>
        <family val="2"/>
      </rPr>
      <t>C0053233</t>
    </r>
  </si>
  <si>
    <t>399-SIPI-092023-10011171</t>
  </si>
  <si>
    <r>
      <t>'</t>
    </r>
    <r>
      <rPr>
        <sz val="10"/>
        <color rgb="FF000000"/>
        <rFont val="Arial"/>
        <family val="2"/>
      </rPr>
      <t>A0054936</t>
    </r>
  </si>
  <si>
    <t>400-SIPI-092023-1090486</t>
  </si>
  <si>
    <r>
      <t>'</t>
    </r>
    <r>
      <rPr>
        <sz val="10"/>
        <color rgb="FF000000"/>
        <rFont val="Arial"/>
        <family val="2"/>
      </rPr>
      <t>M0056394</t>
    </r>
  </si>
  <si>
    <r>
      <t>'</t>
    </r>
    <r>
      <rPr>
        <sz val="10"/>
        <color rgb="FF000000"/>
        <rFont val="Arial"/>
        <family val="2"/>
      </rPr>
      <t>M0053333</t>
    </r>
  </si>
  <si>
    <r>
      <t>'</t>
    </r>
    <r>
      <rPr>
        <sz val="10"/>
        <color rgb="FF000000"/>
        <rFont val="Arial"/>
        <family val="2"/>
      </rPr>
      <t>M0057875</t>
    </r>
  </si>
  <si>
    <r>
      <t>'</t>
    </r>
    <r>
      <rPr>
        <sz val="10"/>
        <color rgb="FF000000"/>
        <rFont val="Arial"/>
        <family val="2"/>
      </rPr>
      <t>M0054922</t>
    </r>
  </si>
  <si>
    <t>400-SIPI-R-092023-1090486</t>
  </si>
  <si>
    <r>
      <t>'</t>
    </r>
    <r>
      <rPr>
        <sz val="10"/>
        <color rgb="FF000000"/>
        <rFont val="Arial"/>
        <family val="2"/>
      </rPr>
      <t>1257</t>
    </r>
  </si>
  <si>
    <t>1K23TBE|RTV 1778086-GAMUOI - RTV1778086</t>
  </si>
  <si>
    <t>401-SIPI-092023-1084488</t>
  </si>
  <si>
    <r>
      <t>'</t>
    </r>
    <r>
      <rPr>
        <sz val="10"/>
        <color rgb="FF000000"/>
        <rFont val="Arial"/>
        <family val="2"/>
      </rPr>
      <t>A57868</t>
    </r>
  </si>
  <si>
    <t>401-SIPI-R-092023-1084488</t>
  </si>
  <si>
    <r>
      <t>'</t>
    </r>
    <r>
      <rPr>
        <sz val="10"/>
        <color rgb="FF000000"/>
        <rFont val="Arial"/>
        <family val="2"/>
      </rPr>
      <t>1232</t>
    </r>
  </si>
  <si>
    <t>1K23TBG|CHANGIO - RTV1768463</t>
  </si>
  <si>
    <t>404-SIPI-092023-1092813</t>
  </si>
  <si>
    <r>
      <t>'</t>
    </r>
    <r>
      <rPr>
        <sz val="10"/>
        <color rgb="FF000000"/>
        <rFont val="Arial"/>
        <family val="2"/>
      </rPr>
      <t>A0059146</t>
    </r>
  </si>
  <si>
    <t>406-SIPI-092023-1156927</t>
  </si>
  <si>
    <r>
      <t>'</t>
    </r>
    <r>
      <rPr>
        <sz val="10"/>
        <color rgb="FF000000"/>
        <rFont val="Arial"/>
        <family val="2"/>
      </rPr>
      <t>A0056342</t>
    </r>
  </si>
  <si>
    <r>
      <t>'</t>
    </r>
    <r>
      <rPr>
        <sz val="10"/>
        <color rgb="FF000000"/>
        <rFont val="Arial"/>
        <family val="2"/>
      </rPr>
      <t>A0053300</t>
    </r>
  </si>
  <si>
    <r>
      <t>'</t>
    </r>
    <r>
      <rPr>
        <sz val="10"/>
        <color rgb="FF000000"/>
        <rFont val="Arial"/>
        <family val="2"/>
      </rPr>
      <t>A0055043</t>
    </r>
  </si>
  <si>
    <r>
      <t>'</t>
    </r>
    <r>
      <rPr>
        <sz val="10"/>
        <color rgb="FF000000"/>
        <rFont val="Arial"/>
        <family val="2"/>
      </rPr>
      <t>A0057651</t>
    </r>
  </si>
  <si>
    <r>
      <t>'</t>
    </r>
    <r>
      <rPr>
        <sz val="10"/>
        <color rgb="FF000000"/>
        <rFont val="Arial"/>
        <family val="2"/>
      </rPr>
      <t>A0059126</t>
    </r>
  </si>
  <si>
    <r>
      <t>'</t>
    </r>
    <r>
      <rPr>
        <sz val="10"/>
        <color rgb="FF000000"/>
        <rFont val="Arial"/>
        <family val="2"/>
      </rPr>
      <t>A0054623</t>
    </r>
  </si>
  <si>
    <t>409-SIPI-092023-1137513</t>
  </si>
  <si>
    <r>
      <t>'</t>
    </r>
    <r>
      <rPr>
        <sz val="10"/>
        <color rgb="FF000000"/>
        <rFont val="Arial"/>
        <family val="2"/>
      </rPr>
      <t>V0056453</t>
    </r>
  </si>
  <si>
    <r>
      <t>'</t>
    </r>
    <r>
      <rPr>
        <sz val="10"/>
        <color rgb="FF000000"/>
        <rFont val="Arial"/>
        <family val="2"/>
      </rPr>
      <t>V0054624</t>
    </r>
  </si>
  <si>
    <r>
      <t>'</t>
    </r>
    <r>
      <rPr>
        <sz val="10"/>
        <color rgb="FF000000"/>
        <rFont val="Arial"/>
        <family val="2"/>
      </rPr>
      <t>V0059162</t>
    </r>
  </si>
  <si>
    <t>411-SIPI-092023-1127654</t>
  </si>
  <si>
    <r>
      <t>'</t>
    </r>
    <r>
      <rPr>
        <sz val="10"/>
        <color rgb="FF000000"/>
        <rFont val="Arial"/>
        <family val="2"/>
      </rPr>
      <t>A0054965</t>
    </r>
  </si>
  <si>
    <r>
      <t>'</t>
    </r>
    <r>
      <rPr>
        <sz val="10"/>
        <color rgb="FF000000"/>
        <rFont val="Arial"/>
        <family val="2"/>
      </rPr>
      <t>A0053352</t>
    </r>
  </si>
  <si>
    <r>
      <t>'</t>
    </r>
    <r>
      <rPr>
        <sz val="10"/>
        <color rgb="FF000000"/>
        <rFont val="Arial"/>
        <family val="2"/>
      </rPr>
      <t>A0057354</t>
    </r>
  </si>
  <si>
    <t>412-SIPI-092023-1120355</t>
  </si>
  <si>
    <r>
      <t>'</t>
    </r>
    <r>
      <rPr>
        <sz val="10"/>
        <color rgb="FF000000"/>
        <rFont val="Arial"/>
        <family val="2"/>
      </rPr>
      <t>A0053345</t>
    </r>
  </si>
  <si>
    <r>
      <t>'</t>
    </r>
    <r>
      <rPr>
        <sz val="10"/>
        <color rgb="FF000000"/>
        <rFont val="Arial"/>
        <family val="2"/>
      </rPr>
      <t>A0057821</t>
    </r>
  </si>
  <si>
    <t>413-SIPI-092023-1120532</t>
  </si>
  <si>
    <r>
      <t>'</t>
    </r>
    <r>
      <rPr>
        <sz val="10"/>
        <color rgb="FF000000"/>
        <rFont val="Arial"/>
        <family val="2"/>
      </rPr>
      <t>A0053297</t>
    </r>
  </si>
  <si>
    <r>
      <t>'</t>
    </r>
    <r>
      <rPr>
        <sz val="10"/>
        <color rgb="FF000000"/>
        <rFont val="Arial"/>
        <family val="2"/>
      </rPr>
      <t>A0056451</t>
    </r>
  </si>
  <si>
    <r>
      <t>'</t>
    </r>
    <r>
      <rPr>
        <sz val="10"/>
        <color rgb="FF000000"/>
        <rFont val="Arial"/>
        <family val="2"/>
      </rPr>
      <t>A0057654</t>
    </r>
  </si>
  <si>
    <r>
      <t>'</t>
    </r>
    <r>
      <rPr>
        <sz val="10"/>
        <color rgb="FF000000"/>
        <rFont val="Arial"/>
        <family val="2"/>
      </rPr>
      <t>A0056204</t>
    </r>
  </si>
  <si>
    <t>414-SIPI-092023-1127526</t>
  </si>
  <si>
    <r>
      <t>'</t>
    </r>
    <r>
      <rPr>
        <sz val="10"/>
        <color rgb="FF000000"/>
        <rFont val="Arial"/>
        <family val="2"/>
      </rPr>
      <t>N0056491</t>
    </r>
  </si>
  <si>
    <r>
      <t>'</t>
    </r>
    <r>
      <rPr>
        <sz val="10"/>
        <color rgb="FF000000"/>
        <rFont val="Arial"/>
        <family val="2"/>
      </rPr>
      <t>N0055683</t>
    </r>
  </si>
  <si>
    <t>415-SIPI-092023-1144053</t>
  </si>
  <si>
    <r>
      <t>'</t>
    </r>
    <r>
      <rPr>
        <sz val="10"/>
        <color rgb="FF000000"/>
        <rFont val="Arial"/>
        <family val="2"/>
      </rPr>
      <t>X0057803</t>
    </r>
  </si>
  <si>
    <r>
      <t>'</t>
    </r>
    <r>
      <rPr>
        <sz val="10"/>
        <color rgb="FF000000"/>
        <rFont val="Arial"/>
        <family val="2"/>
      </rPr>
      <t>X0057359</t>
    </r>
  </si>
  <si>
    <r>
      <t>'</t>
    </r>
    <r>
      <rPr>
        <sz val="10"/>
        <color rgb="FF000000"/>
        <rFont val="Arial"/>
        <family val="2"/>
      </rPr>
      <t>X0056049</t>
    </r>
  </si>
  <si>
    <t>418-SIPI-092023-1115855</t>
  </si>
  <si>
    <r>
      <t>'</t>
    </r>
    <r>
      <rPr>
        <sz val="10"/>
        <color rgb="FF000000"/>
        <rFont val="Arial"/>
        <family val="2"/>
      </rPr>
      <t>58833</t>
    </r>
  </si>
  <si>
    <r>
      <t>'</t>
    </r>
    <r>
      <rPr>
        <sz val="10"/>
        <color rgb="FF000000"/>
        <rFont val="Arial"/>
        <family val="2"/>
      </rPr>
      <t>54943</t>
    </r>
  </si>
  <si>
    <r>
      <t>'</t>
    </r>
    <r>
      <rPr>
        <sz val="10"/>
        <color rgb="FF000000"/>
        <rFont val="Arial"/>
        <family val="2"/>
      </rPr>
      <t>56425</t>
    </r>
  </si>
  <si>
    <t>421-SIPI-092023-1084354</t>
  </si>
  <si>
    <r>
      <t>'</t>
    </r>
    <r>
      <rPr>
        <sz val="10"/>
        <color rgb="FF000000"/>
        <rFont val="Arial"/>
        <family val="2"/>
      </rPr>
      <t>A0053428</t>
    </r>
  </si>
  <si>
    <r>
      <t>'</t>
    </r>
    <r>
      <rPr>
        <sz val="10"/>
        <color rgb="FF000000"/>
        <rFont val="Arial"/>
        <family val="2"/>
      </rPr>
      <t>A0053427</t>
    </r>
  </si>
  <si>
    <t>424-SIPI-092023-1065977</t>
  </si>
  <si>
    <r>
      <t>'</t>
    </r>
    <r>
      <rPr>
        <sz val="10"/>
        <color rgb="FF000000"/>
        <rFont val="Arial"/>
        <family val="2"/>
      </rPr>
      <t>A0056512</t>
    </r>
  </si>
  <si>
    <r>
      <t>'</t>
    </r>
    <r>
      <rPr>
        <sz val="10"/>
        <color rgb="FF000000"/>
        <rFont val="Arial"/>
        <family val="2"/>
      </rPr>
      <t>A0054745</t>
    </r>
  </si>
  <si>
    <r>
      <t>'</t>
    </r>
    <r>
      <rPr>
        <sz val="10"/>
        <color rgb="FF000000"/>
        <rFont val="Arial"/>
        <family val="2"/>
      </rPr>
      <t>A0057707</t>
    </r>
  </si>
  <si>
    <r>
      <t>'</t>
    </r>
    <r>
      <rPr>
        <sz val="10"/>
        <color rgb="FF000000"/>
        <rFont val="Arial"/>
        <family val="2"/>
      </rPr>
      <t>A53426</t>
    </r>
  </si>
  <si>
    <t>425-SIPI-092023-1122277</t>
  </si>
  <si>
    <r>
      <t>'</t>
    </r>
    <r>
      <rPr>
        <sz val="10"/>
        <color rgb="FF000000"/>
        <rFont val="Arial"/>
        <family val="2"/>
      </rPr>
      <t>E0053217</t>
    </r>
  </si>
  <si>
    <r>
      <t>'</t>
    </r>
    <r>
      <rPr>
        <sz val="10"/>
        <color rgb="FF000000"/>
        <rFont val="Arial"/>
        <family val="2"/>
      </rPr>
      <t>E0053306</t>
    </r>
  </si>
  <si>
    <r>
      <t>'</t>
    </r>
    <r>
      <rPr>
        <sz val="10"/>
        <color rgb="FF000000"/>
        <rFont val="Arial"/>
        <family val="2"/>
      </rPr>
      <t>E0057369</t>
    </r>
  </si>
  <si>
    <t>426-SIPI-092023-1067586</t>
  </si>
  <si>
    <r>
      <t>'</t>
    </r>
    <r>
      <rPr>
        <sz val="10"/>
        <color rgb="FF000000"/>
        <rFont val="Arial"/>
        <family val="2"/>
      </rPr>
      <t>A0053329</t>
    </r>
  </si>
  <si>
    <r>
      <t>'</t>
    </r>
    <r>
      <rPr>
        <sz val="10"/>
        <color rgb="FF000000"/>
        <rFont val="Arial"/>
        <family val="2"/>
      </rPr>
      <t>A0054924</t>
    </r>
  </si>
  <si>
    <r>
      <t>'</t>
    </r>
    <r>
      <rPr>
        <sz val="10"/>
        <color rgb="FF000000"/>
        <rFont val="Arial"/>
        <family val="2"/>
      </rPr>
      <t>A0057871</t>
    </r>
  </si>
  <si>
    <r>
      <t>'</t>
    </r>
    <r>
      <rPr>
        <sz val="10"/>
        <color rgb="FF000000"/>
        <rFont val="Arial"/>
        <family val="2"/>
      </rPr>
      <t>A0056391</t>
    </r>
  </si>
  <si>
    <t>427-SIPI-092023-1054498</t>
  </si>
  <si>
    <r>
      <t>'</t>
    </r>
    <r>
      <rPr>
        <sz val="10"/>
        <color rgb="FF000000"/>
        <rFont val="Arial"/>
        <family val="2"/>
      </rPr>
      <t>A53414</t>
    </r>
  </si>
  <si>
    <r>
      <t>'</t>
    </r>
    <r>
      <rPr>
        <sz val="10"/>
        <color rgb="FF000000"/>
        <rFont val="Arial"/>
        <family val="2"/>
      </rPr>
      <t>A53261</t>
    </r>
  </si>
  <si>
    <r>
      <t>'</t>
    </r>
    <r>
      <rPr>
        <sz val="10"/>
        <color rgb="FF000000"/>
        <rFont val="Arial"/>
        <family val="2"/>
      </rPr>
      <t>A53415</t>
    </r>
  </si>
  <si>
    <r>
      <t>'</t>
    </r>
    <r>
      <rPr>
        <sz val="10"/>
        <color rgb="FF000000"/>
        <rFont val="Arial"/>
        <family val="2"/>
      </rPr>
      <t>A57857</t>
    </r>
  </si>
  <si>
    <r>
      <t>'</t>
    </r>
    <r>
      <rPr>
        <sz val="10"/>
        <color rgb="FF000000"/>
        <rFont val="Arial"/>
        <family val="2"/>
      </rPr>
      <t>A54895</t>
    </r>
  </si>
  <si>
    <t>427-SIPI-R-092023-1054498</t>
  </si>
  <si>
    <r>
      <t>'</t>
    </r>
    <r>
      <rPr>
        <sz val="10"/>
        <color rgb="FF000000"/>
        <rFont val="Arial"/>
        <family val="2"/>
      </rPr>
      <t>1K23TCH-765</t>
    </r>
  </si>
  <si>
    <t>1K23TCH-765|CHAGA - RTV1780261</t>
  </si>
  <si>
    <t>428-SIPI-092023-1058810</t>
  </si>
  <si>
    <r>
      <t>'</t>
    </r>
    <r>
      <rPr>
        <sz val="10"/>
        <color rgb="FF000000"/>
        <rFont val="Arial"/>
        <family val="2"/>
      </rPr>
      <t>H0056431</t>
    </r>
  </si>
  <si>
    <r>
      <t>'</t>
    </r>
    <r>
      <rPr>
        <sz val="10"/>
        <color rgb="FF000000"/>
        <rFont val="Arial"/>
        <family val="2"/>
      </rPr>
      <t>H0057885</t>
    </r>
  </si>
  <si>
    <t>430-SIPI-092023-1114169</t>
  </si>
  <si>
    <r>
      <t>'</t>
    </r>
    <r>
      <rPr>
        <sz val="10"/>
        <color rgb="FF000000"/>
        <rFont val="Arial"/>
        <family val="2"/>
      </rPr>
      <t>A0056209</t>
    </r>
  </si>
  <si>
    <r>
      <t>'</t>
    </r>
    <r>
      <rPr>
        <sz val="10"/>
        <color rgb="FF000000"/>
        <rFont val="Arial"/>
        <family val="2"/>
      </rPr>
      <t>A0056213</t>
    </r>
  </si>
  <si>
    <r>
      <t>'</t>
    </r>
    <r>
      <rPr>
        <sz val="10"/>
        <color rgb="FF000000"/>
        <rFont val="Arial"/>
        <family val="2"/>
      </rPr>
      <t>A0053373</t>
    </r>
  </si>
  <si>
    <r>
      <t>'</t>
    </r>
    <r>
      <rPr>
        <sz val="10"/>
        <color rgb="FF000000"/>
        <rFont val="Arial"/>
        <family val="2"/>
      </rPr>
      <t>A0055684</t>
    </r>
  </si>
  <si>
    <r>
      <t>'</t>
    </r>
    <r>
      <rPr>
        <sz val="10"/>
        <color rgb="FF000000"/>
        <rFont val="Arial"/>
        <family val="2"/>
      </rPr>
      <t>A0056493</t>
    </r>
  </si>
  <si>
    <t>432-SIPI-092023-1071505</t>
  </si>
  <si>
    <r>
      <t>'</t>
    </r>
    <r>
      <rPr>
        <sz val="10"/>
        <color rgb="FF000000"/>
        <rFont val="Arial"/>
        <family val="2"/>
      </rPr>
      <t>A0056309</t>
    </r>
  </si>
  <si>
    <r>
      <t>'</t>
    </r>
    <r>
      <rPr>
        <sz val="10"/>
        <color rgb="FF000000"/>
        <rFont val="Arial"/>
        <family val="2"/>
      </rPr>
      <t>A0056293</t>
    </r>
  </si>
  <si>
    <t>435-SIPI-092023-1086062</t>
  </si>
  <si>
    <r>
      <t>'</t>
    </r>
    <r>
      <rPr>
        <sz val="10"/>
        <color rgb="FF000000"/>
        <rFont val="Arial"/>
        <family val="2"/>
      </rPr>
      <t>A0053334</t>
    </r>
  </si>
  <si>
    <t>438-SIPI-092023-1069913</t>
  </si>
  <si>
    <r>
      <t>'</t>
    </r>
    <r>
      <rPr>
        <sz val="10"/>
        <color rgb="FF000000"/>
        <rFont val="Arial"/>
        <family val="2"/>
      </rPr>
      <t>A00057872</t>
    </r>
  </si>
  <si>
    <r>
      <t>'</t>
    </r>
    <r>
      <rPr>
        <sz val="10"/>
        <color rgb="FF000000"/>
        <rFont val="Arial"/>
        <family val="2"/>
      </rPr>
      <t>A00056513</t>
    </r>
  </si>
  <si>
    <r>
      <t>'</t>
    </r>
    <r>
      <rPr>
        <sz val="10"/>
        <color rgb="FF000000"/>
        <rFont val="Arial"/>
        <family val="2"/>
      </rPr>
      <t>A00055009</t>
    </r>
  </si>
  <si>
    <t>438-SIPI-R-092023-1069913</t>
  </si>
  <si>
    <r>
      <t>'</t>
    </r>
    <r>
      <rPr>
        <sz val="10"/>
        <color rgb="FF000000"/>
        <rFont val="Arial"/>
        <family val="2"/>
      </rPr>
      <t>A1052</t>
    </r>
  </si>
  <si>
    <t>RTV1769123|CHA COM - RTV1769123</t>
  </si>
  <si>
    <t>438-SIPI-R-102023-1069913</t>
  </si>
  <si>
    <r>
      <t>'</t>
    </r>
    <r>
      <rPr>
        <sz val="10"/>
        <color rgb="FF000000"/>
        <rFont val="Arial"/>
        <family val="2"/>
      </rPr>
      <t>A1174</t>
    </r>
  </si>
  <si>
    <t>RTV1787777|GA MUOI - RTV1787777</t>
  </si>
  <si>
    <t>439-SIPI-092023-10055776</t>
  </si>
  <si>
    <r>
      <t>'</t>
    </r>
    <r>
      <rPr>
        <sz val="10"/>
        <color rgb="FF000000"/>
        <rFont val="Arial"/>
        <family val="2"/>
      </rPr>
      <t>54744</t>
    </r>
  </si>
  <si>
    <r>
      <t>'</t>
    </r>
    <r>
      <rPr>
        <sz val="10"/>
        <color rgb="FF000000"/>
        <rFont val="Arial"/>
        <family val="2"/>
      </rPr>
      <t>53424</t>
    </r>
  </si>
  <si>
    <r>
      <t>'</t>
    </r>
    <r>
      <rPr>
        <sz val="10"/>
        <color rgb="FF000000"/>
        <rFont val="Arial"/>
        <family val="2"/>
      </rPr>
      <t>56270</t>
    </r>
  </si>
  <si>
    <t>440-SIPI-092023-10084775</t>
  </si>
  <si>
    <r>
      <t>'</t>
    </r>
    <r>
      <rPr>
        <sz val="10"/>
        <color rgb="FF000000"/>
        <rFont val="Arial"/>
        <family val="2"/>
      </rPr>
      <t>C0057887</t>
    </r>
  </si>
  <si>
    <r>
      <t>'</t>
    </r>
    <r>
      <rPr>
        <sz val="10"/>
        <color rgb="FF000000"/>
        <rFont val="Arial"/>
        <family val="2"/>
      </rPr>
      <t>C0054538</t>
    </r>
  </si>
  <si>
    <r>
      <t>'</t>
    </r>
    <r>
      <rPr>
        <sz val="10"/>
        <color rgb="FF000000"/>
        <rFont val="Arial"/>
        <family val="2"/>
      </rPr>
      <t>C0056428</t>
    </r>
  </si>
  <si>
    <r>
      <t>'</t>
    </r>
    <r>
      <rPr>
        <sz val="10"/>
        <color rgb="FF000000"/>
        <rFont val="Arial"/>
        <family val="2"/>
      </rPr>
      <t>C0056037</t>
    </r>
  </si>
  <si>
    <t>441-SIPI-092023-1103740</t>
  </si>
  <si>
    <r>
      <t>'</t>
    </r>
    <r>
      <rPr>
        <sz val="10"/>
        <color rgb="FF000000"/>
        <rFont val="Arial"/>
        <family val="2"/>
      </rPr>
      <t>A0057780</t>
    </r>
  </si>
  <si>
    <r>
      <t>'</t>
    </r>
    <r>
      <rPr>
        <sz val="10"/>
        <color rgb="FF000000"/>
        <rFont val="Arial"/>
        <family val="2"/>
      </rPr>
      <t>A0056318</t>
    </r>
  </si>
  <si>
    <r>
      <t>'</t>
    </r>
    <r>
      <rPr>
        <sz val="10"/>
        <color rgb="FF000000"/>
        <rFont val="Arial"/>
        <family val="2"/>
      </rPr>
      <t>A0057544</t>
    </r>
  </si>
  <si>
    <r>
      <t>'</t>
    </r>
    <r>
      <rPr>
        <sz val="10"/>
        <color rgb="FF000000"/>
        <rFont val="Arial"/>
        <family val="2"/>
      </rPr>
      <t>A0054817</t>
    </r>
  </si>
  <si>
    <r>
      <t>'</t>
    </r>
    <r>
      <rPr>
        <sz val="10"/>
        <color rgb="FF000000"/>
        <rFont val="Arial"/>
        <family val="2"/>
      </rPr>
      <t>A0054487</t>
    </r>
  </si>
  <si>
    <t>441-SIPI-R-092023-1103740</t>
  </si>
  <si>
    <r>
      <t>'</t>
    </r>
    <r>
      <rPr>
        <sz val="10"/>
        <color rgb="FF000000"/>
        <rFont val="Arial"/>
        <family val="2"/>
      </rPr>
      <t>1439</t>
    </r>
  </si>
  <si>
    <t>1K23TCV|CHANGIOHEO - RTV1781749</t>
  </si>
  <si>
    <t>443-SIPI-092023-1100031</t>
  </si>
  <si>
    <r>
      <t>'</t>
    </r>
    <r>
      <rPr>
        <sz val="10"/>
        <color rgb="FF000000"/>
        <rFont val="Arial"/>
        <family val="2"/>
      </rPr>
      <t>B0053302</t>
    </r>
  </si>
  <si>
    <r>
      <t>'</t>
    </r>
    <r>
      <rPr>
        <sz val="10"/>
        <color rgb="FF000000"/>
        <rFont val="Arial"/>
        <family val="2"/>
      </rPr>
      <t>B0058708</t>
    </r>
  </si>
  <si>
    <r>
      <t>'</t>
    </r>
    <r>
      <rPr>
        <sz val="10"/>
        <color rgb="FF000000"/>
        <rFont val="Arial"/>
        <family val="2"/>
      </rPr>
      <t>B0056416</t>
    </r>
  </si>
  <si>
    <t>444-SIPI-092023-10035838</t>
  </si>
  <si>
    <r>
      <t>'</t>
    </r>
    <r>
      <rPr>
        <sz val="10"/>
        <color rgb="FF000000"/>
        <rFont val="Arial"/>
        <family val="2"/>
      </rPr>
      <t>A0057649</t>
    </r>
  </si>
  <si>
    <t>445-SIPI-092023-10043561</t>
  </si>
  <si>
    <r>
      <t>'</t>
    </r>
    <r>
      <rPr>
        <sz val="10"/>
        <color rgb="FF000000"/>
        <rFont val="Arial"/>
        <family val="2"/>
      </rPr>
      <t>A0056381</t>
    </r>
  </si>
  <si>
    <r>
      <t>'</t>
    </r>
    <r>
      <rPr>
        <sz val="10"/>
        <color rgb="FF000000"/>
        <rFont val="Arial"/>
        <family val="2"/>
      </rPr>
      <t>A0058921</t>
    </r>
  </si>
  <si>
    <t>449-SIPI-092023-10068990</t>
  </si>
  <si>
    <r>
      <t>'</t>
    </r>
    <r>
      <rPr>
        <sz val="10"/>
        <color rgb="FF000000"/>
        <rFont val="Arial"/>
        <family val="2"/>
      </rPr>
      <t>A0055007</t>
    </r>
  </si>
  <si>
    <r>
      <t>'</t>
    </r>
    <r>
      <rPr>
        <sz val="10"/>
        <color rgb="FF000000"/>
        <rFont val="Arial"/>
        <family val="2"/>
      </rPr>
      <t>A0055006</t>
    </r>
  </si>
  <si>
    <t>450-SIPI-092023-10055743</t>
  </si>
  <si>
    <r>
      <t>'</t>
    </r>
    <r>
      <rPr>
        <sz val="10"/>
        <color rgb="FF000000"/>
        <rFont val="Arial"/>
        <family val="2"/>
      </rPr>
      <t>B0054792</t>
    </r>
  </si>
  <si>
    <t>450-SIPI-R-092023-10055743</t>
  </si>
  <si>
    <r>
      <t>'</t>
    </r>
    <r>
      <rPr>
        <sz val="10"/>
        <color rgb="FF000000"/>
        <rFont val="Arial"/>
        <family val="2"/>
      </rPr>
      <t>1019</t>
    </r>
  </si>
  <si>
    <t>RTV 1774962/CHACOM - RTV1774962</t>
  </si>
  <si>
    <r>
      <t>'</t>
    </r>
    <r>
      <rPr>
        <sz val="10"/>
        <color rgb="FF000000"/>
        <rFont val="Arial"/>
        <family val="2"/>
      </rPr>
      <t>1006</t>
    </r>
  </si>
  <si>
    <t>RTV 1770288/CHACOM - RTV1770288</t>
  </si>
  <si>
    <t>RTV 1782278/CHANGIO - RTV1782278</t>
  </si>
  <si>
    <t>451-SIPI-092023-10099356</t>
  </si>
  <si>
    <r>
      <t>'</t>
    </r>
    <r>
      <rPr>
        <sz val="10"/>
        <color rgb="FF000000"/>
        <rFont val="Arial"/>
        <family val="2"/>
      </rPr>
      <t>T0057819</t>
    </r>
  </si>
  <si>
    <t>452-SIPI-092023-10104224</t>
  </si>
  <si>
    <r>
      <t>'</t>
    </r>
    <r>
      <rPr>
        <sz val="10"/>
        <color rgb="FF000000"/>
        <rFont val="Arial"/>
        <family val="2"/>
      </rPr>
      <t>A0057779</t>
    </r>
  </si>
  <si>
    <r>
      <t>'</t>
    </r>
    <r>
      <rPr>
        <sz val="10"/>
        <color rgb="FF000000"/>
        <rFont val="Arial"/>
        <family val="2"/>
      </rPr>
      <t>A0053265</t>
    </r>
  </si>
  <si>
    <t>453-SIPI-092023-10080920</t>
  </si>
  <si>
    <r>
      <t>'</t>
    </r>
    <r>
      <rPr>
        <sz val="10"/>
        <color rgb="FF000000"/>
        <rFont val="Arial"/>
        <family val="2"/>
      </rPr>
      <t>T0054492</t>
    </r>
  </si>
  <si>
    <r>
      <t>'</t>
    </r>
    <r>
      <rPr>
        <sz val="10"/>
        <color rgb="FF000000"/>
        <rFont val="Arial"/>
        <family val="2"/>
      </rPr>
      <t>T0054491</t>
    </r>
  </si>
  <si>
    <r>
      <t>'</t>
    </r>
    <r>
      <rPr>
        <sz val="10"/>
        <color rgb="FF000000"/>
        <rFont val="Arial"/>
        <family val="2"/>
      </rPr>
      <t>T0056020</t>
    </r>
  </si>
  <si>
    <r>
      <t>'</t>
    </r>
    <r>
      <rPr>
        <sz val="10"/>
        <color rgb="FF000000"/>
        <rFont val="Arial"/>
        <family val="2"/>
      </rPr>
      <t>T0057776</t>
    </r>
  </si>
  <si>
    <t>453-SIPI-R-102023-10080920</t>
  </si>
  <si>
    <t>1K23TDH|861|CHACOM|RTV1790467 - RTV1790467</t>
  </si>
  <si>
    <t>456-SIPI-092023-1092581</t>
  </si>
  <si>
    <r>
      <t>'</t>
    </r>
    <r>
      <rPr>
        <sz val="10"/>
        <color rgb="FF000000"/>
        <rFont val="Arial"/>
        <family val="2"/>
      </rPr>
      <t>F0057350</t>
    </r>
  </si>
  <si>
    <r>
      <t>'</t>
    </r>
    <r>
      <rPr>
        <sz val="10"/>
        <color rgb="FF000000"/>
        <rFont val="Arial"/>
        <family val="2"/>
      </rPr>
      <t>F0053244</t>
    </r>
  </si>
  <si>
    <r>
      <t>'</t>
    </r>
    <r>
      <rPr>
        <sz val="10"/>
        <color rgb="FF000000"/>
        <rFont val="Arial"/>
        <family val="2"/>
      </rPr>
      <t>F0053245</t>
    </r>
  </si>
  <si>
    <r>
      <t>'</t>
    </r>
    <r>
      <rPr>
        <sz val="10"/>
        <color rgb="FF000000"/>
        <rFont val="Arial"/>
        <family val="2"/>
      </rPr>
      <t>F0054864</t>
    </r>
  </si>
  <si>
    <r>
      <t>'</t>
    </r>
    <r>
      <rPr>
        <sz val="10"/>
        <color rgb="FF000000"/>
        <rFont val="Arial"/>
        <family val="2"/>
      </rPr>
      <t>F0057923</t>
    </r>
  </si>
  <si>
    <t>457-SIPI-092023-1116510</t>
  </si>
  <si>
    <r>
      <t>'</t>
    </r>
    <r>
      <rPr>
        <sz val="10"/>
        <color rgb="FF000000"/>
        <rFont val="Arial"/>
        <family val="2"/>
      </rPr>
      <t>A0054560</t>
    </r>
  </si>
  <si>
    <r>
      <t>'</t>
    </r>
    <r>
      <rPr>
        <sz val="10"/>
        <color rgb="FF000000"/>
        <rFont val="Arial"/>
        <family val="2"/>
      </rPr>
      <t>A0057668</t>
    </r>
  </si>
  <si>
    <r>
      <t>'</t>
    </r>
    <r>
      <rPr>
        <sz val="10"/>
        <color rgb="FF000000"/>
        <rFont val="Arial"/>
        <family val="2"/>
      </rPr>
      <t>A0057853</t>
    </r>
  </si>
  <si>
    <r>
      <t>'</t>
    </r>
    <r>
      <rPr>
        <sz val="10"/>
        <color rgb="FF000000"/>
        <rFont val="Arial"/>
        <family val="2"/>
      </rPr>
      <t>A0056250</t>
    </r>
  </si>
  <si>
    <r>
      <t>'</t>
    </r>
    <r>
      <rPr>
        <sz val="10"/>
        <color rgb="FF000000"/>
        <rFont val="Arial"/>
        <family val="2"/>
      </rPr>
      <t>A0056422</t>
    </r>
  </si>
  <si>
    <t>459-SIPI-092023-10023161</t>
  </si>
  <si>
    <r>
      <t>'</t>
    </r>
    <r>
      <rPr>
        <sz val="10"/>
        <color rgb="FF000000"/>
        <rFont val="Arial"/>
        <family val="2"/>
      </rPr>
      <t>a0054919</t>
    </r>
  </si>
  <si>
    <r>
      <t>'</t>
    </r>
    <r>
      <rPr>
        <sz val="10"/>
        <color rgb="FF000000"/>
        <rFont val="Arial"/>
        <family val="2"/>
      </rPr>
      <t>a0056388</t>
    </r>
  </si>
  <si>
    <r>
      <t>'</t>
    </r>
    <r>
      <rPr>
        <sz val="10"/>
        <color rgb="FF000000"/>
        <rFont val="Arial"/>
        <family val="2"/>
      </rPr>
      <t>a0057876</t>
    </r>
  </si>
  <si>
    <t>462-SIPI-092023-10026433</t>
  </si>
  <si>
    <r>
      <t>'</t>
    </r>
    <r>
      <rPr>
        <sz val="10"/>
        <color rgb="FF000000"/>
        <rFont val="Arial"/>
        <family val="2"/>
      </rPr>
      <t>A0053298</t>
    </r>
  </si>
  <si>
    <t>463-SIPI-092023-10029277</t>
  </si>
  <si>
    <r>
      <t>'</t>
    </r>
    <r>
      <rPr>
        <sz val="10"/>
        <color rgb="FF000000"/>
        <rFont val="Arial"/>
        <family val="2"/>
      </rPr>
      <t>A0056291</t>
    </r>
  </si>
  <si>
    <r>
      <t>'</t>
    </r>
    <r>
      <rPr>
        <sz val="10"/>
        <color rgb="FF000000"/>
        <rFont val="Arial"/>
        <family val="2"/>
      </rPr>
      <t>A0057644</t>
    </r>
  </si>
  <si>
    <r>
      <t>'</t>
    </r>
    <r>
      <rPr>
        <sz val="10"/>
        <color rgb="FF000000"/>
        <rFont val="Arial"/>
        <family val="2"/>
      </rPr>
      <t>A0053230</t>
    </r>
  </si>
  <si>
    <r>
      <t>'</t>
    </r>
    <r>
      <rPr>
        <sz val="10"/>
        <color rgb="FF000000"/>
        <rFont val="Arial"/>
        <family val="2"/>
      </rPr>
      <t>A0056295</t>
    </r>
  </si>
  <si>
    <r>
      <t>'</t>
    </r>
    <r>
      <rPr>
        <sz val="10"/>
        <color rgb="FF000000"/>
        <rFont val="Arial"/>
        <family val="2"/>
      </rPr>
      <t>A0054786</t>
    </r>
  </si>
  <si>
    <r>
      <t>'</t>
    </r>
    <r>
      <rPr>
        <sz val="10"/>
        <color rgb="FF000000"/>
        <rFont val="Arial"/>
        <family val="2"/>
      </rPr>
      <t>A0058679</t>
    </r>
  </si>
  <si>
    <t>463-SIPI-R-092023-10029277</t>
  </si>
  <si>
    <r>
      <t>'</t>
    </r>
    <r>
      <rPr>
        <sz val="10"/>
        <color rgb="FF000000"/>
        <rFont val="Arial"/>
        <family val="2"/>
      </rPr>
      <t>2189</t>
    </r>
  </si>
  <si>
    <t>1K23TDT-2189RTV1781478|GA MUOI - RTV1781478</t>
  </si>
  <si>
    <t>465-SIPI-092023-10027507</t>
  </si>
  <si>
    <r>
      <t>'</t>
    </r>
    <r>
      <rPr>
        <sz val="10"/>
        <color rgb="FF000000"/>
        <rFont val="Arial"/>
        <family val="2"/>
      </rPr>
      <t>A0053359</t>
    </r>
  </si>
  <si>
    <r>
      <t>'</t>
    </r>
    <r>
      <rPr>
        <sz val="10"/>
        <color rgb="FF000000"/>
        <rFont val="Arial"/>
        <family val="2"/>
      </rPr>
      <t>A0056300</t>
    </r>
  </si>
  <si>
    <r>
      <t>'</t>
    </r>
    <r>
      <rPr>
        <sz val="10"/>
        <color rgb="FF000000"/>
        <rFont val="Arial"/>
        <family val="2"/>
      </rPr>
      <t>A0053213</t>
    </r>
  </si>
  <si>
    <r>
      <t>'</t>
    </r>
    <r>
      <rPr>
        <sz val="10"/>
        <color rgb="FF000000"/>
        <rFont val="Arial"/>
        <family val="2"/>
      </rPr>
      <t>A0059128</t>
    </r>
  </si>
  <si>
    <t>502-SIPI-092023-10023848</t>
  </si>
  <si>
    <r>
      <t>'</t>
    </r>
    <r>
      <rPr>
        <sz val="10"/>
        <color rgb="FF000000"/>
        <rFont val="Arial"/>
        <family val="2"/>
      </rPr>
      <t>C0057750</t>
    </r>
  </si>
  <si>
    <r>
      <t>'</t>
    </r>
    <r>
      <rPr>
        <sz val="10"/>
        <color rgb="FF000000"/>
        <rFont val="Arial"/>
        <family val="2"/>
      </rPr>
      <t>C0054566</t>
    </r>
  </si>
  <si>
    <t>503-SIPI-092023-503055660</t>
  </si>
  <si>
    <r>
      <t>'</t>
    </r>
    <r>
      <rPr>
        <sz val="10"/>
        <color rgb="FF000000"/>
        <rFont val="Arial"/>
        <family val="2"/>
      </rPr>
      <t>56350</t>
    </r>
  </si>
  <si>
    <t>504-SIPI-092023-504043222</t>
  </si>
  <si>
    <r>
      <t>'</t>
    </r>
    <r>
      <rPr>
        <sz val="10"/>
        <color rgb="FF000000"/>
        <rFont val="Arial"/>
        <family val="2"/>
      </rPr>
      <t>A53326</t>
    </r>
  </si>
  <si>
    <r>
      <t>'</t>
    </r>
    <r>
      <rPr>
        <sz val="10"/>
        <color rgb="FF000000"/>
        <rFont val="Arial"/>
        <family val="2"/>
      </rPr>
      <t>A54915</t>
    </r>
  </si>
  <si>
    <r>
      <t>'</t>
    </r>
    <r>
      <rPr>
        <sz val="10"/>
        <color rgb="FF000000"/>
        <rFont val="Arial"/>
        <family val="2"/>
      </rPr>
      <t>A56385</t>
    </r>
  </si>
  <si>
    <t>506-SIPI-092023-10075828</t>
  </si>
  <si>
    <r>
      <t>'</t>
    </r>
    <r>
      <rPr>
        <sz val="10"/>
        <color rgb="FF000000"/>
        <rFont val="Arial"/>
        <family val="2"/>
      </rPr>
      <t>V0056354</t>
    </r>
  </si>
  <si>
    <t>508-SIPI-092023-50840289</t>
  </si>
  <si>
    <r>
      <t>'</t>
    </r>
    <r>
      <rPr>
        <sz val="10"/>
        <color rgb="FF000000"/>
        <rFont val="Arial"/>
        <family val="2"/>
      </rPr>
      <t>A0054931</t>
    </r>
  </si>
  <si>
    <r>
      <t>'</t>
    </r>
    <r>
      <rPr>
        <sz val="10"/>
        <color rgb="FF000000"/>
        <rFont val="Arial"/>
        <family val="2"/>
      </rPr>
      <t>A0057794</t>
    </r>
  </si>
  <si>
    <t>509-SIPI-092023-50924035</t>
  </si>
  <si>
    <r>
      <t>'</t>
    </r>
    <r>
      <rPr>
        <sz val="10"/>
        <color rgb="FF000000"/>
        <rFont val="Arial"/>
        <family val="2"/>
      </rPr>
      <t>V0053238</t>
    </r>
  </si>
  <si>
    <t>CN LIEN HIEP HTX TM TP.HCM–CO.OPMART VINH LOC B</t>
  </si>
  <si>
    <t>511-SIPI-092023-51146511</t>
  </si>
  <si>
    <r>
      <t>'</t>
    </r>
    <r>
      <rPr>
        <sz val="10"/>
        <color rgb="FF000000"/>
        <rFont val="Arial"/>
        <family val="2"/>
      </rPr>
      <t>H0056304</t>
    </r>
  </si>
  <si>
    <r>
      <t>'</t>
    </r>
    <r>
      <rPr>
        <sz val="10"/>
        <color rgb="FF000000"/>
        <rFont val="Arial"/>
        <family val="2"/>
      </rPr>
      <t>H0058951</t>
    </r>
  </si>
  <si>
    <r>
      <t>'</t>
    </r>
    <r>
      <rPr>
        <sz val="10"/>
        <color rgb="FF000000"/>
        <rFont val="Arial"/>
        <family val="2"/>
      </rPr>
      <t>H0054686</t>
    </r>
  </si>
  <si>
    <t>512-SIPI-092023-10057194</t>
  </si>
  <si>
    <r>
      <t>'</t>
    </r>
    <r>
      <rPr>
        <sz val="10"/>
        <color rgb="FF000000"/>
        <rFont val="Arial"/>
        <family val="2"/>
      </rPr>
      <t>K0054619</t>
    </r>
  </si>
  <si>
    <r>
      <t>'</t>
    </r>
    <r>
      <rPr>
        <sz val="10"/>
        <color rgb="FF000000"/>
        <rFont val="Arial"/>
        <family val="2"/>
      </rPr>
      <t>K0055011</t>
    </r>
  </si>
  <si>
    <r>
      <t>'</t>
    </r>
    <r>
      <rPr>
        <sz val="10"/>
        <color rgb="FF000000"/>
        <rFont val="Arial"/>
        <family val="2"/>
      </rPr>
      <t>K0056518</t>
    </r>
  </si>
  <si>
    <r>
      <t>'</t>
    </r>
    <r>
      <rPr>
        <sz val="10"/>
        <color rgb="FF000000"/>
        <rFont val="Arial"/>
        <family val="2"/>
      </rPr>
      <t>K0057650</t>
    </r>
  </si>
  <si>
    <r>
      <t>'</t>
    </r>
    <r>
      <rPr>
        <sz val="10"/>
        <color rgb="FF000000"/>
        <rFont val="Arial"/>
        <family val="2"/>
      </rPr>
      <t>K0058963</t>
    </r>
  </si>
  <si>
    <t>512-SIPI-R-092023-10057194</t>
  </si>
  <si>
    <r>
      <t>'</t>
    </r>
    <r>
      <rPr>
        <sz val="10"/>
        <color rgb="FF000000"/>
        <rFont val="Arial"/>
        <family val="2"/>
      </rPr>
      <t>1204</t>
    </r>
  </si>
  <si>
    <t>RTV1781484-1K23TEM-1204|GAUMUO - RTV1781484</t>
  </si>
  <si>
    <t>513-SIPI-092023-10043258</t>
  </si>
  <si>
    <r>
      <t>'</t>
    </r>
    <r>
      <rPr>
        <sz val="10"/>
        <color rgb="FF000000"/>
        <rFont val="Arial"/>
        <family val="2"/>
      </rPr>
      <t>B0056510</t>
    </r>
  </si>
  <si>
    <t>513-SIPI-R-092023-10043258</t>
  </si>
  <si>
    <r>
      <t>'</t>
    </r>
    <r>
      <rPr>
        <sz val="10"/>
        <color rgb="FF000000"/>
        <rFont val="Arial"/>
        <family val="2"/>
      </rPr>
      <t>A1029</t>
    </r>
  </si>
  <si>
    <t>1K23TEN-1029|CHANUONG|1775131 - RTV1775131</t>
  </si>
  <si>
    <r>
      <t>'</t>
    </r>
    <r>
      <rPr>
        <sz val="10"/>
        <color rgb="FF000000"/>
        <rFont val="Arial"/>
        <family val="2"/>
      </rPr>
      <t>A1024</t>
    </r>
  </si>
  <si>
    <t>1K23TEN-1024|GIOTH|RTV1775130 - RTV1775130</t>
  </si>
  <si>
    <t>514-SIPI-092023-10060527</t>
  </si>
  <si>
    <r>
      <t>'</t>
    </r>
    <r>
      <rPr>
        <sz val="10"/>
        <color rgb="FF000000"/>
        <rFont val="Arial"/>
        <family val="2"/>
      </rPr>
      <t>A0053422</t>
    </r>
  </si>
  <si>
    <r>
      <t>'</t>
    </r>
    <r>
      <rPr>
        <sz val="10"/>
        <color rgb="FF000000"/>
        <rFont val="Arial"/>
        <family val="2"/>
      </rPr>
      <t>A0053423</t>
    </r>
  </si>
  <si>
    <r>
      <t>'</t>
    </r>
    <r>
      <rPr>
        <sz val="10"/>
        <color rgb="FF000000"/>
        <rFont val="Arial"/>
        <family val="2"/>
      </rPr>
      <t>A0055010</t>
    </r>
  </si>
  <si>
    <r>
      <t>'</t>
    </r>
    <r>
      <rPr>
        <sz val="10"/>
        <color rgb="FF000000"/>
        <rFont val="Arial"/>
        <family val="2"/>
      </rPr>
      <t>A0056514</t>
    </r>
  </si>
  <si>
    <r>
      <t>'</t>
    </r>
    <r>
      <rPr>
        <sz val="10"/>
        <color rgb="FF000000"/>
        <rFont val="Arial"/>
        <family val="2"/>
      </rPr>
      <t>A0057705</t>
    </r>
  </si>
  <si>
    <t>515-SIPI-092023-10064742</t>
  </si>
  <si>
    <r>
      <t>'</t>
    </r>
    <r>
      <rPr>
        <sz val="10"/>
        <color rgb="FF000000"/>
        <rFont val="Arial"/>
        <family val="2"/>
      </rPr>
      <t>A0053331</t>
    </r>
  </si>
  <si>
    <r>
      <t>'</t>
    </r>
    <r>
      <rPr>
        <sz val="10"/>
        <color rgb="FF000000"/>
        <rFont val="Arial"/>
        <family val="2"/>
      </rPr>
      <t>A0057873</t>
    </r>
  </si>
  <si>
    <r>
      <t>'</t>
    </r>
    <r>
      <rPr>
        <sz val="10"/>
        <color rgb="FF000000"/>
        <rFont val="Arial"/>
        <family val="2"/>
      </rPr>
      <t>A0053332</t>
    </r>
  </si>
  <si>
    <r>
      <t>'</t>
    </r>
    <r>
      <rPr>
        <sz val="10"/>
        <color rgb="FF000000"/>
        <rFont val="Arial"/>
        <family val="2"/>
      </rPr>
      <t>A0056387</t>
    </r>
  </si>
  <si>
    <t>517-SIPI-092023-517057640</t>
  </si>
  <si>
    <r>
      <t>'</t>
    </r>
    <r>
      <rPr>
        <sz val="10"/>
        <color rgb="FF000000"/>
        <rFont val="Arial"/>
        <family val="2"/>
      </rPr>
      <t>A0056322</t>
    </r>
  </si>
  <si>
    <r>
      <t>'</t>
    </r>
    <r>
      <rPr>
        <sz val="10"/>
        <color rgb="FF000000"/>
        <rFont val="Arial"/>
        <family val="2"/>
      </rPr>
      <t>A0054510</t>
    </r>
  </si>
  <si>
    <r>
      <t>'</t>
    </r>
    <r>
      <rPr>
        <sz val="10"/>
        <color rgb="FF000000"/>
        <rFont val="Arial"/>
        <family val="2"/>
      </rPr>
      <t>A0054511</t>
    </r>
  </si>
  <si>
    <r>
      <t>'</t>
    </r>
    <r>
      <rPr>
        <sz val="10"/>
        <color rgb="FF000000"/>
        <rFont val="Arial"/>
        <family val="2"/>
      </rPr>
      <t>A0054822</t>
    </r>
  </si>
  <si>
    <t>517-SIPI-R-102023-517057640</t>
  </si>
  <si>
    <r>
      <t>'</t>
    </r>
    <r>
      <rPr>
        <sz val="10"/>
        <color rgb="FF000000"/>
        <rFont val="Arial"/>
        <family val="2"/>
      </rPr>
      <t>1422</t>
    </r>
  </si>
  <si>
    <t>1K23TES-1422|GIO - RTV1784881</t>
  </si>
  <si>
    <t>524-SIPI-092023-524038041</t>
  </si>
  <si>
    <r>
      <t>'</t>
    </r>
    <r>
      <rPr>
        <sz val="10"/>
        <color rgb="FF000000"/>
        <rFont val="Arial"/>
        <family val="2"/>
      </rPr>
      <t>D0053310</t>
    </r>
  </si>
  <si>
    <t>526-SIPI-092023-526026425</t>
  </si>
  <si>
    <r>
      <t>'</t>
    </r>
    <r>
      <rPr>
        <sz val="10"/>
        <color rgb="FF000000"/>
        <rFont val="Arial"/>
        <family val="2"/>
      </rPr>
      <t>B0054818</t>
    </r>
  </si>
  <si>
    <r>
      <t>'</t>
    </r>
    <r>
      <rPr>
        <sz val="10"/>
        <color rgb="FF000000"/>
        <rFont val="Arial"/>
        <family val="2"/>
      </rPr>
      <t>B0056320</t>
    </r>
  </si>
  <si>
    <r>
      <t>'</t>
    </r>
    <r>
      <rPr>
        <sz val="10"/>
        <color rgb="FF000000"/>
        <rFont val="Arial"/>
        <family val="2"/>
      </rPr>
      <t>B0054820</t>
    </r>
  </si>
  <si>
    <r>
      <t>'</t>
    </r>
    <r>
      <rPr>
        <sz val="10"/>
        <color rgb="FF000000"/>
        <rFont val="Arial"/>
        <family val="2"/>
      </rPr>
      <t>B0057778</t>
    </r>
  </si>
  <si>
    <t>526-SIPI-R-092023-526026425</t>
  </si>
  <si>
    <r>
      <t>'</t>
    </r>
    <r>
      <rPr>
        <sz val="10"/>
        <color rgb="FF000000"/>
        <rFont val="Arial"/>
        <family val="2"/>
      </rPr>
      <t>555</t>
    </r>
  </si>
  <si>
    <t>1K23TGB|RTV1775428-CHANGIO - RTV1775428</t>
  </si>
  <si>
    <r>
      <t>'</t>
    </r>
    <r>
      <rPr>
        <sz val="10"/>
        <color rgb="FF000000"/>
        <rFont val="Arial"/>
        <family val="2"/>
      </rPr>
      <t>548</t>
    </r>
  </si>
  <si>
    <t>1K23TGB|RTV1771630-GAMUOI - RTV1771630</t>
  </si>
  <si>
    <t>528-SIPI-092023-528037137</t>
  </si>
  <si>
    <r>
      <t>'</t>
    </r>
    <r>
      <rPr>
        <sz val="10"/>
        <color rgb="FF000000"/>
        <rFont val="Arial"/>
        <family val="2"/>
      </rPr>
      <t>Q0054917</t>
    </r>
  </si>
  <si>
    <r>
      <t>'</t>
    </r>
    <r>
      <rPr>
        <sz val="10"/>
        <color rgb="FF000000"/>
        <rFont val="Arial"/>
        <family val="2"/>
      </rPr>
      <t>Q0056395</t>
    </r>
  </si>
  <si>
    <r>
      <t>'</t>
    </r>
    <r>
      <rPr>
        <sz val="10"/>
        <color rgb="FF000000"/>
        <rFont val="Arial"/>
        <family val="2"/>
      </rPr>
      <t>Q0057648</t>
    </r>
  </si>
  <si>
    <r>
      <t>'</t>
    </r>
    <r>
      <rPr>
        <sz val="10"/>
        <color rgb="FF000000"/>
        <rFont val="Arial"/>
        <family val="2"/>
      </rPr>
      <t>Q0056201</t>
    </r>
  </si>
  <si>
    <r>
      <t>'</t>
    </r>
    <r>
      <rPr>
        <sz val="10"/>
        <color rgb="FF000000"/>
        <rFont val="Arial"/>
        <family val="2"/>
      </rPr>
      <t>Q0057870</t>
    </r>
  </si>
  <si>
    <t>531-SIPI-092023-531024103</t>
  </si>
  <si>
    <r>
      <t>'</t>
    </r>
    <r>
      <rPr>
        <sz val="10"/>
        <color rgb="FF000000"/>
        <rFont val="Arial"/>
        <family val="2"/>
      </rPr>
      <t>A0054923</t>
    </r>
  </si>
  <si>
    <r>
      <t>'</t>
    </r>
    <r>
      <rPr>
        <sz val="10"/>
        <color rgb="FF000000"/>
        <rFont val="Arial"/>
        <family val="2"/>
      </rPr>
      <t>A0056393</t>
    </r>
  </si>
  <si>
    <t>532-SIPI-092023-532039339</t>
  </si>
  <si>
    <r>
      <t>'</t>
    </r>
    <r>
      <rPr>
        <sz val="10"/>
        <color rgb="FF000000"/>
        <rFont val="Arial"/>
        <family val="2"/>
      </rPr>
      <t>B0056321</t>
    </r>
  </si>
  <si>
    <r>
      <t>'</t>
    </r>
    <r>
      <rPr>
        <sz val="10"/>
        <color rgb="FF000000"/>
        <rFont val="Arial"/>
        <family val="2"/>
      </rPr>
      <t>B0053429</t>
    </r>
  </si>
  <si>
    <r>
      <t>'</t>
    </r>
    <r>
      <rPr>
        <sz val="10"/>
        <color rgb="FF000000"/>
        <rFont val="Arial"/>
        <family val="2"/>
      </rPr>
      <t>B0053430</t>
    </r>
  </si>
  <si>
    <t>532-SIPI-R-102023-532039339</t>
  </si>
  <si>
    <r>
      <t>'</t>
    </r>
    <r>
      <rPr>
        <sz val="10"/>
        <color rgb="FF000000"/>
        <rFont val="Arial"/>
        <family val="2"/>
      </rPr>
      <t>B1671</t>
    </r>
  </si>
  <si>
    <t>1K23TGH|CHAN-RTV 1789458 - RTV1789458</t>
  </si>
  <si>
    <t>535-SIPI-092023-1019069</t>
  </si>
  <si>
    <r>
      <t>'</t>
    </r>
    <r>
      <rPr>
        <sz val="10"/>
        <color rgb="FF000000"/>
        <rFont val="Arial"/>
        <family val="2"/>
      </rPr>
      <t>A0054493</t>
    </r>
  </si>
  <si>
    <t>536-SIPI-092023-1021784</t>
  </si>
  <si>
    <r>
      <t>'</t>
    </r>
    <r>
      <rPr>
        <sz val="10"/>
        <color rgb="FF000000"/>
        <rFont val="Arial"/>
        <family val="2"/>
      </rPr>
      <t>A0054743</t>
    </r>
  </si>
  <si>
    <r>
      <t>'</t>
    </r>
    <r>
      <rPr>
        <sz val="10"/>
        <color rgb="FF000000"/>
        <rFont val="Arial"/>
        <family val="2"/>
      </rPr>
      <t>C0056269</t>
    </r>
  </si>
  <si>
    <r>
      <t>'</t>
    </r>
    <r>
      <rPr>
        <sz val="10"/>
        <color rgb="FF000000"/>
        <rFont val="Arial"/>
        <family val="2"/>
      </rPr>
      <t>A0054742</t>
    </r>
  </si>
  <si>
    <r>
      <t>'</t>
    </r>
    <r>
      <rPr>
        <sz val="10"/>
        <color rgb="FF000000"/>
        <rFont val="Arial"/>
        <family val="2"/>
      </rPr>
      <t>C0057708</t>
    </r>
  </si>
  <si>
    <t>536-SIPI-R-092023-1021784</t>
  </si>
  <si>
    <r>
      <t>'</t>
    </r>
    <r>
      <rPr>
        <sz val="10"/>
        <color rgb="FF000000"/>
        <rFont val="Arial"/>
        <family val="2"/>
      </rPr>
      <t>910</t>
    </r>
  </si>
  <si>
    <t>1K23TGN|GIOTAILUOI - RTV1769251</t>
  </si>
  <si>
    <t>1K23TGN|CHANGA - RTV1774607</t>
  </si>
  <si>
    <t>537-SIPI-092023-1016983</t>
  </si>
  <si>
    <r>
      <t>'</t>
    </r>
    <r>
      <rPr>
        <sz val="10"/>
        <color rgb="FF000000"/>
        <rFont val="Arial"/>
        <family val="2"/>
      </rPr>
      <t>A0054618</t>
    </r>
  </si>
  <si>
    <r>
      <t>'</t>
    </r>
    <r>
      <rPr>
        <sz val="10"/>
        <color rgb="FF000000"/>
        <rFont val="Arial"/>
        <family val="2"/>
      </rPr>
      <t>A0054617</t>
    </r>
  </si>
  <si>
    <t>537-SIPI-R-092023-1016983</t>
  </si>
  <si>
    <r>
      <t>'</t>
    </r>
    <r>
      <rPr>
        <sz val="10"/>
        <color rgb="FF000000"/>
        <rFont val="Arial"/>
        <family val="2"/>
      </rPr>
      <t>680</t>
    </r>
  </si>
  <si>
    <t>1K23TGP|RTV1782279-680-GIO - RTV1782279</t>
  </si>
  <si>
    <t>539-SIPI-092023-10030525</t>
  </si>
  <si>
    <r>
      <t>'</t>
    </r>
    <r>
      <rPr>
        <sz val="10"/>
        <color rgb="FF000000"/>
        <rFont val="Arial"/>
        <family val="2"/>
      </rPr>
      <t>A0056515</t>
    </r>
  </si>
  <si>
    <t>539-SIPI-R-092023-10030525</t>
  </si>
  <si>
    <r>
      <t>'</t>
    </r>
    <r>
      <rPr>
        <sz val="10"/>
        <color rgb="FF000000"/>
        <rFont val="Arial"/>
        <family val="2"/>
      </rPr>
      <t>1153</t>
    </r>
  </si>
  <si>
    <t>1K23TGR|1153|GAMUOI|1767816 - RTV1767816</t>
  </si>
  <si>
    <t>540-SIPI-092023-540027041</t>
  </si>
  <si>
    <r>
      <t>'</t>
    </r>
    <r>
      <rPr>
        <sz val="10"/>
        <color rgb="FF000000"/>
        <rFont val="Arial"/>
        <family val="2"/>
      </rPr>
      <t>A56517</t>
    </r>
  </si>
  <si>
    <r>
      <t>'</t>
    </r>
    <r>
      <rPr>
        <sz val="10"/>
        <color rgb="FF000000"/>
        <rFont val="Arial"/>
        <family val="2"/>
      </rPr>
      <t>A55013</t>
    </r>
  </si>
  <si>
    <t>540-SIPI-R-092023-540027041</t>
  </si>
  <si>
    <t>1K23TGS|1066-CHACOM - RTV1772412</t>
  </si>
  <si>
    <t>541-SIPI-092023-541027823</t>
  </si>
  <si>
    <r>
      <t>'</t>
    </r>
    <r>
      <rPr>
        <sz val="10"/>
        <color rgb="FF000000"/>
        <rFont val="Arial"/>
        <family val="2"/>
      </rPr>
      <t>T0054769</t>
    </r>
  </si>
  <si>
    <t>542-SIPI-082023-10020128</t>
  </si>
  <si>
    <r>
      <t>'</t>
    </r>
    <r>
      <rPr>
        <sz val="10"/>
        <color rgb="FF000000"/>
        <rFont val="Arial"/>
        <family val="2"/>
      </rPr>
      <t>B0051526</t>
    </r>
  </si>
  <si>
    <t>542-SIPI-092023-10020532</t>
  </si>
  <si>
    <r>
      <t>'</t>
    </r>
    <r>
      <rPr>
        <sz val="10"/>
        <color rgb="FF000000"/>
        <rFont val="Arial"/>
        <family val="2"/>
      </rPr>
      <t>B0054814</t>
    </r>
  </si>
  <si>
    <r>
      <t>'</t>
    </r>
    <r>
      <rPr>
        <sz val="10"/>
        <color rgb="FF000000"/>
        <rFont val="Arial"/>
        <family val="2"/>
      </rPr>
      <t>B0054815</t>
    </r>
  </si>
  <si>
    <t>546-SIPI-092023-10018307</t>
  </si>
  <si>
    <r>
      <t>'</t>
    </r>
    <r>
      <rPr>
        <sz val="10"/>
        <color rgb="FF000000"/>
        <rFont val="Arial"/>
        <family val="2"/>
      </rPr>
      <t>A0055005</t>
    </r>
  </si>
  <si>
    <t>547-SIPI-092023-547018603</t>
  </si>
  <si>
    <r>
      <t>'</t>
    </r>
    <r>
      <rPr>
        <sz val="10"/>
        <color rgb="FF000000"/>
        <rFont val="Arial"/>
        <family val="2"/>
      </rPr>
      <t>A0054925</t>
    </r>
  </si>
  <si>
    <r>
      <t>'</t>
    </r>
    <r>
      <rPr>
        <sz val="10"/>
        <color rgb="FF000000"/>
        <rFont val="Arial"/>
        <family val="2"/>
      </rPr>
      <t>A0056389</t>
    </r>
  </si>
  <si>
    <t>562-SIPI-R-092023-23000195</t>
  </si>
  <si>
    <r>
      <t>'</t>
    </r>
    <r>
      <rPr>
        <sz val="10"/>
        <color rgb="FF000000"/>
        <rFont val="Arial"/>
        <family val="2"/>
      </rPr>
      <t>23-B670</t>
    </r>
  </si>
  <si>
    <t>1K23THD|670-GAUMUOIRTV 1777793 - RTV1777793</t>
  </si>
  <si>
    <t>564-SIPI-092023-564007863</t>
  </si>
  <si>
    <r>
      <t>'</t>
    </r>
    <r>
      <rPr>
        <sz val="10"/>
        <color rgb="FF000000"/>
        <rFont val="Arial"/>
        <family val="2"/>
      </rPr>
      <t>E0054812</t>
    </r>
  </si>
  <si>
    <t>564-SIPI-R-092023-564007863</t>
  </si>
  <si>
    <t>RTV 1778547-433|CHAN GA - RTV1778547</t>
  </si>
  <si>
    <t>565-SIPI-092023-566020521</t>
  </si>
  <si>
    <r>
      <t>'</t>
    </r>
    <r>
      <rPr>
        <sz val="10"/>
        <color rgb="FF000000"/>
        <rFont val="Arial"/>
        <family val="2"/>
      </rPr>
      <t>A0058956</t>
    </r>
  </si>
  <si>
    <t>570-SIPI-092023-10020699</t>
  </si>
  <si>
    <r>
      <t>'</t>
    </r>
    <r>
      <rPr>
        <sz val="10"/>
        <color rgb="FF000000"/>
        <rFont val="Arial"/>
        <family val="2"/>
      </rPr>
      <t>A0055688</t>
    </r>
  </si>
  <si>
    <r>
      <t>'</t>
    </r>
    <r>
      <rPr>
        <sz val="10"/>
        <color rgb="FF000000"/>
        <rFont val="Arial"/>
        <family val="2"/>
      </rPr>
      <t>A0057830</t>
    </r>
  </si>
  <si>
    <t>600-SIPI-092023-1088419</t>
  </si>
  <si>
    <r>
      <t>'</t>
    </r>
    <r>
      <rPr>
        <sz val="10"/>
        <color rgb="FF000000"/>
        <rFont val="Arial"/>
        <family val="2"/>
      </rPr>
      <t>058965</t>
    </r>
  </si>
  <si>
    <r>
      <t>'</t>
    </r>
    <r>
      <rPr>
        <sz val="10"/>
        <color rgb="FF000000"/>
        <rFont val="Arial"/>
        <family val="2"/>
      </rPr>
      <t>056202</t>
    </r>
  </si>
  <si>
    <t>601-SIPI-092023-1083576</t>
  </si>
  <si>
    <r>
      <t>'</t>
    </r>
    <r>
      <rPr>
        <sz val="10"/>
        <color rgb="FF000000"/>
        <rFont val="Arial"/>
        <family val="2"/>
      </rPr>
      <t>A0054916</t>
    </r>
  </si>
  <si>
    <r>
      <t>'</t>
    </r>
    <r>
      <rPr>
        <sz val="10"/>
        <color rgb="FF000000"/>
        <rFont val="Arial"/>
        <family val="2"/>
      </rPr>
      <t>A0056392</t>
    </r>
  </si>
  <si>
    <r>
      <t>'</t>
    </r>
    <r>
      <rPr>
        <sz val="10"/>
        <color rgb="FF000000"/>
        <rFont val="Arial"/>
        <family val="2"/>
      </rPr>
      <t>A0058964</t>
    </r>
  </si>
  <si>
    <r>
      <t>'</t>
    </r>
    <r>
      <rPr>
        <sz val="10"/>
        <color rgb="FF000000"/>
        <rFont val="Arial"/>
        <family val="2"/>
      </rPr>
      <t>A0054616</t>
    </r>
  </si>
  <si>
    <t>602-SIPI-092023-1099294</t>
  </si>
  <si>
    <r>
      <t>'</t>
    </r>
    <r>
      <rPr>
        <sz val="10"/>
        <color rgb="FF000000"/>
        <rFont val="Arial"/>
        <family val="2"/>
      </rPr>
      <t>A0053431</t>
    </r>
  </si>
  <si>
    <t>603-SIPI-092023-1060780</t>
  </si>
  <si>
    <r>
      <t>'</t>
    </r>
    <r>
      <rPr>
        <sz val="10"/>
        <color rgb="FF000000"/>
        <rFont val="Arial"/>
        <family val="2"/>
      </rPr>
      <t>A57775</t>
    </r>
  </si>
  <si>
    <r>
      <t>'</t>
    </r>
    <r>
      <rPr>
        <sz val="10"/>
        <color rgb="FF000000"/>
        <rFont val="Arial"/>
        <family val="2"/>
      </rPr>
      <t>A53263</t>
    </r>
  </si>
  <si>
    <r>
      <t>'</t>
    </r>
    <r>
      <rPr>
        <sz val="10"/>
        <color rgb="FF000000"/>
        <rFont val="Arial"/>
        <family val="2"/>
      </rPr>
      <t>A53264</t>
    </r>
  </si>
  <si>
    <t>603-SIPI-R-092023-1060780</t>
  </si>
  <si>
    <r>
      <t>'</t>
    </r>
    <r>
      <rPr>
        <sz val="10"/>
        <color rgb="FF000000"/>
        <rFont val="Arial"/>
        <family val="2"/>
      </rPr>
      <t>990</t>
    </r>
  </si>
  <si>
    <t>1K23THR-990|1780574|GAMUOI - RTV1780574</t>
  </si>
  <si>
    <t>605-SIPI-092023-1101971</t>
  </si>
  <si>
    <r>
      <t>'</t>
    </r>
    <r>
      <rPr>
        <sz val="10"/>
        <color rgb="FF000000"/>
        <rFont val="Arial"/>
        <family val="2"/>
      </rPr>
      <t>Z0056299</t>
    </r>
  </si>
  <si>
    <r>
      <t>'</t>
    </r>
    <r>
      <rPr>
        <sz val="10"/>
        <color rgb="FF000000"/>
        <rFont val="Arial"/>
        <family val="2"/>
      </rPr>
      <t>Z0058689</t>
    </r>
  </si>
  <si>
    <r>
      <t>'</t>
    </r>
    <r>
      <rPr>
        <sz val="10"/>
        <color rgb="FF000000"/>
        <rFont val="Arial"/>
        <family val="2"/>
      </rPr>
      <t>Z0053219</t>
    </r>
  </si>
  <si>
    <r>
      <t>'</t>
    </r>
    <r>
      <rPr>
        <sz val="10"/>
        <color rgb="FF000000"/>
        <rFont val="Arial"/>
        <family val="2"/>
      </rPr>
      <t>N0053218</t>
    </r>
  </si>
  <si>
    <t>606-SIPI-082023-1102076</t>
  </si>
  <si>
    <r>
      <t>'</t>
    </r>
    <r>
      <rPr>
        <sz val="10"/>
        <color rgb="FF000000"/>
        <rFont val="Arial"/>
        <family val="2"/>
      </rPr>
      <t>A0051629</t>
    </r>
  </si>
  <si>
    <r>
      <t>'</t>
    </r>
    <r>
      <rPr>
        <sz val="10"/>
        <color rgb="FF000000"/>
        <rFont val="Arial"/>
        <family val="2"/>
      </rPr>
      <t>A0051628</t>
    </r>
  </si>
  <si>
    <t>606-SIPI-092023-1102786</t>
  </si>
  <si>
    <r>
      <t>'</t>
    </r>
    <r>
      <rPr>
        <sz val="10"/>
        <color rgb="FF000000"/>
        <rFont val="Arial"/>
        <family val="2"/>
      </rPr>
      <t>A0054918</t>
    </r>
  </si>
  <si>
    <r>
      <t>'</t>
    </r>
    <r>
      <rPr>
        <sz val="10"/>
        <color rgb="FF000000"/>
        <rFont val="Arial"/>
        <family val="2"/>
      </rPr>
      <t>A0056386</t>
    </r>
  </si>
  <si>
    <r>
      <t>'</t>
    </r>
    <r>
      <rPr>
        <sz val="10"/>
        <color rgb="FF000000"/>
        <rFont val="Arial"/>
        <family val="2"/>
      </rPr>
      <t>A0053327</t>
    </r>
  </si>
  <si>
    <t>606-SIPI-R-102023-1102786</t>
  </si>
  <si>
    <r>
      <t>'</t>
    </r>
    <r>
      <rPr>
        <sz val="10"/>
        <color rgb="FF000000"/>
        <rFont val="Arial"/>
        <family val="2"/>
      </rPr>
      <t>A0001216</t>
    </r>
  </si>
  <si>
    <t>1K23THT|CHANGIO-RTV1790915 - RTV1790915</t>
  </si>
  <si>
    <t>607-SIPI-092023-1098570</t>
  </si>
  <si>
    <r>
      <t>'</t>
    </r>
    <r>
      <rPr>
        <sz val="10"/>
        <color rgb="FF000000"/>
        <rFont val="Arial"/>
        <family val="2"/>
      </rPr>
      <t>B0056419</t>
    </r>
  </si>
  <si>
    <r>
      <t>'</t>
    </r>
    <r>
      <rPr>
        <sz val="10"/>
        <color rgb="FF000000"/>
        <rFont val="Arial"/>
        <family val="2"/>
      </rPr>
      <t>B0054959</t>
    </r>
  </si>
  <si>
    <t>607-SIPI-R-102023-1098570</t>
  </si>
  <si>
    <r>
      <t>'</t>
    </r>
    <r>
      <rPr>
        <sz val="10"/>
        <color rgb="FF000000"/>
        <rFont val="Arial"/>
        <family val="2"/>
      </rPr>
      <t>B0001153</t>
    </r>
  </si>
  <si>
    <t>1K23THU-RTV 1787514|CHAN GA - RTV1787514</t>
  </si>
  <si>
    <t>608-SIPI-092023-1052237</t>
  </si>
  <si>
    <r>
      <t>'</t>
    </r>
    <r>
      <rPr>
        <sz val="10"/>
        <color rgb="FF000000"/>
        <rFont val="Arial"/>
        <family val="2"/>
      </rPr>
      <t>A0054884</t>
    </r>
  </si>
  <si>
    <t>609-SIPI-092023-1096316</t>
  </si>
  <si>
    <r>
      <t>'</t>
    </r>
    <r>
      <rPr>
        <sz val="10"/>
        <color rgb="FF000000"/>
        <rFont val="Arial"/>
        <family val="2"/>
      </rPr>
      <t>A0056368</t>
    </r>
  </si>
  <si>
    <r>
      <t>'</t>
    </r>
    <r>
      <rPr>
        <sz val="10"/>
        <color rgb="FF000000"/>
        <rFont val="Arial"/>
        <family val="2"/>
      </rPr>
      <t>A0053251</t>
    </r>
  </si>
  <si>
    <t>611-SIPI-092023-1085478</t>
  </si>
  <si>
    <r>
      <t>'</t>
    </r>
    <r>
      <rPr>
        <sz val="10"/>
        <color rgb="FF000000"/>
        <rFont val="Arial"/>
        <family val="2"/>
      </rPr>
      <t>A00054816</t>
    </r>
  </si>
  <si>
    <t>613-SIPI-092023-1096018</t>
  </si>
  <si>
    <r>
      <t>'</t>
    </r>
    <r>
      <rPr>
        <sz val="10"/>
        <color rgb="FF000000"/>
        <rFont val="Arial"/>
        <family val="2"/>
      </rPr>
      <t>A0053425</t>
    </r>
  </si>
  <si>
    <r>
      <t>'</t>
    </r>
    <r>
      <rPr>
        <sz val="10"/>
        <color rgb="FF000000"/>
        <rFont val="Arial"/>
        <family val="2"/>
      </rPr>
      <t>A0056511</t>
    </r>
  </si>
  <si>
    <r>
      <t>'</t>
    </r>
    <r>
      <rPr>
        <sz val="10"/>
        <color rgb="FF000000"/>
        <rFont val="Arial"/>
        <family val="2"/>
      </rPr>
      <t>A0055004</t>
    </r>
  </si>
  <si>
    <t>613-SIPI-R-092023-1096018</t>
  </si>
  <si>
    <t>1K23TKA-1575|CHANGIO - RTV1783596</t>
  </si>
  <si>
    <r>
      <t>'</t>
    </r>
    <r>
      <rPr>
        <sz val="10"/>
        <color rgb="FF000000"/>
        <rFont val="Arial"/>
        <family val="2"/>
      </rPr>
      <t>1543</t>
    </r>
  </si>
  <si>
    <t>1K23TKA-1543|CHACOM - RTV1778785</t>
  </si>
  <si>
    <t>617-SIPI-092023-1081856</t>
  </si>
  <si>
    <r>
      <t>'</t>
    </r>
    <r>
      <rPr>
        <sz val="10"/>
        <color rgb="FF000000"/>
        <rFont val="Arial"/>
        <family val="2"/>
      </rPr>
      <t>A0053328</t>
    </r>
  </si>
  <si>
    <t>618-SIPI-092023-1076530</t>
  </si>
  <si>
    <r>
      <t>'</t>
    </r>
    <r>
      <rPr>
        <sz val="10"/>
        <color rgb="FF000000"/>
        <rFont val="Arial"/>
        <family val="2"/>
      </rPr>
      <t>A57706</t>
    </r>
  </si>
  <si>
    <t>620-SIPI-092023-1069275</t>
  </si>
  <si>
    <r>
      <t>'</t>
    </r>
    <r>
      <rPr>
        <sz val="10"/>
        <color rgb="FF000000"/>
        <rFont val="Arial"/>
        <family val="2"/>
      </rPr>
      <t>D0057749</t>
    </r>
  </si>
  <si>
    <r>
      <t>'</t>
    </r>
    <r>
      <rPr>
        <sz val="10"/>
        <color rgb="FF000000"/>
        <rFont val="Arial"/>
        <family val="2"/>
      </rPr>
      <t>D0054980</t>
    </r>
  </si>
  <si>
    <r>
      <t>'</t>
    </r>
    <r>
      <rPr>
        <sz val="10"/>
        <color rgb="FF000000"/>
        <rFont val="Arial"/>
        <family val="2"/>
      </rPr>
      <t>D0055921</t>
    </r>
  </si>
  <si>
    <r>
      <t>'</t>
    </r>
    <r>
      <rPr>
        <sz val="10"/>
        <color rgb="FF000000"/>
        <rFont val="Arial"/>
        <family val="2"/>
      </rPr>
      <t>D0053293</t>
    </r>
  </si>
  <si>
    <r>
      <t>'</t>
    </r>
    <r>
      <rPr>
        <sz val="10"/>
        <color rgb="FF000000"/>
        <rFont val="Arial"/>
        <family val="2"/>
      </rPr>
      <t>D0056347</t>
    </r>
  </si>
  <si>
    <t>910-SIPI-092023-10040991</t>
  </si>
  <si>
    <r>
      <t>'</t>
    </r>
    <r>
      <rPr>
        <sz val="10"/>
        <color rgb="FF000000"/>
        <rFont val="Arial"/>
        <family val="2"/>
      </rPr>
      <t>b054731</t>
    </r>
  </si>
  <si>
    <r>
      <t>'</t>
    </r>
    <r>
      <rPr>
        <sz val="10"/>
        <color rgb="FF000000"/>
        <rFont val="Arial"/>
        <family val="2"/>
      </rPr>
      <t>b056367</t>
    </r>
  </si>
  <si>
    <r>
      <t>'</t>
    </r>
    <r>
      <rPr>
        <sz val="10"/>
        <color rgb="FF000000"/>
        <rFont val="Arial"/>
        <family val="2"/>
      </rPr>
      <t>b053408</t>
    </r>
  </si>
  <si>
    <r>
      <t>'</t>
    </r>
    <r>
      <rPr>
        <sz val="10"/>
        <color rgb="FF000000"/>
        <rFont val="Arial"/>
        <family val="2"/>
      </rPr>
      <t>b057939</t>
    </r>
  </si>
  <si>
    <r>
      <t>'</t>
    </r>
    <r>
      <rPr>
        <sz val="10"/>
        <color rgb="FF000000"/>
        <rFont val="Arial"/>
        <family val="2"/>
      </rPr>
      <t>b057371</t>
    </r>
  </si>
  <si>
    <r>
      <t>'</t>
    </r>
    <r>
      <rPr>
        <sz val="10"/>
        <color rgb="FF000000"/>
        <rFont val="Arial"/>
        <family val="2"/>
      </rPr>
      <t>b053465</t>
    </r>
  </si>
  <si>
    <r>
      <t>'</t>
    </r>
    <r>
      <rPr>
        <sz val="10"/>
        <color rgb="FF000000"/>
        <rFont val="Arial"/>
        <family val="2"/>
      </rPr>
      <t>b053407</t>
    </r>
  </si>
  <si>
    <r>
      <t>'</t>
    </r>
    <r>
      <rPr>
        <sz val="10"/>
        <color rgb="FF000000"/>
        <rFont val="Arial"/>
        <family val="2"/>
      </rPr>
      <t>b053406</t>
    </r>
  </si>
  <si>
    <r>
      <t>'</t>
    </r>
    <r>
      <rPr>
        <sz val="10"/>
        <color rgb="FF000000"/>
        <rFont val="Arial"/>
        <family val="2"/>
      </rPr>
      <t>b053476</t>
    </r>
  </si>
  <si>
    <r>
      <t>'</t>
    </r>
    <r>
      <rPr>
        <sz val="10"/>
        <color rgb="FF000000"/>
        <rFont val="Arial"/>
        <family val="2"/>
      </rPr>
      <t>b054898</t>
    </r>
  </si>
  <si>
    <r>
      <t>'</t>
    </r>
    <r>
      <rPr>
        <sz val="10"/>
        <color rgb="FF000000"/>
        <rFont val="Arial"/>
        <family val="2"/>
      </rPr>
      <t>b056366</t>
    </r>
  </si>
  <si>
    <r>
      <t>'</t>
    </r>
    <r>
      <rPr>
        <sz val="10"/>
        <color rgb="FF000000"/>
        <rFont val="Arial"/>
        <family val="2"/>
      </rPr>
      <t>B056030</t>
    </r>
  </si>
  <si>
    <r>
      <t>'</t>
    </r>
    <r>
      <rPr>
        <sz val="10"/>
        <color rgb="FF000000"/>
        <rFont val="Arial"/>
        <family val="2"/>
      </rPr>
      <t>b054986</t>
    </r>
  </si>
  <si>
    <r>
      <t>'</t>
    </r>
    <r>
      <rPr>
        <sz val="10"/>
        <color rgb="FF000000"/>
        <rFont val="Arial"/>
        <family val="2"/>
      </rPr>
      <t>b053416</t>
    </r>
  </si>
  <si>
    <r>
      <t>'</t>
    </r>
    <r>
      <rPr>
        <sz val="10"/>
        <color rgb="FF000000"/>
        <rFont val="Arial"/>
        <family val="2"/>
      </rPr>
      <t>b053405</t>
    </r>
  </si>
  <si>
    <r>
      <t>'</t>
    </r>
    <r>
      <rPr>
        <sz val="10"/>
        <color rgb="FF000000"/>
        <rFont val="Arial"/>
        <family val="2"/>
      </rPr>
      <t>b054846</t>
    </r>
  </si>
  <si>
    <r>
      <t>'</t>
    </r>
    <r>
      <rPr>
        <sz val="10"/>
        <color rgb="FF000000"/>
        <rFont val="Arial"/>
        <family val="2"/>
      </rPr>
      <t>b056379</t>
    </r>
  </si>
  <si>
    <r>
      <t>'</t>
    </r>
    <r>
      <rPr>
        <sz val="10"/>
        <color rgb="FF000000"/>
        <rFont val="Arial"/>
        <family val="2"/>
      </rPr>
      <t>b053202</t>
    </r>
  </si>
  <si>
    <r>
      <t>'</t>
    </r>
    <r>
      <rPr>
        <sz val="10"/>
        <color rgb="FF000000"/>
        <rFont val="Arial"/>
        <family val="2"/>
      </rPr>
      <t>b053316</t>
    </r>
  </si>
  <si>
    <r>
      <t>'</t>
    </r>
    <r>
      <rPr>
        <sz val="10"/>
        <color rgb="FF000000"/>
        <rFont val="Arial"/>
        <family val="2"/>
      </rPr>
      <t>b056198</t>
    </r>
  </si>
  <si>
    <r>
      <t>'</t>
    </r>
    <r>
      <rPr>
        <sz val="10"/>
        <color rgb="FF000000"/>
        <rFont val="Arial"/>
        <family val="2"/>
      </rPr>
      <t>b054854</t>
    </r>
  </si>
  <si>
    <r>
      <t>'</t>
    </r>
    <r>
      <rPr>
        <sz val="10"/>
        <color rgb="FF000000"/>
        <rFont val="Arial"/>
        <family val="2"/>
      </rPr>
      <t>b057753</t>
    </r>
  </si>
  <si>
    <r>
      <t>'</t>
    </r>
    <r>
      <rPr>
        <sz val="10"/>
        <color rgb="FF000000"/>
        <rFont val="Arial"/>
        <family val="2"/>
      </rPr>
      <t>b055699</t>
    </r>
  </si>
  <si>
    <r>
      <t>'</t>
    </r>
    <r>
      <rPr>
        <sz val="10"/>
        <color rgb="FF000000"/>
        <rFont val="Arial"/>
        <family val="2"/>
      </rPr>
      <t>b053404</t>
    </r>
  </si>
  <si>
    <r>
      <t>'</t>
    </r>
    <r>
      <rPr>
        <sz val="10"/>
        <color rgb="FF000000"/>
        <rFont val="Arial"/>
        <family val="2"/>
      </rPr>
      <t>b053464</t>
    </r>
  </si>
  <si>
    <r>
      <t>'</t>
    </r>
    <r>
      <rPr>
        <sz val="10"/>
        <color rgb="FF000000"/>
        <rFont val="Arial"/>
        <family val="2"/>
      </rPr>
      <t>b057752</t>
    </r>
  </si>
  <si>
    <r>
      <t>'</t>
    </r>
    <r>
      <rPr>
        <sz val="10"/>
        <color rgb="FF000000"/>
        <rFont val="Arial"/>
        <family val="2"/>
      </rPr>
      <t>b056199</t>
    </r>
  </si>
  <si>
    <r>
      <t>'</t>
    </r>
    <r>
      <rPr>
        <sz val="10"/>
        <color rgb="FF000000"/>
        <rFont val="Arial"/>
        <family val="2"/>
      </rPr>
      <t>b054897</t>
    </r>
  </si>
  <si>
    <r>
      <t>'</t>
    </r>
    <r>
      <rPr>
        <sz val="10"/>
        <color rgb="FF000000"/>
        <rFont val="Arial"/>
        <family val="2"/>
      </rPr>
      <t>b057372</t>
    </r>
  </si>
  <si>
    <r>
      <t>'</t>
    </r>
    <r>
      <rPr>
        <sz val="10"/>
        <color rgb="FF000000"/>
        <rFont val="Arial"/>
        <family val="2"/>
      </rPr>
      <t>b053201</t>
    </r>
  </si>
  <si>
    <r>
      <t>'</t>
    </r>
    <r>
      <rPr>
        <sz val="10"/>
        <color rgb="FF000000"/>
        <rFont val="Arial"/>
        <family val="2"/>
      </rPr>
      <t>b054575</t>
    </r>
  </si>
  <si>
    <r>
      <t>'</t>
    </r>
    <r>
      <rPr>
        <sz val="10"/>
        <color rgb="FF000000"/>
        <rFont val="Arial"/>
        <family val="2"/>
      </rPr>
      <t>b055012</t>
    </r>
  </si>
  <si>
    <r>
      <t>'</t>
    </r>
    <r>
      <rPr>
        <sz val="10"/>
        <color rgb="FF000000"/>
        <rFont val="Arial"/>
        <family val="2"/>
      </rPr>
      <t>b055700</t>
    </r>
  </si>
  <si>
    <r>
      <t>'</t>
    </r>
    <r>
      <rPr>
        <sz val="10"/>
        <color rgb="FF000000"/>
        <rFont val="Arial"/>
        <family val="2"/>
      </rPr>
      <t>b056377</t>
    </r>
  </si>
  <si>
    <r>
      <t>'</t>
    </r>
    <r>
      <rPr>
        <sz val="10"/>
        <color rgb="FF000000"/>
        <rFont val="Arial"/>
        <family val="2"/>
      </rPr>
      <t>b057641</t>
    </r>
  </si>
  <si>
    <r>
      <t>'</t>
    </r>
    <r>
      <rPr>
        <sz val="10"/>
        <color rgb="FF000000"/>
        <rFont val="Arial"/>
        <family val="2"/>
      </rPr>
      <t>b055008</t>
    </r>
  </si>
  <si>
    <t>910-SIPI-R-092023-10040991</t>
  </si>
  <si>
    <r>
      <t>'</t>
    </r>
    <r>
      <rPr>
        <sz val="10"/>
        <color rgb="FF000000"/>
        <rFont val="Arial"/>
        <family val="2"/>
      </rPr>
      <t>3268</t>
    </r>
  </si>
  <si>
    <t>RTV 1781216|9105|GA - RTV1781216</t>
  </si>
  <si>
    <r>
      <t>'</t>
    </r>
    <r>
      <rPr>
        <sz val="10"/>
        <color rgb="FF000000"/>
        <rFont val="Arial"/>
        <family val="2"/>
      </rPr>
      <t>3230</t>
    </r>
  </si>
  <si>
    <t>RTV 1778938|9109|GA MUOI - RTV1778938</t>
  </si>
  <si>
    <r>
      <t>'</t>
    </r>
    <r>
      <rPr>
        <sz val="10"/>
        <color rgb="FF000000"/>
        <rFont val="Arial"/>
        <family val="2"/>
      </rPr>
      <t>3246</t>
    </r>
  </si>
  <si>
    <t>RTV 1779857|9139|CHANGIO - RTV1779857</t>
  </si>
  <si>
    <r>
      <t>'</t>
    </r>
    <r>
      <rPr>
        <sz val="10"/>
        <color rgb="FF000000"/>
        <rFont val="Arial"/>
        <family val="2"/>
      </rPr>
      <t>3151</t>
    </r>
  </si>
  <si>
    <t>RTV 1775020|9161|CHA COM - RTV1775020</t>
  </si>
  <si>
    <r>
      <t>'</t>
    </r>
    <r>
      <rPr>
        <sz val="10"/>
        <color rgb="FF000000"/>
        <rFont val="Arial"/>
        <family val="2"/>
      </rPr>
      <t>3198</t>
    </r>
  </si>
  <si>
    <t>RTV 1778517|9144|CHA - RTV1778517</t>
  </si>
  <si>
    <r>
      <t>'</t>
    </r>
    <r>
      <rPr>
        <sz val="10"/>
        <color rgb="FF000000"/>
        <rFont val="Arial"/>
        <family val="2"/>
      </rPr>
      <t>3250</t>
    </r>
  </si>
  <si>
    <t>RTV 1779894|9148|CHAN GIO - RTV1779894</t>
  </si>
  <si>
    <r>
      <t>'</t>
    </r>
    <r>
      <rPr>
        <sz val="10"/>
        <color rgb="FF000000"/>
        <rFont val="Arial"/>
        <family val="2"/>
      </rPr>
      <t>3257</t>
    </r>
  </si>
  <si>
    <t>RTV 1780396|9151|CHAN GIO - RTV1780396</t>
  </si>
  <si>
    <t>910-SIPI-R-102023-10040991</t>
  </si>
  <si>
    <r>
      <t>'</t>
    </r>
    <r>
      <rPr>
        <sz val="10"/>
        <color rgb="FF000000"/>
        <rFont val="Arial"/>
        <family val="2"/>
      </rPr>
      <t>3452</t>
    </r>
  </si>
  <si>
    <t>RTV 1791641|9120|GA - RTV1791641</t>
  </si>
  <si>
    <r>
      <t>'</t>
    </r>
    <r>
      <rPr>
        <sz val="10"/>
        <color rgb="FF000000"/>
        <rFont val="Arial"/>
        <family val="2"/>
      </rPr>
      <t>3312</t>
    </r>
  </si>
  <si>
    <t>RTV 1784664|9138|CHANUONG - RTV1784664</t>
  </si>
  <si>
    <r>
      <t>'</t>
    </r>
    <r>
      <rPr>
        <sz val="10"/>
        <color rgb="FF000000"/>
        <rFont val="Arial"/>
        <family val="2"/>
      </rPr>
      <t>3306</t>
    </r>
  </si>
  <si>
    <t>RTV 1784581|9161|CHAN GIO - RTV1784581</t>
  </si>
  <si>
    <t>920-SIPI-082023-10019046</t>
  </si>
  <si>
    <r>
      <t>'</t>
    </r>
    <r>
      <rPr>
        <sz val="10"/>
        <color rgb="FF000000"/>
        <rFont val="Arial"/>
        <family val="2"/>
      </rPr>
      <t>23-b046664</t>
    </r>
  </si>
  <si>
    <t>920-SIPI-092023-10019374</t>
  </si>
  <si>
    <r>
      <t>'</t>
    </r>
    <r>
      <rPr>
        <sz val="10"/>
        <color rgb="FF000000"/>
        <rFont val="Arial"/>
        <family val="2"/>
      </rPr>
      <t>23-b056349</t>
    </r>
  </si>
  <si>
    <r>
      <t>'</t>
    </r>
    <r>
      <rPr>
        <sz val="10"/>
        <color rgb="FF000000"/>
        <rFont val="Arial"/>
        <family val="2"/>
      </rPr>
      <t>23-b057664</t>
    </r>
  </si>
  <si>
    <r>
      <t>'</t>
    </r>
    <r>
      <rPr>
        <sz val="10"/>
        <color rgb="FF000000"/>
        <rFont val="Arial"/>
        <family val="2"/>
      </rPr>
      <t>23-b056214</t>
    </r>
  </si>
  <si>
    <r>
      <t>'</t>
    </r>
    <r>
      <rPr>
        <sz val="10"/>
        <color rgb="FF000000"/>
        <rFont val="Arial"/>
        <family val="2"/>
      </rPr>
      <t>23-b054688</t>
    </r>
  </si>
  <si>
    <r>
      <t>'</t>
    </r>
    <r>
      <rPr>
        <sz val="10"/>
        <color rgb="FF000000"/>
        <rFont val="Arial"/>
        <family val="2"/>
      </rPr>
      <t>23-b054763</t>
    </r>
  </si>
  <si>
    <r>
      <t>'</t>
    </r>
    <r>
      <rPr>
        <sz val="10"/>
        <color rgb="FF000000"/>
        <rFont val="Arial"/>
        <family val="2"/>
      </rPr>
      <t>23-b057814</t>
    </r>
  </si>
  <si>
    <r>
      <t>'</t>
    </r>
    <r>
      <rPr>
        <sz val="10"/>
        <color rgb="FF000000"/>
        <rFont val="Arial"/>
        <family val="2"/>
      </rPr>
      <t>23-b059141</t>
    </r>
  </si>
  <si>
    <t>HHCLNTHA051023</t>
  </si>
  <si>
    <r>
      <t>'</t>
    </r>
    <r>
      <rPr>
        <sz val="10"/>
        <color rgb="FF000000"/>
        <rFont val="Arial"/>
        <family val="2"/>
      </rPr>
      <t>23-b056348</t>
    </r>
  </si>
  <si>
    <t>HHCLNTHA071023</t>
  </si>
  <si>
    <r>
      <t>'</t>
    </r>
    <r>
      <rPr>
        <sz val="10"/>
        <color rgb="FF000000"/>
        <rFont val="Arial"/>
        <family val="2"/>
      </rPr>
      <t>23-b059142</t>
    </r>
  </si>
  <si>
    <t>920-SIPI-R-092023-10019374</t>
  </si>
  <si>
    <t>K23TVC-555-RTV1774924|HHCL - RTV1774924</t>
  </si>
  <si>
    <t>K23TVC-557-RTV1774958|HHCL - RTV1774958</t>
  </si>
  <si>
    <t>930-SIPI-092023-10028472</t>
  </si>
  <si>
    <r>
      <t>'</t>
    </r>
    <r>
      <rPr>
        <sz val="10"/>
        <color rgb="FF000000"/>
        <rFont val="Arial"/>
        <family val="2"/>
      </rPr>
      <t>23-b056223</t>
    </r>
  </si>
  <si>
    <r>
      <t>'</t>
    </r>
    <r>
      <rPr>
        <sz val="10"/>
        <color rgb="FF000000"/>
        <rFont val="Arial"/>
        <family val="2"/>
      </rPr>
      <t>23-b059181</t>
    </r>
  </si>
  <si>
    <r>
      <t>'</t>
    </r>
    <r>
      <rPr>
        <sz val="10"/>
        <color rgb="FF000000"/>
        <rFont val="Arial"/>
        <family val="2"/>
      </rPr>
      <t>23-b059176</t>
    </r>
  </si>
  <si>
    <r>
      <t>'</t>
    </r>
    <r>
      <rPr>
        <sz val="10"/>
        <color rgb="FF000000"/>
        <rFont val="Arial"/>
        <family val="2"/>
      </rPr>
      <t>23-b056361</t>
    </r>
  </si>
  <si>
    <t>HHCNTHA</t>
  </si>
  <si>
    <r>
      <t>'</t>
    </r>
    <r>
      <rPr>
        <sz val="10"/>
        <color rgb="FF000000"/>
        <rFont val="Arial"/>
        <family val="2"/>
      </rPr>
      <t>23-b053457</t>
    </r>
  </si>
  <si>
    <r>
      <t>'</t>
    </r>
    <r>
      <rPr>
        <sz val="10"/>
        <color rgb="FF000000"/>
        <rFont val="Arial"/>
        <family val="2"/>
      </rPr>
      <t>23-b055689</t>
    </r>
  </si>
  <si>
    <r>
      <t>'</t>
    </r>
    <r>
      <rPr>
        <sz val="10"/>
        <color rgb="FF000000"/>
        <rFont val="Arial"/>
        <family val="2"/>
      </rPr>
      <t>23-b059183</t>
    </r>
  </si>
  <si>
    <r>
      <t>'</t>
    </r>
    <r>
      <rPr>
        <sz val="10"/>
        <color rgb="FF000000"/>
        <rFont val="Arial"/>
        <family val="2"/>
      </rPr>
      <t>23-b059160</t>
    </r>
  </si>
  <si>
    <r>
      <t>'</t>
    </r>
    <r>
      <rPr>
        <sz val="10"/>
        <color rgb="FF000000"/>
        <rFont val="Arial"/>
        <family val="2"/>
      </rPr>
      <t>23-b053229</t>
    </r>
  </si>
  <si>
    <r>
      <t>'</t>
    </r>
    <r>
      <rPr>
        <sz val="10"/>
        <color rgb="FF000000"/>
        <rFont val="Arial"/>
        <family val="2"/>
      </rPr>
      <t>23-b054879</t>
    </r>
  </si>
  <si>
    <r>
      <t>'</t>
    </r>
    <r>
      <rPr>
        <sz val="10"/>
        <color rgb="FF000000"/>
        <rFont val="Arial"/>
        <family val="2"/>
      </rPr>
      <t>23-b059158</t>
    </r>
  </si>
  <si>
    <r>
      <t>'</t>
    </r>
    <r>
      <rPr>
        <sz val="10"/>
        <color rgb="FF000000"/>
        <rFont val="Arial"/>
        <family val="2"/>
      </rPr>
      <t>23-b058149</t>
    </r>
  </si>
  <si>
    <t>HHCLNTHA061023</t>
  </si>
  <si>
    <r>
      <t>'</t>
    </r>
    <r>
      <rPr>
        <sz val="10"/>
        <color rgb="FF000000"/>
        <rFont val="Arial"/>
        <family val="2"/>
      </rPr>
      <t>23-b054735</t>
    </r>
  </si>
  <si>
    <r>
      <t>'</t>
    </r>
    <r>
      <rPr>
        <sz val="10"/>
        <color rgb="FF000000"/>
        <rFont val="Arial"/>
        <family val="2"/>
      </rPr>
      <t>23-b056222</t>
    </r>
  </si>
  <si>
    <r>
      <t>'</t>
    </r>
    <r>
      <rPr>
        <sz val="10"/>
        <color rgb="FF000000"/>
        <rFont val="Arial"/>
        <family val="2"/>
      </rPr>
      <t>23-b059189</t>
    </r>
  </si>
  <si>
    <r>
      <t>'</t>
    </r>
    <r>
      <rPr>
        <sz val="10"/>
        <color rgb="FF000000"/>
        <rFont val="Arial"/>
        <family val="2"/>
      </rPr>
      <t>23-b054736</t>
    </r>
  </si>
  <si>
    <r>
      <t>'</t>
    </r>
    <r>
      <rPr>
        <sz val="10"/>
        <color rgb="FF000000"/>
        <rFont val="Arial"/>
        <family val="2"/>
      </rPr>
      <t>23-b059159</t>
    </r>
  </si>
  <si>
    <t>930-SIPI-R-092023-10028472</t>
  </si>
  <si>
    <r>
      <t>'</t>
    </r>
    <r>
      <rPr>
        <sz val="10"/>
        <color rgb="FF000000"/>
        <rFont val="Arial"/>
        <family val="2"/>
      </rPr>
      <t>1023</t>
    </r>
  </si>
  <si>
    <t>K23TVD-1023-RTV1781924|HHCL - RTV1781924</t>
  </si>
  <si>
    <r>
      <t>'</t>
    </r>
    <r>
      <rPr>
        <sz val="10"/>
        <color rgb="FF000000"/>
        <rFont val="Arial"/>
        <family val="2"/>
      </rPr>
      <t>992</t>
    </r>
  </si>
  <si>
    <t>K23TVD-992-RTV1777379|HHCL - RTV1777379</t>
  </si>
  <si>
    <t>940-SIPI-092023-10022703</t>
  </si>
  <si>
    <r>
      <t>'</t>
    </r>
    <r>
      <rPr>
        <sz val="10"/>
        <color rgb="FF000000"/>
        <rFont val="Arial"/>
        <family val="2"/>
      </rPr>
      <t>23-b054824</t>
    </r>
  </si>
  <si>
    <r>
      <t>'</t>
    </r>
    <r>
      <rPr>
        <sz val="10"/>
        <color rgb="FF000000"/>
        <rFont val="Arial"/>
        <family val="2"/>
      </rPr>
      <t>23-b054825</t>
    </r>
  </si>
  <si>
    <r>
      <t>'</t>
    </r>
    <r>
      <rPr>
        <sz val="10"/>
        <color rgb="FF000000"/>
        <rFont val="Arial"/>
        <family val="2"/>
      </rPr>
      <t>23-b054829</t>
    </r>
  </si>
  <si>
    <r>
      <t>'</t>
    </r>
    <r>
      <rPr>
        <sz val="10"/>
        <color rgb="FF000000"/>
        <rFont val="Arial"/>
        <family val="2"/>
      </rPr>
      <t>23-b054826</t>
    </r>
  </si>
  <si>
    <r>
      <t>'</t>
    </r>
    <r>
      <rPr>
        <sz val="10"/>
        <color rgb="FF000000"/>
        <rFont val="Arial"/>
        <family val="2"/>
      </rPr>
      <t>23-b054828</t>
    </r>
  </si>
  <si>
    <r>
      <t>'</t>
    </r>
    <r>
      <rPr>
        <sz val="10"/>
        <color rgb="FF000000"/>
        <rFont val="Arial"/>
        <family val="2"/>
      </rPr>
      <t>23-b057781</t>
    </r>
  </si>
  <si>
    <r>
      <t>'</t>
    </r>
    <r>
      <rPr>
        <sz val="10"/>
        <color rgb="FF000000"/>
        <rFont val="Arial"/>
        <family val="2"/>
      </rPr>
      <t>23-b054509</t>
    </r>
  </si>
  <si>
    <t>940-SIPI-R-092023-10022703</t>
  </si>
  <si>
    <r>
      <t>'</t>
    </r>
    <r>
      <rPr>
        <sz val="10"/>
        <color rgb="FF000000"/>
        <rFont val="Arial"/>
        <family val="2"/>
      </rPr>
      <t>1716</t>
    </r>
  </si>
  <si>
    <t>K23TVE-1716-RTV1775383|HHCL - RTV1775383</t>
  </si>
  <si>
    <r>
      <t>'</t>
    </r>
    <r>
      <rPr>
        <sz val="10"/>
        <color rgb="FF000000"/>
        <rFont val="Arial"/>
        <family val="2"/>
      </rPr>
      <t>1666</t>
    </r>
  </si>
  <si>
    <t>K23TVE-1666-RTV1768614|HHCL - RTV1768614</t>
  </si>
  <si>
    <r>
      <t>'</t>
    </r>
    <r>
      <rPr>
        <sz val="10"/>
        <color rgb="FF000000"/>
        <rFont val="Arial"/>
        <family val="2"/>
      </rPr>
      <t>1751</t>
    </r>
  </si>
  <si>
    <t>K23TVE-1751-RTV1777499|HHCL - RTV1777499</t>
  </si>
  <si>
    <r>
      <t>'</t>
    </r>
    <r>
      <rPr>
        <sz val="10"/>
        <color rgb="FF000000"/>
        <rFont val="Arial"/>
        <family val="2"/>
      </rPr>
      <t>1774</t>
    </r>
  </si>
  <si>
    <t>K23TVE-1774-RTV1782914|HHCL - RTV1782914</t>
  </si>
  <si>
    <r>
      <t>'</t>
    </r>
    <r>
      <rPr>
        <sz val="10"/>
        <color rgb="FF000000"/>
        <rFont val="Arial"/>
        <family val="2"/>
      </rPr>
      <t>1652</t>
    </r>
  </si>
  <si>
    <t>K23TVE-1652-RTV1768531|HHCL - RTV1768531</t>
  </si>
  <si>
    <r>
      <t>'</t>
    </r>
    <r>
      <rPr>
        <sz val="10"/>
        <color rgb="FF000000"/>
        <rFont val="Arial"/>
        <family val="2"/>
      </rPr>
      <t>1779</t>
    </r>
  </si>
  <si>
    <t>K23TVE-1779-RTV1782977|HHCL - RTV1782977</t>
  </si>
  <si>
    <r>
      <t>'</t>
    </r>
    <r>
      <rPr>
        <sz val="10"/>
        <color rgb="FF000000"/>
        <rFont val="Arial"/>
        <family val="2"/>
      </rPr>
      <t>1660</t>
    </r>
  </si>
  <si>
    <t>K23TVE-1660-RTV1768565|HHCL - RTV1768565</t>
  </si>
  <si>
    <r>
      <t>'</t>
    </r>
    <r>
      <rPr>
        <sz val="10"/>
        <color rgb="FF000000"/>
        <rFont val="Arial"/>
        <family val="2"/>
      </rPr>
      <t>1681</t>
    </r>
  </si>
  <si>
    <t>K23TVE-1681-RTV1770230|HHCL - RTV1770230</t>
  </si>
  <si>
    <r>
      <t>'</t>
    </r>
    <r>
      <rPr>
        <sz val="10"/>
        <color rgb="FF000000"/>
        <rFont val="Arial"/>
        <family val="2"/>
      </rPr>
      <t>1745</t>
    </r>
  </si>
  <si>
    <t>K23TVE-1745-RTV1777338|HHCL - RTV1777338</t>
  </si>
  <si>
    <t>950-SIPI-092023-10009911</t>
  </si>
  <si>
    <r>
      <t>'</t>
    </r>
    <r>
      <rPr>
        <sz val="10"/>
        <color rgb="FF000000"/>
        <rFont val="Arial"/>
        <family val="2"/>
      </rPr>
      <t>23-b054527</t>
    </r>
  </si>
  <si>
    <r>
      <t>'</t>
    </r>
    <r>
      <rPr>
        <sz val="10"/>
        <color rgb="FF000000"/>
        <rFont val="Arial"/>
        <family val="2"/>
      </rPr>
      <t>23-b057564</t>
    </r>
  </si>
  <si>
    <r>
      <t>'</t>
    </r>
    <r>
      <rPr>
        <sz val="10"/>
        <color rgb="FF000000"/>
        <rFont val="Arial"/>
        <family val="2"/>
      </rPr>
      <t>23-b056516</t>
    </r>
  </si>
  <si>
    <t>QT01102023-00768</t>
  </si>
  <si>
    <t>010303-HT06-Phi VC tinh T9/2023- 7%</t>
  </si>
  <si>
    <t>197-SIPI-092023-1079131</t>
  </si>
  <si>
    <r>
      <t>'</t>
    </r>
    <r>
      <rPr>
        <sz val="10"/>
        <color rgb="FF000000"/>
        <rFont val="Arial"/>
        <family val="2"/>
      </rPr>
      <t>P0057763</t>
    </r>
  </si>
  <si>
    <r>
      <t>'</t>
    </r>
    <r>
      <rPr>
        <sz val="10"/>
        <color rgb="FF000000"/>
        <rFont val="Arial"/>
        <family val="2"/>
      </rPr>
      <t>P0056314</t>
    </r>
  </si>
  <si>
    <r>
      <t>'</t>
    </r>
    <r>
      <rPr>
        <sz val="10"/>
        <color rgb="FF000000"/>
        <rFont val="Arial"/>
        <family val="2"/>
      </rPr>
      <t>P0054471</t>
    </r>
  </si>
  <si>
    <r>
      <t>'</t>
    </r>
    <r>
      <rPr>
        <sz val="10"/>
        <color rgb="FF000000"/>
        <rFont val="Arial"/>
        <family val="2"/>
      </rPr>
      <t>P0054805</t>
    </r>
  </si>
  <si>
    <t>197-SIPI-R-102023-1079131</t>
  </si>
  <si>
    <r>
      <t>'</t>
    </r>
    <r>
      <rPr>
        <sz val="10"/>
        <color rgb="FF000000"/>
        <rFont val="Arial"/>
        <family val="2"/>
      </rPr>
      <t>1475</t>
    </r>
  </si>
  <si>
    <t>1K23TBA|TPCN - RTV1788007</t>
  </si>
  <si>
    <t>199-SIPI-092023-1087095</t>
  </si>
  <si>
    <r>
      <t>'</t>
    </r>
    <r>
      <rPr>
        <sz val="10"/>
        <color rgb="FF000000"/>
        <rFont val="Arial"/>
        <family val="2"/>
      </rPr>
      <t>a0055002</t>
    </r>
  </si>
  <si>
    <r>
      <t>'</t>
    </r>
    <r>
      <rPr>
        <sz val="10"/>
        <color rgb="FF000000"/>
        <rFont val="Arial"/>
        <family val="2"/>
      </rPr>
      <t>a0056503</t>
    </r>
  </si>
  <si>
    <r>
      <t>'</t>
    </r>
    <r>
      <rPr>
        <sz val="10"/>
        <color rgb="FF000000"/>
        <rFont val="Arial"/>
        <family val="2"/>
      </rPr>
      <t>a0056502</t>
    </r>
  </si>
  <si>
    <t>199-SIPI-R-102023-1087095</t>
  </si>
  <si>
    <t>1K23TBB|GAHUNCOXAHUONG - RTV1787476</t>
  </si>
  <si>
    <t>200-SIPI-092023-1083800</t>
  </si>
  <si>
    <r>
      <t>'</t>
    </r>
    <r>
      <rPr>
        <sz val="10"/>
        <color rgb="FF000000"/>
        <rFont val="Arial"/>
        <family val="2"/>
      </rPr>
      <t>A0054910</t>
    </r>
  </si>
  <si>
    <r>
      <t>'</t>
    </r>
    <r>
      <rPr>
        <sz val="10"/>
        <color rgb="FF000000"/>
        <rFont val="Arial"/>
        <family val="2"/>
      </rPr>
      <t>A0054912</t>
    </r>
  </si>
  <si>
    <r>
      <t>'</t>
    </r>
    <r>
      <rPr>
        <sz val="10"/>
        <color rgb="FF000000"/>
        <rFont val="Arial"/>
        <family val="2"/>
      </rPr>
      <t>A0057863</t>
    </r>
  </si>
  <si>
    <r>
      <t>'</t>
    </r>
    <r>
      <rPr>
        <sz val="10"/>
        <color rgb="FF000000"/>
        <rFont val="Arial"/>
        <family val="2"/>
      </rPr>
      <t>A0054909</t>
    </r>
  </si>
  <si>
    <t>299-SIPI-092023-1285770</t>
  </si>
  <si>
    <r>
      <t>'</t>
    </r>
    <r>
      <rPr>
        <sz val="10"/>
        <color rgb="FF000000"/>
        <rFont val="Arial"/>
        <family val="2"/>
      </rPr>
      <t>23-b057747</t>
    </r>
  </si>
  <si>
    <r>
      <t>'</t>
    </r>
    <r>
      <rPr>
        <sz val="10"/>
        <color rgb="FF000000"/>
        <rFont val="Arial"/>
        <family val="2"/>
      </rPr>
      <t>23-b057713</t>
    </r>
  </si>
  <si>
    <r>
      <t>'</t>
    </r>
    <r>
      <rPr>
        <sz val="10"/>
        <color rgb="FF000000"/>
        <rFont val="Arial"/>
        <family val="2"/>
      </rPr>
      <t>23-b057725</t>
    </r>
  </si>
  <si>
    <r>
      <t>'</t>
    </r>
    <r>
      <rPr>
        <sz val="10"/>
        <color rgb="FF000000"/>
        <rFont val="Arial"/>
        <family val="2"/>
      </rPr>
      <t>23-b057825</t>
    </r>
  </si>
  <si>
    <r>
      <t>'</t>
    </r>
    <r>
      <rPr>
        <sz val="10"/>
        <color rgb="FF000000"/>
        <rFont val="Arial"/>
        <family val="2"/>
      </rPr>
      <t>23-b0057738</t>
    </r>
  </si>
  <si>
    <r>
      <t>'</t>
    </r>
    <r>
      <rPr>
        <sz val="10"/>
        <color rgb="FF000000"/>
        <rFont val="Arial"/>
        <family val="2"/>
      </rPr>
      <t>23-b057807</t>
    </r>
  </si>
  <si>
    <r>
      <t>'</t>
    </r>
    <r>
      <rPr>
        <sz val="10"/>
        <color rgb="FF000000"/>
        <rFont val="Arial"/>
        <family val="2"/>
      </rPr>
      <t>23-b057743</t>
    </r>
  </si>
  <si>
    <r>
      <t>'</t>
    </r>
    <r>
      <rPr>
        <sz val="10"/>
        <color rgb="FF000000"/>
        <rFont val="Arial"/>
        <family val="2"/>
      </rPr>
      <t>23-b057833</t>
    </r>
  </si>
  <si>
    <r>
      <t>'</t>
    </r>
    <r>
      <rPr>
        <sz val="10"/>
        <color rgb="FF000000"/>
        <rFont val="Arial"/>
        <family val="2"/>
      </rPr>
      <t>23-b056359</t>
    </r>
  </si>
  <si>
    <r>
      <t>'</t>
    </r>
    <r>
      <rPr>
        <sz val="10"/>
        <color rgb="FF000000"/>
        <rFont val="Arial"/>
        <family val="2"/>
      </rPr>
      <t>23-b057918</t>
    </r>
  </si>
  <si>
    <r>
      <t>'</t>
    </r>
    <r>
      <rPr>
        <sz val="10"/>
        <color rgb="FF000000"/>
        <rFont val="Arial"/>
        <family val="2"/>
      </rPr>
      <t>23-b059139</t>
    </r>
  </si>
  <si>
    <r>
      <t>'</t>
    </r>
    <r>
      <rPr>
        <sz val="10"/>
        <color rgb="FF000000"/>
        <rFont val="Arial"/>
        <family val="2"/>
      </rPr>
      <t>23-b057730</t>
    </r>
  </si>
  <si>
    <t>HHCLNCTN1210</t>
  </si>
  <si>
    <r>
      <t>'</t>
    </r>
    <r>
      <rPr>
        <sz val="10"/>
        <color rgb="FF000000"/>
        <rFont val="Arial"/>
        <family val="2"/>
      </rPr>
      <t>23-b0056458</t>
    </r>
  </si>
  <si>
    <r>
      <t>'</t>
    </r>
    <r>
      <rPr>
        <sz val="10"/>
        <color rgb="FF000000"/>
        <rFont val="Arial"/>
        <family val="2"/>
      </rPr>
      <t>23-b057722</t>
    </r>
  </si>
  <si>
    <r>
      <t>'</t>
    </r>
    <r>
      <rPr>
        <sz val="10"/>
        <color rgb="FF000000"/>
        <rFont val="Arial"/>
        <family val="2"/>
      </rPr>
      <t>23-b057737</t>
    </r>
  </si>
  <si>
    <r>
      <t>'</t>
    </r>
    <r>
      <rPr>
        <sz val="10"/>
        <color rgb="FF000000"/>
        <rFont val="Arial"/>
        <family val="2"/>
      </rPr>
      <t>23-b057732</t>
    </r>
  </si>
  <si>
    <r>
      <t>'</t>
    </r>
    <r>
      <rPr>
        <sz val="10"/>
        <color rgb="FF000000"/>
        <rFont val="Arial"/>
        <family val="2"/>
      </rPr>
      <t>23-b057798</t>
    </r>
  </si>
  <si>
    <r>
      <t>'</t>
    </r>
    <r>
      <rPr>
        <sz val="10"/>
        <color rgb="FF000000"/>
        <rFont val="Arial"/>
        <family val="2"/>
      </rPr>
      <t>23-b057809</t>
    </r>
  </si>
  <si>
    <r>
      <t>'</t>
    </r>
    <r>
      <rPr>
        <sz val="10"/>
        <color rgb="FF000000"/>
        <rFont val="Arial"/>
        <family val="2"/>
      </rPr>
      <t>23-b057739</t>
    </r>
  </si>
  <si>
    <r>
      <t>'</t>
    </r>
    <r>
      <rPr>
        <sz val="10"/>
        <color rgb="FF000000"/>
        <rFont val="Arial"/>
        <family val="2"/>
      </rPr>
      <t>23-b057816</t>
    </r>
  </si>
  <si>
    <r>
      <t>'</t>
    </r>
    <r>
      <rPr>
        <sz val="10"/>
        <color rgb="FF000000"/>
        <rFont val="Arial"/>
        <family val="2"/>
      </rPr>
      <t>23-b057726</t>
    </r>
  </si>
  <si>
    <r>
      <t>'</t>
    </r>
    <r>
      <rPr>
        <sz val="10"/>
        <color rgb="FF000000"/>
        <rFont val="Arial"/>
        <family val="2"/>
      </rPr>
      <t>23-b057826</t>
    </r>
  </si>
  <si>
    <r>
      <t>'</t>
    </r>
    <r>
      <rPr>
        <sz val="10"/>
        <color rgb="FF000000"/>
        <rFont val="Arial"/>
        <family val="2"/>
      </rPr>
      <t>23-b057842</t>
    </r>
  </si>
  <si>
    <t>HHCLNCTN0510</t>
  </si>
  <si>
    <r>
      <t>'</t>
    </r>
    <r>
      <rPr>
        <sz val="10"/>
        <color rgb="FF000000"/>
        <rFont val="Arial"/>
        <family val="2"/>
      </rPr>
      <t>23-b054665</t>
    </r>
  </si>
  <si>
    <r>
      <t>'</t>
    </r>
    <r>
      <rPr>
        <sz val="10"/>
        <color rgb="FF000000"/>
        <rFont val="Arial"/>
        <family val="2"/>
      </rPr>
      <t>23-b057724</t>
    </r>
  </si>
  <si>
    <r>
      <t>'</t>
    </r>
    <r>
      <rPr>
        <sz val="10"/>
        <color rgb="FF000000"/>
        <rFont val="Arial"/>
        <family val="2"/>
      </rPr>
      <t>23-b057835</t>
    </r>
  </si>
  <si>
    <r>
      <t>'</t>
    </r>
    <r>
      <rPr>
        <sz val="10"/>
        <color rgb="FF000000"/>
        <rFont val="Arial"/>
        <family val="2"/>
      </rPr>
      <t>23-b057838</t>
    </r>
  </si>
  <si>
    <r>
      <t>'</t>
    </r>
    <r>
      <rPr>
        <sz val="10"/>
        <color rgb="FF000000"/>
        <rFont val="Arial"/>
        <family val="2"/>
      </rPr>
      <t>23-b057808</t>
    </r>
  </si>
  <si>
    <r>
      <t>'</t>
    </r>
    <r>
      <rPr>
        <sz val="10"/>
        <color rgb="FF000000"/>
        <rFont val="Arial"/>
        <family val="2"/>
      </rPr>
      <t>23-b057827</t>
    </r>
  </si>
  <si>
    <r>
      <t>'</t>
    </r>
    <r>
      <rPr>
        <sz val="10"/>
        <color rgb="FF000000"/>
        <rFont val="Arial"/>
        <family val="2"/>
      </rPr>
      <t>23-b057742</t>
    </r>
  </si>
  <si>
    <r>
      <t>'</t>
    </r>
    <r>
      <rPr>
        <sz val="10"/>
        <color rgb="FF000000"/>
        <rFont val="Arial"/>
        <family val="2"/>
      </rPr>
      <t>23-b057836</t>
    </r>
  </si>
  <si>
    <r>
      <t>'</t>
    </r>
    <r>
      <rPr>
        <sz val="10"/>
        <color rgb="FF000000"/>
        <rFont val="Arial"/>
        <family val="2"/>
      </rPr>
      <t>23-b057712</t>
    </r>
  </si>
  <si>
    <r>
      <t>'</t>
    </r>
    <r>
      <rPr>
        <sz val="10"/>
        <color rgb="FF000000"/>
        <rFont val="Arial"/>
        <family val="2"/>
      </rPr>
      <t>23-b057841</t>
    </r>
  </si>
  <si>
    <r>
      <t>'</t>
    </r>
    <r>
      <rPr>
        <sz val="10"/>
        <color rgb="FF000000"/>
        <rFont val="Arial"/>
        <family val="2"/>
      </rPr>
      <t>23-b057921</t>
    </r>
  </si>
  <si>
    <r>
      <t>'</t>
    </r>
    <r>
      <rPr>
        <sz val="10"/>
        <color rgb="FF000000"/>
        <rFont val="Arial"/>
        <family val="2"/>
      </rPr>
      <t>23-b057832</t>
    </r>
  </si>
  <si>
    <r>
      <t>'</t>
    </r>
    <r>
      <rPr>
        <sz val="10"/>
        <color rgb="FF000000"/>
        <rFont val="Arial"/>
        <family val="2"/>
      </rPr>
      <t>23-b057805</t>
    </r>
  </si>
  <si>
    <r>
      <t>'</t>
    </r>
    <r>
      <rPr>
        <sz val="10"/>
        <color rgb="FF000000"/>
        <rFont val="Arial"/>
        <family val="2"/>
      </rPr>
      <t>23-b057744</t>
    </r>
  </si>
  <si>
    <r>
      <t>'</t>
    </r>
    <r>
      <rPr>
        <sz val="10"/>
        <color rgb="FF000000"/>
        <rFont val="Arial"/>
        <family val="2"/>
      </rPr>
      <t>23-b057745</t>
    </r>
  </si>
  <si>
    <r>
      <t>'</t>
    </r>
    <r>
      <rPr>
        <sz val="10"/>
        <color rgb="FF000000"/>
        <rFont val="Arial"/>
        <family val="2"/>
      </rPr>
      <t>23-b057916</t>
    </r>
  </si>
  <si>
    <r>
      <t>'</t>
    </r>
    <r>
      <rPr>
        <sz val="10"/>
        <color rgb="FF000000"/>
        <rFont val="Arial"/>
        <family val="2"/>
      </rPr>
      <t>23-b057920</t>
    </r>
  </si>
  <si>
    <r>
      <t>'</t>
    </r>
    <r>
      <rPr>
        <sz val="10"/>
        <color rgb="FF000000"/>
        <rFont val="Arial"/>
        <family val="2"/>
      </rPr>
      <t>23-b057806</t>
    </r>
  </si>
  <si>
    <t>HHCLNTPG071023</t>
  </si>
  <si>
    <t>299-SIPI-R-092023-23000277</t>
  </si>
  <si>
    <r>
      <t>'</t>
    </r>
    <r>
      <rPr>
        <sz val="10"/>
        <color rgb="FF000000"/>
        <rFont val="Arial"/>
        <family val="2"/>
      </rPr>
      <t>036784</t>
    </r>
  </si>
  <si>
    <r>
      <t>'</t>
    </r>
    <r>
      <rPr>
        <sz val="10"/>
        <color rgb="FF000000"/>
        <rFont val="Arial"/>
        <family val="2"/>
      </rPr>
      <t>036763</t>
    </r>
  </si>
  <si>
    <t>299-SIPI-R-102023-1285770</t>
  </si>
  <si>
    <r>
      <t>'</t>
    </r>
    <r>
      <rPr>
        <sz val="10"/>
        <color rgb="FF000000"/>
        <rFont val="Arial"/>
        <family val="2"/>
      </rPr>
      <t>39784</t>
    </r>
  </si>
  <si>
    <t>K23TVA-39784-RTV1785694|HHCL - RTV1785694</t>
  </si>
  <si>
    <r>
      <t>'</t>
    </r>
    <r>
      <rPr>
        <sz val="10"/>
        <color rgb="FF000000"/>
        <rFont val="Arial"/>
        <family val="2"/>
      </rPr>
      <t>41033</t>
    </r>
  </si>
  <si>
    <t>K23TVA-41033-RTV1790913|HHCL - RTV1790913</t>
  </si>
  <si>
    <r>
      <t>'</t>
    </r>
    <r>
      <rPr>
        <sz val="10"/>
        <color rgb="FF000000"/>
        <rFont val="Arial"/>
        <family val="2"/>
      </rPr>
      <t>39891</t>
    </r>
  </si>
  <si>
    <t>K23TVA-39891-RTV1786236|HHCL - RTV1786236</t>
  </si>
  <si>
    <t>304-SIPI-092023-10071190</t>
  </si>
  <si>
    <r>
      <t>'</t>
    </r>
    <r>
      <rPr>
        <sz val="10"/>
        <color rgb="FF000000"/>
        <rFont val="Arial"/>
        <family val="2"/>
      </rPr>
      <t>A0053441</t>
    </r>
  </si>
  <si>
    <r>
      <t>'</t>
    </r>
    <r>
      <rPr>
        <sz val="10"/>
        <color rgb="FF000000"/>
        <rFont val="Arial"/>
        <family val="2"/>
      </rPr>
      <t>A0057746</t>
    </r>
  </si>
  <si>
    <r>
      <t>'</t>
    </r>
    <r>
      <rPr>
        <sz val="10"/>
        <color rgb="FF000000"/>
        <rFont val="Arial"/>
        <family val="2"/>
      </rPr>
      <t>A0054934</t>
    </r>
  </si>
  <si>
    <t>305-SIPI-092023-10068077</t>
  </si>
  <si>
    <r>
      <t>'</t>
    </r>
    <r>
      <rPr>
        <sz val="10"/>
        <color rgb="FF000000"/>
        <rFont val="Arial"/>
        <family val="2"/>
      </rPr>
      <t>B0053356</t>
    </r>
  </si>
  <si>
    <r>
      <t>'</t>
    </r>
    <r>
      <rPr>
        <sz val="10"/>
        <color rgb="FF000000"/>
        <rFont val="Arial"/>
        <family val="2"/>
      </rPr>
      <t>B0055698</t>
    </r>
  </si>
  <si>
    <t>306-SIPI-092023-10056805</t>
  </si>
  <si>
    <r>
      <t>'</t>
    </r>
    <r>
      <rPr>
        <sz val="10"/>
        <color rgb="FF000000"/>
        <rFont val="Arial"/>
        <family val="2"/>
      </rPr>
      <t>C0053453</t>
    </r>
  </si>
  <si>
    <r>
      <t>'</t>
    </r>
    <r>
      <rPr>
        <sz val="10"/>
        <color rgb="FF000000"/>
        <rFont val="Arial"/>
        <family val="2"/>
      </rPr>
      <t>C0056217</t>
    </r>
  </si>
  <si>
    <r>
      <t>'</t>
    </r>
    <r>
      <rPr>
        <sz val="10"/>
        <color rgb="FF000000"/>
        <rFont val="Arial"/>
        <family val="2"/>
      </rPr>
      <t>C0057740</t>
    </r>
  </si>
  <si>
    <r>
      <t>'</t>
    </r>
    <r>
      <rPr>
        <sz val="10"/>
        <color rgb="FF000000"/>
        <rFont val="Arial"/>
        <family val="2"/>
      </rPr>
      <t>C0053235</t>
    </r>
  </si>
  <si>
    <t>400-SIPI-092023-1090589</t>
  </si>
  <si>
    <r>
      <t>'</t>
    </r>
    <r>
      <rPr>
        <sz val="10"/>
        <color rgb="FF000000"/>
        <rFont val="Arial"/>
        <family val="2"/>
      </rPr>
      <t>M0057866</t>
    </r>
  </si>
  <si>
    <t>402-SIPI-092023-1087350</t>
  </si>
  <si>
    <r>
      <t>'</t>
    </r>
    <r>
      <rPr>
        <sz val="10"/>
        <color rgb="FF000000"/>
        <rFont val="Arial"/>
        <family val="2"/>
      </rPr>
      <t>A0054615</t>
    </r>
  </si>
  <si>
    <r>
      <t>'</t>
    </r>
    <r>
      <rPr>
        <sz val="10"/>
        <color rgb="FF000000"/>
        <rFont val="Arial"/>
        <family val="2"/>
      </rPr>
      <t>A0057862</t>
    </r>
  </si>
  <si>
    <t>404-SIPI-092023-1092972</t>
  </si>
  <si>
    <r>
      <t>'</t>
    </r>
    <r>
      <rPr>
        <sz val="10"/>
        <color rgb="FF000000"/>
        <rFont val="Arial"/>
        <family val="2"/>
      </rPr>
      <t>A0059145</t>
    </r>
  </si>
  <si>
    <t>405-SIPI-092023-1061305</t>
  </si>
  <si>
    <r>
      <t>'</t>
    </r>
    <r>
      <rPr>
        <sz val="10"/>
        <color rgb="FF000000"/>
        <rFont val="Arial"/>
        <family val="2"/>
      </rPr>
      <t>A0056509</t>
    </r>
  </si>
  <si>
    <t>406-SIPI-092023-1157201</t>
  </si>
  <si>
    <r>
      <t>'</t>
    </r>
    <r>
      <rPr>
        <sz val="10"/>
        <color rgb="FF000000"/>
        <rFont val="Arial"/>
        <family val="2"/>
      </rPr>
      <t>A0055042</t>
    </r>
  </si>
  <si>
    <r>
      <t>'</t>
    </r>
    <r>
      <rPr>
        <sz val="10"/>
        <color rgb="FF000000"/>
        <rFont val="Arial"/>
        <family val="2"/>
      </rPr>
      <t>A0058106</t>
    </r>
  </si>
  <si>
    <t>408-SIPI-092023-1105803</t>
  </si>
  <si>
    <r>
      <t>'</t>
    </r>
    <r>
      <rPr>
        <sz val="10"/>
        <color rgb="FF000000"/>
        <rFont val="Arial"/>
        <family val="2"/>
      </rPr>
      <t>57855</t>
    </r>
  </si>
  <si>
    <t>409-SIPI-092023-1137680</t>
  </si>
  <si>
    <r>
      <t>'</t>
    </r>
    <r>
      <rPr>
        <sz val="10"/>
        <color rgb="FF000000"/>
        <rFont val="Arial"/>
        <family val="2"/>
      </rPr>
      <t>V0056452</t>
    </r>
  </si>
  <si>
    <r>
      <t>'</t>
    </r>
    <r>
      <rPr>
        <sz val="10"/>
        <color rgb="FF000000"/>
        <rFont val="Arial"/>
        <family val="2"/>
      </rPr>
      <t>V0056032</t>
    </r>
  </si>
  <si>
    <t>411-SIPI-092023-1128031</t>
  </si>
  <si>
    <r>
      <t>'</t>
    </r>
    <r>
      <rPr>
        <sz val="10"/>
        <color rgb="FF000000"/>
        <rFont val="Arial"/>
        <family val="2"/>
      </rPr>
      <t>A0054966</t>
    </r>
  </si>
  <si>
    <r>
      <t>'</t>
    </r>
    <r>
      <rPr>
        <sz val="10"/>
        <color rgb="FF000000"/>
        <rFont val="Arial"/>
        <family val="2"/>
      </rPr>
      <t>A0057355</t>
    </r>
  </si>
  <si>
    <r>
      <t>'</t>
    </r>
    <r>
      <rPr>
        <sz val="10"/>
        <color rgb="FF000000"/>
        <rFont val="Arial"/>
        <family val="2"/>
      </rPr>
      <t>A0053353</t>
    </r>
  </si>
  <si>
    <t>412-SIPI-092023-1120597</t>
  </si>
  <si>
    <r>
      <t>'</t>
    </r>
    <r>
      <rPr>
        <sz val="10"/>
        <color rgb="FF000000"/>
        <rFont val="Arial"/>
        <family val="2"/>
      </rPr>
      <t>A0057709</t>
    </r>
  </si>
  <si>
    <t>413-SIPI-092023-1121010</t>
  </si>
  <si>
    <r>
      <t>'</t>
    </r>
    <r>
      <rPr>
        <sz val="10"/>
        <color rgb="FF000000"/>
        <rFont val="Arial"/>
        <family val="2"/>
      </rPr>
      <t>A0057793</t>
    </r>
  </si>
  <si>
    <r>
      <t>'</t>
    </r>
    <r>
      <rPr>
        <sz val="10"/>
        <color rgb="FF000000"/>
        <rFont val="Arial"/>
        <family val="2"/>
      </rPr>
      <t>A0057655</t>
    </r>
  </si>
  <si>
    <r>
      <t>'</t>
    </r>
    <r>
      <rPr>
        <sz val="10"/>
        <color rgb="FF000000"/>
        <rFont val="Arial"/>
        <family val="2"/>
      </rPr>
      <t>A0054556</t>
    </r>
  </si>
  <si>
    <t>414-SIPI-092023-1127839</t>
  </si>
  <si>
    <r>
      <t>'</t>
    </r>
    <r>
      <rPr>
        <sz val="10"/>
        <color rgb="FF000000"/>
        <rFont val="Arial"/>
        <family val="2"/>
      </rPr>
      <t>N0053451</t>
    </r>
  </si>
  <si>
    <r>
      <t>'</t>
    </r>
    <r>
      <rPr>
        <sz val="10"/>
        <color rgb="FF000000"/>
        <rFont val="Arial"/>
        <family val="2"/>
      </rPr>
      <t>N0053228</t>
    </r>
  </si>
  <si>
    <r>
      <t>'</t>
    </r>
    <r>
      <rPr>
        <sz val="10"/>
        <color rgb="FF000000"/>
        <rFont val="Arial"/>
        <family val="2"/>
      </rPr>
      <t>N0056490</t>
    </r>
  </si>
  <si>
    <t>415-SIPI-092023-1144286</t>
  </si>
  <si>
    <r>
      <t>'</t>
    </r>
    <r>
      <rPr>
        <sz val="10"/>
        <color rgb="FF000000"/>
        <rFont val="Arial"/>
        <family val="2"/>
      </rPr>
      <t>X0059148</t>
    </r>
  </si>
  <si>
    <r>
      <t>'</t>
    </r>
    <r>
      <rPr>
        <sz val="10"/>
        <color rgb="FF000000"/>
        <rFont val="Arial"/>
        <family val="2"/>
      </rPr>
      <t>X0057360</t>
    </r>
  </si>
  <si>
    <t>1C23TNN|GAHUNCOXAGUONGCOO</t>
  </si>
  <si>
    <r>
      <t>'</t>
    </r>
    <r>
      <rPr>
        <sz val="10"/>
        <color rgb="FF000000"/>
        <rFont val="Arial"/>
        <family val="2"/>
      </rPr>
      <t>X0056216</t>
    </r>
  </si>
  <si>
    <t>418-SIPI-092023-1116127</t>
  </si>
  <si>
    <r>
      <t>'</t>
    </r>
    <r>
      <rPr>
        <sz val="10"/>
        <color rgb="FF000000"/>
        <rFont val="Arial"/>
        <family val="2"/>
      </rPr>
      <t>57710</t>
    </r>
  </si>
  <si>
    <t>419-SIPI-092023-1071227</t>
  </si>
  <si>
    <r>
      <t>'</t>
    </r>
    <r>
      <rPr>
        <sz val="10"/>
        <color rgb="FF000000"/>
        <rFont val="Arial"/>
        <family val="2"/>
      </rPr>
      <t>A0054997</t>
    </r>
  </si>
  <si>
    <t>1C23TNN-54997|TPCN</t>
  </si>
  <si>
    <t>421-SIPI-092023-1084640</t>
  </si>
  <si>
    <r>
      <t>'</t>
    </r>
    <r>
      <rPr>
        <sz val="10"/>
        <color rgb="FF000000"/>
        <rFont val="Arial"/>
        <family val="2"/>
      </rPr>
      <t>A0054998</t>
    </r>
  </si>
  <si>
    <t>425-SIPI-092023-1122747</t>
  </si>
  <si>
    <r>
      <t>'</t>
    </r>
    <r>
      <rPr>
        <sz val="10"/>
        <color rgb="FF000000"/>
        <rFont val="Arial"/>
        <family val="2"/>
      </rPr>
      <t>E0053445</t>
    </r>
  </si>
  <si>
    <t>426-SIPI-092023-1067745</t>
  </si>
  <si>
    <r>
      <t>'</t>
    </r>
    <r>
      <rPr>
        <sz val="10"/>
        <color rgb="FF000000"/>
        <rFont val="Arial"/>
        <family val="2"/>
      </rPr>
      <t>A0054914</t>
    </r>
  </si>
  <si>
    <t>427-SIPI-092023-1054620</t>
  </si>
  <si>
    <r>
      <t>'</t>
    </r>
    <r>
      <rPr>
        <sz val="10"/>
        <color rgb="FF000000"/>
        <rFont val="Arial"/>
        <family val="2"/>
      </rPr>
      <t>A53432</t>
    </r>
  </si>
  <si>
    <t>1C23TNN|GAHUNKHOI</t>
  </si>
  <si>
    <t>428-SIPI-092023-1058877</t>
  </si>
  <si>
    <r>
      <t>'</t>
    </r>
    <r>
      <rPr>
        <sz val="10"/>
        <color rgb="FF000000"/>
        <rFont val="Arial"/>
        <family val="2"/>
      </rPr>
      <t>H0054536</t>
    </r>
  </si>
  <si>
    <r>
      <t>'</t>
    </r>
    <r>
      <rPr>
        <sz val="10"/>
        <color rgb="FF000000"/>
        <rFont val="Arial"/>
        <family val="2"/>
      </rPr>
      <t>H0057822</t>
    </r>
  </si>
  <si>
    <t>429-SIPI-092023-1058711</t>
  </si>
  <si>
    <r>
      <t>'</t>
    </r>
    <r>
      <rPr>
        <sz val="10"/>
        <color rgb="FF000000"/>
        <rFont val="Arial"/>
        <family val="2"/>
      </rPr>
      <t>A0056508</t>
    </r>
  </si>
  <si>
    <r>
      <t>'</t>
    </r>
    <r>
      <rPr>
        <sz val="10"/>
        <color rgb="FF000000"/>
        <rFont val="Arial"/>
        <family val="2"/>
      </rPr>
      <t>A0054999</t>
    </r>
  </si>
  <si>
    <t>430-SIPI-092023-1114532</t>
  </si>
  <si>
    <r>
      <t>'</t>
    </r>
    <r>
      <rPr>
        <sz val="10"/>
        <color rgb="FF000000"/>
        <rFont val="Arial"/>
        <family val="2"/>
      </rPr>
      <t>A0056210</t>
    </r>
  </si>
  <si>
    <t>432-SIPI-092023-1071546</t>
  </si>
  <si>
    <r>
      <t>'</t>
    </r>
    <r>
      <rPr>
        <sz val="10"/>
        <color rgb="FF000000"/>
        <rFont val="Arial"/>
        <family val="2"/>
      </rPr>
      <t>A0053437</t>
    </r>
  </si>
  <si>
    <r>
      <t>'</t>
    </r>
    <r>
      <rPr>
        <sz val="10"/>
        <color rgb="FF000000"/>
        <rFont val="Arial"/>
        <family val="2"/>
      </rPr>
      <t>A0053253</t>
    </r>
  </si>
  <si>
    <r>
      <t>'</t>
    </r>
    <r>
      <rPr>
        <sz val="10"/>
        <color rgb="FF000000"/>
        <rFont val="Arial"/>
        <family val="2"/>
      </rPr>
      <t>A0056311</t>
    </r>
  </si>
  <si>
    <r>
      <t>'</t>
    </r>
    <r>
      <rPr>
        <sz val="10"/>
        <color rgb="FF000000"/>
        <rFont val="Arial"/>
        <family val="2"/>
      </rPr>
      <t>A0056472</t>
    </r>
  </si>
  <si>
    <r>
      <t>'</t>
    </r>
    <r>
      <rPr>
        <sz val="10"/>
        <color rgb="FF000000"/>
        <rFont val="Arial"/>
        <family val="2"/>
      </rPr>
      <t>A0053436</t>
    </r>
  </si>
  <si>
    <r>
      <t>'</t>
    </r>
    <r>
      <rPr>
        <sz val="10"/>
        <color rgb="FF000000"/>
        <rFont val="Arial"/>
        <family val="2"/>
      </rPr>
      <t>A0056247</t>
    </r>
  </si>
  <si>
    <r>
      <t>'</t>
    </r>
    <r>
      <rPr>
        <sz val="10"/>
        <color rgb="FF000000"/>
        <rFont val="Arial"/>
        <family val="2"/>
      </rPr>
      <t>A0056470</t>
    </r>
  </si>
  <si>
    <t>435-SIPI-092023-1086133</t>
  </si>
  <si>
    <r>
      <t>'</t>
    </r>
    <r>
      <rPr>
        <sz val="10"/>
        <color rgb="FF000000"/>
        <rFont val="Arial"/>
        <family val="2"/>
      </rPr>
      <t>A0054740</t>
    </r>
  </si>
  <si>
    <r>
      <t>'</t>
    </r>
    <r>
      <rPr>
        <sz val="10"/>
        <color rgb="FF000000"/>
        <rFont val="Arial"/>
        <family val="2"/>
      </rPr>
      <t>A0057701</t>
    </r>
  </si>
  <si>
    <t>438-SIPI-092023-1070203</t>
  </si>
  <si>
    <r>
      <t>'</t>
    </r>
    <r>
      <rPr>
        <sz val="10"/>
        <color rgb="FF000000"/>
        <rFont val="Arial"/>
        <family val="2"/>
      </rPr>
      <t>A00055000</t>
    </r>
  </si>
  <si>
    <t>439-SIPI-092023-10056067</t>
  </si>
  <si>
    <r>
      <t>'</t>
    </r>
    <r>
      <rPr>
        <sz val="10"/>
        <color rgb="FF000000"/>
        <rFont val="Arial"/>
        <family val="2"/>
      </rPr>
      <t>53421</t>
    </r>
  </si>
  <si>
    <r>
      <t>'</t>
    </r>
    <r>
      <rPr>
        <sz val="10"/>
        <color rgb="FF000000"/>
        <rFont val="Arial"/>
        <family val="2"/>
      </rPr>
      <t>54741</t>
    </r>
  </si>
  <si>
    <r>
      <t>'</t>
    </r>
    <r>
      <rPr>
        <sz val="10"/>
        <color rgb="FF000000"/>
        <rFont val="Arial"/>
        <family val="2"/>
      </rPr>
      <t>57702</t>
    </r>
  </si>
  <si>
    <r>
      <t>'</t>
    </r>
    <r>
      <rPr>
        <sz val="10"/>
        <color rgb="FF000000"/>
        <rFont val="Arial"/>
        <family val="2"/>
      </rPr>
      <t>56271</t>
    </r>
  </si>
  <si>
    <t>441-SIPI-092023-1103864</t>
  </si>
  <si>
    <r>
      <t>'</t>
    </r>
    <r>
      <rPr>
        <sz val="10"/>
        <color rgb="FF000000"/>
        <rFont val="Arial"/>
        <family val="2"/>
      </rPr>
      <t>A0057543</t>
    </r>
  </si>
  <si>
    <r>
      <t>'</t>
    </r>
    <r>
      <rPr>
        <sz val="10"/>
        <color rgb="FF000000"/>
        <rFont val="Arial"/>
        <family val="2"/>
      </rPr>
      <t>A0057769</t>
    </r>
  </si>
  <si>
    <r>
      <t>'</t>
    </r>
    <r>
      <rPr>
        <sz val="10"/>
        <color rgb="FF000000"/>
        <rFont val="Arial"/>
        <family val="2"/>
      </rPr>
      <t>D0054470</t>
    </r>
  </si>
  <si>
    <r>
      <t>'</t>
    </r>
    <r>
      <rPr>
        <sz val="10"/>
        <color rgb="FF000000"/>
        <rFont val="Arial"/>
        <family val="2"/>
      </rPr>
      <t>A0054469</t>
    </r>
  </si>
  <si>
    <r>
      <t>'</t>
    </r>
    <r>
      <rPr>
        <sz val="10"/>
        <color rgb="FF000000"/>
        <rFont val="Arial"/>
        <family val="2"/>
      </rPr>
      <t>A0054811</t>
    </r>
  </si>
  <si>
    <r>
      <t>'</t>
    </r>
    <r>
      <rPr>
        <sz val="10"/>
        <color rgb="FF000000"/>
        <rFont val="Arial"/>
        <family val="2"/>
      </rPr>
      <t>A0054467</t>
    </r>
  </si>
  <si>
    <t>443-SIPI-092023-1100427</t>
  </si>
  <si>
    <r>
      <t>'</t>
    </r>
    <r>
      <rPr>
        <sz val="10"/>
        <color rgb="FF000000"/>
        <rFont val="Arial"/>
        <family val="2"/>
      </rPr>
      <t>B0053303</t>
    </r>
  </si>
  <si>
    <t>444-SIPI-092023-10035885</t>
  </si>
  <si>
    <r>
      <t>'</t>
    </r>
    <r>
      <rPr>
        <sz val="10"/>
        <color rgb="FF000000"/>
        <rFont val="Arial"/>
        <family val="2"/>
      </rPr>
      <t>A0057646</t>
    </r>
  </si>
  <si>
    <t>445-SIPI-092023-10043707</t>
  </si>
  <si>
    <r>
      <t>'</t>
    </r>
    <r>
      <rPr>
        <sz val="10"/>
        <color rgb="FF000000"/>
        <rFont val="Arial"/>
        <family val="2"/>
      </rPr>
      <t>A0058922</t>
    </r>
  </si>
  <si>
    <t>450-SIPI-092023-10056028</t>
  </si>
  <si>
    <r>
      <t>'</t>
    </r>
    <r>
      <rPr>
        <sz val="10"/>
        <color rgb="FF000000"/>
        <rFont val="Arial"/>
        <family val="2"/>
      </rPr>
      <t>B0054793</t>
    </r>
  </si>
  <si>
    <t>451-SIPI-092023-10099697</t>
  </si>
  <si>
    <r>
      <t>'</t>
    </r>
    <r>
      <rPr>
        <sz val="10"/>
        <color rgb="FF000000"/>
        <rFont val="Arial"/>
        <family val="2"/>
      </rPr>
      <t>T0056245</t>
    </r>
  </si>
  <si>
    <t>452-SIPI-092023-10104570</t>
  </si>
  <si>
    <r>
      <t>'</t>
    </r>
    <r>
      <rPr>
        <sz val="10"/>
        <color rgb="FF000000"/>
        <rFont val="Arial"/>
        <family val="2"/>
      </rPr>
      <t>A0054808</t>
    </r>
  </si>
  <si>
    <r>
      <t>'</t>
    </r>
    <r>
      <rPr>
        <sz val="10"/>
        <color rgb="FF000000"/>
        <rFont val="Arial"/>
        <family val="2"/>
      </rPr>
      <t>A0054809</t>
    </r>
  </si>
  <si>
    <r>
      <t>'</t>
    </r>
    <r>
      <rPr>
        <sz val="10"/>
        <color rgb="FF000000"/>
        <rFont val="Arial"/>
        <family val="2"/>
      </rPr>
      <t>A0057766</t>
    </r>
  </si>
  <si>
    <r>
      <t>'</t>
    </r>
    <r>
      <rPr>
        <sz val="10"/>
        <color rgb="FF000000"/>
        <rFont val="Arial"/>
        <family val="2"/>
      </rPr>
      <t>A0057767</t>
    </r>
  </si>
  <si>
    <t>453-SIPI-092023-10081219</t>
  </si>
  <si>
    <r>
      <t>'</t>
    </r>
    <r>
      <rPr>
        <sz val="10"/>
        <color rgb="FF000000"/>
        <rFont val="Arial"/>
        <family val="2"/>
      </rPr>
      <t>T0056019</t>
    </r>
  </si>
  <si>
    <r>
      <t>'</t>
    </r>
    <r>
      <rPr>
        <sz val="10"/>
        <color rgb="FF000000"/>
        <rFont val="Arial"/>
        <family val="2"/>
      </rPr>
      <t>T0054446</t>
    </r>
  </si>
  <si>
    <t>456-SIPI-092023-1093008</t>
  </si>
  <si>
    <r>
      <t>'</t>
    </r>
    <r>
      <rPr>
        <sz val="10"/>
        <color rgb="FF000000"/>
        <rFont val="Arial"/>
        <family val="2"/>
      </rPr>
      <t>F0053449</t>
    </r>
  </si>
  <si>
    <t>457-SIPI-092023-1116720</t>
  </si>
  <si>
    <r>
      <t>'</t>
    </r>
    <r>
      <rPr>
        <sz val="10"/>
        <color rgb="FF000000"/>
        <rFont val="Arial"/>
        <family val="2"/>
      </rPr>
      <t>A0054561</t>
    </r>
  </si>
  <si>
    <r>
      <t>'</t>
    </r>
    <r>
      <rPr>
        <sz val="10"/>
        <color rgb="FF000000"/>
        <rFont val="Arial"/>
        <family val="2"/>
      </rPr>
      <t>A0057843</t>
    </r>
  </si>
  <si>
    <r>
      <t>'</t>
    </r>
    <r>
      <rPr>
        <sz val="10"/>
        <color rgb="FF000000"/>
        <rFont val="Arial"/>
        <family val="2"/>
      </rPr>
      <t>A0057854</t>
    </r>
  </si>
  <si>
    <t>458-SIPI-082023-10052683</t>
  </si>
  <si>
    <r>
      <t>'</t>
    </r>
    <r>
      <rPr>
        <sz val="10"/>
        <color rgb="FF000000"/>
        <rFont val="Arial"/>
        <family val="2"/>
      </rPr>
      <t>A00052963</t>
    </r>
  </si>
  <si>
    <t>458-SIPI-R-092023-10052683</t>
  </si>
  <si>
    <r>
      <t>'</t>
    </r>
    <r>
      <rPr>
        <sz val="10"/>
        <color rgb="FF000000"/>
        <rFont val="Arial"/>
        <family val="2"/>
      </rPr>
      <t>809</t>
    </r>
  </si>
  <si>
    <t>1K23TDM|BAPGIO - RTV1779684</t>
  </si>
  <si>
    <t>459-SIPI-092023-10023346</t>
  </si>
  <si>
    <r>
      <t>'</t>
    </r>
    <r>
      <rPr>
        <sz val="10"/>
        <color rgb="FF000000"/>
        <rFont val="Arial"/>
        <family val="2"/>
      </rPr>
      <t>a0056200</t>
    </r>
  </si>
  <si>
    <r>
      <t>'</t>
    </r>
    <r>
      <rPr>
        <sz val="10"/>
        <color rgb="FF000000"/>
        <rFont val="Arial"/>
        <family val="2"/>
      </rPr>
      <t>a0054614</t>
    </r>
  </si>
  <si>
    <t>462-SIPI-092023-10026580</t>
  </si>
  <si>
    <r>
      <t>'</t>
    </r>
    <r>
      <rPr>
        <sz val="10"/>
        <color rgb="FF000000"/>
        <rFont val="Arial"/>
        <family val="2"/>
      </rPr>
      <t>A0053299</t>
    </r>
  </si>
  <si>
    <r>
      <t>'</t>
    </r>
    <r>
      <rPr>
        <sz val="10"/>
        <color rgb="FF000000"/>
        <rFont val="Arial"/>
        <family val="2"/>
      </rPr>
      <t>A0053440</t>
    </r>
  </si>
  <si>
    <t>463-SIPI-092023-10029535</t>
  </si>
  <si>
    <r>
      <t>'</t>
    </r>
    <r>
      <rPr>
        <sz val="10"/>
        <color rgb="FF000000"/>
        <rFont val="Arial"/>
        <family val="2"/>
      </rPr>
      <t>A0053435</t>
    </r>
  </si>
  <si>
    <r>
      <t>'</t>
    </r>
    <r>
      <rPr>
        <sz val="10"/>
        <color rgb="FF000000"/>
        <rFont val="Arial"/>
        <family val="2"/>
      </rPr>
      <t>A0056464</t>
    </r>
  </si>
  <si>
    <r>
      <t>'</t>
    </r>
    <r>
      <rPr>
        <sz val="10"/>
        <color rgb="FF000000"/>
        <rFont val="Arial"/>
        <family val="2"/>
      </rPr>
      <t>A0053434</t>
    </r>
  </si>
  <si>
    <r>
      <t>'</t>
    </r>
    <r>
      <rPr>
        <sz val="10"/>
        <color rgb="FF000000"/>
        <rFont val="Arial"/>
        <family val="2"/>
      </rPr>
      <t>A0056471</t>
    </r>
  </si>
  <si>
    <t>463-SIPI-R-092023-10029535</t>
  </si>
  <si>
    <r>
      <t>'</t>
    </r>
    <r>
      <rPr>
        <sz val="10"/>
        <color rgb="FF000000"/>
        <rFont val="Arial"/>
        <family val="2"/>
      </rPr>
      <t>2188</t>
    </r>
  </si>
  <si>
    <t>1K23TDT-2188RTV1781462|GA HUN - RTV1781462</t>
  </si>
  <si>
    <t>502-SIPI-092023-10023932</t>
  </si>
  <si>
    <r>
      <t>'</t>
    </r>
    <r>
      <rPr>
        <sz val="10"/>
        <color rgb="FF000000"/>
        <rFont val="Arial"/>
        <family val="2"/>
      </rPr>
      <t>C0054564</t>
    </r>
  </si>
  <si>
    <r>
      <t>'</t>
    </r>
    <r>
      <rPr>
        <sz val="10"/>
        <color rgb="FF000000"/>
        <rFont val="Arial"/>
        <family val="2"/>
      </rPr>
      <t>C0054565</t>
    </r>
  </si>
  <si>
    <t>503-SIPI-092023-503055826</t>
  </si>
  <si>
    <r>
      <t>'</t>
    </r>
    <r>
      <rPr>
        <sz val="10"/>
        <color rgb="FF000000"/>
        <rFont val="Arial"/>
        <family val="2"/>
      </rPr>
      <t>57846</t>
    </r>
  </si>
  <si>
    <t>506-SIPI-092023-10075931</t>
  </si>
  <si>
    <r>
      <t>'</t>
    </r>
    <r>
      <rPr>
        <sz val="10"/>
        <color rgb="FF000000"/>
        <rFont val="Arial"/>
        <family val="2"/>
      </rPr>
      <t>V0057731</t>
    </r>
  </si>
  <si>
    <r>
      <t>'</t>
    </r>
    <r>
      <rPr>
        <sz val="10"/>
        <color rgb="FF000000"/>
        <rFont val="Arial"/>
        <family val="2"/>
      </rPr>
      <t>V0055692</t>
    </r>
  </si>
  <si>
    <t>509-SIPI-092023-50924087</t>
  </si>
  <si>
    <r>
      <t>'</t>
    </r>
    <r>
      <rPr>
        <sz val="10"/>
        <color rgb="FF000000"/>
        <rFont val="Arial"/>
        <family val="2"/>
      </rPr>
      <t>V0054705</t>
    </r>
  </si>
  <si>
    <t>510-SIPI-092023-51034114</t>
  </si>
  <si>
    <r>
      <t>'</t>
    </r>
    <r>
      <rPr>
        <sz val="10"/>
        <color rgb="FF000000"/>
        <rFont val="Arial"/>
        <family val="2"/>
      </rPr>
      <t>B0054537</t>
    </r>
  </si>
  <si>
    <t>511-SIPI-092023-51146538</t>
  </si>
  <si>
    <r>
      <t>'</t>
    </r>
    <r>
      <rPr>
        <sz val="10"/>
        <color rgb="FF000000"/>
        <rFont val="Arial"/>
        <family val="2"/>
      </rPr>
      <t>H0057711</t>
    </r>
  </si>
  <si>
    <r>
      <t>'</t>
    </r>
    <r>
      <rPr>
        <sz val="10"/>
        <color rgb="FF000000"/>
        <rFont val="Arial"/>
        <family val="2"/>
      </rPr>
      <t>H0054946</t>
    </r>
  </si>
  <si>
    <r>
      <t>'</t>
    </r>
    <r>
      <rPr>
        <sz val="10"/>
        <color rgb="FF000000"/>
        <rFont val="Arial"/>
        <family val="2"/>
      </rPr>
      <t>H0054687</t>
    </r>
  </si>
  <si>
    <t>512-SIPI-092023-10057339</t>
  </si>
  <si>
    <r>
      <t>'</t>
    </r>
    <r>
      <rPr>
        <sz val="10"/>
        <color rgb="FF000000"/>
        <rFont val="Arial"/>
        <family val="2"/>
      </rPr>
      <t>K0058961</t>
    </r>
  </si>
  <si>
    <r>
      <t>'</t>
    </r>
    <r>
      <rPr>
        <sz val="10"/>
        <color rgb="FF000000"/>
        <rFont val="Arial"/>
        <family val="2"/>
      </rPr>
      <t>K0054996</t>
    </r>
  </si>
  <si>
    <r>
      <t>'</t>
    </r>
    <r>
      <rPr>
        <sz val="10"/>
        <color rgb="FF000000"/>
        <rFont val="Arial"/>
        <family val="2"/>
      </rPr>
      <t>K0056506</t>
    </r>
  </si>
  <si>
    <r>
      <t>'</t>
    </r>
    <r>
      <rPr>
        <sz val="10"/>
        <color rgb="FF000000"/>
        <rFont val="Arial"/>
        <family val="2"/>
      </rPr>
      <t>K0056507</t>
    </r>
  </si>
  <si>
    <r>
      <t>'</t>
    </r>
    <r>
      <rPr>
        <sz val="10"/>
        <color rgb="FF000000"/>
        <rFont val="Arial"/>
        <family val="2"/>
      </rPr>
      <t>K0057647</t>
    </r>
  </si>
  <si>
    <r>
      <t>'</t>
    </r>
    <r>
      <rPr>
        <sz val="10"/>
        <color rgb="FF000000"/>
        <rFont val="Arial"/>
        <family val="2"/>
      </rPr>
      <t>K0054611</t>
    </r>
  </si>
  <si>
    <r>
      <t>'</t>
    </r>
    <r>
      <rPr>
        <sz val="10"/>
        <color rgb="FF000000"/>
        <rFont val="Arial"/>
        <family val="2"/>
      </rPr>
      <t>K0054612</t>
    </r>
  </si>
  <si>
    <t>512-SIPI-R-092023-10057339</t>
  </si>
  <si>
    <t>RTV1781482-1K23TEM-1203|GAHUNK - RTV1781482</t>
  </si>
  <si>
    <t>512-SIPI-R-102023-10057339</t>
  </si>
  <si>
    <r>
      <t>'</t>
    </r>
    <r>
      <rPr>
        <sz val="10"/>
        <color rgb="FF000000"/>
        <rFont val="Arial"/>
        <family val="2"/>
      </rPr>
      <t>1281</t>
    </r>
  </si>
  <si>
    <t>RTV1784613-1K23TEM-1281|BAPGIO - RTV1784613</t>
  </si>
  <si>
    <t>513-SIPI-092023-10043279</t>
  </si>
  <si>
    <r>
      <t>'</t>
    </r>
    <r>
      <rPr>
        <sz val="10"/>
        <color rgb="FF000000"/>
        <rFont val="Arial"/>
        <family val="2"/>
      </rPr>
      <t>B0056504</t>
    </r>
  </si>
  <si>
    <t>513-SIPI-R-102023-10043279</t>
  </si>
  <si>
    <r>
      <t>'</t>
    </r>
    <r>
      <rPr>
        <sz val="10"/>
        <color rgb="FF000000"/>
        <rFont val="Arial"/>
        <family val="2"/>
      </rPr>
      <t>A1123</t>
    </r>
  </si>
  <si>
    <t>1K23TEN-1123|GAHUN|RTV1784440 - RTV1784440</t>
  </si>
  <si>
    <t>514-SIPI-092023-10060915</t>
  </si>
  <si>
    <r>
      <t>'</t>
    </r>
    <r>
      <rPr>
        <sz val="10"/>
        <color rgb="FF000000"/>
        <rFont val="Arial"/>
        <family val="2"/>
      </rPr>
      <t>A0054995</t>
    </r>
  </si>
  <si>
    <t>515-SIPI-092023-10064823</t>
  </si>
  <si>
    <r>
      <t>'</t>
    </r>
    <r>
      <rPr>
        <sz val="10"/>
        <color rgb="FF000000"/>
        <rFont val="Arial"/>
        <family val="2"/>
      </rPr>
      <t>A0053324</t>
    </r>
  </si>
  <si>
    <r>
      <t>'</t>
    </r>
    <r>
      <rPr>
        <sz val="10"/>
        <color rgb="FF000000"/>
        <rFont val="Arial"/>
        <family val="2"/>
      </rPr>
      <t>A0056384</t>
    </r>
  </si>
  <si>
    <t>516-SIPI-092023-10065410</t>
  </si>
  <si>
    <r>
      <t>'</t>
    </r>
    <r>
      <rPr>
        <sz val="10"/>
        <color rgb="FF000000"/>
        <rFont val="Arial"/>
        <family val="2"/>
      </rPr>
      <t>53458</t>
    </r>
  </si>
  <si>
    <t>519-SIPI-092023-51939914</t>
  </si>
  <si>
    <r>
      <t>'</t>
    </r>
    <r>
      <rPr>
        <sz val="10"/>
        <color rgb="FF000000"/>
        <rFont val="Arial"/>
        <family val="2"/>
      </rPr>
      <t>A0054804</t>
    </r>
  </si>
  <si>
    <t>520-SIPI-092023-520033599</t>
  </si>
  <si>
    <r>
      <t>'</t>
    </r>
    <r>
      <rPr>
        <sz val="10"/>
        <color rgb="FF000000"/>
        <rFont val="Arial"/>
        <family val="2"/>
      </rPr>
      <t>Z0056315</t>
    </r>
  </si>
  <si>
    <t>524-SIPI-092023-524038216</t>
  </si>
  <si>
    <r>
      <t>'</t>
    </r>
    <r>
      <rPr>
        <sz val="10"/>
        <color rgb="FF000000"/>
        <rFont val="Arial"/>
        <family val="2"/>
      </rPr>
      <t>D0057848</t>
    </r>
  </si>
  <si>
    <r>
      <t>'</t>
    </r>
    <r>
      <rPr>
        <sz val="10"/>
        <color rgb="FF000000"/>
        <rFont val="Arial"/>
        <family val="2"/>
      </rPr>
      <t>D0055691</t>
    </r>
  </si>
  <si>
    <t>526-SIPI-092023-526026505</t>
  </si>
  <si>
    <r>
      <t>'</t>
    </r>
    <r>
      <rPr>
        <sz val="10"/>
        <color rgb="FF000000"/>
        <rFont val="Arial"/>
        <family val="2"/>
      </rPr>
      <t>B0057762</t>
    </r>
  </si>
  <si>
    <r>
      <t>'</t>
    </r>
    <r>
      <rPr>
        <sz val="10"/>
        <color rgb="FF000000"/>
        <rFont val="Arial"/>
        <family val="2"/>
      </rPr>
      <t>B0054806</t>
    </r>
  </si>
  <si>
    <r>
      <t>'</t>
    </r>
    <r>
      <rPr>
        <sz val="10"/>
        <color rgb="FF000000"/>
        <rFont val="Arial"/>
        <family val="2"/>
      </rPr>
      <t>B0056317</t>
    </r>
  </si>
  <si>
    <t>1C23TNN|GAHUNGCOXAHUONGCO</t>
  </si>
  <si>
    <t>526-SIPI-R-092023-526026505</t>
  </si>
  <si>
    <t>1K23TGB|RTV1778573-GAHUN - RTV1778573</t>
  </si>
  <si>
    <t>529-SIPI-092023-529039332</t>
  </si>
  <si>
    <r>
      <t>'</t>
    </r>
    <r>
      <rPr>
        <sz val="10"/>
        <color rgb="FF000000"/>
        <rFont val="Arial"/>
        <family val="2"/>
      </rPr>
      <t>T0057704</t>
    </r>
  </si>
  <si>
    <r>
      <t>'</t>
    </r>
    <r>
      <rPr>
        <sz val="10"/>
        <color rgb="FF000000"/>
        <rFont val="Arial"/>
        <family val="2"/>
      </rPr>
      <t>T0054990</t>
    </r>
  </si>
  <si>
    <r>
      <t>'</t>
    </r>
    <r>
      <rPr>
        <sz val="10"/>
        <color rgb="FF000000"/>
        <rFont val="Arial"/>
        <family val="2"/>
      </rPr>
      <t>T0054991</t>
    </r>
  </si>
  <si>
    <r>
      <t>'</t>
    </r>
    <r>
      <rPr>
        <sz val="10"/>
        <color rgb="FF000000"/>
        <rFont val="Arial"/>
        <family val="2"/>
      </rPr>
      <t>T0056505</t>
    </r>
  </si>
  <si>
    <t>529-SIPI-R-102023-529039332</t>
  </si>
  <si>
    <r>
      <t>'</t>
    </r>
    <r>
      <rPr>
        <sz val="10"/>
        <color rgb="FF000000"/>
        <rFont val="Arial"/>
        <family val="2"/>
      </rPr>
      <t>1236</t>
    </r>
  </si>
  <si>
    <t>1K23TGD|RTV1792876-BAPGIO - RTV1792876</t>
  </si>
  <si>
    <t>530-SIPI-092023-530051682</t>
  </si>
  <si>
    <r>
      <t>'</t>
    </r>
    <r>
      <rPr>
        <sz val="10"/>
        <color rgb="FF000000"/>
        <rFont val="Arial"/>
        <family val="2"/>
      </rPr>
      <t>A0053215</t>
    </r>
  </si>
  <si>
    <r>
      <t>'</t>
    </r>
    <r>
      <rPr>
        <sz val="10"/>
        <color rgb="FF000000"/>
        <rFont val="Arial"/>
        <family val="2"/>
      </rPr>
      <t>A0054870</t>
    </r>
  </si>
  <si>
    <r>
      <t>'</t>
    </r>
    <r>
      <rPr>
        <sz val="10"/>
        <color rgb="FF000000"/>
        <rFont val="Arial"/>
        <family val="2"/>
      </rPr>
      <t>A0057734</t>
    </r>
  </si>
  <si>
    <t>531-SIPI-092023-531024230</t>
  </si>
  <si>
    <r>
      <t>'</t>
    </r>
    <r>
      <rPr>
        <sz val="10"/>
        <color rgb="FF000000"/>
        <rFont val="Arial"/>
        <family val="2"/>
      </rPr>
      <t>A0057864</t>
    </r>
  </si>
  <si>
    <r>
      <t>'</t>
    </r>
    <r>
      <rPr>
        <sz val="10"/>
        <color rgb="FF000000"/>
        <rFont val="Arial"/>
        <family val="2"/>
      </rPr>
      <t>A0054913</t>
    </r>
  </si>
  <si>
    <t>532-SIPI-092023-532039586</t>
  </si>
  <si>
    <r>
      <t>'</t>
    </r>
    <r>
      <rPr>
        <sz val="10"/>
        <color rgb="FF000000"/>
        <rFont val="Arial"/>
        <family val="2"/>
      </rPr>
      <t>B0057765</t>
    </r>
  </si>
  <si>
    <r>
      <t>'</t>
    </r>
    <r>
      <rPr>
        <sz val="10"/>
        <color rgb="FF000000"/>
        <rFont val="Arial"/>
        <family val="2"/>
      </rPr>
      <t>B0053420</t>
    </r>
  </si>
  <si>
    <r>
      <t>'</t>
    </r>
    <r>
      <rPr>
        <sz val="10"/>
        <color rgb="FF000000"/>
        <rFont val="Arial"/>
        <family val="2"/>
      </rPr>
      <t>B0056316</t>
    </r>
  </si>
  <si>
    <r>
      <t>'</t>
    </r>
    <r>
      <rPr>
        <sz val="10"/>
        <color rgb="FF000000"/>
        <rFont val="Arial"/>
        <family val="2"/>
      </rPr>
      <t>B0057764</t>
    </r>
  </si>
  <si>
    <t>532-SIPI-R-092023-532039586</t>
  </si>
  <si>
    <r>
      <t>'</t>
    </r>
    <r>
      <rPr>
        <sz val="10"/>
        <color rgb="FF000000"/>
        <rFont val="Arial"/>
        <family val="2"/>
      </rPr>
      <t>B1565</t>
    </r>
  </si>
  <si>
    <t>1K23TGH|GA-RTV 1783498 - RTV1783498</t>
  </si>
  <si>
    <t>532-SIPI-R-102023-532039586</t>
  </si>
  <si>
    <r>
      <t>'</t>
    </r>
    <r>
      <rPr>
        <sz val="10"/>
        <color rgb="FF000000"/>
        <rFont val="Arial"/>
        <family val="2"/>
      </rPr>
      <t>B1696</t>
    </r>
  </si>
  <si>
    <t>1K23TGH|BAP-RTV 1794065 - RTV1794065</t>
  </si>
  <si>
    <t>547-SIPI-092023-547018734</t>
  </si>
  <si>
    <r>
      <t>'</t>
    </r>
    <r>
      <rPr>
        <sz val="10"/>
        <color rgb="FF000000"/>
        <rFont val="Arial"/>
        <family val="2"/>
      </rPr>
      <t>A0056382</t>
    </r>
  </si>
  <si>
    <t>565-SIPI-092023-566020603</t>
  </si>
  <si>
    <r>
      <t>'</t>
    </r>
    <r>
      <rPr>
        <sz val="10"/>
        <color rgb="FF000000"/>
        <rFont val="Arial"/>
        <family val="2"/>
      </rPr>
      <t>A0057817</t>
    </r>
  </si>
  <si>
    <r>
      <t>'</t>
    </r>
    <r>
      <rPr>
        <sz val="10"/>
        <color rgb="FF000000"/>
        <rFont val="Arial"/>
        <family val="2"/>
      </rPr>
      <t>A0053454</t>
    </r>
  </si>
  <si>
    <t>570-SIPI-092023-10020936</t>
  </si>
  <si>
    <r>
      <t>'</t>
    </r>
    <r>
      <rPr>
        <sz val="10"/>
        <color rgb="FF000000"/>
        <rFont val="Arial"/>
        <family val="2"/>
      </rPr>
      <t>A054534</t>
    </r>
  </si>
  <si>
    <r>
      <t>'</t>
    </r>
    <r>
      <rPr>
        <sz val="10"/>
        <color rgb="FF000000"/>
        <rFont val="Arial"/>
        <family val="2"/>
      </rPr>
      <t>A0057748</t>
    </r>
  </si>
  <si>
    <t>600-SIPI-092023-1088807</t>
  </si>
  <si>
    <r>
      <t>'</t>
    </r>
    <r>
      <rPr>
        <sz val="10"/>
        <color rgb="FF000000"/>
        <rFont val="Arial"/>
        <family val="2"/>
      </rPr>
      <t>058960</t>
    </r>
  </si>
  <si>
    <r>
      <t>'</t>
    </r>
    <r>
      <rPr>
        <sz val="10"/>
        <color rgb="FF000000"/>
        <rFont val="Arial"/>
        <family val="2"/>
      </rPr>
      <t>054908</t>
    </r>
  </si>
  <si>
    <r>
      <t>'</t>
    </r>
    <r>
      <rPr>
        <sz val="10"/>
        <color rgb="FF000000"/>
        <rFont val="Arial"/>
        <family val="2"/>
      </rPr>
      <t>057867</t>
    </r>
  </si>
  <si>
    <t>601-SIPI-092023-1083664</t>
  </si>
  <si>
    <r>
      <t>'</t>
    </r>
    <r>
      <rPr>
        <sz val="10"/>
        <color rgb="FF000000"/>
        <rFont val="Arial"/>
        <family val="2"/>
      </rPr>
      <t>A0054613</t>
    </r>
  </si>
  <si>
    <r>
      <t>'</t>
    </r>
    <r>
      <rPr>
        <sz val="10"/>
        <color rgb="FF000000"/>
        <rFont val="Arial"/>
        <family val="2"/>
      </rPr>
      <t>A0056383</t>
    </r>
  </si>
  <si>
    <r>
      <t>'</t>
    </r>
    <r>
      <rPr>
        <sz val="10"/>
        <color rgb="FF000000"/>
        <rFont val="Arial"/>
        <family val="2"/>
      </rPr>
      <t>A0058962</t>
    </r>
  </si>
  <si>
    <t>602-SIPI-092023-1099391</t>
  </si>
  <si>
    <r>
      <t>'</t>
    </r>
    <r>
      <rPr>
        <sz val="10"/>
        <color rgb="FF000000"/>
        <rFont val="Arial"/>
        <family val="2"/>
      </rPr>
      <t>A0054739</t>
    </r>
  </si>
  <si>
    <r>
      <t>'</t>
    </r>
    <r>
      <rPr>
        <sz val="10"/>
        <color rgb="FF000000"/>
        <rFont val="Arial"/>
        <family val="2"/>
      </rPr>
      <t>A0057703</t>
    </r>
  </si>
  <si>
    <t>605-SIPI-092023-1102075</t>
  </si>
  <si>
    <r>
      <t>'</t>
    </r>
    <r>
      <rPr>
        <sz val="10"/>
        <color rgb="FF000000"/>
        <rFont val="Arial"/>
        <family val="2"/>
      </rPr>
      <t>Z0058688</t>
    </r>
  </si>
  <si>
    <t>606-SIPI-092023-1102876</t>
  </si>
  <si>
    <r>
      <t>'</t>
    </r>
    <r>
      <rPr>
        <sz val="10"/>
        <color rgb="FF000000"/>
        <rFont val="Arial"/>
        <family val="2"/>
      </rPr>
      <t>A0054907</t>
    </r>
  </si>
  <si>
    <r>
      <t>'</t>
    </r>
    <r>
      <rPr>
        <sz val="10"/>
        <color rgb="FF000000"/>
        <rFont val="Arial"/>
        <family val="2"/>
      </rPr>
      <t>A0053325</t>
    </r>
  </si>
  <si>
    <t>606-SIPI-R-102023-1102876</t>
  </si>
  <si>
    <r>
      <t>'</t>
    </r>
    <r>
      <rPr>
        <sz val="10"/>
        <color rgb="FF000000"/>
        <rFont val="Arial"/>
        <family val="2"/>
      </rPr>
      <t>A0001222</t>
    </r>
  </si>
  <si>
    <t>1K23THT|BAPGIO-RTV1790948 - RTV1790948</t>
  </si>
  <si>
    <t>607-SIPI-092023-1098765</t>
  </si>
  <si>
    <r>
      <t>'</t>
    </r>
    <r>
      <rPr>
        <sz val="10"/>
        <color rgb="FF000000"/>
        <rFont val="Arial"/>
        <family val="2"/>
      </rPr>
      <t>B0057729</t>
    </r>
  </si>
  <si>
    <r>
      <t>'</t>
    </r>
    <r>
      <rPr>
        <sz val="10"/>
        <color rgb="FF000000"/>
        <rFont val="Arial"/>
        <family val="2"/>
      </rPr>
      <t>B0053461</t>
    </r>
  </si>
  <si>
    <t>608-SIPI-092023-1052428</t>
  </si>
  <si>
    <r>
      <t>'</t>
    </r>
    <r>
      <rPr>
        <sz val="10"/>
        <color rgb="FF000000"/>
        <rFont val="Arial"/>
        <family val="2"/>
      </rPr>
      <t>A0057922</t>
    </r>
  </si>
  <si>
    <t>611-SIPI-092023-1085750</t>
  </si>
  <si>
    <r>
      <t>'</t>
    </r>
    <r>
      <rPr>
        <sz val="10"/>
        <color rgb="FF000000"/>
        <rFont val="Arial"/>
        <family val="2"/>
      </rPr>
      <t>A00057768</t>
    </r>
  </si>
  <si>
    <r>
      <t>'</t>
    </r>
    <r>
      <rPr>
        <sz val="10"/>
        <color rgb="FF000000"/>
        <rFont val="Arial"/>
        <family val="2"/>
      </rPr>
      <t>A00054810</t>
    </r>
  </si>
  <si>
    <t>613-SIPI-092023-1096108</t>
  </si>
  <si>
    <r>
      <t>'</t>
    </r>
    <r>
      <rPr>
        <sz val="10"/>
        <color rgb="FF000000"/>
        <rFont val="Arial"/>
        <family val="2"/>
      </rPr>
      <t>A0056500</t>
    </r>
  </si>
  <si>
    <r>
      <t>'</t>
    </r>
    <r>
      <rPr>
        <sz val="10"/>
        <color rgb="FF000000"/>
        <rFont val="Arial"/>
        <family val="2"/>
      </rPr>
      <t>A0056501</t>
    </r>
  </si>
  <si>
    <r>
      <t>'</t>
    </r>
    <r>
      <rPr>
        <sz val="10"/>
        <color rgb="FF000000"/>
        <rFont val="Arial"/>
        <family val="2"/>
      </rPr>
      <t>A0054993</t>
    </r>
  </si>
  <si>
    <r>
      <t>'</t>
    </r>
    <r>
      <rPr>
        <sz val="10"/>
        <color rgb="FF000000"/>
        <rFont val="Arial"/>
        <family val="2"/>
      </rPr>
      <t>A0054994</t>
    </r>
  </si>
  <si>
    <t>613-SIPI-R-092023-1096108</t>
  </si>
  <si>
    <r>
      <t>'</t>
    </r>
    <r>
      <rPr>
        <sz val="10"/>
        <color rgb="FF000000"/>
        <rFont val="Arial"/>
        <family val="2"/>
      </rPr>
      <t>1576</t>
    </r>
  </si>
  <si>
    <t>1K23TKA-1576|BAPGIO - RTV1783598</t>
  </si>
  <si>
    <t>614-SIPI-092023-1096760</t>
  </si>
  <si>
    <r>
      <t>'</t>
    </r>
    <r>
      <rPr>
        <sz val="10"/>
        <color rgb="FF000000"/>
        <rFont val="Arial"/>
        <family val="2"/>
      </rPr>
      <t>C0057865</t>
    </r>
  </si>
  <si>
    <r>
      <t>'</t>
    </r>
    <r>
      <rPr>
        <sz val="10"/>
        <color rgb="FF000000"/>
        <rFont val="Arial"/>
        <family val="2"/>
      </rPr>
      <t>C0054911</t>
    </r>
  </si>
  <si>
    <t>618-SIPI-092023-1076584</t>
  </si>
  <si>
    <r>
      <t>'</t>
    </r>
    <r>
      <rPr>
        <sz val="10"/>
        <color rgb="FF000000"/>
        <rFont val="Arial"/>
        <family val="2"/>
      </rPr>
      <t>A54738</t>
    </r>
  </si>
  <si>
    <t>620-SIPI-092023-1069433</t>
  </si>
  <si>
    <r>
      <t>'</t>
    </r>
    <r>
      <rPr>
        <sz val="10"/>
        <color rgb="FF000000"/>
        <rFont val="Arial"/>
        <family val="2"/>
      </rPr>
      <t>D0054762</t>
    </r>
  </si>
  <si>
    <r>
      <t>'</t>
    </r>
    <r>
      <rPr>
        <sz val="10"/>
        <color rgb="FF000000"/>
        <rFont val="Arial"/>
        <family val="2"/>
      </rPr>
      <t>D0057741</t>
    </r>
  </si>
  <si>
    <r>
      <t>'</t>
    </r>
    <r>
      <rPr>
        <sz val="10"/>
        <color rgb="FF000000"/>
        <rFont val="Arial"/>
        <family val="2"/>
      </rPr>
      <t>D0053294</t>
    </r>
  </si>
  <si>
    <r>
      <t>'</t>
    </r>
    <r>
      <rPr>
        <sz val="10"/>
        <color rgb="FF000000"/>
        <rFont val="Arial"/>
        <family val="2"/>
      </rPr>
      <t>D0053452</t>
    </r>
  </si>
  <si>
    <r>
      <t>'</t>
    </r>
    <r>
      <rPr>
        <sz val="10"/>
        <color rgb="FF000000"/>
        <rFont val="Arial"/>
        <family val="2"/>
      </rPr>
      <t>D0054981</t>
    </r>
  </si>
  <si>
    <r>
      <t>'</t>
    </r>
    <r>
      <rPr>
        <sz val="10"/>
        <color rgb="FF000000"/>
        <rFont val="Arial"/>
        <family val="2"/>
      </rPr>
      <t>D0057579</t>
    </r>
  </si>
  <si>
    <t>910-SIPI-092023-10041064</t>
  </si>
  <si>
    <r>
      <t>'</t>
    </r>
    <r>
      <rPr>
        <sz val="10"/>
        <color rgb="FF000000"/>
        <rFont val="Arial"/>
        <family val="2"/>
      </rPr>
      <t>b056468</t>
    </r>
  </si>
  <si>
    <r>
      <t>'</t>
    </r>
    <r>
      <rPr>
        <sz val="10"/>
        <color rgb="FF000000"/>
        <rFont val="Arial"/>
        <family val="2"/>
      </rPr>
      <t>b056476</t>
    </r>
  </si>
  <si>
    <r>
      <t>'</t>
    </r>
    <r>
      <rPr>
        <sz val="10"/>
        <color rgb="FF000000"/>
        <rFont val="Arial"/>
        <family val="2"/>
      </rPr>
      <t>b056465</t>
    </r>
  </si>
  <si>
    <r>
      <t>'</t>
    </r>
    <r>
      <rPr>
        <sz val="10"/>
        <color rgb="FF000000"/>
        <rFont val="Arial"/>
        <family val="2"/>
      </rPr>
      <t>b056467</t>
    </r>
  </si>
  <si>
    <r>
      <t>'</t>
    </r>
    <r>
      <rPr>
        <sz val="10"/>
        <color rgb="FF000000"/>
        <rFont val="Arial"/>
        <family val="2"/>
      </rPr>
      <t>b056480</t>
    </r>
  </si>
  <si>
    <r>
      <t>'</t>
    </r>
    <r>
      <rPr>
        <sz val="10"/>
        <color rgb="FF000000"/>
        <rFont val="Arial"/>
        <family val="2"/>
      </rPr>
      <t>b056475</t>
    </r>
  </si>
  <si>
    <r>
      <t>'</t>
    </r>
    <r>
      <rPr>
        <sz val="10"/>
        <color rgb="FF000000"/>
        <rFont val="Arial"/>
        <family val="2"/>
      </rPr>
      <t>b056031</t>
    </r>
  </si>
  <si>
    <r>
      <t>'</t>
    </r>
    <r>
      <rPr>
        <sz val="10"/>
        <color rgb="FF000000"/>
        <rFont val="Arial"/>
        <family val="2"/>
      </rPr>
      <t>b056479</t>
    </r>
  </si>
  <si>
    <r>
      <t>'</t>
    </r>
    <r>
      <rPr>
        <sz val="10"/>
        <color rgb="FF000000"/>
        <rFont val="Arial"/>
        <family val="2"/>
      </rPr>
      <t>b056482</t>
    </r>
  </si>
  <si>
    <r>
      <t>'</t>
    </r>
    <r>
      <rPr>
        <sz val="10"/>
        <color rgb="FF000000"/>
        <rFont val="Arial"/>
        <family val="2"/>
      </rPr>
      <t>b056466</t>
    </r>
  </si>
  <si>
    <r>
      <t>'</t>
    </r>
    <r>
      <rPr>
        <sz val="10"/>
        <color rgb="FF000000"/>
        <rFont val="Arial"/>
        <family val="2"/>
      </rPr>
      <t>b056473</t>
    </r>
  </si>
  <si>
    <r>
      <t>'</t>
    </r>
    <r>
      <rPr>
        <sz val="10"/>
        <color rgb="FF000000"/>
        <rFont val="Arial"/>
        <family val="2"/>
      </rPr>
      <t>b056477</t>
    </r>
  </si>
  <si>
    <r>
      <t>'</t>
    </r>
    <r>
      <rPr>
        <sz val="10"/>
        <color rgb="FF000000"/>
        <rFont val="Arial"/>
        <family val="2"/>
      </rPr>
      <t>b056478</t>
    </r>
  </si>
  <si>
    <r>
      <t>'</t>
    </r>
    <r>
      <rPr>
        <sz val="10"/>
        <color rgb="FF000000"/>
        <rFont val="Arial"/>
        <family val="2"/>
      </rPr>
      <t>b056474</t>
    </r>
  </si>
  <si>
    <r>
      <t>'</t>
    </r>
    <r>
      <rPr>
        <sz val="10"/>
        <color rgb="FF000000"/>
        <rFont val="Arial"/>
        <family val="2"/>
      </rPr>
      <t>b056481</t>
    </r>
  </si>
  <si>
    <r>
      <t>'</t>
    </r>
    <r>
      <rPr>
        <sz val="10"/>
        <color rgb="FF000000"/>
        <rFont val="Arial"/>
        <family val="2"/>
      </rPr>
      <t>b056469</t>
    </r>
  </si>
  <si>
    <t>910-SIPI-R-082023-23000087</t>
  </si>
  <si>
    <r>
      <t>'</t>
    </r>
    <r>
      <rPr>
        <sz val="10"/>
        <color rgb="FF000000"/>
        <rFont val="Arial"/>
        <family val="2"/>
      </rPr>
      <t>2890</t>
    </r>
  </si>
  <si>
    <t>RTV 1762890|9141|GA - RTV1762890</t>
  </si>
  <si>
    <r>
      <t>'</t>
    </r>
    <r>
      <rPr>
        <sz val="10"/>
        <color rgb="FF000000"/>
        <rFont val="Arial"/>
        <family val="2"/>
      </rPr>
      <t>2816</t>
    </r>
  </si>
  <si>
    <t>RTV 1759905|9160|GA - RTV1759905</t>
  </si>
  <si>
    <t>910-SIPI-R-092023-23000087</t>
  </si>
  <si>
    <r>
      <t>'</t>
    </r>
    <r>
      <rPr>
        <sz val="10"/>
        <color rgb="FF000000"/>
        <rFont val="Arial"/>
        <family val="2"/>
      </rPr>
      <t>3150</t>
    </r>
  </si>
  <si>
    <t>RTV 1775017|9161|BAPGIO - RTV1775017</t>
  </si>
  <si>
    <r>
      <t>'</t>
    </r>
    <r>
      <rPr>
        <sz val="10"/>
        <color rgb="FF000000"/>
        <rFont val="Arial"/>
        <family val="2"/>
      </rPr>
      <t>3017</t>
    </r>
  </si>
  <si>
    <t>RTV 1769861|9143|GA - RTV1769861</t>
  </si>
  <si>
    <t>930-SIPI-092023-10028687</t>
  </si>
  <si>
    <r>
      <t>'</t>
    </r>
    <r>
      <rPr>
        <sz val="10"/>
        <color rgb="FF000000"/>
        <rFont val="Arial"/>
        <family val="2"/>
      </rPr>
      <t>23-b059179</t>
    </r>
  </si>
  <si>
    <r>
      <t>'</t>
    </r>
    <r>
      <rPr>
        <sz val="10"/>
        <color rgb="FF000000"/>
        <rFont val="Arial"/>
        <family val="2"/>
      </rPr>
      <t>23-b057847</t>
    </r>
  </si>
  <si>
    <t>940-SIPI-092023-10022762</t>
  </si>
  <si>
    <r>
      <t>'</t>
    </r>
    <r>
      <rPr>
        <sz val="10"/>
        <color rgb="FF000000"/>
        <rFont val="Arial"/>
        <family val="2"/>
      </rPr>
      <t>23-b057770</t>
    </r>
  </si>
  <si>
    <r>
      <t>'</t>
    </r>
    <r>
      <rPr>
        <sz val="10"/>
        <color rgb="FF000000"/>
        <rFont val="Arial"/>
        <family val="2"/>
      </rPr>
      <t>23-b057774</t>
    </r>
  </si>
  <si>
    <r>
      <t>'</t>
    </r>
    <r>
      <rPr>
        <sz val="10"/>
        <color rgb="FF000000"/>
        <rFont val="Arial"/>
        <family val="2"/>
      </rPr>
      <t>23-b057771</t>
    </r>
  </si>
  <si>
    <r>
      <t>'</t>
    </r>
    <r>
      <rPr>
        <sz val="10"/>
        <color rgb="FF000000"/>
        <rFont val="Arial"/>
        <family val="2"/>
      </rPr>
      <t>23-b057772</t>
    </r>
  </si>
  <si>
    <t>HHCLNCTN0310</t>
  </si>
  <si>
    <r>
      <t>'</t>
    </r>
    <r>
      <rPr>
        <sz val="10"/>
        <color rgb="FF000000"/>
        <rFont val="Arial"/>
        <family val="2"/>
      </rPr>
      <t>23-b057773</t>
    </r>
  </si>
  <si>
    <t>940-SIPI-R-092023-10022762</t>
  </si>
  <si>
    <r>
      <t>'</t>
    </r>
    <r>
      <rPr>
        <sz val="10"/>
        <color rgb="FF000000"/>
        <rFont val="Arial"/>
        <family val="2"/>
      </rPr>
      <t>1665</t>
    </r>
  </si>
  <si>
    <t>K23TVE-1665-RTV1768610|HHCL - RTV1768610</t>
  </si>
  <si>
    <t>950-SIPI-092023-10009982</t>
  </si>
  <si>
    <r>
      <t>'</t>
    </r>
    <r>
      <rPr>
        <sz val="10"/>
        <color rgb="FF000000"/>
        <rFont val="Arial"/>
        <family val="2"/>
      </rPr>
      <t>23-b057799</t>
    </r>
  </si>
  <si>
    <t>QT01102023-00772</t>
  </si>
  <si>
    <t>021583-HT06-Phi VC tinh T9/2023- 7%</t>
  </si>
  <si>
    <t>1476</t>
  </si>
  <si>
    <t>731</t>
  </si>
  <si>
    <t>710</t>
  </si>
  <si>
    <t>08550</t>
  </si>
  <si>
    <t>45481</t>
  </si>
  <si>
    <t>34820</t>
  </si>
  <si>
    <t>36096</t>
  </si>
  <si>
    <t>35832</t>
  </si>
  <si>
    <t>35931</t>
  </si>
  <si>
    <t>37160</t>
  </si>
  <si>
    <t>36262</t>
  </si>
  <si>
    <t>36574</t>
  </si>
  <si>
    <t>36081</t>
  </si>
  <si>
    <t>36924</t>
  </si>
  <si>
    <t>37116</t>
  </si>
  <si>
    <t>37174</t>
  </si>
  <si>
    <t>35118</t>
  </si>
  <si>
    <t>35080</t>
  </si>
  <si>
    <t>37641</t>
  </si>
  <si>
    <t>35672</t>
  </si>
  <si>
    <t>37701</t>
  </si>
  <si>
    <t>37028</t>
  </si>
  <si>
    <t>38870</t>
  </si>
  <si>
    <t>00439</t>
  </si>
  <si>
    <t>35312</t>
  </si>
  <si>
    <t>35534</t>
  </si>
  <si>
    <t>35100</t>
  </si>
  <si>
    <t>37757</t>
  </si>
  <si>
    <t>37849</t>
  </si>
  <si>
    <t>37345</t>
  </si>
  <si>
    <t>39033</t>
  </si>
  <si>
    <t>38761</t>
  </si>
  <si>
    <t>35998</t>
  </si>
  <si>
    <t>37822</t>
  </si>
  <si>
    <t>36382</t>
  </si>
  <si>
    <t>36024</t>
  </si>
  <si>
    <t>37774</t>
  </si>
  <si>
    <t>37640</t>
  </si>
  <si>
    <t>38155</t>
  </si>
  <si>
    <t>38739</t>
  </si>
  <si>
    <t>37915</t>
  </si>
  <si>
    <t>38700</t>
  </si>
  <si>
    <t>38925</t>
  </si>
  <si>
    <t>36764</t>
  </si>
  <si>
    <t>37741</t>
  </si>
  <si>
    <t>38197</t>
  </si>
  <si>
    <t>35567</t>
  </si>
  <si>
    <t>35248</t>
  </si>
  <si>
    <t>36822</t>
  </si>
  <si>
    <t>38547</t>
  </si>
  <si>
    <t>38884</t>
  </si>
  <si>
    <t>39736</t>
  </si>
  <si>
    <t>39889</t>
  </si>
  <si>
    <t>40940</t>
  </si>
  <si>
    <t>39890</t>
  </si>
  <si>
    <t>41034</t>
  </si>
  <si>
    <t>1257</t>
  </si>
  <si>
    <t>1232</t>
  </si>
  <si>
    <t>765</t>
  </si>
  <si>
    <t>1052</t>
  </si>
  <si>
    <t>1174</t>
  </si>
  <si>
    <t>1439</t>
  </si>
  <si>
    <t>1019</t>
  </si>
  <si>
    <t>1006</t>
  </si>
  <si>
    <t>1096</t>
  </si>
  <si>
    <t>861</t>
  </si>
  <si>
    <t>2189</t>
  </si>
  <si>
    <t>1204</t>
  </si>
  <si>
    <t>1029</t>
  </si>
  <si>
    <t>1024</t>
  </si>
  <si>
    <t>1422</t>
  </si>
  <si>
    <t>555</t>
  </si>
  <si>
    <t>548</t>
  </si>
  <si>
    <t>1671</t>
  </si>
  <si>
    <t>910</t>
  </si>
  <si>
    <t>933</t>
  </si>
  <si>
    <t>680</t>
  </si>
  <si>
    <t>1153</t>
  </si>
  <si>
    <t>1066</t>
  </si>
  <si>
    <t>670</t>
  </si>
  <si>
    <t>433</t>
  </si>
  <si>
    <t>990</t>
  </si>
  <si>
    <t>01216</t>
  </si>
  <si>
    <t>01153</t>
  </si>
  <si>
    <t>1575</t>
  </si>
  <si>
    <t>1543</t>
  </si>
  <si>
    <t>3268</t>
  </si>
  <si>
    <t>3230</t>
  </si>
  <si>
    <t>3246</t>
  </si>
  <si>
    <t>3151</t>
  </si>
  <si>
    <t>3198</t>
  </si>
  <si>
    <t>3250</t>
  </si>
  <si>
    <t>3257</t>
  </si>
  <si>
    <t>3452</t>
  </si>
  <si>
    <t>3312</t>
  </si>
  <si>
    <t>3306</t>
  </si>
  <si>
    <t>557</t>
  </si>
  <si>
    <t>1023</t>
  </si>
  <si>
    <t>992</t>
  </si>
  <si>
    <t>1716</t>
  </si>
  <si>
    <t>1666</t>
  </si>
  <si>
    <t>1751</t>
  </si>
  <si>
    <t>1774</t>
  </si>
  <si>
    <t>1652</t>
  </si>
  <si>
    <t>1779</t>
  </si>
  <si>
    <t>1660</t>
  </si>
  <si>
    <t>1681</t>
  </si>
  <si>
    <t>1745</t>
  </si>
  <si>
    <t>1475</t>
  </si>
  <si>
    <t>711</t>
  </si>
  <si>
    <t>36784</t>
  </si>
  <si>
    <t>36763</t>
  </si>
  <si>
    <t>39784</t>
  </si>
  <si>
    <t>41033</t>
  </si>
  <si>
    <t>39891</t>
  </si>
  <si>
    <t>809</t>
  </si>
  <si>
    <t>2188</t>
  </si>
  <si>
    <t>1203</t>
  </si>
  <si>
    <t>1281</t>
  </si>
  <si>
    <t>1123</t>
  </si>
  <si>
    <t>576</t>
  </si>
  <si>
    <t>1236</t>
  </si>
  <si>
    <t>1565</t>
  </si>
  <si>
    <t>1696</t>
  </si>
  <si>
    <t>01222</t>
  </si>
  <si>
    <t>1576</t>
  </si>
  <si>
    <t>2890</t>
  </si>
  <si>
    <t>2816</t>
  </si>
  <si>
    <t>3150</t>
  </si>
  <si>
    <t>3017</t>
  </si>
  <si>
    <t>1665</t>
  </si>
  <si>
    <t>TT T10</t>
  </si>
  <si>
    <t>s</t>
  </si>
  <si>
    <t>đ</t>
  </si>
  <si>
    <t>Hàng trả -  NQ PHO DONG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</si>
</sst>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dd/mm/yyyy\ hh:mm\ AM/PM"/>
    <numFmt numFmtId="166" formatCode="#,##0_);\(#,##0\)"/>
    <numFmt numFmtId="167" formatCode="_(* #,##0_);_(* \(#,##0\);_(* &quot;-&quot;??_);_(@_)"/>
  </numFmts>
  <fonts count="26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FFFF"/>
      <name val="Arial"/>
      <family val="2"/>
    </font>
    <font>
      <b/>
      <sz val="10"/>
      <name val="Times New Roman"/>
      <family val="2"/>
    </font>
    <font>
      <sz val="10"/>
      <name val="Times New Roman"/>
      <family val="2"/>
    </font>
    <font>
      <sz val="11"/>
      <name val="Times New Roman"/>
      <family val="2"/>
    </font>
    <font>
      <sz val="12"/>
      <color theme="1"/>
      <name val="Calibri"/>
      <family val="2"/>
      <charset val="163"/>
      <scheme val="minor"/>
    </font>
    <font>
      <b/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sz val="8"/>
      <name val="Microsoft Sans Serif"/>
      <family val="2"/>
    </font>
    <font>
      <sz val="8"/>
      <name val="Calibri"/>
      <family val="2"/>
      <charset val="163"/>
      <scheme val="minor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rgb="FF000000"/>
      <name val="Microsoft Sans Serif"/>
      <family val="2"/>
    </font>
    <font>
      <sz val="8"/>
      <color theme="1"/>
      <name val="Microsoft Sans Serif"/>
      <family val="2"/>
    </font>
    <font>
      <b/>
      <sz val="15"/>
      <color rgb="FFFF0000"/>
      <name val="Times New Roman"/>
      <family val="1"/>
    </font>
    <font>
      <sz val="12"/>
      <color theme="1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8"/>
      <color rgb="FFFF0000"/>
      <name val="Microsoft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 style="thin">
        <color rgb="FF8DA1DE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8DA1DE"/>
      </left>
      <right style="thin">
        <color rgb="FF8DA1DE"/>
      </right>
      <top/>
      <bottom/>
      <diagonal/>
    </border>
    <border>
      <left style="thin">
        <color rgb="FFE3E3E3"/>
      </left>
      <right style="thin">
        <color rgb="FFE3E3E3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</cellStyleXfs>
  <cellXfs count="171">
    <xf numFmtId="0" fontId="0" fillId="0" borderId="0" xfId="0"/>
    <xf numFmtId="0" fontId="0" fillId="2" borderId="0" xfId="0" applyFill="1" applyAlignment="1">
      <alignment vertical="top" wrapText="1"/>
    </xf>
    <xf numFmtId="0" fontId="2" fillId="3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vertical="top" wrapText="1"/>
    </xf>
    <xf numFmtId="15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3" fontId="3" fillId="2" borderId="5" xfId="0" applyNumberFormat="1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top" wrapText="1"/>
    </xf>
    <xf numFmtId="0" fontId="0" fillId="2" borderId="5" xfId="0" applyFill="1" applyBorder="1" applyAlignment="1">
      <alignment vertical="top" wrapText="1"/>
    </xf>
    <xf numFmtId="0" fontId="2" fillId="3" borderId="2" xfId="0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right" vertical="top" wrapText="1"/>
    </xf>
    <xf numFmtId="0" fontId="2" fillId="3" borderId="5" xfId="0" applyFont="1" applyFill="1" applyBorder="1" applyAlignment="1">
      <alignment horizontal="center"/>
    </xf>
    <xf numFmtId="0" fontId="3" fillId="2" borderId="5" xfId="0" applyFont="1" applyFill="1" applyBorder="1" applyAlignment="1">
      <alignment vertical="top"/>
    </xf>
    <xf numFmtId="0" fontId="0" fillId="2" borderId="5" xfId="0" applyFill="1" applyBorder="1" applyAlignment="1">
      <alignment vertical="top"/>
    </xf>
    <xf numFmtId="0" fontId="3" fillId="2" borderId="5" xfId="0" applyFont="1" applyFill="1" applyBorder="1" applyAlignment="1">
      <alignment horizontal="center" vertical="top"/>
    </xf>
    <xf numFmtId="0" fontId="5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0" fontId="6" fillId="5" borderId="0" xfId="0" applyFont="1" applyFill="1" applyAlignment="1">
      <alignment vertical="center"/>
    </xf>
    <xf numFmtId="37" fontId="7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 wrapText="1"/>
    </xf>
    <xf numFmtId="9" fontId="7" fillId="0" borderId="0" xfId="2" applyFont="1" applyBorder="1" applyAlignment="1">
      <alignment wrapText="1"/>
    </xf>
    <xf numFmtId="14" fontId="6" fillId="0" borderId="0" xfId="0" applyNumberFormat="1" applyFont="1" applyAlignment="1">
      <alignment horizontal="center" vertical="center" wrapText="1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 wrapText="1"/>
    </xf>
    <xf numFmtId="0" fontId="9" fillId="2" borderId="6" xfId="0" applyFont="1" applyFill="1" applyBorder="1" applyAlignment="1">
      <alignment vertical="top"/>
    </xf>
    <xf numFmtId="164" fontId="9" fillId="2" borderId="6" xfId="1" applyNumberFormat="1" applyFont="1" applyFill="1" applyBorder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8" fillId="0" borderId="0" xfId="0" applyFont="1"/>
    <xf numFmtId="164" fontId="0" fillId="0" borderId="0" xfId="1" applyNumberFormat="1" applyFont="1"/>
    <xf numFmtId="164" fontId="11" fillId="0" borderId="0" xfId="1" applyNumberFormat="1" applyFont="1" applyAlignment="1">
      <alignment vertical="center"/>
    </xf>
    <xf numFmtId="3" fontId="0" fillId="0" borderId="0" xfId="0" applyNumberFormat="1"/>
    <xf numFmtId="37" fontId="0" fillId="0" borderId="0" xfId="0" applyNumberFormat="1"/>
    <xf numFmtId="0" fontId="4" fillId="2" borderId="5" xfId="0" quotePrefix="1" applyFont="1" applyFill="1" applyBorder="1" applyAlignment="1">
      <alignment vertical="top" wrapText="1"/>
    </xf>
    <xf numFmtId="164" fontId="0" fillId="0" borderId="0" xfId="0" applyNumberFormat="1"/>
    <xf numFmtId="166" fontId="6" fillId="0" borderId="0" xfId="0" applyNumberFormat="1" applyFont="1" applyAlignment="1">
      <alignment horizontal="right" vertical="center" wrapText="1"/>
    </xf>
    <xf numFmtId="9" fontId="0" fillId="0" borderId="0" xfId="2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165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166" fontId="12" fillId="0" borderId="0" xfId="0" applyNumberFormat="1" applyFont="1" applyAlignment="1">
      <alignment horizontal="right" vertical="center" wrapText="1"/>
    </xf>
    <xf numFmtId="9" fontId="13" fillId="0" borderId="0" xfId="2" applyFont="1" applyAlignment="1">
      <alignment vertical="center"/>
    </xf>
    <xf numFmtId="37" fontId="6" fillId="0" borderId="0" xfId="0" applyNumberFormat="1" applyFont="1" applyAlignment="1">
      <alignment horizontal="right" vertical="center" wrapText="1"/>
    </xf>
    <xf numFmtId="37" fontId="12" fillId="0" borderId="0" xfId="0" applyNumberFormat="1" applyFont="1" applyAlignment="1">
      <alignment horizontal="right" vertical="center" wrapText="1"/>
    </xf>
    <xf numFmtId="0" fontId="12" fillId="0" borderId="16" xfId="3" applyFont="1" applyBorder="1" applyAlignment="1">
      <alignment horizontal="left" vertical="center"/>
    </xf>
    <xf numFmtId="14" fontId="12" fillId="0" borderId="16" xfId="3" applyNumberFormat="1" applyFont="1" applyBorder="1" applyAlignment="1">
      <alignment horizontal="center" vertical="center"/>
    </xf>
    <xf numFmtId="38" fontId="12" fillId="0" borderId="16" xfId="3" applyNumberFormat="1" applyFont="1" applyBorder="1" applyAlignment="1">
      <alignment horizontal="right" vertical="center"/>
    </xf>
    <xf numFmtId="38" fontId="13" fillId="0" borderId="0" xfId="3" applyNumberFormat="1" applyFont="1"/>
    <xf numFmtId="14" fontId="15" fillId="0" borderId="16" xfId="3" applyNumberFormat="1" applyFont="1" applyBorder="1" applyAlignment="1">
      <alignment horizontal="center" vertical="center"/>
    </xf>
    <xf numFmtId="0" fontId="15" fillId="0" borderId="16" xfId="3" applyFont="1" applyBorder="1" applyAlignment="1">
      <alignment horizontal="left" vertical="center"/>
    </xf>
    <xf numFmtId="38" fontId="15" fillId="0" borderId="16" xfId="3" applyNumberFormat="1" applyFont="1" applyBorder="1" applyAlignment="1">
      <alignment horizontal="right" vertical="center"/>
    </xf>
    <xf numFmtId="0" fontId="15" fillId="0" borderId="16" xfId="3" applyFont="1" applyBorder="1" applyAlignment="1">
      <alignment horizontal="right" vertical="center"/>
    </xf>
    <xf numFmtId="38" fontId="0" fillId="0" borderId="0" xfId="0" applyNumberFormat="1"/>
    <xf numFmtId="164" fontId="10" fillId="0" borderId="0" xfId="1" applyNumberFormat="1" applyFont="1" applyAlignment="1">
      <alignment vertical="center"/>
    </xf>
    <xf numFmtId="166" fontId="0" fillId="0" borderId="0" xfId="0" applyNumberFormat="1"/>
    <xf numFmtId="164" fontId="8" fillId="0" borderId="0" xfId="0" applyNumberFormat="1" applyFont="1"/>
    <xf numFmtId="0" fontId="18" fillId="0" borderId="0" xfId="0" applyFont="1" applyAlignment="1">
      <alignment horizontal="center"/>
    </xf>
    <xf numFmtId="164" fontId="18" fillId="0" borderId="0" xfId="1" applyNumberFormat="1" applyFont="1" applyAlignment="1">
      <alignment horizontal="center"/>
    </xf>
    <xf numFmtId="14" fontId="19" fillId="7" borderId="17" xfId="0" applyNumberFormat="1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38" fontId="19" fillId="7" borderId="18" xfId="0" applyNumberFormat="1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left" vertical="center"/>
    </xf>
    <xf numFmtId="38" fontId="15" fillId="0" borderId="16" xfId="0" applyNumberFormat="1" applyFont="1" applyBorder="1" applyAlignment="1">
      <alignment horizontal="right" vertical="center"/>
    </xf>
    <xf numFmtId="0" fontId="15" fillId="0" borderId="16" xfId="0" applyFont="1" applyBorder="1" applyAlignment="1">
      <alignment horizontal="right" vertical="center"/>
    </xf>
    <xf numFmtId="38" fontId="20" fillId="0" borderId="0" xfId="0" applyNumberFormat="1" applyFont="1"/>
    <xf numFmtId="0" fontId="19" fillId="0" borderId="16" xfId="3" applyFont="1" applyBorder="1" applyAlignment="1">
      <alignment horizontal="left" vertical="center"/>
    </xf>
    <xf numFmtId="14" fontId="0" fillId="0" borderId="16" xfId="0" applyNumberFormat="1" applyBorder="1"/>
    <xf numFmtId="0" fontId="0" fillId="0" borderId="16" xfId="0" quotePrefix="1" applyBorder="1"/>
    <xf numFmtId="0" fontId="0" fillId="0" borderId="16" xfId="0" applyBorder="1"/>
    <xf numFmtId="38" fontId="0" fillId="0" borderId="16" xfId="0" applyNumberFormat="1" applyBorder="1"/>
    <xf numFmtId="9" fontId="0" fillId="0" borderId="16" xfId="0" applyNumberFormat="1" applyBorder="1"/>
    <xf numFmtId="0" fontId="15" fillId="0" borderId="16" xfId="0" quotePrefix="1" applyFont="1" applyBorder="1" applyAlignment="1">
      <alignment horizontal="left" vertical="center"/>
    </xf>
    <xf numFmtId="3" fontId="0" fillId="0" borderId="16" xfId="0" applyNumberFormat="1" applyBorder="1"/>
    <xf numFmtId="38" fontId="15" fillId="0" borderId="0" xfId="3" applyNumberFormat="1" applyFont="1" applyAlignment="1">
      <alignment horizontal="right" vertical="center"/>
    </xf>
    <xf numFmtId="9" fontId="15" fillId="0" borderId="16" xfId="0" applyNumberFormat="1" applyFont="1" applyBorder="1" applyAlignment="1">
      <alignment horizontal="right" vertical="center"/>
    </xf>
    <xf numFmtId="164" fontId="19" fillId="0" borderId="16" xfId="1" applyNumberFormat="1" applyFont="1" applyBorder="1" applyAlignment="1">
      <alignment horizontal="left" vertical="center"/>
    </xf>
    <xf numFmtId="0" fontId="15" fillId="0" borderId="16" xfId="3" quotePrefix="1" applyFont="1" applyBorder="1" applyAlignment="1">
      <alignment horizontal="left" vertical="center"/>
    </xf>
    <xf numFmtId="38" fontId="20" fillId="0" borderId="16" xfId="0" applyNumberFormat="1" applyFont="1" applyBorder="1"/>
    <xf numFmtId="0" fontId="15" fillId="0" borderId="20" xfId="0" applyFont="1" applyBorder="1" applyAlignment="1">
      <alignment horizontal="left" vertical="center"/>
    </xf>
    <xf numFmtId="38" fontId="20" fillId="0" borderId="20" xfId="0" applyNumberFormat="1" applyFont="1" applyBorder="1"/>
    <xf numFmtId="9" fontId="15" fillId="0" borderId="16" xfId="3" applyNumberFormat="1" applyFont="1" applyBorder="1" applyAlignment="1">
      <alignment horizontal="right" vertical="center"/>
    </xf>
    <xf numFmtId="14" fontId="11" fillId="8" borderId="15" xfId="0" applyNumberFormat="1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164" fontId="11" fillId="8" borderId="15" xfId="1" applyNumberFormat="1" applyFont="1" applyFill="1" applyBorder="1" applyAlignment="1">
      <alignment horizontal="center" vertical="center" wrapText="1"/>
    </xf>
    <xf numFmtId="1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164" fontId="11" fillId="0" borderId="15" xfId="1" applyNumberFormat="1" applyFont="1" applyFill="1" applyBorder="1" applyAlignment="1">
      <alignment horizontal="righ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/>
    </xf>
    <xf numFmtId="164" fontId="22" fillId="0" borderId="15" xfId="1" applyNumberFormat="1" applyFont="1" applyBorder="1" applyAlignment="1">
      <alignment horizontal="center"/>
    </xf>
    <xf numFmtId="164" fontId="22" fillId="0" borderId="15" xfId="1" applyNumberFormat="1" applyFont="1" applyBorder="1" applyAlignment="1">
      <alignment wrapText="1"/>
    </xf>
    <xf numFmtId="0" fontId="22" fillId="0" borderId="15" xfId="0" applyFont="1" applyBorder="1"/>
    <xf numFmtId="0" fontId="22" fillId="0" borderId="21" xfId="0" applyFont="1" applyBorder="1" applyAlignment="1">
      <alignment horizontal="center"/>
    </xf>
    <xf numFmtId="164" fontId="11" fillId="8" borderId="15" xfId="1" applyNumberFormat="1" applyFont="1" applyFill="1" applyBorder="1" applyAlignment="1">
      <alignment horizontal="center"/>
    </xf>
    <xf numFmtId="0" fontId="11" fillId="8" borderId="15" xfId="0" applyFont="1" applyFill="1" applyBorder="1"/>
    <xf numFmtId="14" fontId="22" fillId="5" borderId="15" xfId="0" applyNumberFormat="1" applyFont="1" applyFill="1" applyBorder="1" applyAlignment="1">
      <alignment horizontal="center"/>
    </xf>
    <xf numFmtId="167" fontId="11" fillId="5" borderId="15" xfId="1" applyNumberFormat="1" applyFont="1" applyFill="1" applyBorder="1" applyAlignment="1">
      <alignment horizontal="center"/>
    </xf>
    <xf numFmtId="0" fontId="11" fillId="5" borderId="15" xfId="0" applyFont="1" applyFill="1" applyBorder="1"/>
    <xf numFmtId="167" fontId="22" fillId="0" borderId="15" xfId="1" applyNumberFormat="1" applyFont="1" applyBorder="1" applyAlignment="1">
      <alignment horizontal="center"/>
    </xf>
    <xf numFmtId="167" fontId="22" fillId="0" borderId="15" xfId="1" applyNumberFormat="1" applyFont="1" applyBorder="1"/>
    <xf numFmtId="167" fontId="11" fillId="8" borderId="15" xfId="1" applyNumberFormat="1" applyFont="1" applyFill="1" applyBorder="1"/>
    <xf numFmtId="164" fontId="23" fillId="8" borderId="15" xfId="1" applyNumberFormat="1" applyFont="1" applyFill="1" applyBorder="1" applyAlignment="1">
      <alignment horizontal="center" vertical="center"/>
    </xf>
    <xf numFmtId="167" fontId="11" fillId="8" borderId="15" xfId="0" applyNumberFormat="1" applyFont="1" applyFill="1" applyBorder="1"/>
    <xf numFmtId="14" fontId="24" fillId="6" borderId="22" xfId="0" quotePrefix="1" applyNumberFormat="1" applyFont="1" applyFill="1" applyBorder="1" applyAlignment="1">
      <alignment horizontal="center" vertical="center"/>
    </xf>
    <xf numFmtId="167" fontId="24" fillId="6" borderId="15" xfId="0" applyNumberFormat="1" applyFont="1" applyFill="1" applyBorder="1"/>
    <xf numFmtId="0" fontId="6" fillId="9" borderId="0" xfId="0" applyFont="1" applyFill="1" applyAlignment="1">
      <alignment vertical="center" wrapText="1"/>
    </xf>
    <xf numFmtId="14" fontId="0" fillId="0" borderId="0" xfId="0" applyNumberFormat="1"/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38" fontId="15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right" vertical="center"/>
    </xf>
    <xf numFmtId="164" fontId="0" fillId="0" borderId="0" xfId="1" applyNumberFormat="1" applyFont="1" applyBorder="1"/>
    <xf numFmtId="0" fontId="0" fillId="0" borderId="20" xfId="0" applyBorder="1"/>
    <xf numFmtId="0" fontId="25" fillId="0" borderId="0" xfId="0" applyFont="1" applyAlignment="1">
      <alignment horizontal="left" vertical="center"/>
    </xf>
    <xf numFmtId="0" fontId="25" fillId="0" borderId="20" xfId="0" applyFont="1" applyBorder="1" applyAlignment="1">
      <alignment horizontal="left" vertical="center"/>
    </xf>
    <xf numFmtId="14" fontId="21" fillId="0" borderId="0" xfId="0" applyNumberFormat="1" applyFont="1" applyAlignment="1">
      <alignment horizontal="center"/>
    </xf>
    <xf numFmtId="14" fontId="11" fillId="8" borderId="21" xfId="0" applyNumberFormat="1" applyFont="1" applyFill="1" applyBorder="1" applyAlignment="1">
      <alignment horizontal="center"/>
    </xf>
    <xf numFmtId="14" fontId="11" fillId="8" borderId="22" xfId="0" applyNumberFormat="1" applyFont="1" applyFill="1" applyBorder="1" applyAlignment="1">
      <alignment horizontal="center"/>
    </xf>
    <xf numFmtId="14" fontId="11" fillId="8" borderId="21" xfId="0" applyNumberFormat="1" applyFont="1" applyFill="1" applyBorder="1" applyAlignment="1">
      <alignment horizontal="center" vertical="center"/>
    </xf>
    <xf numFmtId="14" fontId="11" fillId="8" borderId="22" xfId="0" applyNumberFormat="1" applyFont="1" applyFill="1" applyBorder="1" applyAlignment="1">
      <alignment horizontal="center" vertical="center"/>
    </xf>
    <xf numFmtId="14" fontId="24" fillId="6" borderId="21" xfId="0" quotePrefix="1" applyNumberFormat="1" applyFont="1" applyFill="1" applyBorder="1" applyAlignment="1">
      <alignment horizontal="center" vertical="center"/>
    </xf>
    <xf numFmtId="14" fontId="24" fillId="6" borderId="23" xfId="0" quotePrefix="1" applyNumberFormat="1" applyFont="1" applyFill="1" applyBorder="1" applyAlignment="1">
      <alignment horizontal="center" vertical="center"/>
    </xf>
    <xf numFmtId="14" fontId="24" fillId="6" borderId="22" xfId="0" quotePrefix="1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center" vertical="top" wrapText="1"/>
    </xf>
    <xf numFmtId="3" fontId="3" fillId="2" borderId="8" xfId="0" applyNumberFormat="1" applyFont="1" applyFill="1" applyBorder="1" applyAlignment="1">
      <alignment horizontal="right" vertical="top" wrapText="1"/>
    </xf>
    <xf numFmtId="3" fontId="3" fillId="2" borderId="11" xfId="0" applyNumberFormat="1" applyFont="1" applyFill="1" applyBorder="1" applyAlignment="1">
      <alignment horizontal="right" vertical="top" wrapText="1"/>
    </xf>
    <xf numFmtId="0" fontId="3" fillId="2" borderId="8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3" xfId="0" applyFont="1" applyFill="1" applyBorder="1" applyAlignment="1">
      <alignment horizontal="center" vertical="top" wrapText="1"/>
    </xf>
    <xf numFmtId="3" fontId="3" fillId="2" borderId="14" xfId="0" applyNumberFormat="1" applyFont="1" applyFill="1" applyBorder="1" applyAlignment="1">
      <alignment horizontal="right" vertical="top" wrapText="1"/>
    </xf>
    <xf numFmtId="0" fontId="3" fillId="2" borderId="14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2" borderId="7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top"/>
    </xf>
    <xf numFmtId="0" fontId="3" fillId="2" borderId="13" xfId="0" applyFont="1" applyFill="1" applyBorder="1" applyAlignment="1">
      <alignment horizontal="center" vertical="top"/>
    </xf>
    <xf numFmtId="0" fontId="2" fillId="2" borderId="0" xfId="0" applyFont="1" applyFill="1" applyAlignment="1">
      <alignment vertical="top" wrapText="1"/>
    </xf>
    <xf numFmtId="0" fontId="2" fillId="2" borderId="0" xfId="0" applyFont="1" applyFill="1" applyAlignment="1">
      <alignment vertical="top"/>
    </xf>
    <xf numFmtId="0" fontId="0" fillId="2" borderId="0" xfId="0" applyFill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2" borderId="6" xfId="0" applyFill="1" applyBorder="1" applyAlignment="1">
      <alignment vertical="top"/>
    </xf>
    <xf numFmtId="0" fontId="2" fillId="2" borderId="6" xfId="0" applyFont="1" applyFill="1" applyBorder="1" applyAlignment="1">
      <alignment vertical="top" wrapText="1"/>
    </xf>
    <xf numFmtId="0" fontId="2" fillId="2" borderId="6" xfId="0" applyFont="1" applyFill="1" applyBorder="1" applyAlignment="1">
      <alignment vertical="top"/>
    </xf>
    <xf numFmtId="0" fontId="2" fillId="3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0" fontId="2" fillId="3" borderId="8" xfId="0" applyFont="1" applyFill="1" applyBorder="1" applyAlignment="1">
      <alignment horizontal="center" wrapText="1"/>
    </xf>
    <xf numFmtId="0" fontId="2" fillId="3" borderId="9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5" fillId="0" borderId="20" xfId="3" applyFont="1" applyFill="1" applyBorder="1" applyAlignment="1">
      <alignment horizontal="left" vertical="center"/>
    </xf>
  </cellXfs>
  <cellStyles count="4">
    <cellStyle name="Comma" xfId="1" builtinId="3"/>
    <cellStyle name="Normal" xfId="0" builtinId="0"/>
    <cellStyle name="Normal 2" xfId="3" xr:uid="{56890D5D-B4F7-4A19-A93D-07E29AC50D38}"/>
    <cellStyle name="Percent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dmin\Desktop\B&#7892;%20SUNG%20COOP.xlsx" TargetMode="External"/><Relationship Id="rId1" Type="http://schemas.openxmlformats.org/officeDocument/2006/relationships/externalLinkPath" Target="file:///C:\Users\Admin\Desktop\B&#7892;%20SUNG%20COO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ông nợ "/>
      <sheetName val="TT 1-6"/>
      <sheetName val="TT T7"/>
      <sheetName val="TT T8"/>
      <sheetName val="Sheet5"/>
      <sheetName val="1-6,2023"/>
      <sheetName val="T7,2023"/>
      <sheetName val="T8,2023"/>
      <sheetName val="2022"/>
      <sheetName val="Sheet1"/>
      <sheetName val="Trừ tiền"/>
      <sheetName val="Hàng trả"/>
    </sheetNames>
    <sheetDataSet>
      <sheetData sheetId="0"/>
      <sheetData sheetId="1"/>
      <sheetData sheetId="2">
        <row r="895">
          <cell r="O895">
            <v>838</v>
          </cell>
          <cell r="P895">
            <v>-518558</v>
          </cell>
        </row>
        <row r="896">
          <cell r="O896">
            <v>416</v>
          </cell>
          <cell r="P896">
            <v>-244328</v>
          </cell>
        </row>
        <row r="897">
          <cell r="O897">
            <v>963</v>
          </cell>
          <cell r="P897">
            <v>-122164</v>
          </cell>
        </row>
        <row r="898">
          <cell r="O898">
            <v>22148</v>
          </cell>
          <cell r="P898">
            <v>-560940</v>
          </cell>
        </row>
        <row r="899">
          <cell r="O899">
            <v>22599</v>
          </cell>
          <cell r="P899">
            <v>-405876</v>
          </cell>
        </row>
        <row r="900">
          <cell r="O900">
            <v>22274</v>
          </cell>
          <cell r="P900">
            <v>-170387</v>
          </cell>
        </row>
        <row r="901">
          <cell r="O901">
            <v>21888</v>
          </cell>
          <cell r="P901">
            <v>-293192</v>
          </cell>
        </row>
        <row r="902">
          <cell r="O902">
            <v>22275</v>
          </cell>
          <cell r="P902">
            <v>-112188</v>
          </cell>
        </row>
        <row r="903">
          <cell r="O903">
            <v>22676</v>
          </cell>
          <cell r="P903">
            <v>-134310</v>
          </cell>
        </row>
        <row r="904">
          <cell r="O904">
            <v>21884</v>
          </cell>
          <cell r="P904">
            <v>-220801</v>
          </cell>
        </row>
        <row r="905">
          <cell r="O905">
            <v>22100</v>
          </cell>
          <cell r="P905">
            <v>-110400</v>
          </cell>
        </row>
        <row r="906">
          <cell r="O906">
            <v>23555</v>
          </cell>
          <cell r="P906">
            <v>-299477</v>
          </cell>
        </row>
        <row r="907">
          <cell r="O907">
            <v>23967</v>
          </cell>
          <cell r="P907">
            <v>-299475</v>
          </cell>
        </row>
        <row r="908">
          <cell r="O908">
            <v>23206</v>
          </cell>
          <cell r="P908">
            <v>-392918</v>
          </cell>
        </row>
        <row r="909">
          <cell r="O909">
            <v>23279</v>
          </cell>
          <cell r="P909">
            <v>-122164</v>
          </cell>
        </row>
        <row r="910">
          <cell r="O910">
            <v>23429</v>
          </cell>
          <cell r="P910">
            <v>-380251</v>
          </cell>
        </row>
        <row r="911">
          <cell r="O911">
            <v>23730</v>
          </cell>
          <cell r="P911">
            <v>-721219</v>
          </cell>
        </row>
        <row r="912">
          <cell r="O912">
            <v>22407</v>
          </cell>
          <cell r="P912">
            <v>-791789</v>
          </cell>
        </row>
        <row r="913">
          <cell r="O913">
            <v>22661</v>
          </cell>
          <cell r="P913">
            <v>-122164</v>
          </cell>
        </row>
        <row r="914">
          <cell r="O914">
            <v>23278</v>
          </cell>
          <cell r="P914">
            <v>-719926</v>
          </cell>
        </row>
        <row r="915">
          <cell r="O915">
            <v>22711</v>
          </cell>
          <cell r="P915">
            <v>-497464</v>
          </cell>
        </row>
        <row r="916">
          <cell r="O916">
            <v>22880</v>
          </cell>
          <cell r="P916">
            <v>-97731</v>
          </cell>
        </row>
        <row r="917">
          <cell r="O917">
            <v>22981</v>
          </cell>
          <cell r="P917">
            <v>-271902</v>
          </cell>
        </row>
        <row r="918">
          <cell r="O918">
            <v>23358</v>
          </cell>
          <cell r="P918">
            <v>-610819</v>
          </cell>
        </row>
        <row r="919">
          <cell r="O919">
            <v>23003</v>
          </cell>
          <cell r="P919">
            <v>-644745</v>
          </cell>
        </row>
        <row r="920">
          <cell r="O920">
            <v>22942</v>
          </cell>
          <cell r="P920">
            <v>-285514</v>
          </cell>
        </row>
        <row r="921">
          <cell r="O921">
            <v>22816</v>
          </cell>
          <cell r="P921">
            <v>-293192</v>
          </cell>
        </row>
        <row r="922">
          <cell r="O922">
            <v>22924</v>
          </cell>
          <cell r="P922">
            <v>-201465</v>
          </cell>
        </row>
        <row r="923">
          <cell r="O923">
            <v>23089</v>
          </cell>
          <cell r="P923">
            <v>-277136</v>
          </cell>
        </row>
        <row r="924">
          <cell r="O924">
            <v>23431</v>
          </cell>
          <cell r="P924">
            <v>-122164</v>
          </cell>
        </row>
        <row r="925">
          <cell r="O925">
            <v>24241</v>
          </cell>
          <cell r="P925">
            <v>-807222</v>
          </cell>
        </row>
        <row r="926">
          <cell r="O926">
            <v>24435</v>
          </cell>
          <cell r="P926">
            <v>-403871</v>
          </cell>
        </row>
        <row r="927">
          <cell r="O927">
            <v>24637</v>
          </cell>
          <cell r="P927">
            <v>-380999</v>
          </cell>
        </row>
        <row r="928">
          <cell r="O928">
            <v>24412</v>
          </cell>
          <cell r="P928">
            <v>-409226</v>
          </cell>
        </row>
        <row r="929">
          <cell r="O929">
            <v>24777</v>
          </cell>
          <cell r="P929">
            <v>-315339</v>
          </cell>
        </row>
        <row r="930">
          <cell r="O930">
            <v>24097</v>
          </cell>
          <cell r="P930">
            <v>-516276</v>
          </cell>
        </row>
        <row r="931">
          <cell r="O931">
            <v>24741</v>
          </cell>
          <cell r="P931">
            <v>-1542647</v>
          </cell>
        </row>
        <row r="932">
          <cell r="O932">
            <v>23772</v>
          </cell>
          <cell r="P932">
            <v>-563768</v>
          </cell>
        </row>
        <row r="933">
          <cell r="O933">
            <v>24800</v>
          </cell>
          <cell r="P933">
            <v>-220801</v>
          </cell>
        </row>
        <row r="934">
          <cell r="O934">
            <v>23323</v>
          </cell>
          <cell r="P934">
            <v>-273750</v>
          </cell>
        </row>
        <row r="935">
          <cell r="O935">
            <v>23328</v>
          </cell>
          <cell r="P935">
            <v>-177364</v>
          </cell>
        </row>
        <row r="936">
          <cell r="O936">
            <v>23671</v>
          </cell>
          <cell r="P936">
            <v>-488655</v>
          </cell>
        </row>
        <row r="937">
          <cell r="O937">
            <v>23052</v>
          </cell>
          <cell r="P937">
            <v>-336564</v>
          </cell>
        </row>
        <row r="938">
          <cell r="O938">
            <v>23871</v>
          </cell>
          <cell r="P938">
            <v>-149739</v>
          </cell>
        </row>
        <row r="939">
          <cell r="O939">
            <v>23828</v>
          </cell>
          <cell r="P939">
            <v>-159720</v>
          </cell>
        </row>
        <row r="940">
          <cell r="O940">
            <v>23603</v>
          </cell>
          <cell r="P940">
            <v>-285514</v>
          </cell>
        </row>
        <row r="941">
          <cell r="O941">
            <v>24048</v>
          </cell>
          <cell r="P941">
            <v>-165601</v>
          </cell>
        </row>
        <row r="942">
          <cell r="O942">
            <v>23506</v>
          </cell>
          <cell r="P942">
            <v>-751550</v>
          </cell>
        </row>
        <row r="943">
          <cell r="O943">
            <v>23505</v>
          </cell>
          <cell r="P943">
            <v>-382111</v>
          </cell>
        </row>
        <row r="944">
          <cell r="O944">
            <v>23507</v>
          </cell>
          <cell r="P944">
            <v>-55200</v>
          </cell>
        </row>
        <row r="945">
          <cell r="O945">
            <v>23509</v>
          </cell>
          <cell r="P945">
            <v>-380670</v>
          </cell>
        </row>
        <row r="946">
          <cell r="O946">
            <v>25690</v>
          </cell>
          <cell r="P946">
            <v>-447062</v>
          </cell>
        </row>
        <row r="947">
          <cell r="O947">
            <v>25836</v>
          </cell>
          <cell r="P947">
            <v>-850187</v>
          </cell>
        </row>
        <row r="948">
          <cell r="O948">
            <v>25074</v>
          </cell>
          <cell r="P948">
            <v>-1256864</v>
          </cell>
        </row>
        <row r="949">
          <cell r="O949">
            <v>24862</v>
          </cell>
          <cell r="P949">
            <v>-579612</v>
          </cell>
        </row>
        <row r="950">
          <cell r="O950">
            <v>25831</v>
          </cell>
          <cell r="P950">
            <v>-822707</v>
          </cell>
        </row>
        <row r="951">
          <cell r="O951">
            <v>25267</v>
          </cell>
          <cell r="P951">
            <v>-311483</v>
          </cell>
        </row>
        <row r="952">
          <cell r="O952">
            <v>26167</v>
          </cell>
          <cell r="P952">
            <v>-97731</v>
          </cell>
        </row>
        <row r="953">
          <cell r="O953">
            <v>25044</v>
          </cell>
          <cell r="P953">
            <v>-364486</v>
          </cell>
        </row>
        <row r="954">
          <cell r="O954">
            <v>26676</v>
          </cell>
          <cell r="P954">
            <v>-836941</v>
          </cell>
        </row>
        <row r="955">
          <cell r="O955">
            <v>25660</v>
          </cell>
          <cell r="P955">
            <v>-242895</v>
          </cell>
        </row>
        <row r="956">
          <cell r="O956">
            <v>26716</v>
          </cell>
          <cell r="P956">
            <v>-392040</v>
          </cell>
        </row>
        <row r="957">
          <cell r="O957">
            <v>26095</v>
          </cell>
          <cell r="P957">
            <v>-261945</v>
          </cell>
        </row>
        <row r="958">
          <cell r="O958">
            <v>26673</v>
          </cell>
          <cell r="P958">
            <v>-1159047</v>
          </cell>
        </row>
        <row r="959">
          <cell r="O959">
            <v>25465</v>
          </cell>
          <cell r="P959">
            <v>-488655</v>
          </cell>
        </row>
        <row r="960">
          <cell r="O960">
            <v>25523</v>
          </cell>
          <cell r="P960">
            <v>-446351</v>
          </cell>
        </row>
        <row r="961">
          <cell r="O961">
            <v>26043</v>
          </cell>
          <cell r="P961">
            <v>-683103</v>
          </cell>
        </row>
        <row r="962">
          <cell r="O962">
            <v>25189</v>
          </cell>
          <cell r="P962">
            <v>-618009</v>
          </cell>
        </row>
        <row r="963">
          <cell r="O963">
            <v>25495</v>
          </cell>
          <cell r="P963">
            <v>-336564</v>
          </cell>
        </row>
        <row r="964">
          <cell r="O964">
            <v>26039</v>
          </cell>
          <cell r="P964">
            <v>-472459</v>
          </cell>
        </row>
        <row r="965">
          <cell r="O965">
            <v>26715</v>
          </cell>
          <cell r="P965">
            <v>-212355</v>
          </cell>
        </row>
        <row r="966">
          <cell r="O966">
            <v>26050</v>
          </cell>
          <cell r="P966">
            <v>-449449</v>
          </cell>
        </row>
        <row r="967">
          <cell r="O967">
            <v>26244</v>
          </cell>
          <cell r="P967">
            <v>-449216</v>
          </cell>
        </row>
        <row r="968">
          <cell r="O968">
            <v>25185</v>
          </cell>
          <cell r="P968">
            <v>-244328</v>
          </cell>
        </row>
        <row r="969">
          <cell r="O969">
            <v>25514</v>
          </cell>
          <cell r="P969">
            <v>-325102</v>
          </cell>
        </row>
        <row r="970">
          <cell r="O970">
            <v>26741</v>
          </cell>
          <cell r="P970">
            <v>-897028</v>
          </cell>
        </row>
        <row r="971">
          <cell r="O971">
            <v>25468</v>
          </cell>
          <cell r="P971">
            <v>-406212</v>
          </cell>
        </row>
        <row r="972">
          <cell r="O972">
            <v>26893</v>
          </cell>
          <cell r="P972">
            <v>-760646</v>
          </cell>
        </row>
        <row r="973">
          <cell r="O973">
            <v>26887</v>
          </cell>
          <cell r="P973">
            <v>-782978</v>
          </cell>
        </row>
        <row r="974">
          <cell r="O974">
            <v>27176</v>
          </cell>
          <cell r="P974">
            <v>-299475</v>
          </cell>
        </row>
        <row r="975">
          <cell r="O975">
            <v>26896</v>
          </cell>
          <cell r="P975">
            <v>-55200</v>
          </cell>
        </row>
        <row r="976">
          <cell r="O976">
            <v>6395</v>
          </cell>
          <cell r="P976">
            <v>-2122883</v>
          </cell>
        </row>
        <row r="977">
          <cell r="O977">
            <v>908</v>
          </cell>
          <cell r="P977">
            <v>-122164</v>
          </cell>
        </row>
        <row r="978">
          <cell r="O978">
            <v>932</v>
          </cell>
          <cell r="P978">
            <v>-122164</v>
          </cell>
        </row>
        <row r="979">
          <cell r="O979">
            <v>448</v>
          </cell>
          <cell r="P979">
            <v>-490050</v>
          </cell>
        </row>
        <row r="980">
          <cell r="O980">
            <v>519</v>
          </cell>
          <cell r="P980">
            <v>-998250</v>
          </cell>
        </row>
        <row r="981">
          <cell r="O981">
            <v>1174</v>
          </cell>
          <cell r="P981">
            <v>-1265705</v>
          </cell>
        </row>
        <row r="982">
          <cell r="O982">
            <v>1106</v>
          </cell>
          <cell r="P982">
            <v>-122164</v>
          </cell>
        </row>
        <row r="983">
          <cell r="O983">
            <v>995</v>
          </cell>
          <cell r="P983">
            <v>-418013</v>
          </cell>
        </row>
        <row r="984">
          <cell r="O984">
            <v>506</v>
          </cell>
          <cell r="P984">
            <v>-366491</v>
          </cell>
        </row>
        <row r="985">
          <cell r="O985">
            <v>489</v>
          </cell>
          <cell r="P985">
            <v>-299475</v>
          </cell>
        </row>
        <row r="986">
          <cell r="O986">
            <v>996</v>
          </cell>
          <cell r="P986">
            <v>-244328</v>
          </cell>
        </row>
        <row r="987">
          <cell r="O987">
            <v>606</v>
          </cell>
          <cell r="P987">
            <v>-201007</v>
          </cell>
        </row>
        <row r="988">
          <cell r="O988">
            <v>875</v>
          </cell>
          <cell r="P988">
            <v>-130680</v>
          </cell>
        </row>
        <row r="989">
          <cell r="O989">
            <v>885</v>
          </cell>
          <cell r="P989">
            <v>-308337</v>
          </cell>
        </row>
        <row r="990">
          <cell r="O990">
            <v>830</v>
          </cell>
          <cell r="P990">
            <v>-346540</v>
          </cell>
        </row>
        <row r="991">
          <cell r="O991">
            <v>894</v>
          </cell>
          <cell r="P991">
            <v>-1657930</v>
          </cell>
        </row>
        <row r="992">
          <cell r="O992">
            <v>838</v>
          </cell>
          <cell r="P992">
            <v>-201100</v>
          </cell>
        </row>
        <row r="993">
          <cell r="O993">
            <v>669</v>
          </cell>
          <cell r="P993">
            <v>-375300</v>
          </cell>
        </row>
        <row r="994">
          <cell r="O994">
            <v>838</v>
          </cell>
          <cell r="P994">
            <v>-80774</v>
          </cell>
        </row>
        <row r="995">
          <cell r="O995">
            <v>802</v>
          </cell>
          <cell r="P995">
            <v>-1836789</v>
          </cell>
        </row>
        <row r="996">
          <cell r="O996">
            <v>1304</v>
          </cell>
          <cell r="P996">
            <v>-463555</v>
          </cell>
        </row>
        <row r="997">
          <cell r="O997">
            <v>1336</v>
          </cell>
          <cell r="P997">
            <v>-302476</v>
          </cell>
        </row>
        <row r="998">
          <cell r="O998">
            <v>1877</v>
          </cell>
          <cell r="P998">
            <v>-390225</v>
          </cell>
        </row>
        <row r="999">
          <cell r="O999">
            <v>1859</v>
          </cell>
          <cell r="P999">
            <v>-364486</v>
          </cell>
        </row>
        <row r="1000">
          <cell r="O1000">
            <v>711</v>
          </cell>
          <cell r="P1000">
            <v>-122164</v>
          </cell>
        </row>
        <row r="1001">
          <cell r="O1001">
            <v>650</v>
          </cell>
          <cell r="P1001">
            <v>-261945</v>
          </cell>
        </row>
        <row r="1002">
          <cell r="O1002">
            <v>838</v>
          </cell>
          <cell r="P1002">
            <v>-80774</v>
          </cell>
        </row>
        <row r="1003">
          <cell r="O1003">
            <v>941</v>
          </cell>
          <cell r="P1003">
            <v>-122164</v>
          </cell>
        </row>
        <row r="1004">
          <cell r="O1004">
            <v>450</v>
          </cell>
          <cell r="P1004">
            <v>-730978</v>
          </cell>
        </row>
        <row r="1005">
          <cell r="O1005">
            <v>965</v>
          </cell>
          <cell r="P1005">
            <v>-122164</v>
          </cell>
        </row>
        <row r="1006">
          <cell r="O1006">
            <v>576</v>
          </cell>
          <cell r="P1006">
            <v>-99825</v>
          </cell>
        </row>
        <row r="1007">
          <cell r="O1007">
            <v>619</v>
          </cell>
          <cell r="P1007">
            <v>-55200</v>
          </cell>
        </row>
        <row r="1008">
          <cell r="O1008">
            <v>858</v>
          </cell>
          <cell r="P1008">
            <v>-560940</v>
          </cell>
        </row>
        <row r="1009">
          <cell r="O1009">
            <v>626</v>
          </cell>
          <cell r="P1009">
            <v>-234135</v>
          </cell>
        </row>
        <row r="1010">
          <cell r="O1010">
            <v>581</v>
          </cell>
          <cell r="P1010">
            <v>-134310</v>
          </cell>
        </row>
        <row r="1011">
          <cell r="O1011">
            <v>467</v>
          </cell>
          <cell r="P1011">
            <v>-97731</v>
          </cell>
        </row>
        <row r="1012">
          <cell r="O1012">
            <v>678</v>
          </cell>
          <cell r="P1012">
            <v>-130949</v>
          </cell>
        </row>
        <row r="1013">
          <cell r="O1013">
            <v>690</v>
          </cell>
          <cell r="P1013">
            <v>-323096</v>
          </cell>
        </row>
        <row r="1014">
          <cell r="O1014">
            <v>1035</v>
          </cell>
          <cell r="P1014">
            <v>-897503</v>
          </cell>
        </row>
        <row r="1015">
          <cell r="O1015">
            <v>1083</v>
          </cell>
          <cell r="P1015">
            <v>-202938</v>
          </cell>
        </row>
        <row r="1016">
          <cell r="O1016">
            <v>1090</v>
          </cell>
          <cell r="P1016">
            <v>-336564</v>
          </cell>
        </row>
        <row r="1017">
          <cell r="O1017">
            <v>635</v>
          </cell>
          <cell r="P1017">
            <v>-244259</v>
          </cell>
        </row>
        <row r="1018">
          <cell r="O1018">
            <v>369</v>
          </cell>
          <cell r="P1018">
            <v>-807741</v>
          </cell>
        </row>
        <row r="1019">
          <cell r="O1019">
            <v>2115</v>
          </cell>
          <cell r="P1019">
            <v>-316027</v>
          </cell>
        </row>
        <row r="1020">
          <cell r="O1020">
            <v>2342</v>
          </cell>
          <cell r="P1020">
            <v>-369439</v>
          </cell>
        </row>
        <row r="1021">
          <cell r="O1021">
            <v>2065</v>
          </cell>
          <cell r="P1021">
            <v>-1245743</v>
          </cell>
        </row>
        <row r="1022">
          <cell r="O1022">
            <v>2066</v>
          </cell>
          <cell r="P1022">
            <v>-203839</v>
          </cell>
        </row>
        <row r="1023">
          <cell r="O1023">
            <v>2166</v>
          </cell>
          <cell r="P1023">
            <v>-888377</v>
          </cell>
        </row>
        <row r="1024">
          <cell r="O1024">
            <v>2235</v>
          </cell>
          <cell r="P1024">
            <v>-78045</v>
          </cell>
        </row>
        <row r="1025">
          <cell r="O1025">
            <v>2324</v>
          </cell>
          <cell r="P1025">
            <v>-405876</v>
          </cell>
        </row>
        <row r="1026">
          <cell r="O1026">
            <v>2355</v>
          </cell>
          <cell r="P1026">
            <v>-178505</v>
          </cell>
        </row>
        <row r="1027">
          <cell r="O1027">
            <v>2234</v>
          </cell>
          <cell r="P1027">
            <v>-80774</v>
          </cell>
        </row>
        <row r="1028">
          <cell r="O1028">
            <v>2141</v>
          </cell>
          <cell r="P1028">
            <v>-276001</v>
          </cell>
        </row>
        <row r="1029">
          <cell r="O1029">
            <v>2232</v>
          </cell>
          <cell r="P1029">
            <v>-299528</v>
          </cell>
        </row>
        <row r="1030">
          <cell r="O1030">
            <v>2299</v>
          </cell>
          <cell r="P1030">
            <v>-296573</v>
          </cell>
        </row>
        <row r="1031">
          <cell r="O1031">
            <v>2167</v>
          </cell>
          <cell r="P1031">
            <v>-122164</v>
          </cell>
        </row>
        <row r="1032">
          <cell r="O1032">
            <v>2217</v>
          </cell>
          <cell r="P1032">
            <v>-55200</v>
          </cell>
        </row>
        <row r="1033">
          <cell r="O1033">
            <v>2233</v>
          </cell>
          <cell r="P1033">
            <v>-433646</v>
          </cell>
        </row>
        <row r="1034">
          <cell r="O1034">
            <v>2415</v>
          </cell>
          <cell r="P1034">
            <v>-232564</v>
          </cell>
        </row>
        <row r="1035">
          <cell r="O1035">
            <v>2411</v>
          </cell>
          <cell r="P1035">
            <v>-317145</v>
          </cell>
        </row>
        <row r="1036">
          <cell r="O1036">
            <v>2412</v>
          </cell>
          <cell r="P1036">
            <v>-192075</v>
          </cell>
        </row>
        <row r="1037">
          <cell r="O1037">
            <v>2413</v>
          </cell>
          <cell r="P1037">
            <v>-228703</v>
          </cell>
        </row>
        <row r="1038">
          <cell r="O1038">
            <v>2397</v>
          </cell>
          <cell r="P1038">
            <v>-224376</v>
          </cell>
        </row>
        <row r="1039">
          <cell r="O1039">
            <v>346</v>
          </cell>
          <cell r="P1039">
            <v>-339990</v>
          </cell>
        </row>
        <row r="1040">
          <cell r="O1040">
            <v>360</v>
          </cell>
          <cell r="P1040">
            <v>-130973</v>
          </cell>
        </row>
        <row r="1041">
          <cell r="O1041">
            <v>348</v>
          </cell>
          <cell r="P1041">
            <v>-78045</v>
          </cell>
        </row>
        <row r="1042">
          <cell r="O1042">
            <v>372</v>
          </cell>
          <cell r="P1042">
            <v>-200209</v>
          </cell>
        </row>
        <row r="1043">
          <cell r="O1043">
            <v>566</v>
          </cell>
          <cell r="P1043">
            <v>-499369</v>
          </cell>
        </row>
        <row r="1044">
          <cell r="O1044">
            <v>643</v>
          </cell>
          <cell r="P1044">
            <v>-74869</v>
          </cell>
        </row>
        <row r="1045">
          <cell r="O1045">
            <v>585</v>
          </cell>
          <cell r="P1045">
            <v>-983237</v>
          </cell>
        </row>
        <row r="1046">
          <cell r="O1046">
            <v>663</v>
          </cell>
          <cell r="P1046">
            <v>-134310</v>
          </cell>
        </row>
        <row r="1047">
          <cell r="O1047">
            <v>543</v>
          </cell>
          <cell r="P1047">
            <v>-177364</v>
          </cell>
        </row>
        <row r="1048">
          <cell r="O1048">
            <v>608</v>
          </cell>
          <cell r="P1048">
            <v>-74869</v>
          </cell>
        </row>
        <row r="1049">
          <cell r="O1049">
            <v>691</v>
          </cell>
          <cell r="P1049">
            <v>-345006</v>
          </cell>
        </row>
        <row r="1050">
          <cell r="O1050">
            <v>557</v>
          </cell>
          <cell r="P1050">
            <v>-473156</v>
          </cell>
        </row>
        <row r="1051">
          <cell r="O1051">
            <v>610</v>
          </cell>
          <cell r="P1051">
            <v>-234135</v>
          </cell>
        </row>
        <row r="1052">
          <cell r="O1052">
            <v>657</v>
          </cell>
          <cell r="P1052">
            <v>-65340</v>
          </cell>
        </row>
        <row r="1053">
          <cell r="O1053">
            <v>661</v>
          </cell>
          <cell r="P1053">
            <v>-163350</v>
          </cell>
        </row>
        <row r="1054">
          <cell r="O1054">
            <v>1350</v>
          </cell>
          <cell r="P1054">
            <v>-242322</v>
          </cell>
        </row>
        <row r="1055">
          <cell r="O1055">
            <v>1326</v>
          </cell>
          <cell r="P1055">
            <v>-299475</v>
          </cell>
        </row>
        <row r="1056">
          <cell r="O1056">
            <v>1341</v>
          </cell>
          <cell r="P1056">
            <v>-314948</v>
          </cell>
        </row>
        <row r="1057">
          <cell r="O1057">
            <v>1329</v>
          </cell>
          <cell r="P1057">
            <v>-366491</v>
          </cell>
        </row>
        <row r="1058">
          <cell r="O1058">
            <v>1336</v>
          </cell>
          <cell r="P1058">
            <v>-1741782</v>
          </cell>
        </row>
        <row r="1059">
          <cell r="O1059" t="e">
            <v>#VALUE!</v>
          </cell>
          <cell r="P1059">
            <v>-23120262</v>
          </cell>
        </row>
        <row r="1060">
          <cell r="O1060">
            <v>415</v>
          </cell>
          <cell r="P1060">
            <v>-99157</v>
          </cell>
        </row>
        <row r="1061">
          <cell r="O1061">
            <v>20134</v>
          </cell>
          <cell r="P1061">
            <v>-194040</v>
          </cell>
        </row>
        <row r="1062">
          <cell r="O1062">
            <v>20249</v>
          </cell>
          <cell r="P1062">
            <v>-97020</v>
          </cell>
        </row>
        <row r="1063">
          <cell r="O1063">
            <v>17566</v>
          </cell>
          <cell r="P1063">
            <v>-373296</v>
          </cell>
        </row>
        <row r="1064">
          <cell r="O1064">
            <v>19385</v>
          </cell>
          <cell r="P1064">
            <v>-481404</v>
          </cell>
        </row>
        <row r="1065">
          <cell r="O1065">
            <v>18897</v>
          </cell>
          <cell r="P1065">
            <v>-363825</v>
          </cell>
        </row>
        <row r="1066">
          <cell r="O1066">
            <v>19822</v>
          </cell>
          <cell r="P1066">
            <v>-830445</v>
          </cell>
        </row>
        <row r="1067">
          <cell r="O1067">
            <v>16367</v>
          </cell>
          <cell r="P1067">
            <v>-373296</v>
          </cell>
        </row>
        <row r="1068">
          <cell r="O1068">
            <v>18594</v>
          </cell>
          <cell r="P1068">
            <v>-194040</v>
          </cell>
        </row>
        <row r="1069">
          <cell r="O1069">
            <v>19725</v>
          </cell>
          <cell r="P1069">
            <v>-279972</v>
          </cell>
        </row>
        <row r="1070">
          <cell r="O1070">
            <v>20075</v>
          </cell>
          <cell r="P1070">
            <v>-97020</v>
          </cell>
        </row>
        <row r="1071">
          <cell r="O1071">
            <v>24049</v>
          </cell>
          <cell r="P1071">
            <v>-242550</v>
          </cell>
        </row>
        <row r="1072">
          <cell r="O1072">
            <v>23508</v>
          </cell>
          <cell r="P1072">
            <v>-116655</v>
          </cell>
        </row>
        <row r="1073">
          <cell r="O1073">
            <v>21533</v>
          </cell>
          <cell r="P1073">
            <v>-349965</v>
          </cell>
        </row>
        <row r="1074">
          <cell r="O1074">
            <v>22008</v>
          </cell>
          <cell r="P1074">
            <v>-933240</v>
          </cell>
        </row>
        <row r="1075">
          <cell r="O1075">
            <v>20752</v>
          </cell>
          <cell r="P1075">
            <v>-466620</v>
          </cell>
        </row>
        <row r="1076">
          <cell r="O1076">
            <v>20432</v>
          </cell>
          <cell r="P1076">
            <v>-97020</v>
          </cell>
        </row>
        <row r="1077">
          <cell r="O1077">
            <v>21056</v>
          </cell>
          <cell r="P1077">
            <v>-97020</v>
          </cell>
        </row>
        <row r="1078">
          <cell r="O1078">
            <v>21896</v>
          </cell>
          <cell r="P1078">
            <v>-194040</v>
          </cell>
        </row>
        <row r="1079">
          <cell r="O1079">
            <v>20737</v>
          </cell>
          <cell r="P1079">
            <v>-291060</v>
          </cell>
        </row>
        <row r="1080">
          <cell r="O1080">
            <v>21883</v>
          </cell>
          <cell r="P1080">
            <v>-283668</v>
          </cell>
        </row>
        <row r="1081">
          <cell r="O1081">
            <v>22483</v>
          </cell>
          <cell r="P1081">
            <v>-384384</v>
          </cell>
        </row>
        <row r="1082">
          <cell r="O1082">
            <v>20660</v>
          </cell>
          <cell r="P1082">
            <v>-93324</v>
          </cell>
        </row>
        <row r="1083">
          <cell r="O1083">
            <v>21370</v>
          </cell>
          <cell r="P1083">
            <v>-574728</v>
          </cell>
        </row>
        <row r="1084">
          <cell r="O1084">
            <v>23428</v>
          </cell>
          <cell r="P1084">
            <v>-97020</v>
          </cell>
        </row>
        <row r="1085">
          <cell r="O1085">
            <v>25190</v>
          </cell>
          <cell r="P1085">
            <v>-194040</v>
          </cell>
        </row>
        <row r="1086">
          <cell r="O1086">
            <v>26094</v>
          </cell>
          <cell r="P1086">
            <v>-242550</v>
          </cell>
        </row>
        <row r="1087">
          <cell r="O1087">
            <v>26166</v>
          </cell>
          <cell r="P1087">
            <v>-242550</v>
          </cell>
        </row>
        <row r="1088">
          <cell r="O1088">
            <v>25529</v>
          </cell>
          <cell r="P1088">
            <v>-373296</v>
          </cell>
        </row>
        <row r="1089">
          <cell r="O1089">
            <v>6394</v>
          </cell>
          <cell r="P1089">
            <v>-359205</v>
          </cell>
        </row>
        <row r="1090">
          <cell r="O1090">
            <v>756</v>
          </cell>
          <cell r="P1090">
            <v>-99157</v>
          </cell>
        </row>
        <row r="1091">
          <cell r="O1091">
            <v>997</v>
          </cell>
          <cell r="P1091">
            <v>-475398</v>
          </cell>
        </row>
        <row r="1092">
          <cell r="O1092">
            <v>1105</v>
          </cell>
          <cell r="P1092">
            <v>-363825</v>
          </cell>
        </row>
        <row r="1093">
          <cell r="O1093">
            <v>890</v>
          </cell>
          <cell r="P1093">
            <v>-482575</v>
          </cell>
        </row>
        <row r="1094">
          <cell r="O1094">
            <v>998</v>
          </cell>
          <cell r="P1094">
            <v>-238140</v>
          </cell>
        </row>
        <row r="1095">
          <cell r="O1095">
            <v>807</v>
          </cell>
          <cell r="P1095">
            <v>-592515</v>
          </cell>
        </row>
        <row r="1096">
          <cell r="O1096">
            <v>717</v>
          </cell>
          <cell r="P1096">
            <v>-121275</v>
          </cell>
        </row>
        <row r="1097">
          <cell r="O1097">
            <v>919</v>
          </cell>
          <cell r="P1097">
            <v>-99157</v>
          </cell>
        </row>
        <row r="1098">
          <cell r="O1098">
            <v>1079</v>
          </cell>
          <cell r="P1098">
            <v>-95256</v>
          </cell>
        </row>
        <row r="1099">
          <cell r="O1099">
            <v>418</v>
          </cell>
          <cell r="P1099">
            <v>-119070</v>
          </cell>
        </row>
        <row r="1100">
          <cell r="O1100">
            <v>677</v>
          </cell>
          <cell r="P1100">
            <v>-291060</v>
          </cell>
        </row>
        <row r="1101">
          <cell r="O1101">
            <v>825</v>
          </cell>
          <cell r="P1101">
            <v>-396629</v>
          </cell>
        </row>
        <row r="1102">
          <cell r="O1102">
            <v>2218</v>
          </cell>
          <cell r="P1102">
            <v>-363825</v>
          </cell>
        </row>
        <row r="1103">
          <cell r="O1103">
            <v>2067</v>
          </cell>
          <cell r="P1103">
            <v>-97020</v>
          </cell>
        </row>
        <row r="1104">
          <cell r="O1104">
            <v>2414</v>
          </cell>
          <cell r="P1104">
            <v>-341707</v>
          </cell>
        </row>
        <row r="1105">
          <cell r="O1105">
            <v>463</v>
          </cell>
          <cell r="P1105">
            <v>-709170</v>
          </cell>
        </row>
        <row r="1106">
          <cell r="O1106" t="e">
            <v>#VALUE!</v>
          </cell>
          <cell r="P1106">
            <v>-5485883</v>
          </cell>
        </row>
      </sheetData>
      <sheetData sheetId="3">
        <row r="865">
          <cell r="O865">
            <v>28232</v>
          </cell>
          <cell r="P865">
            <v>-190344</v>
          </cell>
        </row>
        <row r="866">
          <cell r="O866">
            <v>27334</v>
          </cell>
          <cell r="P866">
            <v>-194040</v>
          </cell>
        </row>
        <row r="867">
          <cell r="O867">
            <v>27393</v>
          </cell>
          <cell r="P867">
            <v>-97020</v>
          </cell>
        </row>
        <row r="868">
          <cell r="O868">
            <v>31191</v>
          </cell>
          <cell r="P868">
            <v>-242550</v>
          </cell>
        </row>
        <row r="869">
          <cell r="O869">
            <v>1933</v>
          </cell>
          <cell r="P869">
            <v>-119070</v>
          </cell>
        </row>
        <row r="870">
          <cell r="O870">
            <v>231</v>
          </cell>
          <cell r="P870">
            <v>-485100</v>
          </cell>
        </row>
        <row r="871">
          <cell r="O871">
            <v>839</v>
          </cell>
          <cell r="P871">
            <v>-119070</v>
          </cell>
        </row>
        <row r="872">
          <cell r="O872">
            <v>1504</v>
          </cell>
          <cell r="P872">
            <v>-572468</v>
          </cell>
        </row>
        <row r="873">
          <cell r="O873">
            <v>862</v>
          </cell>
          <cell r="P873">
            <v>-194040</v>
          </cell>
        </row>
        <row r="874">
          <cell r="O874">
            <v>943</v>
          </cell>
          <cell r="P874">
            <v>-119070</v>
          </cell>
        </row>
        <row r="875">
          <cell r="O875">
            <v>1176</v>
          </cell>
          <cell r="P875">
            <v>-95256</v>
          </cell>
        </row>
        <row r="876">
          <cell r="O876">
            <v>1263</v>
          </cell>
          <cell r="P876">
            <v>-190512</v>
          </cell>
        </row>
        <row r="877">
          <cell r="O877">
            <v>695</v>
          </cell>
          <cell r="P877">
            <v>-95256</v>
          </cell>
        </row>
        <row r="878">
          <cell r="O878">
            <v>709</v>
          </cell>
          <cell r="P878">
            <v>-291060</v>
          </cell>
        </row>
        <row r="879">
          <cell r="O879">
            <v>582</v>
          </cell>
          <cell r="P879">
            <v>-93324</v>
          </cell>
        </row>
        <row r="880">
          <cell r="O880">
            <v>1056</v>
          </cell>
          <cell r="P880">
            <v>-95256</v>
          </cell>
        </row>
        <row r="881">
          <cell r="O881">
            <v>1052</v>
          </cell>
          <cell r="P881">
            <v>-95256</v>
          </cell>
        </row>
        <row r="882">
          <cell r="O882">
            <v>1277</v>
          </cell>
          <cell r="P882">
            <v>-95256</v>
          </cell>
        </row>
        <row r="883">
          <cell r="O883">
            <v>2677</v>
          </cell>
          <cell r="P883">
            <v>-121275</v>
          </cell>
        </row>
        <row r="884">
          <cell r="O884">
            <v>586</v>
          </cell>
          <cell r="P884">
            <v>-121275</v>
          </cell>
        </row>
        <row r="885">
          <cell r="O885">
            <v>642</v>
          </cell>
          <cell r="P885">
            <v>-190344</v>
          </cell>
        </row>
        <row r="886">
          <cell r="O886">
            <v>1244</v>
          </cell>
          <cell r="P886">
            <v>-97020</v>
          </cell>
        </row>
        <row r="887">
          <cell r="O887" t="e">
            <v>#VALUE!</v>
          </cell>
          <cell r="P887">
            <v>-4639354</v>
          </cell>
        </row>
        <row r="888">
          <cell r="O888">
            <v>1095</v>
          </cell>
          <cell r="P888">
            <v>-95954</v>
          </cell>
        </row>
        <row r="889">
          <cell r="O889">
            <v>1066</v>
          </cell>
          <cell r="P889">
            <v>-184483</v>
          </cell>
        </row>
        <row r="890">
          <cell r="O890">
            <v>1109</v>
          </cell>
          <cell r="P890">
            <v>-342719</v>
          </cell>
        </row>
        <row r="891">
          <cell r="O891">
            <v>1196</v>
          </cell>
          <cell r="P891">
            <v>-278554</v>
          </cell>
        </row>
        <row r="892">
          <cell r="O892">
            <v>26941</v>
          </cell>
          <cell r="P892">
            <v>-366491</v>
          </cell>
        </row>
        <row r="893">
          <cell r="O893">
            <v>26919</v>
          </cell>
          <cell r="P893">
            <v>-688862</v>
          </cell>
        </row>
        <row r="894">
          <cell r="O894">
            <v>26986</v>
          </cell>
          <cell r="P894">
            <v>-55200</v>
          </cell>
        </row>
        <row r="895">
          <cell r="O895">
            <v>26918</v>
          </cell>
          <cell r="P895">
            <v>-195461</v>
          </cell>
        </row>
        <row r="896">
          <cell r="O896">
            <v>27320</v>
          </cell>
          <cell r="P896">
            <v>-79860</v>
          </cell>
        </row>
        <row r="897">
          <cell r="O897">
            <v>27333</v>
          </cell>
          <cell r="P897">
            <v>-499125</v>
          </cell>
        </row>
        <row r="898">
          <cell r="O898">
            <v>27486</v>
          </cell>
          <cell r="P898">
            <v>-195461</v>
          </cell>
        </row>
        <row r="899">
          <cell r="O899">
            <v>27340</v>
          </cell>
          <cell r="P899">
            <v>-346200</v>
          </cell>
        </row>
        <row r="900">
          <cell r="O900">
            <v>27040</v>
          </cell>
          <cell r="P900">
            <v>-134310</v>
          </cell>
        </row>
        <row r="901">
          <cell r="O901">
            <v>25376</v>
          </cell>
          <cell r="P901">
            <v>-449313</v>
          </cell>
        </row>
        <row r="902">
          <cell r="O902">
            <v>25406</v>
          </cell>
          <cell r="P902">
            <v>-244328</v>
          </cell>
        </row>
        <row r="903">
          <cell r="O903">
            <v>28233</v>
          </cell>
          <cell r="P903">
            <v>-122164</v>
          </cell>
        </row>
        <row r="904">
          <cell r="O904">
            <v>28373</v>
          </cell>
          <cell r="P904">
            <v>-458792</v>
          </cell>
        </row>
        <row r="905">
          <cell r="O905">
            <v>25753</v>
          </cell>
          <cell r="P905">
            <v>-244328</v>
          </cell>
        </row>
        <row r="906">
          <cell r="O906">
            <v>27642</v>
          </cell>
          <cell r="P906">
            <v>-289335</v>
          </cell>
        </row>
        <row r="907">
          <cell r="O907">
            <v>29024</v>
          </cell>
          <cell r="P907">
            <v>-242322</v>
          </cell>
        </row>
        <row r="908">
          <cell r="O908">
            <v>29000</v>
          </cell>
          <cell r="P908">
            <v>-232564</v>
          </cell>
        </row>
        <row r="909">
          <cell r="O909">
            <v>28736</v>
          </cell>
          <cell r="P909">
            <v>-848383</v>
          </cell>
        </row>
        <row r="910">
          <cell r="O910">
            <v>28759</v>
          </cell>
          <cell r="P910">
            <v>-479160</v>
          </cell>
        </row>
        <row r="911">
          <cell r="O911">
            <v>26578</v>
          </cell>
          <cell r="P911">
            <v>-215834</v>
          </cell>
        </row>
        <row r="912">
          <cell r="O912">
            <v>27137</v>
          </cell>
          <cell r="P912">
            <v>-658936</v>
          </cell>
        </row>
        <row r="913">
          <cell r="O913">
            <v>27143</v>
          </cell>
          <cell r="P913">
            <v>-598950</v>
          </cell>
        </row>
        <row r="914">
          <cell r="O914">
            <v>28331</v>
          </cell>
          <cell r="P914">
            <v>-177364</v>
          </cell>
        </row>
        <row r="915">
          <cell r="O915">
            <v>25762</v>
          </cell>
          <cell r="P915">
            <v>-97731</v>
          </cell>
        </row>
        <row r="916">
          <cell r="O916">
            <v>26775</v>
          </cell>
          <cell r="P916">
            <v>-165601</v>
          </cell>
        </row>
        <row r="917">
          <cell r="O917">
            <v>27394</v>
          </cell>
          <cell r="P917">
            <v>-342965</v>
          </cell>
        </row>
        <row r="918">
          <cell r="O918">
            <v>28179</v>
          </cell>
          <cell r="P918">
            <v>-389111</v>
          </cell>
        </row>
        <row r="919">
          <cell r="O919">
            <v>28295</v>
          </cell>
          <cell r="P919">
            <v>-130973</v>
          </cell>
        </row>
        <row r="920">
          <cell r="O920">
            <v>27940</v>
          </cell>
          <cell r="P920">
            <v>-843383</v>
          </cell>
        </row>
        <row r="921">
          <cell r="O921">
            <v>28189</v>
          </cell>
          <cell r="P921">
            <v>-241395</v>
          </cell>
        </row>
        <row r="922">
          <cell r="O922">
            <v>28446</v>
          </cell>
          <cell r="P922">
            <v>-149739</v>
          </cell>
        </row>
        <row r="923">
          <cell r="O923">
            <v>26767</v>
          </cell>
          <cell r="P923">
            <v>-497464</v>
          </cell>
        </row>
        <row r="924">
          <cell r="O924">
            <v>27846</v>
          </cell>
          <cell r="P924">
            <v>-342756</v>
          </cell>
        </row>
        <row r="925">
          <cell r="O925">
            <v>28436</v>
          </cell>
          <cell r="P925">
            <v>-74869</v>
          </cell>
        </row>
        <row r="926">
          <cell r="O926">
            <v>27634</v>
          </cell>
          <cell r="P926">
            <v>-322373</v>
          </cell>
        </row>
        <row r="927">
          <cell r="O927">
            <v>27856</v>
          </cell>
          <cell r="P927">
            <v>-110400</v>
          </cell>
        </row>
        <row r="928">
          <cell r="O928">
            <v>28871</v>
          </cell>
          <cell r="P928">
            <v>-780766</v>
          </cell>
        </row>
        <row r="929">
          <cell r="O929">
            <v>29301</v>
          </cell>
          <cell r="P929">
            <v>-299477</v>
          </cell>
        </row>
        <row r="930">
          <cell r="O930">
            <v>29473</v>
          </cell>
          <cell r="P930">
            <v>-457406</v>
          </cell>
        </row>
        <row r="931">
          <cell r="O931">
            <v>29963</v>
          </cell>
          <cell r="P931">
            <v>-190720</v>
          </cell>
        </row>
        <row r="932">
          <cell r="O932">
            <v>29539</v>
          </cell>
          <cell r="P932">
            <v>-244328</v>
          </cell>
        </row>
        <row r="933">
          <cell r="O933">
            <v>29562</v>
          </cell>
          <cell r="P933">
            <v>-421639</v>
          </cell>
        </row>
        <row r="934">
          <cell r="O934">
            <v>29800</v>
          </cell>
          <cell r="P934">
            <v>-666210</v>
          </cell>
        </row>
        <row r="935">
          <cell r="O935">
            <v>29245</v>
          </cell>
          <cell r="P935">
            <v>-1044210</v>
          </cell>
        </row>
        <row r="936">
          <cell r="O936">
            <v>29707</v>
          </cell>
          <cell r="P936">
            <v>-586384</v>
          </cell>
        </row>
        <row r="937">
          <cell r="O937">
            <v>30348</v>
          </cell>
          <cell r="P937">
            <v>-367624</v>
          </cell>
        </row>
        <row r="938">
          <cell r="O938">
            <v>31043</v>
          </cell>
          <cell r="P938">
            <v>-165601</v>
          </cell>
        </row>
        <row r="939">
          <cell r="O939">
            <v>29540</v>
          </cell>
          <cell r="P939">
            <v>-244328</v>
          </cell>
        </row>
        <row r="940">
          <cell r="O940">
            <v>29942</v>
          </cell>
          <cell r="P940">
            <v>-130070</v>
          </cell>
        </row>
        <row r="941">
          <cell r="O941">
            <v>30855</v>
          </cell>
          <cell r="P941">
            <v>-268620</v>
          </cell>
        </row>
        <row r="942">
          <cell r="O942">
            <v>29739</v>
          </cell>
          <cell r="P942">
            <v>-769925</v>
          </cell>
        </row>
        <row r="943">
          <cell r="O943">
            <v>31002</v>
          </cell>
          <cell r="P943">
            <v>-530204</v>
          </cell>
        </row>
        <row r="944">
          <cell r="O944">
            <v>29331</v>
          </cell>
          <cell r="P944">
            <v>-250661</v>
          </cell>
        </row>
        <row r="945">
          <cell r="O945">
            <v>29538</v>
          </cell>
          <cell r="P945">
            <v>-528040</v>
          </cell>
        </row>
        <row r="946">
          <cell r="O946">
            <v>30491</v>
          </cell>
          <cell r="P946">
            <v>-685929</v>
          </cell>
        </row>
        <row r="947">
          <cell r="O947">
            <v>29444</v>
          </cell>
          <cell r="P947">
            <v>-158611</v>
          </cell>
        </row>
        <row r="948">
          <cell r="O948">
            <v>6985</v>
          </cell>
          <cell r="P948">
            <v>-448752</v>
          </cell>
        </row>
        <row r="949">
          <cell r="O949">
            <v>7758</v>
          </cell>
          <cell r="P949">
            <v>-286080</v>
          </cell>
        </row>
        <row r="950">
          <cell r="O950">
            <v>2602</v>
          </cell>
          <cell r="P950">
            <v>-446877</v>
          </cell>
        </row>
        <row r="951">
          <cell r="O951">
            <v>1040</v>
          </cell>
          <cell r="P951">
            <v>-79305</v>
          </cell>
        </row>
        <row r="952">
          <cell r="O952">
            <v>1059</v>
          </cell>
          <cell r="P952">
            <v>-249206</v>
          </cell>
        </row>
        <row r="953">
          <cell r="O953">
            <v>831</v>
          </cell>
          <cell r="P953">
            <v>-158611</v>
          </cell>
        </row>
        <row r="954">
          <cell r="O954">
            <v>1147</v>
          </cell>
          <cell r="P954">
            <v>-130972</v>
          </cell>
        </row>
        <row r="955">
          <cell r="O955">
            <v>803</v>
          </cell>
          <cell r="P955">
            <v>-245025</v>
          </cell>
        </row>
        <row r="956">
          <cell r="O956">
            <v>1451</v>
          </cell>
          <cell r="P956">
            <v>-933788</v>
          </cell>
        </row>
        <row r="957">
          <cell r="O957">
            <v>585</v>
          </cell>
          <cell r="P957">
            <v>-590434</v>
          </cell>
        </row>
        <row r="958">
          <cell r="O958">
            <v>787</v>
          </cell>
          <cell r="P958">
            <v>-178324</v>
          </cell>
        </row>
        <row r="959">
          <cell r="O959">
            <v>603</v>
          </cell>
          <cell r="P959">
            <v>-128591</v>
          </cell>
        </row>
        <row r="960">
          <cell r="O960">
            <v>1065</v>
          </cell>
          <cell r="P960">
            <v>-421692</v>
          </cell>
        </row>
        <row r="961">
          <cell r="O961">
            <v>761</v>
          </cell>
          <cell r="P961">
            <v>-203839</v>
          </cell>
        </row>
        <row r="962">
          <cell r="O962">
            <v>827</v>
          </cell>
          <cell r="P962">
            <v>-202938</v>
          </cell>
        </row>
        <row r="963">
          <cell r="O963">
            <v>794</v>
          </cell>
          <cell r="P963">
            <v>-95954</v>
          </cell>
        </row>
        <row r="964">
          <cell r="O964">
            <v>959</v>
          </cell>
          <cell r="P964">
            <v>-512744</v>
          </cell>
        </row>
        <row r="965">
          <cell r="O965">
            <v>1028</v>
          </cell>
          <cell r="P965">
            <v>-562399</v>
          </cell>
        </row>
        <row r="966">
          <cell r="O966">
            <v>1541</v>
          </cell>
          <cell r="P966">
            <v>-160380</v>
          </cell>
        </row>
        <row r="967">
          <cell r="O967">
            <v>1486</v>
          </cell>
          <cell r="P967">
            <v>-476187</v>
          </cell>
        </row>
        <row r="968">
          <cell r="O968">
            <v>2456</v>
          </cell>
          <cell r="P968">
            <v>-220296</v>
          </cell>
        </row>
        <row r="969">
          <cell r="O969">
            <v>2500</v>
          </cell>
          <cell r="P969">
            <v>-610133</v>
          </cell>
        </row>
        <row r="970">
          <cell r="O970">
            <v>592</v>
          </cell>
          <cell r="P970">
            <v>-383156</v>
          </cell>
        </row>
        <row r="971">
          <cell r="O971">
            <v>841</v>
          </cell>
          <cell r="P971">
            <v>-287861</v>
          </cell>
        </row>
        <row r="972">
          <cell r="O972">
            <v>857</v>
          </cell>
          <cell r="P972">
            <v>-128591</v>
          </cell>
        </row>
        <row r="973">
          <cell r="O973">
            <v>888</v>
          </cell>
          <cell r="P973">
            <v>-95954</v>
          </cell>
        </row>
        <row r="974">
          <cell r="O974">
            <v>556</v>
          </cell>
          <cell r="P974">
            <v>-1004273</v>
          </cell>
        </row>
        <row r="975">
          <cell r="O975">
            <v>423</v>
          </cell>
          <cell r="P975">
            <v>-695145</v>
          </cell>
        </row>
        <row r="976">
          <cell r="O976">
            <v>503</v>
          </cell>
          <cell r="P976">
            <v>-334755</v>
          </cell>
        </row>
        <row r="977">
          <cell r="O977">
            <v>1175</v>
          </cell>
          <cell r="P977">
            <v>-191907</v>
          </cell>
        </row>
        <row r="978">
          <cell r="O978">
            <v>793</v>
          </cell>
          <cell r="P978">
            <v>-237976</v>
          </cell>
        </row>
        <row r="979">
          <cell r="O979">
            <v>380</v>
          </cell>
          <cell r="P979">
            <v>-317145</v>
          </cell>
        </row>
        <row r="980">
          <cell r="O980">
            <v>926</v>
          </cell>
          <cell r="P980">
            <v>-95954</v>
          </cell>
        </row>
        <row r="981">
          <cell r="O981">
            <v>827</v>
          </cell>
          <cell r="P981">
            <v>-153252</v>
          </cell>
        </row>
        <row r="982">
          <cell r="O982">
            <v>852</v>
          </cell>
          <cell r="P982">
            <v>-153252</v>
          </cell>
        </row>
        <row r="983">
          <cell r="O983">
            <v>826</v>
          </cell>
          <cell r="P983">
            <v>-80190</v>
          </cell>
        </row>
        <row r="984">
          <cell r="O984">
            <v>792</v>
          </cell>
          <cell r="P984">
            <v>-404771</v>
          </cell>
        </row>
        <row r="985">
          <cell r="O985">
            <v>528</v>
          </cell>
          <cell r="P985">
            <v>-128591</v>
          </cell>
        </row>
        <row r="986">
          <cell r="O986">
            <v>1291</v>
          </cell>
          <cell r="P986">
            <v>-898425</v>
          </cell>
        </row>
        <row r="987">
          <cell r="O987">
            <v>817</v>
          </cell>
          <cell r="P987">
            <v>-479770</v>
          </cell>
        </row>
        <row r="988">
          <cell r="O988">
            <v>826</v>
          </cell>
          <cell r="P988">
            <v>-396587</v>
          </cell>
        </row>
        <row r="989">
          <cell r="O989">
            <v>914</v>
          </cell>
          <cell r="P989">
            <v>-427584</v>
          </cell>
        </row>
        <row r="990">
          <cell r="O990">
            <v>1276</v>
          </cell>
          <cell r="P990">
            <v>-95954</v>
          </cell>
        </row>
        <row r="991">
          <cell r="O991">
            <v>772</v>
          </cell>
          <cell r="P991">
            <v>-128591</v>
          </cell>
        </row>
        <row r="992">
          <cell r="O992">
            <v>2497</v>
          </cell>
          <cell r="P992">
            <v>-161548</v>
          </cell>
        </row>
        <row r="993">
          <cell r="O993">
            <v>2538</v>
          </cell>
          <cell r="P993">
            <v>-373269</v>
          </cell>
        </row>
        <row r="994">
          <cell r="O994">
            <v>2495</v>
          </cell>
          <cell r="P994">
            <v>-195461</v>
          </cell>
        </row>
        <row r="995">
          <cell r="O995">
            <v>2520</v>
          </cell>
          <cell r="P995">
            <v>-195461</v>
          </cell>
        </row>
        <row r="996">
          <cell r="O996">
            <v>2523</v>
          </cell>
          <cell r="P996">
            <v>-244328</v>
          </cell>
        </row>
        <row r="997">
          <cell r="O997">
            <v>2436</v>
          </cell>
          <cell r="P997">
            <v>-430500</v>
          </cell>
        </row>
        <row r="998">
          <cell r="O998">
            <v>2462</v>
          </cell>
          <cell r="P998">
            <v>-159720</v>
          </cell>
        </row>
        <row r="999">
          <cell r="O999">
            <v>2521</v>
          </cell>
          <cell r="P999">
            <v>-299528</v>
          </cell>
        </row>
        <row r="1000">
          <cell r="O1000">
            <v>2498</v>
          </cell>
          <cell r="P1000">
            <v>-326434</v>
          </cell>
        </row>
        <row r="1001">
          <cell r="O1001">
            <v>2494</v>
          </cell>
          <cell r="P1001">
            <v>-441604</v>
          </cell>
        </row>
        <row r="1002">
          <cell r="O1002">
            <v>2496</v>
          </cell>
          <cell r="P1002">
            <v>-97731</v>
          </cell>
        </row>
        <row r="1003">
          <cell r="O1003">
            <v>2631</v>
          </cell>
          <cell r="P1003">
            <v>-163350</v>
          </cell>
        </row>
        <row r="1004">
          <cell r="O1004">
            <v>2676</v>
          </cell>
          <cell r="P1004">
            <v>-236700</v>
          </cell>
        </row>
        <row r="1005">
          <cell r="O1005">
            <v>2630</v>
          </cell>
          <cell r="P1005">
            <v>-81675</v>
          </cell>
        </row>
        <row r="1006">
          <cell r="O1006">
            <v>388</v>
          </cell>
          <cell r="P1006">
            <v>-76626</v>
          </cell>
        </row>
        <row r="1007">
          <cell r="O1007">
            <v>419</v>
          </cell>
          <cell r="P1007">
            <v>-119943</v>
          </cell>
        </row>
        <row r="1008">
          <cell r="O1008">
            <v>428</v>
          </cell>
          <cell r="P1008">
            <v>-95954</v>
          </cell>
        </row>
        <row r="1009">
          <cell r="O1009">
            <v>406</v>
          </cell>
          <cell r="P1009">
            <v>-239885</v>
          </cell>
        </row>
        <row r="1010">
          <cell r="O1010">
            <v>761</v>
          </cell>
          <cell r="P1010">
            <v>-1249531</v>
          </cell>
        </row>
        <row r="1011">
          <cell r="O1011">
            <v>710</v>
          </cell>
          <cell r="P1011">
            <v>-713263</v>
          </cell>
        </row>
        <row r="1012">
          <cell r="O1012">
            <v>770</v>
          </cell>
          <cell r="P1012">
            <v>-464683</v>
          </cell>
        </row>
        <row r="1013">
          <cell r="O1013">
            <v>1431</v>
          </cell>
          <cell r="P1013">
            <v>-716014</v>
          </cell>
        </row>
        <row r="1014">
          <cell r="O1014">
            <v>1435</v>
          </cell>
          <cell r="P1014">
            <v>-162449</v>
          </cell>
        </row>
        <row r="1015">
          <cell r="O1015">
            <v>1403</v>
          </cell>
          <cell r="P1015">
            <v>-191175</v>
          </cell>
        </row>
        <row r="1016">
          <cell r="O1016">
            <v>1412</v>
          </cell>
          <cell r="P1016">
            <v>-245025</v>
          </cell>
        </row>
        <row r="1017">
          <cell r="O1017">
            <v>1533</v>
          </cell>
          <cell r="P1017">
            <v>-246104</v>
          </cell>
        </row>
        <row r="1018">
          <cell r="O1018">
            <v>1520</v>
          </cell>
          <cell r="P1018">
            <v>-160380</v>
          </cell>
        </row>
        <row r="1019">
          <cell r="O1019">
            <v>1527</v>
          </cell>
          <cell r="P1019">
            <v>-95954</v>
          </cell>
        </row>
        <row r="1020">
          <cell r="O1020">
            <v>109</v>
          </cell>
          <cell r="P1020">
            <v>-511983</v>
          </cell>
        </row>
        <row r="1021">
          <cell r="O1021" t="e">
            <v>#VALUE!</v>
          </cell>
          <cell r="P1021">
            <v>-24277553</v>
          </cell>
        </row>
        <row r="1022">
          <cell r="O1022" t="e">
            <v>#VALUE!</v>
          </cell>
          <cell r="P1022">
            <v>-54000000</v>
          </cell>
        </row>
      </sheetData>
      <sheetData sheetId="4"/>
      <sheetData sheetId="5"/>
      <sheetData sheetId="6"/>
      <sheetData sheetId="7"/>
      <sheetData sheetId="8"/>
      <sheetData sheetId="9">
        <row r="5">
          <cell r="I5" t="str">
            <v>00016437</v>
          </cell>
        </row>
        <row r="6">
          <cell r="I6" t="str">
            <v>00021925</v>
          </cell>
        </row>
        <row r="7">
          <cell r="I7" t="str">
            <v>00031737</v>
          </cell>
        </row>
        <row r="8">
          <cell r="I8" t="str">
            <v>00054232</v>
          </cell>
        </row>
        <row r="9">
          <cell r="I9" t="str">
            <v>00054254</v>
          </cell>
        </row>
        <row r="10">
          <cell r="I10" t="str">
            <v>00054255</v>
          </cell>
        </row>
        <row r="11">
          <cell r="I11" t="str">
            <v>00054256</v>
          </cell>
        </row>
        <row r="12">
          <cell r="I12" t="str">
            <v>00054269</v>
          </cell>
        </row>
        <row r="13">
          <cell r="I13" t="str">
            <v>00054276</v>
          </cell>
        </row>
        <row r="14">
          <cell r="I14" t="str">
            <v>00054278</v>
          </cell>
        </row>
        <row r="15">
          <cell r="I15" t="str">
            <v>00054281</v>
          </cell>
        </row>
        <row r="16">
          <cell r="I16" t="str">
            <v>00054282</v>
          </cell>
        </row>
        <row r="17">
          <cell r="I17" t="str">
            <v>00054296</v>
          </cell>
        </row>
        <row r="18">
          <cell r="I18" t="str">
            <v>00054298</v>
          </cell>
        </row>
        <row r="19">
          <cell r="I19" t="str">
            <v>00054300</v>
          </cell>
        </row>
        <row r="20">
          <cell r="I20" t="str">
            <v>00054318</v>
          </cell>
        </row>
        <row r="21">
          <cell r="I21" t="str">
            <v>00054321</v>
          </cell>
        </row>
        <row r="22">
          <cell r="I22" t="str">
            <v>00054356</v>
          </cell>
        </row>
        <row r="23">
          <cell r="I23" t="str">
            <v>00054357</v>
          </cell>
        </row>
        <row r="24">
          <cell r="I24" t="str">
            <v>00054358</v>
          </cell>
        </row>
        <row r="25">
          <cell r="I25" t="str">
            <v>00054359</v>
          </cell>
        </row>
        <row r="26">
          <cell r="I26" t="str">
            <v>00054360</v>
          </cell>
        </row>
        <row r="27">
          <cell r="I27" t="str">
            <v>00054368</v>
          </cell>
        </row>
        <row r="28">
          <cell r="I28" t="str">
            <v>00054394</v>
          </cell>
        </row>
        <row r="29">
          <cell r="I29" t="str">
            <v>00054427</v>
          </cell>
        </row>
        <row r="30">
          <cell r="I30" t="str">
            <v>00054483</v>
          </cell>
        </row>
        <row r="31">
          <cell r="I31" t="str">
            <v>00055446</v>
          </cell>
        </row>
        <row r="32">
          <cell r="I32" t="str">
            <v>00055464</v>
          </cell>
        </row>
        <row r="33">
          <cell r="I33" t="str">
            <v>00055712</v>
          </cell>
        </row>
        <row r="34">
          <cell r="I34" t="str">
            <v>00055880</v>
          </cell>
        </row>
        <row r="35">
          <cell r="I35" t="str">
            <v>00056032</v>
          </cell>
        </row>
        <row r="36">
          <cell r="I36" t="str">
            <v>00056148</v>
          </cell>
        </row>
        <row r="37">
          <cell r="I37" t="str">
            <v>00056150</v>
          </cell>
        </row>
        <row r="38">
          <cell r="I38" t="str">
            <v>00056429</v>
          </cell>
        </row>
        <row r="39">
          <cell r="I39" t="str">
            <v>00056493</v>
          </cell>
        </row>
        <row r="40">
          <cell r="I40" t="str">
            <v>00056750</v>
          </cell>
        </row>
        <row r="41">
          <cell r="I41" t="str">
            <v>00056820</v>
          </cell>
        </row>
        <row r="42">
          <cell r="I42" t="str">
            <v>00056821</v>
          </cell>
        </row>
        <row r="43">
          <cell r="I43" t="str">
            <v>00056861</v>
          </cell>
        </row>
        <row r="44">
          <cell r="I44" t="str">
            <v>00056957</v>
          </cell>
        </row>
        <row r="45">
          <cell r="I45" t="str">
            <v>00056958</v>
          </cell>
        </row>
        <row r="46">
          <cell r="I46" t="str">
            <v>00056961</v>
          </cell>
        </row>
        <row r="47">
          <cell r="I47" t="str">
            <v>00056962</v>
          </cell>
        </row>
        <row r="48">
          <cell r="I48" t="str">
            <v>00057005</v>
          </cell>
        </row>
        <row r="49">
          <cell r="I49" t="str">
            <v>00057035</v>
          </cell>
        </row>
        <row r="50">
          <cell r="I50" t="str">
            <v>00057495</v>
          </cell>
        </row>
        <row r="51">
          <cell r="I51" t="str">
            <v>00057652</v>
          </cell>
        </row>
        <row r="52">
          <cell r="I52" t="str">
            <v>00047815</v>
          </cell>
        </row>
        <row r="53">
          <cell r="I53" t="str">
            <v>0006254</v>
          </cell>
        </row>
        <row r="54">
          <cell r="I54" t="str">
            <v>00052168</v>
          </cell>
        </row>
        <row r="55">
          <cell r="I55" t="str">
            <v>00000036</v>
          </cell>
        </row>
        <row r="56">
          <cell r="I56" t="str">
            <v>00003070</v>
          </cell>
        </row>
        <row r="57">
          <cell r="I57" t="str">
            <v>00008465</v>
          </cell>
        </row>
        <row r="58">
          <cell r="I58" t="str">
            <v>00008766</v>
          </cell>
        </row>
        <row r="59">
          <cell r="I59" t="str">
            <v>00009043</v>
          </cell>
        </row>
        <row r="60">
          <cell r="I60" t="str">
            <v>00011684</v>
          </cell>
        </row>
        <row r="61">
          <cell r="I61" t="str">
            <v>00012090</v>
          </cell>
        </row>
        <row r="62">
          <cell r="I62" t="str">
            <v>00012463</v>
          </cell>
        </row>
        <row r="63">
          <cell r="I63" t="str">
            <v>00018288</v>
          </cell>
        </row>
        <row r="64">
          <cell r="I64" t="str">
            <v>00018621</v>
          </cell>
        </row>
        <row r="65">
          <cell r="I65" t="str">
            <v>00019831</v>
          </cell>
        </row>
        <row r="66">
          <cell r="I66" t="str">
            <v>00020481</v>
          </cell>
        </row>
        <row r="67">
          <cell r="I67" t="str">
            <v>00021734</v>
          </cell>
        </row>
        <row r="68">
          <cell r="I68" t="str">
            <v>00021736</v>
          </cell>
        </row>
        <row r="69">
          <cell r="I69" t="str">
            <v>00021906</v>
          </cell>
        </row>
        <row r="70">
          <cell r="I70" t="str">
            <v>00021933</v>
          </cell>
        </row>
        <row r="71">
          <cell r="I71" t="str">
            <v>00021968</v>
          </cell>
        </row>
        <row r="72">
          <cell r="I72" t="str">
            <v>00022006</v>
          </cell>
        </row>
        <row r="73">
          <cell r="I73" t="str">
            <v>00022985</v>
          </cell>
        </row>
        <row r="74">
          <cell r="I74" t="str">
            <v>00022989</v>
          </cell>
        </row>
        <row r="75">
          <cell r="I75" t="str">
            <v>00023048</v>
          </cell>
        </row>
        <row r="76">
          <cell r="I76" t="str">
            <v>00023689</v>
          </cell>
        </row>
        <row r="77">
          <cell r="I77" t="str">
            <v>00023705</v>
          </cell>
        </row>
        <row r="78">
          <cell r="I78" t="str">
            <v>00024300</v>
          </cell>
        </row>
        <row r="79">
          <cell r="I79" t="str">
            <v>00024306</v>
          </cell>
        </row>
        <row r="80">
          <cell r="I80" t="str">
            <v>00024344</v>
          </cell>
        </row>
        <row r="81">
          <cell r="I81" t="str">
            <v>00025957</v>
          </cell>
        </row>
        <row r="82">
          <cell r="I82" t="str">
            <v>00026244</v>
          </cell>
        </row>
        <row r="83">
          <cell r="I83" t="str">
            <v>00026850</v>
          </cell>
        </row>
        <row r="84">
          <cell r="I84" t="str">
            <v>00027072</v>
          </cell>
        </row>
        <row r="85">
          <cell r="I85" t="str">
            <v>00027269</v>
          </cell>
        </row>
        <row r="86">
          <cell r="I86" t="str">
            <v>00027370</v>
          </cell>
        </row>
        <row r="87">
          <cell r="I87" t="str">
            <v>00027525</v>
          </cell>
        </row>
        <row r="88">
          <cell r="I88" t="str">
            <v>00029682</v>
          </cell>
        </row>
        <row r="89">
          <cell r="I89" t="str">
            <v>00029777</v>
          </cell>
        </row>
        <row r="90">
          <cell r="I90" t="str">
            <v>00029778</v>
          </cell>
        </row>
        <row r="91">
          <cell r="I91" t="str">
            <v>00031622</v>
          </cell>
        </row>
        <row r="92">
          <cell r="I92" t="str">
            <v>00034122</v>
          </cell>
        </row>
        <row r="93">
          <cell r="I93" t="str">
            <v>00034283</v>
          </cell>
        </row>
        <row r="94">
          <cell r="I94" t="str">
            <v>00035351</v>
          </cell>
        </row>
        <row r="95">
          <cell r="I95" t="str">
            <v>00036337</v>
          </cell>
        </row>
        <row r="96">
          <cell r="I96" t="str">
            <v>00036428</v>
          </cell>
        </row>
        <row r="97">
          <cell r="I97" t="str">
            <v>00036439</v>
          </cell>
        </row>
        <row r="98">
          <cell r="I98" t="str">
            <v>00036581</v>
          </cell>
        </row>
        <row r="99">
          <cell r="I99" t="str">
            <v>00037201</v>
          </cell>
        </row>
        <row r="100">
          <cell r="I100" t="str">
            <v>00037207</v>
          </cell>
        </row>
        <row r="101">
          <cell r="I101" t="str">
            <v>00037298</v>
          </cell>
        </row>
        <row r="102">
          <cell r="I102" t="str">
            <v>00039087</v>
          </cell>
        </row>
        <row r="103">
          <cell r="I103" t="str">
            <v>00040180</v>
          </cell>
        </row>
        <row r="104">
          <cell r="I104" t="str">
            <v>00040197</v>
          </cell>
        </row>
        <row r="105">
          <cell r="I105" t="str">
            <v>00042040</v>
          </cell>
        </row>
        <row r="106">
          <cell r="I106" t="str">
            <v>00042042</v>
          </cell>
        </row>
        <row r="107">
          <cell r="I107" t="str">
            <v>00042381</v>
          </cell>
        </row>
        <row r="108">
          <cell r="I108" t="str">
            <v>00042386</v>
          </cell>
        </row>
        <row r="109">
          <cell r="I109" t="str">
            <v>00043629</v>
          </cell>
        </row>
        <row r="110">
          <cell r="I110" t="str">
            <v>00044055</v>
          </cell>
        </row>
        <row r="111">
          <cell r="I111" t="str">
            <v>00044062</v>
          </cell>
        </row>
        <row r="112">
          <cell r="I112" t="str">
            <v>00044152</v>
          </cell>
        </row>
        <row r="113">
          <cell r="I113" t="str">
            <v>00044251</v>
          </cell>
        </row>
        <row r="114">
          <cell r="I114" t="str">
            <v>00044252</v>
          </cell>
        </row>
        <row r="115">
          <cell r="I115" t="str">
            <v>00044253</v>
          </cell>
        </row>
        <row r="116">
          <cell r="I116" t="str">
            <v>00044630</v>
          </cell>
        </row>
        <row r="117">
          <cell r="I117" t="str">
            <v>00045859</v>
          </cell>
        </row>
        <row r="118">
          <cell r="I118" t="str">
            <v>00046862</v>
          </cell>
        </row>
        <row r="119">
          <cell r="I119" t="str">
            <v>00047033</v>
          </cell>
        </row>
        <row r="120">
          <cell r="I120" t="str">
            <v>00047044</v>
          </cell>
        </row>
        <row r="121">
          <cell r="I121" t="str">
            <v>00047123</v>
          </cell>
        </row>
        <row r="122">
          <cell r="I122" t="str">
            <v>00047847</v>
          </cell>
        </row>
        <row r="123">
          <cell r="I123" t="str">
            <v>00047867</v>
          </cell>
        </row>
        <row r="124">
          <cell r="I124" t="str">
            <v>00047946</v>
          </cell>
        </row>
        <row r="125">
          <cell r="I125" t="str">
            <v>00048003</v>
          </cell>
        </row>
        <row r="126">
          <cell r="I126" t="str">
            <v>00049376</v>
          </cell>
        </row>
        <row r="127">
          <cell r="I127" t="str">
            <v>00049573</v>
          </cell>
        </row>
        <row r="128">
          <cell r="I128" t="str">
            <v>00050248</v>
          </cell>
        </row>
        <row r="129">
          <cell r="I129" t="str">
            <v>00050725</v>
          </cell>
        </row>
        <row r="130">
          <cell r="I130" t="str">
            <v>00050728</v>
          </cell>
        </row>
        <row r="131">
          <cell r="I131" t="str">
            <v>00050759</v>
          </cell>
        </row>
        <row r="132">
          <cell r="I132" t="str">
            <v>00050895</v>
          </cell>
        </row>
        <row r="133">
          <cell r="I133" t="str">
            <v>00050896</v>
          </cell>
        </row>
        <row r="134">
          <cell r="I134" t="str">
            <v>00050908</v>
          </cell>
        </row>
        <row r="135">
          <cell r="I135" t="str">
            <v>00050909</v>
          </cell>
        </row>
        <row r="136">
          <cell r="I136" t="str">
            <v>00051220</v>
          </cell>
        </row>
        <row r="137">
          <cell r="I137" t="str">
            <v>00051263</v>
          </cell>
        </row>
        <row r="138">
          <cell r="I138" t="str">
            <v>00053249</v>
          </cell>
        </row>
        <row r="139">
          <cell r="I139" t="str">
            <v>00054283</v>
          </cell>
        </row>
        <row r="140">
          <cell r="I140" t="str">
            <v>00054299</v>
          </cell>
        </row>
        <row r="141">
          <cell r="I141" t="str">
            <v>00054316</v>
          </cell>
        </row>
        <row r="142">
          <cell r="I142" t="str">
            <v>00054421</v>
          </cell>
        </row>
        <row r="143">
          <cell r="I143" t="str">
            <v>00054440</v>
          </cell>
        </row>
        <row r="144">
          <cell r="I144" t="str">
            <v>00055432</v>
          </cell>
        </row>
        <row r="145">
          <cell r="I145" t="str">
            <v>00055876</v>
          </cell>
        </row>
        <row r="146">
          <cell r="I146" t="str">
            <v>00056046</v>
          </cell>
        </row>
        <row r="147">
          <cell r="I147" t="str">
            <v>00056053</v>
          </cell>
        </row>
        <row r="148">
          <cell r="I148" t="str">
            <v>00056187</v>
          </cell>
        </row>
        <row r="149">
          <cell r="I149" t="str">
            <v>00056203</v>
          </cell>
        </row>
        <row r="150">
          <cell r="I150" t="str">
            <v>00056219</v>
          </cell>
        </row>
        <row r="151">
          <cell r="I151" t="str">
            <v>00056253</v>
          </cell>
        </row>
        <row r="152">
          <cell r="I152" t="str">
            <v>00056510</v>
          </cell>
        </row>
        <row r="153">
          <cell r="I153" t="str">
            <v>00056590</v>
          </cell>
        </row>
        <row r="154">
          <cell r="I154" t="str">
            <v>00056882</v>
          </cell>
        </row>
      </sheetData>
      <sheetData sheetId="10">
        <row r="8">
          <cell r="O8">
            <v>35</v>
          </cell>
          <cell r="P8">
            <v>-1350584</v>
          </cell>
        </row>
        <row r="9">
          <cell r="O9">
            <v>34</v>
          </cell>
          <cell r="P9">
            <v>-311350</v>
          </cell>
        </row>
        <row r="10">
          <cell r="O10">
            <v>20</v>
          </cell>
          <cell r="P10">
            <v>-197802</v>
          </cell>
        </row>
        <row r="11">
          <cell r="O11">
            <v>3</v>
          </cell>
          <cell r="P11">
            <v>-203902</v>
          </cell>
        </row>
        <row r="12">
          <cell r="O12">
            <v>7</v>
          </cell>
          <cell r="P12">
            <v>-497068</v>
          </cell>
        </row>
        <row r="13">
          <cell r="O13">
            <v>16</v>
          </cell>
          <cell r="P13">
            <v>-1170465</v>
          </cell>
        </row>
        <row r="14">
          <cell r="O14">
            <v>53</v>
          </cell>
          <cell r="P14">
            <v>-54197</v>
          </cell>
        </row>
        <row r="15">
          <cell r="O15">
            <v>14</v>
          </cell>
          <cell r="P15">
            <v>-119943</v>
          </cell>
        </row>
        <row r="16">
          <cell r="O16">
            <v>371</v>
          </cell>
          <cell r="P16">
            <v>-847077</v>
          </cell>
        </row>
        <row r="17">
          <cell r="O17">
            <v>1401</v>
          </cell>
          <cell r="P17">
            <v>-1356404</v>
          </cell>
        </row>
        <row r="18">
          <cell r="O18">
            <v>108</v>
          </cell>
          <cell r="P18">
            <v>-629488</v>
          </cell>
        </row>
        <row r="19">
          <cell r="O19">
            <v>321</v>
          </cell>
          <cell r="P19">
            <v>-249927</v>
          </cell>
        </row>
        <row r="20">
          <cell r="O20">
            <v>204</v>
          </cell>
          <cell r="P20">
            <v>-307843</v>
          </cell>
        </row>
        <row r="21">
          <cell r="O21">
            <v>639</v>
          </cell>
          <cell r="P21">
            <v>-80190</v>
          </cell>
        </row>
        <row r="22">
          <cell r="O22">
            <v>728</v>
          </cell>
          <cell r="P22">
            <v>-237916</v>
          </cell>
        </row>
        <row r="23">
          <cell r="O23">
            <v>121</v>
          </cell>
          <cell r="P23">
            <v>-163300</v>
          </cell>
        </row>
        <row r="24">
          <cell r="O24">
            <v>333</v>
          </cell>
          <cell r="P24">
            <v>-237916</v>
          </cell>
        </row>
        <row r="25">
          <cell r="O25">
            <v>975</v>
          </cell>
          <cell r="P25">
            <v>-276010</v>
          </cell>
        </row>
        <row r="26">
          <cell r="O26">
            <v>1043</v>
          </cell>
          <cell r="P26">
            <v>-216786</v>
          </cell>
        </row>
        <row r="27">
          <cell r="O27">
            <v>160</v>
          </cell>
          <cell r="P27">
            <v>-228336</v>
          </cell>
        </row>
        <row r="28">
          <cell r="O28">
            <v>149</v>
          </cell>
          <cell r="P28">
            <v>-119943</v>
          </cell>
        </row>
        <row r="29">
          <cell r="O29">
            <v>496</v>
          </cell>
          <cell r="P29">
            <v>-355535</v>
          </cell>
        </row>
        <row r="30">
          <cell r="O30">
            <v>674</v>
          </cell>
          <cell r="P30">
            <v>-859286</v>
          </cell>
        </row>
        <row r="31">
          <cell r="O31">
            <v>1487</v>
          </cell>
          <cell r="P31">
            <v>-533967</v>
          </cell>
        </row>
        <row r="32">
          <cell r="O32">
            <v>836</v>
          </cell>
          <cell r="P32">
            <v>-359828</v>
          </cell>
        </row>
        <row r="33">
          <cell r="O33">
            <v>600</v>
          </cell>
          <cell r="P33">
            <v>-586195</v>
          </cell>
        </row>
        <row r="34">
          <cell r="O34">
            <v>644</v>
          </cell>
          <cell r="P34">
            <v>-914248</v>
          </cell>
        </row>
        <row r="35">
          <cell r="O35">
            <v>1333</v>
          </cell>
          <cell r="P35">
            <v>-119943</v>
          </cell>
        </row>
        <row r="36">
          <cell r="O36">
            <v>1742</v>
          </cell>
          <cell r="P36">
            <v>-359828</v>
          </cell>
        </row>
        <row r="37">
          <cell r="O37">
            <v>177</v>
          </cell>
          <cell r="P37">
            <v>-66177</v>
          </cell>
        </row>
        <row r="38">
          <cell r="O38">
            <v>178</v>
          </cell>
          <cell r="P38">
            <v>-624671</v>
          </cell>
        </row>
        <row r="39">
          <cell r="O39">
            <v>81</v>
          </cell>
          <cell r="P39">
            <v>-1177532</v>
          </cell>
        </row>
        <row r="40">
          <cell r="O40">
            <v>50</v>
          </cell>
          <cell r="P40">
            <v>-468474</v>
          </cell>
        </row>
        <row r="41">
          <cell r="O41">
            <v>30</v>
          </cell>
          <cell r="P41">
            <v>-621955</v>
          </cell>
        </row>
        <row r="42">
          <cell r="O42">
            <v>56</v>
          </cell>
          <cell r="P42">
            <v>-1056334</v>
          </cell>
        </row>
        <row r="43">
          <cell r="O43">
            <v>80</v>
          </cell>
          <cell r="P43">
            <v>-721305</v>
          </cell>
        </row>
        <row r="44">
          <cell r="O44">
            <v>237</v>
          </cell>
          <cell r="P44">
            <v>-959429</v>
          </cell>
        </row>
        <row r="45">
          <cell r="O45">
            <v>243</v>
          </cell>
          <cell r="P45">
            <v>-641520</v>
          </cell>
        </row>
        <row r="46">
          <cell r="O46">
            <v>17</v>
          </cell>
          <cell r="P46">
            <v>-119943</v>
          </cell>
        </row>
        <row r="47">
          <cell r="O47">
            <v>143</v>
          </cell>
          <cell r="P47">
            <v>-261446</v>
          </cell>
        </row>
        <row r="48">
          <cell r="O48">
            <v>24</v>
          </cell>
          <cell r="P48">
            <v>-295940</v>
          </cell>
        </row>
        <row r="49">
          <cell r="O49">
            <v>129</v>
          </cell>
          <cell r="P49">
            <v>-203902</v>
          </cell>
        </row>
        <row r="50">
          <cell r="O50">
            <v>22</v>
          </cell>
          <cell r="P50">
            <v>-286080</v>
          </cell>
        </row>
        <row r="51">
          <cell r="O51">
            <v>3</v>
          </cell>
          <cell r="P51">
            <v>-195577</v>
          </cell>
        </row>
        <row r="52">
          <cell r="O52">
            <v>20</v>
          </cell>
          <cell r="P52">
            <v>-310526</v>
          </cell>
        </row>
        <row r="53">
          <cell r="O53">
            <v>36</v>
          </cell>
          <cell r="P53">
            <v>-320760</v>
          </cell>
        </row>
        <row r="54">
          <cell r="O54">
            <v>97</v>
          </cell>
          <cell r="P54">
            <v>-588060</v>
          </cell>
        </row>
        <row r="55">
          <cell r="O55">
            <v>6</v>
          </cell>
          <cell r="P55">
            <v>-320760</v>
          </cell>
        </row>
        <row r="56">
          <cell r="O56">
            <v>52</v>
          </cell>
          <cell r="P56">
            <v>-490050</v>
          </cell>
        </row>
        <row r="57">
          <cell r="O57">
            <v>168</v>
          </cell>
          <cell r="P57">
            <v>-716014</v>
          </cell>
        </row>
        <row r="58">
          <cell r="O58">
            <v>111</v>
          </cell>
          <cell r="P58">
            <v>-1065523</v>
          </cell>
        </row>
        <row r="59">
          <cell r="O59">
            <v>58</v>
          </cell>
          <cell r="P59">
            <v>-311517</v>
          </cell>
        </row>
        <row r="60">
          <cell r="O60">
            <v>57</v>
          </cell>
          <cell r="P60">
            <v>-102643</v>
          </cell>
        </row>
        <row r="61">
          <cell r="O61">
            <v>33</v>
          </cell>
          <cell r="P61">
            <v>-119943</v>
          </cell>
        </row>
        <row r="62">
          <cell r="O62">
            <v>89</v>
          </cell>
          <cell r="P62">
            <v>-614808</v>
          </cell>
        </row>
        <row r="63">
          <cell r="O63">
            <v>34</v>
          </cell>
          <cell r="P63">
            <v>-400950</v>
          </cell>
        </row>
        <row r="64">
          <cell r="O64">
            <v>1</v>
          </cell>
          <cell r="P64">
            <v>-661197</v>
          </cell>
        </row>
        <row r="65">
          <cell r="O65">
            <v>1</v>
          </cell>
          <cell r="P65">
            <v>-426417</v>
          </cell>
        </row>
        <row r="66">
          <cell r="O66">
            <v>63</v>
          </cell>
          <cell r="P66">
            <v>-492647</v>
          </cell>
        </row>
        <row r="67">
          <cell r="O67">
            <v>59</v>
          </cell>
          <cell r="P67">
            <v>-65934</v>
          </cell>
        </row>
        <row r="68">
          <cell r="O68">
            <v>220</v>
          </cell>
          <cell r="P68">
            <v>-240570</v>
          </cell>
        </row>
        <row r="69">
          <cell r="O69">
            <v>137</v>
          </cell>
          <cell r="P69">
            <v>-153965</v>
          </cell>
        </row>
        <row r="70">
          <cell r="O70">
            <v>166</v>
          </cell>
          <cell r="P70">
            <v>-104844</v>
          </cell>
        </row>
        <row r="71">
          <cell r="O71">
            <v>243</v>
          </cell>
          <cell r="P71">
            <v>-749371</v>
          </cell>
        </row>
        <row r="72">
          <cell r="O72">
            <v>153</v>
          </cell>
          <cell r="P72">
            <v>-208833</v>
          </cell>
        </row>
        <row r="73">
          <cell r="O73">
            <v>167</v>
          </cell>
          <cell r="P73">
            <v>-187253</v>
          </cell>
        </row>
        <row r="74">
          <cell r="O74">
            <v>224</v>
          </cell>
          <cell r="P74">
            <v>-220296</v>
          </cell>
        </row>
        <row r="75">
          <cell r="O75">
            <v>178</v>
          </cell>
          <cell r="P75">
            <v>-619952</v>
          </cell>
        </row>
        <row r="76">
          <cell r="O76">
            <v>229</v>
          </cell>
          <cell r="P76">
            <v>-385774</v>
          </cell>
        </row>
        <row r="77">
          <cell r="O77">
            <v>5701</v>
          </cell>
          <cell r="P77">
            <v>-161548</v>
          </cell>
        </row>
        <row r="78">
          <cell r="O78">
            <v>1985</v>
          </cell>
          <cell r="P78">
            <v>-641520</v>
          </cell>
        </row>
        <row r="79">
          <cell r="O79">
            <v>2014</v>
          </cell>
          <cell r="P79">
            <v>-79305</v>
          </cell>
        </row>
        <row r="80">
          <cell r="O80">
            <v>6229</v>
          </cell>
          <cell r="P80">
            <v>-838663</v>
          </cell>
        </row>
        <row r="81">
          <cell r="O81">
            <v>2491</v>
          </cell>
          <cell r="P81">
            <v>-515069</v>
          </cell>
        </row>
        <row r="82">
          <cell r="O82">
            <v>3211</v>
          </cell>
          <cell r="P82">
            <v>-200151</v>
          </cell>
        </row>
        <row r="83">
          <cell r="O83">
            <v>5665</v>
          </cell>
          <cell r="P83">
            <v>-325799</v>
          </cell>
        </row>
        <row r="84">
          <cell r="O84">
            <v>3424</v>
          </cell>
          <cell r="P84">
            <v>-732983</v>
          </cell>
        </row>
        <row r="85">
          <cell r="O85">
            <v>5116</v>
          </cell>
          <cell r="P85">
            <v>-133502</v>
          </cell>
        </row>
        <row r="86">
          <cell r="O86">
            <v>5227</v>
          </cell>
          <cell r="P86">
            <v>-100174</v>
          </cell>
        </row>
        <row r="87">
          <cell r="O87">
            <v>6375</v>
          </cell>
          <cell r="P87">
            <v>-764656</v>
          </cell>
        </row>
        <row r="88">
          <cell r="O88">
            <v>1871</v>
          </cell>
          <cell r="P88">
            <v>-95360</v>
          </cell>
        </row>
        <row r="89">
          <cell r="O89">
            <v>2985</v>
          </cell>
          <cell r="P89">
            <v>-694289</v>
          </cell>
        </row>
        <row r="90">
          <cell r="O90">
            <v>5507</v>
          </cell>
          <cell r="P90">
            <v>-99758</v>
          </cell>
        </row>
        <row r="91">
          <cell r="O91">
            <v>6330</v>
          </cell>
          <cell r="P91">
            <v>-249124</v>
          </cell>
        </row>
        <row r="92">
          <cell r="O92">
            <v>4603</v>
          </cell>
          <cell r="P92">
            <v>-2722323</v>
          </cell>
        </row>
        <row r="93">
          <cell r="O93">
            <v>2627</v>
          </cell>
          <cell r="P93">
            <v>-1932461</v>
          </cell>
        </row>
        <row r="94">
          <cell r="O94">
            <v>5744</v>
          </cell>
          <cell r="P94">
            <v>-689588</v>
          </cell>
        </row>
        <row r="95">
          <cell r="O95">
            <v>2399</v>
          </cell>
          <cell r="P95">
            <v>-109460</v>
          </cell>
        </row>
        <row r="96">
          <cell r="O96">
            <v>4824</v>
          </cell>
          <cell r="P96">
            <v>-677824</v>
          </cell>
        </row>
        <row r="97">
          <cell r="O97">
            <v>6280</v>
          </cell>
          <cell r="P97">
            <v>-1728049</v>
          </cell>
        </row>
        <row r="98">
          <cell r="O98">
            <v>2528</v>
          </cell>
          <cell r="P98">
            <v>-144438</v>
          </cell>
        </row>
        <row r="99">
          <cell r="O99">
            <v>5934</v>
          </cell>
          <cell r="P99">
            <v>-242322</v>
          </cell>
        </row>
        <row r="100">
          <cell r="O100">
            <v>6043</v>
          </cell>
          <cell r="P100">
            <v>-497464</v>
          </cell>
        </row>
        <row r="101">
          <cell r="O101">
            <v>6069</v>
          </cell>
          <cell r="P101">
            <v>-122164</v>
          </cell>
        </row>
        <row r="102">
          <cell r="O102">
            <v>4523</v>
          </cell>
          <cell r="P102">
            <v>-855147</v>
          </cell>
        </row>
        <row r="103">
          <cell r="O103">
            <v>4756</v>
          </cell>
          <cell r="P103">
            <v>-1043878</v>
          </cell>
        </row>
        <row r="104">
          <cell r="O104">
            <v>4763</v>
          </cell>
          <cell r="P104">
            <v>-112695</v>
          </cell>
        </row>
        <row r="105">
          <cell r="O105">
            <v>1984</v>
          </cell>
          <cell r="P105">
            <v>-938067</v>
          </cell>
        </row>
        <row r="106">
          <cell r="O106">
            <v>4199</v>
          </cell>
          <cell r="P106">
            <v>-508837</v>
          </cell>
        </row>
        <row r="107">
          <cell r="O107">
            <v>5933</v>
          </cell>
          <cell r="P107">
            <v>-484645</v>
          </cell>
        </row>
        <row r="108">
          <cell r="O108">
            <v>4633</v>
          </cell>
          <cell r="P108">
            <v>-186173</v>
          </cell>
        </row>
        <row r="109">
          <cell r="O109">
            <v>2562</v>
          </cell>
          <cell r="P109">
            <v>-606986</v>
          </cell>
        </row>
        <row r="110">
          <cell r="O110">
            <v>2589</v>
          </cell>
          <cell r="P110">
            <v>-936235</v>
          </cell>
        </row>
        <row r="111">
          <cell r="O111">
            <v>4096</v>
          </cell>
          <cell r="P111">
            <v>-610819</v>
          </cell>
        </row>
        <row r="112">
          <cell r="O112">
            <v>3731</v>
          </cell>
          <cell r="P112">
            <v>-400699</v>
          </cell>
        </row>
        <row r="113">
          <cell r="O113">
            <v>6423</v>
          </cell>
          <cell r="P113">
            <v>-403871</v>
          </cell>
        </row>
        <row r="114">
          <cell r="O114">
            <v>6455</v>
          </cell>
          <cell r="P114">
            <v>-2184145</v>
          </cell>
        </row>
        <row r="115">
          <cell r="O115">
            <v>2143</v>
          </cell>
          <cell r="P115">
            <v>-1066608</v>
          </cell>
        </row>
        <row r="116">
          <cell r="O116">
            <v>4334</v>
          </cell>
          <cell r="P116">
            <v>-445260</v>
          </cell>
        </row>
        <row r="117">
          <cell r="O117">
            <v>2281</v>
          </cell>
          <cell r="P117">
            <v>-947727</v>
          </cell>
        </row>
        <row r="118">
          <cell r="O118">
            <v>5741</v>
          </cell>
          <cell r="P118">
            <v>-398165</v>
          </cell>
        </row>
        <row r="119">
          <cell r="O119">
            <v>3953</v>
          </cell>
          <cell r="P119">
            <v>-528737</v>
          </cell>
        </row>
        <row r="120">
          <cell r="O120">
            <v>4178</v>
          </cell>
          <cell r="P120">
            <v>-85671</v>
          </cell>
        </row>
        <row r="121">
          <cell r="O121">
            <v>4713</v>
          </cell>
          <cell r="P121">
            <v>-1792791</v>
          </cell>
        </row>
        <row r="122">
          <cell r="O122">
            <v>7292</v>
          </cell>
          <cell r="P122">
            <v>-283712</v>
          </cell>
        </row>
        <row r="123">
          <cell r="O123">
            <v>1794</v>
          </cell>
          <cell r="P123">
            <v>-1499269</v>
          </cell>
        </row>
        <row r="124">
          <cell r="O124">
            <v>326</v>
          </cell>
          <cell r="P124">
            <v>-510654</v>
          </cell>
        </row>
        <row r="125">
          <cell r="O125">
            <v>161</v>
          </cell>
          <cell r="P125">
            <v>-184613</v>
          </cell>
        </row>
        <row r="126">
          <cell r="O126">
            <v>156</v>
          </cell>
          <cell r="P126">
            <v>-339381</v>
          </cell>
        </row>
        <row r="127">
          <cell r="O127">
            <v>163</v>
          </cell>
          <cell r="P127">
            <v>-420523</v>
          </cell>
        </row>
        <row r="128">
          <cell r="O128">
            <v>149</v>
          </cell>
          <cell r="P128">
            <v>-130973</v>
          </cell>
        </row>
        <row r="129">
          <cell r="O129">
            <v>286</v>
          </cell>
          <cell r="P129">
            <v>-499854</v>
          </cell>
        </row>
        <row r="130">
          <cell r="O130">
            <v>287</v>
          </cell>
          <cell r="P130">
            <v>-130973</v>
          </cell>
        </row>
        <row r="131">
          <cell r="O131">
            <v>182</v>
          </cell>
          <cell r="P131">
            <v>-103839</v>
          </cell>
        </row>
        <row r="132">
          <cell r="O132">
            <v>181</v>
          </cell>
          <cell r="P132">
            <v>-365784</v>
          </cell>
        </row>
        <row r="133">
          <cell r="O133">
            <v>147</v>
          </cell>
          <cell r="P133">
            <v>-161548</v>
          </cell>
        </row>
        <row r="134">
          <cell r="O134">
            <v>183</v>
          </cell>
          <cell r="P134">
            <v>-506273</v>
          </cell>
        </row>
        <row r="135">
          <cell r="O135">
            <v>66</v>
          </cell>
          <cell r="P135">
            <v>-207678</v>
          </cell>
        </row>
        <row r="136">
          <cell r="O136">
            <v>199</v>
          </cell>
          <cell r="P136">
            <v>-325102</v>
          </cell>
        </row>
        <row r="137">
          <cell r="O137">
            <v>213</v>
          </cell>
          <cell r="P137">
            <v>-65133</v>
          </cell>
        </row>
        <row r="138">
          <cell r="O138">
            <v>350</v>
          </cell>
          <cell r="P138">
            <v>-424259</v>
          </cell>
        </row>
        <row r="139">
          <cell r="O139">
            <v>368</v>
          </cell>
          <cell r="P139">
            <v>-506385</v>
          </cell>
        </row>
        <row r="140">
          <cell r="O140">
            <v>153</v>
          </cell>
          <cell r="P140">
            <v>-446386</v>
          </cell>
        </row>
        <row r="141">
          <cell r="O141">
            <v>259</v>
          </cell>
          <cell r="P141">
            <v>-914166</v>
          </cell>
        </row>
        <row r="142">
          <cell r="O142">
            <v>459</v>
          </cell>
          <cell r="P142">
            <v>-201465</v>
          </cell>
        </row>
        <row r="143">
          <cell r="O143">
            <v>742</v>
          </cell>
          <cell r="P143">
            <v>-678671</v>
          </cell>
        </row>
        <row r="144">
          <cell r="O144">
            <v>65</v>
          </cell>
          <cell r="P144">
            <v>-95360</v>
          </cell>
        </row>
        <row r="145">
          <cell r="O145">
            <v>111</v>
          </cell>
          <cell r="P145">
            <v>-244328</v>
          </cell>
        </row>
        <row r="146">
          <cell r="O146">
            <v>112</v>
          </cell>
          <cell r="P146">
            <v>-320760</v>
          </cell>
        </row>
        <row r="147">
          <cell r="O147">
            <v>311</v>
          </cell>
          <cell r="P147">
            <v>-103839</v>
          </cell>
        </row>
        <row r="148">
          <cell r="O148">
            <v>260</v>
          </cell>
          <cell r="P148">
            <v>-55200</v>
          </cell>
        </row>
        <row r="149">
          <cell r="O149">
            <v>221</v>
          </cell>
          <cell r="P149">
            <v>-122164</v>
          </cell>
        </row>
        <row r="150">
          <cell r="O150">
            <v>147</v>
          </cell>
          <cell r="P150">
            <v>-691873</v>
          </cell>
        </row>
        <row r="151">
          <cell r="O151">
            <v>71</v>
          </cell>
          <cell r="P151">
            <v>-101951</v>
          </cell>
        </row>
        <row r="152">
          <cell r="O152">
            <v>191</v>
          </cell>
          <cell r="P152">
            <v>-2056229</v>
          </cell>
        </row>
        <row r="153">
          <cell r="O153">
            <v>93</v>
          </cell>
          <cell r="P153">
            <v>-513322</v>
          </cell>
        </row>
        <row r="154">
          <cell r="O154">
            <v>257</v>
          </cell>
          <cell r="P154">
            <v>-80774</v>
          </cell>
        </row>
        <row r="155">
          <cell r="O155">
            <v>288</v>
          </cell>
          <cell r="P155">
            <v>-892526</v>
          </cell>
        </row>
        <row r="156">
          <cell r="O156">
            <v>234</v>
          </cell>
          <cell r="P156">
            <v>-122164</v>
          </cell>
        </row>
        <row r="157">
          <cell r="O157">
            <v>155</v>
          </cell>
          <cell r="P157">
            <v>-608768</v>
          </cell>
        </row>
        <row r="158">
          <cell r="O158">
            <v>182</v>
          </cell>
          <cell r="P158">
            <v>-1184735</v>
          </cell>
        </row>
        <row r="159">
          <cell r="O159">
            <v>228</v>
          </cell>
          <cell r="P159">
            <v>-440592</v>
          </cell>
        </row>
        <row r="160">
          <cell r="O160">
            <v>556</v>
          </cell>
          <cell r="P160">
            <v>-873919</v>
          </cell>
        </row>
        <row r="161">
          <cell r="O161">
            <v>578</v>
          </cell>
          <cell r="P161">
            <v>-295019</v>
          </cell>
        </row>
        <row r="162">
          <cell r="O162">
            <v>183</v>
          </cell>
          <cell r="P162">
            <v>-119943</v>
          </cell>
        </row>
        <row r="163">
          <cell r="O163">
            <v>238</v>
          </cell>
          <cell r="P163">
            <v>-663187</v>
          </cell>
        </row>
        <row r="164">
          <cell r="O164">
            <v>356</v>
          </cell>
          <cell r="P164">
            <v>-1087840</v>
          </cell>
        </row>
        <row r="165">
          <cell r="O165">
            <v>577</v>
          </cell>
          <cell r="P165">
            <v>-98353</v>
          </cell>
        </row>
        <row r="166">
          <cell r="O166">
            <v>157</v>
          </cell>
          <cell r="P166">
            <v>-239885</v>
          </cell>
        </row>
        <row r="167">
          <cell r="O167">
            <v>357</v>
          </cell>
          <cell r="P167">
            <v>-379493</v>
          </cell>
        </row>
        <row r="168">
          <cell r="O168">
            <v>232</v>
          </cell>
          <cell r="P168">
            <v>-162590</v>
          </cell>
        </row>
        <row r="169">
          <cell r="O169">
            <v>354</v>
          </cell>
          <cell r="P169">
            <v>-478755</v>
          </cell>
        </row>
        <row r="170">
          <cell r="O170">
            <v>579</v>
          </cell>
          <cell r="P170">
            <v>-947392</v>
          </cell>
        </row>
        <row r="171">
          <cell r="O171">
            <v>655</v>
          </cell>
          <cell r="P171">
            <v>-252693</v>
          </cell>
        </row>
        <row r="172">
          <cell r="O172">
            <v>355</v>
          </cell>
          <cell r="P172">
            <v>-372781</v>
          </cell>
        </row>
        <row r="173">
          <cell r="O173">
            <v>48</v>
          </cell>
          <cell r="P173">
            <v>-774644</v>
          </cell>
        </row>
        <row r="174">
          <cell r="O174">
            <v>82</v>
          </cell>
          <cell r="P174">
            <v>-200350</v>
          </cell>
        </row>
        <row r="175">
          <cell r="O175">
            <v>80</v>
          </cell>
          <cell r="P175">
            <v>-200350</v>
          </cell>
        </row>
        <row r="176">
          <cell r="O176">
            <v>86</v>
          </cell>
          <cell r="P176">
            <v>-955816</v>
          </cell>
        </row>
        <row r="177">
          <cell r="O177">
            <v>69</v>
          </cell>
          <cell r="P177">
            <v>-565419</v>
          </cell>
        </row>
        <row r="178">
          <cell r="O178">
            <v>35</v>
          </cell>
          <cell r="P178">
            <v>-305819</v>
          </cell>
        </row>
        <row r="179">
          <cell r="O179">
            <v>134</v>
          </cell>
          <cell r="P179">
            <v>-311483</v>
          </cell>
        </row>
        <row r="180">
          <cell r="O180">
            <v>77</v>
          </cell>
          <cell r="P180">
            <v>-1401539</v>
          </cell>
        </row>
        <row r="181">
          <cell r="O181">
            <v>100</v>
          </cell>
          <cell r="P181">
            <v>-356232</v>
          </cell>
        </row>
        <row r="182">
          <cell r="O182">
            <v>78</v>
          </cell>
          <cell r="P182">
            <v>-566374</v>
          </cell>
        </row>
        <row r="183">
          <cell r="O183">
            <v>101</v>
          </cell>
          <cell r="P183">
            <v>-390796</v>
          </cell>
        </row>
        <row r="184">
          <cell r="O184">
            <v>107</v>
          </cell>
          <cell r="P184">
            <v>-884542</v>
          </cell>
        </row>
        <row r="185">
          <cell r="O185">
            <v>62</v>
          </cell>
          <cell r="P185">
            <v>-709524</v>
          </cell>
        </row>
        <row r="186">
          <cell r="O186">
            <v>79</v>
          </cell>
          <cell r="P186">
            <v>-281143</v>
          </cell>
        </row>
        <row r="187">
          <cell r="O187">
            <v>289</v>
          </cell>
          <cell r="P187">
            <v>-587249</v>
          </cell>
        </row>
        <row r="188">
          <cell r="O188">
            <v>319</v>
          </cell>
          <cell r="P188">
            <v>-347335</v>
          </cell>
        </row>
        <row r="189">
          <cell r="O189">
            <v>437</v>
          </cell>
          <cell r="P189">
            <v>-291259</v>
          </cell>
        </row>
        <row r="190">
          <cell r="O190">
            <v>414</v>
          </cell>
          <cell r="P190">
            <v>-731467</v>
          </cell>
        </row>
        <row r="191">
          <cell r="O191">
            <v>377</v>
          </cell>
          <cell r="P191">
            <v>-55200</v>
          </cell>
        </row>
        <row r="192">
          <cell r="O192">
            <v>198</v>
          </cell>
          <cell r="P192">
            <v>-587948</v>
          </cell>
        </row>
        <row r="193">
          <cell r="O193">
            <v>197</v>
          </cell>
          <cell r="P193">
            <v>-49680</v>
          </cell>
        </row>
        <row r="194">
          <cell r="O194">
            <v>6737</v>
          </cell>
          <cell r="P194">
            <v>-225390</v>
          </cell>
        </row>
        <row r="195">
          <cell r="O195">
            <v>6811</v>
          </cell>
          <cell r="P195">
            <v>-204059</v>
          </cell>
        </row>
        <row r="196">
          <cell r="O196">
            <v>6605</v>
          </cell>
          <cell r="P196">
            <v>-313632</v>
          </cell>
        </row>
        <row r="197">
          <cell r="O197">
            <v>6796</v>
          </cell>
          <cell r="P197">
            <v>-488655</v>
          </cell>
        </row>
        <row r="198">
          <cell r="O198">
            <v>8606</v>
          </cell>
          <cell r="P198">
            <v>-242322</v>
          </cell>
        </row>
        <row r="199">
          <cell r="O199">
            <v>9891</v>
          </cell>
          <cell r="P199">
            <v>-404670</v>
          </cell>
        </row>
        <row r="200">
          <cell r="O200">
            <v>7747</v>
          </cell>
          <cell r="P200">
            <v>-805992</v>
          </cell>
        </row>
        <row r="201">
          <cell r="O201">
            <v>8353</v>
          </cell>
          <cell r="P201">
            <v>-622282</v>
          </cell>
        </row>
        <row r="202">
          <cell r="O202">
            <v>8595</v>
          </cell>
          <cell r="P202">
            <v>-865370</v>
          </cell>
        </row>
        <row r="203">
          <cell r="O203">
            <v>7721</v>
          </cell>
          <cell r="P203">
            <v>-381814</v>
          </cell>
        </row>
        <row r="204">
          <cell r="O204">
            <v>11968</v>
          </cell>
          <cell r="P204">
            <v>-365206</v>
          </cell>
        </row>
        <row r="205">
          <cell r="O205">
            <v>10610</v>
          </cell>
          <cell r="P205">
            <v>-817504</v>
          </cell>
        </row>
        <row r="206">
          <cell r="O206">
            <v>10185</v>
          </cell>
          <cell r="P206">
            <v>-122164</v>
          </cell>
        </row>
        <row r="207">
          <cell r="O207">
            <v>10181</v>
          </cell>
          <cell r="P207">
            <v>-610819</v>
          </cell>
        </row>
        <row r="208">
          <cell r="O208">
            <v>10143</v>
          </cell>
          <cell r="P208">
            <v>-122164</v>
          </cell>
        </row>
        <row r="209">
          <cell r="O209">
            <v>9703</v>
          </cell>
          <cell r="P209">
            <v>-110400</v>
          </cell>
        </row>
        <row r="210">
          <cell r="O210">
            <v>7831</v>
          </cell>
          <cell r="P210">
            <v>-556635</v>
          </cell>
        </row>
        <row r="211">
          <cell r="O211">
            <v>7798</v>
          </cell>
          <cell r="P211">
            <v>-470766</v>
          </cell>
        </row>
        <row r="212">
          <cell r="O212">
            <v>7221</v>
          </cell>
          <cell r="P212">
            <v>-667933</v>
          </cell>
        </row>
        <row r="213">
          <cell r="O213">
            <v>8859</v>
          </cell>
          <cell r="P213">
            <v>-1563453</v>
          </cell>
        </row>
        <row r="214">
          <cell r="O214">
            <v>7506</v>
          </cell>
          <cell r="P214">
            <v>-1008234</v>
          </cell>
        </row>
        <row r="215">
          <cell r="O215">
            <v>11981</v>
          </cell>
          <cell r="P215">
            <v>-532092</v>
          </cell>
        </row>
        <row r="216">
          <cell r="O216">
            <v>11088</v>
          </cell>
          <cell r="P216">
            <v>-381440</v>
          </cell>
        </row>
        <row r="217">
          <cell r="O217">
            <v>11079</v>
          </cell>
          <cell r="P217">
            <v>-244328</v>
          </cell>
        </row>
        <row r="218">
          <cell r="O218">
            <v>11154</v>
          </cell>
          <cell r="P218">
            <v>-122164</v>
          </cell>
        </row>
        <row r="219">
          <cell r="O219">
            <v>11275</v>
          </cell>
          <cell r="P219">
            <v>-541850</v>
          </cell>
        </row>
        <row r="220">
          <cell r="O220">
            <v>10466</v>
          </cell>
          <cell r="P220">
            <v>-490702</v>
          </cell>
        </row>
        <row r="221">
          <cell r="O221">
            <v>10487</v>
          </cell>
          <cell r="P221">
            <v>-777774</v>
          </cell>
        </row>
        <row r="222">
          <cell r="O222">
            <v>10383</v>
          </cell>
          <cell r="P222">
            <v>-135974</v>
          </cell>
        </row>
        <row r="223">
          <cell r="O223">
            <v>10371</v>
          </cell>
          <cell r="P223">
            <v>-488655</v>
          </cell>
        </row>
        <row r="224">
          <cell r="O224">
            <v>7578</v>
          </cell>
          <cell r="P224">
            <v>-130973</v>
          </cell>
        </row>
        <row r="225">
          <cell r="O225">
            <v>7477</v>
          </cell>
          <cell r="P225">
            <v>-120540</v>
          </cell>
        </row>
        <row r="226">
          <cell r="O226">
            <v>11967</v>
          </cell>
          <cell r="P226">
            <v>-301121</v>
          </cell>
        </row>
        <row r="227">
          <cell r="O227">
            <v>11731</v>
          </cell>
          <cell r="P227">
            <v>-603150</v>
          </cell>
        </row>
        <row r="228">
          <cell r="O228">
            <v>10885</v>
          </cell>
          <cell r="P228">
            <v>-226888</v>
          </cell>
        </row>
        <row r="229">
          <cell r="O229">
            <v>11036</v>
          </cell>
          <cell r="P229">
            <v>-366491</v>
          </cell>
        </row>
        <row r="230">
          <cell r="O230">
            <v>10967</v>
          </cell>
          <cell r="P230">
            <v>-528040</v>
          </cell>
        </row>
        <row r="231">
          <cell r="O231">
            <v>10413</v>
          </cell>
          <cell r="P231">
            <v>-244328</v>
          </cell>
        </row>
        <row r="232">
          <cell r="O232">
            <v>8536</v>
          </cell>
          <cell r="P232">
            <v>-366491</v>
          </cell>
        </row>
        <row r="233">
          <cell r="O233">
            <v>6880</v>
          </cell>
          <cell r="P233">
            <v>-1933779</v>
          </cell>
        </row>
        <row r="234">
          <cell r="O234">
            <v>7363</v>
          </cell>
          <cell r="P234">
            <v>-1014690</v>
          </cell>
        </row>
        <row r="235">
          <cell r="O235">
            <v>7372</v>
          </cell>
          <cell r="P235">
            <v>-1438652</v>
          </cell>
        </row>
        <row r="236">
          <cell r="O236">
            <v>9434</v>
          </cell>
          <cell r="P236">
            <v>-201465</v>
          </cell>
        </row>
        <row r="237">
          <cell r="O237">
            <v>9213</v>
          </cell>
          <cell r="P237">
            <v>-601713</v>
          </cell>
        </row>
        <row r="238">
          <cell r="O238">
            <v>11715</v>
          </cell>
          <cell r="P238">
            <v>-217939</v>
          </cell>
        </row>
        <row r="239">
          <cell r="O239">
            <v>10240</v>
          </cell>
          <cell r="P239">
            <v>-704395</v>
          </cell>
        </row>
        <row r="240">
          <cell r="O240">
            <v>6665</v>
          </cell>
          <cell r="P240">
            <v>-546909</v>
          </cell>
        </row>
        <row r="241">
          <cell r="O241">
            <v>10721</v>
          </cell>
          <cell r="P241">
            <v>-367898</v>
          </cell>
        </row>
        <row r="242">
          <cell r="O242">
            <v>8462</v>
          </cell>
          <cell r="P242">
            <v>-225390</v>
          </cell>
        </row>
        <row r="243">
          <cell r="O243">
            <v>8704</v>
          </cell>
          <cell r="P243">
            <v>-1214041</v>
          </cell>
        </row>
        <row r="244">
          <cell r="O244">
            <v>8724</v>
          </cell>
          <cell r="P244">
            <v>-99825</v>
          </cell>
        </row>
        <row r="245">
          <cell r="O245">
            <v>11939</v>
          </cell>
          <cell r="P245">
            <v>-445260</v>
          </cell>
        </row>
        <row r="246">
          <cell r="O246">
            <v>11757</v>
          </cell>
          <cell r="P246">
            <v>-327103</v>
          </cell>
        </row>
        <row r="247">
          <cell r="O247">
            <v>10874</v>
          </cell>
          <cell r="P247">
            <v>-678797</v>
          </cell>
        </row>
        <row r="248">
          <cell r="O248">
            <v>10895</v>
          </cell>
          <cell r="P248">
            <v>-807741</v>
          </cell>
        </row>
        <row r="249">
          <cell r="O249">
            <v>10640</v>
          </cell>
          <cell r="P249">
            <v>-325102</v>
          </cell>
        </row>
        <row r="250">
          <cell r="O250">
            <v>9439</v>
          </cell>
          <cell r="P250">
            <v>-378829</v>
          </cell>
        </row>
        <row r="251">
          <cell r="O251">
            <v>9472</v>
          </cell>
          <cell r="P251">
            <v>-668674</v>
          </cell>
        </row>
        <row r="252">
          <cell r="O252">
            <v>9241</v>
          </cell>
          <cell r="P252">
            <v>-1569641</v>
          </cell>
        </row>
        <row r="253">
          <cell r="O253">
            <v>11774</v>
          </cell>
          <cell r="P253">
            <v>-506273</v>
          </cell>
        </row>
        <row r="254">
          <cell r="O254">
            <v>11295</v>
          </cell>
          <cell r="P254">
            <v>-456672</v>
          </cell>
        </row>
        <row r="255">
          <cell r="O255">
            <v>11454</v>
          </cell>
          <cell r="P255">
            <v>-812844</v>
          </cell>
        </row>
        <row r="256">
          <cell r="O256">
            <v>10619</v>
          </cell>
          <cell r="P256">
            <v>-383524</v>
          </cell>
        </row>
        <row r="257">
          <cell r="O257">
            <v>10518</v>
          </cell>
          <cell r="P257">
            <v>-122164</v>
          </cell>
        </row>
        <row r="258">
          <cell r="O258">
            <v>10148</v>
          </cell>
          <cell r="P258">
            <v>-178134</v>
          </cell>
        </row>
        <row r="259">
          <cell r="O259">
            <v>8410</v>
          </cell>
          <cell r="P259">
            <v>-1073929</v>
          </cell>
        </row>
        <row r="260">
          <cell r="O260">
            <v>7799</v>
          </cell>
          <cell r="P260">
            <v>-652615</v>
          </cell>
        </row>
        <row r="261">
          <cell r="O261">
            <v>8716</v>
          </cell>
          <cell r="P261">
            <v>-392918</v>
          </cell>
        </row>
        <row r="262">
          <cell r="O262">
            <v>9466</v>
          </cell>
          <cell r="P262">
            <v>-1820084</v>
          </cell>
        </row>
        <row r="263">
          <cell r="O263">
            <v>8844</v>
          </cell>
          <cell r="P263">
            <v>-775773</v>
          </cell>
        </row>
        <row r="264">
          <cell r="O264">
            <v>11374</v>
          </cell>
          <cell r="P264">
            <v>-275055</v>
          </cell>
        </row>
        <row r="265">
          <cell r="O265">
            <v>10851</v>
          </cell>
          <cell r="P265">
            <v>-80774</v>
          </cell>
        </row>
        <row r="266">
          <cell r="O266">
            <v>11429</v>
          </cell>
          <cell r="P266">
            <v>-55200</v>
          </cell>
        </row>
        <row r="267">
          <cell r="O267">
            <v>10946</v>
          </cell>
          <cell r="P267">
            <v>-607709</v>
          </cell>
        </row>
        <row r="268">
          <cell r="O268">
            <v>10472</v>
          </cell>
          <cell r="P268">
            <v>-990039</v>
          </cell>
        </row>
        <row r="269">
          <cell r="O269">
            <v>10008</v>
          </cell>
          <cell r="P269">
            <v>-232564</v>
          </cell>
        </row>
        <row r="270">
          <cell r="O270">
            <v>9735</v>
          </cell>
          <cell r="P270">
            <v>-80774</v>
          </cell>
        </row>
        <row r="271">
          <cell r="O271">
            <v>7052</v>
          </cell>
          <cell r="P271">
            <v>-202938</v>
          </cell>
        </row>
        <row r="272">
          <cell r="O272">
            <v>10723</v>
          </cell>
          <cell r="P272">
            <v>-366491</v>
          </cell>
        </row>
        <row r="273">
          <cell r="O273">
            <v>10077</v>
          </cell>
          <cell r="P273">
            <v>-122164</v>
          </cell>
        </row>
        <row r="274">
          <cell r="O274">
            <v>8043</v>
          </cell>
          <cell r="P274">
            <v>-876115</v>
          </cell>
        </row>
        <row r="275">
          <cell r="O275">
            <v>8077</v>
          </cell>
          <cell r="P275">
            <v>-122164</v>
          </cell>
        </row>
        <row r="276">
          <cell r="O276">
            <v>8682</v>
          </cell>
          <cell r="P276">
            <v>-619027</v>
          </cell>
        </row>
        <row r="277">
          <cell r="O277">
            <v>8688</v>
          </cell>
          <cell r="P277">
            <v>-608380</v>
          </cell>
        </row>
        <row r="278">
          <cell r="O278">
            <v>7502</v>
          </cell>
          <cell r="P278">
            <v>-461652</v>
          </cell>
        </row>
        <row r="279">
          <cell r="O279">
            <v>11106</v>
          </cell>
          <cell r="P279">
            <v>-538562</v>
          </cell>
        </row>
        <row r="280">
          <cell r="O280">
            <v>11253</v>
          </cell>
          <cell r="P280">
            <v>-192357</v>
          </cell>
        </row>
        <row r="281">
          <cell r="O281">
            <v>6890</v>
          </cell>
          <cell r="P281">
            <v>-4611868</v>
          </cell>
        </row>
        <row r="282">
          <cell r="O282">
            <v>12779</v>
          </cell>
          <cell r="P282">
            <v>-80774</v>
          </cell>
        </row>
        <row r="283">
          <cell r="O283">
            <v>12765</v>
          </cell>
          <cell r="P283">
            <v>-200209</v>
          </cell>
        </row>
        <row r="284">
          <cell r="O284">
            <v>12828</v>
          </cell>
          <cell r="P284">
            <v>-949780</v>
          </cell>
        </row>
        <row r="285">
          <cell r="O285">
            <v>12862</v>
          </cell>
          <cell r="P285">
            <v>-162449</v>
          </cell>
        </row>
        <row r="286">
          <cell r="O286">
            <v>12741</v>
          </cell>
          <cell r="P286">
            <v>-890520</v>
          </cell>
        </row>
        <row r="287">
          <cell r="O287">
            <v>12427</v>
          </cell>
          <cell r="P287">
            <v>-802846</v>
          </cell>
        </row>
        <row r="288">
          <cell r="O288">
            <v>13033</v>
          </cell>
          <cell r="P288">
            <v>-606808</v>
          </cell>
        </row>
        <row r="289">
          <cell r="O289">
            <v>13023</v>
          </cell>
          <cell r="P289">
            <v>-80774</v>
          </cell>
        </row>
        <row r="290">
          <cell r="O290">
            <v>2658</v>
          </cell>
          <cell r="P290">
            <v>-530710</v>
          </cell>
        </row>
        <row r="291">
          <cell r="O291">
            <v>484</v>
          </cell>
          <cell r="P291">
            <v>-394607</v>
          </cell>
        </row>
        <row r="292">
          <cell r="O292">
            <v>493</v>
          </cell>
          <cell r="P292">
            <v>-570580</v>
          </cell>
        </row>
        <row r="293">
          <cell r="O293">
            <v>450</v>
          </cell>
          <cell r="P293">
            <v>-145043</v>
          </cell>
        </row>
        <row r="294">
          <cell r="O294">
            <v>526</v>
          </cell>
          <cell r="P294">
            <v>-841882</v>
          </cell>
        </row>
        <row r="295">
          <cell r="O295">
            <v>414</v>
          </cell>
          <cell r="P295">
            <v>-326700</v>
          </cell>
        </row>
        <row r="296">
          <cell r="O296">
            <v>495</v>
          </cell>
          <cell r="P296">
            <v>-426228</v>
          </cell>
        </row>
        <row r="297">
          <cell r="O297">
            <v>315</v>
          </cell>
          <cell r="P297">
            <v>-447259</v>
          </cell>
        </row>
        <row r="298">
          <cell r="O298">
            <v>246</v>
          </cell>
          <cell r="P298">
            <v>-636965</v>
          </cell>
        </row>
        <row r="299">
          <cell r="O299">
            <v>280</v>
          </cell>
          <cell r="P299">
            <v>-130973</v>
          </cell>
        </row>
        <row r="300">
          <cell r="O300">
            <v>419</v>
          </cell>
          <cell r="P300">
            <v>-260961</v>
          </cell>
        </row>
        <row r="301">
          <cell r="O301">
            <v>268</v>
          </cell>
          <cell r="P301">
            <v>-80774</v>
          </cell>
        </row>
        <row r="302">
          <cell r="O302">
            <v>235</v>
          </cell>
          <cell r="P302">
            <v>-1016695</v>
          </cell>
        </row>
        <row r="303">
          <cell r="O303">
            <v>335</v>
          </cell>
          <cell r="P303">
            <v>-244328</v>
          </cell>
        </row>
        <row r="304">
          <cell r="O304">
            <v>260</v>
          </cell>
          <cell r="P304">
            <v>-2412927</v>
          </cell>
        </row>
        <row r="305">
          <cell r="O305">
            <v>671</v>
          </cell>
          <cell r="P305">
            <v>-190720</v>
          </cell>
        </row>
        <row r="306">
          <cell r="O306">
            <v>838</v>
          </cell>
          <cell r="P306">
            <v>-374812</v>
          </cell>
        </row>
        <row r="307">
          <cell r="O307">
            <v>303</v>
          </cell>
          <cell r="P307">
            <v>-1574511</v>
          </cell>
        </row>
        <row r="308">
          <cell r="O308">
            <v>178</v>
          </cell>
          <cell r="P308">
            <v>-874400</v>
          </cell>
        </row>
        <row r="309">
          <cell r="O309">
            <v>180</v>
          </cell>
          <cell r="P309">
            <v>-684561</v>
          </cell>
        </row>
        <row r="310">
          <cell r="O310">
            <v>308</v>
          </cell>
          <cell r="P310">
            <v>-654863</v>
          </cell>
        </row>
        <row r="311">
          <cell r="O311">
            <v>343</v>
          </cell>
          <cell r="P311">
            <v>-130973</v>
          </cell>
        </row>
        <row r="312">
          <cell r="O312">
            <v>442</v>
          </cell>
          <cell r="P312">
            <v>-122164</v>
          </cell>
        </row>
        <row r="313">
          <cell r="O313">
            <v>184</v>
          </cell>
          <cell r="P313">
            <v>-486650</v>
          </cell>
        </row>
        <row r="314">
          <cell r="O314">
            <v>230</v>
          </cell>
          <cell r="P314">
            <v>-816750</v>
          </cell>
        </row>
        <row r="315">
          <cell r="O315">
            <v>344</v>
          </cell>
          <cell r="P315">
            <v>-366491</v>
          </cell>
        </row>
        <row r="316">
          <cell r="O316">
            <v>419</v>
          </cell>
          <cell r="P316">
            <v>-244328</v>
          </cell>
        </row>
        <row r="317">
          <cell r="O317">
            <v>428</v>
          </cell>
          <cell r="P317">
            <v>-464372</v>
          </cell>
        </row>
        <row r="318">
          <cell r="O318">
            <v>322</v>
          </cell>
          <cell r="P318">
            <v>-591879</v>
          </cell>
        </row>
        <row r="319">
          <cell r="O319">
            <v>380</v>
          </cell>
          <cell r="P319">
            <v>-55200</v>
          </cell>
        </row>
        <row r="320">
          <cell r="O320">
            <v>392</v>
          </cell>
          <cell r="P320">
            <v>-122164</v>
          </cell>
        </row>
        <row r="321">
          <cell r="O321">
            <v>507</v>
          </cell>
          <cell r="P321">
            <v>-130973</v>
          </cell>
        </row>
        <row r="322">
          <cell r="O322">
            <v>1147</v>
          </cell>
          <cell r="P322">
            <v>-95360</v>
          </cell>
        </row>
        <row r="323">
          <cell r="O323">
            <v>1040</v>
          </cell>
          <cell r="P323">
            <v>-352723</v>
          </cell>
        </row>
        <row r="324">
          <cell r="O324">
            <v>848</v>
          </cell>
          <cell r="P324">
            <v>-174139</v>
          </cell>
        </row>
        <row r="325">
          <cell r="O325">
            <v>1011</v>
          </cell>
          <cell r="P325">
            <v>-270653</v>
          </cell>
        </row>
        <row r="326">
          <cell r="O326">
            <v>890</v>
          </cell>
          <cell r="P326">
            <v>-374633</v>
          </cell>
        </row>
        <row r="327">
          <cell r="O327">
            <v>888</v>
          </cell>
          <cell r="P327">
            <v>-290453</v>
          </cell>
        </row>
        <row r="328">
          <cell r="O328">
            <v>791</v>
          </cell>
          <cell r="P328">
            <v>-240570</v>
          </cell>
        </row>
        <row r="329">
          <cell r="O329">
            <v>889</v>
          </cell>
          <cell r="P329">
            <v>-407933</v>
          </cell>
        </row>
        <row r="330">
          <cell r="O330">
            <v>887</v>
          </cell>
          <cell r="P330">
            <v>-431322</v>
          </cell>
        </row>
        <row r="331">
          <cell r="O331">
            <v>1203</v>
          </cell>
          <cell r="P331">
            <v>-129138</v>
          </cell>
        </row>
        <row r="332">
          <cell r="O332">
            <v>974</v>
          </cell>
          <cell r="P332">
            <v>-105800</v>
          </cell>
        </row>
        <row r="333">
          <cell r="O333">
            <v>747</v>
          </cell>
          <cell r="P333">
            <v>-238335</v>
          </cell>
        </row>
        <row r="334">
          <cell r="O334">
            <v>749</v>
          </cell>
          <cell r="P334">
            <v>-1499255</v>
          </cell>
        </row>
        <row r="335">
          <cell r="O335">
            <v>748</v>
          </cell>
          <cell r="P335">
            <v>-234986</v>
          </cell>
        </row>
        <row r="336">
          <cell r="O336">
            <v>1039</v>
          </cell>
          <cell r="P336">
            <v>-163404</v>
          </cell>
        </row>
        <row r="337">
          <cell r="O337">
            <v>1009</v>
          </cell>
          <cell r="P337">
            <v>-81675</v>
          </cell>
        </row>
        <row r="338">
          <cell r="O338">
            <v>973</v>
          </cell>
          <cell r="P338">
            <v>-361360</v>
          </cell>
        </row>
        <row r="339">
          <cell r="O339">
            <v>1052</v>
          </cell>
          <cell r="P339">
            <v>-1026456</v>
          </cell>
        </row>
        <row r="340">
          <cell r="O340">
            <v>146</v>
          </cell>
          <cell r="P340">
            <v>-391383</v>
          </cell>
        </row>
        <row r="341">
          <cell r="O341">
            <v>167</v>
          </cell>
          <cell r="P341">
            <v>-199650</v>
          </cell>
        </row>
        <row r="342">
          <cell r="O342">
            <v>185</v>
          </cell>
          <cell r="P342">
            <v>-811536</v>
          </cell>
        </row>
        <row r="343">
          <cell r="O343">
            <v>231</v>
          </cell>
          <cell r="P343">
            <v>-523448</v>
          </cell>
        </row>
        <row r="344">
          <cell r="O344">
            <v>225</v>
          </cell>
          <cell r="P344">
            <v>-508279</v>
          </cell>
        </row>
        <row r="345">
          <cell r="O345">
            <v>205</v>
          </cell>
          <cell r="P345">
            <v>-662475</v>
          </cell>
        </row>
        <row r="346">
          <cell r="O346">
            <v>166</v>
          </cell>
          <cell r="P346">
            <v>-421692</v>
          </cell>
        </row>
        <row r="347">
          <cell r="O347">
            <v>242</v>
          </cell>
          <cell r="P347">
            <v>-366491</v>
          </cell>
        </row>
        <row r="348">
          <cell r="O348">
            <v>230</v>
          </cell>
          <cell r="P348">
            <v>-972158</v>
          </cell>
        </row>
        <row r="349">
          <cell r="O349">
            <v>152</v>
          </cell>
          <cell r="P349">
            <v>-1242217</v>
          </cell>
        </row>
        <row r="350">
          <cell r="O350">
            <v>241</v>
          </cell>
          <cell r="P350">
            <v>-380302</v>
          </cell>
        </row>
        <row r="351">
          <cell r="O351">
            <v>240</v>
          </cell>
          <cell r="P351">
            <v>-497464</v>
          </cell>
        </row>
        <row r="352">
          <cell r="O352">
            <v>11313</v>
          </cell>
          <cell r="P352">
            <v>-812246</v>
          </cell>
        </row>
        <row r="353">
          <cell r="O353">
            <v>540</v>
          </cell>
          <cell r="P353">
            <v>-404993</v>
          </cell>
        </row>
        <row r="354">
          <cell r="O354">
            <v>495</v>
          </cell>
          <cell r="P354">
            <v>-244328</v>
          </cell>
        </row>
        <row r="355">
          <cell r="O355">
            <v>575</v>
          </cell>
          <cell r="P355">
            <v>-165601</v>
          </cell>
        </row>
        <row r="356">
          <cell r="O356">
            <v>512</v>
          </cell>
          <cell r="P356">
            <v>-212700</v>
          </cell>
        </row>
        <row r="357">
          <cell r="O357">
            <v>627</v>
          </cell>
          <cell r="P357">
            <v>-255488</v>
          </cell>
        </row>
        <row r="358">
          <cell r="O358">
            <v>629</v>
          </cell>
          <cell r="P358">
            <v>-161548</v>
          </cell>
        </row>
        <row r="359">
          <cell r="O359">
            <v>660</v>
          </cell>
          <cell r="P359">
            <v>-331964</v>
          </cell>
        </row>
        <row r="360">
          <cell r="O360">
            <v>623</v>
          </cell>
          <cell r="P360">
            <v>-203839</v>
          </cell>
        </row>
        <row r="361">
          <cell r="O361">
            <v>616</v>
          </cell>
          <cell r="P361">
            <v>-347030</v>
          </cell>
        </row>
        <row r="362">
          <cell r="O362">
            <v>653</v>
          </cell>
          <cell r="P362">
            <v>-331964</v>
          </cell>
        </row>
        <row r="363">
          <cell r="O363">
            <v>645</v>
          </cell>
          <cell r="P363">
            <v>-74869</v>
          </cell>
        </row>
        <row r="364">
          <cell r="O364">
            <v>1334</v>
          </cell>
          <cell r="P364">
            <v>-357210</v>
          </cell>
        </row>
        <row r="365">
          <cell r="O365">
            <v>858</v>
          </cell>
          <cell r="P365">
            <v>-119070</v>
          </cell>
        </row>
        <row r="366">
          <cell r="O366">
            <v>642</v>
          </cell>
          <cell r="P366">
            <v>-357210</v>
          </cell>
        </row>
        <row r="367">
          <cell r="O367">
            <v>1424</v>
          </cell>
          <cell r="P367">
            <v>-95256</v>
          </cell>
        </row>
        <row r="368">
          <cell r="O368">
            <v>4200</v>
          </cell>
          <cell r="P368">
            <v>-388080</v>
          </cell>
        </row>
        <row r="369">
          <cell r="O369">
            <v>2015</v>
          </cell>
          <cell r="P369">
            <v>-595350</v>
          </cell>
        </row>
        <row r="370">
          <cell r="O370">
            <v>6454</v>
          </cell>
          <cell r="P370">
            <v>-233310</v>
          </cell>
        </row>
        <row r="371">
          <cell r="O371">
            <v>4524</v>
          </cell>
          <cell r="P371">
            <v>-279972</v>
          </cell>
        </row>
        <row r="372">
          <cell r="O372">
            <v>2626</v>
          </cell>
          <cell r="P372">
            <v>-194040</v>
          </cell>
        </row>
        <row r="373">
          <cell r="O373">
            <v>5068</v>
          </cell>
          <cell r="P373">
            <v>-485100</v>
          </cell>
        </row>
        <row r="374">
          <cell r="O374">
            <v>3266</v>
          </cell>
          <cell r="P374">
            <v>-363825</v>
          </cell>
        </row>
        <row r="375">
          <cell r="O375">
            <v>3952</v>
          </cell>
          <cell r="P375">
            <v>-97020</v>
          </cell>
        </row>
        <row r="376">
          <cell r="O376">
            <v>2273</v>
          </cell>
          <cell r="P376">
            <v>-186883</v>
          </cell>
        </row>
        <row r="377">
          <cell r="O377">
            <v>1983</v>
          </cell>
          <cell r="P377">
            <v>-714420</v>
          </cell>
        </row>
        <row r="378">
          <cell r="O378">
            <v>9261</v>
          </cell>
          <cell r="P378">
            <v>-376992</v>
          </cell>
        </row>
        <row r="379">
          <cell r="O379">
            <v>125</v>
          </cell>
          <cell r="P379">
            <v>-119070</v>
          </cell>
        </row>
        <row r="380">
          <cell r="O380">
            <v>527</v>
          </cell>
          <cell r="P380">
            <v>-102617</v>
          </cell>
        </row>
        <row r="381">
          <cell r="O381">
            <v>49</v>
          </cell>
          <cell r="P381">
            <v>-471744</v>
          </cell>
        </row>
        <row r="382">
          <cell r="O382">
            <v>29</v>
          </cell>
          <cell r="P382">
            <v>-705348</v>
          </cell>
        </row>
        <row r="383">
          <cell r="O383">
            <v>146</v>
          </cell>
          <cell r="P383">
            <v>-121275</v>
          </cell>
        </row>
        <row r="384">
          <cell r="O384">
            <v>214</v>
          </cell>
          <cell r="P384">
            <v>-119070</v>
          </cell>
        </row>
        <row r="385">
          <cell r="O385">
            <v>155</v>
          </cell>
          <cell r="P385">
            <v>-207900</v>
          </cell>
        </row>
        <row r="386">
          <cell r="O386">
            <v>113</v>
          </cell>
          <cell r="P386">
            <v>-476280</v>
          </cell>
        </row>
        <row r="387">
          <cell r="O387">
            <v>145</v>
          </cell>
          <cell r="P387">
            <v>-119070</v>
          </cell>
        </row>
        <row r="388">
          <cell r="O388">
            <v>284</v>
          </cell>
          <cell r="P388">
            <v>-679140</v>
          </cell>
        </row>
        <row r="389">
          <cell r="O389">
            <v>178</v>
          </cell>
          <cell r="P389">
            <v>-287364</v>
          </cell>
        </row>
        <row r="390">
          <cell r="O390">
            <v>130</v>
          </cell>
          <cell r="P390">
            <v>-388080</v>
          </cell>
        </row>
        <row r="391">
          <cell r="O391">
            <v>222</v>
          </cell>
          <cell r="P391">
            <v>-363825</v>
          </cell>
        </row>
        <row r="392">
          <cell r="O392">
            <v>62</v>
          </cell>
          <cell r="P392">
            <v>-242550</v>
          </cell>
        </row>
        <row r="393">
          <cell r="O393">
            <v>98</v>
          </cell>
          <cell r="P393">
            <v>-119070</v>
          </cell>
        </row>
        <row r="394">
          <cell r="O394">
            <v>94</v>
          </cell>
          <cell r="P394">
            <v>-388080</v>
          </cell>
        </row>
        <row r="395">
          <cell r="O395">
            <v>106</v>
          </cell>
          <cell r="P395">
            <v>-119070</v>
          </cell>
        </row>
        <row r="396">
          <cell r="O396">
            <v>133</v>
          </cell>
          <cell r="P396">
            <v>-476280</v>
          </cell>
        </row>
        <row r="397">
          <cell r="O397">
            <v>168</v>
          </cell>
          <cell r="P397">
            <v>-1071630</v>
          </cell>
        </row>
        <row r="398">
          <cell r="O398">
            <v>156</v>
          </cell>
          <cell r="P398">
            <v>-119070</v>
          </cell>
        </row>
        <row r="399">
          <cell r="O399">
            <v>9</v>
          </cell>
          <cell r="P399">
            <v>-952560</v>
          </cell>
        </row>
        <row r="400">
          <cell r="O400">
            <v>126</v>
          </cell>
          <cell r="P400">
            <v>-121275</v>
          </cell>
        </row>
        <row r="401">
          <cell r="O401">
            <v>248</v>
          </cell>
          <cell r="P401">
            <v>-1334025</v>
          </cell>
        </row>
        <row r="402">
          <cell r="O402">
            <v>12526</v>
          </cell>
          <cell r="P402">
            <v>-719291</v>
          </cell>
        </row>
        <row r="403">
          <cell r="O403">
            <v>12992</v>
          </cell>
          <cell r="P403">
            <v>-366491</v>
          </cell>
        </row>
        <row r="404">
          <cell r="O404">
            <v>13842</v>
          </cell>
          <cell r="P404">
            <v>-240470</v>
          </cell>
        </row>
        <row r="405">
          <cell r="O405">
            <v>13851</v>
          </cell>
          <cell r="P405">
            <v>-790230</v>
          </cell>
        </row>
        <row r="406">
          <cell r="O406">
            <v>13476</v>
          </cell>
          <cell r="P406">
            <v>-322373</v>
          </cell>
        </row>
        <row r="407">
          <cell r="O407">
            <v>12480</v>
          </cell>
          <cell r="P407">
            <v>-619628</v>
          </cell>
        </row>
        <row r="408">
          <cell r="O408">
            <v>13104</v>
          </cell>
          <cell r="P408">
            <v>-242322</v>
          </cell>
        </row>
        <row r="409">
          <cell r="O409">
            <v>13450</v>
          </cell>
          <cell r="P409">
            <v>-271902</v>
          </cell>
        </row>
        <row r="410">
          <cell r="O410">
            <v>13710</v>
          </cell>
          <cell r="P410">
            <v>-244328</v>
          </cell>
        </row>
        <row r="411">
          <cell r="O411">
            <v>13361</v>
          </cell>
          <cell r="P411">
            <v>-242322</v>
          </cell>
        </row>
        <row r="412">
          <cell r="O412">
            <v>14473</v>
          </cell>
          <cell r="P412">
            <v>-1019646</v>
          </cell>
        </row>
        <row r="413">
          <cell r="O413">
            <v>13068</v>
          </cell>
          <cell r="P413">
            <v>-947768</v>
          </cell>
        </row>
        <row r="414">
          <cell r="O414">
            <v>13165</v>
          </cell>
          <cell r="P414">
            <v>-163350</v>
          </cell>
        </row>
        <row r="415">
          <cell r="O415">
            <v>12081</v>
          </cell>
          <cell r="P415">
            <v>-724865</v>
          </cell>
        </row>
        <row r="416">
          <cell r="O416">
            <v>12261</v>
          </cell>
          <cell r="P416">
            <v>-241395</v>
          </cell>
        </row>
        <row r="417">
          <cell r="O417">
            <v>13072</v>
          </cell>
          <cell r="P417">
            <v>-293411</v>
          </cell>
        </row>
        <row r="418">
          <cell r="O418">
            <v>12079</v>
          </cell>
          <cell r="P418">
            <v>-1459064</v>
          </cell>
        </row>
        <row r="419">
          <cell r="O419">
            <v>12232</v>
          </cell>
          <cell r="P419">
            <v>-1651113</v>
          </cell>
        </row>
        <row r="420">
          <cell r="O420">
            <v>14290</v>
          </cell>
          <cell r="P420">
            <v>-122164</v>
          </cell>
        </row>
        <row r="421">
          <cell r="O421">
            <v>14251</v>
          </cell>
          <cell r="P421">
            <v>-331201</v>
          </cell>
        </row>
        <row r="422">
          <cell r="O422">
            <v>13364</v>
          </cell>
          <cell r="P422">
            <v>-208131</v>
          </cell>
        </row>
        <row r="423">
          <cell r="O423">
            <v>12082</v>
          </cell>
          <cell r="P423">
            <v>-1134685</v>
          </cell>
        </row>
        <row r="424">
          <cell r="O424">
            <v>12043</v>
          </cell>
          <cell r="P424">
            <v>-294030</v>
          </cell>
        </row>
        <row r="425">
          <cell r="O425">
            <v>12083</v>
          </cell>
          <cell r="P425">
            <v>-804834</v>
          </cell>
        </row>
        <row r="426">
          <cell r="O426">
            <v>13366</v>
          </cell>
          <cell r="P426">
            <v>-484645</v>
          </cell>
        </row>
        <row r="427">
          <cell r="O427">
            <v>13626</v>
          </cell>
          <cell r="P427">
            <v>-338088</v>
          </cell>
        </row>
        <row r="428">
          <cell r="O428">
            <v>14487</v>
          </cell>
          <cell r="P428">
            <v>-887901</v>
          </cell>
        </row>
        <row r="429">
          <cell r="O429">
            <v>14496</v>
          </cell>
          <cell r="P429">
            <v>-502466</v>
          </cell>
        </row>
        <row r="430">
          <cell r="O430">
            <v>13989</v>
          </cell>
          <cell r="P430">
            <v>-80774</v>
          </cell>
        </row>
        <row r="431">
          <cell r="O431">
            <v>14652</v>
          </cell>
          <cell r="P431">
            <v>-1084575</v>
          </cell>
        </row>
        <row r="432">
          <cell r="O432">
            <v>14830</v>
          </cell>
          <cell r="P432">
            <v>-190809</v>
          </cell>
        </row>
        <row r="433">
          <cell r="O433">
            <v>15085</v>
          </cell>
          <cell r="P433">
            <v>-190233</v>
          </cell>
        </row>
        <row r="434">
          <cell r="O434">
            <v>15397</v>
          </cell>
          <cell r="P434">
            <v>-201607</v>
          </cell>
        </row>
        <row r="435">
          <cell r="O435">
            <v>13889</v>
          </cell>
          <cell r="P435">
            <v>-488655</v>
          </cell>
        </row>
        <row r="436">
          <cell r="O436">
            <v>14723</v>
          </cell>
          <cell r="P436">
            <v>-770362</v>
          </cell>
        </row>
        <row r="437">
          <cell r="O437">
            <v>13505</v>
          </cell>
          <cell r="P437">
            <v>-311674</v>
          </cell>
        </row>
        <row r="438">
          <cell r="O438">
            <v>15080</v>
          </cell>
          <cell r="P438">
            <v>-244328</v>
          </cell>
        </row>
        <row r="439">
          <cell r="O439">
            <v>15415</v>
          </cell>
          <cell r="P439">
            <v>-1002773</v>
          </cell>
        </row>
        <row r="440">
          <cell r="O440">
            <v>15840</v>
          </cell>
          <cell r="P440">
            <v>-401972</v>
          </cell>
        </row>
        <row r="441">
          <cell r="O441">
            <v>14031</v>
          </cell>
          <cell r="P441">
            <v>-465128</v>
          </cell>
        </row>
        <row r="442">
          <cell r="O442">
            <v>14680</v>
          </cell>
          <cell r="P442">
            <v>-165601</v>
          </cell>
        </row>
        <row r="443">
          <cell r="O443">
            <v>14851</v>
          </cell>
          <cell r="P443">
            <v>-484645</v>
          </cell>
        </row>
        <row r="444">
          <cell r="O444">
            <v>14895</v>
          </cell>
          <cell r="P444">
            <v>-727056</v>
          </cell>
        </row>
        <row r="445">
          <cell r="O445">
            <v>15086</v>
          </cell>
          <cell r="P445">
            <v>-1192695</v>
          </cell>
        </row>
        <row r="446">
          <cell r="O446">
            <v>15229</v>
          </cell>
          <cell r="P446">
            <v>-609008</v>
          </cell>
        </row>
        <row r="447">
          <cell r="O447">
            <v>15290</v>
          </cell>
          <cell r="P447">
            <v>-551711</v>
          </cell>
        </row>
        <row r="448">
          <cell r="O448">
            <v>15681</v>
          </cell>
          <cell r="P448">
            <v>-74869</v>
          </cell>
        </row>
        <row r="449">
          <cell r="O449">
            <v>15944</v>
          </cell>
          <cell r="P449">
            <v>-216894</v>
          </cell>
        </row>
        <row r="450">
          <cell r="O450">
            <v>16005</v>
          </cell>
          <cell r="P450">
            <v>-790275</v>
          </cell>
        </row>
        <row r="451">
          <cell r="O451">
            <v>13872</v>
          </cell>
          <cell r="P451">
            <v>-619157</v>
          </cell>
        </row>
        <row r="452">
          <cell r="O452">
            <v>14523</v>
          </cell>
          <cell r="P452">
            <v>-432214</v>
          </cell>
        </row>
        <row r="453">
          <cell r="O453">
            <v>14810</v>
          </cell>
          <cell r="P453">
            <v>-828003</v>
          </cell>
        </row>
        <row r="454">
          <cell r="O454">
            <v>15530</v>
          </cell>
          <cell r="P454">
            <v>-336564</v>
          </cell>
        </row>
        <row r="455">
          <cell r="O455">
            <v>16026</v>
          </cell>
          <cell r="P455">
            <v>-224608</v>
          </cell>
        </row>
        <row r="456">
          <cell r="O456">
            <v>12559</v>
          </cell>
          <cell r="P456">
            <v>-488655</v>
          </cell>
        </row>
        <row r="457">
          <cell r="O457">
            <v>14011</v>
          </cell>
          <cell r="P457">
            <v>-375998</v>
          </cell>
        </row>
        <row r="458">
          <cell r="O458">
            <v>15438</v>
          </cell>
          <cell r="P458">
            <v>-244328</v>
          </cell>
        </row>
        <row r="459">
          <cell r="O459">
            <v>14667</v>
          </cell>
          <cell r="P459">
            <v>-569248</v>
          </cell>
        </row>
        <row r="460">
          <cell r="O460">
            <v>15522</v>
          </cell>
          <cell r="P460">
            <v>-1625484</v>
          </cell>
        </row>
        <row r="461">
          <cell r="O461">
            <v>15625</v>
          </cell>
          <cell r="P461">
            <v>-673127</v>
          </cell>
        </row>
        <row r="462">
          <cell r="O462">
            <v>15888</v>
          </cell>
          <cell r="P462">
            <v>-71874</v>
          </cell>
        </row>
        <row r="463">
          <cell r="O463">
            <v>15753</v>
          </cell>
          <cell r="P463">
            <v>-829003</v>
          </cell>
        </row>
        <row r="464">
          <cell r="O464">
            <v>14174</v>
          </cell>
          <cell r="P464">
            <v>-516276</v>
          </cell>
        </row>
        <row r="465">
          <cell r="O465">
            <v>14147</v>
          </cell>
          <cell r="P465">
            <v>-416150</v>
          </cell>
        </row>
        <row r="466">
          <cell r="O466">
            <v>14531</v>
          </cell>
          <cell r="P466">
            <v>-576226</v>
          </cell>
        </row>
        <row r="467">
          <cell r="O467">
            <v>12997</v>
          </cell>
          <cell r="P467">
            <v>-860913</v>
          </cell>
        </row>
        <row r="468">
          <cell r="O468">
            <v>14818</v>
          </cell>
          <cell r="P468">
            <v>-78045</v>
          </cell>
        </row>
        <row r="469">
          <cell r="O469">
            <v>15223</v>
          </cell>
          <cell r="P469">
            <v>-412876</v>
          </cell>
        </row>
        <row r="470">
          <cell r="O470">
            <v>15680</v>
          </cell>
          <cell r="P470">
            <v>-80774</v>
          </cell>
        </row>
        <row r="471">
          <cell r="O471">
            <v>15631</v>
          </cell>
          <cell r="P471">
            <v>-78045</v>
          </cell>
        </row>
        <row r="472">
          <cell r="O472">
            <v>15926</v>
          </cell>
          <cell r="P472">
            <v>-552002</v>
          </cell>
        </row>
        <row r="473">
          <cell r="O473">
            <v>16029</v>
          </cell>
          <cell r="P473">
            <v>-243223</v>
          </cell>
        </row>
        <row r="474">
          <cell r="O474">
            <v>14173</v>
          </cell>
          <cell r="P474">
            <v>-271902</v>
          </cell>
        </row>
        <row r="475">
          <cell r="O475">
            <v>14160</v>
          </cell>
          <cell r="P475">
            <v>-768510</v>
          </cell>
        </row>
        <row r="476">
          <cell r="O476">
            <v>14432</v>
          </cell>
          <cell r="P476">
            <v>-770362</v>
          </cell>
        </row>
        <row r="477">
          <cell r="O477">
            <v>13000</v>
          </cell>
          <cell r="P477">
            <v>-732983</v>
          </cell>
        </row>
        <row r="478">
          <cell r="O478">
            <v>14975</v>
          </cell>
          <cell r="P478">
            <v>-797566</v>
          </cell>
        </row>
        <row r="479">
          <cell r="O479">
            <v>17235</v>
          </cell>
          <cell r="P479">
            <v>-433448</v>
          </cell>
        </row>
        <row r="480">
          <cell r="O480">
            <v>17762</v>
          </cell>
          <cell r="P480">
            <v>-316560</v>
          </cell>
        </row>
        <row r="481">
          <cell r="O481">
            <v>17759</v>
          </cell>
          <cell r="P481">
            <v>-748693</v>
          </cell>
        </row>
        <row r="482">
          <cell r="O482">
            <v>17755</v>
          </cell>
          <cell r="P482">
            <v>-134310</v>
          </cell>
        </row>
        <row r="483">
          <cell r="O483">
            <v>16765</v>
          </cell>
          <cell r="P483">
            <v>-530851</v>
          </cell>
        </row>
        <row r="484">
          <cell r="O484">
            <v>16311</v>
          </cell>
          <cell r="P484">
            <v>-122164</v>
          </cell>
        </row>
        <row r="485">
          <cell r="O485">
            <v>16727</v>
          </cell>
          <cell r="P485">
            <v>-357009</v>
          </cell>
        </row>
        <row r="486">
          <cell r="O486">
            <v>16857</v>
          </cell>
          <cell r="P486">
            <v>-365251</v>
          </cell>
        </row>
        <row r="487">
          <cell r="O487">
            <v>17452</v>
          </cell>
          <cell r="P487">
            <v>-299477</v>
          </cell>
        </row>
        <row r="488">
          <cell r="O488">
            <v>17218</v>
          </cell>
          <cell r="P488">
            <v>-1428038</v>
          </cell>
        </row>
        <row r="489">
          <cell r="O489">
            <v>17764</v>
          </cell>
          <cell r="P489">
            <v>-357555</v>
          </cell>
        </row>
        <row r="490">
          <cell r="O490">
            <v>16392</v>
          </cell>
          <cell r="P490">
            <v>-389749</v>
          </cell>
        </row>
        <row r="491">
          <cell r="O491">
            <v>16466</v>
          </cell>
          <cell r="P491">
            <v>-508550</v>
          </cell>
        </row>
        <row r="492">
          <cell r="O492">
            <v>16861</v>
          </cell>
          <cell r="P492">
            <v>-299528</v>
          </cell>
        </row>
        <row r="493">
          <cell r="O493">
            <v>17458</v>
          </cell>
          <cell r="P493">
            <v>-224608</v>
          </cell>
        </row>
        <row r="494">
          <cell r="O494">
            <v>17736</v>
          </cell>
          <cell r="P494">
            <v>-268620</v>
          </cell>
        </row>
        <row r="495">
          <cell r="O495">
            <v>16584</v>
          </cell>
          <cell r="P495">
            <v>-311483</v>
          </cell>
        </row>
        <row r="496">
          <cell r="O496">
            <v>17141</v>
          </cell>
          <cell r="P496">
            <v>-1764135</v>
          </cell>
        </row>
        <row r="497">
          <cell r="O497">
            <v>17221</v>
          </cell>
          <cell r="P497">
            <v>-550611</v>
          </cell>
        </row>
        <row r="498">
          <cell r="O498">
            <v>16881</v>
          </cell>
          <cell r="P498">
            <v>-366491</v>
          </cell>
        </row>
        <row r="499">
          <cell r="O499">
            <v>17198</v>
          </cell>
          <cell r="P499">
            <v>-299475</v>
          </cell>
        </row>
        <row r="500">
          <cell r="O500">
            <v>17771</v>
          </cell>
          <cell r="P500">
            <v>-299477</v>
          </cell>
        </row>
        <row r="501">
          <cell r="O501">
            <v>525</v>
          </cell>
          <cell r="P501">
            <v>-1241910</v>
          </cell>
        </row>
        <row r="502">
          <cell r="O502">
            <v>638</v>
          </cell>
          <cell r="P502">
            <v>-271949</v>
          </cell>
        </row>
        <row r="503">
          <cell r="O503">
            <v>629</v>
          </cell>
          <cell r="P503">
            <v>-78045</v>
          </cell>
        </row>
        <row r="504">
          <cell r="O504">
            <v>679</v>
          </cell>
          <cell r="P504">
            <v>-706501</v>
          </cell>
        </row>
        <row r="505">
          <cell r="O505">
            <v>668</v>
          </cell>
          <cell r="P505">
            <v>-424013</v>
          </cell>
        </row>
        <row r="506">
          <cell r="O506">
            <v>669</v>
          </cell>
          <cell r="P506">
            <v>-809821</v>
          </cell>
        </row>
        <row r="507">
          <cell r="O507">
            <v>319</v>
          </cell>
          <cell r="P507">
            <v>-300676</v>
          </cell>
        </row>
        <row r="508">
          <cell r="O508">
            <v>302</v>
          </cell>
          <cell r="P508">
            <v>-130973</v>
          </cell>
        </row>
        <row r="509">
          <cell r="O509">
            <v>693</v>
          </cell>
          <cell r="P509">
            <v>-190720</v>
          </cell>
        </row>
        <row r="510">
          <cell r="O510">
            <v>743</v>
          </cell>
          <cell r="P510">
            <v>-754246</v>
          </cell>
        </row>
        <row r="511">
          <cell r="O511">
            <v>443</v>
          </cell>
          <cell r="P511">
            <v>-910063</v>
          </cell>
        </row>
        <row r="512">
          <cell r="O512">
            <v>556</v>
          </cell>
          <cell r="P512">
            <v>-55200</v>
          </cell>
        </row>
        <row r="513">
          <cell r="O513">
            <v>374</v>
          </cell>
          <cell r="P513">
            <v>-824567</v>
          </cell>
        </row>
        <row r="514">
          <cell r="O514">
            <v>492</v>
          </cell>
          <cell r="P514">
            <v>-1030710</v>
          </cell>
        </row>
        <row r="515">
          <cell r="O515">
            <v>826</v>
          </cell>
          <cell r="P515">
            <v>-638490</v>
          </cell>
        </row>
        <row r="516">
          <cell r="O516">
            <v>950</v>
          </cell>
          <cell r="P516">
            <v>-499125</v>
          </cell>
        </row>
        <row r="517">
          <cell r="O517">
            <v>1113</v>
          </cell>
          <cell r="P517">
            <v>-497869</v>
          </cell>
        </row>
        <row r="518">
          <cell r="O518">
            <v>294</v>
          </cell>
          <cell r="P518">
            <v>-598950</v>
          </cell>
        </row>
        <row r="519">
          <cell r="O519">
            <v>407</v>
          </cell>
          <cell r="P519">
            <v>-244328</v>
          </cell>
        </row>
        <row r="520">
          <cell r="O520">
            <v>422</v>
          </cell>
          <cell r="P520">
            <v>-152931</v>
          </cell>
        </row>
        <row r="521">
          <cell r="O521">
            <v>376</v>
          </cell>
          <cell r="P521">
            <v>-186173</v>
          </cell>
        </row>
        <row r="522">
          <cell r="O522">
            <v>254</v>
          </cell>
          <cell r="P522">
            <v>-555232</v>
          </cell>
        </row>
        <row r="523">
          <cell r="O523">
            <v>627</v>
          </cell>
          <cell r="P523">
            <v>-324640</v>
          </cell>
        </row>
        <row r="524">
          <cell r="O524">
            <v>279</v>
          </cell>
          <cell r="P524">
            <v>-97731</v>
          </cell>
        </row>
        <row r="525">
          <cell r="O525">
            <v>248</v>
          </cell>
          <cell r="P525">
            <v>-445260</v>
          </cell>
        </row>
        <row r="526">
          <cell r="O526">
            <v>649</v>
          </cell>
          <cell r="P526">
            <v>-97731</v>
          </cell>
        </row>
        <row r="527">
          <cell r="O527">
            <v>160</v>
          </cell>
          <cell r="P527">
            <v>-1346103</v>
          </cell>
        </row>
        <row r="528">
          <cell r="O528">
            <v>489</v>
          </cell>
          <cell r="P528">
            <v>-67155</v>
          </cell>
        </row>
        <row r="529">
          <cell r="O529">
            <v>350</v>
          </cell>
          <cell r="P529">
            <v>-57082</v>
          </cell>
        </row>
        <row r="530">
          <cell r="O530">
            <v>429</v>
          </cell>
          <cell r="P530">
            <v>-65340</v>
          </cell>
        </row>
        <row r="531">
          <cell r="O531">
            <v>273</v>
          </cell>
          <cell r="P531">
            <v>-163350</v>
          </cell>
        </row>
        <row r="532">
          <cell r="O532">
            <v>297</v>
          </cell>
          <cell r="P532">
            <v>-441602</v>
          </cell>
        </row>
        <row r="533">
          <cell r="O533">
            <v>291</v>
          </cell>
          <cell r="P533">
            <v>-122164</v>
          </cell>
        </row>
        <row r="534">
          <cell r="O534">
            <v>467</v>
          </cell>
          <cell r="P534">
            <v>-259279</v>
          </cell>
        </row>
        <row r="535">
          <cell r="O535">
            <v>406</v>
          </cell>
          <cell r="P535">
            <v>-608814</v>
          </cell>
        </row>
        <row r="536">
          <cell r="O536">
            <v>530</v>
          </cell>
          <cell r="P536">
            <v>-65934</v>
          </cell>
        </row>
        <row r="537">
          <cell r="O537">
            <v>528</v>
          </cell>
          <cell r="P537">
            <v>-137124</v>
          </cell>
        </row>
        <row r="538">
          <cell r="O538">
            <v>574</v>
          </cell>
          <cell r="P538">
            <v>-499125</v>
          </cell>
        </row>
        <row r="539">
          <cell r="O539">
            <v>675</v>
          </cell>
          <cell r="P539">
            <v>-97731</v>
          </cell>
        </row>
        <row r="540">
          <cell r="O540">
            <v>494</v>
          </cell>
          <cell r="P540">
            <v>-110400</v>
          </cell>
        </row>
        <row r="541">
          <cell r="O541">
            <v>3951</v>
          </cell>
          <cell r="P541">
            <v>-780450</v>
          </cell>
        </row>
        <row r="542">
          <cell r="O542">
            <v>3568</v>
          </cell>
          <cell r="P542">
            <v>-729721</v>
          </cell>
        </row>
        <row r="543">
          <cell r="O543">
            <v>1289</v>
          </cell>
          <cell r="P543">
            <v>-1224292</v>
          </cell>
        </row>
        <row r="544">
          <cell r="O544">
            <v>1336</v>
          </cell>
          <cell r="P544">
            <v>-244328</v>
          </cell>
        </row>
        <row r="545">
          <cell r="O545">
            <v>1267</v>
          </cell>
          <cell r="P545">
            <v>-334716</v>
          </cell>
        </row>
        <row r="546">
          <cell r="O546">
            <v>1330</v>
          </cell>
          <cell r="P546">
            <v>-239573</v>
          </cell>
        </row>
        <row r="547">
          <cell r="O547">
            <v>1427</v>
          </cell>
          <cell r="P547">
            <v>-366491</v>
          </cell>
        </row>
        <row r="548">
          <cell r="O548">
            <v>1429</v>
          </cell>
          <cell r="P548">
            <v>-585608</v>
          </cell>
        </row>
        <row r="549">
          <cell r="O549">
            <v>1430</v>
          </cell>
          <cell r="P549">
            <v>-926659</v>
          </cell>
        </row>
        <row r="550">
          <cell r="O550">
            <v>1425</v>
          </cell>
          <cell r="P550">
            <v>-55200</v>
          </cell>
        </row>
        <row r="551">
          <cell r="O551">
            <v>1426</v>
          </cell>
          <cell r="P551">
            <v>-500927</v>
          </cell>
        </row>
        <row r="552">
          <cell r="O552">
            <v>1428</v>
          </cell>
          <cell r="P552">
            <v>-326003</v>
          </cell>
        </row>
        <row r="553">
          <cell r="O553">
            <v>1268</v>
          </cell>
          <cell r="P553">
            <v>-522684</v>
          </cell>
        </row>
        <row r="554">
          <cell r="O554">
            <v>1484</v>
          </cell>
          <cell r="P554">
            <v>-147929</v>
          </cell>
        </row>
        <row r="555">
          <cell r="O555">
            <v>1486</v>
          </cell>
          <cell r="P555">
            <v>-244328</v>
          </cell>
        </row>
        <row r="556">
          <cell r="O556">
            <v>1485</v>
          </cell>
          <cell r="P556">
            <v>-122164</v>
          </cell>
        </row>
        <row r="557">
          <cell r="O557">
            <v>1483</v>
          </cell>
          <cell r="P557">
            <v>-195461</v>
          </cell>
        </row>
        <row r="558">
          <cell r="O558">
            <v>1587</v>
          </cell>
          <cell r="P558">
            <v>-402424</v>
          </cell>
        </row>
        <row r="559">
          <cell r="O559">
            <v>1633</v>
          </cell>
          <cell r="P559">
            <v>-165601</v>
          </cell>
        </row>
        <row r="560">
          <cell r="O560">
            <v>1536</v>
          </cell>
          <cell r="P560">
            <v>-320694</v>
          </cell>
        </row>
        <row r="561">
          <cell r="O561">
            <v>1701</v>
          </cell>
          <cell r="P561">
            <v>-177364</v>
          </cell>
        </row>
        <row r="562">
          <cell r="O562">
            <v>1634</v>
          </cell>
          <cell r="P562">
            <v>-130070</v>
          </cell>
        </row>
        <row r="563">
          <cell r="O563">
            <v>1696</v>
          </cell>
          <cell r="P563">
            <v>-307904</v>
          </cell>
        </row>
        <row r="564">
          <cell r="O564">
            <v>1673</v>
          </cell>
          <cell r="P564">
            <v>-366491</v>
          </cell>
        </row>
        <row r="565">
          <cell r="O565">
            <v>1636</v>
          </cell>
          <cell r="P565">
            <v>-381203</v>
          </cell>
        </row>
        <row r="566">
          <cell r="O566">
            <v>274</v>
          </cell>
          <cell r="P566">
            <v>-941251</v>
          </cell>
        </row>
        <row r="567">
          <cell r="O567">
            <v>314</v>
          </cell>
          <cell r="P567">
            <v>-122164</v>
          </cell>
        </row>
        <row r="568">
          <cell r="O568">
            <v>294</v>
          </cell>
          <cell r="P568">
            <v>-244328</v>
          </cell>
        </row>
        <row r="569">
          <cell r="O569">
            <v>352</v>
          </cell>
          <cell r="P569">
            <v>-983013</v>
          </cell>
        </row>
        <row r="570">
          <cell r="O570">
            <v>279</v>
          </cell>
          <cell r="P570">
            <v>-1028631</v>
          </cell>
        </row>
        <row r="571">
          <cell r="O571">
            <v>295</v>
          </cell>
          <cell r="P571">
            <v>-296595</v>
          </cell>
        </row>
        <row r="572">
          <cell r="O572">
            <v>394</v>
          </cell>
          <cell r="P572">
            <v>-97731</v>
          </cell>
        </row>
        <row r="573">
          <cell r="O573">
            <v>297</v>
          </cell>
          <cell r="P573">
            <v>-488655</v>
          </cell>
        </row>
        <row r="574">
          <cell r="O574">
            <v>343</v>
          </cell>
          <cell r="P574">
            <v>-255409</v>
          </cell>
        </row>
        <row r="575">
          <cell r="O575">
            <v>345</v>
          </cell>
          <cell r="P575">
            <v>-244328</v>
          </cell>
        </row>
        <row r="576">
          <cell r="O576">
            <v>349</v>
          </cell>
          <cell r="P576">
            <v>-122164</v>
          </cell>
        </row>
        <row r="577">
          <cell r="O577">
            <v>395</v>
          </cell>
          <cell r="P577">
            <v>-261360</v>
          </cell>
        </row>
        <row r="578">
          <cell r="O578">
            <v>777</v>
          </cell>
          <cell r="P578">
            <v>-244328</v>
          </cell>
        </row>
        <row r="579">
          <cell r="O579">
            <v>834</v>
          </cell>
          <cell r="P579">
            <v>-327149</v>
          </cell>
        </row>
        <row r="580">
          <cell r="O580">
            <v>845</v>
          </cell>
          <cell r="P580">
            <v>-161548</v>
          </cell>
        </row>
        <row r="581">
          <cell r="O581">
            <v>814</v>
          </cell>
          <cell r="P581">
            <v>-495495</v>
          </cell>
        </row>
        <row r="582">
          <cell r="O582">
            <v>982</v>
          </cell>
          <cell r="P582">
            <v>-807993</v>
          </cell>
        </row>
        <row r="583">
          <cell r="O583">
            <v>864</v>
          </cell>
          <cell r="P583">
            <v>-494303</v>
          </cell>
        </row>
        <row r="584">
          <cell r="O584">
            <v>1000</v>
          </cell>
          <cell r="P584">
            <v>-941817</v>
          </cell>
        </row>
        <row r="585">
          <cell r="O585">
            <v>916</v>
          </cell>
          <cell r="P585">
            <v>-848513</v>
          </cell>
        </row>
        <row r="586">
          <cell r="O586">
            <v>1172</v>
          </cell>
          <cell r="P586">
            <v>-408375</v>
          </cell>
        </row>
        <row r="587">
          <cell r="O587">
            <v>875</v>
          </cell>
          <cell r="P587">
            <v>-381152</v>
          </cell>
        </row>
        <row r="588">
          <cell r="O588">
            <v>953</v>
          </cell>
          <cell r="P588">
            <v>-488649</v>
          </cell>
        </row>
        <row r="589">
          <cell r="O589">
            <v>1066</v>
          </cell>
          <cell r="P589">
            <v>-653370</v>
          </cell>
        </row>
        <row r="590">
          <cell r="O590">
            <v>955</v>
          </cell>
          <cell r="P590">
            <v>-1306869</v>
          </cell>
        </row>
        <row r="591">
          <cell r="O591">
            <v>1139</v>
          </cell>
          <cell r="P591">
            <v>-1164770</v>
          </cell>
        </row>
        <row r="592">
          <cell r="O592">
            <v>891</v>
          </cell>
          <cell r="P592">
            <v>-323096</v>
          </cell>
        </row>
        <row r="593">
          <cell r="O593">
            <v>1074</v>
          </cell>
          <cell r="P593">
            <v>-653370</v>
          </cell>
        </row>
        <row r="594">
          <cell r="O594">
            <v>693</v>
          </cell>
          <cell r="P594">
            <v>-152931</v>
          </cell>
        </row>
        <row r="595">
          <cell r="O595">
            <v>702</v>
          </cell>
          <cell r="P595">
            <v>-97731</v>
          </cell>
        </row>
        <row r="596">
          <cell r="O596">
            <v>17392</v>
          </cell>
          <cell r="P596">
            <v>-197033</v>
          </cell>
        </row>
        <row r="597">
          <cell r="O597">
            <v>17904</v>
          </cell>
          <cell r="P597">
            <v>-659723</v>
          </cell>
        </row>
        <row r="598">
          <cell r="O598">
            <v>18431</v>
          </cell>
          <cell r="P598">
            <v>-205842</v>
          </cell>
        </row>
        <row r="599">
          <cell r="O599">
            <v>18530</v>
          </cell>
          <cell r="P599">
            <v>-500940</v>
          </cell>
        </row>
        <row r="600">
          <cell r="O600">
            <v>17631</v>
          </cell>
          <cell r="P600">
            <v>-585042</v>
          </cell>
        </row>
        <row r="601">
          <cell r="O601">
            <v>18455</v>
          </cell>
          <cell r="P601">
            <v>-829704</v>
          </cell>
        </row>
        <row r="602">
          <cell r="O602">
            <v>16456</v>
          </cell>
          <cell r="P602">
            <v>-202938</v>
          </cell>
        </row>
        <row r="603">
          <cell r="O603">
            <v>18585</v>
          </cell>
          <cell r="P603">
            <v>-325102</v>
          </cell>
        </row>
        <row r="604">
          <cell r="O604">
            <v>18635</v>
          </cell>
          <cell r="P604">
            <v>-67155</v>
          </cell>
        </row>
        <row r="605">
          <cell r="O605">
            <v>18299</v>
          </cell>
          <cell r="P605">
            <v>-97731</v>
          </cell>
        </row>
        <row r="606">
          <cell r="O606">
            <v>17587</v>
          </cell>
          <cell r="P606">
            <v>-1002375</v>
          </cell>
        </row>
        <row r="607">
          <cell r="O607">
            <v>18613</v>
          </cell>
          <cell r="P607">
            <v>-598954</v>
          </cell>
        </row>
        <row r="608">
          <cell r="O608">
            <v>18621</v>
          </cell>
          <cell r="P608">
            <v>-316560</v>
          </cell>
        </row>
        <row r="609">
          <cell r="O609">
            <v>17440</v>
          </cell>
          <cell r="P609">
            <v>-165601</v>
          </cell>
        </row>
        <row r="610">
          <cell r="O610">
            <v>18347</v>
          </cell>
          <cell r="P610">
            <v>-224608</v>
          </cell>
        </row>
        <row r="611">
          <cell r="O611">
            <v>18600</v>
          </cell>
          <cell r="P611">
            <v>-575713</v>
          </cell>
        </row>
        <row r="612">
          <cell r="O612">
            <v>18254</v>
          </cell>
          <cell r="P612">
            <v>-220801</v>
          </cell>
        </row>
        <row r="613">
          <cell r="O613">
            <v>18052</v>
          </cell>
          <cell r="P613">
            <v>-409878</v>
          </cell>
        </row>
        <row r="614">
          <cell r="O614">
            <v>18343</v>
          </cell>
          <cell r="P614">
            <v>-675921</v>
          </cell>
        </row>
        <row r="615">
          <cell r="O615">
            <v>16245</v>
          </cell>
          <cell r="P615">
            <v>-299477</v>
          </cell>
        </row>
        <row r="616">
          <cell r="O616">
            <v>17993</v>
          </cell>
          <cell r="P616">
            <v>-228703</v>
          </cell>
        </row>
        <row r="617">
          <cell r="O617">
            <v>16966</v>
          </cell>
          <cell r="P617">
            <v>-276001</v>
          </cell>
        </row>
        <row r="618">
          <cell r="O618">
            <v>17873</v>
          </cell>
          <cell r="P618">
            <v>-232564</v>
          </cell>
        </row>
        <row r="619">
          <cell r="O619">
            <v>19391</v>
          </cell>
          <cell r="P619">
            <v>-342965</v>
          </cell>
        </row>
        <row r="620">
          <cell r="O620">
            <v>19272</v>
          </cell>
          <cell r="P620">
            <v>-471462</v>
          </cell>
        </row>
        <row r="621">
          <cell r="O621">
            <v>19726</v>
          </cell>
          <cell r="P621">
            <v>-488655</v>
          </cell>
        </row>
        <row r="622">
          <cell r="O622">
            <v>20251</v>
          </cell>
          <cell r="P622">
            <v>-74869</v>
          </cell>
        </row>
        <row r="623">
          <cell r="O623">
            <v>17123</v>
          </cell>
          <cell r="P623">
            <v>-863002</v>
          </cell>
        </row>
        <row r="624">
          <cell r="O624">
            <v>18036</v>
          </cell>
          <cell r="P624">
            <v>-366491</v>
          </cell>
        </row>
        <row r="625">
          <cell r="O625">
            <v>18948</v>
          </cell>
          <cell r="P625">
            <v>-521464</v>
          </cell>
        </row>
        <row r="626">
          <cell r="O626">
            <v>19124</v>
          </cell>
          <cell r="P626">
            <v>-224608</v>
          </cell>
        </row>
        <row r="627">
          <cell r="O627">
            <v>19903</v>
          </cell>
          <cell r="P627">
            <v>-1021302</v>
          </cell>
        </row>
        <row r="628">
          <cell r="O628">
            <v>20238</v>
          </cell>
          <cell r="P628">
            <v>-363000</v>
          </cell>
        </row>
        <row r="629">
          <cell r="O629">
            <v>19867</v>
          </cell>
          <cell r="P629">
            <v>-177555</v>
          </cell>
        </row>
        <row r="630">
          <cell r="O630">
            <v>16286</v>
          </cell>
          <cell r="P630">
            <v>-365578</v>
          </cell>
        </row>
        <row r="631">
          <cell r="O631">
            <v>17567</v>
          </cell>
          <cell r="P631">
            <v>-74869</v>
          </cell>
        </row>
        <row r="632">
          <cell r="O632">
            <v>18015</v>
          </cell>
          <cell r="P632">
            <v>-933477</v>
          </cell>
        </row>
        <row r="633">
          <cell r="O633">
            <v>19251</v>
          </cell>
          <cell r="P633">
            <v>-203596</v>
          </cell>
        </row>
        <row r="634">
          <cell r="O634">
            <v>19859</v>
          </cell>
          <cell r="P634">
            <v>-299477</v>
          </cell>
        </row>
        <row r="635">
          <cell r="O635">
            <v>20318</v>
          </cell>
          <cell r="P635">
            <v>-221989</v>
          </cell>
        </row>
        <row r="636">
          <cell r="O636">
            <v>16382</v>
          </cell>
          <cell r="P636">
            <v>-195461</v>
          </cell>
        </row>
        <row r="637">
          <cell r="O637">
            <v>17476</v>
          </cell>
          <cell r="P637">
            <v>-923563</v>
          </cell>
        </row>
        <row r="638">
          <cell r="O638">
            <v>17513</v>
          </cell>
          <cell r="P638">
            <v>-149739</v>
          </cell>
        </row>
        <row r="639">
          <cell r="O639">
            <v>17975</v>
          </cell>
          <cell r="P639">
            <v>-421641</v>
          </cell>
        </row>
        <row r="640">
          <cell r="O640">
            <v>17857</v>
          </cell>
          <cell r="P640">
            <v>-351481</v>
          </cell>
        </row>
        <row r="641">
          <cell r="O641">
            <v>19275</v>
          </cell>
          <cell r="P641">
            <v>-991230</v>
          </cell>
        </row>
        <row r="642">
          <cell r="O642">
            <v>20133</v>
          </cell>
          <cell r="P642">
            <v>-293172</v>
          </cell>
        </row>
        <row r="643">
          <cell r="O643">
            <v>16946</v>
          </cell>
          <cell r="P643">
            <v>-228690</v>
          </cell>
        </row>
        <row r="644">
          <cell r="O644">
            <v>17012</v>
          </cell>
          <cell r="P644">
            <v>-122164</v>
          </cell>
        </row>
        <row r="645">
          <cell r="O645">
            <v>19020</v>
          </cell>
          <cell r="P645">
            <v>-165601</v>
          </cell>
        </row>
        <row r="646">
          <cell r="O646">
            <v>19214</v>
          </cell>
          <cell r="P646">
            <v>-240470</v>
          </cell>
        </row>
        <row r="647">
          <cell r="O647">
            <v>19384</v>
          </cell>
          <cell r="P647">
            <v>-149739</v>
          </cell>
        </row>
        <row r="648">
          <cell r="O648">
            <v>19927</v>
          </cell>
          <cell r="P648">
            <v>-530087</v>
          </cell>
        </row>
        <row r="649">
          <cell r="O649">
            <v>19980</v>
          </cell>
          <cell r="P649">
            <v>-149739</v>
          </cell>
        </row>
        <row r="650">
          <cell r="O650">
            <v>19648</v>
          </cell>
          <cell r="P650">
            <v>-445409</v>
          </cell>
        </row>
        <row r="651">
          <cell r="O651">
            <v>16368</v>
          </cell>
          <cell r="P651">
            <v>-552471</v>
          </cell>
        </row>
        <row r="652">
          <cell r="O652">
            <v>17958</v>
          </cell>
          <cell r="P652">
            <v>-581617</v>
          </cell>
        </row>
        <row r="653">
          <cell r="O653">
            <v>18329</v>
          </cell>
          <cell r="P653">
            <v>-524085</v>
          </cell>
        </row>
        <row r="654">
          <cell r="O654">
            <v>17370</v>
          </cell>
          <cell r="P654">
            <v>-299477</v>
          </cell>
        </row>
        <row r="655">
          <cell r="O655">
            <v>17879</v>
          </cell>
          <cell r="P655">
            <v>-662111</v>
          </cell>
        </row>
        <row r="656">
          <cell r="O656">
            <v>19166</v>
          </cell>
          <cell r="P656">
            <v>-242322</v>
          </cell>
        </row>
        <row r="657">
          <cell r="O657">
            <v>19222</v>
          </cell>
          <cell r="P657">
            <v>-644677</v>
          </cell>
        </row>
        <row r="658">
          <cell r="O658">
            <v>19823</v>
          </cell>
          <cell r="P658">
            <v>-931884</v>
          </cell>
        </row>
        <row r="659">
          <cell r="O659">
            <v>20316</v>
          </cell>
          <cell r="P659">
            <v>-224376</v>
          </cell>
        </row>
        <row r="660">
          <cell r="O660">
            <v>19249</v>
          </cell>
          <cell r="P660">
            <v>-224608</v>
          </cell>
        </row>
        <row r="661">
          <cell r="O661">
            <v>18764</v>
          </cell>
          <cell r="P661">
            <v>-666690</v>
          </cell>
        </row>
        <row r="662">
          <cell r="O662">
            <v>19874</v>
          </cell>
          <cell r="P662">
            <v>-256474</v>
          </cell>
        </row>
        <row r="663">
          <cell r="O663">
            <v>20074</v>
          </cell>
          <cell r="P663">
            <v>-378442</v>
          </cell>
        </row>
        <row r="664">
          <cell r="O664">
            <v>20806</v>
          </cell>
          <cell r="P664">
            <v>-397208</v>
          </cell>
        </row>
        <row r="665">
          <cell r="O665">
            <v>20988</v>
          </cell>
          <cell r="P665">
            <v>-374347</v>
          </cell>
        </row>
        <row r="666">
          <cell r="O666">
            <v>21432</v>
          </cell>
          <cell r="P666">
            <v>-374347</v>
          </cell>
        </row>
        <row r="667">
          <cell r="O667">
            <v>20844</v>
          </cell>
          <cell r="P667">
            <v>-943644</v>
          </cell>
        </row>
        <row r="668">
          <cell r="O668">
            <v>21369</v>
          </cell>
          <cell r="P668">
            <v>-333618</v>
          </cell>
        </row>
        <row r="669">
          <cell r="O669">
            <v>21255</v>
          </cell>
          <cell r="P669">
            <v>-1722893</v>
          </cell>
        </row>
        <row r="670">
          <cell r="O670">
            <v>21703</v>
          </cell>
          <cell r="P670">
            <v>-812650</v>
          </cell>
        </row>
        <row r="671">
          <cell r="O671">
            <v>21830</v>
          </cell>
          <cell r="P671">
            <v>-771934</v>
          </cell>
        </row>
        <row r="672">
          <cell r="O672">
            <v>21834</v>
          </cell>
          <cell r="P672">
            <v>-739162</v>
          </cell>
        </row>
        <row r="673">
          <cell r="O673">
            <v>21765</v>
          </cell>
          <cell r="P673">
            <v>-604244</v>
          </cell>
        </row>
        <row r="674">
          <cell r="O674">
            <v>22220</v>
          </cell>
          <cell r="P674">
            <v>-543805</v>
          </cell>
        </row>
        <row r="675">
          <cell r="O675">
            <v>20734</v>
          </cell>
          <cell r="P675">
            <v>-910294</v>
          </cell>
        </row>
        <row r="676">
          <cell r="O676">
            <v>20857</v>
          </cell>
          <cell r="P676">
            <v>-1301171</v>
          </cell>
        </row>
        <row r="677">
          <cell r="O677">
            <v>21656</v>
          </cell>
          <cell r="P677">
            <v>-421692</v>
          </cell>
        </row>
        <row r="678">
          <cell r="O678">
            <v>22482</v>
          </cell>
          <cell r="P678">
            <v>-110400</v>
          </cell>
        </row>
        <row r="679">
          <cell r="O679">
            <v>20485</v>
          </cell>
          <cell r="P679">
            <v>-55200</v>
          </cell>
        </row>
        <row r="680">
          <cell r="O680">
            <v>20433</v>
          </cell>
          <cell r="P680">
            <v>-347820</v>
          </cell>
        </row>
        <row r="681">
          <cell r="O681">
            <v>21055</v>
          </cell>
          <cell r="P681">
            <v>-212648</v>
          </cell>
        </row>
        <row r="682">
          <cell r="O682">
            <v>21430</v>
          </cell>
          <cell r="P682">
            <v>-963871</v>
          </cell>
        </row>
        <row r="683">
          <cell r="O683">
            <v>21317</v>
          </cell>
          <cell r="P683">
            <v>-366491</v>
          </cell>
        </row>
        <row r="684">
          <cell r="O684">
            <v>21127</v>
          </cell>
          <cell r="P684">
            <v>-298569</v>
          </cell>
        </row>
        <row r="685">
          <cell r="O685">
            <v>22343</v>
          </cell>
          <cell r="P685">
            <v>-244328</v>
          </cell>
        </row>
        <row r="686">
          <cell r="O686">
            <v>20748</v>
          </cell>
          <cell r="P686">
            <v>-110400</v>
          </cell>
        </row>
        <row r="687">
          <cell r="O687">
            <v>21292</v>
          </cell>
          <cell r="P687">
            <v>-1221110</v>
          </cell>
        </row>
        <row r="688">
          <cell r="O688">
            <v>21840</v>
          </cell>
          <cell r="P688">
            <v>-220801</v>
          </cell>
        </row>
        <row r="689">
          <cell r="O689">
            <v>22066</v>
          </cell>
          <cell r="P689">
            <v>-293192</v>
          </cell>
        </row>
        <row r="690">
          <cell r="O690">
            <v>21248</v>
          </cell>
          <cell r="P690">
            <v>-76866</v>
          </cell>
        </row>
        <row r="691">
          <cell r="O691">
            <v>20885</v>
          </cell>
          <cell r="P691">
            <v>-289948</v>
          </cell>
        </row>
        <row r="692">
          <cell r="O692">
            <v>21534</v>
          </cell>
          <cell r="P692">
            <v>-572358</v>
          </cell>
        </row>
        <row r="693">
          <cell r="O693">
            <v>21367</v>
          </cell>
          <cell r="P693">
            <v>-853716</v>
          </cell>
        </row>
        <row r="694">
          <cell r="O694">
            <v>20754</v>
          </cell>
          <cell r="P694">
            <v>-787256</v>
          </cell>
        </row>
        <row r="695">
          <cell r="O695">
            <v>21532</v>
          </cell>
          <cell r="P695">
            <v>-728972</v>
          </cell>
        </row>
        <row r="696">
          <cell r="O696">
            <v>21527</v>
          </cell>
          <cell r="P696">
            <v>-161548</v>
          </cell>
        </row>
        <row r="697">
          <cell r="O697">
            <v>21568</v>
          </cell>
          <cell r="P697">
            <v>-366491</v>
          </cell>
        </row>
        <row r="698">
          <cell r="O698">
            <v>20899</v>
          </cell>
          <cell r="P698">
            <v>-78045</v>
          </cell>
        </row>
        <row r="699">
          <cell r="O699">
            <v>21368</v>
          </cell>
          <cell r="P699">
            <v>-864338</v>
          </cell>
        </row>
        <row r="700">
          <cell r="O700">
            <v>21788</v>
          </cell>
          <cell r="P700">
            <v>-50600</v>
          </cell>
        </row>
        <row r="701">
          <cell r="O701">
            <v>1400</v>
          </cell>
          <cell r="P701">
            <v>-1441345</v>
          </cell>
        </row>
        <row r="702">
          <cell r="O702">
            <v>677</v>
          </cell>
          <cell r="P702">
            <v>-110400</v>
          </cell>
        </row>
        <row r="703">
          <cell r="O703">
            <v>619</v>
          </cell>
          <cell r="P703">
            <v>-826384</v>
          </cell>
        </row>
        <row r="704">
          <cell r="O704">
            <v>875</v>
          </cell>
          <cell r="P704">
            <v>-156058</v>
          </cell>
        </row>
        <row r="705">
          <cell r="O705">
            <v>308</v>
          </cell>
          <cell r="P705">
            <v>-365904</v>
          </cell>
        </row>
        <row r="706">
          <cell r="O706">
            <v>653</v>
          </cell>
          <cell r="P706">
            <v>-246561</v>
          </cell>
        </row>
        <row r="707">
          <cell r="O707">
            <v>533</v>
          </cell>
          <cell r="P707">
            <v>-359676</v>
          </cell>
        </row>
        <row r="708">
          <cell r="O708">
            <v>505</v>
          </cell>
          <cell r="P708">
            <v>-588619</v>
          </cell>
        </row>
        <row r="709">
          <cell r="O709">
            <v>704</v>
          </cell>
          <cell r="P709">
            <v>-153965</v>
          </cell>
        </row>
        <row r="710">
          <cell r="O710">
            <v>699</v>
          </cell>
          <cell r="P710">
            <v>-66339</v>
          </cell>
        </row>
        <row r="711">
          <cell r="O711">
            <v>1175</v>
          </cell>
          <cell r="P711">
            <v>-529874</v>
          </cell>
        </row>
        <row r="712">
          <cell r="O712">
            <v>1084</v>
          </cell>
          <cell r="P712">
            <v>-860210</v>
          </cell>
        </row>
        <row r="713">
          <cell r="O713">
            <v>1571</v>
          </cell>
          <cell r="P713">
            <v>-342719</v>
          </cell>
        </row>
        <row r="714">
          <cell r="O714">
            <v>286</v>
          </cell>
          <cell r="P714">
            <v>-306050</v>
          </cell>
        </row>
        <row r="715">
          <cell r="O715">
            <v>569</v>
          </cell>
          <cell r="P715">
            <v>-97731</v>
          </cell>
        </row>
        <row r="716">
          <cell r="O716">
            <v>470</v>
          </cell>
          <cell r="P716">
            <v>-97731</v>
          </cell>
        </row>
        <row r="717">
          <cell r="O717">
            <v>585</v>
          </cell>
          <cell r="P717">
            <v>-97731</v>
          </cell>
        </row>
        <row r="718">
          <cell r="O718">
            <v>343</v>
          </cell>
          <cell r="P718">
            <v>-673921</v>
          </cell>
        </row>
        <row r="719">
          <cell r="O719">
            <v>659</v>
          </cell>
          <cell r="P719">
            <v>-97731</v>
          </cell>
        </row>
        <row r="720">
          <cell r="O720">
            <v>351</v>
          </cell>
          <cell r="P720">
            <v>-816750</v>
          </cell>
        </row>
        <row r="721">
          <cell r="O721">
            <v>395</v>
          </cell>
          <cell r="P721">
            <v>-135974</v>
          </cell>
        </row>
        <row r="722">
          <cell r="O722">
            <v>873</v>
          </cell>
          <cell r="P722">
            <v>-122164</v>
          </cell>
        </row>
        <row r="723">
          <cell r="O723">
            <v>492</v>
          </cell>
          <cell r="P723">
            <v>-548576</v>
          </cell>
        </row>
        <row r="724">
          <cell r="O724">
            <v>444</v>
          </cell>
          <cell r="P724">
            <v>-99825</v>
          </cell>
        </row>
        <row r="725">
          <cell r="O725">
            <v>461</v>
          </cell>
          <cell r="P725">
            <v>-55200</v>
          </cell>
        </row>
        <row r="726">
          <cell r="O726">
            <v>498</v>
          </cell>
          <cell r="P726">
            <v>-122164</v>
          </cell>
        </row>
        <row r="727">
          <cell r="O727">
            <v>627</v>
          </cell>
          <cell r="P727">
            <v>-97731</v>
          </cell>
        </row>
        <row r="728">
          <cell r="O728">
            <v>736</v>
          </cell>
          <cell r="P728">
            <v>-825825</v>
          </cell>
        </row>
        <row r="729">
          <cell r="O729">
            <v>676</v>
          </cell>
          <cell r="P729">
            <v>-934931</v>
          </cell>
        </row>
        <row r="730">
          <cell r="O730">
            <v>644</v>
          </cell>
          <cell r="P730">
            <v>-282532</v>
          </cell>
        </row>
        <row r="731">
          <cell r="O731">
            <v>360</v>
          </cell>
          <cell r="P731">
            <v>-97731</v>
          </cell>
        </row>
        <row r="732">
          <cell r="O732">
            <v>515</v>
          </cell>
          <cell r="P732">
            <v>-97731</v>
          </cell>
        </row>
        <row r="733">
          <cell r="O733">
            <v>525</v>
          </cell>
          <cell r="P733">
            <v>-261945</v>
          </cell>
        </row>
        <row r="734">
          <cell r="O734">
            <v>928</v>
          </cell>
          <cell r="P734">
            <v>-831375</v>
          </cell>
        </row>
        <row r="735">
          <cell r="O735">
            <v>929</v>
          </cell>
          <cell r="P735">
            <v>-131868</v>
          </cell>
        </row>
        <row r="736">
          <cell r="O736">
            <v>508</v>
          </cell>
          <cell r="P736">
            <v>-239883</v>
          </cell>
        </row>
        <row r="737">
          <cell r="O737">
            <v>5353</v>
          </cell>
          <cell r="P737">
            <v>-366491</v>
          </cell>
        </row>
        <row r="738">
          <cell r="O738">
            <v>1771</v>
          </cell>
          <cell r="P738">
            <v>-610819</v>
          </cell>
        </row>
        <row r="739">
          <cell r="O739">
            <v>1939</v>
          </cell>
          <cell r="P739">
            <v>-392918</v>
          </cell>
        </row>
        <row r="740">
          <cell r="O740">
            <v>1850</v>
          </cell>
          <cell r="P740">
            <v>-149739</v>
          </cell>
        </row>
        <row r="741">
          <cell r="O741">
            <v>1852</v>
          </cell>
          <cell r="P741">
            <v>-336564</v>
          </cell>
        </row>
        <row r="742">
          <cell r="O742">
            <v>1815</v>
          </cell>
          <cell r="P742">
            <v>-334811</v>
          </cell>
        </row>
        <row r="743">
          <cell r="O743">
            <v>1940</v>
          </cell>
          <cell r="P743">
            <v>-923989</v>
          </cell>
        </row>
        <row r="744">
          <cell r="O744">
            <v>1938</v>
          </cell>
          <cell r="P744">
            <v>-307662</v>
          </cell>
        </row>
        <row r="745">
          <cell r="O745">
            <v>2017</v>
          </cell>
          <cell r="P745">
            <v>-244328</v>
          </cell>
        </row>
        <row r="746">
          <cell r="O746">
            <v>206</v>
          </cell>
          <cell r="P746">
            <v>-408375</v>
          </cell>
        </row>
        <row r="747">
          <cell r="O747">
            <v>215</v>
          </cell>
          <cell r="P747">
            <v>-188445</v>
          </cell>
        </row>
        <row r="748">
          <cell r="O748">
            <v>207</v>
          </cell>
          <cell r="P748">
            <v>-532092</v>
          </cell>
        </row>
        <row r="749">
          <cell r="O749">
            <v>236</v>
          </cell>
          <cell r="P749">
            <v>-305862</v>
          </cell>
        </row>
        <row r="750">
          <cell r="O750">
            <v>251</v>
          </cell>
          <cell r="P750">
            <v>-175776</v>
          </cell>
        </row>
        <row r="751">
          <cell r="O751">
            <v>275</v>
          </cell>
          <cell r="P751">
            <v>-322339</v>
          </cell>
        </row>
        <row r="752">
          <cell r="O752">
            <v>259</v>
          </cell>
          <cell r="P752">
            <v>-618009</v>
          </cell>
        </row>
        <row r="753">
          <cell r="O753">
            <v>466</v>
          </cell>
          <cell r="P753">
            <v>-616035</v>
          </cell>
        </row>
        <row r="754">
          <cell r="O754">
            <v>428</v>
          </cell>
          <cell r="P754">
            <v>-200209</v>
          </cell>
        </row>
        <row r="755">
          <cell r="O755">
            <v>525</v>
          </cell>
          <cell r="P755">
            <v>-506037</v>
          </cell>
        </row>
        <row r="756">
          <cell r="O756">
            <v>526</v>
          </cell>
          <cell r="P756">
            <v>-122164</v>
          </cell>
        </row>
        <row r="757">
          <cell r="O757">
            <v>414</v>
          </cell>
          <cell r="P757">
            <v>-323629</v>
          </cell>
        </row>
        <row r="758">
          <cell r="O758">
            <v>521</v>
          </cell>
          <cell r="P758">
            <v>-948842</v>
          </cell>
        </row>
        <row r="759">
          <cell r="O759">
            <v>462</v>
          </cell>
          <cell r="P759">
            <v>-1531992</v>
          </cell>
        </row>
        <row r="760">
          <cell r="O760">
            <v>528</v>
          </cell>
          <cell r="P760">
            <v>-242704</v>
          </cell>
        </row>
        <row r="761">
          <cell r="O761">
            <v>426</v>
          </cell>
          <cell r="P761">
            <v>-78045</v>
          </cell>
        </row>
        <row r="762">
          <cell r="O762">
            <v>478</v>
          </cell>
          <cell r="P762">
            <v>-224608</v>
          </cell>
        </row>
        <row r="763">
          <cell r="O763">
            <v>433</v>
          </cell>
          <cell r="P763">
            <v>-598935</v>
          </cell>
        </row>
        <row r="764">
          <cell r="O764">
            <v>1213</v>
          </cell>
          <cell r="P764">
            <v>-772715</v>
          </cell>
        </row>
        <row r="765">
          <cell r="O765">
            <v>1245</v>
          </cell>
          <cell r="P765">
            <v>-135974</v>
          </cell>
        </row>
        <row r="766">
          <cell r="O766">
            <v>1315</v>
          </cell>
          <cell r="P766">
            <v>-122164</v>
          </cell>
        </row>
        <row r="767">
          <cell r="O767">
            <v>1312</v>
          </cell>
          <cell r="P767">
            <v>-195461</v>
          </cell>
        </row>
        <row r="768">
          <cell r="O768">
            <v>375</v>
          </cell>
          <cell r="P768">
            <v>-114534</v>
          </cell>
        </row>
        <row r="769">
          <cell r="O769">
            <v>9464</v>
          </cell>
          <cell r="P769">
            <v>-97020</v>
          </cell>
        </row>
        <row r="770">
          <cell r="O770">
            <v>7736</v>
          </cell>
          <cell r="P770">
            <v>-93324</v>
          </cell>
        </row>
        <row r="771">
          <cell r="O771">
            <v>10384</v>
          </cell>
          <cell r="P771">
            <v>-567336</v>
          </cell>
        </row>
        <row r="772">
          <cell r="O772">
            <v>11184</v>
          </cell>
          <cell r="P772">
            <v>-194040</v>
          </cell>
        </row>
        <row r="773">
          <cell r="O773">
            <v>9448</v>
          </cell>
          <cell r="P773">
            <v>-388080</v>
          </cell>
        </row>
        <row r="774">
          <cell r="O774">
            <v>9447</v>
          </cell>
          <cell r="P774">
            <v>-194040</v>
          </cell>
        </row>
        <row r="775">
          <cell r="O775">
            <v>8603</v>
          </cell>
          <cell r="P775">
            <v>-283668</v>
          </cell>
        </row>
        <row r="776">
          <cell r="O776">
            <v>9352</v>
          </cell>
          <cell r="P776">
            <v>-474012</v>
          </cell>
        </row>
        <row r="777">
          <cell r="O777">
            <v>6664</v>
          </cell>
          <cell r="P777">
            <v>-194040</v>
          </cell>
        </row>
        <row r="778">
          <cell r="O778">
            <v>10006</v>
          </cell>
          <cell r="P778">
            <v>-279972</v>
          </cell>
        </row>
        <row r="779">
          <cell r="O779">
            <v>7832</v>
          </cell>
          <cell r="P779">
            <v>-291060</v>
          </cell>
        </row>
        <row r="780">
          <cell r="O780">
            <v>11452</v>
          </cell>
          <cell r="P780">
            <v>-482790</v>
          </cell>
        </row>
        <row r="781">
          <cell r="O781">
            <v>7359</v>
          </cell>
          <cell r="P781">
            <v>-349965</v>
          </cell>
        </row>
        <row r="782">
          <cell r="O782">
            <v>8678</v>
          </cell>
          <cell r="P782">
            <v>-291060</v>
          </cell>
        </row>
        <row r="783">
          <cell r="O783">
            <v>10736</v>
          </cell>
          <cell r="P783">
            <v>-574728</v>
          </cell>
        </row>
        <row r="784">
          <cell r="O784">
            <v>10968</v>
          </cell>
          <cell r="P784">
            <v>-186648</v>
          </cell>
        </row>
        <row r="785">
          <cell r="O785">
            <v>11729</v>
          </cell>
          <cell r="P785">
            <v>-194040</v>
          </cell>
        </row>
        <row r="786">
          <cell r="O786">
            <v>11966</v>
          </cell>
          <cell r="P786">
            <v>-97020</v>
          </cell>
        </row>
        <row r="787">
          <cell r="O787">
            <v>7507</v>
          </cell>
          <cell r="P787">
            <v>-97020</v>
          </cell>
        </row>
        <row r="788">
          <cell r="O788">
            <v>8941</v>
          </cell>
          <cell r="P788">
            <v>-97020</v>
          </cell>
        </row>
        <row r="789">
          <cell r="O789">
            <v>10126</v>
          </cell>
          <cell r="P789">
            <v>-97020</v>
          </cell>
        </row>
        <row r="790">
          <cell r="O790">
            <v>10184</v>
          </cell>
          <cell r="P790">
            <v>-844305</v>
          </cell>
        </row>
        <row r="791">
          <cell r="O791">
            <v>10409</v>
          </cell>
          <cell r="P791">
            <v>-194040</v>
          </cell>
        </row>
        <row r="792">
          <cell r="O792">
            <v>11276</v>
          </cell>
          <cell r="P792">
            <v>-97020</v>
          </cell>
        </row>
        <row r="793">
          <cell r="O793">
            <v>11418</v>
          </cell>
          <cell r="P793">
            <v>-283668</v>
          </cell>
        </row>
        <row r="794">
          <cell r="O794">
            <v>10788</v>
          </cell>
          <cell r="P794">
            <v>-97020</v>
          </cell>
        </row>
        <row r="795">
          <cell r="O795">
            <v>11191</v>
          </cell>
          <cell r="P795">
            <v>-186648</v>
          </cell>
        </row>
        <row r="796">
          <cell r="O796">
            <v>11153</v>
          </cell>
          <cell r="P796">
            <v>-283668</v>
          </cell>
        </row>
        <row r="797">
          <cell r="O797">
            <v>11080</v>
          </cell>
          <cell r="P797">
            <v>-373296</v>
          </cell>
        </row>
        <row r="798">
          <cell r="O798">
            <v>11992</v>
          </cell>
          <cell r="P798">
            <v>-559944</v>
          </cell>
        </row>
        <row r="799">
          <cell r="O799">
            <v>8689</v>
          </cell>
          <cell r="P799">
            <v>-291060</v>
          </cell>
        </row>
        <row r="800">
          <cell r="O800">
            <v>10648</v>
          </cell>
          <cell r="P800">
            <v>-349965</v>
          </cell>
        </row>
        <row r="801">
          <cell r="O801">
            <v>10770</v>
          </cell>
          <cell r="P801">
            <v>-233310</v>
          </cell>
        </row>
        <row r="802">
          <cell r="O802">
            <v>9419</v>
          </cell>
          <cell r="P802">
            <v>-97020</v>
          </cell>
        </row>
        <row r="803">
          <cell r="O803">
            <v>8665</v>
          </cell>
          <cell r="P803">
            <v>-194040</v>
          </cell>
        </row>
        <row r="804">
          <cell r="O804">
            <v>8860</v>
          </cell>
          <cell r="P804">
            <v>-97020</v>
          </cell>
        </row>
        <row r="805">
          <cell r="O805">
            <v>8857</v>
          </cell>
          <cell r="P805">
            <v>-242550</v>
          </cell>
        </row>
        <row r="806">
          <cell r="O806">
            <v>7508</v>
          </cell>
          <cell r="P806">
            <v>-194040</v>
          </cell>
        </row>
        <row r="807">
          <cell r="O807">
            <v>8076</v>
          </cell>
          <cell r="P807">
            <v>-233310</v>
          </cell>
        </row>
        <row r="808">
          <cell r="O808">
            <v>10894</v>
          </cell>
          <cell r="P808">
            <v>-376992</v>
          </cell>
        </row>
        <row r="809">
          <cell r="O809">
            <v>11037</v>
          </cell>
          <cell r="P809">
            <v>-93324</v>
          </cell>
        </row>
        <row r="810">
          <cell r="O810">
            <v>11249</v>
          </cell>
          <cell r="P810">
            <v>-93324</v>
          </cell>
        </row>
        <row r="811">
          <cell r="O811">
            <v>11373</v>
          </cell>
          <cell r="P811">
            <v>-97020</v>
          </cell>
        </row>
        <row r="812">
          <cell r="O812">
            <v>13850</v>
          </cell>
          <cell r="P812">
            <v>-186648</v>
          </cell>
        </row>
        <row r="813">
          <cell r="O813">
            <v>12428</v>
          </cell>
          <cell r="P813">
            <v>-653268</v>
          </cell>
        </row>
        <row r="814">
          <cell r="O814">
            <v>12245</v>
          </cell>
          <cell r="P814">
            <v>-186648</v>
          </cell>
        </row>
        <row r="815">
          <cell r="O815">
            <v>13166</v>
          </cell>
          <cell r="P815">
            <v>-93324</v>
          </cell>
        </row>
        <row r="816">
          <cell r="O816">
            <v>12558</v>
          </cell>
          <cell r="P816">
            <v>-291060</v>
          </cell>
        </row>
        <row r="817">
          <cell r="O817">
            <v>13480</v>
          </cell>
          <cell r="P817">
            <v>-93324</v>
          </cell>
        </row>
        <row r="818">
          <cell r="O818">
            <v>13365</v>
          </cell>
          <cell r="P818">
            <v>-97020</v>
          </cell>
        </row>
        <row r="819">
          <cell r="O819">
            <v>13478</v>
          </cell>
          <cell r="P819">
            <v>-466620</v>
          </cell>
        </row>
        <row r="820">
          <cell r="O820">
            <v>12481</v>
          </cell>
          <cell r="P820">
            <v>-194040</v>
          </cell>
        </row>
        <row r="821">
          <cell r="O821">
            <v>13034</v>
          </cell>
          <cell r="P821">
            <v>-578424</v>
          </cell>
        </row>
        <row r="822">
          <cell r="O822">
            <v>13103</v>
          </cell>
          <cell r="P822">
            <v>-194040</v>
          </cell>
        </row>
        <row r="823">
          <cell r="O823">
            <v>12830</v>
          </cell>
          <cell r="P823">
            <v>-93324</v>
          </cell>
        </row>
        <row r="824">
          <cell r="O824">
            <v>12044</v>
          </cell>
          <cell r="P824">
            <v>-283668</v>
          </cell>
        </row>
        <row r="825">
          <cell r="O825">
            <v>13625</v>
          </cell>
          <cell r="P825">
            <v>-194040</v>
          </cell>
        </row>
        <row r="826">
          <cell r="O826">
            <v>14653</v>
          </cell>
          <cell r="P826">
            <v>-97020</v>
          </cell>
        </row>
        <row r="827">
          <cell r="O827">
            <v>15943</v>
          </cell>
          <cell r="P827">
            <v>-97020</v>
          </cell>
        </row>
        <row r="828">
          <cell r="O828">
            <v>15687</v>
          </cell>
          <cell r="P828">
            <v>-471240</v>
          </cell>
        </row>
        <row r="829">
          <cell r="O829">
            <v>13871</v>
          </cell>
          <cell r="P829">
            <v>-97020</v>
          </cell>
        </row>
        <row r="830">
          <cell r="O830">
            <v>14519</v>
          </cell>
          <cell r="P830">
            <v>-279972</v>
          </cell>
        </row>
        <row r="831">
          <cell r="O831">
            <v>14959</v>
          </cell>
          <cell r="P831">
            <v>-186648</v>
          </cell>
        </row>
        <row r="832">
          <cell r="O832">
            <v>15571</v>
          </cell>
          <cell r="P832">
            <v>-116655</v>
          </cell>
        </row>
        <row r="833">
          <cell r="O833">
            <v>13988</v>
          </cell>
          <cell r="P833">
            <v>-186648</v>
          </cell>
        </row>
        <row r="834">
          <cell r="O834">
            <v>15291</v>
          </cell>
          <cell r="P834">
            <v>-279972</v>
          </cell>
        </row>
        <row r="835">
          <cell r="O835">
            <v>14032</v>
          </cell>
          <cell r="P835">
            <v>-485100</v>
          </cell>
        </row>
        <row r="836">
          <cell r="O836">
            <v>13987</v>
          </cell>
          <cell r="P836">
            <v>-388080</v>
          </cell>
        </row>
        <row r="837">
          <cell r="O837">
            <v>15257</v>
          </cell>
          <cell r="P837">
            <v>-583275</v>
          </cell>
        </row>
        <row r="838">
          <cell r="O838">
            <v>16880</v>
          </cell>
          <cell r="P838">
            <v>-349965</v>
          </cell>
        </row>
        <row r="839">
          <cell r="O839">
            <v>16465</v>
          </cell>
          <cell r="P839">
            <v>-93324</v>
          </cell>
        </row>
        <row r="840">
          <cell r="O840">
            <v>16860</v>
          </cell>
          <cell r="P840">
            <v>-194040</v>
          </cell>
        </row>
        <row r="841">
          <cell r="O841">
            <v>17217</v>
          </cell>
          <cell r="P841">
            <v>-713790</v>
          </cell>
        </row>
        <row r="842">
          <cell r="O842">
            <v>4766</v>
          </cell>
          <cell r="P842">
            <v>-699930</v>
          </cell>
        </row>
        <row r="843">
          <cell r="O843">
            <v>483</v>
          </cell>
          <cell r="P843">
            <v>-233310</v>
          </cell>
        </row>
        <row r="844">
          <cell r="O844">
            <v>268</v>
          </cell>
          <cell r="P844">
            <v>-121275</v>
          </cell>
        </row>
        <row r="845">
          <cell r="O845">
            <v>422</v>
          </cell>
          <cell r="P845">
            <v>-467208</v>
          </cell>
        </row>
        <row r="846">
          <cell r="O846">
            <v>744</v>
          </cell>
          <cell r="P846">
            <v>-194040</v>
          </cell>
        </row>
        <row r="847">
          <cell r="O847">
            <v>495</v>
          </cell>
          <cell r="P847">
            <v>-121275</v>
          </cell>
        </row>
        <row r="848">
          <cell r="O848">
            <v>866</v>
          </cell>
          <cell r="P848">
            <v>-350889</v>
          </cell>
        </row>
        <row r="849">
          <cell r="O849">
            <v>424</v>
          </cell>
          <cell r="P849">
            <v>-121275</v>
          </cell>
        </row>
        <row r="850">
          <cell r="O850">
            <v>253</v>
          </cell>
          <cell r="P850">
            <v>-194040</v>
          </cell>
        </row>
        <row r="851">
          <cell r="O851">
            <v>319</v>
          </cell>
          <cell r="P851">
            <v>-363825</v>
          </cell>
        </row>
        <row r="852">
          <cell r="O852">
            <v>557</v>
          </cell>
          <cell r="P852">
            <v>-93324</v>
          </cell>
        </row>
        <row r="853">
          <cell r="O853">
            <v>594</v>
          </cell>
          <cell r="P853">
            <v>-116655</v>
          </cell>
        </row>
        <row r="854">
          <cell r="O854">
            <v>375</v>
          </cell>
          <cell r="P854">
            <v>-242550</v>
          </cell>
        </row>
        <row r="855">
          <cell r="O855">
            <v>562</v>
          </cell>
          <cell r="P855">
            <v>-699930</v>
          </cell>
        </row>
        <row r="856">
          <cell r="O856">
            <v>263</v>
          </cell>
          <cell r="P856">
            <v>-121275</v>
          </cell>
        </row>
        <row r="857">
          <cell r="O857">
            <v>387</v>
          </cell>
          <cell r="P857">
            <v>-242550</v>
          </cell>
        </row>
        <row r="858">
          <cell r="O858">
            <v>568</v>
          </cell>
          <cell r="P858">
            <v>-121275</v>
          </cell>
        </row>
        <row r="859">
          <cell r="O859">
            <v>157</v>
          </cell>
          <cell r="P859">
            <v>-352674</v>
          </cell>
        </row>
        <row r="860">
          <cell r="O860">
            <v>438</v>
          </cell>
          <cell r="P860">
            <v>-116655</v>
          </cell>
        </row>
        <row r="861">
          <cell r="O861">
            <v>562</v>
          </cell>
          <cell r="P861">
            <v>-194040</v>
          </cell>
        </row>
        <row r="862">
          <cell r="O862">
            <v>650</v>
          </cell>
          <cell r="P862">
            <v>-93324</v>
          </cell>
        </row>
        <row r="863">
          <cell r="O863">
            <v>786</v>
          </cell>
          <cell r="P863">
            <v>-93324</v>
          </cell>
        </row>
        <row r="864">
          <cell r="O864">
            <v>762</v>
          </cell>
          <cell r="P864">
            <v>-93324</v>
          </cell>
        </row>
        <row r="865">
          <cell r="O865">
            <v>901</v>
          </cell>
          <cell r="P865">
            <v>-121275</v>
          </cell>
        </row>
        <row r="866">
          <cell r="O866">
            <v>872</v>
          </cell>
          <cell r="P866">
            <v>-291060</v>
          </cell>
        </row>
        <row r="867">
          <cell r="O867">
            <v>272</v>
          </cell>
          <cell r="P867">
            <v>-119070</v>
          </cell>
        </row>
        <row r="868">
          <cell r="O868">
            <v>187</v>
          </cell>
          <cell r="P868">
            <v>-1071630</v>
          </cell>
        </row>
        <row r="869">
          <cell r="O869">
            <v>157</v>
          </cell>
          <cell r="P869">
            <v>-343602</v>
          </cell>
        </row>
        <row r="870">
          <cell r="O870">
            <v>292</v>
          </cell>
          <cell r="P870">
            <v>-373296</v>
          </cell>
        </row>
        <row r="871">
          <cell r="O871">
            <v>359</v>
          </cell>
          <cell r="P871">
            <v>-97020</v>
          </cell>
        </row>
        <row r="872">
          <cell r="O872">
            <v>256</v>
          </cell>
          <cell r="P872">
            <v>-242550</v>
          </cell>
        </row>
        <row r="873">
          <cell r="O873">
            <v>182</v>
          </cell>
          <cell r="P873">
            <v>-848925</v>
          </cell>
        </row>
        <row r="874">
          <cell r="O874">
            <v>509</v>
          </cell>
          <cell r="P874">
            <v>-97020</v>
          </cell>
        </row>
        <row r="875">
          <cell r="O875">
            <v>599</v>
          </cell>
          <cell r="P875">
            <v>-97020</v>
          </cell>
        </row>
        <row r="876">
          <cell r="O876">
            <v>1010</v>
          </cell>
          <cell r="P876">
            <v>-116655</v>
          </cell>
        </row>
        <row r="877">
          <cell r="O877">
            <v>849</v>
          </cell>
          <cell r="P877">
            <v>-119070</v>
          </cell>
        </row>
        <row r="878">
          <cell r="O878">
            <v>1700</v>
          </cell>
          <cell r="P878">
            <v>-116655</v>
          </cell>
        </row>
        <row r="879">
          <cell r="O879">
            <v>1635</v>
          </cell>
          <cell r="P879">
            <v>-194040</v>
          </cell>
        </row>
        <row r="880">
          <cell r="O880">
            <v>1537</v>
          </cell>
          <cell r="P880">
            <v>-97020</v>
          </cell>
        </row>
        <row r="881">
          <cell r="O881">
            <v>291</v>
          </cell>
          <cell r="P881">
            <v>-121275</v>
          </cell>
        </row>
        <row r="882">
          <cell r="O882">
            <v>313</v>
          </cell>
          <cell r="P882">
            <v>-237930</v>
          </cell>
        </row>
        <row r="883">
          <cell r="O883">
            <v>67</v>
          </cell>
          <cell r="P883">
            <v>-190512</v>
          </cell>
        </row>
        <row r="884">
          <cell r="O884">
            <v>56</v>
          </cell>
          <cell r="P884">
            <v>-476280</v>
          </cell>
        </row>
        <row r="885">
          <cell r="O885">
            <v>64</v>
          </cell>
          <cell r="P885">
            <v>-114534</v>
          </cell>
        </row>
        <row r="886">
          <cell r="O886">
            <v>282</v>
          </cell>
          <cell r="P886">
            <v>-421084</v>
          </cell>
        </row>
        <row r="887">
          <cell r="O887">
            <v>165</v>
          </cell>
          <cell r="P887">
            <v>-548100</v>
          </cell>
        </row>
        <row r="888">
          <cell r="O888">
            <v>250</v>
          </cell>
          <cell r="P888">
            <v>-238140</v>
          </cell>
        </row>
        <row r="889">
          <cell r="O889">
            <v>292</v>
          </cell>
          <cell r="P889">
            <v>-242550</v>
          </cell>
        </row>
        <row r="890">
          <cell r="O890">
            <v>397</v>
          </cell>
          <cell r="P890">
            <v>-477708</v>
          </cell>
        </row>
        <row r="891">
          <cell r="O891">
            <v>494</v>
          </cell>
          <cell r="P891">
            <v>-740559</v>
          </cell>
        </row>
        <row r="892">
          <cell r="O892">
            <v>408</v>
          </cell>
          <cell r="P892">
            <v>-116655</v>
          </cell>
        </row>
        <row r="893">
          <cell r="O893">
            <v>776</v>
          </cell>
          <cell r="P893">
            <v>-97020</v>
          </cell>
        </row>
      </sheetData>
      <sheetData sheetId="11">
        <row r="7">
          <cell r="D7">
            <v>3</v>
          </cell>
        </row>
        <row r="28">
          <cell r="D28">
            <v>600</v>
          </cell>
        </row>
        <row r="35">
          <cell r="D35">
            <v>728</v>
          </cell>
        </row>
        <row r="41">
          <cell r="D41">
            <v>22</v>
          </cell>
        </row>
        <row r="48">
          <cell r="D48">
            <v>63</v>
          </cell>
        </row>
        <row r="74">
          <cell r="D74">
            <v>52</v>
          </cell>
        </row>
        <row r="86">
          <cell r="D86">
            <v>153</v>
          </cell>
        </row>
        <row r="99">
          <cell r="D99">
            <v>178</v>
          </cell>
        </row>
        <row r="107">
          <cell r="D107">
            <v>125</v>
          </cell>
        </row>
        <row r="108">
          <cell r="D108">
            <v>182</v>
          </cell>
        </row>
        <row r="129">
          <cell r="D129">
            <v>79</v>
          </cell>
        </row>
        <row r="135">
          <cell r="D135">
            <v>3731</v>
          </cell>
        </row>
        <row r="144">
          <cell r="D144">
            <v>101</v>
          </cell>
        </row>
        <row r="157">
          <cell r="D157">
            <v>4524</v>
          </cell>
        </row>
        <row r="171">
          <cell r="D171">
            <v>65</v>
          </cell>
        </row>
        <row r="184">
          <cell r="D184">
            <v>113</v>
          </cell>
        </row>
        <row r="196">
          <cell r="D196">
            <v>133</v>
          </cell>
        </row>
        <row r="208">
          <cell r="D208">
            <v>6229</v>
          </cell>
        </row>
        <row r="209">
          <cell r="D209">
            <v>126</v>
          </cell>
        </row>
        <row r="240">
          <cell r="D240">
            <v>253</v>
          </cell>
        </row>
        <row r="255">
          <cell r="D255">
            <v>7477</v>
          </cell>
        </row>
        <row r="259">
          <cell r="D259">
            <v>7508</v>
          </cell>
        </row>
        <row r="275">
          <cell r="D275">
            <v>8043</v>
          </cell>
        </row>
        <row r="285">
          <cell r="D285">
            <v>8353</v>
          </cell>
        </row>
        <row r="298">
          <cell r="D298">
            <v>8682</v>
          </cell>
        </row>
        <row r="299">
          <cell r="D299">
            <v>8688</v>
          </cell>
        </row>
        <row r="333">
          <cell r="D333">
            <v>146</v>
          </cell>
        </row>
        <row r="334">
          <cell r="D334">
            <v>1039</v>
          </cell>
        </row>
        <row r="352">
          <cell r="D352">
            <v>10143</v>
          </cell>
        </row>
        <row r="369">
          <cell r="D369">
            <v>10472</v>
          </cell>
        </row>
        <row r="377">
          <cell r="D377">
            <v>438</v>
          </cell>
        </row>
        <row r="393">
          <cell r="D393">
            <v>10874</v>
          </cell>
        </row>
        <row r="410">
          <cell r="D410">
            <v>11249</v>
          </cell>
        </row>
        <row r="412">
          <cell r="D412">
            <v>11275</v>
          </cell>
        </row>
        <row r="422">
          <cell r="D422">
            <v>11374</v>
          </cell>
        </row>
        <row r="440">
          <cell r="D440">
            <v>11968</v>
          </cell>
        </row>
        <row r="462">
          <cell r="D462">
            <v>254</v>
          </cell>
        </row>
        <row r="463">
          <cell r="D463">
            <v>1267</v>
          </cell>
        </row>
        <row r="465">
          <cell r="D465">
            <v>12083</v>
          </cell>
        </row>
        <row r="472">
          <cell r="D472">
            <v>291</v>
          </cell>
        </row>
        <row r="478">
          <cell r="D478">
            <v>616</v>
          </cell>
        </row>
        <row r="482">
          <cell r="D482">
            <v>422</v>
          </cell>
        </row>
        <row r="501">
          <cell r="D501">
            <v>1330</v>
          </cell>
        </row>
        <row r="512">
          <cell r="D512">
            <v>335</v>
          </cell>
        </row>
        <row r="536">
          <cell r="D536">
            <v>1430</v>
          </cell>
        </row>
        <row r="556">
          <cell r="D556">
            <v>14174</v>
          </cell>
        </row>
        <row r="567">
          <cell r="D567">
            <v>14496</v>
          </cell>
        </row>
        <row r="586">
          <cell r="D586">
            <v>776</v>
          </cell>
        </row>
        <row r="591">
          <cell r="D591">
            <v>1486</v>
          </cell>
        </row>
        <row r="641">
          <cell r="D641">
            <v>15943</v>
          </cell>
        </row>
        <row r="642">
          <cell r="D642">
            <v>15944</v>
          </cell>
        </row>
        <row r="649">
          <cell r="D649">
            <v>489</v>
          </cell>
        </row>
        <row r="657">
          <cell r="D657">
            <v>16005</v>
          </cell>
        </row>
        <row r="658">
          <cell r="D658">
            <v>16026</v>
          </cell>
        </row>
        <row r="681">
          <cell r="D681">
            <v>891</v>
          </cell>
        </row>
        <row r="690">
          <cell r="D690">
            <v>762</v>
          </cell>
        </row>
        <row r="694">
          <cell r="D694">
            <v>16861</v>
          </cell>
        </row>
        <row r="715">
          <cell r="D715">
            <v>428</v>
          </cell>
        </row>
        <row r="716">
          <cell r="D716">
            <v>433</v>
          </cell>
        </row>
        <row r="764">
          <cell r="D764">
            <v>1213</v>
          </cell>
        </row>
        <row r="774">
          <cell r="D774">
            <v>1771</v>
          </cell>
        </row>
        <row r="783">
          <cell r="D783">
            <v>4766</v>
          </cell>
        </row>
        <row r="795">
          <cell r="D795">
            <v>19124</v>
          </cell>
        </row>
        <row r="802">
          <cell r="D802">
            <v>19251</v>
          </cell>
        </row>
        <row r="804">
          <cell r="D804">
            <v>19275</v>
          </cell>
        </row>
        <row r="805">
          <cell r="D805">
            <v>19384</v>
          </cell>
        </row>
        <row r="807">
          <cell r="D807">
            <v>19214</v>
          </cell>
        </row>
        <row r="808">
          <cell r="D808">
            <v>19222</v>
          </cell>
        </row>
        <row r="814">
          <cell r="D814">
            <v>19726</v>
          </cell>
        </row>
        <row r="833">
          <cell r="D833">
            <v>676</v>
          </cell>
        </row>
        <row r="847">
          <cell r="D847">
            <v>18594</v>
          </cell>
        </row>
        <row r="880">
          <cell r="D880">
            <v>21255</v>
          </cell>
        </row>
        <row r="901">
          <cell r="D901">
            <v>21834</v>
          </cell>
        </row>
        <row r="911">
          <cell r="D911">
            <v>582</v>
          </cell>
        </row>
        <row r="917">
          <cell r="D917">
            <v>23507</v>
          </cell>
        </row>
        <row r="921">
          <cell r="D921">
            <v>643</v>
          </cell>
        </row>
        <row r="922">
          <cell r="D922">
            <v>348</v>
          </cell>
        </row>
        <row r="924">
          <cell r="D924">
            <v>2234</v>
          </cell>
        </row>
        <row r="940">
          <cell r="D940">
            <v>2167</v>
          </cell>
        </row>
        <row r="951">
          <cell r="D951">
            <v>22676</v>
          </cell>
        </row>
        <row r="969">
          <cell r="D969">
            <v>610</v>
          </cell>
        </row>
        <row r="970">
          <cell r="D970">
            <v>626</v>
          </cell>
        </row>
        <row r="974">
          <cell r="D974">
            <v>416</v>
          </cell>
        </row>
        <row r="984">
          <cell r="D984">
            <v>21888</v>
          </cell>
        </row>
        <row r="985">
          <cell r="D985">
            <v>22816</v>
          </cell>
        </row>
        <row r="993">
          <cell r="D993">
            <v>885</v>
          </cell>
        </row>
        <row r="1002">
          <cell r="D1002">
            <v>21533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761A7-1B48-4C7B-A15A-0A69310C5FE6}">
  <dimension ref="B2:K38"/>
  <sheetViews>
    <sheetView topLeftCell="A22" workbookViewId="0">
      <selection activeCell="M30" sqref="M30"/>
    </sheetView>
  </sheetViews>
  <sheetFormatPr defaultRowHeight="15.05" x14ac:dyDescent="0.3"/>
  <cols>
    <col min="2" max="2" width="12.33203125" customWidth="1"/>
    <col min="3" max="3" width="19.33203125" customWidth="1"/>
    <col min="4" max="4" width="19.77734375" customWidth="1"/>
    <col min="5" max="5" width="19" customWidth="1"/>
    <col min="6" max="7" width="16" customWidth="1"/>
    <col min="11" max="11" width="12.5546875" bestFit="1" customWidth="1"/>
  </cols>
  <sheetData>
    <row r="2" spans="2:11" ht="18.8" x14ac:dyDescent="0.3">
      <c r="B2" s="124" t="s">
        <v>22884</v>
      </c>
      <c r="C2" s="124"/>
      <c r="D2" s="124"/>
      <c r="E2" s="124"/>
      <c r="F2" s="124"/>
      <c r="G2" s="124"/>
    </row>
    <row r="3" spans="2:11" ht="57" customHeight="1" x14ac:dyDescent="0.3">
      <c r="B3" s="90" t="s">
        <v>22885</v>
      </c>
      <c r="C3" s="91" t="s">
        <v>22886</v>
      </c>
      <c r="D3" s="92" t="s">
        <v>22887</v>
      </c>
      <c r="E3" s="91" t="s">
        <v>22888</v>
      </c>
      <c r="F3" s="91" t="s">
        <v>22889</v>
      </c>
      <c r="G3" s="91" t="s">
        <v>22890</v>
      </c>
    </row>
    <row r="4" spans="2:11" ht="15.65" x14ac:dyDescent="0.3">
      <c r="B4" s="93"/>
      <c r="C4" s="94" t="s">
        <v>22891</v>
      </c>
      <c r="D4" s="95">
        <v>2111429010</v>
      </c>
      <c r="E4" s="94"/>
      <c r="F4" s="94"/>
      <c r="G4" s="94"/>
    </row>
    <row r="5" spans="2:11" ht="15.65" x14ac:dyDescent="0.3">
      <c r="B5" s="96">
        <v>1</v>
      </c>
      <c r="C5" s="96" t="s">
        <v>22892</v>
      </c>
      <c r="D5" s="99">
        <v>2535538747</v>
      </c>
      <c r="E5" s="99">
        <v>160867566</v>
      </c>
      <c r="F5" s="99">
        <v>46599285</v>
      </c>
      <c r="G5" s="94"/>
    </row>
    <row r="6" spans="2:11" ht="15.65" x14ac:dyDescent="0.3">
      <c r="B6" s="96">
        <v>2</v>
      </c>
      <c r="C6" s="96" t="s">
        <v>22892</v>
      </c>
      <c r="D6" s="99">
        <v>1248667064</v>
      </c>
      <c r="E6" s="99">
        <v>223312333</v>
      </c>
      <c r="F6" s="99">
        <v>71078372</v>
      </c>
      <c r="G6" s="94"/>
    </row>
    <row r="7" spans="2:11" ht="15.65" x14ac:dyDescent="0.3">
      <c r="B7" s="96">
        <v>3</v>
      </c>
      <c r="C7" s="96" t="s">
        <v>22892</v>
      </c>
      <c r="D7" s="99">
        <v>1373484749</v>
      </c>
      <c r="E7" s="99">
        <v>107662816</v>
      </c>
      <c r="F7" s="99">
        <v>27970393</v>
      </c>
      <c r="G7" s="94"/>
    </row>
    <row r="8" spans="2:11" ht="15.65" x14ac:dyDescent="0.3">
      <c r="B8" s="97">
        <v>4</v>
      </c>
      <c r="C8" s="96" t="s">
        <v>22892</v>
      </c>
      <c r="D8" s="99">
        <v>1211792634</v>
      </c>
      <c r="E8" s="99">
        <v>166372085</v>
      </c>
      <c r="F8" s="99">
        <v>33916538</v>
      </c>
      <c r="G8" s="100"/>
    </row>
    <row r="9" spans="2:11" ht="15.65" x14ac:dyDescent="0.3">
      <c r="B9" s="101">
        <v>5</v>
      </c>
      <c r="C9" s="96" t="s">
        <v>22892</v>
      </c>
      <c r="D9" s="99">
        <v>1101825257</v>
      </c>
      <c r="E9" s="99">
        <v>105843322</v>
      </c>
      <c r="F9" s="99"/>
      <c r="G9" s="100"/>
    </row>
    <row r="10" spans="2:11" ht="15.65" x14ac:dyDescent="0.3">
      <c r="B10" s="101">
        <v>6</v>
      </c>
      <c r="C10" s="96" t="s">
        <v>22892</v>
      </c>
      <c r="D10" s="99">
        <v>1180433644</v>
      </c>
      <c r="E10" s="99">
        <v>165031437</v>
      </c>
      <c r="F10" s="99">
        <v>53691541</v>
      </c>
      <c r="G10" s="100"/>
    </row>
    <row r="11" spans="2:11" ht="15.65" x14ac:dyDescent="0.3">
      <c r="B11" s="101">
        <v>7</v>
      </c>
      <c r="C11" s="96" t="s">
        <v>22892</v>
      </c>
      <c r="D11" s="99">
        <v>1165169476</v>
      </c>
      <c r="E11" s="99">
        <v>134187460</v>
      </c>
      <c r="F11" s="99">
        <v>28606134</v>
      </c>
      <c r="G11" s="100"/>
    </row>
    <row r="12" spans="2:11" ht="15.65" x14ac:dyDescent="0.3">
      <c r="B12" s="101">
        <v>8</v>
      </c>
      <c r="C12" s="96" t="s">
        <v>22892</v>
      </c>
      <c r="D12" s="99">
        <v>1458296949</v>
      </c>
      <c r="E12" s="99">
        <v>175810606</v>
      </c>
      <c r="F12" s="99">
        <v>28916906</v>
      </c>
      <c r="G12" s="100"/>
    </row>
    <row r="13" spans="2:11" ht="15.65" x14ac:dyDescent="0.3">
      <c r="B13" s="101">
        <v>9</v>
      </c>
      <c r="C13" s="96" t="s">
        <v>22892</v>
      </c>
      <c r="D13" s="99">
        <v>1120245796</v>
      </c>
      <c r="E13" s="99">
        <v>151541018</v>
      </c>
      <c r="F13" s="99"/>
      <c r="G13" s="100"/>
    </row>
    <row r="14" spans="2:11" ht="15.65" x14ac:dyDescent="0.3">
      <c r="B14" s="101">
        <v>10</v>
      </c>
      <c r="C14" s="96" t="s">
        <v>22892</v>
      </c>
      <c r="D14" s="99">
        <v>1286056450</v>
      </c>
      <c r="E14" s="99">
        <v>115839707</v>
      </c>
      <c r="F14" s="99">
        <v>67691115</v>
      </c>
      <c r="G14" s="100"/>
    </row>
    <row r="15" spans="2:11" ht="15.65" x14ac:dyDescent="0.3">
      <c r="B15" s="125" t="s">
        <v>22893</v>
      </c>
      <c r="C15" s="126"/>
      <c r="D15" s="102">
        <f>SUM(D5:D14)</f>
        <v>13681510766</v>
      </c>
      <c r="E15" s="102">
        <f>SUM(E5:E14)</f>
        <v>1506468350</v>
      </c>
      <c r="F15" s="102">
        <f>SUM(F5:F14)</f>
        <v>358470284</v>
      </c>
      <c r="G15" s="103"/>
      <c r="K15" s="40"/>
    </row>
    <row r="16" spans="2:11" ht="15.65" x14ac:dyDescent="0.3">
      <c r="B16" s="96">
        <v>1</v>
      </c>
      <c r="C16" s="104" t="s">
        <v>20825</v>
      </c>
      <c r="D16" s="99">
        <v>25782263</v>
      </c>
      <c r="E16" s="105"/>
      <c r="F16" s="105"/>
      <c r="G16" s="106"/>
    </row>
    <row r="17" spans="2:7" ht="15.65" x14ac:dyDescent="0.3">
      <c r="B17" s="96">
        <v>2</v>
      </c>
      <c r="C17" s="104" t="s">
        <v>20825</v>
      </c>
      <c r="D17" s="99">
        <v>79119216</v>
      </c>
      <c r="E17" s="105"/>
      <c r="F17" s="105"/>
      <c r="G17" s="106"/>
    </row>
    <row r="18" spans="2:7" ht="15.65" x14ac:dyDescent="0.3">
      <c r="B18" s="96">
        <v>3</v>
      </c>
      <c r="C18" s="104" t="s">
        <v>20825</v>
      </c>
      <c r="D18" s="99">
        <v>101602606</v>
      </c>
      <c r="E18" s="105"/>
      <c r="F18" s="105"/>
      <c r="G18" s="106"/>
    </row>
    <row r="19" spans="2:7" ht="15.65" x14ac:dyDescent="0.3">
      <c r="B19" s="97">
        <v>4</v>
      </c>
      <c r="C19" s="104" t="s">
        <v>20825</v>
      </c>
      <c r="D19" s="99">
        <v>86777561</v>
      </c>
      <c r="E19" s="107"/>
      <c r="F19" s="107"/>
      <c r="G19" s="100"/>
    </row>
    <row r="20" spans="2:7" ht="15.65" x14ac:dyDescent="0.3">
      <c r="B20" s="101">
        <v>5</v>
      </c>
      <c r="C20" s="104" t="s">
        <v>20825</v>
      </c>
      <c r="D20" s="99">
        <v>81070609</v>
      </c>
      <c r="E20" s="107"/>
      <c r="F20" s="107"/>
      <c r="G20" s="100"/>
    </row>
    <row r="21" spans="2:7" ht="15.65" x14ac:dyDescent="0.3">
      <c r="B21" s="101">
        <v>6</v>
      </c>
      <c r="C21" s="104" t="s">
        <v>20825</v>
      </c>
      <c r="D21" s="99">
        <v>77811571</v>
      </c>
      <c r="E21" s="108"/>
      <c r="F21" s="108"/>
      <c r="G21" s="100"/>
    </row>
    <row r="22" spans="2:7" ht="15.65" x14ac:dyDescent="0.3">
      <c r="B22" s="101">
        <v>7</v>
      </c>
      <c r="C22" s="104" t="s">
        <v>20825</v>
      </c>
      <c r="D22" s="99">
        <v>53852200.299999997</v>
      </c>
      <c r="E22" s="108"/>
      <c r="F22" s="108"/>
      <c r="G22" s="100"/>
    </row>
    <row r="23" spans="2:7" ht="15.65" x14ac:dyDescent="0.3">
      <c r="B23" s="101">
        <v>8</v>
      </c>
      <c r="C23" s="104" t="s">
        <v>20825</v>
      </c>
      <c r="D23" s="99">
        <v>46897409</v>
      </c>
      <c r="E23" s="108"/>
      <c r="F23" s="108"/>
      <c r="G23" s="100"/>
    </row>
    <row r="24" spans="2:7" ht="15.65" x14ac:dyDescent="0.3">
      <c r="B24" s="101">
        <v>9</v>
      </c>
      <c r="C24" s="104" t="s">
        <v>20825</v>
      </c>
      <c r="D24" s="99">
        <v>39593874</v>
      </c>
      <c r="E24" s="108"/>
      <c r="F24" s="108"/>
      <c r="G24" s="100"/>
    </row>
    <row r="25" spans="2:7" ht="15.65" x14ac:dyDescent="0.3">
      <c r="B25" s="101">
        <v>10</v>
      </c>
      <c r="C25" s="104" t="s">
        <v>20825</v>
      </c>
      <c r="D25" s="99">
        <v>55277370</v>
      </c>
      <c r="E25" s="108"/>
      <c r="F25" s="108"/>
      <c r="G25" s="100"/>
    </row>
    <row r="26" spans="2:7" ht="15.65" x14ac:dyDescent="0.3">
      <c r="B26" s="127" t="s">
        <v>22894</v>
      </c>
      <c r="C26" s="128"/>
      <c r="D26" s="102">
        <f>SUM(D16:D25)</f>
        <v>647784679.29999995</v>
      </c>
      <c r="E26" s="109">
        <f>+E19</f>
        <v>0</v>
      </c>
      <c r="F26" s="109"/>
      <c r="G26" s="103"/>
    </row>
    <row r="27" spans="2:7" ht="15.65" x14ac:dyDescent="0.3">
      <c r="B27" s="96">
        <v>1</v>
      </c>
      <c r="C27" s="97" t="s">
        <v>22895</v>
      </c>
      <c r="D27" s="98"/>
      <c r="E27" s="107"/>
      <c r="F27" s="107"/>
      <c r="G27" s="99">
        <v>1331000678</v>
      </c>
    </row>
    <row r="28" spans="2:7" ht="15.65" x14ac:dyDescent="0.3">
      <c r="B28" s="96">
        <v>2</v>
      </c>
      <c r="C28" s="97" t="s">
        <v>22895</v>
      </c>
      <c r="D28" s="98"/>
      <c r="E28" s="107"/>
      <c r="F28" s="107"/>
      <c r="G28" s="99">
        <v>1832287478</v>
      </c>
    </row>
    <row r="29" spans="2:7" ht="15.65" x14ac:dyDescent="0.3">
      <c r="B29" s="96">
        <v>3</v>
      </c>
      <c r="C29" s="97" t="s">
        <v>22895</v>
      </c>
      <c r="D29" s="98"/>
      <c r="E29" s="107"/>
      <c r="F29" s="107"/>
      <c r="G29" s="99">
        <v>889726889</v>
      </c>
    </row>
    <row r="30" spans="2:7" ht="15.65" x14ac:dyDescent="0.3">
      <c r="B30" s="97">
        <v>4</v>
      </c>
      <c r="C30" s="97" t="s">
        <v>22895</v>
      </c>
      <c r="D30" s="98"/>
      <c r="E30" s="107"/>
      <c r="F30" s="107"/>
      <c r="G30" s="99">
        <v>1468828740</v>
      </c>
    </row>
    <row r="31" spans="2:7" ht="15.65" x14ac:dyDescent="0.3">
      <c r="B31" s="101">
        <v>5</v>
      </c>
      <c r="C31" s="97" t="s">
        <v>22895</v>
      </c>
      <c r="D31" s="98"/>
      <c r="E31" s="107"/>
      <c r="F31" s="107"/>
      <c r="G31" s="99">
        <v>902188368</v>
      </c>
    </row>
    <row r="32" spans="2:7" ht="15.65" x14ac:dyDescent="0.3">
      <c r="B32" s="101">
        <v>6</v>
      </c>
      <c r="C32" s="97" t="s">
        <v>22895</v>
      </c>
      <c r="D32" s="98"/>
      <c r="E32" s="107"/>
      <c r="F32" s="107"/>
      <c r="G32" s="99">
        <v>1353004915</v>
      </c>
    </row>
    <row r="33" spans="2:7" ht="15.65" x14ac:dyDescent="0.3">
      <c r="B33" s="101">
        <v>7</v>
      </c>
      <c r="C33" s="97" t="s">
        <v>22895</v>
      </c>
      <c r="D33" s="98"/>
      <c r="E33" s="107"/>
      <c r="F33" s="107"/>
      <c r="G33" s="99">
        <v>1115350634</v>
      </c>
    </row>
    <row r="34" spans="2:7" ht="15.65" x14ac:dyDescent="0.3">
      <c r="B34" s="101">
        <v>8</v>
      </c>
      <c r="C34" s="97" t="s">
        <v>22895</v>
      </c>
      <c r="D34" s="98"/>
      <c r="E34" s="107"/>
      <c r="F34" s="107"/>
      <c r="G34" s="99">
        <v>932118388</v>
      </c>
    </row>
    <row r="35" spans="2:7" ht="15.65" x14ac:dyDescent="0.3">
      <c r="B35" s="101">
        <v>9</v>
      </c>
      <c r="C35" s="97" t="s">
        <v>22895</v>
      </c>
      <c r="D35" s="98"/>
      <c r="E35" s="107"/>
      <c r="F35" s="107"/>
      <c r="G35" s="99">
        <v>1263338619</v>
      </c>
    </row>
    <row r="36" spans="2:7" ht="15.65" x14ac:dyDescent="0.3">
      <c r="B36" s="101">
        <v>10</v>
      </c>
      <c r="C36" s="97" t="s">
        <v>22895</v>
      </c>
      <c r="D36" s="98"/>
      <c r="E36" s="107"/>
      <c r="F36" s="107"/>
      <c r="G36" s="99">
        <v>899351994</v>
      </c>
    </row>
    <row r="37" spans="2:7" ht="15.65" x14ac:dyDescent="0.3">
      <c r="B37" s="125" t="s">
        <v>22896</v>
      </c>
      <c r="C37" s="126"/>
      <c r="D37" s="110"/>
      <c r="E37" s="111"/>
      <c r="F37" s="111"/>
      <c r="G37" s="111">
        <f>+SUM(G27:G36)</f>
        <v>11987196703</v>
      </c>
    </row>
    <row r="38" spans="2:7" ht="15.65" x14ac:dyDescent="0.3">
      <c r="B38" s="129" t="s">
        <v>22897</v>
      </c>
      <c r="C38" s="130"/>
      <c r="D38" s="130"/>
      <c r="E38" s="131"/>
      <c r="F38" s="112"/>
      <c r="G38" s="113">
        <f>+D4+D15-D26-E15-F15-G37</f>
        <v>1293019759.7000008</v>
      </c>
    </row>
  </sheetData>
  <mergeCells count="5">
    <mergeCell ref="B2:G2"/>
    <mergeCell ref="B15:C15"/>
    <mergeCell ref="B26:C26"/>
    <mergeCell ref="B37:C37"/>
    <mergeCell ref="B38:E38"/>
  </mergeCells>
  <conditionalFormatting sqref="B38">
    <cfRule type="duplicateValues" dxfId="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B1F1F-C16B-4BC4-B502-F584FE88BECC}">
  <dimension ref="A1:O10360"/>
  <sheetViews>
    <sheetView topLeftCell="B37" workbookViewId="0">
      <selection activeCell="I15" sqref="I15:I21"/>
    </sheetView>
  </sheetViews>
  <sheetFormatPr defaultRowHeight="15.05" x14ac:dyDescent="0.3"/>
  <cols>
    <col min="1" max="1" width="5.6640625" customWidth="1"/>
    <col min="2" max="2" width="13.44140625" customWidth="1"/>
    <col min="3" max="3" width="13.109375" customWidth="1"/>
    <col min="4" max="4" width="15" customWidth="1"/>
    <col min="5" max="5" width="18" customWidth="1"/>
    <col min="6" max="6" width="19.109375" customWidth="1"/>
    <col min="7" max="7" width="20" hidden="1" customWidth="1"/>
    <col min="8" max="8" width="19.44140625" customWidth="1"/>
    <col min="9" max="9" width="18.6640625" customWidth="1"/>
    <col min="10" max="10" width="13.5546875" customWidth="1"/>
    <col min="11" max="11" width="12.33203125" customWidth="1"/>
    <col min="13" max="13" width="13" customWidth="1"/>
    <col min="14" max="14" width="11.88671875" customWidth="1"/>
    <col min="15" max="15" width="19" customWidth="1"/>
  </cols>
  <sheetData>
    <row r="1" spans="1:15" x14ac:dyDescent="0.3">
      <c r="A1" s="149" t="s">
        <v>0</v>
      </c>
      <c r="B1" s="150"/>
      <c r="C1" s="149"/>
      <c r="D1" s="149"/>
      <c r="E1" s="150"/>
      <c r="F1" s="149"/>
      <c r="G1" s="149"/>
      <c r="H1" s="149"/>
      <c r="I1" s="1"/>
      <c r="J1" s="151"/>
      <c r="K1" s="151"/>
    </row>
    <row r="2" spans="1:15" x14ac:dyDescent="0.3">
      <c r="A2" s="152"/>
      <c r="B2" s="153"/>
      <c r="C2" s="152"/>
      <c r="D2" s="154"/>
      <c r="E2" s="155"/>
      <c r="F2" s="154"/>
      <c r="G2" s="154"/>
      <c r="H2" s="154"/>
      <c r="I2" s="154"/>
      <c r="J2" s="154"/>
      <c r="K2" s="154"/>
    </row>
    <row r="3" spans="1:15" s="34" customFormat="1" ht="15.65" x14ac:dyDescent="0.3">
      <c r="A3" s="27"/>
      <c r="B3" s="28"/>
      <c r="C3" s="29"/>
      <c r="D3" s="30"/>
      <c r="E3" s="31"/>
      <c r="F3" s="32">
        <f>+SUBTOTAL(9,F6:F9365)</f>
        <v>12418077843</v>
      </c>
      <c r="G3" s="32">
        <f t="shared" ref="G3:I3" si="0">+SUBTOTAL(9,G6:G9365)</f>
        <v>0</v>
      </c>
      <c r="H3" s="32">
        <f t="shared" si="0"/>
        <v>1336628629</v>
      </c>
      <c r="I3" s="32">
        <f t="shared" si="0"/>
        <v>11081449233</v>
      </c>
      <c r="J3" s="33"/>
      <c r="K3" s="33"/>
      <c r="O3" s="62">
        <f>+F3-'2023'!M3</f>
        <v>11105850567</v>
      </c>
    </row>
    <row r="4" spans="1:15" x14ac:dyDescent="0.3">
      <c r="A4" s="156" t="s">
        <v>1</v>
      </c>
      <c r="B4" s="158" t="s">
        <v>2</v>
      </c>
      <c r="C4" s="160" t="s">
        <v>3</v>
      </c>
      <c r="D4" s="161"/>
      <c r="E4" s="162"/>
      <c r="F4" s="163"/>
      <c r="G4" s="160" t="s">
        <v>4</v>
      </c>
      <c r="H4" s="163"/>
      <c r="I4" s="10" t="s">
        <v>5</v>
      </c>
      <c r="J4" s="164" t="s">
        <v>6</v>
      </c>
      <c r="K4" s="165"/>
    </row>
    <row r="5" spans="1:15" x14ac:dyDescent="0.3">
      <c r="A5" s="157"/>
      <c r="B5" s="159"/>
      <c r="C5" s="2" t="s">
        <v>7</v>
      </c>
      <c r="D5" s="2" t="s">
        <v>8</v>
      </c>
      <c r="E5" s="12" t="s">
        <v>9</v>
      </c>
      <c r="F5" s="2" t="s">
        <v>10</v>
      </c>
      <c r="G5" s="2" t="s">
        <v>11</v>
      </c>
      <c r="H5" s="2" t="s">
        <v>12</v>
      </c>
      <c r="I5" s="10" t="s">
        <v>13</v>
      </c>
      <c r="J5" s="166"/>
      <c r="K5" s="167"/>
    </row>
    <row r="6" spans="1:15" ht="26.3" customHeight="1" x14ac:dyDescent="0.3">
      <c r="A6" s="3">
        <v>1</v>
      </c>
      <c r="B6" s="134" t="s">
        <v>14</v>
      </c>
      <c r="C6" s="4" t="s">
        <v>15</v>
      </c>
      <c r="D6" s="5">
        <v>44903</v>
      </c>
      <c r="E6" s="6" t="s">
        <v>16</v>
      </c>
      <c r="F6" s="7">
        <v>3332048</v>
      </c>
      <c r="G6" s="6" t="s">
        <v>17</v>
      </c>
      <c r="H6" s="7">
        <v>349865</v>
      </c>
      <c r="I6" s="136">
        <v>11478975</v>
      </c>
      <c r="J6" s="138" t="s">
        <v>18</v>
      </c>
      <c r="K6" s="139"/>
      <c r="L6" t="str">
        <f>+RIGHT(C6,5)</f>
        <v>55083</v>
      </c>
      <c r="M6">
        <f>+L6*1</f>
        <v>55083</v>
      </c>
      <c r="N6" s="37">
        <f>+F6</f>
        <v>3332048</v>
      </c>
    </row>
    <row r="7" spans="1:15" x14ac:dyDescent="0.3">
      <c r="A7" s="3">
        <v>1</v>
      </c>
      <c r="B7" s="142"/>
      <c r="C7" s="4" t="s">
        <v>19</v>
      </c>
      <c r="D7" s="5">
        <v>44896</v>
      </c>
      <c r="E7" s="6" t="s">
        <v>16</v>
      </c>
      <c r="F7" s="7">
        <v>1392768</v>
      </c>
      <c r="G7" s="6" t="s">
        <v>17</v>
      </c>
      <c r="H7" s="7">
        <v>146241</v>
      </c>
      <c r="I7" s="143"/>
      <c r="J7" s="144"/>
      <c r="K7" s="145"/>
      <c r="L7" t="str">
        <f t="shared" ref="L7:L70" si="1">+RIGHT(C7,5)</f>
        <v>53847</v>
      </c>
      <c r="M7">
        <f t="shared" ref="M7:M70" si="2">+L7*1</f>
        <v>53847</v>
      </c>
      <c r="N7" s="37">
        <f t="shared" ref="N7:N70" si="3">+F7</f>
        <v>1392768</v>
      </c>
    </row>
    <row r="8" spans="1:15" x14ac:dyDescent="0.3">
      <c r="A8" s="3">
        <v>1</v>
      </c>
      <c r="B8" s="142"/>
      <c r="C8" s="4" t="s">
        <v>20</v>
      </c>
      <c r="D8" s="5">
        <v>44924</v>
      </c>
      <c r="E8" s="6" t="s">
        <v>16</v>
      </c>
      <c r="F8" s="7">
        <v>4132220</v>
      </c>
      <c r="G8" s="6" t="s">
        <v>17</v>
      </c>
      <c r="H8" s="7">
        <v>433883</v>
      </c>
      <c r="I8" s="143"/>
      <c r="J8" s="144"/>
      <c r="K8" s="145"/>
      <c r="L8" t="str">
        <f t="shared" si="1"/>
        <v>57443</v>
      </c>
      <c r="M8">
        <f t="shared" si="2"/>
        <v>57443</v>
      </c>
      <c r="N8" s="37">
        <f t="shared" si="3"/>
        <v>4132220</v>
      </c>
    </row>
    <row r="9" spans="1:15" x14ac:dyDescent="0.3">
      <c r="A9" s="3">
        <v>1</v>
      </c>
      <c r="B9" s="142"/>
      <c r="C9" s="4" t="s">
        <v>21</v>
      </c>
      <c r="D9" s="5">
        <v>44910</v>
      </c>
      <c r="E9" s="6" t="s">
        <v>16</v>
      </c>
      <c r="F9" s="7">
        <v>1363012</v>
      </c>
      <c r="G9" s="6" t="s">
        <v>17</v>
      </c>
      <c r="H9" s="7">
        <v>143116</v>
      </c>
      <c r="I9" s="143"/>
      <c r="J9" s="144"/>
      <c r="K9" s="145"/>
      <c r="L9" t="str">
        <f t="shared" si="1"/>
        <v>55857</v>
      </c>
      <c r="M9">
        <f t="shared" si="2"/>
        <v>55857</v>
      </c>
      <c r="N9" s="37">
        <f t="shared" si="3"/>
        <v>1363012</v>
      </c>
    </row>
    <row r="10" spans="1:15" x14ac:dyDescent="0.3">
      <c r="A10" s="3">
        <v>1</v>
      </c>
      <c r="B10" s="135"/>
      <c r="C10" s="4" t="s">
        <v>22</v>
      </c>
      <c r="D10" s="5">
        <v>44917</v>
      </c>
      <c r="E10" s="6" t="s">
        <v>16</v>
      </c>
      <c r="F10" s="7">
        <v>2605622</v>
      </c>
      <c r="G10" s="6" t="s">
        <v>17</v>
      </c>
      <c r="H10" s="7">
        <v>273590</v>
      </c>
      <c r="I10" s="137"/>
      <c r="J10" s="140"/>
      <c r="K10" s="141"/>
      <c r="L10" t="str">
        <f t="shared" si="1"/>
        <v>56674</v>
      </c>
      <c r="M10">
        <f t="shared" si="2"/>
        <v>56674</v>
      </c>
      <c r="N10" s="37">
        <f t="shared" si="3"/>
        <v>2605622</v>
      </c>
    </row>
    <row r="11" spans="1:15" x14ac:dyDescent="0.3">
      <c r="A11" s="3">
        <v>1</v>
      </c>
      <c r="B11" s="134" t="s">
        <v>26</v>
      </c>
      <c r="C11" s="4" t="s">
        <v>27</v>
      </c>
      <c r="D11" s="5">
        <v>44909</v>
      </c>
      <c r="E11" s="6" t="s">
        <v>16</v>
      </c>
      <c r="F11" s="7">
        <v>2209267</v>
      </c>
      <c r="G11" s="6" t="s">
        <v>17</v>
      </c>
      <c r="H11" s="7">
        <v>231973</v>
      </c>
      <c r="I11" s="136">
        <v>11666532</v>
      </c>
      <c r="J11" s="138" t="s">
        <v>28</v>
      </c>
      <c r="K11" s="139"/>
      <c r="L11" t="str">
        <f t="shared" si="1"/>
        <v>55474</v>
      </c>
      <c r="M11">
        <f t="shared" si="2"/>
        <v>55474</v>
      </c>
      <c r="N11" s="37">
        <f t="shared" si="3"/>
        <v>2209267</v>
      </c>
    </row>
    <row r="12" spans="1:15" ht="25.05" x14ac:dyDescent="0.3">
      <c r="A12" s="3">
        <v>1</v>
      </c>
      <c r="B12" s="142"/>
      <c r="C12" s="4" t="s">
        <v>29</v>
      </c>
      <c r="D12" s="5">
        <v>44902</v>
      </c>
      <c r="E12" s="6" t="s">
        <v>30</v>
      </c>
      <c r="F12" s="7">
        <v>2078968</v>
      </c>
      <c r="G12" s="6" t="s">
        <v>17</v>
      </c>
      <c r="H12" s="7">
        <v>218292</v>
      </c>
      <c r="I12" s="143"/>
      <c r="J12" s="144"/>
      <c r="K12" s="145"/>
      <c r="L12" t="str">
        <f t="shared" si="1"/>
        <v>54543</v>
      </c>
      <c r="M12">
        <f t="shared" si="2"/>
        <v>54543</v>
      </c>
      <c r="N12" s="37">
        <f t="shared" si="3"/>
        <v>2078968</v>
      </c>
    </row>
    <row r="13" spans="1:15" x14ac:dyDescent="0.3">
      <c r="A13" s="3">
        <v>1</v>
      </c>
      <c r="B13" s="142"/>
      <c r="C13" s="4" t="s">
        <v>31</v>
      </c>
      <c r="D13" s="5">
        <v>44916</v>
      </c>
      <c r="E13" s="6" t="s">
        <v>16</v>
      </c>
      <c r="F13" s="7">
        <v>4178533</v>
      </c>
      <c r="G13" s="6" t="s">
        <v>17</v>
      </c>
      <c r="H13" s="7">
        <v>438746</v>
      </c>
      <c r="I13" s="143"/>
      <c r="J13" s="144"/>
      <c r="K13" s="145"/>
      <c r="L13" t="str">
        <f t="shared" si="1"/>
        <v>56266</v>
      </c>
      <c r="M13">
        <f t="shared" si="2"/>
        <v>56266</v>
      </c>
      <c r="N13" s="37">
        <f t="shared" si="3"/>
        <v>4178533</v>
      </c>
    </row>
    <row r="14" spans="1:15" x14ac:dyDescent="0.3">
      <c r="A14" s="3">
        <v>1</v>
      </c>
      <c r="B14" s="135"/>
      <c r="C14" s="4" t="s">
        <v>32</v>
      </c>
      <c r="D14" s="5">
        <v>44923</v>
      </c>
      <c r="E14" s="6" t="s">
        <v>16</v>
      </c>
      <c r="F14" s="7">
        <v>4568463</v>
      </c>
      <c r="G14" s="6" t="s">
        <v>17</v>
      </c>
      <c r="H14" s="7">
        <v>479689</v>
      </c>
      <c r="I14" s="137"/>
      <c r="J14" s="140"/>
      <c r="K14" s="141"/>
      <c r="L14" t="str">
        <f t="shared" si="1"/>
        <v>57085</v>
      </c>
      <c r="M14">
        <f t="shared" si="2"/>
        <v>57085</v>
      </c>
      <c r="N14" s="37">
        <f t="shared" si="3"/>
        <v>4568463</v>
      </c>
    </row>
    <row r="15" spans="1:15" x14ac:dyDescent="0.3">
      <c r="A15" s="3">
        <v>1</v>
      </c>
      <c r="B15" s="134" t="s">
        <v>33</v>
      </c>
      <c r="C15" s="4" t="s">
        <v>34</v>
      </c>
      <c r="D15" s="5">
        <v>44908</v>
      </c>
      <c r="E15" s="6" t="s">
        <v>16</v>
      </c>
      <c r="F15" s="7">
        <v>5981414</v>
      </c>
      <c r="G15" s="6" t="s">
        <v>17</v>
      </c>
      <c r="H15" s="7">
        <v>628049</v>
      </c>
      <c r="I15" s="136">
        <v>45622758</v>
      </c>
      <c r="J15" s="138" t="s">
        <v>35</v>
      </c>
      <c r="K15" s="139"/>
      <c r="L15" t="str">
        <f t="shared" si="1"/>
        <v>55395</v>
      </c>
      <c r="M15">
        <f t="shared" si="2"/>
        <v>55395</v>
      </c>
      <c r="N15" s="37">
        <f t="shared" si="3"/>
        <v>5981414</v>
      </c>
    </row>
    <row r="16" spans="1:15" x14ac:dyDescent="0.3">
      <c r="A16" s="3">
        <v>1</v>
      </c>
      <c r="B16" s="142"/>
      <c r="C16" s="4" t="s">
        <v>36</v>
      </c>
      <c r="D16" s="5">
        <v>44915</v>
      </c>
      <c r="E16" s="6" t="s">
        <v>16</v>
      </c>
      <c r="F16" s="7">
        <v>16444889</v>
      </c>
      <c r="G16" s="6" t="s">
        <v>17</v>
      </c>
      <c r="H16" s="7">
        <v>1726713</v>
      </c>
      <c r="I16" s="143"/>
      <c r="J16" s="144"/>
      <c r="K16" s="145"/>
      <c r="L16" t="str">
        <f t="shared" si="1"/>
        <v>56171</v>
      </c>
      <c r="M16">
        <f t="shared" si="2"/>
        <v>56171</v>
      </c>
      <c r="N16" s="37">
        <f t="shared" si="3"/>
        <v>16444889</v>
      </c>
    </row>
    <row r="17" spans="1:14" ht="25.05" x14ac:dyDescent="0.3">
      <c r="A17" s="3">
        <v>1</v>
      </c>
      <c r="B17" s="142"/>
      <c r="C17" s="4" t="s">
        <v>37</v>
      </c>
      <c r="D17" s="5">
        <v>44915</v>
      </c>
      <c r="E17" s="6" t="s">
        <v>30</v>
      </c>
      <c r="F17" s="7">
        <v>943039</v>
      </c>
      <c r="G17" s="6" t="s">
        <v>17</v>
      </c>
      <c r="H17" s="7">
        <v>99019</v>
      </c>
      <c r="I17" s="143"/>
      <c r="J17" s="144"/>
      <c r="K17" s="145"/>
      <c r="L17" t="str">
        <f t="shared" si="1"/>
        <v>56168</v>
      </c>
      <c r="M17">
        <f t="shared" si="2"/>
        <v>56168</v>
      </c>
      <c r="N17" s="37">
        <f t="shared" si="3"/>
        <v>943039</v>
      </c>
    </row>
    <row r="18" spans="1:14" x14ac:dyDescent="0.3">
      <c r="A18" s="3">
        <v>1</v>
      </c>
      <c r="B18" s="142"/>
      <c r="C18" s="4" t="s">
        <v>38</v>
      </c>
      <c r="D18" s="5">
        <v>44922</v>
      </c>
      <c r="E18" s="6" t="s">
        <v>16</v>
      </c>
      <c r="F18" s="7">
        <v>19833549</v>
      </c>
      <c r="G18" s="6" t="s">
        <v>17</v>
      </c>
      <c r="H18" s="7">
        <v>2082523</v>
      </c>
      <c r="I18" s="143"/>
      <c r="J18" s="144"/>
      <c r="K18" s="145"/>
      <c r="L18" t="str">
        <f t="shared" si="1"/>
        <v>57010</v>
      </c>
      <c r="M18">
        <f t="shared" si="2"/>
        <v>57010</v>
      </c>
      <c r="N18" s="37">
        <f t="shared" si="3"/>
        <v>19833549</v>
      </c>
    </row>
    <row r="19" spans="1:14" x14ac:dyDescent="0.3">
      <c r="A19" s="3">
        <v>1</v>
      </c>
      <c r="B19" s="142"/>
      <c r="C19" s="4" t="s">
        <v>39</v>
      </c>
      <c r="D19" s="5">
        <v>44901</v>
      </c>
      <c r="E19" s="6" t="s">
        <v>16</v>
      </c>
      <c r="F19" s="7">
        <v>996241</v>
      </c>
      <c r="G19" s="6" t="s">
        <v>17</v>
      </c>
      <c r="H19" s="7">
        <v>104605</v>
      </c>
      <c r="I19" s="143"/>
      <c r="J19" s="144"/>
      <c r="K19" s="145"/>
      <c r="L19" t="str">
        <f t="shared" si="1"/>
        <v>54450</v>
      </c>
      <c r="M19">
        <f t="shared" si="2"/>
        <v>54450</v>
      </c>
      <c r="N19" s="37">
        <f t="shared" si="3"/>
        <v>996241</v>
      </c>
    </row>
    <row r="20" spans="1:14" x14ac:dyDescent="0.3">
      <c r="A20" s="3">
        <v>1</v>
      </c>
      <c r="B20" s="142"/>
      <c r="C20" s="4" t="s">
        <v>40</v>
      </c>
      <c r="D20" s="5">
        <v>44908</v>
      </c>
      <c r="E20" s="6" t="s">
        <v>16</v>
      </c>
      <c r="F20" s="7">
        <v>1199426</v>
      </c>
      <c r="G20" s="6" t="s">
        <v>17</v>
      </c>
      <c r="H20" s="7">
        <v>125940</v>
      </c>
      <c r="I20" s="143"/>
      <c r="J20" s="144"/>
      <c r="K20" s="145"/>
      <c r="L20" t="str">
        <f t="shared" si="1"/>
        <v>55396</v>
      </c>
      <c r="M20">
        <f t="shared" si="2"/>
        <v>55396</v>
      </c>
      <c r="N20" s="37">
        <f t="shared" si="3"/>
        <v>1199426</v>
      </c>
    </row>
    <row r="21" spans="1:14" x14ac:dyDescent="0.3">
      <c r="A21" s="3">
        <v>1</v>
      </c>
      <c r="B21" s="135"/>
      <c r="C21" s="4" t="s">
        <v>41</v>
      </c>
      <c r="D21" s="5">
        <v>44901</v>
      </c>
      <c r="E21" s="6" t="s">
        <v>16</v>
      </c>
      <c r="F21" s="7">
        <v>5576591</v>
      </c>
      <c r="G21" s="6" t="s">
        <v>17</v>
      </c>
      <c r="H21" s="7">
        <v>585542</v>
      </c>
      <c r="I21" s="137"/>
      <c r="J21" s="140"/>
      <c r="K21" s="141"/>
      <c r="L21" t="str">
        <f t="shared" si="1"/>
        <v>54457</v>
      </c>
      <c r="M21">
        <f t="shared" si="2"/>
        <v>54457</v>
      </c>
      <c r="N21" s="37">
        <f t="shared" si="3"/>
        <v>5576591</v>
      </c>
    </row>
    <row r="22" spans="1:14" ht="37.6" x14ac:dyDescent="0.3">
      <c r="A22" s="3">
        <v>1</v>
      </c>
      <c r="B22" s="8" t="s">
        <v>45</v>
      </c>
      <c r="C22" s="4" t="s">
        <v>46</v>
      </c>
      <c r="D22" s="5">
        <v>44739</v>
      </c>
      <c r="E22" s="6" t="s">
        <v>47</v>
      </c>
      <c r="F22" s="7">
        <v>1591308</v>
      </c>
      <c r="G22" s="6" t="s">
        <v>17</v>
      </c>
      <c r="H22" s="7">
        <v>167087</v>
      </c>
      <c r="I22" s="11">
        <v>1424221</v>
      </c>
      <c r="J22" s="132" t="s">
        <v>48</v>
      </c>
      <c r="K22" s="133"/>
      <c r="L22" t="str">
        <f t="shared" si="1"/>
        <v>20619</v>
      </c>
      <c r="M22">
        <f t="shared" si="2"/>
        <v>20619</v>
      </c>
      <c r="N22" s="37">
        <f t="shared" si="3"/>
        <v>1591308</v>
      </c>
    </row>
    <row r="23" spans="1:14" x14ac:dyDescent="0.3">
      <c r="A23" s="3">
        <v>1</v>
      </c>
      <c r="B23" s="134" t="s">
        <v>49</v>
      </c>
      <c r="C23" s="4" t="s">
        <v>50</v>
      </c>
      <c r="D23" s="5">
        <v>44713</v>
      </c>
      <c r="E23" s="6" t="s">
        <v>47</v>
      </c>
      <c r="F23" s="7">
        <v>736953</v>
      </c>
      <c r="G23" s="6" t="s">
        <v>17</v>
      </c>
      <c r="H23" s="7">
        <v>77380</v>
      </c>
      <c r="I23" s="136">
        <v>1211797</v>
      </c>
      <c r="J23" s="138" t="s">
        <v>48</v>
      </c>
      <c r="K23" s="139"/>
      <c r="L23" t="str">
        <f t="shared" si="1"/>
        <v>15237</v>
      </c>
      <c r="M23">
        <f t="shared" si="2"/>
        <v>15237</v>
      </c>
      <c r="N23" s="37">
        <f t="shared" si="3"/>
        <v>736953</v>
      </c>
    </row>
    <row r="24" spans="1:14" x14ac:dyDescent="0.3">
      <c r="A24" s="3">
        <v>1</v>
      </c>
      <c r="B24" s="135"/>
      <c r="C24" s="4" t="s">
        <v>51</v>
      </c>
      <c r="D24" s="5">
        <v>44726</v>
      </c>
      <c r="E24" s="6" t="s">
        <v>47</v>
      </c>
      <c r="F24" s="7">
        <v>617010</v>
      </c>
      <c r="G24" s="6" t="s">
        <v>17</v>
      </c>
      <c r="H24" s="7">
        <v>64786</v>
      </c>
      <c r="I24" s="137"/>
      <c r="J24" s="140"/>
      <c r="K24" s="141"/>
      <c r="L24" t="str">
        <f t="shared" si="1"/>
        <v>18023</v>
      </c>
      <c r="M24">
        <f t="shared" si="2"/>
        <v>18023</v>
      </c>
      <c r="N24" s="37">
        <f t="shared" si="3"/>
        <v>617010</v>
      </c>
    </row>
    <row r="25" spans="1:14" x14ac:dyDescent="0.3">
      <c r="A25" s="3">
        <v>1</v>
      </c>
      <c r="B25" s="134" t="s">
        <v>52</v>
      </c>
      <c r="C25" s="4" t="s">
        <v>53</v>
      </c>
      <c r="D25" s="5">
        <v>44723</v>
      </c>
      <c r="E25" s="6" t="s">
        <v>47</v>
      </c>
      <c r="F25" s="7">
        <v>839598</v>
      </c>
      <c r="G25" s="6" t="s">
        <v>17</v>
      </c>
      <c r="H25" s="7">
        <v>88158</v>
      </c>
      <c r="I25" s="136">
        <v>2100302</v>
      </c>
      <c r="J25" s="138" t="s">
        <v>48</v>
      </c>
      <c r="K25" s="139"/>
      <c r="L25" t="str">
        <f t="shared" si="1"/>
        <v>17692</v>
      </c>
      <c r="M25">
        <f t="shared" si="2"/>
        <v>17692</v>
      </c>
      <c r="N25" s="37">
        <f t="shared" si="3"/>
        <v>839598</v>
      </c>
    </row>
    <row r="26" spans="1:14" x14ac:dyDescent="0.3">
      <c r="A26" s="3">
        <v>1</v>
      </c>
      <c r="B26" s="142"/>
      <c r="C26" s="4" t="s">
        <v>54</v>
      </c>
      <c r="D26" s="5">
        <v>44740</v>
      </c>
      <c r="E26" s="6" t="s">
        <v>47</v>
      </c>
      <c r="F26" s="7">
        <v>667510</v>
      </c>
      <c r="G26" s="6" t="s">
        <v>17</v>
      </c>
      <c r="H26" s="7">
        <v>70089</v>
      </c>
      <c r="I26" s="143"/>
      <c r="J26" s="144"/>
      <c r="K26" s="145"/>
      <c r="L26" t="str">
        <f t="shared" si="1"/>
        <v>21019</v>
      </c>
      <c r="M26">
        <f t="shared" si="2"/>
        <v>21019</v>
      </c>
      <c r="N26" s="37">
        <f t="shared" si="3"/>
        <v>667510</v>
      </c>
    </row>
    <row r="27" spans="1:14" x14ac:dyDescent="0.3">
      <c r="A27" s="3">
        <v>1</v>
      </c>
      <c r="B27" s="135"/>
      <c r="C27" s="4" t="s">
        <v>55</v>
      </c>
      <c r="D27" s="5">
        <v>44733</v>
      </c>
      <c r="E27" s="6" t="s">
        <v>47</v>
      </c>
      <c r="F27" s="7">
        <v>839598</v>
      </c>
      <c r="G27" s="6" t="s">
        <v>17</v>
      </c>
      <c r="H27" s="7">
        <v>88158</v>
      </c>
      <c r="I27" s="137"/>
      <c r="J27" s="140"/>
      <c r="K27" s="141"/>
      <c r="L27" t="str">
        <f t="shared" si="1"/>
        <v>19636</v>
      </c>
      <c r="M27">
        <f t="shared" si="2"/>
        <v>19636</v>
      </c>
      <c r="N27" s="37">
        <f t="shared" si="3"/>
        <v>839598</v>
      </c>
    </row>
    <row r="28" spans="1:14" x14ac:dyDescent="0.3">
      <c r="A28" s="3">
        <v>1</v>
      </c>
      <c r="B28" s="134" t="s">
        <v>56</v>
      </c>
      <c r="C28" s="4" t="s">
        <v>57</v>
      </c>
      <c r="D28" s="5">
        <v>44742</v>
      </c>
      <c r="E28" s="6" t="s">
        <v>47</v>
      </c>
      <c r="F28" s="7">
        <v>1403252</v>
      </c>
      <c r="G28" s="6" t="s">
        <v>17</v>
      </c>
      <c r="H28" s="7">
        <v>147341</v>
      </c>
      <c r="I28" s="136">
        <v>3398077</v>
      </c>
      <c r="J28" s="138" t="s">
        <v>48</v>
      </c>
      <c r="K28" s="139"/>
      <c r="L28" t="str">
        <f t="shared" si="1"/>
        <v>21763</v>
      </c>
      <c r="M28">
        <f t="shared" si="2"/>
        <v>21763</v>
      </c>
      <c r="N28" s="37">
        <f t="shared" si="3"/>
        <v>1403252</v>
      </c>
    </row>
    <row r="29" spans="1:14" x14ac:dyDescent="0.3">
      <c r="A29" s="3">
        <v>1</v>
      </c>
      <c r="B29" s="135"/>
      <c r="C29" s="4" t="s">
        <v>58</v>
      </c>
      <c r="D29" s="5">
        <v>44728</v>
      </c>
      <c r="E29" s="6" t="s">
        <v>47</v>
      </c>
      <c r="F29" s="7">
        <v>2393482</v>
      </c>
      <c r="G29" s="6" t="s">
        <v>17</v>
      </c>
      <c r="H29" s="7">
        <v>251316</v>
      </c>
      <c r="I29" s="137"/>
      <c r="J29" s="140"/>
      <c r="K29" s="141"/>
      <c r="L29" t="str">
        <f t="shared" si="1"/>
        <v>18147</v>
      </c>
      <c r="M29">
        <f t="shared" si="2"/>
        <v>18147</v>
      </c>
      <c r="N29" s="37">
        <f t="shared" si="3"/>
        <v>2393482</v>
      </c>
    </row>
    <row r="30" spans="1:14" x14ac:dyDescent="0.3">
      <c r="A30" s="3">
        <v>1</v>
      </c>
      <c r="B30" s="134" t="s">
        <v>59</v>
      </c>
      <c r="C30" s="4" t="s">
        <v>60</v>
      </c>
      <c r="D30" s="5">
        <v>44714</v>
      </c>
      <c r="E30" s="6" t="s">
        <v>47</v>
      </c>
      <c r="F30" s="7">
        <v>1392760</v>
      </c>
      <c r="G30" s="6" t="s">
        <v>17</v>
      </c>
      <c r="H30" s="7">
        <v>146240</v>
      </c>
      <c r="I30" s="136">
        <v>2642484</v>
      </c>
      <c r="J30" s="138" t="s">
        <v>48</v>
      </c>
      <c r="K30" s="139"/>
      <c r="L30" t="str">
        <f t="shared" si="1"/>
        <v>15847</v>
      </c>
      <c r="M30">
        <f t="shared" si="2"/>
        <v>15847</v>
      </c>
      <c r="N30" s="37">
        <f t="shared" si="3"/>
        <v>1392760</v>
      </c>
    </row>
    <row r="31" spans="1:14" x14ac:dyDescent="0.3">
      <c r="A31" s="3">
        <v>1</v>
      </c>
      <c r="B31" s="135"/>
      <c r="C31" s="4" t="s">
        <v>61</v>
      </c>
      <c r="D31" s="5">
        <v>44734</v>
      </c>
      <c r="E31" s="6" t="s">
        <v>47</v>
      </c>
      <c r="F31" s="7">
        <v>1559736</v>
      </c>
      <c r="G31" s="6" t="s">
        <v>17</v>
      </c>
      <c r="H31" s="7">
        <v>163772</v>
      </c>
      <c r="I31" s="137"/>
      <c r="J31" s="140"/>
      <c r="K31" s="141"/>
      <c r="L31" t="str">
        <f t="shared" si="1"/>
        <v>19769</v>
      </c>
      <c r="M31">
        <f t="shared" si="2"/>
        <v>19769</v>
      </c>
      <c r="N31" s="37">
        <f t="shared" si="3"/>
        <v>1559736</v>
      </c>
    </row>
    <row r="32" spans="1:14" ht="37.6" x14ac:dyDescent="0.3">
      <c r="A32" s="3">
        <v>1</v>
      </c>
      <c r="B32" s="8" t="s">
        <v>62</v>
      </c>
      <c r="C32" s="4" t="s">
        <v>63</v>
      </c>
      <c r="D32" s="5">
        <v>44743</v>
      </c>
      <c r="E32" s="6" t="s">
        <v>47</v>
      </c>
      <c r="F32" s="7">
        <v>1429304</v>
      </c>
      <c r="G32" s="6" t="s">
        <v>17</v>
      </c>
      <c r="H32" s="7">
        <v>150077</v>
      </c>
      <c r="I32" s="11">
        <v>1279227</v>
      </c>
      <c r="J32" s="132" t="s">
        <v>48</v>
      </c>
      <c r="K32" s="133"/>
      <c r="L32" t="str">
        <f t="shared" si="1"/>
        <v>21936</v>
      </c>
      <c r="M32">
        <f t="shared" si="2"/>
        <v>21936</v>
      </c>
      <c r="N32" s="37">
        <f t="shared" si="3"/>
        <v>1429304</v>
      </c>
    </row>
    <row r="33" spans="1:14" x14ac:dyDescent="0.3">
      <c r="A33" s="3">
        <v>1</v>
      </c>
      <c r="B33" s="134" t="s">
        <v>64</v>
      </c>
      <c r="C33" s="4" t="s">
        <v>65</v>
      </c>
      <c r="D33" s="5">
        <v>44765</v>
      </c>
      <c r="E33" s="6" t="s">
        <v>66</v>
      </c>
      <c r="F33" s="7">
        <v>911712</v>
      </c>
      <c r="G33" s="6" t="s">
        <v>17</v>
      </c>
      <c r="H33" s="7">
        <v>95730</v>
      </c>
      <c r="I33" s="136">
        <v>1260343</v>
      </c>
      <c r="J33" s="138" t="s">
        <v>48</v>
      </c>
      <c r="K33" s="139"/>
      <c r="L33" t="str">
        <f t="shared" si="1"/>
        <v>27251</v>
      </c>
      <c r="M33">
        <f t="shared" si="2"/>
        <v>27251</v>
      </c>
      <c r="N33" s="37">
        <f t="shared" si="3"/>
        <v>911712</v>
      </c>
    </row>
    <row r="34" spans="1:14" x14ac:dyDescent="0.3">
      <c r="A34" s="3">
        <v>1</v>
      </c>
      <c r="B34" s="135"/>
      <c r="C34" s="4" t="s">
        <v>67</v>
      </c>
      <c r="D34" s="5">
        <v>44772</v>
      </c>
      <c r="E34" s="6" t="s">
        <v>66</v>
      </c>
      <c r="F34" s="7">
        <v>496493</v>
      </c>
      <c r="G34" s="6" t="s">
        <v>17</v>
      </c>
      <c r="H34" s="7">
        <v>52132</v>
      </c>
      <c r="I34" s="137"/>
      <c r="J34" s="140"/>
      <c r="K34" s="141"/>
      <c r="L34" t="str">
        <f t="shared" si="1"/>
        <v>28958</v>
      </c>
      <c r="M34">
        <f t="shared" si="2"/>
        <v>28958</v>
      </c>
      <c r="N34" s="37">
        <f t="shared" si="3"/>
        <v>496493</v>
      </c>
    </row>
    <row r="35" spans="1:14" ht="37.6" x14ac:dyDescent="0.3">
      <c r="A35" s="3">
        <v>1</v>
      </c>
      <c r="B35" s="8" t="s">
        <v>68</v>
      </c>
      <c r="C35" s="4" t="s">
        <v>69</v>
      </c>
      <c r="D35" s="5">
        <v>44762</v>
      </c>
      <c r="E35" s="6" t="s">
        <v>47</v>
      </c>
      <c r="F35" s="7">
        <v>1453983</v>
      </c>
      <c r="G35" s="6" t="s">
        <v>17</v>
      </c>
      <c r="H35" s="7">
        <v>152668</v>
      </c>
      <c r="I35" s="11">
        <v>1301315</v>
      </c>
      <c r="J35" s="132" t="s">
        <v>48</v>
      </c>
      <c r="K35" s="133"/>
      <c r="L35" t="str">
        <f t="shared" si="1"/>
        <v>26144</v>
      </c>
      <c r="M35">
        <f t="shared" si="2"/>
        <v>26144</v>
      </c>
      <c r="N35" s="37">
        <f t="shared" si="3"/>
        <v>1453983</v>
      </c>
    </row>
    <row r="36" spans="1:14" x14ac:dyDescent="0.3">
      <c r="A36" s="3">
        <v>1</v>
      </c>
      <c r="B36" s="134" t="s">
        <v>70</v>
      </c>
      <c r="C36" s="4" t="s">
        <v>71</v>
      </c>
      <c r="D36" s="5">
        <v>44771</v>
      </c>
      <c r="E36" s="6" t="s">
        <v>47</v>
      </c>
      <c r="F36" s="7">
        <v>1152104</v>
      </c>
      <c r="G36" s="6" t="s">
        <v>17</v>
      </c>
      <c r="H36" s="7">
        <v>120971</v>
      </c>
      <c r="I36" s="136">
        <v>2176301</v>
      </c>
      <c r="J36" s="138" t="s">
        <v>48</v>
      </c>
      <c r="K36" s="139"/>
      <c r="L36" t="str">
        <f t="shared" si="1"/>
        <v>27781</v>
      </c>
      <c r="M36">
        <f t="shared" si="2"/>
        <v>27781</v>
      </c>
      <c r="N36" s="37">
        <f t="shared" si="3"/>
        <v>1152104</v>
      </c>
    </row>
    <row r="37" spans="1:14" x14ac:dyDescent="0.3">
      <c r="A37" s="3">
        <v>1</v>
      </c>
      <c r="B37" s="135"/>
      <c r="C37" s="4" t="s">
        <v>72</v>
      </c>
      <c r="D37" s="5">
        <v>44753</v>
      </c>
      <c r="E37" s="6" t="s">
        <v>47</v>
      </c>
      <c r="F37" s="7">
        <v>1279517</v>
      </c>
      <c r="G37" s="6" t="s">
        <v>17</v>
      </c>
      <c r="H37" s="7">
        <v>134349</v>
      </c>
      <c r="I37" s="137"/>
      <c r="J37" s="140"/>
      <c r="K37" s="141"/>
      <c r="L37" t="str">
        <f t="shared" si="1"/>
        <v>24287</v>
      </c>
      <c r="M37">
        <f t="shared" si="2"/>
        <v>24287</v>
      </c>
      <c r="N37" s="37">
        <f t="shared" si="3"/>
        <v>1279517</v>
      </c>
    </row>
    <row r="38" spans="1:14" x14ac:dyDescent="0.3">
      <c r="A38" s="3">
        <v>1</v>
      </c>
      <c r="B38" s="134" t="s">
        <v>73</v>
      </c>
      <c r="C38" s="4" t="s">
        <v>74</v>
      </c>
      <c r="D38" s="5">
        <v>44749</v>
      </c>
      <c r="E38" s="6" t="s">
        <v>47</v>
      </c>
      <c r="F38" s="7">
        <v>1772144</v>
      </c>
      <c r="G38" s="6" t="s">
        <v>17</v>
      </c>
      <c r="H38" s="7">
        <v>186075</v>
      </c>
      <c r="I38" s="136">
        <v>2459306</v>
      </c>
      <c r="J38" s="138" t="s">
        <v>48</v>
      </c>
      <c r="K38" s="139"/>
      <c r="L38" t="str">
        <f t="shared" si="1"/>
        <v>23480</v>
      </c>
      <c r="M38">
        <f t="shared" si="2"/>
        <v>23480</v>
      </c>
      <c r="N38" s="37">
        <f t="shared" si="3"/>
        <v>1772144</v>
      </c>
    </row>
    <row r="39" spans="1:14" x14ac:dyDescent="0.3">
      <c r="A39" s="3">
        <v>1</v>
      </c>
      <c r="B39" s="135"/>
      <c r="C39" s="4" t="s">
        <v>75</v>
      </c>
      <c r="D39" s="5">
        <v>44762</v>
      </c>
      <c r="E39" s="6" t="s">
        <v>47</v>
      </c>
      <c r="F39" s="7">
        <v>975684</v>
      </c>
      <c r="G39" s="6" t="s">
        <v>17</v>
      </c>
      <c r="H39" s="7">
        <v>102447</v>
      </c>
      <c r="I39" s="137"/>
      <c r="J39" s="140"/>
      <c r="K39" s="141"/>
      <c r="L39" t="str">
        <f t="shared" si="1"/>
        <v>26143</v>
      </c>
      <c r="M39">
        <f t="shared" si="2"/>
        <v>26143</v>
      </c>
      <c r="N39" s="37">
        <f t="shared" si="3"/>
        <v>975684</v>
      </c>
    </row>
    <row r="40" spans="1:14" ht="37.6" x14ac:dyDescent="0.3">
      <c r="A40" s="3">
        <v>1</v>
      </c>
      <c r="B40" s="8" t="s">
        <v>76</v>
      </c>
      <c r="C40" s="4" t="s">
        <v>77</v>
      </c>
      <c r="D40" s="5">
        <v>44763</v>
      </c>
      <c r="E40" s="6" t="s">
        <v>47</v>
      </c>
      <c r="F40" s="7">
        <v>1608548</v>
      </c>
      <c r="G40" s="6" t="s">
        <v>17</v>
      </c>
      <c r="H40" s="7">
        <v>168898</v>
      </c>
      <c r="I40" s="11">
        <v>1439650</v>
      </c>
      <c r="J40" s="132" t="s">
        <v>48</v>
      </c>
      <c r="K40" s="133"/>
      <c r="L40" t="str">
        <f t="shared" si="1"/>
        <v>26165</v>
      </c>
      <c r="M40">
        <f t="shared" si="2"/>
        <v>26165</v>
      </c>
      <c r="N40" s="37">
        <f t="shared" si="3"/>
        <v>1608548</v>
      </c>
    </row>
    <row r="41" spans="1:14" x14ac:dyDescent="0.3">
      <c r="A41" s="3">
        <v>1</v>
      </c>
      <c r="B41" s="134" t="s">
        <v>78</v>
      </c>
      <c r="C41" s="4" t="s">
        <v>79</v>
      </c>
      <c r="D41" s="5">
        <v>44796</v>
      </c>
      <c r="E41" s="6" t="s">
        <v>80</v>
      </c>
      <c r="F41" s="7">
        <v>1608695</v>
      </c>
      <c r="G41" s="6" t="s">
        <v>17</v>
      </c>
      <c r="H41" s="7">
        <v>168913</v>
      </c>
      <c r="I41" s="136">
        <v>2467311</v>
      </c>
      <c r="J41" s="138" t="s">
        <v>48</v>
      </c>
      <c r="K41" s="139"/>
      <c r="L41" t="str">
        <f t="shared" si="1"/>
        <v>34301</v>
      </c>
      <c r="M41">
        <f t="shared" si="2"/>
        <v>34301</v>
      </c>
      <c r="N41" s="37">
        <f t="shared" si="3"/>
        <v>1608695</v>
      </c>
    </row>
    <row r="42" spans="1:14" x14ac:dyDescent="0.3">
      <c r="A42" s="3">
        <v>1</v>
      </c>
      <c r="B42" s="135"/>
      <c r="C42" s="4" t="s">
        <v>81</v>
      </c>
      <c r="D42" s="5">
        <v>44800</v>
      </c>
      <c r="E42" s="6" t="s">
        <v>80</v>
      </c>
      <c r="F42" s="7">
        <v>1148077</v>
      </c>
      <c r="G42" s="6" t="s">
        <v>17</v>
      </c>
      <c r="H42" s="7">
        <v>120548</v>
      </c>
      <c r="I42" s="137"/>
      <c r="J42" s="140"/>
      <c r="K42" s="141"/>
      <c r="L42" t="str">
        <f t="shared" si="1"/>
        <v>36295</v>
      </c>
      <c r="M42">
        <f t="shared" si="2"/>
        <v>36295</v>
      </c>
      <c r="N42" s="37">
        <f t="shared" si="3"/>
        <v>1148077</v>
      </c>
    </row>
    <row r="43" spans="1:14" x14ac:dyDescent="0.3">
      <c r="A43" s="3">
        <v>1</v>
      </c>
      <c r="B43" s="134" t="s">
        <v>82</v>
      </c>
      <c r="C43" s="4" t="s">
        <v>83</v>
      </c>
      <c r="D43" s="5">
        <v>44793</v>
      </c>
      <c r="E43" s="6" t="s">
        <v>47</v>
      </c>
      <c r="F43" s="7">
        <v>1419379</v>
      </c>
      <c r="G43" s="6" t="s">
        <v>17</v>
      </c>
      <c r="H43" s="7">
        <v>149035</v>
      </c>
      <c r="I43" s="136">
        <v>2095574</v>
      </c>
      <c r="J43" s="138" t="s">
        <v>48</v>
      </c>
      <c r="K43" s="139"/>
      <c r="L43" t="str">
        <f t="shared" si="1"/>
        <v>33918</v>
      </c>
      <c r="M43">
        <f t="shared" si="2"/>
        <v>33918</v>
      </c>
      <c r="N43" s="37">
        <f t="shared" si="3"/>
        <v>1419379</v>
      </c>
    </row>
    <row r="44" spans="1:14" x14ac:dyDescent="0.3">
      <c r="A44" s="3">
        <v>1</v>
      </c>
      <c r="B44" s="135"/>
      <c r="C44" s="4" t="s">
        <v>84</v>
      </c>
      <c r="D44" s="5">
        <v>44775</v>
      </c>
      <c r="E44" s="6" t="s">
        <v>47</v>
      </c>
      <c r="F44" s="7">
        <v>922045</v>
      </c>
      <c r="G44" s="6" t="s">
        <v>17</v>
      </c>
      <c r="H44" s="7">
        <v>96815</v>
      </c>
      <c r="I44" s="137"/>
      <c r="J44" s="140"/>
      <c r="K44" s="141"/>
      <c r="L44" t="str">
        <f t="shared" si="1"/>
        <v>29206</v>
      </c>
      <c r="M44">
        <f t="shared" si="2"/>
        <v>29206</v>
      </c>
      <c r="N44" s="37">
        <f t="shared" si="3"/>
        <v>922045</v>
      </c>
    </row>
    <row r="45" spans="1:14" ht="37.6" x14ac:dyDescent="0.3">
      <c r="A45" s="3">
        <v>1</v>
      </c>
      <c r="B45" s="8" t="s">
        <v>85</v>
      </c>
      <c r="C45" s="4" t="s">
        <v>86</v>
      </c>
      <c r="D45" s="5">
        <v>44804</v>
      </c>
      <c r="E45" s="6" t="s">
        <v>47</v>
      </c>
      <c r="F45" s="7">
        <v>1377527</v>
      </c>
      <c r="G45" s="6" t="s">
        <v>17</v>
      </c>
      <c r="H45" s="7">
        <v>144640</v>
      </c>
      <c r="I45" s="11">
        <v>1232887</v>
      </c>
      <c r="J45" s="132" t="s">
        <v>48</v>
      </c>
      <c r="K45" s="133"/>
      <c r="L45" t="str">
        <f t="shared" si="1"/>
        <v>36455</v>
      </c>
      <c r="M45">
        <f t="shared" si="2"/>
        <v>36455</v>
      </c>
      <c r="N45" s="37">
        <f t="shared" si="3"/>
        <v>1377527</v>
      </c>
    </row>
    <row r="46" spans="1:14" x14ac:dyDescent="0.3">
      <c r="A46" s="3">
        <v>1</v>
      </c>
      <c r="B46" s="134" t="s">
        <v>87</v>
      </c>
      <c r="C46" s="4" t="s">
        <v>88</v>
      </c>
      <c r="D46" s="5">
        <v>44775</v>
      </c>
      <c r="E46" s="6" t="s">
        <v>47</v>
      </c>
      <c r="F46" s="7">
        <v>1257684</v>
      </c>
      <c r="G46" s="6" t="s">
        <v>17</v>
      </c>
      <c r="H46" s="7">
        <v>132057</v>
      </c>
      <c r="I46" s="136">
        <v>2480384</v>
      </c>
      <c r="J46" s="138" t="s">
        <v>48</v>
      </c>
      <c r="K46" s="139"/>
      <c r="L46" t="str">
        <f t="shared" si="1"/>
        <v>29137</v>
      </c>
      <c r="M46">
        <f t="shared" si="2"/>
        <v>29137</v>
      </c>
      <c r="N46" s="37">
        <f t="shared" si="3"/>
        <v>1257684</v>
      </c>
    </row>
    <row r="47" spans="1:14" x14ac:dyDescent="0.3">
      <c r="A47" s="3">
        <v>1</v>
      </c>
      <c r="B47" s="142"/>
      <c r="C47" s="4" t="s">
        <v>89</v>
      </c>
      <c r="D47" s="5">
        <v>44800</v>
      </c>
      <c r="E47" s="6" t="s">
        <v>47</v>
      </c>
      <c r="F47" s="7">
        <v>1153867</v>
      </c>
      <c r="G47" s="6" t="s">
        <v>17</v>
      </c>
      <c r="H47" s="7">
        <v>121156</v>
      </c>
      <c r="I47" s="143"/>
      <c r="J47" s="144"/>
      <c r="K47" s="145"/>
      <c r="L47" t="str">
        <f t="shared" si="1"/>
        <v>36269</v>
      </c>
      <c r="M47">
        <f t="shared" si="2"/>
        <v>36269</v>
      </c>
      <c r="N47" s="37">
        <f t="shared" si="3"/>
        <v>1153867</v>
      </c>
    </row>
    <row r="48" spans="1:14" x14ac:dyDescent="0.3">
      <c r="A48" s="3">
        <v>1</v>
      </c>
      <c r="B48" s="135"/>
      <c r="C48" s="4" t="s">
        <v>90</v>
      </c>
      <c r="D48" s="5">
        <v>44785</v>
      </c>
      <c r="E48" s="6" t="s">
        <v>47</v>
      </c>
      <c r="F48" s="7">
        <v>359828</v>
      </c>
      <c r="G48" s="6" t="s">
        <v>17</v>
      </c>
      <c r="H48" s="7">
        <v>37782</v>
      </c>
      <c r="I48" s="137"/>
      <c r="J48" s="140"/>
      <c r="K48" s="141"/>
      <c r="L48" t="str">
        <f t="shared" si="1"/>
        <v>30494</v>
      </c>
      <c r="M48">
        <f t="shared" si="2"/>
        <v>30494</v>
      </c>
      <c r="N48" s="37">
        <f t="shared" si="3"/>
        <v>359828</v>
      </c>
    </row>
    <row r="49" spans="1:14" x14ac:dyDescent="0.3">
      <c r="A49" s="3">
        <v>1</v>
      </c>
      <c r="B49" s="134" t="s">
        <v>91</v>
      </c>
      <c r="C49" s="4" t="s">
        <v>92</v>
      </c>
      <c r="D49" s="5">
        <v>44779</v>
      </c>
      <c r="E49" s="6" t="s">
        <v>47</v>
      </c>
      <c r="F49" s="7">
        <v>2710636</v>
      </c>
      <c r="G49" s="6" t="s">
        <v>17</v>
      </c>
      <c r="H49" s="7">
        <v>284617</v>
      </c>
      <c r="I49" s="136">
        <v>4028210</v>
      </c>
      <c r="J49" s="138" t="s">
        <v>48</v>
      </c>
      <c r="K49" s="139"/>
      <c r="L49" t="str">
        <f t="shared" si="1"/>
        <v>29506</v>
      </c>
      <c r="M49">
        <f t="shared" si="2"/>
        <v>29506</v>
      </c>
      <c r="N49" s="37">
        <f t="shared" si="3"/>
        <v>2710636</v>
      </c>
    </row>
    <row r="50" spans="1:14" x14ac:dyDescent="0.3">
      <c r="A50" s="3">
        <v>1</v>
      </c>
      <c r="B50" s="135"/>
      <c r="C50" s="4" t="s">
        <v>93</v>
      </c>
      <c r="D50" s="5">
        <v>44799</v>
      </c>
      <c r="E50" s="6" t="s">
        <v>47</v>
      </c>
      <c r="F50" s="7">
        <v>1790157</v>
      </c>
      <c r="G50" s="6" t="s">
        <v>17</v>
      </c>
      <c r="H50" s="7">
        <v>187966</v>
      </c>
      <c r="I50" s="137"/>
      <c r="J50" s="140"/>
      <c r="K50" s="141"/>
      <c r="L50" t="str">
        <f t="shared" si="1"/>
        <v>36075</v>
      </c>
      <c r="M50">
        <f t="shared" si="2"/>
        <v>36075</v>
      </c>
      <c r="N50" s="37">
        <f t="shared" si="3"/>
        <v>1790157</v>
      </c>
    </row>
    <row r="51" spans="1:14" ht="37.6" x14ac:dyDescent="0.3">
      <c r="A51" s="3">
        <v>1</v>
      </c>
      <c r="B51" s="8" t="s">
        <v>94</v>
      </c>
      <c r="C51" s="4" t="s">
        <v>95</v>
      </c>
      <c r="D51" s="5">
        <v>44783</v>
      </c>
      <c r="E51" s="6" t="s">
        <v>96</v>
      </c>
      <c r="F51" s="7">
        <v>870696</v>
      </c>
      <c r="G51" s="6" t="s">
        <v>17</v>
      </c>
      <c r="H51" s="7">
        <v>91423</v>
      </c>
      <c r="I51" s="11">
        <v>779273</v>
      </c>
      <c r="J51" s="132" t="s">
        <v>48</v>
      </c>
      <c r="K51" s="133"/>
      <c r="L51" t="str">
        <f t="shared" si="1"/>
        <v>29657</v>
      </c>
      <c r="M51">
        <f t="shared" si="2"/>
        <v>29657</v>
      </c>
      <c r="N51" s="37">
        <f t="shared" si="3"/>
        <v>870696</v>
      </c>
    </row>
    <row r="52" spans="1:14" x14ac:dyDescent="0.3">
      <c r="A52" s="3">
        <v>1</v>
      </c>
      <c r="B52" s="134" t="s">
        <v>97</v>
      </c>
      <c r="C52" s="4" t="s">
        <v>98</v>
      </c>
      <c r="D52" s="5">
        <v>44819</v>
      </c>
      <c r="E52" s="6" t="s">
        <v>47</v>
      </c>
      <c r="F52" s="7">
        <v>1793308</v>
      </c>
      <c r="G52" s="6" t="s">
        <v>17</v>
      </c>
      <c r="H52" s="7">
        <v>188297</v>
      </c>
      <c r="I52" s="136">
        <v>2728658</v>
      </c>
      <c r="J52" s="138" t="s">
        <v>48</v>
      </c>
      <c r="K52" s="139"/>
      <c r="L52" t="str">
        <f t="shared" si="1"/>
        <v>41354</v>
      </c>
      <c r="M52">
        <f t="shared" si="2"/>
        <v>41354</v>
      </c>
      <c r="N52" s="37">
        <f t="shared" si="3"/>
        <v>1793308</v>
      </c>
    </row>
    <row r="53" spans="1:14" x14ac:dyDescent="0.3">
      <c r="A53" s="3">
        <v>1</v>
      </c>
      <c r="B53" s="135"/>
      <c r="C53" s="4" t="s">
        <v>99</v>
      </c>
      <c r="D53" s="5">
        <v>44816</v>
      </c>
      <c r="E53" s="6" t="s">
        <v>80</v>
      </c>
      <c r="F53" s="7">
        <v>1255472</v>
      </c>
      <c r="G53" s="6" t="s">
        <v>17</v>
      </c>
      <c r="H53" s="7">
        <v>131825</v>
      </c>
      <c r="I53" s="137"/>
      <c r="J53" s="140"/>
      <c r="K53" s="141"/>
      <c r="L53" t="str">
        <f t="shared" si="1"/>
        <v>40170</v>
      </c>
      <c r="M53">
        <f t="shared" si="2"/>
        <v>40170</v>
      </c>
      <c r="N53" s="37">
        <f t="shared" si="3"/>
        <v>1255472</v>
      </c>
    </row>
    <row r="54" spans="1:14" x14ac:dyDescent="0.3">
      <c r="A54" s="3">
        <v>1</v>
      </c>
      <c r="B54" s="134" t="s">
        <v>100</v>
      </c>
      <c r="C54" s="4" t="s">
        <v>101</v>
      </c>
      <c r="D54" s="5">
        <v>44805</v>
      </c>
      <c r="E54" s="6" t="s">
        <v>47</v>
      </c>
      <c r="F54" s="7">
        <v>1091545</v>
      </c>
      <c r="G54" s="6" t="s">
        <v>17</v>
      </c>
      <c r="H54" s="7">
        <v>114612</v>
      </c>
      <c r="I54" s="136">
        <v>2089122</v>
      </c>
      <c r="J54" s="138" t="s">
        <v>48</v>
      </c>
      <c r="K54" s="139"/>
      <c r="L54" t="str">
        <f t="shared" si="1"/>
        <v>37176</v>
      </c>
      <c r="M54">
        <f t="shared" si="2"/>
        <v>37176</v>
      </c>
      <c r="N54" s="37">
        <f t="shared" si="3"/>
        <v>1091545</v>
      </c>
    </row>
    <row r="55" spans="1:14" x14ac:dyDescent="0.3">
      <c r="A55" s="3">
        <v>1</v>
      </c>
      <c r="B55" s="135"/>
      <c r="C55" s="4" t="s">
        <v>102</v>
      </c>
      <c r="D55" s="5">
        <v>44823</v>
      </c>
      <c r="E55" s="6" t="s">
        <v>47</v>
      </c>
      <c r="F55" s="7">
        <v>1242670</v>
      </c>
      <c r="G55" s="6" t="s">
        <v>17</v>
      </c>
      <c r="H55" s="7">
        <v>130481</v>
      </c>
      <c r="I55" s="137"/>
      <c r="J55" s="140"/>
      <c r="K55" s="141"/>
      <c r="L55" t="str">
        <f t="shared" si="1"/>
        <v>42364</v>
      </c>
      <c r="M55">
        <f t="shared" si="2"/>
        <v>42364</v>
      </c>
      <c r="N55" s="37">
        <f t="shared" si="3"/>
        <v>1242670</v>
      </c>
    </row>
    <row r="56" spans="1:14" x14ac:dyDescent="0.3">
      <c r="A56" s="3">
        <v>1</v>
      </c>
      <c r="B56" s="134" t="s">
        <v>103</v>
      </c>
      <c r="C56" s="4" t="s">
        <v>104</v>
      </c>
      <c r="D56" s="5">
        <v>44823</v>
      </c>
      <c r="E56" s="6" t="s">
        <v>47</v>
      </c>
      <c r="F56" s="7">
        <v>985487</v>
      </c>
      <c r="G56" s="6" t="s">
        <v>17</v>
      </c>
      <c r="H56" s="7">
        <v>103476</v>
      </c>
      <c r="I56" s="136">
        <v>2304063</v>
      </c>
      <c r="J56" s="138" t="s">
        <v>48</v>
      </c>
      <c r="K56" s="139"/>
      <c r="L56" t="str">
        <f t="shared" si="1"/>
        <v>42363</v>
      </c>
      <c r="M56">
        <f t="shared" si="2"/>
        <v>42363</v>
      </c>
      <c r="N56" s="37">
        <f t="shared" si="3"/>
        <v>985487</v>
      </c>
    </row>
    <row r="57" spans="1:14" x14ac:dyDescent="0.3">
      <c r="A57" s="3">
        <v>1</v>
      </c>
      <c r="B57" s="135"/>
      <c r="C57" s="4" t="s">
        <v>105</v>
      </c>
      <c r="D57" s="5">
        <v>44831</v>
      </c>
      <c r="E57" s="6" t="s">
        <v>80</v>
      </c>
      <c r="F57" s="7">
        <v>1588885</v>
      </c>
      <c r="G57" s="6" t="s">
        <v>17</v>
      </c>
      <c r="H57" s="7">
        <v>166833</v>
      </c>
      <c r="I57" s="137"/>
      <c r="J57" s="140"/>
      <c r="K57" s="141"/>
      <c r="L57" t="str">
        <f t="shared" si="1"/>
        <v>44257</v>
      </c>
      <c r="M57">
        <f t="shared" si="2"/>
        <v>44257</v>
      </c>
      <c r="N57" s="37">
        <f t="shared" si="3"/>
        <v>1588885</v>
      </c>
    </row>
    <row r="58" spans="1:14" x14ac:dyDescent="0.3">
      <c r="A58" s="3">
        <v>1</v>
      </c>
      <c r="B58" s="134" t="s">
        <v>106</v>
      </c>
      <c r="C58" s="4" t="s">
        <v>107</v>
      </c>
      <c r="D58" s="5">
        <v>44816</v>
      </c>
      <c r="E58" s="6" t="s">
        <v>47</v>
      </c>
      <c r="F58" s="7">
        <v>1141679</v>
      </c>
      <c r="G58" s="6" t="s">
        <v>17</v>
      </c>
      <c r="H58" s="7">
        <v>119876</v>
      </c>
      <c r="I58" s="136">
        <v>1761181</v>
      </c>
      <c r="J58" s="138" t="s">
        <v>48</v>
      </c>
      <c r="K58" s="139"/>
      <c r="L58" t="str">
        <f t="shared" si="1"/>
        <v>40172</v>
      </c>
      <c r="M58">
        <f t="shared" si="2"/>
        <v>40172</v>
      </c>
      <c r="N58" s="37">
        <f t="shared" si="3"/>
        <v>1141679</v>
      </c>
    </row>
    <row r="59" spans="1:14" x14ac:dyDescent="0.3">
      <c r="A59" s="3">
        <v>1</v>
      </c>
      <c r="B59" s="135"/>
      <c r="C59" s="4" t="s">
        <v>108</v>
      </c>
      <c r="D59" s="5">
        <v>44831</v>
      </c>
      <c r="E59" s="6" t="s">
        <v>47</v>
      </c>
      <c r="F59" s="7">
        <v>826121</v>
      </c>
      <c r="G59" s="6" t="s">
        <v>17</v>
      </c>
      <c r="H59" s="7">
        <v>86743</v>
      </c>
      <c r="I59" s="137"/>
      <c r="J59" s="140"/>
      <c r="K59" s="141"/>
      <c r="L59" t="str">
        <f t="shared" si="1"/>
        <v>44263</v>
      </c>
      <c r="M59">
        <f t="shared" si="2"/>
        <v>44263</v>
      </c>
      <c r="N59" s="37">
        <f t="shared" si="3"/>
        <v>826121</v>
      </c>
    </row>
    <row r="60" spans="1:14" x14ac:dyDescent="0.3">
      <c r="A60" s="3">
        <v>1</v>
      </c>
      <c r="B60" s="134" t="s">
        <v>109</v>
      </c>
      <c r="C60" s="4" t="s">
        <v>110</v>
      </c>
      <c r="D60" s="5">
        <v>44813</v>
      </c>
      <c r="E60" s="6" t="s">
        <v>47</v>
      </c>
      <c r="F60" s="7">
        <v>1244076</v>
      </c>
      <c r="G60" s="6" t="s">
        <v>17</v>
      </c>
      <c r="H60" s="7">
        <v>130628</v>
      </c>
      <c r="I60" s="136">
        <v>4142283</v>
      </c>
      <c r="J60" s="138" t="s">
        <v>48</v>
      </c>
      <c r="K60" s="139"/>
      <c r="L60" t="str">
        <f t="shared" si="1"/>
        <v>39023</v>
      </c>
      <c r="M60">
        <f t="shared" si="2"/>
        <v>39023</v>
      </c>
      <c r="N60" s="37">
        <f t="shared" si="3"/>
        <v>1244076</v>
      </c>
    </row>
    <row r="61" spans="1:14" x14ac:dyDescent="0.3">
      <c r="A61" s="3">
        <v>1</v>
      </c>
      <c r="B61" s="142"/>
      <c r="C61" s="4" t="s">
        <v>111</v>
      </c>
      <c r="D61" s="5">
        <v>44805</v>
      </c>
      <c r="E61" s="6" t="s">
        <v>47</v>
      </c>
      <c r="F61" s="7">
        <v>1747990</v>
      </c>
      <c r="G61" s="6" t="s">
        <v>17</v>
      </c>
      <c r="H61" s="7">
        <v>183539</v>
      </c>
      <c r="I61" s="143"/>
      <c r="J61" s="144"/>
      <c r="K61" s="145"/>
      <c r="L61" t="str">
        <f t="shared" si="1"/>
        <v>37149</v>
      </c>
      <c r="M61">
        <f t="shared" si="2"/>
        <v>37149</v>
      </c>
      <c r="N61" s="37">
        <f t="shared" si="3"/>
        <v>1747990</v>
      </c>
    </row>
    <row r="62" spans="1:14" x14ac:dyDescent="0.3">
      <c r="A62" s="3">
        <v>1</v>
      </c>
      <c r="B62" s="135"/>
      <c r="C62" s="4" t="s">
        <v>112</v>
      </c>
      <c r="D62" s="5">
        <v>44828</v>
      </c>
      <c r="E62" s="6" t="s">
        <v>47</v>
      </c>
      <c r="F62" s="7">
        <v>1636183</v>
      </c>
      <c r="G62" s="6" t="s">
        <v>17</v>
      </c>
      <c r="H62" s="7">
        <v>171799</v>
      </c>
      <c r="I62" s="137"/>
      <c r="J62" s="140"/>
      <c r="K62" s="141"/>
      <c r="L62" t="str">
        <f t="shared" si="1"/>
        <v>44052</v>
      </c>
      <c r="M62">
        <f t="shared" si="2"/>
        <v>44052</v>
      </c>
      <c r="N62" s="37">
        <f t="shared" si="3"/>
        <v>1636183</v>
      </c>
    </row>
    <row r="63" spans="1:14" ht="37.6" x14ac:dyDescent="0.3">
      <c r="A63" s="3">
        <v>1</v>
      </c>
      <c r="B63" s="8" t="s">
        <v>113</v>
      </c>
      <c r="C63" s="4" t="s">
        <v>114</v>
      </c>
      <c r="D63" s="5">
        <v>44862</v>
      </c>
      <c r="E63" s="6" t="s">
        <v>115</v>
      </c>
      <c r="F63" s="7">
        <v>1141385</v>
      </c>
      <c r="G63" s="6" t="s">
        <v>17</v>
      </c>
      <c r="H63" s="7">
        <v>119845</v>
      </c>
      <c r="I63" s="11">
        <v>1021540</v>
      </c>
      <c r="J63" s="132" t="s">
        <v>48</v>
      </c>
      <c r="K63" s="133"/>
      <c r="L63" t="str">
        <f t="shared" si="1"/>
        <v>49339</v>
      </c>
      <c r="M63">
        <f t="shared" si="2"/>
        <v>49339</v>
      </c>
      <c r="N63" s="37">
        <f t="shared" si="3"/>
        <v>1141385</v>
      </c>
    </row>
    <row r="64" spans="1:14" x14ac:dyDescent="0.3">
      <c r="A64" s="3">
        <v>1</v>
      </c>
      <c r="B64" s="134" t="s">
        <v>116</v>
      </c>
      <c r="C64" s="4" t="s">
        <v>117</v>
      </c>
      <c r="D64" s="5">
        <v>44841</v>
      </c>
      <c r="E64" s="6" t="s">
        <v>47</v>
      </c>
      <c r="F64" s="7">
        <v>870696</v>
      </c>
      <c r="G64" s="6" t="s">
        <v>17</v>
      </c>
      <c r="H64" s="7">
        <v>91423</v>
      </c>
      <c r="I64" s="136">
        <v>6412670</v>
      </c>
      <c r="J64" s="138" t="s">
        <v>48</v>
      </c>
      <c r="K64" s="139"/>
      <c r="L64" t="str">
        <f t="shared" si="1"/>
        <v>46619</v>
      </c>
      <c r="M64">
        <f t="shared" si="2"/>
        <v>46619</v>
      </c>
      <c r="N64" s="37">
        <f t="shared" si="3"/>
        <v>870696</v>
      </c>
    </row>
    <row r="65" spans="1:14" x14ac:dyDescent="0.3">
      <c r="A65" s="3">
        <v>1</v>
      </c>
      <c r="B65" s="142"/>
      <c r="C65" s="4" t="s">
        <v>118</v>
      </c>
      <c r="D65" s="5">
        <v>44844</v>
      </c>
      <c r="E65" s="6" t="s">
        <v>119</v>
      </c>
      <c r="F65" s="7">
        <v>1809260</v>
      </c>
      <c r="G65" s="6" t="s">
        <v>17</v>
      </c>
      <c r="H65" s="7">
        <v>189972</v>
      </c>
      <c r="I65" s="143"/>
      <c r="J65" s="144"/>
      <c r="K65" s="145"/>
      <c r="L65" t="str">
        <f t="shared" si="1"/>
        <v>46919</v>
      </c>
      <c r="M65">
        <f t="shared" si="2"/>
        <v>46919</v>
      </c>
      <c r="N65" s="37">
        <f t="shared" si="3"/>
        <v>1809260</v>
      </c>
    </row>
    <row r="66" spans="1:14" x14ac:dyDescent="0.3">
      <c r="A66" s="3">
        <v>1</v>
      </c>
      <c r="B66" s="142"/>
      <c r="C66" s="4" t="s">
        <v>120</v>
      </c>
      <c r="D66" s="5">
        <v>44835</v>
      </c>
      <c r="E66" s="6" t="s">
        <v>115</v>
      </c>
      <c r="F66" s="7">
        <v>1524606</v>
      </c>
      <c r="G66" s="6" t="s">
        <v>17</v>
      </c>
      <c r="H66" s="7">
        <v>160084</v>
      </c>
      <c r="I66" s="143"/>
      <c r="J66" s="144"/>
      <c r="K66" s="145"/>
      <c r="L66" t="str">
        <f t="shared" si="1"/>
        <v>45712</v>
      </c>
      <c r="M66">
        <f t="shared" si="2"/>
        <v>45712</v>
      </c>
      <c r="N66" s="37">
        <f t="shared" si="3"/>
        <v>1524606</v>
      </c>
    </row>
    <row r="67" spans="1:14" x14ac:dyDescent="0.3">
      <c r="A67" s="3">
        <v>1</v>
      </c>
      <c r="B67" s="142"/>
      <c r="C67" s="4" t="s">
        <v>121</v>
      </c>
      <c r="D67" s="5">
        <v>44859</v>
      </c>
      <c r="E67" s="6" t="s">
        <v>47</v>
      </c>
      <c r="F67" s="7">
        <v>642360</v>
      </c>
      <c r="G67" s="6" t="s">
        <v>17</v>
      </c>
      <c r="H67" s="7">
        <v>67448</v>
      </c>
      <c r="I67" s="143"/>
      <c r="J67" s="144"/>
      <c r="K67" s="145"/>
      <c r="L67" t="str">
        <f t="shared" si="1"/>
        <v>48836</v>
      </c>
      <c r="M67">
        <f t="shared" si="2"/>
        <v>48836</v>
      </c>
      <c r="N67" s="37">
        <f t="shared" si="3"/>
        <v>642360</v>
      </c>
    </row>
    <row r="68" spans="1:14" ht="25.05" x14ac:dyDescent="0.3">
      <c r="A68" s="3">
        <v>1</v>
      </c>
      <c r="B68" s="142"/>
      <c r="C68" s="4" t="s">
        <v>122</v>
      </c>
      <c r="D68" s="5">
        <v>44859</v>
      </c>
      <c r="E68" s="6" t="s">
        <v>123</v>
      </c>
      <c r="F68" s="7">
        <v>696876</v>
      </c>
      <c r="G68" s="6" t="s">
        <v>17</v>
      </c>
      <c r="H68" s="7">
        <v>73172</v>
      </c>
      <c r="I68" s="143"/>
      <c r="J68" s="144"/>
      <c r="K68" s="145"/>
      <c r="L68" t="str">
        <f t="shared" si="1"/>
        <v>48840</v>
      </c>
      <c r="M68">
        <f t="shared" si="2"/>
        <v>48840</v>
      </c>
      <c r="N68" s="37">
        <f t="shared" si="3"/>
        <v>696876</v>
      </c>
    </row>
    <row r="69" spans="1:14" x14ac:dyDescent="0.3">
      <c r="A69" s="3">
        <v>1</v>
      </c>
      <c r="B69" s="142"/>
      <c r="C69" s="4" t="s">
        <v>124</v>
      </c>
      <c r="D69" s="5">
        <v>44859</v>
      </c>
      <c r="E69" s="6" t="s">
        <v>47</v>
      </c>
      <c r="F69" s="7">
        <v>710953</v>
      </c>
      <c r="G69" s="6" t="s">
        <v>17</v>
      </c>
      <c r="H69" s="7">
        <v>74650</v>
      </c>
      <c r="I69" s="143"/>
      <c r="J69" s="144"/>
      <c r="K69" s="145"/>
      <c r="L69" t="str">
        <f t="shared" si="1"/>
        <v>48819</v>
      </c>
      <c r="M69">
        <f t="shared" si="2"/>
        <v>48819</v>
      </c>
      <c r="N69" s="37">
        <f t="shared" si="3"/>
        <v>710953</v>
      </c>
    </row>
    <row r="70" spans="1:14" x14ac:dyDescent="0.3">
      <c r="A70" s="3">
        <v>1</v>
      </c>
      <c r="B70" s="135"/>
      <c r="C70" s="4" t="s">
        <v>125</v>
      </c>
      <c r="D70" s="5">
        <v>44865</v>
      </c>
      <c r="E70" s="6" t="s">
        <v>47</v>
      </c>
      <c r="F70" s="7">
        <v>910243</v>
      </c>
      <c r="G70" s="6" t="s">
        <v>17</v>
      </c>
      <c r="H70" s="7">
        <v>95575</v>
      </c>
      <c r="I70" s="137"/>
      <c r="J70" s="140"/>
      <c r="K70" s="141"/>
      <c r="L70" t="str">
        <f t="shared" si="1"/>
        <v>49486</v>
      </c>
      <c r="M70">
        <f t="shared" si="2"/>
        <v>49486</v>
      </c>
      <c r="N70" s="37">
        <f t="shared" si="3"/>
        <v>910243</v>
      </c>
    </row>
    <row r="71" spans="1:14" x14ac:dyDescent="0.3">
      <c r="A71" s="3">
        <v>1</v>
      </c>
      <c r="B71" s="134" t="s">
        <v>126</v>
      </c>
      <c r="C71" s="4" t="s">
        <v>127</v>
      </c>
      <c r="D71" s="5">
        <v>44838</v>
      </c>
      <c r="E71" s="6" t="s">
        <v>80</v>
      </c>
      <c r="F71" s="7">
        <v>907395</v>
      </c>
      <c r="G71" s="6" t="s">
        <v>17</v>
      </c>
      <c r="H71" s="7">
        <v>95277</v>
      </c>
      <c r="I71" s="136">
        <v>2130198</v>
      </c>
      <c r="J71" s="138" t="s">
        <v>48</v>
      </c>
      <c r="K71" s="139"/>
      <c r="L71" t="str">
        <f t="shared" ref="L71:L134" si="4">+RIGHT(C71,5)</f>
        <v>45820</v>
      </c>
      <c r="M71">
        <f t="shared" ref="M71:M134" si="5">+L71*1</f>
        <v>45820</v>
      </c>
      <c r="N71" s="37">
        <f t="shared" ref="N71:N134" si="6">+F71</f>
        <v>907395</v>
      </c>
    </row>
    <row r="72" spans="1:14" x14ac:dyDescent="0.3">
      <c r="A72" s="3">
        <v>1</v>
      </c>
      <c r="B72" s="142"/>
      <c r="C72" s="4" t="s">
        <v>128</v>
      </c>
      <c r="D72" s="5">
        <v>44840</v>
      </c>
      <c r="E72" s="6" t="s">
        <v>47</v>
      </c>
      <c r="F72" s="7">
        <v>599713</v>
      </c>
      <c r="G72" s="6" t="s">
        <v>17</v>
      </c>
      <c r="H72" s="7">
        <v>62970</v>
      </c>
      <c r="I72" s="143"/>
      <c r="J72" s="144"/>
      <c r="K72" s="145"/>
      <c r="L72" t="str">
        <f t="shared" si="4"/>
        <v>46134</v>
      </c>
      <c r="M72">
        <f t="shared" si="5"/>
        <v>46134</v>
      </c>
      <c r="N72" s="37">
        <f t="shared" si="6"/>
        <v>599713</v>
      </c>
    </row>
    <row r="73" spans="1:14" x14ac:dyDescent="0.3">
      <c r="A73" s="3">
        <v>1</v>
      </c>
      <c r="B73" s="135"/>
      <c r="C73" s="4" t="s">
        <v>129</v>
      </c>
      <c r="D73" s="5">
        <v>44854</v>
      </c>
      <c r="E73" s="6" t="s">
        <v>47</v>
      </c>
      <c r="F73" s="7">
        <v>873002</v>
      </c>
      <c r="G73" s="6" t="s">
        <v>17</v>
      </c>
      <c r="H73" s="7">
        <v>91665</v>
      </c>
      <c r="I73" s="137"/>
      <c r="J73" s="140"/>
      <c r="K73" s="141"/>
      <c r="L73" t="str">
        <f t="shared" si="4"/>
        <v>48572</v>
      </c>
      <c r="M73">
        <f t="shared" si="5"/>
        <v>48572</v>
      </c>
      <c r="N73" s="37">
        <f t="shared" si="6"/>
        <v>873002</v>
      </c>
    </row>
    <row r="74" spans="1:14" ht="37.6" x14ac:dyDescent="0.3">
      <c r="A74" s="3">
        <v>1</v>
      </c>
      <c r="B74" s="8" t="s">
        <v>130</v>
      </c>
      <c r="C74" s="4" t="s">
        <v>131</v>
      </c>
      <c r="D74" s="5">
        <v>44838</v>
      </c>
      <c r="E74" s="6" t="s">
        <v>119</v>
      </c>
      <c r="F74" s="7">
        <v>1311980</v>
      </c>
      <c r="G74" s="6" t="s">
        <v>17</v>
      </c>
      <c r="H74" s="7">
        <v>137758</v>
      </c>
      <c r="I74" s="11">
        <v>1174222</v>
      </c>
      <c r="J74" s="132" t="s">
        <v>48</v>
      </c>
      <c r="K74" s="133"/>
      <c r="L74" t="str">
        <f t="shared" si="4"/>
        <v>45850</v>
      </c>
      <c r="M74">
        <f t="shared" si="5"/>
        <v>45850</v>
      </c>
      <c r="N74" s="37">
        <f t="shared" si="6"/>
        <v>1311980</v>
      </c>
    </row>
    <row r="75" spans="1:14" x14ac:dyDescent="0.3">
      <c r="A75" s="3">
        <v>1</v>
      </c>
      <c r="B75" s="134" t="s">
        <v>132</v>
      </c>
      <c r="C75" s="4" t="s">
        <v>133</v>
      </c>
      <c r="D75" s="5">
        <v>44847</v>
      </c>
      <c r="E75" s="6" t="s">
        <v>47</v>
      </c>
      <c r="F75" s="7">
        <v>1294342</v>
      </c>
      <c r="G75" s="6" t="s">
        <v>17</v>
      </c>
      <c r="H75" s="7">
        <v>135906</v>
      </c>
      <c r="I75" s="136">
        <v>2544516</v>
      </c>
      <c r="J75" s="138" t="s">
        <v>48</v>
      </c>
      <c r="K75" s="139"/>
      <c r="L75" t="str">
        <f t="shared" si="4"/>
        <v>47534</v>
      </c>
      <c r="M75">
        <f t="shared" si="5"/>
        <v>47534</v>
      </c>
      <c r="N75" s="37">
        <f t="shared" si="6"/>
        <v>1294342</v>
      </c>
    </row>
    <row r="76" spans="1:14" x14ac:dyDescent="0.3">
      <c r="A76" s="3">
        <v>1</v>
      </c>
      <c r="B76" s="142"/>
      <c r="C76" s="4" t="s">
        <v>134</v>
      </c>
      <c r="D76" s="5">
        <v>44863</v>
      </c>
      <c r="E76" s="6" t="s">
        <v>47</v>
      </c>
      <c r="F76" s="7">
        <v>419799</v>
      </c>
      <c r="G76" s="6" t="s">
        <v>17</v>
      </c>
      <c r="H76" s="7">
        <v>44079</v>
      </c>
      <c r="I76" s="143"/>
      <c r="J76" s="144"/>
      <c r="K76" s="145"/>
      <c r="L76" t="str">
        <f t="shared" si="4"/>
        <v>49415</v>
      </c>
      <c r="M76">
        <f t="shared" si="5"/>
        <v>49415</v>
      </c>
      <c r="N76" s="37">
        <f t="shared" si="6"/>
        <v>419799</v>
      </c>
    </row>
    <row r="77" spans="1:14" x14ac:dyDescent="0.3">
      <c r="A77" s="3">
        <v>1</v>
      </c>
      <c r="B77" s="135"/>
      <c r="C77" s="4" t="s">
        <v>135</v>
      </c>
      <c r="D77" s="5">
        <v>44852</v>
      </c>
      <c r="E77" s="6" t="s">
        <v>47</v>
      </c>
      <c r="F77" s="7">
        <v>1128894</v>
      </c>
      <c r="G77" s="6" t="s">
        <v>17</v>
      </c>
      <c r="H77" s="7">
        <v>118534</v>
      </c>
      <c r="I77" s="137"/>
      <c r="J77" s="140"/>
      <c r="K77" s="141"/>
      <c r="L77" t="str">
        <f t="shared" si="4"/>
        <v>48047</v>
      </c>
      <c r="M77">
        <f t="shared" si="5"/>
        <v>48047</v>
      </c>
      <c r="N77" s="37">
        <f t="shared" si="6"/>
        <v>1128894</v>
      </c>
    </row>
    <row r="78" spans="1:14" x14ac:dyDescent="0.3">
      <c r="A78" s="3">
        <v>1</v>
      </c>
      <c r="B78" s="134" t="s">
        <v>136</v>
      </c>
      <c r="C78" s="4" t="s">
        <v>137</v>
      </c>
      <c r="D78" s="5">
        <v>44851</v>
      </c>
      <c r="E78" s="6" t="s">
        <v>80</v>
      </c>
      <c r="F78" s="7">
        <v>419799</v>
      </c>
      <c r="G78" s="6" t="s">
        <v>17</v>
      </c>
      <c r="H78" s="7">
        <v>44079</v>
      </c>
      <c r="I78" s="136">
        <v>1295188</v>
      </c>
      <c r="J78" s="138" t="s">
        <v>48</v>
      </c>
      <c r="K78" s="139"/>
      <c r="L78" t="str">
        <f t="shared" si="4"/>
        <v>47858</v>
      </c>
      <c r="M78">
        <f t="shared" si="5"/>
        <v>47858</v>
      </c>
      <c r="N78" s="37">
        <f t="shared" si="6"/>
        <v>419799</v>
      </c>
    </row>
    <row r="79" spans="1:14" x14ac:dyDescent="0.3">
      <c r="A79" s="3">
        <v>1</v>
      </c>
      <c r="B79" s="135"/>
      <c r="C79" s="4" t="s">
        <v>138</v>
      </c>
      <c r="D79" s="5">
        <v>44840</v>
      </c>
      <c r="E79" s="6" t="s">
        <v>80</v>
      </c>
      <c r="F79" s="7">
        <v>1027338</v>
      </c>
      <c r="G79" s="6" t="s">
        <v>17</v>
      </c>
      <c r="H79" s="7">
        <v>107870</v>
      </c>
      <c r="I79" s="137"/>
      <c r="J79" s="140"/>
      <c r="K79" s="141"/>
      <c r="L79" t="str">
        <f t="shared" si="4"/>
        <v>47048</v>
      </c>
      <c r="M79">
        <f t="shared" si="5"/>
        <v>47048</v>
      </c>
      <c r="N79" s="37">
        <f t="shared" si="6"/>
        <v>1027338</v>
      </c>
    </row>
    <row r="80" spans="1:14" ht="37.6" x14ac:dyDescent="0.3">
      <c r="A80" s="3">
        <v>1</v>
      </c>
      <c r="B80" s="8" t="s">
        <v>139</v>
      </c>
      <c r="C80" s="4" t="s">
        <v>140</v>
      </c>
      <c r="D80" s="5">
        <v>44841</v>
      </c>
      <c r="E80" s="6" t="s">
        <v>47</v>
      </c>
      <c r="F80" s="7">
        <v>2069296</v>
      </c>
      <c r="G80" s="6" t="s">
        <v>17</v>
      </c>
      <c r="H80" s="7">
        <v>217276</v>
      </c>
      <c r="I80" s="11">
        <v>1852020</v>
      </c>
      <c r="J80" s="132" t="s">
        <v>48</v>
      </c>
      <c r="K80" s="133"/>
      <c r="L80" t="str">
        <f t="shared" si="4"/>
        <v>46630</v>
      </c>
      <c r="M80">
        <f t="shared" si="5"/>
        <v>46630</v>
      </c>
      <c r="N80" s="37">
        <f t="shared" si="6"/>
        <v>2069296</v>
      </c>
    </row>
    <row r="81" spans="1:14" x14ac:dyDescent="0.3">
      <c r="A81" s="3">
        <v>1</v>
      </c>
      <c r="B81" s="134" t="s">
        <v>141</v>
      </c>
      <c r="C81" s="4" t="s">
        <v>142</v>
      </c>
      <c r="D81" s="5">
        <v>44838</v>
      </c>
      <c r="E81" s="6" t="s">
        <v>80</v>
      </c>
      <c r="F81" s="7">
        <v>983518</v>
      </c>
      <c r="G81" s="6" t="s">
        <v>17</v>
      </c>
      <c r="H81" s="7">
        <v>103270</v>
      </c>
      <c r="I81" s="136">
        <v>2444420</v>
      </c>
      <c r="J81" s="138" t="s">
        <v>48</v>
      </c>
      <c r="K81" s="139"/>
      <c r="L81" t="str">
        <f t="shared" si="4"/>
        <v>45819</v>
      </c>
      <c r="M81">
        <f t="shared" si="5"/>
        <v>45819</v>
      </c>
      <c r="N81" s="37">
        <f t="shared" si="6"/>
        <v>983518</v>
      </c>
    </row>
    <row r="82" spans="1:14" x14ac:dyDescent="0.3">
      <c r="A82" s="3">
        <v>1</v>
      </c>
      <c r="B82" s="142"/>
      <c r="C82" s="4" t="s">
        <v>143</v>
      </c>
      <c r="D82" s="5">
        <v>44852</v>
      </c>
      <c r="E82" s="6" t="s">
        <v>119</v>
      </c>
      <c r="F82" s="7">
        <v>419799</v>
      </c>
      <c r="G82" s="6" t="s">
        <v>17</v>
      </c>
      <c r="H82" s="7">
        <v>44079</v>
      </c>
      <c r="I82" s="143"/>
      <c r="J82" s="144"/>
      <c r="K82" s="145"/>
      <c r="L82" t="str">
        <f t="shared" si="4"/>
        <v>47995</v>
      </c>
      <c r="M82">
        <f t="shared" si="5"/>
        <v>47995</v>
      </c>
      <c r="N82" s="37">
        <f t="shared" si="6"/>
        <v>419799</v>
      </c>
    </row>
    <row r="83" spans="1:14" x14ac:dyDescent="0.3">
      <c r="A83" s="3">
        <v>1</v>
      </c>
      <c r="B83" s="135"/>
      <c r="C83" s="4" t="s">
        <v>144</v>
      </c>
      <c r="D83" s="5">
        <v>44853</v>
      </c>
      <c r="E83" s="6" t="s">
        <v>119</v>
      </c>
      <c r="F83" s="7">
        <v>1327879</v>
      </c>
      <c r="G83" s="6" t="s">
        <v>17</v>
      </c>
      <c r="H83" s="7">
        <v>139427</v>
      </c>
      <c r="I83" s="137"/>
      <c r="J83" s="140"/>
      <c r="K83" s="141"/>
      <c r="L83" t="str">
        <f t="shared" si="4"/>
        <v>48066</v>
      </c>
      <c r="M83">
        <f t="shared" si="5"/>
        <v>48066</v>
      </c>
      <c r="N83" s="37">
        <f t="shared" si="6"/>
        <v>1327879</v>
      </c>
    </row>
    <row r="84" spans="1:14" x14ac:dyDescent="0.3">
      <c r="A84" s="3">
        <v>1</v>
      </c>
      <c r="B84" s="134" t="s">
        <v>145</v>
      </c>
      <c r="C84" s="4" t="s">
        <v>146</v>
      </c>
      <c r="D84" s="5">
        <v>44837</v>
      </c>
      <c r="E84" s="6" t="s">
        <v>119</v>
      </c>
      <c r="F84" s="7">
        <v>1186072</v>
      </c>
      <c r="G84" s="6" t="s">
        <v>17</v>
      </c>
      <c r="H84" s="7">
        <v>124538</v>
      </c>
      <c r="I84" s="136">
        <v>3054488</v>
      </c>
      <c r="J84" s="138" t="s">
        <v>48</v>
      </c>
      <c r="K84" s="139"/>
      <c r="L84" t="str">
        <f t="shared" si="4"/>
        <v>45762</v>
      </c>
      <c r="M84">
        <f t="shared" si="5"/>
        <v>45762</v>
      </c>
      <c r="N84" s="37">
        <f t="shared" si="6"/>
        <v>1186072</v>
      </c>
    </row>
    <row r="85" spans="1:14" x14ac:dyDescent="0.3">
      <c r="A85" s="3">
        <v>1</v>
      </c>
      <c r="B85" s="142"/>
      <c r="C85" s="4" t="s">
        <v>147</v>
      </c>
      <c r="D85" s="5">
        <v>44852</v>
      </c>
      <c r="E85" s="6" t="s">
        <v>119</v>
      </c>
      <c r="F85" s="7">
        <v>419799</v>
      </c>
      <c r="G85" s="6" t="s">
        <v>17</v>
      </c>
      <c r="H85" s="7">
        <v>44079</v>
      </c>
      <c r="I85" s="143"/>
      <c r="J85" s="144"/>
      <c r="K85" s="145"/>
      <c r="L85" t="str">
        <f t="shared" si="4"/>
        <v>47994</v>
      </c>
      <c r="M85">
        <f t="shared" si="5"/>
        <v>47994</v>
      </c>
      <c r="N85" s="37">
        <f t="shared" si="6"/>
        <v>419799</v>
      </c>
    </row>
    <row r="86" spans="1:14" x14ac:dyDescent="0.3">
      <c r="A86" s="3">
        <v>1</v>
      </c>
      <c r="B86" s="142"/>
      <c r="C86" s="4" t="s">
        <v>148</v>
      </c>
      <c r="D86" s="5">
        <v>44852</v>
      </c>
      <c r="E86" s="6" t="s">
        <v>119</v>
      </c>
      <c r="F86" s="7">
        <v>419799</v>
      </c>
      <c r="G86" s="6" t="s">
        <v>17</v>
      </c>
      <c r="H86" s="7">
        <v>44079</v>
      </c>
      <c r="I86" s="143"/>
      <c r="J86" s="144"/>
      <c r="K86" s="145"/>
      <c r="L86" t="str">
        <f t="shared" si="4"/>
        <v>47967</v>
      </c>
      <c r="M86">
        <f t="shared" si="5"/>
        <v>47967</v>
      </c>
      <c r="N86" s="37">
        <f t="shared" si="6"/>
        <v>419799</v>
      </c>
    </row>
    <row r="87" spans="1:14" x14ac:dyDescent="0.3">
      <c r="A87" s="3">
        <v>1</v>
      </c>
      <c r="B87" s="142"/>
      <c r="C87" s="4" t="s">
        <v>149</v>
      </c>
      <c r="D87" s="5">
        <v>44845</v>
      </c>
      <c r="E87" s="6" t="s">
        <v>119</v>
      </c>
      <c r="F87" s="7">
        <v>597744</v>
      </c>
      <c r="G87" s="6" t="s">
        <v>17</v>
      </c>
      <c r="H87" s="7">
        <v>62763</v>
      </c>
      <c r="I87" s="143"/>
      <c r="J87" s="144"/>
      <c r="K87" s="145"/>
      <c r="L87" t="str">
        <f t="shared" si="4"/>
        <v>47012</v>
      </c>
      <c r="M87">
        <f t="shared" si="5"/>
        <v>47012</v>
      </c>
      <c r="N87" s="37">
        <f t="shared" si="6"/>
        <v>597744</v>
      </c>
    </row>
    <row r="88" spans="1:14" x14ac:dyDescent="0.3">
      <c r="A88" s="3">
        <v>1</v>
      </c>
      <c r="B88" s="135"/>
      <c r="C88" s="4" t="s">
        <v>150</v>
      </c>
      <c r="D88" s="5">
        <v>44842</v>
      </c>
      <c r="E88" s="6" t="s">
        <v>119</v>
      </c>
      <c r="F88" s="7">
        <v>789422</v>
      </c>
      <c r="G88" s="6" t="s">
        <v>17</v>
      </c>
      <c r="H88" s="7">
        <v>82889</v>
      </c>
      <c r="I88" s="137"/>
      <c r="J88" s="140"/>
      <c r="K88" s="141"/>
      <c r="L88" t="str">
        <f t="shared" si="4"/>
        <v>46864</v>
      </c>
      <c r="M88">
        <f t="shared" si="5"/>
        <v>46864</v>
      </c>
      <c r="N88" s="37">
        <f t="shared" si="6"/>
        <v>789422</v>
      </c>
    </row>
    <row r="89" spans="1:14" x14ac:dyDescent="0.3">
      <c r="A89" s="3">
        <v>1</v>
      </c>
      <c r="B89" s="134" t="s">
        <v>151</v>
      </c>
      <c r="C89" s="4" t="s">
        <v>152</v>
      </c>
      <c r="D89" s="5">
        <v>44870</v>
      </c>
      <c r="E89" s="6" t="s">
        <v>80</v>
      </c>
      <c r="F89" s="7">
        <v>503760</v>
      </c>
      <c r="G89" s="6" t="s">
        <v>17</v>
      </c>
      <c r="H89" s="7">
        <v>52895</v>
      </c>
      <c r="I89" s="136">
        <v>7991320</v>
      </c>
      <c r="J89" s="138" t="s">
        <v>48</v>
      </c>
      <c r="K89" s="139"/>
      <c r="L89" t="str">
        <f t="shared" si="4"/>
        <v>50281</v>
      </c>
      <c r="M89">
        <f t="shared" si="5"/>
        <v>50281</v>
      </c>
      <c r="N89" s="37">
        <f t="shared" si="6"/>
        <v>503760</v>
      </c>
    </row>
    <row r="90" spans="1:14" x14ac:dyDescent="0.3">
      <c r="A90" s="3">
        <v>1</v>
      </c>
      <c r="B90" s="142"/>
      <c r="C90" s="4" t="s">
        <v>153</v>
      </c>
      <c r="D90" s="5">
        <v>44884</v>
      </c>
      <c r="E90" s="6" t="s">
        <v>80</v>
      </c>
      <c r="F90" s="7">
        <v>1392768</v>
      </c>
      <c r="G90" s="6" t="s">
        <v>17</v>
      </c>
      <c r="H90" s="7">
        <v>146241</v>
      </c>
      <c r="I90" s="143"/>
      <c r="J90" s="144"/>
      <c r="K90" s="145"/>
      <c r="L90" t="str">
        <f t="shared" si="4"/>
        <v>51749</v>
      </c>
      <c r="M90">
        <f t="shared" si="5"/>
        <v>51749</v>
      </c>
      <c r="N90" s="37">
        <f t="shared" si="6"/>
        <v>1392768</v>
      </c>
    </row>
    <row r="91" spans="1:14" x14ac:dyDescent="0.3">
      <c r="A91" s="3">
        <v>1</v>
      </c>
      <c r="B91" s="142"/>
      <c r="C91" s="4" t="s">
        <v>154</v>
      </c>
      <c r="D91" s="5">
        <v>44882</v>
      </c>
      <c r="E91" s="6" t="s">
        <v>115</v>
      </c>
      <c r="F91" s="7">
        <v>2854017</v>
      </c>
      <c r="G91" s="6" t="s">
        <v>17</v>
      </c>
      <c r="H91" s="7">
        <v>299672</v>
      </c>
      <c r="I91" s="143"/>
      <c r="J91" s="144"/>
      <c r="K91" s="145"/>
      <c r="L91" t="str">
        <f t="shared" si="4"/>
        <v>51133</v>
      </c>
      <c r="M91">
        <f t="shared" si="5"/>
        <v>51133</v>
      </c>
      <c r="N91" s="37">
        <f t="shared" si="6"/>
        <v>2854017</v>
      </c>
    </row>
    <row r="92" spans="1:14" x14ac:dyDescent="0.3">
      <c r="A92" s="3">
        <v>1</v>
      </c>
      <c r="B92" s="142"/>
      <c r="C92" s="4" t="s">
        <v>155</v>
      </c>
      <c r="D92" s="5">
        <v>44883</v>
      </c>
      <c r="E92" s="6" t="s">
        <v>80</v>
      </c>
      <c r="F92" s="7">
        <v>1392768</v>
      </c>
      <c r="G92" s="6" t="s">
        <v>17</v>
      </c>
      <c r="H92" s="7">
        <v>146241</v>
      </c>
      <c r="I92" s="143"/>
      <c r="J92" s="144"/>
      <c r="K92" s="145"/>
      <c r="L92" t="str">
        <f t="shared" si="4"/>
        <v>51234</v>
      </c>
      <c r="M92">
        <f t="shared" si="5"/>
        <v>51234</v>
      </c>
      <c r="N92" s="37">
        <f t="shared" si="6"/>
        <v>1392768</v>
      </c>
    </row>
    <row r="93" spans="1:14" x14ac:dyDescent="0.3">
      <c r="A93" s="3">
        <v>1</v>
      </c>
      <c r="B93" s="142"/>
      <c r="C93" s="4" t="s">
        <v>156</v>
      </c>
      <c r="D93" s="5">
        <v>44882</v>
      </c>
      <c r="E93" s="6" t="s">
        <v>115</v>
      </c>
      <c r="F93" s="7">
        <v>1392768</v>
      </c>
      <c r="G93" s="6" t="s">
        <v>17</v>
      </c>
      <c r="H93" s="7">
        <v>146241</v>
      </c>
      <c r="I93" s="143"/>
      <c r="J93" s="144"/>
      <c r="K93" s="145"/>
      <c r="L93" t="str">
        <f t="shared" si="4"/>
        <v>51135</v>
      </c>
      <c r="M93">
        <f t="shared" si="5"/>
        <v>51135</v>
      </c>
      <c r="N93" s="37">
        <f t="shared" si="6"/>
        <v>1392768</v>
      </c>
    </row>
    <row r="94" spans="1:14" x14ac:dyDescent="0.3">
      <c r="A94" s="3">
        <v>1</v>
      </c>
      <c r="B94" s="135"/>
      <c r="C94" s="4" t="s">
        <v>157</v>
      </c>
      <c r="D94" s="5">
        <v>44884</v>
      </c>
      <c r="E94" s="6" t="s">
        <v>115</v>
      </c>
      <c r="F94" s="7">
        <v>1392768</v>
      </c>
      <c r="G94" s="6" t="s">
        <v>17</v>
      </c>
      <c r="H94" s="7">
        <v>146241</v>
      </c>
      <c r="I94" s="137"/>
      <c r="J94" s="140"/>
      <c r="K94" s="141"/>
      <c r="L94" t="str">
        <f t="shared" si="4"/>
        <v>51836</v>
      </c>
      <c r="M94">
        <f t="shared" si="5"/>
        <v>51836</v>
      </c>
      <c r="N94" s="37">
        <f t="shared" si="6"/>
        <v>1392768</v>
      </c>
    </row>
    <row r="95" spans="1:14" x14ac:dyDescent="0.3">
      <c r="A95" s="3">
        <v>1</v>
      </c>
      <c r="B95" s="134" t="s">
        <v>158</v>
      </c>
      <c r="C95" s="4" t="s">
        <v>159</v>
      </c>
      <c r="D95" s="5">
        <v>44882</v>
      </c>
      <c r="E95" s="6" t="s">
        <v>80</v>
      </c>
      <c r="F95" s="7">
        <v>708309</v>
      </c>
      <c r="G95" s="6" t="s">
        <v>17</v>
      </c>
      <c r="H95" s="7">
        <v>74372</v>
      </c>
      <c r="I95" s="136">
        <v>11374312</v>
      </c>
      <c r="J95" s="138" t="s">
        <v>48</v>
      </c>
      <c r="K95" s="139"/>
      <c r="L95" t="str">
        <f t="shared" si="4"/>
        <v>51122</v>
      </c>
      <c r="M95">
        <f t="shared" si="5"/>
        <v>51122</v>
      </c>
      <c r="N95" s="37">
        <f t="shared" si="6"/>
        <v>708309</v>
      </c>
    </row>
    <row r="96" spans="1:14" x14ac:dyDescent="0.3">
      <c r="A96" s="3">
        <v>1</v>
      </c>
      <c r="B96" s="142"/>
      <c r="C96" s="4" t="s">
        <v>160</v>
      </c>
      <c r="D96" s="5">
        <v>44883</v>
      </c>
      <c r="E96" s="6" t="s">
        <v>115</v>
      </c>
      <c r="F96" s="7">
        <v>1555459</v>
      </c>
      <c r="G96" s="6" t="s">
        <v>17</v>
      </c>
      <c r="H96" s="7">
        <v>163323</v>
      </c>
      <c r="I96" s="143"/>
      <c r="J96" s="144"/>
      <c r="K96" s="145"/>
      <c r="L96" t="str">
        <f t="shared" si="4"/>
        <v>51555</v>
      </c>
      <c r="M96">
        <f t="shared" si="5"/>
        <v>51555</v>
      </c>
      <c r="N96" s="37">
        <f t="shared" si="6"/>
        <v>1555459</v>
      </c>
    </row>
    <row r="97" spans="1:14" x14ac:dyDescent="0.3">
      <c r="A97" s="3">
        <v>1</v>
      </c>
      <c r="B97" s="142"/>
      <c r="C97" s="4" t="s">
        <v>161</v>
      </c>
      <c r="D97" s="5">
        <v>44882</v>
      </c>
      <c r="E97" s="6" t="s">
        <v>80</v>
      </c>
      <c r="F97" s="7">
        <v>1392768</v>
      </c>
      <c r="G97" s="6" t="s">
        <v>17</v>
      </c>
      <c r="H97" s="7">
        <v>146241</v>
      </c>
      <c r="I97" s="143"/>
      <c r="J97" s="144"/>
      <c r="K97" s="145"/>
      <c r="L97" t="str">
        <f t="shared" si="4"/>
        <v>51123</v>
      </c>
      <c r="M97">
        <f t="shared" si="5"/>
        <v>51123</v>
      </c>
      <c r="N97" s="37">
        <f t="shared" si="6"/>
        <v>1392768</v>
      </c>
    </row>
    <row r="98" spans="1:14" x14ac:dyDescent="0.3">
      <c r="A98" s="3">
        <v>1</v>
      </c>
      <c r="B98" s="142"/>
      <c r="C98" s="4" t="s">
        <v>162</v>
      </c>
      <c r="D98" s="5">
        <v>44895</v>
      </c>
      <c r="E98" s="6" t="s">
        <v>80</v>
      </c>
      <c r="F98" s="7">
        <v>2176674</v>
      </c>
      <c r="G98" s="6" t="s">
        <v>17</v>
      </c>
      <c r="H98" s="7">
        <v>228551</v>
      </c>
      <c r="I98" s="143"/>
      <c r="J98" s="144"/>
      <c r="K98" s="145"/>
      <c r="L98" t="str">
        <f t="shared" si="4"/>
        <v>53256</v>
      </c>
      <c r="M98">
        <f t="shared" si="5"/>
        <v>53256</v>
      </c>
      <c r="N98" s="37">
        <f t="shared" si="6"/>
        <v>2176674</v>
      </c>
    </row>
    <row r="99" spans="1:14" x14ac:dyDescent="0.3">
      <c r="A99" s="3">
        <v>1</v>
      </c>
      <c r="B99" s="142"/>
      <c r="C99" s="4" t="s">
        <v>163</v>
      </c>
      <c r="D99" s="5">
        <v>44874</v>
      </c>
      <c r="E99" s="6" t="s">
        <v>80</v>
      </c>
      <c r="F99" s="7">
        <v>1127147</v>
      </c>
      <c r="G99" s="6" t="s">
        <v>17</v>
      </c>
      <c r="H99" s="7">
        <v>118350</v>
      </c>
      <c r="I99" s="143"/>
      <c r="J99" s="144"/>
      <c r="K99" s="145"/>
      <c r="L99" t="str">
        <f t="shared" si="4"/>
        <v>50590</v>
      </c>
      <c r="M99">
        <f t="shared" si="5"/>
        <v>50590</v>
      </c>
      <c r="N99" s="37">
        <f t="shared" si="6"/>
        <v>1127147</v>
      </c>
    </row>
    <row r="100" spans="1:14" x14ac:dyDescent="0.3">
      <c r="A100" s="3">
        <v>1</v>
      </c>
      <c r="B100" s="142"/>
      <c r="C100" s="4" t="s">
        <v>164</v>
      </c>
      <c r="D100" s="5">
        <v>44888</v>
      </c>
      <c r="E100" s="6" t="s">
        <v>80</v>
      </c>
      <c r="F100" s="7">
        <v>1650353</v>
      </c>
      <c r="G100" s="6" t="s">
        <v>17</v>
      </c>
      <c r="H100" s="7">
        <v>173287</v>
      </c>
      <c r="I100" s="143"/>
      <c r="J100" s="144"/>
      <c r="K100" s="145"/>
      <c r="L100" t="str">
        <f t="shared" si="4"/>
        <v>52083</v>
      </c>
      <c r="M100">
        <f t="shared" si="5"/>
        <v>52083</v>
      </c>
      <c r="N100" s="37">
        <f t="shared" si="6"/>
        <v>1650353</v>
      </c>
    </row>
    <row r="101" spans="1:14" x14ac:dyDescent="0.3">
      <c r="A101" s="3">
        <v>1</v>
      </c>
      <c r="B101" s="142"/>
      <c r="C101" s="4" t="s">
        <v>165</v>
      </c>
      <c r="D101" s="5">
        <v>44874</v>
      </c>
      <c r="E101" s="6" t="s">
        <v>80</v>
      </c>
      <c r="F101" s="7">
        <v>1318085</v>
      </c>
      <c r="G101" s="6" t="s">
        <v>17</v>
      </c>
      <c r="H101" s="7">
        <v>138399</v>
      </c>
      <c r="I101" s="143"/>
      <c r="J101" s="144"/>
      <c r="K101" s="145"/>
      <c r="L101" t="str">
        <f t="shared" si="4"/>
        <v>50588</v>
      </c>
      <c r="M101">
        <f t="shared" si="5"/>
        <v>50588</v>
      </c>
      <c r="N101" s="37">
        <f t="shared" si="6"/>
        <v>1318085</v>
      </c>
    </row>
    <row r="102" spans="1:14" x14ac:dyDescent="0.3">
      <c r="A102" s="3">
        <v>1</v>
      </c>
      <c r="B102" s="142"/>
      <c r="C102" s="4" t="s">
        <v>166</v>
      </c>
      <c r="D102" s="5">
        <v>44883</v>
      </c>
      <c r="E102" s="6" t="s">
        <v>115</v>
      </c>
      <c r="F102" s="7">
        <v>1392768</v>
      </c>
      <c r="G102" s="6" t="s">
        <v>17</v>
      </c>
      <c r="H102" s="7">
        <v>146241</v>
      </c>
      <c r="I102" s="143"/>
      <c r="J102" s="144"/>
      <c r="K102" s="145"/>
      <c r="L102" t="str">
        <f t="shared" si="4"/>
        <v>51556</v>
      </c>
      <c r="M102">
        <f t="shared" si="5"/>
        <v>51556</v>
      </c>
      <c r="N102" s="37">
        <f t="shared" si="6"/>
        <v>1392768</v>
      </c>
    </row>
    <row r="103" spans="1:14" x14ac:dyDescent="0.3">
      <c r="A103" s="3">
        <v>1</v>
      </c>
      <c r="B103" s="142"/>
      <c r="C103" s="4" t="s">
        <v>167</v>
      </c>
      <c r="D103" s="5">
        <v>44883</v>
      </c>
      <c r="E103" s="6" t="s">
        <v>47</v>
      </c>
      <c r="F103" s="7">
        <v>996241</v>
      </c>
      <c r="G103" s="6" t="s">
        <v>17</v>
      </c>
      <c r="H103" s="7">
        <v>104605</v>
      </c>
      <c r="I103" s="143"/>
      <c r="J103" s="144"/>
      <c r="K103" s="145"/>
      <c r="L103" t="str">
        <f t="shared" si="4"/>
        <v>51204</v>
      </c>
      <c r="M103">
        <f t="shared" si="5"/>
        <v>51204</v>
      </c>
      <c r="N103" s="37">
        <f t="shared" si="6"/>
        <v>996241</v>
      </c>
    </row>
    <row r="104" spans="1:14" x14ac:dyDescent="0.3">
      <c r="A104" s="3">
        <v>1</v>
      </c>
      <c r="B104" s="135"/>
      <c r="C104" s="4" t="s">
        <v>168</v>
      </c>
      <c r="D104" s="5">
        <v>44883</v>
      </c>
      <c r="E104" s="6" t="s">
        <v>47</v>
      </c>
      <c r="F104" s="7">
        <v>390925</v>
      </c>
      <c r="G104" s="6" t="s">
        <v>17</v>
      </c>
      <c r="H104" s="7">
        <v>41047</v>
      </c>
      <c r="I104" s="137"/>
      <c r="J104" s="140"/>
      <c r="K104" s="141"/>
      <c r="L104" t="str">
        <f t="shared" si="4"/>
        <v>51205</v>
      </c>
      <c r="M104">
        <f t="shared" si="5"/>
        <v>51205</v>
      </c>
      <c r="N104" s="37">
        <f t="shared" si="6"/>
        <v>390925</v>
      </c>
    </row>
    <row r="105" spans="1:14" x14ac:dyDescent="0.3">
      <c r="A105" s="3">
        <v>1</v>
      </c>
      <c r="B105" s="134" t="s">
        <v>169</v>
      </c>
      <c r="C105" s="4" t="s">
        <v>170</v>
      </c>
      <c r="D105" s="5">
        <v>44890</v>
      </c>
      <c r="E105" s="6" t="s">
        <v>47</v>
      </c>
      <c r="F105" s="7">
        <v>1179174</v>
      </c>
      <c r="G105" s="6" t="s">
        <v>17</v>
      </c>
      <c r="H105" s="7">
        <v>123813</v>
      </c>
      <c r="I105" s="136">
        <v>1801609</v>
      </c>
      <c r="J105" s="138" t="s">
        <v>48</v>
      </c>
      <c r="K105" s="139"/>
      <c r="L105" t="str">
        <f t="shared" si="4"/>
        <v>52686</v>
      </c>
      <c r="M105">
        <f t="shared" si="5"/>
        <v>52686</v>
      </c>
      <c r="N105" s="37">
        <f t="shared" si="6"/>
        <v>1179174</v>
      </c>
    </row>
    <row r="106" spans="1:14" x14ac:dyDescent="0.3">
      <c r="A106" s="3">
        <v>1</v>
      </c>
      <c r="B106" s="135"/>
      <c r="C106" s="4" t="s">
        <v>171</v>
      </c>
      <c r="D106" s="5">
        <v>44883</v>
      </c>
      <c r="E106" s="6" t="s">
        <v>47</v>
      </c>
      <c r="F106" s="7">
        <v>833797</v>
      </c>
      <c r="G106" s="6" t="s">
        <v>17</v>
      </c>
      <c r="H106" s="7">
        <v>87549</v>
      </c>
      <c r="I106" s="137"/>
      <c r="J106" s="140"/>
      <c r="K106" s="141"/>
      <c r="L106" t="str">
        <f t="shared" si="4"/>
        <v>51287</v>
      </c>
      <c r="M106">
        <f t="shared" si="5"/>
        <v>51287</v>
      </c>
      <c r="N106" s="37">
        <f t="shared" si="6"/>
        <v>833797</v>
      </c>
    </row>
    <row r="107" spans="1:14" x14ac:dyDescent="0.3">
      <c r="A107" s="3">
        <v>1</v>
      </c>
      <c r="B107" s="134" t="s">
        <v>172</v>
      </c>
      <c r="C107" s="4" t="s">
        <v>173</v>
      </c>
      <c r="D107" s="5">
        <v>44890</v>
      </c>
      <c r="E107" s="6" t="s">
        <v>66</v>
      </c>
      <c r="F107" s="7">
        <v>940073</v>
      </c>
      <c r="G107" s="6" t="s">
        <v>17</v>
      </c>
      <c r="H107" s="7">
        <v>98708</v>
      </c>
      <c r="I107" s="136">
        <v>7895155</v>
      </c>
      <c r="J107" s="138" t="s">
        <v>48</v>
      </c>
      <c r="K107" s="139"/>
      <c r="L107" t="str">
        <f t="shared" si="4"/>
        <v>52702</v>
      </c>
      <c r="M107">
        <f t="shared" si="5"/>
        <v>52702</v>
      </c>
      <c r="N107" s="37">
        <f t="shared" si="6"/>
        <v>940073</v>
      </c>
    </row>
    <row r="108" spans="1:14" x14ac:dyDescent="0.3">
      <c r="A108" s="3">
        <v>1</v>
      </c>
      <c r="B108" s="142"/>
      <c r="C108" s="4" t="s">
        <v>174</v>
      </c>
      <c r="D108" s="5">
        <v>44883</v>
      </c>
      <c r="E108" s="6" t="s">
        <v>66</v>
      </c>
      <c r="F108" s="7">
        <v>1392768</v>
      </c>
      <c r="G108" s="6" t="s">
        <v>17</v>
      </c>
      <c r="H108" s="7">
        <v>146241</v>
      </c>
      <c r="I108" s="143"/>
      <c r="J108" s="144"/>
      <c r="K108" s="145"/>
      <c r="L108" t="str">
        <f t="shared" si="4"/>
        <v>51642</v>
      </c>
      <c r="M108">
        <f t="shared" si="5"/>
        <v>51642</v>
      </c>
      <c r="N108" s="37">
        <f t="shared" si="6"/>
        <v>1392768</v>
      </c>
    </row>
    <row r="109" spans="1:14" x14ac:dyDescent="0.3">
      <c r="A109" s="3">
        <v>1</v>
      </c>
      <c r="B109" s="142"/>
      <c r="C109" s="4" t="s">
        <v>175</v>
      </c>
      <c r="D109" s="5">
        <v>44883</v>
      </c>
      <c r="E109" s="6" t="s">
        <v>176</v>
      </c>
      <c r="F109" s="7">
        <v>1392768</v>
      </c>
      <c r="G109" s="6" t="s">
        <v>17</v>
      </c>
      <c r="H109" s="7">
        <v>146241</v>
      </c>
      <c r="I109" s="143"/>
      <c r="J109" s="144"/>
      <c r="K109" s="145"/>
      <c r="L109" t="str">
        <f t="shared" si="4"/>
        <v>51198</v>
      </c>
      <c r="M109">
        <f t="shared" si="5"/>
        <v>51198</v>
      </c>
      <c r="N109" s="37">
        <f t="shared" si="6"/>
        <v>1392768</v>
      </c>
    </row>
    <row r="110" spans="1:14" x14ac:dyDescent="0.3">
      <c r="A110" s="3">
        <v>1</v>
      </c>
      <c r="B110" s="142"/>
      <c r="C110" s="4" t="s">
        <v>177</v>
      </c>
      <c r="D110" s="5">
        <v>44890</v>
      </c>
      <c r="E110" s="6" t="s">
        <v>66</v>
      </c>
      <c r="F110" s="7">
        <v>1125335</v>
      </c>
      <c r="G110" s="6" t="s">
        <v>17</v>
      </c>
      <c r="H110" s="7">
        <v>118160</v>
      </c>
      <c r="I110" s="143"/>
      <c r="J110" s="144"/>
      <c r="K110" s="145"/>
      <c r="L110" t="str">
        <f t="shared" si="4"/>
        <v>52703</v>
      </c>
      <c r="M110">
        <f t="shared" si="5"/>
        <v>52703</v>
      </c>
      <c r="N110" s="37">
        <f t="shared" si="6"/>
        <v>1125335</v>
      </c>
    </row>
    <row r="111" spans="1:14" x14ac:dyDescent="0.3">
      <c r="A111" s="3">
        <v>1</v>
      </c>
      <c r="B111" s="142"/>
      <c r="C111" s="4" t="s">
        <v>178</v>
      </c>
      <c r="D111" s="5">
        <v>44883</v>
      </c>
      <c r="E111" s="6" t="s">
        <v>66</v>
      </c>
      <c r="F111" s="7">
        <v>1392768</v>
      </c>
      <c r="G111" s="6" t="s">
        <v>17</v>
      </c>
      <c r="H111" s="7">
        <v>146241</v>
      </c>
      <c r="I111" s="143"/>
      <c r="J111" s="144"/>
      <c r="K111" s="145"/>
      <c r="L111" t="str">
        <f t="shared" si="4"/>
        <v>51507</v>
      </c>
      <c r="M111">
        <f t="shared" si="5"/>
        <v>51507</v>
      </c>
      <c r="N111" s="37">
        <f t="shared" si="6"/>
        <v>1392768</v>
      </c>
    </row>
    <row r="112" spans="1:14" x14ac:dyDescent="0.3">
      <c r="A112" s="3">
        <v>1</v>
      </c>
      <c r="B112" s="142"/>
      <c r="C112" s="4" t="s">
        <v>179</v>
      </c>
      <c r="D112" s="5">
        <v>44884</v>
      </c>
      <c r="E112" s="6" t="s">
        <v>180</v>
      </c>
      <c r="F112" s="7">
        <v>1392768</v>
      </c>
      <c r="G112" s="6" t="s">
        <v>17</v>
      </c>
      <c r="H112" s="7">
        <v>146241</v>
      </c>
      <c r="I112" s="143"/>
      <c r="J112" s="144"/>
      <c r="K112" s="145"/>
      <c r="L112" t="str">
        <f t="shared" si="4"/>
        <v>51964</v>
      </c>
      <c r="M112">
        <f t="shared" si="5"/>
        <v>51964</v>
      </c>
      <c r="N112" s="37">
        <f t="shared" si="6"/>
        <v>1392768</v>
      </c>
    </row>
    <row r="113" spans="1:14" x14ac:dyDescent="0.3">
      <c r="A113" s="3">
        <v>1</v>
      </c>
      <c r="B113" s="135"/>
      <c r="C113" s="4" t="s">
        <v>181</v>
      </c>
      <c r="D113" s="5">
        <v>44895</v>
      </c>
      <c r="E113" s="6" t="s">
        <v>180</v>
      </c>
      <c r="F113" s="7">
        <v>1184922</v>
      </c>
      <c r="G113" s="6" t="s">
        <v>17</v>
      </c>
      <c r="H113" s="7">
        <v>124417</v>
      </c>
      <c r="I113" s="137"/>
      <c r="J113" s="140"/>
      <c r="K113" s="141"/>
      <c r="L113" t="str">
        <f t="shared" si="4"/>
        <v>53259</v>
      </c>
      <c r="M113">
        <f t="shared" si="5"/>
        <v>53259</v>
      </c>
      <c r="N113" s="37">
        <f t="shared" si="6"/>
        <v>1184922</v>
      </c>
    </row>
    <row r="114" spans="1:14" x14ac:dyDescent="0.3">
      <c r="A114" s="3">
        <v>1</v>
      </c>
      <c r="B114" s="134" t="s">
        <v>182</v>
      </c>
      <c r="C114" s="4" t="s">
        <v>183</v>
      </c>
      <c r="D114" s="5">
        <v>44883</v>
      </c>
      <c r="E114" s="6" t="s">
        <v>119</v>
      </c>
      <c r="F114" s="7">
        <v>1199426</v>
      </c>
      <c r="G114" s="6" t="s">
        <v>17</v>
      </c>
      <c r="H114" s="7">
        <v>125940</v>
      </c>
      <c r="I114" s="136">
        <v>4207071</v>
      </c>
      <c r="J114" s="138" t="s">
        <v>48</v>
      </c>
      <c r="K114" s="139"/>
      <c r="L114" t="str">
        <f t="shared" si="4"/>
        <v>51299</v>
      </c>
      <c r="M114">
        <f t="shared" si="5"/>
        <v>51299</v>
      </c>
      <c r="N114" s="37">
        <f t="shared" si="6"/>
        <v>1199426</v>
      </c>
    </row>
    <row r="115" spans="1:14" x14ac:dyDescent="0.3">
      <c r="A115" s="3">
        <v>1</v>
      </c>
      <c r="B115" s="142"/>
      <c r="C115" s="4" t="s">
        <v>184</v>
      </c>
      <c r="D115" s="5">
        <v>44883</v>
      </c>
      <c r="E115" s="6" t="s">
        <v>119</v>
      </c>
      <c r="F115" s="7">
        <v>1392768</v>
      </c>
      <c r="G115" s="6" t="s">
        <v>17</v>
      </c>
      <c r="H115" s="7">
        <v>146241</v>
      </c>
      <c r="I115" s="143"/>
      <c r="J115" s="144"/>
      <c r="K115" s="145"/>
      <c r="L115" t="str">
        <f t="shared" si="4"/>
        <v>51288</v>
      </c>
      <c r="M115">
        <f t="shared" si="5"/>
        <v>51288</v>
      </c>
      <c r="N115" s="37">
        <f t="shared" si="6"/>
        <v>1392768</v>
      </c>
    </row>
    <row r="116" spans="1:14" x14ac:dyDescent="0.3">
      <c r="A116" s="3">
        <v>1</v>
      </c>
      <c r="B116" s="142"/>
      <c r="C116" s="4" t="s">
        <v>185</v>
      </c>
      <c r="D116" s="5">
        <v>44894</v>
      </c>
      <c r="E116" s="6" t="s">
        <v>119</v>
      </c>
      <c r="F116" s="7">
        <v>636413</v>
      </c>
      <c r="G116" s="6" t="s">
        <v>17</v>
      </c>
      <c r="H116" s="7">
        <v>66823</v>
      </c>
      <c r="I116" s="143"/>
      <c r="J116" s="144"/>
      <c r="K116" s="145"/>
      <c r="L116" t="str">
        <f t="shared" si="4"/>
        <v>53227</v>
      </c>
      <c r="M116">
        <f t="shared" si="5"/>
        <v>53227</v>
      </c>
      <c r="N116" s="37">
        <f t="shared" si="6"/>
        <v>636413</v>
      </c>
    </row>
    <row r="117" spans="1:14" x14ac:dyDescent="0.3">
      <c r="A117" s="3">
        <v>1</v>
      </c>
      <c r="B117" s="142"/>
      <c r="C117" s="4" t="s">
        <v>186</v>
      </c>
      <c r="D117" s="5">
        <v>44884</v>
      </c>
      <c r="E117" s="6" t="s">
        <v>119</v>
      </c>
      <c r="F117" s="7">
        <v>812948</v>
      </c>
      <c r="G117" s="6" t="s">
        <v>17</v>
      </c>
      <c r="H117" s="7">
        <v>85360</v>
      </c>
      <c r="I117" s="143"/>
      <c r="J117" s="144"/>
      <c r="K117" s="145"/>
      <c r="L117" t="str">
        <f t="shared" si="4"/>
        <v>51718</v>
      </c>
      <c r="M117">
        <f t="shared" si="5"/>
        <v>51718</v>
      </c>
      <c r="N117" s="37">
        <f t="shared" si="6"/>
        <v>812948</v>
      </c>
    </row>
    <row r="118" spans="1:14" x14ac:dyDescent="0.3">
      <c r="A118" s="3">
        <v>1</v>
      </c>
      <c r="B118" s="135"/>
      <c r="C118" s="4" t="s">
        <v>187</v>
      </c>
      <c r="D118" s="5">
        <v>44895</v>
      </c>
      <c r="E118" s="6" t="s">
        <v>115</v>
      </c>
      <c r="F118" s="7">
        <v>659083</v>
      </c>
      <c r="G118" s="6" t="s">
        <v>17</v>
      </c>
      <c r="H118" s="7">
        <v>69204</v>
      </c>
      <c r="I118" s="137"/>
      <c r="J118" s="140"/>
      <c r="K118" s="141"/>
      <c r="L118" t="str">
        <f t="shared" si="4"/>
        <v>53244</v>
      </c>
      <c r="M118">
        <f t="shared" si="5"/>
        <v>53244</v>
      </c>
      <c r="N118" s="37">
        <f t="shared" si="6"/>
        <v>659083</v>
      </c>
    </row>
    <row r="119" spans="1:14" x14ac:dyDescent="0.3">
      <c r="A119" s="3">
        <v>1</v>
      </c>
      <c r="B119" s="134" t="s">
        <v>188</v>
      </c>
      <c r="C119" s="4" t="s">
        <v>189</v>
      </c>
      <c r="D119" s="5">
        <v>44890</v>
      </c>
      <c r="E119" s="6" t="s">
        <v>47</v>
      </c>
      <c r="F119" s="7">
        <v>1885626</v>
      </c>
      <c r="G119" s="6" t="s">
        <v>17</v>
      </c>
      <c r="H119" s="7">
        <v>197991</v>
      </c>
      <c r="I119" s="136">
        <v>2548415</v>
      </c>
      <c r="J119" s="138" t="s">
        <v>48</v>
      </c>
      <c r="K119" s="139"/>
      <c r="L119" t="str">
        <f t="shared" si="4"/>
        <v>52922</v>
      </c>
      <c r="M119">
        <f t="shared" si="5"/>
        <v>52922</v>
      </c>
      <c r="N119" s="37">
        <f t="shared" si="6"/>
        <v>1885626</v>
      </c>
    </row>
    <row r="120" spans="1:14" x14ac:dyDescent="0.3">
      <c r="A120" s="3">
        <v>1</v>
      </c>
      <c r="B120" s="135"/>
      <c r="C120" s="4" t="s">
        <v>190</v>
      </c>
      <c r="D120" s="5">
        <v>44873</v>
      </c>
      <c r="E120" s="6" t="s">
        <v>47</v>
      </c>
      <c r="F120" s="7">
        <v>961765</v>
      </c>
      <c r="G120" s="6" t="s">
        <v>17</v>
      </c>
      <c r="H120" s="7">
        <v>100985</v>
      </c>
      <c r="I120" s="137"/>
      <c r="J120" s="140"/>
      <c r="K120" s="141"/>
      <c r="L120" t="str">
        <f t="shared" si="4"/>
        <v>50366</v>
      </c>
      <c r="M120">
        <f t="shared" si="5"/>
        <v>50366</v>
      </c>
      <c r="N120" s="37">
        <f t="shared" si="6"/>
        <v>961765</v>
      </c>
    </row>
    <row r="121" spans="1:14" x14ac:dyDescent="0.3">
      <c r="A121" s="3">
        <v>1</v>
      </c>
      <c r="B121" s="134" t="s">
        <v>191</v>
      </c>
      <c r="C121" s="4" t="s">
        <v>192</v>
      </c>
      <c r="D121" s="5">
        <v>44882</v>
      </c>
      <c r="E121" s="6" t="s">
        <v>115</v>
      </c>
      <c r="F121" s="7">
        <v>996241</v>
      </c>
      <c r="G121" s="6" t="s">
        <v>17</v>
      </c>
      <c r="H121" s="7">
        <v>104605</v>
      </c>
      <c r="I121" s="136">
        <v>2589028</v>
      </c>
      <c r="J121" s="138" t="s">
        <v>48</v>
      </c>
      <c r="K121" s="139"/>
      <c r="L121" t="str">
        <f t="shared" si="4"/>
        <v>51129</v>
      </c>
      <c r="M121">
        <f t="shared" si="5"/>
        <v>51129</v>
      </c>
      <c r="N121" s="37">
        <f t="shared" si="6"/>
        <v>996241</v>
      </c>
    </row>
    <row r="122" spans="1:14" x14ac:dyDescent="0.3">
      <c r="A122" s="3">
        <v>1</v>
      </c>
      <c r="B122" s="142"/>
      <c r="C122" s="4" t="s">
        <v>193</v>
      </c>
      <c r="D122" s="5">
        <v>44882</v>
      </c>
      <c r="E122" s="6" t="s">
        <v>80</v>
      </c>
      <c r="F122" s="7">
        <v>1392768</v>
      </c>
      <c r="G122" s="6" t="s">
        <v>17</v>
      </c>
      <c r="H122" s="7">
        <v>146241</v>
      </c>
      <c r="I122" s="143"/>
      <c r="J122" s="144"/>
      <c r="K122" s="145"/>
      <c r="L122" t="str">
        <f t="shared" si="4"/>
        <v>51164</v>
      </c>
      <c r="M122">
        <f t="shared" si="5"/>
        <v>51164</v>
      </c>
      <c r="N122" s="37">
        <f t="shared" si="6"/>
        <v>1392768</v>
      </c>
    </row>
    <row r="123" spans="1:14" x14ac:dyDescent="0.3">
      <c r="A123" s="3">
        <v>1</v>
      </c>
      <c r="B123" s="135"/>
      <c r="C123" s="4" t="s">
        <v>194</v>
      </c>
      <c r="D123" s="5">
        <v>44874</v>
      </c>
      <c r="E123" s="6" t="s">
        <v>66</v>
      </c>
      <c r="F123" s="7">
        <v>503760</v>
      </c>
      <c r="G123" s="6" t="s">
        <v>17</v>
      </c>
      <c r="H123" s="7">
        <v>52895</v>
      </c>
      <c r="I123" s="137"/>
      <c r="J123" s="140"/>
      <c r="K123" s="141"/>
      <c r="L123" t="str">
        <f t="shared" si="4"/>
        <v>50572</v>
      </c>
      <c r="M123">
        <f t="shared" si="5"/>
        <v>50572</v>
      </c>
      <c r="N123" s="37">
        <f t="shared" si="6"/>
        <v>503760</v>
      </c>
    </row>
    <row r="124" spans="1:14" x14ac:dyDescent="0.3">
      <c r="A124" s="3">
        <v>1</v>
      </c>
      <c r="B124" s="134" t="s">
        <v>195</v>
      </c>
      <c r="C124" s="4" t="s">
        <v>196</v>
      </c>
      <c r="D124" s="5">
        <v>44874</v>
      </c>
      <c r="E124" s="6" t="s">
        <v>115</v>
      </c>
      <c r="F124" s="7">
        <v>419799</v>
      </c>
      <c r="G124" s="6" t="s">
        <v>17</v>
      </c>
      <c r="H124" s="7">
        <v>44079</v>
      </c>
      <c r="I124" s="136">
        <v>3405518</v>
      </c>
      <c r="J124" s="138" t="s">
        <v>48</v>
      </c>
      <c r="K124" s="139"/>
      <c r="L124" t="str">
        <f t="shared" si="4"/>
        <v>50544</v>
      </c>
      <c r="M124">
        <f t="shared" si="5"/>
        <v>50544</v>
      </c>
      <c r="N124" s="37">
        <f t="shared" si="6"/>
        <v>419799</v>
      </c>
    </row>
    <row r="125" spans="1:14" x14ac:dyDescent="0.3">
      <c r="A125" s="3">
        <v>1</v>
      </c>
      <c r="B125" s="142"/>
      <c r="C125" s="4" t="s">
        <v>197</v>
      </c>
      <c r="D125" s="5">
        <v>44882</v>
      </c>
      <c r="E125" s="6" t="s">
        <v>115</v>
      </c>
      <c r="F125" s="7">
        <v>1992481</v>
      </c>
      <c r="G125" s="6" t="s">
        <v>17</v>
      </c>
      <c r="H125" s="7">
        <v>209210</v>
      </c>
      <c r="I125" s="143"/>
      <c r="J125" s="144"/>
      <c r="K125" s="145"/>
      <c r="L125" t="str">
        <f t="shared" si="4"/>
        <v>51128</v>
      </c>
      <c r="M125">
        <f t="shared" si="5"/>
        <v>51128</v>
      </c>
      <c r="N125" s="37">
        <f t="shared" si="6"/>
        <v>1992481</v>
      </c>
    </row>
    <row r="126" spans="1:14" x14ac:dyDescent="0.3">
      <c r="A126" s="3">
        <v>1</v>
      </c>
      <c r="B126" s="135"/>
      <c r="C126" s="4" t="s">
        <v>198</v>
      </c>
      <c r="D126" s="5">
        <v>44883</v>
      </c>
      <c r="E126" s="6" t="s">
        <v>115</v>
      </c>
      <c r="F126" s="7">
        <v>1392768</v>
      </c>
      <c r="G126" s="6" t="s">
        <v>17</v>
      </c>
      <c r="H126" s="7">
        <v>146241</v>
      </c>
      <c r="I126" s="137"/>
      <c r="J126" s="140"/>
      <c r="K126" s="141"/>
      <c r="L126" t="str">
        <f t="shared" si="4"/>
        <v>51256</v>
      </c>
      <c r="M126">
        <f t="shared" si="5"/>
        <v>51256</v>
      </c>
      <c r="N126" s="37">
        <f t="shared" si="6"/>
        <v>1392768</v>
      </c>
    </row>
    <row r="127" spans="1:14" x14ac:dyDescent="0.3">
      <c r="A127" s="3">
        <v>1</v>
      </c>
      <c r="B127" s="134" t="s">
        <v>199</v>
      </c>
      <c r="C127" s="4" t="s">
        <v>200</v>
      </c>
      <c r="D127" s="5">
        <v>44868</v>
      </c>
      <c r="E127" s="6" t="s">
        <v>47</v>
      </c>
      <c r="F127" s="7">
        <v>2415161</v>
      </c>
      <c r="G127" s="6" t="s">
        <v>17</v>
      </c>
      <c r="H127" s="7">
        <v>253592</v>
      </c>
      <c r="I127" s="136">
        <v>4261133</v>
      </c>
      <c r="J127" s="138" t="s">
        <v>48</v>
      </c>
      <c r="K127" s="139"/>
      <c r="L127" t="str">
        <f t="shared" si="4"/>
        <v>49718</v>
      </c>
      <c r="M127">
        <f t="shared" si="5"/>
        <v>49718</v>
      </c>
      <c r="N127" s="37">
        <f t="shared" si="6"/>
        <v>2415161</v>
      </c>
    </row>
    <row r="128" spans="1:14" x14ac:dyDescent="0.3">
      <c r="A128" s="3">
        <v>1</v>
      </c>
      <c r="B128" s="135"/>
      <c r="C128" s="4" t="s">
        <v>201</v>
      </c>
      <c r="D128" s="5">
        <v>44894</v>
      </c>
      <c r="E128" s="6" t="s">
        <v>47</v>
      </c>
      <c r="F128" s="7">
        <v>2345881</v>
      </c>
      <c r="G128" s="6" t="s">
        <v>17</v>
      </c>
      <c r="H128" s="7">
        <v>246317</v>
      </c>
      <c r="I128" s="137"/>
      <c r="J128" s="140"/>
      <c r="K128" s="141"/>
      <c r="L128" t="str">
        <f t="shared" si="4"/>
        <v>53190</v>
      </c>
      <c r="M128">
        <f t="shared" si="5"/>
        <v>53190</v>
      </c>
      <c r="N128" s="37">
        <f t="shared" si="6"/>
        <v>2345881</v>
      </c>
    </row>
    <row r="129" spans="1:14" x14ac:dyDescent="0.3">
      <c r="A129" s="3">
        <v>1</v>
      </c>
      <c r="B129" s="134" t="s">
        <v>202</v>
      </c>
      <c r="C129" s="4" t="s">
        <v>203</v>
      </c>
      <c r="D129" s="5">
        <v>44890</v>
      </c>
      <c r="E129" s="6" t="s">
        <v>80</v>
      </c>
      <c r="F129" s="7">
        <v>1267223</v>
      </c>
      <c r="G129" s="6" t="s">
        <v>17</v>
      </c>
      <c r="H129" s="7">
        <v>133058</v>
      </c>
      <c r="I129" s="136">
        <v>5486932</v>
      </c>
      <c r="J129" s="138" t="s">
        <v>48</v>
      </c>
      <c r="K129" s="139"/>
      <c r="L129" t="str">
        <f t="shared" si="4"/>
        <v>52733</v>
      </c>
      <c r="M129">
        <f t="shared" si="5"/>
        <v>52733</v>
      </c>
      <c r="N129" s="37">
        <f t="shared" si="6"/>
        <v>1267223</v>
      </c>
    </row>
    <row r="130" spans="1:14" x14ac:dyDescent="0.3">
      <c r="A130" s="3">
        <v>1</v>
      </c>
      <c r="B130" s="142"/>
      <c r="C130" s="4" t="s">
        <v>204</v>
      </c>
      <c r="D130" s="5">
        <v>44867</v>
      </c>
      <c r="E130" s="6" t="s">
        <v>80</v>
      </c>
      <c r="F130" s="7">
        <v>1416979</v>
      </c>
      <c r="G130" s="6" t="s">
        <v>17</v>
      </c>
      <c r="H130" s="7">
        <v>148783</v>
      </c>
      <c r="I130" s="143"/>
      <c r="J130" s="144"/>
      <c r="K130" s="145"/>
      <c r="L130" t="str">
        <f t="shared" si="4"/>
        <v>49681</v>
      </c>
      <c r="M130">
        <f t="shared" si="5"/>
        <v>49681</v>
      </c>
      <c r="N130" s="37">
        <f t="shared" si="6"/>
        <v>1416979</v>
      </c>
    </row>
    <row r="131" spans="1:14" x14ac:dyDescent="0.3">
      <c r="A131" s="3">
        <v>1</v>
      </c>
      <c r="B131" s="142"/>
      <c r="C131" s="4" t="s">
        <v>205</v>
      </c>
      <c r="D131" s="5">
        <v>44883</v>
      </c>
      <c r="E131" s="6" t="s">
        <v>180</v>
      </c>
      <c r="F131" s="7">
        <v>1453966</v>
      </c>
      <c r="G131" s="6" t="s">
        <v>17</v>
      </c>
      <c r="H131" s="7">
        <v>152666</v>
      </c>
      <c r="I131" s="143"/>
      <c r="J131" s="144"/>
      <c r="K131" s="145"/>
      <c r="L131" t="str">
        <f t="shared" si="4"/>
        <v>51247</v>
      </c>
      <c r="M131">
        <f t="shared" si="5"/>
        <v>51247</v>
      </c>
      <c r="N131" s="37">
        <f t="shared" si="6"/>
        <v>1453966</v>
      </c>
    </row>
    <row r="132" spans="1:14" x14ac:dyDescent="0.3">
      <c r="A132" s="3">
        <v>1</v>
      </c>
      <c r="B132" s="142"/>
      <c r="C132" s="4" t="s">
        <v>206</v>
      </c>
      <c r="D132" s="5">
        <v>44882</v>
      </c>
      <c r="E132" s="6" t="s">
        <v>80</v>
      </c>
      <c r="F132" s="7">
        <v>996241</v>
      </c>
      <c r="G132" s="6" t="s">
        <v>17</v>
      </c>
      <c r="H132" s="7">
        <v>104605</v>
      </c>
      <c r="I132" s="143"/>
      <c r="J132" s="144"/>
      <c r="K132" s="145"/>
      <c r="L132" t="str">
        <f t="shared" si="4"/>
        <v>51169</v>
      </c>
      <c r="M132">
        <f t="shared" si="5"/>
        <v>51169</v>
      </c>
      <c r="N132" s="37">
        <f t="shared" si="6"/>
        <v>996241</v>
      </c>
    </row>
    <row r="133" spans="1:14" x14ac:dyDescent="0.3">
      <c r="A133" s="3">
        <v>1</v>
      </c>
      <c r="B133" s="135"/>
      <c r="C133" s="4" t="s">
        <v>207</v>
      </c>
      <c r="D133" s="5">
        <v>44883</v>
      </c>
      <c r="E133" s="6" t="s">
        <v>180</v>
      </c>
      <c r="F133" s="7">
        <v>996241</v>
      </c>
      <c r="G133" s="6" t="s">
        <v>17</v>
      </c>
      <c r="H133" s="7">
        <v>104605</v>
      </c>
      <c r="I133" s="137"/>
      <c r="J133" s="140"/>
      <c r="K133" s="141"/>
      <c r="L133" t="str">
        <f t="shared" si="4"/>
        <v>51246</v>
      </c>
      <c r="M133">
        <f t="shared" si="5"/>
        <v>51246</v>
      </c>
      <c r="N133" s="37">
        <f t="shared" si="6"/>
        <v>996241</v>
      </c>
    </row>
    <row r="134" spans="1:14" x14ac:dyDescent="0.3">
      <c r="A134" s="3">
        <v>1</v>
      </c>
      <c r="B134" s="134" t="s">
        <v>208</v>
      </c>
      <c r="C134" s="4" t="s">
        <v>209</v>
      </c>
      <c r="D134" s="5">
        <v>44895</v>
      </c>
      <c r="E134" s="6" t="s">
        <v>115</v>
      </c>
      <c r="F134" s="7">
        <v>237916</v>
      </c>
      <c r="G134" s="6" t="s">
        <v>17</v>
      </c>
      <c r="H134" s="7">
        <v>24981</v>
      </c>
      <c r="I134" s="136">
        <v>2041533</v>
      </c>
      <c r="J134" s="138" t="s">
        <v>48</v>
      </c>
      <c r="K134" s="139"/>
      <c r="L134" t="str">
        <f t="shared" si="4"/>
        <v>53270</v>
      </c>
      <c r="M134">
        <f t="shared" si="5"/>
        <v>53270</v>
      </c>
      <c r="N134" s="37">
        <f t="shared" si="6"/>
        <v>237916</v>
      </c>
    </row>
    <row r="135" spans="1:14" x14ac:dyDescent="0.3">
      <c r="A135" s="3">
        <v>1</v>
      </c>
      <c r="B135" s="142"/>
      <c r="C135" s="4" t="s">
        <v>210</v>
      </c>
      <c r="D135" s="5">
        <v>44894</v>
      </c>
      <c r="E135" s="6" t="s">
        <v>47</v>
      </c>
      <c r="F135" s="7">
        <v>650359</v>
      </c>
      <c r="G135" s="6" t="s">
        <v>17</v>
      </c>
      <c r="H135" s="7">
        <v>68288</v>
      </c>
      <c r="I135" s="143"/>
      <c r="J135" s="144"/>
      <c r="K135" s="145"/>
      <c r="L135" t="str">
        <f t="shared" ref="L135:L198" si="7">+RIGHT(C135,5)</f>
        <v>53207</v>
      </c>
      <c r="M135">
        <f t="shared" ref="M135:M198" si="8">+L135*1</f>
        <v>53207</v>
      </c>
      <c r="N135" s="37">
        <f t="shared" ref="N135:N198" si="9">+F135</f>
        <v>650359</v>
      </c>
    </row>
    <row r="136" spans="1:14" x14ac:dyDescent="0.3">
      <c r="A136" s="3">
        <v>1</v>
      </c>
      <c r="B136" s="135"/>
      <c r="C136" s="4" t="s">
        <v>211</v>
      </c>
      <c r="D136" s="5">
        <v>44883</v>
      </c>
      <c r="E136" s="6" t="s">
        <v>212</v>
      </c>
      <c r="F136" s="7">
        <v>1392768</v>
      </c>
      <c r="G136" s="6" t="s">
        <v>17</v>
      </c>
      <c r="H136" s="7">
        <v>146241</v>
      </c>
      <c r="I136" s="137"/>
      <c r="J136" s="140"/>
      <c r="K136" s="141"/>
      <c r="L136" t="str">
        <f t="shared" si="7"/>
        <v>51303</v>
      </c>
      <c r="M136">
        <f t="shared" si="8"/>
        <v>51303</v>
      </c>
      <c r="N136" s="37">
        <f t="shared" si="9"/>
        <v>1392768</v>
      </c>
    </row>
    <row r="137" spans="1:14" x14ac:dyDescent="0.3">
      <c r="A137" s="3">
        <v>1</v>
      </c>
      <c r="B137" s="134" t="s">
        <v>213</v>
      </c>
      <c r="C137" s="4" t="s">
        <v>214</v>
      </c>
      <c r="D137" s="5">
        <v>44901</v>
      </c>
      <c r="E137" s="6" t="s">
        <v>80</v>
      </c>
      <c r="F137" s="7">
        <v>1428288</v>
      </c>
      <c r="G137" s="6" t="s">
        <v>17</v>
      </c>
      <c r="H137" s="7">
        <v>149970</v>
      </c>
      <c r="I137" s="136">
        <v>219484734</v>
      </c>
      <c r="J137" s="138" t="s">
        <v>48</v>
      </c>
      <c r="K137" s="139"/>
      <c r="L137" t="str">
        <f t="shared" si="7"/>
        <v>54458</v>
      </c>
      <c r="M137">
        <f t="shared" si="8"/>
        <v>54458</v>
      </c>
      <c r="N137" s="37">
        <f t="shared" si="9"/>
        <v>1428288</v>
      </c>
    </row>
    <row r="138" spans="1:14" x14ac:dyDescent="0.3">
      <c r="A138" s="3">
        <v>1</v>
      </c>
      <c r="B138" s="142"/>
      <c r="C138" s="4" t="s">
        <v>215</v>
      </c>
      <c r="D138" s="5">
        <v>44902</v>
      </c>
      <c r="E138" s="6" t="s">
        <v>115</v>
      </c>
      <c r="F138" s="7">
        <v>2324038</v>
      </c>
      <c r="G138" s="6" t="s">
        <v>17</v>
      </c>
      <c r="H138" s="7">
        <v>244024</v>
      </c>
      <c r="I138" s="143"/>
      <c r="J138" s="144"/>
      <c r="K138" s="145"/>
      <c r="L138" t="str">
        <f t="shared" si="7"/>
        <v>54502</v>
      </c>
      <c r="M138">
        <f t="shared" si="8"/>
        <v>54502</v>
      </c>
      <c r="N138" s="37">
        <f t="shared" si="9"/>
        <v>2324038</v>
      </c>
    </row>
    <row r="139" spans="1:14" x14ac:dyDescent="0.3">
      <c r="A139" s="3">
        <v>1</v>
      </c>
      <c r="B139" s="142"/>
      <c r="C139" s="4" t="s">
        <v>216</v>
      </c>
      <c r="D139" s="5">
        <v>44902</v>
      </c>
      <c r="E139" s="6" t="s">
        <v>180</v>
      </c>
      <c r="F139" s="7">
        <v>597744</v>
      </c>
      <c r="G139" s="6" t="s">
        <v>17</v>
      </c>
      <c r="H139" s="7">
        <v>62763</v>
      </c>
      <c r="I139" s="143"/>
      <c r="J139" s="144"/>
      <c r="K139" s="145"/>
      <c r="L139" t="str">
        <f t="shared" si="7"/>
        <v>54480</v>
      </c>
      <c r="M139">
        <f t="shared" si="8"/>
        <v>54480</v>
      </c>
      <c r="N139" s="37">
        <f t="shared" si="9"/>
        <v>597744</v>
      </c>
    </row>
    <row r="140" spans="1:14" x14ac:dyDescent="0.3">
      <c r="A140" s="3">
        <v>1</v>
      </c>
      <c r="B140" s="142"/>
      <c r="C140" s="4" t="s">
        <v>217</v>
      </c>
      <c r="D140" s="5">
        <v>44911</v>
      </c>
      <c r="E140" s="6" t="s">
        <v>115</v>
      </c>
      <c r="F140" s="7">
        <v>599713</v>
      </c>
      <c r="G140" s="6" t="s">
        <v>17</v>
      </c>
      <c r="H140" s="7">
        <v>62970</v>
      </c>
      <c r="I140" s="143"/>
      <c r="J140" s="144"/>
      <c r="K140" s="145"/>
      <c r="L140" t="str">
        <f t="shared" si="7"/>
        <v>55902</v>
      </c>
      <c r="M140">
        <f t="shared" si="8"/>
        <v>55902</v>
      </c>
      <c r="N140" s="37">
        <f t="shared" si="9"/>
        <v>599713</v>
      </c>
    </row>
    <row r="141" spans="1:14" x14ac:dyDescent="0.3">
      <c r="A141" s="3">
        <v>1</v>
      </c>
      <c r="B141" s="142"/>
      <c r="C141" s="4" t="s">
        <v>218</v>
      </c>
      <c r="D141" s="5">
        <v>44911</v>
      </c>
      <c r="E141" s="6" t="s">
        <v>80</v>
      </c>
      <c r="F141" s="7">
        <v>326600</v>
      </c>
      <c r="G141" s="6" t="s">
        <v>17</v>
      </c>
      <c r="H141" s="7">
        <v>34293</v>
      </c>
      <c r="I141" s="143"/>
      <c r="J141" s="144"/>
      <c r="K141" s="145"/>
      <c r="L141" t="str">
        <f t="shared" si="7"/>
        <v>55899</v>
      </c>
      <c r="M141">
        <f t="shared" si="8"/>
        <v>55899</v>
      </c>
      <c r="N141" s="37">
        <f t="shared" si="9"/>
        <v>326600</v>
      </c>
    </row>
    <row r="142" spans="1:14" x14ac:dyDescent="0.3">
      <c r="A142" s="3">
        <v>1</v>
      </c>
      <c r="B142" s="142"/>
      <c r="C142" s="4" t="s">
        <v>219</v>
      </c>
      <c r="D142" s="5">
        <v>44907</v>
      </c>
      <c r="E142" s="6" t="s">
        <v>115</v>
      </c>
      <c r="F142" s="7">
        <v>1000663</v>
      </c>
      <c r="G142" s="6" t="s">
        <v>17</v>
      </c>
      <c r="H142" s="7">
        <v>105070</v>
      </c>
      <c r="I142" s="143"/>
      <c r="J142" s="144"/>
      <c r="K142" s="145"/>
      <c r="L142" t="str">
        <f t="shared" si="7"/>
        <v>55296</v>
      </c>
      <c r="M142">
        <f t="shared" si="8"/>
        <v>55296</v>
      </c>
      <c r="N142" s="37">
        <f t="shared" si="9"/>
        <v>1000663</v>
      </c>
    </row>
    <row r="143" spans="1:14" x14ac:dyDescent="0.3">
      <c r="A143" s="3">
        <v>1</v>
      </c>
      <c r="B143" s="142"/>
      <c r="C143" s="4" t="s">
        <v>220</v>
      </c>
      <c r="D143" s="5">
        <v>44908</v>
      </c>
      <c r="E143" s="6" t="s">
        <v>119</v>
      </c>
      <c r="F143" s="7">
        <v>1714779</v>
      </c>
      <c r="G143" s="6" t="s">
        <v>17</v>
      </c>
      <c r="H143" s="7">
        <v>180052</v>
      </c>
      <c r="I143" s="143"/>
      <c r="J143" s="144"/>
      <c r="K143" s="145"/>
      <c r="L143" t="str">
        <f t="shared" si="7"/>
        <v>55351</v>
      </c>
      <c r="M143">
        <f t="shared" si="8"/>
        <v>55351</v>
      </c>
      <c r="N143" s="37">
        <f t="shared" si="9"/>
        <v>1714779</v>
      </c>
    </row>
    <row r="144" spans="1:14" x14ac:dyDescent="0.3">
      <c r="A144" s="3">
        <v>1</v>
      </c>
      <c r="B144" s="142"/>
      <c r="C144" s="4" t="s">
        <v>221</v>
      </c>
      <c r="D144" s="5">
        <v>44909</v>
      </c>
      <c r="E144" s="6" t="s">
        <v>115</v>
      </c>
      <c r="F144" s="7">
        <v>1337597</v>
      </c>
      <c r="G144" s="6" t="s">
        <v>17</v>
      </c>
      <c r="H144" s="7">
        <v>140448</v>
      </c>
      <c r="I144" s="143"/>
      <c r="J144" s="144"/>
      <c r="K144" s="145"/>
      <c r="L144" t="str">
        <f t="shared" si="7"/>
        <v>55449</v>
      </c>
      <c r="M144">
        <f t="shared" si="8"/>
        <v>55449</v>
      </c>
      <c r="N144" s="37">
        <f t="shared" si="9"/>
        <v>1337597</v>
      </c>
    </row>
    <row r="145" spans="1:14" x14ac:dyDescent="0.3">
      <c r="A145" s="3">
        <v>1</v>
      </c>
      <c r="B145" s="142"/>
      <c r="C145" s="4" t="s">
        <v>222</v>
      </c>
      <c r="D145" s="5">
        <v>44909</v>
      </c>
      <c r="E145" s="6" t="s">
        <v>115</v>
      </c>
      <c r="F145" s="7">
        <v>478486</v>
      </c>
      <c r="G145" s="6" t="s">
        <v>17</v>
      </c>
      <c r="H145" s="7">
        <v>50241</v>
      </c>
      <c r="I145" s="143"/>
      <c r="J145" s="144"/>
      <c r="K145" s="145"/>
      <c r="L145" t="str">
        <f t="shared" si="7"/>
        <v>55420</v>
      </c>
      <c r="M145">
        <f t="shared" si="8"/>
        <v>55420</v>
      </c>
      <c r="N145" s="37">
        <f t="shared" si="9"/>
        <v>478486</v>
      </c>
    </row>
    <row r="146" spans="1:14" x14ac:dyDescent="0.3">
      <c r="A146" s="3">
        <v>1</v>
      </c>
      <c r="B146" s="142"/>
      <c r="C146" s="4" t="s">
        <v>223</v>
      </c>
      <c r="D146" s="5">
        <v>44905</v>
      </c>
      <c r="E146" s="6" t="s">
        <v>119</v>
      </c>
      <c r="F146" s="7">
        <v>2251935</v>
      </c>
      <c r="G146" s="6" t="s">
        <v>17</v>
      </c>
      <c r="H146" s="7">
        <v>236453</v>
      </c>
      <c r="I146" s="143"/>
      <c r="J146" s="144"/>
      <c r="K146" s="145"/>
      <c r="L146" t="str">
        <f t="shared" si="7"/>
        <v>55237</v>
      </c>
      <c r="M146">
        <f t="shared" si="8"/>
        <v>55237</v>
      </c>
      <c r="N146" s="37">
        <f t="shared" si="9"/>
        <v>2251935</v>
      </c>
    </row>
    <row r="147" spans="1:14" x14ac:dyDescent="0.3">
      <c r="A147" s="3">
        <v>1</v>
      </c>
      <c r="B147" s="142"/>
      <c r="C147" s="4" t="s">
        <v>224</v>
      </c>
      <c r="D147" s="5">
        <v>44915</v>
      </c>
      <c r="E147" s="6" t="s">
        <v>119</v>
      </c>
      <c r="F147" s="7">
        <v>491765</v>
      </c>
      <c r="G147" s="6" t="s">
        <v>17</v>
      </c>
      <c r="H147" s="7">
        <v>51635</v>
      </c>
      <c r="I147" s="143"/>
      <c r="J147" s="144"/>
      <c r="K147" s="145"/>
      <c r="L147" t="str">
        <f t="shared" si="7"/>
        <v>56127</v>
      </c>
      <c r="M147">
        <f t="shared" si="8"/>
        <v>56127</v>
      </c>
      <c r="N147" s="37">
        <f t="shared" si="9"/>
        <v>491765</v>
      </c>
    </row>
    <row r="148" spans="1:14" x14ac:dyDescent="0.3">
      <c r="A148" s="3">
        <v>1</v>
      </c>
      <c r="B148" s="142"/>
      <c r="C148" s="4" t="s">
        <v>225</v>
      </c>
      <c r="D148" s="5">
        <v>44905</v>
      </c>
      <c r="E148" s="6" t="s">
        <v>115</v>
      </c>
      <c r="F148" s="7">
        <v>1244439</v>
      </c>
      <c r="G148" s="6" t="s">
        <v>17</v>
      </c>
      <c r="H148" s="7">
        <v>130666</v>
      </c>
      <c r="I148" s="143"/>
      <c r="J148" s="144"/>
      <c r="K148" s="145"/>
      <c r="L148" t="str">
        <f t="shared" si="7"/>
        <v>55259</v>
      </c>
      <c r="M148">
        <f t="shared" si="8"/>
        <v>55259</v>
      </c>
      <c r="N148" s="37">
        <f t="shared" si="9"/>
        <v>1244439</v>
      </c>
    </row>
    <row r="149" spans="1:14" x14ac:dyDescent="0.3">
      <c r="A149" s="3">
        <v>1</v>
      </c>
      <c r="B149" s="142"/>
      <c r="C149" s="4" t="s">
        <v>226</v>
      </c>
      <c r="D149" s="5">
        <v>44909</v>
      </c>
      <c r="E149" s="6" t="s">
        <v>180</v>
      </c>
      <c r="F149" s="7">
        <v>1454220</v>
      </c>
      <c r="G149" s="6" t="s">
        <v>17</v>
      </c>
      <c r="H149" s="7">
        <v>152693</v>
      </c>
      <c r="I149" s="143"/>
      <c r="J149" s="144"/>
      <c r="K149" s="145"/>
      <c r="L149" t="str">
        <f t="shared" si="7"/>
        <v>55426</v>
      </c>
      <c r="M149">
        <f t="shared" si="8"/>
        <v>55426</v>
      </c>
      <c r="N149" s="37">
        <f t="shared" si="9"/>
        <v>1454220</v>
      </c>
    </row>
    <row r="150" spans="1:14" x14ac:dyDescent="0.3">
      <c r="A150" s="3">
        <v>1</v>
      </c>
      <c r="B150" s="142"/>
      <c r="C150" s="4" t="s">
        <v>227</v>
      </c>
      <c r="D150" s="5">
        <v>44909</v>
      </c>
      <c r="E150" s="6" t="s">
        <v>115</v>
      </c>
      <c r="F150" s="7">
        <v>1579798</v>
      </c>
      <c r="G150" s="6" t="s">
        <v>17</v>
      </c>
      <c r="H150" s="7">
        <v>165879</v>
      </c>
      <c r="I150" s="143"/>
      <c r="J150" s="144"/>
      <c r="K150" s="145"/>
      <c r="L150" t="str">
        <f t="shared" si="7"/>
        <v>55450</v>
      </c>
      <c r="M150">
        <f t="shared" si="8"/>
        <v>55450</v>
      </c>
      <c r="N150" s="37">
        <f t="shared" si="9"/>
        <v>1579798</v>
      </c>
    </row>
    <row r="151" spans="1:14" x14ac:dyDescent="0.3">
      <c r="A151" s="3">
        <v>1</v>
      </c>
      <c r="B151" s="142"/>
      <c r="C151" s="4" t="s">
        <v>228</v>
      </c>
      <c r="D151" s="5">
        <v>44914</v>
      </c>
      <c r="E151" s="6" t="s">
        <v>80</v>
      </c>
      <c r="F151" s="7">
        <v>491765</v>
      </c>
      <c r="G151" s="6" t="s">
        <v>17</v>
      </c>
      <c r="H151" s="7">
        <v>51635</v>
      </c>
      <c r="I151" s="143"/>
      <c r="J151" s="144"/>
      <c r="K151" s="145"/>
      <c r="L151" t="str">
        <f t="shared" si="7"/>
        <v>56050</v>
      </c>
      <c r="M151">
        <f t="shared" si="8"/>
        <v>56050</v>
      </c>
      <c r="N151" s="37">
        <f t="shared" si="9"/>
        <v>491765</v>
      </c>
    </row>
    <row r="152" spans="1:14" x14ac:dyDescent="0.3">
      <c r="A152" s="3">
        <v>1</v>
      </c>
      <c r="B152" s="142"/>
      <c r="C152" s="4" t="s">
        <v>229</v>
      </c>
      <c r="D152" s="5">
        <v>44909</v>
      </c>
      <c r="E152" s="6" t="s">
        <v>180</v>
      </c>
      <c r="F152" s="7">
        <v>934473</v>
      </c>
      <c r="G152" s="6" t="s">
        <v>17</v>
      </c>
      <c r="H152" s="7">
        <v>98120</v>
      </c>
      <c r="I152" s="143"/>
      <c r="J152" s="144"/>
      <c r="K152" s="145"/>
      <c r="L152" t="str">
        <f t="shared" si="7"/>
        <v>55407</v>
      </c>
      <c r="M152">
        <f t="shared" si="8"/>
        <v>55407</v>
      </c>
      <c r="N152" s="37">
        <f t="shared" si="9"/>
        <v>934473</v>
      </c>
    </row>
    <row r="153" spans="1:14" x14ac:dyDescent="0.3">
      <c r="A153" s="3">
        <v>1</v>
      </c>
      <c r="B153" s="142"/>
      <c r="C153" s="4" t="s">
        <v>230</v>
      </c>
      <c r="D153" s="5">
        <v>44916</v>
      </c>
      <c r="E153" s="6" t="s">
        <v>180</v>
      </c>
      <c r="F153" s="7">
        <v>491765</v>
      </c>
      <c r="G153" s="6" t="s">
        <v>17</v>
      </c>
      <c r="H153" s="7">
        <v>51635</v>
      </c>
      <c r="I153" s="143"/>
      <c r="J153" s="144"/>
      <c r="K153" s="145"/>
      <c r="L153" t="str">
        <f t="shared" si="7"/>
        <v>56196</v>
      </c>
      <c r="M153">
        <f t="shared" si="8"/>
        <v>56196</v>
      </c>
      <c r="N153" s="37">
        <f t="shared" si="9"/>
        <v>491765</v>
      </c>
    </row>
    <row r="154" spans="1:14" x14ac:dyDescent="0.3">
      <c r="A154" s="3">
        <v>1</v>
      </c>
      <c r="B154" s="142"/>
      <c r="C154" s="4" t="s">
        <v>231</v>
      </c>
      <c r="D154" s="5">
        <v>44915</v>
      </c>
      <c r="E154" s="6" t="s">
        <v>80</v>
      </c>
      <c r="F154" s="7">
        <v>491765</v>
      </c>
      <c r="G154" s="6" t="s">
        <v>17</v>
      </c>
      <c r="H154" s="7">
        <v>51635</v>
      </c>
      <c r="I154" s="143"/>
      <c r="J154" s="144"/>
      <c r="K154" s="145"/>
      <c r="L154" t="str">
        <f t="shared" si="7"/>
        <v>56120</v>
      </c>
      <c r="M154">
        <f t="shared" si="8"/>
        <v>56120</v>
      </c>
      <c r="N154" s="37">
        <f t="shared" si="9"/>
        <v>491765</v>
      </c>
    </row>
    <row r="155" spans="1:14" x14ac:dyDescent="0.3">
      <c r="A155" s="3">
        <v>1</v>
      </c>
      <c r="B155" s="142"/>
      <c r="C155" s="4" t="s">
        <v>232</v>
      </c>
      <c r="D155" s="5">
        <v>44909</v>
      </c>
      <c r="E155" s="6" t="s">
        <v>119</v>
      </c>
      <c r="F155" s="7">
        <v>830100</v>
      </c>
      <c r="G155" s="6" t="s">
        <v>17</v>
      </c>
      <c r="H155" s="7">
        <v>87161</v>
      </c>
      <c r="I155" s="143"/>
      <c r="J155" s="144"/>
      <c r="K155" s="145"/>
      <c r="L155" t="str">
        <f t="shared" si="7"/>
        <v>55410</v>
      </c>
      <c r="M155">
        <f t="shared" si="8"/>
        <v>55410</v>
      </c>
      <c r="N155" s="37">
        <f t="shared" si="9"/>
        <v>830100</v>
      </c>
    </row>
    <row r="156" spans="1:14" x14ac:dyDescent="0.3">
      <c r="A156" s="3">
        <v>1</v>
      </c>
      <c r="B156" s="142"/>
      <c r="C156" s="4" t="s">
        <v>233</v>
      </c>
      <c r="D156" s="5">
        <v>44898</v>
      </c>
      <c r="E156" s="6" t="s">
        <v>180</v>
      </c>
      <c r="F156" s="7">
        <v>1132599</v>
      </c>
      <c r="G156" s="6" t="s">
        <v>17</v>
      </c>
      <c r="H156" s="7">
        <v>118923</v>
      </c>
      <c r="I156" s="143"/>
      <c r="J156" s="144"/>
      <c r="K156" s="145"/>
      <c r="L156" t="str">
        <f t="shared" si="7"/>
        <v>54279</v>
      </c>
      <c r="M156">
        <f t="shared" si="8"/>
        <v>54279</v>
      </c>
      <c r="N156" s="37">
        <f t="shared" si="9"/>
        <v>1132599</v>
      </c>
    </row>
    <row r="157" spans="1:14" x14ac:dyDescent="0.3">
      <c r="A157" s="3">
        <v>1</v>
      </c>
      <c r="B157" s="142"/>
      <c r="C157" s="4" t="s">
        <v>234</v>
      </c>
      <c r="D157" s="5">
        <v>44902</v>
      </c>
      <c r="E157" s="6" t="s">
        <v>80</v>
      </c>
      <c r="F157" s="7">
        <v>1685582</v>
      </c>
      <c r="G157" s="6" t="s">
        <v>17</v>
      </c>
      <c r="H157" s="7">
        <v>176986</v>
      </c>
      <c r="I157" s="143"/>
      <c r="J157" s="144"/>
      <c r="K157" s="145"/>
      <c r="L157" t="str">
        <f t="shared" si="7"/>
        <v>54493</v>
      </c>
      <c r="M157">
        <f t="shared" si="8"/>
        <v>54493</v>
      </c>
      <c r="N157" s="37">
        <f t="shared" si="9"/>
        <v>1685582</v>
      </c>
    </row>
    <row r="158" spans="1:14" x14ac:dyDescent="0.3">
      <c r="A158" s="3">
        <v>1</v>
      </c>
      <c r="B158" s="142"/>
      <c r="C158" s="4" t="s">
        <v>235</v>
      </c>
      <c r="D158" s="5">
        <v>44923</v>
      </c>
      <c r="E158" s="6" t="s">
        <v>236</v>
      </c>
      <c r="F158" s="7">
        <v>1213952</v>
      </c>
      <c r="G158" s="6" t="s">
        <v>17</v>
      </c>
      <c r="H158" s="7">
        <v>127465</v>
      </c>
      <c r="I158" s="143"/>
      <c r="J158" s="144"/>
      <c r="K158" s="145"/>
      <c r="L158" t="str">
        <f t="shared" si="7"/>
        <v>57046</v>
      </c>
      <c r="M158">
        <f t="shared" si="8"/>
        <v>57046</v>
      </c>
      <c r="N158" s="37">
        <f t="shared" si="9"/>
        <v>1213952</v>
      </c>
    </row>
    <row r="159" spans="1:14" x14ac:dyDescent="0.3">
      <c r="A159" s="3">
        <v>1</v>
      </c>
      <c r="B159" s="142"/>
      <c r="C159" s="4" t="s">
        <v>237</v>
      </c>
      <c r="D159" s="5">
        <v>44910</v>
      </c>
      <c r="E159" s="6" t="s">
        <v>180</v>
      </c>
      <c r="F159" s="7">
        <v>686427</v>
      </c>
      <c r="G159" s="6" t="s">
        <v>17</v>
      </c>
      <c r="H159" s="7">
        <v>72075</v>
      </c>
      <c r="I159" s="143"/>
      <c r="J159" s="144"/>
      <c r="K159" s="145"/>
      <c r="L159" t="str">
        <f t="shared" si="7"/>
        <v>55873</v>
      </c>
      <c r="M159">
        <f t="shared" si="8"/>
        <v>55873</v>
      </c>
      <c r="N159" s="37">
        <f t="shared" si="9"/>
        <v>686427</v>
      </c>
    </row>
    <row r="160" spans="1:14" x14ac:dyDescent="0.3">
      <c r="A160" s="3">
        <v>1</v>
      </c>
      <c r="B160" s="142"/>
      <c r="C160" s="4" t="s">
        <v>238</v>
      </c>
      <c r="D160" s="5">
        <v>44914</v>
      </c>
      <c r="E160" s="6" t="s">
        <v>119</v>
      </c>
      <c r="F160" s="7">
        <v>491765</v>
      </c>
      <c r="G160" s="6" t="s">
        <v>17</v>
      </c>
      <c r="H160" s="7">
        <v>51635</v>
      </c>
      <c r="I160" s="143"/>
      <c r="J160" s="144"/>
      <c r="K160" s="145"/>
      <c r="L160" t="str">
        <f t="shared" si="7"/>
        <v>56048</v>
      </c>
      <c r="M160">
        <f t="shared" si="8"/>
        <v>56048</v>
      </c>
      <c r="N160" s="37">
        <f t="shared" si="9"/>
        <v>491765</v>
      </c>
    </row>
    <row r="161" spans="1:14" x14ac:dyDescent="0.3">
      <c r="A161" s="3">
        <v>1</v>
      </c>
      <c r="B161" s="142"/>
      <c r="C161" s="4" t="s">
        <v>239</v>
      </c>
      <c r="D161" s="5">
        <v>44915</v>
      </c>
      <c r="E161" s="6" t="s">
        <v>119</v>
      </c>
      <c r="F161" s="7">
        <v>491765</v>
      </c>
      <c r="G161" s="6" t="s">
        <v>17</v>
      </c>
      <c r="H161" s="7">
        <v>51635</v>
      </c>
      <c r="I161" s="143"/>
      <c r="J161" s="144"/>
      <c r="K161" s="145"/>
      <c r="L161" t="str">
        <f t="shared" si="7"/>
        <v>56125</v>
      </c>
      <c r="M161">
        <f t="shared" si="8"/>
        <v>56125</v>
      </c>
      <c r="N161" s="37">
        <f t="shared" si="9"/>
        <v>491765</v>
      </c>
    </row>
    <row r="162" spans="1:14" x14ac:dyDescent="0.3">
      <c r="A162" s="3">
        <v>1</v>
      </c>
      <c r="B162" s="142"/>
      <c r="C162" s="4" t="s">
        <v>240</v>
      </c>
      <c r="D162" s="5">
        <v>44913</v>
      </c>
      <c r="E162" s="6" t="s">
        <v>180</v>
      </c>
      <c r="F162" s="7">
        <v>1813630</v>
      </c>
      <c r="G162" s="6" t="s">
        <v>17</v>
      </c>
      <c r="H162" s="7">
        <v>190431</v>
      </c>
      <c r="I162" s="143"/>
      <c r="J162" s="144"/>
      <c r="K162" s="145"/>
      <c r="L162" t="str">
        <f t="shared" si="7"/>
        <v>57036</v>
      </c>
      <c r="M162">
        <f t="shared" si="8"/>
        <v>57036</v>
      </c>
      <c r="N162" s="37">
        <f t="shared" si="9"/>
        <v>1813630</v>
      </c>
    </row>
    <row r="163" spans="1:14" x14ac:dyDescent="0.3">
      <c r="A163" s="3">
        <v>1</v>
      </c>
      <c r="B163" s="142"/>
      <c r="C163" s="4" t="s">
        <v>241</v>
      </c>
      <c r="D163" s="5">
        <v>44907</v>
      </c>
      <c r="E163" s="6" t="s">
        <v>115</v>
      </c>
      <c r="F163" s="7">
        <v>1613977</v>
      </c>
      <c r="G163" s="6" t="s">
        <v>17</v>
      </c>
      <c r="H163" s="7">
        <v>169468</v>
      </c>
      <c r="I163" s="143"/>
      <c r="J163" s="144"/>
      <c r="K163" s="145"/>
      <c r="L163" t="str">
        <f t="shared" si="7"/>
        <v>55300</v>
      </c>
      <c r="M163">
        <f t="shared" si="8"/>
        <v>55300</v>
      </c>
      <c r="N163" s="37">
        <f t="shared" si="9"/>
        <v>1613977</v>
      </c>
    </row>
    <row r="164" spans="1:14" x14ac:dyDescent="0.3">
      <c r="A164" s="3">
        <v>1</v>
      </c>
      <c r="B164" s="142"/>
      <c r="C164" s="4" t="s">
        <v>242</v>
      </c>
      <c r="D164" s="5">
        <v>44919</v>
      </c>
      <c r="E164" s="6" t="s">
        <v>180</v>
      </c>
      <c r="F164" s="7">
        <v>1115942</v>
      </c>
      <c r="G164" s="6" t="s">
        <v>17</v>
      </c>
      <c r="H164" s="7">
        <v>117174</v>
      </c>
      <c r="I164" s="143"/>
      <c r="J164" s="144"/>
      <c r="K164" s="145"/>
      <c r="L164" t="str">
        <f t="shared" si="7"/>
        <v>56819</v>
      </c>
      <c r="M164">
        <f t="shared" si="8"/>
        <v>56819</v>
      </c>
      <c r="N164" s="37">
        <f t="shared" si="9"/>
        <v>1115942</v>
      </c>
    </row>
    <row r="165" spans="1:14" x14ac:dyDescent="0.3">
      <c r="A165" s="3">
        <v>1</v>
      </c>
      <c r="B165" s="142"/>
      <c r="C165" s="4" t="s">
        <v>243</v>
      </c>
      <c r="D165" s="5">
        <v>44918</v>
      </c>
      <c r="E165" s="6" t="s">
        <v>80</v>
      </c>
      <c r="F165" s="7">
        <v>708551</v>
      </c>
      <c r="G165" s="6" t="s">
        <v>17</v>
      </c>
      <c r="H165" s="7">
        <v>74398</v>
      </c>
      <c r="I165" s="143"/>
      <c r="J165" s="144"/>
      <c r="K165" s="145"/>
      <c r="L165" t="str">
        <f t="shared" si="7"/>
        <v>56701</v>
      </c>
      <c r="M165">
        <f t="shared" si="8"/>
        <v>56701</v>
      </c>
      <c r="N165" s="37">
        <f t="shared" si="9"/>
        <v>708551</v>
      </c>
    </row>
    <row r="166" spans="1:14" x14ac:dyDescent="0.3">
      <c r="A166" s="3">
        <v>1</v>
      </c>
      <c r="B166" s="142"/>
      <c r="C166" s="4" t="s">
        <v>244</v>
      </c>
      <c r="D166" s="5">
        <v>44921</v>
      </c>
      <c r="E166" s="6" t="s">
        <v>180</v>
      </c>
      <c r="F166" s="7">
        <v>752415</v>
      </c>
      <c r="G166" s="6" t="s">
        <v>17</v>
      </c>
      <c r="H166" s="7">
        <v>79004</v>
      </c>
      <c r="I166" s="143"/>
      <c r="J166" s="144"/>
      <c r="K166" s="145"/>
      <c r="L166" t="str">
        <f t="shared" si="7"/>
        <v>56858</v>
      </c>
      <c r="M166">
        <f t="shared" si="8"/>
        <v>56858</v>
      </c>
      <c r="N166" s="37">
        <f t="shared" si="9"/>
        <v>752415</v>
      </c>
    </row>
    <row r="167" spans="1:14" x14ac:dyDescent="0.3">
      <c r="A167" s="3">
        <v>1</v>
      </c>
      <c r="B167" s="142"/>
      <c r="C167" s="4" t="s">
        <v>245</v>
      </c>
      <c r="D167" s="5">
        <v>44922</v>
      </c>
      <c r="E167" s="6" t="s">
        <v>180</v>
      </c>
      <c r="F167" s="7">
        <v>216786</v>
      </c>
      <c r="G167" s="6" t="s">
        <v>17</v>
      </c>
      <c r="H167" s="7">
        <v>22763</v>
      </c>
      <c r="I167" s="143"/>
      <c r="J167" s="144"/>
      <c r="K167" s="145"/>
      <c r="L167" t="str">
        <f t="shared" si="7"/>
        <v>56973</v>
      </c>
      <c r="M167">
        <f t="shared" si="8"/>
        <v>56973</v>
      </c>
      <c r="N167" s="37">
        <f t="shared" si="9"/>
        <v>216786</v>
      </c>
    </row>
    <row r="168" spans="1:14" x14ac:dyDescent="0.3">
      <c r="A168" s="3">
        <v>1</v>
      </c>
      <c r="B168" s="142"/>
      <c r="C168" s="4" t="s">
        <v>246</v>
      </c>
      <c r="D168" s="5">
        <v>44917</v>
      </c>
      <c r="E168" s="6" t="s">
        <v>115</v>
      </c>
      <c r="F168" s="7">
        <v>763299</v>
      </c>
      <c r="G168" s="6" t="s">
        <v>17</v>
      </c>
      <c r="H168" s="7">
        <v>80146</v>
      </c>
      <c r="I168" s="143"/>
      <c r="J168" s="144"/>
      <c r="K168" s="145"/>
      <c r="L168" t="str">
        <f t="shared" si="7"/>
        <v>56438</v>
      </c>
      <c r="M168">
        <f t="shared" si="8"/>
        <v>56438</v>
      </c>
      <c r="N168" s="37">
        <f t="shared" si="9"/>
        <v>763299</v>
      </c>
    </row>
    <row r="169" spans="1:14" x14ac:dyDescent="0.3">
      <c r="A169" s="3">
        <v>1</v>
      </c>
      <c r="B169" s="142"/>
      <c r="C169" s="4" t="s">
        <v>247</v>
      </c>
      <c r="D169" s="5">
        <v>44917</v>
      </c>
      <c r="E169" s="6" t="s">
        <v>115</v>
      </c>
      <c r="F169" s="7">
        <v>491765</v>
      </c>
      <c r="G169" s="6" t="s">
        <v>17</v>
      </c>
      <c r="H169" s="7">
        <v>51635</v>
      </c>
      <c r="I169" s="143"/>
      <c r="J169" s="144"/>
      <c r="K169" s="145"/>
      <c r="L169" t="str">
        <f t="shared" si="7"/>
        <v>56573</v>
      </c>
      <c r="M169">
        <f t="shared" si="8"/>
        <v>56573</v>
      </c>
      <c r="N169" s="37">
        <f t="shared" si="9"/>
        <v>491765</v>
      </c>
    </row>
    <row r="170" spans="1:14" x14ac:dyDescent="0.3">
      <c r="A170" s="3">
        <v>1</v>
      </c>
      <c r="B170" s="142"/>
      <c r="C170" s="4" t="s">
        <v>248</v>
      </c>
      <c r="D170" s="5">
        <v>44915</v>
      </c>
      <c r="E170" s="6" t="s">
        <v>115</v>
      </c>
      <c r="F170" s="7">
        <v>1072240</v>
      </c>
      <c r="G170" s="6" t="s">
        <v>17</v>
      </c>
      <c r="H170" s="7">
        <v>112585</v>
      </c>
      <c r="I170" s="143"/>
      <c r="J170" s="144"/>
      <c r="K170" s="145"/>
      <c r="L170" t="str">
        <f t="shared" si="7"/>
        <v>56147</v>
      </c>
      <c r="M170">
        <f t="shared" si="8"/>
        <v>56147</v>
      </c>
      <c r="N170" s="37">
        <f t="shared" si="9"/>
        <v>1072240</v>
      </c>
    </row>
    <row r="171" spans="1:14" x14ac:dyDescent="0.3">
      <c r="A171" s="3">
        <v>1</v>
      </c>
      <c r="B171" s="142"/>
      <c r="C171" s="4" t="s">
        <v>249</v>
      </c>
      <c r="D171" s="5">
        <v>44915</v>
      </c>
      <c r="E171" s="6" t="s">
        <v>236</v>
      </c>
      <c r="F171" s="7">
        <v>983530</v>
      </c>
      <c r="G171" s="6" t="s">
        <v>17</v>
      </c>
      <c r="H171" s="7">
        <v>103271</v>
      </c>
      <c r="I171" s="143"/>
      <c r="J171" s="144"/>
      <c r="K171" s="145"/>
      <c r="L171" t="str">
        <f t="shared" si="7"/>
        <v>56132</v>
      </c>
      <c r="M171">
        <f t="shared" si="8"/>
        <v>56132</v>
      </c>
      <c r="N171" s="37">
        <f t="shared" si="9"/>
        <v>983530</v>
      </c>
    </row>
    <row r="172" spans="1:14" x14ac:dyDescent="0.3">
      <c r="A172" s="3">
        <v>1</v>
      </c>
      <c r="B172" s="142"/>
      <c r="C172" s="4" t="s">
        <v>250</v>
      </c>
      <c r="D172" s="5">
        <v>44916</v>
      </c>
      <c r="E172" s="6" t="s">
        <v>180</v>
      </c>
      <c r="F172" s="7">
        <v>636413</v>
      </c>
      <c r="G172" s="6" t="s">
        <v>17</v>
      </c>
      <c r="H172" s="7">
        <v>66823</v>
      </c>
      <c r="I172" s="143"/>
      <c r="J172" s="144"/>
      <c r="K172" s="145"/>
      <c r="L172" t="str">
        <f t="shared" si="7"/>
        <v>56261</v>
      </c>
      <c r="M172">
        <f t="shared" si="8"/>
        <v>56261</v>
      </c>
      <c r="N172" s="37">
        <f t="shared" si="9"/>
        <v>636413</v>
      </c>
    </row>
    <row r="173" spans="1:14" x14ac:dyDescent="0.3">
      <c r="A173" s="3">
        <v>1</v>
      </c>
      <c r="B173" s="142"/>
      <c r="C173" s="4" t="s">
        <v>251</v>
      </c>
      <c r="D173" s="5">
        <v>44917</v>
      </c>
      <c r="E173" s="6" t="s">
        <v>180</v>
      </c>
      <c r="F173" s="7">
        <v>400950</v>
      </c>
      <c r="G173" s="6" t="s">
        <v>17</v>
      </c>
      <c r="H173" s="7">
        <v>42100</v>
      </c>
      <c r="I173" s="143"/>
      <c r="J173" s="144"/>
      <c r="K173" s="145"/>
      <c r="L173" t="str">
        <f t="shared" si="7"/>
        <v>56527</v>
      </c>
      <c r="M173">
        <f t="shared" si="8"/>
        <v>56527</v>
      </c>
      <c r="N173" s="37">
        <f t="shared" si="9"/>
        <v>400950</v>
      </c>
    </row>
    <row r="174" spans="1:14" x14ac:dyDescent="0.3">
      <c r="A174" s="3">
        <v>1</v>
      </c>
      <c r="B174" s="142"/>
      <c r="C174" s="4" t="s">
        <v>252</v>
      </c>
      <c r="D174" s="5">
        <v>44896</v>
      </c>
      <c r="E174" s="6" t="s">
        <v>115</v>
      </c>
      <c r="F174" s="7">
        <v>1910180</v>
      </c>
      <c r="G174" s="6" t="s">
        <v>17</v>
      </c>
      <c r="H174" s="7">
        <v>200569</v>
      </c>
      <c r="I174" s="143"/>
      <c r="J174" s="144"/>
      <c r="K174" s="145"/>
      <c r="L174" t="str">
        <f t="shared" si="7"/>
        <v>53843</v>
      </c>
      <c r="M174">
        <f t="shared" si="8"/>
        <v>53843</v>
      </c>
      <c r="N174" s="37">
        <f t="shared" si="9"/>
        <v>1910180</v>
      </c>
    </row>
    <row r="175" spans="1:14" x14ac:dyDescent="0.3">
      <c r="A175" s="3">
        <v>1</v>
      </c>
      <c r="B175" s="142"/>
      <c r="C175" s="4" t="s">
        <v>253</v>
      </c>
      <c r="D175" s="5">
        <v>44897</v>
      </c>
      <c r="E175" s="6" t="s">
        <v>254</v>
      </c>
      <c r="F175" s="7">
        <v>270983</v>
      </c>
      <c r="G175" s="6" t="s">
        <v>17</v>
      </c>
      <c r="H175" s="7">
        <v>28453</v>
      </c>
      <c r="I175" s="143"/>
      <c r="J175" s="144"/>
      <c r="K175" s="145"/>
      <c r="L175" t="str">
        <f t="shared" si="7"/>
        <v>53957</v>
      </c>
      <c r="M175">
        <f t="shared" si="8"/>
        <v>53957</v>
      </c>
      <c r="N175" s="37">
        <f t="shared" si="9"/>
        <v>270983</v>
      </c>
    </row>
    <row r="176" spans="1:14" x14ac:dyDescent="0.3">
      <c r="A176" s="3">
        <v>1</v>
      </c>
      <c r="B176" s="142"/>
      <c r="C176" s="4" t="s">
        <v>255</v>
      </c>
      <c r="D176" s="5">
        <v>44904</v>
      </c>
      <c r="E176" s="6" t="s">
        <v>66</v>
      </c>
      <c r="F176" s="7">
        <v>260144</v>
      </c>
      <c r="G176" s="6" t="s">
        <v>17</v>
      </c>
      <c r="H176" s="7">
        <v>27315</v>
      </c>
      <c r="I176" s="143"/>
      <c r="J176" s="144"/>
      <c r="K176" s="145"/>
      <c r="L176" t="str">
        <f t="shared" si="7"/>
        <v>55178</v>
      </c>
      <c r="M176">
        <f t="shared" si="8"/>
        <v>55178</v>
      </c>
      <c r="N176" s="37">
        <f t="shared" si="9"/>
        <v>260144</v>
      </c>
    </row>
    <row r="177" spans="1:14" x14ac:dyDescent="0.3">
      <c r="A177" s="3">
        <v>1</v>
      </c>
      <c r="B177" s="142"/>
      <c r="C177" s="4" t="s">
        <v>256</v>
      </c>
      <c r="D177" s="5">
        <v>44908</v>
      </c>
      <c r="E177" s="6" t="s">
        <v>119</v>
      </c>
      <c r="F177" s="7">
        <v>896346</v>
      </c>
      <c r="G177" s="6" t="s">
        <v>17</v>
      </c>
      <c r="H177" s="7">
        <v>94116</v>
      </c>
      <c r="I177" s="143"/>
      <c r="J177" s="144"/>
      <c r="K177" s="145"/>
      <c r="L177" t="str">
        <f t="shared" si="7"/>
        <v>55374</v>
      </c>
      <c r="M177">
        <f t="shared" si="8"/>
        <v>55374</v>
      </c>
      <c r="N177" s="37">
        <f t="shared" si="9"/>
        <v>896346</v>
      </c>
    </row>
    <row r="178" spans="1:14" x14ac:dyDescent="0.3">
      <c r="A178" s="3">
        <v>1</v>
      </c>
      <c r="B178" s="142"/>
      <c r="C178" s="4" t="s">
        <v>257</v>
      </c>
      <c r="D178" s="5">
        <v>44901</v>
      </c>
      <c r="E178" s="6" t="s">
        <v>180</v>
      </c>
      <c r="F178" s="7">
        <v>1556444</v>
      </c>
      <c r="G178" s="6" t="s">
        <v>17</v>
      </c>
      <c r="H178" s="7">
        <v>163427</v>
      </c>
      <c r="I178" s="143"/>
      <c r="J178" s="144"/>
      <c r="K178" s="145"/>
      <c r="L178" t="str">
        <f t="shared" si="7"/>
        <v>54432</v>
      </c>
      <c r="M178">
        <f t="shared" si="8"/>
        <v>54432</v>
      </c>
      <c r="N178" s="37">
        <f t="shared" si="9"/>
        <v>1556444</v>
      </c>
    </row>
    <row r="179" spans="1:14" x14ac:dyDescent="0.3">
      <c r="A179" s="3">
        <v>1</v>
      </c>
      <c r="B179" s="142"/>
      <c r="C179" s="4" t="s">
        <v>258</v>
      </c>
      <c r="D179" s="5">
        <v>44903</v>
      </c>
      <c r="E179" s="6" t="s">
        <v>115</v>
      </c>
      <c r="F179" s="7">
        <v>868727</v>
      </c>
      <c r="G179" s="6" t="s">
        <v>17</v>
      </c>
      <c r="H179" s="7">
        <v>91216</v>
      </c>
      <c r="I179" s="143"/>
      <c r="J179" s="144"/>
      <c r="K179" s="145"/>
      <c r="L179" t="str">
        <f t="shared" si="7"/>
        <v>55009</v>
      </c>
      <c r="M179">
        <f t="shared" si="8"/>
        <v>55009</v>
      </c>
      <c r="N179" s="37">
        <f t="shared" si="9"/>
        <v>868727</v>
      </c>
    </row>
    <row r="180" spans="1:14" x14ac:dyDescent="0.3">
      <c r="A180" s="3">
        <v>1</v>
      </c>
      <c r="B180" s="142"/>
      <c r="C180" s="4" t="s">
        <v>259</v>
      </c>
      <c r="D180" s="5">
        <v>44902</v>
      </c>
      <c r="E180" s="6" t="s">
        <v>80</v>
      </c>
      <c r="F180" s="7">
        <v>1524554</v>
      </c>
      <c r="G180" s="6" t="s">
        <v>17</v>
      </c>
      <c r="H180" s="7">
        <v>160078</v>
      </c>
      <c r="I180" s="143"/>
      <c r="J180" s="144"/>
      <c r="K180" s="145"/>
      <c r="L180" t="str">
        <f t="shared" si="7"/>
        <v>54490</v>
      </c>
      <c r="M180">
        <f t="shared" si="8"/>
        <v>54490</v>
      </c>
      <c r="N180" s="37">
        <f t="shared" si="9"/>
        <v>1524554</v>
      </c>
    </row>
    <row r="181" spans="1:14" x14ac:dyDescent="0.3">
      <c r="A181" s="3">
        <v>1</v>
      </c>
      <c r="B181" s="142"/>
      <c r="C181" s="4" t="s">
        <v>260</v>
      </c>
      <c r="D181" s="5">
        <v>44903</v>
      </c>
      <c r="E181" s="6" t="s">
        <v>80</v>
      </c>
      <c r="F181" s="7">
        <v>1934734</v>
      </c>
      <c r="G181" s="6" t="s">
        <v>17</v>
      </c>
      <c r="H181" s="7">
        <v>203147</v>
      </c>
      <c r="I181" s="143"/>
      <c r="J181" s="144"/>
      <c r="K181" s="145"/>
      <c r="L181" t="str">
        <f t="shared" si="7"/>
        <v>55004</v>
      </c>
      <c r="M181">
        <f t="shared" si="8"/>
        <v>55004</v>
      </c>
      <c r="N181" s="37">
        <f t="shared" si="9"/>
        <v>1934734</v>
      </c>
    </row>
    <row r="182" spans="1:14" x14ac:dyDescent="0.3">
      <c r="A182" s="3">
        <v>1</v>
      </c>
      <c r="B182" s="142"/>
      <c r="C182" s="4" t="s">
        <v>261</v>
      </c>
      <c r="D182" s="5">
        <v>44908</v>
      </c>
      <c r="E182" s="6" t="s">
        <v>180</v>
      </c>
      <c r="F182" s="7">
        <v>477802</v>
      </c>
      <c r="G182" s="6" t="s">
        <v>17</v>
      </c>
      <c r="H182" s="7">
        <v>50169</v>
      </c>
      <c r="I182" s="143"/>
      <c r="J182" s="144"/>
      <c r="K182" s="145"/>
      <c r="L182" t="str">
        <f t="shared" si="7"/>
        <v>55359</v>
      </c>
      <c r="M182">
        <f t="shared" si="8"/>
        <v>55359</v>
      </c>
      <c r="N182" s="37">
        <f t="shared" si="9"/>
        <v>477802</v>
      </c>
    </row>
    <row r="183" spans="1:14" x14ac:dyDescent="0.3">
      <c r="A183" s="3">
        <v>1</v>
      </c>
      <c r="B183" s="142"/>
      <c r="C183" s="4" t="s">
        <v>262</v>
      </c>
      <c r="D183" s="5">
        <v>44908</v>
      </c>
      <c r="E183" s="6" t="s">
        <v>80</v>
      </c>
      <c r="F183" s="7">
        <v>359828</v>
      </c>
      <c r="G183" s="6" t="s">
        <v>17</v>
      </c>
      <c r="H183" s="7">
        <v>37782</v>
      </c>
      <c r="I183" s="143"/>
      <c r="J183" s="144"/>
      <c r="K183" s="145"/>
      <c r="L183" t="str">
        <f t="shared" si="7"/>
        <v>55345</v>
      </c>
      <c r="M183">
        <f t="shared" si="8"/>
        <v>55345</v>
      </c>
      <c r="N183" s="37">
        <f t="shared" si="9"/>
        <v>359828</v>
      </c>
    </row>
    <row r="184" spans="1:14" x14ac:dyDescent="0.3">
      <c r="A184" s="3">
        <v>1</v>
      </c>
      <c r="B184" s="142"/>
      <c r="C184" s="4" t="s">
        <v>263</v>
      </c>
      <c r="D184" s="5">
        <v>44907</v>
      </c>
      <c r="E184" s="6" t="s">
        <v>115</v>
      </c>
      <c r="F184" s="7">
        <v>599713</v>
      </c>
      <c r="G184" s="6" t="s">
        <v>17</v>
      </c>
      <c r="H184" s="7">
        <v>62970</v>
      </c>
      <c r="I184" s="143"/>
      <c r="J184" s="144"/>
      <c r="K184" s="145"/>
      <c r="L184" t="str">
        <f t="shared" si="7"/>
        <v>55283</v>
      </c>
      <c r="M184">
        <f t="shared" si="8"/>
        <v>55283</v>
      </c>
      <c r="N184" s="37">
        <f t="shared" si="9"/>
        <v>599713</v>
      </c>
    </row>
    <row r="185" spans="1:14" x14ac:dyDescent="0.3">
      <c r="A185" s="3">
        <v>1</v>
      </c>
      <c r="B185" s="142"/>
      <c r="C185" s="4" t="s">
        <v>264</v>
      </c>
      <c r="D185" s="5">
        <v>44917</v>
      </c>
      <c r="E185" s="6" t="s">
        <v>115</v>
      </c>
      <c r="F185" s="7">
        <v>491765</v>
      </c>
      <c r="G185" s="6" t="s">
        <v>17</v>
      </c>
      <c r="H185" s="7">
        <v>51635</v>
      </c>
      <c r="I185" s="143"/>
      <c r="J185" s="144"/>
      <c r="K185" s="145"/>
      <c r="L185" t="str">
        <f t="shared" si="7"/>
        <v>56508</v>
      </c>
      <c r="M185">
        <f t="shared" si="8"/>
        <v>56508</v>
      </c>
      <c r="N185" s="37">
        <f t="shared" si="9"/>
        <v>491765</v>
      </c>
    </row>
    <row r="186" spans="1:14" x14ac:dyDescent="0.3">
      <c r="A186" s="3">
        <v>1</v>
      </c>
      <c r="B186" s="142"/>
      <c r="C186" s="4" t="s">
        <v>265</v>
      </c>
      <c r="D186" s="5">
        <v>44918</v>
      </c>
      <c r="E186" s="6" t="s">
        <v>115</v>
      </c>
      <c r="F186" s="7">
        <v>400950</v>
      </c>
      <c r="G186" s="6" t="s">
        <v>17</v>
      </c>
      <c r="H186" s="7">
        <v>42100</v>
      </c>
      <c r="I186" s="143"/>
      <c r="J186" s="144"/>
      <c r="K186" s="145"/>
      <c r="L186" t="str">
        <f t="shared" si="7"/>
        <v>56751</v>
      </c>
      <c r="M186">
        <f t="shared" si="8"/>
        <v>56751</v>
      </c>
      <c r="N186" s="37">
        <f t="shared" si="9"/>
        <v>400950</v>
      </c>
    </row>
    <row r="187" spans="1:14" x14ac:dyDescent="0.3">
      <c r="A187" s="3">
        <v>1</v>
      </c>
      <c r="B187" s="142"/>
      <c r="C187" s="4" t="s">
        <v>266</v>
      </c>
      <c r="D187" s="5">
        <v>44915</v>
      </c>
      <c r="E187" s="6" t="s">
        <v>119</v>
      </c>
      <c r="F187" s="7">
        <v>638866</v>
      </c>
      <c r="G187" s="6" t="s">
        <v>17</v>
      </c>
      <c r="H187" s="7">
        <v>67081</v>
      </c>
      <c r="I187" s="143"/>
      <c r="J187" s="144"/>
      <c r="K187" s="145"/>
      <c r="L187" t="str">
        <f t="shared" si="7"/>
        <v>56136</v>
      </c>
      <c r="M187">
        <f t="shared" si="8"/>
        <v>56136</v>
      </c>
      <c r="N187" s="37">
        <f t="shared" si="9"/>
        <v>638866</v>
      </c>
    </row>
    <row r="188" spans="1:14" x14ac:dyDescent="0.3">
      <c r="A188" s="3">
        <v>1</v>
      </c>
      <c r="B188" s="142"/>
      <c r="C188" s="4" t="s">
        <v>267</v>
      </c>
      <c r="D188" s="5">
        <v>44909</v>
      </c>
      <c r="E188" s="6" t="s">
        <v>115</v>
      </c>
      <c r="F188" s="7">
        <v>544694</v>
      </c>
      <c r="G188" s="6" t="s">
        <v>17</v>
      </c>
      <c r="H188" s="7">
        <v>57193</v>
      </c>
      <c r="I188" s="143"/>
      <c r="J188" s="144"/>
      <c r="K188" s="145"/>
      <c r="L188" t="str">
        <f t="shared" si="7"/>
        <v>55448</v>
      </c>
      <c r="M188">
        <f t="shared" si="8"/>
        <v>55448</v>
      </c>
      <c r="N188" s="37">
        <f t="shared" si="9"/>
        <v>544694</v>
      </c>
    </row>
    <row r="189" spans="1:14" x14ac:dyDescent="0.3">
      <c r="A189" s="3">
        <v>1</v>
      </c>
      <c r="B189" s="142"/>
      <c r="C189" s="4" t="s">
        <v>268</v>
      </c>
      <c r="D189" s="5">
        <v>44914</v>
      </c>
      <c r="E189" s="6" t="s">
        <v>80</v>
      </c>
      <c r="F189" s="7">
        <v>491765</v>
      </c>
      <c r="G189" s="6" t="s">
        <v>17</v>
      </c>
      <c r="H189" s="7">
        <v>51635</v>
      </c>
      <c r="I189" s="143"/>
      <c r="J189" s="144"/>
      <c r="K189" s="145"/>
      <c r="L189" t="str">
        <f t="shared" si="7"/>
        <v>56033</v>
      </c>
      <c r="M189">
        <f t="shared" si="8"/>
        <v>56033</v>
      </c>
      <c r="N189" s="37">
        <f t="shared" si="9"/>
        <v>491765</v>
      </c>
    </row>
    <row r="190" spans="1:14" x14ac:dyDescent="0.3">
      <c r="A190" s="3">
        <v>1</v>
      </c>
      <c r="B190" s="142"/>
      <c r="C190" s="4" t="s">
        <v>269</v>
      </c>
      <c r="D190" s="5">
        <v>44909</v>
      </c>
      <c r="E190" s="6" t="s">
        <v>80</v>
      </c>
      <c r="F190" s="7">
        <v>260144</v>
      </c>
      <c r="G190" s="6" t="s">
        <v>17</v>
      </c>
      <c r="H190" s="7">
        <v>27315</v>
      </c>
      <c r="I190" s="143"/>
      <c r="J190" s="144"/>
      <c r="K190" s="145"/>
      <c r="L190" t="str">
        <f t="shared" si="7"/>
        <v>55439</v>
      </c>
      <c r="M190">
        <f t="shared" si="8"/>
        <v>55439</v>
      </c>
      <c r="N190" s="37">
        <f t="shared" si="9"/>
        <v>260144</v>
      </c>
    </row>
    <row r="191" spans="1:14" x14ac:dyDescent="0.3">
      <c r="A191" s="3">
        <v>1</v>
      </c>
      <c r="B191" s="142"/>
      <c r="C191" s="4" t="s">
        <v>270</v>
      </c>
      <c r="D191" s="5">
        <v>44915</v>
      </c>
      <c r="E191" s="6" t="s">
        <v>80</v>
      </c>
      <c r="F191" s="7">
        <v>491765</v>
      </c>
      <c r="G191" s="6" t="s">
        <v>17</v>
      </c>
      <c r="H191" s="7">
        <v>51635</v>
      </c>
      <c r="I191" s="143"/>
      <c r="J191" s="144"/>
      <c r="K191" s="145"/>
      <c r="L191" t="str">
        <f t="shared" si="7"/>
        <v>56119</v>
      </c>
      <c r="M191">
        <f t="shared" si="8"/>
        <v>56119</v>
      </c>
      <c r="N191" s="37">
        <f t="shared" si="9"/>
        <v>491765</v>
      </c>
    </row>
    <row r="192" spans="1:14" x14ac:dyDescent="0.3">
      <c r="A192" s="3">
        <v>1</v>
      </c>
      <c r="B192" s="142"/>
      <c r="C192" s="4" t="s">
        <v>271</v>
      </c>
      <c r="D192" s="5">
        <v>44916</v>
      </c>
      <c r="E192" s="6" t="s">
        <v>236</v>
      </c>
      <c r="F192" s="7">
        <v>996241</v>
      </c>
      <c r="G192" s="6" t="s">
        <v>17</v>
      </c>
      <c r="H192" s="7">
        <v>104605</v>
      </c>
      <c r="I192" s="143"/>
      <c r="J192" s="144"/>
      <c r="K192" s="145"/>
      <c r="L192" t="str">
        <f t="shared" si="7"/>
        <v>56192</v>
      </c>
      <c r="M192">
        <f t="shared" si="8"/>
        <v>56192</v>
      </c>
      <c r="N192" s="37">
        <f t="shared" si="9"/>
        <v>996241</v>
      </c>
    </row>
    <row r="193" spans="1:14" x14ac:dyDescent="0.3">
      <c r="A193" s="3">
        <v>1</v>
      </c>
      <c r="B193" s="142"/>
      <c r="C193" s="4" t="s">
        <v>272</v>
      </c>
      <c r="D193" s="5">
        <v>44916</v>
      </c>
      <c r="E193" s="6" t="s">
        <v>80</v>
      </c>
      <c r="F193" s="7">
        <v>1868377</v>
      </c>
      <c r="G193" s="6" t="s">
        <v>17</v>
      </c>
      <c r="H193" s="7">
        <v>196180</v>
      </c>
      <c r="I193" s="143"/>
      <c r="J193" s="144"/>
      <c r="K193" s="145"/>
      <c r="L193" t="str">
        <f t="shared" si="7"/>
        <v>56234</v>
      </c>
      <c r="M193">
        <f t="shared" si="8"/>
        <v>56234</v>
      </c>
      <c r="N193" s="37">
        <f t="shared" si="9"/>
        <v>1868377</v>
      </c>
    </row>
    <row r="194" spans="1:14" x14ac:dyDescent="0.3">
      <c r="A194" s="3">
        <v>1</v>
      </c>
      <c r="B194" s="142"/>
      <c r="C194" s="4" t="s">
        <v>273</v>
      </c>
      <c r="D194" s="5">
        <v>44917</v>
      </c>
      <c r="E194" s="6" t="s">
        <v>115</v>
      </c>
      <c r="F194" s="7">
        <v>491765</v>
      </c>
      <c r="G194" s="6" t="s">
        <v>17</v>
      </c>
      <c r="H194" s="7">
        <v>51635</v>
      </c>
      <c r="I194" s="143"/>
      <c r="J194" s="144"/>
      <c r="K194" s="145"/>
      <c r="L194" t="str">
        <f t="shared" si="7"/>
        <v>56490</v>
      </c>
      <c r="M194">
        <f t="shared" si="8"/>
        <v>56490</v>
      </c>
      <c r="N194" s="37">
        <f t="shared" si="9"/>
        <v>491765</v>
      </c>
    </row>
    <row r="195" spans="1:14" x14ac:dyDescent="0.3">
      <c r="A195" s="3">
        <v>1</v>
      </c>
      <c r="B195" s="142"/>
      <c r="C195" s="4" t="s">
        <v>274</v>
      </c>
      <c r="D195" s="5">
        <v>44914</v>
      </c>
      <c r="E195" s="6" t="s">
        <v>180</v>
      </c>
      <c r="F195" s="7">
        <v>216786</v>
      </c>
      <c r="G195" s="6" t="s">
        <v>17</v>
      </c>
      <c r="H195" s="7">
        <v>22763</v>
      </c>
      <c r="I195" s="143"/>
      <c r="J195" s="144"/>
      <c r="K195" s="145"/>
      <c r="L195" t="str">
        <f t="shared" si="7"/>
        <v>56042</v>
      </c>
      <c r="M195">
        <f t="shared" si="8"/>
        <v>56042</v>
      </c>
      <c r="N195" s="37">
        <f t="shared" si="9"/>
        <v>216786</v>
      </c>
    </row>
    <row r="196" spans="1:14" x14ac:dyDescent="0.3">
      <c r="A196" s="3">
        <v>1</v>
      </c>
      <c r="B196" s="142"/>
      <c r="C196" s="4" t="s">
        <v>275</v>
      </c>
      <c r="D196" s="5">
        <v>44914</v>
      </c>
      <c r="E196" s="6" t="s">
        <v>180</v>
      </c>
      <c r="F196" s="7">
        <v>491765</v>
      </c>
      <c r="G196" s="6" t="s">
        <v>17</v>
      </c>
      <c r="H196" s="7">
        <v>51635</v>
      </c>
      <c r="I196" s="143"/>
      <c r="J196" s="144"/>
      <c r="K196" s="145"/>
      <c r="L196" t="str">
        <f t="shared" si="7"/>
        <v>56063</v>
      </c>
      <c r="M196">
        <f t="shared" si="8"/>
        <v>56063</v>
      </c>
      <c r="N196" s="37">
        <f t="shared" si="9"/>
        <v>491765</v>
      </c>
    </row>
    <row r="197" spans="1:14" x14ac:dyDescent="0.3">
      <c r="A197" s="3">
        <v>1</v>
      </c>
      <c r="B197" s="142"/>
      <c r="C197" s="4" t="s">
        <v>276</v>
      </c>
      <c r="D197" s="5">
        <v>44915</v>
      </c>
      <c r="E197" s="6" t="s">
        <v>80</v>
      </c>
      <c r="F197" s="7">
        <v>491765</v>
      </c>
      <c r="G197" s="6" t="s">
        <v>17</v>
      </c>
      <c r="H197" s="7">
        <v>51635</v>
      </c>
      <c r="I197" s="143"/>
      <c r="J197" s="144"/>
      <c r="K197" s="145"/>
      <c r="L197" t="str">
        <f t="shared" si="7"/>
        <v>56139</v>
      </c>
      <c r="M197">
        <f t="shared" si="8"/>
        <v>56139</v>
      </c>
      <c r="N197" s="37">
        <f t="shared" si="9"/>
        <v>491765</v>
      </c>
    </row>
    <row r="198" spans="1:14" x14ac:dyDescent="0.3">
      <c r="A198" s="3">
        <v>1</v>
      </c>
      <c r="B198" s="142"/>
      <c r="C198" s="4" t="s">
        <v>277</v>
      </c>
      <c r="D198" s="5">
        <v>44896</v>
      </c>
      <c r="E198" s="6" t="s">
        <v>80</v>
      </c>
      <c r="F198" s="7">
        <v>2327670</v>
      </c>
      <c r="G198" s="6" t="s">
        <v>17</v>
      </c>
      <c r="H198" s="7">
        <v>244405</v>
      </c>
      <c r="I198" s="143"/>
      <c r="J198" s="144"/>
      <c r="K198" s="145"/>
      <c r="L198" t="str">
        <f t="shared" si="7"/>
        <v>53840</v>
      </c>
      <c r="M198">
        <f t="shared" si="8"/>
        <v>53840</v>
      </c>
      <c r="N198" s="37">
        <f t="shared" si="9"/>
        <v>2327670</v>
      </c>
    </row>
    <row r="199" spans="1:14" x14ac:dyDescent="0.3">
      <c r="A199" s="3">
        <v>1</v>
      </c>
      <c r="B199" s="142"/>
      <c r="C199" s="4" t="s">
        <v>278</v>
      </c>
      <c r="D199" s="5">
        <v>44916</v>
      </c>
      <c r="E199" s="6" t="s">
        <v>119</v>
      </c>
      <c r="F199" s="7">
        <v>491765</v>
      </c>
      <c r="G199" s="6" t="s">
        <v>17</v>
      </c>
      <c r="H199" s="7">
        <v>51635</v>
      </c>
      <c r="I199" s="143"/>
      <c r="J199" s="144"/>
      <c r="K199" s="145"/>
      <c r="L199" t="str">
        <f t="shared" ref="L199:L262" si="10">+RIGHT(C199,5)</f>
        <v>56222</v>
      </c>
      <c r="M199">
        <f t="shared" ref="M199:M262" si="11">+L199*1</f>
        <v>56222</v>
      </c>
      <c r="N199" s="37">
        <f t="shared" ref="N199:N262" si="12">+F199</f>
        <v>491765</v>
      </c>
    </row>
    <row r="200" spans="1:14" x14ac:dyDescent="0.3">
      <c r="A200" s="3">
        <v>1</v>
      </c>
      <c r="B200" s="142"/>
      <c r="C200" s="4" t="s">
        <v>279</v>
      </c>
      <c r="D200" s="5">
        <v>44923</v>
      </c>
      <c r="E200" s="6" t="s">
        <v>80</v>
      </c>
      <c r="F200" s="7">
        <v>613314</v>
      </c>
      <c r="G200" s="6" t="s">
        <v>17</v>
      </c>
      <c r="H200" s="7">
        <v>64398</v>
      </c>
      <c r="I200" s="143"/>
      <c r="J200" s="144"/>
      <c r="K200" s="145"/>
      <c r="L200" t="str">
        <f t="shared" si="10"/>
        <v>57053</v>
      </c>
      <c r="M200">
        <f t="shared" si="11"/>
        <v>57053</v>
      </c>
      <c r="N200" s="37">
        <f t="shared" si="12"/>
        <v>613314</v>
      </c>
    </row>
    <row r="201" spans="1:14" x14ac:dyDescent="0.3">
      <c r="A201" s="3">
        <v>1</v>
      </c>
      <c r="B201" s="142"/>
      <c r="C201" s="4" t="s">
        <v>280</v>
      </c>
      <c r="D201" s="5">
        <v>44925</v>
      </c>
      <c r="E201" s="6" t="s">
        <v>115</v>
      </c>
      <c r="F201" s="7">
        <v>2378201</v>
      </c>
      <c r="G201" s="6" t="s">
        <v>17</v>
      </c>
      <c r="H201" s="7">
        <v>249711</v>
      </c>
      <c r="I201" s="143"/>
      <c r="J201" s="144"/>
      <c r="K201" s="145"/>
      <c r="L201" t="str">
        <f t="shared" si="10"/>
        <v>57630</v>
      </c>
      <c r="M201">
        <f t="shared" si="11"/>
        <v>57630</v>
      </c>
      <c r="N201" s="37">
        <f t="shared" si="12"/>
        <v>2378201</v>
      </c>
    </row>
    <row r="202" spans="1:14" x14ac:dyDescent="0.3">
      <c r="A202" s="3">
        <v>1</v>
      </c>
      <c r="B202" s="142"/>
      <c r="C202" s="4" t="s">
        <v>281</v>
      </c>
      <c r="D202" s="5">
        <v>44910</v>
      </c>
      <c r="E202" s="6" t="s">
        <v>236</v>
      </c>
      <c r="F202" s="7">
        <v>816702</v>
      </c>
      <c r="G202" s="6" t="s">
        <v>17</v>
      </c>
      <c r="H202" s="7">
        <v>85754</v>
      </c>
      <c r="I202" s="143"/>
      <c r="J202" s="144"/>
      <c r="K202" s="145"/>
      <c r="L202" t="str">
        <f t="shared" si="10"/>
        <v>55807</v>
      </c>
      <c r="M202">
        <f t="shared" si="11"/>
        <v>55807</v>
      </c>
      <c r="N202" s="37">
        <f t="shared" si="12"/>
        <v>816702</v>
      </c>
    </row>
    <row r="203" spans="1:14" x14ac:dyDescent="0.3">
      <c r="A203" s="3">
        <v>1</v>
      </c>
      <c r="B203" s="142"/>
      <c r="C203" s="4" t="s">
        <v>282</v>
      </c>
      <c r="D203" s="5">
        <v>44911</v>
      </c>
      <c r="E203" s="6" t="s">
        <v>80</v>
      </c>
      <c r="F203" s="7">
        <v>1203020</v>
      </c>
      <c r="G203" s="6" t="s">
        <v>17</v>
      </c>
      <c r="H203" s="7">
        <v>126317</v>
      </c>
      <c r="I203" s="143"/>
      <c r="J203" s="144"/>
      <c r="K203" s="145"/>
      <c r="L203" t="str">
        <f t="shared" si="10"/>
        <v>55891</v>
      </c>
      <c r="M203">
        <f t="shared" si="11"/>
        <v>55891</v>
      </c>
      <c r="N203" s="37">
        <f t="shared" si="12"/>
        <v>1203020</v>
      </c>
    </row>
    <row r="204" spans="1:14" x14ac:dyDescent="0.3">
      <c r="A204" s="3">
        <v>1</v>
      </c>
      <c r="B204" s="142"/>
      <c r="C204" s="4" t="s">
        <v>283</v>
      </c>
      <c r="D204" s="5">
        <v>44921</v>
      </c>
      <c r="E204" s="6" t="s">
        <v>119</v>
      </c>
      <c r="F204" s="7">
        <v>723305</v>
      </c>
      <c r="G204" s="6" t="s">
        <v>17</v>
      </c>
      <c r="H204" s="7">
        <v>75947</v>
      </c>
      <c r="I204" s="143"/>
      <c r="J204" s="144"/>
      <c r="K204" s="145"/>
      <c r="L204" t="str">
        <f t="shared" si="10"/>
        <v>56875</v>
      </c>
      <c r="M204">
        <f t="shared" si="11"/>
        <v>56875</v>
      </c>
      <c r="N204" s="37">
        <f t="shared" si="12"/>
        <v>723305</v>
      </c>
    </row>
    <row r="205" spans="1:14" x14ac:dyDescent="0.3">
      <c r="A205" s="3">
        <v>1</v>
      </c>
      <c r="B205" s="142"/>
      <c r="C205" s="4" t="s">
        <v>284</v>
      </c>
      <c r="D205" s="5">
        <v>44922</v>
      </c>
      <c r="E205" s="6" t="s">
        <v>119</v>
      </c>
      <c r="F205" s="7">
        <v>359828</v>
      </c>
      <c r="G205" s="6" t="s">
        <v>17</v>
      </c>
      <c r="H205" s="7">
        <v>37782</v>
      </c>
      <c r="I205" s="143"/>
      <c r="J205" s="144"/>
      <c r="K205" s="145"/>
      <c r="L205" t="str">
        <f t="shared" si="10"/>
        <v>57004</v>
      </c>
      <c r="M205">
        <f t="shared" si="11"/>
        <v>57004</v>
      </c>
      <c r="N205" s="37">
        <f t="shared" si="12"/>
        <v>359828</v>
      </c>
    </row>
    <row r="206" spans="1:14" x14ac:dyDescent="0.3">
      <c r="A206" s="3">
        <v>1</v>
      </c>
      <c r="B206" s="142"/>
      <c r="C206" s="4" t="s">
        <v>285</v>
      </c>
      <c r="D206" s="5">
        <v>44926</v>
      </c>
      <c r="E206" s="6" t="s">
        <v>180</v>
      </c>
      <c r="F206" s="7">
        <v>1380057</v>
      </c>
      <c r="G206" s="6" t="s">
        <v>17</v>
      </c>
      <c r="H206" s="7">
        <v>144906</v>
      </c>
      <c r="I206" s="143"/>
      <c r="J206" s="144"/>
      <c r="K206" s="145"/>
      <c r="L206" t="str">
        <f t="shared" si="10"/>
        <v>57732</v>
      </c>
      <c r="M206">
        <f t="shared" si="11"/>
        <v>57732</v>
      </c>
      <c r="N206" s="37">
        <f t="shared" si="12"/>
        <v>1380057</v>
      </c>
    </row>
    <row r="207" spans="1:14" x14ac:dyDescent="0.3">
      <c r="A207" s="3">
        <v>1</v>
      </c>
      <c r="B207" s="142"/>
      <c r="C207" s="4" t="s">
        <v>286</v>
      </c>
      <c r="D207" s="5">
        <v>44921</v>
      </c>
      <c r="E207" s="6" t="s">
        <v>115</v>
      </c>
      <c r="F207" s="7">
        <v>1651591</v>
      </c>
      <c r="G207" s="6" t="s">
        <v>17</v>
      </c>
      <c r="H207" s="7">
        <v>173417</v>
      </c>
      <c r="I207" s="143"/>
      <c r="J207" s="144"/>
      <c r="K207" s="145"/>
      <c r="L207" t="str">
        <f t="shared" si="10"/>
        <v>56879</v>
      </c>
      <c r="M207">
        <f t="shared" si="11"/>
        <v>56879</v>
      </c>
      <c r="N207" s="37">
        <f t="shared" si="12"/>
        <v>1651591</v>
      </c>
    </row>
    <row r="208" spans="1:14" x14ac:dyDescent="0.3">
      <c r="A208" s="3">
        <v>1</v>
      </c>
      <c r="B208" s="142"/>
      <c r="C208" s="4" t="s">
        <v>287</v>
      </c>
      <c r="D208" s="5">
        <v>44917</v>
      </c>
      <c r="E208" s="6" t="s">
        <v>115</v>
      </c>
      <c r="F208" s="7">
        <v>491765</v>
      </c>
      <c r="G208" s="6" t="s">
        <v>17</v>
      </c>
      <c r="H208" s="7">
        <v>51635</v>
      </c>
      <c r="I208" s="143"/>
      <c r="J208" s="144"/>
      <c r="K208" s="145"/>
      <c r="L208" t="str">
        <f t="shared" si="10"/>
        <v>56506</v>
      </c>
      <c r="M208">
        <f t="shared" si="11"/>
        <v>56506</v>
      </c>
      <c r="N208" s="37">
        <f t="shared" si="12"/>
        <v>491765</v>
      </c>
    </row>
    <row r="209" spans="1:14" x14ac:dyDescent="0.3">
      <c r="A209" s="3">
        <v>1</v>
      </c>
      <c r="B209" s="142"/>
      <c r="C209" s="4" t="s">
        <v>288</v>
      </c>
      <c r="D209" s="5">
        <v>44921</v>
      </c>
      <c r="E209" s="6" t="s">
        <v>180</v>
      </c>
      <c r="F209" s="7">
        <v>1063998</v>
      </c>
      <c r="G209" s="6" t="s">
        <v>17</v>
      </c>
      <c r="H209" s="7">
        <v>111720</v>
      </c>
      <c r="I209" s="143"/>
      <c r="J209" s="144"/>
      <c r="K209" s="145"/>
      <c r="L209" t="str">
        <f t="shared" si="10"/>
        <v>56860</v>
      </c>
      <c r="M209">
        <f t="shared" si="11"/>
        <v>56860</v>
      </c>
      <c r="N209" s="37">
        <f t="shared" si="12"/>
        <v>1063998</v>
      </c>
    </row>
    <row r="210" spans="1:14" x14ac:dyDescent="0.3">
      <c r="A210" s="3">
        <v>1</v>
      </c>
      <c r="B210" s="142"/>
      <c r="C210" s="4" t="s">
        <v>289</v>
      </c>
      <c r="D210" s="5">
        <v>44900</v>
      </c>
      <c r="E210" s="6" t="s">
        <v>80</v>
      </c>
      <c r="F210" s="7">
        <v>2547677</v>
      </c>
      <c r="G210" s="6" t="s">
        <v>17</v>
      </c>
      <c r="H210" s="7">
        <v>267506</v>
      </c>
      <c r="I210" s="143"/>
      <c r="J210" s="144"/>
      <c r="K210" s="145"/>
      <c r="L210" t="str">
        <f t="shared" si="10"/>
        <v>54324</v>
      </c>
      <c r="M210">
        <f t="shared" si="11"/>
        <v>54324</v>
      </c>
      <c r="N210" s="37">
        <f t="shared" si="12"/>
        <v>2547677</v>
      </c>
    </row>
    <row r="211" spans="1:14" x14ac:dyDescent="0.3">
      <c r="A211" s="3">
        <v>1</v>
      </c>
      <c r="B211" s="142"/>
      <c r="C211" s="4" t="s">
        <v>290</v>
      </c>
      <c r="D211" s="5">
        <v>44909</v>
      </c>
      <c r="E211" s="6" t="s">
        <v>180</v>
      </c>
      <c r="F211" s="7">
        <v>489900</v>
      </c>
      <c r="G211" s="6" t="s">
        <v>17</v>
      </c>
      <c r="H211" s="7">
        <v>51440</v>
      </c>
      <c r="I211" s="143"/>
      <c r="J211" s="144"/>
      <c r="K211" s="145"/>
      <c r="L211" t="str">
        <f t="shared" si="10"/>
        <v>55433</v>
      </c>
      <c r="M211">
        <f t="shared" si="11"/>
        <v>55433</v>
      </c>
      <c r="N211" s="37">
        <f t="shared" si="12"/>
        <v>489900</v>
      </c>
    </row>
    <row r="212" spans="1:14" x14ac:dyDescent="0.3">
      <c r="A212" s="3">
        <v>1</v>
      </c>
      <c r="B212" s="142"/>
      <c r="C212" s="4" t="s">
        <v>291</v>
      </c>
      <c r="D212" s="5">
        <v>44903</v>
      </c>
      <c r="E212" s="6" t="s">
        <v>115</v>
      </c>
      <c r="F212" s="7">
        <v>786280</v>
      </c>
      <c r="G212" s="6" t="s">
        <v>17</v>
      </c>
      <c r="H212" s="7">
        <v>82559</v>
      </c>
      <c r="I212" s="143"/>
      <c r="J212" s="144"/>
      <c r="K212" s="145"/>
      <c r="L212" t="str">
        <f t="shared" si="10"/>
        <v>55013</v>
      </c>
      <c r="M212">
        <f t="shared" si="11"/>
        <v>55013</v>
      </c>
      <c r="N212" s="37">
        <f t="shared" si="12"/>
        <v>786280</v>
      </c>
    </row>
    <row r="213" spans="1:14" x14ac:dyDescent="0.3">
      <c r="A213" s="3">
        <v>1</v>
      </c>
      <c r="B213" s="142"/>
      <c r="C213" s="4" t="s">
        <v>292</v>
      </c>
      <c r="D213" s="5">
        <v>44905</v>
      </c>
      <c r="E213" s="6" t="s">
        <v>115</v>
      </c>
      <c r="F213" s="7">
        <v>544694</v>
      </c>
      <c r="G213" s="6" t="s">
        <v>17</v>
      </c>
      <c r="H213" s="7">
        <v>57193</v>
      </c>
      <c r="I213" s="143"/>
      <c r="J213" s="144"/>
      <c r="K213" s="145"/>
      <c r="L213" t="str">
        <f t="shared" si="10"/>
        <v>55251</v>
      </c>
      <c r="M213">
        <f t="shared" si="11"/>
        <v>55251</v>
      </c>
      <c r="N213" s="37">
        <f t="shared" si="12"/>
        <v>544694</v>
      </c>
    </row>
    <row r="214" spans="1:14" x14ac:dyDescent="0.3">
      <c r="A214" s="3">
        <v>1</v>
      </c>
      <c r="B214" s="142"/>
      <c r="C214" s="4" t="s">
        <v>293</v>
      </c>
      <c r="D214" s="5">
        <v>44898</v>
      </c>
      <c r="E214" s="6" t="s">
        <v>180</v>
      </c>
      <c r="F214" s="7">
        <v>1384733</v>
      </c>
      <c r="G214" s="6" t="s">
        <v>17</v>
      </c>
      <c r="H214" s="7">
        <v>145397</v>
      </c>
      <c r="I214" s="143"/>
      <c r="J214" s="144"/>
      <c r="K214" s="145"/>
      <c r="L214" t="str">
        <f t="shared" si="10"/>
        <v>54280</v>
      </c>
      <c r="M214">
        <f t="shared" si="11"/>
        <v>54280</v>
      </c>
      <c r="N214" s="37">
        <f t="shared" si="12"/>
        <v>1384733</v>
      </c>
    </row>
    <row r="215" spans="1:14" x14ac:dyDescent="0.3">
      <c r="A215" s="3">
        <v>1</v>
      </c>
      <c r="B215" s="142"/>
      <c r="C215" s="4" t="s">
        <v>294</v>
      </c>
      <c r="D215" s="5">
        <v>44902</v>
      </c>
      <c r="E215" s="6" t="s">
        <v>180</v>
      </c>
      <c r="F215" s="7">
        <v>359828</v>
      </c>
      <c r="G215" s="6" t="s">
        <v>17</v>
      </c>
      <c r="H215" s="7">
        <v>37782</v>
      </c>
      <c r="I215" s="143"/>
      <c r="J215" s="144"/>
      <c r="K215" s="145"/>
      <c r="L215" t="str">
        <f t="shared" si="10"/>
        <v>54469</v>
      </c>
      <c r="M215">
        <f t="shared" si="11"/>
        <v>54469</v>
      </c>
      <c r="N215" s="37">
        <f t="shared" si="12"/>
        <v>359828</v>
      </c>
    </row>
    <row r="216" spans="1:14" x14ac:dyDescent="0.3">
      <c r="A216" s="3">
        <v>1</v>
      </c>
      <c r="B216" s="142"/>
      <c r="C216" s="4" t="s">
        <v>295</v>
      </c>
      <c r="D216" s="5">
        <v>44902</v>
      </c>
      <c r="E216" s="6" t="s">
        <v>180</v>
      </c>
      <c r="F216" s="7">
        <v>470448</v>
      </c>
      <c r="G216" s="6" t="s">
        <v>17</v>
      </c>
      <c r="H216" s="7">
        <v>49397</v>
      </c>
      <c r="I216" s="143"/>
      <c r="J216" s="144"/>
      <c r="K216" s="145"/>
      <c r="L216" t="str">
        <f t="shared" si="10"/>
        <v>54478</v>
      </c>
      <c r="M216">
        <f t="shared" si="11"/>
        <v>54478</v>
      </c>
      <c r="N216" s="37">
        <f t="shared" si="12"/>
        <v>470448</v>
      </c>
    </row>
    <row r="217" spans="1:14" x14ac:dyDescent="0.3">
      <c r="A217" s="3">
        <v>1</v>
      </c>
      <c r="B217" s="142"/>
      <c r="C217" s="4" t="s">
        <v>296</v>
      </c>
      <c r="D217" s="5">
        <v>44909</v>
      </c>
      <c r="E217" s="6" t="s">
        <v>80</v>
      </c>
      <c r="F217" s="7">
        <v>216786</v>
      </c>
      <c r="G217" s="6" t="s">
        <v>17</v>
      </c>
      <c r="H217" s="7">
        <v>22763</v>
      </c>
      <c r="I217" s="143"/>
      <c r="J217" s="144"/>
      <c r="K217" s="145"/>
      <c r="L217" t="str">
        <f t="shared" si="10"/>
        <v>55431</v>
      </c>
      <c r="M217">
        <f t="shared" si="11"/>
        <v>55431</v>
      </c>
      <c r="N217" s="37">
        <f t="shared" si="12"/>
        <v>216786</v>
      </c>
    </row>
    <row r="218" spans="1:14" x14ac:dyDescent="0.3">
      <c r="A218" s="3">
        <v>1</v>
      </c>
      <c r="B218" s="142"/>
      <c r="C218" s="4" t="s">
        <v>297</v>
      </c>
      <c r="D218" s="5">
        <v>44907</v>
      </c>
      <c r="E218" s="6" t="s">
        <v>80</v>
      </c>
      <c r="F218" s="7">
        <v>837630</v>
      </c>
      <c r="G218" s="6" t="s">
        <v>17</v>
      </c>
      <c r="H218" s="7">
        <v>87951</v>
      </c>
      <c r="I218" s="143"/>
      <c r="J218" s="144"/>
      <c r="K218" s="145"/>
      <c r="L218" t="str">
        <f t="shared" si="10"/>
        <v>55289</v>
      </c>
      <c r="M218">
        <f t="shared" si="11"/>
        <v>55289</v>
      </c>
      <c r="N218" s="37">
        <f t="shared" si="12"/>
        <v>837630</v>
      </c>
    </row>
    <row r="219" spans="1:14" x14ac:dyDescent="0.3">
      <c r="A219" s="3">
        <v>1</v>
      </c>
      <c r="B219" s="142"/>
      <c r="C219" s="4" t="s">
        <v>298</v>
      </c>
      <c r="D219" s="5">
        <v>44902</v>
      </c>
      <c r="E219" s="6" t="s">
        <v>180</v>
      </c>
      <c r="F219" s="7">
        <v>1002784</v>
      </c>
      <c r="G219" s="6" t="s">
        <v>17</v>
      </c>
      <c r="H219" s="7">
        <v>105292</v>
      </c>
      <c r="I219" s="143"/>
      <c r="J219" s="144"/>
      <c r="K219" s="145"/>
      <c r="L219" t="str">
        <f t="shared" si="10"/>
        <v>54488</v>
      </c>
      <c r="M219">
        <f t="shared" si="11"/>
        <v>54488</v>
      </c>
      <c r="N219" s="37">
        <f t="shared" si="12"/>
        <v>1002784</v>
      </c>
    </row>
    <row r="220" spans="1:14" x14ac:dyDescent="0.3">
      <c r="A220" s="3">
        <v>1</v>
      </c>
      <c r="B220" s="142"/>
      <c r="C220" s="4" t="s">
        <v>299</v>
      </c>
      <c r="D220" s="5">
        <v>44909</v>
      </c>
      <c r="E220" s="6" t="s">
        <v>119</v>
      </c>
      <c r="F220" s="7">
        <v>793055</v>
      </c>
      <c r="G220" s="6" t="s">
        <v>17</v>
      </c>
      <c r="H220" s="7">
        <v>83271</v>
      </c>
      <c r="I220" s="143"/>
      <c r="J220" s="144"/>
      <c r="K220" s="145"/>
      <c r="L220" t="str">
        <f t="shared" si="10"/>
        <v>55416</v>
      </c>
      <c r="M220">
        <f t="shared" si="11"/>
        <v>55416</v>
      </c>
      <c r="N220" s="37">
        <f t="shared" si="12"/>
        <v>793055</v>
      </c>
    </row>
    <row r="221" spans="1:14" x14ac:dyDescent="0.3">
      <c r="A221" s="3">
        <v>1</v>
      </c>
      <c r="B221" s="142"/>
      <c r="C221" s="4" t="s">
        <v>300</v>
      </c>
      <c r="D221" s="5">
        <v>44911</v>
      </c>
      <c r="E221" s="6" t="s">
        <v>119</v>
      </c>
      <c r="F221" s="7">
        <v>814531</v>
      </c>
      <c r="G221" s="6" t="s">
        <v>17</v>
      </c>
      <c r="H221" s="7">
        <v>85526</v>
      </c>
      <c r="I221" s="143"/>
      <c r="J221" s="144"/>
      <c r="K221" s="145"/>
      <c r="L221" t="str">
        <f t="shared" si="10"/>
        <v>55913</v>
      </c>
      <c r="M221">
        <f t="shared" si="11"/>
        <v>55913</v>
      </c>
      <c r="N221" s="37">
        <f t="shared" si="12"/>
        <v>814531</v>
      </c>
    </row>
    <row r="222" spans="1:14" x14ac:dyDescent="0.3">
      <c r="A222" s="3">
        <v>1</v>
      </c>
      <c r="B222" s="142"/>
      <c r="C222" s="4" t="s">
        <v>301</v>
      </c>
      <c r="D222" s="5">
        <v>44909</v>
      </c>
      <c r="E222" s="6" t="s">
        <v>115</v>
      </c>
      <c r="F222" s="7">
        <v>1312516</v>
      </c>
      <c r="G222" s="6" t="s">
        <v>17</v>
      </c>
      <c r="H222" s="7">
        <v>137814</v>
      </c>
      <c r="I222" s="143"/>
      <c r="J222" s="144"/>
      <c r="K222" s="145"/>
      <c r="L222" t="str">
        <f t="shared" si="10"/>
        <v>55413</v>
      </c>
      <c r="M222">
        <f t="shared" si="11"/>
        <v>55413</v>
      </c>
      <c r="N222" s="37">
        <f t="shared" si="12"/>
        <v>1312516</v>
      </c>
    </row>
    <row r="223" spans="1:14" x14ac:dyDescent="0.3">
      <c r="A223" s="3">
        <v>1</v>
      </c>
      <c r="B223" s="142"/>
      <c r="C223" s="4" t="s">
        <v>302</v>
      </c>
      <c r="D223" s="5">
        <v>44916</v>
      </c>
      <c r="E223" s="6" t="s">
        <v>119</v>
      </c>
      <c r="F223" s="7">
        <v>491765</v>
      </c>
      <c r="G223" s="6" t="s">
        <v>17</v>
      </c>
      <c r="H223" s="7">
        <v>51635</v>
      </c>
      <c r="I223" s="143"/>
      <c r="J223" s="144"/>
      <c r="K223" s="145"/>
      <c r="L223" t="str">
        <f t="shared" si="10"/>
        <v>56241</v>
      </c>
      <c r="M223">
        <f t="shared" si="11"/>
        <v>56241</v>
      </c>
      <c r="N223" s="37">
        <f t="shared" si="12"/>
        <v>491765</v>
      </c>
    </row>
    <row r="224" spans="1:14" x14ac:dyDescent="0.3">
      <c r="A224" s="3">
        <v>1</v>
      </c>
      <c r="B224" s="142"/>
      <c r="C224" s="4" t="s">
        <v>303</v>
      </c>
      <c r="D224" s="5">
        <v>44909</v>
      </c>
      <c r="E224" s="6" t="s">
        <v>80</v>
      </c>
      <c r="F224" s="7">
        <v>857888</v>
      </c>
      <c r="G224" s="6" t="s">
        <v>17</v>
      </c>
      <c r="H224" s="7">
        <v>90078</v>
      </c>
      <c r="I224" s="143"/>
      <c r="J224" s="144"/>
      <c r="K224" s="145"/>
      <c r="L224" t="str">
        <f t="shared" si="10"/>
        <v>55430</v>
      </c>
      <c r="M224">
        <f t="shared" si="11"/>
        <v>55430</v>
      </c>
      <c r="N224" s="37">
        <f t="shared" si="12"/>
        <v>857888</v>
      </c>
    </row>
    <row r="225" spans="1:14" x14ac:dyDescent="0.3">
      <c r="A225" s="3">
        <v>1</v>
      </c>
      <c r="B225" s="142"/>
      <c r="C225" s="4" t="s">
        <v>304</v>
      </c>
      <c r="D225" s="5">
        <v>44909</v>
      </c>
      <c r="E225" s="6" t="s">
        <v>180</v>
      </c>
      <c r="F225" s="7">
        <v>934416</v>
      </c>
      <c r="G225" s="6" t="s">
        <v>17</v>
      </c>
      <c r="H225" s="7">
        <v>98114</v>
      </c>
      <c r="I225" s="143"/>
      <c r="J225" s="144"/>
      <c r="K225" s="145"/>
      <c r="L225" t="str">
        <f t="shared" si="10"/>
        <v>55436</v>
      </c>
      <c r="M225">
        <f t="shared" si="11"/>
        <v>55436</v>
      </c>
      <c r="N225" s="37">
        <f t="shared" si="12"/>
        <v>934416</v>
      </c>
    </row>
    <row r="226" spans="1:14" x14ac:dyDescent="0.3">
      <c r="A226" s="3">
        <v>1</v>
      </c>
      <c r="B226" s="142"/>
      <c r="C226" s="4" t="s">
        <v>305</v>
      </c>
      <c r="D226" s="5">
        <v>44916</v>
      </c>
      <c r="E226" s="6" t="s">
        <v>80</v>
      </c>
      <c r="F226" s="7">
        <v>613314</v>
      </c>
      <c r="G226" s="6" t="s">
        <v>17</v>
      </c>
      <c r="H226" s="7">
        <v>64398</v>
      </c>
      <c r="I226" s="143"/>
      <c r="J226" s="144"/>
      <c r="K226" s="145"/>
      <c r="L226" t="str">
        <f t="shared" si="10"/>
        <v>56242</v>
      </c>
      <c r="M226">
        <f t="shared" si="11"/>
        <v>56242</v>
      </c>
      <c r="N226" s="37">
        <f t="shared" si="12"/>
        <v>613314</v>
      </c>
    </row>
    <row r="227" spans="1:14" x14ac:dyDescent="0.3">
      <c r="A227" s="3">
        <v>1</v>
      </c>
      <c r="B227" s="142"/>
      <c r="C227" s="4" t="s">
        <v>306</v>
      </c>
      <c r="D227" s="5">
        <v>44917</v>
      </c>
      <c r="E227" s="6" t="s">
        <v>115</v>
      </c>
      <c r="F227" s="7">
        <v>367988</v>
      </c>
      <c r="G227" s="6" t="s">
        <v>17</v>
      </c>
      <c r="H227" s="7">
        <v>38639</v>
      </c>
      <c r="I227" s="143"/>
      <c r="J227" s="144"/>
      <c r="K227" s="145"/>
      <c r="L227" t="str">
        <f t="shared" si="10"/>
        <v>56572</v>
      </c>
      <c r="M227">
        <f t="shared" si="11"/>
        <v>56572</v>
      </c>
      <c r="N227" s="37">
        <f t="shared" si="12"/>
        <v>367988</v>
      </c>
    </row>
    <row r="228" spans="1:14" x14ac:dyDescent="0.3">
      <c r="A228" s="3">
        <v>1</v>
      </c>
      <c r="B228" s="142"/>
      <c r="C228" s="4" t="s">
        <v>307</v>
      </c>
      <c r="D228" s="5">
        <v>44911</v>
      </c>
      <c r="E228" s="6" t="s">
        <v>180</v>
      </c>
      <c r="F228" s="7">
        <v>766260</v>
      </c>
      <c r="G228" s="6" t="s">
        <v>17</v>
      </c>
      <c r="H228" s="7">
        <v>80457</v>
      </c>
      <c r="I228" s="143"/>
      <c r="J228" s="144"/>
      <c r="K228" s="145"/>
      <c r="L228" t="str">
        <f t="shared" si="10"/>
        <v>55912</v>
      </c>
      <c r="M228">
        <f t="shared" si="11"/>
        <v>55912</v>
      </c>
      <c r="N228" s="37">
        <f t="shared" si="12"/>
        <v>766260</v>
      </c>
    </row>
    <row r="229" spans="1:14" x14ac:dyDescent="0.3">
      <c r="A229" s="3">
        <v>1</v>
      </c>
      <c r="B229" s="142"/>
      <c r="C229" s="4" t="s">
        <v>308</v>
      </c>
      <c r="D229" s="5">
        <v>44914</v>
      </c>
      <c r="E229" s="6" t="s">
        <v>80</v>
      </c>
      <c r="F229" s="7">
        <v>491765</v>
      </c>
      <c r="G229" s="6" t="s">
        <v>17</v>
      </c>
      <c r="H229" s="7">
        <v>51635</v>
      </c>
      <c r="I229" s="143"/>
      <c r="J229" s="144"/>
      <c r="K229" s="145"/>
      <c r="L229" t="str">
        <f t="shared" si="10"/>
        <v>56039</v>
      </c>
      <c r="M229">
        <f t="shared" si="11"/>
        <v>56039</v>
      </c>
      <c r="N229" s="37">
        <f t="shared" si="12"/>
        <v>491765</v>
      </c>
    </row>
    <row r="230" spans="1:14" x14ac:dyDescent="0.3">
      <c r="A230" s="3">
        <v>1</v>
      </c>
      <c r="B230" s="142"/>
      <c r="C230" s="4" t="s">
        <v>309</v>
      </c>
      <c r="D230" s="5">
        <v>44914</v>
      </c>
      <c r="E230" s="6" t="s">
        <v>180</v>
      </c>
      <c r="F230" s="7">
        <v>491765</v>
      </c>
      <c r="G230" s="6" t="s">
        <v>17</v>
      </c>
      <c r="H230" s="7">
        <v>51635</v>
      </c>
      <c r="I230" s="143"/>
      <c r="J230" s="144"/>
      <c r="K230" s="145"/>
      <c r="L230" t="str">
        <f t="shared" si="10"/>
        <v>56044</v>
      </c>
      <c r="M230">
        <f t="shared" si="11"/>
        <v>56044</v>
      </c>
      <c r="N230" s="37">
        <f t="shared" si="12"/>
        <v>491765</v>
      </c>
    </row>
    <row r="231" spans="1:14" x14ac:dyDescent="0.3">
      <c r="A231" s="3">
        <v>1</v>
      </c>
      <c r="B231" s="142"/>
      <c r="C231" s="4" t="s">
        <v>310</v>
      </c>
      <c r="D231" s="5">
        <v>44915</v>
      </c>
      <c r="E231" s="6" t="s">
        <v>80</v>
      </c>
      <c r="F231" s="7">
        <v>491765</v>
      </c>
      <c r="G231" s="6" t="s">
        <v>17</v>
      </c>
      <c r="H231" s="7">
        <v>51635</v>
      </c>
      <c r="I231" s="143"/>
      <c r="J231" s="144"/>
      <c r="K231" s="145"/>
      <c r="L231" t="str">
        <f t="shared" si="10"/>
        <v>56118</v>
      </c>
      <c r="M231">
        <f t="shared" si="11"/>
        <v>56118</v>
      </c>
      <c r="N231" s="37">
        <f t="shared" si="12"/>
        <v>491765</v>
      </c>
    </row>
    <row r="232" spans="1:14" x14ac:dyDescent="0.3">
      <c r="A232" s="3">
        <v>1</v>
      </c>
      <c r="B232" s="142"/>
      <c r="C232" s="4" t="s">
        <v>311</v>
      </c>
      <c r="D232" s="5">
        <v>44903</v>
      </c>
      <c r="E232" s="6" t="s">
        <v>236</v>
      </c>
      <c r="F232" s="7">
        <v>1512711</v>
      </c>
      <c r="G232" s="6" t="s">
        <v>17</v>
      </c>
      <c r="H232" s="7">
        <v>158835</v>
      </c>
      <c r="I232" s="143"/>
      <c r="J232" s="144"/>
      <c r="K232" s="145"/>
      <c r="L232" t="str">
        <f t="shared" si="10"/>
        <v>55003</v>
      </c>
      <c r="M232">
        <f t="shared" si="11"/>
        <v>55003</v>
      </c>
      <c r="N232" s="37">
        <f t="shared" si="12"/>
        <v>1512711</v>
      </c>
    </row>
    <row r="233" spans="1:14" x14ac:dyDescent="0.3">
      <c r="A233" s="3">
        <v>1</v>
      </c>
      <c r="B233" s="142"/>
      <c r="C233" s="4" t="s">
        <v>312</v>
      </c>
      <c r="D233" s="5">
        <v>44924</v>
      </c>
      <c r="E233" s="6" t="s">
        <v>236</v>
      </c>
      <c r="F233" s="7">
        <v>1926570</v>
      </c>
      <c r="G233" s="6" t="s">
        <v>17</v>
      </c>
      <c r="H233" s="7">
        <v>202290</v>
      </c>
      <c r="I233" s="143"/>
      <c r="J233" s="144"/>
      <c r="K233" s="145"/>
      <c r="L233" t="str">
        <f t="shared" si="10"/>
        <v>57125</v>
      </c>
      <c r="M233">
        <f t="shared" si="11"/>
        <v>57125</v>
      </c>
      <c r="N233" s="37">
        <f t="shared" si="12"/>
        <v>1926570</v>
      </c>
    </row>
    <row r="234" spans="1:14" x14ac:dyDescent="0.3">
      <c r="A234" s="3">
        <v>1</v>
      </c>
      <c r="B234" s="142"/>
      <c r="C234" s="4" t="s">
        <v>313</v>
      </c>
      <c r="D234" s="5">
        <v>44922</v>
      </c>
      <c r="E234" s="6" t="s">
        <v>180</v>
      </c>
      <c r="F234" s="7">
        <v>793055</v>
      </c>
      <c r="G234" s="6" t="s">
        <v>17</v>
      </c>
      <c r="H234" s="7">
        <v>83271</v>
      </c>
      <c r="I234" s="143"/>
      <c r="J234" s="144"/>
      <c r="K234" s="145"/>
      <c r="L234" t="str">
        <f t="shared" si="10"/>
        <v>56953</v>
      </c>
      <c r="M234">
        <f t="shared" si="11"/>
        <v>56953</v>
      </c>
      <c r="N234" s="37">
        <f t="shared" si="12"/>
        <v>793055</v>
      </c>
    </row>
    <row r="235" spans="1:14" x14ac:dyDescent="0.3">
      <c r="A235" s="3">
        <v>1</v>
      </c>
      <c r="B235" s="142"/>
      <c r="C235" s="4" t="s">
        <v>314</v>
      </c>
      <c r="D235" s="5">
        <v>44922</v>
      </c>
      <c r="E235" s="6" t="s">
        <v>180</v>
      </c>
      <c r="F235" s="7">
        <v>497005</v>
      </c>
      <c r="G235" s="6" t="s">
        <v>17</v>
      </c>
      <c r="H235" s="7">
        <v>52186</v>
      </c>
      <c r="I235" s="143"/>
      <c r="J235" s="144"/>
      <c r="K235" s="145"/>
      <c r="L235" t="str">
        <f t="shared" si="10"/>
        <v>56976</v>
      </c>
      <c r="M235">
        <f t="shared" si="11"/>
        <v>56976</v>
      </c>
      <c r="N235" s="37">
        <f t="shared" si="12"/>
        <v>497005</v>
      </c>
    </row>
    <row r="236" spans="1:14" x14ac:dyDescent="0.3">
      <c r="A236" s="3">
        <v>1</v>
      </c>
      <c r="B236" s="142"/>
      <c r="C236" s="4" t="s">
        <v>315</v>
      </c>
      <c r="D236" s="5">
        <v>44923</v>
      </c>
      <c r="E236" s="6" t="s">
        <v>119</v>
      </c>
      <c r="F236" s="7">
        <v>433572</v>
      </c>
      <c r="G236" s="6" t="s">
        <v>17</v>
      </c>
      <c r="H236" s="7">
        <v>45525</v>
      </c>
      <c r="I236" s="143"/>
      <c r="J236" s="144"/>
      <c r="K236" s="145"/>
      <c r="L236" t="str">
        <f t="shared" si="10"/>
        <v>57056</v>
      </c>
      <c r="M236">
        <f t="shared" si="11"/>
        <v>57056</v>
      </c>
      <c r="N236" s="37">
        <f t="shared" si="12"/>
        <v>433572</v>
      </c>
    </row>
    <row r="237" spans="1:14" x14ac:dyDescent="0.3">
      <c r="A237" s="3">
        <v>1</v>
      </c>
      <c r="B237" s="142"/>
      <c r="C237" s="4" t="s">
        <v>316</v>
      </c>
      <c r="D237" s="5">
        <v>44915</v>
      </c>
      <c r="E237" s="6" t="s">
        <v>180</v>
      </c>
      <c r="F237" s="7">
        <v>617736</v>
      </c>
      <c r="G237" s="6" t="s">
        <v>17</v>
      </c>
      <c r="H237" s="7">
        <v>64862</v>
      </c>
      <c r="I237" s="143"/>
      <c r="J237" s="144"/>
      <c r="K237" s="145"/>
      <c r="L237" t="str">
        <f t="shared" si="10"/>
        <v>56141</v>
      </c>
      <c r="M237">
        <f t="shared" si="11"/>
        <v>56141</v>
      </c>
      <c r="N237" s="37">
        <f t="shared" si="12"/>
        <v>617736</v>
      </c>
    </row>
    <row r="238" spans="1:14" x14ac:dyDescent="0.3">
      <c r="A238" s="3">
        <v>1</v>
      </c>
      <c r="B238" s="142"/>
      <c r="C238" s="4" t="s">
        <v>317</v>
      </c>
      <c r="D238" s="5">
        <v>44909</v>
      </c>
      <c r="E238" s="6" t="s">
        <v>115</v>
      </c>
      <c r="F238" s="7">
        <v>1146226</v>
      </c>
      <c r="G238" s="6" t="s">
        <v>17</v>
      </c>
      <c r="H238" s="7">
        <v>120354</v>
      </c>
      <c r="I238" s="143"/>
      <c r="J238" s="144"/>
      <c r="K238" s="145"/>
      <c r="L238" t="str">
        <f t="shared" si="10"/>
        <v>55451</v>
      </c>
      <c r="M238">
        <f t="shared" si="11"/>
        <v>55451</v>
      </c>
      <c r="N238" s="37">
        <f t="shared" si="12"/>
        <v>1146226</v>
      </c>
    </row>
    <row r="239" spans="1:14" x14ac:dyDescent="0.3">
      <c r="A239" s="3">
        <v>1</v>
      </c>
      <c r="B239" s="142"/>
      <c r="C239" s="4" t="s">
        <v>318</v>
      </c>
      <c r="D239" s="5">
        <v>44917</v>
      </c>
      <c r="E239" s="6" t="s">
        <v>115</v>
      </c>
      <c r="F239" s="7">
        <v>894126</v>
      </c>
      <c r="G239" s="6" t="s">
        <v>17</v>
      </c>
      <c r="H239" s="7">
        <v>93883</v>
      </c>
      <c r="I239" s="143"/>
      <c r="J239" s="144"/>
      <c r="K239" s="145"/>
      <c r="L239" t="str">
        <f t="shared" si="10"/>
        <v>56513</v>
      </c>
      <c r="M239">
        <f t="shared" si="11"/>
        <v>56513</v>
      </c>
      <c r="N239" s="37">
        <f t="shared" si="12"/>
        <v>894126</v>
      </c>
    </row>
    <row r="240" spans="1:14" x14ac:dyDescent="0.3">
      <c r="A240" s="3">
        <v>1</v>
      </c>
      <c r="B240" s="142"/>
      <c r="C240" s="4" t="s">
        <v>319</v>
      </c>
      <c r="D240" s="5">
        <v>44914</v>
      </c>
      <c r="E240" s="6" t="s">
        <v>180</v>
      </c>
      <c r="F240" s="7">
        <v>491765</v>
      </c>
      <c r="G240" s="6" t="s">
        <v>17</v>
      </c>
      <c r="H240" s="7">
        <v>51635</v>
      </c>
      <c r="I240" s="143"/>
      <c r="J240" s="144"/>
      <c r="K240" s="145"/>
      <c r="L240" t="str">
        <f t="shared" si="10"/>
        <v>56045</v>
      </c>
      <c r="M240">
        <f t="shared" si="11"/>
        <v>56045</v>
      </c>
      <c r="N240" s="37">
        <f t="shared" si="12"/>
        <v>491765</v>
      </c>
    </row>
    <row r="241" spans="1:14" x14ac:dyDescent="0.3">
      <c r="A241" s="3">
        <v>1</v>
      </c>
      <c r="B241" s="142"/>
      <c r="C241" s="4" t="s">
        <v>320</v>
      </c>
      <c r="D241" s="5">
        <v>44915</v>
      </c>
      <c r="E241" s="6" t="s">
        <v>115</v>
      </c>
      <c r="F241" s="7">
        <v>491765</v>
      </c>
      <c r="G241" s="6" t="s">
        <v>17</v>
      </c>
      <c r="H241" s="7">
        <v>51635</v>
      </c>
      <c r="I241" s="143"/>
      <c r="J241" s="144"/>
      <c r="K241" s="145"/>
      <c r="L241" t="str">
        <f t="shared" si="10"/>
        <v>56161</v>
      </c>
      <c r="M241">
        <f t="shared" si="11"/>
        <v>56161</v>
      </c>
      <c r="N241" s="37">
        <f t="shared" si="12"/>
        <v>491765</v>
      </c>
    </row>
    <row r="242" spans="1:14" x14ac:dyDescent="0.3">
      <c r="A242" s="3">
        <v>1</v>
      </c>
      <c r="B242" s="142"/>
      <c r="C242" s="4" t="s">
        <v>321</v>
      </c>
      <c r="D242" s="5">
        <v>44916</v>
      </c>
      <c r="E242" s="6" t="s">
        <v>115</v>
      </c>
      <c r="F242" s="7">
        <v>908373</v>
      </c>
      <c r="G242" s="6" t="s">
        <v>17</v>
      </c>
      <c r="H242" s="7">
        <v>95379</v>
      </c>
      <c r="I242" s="143"/>
      <c r="J242" s="144"/>
      <c r="K242" s="145"/>
      <c r="L242" t="str">
        <f t="shared" si="10"/>
        <v>56193</v>
      </c>
      <c r="M242">
        <f t="shared" si="11"/>
        <v>56193</v>
      </c>
      <c r="N242" s="37">
        <f t="shared" si="12"/>
        <v>908373</v>
      </c>
    </row>
    <row r="243" spans="1:14" x14ac:dyDescent="0.3">
      <c r="A243" s="3">
        <v>1</v>
      </c>
      <c r="B243" s="142"/>
      <c r="C243" s="4" t="s">
        <v>322</v>
      </c>
      <c r="D243" s="5">
        <v>44924</v>
      </c>
      <c r="E243" s="6" t="s">
        <v>236</v>
      </c>
      <c r="F243" s="7">
        <v>613318</v>
      </c>
      <c r="G243" s="6" t="s">
        <v>17</v>
      </c>
      <c r="H243" s="7">
        <v>64398</v>
      </c>
      <c r="I243" s="143"/>
      <c r="J243" s="144"/>
      <c r="K243" s="145"/>
      <c r="L243" t="str">
        <f t="shared" si="10"/>
        <v>57124</v>
      </c>
      <c r="M243">
        <f t="shared" si="11"/>
        <v>57124</v>
      </c>
      <c r="N243" s="37">
        <f t="shared" si="12"/>
        <v>613318</v>
      </c>
    </row>
    <row r="244" spans="1:14" x14ac:dyDescent="0.3">
      <c r="A244" s="3">
        <v>1</v>
      </c>
      <c r="B244" s="142"/>
      <c r="C244" s="4" t="s">
        <v>323</v>
      </c>
      <c r="D244" s="5">
        <v>44924</v>
      </c>
      <c r="E244" s="6" t="s">
        <v>119</v>
      </c>
      <c r="F244" s="7">
        <v>927156</v>
      </c>
      <c r="G244" s="6" t="s">
        <v>17</v>
      </c>
      <c r="H244" s="7">
        <v>97351</v>
      </c>
      <c r="I244" s="143"/>
      <c r="J244" s="144"/>
      <c r="K244" s="145"/>
      <c r="L244" t="str">
        <f t="shared" si="10"/>
        <v>57165</v>
      </c>
      <c r="M244">
        <f t="shared" si="11"/>
        <v>57165</v>
      </c>
      <c r="N244" s="37">
        <f t="shared" si="12"/>
        <v>927156</v>
      </c>
    </row>
    <row r="245" spans="1:14" x14ac:dyDescent="0.3">
      <c r="A245" s="3">
        <v>1</v>
      </c>
      <c r="B245" s="142"/>
      <c r="C245" s="4" t="s">
        <v>324</v>
      </c>
      <c r="D245" s="5">
        <v>44925</v>
      </c>
      <c r="E245" s="6" t="s">
        <v>115</v>
      </c>
      <c r="F245" s="7">
        <v>2636479</v>
      </c>
      <c r="G245" s="6" t="s">
        <v>17</v>
      </c>
      <c r="H245" s="7">
        <v>276830</v>
      </c>
      <c r="I245" s="143"/>
      <c r="J245" s="144"/>
      <c r="K245" s="145"/>
      <c r="L245" t="str">
        <f t="shared" si="10"/>
        <v>57628</v>
      </c>
      <c r="M245">
        <f t="shared" si="11"/>
        <v>57628</v>
      </c>
      <c r="N245" s="37">
        <f t="shared" si="12"/>
        <v>2636479</v>
      </c>
    </row>
    <row r="246" spans="1:14" x14ac:dyDescent="0.3">
      <c r="A246" s="3">
        <v>1</v>
      </c>
      <c r="B246" s="142"/>
      <c r="C246" s="4" t="s">
        <v>325</v>
      </c>
      <c r="D246" s="5">
        <v>44925</v>
      </c>
      <c r="E246" s="6" t="s">
        <v>115</v>
      </c>
      <c r="F246" s="7">
        <v>491765</v>
      </c>
      <c r="G246" s="6" t="s">
        <v>17</v>
      </c>
      <c r="H246" s="7">
        <v>51635</v>
      </c>
      <c r="I246" s="143"/>
      <c r="J246" s="144"/>
      <c r="K246" s="145"/>
      <c r="L246" t="str">
        <f t="shared" si="10"/>
        <v>57633</v>
      </c>
      <c r="M246">
        <f t="shared" si="11"/>
        <v>57633</v>
      </c>
      <c r="N246" s="37">
        <f t="shared" si="12"/>
        <v>491765</v>
      </c>
    </row>
    <row r="247" spans="1:14" x14ac:dyDescent="0.3">
      <c r="A247" s="3">
        <v>1</v>
      </c>
      <c r="B247" s="142"/>
      <c r="C247" s="4" t="s">
        <v>326</v>
      </c>
      <c r="D247" s="5">
        <v>44900</v>
      </c>
      <c r="E247" s="6" t="s">
        <v>180</v>
      </c>
      <c r="F247" s="7">
        <v>473969</v>
      </c>
      <c r="G247" s="6" t="s">
        <v>17</v>
      </c>
      <c r="H247" s="7">
        <v>49767</v>
      </c>
      <c r="I247" s="143"/>
      <c r="J247" s="144"/>
      <c r="K247" s="145"/>
      <c r="L247" t="str">
        <f t="shared" si="10"/>
        <v>54320</v>
      </c>
      <c r="M247">
        <f t="shared" si="11"/>
        <v>54320</v>
      </c>
      <c r="N247" s="37">
        <f t="shared" si="12"/>
        <v>473969</v>
      </c>
    </row>
    <row r="248" spans="1:14" x14ac:dyDescent="0.3">
      <c r="A248" s="3">
        <v>1</v>
      </c>
      <c r="B248" s="142"/>
      <c r="C248" s="4" t="s">
        <v>327</v>
      </c>
      <c r="D248" s="5">
        <v>44902</v>
      </c>
      <c r="E248" s="6" t="s">
        <v>180</v>
      </c>
      <c r="F248" s="7">
        <v>1452912</v>
      </c>
      <c r="G248" s="6" t="s">
        <v>17</v>
      </c>
      <c r="H248" s="7">
        <v>152556</v>
      </c>
      <c r="I248" s="143"/>
      <c r="J248" s="144"/>
      <c r="K248" s="145"/>
      <c r="L248" t="str">
        <f t="shared" si="10"/>
        <v>54489</v>
      </c>
      <c r="M248">
        <f t="shared" si="11"/>
        <v>54489</v>
      </c>
      <c r="N248" s="37">
        <f t="shared" si="12"/>
        <v>1452912</v>
      </c>
    </row>
    <row r="249" spans="1:14" x14ac:dyDescent="0.3">
      <c r="A249" s="3">
        <v>1</v>
      </c>
      <c r="B249" s="142"/>
      <c r="C249" s="4" t="s">
        <v>328</v>
      </c>
      <c r="D249" s="5">
        <v>44896</v>
      </c>
      <c r="E249" s="6" t="s">
        <v>80</v>
      </c>
      <c r="F249" s="7">
        <v>1425834</v>
      </c>
      <c r="G249" s="6" t="s">
        <v>17</v>
      </c>
      <c r="H249" s="7">
        <v>149713</v>
      </c>
      <c r="I249" s="143"/>
      <c r="J249" s="144"/>
      <c r="K249" s="145"/>
      <c r="L249" t="str">
        <f t="shared" si="10"/>
        <v>53465</v>
      </c>
      <c r="M249">
        <f t="shared" si="11"/>
        <v>53465</v>
      </c>
      <c r="N249" s="37">
        <f t="shared" si="12"/>
        <v>1425834</v>
      </c>
    </row>
    <row r="250" spans="1:14" x14ac:dyDescent="0.3">
      <c r="A250" s="3">
        <v>1</v>
      </c>
      <c r="B250" s="142"/>
      <c r="C250" s="4" t="s">
        <v>329</v>
      </c>
      <c r="D250" s="5">
        <v>44907</v>
      </c>
      <c r="E250" s="6" t="s">
        <v>115</v>
      </c>
      <c r="F250" s="7">
        <v>520208</v>
      </c>
      <c r="G250" s="6" t="s">
        <v>17</v>
      </c>
      <c r="H250" s="7">
        <v>54622</v>
      </c>
      <c r="I250" s="143"/>
      <c r="J250" s="144"/>
      <c r="K250" s="145"/>
      <c r="L250" t="str">
        <f t="shared" si="10"/>
        <v>55284</v>
      </c>
      <c r="M250">
        <f t="shared" si="11"/>
        <v>55284</v>
      </c>
      <c r="N250" s="37">
        <f t="shared" si="12"/>
        <v>520208</v>
      </c>
    </row>
    <row r="251" spans="1:14" x14ac:dyDescent="0.3">
      <c r="A251" s="3">
        <v>1</v>
      </c>
      <c r="B251" s="142"/>
      <c r="C251" s="4" t="s">
        <v>330</v>
      </c>
      <c r="D251" s="5">
        <v>44907</v>
      </c>
      <c r="E251" s="6" t="s">
        <v>80</v>
      </c>
      <c r="F251" s="7">
        <v>597744</v>
      </c>
      <c r="G251" s="6" t="s">
        <v>17</v>
      </c>
      <c r="H251" s="7">
        <v>62763</v>
      </c>
      <c r="I251" s="143"/>
      <c r="J251" s="144"/>
      <c r="K251" s="145"/>
      <c r="L251" t="str">
        <f t="shared" si="10"/>
        <v>55293</v>
      </c>
      <c r="M251">
        <f t="shared" si="11"/>
        <v>55293</v>
      </c>
      <c r="N251" s="37">
        <f t="shared" si="12"/>
        <v>597744</v>
      </c>
    </row>
    <row r="252" spans="1:14" x14ac:dyDescent="0.3">
      <c r="A252" s="3">
        <v>1</v>
      </c>
      <c r="B252" s="142"/>
      <c r="C252" s="4" t="s">
        <v>331</v>
      </c>
      <c r="D252" s="5">
        <v>44905</v>
      </c>
      <c r="E252" s="6" t="s">
        <v>180</v>
      </c>
      <c r="F252" s="7">
        <v>599713</v>
      </c>
      <c r="G252" s="6" t="s">
        <v>17</v>
      </c>
      <c r="H252" s="7">
        <v>62970</v>
      </c>
      <c r="I252" s="143"/>
      <c r="J252" s="144"/>
      <c r="K252" s="145"/>
      <c r="L252" t="str">
        <f t="shared" si="10"/>
        <v>55265</v>
      </c>
      <c r="M252">
        <f t="shared" si="11"/>
        <v>55265</v>
      </c>
      <c r="N252" s="37">
        <f t="shared" si="12"/>
        <v>599713</v>
      </c>
    </row>
    <row r="253" spans="1:14" x14ac:dyDescent="0.3">
      <c r="A253" s="3">
        <v>1</v>
      </c>
      <c r="B253" s="142"/>
      <c r="C253" s="4" t="s">
        <v>332</v>
      </c>
      <c r="D253" s="5">
        <v>44908</v>
      </c>
      <c r="E253" s="6" t="s">
        <v>180</v>
      </c>
      <c r="F253" s="7">
        <v>1238783</v>
      </c>
      <c r="G253" s="6" t="s">
        <v>17</v>
      </c>
      <c r="H253" s="7">
        <v>130072</v>
      </c>
      <c r="I253" s="143"/>
      <c r="J253" s="144"/>
      <c r="K253" s="145"/>
      <c r="L253" t="str">
        <f t="shared" si="10"/>
        <v>55356</v>
      </c>
      <c r="M253">
        <f t="shared" si="11"/>
        <v>55356</v>
      </c>
      <c r="N253" s="37">
        <f t="shared" si="12"/>
        <v>1238783</v>
      </c>
    </row>
    <row r="254" spans="1:14" x14ac:dyDescent="0.3">
      <c r="A254" s="3">
        <v>1</v>
      </c>
      <c r="B254" s="142"/>
      <c r="C254" s="4" t="s">
        <v>333</v>
      </c>
      <c r="D254" s="5">
        <v>44902</v>
      </c>
      <c r="E254" s="6" t="s">
        <v>119</v>
      </c>
      <c r="F254" s="7">
        <v>270983</v>
      </c>
      <c r="G254" s="6" t="s">
        <v>17</v>
      </c>
      <c r="H254" s="7">
        <v>28453</v>
      </c>
      <c r="I254" s="143"/>
      <c r="J254" s="144"/>
      <c r="K254" s="145"/>
      <c r="L254" t="str">
        <f t="shared" si="10"/>
        <v>54497</v>
      </c>
      <c r="M254">
        <f t="shared" si="11"/>
        <v>54497</v>
      </c>
      <c r="N254" s="37">
        <f t="shared" si="12"/>
        <v>270983</v>
      </c>
    </row>
    <row r="255" spans="1:14" x14ac:dyDescent="0.3">
      <c r="A255" s="3">
        <v>1</v>
      </c>
      <c r="B255" s="142"/>
      <c r="C255" s="4" t="s">
        <v>334</v>
      </c>
      <c r="D255" s="5">
        <v>44915</v>
      </c>
      <c r="E255" s="6" t="s">
        <v>119</v>
      </c>
      <c r="F255" s="7">
        <v>491765</v>
      </c>
      <c r="G255" s="6" t="s">
        <v>17</v>
      </c>
      <c r="H255" s="7">
        <v>51635</v>
      </c>
      <c r="I255" s="143"/>
      <c r="J255" s="144"/>
      <c r="K255" s="145"/>
      <c r="L255" t="str">
        <f t="shared" si="10"/>
        <v>56126</v>
      </c>
      <c r="M255">
        <f t="shared" si="11"/>
        <v>56126</v>
      </c>
      <c r="N255" s="37">
        <f t="shared" si="12"/>
        <v>491765</v>
      </c>
    </row>
    <row r="256" spans="1:14" x14ac:dyDescent="0.3">
      <c r="A256" s="3">
        <v>1</v>
      </c>
      <c r="B256" s="142"/>
      <c r="C256" s="4" t="s">
        <v>335</v>
      </c>
      <c r="D256" s="5">
        <v>44911</v>
      </c>
      <c r="E256" s="6" t="s">
        <v>119</v>
      </c>
      <c r="F256" s="7">
        <v>317222</v>
      </c>
      <c r="G256" s="6" t="s">
        <v>17</v>
      </c>
      <c r="H256" s="7">
        <v>33308</v>
      </c>
      <c r="I256" s="143"/>
      <c r="J256" s="144"/>
      <c r="K256" s="145"/>
      <c r="L256" t="str">
        <f t="shared" si="10"/>
        <v>55914</v>
      </c>
      <c r="M256">
        <f t="shared" si="11"/>
        <v>55914</v>
      </c>
      <c r="N256" s="37">
        <f t="shared" si="12"/>
        <v>317222</v>
      </c>
    </row>
    <row r="257" spans="1:14" x14ac:dyDescent="0.3">
      <c r="A257" s="3">
        <v>1</v>
      </c>
      <c r="B257" s="142"/>
      <c r="C257" s="4" t="s">
        <v>336</v>
      </c>
      <c r="D257" s="5">
        <v>44902</v>
      </c>
      <c r="E257" s="6" t="s">
        <v>115</v>
      </c>
      <c r="F257" s="7">
        <v>906260</v>
      </c>
      <c r="G257" s="6" t="s">
        <v>17</v>
      </c>
      <c r="H257" s="7">
        <v>95157</v>
      </c>
      <c r="I257" s="143"/>
      <c r="J257" s="144"/>
      <c r="K257" s="145"/>
      <c r="L257" t="str">
        <f t="shared" si="10"/>
        <v>54500</v>
      </c>
      <c r="M257">
        <f t="shared" si="11"/>
        <v>54500</v>
      </c>
      <c r="N257" s="37">
        <f t="shared" si="12"/>
        <v>906260</v>
      </c>
    </row>
    <row r="258" spans="1:14" x14ac:dyDescent="0.3">
      <c r="A258" s="3">
        <v>1</v>
      </c>
      <c r="B258" s="142"/>
      <c r="C258" s="4" t="s">
        <v>337</v>
      </c>
      <c r="D258" s="5">
        <v>44902</v>
      </c>
      <c r="E258" s="6" t="s">
        <v>180</v>
      </c>
      <c r="F258" s="7">
        <v>1547502</v>
      </c>
      <c r="G258" s="6" t="s">
        <v>17</v>
      </c>
      <c r="H258" s="7">
        <v>162488</v>
      </c>
      <c r="I258" s="143"/>
      <c r="J258" s="144"/>
      <c r="K258" s="145"/>
      <c r="L258" t="str">
        <f t="shared" si="10"/>
        <v>54479</v>
      </c>
      <c r="M258">
        <f t="shared" si="11"/>
        <v>54479</v>
      </c>
      <c r="N258" s="37">
        <f t="shared" si="12"/>
        <v>1547502</v>
      </c>
    </row>
    <row r="259" spans="1:14" x14ac:dyDescent="0.3">
      <c r="A259" s="3">
        <v>1</v>
      </c>
      <c r="B259" s="142"/>
      <c r="C259" s="4" t="s">
        <v>338</v>
      </c>
      <c r="D259" s="5">
        <v>44909</v>
      </c>
      <c r="E259" s="6" t="s">
        <v>180</v>
      </c>
      <c r="F259" s="7">
        <v>396527</v>
      </c>
      <c r="G259" s="6" t="s">
        <v>17</v>
      </c>
      <c r="H259" s="7">
        <v>41635</v>
      </c>
      <c r="I259" s="143"/>
      <c r="J259" s="144"/>
      <c r="K259" s="145"/>
      <c r="L259" t="str">
        <f t="shared" si="10"/>
        <v>55409</v>
      </c>
      <c r="M259">
        <f t="shared" si="11"/>
        <v>55409</v>
      </c>
      <c r="N259" s="37">
        <f t="shared" si="12"/>
        <v>396527</v>
      </c>
    </row>
    <row r="260" spans="1:14" x14ac:dyDescent="0.3">
      <c r="A260" s="3">
        <v>1</v>
      </c>
      <c r="B260" s="142"/>
      <c r="C260" s="4" t="s">
        <v>339</v>
      </c>
      <c r="D260" s="5">
        <v>44917</v>
      </c>
      <c r="E260" s="6" t="s">
        <v>115</v>
      </c>
      <c r="F260" s="7">
        <v>491765</v>
      </c>
      <c r="G260" s="6" t="s">
        <v>17</v>
      </c>
      <c r="H260" s="7">
        <v>51635</v>
      </c>
      <c r="I260" s="143"/>
      <c r="J260" s="144"/>
      <c r="K260" s="145"/>
      <c r="L260" t="str">
        <f t="shared" si="10"/>
        <v>56512</v>
      </c>
      <c r="M260">
        <f t="shared" si="11"/>
        <v>56512</v>
      </c>
      <c r="N260" s="37">
        <f t="shared" si="12"/>
        <v>491765</v>
      </c>
    </row>
    <row r="261" spans="1:14" x14ac:dyDescent="0.3">
      <c r="A261" s="3">
        <v>1</v>
      </c>
      <c r="B261" s="142"/>
      <c r="C261" s="4" t="s">
        <v>340</v>
      </c>
      <c r="D261" s="5">
        <v>44917</v>
      </c>
      <c r="E261" s="6" t="s">
        <v>80</v>
      </c>
      <c r="F261" s="7">
        <v>491765</v>
      </c>
      <c r="G261" s="6" t="s">
        <v>17</v>
      </c>
      <c r="H261" s="7">
        <v>51635</v>
      </c>
      <c r="I261" s="143"/>
      <c r="J261" s="144"/>
      <c r="K261" s="145"/>
      <c r="L261" t="str">
        <f t="shared" si="10"/>
        <v>56603</v>
      </c>
      <c r="M261">
        <f t="shared" si="11"/>
        <v>56603</v>
      </c>
      <c r="N261" s="37">
        <f t="shared" si="12"/>
        <v>491765</v>
      </c>
    </row>
    <row r="262" spans="1:14" x14ac:dyDescent="0.3">
      <c r="A262" s="3">
        <v>1</v>
      </c>
      <c r="B262" s="142"/>
      <c r="C262" s="4" t="s">
        <v>341</v>
      </c>
      <c r="D262" s="5">
        <v>44915</v>
      </c>
      <c r="E262" s="6" t="s">
        <v>80</v>
      </c>
      <c r="F262" s="7">
        <v>491765</v>
      </c>
      <c r="G262" s="6" t="s">
        <v>17</v>
      </c>
      <c r="H262" s="7">
        <v>51635</v>
      </c>
      <c r="I262" s="143"/>
      <c r="J262" s="144"/>
      <c r="K262" s="145"/>
      <c r="L262" t="str">
        <f t="shared" si="10"/>
        <v>56140</v>
      </c>
      <c r="M262">
        <f t="shared" si="11"/>
        <v>56140</v>
      </c>
      <c r="N262" s="37">
        <f t="shared" si="12"/>
        <v>491765</v>
      </c>
    </row>
    <row r="263" spans="1:14" x14ac:dyDescent="0.3">
      <c r="A263" s="3">
        <v>1</v>
      </c>
      <c r="B263" s="142"/>
      <c r="C263" s="4" t="s">
        <v>342</v>
      </c>
      <c r="D263" s="5">
        <v>44916</v>
      </c>
      <c r="E263" s="6" t="s">
        <v>80</v>
      </c>
      <c r="F263" s="7">
        <v>988770</v>
      </c>
      <c r="G263" s="6" t="s">
        <v>17</v>
      </c>
      <c r="H263" s="7">
        <v>103821</v>
      </c>
      <c r="I263" s="143"/>
      <c r="J263" s="144"/>
      <c r="K263" s="145"/>
      <c r="L263" t="str">
        <f t="shared" ref="L263:L326" si="13">+RIGHT(C263,5)</f>
        <v>56233</v>
      </c>
      <c r="M263">
        <f t="shared" ref="M263:M326" si="14">+L263*1</f>
        <v>56233</v>
      </c>
      <c r="N263" s="37">
        <f t="shared" ref="N263:N326" si="15">+F263</f>
        <v>988770</v>
      </c>
    </row>
    <row r="264" spans="1:14" x14ac:dyDescent="0.3">
      <c r="A264" s="3">
        <v>1</v>
      </c>
      <c r="B264" s="142"/>
      <c r="C264" s="4" t="s">
        <v>343</v>
      </c>
      <c r="D264" s="5">
        <v>44914</v>
      </c>
      <c r="E264" s="6" t="s">
        <v>119</v>
      </c>
      <c r="F264" s="7">
        <v>491765</v>
      </c>
      <c r="G264" s="6" t="s">
        <v>17</v>
      </c>
      <c r="H264" s="7">
        <v>51635</v>
      </c>
      <c r="I264" s="143"/>
      <c r="J264" s="144"/>
      <c r="K264" s="145"/>
      <c r="L264" t="str">
        <f t="shared" si="13"/>
        <v>56067</v>
      </c>
      <c r="M264">
        <f t="shared" si="14"/>
        <v>56067</v>
      </c>
      <c r="N264" s="37">
        <f t="shared" si="15"/>
        <v>491765</v>
      </c>
    </row>
    <row r="265" spans="1:14" x14ac:dyDescent="0.3">
      <c r="A265" s="3">
        <v>1</v>
      </c>
      <c r="B265" s="142"/>
      <c r="C265" s="4" t="s">
        <v>344</v>
      </c>
      <c r="D265" s="5">
        <v>44921</v>
      </c>
      <c r="E265" s="6" t="s">
        <v>236</v>
      </c>
      <c r="F265" s="7">
        <v>393412</v>
      </c>
      <c r="G265" s="6" t="s">
        <v>17</v>
      </c>
      <c r="H265" s="7">
        <v>41308</v>
      </c>
      <c r="I265" s="143"/>
      <c r="J265" s="144"/>
      <c r="K265" s="145"/>
      <c r="L265" t="str">
        <f t="shared" si="13"/>
        <v>56844</v>
      </c>
      <c r="M265">
        <f t="shared" si="14"/>
        <v>56844</v>
      </c>
      <c r="N265" s="37">
        <f t="shared" si="15"/>
        <v>393412</v>
      </c>
    </row>
    <row r="266" spans="1:14" x14ac:dyDescent="0.3">
      <c r="A266" s="3">
        <v>1</v>
      </c>
      <c r="B266" s="142"/>
      <c r="C266" s="4" t="s">
        <v>345</v>
      </c>
      <c r="D266" s="5">
        <v>44923</v>
      </c>
      <c r="E266" s="6" t="s">
        <v>80</v>
      </c>
      <c r="F266" s="7">
        <v>1501606</v>
      </c>
      <c r="G266" s="6" t="s">
        <v>17</v>
      </c>
      <c r="H266" s="7">
        <v>157669</v>
      </c>
      <c r="I266" s="143"/>
      <c r="J266" s="144"/>
      <c r="K266" s="145"/>
      <c r="L266" t="str">
        <f t="shared" si="13"/>
        <v>57054</v>
      </c>
      <c r="M266">
        <f t="shared" si="14"/>
        <v>57054</v>
      </c>
      <c r="N266" s="37">
        <f t="shared" si="15"/>
        <v>1501606</v>
      </c>
    </row>
    <row r="267" spans="1:14" x14ac:dyDescent="0.3">
      <c r="A267" s="3">
        <v>1</v>
      </c>
      <c r="B267" s="142"/>
      <c r="C267" s="4" t="s">
        <v>346</v>
      </c>
      <c r="D267" s="5">
        <v>44923</v>
      </c>
      <c r="E267" s="6" t="s">
        <v>115</v>
      </c>
      <c r="F267" s="7">
        <v>725581</v>
      </c>
      <c r="G267" s="6" t="s">
        <v>17</v>
      </c>
      <c r="H267" s="7">
        <v>76186</v>
      </c>
      <c r="I267" s="143"/>
      <c r="J267" s="144"/>
      <c r="K267" s="145"/>
      <c r="L267" t="str">
        <f t="shared" si="13"/>
        <v>57064</v>
      </c>
      <c r="M267">
        <f t="shared" si="14"/>
        <v>57064</v>
      </c>
      <c r="N267" s="37">
        <f t="shared" si="15"/>
        <v>725581</v>
      </c>
    </row>
    <row r="268" spans="1:14" x14ac:dyDescent="0.3">
      <c r="A268" s="3">
        <v>1</v>
      </c>
      <c r="B268" s="142"/>
      <c r="C268" s="4" t="s">
        <v>347</v>
      </c>
      <c r="D268" s="5">
        <v>44923</v>
      </c>
      <c r="E268" s="6" t="s">
        <v>180</v>
      </c>
      <c r="F268" s="7">
        <v>490650</v>
      </c>
      <c r="G268" s="6" t="s">
        <v>17</v>
      </c>
      <c r="H268" s="7">
        <v>51518</v>
      </c>
      <c r="I268" s="143"/>
      <c r="J268" s="144"/>
      <c r="K268" s="145"/>
      <c r="L268" t="str">
        <f t="shared" si="13"/>
        <v>57061</v>
      </c>
      <c r="M268">
        <f t="shared" si="14"/>
        <v>57061</v>
      </c>
      <c r="N268" s="37">
        <f t="shared" si="15"/>
        <v>490650</v>
      </c>
    </row>
    <row r="269" spans="1:14" x14ac:dyDescent="0.3">
      <c r="A269" s="3">
        <v>1</v>
      </c>
      <c r="B269" s="142"/>
      <c r="C269" s="4" t="s">
        <v>348</v>
      </c>
      <c r="D269" s="5">
        <v>44924</v>
      </c>
      <c r="E269" s="6" t="s">
        <v>119</v>
      </c>
      <c r="F269" s="7">
        <v>1141863</v>
      </c>
      <c r="G269" s="6" t="s">
        <v>17</v>
      </c>
      <c r="H269" s="7">
        <v>119896</v>
      </c>
      <c r="I269" s="143"/>
      <c r="J269" s="144"/>
      <c r="K269" s="145"/>
      <c r="L269" t="str">
        <f t="shared" si="13"/>
        <v>57164</v>
      </c>
      <c r="M269">
        <f t="shared" si="14"/>
        <v>57164</v>
      </c>
      <c r="N269" s="37">
        <f t="shared" si="15"/>
        <v>1141863</v>
      </c>
    </row>
    <row r="270" spans="1:14" x14ac:dyDescent="0.3">
      <c r="A270" s="3">
        <v>1</v>
      </c>
      <c r="B270" s="142"/>
      <c r="C270" s="4" t="s">
        <v>349</v>
      </c>
      <c r="D270" s="5">
        <v>44915</v>
      </c>
      <c r="E270" s="6" t="s">
        <v>80</v>
      </c>
      <c r="F270" s="7">
        <v>491765</v>
      </c>
      <c r="G270" s="6" t="s">
        <v>17</v>
      </c>
      <c r="H270" s="7">
        <v>51635</v>
      </c>
      <c r="I270" s="143"/>
      <c r="J270" s="144"/>
      <c r="K270" s="145"/>
      <c r="L270" t="str">
        <f t="shared" si="13"/>
        <v>56138</v>
      </c>
      <c r="M270">
        <f t="shared" si="14"/>
        <v>56138</v>
      </c>
      <c r="N270" s="37">
        <f t="shared" si="15"/>
        <v>491765</v>
      </c>
    </row>
    <row r="271" spans="1:14" x14ac:dyDescent="0.3">
      <c r="A271" s="3">
        <v>1</v>
      </c>
      <c r="B271" s="142"/>
      <c r="C271" s="4" t="s">
        <v>350</v>
      </c>
      <c r="D271" s="5">
        <v>44915</v>
      </c>
      <c r="E271" s="6" t="s">
        <v>115</v>
      </c>
      <c r="F271" s="7">
        <v>491765</v>
      </c>
      <c r="G271" s="6" t="s">
        <v>17</v>
      </c>
      <c r="H271" s="7">
        <v>51635</v>
      </c>
      <c r="I271" s="143"/>
      <c r="J271" s="144"/>
      <c r="K271" s="145"/>
      <c r="L271" t="str">
        <f t="shared" si="13"/>
        <v>56162</v>
      </c>
      <c r="M271">
        <f t="shared" si="14"/>
        <v>56162</v>
      </c>
      <c r="N271" s="37">
        <f t="shared" si="15"/>
        <v>491765</v>
      </c>
    </row>
    <row r="272" spans="1:14" x14ac:dyDescent="0.3">
      <c r="A272" s="3">
        <v>1</v>
      </c>
      <c r="B272" s="142"/>
      <c r="C272" s="4" t="s">
        <v>351</v>
      </c>
      <c r="D272" s="5">
        <v>44925</v>
      </c>
      <c r="E272" s="6" t="s">
        <v>115</v>
      </c>
      <c r="F272" s="7">
        <v>1386288</v>
      </c>
      <c r="G272" s="6" t="s">
        <v>17</v>
      </c>
      <c r="H272" s="7">
        <v>145560</v>
      </c>
      <c r="I272" s="143"/>
      <c r="J272" s="144"/>
      <c r="K272" s="145"/>
      <c r="L272" t="str">
        <f t="shared" si="13"/>
        <v>57629</v>
      </c>
      <c r="M272">
        <f t="shared" si="14"/>
        <v>57629</v>
      </c>
      <c r="N272" s="37">
        <f t="shared" si="15"/>
        <v>1386288</v>
      </c>
    </row>
    <row r="273" spans="1:14" x14ac:dyDescent="0.3">
      <c r="A273" s="3">
        <v>1</v>
      </c>
      <c r="B273" s="142"/>
      <c r="C273" s="4" t="s">
        <v>352</v>
      </c>
      <c r="D273" s="5">
        <v>44914</v>
      </c>
      <c r="E273" s="6" t="s">
        <v>80</v>
      </c>
      <c r="F273" s="7">
        <v>491765</v>
      </c>
      <c r="G273" s="6" t="s">
        <v>17</v>
      </c>
      <c r="H273" s="7">
        <v>51635</v>
      </c>
      <c r="I273" s="143"/>
      <c r="J273" s="144"/>
      <c r="K273" s="145"/>
      <c r="L273" t="str">
        <f t="shared" si="13"/>
        <v>56037</v>
      </c>
      <c r="M273">
        <f t="shared" si="14"/>
        <v>56037</v>
      </c>
      <c r="N273" s="37">
        <f t="shared" si="15"/>
        <v>491765</v>
      </c>
    </row>
    <row r="274" spans="1:14" x14ac:dyDescent="0.3">
      <c r="A274" s="3">
        <v>1</v>
      </c>
      <c r="B274" s="142"/>
      <c r="C274" s="4" t="s">
        <v>353</v>
      </c>
      <c r="D274" s="5">
        <v>44922</v>
      </c>
      <c r="E274" s="6" t="s">
        <v>119</v>
      </c>
      <c r="F274" s="7">
        <v>377216</v>
      </c>
      <c r="G274" s="6" t="s">
        <v>17</v>
      </c>
      <c r="H274" s="7">
        <v>39608</v>
      </c>
      <c r="I274" s="143"/>
      <c r="J274" s="144"/>
      <c r="K274" s="145"/>
      <c r="L274" t="str">
        <f t="shared" si="13"/>
        <v>57002</v>
      </c>
      <c r="M274">
        <f t="shared" si="14"/>
        <v>57002</v>
      </c>
      <c r="N274" s="37">
        <f t="shared" si="15"/>
        <v>377216</v>
      </c>
    </row>
    <row r="275" spans="1:14" x14ac:dyDescent="0.3">
      <c r="A275" s="3">
        <v>1</v>
      </c>
      <c r="B275" s="142"/>
      <c r="C275" s="4" t="s">
        <v>354</v>
      </c>
      <c r="D275" s="5">
        <v>44908</v>
      </c>
      <c r="E275" s="6" t="s">
        <v>115</v>
      </c>
      <c r="F275" s="7">
        <v>218605</v>
      </c>
      <c r="G275" s="6" t="s">
        <v>17</v>
      </c>
      <c r="H275" s="7">
        <v>22954</v>
      </c>
      <c r="I275" s="143"/>
      <c r="J275" s="144"/>
      <c r="K275" s="145"/>
      <c r="L275" t="str">
        <f t="shared" si="13"/>
        <v>55349</v>
      </c>
      <c r="M275">
        <f t="shared" si="14"/>
        <v>55349</v>
      </c>
      <c r="N275" s="37">
        <f t="shared" si="15"/>
        <v>218605</v>
      </c>
    </row>
    <row r="276" spans="1:14" x14ac:dyDescent="0.3">
      <c r="A276" s="3">
        <v>1</v>
      </c>
      <c r="B276" s="142"/>
      <c r="C276" s="4" t="s">
        <v>355</v>
      </c>
      <c r="D276" s="5">
        <v>44924</v>
      </c>
      <c r="E276" s="6" t="s">
        <v>115</v>
      </c>
      <c r="F276" s="7">
        <v>346858</v>
      </c>
      <c r="G276" s="6" t="s">
        <v>17</v>
      </c>
      <c r="H276" s="7">
        <v>36420</v>
      </c>
      <c r="I276" s="143"/>
      <c r="J276" s="144"/>
      <c r="K276" s="145"/>
      <c r="L276" t="str">
        <f t="shared" si="13"/>
        <v>57494</v>
      </c>
      <c r="M276">
        <f t="shared" si="14"/>
        <v>57494</v>
      </c>
      <c r="N276" s="37">
        <f t="shared" si="15"/>
        <v>346858</v>
      </c>
    </row>
    <row r="277" spans="1:14" x14ac:dyDescent="0.3">
      <c r="A277" s="3">
        <v>1</v>
      </c>
      <c r="B277" s="142"/>
      <c r="C277" s="4" t="s">
        <v>356</v>
      </c>
      <c r="D277" s="5">
        <v>44897</v>
      </c>
      <c r="E277" s="6" t="s">
        <v>66</v>
      </c>
      <c r="F277" s="7">
        <v>1267908</v>
      </c>
      <c r="G277" s="6" t="s">
        <v>17</v>
      </c>
      <c r="H277" s="7">
        <v>133130</v>
      </c>
      <c r="I277" s="143"/>
      <c r="J277" s="144"/>
      <c r="K277" s="145"/>
      <c r="L277" t="str">
        <f t="shared" si="13"/>
        <v>53956</v>
      </c>
      <c r="M277">
        <f t="shared" si="14"/>
        <v>53956</v>
      </c>
      <c r="N277" s="37">
        <f t="shared" si="15"/>
        <v>1267908</v>
      </c>
    </row>
    <row r="278" spans="1:14" x14ac:dyDescent="0.3">
      <c r="A278" s="3">
        <v>1</v>
      </c>
      <c r="B278" s="142"/>
      <c r="C278" s="4" t="s">
        <v>357</v>
      </c>
      <c r="D278" s="5">
        <v>44925</v>
      </c>
      <c r="E278" s="6" t="s">
        <v>119</v>
      </c>
      <c r="F278" s="7">
        <v>387036</v>
      </c>
      <c r="G278" s="6" t="s">
        <v>17</v>
      </c>
      <c r="H278" s="7">
        <v>40639</v>
      </c>
      <c r="I278" s="143"/>
      <c r="J278" s="144"/>
      <c r="K278" s="145"/>
      <c r="L278" t="str">
        <f t="shared" si="13"/>
        <v>57611</v>
      </c>
      <c r="M278">
        <f t="shared" si="14"/>
        <v>57611</v>
      </c>
      <c r="N278" s="37">
        <f t="shared" si="15"/>
        <v>387036</v>
      </c>
    </row>
    <row r="279" spans="1:14" x14ac:dyDescent="0.3">
      <c r="A279" s="3">
        <v>1</v>
      </c>
      <c r="B279" s="142"/>
      <c r="C279" s="4" t="s">
        <v>358</v>
      </c>
      <c r="D279" s="5">
        <v>44923</v>
      </c>
      <c r="E279" s="6" t="s">
        <v>180</v>
      </c>
      <c r="F279" s="7">
        <v>485389</v>
      </c>
      <c r="G279" s="6" t="s">
        <v>17</v>
      </c>
      <c r="H279" s="7">
        <v>50966</v>
      </c>
      <c r="I279" s="143"/>
      <c r="J279" s="144"/>
      <c r="K279" s="145"/>
      <c r="L279" t="str">
        <f t="shared" si="13"/>
        <v>57059</v>
      </c>
      <c r="M279">
        <f t="shared" si="14"/>
        <v>57059</v>
      </c>
      <c r="N279" s="37">
        <f t="shared" si="15"/>
        <v>485389</v>
      </c>
    </row>
    <row r="280" spans="1:14" x14ac:dyDescent="0.3">
      <c r="A280" s="3">
        <v>1</v>
      </c>
      <c r="B280" s="142"/>
      <c r="C280" s="4" t="s">
        <v>359</v>
      </c>
      <c r="D280" s="5">
        <v>44901</v>
      </c>
      <c r="E280" s="6" t="s">
        <v>119</v>
      </c>
      <c r="F280" s="7">
        <v>640391</v>
      </c>
      <c r="G280" s="6" t="s">
        <v>17</v>
      </c>
      <c r="H280" s="7">
        <v>67241</v>
      </c>
      <c r="I280" s="143"/>
      <c r="J280" s="144"/>
      <c r="K280" s="145"/>
      <c r="L280" t="str">
        <f t="shared" si="13"/>
        <v>54431</v>
      </c>
      <c r="M280">
        <f t="shared" si="14"/>
        <v>54431</v>
      </c>
      <c r="N280" s="37">
        <f t="shared" si="15"/>
        <v>640391</v>
      </c>
    </row>
    <row r="281" spans="1:14" x14ac:dyDescent="0.3">
      <c r="A281" s="3">
        <v>1</v>
      </c>
      <c r="B281" s="142"/>
      <c r="C281" s="4" t="s">
        <v>360</v>
      </c>
      <c r="D281" s="5">
        <v>44902</v>
      </c>
      <c r="E281" s="6" t="s">
        <v>115</v>
      </c>
      <c r="F281" s="7">
        <v>807659</v>
      </c>
      <c r="G281" s="6" t="s">
        <v>17</v>
      </c>
      <c r="H281" s="7">
        <v>84804</v>
      </c>
      <c r="I281" s="143"/>
      <c r="J281" s="144"/>
      <c r="K281" s="145"/>
      <c r="L281" t="str">
        <f t="shared" si="13"/>
        <v>54504</v>
      </c>
      <c r="M281">
        <f t="shared" si="14"/>
        <v>54504</v>
      </c>
      <c r="N281" s="37">
        <f t="shared" si="15"/>
        <v>807659</v>
      </c>
    </row>
    <row r="282" spans="1:14" x14ac:dyDescent="0.3">
      <c r="A282" s="3">
        <v>1</v>
      </c>
      <c r="B282" s="142"/>
      <c r="C282" s="4" t="s">
        <v>361</v>
      </c>
      <c r="D282" s="5">
        <v>44902</v>
      </c>
      <c r="E282" s="6" t="s">
        <v>119</v>
      </c>
      <c r="F282" s="7">
        <v>657689</v>
      </c>
      <c r="G282" s="6" t="s">
        <v>17</v>
      </c>
      <c r="H282" s="7">
        <v>69057</v>
      </c>
      <c r="I282" s="143"/>
      <c r="J282" s="144"/>
      <c r="K282" s="145"/>
      <c r="L282" t="str">
        <f t="shared" si="13"/>
        <v>54496</v>
      </c>
      <c r="M282">
        <f t="shared" si="14"/>
        <v>54496</v>
      </c>
      <c r="N282" s="37">
        <f t="shared" si="15"/>
        <v>657689</v>
      </c>
    </row>
    <row r="283" spans="1:14" x14ac:dyDescent="0.3">
      <c r="A283" s="3">
        <v>1</v>
      </c>
      <c r="B283" s="142"/>
      <c r="C283" s="4" t="s">
        <v>362</v>
      </c>
      <c r="D283" s="5">
        <v>44904</v>
      </c>
      <c r="E283" s="6" t="s">
        <v>80</v>
      </c>
      <c r="F283" s="7">
        <v>927739</v>
      </c>
      <c r="G283" s="6" t="s">
        <v>17</v>
      </c>
      <c r="H283" s="7">
        <v>97413</v>
      </c>
      <c r="I283" s="143"/>
      <c r="J283" s="144"/>
      <c r="K283" s="145"/>
      <c r="L283" t="str">
        <f t="shared" si="13"/>
        <v>55172</v>
      </c>
      <c r="M283">
        <f t="shared" si="14"/>
        <v>55172</v>
      </c>
      <c r="N283" s="37">
        <f t="shared" si="15"/>
        <v>927739</v>
      </c>
    </row>
    <row r="284" spans="1:14" x14ac:dyDescent="0.3">
      <c r="A284" s="3">
        <v>1</v>
      </c>
      <c r="B284" s="142"/>
      <c r="C284" s="4" t="s">
        <v>363</v>
      </c>
      <c r="D284" s="5">
        <v>44900</v>
      </c>
      <c r="E284" s="6" t="s">
        <v>66</v>
      </c>
      <c r="F284" s="7">
        <v>939980</v>
      </c>
      <c r="G284" s="6" t="s">
        <v>17</v>
      </c>
      <c r="H284" s="7">
        <v>98698</v>
      </c>
      <c r="I284" s="143"/>
      <c r="J284" s="144"/>
      <c r="K284" s="145"/>
      <c r="L284" t="str">
        <f t="shared" si="13"/>
        <v>54341</v>
      </c>
      <c r="M284">
        <f t="shared" si="14"/>
        <v>54341</v>
      </c>
      <c r="N284" s="37">
        <f t="shared" si="15"/>
        <v>939980</v>
      </c>
    </row>
    <row r="285" spans="1:14" x14ac:dyDescent="0.3">
      <c r="A285" s="3">
        <v>1</v>
      </c>
      <c r="B285" s="142"/>
      <c r="C285" s="4" t="s">
        <v>364</v>
      </c>
      <c r="D285" s="5">
        <v>44909</v>
      </c>
      <c r="E285" s="6" t="s">
        <v>119</v>
      </c>
      <c r="F285" s="7">
        <v>816499</v>
      </c>
      <c r="G285" s="6" t="s">
        <v>17</v>
      </c>
      <c r="H285" s="7">
        <v>85732</v>
      </c>
      <c r="I285" s="143"/>
      <c r="J285" s="144"/>
      <c r="K285" s="145"/>
      <c r="L285" t="str">
        <f t="shared" si="13"/>
        <v>55435</v>
      </c>
      <c r="M285">
        <f t="shared" si="14"/>
        <v>55435</v>
      </c>
      <c r="N285" s="37">
        <f t="shared" si="15"/>
        <v>816499</v>
      </c>
    </row>
    <row r="286" spans="1:14" x14ac:dyDescent="0.3">
      <c r="A286" s="3">
        <v>1</v>
      </c>
      <c r="B286" s="142"/>
      <c r="C286" s="4" t="s">
        <v>365</v>
      </c>
      <c r="D286" s="5">
        <v>44901</v>
      </c>
      <c r="E286" s="6" t="s">
        <v>80</v>
      </c>
      <c r="F286" s="7">
        <v>871381</v>
      </c>
      <c r="G286" s="6" t="s">
        <v>17</v>
      </c>
      <c r="H286" s="7">
        <v>91495</v>
      </c>
      <c r="I286" s="143"/>
      <c r="J286" s="144"/>
      <c r="K286" s="145"/>
      <c r="L286" t="str">
        <f t="shared" si="13"/>
        <v>54406</v>
      </c>
      <c r="M286">
        <f t="shared" si="14"/>
        <v>54406</v>
      </c>
      <c r="N286" s="37">
        <f t="shared" si="15"/>
        <v>871381</v>
      </c>
    </row>
    <row r="287" spans="1:14" x14ac:dyDescent="0.3">
      <c r="A287" s="3">
        <v>1</v>
      </c>
      <c r="B287" s="142"/>
      <c r="C287" s="4" t="s">
        <v>366</v>
      </c>
      <c r="D287" s="5">
        <v>44909</v>
      </c>
      <c r="E287" s="6" t="s">
        <v>80</v>
      </c>
      <c r="F287" s="7">
        <v>957572</v>
      </c>
      <c r="G287" s="6" t="s">
        <v>17</v>
      </c>
      <c r="H287" s="7">
        <v>100545</v>
      </c>
      <c r="I287" s="143"/>
      <c r="J287" s="144"/>
      <c r="K287" s="145"/>
      <c r="L287" t="str">
        <f t="shared" si="13"/>
        <v>55444</v>
      </c>
      <c r="M287">
        <f t="shared" si="14"/>
        <v>55444</v>
      </c>
      <c r="N287" s="37">
        <f t="shared" si="15"/>
        <v>957572</v>
      </c>
    </row>
    <row r="288" spans="1:14" x14ac:dyDescent="0.3">
      <c r="A288" s="3">
        <v>1</v>
      </c>
      <c r="B288" s="142"/>
      <c r="C288" s="4" t="s">
        <v>367</v>
      </c>
      <c r="D288" s="5">
        <v>44908</v>
      </c>
      <c r="E288" s="6" t="s">
        <v>180</v>
      </c>
      <c r="F288" s="7">
        <v>617736</v>
      </c>
      <c r="G288" s="6" t="s">
        <v>17</v>
      </c>
      <c r="H288" s="7">
        <v>64862</v>
      </c>
      <c r="I288" s="143"/>
      <c r="J288" s="144"/>
      <c r="K288" s="145"/>
      <c r="L288" t="str">
        <f t="shared" si="13"/>
        <v>55358</v>
      </c>
      <c r="M288">
        <f t="shared" si="14"/>
        <v>55358</v>
      </c>
      <c r="N288" s="37">
        <f t="shared" si="15"/>
        <v>617736</v>
      </c>
    </row>
    <row r="289" spans="1:14" x14ac:dyDescent="0.3">
      <c r="A289" s="3">
        <v>1</v>
      </c>
      <c r="B289" s="142"/>
      <c r="C289" s="4" t="s">
        <v>368</v>
      </c>
      <c r="D289" s="5">
        <v>44907</v>
      </c>
      <c r="E289" s="6" t="s">
        <v>115</v>
      </c>
      <c r="F289" s="7">
        <v>1083762</v>
      </c>
      <c r="G289" s="6" t="s">
        <v>17</v>
      </c>
      <c r="H289" s="7">
        <v>113795</v>
      </c>
      <c r="I289" s="143"/>
      <c r="J289" s="144"/>
      <c r="K289" s="145"/>
      <c r="L289" t="str">
        <f t="shared" si="13"/>
        <v>55285</v>
      </c>
      <c r="M289">
        <f t="shared" si="14"/>
        <v>55285</v>
      </c>
      <c r="N289" s="37">
        <f t="shared" si="15"/>
        <v>1083762</v>
      </c>
    </row>
    <row r="290" spans="1:14" x14ac:dyDescent="0.3">
      <c r="A290" s="3">
        <v>1</v>
      </c>
      <c r="B290" s="142"/>
      <c r="C290" s="4" t="s">
        <v>369</v>
      </c>
      <c r="D290" s="5">
        <v>44909</v>
      </c>
      <c r="E290" s="6" t="s">
        <v>115</v>
      </c>
      <c r="F290" s="7">
        <v>457979</v>
      </c>
      <c r="G290" s="6" t="s">
        <v>17</v>
      </c>
      <c r="H290" s="7">
        <v>48088</v>
      </c>
      <c r="I290" s="143"/>
      <c r="J290" s="144"/>
      <c r="K290" s="145"/>
      <c r="L290" t="str">
        <f t="shared" si="13"/>
        <v>55428</v>
      </c>
      <c r="M290">
        <f t="shared" si="14"/>
        <v>55428</v>
      </c>
      <c r="N290" s="37">
        <f t="shared" si="15"/>
        <v>457979</v>
      </c>
    </row>
    <row r="291" spans="1:14" x14ac:dyDescent="0.3">
      <c r="A291" s="3">
        <v>1</v>
      </c>
      <c r="B291" s="142"/>
      <c r="C291" s="4" t="s">
        <v>370</v>
      </c>
      <c r="D291" s="5">
        <v>44916</v>
      </c>
      <c r="E291" s="6" t="s">
        <v>119</v>
      </c>
      <c r="F291" s="7">
        <v>1521687</v>
      </c>
      <c r="G291" s="6" t="s">
        <v>17</v>
      </c>
      <c r="H291" s="7">
        <v>159777</v>
      </c>
      <c r="I291" s="143"/>
      <c r="J291" s="144"/>
      <c r="K291" s="145"/>
      <c r="L291" t="str">
        <f t="shared" si="13"/>
        <v>56201</v>
      </c>
      <c r="M291">
        <f t="shared" si="14"/>
        <v>56201</v>
      </c>
      <c r="N291" s="37">
        <f t="shared" si="15"/>
        <v>1521687</v>
      </c>
    </row>
    <row r="292" spans="1:14" x14ac:dyDescent="0.3">
      <c r="A292" s="3">
        <v>1</v>
      </c>
      <c r="B292" s="142"/>
      <c r="C292" s="4" t="s">
        <v>371</v>
      </c>
      <c r="D292" s="5">
        <v>44917</v>
      </c>
      <c r="E292" s="6" t="s">
        <v>119</v>
      </c>
      <c r="F292" s="7">
        <v>491765</v>
      </c>
      <c r="G292" s="6" t="s">
        <v>17</v>
      </c>
      <c r="H292" s="7">
        <v>51635</v>
      </c>
      <c r="I292" s="143"/>
      <c r="J292" s="144"/>
      <c r="K292" s="145"/>
      <c r="L292" t="str">
        <f t="shared" si="13"/>
        <v>56519</v>
      </c>
      <c r="M292">
        <f t="shared" si="14"/>
        <v>56519</v>
      </c>
      <c r="N292" s="37">
        <f t="shared" si="15"/>
        <v>491765</v>
      </c>
    </row>
    <row r="293" spans="1:14" x14ac:dyDescent="0.3">
      <c r="A293" s="3">
        <v>1</v>
      </c>
      <c r="B293" s="142"/>
      <c r="C293" s="4" t="s">
        <v>372</v>
      </c>
      <c r="D293" s="5">
        <v>44904</v>
      </c>
      <c r="E293" s="6" t="s">
        <v>80</v>
      </c>
      <c r="F293" s="7">
        <v>2575530</v>
      </c>
      <c r="G293" s="6" t="s">
        <v>17</v>
      </c>
      <c r="H293" s="7">
        <v>270431</v>
      </c>
      <c r="I293" s="143"/>
      <c r="J293" s="144"/>
      <c r="K293" s="145"/>
      <c r="L293" t="str">
        <f t="shared" si="13"/>
        <v>55231</v>
      </c>
      <c r="M293">
        <f t="shared" si="14"/>
        <v>55231</v>
      </c>
      <c r="N293" s="37">
        <f t="shared" si="15"/>
        <v>2575530</v>
      </c>
    </row>
    <row r="294" spans="1:14" x14ac:dyDescent="0.3">
      <c r="A294" s="3">
        <v>1</v>
      </c>
      <c r="B294" s="142"/>
      <c r="C294" s="4" t="s">
        <v>373</v>
      </c>
      <c r="D294" s="5">
        <v>44909</v>
      </c>
      <c r="E294" s="6" t="s">
        <v>180</v>
      </c>
      <c r="F294" s="7">
        <v>687735</v>
      </c>
      <c r="G294" s="6" t="s">
        <v>17</v>
      </c>
      <c r="H294" s="7">
        <v>72212</v>
      </c>
      <c r="I294" s="143"/>
      <c r="J294" s="144"/>
      <c r="K294" s="145"/>
      <c r="L294" t="str">
        <f t="shared" si="13"/>
        <v>55408</v>
      </c>
      <c r="M294">
        <f t="shared" si="14"/>
        <v>55408</v>
      </c>
      <c r="N294" s="37">
        <f t="shared" si="15"/>
        <v>687735</v>
      </c>
    </row>
    <row r="295" spans="1:14" x14ac:dyDescent="0.3">
      <c r="A295" s="3">
        <v>1</v>
      </c>
      <c r="B295" s="142"/>
      <c r="C295" s="4" t="s">
        <v>374</v>
      </c>
      <c r="D295" s="5">
        <v>44902</v>
      </c>
      <c r="E295" s="6" t="s">
        <v>180</v>
      </c>
      <c r="F295" s="7">
        <v>1146108</v>
      </c>
      <c r="G295" s="6" t="s">
        <v>17</v>
      </c>
      <c r="H295" s="7">
        <v>120341</v>
      </c>
      <c r="I295" s="143"/>
      <c r="J295" s="144"/>
      <c r="K295" s="145"/>
      <c r="L295" t="str">
        <f t="shared" si="13"/>
        <v>54481</v>
      </c>
      <c r="M295">
        <f t="shared" si="14"/>
        <v>54481</v>
      </c>
      <c r="N295" s="37">
        <f t="shared" si="15"/>
        <v>1146108</v>
      </c>
    </row>
    <row r="296" spans="1:14" x14ac:dyDescent="0.3">
      <c r="A296" s="3">
        <v>1</v>
      </c>
      <c r="B296" s="142"/>
      <c r="C296" s="4" t="s">
        <v>375</v>
      </c>
      <c r="D296" s="5">
        <v>44921</v>
      </c>
      <c r="E296" s="6" t="s">
        <v>236</v>
      </c>
      <c r="F296" s="7">
        <v>965159</v>
      </c>
      <c r="G296" s="6" t="s">
        <v>17</v>
      </c>
      <c r="H296" s="7">
        <v>101342</v>
      </c>
      <c r="I296" s="143"/>
      <c r="J296" s="144"/>
      <c r="K296" s="145"/>
      <c r="L296" t="str">
        <f t="shared" si="13"/>
        <v>56845</v>
      </c>
      <c r="M296">
        <f t="shared" si="14"/>
        <v>56845</v>
      </c>
      <c r="N296" s="37">
        <f t="shared" si="15"/>
        <v>965159</v>
      </c>
    </row>
    <row r="297" spans="1:14" x14ac:dyDescent="0.3">
      <c r="A297" s="3">
        <v>1</v>
      </c>
      <c r="B297" s="142"/>
      <c r="C297" s="4" t="s">
        <v>376</v>
      </c>
      <c r="D297" s="5">
        <v>44914</v>
      </c>
      <c r="E297" s="6" t="s">
        <v>80</v>
      </c>
      <c r="F297" s="7">
        <v>491765</v>
      </c>
      <c r="G297" s="6" t="s">
        <v>17</v>
      </c>
      <c r="H297" s="7">
        <v>51635</v>
      </c>
      <c r="I297" s="143"/>
      <c r="J297" s="144"/>
      <c r="K297" s="145"/>
      <c r="L297" t="str">
        <f t="shared" si="13"/>
        <v>56041</v>
      </c>
      <c r="M297">
        <f t="shared" si="14"/>
        <v>56041</v>
      </c>
      <c r="N297" s="37">
        <f t="shared" si="15"/>
        <v>491765</v>
      </c>
    </row>
    <row r="298" spans="1:14" x14ac:dyDescent="0.3">
      <c r="A298" s="3">
        <v>1</v>
      </c>
      <c r="B298" s="142"/>
      <c r="C298" s="4" t="s">
        <v>377</v>
      </c>
      <c r="D298" s="5">
        <v>44916</v>
      </c>
      <c r="E298" s="6" t="s">
        <v>119</v>
      </c>
      <c r="F298" s="7">
        <v>491765</v>
      </c>
      <c r="G298" s="6" t="s">
        <v>17</v>
      </c>
      <c r="H298" s="7">
        <v>51635</v>
      </c>
      <c r="I298" s="143"/>
      <c r="J298" s="144"/>
      <c r="K298" s="145"/>
      <c r="L298" t="str">
        <f t="shared" si="13"/>
        <v>56200</v>
      </c>
      <c r="M298">
        <f t="shared" si="14"/>
        <v>56200</v>
      </c>
      <c r="N298" s="37">
        <f t="shared" si="15"/>
        <v>491765</v>
      </c>
    </row>
    <row r="299" spans="1:14" x14ac:dyDescent="0.3">
      <c r="A299" s="3">
        <v>1</v>
      </c>
      <c r="B299" s="142"/>
      <c r="C299" s="4" t="s">
        <v>378</v>
      </c>
      <c r="D299" s="5">
        <v>44917</v>
      </c>
      <c r="E299" s="6" t="s">
        <v>80</v>
      </c>
      <c r="F299" s="7">
        <v>396527</v>
      </c>
      <c r="G299" s="6" t="s">
        <v>17</v>
      </c>
      <c r="H299" s="7">
        <v>41635</v>
      </c>
      <c r="I299" s="143"/>
      <c r="J299" s="144"/>
      <c r="K299" s="145"/>
      <c r="L299" t="str">
        <f t="shared" si="13"/>
        <v>56591</v>
      </c>
      <c r="M299">
        <f t="shared" si="14"/>
        <v>56591</v>
      </c>
      <c r="N299" s="37">
        <f t="shared" si="15"/>
        <v>396527</v>
      </c>
    </row>
    <row r="300" spans="1:14" x14ac:dyDescent="0.3">
      <c r="A300" s="3">
        <v>1</v>
      </c>
      <c r="B300" s="142"/>
      <c r="C300" s="4" t="s">
        <v>379</v>
      </c>
      <c r="D300" s="5">
        <v>44922</v>
      </c>
      <c r="E300" s="6" t="s">
        <v>80</v>
      </c>
      <c r="F300" s="7">
        <v>546512</v>
      </c>
      <c r="G300" s="6" t="s">
        <v>17</v>
      </c>
      <c r="H300" s="7">
        <v>57384</v>
      </c>
      <c r="I300" s="143"/>
      <c r="J300" s="144"/>
      <c r="K300" s="145"/>
      <c r="L300" t="str">
        <f t="shared" si="13"/>
        <v>56985</v>
      </c>
      <c r="M300">
        <f t="shared" si="14"/>
        <v>56985</v>
      </c>
      <c r="N300" s="37">
        <f t="shared" si="15"/>
        <v>546512</v>
      </c>
    </row>
    <row r="301" spans="1:14" x14ac:dyDescent="0.3">
      <c r="A301" s="3">
        <v>1</v>
      </c>
      <c r="B301" s="142"/>
      <c r="C301" s="4" t="s">
        <v>380</v>
      </c>
      <c r="D301" s="5">
        <v>44903</v>
      </c>
      <c r="E301" s="6" t="s">
        <v>180</v>
      </c>
      <c r="F301" s="7">
        <v>270983</v>
      </c>
      <c r="G301" s="6" t="s">
        <v>17</v>
      </c>
      <c r="H301" s="7">
        <v>28453</v>
      </c>
      <c r="I301" s="143"/>
      <c r="J301" s="144"/>
      <c r="K301" s="145"/>
      <c r="L301" t="str">
        <f t="shared" si="13"/>
        <v>54978</v>
      </c>
      <c r="M301">
        <f t="shared" si="14"/>
        <v>54978</v>
      </c>
      <c r="N301" s="37">
        <f t="shared" si="15"/>
        <v>270983</v>
      </c>
    </row>
    <row r="302" spans="1:14" x14ac:dyDescent="0.3">
      <c r="A302" s="3">
        <v>1</v>
      </c>
      <c r="B302" s="142"/>
      <c r="C302" s="4" t="s">
        <v>381</v>
      </c>
      <c r="D302" s="5">
        <v>44914</v>
      </c>
      <c r="E302" s="6" t="s">
        <v>119</v>
      </c>
      <c r="F302" s="7">
        <v>491765</v>
      </c>
      <c r="G302" s="6" t="s">
        <v>17</v>
      </c>
      <c r="H302" s="7">
        <v>51635</v>
      </c>
      <c r="I302" s="143"/>
      <c r="J302" s="144"/>
      <c r="K302" s="145"/>
      <c r="L302" t="str">
        <f t="shared" si="13"/>
        <v>56049</v>
      </c>
      <c r="M302">
        <f t="shared" si="14"/>
        <v>56049</v>
      </c>
      <c r="N302" s="37">
        <f t="shared" si="15"/>
        <v>491765</v>
      </c>
    </row>
    <row r="303" spans="1:14" x14ac:dyDescent="0.3">
      <c r="A303" s="3">
        <v>1</v>
      </c>
      <c r="B303" s="142"/>
      <c r="C303" s="4" t="s">
        <v>382</v>
      </c>
      <c r="D303" s="5">
        <v>44923</v>
      </c>
      <c r="E303" s="6" t="s">
        <v>180</v>
      </c>
      <c r="F303" s="7">
        <v>326778</v>
      </c>
      <c r="G303" s="6" t="s">
        <v>17</v>
      </c>
      <c r="H303" s="7">
        <v>34312</v>
      </c>
      <c r="I303" s="143"/>
      <c r="J303" s="144"/>
      <c r="K303" s="145"/>
      <c r="L303" t="str">
        <f t="shared" si="13"/>
        <v>57058</v>
      </c>
      <c r="M303">
        <f t="shared" si="14"/>
        <v>57058</v>
      </c>
      <c r="N303" s="37">
        <f t="shared" si="15"/>
        <v>326778</v>
      </c>
    </row>
    <row r="304" spans="1:14" x14ac:dyDescent="0.3">
      <c r="A304" s="3">
        <v>1</v>
      </c>
      <c r="B304" s="142"/>
      <c r="C304" s="4" t="s">
        <v>383</v>
      </c>
      <c r="D304" s="5">
        <v>44916</v>
      </c>
      <c r="E304" s="6" t="s">
        <v>119</v>
      </c>
      <c r="F304" s="7">
        <v>1372855</v>
      </c>
      <c r="G304" s="6" t="s">
        <v>17</v>
      </c>
      <c r="H304" s="7">
        <v>144150</v>
      </c>
      <c r="I304" s="143"/>
      <c r="J304" s="144"/>
      <c r="K304" s="145"/>
      <c r="L304" t="str">
        <f t="shared" si="13"/>
        <v>56204</v>
      </c>
      <c r="M304">
        <f t="shared" si="14"/>
        <v>56204</v>
      </c>
      <c r="N304" s="37">
        <f t="shared" si="15"/>
        <v>1372855</v>
      </c>
    </row>
    <row r="305" spans="1:14" x14ac:dyDescent="0.3">
      <c r="A305" s="3">
        <v>1</v>
      </c>
      <c r="B305" s="142"/>
      <c r="C305" s="4" t="s">
        <v>384</v>
      </c>
      <c r="D305" s="5">
        <v>44916</v>
      </c>
      <c r="E305" s="6" t="s">
        <v>180</v>
      </c>
      <c r="F305" s="7">
        <v>1776585</v>
      </c>
      <c r="G305" s="6" t="s">
        <v>17</v>
      </c>
      <c r="H305" s="7">
        <v>186541</v>
      </c>
      <c r="I305" s="143"/>
      <c r="J305" s="144"/>
      <c r="K305" s="145"/>
      <c r="L305" t="str">
        <f t="shared" si="13"/>
        <v>56209</v>
      </c>
      <c r="M305">
        <f t="shared" si="14"/>
        <v>56209</v>
      </c>
      <c r="N305" s="37">
        <f t="shared" si="15"/>
        <v>1776585</v>
      </c>
    </row>
    <row r="306" spans="1:14" x14ac:dyDescent="0.3">
      <c r="A306" s="3">
        <v>1</v>
      </c>
      <c r="B306" s="142"/>
      <c r="C306" s="4" t="s">
        <v>385</v>
      </c>
      <c r="D306" s="5">
        <v>44907</v>
      </c>
      <c r="E306" s="6" t="s">
        <v>115</v>
      </c>
      <c r="F306" s="7">
        <v>1839941</v>
      </c>
      <c r="G306" s="6" t="s">
        <v>17</v>
      </c>
      <c r="H306" s="7">
        <v>193194</v>
      </c>
      <c r="I306" s="143"/>
      <c r="J306" s="144"/>
      <c r="K306" s="145"/>
      <c r="L306" t="str">
        <f t="shared" si="13"/>
        <v>55282</v>
      </c>
      <c r="M306">
        <f t="shared" si="14"/>
        <v>55282</v>
      </c>
      <c r="N306" s="37">
        <f t="shared" si="15"/>
        <v>1839941</v>
      </c>
    </row>
    <row r="307" spans="1:14" x14ac:dyDescent="0.3">
      <c r="A307" s="3">
        <v>1</v>
      </c>
      <c r="B307" s="142"/>
      <c r="C307" s="4" t="s">
        <v>386</v>
      </c>
      <c r="D307" s="5">
        <v>44909</v>
      </c>
      <c r="E307" s="6" t="s">
        <v>115</v>
      </c>
      <c r="F307" s="7">
        <v>771110</v>
      </c>
      <c r="G307" s="6" t="s">
        <v>17</v>
      </c>
      <c r="H307" s="7">
        <v>80967</v>
      </c>
      <c r="I307" s="143"/>
      <c r="J307" s="144"/>
      <c r="K307" s="145"/>
      <c r="L307" t="str">
        <f t="shared" si="13"/>
        <v>55425</v>
      </c>
      <c r="M307">
        <f t="shared" si="14"/>
        <v>55425</v>
      </c>
      <c r="N307" s="37">
        <f t="shared" si="15"/>
        <v>771110</v>
      </c>
    </row>
    <row r="308" spans="1:14" x14ac:dyDescent="0.3">
      <c r="A308" s="3">
        <v>1</v>
      </c>
      <c r="B308" s="142"/>
      <c r="C308" s="4" t="s">
        <v>387</v>
      </c>
      <c r="D308" s="5">
        <v>44915</v>
      </c>
      <c r="E308" s="6" t="s">
        <v>80</v>
      </c>
      <c r="F308" s="7">
        <v>491765</v>
      </c>
      <c r="G308" s="6" t="s">
        <v>17</v>
      </c>
      <c r="H308" s="7">
        <v>51635</v>
      </c>
      <c r="I308" s="143"/>
      <c r="J308" s="144"/>
      <c r="K308" s="145"/>
      <c r="L308" t="str">
        <f t="shared" si="13"/>
        <v>56178</v>
      </c>
      <c r="M308">
        <f t="shared" si="14"/>
        <v>56178</v>
      </c>
      <c r="N308" s="37">
        <f t="shared" si="15"/>
        <v>491765</v>
      </c>
    </row>
    <row r="309" spans="1:14" x14ac:dyDescent="0.3">
      <c r="A309" s="3">
        <v>1</v>
      </c>
      <c r="B309" s="142"/>
      <c r="C309" s="4" t="s">
        <v>388</v>
      </c>
      <c r="D309" s="5">
        <v>44919</v>
      </c>
      <c r="E309" s="6" t="s">
        <v>180</v>
      </c>
      <c r="F309" s="7">
        <v>295059</v>
      </c>
      <c r="G309" s="6" t="s">
        <v>17</v>
      </c>
      <c r="H309" s="7">
        <v>30981</v>
      </c>
      <c r="I309" s="143"/>
      <c r="J309" s="144"/>
      <c r="K309" s="145"/>
      <c r="L309" t="str">
        <f t="shared" si="13"/>
        <v>56816</v>
      </c>
      <c r="M309">
        <f t="shared" si="14"/>
        <v>56816</v>
      </c>
      <c r="N309" s="37">
        <f t="shared" si="15"/>
        <v>295059</v>
      </c>
    </row>
    <row r="310" spans="1:14" x14ac:dyDescent="0.3">
      <c r="A310" s="3">
        <v>1</v>
      </c>
      <c r="B310" s="142"/>
      <c r="C310" s="4" t="s">
        <v>389</v>
      </c>
      <c r="D310" s="5">
        <v>44925</v>
      </c>
      <c r="E310" s="6" t="s">
        <v>180</v>
      </c>
      <c r="F310" s="7">
        <v>749762</v>
      </c>
      <c r="G310" s="6" t="s">
        <v>17</v>
      </c>
      <c r="H310" s="7">
        <v>78725</v>
      </c>
      <c r="I310" s="143"/>
      <c r="J310" s="144"/>
      <c r="K310" s="145"/>
      <c r="L310" t="str">
        <f t="shared" si="13"/>
        <v>57658</v>
      </c>
      <c r="M310">
        <f t="shared" si="14"/>
        <v>57658</v>
      </c>
      <c r="N310" s="37">
        <f t="shared" si="15"/>
        <v>749762</v>
      </c>
    </row>
    <row r="311" spans="1:14" x14ac:dyDescent="0.3">
      <c r="A311" s="3">
        <v>1</v>
      </c>
      <c r="B311" s="142"/>
      <c r="C311" s="4" t="s">
        <v>390</v>
      </c>
      <c r="D311" s="5">
        <v>44925</v>
      </c>
      <c r="E311" s="6" t="s">
        <v>115</v>
      </c>
      <c r="F311" s="7">
        <v>491765</v>
      </c>
      <c r="G311" s="6" t="s">
        <v>17</v>
      </c>
      <c r="H311" s="7">
        <v>51635</v>
      </c>
      <c r="I311" s="143"/>
      <c r="J311" s="144"/>
      <c r="K311" s="145"/>
      <c r="L311" t="str">
        <f t="shared" si="13"/>
        <v>57627</v>
      </c>
      <c r="M311">
        <f t="shared" si="14"/>
        <v>57627</v>
      </c>
      <c r="N311" s="37">
        <f t="shared" si="15"/>
        <v>491765</v>
      </c>
    </row>
    <row r="312" spans="1:14" x14ac:dyDescent="0.3">
      <c r="A312" s="3">
        <v>1</v>
      </c>
      <c r="B312" s="142"/>
      <c r="C312" s="4" t="s">
        <v>391</v>
      </c>
      <c r="D312" s="5">
        <v>44925</v>
      </c>
      <c r="E312" s="6" t="s">
        <v>115</v>
      </c>
      <c r="F312" s="7">
        <v>708551</v>
      </c>
      <c r="G312" s="6" t="s">
        <v>17</v>
      </c>
      <c r="H312" s="7">
        <v>74398</v>
      </c>
      <c r="I312" s="143"/>
      <c r="J312" s="144"/>
      <c r="K312" s="145"/>
      <c r="L312" t="str">
        <f t="shared" si="13"/>
        <v>57640</v>
      </c>
      <c r="M312">
        <f t="shared" si="14"/>
        <v>57640</v>
      </c>
      <c r="N312" s="37">
        <f t="shared" si="15"/>
        <v>708551</v>
      </c>
    </row>
    <row r="313" spans="1:14" x14ac:dyDescent="0.3">
      <c r="A313" s="3">
        <v>1</v>
      </c>
      <c r="B313" s="142"/>
      <c r="C313" s="4" t="s">
        <v>392</v>
      </c>
      <c r="D313" s="5">
        <v>44911</v>
      </c>
      <c r="E313" s="6" t="s">
        <v>115</v>
      </c>
      <c r="F313" s="7">
        <v>996241</v>
      </c>
      <c r="G313" s="6" t="s">
        <v>17</v>
      </c>
      <c r="H313" s="7">
        <v>104605</v>
      </c>
      <c r="I313" s="143"/>
      <c r="J313" s="144"/>
      <c r="K313" s="145"/>
      <c r="L313" t="str">
        <f t="shared" si="13"/>
        <v>55901</v>
      </c>
      <c r="M313">
        <f t="shared" si="14"/>
        <v>55901</v>
      </c>
      <c r="N313" s="37">
        <f t="shared" si="15"/>
        <v>996241</v>
      </c>
    </row>
    <row r="314" spans="1:14" x14ac:dyDescent="0.3">
      <c r="A314" s="3">
        <v>1</v>
      </c>
      <c r="B314" s="142"/>
      <c r="C314" s="4" t="s">
        <v>393</v>
      </c>
      <c r="D314" s="5">
        <v>44900</v>
      </c>
      <c r="E314" s="6" t="s">
        <v>47</v>
      </c>
      <c r="F314" s="7">
        <v>710159</v>
      </c>
      <c r="G314" s="6" t="s">
        <v>17</v>
      </c>
      <c r="H314" s="7">
        <v>74567</v>
      </c>
      <c r="I314" s="143"/>
      <c r="J314" s="144"/>
      <c r="K314" s="145"/>
      <c r="L314" t="str">
        <f t="shared" si="13"/>
        <v>54330</v>
      </c>
      <c r="M314">
        <f t="shared" si="14"/>
        <v>54330</v>
      </c>
      <c r="N314" s="37">
        <f t="shared" si="15"/>
        <v>710159</v>
      </c>
    </row>
    <row r="315" spans="1:14" x14ac:dyDescent="0.3">
      <c r="A315" s="3">
        <v>1</v>
      </c>
      <c r="B315" s="142"/>
      <c r="C315" s="4" t="s">
        <v>394</v>
      </c>
      <c r="D315" s="5">
        <v>44897</v>
      </c>
      <c r="E315" s="6" t="s">
        <v>119</v>
      </c>
      <c r="F315" s="7">
        <v>1772144</v>
      </c>
      <c r="G315" s="6" t="s">
        <v>17</v>
      </c>
      <c r="H315" s="7">
        <v>186075</v>
      </c>
      <c r="I315" s="143"/>
      <c r="J315" s="144"/>
      <c r="K315" s="145"/>
      <c r="L315" t="str">
        <f t="shared" si="13"/>
        <v>53966</v>
      </c>
      <c r="M315">
        <f t="shared" si="14"/>
        <v>53966</v>
      </c>
      <c r="N315" s="37">
        <f t="shared" si="15"/>
        <v>1772144</v>
      </c>
    </row>
    <row r="316" spans="1:14" x14ac:dyDescent="0.3">
      <c r="A316" s="3">
        <v>1</v>
      </c>
      <c r="B316" s="142"/>
      <c r="C316" s="4" t="s">
        <v>395</v>
      </c>
      <c r="D316" s="5">
        <v>44901</v>
      </c>
      <c r="E316" s="6" t="s">
        <v>115</v>
      </c>
      <c r="F316" s="7">
        <v>997180</v>
      </c>
      <c r="G316" s="6" t="s">
        <v>17</v>
      </c>
      <c r="H316" s="7">
        <v>104704</v>
      </c>
      <c r="I316" s="143"/>
      <c r="J316" s="144"/>
      <c r="K316" s="145"/>
      <c r="L316" t="str">
        <f t="shared" si="13"/>
        <v>54434</v>
      </c>
      <c r="M316">
        <f t="shared" si="14"/>
        <v>54434</v>
      </c>
      <c r="N316" s="37">
        <f t="shared" si="15"/>
        <v>997180</v>
      </c>
    </row>
    <row r="317" spans="1:14" x14ac:dyDescent="0.3">
      <c r="A317" s="3">
        <v>1</v>
      </c>
      <c r="B317" s="142"/>
      <c r="C317" s="4" t="s">
        <v>396</v>
      </c>
      <c r="D317" s="5">
        <v>44905</v>
      </c>
      <c r="E317" s="6" t="s">
        <v>115</v>
      </c>
      <c r="F317" s="7">
        <v>760778</v>
      </c>
      <c r="G317" s="6" t="s">
        <v>17</v>
      </c>
      <c r="H317" s="7">
        <v>79882</v>
      </c>
      <c r="I317" s="143"/>
      <c r="J317" s="144"/>
      <c r="K317" s="145"/>
      <c r="L317" t="str">
        <f t="shared" si="13"/>
        <v>55260</v>
      </c>
      <c r="M317">
        <f t="shared" si="14"/>
        <v>55260</v>
      </c>
      <c r="N317" s="37">
        <f t="shared" si="15"/>
        <v>760778</v>
      </c>
    </row>
    <row r="318" spans="1:14" x14ac:dyDescent="0.3">
      <c r="A318" s="3">
        <v>1</v>
      </c>
      <c r="B318" s="142"/>
      <c r="C318" s="4" t="s">
        <v>397</v>
      </c>
      <c r="D318" s="5">
        <v>44902</v>
      </c>
      <c r="E318" s="6" t="s">
        <v>80</v>
      </c>
      <c r="F318" s="7">
        <v>1183289</v>
      </c>
      <c r="G318" s="6" t="s">
        <v>17</v>
      </c>
      <c r="H318" s="7">
        <v>124245</v>
      </c>
      <c r="I318" s="143"/>
      <c r="J318" s="144"/>
      <c r="K318" s="145"/>
      <c r="L318" t="str">
        <f t="shared" si="13"/>
        <v>54471</v>
      </c>
      <c r="M318">
        <f t="shared" si="14"/>
        <v>54471</v>
      </c>
      <c r="N318" s="37">
        <f t="shared" si="15"/>
        <v>1183289</v>
      </c>
    </row>
    <row r="319" spans="1:14" x14ac:dyDescent="0.3">
      <c r="A319" s="3">
        <v>1</v>
      </c>
      <c r="B319" s="142"/>
      <c r="C319" s="4" t="s">
        <v>398</v>
      </c>
      <c r="D319" s="5">
        <v>44905</v>
      </c>
      <c r="E319" s="6" t="s">
        <v>180</v>
      </c>
      <c r="F319" s="7">
        <v>942916</v>
      </c>
      <c r="G319" s="6" t="s">
        <v>17</v>
      </c>
      <c r="H319" s="7">
        <v>99006</v>
      </c>
      <c r="I319" s="143"/>
      <c r="J319" s="144"/>
      <c r="K319" s="145"/>
      <c r="L319" t="str">
        <f t="shared" si="13"/>
        <v>55239</v>
      </c>
      <c r="M319">
        <f t="shared" si="14"/>
        <v>55239</v>
      </c>
      <c r="N319" s="37">
        <f t="shared" si="15"/>
        <v>942916</v>
      </c>
    </row>
    <row r="320" spans="1:14" x14ac:dyDescent="0.3">
      <c r="A320" s="3">
        <v>1</v>
      </c>
      <c r="B320" s="142"/>
      <c r="C320" s="4" t="s">
        <v>399</v>
      </c>
      <c r="D320" s="5">
        <v>44909</v>
      </c>
      <c r="E320" s="6" t="s">
        <v>119</v>
      </c>
      <c r="F320" s="7">
        <v>216786</v>
      </c>
      <c r="G320" s="6" t="s">
        <v>17</v>
      </c>
      <c r="H320" s="7">
        <v>22763</v>
      </c>
      <c r="I320" s="143"/>
      <c r="J320" s="144"/>
      <c r="K320" s="145"/>
      <c r="L320" t="str">
        <f t="shared" si="13"/>
        <v>55467</v>
      </c>
      <c r="M320">
        <f t="shared" si="14"/>
        <v>55467</v>
      </c>
      <c r="N320" s="37">
        <f t="shared" si="15"/>
        <v>216786</v>
      </c>
    </row>
    <row r="321" spans="1:14" x14ac:dyDescent="0.3">
      <c r="A321" s="3">
        <v>1</v>
      </c>
      <c r="B321" s="142"/>
      <c r="C321" s="4" t="s">
        <v>400</v>
      </c>
      <c r="D321" s="5">
        <v>44905</v>
      </c>
      <c r="E321" s="6" t="s">
        <v>180</v>
      </c>
      <c r="F321" s="7">
        <v>597744</v>
      </c>
      <c r="G321" s="6" t="s">
        <v>17</v>
      </c>
      <c r="H321" s="7">
        <v>62763</v>
      </c>
      <c r="I321" s="143"/>
      <c r="J321" s="144"/>
      <c r="K321" s="145"/>
      <c r="L321" t="str">
        <f t="shared" si="13"/>
        <v>55263</v>
      </c>
      <c r="M321">
        <f t="shared" si="14"/>
        <v>55263</v>
      </c>
      <c r="N321" s="37">
        <f t="shared" si="15"/>
        <v>597744</v>
      </c>
    </row>
    <row r="322" spans="1:14" x14ac:dyDescent="0.3">
      <c r="A322" s="3">
        <v>1</v>
      </c>
      <c r="B322" s="142"/>
      <c r="C322" s="4" t="s">
        <v>401</v>
      </c>
      <c r="D322" s="5">
        <v>44908</v>
      </c>
      <c r="E322" s="6" t="s">
        <v>119</v>
      </c>
      <c r="F322" s="7">
        <v>1355635</v>
      </c>
      <c r="G322" s="6" t="s">
        <v>17</v>
      </c>
      <c r="H322" s="7">
        <v>142342</v>
      </c>
      <c r="I322" s="143"/>
      <c r="J322" s="144"/>
      <c r="K322" s="145"/>
      <c r="L322" t="str">
        <f t="shared" si="13"/>
        <v>55352</v>
      </c>
      <c r="M322">
        <f t="shared" si="14"/>
        <v>55352</v>
      </c>
      <c r="N322" s="37">
        <f t="shared" si="15"/>
        <v>1355635</v>
      </c>
    </row>
    <row r="323" spans="1:14" x14ac:dyDescent="0.3">
      <c r="A323" s="3">
        <v>1</v>
      </c>
      <c r="B323" s="142"/>
      <c r="C323" s="4" t="s">
        <v>402</v>
      </c>
      <c r="D323" s="5">
        <v>44909</v>
      </c>
      <c r="E323" s="6" t="s">
        <v>115</v>
      </c>
      <c r="F323" s="7">
        <v>1033286</v>
      </c>
      <c r="G323" s="6" t="s">
        <v>17</v>
      </c>
      <c r="H323" s="7">
        <v>108495</v>
      </c>
      <c r="I323" s="143"/>
      <c r="J323" s="144"/>
      <c r="K323" s="145"/>
      <c r="L323" t="str">
        <f t="shared" si="13"/>
        <v>55429</v>
      </c>
      <c r="M323">
        <f t="shared" si="14"/>
        <v>55429</v>
      </c>
      <c r="N323" s="37">
        <f t="shared" si="15"/>
        <v>1033286</v>
      </c>
    </row>
    <row r="324" spans="1:14" x14ac:dyDescent="0.3">
      <c r="A324" s="3">
        <v>1</v>
      </c>
      <c r="B324" s="142"/>
      <c r="C324" s="4" t="s">
        <v>403</v>
      </c>
      <c r="D324" s="5">
        <v>44917</v>
      </c>
      <c r="E324" s="6" t="s">
        <v>115</v>
      </c>
      <c r="F324" s="7">
        <v>613314</v>
      </c>
      <c r="G324" s="6" t="s">
        <v>17</v>
      </c>
      <c r="H324" s="7">
        <v>64398</v>
      </c>
      <c r="I324" s="143"/>
      <c r="J324" s="144"/>
      <c r="K324" s="145"/>
      <c r="L324" t="str">
        <f t="shared" si="13"/>
        <v>56537</v>
      </c>
      <c r="M324">
        <f t="shared" si="14"/>
        <v>56537</v>
      </c>
      <c r="N324" s="37">
        <f t="shared" si="15"/>
        <v>613314</v>
      </c>
    </row>
    <row r="325" spans="1:14" x14ac:dyDescent="0.3">
      <c r="A325" s="3">
        <v>1</v>
      </c>
      <c r="B325" s="142"/>
      <c r="C325" s="4" t="s">
        <v>404</v>
      </c>
      <c r="D325" s="5">
        <v>44904</v>
      </c>
      <c r="E325" s="6" t="s">
        <v>119</v>
      </c>
      <c r="F325" s="7">
        <v>913939</v>
      </c>
      <c r="G325" s="6" t="s">
        <v>17</v>
      </c>
      <c r="H325" s="7">
        <v>95964</v>
      </c>
      <c r="I325" s="143"/>
      <c r="J325" s="144"/>
      <c r="K325" s="145"/>
      <c r="L325" t="str">
        <f t="shared" si="13"/>
        <v>55228</v>
      </c>
      <c r="M325">
        <f t="shared" si="14"/>
        <v>55228</v>
      </c>
      <c r="N325" s="37">
        <f t="shared" si="15"/>
        <v>913939</v>
      </c>
    </row>
    <row r="326" spans="1:14" x14ac:dyDescent="0.3">
      <c r="A326" s="3">
        <v>1</v>
      </c>
      <c r="B326" s="142"/>
      <c r="C326" s="4" t="s">
        <v>405</v>
      </c>
      <c r="D326" s="5">
        <v>44914</v>
      </c>
      <c r="E326" s="6" t="s">
        <v>180</v>
      </c>
      <c r="F326" s="7">
        <v>491765</v>
      </c>
      <c r="G326" s="6" t="s">
        <v>17</v>
      </c>
      <c r="H326" s="7">
        <v>51635</v>
      </c>
      <c r="I326" s="143"/>
      <c r="J326" s="144"/>
      <c r="K326" s="145"/>
      <c r="L326" t="str">
        <f t="shared" si="13"/>
        <v>56064</v>
      </c>
      <c r="M326">
        <f t="shared" si="14"/>
        <v>56064</v>
      </c>
      <c r="N326" s="37">
        <f t="shared" si="15"/>
        <v>491765</v>
      </c>
    </row>
    <row r="327" spans="1:14" x14ac:dyDescent="0.3">
      <c r="A327" s="3">
        <v>1</v>
      </c>
      <c r="B327" s="142"/>
      <c r="C327" s="4" t="s">
        <v>406</v>
      </c>
      <c r="D327" s="5">
        <v>44916</v>
      </c>
      <c r="E327" s="6" t="s">
        <v>66</v>
      </c>
      <c r="F327" s="7">
        <v>491765</v>
      </c>
      <c r="G327" s="6" t="s">
        <v>17</v>
      </c>
      <c r="H327" s="7">
        <v>51635</v>
      </c>
      <c r="I327" s="143"/>
      <c r="J327" s="144"/>
      <c r="K327" s="145"/>
      <c r="L327" t="str">
        <f t="shared" ref="L327:L390" si="16">+RIGHT(C327,5)</f>
        <v>56248</v>
      </c>
      <c r="M327">
        <f t="shared" ref="M327:M390" si="17">+L327*1</f>
        <v>56248</v>
      </c>
      <c r="N327" s="37">
        <f t="shared" ref="N327:N390" si="18">+F327</f>
        <v>491765</v>
      </c>
    </row>
    <row r="328" spans="1:14" x14ac:dyDescent="0.3">
      <c r="A328" s="3">
        <v>1</v>
      </c>
      <c r="B328" s="142"/>
      <c r="C328" s="4" t="s">
        <v>407</v>
      </c>
      <c r="D328" s="5">
        <v>44917</v>
      </c>
      <c r="E328" s="6" t="s">
        <v>236</v>
      </c>
      <c r="F328" s="7">
        <v>433312</v>
      </c>
      <c r="G328" s="6" t="s">
        <v>17</v>
      </c>
      <c r="H328" s="7">
        <v>45498</v>
      </c>
      <c r="I328" s="143"/>
      <c r="J328" s="144"/>
      <c r="K328" s="145"/>
      <c r="L328" t="str">
        <f t="shared" si="16"/>
        <v>56439</v>
      </c>
      <c r="M328">
        <f t="shared" si="17"/>
        <v>56439</v>
      </c>
      <c r="N328" s="37">
        <f t="shared" si="18"/>
        <v>433312</v>
      </c>
    </row>
    <row r="329" spans="1:14" x14ac:dyDescent="0.3">
      <c r="A329" s="3">
        <v>1</v>
      </c>
      <c r="B329" s="142"/>
      <c r="C329" s="4" t="s">
        <v>408</v>
      </c>
      <c r="D329" s="5">
        <v>44917</v>
      </c>
      <c r="E329" s="6" t="s">
        <v>115</v>
      </c>
      <c r="F329" s="7">
        <v>491765</v>
      </c>
      <c r="G329" s="6" t="s">
        <v>17</v>
      </c>
      <c r="H329" s="7">
        <v>51635</v>
      </c>
      <c r="I329" s="143"/>
      <c r="J329" s="144"/>
      <c r="K329" s="145"/>
      <c r="L329" t="str">
        <f t="shared" si="16"/>
        <v>56511</v>
      </c>
      <c r="M329">
        <f t="shared" si="17"/>
        <v>56511</v>
      </c>
      <c r="N329" s="37">
        <f t="shared" si="18"/>
        <v>491765</v>
      </c>
    </row>
    <row r="330" spans="1:14" x14ac:dyDescent="0.3">
      <c r="A330" s="3">
        <v>1</v>
      </c>
      <c r="B330" s="142"/>
      <c r="C330" s="4" t="s">
        <v>409</v>
      </c>
      <c r="D330" s="5">
        <v>44914</v>
      </c>
      <c r="E330" s="6" t="s">
        <v>80</v>
      </c>
      <c r="F330" s="7">
        <v>1213027</v>
      </c>
      <c r="G330" s="6" t="s">
        <v>17</v>
      </c>
      <c r="H330" s="7">
        <v>127368</v>
      </c>
      <c r="I330" s="143"/>
      <c r="J330" s="144"/>
      <c r="K330" s="145"/>
      <c r="L330" t="str">
        <f t="shared" si="16"/>
        <v>56038</v>
      </c>
      <c r="M330">
        <f t="shared" si="17"/>
        <v>56038</v>
      </c>
      <c r="N330" s="37">
        <f t="shared" si="18"/>
        <v>1213027</v>
      </c>
    </row>
    <row r="331" spans="1:14" x14ac:dyDescent="0.3">
      <c r="A331" s="3">
        <v>1</v>
      </c>
      <c r="B331" s="142"/>
      <c r="C331" s="4" t="s">
        <v>410</v>
      </c>
      <c r="D331" s="5">
        <v>44916</v>
      </c>
      <c r="E331" s="6" t="s">
        <v>180</v>
      </c>
      <c r="F331" s="7">
        <v>256608</v>
      </c>
      <c r="G331" s="6" t="s">
        <v>17</v>
      </c>
      <c r="H331" s="7">
        <v>26944</v>
      </c>
      <c r="I331" s="143"/>
      <c r="J331" s="144"/>
      <c r="K331" s="145"/>
      <c r="L331" t="str">
        <f t="shared" si="16"/>
        <v>56216</v>
      </c>
      <c r="M331">
        <f t="shared" si="17"/>
        <v>56216</v>
      </c>
      <c r="N331" s="37">
        <f t="shared" si="18"/>
        <v>256608</v>
      </c>
    </row>
    <row r="332" spans="1:14" x14ac:dyDescent="0.3">
      <c r="A332" s="3">
        <v>1</v>
      </c>
      <c r="B332" s="142"/>
      <c r="C332" s="4" t="s">
        <v>411</v>
      </c>
      <c r="D332" s="5">
        <v>44900</v>
      </c>
      <c r="E332" s="6" t="s">
        <v>115</v>
      </c>
      <c r="F332" s="7">
        <v>522415</v>
      </c>
      <c r="G332" s="6" t="s">
        <v>17</v>
      </c>
      <c r="H332" s="7">
        <v>54854</v>
      </c>
      <c r="I332" s="143"/>
      <c r="J332" s="144"/>
      <c r="K332" s="145"/>
      <c r="L332" t="str">
        <f t="shared" si="16"/>
        <v>54329</v>
      </c>
      <c r="M332">
        <f t="shared" si="17"/>
        <v>54329</v>
      </c>
      <c r="N332" s="37">
        <f t="shared" si="18"/>
        <v>522415</v>
      </c>
    </row>
    <row r="333" spans="1:14" x14ac:dyDescent="0.3">
      <c r="A333" s="3">
        <v>1</v>
      </c>
      <c r="B333" s="142"/>
      <c r="C333" s="4" t="s">
        <v>412</v>
      </c>
      <c r="D333" s="5">
        <v>44921</v>
      </c>
      <c r="E333" s="6" t="s">
        <v>115</v>
      </c>
      <c r="F333" s="7">
        <v>708551</v>
      </c>
      <c r="G333" s="6" t="s">
        <v>17</v>
      </c>
      <c r="H333" s="7">
        <v>74398</v>
      </c>
      <c r="I333" s="143"/>
      <c r="J333" s="144"/>
      <c r="K333" s="145"/>
      <c r="L333" t="str">
        <f t="shared" si="16"/>
        <v>56883</v>
      </c>
      <c r="M333">
        <f t="shared" si="17"/>
        <v>56883</v>
      </c>
      <c r="N333" s="37">
        <f t="shared" si="18"/>
        <v>708551</v>
      </c>
    </row>
    <row r="334" spans="1:14" x14ac:dyDescent="0.3">
      <c r="A334" s="3">
        <v>1</v>
      </c>
      <c r="B334" s="142"/>
      <c r="C334" s="4" t="s">
        <v>413</v>
      </c>
      <c r="D334" s="5">
        <v>44923</v>
      </c>
      <c r="E334" s="6" t="s">
        <v>180</v>
      </c>
      <c r="F334" s="7">
        <v>809740</v>
      </c>
      <c r="G334" s="6" t="s">
        <v>17</v>
      </c>
      <c r="H334" s="7">
        <v>85023</v>
      </c>
      <c r="I334" s="143"/>
      <c r="J334" s="144"/>
      <c r="K334" s="145"/>
      <c r="L334" t="str">
        <f t="shared" si="16"/>
        <v>57060</v>
      </c>
      <c r="M334">
        <f t="shared" si="17"/>
        <v>57060</v>
      </c>
      <c r="N334" s="37">
        <f t="shared" si="18"/>
        <v>809740</v>
      </c>
    </row>
    <row r="335" spans="1:14" x14ac:dyDescent="0.3">
      <c r="A335" s="3">
        <v>1</v>
      </c>
      <c r="B335" s="142"/>
      <c r="C335" s="4" t="s">
        <v>414</v>
      </c>
      <c r="D335" s="5">
        <v>44921</v>
      </c>
      <c r="E335" s="6" t="s">
        <v>115</v>
      </c>
      <c r="F335" s="7">
        <v>943040</v>
      </c>
      <c r="G335" s="6" t="s">
        <v>17</v>
      </c>
      <c r="H335" s="7">
        <v>99019</v>
      </c>
      <c r="I335" s="143"/>
      <c r="J335" s="144"/>
      <c r="K335" s="145"/>
      <c r="L335" t="str">
        <f t="shared" si="16"/>
        <v>56881</v>
      </c>
      <c r="M335">
        <f t="shared" si="17"/>
        <v>56881</v>
      </c>
      <c r="N335" s="37">
        <f t="shared" si="18"/>
        <v>943040</v>
      </c>
    </row>
    <row r="336" spans="1:14" x14ac:dyDescent="0.3">
      <c r="A336" s="3">
        <v>1</v>
      </c>
      <c r="B336" s="142"/>
      <c r="C336" s="4" t="s">
        <v>415</v>
      </c>
      <c r="D336" s="5">
        <v>44916</v>
      </c>
      <c r="E336" s="6" t="s">
        <v>119</v>
      </c>
      <c r="F336" s="7">
        <v>491765</v>
      </c>
      <c r="G336" s="6" t="s">
        <v>17</v>
      </c>
      <c r="H336" s="7">
        <v>51635</v>
      </c>
      <c r="I336" s="143"/>
      <c r="J336" s="144"/>
      <c r="K336" s="145"/>
      <c r="L336" t="str">
        <f t="shared" si="16"/>
        <v>56240</v>
      </c>
      <c r="M336">
        <f t="shared" si="17"/>
        <v>56240</v>
      </c>
      <c r="N336" s="37">
        <f t="shared" si="18"/>
        <v>491765</v>
      </c>
    </row>
    <row r="337" spans="1:14" x14ac:dyDescent="0.3">
      <c r="A337" s="3">
        <v>1</v>
      </c>
      <c r="B337" s="142"/>
      <c r="C337" s="4" t="s">
        <v>416</v>
      </c>
      <c r="D337" s="5">
        <v>44921</v>
      </c>
      <c r="E337" s="6" t="s">
        <v>180</v>
      </c>
      <c r="F337" s="7">
        <v>491765</v>
      </c>
      <c r="G337" s="6" t="s">
        <v>17</v>
      </c>
      <c r="H337" s="7">
        <v>51635</v>
      </c>
      <c r="I337" s="143"/>
      <c r="J337" s="144"/>
      <c r="K337" s="145"/>
      <c r="L337" t="str">
        <f t="shared" si="16"/>
        <v>56857</v>
      </c>
      <c r="M337">
        <f t="shared" si="17"/>
        <v>56857</v>
      </c>
      <c r="N337" s="37">
        <f t="shared" si="18"/>
        <v>491765</v>
      </c>
    </row>
    <row r="338" spans="1:14" x14ac:dyDescent="0.3">
      <c r="A338" s="3">
        <v>1</v>
      </c>
      <c r="B338" s="142"/>
      <c r="C338" s="4" t="s">
        <v>417</v>
      </c>
      <c r="D338" s="5">
        <v>44921</v>
      </c>
      <c r="E338" s="6" t="s">
        <v>180</v>
      </c>
      <c r="F338" s="7">
        <v>708551</v>
      </c>
      <c r="G338" s="6" t="s">
        <v>17</v>
      </c>
      <c r="H338" s="7">
        <v>74398</v>
      </c>
      <c r="I338" s="143"/>
      <c r="J338" s="144"/>
      <c r="K338" s="145"/>
      <c r="L338" t="str">
        <f t="shared" si="16"/>
        <v>56864</v>
      </c>
      <c r="M338">
        <f t="shared" si="17"/>
        <v>56864</v>
      </c>
      <c r="N338" s="37">
        <f t="shared" si="18"/>
        <v>708551</v>
      </c>
    </row>
    <row r="339" spans="1:14" x14ac:dyDescent="0.3">
      <c r="A339" s="3">
        <v>1</v>
      </c>
      <c r="B339" s="142"/>
      <c r="C339" s="4" t="s">
        <v>418</v>
      </c>
      <c r="D339" s="5">
        <v>44921</v>
      </c>
      <c r="E339" s="6" t="s">
        <v>115</v>
      </c>
      <c r="F339" s="7">
        <v>629807</v>
      </c>
      <c r="G339" s="6" t="s">
        <v>17</v>
      </c>
      <c r="H339" s="7">
        <v>66130</v>
      </c>
      <c r="I339" s="143"/>
      <c r="J339" s="144"/>
      <c r="K339" s="145"/>
      <c r="L339" t="str">
        <f t="shared" si="16"/>
        <v>56850</v>
      </c>
      <c r="M339">
        <f t="shared" si="17"/>
        <v>56850</v>
      </c>
      <c r="N339" s="37">
        <f t="shared" si="18"/>
        <v>629807</v>
      </c>
    </row>
    <row r="340" spans="1:14" x14ac:dyDescent="0.3">
      <c r="A340" s="3">
        <v>1</v>
      </c>
      <c r="B340" s="142"/>
      <c r="C340" s="4" t="s">
        <v>419</v>
      </c>
      <c r="D340" s="5">
        <v>44922</v>
      </c>
      <c r="E340" s="6" t="s">
        <v>236</v>
      </c>
      <c r="F340" s="7">
        <v>367988</v>
      </c>
      <c r="G340" s="6" t="s">
        <v>17</v>
      </c>
      <c r="H340" s="7">
        <v>38639</v>
      </c>
      <c r="I340" s="143"/>
      <c r="J340" s="144"/>
      <c r="K340" s="145"/>
      <c r="L340" t="str">
        <f t="shared" si="16"/>
        <v>57025</v>
      </c>
      <c r="M340">
        <f t="shared" si="17"/>
        <v>57025</v>
      </c>
      <c r="N340" s="37">
        <f t="shared" si="18"/>
        <v>367988</v>
      </c>
    </row>
    <row r="341" spans="1:14" x14ac:dyDescent="0.3">
      <c r="A341" s="3">
        <v>1</v>
      </c>
      <c r="B341" s="142"/>
      <c r="C341" s="4" t="s">
        <v>420</v>
      </c>
      <c r="D341" s="5">
        <v>44923</v>
      </c>
      <c r="E341" s="6" t="s">
        <v>115</v>
      </c>
      <c r="F341" s="7">
        <v>1216200</v>
      </c>
      <c r="G341" s="6" t="s">
        <v>17</v>
      </c>
      <c r="H341" s="7">
        <v>127701</v>
      </c>
      <c r="I341" s="143"/>
      <c r="J341" s="144"/>
      <c r="K341" s="145"/>
      <c r="L341" t="str">
        <f t="shared" si="16"/>
        <v>57030</v>
      </c>
      <c r="M341">
        <f t="shared" si="17"/>
        <v>57030</v>
      </c>
      <c r="N341" s="37">
        <f t="shared" si="18"/>
        <v>1216200</v>
      </c>
    </row>
    <row r="342" spans="1:14" x14ac:dyDescent="0.3">
      <c r="A342" s="3">
        <v>1</v>
      </c>
      <c r="B342" s="142"/>
      <c r="C342" s="4" t="s">
        <v>421</v>
      </c>
      <c r="D342" s="5">
        <v>44919</v>
      </c>
      <c r="E342" s="6" t="s">
        <v>180</v>
      </c>
      <c r="F342" s="7">
        <v>780363</v>
      </c>
      <c r="G342" s="6" t="s">
        <v>17</v>
      </c>
      <c r="H342" s="7">
        <v>81938</v>
      </c>
      <c r="I342" s="143"/>
      <c r="J342" s="144"/>
      <c r="K342" s="145"/>
      <c r="L342" t="str">
        <f t="shared" si="16"/>
        <v>56817</v>
      </c>
      <c r="M342">
        <f t="shared" si="17"/>
        <v>56817</v>
      </c>
      <c r="N342" s="37">
        <f t="shared" si="18"/>
        <v>780363</v>
      </c>
    </row>
    <row r="343" spans="1:14" x14ac:dyDescent="0.3">
      <c r="A343" s="3">
        <v>1</v>
      </c>
      <c r="B343" s="142"/>
      <c r="C343" s="4" t="s">
        <v>422</v>
      </c>
      <c r="D343" s="5">
        <v>44909</v>
      </c>
      <c r="E343" s="6" t="s">
        <v>80</v>
      </c>
      <c r="F343" s="7">
        <v>2167329</v>
      </c>
      <c r="G343" s="6" t="s">
        <v>17</v>
      </c>
      <c r="H343" s="7">
        <v>227570</v>
      </c>
      <c r="I343" s="143"/>
      <c r="J343" s="144"/>
      <c r="K343" s="145"/>
      <c r="L343" t="str">
        <f t="shared" si="16"/>
        <v>55440</v>
      </c>
      <c r="M343">
        <f t="shared" si="17"/>
        <v>55440</v>
      </c>
      <c r="N343" s="37">
        <f t="shared" si="18"/>
        <v>2167329</v>
      </c>
    </row>
    <row r="344" spans="1:14" x14ac:dyDescent="0.3">
      <c r="A344" s="3">
        <v>1</v>
      </c>
      <c r="B344" s="142"/>
      <c r="C344" s="4" t="s">
        <v>423</v>
      </c>
      <c r="D344" s="5">
        <v>44896</v>
      </c>
      <c r="E344" s="6" t="s">
        <v>424</v>
      </c>
      <c r="F344" s="7">
        <v>599713</v>
      </c>
      <c r="G344" s="6" t="s">
        <v>17</v>
      </c>
      <c r="H344" s="7">
        <v>62970</v>
      </c>
      <c r="I344" s="143"/>
      <c r="J344" s="144"/>
      <c r="K344" s="145"/>
      <c r="L344" t="str">
        <f t="shared" si="16"/>
        <v>53841</v>
      </c>
      <c r="M344">
        <f t="shared" si="17"/>
        <v>53841</v>
      </c>
      <c r="N344" s="37">
        <f t="shared" si="18"/>
        <v>599713</v>
      </c>
    </row>
    <row r="345" spans="1:14" x14ac:dyDescent="0.3">
      <c r="A345" s="3">
        <v>1</v>
      </c>
      <c r="B345" s="142"/>
      <c r="C345" s="4" t="s">
        <v>425</v>
      </c>
      <c r="D345" s="5">
        <v>44901</v>
      </c>
      <c r="E345" s="6" t="s">
        <v>115</v>
      </c>
      <c r="F345" s="7">
        <v>267004</v>
      </c>
      <c r="G345" s="6" t="s">
        <v>17</v>
      </c>
      <c r="H345" s="7">
        <v>28035</v>
      </c>
      <c r="I345" s="143"/>
      <c r="J345" s="144"/>
      <c r="K345" s="145"/>
      <c r="L345" t="str">
        <f t="shared" si="16"/>
        <v>54405</v>
      </c>
      <c r="M345">
        <f t="shared" si="17"/>
        <v>54405</v>
      </c>
      <c r="N345" s="37">
        <f t="shared" si="18"/>
        <v>267004</v>
      </c>
    </row>
    <row r="346" spans="1:14" x14ac:dyDescent="0.3">
      <c r="A346" s="3">
        <v>1</v>
      </c>
      <c r="B346" s="142"/>
      <c r="C346" s="4" t="s">
        <v>426</v>
      </c>
      <c r="D346" s="5">
        <v>44898</v>
      </c>
      <c r="E346" s="6" t="s">
        <v>115</v>
      </c>
      <c r="F346" s="7">
        <v>522418</v>
      </c>
      <c r="G346" s="6" t="s">
        <v>17</v>
      </c>
      <c r="H346" s="7">
        <v>54854</v>
      </c>
      <c r="I346" s="143"/>
      <c r="J346" s="144"/>
      <c r="K346" s="145"/>
      <c r="L346" t="str">
        <f t="shared" si="16"/>
        <v>54257</v>
      </c>
      <c r="M346">
        <f t="shared" si="17"/>
        <v>54257</v>
      </c>
      <c r="N346" s="37">
        <f t="shared" si="18"/>
        <v>522418</v>
      </c>
    </row>
    <row r="347" spans="1:14" x14ac:dyDescent="0.3">
      <c r="A347" s="3">
        <v>1</v>
      </c>
      <c r="B347" s="142"/>
      <c r="C347" s="4" t="s">
        <v>427</v>
      </c>
      <c r="D347" s="5">
        <v>44898</v>
      </c>
      <c r="E347" s="6" t="s">
        <v>119</v>
      </c>
      <c r="F347" s="7">
        <v>599713</v>
      </c>
      <c r="G347" s="6" t="s">
        <v>17</v>
      </c>
      <c r="H347" s="7">
        <v>62970</v>
      </c>
      <c r="I347" s="143"/>
      <c r="J347" s="144"/>
      <c r="K347" s="145"/>
      <c r="L347" t="str">
        <f t="shared" si="16"/>
        <v>54275</v>
      </c>
      <c r="M347">
        <f t="shared" si="17"/>
        <v>54275</v>
      </c>
      <c r="N347" s="37">
        <f t="shared" si="18"/>
        <v>599713</v>
      </c>
    </row>
    <row r="348" spans="1:14" x14ac:dyDescent="0.3">
      <c r="A348" s="3">
        <v>1</v>
      </c>
      <c r="B348" s="142"/>
      <c r="C348" s="4" t="s">
        <v>428</v>
      </c>
      <c r="D348" s="5">
        <v>44902</v>
      </c>
      <c r="E348" s="6" t="s">
        <v>119</v>
      </c>
      <c r="F348" s="7">
        <v>870696</v>
      </c>
      <c r="G348" s="6" t="s">
        <v>17</v>
      </c>
      <c r="H348" s="7">
        <v>91423</v>
      </c>
      <c r="I348" s="143"/>
      <c r="J348" s="144"/>
      <c r="K348" s="145"/>
      <c r="L348" t="str">
        <f t="shared" si="16"/>
        <v>54486</v>
      </c>
      <c r="M348">
        <f t="shared" si="17"/>
        <v>54486</v>
      </c>
      <c r="N348" s="37">
        <f t="shared" si="18"/>
        <v>870696</v>
      </c>
    </row>
    <row r="349" spans="1:14" x14ac:dyDescent="0.3">
      <c r="A349" s="3">
        <v>1</v>
      </c>
      <c r="B349" s="142"/>
      <c r="C349" s="4" t="s">
        <v>429</v>
      </c>
      <c r="D349" s="5">
        <v>44905</v>
      </c>
      <c r="E349" s="6" t="s">
        <v>115</v>
      </c>
      <c r="F349" s="7">
        <v>1136722</v>
      </c>
      <c r="G349" s="6" t="s">
        <v>17</v>
      </c>
      <c r="H349" s="7">
        <v>119356</v>
      </c>
      <c r="I349" s="143"/>
      <c r="J349" s="144"/>
      <c r="K349" s="145"/>
      <c r="L349" t="str">
        <f t="shared" si="16"/>
        <v>55261</v>
      </c>
      <c r="M349">
        <f t="shared" si="17"/>
        <v>55261</v>
      </c>
      <c r="N349" s="37">
        <f t="shared" si="18"/>
        <v>1136722</v>
      </c>
    </row>
    <row r="350" spans="1:14" x14ac:dyDescent="0.3">
      <c r="A350" s="3">
        <v>1</v>
      </c>
      <c r="B350" s="142"/>
      <c r="C350" s="4" t="s">
        <v>430</v>
      </c>
      <c r="D350" s="5">
        <v>44907</v>
      </c>
      <c r="E350" s="6" t="s">
        <v>115</v>
      </c>
      <c r="F350" s="7">
        <v>599713</v>
      </c>
      <c r="G350" s="6" t="s">
        <v>17</v>
      </c>
      <c r="H350" s="7">
        <v>62970</v>
      </c>
      <c r="I350" s="143"/>
      <c r="J350" s="144"/>
      <c r="K350" s="145"/>
      <c r="L350" t="str">
        <f t="shared" si="16"/>
        <v>55301</v>
      </c>
      <c r="M350">
        <f t="shared" si="17"/>
        <v>55301</v>
      </c>
      <c r="N350" s="37">
        <f t="shared" si="18"/>
        <v>599713</v>
      </c>
    </row>
    <row r="351" spans="1:14" x14ac:dyDescent="0.3">
      <c r="A351" s="3">
        <v>1</v>
      </c>
      <c r="B351" s="142"/>
      <c r="C351" s="4" t="s">
        <v>431</v>
      </c>
      <c r="D351" s="5">
        <v>44902</v>
      </c>
      <c r="E351" s="6" t="s">
        <v>180</v>
      </c>
      <c r="F351" s="7">
        <v>474012</v>
      </c>
      <c r="G351" s="6" t="s">
        <v>17</v>
      </c>
      <c r="H351" s="7">
        <v>49771</v>
      </c>
      <c r="I351" s="143"/>
      <c r="J351" s="144"/>
      <c r="K351" s="145"/>
      <c r="L351" t="str">
        <f t="shared" si="16"/>
        <v>54468</v>
      </c>
      <c r="M351">
        <f t="shared" si="17"/>
        <v>54468</v>
      </c>
      <c r="N351" s="37">
        <f t="shared" si="18"/>
        <v>474012</v>
      </c>
    </row>
    <row r="352" spans="1:14" x14ac:dyDescent="0.3">
      <c r="A352" s="3">
        <v>1</v>
      </c>
      <c r="B352" s="142"/>
      <c r="C352" s="4" t="s">
        <v>432</v>
      </c>
      <c r="D352" s="5">
        <v>44909</v>
      </c>
      <c r="E352" s="6" t="s">
        <v>119</v>
      </c>
      <c r="F352" s="7">
        <v>599916</v>
      </c>
      <c r="G352" s="6" t="s">
        <v>17</v>
      </c>
      <c r="H352" s="7">
        <v>62991</v>
      </c>
      <c r="I352" s="143"/>
      <c r="J352" s="144"/>
      <c r="K352" s="145"/>
      <c r="L352" t="str">
        <f t="shared" si="16"/>
        <v>55411</v>
      </c>
      <c r="M352">
        <f t="shared" si="17"/>
        <v>55411</v>
      </c>
      <c r="N352" s="37">
        <f t="shared" si="18"/>
        <v>599916</v>
      </c>
    </row>
    <row r="353" spans="1:14" x14ac:dyDescent="0.3">
      <c r="A353" s="3">
        <v>1</v>
      </c>
      <c r="B353" s="142"/>
      <c r="C353" s="4" t="s">
        <v>433</v>
      </c>
      <c r="D353" s="5">
        <v>44911</v>
      </c>
      <c r="E353" s="6" t="s">
        <v>115</v>
      </c>
      <c r="F353" s="7">
        <v>173429</v>
      </c>
      <c r="G353" s="6" t="s">
        <v>17</v>
      </c>
      <c r="H353" s="7">
        <v>18210</v>
      </c>
      <c r="I353" s="143"/>
      <c r="J353" s="144"/>
      <c r="K353" s="145"/>
      <c r="L353" t="str">
        <f t="shared" si="16"/>
        <v>55905</v>
      </c>
      <c r="M353">
        <f t="shared" si="17"/>
        <v>55905</v>
      </c>
      <c r="N353" s="37">
        <f t="shared" si="18"/>
        <v>173429</v>
      </c>
    </row>
    <row r="354" spans="1:14" x14ac:dyDescent="0.3">
      <c r="A354" s="3">
        <v>1</v>
      </c>
      <c r="B354" s="142"/>
      <c r="C354" s="4" t="s">
        <v>434</v>
      </c>
      <c r="D354" s="5">
        <v>44914</v>
      </c>
      <c r="E354" s="6" t="s">
        <v>115</v>
      </c>
      <c r="F354" s="7">
        <v>1206557</v>
      </c>
      <c r="G354" s="6" t="s">
        <v>17</v>
      </c>
      <c r="H354" s="7">
        <v>126688</v>
      </c>
      <c r="I354" s="143"/>
      <c r="J354" s="144"/>
      <c r="K354" s="145"/>
      <c r="L354" t="str">
        <f t="shared" si="16"/>
        <v>56052</v>
      </c>
      <c r="M354">
        <f t="shared" si="17"/>
        <v>56052</v>
      </c>
      <c r="N354" s="37">
        <f t="shared" si="18"/>
        <v>1206557</v>
      </c>
    </row>
    <row r="355" spans="1:14" x14ac:dyDescent="0.3">
      <c r="A355" s="3">
        <v>1</v>
      </c>
      <c r="B355" s="142"/>
      <c r="C355" s="4" t="s">
        <v>435</v>
      </c>
      <c r="D355" s="5">
        <v>44916</v>
      </c>
      <c r="E355" s="6" t="s">
        <v>119</v>
      </c>
      <c r="F355" s="7">
        <v>491765</v>
      </c>
      <c r="G355" s="6" t="s">
        <v>17</v>
      </c>
      <c r="H355" s="7">
        <v>51635</v>
      </c>
      <c r="I355" s="143"/>
      <c r="J355" s="144"/>
      <c r="K355" s="145"/>
      <c r="L355" t="str">
        <f t="shared" si="16"/>
        <v>56207</v>
      </c>
      <c r="M355">
        <f t="shared" si="17"/>
        <v>56207</v>
      </c>
      <c r="N355" s="37">
        <f t="shared" si="18"/>
        <v>491765</v>
      </c>
    </row>
    <row r="356" spans="1:14" x14ac:dyDescent="0.3">
      <c r="A356" s="3">
        <v>1</v>
      </c>
      <c r="B356" s="142"/>
      <c r="C356" s="4" t="s">
        <v>436</v>
      </c>
      <c r="D356" s="5">
        <v>44902</v>
      </c>
      <c r="E356" s="6" t="s">
        <v>115</v>
      </c>
      <c r="F356" s="7">
        <v>638866</v>
      </c>
      <c r="G356" s="6" t="s">
        <v>17</v>
      </c>
      <c r="H356" s="7">
        <v>67081</v>
      </c>
      <c r="I356" s="143"/>
      <c r="J356" s="144"/>
      <c r="K356" s="145"/>
      <c r="L356" t="str">
        <f t="shared" si="16"/>
        <v>54499</v>
      </c>
      <c r="M356">
        <f t="shared" si="17"/>
        <v>54499</v>
      </c>
      <c r="N356" s="37">
        <f t="shared" si="18"/>
        <v>638866</v>
      </c>
    </row>
    <row r="357" spans="1:14" x14ac:dyDescent="0.3">
      <c r="A357" s="3">
        <v>1</v>
      </c>
      <c r="B357" s="142"/>
      <c r="C357" s="4" t="s">
        <v>437</v>
      </c>
      <c r="D357" s="5">
        <v>44914</v>
      </c>
      <c r="E357" s="6" t="s">
        <v>180</v>
      </c>
      <c r="F357" s="7">
        <v>491765</v>
      </c>
      <c r="G357" s="6" t="s">
        <v>17</v>
      </c>
      <c r="H357" s="7">
        <v>51635</v>
      </c>
      <c r="I357" s="143"/>
      <c r="J357" s="144"/>
      <c r="K357" s="145"/>
      <c r="L357" t="str">
        <f t="shared" si="16"/>
        <v>56062</v>
      </c>
      <c r="M357">
        <f t="shared" si="17"/>
        <v>56062</v>
      </c>
      <c r="N357" s="37">
        <f t="shared" si="18"/>
        <v>491765</v>
      </c>
    </row>
    <row r="358" spans="1:14" x14ac:dyDescent="0.3">
      <c r="A358" s="3">
        <v>1</v>
      </c>
      <c r="B358" s="142"/>
      <c r="C358" s="4" t="s">
        <v>438</v>
      </c>
      <c r="D358" s="5">
        <v>44910</v>
      </c>
      <c r="E358" s="6" t="s">
        <v>180</v>
      </c>
      <c r="F358" s="7">
        <v>489900</v>
      </c>
      <c r="G358" s="6" t="s">
        <v>17</v>
      </c>
      <c r="H358" s="7">
        <v>51440</v>
      </c>
      <c r="I358" s="143"/>
      <c r="J358" s="144"/>
      <c r="K358" s="145"/>
      <c r="L358" t="str">
        <f t="shared" si="16"/>
        <v>55875</v>
      </c>
      <c r="M358">
        <f t="shared" si="17"/>
        <v>55875</v>
      </c>
      <c r="N358" s="37">
        <f t="shared" si="18"/>
        <v>489900</v>
      </c>
    </row>
    <row r="359" spans="1:14" x14ac:dyDescent="0.3">
      <c r="A359" s="3">
        <v>1</v>
      </c>
      <c r="B359" s="142"/>
      <c r="C359" s="4" t="s">
        <v>439</v>
      </c>
      <c r="D359" s="5">
        <v>44916</v>
      </c>
      <c r="E359" s="6" t="s">
        <v>66</v>
      </c>
      <c r="F359" s="7">
        <v>491765</v>
      </c>
      <c r="G359" s="6" t="s">
        <v>17</v>
      </c>
      <c r="H359" s="7">
        <v>51635</v>
      </c>
      <c r="I359" s="143"/>
      <c r="J359" s="144"/>
      <c r="K359" s="145"/>
      <c r="L359" t="str">
        <f t="shared" si="16"/>
        <v>56220</v>
      </c>
      <c r="M359">
        <f t="shared" si="17"/>
        <v>56220</v>
      </c>
      <c r="N359" s="37">
        <f t="shared" si="18"/>
        <v>491765</v>
      </c>
    </row>
    <row r="360" spans="1:14" x14ac:dyDescent="0.3">
      <c r="A360" s="3">
        <v>1</v>
      </c>
      <c r="B360" s="142"/>
      <c r="C360" s="4" t="s">
        <v>440</v>
      </c>
      <c r="D360" s="5">
        <v>44917</v>
      </c>
      <c r="E360" s="6" t="s">
        <v>115</v>
      </c>
      <c r="F360" s="7">
        <v>491765</v>
      </c>
      <c r="G360" s="6" t="s">
        <v>17</v>
      </c>
      <c r="H360" s="7">
        <v>51635</v>
      </c>
      <c r="I360" s="143"/>
      <c r="J360" s="144"/>
      <c r="K360" s="145"/>
      <c r="L360" t="str">
        <f t="shared" si="16"/>
        <v>56492</v>
      </c>
      <c r="M360">
        <f t="shared" si="17"/>
        <v>56492</v>
      </c>
      <c r="N360" s="37">
        <f t="shared" si="18"/>
        <v>491765</v>
      </c>
    </row>
    <row r="361" spans="1:14" x14ac:dyDescent="0.3">
      <c r="A361" s="3">
        <v>1</v>
      </c>
      <c r="B361" s="142"/>
      <c r="C361" s="4" t="s">
        <v>441</v>
      </c>
      <c r="D361" s="5">
        <v>44917</v>
      </c>
      <c r="E361" s="6" t="s">
        <v>236</v>
      </c>
      <c r="F361" s="7">
        <v>1284820</v>
      </c>
      <c r="G361" s="6" t="s">
        <v>17</v>
      </c>
      <c r="H361" s="7">
        <v>134906</v>
      </c>
      <c r="I361" s="143"/>
      <c r="J361" s="144"/>
      <c r="K361" s="145"/>
      <c r="L361" t="str">
        <f t="shared" si="16"/>
        <v>56539</v>
      </c>
      <c r="M361">
        <f t="shared" si="17"/>
        <v>56539</v>
      </c>
      <c r="N361" s="37">
        <f t="shared" si="18"/>
        <v>1284820</v>
      </c>
    </row>
    <row r="362" spans="1:14" x14ac:dyDescent="0.3">
      <c r="A362" s="3">
        <v>1</v>
      </c>
      <c r="B362" s="142"/>
      <c r="C362" s="4" t="s">
        <v>442</v>
      </c>
      <c r="D362" s="5">
        <v>44917</v>
      </c>
      <c r="E362" s="6" t="s">
        <v>115</v>
      </c>
      <c r="F362" s="7">
        <v>491765</v>
      </c>
      <c r="G362" s="6" t="s">
        <v>17</v>
      </c>
      <c r="H362" s="7">
        <v>51635</v>
      </c>
      <c r="I362" s="143"/>
      <c r="J362" s="144"/>
      <c r="K362" s="145"/>
      <c r="L362" t="str">
        <f t="shared" si="16"/>
        <v>56515</v>
      </c>
      <c r="M362">
        <f t="shared" si="17"/>
        <v>56515</v>
      </c>
      <c r="N362" s="37">
        <f t="shared" si="18"/>
        <v>491765</v>
      </c>
    </row>
    <row r="363" spans="1:14" x14ac:dyDescent="0.3">
      <c r="A363" s="3">
        <v>1</v>
      </c>
      <c r="B363" s="142"/>
      <c r="C363" s="4" t="s">
        <v>443</v>
      </c>
      <c r="D363" s="5">
        <v>44917</v>
      </c>
      <c r="E363" s="6" t="s">
        <v>180</v>
      </c>
      <c r="F363" s="7">
        <v>752717</v>
      </c>
      <c r="G363" s="6" t="s">
        <v>17</v>
      </c>
      <c r="H363" s="7">
        <v>79035</v>
      </c>
      <c r="I363" s="143"/>
      <c r="J363" s="144"/>
      <c r="K363" s="145"/>
      <c r="L363" t="str">
        <f t="shared" si="16"/>
        <v>56528</v>
      </c>
      <c r="M363">
        <f t="shared" si="17"/>
        <v>56528</v>
      </c>
      <c r="N363" s="37">
        <f t="shared" si="18"/>
        <v>752717</v>
      </c>
    </row>
    <row r="364" spans="1:14" x14ac:dyDescent="0.3">
      <c r="A364" s="3">
        <v>1</v>
      </c>
      <c r="B364" s="142"/>
      <c r="C364" s="4" t="s">
        <v>444</v>
      </c>
      <c r="D364" s="5">
        <v>44917</v>
      </c>
      <c r="E364" s="6" t="s">
        <v>80</v>
      </c>
      <c r="F364" s="7">
        <v>1610760</v>
      </c>
      <c r="G364" s="6" t="s">
        <v>17</v>
      </c>
      <c r="H364" s="7">
        <v>169130</v>
      </c>
      <c r="I364" s="143"/>
      <c r="J364" s="144"/>
      <c r="K364" s="145"/>
      <c r="L364" t="str">
        <f t="shared" si="16"/>
        <v>56601</v>
      </c>
      <c r="M364">
        <f t="shared" si="17"/>
        <v>56601</v>
      </c>
      <c r="N364" s="37">
        <f t="shared" si="18"/>
        <v>1610760</v>
      </c>
    </row>
    <row r="365" spans="1:14" x14ac:dyDescent="0.3">
      <c r="A365" s="3">
        <v>1</v>
      </c>
      <c r="B365" s="142"/>
      <c r="C365" s="4" t="s">
        <v>445</v>
      </c>
      <c r="D365" s="5">
        <v>44916</v>
      </c>
      <c r="E365" s="6" t="s">
        <v>80</v>
      </c>
      <c r="F365" s="7">
        <v>713791</v>
      </c>
      <c r="G365" s="6" t="s">
        <v>17</v>
      </c>
      <c r="H365" s="7">
        <v>74948</v>
      </c>
      <c r="I365" s="143"/>
      <c r="J365" s="144"/>
      <c r="K365" s="145"/>
      <c r="L365" t="str">
        <f t="shared" si="16"/>
        <v>56235</v>
      </c>
      <c r="M365">
        <f t="shared" si="17"/>
        <v>56235</v>
      </c>
      <c r="N365" s="37">
        <f t="shared" si="18"/>
        <v>713791</v>
      </c>
    </row>
    <row r="366" spans="1:14" x14ac:dyDescent="0.3">
      <c r="A366" s="3">
        <v>1</v>
      </c>
      <c r="B366" s="142"/>
      <c r="C366" s="4" t="s">
        <v>446</v>
      </c>
      <c r="D366" s="5">
        <v>44917</v>
      </c>
      <c r="E366" s="6" t="s">
        <v>119</v>
      </c>
      <c r="F366" s="7">
        <v>672275</v>
      </c>
      <c r="G366" s="6" t="s">
        <v>17</v>
      </c>
      <c r="H366" s="7">
        <v>70589</v>
      </c>
      <c r="I366" s="143"/>
      <c r="J366" s="144"/>
      <c r="K366" s="145"/>
      <c r="L366" t="str">
        <f t="shared" si="16"/>
        <v>56638</v>
      </c>
      <c r="M366">
        <f t="shared" si="17"/>
        <v>56638</v>
      </c>
      <c r="N366" s="37">
        <f t="shared" si="18"/>
        <v>672275</v>
      </c>
    </row>
    <row r="367" spans="1:14" x14ac:dyDescent="0.3">
      <c r="A367" s="3">
        <v>1</v>
      </c>
      <c r="B367" s="142"/>
      <c r="C367" s="4" t="s">
        <v>447</v>
      </c>
      <c r="D367" s="5">
        <v>44914</v>
      </c>
      <c r="E367" s="6" t="s">
        <v>180</v>
      </c>
      <c r="F367" s="7">
        <v>491765</v>
      </c>
      <c r="G367" s="6" t="s">
        <v>17</v>
      </c>
      <c r="H367" s="7">
        <v>51635</v>
      </c>
      <c r="I367" s="143"/>
      <c r="J367" s="144"/>
      <c r="K367" s="145"/>
      <c r="L367" t="str">
        <f t="shared" si="16"/>
        <v>56061</v>
      </c>
      <c r="M367">
        <f t="shared" si="17"/>
        <v>56061</v>
      </c>
      <c r="N367" s="37">
        <f t="shared" si="18"/>
        <v>491765</v>
      </c>
    </row>
    <row r="368" spans="1:14" x14ac:dyDescent="0.3">
      <c r="A368" s="3">
        <v>1</v>
      </c>
      <c r="B368" s="142"/>
      <c r="C368" s="4" t="s">
        <v>448</v>
      </c>
      <c r="D368" s="5">
        <v>44923</v>
      </c>
      <c r="E368" s="6" t="s">
        <v>236</v>
      </c>
      <c r="F368" s="7">
        <v>158611</v>
      </c>
      <c r="G368" s="6" t="s">
        <v>17</v>
      </c>
      <c r="H368" s="7">
        <v>16654</v>
      </c>
      <c r="I368" s="143"/>
      <c r="J368" s="144"/>
      <c r="K368" s="145"/>
      <c r="L368" t="str">
        <f t="shared" si="16"/>
        <v>57044</v>
      </c>
      <c r="M368">
        <f t="shared" si="17"/>
        <v>57044</v>
      </c>
      <c r="N368" s="37">
        <f t="shared" si="18"/>
        <v>158611</v>
      </c>
    </row>
    <row r="369" spans="1:14" x14ac:dyDescent="0.3">
      <c r="A369" s="3">
        <v>1</v>
      </c>
      <c r="B369" s="142"/>
      <c r="C369" s="4" t="s">
        <v>449</v>
      </c>
      <c r="D369" s="5">
        <v>44924</v>
      </c>
      <c r="E369" s="6" t="s">
        <v>80</v>
      </c>
      <c r="F369" s="7">
        <v>491765</v>
      </c>
      <c r="G369" s="6" t="s">
        <v>17</v>
      </c>
      <c r="H369" s="7">
        <v>51635</v>
      </c>
      <c r="I369" s="143"/>
      <c r="J369" s="144"/>
      <c r="K369" s="145"/>
      <c r="L369" t="str">
        <f t="shared" si="16"/>
        <v>57493</v>
      </c>
      <c r="M369">
        <f t="shared" si="17"/>
        <v>57493</v>
      </c>
      <c r="N369" s="37">
        <f t="shared" si="18"/>
        <v>491765</v>
      </c>
    </row>
    <row r="370" spans="1:14" x14ac:dyDescent="0.3">
      <c r="A370" s="3">
        <v>1</v>
      </c>
      <c r="B370" s="142"/>
      <c r="C370" s="4" t="s">
        <v>450</v>
      </c>
      <c r="D370" s="5">
        <v>44908</v>
      </c>
      <c r="E370" s="6" t="s">
        <v>119</v>
      </c>
      <c r="F370" s="7">
        <v>1264350</v>
      </c>
      <c r="G370" s="6" t="s">
        <v>17</v>
      </c>
      <c r="H370" s="7">
        <v>132757</v>
      </c>
      <c r="I370" s="143"/>
      <c r="J370" s="144"/>
      <c r="K370" s="145"/>
      <c r="L370" t="str">
        <f t="shared" si="16"/>
        <v>55373</v>
      </c>
      <c r="M370">
        <f t="shared" si="17"/>
        <v>55373</v>
      </c>
      <c r="N370" s="37">
        <f t="shared" si="18"/>
        <v>1264350</v>
      </c>
    </row>
    <row r="371" spans="1:14" x14ac:dyDescent="0.3">
      <c r="A371" s="3">
        <v>1</v>
      </c>
      <c r="B371" s="142"/>
      <c r="C371" s="4" t="s">
        <v>451</v>
      </c>
      <c r="D371" s="5">
        <v>44925</v>
      </c>
      <c r="E371" s="6" t="s">
        <v>115</v>
      </c>
      <c r="F371" s="7">
        <v>1426383</v>
      </c>
      <c r="G371" s="6" t="s">
        <v>17</v>
      </c>
      <c r="H371" s="7">
        <v>149770</v>
      </c>
      <c r="I371" s="143"/>
      <c r="J371" s="144"/>
      <c r="K371" s="145"/>
      <c r="L371" t="str">
        <f t="shared" si="16"/>
        <v>57634</v>
      </c>
      <c r="M371">
        <f t="shared" si="17"/>
        <v>57634</v>
      </c>
      <c r="N371" s="37">
        <f t="shared" si="18"/>
        <v>1426383</v>
      </c>
    </row>
    <row r="372" spans="1:14" x14ac:dyDescent="0.3">
      <c r="A372" s="3">
        <v>1</v>
      </c>
      <c r="B372" s="142"/>
      <c r="C372" s="4" t="s">
        <v>452</v>
      </c>
      <c r="D372" s="5">
        <v>44914</v>
      </c>
      <c r="E372" s="6" t="s">
        <v>180</v>
      </c>
      <c r="F372" s="7">
        <v>491765</v>
      </c>
      <c r="G372" s="6" t="s">
        <v>17</v>
      </c>
      <c r="H372" s="7">
        <v>51635</v>
      </c>
      <c r="I372" s="143"/>
      <c r="J372" s="144"/>
      <c r="K372" s="145"/>
      <c r="L372" t="str">
        <f t="shared" si="16"/>
        <v>56043</v>
      </c>
      <c r="M372">
        <f t="shared" si="17"/>
        <v>56043</v>
      </c>
      <c r="N372" s="37">
        <f t="shared" si="18"/>
        <v>491765</v>
      </c>
    </row>
    <row r="373" spans="1:14" x14ac:dyDescent="0.3">
      <c r="A373" s="3">
        <v>1</v>
      </c>
      <c r="B373" s="142"/>
      <c r="C373" s="4" t="s">
        <v>453</v>
      </c>
      <c r="D373" s="5">
        <v>44916</v>
      </c>
      <c r="E373" s="6" t="s">
        <v>180</v>
      </c>
      <c r="F373" s="7">
        <v>491765</v>
      </c>
      <c r="G373" s="6" t="s">
        <v>17</v>
      </c>
      <c r="H373" s="7">
        <v>51635</v>
      </c>
      <c r="I373" s="143"/>
      <c r="J373" s="144"/>
      <c r="K373" s="145"/>
      <c r="L373" t="str">
        <f t="shared" si="16"/>
        <v>56197</v>
      </c>
      <c r="M373">
        <f t="shared" si="17"/>
        <v>56197</v>
      </c>
      <c r="N373" s="37">
        <f t="shared" si="18"/>
        <v>491765</v>
      </c>
    </row>
    <row r="374" spans="1:14" x14ac:dyDescent="0.3">
      <c r="A374" s="3">
        <v>1</v>
      </c>
      <c r="B374" s="142"/>
      <c r="C374" s="4" t="s">
        <v>454</v>
      </c>
      <c r="D374" s="5">
        <v>44916</v>
      </c>
      <c r="E374" s="6" t="s">
        <v>180</v>
      </c>
      <c r="F374" s="7">
        <v>491765</v>
      </c>
      <c r="G374" s="6" t="s">
        <v>17</v>
      </c>
      <c r="H374" s="7">
        <v>51635</v>
      </c>
      <c r="I374" s="143"/>
      <c r="J374" s="144"/>
      <c r="K374" s="145"/>
      <c r="L374" t="str">
        <f t="shared" si="16"/>
        <v>56198</v>
      </c>
      <c r="M374">
        <f t="shared" si="17"/>
        <v>56198</v>
      </c>
      <c r="N374" s="37">
        <f t="shared" si="18"/>
        <v>491765</v>
      </c>
    </row>
    <row r="375" spans="1:14" x14ac:dyDescent="0.3">
      <c r="A375" s="3">
        <v>1</v>
      </c>
      <c r="B375" s="142"/>
      <c r="C375" s="4" t="s">
        <v>455</v>
      </c>
      <c r="D375" s="5">
        <v>44916</v>
      </c>
      <c r="E375" s="6" t="s">
        <v>180</v>
      </c>
      <c r="F375" s="7">
        <v>491765</v>
      </c>
      <c r="G375" s="6" t="s">
        <v>17</v>
      </c>
      <c r="H375" s="7">
        <v>51635</v>
      </c>
      <c r="I375" s="143"/>
      <c r="J375" s="144"/>
      <c r="K375" s="145"/>
      <c r="L375" t="str">
        <f t="shared" si="16"/>
        <v>56199</v>
      </c>
      <c r="M375">
        <f t="shared" si="17"/>
        <v>56199</v>
      </c>
      <c r="N375" s="37">
        <f t="shared" si="18"/>
        <v>491765</v>
      </c>
    </row>
    <row r="376" spans="1:14" x14ac:dyDescent="0.3">
      <c r="A376" s="3">
        <v>1</v>
      </c>
      <c r="B376" s="142"/>
      <c r="C376" s="4" t="s">
        <v>456</v>
      </c>
      <c r="D376" s="5">
        <v>44916</v>
      </c>
      <c r="E376" s="6" t="s">
        <v>180</v>
      </c>
      <c r="F376" s="7">
        <v>491765</v>
      </c>
      <c r="G376" s="6" t="s">
        <v>17</v>
      </c>
      <c r="H376" s="7">
        <v>51635</v>
      </c>
      <c r="I376" s="143"/>
      <c r="J376" s="144"/>
      <c r="K376" s="145"/>
      <c r="L376" t="str">
        <f t="shared" si="16"/>
        <v>56213</v>
      </c>
      <c r="M376">
        <f t="shared" si="17"/>
        <v>56213</v>
      </c>
      <c r="N376" s="37">
        <f t="shared" si="18"/>
        <v>491765</v>
      </c>
    </row>
    <row r="377" spans="1:14" x14ac:dyDescent="0.3">
      <c r="A377" s="3">
        <v>1</v>
      </c>
      <c r="B377" s="142"/>
      <c r="C377" s="4" t="s">
        <v>457</v>
      </c>
      <c r="D377" s="5">
        <v>44915</v>
      </c>
      <c r="E377" s="6" t="s">
        <v>115</v>
      </c>
      <c r="F377" s="7">
        <v>1453221</v>
      </c>
      <c r="G377" s="6" t="s">
        <v>17</v>
      </c>
      <c r="H377" s="7">
        <v>152588</v>
      </c>
      <c r="I377" s="143"/>
      <c r="J377" s="144"/>
      <c r="K377" s="145"/>
      <c r="L377" t="str">
        <f t="shared" si="16"/>
        <v>56149</v>
      </c>
      <c r="M377">
        <f t="shared" si="17"/>
        <v>56149</v>
      </c>
      <c r="N377" s="37">
        <f t="shared" si="18"/>
        <v>1453221</v>
      </c>
    </row>
    <row r="378" spans="1:14" x14ac:dyDescent="0.3">
      <c r="A378" s="3">
        <v>1</v>
      </c>
      <c r="B378" s="142"/>
      <c r="C378" s="4" t="s">
        <v>458</v>
      </c>
      <c r="D378" s="5">
        <v>44917</v>
      </c>
      <c r="E378" s="6" t="s">
        <v>119</v>
      </c>
      <c r="F378" s="7">
        <v>1573208</v>
      </c>
      <c r="G378" s="6" t="s">
        <v>17</v>
      </c>
      <c r="H378" s="7">
        <v>165187</v>
      </c>
      <c r="I378" s="143"/>
      <c r="J378" s="144"/>
      <c r="K378" s="145"/>
      <c r="L378" t="str">
        <f t="shared" si="16"/>
        <v>56641</v>
      </c>
      <c r="M378">
        <f t="shared" si="17"/>
        <v>56641</v>
      </c>
      <c r="N378" s="37">
        <f t="shared" si="18"/>
        <v>1573208</v>
      </c>
    </row>
    <row r="379" spans="1:14" x14ac:dyDescent="0.3">
      <c r="A379" s="3">
        <v>1</v>
      </c>
      <c r="B379" s="142"/>
      <c r="C379" s="4" t="s">
        <v>459</v>
      </c>
      <c r="D379" s="5">
        <v>44921</v>
      </c>
      <c r="E379" s="6" t="s">
        <v>180</v>
      </c>
      <c r="F379" s="7">
        <v>850198</v>
      </c>
      <c r="G379" s="6" t="s">
        <v>17</v>
      </c>
      <c r="H379" s="7">
        <v>89271</v>
      </c>
      <c r="I379" s="143"/>
      <c r="J379" s="144"/>
      <c r="K379" s="145"/>
      <c r="L379" t="str">
        <f t="shared" si="16"/>
        <v>56859</v>
      </c>
      <c r="M379">
        <f t="shared" si="17"/>
        <v>56859</v>
      </c>
      <c r="N379" s="37">
        <f t="shared" si="18"/>
        <v>850198</v>
      </c>
    </row>
    <row r="380" spans="1:14" x14ac:dyDescent="0.3">
      <c r="A380" s="3">
        <v>1</v>
      </c>
      <c r="B380" s="142"/>
      <c r="C380" s="4" t="s">
        <v>460</v>
      </c>
      <c r="D380" s="5">
        <v>44915</v>
      </c>
      <c r="E380" s="6" t="s">
        <v>115</v>
      </c>
      <c r="F380" s="7">
        <v>491765</v>
      </c>
      <c r="G380" s="6" t="s">
        <v>17</v>
      </c>
      <c r="H380" s="7">
        <v>51635</v>
      </c>
      <c r="I380" s="143"/>
      <c r="J380" s="144"/>
      <c r="K380" s="145"/>
      <c r="L380" t="str">
        <f t="shared" si="16"/>
        <v>56156</v>
      </c>
      <c r="M380">
        <f t="shared" si="17"/>
        <v>56156</v>
      </c>
      <c r="N380" s="37">
        <f t="shared" si="18"/>
        <v>491765</v>
      </c>
    </row>
    <row r="381" spans="1:14" x14ac:dyDescent="0.3">
      <c r="A381" s="3">
        <v>1</v>
      </c>
      <c r="B381" s="142"/>
      <c r="C381" s="4" t="s">
        <v>461</v>
      </c>
      <c r="D381" s="5">
        <v>44917</v>
      </c>
      <c r="E381" s="6" t="s">
        <v>115</v>
      </c>
      <c r="F381" s="7">
        <v>491765</v>
      </c>
      <c r="G381" s="6" t="s">
        <v>17</v>
      </c>
      <c r="H381" s="7">
        <v>51635</v>
      </c>
      <c r="I381" s="143"/>
      <c r="J381" s="144"/>
      <c r="K381" s="145"/>
      <c r="L381" t="str">
        <f t="shared" si="16"/>
        <v>56507</v>
      </c>
      <c r="M381">
        <f t="shared" si="17"/>
        <v>56507</v>
      </c>
      <c r="N381" s="37">
        <f t="shared" si="18"/>
        <v>491765</v>
      </c>
    </row>
    <row r="382" spans="1:14" x14ac:dyDescent="0.3">
      <c r="A382" s="3">
        <v>1</v>
      </c>
      <c r="B382" s="142"/>
      <c r="C382" s="4" t="s">
        <v>462</v>
      </c>
      <c r="D382" s="5">
        <v>44922</v>
      </c>
      <c r="E382" s="6" t="s">
        <v>80</v>
      </c>
      <c r="F382" s="7">
        <v>1654759</v>
      </c>
      <c r="G382" s="6" t="s">
        <v>17</v>
      </c>
      <c r="H382" s="7">
        <v>173750</v>
      </c>
      <c r="I382" s="143"/>
      <c r="J382" s="144"/>
      <c r="K382" s="145"/>
      <c r="L382" t="str">
        <f t="shared" si="16"/>
        <v>57017</v>
      </c>
      <c r="M382">
        <f t="shared" si="17"/>
        <v>57017</v>
      </c>
      <c r="N382" s="37">
        <f t="shared" si="18"/>
        <v>1654759</v>
      </c>
    </row>
    <row r="383" spans="1:14" x14ac:dyDescent="0.3">
      <c r="A383" s="3">
        <v>1</v>
      </c>
      <c r="B383" s="142"/>
      <c r="C383" s="4" t="s">
        <v>463</v>
      </c>
      <c r="D383" s="5">
        <v>44923</v>
      </c>
      <c r="E383" s="6" t="s">
        <v>119</v>
      </c>
      <c r="F383" s="7">
        <v>393412</v>
      </c>
      <c r="G383" s="6" t="s">
        <v>17</v>
      </c>
      <c r="H383" s="7">
        <v>41308</v>
      </c>
      <c r="I383" s="143"/>
      <c r="J383" s="144"/>
      <c r="K383" s="145"/>
      <c r="L383" t="str">
        <f t="shared" si="16"/>
        <v>57034</v>
      </c>
      <c r="M383">
        <f t="shared" si="17"/>
        <v>57034</v>
      </c>
      <c r="N383" s="37">
        <f t="shared" si="18"/>
        <v>393412</v>
      </c>
    </row>
    <row r="384" spans="1:14" x14ac:dyDescent="0.3">
      <c r="A384" s="3">
        <v>1</v>
      </c>
      <c r="B384" s="142"/>
      <c r="C384" s="4" t="s">
        <v>464</v>
      </c>
      <c r="D384" s="5">
        <v>44902</v>
      </c>
      <c r="E384" s="6" t="s">
        <v>80</v>
      </c>
      <c r="F384" s="7">
        <v>2146983</v>
      </c>
      <c r="G384" s="6" t="s">
        <v>17</v>
      </c>
      <c r="H384" s="7">
        <v>225433</v>
      </c>
      <c r="I384" s="143"/>
      <c r="J384" s="144"/>
      <c r="K384" s="145"/>
      <c r="L384" t="str">
        <f t="shared" si="16"/>
        <v>54494</v>
      </c>
      <c r="M384">
        <f t="shared" si="17"/>
        <v>54494</v>
      </c>
      <c r="N384" s="37">
        <f t="shared" si="18"/>
        <v>2146983</v>
      </c>
    </row>
    <row r="385" spans="1:14" x14ac:dyDescent="0.3">
      <c r="A385" s="3">
        <v>1</v>
      </c>
      <c r="B385" s="142"/>
      <c r="C385" s="4" t="s">
        <v>465</v>
      </c>
      <c r="D385" s="5">
        <v>44917</v>
      </c>
      <c r="E385" s="6" t="s">
        <v>115</v>
      </c>
      <c r="F385" s="7">
        <v>864374</v>
      </c>
      <c r="G385" s="6" t="s">
        <v>17</v>
      </c>
      <c r="H385" s="7">
        <v>90759</v>
      </c>
      <c r="I385" s="143"/>
      <c r="J385" s="144"/>
      <c r="K385" s="145"/>
      <c r="L385" t="str">
        <f t="shared" si="16"/>
        <v>56428</v>
      </c>
      <c r="M385">
        <f t="shared" si="17"/>
        <v>56428</v>
      </c>
      <c r="N385" s="37">
        <f t="shared" si="18"/>
        <v>864374</v>
      </c>
    </row>
    <row r="386" spans="1:14" x14ac:dyDescent="0.3">
      <c r="A386" s="3">
        <v>1</v>
      </c>
      <c r="B386" s="142"/>
      <c r="C386" s="4" t="s">
        <v>466</v>
      </c>
      <c r="D386" s="5">
        <v>44921</v>
      </c>
      <c r="E386" s="6" t="s">
        <v>115</v>
      </c>
      <c r="F386" s="7">
        <v>505830</v>
      </c>
      <c r="G386" s="6" t="s">
        <v>17</v>
      </c>
      <c r="H386" s="7">
        <v>53112</v>
      </c>
      <c r="I386" s="143"/>
      <c r="J386" s="144"/>
      <c r="K386" s="145"/>
      <c r="L386" t="str">
        <f t="shared" si="16"/>
        <v>56841</v>
      </c>
      <c r="M386">
        <f t="shared" si="17"/>
        <v>56841</v>
      </c>
      <c r="N386" s="37">
        <f t="shared" si="18"/>
        <v>505830</v>
      </c>
    </row>
    <row r="387" spans="1:14" x14ac:dyDescent="0.3">
      <c r="A387" s="3">
        <v>1</v>
      </c>
      <c r="B387" s="142"/>
      <c r="C387" s="4" t="s">
        <v>467</v>
      </c>
      <c r="D387" s="5">
        <v>44925</v>
      </c>
      <c r="E387" s="6" t="s">
        <v>119</v>
      </c>
      <c r="F387" s="7">
        <v>671489</v>
      </c>
      <c r="G387" s="6" t="s">
        <v>17</v>
      </c>
      <c r="H387" s="7">
        <v>70506</v>
      </c>
      <c r="I387" s="143"/>
      <c r="J387" s="144"/>
      <c r="K387" s="145"/>
      <c r="L387" t="str">
        <f t="shared" si="16"/>
        <v>57605</v>
      </c>
      <c r="M387">
        <f t="shared" si="17"/>
        <v>57605</v>
      </c>
      <c r="N387" s="37">
        <f t="shared" si="18"/>
        <v>671489</v>
      </c>
    </row>
    <row r="388" spans="1:14" x14ac:dyDescent="0.3">
      <c r="A388" s="3">
        <v>1</v>
      </c>
      <c r="B388" s="142"/>
      <c r="C388" s="4" t="s">
        <v>468</v>
      </c>
      <c r="D388" s="5">
        <v>44900</v>
      </c>
      <c r="E388" s="6" t="s">
        <v>80</v>
      </c>
      <c r="F388" s="7">
        <v>1325911</v>
      </c>
      <c r="G388" s="6" t="s">
        <v>17</v>
      </c>
      <c r="H388" s="7">
        <v>139221</v>
      </c>
      <c r="I388" s="143"/>
      <c r="J388" s="144"/>
      <c r="K388" s="145"/>
      <c r="L388" t="str">
        <f t="shared" si="16"/>
        <v>54325</v>
      </c>
      <c r="M388">
        <f t="shared" si="17"/>
        <v>54325</v>
      </c>
      <c r="N388" s="37">
        <f t="shared" si="18"/>
        <v>1325911</v>
      </c>
    </row>
    <row r="389" spans="1:14" x14ac:dyDescent="0.3">
      <c r="A389" s="3">
        <v>1</v>
      </c>
      <c r="B389" s="142"/>
      <c r="C389" s="4" t="s">
        <v>469</v>
      </c>
      <c r="D389" s="5">
        <v>44900</v>
      </c>
      <c r="E389" s="6" t="s">
        <v>115</v>
      </c>
      <c r="F389" s="7">
        <v>760778</v>
      </c>
      <c r="G389" s="6" t="s">
        <v>17</v>
      </c>
      <c r="H389" s="7">
        <v>79882</v>
      </c>
      <c r="I389" s="143"/>
      <c r="J389" s="144"/>
      <c r="K389" s="145"/>
      <c r="L389" t="str">
        <f t="shared" si="16"/>
        <v>54322</v>
      </c>
      <c r="M389">
        <f t="shared" si="17"/>
        <v>54322</v>
      </c>
      <c r="N389" s="37">
        <f t="shared" si="18"/>
        <v>760778</v>
      </c>
    </row>
    <row r="390" spans="1:14" x14ac:dyDescent="0.3">
      <c r="A390" s="3">
        <v>1</v>
      </c>
      <c r="B390" s="142"/>
      <c r="C390" s="4" t="s">
        <v>470</v>
      </c>
      <c r="D390" s="5">
        <v>44911</v>
      </c>
      <c r="E390" s="6" t="s">
        <v>115</v>
      </c>
      <c r="F390" s="7">
        <v>599713</v>
      </c>
      <c r="G390" s="6" t="s">
        <v>17</v>
      </c>
      <c r="H390" s="7">
        <v>62970</v>
      </c>
      <c r="I390" s="143"/>
      <c r="J390" s="144"/>
      <c r="K390" s="145"/>
      <c r="L390" t="str">
        <f t="shared" si="16"/>
        <v>55906</v>
      </c>
      <c r="M390">
        <f t="shared" si="17"/>
        <v>55906</v>
      </c>
      <c r="N390" s="37">
        <f t="shared" si="18"/>
        <v>599713</v>
      </c>
    </row>
    <row r="391" spans="1:14" x14ac:dyDescent="0.3">
      <c r="A391" s="3">
        <v>1</v>
      </c>
      <c r="B391" s="142"/>
      <c r="C391" s="4" t="s">
        <v>471</v>
      </c>
      <c r="D391" s="5">
        <v>44914</v>
      </c>
      <c r="E391" s="6" t="s">
        <v>180</v>
      </c>
      <c r="F391" s="7">
        <v>396527</v>
      </c>
      <c r="G391" s="6" t="s">
        <v>17</v>
      </c>
      <c r="H391" s="7">
        <v>41635</v>
      </c>
      <c r="I391" s="143"/>
      <c r="J391" s="144"/>
      <c r="K391" s="145"/>
      <c r="L391" t="str">
        <f t="shared" ref="L391:L454" si="19">+RIGHT(C391,5)</f>
        <v>56065</v>
      </c>
      <c r="M391">
        <f t="shared" ref="M391:M454" si="20">+L391*1</f>
        <v>56065</v>
      </c>
      <c r="N391" s="37">
        <f t="shared" ref="N391:N454" si="21">+F391</f>
        <v>396527</v>
      </c>
    </row>
    <row r="392" spans="1:14" x14ac:dyDescent="0.3">
      <c r="A392" s="3">
        <v>1</v>
      </c>
      <c r="B392" s="142"/>
      <c r="C392" s="4" t="s">
        <v>472</v>
      </c>
      <c r="D392" s="5">
        <v>44901</v>
      </c>
      <c r="E392" s="6" t="s">
        <v>80</v>
      </c>
      <c r="F392" s="7">
        <v>1240548</v>
      </c>
      <c r="G392" s="6" t="s">
        <v>17</v>
      </c>
      <c r="H392" s="7">
        <v>130258</v>
      </c>
      <c r="I392" s="143"/>
      <c r="J392" s="144"/>
      <c r="K392" s="145"/>
      <c r="L392" t="str">
        <f t="shared" si="19"/>
        <v>54404</v>
      </c>
      <c r="M392">
        <f t="shared" si="20"/>
        <v>54404</v>
      </c>
      <c r="N392" s="37">
        <f t="shared" si="21"/>
        <v>1240548</v>
      </c>
    </row>
    <row r="393" spans="1:14" x14ac:dyDescent="0.3">
      <c r="A393" s="3">
        <v>1</v>
      </c>
      <c r="B393" s="142"/>
      <c r="C393" s="4" t="s">
        <v>473</v>
      </c>
      <c r="D393" s="5">
        <v>44907</v>
      </c>
      <c r="E393" s="6" t="s">
        <v>80</v>
      </c>
      <c r="F393" s="7">
        <v>925096</v>
      </c>
      <c r="G393" s="6" t="s">
        <v>17</v>
      </c>
      <c r="H393" s="7">
        <v>97135</v>
      </c>
      <c r="I393" s="143"/>
      <c r="J393" s="144"/>
      <c r="K393" s="145"/>
      <c r="L393" t="str">
        <f t="shared" si="19"/>
        <v>55287</v>
      </c>
      <c r="M393">
        <f t="shared" si="20"/>
        <v>55287</v>
      </c>
      <c r="N393" s="37">
        <f t="shared" si="21"/>
        <v>925096</v>
      </c>
    </row>
    <row r="394" spans="1:14" x14ac:dyDescent="0.3">
      <c r="A394" s="3">
        <v>1</v>
      </c>
      <c r="B394" s="142"/>
      <c r="C394" s="4" t="s">
        <v>474</v>
      </c>
      <c r="D394" s="5">
        <v>44909</v>
      </c>
      <c r="E394" s="6" t="s">
        <v>115</v>
      </c>
      <c r="F394" s="7">
        <v>840283</v>
      </c>
      <c r="G394" s="6" t="s">
        <v>17</v>
      </c>
      <c r="H394" s="7">
        <v>88230</v>
      </c>
      <c r="I394" s="143"/>
      <c r="J394" s="144"/>
      <c r="K394" s="145"/>
      <c r="L394" t="str">
        <f t="shared" si="19"/>
        <v>55422</v>
      </c>
      <c r="M394">
        <f t="shared" si="20"/>
        <v>55422</v>
      </c>
      <c r="N394" s="37">
        <f t="shared" si="21"/>
        <v>840283</v>
      </c>
    </row>
    <row r="395" spans="1:14" x14ac:dyDescent="0.3">
      <c r="A395" s="3">
        <v>1</v>
      </c>
      <c r="B395" s="142"/>
      <c r="C395" s="4" t="s">
        <v>475</v>
      </c>
      <c r="D395" s="5">
        <v>44907</v>
      </c>
      <c r="E395" s="6" t="s">
        <v>80</v>
      </c>
      <c r="F395" s="7">
        <v>1150454</v>
      </c>
      <c r="G395" s="6" t="s">
        <v>17</v>
      </c>
      <c r="H395" s="7">
        <v>120798</v>
      </c>
      <c r="I395" s="143"/>
      <c r="J395" s="144"/>
      <c r="K395" s="145"/>
      <c r="L395" t="str">
        <f t="shared" si="19"/>
        <v>55294</v>
      </c>
      <c r="M395">
        <f t="shared" si="20"/>
        <v>55294</v>
      </c>
      <c r="N395" s="37">
        <f t="shared" si="21"/>
        <v>1150454</v>
      </c>
    </row>
    <row r="396" spans="1:14" x14ac:dyDescent="0.3">
      <c r="A396" s="3">
        <v>1</v>
      </c>
      <c r="B396" s="142"/>
      <c r="C396" s="4" t="s">
        <v>476</v>
      </c>
      <c r="D396" s="5">
        <v>44908</v>
      </c>
      <c r="E396" s="6" t="s">
        <v>80</v>
      </c>
      <c r="F396" s="7">
        <v>1146108</v>
      </c>
      <c r="G396" s="6" t="s">
        <v>17</v>
      </c>
      <c r="H396" s="7">
        <v>120341</v>
      </c>
      <c r="I396" s="143"/>
      <c r="J396" s="144"/>
      <c r="K396" s="145"/>
      <c r="L396" t="str">
        <f t="shared" si="19"/>
        <v>55346</v>
      </c>
      <c r="M396">
        <f t="shared" si="20"/>
        <v>55346</v>
      </c>
      <c r="N396" s="37">
        <f t="shared" si="21"/>
        <v>1146108</v>
      </c>
    </row>
    <row r="397" spans="1:14" x14ac:dyDescent="0.3">
      <c r="A397" s="3">
        <v>1</v>
      </c>
      <c r="B397" s="142"/>
      <c r="C397" s="4" t="s">
        <v>477</v>
      </c>
      <c r="D397" s="5">
        <v>44909</v>
      </c>
      <c r="E397" s="6" t="s">
        <v>80</v>
      </c>
      <c r="F397" s="7">
        <v>3257548</v>
      </c>
      <c r="G397" s="6" t="s">
        <v>17</v>
      </c>
      <c r="H397" s="7">
        <v>342043</v>
      </c>
      <c r="I397" s="143"/>
      <c r="J397" s="144"/>
      <c r="K397" s="145"/>
      <c r="L397" t="str">
        <f t="shared" si="19"/>
        <v>55441</v>
      </c>
      <c r="M397">
        <f t="shared" si="20"/>
        <v>55441</v>
      </c>
      <c r="N397" s="37">
        <f t="shared" si="21"/>
        <v>3257548</v>
      </c>
    </row>
    <row r="398" spans="1:14" x14ac:dyDescent="0.3">
      <c r="A398" s="3">
        <v>1</v>
      </c>
      <c r="B398" s="142"/>
      <c r="C398" s="4" t="s">
        <v>478</v>
      </c>
      <c r="D398" s="5">
        <v>44912</v>
      </c>
      <c r="E398" s="6" t="s">
        <v>115</v>
      </c>
      <c r="F398" s="7">
        <v>1033286</v>
      </c>
      <c r="G398" s="6" t="s">
        <v>17</v>
      </c>
      <c r="H398" s="7">
        <v>108495</v>
      </c>
      <c r="I398" s="143"/>
      <c r="J398" s="144"/>
      <c r="K398" s="145"/>
      <c r="L398" t="str">
        <f t="shared" si="19"/>
        <v>55990</v>
      </c>
      <c r="M398">
        <f t="shared" si="20"/>
        <v>55990</v>
      </c>
      <c r="N398" s="37">
        <f t="shared" si="21"/>
        <v>1033286</v>
      </c>
    </row>
    <row r="399" spans="1:14" x14ac:dyDescent="0.3">
      <c r="A399" s="3">
        <v>1</v>
      </c>
      <c r="B399" s="142"/>
      <c r="C399" s="4" t="s">
        <v>479</v>
      </c>
      <c r="D399" s="5">
        <v>44914</v>
      </c>
      <c r="E399" s="6" t="s">
        <v>115</v>
      </c>
      <c r="F399" s="7">
        <v>1153228</v>
      </c>
      <c r="G399" s="6" t="s">
        <v>17</v>
      </c>
      <c r="H399" s="7">
        <v>121089</v>
      </c>
      <c r="I399" s="143"/>
      <c r="J399" s="144"/>
      <c r="K399" s="145"/>
      <c r="L399" t="str">
        <f t="shared" si="19"/>
        <v>56051</v>
      </c>
      <c r="M399">
        <f t="shared" si="20"/>
        <v>56051</v>
      </c>
      <c r="N399" s="37">
        <f t="shared" si="21"/>
        <v>1153228</v>
      </c>
    </row>
    <row r="400" spans="1:14" x14ac:dyDescent="0.3">
      <c r="A400" s="3">
        <v>1</v>
      </c>
      <c r="B400" s="142"/>
      <c r="C400" s="4" t="s">
        <v>480</v>
      </c>
      <c r="D400" s="5">
        <v>44915</v>
      </c>
      <c r="E400" s="6" t="s">
        <v>80</v>
      </c>
      <c r="F400" s="7">
        <v>2456300</v>
      </c>
      <c r="G400" s="6" t="s">
        <v>17</v>
      </c>
      <c r="H400" s="7">
        <v>257912</v>
      </c>
      <c r="I400" s="143"/>
      <c r="J400" s="144"/>
      <c r="K400" s="145"/>
      <c r="L400" t="str">
        <f t="shared" si="19"/>
        <v>56131</v>
      </c>
      <c r="M400">
        <f t="shared" si="20"/>
        <v>56131</v>
      </c>
      <c r="N400" s="37">
        <f t="shared" si="21"/>
        <v>2456300</v>
      </c>
    </row>
    <row r="401" spans="1:14" x14ac:dyDescent="0.3">
      <c r="A401" s="3">
        <v>1</v>
      </c>
      <c r="B401" s="142"/>
      <c r="C401" s="4" t="s">
        <v>481</v>
      </c>
      <c r="D401" s="5">
        <v>44909</v>
      </c>
      <c r="E401" s="6" t="s">
        <v>119</v>
      </c>
      <c r="F401" s="7">
        <v>1397191</v>
      </c>
      <c r="G401" s="6" t="s">
        <v>17</v>
      </c>
      <c r="H401" s="7">
        <v>146705</v>
      </c>
      <c r="I401" s="143"/>
      <c r="J401" s="144"/>
      <c r="K401" s="145"/>
      <c r="L401" t="str">
        <f t="shared" si="19"/>
        <v>55418</v>
      </c>
      <c r="M401">
        <f t="shared" si="20"/>
        <v>55418</v>
      </c>
      <c r="N401" s="37">
        <f t="shared" si="21"/>
        <v>1397191</v>
      </c>
    </row>
    <row r="402" spans="1:14" x14ac:dyDescent="0.3">
      <c r="A402" s="3">
        <v>1</v>
      </c>
      <c r="B402" s="142"/>
      <c r="C402" s="4" t="s">
        <v>482</v>
      </c>
      <c r="D402" s="5">
        <v>44901</v>
      </c>
      <c r="E402" s="6" t="s">
        <v>115</v>
      </c>
      <c r="F402" s="7">
        <v>2263464</v>
      </c>
      <c r="G402" s="6" t="s">
        <v>17</v>
      </c>
      <c r="H402" s="7">
        <v>237664</v>
      </c>
      <c r="I402" s="143"/>
      <c r="J402" s="144"/>
      <c r="K402" s="145"/>
      <c r="L402" t="str">
        <f t="shared" si="19"/>
        <v>54398</v>
      </c>
      <c r="M402">
        <f t="shared" si="20"/>
        <v>54398</v>
      </c>
      <c r="N402" s="37">
        <f t="shared" si="21"/>
        <v>2263464</v>
      </c>
    </row>
    <row r="403" spans="1:14" x14ac:dyDescent="0.3">
      <c r="A403" s="3">
        <v>1</v>
      </c>
      <c r="B403" s="142"/>
      <c r="C403" s="4" t="s">
        <v>483</v>
      </c>
      <c r="D403" s="5">
        <v>44907</v>
      </c>
      <c r="E403" s="6" t="s">
        <v>80</v>
      </c>
      <c r="F403" s="7">
        <v>433572</v>
      </c>
      <c r="G403" s="6" t="s">
        <v>17</v>
      </c>
      <c r="H403" s="7">
        <v>45525</v>
      </c>
      <c r="I403" s="143"/>
      <c r="J403" s="144"/>
      <c r="K403" s="145"/>
      <c r="L403" t="str">
        <f t="shared" si="19"/>
        <v>55299</v>
      </c>
      <c r="M403">
        <f t="shared" si="20"/>
        <v>55299</v>
      </c>
      <c r="N403" s="37">
        <f t="shared" si="21"/>
        <v>433572</v>
      </c>
    </row>
    <row r="404" spans="1:14" x14ac:dyDescent="0.3">
      <c r="A404" s="3">
        <v>1</v>
      </c>
      <c r="B404" s="142"/>
      <c r="C404" s="4" t="s">
        <v>484</v>
      </c>
      <c r="D404" s="5">
        <v>44910</v>
      </c>
      <c r="E404" s="6" t="s">
        <v>180</v>
      </c>
      <c r="F404" s="7">
        <v>1054416</v>
      </c>
      <c r="G404" s="6" t="s">
        <v>17</v>
      </c>
      <c r="H404" s="7">
        <v>110714</v>
      </c>
      <c r="I404" s="143"/>
      <c r="J404" s="144"/>
      <c r="K404" s="145"/>
      <c r="L404" t="str">
        <f t="shared" si="19"/>
        <v>55874</v>
      </c>
      <c r="M404">
        <f t="shared" si="20"/>
        <v>55874</v>
      </c>
      <c r="N404" s="37">
        <f t="shared" si="21"/>
        <v>1054416</v>
      </c>
    </row>
    <row r="405" spans="1:14" x14ac:dyDescent="0.3">
      <c r="A405" s="3">
        <v>1</v>
      </c>
      <c r="B405" s="142"/>
      <c r="C405" s="4" t="s">
        <v>485</v>
      </c>
      <c r="D405" s="5">
        <v>44915</v>
      </c>
      <c r="E405" s="6" t="s">
        <v>115</v>
      </c>
      <c r="F405" s="7">
        <v>491765</v>
      </c>
      <c r="G405" s="6" t="s">
        <v>17</v>
      </c>
      <c r="H405" s="7">
        <v>51635</v>
      </c>
      <c r="I405" s="143"/>
      <c r="J405" s="144"/>
      <c r="K405" s="145"/>
      <c r="L405" t="str">
        <f t="shared" si="19"/>
        <v>56160</v>
      </c>
      <c r="M405">
        <f t="shared" si="20"/>
        <v>56160</v>
      </c>
      <c r="N405" s="37">
        <f t="shared" si="21"/>
        <v>491765</v>
      </c>
    </row>
    <row r="406" spans="1:14" x14ac:dyDescent="0.3">
      <c r="A406" s="3">
        <v>1</v>
      </c>
      <c r="B406" s="142"/>
      <c r="C406" s="4" t="s">
        <v>486</v>
      </c>
      <c r="D406" s="5">
        <v>44915</v>
      </c>
      <c r="E406" s="6" t="s">
        <v>115</v>
      </c>
      <c r="F406" s="7">
        <v>491765</v>
      </c>
      <c r="G406" s="6" t="s">
        <v>17</v>
      </c>
      <c r="H406" s="7">
        <v>51635</v>
      </c>
      <c r="I406" s="143"/>
      <c r="J406" s="144"/>
      <c r="K406" s="145"/>
      <c r="L406" t="str">
        <f t="shared" si="19"/>
        <v>56155</v>
      </c>
      <c r="M406">
        <f t="shared" si="20"/>
        <v>56155</v>
      </c>
      <c r="N406" s="37">
        <f t="shared" si="21"/>
        <v>491765</v>
      </c>
    </row>
    <row r="407" spans="1:14" x14ac:dyDescent="0.3">
      <c r="A407" s="3">
        <v>1</v>
      </c>
      <c r="B407" s="142"/>
      <c r="C407" s="4" t="s">
        <v>487</v>
      </c>
      <c r="D407" s="5">
        <v>44916</v>
      </c>
      <c r="E407" s="6" t="s">
        <v>66</v>
      </c>
      <c r="F407" s="7">
        <v>491765</v>
      </c>
      <c r="G407" s="6" t="s">
        <v>17</v>
      </c>
      <c r="H407" s="7">
        <v>51635</v>
      </c>
      <c r="I407" s="143"/>
      <c r="J407" s="144"/>
      <c r="K407" s="145"/>
      <c r="L407" t="str">
        <f t="shared" si="19"/>
        <v>56252</v>
      </c>
      <c r="M407">
        <f t="shared" si="20"/>
        <v>56252</v>
      </c>
      <c r="N407" s="37">
        <f t="shared" si="21"/>
        <v>491765</v>
      </c>
    </row>
    <row r="408" spans="1:14" x14ac:dyDescent="0.3">
      <c r="A408" s="3">
        <v>1</v>
      </c>
      <c r="B408" s="142"/>
      <c r="C408" s="4" t="s">
        <v>488</v>
      </c>
      <c r="D408" s="5">
        <v>44918</v>
      </c>
      <c r="E408" s="6" t="s">
        <v>115</v>
      </c>
      <c r="F408" s="7">
        <v>1434805</v>
      </c>
      <c r="G408" s="6" t="s">
        <v>17</v>
      </c>
      <c r="H408" s="7">
        <v>150655</v>
      </c>
      <c r="I408" s="143"/>
      <c r="J408" s="144"/>
      <c r="K408" s="145"/>
      <c r="L408" t="str">
        <f t="shared" si="19"/>
        <v>56709</v>
      </c>
      <c r="M408">
        <f t="shared" si="20"/>
        <v>56709</v>
      </c>
      <c r="N408" s="37">
        <f t="shared" si="21"/>
        <v>1434805</v>
      </c>
    </row>
    <row r="409" spans="1:14" x14ac:dyDescent="0.3">
      <c r="A409" s="3">
        <v>1</v>
      </c>
      <c r="B409" s="142"/>
      <c r="C409" s="4" t="s">
        <v>489</v>
      </c>
      <c r="D409" s="5">
        <v>44916</v>
      </c>
      <c r="E409" s="6" t="s">
        <v>180</v>
      </c>
      <c r="F409" s="7">
        <v>801900</v>
      </c>
      <c r="G409" s="6" t="s">
        <v>17</v>
      </c>
      <c r="H409" s="7">
        <v>84200</v>
      </c>
      <c r="I409" s="143"/>
      <c r="J409" s="144"/>
      <c r="K409" s="145"/>
      <c r="L409" t="str">
        <f t="shared" si="19"/>
        <v>56215</v>
      </c>
      <c r="M409">
        <f t="shared" si="20"/>
        <v>56215</v>
      </c>
      <c r="N409" s="37">
        <f t="shared" si="21"/>
        <v>801900</v>
      </c>
    </row>
    <row r="410" spans="1:14" x14ac:dyDescent="0.3">
      <c r="A410" s="3">
        <v>1</v>
      </c>
      <c r="B410" s="142"/>
      <c r="C410" s="4" t="s">
        <v>490</v>
      </c>
      <c r="D410" s="5">
        <v>44914</v>
      </c>
      <c r="E410" s="6" t="s">
        <v>80</v>
      </c>
      <c r="F410" s="7">
        <v>491765</v>
      </c>
      <c r="G410" s="6" t="s">
        <v>17</v>
      </c>
      <c r="H410" s="7">
        <v>51635</v>
      </c>
      <c r="I410" s="143"/>
      <c r="J410" s="144"/>
      <c r="K410" s="145"/>
      <c r="L410" t="str">
        <f t="shared" si="19"/>
        <v>56036</v>
      </c>
      <c r="M410">
        <f t="shared" si="20"/>
        <v>56036</v>
      </c>
      <c r="N410" s="37">
        <f t="shared" si="21"/>
        <v>491765</v>
      </c>
    </row>
    <row r="411" spans="1:14" x14ac:dyDescent="0.3">
      <c r="A411" s="3">
        <v>1</v>
      </c>
      <c r="B411" s="142"/>
      <c r="C411" s="4" t="s">
        <v>491</v>
      </c>
      <c r="D411" s="5">
        <v>44900</v>
      </c>
      <c r="E411" s="6" t="s">
        <v>115</v>
      </c>
      <c r="F411" s="7">
        <v>1843322</v>
      </c>
      <c r="G411" s="6" t="s">
        <v>17</v>
      </c>
      <c r="H411" s="7">
        <v>193549</v>
      </c>
      <c r="I411" s="143"/>
      <c r="J411" s="144"/>
      <c r="K411" s="145"/>
      <c r="L411" t="str">
        <f t="shared" si="19"/>
        <v>54334</v>
      </c>
      <c r="M411">
        <f t="shared" si="20"/>
        <v>54334</v>
      </c>
      <c r="N411" s="37">
        <f t="shared" si="21"/>
        <v>1843322</v>
      </c>
    </row>
    <row r="412" spans="1:14" x14ac:dyDescent="0.3">
      <c r="A412" s="3">
        <v>1</v>
      </c>
      <c r="B412" s="142"/>
      <c r="C412" s="4" t="s">
        <v>492</v>
      </c>
      <c r="D412" s="5">
        <v>44903</v>
      </c>
      <c r="E412" s="6" t="s">
        <v>80</v>
      </c>
      <c r="F412" s="7">
        <v>806319</v>
      </c>
      <c r="G412" s="6" t="s">
        <v>17</v>
      </c>
      <c r="H412" s="7">
        <v>84663</v>
      </c>
      <c r="I412" s="143"/>
      <c r="J412" s="144"/>
      <c r="K412" s="145"/>
      <c r="L412" t="str">
        <f t="shared" si="19"/>
        <v>54980</v>
      </c>
      <c r="M412">
        <f t="shared" si="20"/>
        <v>54980</v>
      </c>
      <c r="N412" s="37">
        <f t="shared" si="21"/>
        <v>806319</v>
      </c>
    </row>
    <row r="413" spans="1:14" x14ac:dyDescent="0.3">
      <c r="A413" s="3">
        <v>1</v>
      </c>
      <c r="B413" s="142"/>
      <c r="C413" s="4" t="s">
        <v>493</v>
      </c>
      <c r="D413" s="5">
        <v>44923</v>
      </c>
      <c r="E413" s="6" t="s">
        <v>180</v>
      </c>
      <c r="F413" s="7">
        <v>425131</v>
      </c>
      <c r="G413" s="6" t="s">
        <v>17</v>
      </c>
      <c r="H413" s="7">
        <v>44639</v>
      </c>
      <c r="I413" s="143"/>
      <c r="J413" s="144"/>
      <c r="K413" s="145"/>
      <c r="L413" t="str">
        <f t="shared" si="19"/>
        <v>57031</v>
      </c>
      <c r="M413">
        <f t="shared" si="20"/>
        <v>57031</v>
      </c>
      <c r="N413" s="37">
        <f t="shared" si="21"/>
        <v>425131</v>
      </c>
    </row>
    <row r="414" spans="1:14" x14ac:dyDescent="0.3">
      <c r="A414" s="3">
        <v>1</v>
      </c>
      <c r="B414" s="142"/>
      <c r="C414" s="4" t="s">
        <v>494</v>
      </c>
      <c r="D414" s="5">
        <v>44917</v>
      </c>
      <c r="E414" s="6" t="s">
        <v>180</v>
      </c>
      <c r="F414" s="7">
        <v>491765</v>
      </c>
      <c r="G414" s="6" t="s">
        <v>17</v>
      </c>
      <c r="H414" s="7">
        <v>51635</v>
      </c>
      <c r="I414" s="143"/>
      <c r="J414" s="144"/>
      <c r="K414" s="145"/>
      <c r="L414" t="str">
        <f t="shared" si="19"/>
        <v>56634</v>
      </c>
      <c r="M414">
        <f t="shared" si="20"/>
        <v>56634</v>
      </c>
      <c r="N414" s="37">
        <f t="shared" si="21"/>
        <v>491765</v>
      </c>
    </row>
    <row r="415" spans="1:14" x14ac:dyDescent="0.3">
      <c r="A415" s="3">
        <v>1</v>
      </c>
      <c r="B415" s="142"/>
      <c r="C415" s="4" t="s">
        <v>495</v>
      </c>
      <c r="D415" s="5">
        <v>44921</v>
      </c>
      <c r="E415" s="6" t="s">
        <v>119</v>
      </c>
      <c r="F415" s="7">
        <v>830100</v>
      </c>
      <c r="G415" s="6" t="s">
        <v>17</v>
      </c>
      <c r="H415" s="7">
        <v>87161</v>
      </c>
      <c r="I415" s="143"/>
      <c r="J415" s="144"/>
      <c r="K415" s="145"/>
      <c r="L415" t="str">
        <f t="shared" si="19"/>
        <v>56878</v>
      </c>
      <c r="M415">
        <f t="shared" si="20"/>
        <v>56878</v>
      </c>
      <c r="N415" s="37">
        <f t="shared" si="21"/>
        <v>830100</v>
      </c>
    </row>
    <row r="416" spans="1:14" x14ac:dyDescent="0.3">
      <c r="A416" s="3">
        <v>1</v>
      </c>
      <c r="B416" s="142"/>
      <c r="C416" s="4" t="s">
        <v>496</v>
      </c>
      <c r="D416" s="5">
        <v>44916</v>
      </c>
      <c r="E416" s="6" t="s">
        <v>115</v>
      </c>
      <c r="F416" s="7">
        <v>491765</v>
      </c>
      <c r="G416" s="6" t="s">
        <v>17</v>
      </c>
      <c r="H416" s="7">
        <v>51635</v>
      </c>
      <c r="I416" s="143"/>
      <c r="J416" s="144"/>
      <c r="K416" s="145"/>
      <c r="L416" t="str">
        <f t="shared" si="19"/>
        <v>56189</v>
      </c>
      <c r="M416">
        <f t="shared" si="20"/>
        <v>56189</v>
      </c>
      <c r="N416" s="37">
        <f t="shared" si="21"/>
        <v>491765</v>
      </c>
    </row>
    <row r="417" spans="1:14" x14ac:dyDescent="0.3">
      <c r="A417" s="3">
        <v>1</v>
      </c>
      <c r="B417" s="142"/>
      <c r="C417" s="4" t="s">
        <v>497</v>
      </c>
      <c r="D417" s="5">
        <v>44917</v>
      </c>
      <c r="E417" s="6" t="s">
        <v>115</v>
      </c>
      <c r="F417" s="7">
        <v>491765</v>
      </c>
      <c r="G417" s="6" t="s">
        <v>17</v>
      </c>
      <c r="H417" s="7">
        <v>51635</v>
      </c>
      <c r="I417" s="143"/>
      <c r="J417" s="144"/>
      <c r="K417" s="145"/>
      <c r="L417" t="str">
        <f t="shared" si="19"/>
        <v>56509</v>
      </c>
      <c r="M417">
        <f t="shared" si="20"/>
        <v>56509</v>
      </c>
      <c r="N417" s="37">
        <f t="shared" si="21"/>
        <v>491765</v>
      </c>
    </row>
    <row r="418" spans="1:14" x14ac:dyDescent="0.3">
      <c r="A418" s="3">
        <v>1</v>
      </c>
      <c r="B418" s="142"/>
      <c r="C418" s="4" t="s">
        <v>498</v>
      </c>
      <c r="D418" s="5">
        <v>44925</v>
      </c>
      <c r="E418" s="6" t="s">
        <v>236</v>
      </c>
      <c r="F418" s="7">
        <v>216786</v>
      </c>
      <c r="G418" s="6" t="s">
        <v>17</v>
      </c>
      <c r="H418" s="7">
        <v>22763</v>
      </c>
      <c r="I418" s="143"/>
      <c r="J418" s="144"/>
      <c r="K418" s="145"/>
      <c r="L418" t="str">
        <f t="shared" si="19"/>
        <v>57653</v>
      </c>
      <c r="M418">
        <f t="shared" si="20"/>
        <v>57653</v>
      </c>
      <c r="N418" s="37">
        <f t="shared" si="21"/>
        <v>216786</v>
      </c>
    </row>
    <row r="419" spans="1:14" x14ac:dyDescent="0.3">
      <c r="A419" s="3">
        <v>1</v>
      </c>
      <c r="B419" s="142"/>
      <c r="C419" s="4" t="s">
        <v>499</v>
      </c>
      <c r="D419" s="5">
        <v>44923</v>
      </c>
      <c r="E419" s="6" t="s">
        <v>115</v>
      </c>
      <c r="F419" s="7">
        <v>620527</v>
      </c>
      <c r="G419" s="6" t="s">
        <v>17</v>
      </c>
      <c r="H419" s="7">
        <v>65155</v>
      </c>
      <c r="I419" s="143"/>
      <c r="J419" s="144"/>
      <c r="K419" s="145"/>
      <c r="L419" t="str">
        <f t="shared" si="19"/>
        <v>57063</v>
      </c>
      <c r="M419">
        <f t="shared" si="20"/>
        <v>57063</v>
      </c>
      <c r="N419" s="37">
        <f t="shared" si="21"/>
        <v>620527</v>
      </c>
    </row>
    <row r="420" spans="1:14" x14ac:dyDescent="0.3">
      <c r="A420" s="3">
        <v>1</v>
      </c>
      <c r="B420" s="142"/>
      <c r="C420" s="4" t="s">
        <v>500</v>
      </c>
      <c r="D420" s="5">
        <v>44918</v>
      </c>
      <c r="E420" s="6" t="s">
        <v>115</v>
      </c>
      <c r="F420" s="7">
        <v>1369178</v>
      </c>
      <c r="G420" s="6" t="s">
        <v>17</v>
      </c>
      <c r="H420" s="7">
        <v>143764</v>
      </c>
      <c r="I420" s="143"/>
      <c r="J420" s="144"/>
      <c r="K420" s="145"/>
      <c r="L420" t="str">
        <f t="shared" si="19"/>
        <v>56710</v>
      </c>
      <c r="M420">
        <f t="shared" si="20"/>
        <v>56710</v>
      </c>
      <c r="N420" s="37">
        <f t="shared" si="21"/>
        <v>1369178</v>
      </c>
    </row>
    <row r="421" spans="1:14" x14ac:dyDescent="0.3">
      <c r="A421" s="3">
        <v>1</v>
      </c>
      <c r="B421" s="142"/>
      <c r="C421" s="4" t="s">
        <v>501</v>
      </c>
      <c r="D421" s="5">
        <v>44910</v>
      </c>
      <c r="E421" s="6" t="s">
        <v>502</v>
      </c>
      <c r="F421" s="7">
        <v>766485</v>
      </c>
      <c r="G421" s="6" t="s">
        <v>17</v>
      </c>
      <c r="H421" s="7">
        <v>80481</v>
      </c>
      <c r="I421" s="143"/>
      <c r="J421" s="144"/>
      <c r="K421" s="145"/>
      <c r="L421" t="str">
        <f t="shared" si="19"/>
        <v>55877</v>
      </c>
      <c r="M421">
        <f t="shared" si="20"/>
        <v>55877</v>
      </c>
      <c r="N421" s="37">
        <f t="shared" si="21"/>
        <v>766485</v>
      </c>
    </row>
    <row r="422" spans="1:14" x14ac:dyDescent="0.3">
      <c r="A422" s="3">
        <v>1</v>
      </c>
      <c r="B422" s="142"/>
      <c r="C422" s="4" t="s">
        <v>503</v>
      </c>
      <c r="D422" s="5">
        <v>44925</v>
      </c>
      <c r="E422" s="6" t="s">
        <v>502</v>
      </c>
      <c r="F422" s="7">
        <v>830100</v>
      </c>
      <c r="G422" s="6" t="s">
        <v>17</v>
      </c>
      <c r="H422" s="7">
        <v>87161</v>
      </c>
      <c r="I422" s="143"/>
      <c r="J422" s="144"/>
      <c r="K422" s="145"/>
      <c r="L422" t="str">
        <f t="shared" si="19"/>
        <v>57639</v>
      </c>
      <c r="M422">
        <f t="shared" si="20"/>
        <v>57639</v>
      </c>
      <c r="N422" s="37">
        <f t="shared" si="21"/>
        <v>830100</v>
      </c>
    </row>
    <row r="423" spans="1:14" x14ac:dyDescent="0.3">
      <c r="A423" s="3">
        <v>1</v>
      </c>
      <c r="B423" s="135"/>
      <c r="C423" s="4" t="s">
        <v>504</v>
      </c>
      <c r="D423" s="5">
        <v>44917</v>
      </c>
      <c r="E423" s="6" t="s">
        <v>119</v>
      </c>
      <c r="F423" s="7">
        <v>1142124</v>
      </c>
      <c r="G423" s="6" t="s">
        <v>17</v>
      </c>
      <c r="H423" s="7">
        <v>119923</v>
      </c>
      <c r="I423" s="137"/>
      <c r="J423" s="140"/>
      <c r="K423" s="141"/>
      <c r="L423" t="str">
        <f t="shared" si="19"/>
        <v>56644</v>
      </c>
      <c r="M423">
        <f t="shared" si="20"/>
        <v>56644</v>
      </c>
      <c r="N423" s="37">
        <f t="shared" si="21"/>
        <v>1142124</v>
      </c>
    </row>
    <row r="424" spans="1:14" x14ac:dyDescent="0.3">
      <c r="A424" s="3">
        <v>1</v>
      </c>
      <c r="B424" s="134" t="s">
        <v>589</v>
      </c>
      <c r="C424" s="4" t="s">
        <v>590</v>
      </c>
      <c r="D424" s="5">
        <v>44912</v>
      </c>
      <c r="E424" s="6" t="s">
        <v>16</v>
      </c>
      <c r="F424" s="7">
        <v>3342828</v>
      </c>
      <c r="G424" s="6" t="s">
        <v>17</v>
      </c>
      <c r="H424" s="7">
        <v>350997</v>
      </c>
      <c r="I424" s="136">
        <v>11269060</v>
      </c>
      <c r="J424" s="138" t="s">
        <v>591</v>
      </c>
      <c r="K424" s="139"/>
      <c r="L424" t="str">
        <f t="shared" si="19"/>
        <v>56005</v>
      </c>
      <c r="M424">
        <f t="shared" si="20"/>
        <v>56005</v>
      </c>
      <c r="N424" s="37">
        <f t="shared" si="21"/>
        <v>3342828</v>
      </c>
    </row>
    <row r="425" spans="1:14" x14ac:dyDescent="0.3">
      <c r="A425" s="3">
        <v>1</v>
      </c>
      <c r="B425" s="142"/>
      <c r="C425" s="4" t="s">
        <v>592</v>
      </c>
      <c r="D425" s="5">
        <v>44922</v>
      </c>
      <c r="E425" s="6" t="s">
        <v>16</v>
      </c>
      <c r="F425" s="7">
        <v>4208404</v>
      </c>
      <c r="G425" s="6" t="s">
        <v>17</v>
      </c>
      <c r="H425" s="7">
        <v>441882</v>
      </c>
      <c r="I425" s="143"/>
      <c r="J425" s="144"/>
      <c r="K425" s="145"/>
      <c r="L425" t="str">
        <f t="shared" si="19"/>
        <v>56981</v>
      </c>
      <c r="M425">
        <f t="shared" si="20"/>
        <v>56981</v>
      </c>
      <c r="N425" s="37">
        <f t="shared" si="21"/>
        <v>4208404</v>
      </c>
    </row>
    <row r="426" spans="1:14" x14ac:dyDescent="0.3">
      <c r="A426" s="3">
        <v>1</v>
      </c>
      <c r="B426" s="135"/>
      <c r="C426" s="4" t="s">
        <v>593</v>
      </c>
      <c r="D426" s="5">
        <v>44897</v>
      </c>
      <c r="E426" s="6" t="s">
        <v>16</v>
      </c>
      <c r="F426" s="7">
        <v>5039896</v>
      </c>
      <c r="G426" s="6" t="s">
        <v>17</v>
      </c>
      <c r="H426" s="7">
        <v>529189</v>
      </c>
      <c r="I426" s="137"/>
      <c r="J426" s="140"/>
      <c r="K426" s="141"/>
      <c r="L426" t="str">
        <f t="shared" si="19"/>
        <v>53958</v>
      </c>
      <c r="M426">
        <f t="shared" si="20"/>
        <v>53958</v>
      </c>
      <c r="N426" s="37">
        <f t="shared" si="21"/>
        <v>5039896</v>
      </c>
    </row>
    <row r="427" spans="1:14" x14ac:dyDescent="0.3">
      <c r="A427" s="3">
        <v>1</v>
      </c>
      <c r="B427" s="134" t="s">
        <v>594</v>
      </c>
      <c r="C427" s="4" t="s">
        <v>595</v>
      </c>
      <c r="D427" s="5">
        <v>44924</v>
      </c>
      <c r="E427" s="6" t="s">
        <v>16</v>
      </c>
      <c r="F427" s="7">
        <v>2948143</v>
      </c>
      <c r="G427" s="6" t="s">
        <v>17</v>
      </c>
      <c r="H427" s="7">
        <v>309555</v>
      </c>
      <c r="I427" s="136">
        <v>11558201</v>
      </c>
      <c r="J427" s="138" t="s">
        <v>596</v>
      </c>
      <c r="K427" s="139"/>
      <c r="L427" t="str">
        <f t="shared" si="19"/>
        <v>57174</v>
      </c>
      <c r="M427">
        <f t="shared" si="20"/>
        <v>57174</v>
      </c>
      <c r="N427" s="37">
        <f t="shared" si="21"/>
        <v>2948143</v>
      </c>
    </row>
    <row r="428" spans="1:14" ht="25.05" x14ac:dyDescent="0.3">
      <c r="A428" s="3">
        <v>1</v>
      </c>
      <c r="B428" s="142"/>
      <c r="C428" s="4" t="s">
        <v>597</v>
      </c>
      <c r="D428" s="5">
        <v>44921</v>
      </c>
      <c r="E428" s="6" t="s">
        <v>30</v>
      </c>
      <c r="F428" s="7">
        <v>1339567</v>
      </c>
      <c r="G428" s="6" t="s">
        <v>17</v>
      </c>
      <c r="H428" s="7">
        <v>140655</v>
      </c>
      <c r="I428" s="143"/>
      <c r="J428" s="144"/>
      <c r="K428" s="145"/>
      <c r="L428" t="str">
        <f t="shared" si="19"/>
        <v>56872</v>
      </c>
      <c r="M428">
        <f t="shared" si="20"/>
        <v>56872</v>
      </c>
      <c r="N428" s="37">
        <f t="shared" si="21"/>
        <v>1339567</v>
      </c>
    </row>
    <row r="429" spans="1:14" x14ac:dyDescent="0.3">
      <c r="A429" s="3">
        <v>1</v>
      </c>
      <c r="B429" s="142"/>
      <c r="C429" s="4" t="s">
        <v>598</v>
      </c>
      <c r="D429" s="5">
        <v>44901</v>
      </c>
      <c r="E429" s="6" t="s">
        <v>16</v>
      </c>
      <c r="F429" s="7">
        <v>1199426</v>
      </c>
      <c r="G429" s="6" t="s">
        <v>17</v>
      </c>
      <c r="H429" s="7">
        <v>125940</v>
      </c>
      <c r="I429" s="143"/>
      <c r="J429" s="144"/>
      <c r="K429" s="145"/>
      <c r="L429" t="str">
        <f t="shared" si="19"/>
        <v>54413</v>
      </c>
      <c r="M429">
        <f t="shared" si="20"/>
        <v>54413</v>
      </c>
      <c r="N429" s="37">
        <f t="shared" si="21"/>
        <v>1199426</v>
      </c>
    </row>
    <row r="430" spans="1:14" x14ac:dyDescent="0.3">
      <c r="A430" s="3">
        <v>1</v>
      </c>
      <c r="B430" s="142"/>
      <c r="C430" s="4" t="s">
        <v>599</v>
      </c>
      <c r="D430" s="5">
        <v>44908</v>
      </c>
      <c r="E430" s="6" t="s">
        <v>16</v>
      </c>
      <c r="F430" s="7">
        <v>1632999</v>
      </c>
      <c r="G430" s="6" t="s">
        <v>17</v>
      </c>
      <c r="H430" s="7">
        <v>171465</v>
      </c>
      <c r="I430" s="143"/>
      <c r="J430" s="144"/>
      <c r="K430" s="145"/>
      <c r="L430" t="str">
        <f t="shared" si="19"/>
        <v>55377</v>
      </c>
      <c r="M430">
        <f t="shared" si="20"/>
        <v>55377</v>
      </c>
      <c r="N430" s="37">
        <f t="shared" si="21"/>
        <v>1632999</v>
      </c>
    </row>
    <row r="431" spans="1:14" ht="25.05" x14ac:dyDescent="0.3">
      <c r="A431" s="3">
        <v>1</v>
      </c>
      <c r="B431" s="142"/>
      <c r="C431" s="4" t="s">
        <v>600</v>
      </c>
      <c r="D431" s="5">
        <v>44903</v>
      </c>
      <c r="E431" s="6" t="s">
        <v>30</v>
      </c>
      <c r="F431" s="7">
        <v>938493</v>
      </c>
      <c r="G431" s="6" t="s">
        <v>17</v>
      </c>
      <c r="H431" s="7">
        <v>98542</v>
      </c>
      <c r="I431" s="143"/>
      <c r="J431" s="144"/>
      <c r="K431" s="145"/>
      <c r="L431" t="str">
        <f t="shared" si="19"/>
        <v>54977</v>
      </c>
      <c r="M431">
        <f t="shared" si="20"/>
        <v>54977</v>
      </c>
      <c r="N431" s="37">
        <f t="shared" si="21"/>
        <v>938493</v>
      </c>
    </row>
    <row r="432" spans="1:14" x14ac:dyDescent="0.3">
      <c r="A432" s="3">
        <v>1</v>
      </c>
      <c r="B432" s="135"/>
      <c r="C432" s="4" t="s">
        <v>601</v>
      </c>
      <c r="D432" s="5">
        <v>44915</v>
      </c>
      <c r="E432" s="6" t="s">
        <v>16</v>
      </c>
      <c r="F432" s="7">
        <v>4855563</v>
      </c>
      <c r="G432" s="6" t="s">
        <v>17</v>
      </c>
      <c r="H432" s="7">
        <v>509834</v>
      </c>
      <c r="I432" s="137"/>
      <c r="J432" s="140"/>
      <c r="K432" s="141"/>
      <c r="L432" t="str">
        <f t="shared" si="19"/>
        <v>56163</v>
      </c>
      <c r="M432">
        <f t="shared" si="20"/>
        <v>56163</v>
      </c>
      <c r="N432" s="37">
        <f t="shared" si="21"/>
        <v>4855563</v>
      </c>
    </row>
    <row r="433" spans="1:14" x14ac:dyDescent="0.3">
      <c r="A433" s="3">
        <v>1</v>
      </c>
      <c r="B433" s="134" t="s">
        <v>602</v>
      </c>
      <c r="C433" s="4" t="s">
        <v>603</v>
      </c>
      <c r="D433" s="5">
        <v>44924</v>
      </c>
      <c r="E433" s="6" t="s">
        <v>16</v>
      </c>
      <c r="F433" s="7">
        <v>9762862</v>
      </c>
      <c r="G433" s="6" t="s">
        <v>17</v>
      </c>
      <c r="H433" s="7">
        <v>1025100</v>
      </c>
      <c r="I433" s="136">
        <v>19910878</v>
      </c>
      <c r="J433" s="138" t="s">
        <v>604</v>
      </c>
      <c r="K433" s="139"/>
      <c r="L433" t="str">
        <f t="shared" si="19"/>
        <v>57163</v>
      </c>
      <c r="M433">
        <f t="shared" si="20"/>
        <v>57163</v>
      </c>
      <c r="N433" s="37">
        <f t="shared" si="21"/>
        <v>9762862</v>
      </c>
    </row>
    <row r="434" spans="1:14" x14ac:dyDescent="0.3">
      <c r="A434" s="3">
        <v>1</v>
      </c>
      <c r="B434" s="142"/>
      <c r="C434" s="4" t="s">
        <v>605</v>
      </c>
      <c r="D434" s="5">
        <v>44909</v>
      </c>
      <c r="E434" s="6" t="s">
        <v>16</v>
      </c>
      <c r="F434" s="7">
        <v>5665294</v>
      </c>
      <c r="G434" s="6" t="s">
        <v>17</v>
      </c>
      <c r="H434" s="7">
        <v>594856</v>
      </c>
      <c r="I434" s="143"/>
      <c r="J434" s="144"/>
      <c r="K434" s="145"/>
      <c r="L434" t="str">
        <f t="shared" si="19"/>
        <v>55465</v>
      </c>
      <c r="M434">
        <f t="shared" si="20"/>
        <v>55465</v>
      </c>
      <c r="N434" s="37">
        <f t="shared" si="21"/>
        <v>5665294</v>
      </c>
    </row>
    <row r="435" spans="1:14" x14ac:dyDescent="0.3">
      <c r="A435" s="3">
        <v>1</v>
      </c>
      <c r="B435" s="142"/>
      <c r="C435" s="4" t="s">
        <v>606</v>
      </c>
      <c r="D435" s="5">
        <v>44917</v>
      </c>
      <c r="E435" s="6" t="s">
        <v>16</v>
      </c>
      <c r="F435" s="7">
        <v>4536027</v>
      </c>
      <c r="G435" s="6" t="s">
        <v>17</v>
      </c>
      <c r="H435" s="7">
        <v>476283</v>
      </c>
      <c r="I435" s="143"/>
      <c r="J435" s="144"/>
      <c r="K435" s="145"/>
      <c r="L435" t="str">
        <f t="shared" si="19"/>
        <v>56526</v>
      </c>
      <c r="M435">
        <f t="shared" si="20"/>
        <v>56526</v>
      </c>
      <c r="N435" s="37">
        <f t="shared" si="21"/>
        <v>4536027</v>
      </c>
    </row>
    <row r="436" spans="1:14" ht="25.05" x14ac:dyDescent="0.3">
      <c r="A436" s="3">
        <v>1</v>
      </c>
      <c r="B436" s="135"/>
      <c r="C436" s="4" t="s">
        <v>607</v>
      </c>
      <c r="D436" s="5">
        <v>44905</v>
      </c>
      <c r="E436" s="6" t="s">
        <v>30</v>
      </c>
      <c r="F436" s="7">
        <v>2282608</v>
      </c>
      <c r="G436" s="6" t="s">
        <v>17</v>
      </c>
      <c r="H436" s="7">
        <v>239674</v>
      </c>
      <c r="I436" s="137"/>
      <c r="J436" s="140"/>
      <c r="K436" s="141"/>
      <c r="L436" t="str">
        <f t="shared" si="19"/>
        <v>55262</v>
      </c>
      <c r="M436">
        <f t="shared" si="20"/>
        <v>55262</v>
      </c>
      <c r="N436" s="37">
        <f t="shared" si="21"/>
        <v>2282608</v>
      </c>
    </row>
    <row r="437" spans="1:14" x14ac:dyDescent="0.3">
      <c r="A437" s="3">
        <v>1</v>
      </c>
      <c r="B437" s="134" t="s">
        <v>608</v>
      </c>
      <c r="C437" s="4" t="s">
        <v>609</v>
      </c>
      <c r="D437" s="5">
        <v>44907</v>
      </c>
      <c r="E437" s="6" t="s">
        <v>16</v>
      </c>
      <c r="F437" s="7">
        <v>729785</v>
      </c>
      <c r="G437" s="6" t="s">
        <v>17</v>
      </c>
      <c r="H437" s="7">
        <v>76627</v>
      </c>
      <c r="I437" s="136">
        <v>3162690</v>
      </c>
      <c r="J437" s="138" t="s">
        <v>610</v>
      </c>
      <c r="K437" s="139"/>
      <c r="L437" t="str">
        <f t="shared" si="19"/>
        <v>55291</v>
      </c>
      <c r="M437">
        <f t="shared" si="20"/>
        <v>55291</v>
      </c>
      <c r="N437" s="37">
        <f t="shared" si="21"/>
        <v>729785</v>
      </c>
    </row>
    <row r="438" spans="1:14" x14ac:dyDescent="0.3">
      <c r="A438" s="3">
        <v>1</v>
      </c>
      <c r="B438" s="142"/>
      <c r="C438" s="4" t="s">
        <v>611</v>
      </c>
      <c r="D438" s="5">
        <v>44900</v>
      </c>
      <c r="E438" s="6" t="s">
        <v>16</v>
      </c>
      <c r="F438" s="7">
        <v>1790237</v>
      </c>
      <c r="G438" s="6" t="s">
        <v>17</v>
      </c>
      <c r="H438" s="7">
        <v>187975</v>
      </c>
      <c r="I438" s="143"/>
      <c r="J438" s="144"/>
      <c r="K438" s="145"/>
      <c r="L438" t="str">
        <f t="shared" si="19"/>
        <v>54326</v>
      </c>
      <c r="M438">
        <f t="shared" si="20"/>
        <v>54326</v>
      </c>
      <c r="N438" s="37">
        <f t="shared" si="21"/>
        <v>1790237</v>
      </c>
    </row>
    <row r="439" spans="1:14" x14ac:dyDescent="0.3">
      <c r="A439" s="3">
        <v>1</v>
      </c>
      <c r="B439" s="135"/>
      <c r="C439" s="4" t="s">
        <v>612</v>
      </c>
      <c r="D439" s="5">
        <v>44922</v>
      </c>
      <c r="E439" s="6" t="s">
        <v>16</v>
      </c>
      <c r="F439" s="7">
        <v>1013710</v>
      </c>
      <c r="G439" s="6" t="s">
        <v>17</v>
      </c>
      <c r="H439" s="7">
        <v>106440</v>
      </c>
      <c r="I439" s="137"/>
      <c r="J439" s="140"/>
      <c r="K439" s="141"/>
      <c r="L439" t="str">
        <f t="shared" si="19"/>
        <v>56982</v>
      </c>
      <c r="M439">
        <f t="shared" si="20"/>
        <v>56982</v>
      </c>
      <c r="N439" s="37">
        <f t="shared" si="21"/>
        <v>1013710</v>
      </c>
    </row>
    <row r="440" spans="1:14" x14ac:dyDescent="0.3">
      <c r="A440" s="3">
        <v>1</v>
      </c>
      <c r="B440" s="134" t="s">
        <v>613</v>
      </c>
      <c r="C440" s="4" t="s">
        <v>614</v>
      </c>
      <c r="D440" s="5">
        <v>44915</v>
      </c>
      <c r="E440" s="6" t="s">
        <v>16</v>
      </c>
      <c r="F440" s="7">
        <v>2942811</v>
      </c>
      <c r="G440" s="6" t="s">
        <v>17</v>
      </c>
      <c r="H440" s="7">
        <v>308995</v>
      </c>
      <c r="I440" s="136">
        <v>11816682</v>
      </c>
      <c r="J440" s="138" t="s">
        <v>615</v>
      </c>
      <c r="K440" s="139"/>
      <c r="L440" t="str">
        <f t="shared" si="19"/>
        <v>56170</v>
      </c>
      <c r="M440">
        <f t="shared" si="20"/>
        <v>56170</v>
      </c>
      <c r="N440" s="37">
        <f t="shared" si="21"/>
        <v>2942811</v>
      </c>
    </row>
    <row r="441" spans="1:14" x14ac:dyDescent="0.3">
      <c r="A441" s="3">
        <v>1</v>
      </c>
      <c r="B441" s="142"/>
      <c r="C441" s="4" t="s">
        <v>616</v>
      </c>
      <c r="D441" s="5">
        <v>44922</v>
      </c>
      <c r="E441" s="6" t="s">
        <v>16</v>
      </c>
      <c r="F441" s="7">
        <v>3735693</v>
      </c>
      <c r="G441" s="6" t="s">
        <v>17</v>
      </c>
      <c r="H441" s="7">
        <v>392248</v>
      </c>
      <c r="I441" s="143"/>
      <c r="J441" s="144"/>
      <c r="K441" s="145"/>
      <c r="L441" t="str">
        <f t="shared" si="19"/>
        <v>57009</v>
      </c>
      <c r="M441">
        <f t="shared" si="20"/>
        <v>57009</v>
      </c>
      <c r="N441" s="37">
        <f t="shared" si="21"/>
        <v>3735693</v>
      </c>
    </row>
    <row r="442" spans="1:14" x14ac:dyDescent="0.3">
      <c r="A442" s="3">
        <v>1</v>
      </c>
      <c r="B442" s="135"/>
      <c r="C442" s="4" t="s">
        <v>617</v>
      </c>
      <c r="D442" s="5">
        <v>44908</v>
      </c>
      <c r="E442" s="6" t="s">
        <v>16</v>
      </c>
      <c r="F442" s="7">
        <v>6524493</v>
      </c>
      <c r="G442" s="6" t="s">
        <v>17</v>
      </c>
      <c r="H442" s="7">
        <v>685072</v>
      </c>
      <c r="I442" s="137"/>
      <c r="J442" s="140"/>
      <c r="K442" s="141"/>
      <c r="L442" t="str">
        <f t="shared" si="19"/>
        <v>55394</v>
      </c>
      <c r="M442">
        <f t="shared" si="20"/>
        <v>55394</v>
      </c>
      <c r="N442" s="37">
        <f t="shared" si="21"/>
        <v>6524493</v>
      </c>
    </row>
    <row r="443" spans="1:14" ht="37.6" x14ac:dyDescent="0.3">
      <c r="A443" s="3">
        <v>1</v>
      </c>
      <c r="B443" s="8" t="s">
        <v>621</v>
      </c>
      <c r="C443" s="4" t="s">
        <v>622</v>
      </c>
      <c r="D443" s="5">
        <v>44915</v>
      </c>
      <c r="E443" s="6" t="s">
        <v>30</v>
      </c>
      <c r="F443" s="7">
        <v>546512</v>
      </c>
      <c r="G443" s="6" t="s">
        <v>17</v>
      </c>
      <c r="H443" s="7">
        <v>57384</v>
      </c>
      <c r="I443" s="11">
        <v>489128</v>
      </c>
      <c r="J443" s="132" t="s">
        <v>623</v>
      </c>
      <c r="K443" s="133"/>
      <c r="L443" t="str">
        <f t="shared" si="19"/>
        <v>56172</v>
      </c>
      <c r="M443">
        <f t="shared" si="20"/>
        <v>56172</v>
      </c>
      <c r="N443" s="37">
        <f t="shared" si="21"/>
        <v>546512</v>
      </c>
    </row>
    <row r="444" spans="1:14" x14ac:dyDescent="0.3">
      <c r="A444" s="3">
        <v>1</v>
      </c>
      <c r="B444" s="134" t="s">
        <v>624</v>
      </c>
      <c r="C444" s="4" t="s">
        <v>625</v>
      </c>
      <c r="D444" s="5">
        <v>44918</v>
      </c>
      <c r="E444" s="6" t="s">
        <v>16</v>
      </c>
      <c r="F444" s="7">
        <v>3652681</v>
      </c>
      <c r="G444" s="6" t="s">
        <v>17</v>
      </c>
      <c r="H444" s="7">
        <v>383532</v>
      </c>
      <c r="I444" s="136">
        <v>5762204</v>
      </c>
      <c r="J444" s="138" t="s">
        <v>626</v>
      </c>
      <c r="K444" s="139"/>
      <c r="L444" t="str">
        <f t="shared" si="19"/>
        <v>56705</v>
      </c>
      <c r="M444">
        <f t="shared" si="20"/>
        <v>56705</v>
      </c>
      <c r="N444" s="37">
        <f t="shared" si="21"/>
        <v>3652681</v>
      </c>
    </row>
    <row r="445" spans="1:14" x14ac:dyDescent="0.3">
      <c r="A445" s="3">
        <v>1</v>
      </c>
      <c r="B445" s="135"/>
      <c r="C445" s="4" t="s">
        <v>627</v>
      </c>
      <c r="D445" s="5">
        <v>44903</v>
      </c>
      <c r="E445" s="6" t="s">
        <v>16</v>
      </c>
      <c r="F445" s="7">
        <v>2785536</v>
      </c>
      <c r="G445" s="6" t="s">
        <v>17</v>
      </c>
      <c r="H445" s="7">
        <v>292481</v>
      </c>
      <c r="I445" s="137"/>
      <c r="J445" s="140"/>
      <c r="K445" s="141"/>
      <c r="L445" t="str">
        <f t="shared" si="19"/>
        <v>54898</v>
      </c>
      <c r="M445">
        <f t="shared" si="20"/>
        <v>54898</v>
      </c>
      <c r="N445" s="37">
        <f t="shared" si="21"/>
        <v>2785536</v>
      </c>
    </row>
    <row r="446" spans="1:14" x14ac:dyDescent="0.3">
      <c r="A446" s="3">
        <v>1</v>
      </c>
      <c r="B446" s="134" t="s">
        <v>628</v>
      </c>
      <c r="C446" s="4" t="s">
        <v>629</v>
      </c>
      <c r="D446" s="5">
        <v>44914</v>
      </c>
      <c r="E446" s="6" t="s">
        <v>16</v>
      </c>
      <c r="F446" s="7">
        <v>3684221</v>
      </c>
      <c r="G446" s="6" t="s">
        <v>17</v>
      </c>
      <c r="H446" s="7">
        <v>386843</v>
      </c>
      <c r="I446" s="136">
        <v>19895701</v>
      </c>
      <c r="J446" s="138" t="s">
        <v>630</v>
      </c>
      <c r="K446" s="139"/>
      <c r="L446" t="str">
        <f t="shared" si="19"/>
        <v>56031</v>
      </c>
      <c r="M446">
        <f t="shared" si="20"/>
        <v>56031</v>
      </c>
      <c r="N446" s="37">
        <f t="shared" si="21"/>
        <v>3684221</v>
      </c>
    </row>
    <row r="447" spans="1:14" ht="25.05" x14ac:dyDescent="0.3">
      <c r="A447" s="3">
        <v>1</v>
      </c>
      <c r="B447" s="142"/>
      <c r="C447" s="4" t="s">
        <v>631</v>
      </c>
      <c r="D447" s="5">
        <v>44922</v>
      </c>
      <c r="E447" s="6" t="s">
        <v>30</v>
      </c>
      <c r="F447" s="7">
        <v>4639306</v>
      </c>
      <c r="G447" s="6" t="s">
        <v>17</v>
      </c>
      <c r="H447" s="7">
        <v>487127</v>
      </c>
      <c r="I447" s="143"/>
      <c r="J447" s="144"/>
      <c r="K447" s="145"/>
      <c r="L447" t="str">
        <f t="shared" si="19"/>
        <v>56978</v>
      </c>
      <c r="M447">
        <f t="shared" si="20"/>
        <v>56978</v>
      </c>
      <c r="N447" s="37">
        <f t="shared" si="21"/>
        <v>4639306</v>
      </c>
    </row>
    <row r="448" spans="1:14" x14ac:dyDescent="0.3">
      <c r="A448" s="3">
        <v>1</v>
      </c>
      <c r="B448" s="142"/>
      <c r="C448" s="4" t="s">
        <v>632</v>
      </c>
      <c r="D448" s="5">
        <v>44909</v>
      </c>
      <c r="E448" s="6" t="s">
        <v>16</v>
      </c>
      <c r="F448" s="7">
        <v>2179511</v>
      </c>
      <c r="G448" s="6" t="s">
        <v>17</v>
      </c>
      <c r="H448" s="7">
        <v>228849</v>
      </c>
      <c r="I448" s="143"/>
      <c r="J448" s="144"/>
      <c r="K448" s="145"/>
      <c r="L448" t="str">
        <f t="shared" si="19"/>
        <v>55437</v>
      </c>
      <c r="M448">
        <f t="shared" si="20"/>
        <v>55437</v>
      </c>
      <c r="N448" s="37">
        <f t="shared" si="21"/>
        <v>2179511</v>
      </c>
    </row>
    <row r="449" spans="1:14" ht="25.05" x14ac:dyDescent="0.3">
      <c r="A449" s="3">
        <v>1</v>
      </c>
      <c r="B449" s="142"/>
      <c r="C449" s="4" t="s">
        <v>633</v>
      </c>
      <c r="D449" s="5">
        <v>44902</v>
      </c>
      <c r="E449" s="6" t="s">
        <v>30</v>
      </c>
      <c r="F449" s="7">
        <v>2379164</v>
      </c>
      <c r="G449" s="6" t="s">
        <v>17</v>
      </c>
      <c r="H449" s="7">
        <v>249812</v>
      </c>
      <c r="I449" s="143"/>
      <c r="J449" s="144"/>
      <c r="K449" s="145"/>
      <c r="L449" t="str">
        <f t="shared" si="19"/>
        <v>54462</v>
      </c>
      <c r="M449">
        <f t="shared" si="20"/>
        <v>54462</v>
      </c>
      <c r="N449" s="37">
        <f t="shared" si="21"/>
        <v>2379164</v>
      </c>
    </row>
    <row r="450" spans="1:14" x14ac:dyDescent="0.3">
      <c r="A450" s="3">
        <v>1</v>
      </c>
      <c r="B450" s="142"/>
      <c r="C450" s="4" t="s">
        <v>634</v>
      </c>
      <c r="D450" s="5">
        <v>44904</v>
      </c>
      <c r="E450" s="6" t="s">
        <v>16</v>
      </c>
      <c r="F450" s="7">
        <v>1799140</v>
      </c>
      <c r="G450" s="6" t="s">
        <v>17</v>
      </c>
      <c r="H450" s="7">
        <v>188910</v>
      </c>
      <c r="I450" s="143"/>
      <c r="J450" s="144"/>
      <c r="K450" s="145"/>
      <c r="L450" t="str">
        <f t="shared" si="19"/>
        <v>55200</v>
      </c>
      <c r="M450">
        <f t="shared" si="20"/>
        <v>55200</v>
      </c>
      <c r="N450" s="37">
        <f t="shared" si="21"/>
        <v>1799140</v>
      </c>
    </row>
    <row r="451" spans="1:14" x14ac:dyDescent="0.3">
      <c r="A451" s="3">
        <v>1</v>
      </c>
      <c r="B451" s="142"/>
      <c r="C451" s="4" t="s">
        <v>635</v>
      </c>
      <c r="D451" s="5">
        <v>44915</v>
      </c>
      <c r="E451" s="6" t="s">
        <v>16</v>
      </c>
      <c r="F451" s="7">
        <v>2398853</v>
      </c>
      <c r="G451" s="6" t="s">
        <v>17</v>
      </c>
      <c r="H451" s="7">
        <v>251880</v>
      </c>
      <c r="I451" s="143"/>
      <c r="J451" s="144"/>
      <c r="K451" s="145"/>
      <c r="L451" t="str">
        <f t="shared" si="19"/>
        <v>56143</v>
      </c>
      <c r="M451">
        <f t="shared" si="20"/>
        <v>56143</v>
      </c>
      <c r="N451" s="37">
        <f t="shared" si="21"/>
        <v>2398853</v>
      </c>
    </row>
    <row r="452" spans="1:14" ht="25.05" x14ac:dyDescent="0.3">
      <c r="A452" s="3">
        <v>1</v>
      </c>
      <c r="B452" s="142"/>
      <c r="C452" s="4" t="s">
        <v>636</v>
      </c>
      <c r="D452" s="5">
        <v>44918</v>
      </c>
      <c r="E452" s="6" t="s">
        <v>30</v>
      </c>
      <c r="F452" s="7">
        <v>2753226</v>
      </c>
      <c r="G452" s="6" t="s">
        <v>17</v>
      </c>
      <c r="H452" s="7">
        <v>289089</v>
      </c>
      <c r="I452" s="143"/>
      <c r="J452" s="144"/>
      <c r="K452" s="145"/>
      <c r="L452" t="str">
        <f t="shared" si="19"/>
        <v>56700</v>
      </c>
      <c r="M452">
        <f t="shared" si="20"/>
        <v>56700</v>
      </c>
      <c r="N452" s="37">
        <f t="shared" si="21"/>
        <v>2753226</v>
      </c>
    </row>
    <row r="453" spans="1:14" x14ac:dyDescent="0.3">
      <c r="A453" s="3">
        <v>1</v>
      </c>
      <c r="B453" s="135"/>
      <c r="C453" s="4" t="s">
        <v>637</v>
      </c>
      <c r="D453" s="5">
        <v>44925</v>
      </c>
      <c r="E453" s="6" t="s">
        <v>16</v>
      </c>
      <c r="F453" s="7">
        <v>2396413</v>
      </c>
      <c r="G453" s="6" t="s">
        <v>17</v>
      </c>
      <c r="H453" s="7">
        <v>251623</v>
      </c>
      <c r="I453" s="137"/>
      <c r="J453" s="140"/>
      <c r="K453" s="141"/>
      <c r="L453" t="str">
        <f t="shared" si="19"/>
        <v>57621</v>
      </c>
      <c r="M453">
        <f t="shared" si="20"/>
        <v>57621</v>
      </c>
      <c r="N453" s="37">
        <f t="shared" si="21"/>
        <v>2396413</v>
      </c>
    </row>
    <row r="454" spans="1:14" ht="25.05" x14ac:dyDescent="0.3">
      <c r="A454" s="3">
        <v>1</v>
      </c>
      <c r="B454" s="134" t="s">
        <v>638</v>
      </c>
      <c r="C454" s="4" t="s">
        <v>639</v>
      </c>
      <c r="D454" s="5">
        <v>44917</v>
      </c>
      <c r="E454" s="6" t="s">
        <v>30</v>
      </c>
      <c r="F454" s="7">
        <v>1226627</v>
      </c>
      <c r="G454" s="6" t="s">
        <v>17</v>
      </c>
      <c r="H454" s="7">
        <v>128796</v>
      </c>
      <c r="I454" s="136">
        <v>10700867</v>
      </c>
      <c r="J454" s="138" t="s">
        <v>640</v>
      </c>
      <c r="K454" s="139"/>
      <c r="L454" t="str">
        <f t="shared" si="19"/>
        <v>56288</v>
      </c>
      <c r="M454">
        <f t="shared" si="20"/>
        <v>56288</v>
      </c>
      <c r="N454" s="37">
        <f t="shared" si="21"/>
        <v>1226627</v>
      </c>
    </row>
    <row r="455" spans="1:14" ht="25.05" x14ac:dyDescent="0.3">
      <c r="A455" s="3">
        <v>1</v>
      </c>
      <c r="B455" s="142"/>
      <c r="C455" s="4" t="s">
        <v>641</v>
      </c>
      <c r="D455" s="5">
        <v>44912</v>
      </c>
      <c r="E455" s="6" t="s">
        <v>30</v>
      </c>
      <c r="F455" s="7">
        <v>1189582</v>
      </c>
      <c r="G455" s="6" t="s">
        <v>17</v>
      </c>
      <c r="H455" s="7">
        <v>124906</v>
      </c>
      <c r="I455" s="143"/>
      <c r="J455" s="144"/>
      <c r="K455" s="145"/>
      <c r="L455" t="str">
        <f t="shared" ref="L455:L518" si="22">+RIGHT(C455,5)</f>
        <v>55989</v>
      </c>
      <c r="M455">
        <f t="shared" ref="M455:M518" si="23">+L455*1</f>
        <v>55989</v>
      </c>
      <c r="N455" s="37">
        <f t="shared" ref="N455:N518" si="24">+F455</f>
        <v>1189582</v>
      </c>
    </row>
    <row r="456" spans="1:14" ht="25.05" x14ac:dyDescent="0.3">
      <c r="A456" s="3">
        <v>1</v>
      </c>
      <c r="B456" s="142"/>
      <c r="C456" s="4" t="s">
        <v>642</v>
      </c>
      <c r="D456" s="5">
        <v>44921</v>
      </c>
      <c r="E456" s="6" t="s">
        <v>30</v>
      </c>
      <c r="F456" s="7">
        <v>1886081</v>
      </c>
      <c r="G456" s="6" t="s">
        <v>17</v>
      </c>
      <c r="H456" s="7">
        <v>198039</v>
      </c>
      <c r="I456" s="143"/>
      <c r="J456" s="144"/>
      <c r="K456" s="145"/>
      <c r="L456" t="str">
        <f t="shared" si="22"/>
        <v>56865</v>
      </c>
      <c r="M456">
        <f t="shared" si="23"/>
        <v>56865</v>
      </c>
      <c r="N456" s="37">
        <f t="shared" si="24"/>
        <v>1886081</v>
      </c>
    </row>
    <row r="457" spans="1:14" x14ac:dyDescent="0.3">
      <c r="A457" s="3">
        <v>1</v>
      </c>
      <c r="B457" s="142"/>
      <c r="C457" s="4" t="s">
        <v>643</v>
      </c>
      <c r="D457" s="5">
        <v>44901</v>
      </c>
      <c r="E457" s="6" t="s">
        <v>16</v>
      </c>
      <c r="F457" s="7">
        <v>2592194</v>
      </c>
      <c r="G457" s="6" t="s">
        <v>17</v>
      </c>
      <c r="H457" s="7">
        <v>272180</v>
      </c>
      <c r="I457" s="143"/>
      <c r="J457" s="144"/>
      <c r="K457" s="145"/>
      <c r="L457" t="str">
        <f t="shared" si="22"/>
        <v>54385</v>
      </c>
      <c r="M457">
        <f t="shared" si="23"/>
        <v>54385</v>
      </c>
      <c r="N457" s="37">
        <f t="shared" si="24"/>
        <v>2592194</v>
      </c>
    </row>
    <row r="458" spans="1:14" ht="25.05" x14ac:dyDescent="0.3">
      <c r="A458" s="3">
        <v>1</v>
      </c>
      <c r="B458" s="142"/>
      <c r="C458" s="4" t="s">
        <v>644</v>
      </c>
      <c r="D458" s="5">
        <v>44905</v>
      </c>
      <c r="E458" s="6" t="s">
        <v>30</v>
      </c>
      <c r="F458" s="7">
        <v>793055</v>
      </c>
      <c r="G458" s="6" t="s">
        <v>17</v>
      </c>
      <c r="H458" s="7">
        <v>83271</v>
      </c>
      <c r="I458" s="143"/>
      <c r="J458" s="144"/>
      <c r="K458" s="145"/>
      <c r="L458" t="str">
        <f t="shared" si="22"/>
        <v>55244</v>
      </c>
      <c r="M458">
        <f t="shared" si="23"/>
        <v>55244</v>
      </c>
      <c r="N458" s="37">
        <f t="shared" si="24"/>
        <v>793055</v>
      </c>
    </row>
    <row r="459" spans="1:14" x14ac:dyDescent="0.3">
      <c r="A459" s="3">
        <v>1</v>
      </c>
      <c r="B459" s="142"/>
      <c r="C459" s="4" t="s">
        <v>645</v>
      </c>
      <c r="D459" s="5">
        <v>44915</v>
      </c>
      <c r="E459" s="6" t="s">
        <v>16</v>
      </c>
      <c r="F459" s="7">
        <v>1632999</v>
      </c>
      <c r="G459" s="6" t="s">
        <v>17</v>
      </c>
      <c r="H459" s="7">
        <v>171465</v>
      </c>
      <c r="I459" s="143"/>
      <c r="J459" s="144"/>
      <c r="K459" s="145"/>
      <c r="L459" t="str">
        <f t="shared" si="22"/>
        <v>56115</v>
      </c>
      <c r="M459">
        <f t="shared" si="23"/>
        <v>56115</v>
      </c>
      <c r="N459" s="37">
        <f t="shared" si="24"/>
        <v>1632999</v>
      </c>
    </row>
    <row r="460" spans="1:14" ht="25.05" x14ac:dyDescent="0.3">
      <c r="A460" s="3">
        <v>1</v>
      </c>
      <c r="B460" s="142"/>
      <c r="C460" s="4" t="s">
        <v>646</v>
      </c>
      <c r="D460" s="5">
        <v>44898</v>
      </c>
      <c r="E460" s="6" t="s">
        <v>30</v>
      </c>
      <c r="F460" s="7">
        <v>1335020</v>
      </c>
      <c r="G460" s="6" t="s">
        <v>17</v>
      </c>
      <c r="H460" s="7">
        <v>140177</v>
      </c>
      <c r="I460" s="143"/>
      <c r="J460" s="144"/>
      <c r="K460" s="145"/>
      <c r="L460" t="str">
        <f t="shared" si="22"/>
        <v>54263</v>
      </c>
      <c r="M460">
        <f t="shared" si="23"/>
        <v>54263</v>
      </c>
      <c r="N460" s="37">
        <f t="shared" si="24"/>
        <v>1335020</v>
      </c>
    </row>
    <row r="461" spans="1:14" ht="25.05" x14ac:dyDescent="0.3">
      <c r="A461" s="3">
        <v>1</v>
      </c>
      <c r="B461" s="142"/>
      <c r="C461" s="4" t="s">
        <v>647</v>
      </c>
      <c r="D461" s="5">
        <v>44922</v>
      </c>
      <c r="E461" s="6" t="s">
        <v>648</v>
      </c>
      <c r="F461" s="7">
        <v>650359</v>
      </c>
      <c r="G461" s="6" t="s">
        <v>17</v>
      </c>
      <c r="H461" s="7">
        <v>68288</v>
      </c>
      <c r="I461" s="143"/>
      <c r="J461" s="144"/>
      <c r="K461" s="145"/>
      <c r="L461" t="str">
        <f t="shared" si="22"/>
        <v>56984</v>
      </c>
      <c r="M461">
        <f t="shared" si="23"/>
        <v>56984</v>
      </c>
      <c r="N461" s="37">
        <f t="shared" si="24"/>
        <v>650359</v>
      </c>
    </row>
    <row r="462" spans="1:14" ht="25.05" x14ac:dyDescent="0.3">
      <c r="A462" s="3">
        <v>1</v>
      </c>
      <c r="B462" s="135"/>
      <c r="C462" s="4" t="s">
        <v>649</v>
      </c>
      <c r="D462" s="5">
        <v>44908</v>
      </c>
      <c r="E462" s="6" t="s">
        <v>648</v>
      </c>
      <c r="F462" s="7">
        <v>650359</v>
      </c>
      <c r="G462" s="6" t="s">
        <v>17</v>
      </c>
      <c r="H462" s="7">
        <v>68288</v>
      </c>
      <c r="I462" s="137"/>
      <c r="J462" s="140"/>
      <c r="K462" s="141"/>
      <c r="L462" t="str">
        <f t="shared" si="22"/>
        <v>55343</v>
      </c>
      <c r="M462">
        <f t="shared" si="23"/>
        <v>55343</v>
      </c>
      <c r="N462" s="37">
        <f t="shared" si="24"/>
        <v>650359</v>
      </c>
    </row>
    <row r="463" spans="1:14" ht="25.05" x14ac:dyDescent="0.3">
      <c r="A463" s="3">
        <v>1</v>
      </c>
      <c r="B463" s="134" t="s">
        <v>650</v>
      </c>
      <c r="C463" s="4" t="s">
        <v>651</v>
      </c>
      <c r="D463" s="5">
        <v>44917</v>
      </c>
      <c r="E463" s="6" t="s">
        <v>30</v>
      </c>
      <c r="F463" s="7">
        <v>1093026</v>
      </c>
      <c r="G463" s="6" t="s">
        <v>17</v>
      </c>
      <c r="H463" s="7">
        <v>114768</v>
      </c>
      <c r="I463" s="136">
        <v>10108223</v>
      </c>
      <c r="J463" s="138" t="s">
        <v>652</v>
      </c>
      <c r="K463" s="139"/>
      <c r="L463" t="str">
        <f t="shared" si="22"/>
        <v>56517</v>
      </c>
      <c r="M463">
        <f t="shared" si="23"/>
        <v>56517</v>
      </c>
      <c r="N463" s="37">
        <f t="shared" si="24"/>
        <v>1093026</v>
      </c>
    </row>
    <row r="464" spans="1:14" ht="25.05" x14ac:dyDescent="0.3">
      <c r="A464" s="3">
        <v>1</v>
      </c>
      <c r="B464" s="142"/>
      <c r="C464" s="4" t="s">
        <v>653</v>
      </c>
      <c r="D464" s="5">
        <v>44924</v>
      </c>
      <c r="E464" s="6" t="s">
        <v>30</v>
      </c>
      <c r="F464" s="7">
        <v>3112708</v>
      </c>
      <c r="G464" s="6" t="s">
        <v>17</v>
      </c>
      <c r="H464" s="7">
        <v>326834</v>
      </c>
      <c r="I464" s="143"/>
      <c r="J464" s="144"/>
      <c r="K464" s="145"/>
      <c r="L464" t="str">
        <f t="shared" si="22"/>
        <v>57143</v>
      </c>
      <c r="M464">
        <f t="shared" si="23"/>
        <v>57143</v>
      </c>
      <c r="N464" s="37">
        <f t="shared" si="24"/>
        <v>3112708</v>
      </c>
    </row>
    <row r="465" spans="1:14" x14ac:dyDescent="0.3">
      <c r="A465" s="3">
        <v>1</v>
      </c>
      <c r="B465" s="142"/>
      <c r="C465" s="4" t="s">
        <v>654</v>
      </c>
      <c r="D465" s="5">
        <v>44903</v>
      </c>
      <c r="E465" s="6" t="s">
        <v>16</v>
      </c>
      <c r="F465" s="7">
        <v>4255945</v>
      </c>
      <c r="G465" s="6" t="s">
        <v>17</v>
      </c>
      <c r="H465" s="7">
        <v>446874</v>
      </c>
      <c r="I465" s="143"/>
      <c r="J465" s="144"/>
      <c r="K465" s="145"/>
      <c r="L465" t="str">
        <f t="shared" si="22"/>
        <v>54984</v>
      </c>
      <c r="M465">
        <f t="shared" si="23"/>
        <v>54984</v>
      </c>
      <c r="N465" s="37">
        <f t="shared" si="24"/>
        <v>4255945</v>
      </c>
    </row>
    <row r="466" spans="1:14" x14ac:dyDescent="0.3">
      <c r="A466" s="3">
        <v>1</v>
      </c>
      <c r="B466" s="135"/>
      <c r="C466" s="4" t="s">
        <v>655</v>
      </c>
      <c r="D466" s="5">
        <v>44908</v>
      </c>
      <c r="E466" s="6" t="s">
        <v>16</v>
      </c>
      <c r="F466" s="7">
        <v>2832425</v>
      </c>
      <c r="G466" s="6" t="s">
        <v>17</v>
      </c>
      <c r="H466" s="7">
        <v>297405</v>
      </c>
      <c r="I466" s="137"/>
      <c r="J466" s="140"/>
      <c r="K466" s="141"/>
      <c r="L466" t="str">
        <f t="shared" si="22"/>
        <v>55376</v>
      </c>
      <c r="M466">
        <f t="shared" si="23"/>
        <v>55376</v>
      </c>
      <c r="N466" s="37">
        <f t="shared" si="24"/>
        <v>2832425</v>
      </c>
    </row>
    <row r="467" spans="1:14" x14ac:dyDescent="0.3">
      <c r="A467" s="3">
        <v>1</v>
      </c>
      <c r="B467" s="134" t="s">
        <v>656</v>
      </c>
      <c r="C467" s="4" t="s">
        <v>657</v>
      </c>
      <c r="D467" s="5">
        <v>44908</v>
      </c>
      <c r="E467" s="6" t="s">
        <v>16</v>
      </c>
      <c r="F467" s="7">
        <v>3765621</v>
      </c>
      <c r="G467" s="6" t="s">
        <v>17</v>
      </c>
      <c r="H467" s="7">
        <v>395390</v>
      </c>
      <c r="I467" s="136">
        <v>9179943</v>
      </c>
      <c r="J467" s="138" t="s">
        <v>658</v>
      </c>
      <c r="K467" s="139"/>
      <c r="L467" t="str">
        <f t="shared" si="22"/>
        <v>55342</v>
      </c>
      <c r="M467">
        <f t="shared" si="23"/>
        <v>55342</v>
      </c>
      <c r="N467" s="37">
        <f t="shared" si="24"/>
        <v>3765621</v>
      </c>
    </row>
    <row r="468" spans="1:14" ht="25.05" x14ac:dyDescent="0.3">
      <c r="A468" s="3">
        <v>1</v>
      </c>
      <c r="B468" s="142"/>
      <c r="C468" s="4" t="s">
        <v>659</v>
      </c>
      <c r="D468" s="5">
        <v>44915</v>
      </c>
      <c r="E468" s="6" t="s">
        <v>30</v>
      </c>
      <c r="F468" s="7">
        <v>1339567</v>
      </c>
      <c r="G468" s="6" t="s">
        <v>17</v>
      </c>
      <c r="H468" s="7">
        <v>140654</v>
      </c>
      <c r="I468" s="143"/>
      <c r="J468" s="144"/>
      <c r="K468" s="145"/>
      <c r="L468" t="str">
        <f t="shared" si="22"/>
        <v>56133</v>
      </c>
      <c r="M468">
        <f t="shared" si="23"/>
        <v>56133</v>
      </c>
      <c r="N468" s="37">
        <f t="shared" si="24"/>
        <v>1339567</v>
      </c>
    </row>
    <row r="469" spans="1:14" x14ac:dyDescent="0.3">
      <c r="A469" s="3">
        <v>1</v>
      </c>
      <c r="B469" s="142"/>
      <c r="C469" s="4" t="s">
        <v>660</v>
      </c>
      <c r="D469" s="5">
        <v>44921</v>
      </c>
      <c r="E469" s="6" t="s">
        <v>16</v>
      </c>
      <c r="F469" s="7">
        <v>1999597</v>
      </c>
      <c r="G469" s="6" t="s">
        <v>17</v>
      </c>
      <c r="H469" s="7">
        <v>209958</v>
      </c>
      <c r="I469" s="143"/>
      <c r="J469" s="144"/>
      <c r="K469" s="145"/>
      <c r="L469" t="str">
        <f t="shared" si="22"/>
        <v>56846</v>
      </c>
      <c r="M469">
        <f t="shared" si="23"/>
        <v>56846</v>
      </c>
      <c r="N469" s="37">
        <f t="shared" si="24"/>
        <v>1999597</v>
      </c>
    </row>
    <row r="470" spans="1:14" x14ac:dyDescent="0.3">
      <c r="A470" s="3">
        <v>1</v>
      </c>
      <c r="B470" s="135"/>
      <c r="C470" s="4" t="s">
        <v>661</v>
      </c>
      <c r="D470" s="5">
        <v>44922</v>
      </c>
      <c r="E470" s="6" t="s">
        <v>16</v>
      </c>
      <c r="F470" s="7">
        <v>3152134</v>
      </c>
      <c r="G470" s="6" t="s">
        <v>17</v>
      </c>
      <c r="H470" s="7">
        <v>330974</v>
      </c>
      <c r="I470" s="137"/>
      <c r="J470" s="140"/>
      <c r="K470" s="141"/>
      <c r="L470" t="str">
        <f t="shared" si="22"/>
        <v>56989</v>
      </c>
      <c r="M470">
        <f t="shared" si="23"/>
        <v>56989</v>
      </c>
      <c r="N470" s="37">
        <f t="shared" si="24"/>
        <v>3152134</v>
      </c>
    </row>
    <row r="471" spans="1:14" x14ac:dyDescent="0.3">
      <c r="A471" s="3">
        <v>1</v>
      </c>
      <c r="B471" s="134" t="s">
        <v>662</v>
      </c>
      <c r="C471" s="4" t="s">
        <v>663</v>
      </c>
      <c r="D471" s="5">
        <v>44897</v>
      </c>
      <c r="E471" s="6" t="s">
        <v>16</v>
      </c>
      <c r="F471" s="7">
        <v>4393278</v>
      </c>
      <c r="G471" s="6" t="s">
        <v>17</v>
      </c>
      <c r="H471" s="7">
        <v>461294</v>
      </c>
      <c r="I471" s="136">
        <v>20837966</v>
      </c>
      <c r="J471" s="138" t="s">
        <v>664</v>
      </c>
      <c r="K471" s="139"/>
      <c r="L471" t="str">
        <f t="shared" si="22"/>
        <v>53963</v>
      </c>
      <c r="M471">
        <f t="shared" si="23"/>
        <v>53963</v>
      </c>
      <c r="N471" s="37">
        <f t="shared" si="24"/>
        <v>4393278</v>
      </c>
    </row>
    <row r="472" spans="1:14" x14ac:dyDescent="0.3">
      <c r="A472" s="3">
        <v>1</v>
      </c>
      <c r="B472" s="142"/>
      <c r="C472" s="4" t="s">
        <v>665</v>
      </c>
      <c r="D472" s="5">
        <v>44923</v>
      </c>
      <c r="E472" s="6" t="s">
        <v>16</v>
      </c>
      <c r="F472" s="7">
        <v>5123533</v>
      </c>
      <c r="G472" s="6" t="s">
        <v>17</v>
      </c>
      <c r="H472" s="7">
        <v>537971</v>
      </c>
      <c r="I472" s="143"/>
      <c r="J472" s="144"/>
      <c r="K472" s="145"/>
      <c r="L472" t="str">
        <f t="shared" si="22"/>
        <v>57042</v>
      </c>
      <c r="M472">
        <f t="shared" si="23"/>
        <v>57042</v>
      </c>
      <c r="N472" s="37">
        <f t="shared" si="24"/>
        <v>5123533</v>
      </c>
    </row>
    <row r="473" spans="1:14" x14ac:dyDescent="0.3">
      <c r="A473" s="3">
        <v>1</v>
      </c>
      <c r="B473" s="142"/>
      <c r="C473" s="4" t="s">
        <v>666</v>
      </c>
      <c r="D473" s="5">
        <v>44924</v>
      </c>
      <c r="E473" s="6" t="s">
        <v>16</v>
      </c>
      <c r="F473" s="7">
        <v>2363502</v>
      </c>
      <c r="G473" s="6" t="s">
        <v>17</v>
      </c>
      <c r="H473" s="7">
        <v>248168</v>
      </c>
      <c r="I473" s="143"/>
      <c r="J473" s="144"/>
      <c r="K473" s="145"/>
      <c r="L473" t="str">
        <f t="shared" si="22"/>
        <v>57108</v>
      </c>
      <c r="M473">
        <f t="shared" si="23"/>
        <v>57108</v>
      </c>
      <c r="N473" s="37">
        <f t="shared" si="24"/>
        <v>2363502</v>
      </c>
    </row>
    <row r="474" spans="1:14" x14ac:dyDescent="0.3">
      <c r="A474" s="3">
        <v>1</v>
      </c>
      <c r="B474" s="142"/>
      <c r="C474" s="4" t="s">
        <v>667</v>
      </c>
      <c r="D474" s="5">
        <v>44908</v>
      </c>
      <c r="E474" s="6" t="s">
        <v>16</v>
      </c>
      <c r="F474" s="7">
        <v>3306520</v>
      </c>
      <c r="G474" s="6" t="s">
        <v>17</v>
      </c>
      <c r="H474" s="7">
        <v>347185</v>
      </c>
      <c r="I474" s="143"/>
      <c r="J474" s="144"/>
      <c r="K474" s="145"/>
      <c r="L474" t="str">
        <f t="shared" si="22"/>
        <v>55347</v>
      </c>
      <c r="M474">
        <f t="shared" si="23"/>
        <v>55347</v>
      </c>
      <c r="N474" s="37">
        <f t="shared" si="24"/>
        <v>3306520</v>
      </c>
    </row>
    <row r="475" spans="1:14" x14ac:dyDescent="0.3">
      <c r="A475" s="3">
        <v>1</v>
      </c>
      <c r="B475" s="142"/>
      <c r="C475" s="4" t="s">
        <v>668</v>
      </c>
      <c r="D475" s="5">
        <v>44905</v>
      </c>
      <c r="E475" s="6" t="s">
        <v>16</v>
      </c>
      <c r="F475" s="7">
        <v>4279512</v>
      </c>
      <c r="G475" s="6" t="s">
        <v>17</v>
      </c>
      <c r="H475" s="7">
        <v>449349</v>
      </c>
      <c r="I475" s="143"/>
      <c r="J475" s="144"/>
      <c r="K475" s="145"/>
      <c r="L475" t="str">
        <f t="shared" si="22"/>
        <v>55241</v>
      </c>
      <c r="M475">
        <f t="shared" si="23"/>
        <v>55241</v>
      </c>
      <c r="N475" s="37">
        <f t="shared" si="24"/>
        <v>4279512</v>
      </c>
    </row>
    <row r="476" spans="1:14" x14ac:dyDescent="0.3">
      <c r="A476" s="3">
        <v>1</v>
      </c>
      <c r="B476" s="135"/>
      <c r="C476" s="4" t="s">
        <v>669</v>
      </c>
      <c r="D476" s="5">
        <v>44922</v>
      </c>
      <c r="E476" s="6" t="s">
        <v>16</v>
      </c>
      <c r="F476" s="7">
        <v>3816299</v>
      </c>
      <c r="G476" s="6" t="s">
        <v>17</v>
      </c>
      <c r="H476" s="7">
        <v>400711</v>
      </c>
      <c r="I476" s="137"/>
      <c r="J476" s="140"/>
      <c r="K476" s="141"/>
      <c r="L476" t="str">
        <f t="shared" si="22"/>
        <v>56955</v>
      </c>
      <c r="M476">
        <f t="shared" si="23"/>
        <v>56955</v>
      </c>
      <c r="N476" s="37">
        <f t="shared" si="24"/>
        <v>3816299</v>
      </c>
    </row>
    <row r="477" spans="1:14" x14ac:dyDescent="0.3">
      <c r="A477" s="3">
        <v>1</v>
      </c>
      <c r="B477" s="134" t="s">
        <v>670</v>
      </c>
      <c r="C477" s="4" t="s">
        <v>671</v>
      </c>
      <c r="D477" s="5">
        <v>44915</v>
      </c>
      <c r="E477" s="6" t="s">
        <v>672</v>
      </c>
      <c r="F477" s="7">
        <v>2186052</v>
      </c>
      <c r="G477" s="6" t="s">
        <v>17</v>
      </c>
      <c r="H477" s="7">
        <v>229536</v>
      </c>
      <c r="I477" s="136">
        <v>12575718</v>
      </c>
      <c r="J477" s="138" t="s">
        <v>673</v>
      </c>
      <c r="K477" s="139"/>
      <c r="L477" t="str">
        <f t="shared" si="22"/>
        <v>56134</v>
      </c>
      <c r="M477">
        <f t="shared" si="23"/>
        <v>56134</v>
      </c>
      <c r="N477" s="37">
        <f t="shared" si="24"/>
        <v>2186052</v>
      </c>
    </row>
    <row r="478" spans="1:14" x14ac:dyDescent="0.3">
      <c r="A478" s="3">
        <v>1</v>
      </c>
      <c r="B478" s="142"/>
      <c r="C478" s="4" t="s">
        <v>674</v>
      </c>
      <c r="D478" s="5">
        <v>44917</v>
      </c>
      <c r="E478" s="6" t="s">
        <v>16</v>
      </c>
      <c r="F478" s="7">
        <v>2919366</v>
      </c>
      <c r="G478" s="6" t="s">
        <v>17</v>
      </c>
      <c r="H478" s="7">
        <v>306534</v>
      </c>
      <c r="I478" s="143"/>
      <c r="J478" s="144"/>
      <c r="K478" s="145"/>
      <c r="L478" t="str">
        <f t="shared" si="22"/>
        <v>56589</v>
      </c>
      <c r="M478">
        <f t="shared" si="23"/>
        <v>56589</v>
      </c>
      <c r="N478" s="37">
        <f t="shared" si="24"/>
        <v>2919366</v>
      </c>
    </row>
    <row r="479" spans="1:14" ht="25.05" x14ac:dyDescent="0.3">
      <c r="A479" s="3">
        <v>1</v>
      </c>
      <c r="B479" s="142"/>
      <c r="C479" s="4" t="s">
        <v>675</v>
      </c>
      <c r="D479" s="5">
        <v>44924</v>
      </c>
      <c r="E479" s="6" t="s">
        <v>30</v>
      </c>
      <c r="F479" s="7">
        <v>3712650</v>
      </c>
      <c r="G479" s="6" t="s">
        <v>17</v>
      </c>
      <c r="H479" s="7">
        <v>389828</v>
      </c>
      <c r="I479" s="143"/>
      <c r="J479" s="144"/>
      <c r="K479" s="145"/>
      <c r="L479" t="str">
        <f t="shared" si="22"/>
        <v>57152</v>
      </c>
      <c r="M479">
        <f t="shared" si="23"/>
        <v>57152</v>
      </c>
      <c r="N479" s="37">
        <f t="shared" si="24"/>
        <v>3712650</v>
      </c>
    </row>
    <row r="480" spans="1:14" ht="25.05" x14ac:dyDescent="0.3">
      <c r="A480" s="3">
        <v>1</v>
      </c>
      <c r="B480" s="142"/>
      <c r="C480" s="4" t="s">
        <v>676</v>
      </c>
      <c r="D480" s="5">
        <v>44897</v>
      </c>
      <c r="E480" s="6" t="s">
        <v>30</v>
      </c>
      <c r="F480" s="7">
        <v>1064038</v>
      </c>
      <c r="G480" s="6" t="s">
        <v>17</v>
      </c>
      <c r="H480" s="7">
        <v>111724</v>
      </c>
      <c r="I480" s="143"/>
      <c r="J480" s="144"/>
      <c r="K480" s="145"/>
      <c r="L480" t="str">
        <f t="shared" si="22"/>
        <v>54150</v>
      </c>
      <c r="M480">
        <f t="shared" si="23"/>
        <v>54150</v>
      </c>
      <c r="N480" s="37">
        <f t="shared" si="24"/>
        <v>1064038</v>
      </c>
    </row>
    <row r="481" spans="1:14" ht="25.05" x14ac:dyDescent="0.3">
      <c r="A481" s="3">
        <v>1</v>
      </c>
      <c r="B481" s="142"/>
      <c r="C481" s="4" t="s">
        <v>677</v>
      </c>
      <c r="D481" s="5">
        <v>44904</v>
      </c>
      <c r="E481" s="6" t="s">
        <v>30</v>
      </c>
      <c r="F481" s="7">
        <v>1773140</v>
      </c>
      <c r="G481" s="6" t="s">
        <v>17</v>
      </c>
      <c r="H481" s="7">
        <v>186180</v>
      </c>
      <c r="I481" s="143"/>
      <c r="J481" s="144"/>
      <c r="K481" s="145"/>
      <c r="L481" t="str">
        <f t="shared" si="22"/>
        <v>55171</v>
      </c>
      <c r="M481">
        <f t="shared" si="23"/>
        <v>55171</v>
      </c>
      <c r="N481" s="37">
        <f t="shared" si="24"/>
        <v>1773140</v>
      </c>
    </row>
    <row r="482" spans="1:14" x14ac:dyDescent="0.3">
      <c r="A482" s="3">
        <v>1</v>
      </c>
      <c r="B482" s="135"/>
      <c r="C482" s="4" t="s">
        <v>678</v>
      </c>
      <c r="D482" s="5">
        <v>44922</v>
      </c>
      <c r="E482" s="6" t="s">
        <v>16</v>
      </c>
      <c r="F482" s="7">
        <v>2395836</v>
      </c>
      <c r="G482" s="6" t="s">
        <v>17</v>
      </c>
      <c r="H482" s="7">
        <v>251563</v>
      </c>
      <c r="I482" s="137"/>
      <c r="J482" s="140"/>
      <c r="K482" s="141"/>
      <c r="L482" t="str">
        <f t="shared" si="22"/>
        <v>56971</v>
      </c>
      <c r="M482">
        <f t="shared" si="23"/>
        <v>56971</v>
      </c>
      <c r="N482" s="37">
        <f t="shared" si="24"/>
        <v>2395836</v>
      </c>
    </row>
    <row r="483" spans="1:14" x14ac:dyDescent="0.3">
      <c r="A483" s="3">
        <v>1</v>
      </c>
      <c r="B483" s="134" t="s">
        <v>682</v>
      </c>
      <c r="C483" s="4" t="s">
        <v>683</v>
      </c>
      <c r="D483" s="5">
        <v>44924</v>
      </c>
      <c r="E483" s="6" t="s">
        <v>16</v>
      </c>
      <c r="F483" s="7">
        <v>3302121</v>
      </c>
      <c r="G483" s="6" t="s">
        <v>17</v>
      </c>
      <c r="H483" s="7">
        <v>346723</v>
      </c>
      <c r="I483" s="136">
        <v>23739851</v>
      </c>
      <c r="J483" s="138" t="s">
        <v>684</v>
      </c>
      <c r="K483" s="139"/>
      <c r="L483" t="str">
        <f t="shared" si="22"/>
        <v>57186</v>
      </c>
      <c r="M483">
        <f t="shared" si="23"/>
        <v>57186</v>
      </c>
      <c r="N483" s="37">
        <f t="shared" si="24"/>
        <v>3302121</v>
      </c>
    </row>
    <row r="484" spans="1:14" x14ac:dyDescent="0.3">
      <c r="A484" s="3">
        <v>1</v>
      </c>
      <c r="B484" s="142"/>
      <c r="C484" s="4" t="s">
        <v>685</v>
      </c>
      <c r="D484" s="5">
        <v>44896</v>
      </c>
      <c r="E484" s="6" t="s">
        <v>16</v>
      </c>
      <c r="F484" s="7">
        <v>3993808</v>
      </c>
      <c r="G484" s="6" t="s">
        <v>17</v>
      </c>
      <c r="H484" s="7">
        <v>419350</v>
      </c>
      <c r="I484" s="143"/>
      <c r="J484" s="144"/>
      <c r="K484" s="145"/>
      <c r="L484" t="str">
        <f t="shared" si="22"/>
        <v>53844</v>
      </c>
      <c r="M484">
        <f t="shared" si="23"/>
        <v>53844</v>
      </c>
      <c r="N484" s="37">
        <f t="shared" si="24"/>
        <v>3993808</v>
      </c>
    </row>
    <row r="485" spans="1:14" x14ac:dyDescent="0.3">
      <c r="A485" s="3">
        <v>1</v>
      </c>
      <c r="B485" s="142"/>
      <c r="C485" s="4" t="s">
        <v>686</v>
      </c>
      <c r="D485" s="5">
        <v>44915</v>
      </c>
      <c r="E485" s="6" t="s">
        <v>16</v>
      </c>
      <c r="F485" s="7">
        <v>2292452</v>
      </c>
      <c r="G485" s="6" t="s">
        <v>17</v>
      </c>
      <c r="H485" s="7">
        <v>240707</v>
      </c>
      <c r="I485" s="143"/>
      <c r="J485" s="144"/>
      <c r="K485" s="145"/>
      <c r="L485" t="str">
        <f t="shared" si="22"/>
        <v>56146</v>
      </c>
      <c r="M485">
        <f t="shared" si="23"/>
        <v>56146</v>
      </c>
      <c r="N485" s="37">
        <f t="shared" si="24"/>
        <v>2292452</v>
      </c>
    </row>
    <row r="486" spans="1:14" x14ac:dyDescent="0.3">
      <c r="A486" s="3">
        <v>1</v>
      </c>
      <c r="B486" s="142"/>
      <c r="C486" s="4" t="s">
        <v>687</v>
      </c>
      <c r="D486" s="5">
        <v>44911</v>
      </c>
      <c r="E486" s="6" t="s">
        <v>16</v>
      </c>
      <c r="F486" s="7">
        <v>5793391</v>
      </c>
      <c r="G486" s="6" t="s">
        <v>17</v>
      </c>
      <c r="H486" s="7">
        <v>608306</v>
      </c>
      <c r="I486" s="143"/>
      <c r="J486" s="144"/>
      <c r="K486" s="145"/>
      <c r="L486" t="str">
        <f t="shared" si="22"/>
        <v>55888</v>
      </c>
      <c r="M486">
        <f t="shared" si="23"/>
        <v>55888</v>
      </c>
      <c r="N486" s="37">
        <f t="shared" si="24"/>
        <v>5793391</v>
      </c>
    </row>
    <row r="487" spans="1:14" x14ac:dyDescent="0.3">
      <c r="A487" s="3">
        <v>1</v>
      </c>
      <c r="B487" s="142"/>
      <c r="C487" s="4" t="s">
        <v>688</v>
      </c>
      <c r="D487" s="5">
        <v>44921</v>
      </c>
      <c r="E487" s="6" t="s">
        <v>16</v>
      </c>
      <c r="F487" s="7">
        <v>3302121</v>
      </c>
      <c r="G487" s="6" t="s">
        <v>17</v>
      </c>
      <c r="H487" s="7">
        <v>346723</v>
      </c>
      <c r="I487" s="143"/>
      <c r="J487" s="144"/>
      <c r="K487" s="145"/>
      <c r="L487" t="str">
        <f t="shared" si="22"/>
        <v>56849</v>
      </c>
      <c r="M487">
        <f t="shared" si="23"/>
        <v>56849</v>
      </c>
      <c r="N487" s="37">
        <f t="shared" si="24"/>
        <v>3302121</v>
      </c>
    </row>
    <row r="488" spans="1:14" ht="25.05" x14ac:dyDescent="0.3">
      <c r="A488" s="3">
        <v>1</v>
      </c>
      <c r="B488" s="142"/>
      <c r="C488" s="4" t="s">
        <v>689</v>
      </c>
      <c r="D488" s="5">
        <v>44907</v>
      </c>
      <c r="E488" s="6" t="s">
        <v>30</v>
      </c>
      <c r="F488" s="7">
        <v>4068342</v>
      </c>
      <c r="G488" s="6" t="s">
        <v>17</v>
      </c>
      <c r="H488" s="7">
        <v>427176</v>
      </c>
      <c r="I488" s="143"/>
      <c r="J488" s="144"/>
      <c r="K488" s="145"/>
      <c r="L488" t="str">
        <f t="shared" si="22"/>
        <v>55302</v>
      </c>
      <c r="M488">
        <f t="shared" si="23"/>
        <v>55302</v>
      </c>
      <c r="N488" s="37">
        <f t="shared" si="24"/>
        <v>4068342</v>
      </c>
    </row>
    <row r="489" spans="1:14" x14ac:dyDescent="0.3">
      <c r="A489" s="3">
        <v>1</v>
      </c>
      <c r="B489" s="135"/>
      <c r="C489" s="4" t="s">
        <v>690</v>
      </c>
      <c r="D489" s="5">
        <v>44924</v>
      </c>
      <c r="E489" s="6" t="s">
        <v>16</v>
      </c>
      <c r="F489" s="7">
        <v>3772738</v>
      </c>
      <c r="G489" s="6" t="s">
        <v>17</v>
      </c>
      <c r="H489" s="7">
        <v>396137</v>
      </c>
      <c r="I489" s="137"/>
      <c r="J489" s="140"/>
      <c r="K489" s="141"/>
      <c r="L489" t="str">
        <f t="shared" si="22"/>
        <v>57133</v>
      </c>
      <c r="M489">
        <f t="shared" si="23"/>
        <v>57133</v>
      </c>
      <c r="N489" s="37">
        <f t="shared" si="24"/>
        <v>3772738</v>
      </c>
    </row>
    <row r="490" spans="1:14" x14ac:dyDescent="0.3">
      <c r="A490" s="3">
        <v>1</v>
      </c>
      <c r="B490" s="134" t="s">
        <v>691</v>
      </c>
      <c r="C490" s="4" t="s">
        <v>692</v>
      </c>
      <c r="D490" s="5">
        <v>44901</v>
      </c>
      <c r="E490" s="6" t="s">
        <v>16</v>
      </c>
      <c r="F490" s="7">
        <v>3448386</v>
      </c>
      <c r="G490" s="6" t="s">
        <v>17</v>
      </c>
      <c r="H490" s="7">
        <v>362080</v>
      </c>
      <c r="I490" s="136">
        <v>8634223</v>
      </c>
      <c r="J490" s="138" t="s">
        <v>693</v>
      </c>
      <c r="K490" s="139"/>
      <c r="L490" t="str">
        <f t="shared" si="22"/>
        <v>54401</v>
      </c>
      <c r="M490">
        <f t="shared" si="23"/>
        <v>54401</v>
      </c>
      <c r="N490" s="37">
        <f t="shared" si="24"/>
        <v>3448386</v>
      </c>
    </row>
    <row r="491" spans="1:14" x14ac:dyDescent="0.3">
      <c r="A491" s="3">
        <v>1</v>
      </c>
      <c r="B491" s="142"/>
      <c r="C491" s="4" t="s">
        <v>694</v>
      </c>
      <c r="D491" s="5">
        <v>44908</v>
      </c>
      <c r="E491" s="6" t="s">
        <v>16</v>
      </c>
      <c r="F491" s="7">
        <v>3189352</v>
      </c>
      <c r="G491" s="6" t="s">
        <v>17</v>
      </c>
      <c r="H491" s="7">
        <v>334882</v>
      </c>
      <c r="I491" s="143"/>
      <c r="J491" s="144"/>
      <c r="K491" s="145"/>
      <c r="L491" t="str">
        <f t="shared" si="22"/>
        <v>55341</v>
      </c>
      <c r="M491">
        <f t="shared" si="23"/>
        <v>55341</v>
      </c>
      <c r="N491" s="37">
        <f t="shared" si="24"/>
        <v>3189352</v>
      </c>
    </row>
    <row r="492" spans="1:14" x14ac:dyDescent="0.3">
      <c r="A492" s="3">
        <v>1</v>
      </c>
      <c r="B492" s="135"/>
      <c r="C492" s="4" t="s">
        <v>695</v>
      </c>
      <c r="D492" s="5">
        <v>44919</v>
      </c>
      <c r="E492" s="6" t="s">
        <v>16</v>
      </c>
      <c r="F492" s="7">
        <v>3009438</v>
      </c>
      <c r="G492" s="6" t="s">
        <v>17</v>
      </c>
      <c r="H492" s="7">
        <v>315991</v>
      </c>
      <c r="I492" s="137"/>
      <c r="J492" s="140"/>
      <c r="K492" s="141"/>
      <c r="L492" t="str">
        <f t="shared" si="22"/>
        <v>56810</v>
      </c>
      <c r="M492">
        <f t="shared" si="23"/>
        <v>56810</v>
      </c>
      <c r="N492" s="37">
        <f t="shared" si="24"/>
        <v>3009438</v>
      </c>
    </row>
    <row r="493" spans="1:14" ht="25.05" x14ac:dyDescent="0.3">
      <c r="A493" s="3">
        <v>1</v>
      </c>
      <c r="B493" s="134" t="s">
        <v>696</v>
      </c>
      <c r="C493" s="4" t="s">
        <v>697</v>
      </c>
      <c r="D493" s="5">
        <v>44916</v>
      </c>
      <c r="E493" s="6" t="s">
        <v>30</v>
      </c>
      <c r="F493" s="7">
        <v>943040</v>
      </c>
      <c r="G493" s="6" t="s">
        <v>17</v>
      </c>
      <c r="H493" s="7">
        <v>99019</v>
      </c>
      <c r="I493" s="136">
        <v>1655144</v>
      </c>
      <c r="J493" s="138" t="s">
        <v>698</v>
      </c>
      <c r="K493" s="139"/>
      <c r="L493" t="str">
        <f t="shared" si="22"/>
        <v>56269</v>
      </c>
      <c r="M493">
        <f t="shared" si="23"/>
        <v>56269</v>
      </c>
      <c r="N493" s="37">
        <f t="shared" si="24"/>
        <v>943040</v>
      </c>
    </row>
    <row r="494" spans="1:14" x14ac:dyDescent="0.3">
      <c r="A494" s="3">
        <v>1</v>
      </c>
      <c r="B494" s="135"/>
      <c r="C494" s="4" t="s">
        <v>699</v>
      </c>
      <c r="D494" s="5">
        <v>44923</v>
      </c>
      <c r="E494" s="6" t="s">
        <v>16</v>
      </c>
      <c r="F494" s="7">
        <v>906283</v>
      </c>
      <c r="G494" s="6" t="s">
        <v>17</v>
      </c>
      <c r="H494" s="7">
        <v>95160</v>
      </c>
      <c r="I494" s="137"/>
      <c r="J494" s="140"/>
      <c r="K494" s="141"/>
      <c r="L494" t="str">
        <f t="shared" si="22"/>
        <v>57084</v>
      </c>
      <c r="M494">
        <f t="shared" si="23"/>
        <v>57084</v>
      </c>
      <c r="N494" s="37">
        <f t="shared" si="24"/>
        <v>906283</v>
      </c>
    </row>
    <row r="495" spans="1:14" ht="25.05" x14ac:dyDescent="0.3">
      <c r="A495" s="3">
        <v>1</v>
      </c>
      <c r="B495" s="134" t="s">
        <v>700</v>
      </c>
      <c r="C495" s="4" t="s">
        <v>701</v>
      </c>
      <c r="D495" s="5">
        <v>44919</v>
      </c>
      <c r="E495" s="6" t="s">
        <v>30</v>
      </c>
      <c r="F495" s="7">
        <v>1886081</v>
      </c>
      <c r="G495" s="6" t="s">
        <v>17</v>
      </c>
      <c r="H495" s="7">
        <v>198038</v>
      </c>
      <c r="I495" s="136">
        <v>6769178</v>
      </c>
      <c r="J495" s="138" t="s">
        <v>702</v>
      </c>
      <c r="K495" s="139"/>
      <c r="L495" t="str">
        <f t="shared" si="22"/>
        <v>56827</v>
      </c>
      <c r="M495">
        <f t="shared" si="23"/>
        <v>56827</v>
      </c>
      <c r="N495" s="37">
        <f t="shared" si="24"/>
        <v>1886081</v>
      </c>
    </row>
    <row r="496" spans="1:14" x14ac:dyDescent="0.3">
      <c r="A496" s="3">
        <v>1</v>
      </c>
      <c r="B496" s="142"/>
      <c r="C496" s="4" t="s">
        <v>703</v>
      </c>
      <c r="D496" s="5">
        <v>44905</v>
      </c>
      <c r="E496" s="6" t="s">
        <v>16</v>
      </c>
      <c r="F496" s="7">
        <v>1199426</v>
      </c>
      <c r="G496" s="6" t="s">
        <v>17</v>
      </c>
      <c r="H496" s="7">
        <v>125940</v>
      </c>
      <c r="I496" s="143"/>
      <c r="J496" s="144"/>
      <c r="K496" s="145"/>
      <c r="L496" t="str">
        <f t="shared" si="22"/>
        <v>55271</v>
      </c>
      <c r="M496">
        <f t="shared" si="23"/>
        <v>55271</v>
      </c>
      <c r="N496" s="37">
        <f t="shared" si="24"/>
        <v>1199426</v>
      </c>
    </row>
    <row r="497" spans="1:14" x14ac:dyDescent="0.3">
      <c r="A497" s="3">
        <v>1</v>
      </c>
      <c r="B497" s="135"/>
      <c r="C497" s="4" t="s">
        <v>704</v>
      </c>
      <c r="D497" s="5">
        <v>44902</v>
      </c>
      <c r="E497" s="6" t="s">
        <v>705</v>
      </c>
      <c r="F497" s="7">
        <v>4477820</v>
      </c>
      <c r="G497" s="6" t="s">
        <v>17</v>
      </c>
      <c r="H497" s="7">
        <v>470171</v>
      </c>
      <c r="I497" s="137"/>
      <c r="J497" s="140"/>
      <c r="K497" s="141"/>
      <c r="L497" t="str">
        <f t="shared" si="22"/>
        <v>54548</v>
      </c>
      <c r="M497">
        <f t="shared" si="23"/>
        <v>54548</v>
      </c>
      <c r="N497" s="37">
        <f t="shared" si="24"/>
        <v>4477820</v>
      </c>
    </row>
    <row r="498" spans="1:14" x14ac:dyDescent="0.3">
      <c r="A498" s="3">
        <v>1</v>
      </c>
      <c r="B498" s="134" t="s">
        <v>706</v>
      </c>
      <c r="C498" s="4" t="s">
        <v>707</v>
      </c>
      <c r="D498" s="5">
        <v>44908</v>
      </c>
      <c r="E498" s="6" t="s">
        <v>16</v>
      </c>
      <c r="F498" s="7">
        <v>2001326</v>
      </c>
      <c r="G498" s="6" t="s">
        <v>17</v>
      </c>
      <c r="H498" s="7">
        <v>210139</v>
      </c>
      <c r="I498" s="136">
        <v>3454782</v>
      </c>
      <c r="J498" s="138" t="s">
        <v>708</v>
      </c>
      <c r="K498" s="139"/>
      <c r="L498" t="str">
        <f t="shared" si="22"/>
        <v>55379</v>
      </c>
      <c r="M498">
        <f t="shared" si="23"/>
        <v>55379</v>
      </c>
      <c r="N498" s="37">
        <f t="shared" si="24"/>
        <v>2001326</v>
      </c>
    </row>
    <row r="499" spans="1:14" x14ac:dyDescent="0.3">
      <c r="A499" s="3">
        <v>1</v>
      </c>
      <c r="B499" s="135"/>
      <c r="C499" s="4" t="s">
        <v>709</v>
      </c>
      <c r="D499" s="5">
        <v>44901</v>
      </c>
      <c r="E499" s="6" t="s">
        <v>16</v>
      </c>
      <c r="F499" s="7">
        <v>1858766</v>
      </c>
      <c r="G499" s="6" t="s">
        <v>17</v>
      </c>
      <c r="H499" s="7">
        <v>195171</v>
      </c>
      <c r="I499" s="137"/>
      <c r="J499" s="140"/>
      <c r="K499" s="141"/>
      <c r="L499" t="str">
        <f t="shared" si="22"/>
        <v>54429</v>
      </c>
      <c r="M499">
        <f t="shared" si="23"/>
        <v>54429</v>
      </c>
      <c r="N499" s="37">
        <f t="shared" si="24"/>
        <v>1858766</v>
      </c>
    </row>
    <row r="500" spans="1:14" x14ac:dyDescent="0.3">
      <c r="A500" s="3">
        <v>1</v>
      </c>
      <c r="B500" s="134" t="s">
        <v>710</v>
      </c>
      <c r="C500" s="4" t="s">
        <v>711</v>
      </c>
      <c r="D500" s="5">
        <v>44908</v>
      </c>
      <c r="E500" s="6" t="s">
        <v>16</v>
      </c>
      <c r="F500" s="7">
        <v>3450019</v>
      </c>
      <c r="G500" s="6" t="s">
        <v>17</v>
      </c>
      <c r="H500" s="7">
        <v>362252</v>
      </c>
      <c r="I500" s="136">
        <v>10090856</v>
      </c>
      <c r="J500" s="138" t="s">
        <v>712</v>
      </c>
      <c r="K500" s="139"/>
      <c r="L500" t="str">
        <f t="shared" si="22"/>
        <v>55393</v>
      </c>
      <c r="M500">
        <f t="shared" si="23"/>
        <v>55393</v>
      </c>
      <c r="N500" s="37">
        <f t="shared" si="24"/>
        <v>3450019</v>
      </c>
    </row>
    <row r="501" spans="1:14" x14ac:dyDescent="0.3">
      <c r="A501" s="3">
        <v>1</v>
      </c>
      <c r="B501" s="142"/>
      <c r="C501" s="4" t="s">
        <v>713</v>
      </c>
      <c r="D501" s="5">
        <v>44901</v>
      </c>
      <c r="E501" s="6" t="s">
        <v>16</v>
      </c>
      <c r="F501" s="7">
        <v>3424466</v>
      </c>
      <c r="G501" s="6" t="s">
        <v>17</v>
      </c>
      <c r="H501" s="7">
        <v>359569</v>
      </c>
      <c r="I501" s="143"/>
      <c r="J501" s="144"/>
      <c r="K501" s="145"/>
      <c r="L501" t="str">
        <f t="shared" si="22"/>
        <v>54449</v>
      </c>
      <c r="M501">
        <f t="shared" si="23"/>
        <v>54449</v>
      </c>
      <c r="N501" s="37">
        <f t="shared" si="24"/>
        <v>3424466</v>
      </c>
    </row>
    <row r="502" spans="1:14" x14ac:dyDescent="0.3">
      <c r="A502" s="3">
        <v>1</v>
      </c>
      <c r="B502" s="135"/>
      <c r="C502" s="4" t="s">
        <v>714</v>
      </c>
      <c r="D502" s="5">
        <v>44922</v>
      </c>
      <c r="E502" s="6" t="s">
        <v>16</v>
      </c>
      <c r="F502" s="7">
        <v>4400215</v>
      </c>
      <c r="G502" s="6" t="s">
        <v>17</v>
      </c>
      <c r="H502" s="7">
        <v>462023</v>
      </c>
      <c r="I502" s="137"/>
      <c r="J502" s="140"/>
      <c r="K502" s="141"/>
      <c r="L502" t="str">
        <f t="shared" si="22"/>
        <v>57007</v>
      </c>
      <c r="M502">
        <f t="shared" si="23"/>
        <v>57007</v>
      </c>
      <c r="N502" s="37">
        <f t="shared" si="24"/>
        <v>4400215</v>
      </c>
    </row>
    <row r="503" spans="1:14" x14ac:dyDescent="0.3">
      <c r="A503" s="3">
        <v>1</v>
      </c>
      <c r="B503" s="134" t="s">
        <v>715</v>
      </c>
      <c r="C503" s="4" t="s">
        <v>716</v>
      </c>
      <c r="D503" s="5">
        <v>44911</v>
      </c>
      <c r="E503" s="6" t="s">
        <v>16</v>
      </c>
      <c r="F503" s="7">
        <v>3728511</v>
      </c>
      <c r="G503" s="6" t="s">
        <v>17</v>
      </c>
      <c r="H503" s="7">
        <v>391493</v>
      </c>
      <c r="I503" s="136">
        <v>7818665</v>
      </c>
      <c r="J503" s="138" t="s">
        <v>717</v>
      </c>
      <c r="K503" s="139"/>
      <c r="L503" t="str">
        <f t="shared" si="22"/>
        <v>55977</v>
      </c>
      <c r="M503">
        <f t="shared" si="23"/>
        <v>55977</v>
      </c>
      <c r="N503" s="37">
        <f t="shared" si="24"/>
        <v>3728511</v>
      </c>
    </row>
    <row r="504" spans="1:14" x14ac:dyDescent="0.3">
      <c r="A504" s="3">
        <v>1</v>
      </c>
      <c r="B504" s="142"/>
      <c r="C504" s="4" t="s">
        <v>718</v>
      </c>
      <c r="D504" s="5">
        <v>44907</v>
      </c>
      <c r="E504" s="6" t="s">
        <v>16</v>
      </c>
      <c r="F504" s="7">
        <v>2699317</v>
      </c>
      <c r="G504" s="6" t="s">
        <v>17</v>
      </c>
      <c r="H504" s="7">
        <v>283428</v>
      </c>
      <c r="I504" s="143"/>
      <c r="J504" s="144"/>
      <c r="K504" s="145"/>
      <c r="L504" t="str">
        <f t="shared" si="22"/>
        <v>55308</v>
      </c>
      <c r="M504">
        <f t="shared" si="23"/>
        <v>55308</v>
      </c>
      <c r="N504" s="37">
        <f t="shared" si="24"/>
        <v>2699317</v>
      </c>
    </row>
    <row r="505" spans="1:14" x14ac:dyDescent="0.3">
      <c r="A505" s="3">
        <v>1</v>
      </c>
      <c r="B505" s="135"/>
      <c r="C505" s="4" t="s">
        <v>719</v>
      </c>
      <c r="D505" s="5">
        <v>44921</v>
      </c>
      <c r="E505" s="6" t="s">
        <v>16</v>
      </c>
      <c r="F505" s="7">
        <v>2308110</v>
      </c>
      <c r="G505" s="6" t="s">
        <v>17</v>
      </c>
      <c r="H505" s="7">
        <v>242351</v>
      </c>
      <c r="I505" s="137"/>
      <c r="J505" s="140"/>
      <c r="K505" s="141"/>
      <c r="L505" t="str">
        <f t="shared" si="22"/>
        <v>56880</v>
      </c>
      <c r="M505">
        <f t="shared" si="23"/>
        <v>56880</v>
      </c>
      <c r="N505" s="37">
        <f t="shared" si="24"/>
        <v>2308110</v>
      </c>
    </row>
    <row r="506" spans="1:14" x14ac:dyDescent="0.3">
      <c r="A506" s="3">
        <v>1</v>
      </c>
      <c r="B506" s="134" t="s">
        <v>720</v>
      </c>
      <c r="C506" s="4" t="s">
        <v>721</v>
      </c>
      <c r="D506" s="5">
        <v>44896</v>
      </c>
      <c r="E506" s="6" t="s">
        <v>16</v>
      </c>
      <c r="F506" s="7">
        <v>2022327</v>
      </c>
      <c r="G506" s="6" t="s">
        <v>17</v>
      </c>
      <c r="H506" s="7">
        <v>212344</v>
      </c>
      <c r="I506" s="136">
        <v>5322367</v>
      </c>
      <c r="J506" s="138" t="s">
        <v>722</v>
      </c>
      <c r="K506" s="139"/>
      <c r="L506" t="str">
        <f t="shared" si="22"/>
        <v>53464</v>
      </c>
      <c r="M506">
        <f t="shared" si="23"/>
        <v>53464</v>
      </c>
      <c r="N506" s="37">
        <f t="shared" si="24"/>
        <v>2022327</v>
      </c>
    </row>
    <row r="507" spans="1:14" x14ac:dyDescent="0.3">
      <c r="A507" s="3">
        <v>1</v>
      </c>
      <c r="B507" s="135"/>
      <c r="C507" s="4" t="s">
        <v>723</v>
      </c>
      <c r="D507" s="5">
        <v>44916</v>
      </c>
      <c r="E507" s="6" t="s">
        <v>16</v>
      </c>
      <c r="F507" s="7">
        <v>3924452</v>
      </c>
      <c r="G507" s="6" t="s">
        <v>17</v>
      </c>
      <c r="H507" s="7">
        <v>412068</v>
      </c>
      <c r="I507" s="137"/>
      <c r="J507" s="140"/>
      <c r="K507" s="141"/>
      <c r="L507" t="str">
        <f t="shared" si="22"/>
        <v>56217</v>
      </c>
      <c r="M507">
        <f t="shared" si="23"/>
        <v>56217</v>
      </c>
      <c r="N507" s="37">
        <f t="shared" si="24"/>
        <v>3924452</v>
      </c>
    </row>
    <row r="508" spans="1:14" x14ac:dyDescent="0.3">
      <c r="A508" s="3">
        <v>1</v>
      </c>
      <c r="B508" s="134" t="s">
        <v>724</v>
      </c>
      <c r="C508" s="4" t="s">
        <v>725</v>
      </c>
      <c r="D508" s="5">
        <v>44910</v>
      </c>
      <c r="E508" s="6" t="s">
        <v>672</v>
      </c>
      <c r="F508" s="7">
        <v>7036161</v>
      </c>
      <c r="G508" s="6" t="s">
        <v>17</v>
      </c>
      <c r="H508" s="7">
        <v>738797</v>
      </c>
      <c r="I508" s="136">
        <v>13084571</v>
      </c>
      <c r="J508" s="138" t="s">
        <v>726</v>
      </c>
      <c r="K508" s="139"/>
      <c r="L508" t="str">
        <f t="shared" si="22"/>
        <v>55683</v>
      </c>
      <c r="M508">
        <f t="shared" si="23"/>
        <v>55683</v>
      </c>
      <c r="N508" s="37">
        <f t="shared" si="24"/>
        <v>7036161</v>
      </c>
    </row>
    <row r="509" spans="1:14" x14ac:dyDescent="0.3">
      <c r="A509" s="3">
        <v>1</v>
      </c>
      <c r="B509" s="142"/>
      <c r="C509" s="4" t="s">
        <v>727</v>
      </c>
      <c r="D509" s="5">
        <v>44898</v>
      </c>
      <c r="E509" s="6" t="s">
        <v>16</v>
      </c>
      <c r="F509" s="7">
        <v>1799140</v>
      </c>
      <c r="G509" s="6" t="s">
        <v>17</v>
      </c>
      <c r="H509" s="7">
        <v>188910</v>
      </c>
      <c r="I509" s="143"/>
      <c r="J509" s="144"/>
      <c r="K509" s="145"/>
      <c r="L509" t="str">
        <f t="shared" si="22"/>
        <v>54291</v>
      </c>
      <c r="M509">
        <f t="shared" si="23"/>
        <v>54291</v>
      </c>
      <c r="N509" s="37">
        <f t="shared" si="24"/>
        <v>1799140</v>
      </c>
    </row>
    <row r="510" spans="1:14" x14ac:dyDescent="0.3">
      <c r="A510" s="3">
        <v>1</v>
      </c>
      <c r="B510" s="135"/>
      <c r="C510" s="4" t="s">
        <v>728</v>
      </c>
      <c r="D510" s="5">
        <v>44917</v>
      </c>
      <c r="E510" s="6" t="s">
        <v>16</v>
      </c>
      <c r="F510" s="7">
        <v>5784331</v>
      </c>
      <c r="G510" s="6" t="s">
        <v>17</v>
      </c>
      <c r="H510" s="7">
        <v>607355</v>
      </c>
      <c r="I510" s="137"/>
      <c r="J510" s="140"/>
      <c r="K510" s="141"/>
      <c r="L510" t="str">
        <f t="shared" si="22"/>
        <v>56284</v>
      </c>
      <c r="M510">
        <f t="shared" si="23"/>
        <v>56284</v>
      </c>
      <c r="N510" s="37">
        <f t="shared" si="24"/>
        <v>5784331</v>
      </c>
    </row>
    <row r="511" spans="1:14" ht="25.05" x14ac:dyDescent="0.3">
      <c r="A511" s="3">
        <v>1</v>
      </c>
      <c r="B511" s="134" t="s">
        <v>733</v>
      </c>
      <c r="C511" s="4" t="s">
        <v>734</v>
      </c>
      <c r="D511" s="5">
        <v>44909</v>
      </c>
      <c r="E511" s="6" t="s">
        <v>30</v>
      </c>
      <c r="F511" s="7">
        <v>1093026</v>
      </c>
      <c r="G511" s="6" t="s">
        <v>17</v>
      </c>
      <c r="H511" s="7">
        <v>114768</v>
      </c>
      <c r="I511" s="136">
        <v>2803186</v>
      </c>
      <c r="J511" s="138" t="s">
        <v>735</v>
      </c>
      <c r="K511" s="139"/>
      <c r="L511" t="str">
        <f t="shared" si="22"/>
        <v>55472</v>
      </c>
      <c r="M511">
        <f t="shared" si="23"/>
        <v>55472</v>
      </c>
      <c r="N511" s="37">
        <f t="shared" si="24"/>
        <v>1093026</v>
      </c>
    </row>
    <row r="512" spans="1:14" x14ac:dyDescent="0.3">
      <c r="A512" s="3">
        <v>1</v>
      </c>
      <c r="B512" s="135"/>
      <c r="C512" s="4" t="s">
        <v>736</v>
      </c>
      <c r="D512" s="5">
        <v>44924</v>
      </c>
      <c r="E512" s="6" t="s">
        <v>16</v>
      </c>
      <c r="F512" s="7">
        <v>2039025</v>
      </c>
      <c r="G512" s="6" t="s">
        <v>17</v>
      </c>
      <c r="H512" s="7">
        <v>214097</v>
      </c>
      <c r="I512" s="137"/>
      <c r="J512" s="140"/>
      <c r="K512" s="141"/>
      <c r="L512" t="str">
        <f t="shared" si="22"/>
        <v>57442</v>
      </c>
      <c r="M512">
        <f t="shared" si="23"/>
        <v>57442</v>
      </c>
      <c r="N512" s="37">
        <f t="shared" si="24"/>
        <v>2039025</v>
      </c>
    </row>
    <row r="513" spans="1:14" x14ac:dyDescent="0.3">
      <c r="A513" s="3">
        <v>1</v>
      </c>
      <c r="B513" s="134" t="s">
        <v>737</v>
      </c>
      <c r="C513" s="4" t="s">
        <v>738</v>
      </c>
      <c r="D513" s="5">
        <v>44896</v>
      </c>
      <c r="E513" s="6" t="s">
        <v>16</v>
      </c>
      <c r="F513" s="7">
        <v>8160588</v>
      </c>
      <c r="G513" s="6" t="s">
        <v>17</v>
      </c>
      <c r="H513" s="7">
        <v>856862</v>
      </c>
      <c r="I513" s="136">
        <v>20579021</v>
      </c>
      <c r="J513" s="138" t="s">
        <v>739</v>
      </c>
      <c r="K513" s="139"/>
      <c r="L513" t="str">
        <f t="shared" si="22"/>
        <v>53284</v>
      </c>
      <c r="M513">
        <f t="shared" si="23"/>
        <v>53284</v>
      </c>
      <c r="N513" s="37">
        <f t="shared" si="24"/>
        <v>8160588</v>
      </c>
    </row>
    <row r="514" spans="1:14" x14ac:dyDescent="0.3">
      <c r="A514" s="3">
        <v>1</v>
      </c>
      <c r="B514" s="142"/>
      <c r="C514" s="4" t="s">
        <v>740</v>
      </c>
      <c r="D514" s="5">
        <v>44902</v>
      </c>
      <c r="E514" s="6" t="s">
        <v>16</v>
      </c>
      <c r="F514" s="7">
        <v>6268320</v>
      </c>
      <c r="G514" s="6" t="s">
        <v>17</v>
      </c>
      <c r="H514" s="7">
        <v>658174</v>
      </c>
      <c r="I514" s="143"/>
      <c r="J514" s="144"/>
      <c r="K514" s="145"/>
      <c r="L514" t="str">
        <f t="shared" si="22"/>
        <v>54532</v>
      </c>
      <c r="M514">
        <f t="shared" si="23"/>
        <v>54532</v>
      </c>
      <c r="N514" s="37">
        <f t="shared" si="24"/>
        <v>6268320</v>
      </c>
    </row>
    <row r="515" spans="1:14" x14ac:dyDescent="0.3">
      <c r="A515" s="3">
        <v>1</v>
      </c>
      <c r="B515" s="135"/>
      <c r="C515" s="4" t="s">
        <v>741</v>
      </c>
      <c r="D515" s="5">
        <v>44923</v>
      </c>
      <c r="E515" s="6" t="s">
        <v>16</v>
      </c>
      <c r="F515" s="7">
        <v>8564412</v>
      </c>
      <c r="G515" s="6" t="s">
        <v>17</v>
      </c>
      <c r="H515" s="7">
        <v>899263</v>
      </c>
      <c r="I515" s="137"/>
      <c r="J515" s="140"/>
      <c r="K515" s="141"/>
      <c r="L515" t="str">
        <f t="shared" si="22"/>
        <v>57089</v>
      </c>
      <c r="M515">
        <f t="shared" si="23"/>
        <v>57089</v>
      </c>
      <c r="N515" s="37">
        <f t="shared" si="24"/>
        <v>8564412</v>
      </c>
    </row>
    <row r="516" spans="1:14" ht="25.05" x14ac:dyDescent="0.3">
      <c r="A516" s="3">
        <v>1</v>
      </c>
      <c r="B516" s="134" t="s">
        <v>747</v>
      </c>
      <c r="C516" s="4" t="s">
        <v>748</v>
      </c>
      <c r="D516" s="5">
        <v>44912</v>
      </c>
      <c r="E516" s="6" t="s">
        <v>30</v>
      </c>
      <c r="F516" s="7">
        <v>7844294</v>
      </c>
      <c r="G516" s="6" t="s">
        <v>17</v>
      </c>
      <c r="H516" s="7">
        <v>823651</v>
      </c>
      <c r="I516" s="136">
        <v>22366104</v>
      </c>
      <c r="J516" s="138" t="s">
        <v>749</v>
      </c>
      <c r="K516" s="139"/>
      <c r="L516" t="str">
        <f t="shared" si="22"/>
        <v>56010</v>
      </c>
      <c r="M516">
        <f t="shared" si="23"/>
        <v>56010</v>
      </c>
      <c r="N516" s="37">
        <f t="shared" si="24"/>
        <v>7844294</v>
      </c>
    </row>
    <row r="517" spans="1:14" ht="25.05" x14ac:dyDescent="0.3">
      <c r="A517" s="3">
        <v>1</v>
      </c>
      <c r="B517" s="142"/>
      <c r="C517" s="4" t="s">
        <v>750</v>
      </c>
      <c r="D517" s="5">
        <v>44896</v>
      </c>
      <c r="E517" s="6" t="s">
        <v>751</v>
      </c>
      <c r="F517" s="7">
        <v>2571826</v>
      </c>
      <c r="G517" s="6" t="s">
        <v>17</v>
      </c>
      <c r="H517" s="7">
        <v>270042</v>
      </c>
      <c r="I517" s="143"/>
      <c r="J517" s="144"/>
      <c r="K517" s="145"/>
      <c r="L517" t="str">
        <f t="shared" si="22"/>
        <v>53286</v>
      </c>
      <c r="M517">
        <f t="shared" si="23"/>
        <v>53286</v>
      </c>
      <c r="N517" s="37">
        <f t="shared" si="24"/>
        <v>2571826</v>
      </c>
    </row>
    <row r="518" spans="1:14" x14ac:dyDescent="0.3">
      <c r="A518" s="3">
        <v>1</v>
      </c>
      <c r="B518" s="142"/>
      <c r="C518" s="4" t="s">
        <v>752</v>
      </c>
      <c r="D518" s="5">
        <v>44898</v>
      </c>
      <c r="E518" s="6" t="s">
        <v>16</v>
      </c>
      <c r="F518" s="7">
        <v>3278394</v>
      </c>
      <c r="G518" s="6" t="s">
        <v>17</v>
      </c>
      <c r="H518" s="7">
        <v>344231</v>
      </c>
      <c r="I518" s="143"/>
      <c r="J518" s="144"/>
      <c r="K518" s="145"/>
      <c r="L518" t="str">
        <f t="shared" si="22"/>
        <v>54305</v>
      </c>
      <c r="M518">
        <f t="shared" si="23"/>
        <v>54305</v>
      </c>
      <c r="N518" s="37">
        <f t="shared" si="24"/>
        <v>3278394</v>
      </c>
    </row>
    <row r="519" spans="1:14" x14ac:dyDescent="0.3">
      <c r="A519" s="3">
        <v>1</v>
      </c>
      <c r="B519" s="142"/>
      <c r="C519" s="4" t="s">
        <v>753</v>
      </c>
      <c r="D519" s="5">
        <v>44923</v>
      </c>
      <c r="E519" s="6" t="s">
        <v>754</v>
      </c>
      <c r="F519" s="7">
        <v>4791674</v>
      </c>
      <c r="G519" s="6" t="s">
        <v>17</v>
      </c>
      <c r="H519" s="7">
        <v>503126</v>
      </c>
      <c r="I519" s="143"/>
      <c r="J519" s="144"/>
      <c r="K519" s="145"/>
      <c r="L519" t="str">
        <f t="shared" ref="L519:L582" si="25">+RIGHT(C519,5)</f>
        <v>57087</v>
      </c>
      <c r="M519">
        <f t="shared" ref="M519:M582" si="26">+L519*1</f>
        <v>57087</v>
      </c>
      <c r="N519" s="37">
        <f t="shared" ref="N519:N582" si="27">+F519</f>
        <v>4791674</v>
      </c>
    </row>
    <row r="520" spans="1:14" x14ac:dyDescent="0.3">
      <c r="A520" s="3">
        <v>1</v>
      </c>
      <c r="B520" s="142"/>
      <c r="C520" s="4" t="s">
        <v>755</v>
      </c>
      <c r="D520" s="5">
        <v>44905</v>
      </c>
      <c r="E520" s="6" t="s">
        <v>16</v>
      </c>
      <c r="F520" s="7">
        <v>1199426</v>
      </c>
      <c r="G520" s="6" t="s">
        <v>17</v>
      </c>
      <c r="H520" s="7">
        <v>125940</v>
      </c>
      <c r="I520" s="143"/>
      <c r="J520" s="144"/>
      <c r="K520" s="145"/>
      <c r="L520" t="str">
        <f t="shared" si="25"/>
        <v>55274</v>
      </c>
      <c r="M520">
        <f t="shared" si="26"/>
        <v>55274</v>
      </c>
      <c r="N520" s="37">
        <f t="shared" si="27"/>
        <v>1199426</v>
      </c>
    </row>
    <row r="521" spans="1:14" x14ac:dyDescent="0.3">
      <c r="A521" s="3">
        <v>1</v>
      </c>
      <c r="B521" s="142"/>
      <c r="C521" s="4" t="s">
        <v>756</v>
      </c>
      <c r="D521" s="5">
        <v>44919</v>
      </c>
      <c r="E521" s="6" t="s">
        <v>16</v>
      </c>
      <c r="F521" s="7">
        <v>2905593</v>
      </c>
      <c r="G521" s="6" t="s">
        <v>17</v>
      </c>
      <c r="H521" s="7">
        <v>305087</v>
      </c>
      <c r="I521" s="143"/>
      <c r="J521" s="144"/>
      <c r="K521" s="145"/>
      <c r="L521" t="str">
        <f t="shared" si="25"/>
        <v>56828</v>
      </c>
      <c r="M521">
        <f t="shared" si="26"/>
        <v>56828</v>
      </c>
      <c r="N521" s="37">
        <f t="shared" si="27"/>
        <v>2905593</v>
      </c>
    </row>
    <row r="522" spans="1:14" x14ac:dyDescent="0.3">
      <c r="A522" s="3">
        <v>1</v>
      </c>
      <c r="B522" s="135"/>
      <c r="C522" s="4" t="s">
        <v>757</v>
      </c>
      <c r="D522" s="5">
        <v>44916</v>
      </c>
      <c r="E522" s="6" t="s">
        <v>16</v>
      </c>
      <c r="F522" s="7">
        <v>2398853</v>
      </c>
      <c r="G522" s="6" t="s">
        <v>17</v>
      </c>
      <c r="H522" s="7">
        <v>251880</v>
      </c>
      <c r="I522" s="137"/>
      <c r="J522" s="140"/>
      <c r="K522" s="141"/>
      <c r="L522" t="str">
        <f t="shared" si="25"/>
        <v>56272</v>
      </c>
      <c r="M522">
        <f t="shared" si="26"/>
        <v>56272</v>
      </c>
      <c r="N522" s="37">
        <f t="shared" si="27"/>
        <v>2398853</v>
      </c>
    </row>
    <row r="523" spans="1:14" x14ac:dyDescent="0.3">
      <c r="A523" s="3">
        <v>1</v>
      </c>
      <c r="B523" s="134" t="s">
        <v>758</v>
      </c>
      <c r="C523" s="4" t="s">
        <v>759</v>
      </c>
      <c r="D523" s="5">
        <v>44921</v>
      </c>
      <c r="E523" s="6" t="s">
        <v>16</v>
      </c>
      <c r="F523" s="7">
        <v>8042246</v>
      </c>
      <c r="G523" s="6" t="s">
        <v>17</v>
      </c>
      <c r="H523" s="7">
        <v>844436</v>
      </c>
      <c r="I523" s="136">
        <v>21395727</v>
      </c>
      <c r="J523" s="138" t="s">
        <v>760</v>
      </c>
      <c r="K523" s="139"/>
      <c r="L523" t="str">
        <f t="shared" si="25"/>
        <v>56847</v>
      </c>
      <c r="M523">
        <f t="shared" si="26"/>
        <v>56847</v>
      </c>
      <c r="N523" s="37">
        <f t="shared" si="27"/>
        <v>8042246</v>
      </c>
    </row>
    <row r="524" spans="1:14" x14ac:dyDescent="0.3">
      <c r="A524" s="3">
        <v>1</v>
      </c>
      <c r="B524" s="142"/>
      <c r="C524" s="4" t="s">
        <v>761</v>
      </c>
      <c r="D524" s="5">
        <v>44921</v>
      </c>
      <c r="E524" s="6" t="s">
        <v>16</v>
      </c>
      <c r="F524" s="7">
        <v>3549610</v>
      </c>
      <c r="G524" s="6" t="s">
        <v>17</v>
      </c>
      <c r="H524" s="7">
        <v>372709</v>
      </c>
      <c r="I524" s="143"/>
      <c r="J524" s="144"/>
      <c r="K524" s="145"/>
      <c r="L524" t="str">
        <f t="shared" si="25"/>
        <v>56848</v>
      </c>
      <c r="M524">
        <f t="shared" si="26"/>
        <v>56848</v>
      </c>
      <c r="N524" s="37">
        <f t="shared" si="27"/>
        <v>3549610</v>
      </c>
    </row>
    <row r="525" spans="1:14" x14ac:dyDescent="0.3">
      <c r="A525" s="3">
        <v>1</v>
      </c>
      <c r="B525" s="142"/>
      <c r="C525" s="4" t="s">
        <v>762</v>
      </c>
      <c r="D525" s="5">
        <v>44903</v>
      </c>
      <c r="E525" s="6" t="s">
        <v>16</v>
      </c>
      <c r="F525" s="7">
        <v>2601040</v>
      </c>
      <c r="G525" s="6" t="s">
        <v>17</v>
      </c>
      <c r="H525" s="7">
        <v>273109</v>
      </c>
      <c r="I525" s="143"/>
      <c r="J525" s="144"/>
      <c r="K525" s="145"/>
      <c r="L525" t="str">
        <f t="shared" si="25"/>
        <v>54997</v>
      </c>
      <c r="M525">
        <f t="shared" si="26"/>
        <v>54997</v>
      </c>
      <c r="N525" s="37">
        <f t="shared" si="27"/>
        <v>2601040</v>
      </c>
    </row>
    <row r="526" spans="1:14" x14ac:dyDescent="0.3">
      <c r="A526" s="3">
        <v>1</v>
      </c>
      <c r="B526" s="142"/>
      <c r="C526" s="4" t="s">
        <v>763</v>
      </c>
      <c r="D526" s="5">
        <v>44923</v>
      </c>
      <c r="E526" s="6" t="s">
        <v>16</v>
      </c>
      <c r="F526" s="7">
        <v>4792251</v>
      </c>
      <c r="G526" s="6" t="s">
        <v>17</v>
      </c>
      <c r="H526" s="7">
        <v>503186</v>
      </c>
      <c r="I526" s="143"/>
      <c r="J526" s="144"/>
      <c r="K526" s="145"/>
      <c r="L526" t="str">
        <f t="shared" si="25"/>
        <v>57050</v>
      </c>
      <c r="M526">
        <f t="shared" si="26"/>
        <v>57050</v>
      </c>
      <c r="N526" s="37">
        <f t="shared" si="27"/>
        <v>4792251</v>
      </c>
    </row>
    <row r="527" spans="1:14" x14ac:dyDescent="0.3">
      <c r="A527" s="3">
        <v>1</v>
      </c>
      <c r="B527" s="135"/>
      <c r="C527" s="4" t="s">
        <v>764</v>
      </c>
      <c r="D527" s="5">
        <v>44911</v>
      </c>
      <c r="E527" s="6" t="s">
        <v>16</v>
      </c>
      <c r="F527" s="7">
        <v>4920693</v>
      </c>
      <c r="G527" s="6" t="s">
        <v>17</v>
      </c>
      <c r="H527" s="7">
        <v>516673</v>
      </c>
      <c r="I527" s="137"/>
      <c r="J527" s="140"/>
      <c r="K527" s="141"/>
      <c r="L527" t="str">
        <f t="shared" si="25"/>
        <v>55895</v>
      </c>
      <c r="M527">
        <f t="shared" si="26"/>
        <v>55895</v>
      </c>
      <c r="N527" s="37">
        <f t="shared" si="27"/>
        <v>4920693</v>
      </c>
    </row>
    <row r="528" spans="1:14" x14ac:dyDescent="0.3">
      <c r="A528" s="3">
        <v>1</v>
      </c>
      <c r="B528" s="134" t="s">
        <v>765</v>
      </c>
      <c r="C528" s="4" t="s">
        <v>766</v>
      </c>
      <c r="D528" s="5">
        <v>44900</v>
      </c>
      <c r="E528" s="6" t="s">
        <v>16</v>
      </c>
      <c r="F528" s="7">
        <v>4203287</v>
      </c>
      <c r="G528" s="6" t="s">
        <v>17</v>
      </c>
      <c r="H528" s="7">
        <v>441345</v>
      </c>
      <c r="I528" s="136">
        <v>22922760</v>
      </c>
      <c r="J528" s="138" t="s">
        <v>767</v>
      </c>
      <c r="K528" s="139"/>
      <c r="L528" t="str">
        <f t="shared" si="25"/>
        <v>54348</v>
      </c>
      <c r="M528">
        <f t="shared" si="26"/>
        <v>54348</v>
      </c>
      <c r="N528" s="37">
        <f t="shared" si="27"/>
        <v>4203287</v>
      </c>
    </row>
    <row r="529" spans="1:14" x14ac:dyDescent="0.3">
      <c r="A529" s="3">
        <v>1</v>
      </c>
      <c r="B529" s="142"/>
      <c r="C529" s="4" t="s">
        <v>768</v>
      </c>
      <c r="D529" s="5">
        <v>44907</v>
      </c>
      <c r="E529" s="6" t="s">
        <v>16</v>
      </c>
      <c r="F529" s="7">
        <v>2426054</v>
      </c>
      <c r="G529" s="6" t="s">
        <v>17</v>
      </c>
      <c r="H529" s="7">
        <v>254736</v>
      </c>
      <c r="I529" s="143"/>
      <c r="J529" s="144"/>
      <c r="K529" s="145"/>
      <c r="L529" t="str">
        <f t="shared" si="25"/>
        <v>55312</v>
      </c>
      <c r="M529">
        <f t="shared" si="26"/>
        <v>55312</v>
      </c>
      <c r="N529" s="37">
        <f t="shared" si="27"/>
        <v>2426054</v>
      </c>
    </row>
    <row r="530" spans="1:14" ht="25.05" x14ac:dyDescent="0.3">
      <c r="A530" s="3">
        <v>1</v>
      </c>
      <c r="B530" s="142"/>
      <c r="C530" s="4" t="s">
        <v>769</v>
      </c>
      <c r="D530" s="5">
        <v>44917</v>
      </c>
      <c r="E530" s="6" t="s">
        <v>751</v>
      </c>
      <c r="F530" s="7">
        <v>1391793</v>
      </c>
      <c r="G530" s="6" t="s">
        <v>17</v>
      </c>
      <c r="H530" s="7">
        <v>146138</v>
      </c>
      <c r="I530" s="143"/>
      <c r="J530" s="144"/>
      <c r="K530" s="145"/>
      <c r="L530" t="str">
        <f t="shared" si="25"/>
        <v>56675</v>
      </c>
      <c r="M530">
        <f t="shared" si="26"/>
        <v>56675</v>
      </c>
      <c r="N530" s="37">
        <f t="shared" si="27"/>
        <v>1391793</v>
      </c>
    </row>
    <row r="531" spans="1:14" x14ac:dyDescent="0.3">
      <c r="A531" s="3">
        <v>1</v>
      </c>
      <c r="B531" s="142"/>
      <c r="C531" s="4" t="s">
        <v>770</v>
      </c>
      <c r="D531" s="5">
        <v>44924</v>
      </c>
      <c r="E531" s="6" t="s">
        <v>16</v>
      </c>
      <c r="F531" s="7">
        <v>4668491</v>
      </c>
      <c r="G531" s="6" t="s">
        <v>17</v>
      </c>
      <c r="H531" s="7">
        <v>490191</v>
      </c>
      <c r="I531" s="143"/>
      <c r="J531" s="144"/>
      <c r="K531" s="145"/>
      <c r="L531" t="str">
        <f t="shared" si="25"/>
        <v>57440</v>
      </c>
      <c r="M531">
        <f t="shared" si="26"/>
        <v>57440</v>
      </c>
      <c r="N531" s="37">
        <f t="shared" si="27"/>
        <v>4668491</v>
      </c>
    </row>
    <row r="532" spans="1:14" x14ac:dyDescent="0.3">
      <c r="A532" s="3">
        <v>1</v>
      </c>
      <c r="B532" s="142"/>
      <c r="C532" s="4" t="s">
        <v>771</v>
      </c>
      <c r="D532" s="5">
        <v>44896</v>
      </c>
      <c r="E532" s="6" t="s">
        <v>16</v>
      </c>
      <c r="F532" s="7">
        <v>2313505</v>
      </c>
      <c r="G532" s="6" t="s">
        <v>17</v>
      </c>
      <c r="H532" s="7">
        <v>242918</v>
      </c>
      <c r="I532" s="143"/>
      <c r="J532" s="144"/>
      <c r="K532" s="145"/>
      <c r="L532" t="str">
        <f t="shared" si="25"/>
        <v>53848</v>
      </c>
      <c r="M532">
        <f t="shared" si="26"/>
        <v>53848</v>
      </c>
      <c r="N532" s="37">
        <f t="shared" si="27"/>
        <v>2313505</v>
      </c>
    </row>
    <row r="533" spans="1:14" x14ac:dyDescent="0.3">
      <c r="A533" s="3">
        <v>1</v>
      </c>
      <c r="B533" s="142"/>
      <c r="C533" s="4" t="s">
        <v>772</v>
      </c>
      <c r="D533" s="5">
        <v>44910</v>
      </c>
      <c r="E533" s="6" t="s">
        <v>16</v>
      </c>
      <c r="F533" s="7">
        <v>2398853</v>
      </c>
      <c r="G533" s="6" t="s">
        <v>17</v>
      </c>
      <c r="H533" s="7">
        <v>251880</v>
      </c>
      <c r="I533" s="143"/>
      <c r="J533" s="144"/>
      <c r="K533" s="145"/>
      <c r="L533" t="str">
        <f t="shared" si="25"/>
        <v>55856</v>
      </c>
      <c r="M533">
        <f t="shared" si="26"/>
        <v>55856</v>
      </c>
      <c r="N533" s="37">
        <f t="shared" si="27"/>
        <v>2398853</v>
      </c>
    </row>
    <row r="534" spans="1:14" x14ac:dyDescent="0.3">
      <c r="A534" s="3">
        <v>1</v>
      </c>
      <c r="B534" s="142"/>
      <c r="C534" s="4" t="s">
        <v>773</v>
      </c>
      <c r="D534" s="5">
        <v>44914</v>
      </c>
      <c r="E534" s="6" t="s">
        <v>16</v>
      </c>
      <c r="F534" s="7">
        <v>4284933</v>
      </c>
      <c r="G534" s="6" t="s">
        <v>17</v>
      </c>
      <c r="H534" s="7">
        <v>449918</v>
      </c>
      <c r="I534" s="143"/>
      <c r="J534" s="144"/>
      <c r="K534" s="145"/>
      <c r="L534" t="str">
        <f t="shared" si="25"/>
        <v>56075</v>
      </c>
      <c r="M534">
        <f t="shared" si="26"/>
        <v>56075</v>
      </c>
      <c r="N534" s="37">
        <f t="shared" si="27"/>
        <v>4284933</v>
      </c>
    </row>
    <row r="535" spans="1:14" x14ac:dyDescent="0.3">
      <c r="A535" s="3">
        <v>1</v>
      </c>
      <c r="B535" s="135"/>
      <c r="C535" s="4" t="s">
        <v>774</v>
      </c>
      <c r="D535" s="5">
        <v>44921</v>
      </c>
      <c r="E535" s="6" t="s">
        <v>16</v>
      </c>
      <c r="F535" s="7">
        <v>3925106</v>
      </c>
      <c r="G535" s="6" t="s">
        <v>17</v>
      </c>
      <c r="H535" s="7">
        <v>412136</v>
      </c>
      <c r="I535" s="137"/>
      <c r="J535" s="140"/>
      <c r="K535" s="141"/>
      <c r="L535" t="str">
        <f t="shared" si="25"/>
        <v>56902</v>
      </c>
      <c r="M535">
        <f t="shared" si="26"/>
        <v>56902</v>
      </c>
      <c r="N535" s="37">
        <f t="shared" si="27"/>
        <v>3925106</v>
      </c>
    </row>
    <row r="536" spans="1:14" ht="25.05" x14ac:dyDescent="0.3">
      <c r="A536" s="3">
        <v>1</v>
      </c>
      <c r="B536" s="134" t="s">
        <v>775</v>
      </c>
      <c r="C536" s="4" t="s">
        <v>776</v>
      </c>
      <c r="D536" s="5">
        <v>44901</v>
      </c>
      <c r="E536" s="6" t="s">
        <v>30</v>
      </c>
      <c r="F536" s="7">
        <v>4273841</v>
      </c>
      <c r="G536" s="6" t="s">
        <v>17</v>
      </c>
      <c r="H536" s="7">
        <v>448753</v>
      </c>
      <c r="I536" s="136">
        <v>13477558</v>
      </c>
      <c r="J536" s="138" t="s">
        <v>777</v>
      </c>
      <c r="K536" s="139"/>
      <c r="L536" t="str">
        <f t="shared" si="25"/>
        <v>54420</v>
      </c>
      <c r="M536">
        <f t="shared" si="26"/>
        <v>54420</v>
      </c>
      <c r="N536" s="37">
        <f t="shared" si="27"/>
        <v>4273841</v>
      </c>
    </row>
    <row r="537" spans="1:14" ht="25.05" x14ac:dyDescent="0.3">
      <c r="A537" s="3">
        <v>1</v>
      </c>
      <c r="B537" s="142"/>
      <c r="C537" s="4" t="s">
        <v>778</v>
      </c>
      <c r="D537" s="5">
        <v>44915</v>
      </c>
      <c r="E537" s="6" t="s">
        <v>30</v>
      </c>
      <c r="F537" s="7">
        <v>1586110</v>
      </c>
      <c r="G537" s="6" t="s">
        <v>17</v>
      </c>
      <c r="H537" s="7">
        <v>166542</v>
      </c>
      <c r="I537" s="143"/>
      <c r="J537" s="144"/>
      <c r="K537" s="145"/>
      <c r="L537" t="str">
        <f t="shared" si="25"/>
        <v>56152</v>
      </c>
      <c r="M537">
        <f t="shared" si="26"/>
        <v>56152</v>
      </c>
      <c r="N537" s="37">
        <f t="shared" si="27"/>
        <v>1586110</v>
      </c>
    </row>
    <row r="538" spans="1:14" ht="25.05" x14ac:dyDescent="0.3">
      <c r="A538" s="3">
        <v>1</v>
      </c>
      <c r="B538" s="142"/>
      <c r="C538" s="4" t="s">
        <v>779</v>
      </c>
      <c r="D538" s="5">
        <v>44921</v>
      </c>
      <c r="E538" s="6" t="s">
        <v>30</v>
      </c>
      <c r="F538" s="7">
        <v>4807439</v>
      </c>
      <c r="G538" s="6" t="s">
        <v>17</v>
      </c>
      <c r="H538" s="7">
        <v>504781</v>
      </c>
      <c r="I538" s="143"/>
      <c r="J538" s="144"/>
      <c r="K538" s="145"/>
      <c r="L538" t="str">
        <f t="shared" si="25"/>
        <v>56874</v>
      </c>
      <c r="M538">
        <f t="shared" si="26"/>
        <v>56874</v>
      </c>
      <c r="N538" s="37">
        <f t="shared" si="27"/>
        <v>4807439</v>
      </c>
    </row>
    <row r="539" spans="1:14" x14ac:dyDescent="0.3">
      <c r="A539" s="3">
        <v>1</v>
      </c>
      <c r="B539" s="135"/>
      <c r="C539" s="4" t="s">
        <v>780</v>
      </c>
      <c r="D539" s="5">
        <v>44908</v>
      </c>
      <c r="E539" s="6" t="s">
        <v>16</v>
      </c>
      <c r="F539" s="7">
        <v>4391334</v>
      </c>
      <c r="G539" s="6" t="s">
        <v>17</v>
      </c>
      <c r="H539" s="7">
        <v>461090</v>
      </c>
      <c r="I539" s="137"/>
      <c r="J539" s="140"/>
      <c r="K539" s="141"/>
      <c r="L539" t="str">
        <f t="shared" si="25"/>
        <v>55365</v>
      </c>
      <c r="M539">
        <f t="shared" si="26"/>
        <v>55365</v>
      </c>
      <c r="N539" s="37">
        <f t="shared" si="27"/>
        <v>4391334</v>
      </c>
    </row>
    <row r="540" spans="1:14" x14ac:dyDescent="0.3">
      <c r="A540" s="3">
        <v>1</v>
      </c>
      <c r="B540" s="134" t="s">
        <v>786</v>
      </c>
      <c r="C540" s="4" t="s">
        <v>787</v>
      </c>
      <c r="D540" s="5">
        <v>44908</v>
      </c>
      <c r="E540" s="6" t="s">
        <v>16</v>
      </c>
      <c r="F540" s="7">
        <v>6964069</v>
      </c>
      <c r="G540" s="6" t="s">
        <v>17</v>
      </c>
      <c r="H540" s="7">
        <v>731227</v>
      </c>
      <c r="I540" s="136">
        <v>16163712</v>
      </c>
      <c r="J540" s="138" t="s">
        <v>788</v>
      </c>
      <c r="K540" s="139"/>
      <c r="L540" t="str">
        <f t="shared" si="25"/>
        <v>55384</v>
      </c>
      <c r="M540">
        <f t="shared" si="26"/>
        <v>55384</v>
      </c>
      <c r="N540" s="37">
        <f t="shared" si="27"/>
        <v>6964069</v>
      </c>
    </row>
    <row r="541" spans="1:14" x14ac:dyDescent="0.3">
      <c r="A541" s="3">
        <v>1</v>
      </c>
      <c r="B541" s="135"/>
      <c r="C541" s="4" t="s">
        <v>789</v>
      </c>
      <c r="D541" s="5">
        <v>44921</v>
      </c>
      <c r="E541" s="6" t="s">
        <v>16</v>
      </c>
      <c r="F541" s="7">
        <v>11095944</v>
      </c>
      <c r="G541" s="6" t="s">
        <v>17</v>
      </c>
      <c r="H541" s="7">
        <v>1165074</v>
      </c>
      <c r="I541" s="137"/>
      <c r="J541" s="140"/>
      <c r="K541" s="141"/>
      <c r="L541" t="str">
        <f t="shared" si="25"/>
        <v>56950</v>
      </c>
      <c r="M541">
        <f t="shared" si="26"/>
        <v>56950</v>
      </c>
      <c r="N541" s="37">
        <f t="shared" si="27"/>
        <v>11095944</v>
      </c>
    </row>
    <row r="542" spans="1:14" ht="25.05" x14ac:dyDescent="0.3">
      <c r="A542" s="3">
        <v>1</v>
      </c>
      <c r="B542" s="134" t="s">
        <v>790</v>
      </c>
      <c r="C542" s="4" t="s">
        <v>791</v>
      </c>
      <c r="D542" s="5">
        <v>44907</v>
      </c>
      <c r="E542" s="6" t="s">
        <v>30</v>
      </c>
      <c r="F542" s="7">
        <v>2379164</v>
      </c>
      <c r="G542" s="6" t="s">
        <v>17</v>
      </c>
      <c r="H542" s="7">
        <v>249812</v>
      </c>
      <c r="I542" s="136">
        <v>14709447</v>
      </c>
      <c r="J542" s="138" t="s">
        <v>792</v>
      </c>
      <c r="K542" s="139"/>
      <c r="L542" t="str">
        <f t="shared" si="25"/>
        <v>55307</v>
      </c>
      <c r="M542">
        <f t="shared" si="26"/>
        <v>55307</v>
      </c>
      <c r="N542" s="37">
        <f t="shared" si="27"/>
        <v>2379164</v>
      </c>
    </row>
    <row r="543" spans="1:14" x14ac:dyDescent="0.3">
      <c r="A543" s="3">
        <v>1</v>
      </c>
      <c r="B543" s="142"/>
      <c r="C543" s="4" t="s">
        <v>793</v>
      </c>
      <c r="D543" s="5">
        <v>44900</v>
      </c>
      <c r="E543" s="6" t="s">
        <v>16</v>
      </c>
      <c r="F543" s="7">
        <v>3979541</v>
      </c>
      <c r="G543" s="6" t="s">
        <v>17</v>
      </c>
      <c r="H543" s="7">
        <v>417852</v>
      </c>
      <c r="I543" s="143"/>
      <c r="J543" s="144"/>
      <c r="K543" s="145"/>
      <c r="L543" t="str">
        <f t="shared" si="25"/>
        <v>54340</v>
      </c>
      <c r="M543">
        <f t="shared" si="26"/>
        <v>54340</v>
      </c>
      <c r="N543" s="37">
        <f t="shared" si="27"/>
        <v>3979541</v>
      </c>
    </row>
    <row r="544" spans="1:14" x14ac:dyDescent="0.3">
      <c r="A544" s="3">
        <v>1</v>
      </c>
      <c r="B544" s="142"/>
      <c r="C544" s="4" t="s">
        <v>794</v>
      </c>
      <c r="D544" s="5">
        <v>44914</v>
      </c>
      <c r="E544" s="6" t="s">
        <v>795</v>
      </c>
      <c r="F544" s="7">
        <v>4565216</v>
      </c>
      <c r="G544" s="6" t="s">
        <v>17</v>
      </c>
      <c r="H544" s="7">
        <v>479348</v>
      </c>
      <c r="I544" s="143"/>
      <c r="J544" s="144"/>
      <c r="K544" s="145"/>
      <c r="L544" t="str">
        <f t="shared" si="25"/>
        <v>56066</v>
      </c>
      <c r="M544">
        <f t="shared" si="26"/>
        <v>56066</v>
      </c>
      <c r="N544" s="37">
        <f t="shared" si="27"/>
        <v>4565216</v>
      </c>
    </row>
    <row r="545" spans="1:14" x14ac:dyDescent="0.3">
      <c r="A545" s="3">
        <v>1</v>
      </c>
      <c r="B545" s="135"/>
      <c r="C545" s="4" t="s">
        <v>796</v>
      </c>
      <c r="D545" s="5">
        <v>44921</v>
      </c>
      <c r="E545" s="6" t="s">
        <v>16</v>
      </c>
      <c r="F545" s="7">
        <v>5511215</v>
      </c>
      <c r="G545" s="6" t="s">
        <v>17</v>
      </c>
      <c r="H545" s="7">
        <v>578677</v>
      </c>
      <c r="I545" s="137"/>
      <c r="J545" s="140"/>
      <c r="K545" s="141"/>
      <c r="L545" t="str">
        <f t="shared" si="25"/>
        <v>56884</v>
      </c>
      <c r="M545">
        <f t="shared" si="26"/>
        <v>56884</v>
      </c>
      <c r="N545" s="37">
        <f t="shared" si="27"/>
        <v>5511215</v>
      </c>
    </row>
    <row r="546" spans="1:14" x14ac:dyDescent="0.3">
      <c r="A546" s="3">
        <v>1</v>
      </c>
      <c r="B546" s="134" t="s">
        <v>800</v>
      </c>
      <c r="C546" s="4" t="s">
        <v>801</v>
      </c>
      <c r="D546" s="5">
        <v>44921</v>
      </c>
      <c r="E546" s="6" t="s">
        <v>16</v>
      </c>
      <c r="F546" s="7">
        <v>2718850</v>
      </c>
      <c r="G546" s="6" t="s">
        <v>17</v>
      </c>
      <c r="H546" s="7">
        <v>285479</v>
      </c>
      <c r="I546" s="136">
        <v>5761535</v>
      </c>
      <c r="J546" s="138" t="s">
        <v>802</v>
      </c>
      <c r="K546" s="139"/>
      <c r="L546" t="str">
        <f t="shared" si="25"/>
        <v>56856</v>
      </c>
      <c r="M546">
        <f t="shared" si="26"/>
        <v>56856</v>
      </c>
      <c r="N546" s="37">
        <f t="shared" si="27"/>
        <v>2718850</v>
      </c>
    </row>
    <row r="547" spans="1:14" ht="25.05" x14ac:dyDescent="0.3">
      <c r="A547" s="3">
        <v>1</v>
      </c>
      <c r="B547" s="142"/>
      <c r="C547" s="4" t="s">
        <v>803</v>
      </c>
      <c r="D547" s="5">
        <v>44912</v>
      </c>
      <c r="E547" s="6" t="s">
        <v>751</v>
      </c>
      <c r="F547" s="7">
        <v>2282608</v>
      </c>
      <c r="G547" s="6" t="s">
        <v>17</v>
      </c>
      <c r="H547" s="7">
        <v>239674</v>
      </c>
      <c r="I547" s="143"/>
      <c r="J547" s="144"/>
      <c r="K547" s="145"/>
      <c r="L547" t="str">
        <f t="shared" si="25"/>
        <v>56006</v>
      </c>
      <c r="M547">
        <f t="shared" si="26"/>
        <v>56006</v>
      </c>
      <c r="N547" s="37">
        <f t="shared" si="27"/>
        <v>2282608</v>
      </c>
    </row>
    <row r="548" spans="1:14" ht="25.05" x14ac:dyDescent="0.3">
      <c r="A548" s="3">
        <v>1</v>
      </c>
      <c r="B548" s="135"/>
      <c r="C548" s="4" t="s">
        <v>804</v>
      </c>
      <c r="D548" s="5">
        <v>44902</v>
      </c>
      <c r="E548" s="6" t="s">
        <v>30</v>
      </c>
      <c r="F548" s="7">
        <v>1436011</v>
      </c>
      <c r="G548" s="6" t="s">
        <v>17</v>
      </c>
      <c r="H548" s="7">
        <v>150781</v>
      </c>
      <c r="I548" s="137"/>
      <c r="J548" s="140"/>
      <c r="K548" s="141"/>
      <c r="L548" t="str">
        <f t="shared" si="25"/>
        <v>54476</v>
      </c>
      <c r="M548">
        <f t="shared" si="26"/>
        <v>54476</v>
      </c>
      <c r="N548" s="37">
        <f t="shared" si="27"/>
        <v>1436011</v>
      </c>
    </row>
    <row r="549" spans="1:14" ht="25.05" x14ac:dyDescent="0.3">
      <c r="A549" s="3">
        <v>1</v>
      </c>
      <c r="B549" s="134" t="s">
        <v>805</v>
      </c>
      <c r="C549" s="4" t="s">
        <v>806</v>
      </c>
      <c r="D549" s="5">
        <v>44914</v>
      </c>
      <c r="E549" s="6" t="s">
        <v>30</v>
      </c>
      <c r="F549" s="7">
        <v>2583576</v>
      </c>
      <c r="G549" s="6" t="s">
        <v>17</v>
      </c>
      <c r="H549" s="7">
        <v>271275</v>
      </c>
      <c r="I549" s="136">
        <v>3290559</v>
      </c>
      <c r="J549" s="138" t="s">
        <v>807</v>
      </c>
      <c r="K549" s="139"/>
      <c r="L549" t="str">
        <f t="shared" si="25"/>
        <v>56073</v>
      </c>
      <c r="M549">
        <f t="shared" si="26"/>
        <v>56073</v>
      </c>
      <c r="N549" s="37">
        <f t="shared" si="27"/>
        <v>2583576</v>
      </c>
    </row>
    <row r="550" spans="1:14" ht="25.05" x14ac:dyDescent="0.3">
      <c r="A550" s="3">
        <v>1</v>
      </c>
      <c r="B550" s="135"/>
      <c r="C550" s="4" t="s">
        <v>808</v>
      </c>
      <c r="D550" s="5">
        <v>44921</v>
      </c>
      <c r="E550" s="6" t="s">
        <v>30</v>
      </c>
      <c r="F550" s="7">
        <v>1093026</v>
      </c>
      <c r="G550" s="6" t="s">
        <v>17</v>
      </c>
      <c r="H550" s="7">
        <v>114768</v>
      </c>
      <c r="I550" s="137"/>
      <c r="J550" s="140"/>
      <c r="K550" s="141"/>
      <c r="L550" t="str">
        <f t="shared" si="25"/>
        <v>56899</v>
      </c>
      <c r="M550">
        <f t="shared" si="26"/>
        <v>56899</v>
      </c>
      <c r="N550" s="37">
        <f t="shared" si="27"/>
        <v>1093026</v>
      </c>
    </row>
    <row r="551" spans="1:14" x14ac:dyDescent="0.3">
      <c r="A551" s="3">
        <v>1</v>
      </c>
      <c r="B551" s="134" t="s">
        <v>809</v>
      </c>
      <c r="C551" s="4" t="s">
        <v>810</v>
      </c>
      <c r="D551" s="5">
        <v>44900</v>
      </c>
      <c r="E551" s="6" t="s">
        <v>16</v>
      </c>
      <c r="F551" s="7">
        <v>1154997</v>
      </c>
      <c r="G551" s="6" t="s">
        <v>17</v>
      </c>
      <c r="H551" s="7">
        <v>121275</v>
      </c>
      <c r="I551" s="136">
        <v>2318513</v>
      </c>
      <c r="J551" s="138" t="s">
        <v>811</v>
      </c>
      <c r="K551" s="139"/>
      <c r="L551" t="str">
        <f t="shared" si="25"/>
        <v>54350</v>
      </c>
      <c r="M551">
        <f t="shared" si="26"/>
        <v>54350</v>
      </c>
      <c r="N551" s="37">
        <f t="shared" si="27"/>
        <v>1154997</v>
      </c>
    </row>
    <row r="552" spans="1:14" x14ac:dyDescent="0.3">
      <c r="A552" s="3">
        <v>1</v>
      </c>
      <c r="B552" s="142"/>
      <c r="C552" s="4" t="s">
        <v>812</v>
      </c>
      <c r="D552" s="5">
        <v>44896</v>
      </c>
      <c r="E552" s="6" t="s">
        <v>16</v>
      </c>
      <c r="F552" s="7">
        <v>653858</v>
      </c>
      <c r="G552" s="6" t="s">
        <v>17</v>
      </c>
      <c r="H552" s="7">
        <v>68655</v>
      </c>
      <c r="I552" s="143"/>
      <c r="J552" s="144"/>
      <c r="K552" s="145"/>
      <c r="L552" t="str">
        <f t="shared" si="25"/>
        <v>53849</v>
      </c>
      <c r="M552">
        <f t="shared" si="26"/>
        <v>53849</v>
      </c>
      <c r="N552" s="37">
        <f t="shared" si="27"/>
        <v>653858</v>
      </c>
    </row>
    <row r="553" spans="1:14" x14ac:dyDescent="0.3">
      <c r="A553" s="3">
        <v>1</v>
      </c>
      <c r="B553" s="135"/>
      <c r="C553" s="4" t="s">
        <v>813</v>
      </c>
      <c r="D553" s="5">
        <v>44914</v>
      </c>
      <c r="E553" s="6" t="s">
        <v>16</v>
      </c>
      <c r="F553" s="7">
        <v>781662</v>
      </c>
      <c r="G553" s="6" t="s">
        <v>17</v>
      </c>
      <c r="H553" s="7">
        <v>82074</v>
      </c>
      <c r="I553" s="137"/>
      <c r="J553" s="140"/>
      <c r="K553" s="141"/>
      <c r="L553" t="str">
        <f t="shared" si="25"/>
        <v>56069</v>
      </c>
      <c r="M553">
        <f t="shared" si="26"/>
        <v>56069</v>
      </c>
      <c r="N553" s="37">
        <f t="shared" si="27"/>
        <v>781662</v>
      </c>
    </row>
    <row r="554" spans="1:14" x14ac:dyDescent="0.3">
      <c r="A554" s="3">
        <v>1</v>
      </c>
      <c r="B554" s="134" t="s">
        <v>814</v>
      </c>
      <c r="C554" s="4" t="s">
        <v>815</v>
      </c>
      <c r="D554" s="5">
        <v>44916</v>
      </c>
      <c r="E554" s="6" t="s">
        <v>16</v>
      </c>
      <c r="F554" s="7">
        <v>3227954</v>
      </c>
      <c r="G554" s="6" t="s">
        <v>17</v>
      </c>
      <c r="H554" s="7">
        <v>338935</v>
      </c>
      <c r="I554" s="136">
        <v>6219552</v>
      </c>
      <c r="J554" s="138" t="s">
        <v>816</v>
      </c>
      <c r="K554" s="139"/>
      <c r="L554" t="str">
        <f t="shared" si="25"/>
        <v>56245</v>
      </c>
      <c r="M554">
        <f t="shared" si="26"/>
        <v>56245</v>
      </c>
      <c r="N554" s="37">
        <f t="shared" si="27"/>
        <v>3227954</v>
      </c>
    </row>
    <row r="555" spans="1:14" x14ac:dyDescent="0.3">
      <c r="A555" s="3">
        <v>1</v>
      </c>
      <c r="B555" s="135"/>
      <c r="C555" s="4" t="s">
        <v>817</v>
      </c>
      <c r="D555" s="5">
        <v>44919</v>
      </c>
      <c r="E555" s="6" t="s">
        <v>16</v>
      </c>
      <c r="F555" s="7">
        <v>3721266</v>
      </c>
      <c r="G555" s="6" t="s">
        <v>17</v>
      </c>
      <c r="H555" s="7">
        <v>390733</v>
      </c>
      <c r="I555" s="137"/>
      <c r="J555" s="140"/>
      <c r="K555" s="141"/>
      <c r="L555" t="str">
        <f t="shared" si="25"/>
        <v>56809</v>
      </c>
      <c r="M555">
        <f t="shared" si="26"/>
        <v>56809</v>
      </c>
      <c r="N555" s="37">
        <f t="shared" si="27"/>
        <v>3721266</v>
      </c>
    </row>
    <row r="556" spans="1:14" x14ac:dyDescent="0.3">
      <c r="A556" s="3">
        <v>1</v>
      </c>
      <c r="B556" s="134" t="s">
        <v>818</v>
      </c>
      <c r="C556" s="4" t="s">
        <v>819</v>
      </c>
      <c r="D556" s="5">
        <v>44924</v>
      </c>
      <c r="E556" s="6" t="s">
        <v>16</v>
      </c>
      <c r="F556" s="7">
        <v>6244895</v>
      </c>
      <c r="G556" s="6" t="s">
        <v>17</v>
      </c>
      <c r="H556" s="7">
        <v>655714</v>
      </c>
      <c r="I556" s="136">
        <v>17979447</v>
      </c>
      <c r="J556" s="138" t="s">
        <v>820</v>
      </c>
      <c r="K556" s="139"/>
      <c r="L556" t="str">
        <f t="shared" si="25"/>
        <v>57132</v>
      </c>
      <c r="M556">
        <f t="shared" si="26"/>
        <v>57132</v>
      </c>
      <c r="N556" s="37">
        <f t="shared" si="27"/>
        <v>6244895</v>
      </c>
    </row>
    <row r="557" spans="1:14" x14ac:dyDescent="0.3">
      <c r="A557" s="3">
        <v>1</v>
      </c>
      <c r="B557" s="142"/>
      <c r="C557" s="4" t="s">
        <v>821</v>
      </c>
      <c r="D557" s="5">
        <v>44908</v>
      </c>
      <c r="E557" s="6" t="s">
        <v>16</v>
      </c>
      <c r="F557" s="7">
        <v>2832831</v>
      </c>
      <c r="G557" s="6" t="s">
        <v>17</v>
      </c>
      <c r="H557" s="7">
        <v>297447</v>
      </c>
      <c r="I557" s="143"/>
      <c r="J557" s="144"/>
      <c r="K557" s="145"/>
      <c r="L557" t="str">
        <f t="shared" si="25"/>
        <v>55375</v>
      </c>
      <c r="M557">
        <f t="shared" si="26"/>
        <v>55375</v>
      </c>
      <c r="N557" s="37">
        <f t="shared" si="27"/>
        <v>2832831</v>
      </c>
    </row>
    <row r="558" spans="1:14" ht="25.05" x14ac:dyDescent="0.3">
      <c r="A558" s="3">
        <v>1</v>
      </c>
      <c r="B558" s="142"/>
      <c r="C558" s="4" t="s">
        <v>822</v>
      </c>
      <c r="D558" s="5">
        <v>44905</v>
      </c>
      <c r="E558" s="6" t="s">
        <v>30</v>
      </c>
      <c r="F558" s="7">
        <v>2388010</v>
      </c>
      <c r="G558" s="6" t="s">
        <v>17</v>
      </c>
      <c r="H558" s="7">
        <v>250741</v>
      </c>
      <c r="I558" s="143"/>
      <c r="J558" s="144"/>
      <c r="K558" s="145"/>
      <c r="L558" t="str">
        <f t="shared" si="25"/>
        <v>55267</v>
      </c>
      <c r="M558">
        <f t="shared" si="26"/>
        <v>55267</v>
      </c>
      <c r="N558" s="37">
        <f t="shared" si="27"/>
        <v>2388010</v>
      </c>
    </row>
    <row r="559" spans="1:14" x14ac:dyDescent="0.3">
      <c r="A559" s="3">
        <v>1</v>
      </c>
      <c r="B559" s="142"/>
      <c r="C559" s="4" t="s">
        <v>823</v>
      </c>
      <c r="D559" s="5">
        <v>44915</v>
      </c>
      <c r="E559" s="6" t="s">
        <v>824</v>
      </c>
      <c r="F559" s="7">
        <v>2155394</v>
      </c>
      <c r="G559" s="6" t="s">
        <v>17</v>
      </c>
      <c r="H559" s="7">
        <v>226316</v>
      </c>
      <c r="I559" s="143"/>
      <c r="J559" s="144"/>
      <c r="K559" s="145"/>
      <c r="L559" t="str">
        <f t="shared" si="25"/>
        <v>56159</v>
      </c>
      <c r="M559">
        <f t="shared" si="26"/>
        <v>56159</v>
      </c>
      <c r="N559" s="37">
        <f t="shared" si="27"/>
        <v>2155394</v>
      </c>
    </row>
    <row r="560" spans="1:14" ht="25.05" x14ac:dyDescent="0.3">
      <c r="A560" s="3">
        <v>1</v>
      </c>
      <c r="B560" s="142"/>
      <c r="C560" s="4" t="s">
        <v>825</v>
      </c>
      <c r="D560" s="5">
        <v>44910</v>
      </c>
      <c r="E560" s="6" t="s">
        <v>30</v>
      </c>
      <c r="F560" s="7">
        <v>3994251</v>
      </c>
      <c r="G560" s="6" t="s">
        <v>17</v>
      </c>
      <c r="H560" s="7">
        <v>419396</v>
      </c>
      <c r="I560" s="143"/>
      <c r="J560" s="144"/>
      <c r="K560" s="145"/>
      <c r="L560" t="str">
        <f t="shared" si="25"/>
        <v>55854</v>
      </c>
      <c r="M560">
        <f t="shared" si="26"/>
        <v>55854</v>
      </c>
      <c r="N560" s="37">
        <f t="shared" si="27"/>
        <v>3994251</v>
      </c>
    </row>
    <row r="561" spans="1:14" ht="25.05" x14ac:dyDescent="0.3">
      <c r="A561" s="3">
        <v>1</v>
      </c>
      <c r="B561" s="135"/>
      <c r="C561" s="4" t="s">
        <v>826</v>
      </c>
      <c r="D561" s="5">
        <v>44919</v>
      </c>
      <c r="E561" s="6" t="s">
        <v>30</v>
      </c>
      <c r="F561" s="7">
        <v>2473387</v>
      </c>
      <c r="G561" s="6" t="s">
        <v>17</v>
      </c>
      <c r="H561" s="7">
        <v>259706</v>
      </c>
      <c r="I561" s="137"/>
      <c r="J561" s="140"/>
      <c r="K561" s="141"/>
      <c r="L561" t="str">
        <f t="shared" si="25"/>
        <v>56804</v>
      </c>
      <c r="M561">
        <f t="shared" si="26"/>
        <v>56804</v>
      </c>
      <c r="N561" s="37">
        <f t="shared" si="27"/>
        <v>2473387</v>
      </c>
    </row>
    <row r="562" spans="1:14" ht="25.05" x14ac:dyDescent="0.3">
      <c r="A562" s="3">
        <v>1</v>
      </c>
      <c r="B562" s="134" t="s">
        <v>827</v>
      </c>
      <c r="C562" s="4" t="s">
        <v>828</v>
      </c>
      <c r="D562" s="5">
        <v>44916</v>
      </c>
      <c r="E562" s="6" t="s">
        <v>30</v>
      </c>
      <c r="F562" s="7">
        <v>1093026</v>
      </c>
      <c r="G562" s="6" t="s">
        <v>17</v>
      </c>
      <c r="H562" s="7">
        <v>114768</v>
      </c>
      <c r="I562" s="136">
        <v>1956517</v>
      </c>
      <c r="J562" s="138" t="s">
        <v>829</v>
      </c>
      <c r="K562" s="139"/>
      <c r="L562" t="str">
        <f t="shared" si="25"/>
        <v>56268</v>
      </c>
      <c r="M562">
        <f t="shared" si="26"/>
        <v>56268</v>
      </c>
      <c r="N562" s="37">
        <f t="shared" si="27"/>
        <v>1093026</v>
      </c>
    </row>
    <row r="563" spans="1:14" ht="25.05" x14ac:dyDescent="0.3">
      <c r="A563" s="3">
        <v>1</v>
      </c>
      <c r="B563" s="135"/>
      <c r="C563" s="4" t="s">
        <v>830</v>
      </c>
      <c r="D563" s="5">
        <v>44923</v>
      </c>
      <c r="E563" s="6" t="s">
        <v>30</v>
      </c>
      <c r="F563" s="7">
        <v>1093026</v>
      </c>
      <c r="G563" s="6" t="s">
        <v>17</v>
      </c>
      <c r="H563" s="7">
        <v>114768</v>
      </c>
      <c r="I563" s="137"/>
      <c r="J563" s="140"/>
      <c r="K563" s="141"/>
      <c r="L563" t="str">
        <f t="shared" si="25"/>
        <v>57083</v>
      </c>
      <c r="M563">
        <f t="shared" si="26"/>
        <v>57083</v>
      </c>
      <c r="N563" s="37">
        <f t="shared" si="27"/>
        <v>1093026</v>
      </c>
    </row>
    <row r="564" spans="1:14" x14ac:dyDescent="0.3">
      <c r="A564" s="3">
        <v>1</v>
      </c>
      <c r="B564" s="134" t="s">
        <v>831</v>
      </c>
      <c r="C564" s="4" t="s">
        <v>832</v>
      </c>
      <c r="D564" s="5">
        <v>44923</v>
      </c>
      <c r="E564" s="6" t="s">
        <v>16</v>
      </c>
      <c r="F564" s="7">
        <v>2905593</v>
      </c>
      <c r="G564" s="6" t="s">
        <v>17</v>
      </c>
      <c r="H564" s="7">
        <v>305087</v>
      </c>
      <c r="I564" s="136">
        <v>4795490</v>
      </c>
      <c r="J564" s="138" t="s">
        <v>833</v>
      </c>
      <c r="K564" s="139"/>
      <c r="L564" t="str">
        <f t="shared" si="25"/>
        <v>57041</v>
      </c>
      <c r="M564">
        <f t="shared" si="26"/>
        <v>57041</v>
      </c>
      <c r="N564" s="37">
        <f t="shared" si="27"/>
        <v>2905593</v>
      </c>
    </row>
    <row r="565" spans="1:14" x14ac:dyDescent="0.3">
      <c r="A565" s="3">
        <v>1</v>
      </c>
      <c r="B565" s="135"/>
      <c r="C565" s="4" t="s">
        <v>834</v>
      </c>
      <c r="D565" s="5">
        <v>44916</v>
      </c>
      <c r="E565" s="6" t="s">
        <v>16</v>
      </c>
      <c r="F565" s="7">
        <v>2452496</v>
      </c>
      <c r="G565" s="6" t="s">
        <v>17</v>
      </c>
      <c r="H565" s="7">
        <v>257512</v>
      </c>
      <c r="I565" s="137"/>
      <c r="J565" s="140"/>
      <c r="K565" s="141"/>
      <c r="L565" t="str">
        <f t="shared" si="25"/>
        <v>56237</v>
      </c>
      <c r="M565">
        <f t="shared" si="26"/>
        <v>56237</v>
      </c>
      <c r="N565" s="37">
        <f t="shared" si="27"/>
        <v>2452496</v>
      </c>
    </row>
    <row r="566" spans="1:14" ht="25.05" x14ac:dyDescent="0.3">
      <c r="A566" s="3">
        <v>1</v>
      </c>
      <c r="B566" s="134" t="s">
        <v>835</v>
      </c>
      <c r="C566" s="4" t="s">
        <v>836</v>
      </c>
      <c r="D566" s="5">
        <v>44903</v>
      </c>
      <c r="E566" s="6" t="s">
        <v>30</v>
      </c>
      <c r="F566" s="7">
        <v>1950888</v>
      </c>
      <c r="G566" s="6" t="s">
        <v>17</v>
      </c>
      <c r="H566" s="7">
        <v>204843</v>
      </c>
      <c r="I566" s="136">
        <v>8456485</v>
      </c>
      <c r="J566" s="138" t="s">
        <v>837</v>
      </c>
      <c r="K566" s="139"/>
      <c r="L566" t="str">
        <f t="shared" si="25"/>
        <v>55038</v>
      </c>
      <c r="M566">
        <f t="shared" si="26"/>
        <v>55038</v>
      </c>
      <c r="N566" s="37">
        <f t="shared" si="27"/>
        <v>1950888</v>
      </c>
    </row>
    <row r="567" spans="1:14" ht="25.05" x14ac:dyDescent="0.3">
      <c r="A567" s="3">
        <v>1</v>
      </c>
      <c r="B567" s="142"/>
      <c r="C567" s="4" t="s">
        <v>838</v>
      </c>
      <c r="D567" s="5">
        <v>44918</v>
      </c>
      <c r="E567" s="6" t="s">
        <v>30</v>
      </c>
      <c r="F567" s="7">
        <v>1586110</v>
      </c>
      <c r="G567" s="6" t="s">
        <v>17</v>
      </c>
      <c r="H567" s="7">
        <v>166542</v>
      </c>
      <c r="I567" s="143"/>
      <c r="J567" s="144"/>
      <c r="K567" s="145"/>
      <c r="L567" t="str">
        <f t="shared" si="25"/>
        <v>56754</v>
      </c>
      <c r="M567">
        <f t="shared" si="26"/>
        <v>56754</v>
      </c>
      <c r="N567" s="37">
        <f t="shared" si="27"/>
        <v>1586110</v>
      </c>
    </row>
    <row r="568" spans="1:14" x14ac:dyDescent="0.3">
      <c r="A568" s="3">
        <v>1</v>
      </c>
      <c r="B568" s="142"/>
      <c r="C568" s="4" t="s">
        <v>839</v>
      </c>
      <c r="D568" s="5">
        <v>44904</v>
      </c>
      <c r="E568" s="6" t="s">
        <v>16</v>
      </c>
      <c r="F568" s="7">
        <v>2292452</v>
      </c>
      <c r="G568" s="6" t="s">
        <v>17</v>
      </c>
      <c r="H568" s="7">
        <v>240708</v>
      </c>
      <c r="I568" s="143"/>
      <c r="J568" s="144"/>
      <c r="K568" s="145"/>
      <c r="L568" t="str">
        <f t="shared" si="25"/>
        <v>55176</v>
      </c>
      <c r="M568">
        <f t="shared" si="26"/>
        <v>55176</v>
      </c>
      <c r="N568" s="37">
        <f t="shared" si="27"/>
        <v>2292452</v>
      </c>
    </row>
    <row r="569" spans="1:14" ht="25.05" x14ac:dyDescent="0.3">
      <c r="A569" s="3">
        <v>1</v>
      </c>
      <c r="B569" s="142"/>
      <c r="C569" s="4" t="s">
        <v>840</v>
      </c>
      <c r="D569" s="5">
        <v>44897</v>
      </c>
      <c r="E569" s="6" t="s">
        <v>30</v>
      </c>
      <c r="F569" s="7">
        <v>1189582</v>
      </c>
      <c r="G569" s="6" t="s">
        <v>17</v>
      </c>
      <c r="H569" s="7">
        <v>124906</v>
      </c>
      <c r="I569" s="143"/>
      <c r="J569" s="144"/>
      <c r="K569" s="145"/>
      <c r="L569" t="str">
        <f t="shared" si="25"/>
        <v>54112</v>
      </c>
      <c r="M569">
        <f t="shared" si="26"/>
        <v>54112</v>
      </c>
      <c r="N569" s="37">
        <f t="shared" si="27"/>
        <v>1189582</v>
      </c>
    </row>
    <row r="570" spans="1:14" x14ac:dyDescent="0.3">
      <c r="A570" s="3">
        <v>1</v>
      </c>
      <c r="B570" s="135"/>
      <c r="C570" s="4" t="s">
        <v>841</v>
      </c>
      <c r="D570" s="5">
        <v>44917</v>
      </c>
      <c r="E570" s="6" t="s">
        <v>16</v>
      </c>
      <c r="F570" s="7">
        <v>2429555</v>
      </c>
      <c r="G570" s="6" t="s">
        <v>17</v>
      </c>
      <c r="H570" s="7">
        <v>255103</v>
      </c>
      <c r="I570" s="137"/>
      <c r="J570" s="140"/>
      <c r="K570" s="141"/>
      <c r="L570" t="str">
        <f t="shared" si="25"/>
        <v>56283</v>
      </c>
      <c r="M570">
        <f t="shared" si="26"/>
        <v>56283</v>
      </c>
      <c r="N570" s="37">
        <f t="shared" si="27"/>
        <v>2429555</v>
      </c>
    </row>
    <row r="571" spans="1:14" ht="37.6" x14ac:dyDescent="0.3">
      <c r="A571" s="3">
        <v>1</v>
      </c>
      <c r="B571" s="8" t="s">
        <v>842</v>
      </c>
      <c r="C571" s="4" t="s">
        <v>843</v>
      </c>
      <c r="D571" s="5">
        <v>44908</v>
      </c>
      <c r="E571" s="6" t="s">
        <v>30</v>
      </c>
      <c r="F571" s="7">
        <v>3149621</v>
      </c>
      <c r="G571" s="6" t="s">
        <v>17</v>
      </c>
      <c r="H571" s="7">
        <v>330710</v>
      </c>
      <c r="I571" s="11">
        <v>2818911</v>
      </c>
      <c r="J571" s="132" t="s">
        <v>844</v>
      </c>
      <c r="K571" s="133"/>
      <c r="L571" t="str">
        <f t="shared" si="25"/>
        <v>55364</v>
      </c>
      <c r="M571">
        <f t="shared" si="26"/>
        <v>55364</v>
      </c>
      <c r="N571" s="37">
        <f t="shared" si="27"/>
        <v>3149621</v>
      </c>
    </row>
    <row r="572" spans="1:14" x14ac:dyDescent="0.3">
      <c r="A572" s="3">
        <v>1</v>
      </c>
      <c r="B572" s="134" t="s">
        <v>848</v>
      </c>
      <c r="C572" s="4" t="s">
        <v>849</v>
      </c>
      <c r="D572" s="5">
        <v>44901</v>
      </c>
      <c r="E572" s="6" t="s">
        <v>16</v>
      </c>
      <c r="F572" s="7">
        <v>2509893</v>
      </c>
      <c r="G572" s="6" t="s">
        <v>17</v>
      </c>
      <c r="H572" s="7">
        <v>263539</v>
      </c>
      <c r="I572" s="136">
        <v>9136228</v>
      </c>
      <c r="J572" s="138" t="s">
        <v>850</v>
      </c>
      <c r="K572" s="139"/>
      <c r="L572" t="str">
        <f t="shared" si="25"/>
        <v>54410</v>
      </c>
      <c r="M572">
        <f t="shared" si="26"/>
        <v>54410</v>
      </c>
      <c r="N572" s="37">
        <f t="shared" si="27"/>
        <v>2509893</v>
      </c>
    </row>
    <row r="573" spans="1:14" x14ac:dyDescent="0.3">
      <c r="A573" s="3">
        <v>1</v>
      </c>
      <c r="B573" s="142"/>
      <c r="C573" s="4" t="s">
        <v>851</v>
      </c>
      <c r="D573" s="5">
        <v>44916</v>
      </c>
      <c r="E573" s="6" t="s">
        <v>16</v>
      </c>
      <c r="F573" s="7">
        <v>1213027</v>
      </c>
      <c r="G573" s="6" t="s">
        <v>17</v>
      </c>
      <c r="H573" s="7">
        <v>127368</v>
      </c>
      <c r="I573" s="143"/>
      <c r="J573" s="144"/>
      <c r="K573" s="145"/>
      <c r="L573" t="str">
        <f t="shared" si="25"/>
        <v>56211</v>
      </c>
      <c r="M573">
        <f t="shared" si="26"/>
        <v>56211</v>
      </c>
      <c r="N573" s="37">
        <f t="shared" si="27"/>
        <v>1213027</v>
      </c>
    </row>
    <row r="574" spans="1:14" x14ac:dyDescent="0.3">
      <c r="A574" s="3">
        <v>1</v>
      </c>
      <c r="B574" s="142"/>
      <c r="C574" s="4" t="s">
        <v>852</v>
      </c>
      <c r="D574" s="5">
        <v>44898</v>
      </c>
      <c r="E574" s="6" t="s">
        <v>16</v>
      </c>
      <c r="F574" s="7">
        <v>983518</v>
      </c>
      <c r="G574" s="6" t="s">
        <v>17</v>
      </c>
      <c r="H574" s="7">
        <v>103269</v>
      </c>
      <c r="I574" s="143"/>
      <c r="J574" s="144"/>
      <c r="K574" s="145"/>
      <c r="L574" t="str">
        <f t="shared" si="25"/>
        <v>54264</v>
      </c>
      <c r="M574">
        <f t="shared" si="26"/>
        <v>54264</v>
      </c>
      <c r="N574" s="37">
        <f t="shared" si="27"/>
        <v>983518</v>
      </c>
    </row>
    <row r="575" spans="1:14" x14ac:dyDescent="0.3">
      <c r="A575" s="3">
        <v>1</v>
      </c>
      <c r="B575" s="142"/>
      <c r="C575" s="4" t="s">
        <v>853</v>
      </c>
      <c r="D575" s="5">
        <v>44919</v>
      </c>
      <c r="E575" s="6" t="s">
        <v>16</v>
      </c>
      <c r="F575" s="7">
        <v>1669582</v>
      </c>
      <c r="G575" s="6" t="s">
        <v>17</v>
      </c>
      <c r="H575" s="7">
        <v>175306</v>
      </c>
      <c r="I575" s="143"/>
      <c r="J575" s="144"/>
      <c r="K575" s="145"/>
      <c r="L575" t="str">
        <f t="shared" si="25"/>
        <v>56807</v>
      </c>
      <c r="M575">
        <f t="shared" si="26"/>
        <v>56807</v>
      </c>
      <c r="N575" s="37">
        <f t="shared" si="27"/>
        <v>1669582</v>
      </c>
    </row>
    <row r="576" spans="1:14" x14ac:dyDescent="0.3">
      <c r="A576" s="3">
        <v>1</v>
      </c>
      <c r="B576" s="142"/>
      <c r="C576" s="4" t="s">
        <v>854</v>
      </c>
      <c r="D576" s="5">
        <v>44916</v>
      </c>
      <c r="E576" s="6" t="s">
        <v>16</v>
      </c>
      <c r="F576" s="7">
        <v>3307597</v>
      </c>
      <c r="G576" s="6" t="s">
        <v>17</v>
      </c>
      <c r="H576" s="7">
        <v>347298</v>
      </c>
      <c r="I576" s="143"/>
      <c r="J576" s="144"/>
      <c r="K576" s="145"/>
      <c r="L576" t="str">
        <f t="shared" si="25"/>
        <v>56251</v>
      </c>
      <c r="M576">
        <f t="shared" si="26"/>
        <v>56251</v>
      </c>
      <c r="N576" s="37">
        <f t="shared" si="27"/>
        <v>3307597</v>
      </c>
    </row>
    <row r="577" spans="1:14" x14ac:dyDescent="0.3">
      <c r="A577" s="3">
        <v>1</v>
      </c>
      <c r="B577" s="135"/>
      <c r="C577" s="4" t="s">
        <v>855</v>
      </c>
      <c r="D577" s="5">
        <v>44924</v>
      </c>
      <c r="E577" s="6" t="s">
        <v>16</v>
      </c>
      <c r="F577" s="7">
        <v>524459</v>
      </c>
      <c r="G577" s="6" t="s">
        <v>17</v>
      </c>
      <c r="H577" s="7">
        <v>55068</v>
      </c>
      <c r="I577" s="137"/>
      <c r="J577" s="140"/>
      <c r="K577" s="141"/>
      <c r="L577" t="str">
        <f t="shared" si="25"/>
        <v>57106</v>
      </c>
      <c r="M577">
        <f t="shared" si="26"/>
        <v>57106</v>
      </c>
      <c r="N577" s="37">
        <f t="shared" si="27"/>
        <v>524459</v>
      </c>
    </row>
    <row r="578" spans="1:14" ht="37.6" x14ac:dyDescent="0.3">
      <c r="A578" s="3">
        <v>1</v>
      </c>
      <c r="B578" s="8" t="s">
        <v>859</v>
      </c>
      <c r="C578" s="4" t="s">
        <v>860</v>
      </c>
      <c r="D578" s="5">
        <v>44896</v>
      </c>
      <c r="E578" s="6" t="s">
        <v>16</v>
      </c>
      <c r="F578" s="7">
        <v>4591162</v>
      </c>
      <c r="G578" s="6" t="s">
        <v>17</v>
      </c>
      <c r="H578" s="7">
        <v>482072</v>
      </c>
      <c r="I578" s="11">
        <v>4109090</v>
      </c>
      <c r="J578" s="132" t="s">
        <v>861</v>
      </c>
      <c r="K578" s="133"/>
      <c r="L578" t="str">
        <f t="shared" si="25"/>
        <v>53292</v>
      </c>
      <c r="M578">
        <f t="shared" si="26"/>
        <v>53292</v>
      </c>
      <c r="N578" s="37">
        <f t="shared" si="27"/>
        <v>4591162</v>
      </c>
    </row>
    <row r="579" spans="1:14" x14ac:dyDescent="0.3">
      <c r="A579" s="3">
        <v>1</v>
      </c>
      <c r="B579" s="134" t="s">
        <v>862</v>
      </c>
      <c r="C579" s="4" t="s">
        <v>863</v>
      </c>
      <c r="D579" s="5">
        <v>44901</v>
      </c>
      <c r="E579" s="6" t="s">
        <v>16</v>
      </c>
      <c r="F579" s="7">
        <v>2794381</v>
      </c>
      <c r="G579" s="6" t="s">
        <v>17</v>
      </c>
      <c r="H579" s="7">
        <v>293410</v>
      </c>
      <c r="I579" s="136">
        <v>16081798</v>
      </c>
      <c r="J579" s="138" t="s">
        <v>864</v>
      </c>
      <c r="K579" s="139"/>
      <c r="L579" t="str">
        <f t="shared" si="25"/>
        <v>54444</v>
      </c>
      <c r="M579">
        <f t="shared" si="26"/>
        <v>54444</v>
      </c>
      <c r="N579" s="37">
        <f t="shared" si="27"/>
        <v>2794381</v>
      </c>
    </row>
    <row r="580" spans="1:14" x14ac:dyDescent="0.3">
      <c r="A580" s="3">
        <v>1</v>
      </c>
      <c r="B580" s="142"/>
      <c r="C580" s="4" t="s">
        <v>865</v>
      </c>
      <c r="D580" s="5">
        <v>44915</v>
      </c>
      <c r="E580" s="6" t="s">
        <v>16</v>
      </c>
      <c r="F580" s="7">
        <v>6171014</v>
      </c>
      <c r="G580" s="6" t="s">
        <v>17</v>
      </c>
      <c r="H580" s="7">
        <v>647956</v>
      </c>
      <c r="I580" s="143"/>
      <c r="J580" s="144"/>
      <c r="K580" s="145"/>
      <c r="L580" t="str">
        <f t="shared" si="25"/>
        <v>56174</v>
      </c>
      <c r="M580">
        <f t="shared" si="26"/>
        <v>56174</v>
      </c>
      <c r="N580" s="37">
        <f t="shared" si="27"/>
        <v>6171014</v>
      </c>
    </row>
    <row r="581" spans="1:14" x14ac:dyDescent="0.3">
      <c r="A581" s="3">
        <v>1</v>
      </c>
      <c r="B581" s="142"/>
      <c r="C581" s="4" t="s">
        <v>866</v>
      </c>
      <c r="D581" s="5">
        <v>44922</v>
      </c>
      <c r="E581" s="6" t="s">
        <v>16</v>
      </c>
      <c r="F581" s="7">
        <v>5811186</v>
      </c>
      <c r="G581" s="6" t="s">
        <v>17</v>
      </c>
      <c r="H581" s="7">
        <v>610174</v>
      </c>
      <c r="I581" s="143"/>
      <c r="J581" s="144"/>
      <c r="K581" s="145"/>
      <c r="L581" t="str">
        <f t="shared" si="25"/>
        <v>57013</v>
      </c>
      <c r="M581">
        <f t="shared" si="26"/>
        <v>57013</v>
      </c>
      <c r="N581" s="37">
        <f t="shared" si="27"/>
        <v>5811186</v>
      </c>
    </row>
    <row r="582" spans="1:14" x14ac:dyDescent="0.3">
      <c r="A582" s="3">
        <v>1</v>
      </c>
      <c r="B582" s="135"/>
      <c r="C582" s="4" t="s">
        <v>867</v>
      </c>
      <c r="D582" s="5">
        <v>44908</v>
      </c>
      <c r="E582" s="6" t="s">
        <v>16</v>
      </c>
      <c r="F582" s="7">
        <v>3191908</v>
      </c>
      <c r="G582" s="6" t="s">
        <v>17</v>
      </c>
      <c r="H582" s="7">
        <v>335150</v>
      </c>
      <c r="I582" s="137"/>
      <c r="J582" s="140"/>
      <c r="K582" s="141"/>
      <c r="L582" t="str">
        <f t="shared" si="25"/>
        <v>55390</v>
      </c>
      <c r="M582">
        <f t="shared" si="26"/>
        <v>55390</v>
      </c>
      <c r="N582" s="37">
        <f t="shared" si="27"/>
        <v>3191908</v>
      </c>
    </row>
    <row r="583" spans="1:14" ht="37.6" x14ac:dyDescent="0.3">
      <c r="A583" s="3">
        <v>1</v>
      </c>
      <c r="B583" s="8" t="s">
        <v>871</v>
      </c>
      <c r="C583" s="4" t="s">
        <v>872</v>
      </c>
      <c r="D583" s="5">
        <v>44916</v>
      </c>
      <c r="E583" s="6" t="s">
        <v>16</v>
      </c>
      <c r="F583" s="7">
        <v>3519080</v>
      </c>
      <c r="G583" s="6" t="s">
        <v>17</v>
      </c>
      <c r="H583" s="7">
        <v>369503</v>
      </c>
      <c r="I583" s="11">
        <v>3149577</v>
      </c>
      <c r="J583" s="132" t="s">
        <v>873</v>
      </c>
      <c r="K583" s="133"/>
      <c r="L583" t="str">
        <f t="shared" ref="L583:L646" si="28">+RIGHT(C583,5)</f>
        <v>56202</v>
      </c>
      <c r="M583">
        <f t="shared" ref="M583:M646" si="29">+L583*1</f>
        <v>56202</v>
      </c>
      <c r="N583" s="37">
        <f t="shared" ref="N583:N646" si="30">+F583</f>
        <v>3519080</v>
      </c>
    </row>
    <row r="584" spans="1:14" x14ac:dyDescent="0.3">
      <c r="A584" s="3">
        <v>1</v>
      </c>
      <c r="B584" s="134" t="s">
        <v>874</v>
      </c>
      <c r="C584" s="4" t="s">
        <v>875</v>
      </c>
      <c r="D584" s="5">
        <v>44902</v>
      </c>
      <c r="E584" s="6" t="s">
        <v>16</v>
      </c>
      <c r="F584" s="7">
        <v>2694260</v>
      </c>
      <c r="G584" s="6" t="s">
        <v>17</v>
      </c>
      <c r="H584" s="7">
        <v>282897</v>
      </c>
      <c r="I584" s="136">
        <v>6868075</v>
      </c>
      <c r="J584" s="138" t="s">
        <v>876</v>
      </c>
      <c r="K584" s="139"/>
      <c r="L584" t="str">
        <f t="shared" si="28"/>
        <v>54461</v>
      </c>
      <c r="M584">
        <f t="shared" si="29"/>
        <v>54461</v>
      </c>
      <c r="N584" s="37">
        <f t="shared" si="30"/>
        <v>2694260</v>
      </c>
    </row>
    <row r="585" spans="1:14" x14ac:dyDescent="0.3">
      <c r="A585" s="3">
        <v>1</v>
      </c>
      <c r="B585" s="142"/>
      <c r="C585" s="4" t="s">
        <v>877</v>
      </c>
      <c r="D585" s="5">
        <v>44909</v>
      </c>
      <c r="E585" s="6" t="s">
        <v>16</v>
      </c>
      <c r="F585" s="7">
        <v>1852765</v>
      </c>
      <c r="G585" s="6" t="s">
        <v>17</v>
      </c>
      <c r="H585" s="7">
        <v>194540</v>
      </c>
      <c r="I585" s="143"/>
      <c r="J585" s="144"/>
      <c r="K585" s="145"/>
      <c r="L585" t="str">
        <f t="shared" si="28"/>
        <v>55442</v>
      </c>
      <c r="M585">
        <f t="shared" si="29"/>
        <v>55442</v>
      </c>
      <c r="N585" s="37">
        <f t="shared" si="30"/>
        <v>1852765</v>
      </c>
    </row>
    <row r="586" spans="1:14" x14ac:dyDescent="0.3">
      <c r="A586" s="3">
        <v>1</v>
      </c>
      <c r="B586" s="135"/>
      <c r="C586" s="4" t="s">
        <v>878</v>
      </c>
      <c r="D586" s="5">
        <v>44922</v>
      </c>
      <c r="E586" s="6" t="s">
        <v>16</v>
      </c>
      <c r="F586" s="7">
        <v>3126802</v>
      </c>
      <c r="G586" s="6" t="s">
        <v>17</v>
      </c>
      <c r="H586" s="7">
        <v>328314</v>
      </c>
      <c r="I586" s="137"/>
      <c r="J586" s="140"/>
      <c r="K586" s="141"/>
      <c r="L586" t="str">
        <f t="shared" si="28"/>
        <v>57018</v>
      </c>
      <c r="M586">
        <f t="shared" si="29"/>
        <v>57018</v>
      </c>
      <c r="N586" s="37">
        <f t="shared" si="30"/>
        <v>3126802</v>
      </c>
    </row>
    <row r="587" spans="1:14" ht="25.05" x14ac:dyDescent="0.3">
      <c r="A587" s="3">
        <v>1</v>
      </c>
      <c r="B587" s="134" t="s">
        <v>879</v>
      </c>
      <c r="C587" s="4" t="s">
        <v>880</v>
      </c>
      <c r="D587" s="5">
        <v>44911</v>
      </c>
      <c r="E587" s="6" t="s">
        <v>30</v>
      </c>
      <c r="F587" s="7">
        <v>3172219</v>
      </c>
      <c r="G587" s="6" t="s">
        <v>17</v>
      </c>
      <c r="H587" s="7">
        <v>333083</v>
      </c>
      <c r="I587" s="136">
        <v>15537641</v>
      </c>
      <c r="J587" s="138" t="s">
        <v>881</v>
      </c>
      <c r="K587" s="139"/>
      <c r="L587" t="str">
        <f t="shared" si="28"/>
        <v>55980</v>
      </c>
      <c r="M587">
        <f t="shared" si="29"/>
        <v>55980</v>
      </c>
      <c r="N587" s="37">
        <f t="shared" si="30"/>
        <v>3172219</v>
      </c>
    </row>
    <row r="588" spans="1:14" ht="25.05" x14ac:dyDescent="0.3">
      <c r="A588" s="3">
        <v>1</v>
      </c>
      <c r="B588" s="142"/>
      <c r="C588" s="4" t="s">
        <v>882</v>
      </c>
      <c r="D588" s="5">
        <v>44907</v>
      </c>
      <c r="E588" s="6" t="s">
        <v>30</v>
      </c>
      <c r="F588" s="7">
        <v>8723603</v>
      </c>
      <c r="G588" s="6" t="s">
        <v>17</v>
      </c>
      <c r="H588" s="7">
        <v>915978</v>
      </c>
      <c r="I588" s="143"/>
      <c r="J588" s="144"/>
      <c r="K588" s="145"/>
      <c r="L588" t="str">
        <f t="shared" si="28"/>
        <v>55340</v>
      </c>
      <c r="M588">
        <f t="shared" si="29"/>
        <v>55340</v>
      </c>
      <c r="N588" s="37">
        <f t="shared" si="30"/>
        <v>8723603</v>
      </c>
    </row>
    <row r="589" spans="1:14" x14ac:dyDescent="0.3">
      <c r="A589" s="3">
        <v>1</v>
      </c>
      <c r="B589" s="135"/>
      <c r="C589" s="4" t="s">
        <v>883</v>
      </c>
      <c r="D589" s="5">
        <v>44912</v>
      </c>
      <c r="E589" s="6" t="s">
        <v>16</v>
      </c>
      <c r="F589" s="7">
        <v>5464671</v>
      </c>
      <c r="G589" s="6" t="s">
        <v>17</v>
      </c>
      <c r="H589" s="7">
        <v>573791</v>
      </c>
      <c r="I589" s="137"/>
      <c r="J589" s="140"/>
      <c r="K589" s="141"/>
      <c r="L589" t="str">
        <f t="shared" si="28"/>
        <v>55986</v>
      </c>
      <c r="M589">
        <f t="shared" si="29"/>
        <v>55986</v>
      </c>
      <c r="N589" s="37">
        <f t="shared" si="30"/>
        <v>5464671</v>
      </c>
    </row>
    <row r="590" spans="1:14" x14ac:dyDescent="0.3">
      <c r="A590" s="3">
        <v>1</v>
      </c>
      <c r="B590" s="134" t="s">
        <v>884</v>
      </c>
      <c r="C590" s="4" t="s">
        <v>885</v>
      </c>
      <c r="D590" s="5">
        <v>44896</v>
      </c>
      <c r="E590" s="6" t="s">
        <v>16</v>
      </c>
      <c r="F590" s="7">
        <v>3549377</v>
      </c>
      <c r="G590" s="6" t="s">
        <v>17</v>
      </c>
      <c r="H590" s="7">
        <v>372685</v>
      </c>
      <c r="I590" s="136">
        <v>15753473</v>
      </c>
      <c r="J590" s="138" t="s">
        <v>886</v>
      </c>
      <c r="K590" s="139"/>
      <c r="L590" t="str">
        <f t="shared" si="28"/>
        <v>53279</v>
      </c>
      <c r="M590">
        <f t="shared" si="29"/>
        <v>53279</v>
      </c>
      <c r="N590" s="37">
        <f t="shared" si="30"/>
        <v>3549377</v>
      </c>
    </row>
    <row r="591" spans="1:14" x14ac:dyDescent="0.3">
      <c r="A591" s="3">
        <v>1</v>
      </c>
      <c r="B591" s="142"/>
      <c r="C591" s="4" t="s">
        <v>887</v>
      </c>
      <c r="D591" s="5">
        <v>44916</v>
      </c>
      <c r="E591" s="6" t="s">
        <v>16</v>
      </c>
      <c r="F591" s="7">
        <v>1199426</v>
      </c>
      <c r="G591" s="6" t="s">
        <v>17</v>
      </c>
      <c r="H591" s="7">
        <v>125940</v>
      </c>
      <c r="I591" s="143"/>
      <c r="J591" s="144"/>
      <c r="K591" s="145"/>
      <c r="L591" t="str">
        <f t="shared" si="28"/>
        <v>56276</v>
      </c>
      <c r="M591">
        <f t="shared" si="29"/>
        <v>56276</v>
      </c>
      <c r="N591" s="37">
        <f t="shared" si="30"/>
        <v>1199426</v>
      </c>
    </row>
    <row r="592" spans="1:14" x14ac:dyDescent="0.3">
      <c r="A592" s="3">
        <v>1</v>
      </c>
      <c r="B592" s="142"/>
      <c r="C592" s="4" t="s">
        <v>888</v>
      </c>
      <c r="D592" s="5">
        <v>44909</v>
      </c>
      <c r="E592" s="6" t="s">
        <v>16</v>
      </c>
      <c r="F592" s="7">
        <v>1992481</v>
      </c>
      <c r="G592" s="6" t="s">
        <v>17</v>
      </c>
      <c r="H592" s="7">
        <v>209211</v>
      </c>
      <c r="I592" s="143"/>
      <c r="J592" s="144"/>
      <c r="K592" s="145"/>
      <c r="L592" t="str">
        <f t="shared" si="28"/>
        <v>55473</v>
      </c>
      <c r="M592">
        <f t="shared" si="29"/>
        <v>55473</v>
      </c>
      <c r="N592" s="37">
        <f t="shared" si="30"/>
        <v>1992481</v>
      </c>
    </row>
    <row r="593" spans="1:14" x14ac:dyDescent="0.3">
      <c r="A593" s="3">
        <v>1</v>
      </c>
      <c r="B593" s="142"/>
      <c r="C593" s="4" t="s">
        <v>889</v>
      </c>
      <c r="D593" s="5">
        <v>44897</v>
      </c>
      <c r="E593" s="6" t="s">
        <v>16</v>
      </c>
      <c r="F593" s="7">
        <v>1842383</v>
      </c>
      <c r="G593" s="6" t="s">
        <v>17</v>
      </c>
      <c r="H593" s="7">
        <v>193450</v>
      </c>
      <c r="I593" s="143"/>
      <c r="J593" s="144"/>
      <c r="K593" s="145"/>
      <c r="L593" t="str">
        <f t="shared" si="28"/>
        <v>54216</v>
      </c>
      <c r="M593">
        <f t="shared" si="29"/>
        <v>54216</v>
      </c>
      <c r="N593" s="37">
        <f t="shared" si="30"/>
        <v>1842383</v>
      </c>
    </row>
    <row r="594" spans="1:14" x14ac:dyDescent="0.3">
      <c r="A594" s="3">
        <v>1</v>
      </c>
      <c r="B594" s="142"/>
      <c r="C594" s="4" t="s">
        <v>890</v>
      </c>
      <c r="D594" s="5">
        <v>44918</v>
      </c>
      <c r="E594" s="6" t="s">
        <v>16</v>
      </c>
      <c r="F594" s="7">
        <v>3339166</v>
      </c>
      <c r="G594" s="6" t="s">
        <v>17</v>
      </c>
      <c r="H594" s="7">
        <v>350612</v>
      </c>
      <c r="I594" s="143"/>
      <c r="J594" s="144"/>
      <c r="K594" s="145"/>
      <c r="L594" t="str">
        <f t="shared" si="28"/>
        <v>56758</v>
      </c>
      <c r="M594">
        <f t="shared" si="29"/>
        <v>56758</v>
      </c>
      <c r="N594" s="37">
        <f t="shared" si="30"/>
        <v>3339166</v>
      </c>
    </row>
    <row r="595" spans="1:14" x14ac:dyDescent="0.3">
      <c r="A595" s="3">
        <v>1</v>
      </c>
      <c r="B595" s="142"/>
      <c r="C595" s="4" t="s">
        <v>891</v>
      </c>
      <c r="D595" s="5">
        <v>44923</v>
      </c>
      <c r="E595" s="6" t="s">
        <v>16</v>
      </c>
      <c r="F595" s="7">
        <v>3415349</v>
      </c>
      <c r="G595" s="6" t="s">
        <v>17</v>
      </c>
      <c r="H595" s="7">
        <v>358612</v>
      </c>
      <c r="I595" s="143"/>
      <c r="J595" s="144"/>
      <c r="K595" s="145"/>
      <c r="L595" t="str">
        <f t="shared" si="28"/>
        <v>57082</v>
      </c>
      <c r="M595">
        <f t="shared" si="29"/>
        <v>57082</v>
      </c>
      <c r="N595" s="37">
        <f t="shared" si="30"/>
        <v>3415349</v>
      </c>
    </row>
    <row r="596" spans="1:14" x14ac:dyDescent="0.3">
      <c r="A596" s="3">
        <v>1</v>
      </c>
      <c r="B596" s="135"/>
      <c r="C596" s="4" t="s">
        <v>892</v>
      </c>
      <c r="D596" s="5">
        <v>44902</v>
      </c>
      <c r="E596" s="6" t="s">
        <v>16</v>
      </c>
      <c r="F596" s="7">
        <v>2263464</v>
      </c>
      <c r="G596" s="6" t="s">
        <v>17</v>
      </c>
      <c r="H596" s="7">
        <v>237664</v>
      </c>
      <c r="I596" s="137"/>
      <c r="J596" s="140"/>
      <c r="K596" s="141"/>
      <c r="L596" t="str">
        <f t="shared" si="28"/>
        <v>54525</v>
      </c>
      <c r="M596">
        <f t="shared" si="29"/>
        <v>54525</v>
      </c>
      <c r="N596" s="37">
        <f t="shared" si="30"/>
        <v>2263464</v>
      </c>
    </row>
    <row r="597" spans="1:14" x14ac:dyDescent="0.3">
      <c r="A597" s="3">
        <v>1</v>
      </c>
      <c r="B597" s="134" t="s">
        <v>896</v>
      </c>
      <c r="C597" s="4" t="s">
        <v>897</v>
      </c>
      <c r="D597" s="5">
        <v>44923</v>
      </c>
      <c r="E597" s="6" t="s">
        <v>16</v>
      </c>
      <c r="F597" s="7">
        <v>5885276</v>
      </c>
      <c r="G597" s="6" t="s">
        <v>17</v>
      </c>
      <c r="H597" s="7">
        <v>617954</v>
      </c>
      <c r="I597" s="136">
        <v>16932290</v>
      </c>
      <c r="J597" s="138" t="s">
        <v>898</v>
      </c>
      <c r="K597" s="139"/>
      <c r="L597" t="str">
        <f t="shared" si="28"/>
        <v>57091</v>
      </c>
      <c r="M597">
        <f t="shared" si="29"/>
        <v>57091</v>
      </c>
      <c r="N597" s="37">
        <f t="shared" si="30"/>
        <v>5885276</v>
      </c>
    </row>
    <row r="598" spans="1:14" x14ac:dyDescent="0.3">
      <c r="A598" s="3">
        <v>1</v>
      </c>
      <c r="B598" s="142"/>
      <c r="C598" s="4" t="s">
        <v>899</v>
      </c>
      <c r="D598" s="5">
        <v>44896</v>
      </c>
      <c r="E598" s="6" t="s">
        <v>16</v>
      </c>
      <c r="F598" s="7">
        <v>1741392</v>
      </c>
      <c r="G598" s="6" t="s">
        <v>17</v>
      </c>
      <c r="H598" s="7">
        <v>182846</v>
      </c>
      <c r="I598" s="143"/>
      <c r="J598" s="144"/>
      <c r="K598" s="145"/>
      <c r="L598" t="str">
        <f t="shared" si="28"/>
        <v>53285</v>
      </c>
      <c r="M598">
        <f t="shared" si="29"/>
        <v>53285</v>
      </c>
      <c r="N598" s="37">
        <f t="shared" si="30"/>
        <v>1741392</v>
      </c>
    </row>
    <row r="599" spans="1:14" x14ac:dyDescent="0.3">
      <c r="A599" s="3">
        <v>1</v>
      </c>
      <c r="B599" s="142"/>
      <c r="C599" s="4" t="s">
        <v>900</v>
      </c>
      <c r="D599" s="5">
        <v>44909</v>
      </c>
      <c r="E599" s="6" t="s">
        <v>16</v>
      </c>
      <c r="F599" s="7">
        <v>3519080</v>
      </c>
      <c r="G599" s="6" t="s">
        <v>17</v>
      </c>
      <c r="H599" s="7">
        <v>369503</v>
      </c>
      <c r="I599" s="143"/>
      <c r="J599" s="144"/>
      <c r="K599" s="145"/>
      <c r="L599" t="str">
        <f t="shared" si="28"/>
        <v>55475</v>
      </c>
      <c r="M599">
        <f t="shared" si="29"/>
        <v>55475</v>
      </c>
      <c r="N599" s="37">
        <f t="shared" si="30"/>
        <v>3519080</v>
      </c>
    </row>
    <row r="600" spans="1:14" x14ac:dyDescent="0.3">
      <c r="A600" s="3">
        <v>1</v>
      </c>
      <c r="B600" s="142"/>
      <c r="C600" s="4" t="s">
        <v>901</v>
      </c>
      <c r="D600" s="5">
        <v>44902</v>
      </c>
      <c r="E600" s="6" t="s">
        <v>16</v>
      </c>
      <c r="F600" s="7">
        <v>3820360</v>
      </c>
      <c r="G600" s="6" t="s">
        <v>17</v>
      </c>
      <c r="H600" s="7">
        <v>401138</v>
      </c>
      <c r="I600" s="143"/>
      <c r="J600" s="144"/>
      <c r="K600" s="145"/>
      <c r="L600" t="str">
        <f t="shared" si="28"/>
        <v>54541</v>
      </c>
      <c r="M600">
        <f t="shared" si="29"/>
        <v>54541</v>
      </c>
      <c r="N600" s="37">
        <f t="shared" si="30"/>
        <v>3820360</v>
      </c>
    </row>
    <row r="601" spans="1:14" x14ac:dyDescent="0.3">
      <c r="A601" s="3">
        <v>1</v>
      </c>
      <c r="B601" s="135"/>
      <c r="C601" s="4" t="s">
        <v>902</v>
      </c>
      <c r="D601" s="5">
        <v>44916</v>
      </c>
      <c r="E601" s="6" t="s">
        <v>16</v>
      </c>
      <c r="F601" s="7">
        <v>3952652</v>
      </c>
      <c r="G601" s="6" t="s">
        <v>17</v>
      </c>
      <c r="H601" s="7">
        <v>415029</v>
      </c>
      <c r="I601" s="137"/>
      <c r="J601" s="140"/>
      <c r="K601" s="141"/>
      <c r="L601" t="str">
        <f t="shared" si="28"/>
        <v>56271</v>
      </c>
      <c r="M601">
        <f t="shared" si="29"/>
        <v>56271</v>
      </c>
      <c r="N601" s="37">
        <f t="shared" si="30"/>
        <v>3952652</v>
      </c>
    </row>
    <row r="602" spans="1:14" x14ac:dyDescent="0.3">
      <c r="A602" s="3">
        <v>1</v>
      </c>
      <c r="B602" s="134" t="s">
        <v>906</v>
      </c>
      <c r="C602" s="4" t="s">
        <v>907</v>
      </c>
      <c r="D602" s="5">
        <v>44896</v>
      </c>
      <c r="E602" s="6" t="s">
        <v>16</v>
      </c>
      <c r="F602" s="7">
        <v>2035724</v>
      </c>
      <c r="G602" s="6" t="s">
        <v>17</v>
      </c>
      <c r="H602" s="7">
        <v>213751</v>
      </c>
      <c r="I602" s="136">
        <v>9550642</v>
      </c>
      <c r="J602" s="138" t="s">
        <v>908</v>
      </c>
      <c r="K602" s="139"/>
      <c r="L602" t="str">
        <f t="shared" si="28"/>
        <v>53289</v>
      </c>
      <c r="M602">
        <f t="shared" si="29"/>
        <v>53289</v>
      </c>
      <c r="N602" s="37">
        <f t="shared" si="30"/>
        <v>2035724</v>
      </c>
    </row>
    <row r="603" spans="1:14" x14ac:dyDescent="0.3">
      <c r="A603" s="3">
        <v>1</v>
      </c>
      <c r="B603" s="142"/>
      <c r="C603" s="4" t="s">
        <v>909</v>
      </c>
      <c r="D603" s="5">
        <v>44916</v>
      </c>
      <c r="E603" s="6" t="s">
        <v>16</v>
      </c>
      <c r="F603" s="7">
        <v>3089930</v>
      </c>
      <c r="G603" s="6" t="s">
        <v>17</v>
      </c>
      <c r="H603" s="7">
        <v>324443</v>
      </c>
      <c r="I603" s="143"/>
      <c r="J603" s="144"/>
      <c r="K603" s="145"/>
      <c r="L603" t="str">
        <f t="shared" si="28"/>
        <v>56273</v>
      </c>
      <c r="M603">
        <f t="shared" si="29"/>
        <v>56273</v>
      </c>
      <c r="N603" s="37">
        <f t="shared" si="30"/>
        <v>3089930</v>
      </c>
    </row>
    <row r="604" spans="1:14" x14ac:dyDescent="0.3">
      <c r="A604" s="3">
        <v>1</v>
      </c>
      <c r="B604" s="142"/>
      <c r="C604" s="4" t="s">
        <v>910</v>
      </c>
      <c r="D604" s="5">
        <v>44902</v>
      </c>
      <c r="E604" s="6" t="s">
        <v>16</v>
      </c>
      <c r="F604" s="7">
        <v>2635438</v>
      </c>
      <c r="G604" s="6" t="s">
        <v>17</v>
      </c>
      <c r="H604" s="7">
        <v>276721</v>
      </c>
      <c r="I604" s="143"/>
      <c r="J604" s="144"/>
      <c r="K604" s="145"/>
      <c r="L604" t="str">
        <f t="shared" si="28"/>
        <v>54544</v>
      </c>
      <c r="M604">
        <f t="shared" si="29"/>
        <v>54544</v>
      </c>
      <c r="N604" s="37">
        <f t="shared" si="30"/>
        <v>2635438</v>
      </c>
    </row>
    <row r="605" spans="1:14" x14ac:dyDescent="0.3">
      <c r="A605" s="3">
        <v>1</v>
      </c>
      <c r="B605" s="135"/>
      <c r="C605" s="4" t="s">
        <v>911</v>
      </c>
      <c r="D605" s="5">
        <v>44923</v>
      </c>
      <c r="E605" s="6" t="s">
        <v>16</v>
      </c>
      <c r="F605" s="7">
        <v>2910016</v>
      </c>
      <c r="G605" s="6" t="s">
        <v>17</v>
      </c>
      <c r="H605" s="7">
        <v>305552</v>
      </c>
      <c r="I605" s="137"/>
      <c r="J605" s="140"/>
      <c r="K605" s="141"/>
      <c r="L605" t="str">
        <f t="shared" si="28"/>
        <v>57086</v>
      </c>
      <c r="M605">
        <f t="shared" si="29"/>
        <v>57086</v>
      </c>
      <c r="N605" s="37">
        <f t="shared" si="30"/>
        <v>2910016</v>
      </c>
    </row>
    <row r="606" spans="1:14" x14ac:dyDescent="0.3">
      <c r="A606" s="3">
        <v>1</v>
      </c>
      <c r="B606" s="134" t="s">
        <v>915</v>
      </c>
      <c r="C606" s="4" t="s">
        <v>916</v>
      </c>
      <c r="D606" s="5">
        <v>44915</v>
      </c>
      <c r="E606" s="6" t="s">
        <v>16</v>
      </c>
      <c r="F606" s="7">
        <v>10666875</v>
      </c>
      <c r="G606" s="6" t="s">
        <v>17</v>
      </c>
      <c r="H606" s="7">
        <v>1120022</v>
      </c>
      <c r="I606" s="136">
        <v>23130506</v>
      </c>
      <c r="J606" s="138" t="s">
        <v>917</v>
      </c>
      <c r="K606" s="139"/>
      <c r="L606" t="str">
        <f t="shared" si="28"/>
        <v>56169</v>
      </c>
      <c r="M606">
        <f t="shared" si="29"/>
        <v>56169</v>
      </c>
      <c r="N606" s="37">
        <f t="shared" si="30"/>
        <v>10666875</v>
      </c>
    </row>
    <row r="607" spans="1:14" x14ac:dyDescent="0.3">
      <c r="A607" s="3">
        <v>1</v>
      </c>
      <c r="B607" s="142"/>
      <c r="C607" s="4" t="s">
        <v>918</v>
      </c>
      <c r="D607" s="5">
        <v>44922</v>
      </c>
      <c r="E607" s="6" t="s">
        <v>16</v>
      </c>
      <c r="F607" s="7">
        <v>6676237</v>
      </c>
      <c r="G607" s="6" t="s">
        <v>17</v>
      </c>
      <c r="H607" s="7">
        <v>701005</v>
      </c>
      <c r="I607" s="143"/>
      <c r="J607" s="144"/>
      <c r="K607" s="145"/>
      <c r="L607" t="str">
        <f t="shared" si="28"/>
        <v>57008</v>
      </c>
      <c r="M607">
        <f t="shared" si="29"/>
        <v>57008</v>
      </c>
      <c r="N607" s="37">
        <f t="shared" si="30"/>
        <v>6676237</v>
      </c>
    </row>
    <row r="608" spans="1:14" x14ac:dyDescent="0.3">
      <c r="A608" s="3">
        <v>1</v>
      </c>
      <c r="B608" s="142"/>
      <c r="C608" s="4" t="s">
        <v>919</v>
      </c>
      <c r="D608" s="5">
        <v>44901</v>
      </c>
      <c r="E608" s="6" t="s">
        <v>16</v>
      </c>
      <c r="F608" s="7">
        <v>2331261</v>
      </c>
      <c r="G608" s="6" t="s">
        <v>17</v>
      </c>
      <c r="H608" s="7">
        <v>244782</v>
      </c>
      <c r="I608" s="143"/>
      <c r="J608" s="144"/>
      <c r="K608" s="145"/>
      <c r="L608" t="str">
        <f t="shared" si="28"/>
        <v>54442</v>
      </c>
      <c r="M608">
        <f t="shared" si="29"/>
        <v>54442</v>
      </c>
      <c r="N608" s="37">
        <f t="shared" si="30"/>
        <v>2331261</v>
      </c>
    </row>
    <row r="609" spans="1:14" x14ac:dyDescent="0.3">
      <c r="A609" s="3">
        <v>1</v>
      </c>
      <c r="B609" s="142"/>
      <c r="C609" s="4" t="s">
        <v>920</v>
      </c>
      <c r="D609" s="5">
        <v>44908</v>
      </c>
      <c r="E609" s="6" t="s">
        <v>16</v>
      </c>
      <c r="F609" s="7">
        <v>3742176</v>
      </c>
      <c r="G609" s="6" t="s">
        <v>17</v>
      </c>
      <c r="H609" s="7">
        <v>392929</v>
      </c>
      <c r="I609" s="143"/>
      <c r="J609" s="144"/>
      <c r="K609" s="145"/>
      <c r="L609" t="str">
        <f t="shared" si="28"/>
        <v>55400</v>
      </c>
      <c r="M609">
        <f t="shared" si="29"/>
        <v>55400</v>
      </c>
      <c r="N609" s="37">
        <f t="shared" si="30"/>
        <v>3742176</v>
      </c>
    </row>
    <row r="610" spans="1:14" x14ac:dyDescent="0.3">
      <c r="A610" s="3">
        <v>1</v>
      </c>
      <c r="B610" s="135"/>
      <c r="C610" s="4" t="s">
        <v>921</v>
      </c>
      <c r="D610" s="5">
        <v>44898</v>
      </c>
      <c r="E610" s="6" t="s">
        <v>16</v>
      </c>
      <c r="F610" s="7">
        <v>2427592</v>
      </c>
      <c r="G610" s="6" t="s">
        <v>17</v>
      </c>
      <c r="H610" s="7">
        <v>254897</v>
      </c>
      <c r="I610" s="137"/>
      <c r="J610" s="140"/>
      <c r="K610" s="141"/>
      <c r="L610" t="str">
        <f t="shared" si="28"/>
        <v>54310</v>
      </c>
      <c r="M610">
        <f t="shared" si="29"/>
        <v>54310</v>
      </c>
      <c r="N610" s="37">
        <f t="shared" si="30"/>
        <v>2427592</v>
      </c>
    </row>
    <row r="611" spans="1:14" x14ac:dyDescent="0.3">
      <c r="A611" s="3">
        <v>1</v>
      </c>
      <c r="B611" s="134" t="s">
        <v>925</v>
      </c>
      <c r="C611" s="4" t="s">
        <v>926</v>
      </c>
      <c r="D611" s="5">
        <v>44921</v>
      </c>
      <c r="E611" s="6" t="s">
        <v>16</v>
      </c>
      <c r="F611" s="7">
        <v>906283</v>
      </c>
      <c r="G611" s="6" t="s">
        <v>17</v>
      </c>
      <c r="H611" s="7">
        <v>95160</v>
      </c>
      <c r="I611" s="136">
        <v>8238707</v>
      </c>
      <c r="J611" s="138" t="s">
        <v>927</v>
      </c>
      <c r="K611" s="139"/>
      <c r="L611" t="str">
        <f t="shared" si="28"/>
        <v>56905</v>
      </c>
      <c r="M611">
        <f t="shared" si="29"/>
        <v>56905</v>
      </c>
      <c r="N611" s="37">
        <f t="shared" si="30"/>
        <v>906283</v>
      </c>
    </row>
    <row r="612" spans="1:14" x14ac:dyDescent="0.3">
      <c r="A612" s="3">
        <v>1</v>
      </c>
      <c r="B612" s="142"/>
      <c r="C612" s="4" t="s">
        <v>928</v>
      </c>
      <c r="D612" s="5">
        <v>44896</v>
      </c>
      <c r="E612" s="6" t="s">
        <v>16</v>
      </c>
      <c r="F612" s="7">
        <v>1910180</v>
      </c>
      <c r="G612" s="6" t="s">
        <v>17</v>
      </c>
      <c r="H612" s="7">
        <v>200569</v>
      </c>
      <c r="I612" s="143"/>
      <c r="J612" s="144"/>
      <c r="K612" s="145"/>
      <c r="L612" t="str">
        <f t="shared" si="28"/>
        <v>53845</v>
      </c>
      <c r="M612">
        <f t="shared" si="29"/>
        <v>53845</v>
      </c>
      <c r="N612" s="37">
        <f t="shared" si="30"/>
        <v>1910180</v>
      </c>
    </row>
    <row r="613" spans="1:14" x14ac:dyDescent="0.3">
      <c r="A613" s="3">
        <v>1</v>
      </c>
      <c r="B613" s="142"/>
      <c r="C613" s="4" t="s">
        <v>929</v>
      </c>
      <c r="D613" s="5">
        <v>44900</v>
      </c>
      <c r="E613" s="6" t="s">
        <v>16</v>
      </c>
      <c r="F613" s="7">
        <v>1267223</v>
      </c>
      <c r="G613" s="6" t="s">
        <v>17</v>
      </c>
      <c r="H613" s="7">
        <v>133058</v>
      </c>
      <c r="I613" s="143"/>
      <c r="J613" s="144"/>
      <c r="K613" s="145"/>
      <c r="L613" t="str">
        <f t="shared" si="28"/>
        <v>54353</v>
      </c>
      <c r="M613">
        <f t="shared" si="29"/>
        <v>54353</v>
      </c>
      <c r="N613" s="37">
        <f t="shared" si="30"/>
        <v>1267223</v>
      </c>
    </row>
    <row r="614" spans="1:14" x14ac:dyDescent="0.3">
      <c r="A614" s="3">
        <v>1</v>
      </c>
      <c r="B614" s="142"/>
      <c r="C614" s="4" t="s">
        <v>930</v>
      </c>
      <c r="D614" s="5">
        <v>44914</v>
      </c>
      <c r="E614" s="6" t="s">
        <v>16</v>
      </c>
      <c r="F614" s="7">
        <v>3235492</v>
      </c>
      <c r="G614" s="6" t="s">
        <v>17</v>
      </c>
      <c r="H614" s="7">
        <v>339727</v>
      </c>
      <c r="I614" s="143"/>
      <c r="J614" s="144"/>
      <c r="K614" s="145"/>
      <c r="L614" t="str">
        <f t="shared" si="28"/>
        <v>56074</v>
      </c>
      <c r="M614">
        <f t="shared" si="29"/>
        <v>56074</v>
      </c>
      <c r="N614" s="37">
        <f t="shared" si="30"/>
        <v>3235492</v>
      </c>
    </row>
    <row r="615" spans="1:14" ht="25.05" x14ac:dyDescent="0.3">
      <c r="A615" s="3">
        <v>1</v>
      </c>
      <c r="B615" s="135"/>
      <c r="C615" s="4" t="s">
        <v>931</v>
      </c>
      <c r="D615" s="5">
        <v>44907</v>
      </c>
      <c r="E615" s="6" t="s">
        <v>30</v>
      </c>
      <c r="F615" s="7">
        <v>1886081</v>
      </c>
      <c r="G615" s="6" t="s">
        <v>17</v>
      </c>
      <c r="H615" s="7">
        <v>198038</v>
      </c>
      <c r="I615" s="137"/>
      <c r="J615" s="140"/>
      <c r="K615" s="141"/>
      <c r="L615" t="str">
        <f t="shared" si="28"/>
        <v>55317</v>
      </c>
      <c r="M615">
        <f t="shared" si="29"/>
        <v>55317</v>
      </c>
      <c r="N615" s="37">
        <f t="shared" si="30"/>
        <v>1886081</v>
      </c>
    </row>
    <row r="616" spans="1:14" x14ac:dyDescent="0.3">
      <c r="A616" s="3">
        <v>1</v>
      </c>
      <c r="B616" s="134" t="s">
        <v>932</v>
      </c>
      <c r="C616" s="4" t="s">
        <v>933</v>
      </c>
      <c r="D616" s="5">
        <v>44910</v>
      </c>
      <c r="E616" s="6" t="s">
        <v>16</v>
      </c>
      <c r="F616" s="7">
        <v>1992481</v>
      </c>
      <c r="G616" s="6" t="s">
        <v>17</v>
      </c>
      <c r="H616" s="7">
        <v>209210</v>
      </c>
      <c r="I616" s="136">
        <v>8958671</v>
      </c>
      <c r="J616" s="138" t="s">
        <v>934</v>
      </c>
      <c r="K616" s="139"/>
      <c r="L616" t="str">
        <f t="shared" si="28"/>
        <v>55710</v>
      </c>
      <c r="M616">
        <f t="shared" si="29"/>
        <v>55710</v>
      </c>
      <c r="N616" s="37">
        <f t="shared" si="30"/>
        <v>1992481</v>
      </c>
    </row>
    <row r="617" spans="1:14" x14ac:dyDescent="0.3">
      <c r="A617" s="3">
        <v>1</v>
      </c>
      <c r="B617" s="142"/>
      <c r="C617" s="4" t="s">
        <v>935</v>
      </c>
      <c r="D617" s="5">
        <v>44924</v>
      </c>
      <c r="E617" s="6" t="s">
        <v>16</v>
      </c>
      <c r="F617" s="7">
        <v>3099616</v>
      </c>
      <c r="G617" s="6" t="s">
        <v>17</v>
      </c>
      <c r="H617" s="7">
        <v>325460</v>
      </c>
      <c r="I617" s="143"/>
      <c r="J617" s="144"/>
      <c r="K617" s="145"/>
      <c r="L617" t="str">
        <f t="shared" si="28"/>
        <v>57109</v>
      </c>
      <c r="M617">
        <f t="shared" si="29"/>
        <v>57109</v>
      </c>
      <c r="N617" s="37">
        <f t="shared" si="30"/>
        <v>3099616</v>
      </c>
    </row>
    <row r="618" spans="1:14" x14ac:dyDescent="0.3">
      <c r="A618" s="3">
        <v>1</v>
      </c>
      <c r="B618" s="135"/>
      <c r="C618" s="4" t="s">
        <v>936</v>
      </c>
      <c r="D618" s="5">
        <v>44901</v>
      </c>
      <c r="E618" s="6" t="s">
        <v>16</v>
      </c>
      <c r="F618" s="7">
        <v>4917591</v>
      </c>
      <c r="G618" s="6" t="s">
        <v>17</v>
      </c>
      <c r="H618" s="7">
        <v>516347</v>
      </c>
      <c r="I618" s="137"/>
      <c r="J618" s="140"/>
      <c r="K618" s="141"/>
      <c r="L618" t="str">
        <f t="shared" si="28"/>
        <v>54397</v>
      </c>
      <c r="M618">
        <f t="shared" si="29"/>
        <v>54397</v>
      </c>
      <c r="N618" s="37">
        <f t="shared" si="30"/>
        <v>4917591</v>
      </c>
    </row>
    <row r="619" spans="1:14" x14ac:dyDescent="0.3">
      <c r="A619" s="3">
        <v>1</v>
      </c>
      <c r="B619" s="134" t="s">
        <v>937</v>
      </c>
      <c r="C619" s="4" t="s">
        <v>938</v>
      </c>
      <c r="D619" s="5">
        <v>44897</v>
      </c>
      <c r="E619" s="6" t="s">
        <v>16</v>
      </c>
      <c r="F619" s="7">
        <v>2574044</v>
      </c>
      <c r="G619" s="6" t="s">
        <v>17</v>
      </c>
      <c r="H619" s="7">
        <v>270275</v>
      </c>
      <c r="I619" s="136">
        <v>18769408</v>
      </c>
      <c r="J619" s="138" t="s">
        <v>939</v>
      </c>
      <c r="K619" s="139"/>
      <c r="L619" t="str">
        <f t="shared" si="28"/>
        <v>54217</v>
      </c>
      <c r="M619">
        <f t="shared" si="29"/>
        <v>54217</v>
      </c>
      <c r="N619" s="37">
        <f t="shared" si="30"/>
        <v>2574044</v>
      </c>
    </row>
    <row r="620" spans="1:14" x14ac:dyDescent="0.3">
      <c r="A620" s="3">
        <v>1</v>
      </c>
      <c r="B620" s="142"/>
      <c r="C620" s="4" t="s">
        <v>940</v>
      </c>
      <c r="D620" s="5">
        <v>44915</v>
      </c>
      <c r="E620" s="6" t="s">
        <v>16</v>
      </c>
      <c r="F620" s="7">
        <v>1826340</v>
      </c>
      <c r="G620" s="6" t="s">
        <v>17</v>
      </c>
      <c r="H620" s="7">
        <v>191766</v>
      </c>
      <c r="I620" s="143"/>
      <c r="J620" s="144"/>
      <c r="K620" s="145"/>
      <c r="L620" t="str">
        <f t="shared" si="28"/>
        <v>56173</v>
      </c>
      <c r="M620">
        <f t="shared" si="29"/>
        <v>56173</v>
      </c>
      <c r="N620" s="37">
        <f t="shared" si="30"/>
        <v>1826340</v>
      </c>
    </row>
    <row r="621" spans="1:14" x14ac:dyDescent="0.3">
      <c r="A621" s="3">
        <v>1</v>
      </c>
      <c r="B621" s="142"/>
      <c r="C621" s="4" t="s">
        <v>941</v>
      </c>
      <c r="D621" s="5">
        <v>44901</v>
      </c>
      <c r="E621" s="6" t="s">
        <v>16</v>
      </c>
      <c r="F621" s="7">
        <v>1507109</v>
      </c>
      <c r="G621" s="6" t="s">
        <v>17</v>
      </c>
      <c r="H621" s="7">
        <v>158246</v>
      </c>
      <c r="I621" s="143"/>
      <c r="J621" s="144"/>
      <c r="K621" s="145"/>
      <c r="L621" t="str">
        <f t="shared" si="28"/>
        <v>54451</v>
      </c>
      <c r="M621">
        <f t="shared" si="29"/>
        <v>54451</v>
      </c>
      <c r="N621" s="37">
        <f t="shared" si="30"/>
        <v>1507109</v>
      </c>
    </row>
    <row r="622" spans="1:14" ht="25.05" x14ac:dyDescent="0.3">
      <c r="A622" s="3">
        <v>1</v>
      </c>
      <c r="B622" s="142"/>
      <c r="C622" s="4" t="s">
        <v>942</v>
      </c>
      <c r="D622" s="5">
        <v>44922</v>
      </c>
      <c r="E622" s="6" t="s">
        <v>943</v>
      </c>
      <c r="F622" s="7">
        <v>4758329</v>
      </c>
      <c r="G622" s="6" t="s">
        <v>17</v>
      </c>
      <c r="H622" s="7">
        <v>499625</v>
      </c>
      <c r="I622" s="143"/>
      <c r="J622" s="144"/>
      <c r="K622" s="145"/>
      <c r="L622" t="str">
        <f t="shared" si="28"/>
        <v>57024</v>
      </c>
      <c r="M622">
        <f t="shared" si="29"/>
        <v>57024</v>
      </c>
      <c r="N622" s="37">
        <f t="shared" si="30"/>
        <v>4758329</v>
      </c>
    </row>
    <row r="623" spans="1:14" x14ac:dyDescent="0.3">
      <c r="A623" s="3">
        <v>1</v>
      </c>
      <c r="B623" s="142"/>
      <c r="C623" s="4" t="s">
        <v>944</v>
      </c>
      <c r="D623" s="5">
        <v>44922</v>
      </c>
      <c r="E623" s="6" t="s">
        <v>945</v>
      </c>
      <c r="F623" s="7">
        <v>4887981</v>
      </c>
      <c r="G623" s="6" t="s">
        <v>17</v>
      </c>
      <c r="H623" s="7">
        <v>513238</v>
      </c>
      <c r="I623" s="143"/>
      <c r="J623" s="144"/>
      <c r="K623" s="145"/>
      <c r="L623" t="str">
        <f t="shared" si="28"/>
        <v>57011</v>
      </c>
      <c r="M623">
        <f t="shared" si="29"/>
        <v>57011</v>
      </c>
      <c r="N623" s="37">
        <f t="shared" si="30"/>
        <v>4887981</v>
      </c>
    </row>
    <row r="624" spans="1:14" ht="25.05" x14ac:dyDescent="0.3">
      <c r="A624" s="3">
        <v>1</v>
      </c>
      <c r="B624" s="142"/>
      <c r="C624" s="4" t="s">
        <v>946</v>
      </c>
      <c r="D624" s="5">
        <v>44908</v>
      </c>
      <c r="E624" s="6" t="s">
        <v>30</v>
      </c>
      <c r="F624" s="7">
        <v>858639</v>
      </c>
      <c r="G624" s="6" t="s">
        <v>17</v>
      </c>
      <c r="H624" s="7">
        <v>90157</v>
      </c>
      <c r="I624" s="143"/>
      <c r="J624" s="144"/>
      <c r="K624" s="145"/>
      <c r="L624" t="str">
        <f t="shared" si="28"/>
        <v>55391</v>
      </c>
      <c r="M624">
        <f t="shared" si="29"/>
        <v>55391</v>
      </c>
      <c r="N624" s="37">
        <f t="shared" si="30"/>
        <v>858639</v>
      </c>
    </row>
    <row r="625" spans="1:14" x14ac:dyDescent="0.3">
      <c r="A625" s="3">
        <v>1</v>
      </c>
      <c r="B625" s="142"/>
      <c r="C625" s="4" t="s">
        <v>947</v>
      </c>
      <c r="D625" s="5">
        <v>44911</v>
      </c>
      <c r="E625" s="6" t="s">
        <v>16</v>
      </c>
      <c r="F625" s="7">
        <v>1826340</v>
      </c>
      <c r="G625" s="6" t="s">
        <v>17</v>
      </c>
      <c r="H625" s="7">
        <v>191766</v>
      </c>
      <c r="I625" s="143"/>
      <c r="J625" s="144"/>
      <c r="K625" s="145"/>
      <c r="L625" t="str">
        <f t="shared" si="28"/>
        <v>55960</v>
      </c>
      <c r="M625">
        <f t="shared" si="29"/>
        <v>55960</v>
      </c>
      <c r="N625" s="37">
        <f t="shared" si="30"/>
        <v>1826340</v>
      </c>
    </row>
    <row r="626" spans="1:14" x14ac:dyDescent="0.3">
      <c r="A626" s="3">
        <v>1</v>
      </c>
      <c r="B626" s="142"/>
      <c r="C626" s="4" t="s">
        <v>948</v>
      </c>
      <c r="D626" s="5">
        <v>44918</v>
      </c>
      <c r="E626" s="6" t="s">
        <v>16</v>
      </c>
      <c r="F626" s="7">
        <v>1736383</v>
      </c>
      <c r="G626" s="6" t="s">
        <v>17</v>
      </c>
      <c r="H626" s="7">
        <v>182320</v>
      </c>
      <c r="I626" s="143"/>
      <c r="J626" s="144"/>
      <c r="K626" s="145"/>
      <c r="L626" t="str">
        <f t="shared" si="28"/>
        <v>56756</v>
      </c>
      <c r="M626">
        <f t="shared" si="29"/>
        <v>56756</v>
      </c>
      <c r="N626" s="37">
        <f t="shared" si="30"/>
        <v>1736383</v>
      </c>
    </row>
    <row r="627" spans="1:14" x14ac:dyDescent="0.3">
      <c r="A627" s="3">
        <v>1</v>
      </c>
      <c r="B627" s="135"/>
      <c r="C627" s="4" t="s">
        <v>949</v>
      </c>
      <c r="D627" s="5">
        <v>44904</v>
      </c>
      <c r="E627" s="6" t="s">
        <v>16</v>
      </c>
      <c r="F627" s="7">
        <v>996241</v>
      </c>
      <c r="G627" s="6" t="s">
        <v>17</v>
      </c>
      <c r="H627" s="7">
        <v>104605</v>
      </c>
      <c r="I627" s="137"/>
      <c r="J627" s="140"/>
      <c r="K627" s="141"/>
      <c r="L627" t="str">
        <f t="shared" si="28"/>
        <v>55230</v>
      </c>
      <c r="M627">
        <f t="shared" si="29"/>
        <v>55230</v>
      </c>
      <c r="N627" s="37">
        <f t="shared" si="30"/>
        <v>996241</v>
      </c>
    </row>
    <row r="628" spans="1:14" x14ac:dyDescent="0.3">
      <c r="A628" s="3">
        <v>1</v>
      </c>
      <c r="B628" s="134" t="s">
        <v>950</v>
      </c>
      <c r="C628" s="4" t="s">
        <v>951</v>
      </c>
      <c r="D628" s="5">
        <v>44923</v>
      </c>
      <c r="E628" s="6" t="s">
        <v>16</v>
      </c>
      <c r="F628" s="7">
        <v>509756</v>
      </c>
      <c r="G628" s="6" t="s">
        <v>17</v>
      </c>
      <c r="H628" s="7">
        <v>53524</v>
      </c>
      <c r="I628" s="136">
        <v>1434490</v>
      </c>
      <c r="J628" s="138" t="s">
        <v>952</v>
      </c>
      <c r="K628" s="139"/>
      <c r="L628" t="str">
        <f t="shared" si="28"/>
        <v>57088</v>
      </c>
      <c r="M628">
        <f t="shared" si="29"/>
        <v>57088</v>
      </c>
      <c r="N628" s="37">
        <f t="shared" si="30"/>
        <v>509756</v>
      </c>
    </row>
    <row r="629" spans="1:14" ht="25.05" x14ac:dyDescent="0.3">
      <c r="A629" s="3">
        <v>1</v>
      </c>
      <c r="B629" s="135"/>
      <c r="C629" s="4" t="s">
        <v>953</v>
      </c>
      <c r="D629" s="5">
        <v>44916</v>
      </c>
      <c r="E629" s="6" t="s">
        <v>30</v>
      </c>
      <c r="F629" s="7">
        <v>1093026</v>
      </c>
      <c r="G629" s="6" t="s">
        <v>17</v>
      </c>
      <c r="H629" s="7">
        <v>114768</v>
      </c>
      <c r="I629" s="137"/>
      <c r="J629" s="140"/>
      <c r="K629" s="141"/>
      <c r="L629" t="str">
        <f t="shared" si="28"/>
        <v>56275</v>
      </c>
      <c r="M629">
        <f t="shared" si="29"/>
        <v>56275</v>
      </c>
      <c r="N629" s="37">
        <f t="shared" si="30"/>
        <v>1093026</v>
      </c>
    </row>
    <row r="630" spans="1:14" x14ac:dyDescent="0.3">
      <c r="A630" s="3">
        <v>1</v>
      </c>
      <c r="B630" s="134" t="s">
        <v>954</v>
      </c>
      <c r="C630" s="4" t="s">
        <v>955</v>
      </c>
      <c r="D630" s="5">
        <v>44921</v>
      </c>
      <c r="E630" s="6" t="s">
        <v>16</v>
      </c>
      <c r="F630" s="7">
        <v>1849612</v>
      </c>
      <c r="G630" s="6" t="s">
        <v>17</v>
      </c>
      <c r="H630" s="7">
        <v>194209</v>
      </c>
      <c r="I630" s="136">
        <v>9999954</v>
      </c>
      <c r="J630" s="138" t="s">
        <v>956</v>
      </c>
      <c r="K630" s="139"/>
      <c r="L630" t="str">
        <f t="shared" si="28"/>
        <v>56896</v>
      </c>
      <c r="M630">
        <f t="shared" si="29"/>
        <v>56896</v>
      </c>
      <c r="N630" s="37">
        <f t="shared" si="30"/>
        <v>1849612</v>
      </c>
    </row>
    <row r="631" spans="1:14" x14ac:dyDescent="0.3">
      <c r="A631" s="3">
        <v>1</v>
      </c>
      <c r="B631" s="142"/>
      <c r="C631" s="4" t="s">
        <v>957</v>
      </c>
      <c r="D631" s="5">
        <v>44896</v>
      </c>
      <c r="E631" s="6" t="s">
        <v>16</v>
      </c>
      <c r="F631" s="7">
        <v>3781539</v>
      </c>
      <c r="G631" s="6" t="s">
        <v>17</v>
      </c>
      <c r="H631" s="7">
        <v>397062</v>
      </c>
      <c r="I631" s="143"/>
      <c r="J631" s="144"/>
      <c r="K631" s="145"/>
      <c r="L631" t="str">
        <f t="shared" si="28"/>
        <v>53277</v>
      </c>
      <c r="M631">
        <f t="shared" si="29"/>
        <v>53277</v>
      </c>
      <c r="N631" s="37">
        <f t="shared" si="30"/>
        <v>3781539</v>
      </c>
    </row>
    <row r="632" spans="1:14" x14ac:dyDescent="0.3">
      <c r="A632" s="3">
        <v>1</v>
      </c>
      <c r="B632" s="142"/>
      <c r="C632" s="4" t="s">
        <v>958</v>
      </c>
      <c r="D632" s="5">
        <v>44900</v>
      </c>
      <c r="E632" s="6" t="s">
        <v>16</v>
      </c>
      <c r="F632" s="7">
        <v>1799140</v>
      </c>
      <c r="G632" s="6" t="s">
        <v>17</v>
      </c>
      <c r="H632" s="7">
        <v>188910</v>
      </c>
      <c r="I632" s="143"/>
      <c r="J632" s="144"/>
      <c r="K632" s="145"/>
      <c r="L632" t="str">
        <f t="shared" si="28"/>
        <v>54354</v>
      </c>
      <c r="M632">
        <f t="shared" si="29"/>
        <v>54354</v>
      </c>
      <c r="N632" s="37">
        <f t="shared" si="30"/>
        <v>1799140</v>
      </c>
    </row>
    <row r="633" spans="1:14" x14ac:dyDescent="0.3">
      <c r="A633" s="3">
        <v>1</v>
      </c>
      <c r="B633" s="142"/>
      <c r="C633" s="4" t="s">
        <v>959</v>
      </c>
      <c r="D633" s="5">
        <v>44914</v>
      </c>
      <c r="E633" s="6" t="s">
        <v>16</v>
      </c>
      <c r="F633" s="7">
        <v>2543416</v>
      </c>
      <c r="G633" s="6" t="s">
        <v>17</v>
      </c>
      <c r="H633" s="7">
        <v>267059</v>
      </c>
      <c r="I633" s="143"/>
      <c r="J633" s="144"/>
      <c r="K633" s="145"/>
      <c r="L633" t="str">
        <f t="shared" si="28"/>
        <v>56076</v>
      </c>
      <c r="M633">
        <f t="shared" si="29"/>
        <v>56076</v>
      </c>
      <c r="N633" s="37">
        <f t="shared" si="30"/>
        <v>2543416</v>
      </c>
    </row>
    <row r="634" spans="1:14" x14ac:dyDescent="0.3">
      <c r="A634" s="3">
        <v>1</v>
      </c>
      <c r="B634" s="135"/>
      <c r="C634" s="4" t="s">
        <v>960</v>
      </c>
      <c r="D634" s="5">
        <v>44907</v>
      </c>
      <c r="E634" s="6" t="s">
        <v>16</v>
      </c>
      <c r="F634" s="7">
        <v>1199426</v>
      </c>
      <c r="G634" s="6" t="s">
        <v>17</v>
      </c>
      <c r="H634" s="7">
        <v>125940</v>
      </c>
      <c r="I634" s="137"/>
      <c r="J634" s="140"/>
      <c r="K634" s="141"/>
      <c r="L634" t="str">
        <f t="shared" si="28"/>
        <v>55316</v>
      </c>
      <c r="M634">
        <f t="shared" si="29"/>
        <v>55316</v>
      </c>
      <c r="N634" s="37">
        <f t="shared" si="30"/>
        <v>1199426</v>
      </c>
    </row>
    <row r="635" spans="1:14" x14ac:dyDescent="0.3">
      <c r="A635" s="3">
        <v>1</v>
      </c>
      <c r="B635" s="134" t="s">
        <v>964</v>
      </c>
      <c r="C635" s="4" t="s">
        <v>965</v>
      </c>
      <c r="D635" s="5">
        <v>44917</v>
      </c>
      <c r="E635" s="6" t="s">
        <v>16</v>
      </c>
      <c r="F635" s="7">
        <v>1784206</v>
      </c>
      <c r="G635" s="6" t="s">
        <v>17</v>
      </c>
      <c r="H635" s="7">
        <v>187341</v>
      </c>
      <c r="I635" s="136">
        <v>4545044</v>
      </c>
      <c r="J635" s="138" t="s">
        <v>966</v>
      </c>
      <c r="K635" s="139"/>
      <c r="L635" t="str">
        <f t="shared" si="28"/>
        <v>56676</v>
      </c>
      <c r="M635">
        <f t="shared" si="29"/>
        <v>56676</v>
      </c>
      <c r="N635" s="37">
        <f t="shared" si="30"/>
        <v>1784206</v>
      </c>
    </row>
    <row r="636" spans="1:14" ht="25.05" x14ac:dyDescent="0.3">
      <c r="A636" s="3">
        <v>1</v>
      </c>
      <c r="B636" s="142"/>
      <c r="C636" s="4" t="s">
        <v>967</v>
      </c>
      <c r="D636" s="5">
        <v>44903</v>
      </c>
      <c r="E636" s="6" t="s">
        <v>30</v>
      </c>
      <c r="F636" s="7">
        <v>894481</v>
      </c>
      <c r="G636" s="6" t="s">
        <v>17</v>
      </c>
      <c r="H636" s="7">
        <v>93920</v>
      </c>
      <c r="I636" s="143"/>
      <c r="J636" s="144"/>
      <c r="K636" s="145"/>
      <c r="L636" t="str">
        <f t="shared" si="28"/>
        <v>55080</v>
      </c>
      <c r="M636">
        <f t="shared" si="29"/>
        <v>55080</v>
      </c>
      <c r="N636" s="37">
        <f t="shared" si="30"/>
        <v>894481</v>
      </c>
    </row>
    <row r="637" spans="1:14" x14ac:dyDescent="0.3">
      <c r="A637" s="3">
        <v>1</v>
      </c>
      <c r="B637" s="135"/>
      <c r="C637" s="4" t="s">
        <v>968</v>
      </c>
      <c r="D637" s="5">
        <v>44896</v>
      </c>
      <c r="E637" s="6" t="s">
        <v>16</v>
      </c>
      <c r="F637" s="7">
        <v>2399574</v>
      </c>
      <c r="G637" s="6" t="s">
        <v>17</v>
      </c>
      <c r="H637" s="7">
        <v>251955</v>
      </c>
      <c r="I637" s="137"/>
      <c r="J637" s="140"/>
      <c r="K637" s="141"/>
      <c r="L637" t="str">
        <f t="shared" si="28"/>
        <v>53851</v>
      </c>
      <c r="M637">
        <f t="shared" si="29"/>
        <v>53851</v>
      </c>
      <c r="N637" s="37">
        <f t="shared" si="30"/>
        <v>2399574</v>
      </c>
    </row>
    <row r="638" spans="1:14" x14ac:dyDescent="0.3">
      <c r="A638" s="3">
        <v>1</v>
      </c>
      <c r="B638" s="134" t="s">
        <v>969</v>
      </c>
      <c r="C638" s="4" t="s">
        <v>970</v>
      </c>
      <c r="D638" s="5">
        <v>44905</v>
      </c>
      <c r="E638" s="6" t="s">
        <v>16</v>
      </c>
      <c r="F638" s="7">
        <v>1812740</v>
      </c>
      <c r="G638" s="6" t="s">
        <v>17</v>
      </c>
      <c r="H638" s="7">
        <v>190338</v>
      </c>
      <c r="I638" s="136">
        <v>6008786</v>
      </c>
      <c r="J638" s="138" t="s">
        <v>971</v>
      </c>
      <c r="K638" s="139"/>
      <c r="L638" t="str">
        <f t="shared" si="28"/>
        <v>55273</v>
      </c>
      <c r="M638">
        <f t="shared" si="29"/>
        <v>55273</v>
      </c>
      <c r="N638" s="37">
        <f t="shared" si="30"/>
        <v>1812740</v>
      </c>
    </row>
    <row r="639" spans="1:14" x14ac:dyDescent="0.3">
      <c r="A639" s="3">
        <v>1</v>
      </c>
      <c r="B639" s="142"/>
      <c r="C639" s="4" t="s">
        <v>972</v>
      </c>
      <c r="D639" s="5">
        <v>44919</v>
      </c>
      <c r="E639" s="6" t="s">
        <v>16</v>
      </c>
      <c r="F639" s="7">
        <v>1236299</v>
      </c>
      <c r="G639" s="6" t="s">
        <v>17</v>
      </c>
      <c r="H639" s="7">
        <v>129811</v>
      </c>
      <c r="I639" s="143"/>
      <c r="J639" s="144"/>
      <c r="K639" s="145"/>
      <c r="L639" t="str">
        <f t="shared" si="28"/>
        <v>56826</v>
      </c>
      <c r="M639">
        <f t="shared" si="29"/>
        <v>56826</v>
      </c>
      <c r="N639" s="37">
        <f t="shared" si="30"/>
        <v>1236299</v>
      </c>
    </row>
    <row r="640" spans="1:14" x14ac:dyDescent="0.3">
      <c r="A640" s="3">
        <v>1</v>
      </c>
      <c r="B640" s="142"/>
      <c r="C640" s="4" t="s">
        <v>973</v>
      </c>
      <c r="D640" s="5">
        <v>44912</v>
      </c>
      <c r="E640" s="6" t="s">
        <v>16</v>
      </c>
      <c r="F640" s="7">
        <v>1831141</v>
      </c>
      <c r="G640" s="6" t="s">
        <v>17</v>
      </c>
      <c r="H640" s="7">
        <v>192270</v>
      </c>
      <c r="I640" s="143"/>
      <c r="J640" s="144"/>
      <c r="K640" s="145"/>
      <c r="L640" t="str">
        <f t="shared" si="28"/>
        <v>56009</v>
      </c>
      <c r="M640">
        <f t="shared" si="29"/>
        <v>56009</v>
      </c>
      <c r="N640" s="37">
        <f t="shared" si="30"/>
        <v>1831141</v>
      </c>
    </row>
    <row r="641" spans="1:14" x14ac:dyDescent="0.3">
      <c r="A641" s="3">
        <v>1</v>
      </c>
      <c r="B641" s="135"/>
      <c r="C641" s="4" t="s">
        <v>974</v>
      </c>
      <c r="D641" s="5">
        <v>44896</v>
      </c>
      <c r="E641" s="6" t="s">
        <v>16</v>
      </c>
      <c r="F641" s="7">
        <v>1833547</v>
      </c>
      <c r="G641" s="6" t="s">
        <v>17</v>
      </c>
      <c r="H641" s="7">
        <v>192522</v>
      </c>
      <c r="I641" s="137"/>
      <c r="J641" s="140"/>
      <c r="K641" s="141"/>
      <c r="L641" t="str">
        <f t="shared" si="28"/>
        <v>53280</v>
      </c>
      <c r="M641">
        <f t="shared" si="29"/>
        <v>53280</v>
      </c>
      <c r="N641" s="37">
        <f t="shared" si="30"/>
        <v>1833547</v>
      </c>
    </row>
    <row r="642" spans="1:14" ht="37.6" x14ac:dyDescent="0.3">
      <c r="A642" s="3">
        <v>1</v>
      </c>
      <c r="B642" s="8" t="s">
        <v>983</v>
      </c>
      <c r="C642" s="4" t="s">
        <v>984</v>
      </c>
      <c r="D642" s="5">
        <v>44912</v>
      </c>
      <c r="E642" s="6" t="s">
        <v>16</v>
      </c>
      <c r="F642" s="7">
        <v>2190980</v>
      </c>
      <c r="G642" s="6" t="s">
        <v>17</v>
      </c>
      <c r="H642" s="7">
        <v>230053</v>
      </c>
      <c r="I642" s="11">
        <v>1960927</v>
      </c>
      <c r="J642" s="132" t="s">
        <v>985</v>
      </c>
      <c r="K642" s="133"/>
      <c r="L642" t="str">
        <f t="shared" si="28"/>
        <v>56014</v>
      </c>
      <c r="M642">
        <f t="shared" si="29"/>
        <v>56014</v>
      </c>
      <c r="N642" s="37">
        <f t="shared" si="30"/>
        <v>2190980</v>
      </c>
    </row>
    <row r="643" spans="1:14" ht="25.05" x14ac:dyDescent="0.3">
      <c r="A643" s="3">
        <v>1</v>
      </c>
      <c r="B643" s="134" t="s">
        <v>986</v>
      </c>
      <c r="C643" s="4" t="s">
        <v>987</v>
      </c>
      <c r="D643" s="5">
        <v>44907</v>
      </c>
      <c r="E643" s="6" t="s">
        <v>30</v>
      </c>
      <c r="F643" s="7">
        <v>3965274</v>
      </c>
      <c r="G643" s="6" t="s">
        <v>17</v>
      </c>
      <c r="H643" s="7">
        <v>416354</v>
      </c>
      <c r="I643" s="136">
        <v>37273040</v>
      </c>
      <c r="J643" s="138" t="s">
        <v>988</v>
      </c>
      <c r="K643" s="139"/>
      <c r="L643" t="str">
        <f t="shared" si="28"/>
        <v>55276</v>
      </c>
      <c r="M643">
        <f t="shared" si="29"/>
        <v>55276</v>
      </c>
      <c r="N643" s="37">
        <f t="shared" si="30"/>
        <v>3965274</v>
      </c>
    </row>
    <row r="644" spans="1:14" x14ac:dyDescent="0.3">
      <c r="A644" s="3">
        <v>1</v>
      </c>
      <c r="B644" s="142"/>
      <c r="C644" s="4" t="s">
        <v>989</v>
      </c>
      <c r="D644" s="5">
        <v>44923</v>
      </c>
      <c r="E644" s="6" t="s">
        <v>16</v>
      </c>
      <c r="F644" s="7">
        <v>10243200</v>
      </c>
      <c r="G644" s="6" t="s">
        <v>17</v>
      </c>
      <c r="H644" s="7">
        <v>1075536</v>
      </c>
      <c r="I644" s="143"/>
      <c r="J644" s="144"/>
      <c r="K644" s="145"/>
      <c r="L644" t="str">
        <f t="shared" si="28"/>
        <v>57081</v>
      </c>
      <c r="M644">
        <f t="shared" si="29"/>
        <v>57081</v>
      </c>
      <c r="N644" s="37">
        <f t="shared" si="30"/>
        <v>10243200</v>
      </c>
    </row>
    <row r="645" spans="1:14" x14ac:dyDescent="0.3">
      <c r="A645" s="3">
        <v>1</v>
      </c>
      <c r="B645" s="142"/>
      <c r="C645" s="4" t="s">
        <v>990</v>
      </c>
      <c r="D645" s="5">
        <v>44902</v>
      </c>
      <c r="E645" s="6" t="s">
        <v>16</v>
      </c>
      <c r="F645" s="7">
        <v>10116371</v>
      </c>
      <c r="G645" s="6" t="s">
        <v>17</v>
      </c>
      <c r="H645" s="7">
        <v>1062219</v>
      </c>
      <c r="I645" s="143"/>
      <c r="J645" s="144"/>
      <c r="K645" s="145"/>
      <c r="L645" t="str">
        <f t="shared" si="28"/>
        <v>54538</v>
      </c>
      <c r="M645">
        <f t="shared" si="29"/>
        <v>54538</v>
      </c>
      <c r="N645" s="37">
        <f t="shared" si="30"/>
        <v>10116371</v>
      </c>
    </row>
    <row r="646" spans="1:14" ht="25.05" x14ac:dyDescent="0.3">
      <c r="A646" s="3">
        <v>1</v>
      </c>
      <c r="B646" s="142"/>
      <c r="C646" s="4" t="s">
        <v>991</v>
      </c>
      <c r="D646" s="5">
        <v>44896</v>
      </c>
      <c r="E646" s="6" t="s">
        <v>30</v>
      </c>
      <c r="F646" s="7">
        <v>4598948</v>
      </c>
      <c r="G646" s="6" t="s">
        <v>17</v>
      </c>
      <c r="H646" s="7">
        <v>482890</v>
      </c>
      <c r="I646" s="143"/>
      <c r="J646" s="144"/>
      <c r="K646" s="145"/>
      <c r="L646" t="str">
        <f t="shared" si="28"/>
        <v>53281</v>
      </c>
      <c r="M646">
        <f t="shared" si="29"/>
        <v>53281</v>
      </c>
      <c r="N646" s="37">
        <f t="shared" si="30"/>
        <v>4598948</v>
      </c>
    </row>
    <row r="647" spans="1:14" x14ac:dyDescent="0.3">
      <c r="A647" s="3">
        <v>1</v>
      </c>
      <c r="B647" s="142"/>
      <c r="C647" s="4" t="s">
        <v>992</v>
      </c>
      <c r="D647" s="5">
        <v>44919</v>
      </c>
      <c r="E647" s="6" t="s">
        <v>16</v>
      </c>
      <c r="F647" s="7">
        <v>6377624</v>
      </c>
      <c r="G647" s="6" t="s">
        <v>17</v>
      </c>
      <c r="H647" s="7">
        <v>669651</v>
      </c>
      <c r="I647" s="143"/>
      <c r="J647" s="144"/>
      <c r="K647" s="145"/>
      <c r="L647" t="str">
        <f t="shared" ref="L647:L710" si="31">+RIGHT(C647,5)</f>
        <v>56825</v>
      </c>
      <c r="M647">
        <f t="shared" ref="M647:M710" si="32">+L647*1</f>
        <v>56825</v>
      </c>
      <c r="N647" s="37">
        <f t="shared" ref="N647:N710" si="33">+F647</f>
        <v>6377624</v>
      </c>
    </row>
    <row r="648" spans="1:14" ht="25.05" x14ac:dyDescent="0.3">
      <c r="A648" s="3">
        <v>1</v>
      </c>
      <c r="B648" s="135"/>
      <c r="C648" s="4" t="s">
        <v>993</v>
      </c>
      <c r="D648" s="5">
        <v>44924</v>
      </c>
      <c r="E648" s="6" t="s">
        <v>30</v>
      </c>
      <c r="F648" s="7">
        <v>6344438</v>
      </c>
      <c r="G648" s="6" t="s">
        <v>17</v>
      </c>
      <c r="H648" s="7">
        <v>666166</v>
      </c>
      <c r="I648" s="137"/>
      <c r="J648" s="140"/>
      <c r="K648" s="141"/>
      <c r="L648" t="str">
        <f t="shared" si="31"/>
        <v>57105</v>
      </c>
      <c r="M648">
        <f t="shared" si="32"/>
        <v>57105</v>
      </c>
      <c r="N648" s="37">
        <f t="shared" si="33"/>
        <v>6344438</v>
      </c>
    </row>
    <row r="649" spans="1:14" x14ac:dyDescent="0.3">
      <c r="A649" s="3">
        <v>1</v>
      </c>
      <c r="B649" s="134" t="s">
        <v>994</v>
      </c>
      <c r="C649" s="4" t="s">
        <v>995</v>
      </c>
      <c r="D649" s="5">
        <v>44923</v>
      </c>
      <c r="E649" s="6" t="s">
        <v>16</v>
      </c>
      <c r="F649" s="7">
        <v>7574712</v>
      </c>
      <c r="G649" s="6" t="s">
        <v>17</v>
      </c>
      <c r="H649" s="7">
        <v>795344</v>
      </c>
      <c r="I649" s="136">
        <v>8703385</v>
      </c>
      <c r="J649" s="138" t="s">
        <v>996</v>
      </c>
      <c r="K649" s="139"/>
      <c r="L649" t="str">
        <f t="shared" si="31"/>
        <v>57080</v>
      </c>
      <c r="M649">
        <f t="shared" si="32"/>
        <v>57080</v>
      </c>
      <c r="N649" s="37">
        <f t="shared" si="33"/>
        <v>7574712</v>
      </c>
    </row>
    <row r="650" spans="1:14" x14ac:dyDescent="0.3">
      <c r="A650" s="3">
        <v>1</v>
      </c>
      <c r="B650" s="142"/>
      <c r="C650" s="4" t="s">
        <v>997</v>
      </c>
      <c r="D650" s="5">
        <v>44909</v>
      </c>
      <c r="E650" s="6" t="s">
        <v>16</v>
      </c>
      <c r="F650" s="7">
        <v>925652</v>
      </c>
      <c r="G650" s="6" t="s">
        <v>17</v>
      </c>
      <c r="H650" s="7">
        <v>97193</v>
      </c>
      <c r="I650" s="143"/>
      <c r="J650" s="144"/>
      <c r="K650" s="145"/>
      <c r="L650" t="str">
        <f t="shared" si="31"/>
        <v>55471</v>
      </c>
      <c r="M650">
        <f t="shared" si="32"/>
        <v>55471</v>
      </c>
      <c r="N650" s="37">
        <f t="shared" si="33"/>
        <v>925652</v>
      </c>
    </row>
    <row r="651" spans="1:14" x14ac:dyDescent="0.3">
      <c r="A651" s="3">
        <v>1</v>
      </c>
      <c r="B651" s="135"/>
      <c r="C651" s="4" t="s">
        <v>998</v>
      </c>
      <c r="D651" s="5">
        <v>44902</v>
      </c>
      <c r="E651" s="6" t="s">
        <v>16</v>
      </c>
      <c r="F651" s="7">
        <v>1224088</v>
      </c>
      <c r="G651" s="6" t="s">
        <v>17</v>
      </c>
      <c r="H651" s="7">
        <v>128529</v>
      </c>
      <c r="I651" s="137"/>
      <c r="J651" s="140"/>
      <c r="K651" s="141"/>
      <c r="L651" t="str">
        <f t="shared" si="31"/>
        <v>54547</v>
      </c>
      <c r="M651">
        <f t="shared" si="32"/>
        <v>54547</v>
      </c>
      <c r="N651" s="37">
        <f t="shared" si="33"/>
        <v>1224088</v>
      </c>
    </row>
    <row r="652" spans="1:14" x14ac:dyDescent="0.3">
      <c r="A652" s="3">
        <v>1</v>
      </c>
      <c r="B652" s="134" t="s">
        <v>999</v>
      </c>
      <c r="C652" s="4" t="s">
        <v>1000</v>
      </c>
      <c r="D652" s="5">
        <v>44922</v>
      </c>
      <c r="E652" s="6" t="s">
        <v>16</v>
      </c>
      <c r="F652" s="7">
        <v>1339856</v>
      </c>
      <c r="G652" s="6" t="s">
        <v>17</v>
      </c>
      <c r="H652" s="7">
        <v>140685</v>
      </c>
      <c r="I652" s="136">
        <v>3959314</v>
      </c>
      <c r="J652" s="138" t="s">
        <v>1001</v>
      </c>
      <c r="K652" s="139"/>
      <c r="L652" t="str">
        <f t="shared" si="31"/>
        <v>56987</v>
      </c>
      <c r="M652">
        <f t="shared" si="32"/>
        <v>56987</v>
      </c>
      <c r="N652" s="37">
        <f t="shared" si="33"/>
        <v>1339856</v>
      </c>
    </row>
    <row r="653" spans="1:14" ht="25.05" x14ac:dyDescent="0.3">
      <c r="A653" s="3">
        <v>1</v>
      </c>
      <c r="B653" s="142"/>
      <c r="C653" s="4" t="s">
        <v>1002</v>
      </c>
      <c r="D653" s="5">
        <v>44898</v>
      </c>
      <c r="E653" s="6" t="s">
        <v>30</v>
      </c>
      <c r="F653" s="7">
        <v>667510</v>
      </c>
      <c r="G653" s="6" t="s">
        <v>17</v>
      </c>
      <c r="H653" s="7">
        <v>70088</v>
      </c>
      <c r="I653" s="143"/>
      <c r="J653" s="144"/>
      <c r="K653" s="145"/>
      <c r="L653" t="str">
        <f t="shared" si="31"/>
        <v>54248</v>
      </c>
      <c r="M653">
        <f t="shared" si="32"/>
        <v>54248</v>
      </c>
      <c r="N653" s="37">
        <f t="shared" si="33"/>
        <v>667510</v>
      </c>
    </row>
    <row r="654" spans="1:14" x14ac:dyDescent="0.3">
      <c r="A654" s="3">
        <v>1</v>
      </c>
      <c r="B654" s="135"/>
      <c r="C654" s="4" t="s">
        <v>1003</v>
      </c>
      <c r="D654" s="5">
        <v>44909</v>
      </c>
      <c r="E654" s="6" t="s">
        <v>16</v>
      </c>
      <c r="F654" s="7">
        <v>2416448</v>
      </c>
      <c r="G654" s="6" t="s">
        <v>17</v>
      </c>
      <c r="H654" s="7">
        <v>253727</v>
      </c>
      <c r="I654" s="137"/>
      <c r="J654" s="140"/>
      <c r="K654" s="141"/>
      <c r="L654" t="str">
        <f t="shared" si="31"/>
        <v>55466</v>
      </c>
      <c r="M654">
        <f t="shared" si="32"/>
        <v>55466</v>
      </c>
      <c r="N654" s="37">
        <f t="shared" si="33"/>
        <v>2416448</v>
      </c>
    </row>
    <row r="655" spans="1:14" x14ac:dyDescent="0.3">
      <c r="A655" s="3">
        <v>1</v>
      </c>
      <c r="B655" s="134" t="s">
        <v>1004</v>
      </c>
      <c r="C655" s="4" t="s">
        <v>1005</v>
      </c>
      <c r="D655" s="5">
        <v>44896</v>
      </c>
      <c r="E655" s="6" t="s">
        <v>16</v>
      </c>
      <c r="F655" s="7">
        <v>1513652</v>
      </c>
      <c r="G655" s="6" t="s">
        <v>17</v>
      </c>
      <c r="H655" s="7">
        <v>158934</v>
      </c>
      <c r="I655" s="136">
        <v>3102546</v>
      </c>
      <c r="J655" s="138" t="s">
        <v>1006</v>
      </c>
      <c r="K655" s="139"/>
      <c r="L655" t="str">
        <f t="shared" si="31"/>
        <v>53846</v>
      </c>
      <c r="M655">
        <f t="shared" si="32"/>
        <v>53846</v>
      </c>
      <c r="N655" s="37">
        <f t="shared" si="33"/>
        <v>1513652</v>
      </c>
    </row>
    <row r="656" spans="1:14" ht="25.05" x14ac:dyDescent="0.3">
      <c r="A656" s="3">
        <v>1</v>
      </c>
      <c r="B656" s="142"/>
      <c r="C656" s="4" t="s">
        <v>1007</v>
      </c>
      <c r="D656" s="5">
        <v>44921</v>
      </c>
      <c r="E656" s="6" t="s">
        <v>30</v>
      </c>
      <c r="F656" s="7">
        <v>396527</v>
      </c>
      <c r="G656" s="6" t="s">
        <v>17</v>
      </c>
      <c r="H656" s="7">
        <v>41635</v>
      </c>
      <c r="I656" s="143"/>
      <c r="J656" s="144"/>
      <c r="K656" s="145"/>
      <c r="L656" t="str">
        <f t="shared" si="31"/>
        <v>56901</v>
      </c>
      <c r="M656">
        <f t="shared" si="32"/>
        <v>56901</v>
      </c>
      <c r="N656" s="37">
        <f t="shared" si="33"/>
        <v>396527</v>
      </c>
    </row>
    <row r="657" spans="1:14" ht="25.05" x14ac:dyDescent="0.3">
      <c r="A657" s="3">
        <v>1</v>
      </c>
      <c r="B657" s="135"/>
      <c r="C657" s="4" t="s">
        <v>1008</v>
      </c>
      <c r="D657" s="5">
        <v>44914</v>
      </c>
      <c r="E657" s="6" t="s">
        <v>30</v>
      </c>
      <c r="F657" s="7">
        <v>1556353</v>
      </c>
      <c r="G657" s="6" t="s">
        <v>17</v>
      </c>
      <c r="H657" s="7">
        <v>163417</v>
      </c>
      <c r="I657" s="137"/>
      <c r="J657" s="140"/>
      <c r="K657" s="141"/>
      <c r="L657" t="str">
        <f t="shared" si="31"/>
        <v>56077</v>
      </c>
      <c r="M657">
        <f t="shared" si="32"/>
        <v>56077</v>
      </c>
      <c r="N657" s="37">
        <f t="shared" si="33"/>
        <v>1556353</v>
      </c>
    </row>
    <row r="658" spans="1:14" x14ac:dyDescent="0.3">
      <c r="A658" s="3">
        <v>1</v>
      </c>
      <c r="B658" s="134" t="s">
        <v>1012</v>
      </c>
      <c r="C658" s="4" t="s">
        <v>1013</v>
      </c>
      <c r="D658" s="5">
        <v>44923</v>
      </c>
      <c r="E658" s="6" t="s">
        <v>16</v>
      </c>
      <c r="F658" s="7">
        <v>3848633</v>
      </c>
      <c r="G658" s="6" t="s">
        <v>17</v>
      </c>
      <c r="H658" s="7">
        <v>404106</v>
      </c>
      <c r="I658" s="136">
        <v>7044223</v>
      </c>
      <c r="J658" s="138" t="s">
        <v>1014</v>
      </c>
      <c r="K658" s="139"/>
      <c r="L658" t="str">
        <f t="shared" si="31"/>
        <v>57092</v>
      </c>
      <c r="M658">
        <f t="shared" si="32"/>
        <v>57092</v>
      </c>
      <c r="N658" s="37">
        <f t="shared" si="33"/>
        <v>3848633</v>
      </c>
    </row>
    <row r="659" spans="1:14" x14ac:dyDescent="0.3">
      <c r="A659" s="3">
        <v>1</v>
      </c>
      <c r="B659" s="135"/>
      <c r="C659" s="4" t="s">
        <v>1015</v>
      </c>
      <c r="D659" s="5">
        <v>44909</v>
      </c>
      <c r="E659" s="6" t="s">
        <v>16</v>
      </c>
      <c r="F659" s="7">
        <v>4022007</v>
      </c>
      <c r="G659" s="6" t="s">
        <v>17</v>
      </c>
      <c r="H659" s="7">
        <v>422311</v>
      </c>
      <c r="I659" s="137"/>
      <c r="J659" s="140"/>
      <c r="K659" s="141"/>
      <c r="L659" t="str">
        <f t="shared" si="31"/>
        <v>55470</v>
      </c>
      <c r="M659">
        <f t="shared" si="32"/>
        <v>55470</v>
      </c>
      <c r="N659" s="37">
        <f t="shared" si="33"/>
        <v>4022007</v>
      </c>
    </row>
    <row r="660" spans="1:14" ht="37.6" x14ac:dyDescent="0.3">
      <c r="A660" s="3">
        <v>1</v>
      </c>
      <c r="B660" s="8" t="s">
        <v>1019</v>
      </c>
      <c r="C660" s="4" t="s">
        <v>1020</v>
      </c>
      <c r="D660" s="5">
        <v>44908</v>
      </c>
      <c r="E660" s="6" t="s">
        <v>30</v>
      </c>
      <c r="F660" s="7">
        <v>1886081</v>
      </c>
      <c r="G660" s="6" t="s">
        <v>17</v>
      </c>
      <c r="H660" s="7">
        <v>198039</v>
      </c>
      <c r="I660" s="11">
        <v>1688042</v>
      </c>
      <c r="J660" s="132" t="s">
        <v>1021</v>
      </c>
      <c r="K660" s="133"/>
      <c r="L660" t="str">
        <f t="shared" si="31"/>
        <v>55401</v>
      </c>
      <c r="M660">
        <f t="shared" si="32"/>
        <v>55401</v>
      </c>
      <c r="N660" s="37">
        <f t="shared" si="33"/>
        <v>1886081</v>
      </c>
    </row>
    <row r="661" spans="1:14" x14ac:dyDescent="0.3">
      <c r="A661" s="3">
        <v>1</v>
      </c>
      <c r="B661" s="134" t="s">
        <v>1022</v>
      </c>
      <c r="C661" s="4" t="s">
        <v>1023</v>
      </c>
      <c r="D661" s="5">
        <v>44896</v>
      </c>
      <c r="E661" s="6" t="s">
        <v>16</v>
      </c>
      <c r="F661" s="7">
        <v>3549377</v>
      </c>
      <c r="G661" s="6" t="s">
        <v>17</v>
      </c>
      <c r="H661" s="7">
        <v>372685</v>
      </c>
      <c r="I661" s="136">
        <v>4967879</v>
      </c>
      <c r="J661" s="138" t="s">
        <v>1024</v>
      </c>
      <c r="K661" s="139"/>
      <c r="L661" t="str">
        <f t="shared" si="31"/>
        <v>53800</v>
      </c>
      <c r="M661">
        <f t="shared" si="32"/>
        <v>53800</v>
      </c>
      <c r="N661" s="37">
        <f t="shared" si="33"/>
        <v>3549377</v>
      </c>
    </row>
    <row r="662" spans="1:14" x14ac:dyDescent="0.3">
      <c r="A662" s="3">
        <v>1</v>
      </c>
      <c r="B662" s="135"/>
      <c r="C662" s="4" t="s">
        <v>1025</v>
      </c>
      <c r="D662" s="5">
        <v>44905</v>
      </c>
      <c r="E662" s="6" t="s">
        <v>16</v>
      </c>
      <c r="F662" s="7">
        <v>2001326</v>
      </c>
      <c r="G662" s="6" t="s">
        <v>17</v>
      </c>
      <c r="H662" s="7">
        <v>210139</v>
      </c>
      <c r="I662" s="137"/>
      <c r="J662" s="140"/>
      <c r="K662" s="141"/>
      <c r="L662" t="str">
        <f t="shared" si="31"/>
        <v>55240</v>
      </c>
      <c r="M662">
        <f t="shared" si="32"/>
        <v>55240</v>
      </c>
      <c r="N662" s="37">
        <f t="shared" si="33"/>
        <v>2001326</v>
      </c>
    </row>
    <row r="663" spans="1:14" x14ac:dyDescent="0.3">
      <c r="A663" s="3">
        <v>1</v>
      </c>
      <c r="B663" s="134" t="s">
        <v>1026</v>
      </c>
      <c r="C663" s="4" t="s">
        <v>1027</v>
      </c>
      <c r="D663" s="5">
        <v>44901</v>
      </c>
      <c r="E663" s="6" t="s">
        <v>1028</v>
      </c>
      <c r="F663" s="7">
        <v>1799140</v>
      </c>
      <c r="G663" s="6" t="s">
        <v>17</v>
      </c>
      <c r="H663" s="7">
        <v>188909</v>
      </c>
      <c r="I663" s="136">
        <v>2749614</v>
      </c>
      <c r="J663" s="138" t="s">
        <v>1029</v>
      </c>
      <c r="K663" s="139"/>
      <c r="L663" t="str">
        <f t="shared" si="31"/>
        <v>54441</v>
      </c>
      <c r="M663">
        <f t="shared" si="32"/>
        <v>54441</v>
      </c>
      <c r="N663" s="37">
        <f t="shared" si="33"/>
        <v>1799140</v>
      </c>
    </row>
    <row r="664" spans="1:14" x14ac:dyDescent="0.3">
      <c r="A664" s="3">
        <v>1</v>
      </c>
      <c r="B664" s="142"/>
      <c r="C664" s="4" t="s">
        <v>1030</v>
      </c>
      <c r="D664" s="5">
        <v>44908</v>
      </c>
      <c r="E664" s="6" t="s">
        <v>1028</v>
      </c>
      <c r="F664" s="7">
        <v>546512</v>
      </c>
      <c r="G664" s="6" t="s">
        <v>17</v>
      </c>
      <c r="H664" s="7">
        <v>57384</v>
      </c>
      <c r="I664" s="143"/>
      <c r="J664" s="144"/>
      <c r="K664" s="145"/>
      <c r="L664" t="str">
        <f t="shared" si="31"/>
        <v>55399</v>
      </c>
      <c r="M664">
        <f t="shared" si="32"/>
        <v>55399</v>
      </c>
      <c r="N664" s="37">
        <f t="shared" si="33"/>
        <v>546512</v>
      </c>
    </row>
    <row r="665" spans="1:14" x14ac:dyDescent="0.3">
      <c r="A665" s="3">
        <v>1</v>
      </c>
      <c r="B665" s="135"/>
      <c r="C665" s="4" t="s">
        <v>1031</v>
      </c>
      <c r="D665" s="5">
        <v>44922</v>
      </c>
      <c r="E665" s="6" t="s">
        <v>1028</v>
      </c>
      <c r="F665" s="7">
        <v>726542</v>
      </c>
      <c r="G665" s="6" t="s">
        <v>17</v>
      </c>
      <c r="H665" s="7">
        <v>76287</v>
      </c>
      <c r="I665" s="137"/>
      <c r="J665" s="140"/>
      <c r="K665" s="141"/>
      <c r="L665" t="str">
        <f t="shared" si="31"/>
        <v>57015</v>
      </c>
      <c r="M665">
        <f t="shared" si="32"/>
        <v>57015</v>
      </c>
      <c r="N665" s="37">
        <f t="shared" si="33"/>
        <v>726542</v>
      </c>
    </row>
    <row r="666" spans="1:14" x14ac:dyDescent="0.3">
      <c r="A666" s="3">
        <v>1</v>
      </c>
      <c r="B666" s="134" t="s">
        <v>1032</v>
      </c>
      <c r="C666" s="4" t="s">
        <v>1033</v>
      </c>
      <c r="D666" s="5">
        <v>44917</v>
      </c>
      <c r="E666" s="6" t="s">
        <v>16</v>
      </c>
      <c r="F666" s="7">
        <v>3878562</v>
      </c>
      <c r="G666" s="6" t="s">
        <v>17</v>
      </c>
      <c r="H666" s="7">
        <v>407249</v>
      </c>
      <c r="I666" s="136">
        <v>6648005</v>
      </c>
      <c r="J666" s="138" t="s">
        <v>1034</v>
      </c>
      <c r="K666" s="139"/>
      <c r="L666" t="str">
        <f t="shared" si="31"/>
        <v>56427</v>
      </c>
      <c r="M666">
        <f t="shared" si="32"/>
        <v>56427</v>
      </c>
      <c r="N666" s="37">
        <f t="shared" si="33"/>
        <v>3878562</v>
      </c>
    </row>
    <row r="667" spans="1:14" x14ac:dyDescent="0.3">
      <c r="A667" s="3">
        <v>1</v>
      </c>
      <c r="B667" s="135"/>
      <c r="C667" s="4" t="s">
        <v>1035</v>
      </c>
      <c r="D667" s="5">
        <v>44898</v>
      </c>
      <c r="E667" s="6" t="s">
        <v>16</v>
      </c>
      <c r="F667" s="7">
        <v>3549377</v>
      </c>
      <c r="G667" s="6" t="s">
        <v>17</v>
      </c>
      <c r="H667" s="7">
        <v>372685</v>
      </c>
      <c r="I667" s="137"/>
      <c r="J667" s="140"/>
      <c r="K667" s="141"/>
      <c r="L667" t="str">
        <f t="shared" si="31"/>
        <v>54271</v>
      </c>
      <c r="M667">
        <f t="shared" si="32"/>
        <v>54271</v>
      </c>
      <c r="N667" s="37">
        <f t="shared" si="33"/>
        <v>3549377</v>
      </c>
    </row>
    <row r="668" spans="1:14" ht="25.05" x14ac:dyDescent="0.3">
      <c r="A668" s="3">
        <v>1</v>
      </c>
      <c r="B668" s="134" t="s">
        <v>1039</v>
      </c>
      <c r="C668" s="4" t="s">
        <v>1040</v>
      </c>
      <c r="D668" s="5">
        <v>44911</v>
      </c>
      <c r="E668" s="6" t="s">
        <v>30</v>
      </c>
      <c r="F668" s="7">
        <v>1886081</v>
      </c>
      <c r="G668" s="6" t="s">
        <v>17</v>
      </c>
      <c r="H668" s="7">
        <v>198039</v>
      </c>
      <c r="I668" s="136">
        <v>5908147</v>
      </c>
      <c r="J668" s="138" t="s">
        <v>1041</v>
      </c>
      <c r="K668" s="139"/>
      <c r="L668" t="str">
        <f t="shared" si="31"/>
        <v>55961</v>
      </c>
      <c r="M668">
        <f t="shared" si="32"/>
        <v>55961</v>
      </c>
      <c r="N668" s="37">
        <f t="shared" si="33"/>
        <v>1886081</v>
      </c>
    </row>
    <row r="669" spans="1:14" ht="25.05" x14ac:dyDescent="0.3">
      <c r="A669" s="3">
        <v>1</v>
      </c>
      <c r="B669" s="142"/>
      <c r="C669" s="4" t="s">
        <v>1042</v>
      </c>
      <c r="D669" s="5">
        <v>44908</v>
      </c>
      <c r="E669" s="6" t="s">
        <v>30</v>
      </c>
      <c r="F669" s="7">
        <v>1886081</v>
      </c>
      <c r="G669" s="6" t="s">
        <v>17</v>
      </c>
      <c r="H669" s="7">
        <v>198039</v>
      </c>
      <c r="I669" s="143"/>
      <c r="J669" s="144"/>
      <c r="K669" s="145"/>
      <c r="L669" t="str">
        <f t="shared" si="31"/>
        <v>55397</v>
      </c>
      <c r="M669">
        <f t="shared" si="32"/>
        <v>55397</v>
      </c>
      <c r="N669" s="37">
        <f t="shared" si="33"/>
        <v>1886081</v>
      </c>
    </row>
    <row r="670" spans="1:14" ht="25.05" x14ac:dyDescent="0.3">
      <c r="A670" s="3">
        <v>1</v>
      </c>
      <c r="B670" s="135"/>
      <c r="C670" s="4" t="s">
        <v>1043</v>
      </c>
      <c r="D670" s="5">
        <v>44922</v>
      </c>
      <c r="E670" s="6" t="s">
        <v>30</v>
      </c>
      <c r="F670" s="7">
        <v>2829120</v>
      </c>
      <c r="G670" s="6" t="s">
        <v>17</v>
      </c>
      <c r="H670" s="7">
        <v>297058</v>
      </c>
      <c r="I670" s="137"/>
      <c r="J670" s="140"/>
      <c r="K670" s="141"/>
      <c r="L670" t="str">
        <f t="shared" si="31"/>
        <v>57016</v>
      </c>
      <c r="M670">
        <f t="shared" si="32"/>
        <v>57016</v>
      </c>
      <c r="N670" s="37">
        <f t="shared" si="33"/>
        <v>2829120</v>
      </c>
    </row>
    <row r="671" spans="1:14" x14ac:dyDescent="0.3">
      <c r="A671" s="3">
        <v>1</v>
      </c>
      <c r="B671" s="134" t="s">
        <v>1044</v>
      </c>
      <c r="C671" s="4" t="s">
        <v>1045</v>
      </c>
      <c r="D671" s="5">
        <v>44922</v>
      </c>
      <c r="E671" s="6" t="s">
        <v>16</v>
      </c>
      <c r="F671" s="7">
        <v>5075549</v>
      </c>
      <c r="G671" s="6" t="s">
        <v>17</v>
      </c>
      <c r="H671" s="7">
        <v>532933</v>
      </c>
      <c r="I671" s="136">
        <v>12710889</v>
      </c>
      <c r="J671" s="138" t="s">
        <v>1046</v>
      </c>
      <c r="K671" s="139"/>
      <c r="L671" t="str">
        <f t="shared" si="31"/>
        <v>57014</v>
      </c>
      <c r="M671">
        <f t="shared" si="32"/>
        <v>57014</v>
      </c>
      <c r="N671" s="37">
        <f t="shared" si="33"/>
        <v>5075549</v>
      </c>
    </row>
    <row r="672" spans="1:14" x14ac:dyDescent="0.3">
      <c r="A672" s="3">
        <v>1</v>
      </c>
      <c r="B672" s="142"/>
      <c r="C672" s="4" t="s">
        <v>1047</v>
      </c>
      <c r="D672" s="5">
        <v>44901</v>
      </c>
      <c r="E672" s="6" t="s">
        <v>16</v>
      </c>
      <c r="F672" s="7">
        <v>2785536</v>
      </c>
      <c r="G672" s="6" t="s">
        <v>17</v>
      </c>
      <c r="H672" s="7">
        <v>292481</v>
      </c>
      <c r="I672" s="143"/>
      <c r="J672" s="144"/>
      <c r="K672" s="145"/>
      <c r="L672" t="str">
        <f t="shared" si="31"/>
        <v>54445</v>
      </c>
      <c r="M672">
        <f t="shared" si="32"/>
        <v>54445</v>
      </c>
      <c r="N672" s="37">
        <f t="shared" si="33"/>
        <v>2785536</v>
      </c>
    </row>
    <row r="673" spans="1:14" x14ac:dyDescent="0.3">
      <c r="A673" s="3">
        <v>1</v>
      </c>
      <c r="B673" s="142"/>
      <c r="C673" s="4" t="s">
        <v>1048</v>
      </c>
      <c r="D673" s="5">
        <v>44918</v>
      </c>
      <c r="E673" s="6" t="s">
        <v>16</v>
      </c>
      <c r="F673" s="7">
        <v>4754916</v>
      </c>
      <c r="G673" s="6" t="s">
        <v>17</v>
      </c>
      <c r="H673" s="7">
        <v>499266</v>
      </c>
      <c r="I673" s="143"/>
      <c r="J673" s="144"/>
      <c r="K673" s="145"/>
      <c r="L673" t="str">
        <f t="shared" si="31"/>
        <v>56755</v>
      </c>
      <c r="M673">
        <f t="shared" si="32"/>
        <v>56755</v>
      </c>
      <c r="N673" s="37">
        <f t="shared" si="33"/>
        <v>4754916</v>
      </c>
    </row>
    <row r="674" spans="1:14" ht="25.05" x14ac:dyDescent="0.3">
      <c r="A674" s="3">
        <v>1</v>
      </c>
      <c r="B674" s="135"/>
      <c r="C674" s="4" t="s">
        <v>1049</v>
      </c>
      <c r="D674" s="5">
        <v>44908</v>
      </c>
      <c r="E674" s="6" t="s">
        <v>30</v>
      </c>
      <c r="F674" s="7">
        <v>1586110</v>
      </c>
      <c r="G674" s="6" t="s">
        <v>17</v>
      </c>
      <c r="H674" s="7">
        <v>166542</v>
      </c>
      <c r="I674" s="137"/>
      <c r="J674" s="140"/>
      <c r="K674" s="141"/>
      <c r="L674" t="str">
        <f t="shared" si="31"/>
        <v>55389</v>
      </c>
      <c r="M674">
        <f t="shared" si="32"/>
        <v>55389</v>
      </c>
      <c r="N674" s="37">
        <f t="shared" si="33"/>
        <v>1586110</v>
      </c>
    </row>
    <row r="675" spans="1:14" ht="25.05" x14ac:dyDescent="0.3">
      <c r="A675" s="3">
        <v>1</v>
      </c>
      <c r="B675" s="134" t="s">
        <v>1050</v>
      </c>
      <c r="C675" s="4" t="s">
        <v>1051</v>
      </c>
      <c r="D675" s="5">
        <v>44896</v>
      </c>
      <c r="E675" s="6" t="s">
        <v>30</v>
      </c>
      <c r="F675" s="7">
        <v>2078968</v>
      </c>
      <c r="G675" s="6" t="s">
        <v>17</v>
      </c>
      <c r="H675" s="7">
        <v>218292</v>
      </c>
      <c r="I675" s="136">
        <v>6482881</v>
      </c>
      <c r="J675" s="138" t="s">
        <v>1052</v>
      </c>
      <c r="K675" s="139"/>
      <c r="L675" t="str">
        <f t="shared" si="31"/>
        <v>53282</v>
      </c>
      <c r="M675">
        <f t="shared" si="32"/>
        <v>53282</v>
      </c>
      <c r="N675" s="37">
        <f t="shared" si="33"/>
        <v>2078968</v>
      </c>
    </row>
    <row r="676" spans="1:14" x14ac:dyDescent="0.3">
      <c r="A676" s="3">
        <v>1</v>
      </c>
      <c r="B676" s="142"/>
      <c r="C676" s="4" t="s">
        <v>1053</v>
      </c>
      <c r="D676" s="5">
        <v>44916</v>
      </c>
      <c r="E676" s="6" t="s">
        <v>16</v>
      </c>
      <c r="F676" s="7">
        <v>3085507</v>
      </c>
      <c r="G676" s="6" t="s">
        <v>17</v>
      </c>
      <c r="H676" s="7">
        <v>323978</v>
      </c>
      <c r="I676" s="143"/>
      <c r="J676" s="144"/>
      <c r="K676" s="145"/>
      <c r="L676" t="str">
        <f t="shared" si="31"/>
        <v>56265</v>
      </c>
      <c r="M676">
        <f t="shared" si="32"/>
        <v>56265</v>
      </c>
      <c r="N676" s="37">
        <f t="shared" si="33"/>
        <v>3085507</v>
      </c>
    </row>
    <row r="677" spans="1:14" ht="25.05" x14ac:dyDescent="0.3">
      <c r="A677" s="3">
        <v>1</v>
      </c>
      <c r="B677" s="135"/>
      <c r="C677" s="4" t="s">
        <v>1054</v>
      </c>
      <c r="D677" s="5">
        <v>44902</v>
      </c>
      <c r="E677" s="6" t="s">
        <v>30</v>
      </c>
      <c r="F677" s="7">
        <v>2078968</v>
      </c>
      <c r="G677" s="6" t="s">
        <v>17</v>
      </c>
      <c r="H677" s="7">
        <v>218292</v>
      </c>
      <c r="I677" s="137"/>
      <c r="J677" s="140"/>
      <c r="K677" s="141"/>
      <c r="L677" t="str">
        <f t="shared" si="31"/>
        <v>54539</v>
      </c>
      <c r="M677">
        <f t="shared" si="32"/>
        <v>54539</v>
      </c>
      <c r="N677" s="37">
        <f t="shared" si="33"/>
        <v>2078968</v>
      </c>
    </row>
    <row r="678" spans="1:14" x14ac:dyDescent="0.3">
      <c r="A678" s="3">
        <v>1</v>
      </c>
      <c r="B678" s="134" t="s">
        <v>1055</v>
      </c>
      <c r="C678" s="4" t="s">
        <v>1056</v>
      </c>
      <c r="D678" s="5">
        <v>44900</v>
      </c>
      <c r="E678" s="6" t="s">
        <v>16</v>
      </c>
      <c r="F678" s="7">
        <v>1992481</v>
      </c>
      <c r="G678" s="6" t="s">
        <v>17</v>
      </c>
      <c r="H678" s="7">
        <v>209211</v>
      </c>
      <c r="I678" s="136">
        <v>6402622</v>
      </c>
      <c r="J678" s="138" t="s">
        <v>1057</v>
      </c>
      <c r="K678" s="139"/>
      <c r="L678" t="str">
        <f t="shared" si="31"/>
        <v>54346</v>
      </c>
      <c r="M678">
        <f t="shared" si="32"/>
        <v>54346</v>
      </c>
      <c r="N678" s="37">
        <f t="shared" si="33"/>
        <v>1992481</v>
      </c>
    </row>
    <row r="679" spans="1:14" x14ac:dyDescent="0.3">
      <c r="A679" s="3">
        <v>1</v>
      </c>
      <c r="B679" s="142"/>
      <c r="C679" s="4" t="s">
        <v>1058</v>
      </c>
      <c r="D679" s="5">
        <v>44921</v>
      </c>
      <c r="E679" s="6" t="s">
        <v>16</v>
      </c>
      <c r="F679" s="7">
        <v>3168806</v>
      </c>
      <c r="G679" s="6" t="s">
        <v>17</v>
      </c>
      <c r="H679" s="7">
        <v>332725</v>
      </c>
      <c r="I679" s="143"/>
      <c r="J679" s="144"/>
      <c r="K679" s="145"/>
      <c r="L679" t="str">
        <f t="shared" si="31"/>
        <v>56900</v>
      </c>
      <c r="M679">
        <f t="shared" si="32"/>
        <v>56900</v>
      </c>
      <c r="N679" s="37">
        <f t="shared" si="33"/>
        <v>3168806</v>
      </c>
    </row>
    <row r="680" spans="1:14" x14ac:dyDescent="0.3">
      <c r="A680" s="3">
        <v>1</v>
      </c>
      <c r="B680" s="135"/>
      <c r="C680" s="4" t="s">
        <v>1059</v>
      </c>
      <c r="D680" s="5">
        <v>44907</v>
      </c>
      <c r="E680" s="6" t="s">
        <v>16</v>
      </c>
      <c r="F680" s="7">
        <v>1992481</v>
      </c>
      <c r="G680" s="6" t="s">
        <v>17</v>
      </c>
      <c r="H680" s="7">
        <v>209211</v>
      </c>
      <c r="I680" s="137"/>
      <c r="J680" s="140"/>
      <c r="K680" s="141"/>
      <c r="L680" t="str">
        <f t="shared" si="31"/>
        <v>55314</v>
      </c>
      <c r="M680">
        <f t="shared" si="32"/>
        <v>55314</v>
      </c>
      <c r="N680" s="37">
        <f t="shared" si="33"/>
        <v>1992481</v>
      </c>
    </row>
    <row r="681" spans="1:14" ht="25.05" x14ac:dyDescent="0.3">
      <c r="A681" s="3">
        <v>1</v>
      </c>
      <c r="B681" s="134" t="s">
        <v>1063</v>
      </c>
      <c r="C681" s="4" t="s">
        <v>1064</v>
      </c>
      <c r="D681" s="5">
        <v>44900</v>
      </c>
      <c r="E681" s="6" t="s">
        <v>30</v>
      </c>
      <c r="F681" s="7">
        <v>1436011</v>
      </c>
      <c r="G681" s="6" t="s">
        <v>17</v>
      </c>
      <c r="H681" s="7">
        <v>150781</v>
      </c>
      <c r="I681" s="136">
        <v>7364965</v>
      </c>
      <c r="J681" s="138" t="s">
        <v>1065</v>
      </c>
      <c r="K681" s="139"/>
      <c r="L681" t="str">
        <f t="shared" si="31"/>
        <v>54328</v>
      </c>
      <c r="M681">
        <f t="shared" si="32"/>
        <v>54328</v>
      </c>
      <c r="N681" s="37">
        <f t="shared" si="33"/>
        <v>1436011</v>
      </c>
    </row>
    <row r="682" spans="1:14" x14ac:dyDescent="0.3">
      <c r="A682" s="3">
        <v>1</v>
      </c>
      <c r="B682" s="142"/>
      <c r="C682" s="4" t="s">
        <v>1066</v>
      </c>
      <c r="D682" s="5">
        <v>44924</v>
      </c>
      <c r="E682" s="6" t="s">
        <v>16</v>
      </c>
      <c r="F682" s="7">
        <v>2905593</v>
      </c>
      <c r="G682" s="6" t="s">
        <v>17</v>
      </c>
      <c r="H682" s="7">
        <v>305087</v>
      </c>
      <c r="I682" s="143"/>
      <c r="J682" s="144"/>
      <c r="K682" s="145"/>
      <c r="L682" t="str">
        <f t="shared" si="31"/>
        <v>57145</v>
      </c>
      <c r="M682">
        <f t="shared" si="32"/>
        <v>57145</v>
      </c>
      <c r="N682" s="37">
        <f t="shared" si="33"/>
        <v>2905593</v>
      </c>
    </row>
    <row r="683" spans="1:14" x14ac:dyDescent="0.3">
      <c r="A683" s="3">
        <v>1</v>
      </c>
      <c r="B683" s="135"/>
      <c r="C683" s="4" t="s">
        <v>1067</v>
      </c>
      <c r="D683" s="5">
        <v>44909</v>
      </c>
      <c r="E683" s="6" t="s">
        <v>16</v>
      </c>
      <c r="F683" s="7">
        <v>3887407</v>
      </c>
      <c r="G683" s="6" t="s">
        <v>17</v>
      </c>
      <c r="H683" s="7">
        <v>408178</v>
      </c>
      <c r="I683" s="137"/>
      <c r="J683" s="140"/>
      <c r="K683" s="141"/>
      <c r="L683" t="str">
        <f t="shared" si="31"/>
        <v>55415</v>
      </c>
      <c r="M683">
        <f t="shared" si="32"/>
        <v>55415</v>
      </c>
      <c r="N683" s="37">
        <f t="shared" si="33"/>
        <v>3887407</v>
      </c>
    </row>
    <row r="684" spans="1:14" x14ac:dyDescent="0.3">
      <c r="A684" s="3">
        <v>1</v>
      </c>
      <c r="B684" s="134" t="s">
        <v>1068</v>
      </c>
      <c r="C684" s="4" t="s">
        <v>1069</v>
      </c>
      <c r="D684" s="5">
        <v>44896</v>
      </c>
      <c r="E684" s="6" t="s">
        <v>16</v>
      </c>
      <c r="F684" s="7">
        <v>8027402</v>
      </c>
      <c r="G684" s="6" t="s">
        <v>17</v>
      </c>
      <c r="H684" s="7">
        <v>842877</v>
      </c>
      <c r="I684" s="136">
        <v>25270491</v>
      </c>
      <c r="J684" s="138" t="s">
        <v>1070</v>
      </c>
      <c r="K684" s="139"/>
      <c r="L684" t="str">
        <f t="shared" si="31"/>
        <v>53850</v>
      </c>
      <c r="M684">
        <f t="shared" si="32"/>
        <v>53850</v>
      </c>
      <c r="N684" s="37">
        <f t="shared" si="33"/>
        <v>8027402</v>
      </c>
    </row>
    <row r="685" spans="1:14" x14ac:dyDescent="0.3">
      <c r="A685" s="3">
        <v>1</v>
      </c>
      <c r="B685" s="142"/>
      <c r="C685" s="4" t="s">
        <v>1071</v>
      </c>
      <c r="D685" s="5">
        <v>44901</v>
      </c>
      <c r="E685" s="6" t="s">
        <v>16</v>
      </c>
      <c r="F685" s="7">
        <v>10057262</v>
      </c>
      <c r="G685" s="6" t="s">
        <v>17</v>
      </c>
      <c r="H685" s="7">
        <v>1056012</v>
      </c>
      <c r="I685" s="143"/>
      <c r="J685" s="144"/>
      <c r="K685" s="145"/>
      <c r="L685" t="str">
        <f t="shared" si="31"/>
        <v>54447</v>
      </c>
      <c r="M685">
        <f t="shared" si="32"/>
        <v>54447</v>
      </c>
      <c r="N685" s="37">
        <f t="shared" si="33"/>
        <v>10057262</v>
      </c>
    </row>
    <row r="686" spans="1:14" x14ac:dyDescent="0.3">
      <c r="A686" s="3">
        <v>1</v>
      </c>
      <c r="B686" s="135"/>
      <c r="C686" s="4" t="s">
        <v>1072</v>
      </c>
      <c r="D686" s="5">
        <v>44922</v>
      </c>
      <c r="E686" s="6" t="s">
        <v>16</v>
      </c>
      <c r="F686" s="7">
        <v>10150521</v>
      </c>
      <c r="G686" s="6" t="s">
        <v>17</v>
      </c>
      <c r="H686" s="7">
        <v>1065805</v>
      </c>
      <c r="I686" s="137"/>
      <c r="J686" s="140"/>
      <c r="K686" s="141"/>
      <c r="L686" t="str">
        <f t="shared" si="31"/>
        <v>57006</v>
      </c>
      <c r="M686">
        <f t="shared" si="32"/>
        <v>57006</v>
      </c>
      <c r="N686" s="37">
        <f t="shared" si="33"/>
        <v>10150521</v>
      </c>
    </row>
    <row r="687" spans="1:14" ht="25.05" x14ac:dyDescent="0.3">
      <c r="A687" s="3">
        <v>1</v>
      </c>
      <c r="B687" s="134" t="s">
        <v>1076</v>
      </c>
      <c r="C687" s="4" t="s">
        <v>1077</v>
      </c>
      <c r="D687" s="5">
        <v>44923</v>
      </c>
      <c r="E687" s="6" t="s">
        <v>648</v>
      </c>
      <c r="F687" s="7">
        <v>1748688</v>
      </c>
      <c r="G687" s="6" t="s">
        <v>17</v>
      </c>
      <c r="H687" s="7">
        <v>183612</v>
      </c>
      <c r="I687" s="136">
        <v>12509353</v>
      </c>
      <c r="J687" s="138" t="s">
        <v>1078</v>
      </c>
      <c r="K687" s="139"/>
      <c r="L687" t="str">
        <f t="shared" si="31"/>
        <v>57033</v>
      </c>
      <c r="M687">
        <f t="shared" si="32"/>
        <v>57033</v>
      </c>
      <c r="N687" s="37">
        <f t="shared" si="33"/>
        <v>1748688</v>
      </c>
    </row>
    <row r="688" spans="1:14" x14ac:dyDescent="0.3">
      <c r="A688" s="3">
        <v>1</v>
      </c>
      <c r="B688" s="142"/>
      <c r="C688" s="4" t="s">
        <v>1079</v>
      </c>
      <c r="D688" s="5">
        <v>44898</v>
      </c>
      <c r="E688" s="6" t="s">
        <v>16</v>
      </c>
      <c r="F688" s="7">
        <v>3647225</v>
      </c>
      <c r="G688" s="6" t="s">
        <v>17</v>
      </c>
      <c r="H688" s="7">
        <v>382959</v>
      </c>
      <c r="I688" s="143"/>
      <c r="J688" s="144"/>
      <c r="K688" s="145"/>
      <c r="L688" t="str">
        <f t="shared" si="31"/>
        <v>54246</v>
      </c>
      <c r="M688">
        <f t="shared" si="32"/>
        <v>54246</v>
      </c>
      <c r="N688" s="37">
        <f t="shared" si="33"/>
        <v>3647225</v>
      </c>
    </row>
    <row r="689" spans="1:14" ht="25.05" x14ac:dyDescent="0.3">
      <c r="A689" s="3">
        <v>1</v>
      </c>
      <c r="B689" s="142"/>
      <c r="C689" s="4" t="s">
        <v>1080</v>
      </c>
      <c r="D689" s="5">
        <v>44911</v>
      </c>
      <c r="E689" s="6" t="s">
        <v>648</v>
      </c>
      <c r="F689" s="7">
        <v>2001732</v>
      </c>
      <c r="G689" s="6" t="s">
        <v>17</v>
      </c>
      <c r="H689" s="7">
        <v>210182</v>
      </c>
      <c r="I689" s="143"/>
      <c r="J689" s="144"/>
      <c r="K689" s="145"/>
      <c r="L689" t="str">
        <f t="shared" si="31"/>
        <v>55903</v>
      </c>
      <c r="M689">
        <f t="shared" si="32"/>
        <v>55903</v>
      </c>
      <c r="N689" s="37">
        <f t="shared" si="33"/>
        <v>2001732</v>
      </c>
    </row>
    <row r="690" spans="1:14" x14ac:dyDescent="0.3">
      <c r="A690" s="3">
        <v>1</v>
      </c>
      <c r="B690" s="142"/>
      <c r="C690" s="4" t="s">
        <v>1081</v>
      </c>
      <c r="D690" s="5">
        <v>44917</v>
      </c>
      <c r="E690" s="6" t="s">
        <v>16</v>
      </c>
      <c r="F690" s="7">
        <v>3598723</v>
      </c>
      <c r="G690" s="6" t="s">
        <v>17</v>
      </c>
      <c r="H690" s="7">
        <v>377866</v>
      </c>
      <c r="I690" s="143"/>
      <c r="J690" s="144"/>
      <c r="K690" s="145"/>
      <c r="L690" t="str">
        <f t="shared" si="31"/>
        <v>56518</v>
      </c>
      <c r="M690">
        <f t="shared" si="32"/>
        <v>56518</v>
      </c>
      <c r="N690" s="37">
        <f t="shared" si="33"/>
        <v>3598723</v>
      </c>
    </row>
    <row r="691" spans="1:14" x14ac:dyDescent="0.3">
      <c r="A691" s="3">
        <v>1</v>
      </c>
      <c r="B691" s="135"/>
      <c r="C691" s="4" t="s">
        <v>1082</v>
      </c>
      <c r="D691" s="5">
        <v>44902</v>
      </c>
      <c r="E691" s="6" t="s">
        <v>16</v>
      </c>
      <c r="F691" s="7">
        <v>2980563</v>
      </c>
      <c r="G691" s="6" t="s">
        <v>17</v>
      </c>
      <c r="H691" s="7">
        <v>312959</v>
      </c>
      <c r="I691" s="137"/>
      <c r="J691" s="140"/>
      <c r="K691" s="141"/>
      <c r="L691" t="str">
        <f t="shared" si="31"/>
        <v>54467</v>
      </c>
      <c r="M691">
        <f t="shared" si="32"/>
        <v>54467</v>
      </c>
      <c r="N691" s="37">
        <f t="shared" si="33"/>
        <v>2980563</v>
      </c>
    </row>
    <row r="692" spans="1:14" ht="37.6" x14ac:dyDescent="0.3">
      <c r="A692" s="3">
        <v>1</v>
      </c>
      <c r="B692" s="8" t="s">
        <v>1083</v>
      </c>
      <c r="C692" s="4" t="s">
        <v>1084</v>
      </c>
      <c r="D692" s="5">
        <v>44918</v>
      </c>
      <c r="E692" s="6" t="s">
        <v>1085</v>
      </c>
      <c r="F692" s="7">
        <v>2044845</v>
      </c>
      <c r="G692" s="6" t="s">
        <v>17</v>
      </c>
      <c r="H692" s="7">
        <v>214709</v>
      </c>
      <c r="I692" s="11">
        <v>1830136</v>
      </c>
      <c r="J692" s="132" t="s">
        <v>1086</v>
      </c>
      <c r="K692" s="133"/>
      <c r="L692" t="str">
        <f t="shared" si="31"/>
        <v>56738</v>
      </c>
      <c r="M692">
        <f t="shared" si="32"/>
        <v>56738</v>
      </c>
      <c r="N692" s="37">
        <f t="shared" si="33"/>
        <v>2044845</v>
      </c>
    </row>
    <row r="693" spans="1:14" x14ac:dyDescent="0.3">
      <c r="A693" s="3">
        <v>1</v>
      </c>
      <c r="B693" s="134" t="s">
        <v>1087</v>
      </c>
      <c r="C693" s="4" t="s">
        <v>1088</v>
      </c>
      <c r="D693" s="5">
        <v>44900</v>
      </c>
      <c r="E693" s="6" t="s">
        <v>16</v>
      </c>
      <c r="F693" s="7">
        <v>3107290</v>
      </c>
      <c r="G693" s="6" t="s">
        <v>17</v>
      </c>
      <c r="H693" s="7">
        <v>326266</v>
      </c>
      <c r="I693" s="136">
        <v>6933203</v>
      </c>
      <c r="J693" s="138" t="s">
        <v>1089</v>
      </c>
      <c r="K693" s="139"/>
      <c r="L693" t="str">
        <f t="shared" si="31"/>
        <v>54333</v>
      </c>
      <c r="M693">
        <f t="shared" si="32"/>
        <v>54333</v>
      </c>
      <c r="N693" s="37">
        <f t="shared" si="33"/>
        <v>3107290</v>
      </c>
    </row>
    <row r="694" spans="1:14" ht="25.05" x14ac:dyDescent="0.3">
      <c r="A694" s="3">
        <v>1</v>
      </c>
      <c r="B694" s="135"/>
      <c r="C694" s="4" t="s">
        <v>1090</v>
      </c>
      <c r="D694" s="5">
        <v>44923</v>
      </c>
      <c r="E694" s="6" t="s">
        <v>30</v>
      </c>
      <c r="F694" s="7">
        <v>4639306</v>
      </c>
      <c r="G694" s="6" t="s">
        <v>17</v>
      </c>
      <c r="H694" s="7">
        <v>487127</v>
      </c>
      <c r="I694" s="137"/>
      <c r="J694" s="140"/>
      <c r="K694" s="141"/>
      <c r="L694" t="str">
        <f t="shared" si="31"/>
        <v>57028</v>
      </c>
      <c r="M694">
        <f t="shared" si="32"/>
        <v>57028</v>
      </c>
      <c r="N694" s="37">
        <f t="shared" si="33"/>
        <v>4639306</v>
      </c>
    </row>
    <row r="695" spans="1:14" x14ac:dyDescent="0.3">
      <c r="A695" s="3">
        <v>1</v>
      </c>
      <c r="B695" s="134" t="s">
        <v>1091</v>
      </c>
      <c r="C695" s="4" t="s">
        <v>1092</v>
      </c>
      <c r="D695" s="5">
        <v>44923</v>
      </c>
      <c r="E695" s="6" t="s">
        <v>16</v>
      </c>
      <c r="F695" s="7">
        <v>19830990</v>
      </c>
      <c r="G695" s="6" t="s">
        <v>17</v>
      </c>
      <c r="H695" s="7">
        <v>2082254</v>
      </c>
      <c r="I695" s="136">
        <v>56642137</v>
      </c>
      <c r="J695" s="138" t="s">
        <v>1093</v>
      </c>
      <c r="K695" s="139"/>
      <c r="L695" t="str">
        <f t="shared" si="31"/>
        <v>57090</v>
      </c>
      <c r="M695">
        <f t="shared" si="32"/>
        <v>57090</v>
      </c>
      <c r="N695" s="37">
        <f t="shared" si="33"/>
        <v>19830990</v>
      </c>
    </row>
    <row r="696" spans="1:14" x14ac:dyDescent="0.3">
      <c r="A696" s="3">
        <v>1</v>
      </c>
      <c r="B696" s="142"/>
      <c r="C696" s="4" t="s">
        <v>1094</v>
      </c>
      <c r="D696" s="5">
        <v>44916</v>
      </c>
      <c r="E696" s="6" t="s">
        <v>16</v>
      </c>
      <c r="F696" s="7">
        <v>21090388</v>
      </c>
      <c r="G696" s="6" t="s">
        <v>17</v>
      </c>
      <c r="H696" s="7">
        <v>2214491</v>
      </c>
      <c r="I696" s="143"/>
      <c r="J696" s="144"/>
      <c r="K696" s="145"/>
      <c r="L696" t="str">
        <f t="shared" si="31"/>
        <v>56270</v>
      </c>
      <c r="M696">
        <f t="shared" si="32"/>
        <v>56270</v>
      </c>
      <c r="N696" s="37">
        <f t="shared" si="33"/>
        <v>21090388</v>
      </c>
    </row>
    <row r="697" spans="1:14" x14ac:dyDescent="0.3">
      <c r="A697" s="3">
        <v>1</v>
      </c>
      <c r="B697" s="142"/>
      <c r="C697" s="4" t="s">
        <v>1095</v>
      </c>
      <c r="D697" s="5">
        <v>44896</v>
      </c>
      <c r="E697" s="6" t="s">
        <v>16</v>
      </c>
      <c r="F697" s="7">
        <v>11784388</v>
      </c>
      <c r="G697" s="6" t="s">
        <v>17</v>
      </c>
      <c r="H697" s="7">
        <v>1237361</v>
      </c>
      <c r="I697" s="143"/>
      <c r="J697" s="144"/>
      <c r="K697" s="145"/>
      <c r="L697" t="str">
        <f t="shared" si="31"/>
        <v>53283</v>
      </c>
      <c r="M697">
        <f t="shared" si="32"/>
        <v>53283</v>
      </c>
      <c r="N697" s="37">
        <f t="shared" si="33"/>
        <v>11784388</v>
      </c>
    </row>
    <row r="698" spans="1:14" x14ac:dyDescent="0.3">
      <c r="A698" s="3">
        <v>1</v>
      </c>
      <c r="B698" s="135"/>
      <c r="C698" s="4" t="s">
        <v>1096</v>
      </c>
      <c r="D698" s="5">
        <v>44902</v>
      </c>
      <c r="E698" s="6" t="s">
        <v>16</v>
      </c>
      <c r="F698" s="7">
        <v>10581538</v>
      </c>
      <c r="G698" s="6" t="s">
        <v>17</v>
      </c>
      <c r="H698" s="7">
        <v>1111062</v>
      </c>
      <c r="I698" s="137"/>
      <c r="J698" s="140"/>
      <c r="K698" s="141"/>
      <c r="L698" t="str">
        <f t="shared" si="31"/>
        <v>54534</v>
      </c>
      <c r="M698">
        <f t="shared" si="32"/>
        <v>54534</v>
      </c>
      <c r="N698" s="37">
        <f t="shared" si="33"/>
        <v>10581538</v>
      </c>
    </row>
    <row r="699" spans="1:14" ht="37.6" x14ac:dyDescent="0.3">
      <c r="A699" s="3">
        <v>1</v>
      </c>
      <c r="B699" s="8" t="s">
        <v>1100</v>
      </c>
      <c r="C699" s="4" t="s">
        <v>1101</v>
      </c>
      <c r="D699" s="5">
        <v>44915</v>
      </c>
      <c r="E699" s="6" t="s">
        <v>648</v>
      </c>
      <c r="F699" s="7">
        <v>867145</v>
      </c>
      <c r="G699" s="6" t="s">
        <v>17</v>
      </c>
      <c r="H699" s="7">
        <v>91050</v>
      </c>
      <c r="I699" s="11">
        <v>776095</v>
      </c>
      <c r="J699" s="132" t="s">
        <v>1102</v>
      </c>
      <c r="K699" s="133"/>
      <c r="L699" t="str">
        <f t="shared" si="31"/>
        <v>56177</v>
      </c>
      <c r="M699">
        <f t="shared" si="32"/>
        <v>56177</v>
      </c>
      <c r="N699" s="37">
        <f t="shared" si="33"/>
        <v>867145</v>
      </c>
    </row>
    <row r="700" spans="1:14" x14ac:dyDescent="0.3">
      <c r="A700" s="3">
        <v>1</v>
      </c>
      <c r="B700" s="134" t="s">
        <v>1103</v>
      </c>
      <c r="C700" s="4" t="s">
        <v>1104</v>
      </c>
      <c r="D700" s="5">
        <v>44896</v>
      </c>
      <c r="E700" s="6" t="s">
        <v>16</v>
      </c>
      <c r="F700" s="7">
        <v>2534447</v>
      </c>
      <c r="G700" s="6" t="s">
        <v>17</v>
      </c>
      <c r="H700" s="7">
        <v>266117</v>
      </c>
      <c r="I700" s="136">
        <v>7291290</v>
      </c>
      <c r="J700" s="138" t="s">
        <v>1105</v>
      </c>
      <c r="K700" s="139"/>
      <c r="L700" t="str">
        <f t="shared" si="31"/>
        <v>53278</v>
      </c>
      <c r="M700">
        <f t="shared" si="32"/>
        <v>53278</v>
      </c>
      <c r="N700" s="37">
        <f t="shared" si="33"/>
        <v>2534447</v>
      </c>
    </row>
    <row r="701" spans="1:14" ht="25.05" x14ac:dyDescent="0.3">
      <c r="A701" s="3">
        <v>1</v>
      </c>
      <c r="B701" s="142"/>
      <c r="C701" s="4" t="s">
        <v>1106</v>
      </c>
      <c r="D701" s="5">
        <v>44912</v>
      </c>
      <c r="E701" s="6" t="s">
        <v>30</v>
      </c>
      <c r="F701" s="7">
        <v>1226627</v>
      </c>
      <c r="G701" s="6" t="s">
        <v>17</v>
      </c>
      <c r="H701" s="7">
        <v>128796</v>
      </c>
      <c r="I701" s="143"/>
      <c r="J701" s="144"/>
      <c r="K701" s="145"/>
      <c r="L701" t="str">
        <f t="shared" si="31"/>
        <v>56008</v>
      </c>
      <c r="M701">
        <f t="shared" si="32"/>
        <v>56008</v>
      </c>
      <c r="N701" s="37">
        <f t="shared" si="33"/>
        <v>1226627</v>
      </c>
    </row>
    <row r="702" spans="1:14" x14ac:dyDescent="0.3">
      <c r="A702" s="3">
        <v>1</v>
      </c>
      <c r="B702" s="142"/>
      <c r="C702" s="4" t="s">
        <v>1107</v>
      </c>
      <c r="D702" s="5">
        <v>44919</v>
      </c>
      <c r="E702" s="6" t="s">
        <v>16</v>
      </c>
      <c r="F702" s="7">
        <v>2093167</v>
      </c>
      <c r="G702" s="6" t="s">
        <v>17</v>
      </c>
      <c r="H702" s="7">
        <v>219783</v>
      </c>
      <c r="I702" s="143"/>
      <c r="J702" s="144"/>
      <c r="K702" s="145"/>
      <c r="L702" t="str">
        <f t="shared" si="31"/>
        <v>56829</v>
      </c>
      <c r="M702">
        <f t="shared" si="32"/>
        <v>56829</v>
      </c>
      <c r="N702" s="37">
        <f t="shared" si="33"/>
        <v>2093167</v>
      </c>
    </row>
    <row r="703" spans="1:14" x14ac:dyDescent="0.3">
      <c r="A703" s="3">
        <v>1</v>
      </c>
      <c r="B703" s="135"/>
      <c r="C703" s="4" t="s">
        <v>1108</v>
      </c>
      <c r="D703" s="5">
        <v>44905</v>
      </c>
      <c r="E703" s="6" t="s">
        <v>16</v>
      </c>
      <c r="F703" s="7">
        <v>2292452</v>
      </c>
      <c r="G703" s="6" t="s">
        <v>17</v>
      </c>
      <c r="H703" s="7">
        <v>240708</v>
      </c>
      <c r="I703" s="137"/>
      <c r="J703" s="140"/>
      <c r="K703" s="141"/>
      <c r="L703" t="str">
        <f t="shared" si="31"/>
        <v>55270</v>
      </c>
      <c r="M703">
        <f t="shared" si="32"/>
        <v>55270</v>
      </c>
      <c r="N703" s="37">
        <f t="shared" si="33"/>
        <v>2292452</v>
      </c>
    </row>
    <row r="704" spans="1:14" ht="25.05" x14ac:dyDescent="0.3">
      <c r="A704" s="3">
        <v>1</v>
      </c>
      <c r="B704" s="134" t="s">
        <v>1109</v>
      </c>
      <c r="C704" s="4" t="s">
        <v>1110</v>
      </c>
      <c r="D704" s="5">
        <v>44904</v>
      </c>
      <c r="E704" s="6" t="s">
        <v>30</v>
      </c>
      <c r="F704" s="7">
        <v>1231050</v>
      </c>
      <c r="G704" s="6" t="s">
        <v>17</v>
      </c>
      <c r="H704" s="7">
        <v>129260</v>
      </c>
      <c r="I704" s="136">
        <v>15622851</v>
      </c>
      <c r="J704" s="138" t="s">
        <v>1111</v>
      </c>
      <c r="K704" s="139"/>
      <c r="L704" t="str">
        <f t="shared" si="31"/>
        <v>55170</v>
      </c>
      <c r="M704">
        <f t="shared" si="32"/>
        <v>55170</v>
      </c>
      <c r="N704" s="37">
        <f t="shared" si="33"/>
        <v>1231050</v>
      </c>
    </row>
    <row r="705" spans="1:14" ht="25.05" x14ac:dyDescent="0.3">
      <c r="A705" s="3">
        <v>1</v>
      </c>
      <c r="B705" s="142"/>
      <c r="C705" s="4" t="s">
        <v>1112</v>
      </c>
      <c r="D705" s="5">
        <v>44917</v>
      </c>
      <c r="E705" s="6" t="s">
        <v>30</v>
      </c>
      <c r="F705" s="7">
        <v>744159</v>
      </c>
      <c r="G705" s="6" t="s">
        <v>17</v>
      </c>
      <c r="H705" s="7">
        <v>78137</v>
      </c>
      <c r="I705" s="143"/>
      <c r="J705" s="144"/>
      <c r="K705" s="145"/>
      <c r="L705" t="str">
        <f t="shared" si="31"/>
        <v>56478</v>
      </c>
      <c r="M705">
        <f t="shared" si="32"/>
        <v>56478</v>
      </c>
      <c r="N705" s="37">
        <f t="shared" si="33"/>
        <v>744159</v>
      </c>
    </row>
    <row r="706" spans="1:14" ht="25.05" x14ac:dyDescent="0.3">
      <c r="A706" s="3">
        <v>1</v>
      </c>
      <c r="B706" s="142"/>
      <c r="C706" s="4" t="s">
        <v>1113</v>
      </c>
      <c r="D706" s="5">
        <v>44918</v>
      </c>
      <c r="E706" s="6" t="s">
        <v>30</v>
      </c>
      <c r="F706" s="7">
        <v>2612690</v>
      </c>
      <c r="G706" s="6" t="s">
        <v>17</v>
      </c>
      <c r="H706" s="7">
        <v>274333</v>
      </c>
      <c r="I706" s="143"/>
      <c r="J706" s="144"/>
      <c r="K706" s="145"/>
      <c r="L706" t="str">
        <f t="shared" si="31"/>
        <v>56694</v>
      </c>
      <c r="M706">
        <f t="shared" si="32"/>
        <v>56694</v>
      </c>
      <c r="N706" s="37">
        <f t="shared" si="33"/>
        <v>2612690</v>
      </c>
    </row>
    <row r="707" spans="1:14" x14ac:dyDescent="0.3">
      <c r="A707" s="3">
        <v>1</v>
      </c>
      <c r="B707" s="142"/>
      <c r="C707" s="4" t="s">
        <v>1114</v>
      </c>
      <c r="D707" s="5">
        <v>44902</v>
      </c>
      <c r="E707" s="6" t="s">
        <v>16</v>
      </c>
      <c r="F707" s="7">
        <v>2070122</v>
      </c>
      <c r="G707" s="6" t="s">
        <v>17</v>
      </c>
      <c r="H707" s="7">
        <v>217363</v>
      </c>
      <c r="I707" s="143"/>
      <c r="J707" s="144"/>
      <c r="K707" s="145"/>
      <c r="L707" t="str">
        <f t="shared" si="31"/>
        <v>54475</v>
      </c>
      <c r="M707">
        <f t="shared" si="32"/>
        <v>54475</v>
      </c>
      <c r="N707" s="37">
        <f t="shared" si="33"/>
        <v>2070122</v>
      </c>
    </row>
    <row r="708" spans="1:14" ht="25.05" x14ac:dyDescent="0.3">
      <c r="A708" s="3">
        <v>1</v>
      </c>
      <c r="B708" s="142"/>
      <c r="C708" s="4" t="s">
        <v>1115</v>
      </c>
      <c r="D708" s="5">
        <v>44917</v>
      </c>
      <c r="E708" s="6" t="s">
        <v>30</v>
      </c>
      <c r="F708" s="7">
        <v>1905797</v>
      </c>
      <c r="G708" s="6" t="s">
        <v>17</v>
      </c>
      <c r="H708" s="7">
        <v>200109</v>
      </c>
      <c r="I708" s="143"/>
      <c r="J708" s="144"/>
      <c r="K708" s="145"/>
      <c r="L708" t="str">
        <f t="shared" si="31"/>
        <v>56467</v>
      </c>
      <c r="M708">
        <f t="shared" si="32"/>
        <v>56467</v>
      </c>
      <c r="N708" s="37">
        <f t="shared" si="33"/>
        <v>1905797</v>
      </c>
    </row>
    <row r="709" spans="1:14" x14ac:dyDescent="0.3">
      <c r="A709" s="3">
        <v>1</v>
      </c>
      <c r="B709" s="142"/>
      <c r="C709" s="4" t="s">
        <v>1116</v>
      </c>
      <c r="D709" s="5">
        <v>44924</v>
      </c>
      <c r="E709" s="6" t="s">
        <v>16</v>
      </c>
      <c r="F709" s="7">
        <v>4099598</v>
      </c>
      <c r="G709" s="6" t="s">
        <v>17</v>
      </c>
      <c r="H709" s="7">
        <v>430458</v>
      </c>
      <c r="I709" s="143"/>
      <c r="J709" s="144"/>
      <c r="K709" s="145"/>
      <c r="L709" t="str">
        <f t="shared" si="31"/>
        <v>57162</v>
      </c>
      <c r="M709">
        <f t="shared" si="32"/>
        <v>57162</v>
      </c>
      <c r="N709" s="37">
        <f t="shared" si="33"/>
        <v>4099598</v>
      </c>
    </row>
    <row r="710" spans="1:14" x14ac:dyDescent="0.3">
      <c r="A710" s="3">
        <v>1</v>
      </c>
      <c r="B710" s="142"/>
      <c r="C710" s="4" t="s">
        <v>1117</v>
      </c>
      <c r="D710" s="5">
        <v>44896</v>
      </c>
      <c r="E710" s="6" t="s">
        <v>16</v>
      </c>
      <c r="F710" s="7">
        <v>1199426</v>
      </c>
      <c r="G710" s="6" t="s">
        <v>17</v>
      </c>
      <c r="H710" s="7">
        <v>125940</v>
      </c>
      <c r="I710" s="143"/>
      <c r="J710" s="144"/>
      <c r="K710" s="145"/>
      <c r="L710" t="str">
        <f t="shared" si="31"/>
        <v>53839</v>
      </c>
      <c r="M710">
        <f t="shared" si="32"/>
        <v>53839</v>
      </c>
      <c r="N710" s="37">
        <f t="shared" si="33"/>
        <v>1199426</v>
      </c>
    </row>
    <row r="711" spans="1:14" x14ac:dyDescent="0.3">
      <c r="A711" s="3">
        <v>1</v>
      </c>
      <c r="B711" s="135"/>
      <c r="C711" s="4" t="s">
        <v>1118</v>
      </c>
      <c r="D711" s="5">
        <v>44908</v>
      </c>
      <c r="E711" s="6" t="s">
        <v>16</v>
      </c>
      <c r="F711" s="7">
        <v>3592858</v>
      </c>
      <c r="G711" s="6" t="s">
        <v>17</v>
      </c>
      <c r="H711" s="7">
        <v>377250</v>
      </c>
      <c r="I711" s="137"/>
      <c r="J711" s="140"/>
      <c r="K711" s="141"/>
      <c r="L711" t="str">
        <f t="shared" ref="L711:L774" si="34">+RIGHT(C711,5)</f>
        <v>55357</v>
      </c>
      <c r="M711">
        <f t="shared" ref="M711:M774" si="35">+L711*1</f>
        <v>55357</v>
      </c>
      <c r="N711" s="37">
        <f t="shared" ref="N711:N774" si="36">+F711</f>
        <v>3592858</v>
      </c>
    </row>
    <row r="712" spans="1:14" x14ac:dyDescent="0.3">
      <c r="A712" s="3">
        <v>1</v>
      </c>
      <c r="B712" s="134" t="s">
        <v>1119</v>
      </c>
      <c r="C712" s="4" t="s">
        <v>1120</v>
      </c>
      <c r="D712" s="5">
        <v>44889</v>
      </c>
      <c r="E712" s="6" t="s">
        <v>1121</v>
      </c>
      <c r="F712" s="7">
        <v>1512711</v>
      </c>
      <c r="G712" s="6" t="s">
        <v>17</v>
      </c>
      <c r="H712" s="7">
        <v>158835</v>
      </c>
      <c r="I712" s="136">
        <v>6751531</v>
      </c>
      <c r="J712" s="138" t="s">
        <v>1122</v>
      </c>
      <c r="K712" s="139"/>
      <c r="L712" t="str">
        <f t="shared" si="34"/>
        <v>52159</v>
      </c>
      <c r="M712">
        <f t="shared" si="35"/>
        <v>52159</v>
      </c>
      <c r="N712" s="37">
        <f t="shared" si="36"/>
        <v>1512711</v>
      </c>
    </row>
    <row r="713" spans="1:14" x14ac:dyDescent="0.3">
      <c r="A713" s="3">
        <v>1</v>
      </c>
      <c r="B713" s="142"/>
      <c r="C713" s="4" t="s">
        <v>1123</v>
      </c>
      <c r="D713" s="5">
        <v>44886</v>
      </c>
      <c r="E713" s="6" t="s">
        <v>1121</v>
      </c>
      <c r="F713" s="7">
        <v>996241</v>
      </c>
      <c r="G713" s="6" t="s">
        <v>17</v>
      </c>
      <c r="H713" s="7">
        <v>104605</v>
      </c>
      <c r="I713" s="143"/>
      <c r="J713" s="144"/>
      <c r="K713" s="145"/>
      <c r="L713" t="str">
        <f t="shared" si="34"/>
        <v>51968</v>
      </c>
      <c r="M713">
        <f t="shared" si="35"/>
        <v>51968</v>
      </c>
      <c r="N713" s="37">
        <f t="shared" si="36"/>
        <v>996241</v>
      </c>
    </row>
    <row r="714" spans="1:14" x14ac:dyDescent="0.3">
      <c r="A714" s="3">
        <v>1</v>
      </c>
      <c r="B714" s="142"/>
      <c r="C714" s="4" t="s">
        <v>1124</v>
      </c>
      <c r="D714" s="5">
        <v>44893</v>
      </c>
      <c r="E714" s="6" t="s">
        <v>1121</v>
      </c>
      <c r="F714" s="7">
        <v>1365595</v>
      </c>
      <c r="G714" s="6" t="s">
        <v>17</v>
      </c>
      <c r="H714" s="7">
        <v>143387</v>
      </c>
      <c r="I714" s="143"/>
      <c r="J714" s="144"/>
      <c r="K714" s="145"/>
      <c r="L714" t="str">
        <f t="shared" si="34"/>
        <v>53164</v>
      </c>
      <c r="M714">
        <f t="shared" si="35"/>
        <v>53164</v>
      </c>
      <c r="N714" s="37">
        <f t="shared" si="36"/>
        <v>1365595</v>
      </c>
    </row>
    <row r="715" spans="1:14" x14ac:dyDescent="0.3">
      <c r="A715" s="3">
        <v>1</v>
      </c>
      <c r="B715" s="142"/>
      <c r="C715" s="4" t="s">
        <v>1125</v>
      </c>
      <c r="D715" s="5">
        <v>44889</v>
      </c>
      <c r="E715" s="6" t="s">
        <v>1121</v>
      </c>
      <c r="F715" s="7">
        <v>996241</v>
      </c>
      <c r="G715" s="6" t="s">
        <v>17</v>
      </c>
      <c r="H715" s="7">
        <v>104605</v>
      </c>
      <c r="I715" s="143"/>
      <c r="J715" s="144"/>
      <c r="K715" s="145"/>
      <c r="L715" t="str">
        <f t="shared" si="34"/>
        <v>52150</v>
      </c>
      <c r="M715">
        <f t="shared" si="35"/>
        <v>52150</v>
      </c>
      <c r="N715" s="37">
        <f t="shared" si="36"/>
        <v>996241</v>
      </c>
    </row>
    <row r="716" spans="1:14" x14ac:dyDescent="0.3">
      <c r="A716" s="3">
        <v>1</v>
      </c>
      <c r="B716" s="142"/>
      <c r="C716" s="4" t="s">
        <v>1126</v>
      </c>
      <c r="D716" s="5">
        <v>44886</v>
      </c>
      <c r="E716" s="6" t="s">
        <v>1121</v>
      </c>
      <c r="F716" s="7">
        <v>1879767</v>
      </c>
      <c r="G716" s="6" t="s">
        <v>17</v>
      </c>
      <c r="H716" s="7">
        <v>197376</v>
      </c>
      <c r="I716" s="143"/>
      <c r="J716" s="144"/>
      <c r="K716" s="145"/>
      <c r="L716" t="str">
        <f t="shared" si="34"/>
        <v>51969</v>
      </c>
      <c r="M716">
        <f t="shared" si="35"/>
        <v>51969</v>
      </c>
      <c r="N716" s="37">
        <f t="shared" si="36"/>
        <v>1879767</v>
      </c>
    </row>
    <row r="717" spans="1:14" x14ac:dyDescent="0.3">
      <c r="A717" s="3">
        <v>1</v>
      </c>
      <c r="B717" s="135"/>
      <c r="C717" s="4" t="s">
        <v>1127</v>
      </c>
      <c r="D717" s="5">
        <v>44891</v>
      </c>
      <c r="E717" s="6" t="s">
        <v>1121</v>
      </c>
      <c r="F717" s="7">
        <v>793055</v>
      </c>
      <c r="G717" s="6" t="s">
        <v>17</v>
      </c>
      <c r="H717" s="7">
        <v>83271</v>
      </c>
      <c r="I717" s="137"/>
      <c r="J717" s="140"/>
      <c r="K717" s="141"/>
      <c r="L717" t="str">
        <f t="shared" si="34"/>
        <v>53147</v>
      </c>
      <c r="M717">
        <f t="shared" si="35"/>
        <v>53147</v>
      </c>
      <c r="N717" s="37">
        <f t="shared" si="36"/>
        <v>793055</v>
      </c>
    </row>
    <row r="718" spans="1:14" ht="37.6" x14ac:dyDescent="0.3">
      <c r="A718" s="3">
        <v>1</v>
      </c>
      <c r="B718" s="8" t="s">
        <v>1128</v>
      </c>
      <c r="C718" s="4" t="s">
        <v>1129</v>
      </c>
      <c r="D718" s="5">
        <v>44872</v>
      </c>
      <c r="E718" s="6" t="s">
        <v>1121</v>
      </c>
      <c r="F718" s="7">
        <v>2155393</v>
      </c>
      <c r="G718" s="6" t="s">
        <v>17</v>
      </c>
      <c r="H718" s="7">
        <v>226316</v>
      </c>
      <c r="I718" s="11">
        <v>1929077</v>
      </c>
      <c r="J718" s="132" t="s">
        <v>1122</v>
      </c>
      <c r="K718" s="133"/>
      <c r="L718" t="str">
        <f t="shared" si="34"/>
        <v>50312</v>
      </c>
      <c r="M718">
        <f t="shared" si="35"/>
        <v>50312</v>
      </c>
      <c r="N718" s="37">
        <f t="shared" si="36"/>
        <v>2155393</v>
      </c>
    </row>
    <row r="719" spans="1:14" x14ac:dyDescent="0.3">
      <c r="A719" s="3">
        <v>1</v>
      </c>
      <c r="B719" s="134" t="s">
        <v>1130</v>
      </c>
      <c r="C719" s="4" t="s">
        <v>1131</v>
      </c>
      <c r="D719" s="5">
        <v>44884</v>
      </c>
      <c r="E719" s="6" t="s">
        <v>1121</v>
      </c>
      <c r="F719" s="7">
        <v>3404943</v>
      </c>
      <c r="G719" s="6" t="s">
        <v>17</v>
      </c>
      <c r="H719" s="7">
        <v>357519</v>
      </c>
      <c r="I719" s="136">
        <v>4830694</v>
      </c>
      <c r="J719" s="138" t="s">
        <v>1122</v>
      </c>
      <c r="K719" s="139"/>
      <c r="L719" t="str">
        <f t="shared" si="34"/>
        <v>51943</v>
      </c>
      <c r="M719">
        <f t="shared" si="35"/>
        <v>51943</v>
      </c>
      <c r="N719" s="37">
        <f t="shared" si="36"/>
        <v>3404943</v>
      </c>
    </row>
    <row r="720" spans="1:14" x14ac:dyDescent="0.3">
      <c r="A720" s="3">
        <v>1</v>
      </c>
      <c r="B720" s="135"/>
      <c r="C720" s="4" t="s">
        <v>1132</v>
      </c>
      <c r="D720" s="5">
        <v>44889</v>
      </c>
      <c r="E720" s="6" t="s">
        <v>1121</v>
      </c>
      <c r="F720" s="7">
        <v>1992481</v>
      </c>
      <c r="G720" s="6" t="s">
        <v>17</v>
      </c>
      <c r="H720" s="7">
        <v>209211</v>
      </c>
      <c r="I720" s="137"/>
      <c r="J720" s="140"/>
      <c r="K720" s="141"/>
      <c r="L720" t="str">
        <f t="shared" si="34"/>
        <v>52163</v>
      </c>
      <c r="M720">
        <f t="shared" si="35"/>
        <v>52163</v>
      </c>
      <c r="N720" s="37">
        <f t="shared" si="36"/>
        <v>1992481</v>
      </c>
    </row>
    <row r="721" spans="1:14" x14ac:dyDescent="0.3">
      <c r="A721" s="3">
        <v>1</v>
      </c>
      <c r="B721" s="134" t="s">
        <v>1133</v>
      </c>
      <c r="C721" s="4" t="s">
        <v>1134</v>
      </c>
      <c r="D721" s="5">
        <v>44889</v>
      </c>
      <c r="E721" s="6" t="s">
        <v>1121</v>
      </c>
      <c r="F721" s="7">
        <v>1075546</v>
      </c>
      <c r="G721" s="6" t="s">
        <v>17</v>
      </c>
      <c r="H721" s="7">
        <v>112932</v>
      </c>
      <c r="I721" s="136">
        <v>4358483</v>
      </c>
      <c r="J721" s="138" t="s">
        <v>1122</v>
      </c>
      <c r="K721" s="139"/>
      <c r="L721" t="str">
        <f t="shared" si="34"/>
        <v>52145</v>
      </c>
      <c r="M721">
        <f t="shared" si="35"/>
        <v>52145</v>
      </c>
      <c r="N721" s="37">
        <f t="shared" si="36"/>
        <v>1075546</v>
      </c>
    </row>
    <row r="722" spans="1:14" x14ac:dyDescent="0.3">
      <c r="A722" s="3">
        <v>1</v>
      </c>
      <c r="B722" s="142"/>
      <c r="C722" s="4" t="s">
        <v>1135</v>
      </c>
      <c r="D722" s="5">
        <v>44889</v>
      </c>
      <c r="E722" s="6" t="s">
        <v>1121</v>
      </c>
      <c r="F722" s="7">
        <v>1392768</v>
      </c>
      <c r="G722" s="6" t="s">
        <v>17</v>
      </c>
      <c r="H722" s="7">
        <v>146241</v>
      </c>
      <c r="I722" s="143"/>
      <c r="J722" s="144"/>
      <c r="K722" s="145"/>
      <c r="L722" t="str">
        <f t="shared" si="34"/>
        <v>52167</v>
      </c>
      <c r="M722">
        <f t="shared" si="35"/>
        <v>52167</v>
      </c>
      <c r="N722" s="37">
        <f t="shared" si="36"/>
        <v>1392768</v>
      </c>
    </row>
    <row r="723" spans="1:14" x14ac:dyDescent="0.3">
      <c r="A723" s="3">
        <v>1</v>
      </c>
      <c r="B723" s="142"/>
      <c r="C723" s="4" t="s">
        <v>1136</v>
      </c>
      <c r="D723" s="5">
        <v>44889</v>
      </c>
      <c r="E723" s="6" t="s">
        <v>1121</v>
      </c>
      <c r="F723" s="7">
        <v>1199426</v>
      </c>
      <c r="G723" s="6" t="s">
        <v>17</v>
      </c>
      <c r="H723" s="7">
        <v>125940</v>
      </c>
      <c r="I723" s="143"/>
      <c r="J723" s="144"/>
      <c r="K723" s="145"/>
      <c r="L723" t="str">
        <f t="shared" si="34"/>
        <v>52161</v>
      </c>
      <c r="M723">
        <f t="shared" si="35"/>
        <v>52161</v>
      </c>
      <c r="N723" s="37">
        <f t="shared" si="36"/>
        <v>1199426</v>
      </c>
    </row>
    <row r="724" spans="1:14" x14ac:dyDescent="0.3">
      <c r="A724" s="3">
        <v>1</v>
      </c>
      <c r="B724" s="135"/>
      <c r="C724" s="4" t="s">
        <v>1137</v>
      </c>
      <c r="D724" s="5">
        <v>44893</v>
      </c>
      <c r="E724" s="6" t="s">
        <v>1121</v>
      </c>
      <c r="F724" s="7">
        <v>1202073</v>
      </c>
      <c r="G724" s="6" t="s">
        <v>17</v>
      </c>
      <c r="H724" s="7">
        <v>126218</v>
      </c>
      <c r="I724" s="137"/>
      <c r="J724" s="140"/>
      <c r="K724" s="141"/>
      <c r="L724" t="str">
        <f t="shared" si="34"/>
        <v>53163</v>
      </c>
      <c r="M724">
        <f t="shared" si="35"/>
        <v>53163</v>
      </c>
      <c r="N724" s="37">
        <f t="shared" si="36"/>
        <v>1202073</v>
      </c>
    </row>
    <row r="725" spans="1:14" ht="37.6" x14ac:dyDescent="0.3">
      <c r="A725" s="3">
        <v>1</v>
      </c>
      <c r="B725" s="8" t="s">
        <v>1138</v>
      </c>
      <c r="C725" s="4" t="s">
        <v>1139</v>
      </c>
      <c r="D725" s="5">
        <v>44886</v>
      </c>
      <c r="E725" s="6" t="s">
        <v>1121</v>
      </c>
      <c r="F725" s="7">
        <v>1399312</v>
      </c>
      <c r="G725" s="6" t="s">
        <v>17</v>
      </c>
      <c r="H725" s="7">
        <v>146928</v>
      </c>
      <c r="I725" s="11">
        <v>1252384</v>
      </c>
      <c r="J725" s="132" t="s">
        <v>1122</v>
      </c>
      <c r="K725" s="133"/>
      <c r="L725" t="str">
        <f t="shared" si="34"/>
        <v>51980</v>
      </c>
      <c r="M725">
        <f t="shared" si="35"/>
        <v>51980</v>
      </c>
      <c r="N725" s="37">
        <f t="shared" si="36"/>
        <v>1399312</v>
      </c>
    </row>
    <row r="726" spans="1:14" x14ac:dyDescent="0.3">
      <c r="A726" s="3">
        <v>1</v>
      </c>
      <c r="B726" s="134" t="s">
        <v>1140</v>
      </c>
      <c r="C726" s="4" t="s">
        <v>1141</v>
      </c>
      <c r="D726" s="5">
        <v>44889</v>
      </c>
      <c r="E726" s="6" t="s">
        <v>1121</v>
      </c>
      <c r="F726" s="7">
        <v>1392768</v>
      </c>
      <c r="G726" s="6" t="s">
        <v>17</v>
      </c>
      <c r="H726" s="7">
        <v>146241</v>
      </c>
      <c r="I726" s="136">
        <v>4347303</v>
      </c>
      <c r="J726" s="138" t="s">
        <v>1122</v>
      </c>
      <c r="K726" s="139"/>
      <c r="L726" t="str">
        <f t="shared" si="34"/>
        <v>52165</v>
      </c>
      <c r="M726">
        <f t="shared" si="35"/>
        <v>52165</v>
      </c>
      <c r="N726" s="37">
        <f t="shared" si="36"/>
        <v>1392768</v>
      </c>
    </row>
    <row r="727" spans="1:14" x14ac:dyDescent="0.3">
      <c r="A727" s="3">
        <v>1</v>
      </c>
      <c r="B727" s="142"/>
      <c r="C727" s="4" t="s">
        <v>1142</v>
      </c>
      <c r="D727" s="5">
        <v>44889</v>
      </c>
      <c r="E727" s="6" t="s">
        <v>1121</v>
      </c>
      <c r="F727" s="7">
        <v>2274972</v>
      </c>
      <c r="G727" s="6" t="s">
        <v>17</v>
      </c>
      <c r="H727" s="7">
        <v>238872</v>
      </c>
      <c r="I727" s="143"/>
      <c r="J727" s="144"/>
      <c r="K727" s="145"/>
      <c r="L727" t="str">
        <f t="shared" si="34"/>
        <v>52156</v>
      </c>
      <c r="M727">
        <f t="shared" si="35"/>
        <v>52156</v>
      </c>
      <c r="N727" s="37">
        <f t="shared" si="36"/>
        <v>2274972</v>
      </c>
    </row>
    <row r="728" spans="1:14" x14ac:dyDescent="0.3">
      <c r="A728" s="3">
        <v>1</v>
      </c>
      <c r="B728" s="135"/>
      <c r="C728" s="4" t="s">
        <v>1143</v>
      </c>
      <c r="D728" s="5">
        <v>44894</v>
      </c>
      <c r="E728" s="6" t="s">
        <v>1121</v>
      </c>
      <c r="F728" s="7">
        <v>1189582</v>
      </c>
      <c r="G728" s="6" t="s">
        <v>17</v>
      </c>
      <c r="H728" s="7">
        <v>124906</v>
      </c>
      <c r="I728" s="137"/>
      <c r="J728" s="140"/>
      <c r="K728" s="141"/>
      <c r="L728" t="str">
        <f t="shared" si="34"/>
        <v>53214</v>
      </c>
      <c r="M728">
        <f t="shared" si="35"/>
        <v>53214</v>
      </c>
      <c r="N728" s="37">
        <f t="shared" si="36"/>
        <v>1189582</v>
      </c>
    </row>
    <row r="729" spans="1:14" x14ac:dyDescent="0.3">
      <c r="A729" s="3">
        <v>1</v>
      </c>
      <c r="B729" s="134" t="s">
        <v>1144</v>
      </c>
      <c r="C729" s="4" t="s">
        <v>1145</v>
      </c>
      <c r="D729" s="5">
        <v>44898</v>
      </c>
      <c r="E729" s="6" t="s">
        <v>1121</v>
      </c>
      <c r="F729" s="7">
        <v>2649238</v>
      </c>
      <c r="G729" s="6" t="s">
        <v>17</v>
      </c>
      <c r="H729" s="7">
        <v>278170</v>
      </c>
      <c r="I729" s="136">
        <v>59965114</v>
      </c>
      <c r="J729" s="138" t="s">
        <v>1122</v>
      </c>
      <c r="K729" s="139"/>
      <c r="L729" t="str">
        <f t="shared" si="34"/>
        <v>54314</v>
      </c>
      <c r="M729">
        <f t="shared" si="35"/>
        <v>54314</v>
      </c>
      <c r="N729" s="37">
        <f t="shared" si="36"/>
        <v>2649238</v>
      </c>
    </row>
    <row r="730" spans="1:14" x14ac:dyDescent="0.3">
      <c r="A730" s="3">
        <v>1</v>
      </c>
      <c r="B730" s="142"/>
      <c r="C730" s="4" t="s">
        <v>1146</v>
      </c>
      <c r="D730" s="5">
        <v>44901</v>
      </c>
      <c r="E730" s="6" t="s">
        <v>1121</v>
      </c>
      <c r="F730" s="7">
        <v>1992317</v>
      </c>
      <c r="G730" s="6" t="s">
        <v>17</v>
      </c>
      <c r="H730" s="7">
        <v>209193</v>
      </c>
      <c r="I730" s="143"/>
      <c r="J730" s="144"/>
      <c r="K730" s="145"/>
      <c r="L730" t="str">
        <f t="shared" si="34"/>
        <v>54425</v>
      </c>
      <c r="M730">
        <f t="shared" si="35"/>
        <v>54425</v>
      </c>
      <c r="N730" s="37">
        <f t="shared" si="36"/>
        <v>1992317</v>
      </c>
    </row>
    <row r="731" spans="1:14" x14ac:dyDescent="0.3">
      <c r="A731" s="3">
        <v>1</v>
      </c>
      <c r="B731" s="142"/>
      <c r="C731" s="4" t="s">
        <v>1147</v>
      </c>
      <c r="D731" s="5">
        <v>44900</v>
      </c>
      <c r="E731" s="6" t="s">
        <v>1121</v>
      </c>
      <c r="F731" s="7">
        <v>1780311</v>
      </c>
      <c r="G731" s="6" t="s">
        <v>17</v>
      </c>
      <c r="H731" s="7">
        <v>186933</v>
      </c>
      <c r="I731" s="143"/>
      <c r="J731" s="144"/>
      <c r="K731" s="145"/>
      <c r="L731" t="str">
        <f t="shared" si="34"/>
        <v>54338</v>
      </c>
      <c r="M731">
        <f t="shared" si="35"/>
        <v>54338</v>
      </c>
      <c r="N731" s="37">
        <f t="shared" si="36"/>
        <v>1780311</v>
      </c>
    </row>
    <row r="732" spans="1:14" x14ac:dyDescent="0.3">
      <c r="A732" s="3">
        <v>1</v>
      </c>
      <c r="B732" s="142"/>
      <c r="C732" s="4" t="s">
        <v>1148</v>
      </c>
      <c r="D732" s="5">
        <v>44909</v>
      </c>
      <c r="E732" s="6" t="s">
        <v>1121</v>
      </c>
      <c r="F732" s="7">
        <v>1507048</v>
      </c>
      <c r="G732" s="6" t="s">
        <v>17</v>
      </c>
      <c r="H732" s="7">
        <v>158240</v>
      </c>
      <c r="I732" s="143"/>
      <c r="J732" s="144"/>
      <c r="K732" s="145"/>
      <c r="L732" t="str">
        <f t="shared" si="34"/>
        <v>55462</v>
      </c>
      <c r="M732">
        <f t="shared" si="35"/>
        <v>55462</v>
      </c>
      <c r="N732" s="37">
        <f t="shared" si="36"/>
        <v>1507048</v>
      </c>
    </row>
    <row r="733" spans="1:14" x14ac:dyDescent="0.3">
      <c r="A733" s="3">
        <v>1</v>
      </c>
      <c r="B733" s="142"/>
      <c r="C733" s="4" t="s">
        <v>1149</v>
      </c>
      <c r="D733" s="5">
        <v>44909</v>
      </c>
      <c r="E733" s="6" t="s">
        <v>1121</v>
      </c>
      <c r="F733" s="7">
        <v>2362028</v>
      </c>
      <c r="G733" s="6" t="s">
        <v>17</v>
      </c>
      <c r="H733" s="7">
        <v>248013</v>
      </c>
      <c r="I733" s="143"/>
      <c r="J733" s="144"/>
      <c r="K733" s="145"/>
      <c r="L733" t="str">
        <f t="shared" si="34"/>
        <v>55460</v>
      </c>
      <c r="M733">
        <f t="shared" si="35"/>
        <v>55460</v>
      </c>
      <c r="N733" s="37">
        <f t="shared" si="36"/>
        <v>2362028</v>
      </c>
    </row>
    <row r="734" spans="1:14" x14ac:dyDescent="0.3">
      <c r="A734" s="3">
        <v>1</v>
      </c>
      <c r="B734" s="142"/>
      <c r="C734" s="4" t="s">
        <v>1150</v>
      </c>
      <c r="D734" s="5">
        <v>44914</v>
      </c>
      <c r="E734" s="6" t="s">
        <v>1121</v>
      </c>
      <c r="F734" s="7">
        <v>983530</v>
      </c>
      <c r="G734" s="6" t="s">
        <v>17</v>
      </c>
      <c r="H734" s="7">
        <v>103271</v>
      </c>
      <c r="I734" s="143"/>
      <c r="J734" s="144"/>
      <c r="K734" s="145"/>
      <c r="L734" t="str">
        <f t="shared" si="34"/>
        <v>56029</v>
      </c>
      <c r="M734">
        <f t="shared" si="35"/>
        <v>56029</v>
      </c>
      <c r="N734" s="37">
        <f t="shared" si="36"/>
        <v>983530</v>
      </c>
    </row>
    <row r="735" spans="1:14" x14ac:dyDescent="0.3">
      <c r="A735" s="3">
        <v>1</v>
      </c>
      <c r="B735" s="142"/>
      <c r="C735" s="4" t="s">
        <v>1151</v>
      </c>
      <c r="D735" s="5">
        <v>44914</v>
      </c>
      <c r="E735" s="6" t="s">
        <v>1121</v>
      </c>
      <c r="F735" s="7">
        <v>941221</v>
      </c>
      <c r="G735" s="6" t="s">
        <v>17</v>
      </c>
      <c r="H735" s="7">
        <v>98828</v>
      </c>
      <c r="I735" s="143"/>
      <c r="J735" s="144"/>
      <c r="K735" s="145"/>
      <c r="L735" t="str">
        <f t="shared" si="34"/>
        <v>56110</v>
      </c>
      <c r="M735">
        <f t="shared" si="35"/>
        <v>56110</v>
      </c>
      <c r="N735" s="37">
        <f t="shared" si="36"/>
        <v>941221</v>
      </c>
    </row>
    <row r="736" spans="1:14" x14ac:dyDescent="0.3">
      <c r="A736" s="3">
        <v>1</v>
      </c>
      <c r="B736" s="142"/>
      <c r="C736" s="4" t="s">
        <v>1152</v>
      </c>
      <c r="D736" s="5">
        <v>44900</v>
      </c>
      <c r="E736" s="6" t="s">
        <v>1121</v>
      </c>
      <c r="F736" s="7">
        <v>1752596</v>
      </c>
      <c r="G736" s="6" t="s">
        <v>17</v>
      </c>
      <c r="H736" s="7">
        <v>184023</v>
      </c>
      <c r="I736" s="143"/>
      <c r="J736" s="144"/>
      <c r="K736" s="145"/>
      <c r="L736" t="str">
        <f t="shared" si="34"/>
        <v>54339</v>
      </c>
      <c r="M736">
        <f t="shared" si="35"/>
        <v>54339</v>
      </c>
      <c r="N736" s="37">
        <f t="shared" si="36"/>
        <v>1752596</v>
      </c>
    </row>
    <row r="737" spans="1:14" x14ac:dyDescent="0.3">
      <c r="A737" s="3">
        <v>1</v>
      </c>
      <c r="B737" s="142"/>
      <c r="C737" s="4" t="s">
        <v>1153</v>
      </c>
      <c r="D737" s="5">
        <v>44910</v>
      </c>
      <c r="E737" s="6" t="s">
        <v>1121</v>
      </c>
      <c r="F737" s="7">
        <v>1168452</v>
      </c>
      <c r="G737" s="6" t="s">
        <v>17</v>
      </c>
      <c r="H737" s="7">
        <v>122687</v>
      </c>
      <c r="I737" s="143"/>
      <c r="J737" s="144"/>
      <c r="K737" s="145"/>
      <c r="L737" t="str">
        <f t="shared" si="34"/>
        <v>55879</v>
      </c>
      <c r="M737">
        <f t="shared" si="35"/>
        <v>55879</v>
      </c>
      <c r="N737" s="37">
        <f t="shared" si="36"/>
        <v>1168452</v>
      </c>
    </row>
    <row r="738" spans="1:14" x14ac:dyDescent="0.3">
      <c r="A738" s="3">
        <v>1</v>
      </c>
      <c r="B738" s="142"/>
      <c r="C738" s="4" t="s">
        <v>1154</v>
      </c>
      <c r="D738" s="5">
        <v>44910</v>
      </c>
      <c r="E738" s="6" t="s">
        <v>1121</v>
      </c>
      <c r="F738" s="7">
        <v>1045084</v>
      </c>
      <c r="G738" s="6" t="s">
        <v>17</v>
      </c>
      <c r="H738" s="7">
        <v>109734</v>
      </c>
      <c r="I738" s="143"/>
      <c r="J738" s="144"/>
      <c r="K738" s="145"/>
      <c r="L738" t="str">
        <f t="shared" si="34"/>
        <v>55855</v>
      </c>
      <c r="M738">
        <f t="shared" si="35"/>
        <v>55855</v>
      </c>
      <c r="N738" s="37">
        <f t="shared" si="36"/>
        <v>1045084</v>
      </c>
    </row>
    <row r="739" spans="1:14" x14ac:dyDescent="0.3">
      <c r="A739" s="3">
        <v>1</v>
      </c>
      <c r="B739" s="142"/>
      <c r="C739" s="4" t="s">
        <v>1155</v>
      </c>
      <c r="D739" s="5">
        <v>44914</v>
      </c>
      <c r="E739" s="6" t="s">
        <v>1121</v>
      </c>
      <c r="F739" s="7">
        <v>786823</v>
      </c>
      <c r="G739" s="6" t="s">
        <v>17</v>
      </c>
      <c r="H739" s="7">
        <v>82616</v>
      </c>
      <c r="I739" s="143"/>
      <c r="J739" s="144"/>
      <c r="K739" s="145"/>
      <c r="L739" t="str">
        <f t="shared" si="34"/>
        <v>56027</v>
      </c>
      <c r="M739">
        <f t="shared" si="35"/>
        <v>56027</v>
      </c>
      <c r="N739" s="37">
        <f t="shared" si="36"/>
        <v>786823</v>
      </c>
    </row>
    <row r="740" spans="1:14" x14ac:dyDescent="0.3">
      <c r="A740" s="3">
        <v>1</v>
      </c>
      <c r="B740" s="142"/>
      <c r="C740" s="4" t="s">
        <v>1156</v>
      </c>
      <c r="D740" s="5">
        <v>44914</v>
      </c>
      <c r="E740" s="6" t="s">
        <v>1121</v>
      </c>
      <c r="F740" s="7">
        <v>491765</v>
      </c>
      <c r="G740" s="6" t="s">
        <v>17</v>
      </c>
      <c r="H740" s="7">
        <v>51635</v>
      </c>
      <c r="I740" s="143"/>
      <c r="J740" s="144"/>
      <c r="K740" s="145"/>
      <c r="L740" t="str">
        <f t="shared" si="34"/>
        <v>56028</v>
      </c>
      <c r="M740">
        <f t="shared" si="35"/>
        <v>56028</v>
      </c>
      <c r="N740" s="37">
        <f t="shared" si="36"/>
        <v>491765</v>
      </c>
    </row>
    <row r="741" spans="1:14" x14ac:dyDescent="0.3">
      <c r="A741" s="3">
        <v>1</v>
      </c>
      <c r="B741" s="142"/>
      <c r="C741" s="4" t="s">
        <v>1157</v>
      </c>
      <c r="D741" s="5">
        <v>44917</v>
      </c>
      <c r="E741" s="6" t="s">
        <v>1121</v>
      </c>
      <c r="F741" s="7">
        <v>2021085</v>
      </c>
      <c r="G741" s="6" t="s">
        <v>17</v>
      </c>
      <c r="H741" s="7">
        <v>212214</v>
      </c>
      <c r="I741" s="143"/>
      <c r="J741" s="144"/>
      <c r="K741" s="145"/>
      <c r="L741" t="str">
        <f t="shared" si="34"/>
        <v>56282</v>
      </c>
      <c r="M741">
        <f t="shared" si="35"/>
        <v>56282</v>
      </c>
      <c r="N741" s="37">
        <f t="shared" si="36"/>
        <v>2021085</v>
      </c>
    </row>
    <row r="742" spans="1:14" x14ac:dyDescent="0.3">
      <c r="A742" s="3">
        <v>1</v>
      </c>
      <c r="B742" s="142"/>
      <c r="C742" s="4" t="s">
        <v>1158</v>
      </c>
      <c r="D742" s="5">
        <v>44922</v>
      </c>
      <c r="E742" s="6" t="s">
        <v>1121</v>
      </c>
      <c r="F742" s="7">
        <v>2073097</v>
      </c>
      <c r="G742" s="6" t="s">
        <v>17</v>
      </c>
      <c r="H742" s="7">
        <v>217675</v>
      </c>
      <c r="I742" s="143"/>
      <c r="J742" s="144"/>
      <c r="K742" s="145"/>
      <c r="L742" t="str">
        <f t="shared" si="34"/>
        <v>56999</v>
      </c>
      <c r="M742">
        <f t="shared" si="35"/>
        <v>56999</v>
      </c>
      <c r="N742" s="37">
        <f t="shared" si="36"/>
        <v>2073097</v>
      </c>
    </row>
    <row r="743" spans="1:14" x14ac:dyDescent="0.3">
      <c r="A743" s="3">
        <v>1</v>
      </c>
      <c r="B743" s="142"/>
      <c r="C743" s="4" t="s">
        <v>1159</v>
      </c>
      <c r="D743" s="5">
        <v>44909</v>
      </c>
      <c r="E743" s="6" t="s">
        <v>1121</v>
      </c>
      <c r="F743" s="7">
        <v>2393431</v>
      </c>
      <c r="G743" s="6" t="s">
        <v>17</v>
      </c>
      <c r="H743" s="7">
        <v>251310</v>
      </c>
      <c r="I743" s="143"/>
      <c r="J743" s="144"/>
      <c r="K743" s="145"/>
      <c r="L743" t="str">
        <f t="shared" si="34"/>
        <v>55461</v>
      </c>
      <c r="M743">
        <f t="shared" si="35"/>
        <v>55461</v>
      </c>
      <c r="N743" s="37">
        <f t="shared" si="36"/>
        <v>2393431</v>
      </c>
    </row>
    <row r="744" spans="1:14" x14ac:dyDescent="0.3">
      <c r="A744" s="3">
        <v>1</v>
      </c>
      <c r="B744" s="142"/>
      <c r="C744" s="4" t="s">
        <v>1160</v>
      </c>
      <c r="D744" s="5">
        <v>44908</v>
      </c>
      <c r="E744" s="6" t="s">
        <v>1121</v>
      </c>
      <c r="F744" s="7">
        <v>1352196</v>
      </c>
      <c r="G744" s="6" t="s">
        <v>17</v>
      </c>
      <c r="H744" s="7">
        <v>141981</v>
      </c>
      <c r="I744" s="143"/>
      <c r="J744" s="144"/>
      <c r="K744" s="145"/>
      <c r="L744" t="str">
        <f t="shared" si="34"/>
        <v>55382</v>
      </c>
      <c r="M744">
        <f t="shared" si="35"/>
        <v>55382</v>
      </c>
      <c r="N744" s="37">
        <f t="shared" si="36"/>
        <v>1352196</v>
      </c>
    </row>
    <row r="745" spans="1:14" x14ac:dyDescent="0.3">
      <c r="A745" s="3">
        <v>1</v>
      </c>
      <c r="B745" s="142"/>
      <c r="C745" s="4" t="s">
        <v>1161</v>
      </c>
      <c r="D745" s="5">
        <v>44912</v>
      </c>
      <c r="E745" s="6" t="s">
        <v>1121</v>
      </c>
      <c r="F745" s="7">
        <v>2164338</v>
      </c>
      <c r="G745" s="6" t="s">
        <v>17</v>
      </c>
      <c r="H745" s="7">
        <v>227255</v>
      </c>
      <c r="I745" s="143"/>
      <c r="J745" s="144"/>
      <c r="K745" s="145"/>
      <c r="L745" t="str">
        <f t="shared" si="34"/>
        <v>56013</v>
      </c>
      <c r="M745">
        <f t="shared" si="35"/>
        <v>56013</v>
      </c>
      <c r="N745" s="37">
        <f t="shared" si="36"/>
        <v>2164338</v>
      </c>
    </row>
    <row r="746" spans="1:14" x14ac:dyDescent="0.3">
      <c r="A746" s="3">
        <v>1</v>
      </c>
      <c r="B746" s="142"/>
      <c r="C746" s="4" t="s">
        <v>1162</v>
      </c>
      <c r="D746" s="5">
        <v>44914</v>
      </c>
      <c r="E746" s="6" t="s">
        <v>1121</v>
      </c>
      <c r="F746" s="7">
        <v>983530</v>
      </c>
      <c r="G746" s="6" t="s">
        <v>17</v>
      </c>
      <c r="H746" s="7">
        <v>103271</v>
      </c>
      <c r="I746" s="143"/>
      <c r="J746" s="144"/>
      <c r="K746" s="145"/>
      <c r="L746" t="str">
        <f t="shared" si="34"/>
        <v>56021</v>
      </c>
      <c r="M746">
        <f t="shared" si="35"/>
        <v>56021</v>
      </c>
      <c r="N746" s="37">
        <f t="shared" si="36"/>
        <v>983530</v>
      </c>
    </row>
    <row r="747" spans="1:14" x14ac:dyDescent="0.3">
      <c r="A747" s="3">
        <v>1</v>
      </c>
      <c r="B747" s="142"/>
      <c r="C747" s="4" t="s">
        <v>1163</v>
      </c>
      <c r="D747" s="5">
        <v>44917</v>
      </c>
      <c r="E747" s="6" t="s">
        <v>1121</v>
      </c>
      <c r="F747" s="7">
        <v>1665657</v>
      </c>
      <c r="G747" s="6" t="s">
        <v>17</v>
      </c>
      <c r="H747" s="7">
        <v>174894</v>
      </c>
      <c r="I747" s="143"/>
      <c r="J747" s="144"/>
      <c r="K747" s="145"/>
      <c r="L747" t="str">
        <f t="shared" si="34"/>
        <v>56456</v>
      </c>
      <c r="M747">
        <f t="shared" si="35"/>
        <v>56456</v>
      </c>
      <c r="N747" s="37">
        <f t="shared" si="36"/>
        <v>1665657</v>
      </c>
    </row>
    <row r="748" spans="1:14" x14ac:dyDescent="0.3">
      <c r="A748" s="3">
        <v>1</v>
      </c>
      <c r="B748" s="142"/>
      <c r="C748" s="4" t="s">
        <v>1164</v>
      </c>
      <c r="D748" s="5">
        <v>44900</v>
      </c>
      <c r="E748" s="6" t="s">
        <v>1121</v>
      </c>
      <c r="F748" s="7">
        <v>2950603</v>
      </c>
      <c r="G748" s="6" t="s">
        <v>17</v>
      </c>
      <c r="H748" s="7">
        <v>309813</v>
      </c>
      <c r="I748" s="143"/>
      <c r="J748" s="144"/>
      <c r="K748" s="145"/>
      <c r="L748" t="str">
        <f t="shared" si="34"/>
        <v>54345</v>
      </c>
      <c r="M748">
        <f t="shared" si="35"/>
        <v>54345</v>
      </c>
      <c r="N748" s="37">
        <f t="shared" si="36"/>
        <v>2950603</v>
      </c>
    </row>
    <row r="749" spans="1:14" x14ac:dyDescent="0.3">
      <c r="A749" s="3">
        <v>1</v>
      </c>
      <c r="B749" s="142"/>
      <c r="C749" s="4" t="s">
        <v>1165</v>
      </c>
      <c r="D749" s="5">
        <v>44914</v>
      </c>
      <c r="E749" s="6" t="s">
        <v>1121</v>
      </c>
      <c r="F749" s="7">
        <v>590117</v>
      </c>
      <c r="G749" s="6" t="s">
        <v>17</v>
      </c>
      <c r="H749" s="7">
        <v>61962</v>
      </c>
      <c r="I749" s="143"/>
      <c r="J749" s="144"/>
      <c r="K749" s="145"/>
      <c r="L749" t="str">
        <f t="shared" si="34"/>
        <v>56026</v>
      </c>
      <c r="M749">
        <f t="shared" si="35"/>
        <v>56026</v>
      </c>
      <c r="N749" s="37">
        <f t="shared" si="36"/>
        <v>590117</v>
      </c>
    </row>
    <row r="750" spans="1:14" x14ac:dyDescent="0.3">
      <c r="A750" s="3">
        <v>1</v>
      </c>
      <c r="B750" s="142"/>
      <c r="C750" s="4" t="s">
        <v>1166</v>
      </c>
      <c r="D750" s="5">
        <v>44916</v>
      </c>
      <c r="E750" s="6" t="s">
        <v>1121</v>
      </c>
      <c r="F750" s="7">
        <v>1332993</v>
      </c>
      <c r="G750" s="6" t="s">
        <v>17</v>
      </c>
      <c r="H750" s="7">
        <v>139964</v>
      </c>
      <c r="I750" s="143"/>
      <c r="J750" s="144"/>
      <c r="K750" s="145"/>
      <c r="L750" t="str">
        <f t="shared" si="34"/>
        <v>56225</v>
      </c>
      <c r="M750">
        <f t="shared" si="35"/>
        <v>56225</v>
      </c>
      <c r="N750" s="37">
        <f t="shared" si="36"/>
        <v>1332993</v>
      </c>
    </row>
    <row r="751" spans="1:14" x14ac:dyDescent="0.3">
      <c r="A751" s="3">
        <v>1</v>
      </c>
      <c r="B751" s="142"/>
      <c r="C751" s="4" t="s">
        <v>1167</v>
      </c>
      <c r="D751" s="5">
        <v>44896</v>
      </c>
      <c r="E751" s="6" t="s">
        <v>1121</v>
      </c>
      <c r="F751" s="7">
        <v>2916972</v>
      </c>
      <c r="G751" s="6" t="s">
        <v>17</v>
      </c>
      <c r="H751" s="7">
        <v>306282</v>
      </c>
      <c r="I751" s="143"/>
      <c r="J751" s="144"/>
      <c r="K751" s="145"/>
      <c r="L751" t="str">
        <f t="shared" si="34"/>
        <v>53812</v>
      </c>
      <c r="M751">
        <f t="shared" si="35"/>
        <v>53812</v>
      </c>
      <c r="N751" s="37">
        <f t="shared" si="36"/>
        <v>2916972</v>
      </c>
    </row>
    <row r="752" spans="1:14" x14ac:dyDescent="0.3">
      <c r="A752" s="3">
        <v>1</v>
      </c>
      <c r="B752" s="142"/>
      <c r="C752" s="4" t="s">
        <v>1168</v>
      </c>
      <c r="D752" s="5">
        <v>44918</v>
      </c>
      <c r="E752" s="6" t="s">
        <v>1121</v>
      </c>
      <c r="F752" s="7">
        <v>1707965</v>
      </c>
      <c r="G752" s="6" t="s">
        <v>17</v>
      </c>
      <c r="H752" s="7">
        <v>179336</v>
      </c>
      <c r="I752" s="143"/>
      <c r="J752" s="144"/>
      <c r="K752" s="145"/>
      <c r="L752" t="str">
        <f t="shared" si="34"/>
        <v>56688</v>
      </c>
      <c r="M752">
        <f t="shared" si="35"/>
        <v>56688</v>
      </c>
      <c r="N752" s="37">
        <f t="shared" si="36"/>
        <v>1707965</v>
      </c>
    </row>
    <row r="753" spans="1:14" x14ac:dyDescent="0.3">
      <c r="A753" s="3">
        <v>1</v>
      </c>
      <c r="B753" s="142"/>
      <c r="C753" s="4" t="s">
        <v>1169</v>
      </c>
      <c r="D753" s="5">
        <v>44904</v>
      </c>
      <c r="E753" s="6" t="s">
        <v>1121</v>
      </c>
      <c r="F753" s="7">
        <v>1168452</v>
      </c>
      <c r="G753" s="6" t="s">
        <v>17</v>
      </c>
      <c r="H753" s="7">
        <v>122687</v>
      </c>
      <c r="I753" s="143"/>
      <c r="J753" s="144"/>
      <c r="K753" s="145"/>
      <c r="L753" t="str">
        <f t="shared" si="34"/>
        <v>55177</v>
      </c>
      <c r="M753">
        <f t="shared" si="35"/>
        <v>55177</v>
      </c>
      <c r="N753" s="37">
        <f t="shared" si="36"/>
        <v>1168452</v>
      </c>
    </row>
    <row r="754" spans="1:14" x14ac:dyDescent="0.3">
      <c r="A754" s="3">
        <v>1</v>
      </c>
      <c r="B754" s="142"/>
      <c r="C754" s="4" t="s">
        <v>1170</v>
      </c>
      <c r="D754" s="5">
        <v>44910</v>
      </c>
      <c r="E754" s="6" t="s">
        <v>1121</v>
      </c>
      <c r="F754" s="7">
        <v>2329669</v>
      </c>
      <c r="G754" s="6" t="s">
        <v>17</v>
      </c>
      <c r="H754" s="7">
        <v>244615</v>
      </c>
      <c r="I754" s="143"/>
      <c r="J754" s="144"/>
      <c r="K754" s="145"/>
      <c r="L754" t="str">
        <f t="shared" si="34"/>
        <v>55851</v>
      </c>
      <c r="M754">
        <f t="shared" si="35"/>
        <v>55851</v>
      </c>
      <c r="N754" s="37">
        <f t="shared" si="36"/>
        <v>2329669</v>
      </c>
    </row>
    <row r="755" spans="1:14" x14ac:dyDescent="0.3">
      <c r="A755" s="3">
        <v>1</v>
      </c>
      <c r="B755" s="142"/>
      <c r="C755" s="4" t="s">
        <v>1171</v>
      </c>
      <c r="D755" s="5">
        <v>44914</v>
      </c>
      <c r="E755" s="6" t="s">
        <v>1121</v>
      </c>
      <c r="F755" s="7">
        <v>983530</v>
      </c>
      <c r="G755" s="6" t="s">
        <v>17</v>
      </c>
      <c r="H755" s="7">
        <v>103271</v>
      </c>
      <c r="I755" s="143"/>
      <c r="J755" s="144"/>
      <c r="K755" s="145"/>
      <c r="L755" t="str">
        <f t="shared" si="34"/>
        <v>56024</v>
      </c>
      <c r="M755">
        <f t="shared" si="35"/>
        <v>56024</v>
      </c>
      <c r="N755" s="37">
        <f t="shared" si="36"/>
        <v>983530</v>
      </c>
    </row>
    <row r="756" spans="1:14" x14ac:dyDescent="0.3">
      <c r="A756" s="3">
        <v>1</v>
      </c>
      <c r="B756" s="142"/>
      <c r="C756" s="4" t="s">
        <v>1172</v>
      </c>
      <c r="D756" s="5">
        <v>44908</v>
      </c>
      <c r="E756" s="6" t="s">
        <v>1121</v>
      </c>
      <c r="F756" s="7">
        <v>1226119</v>
      </c>
      <c r="G756" s="6" t="s">
        <v>17</v>
      </c>
      <c r="H756" s="7">
        <v>128742</v>
      </c>
      <c r="I756" s="143"/>
      <c r="J756" s="144"/>
      <c r="K756" s="145"/>
      <c r="L756" t="str">
        <f t="shared" si="34"/>
        <v>55387</v>
      </c>
      <c r="M756">
        <f t="shared" si="35"/>
        <v>55387</v>
      </c>
      <c r="N756" s="37">
        <f t="shared" si="36"/>
        <v>1226119</v>
      </c>
    </row>
    <row r="757" spans="1:14" x14ac:dyDescent="0.3">
      <c r="A757" s="3">
        <v>1</v>
      </c>
      <c r="B757" s="142"/>
      <c r="C757" s="4" t="s">
        <v>1173</v>
      </c>
      <c r="D757" s="5">
        <v>44914</v>
      </c>
      <c r="E757" s="6" t="s">
        <v>1121</v>
      </c>
      <c r="F757" s="7">
        <v>931972</v>
      </c>
      <c r="G757" s="6" t="s">
        <v>17</v>
      </c>
      <c r="H757" s="7">
        <v>97857</v>
      </c>
      <c r="I757" s="143"/>
      <c r="J757" s="144"/>
      <c r="K757" s="145"/>
      <c r="L757" t="str">
        <f t="shared" si="34"/>
        <v>56111</v>
      </c>
      <c r="M757">
        <f t="shared" si="35"/>
        <v>56111</v>
      </c>
      <c r="N757" s="37">
        <f t="shared" si="36"/>
        <v>931972</v>
      </c>
    </row>
    <row r="758" spans="1:14" x14ac:dyDescent="0.3">
      <c r="A758" s="3">
        <v>1</v>
      </c>
      <c r="B758" s="142"/>
      <c r="C758" s="4" t="s">
        <v>1174</v>
      </c>
      <c r="D758" s="5">
        <v>44923</v>
      </c>
      <c r="E758" s="6" t="s">
        <v>1121</v>
      </c>
      <c r="F758" s="7">
        <v>2290508</v>
      </c>
      <c r="G758" s="6" t="s">
        <v>17</v>
      </c>
      <c r="H758" s="7">
        <v>240503</v>
      </c>
      <c r="I758" s="143"/>
      <c r="J758" s="144"/>
      <c r="K758" s="145"/>
      <c r="L758" t="str">
        <f t="shared" si="34"/>
        <v>57068</v>
      </c>
      <c r="M758">
        <f t="shared" si="35"/>
        <v>57068</v>
      </c>
      <c r="N758" s="37">
        <f t="shared" si="36"/>
        <v>2290508</v>
      </c>
    </row>
    <row r="759" spans="1:14" x14ac:dyDescent="0.3">
      <c r="A759" s="3">
        <v>1</v>
      </c>
      <c r="B759" s="142"/>
      <c r="C759" s="4" t="s">
        <v>1175</v>
      </c>
      <c r="D759" s="5">
        <v>44915</v>
      </c>
      <c r="E759" s="6" t="s">
        <v>1121</v>
      </c>
      <c r="F759" s="7">
        <v>1664837</v>
      </c>
      <c r="G759" s="6" t="s">
        <v>17</v>
      </c>
      <c r="H759" s="7">
        <v>174808</v>
      </c>
      <c r="I759" s="143"/>
      <c r="J759" s="144"/>
      <c r="K759" s="145"/>
      <c r="L759" t="str">
        <f t="shared" si="34"/>
        <v>56113</v>
      </c>
      <c r="M759">
        <f t="shared" si="35"/>
        <v>56113</v>
      </c>
      <c r="N759" s="37">
        <f t="shared" si="36"/>
        <v>1664837</v>
      </c>
    </row>
    <row r="760" spans="1:14" x14ac:dyDescent="0.3">
      <c r="A760" s="3">
        <v>1</v>
      </c>
      <c r="B760" s="142"/>
      <c r="C760" s="4" t="s">
        <v>1176</v>
      </c>
      <c r="D760" s="5">
        <v>44914</v>
      </c>
      <c r="E760" s="6" t="s">
        <v>1121</v>
      </c>
      <c r="F760" s="7">
        <v>983530</v>
      </c>
      <c r="G760" s="6" t="s">
        <v>17</v>
      </c>
      <c r="H760" s="7">
        <v>103271</v>
      </c>
      <c r="I760" s="143"/>
      <c r="J760" s="144"/>
      <c r="K760" s="145"/>
      <c r="L760" t="str">
        <f t="shared" si="34"/>
        <v>56025</v>
      </c>
      <c r="M760">
        <f t="shared" si="35"/>
        <v>56025</v>
      </c>
      <c r="N760" s="37">
        <f t="shared" si="36"/>
        <v>983530</v>
      </c>
    </row>
    <row r="761" spans="1:14" x14ac:dyDescent="0.3">
      <c r="A761" s="3">
        <v>1</v>
      </c>
      <c r="B761" s="142"/>
      <c r="C761" s="4" t="s">
        <v>1177</v>
      </c>
      <c r="D761" s="5">
        <v>44909</v>
      </c>
      <c r="E761" s="6" t="s">
        <v>1121</v>
      </c>
      <c r="F761" s="7">
        <v>1680625</v>
      </c>
      <c r="G761" s="6" t="s">
        <v>17</v>
      </c>
      <c r="H761" s="7">
        <v>176466</v>
      </c>
      <c r="I761" s="143"/>
      <c r="J761" s="144"/>
      <c r="K761" s="145"/>
      <c r="L761" t="str">
        <f t="shared" si="34"/>
        <v>55457</v>
      </c>
      <c r="M761">
        <f t="shared" si="35"/>
        <v>55457</v>
      </c>
      <c r="N761" s="37">
        <f t="shared" si="36"/>
        <v>1680625</v>
      </c>
    </row>
    <row r="762" spans="1:14" x14ac:dyDescent="0.3">
      <c r="A762" s="3">
        <v>1</v>
      </c>
      <c r="B762" s="142"/>
      <c r="C762" s="4" t="s">
        <v>1178</v>
      </c>
      <c r="D762" s="5">
        <v>44914</v>
      </c>
      <c r="E762" s="6" t="s">
        <v>1121</v>
      </c>
      <c r="F762" s="7">
        <v>983530</v>
      </c>
      <c r="G762" s="6" t="s">
        <v>17</v>
      </c>
      <c r="H762" s="7">
        <v>103271</v>
      </c>
      <c r="I762" s="143"/>
      <c r="J762" s="144"/>
      <c r="K762" s="145"/>
      <c r="L762" t="str">
        <f t="shared" si="34"/>
        <v>56022</v>
      </c>
      <c r="M762">
        <f t="shared" si="35"/>
        <v>56022</v>
      </c>
      <c r="N762" s="37">
        <f t="shared" si="36"/>
        <v>983530</v>
      </c>
    </row>
    <row r="763" spans="1:14" x14ac:dyDescent="0.3">
      <c r="A763" s="3">
        <v>1</v>
      </c>
      <c r="B763" s="142"/>
      <c r="C763" s="4" t="s">
        <v>1179</v>
      </c>
      <c r="D763" s="5">
        <v>44915</v>
      </c>
      <c r="E763" s="6" t="s">
        <v>1121</v>
      </c>
      <c r="F763" s="7">
        <v>1114741</v>
      </c>
      <c r="G763" s="6" t="s">
        <v>17</v>
      </c>
      <c r="H763" s="7">
        <v>117048</v>
      </c>
      <c r="I763" s="143"/>
      <c r="J763" s="144"/>
      <c r="K763" s="145"/>
      <c r="L763" t="str">
        <f t="shared" si="34"/>
        <v>56167</v>
      </c>
      <c r="M763">
        <f t="shared" si="35"/>
        <v>56167</v>
      </c>
      <c r="N763" s="37">
        <f t="shared" si="36"/>
        <v>1114741</v>
      </c>
    </row>
    <row r="764" spans="1:14" x14ac:dyDescent="0.3">
      <c r="A764" s="3">
        <v>1</v>
      </c>
      <c r="B764" s="142"/>
      <c r="C764" s="4" t="s">
        <v>1180</v>
      </c>
      <c r="D764" s="5">
        <v>44902</v>
      </c>
      <c r="E764" s="6" t="s">
        <v>1121</v>
      </c>
      <c r="F764" s="7">
        <v>1926773</v>
      </c>
      <c r="G764" s="6" t="s">
        <v>17</v>
      </c>
      <c r="H764" s="7">
        <v>202311</v>
      </c>
      <c r="I764" s="143"/>
      <c r="J764" s="144"/>
      <c r="K764" s="145"/>
      <c r="L764" t="str">
        <f t="shared" si="34"/>
        <v>54464</v>
      </c>
      <c r="M764">
        <f t="shared" si="35"/>
        <v>54464</v>
      </c>
      <c r="N764" s="37">
        <f t="shared" si="36"/>
        <v>1926773</v>
      </c>
    </row>
    <row r="765" spans="1:14" x14ac:dyDescent="0.3">
      <c r="A765" s="3">
        <v>1</v>
      </c>
      <c r="B765" s="142"/>
      <c r="C765" s="4" t="s">
        <v>1181</v>
      </c>
      <c r="D765" s="5">
        <v>44901</v>
      </c>
      <c r="E765" s="6" t="s">
        <v>1121</v>
      </c>
      <c r="F765" s="7">
        <v>1835585</v>
      </c>
      <c r="G765" s="6" t="s">
        <v>17</v>
      </c>
      <c r="H765" s="7">
        <v>192736</v>
      </c>
      <c r="I765" s="143"/>
      <c r="J765" s="144"/>
      <c r="K765" s="145"/>
      <c r="L765" t="str">
        <f t="shared" si="34"/>
        <v>54424</v>
      </c>
      <c r="M765">
        <f t="shared" si="35"/>
        <v>54424</v>
      </c>
      <c r="N765" s="37">
        <f t="shared" si="36"/>
        <v>1835585</v>
      </c>
    </row>
    <row r="766" spans="1:14" x14ac:dyDescent="0.3">
      <c r="A766" s="3">
        <v>1</v>
      </c>
      <c r="B766" s="142"/>
      <c r="C766" s="4" t="s">
        <v>1182</v>
      </c>
      <c r="D766" s="5">
        <v>44914</v>
      </c>
      <c r="E766" s="6" t="s">
        <v>1121</v>
      </c>
      <c r="F766" s="7">
        <v>983530</v>
      </c>
      <c r="G766" s="6" t="s">
        <v>17</v>
      </c>
      <c r="H766" s="7">
        <v>103271</v>
      </c>
      <c r="I766" s="143"/>
      <c r="J766" s="144"/>
      <c r="K766" s="145"/>
      <c r="L766" t="str">
        <f t="shared" si="34"/>
        <v>56023</v>
      </c>
      <c r="M766">
        <f t="shared" si="35"/>
        <v>56023</v>
      </c>
      <c r="N766" s="37">
        <f t="shared" si="36"/>
        <v>983530</v>
      </c>
    </row>
    <row r="767" spans="1:14" x14ac:dyDescent="0.3">
      <c r="A767" s="3">
        <v>1</v>
      </c>
      <c r="B767" s="142"/>
      <c r="C767" s="4" t="s">
        <v>1183</v>
      </c>
      <c r="D767" s="5">
        <v>44914</v>
      </c>
      <c r="E767" s="6" t="s">
        <v>1121</v>
      </c>
      <c r="F767" s="7">
        <v>1475294</v>
      </c>
      <c r="G767" s="6" t="s">
        <v>17</v>
      </c>
      <c r="H767" s="7">
        <v>154906</v>
      </c>
      <c r="I767" s="143"/>
      <c r="J767" s="144"/>
      <c r="K767" s="145"/>
      <c r="L767" t="str">
        <f t="shared" si="34"/>
        <v>56030</v>
      </c>
      <c r="M767">
        <f t="shared" si="35"/>
        <v>56030</v>
      </c>
      <c r="N767" s="37">
        <f t="shared" si="36"/>
        <v>1475294</v>
      </c>
    </row>
    <row r="768" spans="1:14" x14ac:dyDescent="0.3">
      <c r="A768" s="3">
        <v>1</v>
      </c>
      <c r="B768" s="142"/>
      <c r="C768" s="4" t="s">
        <v>1184</v>
      </c>
      <c r="D768" s="5">
        <v>44918</v>
      </c>
      <c r="E768" s="6" t="s">
        <v>1121</v>
      </c>
      <c r="F768" s="7">
        <v>1009667</v>
      </c>
      <c r="G768" s="6" t="s">
        <v>17</v>
      </c>
      <c r="H768" s="7">
        <v>106015</v>
      </c>
      <c r="I768" s="143"/>
      <c r="J768" s="144"/>
      <c r="K768" s="145"/>
      <c r="L768" t="str">
        <f t="shared" si="34"/>
        <v>56753</v>
      </c>
      <c r="M768">
        <f t="shared" si="35"/>
        <v>56753</v>
      </c>
      <c r="N768" s="37">
        <f t="shared" si="36"/>
        <v>1009667</v>
      </c>
    </row>
    <row r="769" spans="1:14" x14ac:dyDescent="0.3">
      <c r="A769" s="3">
        <v>1</v>
      </c>
      <c r="B769" s="142"/>
      <c r="C769" s="4" t="s">
        <v>1185</v>
      </c>
      <c r="D769" s="5">
        <v>44897</v>
      </c>
      <c r="E769" s="6" t="s">
        <v>1121</v>
      </c>
      <c r="F769" s="7">
        <v>1733035</v>
      </c>
      <c r="G769" s="6" t="s">
        <v>17</v>
      </c>
      <c r="H769" s="7">
        <v>181969</v>
      </c>
      <c r="I769" s="143"/>
      <c r="J769" s="144"/>
      <c r="K769" s="145"/>
      <c r="L769" t="str">
        <f t="shared" si="34"/>
        <v>54199</v>
      </c>
      <c r="M769">
        <f t="shared" si="35"/>
        <v>54199</v>
      </c>
      <c r="N769" s="37">
        <f t="shared" si="36"/>
        <v>1733035</v>
      </c>
    </row>
    <row r="770" spans="1:14" x14ac:dyDescent="0.3">
      <c r="A770" s="3">
        <v>1</v>
      </c>
      <c r="B770" s="135"/>
      <c r="C770" s="4" t="s">
        <v>1186</v>
      </c>
      <c r="D770" s="5">
        <v>44911</v>
      </c>
      <c r="E770" s="6" t="s">
        <v>1121</v>
      </c>
      <c r="F770" s="7">
        <v>3066333</v>
      </c>
      <c r="G770" s="6" t="s">
        <v>17</v>
      </c>
      <c r="H770" s="7">
        <v>321965</v>
      </c>
      <c r="I770" s="137"/>
      <c r="J770" s="140"/>
      <c r="K770" s="141"/>
      <c r="L770" t="str">
        <f t="shared" si="34"/>
        <v>55886</v>
      </c>
      <c r="M770">
        <f t="shared" si="35"/>
        <v>55886</v>
      </c>
      <c r="N770" s="37">
        <f t="shared" si="36"/>
        <v>3066333</v>
      </c>
    </row>
    <row r="771" spans="1:14" x14ac:dyDescent="0.3">
      <c r="A771" s="3">
        <v>1</v>
      </c>
      <c r="B771" s="134" t="s">
        <v>1233</v>
      </c>
      <c r="C771" s="4" t="s">
        <v>1234</v>
      </c>
      <c r="D771" s="5">
        <v>44881</v>
      </c>
      <c r="E771" s="6" t="s">
        <v>1235</v>
      </c>
      <c r="F771" s="7">
        <v>1780321</v>
      </c>
      <c r="G771" s="6" t="s">
        <v>17</v>
      </c>
      <c r="H771" s="7">
        <v>186934</v>
      </c>
      <c r="I771" s="136">
        <v>10621883</v>
      </c>
      <c r="J771" s="138" t="s">
        <v>1236</v>
      </c>
      <c r="K771" s="139"/>
      <c r="L771" t="str">
        <f t="shared" si="34"/>
        <v>51017</v>
      </c>
      <c r="M771">
        <f t="shared" si="35"/>
        <v>51017</v>
      </c>
      <c r="N771" s="37">
        <f t="shared" si="36"/>
        <v>1780321</v>
      </c>
    </row>
    <row r="772" spans="1:14" x14ac:dyDescent="0.3">
      <c r="A772" s="3">
        <v>1</v>
      </c>
      <c r="B772" s="142"/>
      <c r="C772" s="4" t="s">
        <v>1237</v>
      </c>
      <c r="D772" s="5">
        <v>44881</v>
      </c>
      <c r="E772" s="6" t="s">
        <v>1235</v>
      </c>
      <c r="F772" s="7">
        <v>784080</v>
      </c>
      <c r="G772" s="6" t="s">
        <v>17</v>
      </c>
      <c r="H772" s="7">
        <v>82328</v>
      </c>
      <c r="I772" s="143"/>
      <c r="J772" s="144"/>
      <c r="K772" s="145"/>
      <c r="L772" t="str">
        <f t="shared" si="34"/>
        <v>51019</v>
      </c>
      <c r="M772">
        <f t="shared" si="35"/>
        <v>51019</v>
      </c>
      <c r="N772" s="37">
        <f t="shared" si="36"/>
        <v>784080</v>
      </c>
    </row>
    <row r="773" spans="1:14" x14ac:dyDescent="0.3">
      <c r="A773" s="3">
        <v>1</v>
      </c>
      <c r="B773" s="142"/>
      <c r="C773" s="4" t="s">
        <v>1238</v>
      </c>
      <c r="D773" s="5">
        <v>44881</v>
      </c>
      <c r="E773" s="6" t="s">
        <v>1239</v>
      </c>
      <c r="F773" s="7">
        <v>667510</v>
      </c>
      <c r="G773" s="6" t="s">
        <v>17</v>
      </c>
      <c r="H773" s="7">
        <v>70089</v>
      </c>
      <c r="I773" s="143"/>
      <c r="J773" s="144"/>
      <c r="K773" s="145"/>
      <c r="L773" t="str">
        <f t="shared" si="34"/>
        <v>51021</v>
      </c>
      <c r="M773">
        <f t="shared" si="35"/>
        <v>51021</v>
      </c>
      <c r="N773" s="37">
        <f t="shared" si="36"/>
        <v>667510</v>
      </c>
    </row>
    <row r="774" spans="1:14" x14ac:dyDescent="0.3">
      <c r="A774" s="3">
        <v>1</v>
      </c>
      <c r="B774" s="142"/>
      <c r="C774" s="4" t="s">
        <v>1240</v>
      </c>
      <c r="D774" s="5">
        <v>44874</v>
      </c>
      <c r="E774" s="6" t="s">
        <v>1239</v>
      </c>
      <c r="F774" s="7">
        <v>2828532</v>
      </c>
      <c r="G774" s="6" t="s">
        <v>17</v>
      </c>
      <c r="H774" s="7">
        <v>296996</v>
      </c>
      <c r="I774" s="143"/>
      <c r="J774" s="144"/>
      <c r="K774" s="145"/>
      <c r="L774" t="str">
        <f t="shared" si="34"/>
        <v>50535</v>
      </c>
      <c r="M774">
        <f t="shared" si="35"/>
        <v>50535</v>
      </c>
      <c r="N774" s="37">
        <f t="shared" si="36"/>
        <v>2828532</v>
      </c>
    </row>
    <row r="775" spans="1:14" x14ac:dyDescent="0.3">
      <c r="A775" s="3">
        <v>1</v>
      </c>
      <c r="B775" s="142"/>
      <c r="C775" s="4" t="s">
        <v>1241</v>
      </c>
      <c r="D775" s="5">
        <v>44880</v>
      </c>
      <c r="E775" s="6" t="s">
        <v>1239</v>
      </c>
      <c r="F775" s="7">
        <v>1392768</v>
      </c>
      <c r="G775" s="6" t="s">
        <v>17</v>
      </c>
      <c r="H775" s="7">
        <v>146241</v>
      </c>
      <c r="I775" s="143"/>
      <c r="J775" s="144"/>
      <c r="K775" s="145"/>
      <c r="L775" t="str">
        <f t="shared" ref="L775:L838" si="37">+RIGHT(C775,5)</f>
        <v>50979</v>
      </c>
      <c r="M775">
        <f t="shared" ref="M775:M838" si="38">+L775*1</f>
        <v>50979</v>
      </c>
      <c r="N775" s="37">
        <f t="shared" ref="N775:N838" si="39">+F775</f>
        <v>1392768</v>
      </c>
    </row>
    <row r="776" spans="1:14" x14ac:dyDescent="0.3">
      <c r="A776" s="3">
        <v>1</v>
      </c>
      <c r="B776" s="142"/>
      <c r="C776" s="4" t="s">
        <v>1242</v>
      </c>
      <c r="D776" s="5">
        <v>44874</v>
      </c>
      <c r="E776" s="6" t="s">
        <v>1239</v>
      </c>
      <c r="F776" s="7">
        <v>582389</v>
      </c>
      <c r="G776" s="6" t="s">
        <v>17</v>
      </c>
      <c r="H776" s="7">
        <v>61151</v>
      </c>
      <c r="I776" s="143"/>
      <c r="J776" s="144"/>
      <c r="K776" s="145"/>
      <c r="L776" t="str">
        <f t="shared" si="37"/>
        <v>50537</v>
      </c>
      <c r="M776">
        <f t="shared" si="38"/>
        <v>50537</v>
      </c>
      <c r="N776" s="37">
        <f t="shared" si="39"/>
        <v>582389</v>
      </c>
    </row>
    <row r="777" spans="1:14" x14ac:dyDescent="0.3">
      <c r="A777" s="3">
        <v>1</v>
      </c>
      <c r="B777" s="142"/>
      <c r="C777" s="4" t="s">
        <v>1243</v>
      </c>
      <c r="D777" s="5">
        <v>44874</v>
      </c>
      <c r="E777" s="6" t="s">
        <v>47</v>
      </c>
      <c r="F777" s="7">
        <v>1568962</v>
      </c>
      <c r="G777" s="6" t="s">
        <v>17</v>
      </c>
      <c r="H777" s="7">
        <v>164741</v>
      </c>
      <c r="I777" s="143"/>
      <c r="J777" s="144"/>
      <c r="K777" s="145"/>
      <c r="L777" t="str">
        <f t="shared" si="37"/>
        <v>50536</v>
      </c>
      <c r="M777">
        <f t="shared" si="38"/>
        <v>50536</v>
      </c>
      <c r="N777" s="37">
        <f t="shared" si="39"/>
        <v>1568962</v>
      </c>
    </row>
    <row r="778" spans="1:14" x14ac:dyDescent="0.3">
      <c r="A778" s="3">
        <v>1</v>
      </c>
      <c r="B778" s="142"/>
      <c r="C778" s="4" t="s">
        <v>1244</v>
      </c>
      <c r="D778" s="5">
        <v>44889</v>
      </c>
      <c r="E778" s="6" t="s">
        <v>1235</v>
      </c>
      <c r="F778" s="7">
        <v>1267223</v>
      </c>
      <c r="G778" s="6" t="s">
        <v>17</v>
      </c>
      <c r="H778" s="7">
        <v>133058</v>
      </c>
      <c r="I778" s="143"/>
      <c r="J778" s="144"/>
      <c r="K778" s="145"/>
      <c r="L778" t="str">
        <f t="shared" si="37"/>
        <v>52141</v>
      </c>
      <c r="M778">
        <f t="shared" si="38"/>
        <v>52141</v>
      </c>
      <c r="N778" s="37">
        <f t="shared" si="39"/>
        <v>1267223</v>
      </c>
    </row>
    <row r="779" spans="1:14" x14ac:dyDescent="0.3">
      <c r="A779" s="3">
        <v>1</v>
      </c>
      <c r="B779" s="135"/>
      <c r="C779" s="4" t="s">
        <v>1245</v>
      </c>
      <c r="D779" s="5">
        <v>44881</v>
      </c>
      <c r="E779" s="6" t="s">
        <v>1235</v>
      </c>
      <c r="F779" s="7">
        <v>996241</v>
      </c>
      <c r="G779" s="6" t="s">
        <v>17</v>
      </c>
      <c r="H779" s="7">
        <v>104605</v>
      </c>
      <c r="I779" s="137"/>
      <c r="J779" s="140"/>
      <c r="K779" s="141"/>
      <c r="L779" t="str">
        <f t="shared" si="37"/>
        <v>51018</v>
      </c>
      <c r="M779">
        <f t="shared" si="38"/>
        <v>51018</v>
      </c>
      <c r="N779" s="37">
        <f t="shared" si="39"/>
        <v>996241</v>
      </c>
    </row>
    <row r="780" spans="1:14" ht="37.6" x14ac:dyDescent="0.3">
      <c r="A780" s="3">
        <v>1</v>
      </c>
      <c r="B780" s="8" t="s">
        <v>1246</v>
      </c>
      <c r="C780" s="4" t="s">
        <v>1247</v>
      </c>
      <c r="D780" s="5">
        <v>44889</v>
      </c>
      <c r="E780" s="6" t="s">
        <v>66</v>
      </c>
      <c r="F780" s="7">
        <v>1866937</v>
      </c>
      <c r="G780" s="6" t="s">
        <v>17</v>
      </c>
      <c r="H780" s="7">
        <v>196028</v>
      </c>
      <c r="I780" s="11">
        <v>1670909</v>
      </c>
      <c r="J780" s="132" t="s">
        <v>1236</v>
      </c>
      <c r="K780" s="133"/>
      <c r="L780" t="str">
        <f t="shared" si="37"/>
        <v>52140</v>
      </c>
      <c r="M780">
        <f t="shared" si="38"/>
        <v>52140</v>
      </c>
      <c r="N780" s="37">
        <f t="shared" si="39"/>
        <v>1866937</v>
      </c>
    </row>
    <row r="781" spans="1:14" x14ac:dyDescent="0.3">
      <c r="A781" s="3">
        <v>1</v>
      </c>
      <c r="B781" s="134" t="s">
        <v>1248</v>
      </c>
      <c r="C781" s="4" t="s">
        <v>1249</v>
      </c>
      <c r="D781" s="5">
        <v>44903</v>
      </c>
      <c r="E781" s="6" t="s">
        <v>66</v>
      </c>
      <c r="F781" s="7">
        <v>1027338</v>
      </c>
      <c r="G781" s="6" t="s">
        <v>17</v>
      </c>
      <c r="H781" s="7">
        <v>107870</v>
      </c>
      <c r="I781" s="136">
        <v>5052634</v>
      </c>
      <c r="J781" s="138" t="s">
        <v>1236</v>
      </c>
      <c r="K781" s="139"/>
      <c r="L781" t="str">
        <f t="shared" si="37"/>
        <v>54986</v>
      </c>
      <c r="M781">
        <f t="shared" si="38"/>
        <v>54986</v>
      </c>
      <c r="N781" s="37">
        <f t="shared" si="39"/>
        <v>1027338</v>
      </c>
    </row>
    <row r="782" spans="1:14" x14ac:dyDescent="0.3">
      <c r="A782" s="3">
        <v>1</v>
      </c>
      <c r="B782" s="142"/>
      <c r="C782" s="4" t="s">
        <v>1250</v>
      </c>
      <c r="D782" s="5">
        <v>44917</v>
      </c>
      <c r="E782" s="6" t="s">
        <v>66</v>
      </c>
      <c r="F782" s="7">
        <v>1936233</v>
      </c>
      <c r="G782" s="6" t="s">
        <v>17</v>
      </c>
      <c r="H782" s="7">
        <v>203304</v>
      </c>
      <c r="I782" s="143"/>
      <c r="J782" s="144"/>
      <c r="K782" s="145"/>
      <c r="L782" t="str">
        <f t="shared" si="37"/>
        <v>56392</v>
      </c>
      <c r="M782">
        <f t="shared" si="38"/>
        <v>56392</v>
      </c>
      <c r="N782" s="37">
        <f t="shared" si="39"/>
        <v>1936233</v>
      </c>
    </row>
    <row r="783" spans="1:14" x14ac:dyDescent="0.3">
      <c r="A783" s="3">
        <v>1</v>
      </c>
      <c r="B783" s="142"/>
      <c r="C783" s="4" t="s">
        <v>1251</v>
      </c>
      <c r="D783" s="5">
        <v>44903</v>
      </c>
      <c r="E783" s="6" t="s">
        <v>66</v>
      </c>
      <c r="F783" s="7">
        <v>1470409</v>
      </c>
      <c r="G783" s="6" t="s">
        <v>17</v>
      </c>
      <c r="H783" s="7">
        <v>154393</v>
      </c>
      <c r="I783" s="143"/>
      <c r="J783" s="144"/>
      <c r="K783" s="145"/>
      <c r="L783" t="str">
        <f t="shared" si="37"/>
        <v>54985</v>
      </c>
      <c r="M783">
        <f t="shared" si="38"/>
        <v>54985</v>
      </c>
      <c r="N783" s="37">
        <f t="shared" si="39"/>
        <v>1470409</v>
      </c>
    </row>
    <row r="784" spans="1:14" x14ac:dyDescent="0.3">
      <c r="A784" s="3">
        <v>1</v>
      </c>
      <c r="B784" s="142"/>
      <c r="C784" s="4" t="s">
        <v>1252</v>
      </c>
      <c r="D784" s="5">
        <v>44917</v>
      </c>
      <c r="E784" s="6" t="s">
        <v>66</v>
      </c>
      <c r="F784" s="7">
        <v>491765</v>
      </c>
      <c r="G784" s="6" t="s">
        <v>17</v>
      </c>
      <c r="H784" s="7">
        <v>51635</v>
      </c>
      <c r="I784" s="143"/>
      <c r="J784" s="144"/>
      <c r="K784" s="145"/>
      <c r="L784" t="str">
        <f t="shared" si="37"/>
        <v>56391</v>
      </c>
      <c r="M784">
        <f t="shared" si="38"/>
        <v>56391</v>
      </c>
      <c r="N784" s="37">
        <f t="shared" si="39"/>
        <v>491765</v>
      </c>
    </row>
    <row r="785" spans="1:14" x14ac:dyDescent="0.3">
      <c r="A785" s="3">
        <v>1</v>
      </c>
      <c r="B785" s="135"/>
      <c r="C785" s="4" t="s">
        <v>1253</v>
      </c>
      <c r="D785" s="5">
        <v>44903</v>
      </c>
      <c r="E785" s="6" t="s">
        <v>66</v>
      </c>
      <c r="F785" s="7">
        <v>719656</v>
      </c>
      <c r="G785" s="6" t="s">
        <v>17</v>
      </c>
      <c r="H785" s="7">
        <v>75564</v>
      </c>
      <c r="I785" s="137"/>
      <c r="J785" s="140"/>
      <c r="K785" s="141"/>
      <c r="L785" t="str">
        <f t="shared" si="37"/>
        <v>54987</v>
      </c>
      <c r="M785">
        <f t="shared" si="38"/>
        <v>54987</v>
      </c>
      <c r="N785" s="37">
        <f t="shared" si="39"/>
        <v>719656</v>
      </c>
    </row>
    <row r="786" spans="1:14" x14ac:dyDescent="0.3">
      <c r="A786" s="3">
        <v>1</v>
      </c>
      <c r="B786" s="134" t="s">
        <v>1259</v>
      </c>
      <c r="C786" s="4" t="s">
        <v>1260</v>
      </c>
      <c r="D786" s="5">
        <v>44896</v>
      </c>
      <c r="E786" s="6" t="s">
        <v>66</v>
      </c>
      <c r="F786" s="7">
        <v>2283141</v>
      </c>
      <c r="G786" s="6" t="s">
        <v>17</v>
      </c>
      <c r="H786" s="7">
        <v>239730</v>
      </c>
      <c r="I786" s="136">
        <v>15982430</v>
      </c>
      <c r="J786" s="138" t="s">
        <v>1261</v>
      </c>
      <c r="K786" s="139"/>
      <c r="L786" t="str">
        <f t="shared" si="37"/>
        <v>53480</v>
      </c>
      <c r="M786">
        <f t="shared" si="38"/>
        <v>53480</v>
      </c>
      <c r="N786" s="37">
        <f t="shared" si="39"/>
        <v>2283141</v>
      </c>
    </row>
    <row r="787" spans="1:14" x14ac:dyDescent="0.3">
      <c r="A787" s="3">
        <v>1</v>
      </c>
      <c r="B787" s="142"/>
      <c r="C787" s="4" t="s">
        <v>1262</v>
      </c>
      <c r="D787" s="5">
        <v>44914</v>
      </c>
      <c r="E787" s="6" t="s">
        <v>66</v>
      </c>
      <c r="F787" s="7">
        <v>2037024</v>
      </c>
      <c r="G787" s="6" t="s">
        <v>17</v>
      </c>
      <c r="H787" s="7">
        <v>213888</v>
      </c>
      <c r="I787" s="143"/>
      <c r="J787" s="144"/>
      <c r="K787" s="145"/>
      <c r="L787" t="str">
        <f t="shared" si="37"/>
        <v>56058</v>
      </c>
      <c r="M787">
        <f t="shared" si="38"/>
        <v>56058</v>
      </c>
      <c r="N787" s="37">
        <f t="shared" si="39"/>
        <v>2037024</v>
      </c>
    </row>
    <row r="788" spans="1:14" x14ac:dyDescent="0.3">
      <c r="A788" s="3">
        <v>1</v>
      </c>
      <c r="B788" s="142"/>
      <c r="C788" s="4" t="s">
        <v>1263</v>
      </c>
      <c r="D788" s="5">
        <v>44914</v>
      </c>
      <c r="E788" s="6" t="s">
        <v>66</v>
      </c>
      <c r="F788" s="7">
        <v>1437409</v>
      </c>
      <c r="G788" s="6" t="s">
        <v>17</v>
      </c>
      <c r="H788" s="7">
        <v>150928</v>
      </c>
      <c r="I788" s="143"/>
      <c r="J788" s="144"/>
      <c r="K788" s="145"/>
      <c r="L788" t="str">
        <f t="shared" si="37"/>
        <v>56056</v>
      </c>
      <c r="M788">
        <f t="shared" si="38"/>
        <v>56056</v>
      </c>
      <c r="N788" s="37">
        <f t="shared" si="39"/>
        <v>1437409</v>
      </c>
    </row>
    <row r="789" spans="1:14" x14ac:dyDescent="0.3">
      <c r="A789" s="3">
        <v>1</v>
      </c>
      <c r="B789" s="142"/>
      <c r="C789" s="4" t="s">
        <v>1264</v>
      </c>
      <c r="D789" s="5">
        <v>44896</v>
      </c>
      <c r="E789" s="6" t="s">
        <v>66</v>
      </c>
      <c r="F789" s="7">
        <v>1684934</v>
      </c>
      <c r="G789" s="6" t="s">
        <v>17</v>
      </c>
      <c r="H789" s="7">
        <v>176918</v>
      </c>
      <c r="I789" s="143"/>
      <c r="J789" s="144"/>
      <c r="K789" s="145"/>
      <c r="L789" t="str">
        <f t="shared" si="37"/>
        <v>53479</v>
      </c>
      <c r="M789">
        <f t="shared" si="38"/>
        <v>53479</v>
      </c>
      <c r="N789" s="37">
        <f t="shared" si="39"/>
        <v>1684934</v>
      </c>
    </row>
    <row r="790" spans="1:14" x14ac:dyDescent="0.3">
      <c r="A790" s="3">
        <v>1</v>
      </c>
      <c r="B790" s="142"/>
      <c r="C790" s="4" t="s">
        <v>1265</v>
      </c>
      <c r="D790" s="5">
        <v>44914</v>
      </c>
      <c r="E790" s="6" t="s">
        <v>66</v>
      </c>
      <c r="F790" s="7">
        <v>491765</v>
      </c>
      <c r="G790" s="6" t="s">
        <v>17</v>
      </c>
      <c r="H790" s="7">
        <v>51635</v>
      </c>
      <c r="I790" s="143"/>
      <c r="J790" s="144"/>
      <c r="K790" s="145"/>
      <c r="L790" t="str">
        <f t="shared" si="37"/>
        <v>56057</v>
      </c>
      <c r="M790">
        <f t="shared" si="38"/>
        <v>56057</v>
      </c>
      <c r="N790" s="37">
        <f t="shared" si="39"/>
        <v>491765</v>
      </c>
    </row>
    <row r="791" spans="1:14" x14ac:dyDescent="0.3">
      <c r="A791" s="3">
        <v>1</v>
      </c>
      <c r="B791" s="142"/>
      <c r="C791" s="4" t="s">
        <v>1266</v>
      </c>
      <c r="D791" s="5">
        <v>44908</v>
      </c>
      <c r="E791" s="6" t="s">
        <v>66</v>
      </c>
      <c r="F791" s="7">
        <v>3081210</v>
      </c>
      <c r="G791" s="6" t="s">
        <v>17</v>
      </c>
      <c r="H791" s="7">
        <v>323527</v>
      </c>
      <c r="I791" s="143"/>
      <c r="J791" s="144"/>
      <c r="K791" s="145"/>
      <c r="L791" t="str">
        <f t="shared" si="37"/>
        <v>55388</v>
      </c>
      <c r="M791">
        <f t="shared" si="38"/>
        <v>55388</v>
      </c>
      <c r="N791" s="37">
        <f t="shared" si="39"/>
        <v>3081210</v>
      </c>
    </row>
    <row r="792" spans="1:14" x14ac:dyDescent="0.3">
      <c r="A792" s="3">
        <v>1</v>
      </c>
      <c r="B792" s="142"/>
      <c r="C792" s="4" t="s">
        <v>1267</v>
      </c>
      <c r="D792" s="5">
        <v>44896</v>
      </c>
      <c r="E792" s="6" t="s">
        <v>66</v>
      </c>
      <c r="F792" s="7">
        <v>1419552</v>
      </c>
      <c r="G792" s="6" t="s">
        <v>17</v>
      </c>
      <c r="H792" s="7">
        <v>149053</v>
      </c>
      <c r="I792" s="143"/>
      <c r="J792" s="144"/>
      <c r="K792" s="145"/>
      <c r="L792" t="str">
        <f t="shared" si="37"/>
        <v>53799</v>
      </c>
      <c r="M792">
        <f t="shared" si="38"/>
        <v>53799</v>
      </c>
      <c r="N792" s="37">
        <f t="shared" si="39"/>
        <v>1419552</v>
      </c>
    </row>
    <row r="793" spans="1:14" x14ac:dyDescent="0.3">
      <c r="A793" s="3">
        <v>1</v>
      </c>
      <c r="B793" s="142"/>
      <c r="C793" s="4" t="s">
        <v>1268</v>
      </c>
      <c r="D793" s="5">
        <v>44915</v>
      </c>
      <c r="E793" s="6" t="s">
        <v>66</v>
      </c>
      <c r="F793" s="7">
        <v>491765</v>
      </c>
      <c r="G793" s="6" t="s">
        <v>17</v>
      </c>
      <c r="H793" s="7">
        <v>51635</v>
      </c>
      <c r="I793" s="143"/>
      <c r="J793" s="144"/>
      <c r="K793" s="145"/>
      <c r="L793" t="str">
        <f t="shared" si="37"/>
        <v>56157</v>
      </c>
      <c r="M793">
        <f t="shared" si="38"/>
        <v>56157</v>
      </c>
      <c r="N793" s="37">
        <f t="shared" si="39"/>
        <v>491765</v>
      </c>
    </row>
    <row r="794" spans="1:14" x14ac:dyDescent="0.3">
      <c r="A794" s="3">
        <v>1</v>
      </c>
      <c r="B794" s="142"/>
      <c r="C794" s="4" t="s">
        <v>1269</v>
      </c>
      <c r="D794" s="5">
        <v>44902</v>
      </c>
      <c r="E794" s="6" t="s">
        <v>66</v>
      </c>
      <c r="F794" s="7">
        <v>1983401</v>
      </c>
      <c r="G794" s="6" t="s">
        <v>17</v>
      </c>
      <c r="H794" s="7">
        <v>208257</v>
      </c>
      <c r="I794" s="143"/>
      <c r="J794" s="144"/>
      <c r="K794" s="145"/>
      <c r="L794" t="str">
        <f t="shared" si="37"/>
        <v>54484</v>
      </c>
      <c r="M794">
        <f t="shared" si="38"/>
        <v>54484</v>
      </c>
      <c r="N794" s="37">
        <f t="shared" si="39"/>
        <v>1983401</v>
      </c>
    </row>
    <row r="795" spans="1:14" x14ac:dyDescent="0.3">
      <c r="A795" s="3">
        <v>1</v>
      </c>
      <c r="B795" s="142"/>
      <c r="C795" s="4" t="s">
        <v>1270</v>
      </c>
      <c r="D795" s="5">
        <v>44916</v>
      </c>
      <c r="E795" s="6" t="s">
        <v>1271</v>
      </c>
      <c r="F795" s="7">
        <v>1760225</v>
      </c>
      <c r="G795" s="6" t="s">
        <v>17</v>
      </c>
      <c r="H795" s="7">
        <v>184824</v>
      </c>
      <c r="I795" s="143"/>
      <c r="J795" s="144"/>
      <c r="K795" s="145"/>
      <c r="L795" t="str">
        <f t="shared" si="37"/>
        <v>56188</v>
      </c>
      <c r="M795">
        <f t="shared" si="38"/>
        <v>56188</v>
      </c>
      <c r="N795" s="37">
        <f t="shared" si="39"/>
        <v>1760225</v>
      </c>
    </row>
    <row r="796" spans="1:14" x14ac:dyDescent="0.3">
      <c r="A796" s="3">
        <v>1</v>
      </c>
      <c r="B796" s="135"/>
      <c r="C796" s="4" t="s">
        <v>1272</v>
      </c>
      <c r="D796" s="5">
        <v>44915</v>
      </c>
      <c r="E796" s="6" t="s">
        <v>66</v>
      </c>
      <c r="F796" s="7">
        <v>1187038</v>
      </c>
      <c r="G796" s="6" t="s">
        <v>17</v>
      </c>
      <c r="H796" s="7">
        <v>124639</v>
      </c>
      <c r="I796" s="137"/>
      <c r="J796" s="140"/>
      <c r="K796" s="141"/>
      <c r="L796" t="str">
        <f t="shared" si="37"/>
        <v>56158</v>
      </c>
      <c r="M796">
        <f t="shared" si="38"/>
        <v>56158</v>
      </c>
      <c r="N796" s="37">
        <f t="shared" si="39"/>
        <v>1187038</v>
      </c>
    </row>
    <row r="797" spans="1:14" ht="25.05" x14ac:dyDescent="0.3">
      <c r="A797" s="3">
        <v>1</v>
      </c>
      <c r="B797" s="134" t="s">
        <v>1284</v>
      </c>
      <c r="C797" s="4" t="s">
        <v>1285</v>
      </c>
      <c r="D797" s="5">
        <v>44879</v>
      </c>
      <c r="E797" s="6" t="s">
        <v>1286</v>
      </c>
      <c r="F797" s="7">
        <v>1392768</v>
      </c>
      <c r="G797" s="6" t="s">
        <v>17</v>
      </c>
      <c r="H797" s="7">
        <v>146241</v>
      </c>
      <c r="I797" s="136">
        <v>20030228</v>
      </c>
      <c r="J797" s="138" t="s">
        <v>1287</v>
      </c>
      <c r="K797" s="139"/>
      <c r="L797" t="str">
        <f t="shared" si="37"/>
        <v>50932</v>
      </c>
      <c r="M797">
        <f t="shared" si="38"/>
        <v>50932</v>
      </c>
      <c r="N797" s="37">
        <f t="shared" si="39"/>
        <v>1392768</v>
      </c>
    </row>
    <row r="798" spans="1:14" ht="25.05" x14ac:dyDescent="0.3">
      <c r="A798" s="3">
        <v>1</v>
      </c>
      <c r="B798" s="142"/>
      <c r="C798" s="4" t="s">
        <v>1288</v>
      </c>
      <c r="D798" s="5">
        <v>44886</v>
      </c>
      <c r="E798" s="6" t="s">
        <v>1286</v>
      </c>
      <c r="F798" s="7">
        <v>1304719</v>
      </c>
      <c r="G798" s="6" t="s">
        <v>17</v>
      </c>
      <c r="H798" s="7">
        <v>136995</v>
      </c>
      <c r="I798" s="143"/>
      <c r="J798" s="144"/>
      <c r="K798" s="145"/>
      <c r="L798" t="str">
        <f t="shared" si="37"/>
        <v>51996</v>
      </c>
      <c r="M798">
        <f t="shared" si="38"/>
        <v>51996</v>
      </c>
      <c r="N798" s="37">
        <f t="shared" si="39"/>
        <v>1304719</v>
      </c>
    </row>
    <row r="799" spans="1:14" ht="25.05" x14ac:dyDescent="0.3">
      <c r="A799" s="3">
        <v>1</v>
      </c>
      <c r="B799" s="142"/>
      <c r="C799" s="4" t="s">
        <v>1289</v>
      </c>
      <c r="D799" s="5">
        <v>44879</v>
      </c>
      <c r="E799" s="6" t="s">
        <v>1286</v>
      </c>
      <c r="F799" s="7">
        <v>1392768</v>
      </c>
      <c r="G799" s="6" t="s">
        <v>17</v>
      </c>
      <c r="H799" s="7">
        <v>146241</v>
      </c>
      <c r="I799" s="143"/>
      <c r="J799" s="144"/>
      <c r="K799" s="145"/>
      <c r="L799" t="str">
        <f t="shared" si="37"/>
        <v>50920</v>
      </c>
      <c r="M799">
        <f t="shared" si="38"/>
        <v>50920</v>
      </c>
      <c r="N799" s="37">
        <f t="shared" si="39"/>
        <v>1392768</v>
      </c>
    </row>
    <row r="800" spans="1:14" ht="25.05" x14ac:dyDescent="0.3">
      <c r="A800" s="3">
        <v>1</v>
      </c>
      <c r="B800" s="142"/>
      <c r="C800" s="4" t="s">
        <v>1290</v>
      </c>
      <c r="D800" s="5">
        <v>44872</v>
      </c>
      <c r="E800" s="6" t="s">
        <v>1286</v>
      </c>
      <c r="F800" s="7">
        <v>419799</v>
      </c>
      <c r="G800" s="6" t="s">
        <v>17</v>
      </c>
      <c r="H800" s="7">
        <v>44079</v>
      </c>
      <c r="I800" s="143"/>
      <c r="J800" s="144"/>
      <c r="K800" s="145"/>
      <c r="L800" t="str">
        <f t="shared" si="37"/>
        <v>50324</v>
      </c>
      <c r="M800">
        <f t="shared" si="38"/>
        <v>50324</v>
      </c>
      <c r="N800" s="37">
        <f t="shared" si="39"/>
        <v>419799</v>
      </c>
    </row>
    <row r="801" spans="1:14" ht="25.05" x14ac:dyDescent="0.3">
      <c r="A801" s="3">
        <v>1</v>
      </c>
      <c r="B801" s="142"/>
      <c r="C801" s="4" t="s">
        <v>1291</v>
      </c>
      <c r="D801" s="5">
        <v>44879</v>
      </c>
      <c r="E801" s="6" t="s">
        <v>1286</v>
      </c>
      <c r="F801" s="7">
        <v>396527</v>
      </c>
      <c r="G801" s="6" t="s">
        <v>17</v>
      </c>
      <c r="H801" s="7">
        <v>41635</v>
      </c>
      <c r="I801" s="143"/>
      <c r="J801" s="144"/>
      <c r="K801" s="145"/>
      <c r="L801" t="str">
        <f t="shared" si="37"/>
        <v>50934</v>
      </c>
      <c r="M801">
        <f t="shared" si="38"/>
        <v>50934</v>
      </c>
      <c r="N801" s="37">
        <f t="shared" si="39"/>
        <v>396527</v>
      </c>
    </row>
    <row r="802" spans="1:14" ht="25.05" x14ac:dyDescent="0.3">
      <c r="A802" s="3">
        <v>1</v>
      </c>
      <c r="B802" s="142"/>
      <c r="C802" s="4" t="s">
        <v>1292</v>
      </c>
      <c r="D802" s="5">
        <v>44886</v>
      </c>
      <c r="E802" s="6" t="s">
        <v>1286</v>
      </c>
      <c r="F802" s="7">
        <v>396527</v>
      </c>
      <c r="G802" s="6" t="s">
        <v>17</v>
      </c>
      <c r="H802" s="7">
        <v>41635</v>
      </c>
      <c r="I802" s="143"/>
      <c r="J802" s="144"/>
      <c r="K802" s="145"/>
      <c r="L802" t="str">
        <f t="shared" si="37"/>
        <v>51995</v>
      </c>
      <c r="M802">
        <f t="shared" si="38"/>
        <v>51995</v>
      </c>
      <c r="N802" s="37">
        <f t="shared" si="39"/>
        <v>396527</v>
      </c>
    </row>
    <row r="803" spans="1:14" ht="25.05" x14ac:dyDescent="0.3">
      <c r="A803" s="3">
        <v>1</v>
      </c>
      <c r="B803" s="142"/>
      <c r="C803" s="4" t="s">
        <v>1293</v>
      </c>
      <c r="D803" s="5">
        <v>44879</v>
      </c>
      <c r="E803" s="6" t="s">
        <v>1286</v>
      </c>
      <c r="F803" s="7">
        <v>721710</v>
      </c>
      <c r="G803" s="6" t="s">
        <v>17</v>
      </c>
      <c r="H803" s="7">
        <v>75780</v>
      </c>
      <c r="I803" s="143"/>
      <c r="J803" s="144"/>
      <c r="K803" s="145"/>
      <c r="L803" t="str">
        <f t="shared" si="37"/>
        <v>50923</v>
      </c>
      <c r="M803">
        <f t="shared" si="38"/>
        <v>50923</v>
      </c>
      <c r="N803" s="37">
        <f t="shared" si="39"/>
        <v>721710</v>
      </c>
    </row>
    <row r="804" spans="1:14" ht="25.05" x14ac:dyDescent="0.3">
      <c r="A804" s="3">
        <v>1</v>
      </c>
      <c r="B804" s="142"/>
      <c r="C804" s="4" t="s">
        <v>1294</v>
      </c>
      <c r="D804" s="5">
        <v>44879</v>
      </c>
      <c r="E804" s="6" t="s">
        <v>1286</v>
      </c>
      <c r="F804" s="7">
        <v>1392768</v>
      </c>
      <c r="G804" s="6" t="s">
        <v>17</v>
      </c>
      <c r="H804" s="7">
        <v>146241</v>
      </c>
      <c r="I804" s="143"/>
      <c r="J804" s="144"/>
      <c r="K804" s="145"/>
      <c r="L804" t="str">
        <f t="shared" si="37"/>
        <v>50927</v>
      </c>
      <c r="M804">
        <f t="shared" si="38"/>
        <v>50927</v>
      </c>
      <c r="N804" s="37">
        <f t="shared" si="39"/>
        <v>1392768</v>
      </c>
    </row>
    <row r="805" spans="1:14" ht="25.05" x14ac:dyDescent="0.3">
      <c r="A805" s="3">
        <v>1</v>
      </c>
      <c r="B805" s="142"/>
      <c r="C805" s="4" t="s">
        <v>1295</v>
      </c>
      <c r="D805" s="5">
        <v>44886</v>
      </c>
      <c r="E805" s="6" t="s">
        <v>1286</v>
      </c>
      <c r="F805" s="7">
        <v>745602</v>
      </c>
      <c r="G805" s="6" t="s">
        <v>17</v>
      </c>
      <c r="H805" s="7">
        <v>78288</v>
      </c>
      <c r="I805" s="143"/>
      <c r="J805" s="144"/>
      <c r="K805" s="145"/>
      <c r="L805" t="str">
        <f t="shared" si="37"/>
        <v>51997</v>
      </c>
      <c r="M805">
        <f t="shared" si="38"/>
        <v>51997</v>
      </c>
      <c r="N805" s="37">
        <f t="shared" si="39"/>
        <v>745602</v>
      </c>
    </row>
    <row r="806" spans="1:14" ht="25.05" x14ac:dyDescent="0.3">
      <c r="A806" s="3">
        <v>1</v>
      </c>
      <c r="B806" s="142"/>
      <c r="C806" s="4" t="s">
        <v>1296</v>
      </c>
      <c r="D806" s="5">
        <v>44879</v>
      </c>
      <c r="E806" s="6" t="s">
        <v>1286</v>
      </c>
      <c r="F806" s="7">
        <v>3223514</v>
      </c>
      <c r="G806" s="6" t="s">
        <v>17</v>
      </c>
      <c r="H806" s="7">
        <v>338469</v>
      </c>
      <c r="I806" s="143"/>
      <c r="J806" s="144"/>
      <c r="K806" s="145"/>
      <c r="L806" t="str">
        <f t="shared" si="37"/>
        <v>50922</v>
      </c>
      <c r="M806">
        <f t="shared" si="38"/>
        <v>50922</v>
      </c>
      <c r="N806" s="37">
        <f t="shared" si="39"/>
        <v>3223514</v>
      </c>
    </row>
    <row r="807" spans="1:14" ht="25.05" x14ac:dyDescent="0.3">
      <c r="A807" s="3">
        <v>1</v>
      </c>
      <c r="B807" s="142"/>
      <c r="C807" s="4" t="s">
        <v>1297</v>
      </c>
      <c r="D807" s="5">
        <v>44879</v>
      </c>
      <c r="E807" s="6" t="s">
        <v>1286</v>
      </c>
      <c r="F807" s="7">
        <v>1392768</v>
      </c>
      <c r="G807" s="6" t="s">
        <v>17</v>
      </c>
      <c r="H807" s="7">
        <v>146241</v>
      </c>
      <c r="I807" s="143"/>
      <c r="J807" s="144"/>
      <c r="K807" s="145"/>
      <c r="L807" t="str">
        <f t="shared" si="37"/>
        <v>50925</v>
      </c>
      <c r="M807">
        <f t="shared" si="38"/>
        <v>50925</v>
      </c>
      <c r="N807" s="37">
        <f t="shared" si="39"/>
        <v>1392768</v>
      </c>
    </row>
    <row r="808" spans="1:14" ht="25.05" x14ac:dyDescent="0.3">
      <c r="A808" s="3">
        <v>1</v>
      </c>
      <c r="B808" s="142"/>
      <c r="C808" s="4" t="s">
        <v>1298</v>
      </c>
      <c r="D808" s="5">
        <v>44879</v>
      </c>
      <c r="E808" s="6" t="s">
        <v>1286</v>
      </c>
      <c r="F808" s="7">
        <v>396527</v>
      </c>
      <c r="G808" s="6" t="s">
        <v>17</v>
      </c>
      <c r="H808" s="7">
        <v>41635</v>
      </c>
      <c r="I808" s="143"/>
      <c r="J808" s="144"/>
      <c r="K808" s="145"/>
      <c r="L808" t="str">
        <f t="shared" si="37"/>
        <v>50933</v>
      </c>
      <c r="M808">
        <f t="shared" si="38"/>
        <v>50933</v>
      </c>
      <c r="N808" s="37">
        <f t="shared" si="39"/>
        <v>396527</v>
      </c>
    </row>
    <row r="809" spans="1:14" ht="25.05" x14ac:dyDescent="0.3">
      <c r="A809" s="3">
        <v>1</v>
      </c>
      <c r="B809" s="142"/>
      <c r="C809" s="4" t="s">
        <v>1299</v>
      </c>
      <c r="D809" s="5">
        <v>44879</v>
      </c>
      <c r="E809" s="6" t="s">
        <v>1286</v>
      </c>
      <c r="F809" s="7">
        <v>1392768</v>
      </c>
      <c r="G809" s="6" t="s">
        <v>17</v>
      </c>
      <c r="H809" s="7">
        <v>146241</v>
      </c>
      <c r="I809" s="143"/>
      <c r="J809" s="144"/>
      <c r="K809" s="145"/>
      <c r="L809" t="str">
        <f t="shared" si="37"/>
        <v>50930</v>
      </c>
      <c r="M809">
        <f t="shared" si="38"/>
        <v>50930</v>
      </c>
      <c r="N809" s="37">
        <f t="shared" si="39"/>
        <v>1392768</v>
      </c>
    </row>
    <row r="810" spans="1:14" ht="25.05" x14ac:dyDescent="0.3">
      <c r="A810" s="3">
        <v>1</v>
      </c>
      <c r="B810" s="142"/>
      <c r="C810" s="4" t="s">
        <v>1300</v>
      </c>
      <c r="D810" s="5">
        <v>44879</v>
      </c>
      <c r="E810" s="6" t="s">
        <v>1286</v>
      </c>
      <c r="F810" s="7">
        <v>1799140</v>
      </c>
      <c r="G810" s="6" t="s">
        <v>17</v>
      </c>
      <c r="H810" s="7">
        <v>188910</v>
      </c>
      <c r="I810" s="143"/>
      <c r="J810" s="144"/>
      <c r="K810" s="145"/>
      <c r="L810" t="str">
        <f t="shared" si="37"/>
        <v>50924</v>
      </c>
      <c r="M810">
        <f t="shared" si="38"/>
        <v>50924</v>
      </c>
      <c r="N810" s="37">
        <f t="shared" si="39"/>
        <v>1799140</v>
      </c>
    </row>
    <row r="811" spans="1:14" ht="25.05" x14ac:dyDescent="0.3">
      <c r="A811" s="3">
        <v>1</v>
      </c>
      <c r="B811" s="142"/>
      <c r="C811" s="4" t="s">
        <v>1301</v>
      </c>
      <c r="D811" s="5">
        <v>44879</v>
      </c>
      <c r="E811" s="6" t="s">
        <v>1286</v>
      </c>
      <c r="F811" s="7">
        <v>996241</v>
      </c>
      <c r="G811" s="6" t="s">
        <v>17</v>
      </c>
      <c r="H811" s="7">
        <v>104605</v>
      </c>
      <c r="I811" s="143"/>
      <c r="J811" s="144"/>
      <c r="K811" s="145"/>
      <c r="L811" t="str">
        <f t="shared" si="37"/>
        <v>50928</v>
      </c>
      <c r="M811">
        <f t="shared" si="38"/>
        <v>50928</v>
      </c>
      <c r="N811" s="37">
        <f t="shared" si="39"/>
        <v>996241</v>
      </c>
    </row>
    <row r="812" spans="1:14" ht="25.05" x14ac:dyDescent="0.3">
      <c r="A812" s="3">
        <v>1</v>
      </c>
      <c r="B812" s="142"/>
      <c r="C812" s="4" t="s">
        <v>1302</v>
      </c>
      <c r="D812" s="5">
        <v>44866</v>
      </c>
      <c r="E812" s="6" t="s">
        <v>1286</v>
      </c>
      <c r="F812" s="7">
        <v>1557044</v>
      </c>
      <c r="G812" s="6" t="s">
        <v>17</v>
      </c>
      <c r="H812" s="7">
        <v>163490</v>
      </c>
      <c r="I812" s="143"/>
      <c r="J812" s="144"/>
      <c r="K812" s="145"/>
      <c r="L812" t="str">
        <f t="shared" si="37"/>
        <v>49529</v>
      </c>
      <c r="M812">
        <f t="shared" si="38"/>
        <v>49529</v>
      </c>
      <c r="N812" s="37">
        <f t="shared" si="39"/>
        <v>1557044</v>
      </c>
    </row>
    <row r="813" spans="1:14" ht="25.05" x14ac:dyDescent="0.3">
      <c r="A813" s="3">
        <v>1</v>
      </c>
      <c r="B813" s="142"/>
      <c r="C813" s="4" t="s">
        <v>1303</v>
      </c>
      <c r="D813" s="5">
        <v>44879</v>
      </c>
      <c r="E813" s="6" t="s">
        <v>1286</v>
      </c>
      <c r="F813" s="7">
        <v>599713</v>
      </c>
      <c r="G813" s="6" t="s">
        <v>17</v>
      </c>
      <c r="H813" s="7">
        <v>62970</v>
      </c>
      <c r="I813" s="143"/>
      <c r="J813" s="144"/>
      <c r="K813" s="145"/>
      <c r="L813" t="str">
        <f t="shared" si="37"/>
        <v>50926</v>
      </c>
      <c r="M813">
        <f t="shared" si="38"/>
        <v>50926</v>
      </c>
      <c r="N813" s="37">
        <f t="shared" si="39"/>
        <v>599713</v>
      </c>
    </row>
    <row r="814" spans="1:14" ht="25.05" x14ac:dyDescent="0.3">
      <c r="A814" s="3">
        <v>1</v>
      </c>
      <c r="B814" s="142"/>
      <c r="C814" s="4" t="s">
        <v>1304</v>
      </c>
      <c r="D814" s="5">
        <v>44879</v>
      </c>
      <c r="E814" s="6" t="s">
        <v>1286</v>
      </c>
      <c r="F814" s="7">
        <v>667510</v>
      </c>
      <c r="G814" s="6" t="s">
        <v>17</v>
      </c>
      <c r="H814" s="7">
        <v>70089</v>
      </c>
      <c r="I814" s="143"/>
      <c r="J814" s="144"/>
      <c r="K814" s="145"/>
      <c r="L814" t="str">
        <f t="shared" si="37"/>
        <v>50929</v>
      </c>
      <c r="M814">
        <f t="shared" si="38"/>
        <v>50929</v>
      </c>
      <c r="N814" s="37">
        <f t="shared" si="39"/>
        <v>667510</v>
      </c>
    </row>
    <row r="815" spans="1:14" ht="25.05" x14ac:dyDescent="0.3">
      <c r="A815" s="3">
        <v>1</v>
      </c>
      <c r="B815" s="142"/>
      <c r="C815" s="4" t="s">
        <v>1305</v>
      </c>
      <c r="D815" s="5">
        <v>44879</v>
      </c>
      <c r="E815" s="6" t="s">
        <v>1286</v>
      </c>
      <c r="F815" s="7">
        <v>996241</v>
      </c>
      <c r="G815" s="6" t="s">
        <v>17</v>
      </c>
      <c r="H815" s="7">
        <v>104605</v>
      </c>
      <c r="I815" s="143"/>
      <c r="J815" s="144"/>
      <c r="K815" s="145"/>
      <c r="L815" t="str">
        <f t="shared" si="37"/>
        <v>50935</v>
      </c>
      <c r="M815">
        <f t="shared" si="38"/>
        <v>50935</v>
      </c>
      <c r="N815" s="37">
        <f t="shared" si="39"/>
        <v>996241</v>
      </c>
    </row>
    <row r="816" spans="1:14" ht="25.05" x14ac:dyDescent="0.3">
      <c r="A816" s="3">
        <v>1</v>
      </c>
      <c r="B816" s="135"/>
      <c r="C816" s="4" t="s">
        <v>1306</v>
      </c>
      <c r="D816" s="5">
        <v>44879</v>
      </c>
      <c r="E816" s="6" t="s">
        <v>1286</v>
      </c>
      <c r="F816" s="7">
        <v>1195489</v>
      </c>
      <c r="G816" s="6" t="s">
        <v>17</v>
      </c>
      <c r="H816" s="7">
        <v>125526</v>
      </c>
      <c r="I816" s="137"/>
      <c r="J816" s="140"/>
      <c r="K816" s="141"/>
      <c r="L816" t="str">
        <f t="shared" si="37"/>
        <v>50931</v>
      </c>
      <c r="M816">
        <f t="shared" si="38"/>
        <v>50931</v>
      </c>
      <c r="N816" s="37">
        <f t="shared" si="39"/>
        <v>1195489</v>
      </c>
    </row>
    <row r="817" spans="1:14" ht="25.05" x14ac:dyDescent="0.3">
      <c r="A817" s="3">
        <v>1</v>
      </c>
      <c r="B817" s="134" t="s">
        <v>1307</v>
      </c>
      <c r="C817" s="4" t="s">
        <v>1308</v>
      </c>
      <c r="D817" s="5">
        <v>44914</v>
      </c>
      <c r="E817" s="6" t="s">
        <v>1286</v>
      </c>
      <c r="F817" s="7">
        <v>1284629</v>
      </c>
      <c r="G817" s="6" t="s">
        <v>17</v>
      </c>
      <c r="H817" s="7">
        <v>134886</v>
      </c>
      <c r="I817" s="136">
        <v>16389715</v>
      </c>
      <c r="J817" s="138" t="s">
        <v>1287</v>
      </c>
      <c r="K817" s="139"/>
      <c r="L817" t="str">
        <f t="shared" si="37"/>
        <v>56080</v>
      </c>
      <c r="M817">
        <f t="shared" si="38"/>
        <v>56080</v>
      </c>
      <c r="N817" s="37">
        <f t="shared" si="39"/>
        <v>1284629</v>
      </c>
    </row>
    <row r="818" spans="1:14" ht="25.05" x14ac:dyDescent="0.3">
      <c r="A818" s="3">
        <v>1</v>
      </c>
      <c r="B818" s="142"/>
      <c r="C818" s="4" t="s">
        <v>1309</v>
      </c>
      <c r="D818" s="5">
        <v>44914</v>
      </c>
      <c r="E818" s="6" t="s">
        <v>1286</v>
      </c>
      <c r="F818" s="7">
        <v>684915</v>
      </c>
      <c r="G818" s="6" t="s">
        <v>17</v>
      </c>
      <c r="H818" s="7">
        <v>71916</v>
      </c>
      <c r="I818" s="143"/>
      <c r="J818" s="144"/>
      <c r="K818" s="145"/>
      <c r="L818" t="str">
        <f t="shared" si="37"/>
        <v>56081</v>
      </c>
      <c r="M818">
        <f t="shared" si="38"/>
        <v>56081</v>
      </c>
      <c r="N818" s="37">
        <f t="shared" si="39"/>
        <v>684915</v>
      </c>
    </row>
    <row r="819" spans="1:14" ht="25.05" x14ac:dyDescent="0.3">
      <c r="A819" s="3">
        <v>1</v>
      </c>
      <c r="B819" s="142"/>
      <c r="C819" s="4" t="s">
        <v>1310</v>
      </c>
      <c r="D819" s="5">
        <v>44907</v>
      </c>
      <c r="E819" s="6" t="s">
        <v>1286</v>
      </c>
      <c r="F819" s="7">
        <v>719656</v>
      </c>
      <c r="G819" s="6" t="s">
        <v>17</v>
      </c>
      <c r="H819" s="7">
        <v>75564</v>
      </c>
      <c r="I819" s="143"/>
      <c r="J819" s="144"/>
      <c r="K819" s="145"/>
      <c r="L819" t="str">
        <f t="shared" si="37"/>
        <v>55310</v>
      </c>
      <c r="M819">
        <f t="shared" si="38"/>
        <v>55310</v>
      </c>
      <c r="N819" s="37">
        <f t="shared" si="39"/>
        <v>719656</v>
      </c>
    </row>
    <row r="820" spans="1:14" ht="25.05" x14ac:dyDescent="0.3">
      <c r="A820" s="3">
        <v>1</v>
      </c>
      <c r="B820" s="142"/>
      <c r="C820" s="4" t="s">
        <v>1311</v>
      </c>
      <c r="D820" s="5">
        <v>44914</v>
      </c>
      <c r="E820" s="6" t="s">
        <v>1286</v>
      </c>
      <c r="F820" s="7">
        <v>491765</v>
      </c>
      <c r="G820" s="6" t="s">
        <v>17</v>
      </c>
      <c r="H820" s="7">
        <v>51635</v>
      </c>
      <c r="I820" s="143"/>
      <c r="J820" s="144"/>
      <c r="K820" s="145"/>
      <c r="L820" t="str">
        <f t="shared" si="37"/>
        <v>56072</v>
      </c>
      <c r="M820">
        <f t="shared" si="38"/>
        <v>56072</v>
      </c>
      <c r="N820" s="37">
        <f t="shared" si="39"/>
        <v>491765</v>
      </c>
    </row>
    <row r="821" spans="1:14" ht="25.05" x14ac:dyDescent="0.3">
      <c r="A821" s="3">
        <v>1</v>
      </c>
      <c r="B821" s="142"/>
      <c r="C821" s="4" t="s">
        <v>1312</v>
      </c>
      <c r="D821" s="5">
        <v>44900</v>
      </c>
      <c r="E821" s="6" t="s">
        <v>1286</v>
      </c>
      <c r="F821" s="7">
        <v>599713</v>
      </c>
      <c r="G821" s="6" t="s">
        <v>17</v>
      </c>
      <c r="H821" s="7">
        <v>62970</v>
      </c>
      <c r="I821" s="143"/>
      <c r="J821" s="144"/>
      <c r="K821" s="145"/>
      <c r="L821" t="str">
        <f t="shared" si="37"/>
        <v>54369</v>
      </c>
      <c r="M821">
        <f t="shared" si="38"/>
        <v>54369</v>
      </c>
      <c r="N821" s="37">
        <f t="shared" si="39"/>
        <v>599713</v>
      </c>
    </row>
    <row r="822" spans="1:14" ht="25.05" x14ac:dyDescent="0.3">
      <c r="A822" s="3">
        <v>1</v>
      </c>
      <c r="B822" s="142"/>
      <c r="C822" s="4" t="s">
        <v>1313</v>
      </c>
      <c r="D822" s="5">
        <v>44914</v>
      </c>
      <c r="E822" s="6" t="s">
        <v>1286</v>
      </c>
      <c r="F822" s="7">
        <v>617736</v>
      </c>
      <c r="G822" s="6" t="s">
        <v>17</v>
      </c>
      <c r="H822" s="7">
        <v>64862</v>
      </c>
      <c r="I822" s="143"/>
      <c r="J822" s="144"/>
      <c r="K822" s="145"/>
      <c r="L822" t="str">
        <f t="shared" si="37"/>
        <v>56079</v>
      </c>
      <c r="M822">
        <f t="shared" si="38"/>
        <v>56079</v>
      </c>
      <c r="N822" s="37">
        <f t="shared" si="39"/>
        <v>617736</v>
      </c>
    </row>
    <row r="823" spans="1:14" ht="25.05" x14ac:dyDescent="0.3">
      <c r="A823" s="3">
        <v>1</v>
      </c>
      <c r="B823" s="142"/>
      <c r="C823" s="4" t="s">
        <v>1314</v>
      </c>
      <c r="D823" s="5">
        <v>44896</v>
      </c>
      <c r="E823" s="6" t="s">
        <v>1286</v>
      </c>
      <c r="F823" s="7">
        <v>655679</v>
      </c>
      <c r="G823" s="6" t="s">
        <v>17</v>
      </c>
      <c r="H823" s="7">
        <v>68846</v>
      </c>
      <c r="I823" s="143"/>
      <c r="J823" s="144"/>
      <c r="K823" s="145"/>
      <c r="L823" t="str">
        <f t="shared" si="37"/>
        <v>53854</v>
      </c>
      <c r="M823">
        <f t="shared" si="38"/>
        <v>53854</v>
      </c>
      <c r="N823" s="37">
        <f t="shared" si="39"/>
        <v>655679</v>
      </c>
    </row>
    <row r="824" spans="1:14" ht="25.05" x14ac:dyDescent="0.3">
      <c r="A824" s="3">
        <v>1</v>
      </c>
      <c r="B824" s="142"/>
      <c r="C824" s="4" t="s">
        <v>1315</v>
      </c>
      <c r="D824" s="5">
        <v>44896</v>
      </c>
      <c r="E824" s="6" t="s">
        <v>1286</v>
      </c>
      <c r="F824" s="7">
        <v>599713</v>
      </c>
      <c r="G824" s="6" t="s">
        <v>17</v>
      </c>
      <c r="H824" s="7">
        <v>62970</v>
      </c>
      <c r="I824" s="143"/>
      <c r="J824" s="144"/>
      <c r="K824" s="145"/>
      <c r="L824" t="str">
        <f t="shared" si="37"/>
        <v>53855</v>
      </c>
      <c r="M824">
        <f t="shared" si="38"/>
        <v>53855</v>
      </c>
      <c r="N824" s="37">
        <f t="shared" si="39"/>
        <v>599713</v>
      </c>
    </row>
    <row r="825" spans="1:14" ht="25.05" x14ac:dyDescent="0.3">
      <c r="A825" s="3">
        <v>1</v>
      </c>
      <c r="B825" s="142"/>
      <c r="C825" s="4" t="s">
        <v>1316</v>
      </c>
      <c r="D825" s="5">
        <v>44914</v>
      </c>
      <c r="E825" s="6" t="s">
        <v>1286</v>
      </c>
      <c r="F825" s="7">
        <v>1155941</v>
      </c>
      <c r="G825" s="6" t="s">
        <v>17</v>
      </c>
      <c r="H825" s="7">
        <v>121374</v>
      </c>
      <c r="I825" s="143"/>
      <c r="J825" s="144"/>
      <c r="K825" s="145"/>
      <c r="L825" t="str">
        <f t="shared" si="37"/>
        <v>56071</v>
      </c>
      <c r="M825">
        <f t="shared" si="38"/>
        <v>56071</v>
      </c>
      <c r="N825" s="37">
        <f t="shared" si="39"/>
        <v>1155941</v>
      </c>
    </row>
    <row r="826" spans="1:14" ht="25.05" x14ac:dyDescent="0.3">
      <c r="A826" s="3">
        <v>1</v>
      </c>
      <c r="B826" s="142"/>
      <c r="C826" s="4" t="s">
        <v>1317</v>
      </c>
      <c r="D826" s="5">
        <v>44914</v>
      </c>
      <c r="E826" s="6" t="s">
        <v>1286</v>
      </c>
      <c r="F826" s="7">
        <v>719056</v>
      </c>
      <c r="G826" s="6" t="s">
        <v>17</v>
      </c>
      <c r="H826" s="7">
        <v>75501</v>
      </c>
      <c r="I826" s="143"/>
      <c r="J826" s="144"/>
      <c r="K826" s="145"/>
      <c r="L826" t="str">
        <f t="shared" si="37"/>
        <v>56083</v>
      </c>
      <c r="M826">
        <f t="shared" si="38"/>
        <v>56083</v>
      </c>
      <c r="N826" s="37">
        <f t="shared" si="39"/>
        <v>719056</v>
      </c>
    </row>
    <row r="827" spans="1:14" ht="25.05" x14ac:dyDescent="0.3">
      <c r="A827" s="3">
        <v>1</v>
      </c>
      <c r="B827" s="142"/>
      <c r="C827" s="4" t="s">
        <v>1318</v>
      </c>
      <c r="D827" s="5">
        <v>44896</v>
      </c>
      <c r="E827" s="6" t="s">
        <v>1286</v>
      </c>
      <c r="F827" s="7">
        <v>800531</v>
      </c>
      <c r="G827" s="6" t="s">
        <v>17</v>
      </c>
      <c r="H827" s="7">
        <v>84056</v>
      </c>
      <c r="I827" s="143"/>
      <c r="J827" s="144"/>
      <c r="K827" s="145"/>
      <c r="L827" t="str">
        <f t="shared" si="37"/>
        <v>53853</v>
      </c>
      <c r="M827">
        <f t="shared" si="38"/>
        <v>53853</v>
      </c>
      <c r="N827" s="37">
        <f t="shared" si="39"/>
        <v>800531</v>
      </c>
    </row>
    <row r="828" spans="1:14" ht="25.05" x14ac:dyDescent="0.3">
      <c r="A828" s="3">
        <v>1</v>
      </c>
      <c r="B828" s="142"/>
      <c r="C828" s="4" t="s">
        <v>1319</v>
      </c>
      <c r="D828" s="5">
        <v>44896</v>
      </c>
      <c r="E828" s="6" t="s">
        <v>1286</v>
      </c>
      <c r="F828" s="7">
        <v>643730</v>
      </c>
      <c r="G828" s="6" t="s">
        <v>17</v>
      </c>
      <c r="H828" s="7">
        <v>67592</v>
      </c>
      <c r="I828" s="143"/>
      <c r="J828" s="144"/>
      <c r="K828" s="145"/>
      <c r="L828" t="str">
        <f t="shared" si="37"/>
        <v>53852</v>
      </c>
      <c r="M828">
        <f t="shared" si="38"/>
        <v>53852</v>
      </c>
      <c r="N828" s="37">
        <f t="shared" si="39"/>
        <v>643730</v>
      </c>
    </row>
    <row r="829" spans="1:14" ht="25.05" x14ac:dyDescent="0.3">
      <c r="A829" s="3">
        <v>1</v>
      </c>
      <c r="B829" s="142"/>
      <c r="C829" s="4" t="s">
        <v>1320</v>
      </c>
      <c r="D829" s="5">
        <v>44921</v>
      </c>
      <c r="E829" s="6" t="s">
        <v>1286</v>
      </c>
      <c r="F829" s="7">
        <v>817425</v>
      </c>
      <c r="G829" s="6" t="s">
        <v>17</v>
      </c>
      <c r="H829" s="7">
        <v>85830</v>
      </c>
      <c r="I829" s="143"/>
      <c r="J829" s="144"/>
      <c r="K829" s="145"/>
      <c r="L829" t="str">
        <f t="shared" si="37"/>
        <v>56897</v>
      </c>
      <c r="M829">
        <f t="shared" si="38"/>
        <v>56897</v>
      </c>
      <c r="N829" s="37">
        <f t="shared" si="39"/>
        <v>817425</v>
      </c>
    </row>
    <row r="830" spans="1:14" ht="25.05" x14ac:dyDescent="0.3">
      <c r="A830" s="3">
        <v>1</v>
      </c>
      <c r="B830" s="142"/>
      <c r="C830" s="4" t="s">
        <v>1321</v>
      </c>
      <c r="D830" s="5">
        <v>44896</v>
      </c>
      <c r="E830" s="6" t="s">
        <v>1286</v>
      </c>
      <c r="F830" s="7">
        <v>719656</v>
      </c>
      <c r="G830" s="6" t="s">
        <v>17</v>
      </c>
      <c r="H830" s="7">
        <v>75564</v>
      </c>
      <c r="I830" s="143"/>
      <c r="J830" s="144"/>
      <c r="K830" s="145"/>
      <c r="L830" t="str">
        <f t="shared" si="37"/>
        <v>53857</v>
      </c>
      <c r="M830">
        <f t="shared" si="38"/>
        <v>53857</v>
      </c>
      <c r="N830" s="37">
        <f t="shared" si="39"/>
        <v>719656</v>
      </c>
    </row>
    <row r="831" spans="1:14" ht="25.05" x14ac:dyDescent="0.3">
      <c r="A831" s="3">
        <v>1</v>
      </c>
      <c r="B831" s="142"/>
      <c r="C831" s="4" t="s">
        <v>1322</v>
      </c>
      <c r="D831" s="5">
        <v>44896</v>
      </c>
      <c r="E831" s="6" t="s">
        <v>1286</v>
      </c>
      <c r="F831" s="7">
        <v>1192261</v>
      </c>
      <c r="G831" s="6" t="s">
        <v>17</v>
      </c>
      <c r="H831" s="7">
        <v>125187</v>
      </c>
      <c r="I831" s="143"/>
      <c r="J831" s="144"/>
      <c r="K831" s="145"/>
      <c r="L831" t="str">
        <f t="shared" si="37"/>
        <v>53856</v>
      </c>
      <c r="M831">
        <f t="shared" si="38"/>
        <v>53856</v>
      </c>
      <c r="N831" s="37">
        <f t="shared" si="39"/>
        <v>1192261</v>
      </c>
    </row>
    <row r="832" spans="1:14" ht="25.05" x14ac:dyDescent="0.3">
      <c r="A832" s="3">
        <v>1</v>
      </c>
      <c r="B832" s="142"/>
      <c r="C832" s="4" t="s">
        <v>1323</v>
      </c>
      <c r="D832" s="5">
        <v>44921</v>
      </c>
      <c r="E832" s="6" t="s">
        <v>1286</v>
      </c>
      <c r="F832" s="7">
        <v>780640</v>
      </c>
      <c r="G832" s="6" t="s">
        <v>17</v>
      </c>
      <c r="H832" s="7">
        <v>81967</v>
      </c>
      <c r="I832" s="143"/>
      <c r="J832" s="144"/>
      <c r="K832" s="145"/>
      <c r="L832" t="str">
        <f t="shared" si="37"/>
        <v>56904</v>
      </c>
      <c r="M832">
        <f t="shared" si="38"/>
        <v>56904</v>
      </c>
      <c r="N832" s="37">
        <f t="shared" si="39"/>
        <v>780640</v>
      </c>
    </row>
    <row r="833" spans="1:14" ht="25.05" x14ac:dyDescent="0.3">
      <c r="A833" s="3">
        <v>1</v>
      </c>
      <c r="B833" s="142"/>
      <c r="C833" s="4" t="s">
        <v>1324</v>
      </c>
      <c r="D833" s="5">
        <v>44914</v>
      </c>
      <c r="E833" s="6" t="s">
        <v>1286</v>
      </c>
      <c r="F833" s="7">
        <v>491765</v>
      </c>
      <c r="G833" s="6" t="s">
        <v>17</v>
      </c>
      <c r="H833" s="7">
        <v>51635</v>
      </c>
      <c r="I833" s="143"/>
      <c r="J833" s="144"/>
      <c r="K833" s="145"/>
      <c r="L833" t="str">
        <f t="shared" si="37"/>
        <v>56078</v>
      </c>
      <c r="M833">
        <f t="shared" si="38"/>
        <v>56078</v>
      </c>
      <c r="N833" s="37">
        <f t="shared" si="39"/>
        <v>491765</v>
      </c>
    </row>
    <row r="834" spans="1:14" ht="25.05" x14ac:dyDescent="0.3">
      <c r="A834" s="3">
        <v>1</v>
      </c>
      <c r="B834" s="142"/>
      <c r="C834" s="4" t="s">
        <v>1325</v>
      </c>
      <c r="D834" s="5">
        <v>44921</v>
      </c>
      <c r="E834" s="6" t="s">
        <v>1286</v>
      </c>
      <c r="F834" s="7">
        <v>2438569</v>
      </c>
      <c r="G834" s="6" t="s">
        <v>17</v>
      </c>
      <c r="H834" s="7">
        <v>256050</v>
      </c>
      <c r="I834" s="143"/>
      <c r="J834" s="144"/>
      <c r="K834" s="145"/>
      <c r="L834" t="str">
        <f t="shared" si="37"/>
        <v>56903</v>
      </c>
      <c r="M834">
        <f t="shared" si="38"/>
        <v>56903</v>
      </c>
      <c r="N834" s="37">
        <f t="shared" si="39"/>
        <v>2438569</v>
      </c>
    </row>
    <row r="835" spans="1:14" ht="25.05" x14ac:dyDescent="0.3">
      <c r="A835" s="3">
        <v>1</v>
      </c>
      <c r="B835" s="142"/>
      <c r="C835" s="4" t="s">
        <v>1326</v>
      </c>
      <c r="D835" s="5">
        <v>44900</v>
      </c>
      <c r="E835" s="6" t="s">
        <v>1286</v>
      </c>
      <c r="F835" s="7">
        <v>1252849</v>
      </c>
      <c r="G835" s="6" t="s">
        <v>17</v>
      </c>
      <c r="H835" s="7">
        <v>131549</v>
      </c>
      <c r="I835" s="143"/>
      <c r="J835" s="144"/>
      <c r="K835" s="145"/>
      <c r="L835" t="str">
        <f t="shared" si="37"/>
        <v>54361</v>
      </c>
      <c r="M835">
        <f t="shared" si="38"/>
        <v>54361</v>
      </c>
      <c r="N835" s="37">
        <f t="shared" si="39"/>
        <v>1252849</v>
      </c>
    </row>
    <row r="836" spans="1:14" ht="25.05" x14ac:dyDescent="0.3">
      <c r="A836" s="3">
        <v>1</v>
      </c>
      <c r="B836" s="142"/>
      <c r="C836" s="4" t="s">
        <v>1327</v>
      </c>
      <c r="D836" s="5">
        <v>44907</v>
      </c>
      <c r="E836" s="6" t="s">
        <v>1286</v>
      </c>
      <c r="F836" s="7">
        <v>839399</v>
      </c>
      <c r="G836" s="6" t="s">
        <v>17</v>
      </c>
      <c r="H836" s="7">
        <v>88137</v>
      </c>
      <c r="I836" s="143"/>
      <c r="J836" s="144"/>
      <c r="K836" s="145"/>
      <c r="L836" t="str">
        <f t="shared" si="37"/>
        <v>55311</v>
      </c>
      <c r="M836">
        <f t="shared" si="38"/>
        <v>55311</v>
      </c>
      <c r="N836" s="37">
        <f t="shared" si="39"/>
        <v>839399</v>
      </c>
    </row>
    <row r="837" spans="1:14" ht="25.05" x14ac:dyDescent="0.3">
      <c r="A837" s="3">
        <v>1</v>
      </c>
      <c r="B837" s="142"/>
      <c r="C837" s="4" t="s">
        <v>1328</v>
      </c>
      <c r="D837" s="5">
        <v>44914</v>
      </c>
      <c r="E837" s="6" t="s">
        <v>1286</v>
      </c>
      <c r="F837" s="7">
        <v>590117</v>
      </c>
      <c r="G837" s="6" t="s">
        <v>17</v>
      </c>
      <c r="H837" s="7">
        <v>61962</v>
      </c>
      <c r="I837" s="143"/>
      <c r="J837" s="144"/>
      <c r="K837" s="145"/>
      <c r="L837" t="str">
        <f t="shared" si="37"/>
        <v>56082</v>
      </c>
      <c r="M837">
        <f t="shared" si="38"/>
        <v>56082</v>
      </c>
      <c r="N837" s="37">
        <f t="shared" si="39"/>
        <v>590117</v>
      </c>
    </row>
    <row r="838" spans="1:14" ht="25.05" x14ac:dyDescent="0.3">
      <c r="A838" s="3">
        <v>1</v>
      </c>
      <c r="B838" s="135"/>
      <c r="C838" s="4" t="s">
        <v>1329</v>
      </c>
      <c r="D838" s="5">
        <v>44921</v>
      </c>
      <c r="E838" s="6" t="s">
        <v>1286</v>
      </c>
      <c r="F838" s="7">
        <v>216786</v>
      </c>
      <c r="G838" s="6" t="s">
        <v>17</v>
      </c>
      <c r="H838" s="7">
        <v>22763</v>
      </c>
      <c r="I838" s="137"/>
      <c r="J838" s="140"/>
      <c r="K838" s="141"/>
      <c r="L838" t="str">
        <f t="shared" si="37"/>
        <v>56898</v>
      </c>
      <c r="M838">
        <f t="shared" si="38"/>
        <v>56898</v>
      </c>
      <c r="N838" s="37">
        <f t="shared" si="39"/>
        <v>216786</v>
      </c>
    </row>
    <row r="839" spans="1:14" x14ac:dyDescent="0.3">
      <c r="A839" s="3">
        <v>1</v>
      </c>
      <c r="B839" s="134" t="s">
        <v>1354</v>
      </c>
      <c r="C839" s="4" t="s">
        <v>1355</v>
      </c>
      <c r="D839" s="5">
        <v>44915</v>
      </c>
      <c r="E839" s="6" t="s">
        <v>66</v>
      </c>
      <c r="F839" s="7">
        <v>491765</v>
      </c>
      <c r="G839" s="6" t="s">
        <v>17</v>
      </c>
      <c r="H839" s="7">
        <v>51635</v>
      </c>
      <c r="I839" s="136">
        <v>3548411</v>
      </c>
      <c r="J839" s="138" t="s">
        <v>1356</v>
      </c>
      <c r="K839" s="139"/>
      <c r="L839" t="str">
        <f t="shared" ref="L839:L902" si="40">+RIGHT(C839,5)</f>
        <v>56179</v>
      </c>
      <c r="M839">
        <f t="shared" ref="M839:M902" si="41">+L839*1</f>
        <v>56179</v>
      </c>
      <c r="N839" s="37">
        <f t="shared" ref="N839:N902" si="42">+F839</f>
        <v>491765</v>
      </c>
    </row>
    <row r="840" spans="1:14" x14ac:dyDescent="0.3">
      <c r="A840" s="3">
        <v>1</v>
      </c>
      <c r="B840" s="142"/>
      <c r="C840" s="4" t="s">
        <v>1357</v>
      </c>
      <c r="D840" s="5">
        <v>44896</v>
      </c>
      <c r="E840" s="6" t="s">
        <v>66</v>
      </c>
      <c r="F840" s="7">
        <v>1147281</v>
      </c>
      <c r="G840" s="6" t="s">
        <v>17</v>
      </c>
      <c r="H840" s="7">
        <v>120464</v>
      </c>
      <c r="I840" s="143"/>
      <c r="J840" s="144"/>
      <c r="K840" s="145"/>
      <c r="L840" t="str">
        <f t="shared" si="40"/>
        <v>53287</v>
      </c>
      <c r="M840">
        <f t="shared" si="41"/>
        <v>53287</v>
      </c>
      <c r="N840" s="37">
        <f t="shared" si="42"/>
        <v>1147281</v>
      </c>
    </row>
    <row r="841" spans="1:14" x14ac:dyDescent="0.3">
      <c r="A841" s="3">
        <v>1</v>
      </c>
      <c r="B841" s="142"/>
      <c r="C841" s="4" t="s">
        <v>1358</v>
      </c>
      <c r="D841" s="5">
        <v>44901</v>
      </c>
      <c r="E841" s="6" t="s">
        <v>66</v>
      </c>
      <c r="F841" s="7">
        <v>630811</v>
      </c>
      <c r="G841" s="6" t="s">
        <v>17</v>
      </c>
      <c r="H841" s="7">
        <v>66235</v>
      </c>
      <c r="I841" s="143"/>
      <c r="J841" s="144"/>
      <c r="K841" s="145"/>
      <c r="L841" t="str">
        <f t="shared" si="40"/>
        <v>54459</v>
      </c>
      <c r="M841">
        <f t="shared" si="41"/>
        <v>54459</v>
      </c>
      <c r="N841" s="37">
        <f t="shared" si="42"/>
        <v>630811</v>
      </c>
    </row>
    <row r="842" spans="1:14" x14ac:dyDescent="0.3">
      <c r="A842" s="3">
        <v>1</v>
      </c>
      <c r="B842" s="135"/>
      <c r="C842" s="4" t="s">
        <v>1359</v>
      </c>
      <c r="D842" s="5">
        <v>44904</v>
      </c>
      <c r="E842" s="6" t="s">
        <v>66</v>
      </c>
      <c r="F842" s="7">
        <v>1694848</v>
      </c>
      <c r="G842" s="6" t="s">
        <v>17</v>
      </c>
      <c r="H842" s="7">
        <v>177959</v>
      </c>
      <c r="I842" s="137"/>
      <c r="J842" s="140"/>
      <c r="K842" s="141"/>
      <c r="L842" t="str">
        <f t="shared" si="40"/>
        <v>55232</v>
      </c>
      <c r="M842">
        <f t="shared" si="41"/>
        <v>55232</v>
      </c>
      <c r="N842" s="37">
        <f t="shared" si="42"/>
        <v>1694848</v>
      </c>
    </row>
    <row r="843" spans="1:14" x14ac:dyDescent="0.3">
      <c r="A843" s="3">
        <v>2</v>
      </c>
      <c r="B843" s="15" t="s">
        <v>1669</v>
      </c>
      <c r="C843" s="4" t="s">
        <v>1670</v>
      </c>
      <c r="D843" s="5">
        <v>44820</v>
      </c>
      <c r="E843" s="13" t="s">
        <v>119</v>
      </c>
      <c r="F843" s="7">
        <v>2280736</v>
      </c>
      <c r="G843" s="6" t="s">
        <v>17</v>
      </c>
      <c r="H843" s="7">
        <v>239477</v>
      </c>
      <c r="I843" s="11">
        <v>2041259</v>
      </c>
      <c r="J843" s="132" t="s">
        <v>48</v>
      </c>
      <c r="K843" s="133"/>
      <c r="L843" t="str">
        <f t="shared" si="40"/>
        <v>41714</v>
      </c>
      <c r="M843">
        <f t="shared" si="41"/>
        <v>41714</v>
      </c>
      <c r="N843" s="37">
        <f t="shared" si="42"/>
        <v>2280736</v>
      </c>
    </row>
    <row r="844" spans="1:14" x14ac:dyDescent="0.3">
      <c r="A844" s="3">
        <v>2</v>
      </c>
      <c r="B844" s="15" t="s">
        <v>1671</v>
      </c>
      <c r="C844" s="4" t="s">
        <v>1672</v>
      </c>
      <c r="D844" s="5">
        <v>44882</v>
      </c>
      <c r="E844" s="13" t="s">
        <v>119</v>
      </c>
      <c r="F844" s="7">
        <v>1392768</v>
      </c>
      <c r="G844" s="6" t="s">
        <v>17</v>
      </c>
      <c r="H844" s="7">
        <v>146241</v>
      </c>
      <c r="I844" s="11">
        <v>1246527</v>
      </c>
      <c r="J844" s="132" t="s">
        <v>48</v>
      </c>
      <c r="K844" s="133"/>
      <c r="L844" t="str">
        <f t="shared" si="40"/>
        <v>51079</v>
      </c>
      <c r="M844">
        <f t="shared" si="41"/>
        <v>51079</v>
      </c>
      <c r="N844" s="37">
        <f t="shared" si="42"/>
        <v>1392768</v>
      </c>
    </row>
    <row r="845" spans="1:14" x14ac:dyDescent="0.3">
      <c r="A845" s="3">
        <v>2</v>
      </c>
      <c r="B845" s="15" t="s">
        <v>1673</v>
      </c>
      <c r="C845" s="4" t="s">
        <v>1674</v>
      </c>
      <c r="D845" s="5">
        <v>44876</v>
      </c>
      <c r="E845" s="14"/>
      <c r="F845" s="7">
        <v>726197</v>
      </c>
      <c r="G845" s="6" t="s">
        <v>17</v>
      </c>
      <c r="H845" s="7">
        <v>76251</v>
      </c>
      <c r="I845" s="11">
        <v>649946</v>
      </c>
      <c r="J845" s="132" t="s">
        <v>48</v>
      </c>
      <c r="K845" s="133"/>
      <c r="L845" t="str">
        <f t="shared" si="40"/>
        <v>50734</v>
      </c>
      <c r="M845">
        <f t="shared" si="41"/>
        <v>50734</v>
      </c>
      <c r="N845" s="37">
        <f t="shared" si="42"/>
        <v>726197</v>
      </c>
    </row>
    <row r="846" spans="1:14" x14ac:dyDescent="0.3">
      <c r="A846" s="3">
        <v>2</v>
      </c>
      <c r="B846" s="146" t="s">
        <v>1675</v>
      </c>
      <c r="C846" s="4" t="s">
        <v>1676</v>
      </c>
      <c r="D846" s="5">
        <v>44883</v>
      </c>
      <c r="E846" s="13" t="s">
        <v>236</v>
      </c>
      <c r="F846" s="7">
        <v>1392768</v>
      </c>
      <c r="G846" s="6" t="s">
        <v>17</v>
      </c>
      <c r="H846" s="7">
        <v>146241</v>
      </c>
      <c r="I846" s="136">
        <v>3739582</v>
      </c>
      <c r="J846" s="138" t="s">
        <v>48</v>
      </c>
      <c r="K846" s="139"/>
      <c r="L846" t="str">
        <f t="shared" si="40"/>
        <v>51254</v>
      </c>
      <c r="M846">
        <f t="shared" si="41"/>
        <v>51254</v>
      </c>
      <c r="N846" s="37">
        <f t="shared" si="42"/>
        <v>1392768</v>
      </c>
    </row>
    <row r="847" spans="1:14" x14ac:dyDescent="0.3">
      <c r="A847" s="3">
        <v>2</v>
      </c>
      <c r="B847" s="148"/>
      <c r="C847" s="4" t="s">
        <v>1677</v>
      </c>
      <c r="D847" s="5">
        <v>44883</v>
      </c>
      <c r="E847" s="13" t="s">
        <v>236</v>
      </c>
      <c r="F847" s="7">
        <v>1392768</v>
      </c>
      <c r="G847" s="6" t="s">
        <v>17</v>
      </c>
      <c r="H847" s="7">
        <v>146241</v>
      </c>
      <c r="I847" s="143"/>
      <c r="J847" s="144"/>
      <c r="K847" s="145"/>
      <c r="L847" t="str">
        <f t="shared" si="40"/>
        <v>51640</v>
      </c>
      <c r="M847">
        <f t="shared" si="41"/>
        <v>51640</v>
      </c>
      <c r="N847" s="37">
        <f t="shared" si="42"/>
        <v>1392768</v>
      </c>
    </row>
    <row r="848" spans="1:14" x14ac:dyDescent="0.3">
      <c r="A848" s="3">
        <v>2</v>
      </c>
      <c r="B848" s="147"/>
      <c r="C848" s="4" t="s">
        <v>1678</v>
      </c>
      <c r="D848" s="5">
        <v>44883</v>
      </c>
      <c r="E848" s="13" t="s">
        <v>236</v>
      </c>
      <c r="F848" s="7">
        <v>1392768</v>
      </c>
      <c r="G848" s="6" t="s">
        <v>17</v>
      </c>
      <c r="H848" s="7">
        <v>146241</v>
      </c>
      <c r="I848" s="137"/>
      <c r="J848" s="140"/>
      <c r="K848" s="141"/>
      <c r="L848" t="str">
        <f t="shared" si="40"/>
        <v>51248</v>
      </c>
      <c r="M848">
        <f t="shared" si="41"/>
        <v>51248</v>
      </c>
      <c r="N848" s="37">
        <f t="shared" si="42"/>
        <v>1392768</v>
      </c>
    </row>
    <row r="849" spans="1:14" x14ac:dyDescent="0.3">
      <c r="A849" s="3">
        <v>2</v>
      </c>
      <c r="B849" s="146" t="s">
        <v>1679</v>
      </c>
      <c r="C849" s="4" t="s">
        <v>1680</v>
      </c>
      <c r="D849" s="5">
        <v>44921</v>
      </c>
      <c r="E849" s="13" t="s">
        <v>502</v>
      </c>
      <c r="F849" s="7">
        <v>216786</v>
      </c>
      <c r="G849" s="6" t="s">
        <v>17</v>
      </c>
      <c r="H849" s="7">
        <v>22763</v>
      </c>
      <c r="I849" s="136">
        <v>2325590</v>
      </c>
      <c r="J849" s="138" t="s">
        <v>48</v>
      </c>
      <c r="K849" s="139"/>
      <c r="L849" t="str">
        <f t="shared" si="40"/>
        <v>56871</v>
      </c>
      <c r="M849">
        <f t="shared" si="41"/>
        <v>56871</v>
      </c>
      <c r="N849" s="37">
        <f t="shared" si="42"/>
        <v>216786</v>
      </c>
    </row>
    <row r="850" spans="1:14" x14ac:dyDescent="0.3">
      <c r="A850" s="3">
        <v>2</v>
      </c>
      <c r="B850" s="148"/>
      <c r="C850" s="4" t="s">
        <v>1681</v>
      </c>
      <c r="D850" s="5">
        <v>44925</v>
      </c>
      <c r="E850" s="13" t="s">
        <v>119</v>
      </c>
      <c r="F850" s="7">
        <v>280219</v>
      </c>
      <c r="G850" s="6" t="s">
        <v>17</v>
      </c>
      <c r="H850" s="7">
        <v>29423</v>
      </c>
      <c r="I850" s="143"/>
      <c r="J850" s="144"/>
      <c r="K850" s="145"/>
      <c r="L850" t="str">
        <f t="shared" si="40"/>
        <v>57604</v>
      </c>
      <c r="M850">
        <f t="shared" si="41"/>
        <v>57604</v>
      </c>
      <c r="N850" s="37">
        <f t="shared" si="42"/>
        <v>280219</v>
      </c>
    </row>
    <row r="851" spans="1:14" x14ac:dyDescent="0.3">
      <c r="A851" s="3">
        <v>2</v>
      </c>
      <c r="B851" s="148"/>
      <c r="C851" s="4" t="s">
        <v>1682</v>
      </c>
      <c r="D851" s="5">
        <v>44925</v>
      </c>
      <c r="E851" s="13" t="s">
        <v>119</v>
      </c>
      <c r="F851" s="7">
        <v>326778</v>
      </c>
      <c r="G851" s="6" t="s">
        <v>17</v>
      </c>
      <c r="H851" s="7">
        <v>34312</v>
      </c>
      <c r="I851" s="143"/>
      <c r="J851" s="144"/>
      <c r="K851" s="145"/>
      <c r="L851" t="str">
        <f t="shared" si="40"/>
        <v>57626</v>
      </c>
      <c r="M851">
        <f t="shared" si="41"/>
        <v>57626</v>
      </c>
      <c r="N851" s="37">
        <f t="shared" si="42"/>
        <v>326778</v>
      </c>
    </row>
    <row r="852" spans="1:14" x14ac:dyDescent="0.3">
      <c r="A852" s="3">
        <v>2</v>
      </c>
      <c r="B852" s="148"/>
      <c r="C852" s="4" t="s">
        <v>1683</v>
      </c>
      <c r="D852" s="5">
        <v>44923</v>
      </c>
      <c r="E852" s="13" t="s">
        <v>502</v>
      </c>
      <c r="F852" s="7">
        <v>908373</v>
      </c>
      <c r="G852" s="6" t="s">
        <v>17</v>
      </c>
      <c r="H852" s="7">
        <v>95379</v>
      </c>
      <c r="I852" s="143"/>
      <c r="J852" s="144"/>
      <c r="K852" s="145"/>
      <c r="L852" t="str">
        <f t="shared" si="40"/>
        <v>57040</v>
      </c>
      <c r="M852">
        <f t="shared" si="41"/>
        <v>57040</v>
      </c>
      <c r="N852" s="37">
        <f t="shared" si="42"/>
        <v>908373</v>
      </c>
    </row>
    <row r="853" spans="1:14" x14ac:dyDescent="0.3">
      <c r="A853" s="3">
        <v>2</v>
      </c>
      <c r="B853" s="147"/>
      <c r="C853" s="4" t="s">
        <v>1684</v>
      </c>
      <c r="D853" s="5">
        <v>44921</v>
      </c>
      <c r="E853" s="13" t="s">
        <v>115</v>
      </c>
      <c r="F853" s="7">
        <v>866269</v>
      </c>
      <c r="G853" s="6" t="s">
        <v>17</v>
      </c>
      <c r="H853" s="7">
        <v>90958</v>
      </c>
      <c r="I853" s="137"/>
      <c r="J853" s="140"/>
      <c r="K853" s="141"/>
      <c r="L853" t="str">
        <f t="shared" si="40"/>
        <v>56877</v>
      </c>
      <c r="M853">
        <f t="shared" si="41"/>
        <v>56877</v>
      </c>
      <c r="N853" s="37">
        <f t="shared" si="42"/>
        <v>866269</v>
      </c>
    </row>
    <row r="854" spans="1:14" x14ac:dyDescent="0.3">
      <c r="A854" s="3">
        <v>2</v>
      </c>
      <c r="B854" s="146" t="s">
        <v>1685</v>
      </c>
      <c r="C854" s="4" t="s">
        <v>1686</v>
      </c>
      <c r="D854" s="5">
        <v>44921</v>
      </c>
      <c r="E854" s="13" t="s">
        <v>502</v>
      </c>
      <c r="F854" s="7">
        <v>532976</v>
      </c>
      <c r="G854" s="6" t="s">
        <v>17</v>
      </c>
      <c r="H854" s="7">
        <v>55962</v>
      </c>
      <c r="I854" s="136">
        <v>5213650</v>
      </c>
      <c r="J854" s="138" t="s">
        <v>48</v>
      </c>
      <c r="K854" s="139"/>
      <c r="L854" t="str">
        <f t="shared" si="40"/>
        <v>56870</v>
      </c>
      <c r="M854">
        <f t="shared" si="41"/>
        <v>56870</v>
      </c>
      <c r="N854" s="37">
        <f t="shared" si="42"/>
        <v>532976</v>
      </c>
    </row>
    <row r="855" spans="1:14" x14ac:dyDescent="0.3">
      <c r="A855" s="3">
        <v>2</v>
      </c>
      <c r="B855" s="148"/>
      <c r="C855" s="4" t="s">
        <v>1687</v>
      </c>
      <c r="D855" s="5">
        <v>44917</v>
      </c>
      <c r="E855" s="13" t="s">
        <v>236</v>
      </c>
      <c r="F855" s="7">
        <v>491765</v>
      </c>
      <c r="G855" s="6" t="s">
        <v>17</v>
      </c>
      <c r="H855" s="7">
        <v>51635</v>
      </c>
      <c r="I855" s="143"/>
      <c r="J855" s="144"/>
      <c r="K855" s="145"/>
      <c r="L855" t="str">
        <f t="shared" si="40"/>
        <v>56560</v>
      </c>
      <c r="M855">
        <f t="shared" si="41"/>
        <v>56560</v>
      </c>
      <c r="N855" s="37">
        <f t="shared" si="42"/>
        <v>491765</v>
      </c>
    </row>
    <row r="856" spans="1:14" x14ac:dyDescent="0.3">
      <c r="A856" s="3">
        <v>2</v>
      </c>
      <c r="B856" s="148"/>
      <c r="C856" s="4" t="s">
        <v>1688</v>
      </c>
      <c r="D856" s="5">
        <v>44909</v>
      </c>
      <c r="E856" s="13" t="s">
        <v>236</v>
      </c>
      <c r="F856" s="7">
        <v>975862</v>
      </c>
      <c r="G856" s="6" t="s">
        <v>17</v>
      </c>
      <c r="H856" s="7">
        <v>102465</v>
      </c>
      <c r="I856" s="143"/>
      <c r="J856" s="144"/>
      <c r="K856" s="145"/>
      <c r="L856" t="str">
        <f t="shared" si="40"/>
        <v>55443</v>
      </c>
      <c r="M856">
        <f t="shared" si="41"/>
        <v>55443</v>
      </c>
      <c r="N856" s="37">
        <f t="shared" si="42"/>
        <v>975862</v>
      </c>
    </row>
    <row r="857" spans="1:14" x14ac:dyDescent="0.3">
      <c r="A857" s="3">
        <v>2</v>
      </c>
      <c r="B857" s="148"/>
      <c r="C857" s="4" t="s">
        <v>1689</v>
      </c>
      <c r="D857" s="5">
        <v>44916</v>
      </c>
      <c r="E857" s="13" t="s">
        <v>66</v>
      </c>
      <c r="F857" s="7">
        <v>943040</v>
      </c>
      <c r="G857" s="6" t="s">
        <v>17</v>
      </c>
      <c r="H857" s="7">
        <v>99019</v>
      </c>
      <c r="I857" s="143"/>
      <c r="J857" s="144"/>
      <c r="K857" s="145"/>
      <c r="L857" t="str">
        <f t="shared" si="40"/>
        <v>56256</v>
      </c>
      <c r="M857">
        <f t="shared" si="41"/>
        <v>56256</v>
      </c>
      <c r="N857" s="37">
        <f t="shared" si="42"/>
        <v>943040</v>
      </c>
    </row>
    <row r="858" spans="1:14" x14ac:dyDescent="0.3">
      <c r="A858" s="3">
        <v>2</v>
      </c>
      <c r="B858" s="148"/>
      <c r="C858" s="4" t="s">
        <v>1690</v>
      </c>
      <c r="D858" s="5">
        <v>44915</v>
      </c>
      <c r="E858" s="13" t="s">
        <v>236</v>
      </c>
      <c r="F858" s="7">
        <v>491765</v>
      </c>
      <c r="G858" s="6" t="s">
        <v>17</v>
      </c>
      <c r="H858" s="7">
        <v>51635</v>
      </c>
      <c r="I858" s="143"/>
      <c r="J858" s="144"/>
      <c r="K858" s="145"/>
      <c r="L858" t="str">
        <f t="shared" si="40"/>
        <v>56121</v>
      </c>
      <c r="M858">
        <f t="shared" si="41"/>
        <v>56121</v>
      </c>
      <c r="N858" s="37">
        <f t="shared" si="42"/>
        <v>491765</v>
      </c>
    </row>
    <row r="859" spans="1:14" x14ac:dyDescent="0.3">
      <c r="A859" s="3">
        <v>2</v>
      </c>
      <c r="B859" s="147"/>
      <c r="C859" s="4" t="s">
        <v>1691</v>
      </c>
      <c r="D859" s="5">
        <v>44917</v>
      </c>
      <c r="E859" s="13" t="s">
        <v>502</v>
      </c>
      <c r="F859" s="7">
        <v>2389899</v>
      </c>
      <c r="G859" s="6" t="s">
        <v>17</v>
      </c>
      <c r="H859" s="7">
        <v>250939</v>
      </c>
      <c r="I859" s="137"/>
      <c r="J859" s="140"/>
      <c r="K859" s="141"/>
      <c r="L859" t="str">
        <f t="shared" si="40"/>
        <v>56636</v>
      </c>
      <c r="M859">
        <f t="shared" si="41"/>
        <v>56636</v>
      </c>
      <c r="N859" s="37">
        <f t="shared" si="42"/>
        <v>2389899</v>
      </c>
    </row>
    <row r="860" spans="1:14" x14ac:dyDescent="0.3">
      <c r="A860" s="3">
        <v>2</v>
      </c>
      <c r="B860" s="146" t="s">
        <v>1692</v>
      </c>
      <c r="C860" s="4" t="s">
        <v>1693</v>
      </c>
      <c r="D860" s="5">
        <v>44908</v>
      </c>
      <c r="E860" s="13" t="s">
        <v>47</v>
      </c>
      <c r="F860" s="7">
        <v>1869782</v>
      </c>
      <c r="G860" s="6" t="s">
        <v>17</v>
      </c>
      <c r="H860" s="7">
        <v>196327</v>
      </c>
      <c r="I860" s="136">
        <v>4090448</v>
      </c>
      <c r="J860" s="138" t="s">
        <v>48</v>
      </c>
      <c r="K860" s="139"/>
      <c r="L860" t="str">
        <f t="shared" si="40"/>
        <v>55378</v>
      </c>
      <c r="M860">
        <f t="shared" si="41"/>
        <v>55378</v>
      </c>
      <c r="N860" s="37">
        <f t="shared" si="42"/>
        <v>1869782</v>
      </c>
    </row>
    <row r="861" spans="1:14" x14ac:dyDescent="0.3">
      <c r="A861" s="3">
        <v>2</v>
      </c>
      <c r="B861" s="148"/>
      <c r="C861" s="4" t="s">
        <v>1694</v>
      </c>
      <c r="D861" s="5">
        <v>44916</v>
      </c>
      <c r="E861" s="13" t="s">
        <v>236</v>
      </c>
      <c r="F861" s="7">
        <v>491765</v>
      </c>
      <c r="G861" s="6" t="s">
        <v>17</v>
      </c>
      <c r="H861" s="7">
        <v>51635</v>
      </c>
      <c r="I861" s="143"/>
      <c r="J861" s="144"/>
      <c r="K861" s="145"/>
      <c r="L861" t="str">
        <f t="shared" si="40"/>
        <v>56254</v>
      </c>
      <c r="M861">
        <f t="shared" si="41"/>
        <v>56254</v>
      </c>
      <c r="N861" s="37">
        <f t="shared" si="42"/>
        <v>491765</v>
      </c>
    </row>
    <row r="862" spans="1:14" x14ac:dyDescent="0.3">
      <c r="A862" s="3">
        <v>2</v>
      </c>
      <c r="B862" s="148"/>
      <c r="C862" s="4" t="s">
        <v>1695</v>
      </c>
      <c r="D862" s="5">
        <v>44905</v>
      </c>
      <c r="E862" s="13" t="s">
        <v>236</v>
      </c>
      <c r="F862" s="7">
        <v>816499</v>
      </c>
      <c r="G862" s="6" t="s">
        <v>17</v>
      </c>
      <c r="H862" s="7">
        <v>85732</v>
      </c>
      <c r="I862" s="143"/>
      <c r="J862" s="144"/>
      <c r="K862" s="145"/>
      <c r="L862" t="str">
        <f t="shared" si="40"/>
        <v>55264</v>
      </c>
      <c r="M862">
        <f t="shared" si="41"/>
        <v>55264</v>
      </c>
      <c r="N862" s="37">
        <f t="shared" si="42"/>
        <v>816499</v>
      </c>
    </row>
    <row r="863" spans="1:14" x14ac:dyDescent="0.3">
      <c r="A863" s="3">
        <v>2</v>
      </c>
      <c r="B863" s="148"/>
      <c r="C863" s="4" t="s">
        <v>1696</v>
      </c>
      <c r="D863" s="5">
        <v>44916</v>
      </c>
      <c r="E863" s="13" t="s">
        <v>236</v>
      </c>
      <c r="F863" s="7">
        <v>995760</v>
      </c>
      <c r="G863" s="6" t="s">
        <v>17</v>
      </c>
      <c r="H863" s="7">
        <v>104555</v>
      </c>
      <c r="I863" s="143"/>
      <c r="J863" s="144"/>
      <c r="K863" s="145"/>
      <c r="L863" t="str">
        <f t="shared" si="40"/>
        <v>56255</v>
      </c>
      <c r="M863">
        <f t="shared" si="41"/>
        <v>56255</v>
      </c>
      <c r="N863" s="37">
        <f t="shared" si="42"/>
        <v>995760</v>
      </c>
    </row>
    <row r="864" spans="1:14" x14ac:dyDescent="0.3">
      <c r="A864" s="3">
        <v>2</v>
      </c>
      <c r="B864" s="147"/>
      <c r="C864" s="4" t="s">
        <v>1697</v>
      </c>
      <c r="D864" s="5">
        <v>44925</v>
      </c>
      <c r="E864" s="13" t="s">
        <v>180</v>
      </c>
      <c r="F864" s="7">
        <v>396527</v>
      </c>
      <c r="G864" s="6" t="s">
        <v>17</v>
      </c>
      <c r="H864" s="7">
        <v>41635</v>
      </c>
      <c r="I864" s="137"/>
      <c r="J864" s="140"/>
      <c r="K864" s="141"/>
      <c r="L864" t="str">
        <f t="shared" si="40"/>
        <v>57657</v>
      </c>
      <c r="M864">
        <f t="shared" si="41"/>
        <v>57657</v>
      </c>
      <c r="N864" s="37">
        <f t="shared" si="42"/>
        <v>396527</v>
      </c>
    </row>
    <row r="865" spans="1:14" x14ac:dyDescent="0.3">
      <c r="A865" s="3">
        <v>2</v>
      </c>
      <c r="B865" s="146" t="s">
        <v>1698</v>
      </c>
      <c r="C865" s="4" t="s">
        <v>1699</v>
      </c>
      <c r="D865" s="5">
        <v>44917</v>
      </c>
      <c r="E865" s="13" t="s">
        <v>180</v>
      </c>
      <c r="F865" s="7">
        <v>829006</v>
      </c>
      <c r="G865" s="6" t="s">
        <v>1366</v>
      </c>
      <c r="H865" s="7">
        <v>87046</v>
      </c>
      <c r="I865" s="136">
        <v>8534994</v>
      </c>
      <c r="J865" s="138" t="s">
        <v>48</v>
      </c>
      <c r="K865" s="139"/>
      <c r="L865" t="str">
        <f t="shared" si="40"/>
        <v>56535</v>
      </c>
      <c r="M865">
        <f t="shared" si="41"/>
        <v>56535</v>
      </c>
      <c r="N865" s="37">
        <f t="shared" si="42"/>
        <v>829006</v>
      </c>
    </row>
    <row r="866" spans="1:14" x14ac:dyDescent="0.3">
      <c r="A866" s="3">
        <v>2</v>
      </c>
      <c r="B866" s="148"/>
      <c r="C866" s="4" t="s">
        <v>1700</v>
      </c>
      <c r="D866" s="5">
        <v>44914</v>
      </c>
      <c r="E866" s="13" t="s">
        <v>115</v>
      </c>
      <c r="F866" s="7">
        <v>903214</v>
      </c>
      <c r="G866" s="6" t="s">
        <v>1366</v>
      </c>
      <c r="H866" s="7">
        <v>94837</v>
      </c>
      <c r="I866" s="143"/>
      <c r="J866" s="144"/>
      <c r="K866" s="145"/>
      <c r="L866" t="str">
        <f t="shared" si="40"/>
        <v>56055</v>
      </c>
      <c r="M866">
        <f t="shared" si="41"/>
        <v>56055</v>
      </c>
      <c r="N866" s="37">
        <f t="shared" si="42"/>
        <v>903214</v>
      </c>
    </row>
    <row r="867" spans="1:14" x14ac:dyDescent="0.3">
      <c r="A867" s="3">
        <v>2</v>
      </c>
      <c r="B867" s="148"/>
      <c r="C867" s="4" t="s">
        <v>1701</v>
      </c>
      <c r="D867" s="5">
        <v>44924</v>
      </c>
      <c r="E867" s="13" t="s">
        <v>47</v>
      </c>
      <c r="F867" s="7">
        <v>1009841</v>
      </c>
      <c r="G867" s="6" t="s">
        <v>1366</v>
      </c>
      <c r="H867" s="7">
        <v>106033</v>
      </c>
      <c r="I867" s="143"/>
      <c r="J867" s="144"/>
      <c r="K867" s="145"/>
      <c r="L867" t="str">
        <f t="shared" si="40"/>
        <v>57565</v>
      </c>
      <c r="M867">
        <f t="shared" si="41"/>
        <v>57565</v>
      </c>
      <c r="N867" s="37">
        <f t="shared" si="42"/>
        <v>1009841</v>
      </c>
    </row>
    <row r="868" spans="1:14" x14ac:dyDescent="0.3">
      <c r="A868" s="3">
        <v>2</v>
      </c>
      <c r="B868" s="148"/>
      <c r="C868" s="4" t="s">
        <v>1702</v>
      </c>
      <c r="D868" s="5">
        <v>44908</v>
      </c>
      <c r="E868" s="13" t="s">
        <v>47</v>
      </c>
      <c r="F868" s="7">
        <v>1099080</v>
      </c>
      <c r="G868" s="6" t="s">
        <v>1366</v>
      </c>
      <c r="H868" s="7">
        <v>115403</v>
      </c>
      <c r="I868" s="143"/>
      <c r="J868" s="144"/>
      <c r="K868" s="145"/>
      <c r="L868" t="str">
        <f t="shared" si="40"/>
        <v>55372</v>
      </c>
      <c r="M868">
        <f t="shared" si="41"/>
        <v>55372</v>
      </c>
      <c r="N868" s="37">
        <f t="shared" si="42"/>
        <v>1099080</v>
      </c>
    </row>
    <row r="869" spans="1:14" x14ac:dyDescent="0.3">
      <c r="A869" s="3">
        <v>2</v>
      </c>
      <c r="B869" s="148"/>
      <c r="C869" s="4" t="s">
        <v>1703</v>
      </c>
      <c r="D869" s="5">
        <v>44924</v>
      </c>
      <c r="E869" s="13" t="s">
        <v>47</v>
      </c>
      <c r="F869" s="7">
        <v>888292</v>
      </c>
      <c r="G869" s="6" t="s">
        <v>1366</v>
      </c>
      <c r="H869" s="7">
        <v>93271</v>
      </c>
      <c r="I869" s="143"/>
      <c r="J869" s="144"/>
      <c r="K869" s="145"/>
      <c r="L869" t="str">
        <f t="shared" si="40"/>
        <v>57110</v>
      </c>
      <c r="M869">
        <f t="shared" si="41"/>
        <v>57110</v>
      </c>
      <c r="N869" s="37">
        <f t="shared" si="42"/>
        <v>888292</v>
      </c>
    </row>
    <row r="870" spans="1:14" x14ac:dyDescent="0.3">
      <c r="A870" s="3">
        <v>2</v>
      </c>
      <c r="B870" s="148"/>
      <c r="C870" s="4" t="s">
        <v>1704</v>
      </c>
      <c r="D870" s="5">
        <v>44925</v>
      </c>
      <c r="E870" s="13" t="s">
        <v>47</v>
      </c>
      <c r="F870" s="7">
        <v>918025</v>
      </c>
      <c r="G870" s="6" t="s">
        <v>1366</v>
      </c>
      <c r="H870" s="7">
        <v>96393</v>
      </c>
      <c r="I870" s="143"/>
      <c r="J870" s="144"/>
      <c r="K870" s="145"/>
      <c r="L870" t="str">
        <f t="shared" si="40"/>
        <v>57659</v>
      </c>
      <c r="M870">
        <f t="shared" si="41"/>
        <v>57659</v>
      </c>
      <c r="N870" s="37">
        <f t="shared" si="42"/>
        <v>918025</v>
      </c>
    </row>
    <row r="871" spans="1:14" x14ac:dyDescent="0.3">
      <c r="A871" s="3">
        <v>2</v>
      </c>
      <c r="B871" s="148"/>
      <c r="C871" s="4" t="s">
        <v>1705</v>
      </c>
      <c r="D871" s="5">
        <v>44917</v>
      </c>
      <c r="E871" s="13" t="s">
        <v>66</v>
      </c>
      <c r="F871" s="7">
        <v>491765</v>
      </c>
      <c r="G871" s="6" t="s">
        <v>1366</v>
      </c>
      <c r="H871" s="7">
        <v>51635</v>
      </c>
      <c r="I871" s="143"/>
      <c r="J871" s="144"/>
      <c r="K871" s="145"/>
      <c r="L871" t="str">
        <f t="shared" si="40"/>
        <v>56574</v>
      </c>
      <c r="M871">
        <f t="shared" si="41"/>
        <v>56574</v>
      </c>
      <c r="N871" s="37">
        <f t="shared" si="42"/>
        <v>491765</v>
      </c>
    </row>
    <row r="872" spans="1:14" x14ac:dyDescent="0.3">
      <c r="A872" s="3">
        <v>2</v>
      </c>
      <c r="B872" s="148"/>
      <c r="C872" s="4" t="s">
        <v>1706</v>
      </c>
      <c r="D872" s="5">
        <v>44923</v>
      </c>
      <c r="E872" s="13" t="s">
        <v>47</v>
      </c>
      <c r="F872" s="7">
        <v>491765</v>
      </c>
      <c r="G872" s="6" t="s">
        <v>1366</v>
      </c>
      <c r="H872" s="7">
        <v>51635</v>
      </c>
      <c r="I872" s="143"/>
      <c r="J872" s="144"/>
      <c r="K872" s="145"/>
      <c r="L872" t="str">
        <f t="shared" si="40"/>
        <v>57027</v>
      </c>
      <c r="M872">
        <f t="shared" si="41"/>
        <v>57027</v>
      </c>
      <c r="N872" s="37">
        <f t="shared" si="42"/>
        <v>491765</v>
      </c>
    </row>
    <row r="873" spans="1:14" x14ac:dyDescent="0.3">
      <c r="A873" s="3">
        <v>2</v>
      </c>
      <c r="B873" s="148"/>
      <c r="C873" s="4" t="s">
        <v>1707</v>
      </c>
      <c r="D873" s="5">
        <v>44916</v>
      </c>
      <c r="E873" s="13" t="s">
        <v>47</v>
      </c>
      <c r="F873" s="7">
        <v>491765</v>
      </c>
      <c r="G873" s="6" t="s">
        <v>1366</v>
      </c>
      <c r="H873" s="7">
        <v>51635</v>
      </c>
      <c r="I873" s="143"/>
      <c r="J873" s="144"/>
      <c r="K873" s="145"/>
      <c r="L873" t="str">
        <f t="shared" si="40"/>
        <v>56205</v>
      </c>
      <c r="M873">
        <f t="shared" si="41"/>
        <v>56205</v>
      </c>
      <c r="N873" s="37">
        <f t="shared" si="42"/>
        <v>491765</v>
      </c>
    </row>
    <row r="874" spans="1:14" x14ac:dyDescent="0.3">
      <c r="A874" s="3">
        <v>2</v>
      </c>
      <c r="B874" s="148"/>
      <c r="C874" s="4" t="s">
        <v>1708</v>
      </c>
      <c r="D874" s="5">
        <v>44917</v>
      </c>
      <c r="E874" s="13" t="s">
        <v>236</v>
      </c>
      <c r="F874" s="7">
        <v>801900</v>
      </c>
      <c r="G874" s="6" t="s">
        <v>1366</v>
      </c>
      <c r="H874" s="7">
        <v>84199</v>
      </c>
      <c r="I874" s="143"/>
      <c r="J874" s="144"/>
      <c r="K874" s="145"/>
      <c r="L874" t="str">
        <f t="shared" si="40"/>
        <v>56516</v>
      </c>
      <c r="M874">
        <f t="shared" si="41"/>
        <v>56516</v>
      </c>
      <c r="N874" s="37">
        <f t="shared" si="42"/>
        <v>801900</v>
      </c>
    </row>
    <row r="875" spans="1:14" x14ac:dyDescent="0.3">
      <c r="A875" s="3">
        <v>2</v>
      </c>
      <c r="B875" s="148"/>
      <c r="C875" s="4" t="s">
        <v>1709</v>
      </c>
      <c r="D875" s="5">
        <v>44914</v>
      </c>
      <c r="E875" s="13" t="s">
        <v>115</v>
      </c>
      <c r="F875" s="7">
        <v>491765</v>
      </c>
      <c r="G875" s="6" t="s">
        <v>1366</v>
      </c>
      <c r="H875" s="7">
        <v>51635</v>
      </c>
      <c r="I875" s="143"/>
      <c r="J875" s="144"/>
      <c r="K875" s="145"/>
      <c r="L875" t="str">
        <f t="shared" si="40"/>
        <v>56054</v>
      </c>
      <c r="M875">
        <f t="shared" si="41"/>
        <v>56054</v>
      </c>
      <c r="N875" s="37">
        <f t="shared" si="42"/>
        <v>491765</v>
      </c>
    </row>
    <row r="876" spans="1:14" x14ac:dyDescent="0.3">
      <c r="A876" s="3">
        <v>2</v>
      </c>
      <c r="B876" s="148"/>
      <c r="C876" s="4" t="s">
        <v>1710</v>
      </c>
      <c r="D876" s="5">
        <v>44905</v>
      </c>
      <c r="E876" s="13" t="s">
        <v>47</v>
      </c>
      <c r="F876" s="7">
        <v>674766</v>
      </c>
      <c r="G876" s="6" t="s">
        <v>1366</v>
      </c>
      <c r="H876" s="7">
        <v>70850</v>
      </c>
      <c r="I876" s="143"/>
      <c r="J876" s="144"/>
      <c r="K876" s="145"/>
      <c r="L876" t="str">
        <f t="shared" si="40"/>
        <v>55242</v>
      </c>
      <c r="M876">
        <f t="shared" si="41"/>
        <v>55242</v>
      </c>
      <c r="N876" s="37">
        <f t="shared" si="42"/>
        <v>674766</v>
      </c>
    </row>
    <row r="877" spans="1:14" x14ac:dyDescent="0.3">
      <c r="A877" s="3">
        <v>2</v>
      </c>
      <c r="B877" s="147"/>
      <c r="C877" s="4" t="s">
        <v>1711</v>
      </c>
      <c r="D877" s="5">
        <v>44896</v>
      </c>
      <c r="E877" s="13" t="s">
        <v>47</v>
      </c>
      <c r="F877" s="7">
        <v>445122</v>
      </c>
      <c r="G877" s="6" t="s">
        <v>1366</v>
      </c>
      <c r="H877" s="7">
        <v>46738</v>
      </c>
      <c r="I877" s="137"/>
      <c r="J877" s="140"/>
      <c r="K877" s="141"/>
      <c r="L877" t="str">
        <f t="shared" si="40"/>
        <v>55179</v>
      </c>
      <c r="M877">
        <f t="shared" si="41"/>
        <v>55179</v>
      </c>
      <c r="N877" s="37">
        <f t="shared" si="42"/>
        <v>445122</v>
      </c>
    </row>
    <row r="878" spans="1:14" x14ac:dyDescent="0.3">
      <c r="A878" s="3">
        <v>2</v>
      </c>
      <c r="B878" s="15" t="s">
        <v>1712</v>
      </c>
      <c r="C878" s="4" t="s">
        <v>1713</v>
      </c>
      <c r="D878" s="5">
        <v>44925</v>
      </c>
      <c r="E878" s="13" t="s">
        <v>115</v>
      </c>
      <c r="F878" s="7">
        <v>859753</v>
      </c>
      <c r="G878" s="6" t="s">
        <v>1366</v>
      </c>
      <c r="H878" s="7">
        <v>90274</v>
      </c>
      <c r="I878" s="11">
        <v>769479</v>
      </c>
      <c r="J878" s="132" t="s">
        <v>48</v>
      </c>
      <c r="K878" s="133"/>
      <c r="L878" t="str">
        <f t="shared" si="40"/>
        <v>57631</v>
      </c>
      <c r="M878">
        <f t="shared" si="41"/>
        <v>57631</v>
      </c>
      <c r="N878" s="37">
        <f t="shared" si="42"/>
        <v>859753</v>
      </c>
    </row>
    <row r="879" spans="1:14" x14ac:dyDescent="0.3">
      <c r="A879" s="3">
        <v>2</v>
      </c>
      <c r="B879" s="15" t="s">
        <v>1714</v>
      </c>
      <c r="C879" s="4" t="s">
        <v>1715</v>
      </c>
      <c r="D879" s="5">
        <v>44923</v>
      </c>
      <c r="E879" s="13" t="s">
        <v>236</v>
      </c>
      <c r="F879" s="7">
        <v>850261</v>
      </c>
      <c r="G879" s="6" t="s">
        <v>1366</v>
      </c>
      <c r="H879" s="7">
        <v>89277</v>
      </c>
      <c r="I879" s="11">
        <v>760984</v>
      </c>
      <c r="J879" s="132" t="s">
        <v>48</v>
      </c>
      <c r="K879" s="133"/>
      <c r="L879" t="str">
        <f t="shared" si="40"/>
        <v>57029</v>
      </c>
      <c r="M879">
        <f t="shared" si="41"/>
        <v>57029</v>
      </c>
      <c r="N879" s="37">
        <f t="shared" si="42"/>
        <v>850261</v>
      </c>
    </row>
    <row r="880" spans="1:14" x14ac:dyDescent="0.3">
      <c r="A880" s="3">
        <v>2</v>
      </c>
      <c r="B880" s="146" t="s">
        <v>1716</v>
      </c>
      <c r="C880" s="4" t="s">
        <v>1717</v>
      </c>
      <c r="D880" s="5">
        <v>44915</v>
      </c>
      <c r="E880" s="13" t="s">
        <v>502</v>
      </c>
      <c r="F880" s="7">
        <v>396527</v>
      </c>
      <c r="G880" s="6" t="s">
        <v>1366</v>
      </c>
      <c r="H880" s="7">
        <v>41635</v>
      </c>
      <c r="I880" s="136">
        <v>1460639</v>
      </c>
      <c r="J880" s="138" t="s">
        <v>48</v>
      </c>
      <c r="K880" s="139"/>
      <c r="L880" t="str">
        <f t="shared" si="40"/>
        <v>56145</v>
      </c>
      <c r="M880">
        <f t="shared" si="41"/>
        <v>56145</v>
      </c>
      <c r="N880" s="37">
        <f t="shared" si="42"/>
        <v>396527</v>
      </c>
    </row>
    <row r="881" spans="1:14" x14ac:dyDescent="0.3">
      <c r="A881" s="3">
        <v>2</v>
      </c>
      <c r="B881" s="147"/>
      <c r="C881" s="4" t="s">
        <v>1718</v>
      </c>
      <c r="D881" s="5">
        <v>44915</v>
      </c>
      <c r="E881" s="13" t="s">
        <v>502</v>
      </c>
      <c r="F881" s="7">
        <v>1235472</v>
      </c>
      <c r="G881" s="6" t="s">
        <v>1366</v>
      </c>
      <c r="H881" s="7">
        <v>129725</v>
      </c>
      <c r="I881" s="137"/>
      <c r="J881" s="140"/>
      <c r="K881" s="141"/>
      <c r="L881" t="str">
        <f t="shared" si="40"/>
        <v>56142</v>
      </c>
      <c r="M881">
        <f t="shared" si="41"/>
        <v>56142</v>
      </c>
      <c r="N881" s="37">
        <f t="shared" si="42"/>
        <v>1235472</v>
      </c>
    </row>
    <row r="882" spans="1:14" x14ac:dyDescent="0.3">
      <c r="A882" s="3">
        <v>2</v>
      </c>
      <c r="B882" s="15" t="s">
        <v>1719</v>
      </c>
      <c r="C882" s="4" t="s">
        <v>1720</v>
      </c>
      <c r="D882" s="5">
        <v>44923</v>
      </c>
      <c r="E882" s="13" t="s">
        <v>236</v>
      </c>
      <c r="F882" s="7">
        <v>590117</v>
      </c>
      <c r="G882" s="6" t="s">
        <v>1366</v>
      </c>
      <c r="H882" s="7">
        <v>61962</v>
      </c>
      <c r="I882" s="11">
        <v>528155</v>
      </c>
      <c r="J882" s="132" t="s">
        <v>48</v>
      </c>
      <c r="K882" s="133"/>
      <c r="L882" t="str">
        <f t="shared" si="40"/>
        <v>57039</v>
      </c>
      <c r="M882">
        <f t="shared" si="41"/>
        <v>57039</v>
      </c>
      <c r="N882" s="37">
        <f t="shared" si="42"/>
        <v>590117</v>
      </c>
    </row>
    <row r="883" spans="1:14" x14ac:dyDescent="0.3">
      <c r="A883" s="3">
        <v>2</v>
      </c>
      <c r="B883" s="15" t="s">
        <v>2068</v>
      </c>
      <c r="C883" s="4" t="s">
        <v>2069</v>
      </c>
      <c r="D883" s="5">
        <v>44922</v>
      </c>
      <c r="E883" s="13" t="s">
        <v>16</v>
      </c>
      <c r="F883" s="7">
        <v>2039025</v>
      </c>
      <c r="G883" s="6" t="s">
        <v>17</v>
      </c>
      <c r="H883" s="7">
        <v>218062</v>
      </c>
      <c r="I883" s="11">
        <v>1820963</v>
      </c>
      <c r="J883" s="132" t="s">
        <v>1021</v>
      </c>
      <c r="K883" s="133"/>
      <c r="L883" t="str">
        <f t="shared" si="40"/>
        <v>57012</v>
      </c>
      <c r="M883">
        <f t="shared" si="41"/>
        <v>57012</v>
      </c>
      <c r="N883" s="37">
        <f t="shared" si="42"/>
        <v>2039025</v>
      </c>
    </row>
    <row r="884" spans="1:14" x14ac:dyDescent="0.3">
      <c r="A884" s="3">
        <v>2</v>
      </c>
      <c r="B884" s="15" t="s">
        <v>2202</v>
      </c>
      <c r="C884" s="4" t="s">
        <v>2203</v>
      </c>
      <c r="D884" s="5">
        <v>44923</v>
      </c>
      <c r="E884" s="13" t="s">
        <v>1121</v>
      </c>
      <c r="F884" s="7">
        <v>4743062</v>
      </c>
      <c r="G884" s="6" t="s">
        <v>17</v>
      </c>
      <c r="H884" s="7">
        <v>498022</v>
      </c>
      <c r="I884" s="11">
        <v>4245040</v>
      </c>
      <c r="J884" s="132" t="s">
        <v>1122</v>
      </c>
      <c r="K884" s="133"/>
      <c r="L884" t="str">
        <f t="shared" si="40"/>
        <v>57079</v>
      </c>
      <c r="M884">
        <f t="shared" si="41"/>
        <v>57079</v>
      </c>
      <c r="N884" s="37">
        <f t="shared" si="42"/>
        <v>4743062</v>
      </c>
    </row>
    <row r="885" spans="1:14" x14ac:dyDescent="0.3">
      <c r="A885" s="3">
        <v>2</v>
      </c>
      <c r="B885" s="15" t="s">
        <v>2228</v>
      </c>
      <c r="C885" s="4" t="s">
        <v>2229</v>
      </c>
      <c r="D885" s="5">
        <v>44881</v>
      </c>
      <c r="E885" s="13" t="s">
        <v>236</v>
      </c>
      <c r="F885" s="7">
        <v>1392768</v>
      </c>
      <c r="G885" s="6" t="s">
        <v>1366</v>
      </c>
      <c r="H885" s="7">
        <v>146241</v>
      </c>
      <c r="I885" s="11">
        <v>1246527</v>
      </c>
      <c r="J885" s="132" t="s">
        <v>1236</v>
      </c>
      <c r="K885" s="133"/>
      <c r="L885" t="str">
        <f t="shared" si="40"/>
        <v>51020</v>
      </c>
      <c r="M885">
        <f t="shared" si="41"/>
        <v>51020</v>
      </c>
      <c r="N885" s="37">
        <f t="shared" si="42"/>
        <v>1392768</v>
      </c>
    </row>
    <row r="886" spans="1:14" x14ac:dyDescent="0.3">
      <c r="A886" s="3">
        <v>2</v>
      </c>
      <c r="B886" s="146" t="s">
        <v>2230</v>
      </c>
      <c r="C886" s="4" t="s">
        <v>2231</v>
      </c>
      <c r="D886" s="5">
        <v>44917</v>
      </c>
      <c r="E886" s="13" t="s">
        <v>2223</v>
      </c>
      <c r="F886" s="7">
        <v>590117</v>
      </c>
      <c r="G886" s="6" t="s">
        <v>17</v>
      </c>
      <c r="H886" s="7">
        <v>61962</v>
      </c>
      <c r="I886" s="136">
        <v>2121528</v>
      </c>
      <c r="J886" s="138" t="s">
        <v>1236</v>
      </c>
      <c r="K886" s="139"/>
      <c r="L886" t="str">
        <f t="shared" si="40"/>
        <v>56393</v>
      </c>
      <c r="M886">
        <f t="shared" si="41"/>
        <v>56393</v>
      </c>
      <c r="N886" s="37">
        <f t="shared" si="42"/>
        <v>590117</v>
      </c>
    </row>
    <row r="887" spans="1:14" x14ac:dyDescent="0.3">
      <c r="A887" s="3">
        <v>2</v>
      </c>
      <c r="B887" s="147"/>
      <c r="C887" s="4" t="s">
        <v>2232</v>
      </c>
      <c r="D887" s="5">
        <v>44918</v>
      </c>
      <c r="E887" s="13" t="s">
        <v>2223</v>
      </c>
      <c r="F887" s="7">
        <v>1780305</v>
      </c>
      <c r="G887" s="6" t="s">
        <v>17</v>
      </c>
      <c r="H887" s="7">
        <v>186932</v>
      </c>
      <c r="I887" s="137"/>
      <c r="J887" s="140"/>
      <c r="K887" s="141"/>
      <c r="L887" t="str">
        <f t="shared" si="40"/>
        <v>56704</v>
      </c>
      <c r="M887">
        <f t="shared" si="41"/>
        <v>56704</v>
      </c>
      <c r="N887" s="37">
        <f t="shared" si="42"/>
        <v>1780305</v>
      </c>
    </row>
    <row r="888" spans="1:14" x14ac:dyDescent="0.3">
      <c r="A888" s="3">
        <v>2</v>
      </c>
      <c r="B888" s="146" t="s">
        <v>2233</v>
      </c>
      <c r="C888" s="4" t="s">
        <v>2234</v>
      </c>
      <c r="D888" s="5">
        <v>44917</v>
      </c>
      <c r="E888" s="13" t="s">
        <v>236</v>
      </c>
      <c r="F888" s="7">
        <v>491765</v>
      </c>
      <c r="G888" s="6" t="s">
        <v>1366</v>
      </c>
      <c r="H888" s="7">
        <v>51635</v>
      </c>
      <c r="I888" s="136">
        <v>1473687</v>
      </c>
      <c r="J888" s="138" t="s">
        <v>1236</v>
      </c>
      <c r="K888" s="139"/>
      <c r="L888" t="str">
        <f t="shared" si="40"/>
        <v>56395</v>
      </c>
      <c r="M888">
        <f t="shared" si="41"/>
        <v>56395</v>
      </c>
      <c r="N888" s="37">
        <f t="shared" si="42"/>
        <v>491765</v>
      </c>
    </row>
    <row r="889" spans="1:14" x14ac:dyDescent="0.3">
      <c r="A889" s="3">
        <v>2</v>
      </c>
      <c r="B889" s="148"/>
      <c r="C889" s="4" t="s">
        <v>2235</v>
      </c>
      <c r="D889" s="5">
        <v>44917</v>
      </c>
      <c r="E889" s="13" t="s">
        <v>236</v>
      </c>
      <c r="F889" s="7">
        <v>491765</v>
      </c>
      <c r="G889" s="6" t="s">
        <v>1366</v>
      </c>
      <c r="H889" s="7">
        <v>51635</v>
      </c>
      <c r="I889" s="143"/>
      <c r="J889" s="144"/>
      <c r="K889" s="145"/>
      <c r="L889" t="str">
        <f t="shared" si="40"/>
        <v>56394</v>
      </c>
      <c r="M889">
        <f t="shared" si="41"/>
        <v>56394</v>
      </c>
      <c r="N889" s="37">
        <f t="shared" si="42"/>
        <v>491765</v>
      </c>
    </row>
    <row r="890" spans="1:14" x14ac:dyDescent="0.3">
      <c r="A890" s="3">
        <v>2</v>
      </c>
      <c r="B890" s="147"/>
      <c r="C890" s="4" t="s">
        <v>2236</v>
      </c>
      <c r="D890" s="5">
        <v>44925</v>
      </c>
      <c r="E890" s="13" t="s">
        <v>66</v>
      </c>
      <c r="F890" s="7">
        <v>663048</v>
      </c>
      <c r="G890" s="6" t="s">
        <v>1366</v>
      </c>
      <c r="H890" s="7">
        <v>69620</v>
      </c>
      <c r="I890" s="137"/>
      <c r="J890" s="140"/>
      <c r="K890" s="141"/>
      <c r="L890" t="str">
        <f t="shared" si="40"/>
        <v>57620</v>
      </c>
      <c r="M890">
        <f t="shared" si="41"/>
        <v>57620</v>
      </c>
      <c r="N890" s="37">
        <f t="shared" si="42"/>
        <v>663048</v>
      </c>
    </row>
    <row r="891" spans="1:14" x14ac:dyDescent="0.3">
      <c r="A891" s="3">
        <v>2</v>
      </c>
      <c r="B891" s="15" t="s">
        <v>2260</v>
      </c>
      <c r="C891" s="4" t="s">
        <v>2261</v>
      </c>
      <c r="D891" s="5">
        <v>44865</v>
      </c>
      <c r="E891" s="13" t="s">
        <v>236</v>
      </c>
      <c r="F891" s="7">
        <v>1912990</v>
      </c>
      <c r="G891" s="6" t="s">
        <v>1366</v>
      </c>
      <c r="H891" s="7">
        <v>200864</v>
      </c>
      <c r="I891" s="11">
        <v>1712126</v>
      </c>
      <c r="J891" s="132" t="s">
        <v>1261</v>
      </c>
      <c r="K891" s="133"/>
      <c r="L891" t="str">
        <f t="shared" si="40"/>
        <v>49489</v>
      </c>
      <c r="M891">
        <f t="shared" si="41"/>
        <v>49489</v>
      </c>
      <c r="N891" s="37">
        <f t="shared" si="42"/>
        <v>1912990</v>
      </c>
    </row>
    <row r="892" spans="1:14" x14ac:dyDescent="0.3">
      <c r="A892" s="3">
        <v>2</v>
      </c>
      <c r="B892" s="146" t="s">
        <v>2262</v>
      </c>
      <c r="C892" s="4" t="s">
        <v>2263</v>
      </c>
      <c r="D892" s="5">
        <v>44877</v>
      </c>
      <c r="E892" s="13" t="s">
        <v>236</v>
      </c>
      <c r="F892" s="7">
        <v>1909079</v>
      </c>
      <c r="G892" s="6" t="s">
        <v>1366</v>
      </c>
      <c r="H892" s="7">
        <v>200453</v>
      </c>
      <c r="I892" s="136">
        <v>2955153</v>
      </c>
      <c r="J892" s="138" t="s">
        <v>1261</v>
      </c>
      <c r="K892" s="139"/>
      <c r="L892" t="str">
        <f t="shared" si="40"/>
        <v>50887</v>
      </c>
      <c r="M892">
        <f t="shared" si="41"/>
        <v>50887</v>
      </c>
      <c r="N892" s="37">
        <f t="shared" si="42"/>
        <v>1909079</v>
      </c>
    </row>
    <row r="893" spans="1:14" x14ac:dyDescent="0.3">
      <c r="A893" s="3">
        <v>2</v>
      </c>
      <c r="B893" s="147"/>
      <c r="C893" s="4" t="s">
        <v>2264</v>
      </c>
      <c r="D893" s="5">
        <v>44877</v>
      </c>
      <c r="E893" s="13" t="s">
        <v>236</v>
      </c>
      <c r="F893" s="7">
        <v>1392768</v>
      </c>
      <c r="G893" s="6" t="s">
        <v>1366</v>
      </c>
      <c r="H893" s="7">
        <v>146241</v>
      </c>
      <c r="I893" s="137"/>
      <c r="J893" s="140"/>
      <c r="K893" s="141"/>
      <c r="L893" t="str">
        <f t="shared" si="40"/>
        <v>50889</v>
      </c>
      <c r="M893">
        <f t="shared" si="41"/>
        <v>50889</v>
      </c>
      <c r="N893" s="37">
        <f t="shared" si="42"/>
        <v>1392768</v>
      </c>
    </row>
    <row r="894" spans="1:14" x14ac:dyDescent="0.3">
      <c r="A894" s="3">
        <v>2</v>
      </c>
      <c r="B894" s="15" t="s">
        <v>2265</v>
      </c>
      <c r="C894" s="4" t="s">
        <v>2266</v>
      </c>
      <c r="D894" s="5">
        <v>44924</v>
      </c>
      <c r="E894" s="13" t="s">
        <v>66</v>
      </c>
      <c r="F894" s="7">
        <v>1545516</v>
      </c>
      <c r="G894" s="6" t="s">
        <v>17</v>
      </c>
      <c r="H894" s="7">
        <v>162279</v>
      </c>
      <c r="I894" s="11">
        <v>1383237</v>
      </c>
      <c r="J894" s="132" t="s">
        <v>1261</v>
      </c>
      <c r="K894" s="133"/>
      <c r="L894" t="str">
        <f t="shared" si="40"/>
        <v>57140</v>
      </c>
      <c r="M894">
        <f t="shared" si="41"/>
        <v>57140</v>
      </c>
      <c r="N894" s="37">
        <f t="shared" si="42"/>
        <v>1545516</v>
      </c>
    </row>
    <row r="895" spans="1:14" x14ac:dyDescent="0.3">
      <c r="A895" s="3">
        <v>2</v>
      </c>
      <c r="B895" s="15" t="s">
        <v>2267</v>
      </c>
      <c r="C895" s="4" t="s">
        <v>2268</v>
      </c>
      <c r="D895" s="5">
        <v>44901</v>
      </c>
      <c r="E895" s="13" t="s">
        <v>236</v>
      </c>
      <c r="F895" s="7">
        <v>2026385</v>
      </c>
      <c r="G895" s="6" t="s">
        <v>17</v>
      </c>
      <c r="H895" s="7">
        <v>216711</v>
      </c>
      <c r="I895" s="11">
        <v>1809674</v>
      </c>
      <c r="J895" s="132" t="s">
        <v>1261</v>
      </c>
      <c r="K895" s="133"/>
      <c r="L895" t="str">
        <f t="shared" si="40"/>
        <v>54428</v>
      </c>
      <c r="M895">
        <f t="shared" si="41"/>
        <v>54428</v>
      </c>
      <c r="N895" s="37">
        <f t="shared" si="42"/>
        <v>2026385</v>
      </c>
    </row>
    <row r="896" spans="1:14" x14ac:dyDescent="0.3">
      <c r="A896" s="3">
        <v>2</v>
      </c>
      <c r="B896" s="15" t="s">
        <v>2269</v>
      </c>
      <c r="C896" s="4" t="s">
        <v>2270</v>
      </c>
      <c r="D896" s="5">
        <v>44911</v>
      </c>
      <c r="E896" s="13" t="s">
        <v>236</v>
      </c>
      <c r="F896" s="7">
        <v>1654559</v>
      </c>
      <c r="G896" s="6" t="s">
        <v>17</v>
      </c>
      <c r="H896" s="7">
        <v>176946</v>
      </c>
      <c r="I896" s="11">
        <v>1477613</v>
      </c>
      <c r="J896" s="132" t="s">
        <v>1261</v>
      </c>
      <c r="K896" s="133"/>
      <c r="L896" t="str">
        <f t="shared" si="40"/>
        <v>55950</v>
      </c>
      <c r="M896">
        <f t="shared" si="41"/>
        <v>55950</v>
      </c>
      <c r="N896" s="37">
        <f t="shared" si="42"/>
        <v>1654559</v>
      </c>
    </row>
    <row r="897" spans="1:14" x14ac:dyDescent="0.3">
      <c r="A897" s="3">
        <v>2</v>
      </c>
      <c r="B897" s="15" t="s">
        <v>2271</v>
      </c>
      <c r="C897" s="4" t="s">
        <v>2272</v>
      </c>
      <c r="D897" s="5">
        <v>44924</v>
      </c>
      <c r="E897" s="13" t="s">
        <v>66</v>
      </c>
      <c r="F897" s="7">
        <v>1101159</v>
      </c>
      <c r="G897" s="6" t="s">
        <v>1366</v>
      </c>
      <c r="H897" s="7">
        <v>115622</v>
      </c>
      <c r="I897" s="11">
        <v>985537</v>
      </c>
      <c r="J897" s="132" t="s">
        <v>1261</v>
      </c>
      <c r="K897" s="133"/>
      <c r="L897" t="str">
        <f t="shared" si="40"/>
        <v>57138</v>
      </c>
      <c r="M897">
        <f t="shared" si="41"/>
        <v>57138</v>
      </c>
      <c r="N897" s="37">
        <f t="shared" si="42"/>
        <v>1101159</v>
      </c>
    </row>
    <row r="898" spans="1:14" x14ac:dyDescent="0.3">
      <c r="A898" s="3">
        <v>2</v>
      </c>
      <c r="B898" s="15" t="s">
        <v>2273</v>
      </c>
      <c r="C898" s="4" t="s">
        <v>2274</v>
      </c>
      <c r="D898" s="5">
        <v>44926</v>
      </c>
      <c r="E898" s="13" t="s">
        <v>236</v>
      </c>
      <c r="F898" s="7">
        <v>663048</v>
      </c>
      <c r="G898" s="6" t="s">
        <v>1366</v>
      </c>
      <c r="H898" s="7">
        <v>69620</v>
      </c>
      <c r="I898" s="11">
        <v>593428</v>
      </c>
      <c r="J898" s="132" t="s">
        <v>1261</v>
      </c>
      <c r="K898" s="133"/>
      <c r="L898" t="str">
        <f t="shared" si="40"/>
        <v>57785</v>
      </c>
      <c r="M898">
        <f t="shared" si="41"/>
        <v>57785</v>
      </c>
      <c r="N898" s="37">
        <f t="shared" si="42"/>
        <v>663048</v>
      </c>
    </row>
    <row r="899" spans="1:14" x14ac:dyDescent="0.3">
      <c r="A899" s="3">
        <v>2</v>
      </c>
      <c r="B899" s="146" t="s">
        <v>2275</v>
      </c>
      <c r="C899" s="4" t="s">
        <v>2276</v>
      </c>
      <c r="D899" s="5">
        <v>44914</v>
      </c>
      <c r="E899" s="13" t="s">
        <v>236</v>
      </c>
      <c r="F899" s="7">
        <v>1659647</v>
      </c>
      <c r="G899" s="6" t="s">
        <v>1366</v>
      </c>
      <c r="H899" s="7">
        <v>174263</v>
      </c>
      <c r="I899" s="136">
        <v>3604690</v>
      </c>
      <c r="J899" s="138" t="s">
        <v>1261</v>
      </c>
      <c r="K899" s="139"/>
      <c r="L899" t="str">
        <f t="shared" si="40"/>
        <v>56059</v>
      </c>
      <c r="M899">
        <f t="shared" si="41"/>
        <v>56059</v>
      </c>
      <c r="N899" s="37">
        <f t="shared" si="42"/>
        <v>1659647</v>
      </c>
    </row>
    <row r="900" spans="1:14" x14ac:dyDescent="0.3">
      <c r="A900" s="3">
        <v>2</v>
      </c>
      <c r="B900" s="147"/>
      <c r="C900" s="4" t="s">
        <v>2277</v>
      </c>
      <c r="D900" s="5">
        <v>44914</v>
      </c>
      <c r="E900" s="13" t="s">
        <v>236</v>
      </c>
      <c r="F900" s="7">
        <v>2367940</v>
      </c>
      <c r="G900" s="6" t="s">
        <v>1366</v>
      </c>
      <c r="H900" s="7">
        <v>248634</v>
      </c>
      <c r="I900" s="137"/>
      <c r="J900" s="140"/>
      <c r="K900" s="141"/>
      <c r="L900" t="str">
        <f t="shared" si="40"/>
        <v>56060</v>
      </c>
      <c r="M900">
        <f t="shared" si="41"/>
        <v>56060</v>
      </c>
      <c r="N900" s="37">
        <f t="shared" si="42"/>
        <v>2367940</v>
      </c>
    </row>
    <row r="901" spans="1:14" x14ac:dyDescent="0.3">
      <c r="A901" s="3">
        <v>2</v>
      </c>
      <c r="B901" s="15" t="s">
        <v>2322</v>
      </c>
      <c r="C901" s="4" t="s">
        <v>2323</v>
      </c>
      <c r="D901" s="5">
        <v>44916</v>
      </c>
      <c r="E901" s="13" t="s">
        <v>236</v>
      </c>
      <c r="F901" s="7">
        <v>491765</v>
      </c>
      <c r="G901" s="6" t="s">
        <v>1366</v>
      </c>
      <c r="H901" s="7">
        <v>51635</v>
      </c>
      <c r="I901" s="11">
        <v>440130</v>
      </c>
      <c r="J901" s="132" t="s">
        <v>1356</v>
      </c>
      <c r="K901" s="133"/>
      <c r="L901" t="str">
        <f t="shared" si="40"/>
        <v>56274</v>
      </c>
      <c r="M901">
        <f t="shared" si="41"/>
        <v>56274</v>
      </c>
      <c r="N901" s="37">
        <f t="shared" si="42"/>
        <v>491765</v>
      </c>
    </row>
    <row r="902" spans="1:14" x14ac:dyDescent="0.3">
      <c r="A902" s="3">
        <v>3</v>
      </c>
      <c r="B902" s="15" t="s">
        <v>2637</v>
      </c>
      <c r="C902" s="4" t="s">
        <v>2638</v>
      </c>
      <c r="D902" s="5">
        <v>44739</v>
      </c>
      <c r="E902" s="13" t="s">
        <v>119</v>
      </c>
      <c r="F902" s="7">
        <v>756355</v>
      </c>
      <c r="G902" s="6" t="s">
        <v>1366</v>
      </c>
      <c r="H902" s="7">
        <v>79417</v>
      </c>
      <c r="I902" s="11">
        <v>676938</v>
      </c>
      <c r="J902" s="132" t="s">
        <v>48</v>
      </c>
      <c r="K902" s="133"/>
      <c r="L902" t="str">
        <f t="shared" si="40"/>
        <v>20607</v>
      </c>
      <c r="M902">
        <f t="shared" si="41"/>
        <v>20607</v>
      </c>
      <c r="N902" s="37">
        <f t="shared" si="42"/>
        <v>756355</v>
      </c>
    </row>
    <row r="903" spans="1:14" x14ac:dyDescent="0.3">
      <c r="A903" s="3">
        <v>3</v>
      </c>
      <c r="B903" s="15" t="s">
        <v>2639</v>
      </c>
      <c r="C903" s="4" t="s">
        <v>2640</v>
      </c>
      <c r="D903" s="5">
        <v>44810</v>
      </c>
      <c r="E903" s="13" t="s">
        <v>119</v>
      </c>
      <c r="F903" s="7">
        <v>1575890</v>
      </c>
      <c r="G903" s="6" t="s">
        <v>1366</v>
      </c>
      <c r="H903" s="7">
        <v>165468</v>
      </c>
      <c r="I903" s="11">
        <v>1410422</v>
      </c>
      <c r="J903" s="132" t="s">
        <v>48</v>
      </c>
      <c r="K903" s="133"/>
      <c r="L903" t="str">
        <f t="shared" ref="L903:L966" si="43">+RIGHT(C903,5)</f>
        <v>37306</v>
      </c>
      <c r="M903">
        <f t="shared" ref="M903:M966" si="44">+L903*1</f>
        <v>37306</v>
      </c>
      <c r="N903" s="37">
        <f t="shared" ref="N903:N966" si="45">+F903</f>
        <v>1575890</v>
      </c>
    </row>
    <row r="904" spans="1:14" x14ac:dyDescent="0.3">
      <c r="A904" s="3">
        <v>3</v>
      </c>
      <c r="B904" s="146" t="s">
        <v>2641</v>
      </c>
      <c r="C904" s="4" t="s">
        <v>2642</v>
      </c>
      <c r="D904" s="5">
        <v>44854</v>
      </c>
      <c r="E904" s="14"/>
      <c r="F904" s="7">
        <v>419799</v>
      </c>
      <c r="G904" s="6" t="s">
        <v>1366</v>
      </c>
      <c r="H904" s="7">
        <v>44079</v>
      </c>
      <c r="I904" s="136">
        <v>1117620</v>
      </c>
      <c r="J904" s="138" t="s">
        <v>48</v>
      </c>
      <c r="K904" s="139"/>
      <c r="L904" t="str">
        <f t="shared" si="43"/>
        <v>48526</v>
      </c>
      <c r="M904">
        <f t="shared" si="44"/>
        <v>48526</v>
      </c>
      <c r="N904" s="37">
        <f t="shared" si="45"/>
        <v>419799</v>
      </c>
    </row>
    <row r="905" spans="1:14" x14ac:dyDescent="0.3">
      <c r="A905" s="3">
        <v>3</v>
      </c>
      <c r="B905" s="147"/>
      <c r="C905" s="4" t="s">
        <v>2643</v>
      </c>
      <c r="D905" s="5">
        <v>44862</v>
      </c>
      <c r="E905" s="13" t="s">
        <v>502</v>
      </c>
      <c r="F905" s="7">
        <v>828938</v>
      </c>
      <c r="G905" s="6" t="s">
        <v>1366</v>
      </c>
      <c r="H905" s="7">
        <v>87038</v>
      </c>
      <c r="I905" s="137"/>
      <c r="J905" s="140"/>
      <c r="K905" s="141"/>
      <c r="L905" t="str">
        <f t="shared" si="43"/>
        <v>49337</v>
      </c>
      <c r="M905">
        <f t="shared" si="44"/>
        <v>49337</v>
      </c>
      <c r="N905" s="37">
        <f t="shared" si="45"/>
        <v>828938</v>
      </c>
    </row>
    <row r="906" spans="1:14" x14ac:dyDescent="0.3">
      <c r="A906" s="3">
        <v>3</v>
      </c>
      <c r="B906" s="146" t="s">
        <v>2644</v>
      </c>
      <c r="C906" s="4" t="s">
        <v>2645</v>
      </c>
      <c r="D906" s="5">
        <v>44839</v>
      </c>
      <c r="E906" s="13" t="s">
        <v>2646</v>
      </c>
      <c r="F906" s="7">
        <v>2118553</v>
      </c>
      <c r="G906" s="6" t="s">
        <v>1366</v>
      </c>
      <c r="H906" s="7">
        <v>222448</v>
      </c>
      <c r="I906" s="136">
        <v>3271833</v>
      </c>
      <c r="J906" s="138" t="s">
        <v>48</v>
      </c>
      <c r="K906" s="139"/>
      <c r="L906" t="str">
        <f t="shared" si="43"/>
        <v>45875</v>
      </c>
      <c r="M906">
        <f t="shared" si="44"/>
        <v>45875</v>
      </c>
      <c r="N906" s="37">
        <f t="shared" si="45"/>
        <v>2118553</v>
      </c>
    </row>
    <row r="907" spans="1:14" x14ac:dyDescent="0.3">
      <c r="A907" s="3">
        <v>3</v>
      </c>
      <c r="B907" s="148"/>
      <c r="C907" s="4" t="s">
        <v>2647</v>
      </c>
      <c r="D907" s="5">
        <v>44854</v>
      </c>
      <c r="E907" s="13" t="s">
        <v>2401</v>
      </c>
      <c r="F907" s="7">
        <v>1028227</v>
      </c>
      <c r="G907" s="6" t="s">
        <v>1366</v>
      </c>
      <c r="H907" s="7">
        <v>107964</v>
      </c>
      <c r="I907" s="143"/>
      <c r="J907" s="144"/>
      <c r="K907" s="145"/>
      <c r="L907" t="str">
        <f t="shared" si="43"/>
        <v>48566</v>
      </c>
      <c r="M907">
        <f t="shared" si="44"/>
        <v>48566</v>
      </c>
      <c r="N907" s="37">
        <f t="shared" si="45"/>
        <v>1028227</v>
      </c>
    </row>
    <row r="908" spans="1:14" x14ac:dyDescent="0.3">
      <c r="A908" s="3">
        <v>3</v>
      </c>
      <c r="B908" s="147"/>
      <c r="C908" s="4" t="s">
        <v>2648</v>
      </c>
      <c r="D908" s="5">
        <v>44860</v>
      </c>
      <c r="E908" s="13" t="s">
        <v>2368</v>
      </c>
      <c r="F908" s="7">
        <v>508899</v>
      </c>
      <c r="G908" s="6" t="s">
        <v>1366</v>
      </c>
      <c r="H908" s="7">
        <v>53434</v>
      </c>
      <c r="I908" s="137"/>
      <c r="J908" s="140"/>
      <c r="K908" s="141"/>
      <c r="L908" t="str">
        <f t="shared" si="43"/>
        <v>48886</v>
      </c>
      <c r="M908">
        <f t="shared" si="44"/>
        <v>48886</v>
      </c>
      <c r="N908" s="37">
        <f t="shared" si="45"/>
        <v>508899</v>
      </c>
    </row>
    <row r="909" spans="1:14" x14ac:dyDescent="0.3">
      <c r="A909" s="3">
        <v>3</v>
      </c>
      <c r="B909" s="15" t="s">
        <v>2649</v>
      </c>
      <c r="C909" s="4" t="s">
        <v>2650</v>
      </c>
      <c r="D909" s="5">
        <v>44890</v>
      </c>
      <c r="E909" s="13" t="s">
        <v>502</v>
      </c>
      <c r="F909" s="7">
        <v>270983</v>
      </c>
      <c r="G909" s="6" t="s">
        <v>1366</v>
      </c>
      <c r="H909" s="7">
        <v>28453</v>
      </c>
      <c r="I909" s="11">
        <v>242530</v>
      </c>
      <c r="J909" s="132" t="s">
        <v>48</v>
      </c>
      <c r="K909" s="133"/>
      <c r="L909" t="str">
        <f t="shared" si="43"/>
        <v>52707</v>
      </c>
      <c r="M909">
        <f t="shared" si="44"/>
        <v>52707</v>
      </c>
      <c r="N909" s="37">
        <f t="shared" si="45"/>
        <v>270983</v>
      </c>
    </row>
    <row r="910" spans="1:14" x14ac:dyDescent="0.3">
      <c r="A910" s="3">
        <v>3</v>
      </c>
      <c r="B910" s="15" t="s">
        <v>2651</v>
      </c>
      <c r="C910" s="4" t="s">
        <v>2652</v>
      </c>
      <c r="D910" s="5">
        <v>44883</v>
      </c>
      <c r="E910" s="13" t="s">
        <v>236</v>
      </c>
      <c r="F910" s="7">
        <v>1392768</v>
      </c>
      <c r="G910" s="6" t="s">
        <v>1366</v>
      </c>
      <c r="H910" s="7">
        <v>146241</v>
      </c>
      <c r="I910" s="11">
        <v>1246527</v>
      </c>
      <c r="J910" s="132" t="s">
        <v>48</v>
      </c>
      <c r="K910" s="133"/>
      <c r="L910" t="str">
        <f t="shared" si="43"/>
        <v>51641</v>
      </c>
      <c r="M910">
        <f t="shared" si="44"/>
        <v>51641</v>
      </c>
      <c r="N910" s="37">
        <f t="shared" si="45"/>
        <v>1392768</v>
      </c>
    </row>
    <row r="911" spans="1:14" x14ac:dyDescent="0.3">
      <c r="A911" s="3">
        <v>3</v>
      </c>
      <c r="B911" s="146" t="s">
        <v>2653</v>
      </c>
      <c r="C911" s="4" t="s">
        <v>2654</v>
      </c>
      <c r="D911" s="5">
        <v>44883</v>
      </c>
      <c r="E911" s="13" t="s">
        <v>236</v>
      </c>
      <c r="F911" s="7">
        <v>1320283</v>
      </c>
      <c r="G911" s="6" t="s">
        <v>1366</v>
      </c>
      <c r="H911" s="7">
        <v>138630</v>
      </c>
      <c r="I911" s="136">
        <v>2428181</v>
      </c>
      <c r="J911" s="138" t="s">
        <v>48</v>
      </c>
      <c r="K911" s="139"/>
      <c r="L911" t="str">
        <f t="shared" si="43"/>
        <v>51644</v>
      </c>
      <c r="M911">
        <f t="shared" si="44"/>
        <v>51644</v>
      </c>
      <c r="N911" s="37">
        <f t="shared" si="45"/>
        <v>1320283</v>
      </c>
    </row>
    <row r="912" spans="1:14" x14ac:dyDescent="0.3">
      <c r="A912" s="3">
        <v>3</v>
      </c>
      <c r="B912" s="147"/>
      <c r="C912" s="4" t="s">
        <v>2655</v>
      </c>
      <c r="D912" s="5">
        <v>44884</v>
      </c>
      <c r="E912" s="13" t="s">
        <v>236</v>
      </c>
      <c r="F912" s="7">
        <v>1392768</v>
      </c>
      <c r="G912" s="6" t="s">
        <v>1366</v>
      </c>
      <c r="H912" s="7">
        <v>146240</v>
      </c>
      <c r="I912" s="137"/>
      <c r="J912" s="140"/>
      <c r="K912" s="141"/>
      <c r="L912" t="str">
        <f t="shared" si="43"/>
        <v>51956</v>
      </c>
      <c r="M912">
        <f t="shared" si="44"/>
        <v>51956</v>
      </c>
      <c r="N912" s="37">
        <f t="shared" si="45"/>
        <v>1392768</v>
      </c>
    </row>
    <row r="913" spans="1:14" x14ac:dyDescent="0.3">
      <c r="A913" s="3">
        <v>3</v>
      </c>
      <c r="B913" s="146" t="s">
        <v>2656</v>
      </c>
      <c r="C913" s="4" t="s">
        <v>2657</v>
      </c>
      <c r="D913" s="5">
        <v>44877</v>
      </c>
      <c r="E913" s="13" t="s">
        <v>115</v>
      </c>
      <c r="F913" s="7">
        <v>657716</v>
      </c>
      <c r="G913" s="6" t="s">
        <v>1366</v>
      </c>
      <c r="H913" s="7">
        <v>69060</v>
      </c>
      <c r="I913" s="136">
        <v>1637349</v>
      </c>
      <c r="J913" s="138" t="s">
        <v>48</v>
      </c>
      <c r="K913" s="139"/>
      <c r="L913" t="str">
        <f t="shared" si="43"/>
        <v>50844</v>
      </c>
      <c r="M913">
        <f t="shared" si="44"/>
        <v>50844</v>
      </c>
      <c r="N913" s="37">
        <f t="shared" si="45"/>
        <v>657716</v>
      </c>
    </row>
    <row r="914" spans="1:14" x14ac:dyDescent="0.3">
      <c r="A914" s="3">
        <v>3</v>
      </c>
      <c r="B914" s="147"/>
      <c r="C914" s="4" t="s">
        <v>2658</v>
      </c>
      <c r="D914" s="5">
        <v>44890</v>
      </c>
      <c r="E914" s="13" t="s">
        <v>2364</v>
      </c>
      <c r="F914" s="7">
        <v>1171724</v>
      </c>
      <c r="G914" s="6" t="s">
        <v>1366</v>
      </c>
      <c r="H914" s="7">
        <v>123031</v>
      </c>
      <c r="I914" s="137"/>
      <c r="J914" s="140"/>
      <c r="K914" s="141"/>
      <c r="L914" t="str">
        <f t="shared" si="43"/>
        <v>52731</v>
      </c>
      <c r="M914">
        <f t="shared" si="44"/>
        <v>52731</v>
      </c>
      <c r="N914" s="37">
        <f t="shared" si="45"/>
        <v>1171724</v>
      </c>
    </row>
    <row r="915" spans="1:14" x14ac:dyDescent="0.3">
      <c r="A915" s="3">
        <v>3</v>
      </c>
      <c r="B915" s="146" t="s">
        <v>2659</v>
      </c>
      <c r="C915" s="4" t="s">
        <v>2660</v>
      </c>
      <c r="D915" s="5">
        <v>44905</v>
      </c>
      <c r="E915" s="13" t="s">
        <v>502</v>
      </c>
      <c r="F915" s="7">
        <v>1325911</v>
      </c>
      <c r="G915" s="6" t="s">
        <v>1366</v>
      </c>
      <c r="H915" s="7">
        <v>139221</v>
      </c>
      <c r="I915" s="136">
        <v>1626820</v>
      </c>
      <c r="J915" s="138" t="s">
        <v>48</v>
      </c>
      <c r="K915" s="139"/>
      <c r="L915" t="str">
        <f t="shared" si="43"/>
        <v>55245</v>
      </c>
      <c r="M915">
        <f t="shared" si="44"/>
        <v>55245</v>
      </c>
      <c r="N915" s="37">
        <f t="shared" si="45"/>
        <v>1325911</v>
      </c>
    </row>
    <row r="916" spans="1:14" x14ac:dyDescent="0.3">
      <c r="A916" s="3">
        <v>3</v>
      </c>
      <c r="B916" s="147"/>
      <c r="C916" s="4" t="s">
        <v>2661</v>
      </c>
      <c r="D916" s="5">
        <v>44914</v>
      </c>
      <c r="E916" s="13" t="s">
        <v>502</v>
      </c>
      <c r="F916" s="7">
        <v>491765</v>
      </c>
      <c r="G916" s="6" t="s">
        <v>1366</v>
      </c>
      <c r="H916" s="7">
        <v>51635</v>
      </c>
      <c r="I916" s="137"/>
      <c r="J916" s="140"/>
      <c r="K916" s="141"/>
      <c r="L916" t="str">
        <f t="shared" si="43"/>
        <v>56040</v>
      </c>
      <c r="M916">
        <f t="shared" si="44"/>
        <v>56040</v>
      </c>
      <c r="N916" s="37">
        <f t="shared" si="45"/>
        <v>491765</v>
      </c>
    </row>
    <row r="917" spans="1:14" x14ac:dyDescent="0.3">
      <c r="A917" s="3">
        <v>3</v>
      </c>
      <c r="B917" s="15" t="s">
        <v>2662</v>
      </c>
      <c r="C917" s="4" t="s">
        <v>2663</v>
      </c>
      <c r="D917" s="5">
        <v>44909</v>
      </c>
      <c r="E917" s="14"/>
      <c r="F917" s="7">
        <v>994222</v>
      </c>
      <c r="G917" s="6" t="s">
        <v>1366</v>
      </c>
      <c r="H917" s="7">
        <v>104393</v>
      </c>
      <c r="I917" s="11">
        <v>889829</v>
      </c>
      <c r="J917" s="132" t="s">
        <v>48</v>
      </c>
      <c r="K917" s="133"/>
      <c r="L917" t="str">
        <f t="shared" si="43"/>
        <v>55447</v>
      </c>
      <c r="M917">
        <f t="shared" si="44"/>
        <v>55447</v>
      </c>
      <c r="N917" s="37">
        <f t="shared" si="45"/>
        <v>994222</v>
      </c>
    </row>
    <row r="918" spans="1:14" x14ac:dyDescent="0.3">
      <c r="A918" s="3">
        <v>3</v>
      </c>
      <c r="B918" s="15" t="s">
        <v>2664</v>
      </c>
      <c r="C918" s="4" t="s">
        <v>2665</v>
      </c>
      <c r="D918" s="5">
        <v>44916</v>
      </c>
      <c r="E918" s="13" t="s">
        <v>236</v>
      </c>
      <c r="F918" s="7">
        <v>491765</v>
      </c>
      <c r="G918" s="6" t="s">
        <v>1366</v>
      </c>
      <c r="H918" s="7">
        <v>51635</v>
      </c>
      <c r="I918" s="11">
        <v>440130</v>
      </c>
      <c r="J918" s="132" t="s">
        <v>48</v>
      </c>
      <c r="K918" s="133"/>
      <c r="L918" t="str">
        <f t="shared" si="43"/>
        <v>56194</v>
      </c>
      <c r="M918">
        <f t="shared" si="44"/>
        <v>56194</v>
      </c>
      <c r="N918" s="37">
        <f t="shared" si="45"/>
        <v>491765</v>
      </c>
    </row>
    <row r="919" spans="1:14" x14ac:dyDescent="0.3">
      <c r="A919" s="3">
        <v>3</v>
      </c>
      <c r="B919" s="146" t="s">
        <v>2666</v>
      </c>
      <c r="C919" s="4" t="s">
        <v>2667</v>
      </c>
      <c r="D919" s="5">
        <v>44925</v>
      </c>
      <c r="E919" s="13" t="s">
        <v>2351</v>
      </c>
      <c r="F919" s="7">
        <v>749762</v>
      </c>
      <c r="G919" s="6" t="s">
        <v>1366</v>
      </c>
      <c r="H919" s="7">
        <v>78725</v>
      </c>
      <c r="I919" s="136">
        <v>2821402</v>
      </c>
      <c r="J919" s="138" t="s">
        <v>48</v>
      </c>
      <c r="K919" s="139"/>
      <c r="L919" t="str">
        <f t="shared" si="43"/>
        <v>57577</v>
      </c>
      <c r="M919">
        <f t="shared" si="44"/>
        <v>57577</v>
      </c>
      <c r="N919" s="37">
        <f t="shared" si="45"/>
        <v>749762</v>
      </c>
    </row>
    <row r="920" spans="1:14" x14ac:dyDescent="0.3">
      <c r="A920" s="3">
        <v>3</v>
      </c>
      <c r="B920" s="148"/>
      <c r="C920" s="4" t="s">
        <v>2668</v>
      </c>
      <c r="D920" s="5">
        <v>44904</v>
      </c>
      <c r="E920" s="13" t="s">
        <v>236</v>
      </c>
      <c r="F920" s="7">
        <v>490050</v>
      </c>
      <c r="G920" s="6" t="s">
        <v>1366</v>
      </c>
      <c r="H920" s="7">
        <v>51455</v>
      </c>
      <c r="I920" s="143"/>
      <c r="J920" s="144"/>
      <c r="K920" s="145"/>
      <c r="L920" t="str">
        <f t="shared" si="43"/>
        <v>55181</v>
      </c>
      <c r="M920">
        <f t="shared" si="44"/>
        <v>55181</v>
      </c>
      <c r="N920" s="37">
        <f t="shared" si="45"/>
        <v>490050</v>
      </c>
    </row>
    <row r="921" spans="1:14" x14ac:dyDescent="0.3">
      <c r="A921" s="3">
        <v>3</v>
      </c>
      <c r="B921" s="148"/>
      <c r="C921" s="4" t="s">
        <v>2669</v>
      </c>
      <c r="D921" s="5">
        <v>44923</v>
      </c>
      <c r="E921" s="13" t="s">
        <v>236</v>
      </c>
      <c r="F921" s="7">
        <v>367988</v>
      </c>
      <c r="G921" s="6" t="s">
        <v>1366</v>
      </c>
      <c r="H921" s="7">
        <v>38639</v>
      </c>
      <c r="I921" s="143"/>
      <c r="J921" s="144"/>
      <c r="K921" s="145"/>
      <c r="L921" t="str">
        <f t="shared" si="43"/>
        <v>57026</v>
      </c>
      <c r="M921">
        <f t="shared" si="44"/>
        <v>57026</v>
      </c>
      <c r="N921" s="37">
        <f t="shared" si="45"/>
        <v>367988</v>
      </c>
    </row>
    <row r="922" spans="1:14" x14ac:dyDescent="0.3">
      <c r="A922" s="3">
        <v>3</v>
      </c>
      <c r="B922" s="148"/>
      <c r="C922" s="4" t="s">
        <v>2670</v>
      </c>
      <c r="D922" s="5">
        <v>44926</v>
      </c>
      <c r="E922" s="13" t="s">
        <v>236</v>
      </c>
      <c r="F922" s="7">
        <v>396527</v>
      </c>
      <c r="G922" s="6" t="s">
        <v>1366</v>
      </c>
      <c r="H922" s="7">
        <v>41635</v>
      </c>
      <c r="I922" s="143"/>
      <c r="J922" s="144"/>
      <c r="K922" s="145"/>
      <c r="L922" t="str">
        <f t="shared" si="43"/>
        <v>57742</v>
      </c>
      <c r="M922">
        <f t="shared" si="44"/>
        <v>57742</v>
      </c>
      <c r="N922" s="37">
        <f t="shared" si="45"/>
        <v>396527</v>
      </c>
    </row>
    <row r="923" spans="1:14" x14ac:dyDescent="0.3">
      <c r="A923" s="3">
        <v>3</v>
      </c>
      <c r="B923" s="148"/>
      <c r="C923" s="4" t="s">
        <v>2671</v>
      </c>
      <c r="D923" s="5">
        <v>44897</v>
      </c>
      <c r="E923" s="13" t="s">
        <v>236</v>
      </c>
      <c r="F923" s="7">
        <v>599713</v>
      </c>
      <c r="G923" s="6" t="s">
        <v>1366</v>
      </c>
      <c r="H923" s="7">
        <v>62970</v>
      </c>
      <c r="I923" s="143"/>
      <c r="J923" s="144"/>
      <c r="K923" s="145"/>
      <c r="L923" t="str">
        <f t="shared" si="43"/>
        <v>53955</v>
      </c>
      <c r="M923">
        <f t="shared" si="44"/>
        <v>53955</v>
      </c>
      <c r="N923" s="37">
        <f t="shared" si="45"/>
        <v>599713</v>
      </c>
    </row>
    <row r="924" spans="1:14" x14ac:dyDescent="0.3">
      <c r="A924" s="3">
        <v>3</v>
      </c>
      <c r="B924" s="147"/>
      <c r="C924" s="4" t="s">
        <v>2672</v>
      </c>
      <c r="D924" s="5">
        <v>44897</v>
      </c>
      <c r="E924" s="13" t="s">
        <v>236</v>
      </c>
      <c r="F924" s="7">
        <v>548364</v>
      </c>
      <c r="G924" s="6" t="s">
        <v>1366</v>
      </c>
      <c r="H924" s="7">
        <v>57578</v>
      </c>
      <c r="I924" s="137"/>
      <c r="J924" s="140"/>
      <c r="K924" s="141"/>
      <c r="L924" t="str">
        <f t="shared" si="43"/>
        <v>53953</v>
      </c>
      <c r="M924">
        <f t="shared" si="44"/>
        <v>53953</v>
      </c>
      <c r="N924" s="37">
        <f t="shared" si="45"/>
        <v>548364</v>
      </c>
    </row>
    <row r="925" spans="1:14" x14ac:dyDescent="0.3">
      <c r="A925" s="3">
        <v>3</v>
      </c>
      <c r="B925" s="146" t="s">
        <v>2673</v>
      </c>
      <c r="C925" s="4" t="s">
        <v>2674</v>
      </c>
      <c r="D925" s="5">
        <v>44903</v>
      </c>
      <c r="E925" s="13" t="s">
        <v>2406</v>
      </c>
      <c r="F925" s="7">
        <v>2423944</v>
      </c>
      <c r="G925" s="6" t="s">
        <v>1366</v>
      </c>
      <c r="H925" s="7">
        <v>254514</v>
      </c>
      <c r="I925" s="136">
        <v>3178367</v>
      </c>
      <c r="J925" s="138" t="s">
        <v>48</v>
      </c>
      <c r="K925" s="139"/>
      <c r="L925" t="str">
        <f t="shared" si="43"/>
        <v>54981</v>
      </c>
      <c r="M925">
        <f t="shared" si="44"/>
        <v>54981</v>
      </c>
      <c r="N925" s="37">
        <f t="shared" si="45"/>
        <v>2423944</v>
      </c>
    </row>
    <row r="926" spans="1:14" x14ac:dyDescent="0.3">
      <c r="A926" s="3">
        <v>3</v>
      </c>
      <c r="B926" s="147"/>
      <c r="C926" s="4" t="s">
        <v>2675</v>
      </c>
      <c r="D926" s="5">
        <v>44897</v>
      </c>
      <c r="E926" s="13" t="s">
        <v>2417</v>
      </c>
      <c r="F926" s="7">
        <v>1127304</v>
      </c>
      <c r="G926" s="6" t="s">
        <v>1366</v>
      </c>
      <c r="H926" s="7">
        <v>118367</v>
      </c>
      <c r="I926" s="137"/>
      <c r="J926" s="140"/>
      <c r="K926" s="141"/>
      <c r="L926" t="str">
        <f t="shared" si="43"/>
        <v>53961</v>
      </c>
      <c r="M926">
        <f t="shared" si="44"/>
        <v>53961</v>
      </c>
      <c r="N926" s="37">
        <f t="shared" si="45"/>
        <v>1127304</v>
      </c>
    </row>
    <row r="927" spans="1:14" x14ac:dyDescent="0.3">
      <c r="A927" s="3">
        <v>3</v>
      </c>
      <c r="B927" s="15" t="s">
        <v>2970</v>
      </c>
      <c r="C927" s="4" t="s">
        <v>2971</v>
      </c>
      <c r="D927" s="5">
        <v>44914</v>
      </c>
      <c r="E927" s="13" t="s">
        <v>16</v>
      </c>
      <c r="F927" s="7">
        <v>2641921</v>
      </c>
      <c r="G927" s="6" t="s">
        <v>1366</v>
      </c>
      <c r="H927" s="7">
        <v>277402</v>
      </c>
      <c r="I927" s="11">
        <v>2364519</v>
      </c>
      <c r="J927" s="132" t="s">
        <v>861</v>
      </c>
      <c r="K927" s="133"/>
      <c r="L927" t="str">
        <f t="shared" si="43"/>
        <v>56020</v>
      </c>
      <c r="M927">
        <f t="shared" si="44"/>
        <v>56020</v>
      </c>
      <c r="N927" s="37">
        <f t="shared" si="45"/>
        <v>2641921</v>
      </c>
    </row>
    <row r="928" spans="1:14" x14ac:dyDescent="0.3">
      <c r="A928" s="3">
        <v>4</v>
      </c>
      <c r="B928" s="15" t="s">
        <v>3780</v>
      </c>
      <c r="C928" s="4" t="s">
        <v>3781</v>
      </c>
      <c r="D928" s="5">
        <v>44792</v>
      </c>
      <c r="E928" s="13" t="s">
        <v>1579</v>
      </c>
      <c r="F928" s="7">
        <v>967859</v>
      </c>
      <c r="G928" s="6" t="s">
        <v>1366</v>
      </c>
      <c r="H928" s="7">
        <v>101625</v>
      </c>
      <c r="I928" s="11">
        <v>866234</v>
      </c>
      <c r="J928" s="132" t="s">
        <v>48</v>
      </c>
      <c r="K928" s="133"/>
      <c r="L928" t="str">
        <f t="shared" si="43"/>
        <v>33697</v>
      </c>
      <c r="M928">
        <f t="shared" si="44"/>
        <v>33697</v>
      </c>
      <c r="N928" s="37">
        <f t="shared" si="45"/>
        <v>967859</v>
      </c>
    </row>
    <row r="929" spans="1:15" x14ac:dyDescent="0.3">
      <c r="A929" s="3">
        <v>4</v>
      </c>
      <c r="B929" s="15" t="s">
        <v>3782</v>
      </c>
      <c r="C929" s="4" t="s">
        <v>3783</v>
      </c>
      <c r="D929" s="5">
        <v>44791</v>
      </c>
      <c r="E929" s="13" t="s">
        <v>1579</v>
      </c>
      <c r="F929" s="7">
        <v>705543</v>
      </c>
      <c r="G929" s="6" t="s">
        <v>1366</v>
      </c>
      <c r="H929" s="7">
        <v>74082</v>
      </c>
      <c r="I929" s="11">
        <v>631461</v>
      </c>
      <c r="J929" s="132" t="s">
        <v>48</v>
      </c>
      <c r="K929" s="133"/>
      <c r="L929" t="str">
        <f t="shared" si="43"/>
        <v>32523</v>
      </c>
      <c r="M929">
        <f t="shared" si="44"/>
        <v>32523</v>
      </c>
      <c r="N929" s="37">
        <f t="shared" si="45"/>
        <v>705543</v>
      </c>
    </row>
    <row r="930" spans="1:15" x14ac:dyDescent="0.3">
      <c r="A930" s="3">
        <v>4</v>
      </c>
      <c r="B930" s="15" t="s">
        <v>3784</v>
      </c>
      <c r="C930" s="4" t="s">
        <v>3785</v>
      </c>
      <c r="D930" s="5">
        <v>44831</v>
      </c>
      <c r="E930" s="13" t="s">
        <v>1579</v>
      </c>
      <c r="F930" s="7">
        <v>1155717</v>
      </c>
      <c r="G930" s="6" t="s">
        <v>1366</v>
      </c>
      <c r="H930" s="7">
        <v>121350</v>
      </c>
      <c r="I930" s="11">
        <v>1034367</v>
      </c>
      <c r="J930" s="132" t="s">
        <v>48</v>
      </c>
      <c r="K930" s="133"/>
      <c r="L930" t="str">
        <f t="shared" si="43"/>
        <v>44270</v>
      </c>
      <c r="M930">
        <f t="shared" si="44"/>
        <v>44270</v>
      </c>
      <c r="N930" s="37">
        <f t="shared" si="45"/>
        <v>1155717</v>
      </c>
    </row>
    <row r="931" spans="1:15" x14ac:dyDescent="0.3">
      <c r="A931" s="3">
        <v>4</v>
      </c>
      <c r="B931" s="15" t="s">
        <v>3786</v>
      </c>
      <c r="C931" s="4" t="s">
        <v>3787</v>
      </c>
      <c r="D931" s="5">
        <v>44852</v>
      </c>
      <c r="E931" s="13" t="s">
        <v>2401</v>
      </c>
      <c r="F931" s="7">
        <v>839598</v>
      </c>
      <c r="G931" s="6" t="s">
        <v>1366</v>
      </c>
      <c r="H931" s="7">
        <v>88158</v>
      </c>
      <c r="I931" s="11">
        <v>751440</v>
      </c>
      <c r="J931" s="132" t="s">
        <v>48</v>
      </c>
      <c r="K931" s="133"/>
      <c r="L931" t="str">
        <f t="shared" si="43"/>
        <v>47899</v>
      </c>
      <c r="M931">
        <f t="shared" si="44"/>
        <v>47899</v>
      </c>
      <c r="N931" s="37">
        <f t="shared" si="45"/>
        <v>839598</v>
      </c>
    </row>
    <row r="932" spans="1:15" x14ac:dyDescent="0.3">
      <c r="A932" s="3">
        <v>4</v>
      </c>
      <c r="B932" s="146" t="s">
        <v>3788</v>
      </c>
      <c r="C932" s="4" t="s">
        <v>3789</v>
      </c>
      <c r="D932" s="5">
        <v>44835</v>
      </c>
      <c r="E932" s="13" t="s">
        <v>1579</v>
      </c>
      <c r="F932" s="7">
        <v>2142342</v>
      </c>
      <c r="G932" s="6" t="s">
        <v>1366</v>
      </c>
      <c r="H932" s="7">
        <v>224946</v>
      </c>
      <c r="I932" s="136">
        <v>2256938</v>
      </c>
      <c r="J932" s="138" t="s">
        <v>48</v>
      </c>
      <c r="K932" s="139"/>
      <c r="L932" t="str">
        <f t="shared" si="43"/>
        <v>45713</v>
      </c>
      <c r="M932">
        <f t="shared" si="44"/>
        <v>45713</v>
      </c>
      <c r="N932" s="37">
        <f t="shared" si="45"/>
        <v>2142342</v>
      </c>
    </row>
    <row r="933" spans="1:15" x14ac:dyDescent="0.3">
      <c r="A933" s="3">
        <v>4</v>
      </c>
      <c r="B933" s="147"/>
      <c r="C933" s="4" t="s">
        <v>3790</v>
      </c>
      <c r="D933" s="5">
        <v>44860</v>
      </c>
      <c r="E933" s="13" t="s">
        <v>1579</v>
      </c>
      <c r="F933" s="7">
        <v>379376</v>
      </c>
      <c r="G933" s="6" t="s">
        <v>1366</v>
      </c>
      <c r="H933" s="7">
        <v>39834</v>
      </c>
      <c r="I933" s="137"/>
      <c r="J933" s="140"/>
      <c r="K933" s="141"/>
      <c r="L933" t="str">
        <f t="shared" si="43"/>
        <v>48917</v>
      </c>
      <c r="M933">
        <f t="shared" si="44"/>
        <v>48917</v>
      </c>
      <c r="N933" s="37">
        <f t="shared" si="45"/>
        <v>379376</v>
      </c>
    </row>
    <row r="934" spans="1:15" x14ac:dyDescent="0.3">
      <c r="A934" s="3">
        <v>4</v>
      </c>
      <c r="B934" s="146" t="s">
        <v>3791</v>
      </c>
      <c r="C934" s="4" t="s">
        <v>3792</v>
      </c>
      <c r="D934" s="5">
        <v>44852</v>
      </c>
      <c r="E934" s="14"/>
      <c r="F934" s="7">
        <v>419799</v>
      </c>
      <c r="G934" s="6" t="s">
        <v>1366</v>
      </c>
      <c r="H934" s="7">
        <v>44079</v>
      </c>
      <c r="I934" s="136">
        <v>2963451</v>
      </c>
      <c r="J934" s="138" t="s">
        <v>48</v>
      </c>
      <c r="K934" s="139"/>
      <c r="L934" t="str">
        <f t="shared" si="43"/>
        <v>48059</v>
      </c>
      <c r="M934">
        <f t="shared" si="44"/>
        <v>48059</v>
      </c>
      <c r="N934" s="37">
        <f t="shared" si="45"/>
        <v>419799</v>
      </c>
    </row>
    <row r="935" spans="1:15" x14ac:dyDescent="0.3">
      <c r="A935" s="3">
        <v>4</v>
      </c>
      <c r="B935" s="148"/>
      <c r="C935" s="4" t="s">
        <v>3793</v>
      </c>
      <c r="D935" s="5">
        <v>44852</v>
      </c>
      <c r="E935" s="14"/>
      <c r="F935" s="7">
        <v>419796</v>
      </c>
      <c r="G935" s="6" t="s">
        <v>1366</v>
      </c>
      <c r="H935" s="7">
        <v>44079</v>
      </c>
      <c r="I935" s="143"/>
      <c r="J935" s="144"/>
      <c r="K935" s="145"/>
      <c r="L935" t="str">
        <f t="shared" si="43"/>
        <v>47997</v>
      </c>
      <c r="M935">
        <f t="shared" si="44"/>
        <v>47997</v>
      </c>
      <c r="N935" s="37">
        <f t="shared" si="45"/>
        <v>419796</v>
      </c>
    </row>
    <row r="936" spans="1:15" x14ac:dyDescent="0.3">
      <c r="A936" s="3">
        <v>4</v>
      </c>
      <c r="B936" s="148"/>
      <c r="C936" s="4" t="s">
        <v>3794</v>
      </c>
      <c r="D936" s="5">
        <v>44841</v>
      </c>
      <c r="E936" s="13" t="s">
        <v>2414</v>
      </c>
      <c r="F936" s="7">
        <v>597744</v>
      </c>
      <c r="G936" s="6" t="s">
        <v>1366</v>
      </c>
      <c r="H936" s="7">
        <v>62763</v>
      </c>
      <c r="I936" s="143"/>
      <c r="J936" s="144"/>
      <c r="K936" s="145"/>
      <c r="L936" t="str">
        <f t="shared" si="43"/>
        <v>46607</v>
      </c>
      <c r="M936">
        <f t="shared" si="44"/>
        <v>46607</v>
      </c>
      <c r="N936" s="37">
        <f t="shared" si="45"/>
        <v>597744</v>
      </c>
    </row>
    <row r="937" spans="1:15" x14ac:dyDescent="0.3">
      <c r="A937" s="3">
        <v>4</v>
      </c>
      <c r="B937" s="148"/>
      <c r="C937" s="4" t="s">
        <v>3795</v>
      </c>
      <c r="D937" s="5">
        <v>44848</v>
      </c>
      <c r="E937" s="14"/>
      <c r="F937" s="7">
        <v>1034181</v>
      </c>
      <c r="G937" s="6" t="s">
        <v>1366</v>
      </c>
      <c r="H937" s="7">
        <v>108589</v>
      </c>
      <c r="I937" s="143"/>
      <c r="J937" s="144"/>
      <c r="K937" s="145"/>
      <c r="L937" t="str">
        <f t="shared" si="43"/>
        <v>47645</v>
      </c>
      <c r="M937">
        <f t="shared" si="44"/>
        <v>47645</v>
      </c>
      <c r="N937" s="37">
        <f t="shared" si="45"/>
        <v>1034181</v>
      </c>
    </row>
    <row r="938" spans="1:15" x14ac:dyDescent="0.3">
      <c r="A938" s="3">
        <v>4</v>
      </c>
      <c r="B938" s="148"/>
      <c r="C938" s="4" t="s">
        <v>3796</v>
      </c>
      <c r="D938" s="5">
        <v>44852</v>
      </c>
      <c r="E938" s="14"/>
      <c r="F938" s="7">
        <v>419799</v>
      </c>
      <c r="G938" s="6" t="s">
        <v>1366</v>
      </c>
      <c r="H938" s="7">
        <v>44079</v>
      </c>
      <c r="I938" s="143"/>
      <c r="J938" s="144"/>
      <c r="K938" s="145"/>
      <c r="L938" t="str">
        <f t="shared" si="43"/>
        <v>48005</v>
      </c>
      <c r="M938">
        <f t="shared" si="44"/>
        <v>48005</v>
      </c>
      <c r="N938" s="37">
        <f t="shared" si="45"/>
        <v>419799</v>
      </c>
      <c r="O938" t="s">
        <v>13348</v>
      </c>
    </row>
    <row r="939" spans="1:15" x14ac:dyDescent="0.3">
      <c r="A939" s="3">
        <v>4</v>
      </c>
      <c r="B939" s="147"/>
      <c r="C939" s="4" t="s">
        <v>3797</v>
      </c>
      <c r="D939" s="5">
        <v>44852</v>
      </c>
      <c r="E939" s="14"/>
      <c r="F939" s="7">
        <v>419799</v>
      </c>
      <c r="G939" s="6" t="s">
        <v>1366</v>
      </c>
      <c r="H939" s="7">
        <v>44079</v>
      </c>
      <c r="I939" s="137"/>
      <c r="J939" s="140"/>
      <c r="K939" s="141"/>
      <c r="L939" t="str">
        <f t="shared" si="43"/>
        <v>47918</v>
      </c>
      <c r="M939">
        <f t="shared" si="44"/>
        <v>47918</v>
      </c>
      <c r="N939" s="37">
        <f t="shared" si="45"/>
        <v>419799</v>
      </c>
    </row>
    <row r="940" spans="1:15" x14ac:dyDescent="0.3">
      <c r="A940" s="3">
        <v>4</v>
      </c>
      <c r="B940" s="15" t="s">
        <v>3798</v>
      </c>
      <c r="C940" s="4" t="s">
        <v>3799</v>
      </c>
      <c r="D940" s="5">
        <v>44883</v>
      </c>
      <c r="E940" s="13" t="s">
        <v>2401</v>
      </c>
      <c r="F940" s="7">
        <v>1392768</v>
      </c>
      <c r="G940" s="6" t="s">
        <v>1366</v>
      </c>
      <c r="H940" s="7">
        <v>146241</v>
      </c>
      <c r="I940" s="11">
        <v>1246527</v>
      </c>
      <c r="J940" s="132" t="s">
        <v>48</v>
      </c>
      <c r="K940" s="133"/>
      <c r="L940" t="str">
        <f t="shared" si="43"/>
        <v>51251</v>
      </c>
      <c r="M940">
        <f t="shared" si="44"/>
        <v>51251</v>
      </c>
      <c r="N940" s="37">
        <f t="shared" si="45"/>
        <v>1392768</v>
      </c>
    </row>
    <row r="941" spans="1:15" x14ac:dyDescent="0.3">
      <c r="A941" s="3">
        <v>4</v>
      </c>
      <c r="B941" s="15" t="s">
        <v>3800</v>
      </c>
      <c r="C941" s="4" t="s">
        <v>3801</v>
      </c>
      <c r="D941" s="5">
        <v>44868</v>
      </c>
      <c r="E941" s="13" t="s">
        <v>1579</v>
      </c>
      <c r="F941" s="7">
        <v>2150065</v>
      </c>
      <c r="G941" s="6" t="s">
        <v>1366</v>
      </c>
      <c r="H941" s="7">
        <v>225757</v>
      </c>
      <c r="I941" s="11">
        <v>1924308</v>
      </c>
      <c r="J941" s="132" t="s">
        <v>48</v>
      </c>
      <c r="K941" s="133"/>
      <c r="L941" t="str">
        <f t="shared" si="43"/>
        <v>49725</v>
      </c>
      <c r="M941">
        <f t="shared" si="44"/>
        <v>49725</v>
      </c>
      <c r="N941" s="37">
        <f t="shared" si="45"/>
        <v>2150065</v>
      </c>
    </row>
    <row r="942" spans="1:15" x14ac:dyDescent="0.3">
      <c r="A942" s="3">
        <v>4</v>
      </c>
      <c r="B942" s="146" t="s">
        <v>3802</v>
      </c>
      <c r="C942" s="4" t="s">
        <v>3803</v>
      </c>
      <c r="D942" s="5">
        <v>44884</v>
      </c>
      <c r="E942" s="13" t="s">
        <v>3338</v>
      </c>
      <c r="F942" s="7">
        <v>1392768</v>
      </c>
      <c r="G942" s="6" t="s">
        <v>1366</v>
      </c>
      <c r="H942" s="7">
        <v>146240</v>
      </c>
      <c r="I942" s="136">
        <v>2912308</v>
      </c>
      <c r="J942" s="138" t="s">
        <v>48</v>
      </c>
      <c r="K942" s="139"/>
      <c r="L942" t="str">
        <f t="shared" si="43"/>
        <v>51663</v>
      </c>
      <c r="M942">
        <f t="shared" si="44"/>
        <v>51663</v>
      </c>
      <c r="N942" s="37">
        <f t="shared" si="45"/>
        <v>1392768</v>
      </c>
    </row>
    <row r="943" spans="1:15" x14ac:dyDescent="0.3">
      <c r="A943" s="3">
        <v>4</v>
      </c>
      <c r="B943" s="147"/>
      <c r="C943" s="4" t="s">
        <v>3804</v>
      </c>
      <c r="D943" s="5">
        <v>44883</v>
      </c>
      <c r="E943" s="13" t="s">
        <v>3338</v>
      </c>
      <c r="F943" s="7">
        <v>1861207</v>
      </c>
      <c r="G943" s="6" t="s">
        <v>1366</v>
      </c>
      <c r="H943" s="7">
        <v>195427</v>
      </c>
      <c r="I943" s="137"/>
      <c r="J943" s="140"/>
      <c r="K943" s="141"/>
      <c r="L943" t="str">
        <f t="shared" si="43"/>
        <v>51301</v>
      </c>
      <c r="M943">
        <f t="shared" si="44"/>
        <v>51301</v>
      </c>
      <c r="N943" s="37">
        <f t="shared" si="45"/>
        <v>1861207</v>
      </c>
    </row>
    <row r="944" spans="1:15" x14ac:dyDescent="0.3">
      <c r="A944" s="3">
        <v>4</v>
      </c>
      <c r="B944" s="15" t="s">
        <v>3805</v>
      </c>
      <c r="C944" s="4" t="s">
        <v>3806</v>
      </c>
      <c r="D944" s="5">
        <v>44923</v>
      </c>
      <c r="E944" s="13" t="s">
        <v>2364</v>
      </c>
      <c r="F944" s="7">
        <v>688471</v>
      </c>
      <c r="G944" s="6" t="s">
        <v>1366</v>
      </c>
      <c r="H944" s="7">
        <v>72289</v>
      </c>
      <c r="I944" s="11">
        <v>616182</v>
      </c>
      <c r="J944" s="132" t="s">
        <v>48</v>
      </c>
      <c r="K944" s="133"/>
      <c r="L944" t="str">
        <f t="shared" si="43"/>
        <v>57066</v>
      </c>
      <c r="M944">
        <f t="shared" si="44"/>
        <v>57066</v>
      </c>
      <c r="N944" s="37">
        <f t="shared" si="45"/>
        <v>688471</v>
      </c>
    </row>
    <row r="945" spans="1:14" x14ac:dyDescent="0.3">
      <c r="A945" s="3">
        <v>4</v>
      </c>
      <c r="B945" s="15" t="s">
        <v>3807</v>
      </c>
      <c r="C945" s="4" t="s">
        <v>3808</v>
      </c>
      <c r="D945" s="5">
        <v>44907</v>
      </c>
      <c r="E945" s="14"/>
      <c r="F945" s="7">
        <v>1185030</v>
      </c>
      <c r="G945" s="6" t="s">
        <v>1366</v>
      </c>
      <c r="H945" s="7">
        <v>124428</v>
      </c>
      <c r="I945" s="11">
        <v>1060602</v>
      </c>
      <c r="J945" s="132" t="s">
        <v>48</v>
      </c>
      <c r="K945" s="133"/>
      <c r="L945" t="str">
        <f t="shared" si="43"/>
        <v>55290</v>
      </c>
      <c r="M945">
        <f t="shared" si="44"/>
        <v>55290</v>
      </c>
      <c r="N945" s="37">
        <f t="shared" si="45"/>
        <v>1185030</v>
      </c>
    </row>
    <row r="946" spans="1:14" x14ac:dyDescent="0.3">
      <c r="A946" s="3">
        <v>4</v>
      </c>
      <c r="B946" s="15" t="s">
        <v>4650</v>
      </c>
      <c r="C946" s="4" t="s">
        <v>4651</v>
      </c>
      <c r="D946" s="5">
        <v>44903</v>
      </c>
      <c r="E946" s="13" t="s">
        <v>4652</v>
      </c>
      <c r="F946" s="7">
        <v>2336040</v>
      </c>
      <c r="G946" s="6" t="s">
        <v>1366</v>
      </c>
      <c r="H946" s="7">
        <v>245284</v>
      </c>
      <c r="I946" s="11">
        <v>2090756</v>
      </c>
      <c r="J946" s="132" t="s">
        <v>18</v>
      </c>
      <c r="K946" s="133"/>
      <c r="L946" t="str">
        <f t="shared" si="43"/>
        <v>55084</v>
      </c>
      <c r="M946">
        <f t="shared" si="44"/>
        <v>55084</v>
      </c>
      <c r="N946" s="37">
        <f t="shared" si="45"/>
        <v>2336040</v>
      </c>
    </row>
    <row r="947" spans="1:14" x14ac:dyDescent="0.3">
      <c r="A947" s="3">
        <v>4</v>
      </c>
      <c r="B947" s="15" t="s">
        <v>4659</v>
      </c>
      <c r="C947" s="4" t="s">
        <v>4660</v>
      </c>
      <c r="D947" s="5">
        <v>44902</v>
      </c>
      <c r="E947" s="13" t="s">
        <v>4652</v>
      </c>
      <c r="F947" s="7">
        <v>1168020</v>
      </c>
      <c r="G947" s="6">
        <v>0</v>
      </c>
      <c r="H947" s="6">
        <v>0</v>
      </c>
      <c r="I947" s="11">
        <v>1168020</v>
      </c>
      <c r="J947" s="132" t="s">
        <v>28</v>
      </c>
      <c r="K947" s="133"/>
      <c r="L947" t="str">
        <f t="shared" si="43"/>
        <v>54542</v>
      </c>
      <c r="M947">
        <f t="shared" si="44"/>
        <v>54542</v>
      </c>
      <c r="N947" s="37">
        <f t="shared" si="45"/>
        <v>1168020</v>
      </c>
    </row>
    <row r="948" spans="1:14" x14ac:dyDescent="0.3">
      <c r="A948" s="3">
        <v>4</v>
      </c>
      <c r="B948" s="15" t="s">
        <v>4820</v>
      </c>
      <c r="C948" s="4" t="s">
        <v>4821</v>
      </c>
      <c r="D948" s="5">
        <v>44898</v>
      </c>
      <c r="E948" s="13" t="s">
        <v>66</v>
      </c>
      <c r="F948" s="7">
        <v>1168020</v>
      </c>
      <c r="G948" s="6">
        <v>0</v>
      </c>
      <c r="H948" s="6">
        <v>0</v>
      </c>
      <c r="I948" s="11">
        <v>1168020</v>
      </c>
      <c r="J948" s="132" t="s">
        <v>48</v>
      </c>
      <c r="K948" s="133"/>
      <c r="L948" t="str">
        <f t="shared" si="43"/>
        <v>54231</v>
      </c>
      <c r="M948">
        <f t="shared" si="44"/>
        <v>54231</v>
      </c>
      <c r="N948" s="37">
        <f t="shared" si="45"/>
        <v>1168020</v>
      </c>
    </row>
    <row r="949" spans="1:14" x14ac:dyDescent="0.3">
      <c r="A949" s="3">
        <v>4</v>
      </c>
      <c r="B949" s="15" t="s">
        <v>4822</v>
      </c>
      <c r="C949" s="4" t="s">
        <v>4823</v>
      </c>
      <c r="D949" s="5">
        <v>44900</v>
      </c>
      <c r="E949" s="13" t="s">
        <v>115</v>
      </c>
      <c r="F949" s="7">
        <v>1190700</v>
      </c>
      <c r="G949" s="6">
        <v>0</v>
      </c>
      <c r="H949" s="6">
        <v>0</v>
      </c>
      <c r="I949" s="11">
        <v>1190700</v>
      </c>
      <c r="J949" s="132" t="s">
        <v>48</v>
      </c>
      <c r="K949" s="133"/>
      <c r="L949" t="str">
        <f t="shared" si="43"/>
        <v>54319</v>
      </c>
      <c r="M949">
        <f t="shared" si="44"/>
        <v>54319</v>
      </c>
      <c r="N949" s="37">
        <f t="shared" si="45"/>
        <v>1190700</v>
      </c>
    </row>
    <row r="950" spans="1:14" x14ac:dyDescent="0.3">
      <c r="A950" s="3">
        <v>4</v>
      </c>
      <c r="B950" s="15" t="s">
        <v>4824</v>
      </c>
      <c r="C950" s="4" t="s">
        <v>4825</v>
      </c>
      <c r="D950" s="5">
        <v>44901</v>
      </c>
      <c r="E950" s="13" t="s">
        <v>236</v>
      </c>
      <c r="F950" s="7">
        <v>1190700</v>
      </c>
      <c r="G950" s="6">
        <v>0</v>
      </c>
      <c r="H950" s="6">
        <v>0</v>
      </c>
      <c r="I950" s="11">
        <v>1190700</v>
      </c>
      <c r="J950" s="132" t="s">
        <v>48</v>
      </c>
      <c r="K950" s="133"/>
      <c r="L950" t="str">
        <f t="shared" si="43"/>
        <v>54403</v>
      </c>
      <c r="M950">
        <f t="shared" si="44"/>
        <v>54403</v>
      </c>
      <c r="N950" s="37">
        <f t="shared" si="45"/>
        <v>1190700</v>
      </c>
    </row>
    <row r="951" spans="1:14" x14ac:dyDescent="0.3">
      <c r="A951" s="3">
        <v>4</v>
      </c>
      <c r="B951" s="15" t="s">
        <v>4826</v>
      </c>
      <c r="C951" s="4" t="s">
        <v>4827</v>
      </c>
      <c r="D951" s="5">
        <v>44919</v>
      </c>
      <c r="E951" s="13" t="s">
        <v>180</v>
      </c>
      <c r="F951" s="7">
        <v>934416</v>
      </c>
      <c r="G951" s="6" t="s">
        <v>17</v>
      </c>
      <c r="H951" s="7">
        <v>98114</v>
      </c>
      <c r="I951" s="11">
        <v>836302</v>
      </c>
      <c r="J951" s="132" t="s">
        <v>48</v>
      </c>
      <c r="K951" s="133"/>
      <c r="L951" t="str">
        <f t="shared" si="43"/>
        <v>56818</v>
      </c>
      <c r="M951">
        <f t="shared" si="44"/>
        <v>56818</v>
      </c>
      <c r="N951" s="37">
        <f t="shared" si="45"/>
        <v>934416</v>
      </c>
    </row>
    <row r="952" spans="1:14" x14ac:dyDescent="0.3">
      <c r="A952" s="3">
        <v>4</v>
      </c>
      <c r="B952" s="15" t="s">
        <v>4828</v>
      </c>
      <c r="C952" s="4" t="s">
        <v>4829</v>
      </c>
      <c r="D952" s="5">
        <v>44914</v>
      </c>
      <c r="E952" s="13" t="s">
        <v>502</v>
      </c>
      <c r="F952" s="7">
        <v>934416</v>
      </c>
      <c r="G952" s="6" t="s">
        <v>17</v>
      </c>
      <c r="H952" s="7">
        <v>99931</v>
      </c>
      <c r="I952" s="11">
        <v>834485</v>
      </c>
      <c r="J952" s="132" t="s">
        <v>48</v>
      </c>
      <c r="K952" s="133"/>
      <c r="L952" t="str">
        <f t="shared" si="43"/>
        <v>56035</v>
      </c>
      <c r="M952">
        <f t="shared" si="44"/>
        <v>56035</v>
      </c>
      <c r="N952" s="37">
        <f t="shared" si="45"/>
        <v>934416</v>
      </c>
    </row>
    <row r="953" spans="1:14" x14ac:dyDescent="0.3">
      <c r="A953" s="3">
        <v>4</v>
      </c>
      <c r="B953" s="15" t="s">
        <v>4830</v>
      </c>
      <c r="C953" s="4" t="s">
        <v>4831</v>
      </c>
      <c r="D953" s="5">
        <v>44914</v>
      </c>
      <c r="E953" s="13" t="s">
        <v>502</v>
      </c>
      <c r="F953" s="7">
        <v>934416</v>
      </c>
      <c r="G953" s="6" t="s">
        <v>1366</v>
      </c>
      <c r="H953" s="7">
        <v>98114</v>
      </c>
      <c r="I953" s="11">
        <v>836302</v>
      </c>
      <c r="J953" s="132" t="s">
        <v>48</v>
      </c>
      <c r="K953" s="133"/>
      <c r="L953" t="str">
        <f t="shared" si="43"/>
        <v>56034</v>
      </c>
      <c r="M953">
        <f t="shared" si="44"/>
        <v>56034</v>
      </c>
      <c r="N953" s="37">
        <f t="shared" si="45"/>
        <v>934416</v>
      </c>
    </row>
    <row r="954" spans="1:14" x14ac:dyDescent="0.3">
      <c r="A954" s="3">
        <v>4</v>
      </c>
      <c r="B954" s="15" t="s">
        <v>4871</v>
      </c>
      <c r="C954" s="4" t="s">
        <v>4872</v>
      </c>
      <c r="D954" s="5">
        <v>44898</v>
      </c>
      <c r="E954" s="13" t="s">
        <v>4652</v>
      </c>
      <c r="F954" s="7">
        <v>3481380</v>
      </c>
      <c r="G954" s="6">
        <v>0</v>
      </c>
      <c r="H954" s="6">
        <v>0</v>
      </c>
      <c r="I954" s="11">
        <v>3481380</v>
      </c>
      <c r="J954" s="132" t="s">
        <v>591</v>
      </c>
      <c r="K954" s="133"/>
      <c r="L954" t="str">
        <f t="shared" si="43"/>
        <v>54267</v>
      </c>
      <c r="M954">
        <f t="shared" si="44"/>
        <v>54267</v>
      </c>
      <c r="N954" s="37">
        <f t="shared" si="45"/>
        <v>3481380</v>
      </c>
    </row>
    <row r="955" spans="1:14" x14ac:dyDescent="0.3">
      <c r="A955" s="3">
        <v>4</v>
      </c>
      <c r="B955" s="15" t="s">
        <v>4879</v>
      </c>
      <c r="C955" s="4" t="s">
        <v>4880</v>
      </c>
      <c r="D955" s="5">
        <v>44901</v>
      </c>
      <c r="E955" s="13" t="s">
        <v>4652</v>
      </c>
      <c r="F955" s="7">
        <v>2336040</v>
      </c>
      <c r="G955" s="6">
        <v>0</v>
      </c>
      <c r="H955" s="6">
        <v>0</v>
      </c>
      <c r="I955" s="11">
        <v>2336040</v>
      </c>
      <c r="J955" s="132" t="s">
        <v>596</v>
      </c>
      <c r="K955" s="133"/>
      <c r="L955" t="str">
        <f t="shared" si="43"/>
        <v>54412</v>
      </c>
      <c r="M955">
        <f t="shared" si="44"/>
        <v>54412</v>
      </c>
      <c r="N955" s="37">
        <f t="shared" si="45"/>
        <v>2336040</v>
      </c>
    </row>
    <row r="956" spans="1:14" x14ac:dyDescent="0.3">
      <c r="A956" s="3">
        <v>4</v>
      </c>
      <c r="B956" s="15" t="s">
        <v>4888</v>
      </c>
      <c r="C956" s="4" t="s">
        <v>4889</v>
      </c>
      <c r="D956" s="5">
        <v>44898</v>
      </c>
      <c r="E956" s="13" t="s">
        <v>4652</v>
      </c>
      <c r="F956" s="7">
        <v>3526740</v>
      </c>
      <c r="G956" s="6">
        <v>0</v>
      </c>
      <c r="H956" s="6">
        <v>0</v>
      </c>
      <c r="I956" s="11">
        <v>3526740</v>
      </c>
      <c r="J956" s="132" t="s">
        <v>604</v>
      </c>
      <c r="K956" s="133"/>
      <c r="L956" t="str">
        <f t="shared" si="43"/>
        <v>54252</v>
      </c>
      <c r="M956">
        <f t="shared" si="44"/>
        <v>54252</v>
      </c>
      <c r="N956" s="37">
        <f t="shared" si="45"/>
        <v>3526740</v>
      </c>
    </row>
    <row r="957" spans="1:14" x14ac:dyDescent="0.3">
      <c r="A957" s="3">
        <v>4</v>
      </c>
      <c r="B957" s="15" t="s">
        <v>4908</v>
      </c>
      <c r="C957" s="4" t="s">
        <v>4909</v>
      </c>
      <c r="D957" s="5">
        <v>44900</v>
      </c>
      <c r="E957" s="13" t="s">
        <v>4652</v>
      </c>
      <c r="F957" s="7">
        <v>3481380</v>
      </c>
      <c r="G957" s="6">
        <v>0</v>
      </c>
      <c r="H957" s="6">
        <v>0</v>
      </c>
      <c r="I957" s="11">
        <v>3481380</v>
      </c>
      <c r="J957" s="132" t="s">
        <v>626</v>
      </c>
      <c r="K957" s="133"/>
      <c r="L957" t="str">
        <f t="shared" si="43"/>
        <v>54315</v>
      </c>
      <c r="M957">
        <f t="shared" si="44"/>
        <v>54315</v>
      </c>
      <c r="N957" s="37">
        <f t="shared" si="45"/>
        <v>3481380</v>
      </c>
    </row>
    <row r="958" spans="1:14" x14ac:dyDescent="0.3">
      <c r="A958" s="3">
        <v>4</v>
      </c>
      <c r="B958" s="15" t="s">
        <v>4913</v>
      </c>
      <c r="C958" s="4" t="s">
        <v>4914</v>
      </c>
      <c r="D958" s="5">
        <v>44902</v>
      </c>
      <c r="E958" s="13" t="s">
        <v>4652</v>
      </c>
      <c r="F958" s="7">
        <v>2336040</v>
      </c>
      <c r="G958" s="6">
        <v>0</v>
      </c>
      <c r="H958" s="6">
        <v>0</v>
      </c>
      <c r="I958" s="11">
        <v>2336040</v>
      </c>
      <c r="J958" s="132" t="s">
        <v>4912</v>
      </c>
      <c r="K958" s="133"/>
      <c r="L958" t="str">
        <f t="shared" si="43"/>
        <v>54528</v>
      </c>
      <c r="M958">
        <f t="shared" si="44"/>
        <v>54528</v>
      </c>
      <c r="N958" s="37">
        <f t="shared" si="45"/>
        <v>2336040</v>
      </c>
    </row>
    <row r="959" spans="1:14" x14ac:dyDescent="0.3">
      <c r="A959" s="3">
        <v>4</v>
      </c>
      <c r="B959" s="15" t="s">
        <v>4921</v>
      </c>
      <c r="C959" s="4" t="s">
        <v>4922</v>
      </c>
      <c r="D959" s="5">
        <v>44898</v>
      </c>
      <c r="E959" s="13" t="s">
        <v>4652</v>
      </c>
      <c r="F959" s="7">
        <v>2336040</v>
      </c>
      <c r="G959" s="6">
        <v>0</v>
      </c>
      <c r="H959" s="6">
        <v>0</v>
      </c>
      <c r="I959" s="11">
        <v>2336040</v>
      </c>
      <c r="J959" s="132" t="s">
        <v>630</v>
      </c>
      <c r="K959" s="133"/>
      <c r="L959" t="str">
        <f t="shared" si="43"/>
        <v>54261</v>
      </c>
      <c r="M959">
        <f t="shared" si="44"/>
        <v>54261</v>
      </c>
      <c r="N959" s="37">
        <f t="shared" si="45"/>
        <v>2336040</v>
      </c>
    </row>
    <row r="960" spans="1:14" x14ac:dyDescent="0.3">
      <c r="A960" s="3">
        <v>4</v>
      </c>
      <c r="B960" s="15" t="s">
        <v>4937</v>
      </c>
      <c r="C960" s="4" t="s">
        <v>4938</v>
      </c>
      <c r="D960" s="5">
        <v>44900</v>
      </c>
      <c r="E960" s="13" t="s">
        <v>4652</v>
      </c>
      <c r="F960" s="7">
        <v>2336040</v>
      </c>
      <c r="G960" s="6">
        <v>0</v>
      </c>
      <c r="H960" s="6">
        <v>0</v>
      </c>
      <c r="I960" s="11">
        <v>2336040</v>
      </c>
      <c r="J960" s="132" t="s">
        <v>652</v>
      </c>
      <c r="K960" s="133"/>
      <c r="L960" t="str">
        <f t="shared" si="43"/>
        <v>54335</v>
      </c>
      <c r="M960">
        <f t="shared" si="44"/>
        <v>54335</v>
      </c>
      <c r="N960" s="37">
        <f t="shared" si="45"/>
        <v>2336040</v>
      </c>
    </row>
    <row r="961" spans="1:14" x14ac:dyDescent="0.3">
      <c r="A961" s="3">
        <v>4</v>
      </c>
      <c r="B961" s="15" t="s">
        <v>4946</v>
      </c>
      <c r="C961" s="4" t="s">
        <v>4947</v>
      </c>
      <c r="D961" s="5">
        <v>44898</v>
      </c>
      <c r="E961" s="13" t="s">
        <v>4652</v>
      </c>
      <c r="F961" s="7">
        <v>2336040</v>
      </c>
      <c r="G961" s="6">
        <v>0</v>
      </c>
      <c r="H961" s="6">
        <v>0</v>
      </c>
      <c r="I961" s="11">
        <v>2336040</v>
      </c>
      <c r="J961" s="132" t="s">
        <v>664</v>
      </c>
      <c r="K961" s="133"/>
      <c r="L961" t="str">
        <f t="shared" si="43"/>
        <v>54265</v>
      </c>
      <c r="M961">
        <f t="shared" si="44"/>
        <v>54265</v>
      </c>
      <c r="N961" s="37">
        <f t="shared" si="45"/>
        <v>2336040</v>
      </c>
    </row>
    <row r="962" spans="1:14" x14ac:dyDescent="0.3">
      <c r="A962" s="3">
        <v>4</v>
      </c>
      <c r="B962" s="15" t="s">
        <v>4959</v>
      </c>
      <c r="C962" s="4" t="s">
        <v>4960</v>
      </c>
      <c r="D962" s="5">
        <v>44898</v>
      </c>
      <c r="E962" s="13" t="s">
        <v>4652</v>
      </c>
      <c r="F962" s="7">
        <v>2336040</v>
      </c>
      <c r="G962" s="6">
        <v>0</v>
      </c>
      <c r="H962" s="6">
        <v>0</v>
      </c>
      <c r="I962" s="11">
        <v>2336040</v>
      </c>
      <c r="J962" s="132" t="s">
        <v>693</v>
      </c>
      <c r="K962" s="133"/>
      <c r="L962" t="str">
        <f t="shared" si="43"/>
        <v>54272</v>
      </c>
      <c r="M962">
        <f t="shared" si="44"/>
        <v>54272</v>
      </c>
      <c r="N962" s="37">
        <f t="shared" si="45"/>
        <v>2336040</v>
      </c>
    </row>
    <row r="963" spans="1:14" x14ac:dyDescent="0.3">
      <c r="A963" s="3">
        <v>4</v>
      </c>
      <c r="B963" s="15" t="s">
        <v>4975</v>
      </c>
      <c r="C963" s="4" t="s">
        <v>4976</v>
      </c>
      <c r="D963" s="5">
        <v>44898</v>
      </c>
      <c r="E963" s="13" t="s">
        <v>4652</v>
      </c>
      <c r="F963" s="7">
        <v>1168020</v>
      </c>
      <c r="G963" s="6">
        <v>0</v>
      </c>
      <c r="H963" s="6">
        <v>0</v>
      </c>
      <c r="I963" s="11">
        <v>1168020</v>
      </c>
      <c r="J963" s="132" t="s">
        <v>708</v>
      </c>
      <c r="K963" s="133"/>
      <c r="L963" t="str">
        <f t="shared" si="43"/>
        <v>54294</v>
      </c>
      <c r="M963">
        <f t="shared" si="44"/>
        <v>54294</v>
      </c>
      <c r="N963" s="37">
        <f t="shared" si="45"/>
        <v>1168020</v>
      </c>
    </row>
    <row r="964" spans="1:14" x14ac:dyDescent="0.3">
      <c r="A964" s="3">
        <v>4</v>
      </c>
      <c r="B964" s="15" t="s">
        <v>4984</v>
      </c>
      <c r="C964" s="4" t="s">
        <v>4985</v>
      </c>
      <c r="D964" s="5">
        <v>44896</v>
      </c>
      <c r="E964" s="13" t="s">
        <v>4652</v>
      </c>
      <c r="F964" s="7">
        <v>2336040</v>
      </c>
      <c r="G964" s="6">
        <v>0</v>
      </c>
      <c r="H964" s="6">
        <v>0</v>
      </c>
      <c r="I964" s="11">
        <v>2336040</v>
      </c>
      <c r="J964" s="132" t="s">
        <v>717</v>
      </c>
      <c r="K964" s="133"/>
      <c r="L964" t="str">
        <f t="shared" si="43"/>
        <v>53796</v>
      </c>
      <c r="M964">
        <f t="shared" si="44"/>
        <v>53796</v>
      </c>
      <c r="N964" s="37">
        <f t="shared" si="45"/>
        <v>2336040</v>
      </c>
    </row>
    <row r="965" spans="1:14" x14ac:dyDescent="0.3">
      <c r="A965" s="3">
        <v>4</v>
      </c>
      <c r="B965" s="15" t="s">
        <v>4988</v>
      </c>
      <c r="C965" s="4" t="s">
        <v>4989</v>
      </c>
      <c r="D965" s="5">
        <v>44898</v>
      </c>
      <c r="E965" s="13" t="s">
        <v>4652</v>
      </c>
      <c r="F965" s="7">
        <v>1740690</v>
      </c>
      <c r="G965" s="6">
        <v>0</v>
      </c>
      <c r="H965" s="6">
        <v>0</v>
      </c>
      <c r="I965" s="11">
        <v>1740690</v>
      </c>
      <c r="J965" s="132" t="s">
        <v>1866</v>
      </c>
      <c r="K965" s="133"/>
      <c r="L965" t="str">
        <f t="shared" si="43"/>
        <v>54259</v>
      </c>
      <c r="M965">
        <f t="shared" si="44"/>
        <v>54259</v>
      </c>
      <c r="N965" s="37">
        <f t="shared" si="45"/>
        <v>1740690</v>
      </c>
    </row>
    <row r="966" spans="1:14" x14ac:dyDescent="0.3">
      <c r="A966" s="3">
        <v>4</v>
      </c>
      <c r="B966" s="15" t="s">
        <v>4999</v>
      </c>
      <c r="C966" s="4" t="s">
        <v>5000</v>
      </c>
      <c r="D966" s="5">
        <v>44902</v>
      </c>
      <c r="E966" s="13" t="s">
        <v>4652</v>
      </c>
      <c r="F966" s="7">
        <v>2336040</v>
      </c>
      <c r="G966" s="6">
        <v>0</v>
      </c>
      <c r="H966" s="6">
        <v>0</v>
      </c>
      <c r="I966" s="11">
        <v>2336040</v>
      </c>
      <c r="J966" s="132" t="s">
        <v>722</v>
      </c>
      <c r="K966" s="133"/>
      <c r="L966" t="str">
        <f t="shared" si="43"/>
        <v>54472</v>
      </c>
      <c r="M966">
        <f t="shared" si="44"/>
        <v>54472</v>
      </c>
      <c r="N966" s="37">
        <f t="shared" si="45"/>
        <v>2336040</v>
      </c>
    </row>
    <row r="967" spans="1:14" x14ac:dyDescent="0.3">
      <c r="A967" s="3">
        <v>4</v>
      </c>
      <c r="B967" s="146" t="s">
        <v>5010</v>
      </c>
      <c r="C967" s="4" t="s">
        <v>5011</v>
      </c>
      <c r="D967" s="5">
        <v>44896</v>
      </c>
      <c r="E967" s="13" t="s">
        <v>5012</v>
      </c>
      <c r="F967" s="7">
        <v>1168020</v>
      </c>
      <c r="G967" s="6">
        <v>0</v>
      </c>
      <c r="H967" s="6">
        <v>0</v>
      </c>
      <c r="I967" s="136">
        <v>3504060</v>
      </c>
      <c r="J967" s="138" t="s">
        <v>726</v>
      </c>
      <c r="K967" s="139"/>
      <c r="L967" t="str">
        <f t="shared" ref="L967:L1030" si="46">+RIGHT(C967,5)</f>
        <v>53793</v>
      </c>
      <c r="M967">
        <f t="shared" ref="M967:M1030" si="47">+L967*1</f>
        <v>53793</v>
      </c>
      <c r="N967" s="37">
        <f t="shared" ref="N967:N1030" si="48">+F967</f>
        <v>1168020</v>
      </c>
    </row>
    <row r="968" spans="1:14" x14ac:dyDescent="0.3">
      <c r="A968" s="3">
        <v>4</v>
      </c>
      <c r="B968" s="147"/>
      <c r="C968" s="4" t="s">
        <v>5013</v>
      </c>
      <c r="D968" s="5">
        <v>44896</v>
      </c>
      <c r="E968" s="13" t="s">
        <v>4652</v>
      </c>
      <c r="F968" s="7">
        <v>2336040</v>
      </c>
      <c r="G968" s="6">
        <v>0</v>
      </c>
      <c r="H968" s="6">
        <v>0</v>
      </c>
      <c r="I968" s="137"/>
      <c r="J968" s="140"/>
      <c r="K968" s="141"/>
      <c r="L968" t="str">
        <f t="shared" si="46"/>
        <v>53792</v>
      </c>
      <c r="M968">
        <f t="shared" si="47"/>
        <v>53792</v>
      </c>
      <c r="N968" s="37">
        <f t="shared" si="48"/>
        <v>2336040</v>
      </c>
    </row>
    <row r="969" spans="1:14" x14ac:dyDescent="0.3">
      <c r="A969" s="3">
        <v>4</v>
      </c>
      <c r="B969" s="15" t="s">
        <v>5016</v>
      </c>
      <c r="C969" s="4" t="s">
        <v>5017</v>
      </c>
      <c r="D969" s="5">
        <v>44898</v>
      </c>
      <c r="E969" s="13" t="s">
        <v>4652</v>
      </c>
      <c r="F969" s="7">
        <v>2336040</v>
      </c>
      <c r="G969" s="6" t="s">
        <v>1366</v>
      </c>
      <c r="H969" s="7">
        <v>245284</v>
      </c>
      <c r="I969" s="11">
        <v>2090756</v>
      </c>
      <c r="J969" s="132" t="s">
        <v>735</v>
      </c>
      <c r="K969" s="133"/>
      <c r="L969" t="str">
        <f t="shared" si="46"/>
        <v>54307</v>
      </c>
      <c r="M969">
        <f t="shared" si="47"/>
        <v>54307</v>
      </c>
      <c r="N969" s="37">
        <f t="shared" si="48"/>
        <v>2336040</v>
      </c>
    </row>
    <row r="970" spans="1:14" x14ac:dyDescent="0.3">
      <c r="A970" s="3">
        <v>4</v>
      </c>
      <c r="B970" s="15" t="s">
        <v>5018</v>
      </c>
      <c r="C970" s="4" t="s">
        <v>5019</v>
      </c>
      <c r="D970" s="5">
        <v>44902</v>
      </c>
      <c r="E970" s="13" t="s">
        <v>4652</v>
      </c>
      <c r="F970" s="7">
        <v>5817420</v>
      </c>
      <c r="G970" s="6" t="s">
        <v>1366</v>
      </c>
      <c r="H970" s="7">
        <v>610829</v>
      </c>
      <c r="I970" s="11">
        <v>5206591</v>
      </c>
      <c r="J970" s="132" t="s">
        <v>739</v>
      </c>
      <c r="K970" s="133"/>
      <c r="L970" t="str">
        <f t="shared" si="46"/>
        <v>54531</v>
      </c>
      <c r="M970">
        <f t="shared" si="47"/>
        <v>54531</v>
      </c>
      <c r="N970" s="37">
        <f t="shared" si="48"/>
        <v>5817420</v>
      </c>
    </row>
    <row r="971" spans="1:14" x14ac:dyDescent="0.3">
      <c r="A971" s="3">
        <v>4</v>
      </c>
      <c r="B971" s="146" t="s">
        <v>5038</v>
      </c>
      <c r="C971" s="4" t="s">
        <v>5039</v>
      </c>
      <c r="D971" s="5">
        <v>44900</v>
      </c>
      <c r="E971" s="13" t="s">
        <v>4652</v>
      </c>
      <c r="F971" s="7">
        <v>1168020</v>
      </c>
      <c r="G971" s="6">
        <v>0</v>
      </c>
      <c r="H971" s="6">
        <v>0</v>
      </c>
      <c r="I971" s="136">
        <v>3504060</v>
      </c>
      <c r="J971" s="138" t="s">
        <v>767</v>
      </c>
      <c r="K971" s="139"/>
      <c r="L971" t="str">
        <f t="shared" si="46"/>
        <v>54365</v>
      </c>
      <c r="M971">
        <f t="shared" si="47"/>
        <v>54365</v>
      </c>
      <c r="N971" s="37">
        <f t="shared" si="48"/>
        <v>1168020</v>
      </c>
    </row>
    <row r="972" spans="1:14" x14ac:dyDescent="0.3">
      <c r="A972" s="3">
        <v>4</v>
      </c>
      <c r="B972" s="147"/>
      <c r="C972" s="4" t="s">
        <v>5040</v>
      </c>
      <c r="D972" s="5">
        <v>44900</v>
      </c>
      <c r="E972" s="13" t="s">
        <v>4652</v>
      </c>
      <c r="F972" s="7">
        <v>2336040</v>
      </c>
      <c r="G972" s="6">
        <v>0</v>
      </c>
      <c r="H972" s="6">
        <v>0</v>
      </c>
      <c r="I972" s="137"/>
      <c r="J972" s="140"/>
      <c r="K972" s="141"/>
      <c r="L972" t="str">
        <f t="shared" si="46"/>
        <v>54349</v>
      </c>
      <c r="M972">
        <f t="shared" si="47"/>
        <v>54349</v>
      </c>
      <c r="N972" s="37">
        <f t="shared" si="48"/>
        <v>2336040</v>
      </c>
    </row>
    <row r="973" spans="1:14" x14ac:dyDescent="0.3">
      <c r="A973" s="3">
        <v>4</v>
      </c>
      <c r="B973" s="15" t="s">
        <v>5041</v>
      </c>
      <c r="C973" s="4" t="s">
        <v>5042</v>
      </c>
      <c r="D973" s="5">
        <v>44898</v>
      </c>
      <c r="E973" s="13" t="s">
        <v>4652</v>
      </c>
      <c r="F973" s="7">
        <v>3481380</v>
      </c>
      <c r="G973" s="6">
        <v>0</v>
      </c>
      <c r="H973" s="6">
        <v>0</v>
      </c>
      <c r="I973" s="11">
        <v>3481380</v>
      </c>
      <c r="J973" s="132" t="s">
        <v>777</v>
      </c>
      <c r="K973" s="133"/>
      <c r="L973" t="str">
        <f t="shared" si="46"/>
        <v>54245</v>
      </c>
      <c r="M973">
        <f t="shared" si="47"/>
        <v>54245</v>
      </c>
      <c r="N973" s="37">
        <f t="shared" si="48"/>
        <v>3481380</v>
      </c>
    </row>
    <row r="974" spans="1:14" x14ac:dyDescent="0.3">
      <c r="A974" s="3">
        <v>4</v>
      </c>
      <c r="B974" s="15" t="s">
        <v>5045</v>
      </c>
      <c r="C974" s="4" t="s">
        <v>5046</v>
      </c>
      <c r="D974" s="5">
        <v>44896</v>
      </c>
      <c r="E974" s="13" t="s">
        <v>5047</v>
      </c>
      <c r="F974" s="7">
        <v>2336040</v>
      </c>
      <c r="G974" s="6">
        <v>0</v>
      </c>
      <c r="H974" s="6">
        <v>0</v>
      </c>
      <c r="I974" s="11">
        <v>2336040</v>
      </c>
      <c r="J974" s="132" t="s">
        <v>792</v>
      </c>
      <c r="K974" s="133"/>
      <c r="L974" t="str">
        <f t="shared" si="46"/>
        <v>53795</v>
      </c>
      <c r="M974">
        <f t="shared" si="47"/>
        <v>53795</v>
      </c>
      <c r="N974" s="37">
        <f t="shared" si="48"/>
        <v>2336040</v>
      </c>
    </row>
    <row r="975" spans="1:14" x14ac:dyDescent="0.3">
      <c r="A975" s="3">
        <v>4</v>
      </c>
      <c r="B975" s="15" t="s">
        <v>5052</v>
      </c>
      <c r="C975" s="4" t="s">
        <v>5053</v>
      </c>
      <c r="D975" s="5">
        <v>44900</v>
      </c>
      <c r="E975" s="13" t="s">
        <v>4652</v>
      </c>
      <c r="F975" s="7">
        <v>1740690</v>
      </c>
      <c r="G975" s="6">
        <v>0</v>
      </c>
      <c r="H975" s="6">
        <v>0</v>
      </c>
      <c r="I975" s="11">
        <v>1740690</v>
      </c>
      <c r="J975" s="132" t="s">
        <v>807</v>
      </c>
      <c r="K975" s="133"/>
      <c r="L975" t="str">
        <f t="shared" si="46"/>
        <v>54367</v>
      </c>
      <c r="M975">
        <f t="shared" si="47"/>
        <v>54367</v>
      </c>
      <c r="N975" s="37">
        <f t="shared" si="48"/>
        <v>1740690</v>
      </c>
    </row>
    <row r="976" spans="1:14" x14ac:dyDescent="0.3">
      <c r="A976" s="3">
        <v>4</v>
      </c>
      <c r="B976" s="15" t="s">
        <v>5054</v>
      </c>
      <c r="C976" s="4" t="s">
        <v>5055</v>
      </c>
      <c r="D976" s="5">
        <v>44914</v>
      </c>
      <c r="E976" s="13" t="s">
        <v>5056</v>
      </c>
      <c r="F976" s="7">
        <v>476280</v>
      </c>
      <c r="G976" s="6" t="s">
        <v>17</v>
      </c>
      <c r="H976" s="7">
        <v>50009</v>
      </c>
      <c r="I976" s="11">
        <v>426271</v>
      </c>
      <c r="J976" s="132" t="s">
        <v>807</v>
      </c>
      <c r="K976" s="133"/>
      <c r="L976" t="str">
        <f t="shared" si="46"/>
        <v>56084</v>
      </c>
      <c r="M976">
        <f t="shared" si="47"/>
        <v>56084</v>
      </c>
      <c r="N976" s="37">
        <f t="shared" si="48"/>
        <v>476280</v>
      </c>
    </row>
    <row r="977" spans="1:14" x14ac:dyDescent="0.3">
      <c r="A977" s="3">
        <v>4</v>
      </c>
      <c r="B977" s="15" t="s">
        <v>5060</v>
      </c>
      <c r="C977" s="4" t="s">
        <v>5061</v>
      </c>
      <c r="D977" s="5">
        <v>44902</v>
      </c>
      <c r="E977" s="13" t="s">
        <v>4652</v>
      </c>
      <c r="F977" s="7">
        <v>1168020</v>
      </c>
      <c r="G977" s="6">
        <v>0</v>
      </c>
      <c r="H977" s="6">
        <v>0</v>
      </c>
      <c r="I977" s="11">
        <v>1168020</v>
      </c>
      <c r="J977" s="132" t="s">
        <v>816</v>
      </c>
      <c r="K977" s="133"/>
      <c r="L977" t="str">
        <f t="shared" si="46"/>
        <v>54470</v>
      </c>
      <c r="M977">
        <f t="shared" si="47"/>
        <v>54470</v>
      </c>
      <c r="N977" s="37">
        <f t="shared" si="48"/>
        <v>1168020</v>
      </c>
    </row>
    <row r="978" spans="1:14" x14ac:dyDescent="0.3">
      <c r="A978" s="3">
        <v>4</v>
      </c>
      <c r="B978" s="15" t="s">
        <v>5076</v>
      </c>
      <c r="C978" s="4" t="s">
        <v>5077</v>
      </c>
      <c r="D978" s="5">
        <v>44897</v>
      </c>
      <c r="E978" s="13" t="s">
        <v>4652</v>
      </c>
      <c r="F978" s="7">
        <v>1168020</v>
      </c>
      <c r="G978" s="6">
        <v>0</v>
      </c>
      <c r="H978" s="6">
        <v>0</v>
      </c>
      <c r="I978" s="11">
        <v>1168020</v>
      </c>
      <c r="J978" s="132" t="s">
        <v>5073</v>
      </c>
      <c r="K978" s="133"/>
      <c r="L978" t="str">
        <f t="shared" si="46"/>
        <v>54226</v>
      </c>
      <c r="M978">
        <f t="shared" si="47"/>
        <v>54226</v>
      </c>
      <c r="N978" s="37">
        <f t="shared" si="48"/>
        <v>1168020</v>
      </c>
    </row>
    <row r="979" spans="1:14" x14ac:dyDescent="0.3">
      <c r="A979" s="3">
        <v>4</v>
      </c>
      <c r="B979" s="15" t="s">
        <v>5078</v>
      </c>
      <c r="C979" s="4" t="s">
        <v>5079</v>
      </c>
      <c r="D979" s="5">
        <v>44908</v>
      </c>
      <c r="E979" s="13" t="s">
        <v>4652</v>
      </c>
      <c r="F979" s="7">
        <v>1868832</v>
      </c>
      <c r="G979" s="6" t="s">
        <v>17</v>
      </c>
      <c r="H979" s="7">
        <v>196227</v>
      </c>
      <c r="I979" s="11">
        <v>1672605</v>
      </c>
      <c r="J979" s="132" t="s">
        <v>5073</v>
      </c>
      <c r="K979" s="133"/>
      <c r="L979" t="str">
        <f t="shared" si="46"/>
        <v>55392</v>
      </c>
      <c r="M979">
        <f t="shared" si="47"/>
        <v>55392</v>
      </c>
      <c r="N979" s="37">
        <f t="shared" si="48"/>
        <v>1868832</v>
      </c>
    </row>
    <row r="980" spans="1:14" x14ac:dyDescent="0.3">
      <c r="A980" s="3">
        <v>4</v>
      </c>
      <c r="B980" s="15" t="s">
        <v>5080</v>
      </c>
      <c r="C980" s="4" t="s">
        <v>5081</v>
      </c>
      <c r="D980" s="5">
        <v>44915</v>
      </c>
      <c r="E980" s="13" t="s">
        <v>4652</v>
      </c>
      <c r="F980" s="7">
        <v>1374408</v>
      </c>
      <c r="G980" s="6" t="s">
        <v>17</v>
      </c>
      <c r="H980" s="7">
        <v>144313</v>
      </c>
      <c r="I980" s="11">
        <v>1230095</v>
      </c>
      <c r="J980" s="132" t="s">
        <v>5073</v>
      </c>
      <c r="K980" s="133"/>
      <c r="L980" t="str">
        <f t="shared" si="46"/>
        <v>56175</v>
      </c>
      <c r="M980">
        <f t="shared" si="47"/>
        <v>56175</v>
      </c>
      <c r="N980" s="37">
        <f t="shared" si="48"/>
        <v>1374408</v>
      </c>
    </row>
    <row r="981" spans="1:14" x14ac:dyDescent="0.3">
      <c r="A981" s="3">
        <v>4</v>
      </c>
      <c r="B981" s="15" t="s">
        <v>5093</v>
      </c>
      <c r="C981" s="4" t="s">
        <v>5094</v>
      </c>
      <c r="D981" s="5">
        <v>44914</v>
      </c>
      <c r="E981" s="13" t="s">
        <v>4652</v>
      </c>
      <c r="F981" s="7">
        <v>458136</v>
      </c>
      <c r="G981" s="6" t="s">
        <v>1366</v>
      </c>
      <c r="H981" s="7">
        <v>48104</v>
      </c>
      <c r="I981" s="11">
        <v>410032</v>
      </c>
      <c r="J981" s="132" t="s">
        <v>861</v>
      </c>
      <c r="K981" s="133"/>
      <c r="L981" t="str">
        <f t="shared" si="46"/>
        <v>56019</v>
      </c>
      <c r="M981">
        <f t="shared" si="47"/>
        <v>56019</v>
      </c>
      <c r="N981" s="37">
        <f t="shared" si="48"/>
        <v>458136</v>
      </c>
    </row>
    <row r="982" spans="1:14" x14ac:dyDescent="0.3">
      <c r="A982" s="3">
        <v>4</v>
      </c>
      <c r="B982" s="15" t="s">
        <v>5098</v>
      </c>
      <c r="C982" s="4" t="s">
        <v>5099</v>
      </c>
      <c r="D982" s="5">
        <v>44901</v>
      </c>
      <c r="E982" s="13" t="s">
        <v>4652</v>
      </c>
      <c r="F982" s="7">
        <v>2336040</v>
      </c>
      <c r="G982" s="6">
        <v>0</v>
      </c>
      <c r="H982" s="6">
        <v>0</v>
      </c>
      <c r="I982" s="11">
        <v>2336040</v>
      </c>
      <c r="J982" s="132" t="s">
        <v>5097</v>
      </c>
      <c r="K982" s="133"/>
      <c r="L982" t="str">
        <f t="shared" si="46"/>
        <v>54389</v>
      </c>
      <c r="M982">
        <f t="shared" si="47"/>
        <v>54389</v>
      </c>
      <c r="N982" s="37">
        <f t="shared" si="48"/>
        <v>2336040</v>
      </c>
    </row>
    <row r="983" spans="1:14" x14ac:dyDescent="0.3">
      <c r="A983" s="3">
        <v>4</v>
      </c>
      <c r="B983" s="15" t="s">
        <v>5116</v>
      </c>
      <c r="C983" s="4" t="s">
        <v>5117</v>
      </c>
      <c r="D983" s="5">
        <v>44898</v>
      </c>
      <c r="E983" s="13" t="s">
        <v>4652</v>
      </c>
      <c r="F983" s="7">
        <v>2336040</v>
      </c>
      <c r="G983" s="6">
        <v>0</v>
      </c>
      <c r="H983" s="6">
        <v>0</v>
      </c>
      <c r="I983" s="11">
        <v>2336040</v>
      </c>
      <c r="J983" s="132" t="s">
        <v>917</v>
      </c>
      <c r="K983" s="133"/>
      <c r="L983" t="str">
        <f t="shared" si="46"/>
        <v>54311</v>
      </c>
      <c r="M983">
        <f t="shared" si="47"/>
        <v>54311</v>
      </c>
      <c r="N983" s="37">
        <f t="shared" si="48"/>
        <v>2336040</v>
      </c>
    </row>
    <row r="984" spans="1:14" x14ac:dyDescent="0.3">
      <c r="A984" s="3">
        <v>4</v>
      </c>
      <c r="B984" s="15" t="s">
        <v>5124</v>
      </c>
      <c r="C984" s="4" t="s">
        <v>5125</v>
      </c>
      <c r="D984" s="5">
        <v>44901</v>
      </c>
      <c r="E984" s="13" t="s">
        <v>4652</v>
      </c>
      <c r="F984" s="7">
        <v>572670</v>
      </c>
      <c r="G984" s="6">
        <v>0</v>
      </c>
      <c r="H984" s="6">
        <v>0</v>
      </c>
      <c r="I984" s="11">
        <v>572670</v>
      </c>
      <c r="J984" s="132" t="s">
        <v>5126</v>
      </c>
      <c r="K984" s="133"/>
      <c r="L984" t="str">
        <f t="shared" si="46"/>
        <v>54456</v>
      </c>
      <c r="M984">
        <f t="shared" si="47"/>
        <v>54456</v>
      </c>
      <c r="N984" s="37">
        <f t="shared" si="48"/>
        <v>572670</v>
      </c>
    </row>
    <row r="985" spans="1:14" x14ac:dyDescent="0.3">
      <c r="A985" s="3">
        <v>4</v>
      </c>
      <c r="B985" s="15" t="s">
        <v>5140</v>
      </c>
      <c r="C985" s="4" t="s">
        <v>5141</v>
      </c>
      <c r="D985" s="5">
        <v>44898</v>
      </c>
      <c r="E985" s="13" t="s">
        <v>4652</v>
      </c>
      <c r="F985" s="7">
        <v>1168020</v>
      </c>
      <c r="G985" s="6">
        <v>0</v>
      </c>
      <c r="H985" s="6">
        <v>0</v>
      </c>
      <c r="I985" s="11">
        <v>1168020</v>
      </c>
      <c r="J985" s="132" t="s">
        <v>5142</v>
      </c>
      <c r="K985" s="133"/>
      <c r="L985" t="str">
        <f t="shared" si="46"/>
        <v>54297</v>
      </c>
      <c r="M985">
        <f t="shared" si="47"/>
        <v>54297</v>
      </c>
      <c r="N985" s="37">
        <f t="shared" si="48"/>
        <v>1168020</v>
      </c>
    </row>
    <row r="986" spans="1:14" x14ac:dyDescent="0.3">
      <c r="A986" s="3">
        <v>4</v>
      </c>
      <c r="B986" s="15" t="s">
        <v>5184</v>
      </c>
      <c r="C986" s="4" t="s">
        <v>5185</v>
      </c>
      <c r="D986" s="5">
        <v>44908</v>
      </c>
      <c r="E986" s="13" t="s">
        <v>1028</v>
      </c>
      <c r="F986" s="7">
        <v>1410696</v>
      </c>
      <c r="G986" s="6" t="s">
        <v>1366</v>
      </c>
      <c r="H986" s="7">
        <v>148123</v>
      </c>
      <c r="I986" s="11">
        <v>1262573</v>
      </c>
      <c r="J986" s="132" t="s">
        <v>1029</v>
      </c>
      <c r="K986" s="133"/>
      <c r="L986" t="str">
        <f t="shared" si="46"/>
        <v>55398</v>
      </c>
      <c r="M986">
        <f t="shared" si="47"/>
        <v>55398</v>
      </c>
      <c r="N986" s="37">
        <f t="shared" si="48"/>
        <v>1410696</v>
      </c>
    </row>
    <row r="987" spans="1:14" x14ac:dyDescent="0.3">
      <c r="A987" s="3">
        <v>4</v>
      </c>
      <c r="B987" s="15" t="s">
        <v>5186</v>
      </c>
      <c r="C987" s="4" t="s">
        <v>5187</v>
      </c>
      <c r="D987" s="5">
        <v>44898</v>
      </c>
      <c r="E987" s="13" t="s">
        <v>4652</v>
      </c>
      <c r="F987" s="7">
        <v>2336040</v>
      </c>
      <c r="G987" s="6">
        <v>0</v>
      </c>
      <c r="H987" s="6">
        <v>0</v>
      </c>
      <c r="I987" s="11">
        <v>2336040</v>
      </c>
      <c r="J987" s="132" t="s">
        <v>1034</v>
      </c>
      <c r="K987" s="133"/>
      <c r="L987" t="str">
        <f t="shared" si="46"/>
        <v>54270</v>
      </c>
      <c r="M987">
        <f t="shared" si="47"/>
        <v>54270</v>
      </c>
      <c r="N987" s="37">
        <f t="shared" si="48"/>
        <v>2336040</v>
      </c>
    </row>
    <row r="988" spans="1:14" x14ac:dyDescent="0.3">
      <c r="A988" s="3">
        <v>4</v>
      </c>
      <c r="B988" s="15" t="s">
        <v>5188</v>
      </c>
      <c r="C988" s="4" t="s">
        <v>5189</v>
      </c>
      <c r="D988" s="5">
        <v>44897</v>
      </c>
      <c r="E988" s="13" t="s">
        <v>4652</v>
      </c>
      <c r="F988" s="7">
        <v>1740690</v>
      </c>
      <c r="G988" s="6">
        <v>0</v>
      </c>
      <c r="H988" s="6">
        <v>0</v>
      </c>
      <c r="I988" s="11">
        <v>1740690</v>
      </c>
      <c r="J988" s="132" t="s">
        <v>1041</v>
      </c>
      <c r="K988" s="133"/>
      <c r="L988" t="str">
        <f t="shared" si="46"/>
        <v>54224</v>
      </c>
      <c r="M988">
        <f t="shared" si="47"/>
        <v>54224</v>
      </c>
      <c r="N988" s="37">
        <f t="shared" si="48"/>
        <v>1740690</v>
      </c>
    </row>
    <row r="989" spans="1:14" x14ac:dyDescent="0.3">
      <c r="A989" s="3">
        <v>4</v>
      </c>
      <c r="B989" s="15" t="s">
        <v>5200</v>
      </c>
      <c r="C989" s="4" t="s">
        <v>5201</v>
      </c>
      <c r="D989" s="5">
        <v>44900</v>
      </c>
      <c r="E989" s="13" t="s">
        <v>4652</v>
      </c>
      <c r="F989" s="7">
        <v>1168020</v>
      </c>
      <c r="G989" s="6">
        <v>0</v>
      </c>
      <c r="H989" s="6">
        <v>0</v>
      </c>
      <c r="I989" s="11">
        <v>1168020</v>
      </c>
      <c r="J989" s="132" t="s">
        <v>1057</v>
      </c>
      <c r="K989" s="133"/>
      <c r="L989" t="str">
        <f t="shared" si="46"/>
        <v>54363</v>
      </c>
      <c r="M989">
        <f t="shared" si="47"/>
        <v>54363</v>
      </c>
      <c r="N989" s="37">
        <f t="shared" si="48"/>
        <v>1168020</v>
      </c>
    </row>
    <row r="990" spans="1:14" x14ac:dyDescent="0.3">
      <c r="A990" s="3">
        <v>4</v>
      </c>
      <c r="B990" s="15" t="s">
        <v>5218</v>
      </c>
      <c r="C990" s="4" t="s">
        <v>5219</v>
      </c>
      <c r="D990" s="5">
        <v>44898</v>
      </c>
      <c r="E990" s="13" t="s">
        <v>4652</v>
      </c>
      <c r="F990" s="7">
        <v>2336040</v>
      </c>
      <c r="G990" s="6" t="s">
        <v>17</v>
      </c>
      <c r="H990" s="7">
        <v>245284</v>
      </c>
      <c r="I990" s="11">
        <v>2090756</v>
      </c>
      <c r="J990" s="132" t="s">
        <v>1078</v>
      </c>
      <c r="K990" s="133"/>
      <c r="L990" t="str">
        <f t="shared" si="46"/>
        <v>54249</v>
      </c>
      <c r="M990">
        <f t="shared" si="47"/>
        <v>54249</v>
      </c>
      <c r="N990" s="37">
        <f t="shared" si="48"/>
        <v>2336040</v>
      </c>
    </row>
    <row r="991" spans="1:14" x14ac:dyDescent="0.3">
      <c r="A991" s="3">
        <v>4</v>
      </c>
      <c r="B991" s="15" t="s">
        <v>5240</v>
      </c>
      <c r="C991" s="4" t="s">
        <v>5241</v>
      </c>
      <c r="D991" s="5">
        <v>44897</v>
      </c>
      <c r="E991" s="13" t="s">
        <v>4652</v>
      </c>
      <c r="F991" s="7">
        <v>1168020</v>
      </c>
      <c r="G991" s="6">
        <v>0</v>
      </c>
      <c r="H991" s="6">
        <v>0</v>
      </c>
      <c r="I991" s="11">
        <v>1168020</v>
      </c>
      <c r="J991" s="132" t="s">
        <v>5237</v>
      </c>
      <c r="K991" s="133"/>
      <c r="L991" t="str">
        <f t="shared" si="46"/>
        <v>54221</v>
      </c>
      <c r="M991">
        <f t="shared" si="47"/>
        <v>54221</v>
      </c>
      <c r="N991" s="37">
        <f t="shared" si="48"/>
        <v>1168020</v>
      </c>
    </row>
    <row r="992" spans="1:14" x14ac:dyDescent="0.3">
      <c r="A992" s="3">
        <v>4</v>
      </c>
      <c r="B992" s="15" t="s">
        <v>5247</v>
      </c>
      <c r="C992" s="4" t="s">
        <v>5248</v>
      </c>
      <c r="D992" s="5">
        <v>44912</v>
      </c>
      <c r="E992" s="13" t="s">
        <v>4652</v>
      </c>
      <c r="F992" s="7">
        <v>1868832</v>
      </c>
      <c r="G992" s="6" t="s">
        <v>1366</v>
      </c>
      <c r="H992" s="7">
        <v>196227</v>
      </c>
      <c r="I992" s="11">
        <v>1672605</v>
      </c>
      <c r="J992" s="132" t="s">
        <v>1105</v>
      </c>
      <c r="K992" s="133"/>
      <c r="L992" t="str">
        <f t="shared" si="46"/>
        <v>56007</v>
      </c>
      <c r="M992">
        <f t="shared" si="47"/>
        <v>56007</v>
      </c>
      <c r="N992" s="37">
        <f t="shared" si="48"/>
        <v>1868832</v>
      </c>
    </row>
    <row r="993" spans="1:14" x14ac:dyDescent="0.3">
      <c r="A993" s="3">
        <v>4</v>
      </c>
      <c r="B993" s="15" t="s">
        <v>5249</v>
      </c>
      <c r="C993" s="4" t="s">
        <v>5250</v>
      </c>
      <c r="D993" s="5">
        <v>44898</v>
      </c>
      <c r="E993" s="13" t="s">
        <v>4652</v>
      </c>
      <c r="F993" s="7">
        <v>1168020</v>
      </c>
      <c r="G993" s="6" t="s">
        <v>1366</v>
      </c>
      <c r="H993" s="7">
        <v>122642</v>
      </c>
      <c r="I993" s="11">
        <v>1045378</v>
      </c>
      <c r="J993" s="132" t="s">
        <v>1105</v>
      </c>
      <c r="K993" s="133"/>
      <c r="L993" t="str">
        <f t="shared" si="46"/>
        <v>54309</v>
      </c>
      <c r="M993">
        <f t="shared" si="47"/>
        <v>54309</v>
      </c>
      <c r="N993" s="37">
        <f t="shared" si="48"/>
        <v>1168020</v>
      </c>
    </row>
    <row r="994" spans="1:14" x14ac:dyDescent="0.3">
      <c r="A994" s="3">
        <v>4</v>
      </c>
      <c r="B994" s="15" t="s">
        <v>5255</v>
      </c>
      <c r="C994" s="4" t="s">
        <v>5256</v>
      </c>
      <c r="D994" s="5">
        <v>44898</v>
      </c>
      <c r="E994" s="13" t="s">
        <v>4652</v>
      </c>
      <c r="F994" s="7">
        <v>3526740</v>
      </c>
      <c r="G994" s="6">
        <v>0</v>
      </c>
      <c r="H994" s="6">
        <v>0</v>
      </c>
      <c r="I994" s="11">
        <v>3526740</v>
      </c>
      <c r="J994" s="132" t="s">
        <v>1111</v>
      </c>
      <c r="K994" s="133"/>
      <c r="L994" t="str">
        <f t="shared" si="46"/>
        <v>54251</v>
      </c>
      <c r="M994">
        <f t="shared" si="47"/>
        <v>54251</v>
      </c>
      <c r="N994" s="37">
        <f t="shared" si="48"/>
        <v>3526740</v>
      </c>
    </row>
    <row r="995" spans="1:14" x14ac:dyDescent="0.3">
      <c r="A995" s="3">
        <v>4</v>
      </c>
      <c r="B995" s="15" t="s">
        <v>5265</v>
      </c>
      <c r="C995" s="4" t="s">
        <v>5266</v>
      </c>
      <c r="D995" s="5">
        <v>44896</v>
      </c>
      <c r="E995" s="13" t="s">
        <v>1121</v>
      </c>
      <c r="F995" s="7">
        <v>1190700</v>
      </c>
      <c r="G995" s="6">
        <v>0</v>
      </c>
      <c r="H995" s="6">
        <v>0</v>
      </c>
      <c r="I995" s="11">
        <v>1190700</v>
      </c>
      <c r="J995" s="132" t="s">
        <v>1122</v>
      </c>
      <c r="K995" s="133"/>
      <c r="L995" t="str">
        <f t="shared" si="46"/>
        <v>53725</v>
      </c>
      <c r="M995">
        <f t="shared" si="47"/>
        <v>53725</v>
      </c>
      <c r="N995" s="37">
        <f t="shared" si="48"/>
        <v>1190700</v>
      </c>
    </row>
    <row r="996" spans="1:14" x14ac:dyDescent="0.3">
      <c r="A996" s="3">
        <v>4</v>
      </c>
      <c r="B996" s="146" t="s">
        <v>5267</v>
      </c>
      <c r="C996" s="4" t="s">
        <v>5268</v>
      </c>
      <c r="D996" s="5">
        <v>44896</v>
      </c>
      <c r="E996" s="13" t="s">
        <v>1121</v>
      </c>
      <c r="F996" s="7">
        <v>1740690</v>
      </c>
      <c r="G996" s="6">
        <v>0</v>
      </c>
      <c r="H996" s="6">
        <v>0</v>
      </c>
      <c r="I996" s="136">
        <v>11062170</v>
      </c>
      <c r="J996" s="138" t="s">
        <v>1122</v>
      </c>
      <c r="K996" s="139"/>
      <c r="L996" t="str">
        <f t="shared" si="46"/>
        <v>53738</v>
      </c>
      <c r="M996">
        <f t="shared" si="47"/>
        <v>53738</v>
      </c>
      <c r="N996" s="37">
        <f t="shared" si="48"/>
        <v>1740690</v>
      </c>
    </row>
    <row r="997" spans="1:14" x14ac:dyDescent="0.3">
      <c r="A997" s="3">
        <v>4</v>
      </c>
      <c r="B997" s="148"/>
      <c r="C997" s="4" t="s">
        <v>5269</v>
      </c>
      <c r="D997" s="5">
        <v>44896</v>
      </c>
      <c r="E997" s="13" t="s">
        <v>1121</v>
      </c>
      <c r="F997" s="7">
        <v>1168020</v>
      </c>
      <c r="G997" s="6">
        <v>0</v>
      </c>
      <c r="H997" s="6">
        <v>0</v>
      </c>
      <c r="I997" s="143"/>
      <c r="J997" s="144"/>
      <c r="K997" s="145"/>
      <c r="L997" t="str">
        <f t="shared" si="46"/>
        <v>53737</v>
      </c>
      <c r="M997">
        <f t="shared" si="47"/>
        <v>53737</v>
      </c>
      <c r="N997" s="37">
        <f t="shared" si="48"/>
        <v>1168020</v>
      </c>
    </row>
    <row r="998" spans="1:14" x14ac:dyDescent="0.3">
      <c r="A998" s="3">
        <v>4</v>
      </c>
      <c r="B998" s="148"/>
      <c r="C998" s="4" t="s">
        <v>5270</v>
      </c>
      <c r="D998" s="5">
        <v>44896</v>
      </c>
      <c r="E998" s="13" t="s">
        <v>1121</v>
      </c>
      <c r="F998" s="7">
        <v>2336040</v>
      </c>
      <c r="G998" s="6">
        <v>0</v>
      </c>
      <c r="H998" s="6">
        <v>0</v>
      </c>
      <c r="I998" s="143"/>
      <c r="J998" s="144"/>
      <c r="K998" s="145"/>
      <c r="L998" t="str">
        <f t="shared" si="46"/>
        <v>53761</v>
      </c>
      <c r="M998">
        <f t="shared" si="47"/>
        <v>53761</v>
      </c>
      <c r="N998" s="37">
        <f t="shared" si="48"/>
        <v>2336040</v>
      </c>
    </row>
    <row r="999" spans="1:14" x14ac:dyDescent="0.3">
      <c r="A999" s="3">
        <v>4</v>
      </c>
      <c r="B999" s="148"/>
      <c r="C999" s="4" t="s">
        <v>5271</v>
      </c>
      <c r="D999" s="5">
        <v>44896</v>
      </c>
      <c r="E999" s="13" t="s">
        <v>1121</v>
      </c>
      <c r="F999" s="7">
        <v>1145340</v>
      </c>
      <c r="G999" s="6">
        <v>0</v>
      </c>
      <c r="H999" s="6">
        <v>0</v>
      </c>
      <c r="I999" s="143"/>
      <c r="J999" s="144"/>
      <c r="K999" s="145"/>
      <c r="L999" t="str">
        <f t="shared" si="46"/>
        <v>53759</v>
      </c>
      <c r="M999">
        <f t="shared" si="47"/>
        <v>53759</v>
      </c>
      <c r="N999" s="37">
        <f t="shared" si="48"/>
        <v>1145340</v>
      </c>
    </row>
    <row r="1000" spans="1:14" x14ac:dyDescent="0.3">
      <c r="A1000" s="3">
        <v>4</v>
      </c>
      <c r="B1000" s="148"/>
      <c r="C1000" s="4" t="s">
        <v>5272</v>
      </c>
      <c r="D1000" s="5">
        <v>44896</v>
      </c>
      <c r="E1000" s="13" t="s">
        <v>1121</v>
      </c>
      <c r="F1000" s="7">
        <v>1145340</v>
      </c>
      <c r="G1000" s="6">
        <v>0</v>
      </c>
      <c r="H1000" s="6">
        <v>0</v>
      </c>
      <c r="I1000" s="143"/>
      <c r="J1000" s="144"/>
      <c r="K1000" s="145"/>
      <c r="L1000" t="str">
        <f t="shared" si="46"/>
        <v>53739</v>
      </c>
      <c r="M1000">
        <f t="shared" si="47"/>
        <v>53739</v>
      </c>
      <c r="N1000" s="37">
        <f t="shared" si="48"/>
        <v>1145340</v>
      </c>
    </row>
    <row r="1001" spans="1:14" x14ac:dyDescent="0.3">
      <c r="A1001" s="3">
        <v>4</v>
      </c>
      <c r="B1001" s="148"/>
      <c r="C1001" s="4" t="s">
        <v>5273</v>
      </c>
      <c r="D1001" s="5">
        <v>44896</v>
      </c>
      <c r="E1001" s="13" t="s">
        <v>1121</v>
      </c>
      <c r="F1001" s="7">
        <v>2336040</v>
      </c>
      <c r="G1001" s="6">
        <v>0</v>
      </c>
      <c r="H1001" s="6">
        <v>0</v>
      </c>
      <c r="I1001" s="143"/>
      <c r="J1001" s="144"/>
      <c r="K1001" s="145"/>
      <c r="L1001" t="str">
        <f t="shared" si="46"/>
        <v>53774</v>
      </c>
      <c r="M1001">
        <f t="shared" si="47"/>
        <v>53774</v>
      </c>
      <c r="N1001" s="37">
        <f t="shared" si="48"/>
        <v>2336040</v>
      </c>
    </row>
    <row r="1002" spans="1:14" x14ac:dyDescent="0.3">
      <c r="A1002" s="3">
        <v>4</v>
      </c>
      <c r="B1002" s="147"/>
      <c r="C1002" s="4" t="s">
        <v>5274</v>
      </c>
      <c r="D1002" s="5">
        <v>44896</v>
      </c>
      <c r="E1002" s="13" t="s">
        <v>1121</v>
      </c>
      <c r="F1002" s="7">
        <v>1190700</v>
      </c>
      <c r="G1002" s="6">
        <v>0</v>
      </c>
      <c r="H1002" s="6">
        <v>0</v>
      </c>
      <c r="I1002" s="137"/>
      <c r="J1002" s="140"/>
      <c r="K1002" s="141"/>
      <c r="L1002" t="str">
        <f t="shared" si="46"/>
        <v>53760</v>
      </c>
      <c r="M1002">
        <f t="shared" si="47"/>
        <v>53760</v>
      </c>
      <c r="N1002" s="37">
        <f t="shared" si="48"/>
        <v>1190700</v>
      </c>
    </row>
    <row r="1003" spans="1:14" x14ac:dyDescent="0.3">
      <c r="A1003" s="3">
        <v>4</v>
      </c>
      <c r="B1003" s="15" t="s">
        <v>5275</v>
      </c>
      <c r="C1003" s="4" t="s">
        <v>5276</v>
      </c>
      <c r="D1003" s="5">
        <v>44905</v>
      </c>
      <c r="E1003" s="13" t="s">
        <v>1121</v>
      </c>
      <c r="F1003" s="7">
        <v>2336040</v>
      </c>
      <c r="G1003" s="6">
        <v>0</v>
      </c>
      <c r="H1003" s="6">
        <v>0</v>
      </c>
      <c r="I1003" s="11">
        <v>2336040</v>
      </c>
      <c r="J1003" s="132" t="s">
        <v>1122</v>
      </c>
      <c r="K1003" s="133"/>
      <c r="L1003" t="str">
        <f t="shared" si="46"/>
        <v>53688</v>
      </c>
      <c r="M1003">
        <f t="shared" si="47"/>
        <v>53688</v>
      </c>
      <c r="N1003" s="37">
        <f t="shared" si="48"/>
        <v>2336040</v>
      </c>
    </row>
    <row r="1004" spans="1:14" x14ac:dyDescent="0.3">
      <c r="A1004" s="3">
        <v>4</v>
      </c>
      <c r="B1004" s="15" t="s">
        <v>5277</v>
      </c>
      <c r="C1004" s="4" t="s">
        <v>5278</v>
      </c>
      <c r="D1004" s="5">
        <v>44915</v>
      </c>
      <c r="E1004" s="13" t="s">
        <v>1121</v>
      </c>
      <c r="F1004" s="7">
        <v>934416</v>
      </c>
      <c r="G1004" s="6" t="s">
        <v>17</v>
      </c>
      <c r="H1004" s="7">
        <v>98114</v>
      </c>
      <c r="I1004" s="11">
        <v>836302</v>
      </c>
      <c r="J1004" s="132" t="s">
        <v>1122</v>
      </c>
      <c r="K1004" s="133"/>
      <c r="L1004" t="str">
        <f t="shared" si="46"/>
        <v>56114</v>
      </c>
      <c r="M1004">
        <f t="shared" si="47"/>
        <v>56114</v>
      </c>
      <c r="N1004" s="37">
        <f t="shared" si="48"/>
        <v>934416</v>
      </c>
    </row>
    <row r="1005" spans="1:14" ht="37.6" x14ac:dyDescent="0.3">
      <c r="A1005" s="3">
        <v>5</v>
      </c>
      <c r="B1005" s="8" t="s">
        <v>5623</v>
      </c>
      <c r="C1005" s="4" t="s">
        <v>5624</v>
      </c>
      <c r="D1005" s="5">
        <v>44821</v>
      </c>
      <c r="E1005" s="6" t="s">
        <v>2414</v>
      </c>
      <c r="F1005" s="7">
        <v>996241</v>
      </c>
      <c r="G1005" s="6" t="s">
        <v>1366</v>
      </c>
      <c r="H1005" s="7">
        <v>104605</v>
      </c>
      <c r="I1005" s="11">
        <v>891636</v>
      </c>
      <c r="J1005" s="132" t="s">
        <v>48</v>
      </c>
      <c r="K1005" s="133"/>
      <c r="L1005" t="str">
        <f t="shared" si="46"/>
        <v>42056</v>
      </c>
      <c r="M1005">
        <f t="shared" si="47"/>
        <v>42056</v>
      </c>
      <c r="N1005" s="37">
        <f t="shared" si="48"/>
        <v>996241</v>
      </c>
    </row>
    <row r="1006" spans="1:14" x14ac:dyDescent="0.3">
      <c r="A1006" s="3">
        <v>5</v>
      </c>
      <c r="B1006" s="134" t="s">
        <v>5625</v>
      </c>
      <c r="C1006" s="4" t="s">
        <v>5626</v>
      </c>
      <c r="D1006" s="5">
        <v>44859</v>
      </c>
      <c r="E1006" s="6" t="s">
        <v>1579</v>
      </c>
      <c r="F1006" s="7">
        <v>793055</v>
      </c>
      <c r="G1006" s="6" t="s">
        <v>1366</v>
      </c>
      <c r="H1006" s="7">
        <v>83271</v>
      </c>
      <c r="I1006" s="136">
        <v>1461224</v>
      </c>
      <c r="J1006" s="138" t="s">
        <v>48</v>
      </c>
      <c r="K1006" s="139"/>
      <c r="L1006" t="str">
        <f t="shared" si="46"/>
        <v>48817</v>
      </c>
      <c r="M1006">
        <f t="shared" si="47"/>
        <v>48817</v>
      </c>
      <c r="N1006" s="37">
        <f t="shared" si="48"/>
        <v>793055</v>
      </c>
    </row>
    <row r="1007" spans="1:14" x14ac:dyDescent="0.3">
      <c r="A1007" s="3">
        <v>5</v>
      </c>
      <c r="B1007" s="135"/>
      <c r="C1007" s="4" t="s">
        <v>5627</v>
      </c>
      <c r="D1007" s="5">
        <v>44862</v>
      </c>
      <c r="E1007" s="6" t="s">
        <v>1579</v>
      </c>
      <c r="F1007" s="7">
        <v>839598</v>
      </c>
      <c r="G1007" s="6" t="s">
        <v>1366</v>
      </c>
      <c r="H1007" s="7">
        <v>88158</v>
      </c>
      <c r="I1007" s="137"/>
      <c r="J1007" s="140"/>
      <c r="K1007" s="141"/>
      <c r="L1007" t="str">
        <f t="shared" si="46"/>
        <v>49340</v>
      </c>
      <c r="M1007">
        <f t="shared" si="47"/>
        <v>49340</v>
      </c>
      <c r="N1007" s="37">
        <f t="shared" si="48"/>
        <v>839598</v>
      </c>
    </row>
    <row r="1008" spans="1:14" ht="37.6" x14ac:dyDescent="0.3">
      <c r="A1008" s="3">
        <v>6</v>
      </c>
      <c r="B1008" s="8" t="s">
        <v>7452</v>
      </c>
      <c r="C1008" s="4" t="s">
        <v>7453</v>
      </c>
      <c r="D1008" s="5">
        <v>44716</v>
      </c>
      <c r="E1008" s="6" t="s">
        <v>1121</v>
      </c>
      <c r="F1008" s="7">
        <v>2458323</v>
      </c>
      <c r="G1008" s="6" t="s">
        <v>1366</v>
      </c>
      <c r="H1008" s="7">
        <v>258124</v>
      </c>
      <c r="I1008" s="11">
        <v>2200199</v>
      </c>
      <c r="J1008" s="132" t="s">
        <v>1122</v>
      </c>
      <c r="K1008" s="133"/>
      <c r="L1008" t="str">
        <f t="shared" si="46"/>
        <v>16437</v>
      </c>
      <c r="M1008">
        <f t="shared" si="47"/>
        <v>16437</v>
      </c>
      <c r="N1008" s="37">
        <f t="shared" si="48"/>
        <v>2458323</v>
      </c>
    </row>
    <row r="1009" spans="1:14" ht="37.6" x14ac:dyDescent="0.3">
      <c r="A1009" s="3">
        <v>6</v>
      </c>
      <c r="B1009" s="8" t="s">
        <v>7454</v>
      </c>
      <c r="C1009" s="4" t="s">
        <v>7455</v>
      </c>
      <c r="D1009" s="5">
        <v>44743</v>
      </c>
      <c r="E1009" s="6" t="s">
        <v>1121</v>
      </c>
      <c r="F1009" s="7">
        <v>1240951</v>
      </c>
      <c r="G1009" s="6" t="s">
        <v>1366</v>
      </c>
      <c r="H1009" s="7">
        <v>130300</v>
      </c>
      <c r="I1009" s="11">
        <v>1110651</v>
      </c>
      <c r="J1009" s="132" t="s">
        <v>1122</v>
      </c>
      <c r="K1009" s="133"/>
      <c r="L1009" t="str">
        <f t="shared" si="46"/>
        <v>21925</v>
      </c>
      <c r="M1009">
        <f t="shared" si="47"/>
        <v>21925</v>
      </c>
      <c r="N1009" s="37">
        <f t="shared" si="48"/>
        <v>1240951</v>
      </c>
    </row>
    <row r="1010" spans="1:14" ht="37.6" x14ac:dyDescent="0.3">
      <c r="A1010" s="3">
        <v>6</v>
      </c>
      <c r="B1010" s="8" t="s">
        <v>7456</v>
      </c>
      <c r="C1010" s="4" t="s">
        <v>7457</v>
      </c>
      <c r="D1010" s="5">
        <v>44790</v>
      </c>
      <c r="E1010" s="6" t="s">
        <v>1121</v>
      </c>
      <c r="F1010" s="7">
        <v>3284890</v>
      </c>
      <c r="G1010" s="6" t="s">
        <v>1366</v>
      </c>
      <c r="H1010" s="7">
        <v>344913</v>
      </c>
      <c r="I1010" s="11">
        <v>2939977</v>
      </c>
      <c r="J1010" s="132" t="s">
        <v>1122</v>
      </c>
      <c r="K1010" s="133"/>
      <c r="L1010" t="str">
        <f t="shared" si="46"/>
        <v>31737</v>
      </c>
      <c r="M1010">
        <f t="shared" si="47"/>
        <v>31737</v>
      </c>
      <c r="N1010" s="37">
        <f t="shared" si="48"/>
        <v>3284890</v>
      </c>
    </row>
    <row r="1011" spans="1:14" ht="37.6" x14ac:dyDescent="0.3">
      <c r="A1011" s="3">
        <v>6</v>
      </c>
      <c r="B1011" s="8" t="s">
        <v>7458</v>
      </c>
      <c r="C1011" s="39" t="s">
        <v>13347</v>
      </c>
      <c r="D1011" s="5">
        <v>44889</v>
      </c>
      <c r="E1011" s="6" t="s">
        <v>1121</v>
      </c>
      <c r="F1011" s="7">
        <v>1075546</v>
      </c>
      <c r="G1011" s="6" t="s">
        <v>1366</v>
      </c>
      <c r="H1011" s="7">
        <v>112932</v>
      </c>
      <c r="I1011" s="11">
        <v>962614</v>
      </c>
      <c r="J1011" s="132" t="s">
        <v>1122</v>
      </c>
      <c r="K1011" s="133"/>
      <c r="L1011" t="str">
        <f t="shared" si="46"/>
        <v>52168</v>
      </c>
      <c r="M1011">
        <f t="shared" si="47"/>
        <v>52168</v>
      </c>
      <c r="N1011" s="37">
        <f t="shared" si="48"/>
        <v>1075546</v>
      </c>
    </row>
    <row r="1012" spans="1:14" ht="37.6" x14ac:dyDescent="0.3">
      <c r="A1012" s="3">
        <v>6</v>
      </c>
      <c r="B1012" s="8" t="s">
        <v>7590</v>
      </c>
      <c r="C1012" s="4" t="s">
        <v>7591</v>
      </c>
      <c r="D1012" s="5">
        <v>44897</v>
      </c>
      <c r="E1012" s="6" t="s">
        <v>4652</v>
      </c>
      <c r="F1012" s="7">
        <v>4626720</v>
      </c>
      <c r="G1012" s="6" t="s">
        <v>1366</v>
      </c>
      <c r="H1012" s="7">
        <v>485806</v>
      </c>
      <c r="I1012" s="11">
        <v>4140914</v>
      </c>
      <c r="J1012" s="132" t="s">
        <v>35</v>
      </c>
      <c r="K1012" s="133"/>
      <c r="L1012" t="str">
        <f t="shared" si="46"/>
        <v>54223</v>
      </c>
      <c r="M1012">
        <f t="shared" si="47"/>
        <v>54223</v>
      </c>
      <c r="N1012" s="37">
        <f t="shared" si="48"/>
        <v>4626720</v>
      </c>
    </row>
    <row r="1013" spans="1:14" ht="37.6" x14ac:dyDescent="0.3">
      <c r="A1013" s="3">
        <v>6</v>
      </c>
      <c r="B1013" s="8" t="s">
        <v>7649</v>
      </c>
      <c r="C1013" s="4" t="s">
        <v>7650</v>
      </c>
      <c r="D1013" s="5">
        <v>44898</v>
      </c>
      <c r="E1013" s="6" t="s">
        <v>2414</v>
      </c>
      <c r="F1013" s="7">
        <v>572670</v>
      </c>
      <c r="G1013" s="6" t="s">
        <v>1366</v>
      </c>
      <c r="H1013" s="7">
        <v>60130</v>
      </c>
      <c r="I1013" s="11">
        <v>512540</v>
      </c>
      <c r="J1013" s="132" t="s">
        <v>48</v>
      </c>
      <c r="K1013" s="133"/>
      <c r="L1013" t="str">
        <f t="shared" si="46"/>
        <v>54282</v>
      </c>
      <c r="M1013">
        <f t="shared" si="47"/>
        <v>54282</v>
      </c>
      <c r="N1013" s="37">
        <f t="shared" si="48"/>
        <v>572670</v>
      </c>
    </row>
    <row r="1014" spans="1:14" x14ac:dyDescent="0.3">
      <c r="A1014" s="3">
        <v>6</v>
      </c>
      <c r="B1014" s="134" t="s">
        <v>7651</v>
      </c>
      <c r="C1014" s="4" t="s">
        <v>7652</v>
      </c>
      <c r="D1014" s="5">
        <v>44898</v>
      </c>
      <c r="E1014" s="6" t="s">
        <v>80</v>
      </c>
      <c r="F1014" s="7">
        <v>1168020</v>
      </c>
      <c r="G1014" s="6" t="s">
        <v>1366</v>
      </c>
      <c r="H1014" s="7">
        <v>122642</v>
      </c>
      <c r="I1014" s="136">
        <v>14970422</v>
      </c>
      <c r="J1014" s="138" t="s">
        <v>48</v>
      </c>
      <c r="K1014" s="139"/>
      <c r="L1014" t="str">
        <f t="shared" si="46"/>
        <v>54269</v>
      </c>
      <c r="M1014">
        <f t="shared" si="47"/>
        <v>54269</v>
      </c>
      <c r="N1014" s="37">
        <f t="shared" si="48"/>
        <v>1168020</v>
      </c>
    </row>
    <row r="1015" spans="1:14" x14ac:dyDescent="0.3">
      <c r="A1015" s="3">
        <v>6</v>
      </c>
      <c r="B1015" s="142"/>
      <c r="C1015" s="4" t="s">
        <v>7653</v>
      </c>
      <c r="D1015" s="5">
        <v>44917</v>
      </c>
      <c r="E1015" s="6" t="s">
        <v>115</v>
      </c>
      <c r="F1015" s="7">
        <v>560650</v>
      </c>
      <c r="G1015" s="6" t="s">
        <v>1366</v>
      </c>
      <c r="H1015" s="7">
        <v>58868</v>
      </c>
      <c r="I1015" s="143"/>
      <c r="J1015" s="144"/>
      <c r="K1015" s="145"/>
      <c r="L1015" t="str">
        <f t="shared" si="46"/>
        <v>56429</v>
      </c>
      <c r="M1015">
        <f t="shared" si="47"/>
        <v>56429</v>
      </c>
      <c r="N1015" s="37">
        <f t="shared" si="48"/>
        <v>560650</v>
      </c>
    </row>
    <row r="1016" spans="1:14" x14ac:dyDescent="0.3">
      <c r="A1016" s="3">
        <v>6</v>
      </c>
      <c r="B1016" s="142"/>
      <c r="C1016" s="4" t="s">
        <v>7654</v>
      </c>
      <c r="D1016" s="5">
        <v>44901</v>
      </c>
      <c r="E1016" s="6" t="s">
        <v>119</v>
      </c>
      <c r="F1016" s="7">
        <v>572670</v>
      </c>
      <c r="G1016" s="6" t="s">
        <v>1366</v>
      </c>
      <c r="H1016" s="7">
        <v>60130</v>
      </c>
      <c r="I1016" s="143"/>
      <c r="J1016" s="144"/>
      <c r="K1016" s="145"/>
      <c r="L1016" t="str">
        <f t="shared" si="46"/>
        <v>54394</v>
      </c>
      <c r="M1016">
        <f t="shared" si="47"/>
        <v>54394</v>
      </c>
      <c r="N1016" s="37">
        <f t="shared" si="48"/>
        <v>572670</v>
      </c>
    </row>
    <row r="1017" spans="1:14" x14ac:dyDescent="0.3">
      <c r="A1017" s="3">
        <v>6</v>
      </c>
      <c r="B1017" s="142"/>
      <c r="C1017" s="4" t="s">
        <v>7655</v>
      </c>
      <c r="D1017" s="5">
        <v>44909</v>
      </c>
      <c r="E1017" s="6" t="s">
        <v>115</v>
      </c>
      <c r="F1017" s="7">
        <v>560650</v>
      </c>
      <c r="G1017" s="6" t="s">
        <v>1366</v>
      </c>
      <c r="H1017" s="7">
        <v>58868</v>
      </c>
      <c r="I1017" s="143"/>
      <c r="J1017" s="144"/>
      <c r="K1017" s="145"/>
      <c r="L1017" t="str">
        <f t="shared" si="46"/>
        <v>55464</v>
      </c>
      <c r="M1017">
        <f t="shared" si="47"/>
        <v>55464</v>
      </c>
      <c r="N1017" s="37">
        <f t="shared" si="48"/>
        <v>560650</v>
      </c>
    </row>
    <row r="1018" spans="1:14" x14ac:dyDescent="0.3">
      <c r="A1018" s="3">
        <v>6</v>
      </c>
      <c r="B1018" s="142"/>
      <c r="C1018" s="4" t="s">
        <v>7656</v>
      </c>
      <c r="D1018" s="5">
        <v>44924</v>
      </c>
      <c r="E1018" s="6" t="s">
        <v>236</v>
      </c>
      <c r="F1018" s="7">
        <v>934416</v>
      </c>
      <c r="G1018" s="6" t="s">
        <v>1366</v>
      </c>
      <c r="H1018" s="7">
        <v>98114</v>
      </c>
      <c r="I1018" s="143"/>
      <c r="J1018" s="144"/>
      <c r="K1018" s="145"/>
      <c r="L1018" t="str">
        <f t="shared" si="46"/>
        <v>57495</v>
      </c>
      <c r="M1018">
        <f t="shared" si="47"/>
        <v>57495</v>
      </c>
      <c r="N1018" s="37">
        <f t="shared" si="48"/>
        <v>934416</v>
      </c>
    </row>
    <row r="1019" spans="1:14" x14ac:dyDescent="0.3">
      <c r="A1019" s="3">
        <v>6</v>
      </c>
      <c r="B1019" s="142"/>
      <c r="C1019" s="4" t="s">
        <v>7657</v>
      </c>
      <c r="D1019" s="5">
        <v>44918</v>
      </c>
      <c r="E1019" s="6" t="s">
        <v>115</v>
      </c>
      <c r="F1019" s="7">
        <v>934416</v>
      </c>
      <c r="G1019" s="6" t="s">
        <v>1366</v>
      </c>
      <c r="H1019" s="7">
        <v>98114</v>
      </c>
      <c r="I1019" s="143"/>
      <c r="J1019" s="144"/>
      <c r="K1019" s="145"/>
      <c r="L1019" t="str">
        <f t="shared" si="46"/>
        <v>56750</v>
      </c>
      <c r="M1019">
        <f t="shared" si="47"/>
        <v>56750</v>
      </c>
      <c r="N1019" s="37">
        <f t="shared" si="48"/>
        <v>934416</v>
      </c>
    </row>
    <row r="1020" spans="1:14" x14ac:dyDescent="0.3">
      <c r="A1020" s="3">
        <v>6</v>
      </c>
      <c r="B1020" s="142"/>
      <c r="C1020" s="4" t="s">
        <v>7658</v>
      </c>
      <c r="D1020" s="5">
        <v>44917</v>
      </c>
      <c r="E1020" s="6" t="s">
        <v>115</v>
      </c>
      <c r="F1020" s="7">
        <v>934416</v>
      </c>
      <c r="G1020" s="6" t="s">
        <v>1366</v>
      </c>
      <c r="H1020" s="7">
        <v>98114</v>
      </c>
      <c r="I1020" s="143"/>
      <c r="J1020" s="144"/>
      <c r="K1020" s="145"/>
      <c r="L1020" t="str">
        <f t="shared" si="46"/>
        <v>56493</v>
      </c>
      <c r="M1020">
        <f t="shared" si="47"/>
        <v>56493</v>
      </c>
      <c r="N1020" s="37">
        <f t="shared" si="48"/>
        <v>934416</v>
      </c>
    </row>
    <row r="1021" spans="1:14" x14ac:dyDescent="0.3">
      <c r="A1021" s="3">
        <v>6</v>
      </c>
      <c r="B1021" s="142"/>
      <c r="C1021" s="4" t="s">
        <v>7659</v>
      </c>
      <c r="D1021" s="5">
        <v>44925</v>
      </c>
      <c r="E1021" s="6" t="s">
        <v>236</v>
      </c>
      <c r="F1021" s="7">
        <v>934416</v>
      </c>
      <c r="G1021" s="6" t="s">
        <v>1366</v>
      </c>
      <c r="H1021" s="7">
        <v>98114</v>
      </c>
      <c r="I1021" s="143"/>
      <c r="J1021" s="144"/>
      <c r="K1021" s="145"/>
      <c r="L1021" t="str">
        <f t="shared" si="46"/>
        <v>57652</v>
      </c>
      <c r="M1021">
        <f t="shared" si="47"/>
        <v>57652</v>
      </c>
      <c r="N1021" s="37">
        <f t="shared" si="48"/>
        <v>934416</v>
      </c>
    </row>
    <row r="1022" spans="1:14" x14ac:dyDescent="0.3">
      <c r="A1022" s="3">
        <v>6</v>
      </c>
      <c r="B1022" s="142"/>
      <c r="C1022" s="4" t="s">
        <v>7660</v>
      </c>
      <c r="D1022" s="5">
        <v>44919</v>
      </c>
      <c r="E1022" s="6" t="s">
        <v>180</v>
      </c>
      <c r="F1022" s="7">
        <v>560650</v>
      </c>
      <c r="G1022" s="6" t="s">
        <v>1366</v>
      </c>
      <c r="H1022" s="7">
        <v>58868</v>
      </c>
      <c r="I1022" s="143"/>
      <c r="J1022" s="144"/>
      <c r="K1022" s="145"/>
      <c r="L1022" t="str">
        <f t="shared" si="46"/>
        <v>56821</v>
      </c>
      <c r="M1022">
        <f t="shared" si="47"/>
        <v>56821</v>
      </c>
      <c r="N1022" s="37">
        <f t="shared" si="48"/>
        <v>560650</v>
      </c>
    </row>
    <row r="1023" spans="1:14" x14ac:dyDescent="0.3">
      <c r="A1023" s="3">
        <v>6</v>
      </c>
      <c r="B1023" s="142"/>
      <c r="C1023" s="4" t="s">
        <v>7661</v>
      </c>
      <c r="D1023" s="5">
        <v>44914</v>
      </c>
      <c r="E1023" s="6" t="s">
        <v>80</v>
      </c>
      <c r="F1023" s="7">
        <v>934416</v>
      </c>
      <c r="G1023" s="6" t="s">
        <v>1366</v>
      </c>
      <c r="H1023" s="7">
        <v>98114</v>
      </c>
      <c r="I1023" s="143"/>
      <c r="J1023" s="144"/>
      <c r="K1023" s="145"/>
      <c r="L1023" t="str">
        <f t="shared" si="46"/>
        <v>56032</v>
      </c>
      <c r="M1023">
        <f t="shared" si="47"/>
        <v>56032</v>
      </c>
      <c r="N1023" s="37">
        <f t="shared" si="48"/>
        <v>934416</v>
      </c>
    </row>
    <row r="1024" spans="1:14" x14ac:dyDescent="0.3">
      <c r="A1024" s="3">
        <v>6</v>
      </c>
      <c r="B1024" s="142"/>
      <c r="C1024" s="4" t="s">
        <v>7662</v>
      </c>
      <c r="D1024" s="5">
        <v>44915</v>
      </c>
      <c r="E1024" s="6" t="s">
        <v>115</v>
      </c>
      <c r="F1024" s="7">
        <v>934416</v>
      </c>
      <c r="G1024" s="6" t="s">
        <v>1366</v>
      </c>
      <c r="H1024" s="7">
        <v>98114</v>
      </c>
      <c r="I1024" s="143"/>
      <c r="J1024" s="144"/>
      <c r="K1024" s="145"/>
      <c r="L1024" t="str">
        <f t="shared" si="46"/>
        <v>56150</v>
      </c>
      <c r="M1024">
        <f t="shared" si="47"/>
        <v>56150</v>
      </c>
      <c r="N1024" s="37">
        <f t="shared" si="48"/>
        <v>934416</v>
      </c>
    </row>
    <row r="1025" spans="1:14" x14ac:dyDescent="0.3">
      <c r="A1025" s="3">
        <v>6</v>
      </c>
      <c r="B1025" s="142"/>
      <c r="C1025" s="4" t="s">
        <v>7663</v>
      </c>
      <c r="D1025" s="5">
        <v>44898</v>
      </c>
      <c r="E1025" s="6" t="s">
        <v>180</v>
      </c>
      <c r="F1025" s="7">
        <v>1168020</v>
      </c>
      <c r="G1025" s="6" t="s">
        <v>1366</v>
      </c>
      <c r="H1025" s="7">
        <v>122642</v>
      </c>
      <c r="I1025" s="143"/>
      <c r="J1025" s="144"/>
      <c r="K1025" s="145"/>
      <c r="L1025" t="str">
        <f t="shared" si="46"/>
        <v>54281</v>
      </c>
      <c r="M1025">
        <f t="shared" si="47"/>
        <v>54281</v>
      </c>
      <c r="N1025" s="37">
        <f t="shared" si="48"/>
        <v>1168020</v>
      </c>
    </row>
    <row r="1026" spans="1:14" x14ac:dyDescent="0.3">
      <c r="A1026" s="3">
        <v>6</v>
      </c>
      <c r="B1026" s="142"/>
      <c r="C1026" s="4" t="s">
        <v>7664</v>
      </c>
      <c r="D1026" s="5">
        <v>44910</v>
      </c>
      <c r="E1026" s="6" t="s">
        <v>115</v>
      </c>
      <c r="F1026" s="7">
        <v>934416</v>
      </c>
      <c r="G1026" s="6" t="s">
        <v>1366</v>
      </c>
      <c r="H1026" s="7">
        <v>98114</v>
      </c>
      <c r="I1026" s="143"/>
      <c r="J1026" s="144"/>
      <c r="K1026" s="145"/>
      <c r="L1026" t="str">
        <f t="shared" si="46"/>
        <v>55712</v>
      </c>
      <c r="M1026">
        <f t="shared" si="47"/>
        <v>55712</v>
      </c>
      <c r="N1026" s="37">
        <f t="shared" si="48"/>
        <v>934416</v>
      </c>
    </row>
    <row r="1027" spans="1:14" x14ac:dyDescent="0.3">
      <c r="A1027" s="3">
        <v>6</v>
      </c>
      <c r="B1027" s="142"/>
      <c r="C1027" s="4" t="s">
        <v>7665</v>
      </c>
      <c r="D1027" s="5">
        <v>44900</v>
      </c>
      <c r="E1027" s="6" t="s">
        <v>236</v>
      </c>
      <c r="F1027" s="7">
        <v>1190700</v>
      </c>
      <c r="G1027" s="6" t="s">
        <v>1366</v>
      </c>
      <c r="H1027" s="7">
        <v>125023</v>
      </c>
      <c r="I1027" s="143"/>
      <c r="J1027" s="144"/>
      <c r="K1027" s="145"/>
      <c r="L1027" t="str">
        <f t="shared" si="46"/>
        <v>54321</v>
      </c>
      <c r="M1027">
        <f t="shared" si="47"/>
        <v>54321</v>
      </c>
      <c r="N1027" s="37">
        <f t="shared" si="48"/>
        <v>1190700</v>
      </c>
    </row>
    <row r="1028" spans="1:14" x14ac:dyDescent="0.3">
      <c r="A1028" s="3">
        <v>6</v>
      </c>
      <c r="B1028" s="142"/>
      <c r="C1028" s="4" t="s">
        <v>7666</v>
      </c>
      <c r="D1028" s="5">
        <v>44922</v>
      </c>
      <c r="E1028" s="6" t="s">
        <v>119</v>
      </c>
      <c r="F1028" s="7">
        <v>285768</v>
      </c>
      <c r="G1028" s="6" t="s">
        <v>1366</v>
      </c>
      <c r="H1028" s="7">
        <v>30006</v>
      </c>
      <c r="I1028" s="143"/>
      <c r="J1028" s="144"/>
      <c r="K1028" s="145"/>
      <c r="L1028" t="str">
        <f t="shared" si="46"/>
        <v>57005</v>
      </c>
      <c r="M1028">
        <f t="shared" si="47"/>
        <v>57005</v>
      </c>
      <c r="N1028" s="37">
        <f t="shared" si="48"/>
        <v>285768</v>
      </c>
    </row>
    <row r="1029" spans="1:14" x14ac:dyDescent="0.3">
      <c r="A1029" s="3">
        <v>6</v>
      </c>
      <c r="B1029" s="142"/>
      <c r="C1029" s="4" t="s">
        <v>7667</v>
      </c>
      <c r="D1029" s="5">
        <v>44923</v>
      </c>
      <c r="E1029" s="6" t="s">
        <v>119</v>
      </c>
      <c r="F1029" s="7">
        <v>381024</v>
      </c>
      <c r="G1029" s="6" t="s">
        <v>1366</v>
      </c>
      <c r="H1029" s="7">
        <v>40008</v>
      </c>
      <c r="I1029" s="143"/>
      <c r="J1029" s="144"/>
      <c r="K1029" s="145"/>
      <c r="L1029" t="str">
        <f t="shared" si="46"/>
        <v>57035</v>
      </c>
      <c r="M1029">
        <f t="shared" si="47"/>
        <v>57035</v>
      </c>
      <c r="N1029" s="37">
        <f t="shared" si="48"/>
        <v>381024</v>
      </c>
    </row>
    <row r="1030" spans="1:14" x14ac:dyDescent="0.3">
      <c r="A1030" s="3">
        <v>6</v>
      </c>
      <c r="B1030" s="142"/>
      <c r="C1030" s="4" t="s">
        <v>7668</v>
      </c>
      <c r="D1030" s="5">
        <v>44921</v>
      </c>
      <c r="E1030" s="6" t="s">
        <v>180</v>
      </c>
      <c r="F1030" s="7">
        <v>934416</v>
      </c>
      <c r="G1030" s="6" t="s">
        <v>1366</v>
      </c>
      <c r="H1030" s="7">
        <v>98114</v>
      </c>
      <c r="I1030" s="143"/>
      <c r="J1030" s="144"/>
      <c r="K1030" s="145"/>
      <c r="L1030" t="str">
        <f t="shared" si="46"/>
        <v>56861</v>
      </c>
      <c r="M1030">
        <f t="shared" si="47"/>
        <v>56861</v>
      </c>
      <c r="N1030" s="37">
        <f t="shared" si="48"/>
        <v>934416</v>
      </c>
    </row>
    <row r="1031" spans="1:14" x14ac:dyDescent="0.3">
      <c r="A1031" s="3">
        <v>6</v>
      </c>
      <c r="B1031" s="142"/>
      <c r="C1031" s="4" t="s">
        <v>7669</v>
      </c>
      <c r="D1031" s="5">
        <v>44909</v>
      </c>
      <c r="E1031" s="6" t="s">
        <v>180</v>
      </c>
      <c r="F1031" s="7">
        <v>934416</v>
      </c>
      <c r="G1031" s="6" t="s">
        <v>1366</v>
      </c>
      <c r="H1031" s="7">
        <v>98114</v>
      </c>
      <c r="I1031" s="143"/>
      <c r="J1031" s="144"/>
      <c r="K1031" s="145"/>
      <c r="L1031" t="str">
        <f t="shared" ref="L1031:L1094" si="49">+RIGHT(C1031,5)</f>
        <v>55446</v>
      </c>
      <c r="M1031">
        <f t="shared" ref="M1031:M1094" si="50">+L1031*1</f>
        <v>55446</v>
      </c>
      <c r="N1031" s="37">
        <f t="shared" ref="N1031:N1094" si="51">+F1031</f>
        <v>934416</v>
      </c>
    </row>
    <row r="1032" spans="1:14" x14ac:dyDescent="0.3">
      <c r="A1032" s="3">
        <v>6</v>
      </c>
      <c r="B1032" s="142"/>
      <c r="C1032" s="4" t="s">
        <v>7670</v>
      </c>
      <c r="D1032" s="5">
        <v>44919</v>
      </c>
      <c r="E1032" s="6" t="s">
        <v>180</v>
      </c>
      <c r="F1032" s="7">
        <v>934416</v>
      </c>
      <c r="G1032" s="6" t="s">
        <v>1366</v>
      </c>
      <c r="H1032" s="7">
        <v>98114</v>
      </c>
      <c r="I1032" s="143"/>
      <c r="J1032" s="144"/>
      <c r="K1032" s="145"/>
      <c r="L1032" t="str">
        <f t="shared" si="49"/>
        <v>56820</v>
      </c>
      <c r="M1032">
        <f t="shared" si="50"/>
        <v>56820</v>
      </c>
      <c r="N1032" s="37">
        <f t="shared" si="51"/>
        <v>934416</v>
      </c>
    </row>
    <row r="1033" spans="1:14" x14ac:dyDescent="0.3">
      <c r="A1033" s="3">
        <v>6</v>
      </c>
      <c r="B1033" s="135"/>
      <c r="C1033" s="4" t="s">
        <v>7671</v>
      </c>
      <c r="D1033" s="5">
        <v>44915</v>
      </c>
      <c r="E1033" s="6" t="s">
        <v>115</v>
      </c>
      <c r="F1033" s="7">
        <v>934416</v>
      </c>
      <c r="G1033" s="6" t="s">
        <v>1366</v>
      </c>
      <c r="H1033" s="7">
        <v>98114</v>
      </c>
      <c r="I1033" s="137"/>
      <c r="J1033" s="140"/>
      <c r="K1033" s="141"/>
      <c r="L1033" t="str">
        <f t="shared" si="49"/>
        <v>56148</v>
      </c>
      <c r="M1033">
        <f t="shared" si="50"/>
        <v>56148</v>
      </c>
      <c r="N1033" s="37">
        <f t="shared" si="51"/>
        <v>934416</v>
      </c>
    </row>
    <row r="1034" spans="1:14" x14ac:dyDescent="0.3">
      <c r="A1034" s="3">
        <v>6</v>
      </c>
      <c r="B1034" s="134" t="s">
        <v>7672</v>
      </c>
      <c r="C1034" s="4" t="s">
        <v>7673</v>
      </c>
      <c r="D1034" s="5">
        <v>44898</v>
      </c>
      <c r="E1034" s="6" t="s">
        <v>119</v>
      </c>
      <c r="F1034" s="7">
        <v>1374408</v>
      </c>
      <c r="G1034" s="6" t="s">
        <v>1366</v>
      </c>
      <c r="H1034" s="7">
        <v>144313</v>
      </c>
      <c r="I1034" s="136">
        <v>9424640</v>
      </c>
      <c r="J1034" s="138" t="s">
        <v>48</v>
      </c>
      <c r="K1034" s="139"/>
      <c r="L1034" t="str">
        <f t="shared" si="49"/>
        <v>54296</v>
      </c>
      <c r="M1034">
        <f t="shared" si="50"/>
        <v>54296</v>
      </c>
      <c r="N1034" s="37">
        <f t="shared" si="51"/>
        <v>1374408</v>
      </c>
    </row>
    <row r="1035" spans="1:14" x14ac:dyDescent="0.3">
      <c r="A1035" s="3">
        <v>6</v>
      </c>
      <c r="B1035" s="142"/>
      <c r="C1035" s="4" t="s">
        <v>7674</v>
      </c>
      <c r="D1035" s="5">
        <v>44898</v>
      </c>
      <c r="E1035" s="6" t="s">
        <v>180</v>
      </c>
      <c r="F1035" s="7">
        <v>1168020</v>
      </c>
      <c r="G1035" s="6" t="s">
        <v>1366</v>
      </c>
      <c r="H1035" s="7">
        <v>122642</v>
      </c>
      <c r="I1035" s="143"/>
      <c r="J1035" s="144"/>
      <c r="K1035" s="145"/>
      <c r="L1035" t="str">
        <f t="shared" si="49"/>
        <v>54278</v>
      </c>
      <c r="M1035">
        <f t="shared" si="50"/>
        <v>54278</v>
      </c>
      <c r="N1035" s="37">
        <f t="shared" si="51"/>
        <v>1168020</v>
      </c>
    </row>
    <row r="1036" spans="1:14" x14ac:dyDescent="0.3">
      <c r="A1036" s="3">
        <v>6</v>
      </c>
      <c r="B1036" s="142"/>
      <c r="C1036" s="4" t="s">
        <v>7675</v>
      </c>
      <c r="D1036" s="5">
        <v>44898</v>
      </c>
      <c r="E1036" s="6" t="s">
        <v>119</v>
      </c>
      <c r="F1036" s="7">
        <v>1190700</v>
      </c>
      <c r="G1036" s="6" t="s">
        <v>1366</v>
      </c>
      <c r="H1036" s="7">
        <v>125023</v>
      </c>
      <c r="I1036" s="143"/>
      <c r="J1036" s="144"/>
      <c r="K1036" s="145"/>
      <c r="L1036" t="str">
        <f t="shared" si="49"/>
        <v>54276</v>
      </c>
      <c r="M1036">
        <f t="shared" si="50"/>
        <v>54276</v>
      </c>
      <c r="N1036" s="37">
        <f t="shared" si="51"/>
        <v>1190700</v>
      </c>
    </row>
    <row r="1037" spans="1:14" x14ac:dyDescent="0.3">
      <c r="A1037" s="3">
        <v>6</v>
      </c>
      <c r="B1037" s="142"/>
      <c r="C1037" s="4" t="s">
        <v>7676</v>
      </c>
      <c r="D1037" s="5">
        <v>44898</v>
      </c>
      <c r="E1037" s="6" t="s">
        <v>119</v>
      </c>
      <c r="F1037" s="7">
        <v>1168020</v>
      </c>
      <c r="G1037" s="6" t="s">
        <v>1366</v>
      </c>
      <c r="H1037" s="7">
        <v>122642</v>
      </c>
      <c r="I1037" s="143"/>
      <c r="J1037" s="144"/>
      <c r="K1037" s="145"/>
      <c r="L1037" t="str">
        <f t="shared" si="49"/>
        <v>54298</v>
      </c>
      <c r="M1037">
        <f t="shared" si="50"/>
        <v>54298</v>
      </c>
      <c r="N1037" s="37">
        <f t="shared" si="51"/>
        <v>1168020</v>
      </c>
    </row>
    <row r="1038" spans="1:14" x14ac:dyDescent="0.3">
      <c r="A1038" s="3">
        <v>6</v>
      </c>
      <c r="B1038" s="142"/>
      <c r="C1038" s="4" t="s">
        <v>7677</v>
      </c>
      <c r="D1038" s="5">
        <v>44898</v>
      </c>
      <c r="E1038" s="6" t="s">
        <v>180</v>
      </c>
      <c r="F1038" s="7">
        <v>595350</v>
      </c>
      <c r="G1038" s="6" t="s">
        <v>1366</v>
      </c>
      <c r="H1038" s="7">
        <v>62512</v>
      </c>
      <c r="I1038" s="143"/>
      <c r="J1038" s="144"/>
      <c r="K1038" s="145"/>
      <c r="L1038" t="str">
        <f t="shared" si="49"/>
        <v>54255</v>
      </c>
      <c r="M1038">
        <f t="shared" si="50"/>
        <v>54255</v>
      </c>
      <c r="N1038" s="37">
        <f t="shared" si="51"/>
        <v>595350</v>
      </c>
    </row>
    <row r="1039" spans="1:14" x14ac:dyDescent="0.3">
      <c r="A1039" s="3">
        <v>6</v>
      </c>
      <c r="B1039" s="142"/>
      <c r="C1039" s="4" t="s">
        <v>7678</v>
      </c>
      <c r="D1039" s="5">
        <v>44898</v>
      </c>
      <c r="E1039" s="6" t="s">
        <v>180</v>
      </c>
      <c r="F1039" s="7">
        <v>595350</v>
      </c>
      <c r="G1039" s="6" t="s">
        <v>1366</v>
      </c>
      <c r="H1039" s="7">
        <v>62512</v>
      </c>
      <c r="I1039" s="143"/>
      <c r="J1039" s="144"/>
      <c r="K1039" s="145"/>
      <c r="L1039" t="str">
        <f t="shared" si="49"/>
        <v>54256</v>
      </c>
      <c r="M1039">
        <f t="shared" si="50"/>
        <v>54256</v>
      </c>
      <c r="N1039" s="37">
        <f t="shared" si="51"/>
        <v>595350</v>
      </c>
    </row>
    <row r="1040" spans="1:14" x14ac:dyDescent="0.3">
      <c r="A1040" s="3">
        <v>6</v>
      </c>
      <c r="B1040" s="142"/>
      <c r="C1040" s="4" t="s">
        <v>7679</v>
      </c>
      <c r="D1040" s="5">
        <v>44898</v>
      </c>
      <c r="E1040" s="6" t="s">
        <v>180</v>
      </c>
      <c r="F1040" s="7">
        <v>700812</v>
      </c>
      <c r="G1040" s="6" t="s">
        <v>1366</v>
      </c>
      <c r="H1040" s="7">
        <v>73585</v>
      </c>
      <c r="I1040" s="143"/>
      <c r="J1040" s="144"/>
      <c r="K1040" s="145"/>
      <c r="L1040" t="str">
        <f t="shared" si="49"/>
        <v>54254</v>
      </c>
      <c r="M1040">
        <f t="shared" si="50"/>
        <v>54254</v>
      </c>
      <c r="N1040" s="37">
        <f t="shared" si="51"/>
        <v>700812</v>
      </c>
    </row>
    <row r="1041" spans="1:14" x14ac:dyDescent="0.3">
      <c r="A1041" s="3">
        <v>6</v>
      </c>
      <c r="B1041" s="142"/>
      <c r="C1041" s="4" t="s">
        <v>7680</v>
      </c>
      <c r="D1041" s="5">
        <v>44898</v>
      </c>
      <c r="E1041" s="6" t="s">
        <v>119</v>
      </c>
      <c r="F1041" s="7">
        <v>1401624</v>
      </c>
      <c r="G1041" s="6" t="s">
        <v>1366</v>
      </c>
      <c r="H1041" s="7">
        <v>147171</v>
      </c>
      <c r="I1041" s="143"/>
      <c r="J1041" s="144"/>
      <c r="K1041" s="145"/>
      <c r="L1041" t="str">
        <f t="shared" si="49"/>
        <v>54300</v>
      </c>
      <c r="M1041">
        <f t="shared" si="50"/>
        <v>54300</v>
      </c>
      <c r="N1041" s="37">
        <f t="shared" si="51"/>
        <v>1401624</v>
      </c>
    </row>
    <row r="1042" spans="1:14" x14ac:dyDescent="0.3">
      <c r="A1042" s="3">
        <v>6</v>
      </c>
      <c r="B1042" s="142"/>
      <c r="C1042" s="4" t="s">
        <v>7681</v>
      </c>
      <c r="D1042" s="5">
        <v>44900</v>
      </c>
      <c r="E1042" s="6" t="s">
        <v>115</v>
      </c>
      <c r="F1042" s="7">
        <v>1168020</v>
      </c>
      <c r="G1042" s="6" t="s">
        <v>1366</v>
      </c>
      <c r="H1042" s="7">
        <v>122642</v>
      </c>
      <c r="I1042" s="143"/>
      <c r="J1042" s="144"/>
      <c r="K1042" s="145"/>
      <c r="L1042" t="str">
        <f t="shared" si="49"/>
        <v>54318</v>
      </c>
      <c r="M1042">
        <f t="shared" si="50"/>
        <v>54318</v>
      </c>
      <c r="N1042" s="37">
        <f t="shared" si="51"/>
        <v>1168020</v>
      </c>
    </row>
    <row r="1043" spans="1:14" x14ac:dyDescent="0.3">
      <c r="A1043" s="3">
        <v>6</v>
      </c>
      <c r="B1043" s="135"/>
      <c r="C1043" s="4" t="s">
        <v>7682</v>
      </c>
      <c r="D1043" s="5">
        <v>44898</v>
      </c>
      <c r="E1043" s="6" t="s">
        <v>66</v>
      </c>
      <c r="F1043" s="7">
        <v>1168020</v>
      </c>
      <c r="G1043" s="6" t="s">
        <v>1366</v>
      </c>
      <c r="H1043" s="7">
        <v>122642</v>
      </c>
      <c r="I1043" s="137"/>
      <c r="J1043" s="140"/>
      <c r="K1043" s="141"/>
      <c r="L1043" t="str">
        <f t="shared" si="49"/>
        <v>54232</v>
      </c>
      <c r="M1043">
        <f t="shared" si="50"/>
        <v>54232</v>
      </c>
      <c r="N1043" s="37">
        <f t="shared" si="51"/>
        <v>1168020</v>
      </c>
    </row>
    <row r="1044" spans="1:14" ht="37.6" x14ac:dyDescent="0.3">
      <c r="A1044" s="3">
        <v>6</v>
      </c>
      <c r="B1044" s="8" t="s">
        <v>7839</v>
      </c>
      <c r="C1044" s="4" t="s">
        <v>7840</v>
      </c>
      <c r="D1044" s="5">
        <v>44922</v>
      </c>
      <c r="E1044" s="6" t="s">
        <v>5056</v>
      </c>
      <c r="F1044" s="7">
        <v>952560</v>
      </c>
      <c r="G1044" s="6" t="s">
        <v>1366</v>
      </c>
      <c r="H1044" s="7">
        <v>100019</v>
      </c>
      <c r="I1044" s="11">
        <v>852541</v>
      </c>
      <c r="J1044" s="132" t="s">
        <v>591</v>
      </c>
      <c r="K1044" s="133"/>
      <c r="L1044" t="str">
        <f t="shared" si="49"/>
        <v>56983</v>
      </c>
      <c r="M1044">
        <f t="shared" si="50"/>
        <v>56983</v>
      </c>
      <c r="N1044" s="37">
        <f t="shared" si="51"/>
        <v>952560</v>
      </c>
    </row>
    <row r="1045" spans="1:14" ht="37.6" x14ac:dyDescent="0.3">
      <c r="A1045" s="3">
        <v>6</v>
      </c>
      <c r="B1045" s="8" t="s">
        <v>7852</v>
      </c>
      <c r="C1045" s="4" t="s">
        <v>7853</v>
      </c>
      <c r="D1045" s="5">
        <v>44921</v>
      </c>
      <c r="E1045" s="6" t="s">
        <v>4652</v>
      </c>
      <c r="F1045" s="7">
        <v>916272</v>
      </c>
      <c r="G1045" s="6" t="s">
        <v>1366</v>
      </c>
      <c r="H1045" s="7">
        <v>96209</v>
      </c>
      <c r="I1045" s="11">
        <v>820063</v>
      </c>
      <c r="J1045" s="132" t="s">
        <v>596</v>
      </c>
      <c r="K1045" s="133"/>
      <c r="L1045" t="str">
        <f t="shared" si="49"/>
        <v>56873</v>
      </c>
      <c r="M1045">
        <f t="shared" si="50"/>
        <v>56873</v>
      </c>
      <c r="N1045" s="37">
        <f t="shared" si="51"/>
        <v>916272</v>
      </c>
    </row>
    <row r="1046" spans="1:14" ht="37.6" x14ac:dyDescent="0.3">
      <c r="A1046" s="3">
        <v>6</v>
      </c>
      <c r="B1046" s="8" t="s">
        <v>7867</v>
      </c>
      <c r="C1046" s="4" t="s">
        <v>7868</v>
      </c>
      <c r="D1046" s="5">
        <v>44901</v>
      </c>
      <c r="E1046" s="6" t="s">
        <v>4652</v>
      </c>
      <c r="F1046" s="7">
        <v>2336040</v>
      </c>
      <c r="G1046" s="6" t="s">
        <v>1366</v>
      </c>
      <c r="H1046" s="7">
        <v>245284</v>
      </c>
      <c r="I1046" s="11">
        <v>2090756</v>
      </c>
      <c r="J1046" s="132" t="s">
        <v>615</v>
      </c>
      <c r="K1046" s="133"/>
      <c r="L1046" t="str">
        <f t="shared" si="49"/>
        <v>54453</v>
      </c>
      <c r="M1046">
        <f t="shared" si="50"/>
        <v>54453</v>
      </c>
      <c r="N1046" s="37">
        <f t="shared" si="51"/>
        <v>2336040</v>
      </c>
    </row>
    <row r="1047" spans="1:14" ht="37.6" x14ac:dyDescent="0.3">
      <c r="A1047" s="3">
        <v>6</v>
      </c>
      <c r="B1047" s="8" t="s">
        <v>7872</v>
      </c>
      <c r="C1047" s="4" t="s">
        <v>7873</v>
      </c>
      <c r="D1047" s="5">
        <v>44901</v>
      </c>
      <c r="E1047" s="6" t="s">
        <v>4652</v>
      </c>
      <c r="F1047" s="7">
        <v>1168020</v>
      </c>
      <c r="G1047" s="6" t="s">
        <v>1366</v>
      </c>
      <c r="H1047" s="7">
        <v>122642</v>
      </c>
      <c r="I1047" s="11">
        <v>1045378</v>
      </c>
      <c r="J1047" s="132" t="s">
        <v>623</v>
      </c>
      <c r="K1047" s="133"/>
      <c r="L1047" t="str">
        <f t="shared" si="49"/>
        <v>54454</v>
      </c>
      <c r="M1047">
        <f t="shared" si="50"/>
        <v>54454</v>
      </c>
      <c r="N1047" s="37">
        <f t="shared" si="51"/>
        <v>1168020</v>
      </c>
    </row>
    <row r="1048" spans="1:14" ht="37.6" x14ac:dyDescent="0.3">
      <c r="A1048" s="3">
        <v>6</v>
      </c>
      <c r="B1048" s="8" t="s">
        <v>7876</v>
      </c>
      <c r="C1048" s="4" t="s">
        <v>7877</v>
      </c>
      <c r="D1048" s="5">
        <v>44897</v>
      </c>
      <c r="E1048" s="6" t="s">
        <v>4652</v>
      </c>
      <c r="F1048" s="7">
        <v>1168020</v>
      </c>
      <c r="G1048" s="6" t="s">
        <v>1366</v>
      </c>
      <c r="H1048" s="7">
        <v>122642</v>
      </c>
      <c r="I1048" s="11">
        <v>1045378</v>
      </c>
      <c r="J1048" s="132" t="s">
        <v>4899</v>
      </c>
      <c r="K1048" s="133"/>
      <c r="L1048" t="str">
        <f t="shared" si="49"/>
        <v>54225</v>
      </c>
      <c r="M1048">
        <f t="shared" si="50"/>
        <v>54225</v>
      </c>
      <c r="N1048" s="37">
        <f t="shared" si="51"/>
        <v>1168020</v>
      </c>
    </row>
    <row r="1049" spans="1:14" ht="37.6" x14ac:dyDescent="0.3">
      <c r="A1049" s="3">
        <v>6</v>
      </c>
      <c r="B1049" s="8" t="s">
        <v>7882</v>
      </c>
      <c r="C1049" s="4" t="s">
        <v>7883</v>
      </c>
      <c r="D1049" s="5">
        <v>44900</v>
      </c>
      <c r="E1049" s="6" t="s">
        <v>4652</v>
      </c>
      <c r="F1049" s="7">
        <v>1168020</v>
      </c>
      <c r="G1049" s="6" t="s">
        <v>1366</v>
      </c>
      <c r="H1049" s="7">
        <v>122642</v>
      </c>
      <c r="I1049" s="11">
        <v>1045378</v>
      </c>
      <c r="J1049" s="132" t="s">
        <v>4902</v>
      </c>
      <c r="K1049" s="133"/>
      <c r="L1049" t="str">
        <f t="shared" si="49"/>
        <v>54364</v>
      </c>
      <c r="M1049">
        <f t="shared" si="50"/>
        <v>54364</v>
      </c>
      <c r="N1049" s="37">
        <f t="shared" si="51"/>
        <v>1168020</v>
      </c>
    </row>
    <row r="1050" spans="1:14" ht="25.05" x14ac:dyDescent="0.3">
      <c r="A1050" s="3">
        <v>6</v>
      </c>
      <c r="B1050" s="134" t="s">
        <v>7908</v>
      </c>
      <c r="C1050" s="4" t="s">
        <v>7909</v>
      </c>
      <c r="D1050" s="5">
        <v>44918</v>
      </c>
      <c r="E1050" s="6" t="s">
        <v>4652</v>
      </c>
      <c r="F1050" s="7">
        <v>934416</v>
      </c>
      <c r="G1050" s="6" t="s">
        <v>1366</v>
      </c>
      <c r="H1050" s="7">
        <v>98114</v>
      </c>
      <c r="I1050" s="136">
        <v>2082636</v>
      </c>
      <c r="J1050" s="138" t="s">
        <v>630</v>
      </c>
      <c r="K1050" s="139"/>
      <c r="L1050" t="str">
        <f t="shared" si="49"/>
        <v>56703</v>
      </c>
      <c r="M1050">
        <f t="shared" si="50"/>
        <v>56703</v>
      </c>
      <c r="N1050" s="37">
        <f t="shared" si="51"/>
        <v>934416</v>
      </c>
    </row>
    <row r="1051" spans="1:14" ht="25.05" x14ac:dyDescent="0.3">
      <c r="A1051" s="3">
        <v>6</v>
      </c>
      <c r="B1051" s="135"/>
      <c r="C1051" s="4" t="s">
        <v>7910</v>
      </c>
      <c r="D1051" s="5">
        <v>44916</v>
      </c>
      <c r="E1051" s="6" t="s">
        <v>4652</v>
      </c>
      <c r="F1051" s="7">
        <v>1392552</v>
      </c>
      <c r="G1051" s="6" t="s">
        <v>1366</v>
      </c>
      <c r="H1051" s="7">
        <v>146218</v>
      </c>
      <c r="I1051" s="137"/>
      <c r="J1051" s="140"/>
      <c r="K1051" s="141"/>
      <c r="L1051" t="str">
        <f t="shared" si="49"/>
        <v>56230</v>
      </c>
      <c r="M1051">
        <f t="shared" si="50"/>
        <v>56230</v>
      </c>
      <c r="N1051" s="37">
        <f t="shared" si="51"/>
        <v>1392552</v>
      </c>
    </row>
    <row r="1052" spans="1:14" ht="37.6" x14ac:dyDescent="0.3">
      <c r="A1052" s="3">
        <v>6</v>
      </c>
      <c r="B1052" s="8" t="s">
        <v>7911</v>
      </c>
      <c r="C1052" s="4" t="s">
        <v>7912</v>
      </c>
      <c r="D1052" s="5">
        <v>44898</v>
      </c>
      <c r="E1052" s="6" t="s">
        <v>4652</v>
      </c>
      <c r="F1052" s="7">
        <v>1168020</v>
      </c>
      <c r="G1052" s="6" t="s">
        <v>1366</v>
      </c>
      <c r="H1052" s="7">
        <v>122642</v>
      </c>
      <c r="I1052" s="11">
        <v>1045378</v>
      </c>
      <c r="J1052" s="132" t="s">
        <v>7913</v>
      </c>
      <c r="K1052" s="133"/>
      <c r="L1052" t="str">
        <f t="shared" si="49"/>
        <v>54230</v>
      </c>
      <c r="M1052">
        <f t="shared" si="50"/>
        <v>54230</v>
      </c>
      <c r="N1052" s="37">
        <f t="shared" si="51"/>
        <v>1168020</v>
      </c>
    </row>
    <row r="1053" spans="1:14" ht="37.6" x14ac:dyDescent="0.3">
      <c r="A1053" s="3">
        <v>6</v>
      </c>
      <c r="B1053" s="8" t="s">
        <v>7919</v>
      </c>
      <c r="C1053" s="4" t="s">
        <v>7920</v>
      </c>
      <c r="D1053" s="5">
        <v>44901</v>
      </c>
      <c r="E1053" s="6" t="s">
        <v>4652</v>
      </c>
      <c r="F1053" s="7">
        <v>1168020</v>
      </c>
      <c r="G1053" s="6" t="s">
        <v>1366</v>
      </c>
      <c r="H1053" s="7">
        <v>122642</v>
      </c>
      <c r="I1053" s="11">
        <v>1045378</v>
      </c>
      <c r="J1053" s="132" t="s">
        <v>7916</v>
      </c>
      <c r="K1053" s="133"/>
      <c r="L1053" t="str">
        <f t="shared" si="49"/>
        <v>54414</v>
      </c>
      <c r="M1053">
        <f t="shared" si="50"/>
        <v>54414</v>
      </c>
      <c r="N1053" s="37">
        <f t="shared" si="51"/>
        <v>1168020</v>
      </c>
    </row>
    <row r="1054" spans="1:14" ht="37.6" x14ac:dyDescent="0.3">
      <c r="A1054" s="3">
        <v>6</v>
      </c>
      <c r="B1054" s="8" t="s">
        <v>7929</v>
      </c>
      <c r="C1054" s="4" t="s">
        <v>7930</v>
      </c>
      <c r="D1054" s="5">
        <v>44898</v>
      </c>
      <c r="E1054" s="6" t="s">
        <v>7931</v>
      </c>
      <c r="F1054" s="7">
        <v>2336040</v>
      </c>
      <c r="G1054" s="6" t="s">
        <v>1366</v>
      </c>
      <c r="H1054" s="7">
        <v>245284</v>
      </c>
      <c r="I1054" s="11">
        <v>2090756</v>
      </c>
      <c r="J1054" s="132" t="s">
        <v>640</v>
      </c>
      <c r="K1054" s="133"/>
      <c r="L1054" t="str">
        <f t="shared" si="49"/>
        <v>54262</v>
      </c>
      <c r="M1054">
        <f t="shared" si="50"/>
        <v>54262</v>
      </c>
      <c r="N1054" s="37">
        <f t="shared" si="51"/>
        <v>2336040</v>
      </c>
    </row>
    <row r="1055" spans="1:14" ht="37.6" x14ac:dyDescent="0.3">
      <c r="A1055" s="3">
        <v>6</v>
      </c>
      <c r="B1055" s="8" t="s">
        <v>7932</v>
      </c>
      <c r="C1055" s="4" t="s">
        <v>7933</v>
      </c>
      <c r="D1055" s="5">
        <v>44922</v>
      </c>
      <c r="E1055" s="6" t="s">
        <v>5056</v>
      </c>
      <c r="F1055" s="7">
        <v>1428840</v>
      </c>
      <c r="G1055" s="6" t="s">
        <v>1366</v>
      </c>
      <c r="H1055" s="7">
        <v>150028</v>
      </c>
      <c r="I1055" s="11">
        <v>1278812</v>
      </c>
      <c r="J1055" s="132" t="s">
        <v>640</v>
      </c>
      <c r="K1055" s="133"/>
      <c r="L1055" t="str">
        <f t="shared" si="49"/>
        <v>56977</v>
      </c>
      <c r="M1055">
        <f t="shared" si="50"/>
        <v>56977</v>
      </c>
      <c r="N1055" s="37">
        <f t="shared" si="51"/>
        <v>1428840</v>
      </c>
    </row>
    <row r="1056" spans="1:14" ht="37.6" x14ac:dyDescent="0.3">
      <c r="A1056" s="3">
        <v>6</v>
      </c>
      <c r="B1056" s="8" t="s">
        <v>7947</v>
      </c>
      <c r="C1056" s="4" t="s">
        <v>7948</v>
      </c>
      <c r="D1056" s="5">
        <v>44898</v>
      </c>
      <c r="E1056" s="6" t="s">
        <v>4652</v>
      </c>
      <c r="F1056" s="7">
        <v>2336040</v>
      </c>
      <c r="G1056" s="6" t="s">
        <v>1366</v>
      </c>
      <c r="H1056" s="7">
        <v>245284</v>
      </c>
      <c r="I1056" s="11">
        <v>2090756</v>
      </c>
      <c r="J1056" s="132" t="s">
        <v>658</v>
      </c>
      <c r="K1056" s="133"/>
      <c r="L1056" t="str">
        <f t="shared" si="49"/>
        <v>54260</v>
      </c>
      <c r="M1056">
        <f t="shared" si="50"/>
        <v>54260</v>
      </c>
      <c r="N1056" s="37">
        <f t="shared" si="51"/>
        <v>2336040</v>
      </c>
    </row>
    <row r="1057" spans="1:14" ht="37.6" x14ac:dyDescent="0.3">
      <c r="A1057" s="3">
        <v>6</v>
      </c>
      <c r="B1057" s="8" t="s">
        <v>7963</v>
      </c>
      <c r="C1057" s="4" t="s">
        <v>7964</v>
      </c>
      <c r="D1057" s="5">
        <v>44898</v>
      </c>
      <c r="E1057" s="6" t="s">
        <v>7965</v>
      </c>
      <c r="F1057" s="7">
        <v>2336040</v>
      </c>
      <c r="G1057" s="6" t="s">
        <v>1366</v>
      </c>
      <c r="H1057" s="7">
        <v>245284</v>
      </c>
      <c r="I1057" s="11">
        <v>2090756</v>
      </c>
      <c r="J1057" s="132" t="s">
        <v>673</v>
      </c>
      <c r="K1057" s="133"/>
      <c r="L1057" t="str">
        <f t="shared" si="49"/>
        <v>54293</v>
      </c>
      <c r="M1057">
        <f t="shared" si="50"/>
        <v>54293</v>
      </c>
      <c r="N1057" s="37">
        <f t="shared" si="51"/>
        <v>2336040</v>
      </c>
    </row>
    <row r="1058" spans="1:14" ht="37.6" x14ac:dyDescent="0.3">
      <c r="A1058" s="3">
        <v>6</v>
      </c>
      <c r="B1058" s="8" t="s">
        <v>7979</v>
      </c>
      <c r="C1058" s="4" t="s">
        <v>7980</v>
      </c>
      <c r="D1058" s="5">
        <v>44900</v>
      </c>
      <c r="E1058" s="6" t="s">
        <v>4652</v>
      </c>
      <c r="F1058" s="7">
        <v>5817420</v>
      </c>
      <c r="G1058" s="6" t="s">
        <v>1366</v>
      </c>
      <c r="H1058" s="7">
        <v>610829</v>
      </c>
      <c r="I1058" s="11">
        <v>5206591</v>
      </c>
      <c r="J1058" s="132" t="s">
        <v>684</v>
      </c>
      <c r="K1058" s="133"/>
      <c r="L1058" t="str">
        <f t="shared" si="49"/>
        <v>54317</v>
      </c>
      <c r="M1058">
        <f t="shared" si="50"/>
        <v>54317</v>
      </c>
      <c r="N1058" s="37">
        <f t="shared" si="51"/>
        <v>5817420</v>
      </c>
    </row>
    <row r="1059" spans="1:14" ht="37.6" x14ac:dyDescent="0.3">
      <c r="A1059" s="3">
        <v>6</v>
      </c>
      <c r="B1059" s="8" t="s">
        <v>7983</v>
      </c>
      <c r="C1059" s="4" t="s">
        <v>7984</v>
      </c>
      <c r="D1059" s="5">
        <v>44902</v>
      </c>
      <c r="E1059" s="6" t="s">
        <v>7985</v>
      </c>
      <c r="F1059" s="7">
        <v>2336040</v>
      </c>
      <c r="G1059" s="6" t="s">
        <v>1366</v>
      </c>
      <c r="H1059" s="7">
        <v>245284</v>
      </c>
      <c r="I1059" s="11">
        <v>2090756</v>
      </c>
      <c r="J1059" s="132" t="s">
        <v>7986</v>
      </c>
      <c r="K1059" s="133"/>
      <c r="L1059" t="str">
        <f t="shared" si="49"/>
        <v>54526</v>
      </c>
      <c r="M1059">
        <f t="shared" si="50"/>
        <v>54526</v>
      </c>
      <c r="N1059" s="37">
        <f t="shared" si="51"/>
        <v>2336040</v>
      </c>
    </row>
    <row r="1060" spans="1:14" ht="37.6" x14ac:dyDescent="0.3">
      <c r="A1060" s="3">
        <v>6</v>
      </c>
      <c r="B1060" s="8" t="s">
        <v>7996</v>
      </c>
      <c r="C1060" s="4" t="s">
        <v>7997</v>
      </c>
      <c r="D1060" s="5">
        <v>44902</v>
      </c>
      <c r="E1060" s="6" t="s">
        <v>4652</v>
      </c>
      <c r="F1060" s="7">
        <v>2336040</v>
      </c>
      <c r="G1060" s="6" t="s">
        <v>1366</v>
      </c>
      <c r="H1060" s="7">
        <v>245284</v>
      </c>
      <c r="I1060" s="11">
        <v>2090756</v>
      </c>
      <c r="J1060" s="132" t="s">
        <v>698</v>
      </c>
      <c r="K1060" s="133"/>
      <c r="L1060" t="str">
        <f t="shared" si="49"/>
        <v>54527</v>
      </c>
      <c r="M1060">
        <f t="shared" si="50"/>
        <v>54527</v>
      </c>
      <c r="N1060" s="37">
        <f t="shared" si="51"/>
        <v>2336040</v>
      </c>
    </row>
    <row r="1061" spans="1:14" ht="37.6" x14ac:dyDescent="0.3">
      <c r="A1061" s="3">
        <v>6</v>
      </c>
      <c r="B1061" s="8" t="s">
        <v>8001</v>
      </c>
      <c r="C1061" s="4" t="s">
        <v>8002</v>
      </c>
      <c r="D1061" s="5">
        <v>44898</v>
      </c>
      <c r="E1061" s="6" t="s">
        <v>8003</v>
      </c>
      <c r="F1061" s="7">
        <v>1168020</v>
      </c>
      <c r="G1061" s="6" t="s">
        <v>1366</v>
      </c>
      <c r="H1061" s="7">
        <v>122642</v>
      </c>
      <c r="I1061" s="11">
        <v>1045378</v>
      </c>
      <c r="J1061" s="132" t="s">
        <v>702</v>
      </c>
      <c r="K1061" s="133"/>
      <c r="L1061" t="str">
        <f t="shared" si="49"/>
        <v>54308</v>
      </c>
      <c r="M1061">
        <f t="shared" si="50"/>
        <v>54308</v>
      </c>
      <c r="N1061" s="37">
        <f t="shared" si="51"/>
        <v>1168020</v>
      </c>
    </row>
    <row r="1062" spans="1:14" ht="37.6" x14ac:dyDescent="0.3">
      <c r="A1062" s="3">
        <v>6</v>
      </c>
      <c r="B1062" s="8" t="s">
        <v>8018</v>
      </c>
      <c r="C1062" s="4" t="s">
        <v>8019</v>
      </c>
      <c r="D1062" s="5">
        <v>44901</v>
      </c>
      <c r="E1062" s="6" t="s">
        <v>4652</v>
      </c>
      <c r="F1062" s="7">
        <v>1635228</v>
      </c>
      <c r="G1062" s="6" t="s">
        <v>1366</v>
      </c>
      <c r="H1062" s="7">
        <v>171699</v>
      </c>
      <c r="I1062" s="11">
        <v>1463529</v>
      </c>
      <c r="J1062" s="132" t="s">
        <v>712</v>
      </c>
      <c r="K1062" s="133"/>
      <c r="L1062" t="str">
        <f t="shared" si="49"/>
        <v>54448</v>
      </c>
      <c r="M1062">
        <f t="shared" si="50"/>
        <v>54448</v>
      </c>
      <c r="N1062" s="37">
        <f t="shared" si="51"/>
        <v>1635228</v>
      </c>
    </row>
    <row r="1063" spans="1:14" ht="37.6" x14ac:dyDescent="0.3">
      <c r="A1063" s="3">
        <v>6</v>
      </c>
      <c r="B1063" s="8" t="s">
        <v>8034</v>
      </c>
      <c r="C1063" s="4" t="s">
        <v>8035</v>
      </c>
      <c r="D1063" s="5">
        <v>44897</v>
      </c>
      <c r="E1063" s="6" t="s">
        <v>4652</v>
      </c>
      <c r="F1063" s="7">
        <v>1168020</v>
      </c>
      <c r="G1063" s="6" t="s">
        <v>1366</v>
      </c>
      <c r="H1063" s="7">
        <v>122642</v>
      </c>
      <c r="I1063" s="11">
        <v>1045378</v>
      </c>
      <c r="J1063" s="132" t="s">
        <v>4992</v>
      </c>
      <c r="K1063" s="133"/>
      <c r="L1063" t="str">
        <f t="shared" si="49"/>
        <v>54219</v>
      </c>
      <c r="M1063">
        <f t="shared" si="50"/>
        <v>54219</v>
      </c>
      <c r="N1063" s="37">
        <f t="shared" si="51"/>
        <v>1168020</v>
      </c>
    </row>
    <row r="1064" spans="1:14" ht="37.6" x14ac:dyDescent="0.3">
      <c r="A1064" s="3">
        <v>6</v>
      </c>
      <c r="B1064" s="8" t="s">
        <v>8048</v>
      </c>
      <c r="C1064" s="4" t="s">
        <v>8049</v>
      </c>
      <c r="D1064" s="5">
        <v>44900</v>
      </c>
      <c r="E1064" s="6" t="s">
        <v>4652</v>
      </c>
      <c r="F1064" s="7">
        <v>1168020</v>
      </c>
      <c r="G1064" s="6" t="s">
        <v>1366</v>
      </c>
      <c r="H1064" s="7">
        <v>122642</v>
      </c>
      <c r="I1064" s="11">
        <v>1045378</v>
      </c>
      <c r="J1064" s="132" t="s">
        <v>8050</v>
      </c>
      <c r="K1064" s="133"/>
      <c r="L1064" t="str">
        <f t="shared" si="49"/>
        <v>54366</v>
      </c>
      <c r="M1064">
        <f t="shared" si="50"/>
        <v>54366</v>
      </c>
      <c r="N1064" s="37">
        <f t="shared" si="51"/>
        <v>1168020</v>
      </c>
    </row>
    <row r="1065" spans="1:14" ht="37.6" x14ac:dyDescent="0.3">
      <c r="A1065" s="3">
        <v>6</v>
      </c>
      <c r="B1065" s="8" t="s">
        <v>8065</v>
      </c>
      <c r="C1065" s="4" t="s">
        <v>8066</v>
      </c>
      <c r="D1065" s="5">
        <v>44898</v>
      </c>
      <c r="E1065" s="6" t="s">
        <v>4652</v>
      </c>
      <c r="F1065" s="7">
        <v>2336040</v>
      </c>
      <c r="G1065" s="6" t="s">
        <v>1366</v>
      </c>
      <c r="H1065" s="7">
        <v>245284</v>
      </c>
      <c r="I1065" s="11">
        <v>2090756</v>
      </c>
      <c r="J1065" s="132" t="s">
        <v>749</v>
      </c>
      <c r="K1065" s="133"/>
      <c r="L1065" t="str">
        <f t="shared" si="49"/>
        <v>54304</v>
      </c>
      <c r="M1065">
        <f t="shared" si="50"/>
        <v>54304</v>
      </c>
      <c r="N1065" s="37">
        <f t="shared" si="51"/>
        <v>2336040</v>
      </c>
    </row>
    <row r="1066" spans="1:14" ht="37.6" x14ac:dyDescent="0.3">
      <c r="A1066" s="3">
        <v>6</v>
      </c>
      <c r="B1066" s="8" t="s">
        <v>8070</v>
      </c>
      <c r="C1066" s="4" t="s">
        <v>8071</v>
      </c>
      <c r="D1066" s="5">
        <v>44901</v>
      </c>
      <c r="E1066" s="6" t="s">
        <v>4652</v>
      </c>
      <c r="F1066" s="7">
        <v>1168020</v>
      </c>
      <c r="G1066" s="6" t="s">
        <v>1366</v>
      </c>
      <c r="H1066" s="7">
        <v>122642</v>
      </c>
      <c r="I1066" s="11">
        <v>1045378</v>
      </c>
      <c r="J1066" s="132" t="s">
        <v>760</v>
      </c>
      <c r="K1066" s="133"/>
      <c r="L1066" t="str">
        <f t="shared" si="49"/>
        <v>54400</v>
      </c>
      <c r="M1066">
        <f t="shared" si="50"/>
        <v>54400</v>
      </c>
      <c r="N1066" s="37">
        <f t="shared" si="51"/>
        <v>1168020</v>
      </c>
    </row>
    <row r="1067" spans="1:14" ht="37.6" x14ac:dyDescent="0.3">
      <c r="A1067" s="3">
        <v>6</v>
      </c>
      <c r="B1067" s="8" t="s">
        <v>8104</v>
      </c>
      <c r="C1067" s="4" t="s">
        <v>8105</v>
      </c>
      <c r="D1067" s="5">
        <v>44898</v>
      </c>
      <c r="E1067" s="6" t="s">
        <v>4652</v>
      </c>
      <c r="F1067" s="7">
        <v>1168020</v>
      </c>
      <c r="G1067" s="6" t="s">
        <v>1366</v>
      </c>
      <c r="H1067" s="7">
        <v>122642</v>
      </c>
      <c r="I1067" s="11">
        <v>1045378</v>
      </c>
      <c r="J1067" s="132" t="s">
        <v>1905</v>
      </c>
      <c r="K1067" s="133"/>
      <c r="L1067" t="str">
        <f t="shared" si="49"/>
        <v>54303</v>
      </c>
      <c r="M1067">
        <f t="shared" si="50"/>
        <v>54303</v>
      </c>
      <c r="N1067" s="37">
        <f t="shared" si="51"/>
        <v>1168020</v>
      </c>
    </row>
    <row r="1068" spans="1:14" ht="37.6" x14ac:dyDescent="0.3">
      <c r="A1068" s="3">
        <v>6</v>
      </c>
      <c r="B1068" s="8" t="s">
        <v>8114</v>
      </c>
      <c r="C1068" s="4" t="s">
        <v>8115</v>
      </c>
      <c r="D1068" s="5">
        <v>44896</v>
      </c>
      <c r="E1068" s="6" t="s">
        <v>4652</v>
      </c>
      <c r="F1068" s="7">
        <v>3481380</v>
      </c>
      <c r="G1068" s="6" t="s">
        <v>1366</v>
      </c>
      <c r="H1068" s="7">
        <v>365545</v>
      </c>
      <c r="I1068" s="11">
        <v>3115835</v>
      </c>
      <c r="J1068" s="132" t="s">
        <v>788</v>
      </c>
      <c r="K1068" s="133"/>
      <c r="L1068" t="str">
        <f t="shared" si="49"/>
        <v>53794</v>
      </c>
      <c r="M1068">
        <f t="shared" si="50"/>
        <v>53794</v>
      </c>
      <c r="N1068" s="37">
        <f t="shared" si="51"/>
        <v>3481380</v>
      </c>
    </row>
    <row r="1069" spans="1:14" ht="37.6" x14ac:dyDescent="0.3">
      <c r="A1069" s="3">
        <v>6</v>
      </c>
      <c r="B1069" s="8" t="s">
        <v>8133</v>
      </c>
      <c r="C1069" s="4" t="s">
        <v>8134</v>
      </c>
      <c r="D1069" s="5">
        <v>44898</v>
      </c>
      <c r="E1069" s="6" t="s">
        <v>4652</v>
      </c>
      <c r="F1069" s="7">
        <v>1168020</v>
      </c>
      <c r="G1069" s="6" t="s">
        <v>1366</v>
      </c>
      <c r="H1069" s="7">
        <v>122642</v>
      </c>
      <c r="I1069" s="11">
        <v>1045378</v>
      </c>
      <c r="J1069" s="132" t="s">
        <v>802</v>
      </c>
      <c r="K1069" s="133"/>
      <c r="L1069" t="str">
        <f t="shared" si="49"/>
        <v>54253</v>
      </c>
      <c r="M1069">
        <f t="shared" si="50"/>
        <v>54253</v>
      </c>
      <c r="N1069" s="37">
        <f t="shared" si="51"/>
        <v>1168020</v>
      </c>
    </row>
    <row r="1070" spans="1:14" ht="37.6" x14ac:dyDescent="0.3">
      <c r="A1070" s="3">
        <v>6</v>
      </c>
      <c r="B1070" s="8" t="s">
        <v>8156</v>
      </c>
      <c r="C1070" s="4" t="s">
        <v>8157</v>
      </c>
      <c r="D1070" s="5">
        <v>44914</v>
      </c>
      <c r="E1070" s="6" t="s">
        <v>5056</v>
      </c>
      <c r="F1070" s="7">
        <v>476280</v>
      </c>
      <c r="G1070" s="6" t="s">
        <v>1366</v>
      </c>
      <c r="H1070" s="7">
        <v>50009</v>
      </c>
      <c r="I1070" s="11">
        <v>426271</v>
      </c>
      <c r="J1070" s="132" t="s">
        <v>811</v>
      </c>
      <c r="K1070" s="133"/>
      <c r="L1070" t="str">
        <f t="shared" si="49"/>
        <v>56068</v>
      </c>
      <c r="M1070">
        <f t="shared" si="50"/>
        <v>56068</v>
      </c>
      <c r="N1070" s="37">
        <f t="shared" si="51"/>
        <v>476280</v>
      </c>
    </row>
    <row r="1071" spans="1:14" ht="37.6" x14ac:dyDescent="0.3">
      <c r="A1071" s="3">
        <v>6</v>
      </c>
      <c r="B1071" s="8" t="s">
        <v>8158</v>
      </c>
      <c r="C1071" s="4" t="s">
        <v>8159</v>
      </c>
      <c r="D1071" s="5">
        <v>44900</v>
      </c>
      <c r="E1071" s="6" t="s">
        <v>4652</v>
      </c>
      <c r="F1071" s="7">
        <v>1168020</v>
      </c>
      <c r="G1071" s="6" t="s">
        <v>1366</v>
      </c>
      <c r="H1071" s="7">
        <v>122642</v>
      </c>
      <c r="I1071" s="11">
        <v>1045378</v>
      </c>
      <c r="J1071" s="132" t="s">
        <v>811</v>
      </c>
      <c r="K1071" s="133"/>
      <c r="L1071" t="str">
        <f t="shared" si="49"/>
        <v>54351</v>
      </c>
      <c r="M1071">
        <f t="shared" si="50"/>
        <v>54351</v>
      </c>
      <c r="N1071" s="37">
        <f t="shared" si="51"/>
        <v>1168020</v>
      </c>
    </row>
    <row r="1072" spans="1:14" ht="37.6" x14ac:dyDescent="0.3">
      <c r="A1072" s="3">
        <v>6</v>
      </c>
      <c r="B1072" s="8" t="s">
        <v>8175</v>
      </c>
      <c r="C1072" s="4" t="s">
        <v>8176</v>
      </c>
      <c r="D1072" s="5">
        <v>44901</v>
      </c>
      <c r="E1072" s="6" t="s">
        <v>4652</v>
      </c>
      <c r="F1072" s="7">
        <v>3481380</v>
      </c>
      <c r="G1072" s="6" t="s">
        <v>1366</v>
      </c>
      <c r="H1072" s="7">
        <v>365545</v>
      </c>
      <c r="I1072" s="11">
        <v>3115835</v>
      </c>
      <c r="J1072" s="132" t="s">
        <v>820</v>
      </c>
      <c r="K1072" s="133"/>
      <c r="L1072" t="str">
        <f t="shared" si="49"/>
        <v>54409</v>
      </c>
      <c r="M1072">
        <f t="shared" si="50"/>
        <v>54409</v>
      </c>
      <c r="N1072" s="37">
        <f t="shared" si="51"/>
        <v>3481380</v>
      </c>
    </row>
    <row r="1073" spans="1:14" ht="37.6" x14ac:dyDescent="0.3">
      <c r="A1073" s="3">
        <v>6</v>
      </c>
      <c r="B1073" s="8" t="s">
        <v>8177</v>
      </c>
      <c r="C1073" s="4" t="s">
        <v>8178</v>
      </c>
      <c r="D1073" s="5">
        <v>44916</v>
      </c>
      <c r="E1073" s="6" t="s">
        <v>4652</v>
      </c>
      <c r="F1073" s="7">
        <v>1374408</v>
      </c>
      <c r="G1073" s="6" t="s">
        <v>1366</v>
      </c>
      <c r="H1073" s="7">
        <v>144313</v>
      </c>
      <c r="I1073" s="11">
        <v>1230095</v>
      </c>
      <c r="J1073" s="132" t="s">
        <v>829</v>
      </c>
      <c r="K1073" s="133"/>
      <c r="L1073" t="str">
        <f t="shared" si="49"/>
        <v>56267</v>
      </c>
      <c r="M1073">
        <f t="shared" si="50"/>
        <v>56267</v>
      </c>
      <c r="N1073" s="37">
        <f t="shared" si="51"/>
        <v>1374408</v>
      </c>
    </row>
    <row r="1074" spans="1:14" ht="37.6" x14ac:dyDescent="0.3">
      <c r="A1074" s="3">
        <v>6</v>
      </c>
      <c r="B1074" s="8" t="s">
        <v>8179</v>
      </c>
      <c r="C1074" s="4" t="s">
        <v>8180</v>
      </c>
      <c r="D1074" s="5">
        <v>44902</v>
      </c>
      <c r="E1074" s="6" t="s">
        <v>4652</v>
      </c>
      <c r="F1074" s="7">
        <v>2336040</v>
      </c>
      <c r="G1074" s="6" t="s">
        <v>1366</v>
      </c>
      <c r="H1074" s="7">
        <v>245284</v>
      </c>
      <c r="I1074" s="11">
        <v>2090756</v>
      </c>
      <c r="J1074" s="132" t="s">
        <v>829</v>
      </c>
      <c r="K1074" s="133"/>
      <c r="L1074" t="str">
        <f t="shared" si="49"/>
        <v>54530</v>
      </c>
      <c r="M1074">
        <f t="shared" si="50"/>
        <v>54530</v>
      </c>
      <c r="N1074" s="37">
        <f t="shared" si="51"/>
        <v>2336040</v>
      </c>
    </row>
    <row r="1075" spans="1:14" ht="37.6" x14ac:dyDescent="0.3">
      <c r="A1075" s="3">
        <v>6</v>
      </c>
      <c r="B1075" s="8" t="s">
        <v>8181</v>
      </c>
      <c r="C1075" s="4" t="s">
        <v>8182</v>
      </c>
      <c r="D1075" s="5">
        <v>44901</v>
      </c>
      <c r="E1075" s="6" t="s">
        <v>4652</v>
      </c>
      <c r="F1075" s="7">
        <v>2336040</v>
      </c>
      <c r="G1075" s="6" t="s">
        <v>1366</v>
      </c>
      <c r="H1075" s="7">
        <v>245284</v>
      </c>
      <c r="I1075" s="11">
        <v>2090756</v>
      </c>
      <c r="J1075" s="132" t="s">
        <v>8183</v>
      </c>
      <c r="K1075" s="133"/>
      <c r="L1075" t="str">
        <f t="shared" si="49"/>
        <v>54452</v>
      </c>
      <c r="M1075">
        <f t="shared" si="50"/>
        <v>54452</v>
      </c>
      <c r="N1075" s="37">
        <f t="shared" si="51"/>
        <v>2336040</v>
      </c>
    </row>
    <row r="1076" spans="1:14" ht="37.6" x14ac:dyDescent="0.3">
      <c r="A1076" s="3">
        <v>6</v>
      </c>
      <c r="B1076" s="8" t="s">
        <v>8192</v>
      </c>
      <c r="C1076" s="4" t="s">
        <v>8193</v>
      </c>
      <c r="D1076" s="5">
        <v>44900</v>
      </c>
      <c r="E1076" s="6" t="s">
        <v>4652</v>
      </c>
      <c r="F1076" s="7">
        <v>2336040</v>
      </c>
      <c r="G1076" s="6" t="s">
        <v>1366</v>
      </c>
      <c r="H1076" s="7">
        <v>245284</v>
      </c>
      <c r="I1076" s="11">
        <v>2090756</v>
      </c>
      <c r="J1076" s="132" t="s">
        <v>833</v>
      </c>
      <c r="K1076" s="133"/>
      <c r="L1076" t="str">
        <f t="shared" si="49"/>
        <v>54336</v>
      </c>
      <c r="M1076">
        <f t="shared" si="50"/>
        <v>54336</v>
      </c>
      <c r="N1076" s="37">
        <f t="shared" si="51"/>
        <v>2336040</v>
      </c>
    </row>
    <row r="1077" spans="1:14" ht="25.05" x14ac:dyDescent="0.3">
      <c r="A1077" s="3">
        <v>6</v>
      </c>
      <c r="B1077" s="134" t="s">
        <v>8204</v>
      </c>
      <c r="C1077" s="4" t="s">
        <v>8205</v>
      </c>
      <c r="D1077" s="5">
        <v>44901</v>
      </c>
      <c r="E1077" s="6" t="s">
        <v>4652</v>
      </c>
      <c r="F1077" s="7">
        <v>1168020</v>
      </c>
      <c r="G1077" s="6" t="s">
        <v>1366</v>
      </c>
      <c r="H1077" s="7">
        <v>122642</v>
      </c>
      <c r="I1077" s="136">
        <v>2090756</v>
      </c>
      <c r="J1077" s="138" t="s">
        <v>1940</v>
      </c>
      <c r="K1077" s="139"/>
      <c r="L1077" t="str">
        <f t="shared" si="49"/>
        <v>54411</v>
      </c>
      <c r="M1077">
        <f t="shared" si="50"/>
        <v>54411</v>
      </c>
      <c r="N1077" s="37">
        <f t="shared" si="51"/>
        <v>1168020</v>
      </c>
    </row>
    <row r="1078" spans="1:14" ht="25.05" x14ac:dyDescent="0.3">
      <c r="A1078" s="3">
        <v>6</v>
      </c>
      <c r="B1078" s="135"/>
      <c r="C1078" s="4" t="s">
        <v>8206</v>
      </c>
      <c r="D1078" s="5">
        <v>44898</v>
      </c>
      <c r="E1078" s="6" t="s">
        <v>4652</v>
      </c>
      <c r="F1078" s="7">
        <v>1168020</v>
      </c>
      <c r="G1078" s="6" t="s">
        <v>1366</v>
      </c>
      <c r="H1078" s="7">
        <v>122642</v>
      </c>
      <c r="I1078" s="137"/>
      <c r="J1078" s="140"/>
      <c r="K1078" s="141"/>
      <c r="L1078" t="str">
        <f t="shared" si="49"/>
        <v>54292</v>
      </c>
      <c r="M1078">
        <f t="shared" si="50"/>
        <v>54292</v>
      </c>
      <c r="N1078" s="37">
        <f t="shared" si="51"/>
        <v>1168020</v>
      </c>
    </row>
    <row r="1079" spans="1:14" ht="25.05" x14ac:dyDescent="0.3">
      <c r="A1079" s="3">
        <v>6</v>
      </c>
      <c r="B1079" s="134" t="s">
        <v>8215</v>
      </c>
      <c r="C1079" s="4" t="s">
        <v>8216</v>
      </c>
      <c r="D1079" s="5">
        <v>44896</v>
      </c>
      <c r="E1079" s="6" t="s">
        <v>4652</v>
      </c>
      <c r="F1079" s="7">
        <v>2336040</v>
      </c>
      <c r="G1079" s="6" t="s">
        <v>1366</v>
      </c>
      <c r="H1079" s="7">
        <v>245284</v>
      </c>
      <c r="I1079" s="136">
        <v>4181512</v>
      </c>
      <c r="J1079" s="138" t="s">
        <v>837</v>
      </c>
      <c r="K1079" s="139"/>
      <c r="L1079" t="str">
        <f t="shared" si="49"/>
        <v>53790</v>
      </c>
      <c r="M1079">
        <f t="shared" si="50"/>
        <v>53790</v>
      </c>
      <c r="N1079" s="37">
        <f t="shared" si="51"/>
        <v>2336040</v>
      </c>
    </row>
    <row r="1080" spans="1:14" ht="25.05" x14ac:dyDescent="0.3">
      <c r="A1080" s="3">
        <v>6</v>
      </c>
      <c r="B1080" s="142"/>
      <c r="C1080" s="4" t="s">
        <v>8217</v>
      </c>
      <c r="D1080" s="5">
        <v>44896</v>
      </c>
      <c r="E1080" s="6" t="s">
        <v>4652</v>
      </c>
      <c r="F1080" s="7">
        <v>1168020</v>
      </c>
      <c r="G1080" s="6" t="s">
        <v>1366</v>
      </c>
      <c r="H1080" s="7">
        <v>122642</v>
      </c>
      <c r="I1080" s="143"/>
      <c r="J1080" s="144"/>
      <c r="K1080" s="145"/>
      <c r="L1080" t="str">
        <f t="shared" si="49"/>
        <v>53791</v>
      </c>
      <c r="M1080">
        <f t="shared" si="50"/>
        <v>53791</v>
      </c>
      <c r="N1080" s="37">
        <f t="shared" si="51"/>
        <v>1168020</v>
      </c>
    </row>
    <row r="1081" spans="1:14" ht="25.05" x14ac:dyDescent="0.3">
      <c r="A1081" s="3">
        <v>6</v>
      </c>
      <c r="B1081" s="135"/>
      <c r="C1081" s="4" t="s">
        <v>8218</v>
      </c>
      <c r="D1081" s="5">
        <v>44896</v>
      </c>
      <c r="E1081" s="6" t="s">
        <v>4652</v>
      </c>
      <c r="F1081" s="7">
        <v>1168020</v>
      </c>
      <c r="G1081" s="6" t="s">
        <v>1366</v>
      </c>
      <c r="H1081" s="7">
        <v>122642</v>
      </c>
      <c r="I1081" s="137"/>
      <c r="J1081" s="140"/>
      <c r="K1081" s="141"/>
      <c r="L1081" t="str">
        <f t="shared" si="49"/>
        <v>53788</v>
      </c>
      <c r="M1081">
        <f t="shared" si="50"/>
        <v>53788</v>
      </c>
      <c r="N1081" s="37">
        <f t="shared" si="51"/>
        <v>1168020</v>
      </c>
    </row>
    <row r="1082" spans="1:14" ht="37.6" x14ac:dyDescent="0.3">
      <c r="A1082" s="3">
        <v>6</v>
      </c>
      <c r="B1082" s="8" t="s">
        <v>8219</v>
      </c>
      <c r="C1082" s="4" t="s">
        <v>8220</v>
      </c>
      <c r="D1082" s="5">
        <v>44898</v>
      </c>
      <c r="E1082" s="6" t="s">
        <v>4652</v>
      </c>
      <c r="F1082" s="7">
        <v>2336040</v>
      </c>
      <c r="G1082" s="6" t="s">
        <v>1366</v>
      </c>
      <c r="H1082" s="7">
        <v>245284</v>
      </c>
      <c r="I1082" s="11">
        <v>2090756</v>
      </c>
      <c r="J1082" s="132" t="s">
        <v>844</v>
      </c>
      <c r="K1082" s="133"/>
      <c r="L1082" t="str">
        <f t="shared" si="49"/>
        <v>54274</v>
      </c>
      <c r="M1082">
        <f t="shared" si="50"/>
        <v>54274</v>
      </c>
      <c r="N1082" s="37">
        <f t="shared" si="51"/>
        <v>2336040</v>
      </c>
    </row>
    <row r="1083" spans="1:14" ht="37.6" x14ac:dyDescent="0.3">
      <c r="A1083" s="3">
        <v>6</v>
      </c>
      <c r="B1083" s="8" t="s">
        <v>8226</v>
      </c>
      <c r="C1083" s="4" t="s">
        <v>8227</v>
      </c>
      <c r="D1083" s="5">
        <v>44896</v>
      </c>
      <c r="E1083" s="6" t="s">
        <v>4652</v>
      </c>
      <c r="F1083" s="7">
        <v>1168020</v>
      </c>
      <c r="G1083" s="6" t="s">
        <v>1366</v>
      </c>
      <c r="H1083" s="7">
        <v>122642</v>
      </c>
      <c r="I1083" s="11">
        <v>1045378</v>
      </c>
      <c r="J1083" s="132" t="s">
        <v>861</v>
      </c>
      <c r="K1083" s="133"/>
      <c r="L1083" t="str">
        <f t="shared" si="49"/>
        <v>53789</v>
      </c>
      <c r="M1083">
        <f t="shared" si="50"/>
        <v>53789</v>
      </c>
      <c r="N1083" s="37">
        <f t="shared" si="51"/>
        <v>1168020</v>
      </c>
    </row>
    <row r="1084" spans="1:14" ht="37.6" x14ac:dyDescent="0.3">
      <c r="A1084" s="3">
        <v>6</v>
      </c>
      <c r="B1084" s="8" t="s">
        <v>8238</v>
      </c>
      <c r="C1084" s="4" t="s">
        <v>8239</v>
      </c>
      <c r="D1084" s="5">
        <v>44901</v>
      </c>
      <c r="E1084" s="6" t="s">
        <v>4652</v>
      </c>
      <c r="F1084" s="7">
        <v>4672080</v>
      </c>
      <c r="G1084" s="6" t="s">
        <v>1366</v>
      </c>
      <c r="H1084" s="7">
        <v>490568</v>
      </c>
      <c r="I1084" s="11">
        <v>4181512</v>
      </c>
      <c r="J1084" s="132" t="s">
        <v>864</v>
      </c>
      <c r="K1084" s="133"/>
      <c r="L1084" t="str">
        <f t="shared" si="49"/>
        <v>54443</v>
      </c>
      <c r="M1084">
        <f t="shared" si="50"/>
        <v>54443</v>
      </c>
      <c r="N1084" s="37">
        <f t="shared" si="51"/>
        <v>4672080</v>
      </c>
    </row>
    <row r="1085" spans="1:14" ht="37.6" x14ac:dyDescent="0.3">
      <c r="A1085" s="3">
        <v>6</v>
      </c>
      <c r="B1085" s="8" t="s">
        <v>8240</v>
      </c>
      <c r="C1085" s="4" t="s">
        <v>8241</v>
      </c>
      <c r="D1085" s="5">
        <v>44898</v>
      </c>
      <c r="E1085" s="6" t="s">
        <v>4652</v>
      </c>
      <c r="F1085" s="7">
        <v>2336040</v>
      </c>
      <c r="G1085" s="6" t="s">
        <v>1366</v>
      </c>
      <c r="H1085" s="7">
        <v>245284</v>
      </c>
      <c r="I1085" s="11">
        <v>2090756</v>
      </c>
      <c r="J1085" s="132" t="s">
        <v>873</v>
      </c>
      <c r="K1085" s="133"/>
      <c r="L1085" t="str">
        <f t="shared" si="49"/>
        <v>54295</v>
      </c>
      <c r="M1085">
        <f t="shared" si="50"/>
        <v>54295</v>
      </c>
      <c r="N1085" s="37">
        <f t="shared" si="51"/>
        <v>2336040</v>
      </c>
    </row>
    <row r="1086" spans="1:14" ht="37.6" x14ac:dyDescent="0.3">
      <c r="A1086" s="3">
        <v>6</v>
      </c>
      <c r="B1086" s="8" t="s">
        <v>8251</v>
      </c>
      <c r="C1086" s="4" t="s">
        <v>8252</v>
      </c>
      <c r="D1086" s="5">
        <v>44898</v>
      </c>
      <c r="E1086" s="6" t="s">
        <v>4652</v>
      </c>
      <c r="F1086" s="7">
        <v>2336040</v>
      </c>
      <c r="G1086" s="6" t="s">
        <v>1366</v>
      </c>
      <c r="H1086" s="7">
        <v>245284</v>
      </c>
      <c r="I1086" s="11">
        <v>2090756</v>
      </c>
      <c r="J1086" s="132" t="s">
        <v>8248</v>
      </c>
      <c r="K1086" s="133"/>
      <c r="L1086" t="str">
        <f t="shared" si="49"/>
        <v>54312</v>
      </c>
      <c r="M1086">
        <f t="shared" si="50"/>
        <v>54312</v>
      </c>
      <c r="N1086" s="37">
        <f t="shared" si="51"/>
        <v>2336040</v>
      </c>
    </row>
    <row r="1087" spans="1:14" ht="37.6" x14ac:dyDescent="0.3">
      <c r="A1087" s="3">
        <v>6</v>
      </c>
      <c r="B1087" s="8" t="s">
        <v>8255</v>
      </c>
      <c r="C1087" s="4" t="s">
        <v>8256</v>
      </c>
      <c r="D1087" s="5">
        <v>44900</v>
      </c>
      <c r="E1087" s="6" t="s">
        <v>4652</v>
      </c>
      <c r="F1087" s="7">
        <v>2336040</v>
      </c>
      <c r="G1087" s="6" t="s">
        <v>1366</v>
      </c>
      <c r="H1087" s="7">
        <v>245284</v>
      </c>
      <c r="I1087" s="11">
        <v>2090756</v>
      </c>
      <c r="J1087" s="132" t="s">
        <v>881</v>
      </c>
      <c r="K1087" s="133"/>
      <c r="L1087" t="str">
        <f t="shared" si="49"/>
        <v>54323</v>
      </c>
      <c r="M1087">
        <f t="shared" si="50"/>
        <v>54323</v>
      </c>
      <c r="N1087" s="37">
        <f t="shared" si="51"/>
        <v>2336040</v>
      </c>
    </row>
    <row r="1088" spans="1:14" ht="37.6" x14ac:dyDescent="0.3">
      <c r="A1088" s="3">
        <v>6</v>
      </c>
      <c r="B1088" s="8" t="s">
        <v>8276</v>
      </c>
      <c r="C1088" s="4" t="s">
        <v>8277</v>
      </c>
      <c r="D1088" s="5">
        <v>44918</v>
      </c>
      <c r="E1088" s="6" t="s">
        <v>4652</v>
      </c>
      <c r="F1088" s="7">
        <v>1868832</v>
      </c>
      <c r="G1088" s="6" t="s">
        <v>1366</v>
      </c>
      <c r="H1088" s="7">
        <v>196227</v>
      </c>
      <c r="I1088" s="11">
        <v>1672605</v>
      </c>
      <c r="J1088" s="132" t="s">
        <v>886</v>
      </c>
      <c r="K1088" s="133"/>
      <c r="L1088" t="str">
        <f t="shared" si="49"/>
        <v>56757</v>
      </c>
      <c r="M1088">
        <f t="shared" si="50"/>
        <v>56757</v>
      </c>
      <c r="N1088" s="37">
        <f t="shared" si="51"/>
        <v>1868832</v>
      </c>
    </row>
    <row r="1089" spans="1:14" ht="37.6" x14ac:dyDescent="0.3">
      <c r="A1089" s="3">
        <v>6</v>
      </c>
      <c r="B1089" s="8" t="s">
        <v>8278</v>
      </c>
      <c r="C1089" s="4" t="s">
        <v>8279</v>
      </c>
      <c r="D1089" s="5">
        <v>44897</v>
      </c>
      <c r="E1089" s="6" t="s">
        <v>4652</v>
      </c>
      <c r="F1089" s="7">
        <v>1168020</v>
      </c>
      <c r="G1089" s="6" t="s">
        <v>1366</v>
      </c>
      <c r="H1089" s="7">
        <v>122642</v>
      </c>
      <c r="I1089" s="11">
        <v>1045378</v>
      </c>
      <c r="J1089" s="132" t="s">
        <v>886</v>
      </c>
      <c r="K1089" s="133"/>
      <c r="L1089" t="str">
        <f t="shared" si="49"/>
        <v>54215</v>
      </c>
      <c r="M1089">
        <f t="shared" si="50"/>
        <v>54215</v>
      </c>
      <c r="N1089" s="37">
        <f t="shared" si="51"/>
        <v>1168020</v>
      </c>
    </row>
    <row r="1090" spans="1:14" ht="37.6" x14ac:dyDescent="0.3">
      <c r="A1090" s="3">
        <v>6</v>
      </c>
      <c r="B1090" s="8" t="s">
        <v>8286</v>
      </c>
      <c r="C1090" s="4" t="s">
        <v>8287</v>
      </c>
      <c r="D1090" s="5">
        <v>44902</v>
      </c>
      <c r="E1090" s="6" t="s">
        <v>4652</v>
      </c>
      <c r="F1090" s="7">
        <v>2336040</v>
      </c>
      <c r="G1090" s="6" t="s">
        <v>1366</v>
      </c>
      <c r="H1090" s="7">
        <v>245284</v>
      </c>
      <c r="I1090" s="11">
        <v>2090756</v>
      </c>
      <c r="J1090" s="132" t="s">
        <v>898</v>
      </c>
      <c r="K1090" s="133"/>
      <c r="L1090" t="str">
        <f t="shared" si="49"/>
        <v>54540</v>
      </c>
      <c r="M1090">
        <f t="shared" si="50"/>
        <v>54540</v>
      </c>
      <c r="N1090" s="37">
        <f t="shared" si="51"/>
        <v>2336040</v>
      </c>
    </row>
    <row r="1091" spans="1:14" ht="37.6" x14ac:dyDescent="0.3">
      <c r="A1091" s="3">
        <v>6</v>
      </c>
      <c r="B1091" s="8" t="s">
        <v>8288</v>
      </c>
      <c r="C1091" s="4" t="s">
        <v>8289</v>
      </c>
      <c r="D1091" s="5">
        <v>44902</v>
      </c>
      <c r="E1091" s="6" t="s">
        <v>4652</v>
      </c>
      <c r="F1091" s="7">
        <v>2336040</v>
      </c>
      <c r="G1091" s="6" t="s">
        <v>1366</v>
      </c>
      <c r="H1091" s="7">
        <v>245284</v>
      </c>
      <c r="I1091" s="11">
        <v>2090756</v>
      </c>
      <c r="J1091" s="132" t="s">
        <v>908</v>
      </c>
      <c r="K1091" s="133"/>
      <c r="L1091" t="str">
        <f t="shared" si="49"/>
        <v>54545</v>
      </c>
      <c r="M1091">
        <f t="shared" si="50"/>
        <v>54545</v>
      </c>
      <c r="N1091" s="37">
        <f t="shared" si="51"/>
        <v>2336040</v>
      </c>
    </row>
    <row r="1092" spans="1:14" ht="37.6" x14ac:dyDescent="0.3">
      <c r="A1092" s="3">
        <v>6</v>
      </c>
      <c r="B1092" s="8" t="s">
        <v>8304</v>
      </c>
      <c r="C1092" s="4" t="s">
        <v>8305</v>
      </c>
      <c r="D1092" s="5">
        <v>44901</v>
      </c>
      <c r="E1092" s="6" t="s">
        <v>4652</v>
      </c>
      <c r="F1092" s="7">
        <v>2336040</v>
      </c>
      <c r="G1092" s="6" t="s">
        <v>1366</v>
      </c>
      <c r="H1092" s="7">
        <v>245284</v>
      </c>
      <c r="I1092" s="11">
        <v>2090756</v>
      </c>
      <c r="J1092" s="132" t="s">
        <v>8291</v>
      </c>
      <c r="K1092" s="133"/>
      <c r="L1092" t="str">
        <f t="shared" si="49"/>
        <v>54390</v>
      </c>
      <c r="M1092">
        <f t="shared" si="50"/>
        <v>54390</v>
      </c>
      <c r="N1092" s="37">
        <f t="shared" si="51"/>
        <v>2336040</v>
      </c>
    </row>
    <row r="1093" spans="1:14" ht="37.6" x14ac:dyDescent="0.3">
      <c r="A1093" s="3">
        <v>6</v>
      </c>
      <c r="B1093" s="8" t="s">
        <v>8310</v>
      </c>
      <c r="C1093" s="4" t="s">
        <v>8311</v>
      </c>
      <c r="D1093" s="5">
        <v>44914</v>
      </c>
      <c r="E1093" s="6" t="s">
        <v>4652</v>
      </c>
      <c r="F1093" s="7">
        <v>1868832</v>
      </c>
      <c r="G1093" s="6" t="s">
        <v>1366</v>
      </c>
      <c r="H1093" s="7">
        <v>196227</v>
      </c>
      <c r="I1093" s="11">
        <v>1672605</v>
      </c>
      <c r="J1093" s="132" t="s">
        <v>927</v>
      </c>
      <c r="K1093" s="133"/>
      <c r="L1093" t="str">
        <f t="shared" si="49"/>
        <v>56085</v>
      </c>
      <c r="M1093">
        <f t="shared" si="50"/>
        <v>56085</v>
      </c>
      <c r="N1093" s="37">
        <f t="shared" si="51"/>
        <v>1868832</v>
      </c>
    </row>
    <row r="1094" spans="1:14" ht="37.6" x14ac:dyDescent="0.3">
      <c r="A1094" s="3">
        <v>6</v>
      </c>
      <c r="B1094" s="8" t="s">
        <v>8312</v>
      </c>
      <c r="C1094" s="4" t="s">
        <v>8313</v>
      </c>
      <c r="D1094" s="5">
        <v>44900</v>
      </c>
      <c r="E1094" s="6" t="s">
        <v>4652</v>
      </c>
      <c r="F1094" s="7">
        <v>2336040</v>
      </c>
      <c r="G1094" s="6" t="s">
        <v>1366</v>
      </c>
      <c r="H1094" s="7">
        <v>245284</v>
      </c>
      <c r="I1094" s="11">
        <v>2090756</v>
      </c>
      <c r="J1094" s="132" t="s">
        <v>927</v>
      </c>
      <c r="K1094" s="133"/>
      <c r="L1094" t="str">
        <f t="shared" si="49"/>
        <v>54352</v>
      </c>
      <c r="M1094">
        <f t="shared" si="50"/>
        <v>54352</v>
      </c>
      <c r="N1094" s="37">
        <f t="shared" si="51"/>
        <v>2336040</v>
      </c>
    </row>
    <row r="1095" spans="1:14" ht="37.6" x14ac:dyDescent="0.3">
      <c r="A1095" s="3">
        <v>6</v>
      </c>
      <c r="B1095" s="8" t="s">
        <v>8324</v>
      </c>
      <c r="C1095" s="4" t="s">
        <v>8325</v>
      </c>
      <c r="D1095" s="5">
        <v>44914</v>
      </c>
      <c r="E1095" s="6" t="s">
        <v>4652</v>
      </c>
      <c r="F1095" s="7">
        <v>916272</v>
      </c>
      <c r="G1095" s="6" t="s">
        <v>1366</v>
      </c>
      <c r="H1095" s="7">
        <v>96209</v>
      </c>
      <c r="I1095" s="11">
        <v>820063</v>
      </c>
      <c r="J1095" s="132" t="s">
        <v>8316</v>
      </c>
      <c r="K1095" s="133"/>
      <c r="L1095" t="str">
        <f t="shared" ref="L1095:L1158" si="52">+RIGHT(C1095,5)</f>
        <v>56070</v>
      </c>
      <c r="M1095">
        <f t="shared" ref="M1095:M1158" si="53">+L1095*1</f>
        <v>56070</v>
      </c>
      <c r="N1095" s="37">
        <f t="shared" ref="N1095:N1158" si="54">+F1095</f>
        <v>916272</v>
      </c>
    </row>
    <row r="1096" spans="1:14" ht="37.6" x14ac:dyDescent="0.3">
      <c r="A1096" s="3">
        <v>6</v>
      </c>
      <c r="B1096" s="8" t="s">
        <v>8326</v>
      </c>
      <c r="C1096" s="4" t="s">
        <v>8327</v>
      </c>
      <c r="D1096" s="5">
        <v>44900</v>
      </c>
      <c r="E1096" s="6" t="s">
        <v>4652</v>
      </c>
      <c r="F1096" s="7">
        <v>1168020</v>
      </c>
      <c r="G1096" s="6" t="s">
        <v>1366</v>
      </c>
      <c r="H1096" s="7">
        <v>122642</v>
      </c>
      <c r="I1096" s="11">
        <v>1045378</v>
      </c>
      <c r="J1096" s="132" t="s">
        <v>8316</v>
      </c>
      <c r="K1096" s="133"/>
      <c r="L1096" t="str">
        <f t="shared" si="52"/>
        <v>54347</v>
      </c>
      <c r="M1096">
        <f t="shared" si="53"/>
        <v>54347</v>
      </c>
      <c r="N1096" s="37">
        <f t="shared" si="54"/>
        <v>1168020</v>
      </c>
    </row>
    <row r="1097" spans="1:14" ht="37.6" x14ac:dyDescent="0.3">
      <c r="A1097" s="3">
        <v>6</v>
      </c>
      <c r="B1097" s="8" t="s">
        <v>8328</v>
      </c>
      <c r="C1097" s="4" t="s">
        <v>8329</v>
      </c>
      <c r="D1097" s="5">
        <v>44901</v>
      </c>
      <c r="E1097" s="6" t="s">
        <v>4652</v>
      </c>
      <c r="F1097" s="7">
        <v>1168020</v>
      </c>
      <c r="G1097" s="6" t="s">
        <v>1366</v>
      </c>
      <c r="H1097" s="7">
        <v>122642</v>
      </c>
      <c r="I1097" s="11">
        <v>1045378</v>
      </c>
      <c r="J1097" s="132" t="s">
        <v>934</v>
      </c>
      <c r="K1097" s="133"/>
      <c r="L1097" t="str">
        <f t="shared" si="52"/>
        <v>54396</v>
      </c>
      <c r="M1097">
        <f t="shared" si="53"/>
        <v>54396</v>
      </c>
      <c r="N1097" s="37">
        <f t="shared" si="54"/>
        <v>1168020</v>
      </c>
    </row>
    <row r="1098" spans="1:14" ht="37.6" x14ac:dyDescent="0.3">
      <c r="A1098" s="3">
        <v>6</v>
      </c>
      <c r="B1098" s="8" t="s">
        <v>8338</v>
      </c>
      <c r="C1098" s="4" t="s">
        <v>8339</v>
      </c>
      <c r="D1098" s="5">
        <v>44897</v>
      </c>
      <c r="E1098" s="6" t="s">
        <v>4652</v>
      </c>
      <c r="F1098" s="7">
        <v>4626720</v>
      </c>
      <c r="G1098" s="6" t="s">
        <v>1366</v>
      </c>
      <c r="H1098" s="7">
        <v>485806</v>
      </c>
      <c r="I1098" s="11">
        <v>4140914</v>
      </c>
      <c r="J1098" s="132" t="s">
        <v>939</v>
      </c>
      <c r="K1098" s="133"/>
      <c r="L1098" t="str">
        <f t="shared" si="52"/>
        <v>54218</v>
      </c>
      <c r="M1098">
        <f t="shared" si="53"/>
        <v>54218</v>
      </c>
      <c r="N1098" s="37">
        <f t="shared" si="54"/>
        <v>4626720</v>
      </c>
    </row>
    <row r="1099" spans="1:14" ht="37.6" x14ac:dyDescent="0.3">
      <c r="A1099" s="3">
        <v>6</v>
      </c>
      <c r="B1099" s="8" t="s">
        <v>8355</v>
      </c>
      <c r="C1099" s="4" t="s">
        <v>8356</v>
      </c>
      <c r="D1099" s="5">
        <v>44902</v>
      </c>
      <c r="E1099" s="6" t="s">
        <v>4652</v>
      </c>
      <c r="F1099" s="7">
        <v>2336040</v>
      </c>
      <c r="G1099" s="6" t="s">
        <v>1366</v>
      </c>
      <c r="H1099" s="7">
        <v>245284</v>
      </c>
      <c r="I1099" s="11">
        <v>2090756</v>
      </c>
      <c r="J1099" s="132" t="s">
        <v>5135</v>
      </c>
      <c r="K1099" s="133"/>
      <c r="L1099" t="str">
        <f t="shared" si="52"/>
        <v>54529</v>
      </c>
      <c r="M1099">
        <f t="shared" si="53"/>
        <v>54529</v>
      </c>
      <c r="N1099" s="37">
        <f t="shared" si="54"/>
        <v>2336040</v>
      </c>
    </row>
    <row r="1100" spans="1:14" ht="37.6" x14ac:dyDescent="0.3">
      <c r="A1100" s="3">
        <v>6</v>
      </c>
      <c r="B1100" s="8" t="s">
        <v>8365</v>
      </c>
      <c r="C1100" s="4" t="s">
        <v>8366</v>
      </c>
      <c r="D1100" s="5">
        <v>44902</v>
      </c>
      <c r="E1100" s="6" t="s">
        <v>4652</v>
      </c>
      <c r="F1100" s="7">
        <v>2336040</v>
      </c>
      <c r="G1100" s="6" t="s">
        <v>1366</v>
      </c>
      <c r="H1100" s="7">
        <v>245284</v>
      </c>
      <c r="I1100" s="11">
        <v>2090756</v>
      </c>
      <c r="J1100" s="132" t="s">
        <v>952</v>
      </c>
      <c r="K1100" s="133"/>
      <c r="L1100" t="str">
        <f t="shared" si="52"/>
        <v>54549</v>
      </c>
      <c r="M1100">
        <f t="shared" si="53"/>
        <v>54549</v>
      </c>
      <c r="N1100" s="37">
        <f t="shared" si="54"/>
        <v>2336040</v>
      </c>
    </row>
    <row r="1101" spans="1:14" ht="25.05" x14ac:dyDescent="0.3">
      <c r="A1101" s="3">
        <v>6</v>
      </c>
      <c r="B1101" s="134" t="s">
        <v>8379</v>
      </c>
      <c r="C1101" s="4" t="s">
        <v>8380</v>
      </c>
      <c r="D1101" s="5">
        <v>44907</v>
      </c>
      <c r="E1101" s="6" t="s">
        <v>5056</v>
      </c>
      <c r="F1101" s="7">
        <v>952560</v>
      </c>
      <c r="G1101" s="6" t="s">
        <v>1366</v>
      </c>
      <c r="H1101" s="7">
        <v>100019</v>
      </c>
      <c r="I1101" s="136">
        <v>1897919</v>
      </c>
      <c r="J1101" s="138" t="s">
        <v>956</v>
      </c>
      <c r="K1101" s="139"/>
      <c r="L1101" t="str">
        <f t="shared" si="52"/>
        <v>55315</v>
      </c>
      <c r="M1101">
        <f t="shared" si="53"/>
        <v>55315</v>
      </c>
      <c r="N1101" s="37">
        <f t="shared" si="54"/>
        <v>952560</v>
      </c>
    </row>
    <row r="1102" spans="1:14" ht="25.05" x14ac:dyDescent="0.3">
      <c r="A1102" s="3">
        <v>6</v>
      </c>
      <c r="B1102" s="135"/>
      <c r="C1102" s="4" t="s">
        <v>8381</v>
      </c>
      <c r="D1102" s="5">
        <v>44900</v>
      </c>
      <c r="E1102" s="6" t="s">
        <v>4652</v>
      </c>
      <c r="F1102" s="7">
        <v>1168020</v>
      </c>
      <c r="G1102" s="6" t="s">
        <v>1366</v>
      </c>
      <c r="H1102" s="7">
        <v>122642</v>
      </c>
      <c r="I1102" s="137"/>
      <c r="J1102" s="140"/>
      <c r="K1102" s="141"/>
      <c r="L1102" t="str">
        <f t="shared" si="52"/>
        <v>54355</v>
      </c>
      <c r="M1102">
        <f t="shared" si="53"/>
        <v>54355</v>
      </c>
      <c r="N1102" s="37">
        <f t="shared" si="54"/>
        <v>1168020</v>
      </c>
    </row>
    <row r="1103" spans="1:14" ht="37.6" x14ac:dyDescent="0.3">
      <c r="A1103" s="3">
        <v>6</v>
      </c>
      <c r="B1103" s="8" t="s">
        <v>8404</v>
      </c>
      <c r="C1103" s="4" t="s">
        <v>8405</v>
      </c>
      <c r="D1103" s="5">
        <v>44903</v>
      </c>
      <c r="E1103" s="6" t="s">
        <v>4652</v>
      </c>
      <c r="F1103" s="7">
        <v>2336040</v>
      </c>
      <c r="G1103" s="6" t="s">
        <v>1366</v>
      </c>
      <c r="H1103" s="7">
        <v>245284</v>
      </c>
      <c r="I1103" s="11">
        <v>2090756</v>
      </c>
      <c r="J1103" s="132" t="s">
        <v>8403</v>
      </c>
      <c r="K1103" s="133"/>
      <c r="L1103" t="str">
        <f t="shared" si="52"/>
        <v>55085</v>
      </c>
      <c r="M1103">
        <f t="shared" si="53"/>
        <v>55085</v>
      </c>
      <c r="N1103" s="37">
        <f t="shared" si="54"/>
        <v>2336040</v>
      </c>
    </row>
    <row r="1104" spans="1:14" ht="37.6" x14ac:dyDescent="0.3">
      <c r="A1104" s="3">
        <v>6</v>
      </c>
      <c r="B1104" s="8" t="s">
        <v>8408</v>
      </c>
      <c r="C1104" s="4" t="s">
        <v>8409</v>
      </c>
      <c r="D1104" s="5">
        <v>44903</v>
      </c>
      <c r="E1104" s="6" t="s">
        <v>4652</v>
      </c>
      <c r="F1104" s="7">
        <v>2336040</v>
      </c>
      <c r="G1104" s="6" t="s">
        <v>1366</v>
      </c>
      <c r="H1104" s="7">
        <v>245284</v>
      </c>
      <c r="I1104" s="11">
        <v>2090756</v>
      </c>
      <c r="J1104" s="132" t="s">
        <v>966</v>
      </c>
      <c r="K1104" s="133"/>
      <c r="L1104" t="str">
        <f t="shared" si="52"/>
        <v>55082</v>
      </c>
      <c r="M1104">
        <f t="shared" si="53"/>
        <v>55082</v>
      </c>
      <c r="N1104" s="37">
        <f t="shared" si="54"/>
        <v>2336040</v>
      </c>
    </row>
    <row r="1105" spans="1:14" ht="37.6" x14ac:dyDescent="0.3">
      <c r="A1105" s="3">
        <v>6</v>
      </c>
      <c r="B1105" s="8" t="s">
        <v>8430</v>
      </c>
      <c r="C1105" s="4" t="s">
        <v>8431</v>
      </c>
      <c r="D1105" s="5">
        <v>44903</v>
      </c>
      <c r="E1105" s="6" t="s">
        <v>4652</v>
      </c>
      <c r="F1105" s="7">
        <v>2336040</v>
      </c>
      <c r="G1105" s="6" t="s">
        <v>1366</v>
      </c>
      <c r="H1105" s="7">
        <v>245284</v>
      </c>
      <c r="I1105" s="11">
        <v>2090756</v>
      </c>
      <c r="J1105" s="132" t="s">
        <v>5161</v>
      </c>
      <c r="K1105" s="133"/>
      <c r="L1105" t="str">
        <f t="shared" si="52"/>
        <v>55077</v>
      </c>
      <c r="M1105">
        <f t="shared" si="53"/>
        <v>55077</v>
      </c>
      <c r="N1105" s="37">
        <f t="shared" si="54"/>
        <v>2336040</v>
      </c>
    </row>
    <row r="1106" spans="1:14" ht="37.6" x14ac:dyDescent="0.3">
      <c r="A1106" s="3">
        <v>6</v>
      </c>
      <c r="B1106" s="8" t="s">
        <v>8434</v>
      </c>
      <c r="C1106" s="4" t="s">
        <v>8435</v>
      </c>
      <c r="D1106" s="5">
        <v>44905</v>
      </c>
      <c r="E1106" s="6" t="s">
        <v>4652</v>
      </c>
      <c r="F1106" s="7">
        <v>1168020</v>
      </c>
      <c r="G1106" s="6" t="s">
        <v>1366</v>
      </c>
      <c r="H1106" s="7">
        <v>122642</v>
      </c>
      <c r="I1106" s="11">
        <v>1045378</v>
      </c>
      <c r="J1106" s="132" t="s">
        <v>971</v>
      </c>
      <c r="K1106" s="133"/>
      <c r="L1106" t="str">
        <f t="shared" si="52"/>
        <v>55272</v>
      </c>
      <c r="M1106">
        <f t="shared" si="53"/>
        <v>55272</v>
      </c>
      <c r="N1106" s="37">
        <f t="shared" si="54"/>
        <v>1168020</v>
      </c>
    </row>
    <row r="1107" spans="1:14" ht="37.6" x14ac:dyDescent="0.3">
      <c r="A1107" s="3">
        <v>6</v>
      </c>
      <c r="B1107" s="8" t="s">
        <v>8439</v>
      </c>
      <c r="C1107" s="4" t="s">
        <v>8440</v>
      </c>
      <c r="D1107" s="5">
        <v>44912</v>
      </c>
      <c r="E1107" s="6" t="s">
        <v>4652</v>
      </c>
      <c r="F1107" s="7">
        <v>1168020</v>
      </c>
      <c r="G1107" s="6" t="s">
        <v>1366</v>
      </c>
      <c r="H1107" s="7">
        <v>122642</v>
      </c>
      <c r="I1107" s="11">
        <v>1045378</v>
      </c>
      <c r="J1107" s="132" t="s">
        <v>985</v>
      </c>
      <c r="K1107" s="133"/>
      <c r="L1107" t="str">
        <f t="shared" si="52"/>
        <v>56011</v>
      </c>
      <c r="M1107">
        <f t="shared" si="53"/>
        <v>56011</v>
      </c>
      <c r="N1107" s="37">
        <f t="shared" si="54"/>
        <v>1168020</v>
      </c>
    </row>
    <row r="1108" spans="1:14" ht="37.6" x14ac:dyDescent="0.3">
      <c r="A1108" s="3">
        <v>6</v>
      </c>
      <c r="B1108" s="8" t="s">
        <v>8444</v>
      </c>
      <c r="C1108" s="4" t="s">
        <v>8445</v>
      </c>
      <c r="D1108" s="5">
        <v>44902</v>
      </c>
      <c r="E1108" s="6" t="s">
        <v>4652</v>
      </c>
      <c r="F1108" s="7">
        <v>2313360</v>
      </c>
      <c r="G1108" s="6" t="s">
        <v>1366</v>
      </c>
      <c r="H1108" s="7">
        <v>242903</v>
      </c>
      <c r="I1108" s="11">
        <v>2070457</v>
      </c>
      <c r="J1108" s="132" t="s">
        <v>988</v>
      </c>
      <c r="K1108" s="133"/>
      <c r="L1108" t="str">
        <f t="shared" si="52"/>
        <v>54537</v>
      </c>
      <c r="M1108">
        <f t="shared" si="53"/>
        <v>54537</v>
      </c>
      <c r="N1108" s="37">
        <f t="shared" si="54"/>
        <v>2313360</v>
      </c>
    </row>
    <row r="1109" spans="1:14" ht="37.6" x14ac:dyDescent="0.3">
      <c r="A1109" s="3">
        <v>6</v>
      </c>
      <c r="B1109" s="8" t="s">
        <v>8452</v>
      </c>
      <c r="C1109" s="4" t="s">
        <v>8453</v>
      </c>
      <c r="D1109" s="5">
        <v>44902</v>
      </c>
      <c r="E1109" s="6" t="s">
        <v>4652</v>
      </c>
      <c r="F1109" s="7">
        <v>1168020</v>
      </c>
      <c r="G1109" s="6" t="s">
        <v>1366</v>
      </c>
      <c r="H1109" s="7">
        <v>122642</v>
      </c>
      <c r="I1109" s="11">
        <v>1045378</v>
      </c>
      <c r="J1109" s="132" t="s">
        <v>996</v>
      </c>
      <c r="K1109" s="133"/>
      <c r="L1109" t="str">
        <f t="shared" si="52"/>
        <v>54546</v>
      </c>
      <c r="M1109">
        <f t="shared" si="53"/>
        <v>54546</v>
      </c>
      <c r="N1109" s="37">
        <f t="shared" si="54"/>
        <v>1168020</v>
      </c>
    </row>
    <row r="1110" spans="1:14" ht="37.6" x14ac:dyDescent="0.3">
      <c r="A1110" s="3">
        <v>6</v>
      </c>
      <c r="B1110" s="8" t="s">
        <v>8462</v>
      </c>
      <c r="C1110" s="4" t="s">
        <v>8463</v>
      </c>
      <c r="D1110" s="5">
        <v>44898</v>
      </c>
      <c r="E1110" s="6" t="s">
        <v>4652</v>
      </c>
      <c r="F1110" s="7">
        <v>2336040</v>
      </c>
      <c r="G1110" s="6" t="s">
        <v>1366</v>
      </c>
      <c r="H1110" s="7">
        <v>245284</v>
      </c>
      <c r="I1110" s="11">
        <v>2090756</v>
      </c>
      <c r="J1110" s="132" t="s">
        <v>1001</v>
      </c>
      <c r="K1110" s="133"/>
      <c r="L1110" t="str">
        <f t="shared" si="52"/>
        <v>54247</v>
      </c>
      <c r="M1110">
        <f t="shared" si="53"/>
        <v>54247</v>
      </c>
      <c r="N1110" s="37">
        <f t="shared" si="54"/>
        <v>2336040</v>
      </c>
    </row>
    <row r="1111" spans="1:14" ht="37.6" x14ac:dyDescent="0.3">
      <c r="A1111" s="3">
        <v>6</v>
      </c>
      <c r="B1111" s="8" t="s">
        <v>8468</v>
      </c>
      <c r="C1111" s="4" t="s">
        <v>8469</v>
      </c>
      <c r="D1111" s="5">
        <v>44900</v>
      </c>
      <c r="E1111" s="6" t="s">
        <v>4652</v>
      </c>
      <c r="F1111" s="7">
        <v>2336040</v>
      </c>
      <c r="G1111" s="6" t="s">
        <v>1366</v>
      </c>
      <c r="H1111" s="7">
        <v>245284</v>
      </c>
      <c r="I1111" s="11">
        <v>2090756</v>
      </c>
      <c r="J1111" s="132" t="s">
        <v>1006</v>
      </c>
      <c r="K1111" s="133"/>
      <c r="L1111" t="str">
        <f t="shared" si="52"/>
        <v>54362</v>
      </c>
      <c r="M1111">
        <f t="shared" si="53"/>
        <v>54362</v>
      </c>
      <c r="N1111" s="37">
        <f t="shared" si="54"/>
        <v>2336040</v>
      </c>
    </row>
    <row r="1112" spans="1:14" ht="37.6" x14ac:dyDescent="0.3">
      <c r="A1112" s="3">
        <v>6</v>
      </c>
      <c r="B1112" s="8" t="s">
        <v>8475</v>
      </c>
      <c r="C1112" s="4" t="s">
        <v>8476</v>
      </c>
      <c r="D1112" s="5">
        <v>44898</v>
      </c>
      <c r="E1112" s="6" t="s">
        <v>4652</v>
      </c>
      <c r="F1112" s="7">
        <v>1168020</v>
      </c>
      <c r="G1112" s="6" t="s">
        <v>1366</v>
      </c>
      <c r="H1112" s="7">
        <v>122642</v>
      </c>
      <c r="I1112" s="11">
        <v>1045378</v>
      </c>
      <c r="J1112" s="132" t="s">
        <v>5170</v>
      </c>
      <c r="K1112" s="133"/>
      <c r="L1112" t="str">
        <f t="shared" si="52"/>
        <v>54313</v>
      </c>
      <c r="M1112">
        <f t="shared" si="53"/>
        <v>54313</v>
      </c>
      <c r="N1112" s="37">
        <f t="shared" si="54"/>
        <v>1168020</v>
      </c>
    </row>
    <row r="1113" spans="1:14" ht="37.6" x14ac:dyDescent="0.3">
      <c r="A1113" s="3">
        <v>6</v>
      </c>
      <c r="B1113" s="8" t="s">
        <v>8479</v>
      </c>
      <c r="C1113" s="4" t="s">
        <v>8480</v>
      </c>
      <c r="D1113" s="5">
        <v>44910</v>
      </c>
      <c r="E1113" s="6" t="s">
        <v>4652</v>
      </c>
      <c r="F1113" s="7">
        <v>1145340</v>
      </c>
      <c r="G1113" s="6" t="s">
        <v>1366</v>
      </c>
      <c r="H1113" s="7">
        <v>120261</v>
      </c>
      <c r="I1113" s="11">
        <v>1025079</v>
      </c>
      <c r="J1113" s="132" t="s">
        <v>1014</v>
      </c>
      <c r="K1113" s="133"/>
      <c r="L1113" t="str">
        <f t="shared" si="52"/>
        <v>55525</v>
      </c>
      <c r="M1113">
        <f t="shared" si="53"/>
        <v>55525</v>
      </c>
      <c r="N1113" s="37">
        <f t="shared" si="54"/>
        <v>1145340</v>
      </c>
    </row>
    <row r="1114" spans="1:14" ht="37.6" x14ac:dyDescent="0.3">
      <c r="A1114" s="3">
        <v>6</v>
      </c>
      <c r="B1114" s="8" t="s">
        <v>8484</v>
      </c>
      <c r="C1114" s="4" t="s">
        <v>8485</v>
      </c>
      <c r="D1114" s="5">
        <v>44908</v>
      </c>
      <c r="E1114" s="6" t="s">
        <v>4652</v>
      </c>
      <c r="F1114" s="7">
        <v>1168020</v>
      </c>
      <c r="G1114" s="6" t="s">
        <v>1366</v>
      </c>
      <c r="H1114" s="7">
        <v>122642</v>
      </c>
      <c r="I1114" s="11">
        <v>1045378</v>
      </c>
      <c r="J1114" s="132" t="s">
        <v>1021</v>
      </c>
      <c r="K1114" s="133"/>
      <c r="L1114" t="str">
        <f t="shared" si="52"/>
        <v>55402</v>
      </c>
      <c r="M1114">
        <f t="shared" si="53"/>
        <v>55402</v>
      </c>
      <c r="N1114" s="37">
        <f t="shared" si="54"/>
        <v>1168020</v>
      </c>
    </row>
    <row r="1115" spans="1:14" ht="37.6" x14ac:dyDescent="0.3">
      <c r="A1115" s="3">
        <v>6</v>
      </c>
      <c r="B1115" s="8" t="s">
        <v>8492</v>
      </c>
      <c r="C1115" s="4" t="s">
        <v>8493</v>
      </c>
      <c r="D1115" s="5">
        <v>44898</v>
      </c>
      <c r="E1115" s="6" t="s">
        <v>4652</v>
      </c>
      <c r="F1115" s="7">
        <v>1740690</v>
      </c>
      <c r="G1115" s="6" t="s">
        <v>1366</v>
      </c>
      <c r="H1115" s="7">
        <v>182772</v>
      </c>
      <c r="I1115" s="11">
        <v>1557918</v>
      </c>
      <c r="J1115" s="132" t="s">
        <v>8494</v>
      </c>
      <c r="K1115" s="133"/>
      <c r="L1115" t="str">
        <f t="shared" si="52"/>
        <v>54273</v>
      </c>
      <c r="M1115">
        <f t="shared" si="53"/>
        <v>54273</v>
      </c>
      <c r="N1115" s="37">
        <f t="shared" si="54"/>
        <v>1740690</v>
      </c>
    </row>
    <row r="1116" spans="1:14" ht="37.6" x14ac:dyDescent="0.3">
      <c r="A1116" s="3">
        <v>6</v>
      </c>
      <c r="B1116" s="8" t="s">
        <v>8495</v>
      </c>
      <c r="C1116" s="4" t="s">
        <v>8496</v>
      </c>
      <c r="D1116" s="5">
        <v>44901</v>
      </c>
      <c r="E1116" s="6" t="s">
        <v>4652</v>
      </c>
      <c r="F1116" s="7">
        <v>1168020</v>
      </c>
      <c r="G1116" s="6" t="s">
        <v>1366</v>
      </c>
      <c r="H1116" s="7">
        <v>122642</v>
      </c>
      <c r="I1116" s="11">
        <v>1045378</v>
      </c>
      <c r="J1116" s="132" t="s">
        <v>8497</v>
      </c>
      <c r="K1116" s="133"/>
      <c r="L1116" t="str">
        <f t="shared" si="52"/>
        <v>54455</v>
      </c>
      <c r="M1116">
        <f t="shared" si="53"/>
        <v>54455</v>
      </c>
      <c r="N1116" s="37">
        <f t="shared" si="54"/>
        <v>1168020</v>
      </c>
    </row>
    <row r="1117" spans="1:14" ht="37.6" x14ac:dyDescent="0.3">
      <c r="A1117" s="3">
        <v>6</v>
      </c>
      <c r="B1117" s="8" t="s">
        <v>8501</v>
      </c>
      <c r="C1117" s="4" t="s">
        <v>8502</v>
      </c>
      <c r="D1117" s="5">
        <v>44898</v>
      </c>
      <c r="E1117" s="6" t="s">
        <v>4652</v>
      </c>
      <c r="F1117" s="7">
        <v>2336040</v>
      </c>
      <c r="G1117" s="6" t="s">
        <v>1366</v>
      </c>
      <c r="H1117" s="7">
        <v>245284</v>
      </c>
      <c r="I1117" s="11">
        <v>2090756</v>
      </c>
      <c r="J1117" s="132" t="s">
        <v>1024</v>
      </c>
      <c r="K1117" s="133"/>
      <c r="L1117" t="str">
        <f t="shared" si="52"/>
        <v>54250</v>
      </c>
      <c r="M1117">
        <f t="shared" si="53"/>
        <v>54250</v>
      </c>
      <c r="N1117" s="37">
        <f t="shared" si="54"/>
        <v>2336040</v>
      </c>
    </row>
    <row r="1118" spans="1:14" ht="37.6" x14ac:dyDescent="0.3">
      <c r="A1118" s="3">
        <v>6</v>
      </c>
      <c r="B1118" s="8" t="s">
        <v>8503</v>
      </c>
      <c r="C1118" s="4" t="s">
        <v>8504</v>
      </c>
      <c r="D1118" s="5">
        <v>44904</v>
      </c>
      <c r="E1118" s="6" t="s">
        <v>4652</v>
      </c>
      <c r="F1118" s="7">
        <v>1168020</v>
      </c>
      <c r="G1118" s="6" t="s">
        <v>1366</v>
      </c>
      <c r="H1118" s="7">
        <v>122642</v>
      </c>
      <c r="I1118" s="11">
        <v>1045378</v>
      </c>
      <c r="J1118" s="132" t="s">
        <v>2074</v>
      </c>
      <c r="K1118" s="133"/>
      <c r="L1118" t="str">
        <f t="shared" si="52"/>
        <v>55229</v>
      </c>
      <c r="M1118">
        <f t="shared" si="53"/>
        <v>55229</v>
      </c>
      <c r="N1118" s="37">
        <f t="shared" si="54"/>
        <v>1168020</v>
      </c>
    </row>
    <row r="1119" spans="1:14" ht="37.6" x14ac:dyDescent="0.3">
      <c r="A1119" s="3">
        <v>6</v>
      </c>
      <c r="B1119" s="8" t="s">
        <v>8525</v>
      </c>
      <c r="C1119" s="4" t="s">
        <v>8526</v>
      </c>
      <c r="D1119" s="5">
        <v>44915</v>
      </c>
      <c r="E1119" s="6" t="s">
        <v>4652</v>
      </c>
      <c r="F1119" s="7">
        <v>1374408</v>
      </c>
      <c r="G1119" s="6" t="s">
        <v>1366</v>
      </c>
      <c r="H1119" s="7">
        <v>144313</v>
      </c>
      <c r="I1119" s="11">
        <v>1230095</v>
      </c>
      <c r="J1119" s="132" t="s">
        <v>1046</v>
      </c>
      <c r="K1119" s="133"/>
      <c r="L1119" t="str">
        <f t="shared" si="52"/>
        <v>56176</v>
      </c>
      <c r="M1119">
        <f t="shared" si="53"/>
        <v>56176</v>
      </c>
      <c r="N1119" s="37">
        <f t="shared" si="54"/>
        <v>1374408</v>
      </c>
    </row>
    <row r="1120" spans="1:14" ht="37.6" x14ac:dyDescent="0.3">
      <c r="A1120" s="3">
        <v>6</v>
      </c>
      <c r="B1120" s="8" t="s">
        <v>8527</v>
      </c>
      <c r="C1120" s="4" t="s">
        <v>8528</v>
      </c>
      <c r="D1120" s="5">
        <v>44897</v>
      </c>
      <c r="E1120" s="6" t="s">
        <v>4652</v>
      </c>
      <c r="F1120" s="7">
        <v>2336040</v>
      </c>
      <c r="G1120" s="6" t="s">
        <v>1366</v>
      </c>
      <c r="H1120" s="7">
        <v>245284</v>
      </c>
      <c r="I1120" s="11">
        <v>2090756</v>
      </c>
      <c r="J1120" s="132" t="s">
        <v>1046</v>
      </c>
      <c r="K1120" s="133"/>
      <c r="L1120" t="str">
        <f t="shared" si="52"/>
        <v>54222</v>
      </c>
      <c r="M1120">
        <f t="shared" si="53"/>
        <v>54222</v>
      </c>
      <c r="N1120" s="37">
        <f t="shared" si="54"/>
        <v>2336040</v>
      </c>
    </row>
    <row r="1121" spans="1:14" ht="37.6" x14ac:dyDescent="0.3">
      <c r="A1121" s="3">
        <v>6</v>
      </c>
      <c r="B1121" s="8" t="s">
        <v>8529</v>
      </c>
      <c r="C1121" s="4" t="s">
        <v>8530</v>
      </c>
      <c r="D1121" s="5">
        <v>44898</v>
      </c>
      <c r="E1121" s="6" t="s">
        <v>4652</v>
      </c>
      <c r="F1121" s="7">
        <v>2886030</v>
      </c>
      <c r="G1121" s="6" t="s">
        <v>1366</v>
      </c>
      <c r="H1121" s="7">
        <v>303033</v>
      </c>
      <c r="I1121" s="11">
        <v>2582997</v>
      </c>
      <c r="J1121" s="132" t="s">
        <v>1052</v>
      </c>
      <c r="K1121" s="133"/>
      <c r="L1121" t="str">
        <f t="shared" si="52"/>
        <v>54306</v>
      </c>
      <c r="M1121">
        <f t="shared" si="53"/>
        <v>54306</v>
      </c>
      <c r="N1121" s="37">
        <f t="shared" si="54"/>
        <v>2886030</v>
      </c>
    </row>
    <row r="1122" spans="1:14" ht="37.6" x14ac:dyDescent="0.3">
      <c r="A1122" s="3">
        <v>6</v>
      </c>
      <c r="B1122" s="8" t="s">
        <v>8537</v>
      </c>
      <c r="C1122" s="4" t="s">
        <v>8538</v>
      </c>
      <c r="D1122" s="5">
        <v>44898</v>
      </c>
      <c r="E1122" s="6" t="s">
        <v>4652</v>
      </c>
      <c r="F1122" s="7">
        <v>1168020</v>
      </c>
      <c r="G1122" s="6" t="s">
        <v>1366</v>
      </c>
      <c r="H1122" s="7">
        <v>122642</v>
      </c>
      <c r="I1122" s="11">
        <v>1045378</v>
      </c>
      <c r="J1122" s="132" t="s">
        <v>1065</v>
      </c>
      <c r="K1122" s="133"/>
      <c r="L1122" t="str">
        <f t="shared" si="52"/>
        <v>54266</v>
      </c>
      <c r="M1122">
        <f t="shared" si="53"/>
        <v>54266</v>
      </c>
      <c r="N1122" s="37">
        <f t="shared" si="54"/>
        <v>1168020</v>
      </c>
    </row>
    <row r="1123" spans="1:14" ht="37.6" x14ac:dyDescent="0.3">
      <c r="A1123" s="3">
        <v>6</v>
      </c>
      <c r="B1123" s="8" t="s">
        <v>8542</v>
      </c>
      <c r="C1123" s="4" t="s">
        <v>8543</v>
      </c>
      <c r="D1123" s="5">
        <v>44901</v>
      </c>
      <c r="E1123" s="6" t="s">
        <v>4652</v>
      </c>
      <c r="F1123" s="7">
        <v>4626720</v>
      </c>
      <c r="G1123" s="6" t="s">
        <v>1366</v>
      </c>
      <c r="H1123" s="7">
        <v>485806</v>
      </c>
      <c r="I1123" s="11">
        <v>4140914</v>
      </c>
      <c r="J1123" s="132" t="s">
        <v>1070</v>
      </c>
      <c r="K1123" s="133"/>
      <c r="L1123" t="str">
        <f t="shared" si="52"/>
        <v>54446</v>
      </c>
      <c r="M1123">
        <f t="shared" si="53"/>
        <v>54446</v>
      </c>
      <c r="N1123" s="37">
        <f t="shared" si="54"/>
        <v>4626720</v>
      </c>
    </row>
    <row r="1124" spans="1:14" ht="37.6" x14ac:dyDescent="0.3">
      <c r="A1124" s="3">
        <v>6</v>
      </c>
      <c r="B1124" s="8" t="s">
        <v>8548</v>
      </c>
      <c r="C1124" s="4" t="s">
        <v>8549</v>
      </c>
      <c r="D1124" s="5">
        <v>44898</v>
      </c>
      <c r="E1124" s="6" t="s">
        <v>4652</v>
      </c>
      <c r="F1124" s="7">
        <v>1168020</v>
      </c>
      <c r="G1124" s="6" t="s">
        <v>1366</v>
      </c>
      <c r="H1124" s="7">
        <v>122642</v>
      </c>
      <c r="I1124" s="11">
        <v>1045378</v>
      </c>
      <c r="J1124" s="132" t="s">
        <v>1086</v>
      </c>
      <c r="K1124" s="133"/>
      <c r="L1124" t="str">
        <f t="shared" si="52"/>
        <v>54229</v>
      </c>
      <c r="M1124">
        <f t="shared" si="53"/>
        <v>54229</v>
      </c>
      <c r="N1124" s="37">
        <f t="shared" si="54"/>
        <v>1168020</v>
      </c>
    </row>
    <row r="1125" spans="1:14" ht="37.6" x14ac:dyDescent="0.3">
      <c r="A1125" s="3">
        <v>6</v>
      </c>
      <c r="B1125" s="8" t="s">
        <v>8554</v>
      </c>
      <c r="C1125" s="4" t="s">
        <v>8555</v>
      </c>
      <c r="D1125" s="5">
        <v>44898</v>
      </c>
      <c r="E1125" s="6" t="s">
        <v>4652</v>
      </c>
      <c r="F1125" s="7">
        <v>2336040</v>
      </c>
      <c r="G1125" s="6" t="s">
        <v>1366</v>
      </c>
      <c r="H1125" s="7">
        <v>245284</v>
      </c>
      <c r="I1125" s="11">
        <v>2090756</v>
      </c>
      <c r="J1125" s="132" t="s">
        <v>1089</v>
      </c>
      <c r="K1125" s="133"/>
      <c r="L1125" t="str">
        <f t="shared" si="52"/>
        <v>54233</v>
      </c>
      <c r="M1125">
        <f t="shared" si="53"/>
        <v>54233</v>
      </c>
      <c r="N1125" s="37">
        <f t="shared" si="54"/>
        <v>2336040</v>
      </c>
    </row>
    <row r="1126" spans="1:14" ht="37.6" x14ac:dyDescent="0.3">
      <c r="A1126" s="3">
        <v>6</v>
      </c>
      <c r="B1126" s="8" t="s">
        <v>8558</v>
      </c>
      <c r="C1126" s="4" t="s">
        <v>8559</v>
      </c>
      <c r="D1126" s="5">
        <v>44907</v>
      </c>
      <c r="E1126" s="6" t="s">
        <v>4652</v>
      </c>
      <c r="F1126" s="7">
        <v>2336040</v>
      </c>
      <c r="G1126" s="6" t="s">
        <v>1366</v>
      </c>
      <c r="H1126" s="7">
        <v>245284</v>
      </c>
      <c r="I1126" s="11">
        <v>2090756</v>
      </c>
      <c r="J1126" s="132" t="s">
        <v>5229</v>
      </c>
      <c r="K1126" s="133"/>
      <c r="L1126" t="str">
        <f t="shared" si="52"/>
        <v>55309</v>
      </c>
      <c r="M1126">
        <f t="shared" si="53"/>
        <v>55309</v>
      </c>
      <c r="N1126" s="37">
        <f t="shared" si="54"/>
        <v>2336040</v>
      </c>
    </row>
    <row r="1127" spans="1:14" ht="37.6" x14ac:dyDescent="0.3">
      <c r="A1127" s="3">
        <v>6</v>
      </c>
      <c r="B1127" s="8" t="s">
        <v>8568</v>
      </c>
      <c r="C1127" s="4" t="s">
        <v>8569</v>
      </c>
      <c r="D1127" s="5">
        <v>44902</v>
      </c>
      <c r="E1127" s="6" t="s">
        <v>4652</v>
      </c>
      <c r="F1127" s="7">
        <v>7008120</v>
      </c>
      <c r="G1127" s="6" t="s">
        <v>1366</v>
      </c>
      <c r="H1127" s="7">
        <v>735853</v>
      </c>
      <c r="I1127" s="11">
        <v>6272267</v>
      </c>
      <c r="J1127" s="132" t="s">
        <v>1093</v>
      </c>
      <c r="K1127" s="133"/>
      <c r="L1127" t="str">
        <f t="shared" si="52"/>
        <v>54533</v>
      </c>
      <c r="M1127">
        <f t="shared" si="53"/>
        <v>54533</v>
      </c>
      <c r="N1127" s="37">
        <f t="shared" si="54"/>
        <v>7008120</v>
      </c>
    </row>
    <row r="1128" spans="1:14" ht="37.6" x14ac:dyDescent="0.3">
      <c r="A1128" s="3">
        <v>6</v>
      </c>
      <c r="B1128" s="8" t="s">
        <v>8576</v>
      </c>
      <c r="C1128" s="4" t="s">
        <v>8577</v>
      </c>
      <c r="D1128" s="5">
        <v>44897</v>
      </c>
      <c r="E1128" s="6" t="s">
        <v>4652</v>
      </c>
      <c r="F1128" s="7">
        <v>1168020</v>
      </c>
      <c r="G1128" s="6" t="s">
        <v>1366</v>
      </c>
      <c r="H1128" s="7">
        <v>122642</v>
      </c>
      <c r="I1128" s="11">
        <v>1045378</v>
      </c>
      <c r="J1128" s="132" t="s">
        <v>1102</v>
      </c>
      <c r="K1128" s="133"/>
      <c r="L1128" t="str">
        <f t="shared" si="52"/>
        <v>54220</v>
      </c>
      <c r="M1128">
        <f t="shared" si="53"/>
        <v>54220</v>
      </c>
      <c r="N1128" s="37">
        <f t="shared" si="54"/>
        <v>1168020</v>
      </c>
    </row>
    <row r="1129" spans="1:14" ht="37.6" x14ac:dyDescent="0.3">
      <c r="A1129" s="3">
        <v>6</v>
      </c>
      <c r="B1129" s="8" t="s">
        <v>8594</v>
      </c>
      <c r="C1129" s="4" t="s">
        <v>8595</v>
      </c>
      <c r="D1129" s="5">
        <v>44910</v>
      </c>
      <c r="E1129" s="6" t="s">
        <v>1121</v>
      </c>
      <c r="F1129" s="7">
        <v>751162</v>
      </c>
      <c r="G1129" s="6" t="s">
        <v>1366</v>
      </c>
      <c r="H1129" s="7">
        <v>78872</v>
      </c>
      <c r="I1129" s="11">
        <v>672290</v>
      </c>
      <c r="J1129" s="132" t="s">
        <v>1122</v>
      </c>
      <c r="K1129" s="133"/>
      <c r="L1129" t="str">
        <f t="shared" si="52"/>
        <v>55880</v>
      </c>
      <c r="M1129">
        <f t="shared" si="53"/>
        <v>55880</v>
      </c>
      <c r="N1129" s="37">
        <f t="shared" si="54"/>
        <v>751162</v>
      </c>
    </row>
    <row r="1130" spans="1:14" x14ac:dyDescent="0.3">
      <c r="A1130" s="3">
        <v>6</v>
      </c>
      <c r="B1130" s="134" t="s">
        <v>8614</v>
      </c>
      <c r="C1130" s="4" t="s">
        <v>8615</v>
      </c>
      <c r="D1130" s="5">
        <v>44902</v>
      </c>
      <c r="E1130" s="6" t="s">
        <v>66</v>
      </c>
      <c r="F1130" s="7">
        <v>1190700</v>
      </c>
      <c r="G1130" s="6" t="s">
        <v>1366</v>
      </c>
      <c r="H1130" s="7">
        <v>125024</v>
      </c>
      <c r="I1130" s="136">
        <v>3156432</v>
      </c>
      <c r="J1130" s="138" t="s">
        <v>1261</v>
      </c>
      <c r="K1130" s="139"/>
      <c r="L1130" t="str">
        <f t="shared" si="52"/>
        <v>54483</v>
      </c>
      <c r="M1130">
        <f t="shared" si="53"/>
        <v>54483</v>
      </c>
      <c r="N1130" s="37">
        <f t="shared" si="54"/>
        <v>1190700</v>
      </c>
    </row>
    <row r="1131" spans="1:14" x14ac:dyDescent="0.3">
      <c r="A1131" s="3">
        <v>6</v>
      </c>
      <c r="B1131" s="135"/>
      <c r="C1131" s="4" t="s">
        <v>8616</v>
      </c>
      <c r="D1131" s="5">
        <v>44901</v>
      </c>
      <c r="E1131" s="6" t="s">
        <v>66</v>
      </c>
      <c r="F1131" s="7">
        <v>2336040</v>
      </c>
      <c r="G1131" s="6" t="s">
        <v>1366</v>
      </c>
      <c r="H1131" s="7">
        <v>245284</v>
      </c>
      <c r="I1131" s="137"/>
      <c r="J1131" s="140"/>
      <c r="K1131" s="141"/>
      <c r="L1131" t="str">
        <f t="shared" si="52"/>
        <v>54427</v>
      </c>
      <c r="M1131">
        <f t="shared" si="53"/>
        <v>54427</v>
      </c>
      <c r="N1131" s="37">
        <f t="shared" si="54"/>
        <v>2336040</v>
      </c>
    </row>
    <row r="1132" spans="1:14" ht="25.05" x14ac:dyDescent="0.3">
      <c r="A1132" s="3">
        <v>6</v>
      </c>
      <c r="B1132" s="134" t="s">
        <v>8626</v>
      </c>
      <c r="C1132" s="4" t="s">
        <v>8627</v>
      </c>
      <c r="D1132" s="5">
        <v>44922</v>
      </c>
      <c r="E1132" s="6" t="s">
        <v>1286</v>
      </c>
      <c r="F1132" s="7">
        <v>934416</v>
      </c>
      <c r="G1132" s="6" t="s">
        <v>1366</v>
      </c>
      <c r="H1132" s="7">
        <v>98114</v>
      </c>
      <c r="I1132" s="136">
        <v>2935178</v>
      </c>
      <c r="J1132" s="138" t="s">
        <v>1287</v>
      </c>
      <c r="K1132" s="139"/>
      <c r="L1132" t="str">
        <f t="shared" si="52"/>
        <v>56958</v>
      </c>
      <c r="M1132">
        <f t="shared" si="53"/>
        <v>56958</v>
      </c>
      <c r="N1132" s="37">
        <f t="shared" si="54"/>
        <v>934416</v>
      </c>
    </row>
    <row r="1133" spans="1:14" ht="25.05" x14ac:dyDescent="0.3">
      <c r="A1133" s="3">
        <v>6</v>
      </c>
      <c r="B1133" s="142"/>
      <c r="C1133" s="4" t="s">
        <v>8628</v>
      </c>
      <c r="D1133" s="5">
        <v>44922</v>
      </c>
      <c r="E1133" s="6" t="s">
        <v>1286</v>
      </c>
      <c r="F1133" s="7">
        <v>934416</v>
      </c>
      <c r="G1133" s="6" t="s">
        <v>1366</v>
      </c>
      <c r="H1133" s="7">
        <v>98114</v>
      </c>
      <c r="I1133" s="143"/>
      <c r="J1133" s="144"/>
      <c r="K1133" s="145"/>
      <c r="L1133" t="str">
        <f t="shared" si="52"/>
        <v>56961</v>
      </c>
      <c r="M1133">
        <f t="shared" si="53"/>
        <v>56961</v>
      </c>
      <c r="N1133" s="37">
        <f t="shared" si="54"/>
        <v>934416</v>
      </c>
    </row>
    <row r="1134" spans="1:14" ht="25.05" x14ac:dyDescent="0.3">
      <c r="A1134" s="3">
        <v>6</v>
      </c>
      <c r="B1134" s="142"/>
      <c r="C1134" s="4" t="s">
        <v>8629</v>
      </c>
      <c r="D1134" s="5">
        <v>44922</v>
      </c>
      <c r="E1134" s="6" t="s">
        <v>1286</v>
      </c>
      <c r="F1134" s="7">
        <v>476280</v>
      </c>
      <c r="G1134" s="6" t="s">
        <v>1366</v>
      </c>
      <c r="H1134" s="7">
        <v>50009</v>
      </c>
      <c r="I1134" s="143"/>
      <c r="J1134" s="144"/>
      <c r="K1134" s="145"/>
      <c r="L1134" t="str">
        <f t="shared" si="52"/>
        <v>56957</v>
      </c>
      <c r="M1134">
        <f t="shared" si="53"/>
        <v>56957</v>
      </c>
      <c r="N1134" s="37">
        <f t="shared" si="54"/>
        <v>476280</v>
      </c>
    </row>
    <row r="1135" spans="1:14" ht="25.05" x14ac:dyDescent="0.3">
      <c r="A1135" s="3">
        <v>6</v>
      </c>
      <c r="B1135" s="135"/>
      <c r="C1135" s="4" t="s">
        <v>8630</v>
      </c>
      <c r="D1135" s="5">
        <v>44922</v>
      </c>
      <c r="E1135" s="6" t="s">
        <v>1286</v>
      </c>
      <c r="F1135" s="7">
        <v>934416</v>
      </c>
      <c r="G1135" s="6" t="s">
        <v>1366</v>
      </c>
      <c r="H1135" s="7">
        <v>98114</v>
      </c>
      <c r="I1135" s="137"/>
      <c r="J1135" s="140"/>
      <c r="K1135" s="141"/>
      <c r="L1135" t="str">
        <f t="shared" si="52"/>
        <v>56962</v>
      </c>
      <c r="M1135">
        <f t="shared" si="53"/>
        <v>56962</v>
      </c>
      <c r="N1135" s="37">
        <f t="shared" si="54"/>
        <v>934416</v>
      </c>
    </row>
    <row r="1136" spans="1:14" ht="25.05" x14ac:dyDescent="0.3">
      <c r="A1136" s="3">
        <v>6</v>
      </c>
      <c r="B1136" s="134" t="s">
        <v>8631</v>
      </c>
      <c r="C1136" s="4" t="s">
        <v>8632</v>
      </c>
      <c r="D1136" s="5">
        <v>44900</v>
      </c>
      <c r="E1136" s="6" t="s">
        <v>1286</v>
      </c>
      <c r="F1136" s="7">
        <v>1168020</v>
      </c>
      <c r="G1136" s="6" t="s">
        <v>1366</v>
      </c>
      <c r="H1136" s="7">
        <v>122642</v>
      </c>
      <c r="I1136" s="136">
        <v>5968803</v>
      </c>
      <c r="J1136" s="138" t="s">
        <v>1287</v>
      </c>
      <c r="K1136" s="139"/>
      <c r="L1136" t="str">
        <f t="shared" si="52"/>
        <v>54358</v>
      </c>
      <c r="M1136">
        <f t="shared" si="53"/>
        <v>54358</v>
      </c>
      <c r="N1136" s="37">
        <f t="shared" si="54"/>
        <v>1168020</v>
      </c>
    </row>
    <row r="1137" spans="1:14" ht="25.05" x14ac:dyDescent="0.3">
      <c r="A1137" s="3">
        <v>6</v>
      </c>
      <c r="B1137" s="142"/>
      <c r="C1137" s="4" t="s">
        <v>8633</v>
      </c>
      <c r="D1137" s="5">
        <v>44900</v>
      </c>
      <c r="E1137" s="6" t="s">
        <v>1286</v>
      </c>
      <c r="F1137" s="7">
        <v>1401624</v>
      </c>
      <c r="G1137" s="6" t="s">
        <v>1366</v>
      </c>
      <c r="H1137" s="7">
        <v>147171</v>
      </c>
      <c r="I1137" s="143"/>
      <c r="J1137" s="144"/>
      <c r="K1137" s="145"/>
      <c r="L1137" t="str">
        <f t="shared" si="52"/>
        <v>54357</v>
      </c>
      <c r="M1137">
        <f t="shared" si="53"/>
        <v>54357</v>
      </c>
      <c r="N1137" s="37">
        <f t="shared" si="54"/>
        <v>1401624</v>
      </c>
    </row>
    <row r="1138" spans="1:14" ht="25.05" x14ac:dyDescent="0.3">
      <c r="A1138" s="3">
        <v>6</v>
      </c>
      <c r="B1138" s="142"/>
      <c r="C1138" s="4" t="s">
        <v>8634</v>
      </c>
      <c r="D1138" s="5">
        <v>44900</v>
      </c>
      <c r="E1138" s="6" t="s">
        <v>1286</v>
      </c>
      <c r="F1138" s="7">
        <v>595350</v>
      </c>
      <c r="G1138" s="6" t="s">
        <v>1366</v>
      </c>
      <c r="H1138" s="7">
        <v>62512</v>
      </c>
      <c r="I1138" s="143"/>
      <c r="J1138" s="144"/>
      <c r="K1138" s="145"/>
      <c r="L1138" t="str">
        <f t="shared" si="52"/>
        <v>54360</v>
      </c>
      <c r="M1138">
        <f t="shared" si="53"/>
        <v>54360</v>
      </c>
      <c r="N1138" s="37">
        <f t="shared" si="54"/>
        <v>595350</v>
      </c>
    </row>
    <row r="1139" spans="1:14" ht="25.05" x14ac:dyDescent="0.3">
      <c r="A1139" s="3">
        <v>6</v>
      </c>
      <c r="B1139" s="142"/>
      <c r="C1139" s="4" t="s">
        <v>8635</v>
      </c>
      <c r="D1139" s="5">
        <v>44900</v>
      </c>
      <c r="E1139" s="6" t="s">
        <v>1286</v>
      </c>
      <c r="F1139" s="7">
        <v>1168020</v>
      </c>
      <c r="G1139" s="6" t="s">
        <v>1366</v>
      </c>
      <c r="H1139" s="7">
        <v>122642</v>
      </c>
      <c r="I1139" s="143"/>
      <c r="J1139" s="144"/>
      <c r="K1139" s="145"/>
      <c r="L1139" t="str">
        <f t="shared" si="52"/>
        <v>54356</v>
      </c>
      <c r="M1139">
        <f t="shared" si="53"/>
        <v>54356</v>
      </c>
      <c r="N1139" s="37">
        <f t="shared" si="54"/>
        <v>1168020</v>
      </c>
    </row>
    <row r="1140" spans="1:14" ht="25.05" x14ac:dyDescent="0.3">
      <c r="A1140" s="3">
        <v>6</v>
      </c>
      <c r="B1140" s="142"/>
      <c r="C1140" s="4" t="s">
        <v>8636</v>
      </c>
      <c r="D1140" s="5">
        <v>44900</v>
      </c>
      <c r="E1140" s="6" t="s">
        <v>1286</v>
      </c>
      <c r="F1140" s="7">
        <v>1168020</v>
      </c>
      <c r="G1140" s="6" t="s">
        <v>1366</v>
      </c>
      <c r="H1140" s="7">
        <v>122642</v>
      </c>
      <c r="I1140" s="143"/>
      <c r="J1140" s="144"/>
      <c r="K1140" s="145"/>
      <c r="L1140" t="str">
        <f t="shared" si="52"/>
        <v>54359</v>
      </c>
      <c r="M1140">
        <f t="shared" si="53"/>
        <v>54359</v>
      </c>
      <c r="N1140" s="37">
        <f t="shared" si="54"/>
        <v>1168020</v>
      </c>
    </row>
    <row r="1141" spans="1:14" ht="25.05" x14ac:dyDescent="0.3">
      <c r="A1141" s="3">
        <v>6</v>
      </c>
      <c r="B1141" s="135"/>
      <c r="C1141" s="4" t="s">
        <v>8637</v>
      </c>
      <c r="D1141" s="5">
        <v>44900</v>
      </c>
      <c r="E1141" s="6" t="s">
        <v>1286</v>
      </c>
      <c r="F1141" s="7">
        <v>1168020</v>
      </c>
      <c r="G1141" s="6" t="s">
        <v>1366</v>
      </c>
      <c r="H1141" s="7">
        <v>122642</v>
      </c>
      <c r="I1141" s="137"/>
      <c r="J1141" s="140"/>
      <c r="K1141" s="141"/>
      <c r="L1141" t="str">
        <f t="shared" si="52"/>
        <v>54368</v>
      </c>
      <c r="M1141">
        <f t="shared" si="53"/>
        <v>54368</v>
      </c>
      <c r="N1141" s="37">
        <f t="shared" si="54"/>
        <v>1168020</v>
      </c>
    </row>
    <row r="1142" spans="1:14" x14ac:dyDescent="0.3">
      <c r="A1142" s="3">
        <v>7</v>
      </c>
      <c r="B1142" s="134" t="s">
        <v>10217</v>
      </c>
      <c r="C1142" s="4" t="s">
        <v>10218</v>
      </c>
      <c r="D1142" s="5">
        <v>44737</v>
      </c>
      <c r="E1142" s="6" t="s">
        <v>2646</v>
      </c>
      <c r="F1142" s="7">
        <v>1496355</v>
      </c>
      <c r="G1142" s="6" t="s">
        <v>17</v>
      </c>
      <c r="H1142" s="7">
        <v>157117</v>
      </c>
      <c r="I1142" s="136">
        <v>3776056</v>
      </c>
      <c r="J1142" s="138" t="s">
        <v>48</v>
      </c>
      <c r="K1142" s="139"/>
      <c r="L1142" t="str">
        <f t="shared" si="52"/>
        <v>20481</v>
      </c>
      <c r="M1142">
        <f t="shared" si="53"/>
        <v>20481</v>
      </c>
      <c r="N1142" s="37">
        <f t="shared" si="54"/>
        <v>1496355</v>
      </c>
    </row>
    <row r="1143" spans="1:14" x14ac:dyDescent="0.3">
      <c r="A1143" s="3">
        <v>7</v>
      </c>
      <c r="B1143" s="142"/>
      <c r="C1143" s="4" t="s">
        <v>10219</v>
      </c>
      <c r="D1143" s="5">
        <v>44729</v>
      </c>
      <c r="E1143" s="6" t="s">
        <v>2646</v>
      </c>
      <c r="F1143" s="7">
        <v>325179</v>
      </c>
      <c r="G1143" s="6" t="s">
        <v>17</v>
      </c>
      <c r="H1143" s="7">
        <v>34144</v>
      </c>
      <c r="I1143" s="143"/>
      <c r="J1143" s="144"/>
      <c r="K1143" s="145"/>
      <c r="L1143" t="str">
        <f t="shared" si="52"/>
        <v>18288</v>
      </c>
      <c r="M1143">
        <f t="shared" si="53"/>
        <v>18288</v>
      </c>
      <c r="N1143" s="37">
        <f t="shared" si="54"/>
        <v>325179</v>
      </c>
    </row>
    <row r="1144" spans="1:14" x14ac:dyDescent="0.3">
      <c r="A1144" s="3">
        <v>7</v>
      </c>
      <c r="B1144" s="142"/>
      <c r="C1144" s="4" t="s">
        <v>10220</v>
      </c>
      <c r="D1144" s="5">
        <v>44742</v>
      </c>
      <c r="E1144" s="6" t="s">
        <v>2646</v>
      </c>
      <c r="F1144" s="7">
        <v>1641168</v>
      </c>
      <c r="G1144" s="6" t="s">
        <v>17</v>
      </c>
      <c r="H1144" s="7">
        <v>172323</v>
      </c>
      <c r="I1144" s="143"/>
      <c r="J1144" s="144"/>
      <c r="K1144" s="145"/>
      <c r="L1144" t="str">
        <f t="shared" si="52"/>
        <v>21734</v>
      </c>
      <c r="M1144">
        <f t="shared" si="53"/>
        <v>21734</v>
      </c>
      <c r="N1144" s="37">
        <f t="shared" si="54"/>
        <v>1641168</v>
      </c>
    </row>
    <row r="1145" spans="1:14" x14ac:dyDescent="0.3">
      <c r="A1145" s="3">
        <v>7</v>
      </c>
      <c r="B1145" s="135"/>
      <c r="C1145" s="4" t="s">
        <v>10221</v>
      </c>
      <c r="D1145" s="5">
        <v>44742</v>
      </c>
      <c r="E1145" s="6" t="s">
        <v>2646</v>
      </c>
      <c r="F1145" s="7">
        <v>756355</v>
      </c>
      <c r="G1145" s="6" t="s">
        <v>17</v>
      </c>
      <c r="H1145" s="7">
        <v>79417</v>
      </c>
      <c r="I1145" s="137"/>
      <c r="J1145" s="140"/>
      <c r="K1145" s="141"/>
      <c r="L1145" t="str">
        <f t="shared" si="52"/>
        <v>21736</v>
      </c>
      <c r="M1145">
        <f t="shared" si="53"/>
        <v>21736</v>
      </c>
      <c r="N1145" s="37">
        <f t="shared" si="54"/>
        <v>756355</v>
      </c>
    </row>
    <row r="1146" spans="1:14" x14ac:dyDescent="0.3">
      <c r="A1146" s="3">
        <v>7</v>
      </c>
      <c r="B1146" s="134" t="s">
        <v>10222</v>
      </c>
      <c r="C1146" s="4" t="s">
        <v>10223</v>
      </c>
      <c r="D1146" s="5">
        <v>44754</v>
      </c>
      <c r="E1146" s="6" t="s">
        <v>2646</v>
      </c>
      <c r="F1146" s="7">
        <v>949511</v>
      </c>
      <c r="G1146" s="6" t="s">
        <v>17</v>
      </c>
      <c r="H1146" s="7">
        <v>99699</v>
      </c>
      <c r="I1146" s="136">
        <v>15603349</v>
      </c>
      <c r="J1146" s="138" t="s">
        <v>48</v>
      </c>
      <c r="K1146" s="139"/>
      <c r="L1146" t="str">
        <f t="shared" si="52"/>
        <v>24300</v>
      </c>
      <c r="M1146">
        <f t="shared" si="53"/>
        <v>24300</v>
      </c>
      <c r="N1146" s="37">
        <f t="shared" si="54"/>
        <v>949511</v>
      </c>
    </row>
    <row r="1147" spans="1:14" x14ac:dyDescent="0.3">
      <c r="A1147" s="3">
        <v>7</v>
      </c>
      <c r="B1147" s="142"/>
      <c r="C1147" s="4" t="s">
        <v>10224</v>
      </c>
      <c r="D1147" s="5">
        <v>44743</v>
      </c>
      <c r="E1147" s="6" t="s">
        <v>2646</v>
      </c>
      <c r="F1147" s="7">
        <v>1513652</v>
      </c>
      <c r="G1147" s="6" t="s">
        <v>17</v>
      </c>
      <c r="H1147" s="7">
        <v>158933</v>
      </c>
      <c r="I1147" s="143"/>
      <c r="J1147" s="144"/>
      <c r="K1147" s="145"/>
      <c r="L1147" t="str">
        <f t="shared" si="52"/>
        <v>21906</v>
      </c>
      <c r="M1147">
        <f t="shared" si="53"/>
        <v>21906</v>
      </c>
      <c r="N1147" s="37">
        <f t="shared" si="54"/>
        <v>1513652</v>
      </c>
    </row>
    <row r="1148" spans="1:14" x14ac:dyDescent="0.3">
      <c r="A1148" s="3">
        <v>7</v>
      </c>
      <c r="B1148" s="142"/>
      <c r="C1148" s="4" t="s">
        <v>10225</v>
      </c>
      <c r="D1148" s="5">
        <v>44743</v>
      </c>
      <c r="E1148" s="6" t="s">
        <v>2646</v>
      </c>
      <c r="F1148" s="7">
        <v>708893</v>
      </c>
      <c r="G1148" s="6" t="s">
        <v>17</v>
      </c>
      <c r="H1148" s="7">
        <v>74434</v>
      </c>
      <c r="I1148" s="143"/>
      <c r="J1148" s="144"/>
      <c r="K1148" s="145"/>
      <c r="L1148" t="str">
        <f t="shared" si="52"/>
        <v>21933</v>
      </c>
      <c r="M1148">
        <f t="shared" si="53"/>
        <v>21933</v>
      </c>
      <c r="N1148" s="37">
        <f t="shared" si="54"/>
        <v>708893</v>
      </c>
    </row>
    <row r="1149" spans="1:14" x14ac:dyDescent="0.3">
      <c r="A1149" s="3">
        <v>7</v>
      </c>
      <c r="B1149" s="142"/>
      <c r="C1149" s="4" t="s">
        <v>10226</v>
      </c>
      <c r="D1149" s="5">
        <v>44747</v>
      </c>
      <c r="E1149" s="6" t="s">
        <v>2646</v>
      </c>
      <c r="F1149" s="7">
        <v>994002</v>
      </c>
      <c r="G1149" s="6" t="s">
        <v>17</v>
      </c>
      <c r="H1149" s="7">
        <v>104370</v>
      </c>
      <c r="I1149" s="143"/>
      <c r="J1149" s="144"/>
      <c r="K1149" s="145"/>
      <c r="L1149" t="str">
        <f t="shared" si="52"/>
        <v>22989</v>
      </c>
      <c r="M1149">
        <f t="shared" si="53"/>
        <v>22989</v>
      </c>
      <c r="N1149" s="37">
        <f t="shared" si="54"/>
        <v>994002</v>
      </c>
    </row>
    <row r="1150" spans="1:14" x14ac:dyDescent="0.3">
      <c r="A1150" s="3">
        <v>7</v>
      </c>
      <c r="B1150" s="142"/>
      <c r="C1150" s="4" t="s">
        <v>10227</v>
      </c>
      <c r="D1150" s="5">
        <v>44754</v>
      </c>
      <c r="E1150" s="6" t="s">
        <v>2646</v>
      </c>
      <c r="F1150" s="7">
        <v>599713</v>
      </c>
      <c r="G1150" s="6" t="s">
        <v>17</v>
      </c>
      <c r="H1150" s="7">
        <v>62970</v>
      </c>
      <c r="I1150" s="143"/>
      <c r="J1150" s="144"/>
      <c r="K1150" s="145"/>
      <c r="L1150" t="str">
        <f t="shared" si="52"/>
        <v>24306</v>
      </c>
      <c r="M1150">
        <f t="shared" si="53"/>
        <v>24306</v>
      </c>
      <c r="N1150" s="37">
        <f t="shared" si="54"/>
        <v>599713</v>
      </c>
    </row>
    <row r="1151" spans="1:14" x14ac:dyDescent="0.3">
      <c r="A1151" s="3">
        <v>7</v>
      </c>
      <c r="B1151" s="142"/>
      <c r="C1151" s="4" t="s">
        <v>10228</v>
      </c>
      <c r="D1151" s="5">
        <v>44764</v>
      </c>
      <c r="E1151" s="6" t="s">
        <v>2646</v>
      </c>
      <c r="F1151" s="7">
        <v>870696</v>
      </c>
      <c r="G1151" s="6" t="s">
        <v>17</v>
      </c>
      <c r="H1151" s="7">
        <v>91423</v>
      </c>
      <c r="I1151" s="143"/>
      <c r="J1151" s="144"/>
      <c r="K1151" s="145"/>
      <c r="L1151" t="str">
        <f t="shared" si="52"/>
        <v>26850</v>
      </c>
      <c r="M1151">
        <f t="shared" si="53"/>
        <v>26850</v>
      </c>
      <c r="N1151" s="37">
        <f t="shared" si="54"/>
        <v>870696</v>
      </c>
    </row>
    <row r="1152" spans="1:14" x14ac:dyDescent="0.3">
      <c r="A1152" s="3">
        <v>7</v>
      </c>
      <c r="B1152" s="142"/>
      <c r="C1152" s="4" t="s">
        <v>10229</v>
      </c>
      <c r="D1152" s="5">
        <v>44765</v>
      </c>
      <c r="E1152" s="6" t="s">
        <v>2646</v>
      </c>
      <c r="F1152" s="7">
        <v>868727</v>
      </c>
      <c r="G1152" s="6" t="s">
        <v>17</v>
      </c>
      <c r="H1152" s="7">
        <v>91216</v>
      </c>
      <c r="I1152" s="143"/>
      <c r="J1152" s="144"/>
      <c r="K1152" s="145"/>
      <c r="L1152" t="str">
        <f t="shared" si="52"/>
        <v>27072</v>
      </c>
      <c r="M1152">
        <f t="shared" si="53"/>
        <v>27072</v>
      </c>
      <c r="N1152" s="37">
        <f t="shared" si="54"/>
        <v>868727</v>
      </c>
    </row>
    <row r="1153" spans="1:14" x14ac:dyDescent="0.3">
      <c r="A1153" s="3">
        <v>7</v>
      </c>
      <c r="B1153" s="142"/>
      <c r="C1153" s="4" t="s">
        <v>10230</v>
      </c>
      <c r="D1153" s="5">
        <v>44744</v>
      </c>
      <c r="E1153" s="6" t="s">
        <v>2646</v>
      </c>
      <c r="F1153" s="7">
        <v>1108612</v>
      </c>
      <c r="G1153" s="6" t="s">
        <v>17</v>
      </c>
      <c r="H1153" s="7">
        <v>116404</v>
      </c>
      <c r="I1153" s="143"/>
      <c r="J1153" s="144"/>
      <c r="K1153" s="145"/>
      <c r="L1153" t="str">
        <f t="shared" si="52"/>
        <v>21968</v>
      </c>
      <c r="M1153">
        <f t="shared" si="53"/>
        <v>21968</v>
      </c>
      <c r="N1153" s="37">
        <f t="shared" si="54"/>
        <v>1108612</v>
      </c>
    </row>
    <row r="1154" spans="1:14" x14ac:dyDescent="0.3">
      <c r="A1154" s="3">
        <v>7</v>
      </c>
      <c r="B1154" s="142"/>
      <c r="C1154" s="4" t="s">
        <v>10231</v>
      </c>
      <c r="D1154" s="5">
        <v>44768</v>
      </c>
      <c r="E1154" s="6" t="s">
        <v>2646</v>
      </c>
      <c r="F1154" s="7">
        <v>1711454</v>
      </c>
      <c r="G1154" s="6" t="s">
        <v>17</v>
      </c>
      <c r="H1154" s="7">
        <v>179703</v>
      </c>
      <c r="I1154" s="143"/>
      <c r="J1154" s="144"/>
      <c r="K1154" s="145"/>
      <c r="L1154" t="str">
        <f t="shared" si="52"/>
        <v>27370</v>
      </c>
      <c r="M1154">
        <f t="shared" si="53"/>
        <v>27370</v>
      </c>
      <c r="N1154" s="37">
        <f t="shared" si="54"/>
        <v>1711454</v>
      </c>
    </row>
    <row r="1155" spans="1:14" x14ac:dyDescent="0.3">
      <c r="A1155" s="3">
        <v>7</v>
      </c>
      <c r="B1155" s="142"/>
      <c r="C1155" s="4" t="s">
        <v>10232</v>
      </c>
      <c r="D1155" s="5">
        <v>44744</v>
      </c>
      <c r="E1155" s="6" t="s">
        <v>2646</v>
      </c>
      <c r="F1155" s="7">
        <v>922924</v>
      </c>
      <c r="G1155" s="6" t="s">
        <v>17</v>
      </c>
      <c r="H1155" s="7">
        <v>96907</v>
      </c>
      <c r="I1155" s="143"/>
      <c r="J1155" s="144"/>
      <c r="K1155" s="145"/>
      <c r="L1155" t="str">
        <f t="shared" si="52"/>
        <v>22006</v>
      </c>
      <c r="M1155">
        <f t="shared" si="53"/>
        <v>22006</v>
      </c>
      <c r="N1155" s="37">
        <f t="shared" si="54"/>
        <v>922924</v>
      </c>
    </row>
    <row r="1156" spans="1:14" x14ac:dyDescent="0.3">
      <c r="A1156" s="3">
        <v>7</v>
      </c>
      <c r="B1156" s="142"/>
      <c r="C1156" s="4" t="s">
        <v>10233</v>
      </c>
      <c r="D1156" s="5">
        <v>44754</v>
      </c>
      <c r="E1156" s="6" t="s">
        <v>2646</v>
      </c>
      <c r="F1156" s="7">
        <v>1981297</v>
      </c>
      <c r="G1156" s="6" t="s">
        <v>17</v>
      </c>
      <c r="H1156" s="7">
        <v>208036</v>
      </c>
      <c r="I1156" s="143"/>
      <c r="J1156" s="144"/>
      <c r="K1156" s="145"/>
      <c r="L1156" t="str">
        <f t="shared" si="52"/>
        <v>24344</v>
      </c>
      <c r="M1156">
        <f t="shared" si="53"/>
        <v>24344</v>
      </c>
      <c r="N1156" s="37">
        <f t="shared" si="54"/>
        <v>1981297</v>
      </c>
    </row>
    <row r="1157" spans="1:14" x14ac:dyDescent="0.3">
      <c r="A1157" s="3">
        <v>7</v>
      </c>
      <c r="B1157" s="142"/>
      <c r="C1157" s="4" t="s">
        <v>10234</v>
      </c>
      <c r="D1157" s="5">
        <v>44765</v>
      </c>
      <c r="E1157" s="6" t="s">
        <v>2646</v>
      </c>
      <c r="F1157" s="7">
        <v>1593985</v>
      </c>
      <c r="G1157" s="6" t="s">
        <v>17</v>
      </c>
      <c r="H1157" s="7">
        <v>167368</v>
      </c>
      <c r="I1157" s="143"/>
      <c r="J1157" s="144"/>
      <c r="K1157" s="145"/>
      <c r="L1157" t="str">
        <f t="shared" si="52"/>
        <v>27269</v>
      </c>
      <c r="M1157">
        <f t="shared" si="53"/>
        <v>27269</v>
      </c>
      <c r="N1157" s="37">
        <f t="shared" si="54"/>
        <v>1593985</v>
      </c>
    </row>
    <row r="1158" spans="1:14" x14ac:dyDescent="0.3">
      <c r="A1158" s="3">
        <v>7</v>
      </c>
      <c r="B1158" s="142"/>
      <c r="C1158" s="4" t="s">
        <v>10235</v>
      </c>
      <c r="D1158" s="5">
        <v>44760</v>
      </c>
      <c r="E1158" s="6" t="s">
        <v>2646</v>
      </c>
      <c r="F1158" s="7">
        <v>2389009</v>
      </c>
      <c r="G1158" s="6" t="s">
        <v>17</v>
      </c>
      <c r="H1158" s="7">
        <v>250846</v>
      </c>
      <c r="I1158" s="143"/>
      <c r="J1158" s="144"/>
      <c r="K1158" s="145"/>
      <c r="L1158" t="str">
        <f t="shared" si="52"/>
        <v>25957</v>
      </c>
      <c r="M1158">
        <f t="shared" si="53"/>
        <v>25957</v>
      </c>
      <c r="N1158" s="37">
        <f t="shared" si="54"/>
        <v>2389009</v>
      </c>
    </row>
    <row r="1159" spans="1:14" x14ac:dyDescent="0.3">
      <c r="A1159" s="3">
        <v>7</v>
      </c>
      <c r="B1159" s="142"/>
      <c r="C1159" s="4" t="s">
        <v>10236</v>
      </c>
      <c r="D1159" s="5">
        <v>44747</v>
      </c>
      <c r="E1159" s="6" t="s">
        <v>2646</v>
      </c>
      <c r="F1159" s="7">
        <v>597744</v>
      </c>
      <c r="G1159" s="6" t="s">
        <v>17</v>
      </c>
      <c r="H1159" s="7">
        <v>62763</v>
      </c>
      <c r="I1159" s="143"/>
      <c r="J1159" s="144"/>
      <c r="K1159" s="145"/>
      <c r="L1159" t="str">
        <f t="shared" ref="L1159:L1222" si="55">+RIGHT(C1159,5)</f>
        <v>22985</v>
      </c>
      <c r="M1159">
        <f t="shared" ref="M1159:M1222" si="56">+L1159*1</f>
        <v>22985</v>
      </c>
      <c r="N1159" s="37">
        <f t="shared" ref="N1159:N1222" si="57">+F1159</f>
        <v>597744</v>
      </c>
    </row>
    <row r="1160" spans="1:14" x14ac:dyDescent="0.3">
      <c r="A1160" s="3">
        <v>7</v>
      </c>
      <c r="B1160" s="135"/>
      <c r="C1160" s="4" t="s">
        <v>10237</v>
      </c>
      <c r="D1160" s="5">
        <v>44747</v>
      </c>
      <c r="E1160" s="6" t="s">
        <v>2646</v>
      </c>
      <c r="F1160" s="7">
        <v>623690</v>
      </c>
      <c r="G1160" s="6" t="s">
        <v>17</v>
      </c>
      <c r="H1160" s="7">
        <v>65487</v>
      </c>
      <c r="I1160" s="137"/>
      <c r="J1160" s="140"/>
      <c r="K1160" s="141"/>
      <c r="L1160" t="str">
        <f t="shared" si="55"/>
        <v>23048</v>
      </c>
      <c r="M1160">
        <f t="shared" si="56"/>
        <v>23048</v>
      </c>
      <c r="N1160" s="37">
        <f t="shared" si="57"/>
        <v>623690</v>
      </c>
    </row>
    <row r="1161" spans="1:14" x14ac:dyDescent="0.3">
      <c r="A1161" s="3">
        <v>7</v>
      </c>
      <c r="B1161" s="134" t="s">
        <v>10238</v>
      </c>
      <c r="C1161" s="4" t="s">
        <v>10239</v>
      </c>
      <c r="D1161" s="5">
        <v>44796</v>
      </c>
      <c r="E1161" s="6" t="s">
        <v>2646</v>
      </c>
      <c r="F1161" s="7">
        <v>964532</v>
      </c>
      <c r="G1161" s="6" t="s">
        <v>17</v>
      </c>
      <c r="H1161" s="7">
        <v>101276</v>
      </c>
      <c r="I1161" s="136">
        <v>7455985</v>
      </c>
      <c r="J1161" s="138" t="s">
        <v>48</v>
      </c>
      <c r="K1161" s="139"/>
      <c r="L1161" t="str">
        <f t="shared" si="55"/>
        <v>34283</v>
      </c>
      <c r="M1161">
        <f t="shared" si="56"/>
        <v>34283</v>
      </c>
      <c r="N1161" s="37">
        <f t="shared" si="57"/>
        <v>964532</v>
      </c>
    </row>
    <row r="1162" spans="1:14" x14ac:dyDescent="0.3">
      <c r="A1162" s="3">
        <v>7</v>
      </c>
      <c r="B1162" s="142"/>
      <c r="C1162" s="4" t="s">
        <v>10240</v>
      </c>
      <c r="D1162" s="5">
        <v>44788</v>
      </c>
      <c r="E1162" s="6" t="s">
        <v>2646</v>
      </c>
      <c r="F1162" s="7">
        <v>4192268</v>
      </c>
      <c r="G1162" s="6" t="s">
        <v>17</v>
      </c>
      <c r="H1162" s="7">
        <v>440188</v>
      </c>
      <c r="I1162" s="143"/>
      <c r="J1162" s="144"/>
      <c r="K1162" s="145"/>
      <c r="L1162" t="str">
        <f t="shared" si="55"/>
        <v>31622</v>
      </c>
      <c r="M1162">
        <f t="shared" si="56"/>
        <v>31622</v>
      </c>
      <c r="N1162" s="37">
        <f t="shared" si="57"/>
        <v>4192268</v>
      </c>
    </row>
    <row r="1163" spans="1:14" x14ac:dyDescent="0.3">
      <c r="A1163" s="3">
        <v>7</v>
      </c>
      <c r="B1163" s="142"/>
      <c r="C1163" s="4" t="s">
        <v>10241</v>
      </c>
      <c r="D1163" s="5">
        <v>44803</v>
      </c>
      <c r="E1163" s="6" t="s">
        <v>2646</v>
      </c>
      <c r="F1163" s="7">
        <v>2836861</v>
      </c>
      <c r="G1163" s="6" t="s">
        <v>17</v>
      </c>
      <c r="H1163" s="7">
        <v>297871</v>
      </c>
      <c r="I1163" s="143"/>
      <c r="J1163" s="144"/>
      <c r="K1163" s="145"/>
      <c r="L1163" t="str">
        <f t="shared" si="55"/>
        <v>36428</v>
      </c>
      <c r="M1163">
        <f t="shared" si="56"/>
        <v>36428</v>
      </c>
      <c r="N1163" s="37">
        <f t="shared" si="57"/>
        <v>2836861</v>
      </c>
    </row>
    <row r="1164" spans="1:14" x14ac:dyDescent="0.3">
      <c r="A1164" s="3">
        <v>7</v>
      </c>
      <c r="B1164" s="135"/>
      <c r="C1164" s="4" t="s">
        <v>10242</v>
      </c>
      <c r="D1164" s="5">
        <v>44804</v>
      </c>
      <c r="E1164" s="6" t="s">
        <v>2646</v>
      </c>
      <c r="F1164" s="7">
        <v>337049</v>
      </c>
      <c r="G1164" s="6" t="s">
        <v>17</v>
      </c>
      <c r="H1164" s="7">
        <v>35390</v>
      </c>
      <c r="I1164" s="137"/>
      <c r="J1164" s="140"/>
      <c r="K1164" s="141"/>
      <c r="L1164" t="str">
        <f t="shared" si="55"/>
        <v>36581</v>
      </c>
      <c r="M1164">
        <f t="shared" si="56"/>
        <v>36581</v>
      </c>
      <c r="N1164" s="37">
        <f t="shared" si="57"/>
        <v>337049</v>
      </c>
    </row>
    <row r="1165" spans="1:14" x14ac:dyDescent="0.3">
      <c r="A1165" s="3">
        <v>7</v>
      </c>
      <c r="B1165" s="134" t="s">
        <v>10243</v>
      </c>
      <c r="C1165" s="4" t="s">
        <v>10244</v>
      </c>
      <c r="D1165" s="5">
        <v>44821</v>
      </c>
      <c r="E1165" s="6" t="s">
        <v>2646</v>
      </c>
      <c r="F1165" s="7">
        <v>239885</v>
      </c>
      <c r="G1165" s="6" t="s">
        <v>17</v>
      </c>
      <c r="H1165" s="7">
        <v>25188</v>
      </c>
      <c r="I1165" s="136">
        <v>5822156</v>
      </c>
      <c r="J1165" s="138" t="s">
        <v>48</v>
      </c>
      <c r="K1165" s="139"/>
      <c r="L1165" t="str">
        <f t="shared" si="55"/>
        <v>42042</v>
      </c>
      <c r="M1165">
        <f t="shared" si="56"/>
        <v>42042</v>
      </c>
      <c r="N1165" s="37">
        <f t="shared" si="57"/>
        <v>239885</v>
      </c>
    </row>
    <row r="1166" spans="1:14" x14ac:dyDescent="0.3">
      <c r="A1166" s="3">
        <v>7</v>
      </c>
      <c r="B1166" s="142"/>
      <c r="C1166" s="4" t="s">
        <v>10245</v>
      </c>
      <c r="D1166" s="5">
        <v>44821</v>
      </c>
      <c r="E1166" s="6" t="s">
        <v>2646</v>
      </c>
      <c r="F1166" s="7">
        <v>919389</v>
      </c>
      <c r="G1166" s="6" t="s">
        <v>17</v>
      </c>
      <c r="H1166" s="7">
        <v>96536</v>
      </c>
      <c r="I1166" s="143"/>
      <c r="J1166" s="144"/>
      <c r="K1166" s="145"/>
      <c r="L1166" t="str">
        <f t="shared" si="55"/>
        <v>42040</v>
      </c>
      <c r="M1166">
        <f t="shared" si="56"/>
        <v>42040</v>
      </c>
      <c r="N1166" s="37">
        <f t="shared" si="57"/>
        <v>919389</v>
      </c>
    </row>
    <row r="1167" spans="1:14" x14ac:dyDescent="0.3">
      <c r="A1167" s="3">
        <v>7</v>
      </c>
      <c r="B1167" s="142"/>
      <c r="C1167" s="4" t="s">
        <v>10246</v>
      </c>
      <c r="D1167" s="5">
        <v>44826</v>
      </c>
      <c r="E1167" s="6" t="s">
        <v>2646</v>
      </c>
      <c r="F1167" s="7">
        <v>1799140</v>
      </c>
      <c r="G1167" s="6" t="s">
        <v>17</v>
      </c>
      <c r="H1167" s="7">
        <v>188910</v>
      </c>
      <c r="I1167" s="143"/>
      <c r="J1167" s="144"/>
      <c r="K1167" s="145"/>
      <c r="L1167" t="str">
        <f t="shared" si="55"/>
        <v>43629</v>
      </c>
      <c r="M1167">
        <f t="shared" si="56"/>
        <v>43629</v>
      </c>
      <c r="N1167" s="37">
        <f t="shared" si="57"/>
        <v>1799140</v>
      </c>
    </row>
    <row r="1168" spans="1:14" x14ac:dyDescent="0.3">
      <c r="A1168" s="3">
        <v>7</v>
      </c>
      <c r="B1168" s="142"/>
      <c r="C1168" s="4" t="s">
        <v>10247</v>
      </c>
      <c r="D1168" s="5">
        <v>44824</v>
      </c>
      <c r="E1168" s="6" t="s">
        <v>2646</v>
      </c>
      <c r="F1168" s="7">
        <v>400506</v>
      </c>
      <c r="G1168" s="6" t="s">
        <v>17</v>
      </c>
      <c r="H1168" s="7">
        <v>42053</v>
      </c>
      <c r="I1168" s="143"/>
      <c r="J1168" s="144"/>
      <c r="K1168" s="145"/>
      <c r="L1168" t="str">
        <f t="shared" si="55"/>
        <v>42386</v>
      </c>
      <c r="M1168">
        <f t="shared" si="56"/>
        <v>42386</v>
      </c>
      <c r="N1168" s="37">
        <f t="shared" si="57"/>
        <v>400506</v>
      </c>
    </row>
    <row r="1169" spans="1:14" x14ac:dyDescent="0.3">
      <c r="A1169" s="3">
        <v>7</v>
      </c>
      <c r="B1169" s="142"/>
      <c r="C1169" s="4" t="s">
        <v>10248</v>
      </c>
      <c r="D1169" s="5">
        <v>44831</v>
      </c>
      <c r="E1169" s="6" t="s">
        <v>2646</v>
      </c>
      <c r="F1169" s="7">
        <v>270983</v>
      </c>
      <c r="G1169" s="6" t="s">
        <v>17</v>
      </c>
      <c r="H1169" s="7">
        <v>28453</v>
      </c>
      <c r="I1169" s="143"/>
      <c r="J1169" s="144"/>
      <c r="K1169" s="145"/>
      <c r="L1169" t="str">
        <f t="shared" si="55"/>
        <v>44251</v>
      </c>
      <c r="M1169">
        <f t="shared" si="56"/>
        <v>44251</v>
      </c>
      <c r="N1169" s="37">
        <f t="shared" si="57"/>
        <v>270983</v>
      </c>
    </row>
    <row r="1170" spans="1:14" x14ac:dyDescent="0.3">
      <c r="A1170" s="3">
        <v>7</v>
      </c>
      <c r="B1170" s="142"/>
      <c r="C1170" s="4" t="s">
        <v>10249</v>
      </c>
      <c r="D1170" s="5">
        <v>44817</v>
      </c>
      <c r="E1170" s="6" t="s">
        <v>2646</v>
      </c>
      <c r="F1170" s="7">
        <v>882817</v>
      </c>
      <c r="G1170" s="6" t="s">
        <v>17</v>
      </c>
      <c r="H1170" s="7">
        <v>92696</v>
      </c>
      <c r="I1170" s="143"/>
      <c r="J1170" s="144"/>
      <c r="K1170" s="145"/>
      <c r="L1170" t="str">
        <f t="shared" si="55"/>
        <v>40197</v>
      </c>
      <c r="M1170">
        <f t="shared" si="56"/>
        <v>40197</v>
      </c>
      <c r="N1170" s="37">
        <f t="shared" si="57"/>
        <v>882817</v>
      </c>
    </row>
    <row r="1171" spans="1:14" x14ac:dyDescent="0.3">
      <c r="A1171" s="3">
        <v>7</v>
      </c>
      <c r="B1171" s="142"/>
      <c r="C1171" s="4" t="s">
        <v>10250</v>
      </c>
      <c r="D1171" s="5">
        <v>44830</v>
      </c>
      <c r="E1171" s="6" t="s">
        <v>2646</v>
      </c>
      <c r="F1171" s="7">
        <v>996241</v>
      </c>
      <c r="G1171" s="6" t="s">
        <v>17</v>
      </c>
      <c r="H1171" s="7">
        <v>104605</v>
      </c>
      <c r="I1171" s="143"/>
      <c r="J1171" s="144"/>
      <c r="K1171" s="145"/>
      <c r="L1171" t="str">
        <f t="shared" si="55"/>
        <v>44152</v>
      </c>
      <c r="M1171">
        <f t="shared" si="56"/>
        <v>44152</v>
      </c>
      <c r="N1171" s="37">
        <f t="shared" si="57"/>
        <v>996241</v>
      </c>
    </row>
    <row r="1172" spans="1:14" x14ac:dyDescent="0.3">
      <c r="A1172" s="3">
        <v>7</v>
      </c>
      <c r="B1172" s="135"/>
      <c r="C1172" s="4" t="s">
        <v>10251</v>
      </c>
      <c r="D1172" s="5">
        <v>44828</v>
      </c>
      <c r="E1172" s="6" t="s">
        <v>2646</v>
      </c>
      <c r="F1172" s="7">
        <v>996241</v>
      </c>
      <c r="G1172" s="6" t="s">
        <v>17</v>
      </c>
      <c r="H1172" s="7">
        <v>104605</v>
      </c>
      <c r="I1172" s="137"/>
      <c r="J1172" s="140"/>
      <c r="K1172" s="141"/>
      <c r="L1172" t="str">
        <f t="shared" si="55"/>
        <v>44062</v>
      </c>
      <c r="M1172">
        <f t="shared" si="56"/>
        <v>44062</v>
      </c>
      <c r="N1172" s="37">
        <f t="shared" si="57"/>
        <v>996241</v>
      </c>
    </row>
    <row r="1173" spans="1:14" x14ac:dyDescent="0.3">
      <c r="A1173" s="3">
        <v>7</v>
      </c>
      <c r="B1173" s="134" t="s">
        <v>10252</v>
      </c>
      <c r="C1173" s="4" t="s">
        <v>10253</v>
      </c>
      <c r="D1173" s="5">
        <v>44838</v>
      </c>
      <c r="E1173" s="6" t="s">
        <v>2646</v>
      </c>
      <c r="F1173" s="7">
        <v>1155637</v>
      </c>
      <c r="G1173" s="6" t="s">
        <v>17</v>
      </c>
      <c r="H1173" s="7">
        <v>121342</v>
      </c>
      <c r="I1173" s="136">
        <v>6087895</v>
      </c>
      <c r="J1173" s="138" t="s">
        <v>48</v>
      </c>
      <c r="K1173" s="139"/>
      <c r="L1173" t="str">
        <f t="shared" si="55"/>
        <v>45859</v>
      </c>
      <c r="M1173">
        <f t="shared" si="56"/>
        <v>45859</v>
      </c>
      <c r="N1173" s="37">
        <f t="shared" si="57"/>
        <v>1155637</v>
      </c>
    </row>
    <row r="1174" spans="1:14" x14ac:dyDescent="0.3">
      <c r="A1174" s="3">
        <v>7</v>
      </c>
      <c r="B1174" s="142"/>
      <c r="C1174" s="4" t="s">
        <v>10254</v>
      </c>
      <c r="D1174" s="5">
        <v>44842</v>
      </c>
      <c r="E1174" s="6" t="s">
        <v>2646</v>
      </c>
      <c r="F1174" s="7">
        <v>801012</v>
      </c>
      <c r="G1174" s="6" t="s">
        <v>17</v>
      </c>
      <c r="H1174" s="7">
        <v>84106</v>
      </c>
      <c r="I1174" s="143"/>
      <c r="J1174" s="144"/>
      <c r="K1174" s="145"/>
      <c r="L1174" t="str">
        <f t="shared" si="55"/>
        <v>46862</v>
      </c>
      <c r="M1174">
        <f t="shared" si="56"/>
        <v>46862</v>
      </c>
      <c r="N1174" s="37">
        <f t="shared" si="57"/>
        <v>801012</v>
      </c>
    </row>
    <row r="1175" spans="1:14" x14ac:dyDescent="0.3">
      <c r="A1175" s="3">
        <v>7</v>
      </c>
      <c r="B1175" s="142"/>
      <c r="C1175" s="4" t="s">
        <v>10255</v>
      </c>
      <c r="D1175" s="5">
        <v>44845</v>
      </c>
      <c r="E1175" s="6" t="s">
        <v>2646</v>
      </c>
      <c r="F1175" s="7">
        <v>1789658</v>
      </c>
      <c r="G1175" s="6" t="s">
        <v>17</v>
      </c>
      <c r="H1175" s="7">
        <v>187914</v>
      </c>
      <c r="I1175" s="143"/>
      <c r="J1175" s="144"/>
      <c r="K1175" s="145"/>
      <c r="L1175" t="str">
        <f t="shared" si="55"/>
        <v>47044</v>
      </c>
      <c r="M1175">
        <f t="shared" si="56"/>
        <v>47044</v>
      </c>
      <c r="N1175" s="37">
        <f t="shared" si="57"/>
        <v>1789658</v>
      </c>
    </row>
    <row r="1176" spans="1:14" x14ac:dyDescent="0.3">
      <c r="A1176" s="3">
        <v>7</v>
      </c>
      <c r="B1176" s="142"/>
      <c r="C1176" s="4" t="s">
        <v>10256</v>
      </c>
      <c r="D1176" s="5">
        <v>44845</v>
      </c>
      <c r="E1176" s="6" t="s">
        <v>2646</v>
      </c>
      <c r="F1176" s="7">
        <v>1507793</v>
      </c>
      <c r="G1176" s="6" t="s">
        <v>17</v>
      </c>
      <c r="H1176" s="7">
        <v>158318</v>
      </c>
      <c r="I1176" s="143"/>
      <c r="J1176" s="144"/>
      <c r="K1176" s="145"/>
      <c r="L1176" t="str">
        <f t="shared" si="55"/>
        <v>47033</v>
      </c>
      <c r="M1176">
        <f t="shared" si="56"/>
        <v>47033</v>
      </c>
      <c r="N1176" s="37">
        <f t="shared" si="57"/>
        <v>1507793</v>
      </c>
    </row>
    <row r="1177" spans="1:14" x14ac:dyDescent="0.3">
      <c r="A1177" s="3">
        <v>7</v>
      </c>
      <c r="B1177" s="135"/>
      <c r="C1177" s="4" t="s">
        <v>10257</v>
      </c>
      <c r="D1177" s="5">
        <v>44863</v>
      </c>
      <c r="E1177" s="6" t="s">
        <v>2646</v>
      </c>
      <c r="F1177" s="7">
        <v>1548017</v>
      </c>
      <c r="G1177" s="6" t="s">
        <v>17</v>
      </c>
      <c r="H1177" s="7">
        <v>162542</v>
      </c>
      <c r="I1177" s="137"/>
      <c r="J1177" s="140"/>
      <c r="K1177" s="141"/>
      <c r="L1177" t="str">
        <f t="shared" si="55"/>
        <v>49376</v>
      </c>
      <c r="M1177">
        <f t="shared" si="56"/>
        <v>49376</v>
      </c>
      <c r="N1177" s="37">
        <f t="shared" si="57"/>
        <v>1548017</v>
      </c>
    </row>
    <row r="1178" spans="1:14" x14ac:dyDescent="0.3">
      <c r="A1178" s="3">
        <v>7</v>
      </c>
      <c r="B1178" s="134" t="s">
        <v>10258</v>
      </c>
      <c r="C1178" s="4" t="s">
        <v>10259</v>
      </c>
      <c r="D1178" s="5">
        <v>44883</v>
      </c>
      <c r="E1178" s="6" t="s">
        <v>2646</v>
      </c>
      <c r="F1178" s="7">
        <v>1392768</v>
      </c>
      <c r="G1178" s="6" t="s">
        <v>17</v>
      </c>
      <c r="H1178" s="7">
        <v>146241</v>
      </c>
      <c r="I1178" s="136">
        <v>2493055</v>
      </c>
      <c r="J1178" s="138" t="s">
        <v>48</v>
      </c>
      <c r="K1178" s="139"/>
      <c r="L1178" t="str">
        <f t="shared" si="55"/>
        <v>51263</v>
      </c>
      <c r="M1178">
        <f t="shared" si="56"/>
        <v>51263</v>
      </c>
      <c r="N1178" s="37">
        <f t="shared" si="57"/>
        <v>1392768</v>
      </c>
    </row>
    <row r="1179" spans="1:14" x14ac:dyDescent="0.3">
      <c r="A1179" s="3">
        <v>7</v>
      </c>
      <c r="B1179" s="135"/>
      <c r="C1179" s="4" t="s">
        <v>10260</v>
      </c>
      <c r="D1179" s="5">
        <v>44883</v>
      </c>
      <c r="E1179" s="6" t="s">
        <v>2646</v>
      </c>
      <c r="F1179" s="7">
        <v>1392768</v>
      </c>
      <c r="G1179" s="6" t="s">
        <v>17</v>
      </c>
      <c r="H1179" s="7">
        <v>146241</v>
      </c>
      <c r="I1179" s="137"/>
      <c r="J1179" s="140"/>
      <c r="K1179" s="141"/>
      <c r="L1179" t="str">
        <f t="shared" si="55"/>
        <v>51220</v>
      </c>
      <c r="M1179">
        <f t="shared" si="56"/>
        <v>51220</v>
      </c>
      <c r="N1179" s="37">
        <f t="shared" si="57"/>
        <v>1392768</v>
      </c>
    </row>
    <row r="1180" spans="1:14" x14ac:dyDescent="0.3">
      <c r="A1180" s="3">
        <v>7</v>
      </c>
      <c r="B1180" s="134" t="s">
        <v>10261</v>
      </c>
      <c r="C1180" s="4" t="s">
        <v>10262</v>
      </c>
      <c r="D1180" s="5">
        <v>44921</v>
      </c>
      <c r="E1180" s="6" t="s">
        <v>2646</v>
      </c>
      <c r="F1180" s="7">
        <v>1301095</v>
      </c>
      <c r="G1180" s="6" t="s">
        <v>17</v>
      </c>
      <c r="H1180" s="7">
        <v>136615</v>
      </c>
      <c r="I1180" s="136">
        <v>5969987</v>
      </c>
      <c r="J1180" s="138" t="s">
        <v>48</v>
      </c>
      <c r="K1180" s="139"/>
      <c r="L1180" t="str">
        <f t="shared" si="55"/>
        <v>56882</v>
      </c>
      <c r="M1180">
        <f t="shared" si="56"/>
        <v>56882</v>
      </c>
      <c r="N1180" s="37">
        <f t="shared" si="57"/>
        <v>1301095</v>
      </c>
    </row>
    <row r="1181" spans="1:14" x14ac:dyDescent="0.3">
      <c r="A1181" s="3">
        <v>7</v>
      </c>
      <c r="B1181" s="142"/>
      <c r="C1181" s="4" t="s">
        <v>10263</v>
      </c>
      <c r="D1181" s="5">
        <v>44910</v>
      </c>
      <c r="E1181" s="6" t="s">
        <v>2646</v>
      </c>
      <c r="F1181" s="7">
        <v>613314</v>
      </c>
      <c r="G1181" s="6" t="s">
        <v>17</v>
      </c>
      <c r="H1181" s="7">
        <v>64398</v>
      </c>
      <c r="I1181" s="143"/>
      <c r="J1181" s="144"/>
      <c r="K1181" s="145"/>
      <c r="L1181" t="str">
        <f t="shared" si="55"/>
        <v>55876</v>
      </c>
      <c r="M1181">
        <f t="shared" si="56"/>
        <v>55876</v>
      </c>
      <c r="N1181" s="37">
        <f t="shared" si="57"/>
        <v>613314</v>
      </c>
    </row>
    <row r="1182" spans="1:14" x14ac:dyDescent="0.3">
      <c r="A1182" s="3">
        <v>7</v>
      </c>
      <c r="B1182" s="142"/>
      <c r="C1182" s="4" t="s">
        <v>10264</v>
      </c>
      <c r="D1182" s="5">
        <v>44916</v>
      </c>
      <c r="E1182" s="6" t="s">
        <v>2646</v>
      </c>
      <c r="F1182" s="7">
        <v>491765</v>
      </c>
      <c r="G1182" s="6" t="s">
        <v>17</v>
      </c>
      <c r="H1182" s="7">
        <v>51635</v>
      </c>
      <c r="I1182" s="143"/>
      <c r="J1182" s="144"/>
      <c r="K1182" s="145"/>
      <c r="L1182" t="str">
        <f t="shared" si="55"/>
        <v>56219</v>
      </c>
      <c r="M1182">
        <f t="shared" si="56"/>
        <v>56219</v>
      </c>
      <c r="N1182" s="37">
        <f t="shared" si="57"/>
        <v>491765</v>
      </c>
    </row>
    <row r="1183" spans="1:14" x14ac:dyDescent="0.3">
      <c r="A1183" s="3">
        <v>7</v>
      </c>
      <c r="B1183" s="142"/>
      <c r="C1183" s="4" t="s">
        <v>10265</v>
      </c>
      <c r="D1183" s="5">
        <v>44917</v>
      </c>
      <c r="E1183" s="6" t="s">
        <v>2646</v>
      </c>
      <c r="F1183" s="7">
        <v>491765</v>
      </c>
      <c r="G1183" s="6" t="s">
        <v>17</v>
      </c>
      <c r="H1183" s="7">
        <v>51635</v>
      </c>
      <c r="I1183" s="143"/>
      <c r="J1183" s="144"/>
      <c r="K1183" s="145"/>
      <c r="L1183" t="str">
        <f t="shared" si="55"/>
        <v>56590</v>
      </c>
      <c r="M1183">
        <f t="shared" si="56"/>
        <v>56590</v>
      </c>
      <c r="N1183" s="37">
        <f t="shared" si="57"/>
        <v>491765</v>
      </c>
    </row>
    <row r="1184" spans="1:14" x14ac:dyDescent="0.3">
      <c r="A1184" s="3">
        <v>7</v>
      </c>
      <c r="B1184" s="142"/>
      <c r="C1184" s="4" t="s">
        <v>10266</v>
      </c>
      <c r="D1184" s="5">
        <v>44901</v>
      </c>
      <c r="E1184" s="6" t="s">
        <v>2646</v>
      </c>
      <c r="F1184" s="7">
        <v>1044835</v>
      </c>
      <c r="G1184" s="6" t="s">
        <v>17</v>
      </c>
      <c r="H1184" s="7">
        <v>109708</v>
      </c>
      <c r="I1184" s="143"/>
      <c r="J1184" s="144"/>
      <c r="K1184" s="145"/>
      <c r="L1184" t="str">
        <f t="shared" si="55"/>
        <v>54440</v>
      </c>
      <c r="M1184">
        <f t="shared" si="56"/>
        <v>54440</v>
      </c>
      <c r="N1184" s="37">
        <f t="shared" si="57"/>
        <v>1044835</v>
      </c>
    </row>
    <row r="1185" spans="1:14" x14ac:dyDescent="0.3">
      <c r="A1185" s="3">
        <v>7</v>
      </c>
      <c r="B1185" s="142"/>
      <c r="C1185" s="4" t="s">
        <v>10267</v>
      </c>
      <c r="D1185" s="5">
        <v>44914</v>
      </c>
      <c r="E1185" s="6" t="s">
        <v>2646</v>
      </c>
      <c r="F1185" s="7">
        <v>996241</v>
      </c>
      <c r="G1185" s="6" t="s">
        <v>17</v>
      </c>
      <c r="H1185" s="7">
        <v>104605</v>
      </c>
      <c r="I1185" s="143"/>
      <c r="J1185" s="144"/>
      <c r="K1185" s="145"/>
      <c r="L1185" t="str">
        <f t="shared" si="55"/>
        <v>56053</v>
      </c>
      <c r="M1185">
        <f t="shared" si="56"/>
        <v>56053</v>
      </c>
      <c r="N1185" s="37">
        <f t="shared" si="57"/>
        <v>996241</v>
      </c>
    </row>
    <row r="1186" spans="1:14" x14ac:dyDescent="0.3">
      <c r="A1186" s="3">
        <v>7</v>
      </c>
      <c r="B1186" s="135"/>
      <c r="C1186" s="4" t="s">
        <v>10268</v>
      </c>
      <c r="D1186" s="5">
        <v>44909</v>
      </c>
      <c r="E1186" s="6" t="s">
        <v>2646</v>
      </c>
      <c r="F1186" s="7">
        <v>1731362</v>
      </c>
      <c r="G1186" s="6" t="s">
        <v>17</v>
      </c>
      <c r="H1186" s="7">
        <v>181793</v>
      </c>
      <c r="I1186" s="137"/>
      <c r="J1186" s="140"/>
      <c r="K1186" s="141"/>
      <c r="L1186" t="str">
        <f t="shared" si="55"/>
        <v>55432</v>
      </c>
      <c r="M1186">
        <f t="shared" si="56"/>
        <v>55432</v>
      </c>
      <c r="N1186" s="37">
        <f t="shared" si="57"/>
        <v>1731362</v>
      </c>
    </row>
    <row r="1187" spans="1:14" ht="37.6" x14ac:dyDescent="0.3">
      <c r="A1187" s="3">
        <v>7</v>
      </c>
      <c r="B1187" s="8" t="s">
        <v>10269</v>
      </c>
      <c r="C1187" s="4" t="s">
        <v>10270</v>
      </c>
      <c r="D1187" s="5">
        <v>44770</v>
      </c>
      <c r="E1187" s="6" t="s">
        <v>2646</v>
      </c>
      <c r="F1187" s="7">
        <v>2004764</v>
      </c>
      <c r="G1187" s="6" t="s">
        <v>17</v>
      </c>
      <c r="H1187" s="7">
        <v>210500</v>
      </c>
      <c r="I1187" s="11">
        <v>1794264</v>
      </c>
      <c r="J1187" s="132" t="s">
        <v>1261</v>
      </c>
      <c r="K1187" s="133"/>
      <c r="L1187" t="str">
        <f t="shared" si="55"/>
        <v>27525</v>
      </c>
      <c r="M1187">
        <f t="shared" si="56"/>
        <v>27525</v>
      </c>
      <c r="N1187" s="37">
        <f t="shared" si="57"/>
        <v>2004764</v>
      </c>
    </row>
    <row r="1188" spans="1:14" x14ac:dyDescent="0.3">
      <c r="A1188" s="3">
        <v>7</v>
      </c>
      <c r="B1188" s="134" t="s">
        <v>10271</v>
      </c>
      <c r="C1188" s="4" t="s">
        <v>10272</v>
      </c>
      <c r="D1188" s="5">
        <v>44793</v>
      </c>
      <c r="E1188" s="6" t="s">
        <v>2646</v>
      </c>
      <c r="F1188" s="7">
        <v>599713</v>
      </c>
      <c r="G1188" s="6" t="s">
        <v>17</v>
      </c>
      <c r="H1188" s="7">
        <v>62970</v>
      </c>
      <c r="I1188" s="136">
        <v>9603419</v>
      </c>
      <c r="J1188" s="138" t="s">
        <v>1261</v>
      </c>
      <c r="K1188" s="139"/>
      <c r="L1188" t="str">
        <f t="shared" si="55"/>
        <v>34122</v>
      </c>
      <c r="M1188">
        <f t="shared" si="56"/>
        <v>34122</v>
      </c>
      <c r="N1188" s="37">
        <f t="shared" si="57"/>
        <v>599713</v>
      </c>
    </row>
    <row r="1189" spans="1:14" x14ac:dyDescent="0.3">
      <c r="A1189" s="3">
        <v>7</v>
      </c>
      <c r="B1189" s="142"/>
      <c r="C1189" s="4" t="s">
        <v>10273</v>
      </c>
      <c r="D1189" s="5">
        <v>44802</v>
      </c>
      <c r="E1189" s="6" t="s">
        <v>2646</v>
      </c>
      <c r="F1189" s="7">
        <v>3299915</v>
      </c>
      <c r="G1189" s="6" t="s">
        <v>17</v>
      </c>
      <c r="H1189" s="7">
        <v>346491</v>
      </c>
      <c r="I1189" s="143"/>
      <c r="J1189" s="144"/>
      <c r="K1189" s="145"/>
      <c r="L1189" t="str">
        <f t="shared" si="55"/>
        <v>36337</v>
      </c>
      <c r="M1189">
        <f t="shared" si="56"/>
        <v>36337</v>
      </c>
      <c r="N1189" s="37">
        <f t="shared" si="57"/>
        <v>3299915</v>
      </c>
    </row>
    <row r="1190" spans="1:14" x14ac:dyDescent="0.3">
      <c r="A1190" s="3">
        <v>7</v>
      </c>
      <c r="B1190" s="142"/>
      <c r="C1190" s="4" t="s">
        <v>10274</v>
      </c>
      <c r="D1190" s="5">
        <v>44783</v>
      </c>
      <c r="E1190" s="6" t="s">
        <v>2646</v>
      </c>
      <c r="F1190" s="7">
        <v>750753</v>
      </c>
      <c r="G1190" s="6" t="s">
        <v>17</v>
      </c>
      <c r="H1190" s="7">
        <v>78829</v>
      </c>
      <c r="I1190" s="143"/>
      <c r="J1190" s="144"/>
      <c r="K1190" s="145"/>
      <c r="L1190" t="str">
        <f t="shared" si="55"/>
        <v>29682</v>
      </c>
      <c r="M1190">
        <f t="shared" si="56"/>
        <v>29682</v>
      </c>
      <c r="N1190" s="37">
        <f t="shared" si="57"/>
        <v>750753</v>
      </c>
    </row>
    <row r="1191" spans="1:14" x14ac:dyDescent="0.3">
      <c r="A1191" s="3">
        <v>7</v>
      </c>
      <c r="B1191" s="142"/>
      <c r="C1191" s="4" t="s">
        <v>10275</v>
      </c>
      <c r="D1191" s="5">
        <v>44798</v>
      </c>
      <c r="E1191" s="6" t="s">
        <v>2646</v>
      </c>
      <c r="F1191" s="7">
        <v>870696</v>
      </c>
      <c r="G1191" s="6" t="s">
        <v>17</v>
      </c>
      <c r="H1191" s="7">
        <v>91423</v>
      </c>
      <c r="I1191" s="143"/>
      <c r="J1191" s="144"/>
      <c r="K1191" s="145"/>
      <c r="L1191" t="str">
        <f t="shared" si="55"/>
        <v>35351</v>
      </c>
      <c r="M1191">
        <f t="shared" si="56"/>
        <v>35351</v>
      </c>
      <c r="N1191" s="37">
        <f t="shared" si="57"/>
        <v>870696</v>
      </c>
    </row>
    <row r="1192" spans="1:14" x14ac:dyDescent="0.3">
      <c r="A1192" s="3">
        <v>7</v>
      </c>
      <c r="B1192" s="142"/>
      <c r="C1192" s="4" t="s">
        <v>10276</v>
      </c>
      <c r="D1192" s="5">
        <v>44803</v>
      </c>
      <c r="E1192" s="6" t="s">
        <v>2646</v>
      </c>
      <c r="F1192" s="7">
        <v>2551718</v>
      </c>
      <c r="G1192" s="6" t="s">
        <v>17</v>
      </c>
      <c r="H1192" s="7">
        <v>267930</v>
      </c>
      <c r="I1192" s="143"/>
      <c r="J1192" s="144"/>
      <c r="K1192" s="145"/>
      <c r="L1192" t="str">
        <f t="shared" si="55"/>
        <v>36439</v>
      </c>
      <c r="M1192">
        <f t="shared" si="56"/>
        <v>36439</v>
      </c>
      <c r="N1192" s="37">
        <f t="shared" si="57"/>
        <v>2551718</v>
      </c>
    </row>
    <row r="1193" spans="1:14" x14ac:dyDescent="0.3">
      <c r="A1193" s="3">
        <v>7</v>
      </c>
      <c r="B1193" s="142"/>
      <c r="C1193" s="4" t="s">
        <v>10277</v>
      </c>
      <c r="D1193" s="5">
        <v>44785</v>
      </c>
      <c r="E1193" s="6" t="s">
        <v>2646</v>
      </c>
      <c r="F1193" s="7">
        <v>1010187</v>
      </c>
      <c r="G1193" s="6" t="s">
        <v>17</v>
      </c>
      <c r="H1193" s="7">
        <v>106070</v>
      </c>
      <c r="I1193" s="143"/>
      <c r="J1193" s="144"/>
      <c r="K1193" s="145"/>
      <c r="L1193" t="str">
        <f t="shared" si="55"/>
        <v>29778</v>
      </c>
      <c r="M1193">
        <f t="shared" si="56"/>
        <v>29778</v>
      </c>
      <c r="N1193" s="37">
        <f t="shared" si="57"/>
        <v>1010187</v>
      </c>
    </row>
    <row r="1194" spans="1:14" x14ac:dyDescent="0.3">
      <c r="A1194" s="3">
        <v>7</v>
      </c>
      <c r="B1194" s="135"/>
      <c r="C1194" s="4" t="s">
        <v>10278</v>
      </c>
      <c r="D1194" s="5">
        <v>44785</v>
      </c>
      <c r="E1194" s="6" t="s">
        <v>2646</v>
      </c>
      <c r="F1194" s="7">
        <v>1647095</v>
      </c>
      <c r="G1194" s="6" t="s">
        <v>17</v>
      </c>
      <c r="H1194" s="7">
        <v>172945</v>
      </c>
      <c r="I1194" s="137"/>
      <c r="J1194" s="140"/>
      <c r="K1194" s="141"/>
      <c r="L1194" t="str">
        <f t="shared" si="55"/>
        <v>29777</v>
      </c>
      <c r="M1194">
        <f t="shared" si="56"/>
        <v>29777</v>
      </c>
      <c r="N1194" s="37">
        <f t="shared" si="57"/>
        <v>1647095</v>
      </c>
    </row>
    <row r="1195" spans="1:14" x14ac:dyDescent="0.3">
      <c r="A1195" s="3">
        <v>7</v>
      </c>
      <c r="B1195" s="134" t="s">
        <v>10279</v>
      </c>
      <c r="C1195" s="4" t="s">
        <v>10280</v>
      </c>
      <c r="D1195" s="5">
        <v>44813</v>
      </c>
      <c r="E1195" s="6" t="s">
        <v>2646</v>
      </c>
      <c r="F1195" s="7">
        <v>1008981</v>
      </c>
      <c r="G1195" s="6" t="s">
        <v>17</v>
      </c>
      <c r="H1195" s="7">
        <v>105943</v>
      </c>
      <c r="I1195" s="136">
        <v>12234040</v>
      </c>
      <c r="J1195" s="138" t="s">
        <v>1261</v>
      </c>
      <c r="K1195" s="139"/>
      <c r="L1195" t="str">
        <f t="shared" si="55"/>
        <v>39087</v>
      </c>
      <c r="M1195">
        <f t="shared" si="56"/>
        <v>39087</v>
      </c>
      <c r="N1195" s="37">
        <f t="shared" si="57"/>
        <v>1008981</v>
      </c>
    </row>
    <row r="1196" spans="1:14" x14ac:dyDescent="0.3">
      <c r="A1196" s="3">
        <v>7</v>
      </c>
      <c r="B1196" s="142"/>
      <c r="C1196" s="4" t="s">
        <v>10281</v>
      </c>
      <c r="D1196" s="5">
        <v>44824</v>
      </c>
      <c r="E1196" s="6" t="s">
        <v>2646</v>
      </c>
      <c r="F1196" s="7">
        <v>1471111</v>
      </c>
      <c r="G1196" s="6" t="s">
        <v>17</v>
      </c>
      <c r="H1196" s="7">
        <v>154467</v>
      </c>
      <c r="I1196" s="143"/>
      <c r="J1196" s="144"/>
      <c r="K1196" s="145"/>
      <c r="L1196" t="str">
        <f t="shared" si="55"/>
        <v>42381</v>
      </c>
      <c r="M1196">
        <f t="shared" si="56"/>
        <v>42381</v>
      </c>
      <c r="N1196" s="37">
        <f t="shared" si="57"/>
        <v>1471111</v>
      </c>
    </row>
    <row r="1197" spans="1:14" x14ac:dyDescent="0.3">
      <c r="A1197" s="3">
        <v>7</v>
      </c>
      <c r="B1197" s="142"/>
      <c r="C1197" s="4" t="s">
        <v>10282</v>
      </c>
      <c r="D1197" s="5">
        <v>44831</v>
      </c>
      <c r="E1197" s="6" t="s">
        <v>2646</v>
      </c>
      <c r="F1197" s="7">
        <v>1680566</v>
      </c>
      <c r="G1197" s="6" t="s">
        <v>17</v>
      </c>
      <c r="H1197" s="7">
        <v>176459</v>
      </c>
      <c r="I1197" s="143"/>
      <c r="J1197" s="144"/>
      <c r="K1197" s="145"/>
      <c r="L1197" t="str">
        <f t="shared" si="55"/>
        <v>44253</v>
      </c>
      <c r="M1197">
        <f t="shared" si="56"/>
        <v>44253</v>
      </c>
      <c r="N1197" s="37">
        <f t="shared" si="57"/>
        <v>1680566</v>
      </c>
    </row>
    <row r="1198" spans="1:14" x14ac:dyDescent="0.3">
      <c r="A1198" s="3">
        <v>7</v>
      </c>
      <c r="B1198" s="142"/>
      <c r="C1198" s="4" t="s">
        <v>10283</v>
      </c>
      <c r="D1198" s="5">
        <v>44833</v>
      </c>
      <c r="E1198" s="6" t="s">
        <v>2646</v>
      </c>
      <c r="F1198" s="7">
        <v>974757</v>
      </c>
      <c r="G1198" s="6" t="s">
        <v>17</v>
      </c>
      <c r="H1198" s="7">
        <v>102349</v>
      </c>
      <c r="I1198" s="143"/>
      <c r="J1198" s="144"/>
      <c r="K1198" s="145"/>
      <c r="L1198" t="str">
        <f t="shared" si="55"/>
        <v>44630</v>
      </c>
      <c r="M1198">
        <f t="shared" si="56"/>
        <v>44630</v>
      </c>
      <c r="N1198" s="37">
        <f t="shared" si="57"/>
        <v>974757</v>
      </c>
    </row>
    <row r="1199" spans="1:14" x14ac:dyDescent="0.3">
      <c r="A1199" s="3">
        <v>7</v>
      </c>
      <c r="B1199" s="142"/>
      <c r="C1199" s="4" t="s">
        <v>10284</v>
      </c>
      <c r="D1199" s="5">
        <v>44809</v>
      </c>
      <c r="E1199" s="6" t="s">
        <v>2646</v>
      </c>
      <c r="F1199" s="7">
        <v>1383793</v>
      </c>
      <c r="G1199" s="6" t="s">
        <v>17</v>
      </c>
      <c r="H1199" s="7">
        <v>145298</v>
      </c>
      <c r="I1199" s="143"/>
      <c r="J1199" s="144"/>
      <c r="K1199" s="145"/>
      <c r="L1199" t="str">
        <f t="shared" si="55"/>
        <v>37201</v>
      </c>
      <c r="M1199">
        <f t="shared" si="56"/>
        <v>37201</v>
      </c>
      <c r="N1199" s="37">
        <f t="shared" si="57"/>
        <v>1383793</v>
      </c>
    </row>
    <row r="1200" spans="1:14" x14ac:dyDescent="0.3">
      <c r="A1200" s="3">
        <v>7</v>
      </c>
      <c r="B1200" s="142"/>
      <c r="C1200" s="4" t="s">
        <v>10285</v>
      </c>
      <c r="D1200" s="5">
        <v>44809</v>
      </c>
      <c r="E1200" s="6" t="s">
        <v>2646</v>
      </c>
      <c r="F1200" s="7">
        <v>1188174</v>
      </c>
      <c r="G1200" s="6" t="s">
        <v>17</v>
      </c>
      <c r="H1200" s="7">
        <v>124758</v>
      </c>
      <c r="I1200" s="143"/>
      <c r="J1200" s="144"/>
      <c r="K1200" s="145"/>
      <c r="L1200" t="str">
        <f t="shared" si="55"/>
        <v>37207</v>
      </c>
      <c r="M1200">
        <f t="shared" si="56"/>
        <v>37207</v>
      </c>
      <c r="N1200" s="37">
        <f t="shared" si="57"/>
        <v>1188174</v>
      </c>
    </row>
    <row r="1201" spans="1:14" x14ac:dyDescent="0.3">
      <c r="A1201" s="3">
        <v>7</v>
      </c>
      <c r="B1201" s="142"/>
      <c r="C1201" s="4" t="s">
        <v>10286</v>
      </c>
      <c r="D1201" s="5">
        <v>44816</v>
      </c>
      <c r="E1201" s="6" t="s">
        <v>2646</v>
      </c>
      <c r="F1201" s="7">
        <v>2411305</v>
      </c>
      <c r="G1201" s="6" t="s">
        <v>17</v>
      </c>
      <c r="H1201" s="7">
        <v>253187</v>
      </c>
      <c r="I1201" s="143"/>
      <c r="J1201" s="144"/>
      <c r="K1201" s="145"/>
      <c r="L1201" t="str">
        <f t="shared" si="55"/>
        <v>40180</v>
      </c>
      <c r="M1201">
        <f t="shared" si="56"/>
        <v>40180</v>
      </c>
      <c r="N1201" s="37">
        <f t="shared" si="57"/>
        <v>2411305</v>
      </c>
    </row>
    <row r="1202" spans="1:14" x14ac:dyDescent="0.3">
      <c r="A1202" s="3">
        <v>7</v>
      </c>
      <c r="B1202" s="142"/>
      <c r="C1202" s="4" t="s">
        <v>10287</v>
      </c>
      <c r="D1202" s="5">
        <v>44828</v>
      </c>
      <c r="E1202" s="6" t="s">
        <v>2646</v>
      </c>
      <c r="F1202" s="7">
        <v>1482180</v>
      </c>
      <c r="G1202" s="6" t="s">
        <v>17</v>
      </c>
      <c r="H1202" s="7">
        <v>155629</v>
      </c>
      <c r="I1202" s="143"/>
      <c r="J1202" s="144"/>
      <c r="K1202" s="145"/>
      <c r="L1202" t="str">
        <f t="shared" si="55"/>
        <v>44055</v>
      </c>
      <c r="M1202">
        <f t="shared" si="56"/>
        <v>44055</v>
      </c>
      <c r="N1202" s="37">
        <f t="shared" si="57"/>
        <v>1482180</v>
      </c>
    </row>
    <row r="1203" spans="1:14" x14ac:dyDescent="0.3">
      <c r="A1203" s="3">
        <v>7</v>
      </c>
      <c r="B1203" s="135"/>
      <c r="C1203" s="4" t="s">
        <v>10288</v>
      </c>
      <c r="D1203" s="5">
        <v>44810</v>
      </c>
      <c r="E1203" s="6" t="s">
        <v>2646</v>
      </c>
      <c r="F1203" s="7">
        <v>2068451</v>
      </c>
      <c r="G1203" s="6" t="s">
        <v>17</v>
      </c>
      <c r="H1203" s="7">
        <v>217187</v>
      </c>
      <c r="I1203" s="137"/>
      <c r="J1203" s="140"/>
      <c r="K1203" s="141"/>
      <c r="L1203" t="str">
        <f t="shared" si="55"/>
        <v>37298</v>
      </c>
      <c r="M1203">
        <f t="shared" si="56"/>
        <v>37298</v>
      </c>
      <c r="N1203" s="37">
        <f t="shared" si="57"/>
        <v>2068451</v>
      </c>
    </row>
    <row r="1204" spans="1:14" x14ac:dyDescent="0.3">
      <c r="A1204" s="3">
        <v>7</v>
      </c>
      <c r="B1204" s="134" t="s">
        <v>10289</v>
      </c>
      <c r="C1204" s="4" t="s">
        <v>10290</v>
      </c>
      <c r="D1204" s="5">
        <v>44876</v>
      </c>
      <c r="E1204" s="6" t="s">
        <v>2646</v>
      </c>
      <c r="F1204" s="7">
        <v>1810392</v>
      </c>
      <c r="G1204" s="6" t="s">
        <v>17</v>
      </c>
      <c r="H1204" s="7">
        <v>190091</v>
      </c>
      <c r="I1204" s="136">
        <v>6887673</v>
      </c>
      <c r="J1204" s="138" t="s">
        <v>1261</v>
      </c>
      <c r="K1204" s="139"/>
      <c r="L1204" t="str">
        <f t="shared" si="55"/>
        <v>50728</v>
      </c>
      <c r="M1204">
        <f t="shared" si="56"/>
        <v>50728</v>
      </c>
      <c r="N1204" s="37">
        <f t="shared" si="57"/>
        <v>1810392</v>
      </c>
    </row>
    <row r="1205" spans="1:14" x14ac:dyDescent="0.3">
      <c r="A1205" s="3">
        <v>7</v>
      </c>
      <c r="B1205" s="142"/>
      <c r="C1205" s="4" t="s">
        <v>10291</v>
      </c>
      <c r="D1205" s="5">
        <v>44876</v>
      </c>
      <c r="E1205" s="6" t="s">
        <v>2646</v>
      </c>
      <c r="F1205" s="7">
        <v>2042996</v>
      </c>
      <c r="G1205" s="6" t="s">
        <v>17</v>
      </c>
      <c r="H1205" s="7">
        <v>214515</v>
      </c>
      <c r="I1205" s="143"/>
      <c r="J1205" s="144"/>
      <c r="K1205" s="145"/>
      <c r="L1205" t="str">
        <f t="shared" si="55"/>
        <v>50725</v>
      </c>
      <c r="M1205">
        <f t="shared" si="56"/>
        <v>50725</v>
      </c>
      <c r="N1205" s="37">
        <f t="shared" si="57"/>
        <v>2042996</v>
      </c>
    </row>
    <row r="1206" spans="1:14" x14ac:dyDescent="0.3">
      <c r="A1206" s="3">
        <v>7</v>
      </c>
      <c r="B1206" s="142"/>
      <c r="C1206" s="4" t="s">
        <v>10292</v>
      </c>
      <c r="D1206" s="5">
        <v>44879</v>
      </c>
      <c r="E1206" s="6" t="s">
        <v>2646</v>
      </c>
      <c r="F1206" s="7">
        <v>642382</v>
      </c>
      <c r="G1206" s="6" t="s">
        <v>17</v>
      </c>
      <c r="H1206" s="7">
        <v>67450</v>
      </c>
      <c r="I1206" s="143"/>
      <c r="J1206" s="144"/>
      <c r="K1206" s="145"/>
      <c r="L1206" t="str">
        <f t="shared" si="55"/>
        <v>50908</v>
      </c>
      <c r="M1206">
        <f t="shared" si="56"/>
        <v>50908</v>
      </c>
      <c r="N1206" s="37">
        <f t="shared" si="57"/>
        <v>642382</v>
      </c>
    </row>
    <row r="1207" spans="1:14" x14ac:dyDescent="0.3">
      <c r="A1207" s="3">
        <v>7</v>
      </c>
      <c r="B1207" s="142"/>
      <c r="C1207" s="4" t="s">
        <v>10293</v>
      </c>
      <c r="D1207" s="5">
        <v>44877</v>
      </c>
      <c r="E1207" s="6" t="s">
        <v>2646</v>
      </c>
      <c r="F1207" s="7">
        <v>481140</v>
      </c>
      <c r="G1207" s="6" t="s">
        <v>17</v>
      </c>
      <c r="H1207" s="7">
        <v>50520</v>
      </c>
      <c r="I1207" s="143"/>
      <c r="J1207" s="144"/>
      <c r="K1207" s="145"/>
      <c r="L1207" t="str">
        <f t="shared" si="55"/>
        <v>50896</v>
      </c>
      <c r="M1207">
        <f t="shared" si="56"/>
        <v>50896</v>
      </c>
      <c r="N1207" s="37">
        <f t="shared" si="57"/>
        <v>481140</v>
      </c>
    </row>
    <row r="1208" spans="1:14" x14ac:dyDescent="0.3">
      <c r="A1208" s="3">
        <v>7</v>
      </c>
      <c r="B1208" s="142"/>
      <c r="C1208" s="4" t="s">
        <v>10294</v>
      </c>
      <c r="D1208" s="5">
        <v>44895</v>
      </c>
      <c r="E1208" s="6" t="s">
        <v>2646</v>
      </c>
      <c r="F1208" s="7">
        <v>1326046</v>
      </c>
      <c r="G1208" s="6" t="s">
        <v>17</v>
      </c>
      <c r="H1208" s="7">
        <v>139235</v>
      </c>
      <c r="I1208" s="143"/>
      <c r="J1208" s="144"/>
      <c r="K1208" s="145"/>
      <c r="L1208" t="str">
        <f t="shared" si="55"/>
        <v>53249</v>
      </c>
      <c r="M1208">
        <f t="shared" si="56"/>
        <v>53249</v>
      </c>
      <c r="N1208" s="37">
        <f t="shared" si="57"/>
        <v>1326046</v>
      </c>
    </row>
    <row r="1209" spans="1:14" x14ac:dyDescent="0.3">
      <c r="A1209" s="3">
        <v>7</v>
      </c>
      <c r="B1209" s="135"/>
      <c r="C1209" s="4" t="s">
        <v>10295</v>
      </c>
      <c r="D1209" s="5">
        <v>44877</v>
      </c>
      <c r="E1209" s="6" t="s">
        <v>2646</v>
      </c>
      <c r="F1209" s="7">
        <v>1392768</v>
      </c>
      <c r="G1209" s="6" t="s">
        <v>17</v>
      </c>
      <c r="H1209" s="7">
        <v>146241</v>
      </c>
      <c r="I1209" s="137"/>
      <c r="J1209" s="140"/>
      <c r="K1209" s="141"/>
      <c r="L1209" t="str">
        <f t="shared" si="55"/>
        <v>50895</v>
      </c>
      <c r="M1209">
        <f t="shared" si="56"/>
        <v>50895</v>
      </c>
      <c r="N1209" s="37">
        <f t="shared" si="57"/>
        <v>1392768</v>
      </c>
    </row>
    <row r="1210" spans="1:14" ht="37.6" x14ac:dyDescent="0.3">
      <c r="A1210" s="3">
        <v>7</v>
      </c>
      <c r="B1210" s="8" t="s">
        <v>10296</v>
      </c>
      <c r="C1210" s="4" t="s">
        <v>10297</v>
      </c>
      <c r="D1210" s="5">
        <v>44901</v>
      </c>
      <c r="E1210" s="6" t="s">
        <v>2646</v>
      </c>
      <c r="F1210" s="7">
        <v>595350</v>
      </c>
      <c r="G1210" s="6" t="s">
        <v>17</v>
      </c>
      <c r="H1210" s="7">
        <v>62512</v>
      </c>
      <c r="I1210" s="11">
        <v>532838</v>
      </c>
      <c r="J1210" s="132" t="s">
        <v>48</v>
      </c>
      <c r="K1210" s="133"/>
      <c r="L1210" t="str">
        <f t="shared" si="55"/>
        <v>54421</v>
      </c>
      <c r="M1210">
        <f t="shared" si="56"/>
        <v>54421</v>
      </c>
      <c r="N1210" s="37">
        <f t="shared" si="57"/>
        <v>595350</v>
      </c>
    </row>
    <row r="1211" spans="1:14" ht="37.6" x14ac:dyDescent="0.3">
      <c r="A1211" s="3">
        <v>7</v>
      </c>
      <c r="B1211" s="8" t="s">
        <v>10298</v>
      </c>
      <c r="C1211" s="4" t="s">
        <v>10299</v>
      </c>
      <c r="D1211" s="5">
        <v>44900</v>
      </c>
      <c r="E1211" s="6" t="s">
        <v>2646</v>
      </c>
      <c r="F1211" s="7">
        <v>1763370</v>
      </c>
      <c r="G1211" s="6" t="s">
        <v>17</v>
      </c>
      <c r="H1211" s="7">
        <v>185154</v>
      </c>
      <c r="I1211" s="11">
        <v>1578216</v>
      </c>
      <c r="J1211" s="132" t="s">
        <v>1236</v>
      </c>
      <c r="K1211" s="133"/>
      <c r="L1211" t="str">
        <f t="shared" si="55"/>
        <v>54316</v>
      </c>
      <c r="M1211">
        <f t="shared" si="56"/>
        <v>54316</v>
      </c>
      <c r="N1211" s="37">
        <f t="shared" si="57"/>
        <v>1763370</v>
      </c>
    </row>
    <row r="1212" spans="1:14" x14ac:dyDescent="0.3">
      <c r="A1212" s="3">
        <v>8</v>
      </c>
      <c r="B1212" s="134" t="s">
        <v>10538</v>
      </c>
      <c r="C1212" s="4" t="s">
        <v>10539</v>
      </c>
      <c r="D1212" s="5">
        <v>44609</v>
      </c>
      <c r="E1212" s="6" t="s">
        <v>47</v>
      </c>
      <c r="F1212" s="7">
        <v>1936702</v>
      </c>
      <c r="G1212" s="6" t="s">
        <v>17</v>
      </c>
      <c r="H1212" s="7">
        <v>203354</v>
      </c>
      <c r="I1212" s="136">
        <v>3993092</v>
      </c>
      <c r="J1212" s="138" t="s">
        <v>48</v>
      </c>
      <c r="K1212" s="139"/>
      <c r="L1212" t="str">
        <f t="shared" si="55"/>
        <v>12835</v>
      </c>
      <c r="M1212">
        <f t="shared" si="56"/>
        <v>12835</v>
      </c>
      <c r="N1212" s="37">
        <f t="shared" si="57"/>
        <v>1936702</v>
      </c>
    </row>
    <row r="1213" spans="1:14" x14ac:dyDescent="0.3">
      <c r="A1213" s="3">
        <v>8</v>
      </c>
      <c r="B1213" s="142"/>
      <c r="C1213" s="4" t="s">
        <v>10540</v>
      </c>
      <c r="D1213" s="5">
        <v>44608</v>
      </c>
      <c r="E1213" s="6" t="s">
        <v>47</v>
      </c>
      <c r="F1213" s="7">
        <v>1061564</v>
      </c>
      <c r="G1213" s="6" t="s">
        <v>17</v>
      </c>
      <c r="H1213" s="7">
        <v>111464</v>
      </c>
      <c r="I1213" s="143"/>
      <c r="J1213" s="144"/>
      <c r="K1213" s="145"/>
      <c r="L1213" t="str">
        <f t="shared" si="55"/>
        <v>12791</v>
      </c>
      <c r="M1213">
        <f t="shared" si="56"/>
        <v>12791</v>
      </c>
      <c r="N1213" s="37">
        <f t="shared" si="57"/>
        <v>1061564</v>
      </c>
    </row>
    <row r="1214" spans="1:14" x14ac:dyDescent="0.3">
      <c r="A1214" s="3">
        <v>8</v>
      </c>
      <c r="B1214" s="142"/>
      <c r="C1214" s="4" t="s">
        <v>10541</v>
      </c>
      <c r="D1214" s="5">
        <v>44613</v>
      </c>
      <c r="E1214" s="6" t="s">
        <v>47</v>
      </c>
      <c r="F1214" s="7">
        <v>479771</v>
      </c>
      <c r="G1214" s="6" t="s">
        <v>17</v>
      </c>
      <c r="H1214" s="7">
        <v>50376</v>
      </c>
      <c r="I1214" s="143"/>
      <c r="J1214" s="144"/>
      <c r="K1214" s="145"/>
      <c r="L1214" t="str">
        <f t="shared" si="55"/>
        <v>13258</v>
      </c>
      <c r="M1214">
        <f t="shared" si="56"/>
        <v>13258</v>
      </c>
      <c r="N1214" s="37">
        <f t="shared" si="57"/>
        <v>479771</v>
      </c>
    </row>
    <row r="1215" spans="1:14" x14ac:dyDescent="0.3">
      <c r="A1215" s="3">
        <v>8</v>
      </c>
      <c r="B1215" s="135"/>
      <c r="C1215" s="4" t="s">
        <v>10542</v>
      </c>
      <c r="D1215" s="5">
        <v>44602</v>
      </c>
      <c r="E1215" s="6" t="s">
        <v>47</v>
      </c>
      <c r="F1215" s="7">
        <v>983518</v>
      </c>
      <c r="G1215" s="6" t="s">
        <v>17</v>
      </c>
      <c r="H1215" s="7">
        <v>103269</v>
      </c>
      <c r="I1215" s="137"/>
      <c r="J1215" s="140"/>
      <c r="K1215" s="141"/>
      <c r="L1215" t="str">
        <f t="shared" si="55"/>
        <v>11274</v>
      </c>
      <c r="M1215">
        <f t="shared" si="56"/>
        <v>11274</v>
      </c>
      <c r="N1215" s="37">
        <f t="shared" si="57"/>
        <v>983518</v>
      </c>
    </row>
    <row r="1216" spans="1:14" ht="37.6" x14ac:dyDescent="0.3">
      <c r="A1216" s="3">
        <v>8</v>
      </c>
      <c r="B1216" s="8" t="s">
        <v>10543</v>
      </c>
      <c r="C1216" s="4" t="s">
        <v>10544</v>
      </c>
      <c r="D1216" s="5">
        <v>44611</v>
      </c>
      <c r="E1216" s="6" t="s">
        <v>10545</v>
      </c>
      <c r="F1216" s="7">
        <v>1968474</v>
      </c>
      <c r="G1216" s="6" t="s">
        <v>10524</v>
      </c>
      <c r="H1216" s="7">
        <v>211611</v>
      </c>
      <c r="I1216" s="11">
        <v>1756863</v>
      </c>
      <c r="J1216" s="132" t="s">
        <v>48</v>
      </c>
      <c r="K1216" s="133"/>
      <c r="L1216" t="str">
        <f t="shared" si="55"/>
        <v>13135</v>
      </c>
      <c r="M1216">
        <f t="shared" si="56"/>
        <v>13135</v>
      </c>
      <c r="N1216" s="37">
        <f t="shared" si="57"/>
        <v>1968474</v>
      </c>
    </row>
    <row r="1217" spans="1:14" x14ac:dyDescent="0.3">
      <c r="A1217" s="3">
        <v>8</v>
      </c>
      <c r="B1217" s="134" t="s">
        <v>10546</v>
      </c>
      <c r="C1217" s="4" t="s">
        <v>10547</v>
      </c>
      <c r="D1217" s="5">
        <v>44702</v>
      </c>
      <c r="E1217" s="6" t="s">
        <v>47</v>
      </c>
      <c r="F1217" s="7">
        <v>1615502</v>
      </c>
      <c r="G1217" s="6" t="s">
        <v>17</v>
      </c>
      <c r="H1217" s="7">
        <v>169628</v>
      </c>
      <c r="I1217" s="136">
        <v>2990370</v>
      </c>
      <c r="J1217" s="138" t="s">
        <v>48</v>
      </c>
      <c r="K1217" s="139"/>
      <c r="L1217" t="str">
        <f t="shared" si="55"/>
        <v>13564</v>
      </c>
      <c r="M1217">
        <f t="shared" si="56"/>
        <v>13564</v>
      </c>
      <c r="N1217" s="37">
        <f t="shared" si="57"/>
        <v>1615502</v>
      </c>
    </row>
    <row r="1218" spans="1:14" x14ac:dyDescent="0.3">
      <c r="A1218" s="3">
        <v>8</v>
      </c>
      <c r="B1218" s="142"/>
      <c r="C1218" s="4" t="s">
        <v>10548</v>
      </c>
      <c r="D1218" s="5">
        <v>44709</v>
      </c>
      <c r="E1218" s="6" t="s">
        <v>47</v>
      </c>
      <c r="F1218" s="7">
        <v>1185949</v>
      </c>
      <c r="G1218" s="6" t="s">
        <v>17</v>
      </c>
      <c r="H1218" s="7">
        <v>124525</v>
      </c>
      <c r="I1218" s="143"/>
      <c r="J1218" s="144"/>
      <c r="K1218" s="145"/>
      <c r="L1218" t="str">
        <f t="shared" si="55"/>
        <v>14754</v>
      </c>
      <c r="M1218">
        <f t="shared" si="56"/>
        <v>14754</v>
      </c>
      <c r="N1218" s="37">
        <f t="shared" si="57"/>
        <v>1185949</v>
      </c>
    </row>
    <row r="1219" spans="1:14" x14ac:dyDescent="0.3">
      <c r="A1219" s="3">
        <v>8</v>
      </c>
      <c r="B1219" s="135"/>
      <c r="C1219" s="4" t="s">
        <v>10549</v>
      </c>
      <c r="D1219" s="5">
        <v>44701</v>
      </c>
      <c r="E1219" s="6" t="s">
        <v>47</v>
      </c>
      <c r="F1219" s="7">
        <v>539745</v>
      </c>
      <c r="G1219" s="6" t="s">
        <v>17</v>
      </c>
      <c r="H1219" s="7">
        <v>56673</v>
      </c>
      <c r="I1219" s="137"/>
      <c r="J1219" s="140"/>
      <c r="K1219" s="141"/>
      <c r="L1219" t="str">
        <f t="shared" si="55"/>
        <v>13495</v>
      </c>
      <c r="M1219">
        <f t="shared" si="56"/>
        <v>13495</v>
      </c>
      <c r="N1219" s="37">
        <f t="shared" si="57"/>
        <v>539745</v>
      </c>
    </row>
    <row r="1220" spans="1:14" ht="37.6" x14ac:dyDescent="0.3">
      <c r="A1220" s="3">
        <v>8</v>
      </c>
      <c r="B1220" s="8" t="s">
        <v>10550</v>
      </c>
      <c r="C1220" s="4" t="s">
        <v>10551</v>
      </c>
      <c r="D1220" s="5">
        <v>44707</v>
      </c>
      <c r="E1220" s="6" t="s">
        <v>10545</v>
      </c>
      <c r="F1220" s="7">
        <v>1625699</v>
      </c>
      <c r="G1220" s="6" t="s">
        <v>10524</v>
      </c>
      <c r="H1220" s="7">
        <v>174763</v>
      </c>
      <c r="I1220" s="11">
        <v>1450936</v>
      </c>
      <c r="J1220" s="132" t="s">
        <v>48</v>
      </c>
      <c r="K1220" s="133"/>
      <c r="L1220" t="str">
        <f t="shared" si="55"/>
        <v>14426</v>
      </c>
      <c r="M1220">
        <f t="shared" si="56"/>
        <v>14426</v>
      </c>
      <c r="N1220" s="37">
        <f t="shared" si="57"/>
        <v>1625699</v>
      </c>
    </row>
    <row r="1221" spans="1:14" ht="37.6" x14ac:dyDescent="0.3">
      <c r="A1221" s="3">
        <v>8</v>
      </c>
      <c r="B1221" s="8" t="s">
        <v>10865</v>
      </c>
      <c r="C1221" s="4" t="s">
        <v>10866</v>
      </c>
      <c r="D1221" s="5">
        <v>44870</v>
      </c>
      <c r="E1221" s="6" t="s">
        <v>1579</v>
      </c>
      <c r="F1221" s="7">
        <v>839598</v>
      </c>
      <c r="G1221" s="6" t="s">
        <v>17</v>
      </c>
      <c r="H1221" s="7">
        <v>88158</v>
      </c>
      <c r="I1221" s="11">
        <v>751440</v>
      </c>
      <c r="J1221" s="132" t="s">
        <v>48</v>
      </c>
      <c r="K1221" s="133"/>
      <c r="L1221" t="str">
        <f t="shared" si="55"/>
        <v>50248</v>
      </c>
      <c r="M1221">
        <f t="shared" si="56"/>
        <v>50248</v>
      </c>
      <c r="N1221" s="37">
        <f t="shared" si="57"/>
        <v>839598</v>
      </c>
    </row>
    <row r="1222" spans="1:14" ht="37.6" x14ac:dyDescent="0.3">
      <c r="A1222" s="3">
        <v>8</v>
      </c>
      <c r="B1222" s="8" t="s">
        <v>10867</v>
      </c>
      <c r="C1222" s="4" t="s">
        <v>10868</v>
      </c>
      <c r="D1222" s="5">
        <v>44916</v>
      </c>
      <c r="E1222" s="6" t="s">
        <v>10545</v>
      </c>
      <c r="F1222" s="7">
        <v>2770881</v>
      </c>
      <c r="G1222" s="6" t="s">
        <v>10524</v>
      </c>
      <c r="H1222" s="7">
        <v>297870</v>
      </c>
      <c r="I1222" s="11">
        <v>2473011</v>
      </c>
      <c r="J1222" s="132" t="s">
        <v>48</v>
      </c>
      <c r="K1222" s="133"/>
      <c r="L1222" t="str">
        <f t="shared" si="55"/>
        <v>56185</v>
      </c>
      <c r="M1222">
        <f t="shared" si="56"/>
        <v>56185</v>
      </c>
      <c r="N1222" s="37">
        <f t="shared" si="57"/>
        <v>2770881</v>
      </c>
    </row>
    <row r="1223" spans="1:14" ht="37.6" x14ac:dyDescent="0.3">
      <c r="A1223" s="3">
        <v>8</v>
      </c>
      <c r="B1223" s="8" t="s">
        <v>11328</v>
      </c>
      <c r="C1223" s="4" t="s">
        <v>11329</v>
      </c>
      <c r="D1223" s="5">
        <v>44851</v>
      </c>
      <c r="E1223" s="6" t="s">
        <v>1286</v>
      </c>
      <c r="F1223" s="7">
        <v>2553040</v>
      </c>
      <c r="G1223" s="6" t="s">
        <v>17</v>
      </c>
      <c r="H1223" s="7">
        <v>268069</v>
      </c>
      <c r="I1223" s="11">
        <v>2284971</v>
      </c>
      <c r="J1223" s="132" t="s">
        <v>1287</v>
      </c>
      <c r="K1223" s="133"/>
      <c r="L1223" t="str">
        <f t="shared" ref="L1223:L1279" si="58">+RIGHT(C1223,5)</f>
        <v>47815</v>
      </c>
      <c r="M1223">
        <f t="shared" ref="M1223:M1286" si="59">+L1223*1</f>
        <v>47815</v>
      </c>
      <c r="N1223" s="37">
        <f t="shared" ref="N1223:N1286" si="60">+F1223</f>
        <v>2553040</v>
      </c>
    </row>
    <row r="1224" spans="1:14" ht="37.6" x14ac:dyDescent="0.3">
      <c r="A1224" s="3">
        <v>1</v>
      </c>
      <c r="B1224" s="8" t="s">
        <v>23</v>
      </c>
      <c r="C1224" s="4" t="s">
        <v>24</v>
      </c>
      <c r="D1224" s="5">
        <v>44908</v>
      </c>
      <c r="E1224" s="6" t="s">
        <v>25</v>
      </c>
      <c r="F1224" s="7">
        <v>-578624</v>
      </c>
      <c r="G1224" s="6" t="s">
        <v>17</v>
      </c>
      <c r="H1224" s="7">
        <v>-60756</v>
      </c>
      <c r="I1224" s="11">
        <v>-517868</v>
      </c>
      <c r="J1224" s="132" t="s">
        <v>18</v>
      </c>
      <c r="K1224" s="133"/>
      <c r="L1224" t="str">
        <f>+RIGHT(C1224,4)</f>
        <v>1084</v>
      </c>
      <c r="M1224">
        <f t="shared" si="59"/>
        <v>1084</v>
      </c>
      <c r="N1224" s="37">
        <f t="shared" si="60"/>
        <v>-578624</v>
      </c>
    </row>
    <row r="1225" spans="1:14" ht="37.6" x14ac:dyDescent="0.3">
      <c r="A1225" s="3">
        <v>1</v>
      </c>
      <c r="B1225" s="8" t="s">
        <v>42</v>
      </c>
      <c r="C1225" s="4" t="s">
        <v>43</v>
      </c>
      <c r="D1225" s="5">
        <v>44923</v>
      </c>
      <c r="E1225" s="6" t="s">
        <v>44</v>
      </c>
      <c r="F1225" s="7">
        <v>-390577</v>
      </c>
      <c r="G1225" s="6" t="s">
        <v>17</v>
      </c>
      <c r="H1225" s="7">
        <v>-41011</v>
      </c>
      <c r="I1225" s="11">
        <v>-349566</v>
      </c>
      <c r="J1225" s="132" t="s">
        <v>35</v>
      </c>
      <c r="K1225" s="133"/>
      <c r="L1225" t="str">
        <f>+RIGHT(C1225,4)</f>
        <v>1033</v>
      </c>
      <c r="M1225">
        <f t="shared" si="59"/>
        <v>1033</v>
      </c>
      <c r="N1225" s="37">
        <f t="shared" si="60"/>
        <v>-390577</v>
      </c>
    </row>
    <row r="1226" spans="1:14" ht="37.6" x14ac:dyDescent="0.3">
      <c r="A1226" s="3">
        <v>1</v>
      </c>
      <c r="B1226" s="134" t="s">
        <v>505</v>
      </c>
      <c r="C1226" s="4" t="s">
        <v>506</v>
      </c>
      <c r="D1226" s="5">
        <v>44901</v>
      </c>
      <c r="E1226" s="6" t="s">
        <v>507</v>
      </c>
      <c r="F1226" s="7">
        <v>-119943</v>
      </c>
      <c r="G1226" s="6" t="s">
        <v>17</v>
      </c>
      <c r="H1226" s="7">
        <v>-12594</v>
      </c>
      <c r="I1226" s="136">
        <v>-3274733</v>
      </c>
      <c r="J1226" s="138" t="s">
        <v>48</v>
      </c>
      <c r="K1226" s="139"/>
      <c r="L1226" t="str">
        <f t="shared" si="58"/>
        <v>21330</v>
      </c>
      <c r="M1226">
        <f t="shared" si="59"/>
        <v>21330</v>
      </c>
      <c r="N1226" s="37">
        <f t="shared" si="60"/>
        <v>-119943</v>
      </c>
    </row>
    <row r="1227" spans="1:14" ht="37.6" x14ac:dyDescent="0.3">
      <c r="A1227" s="3">
        <v>1</v>
      </c>
      <c r="B1227" s="142"/>
      <c r="C1227" s="4" t="s">
        <v>508</v>
      </c>
      <c r="D1227" s="5">
        <v>44908</v>
      </c>
      <c r="E1227" s="6" t="s">
        <v>509</v>
      </c>
      <c r="F1227" s="7">
        <v>-327907</v>
      </c>
      <c r="G1227" s="6" t="s">
        <v>17</v>
      </c>
      <c r="H1227" s="7">
        <v>-34430</v>
      </c>
      <c r="I1227" s="143"/>
      <c r="J1227" s="144"/>
      <c r="K1227" s="145"/>
      <c r="L1227" t="str">
        <f t="shared" si="58"/>
        <v>21753</v>
      </c>
      <c r="M1227">
        <f t="shared" si="59"/>
        <v>21753</v>
      </c>
      <c r="N1227" s="37">
        <f t="shared" si="60"/>
        <v>-327907</v>
      </c>
    </row>
    <row r="1228" spans="1:14" ht="37.6" x14ac:dyDescent="0.3">
      <c r="A1228" s="3">
        <v>1</v>
      </c>
      <c r="B1228" s="142"/>
      <c r="C1228" s="4" t="s">
        <v>510</v>
      </c>
      <c r="D1228" s="5">
        <v>44904</v>
      </c>
      <c r="E1228" s="6" t="s">
        <v>511</v>
      </c>
      <c r="F1228" s="7">
        <v>-196020</v>
      </c>
      <c r="G1228" s="6" t="s">
        <v>17</v>
      </c>
      <c r="H1228" s="7">
        <v>-20582</v>
      </c>
      <c r="I1228" s="143"/>
      <c r="J1228" s="144"/>
      <c r="K1228" s="145"/>
      <c r="L1228" t="str">
        <f t="shared" si="58"/>
        <v>21590</v>
      </c>
      <c r="M1228">
        <f t="shared" si="59"/>
        <v>21590</v>
      </c>
      <c r="N1228" s="37">
        <f t="shared" si="60"/>
        <v>-196020</v>
      </c>
    </row>
    <row r="1229" spans="1:14" ht="37.6" x14ac:dyDescent="0.3">
      <c r="A1229" s="3">
        <v>1</v>
      </c>
      <c r="B1229" s="142"/>
      <c r="C1229" s="4" t="s">
        <v>512</v>
      </c>
      <c r="D1229" s="5">
        <v>44907</v>
      </c>
      <c r="E1229" s="6" t="s">
        <v>513</v>
      </c>
      <c r="F1229" s="7">
        <v>-267964</v>
      </c>
      <c r="G1229" s="6" t="s">
        <v>17</v>
      </c>
      <c r="H1229" s="7">
        <v>-28136</v>
      </c>
      <c r="I1229" s="143"/>
      <c r="J1229" s="144"/>
      <c r="K1229" s="145"/>
      <c r="L1229" t="str">
        <f t="shared" si="58"/>
        <v>21699</v>
      </c>
      <c r="M1229">
        <f t="shared" si="59"/>
        <v>21699</v>
      </c>
      <c r="N1229" s="37">
        <f t="shared" si="60"/>
        <v>-267964</v>
      </c>
    </row>
    <row r="1230" spans="1:14" ht="37.6" x14ac:dyDescent="0.3">
      <c r="A1230" s="3">
        <v>1</v>
      </c>
      <c r="B1230" s="142"/>
      <c r="C1230" s="4" t="s">
        <v>514</v>
      </c>
      <c r="D1230" s="5">
        <v>44907</v>
      </c>
      <c r="E1230" s="6" t="s">
        <v>515</v>
      </c>
      <c r="F1230" s="7">
        <v>-156816</v>
      </c>
      <c r="G1230" s="6" t="s">
        <v>17</v>
      </c>
      <c r="H1230" s="7">
        <v>-16466</v>
      </c>
      <c r="I1230" s="143"/>
      <c r="J1230" s="144"/>
      <c r="K1230" s="145"/>
      <c r="L1230" t="str">
        <f t="shared" si="58"/>
        <v>21705</v>
      </c>
      <c r="M1230">
        <f t="shared" si="59"/>
        <v>21705</v>
      </c>
      <c r="N1230" s="37">
        <f t="shared" si="60"/>
        <v>-156816</v>
      </c>
    </row>
    <row r="1231" spans="1:14" ht="37.6" x14ac:dyDescent="0.3">
      <c r="A1231" s="3">
        <v>1</v>
      </c>
      <c r="B1231" s="142"/>
      <c r="C1231" s="4" t="s">
        <v>516</v>
      </c>
      <c r="D1231" s="5">
        <v>44907</v>
      </c>
      <c r="E1231" s="6" t="s">
        <v>517</v>
      </c>
      <c r="F1231" s="7">
        <v>-324593</v>
      </c>
      <c r="G1231" s="6" t="s">
        <v>17</v>
      </c>
      <c r="H1231" s="7">
        <v>-34082</v>
      </c>
      <c r="I1231" s="143"/>
      <c r="J1231" s="144"/>
      <c r="K1231" s="145"/>
      <c r="L1231" t="str">
        <f t="shared" si="58"/>
        <v>21698</v>
      </c>
      <c r="M1231">
        <f t="shared" si="59"/>
        <v>21698</v>
      </c>
      <c r="N1231" s="37">
        <f t="shared" si="60"/>
        <v>-324593</v>
      </c>
    </row>
    <row r="1232" spans="1:14" ht="37.6" x14ac:dyDescent="0.3">
      <c r="A1232" s="3">
        <v>1</v>
      </c>
      <c r="B1232" s="142"/>
      <c r="C1232" s="4" t="s">
        <v>518</v>
      </c>
      <c r="D1232" s="5">
        <v>44915</v>
      </c>
      <c r="E1232" s="6" t="s">
        <v>519</v>
      </c>
      <c r="F1232" s="7">
        <v>-326393</v>
      </c>
      <c r="G1232" s="6" t="s">
        <v>17</v>
      </c>
      <c r="H1232" s="7">
        <v>-34271</v>
      </c>
      <c r="I1232" s="143"/>
      <c r="J1232" s="144"/>
      <c r="K1232" s="145"/>
      <c r="L1232" t="str">
        <f t="shared" si="58"/>
        <v>22558</v>
      </c>
      <c r="M1232">
        <f t="shared" si="59"/>
        <v>22558</v>
      </c>
      <c r="N1232" s="37">
        <f t="shared" si="60"/>
        <v>-326393</v>
      </c>
    </row>
    <row r="1233" spans="1:14" ht="37.6" x14ac:dyDescent="0.3">
      <c r="A1233" s="3">
        <v>1</v>
      </c>
      <c r="B1233" s="142"/>
      <c r="C1233" s="4" t="s">
        <v>520</v>
      </c>
      <c r="D1233" s="5">
        <v>44917</v>
      </c>
      <c r="E1233" s="6" t="s">
        <v>521</v>
      </c>
      <c r="F1233" s="7">
        <v>-325229</v>
      </c>
      <c r="G1233" s="6" t="s">
        <v>17</v>
      </c>
      <c r="H1233" s="7">
        <v>-34149</v>
      </c>
      <c r="I1233" s="143"/>
      <c r="J1233" s="144"/>
      <c r="K1233" s="145"/>
      <c r="L1233" t="str">
        <f t="shared" si="58"/>
        <v>22941</v>
      </c>
      <c r="M1233">
        <f t="shared" si="59"/>
        <v>22941</v>
      </c>
      <c r="N1233" s="37">
        <f t="shared" si="60"/>
        <v>-325229</v>
      </c>
    </row>
    <row r="1234" spans="1:14" ht="37.6" x14ac:dyDescent="0.3">
      <c r="A1234" s="3">
        <v>1</v>
      </c>
      <c r="B1234" s="142"/>
      <c r="C1234" s="4" t="s">
        <v>522</v>
      </c>
      <c r="D1234" s="5">
        <v>44917</v>
      </c>
      <c r="E1234" s="6" t="s">
        <v>523</v>
      </c>
      <c r="F1234" s="7">
        <v>-191870</v>
      </c>
      <c r="G1234" s="6" t="s">
        <v>17</v>
      </c>
      <c r="H1234" s="7">
        <v>-20146</v>
      </c>
      <c r="I1234" s="143"/>
      <c r="J1234" s="144"/>
      <c r="K1234" s="145"/>
      <c r="L1234" t="str">
        <f t="shared" si="58"/>
        <v>22927</v>
      </c>
      <c r="M1234">
        <f t="shared" si="59"/>
        <v>22927</v>
      </c>
      <c r="N1234" s="37">
        <f t="shared" si="60"/>
        <v>-191870</v>
      </c>
    </row>
    <row r="1235" spans="1:14" ht="37.6" x14ac:dyDescent="0.3">
      <c r="A1235" s="3">
        <v>1</v>
      </c>
      <c r="B1235" s="142"/>
      <c r="C1235" s="4" t="s">
        <v>524</v>
      </c>
      <c r="D1235" s="5">
        <v>44900</v>
      </c>
      <c r="E1235" s="6" t="s">
        <v>525</v>
      </c>
      <c r="F1235" s="7">
        <v>-718304</v>
      </c>
      <c r="G1235" s="6" t="s">
        <v>17</v>
      </c>
      <c r="H1235" s="7">
        <v>-75422</v>
      </c>
      <c r="I1235" s="143"/>
      <c r="J1235" s="144"/>
      <c r="K1235" s="145"/>
      <c r="L1235" t="str">
        <f t="shared" si="58"/>
        <v>21073</v>
      </c>
      <c r="M1235">
        <f t="shared" si="59"/>
        <v>21073</v>
      </c>
      <c r="N1235" s="37">
        <f t="shared" si="60"/>
        <v>-718304</v>
      </c>
    </row>
    <row r="1236" spans="1:14" ht="37.6" x14ac:dyDescent="0.3">
      <c r="A1236" s="3">
        <v>1</v>
      </c>
      <c r="B1236" s="142"/>
      <c r="C1236" s="4" t="s">
        <v>526</v>
      </c>
      <c r="D1236" s="5">
        <v>44900</v>
      </c>
      <c r="E1236" s="6" t="s">
        <v>527</v>
      </c>
      <c r="F1236" s="7">
        <v>-654200</v>
      </c>
      <c r="G1236" s="6" t="s">
        <v>17</v>
      </c>
      <c r="H1236" s="7">
        <v>-68691</v>
      </c>
      <c r="I1236" s="143"/>
      <c r="J1236" s="144"/>
      <c r="K1236" s="145"/>
      <c r="L1236" t="str">
        <f t="shared" si="58"/>
        <v>21113</v>
      </c>
      <c r="M1236">
        <f t="shared" si="59"/>
        <v>21113</v>
      </c>
      <c r="N1236" s="37">
        <f t="shared" si="60"/>
        <v>-654200</v>
      </c>
    </row>
    <row r="1237" spans="1:14" ht="37.6" x14ac:dyDescent="0.3">
      <c r="A1237" s="3">
        <v>1</v>
      </c>
      <c r="B1237" s="135"/>
      <c r="C1237" s="4" t="s">
        <v>528</v>
      </c>
      <c r="D1237" s="5">
        <v>44904</v>
      </c>
      <c r="E1237" s="6" t="s">
        <v>529</v>
      </c>
      <c r="F1237" s="7">
        <v>-49680</v>
      </c>
      <c r="G1237" s="6" t="s">
        <v>17</v>
      </c>
      <c r="H1237" s="7">
        <v>-5216</v>
      </c>
      <c r="I1237" s="137"/>
      <c r="J1237" s="140"/>
      <c r="K1237" s="141"/>
      <c r="L1237" t="str">
        <f t="shared" si="58"/>
        <v>21670</v>
      </c>
      <c r="M1237">
        <f t="shared" si="59"/>
        <v>21670</v>
      </c>
      <c r="N1237" s="37">
        <f t="shared" si="60"/>
        <v>-49680</v>
      </c>
    </row>
    <row r="1238" spans="1:14" ht="25.05" x14ac:dyDescent="0.3">
      <c r="A1238" s="3">
        <v>1</v>
      </c>
      <c r="B1238" s="134" t="s">
        <v>530</v>
      </c>
      <c r="C1238" s="4" t="s">
        <v>531</v>
      </c>
      <c r="D1238" s="5">
        <v>44896</v>
      </c>
      <c r="E1238" s="6" t="s">
        <v>532</v>
      </c>
      <c r="F1238" s="7">
        <v>-383130</v>
      </c>
      <c r="G1238" s="6" t="s">
        <v>17</v>
      </c>
      <c r="H1238" s="7">
        <v>-40229</v>
      </c>
      <c r="I1238" s="136">
        <v>-4223305</v>
      </c>
      <c r="J1238" s="138" t="s">
        <v>48</v>
      </c>
      <c r="K1238" s="139"/>
      <c r="L1238" t="str">
        <f t="shared" si="58"/>
        <v>20833</v>
      </c>
      <c r="M1238">
        <f t="shared" si="59"/>
        <v>20833</v>
      </c>
      <c r="N1238" s="37">
        <f t="shared" si="60"/>
        <v>-383130</v>
      </c>
    </row>
    <row r="1239" spans="1:14" ht="25.05" x14ac:dyDescent="0.3">
      <c r="A1239" s="3">
        <v>1</v>
      </c>
      <c r="B1239" s="142"/>
      <c r="C1239" s="4" t="s">
        <v>533</v>
      </c>
      <c r="D1239" s="5">
        <v>44901</v>
      </c>
      <c r="E1239" s="6" t="s">
        <v>534</v>
      </c>
      <c r="F1239" s="7">
        <v>-239885</v>
      </c>
      <c r="G1239" s="6" t="s">
        <v>17</v>
      </c>
      <c r="H1239" s="7">
        <v>-25188</v>
      </c>
      <c r="I1239" s="143"/>
      <c r="J1239" s="144"/>
      <c r="K1239" s="145"/>
      <c r="L1239" t="str">
        <f t="shared" si="58"/>
        <v>21236</v>
      </c>
      <c r="M1239">
        <f t="shared" si="59"/>
        <v>21236</v>
      </c>
      <c r="N1239" s="37">
        <f t="shared" si="60"/>
        <v>-239885</v>
      </c>
    </row>
    <row r="1240" spans="1:14" ht="37.6" x14ac:dyDescent="0.3">
      <c r="A1240" s="3">
        <v>1</v>
      </c>
      <c r="B1240" s="142"/>
      <c r="C1240" s="4" t="s">
        <v>535</v>
      </c>
      <c r="D1240" s="5">
        <v>44914</v>
      </c>
      <c r="E1240" s="6" t="s">
        <v>536</v>
      </c>
      <c r="F1240" s="7">
        <v>-518148</v>
      </c>
      <c r="G1240" s="6" t="s">
        <v>17</v>
      </c>
      <c r="H1240" s="7">
        <v>-54406</v>
      </c>
      <c r="I1240" s="143"/>
      <c r="J1240" s="144"/>
      <c r="K1240" s="145"/>
      <c r="L1240" t="str">
        <f t="shared" si="58"/>
        <v>22415</v>
      </c>
      <c r="M1240">
        <f t="shared" si="59"/>
        <v>22415</v>
      </c>
      <c r="N1240" s="37">
        <f t="shared" si="60"/>
        <v>-518148</v>
      </c>
    </row>
    <row r="1241" spans="1:14" ht="37.6" x14ac:dyDescent="0.3">
      <c r="A1241" s="3">
        <v>1</v>
      </c>
      <c r="B1241" s="142"/>
      <c r="C1241" s="4" t="s">
        <v>537</v>
      </c>
      <c r="D1241" s="5">
        <v>44915</v>
      </c>
      <c r="E1241" s="6" t="s">
        <v>538</v>
      </c>
      <c r="F1241" s="7">
        <v>-119943</v>
      </c>
      <c r="G1241" s="6" t="s">
        <v>17</v>
      </c>
      <c r="H1241" s="7">
        <v>-12594</v>
      </c>
      <c r="I1241" s="143"/>
      <c r="J1241" s="144"/>
      <c r="K1241" s="145"/>
      <c r="L1241" t="str">
        <f t="shared" si="58"/>
        <v>22598</v>
      </c>
      <c r="M1241">
        <f t="shared" si="59"/>
        <v>22598</v>
      </c>
      <c r="N1241" s="37">
        <f t="shared" si="60"/>
        <v>-119943</v>
      </c>
    </row>
    <row r="1242" spans="1:14" ht="25.05" x14ac:dyDescent="0.3">
      <c r="A1242" s="3">
        <v>1</v>
      </c>
      <c r="B1242" s="142"/>
      <c r="C1242" s="4" t="s">
        <v>539</v>
      </c>
      <c r="D1242" s="5">
        <v>44896</v>
      </c>
      <c r="E1242" s="6" t="s">
        <v>540</v>
      </c>
      <c r="F1242" s="7">
        <v>-119943</v>
      </c>
      <c r="G1242" s="6" t="s">
        <v>17</v>
      </c>
      <c r="H1242" s="7">
        <v>-12594</v>
      </c>
      <c r="I1242" s="143"/>
      <c r="J1242" s="144"/>
      <c r="K1242" s="145"/>
      <c r="L1242" t="str">
        <f t="shared" si="58"/>
        <v>20759</v>
      </c>
      <c r="M1242">
        <f t="shared" si="59"/>
        <v>20759</v>
      </c>
      <c r="N1242" s="37">
        <f t="shared" si="60"/>
        <v>-119943</v>
      </c>
    </row>
    <row r="1243" spans="1:14" ht="37.6" x14ac:dyDescent="0.3">
      <c r="A1243" s="3">
        <v>1</v>
      </c>
      <c r="B1243" s="142"/>
      <c r="C1243" s="4" t="s">
        <v>541</v>
      </c>
      <c r="D1243" s="5">
        <v>44915</v>
      </c>
      <c r="E1243" s="6" t="s">
        <v>542</v>
      </c>
      <c r="F1243" s="7">
        <v>-199248</v>
      </c>
      <c r="G1243" s="6" t="s">
        <v>17</v>
      </c>
      <c r="H1243" s="7">
        <v>-20921</v>
      </c>
      <c r="I1243" s="143"/>
      <c r="J1243" s="144"/>
      <c r="K1243" s="145"/>
      <c r="L1243" t="str">
        <f t="shared" si="58"/>
        <v>22488</v>
      </c>
      <c r="M1243">
        <f t="shared" si="59"/>
        <v>22488</v>
      </c>
      <c r="N1243" s="37">
        <f t="shared" si="60"/>
        <v>-199248</v>
      </c>
    </row>
    <row r="1244" spans="1:14" ht="25.05" x14ac:dyDescent="0.3">
      <c r="A1244" s="3">
        <v>1</v>
      </c>
      <c r="B1244" s="142"/>
      <c r="C1244" s="4" t="s">
        <v>543</v>
      </c>
      <c r="D1244" s="5">
        <v>44896</v>
      </c>
      <c r="E1244" s="6" t="s">
        <v>544</v>
      </c>
      <c r="F1244" s="7">
        <v>-185877</v>
      </c>
      <c r="G1244" s="6" t="s">
        <v>17</v>
      </c>
      <c r="H1244" s="7">
        <v>-19517</v>
      </c>
      <c r="I1244" s="143"/>
      <c r="J1244" s="144"/>
      <c r="K1244" s="145"/>
      <c r="L1244" t="str">
        <f t="shared" si="58"/>
        <v>20816</v>
      </c>
      <c r="M1244">
        <f t="shared" si="59"/>
        <v>20816</v>
      </c>
      <c r="N1244" s="37">
        <f t="shared" si="60"/>
        <v>-185877</v>
      </c>
    </row>
    <row r="1245" spans="1:14" ht="37.6" x14ac:dyDescent="0.3">
      <c r="A1245" s="3">
        <v>1</v>
      </c>
      <c r="B1245" s="142"/>
      <c r="C1245" s="4" t="s">
        <v>545</v>
      </c>
      <c r="D1245" s="5">
        <v>44924</v>
      </c>
      <c r="E1245" s="6" t="s">
        <v>546</v>
      </c>
      <c r="F1245" s="7">
        <v>-284621</v>
      </c>
      <c r="G1245" s="6" t="s">
        <v>17</v>
      </c>
      <c r="H1245" s="7">
        <v>-29885</v>
      </c>
      <c r="I1245" s="143"/>
      <c r="J1245" s="144"/>
      <c r="K1245" s="145"/>
      <c r="L1245" t="str">
        <f t="shared" si="58"/>
        <v>23827</v>
      </c>
      <c r="M1245">
        <f t="shared" si="59"/>
        <v>23827</v>
      </c>
      <c r="N1245" s="37">
        <f t="shared" si="60"/>
        <v>-284621</v>
      </c>
    </row>
    <row r="1246" spans="1:14" ht="25.05" x14ac:dyDescent="0.3">
      <c r="A1246" s="3">
        <v>1</v>
      </c>
      <c r="B1246" s="142"/>
      <c r="C1246" s="4" t="s">
        <v>547</v>
      </c>
      <c r="D1246" s="5">
        <v>44908</v>
      </c>
      <c r="E1246" s="6" t="s">
        <v>548</v>
      </c>
      <c r="F1246" s="7">
        <v>-326106</v>
      </c>
      <c r="G1246" s="6" t="s">
        <v>17</v>
      </c>
      <c r="H1246" s="7">
        <v>-34241</v>
      </c>
      <c r="I1246" s="143"/>
      <c r="J1246" s="144"/>
      <c r="K1246" s="145"/>
      <c r="L1246" t="str">
        <f t="shared" si="58"/>
        <v>21857</v>
      </c>
      <c r="M1246">
        <f t="shared" si="59"/>
        <v>21857</v>
      </c>
      <c r="N1246" s="37">
        <f t="shared" si="60"/>
        <v>-326106</v>
      </c>
    </row>
    <row r="1247" spans="1:14" ht="37.6" x14ac:dyDescent="0.3">
      <c r="A1247" s="3">
        <v>1</v>
      </c>
      <c r="B1247" s="142"/>
      <c r="C1247" s="4" t="s">
        <v>549</v>
      </c>
      <c r="D1247" s="5">
        <v>44911</v>
      </c>
      <c r="E1247" s="6" t="s">
        <v>550</v>
      </c>
      <c r="F1247" s="7">
        <v>-385774</v>
      </c>
      <c r="G1247" s="6" t="s">
        <v>17</v>
      </c>
      <c r="H1247" s="7">
        <v>-40506</v>
      </c>
      <c r="I1247" s="143"/>
      <c r="J1247" s="144"/>
      <c r="K1247" s="145"/>
      <c r="L1247" t="str">
        <f t="shared" si="58"/>
        <v>22105</v>
      </c>
      <c r="M1247">
        <f t="shared" si="59"/>
        <v>22105</v>
      </c>
      <c r="N1247" s="37">
        <f t="shared" si="60"/>
        <v>-385774</v>
      </c>
    </row>
    <row r="1248" spans="1:14" ht="37.6" x14ac:dyDescent="0.3">
      <c r="A1248" s="3">
        <v>1</v>
      </c>
      <c r="B1248" s="142"/>
      <c r="C1248" s="4" t="s">
        <v>551</v>
      </c>
      <c r="D1248" s="5">
        <v>44924</v>
      </c>
      <c r="E1248" s="6" t="s">
        <v>552</v>
      </c>
      <c r="F1248" s="7">
        <v>-240570</v>
      </c>
      <c r="G1248" s="6" t="s">
        <v>17</v>
      </c>
      <c r="H1248" s="7">
        <v>-25260</v>
      </c>
      <c r="I1248" s="143"/>
      <c r="J1248" s="144"/>
      <c r="K1248" s="145"/>
      <c r="L1248" t="str">
        <f t="shared" si="58"/>
        <v>23810</v>
      </c>
      <c r="M1248">
        <f t="shared" si="59"/>
        <v>23810</v>
      </c>
      <c r="N1248" s="37">
        <f t="shared" si="60"/>
        <v>-240570</v>
      </c>
    </row>
    <row r="1249" spans="1:14" ht="37.6" x14ac:dyDescent="0.3">
      <c r="A1249" s="3">
        <v>1</v>
      </c>
      <c r="B1249" s="142"/>
      <c r="C1249" s="4" t="s">
        <v>553</v>
      </c>
      <c r="D1249" s="5">
        <v>44911</v>
      </c>
      <c r="E1249" s="6" t="s">
        <v>554</v>
      </c>
      <c r="F1249" s="7">
        <v>-499078</v>
      </c>
      <c r="G1249" s="6" t="s">
        <v>17</v>
      </c>
      <c r="H1249" s="7">
        <v>-52403</v>
      </c>
      <c r="I1249" s="143"/>
      <c r="J1249" s="144"/>
      <c r="K1249" s="145"/>
      <c r="L1249" t="str">
        <f t="shared" si="58"/>
        <v>22121</v>
      </c>
      <c r="M1249">
        <f t="shared" si="59"/>
        <v>22121</v>
      </c>
      <c r="N1249" s="37">
        <f t="shared" si="60"/>
        <v>-499078</v>
      </c>
    </row>
    <row r="1250" spans="1:14" ht="25.05" x14ac:dyDescent="0.3">
      <c r="A1250" s="3">
        <v>1</v>
      </c>
      <c r="B1250" s="142"/>
      <c r="C1250" s="4" t="s">
        <v>555</v>
      </c>
      <c r="D1250" s="5">
        <v>44924</v>
      </c>
      <c r="E1250" s="6" t="s">
        <v>556</v>
      </c>
      <c r="F1250" s="7">
        <v>-153557</v>
      </c>
      <c r="G1250" s="6" t="s">
        <v>17</v>
      </c>
      <c r="H1250" s="7">
        <v>-16123</v>
      </c>
      <c r="I1250" s="143"/>
      <c r="J1250" s="144"/>
      <c r="K1250" s="145"/>
      <c r="L1250" t="str">
        <f t="shared" si="58"/>
        <v>23911</v>
      </c>
      <c r="M1250">
        <f t="shared" si="59"/>
        <v>23911</v>
      </c>
      <c r="N1250" s="37">
        <f t="shared" si="60"/>
        <v>-153557</v>
      </c>
    </row>
    <row r="1251" spans="1:14" ht="25.05" x14ac:dyDescent="0.3">
      <c r="A1251" s="3">
        <v>1</v>
      </c>
      <c r="B1251" s="142"/>
      <c r="C1251" s="4" t="s">
        <v>557</v>
      </c>
      <c r="D1251" s="5">
        <v>44901</v>
      </c>
      <c r="E1251" s="6" t="s">
        <v>558</v>
      </c>
      <c r="F1251" s="7">
        <v>-223298</v>
      </c>
      <c r="G1251" s="6" t="s">
        <v>17</v>
      </c>
      <c r="H1251" s="7">
        <v>-23446</v>
      </c>
      <c r="I1251" s="143"/>
      <c r="J1251" s="144"/>
      <c r="K1251" s="145"/>
      <c r="L1251" t="str">
        <f t="shared" si="58"/>
        <v>21255</v>
      </c>
      <c r="M1251">
        <f t="shared" si="59"/>
        <v>21255</v>
      </c>
      <c r="N1251" s="37">
        <f t="shared" si="60"/>
        <v>-223298</v>
      </c>
    </row>
    <row r="1252" spans="1:14" ht="25.05" x14ac:dyDescent="0.3">
      <c r="A1252" s="3">
        <v>1</v>
      </c>
      <c r="B1252" s="142"/>
      <c r="C1252" s="4" t="s">
        <v>559</v>
      </c>
      <c r="D1252" s="5">
        <v>44902</v>
      </c>
      <c r="E1252" s="6" t="s">
        <v>560</v>
      </c>
      <c r="F1252" s="7">
        <v>-119943</v>
      </c>
      <c r="G1252" s="6" t="s">
        <v>17</v>
      </c>
      <c r="H1252" s="7">
        <v>-12594</v>
      </c>
      <c r="I1252" s="143"/>
      <c r="J1252" s="144"/>
      <c r="K1252" s="145"/>
      <c r="L1252" t="str">
        <f t="shared" si="58"/>
        <v>21386</v>
      </c>
      <c r="M1252">
        <f t="shared" si="59"/>
        <v>21386</v>
      </c>
      <c r="N1252" s="37">
        <f t="shared" si="60"/>
        <v>-119943</v>
      </c>
    </row>
    <row r="1253" spans="1:14" ht="37.6" x14ac:dyDescent="0.3">
      <c r="A1253" s="3">
        <v>1</v>
      </c>
      <c r="B1253" s="142"/>
      <c r="C1253" s="4" t="s">
        <v>561</v>
      </c>
      <c r="D1253" s="5">
        <v>44922</v>
      </c>
      <c r="E1253" s="6" t="s">
        <v>562</v>
      </c>
      <c r="F1253" s="7">
        <v>-119943</v>
      </c>
      <c r="G1253" s="6" t="s">
        <v>17</v>
      </c>
      <c r="H1253" s="7">
        <v>-12594</v>
      </c>
      <c r="I1253" s="143"/>
      <c r="J1253" s="144"/>
      <c r="K1253" s="145"/>
      <c r="L1253" t="str">
        <f t="shared" si="58"/>
        <v>23312</v>
      </c>
      <c r="M1253">
        <f t="shared" si="59"/>
        <v>23312</v>
      </c>
      <c r="N1253" s="37">
        <f t="shared" si="60"/>
        <v>-119943</v>
      </c>
    </row>
    <row r="1254" spans="1:14" ht="37.6" x14ac:dyDescent="0.3">
      <c r="A1254" s="3">
        <v>1</v>
      </c>
      <c r="B1254" s="135"/>
      <c r="C1254" s="4" t="s">
        <v>563</v>
      </c>
      <c r="D1254" s="5">
        <v>44909</v>
      </c>
      <c r="E1254" s="6" t="s">
        <v>564</v>
      </c>
      <c r="F1254" s="7">
        <v>-599713</v>
      </c>
      <c r="G1254" s="6" t="s">
        <v>17</v>
      </c>
      <c r="H1254" s="7">
        <v>-62970</v>
      </c>
      <c r="I1254" s="137"/>
      <c r="J1254" s="140"/>
      <c r="K1254" s="141"/>
      <c r="L1254" t="str">
        <f t="shared" si="58"/>
        <v>21952</v>
      </c>
      <c r="M1254">
        <f t="shared" si="59"/>
        <v>21952</v>
      </c>
      <c r="N1254" s="37">
        <f t="shared" si="60"/>
        <v>-599713</v>
      </c>
    </row>
    <row r="1255" spans="1:14" ht="37.6" x14ac:dyDescent="0.3">
      <c r="A1255" s="3">
        <v>1</v>
      </c>
      <c r="B1255" s="134" t="s">
        <v>565</v>
      </c>
      <c r="C1255" s="4" t="s">
        <v>566</v>
      </c>
      <c r="D1255" s="5">
        <v>44923</v>
      </c>
      <c r="E1255" s="6" t="s">
        <v>567</v>
      </c>
      <c r="F1255" s="7">
        <v>-839598</v>
      </c>
      <c r="G1255" s="6" t="s">
        <v>17</v>
      </c>
      <c r="H1255" s="7">
        <v>-88158</v>
      </c>
      <c r="I1255" s="136">
        <v>-4079858</v>
      </c>
      <c r="J1255" s="138" t="s">
        <v>48</v>
      </c>
      <c r="K1255" s="139"/>
      <c r="L1255" t="str">
        <f t="shared" si="58"/>
        <v>23578</v>
      </c>
      <c r="M1255">
        <f t="shared" si="59"/>
        <v>23578</v>
      </c>
      <c r="N1255" s="37">
        <f t="shared" si="60"/>
        <v>-839598</v>
      </c>
    </row>
    <row r="1256" spans="1:14" ht="37.6" x14ac:dyDescent="0.3">
      <c r="A1256" s="3">
        <v>1</v>
      </c>
      <c r="B1256" s="142"/>
      <c r="C1256" s="4" t="s">
        <v>568</v>
      </c>
      <c r="D1256" s="5">
        <v>44925</v>
      </c>
      <c r="E1256" s="6" t="s">
        <v>569</v>
      </c>
      <c r="F1256" s="7">
        <v>-294030</v>
      </c>
      <c r="G1256" s="6" t="s">
        <v>17</v>
      </c>
      <c r="H1256" s="7">
        <v>-30873</v>
      </c>
      <c r="I1256" s="143"/>
      <c r="J1256" s="144"/>
      <c r="K1256" s="145"/>
      <c r="L1256" t="str">
        <f t="shared" si="58"/>
        <v>24278</v>
      </c>
      <c r="M1256">
        <f t="shared" si="59"/>
        <v>24278</v>
      </c>
      <c r="N1256" s="37">
        <f t="shared" si="60"/>
        <v>-294030</v>
      </c>
    </row>
    <row r="1257" spans="1:14" ht="37.6" x14ac:dyDescent="0.3">
      <c r="A1257" s="3">
        <v>1</v>
      </c>
      <c r="B1257" s="142"/>
      <c r="C1257" s="4" t="s">
        <v>570</v>
      </c>
      <c r="D1257" s="5">
        <v>44924</v>
      </c>
      <c r="E1257" s="6" t="s">
        <v>571</v>
      </c>
      <c r="F1257" s="7">
        <v>-369958</v>
      </c>
      <c r="G1257" s="6" t="s">
        <v>17</v>
      </c>
      <c r="H1257" s="7">
        <v>-38846</v>
      </c>
      <c r="I1257" s="143"/>
      <c r="J1257" s="144"/>
      <c r="K1257" s="145"/>
      <c r="L1257" t="str">
        <f t="shared" si="58"/>
        <v>23724</v>
      </c>
      <c r="M1257">
        <f t="shared" si="59"/>
        <v>23724</v>
      </c>
      <c r="N1257" s="37">
        <f t="shared" si="60"/>
        <v>-369958</v>
      </c>
    </row>
    <row r="1258" spans="1:14" ht="37.6" x14ac:dyDescent="0.3">
      <c r="A1258" s="3">
        <v>1</v>
      </c>
      <c r="B1258" s="142"/>
      <c r="C1258" s="4" t="s">
        <v>572</v>
      </c>
      <c r="D1258" s="5">
        <v>44925</v>
      </c>
      <c r="E1258" s="6" t="s">
        <v>573</v>
      </c>
      <c r="F1258" s="7">
        <v>-1001629</v>
      </c>
      <c r="G1258" s="6" t="s">
        <v>17</v>
      </c>
      <c r="H1258" s="7">
        <v>-105171</v>
      </c>
      <c r="I1258" s="143"/>
      <c r="J1258" s="144"/>
      <c r="K1258" s="145"/>
      <c r="L1258" t="str">
        <f t="shared" si="58"/>
        <v>24192</v>
      </c>
      <c r="M1258">
        <f t="shared" si="59"/>
        <v>24192</v>
      </c>
      <c r="N1258" s="37">
        <f t="shared" si="60"/>
        <v>-1001629</v>
      </c>
    </row>
    <row r="1259" spans="1:14" ht="37.6" x14ac:dyDescent="0.3">
      <c r="A1259" s="3">
        <v>1</v>
      </c>
      <c r="B1259" s="142"/>
      <c r="C1259" s="4" t="s">
        <v>574</v>
      </c>
      <c r="D1259" s="5">
        <v>44923</v>
      </c>
      <c r="E1259" s="6" t="s">
        <v>575</v>
      </c>
      <c r="F1259" s="7">
        <v>-839598</v>
      </c>
      <c r="G1259" s="6" t="s">
        <v>17</v>
      </c>
      <c r="H1259" s="7">
        <v>-88158</v>
      </c>
      <c r="I1259" s="143"/>
      <c r="J1259" s="144"/>
      <c r="K1259" s="145"/>
      <c r="L1259" t="str">
        <f t="shared" si="58"/>
        <v>23478</v>
      </c>
      <c r="M1259">
        <f t="shared" si="59"/>
        <v>23478</v>
      </c>
      <c r="N1259" s="37">
        <f t="shared" si="60"/>
        <v>-839598</v>
      </c>
    </row>
    <row r="1260" spans="1:14" ht="37.6" x14ac:dyDescent="0.3">
      <c r="A1260" s="3">
        <v>1</v>
      </c>
      <c r="B1260" s="142"/>
      <c r="C1260" s="4" t="s">
        <v>576</v>
      </c>
      <c r="D1260" s="5">
        <v>44925</v>
      </c>
      <c r="E1260" s="6" t="s">
        <v>577</v>
      </c>
      <c r="F1260" s="7">
        <v>-685055</v>
      </c>
      <c r="G1260" s="6" t="s">
        <v>17</v>
      </c>
      <c r="H1260" s="7">
        <v>-71931</v>
      </c>
      <c r="I1260" s="143"/>
      <c r="J1260" s="144"/>
      <c r="K1260" s="145"/>
      <c r="L1260" t="str">
        <f t="shared" si="58"/>
        <v>24286</v>
      </c>
      <c r="M1260">
        <f t="shared" si="59"/>
        <v>24286</v>
      </c>
      <c r="N1260" s="37">
        <f t="shared" si="60"/>
        <v>-685055</v>
      </c>
    </row>
    <row r="1261" spans="1:14" ht="37.6" x14ac:dyDescent="0.3">
      <c r="A1261" s="3">
        <v>1</v>
      </c>
      <c r="B1261" s="142"/>
      <c r="C1261" s="4" t="s">
        <v>578</v>
      </c>
      <c r="D1261" s="5">
        <v>44923</v>
      </c>
      <c r="E1261" s="6" t="s">
        <v>579</v>
      </c>
      <c r="F1261" s="7">
        <v>-227664</v>
      </c>
      <c r="G1261" s="6" t="s">
        <v>17</v>
      </c>
      <c r="H1261" s="7">
        <v>-23905</v>
      </c>
      <c r="I1261" s="143"/>
      <c r="J1261" s="144"/>
      <c r="K1261" s="145"/>
      <c r="L1261" t="str">
        <f t="shared" si="58"/>
        <v>23676</v>
      </c>
      <c r="M1261">
        <f t="shared" si="59"/>
        <v>23676</v>
      </c>
      <c r="N1261" s="37">
        <f t="shared" si="60"/>
        <v>-227664</v>
      </c>
    </row>
    <row r="1262" spans="1:14" ht="37.6" x14ac:dyDescent="0.3">
      <c r="A1262" s="3">
        <v>1</v>
      </c>
      <c r="B1262" s="142"/>
      <c r="C1262" s="4" t="s">
        <v>580</v>
      </c>
      <c r="D1262" s="5">
        <v>44925</v>
      </c>
      <c r="E1262" s="6" t="s">
        <v>581</v>
      </c>
      <c r="F1262" s="7">
        <v>-131868</v>
      </c>
      <c r="G1262" s="6" t="s">
        <v>17</v>
      </c>
      <c r="H1262" s="7">
        <v>-13846</v>
      </c>
      <c r="I1262" s="143"/>
      <c r="J1262" s="144"/>
      <c r="K1262" s="145"/>
      <c r="L1262" t="str">
        <f t="shared" si="58"/>
        <v>24297</v>
      </c>
      <c r="M1262">
        <f t="shared" si="59"/>
        <v>24297</v>
      </c>
      <c r="N1262" s="37">
        <f t="shared" si="60"/>
        <v>-131868</v>
      </c>
    </row>
    <row r="1263" spans="1:14" ht="37.6" x14ac:dyDescent="0.3">
      <c r="A1263" s="3">
        <v>1</v>
      </c>
      <c r="B1263" s="135"/>
      <c r="C1263" s="4" t="s">
        <v>582</v>
      </c>
      <c r="D1263" s="5">
        <v>44925</v>
      </c>
      <c r="E1263" s="6" t="s">
        <v>583</v>
      </c>
      <c r="F1263" s="7">
        <v>-169101</v>
      </c>
      <c r="G1263" s="6" t="s">
        <v>17</v>
      </c>
      <c r="H1263" s="7">
        <v>-17756</v>
      </c>
      <c r="I1263" s="137"/>
      <c r="J1263" s="140"/>
      <c r="K1263" s="141"/>
      <c r="L1263" t="str">
        <f t="shared" si="58"/>
        <v>24254</v>
      </c>
      <c r="M1263">
        <f t="shared" si="59"/>
        <v>24254</v>
      </c>
      <c r="N1263" s="37">
        <f t="shared" si="60"/>
        <v>-169101</v>
      </c>
    </row>
    <row r="1264" spans="1:14" x14ac:dyDescent="0.3">
      <c r="A1264" s="3">
        <v>1</v>
      </c>
      <c r="B1264" s="134" t="s">
        <v>584</v>
      </c>
      <c r="C1264" s="4" t="s">
        <v>585</v>
      </c>
      <c r="D1264" s="5">
        <v>44926</v>
      </c>
      <c r="E1264" s="6" t="s">
        <v>586</v>
      </c>
      <c r="F1264" s="7">
        <v>-159715</v>
      </c>
      <c r="G1264" s="6" t="s">
        <v>17</v>
      </c>
      <c r="H1264" s="7">
        <v>-16770</v>
      </c>
      <c r="I1264" s="136">
        <v>-1214336</v>
      </c>
      <c r="J1264" s="138" t="s">
        <v>48</v>
      </c>
      <c r="K1264" s="139"/>
      <c r="L1264" t="str">
        <f t="shared" si="58"/>
        <v>24413</v>
      </c>
      <c r="M1264">
        <f t="shared" si="59"/>
        <v>24413</v>
      </c>
      <c r="N1264" s="37">
        <f t="shared" si="60"/>
        <v>-159715</v>
      </c>
    </row>
    <row r="1265" spans="1:14" x14ac:dyDescent="0.3">
      <c r="A1265" s="3">
        <v>1</v>
      </c>
      <c r="B1265" s="142"/>
      <c r="C1265" s="4" t="s">
        <v>587</v>
      </c>
      <c r="D1265" s="5">
        <v>44926</v>
      </c>
      <c r="E1265" s="6" t="s">
        <v>586</v>
      </c>
      <c r="F1265" s="7">
        <v>-582675</v>
      </c>
      <c r="G1265" s="6" t="s">
        <v>17</v>
      </c>
      <c r="H1265" s="7">
        <v>-61181</v>
      </c>
      <c r="I1265" s="143"/>
      <c r="J1265" s="144"/>
      <c r="K1265" s="145"/>
      <c r="L1265" t="str">
        <f t="shared" si="58"/>
        <v>24414</v>
      </c>
      <c r="M1265">
        <f t="shared" si="59"/>
        <v>24414</v>
      </c>
      <c r="N1265" s="37">
        <f t="shared" si="60"/>
        <v>-582675</v>
      </c>
    </row>
    <row r="1266" spans="1:14" x14ac:dyDescent="0.3">
      <c r="A1266" s="3">
        <v>1</v>
      </c>
      <c r="B1266" s="135"/>
      <c r="C1266" s="4" t="s">
        <v>588</v>
      </c>
      <c r="D1266" s="5">
        <v>44926</v>
      </c>
      <c r="E1266" s="6" t="s">
        <v>47</v>
      </c>
      <c r="F1266" s="7">
        <v>-614410</v>
      </c>
      <c r="G1266" s="6" t="s">
        <v>17</v>
      </c>
      <c r="H1266" s="7">
        <v>-64513</v>
      </c>
      <c r="I1266" s="137"/>
      <c r="J1266" s="140"/>
      <c r="K1266" s="141"/>
      <c r="L1266" t="str">
        <f t="shared" si="58"/>
        <v>24415</v>
      </c>
      <c r="M1266">
        <f t="shared" si="59"/>
        <v>24415</v>
      </c>
      <c r="N1266" s="37">
        <f t="shared" si="60"/>
        <v>-614410</v>
      </c>
    </row>
    <row r="1267" spans="1:14" ht="37.6" x14ac:dyDescent="0.3">
      <c r="A1267" s="3">
        <v>1</v>
      </c>
      <c r="B1267" s="8" t="s">
        <v>618</v>
      </c>
      <c r="C1267" s="4" t="s">
        <v>619</v>
      </c>
      <c r="D1267" s="5">
        <v>44915</v>
      </c>
      <c r="E1267" s="6" t="s">
        <v>620</v>
      </c>
      <c r="F1267" s="7">
        <v>-119943</v>
      </c>
      <c r="G1267" s="6" t="s">
        <v>17</v>
      </c>
      <c r="H1267" s="7">
        <v>-12594</v>
      </c>
      <c r="I1267" s="11">
        <v>-107349</v>
      </c>
      <c r="J1267" s="132" t="s">
        <v>615</v>
      </c>
      <c r="K1267" s="133"/>
      <c r="L1267" t="str">
        <f t="shared" ref="L1267:L1274" si="61">+RIGHT(C1267,4)</f>
        <v>1026</v>
      </c>
      <c r="M1267">
        <f t="shared" si="59"/>
        <v>1026</v>
      </c>
      <c r="N1267" s="37">
        <f t="shared" si="60"/>
        <v>-119943</v>
      </c>
    </row>
    <row r="1268" spans="1:14" ht="37.6" x14ac:dyDescent="0.3">
      <c r="A1268" s="3">
        <v>1</v>
      </c>
      <c r="B1268" s="8" t="s">
        <v>679</v>
      </c>
      <c r="C1268" s="4" t="s">
        <v>680</v>
      </c>
      <c r="D1268" s="5">
        <v>44916</v>
      </c>
      <c r="E1268" s="6" t="s">
        <v>681</v>
      </c>
      <c r="F1268" s="7">
        <v>-1001376</v>
      </c>
      <c r="G1268" s="6" t="s">
        <v>17</v>
      </c>
      <c r="H1268" s="7">
        <v>-105144</v>
      </c>
      <c r="I1268" s="11">
        <v>-896232</v>
      </c>
      <c r="J1268" s="132" t="s">
        <v>673</v>
      </c>
      <c r="K1268" s="133"/>
      <c r="L1268" t="str">
        <f t="shared" si="61"/>
        <v>1173</v>
      </c>
      <c r="M1268">
        <f t="shared" si="59"/>
        <v>1173</v>
      </c>
      <c r="N1268" s="37">
        <f t="shared" si="60"/>
        <v>-1001376</v>
      </c>
    </row>
    <row r="1269" spans="1:14" ht="37.6" x14ac:dyDescent="0.3">
      <c r="A1269" s="3">
        <v>1</v>
      </c>
      <c r="B1269" s="134" t="s">
        <v>729</v>
      </c>
      <c r="C1269" s="4" t="s">
        <v>730</v>
      </c>
      <c r="D1269" s="5">
        <v>44916</v>
      </c>
      <c r="E1269" s="6" t="s">
        <v>731</v>
      </c>
      <c r="F1269" s="7">
        <v>-267005</v>
      </c>
      <c r="G1269" s="6" t="s">
        <v>17</v>
      </c>
      <c r="H1269" s="7">
        <v>-28035</v>
      </c>
      <c r="I1269" s="136">
        <v>-597820</v>
      </c>
      <c r="J1269" s="138" t="s">
        <v>726</v>
      </c>
      <c r="K1269" s="139"/>
      <c r="L1269" t="str">
        <f t="shared" si="61"/>
        <v>1172</v>
      </c>
      <c r="M1269">
        <f t="shared" si="59"/>
        <v>1172</v>
      </c>
      <c r="N1269" s="37">
        <f t="shared" si="60"/>
        <v>-267005</v>
      </c>
    </row>
    <row r="1270" spans="1:14" ht="37.6" x14ac:dyDescent="0.3">
      <c r="A1270" s="3">
        <v>1</v>
      </c>
      <c r="B1270" s="135"/>
      <c r="C1270" s="4" t="s">
        <v>680</v>
      </c>
      <c r="D1270" s="5">
        <v>44916</v>
      </c>
      <c r="E1270" s="6" t="s">
        <v>732</v>
      </c>
      <c r="F1270" s="7">
        <v>-400950</v>
      </c>
      <c r="G1270" s="6" t="s">
        <v>17</v>
      </c>
      <c r="H1270" s="7">
        <v>-42100</v>
      </c>
      <c r="I1270" s="137"/>
      <c r="J1270" s="140"/>
      <c r="K1270" s="141"/>
      <c r="L1270" t="str">
        <f t="shared" si="61"/>
        <v>1173</v>
      </c>
      <c r="M1270">
        <f t="shared" si="59"/>
        <v>1173</v>
      </c>
      <c r="N1270" s="37">
        <f t="shared" si="60"/>
        <v>-400950</v>
      </c>
    </row>
    <row r="1271" spans="1:14" ht="25.05" x14ac:dyDescent="0.3">
      <c r="A1271" s="3">
        <v>1</v>
      </c>
      <c r="B1271" s="134" t="s">
        <v>742</v>
      </c>
      <c r="C1271" s="4" t="s">
        <v>743</v>
      </c>
      <c r="D1271" s="5">
        <v>44916</v>
      </c>
      <c r="E1271" s="6" t="s">
        <v>744</v>
      </c>
      <c r="F1271" s="7">
        <v>-634308</v>
      </c>
      <c r="G1271" s="6" t="s">
        <v>17</v>
      </c>
      <c r="H1271" s="7">
        <v>-66602</v>
      </c>
      <c r="I1271" s="136">
        <v>-861914</v>
      </c>
      <c r="J1271" s="138" t="s">
        <v>739</v>
      </c>
      <c r="K1271" s="139"/>
      <c r="L1271" t="str">
        <f>+RIGHT(C1271,3)</f>
        <v>768</v>
      </c>
      <c r="M1271">
        <f t="shared" si="59"/>
        <v>768</v>
      </c>
      <c r="N1271" s="37">
        <f t="shared" si="60"/>
        <v>-634308</v>
      </c>
    </row>
    <row r="1272" spans="1:14" ht="25.05" x14ac:dyDescent="0.3">
      <c r="A1272" s="3">
        <v>1</v>
      </c>
      <c r="B1272" s="135"/>
      <c r="C1272" s="4" t="s">
        <v>745</v>
      </c>
      <c r="D1272" s="5">
        <v>44908</v>
      </c>
      <c r="E1272" s="6" t="s">
        <v>746</v>
      </c>
      <c r="F1272" s="7">
        <v>-328724</v>
      </c>
      <c r="G1272" s="6" t="s">
        <v>17</v>
      </c>
      <c r="H1272" s="7">
        <v>-34516</v>
      </c>
      <c r="I1272" s="137"/>
      <c r="J1272" s="140"/>
      <c r="K1272" s="141"/>
      <c r="L1272" t="str">
        <f t="shared" ref="L1272:L1273" si="62">+RIGHT(C1272,3)</f>
        <v>747</v>
      </c>
      <c r="M1272">
        <f t="shared" si="59"/>
        <v>747</v>
      </c>
      <c r="N1272" s="37">
        <f t="shared" si="60"/>
        <v>-328724</v>
      </c>
    </row>
    <row r="1273" spans="1:14" ht="37.6" x14ac:dyDescent="0.3">
      <c r="A1273" s="3">
        <v>1</v>
      </c>
      <c r="B1273" s="8" t="s">
        <v>797</v>
      </c>
      <c r="C1273" s="4" t="s">
        <v>798</v>
      </c>
      <c r="D1273" s="5">
        <v>44896</v>
      </c>
      <c r="E1273" s="6" t="s">
        <v>799</v>
      </c>
      <c r="F1273" s="7">
        <v>-79305</v>
      </c>
      <c r="G1273" s="6" t="s">
        <v>17</v>
      </c>
      <c r="H1273" s="7">
        <v>-8327</v>
      </c>
      <c r="I1273" s="11">
        <v>-70978</v>
      </c>
      <c r="J1273" s="132" t="s">
        <v>792</v>
      </c>
      <c r="K1273" s="133"/>
      <c r="L1273" t="str">
        <f t="shared" si="62"/>
        <v>666</v>
      </c>
      <c r="M1273">
        <f t="shared" si="59"/>
        <v>666</v>
      </c>
      <c r="N1273" s="37">
        <f t="shared" si="60"/>
        <v>-79305</v>
      </c>
    </row>
    <row r="1274" spans="1:14" ht="37.6" x14ac:dyDescent="0.3">
      <c r="A1274" s="3">
        <v>1</v>
      </c>
      <c r="B1274" s="8" t="s">
        <v>845</v>
      </c>
      <c r="C1274" s="4" t="s">
        <v>846</v>
      </c>
      <c r="D1274" s="5">
        <v>44924</v>
      </c>
      <c r="E1274" s="6" t="s">
        <v>847</v>
      </c>
      <c r="F1274" s="7">
        <v>-1358119</v>
      </c>
      <c r="G1274" s="6" t="s">
        <v>17</v>
      </c>
      <c r="H1274" s="7">
        <v>-142602</v>
      </c>
      <c r="I1274" s="11">
        <v>-1215517</v>
      </c>
      <c r="J1274" s="132" t="s">
        <v>844</v>
      </c>
      <c r="K1274" s="133"/>
      <c r="L1274" t="str">
        <f t="shared" si="61"/>
        <v>1376</v>
      </c>
      <c r="M1274">
        <f t="shared" si="59"/>
        <v>1376</v>
      </c>
      <c r="N1274" s="37">
        <f t="shared" si="60"/>
        <v>-1358119</v>
      </c>
    </row>
    <row r="1275" spans="1:14" ht="37.6" x14ac:dyDescent="0.3">
      <c r="A1275" s="3">
        <v>1</v>
      </c>
      <c r="B1275" s="8" t="s">
        <v>868</v>
      </c>
      <c r="C1275" s="4" t="s">
        <v>869</v>
      </c>
      <c r="D1275" s="5">
        <v>44916</v>
      </c>
      <c r="E1275" s="6" t="s">
        <v>870</v>
      </c>
      <c r="F1275" s="7">
        <v>-486450</v>
      </c>
      <c r="G1275" s="6" t="s">
        <v>17</v>
      </c>
      <c r="H1275" s="7">
        <v>-51077</v>
      </c>
      <c r="I1275" s="11">
        <v>-435373</v>
      </c>
      <c r="J1275" s="132" t="s">
        <v>864</v>
      </c>
      <c r="K1275" s="133"/>
      <c r="L1275" t="str">
        <f t="shared" ref="L1275:L1278" si="63">+RIGHT(C1275,3)</f>
        <v>473</v>
      </c>
      <c r="M1275">
        <f t="shared" si="59"/>
        <v>473</v>
      </c>
      <c r="N1275" s="37">
        <f t="shared" si="60"/>
        <v>-486450</v>
      </c>
    </row>
    <row r="1276" spans="1:14" ht="50.1" x14ac:dyDescent="0.3">
      <c r="A1276" s="3">
        <v>1</v>
      </c>
      <c r="B1276" s="8" t="s">
        <v>893</v>
      </c>
      <c r="C1276" s="4" t="s">
        <v>894</v>
      </c>
      <c r="D1276" s="5">
        <v>44903</v>
      </c>
      <c r="E1276" s="6" t="s">
        <v>895</v>
      </c>
      <c r="F1276" s="7">
        <v>-119943</v>
      </c>
      <c r="G1276" s="6" t="s">
        <v>17</v>
      </c>
      <c r="H1276" s="7">
        <v>-12594</v>
      </c>
      <c r="I1276" s="11">
        <v>-107349</v>
      </c>
      <c r="J1276" s="132" t="s">
        <v>886</v>
      </c>
      <c r="K1276" s="133"/>
      <c r="L1276" t="str">
        <f t="shared" si="63"/>
        <v>818</v>
      </c>
      <c r="M1276">
        <f t="shared" si="59"/>
        <v>818</v>
      </c>
      <c r="N1276" s="37">
        <f t="shared" si="60"/>
        <v>-119943</v>
      </c>
    </row>
    <row r="1277" spans="1:14" ht="50.1" x14ac:dyDescent="0.3">
      <c r="A1277" s="3">
        <v>1</v>
      </c>
      <c r="B1277" s="8" t="s">
        <v>903</v>
      </c>
      <c r="C1277" s="4" t="s">
        <v>904</v>
      </c>
      <c r="D1277" s="5">
        <v>44901</v>
      </c>
      <c r="E1277" s="6" t="s">
        <v>905</v>
      </c>
      <c r="F1277" s="7">
        <v>-485518</v>
      </c>
      <c r="G1277" s="6" t="s">
        <v>17</v>
      </c>
      <c r="H1277" s="7">
        <v>-50979</v>
      </c>
      <c r="I1277" s="11">
        <v>-434539</v>
      </c>
      <c r="J1277" s="132" t="s">
        <v>898</v>
      </c>
      <c r="K1277" s="133"/>
      <c r="L1277" t="str">
        <f t="shared" si="63"/>
        <v>750</v>
      </c>
      <c r="M1277">
        <f t="shared" si="59"/>
        <v>750</v>
      </c>
      <c r="N1277" s="37">
        <f t="shared" si="60"/>
        <v>-485518</v>
      </c>
    </row>
    <row r="1278" spans="1:14" ht="37.6" x14ac:dyDescent="0.3">
      <c r="A1278" s="3">
        <v>1</v>
      </c>
      <c r="B1278" s="8" t="s">
        <v>912</v>
      </c>
      <c r="C1278" s="4" t="s">
        <v>913</v>
      </c>
      <c r="D1278" s="5">
        <v>44914</v>
      </c>
      <c r="E1278" s="6" t="s">
        <v>914</v>
      </c>
      <c r="F1278" s="7">
        <v>-128591</v>
      </c>
      <c r="G1278" s="6" t="s">
        <v>17</v>
      </c>
      <c r="H1278" s="7">
        <v>-13502</v>
      </c>
      <c r="I1278" s="11">
        <v>-115089</v>
      </c>
      <c r="J1278" s="132" t="s">
        <v>908</v>
      </c>
      <c r="K1278" s="133"/>
      <c r="L1278" t="str">
        <f t="shared" si="63"/>
        <v>850</v>
      </c>
      <c r="M1278">
        <f t="shared" si="59"/>
        <v>850</v>
      </c>
      <c r="N1278" s="37">
        <f t="shared" si="60"/>
        <v>-128591</v>
      </c>
    </row>
    <row r="1279" spans="1:14" ht="37.6" x14ac:dyDescent="0.3">
      <c r="A1279" s="3">
        <v>1</v>
      </c>
      <c r="B1279" s="8" t="s">
        <v>922</v>
      </c>
      <c r="C1279" s="4" t="s">
        <v>923</v>
      </c>
      <c r="D1279" s="5">
        <v>44909</v>
      </c>
      <c r="E1279" s="6" t="s">
        <v>924</v>
      </c>
      <c r="F1279" s="7">
        <v>-248534</v>
      </c>
      <c r="G1279" s="6" t="s">
        <v>17</v>
      </c>
      <c r="H1279" s="7">
        <v>-26096</v>
      </c>
      <c r="I1279" s="11">
        <v>-222438</v>
      </c>
      <c r="J1279" s="132" t="s">
        <v>917</v>
      </c>
      <c r="K1279" s="133"/>
      <c r="L1279" t="str">
        <f t="shared" si="58"/>
        <v>00650</v>
      </c>
      <c r="M1279">
        <f t="shared" si="59"/>
        <v>650</v>
      </c>
      <c r="N1279" s="37">
        <f t="shared" si="60"/>
        <v>-248534</v>
      </c>
    </row>
    <row r="1280" spans="1:14" ht="37.6" x14ac:dyDescent="0.3">
      <c r="A1280" s="3">
        <v>1</v>
      </c>
      <c r="B1280" s="8" t="s">
        <v>975</v>
      </c>
      <c r="C1280" s="4" t="s">
        <v>976</v>
      </c>
      <c r="D1280" s="5">
        <v>44875</v>
      </c>
      <c r="E1280" s="6" t="s">
        <v>977</v>
      </c>
      <c r="F1280" s="7">
        <v>-110148</v>
      </c>
      <c r="G1280" s="6" t="s">
        <v>17</v>
      </c>
      <c r="H1280" s="7">
        <v>-11566</v>
      </c>
      <c r="I1280" s="11">
        <v>-98582</v>
      </c>
      <c r="J1280" s="132" t="s">
        <v>971</v>
      </c>
      <c r="K1280" s="133"/>
      <c r="L1280" t="str">
        <f t="shared" ref="L1280:L1284" si="64">+RIGHT(C1280,3)</f>
        <v>565</v>
      </c>
      <c r="M1280">
        <f t="shared" si="59"/>
        <v>565</v>
      </c>
      <c r="N1280" s="37">
        <f t="shared" si="60"/>
        <v>-110148</v>
      </c>
    </row>
    <row r="1281" spans="1:14" ht="37.6" x14ac:dyDescent="0.3">
      <c r="A1281" s="3">
        <v>1</v>
      </c>
      <c r="B1281" s="134" t="s">
        <v>978</v>
      </c>
      <c r="C1281" s="4" t="s">
        <v>979</v>
      </c>
      <c r="D1281" s="5">
        <v>44908</v>
      </c>
      <c r="E1281" s="6" t="s">
        <v>980</v>
      </c>
      <c r="F1281" s="7">
        <v>-415794</v>
      </c>
      <c r="G1281" s="6" t="s">
        <v>17</v>
      </c>
      <c r="H1281" s="7">
        <v>-43658</v>
      </c>
      <c r="I1281" s="136">
        <v>-587446</v>
      </c>
      <c r="J1281" s="138" t="s">
        <v>971</v>
      </c>
      <c r="K1281" s="139"/>
      <c r="L1281" t="str">
        <f t="shared" si="64"/>
        <v>657</v>
      </c>
      <c r="M1281">
        <f t="shared" si="59"/>
        <v>657</v>
      </c>
      <c r="N1281" s="37">
        <f t="shared" si="60"/>
        <v>-415794</v>
      </c>
    </row>
    <row r="1282" spans="1:14" ht="37.6" x14ac:dyDescent="0.3">
      <c r="A1282" s="3">
        <v>1</v>
      </c>
      <c r="B1282" s="135"/>
      <c r="C1282" s="4" t="s">
        <v>981</v>
      </c>
      <c r="D1282" s="5">
        <v>44908</v>
      </c>
      <c r="E1282" s="6" t="s">
        <v>982</v>
      </c>
      <c r="F1282" s="7">
        <v>-240570</v>
      </c>
      <c r="G1282" s="6" t="s">
        <v>17</v>
      </c>
      <c r="H1282" s="7">
        <v>-25260</v>
      </c>
      <c r="I1282" s="137"/>
      <c r="J1282" s="140"/>
      <c r="K1282" s="141"/>
      <c r="L1282" t="str">
        <f t="shared" si="64"/>
        <v>656</v>
      </c>
      <c r="M1282">
        <f t="shared" si="59"/>
        <v>656</v>
      </c>
      <c r="N1282" s="37">
        <f t="shared" si="60"/>
        <v>-240570</v>
      </c>
    </row>
    <row r="1283" spans="1:14" ht="37.6" x14ac:dyDescent="0.3">
      <c r="A1283" s="3">
        <v>1</v>
      </c>
      <c r="B1283" s="8" t="s">
        <v>1009</v>
      </c>
      <c r="C1283" s="4" t="s">
        <v>1010</v>
      </c>
      <c r="D1283" s="5">
        <v>44911</v>
      </c>
      <c r="E1283" s="6" t="s">
        <v>1011</v>
      </c>
      <c r="F1283" s="7">
        <v>-514365</v>
      </c>
      <c r="G1283" s="6" t="s">
        <v>17</v>
      </c>
      <c r="H1283" s="7">
        <v>-54008</v>
      </c>
      <c r="I1283" s="11">
        <v>-460357</v>
      </c>
      <c r="J1283" s="132" t="s">
        <v>1006</v>
      </c>
      <c r="K1283" s="133"/>
      <c r="L1283" t="str">
        <f t="shared" si="64"/>
        <v>492</v>
      </c>
      <c r="M1283">
        <f t="shared" si="59"/>
        <v>492</v>
      </c>
      <c r="N1283" s="37">
        <f t="shared" si="60"/>
        <v>-514365</v>
      </c>
    </row>
    <row r="1284" spans="1:14" ht="37.6" x14ac:dyDescent="0.3">
      <c r="A1284" s="3">
        <v>1</v>
      </c>
      <c r="B1284" s="8" t="s">
        <v>1016</v>
      </c>
      <c r="C1284" s="4" t="s">
        <v>1017</v>
      </c>
      <c r="D1284" s="5">
        <v>44910</v>
      </c>
      <c r="E1284" s="6" t="s">
        <v>1018</v>
      </c>
      <c r="F1284" s="7">
        <v>-119943</v>
      </c>
      <c r="G1284" s="6" t="s">
        <v>17</v>
      </c>
      <c r="H1284" s="7">
        <v>-12594</v>
      </c>
      <c r="I1284" s="11">
        <v>-107349</v>
      </c>
      <c r="J1284" s="132" t="s">
        <v>1014</v>
      </c>
      <c r="K1284" s="133"/>
      <c r="L1284" t="str">
        <f t="shared" si="64"/>
        <v>399</v>
      </c>
      <c r="M1284">
        <f t="shared" si="59"/>
        <v>399</v>
      </c>
      <c r="N1284" s="37">
        <f t="shared" si="60"/>
        <v>-119943</v>
      </c>
    </row>
    <row r="1285" spans="1:14" ht="50.1" x14ac:dyDescent="0.3">
      <c r="A1285" s="3">
        <v>1</v>
      </c>
      <c r="B1285" s="8" t="s">
        <v>1036</v>
      </c>
      <c r="C1285" s="4" t="s">
        <v>1037</v>
      </c>
      <c r="D1285" s="5">
        <v>44925</v>
      </c>
      <c r="E1285" s="6" t="s">
        <v>1038</v>
      </c>
      <c r="F1285" s="7">
        <v>-617010</v>
      </c>
      <c r="G1285" s="6" t="s">
        <v>17</v>
      </c>
      <c r="H1285" s="7">
        <v>-64786</v>
      </c>
      <c r="I1285" s="11">
        <v>-552224</v>
      </c>
      <c r="J1285" s="132" t="s">
        <v>1034</v>
      </c>
      <c r="K1285" s="133"/>
      <c r="L1285" t="str">
        <f t="shared" ref="L1285:L1309" si="65">+RIGHT(C1285,4)</f>
        <v>1471</v>
      </c>
      <c r="M1285">
        <f t="shared" si="59"/>
        <v>1471</v>
      </c>
      <c r="N1285" s="37">
        <f t="shared" si="60"/>
        <v>-617010</v>
      </c>
    </row>
    <row r="1286" spans="1:14" ht="50.1" x14ac:dyDescent="0.3">
      <c r="A1286" s="3">
        <v>1</v>
      </c>
      <c r="B1286" s="8" t="s">
        <v>1060</v>
      </c>
      <c r="C1286" s="4" t="s">
        <v>1061</v>
      </c>
      <c r="D1286" s="5">
        <v>44924</v>
      </c>
      <c r="E1286" s="6" t="s">
        <v>1062</v>
      </c>
      <c r="F1286" s="7">
        <v>-199248</v>
      </c>
      <c r="G1286" s="6" t="s">
        <v>17</v>
      </c>
      <c r="H1286" s="7">
        <v>-20921</v>
      </c>
      <c r="I1286" s="11">
        <v>-178327</v>
      </c>
      <c r="J1286" s="132" t="s">
        <v>1057</v>
      </c>
      <c r="K1286" s="133"/>
      <c r="L1286" t="str">
        <f t="shared" ref="L1286:L1287" si="66">+RIGHT(C1286,3)</f>
        <v>853</v>
      </c>
      <c r="M1286">
        <f t="shared" si="59"/>
        <v>853</v>
      </c>
      <c r="N1286" s="37">
        <f t="shared" si="60"/>
        <v>-199248</v>
      </c>
    </row>
    <row r="1287" spans="1:14" ht="37.6" x14ac:dyDescent="0.3">
      <c r="A1287" s="3">
        <v>1</v>
      </c>
      <c r="B1287" s="8" t="s">
        <v>1097</v>
      </c>
      <c r="C1287" s="4" t="s">
        <v>1098</v>
      </c>
      <c r="D1287" s="5">
        <v>44919</v>
      </c>
      <c r="E1287" s="6" t="s">
        <v>1099</v>
      </c>
      <c r="F1287" s="7">
        <v>-377125</v>
      </c>
      <c r="G1287" s="6" t="s">
        <v>17</v>
      </c>
      <c r="H1287" s="7">
        <v>-39598</v>
      </c>
      <c r="I1287" s="11">
        <v>-337527</v>
      </c>
      <c r="J1287" s="132" t="s">
        <v>1093</v>
      </c>
      <c r="K1287" s="133"/>
      <c r="L1287" t="str">
        <f t="shared" si="66"/>
        <v>937</v>
      </c>
      <c r="M1287">
        <f t="shared" ref="M1287:M1350" si="67">+L1287*1</f>
        <v>937</v>
      </c>
      <c r="N1287" s="37">
        <f t="shared" ref="N1287:N1333" si="68">+F1287</f>
        <v>-377125</v>
      </c>
    </row>
    <row r="1288" spans="1:14" ht="37.6" x14ac:dyDescent="0.3">
      <c r="A1288" s="3">
        <v>1</v>
      </c>
      <c r="B1288" s="134" t="s">
        <v>1187</v>
      </c>
      <c r="C1288" s="4" t="s">
        <v>1188</v>
      </c>
      <c r="D1288" s="5">
        <v>44893</v>
      </c>
      <c r="E1288" s="6" t="s">
        <v>1189</v>
      </c>
      <c r="F1288" s="7">
        <v>-424417</v>
      </c>
      <c r="G1288" s="6" t="s">
        <v>17</v>
      </c>
      <c r="H1288" s="7">
        <v>-44564</v>
      </c>
      <c r="I1288" s="136">
        <v>-448035</v>
      </c>
      <c r="J1288" s="138" t="s">
        <v>1122</v>
      </c>
      <c r="K1288" s="139"/>
      <c r="L1288" t="str">
        <f t="shared" si="65"/>
        <v>1563</v>
      </c>
      <c r="M1288">
        <f t="shared" si="67"/>
        <v>1563</v>
      </c>
      <c r="N1288" s="37">
        <f t="shared" si="68"/>
        <v>-424417</v>
      </c>
    </row>
    <row r="1289" spans="1:14" ht="37.6" x14ac:dyDescent="0.3">
      <c r="A1289" s="3">
        <v>1</v>
      </c>
      <c r="B1289" s="135"/>
      <c r="C1289" s="4" t="s">
        <v>1190</v>
      </c>
      <c r="D1289" s="5">
        <v>44893</v>
      </c>
      <c r="E1289" s="6" t="s">
        <v>1191</v>
      </c>
      <c r="F1289" s="7">
        <v>-76181</v>
      </c>
      <c r="G1289" s="6" t="s">
        <v>17</v>
      </c>
      <c r="H1289" s="7">
        <v>-7999</v>
      </c>
      <c r="I1289" s="137"/>
      <c r="J1289" s="140"/>
      <c r="K1289" s="141"/>
      <c r="L1289" t="str">
        <f t="shared" si="65"/>
        <v>1562</v>
      </c>
      <c r="M1289">
        <f t="shared" si="67"/>
        <v>1562</v>
      </c>
      <c r="N1289" s="37">
        <f t="shared" si="68"/>
        <v>-76181</v>
      </c>
    </row>
    <row r="1290" spans="1:14" ht="37.6" x14ac:dyDescent="0.3">
      <c r="A1290" s="3">
        <v>1</v>
      </c>
      <c r="B1290" s="134" t="s">
        <v>1192</v>
      </c>
      <c r="C1290" s="4" t="s">
        <v>1193</v>
      </c>
      <c r="D1290" s="5">
        <v>44901</v>
      </c>
      <c r="E1290" s="6" t="s">
        <v>1194</v>
      </c>
      <c r="F1290" s="7">
        <v>-527180</v>
      </c>
      <c r="G1290" s="6" t="s">
        <v>17</v>
      </c>
      <c r="H1290" s="7">
        <v>-55354</v>
      </c>
      <c r="I1290" s="136">
        <v>-4986803</v>
      </c>
      <c r="J1290" s="138" t="s">
        <v>1122</v>
      </c>
      <c r="K1290" s="139"/>
      <c r="L1290" t="str">
        <f t="shared" si="65"/>
        <v>1635</v>
      </c>
      <c r="M1290">
        <f t="shared" si="67"/>
        <v>1635</v>
      </c>
      <c r="N1290" s="37">
        <f t="shared" si="68"/>
        <v>-527180</v>
      </c>
    </row>
    <row r="1291" spans="1:14" ht="37.6" x14ac:dyDescent="0.3">
      <c r="A1291" s="3">
        <v>1</v>
      </c>
      <c r="B1291" s="142"/>
      <c r="C1291" s="4" t="s">
        <v>1195</v>
      </c>
      <c r="D1291" s="5">
        <v>44922</v>
      </c>
      <c r="E1291" s="6" t="s">
        <v>1196</v>
      </c>
      <c r="F1291" s="7">
        <v>-186881</v>
      </c>
      <c r="G1291" s="6" t="s">
        <v>17</v>
      </c>
      <c r="H1291" s="7">
        <v>-19623</v>
      </c>
      <c r="I1291" s="143"/>
      <c r="J1291" s="144"/>
      <c r="K1291" s="145"/>
      <c r="L1291" t="str">
        <f t="shared" si="65"/>
        <v>1860</v>
      </c>
      <c r="M1291">
        <f t="shared" si="67"/>
        <v>1860</v>
      </c>
      <c r="N1291" s="37">
        <f t="shared" si="68"/>
        <v>-186881</v>
      </c>
    </row>
    <row r="1292" spans="1:14" ht="37.6" x14ac:dyDescent="0.3">
      <c r="A1292" s="3">
        <v>1</v>
      </c>
      <c r="B1292" s="142"/>
      <c r="C1292" s="4" t="s">
        <v>1197</v>
      </c>
      <c r="D1292" s="5">
        <v>44922</v>
      </c>
      <c r="E1292" s="6" t="s">
        <v>1198</v>
      </c>
      <c r="F1292" s="7">
        <v>-695052</v>
      </c>
      <c r="G1292" s="6" t="s">
        <v>17</v>
      </c>
      <c r="H1292" s="7">
        <v>-72980</v>
      </c>
      <c r="I1292" s="143"/>
      <c r="J1292" s="144"/>
      <c r="K1292" s="145"/>
      <c r="L1292" t="str">
        <f t="shared" si="65"/>
        <v>1857</v>
      </c>
      <c r="M1292">
        <f t="shared" si="67"/>
        <v>1857</v>
      </c>
      <c r="N1292" s="37">
        <f t="shared" si="68"/>
        <v>-695052</v>
      </c>
    </row>
    <row r="1293" spans="1:14" ht="25.05" x14ac:dyDescent="0.3">
      <c r="A1293" s="3">
        <v>1</v>
      </c>
      <c r="B1293" s="142"/>
      <c r="C1293" s="4" t="s">
        <v>1199</v>
      </c>
      <c r="D1293" s="5">
        <v>44909</v>
      </c>
      <c r="E1293" s="6" t="s">
        <v>1200</v>
      </c>
      <c r="F1293" s="7">
        <v>-160380</v>
      </c>
      <c r="G1293" s="6" t="s">
        <v>17</v>
      </c>
      <c r="H1293" s="7">
        <v>-16840</v>
      </c>
      <c r="I1293" s="143"/>
      <c r="J1293" s="144"/>
      <c r="K1293" s="145"/>
      <c r="L1293" t="str">
        <f t="shared" si="65"/>
        <v>1699</v>
      </c>
      <c r="M1293">
        <f t="shared" si="67"/>
        <v>1699</v>
      </c>
      <c r="N1293" s="37">
        <f t="shared" si="68"/>
        <v>-160380</v>
      </c>
    </row>
    <row r="1294" spans="1:14" ht="37.6" x14ac:dyDescent="0.3">
      <c r="A1294" s="3">
        <v>1</v>
      </c>
      <c r="B1294" s="142"/>
      <c r="C1294" s="4" t="s">
        <v>1201</v>
      </c>
      <c r="D1294" s="5">
        <v>44915</v>
      </c>
      <c r="E1294" s="6" t="s">
        <v>1202</v>
      </c>
      <c r="F1294" s="7">
        <v>-405294</v>
      </c>
      <c r="G1294" s="6" t="s">
        <v>17</v>
      </c>
      <c r="H1294" s="7">
        <v>-42556</v>
      </c>
      <c r="I1294" s="143"/>
      <c r="J1294" s="144"/>
      <c r="K1294" s="145"/>
      <c r="L1294" t="str">
        <f t="shared" si="65"/>
        <v>1772</v>
      </c>
      <c r="M1294">
        <f t="shared" si="67"/>
        <v>1772</v>
      </c>
      <c r="N1294" s="37">
        <f t="shared" si="68"/>
        <v>-405294</v>
      </c>
    </row>
    <row r="1295" spans="1:14" ht="37.6" x14ac:dyDescent="0.3">
      <c r="A1295" s="3">
        <v>1</v>
      </c>
      <c r="B1295" s="142"/>
      <c r="C1295" s="4" t="s">
        <v>1203</v>
      </c>
      <c r="D1295" s="5">
        <v>44922</v>
      </c>
      <c r="E1295" s="6" t="s">
        <v>1204</v>
      </c>
      <c r="F1295" s="7">
        <v>-119943</v>
      </c>
      <c r="G1295" s="6" t="s">
        <v>17</v>
      </c>
      <c r="H1295" s="7">
        <v>-12594</v>
      </c>
      <c r="I1295" s="143"/>
      <c r="J1295" s="144"/>
      <c r="K1295" s="145"/>
      <c r="L1295" t="str">
        <f t="shared" si="65"/>
        <v>1856</v>
      </c>
      <c r="M1295">
        <f t="shared" si="67"/>
        <v>1856</v>
      </c>
      <c r="N1295" s="37">
        <f t="shared" si="68"/>
        <v>-119943</v>
      </c>
    </row>
    <row r="1296" spans="1:14" ht="37.6" x14ac:dyDescent="0.3">
      <c r="A1296" s="3">
        <v>1</v>
      </c>
      <c r="B1296" s="142"/>
      <c r="C1296" s="4" t="s">
        <v>1205</v>
      </c>
      <c r="D1296" s="5">
        <v>44901</v>
      </c>
      <c r="E1296" s="6" t="s">
        <v>1206</v>
      </c>
      <c r="F1296" s="7">
        <v>-119943</v>
      </c>
      <c r="G1296" s="6" t="s">
        <v>17</v>
      </c>
      <c r="H1296" s="7">
        <v>-12594</v>
      </c>
      <c r="I1296" s="143"/>
      <c r="J1296" s="144"/>
      <c r="K1296" s="145"/>
      <c r="L1296" t="str">
        <f t="shared" si="65"/>
        <v>1634</v>
      </c>
      <c r="M1296">
        <f t="shared" si="67"/>
        <v>1634</v>
      </c>
      <c r="N1296" s="37">
        <f t="shared" si="68"/>
        <v>-119943</v>
      </c>
    </row>
    <row r="1297" spans="1:14" ht="37.6" x14ac:dyDescent="0.3">
      <c r="A1297" s="3">
        <v>1</v>
      </c>
      <c r="B1297" s="142"/>
      <c r="C1297" s="4" t="s">
        <v>1207</v>
      </c>
      <c r="D1297" s="5">
        <v>44922</v>
      </c>
      <c r="E1297" s="6" t="s">
        <v>1208</v>
      </c>
      <c r="F1297" s="7">
        <v>-450555</v>
      </c>
      <c r="G1297" s="6" t="s">
        <v>17</v>
      </c>
      <c r="H1297" s="7">
        <v>-47308</v>
      </c>
      <c r="I1297" s="143"/>
      <c r="J1297" s="144"/>
      <c r="K1297" s="145"/>
      <c r="L1297" t="str">
        <f t="shared" si="65"/>
        <v>1858</v>
      </c>
      <c r="M1297">
        <f t="shared" si="67"/>
        <v>1858</v>
      </c>
      <c r="N1297" s="37">
        <f t="shared" si="68"/>
        <v>-450555</v>
      </c>
    </row>
    <row r="1298" spans="1:14" ht="25.05" x14ac:dyDescent="0.3">
      <c r="A1298" s="3">
        <v>1</v>
      </c>
      <c r="B1298" s="142"/>
      <c r="C1298" s="4" t="s">
        <v>1209</v>
      </c>
      <c r="D1298" s="5">
        <v>44915</v>
      </c>
      <c r="E1298" s="6" t="s">
        <v>1210</v>
      </c>
      <c r="F1298" s="7">
        <v>-119943</v>
      </c>
      <c r="G1298" s="6" t="s">
        <v>17</v>
      </c>
      <c r="H1298" s="7">
        <v>-12594</v>
      </c>
      <c r="I1298" s="143"/>
      <c r="J1298" s="144"/>
      <c r="K1298" s="145"/>
      <c r="L1298" t="str">
        <f t="shared" si="65"/>
        <v>1768</v>
      </c>
      <c r="M1298">
        <f t="shared" si="67"/>
        <v>1768</v>
      </c>
      <c r="N1298" s="37">
        <f t="shared" si="68"/>
        <v>-119943</v>
      </c>
    </row>
    <row r="1299" spans="1:14" ht="37.6" x14ac:dyDescent="0.3">
      <c r="A1299" s="3">
        <v>1</v>
      </c>
      <c r="B1299" s="142"/>
      <c r="C1299" s="4" t="s">
        <v>1211</v>
      </c>
      <c r="D1299" s="5">
        <v>44901</v>
      </c>
      <c r="E1299" s="6" t="s">
        <v>1212</v>
      </c>
      <c r="F1299" s="7">
        <v>-270983</v>
      </c>
      <c r="G1299" s="6" t="s">
        <v>17</v>
      </c>
      <c r="H1299" s="7">
        <v>-28453</v>
      </c>
      <c r="I1299" s="143"/>
      <c r="J1299" s="144"/>
      <c r="K1299" s="145"/>
      <c r="L1299" t="str">
        <f t="shared" si="65"/>
        <v>1636</v>
      </c>
      <c r="M1299">
        <f t="shared" si="67"/>
        <v>1636</v>
      </c>
      <c r="N1299" s="37">
        <f t="shared" si="68"/>
        <v>-270983</v>
      </c>
    </row>
    <row r="1300" spans="1:14" ht="37.6" x14ac:dyDescent="0.3">
      <c r="A1300" s="3">
        <v>1</v>
      </c>
      <c r="B1300" s="142"/>
      <c r="C1300" s="4" t="s">
        <v>1213</v>
      </c>
      <c r="D1300" s="5">
        <v>44901</v>
      </c>
      <c r="E1300" s="6" t="s">
        <v>1214</v>
      </c>
      <c r="F1300" s="7">
        <v>-119943</v>
      </c>
      <c r="G1300" s="6" t="s">
        <v>17</v>
      </c>
      <c r="H1300" s="7">
        <v>-12594</v>
      </c>
      <c r="I1300" s="143"/>
      <c r="J1300" s="144"/>
      <c r="K1300" s="145"/>
      <c r="L1300" t="str">
        <f t="shared" si="65"/>
        <v>1675</v>
      </c>
      <c r="M1300">
        <f t="shared" si="67"/>
        <v>1675</v>
      </c>
      <c r="N1300" s="37">
        <f t="shared" si="68"/>
        <v>-119943</v>
      </c>
    </row>
    <row r="1301" spans="1:14" ht="25.05" x14ac:dyDescent="0.3">
      <c r="A1301" s="3">
        <v>1</v>
      </c>
      <c r="B1301" s="142"/>
      <c r="C1301" s="4" t="s">
        <v>1215</v>
      </c>
      <c r="D1301" s="5">
        <v>44915</v>
      </c>
      <c r="E1301" s="6" t="s">
        <v>1216</v>
      </c>
      <c r="F1301" s="7">
        <v>-192743</v>
      </c>
      <c r="G1301" s="6" t="s">
        <v>17</v>
      </c>
      <c r="H1301" s="7">
        <v>-20238</v>
      </c>
      <c r="I1301" s="143"/>
      <c r="J1301" s="144"/>
      <c r="K1301" s="145"/>
      <c r="L1301" t="str">
        <f t="shared" si="65"/>
        <v>1769</v>
      </c>
      <c r="M1301">
        <f t="shared" si="67"/>
        <v>1769</v>
      </c>
      <c r="N1301" s="37">
        <f t="shared" si="68"/>
        <v>-192743</v>
      </c>
    </row>
    <row r="1302" spans="1:14" ht="37.6" x14ac:dyDescent="0.3">
      <c r="A1302" s="3">
        <v>1</v>
      </c>
      <c r="B1302" s="142"/>
      <c r="C1302" s="4" t="s">
        <v>1217</v>
      </c>
      <c r="D1302" s="5">
        <v>44922</v>
      </c>
      <c r="E1302" s="6" t="s">
        <v>1218</v>
      </c>
      <c r="F1302" s="7">
        <v>-296512</v>
      </c>
      <c r="G1302" s="6" t="s">
        <v>17</v>
      </c>
      <c r="H1302" s="7">
        <v>-31134</v>
      </c>
      <c r="I1302" s="143"/>
      <c r="J1302" s="144"/>
      <c r="K1302" s="145"/>
      <c r="L1302" t="str">
        <f t="shared" si="65"/>
        <v>1859</v>
      </c>
      <c r="M1302">
        <f t="shared" si="67"/>
        <v>1859</v>
      </c>
      <c r="N1302" s="37">
        <f t="shared" si="68"/>
        <v>-296512</v>
      </c>
    </row>
    <row r="1303" spans="1:14" ht="37.6" x14ac:dyDescent="0.3">
      <c r="A1303" s="3">
        <v>1</v>
      </c>
      <c r="B1303" s="142"/>
      <c r="C1303" s="4" t="s">
        <v>1219</v>
      </c>
      <c r="D1303" s="5">
        <v>44901</v>
      </c>
      <c r="E1303" s="6" t="s">
        <v>1220</v>
      </c>
      <c r="F1303" s="7">
        <v>-320760</v>
      </c>
      <c r="G1303" s="6" t="s">
        <v>17</v>
      </c>
      <c r="H1303" s="7">
        <v>-33680</v>
      </c>
      <c r="I1303" s="143"/>
      <c r="J1303" s="144"/>
      <c r="K1303" s="145"/>
      <c r="L1303" t="str">
        <f t="shared" si="65"/>
        <v>1633</v>
      </c>
      <c r="M1303">
        <f t="shared" si="67"/>
        <v>1633</v>
      </c>
      <c r="N1303" s="37">
        <f t="shared" si="68"/>
        <v>-320760</v>
      </c>
    </row>
    <row r="1304" spans="1:14" ht="25.05" x14ac:dyDescent="0.3">
      <c r="A1304" s="3">
        <v>1</v>
      </c>
      <c r="B1304" s="142"/>
      <c r="C1304" s="4" t="s">
        <v>1221</v>
      </c>
      <c r="D1304" s="5">
        <v>44909</v>
      </c>
      <c r="E1304" s="6" t="s">
        <v>1222</v>
      </c>
      <c r="F1304" s="7">
        <v>-769336</v>
      </c>
      <c r="G1304" s="6" t="s">
        <v>17</v>
      </c>
      <c r="H1304" s="7">
        <v>-80780</v>
      </c>
      <c r="I1304" s="143"/>
      <c r="J1304" s="144"/>
      <c r="K1304" s="145"/>
      <c r="L1304" t="str">
        <f t="shared" si="65"/>
        <v>1696</v>
      </c>
      <c r="M1304">
        <f t="shared" si="67"/>
        <v>1696</v>
      </c>
      <c r="N1304" s="37">
        <f t="shared" si="68"/>
        <v>-769336</v>
      </c>
    </row>
    <row r="1305" spans="1:14" ht="25.05" x14ac:dyDescent="0.3">
      <c r="A1305" s="3">
        <v>1</v>
      </c>
      <c r="B1305" s="142"/>
      <c r="C1305" s="4" t="s">
        <v>1223</v>
      </c>
      <c r="D1305" s="5">
        <v>44909</v>
      </c>
      <c r="E1305" s="6" t="s">
        <v>1224</v>
      </c>
      <c r="F1305" s="7">
        <v>-119943</v>
      </c>
      <c r="G1305" s="6" t="s">
        <v>17</v>
      </c>
      <c r="H1305" s="7">
        <v>-12594</v>
      </c>
      <c r="I1305" s="143"/>
      <c r="J1305" s="144"/>
      <c r="K1305" s="145"/>
      <c r="L1305" t="str">
        <f t="shared" si="65"/>
        <v>1698</v>
      </c>
      <c r="M1305">
        <f t="shared" si="67"/>
        <v>1698</v>
      </c>
      <c r="N1305" s="37">
        <f t="shared" si="68"/>
        <v>-119943</v>
      </c>
    </row>
    <row r="1306" spans="1:14" ht="25.05" x14ac:dyDescent="0.3">
      <c r="A1306" s="3">
        <v>1</v>
      </c>
      <c r="B1306" s="142"/>
      <c r="C1306" s="4" t="s">
        <v>1225</v>
      </c>
      <c r="D1306" s="5">
        <v>44909</v>
      </c>
      <c r="E1306" s="6" t="s">
        <v>1226</v>
      </c>
      <c r="F1306" s="7">
        <v>-119943</v>
      </c>
      <c r="G1306" s="6" t="s">
        <v>17</v>
      </c>
      <c r="H1306" s="7">
        <v>-12594</v>
      </c>
      <c r="I1306" s="143"/>
      <c r="J1306" s="144"/>
      <c r="K1306" s="145"/>
      <c r="L1306" t="str">
        <f t="shared" si="65"/>
        <v>1720</v>
      </c>
      <c r="M1306">
        <f t="shared" si="67"/>
        <v>1720</v>
      </c>
      <c r="N1306" s="37">
        <f t="shared" si="68"/>
        <v>-119943</v>
      </c>
    </row>
    <row r="1307" spans="1:14" ht="37.6" x14ac:dyDescent="0.3">
      <c r="A1307" s="3">
        <v>1</v>
      </c>
      <c r="B1307" s="142"/>
      <c r="C1307" s="4" t="s">
        <v>1227</v>
      </c>
      <c r="D1307" s="5">
        <v>44901</v>
      </c>
      <c r="E1307" s="6" t="s">
        <v>1228</v>
      </c>
      <c r="F1307" s="7">
        <v>-233442</v>
      </c>
      <c r="G1307" s="6" t="s">
        <v>17</v>
      </c>
      <c r="H1307" s="7">
        <v>-24511</v>
      </c>
      <c r="I1307" s="143"/>
      <c r="J1307" s="144"/>
      <c r="K1307" s="145"/>
      <c r="L1307" t="str">
        <f t="shared" si="65"/>
        <v>1648</v>
      </c>
      <c r="M1307">
        <f t="shared" si="67"/>
        <v>1648</v>
      </c>
      <c r="N1307" s="37">
        <f t="shared" si="68"/>
        <v>-233442</v>
      </c>
    </row>
    <row r="1308" spans="1:14" ht="25.05" x14ac:dyDescent="0.3">
      <c r="A1308" s="3">
        <v>1</v>
      </c>
      <c r="B1308" s="142"/>
      <c r="C1308" s="4" t="s">
        <v>1229</v>
      </c>
      <c r="D1308" s="5">
        <v>44909</v>
      </c>
      <c r="E1308" s="6" t="s">
        <v>1230</v>
      </c>
      <c r="F1308" s="7">
        <v>-239885</v>
      </c>
      <c r="G1308" s="6" t="s">
        <v>17</v>
      </c>
      <c r="H1308" s="7">
        <v>-25188</v>
      </c>
      <c r="I1308" s="143"/>
      <c r="J1308" s="144"/>
      <c r="K1308" s="145"/>
      <c r="L1308" t="str">
        <f t="shared" si="65"/>
        <v>1695</v>
      </c>
      <c r="M1308">
        <f t="shared" si="67"/>
        <v>1695</v>
      </c>
      <c r="N1308" s="37">
        <f t="shared" si="68"/>
        <v>-239885</v>
      </c>
    </row>
    <row r="1309" spans="1:14" ht="25.05" x14ac:dyDescent="0.3">
      <c r="A1309" s="3">
        <v>1</v>
      </c>
      <c r="B1309" s="135"/>
      <c r="C1309" s="4" t="s">
        <v>1231</v>
      </c>
      <c r="D1309" s="5">
        <v>44909</v>
      </c>
      <c r="E1309" s="6" t="s">
        <v>1232</v>
      </c>
      <c r="F1309" s="7">
        <v>-103186</v>
      </c>
      <c r="G1309" s="6" t="s">
        <v>17</v>
      </c>
      <c r="H1309" s="7">
        <v>-10835</v>
      </c>
      <c r="I1309" s="137"/>
      <c r="J1309" s="140"/>
      <c r="K1309" s="141"/>
      <c r="L1309" t="str">
        <f t="shared" si="65"/>
        <v>1697</v>
      </c>
      <c r="M1309">
        <f t="shared" si="67"/>
        <v>1697</v>
      </c>
      <c r="N1309" s="37">
        <f t="shared" si="68"/>
        <v>-103186</v>
      </c>
    </row>
    <row r="1310" spans="1:14" ht="37.6" x14ac:dyDescent="0.3">
      <c r="A1310" s="3">
        <v>1</v>
      </c>
      <c r="B1310" s="134" t="s">
        <v>1254</v>
      </c>
      <c r="C1310" s="4" t="s">
        <v>1255</v>
      </c>
      <c r="D1310" s="5">
        <v>44926</v>
      </c>
      <c r="E1310" s="6" t="s">
        <v>1256</v>
      </c>
      <c r="F1310" s="7">
        <v>-220296</v>
      </c>
      <c r="G1310" s="6" t="s">
        <v>17</v>
      </c>
      <c r="H1310" s="7">
        <v>-23131</v>
      </c>
      <c r="I1310" s="136">
        <v>-375492</v>
      </c>
      <c r="J1310" s="138" t="s">
        <v>1236</v>
      </c>
      <c r="K1310" s="139"/>
      <c r="L1310" t="str">
        <f t="shared" ref="L1310:L1316" si="69">+RIGHT(C1310,3)</f>
        <v>324</v>
      </c>
      <c r="M1310">
        <f t="shared" si="67"/>
        <v>324</v>
      </c>
      <c r="N1310" s="37">
        <f t="shared" si="68"/>
        <v>-220296</v>
      </c>
    </row>
    <row r="1311" spans="1:14" ht="25.05" x14ac:dyDescent="0.3">
      <c r="A1311" s="3">
        <v>1</v>
      </c>
      <c r="B1311" s="135"/>
      <c r="C1311" s="4" t="s">
        <v>1257</v>
      </c>
      <c r="D1311" s="5">
        <v>44922</v>
      </c>
      <c r="E1311" s="6" t="s">
        <v>1258</v>
      </c>
      <c r="F1311" s="7">
        <v>-199248</v>
      </c>
      <c r="G1311" s="6" t="s">
        <v>17</v>
      </c>
      <c r="H1311" s="7">
        <v>-20921</v>
      </c>
      <c r="I1311" s="137"/>
      <c r="J1311" s="140"/>
      <c r="K1311" s="141"/>
      <c r="L1311" t="str">
        <f t="shared" si="69"/>
        <v>294</v>
      </c>
      <c r="M1311">
        <f t="shared" si="67"/>
        <v>294</v>
      </c>
      <c r="N1311" s="37">
        <f t="shared" si="68"/>
        <v>-199248</v>
      </c>
    </row>
    <row r="1312" spans="1:14" ht="25.05" x14ac:dyDescent="0.3">
      <c r="A1312" s="3">
        <v>1</v>
      </c>
      <c r="B1312" s="134" t="s">
        <v>1273</v>
      </c>
      <c r="C1312" s="4" t="s">
        <v>1274</v>
      </c>
      <c r="D1312" s="5">
        <v>44910</v>
      </c>
      <c r="E1312" s="6" t="s">
        <v>1275</v>
      </c>
      <c r="F1312" s="7">
        <v>-517052</v>
      </c>
      <c r="G1312" s="6" t="s">
        <v>17</v>
      </c>
      <c r="H1312" s="7">
        <v>-54290</v>
      </c>
      <c r="I1312" s="136">
        <v>-2048597</v>
      </c>
      <c r="J1312" s="138" t="s">
        <v>1261</v>
      </c>
      <c r="K1312" s="139"/>
      <c r="L1312" t="str">
        <f t="shared" si="69"/>
        <v>521</v>
      </c>
      <c r="M1312">
        <f t="shared" si="67"/>
        <v>521</v>
      </c>
      <c r="N1312" s="37">
        <f t="shared" si="68"/>
        <v>-517052</v>
      </c>
    </row>
    <row r="1313" spans="1:14" ht="25.05" x14ac:dyDescent="0.3">
      <c r="A1313" s="3">
        <v>1</v>
      </c>
      <c r="B1313" s="142"/>
      <c r="C1313" s="4" t="s">
        <v>1276</v>
      </c>
      <c r="D1313" s="5">
        <v>44901</v>
      </c>
      <c r="E1313" s="6" t="s">
        <v>1277</v>
      </c>
      <c r="F1313" s="7">
        <v>-199248</v>
      </c>
      <c r="G1313" s="6" t="s">
        <v>17</v>
      </c>
      <c r="H1313" s="7">
        <v>-20921</v>
      </c>
      <c r="I1313" s="143"/>
      <c r="J1313" s="144"/>
      <c r="K1313" s="145"/>
      <c r="L1313" t="str">
        <f t="shared" si="69"/>
        <v>510</v>
      </c>
      <c r="M1313">
        <f t="shared" si="67"/>
        <v>510</v>
      </c>
      <c r="N1313" s="37">
        <f t="shared" si="68"/>
        <v>-199248</v>
      </c>
    </row>
    <row r="1314" spans="1:14" ht="25.05" x14ac:dyDescent="0.3">
      <c r="A1314" s="3">
        <v>1</v>
      </c>
      <c r="B1314" s="142"/>
      <c r="C1314" s="4" t="s">
        <v>1278</v>
      </c>
      <c r="D1314" s="5">
        <v>44910</v>
      </c>
      <c r="E1314" s="6" t="s">
        <v>1279</v>
      </c>
      <c r="F1314" s="7">
        <v>-623700</v>
      </c>
      <c r="G1314" s="6" t="s">
        <v>17</v>
      </c>
      <c r="H1314" s="7">
        <v>-65488</v>
      </c>
      <c r="I1314" s="143"/>
      <c r="J1314" s="144"/>
      <c r="K1314" s="145"/>
      <c r="L1314" t="str">
        <f t="shared" si="69"/>
        <v>522</v>
      </c>
      <c r="M1314">
        <f t="shared" si="67"/>
        <v>522</v>
      </c>
      <c r="N1314" s="37">
        <f t="shared" si="68"/>
        <v>-623700</v>
      </c>
    </row>
    <row r="1315" spans="1:14" ht="25.05" x14ac:dyDescent="0.3">
      <c r="A1315" s="3">
        <v>1</v>
      </c>
      <c r="B1315" s="142"/>
      <c r="C1315" s="4" t="s">
        <v>1280</v>
      </c>
      <c r="D1315" s="5">
        <v>44922</v>
      </c>
      <c r="E1315" s="6" t="s">
        <v>1281</v>
      </c>
      <c r="F1315" s="7">
        <v>-294082</v>
      </c>
      <c r="G1315" s="6" t="s">
        <v>17</v>
      </c>
      <c r="H1315" s="7">
        <v>-30879</v>
      </c>
      <c r="I1315" s="143"/>
      <c r="J1315" s="144"/>
      <c r="K1315" s="145"/>
      <c r="L1315" t="str">
        <f t="shared" si="69"/>
        <v>533</v>
      </c>
      <c r="M1315">
        <f t="shared" si="67"/>
        <v>533</v>
      </c>
      <c r="N1315" s="37">
        <f t="shared" si="68"/>
        <v>-294082</v>
      </c>
    </row>
    <row r="1316" spans="1:14" ht="25.05" x14ac:dyDescent="0.3">
      <c r="A1316" s="3">
        <v>1</v>
      </c>
      <c r="B1316" s="135"/>
      <c r="C1316" s="4" t="s">
        <v>1282</v>
      </c>
      <c r="D1316" s="5">
        <v>44922</v>
      </c>
      <c r="E1316" s="6" t="s">
        <v>1283</v>
      </c>
      <c r="F1316" s="7">
        <v>-654853</v>
      </c>
      <c r="G1316" s="6" t="s">
        <v>17</v>
      </c>
      <c r="H1316" s="7">
        <v>-68760</v>
      </c>
      <c r="I1316" s="137"/>
      <c r="J1316" s="140"/>
      <c r="K1316" s="141"/>
      <c r="L1316" t="str">
        <f t="shared" si="69"/>
        <v>535</v>
      </c>
      <c r="M1316">
        <f t="shared" si="67"/>
        <v>535</v>
      </c>
      <c r="N1316" s="37">
        <f t="shared" si="68"/>
        <v>-654853</v>
      </c>
    </row>
    <row r="1317" spans="1:14" ht="25.05" x14ac:dyDescent="0.3">
      <c r="A1317" s="3">
        <v>1</v>
      </c>
      <c r="B1317" s="134" t="s">
        <v>1337</v>
      </c>
      <c r="C1317" s="4" t="s">
        <v>1338</v>
      </c>
      <c r="D1317" s="5">
        <v>44909</v>
      </c>
      <c r="E1317" s="6" t="s">
        <v>1339</v>
      </c>
      <c r="F1317" s="7">
        <v>-200133</v>
      </c>
      <c r="G1317" s="6" t="s">
        <v>17</v>
      </c>
      <c r="H1317" s="7">
        <v>-21014</v>
      </c>
      <c r="I1317" s="136">
        <v>-1610146</v>
      </c>
      <c r="J1317" s="138" t="s">
        <v>1287</v>
      </c>
      <c r="K1317" s="139"/>
      <c r="L1317" t="str">
        <f t="shared" ref="L1317:L1350" si="70">+RIGHT(C1317,5)</f>
        <v>00864</v>
      </c>
      <c r="M1317">
        <f t="shared" si="67"/>
        <v>864</v>
      </c>
      <c r="N1317" s="37">
        <f t="shared" si="68"/>
        <v>-200133</v>
      </c>
    </row>
    <row r="1318" spans="1:14" ht="37.6" x14ac:dyDescent="0.3">
      <c r="A1318" s="3">
        <v>1</v>
      </c>
      <c r="B1318" s="142"/>
      <c r="C1318" s="4" t="s">
        <v>1340</v>
      </c>
      <c r="D1318" s="5">
        <v>44909</v>
      </c>
      <c r="E1318" s="6" t="s">
        <v>1341</v>
      </c>
      <c r="F1318" s="7">
        <v>-670683</v>
      </c>
      <c r="G1318" s="6" t="s">
        <v>17</v>
      </c>
      <c r="H1318" s="7">
        <v>-70422</v>
      </c>
      <c r="I1318" s="143"/>
      <c r="J1318" s="144"/>
      <c r="K1318" s="145"/>
      <c r="L1318" t="str">
        <f t="shared" si="70"/>
        <v>00862</v>
      </c>
      <c r="M1318">
        <f t="shared" si="67"/>
        <v>862</v>
      </c>
      <c r="N1318" s="37">
        <f t="shared" si="68"/>
        <v>-670683</v>
      </c>
    </row>
    <row r="1319" spans="1:14" ht="37.6" x14ac:dyDescent="0.3">
      <c r="A1319" s="3">
        <v>1</v>
      </c>
      <c r="B1319" s="142"/>
      <c r="C1319" s="4" t="s">
        <v>1342</v>
      </c>
      <c r="D1319" s="5">
        <v>44916</v>
      </c>
      <c r="E1319" s="6" t="s">
        <v>1343</v>
      </c>
      <c r="F1319" s="7">
        <v>-376551</v>
      </c>
      <c r="G1319" s="6" t="s">
        <v>17</v>
      </c>
      <c r="H1319" s="7">
        <v>-39538</v>
      </c>
      <c r="I1319" s="143"/>
      <c r="J1319" s="144"/>
      <c r="K1319" s="145"/>
      <c r="L1319" t="str">
        <f t="shared" si="70"/>
        <v>00916</v>
      </c>
      <c r="M1319">
        <f t="shared" si="67"/>
        <v>916</v>
      </c>
      <c r="N1319" s="37">
        <f t="shared" si="68"/>
        <v>-376551</v>
      </c>
    </row>
    <row r="1320" spans="1:14" ht="37.6" x14ac:dyDescent="0.3">
      <c r="A1320" s="3">
        <v>1</v>
      </c>
      <c r="B1320" s="142"/>
      <c r="C1320" s="4" t="s">
        <v>1344</v>
      </c>
      <c r="D1320" s="5">
        <v>44925</v>
      </c>
      <c r="E1320" s="6" t="s">
        <v>1345</v>
      </c>
      <c r="F1320" s="7">
        <v>-119943</v>
      </c>
      <c r="G1320" s="6" t="s">
        <v>17</v>
      </c>
      <c r="H1320" s="7">
        <v>-12594</v>
      </c>
      <c r="I1320" s="143"/>
      <c r="J1320" s="144"/>
      <c r="K1320" s="145"/>
      <c r="L1320" t="str">
        <f t="shared" si="70"/>
        <v>00980</v>
      </c>
      <c r="M1320">
        <f t="shared" si="67"/>
        <v>980</v>
      </c>
      <c r="N1320" s="37">
        <f t="shared" si="68"/>
        <v>-119943</v>
      </c>
    </row>
    <row r="1321" spans="1:14" ht="37.6" x14ac:dyDescent="0.3">
      <c r="A1321" s="3">
        <v>1</v>
      </c>
      <c r="B1321" s="142"/>
      <c r="C1321" s="4" t="s">
        <v>1346</v>
      </c>
      <c r="D1321" s="5">
        <v>44916</v>
      </c>
      <c r="E1321" s="6" t="s">
        <v>1347</v>
      </c>
      <c r="F1321" s="7">
        <v>-153252</v>
      </c>
      <c r="G1321" s="6" t="s">
        <v>17</v>
      </c>
      <c r="H1321" s="7">
        <v>-16091</v>
      </c>
      <c r="I1321" s="143"/>
      <c r="J1321" s="144"/>
      <c r="K1321" s="145"/>
      <c r="L1321" t="str">
        <f t="shared" si="70"/>
        <v>00914</v>
      </c>
      <c r="M1321">
        <f t="shared" si="67"/>
        <v>914</v>
      </c>
      <c r="N1321" s="37">
        <f t="shared" si="68"/>
        <v>-153252</v>
      </c>
    </row>
    <row r="1322" spans="1:14" ht="37.6" x14ac:dyDescent="0.3">
      <c r="A1322" s="3">
        <v>1</v>
      </c>
      <c r="B1322" s="142"/>
      <c r="C1322" s="4" t="s">
        <v>1348</v>
      </c>
      <c r="D1322" s="5">
        <v>44923</v>
      </c>
      <c r="E1322" s="6" t="s">
        <v>1349</v>
      </c>
      <c r="F1322" s="7">
        <v>-128591</v>
      </c>
      <c r="G1322" s="6" t="s">
        <v>17</v>
      </c>
      <c r="H1322" s="7">
        <v>-13502</v>
      </c>
      <c r="I1322" s="143"/>
      <c r="J1322" s="144"/>
      <c r="K1322" s="145"/>
      <c r="L1322" t="str">
        <f t="shared" si="70"/>
        <v>00965</v>
      </c>
      <c r="M1322">
        <f t="shared" si="67"/>
        <v>965</v>
      </c>
      <c r="N1322" s="37">
        <f t="shared" si="68"/>
        <v>-128591</v>
      </c>
    </row>
    <row r="1323" spans="1:14" ht="37.6" x14ac:dyDescent="0.3">
      <c r="A1323" s="3">
        <v>1</v>
      </c>
      <c r="B1323" s="142"/>
      <c r="C1323" s="4" t="s">
        <v>1350</v>
      </c>
      <c r="D1323" s="5">
        <v>44909</v>
      </c>
      <c r="E1323" s="6" t="s">
        <v>1351</v>
      </c>
      <c r="F1323" s="7">
        <v>-65934</v>
      </c>
      <c r="G1323" s="6" t="s">
        <v>17</v>
      </c>
      <c r="H1323" s="7">
        <v>-6923</v>
      </c>
      <c r="I1323" s="143"/>
      <c r="J1323" s="144"/>
      <c r="K1323" s="145"/>
      <c r="L1323" t="str">
        <f t="shared" si="70"/>
        <v>00883</v>
      </c>
      <c r="M1323">
        <f t="shared" si="67"/>
        <v>883</v>
      </c>
      <c r="N1323" s="37">
        <f t="shared" si="68"/>
        <v>-65934</v>
      </c>
    </row>
    <row r="1324" spans="1:14" ht="37.6" x14ac:dyDescent="0.3">
      <c r="A1324" s="3">
        <v>1</v>
      </c>
      <c r="B1324" s="135"/>
      <c r="C1324" s="4" t="s">
        <v>1352</v>
      </c>
      <c r="D1324" s="5">
        <v>44916</v>
      </c>
      <c r="E1324" s="6" t="s">
        <v>1353</v>
      </c>
      <c r="F1324" s="7">
        <v>-83959</v>
      </c>
      <c r="G1324" s="6" t="s">
        <v>17</v>
      </c>
      <c r="H1324" s="7">
        <v>-8816</v>
      </c>
      <c r="I1324" s="137"/>
      <c r="J1324" s="140"/>
      <c r="K1324" s="141"/>
      <c r="L1324" t="str">
        <f t="shared" si="70"/>
        <v>00910</v>
      </c>
      <c r="M1324">
        <f t="shared" si="67"/>
        <v>910</v>
      </c>
      <c r="N1324" s="37">
        <f t="shared" si="68"/>
        <v>-83959</v>
      </c>
    </row>
    <row r="1325" spans="1:14" x14ac:dyDescent="0.3">
      <c r="A1325" s="3">
        <v>2</v>
      </c>
      <c r="B1325" s="15" t="s">
        <v>1945</v>
      </c>
      <c r="C1325" s="4" t="s">
        <v>1946</v>
      </c>
      <c r="D1325" s="5">
        <v>44896</v>
      </c>
      <c r="E1325" s="13" t="s">
        <v>1947</v>
      </c>
      <c r="F1325" s="7">
        <v>-642956</v>
      </c>
      <c r="G1325" s="6" t="s">
        <v>1366</v>
      </c>
      <c r="H1325" s="7">
        <v>-67510</v>
      </c>
      <c r="I1325" s="11">
        <v>-575446</v>
      </c>
      <c r="J1325" s="132" t="s">
        <v>1940</v>
      </c>
      <c r="K1325" s="133"/>
      <c r="L1325" t="str">
        <f t="shared" si="70"/>
        <v>00851</v>
      </c>
      <c r="M1325">
        <f t="shared" si="67"/>
        <v>851</v>
      </c>
      <c r="N1325" s="37">
        <f t="shared" si="68"/>
        <v>-642956</v>
      </c>
    </row>
    <row r="1326" spans="1:14" x14ac:dyDescent="0.3">
      <c r="A1326" s="3">
        <v>2</v>
      </c>
      <c r="B1326" s="146" t="s">
        <v>2210</v>
      </c>
      <c r="C1326" s="4" t="s">
        <v>2211</v>
      </c>
      <c r="D1326" s="5">
        <v>44926</v>
      </c>
      <c r="E1326" s="13" t="s">
        <v>2212</v>
      </c>
      <c r="F1326" s="7">
        <v>-240073</v>
      </c>
      <c r="G1326" s="6" t="s">
        <v>1366</v>
      </c>
      <c r="H1326" s="7">
        <v>-25208</v>
      </c>
      <c r="I1326" s="136">
        <v>-590357</v>
      </c>
      <c r="J1326" s="138" t="s">
        <v>1122</v>
      </c>
      <c r="K1326" s="139"/>
      <c r="L1326" t="str">
        <f t="shared" ref="L1326:L1329" si="71">+RIGHT(C1326,4)</f>
        <v>1944</v>
      </c>
      <c r="M1326">
        <f t="shared" si="67"/>
        <v>1944</v>
      </c>
      <c r="N1326" s="37">
        <f t="shared" si="68"/>
        <v>-240073</v>
      </c>
    </row>
    <row r="1327" spans="1:14" x14ac:dyDescent="0.3">
      <c r="A1327" s="3">
        <v>2</v>
      </c>
      <c r="B1327" s="147"/>
      <c r="C1327" s="4" t="s">
        <v>2213</v>
      </c>
      <c r="D1327" s="5">
        <v>44926</v>
      </c>
      <c r="E1327" s="13" t="s">
        <v>2214</v>
      </c>
      <c r="F1327" s="7">
        <v>-419544</v>
      </c>
      <c r="G1327" s="6" t="s">
        <v>1366</v>
      </c>
      <c r="H1327" s="7">
        <v>-44052</v>
      </c>
      <c r="I1327" s="137"/>
      <c r="J1327" s="140"/>
      <c r="K1327" s="141"/>
      <c r="L1327" t="str">
        <f t="shared" si="71"/>
        <v>1943</v>
      </c>
      <c r="M1327">
        <f t="shared" si="67"/>
        <v>1943</v>
      </c>
      <c r="N1327" s="37">
        <f t="shared" si="68"/>
        <v>-419544</v>
      </c>
    </row>
    <row r="1328" spans="1:14" x14ac:dyDescent="0.3">
      <c r="A1328" s="3">
        <v>4</v>
      </c>
      <c r="B1328" s="15" t="s">
        <v>5057</v>
      </c>
      <c r="C1328" s="4" t="s">
        <v>5058</v>
      </c>
      <c r="D1328" s="5">
        <v>44923</v>
      </c>
      <c r="E1328" s="13" t="s">
        <v>5059</v>
      </c>
      <c r="F1328" s="7">
        <v>-119070</v>
      </c>
      <c r="G1328" s="6" t="s">
        <v>17</v>
      </c>
      <c r="H1328" s="7">
        <v>-12502</v>
      </c>
      <c r="I1328" s="11">
        <v>-106568</v>
      </c>
      <c r="J1328" s="132" t="s">
        <v>807</v>
      </c>
      <c r="K1328" s="133"/>
      <c r="L1328" t="str">
        <f>+RIGHT(C1328,3)</f>
        <v>740</v>
      </c>
      <c r="M1328">
        <f t="shared" si="67"/>
        <v>740</v>
      </c>
      <c r="N1328" s="37">
        <f t="shared" si="68"/>
        <v>-119070</v>
      </c>
    </row>
    <row r="1329" spans="1:14" x14ac:dyDescent="0.3">
      <c r="A1329" s="3">
        <v>4</v>
      </c>
      <c r="B1329" s="15" t="s">
        <v>5156</v>
      </c>
      <c r="C1329" s="4" t="s">
        <v>5157</v>
      </c>
      <c r="D1329" s="5">
        <v>44914</v>
      </c>
      <c r="E1329" s="13" t="s">
        <v>5158</v>
      </c>
      <c r="F1329" s="7">
        <v>-285768</v>
      </c>
      <c r="G1329" s="6" t="s">
        <v>1366</v>
      </c>
      <c r="H1329" s="7">
        <v>-30006</v>
      </c>
      <c r="I1329" s="11">
        <v>-255762</v>
      </c>
      <c r="J1329" s="132" t="s">
        <v>956</v>
      </c>
      <c r="K1329" s="133"/>
      <c r="L1329" t="str">
        <f t="shared" si="71"/>
        <v>1176</v>
      </c>
      <c r="M1329">
        <f t="shared" si="67"/>
        <v>1176</v>
      </c>
      <c r="N1329" s="37">
        <f t="shared" si="68"/>
        <v>-285768</v>
      </c>
    </row>
    <row r="1330" spans="1:14" x14ac:dyDescent="0.3">
      <c r="A1330" s="3">
        <v>4</v>
      </c>
      <c r="B1330" s="15" t="s">
        <v>5232</v>
      </c>
      <c r="C1330" s="4" t="s">
        <v>5233</v>
      </c>
      <c r="D1330" s="5">
        <v>44919</v>
      </c>
      <c r="E1330" s="13" t="s">
        <v>5234</v>
      </c>
      <c r="F1330" s="7">
        <v>-352674</v>
      </c>
      <c r="G1330" s="6" t="s">
        <v>1366</v>
      </c>
      <c r="H1330" s="7">
        <v>-37031</v>
      </c>
      <c r="I1330" s="11">
        <v>-315643</v>
      </c>
      <c r="J1330" s="132" t="s">
        <v>1093</v>
      </c>
      <c r="K1330" s="133"/>
      <c r="L1330" t="str">
        <f>+RIGHT(C1330,3)</f>
        <v>939</v>
      </c>
      <c r="M1330">
        <f t="shared" si="67"/>
        <v>939</v>
      </c>
      <c r="N1330" s="37">
        <f t="shared" si="68"/>
        <v>-352674</v>
      </c>
    </row>
    <row r="1331" spans="1:14" ht="37.6" x14ac:dyDescent="0.3">
      <c r="A1331" s="3">
        <v>6</v>
      </c>
      <c r="B1331" s="8" t="s">
        <v>7832</v>
      </c>
      <c r="C1331" s="4" t="s">
        <v>7833</v>
      </c>
      <c r="D1331" s="5">
        <v>44917</v>
      </c>
      <c r="E1331" s="6" t="s">
        <v>7834</v>
      </c>
      <c r="F1331" s="7">
        <v>-119070</v>
      </c>
      <c r="G1331" s="6" t="s">
        <v>1366</v>
      </c>
      <c r="H1331" s="7">
        <v>-12502</v>
      </c>
      <c r="I1331" s="11">
        <v>-106568</v>
      </c>
      <c r="J1331" s="132" t="s">
        <v>48</v>
      </c>
      <c r="K1331" s="133"/>
      <c r="L1331" t="str">
        <f t="shared" si="70"/>
        <v>22785</v>
      </c>
      <c r="M1331">
        <f t="shared" si="67"/>
        <v>22785</v>
      </c>
      <c r="N1331" s="37">
        <f t="shared" si="68"/>
        <v>-119070</v>
      </c>
    </row>
    <row r="1332" spans="1:14" ht="37.6" x14ac:dyDescent="0.3">
      <c r="A1332" s="3">
        <v>6</v>
      </c>
      <c r="B1332" s="8" t="s">
        <v>8664</v>
      </c>
      <c r="C1332" s="4" t="s">
        <v>8665</v>
      </c>
      <c r="D1332" s="5">
        <v>44909</v>
      </c>
      <c r="E1332" s="6" t="s">
        <v>8666</v>
      </c>
      <c r="F1332" s="7">
        <v>-119070</v>
      </c>
      <c r="G1332" s="6" t="s">
        <v>1366</v>
      </c>
      <c r="H1332" s="7">
        <v>-12502</v>
      </c>
      <c r="I1332" s="11">
        <v>-106568</v>
      </c>
      <c r="J1332" s="132" t="s">
        <v>1287</v>
      </c>
      <c r="K1332" s="133"/>
      <c r="L1332" t="str">
        <f t="shared" si="70"/>
        <v>00886</v>
      </c>
      <c r="M1332">
        <f t="shared" si="67"/>
        <v>886</v>
      </c>
      <c r="N1332" s="37">
        <f t="shared" si="68"/>
        <v>-119070</v>
      </c>
    </row>
    <row r="1333" spans="1:14" ht="37.6" x14ac:dyDescent="0.3">
      <c r="A1333" s="3">
        <v>6</v>
      </c>
      <c r="B1333" s="8" t="s">
        <v>8667</v>
      </c>
      <c r="C1333" s="4" t="s">
        <v>8668</v>
      </c>
      <c r="D1333" s="5">
        <v>44916</v>
      </c>
      <c r="E1333" s="6" t="s">
        <v>8669</v>
      </c>
      <c r="F1333" s="7">
        <v>-119070</v>
      </c>
      <c r="G1333" s="6" t="s">
        <v>1366</v>
      </c>
      <c r="H1333" s="7">
        <v>-12502</v>
      </c>
      <c r="I1333" s="11">
        <v>-106568</v>
      </c>
      <c r="J1333" s="132" t="s">
        <v>1287</v>
      </c>
      <c r="K1333" s="133"/>
      <c r="L1333" t="str">
        <f t="shared" si="70"/>
        <v>00917</v>
      </c>
      <c r="M1333">
        <f t="shared" si="67"/>
        <v>917</v>
      </c>
      <c r="N1333" s="37">
        <f t="shared" si="68"/>
        <v>-119070</v>
      </c>
    </row>
    <row r="1334" spans="1:14" ht="50.1" x14ac:dyDescent="0.3">
      <c r="A1334" s="3">
        <v>1</v>
      </c>
      <c r="B1334" s="8" t="s">
        <v>1360</v>
      </c>
      <c r="C1334" s="4" t="s">
        <v>1361</v>
      </c>
      <c r="D1334" s="5">
        <v>44936</v>
      </c>
      <c r="E1334" s="6" t="s">
        <v>1362</v>
      </c>
      <c r="F1334" s="7">
        <v>-46599285</v>
      </c>
      <c r="G1334" s="6">
        <v>0</v>
      </c>
      <c r="H1334" s="6">
        <v>0</v>
      </c>
      <c r="I1334" s="11">
        <v>-46599285</v>
      </c>
      <c r="J1334" s="132" t="s">
        <v>0</v>
      </c>
      <c r="K1334" s="133"/>
      <c r="L1334" t="str">
        <f>+RIGHT(C1334,1)</f>
        <v>'</v>
      </c>
      <c r="M1334" t="e">
        <f t="shared" si="67"/>
        <v>#VALUE!</v>
      </c>
      <c r="N1334" s="37">
        <f>+F1334</f>
        <v>-46599285</v>
      </c>
    </row>
    <row r="1335" spans="1:14" x14ac:dyDescent="0.3">
      <c r="A1335" s="3">
        <v>2</v>
      </c>
      <c r="B1335" s="146" t="s">
        <v>1363</v>
      </c>
      <c r="C1335" s="4" t="s">
        <v>1364</v>
      </c>
      <c r="D1335" s="5">
        <v>44931</v>
      </c>
      <c r="E1335" s="13" t="s">
        <v>1365</v>
      </c>
      <c r="F1335" s="7">
        <v>1038392</v>
      </c>
      <c r="G1335" s="6" t="s">
        <v>1366</v>
      </c>
      <c r="H1335" s="7">
        <v>109031</v>
      </c>
      <c r="I1335" s="136">
        <v>5314084</v>
      </c>
      <c r="J1335" s="138" t="s">
        <v>18</v>
      </c>
      <c r="K1335" s="139"/>
      <c r="L1335" t="str">
        <f t="shared" si="70"/>
        <v>00442</v>
      </c>
      <c r="M1335">
        <f t="shared" si="67"/>
        <v>442</v>
      </c>
      <c r="N1335" s="37">
        <f t="shared" ref="N1335:N1398" si="72">+F1335</f>
        <v>1038392</v>
      </c>
    </row>
    <row r="1336" spans="1:14" x14ac:dyDescent="0.3">
      <c r="A1336" s="3">
        <v>2</v>
      </c>
      <c r="B1336" s="147"/>
      <c r="C1336" s="4" t="s">
        <v>1367</v>
      </c>
      <c r="D1336" s="5">
        <v>44938</v>
      </c>
      <c r="E1336" s="13" t="s">
        <v>1368</v>
      </c>
      <c r="F1336" s="7">
        <v>4899132</v>
      </c>
      <c r="G1336" s="6" t="s">
        <v>1366</v>
      </c>
      <c r="H1336" s="7">
        <v>514409</v>
      </c>
      <c r="I1336" s="137"/>
      <c r="J1336" s="140"/>
      <c r="K1336" s="141"/>
      <c r="L1336" t="str">
        <f t="shared" si="70"/>
        <v>01419</v>
      </c>
      <c r="M1336">
        <f t="shared" si="67"/>
        <v>1419</v>
      </c>
      <c r="N1336" s="37">
        <f t="shared" si="72"/>
        <v>4899132</v>
      </c>
    </row>
    <row r="1337" spans="1:14" x14ac:dyDescent="0.3">
      <c r="A1337" s="3">
        <v>2</v>
      </c>
      <c r="B1337" s="146" t="s">
        <v>1369</v>
      </c>
      <c r="C1337" s="4" t="s">
        <v>1370</v>
      </c>
      <c r="D1337" s="5">
        <v>44937</v>
      </c>
      <c r="E1337" s="13" t="s">
        <v>1368</v>
      </c>
      <c r="F1337" s="7">
        <v>9748246</v>
      </c>
      <c r="G1337" s="6" t="s">
        <v>1366</v>
      </c>
      <c r="H1337" s="7">
        <v>1023566</v>
      </c>
      <c r="I1337" s="136">
        <v>12442124</v>
      </c>
      <c r="J1337" s="138" t="s">
        <v>28</v>
      </c>
      <c r="K1337" s="139"/>
      <c r="L1337" t="str">
        <f t="shared" si="70"/>
        <v>01099</v>
      </c>
      <c r="M1337">
        <f t="shared" si="67"/>
        <v>1099</v>
      </c>
      <c r="N1337" s="37">
        <f t="shared" si="72"/>
        <v>9748246</v>
      </c>
    </row>
    <row r="1338" spans="1:14" x14ac:dyDescent="0.3">
      <c r="A1338" s="3">
        <v>2</v>
      </c>
      <c r="B1338" s="148"/>
      <c r="C1338" s="4" t="s">
        <v>1371</v>
      </c>
      <c r="D1338" s="5">
        <v>44940</v>
      </c>
      <c r="E1338" s="13" t="s">
        <v>1365</v>
      </c>
      <c r="F1338" s="7">
        <v>1038392</v>
      </c>
      <c r="G1338" s="6" t="s">
        <v>1366</v>
      </c>
      <c r="H1338" s="7">
        <v>109031</v>
      </c>
      <c r="I1338" s="143"/>
      <c r="J1338" s="144"/>
      <c r="K1338" s="145"/>
      <c r="L1338" t="str">
        <f t="shared" si="70"/>
        <v>01595</v>
      </c>
      <c r="M1338">
        <f t="shared" si="67"/>
        <v>1595</v>
      </c>
      <c r="N1338" s="37">
        <f t="shared" si="72"/>
        <v>1038392</v>
      </c>
    </row>
    <row r="1339" spans="1:14" x14ac:dyDescent="0.3">
      <c r="A1339" s="3">
        <v>2</v>
      </c>
      <c r="B1339" s="147"/>
      <c r="C1339" s="4" t="s">
        <v>1372</v>
      </c>
      <c r="D1339" s="5">
        <v>44930</v>
      </c>
      <c r="E1339" s="13" t="s">
        <v>1365</v>
      </c>
      <c r="F1339" s="7">
        <v>3115177</v>
      </c>
      <c r="G1339" s="6" t="s">
        <v>1366</v>
      </c>
      <c r="H1339" s="7">
        <v>327094</v>
      </c>
      <c r="I1339" s="137"/>
      <c r="J1339" s="140"/>
      <c r="K1339" s="141"/>
      <c r="L1339" t="str">
        <f t="shared" si="70"/>
        <v>00308</v>
      </c>
      <c r="M1339">
        <f t="shared" si="67"/>
        <v>308</v>
      </c>
      <c r="N1339" s="37">
        <f t="shared" si="72"/>
        <v>3115177</v>
      </c>
    </row>
    <row r="1340" spans="1:14" x14ac:dyDescent="0.3">
      <c r="A1340" s="3">
        <v>2</v>
      </c>
      <c r="B1340" s="146" t="s">
        <v>1373</v>
      </c>
      <c r="C1340" s="4" t="s">
        <v>1374</v>
      </c>
      <c r="D1340" s="5">
        <v>44929</v>
      </c>
      <c r="E1340" s="13" t="s">
        <v>1365</v>
      </c>
      <c r="F1340" s="7">
        <v>1479699</v>
      </c>
      <c r="G1340" s="6" t="s">
        <v>1366</v>
      </c>
      <c r="H1340" s="7">
        <v>155368</v>
      </c>
      <c r="I1340" s="136">
        <v>139301975</v>
      </c>
      <c r="J1340" s="138" t="s">
        <v>35</v>
      </c>
      <c r="K1340" s="139"/>
      <c r="L1340" t="str">
        <f t="shared" si="70"/>
        <v>00156</v>
      </c>
      <c r="M1340">
        <f t="shared" si="67"/>
        <v>156</v>
      </c>
      <c r="N1340" s="37">
        <f t="shared" si="72"/>
        <v>1479699</v>
      </c>
    </row>
    <row r="1341" spans="1:14" x14ac:dyDescent="0.3">
      <c r="A1341" s="3">
        <v>2</v>
      </c>
      <c r="B1341" s="148"/>
      <c r="C1341" s="4" t="s">
        <v>1375</v>
      </c>
      <c r="D1341" s="5">
        <v>44939</v>
      </c>
      <c r="E1341" s="13" t="s">
        <v>1368</v>
      </c>
      <c r="F1341" s="7">
        <v>38605606</v>
      </c>
      <c r="G1341" s="6" t="s">
        <v>1366</v>
      </c>
      <c r="H1341" s="7">
        <v>4053589</v>
      </c>
      <c r="I1341" s="143"/>
      <c r="J1341" s="144"/>
      <c r="K1341" s="145"/>
      <c r="L1341" t="str">
        <f t="shared" si="70"/>
        <v>01520</v>
      </c>
      <c r="M1341">
        <f t="shared" si="67"/>
        <v>1520</v>
      </c>
      <c r="N1341" s="37">
        <f t="shared" si="72"/>
        <v>38605606</v>
      </c>
    </row>
    <row r="1342" spans="1:14" x14ac:dyDescent="0.3">
      <c r="A1342" s="3">
        <v>2</v>
      </c>
      <c r="B1342" s="148"/>
      <c r="C1342" s="4" t="s">
        <v>1376</v>
      </c>
      <c r="D1342" s="5">
        <v>44929</v>
      </c>
      <c r="E1342" s="13" t="s">
        <v>1365</v>
      </c>
      <c r="F1342" s="7">
        <v>47680963</v>
      </c>
      <c r="G1342" s="6" t="s">
        <v>1366</v>
      </c>
      <c r="H1342" s="7">
        <v>5006501</v>
      </c>
      <c r="I1342" s="143"/>
      <c r="J1342" s="144"/>
      <c r="K1342" s="145"/>
      <c r="L1342" t="str">
        <f t="shared" si="70"/>
        <v>00155</v>
      </c>
      <c r="M1342">
        <f t="shared" si="67"/>
        <v>155</v>
      </c>
      <c r="N1342" s="37">
        <f t="shared" si="72"/>
        <v>47680963</v>
      </c>
    </row>
    <row r="1343" spans="1:14" x14ac:dyDescent="0.3">
      <c r="A1343" s="3">
        <v>2</v>
      </c>
      <c r="B1343" s="148"/>
      <c r="C1343" s="4" t="s">
        <v>1377</v>
      </c>
      <c r="D1343" s="5">
        <v>44936</v>
      </c>
      <c r="E1343" s="13" t="s">
        <v>1378</v>
      </c>
      <c r="F1343" s="7">
        <v>65781271</v>
      </c>
      <c r="G1343" s="6" t="s">
        <v>1366</v>
      </c>
      <c r="H1343" s="7">
        <v>6907034</v>
      </c>
      <c r="I1343" s="143"/>
      <c r="J1343" s="144"/>
      <c r="K1343" s="145"/>
      <c r="L1343" t="str">
        <f t="shared" si="70"/>
        <v>01022</v>
      </c>
      <c r="M1343">
        <f t="shared" si="67"/>
        <v>1022</v>
      </c>
      <c r="N1343" s="37">
        <f t="shared" si="72"/>
        <v>65781271</v>
      </c>
    </row>
    <row r="1344" spans="1:14" x14ac:dyDescent="0.3">
      <c r="A1344" s="3">
        <v>2</v>
      </c>
      <c r="B1344" s="147"/>
      <c r="C1344" s="4" t="s">
        <v>1379</v>
      </c>
      <c r="D1344" s="5">
        <v>44936</v>
      </c>
      <c r="E1344" s="13" t="s">
        <v>1365</v>
      </c>
      <c r="F1344" s="7">
        <v>2097126</v>
      </c>
      <c r="G1344" s="6" t="s">
        <v>1366</v>
      </c>
      <c r="H1344" s="7">
        <v>220198</v>
      </c>
      <c r="I1344" s="137"/>
      <c r="J1344" s="140"/>
      <c r="K1344" s="141"/>
      <c r="L1344" t="str">
        <f t="shared" si="70"/>
        <v>01021</v>
      </c>
      <c r="M1344">
        <f t="shared" si="67"/>
        <v>1021</v>
      </c>
      <c r="N1344" s="37">
        <f t="shared" si="72"/>
        <v>2097126</v>
      </c>
    </row>
    <row r="1345" spans="1:14" x14ac:dyDescent="0.3">
      <c r="A1345" s="3">
        <v>2</v>
      </c>
      <c r="B1345" s="146" t="s">
        <v>1380</v>
      </c>
      <c r="C1345" s="4" t="s">
        <v>1381</v>
      </c>
      <c r="D1345" s="5">
        <v>44932</v>
      </c>
      <c r="E1345" s="13" t="s">
        <v>236</v>
      </c>
      <c r="F1345" s="7">
        <v>807741</v>
      </c>
      <c r="G1345" s="6" t="s">
        <v>1366</v>
      </c>
      <c r="H1345" s="7">
        <v>84813</v>
      </c>
      <c r="I1345" s="136">
        <v>235356029</v>
      </c>
      <c r="J1345" s="138" t="s">
        <v>48</v>
      </c>
      <c r="K1345" s="139"/>
      <c r="L1345" t="str">
        <f t="shared" si="70"/>
        <v>00671</v>
      </c>
      <c r="M1345">
        <f t="shared" si="67"/>
        <v>671</v>
      </c>
      <c r="N1345" s="37">
        <f t="shared" si="72"/>
        <v>807741</v>
      </c>
    </row>
    <row r="1346" spans="1:14" x14ac:dyDescent="0.3">
      <c r="A1346" s="3">
        <v>2</v>
      </c>
      <c r="B1346" s="148"/>
      <c r="C1346" s="4" t="s">
        <v>1382</v>
      </c>
      <c r="D1346" s="5">
        <v>44929</v>
      </c>
      <c r="E1346" s="13" t="s">
        <v>115</v>
      </c>
      <c r="F1346" s="7">
        <v>633353</v>
      </c>
      <c r="G1346" s="6" t="s">
        <v>1366</v>
      </c>
      <c r="H1346" s="7">
        <v>66502</v>
      </c>
      <c r="I1346" s="143"/>
      <c r="J1346" s="144"/>
      <c r="K1346" s="145"/>
      <c r="L1346" t="str">
        <f t="shared" si="70"/>
        <v>00076</v>
      </c>
      <c r="M1346">
        <f t="shared" si="67"/>
        <v>76</v>
      </c>
      <c r="N1346" s="37">
        <f t="shared" si="72"/>
        <v>633353</v>
      </c>
    </row>
    <row r="1347" spans="1:14" x14ac:dyDescent="0.3">
      <c r="A1347" s="3">
        <v>2</v>
      </c>
      <c r="B1347" s="148"/>
      <c r="C1347" s="4" t="s">
        <v>1383</v>
      </c>
      <c r="D1347" s="5">
        <v>44931</v>
      </c>
      <c r="E1347" s="13" t="s">
        <v>180</v>
      </c>
      <c r="F1347" s="7">
        <v>925195</v>
      </c>
      <c r="G1347" s="6" t="s">
        <v>1366</v>
      </c>
      <c r="H1347" s="7">
        <v>97145</v>
      </c>
      <c r="I1347" s="143"/>
      <c r="J1347" s="144"/>
      <c r="K1347" s="145"/>
      <c r="L1347" t="str">
        <f t="shared" si="70"/>
        <v>00422</v>
      </c>
      <c r="M1347">
        <f t="shared" si="67"/>
        <v>422</v>
      </c>
      <c r="N1347" s="37">
        <f t="shared" si="72"/>
        <v>925195</v>
      </c>
    </row>
    <row r="1348" spans="1:14" x14ac:dyDescent="0.3">
      <c r="A1348" s="3">
        <v>2</v>
      </c>
      <c r="B1348" s="148"/>
      <c r="C1348" s="4" t="s">
        <v>1384</v>
      </c>
      <c r="D1348" s="5">
        <v>44932</v>
      </c>
      <c r="E1348" s="13" t="s">
        <v>115</v>
      </c>
      <c r="F1348" s="7">
        <v>521324</v>
      </c>
      <c r="G1348" s="6" t="s">
        <v>1366</v>
      </c>
      <c r="H1348" s="7">
        <v>54739</v>
      </c>
      <c r="I1348" s="143"/>
      <c r="J1348" s="144"/>
      <c r="K1348" s="145"/>
      <c r="L1348" t="str">
        <f t="shared" si="70"/>
        <v>00593</v>
      </c>
      <c r="M1348">
        <f t="shared" si="67"/>
        <v>593</v>
      </c>
      <c r="N1348" s="37">
        <f t="shared" si="72"/>
        <v>521324</v>
      </c>
    </row>
    <row r="1349" spans="1:14" x14ac:dyDescent="0.3">
      <c r="A1349" s="3">
        <v>2</v>
      </c>
      <c r="B1349" s="148"/>
      <c r="C1349" s="4" t="s">
        <v>1385</v>
      </c>
      <c r="D1349" s="5">
        <v>44932</v>
      </c>
      <c r="E1349" s="13" t="s">
        <v>180</v>
      </c>
      <c r="F1349" s="7">
        <v>807741</v>
      </c>
      <c r="G1349" s="6" t="s">
        <v>1366</v>
      </c>
      <c r="H1349" s="7">
        <v>84813</v>
      </c>
      <c r="I1349" s="143"/>
      <c r="J1349" s="144"/>
      <c r="K1349" s="145"/>
      <c r="L1349" t="str">
        <f t="shared" si="70"/>
        <v>00788</v>
      </c>
      <c r="M1349">
        <f t="shared" si="67"/>
        <v>788</v>
      </c>
      <c r="N1349" s="37">
        <f t="shared" si="72"/>
        <v>807741</v>
      </c>
    </row>
    <row r="1350" spans="1:14" x14ac:dyDescent="0.3">
      <c r="A1350" s="3">
        <v>2</v>
      </c>
      <c r="B1350" s="148"/>
      <c r="C1350" s="4" t="s">
        <v>1386</v>
      </c>
      <c r="D1350" s="5">
        <v>44935</v>
      </c>
      <c r="E1350" s="13" t="s">
        <v>180</v>
      </c>
      <c r="F1350" s="7">
        <v>807741</v>
      </c>
      <c r="G1350" s="6" t="s">
        <v>1366</v>
      </c>
      <c r="H1350" s="7">
        <v>84813</v>
      </c>
      <c r="I1350" s="143"/>
      <c r="J1350" s="144"/>
      <c r="K1350" s="145"/>
      <c r="L1350" t="str">
        <f t="shared" si="70"/>
        <v>00899</v>
      </c>
      <c r="M1350">
        <f t="shared" si="67"/>
        <v>899</v>
      </c>
      <c r="N1350" s="37">
        <f t="shared" si="72"/>
        <v>807741</v>
      </c>
    </row>
    <row r="1351" spans="1:14" x14ac:dyDescent="0.3">
      <c r="A1351" s="3">
        <v>2</v>
      </c>
      <c r="B1351" s="148"/>
      <c r="C1351" s="4" t="s">
        <v>1387</v>
      </c>
      <c r="D1351" s="5">
        <v>44932</v>
      </c>
      <c r="E1351" s="13" t="s">
        <v>119</v>
      </c>
      <c r="F1351" s="7">
        <v>807741</v>
      </c>
      <c r="G1351" s="6" t="s">
        <v>1366</v>
      </c>
      <c r="H1351" s="7">
        <v>84813</v>
      </c>
      <c r="I1351" s="143"/>
      <c r="J1351" s="144"/>
      <c r="K1351" s="145"/>
      <c r="L1351" t="str">
        <f t="shared" ref="L1351:L1414" si="73">+RIGHT(C1351,5)</f>
        <v>00747</v>
      </c>
      <c r="M1351">
        <f t="shared" ref="M1351:M1414" si="74">+L1351*1</f>
        <v>747</v>
      </c>
      <c r="N1351" s="37">
        <f t="shared" si="72"/>
        <v>807741</v>
      </c>
    </row>
    <row r="1352" spans="1:14" x14ac:dyDescent="0.3">
      <c r="A1352" s="3">
        <v>2</v>
      </c>
      <c r="B1352" s="148"/>
      <c r="C1352" s="4" t="s">
        <v>1388</v>
      </c>
      <c r="D1352" s="5">
        <v>44931</v>
      </c>
      <c r="E1352" s="13" t="s">
        <v>502</v>
      </c>
      <c r="F1352" s="7">
        <v>807741</v>
      </c>
      <c r="G1352" s="6" t="s">
        <v>1366</v>
      </c>
      <c r="H1352" s="7">
        <v>84813</v>
      </c>
      <c r="I1352" s="143"/>
      <c r="J1352" s="144"/>
      <c r="K1352" s="145"/>
      <c r="L1352" t="str">
        <f t="shared" ref="L1352:L1353" si="75">+RIGHT(C1352,3)</f>
        <v>462</v>
      </c>
      <c r="M1352">
        <f t="shared" si="74"/>
        <v>462</v>
      </c>
      <c r="N1352" s="37">
        <f t="shared" si="72"/>
        <v>807741</v>
      </c>
    </row>
    <row r="1353" spans="1:14" x14ac:dyDescent="0.3">
      <c r="A1353" s="3">
        <v>2</v>
      </c>
      <c r="B1353" s="148"/>
      <c r="C1353" s="4" t="s">
        <v>1389</v>
      </c>
      <c r="D1353" s="5">
        <v>44932</v>
      </c>
      <c r="E1353" s="13" t="s">
        <v>502</v>
      </c>
      <c r="F1353" s="7">
        <v>807741</v>
      </c>
      <c r="G1353" s="6" t="s">
        <v>1366</v>
      </c>
      <c r="H1353" s="7">
        <v>84813</v>
      </c>
      <c r="I1353" s="143"/>
      <c r="J1353" s="144"/>
      <c r="K1353" s="145"/>
      <c r="L1353" t="str">
        <f t="shared" si="75"/>
        <v>585</v>
      </c>
      <c r="M1353">
        <f t="shared" si="74"/>
        <v>585</v>
      </c>
      <c r="N1353" s="37">
        <f t="shared" si="72"/>
        <v>807741</v>
      </c>
    </row>
    <row r="1354" spans="1:14" x14ac:dyDescent="0.3">
      <c r="A1354" s="3">
        <v>2</v>
      </c>
      <c r="B1354" s="148"/>
      <c r="C1354" s="4" t="s">
        <v>1390</v>
      </c>
      <c r="D1354" s="5">
        <v>44930</v>
      </c>
      <c r="E1354" s="13" t="s">
        <v>236</v>
      </c>
      <c r="F1354" s="7">
        <v>555077</v>
      </c>
      <c r="G1354" s="6" t="s">
        <v>1366</v>
      </c>
      <c r="H1354" s="7">
        <v>58283</v>
      </c>
      <c r="I1354" s="143"/>
      <c r="J1354" s="144"/>
      <c r="K1354" s="145"/>
      <c r="L1354" t="str">
        <f t="shared" si="73"/>
        <v>00243</v>
      </c>
      <c r="M1354">
        <f t="shared" si="74"/>
        <v>243</v>
      </c>
      <c r="N1354" s="37">
        <f t="shared" si="72"/>
        <v>555077</v>
      </c>
    </row>
    <row r="1355" spans="1:14" x14ac:dyDescent="0.3">
      <c r="A1355" s="3">
        <v>2</v>
      </c>
      <c r="B1355" s="148"/>
      <c r="C1355" s="4" t="s">
        <v>1391</v>
      </c>
      <c r="D1355" s="5">
        <v>44937</v>
      </c>
      <c r="E1355" s="13" t="s">
        <v>236</v>
      </c>
      <c r="F1355" s="7">
        <v>705445</v>
      </c>
      <c r="G1355" s="6" t="s">
        <v>1366</v>
      </c>
      <c r="H1355" s="7">
        <v>74072</v>
      </c>
      <c r="I1355" s="143"/>
      <c r="J1355" s="144"/>
      <c r="K1355" s="145"/>
      <c r="L1355" t="str">
        <f t="shared" si="73"/>
        <v>01049</v>
      </c>
      <c r="M1355">
        <f t="shared" si="74"/>
        <v>1049</v>
      </c>
      <c r="N1355" s="37">
        <f t="shared" si="72"/>
        <v>705445</v>
      </c>
    </row>
    <row r="1356" spans="1:14" x14ac:dyDescent="0.3">
      <c r="A1356" s="3">
        <v>2</v>
      </c>
      <c r="B1356" s="148"/>
      <c r="C1356" s="4" t="s">
        <v>1392</v>
      </c>
      <c r="D1356" s="5">
        <v>44938</v>
      </c>
      <c r="E1356" s="13" t="s">
        <v>236</v>
      </c>
      <c r="F1356" s="7">
        <v>165601</v>
      </c>
      <c r="G1356" s="6" t="s">
        <v>1366</v>
      </c>
      <c r="H1356" s="7">
        <v>17388</v>
      </c>
      <c r="I1356" s="143"/>
      <c r="J1356" s="144"/>
      <c r="K1356" s="145"/>
      <c r="L1356" t="str">
        <f t="shared" si="73"/>
        <v>01442</v>
      </c>
      <c r="M1356">
        <f t="shared" si="74"/>
        <v>1442</v>
      </c>
      <c r="N1356" s="37">
        <f t="shared" si="72"/>
        <v>165601</v>
      </c>
    </row>
    <row r="1357" spans="1:14" x14ac:dyDescent="0.3">
      <c r="A1357" s="3">
        <v>2</v>
      </c>
      <c r="B1357" s="148"/>
      <c r="C1357" s="4" t="s">
        <v>1393</v>
      </c>
      <c r="D1357" s="5">
        <v>44931</v>
      </c>
      <c r="E1357" s="13" t="s">
        <v>115</v>
      </c>
      <c r="F1357" s="7">
        <v>807741</v>
      </c>
      <c r="G1357" s="6" t="s">
        <v>1366</v>
      </c>
      <c r="H1357" s="7">
        <v>84813</v>
      </c>
      <c r="I1357" s="143"/>
      <c r="J1357" s="144"/>
      <c r="K1357" s="145"/>
      <c r="L1357" t="str">
        <f t="shared" si="73"/>
        <v>00482</v>
      </c>
      <c r="M1357">
        <f t="shared" si="74"/>
        <v>482</v>
      </c>
      <c r="N1357" s="37">
        <f t="shared" si="72"/>
        <v>807741</v>
      </c>
    </row>
    <row r="1358" spans="1:14" x14ac:dyDescent="0.3">
      <c r="A1358" s="3">
        <v>2</v>
      </c>
      <c r="B1358" s="148"/>
      <c r="C1358" s="4" t="s">
        <v>1394</v>
      </c>
      <c r="D1358" s="5">
        <v>44932</v>
      </c>
      <c r="E1358" s="13" t="s">
        <v>236</v>
      </c>
      <c r="F1358" s="7">
        <v>807741</v>
      </c>
      <c r="G1358" s="6" t="s">
        <v>1366</v>
      </c>
      <c r="H1358" s="7">
        <v>84813</v>
      </c>
      <c r="I1358" s="143"/>
      <c r="J1358" s="144"/>
      <c r="K1358" s="145"/>
      <c r="L1358" t="str">
        <f t="shared" si="73"/>
        <v>00699</v>
      </c>
      <c r="M1358">
        <f t="shared" si="74"/>
        <v>699</v>
      </c>
      <c r="N1358" s="37">
        <f t="shared" si="72"/>
        <v>807741</v>
      </c>
    </row>
    <row r="1359" spans="1:14" x14ac:dyDescent="0.3">
      <c r="A1359" s="3">
        <v>2</v>
      </c>
      <c r="B1359" s="148"/>
      <c r="C1359" s="4" t="s">
        <v>1395</v>
      </c>
      <c r="D1359" s="5">
        <v>44940</v>
      </c>
      <c r="E1359" s="13" t="s">
        <v>119</v>
      </c>
      <c r="F1359" s="7">
        <v>1431736</v>
      </c>
      <c r="G1359" s="6" t="s">
        <v>1366</v>
      </c>
      <c r="H1359" s="7">
        <v>150332</v>
      </c>
      <c r="I1359" s="143"/>
      <c r="J1359" s="144"/>
      <c r="K1359" s="145"/>
      <c r="L1359" t="str">
        <f t="shared" si="73"/>
        <v>01571</v>
      </c>
      <c r="M1359">
        <f t="shared" si="74"/>
        <v>1571</v>
      </c>
      <c r="N1359" s="37">
        <f t="shared" si="72"/>
        <v>1431736</v>
      </c>
    </row>
    <row r="1360" spans="1:14" x14ac:dyDescent="0.3">
      <c r="A1360" s="3">
        <v>2</v>
      </c>
      <c r="B1360" s="148"/>
      <c r="C1360" s="4" t="s">
        <v>1396</v>
      </c>
      <c r="D1360" s="5">
        <v>44932</v>
      </c>
      <c r="E1360" s="13" t="s">
        <v>180</v>
      </c>
      <c r="F1360" s="7">
        <v>807741</v>
      </c>
      <c r="G1360" s="6" t="s">
        <v>1366</v>
      </c>
      <c r="H1360" s="7">
        <v>84813</v>
      </c>
      <c r="I1360" s="143"/>
      <c r="J1360" s="144"/>
      <c r="K1360" s="145"/>
      <c r="L1360" t="str">
        <f t="shared" si="73"/>
        <v>00610</v>
      </c>
      <c r="M1360">
        <f t="shared" si="74"/>
        <v>610</v>
      </c>
      <c r="N1360" s="37">
        <f t="shared" si="72"/>
        <v>807741</v>
      </c>
    </row>
    <row r="1361" spans="1:14" x14ac:dyDescent="0.3">
      <c r="A1361" s="3">
        <v>2</v>
      </c>
      <c r="B1361" s="148"/>
      <c r="C1361" s="4" t="s">
        <v>1397</v>
      </c>
      <c r="D1361" s="5">
        <v>44932</v>
      </c>
      <c r="E1361" s="13" t="s">
        <v>180</v>
      </c>
      <c r="F1361" s="7">
        <v>807741</v>
      </c>
      <c r="G1361" s="6" t="s">
        <v>1366</v>
      </c>
      <c r="H1361" s="7">
        <v>84813</v>
      </c>
      <c r="I1361" s="143"/>
      <c r="J1361" s="144"/>
      <c r="K1361" s="145"/>
      <c r="L1361" t="str">
        <f t="shared" si="73"/>
        <v>00786</v>
      </c>
      <c r="M1361">
        <f t="shared" si="74"/>
        <v>786</v>
      </c>
      <c r="N1361" s="37">
        <f t="shared" si="72"/>
        <v>807741</v>
      </c>
    </row>
    <row r="1362" spans="1:14" x14ac:dyDescent="0.3">
      <c r="A1362" s="3">
        <v>2</v>
      </c>
      <c r="B1362" s="148"/>
      <c r="C1362" s="4" t="s">
        <v>1398</v>
      </c>
      <c r="D1362" s="5">
        <v>44938</v>
      </c>
      <c r="E1362" s="13" t="s">
        <v>236</v>
      </c>
      <c r="F1362" s="7">
        <v>1848285</v>
      </c>
      <c r="G1362" s="6" t="s">
        <v>1366</v>
      </c>
      <c r="H1362" s="7">
        <v>194070</v>
      </c>
      <c r="I1362" s="143"/>
      <c r="J1362" s="144"/>
      <c r="K1362" s="145"/>
      <c r="L1362" t="str">
        <f t="shared" si="73"/>
        <v>01390</v>
      </c>
      <c r="M1362">
        <f t="shared" si="74"/>
        <v>1390</v>
      </c>
      <c r="N1362" s="37">
        <f t="shared" si="72"/>
        <v>1848285</v>
      </c>
    </row>
    <row r="1363" spans="1:14" x14ac:dyDescent="0.3">
      <c r="A1363" s="3">
        <v>2</v>
      </c>
      <c r="B1363" s="148"/>
      <c r="C1363" s="4" t="s">
        <v>1399</v>
      </c>
      <c r="D1363" s="5">
        <v>44932</v>
      </c>
      <c r="E1363" s="13" t="s">
        <v>236</v>
      </c>
      <c r="F1363" s="7">
        <v>807741</v>
      </c>
      <c r="G1363" s="6" t="s">
        <v>1366</v>
      </c>
      <c r="H1363" s="7">
        <v>84813</v>
      </c>
      <c r="I1363" s="143"/>
      <c r="J1363" s="144"/>
      <c r="K1363" s="145"/>
      <c r="L1363" t="str">
        <f t="shared" si="73"/>
        <v>00691</v>
      </c>
      <c r="M1363">
        <f t="shared" si="74"/>
        <v>691</v>
      </c>
      <c r="N1363" s="37">
        <f t="shared" si="72"/>
        <v>807741</v>
      </c>
    </row>
    <row r="1364" spans="1:14" x14ac:dyDescent="0.3">
      <c r="A1364" s="3">
        <v>2</v>
      </c>
      <c r="B1364" s="148"/>
      <c r="C1364" s="4" t="s">
        <v>1400</v>
      </c>
      <c r="D1364" s="5">
        <v>44945</v>
      </c>
      <c r="E1364" s="13" t="s">
        <v>119</v>
      </c>
      <c r="F1364" s="7">
        <v>738073</v>
      </c>
      <c r="G1364" s="6" t="s">
        <v>1366</v>
      </c>
      <c r="H1364" s="7">
        <v>77498</v>
      </c>
      <c r="I1364" s="143"/>
      <c r="J1364" s="144"/>
      <c r="K1364" s="145"/>
      <c r="L1364" t="str">
        <f t="shared" si="73"/>
        <v>01826</v>
      </c>
      <c r="M1364">
        <f t="shared" si="74"/>
        <v>1826</v>
      </c>
      <c r="N1364" s="37">
        <f t="shared" si="72"/>
        <v>738073</v>
      </c>
    </row>
    <row r="1365" spans="1:14" x14ac:dyDescent="0.3">
      <c r="A1365" s="3">
        <v>2</v>
      </c>
      <c r="B1365" s="148"/>
      <c r="C1365" s="4" t="s">
        <v>1401</v>
      </c>
      <c r="D1365" s="5">
        <v>44945</v>
      </c>
      <c r="E1365" s="13" t="s">
        <v>502</v>
      </c>
      <c r="F1365" s="7">
        <v>500872</v>
      </c>
      <c r="G1365" s="6" t="s">
        <v>1366</v>
      </c>
      <c r="H1365" s="7">
        <v>52592</v>
      </c>
      <c r="I1365" s="143"/>
      <c r="J1365" s="144"/>
      <c r="K1365" s="145"/>
      <c r="L1365" t="str">
        <f t="shared" ref="L1365" si="76">+RIGHT(C1365,4)</f>
        <v>1807</v>
      </c>
      <c r="M1365">
        <f t="shared" si="74"/>
        <v>1807</v>
      </c>
      <c r="N1365" s="37">
        <f t="shared" si="72"/>
        <v>500872</v>
      </c>
    </row>
    <row r="1366" spans="1:14" x14ac:dyDescent="0.3">
      <c r="A1366" s="3">
        <v>2</v>
      </c>
      <c r="B1366" s="148"/>
      <c r="C1366" s="4" t="s">
        <v>1402</v>
      </c>
      <c r="D1366" s="5">
        <v>44932</v>
      </c>
      <c r="E1366" s="13" t="s">
        <v>502</v>
      </c>
      <c r="F1366" s="7">
        <v>807741</v>
      </c>
      <c r="G1366" s="6" t="s">
        <v>1366</v>
      </c>
      <c r="H1366" s="7">
        <v>84813</v>
      </c>
      <c r="I1366" s="143"/>
      <c r="J1366" s="144"/>
      <c r="K1366" s="145"/>
      <c r="L1366" t="str">
        <f t="shared" ref="L1366:L1367" si="77">+RIGHT(C1366,3)</f>
        <v>630</v>
      </c>
      <c r="M1366">
        <f t="shared" si="74"/>
        <v>630</v>
      </c>
      <c r="N1366" s="37">
        <f t="shared" si="72"/>
        <v>807741</v>
      </c>
    </row>
    <row r="1367" spans="1:14" x14ac:dyDescent="0.3">
      <c r="A1367" s="3">
        <v>2</v>
      </c>
      <c r="B1367" s="148"/>
      <c r="C1367" s="4" t="s">
        <v>1403</v>
      </c>
      <c r="D1367" s="5">
        <v>44932</v>
      </c>
      <c r="E1367" s="14"/>
      <c r="F1367" s="7">
        <v>450217</v>
      </c>
      <c r="G1367" s="6" t="s">
        <v>1366</v>
      </c>
      <c r="H1367" s="7">
        <v>47273</v>
      </c>
      <c r="I1367" s="143"/>
      <c r="J1367" s="144"/>
      <c r="K1367" s="145"/>
      <c r="L1367" t="str">
        <f t="shared" si="77"/>
        <v>777</v>
      </c>
      <c r="M1367">
        <f t="shared" si="74"/>
        <v>777</v>
      </c>
      <c r="N1367" s="37">
        <f t="shared" si="72"/>
        <v>450217</v>
      </c>
    </row>
    <row r="1368" spans="1:14" x14ac:dyDescent="0.3">
      <c r="A1368" s="3">
        <v>2</v>
      </c>
      <c r="B1368" s="148"/>
      <c r="C1368" s="4" t="s">
        <v>1404</v>
      </c>
      <c r="D1368" s="5">
        <v>44945</v>
      </c>
      <c r="E1368" s="13" t="s">
        <v>115</v>
      </c>
      <c r="F1368" s="7">
        <v>608275</v>
      </c>
      <c r="G1368" s="6" t="s">
        <v>1366</v>
      </c>
      <c r="H1368" s="7">
        <v>63869</v>
      </c>
      <c r="I1368" s="143"/>
      <c r="J1368" s="144"/>
      <c r="K1368" s="145"/>
      <c r="L1368" t="str">
        <f t="shared" si="73"/>
        <v>01780</v>
      </c>
      <c r="M1368">
        <f t="shared" si="74"/>
        <v>1780</v>
      </c>
      <c r="N1368" s="37">
        <f t="shared" si="72"/>
        <v>608275</v>
      </c>
    </row>
    <row r="1369" spans="1:14" x14ac:dyDescent="0.3">
      <c r="A1369" s="3">
        <v>2</v>
      </c>
      <c r="B1369" s="148"/>
      <c r="C1369" s="4" t="s">
        <v>1405</v>
      </c>
      <c r="D1369" s="5">
        <v>44942</v>
      </c>
      <c r="E1369" s="13" t="s">
        <v>115</v>
      </c>
      <c r="F1369" s="7">
        <v>2092054</v>
      </c>
      <c r="G1369" s="6" t="s">
        <v>1366</v>
      </c>
      <c r="H1369" s="7">
        <v>219666</v>
      </c>
      <c r="I1369" s="143"/>
      <c r="J1369" s="144"/>
      <c r="K1369" s="145"/>
      <c r="L1369" t="str">
        <f t="shared" si="73"/>
        <v>01625</v>
      </c>
      <c r="M1369">
        <f t="shared" si="74"/>
        <v>1625</v>
      </c>
      <c r="N1369" s="37">
        <f t="shared" si="72"/>
        <v>2092054</v>
      </c>
    </row>
    <row r="1370" spans="1:14" x14ac:dyDescent="0.3">
      <c r="A1370" s="3">
        <v>2</v>
      </c>
      <c r="B1370" s="148"/>
      <c r="C1370" s="4" t="s">
        <v>1406</v>
      </c>
      <c r="D1370" s="5">
        <v>44932</v>
      </c>
      <c r="E1370" s="13" t="s">
        <v>119</v>
      </c>
      <c r="F1370" s="7">
        <v>904742</v>
      </c>
      <c r="G1370" s="6" t="s">
        <v>1366</v>
      </c>
      <c r="H1370" s="7">
        <v>94998</v>
      </c>
      <c r="I1370" s="143"/>
      <c r="J1370" s="144"/>
      <c r="K1370" s="145"/>
      <c r="L1370" t="str">
        <f t="shared" si="73"/>
        <v>00604</v>
      </c>
      <c r="M1370">
        <f t="shared" si="74"/>
        <v>604</v>
      </c>
      <c r="N1370" s="37">
        <f t="shared" si="72"/>
        <v>904742</v>
      </c>
    </row>
    <row r="1371" spans="1:14" x14ac:dyDescent="0.3">
      <c r="A1371" s="3">
        <v>2</v>
      </c>
      <c r="B1371" s="148"/>
      <c r="C1371" s="4" t="s">
        <v>1407</v>
      </c>
      <c r="D1371" s="5">
        <v>44945</v>
      </c>
      <c r="E1371" s="13" t="s">
        <v>502</v>
      </c>
      <c r="F1371" s="7">
        <v>904742</v>
      </c>
      <c r="G1371" s="6" t="s">
        <v>1366</v>
      </c>
      <c r="H1371" s="7">
        <v>94998</v>
      </c>
      <c r="I1371" s="143"/>
      <c r="J1371" s="144"/>
      <c r="K1371" s="145"/>
      <c r="L1371" t="str">
        <f t="shared" si="73"/>
        <v>01816</v>
      </c>
      <c r="M1371">
        <f t="shared" si="74"/>
        <v>1816</v>
      </c>
      <c r="N1371" s="37">
        <f t="shared" si="72"/>
        <v>904742</v>
      </c>
    </row>
    <row r="1372" spans="1:14" x14ac:dyDescent="0.3">
      <c r="A1372" s="3">
        <v>2</v>
      </c>
      <c r="B1372" s="148"/>
      <c r="C1372" s="4" t="s">
        <v>1408</v>
      </c>
      <c r="D1372" s="5">
        <v>44932</v>
      </c>
      <c r="E1372" s="13" t="s">
        <v>180</v>
      </c>
      <c r="F1372" s="7">
        <v>904965</v>
      </c>
      <c r="G1372" s="6" t="s">
        <v>1366</v>
      </c>
      <c r="H1372" s="7">
        <v>95021</v>
      </c>
      <c r="I1372" s="143"/>
      <c r="J1372" s="144"/>
      <c r="K1372" s="145"/>
      <c r="L1372" t="str">
        <f t="shared" si="73"/>
        <v>00587</v>
      </c>
      <c r="M1372">
        <f t="shared" si="74"/>
        <v>587</v>
      </c>
      <c r="N1372" s="37">
        <f t="shared" si="72"/>
        <v>904965</v>
      </c>
    </row>
    <row r="1373" spans="1:14" x14ac:dyDescent="0.3">
      <c r="A1373" s="3">
        <v>2</v>
      </c>
      <c r="B1373" s="148"/>
      <c r="C1373" s="4" t="s">
        <v>1409</v>
      </c>
      <c r="D1373" s="5">
        <v>44931</v>
      </c>
      <c r="E1373" s="13" t="s">
        <v>115</v>
      </c>
      <c r="F1373" s="7">
        <v>807741</v>
      </c>
      <c r="G1373" s="6" t="s">
        <v>1366</v>
      </c>
      <c r="H1373" s="7">
        <v>84813</v>
      </c>
      <c r="I1373" s="143"/>
      <c r="J1373" s="144"/>
      <c r="K1373" s="145"/>
      <c r="L1373" t="str">
        <f t="shared" si="73"/>
        <v>00518</v>
      </c>
      <c r="M1373">
        <f t="shared" si="74"/>
        <v>518</v>
      </c>
      <c r="N1373" s="37">
        <f t="shared" si="72"/>
        <v>807741</v>
      </c>
    </row>
    <row r="1374" spans="1:14" x14ac:dyDescent="0.3">
      <c r="A1374" s="3">
        <v>2</v>
      </c>
      <c r="B1374" s="148"/>
      <c r="C1374" s="4" t="s">
        <v>1410</v>
      </c>
      <c r="D1374" s="5">
        <v>44932</v>
      </c>
      <c r="E1374" s="13" t="s">
        <v>119</v>
      </c>
      <c r="F1374" s="7">
        <v>1308613</v>
      </c>
      <c r="G1374" s="6" t="s">
        <v>1366</v>
      </c>
      <c r="H1374" s="7">
        <v>137404</v>
      </c>
      <c r="I1374" s="143"/>
      <c r="J1374" s="144"/>
      <c r="K1374" s="145"/>
      <c r="L1374" t="str">
        <f t="shared" si="73"/>
        <v>00534</v>
      </c>
      <c r="M1374">
        <f t="shared" si="74"/>
        <v>534</v>
      </c>
      <c r="N1374" s="37">
        <f t="shared" si="72"/>
        <v>1308613</v>
      </c>
    </row>
    <row r="1375" spans="1:14" x14ac:dyDescent="0.3">
      <c r="A1375" s="3">
        <v>2</v>
      </c>
      <c r="B1375" s="148"/>
      <c r="C1375" s="4" t="s">
        <v>1411</v>
      </c>
      <c r="D1375" s="5">
        <v>44929</v>
      </c>
      <c r="E1375" s="13" t="s">
        <v>119</v>
      </c>
      <c r="F1375" s="7">
        <v>654001</v>
      </c>
      <c r="G1375" s="6" t="s">
        <v>1366</v>
      </c>
      <c r="H1375" s="7">
        <v>68670</v>
      </c>
      <c r="I1375" s="143"/>
      <c r="J1375" s="144"/>
      <c r="K1375" s="145"/>
      <c r="L1375" t="str">
        <f t="shared" si="73"/>
        <v>00150</v>
      </c>
      <c r="M1375">
        <f t="shared" si="74"/>
        <v>150</v>
      </c>
      <c r="N1375" s="37">
        <f t="shared" si="72"/>
        <v>654001</v>
      </c>
    </row>
    <row r="1376" spans="1:14" x14ac:dyDescent="0.3">
      <c r="A1376" s="3">
        <v>2</v>
      </c>
      <c r="B1376" s="148"/>
      <c r="C1376" s="4" t="s">
        <v>1412</v>
      </c>
      <c r="D1376" s="5">
        <v>44930</v>
      </c>
      <c r="E1376" s="13" t="s">
        <v>119</v>
      </c>
      <c r="F1376" s="7">
        <v>1853562</v>
      </c>
      <c r="G1376" s="6" t="s">
        <v>1366</v>
      </c>
      <c r="H1376" s="7">
        <v>194624</v>
      </c>
      <c r="I1376" s="143"/>
      <c r="J1376" s="144"/>
      <c r="K1376" s="145"/>
      <c r="L1376" t="str">
        <f t="shared" si="73"/>
        <v>00275</v>
      </c>
      <c r="M1376">
        <f t="shared" si="74"/>
        <v>275</v>
      </c>
      <c r="N1376" s="37">
        <f t="shared" si="72"/>
        <v>1853562</v>
      </c>
    </row>
    <row r="1377" spans="1:14" x14ac:dyDescent="0.3">
      <c r="A1377" s="3">
        <v>2</v>
      </c>
      <c r="B1377" s="148"/>
      <c r="C1377" s="4" t="s">
        <v>1413</v>
      </c>
      <c r="D1377" s="5">
        <v>44931</v>
      </c>
      <c r="E1377" s="13" t="s">
        <v>115</v>
      </c>
      <c r="F1377" s="7">
        <v>403871</v>
      </c>
      <c r="G1377" s="6" t="s">
        <v>1366</v>
      </c>
      <c r="H1377" s="7">
        <v>42406</v>
      </c>
      <c r="I1377" s="143"/>
      <c r="J1377" s="144"/>
      <c r="K1377" s="145"/>
      <c r="L1377" t="str">
        <f t="shared" si="73"/>
        <v>00464</v>
      </c>
      <c r="M1377">
        <f t="shared" si="74"/>
        <v>464</v>
      </c>
      <c r="N1377" s="37">
        <f t="shared" si="72"/>
        <v>403871</v>
      </c>
    </row>
    <row r="1378" spans="1:14" x14ac:dyDescent="0.3">
      <c r="A1378" s="3">
        <v>2</v>
      </c>
      <c r="B1378" s="148"/>
      <c r="C1378" s="4" t="s">
        <v>1414</v>
      </c>
      <c r="D1378" s="5">
        <v>44929</v>
      </c>
      <c r="E1378" s="13" t="s">
        <v>180</v>
      </c>
      <c r="F1378" s="7">
        <v>872133</v>
      </c>
      <c r="G1378" s="6" t="s">
        <v>1366</v>
      </c>
      <c r="H1378" s="7">
        <v>91574</v>
      </c>
      <c r="I1378" s="143"/>
      <c r="J1378" s="144"/>
      <c r="K1378" s="145"/>
      <c r="L1378" t="str">
        <f t="shared" si="73"/>
        <v>00210</v>
      </c>
      <c r="M1378">
        <f t="shared" si="74"/>
        <v>210</v>
      </c>
      <c r="N1378" s="37">
        <f t="shared" si="72"/>
        <v>872133</v>
      </c>
    </row>
    <row r="1379" spans="1:14" x14ac:dyDescent="0.3">
      <c r="A1379" s="3">
        <v>2</v>
      </c>
      <c r="B1379" s="148"/>
      <c r="C1379" s="4" t="s">
        <v>1415</v>
      </c>
      <c r="D1379" s="5">
        <v>44930</v>
      </c>
      <c r="E1379" s="13" t="s">
        <v>180</v>
      </c>
      <c r="F1379" s="7">
        <v>807741</v>
      </c>
      <c r="G1379" s="6" t="s">
        <v>1366</v>
      </c>
      <c r="H1379" s="7">
        <v>84813</v>
      </c>
      <c r="I1379" s="143"/>
      <c r="J1379" s="144"/>
      <c r="K1379" s="145"/>
      <c r="L1379" t="str">
        <f t="shared" si="73"/>
        <v>00226</v>
      </c>
      <c r="M1379">
        <f t="shared" si="74"/>
        <v>226</v>
      </c>
      <c r="N1379" s="37">
        <f t="shared" si="72"/>
        <v>807741</v>
      </c>
    </row>
    <row r="1380" spans="1:14" x14ac:dyDescent="0.3">
      <c r="A1380" s="3">
        <v>2</v>
      </c>
      <c r="B1380" s="148"/>
      <c r="C1380" s="4" t="s">
        <v>1416</v>
      </c>
      <c r="D1380" s="5">
        <v>44931</v>
      </c>
      <c r="E1380" s="13" t="s">
        <v>115</v>
      </c>
      <c r="F1380" s="7">
        <v>1038374</v>
      </c>
      <c r="G1380" s="6" t="s">
        <v>1366</v>
      </c>
      <c r="H1380" s="7">
        <v>109029</v>
      </c>
      <c r="I1380" s="143"/>
      <c r="J1380" s="144"/>
      <c r="K1380" s="145"/>
      <c r="L1380" t="str">
        <f t="shared" si="73"/>
        <v>00474</v>
      </c>
      <c r="M1380">
        <f t="shared" si="74"/>
        <v>474</v>
      </c>
      <c r="N1380" s="37">
        <f t="shared" si="72"/>
        <v>1038374</v>
      </c>
    </row>
    <row r="1381" spans="1:14" x14ac:dyDescent="0.3">
      <c r="A1381" s="3">
        <v>2</v>
      </c>
      <c r="B1381" s="148"/>
      <c r="C1381" s="4" t="s">
        <v>1417</v>
      </c>
      <c r="D1381" s="5">
        <v>44931</v>
      </c>
      <c r="E1381" s="13" t="s">
        <v>115</v>
      </c>
      <c r="F1381" s="7">
        <v>484645</v>
      </c>
      <c r="G1381" s="6" t="s">
        <v>1366</v>
      </c>
      <c r="H1381" s="7">
        <v>50888</v>
      </c>
      <c r="I1381" s="143"/>
      <c r="J1381" s="144"/>
      <c r="K1381" s="145"/>
      <c r="L1381" t="str">
        <f t="shared" si="73"/>
        <v>00485</v>
      </c>
      <c r="M1381">
        <f t="shared" si="74"/>
        <v>485</v>
      </c>
      <c r="N1381" s="37">
        <f t="shared" si="72"/>
        <v>484645</v>
      </c>
    </row>
    <row r="1382" spans="1:14" x14ac:dyDescent="0.3">
      <c r="A1382" s="3">
        <v>2</v>
      </c>
      <c r="B1382" s="148"/>
      <c r="C1382" s="4" t="s">
        <v>1418</v>
      </c>
      <c r="D1382" s="5">
        <v>44932</v>
      </c>
      <c r="E1382" s="13" t="s">
        <v>115</v>
      </c>
      <c r="F1382" s="7">
        <v>601046</v>
      </c>
      <c r="G1382" s="6" t="s">
        <v>1366</v>
      </c>
      <c r="H1382" s="7">
        <v>63110</v>
      </c>
      <c r="I1382" s="143"/>
      <c r="J1382" s="144"/>
      <c r="K1382" s="145"/>
      <c r="L1382" t="str">
        <f t="shared" si="73"/>
        <v>00658</v>
      </c>
      <c r="M1382">
        <f t="shared" si="74"/>
        <v>658</v>
      </c>
      <c r="N1382" s="37">
        <f t="shared" si="72"/>
        <v>601046</v>
      </c>
    </row>
    <row r="1383" spans="1:14" x14ac:dyDescent="0.3">
      <c r="A1383" s="3">
        <v>2</v>
      </c>
      <c r="B1383" s="148"/>
      <c r="C1383" s="4" t="s">
        <v>1419</v>
      </c>
      <c r="D1383" s="5">
        <v>44932</v>
      </c>
      <c r="E1383" s="13" t="s">
        <v>180</v>
      </c>
      <c r="F1383" s="7">
        <v>807741</v>
      </c>
      <c r="G1383" s="6" t="s">
        <v>1366</v>
      </c>
      <c r="H1383" s="7">
        <v>84813</v>
      </c>
      <c r="I1383" s="143"/>
      <c r="J1383" s="144"/>
      <c r="K1383" s="145"/>
      <c r="L1383" t="str">
        <f t="shared" si="73"/>
        <v>00774</v>
      </c>
      <c r="M1383">
        <f t="shared" si="74"/>
        <v>774</v>
      </c>
      <c r="N1383" s="37">
        <f t="shared" si="72"/>
        <v>807741</v>
      </c>
    </row>
    <row r="1384" spans="1:14" x14ac:dyDescent="0.3">
      <c r="A1384" s="3">
        <v>2</v>
      </c>
      <c r="B1384" s="148"/>
      <c r="C1384" s="4" t="s">
        <v>1420</v>
      </c>
      <c r="D1384" s="5">
        <v>44932</v>
      </c>
      <c r="E1384" s="13" t="s">
        <v>180</v>
      </c>
      <c r="F1384" s="7">
        <v>807741</v>
      </c>
      <c r="G1384" s="6" t="s">
        <v>1366</v>
      </c>
      <c r="H1384" s="7">
        <v>84813</v>
      </c>
      <c r="I1384" s="143"/>
      <c r="J1384" s="144"/>
      <c r="K1384" s="145"/>
      <c r="L1384" t="str">
        <f t="shared" si="73"/>
        <v>00792</v>
      </c>
      <c r="M1384">
        <f t="shared" si="74"/>
        <v>792</v>
      </c>
      <c r="N1384" s="37">
        <f t="shared" si="72"/>
        <v>807741</v>
      </c>
    </row>
    <row r="1385" spans="1:14" x14ac:dyDescent="0.3">
      <c r="A1385" s="3">
        <v>2</v>
      </c>
      <c r="B1385" s="148"/>
      <c r="C1385" s="4" t="s">
        <v>1421</v>
      </c>
      <c r="D1385" s="5">
        <v>44932</v>
      </c>
      <c r="E1385" s="13" t="s">
        <v>119</v>
      </c>
      <c r="F1385" s="7">
        <v>807741</v>
      </c>
      <c r="G1385" s="6" t="s">
        <v>1366</v>
      </c>
      <c r="H1385" s="7">
        <v>84813</v>
      </c>
      <c r="I1385" s="143"/>
      <c r="J1385" s="144"/>
      <c r="K1385" s="145"/>
      <c r="L1385" t="str">
        <f t="shared" si="73"/>
        <v>00692</v>
      </c>
      <c r="M1385">
        <f t="shared" si="74"/>
        <v>692</v>
      </c>
      <c r="N1385" s="37">
        <f t="shared" si="72"/>
        <v>807741</v>
      </c>
    </row>
    <row r="1386" spans="1:14" x14ac:dyDescent="0.3">
      <c r="A1386" s="3">
        <v>2</v>
      </c>
      <c r="B1386" s="148"/>
      <c r="C1386" s="4" t="s">
        <v>1422</v>
      </c>
      <c r="D1386" s="5">
        <v>44938</v>
      </c>
      <c r="E1386" s="13" t="s">
        <v>119</v>
      </c>
      <c r="F1386" s="7">
        <v>276001</v>
      </c>
      <c r="G1386" s="6" t="s">
        <v>1366</v>
      </c>
      <c r="H1386" s="7">
        <v>28980</v>
      </c>
      <c r="I1386" s="143"/>
      <c r="J1386" s="144"/>
      <c r="K1386" s="145"/>
      <c r="L1386" t="str">
        <f t="shared" si="73"/>
        <v>01386</v>
      </c>
      <c r="M1386">
        <f t="shared" si="74"/>
        <v>1386</v>
      </c>
      <c r="N1386" s="37">
        <f t="shared" si="72"/>
        <v>276001</v>
      </c>
    </row>
    <row r="1387" spans="1:14" x14ac:dyDescent="0.3">
      <c r="A1387" s="3">
        <v>2</v>
      </c>
      <c r="B1387" s="148"/>
      <c r="C1387" s="4" t="s">
        <v>1423</v>
      </c>
      <c r="D1387" s="5">
        <v>44932</v>
      </c>
      <c r="E1387" s="13" t="s">
        <v>502</v>
      </c>
      <c r="F1387" s="7">
        <v>1308613</v>
      </c>
      <c r="G1387" s="6" t="s">
        <v>1366</v>
      </c>
      <c r="H1387" s="7">
        <v>137404</v>
      </c>
      <c r="I1387" s="143"/>
      <c r="J1387" s="144"/>
      <c r="K1387" s="145"/>
      <c r="L1387" t="str">
        <f t="shared" ref="L1387:L1388" si="78">+RIGHT(C1387,3)</f>
        <v>584</v>
      </c>
      <c r="M1387">
        <f t="shared" si="74"/>
        <v>584</v>
      </c>
      <c r="N1387" s="37">
        <f t="shared" si="72"/>
        <v>1308613</v>
      </c>
    </row>
    <row r="1388" spans="1:14" x14ac:dyDescent="0.3">
      <c r="A1388" s="3">
        <v>2</v>
      </c>
      <c r="B1388" s="148"/>
      <c r="C1388" s="4" t="s">
        <v>1424</v>
      </c>
      <c r="D1388" s="5">
        <v>44935</v>
      </c>
      <c r="E1388" s="13" t="s">
        <v>502</v>
      </c>
      <c r="F1388" s="7">
        <v>807741</v>
      </c>
      <c r="G1388" s="6" t="s">
        <v>1366</v>
      </c>
      <c r="H1388" s="7">
        <v>84813</v>
      </c>
      <c r="I1388" s="143"/>
      <c r="J1388" s="144"/>
      <c r="K1388" s="145"/>
      <c r="L1388" t="str">
        <f t="shared" si="78"/>
        <v>915</v>
      </c>
      <c r="M1388">
        <f t="shared" si="74"/>
        <v>915</v>
      </c>
      <c r="N1388" s="37">
        <f t="shared" si="72"/>
        <v>807741</v>
      </c>
    </row>
    <row r="1389" spans="1:14" x14ac:dyDescent="0.3">
      <c r="A1389" s="3">
        <v>2</v>
      </c>
      <c r="B1389" s="148"/>
      <c r="C1389" s="4" t="s">
        <v>1425</v>
      </c>
      <c r="D1389" s="5">
        <v>44932</v>
      </c>
      <c r="E1389" s="13" t="s">
        <v>119</v>
      </c>
      <c r="F1389" s="7">
        <v>807741</v>
      </c>
      <c r="G1389" s="6" t="s">
        <v>1366</v>
      </c>
      <c r="H1389" s="7">
        <v>84813</v>
      </c>
      <c r="I1389" s="143"/>
      <c r="J1389" s="144"/>
      <c r="K1389" s="145"/>
      <c r="L1389" t="str">
        <f t="shared" si="73"/>
        <v>00599</v>
      </c>
      <c r="M1389">
        <f t="shared" si="74"/>
        <v>599</v>
      </c>
      <c r="N1389" s="37">
        <f t="shared" si="72"/>
        <v>807741</v>
      </c>
    </row>
    <row r="1390" spans="1:14" x14ac:dyDescent="0.3">
      <c r="A1390" s="3">
        <v>2</v>
      </c>
      <c r="B1390" s="148"/>
      <c r="C1390" s="4" t="s">
        <v>1426</v>
      </c>
      <c r="D1390" s="5">
        <v>44932</v>
      </c>
      <c r="E1390" s="13" t="s">
        <v>119</v>
      </c>
      <c r="F1390" s="7">
        <v>807741</v>
      </c>
      <c r="G1390" s="6" t="s">
        <v>1366</v>
      </c>
      <c r="H1390" s="7">
        <v>84813</v>
      </c>
      <c r="I1390" s="143"/>
      <c r="J1390" s="144"/>
      <c r="K1390" s="145"/>
      <c r="L1390" t="str">
        <f t="shared" si="73"/>
        <v>00694</v>
      </c>
      <c r="M1390">
        <f t="shared" si="74"/>
        <v>694</v>
      </c>
      <c r="N1390" s="37">
        <f t="shared" si="72"/>
        <v>807741</v>
      </c>
    </row>
    <row r="1391" spans="1:14" x14ac:dyDescent="0.3">
      <c r="A1391" s="3">
        <v>2</v>
      </c>
      <c r="B1391" s="148"/>
      <c r="C1391" s="4" t="s">
        <v>1427</v>
      </c>
      <c r="D1391" s="5">
        <v>44931</v>
      </c>
      <c r="E1391" s="13" t="s">
        <v>236</v>
      </c>
      <c r="F1391" s="7">
        <v>807741</v>
      </c>
      <c r="G1391" s="6" t="s">
        <v>1366</v>
      </c>
      <c r="H1391" s="7">
        <v>84813</v>
      </c>
      <c r="I1391" s="143"/>
      <c r="J1391" s="144"/>
      <c r="K1391" s="145"/>
      <c r="L1391" t="str">
        <f t="shared" si="73"/>
        <v>00475</v>
      </c>
      <c r="M1391">
        <f t="shared" si="74"/>
        <v>475</v>
      </c>
      <c r="N1391" s="37">
        <f t="shared" si="72"/>
        <v>807741</v>
      </c>
    </row>
    <row r="1392" spans="1:14" x14ac:dyDescent="0.3">
      <c r="A1392" s="3">
        <v>2</v>
      </c>
      <c r="B1392" s="148"/>
      <c r="C1392" s="4" t="s">
        <v>1428</v>
      </c>
      <c r="D1392" s="5">
        <v>44939</v>
      </c>
      <c r="E1392" s="13" t="s">
        <v>180</v>
      </c>
      <c r="F1392" s="7">
        <v>408375</v>
      </c>
      <c r="G1392" s="6" t="s">
        <v>1366</v>
      </c>
      <c r="H1392" s="7">
        <v>42879</v>
      </c>
      <c r="I1392" s="143"/>
      <c r="J1392" s="144"/>
      <c r="K1392" s="145"/>
      <c r="L1392" t="str">
        <f t="shared" si="73"/>
        <v>01490</v>
      </c>
      <c r="M1392">
        <f t="shared" si="74"/>
        <v>1490</v>
      </c>
      <c r="N1392" s="37">
        <f t="shared" si="72"/>
        <v>408375</v>
      </c>
    </row>
    <row r="1393" spans="1:14" x14ac:dyDescent="0.3">
      <c r="A1393" s="3">
        <v>2</v>
      </c>
      <c r="B1393" s="148"/>
      <c r="C1393" s="4" t="s">
        <v>1429</v>
      </c>
      <c r="D1393" s="5">
        <v>44932</v>
      </c>
      <c r="E1393" s="13" t="s">
        <v>115</v>
      </c>
      <c r="F1393" s="7">
        <v>807741</v>
      </c>
      <c r="G1393" s="6" t="s">
        <v>1366</v>
      </c>
      <c r="H1393" s="7">
        <v>84813</v>
      </c>
      <c r="I1393" s="143"/>
      <c r="J1393" s="144"/>
      <c r="K1393" s="145"/>
      <c r="L1393" t="str">
        <f t="shared" si="73"/>
        <v>00659</v>
      </c>
      <c r="M1393">
        <f t="shared" si="74"/>
        <v>659</v>
      </c>
      <c r="N1393" s="37">
        <f t="shared" si="72"/>
        <v>807741</v>
      </c>
    </row>
    <row r="1394" spans="1:14" x14ac:dyDescent="0.3">
      <c r="A1394" s="3">
        <v>2</v>
      </c>
      <c r="B1394" s="148"/>
      <c r="C1394" s="4" t="s">
        <v>1430</v>
      </c>
      <c r="D1394" s="5">
        <v>44932</v>
      </c>
      <c r="E1394" s="13" t="s">
        <v>66</v>
      </c>
      <c r="F1394" s="7">
        <v>1308613</v>
      </c>
      <c r="G1394" s="6" t="s">
        <v>1366</v>
      </c>
      <c r="H1394" s="7">
        <v>137404</v>
      </c>
      <c r="I1394" s="143"/>
      <c r="J1394" s="144"/>
      <c r="K1394" s="145"/>
      <c r="L1394" t="str">
        <f t="shared" si="73"/>
        <v>00698</v>
      </c>
      <c r="M1394">
        <f t="shared" si="74"/>
        <v>698</v>
      </c>
      <c r="N1394" s="37">
        <f t="shared" si="72"/>
        <v>1308613</v>
      </c>
    </row>
    <row r="1395" spans="1:14" x14ac:dyDescent="0.3">
      <c r="A1395" s="3">
        <v>2</v>
      </c>
      <c r="B1395" s="148"/>
      <c r="C1395" s="4" t="s">
        <v>1431</v>
      </c>
      <c r="D1395" s="5">
        <v>44943</v>
      </c>
      <c r="E1395" s="13" t="s">
        <v>115</v>
      </c>
      <c r="F1395" s="7">
        <v>500872</v>
      </c>
      <c r="G1395" s="6" t="s">
        <v>1366</v>
      </c>
      <c r="H1395" s="7">
        <v>52592</v>
      </c>
      <c r="I1395" s="143"/>
      <c r="J1395" s="144"/>
      <c r="K1395" s="145"/>
      <c r="L1395" t="str">
        <f t="shared" si="73"/>
        <v>01745</v>
      </c>
      <c r="M1395">
        <f t="shared" si="74"/>
        <v>1745</v>
      </c>
      <c r="N1395" s="37">
        <f t="shared" si="72"/>
        <v>500872</v>
      </c>
    </row>
    <row r="1396" spans="1:14" x14ac:dyDescent="0.3">
      <c r="A1396" s="3">
        <v>2</v>
      </c>
      <c r="B1396" s="148"/>
      <c r="C1396" s="4" t="s">
        <v>1432</v>
      </c>
      <c r="D1396" s="5">
        <v>44932</v>
      </c>
      <c r="E1396" s="13" t="s">
        <v>180</v>
      </c>
      <c r="F1396" s="7">
        <v>1219053</v>
      </c>
      <c r="G1396" s="6" t="s">
        <v>1366</v>
      </c>
      <c r="H1396" s="7">
        <v>128001</v>
      </c>
      <c r="I1396" s="143"/>
      <c r="J1396" s="144"/>
      <c r="K1396" s="145"/>
      <c r="L1396" t="str">
        <f t="shared" si="73"/>
        <v>00775</v>
      </c>
      <c r="M1396">
        <f t="shared" si="74"/>
        <v>775</v>
      </c>
      <c r="N1396" s="37">
        <f t="shared" si="72"/>
        <v>1219053</v>
      </c>
    </row>
    <row r="1397" spans="1:14" x14ac:dyDescent="0.3">
      <c r="A1397" s="3">
        <v>2</v>
      </c>
      <c r="B1397" s="148"/>
      <c r="C1397" s="4" t="s">
        <v>1433</v>
      </c>
      <c r="D1397" s="5">
        <v>44933</v>
      </c>
      <c r="E1397" s="13" t="s">
        <v>115</v>
      </c>
      <c r="F1397" s="7">
        <v>807741</v>
      </c>
      <c r="G1397" s="6" t="s">
        <v>1366</v>
      </c>
      <c r="H1397" s="7">
        <v>84813</v>
      </c>
      <c r="I1397" s="143"/>
      <c r="J1397" s="144"/>
      <c r="K1397" s="145"/>
      <c r="L1397" t="str">
        <f t="shared" si="73"/>
        <v>00871</v>
      </c>
      <c r="M1397">
        <f t="shared" si="74"/>
        <v>871</v>
      </c>
      <c r="N1397" s="37">
        <f t="shared" si="72"/>
        <v>807741</v>
      </c>
    </row>
    <row r="1398" spans="1:14" x14ac:dyDescent="0.3">
      <c r="A1398" s="3">
        <v>2</v>
      </c>
      <c r="B1398" s="148"/>
      <c r="C1398" s="4" t="s">
        <v>1434</v>
      </c>
      <c r="D1398" s="5">
        <v>44931</v>
      </c>
      <c r="E1398" s="13" t="s">
        <v>502</v>
      </c>
      <c r="F1398" s="7">
        <v>807741</v>
      </c>
      <c r="G1398" s="6" t="s">
        <v>1366</v>
      </c>
      <c r="H1398" s="7">
        <v>84813</v>
      </c>
      <c r="I1398" s="143"/>
      <c r="J1398" s="144"/>
      <c r="K1398" s="145"/>
      <c r="L1398" t="str">
        <f>+RIGHT(C1398,3)</f>
        <v>433</v>
      </c>
      <c r="M1398">
        <f t="shared" si="74"/>
        <v>433</v>
      </c>
      <c r="N1398" s="37">
        <f t="shared" si="72"/>
        <v>807741</v>
      </c>
    </row>
    <row r="1399" spans="1:14" x14ac:dyDescent="0.3">
      <c r="A1399" s="3">
        <v>2</v>
      </c>
      <c r="B1399" s="148"/>
      <c r="C1399" s="4" t="s">
        <v>1435</v>
      </c>
      <c r="D1399" s="5">
        <v>44931</v>
      </c>
      <c r="E1399" s="13" t="s">
        <v>236</v>
      </c>
      <c r="F1399" s="7">
        <v>736700</v>
      </c>
      <c r="G1399" s="6" t="s">
        <v>1366</v>
      </c>
      <c r="H1399" s="7">
        <v>77353</v>
      </c>
      <c r="I1399" s="143"/>
      <c r="J1399" s="144"/>
      <c r="K1399" s="145"/>
      <c r="L1399" t="str">
        <f t="shared" si="73"/>
        <v>00519</v>
      </c>
      <c r="M1399">
        <f t="shared" si="74"/>
        <v>519</v>
      </c>
      <c r="N1399" s="37">
        <f t="shared" ref="N1399:N1462" si="79">+F1399</f>
        <v>736700</v>
      </c>
    </row>
    <row r="1400" spans="1:14" x14ac:dyDescent="0.3">
      <c r="A1400" s="3">
        <v>2</v>
      </c>
      <c r="B1400" s="148"/>
      <c r="C1400" s="4" t="s">
        <v>1436</v>
      </c>
      <c r="D1400" s="5">
        <v>44932</v>
      </c>
      <c r="E1400" s="13" t="s">
        <v>66</v>
      </c>
      <c r="F1400" s="7">
        <v>1308613</v>
      </c>
      <c r="G1400" s="6" t="s">
        <v>1366</v>
      </c>
      <c r="H1400" s="7">
        <v>137404</v>
      </c>
      <c r="I1400" s="143"/>
      <c r="J1400" s="144"/>
      <c r="K1400" s="145"/>
      <c r="L1400" t="str">
        <f t="shared" si="73"/>
        <v>00705</v>
      </c>
      <c r="M1400">
        <f t="shared" si="74"/>
        <v>705</v>
      </c>
      <c r="N1400" s="37">
        <f t="shared" si="79"/>
        <v>1308613</v>
      </c>
    </row>
    <row r="1401" spans="1:14" x14ac:dyDescent="0.3">
      <c r="A1401" s="3">
        <v>2</v>
      </c>
      <c r="B1401" s="148"/>
      <c r="C1401" s="4" t="s">
        <v>1437</v>
      </c>
      <c r="D1401" s="5">
        <v>44935</v>
      </c>
      <c r="E1401" s="13" t="s">
        <v>115</v>
      </c>
      <c r="F1401" s="7">
        <v>807741</v>
      </c>
      <c r="G1401" s="6" t="s">
        <v>1366</v>
      </c>
      <c r="H1401" s="7">
        <v>84813</v>
      </c>
      <c r="I1401" s="143"/>
      <c r="J1401" s="144"/>
      <c r="K1401" s="145"/>
      <c r="L1401" t="str">
        <f t="shared" si="73"/>
        <v>00894</v>
      </c>
      <c r="M1401">
        <f t="shared" si="74"/>
        <v>894</v>
      </c>
      <c r="N1401" s="37">
        <f t="shared" si="79"/>
        <v>807741</v>
      </c>
    </row>
    <row r="1402" spans="1:14" x14ac:dyDescent="0.3">
      <c r="A1402" s="3">
        <v>2</v>
      </c>
      <c r="B1402" s="148"/>
      <c r="C1402" s="4" t="s">
        <v>1438</v>
      </c>
      <c r="D1402" s="5">
        <v>44940</v>
      </c>
      <c r="E1402" s="13" t="s">
        <v>66</v>
      </c>
      <c r="F1402" s="7">
        <v>1001426</v>
      </c>
      <c r="G1402" s="6" t="s">
        <v>1366</v>
      </c>
      <c r="H1402" s="7">
        <v>105150</v>
      </c>
      <c r="I1402" s="143"/>
      <c r="J1402" s="144"/>
      <c r="K1402" s="145"/>
      <c r="L1402" t="str">
        <f t="shared" si="73"/>
        <v>01574</v>
      </c>
      <c r="M1402">
        <f t="shared" si="74"/>
        <v>1574</v>
      </c>
      <c r="N1402" s="37">
        <f t="shared" si="79"/>
        <v>1001426</v>
      </c>
    </row>
    <row r="1403" spans="1:14" x14ac:dyDescent="0.3">
      <c r="A1403" s="3">
        <v>2</v>
      </c>
      <c r="B1403" s="148"/>
      <c r="C1403" s="4" t="s">
        <v>1439</v>
      </c>
      <c r="D1403" s="5">
        <v>44942</v>
      </c>
      <c r="E1403" s="13" t="s">
        <v>502</v>
      </c>
      <c r="F1403" s="7">
        <v>552002</v>
      </c>
      <c r="G1403" s="6" t="s">
        <v>1366</v>
      </c>
      <c r="H1403" s="7">
        <v>57960</v>
      </c>
      <c r="I1403" s="143"/>
      <c r="J1403" s="144"/>
      <c r="K1403" s="145"/>
      <c r="L1403" t="str">
        <f t="shared" ref="L1403" si="80">+RIGHT(C1403,4)</f>
        <v>1650</v>
      </c>
      <c r="M1403">
        <f t="shared" si="74"/>
        <v>1650</v>
      </c>
      <c r="N1403" s="37">
        <f t="shared" si="79"/>
        <v>552002</v>
      </c>
    </row>
    <row r="1404" spans="1:14" x14ac:dyDescent="0.3">
      <c r="A1404" s="3">
        <v>2</v>
      </c>
      <c r="B1404" s="148"/>
      <c r="C1404" s="4" t="s">
        <v>1440</v>
      </c>
      <c r="D1404" s="5">
        <v>44935</v>
      </c>
      <c r="E1404" s="13" t="s">
        <v>502</v>
      </c>
      <c r="F1404" s="7">
        <v>790272</v>
      </c>
      <c r="G1404" s="6" t="s">
        <v>1366</v>
      </c>
      <c r="H1404" s="7">
        <v>82979</v>
      </c>
      <c r="I1404" s="143"/>
      <c r="J1404" s="144"/>
      <c r="K1404" s="145"/>
      <c r="L1404" t="str">
        <f>+RIGHT(C1404,3)</f>
        <v>916</v>
      </c>
      <c r="M1404">
        <f t="shared" si="74"/>
        <v>916</v>
      </c>
      <c r="N1404" s="37">
        <f t="shared" si="79"/>
        <v>790272</v>
      </c>
    </row>
    <row r="1405" spans="1:14" x14ac:dyDescent="0.3">
      <c r="A1405" s="3">
        <v>2</v>
      </c>
      <c r="B1405" s="148"/>
      <c r="C1405" s="4" t="s">
        <v>1441</v>
      </c>
      <c r="D1405" s="5">
        <v>44932</v>
      </c>
      <c r="E1405" s="13" t="s">
        <v>119</v>
      </c>
      <c r="F1405" s="7">
        <v>807741</v>
      </c>
      <c r="G1405" s="6" t="s">
        <v>1366</v>
      </c>
      <c r="H1405" s="7">
        <v>84813</v>
      </c>
      <c r="I1405" s="143"/>
      <c r="J1405" s="144"/>
      <c r="K1405" s="145"/>
      <c r="L1405" t="str">
        <f t="shared" si="73"/>
        <v>00533</v>
      </c>
      <c r="M1405">
        <f t="shared" si="74"/>
        <v>533</v>
      </c>
      <c r="N1405" s="37">
        <f t="shared" si="79"/>
        <v>807741</v>
      </c>
    </row>
    <row r="1406" spans="1:14" x14ac:dyDescent="0.3">
      <c r="A1406" s="3">
        <v>2</v>
      </c>
      <c r="B1406" s="148"/>
      <c r="C1406" s="4" t="s">
        <v>1442</v>
      </c>
      <c r="D1406" s="5">
        <v>44932</v>
      </c>
      <c r="E1406" s="13" t="s">
        <v>502</v>
      </c>
      <c r="F1406" s="7">
        <v>807741</v>
      </c>
      <c r="G1406" s="6" t="s">
        <v>1366</v>
      </c>
      <c r="H1406" s="7">
        <v>84813</v>
      </c>
      <c r="I1406" s="143"/>
      <c r="J1406" s="144"/>
      <c r="K1406" s="145"/>
      <c r="L1406" t="str">
        <f t="shared" si="73"/>
        <v>00633</v>
      </c>
      <c r="M1406">
        <f t="shared" si="74"/>
        <v>633</v>
      </c>
      <c r="N1406" s="37">
        <f t="shared" si="79"/>
        <v>807741</v>
      </c>
    </row>
    <row r="1407" spans="1:14" x14ac:dyDescent="0.3">
      <c r="A1407" s="3">
        <v>2</v>
      </c>
      <c r="B1407" s="148"/>
      <c r="C1407" s="4" t="s">
        <v>1443</v>
      </c>
      <c r="D1407" s="5">
        <v>44930</v>
      </c>
      <c r="E1407" s="13" t="s">
        <v>180</v>
      </c>
      <c r="F1407" s="7">
        <v>624671</v>
      </c>
      <c r="G1407" s="6" t="s">
        <v>1366</v>
      </c>
      <c r="H1407" s="7">
        <v>65590</v>
      </c>
      <c r="I1407" s="143"/>
      <c r="J1407" s="144"/>
      <c r="K1407" s="145"/>
      <c r="L1407" t="str">
        <f t="shared" si="73"/>
        <v>00245</v>
      </c>
      <c r="M1407">
        <f t="shared" si="74"/>
        <v>245</v>
      </c>
      <c r="N1407" s="37">
        <f t="shared" si="79"/>
        <v>624671</v>
      </c>
    </row>
    <row r="1408" spans="1:14" x14ac:dyDescent="0.3">
      <c r="A1408" s="3">
        <v>2</v>
      </c>
      <c r="B1408" s="148"/>
      <c r="C1408" s="4" t="s">
        <v>1444</v>
      </c>
      <c r="D1408" s="5">
        <v>44932</v>
      </c>
      <c r="E1408" s="13" t="s">
        <v>180</v>
      </c>
      <c r="F1408" s="7">
        <v>560842</v>
      </c>
      <c r="G1408" s="6" t="s">
        <v>1366</v>
      </c>
      <c r="H1408" s="7">
        <v>58888</v>
      </c>
      <c r="I1408" s="143"/>
      <c r="J1408" s="144"/>
      <c r="K1408" s="145"/>
      <c r="L1408" t="str">
        <f t="shared" si="73"/>
        <v>00618</v>
      </c>
      <c r="M1408">
        <f t="shared" si="74"/>
        <v>618</v>
      </c>
      <c r="N1408" s="37">
        <f t="shared" si="79"/>
        <v>560842</v>
      </c>
    </row>
    <row r="1409" spans="1:14" x14ac:dyDescent="0.3">
      <c r="A1409" s="3">
        <v>2</v>
      </c>
      <c r="B1409" s="148"/>
      <c r="C1409" s="4" t="s">
        <v>1445</v>
      </c>
      <c r="D1409" s="5">
        <v>44932</v>
      </c>
      <c r="E1409" s="13" t="s">
        <v>115</v>
      </c>
      <c r="F1409" s="7">
        <v>403871</v>
      </c>
      <c r="G1409" s="6" t="s">
        <v>1366</v>
      </c>
      <c r="H1409" s="7">
        <v>42406</v>
      </c>
      <c r="I1409" s="143"/>
      <c r="J1409" s="144"/>
      <c r="K1409" s="145"/>
      <c r="L1409" t="str">
        <f t="shared" si="73"/>
        <v>00606</v>
      </c>
      <c r="M1409">
        <f t="shared" si="74"/>
        <v>606</v>
      </c>
      <c r="N1409" s="37">
        <f t="shared" si="79"/>
        <v>403871</v>
      </c>
    </row>
    <row r="1410" spans="1:14" x14ac:dyDescent="0.3">
      <c r="A1410" s="3">
        <v>2</v>
      </c>
      <c r="B1410" s="148"/>
      <c r="C1410" s="4" t="s">
        <v>1446</v>
      </c>
      <c r="D1410" s="5">
        <v>44932</v>
      </c>
      <c r="E1410" s="13" t="s">
        <v>66</v>
      </c>
      <c r="F1410" s="7">
        <v>1308613</v>
      </c>
      <c r="G1410" s="6" t="s">
        <v>1366</v>
      </c>
      <c r="H1410" s="7">
        <v>137404</v>
      </c>
      <c r="I1410" s="143"/>
      <c r="J1410" s="144"/>
      <c r="K1410" s="145"/>
      <c r="L1410" t="str">
        <f t="shared" si="73"/>
        <v>00700</v>
      </c>
      <c r="M1410">
        <f t="shared" si="74"/>
        <v>700</v>
      </c>
      <c r="N1410" s="37">
        <f t="shared" si="79"/>
        <v>1308613</v>
      </c>
    </row>
    <row r="1411" spans="1:14" x14ac:dyDescent="0.3">
      <c r="A1411" s="3">
        <v>2</v>
      </c>
      <c r="B1411" s="148"/>
      <c r="C1411" s="4" t="s">
        <v>1447</v>
      </c>
      <c r="D1411" s="5">
        <v>44932</v>
      </c>
      <c r="E1411" s="13" t="s">
        <v>66</v>
      </c>
      <c r="F1411" s="7">
        <v>807741</v>
      </c>
      <c r="G1411" s="6" t="s">
        <v>1366</v>
      </c>
      <c r="H1411" s="7">
        <v>84813</v>
      </c>
      <c r="I1411" s="143"/>
      <c r="J1411" s="144"/>
      <c r="K1411" s="145"/>
      <c r="L1411" t="str">
        <f t="shared" si="73"/>
        <v>00703</v>
      </c>
      <c r="M1411">
        <f t="shared" si="74"/>
        <v>703</v>
      </c>
      <c r="N1411" s="37">
        <f t="shared" si="79"/>
        <v>807741</v>
      </c>
    </row>
    <row r="1412" spans="1:14" x14ac:dyDescent="0.3">
      <c r="A1412" s="3">
        <v>2</v>
      </c>
      <c r="B1412" s="148"/>
      <c r="C1412" s="4" t="s">
        <v>1448</v>
      </c>
      <c r="D1412" s="5">
        <v>44932</v>
      </c>
      <c r="E1412" s="13" t="s">
        <v>115</v>
      </c>
      <c r="F1412" s="7">
        <v>807741</v>
      </c>
      <c r="G1412" s="6" t="s">
        <v>1366</v>
      </c>
      <c r="H1412" s="7">
        <v>84813</v>
      </c>
      <c r="I1412" s="143"/>
      <c r="J1412" s="144"/>
      <c r="K1412" s="145"/>
      <c r="L1412" t="str">
        <f t="shared" si="73"/>
        <v>00594</v>
      </c>
      <c r="M1412">
        <f t="shared" si="74"/>
        <v>594</v>
      </c>
      <c r="N1412" s="37">
        <f t="shared" si="79"/>
        <v>807741</v>
      </c>
    </row>
    <row r="1413" spans="1:14" x14ac:dyDescent="0.3">
      <c r="A1413" s="3">
        <v>2</v>
      </c>
      <c r="B1413" s="148"/>
      <c r="C1413" s="4" t="s">
        <v>1449</v>
      </c>
      <c r="D1413" s="5">
        <v>44932</v>
      </c>
      <c r="E1413" s="13" t="s">
        <v>119</v>
      </c>
      <c r="F1413" s="7">
        <v>776873</v>
      </c>
      <c r="G1413" s="6" t="s">
        <v>1366</v>
      </c>
      <c r="H1413" s="7">
        <v>81572</v>
      </c>
      <c r="I1413" s="143"/>
      <c r="J1413" s="144"/>
      <c r="K1413" s="145"/>
      <c r="L1413" t="str">
        <f t="shared" si="73"/>
        <v>00601</v>
      </c>
      <c r="M1413">
        <f t="shared" si="74"/>
        <v>601</v>
      </c>
      <c r="N1413" s="37">
        <f t="shared" si="79"/>
        <v>776873</v>
      </c>
    </row>
    <row r="1414" spans="1:14" x14ac:dyDescent="0.3">
      <c r="A1414" s="3">
        <v>2</v>
      </c>
      <c r="B1414" s="148"/>
      <c r="C1414" s="4" t="s">
        <v>1450</v>
      </c>
      <c r="D1414" s="5">
        <v>44932</v>
      </c>
      <c r="E1414" s="13" t="s">
        <v>115</v>
      </c>
      <c r="F1414" s="7">
        <v>807741</v>
      </c>
      <c r="G1414" s="6" t="s">
        <v>1366</v>
      </c>
      <c r="H1414" s="7">
        <v>84813</v>
      </c>
      <c r="I1414" s="143"/>
      <c r="J1414" s="144"/>
      <c r="K1414" s="145"/>
      <c r="L1414" t="str">
        <f t="shared" si="73"/>
        <v>00649</v>
      </c>
      <c r="M1414">
        <f t="shared" si="74"/>
        <v>649</v>
      </c>
      <c r="N1414" s="37">
        <f t="shared" si="79"/>
        <v>807741</v>
      </c>
    </row>
    <row r="1415" spans="1:14" x14ac:dyDescent="0.3">
      <c r="A1415" s="3">
        <v>2</v>
      </c>
      <c r="B1415" s="148"/>
      <c r="C1415" s="4" t="s">
        <v>1451</v>
      </c>
      <c r="D1415" s="5">
        <v>44932</v>
      </c>
      <c r="E1415" s="13" t="s">
        <v>115</v>
      </c>
      <c r="F1415" s="7">
        <v>807741</v>
      </c>
      <c r="G1415" s="6" t="s">
        <v>1366</v>
      </c>
      <c r="H1415" s="7">
        <v>84813</v>
      </c>
      <c r="I1415" s="143"/>
      <c r="J1415" s="144"/>
      <c r="K1415" s="145"/>
      <c r="L1415" t="str">
        <f t="shared" ref="L1415:L1478" si="81">+RIGHT(C1415,5)</f>
        <v>00656</v>
      </c>
      <c r="M1415">
        <f t="shared" ref="M1415:M1478" si="82">+L1415*1</f>
        <v>656</v>
      </c>
      <c r="N1415" s="37">
        <f t="shared" si="79"/>
        <v>807741</v>
      </c>
    </row>
    <row r="1416" spans="1:14" x14ac:dyDescent="0.3">
      <c r="A1416" s="3">
        <v>2</v>
      </c>
      <c r="B1416" s="148"/>
      <c r="C1416" s="4" t="s">
        <v>1452</v>
      </c>
      <c r="D1416" s="5">
        <v>44932</v>
      </c>
      <c r="E1416" s="13" t="s">
        <v>115</v>
      </c>
      <c r="F1416" s="7">
        <v>1211612</v>
      </c>
      <c r="G1416" s="6" t="s">
        <v>1366</v>
      </c>
      <c r="H1416" s="7">
        <v>127219</v>
      </c>
      <c r="I1416" s="143"/>
      <c r="J1416" s="144"/>
      <c r="K1416" s="145"/>
      <c r="L1416" t="str">
        <f t="shared" si="81"/>
        <v>00660</v>
      </c>
      <c r="M1416">
        <f t="shared" si="82"/>
        <v>660</v>
      </c>
      <c r="N1416" s="37">
        <f t="shared" si="79"/>
        <v>1211612</v>
      </c>
    </row>
    <row r="1417" spans="1:14" x14ac:dyDescent="0.3">
      <c r="A1417" s="3">
        <v>2</v>
      </c>
      <c r="B1417" s="148"/>
      <c r="C1417" s="4" t="s">
        <v>1453</v>
      </c>
      <c r="D1417" s="5">
        <v>44930</v>
      </c>
      <c r="E1417" s="13" t="s">
        <v>119</v>
      </c>
      <c r="F1417" s="7">
        <v>500872</v>
      </c>
      <c r="G1417" s="6" t="s">
        <v>1366</v>
      </c>
      <c r="H1417" s="7">
        <v>52592</v>
      </c>
      <c r="I1417" s="143"/>
      <c r="J1417" s="144"/>
      <c r="K1417" s="145"/>
      <c r="L1417" t="str">
        <f t="shared" si="81"/>
        <v>00272</v>
      </c>
      <c r="M1417">
        <f t="shared" si="82"/>
        <v>272</v>
      </c>
      <c r="N1417" s="37">
        <f t="shared" si="79"/>
        <v>500872</v>
      </c>
    </row>
    <row r="1418" spans="1:14" x14ac:dyDescent="0.3">
      <c r="A1418" s="3">
        <v>2</v>
      </c>
      <c r="B1418" s="148"/>
      <c r="C1418" s="4" t="s">
        <v>1454</v>
      </c>
      <c r="D1418" s="5">
        <v>44931</v>
      </c>
      <c r="E1418" s="13" t="s">
        <v>115</v>
      </c>
      <c r="F1418" s="7">
        <v>721673</v>
      </c>
      <c r="G1418" s="6" t="s">
        <v>1366</v>
      </c>
      <c r="H1418" s="7">
        <v>75776</v>
      </c>
      <c r="I1418" s="143"/>
      <c r="J1418" s="144"/>
      <c r="K1418" s="145"/>
      <c r="L1418" t="str">
        <f t="shared" si="81"/>
        <v>00473</v>
      </c>
      <c r="M1418">
        <f t="shared" si="82"/>
        <v>473</v>
      </c>
      <c r="N1418" s="37">
        <f t="shared" si="79"/>
        <v>721673</v>
      </c>
    </row>
    <row r="1419" spans="1:14" x14ac:dyDescent="0.3">
      <c r="A1419" s="3">
        <v>2</v>
      </c>
      <c r="B1419" s="148"/>
      <c r="C1419" s="4" t="s">
        <v>1455</v>
      </c>
      <c r="D1419" s="5">
        <v>44931</v>
      </c>
      <c r="E1419" s="13" t="s">
        <v>115</v>
      </c>
      <c r="F1419" s="7">
        <v>807741</v>
      </c>
      <c r="G1419" s="6" t="s">
        <v>1366</v>
      </c>
      <c r="H1419" s="7">
        <v>84813</v>
      </c>
      <c r="I1419" s="143"/>
      <c r="J1419" s="144"/>
      <c r="K1419" s="145"/>
      <c r="L1419" t="str">
        <f t="shared" si="81"/>
        <v>00480</v>
      </c>
      <c r="M1419">
        <f t="shared" si="82"/>
        <v>480</v>
      </c>
      <c r="N1419" s="37">
        <f t="shared" si="79"/>
        <v>807741</v>
      </c>
    </row>
    <row r="1420" spans="1:14" x14ac:dyDescent="0.3">
      <c r="A1420" s="3">
        <v>2</v>
      </c>
      <c r="B1420" s="148"/>
      <c r="C1420" s="4" t="s">
        <v>1456</v>
      </c>
      <c r="D1420" s="5">
        <v>44932</v>
      </c>
      <c r="E1420" s="13" t="s">
        <v>180</v>
      </c>
      <c r="F1420" s="7">
        <v>807741</v>
      </c>
      <c r="G1420" s="6" t="s">
        <v>1366</v>
      </c>
      <c r="H1420" s="7">
        <v>84813</v>
      </c>
      <c r="I1420" s="143"/>
      <c r="J1420" s="144"/>
      <c r="K1420" s="145"/>
      <c r="L1420" t="str">
        <f t="shared" si="81"/>
        <v>00607</v>
      </c>
      <c r="M1420">
        <f t="shared" si="82"/>
        <v>607</v>
      </c>
      <c r="N1420" s="37">
        <f t="shared" si="79"/>
        <v>807741</v>
      </c>
    </row>
    <row r="1421" spans="1:14" x14ac:dyDescent="0.3">
      <c r="A1421" s="3">
        <v>2</v>
      </c>
      <c r="B1421" s="148"/>
      <c r="C1421" s="4" t="s">
        <v>1457</v>
      </c>
      <c r="D1421" s="5">
        <v>44932</v>
      </c>
      <c r="E1421" s="13" t="s">
        <v>180</v>
      </c>
      <c r="F1421" s="7">
        <v>807741</v>
      </c>
      <c r="G1421" s="6" t="s">
        <v>1366</v>
      </c>
      <c r="H1421" s="7">
        <v>84813</v>
      </c>
      <c r="I1421" s="143"/>
      <c r="J1421" s="144"/>
      <c r="K1421" s="145"/>
      <c r="L1421" t="str">
        <f t="shared" si="81"/>
        <v>00787</v>
      </c>
      <c r="M1421">
        <f t="shared" si="82"/>
        <v>787</v>
      </c>
      <c r="N1421" s="37">
        <f t="shared" si="79"/>
        <v>807741</v>
      </c>
    </row>
    <row r="1422" spans="1:14" x14ac:dyDescent="0.3">
      <c r="A1422" s="3">
        <v>2</v>
      </c>
      <c r="B1422" s="148"/>
      <c r="C1422" s="4" t="s">
        <v>1458</v>
      </c>
      <c r="D1422" s="5">
        <v>44932</v>
      </c>
      <c r="E1422" s="13" t="s">
        <v>180</v>
      </c>
      <c r="F1422" s="7">
        <v>807741</v>
      </c>
      <c r="G1422" s="6" t="s">
        <v>1366</v>
      </c>
      <c r="H1422" s="7">
        <v>84813</v>
      </c>
      <c r="I1422" s="143"/>
      <c r="J1422" s="144"/>
      <c r="K1422" s="145"/>
      <c r="L1422" t="str">
        <f t="shared" si="81"/>
        <v>00799</v>
      </c>
      <c r="M1422">
        <f t="shared" si="82"/>
        <v>799</v>
      </c>
      <c r="N1422" s="37">
        <f t="shared" si="79"/>
        <v>807741</v>
      </c>
    </row>
    <row r="1423" spans="1:14" x14ac:dyDescent="0.3">
      <c r="A1423" s="3">
        <v>2</v>
      </c>
      <c r="B1423" s="148"/>
      <c r="C1423" s="4" t="s">
        <v>1459</v>
      </c>
      <c r="D1423" s="5">
        <v>44932</v>
      </c>
      <c r="E1423" s="13" t="s">
        <v>502</v>
      </c>
      <c r="F1423" s="7">
        <v>1308613</v>
      </c>
      <c r="G1423" s="6" t="s">
        <v>1366</v>
      </c>
      <c r="H1423" s="7">
        <v>137404</v>
      </c>
      <c r="I1423" s="143"/>
      <c r="J1423" s="144"/>
      <c r="K1423" s="145"/>
      <c r="L1423" t="str">
        <f>+RIGHT(C1423,3)</f>
        <v>632</v>
      </c>
      <c r="M1423">
        <f t="shared" si="82"/>
        <v>632</v>
      </c>
      <c r="N1423" s="37">
        <f t="shared" si="79"/>
        <v>1308613</v>
      </c>
    </row>
    <row r="1424" spans="1:14" x14ac:dyDescent="0.3">
      <c r="A1424" s="3">
        <v>2</v>
      </c>
      <c r="B1424" s="148"/>
      <c r="C1424" s="4" t="s">
        <v>1460</v>
      </c>
      <c r="D1424" s="5">
        <v>44935</v>
      </c>
      <c r="E1424" s="13" t="s">
        <v>236</v>
      </c>
      <c r="F1424" s="7">
        <v>403871</v>
      </c>
      <c r="G1424" s="6" t="s">
        <v>1366</v>
      </c>
      <c r="H1424" s="7">
        <v>42406</v>
      </c>
      <c r="I1424" s="143"/>
      <c r="J1424" s="144"/>
      <c r="K1424" s="145"/>
      <c r="L1424" t="str">
        <f t="shared" si="81"/>
        <v>00881</v>
      </c>
      <c r="M1424">
        <f t="shared" si="82"/>
        <v>881</v>
      </c>
      <c r="N1424" s="37">
        <f t="shared" si="79"/>
        <v>403871</v>
      </c>
    </row>
    <row r="1425" spans="1:14" x14ac:dyDescent="0.3">
      <c r="A1425" s="3">
        <v>2</v>
      </c>
      <c r="B1425" s="148"/>
      <c r="C1425" s="4" t="s">
        <v>1461</v>
      </c>
      <c r="D1425" s="5">
        <v>44932</v>
      </c>
      <c r="E1425" s="13" t="s">
        <v>115</v>
      </c>
      <c r="F1425" s="7">
        <v>807741</v>
      </c>
      <c r="G1425" s="6" t="s">
        <v>1366</v>
      </c>
      <c r="H1425" s="7">
        <v>84813</v>
      </c>
      <c r="I1425" s="143"/>
      <c r="J1425" s="144"/>
      <c r="K1425" s="145"/>
      <c r="L1425" t="str">
        <f t="shared" si="81"/>
        <v>00654</v>
      </c>
      <c r="M1425">
        <f t="shared" si="82"/>
        <v>654</v>
      </c>
      <c r="N1425" s="37">
        <f t="shared" si="79"/>
        <v>807741</v>
      </c>
    </row>
    <row r="1426" spans="1:14" x14ac:dyDescent="0.3">
      <c r="A1426" s="3">
        <v>2</v>
      </c>
      <c r="B1426" s="148"/>
      <c r="C1426" s="4" t="s">
        <v>1462</v>
      </c>
      <c r="D1426" s="5">
        <v>44932</v>
      </c>
      <c r="E1426" s="13" t="s">
        <v>180</v>
      </c>
      <c r="F1426" s="7">
        <v>807741</v>
      </c>
      <c r="G1426" s="6" t="s">
        <v>1366</v>
      </c>
      <c r="H1426" s="7">
        <v>84813</v>
      </c>
      <c r="I1426" s="143"/>
      <c r="J1426" s="144"/>
      <c r="K1426" s="145"/>
      <c r="L1426" t="str">
        <f t="shared" si="81"/>
        <v>00783</v>
      </c>
      <c r="M1426">
        <f t="shared" si="82"/>
        <v>783</v>
      </c>
      <c r="N1426" s="37">
        <f t="shared" si="79"/>
        <v>807741</v>
      </c>
    </row>
    <row r="1427" spans="1:14" x14ac:dyDescent="0.3">
      <c r="A1427" s="3">
        <v>2</v>
      </c>
      <c r="B1427" s="148"/>
      <c r="C1427" s="4" t="s">
        <v>1463</v>
      </c>
      <c r="D1427" s="5">
        <v>44932</v>
      </c>
      <c r="E1427" s="13" t="s">
        <v>502</v>
      </c>
      <c r="F1427" s="7">
        <v>1308613</v>
      </c>
      <c r="G1427" s="6" t="s">
        <v>1366</v>
      </c>
      <c r="H1427" s="7">
        <v>137404</v>
      </c>
      <c r="I1427" s="143"/>
      <c r="J1427" s="144"/>
      <c r="K1427" s="145"/>
      <c r="L1427" t="str">
        <f t="shared" ref="L1427:L1428" si="83">+RIGHT(C1427,3)</f>
        <v>586</v>
      </c>
      <c r="M1427">
        <f t="shared" si="82"/>
        <v>586</v>
      </c>
      <c r="N1427" s="37">
        <f t="shared" si="79"/>
        <v>1308613</v>
      </c>
    </row>
    <row r="1428" spans="1:14" x14ac:dyDescent="0.3">
      <c r="A1428" s="3">
        <v>2</v>
      </c>
      <c r="B1428" s="148"/>
      <c r="C1428" s="4" t="s">
        <v>1464</v>
      </c>
      <c r="D1428" s="5">
        <v>44932</v>
      </c>
      <c r="E1428" s="13" t="s">
        <v>502</v>
      </c>
      <c r="F1428" s="7">
        <v>807741</v>
      </c>
      <c r="G1428" s="6" t="s">
        <v>1366</v>
      </c>
      <c r="H1428" s="7">
        <v>84813</v>
      </c>
      <c r="I1428" s="143"/>
      <c r="J1428" s="144"/>
      <c r="K1428" s="145"/>
      <c r="L1428" t="str">
        <f t="shared" si="83"/>
        <v>724</v>
      </c>
      <c r="M1428">
        <f t="shared" si="82"/>
        <v>724</v>
      </c>
      <c r="N1428" s="37">
        <f t="shared" si="79"/>
        <v>807741</v>
      </c>
    </row>
    <row r="1429" spans="1:14" x14ac:dyDescent="0.3">
      <c r="A1429" s="3">
        <v>2</v>
      </c>
      <c r="B1429" s="148"/>
      <c r="C1429" s="4" t="s">
        <v>1465</v>
      </c>
      <c r="D1429" s="5">
        <v>44932</v>
      </c>
      <c r="E1429" s="13" t="s">
        <v>115</v>
      </c>
      <c r="F1429" s="7">
        <v>807741</v>
      </c>
      <c r="G1429" s="6" t="s">
        <v>1366</v>
      </c>
      <c r="H1429" s="7">
        <v>84813</v>
      </c>
      <c r="I1429" s="143"/>
      <c r="J1429" s="144"/>
      <c r="K1429" s="145"/>
      <c r="L1429" t="str">
        <f t="shared" si="81"/>
        <v>00648</v>
      </c>
      <c r="M1429">
        <f t="shared" si="82"/>
        <v>648</v>
      </c>
      <c r="N1429" s="37">
        <f t="shared" si="79"/>
        <v>807741</v>
      </c>
    </row>
    <row r="1430" spans="1:14" x14ac:dyDescent="0.3">
      <c r="A1430" s="3">
        <v>2</v>
      </c>
      <c r="B1430" s="148"/>
      <c r="C1430" s="4" t="s">
        <v>1466</v>
      </c>
      <c r="D1430" s="5">
        <v>44932</v>
      </c>
      <c r="E1430" s="13" t="s">
        <v>180</v>
      </c>
      <c r="F1430" s="7">
        <v>1308613</v>
      </c>
      <c r="G1430" s="6" t="s">
        <v>1366</v>
      </c>
      <c r="H1430" s="7">
        <v>137404</v>
      </c>
      <c r="I1430" s="143"/>
      <c r="J1430" s="144"/>
      <c r="K1430" s="145"/>
      <c r="L1430" t="str">
        <f t="shared" si="81"/>
        <v>00798</v>
      </c>
      <c r="M1430">
        <f t="shared" si="82"/>
        <v>798</v>
      </c>
      <c r="N1430" s="37">
        <f t="shared" si="79"/>
        <v>1308613</v>
      </c>
    </row>
    <row r="1431" spans="1:14" x14ac:dyDescent="0.3">
      <c r="A1431" s="3">
        <v>2</v>
      </c>
      <c r="B1431" s="148"/>
      <c r="C1431" s="4" t="s">
        <v>1467</v>
      </c>
      <c r="D1431" s="5">
        <v>44931</v>
      </c>
      <c r="E1431" s="13" t="s">
        <v>115</v>
      </c>
      <c r="F1431" s="7">
        <v>1308613</v>
      </c>
      <c r="G1431" s="6" t="s">
        <v>1366</v>
      </c>
      <c r="H1431" s="7">
        <v>137404</v>
      </c>
      <c r="I1431" s="143"/>
      <c r="J1431" s="144"/>
      <c r="K1431" s="145"/>
      <c r="L1431" t="str">
        <f t="shared" si="81"/>
        <v>00477</v>
      </c>
      <c r="M1431">
        <f t="shared" si="82"/>
        <v>477</v>
      </c>
      <c r="N1431" s="37">
        <f t="shared" si="79"/>
        <v>1308613</v>
      </c>
    </row>
    <row r="1432" spans="1:14" x14ac:dyDescent="0.3">
      <c r="A1432" s="3">
        <v>2</v>
      </c>
      <c r="B1432" s="148"/>
      <c r="C1432" s="4" t="s">
        <v>1468</v>
      </c>
      <c r="D1432" s="5">
        <v>44932</v>
      </c>
      <c r="E1432" s="13" t="s">
        <v>119</v>
      </c>
      <c r="F1432" s="7">
        <v>807741</v>
      </c>
      <c r="G1432" s="6" t="s">
        <v>1366</v>
      </c>
      <c r="H1432" s="7">
        <v>84813</v>
      </c>
      <c r="I1432" s="143"/>
      <c r="J1432" s="144"/>
      <c r="K1432" s="145"/>
      <c r="L1432" t="str">
        <f t="shared" si="81"/>
        <v>00679</v>
      </c>
      <c r="M1432">
        <f t="shared" si="82"/>
        <v>679</v>
      </c>
      <c r="N1432" s="37">
        <f t="shared" si="79"/>
        <v>807741</v>
      </c>
    </row>
    <row r="1433" spans="1:14" x14ac:dyDescent="0.3">
      <c r="A1433" s="3">
        <v>2</v>
      </c>
      <c r="B1433" s="148"/>
      <c r="C1433" s="4" t="s">
        <v>1469</v>
      </c>
      <c r="D1433" s="5">
        <v>44940</v>
      </c>
      <c r="E1433" s="13" t="s">
        <v>119</v>
      </c>
      <c r="F1433" s="7">
        <v>500872</v>
      </c>
      <c r="G1433" s="6" t="s">
        <v>1366</v>
      </c>
      <c r="H1433" s="7">
        <v>52592</v>
      </c>
      <c r="I1433" s="143"/>
      <c r="J1433" s="144"/>
      <c r="K1433" s="145"/>
      <c r="L1433" t="str">
        <f t="shared" si="81"/>
        <v>01575</v>
      </c>
      <c r="M1433">
        <f t="shared" si="82"/>
        <v>1575</v>
      </c>
      <c r="N1433" s="37">
        <f t="shared" si="79"/>
        <v>500872</v>
      </c>
    </row>
    <row r="1434" spans="1:14" x14ac:dyDescent="0.3">
      <c r="A1434" s="3">
        <v>2</v>
      </c>
      <c r="B1434" s="148"/>
      <c r="C1434" s="4" t="s">
        <v>1470</v>
      </c>
      <c r="D1434" s="5">
        <v>44937</v>
      </c>
      <c r="E1434" s="13" t="s">
        <v>236</v>
      </c>
      <c r="F1434" s="7">
        <v>1553746</v>
      </c>
      <c r="G1434" s="6" t="s">
        <v>1366</v>
      </c>
      <c r="H1434" s="7">
        <v>163143</v>
      </c>
      <c r="I1434" s="143"/>
      <c r="J1434" s="144"/>
      <c r="K1434" s="145"/>
      <c r="L1434" t="str">
        <f t="shared" si="81"/>
        <v>01046</v>
      </c>
      <c r="M1434">
        <f t="shared" si="82"/>
        <v>1046</v>
      </c>
      <c r="N1434" s="37">
        <f t="shared" si="79"/>
        <v>1553746</v>
      </c>
    </row>
    <row r="1435" spans="1:14" x14ac:dyDescent="0.3">
      <c r="A1435" s="3">
        <v>2</v>
      </c>
      <c r="B1435" s="148"/>
      <c r="C1435" s="4" t="s">
        <v>1471</v>
      </c>
      <c r="D1435" s="5">
        <v>44937</v>
      </c>
      <c r="E1435" s="13" t="s">
        <v>180</v>
      </c>
      <c r="F1435" s="7">
        <v>400697</v>
      </c>
      <c r="G1435" s="6" t="s">
        <v>1366</v>
      </c>
      <c r="H1435" s="7">
        <v>42073</v>
      </c>
      <c r="I1435" s="143"/>
      <c r="J1435" s="144"/>
      <c r="K1435" s="145"/>
      <c r="L1435" t="str">
        <f t="shared" si="81"/>
        <v>01063</v>
      </c>
      <c r="M1435">
        <f t="shared" si="82"/>
        <v>1063</v>
      </c>
      <c r="N1435" s="37">
        <f t="shared" si="79"/>
        <v>400697</v>
      </c>
    </row>
    <row r="1436" spans="1:14" x14ac:dyDescent="0.3">
      <c r="A1436" s="3">
        <v>2</v>
      </c>
      <c r="B1436" s="148"/>
      <c r="C1436" s="4" t="s">
        <v>1472</v>
      </c>
      <c r="D1436" s="5">
        <v>44940</v>
      </c>
      <c r="E1436" s="13" t="s">
        <v>180</v>
      </c>
      <c r="F1436" s="7">
        <v>547501</v>
      </c>
      <c r="G1436" s="6" t="s">
        <v>1366</v>
      </c>
      <c r="H1436" s="7">
        <v>57488</v>
      </c>
      <c r="I1436" s="143"/>
      <c r="J1436" s="144"/>
      <c r="K1436" s="145"/>
      <c r="L1436" t="str">
        <f t="shared" si="81"/>
        <v>01561</v>
      </c>
      <c r="M1436">
        <f t="shared" si="82"/>
        <v>1561</v>
      </c>
      <c r="N1436" s="37">
        <f t="shared" si="79"/>
        <v>547501</v>
      </c>
    </row>
    <row r="1437" spans="1:14" x14ac:dyDescent="0.3">
      <c r="A1437" s="3">
        <v>2</v>
      </c>
      <c r="B1437" s="148"/>
      <c r="C1437" s="4" t="s">
        <v>1473</v>
      </c>
      <c r="D1437" s="5">
        <v>44932</v>
      </c>
      <c r="E1437" s="13" t="s">
        <v>236</v>
      </c>
      <c r="F1437" s="7">
        <v>403871</v>
      </c>
      <c r="G1437" s="6" t="s">
        <v>1366</v>
      </c>
      <c r="H1437" s="7">
        <v>42406</v>
      </c>
      <c r="I1437" s="143"/>
      <c r="J1437" s="144"/>
      <c r="K1437" s="145"/>
      <c r="L1437" t="str">
        <f t="shared" si="81"/>
        <v>00678</v>
      </c>
      <c r="M1437">
        <f t="shared" si="82"/>
        <v>678</v>
      </c>
      <c r="N1437" s="37">
        <f t="shared" si="79"/>
        <v>403871</v>
      </c>
    </row>
    <row r="1438" spans="1:14" x14ac:dyDescent="0.3">
      <c r="A1438" s="3">
        <v>2</v>
      </c>
      <c r="B1438" s="148"/>
      <c r="C1438" s="4" t="s">
        <v>1474</v>
      </c>
      <c r="D1438" s="5">
        <v>44945</v>
      </c>
      <c r="E1438" s="13" t="s">
        <v>115</v>
      </c>
      <c r="F1438" s="7">
        <v>1108564</v>
      </c>
      <c r="G1438" s="6" t="s">
        <v>1366</v>
      </c>
      <c r="H1438" s="7">
        <v>116399</v>
      </c>
      <c r="I1438" s="143"/>
      <c r="J1438" s="144"/>
      <c r="K1438" s="145"/>
      <c r="L1438" t="str">
        <f t="shared" si="81"/>
        <v>01782</v>
      </c>
      <c r="M1438">
        <f t="shared" si="82"/>
        <v>1782</v>
      </c>
      <c r="N1438" s="37">
        <f t="shared" si="79"/>
        <v>1108564</v>
      </c>
    </row>
    <row r="1439" spans="1:14" x14ac:dyDescent="0.3">
      <c r="A1439" s="3">
        <v>2</v>
      </c>
      <c r="B1439" s="148"/>
      <c r="C1439" s="4" t="s">
        <v>1475</v>
      </c>
      <c r="D1439" s="5">
        <v>44931</v>
      </c>
      <c r="E1439" s="13" t="s">
        <v>502</v>
      </c>
      <c r="F1439" s="7">
        <v>807741</v>
      </c>
      <c r="G1439" s="6" t="s">
        <v>1366</v>
      </c>
      <c r="H1439" s="7">
        <v>84813</v>
      </c>
      <c r="I1439" s="143"/>
      <c r="J1439" s="144"/>
      <c r="K1439" s="145"/>
      <c r="L1439" t="str">
        <f t="shared" ref="L1439:L1440" si="84">+RIGHT(C1439,3)</f>
        <v>428</v>
      </c>
      <c r="M1439">
        <f t="shared" si="82"/>
        <v>428</v>
      </c>
      <c r="N1439" s="37">
        <f t="shared" si="79"/>
        <v>807741</v>
      </c>
    </row>
    <row r="1440" spans="1:14" x14ac:dyDescent="0.3">
      <c r="A1440" s="3">
        <v>2</v>
      </c>
      <c r="B1440" s="148"/>
      <c r="C1440" s="4" t="s">
        <v>1476</v>
      </c>
      <c r="D1440" s="5">
        <v>44932</v>
      </c>
      <c r="E1440" s="13" t="s">
        <v>502</v>
      </c>
      <c r="F1440" s="7">
        <v>807741</v>
      </c>
      <c r="G1440" s="6" t="s">
        <v>1366</v>
      </c>
      <c r="H1440" s="7">
        <v>84813</v>
      </c>
      <c r="I1440" s="143"/>
      <c r="J1440" s="144"/>
      <c r="K1440" s="145"/>
      <c r="L1440" t="str">
        <f t="shared" si="84"/>
        <v>628</v>
      </c>
      <c r="M1440">
        <f t="shared" si="82"/>
        <v>628</v>
      </c>
      <c r="N1440" s="37">
        <f t="shared" si="79"/>
        <v>807741</v>
      </c>
    </row>
    <row r="1441" spans="1:14" x14ac:dyDescent="0.3">
      <c r="A1441" s="3">
        <v>2</v>
      </c>
      <c r="B1441" s="148"/>
      <c r="C1441" s="4" t="s">
        <v>1477</v>
      </c>
      <c r="D1441" s="5">
        <v>44932</v>
      </c>
      <c r="E1441" s="13" t="s">
        <v>180</v>
      </c>
      <c r="F1441" s="7">
        <v>484645</v>
      </c>
      <c r="G1441" s="6" t="s">
        <v>1366</v>
      </c>
      <c r="H1441" s="7">
        <v>50888</v>
      </c>
      <c r="I1441" s="143"/>
      <c r="J1441" s="144"/>
      <c r="K1441" s="145"/>
      <c r="L1441" t="str">
        <f t="shared" si="81"/>
        <v>00755</v>
      </c>
      <c r="M1441">
        <f t="shared" si="82"/>
        <v>755</v>
      </c>
      <c r="N1441" s="37">
        <f t="shared" si="79"/>
        <v>484645</v>
      </c>
    </row>
    <row r="1442" spans="1:14" x14ac:dyDescent="0.3">
      <c r="A1442" s="3">
        <v>2</v>
      </c>
      <c r="B1442" s="148"/>
      <c r="C1442" s="4" t="s">
        <v>1478</v>
      </c>
      <c r="D1442" s="5">
        <v>44943</v>
      </c>
      <c r="E1442" s="13" t="s">
        <v>180</v>
      </c>
      <c r="F1442" s="7">
        <v>930864</v>
      </c>
      <c r="G1442" s="6" t="s">
        <v>1366</v>
      </c>
      <c r="H1442" s="7">
        <v>97741</v>
      </c>
      <c r="I1442" s="143"/>
      <c r="J1442" s="144"/>
      <c r="K1442" s="145"/>
      <c r="L1442" t="str">
        <f t="shared" si="81"/>
        <v>01720</v>
      </c>
      <c r="M1442">
        <f t="shared" si="82"/>
        <v>1720</v>
      </c>
      <c r="N1442" s="37">
        <f t="shared" si="79"/>
        <v>930864</v>
      </c>
    </row>
    <row r="1443" spans="1:14" x14ac:dyDescent="0.3">
      <c r="A1443" s="3">
        <v>2</v>
      </c>
      <c r="B1443" s="148"/>
      <c r="C1443" s="4" t="s">
        <v>1479</v>
      </c>
      <c r="D1443" s="5">
        <v>44935</v>
      </c>
      <c r="E1443" s="13" t="s">
        <v>115</v>
      </c>
      <c r="F1443" s="7">
        <v>807741</v>
      </c>
      <c r="G1443" s="6" t="s">
        <v>1366</v>
      </c>
      <c r="H1443" s="7">
        <v>84813</v>
      </c>
      <c r="I1443" s="143"/>
      <c r="J1443" s="144"/>
      <c r="K1443" s="145"/>
      <c r="L1443" t="str">
        <f t="shared" si="81"/>
        <v>00891</v>
      </c>
      <c r="M1443">
        <f t="shared" si="82"/>
        <v>891</v>
      </c>
      <c r="N1443" s="37">
        <f t="shared" si="79"/>
        <v>807741</v>
      </c>
    </row>
    <row r="1444" spans="1:14" x14ac:dyDescent="0.3">
      <c r="A1444" s="3">
        <v>2</v>
      </c>
      <c r="B1444" s="148"/>
      <c r="C1444" s="4" t="s">
        <v>1480</v>
      </c>
      <c r="D1444" s="5">
        <v>44935</v>
      </c>
      <c r="E1444" s="13" t="s">
        <v>115</v>
      </c>
      <c r="F1444" s="7">
        <v>1308613</v>
      </c>
      <c r="G1444" s="6" t="s">
        <v>1366</v>
      </c>
      <c r="H1444" s="7">
        <v>137404</v>
      </c>
      <c r="I1444" s="143"/>
      <c r="J1444" s="144"/>
      <c r="K1444" s="145"/>
      <c r="L1444" t="str">
        <f t="shared" si="81"/>
        <v>00893</v>
      </c>
      <c r="M1444">
        <f t="shared" si="82"/>
        <v>893</v>
      </c>
      <c r="N1444" s="37">
        <f t="shared" si="79"/>
        <v>1308613</v>
      </c>
    </row>
    <row r="1445" spans="1:14" x14ac:dyDescent="0.3">
      <c r="A1445" s="3">
        <v>2</v>
      </c>
      <c r="B1445" s="148"/>
      <c r="C1445" s="4" t="s">
        <v>1481</v>
      </c>
      <c r="D1445" s="5">
        <v>44942</v>
      </c>
      <c r="E1445" s="13" t="s">
        <v>115</v>
      </c>
      <c r="F1445" s="7">
        <v>1016067</v>
      </c>
      <c r="G1445" s="6" t="s">
        <v>1366</v>
      </c>
      <c r="H1445" s="7">
        <v>106687</v>
      </c>
      <c r="I1445" s="143"/>
      <c r="J1445" s="144"/>
      <c r="K1445" s="145"/>
      <c r="L1445" t="str">
        <f t="shared" si="81"/>
        <v>01626</v>
      </c>
      <c r="M1445">
        <f t="shared" si="82"/>
        <v>1626</v>
      </c>
      <c r="N1445" s="37">
        <f t="shared" si="79"/>
        <v>1016067</v>
      </c>
    </row>
    <row r="1446" spans="1:14" x14ac:dyDescent="0.3">
      <c r="A1446" s="3">
        <v>2</v>
      </c>
      <c r="B1446" s="148"/>
      <c r="C1446" s="4" t="s">
        <v>1482</v>
      </c>
      <c r="D1446" s="5">
        <v>44932</v>
      </c>
      <c r="E1446" s="13" t="s">
        <v>502</v>
      </c>
      <c r="F1446" s="7">
        <v>1308613</v>
      </c>
      <c r="G1446" s="6" t="s">
        <v>1366</v>
      </c>
      <c r="H1446" s="7">
        <v>137404</v>
      </c>
      <c r="I1446" s="143"/>
      <c r="J1446" s="144"/>
      <c r="K1446" s="145"/>
      <c r="L1446" t="str">
        <f t="shared" ref="L1446:L1447" si="85">+RIGHT(C1446,3)</f>
        <v>710</v>
      </c>
      <c r="M1446">
        <f t="shared" si="82"/>
        <v>710</v>
      </c>
      <c r="N1446" s="37">
        <f t="shared" si="79"/>
        <v>1308613</v>
      </c>
    </row>
    <row r="1447" spans="1:14" x14ac:dyDescent="0.3">
      <c r="A1447" s="3">
        <v>2</v>
      </c>
      <c r="B1447" s="148"/>
      <c r="C1447" s="4" t="s">
        <v>1483</v>
      </c>
      <c r="D1447" s="5">
        <v>44932</v>
      </c>
      <c r="E1447" s="13" t="s">
        <v>502</v>
      </c>
      <c r="F1447" s="7">
        <v>807741</v>
      </c>
      <c r="G1447" s="6" t="s">
        <v>1366</v>
      </c>
      <c r="H1447" s="7">
        <v>84813</v>
      </c>
      <c r="I1447" s="143"/>
      <c r="J1447" s="144"/>
      <c r="K1447" s="145"/>
      <c r="L1447" t="str">
        <f t="shared" si="85"/>
        <v>629</v>
      </c>
      <c r="M1447">
        <f t="shared" si="82"/>
        <v>629</v>
      </c>
      <c r="N1447" s="37">
        <f t="shared" si="79"/>
        <v>807741</v>
      </c>
    </row>
    <row r="1448" spans="1:14" x14ac:dyDescent="0.3">
      <c r="A1448" s="3">
        <v>2</v>
      </c>
      <c r="B1448" s="148"/>
      <c r="C1448" s="4" t="s">
        <v>1484</v>
      </c>
      <c r="D1448" s="5">
        <v>44932</v>
      </c>
      <c r="E1448" s="13" t="s">
        <v>236</v>
      </c>
      <c r="F1448" s="7">
        <v>1308613</v>
      </c>
      <c r="G1448" s="6" t="s">
        <v>1366</v>
      </c>
      <c r="H1448" s="7">
        <v>137404</v>
      </c>
      <c r="I1448" s="143"/>
      <c r="J1448" s="144"/>
      <c r="K1448" s="145"/>
      <c r="L1448" t="str">
        <f t="shared" si="81"/>
        <v>00612</v>
      </c>
      <c r="M1448">
        <f t="shared" si="82"/>
        <v>612</v>
      </c>
      <c r="N1448" s="37">
        <f t="shared" si="79"/>
        <v>1308613</v>
      </c>
    </row>
    <row r="1449" spans="1:14" x14ac:dyDescent="0.3">
      <c r="A1449" s="3">
        <v>2</v>
      </c>
      <c r="B1449" s="148"/>
      <c r="C1449" s="4" t="s">
        <v>1485</v>
      </c>
      <c r="D1449" s="5">
        <v>44932</v>
      </c>
      <c r="E1449" s="13" t="s">
        <v>115</v>
      </c>
      <c r="F1449" s="7">
        <v>807741</v>
      </c>
      <c r="G1449" s="6" t="s">
        <v>1366</v>
      </c>
      <c r="H1449" s="7">
        <v>84813</v>
      </c>
      <c r="I1449" s="143"/>
      <c r="J1449" s="144"/>
      <c r="K1449" s="145"/>
      <c r="L1449" t="str">
        <f t="shared" si="81"/>
        <v>00647</v>
      </c>
      <c r="M1449">
        <f t="shared" si="82"/>
        <v>647</v>
      </c>
      <c r="N1449" s="37">
        <f t="shared" si="79"/>
        <v>807741</v>
      </c>
    </row>
    <row r="1450" spans="1:14" x14ac:dyDescent="0.3">
      <c r="A1450" s="3">
        <v>2</v>
      </c>
      <c r="B1450" s="148"/>
      <c r="C1450" s="4" t="s">
        <v>1486</v>
      </c>
      <c r="D1450" s="5">
        <v>44938</v>
      </c>
      <c r="E1450" s="13" t="s">
        <v>119</v>
      </c>
      <c r="F1450" s="7">
        <v>220801</v>
      </c>
      <c r="G1450" s="6" t="s">
        <v>1366</v>
      </c>
      <c r="H1450" s="7">
        <v>23184</v>
      </c>
      <c r="I1450" s="143"/>
      <c r="J1450" s="144"/>
      <c r="K1450" s="145"/>
      <c r="L1450" t="str">
        <f t="shared" si="81"/>
        <v>01391</v>
      </c>
      <c r="M1450">
        <f t="shared" si="82"/>
        <v>1391</v>
      </c>
      <c r="N1450" s="37">
        <f t="shared" si="79"/>
        <v>220801</v>
      </c>
    </row>
    <row r="1451" spans="1:14" x14ac:dyDescent="0.3">
      <c r="A1451" s="3">
        <v>2</v>
      </c>
      <c r="B1451" s="148"/>
      <c r="C1451" s="4" t="s">
        <v>1487</v>
      </c>
      <c r="D1451" s="5">
        <v>44932</v>
      </c>
      <c r="E1451" s="13" t="s">
        <v>115</v>
      </c>
      <c r="F1451" s="7">
        <v>807741</v>
      </c>
      <c r="G1451" s="6" t="s">
        <v>1366</v>
      </c>
      <c r="H1451" s="7">
        <v>84813</v>
      </c>
      <c r="I1451" s="143"/>
      <c r="J1451" s="144"/>
      <c r="K1451" s="145"/>
      <c r="L1451" t="str">
        <f t="shared" si="81"/>
        <v>00655</v>
      </c>
      <c r="M1451">
        <f t="shared" si="82"/>
        <v>655</v>
      </c>
      <c r="N1451" s="37">
        <f t="shared" si="79"/>
        <v>807741</v>
      </c>
    </row>
    <row r="1452" spans="1:14" x14ac:dyDescent="0.3">
      <c r="A1452" s="3">
        <v>2</v>
      </c>
      <c r="B1452" s="148"/>
      <c r="C1452" s="4" t="s">
        <v>1488</v>
      </c>
      <c r="D1452" s="5">
        <v>44932</v>
      </c>
      <c r="E1452" s="13" t="s">
        <v>119</v>
      </c>
      <c r="F1452" s="7">
        <v>807741</v>
      </c>
      <c r="G1452" s="6" t="s">
        <v>1366</v>
      </c>
      <c r="H1452" s="7">
        <v>84813</v>
      </c>
      <c r="I1452" s="143"/>
      <c r="J1452" s="144"/>
      <c r="K1452" s="145"/>
      <c r="L1452" t="str">
        <f t="shared" si="81"/>
        <v>00600</v>
      </c>
      <c r="M1452">
        <f t="shared" si="82"/>
        <v>600</v>
      </c>
      <c r="N1452" s="37">
        <f t="shared" si="79"/>
        <v>807741</v>
      </c>
    </row>
    <row r="1453" spans="1:14" x14ac:dyDescent="0.3">
      <c r="A1453" s="3">
        <v>2</v>
      </c>
      <c r="B1453" s="148"/>
      <c r="C1453" s="4" t="s">
        <v>1489</v>
      </c>
      <c r="D1453" s="5">
        <v>44932</v>
      </c>
      <c r="E1453" s="13" t="s">
        <v>115</v>
      </c>
      <c r="F1453" s="7">
        <v>500872</v>
      </c>
      <c r="G1453" s="6" t="s">
        <v>1366</v>
      </c>
      <c r="H1453" s="7">
        <v>52592</v>
      </c>
      <c r="I1453" s="143"/>
      <c r="J1453" s="144"/>
      <c r="K1453" s="145"/>
      <c r="L1453" t="str">
        <f t="shared" si="81"/>
        <v>00661</v>
      </c>
      <c r="M1453">
        <f t="shared" si="82"/>
        <v>661</v>
      </c>
      <c r="N1453" s="37">
        <f t="shared" si="79"/>
        <v>500872</v>
      </c>
    </row>
    <row r="1454" spans="1:14" x14ac:dyDescent="0.3">
      <c r="A1454" s="3">
        <v>2</v>
      </c>
      <c r="B1454" s="148"/>
      <c r="C1454" s="4" t="s">
        <v>1490</v>
      </c>
      <c r="D1454" s="5">
        <v>44932</v>
      </c>
      <c r="E1454" s="13" t="s">
        <v>115</v>
      </c>
      <c r="F1454" s="7">
        <v>545548</v>
      </c>
      <c r="G1454" s="6" t="s">
        <v>1366</v>
      </c>
      <c r="H1454" s="7">
        <v>57283</v>
      </c>
      <c r="I1454" s="143"/>
      <c r="J1454" s="144"/>
      <c r="K1454" s="145"/>
      <c r="L1454" t="str">
        <f t="shared" si="81"/>
        <v>00662</v>
      </c>
      <c r="M1454">
        <f t="shared" si="82"/>
        <v>662</v>
      </c>
      <c r="N1454" s="37">
        <f t="shared" si="79"/>
        <v>545548</v>
      </c>
    </row>
    <row r="1455" spans="1:14" x14ac:dyDescent="0.3">
      <c r="A1455" s="3">
        <v>2</v>
      </c>
      <c r="B1455" s="148"/>
      <c r="C1455" s="4" t="s">
        <v>1491</v>
      </c>
      <c r="D1455" s="5">
        <v>44931</v>
      </c>
      <c r="E1455" s="13" t="s">
        <v>119</v>
      </c>
      <c r="F1455" s="7">
        <v>807741</v>
      </c>
      <c r="G1455" s="6" t="s">
        <v>1366</v>
      </c>
      <c r="H1455" s="7">
        <v>84813</v>
      </c>
      <c r="I1455" s="143"/>
      <c r="J1455" s="144"/>
      <c r="K1455" s="145"/>
      <c r="L1455" t="str">
        <f t="shared" si="81"/>
        <v>00465</v>
      </c>
      <c r="M1455">
        <f t="shared" si="82"/>
        <v>465</v>
      </c>
      <c r="N1455" s="37">
        <f t="shared" si="79"/>
        <v>807741</v>
      </c>
    </row>
    <row r="1456" spans="1:14" x14ac:dyDescent="0.3">
      <c r="A1456" s="3">
        <v>2</v>
      </c>
      <c r="B1456" s="148"/>
      <c r="C1456" s="4" t="s">
        <v>1492</v>
      </c>
      <c r="D1456" s="5">
        <v>44931</v>
      </c>
      <c r="E1456" s="13" t="s">
        <v>236</v>
      </c>
      <c r="F1456" s="7">
        <v>1308613</v>
      </c>
      <c r="G1456" s="6" t="s">
        <v>1366</v>
      </c>
      <c r="H1456" s="7">
        <v>137404</v>
      </c>
      <c r="I1456" s="143"/>
      <c r="J1456" s="144"/>
      <c r="K1456" s="145"/>
      <c r="L1456" t="str">
        <f t="shared" si="81"/>
        <v>00456</v>
      </c>
      <c r="M1456">
        <f t="shared" si="82"/>
        <v>456</v>
      </c>
      <c r="N1456" s="37">
        <f t="shared" si="79"/>
        <v>1308613</v>
      </c>
    </row>
    <row r="1457" spans="1:14" x14ac:dyDescent="0.3">
      <c r="A1457" s="3">
        <v>2</v>
      </c>
      <c r="B1457" s="148"/>
      <c r="C1457" s="4" t="s">
        <v>1493</v>
      </c>
      <c r="D1457" s="5">
        <v>44931</v>
      </c>
      <c r="E1457" s="13" t="s">
        <v>115</v>
      </c>
      <c r="F1457" s="7">
        <v>1308613</v>
      </c>
      <c r="G1457" s="6" t="s">
        <v>1366</v>
      </c>
      <c r="H1457" s="7">
        <v>137404</v>
      </c>
      <c r="I1457" s="143"/>
      <c r="J1457" s="144"/>
      <c r="K1457" s="145"/>
      <c r="L1457" t="str">
        <f t="shared" si="81"/>
        <v>00484</v>
      </c>
      <c r="M1457">
        <f t="shared" si="82"/>
        <v>484</v>
      </c>
      <c r="N1457" s="37">
        <f t="shared" si="79"/>
        <v>1308613</v>
      </c>
    </row>
    <row r="1458" spans="1:14" x14ac:dyDescent="0.3">
      <c r="A1458" s="3">
        <v>2</v>
      </c>
      <c r="B1458" s="148"/>
      <c r="C1458" s="4" t="s">
        <v>1494</v>
      </c>
      <c r="D1458" s="5">
        <v>44932</v>
      </c>
      <c r="E1458" s="13" t="s">
        <v>180</v>
      </c>
      <c r="F1458" s="7">
        <v>1635258</v>
      </c>
      <c r="G1458" s="6" t="s">
        <v>1366</v>
      </c>
      <c r="H1458" s="7">
        <v>171702</v>
      </c>
      <c r="I1458" s="143"/>
      <c r="J1458" s="144"/>
      <c r="K1458" s="145"/>
      <c r="L1458" t="str">
        <f t="shared" si="81"/>
        <v>00615</v>
      </c>
      <c r="M1458">
        <f t="shared" si="82"/>
        <v>615</v>
      </c>
      <c r="N1458" s="37">
        <f t="shared" si="79"/>
        <v>1635258</v>
      </c>
    </row>
    <row r="1459" spans="1:14" x14ac:dyDescent="0.3">
      <c r="A1459" s="3">
        <v>2</v>
      </c>
      <c r="B1459" s="148"/>
      <c r="C1459" s="4" t="s">
        <v>1495</v>
      </c>
      <c r="D1459" s="5">
        <v>44931</v>
      </c>
      <c r="E1459" s="13" t="s">
        <v>502</v>
      </c>
      <c r="F1459" s="7">
        <v>807741</v>
      </c>
      <c r="G1459" s="6" t="s">
        <v>1366</v>
      </c>
      <c r="H1459" s="7">
        <v>84813</v>
      </c>
      <c r="I1459" s="143"/>
      <c r="J1459" s="144"/>
      <c r="K1459" s="145"/>
      <c r="L1459" t="str">
        <f>+RIGHT(C1459,3)</f>
        <v>436</v>
      </c>
      <c r="M1459">
        <f t="shared" si="82"/>
        <v>436</v>
      </c>
      <c r="N1459" s="37">
        <f t="shared" si="79"/>
        <v>807741</v>
      </c>
    </row>
    <row r="1460" spans="1:14" x14ac:dyDescent="0.3">
      <c r="A1460" s="3">
        <v>2</v>
      </c>
      <c r="B1460" s="148"/>
      <c r="C1460" s="4" t="s">
        <v>1496</v>
      </c>
      <c r="D1460" s="5">
        <v>44932</v>
      </c>
      <c r="E1460" s="13" t="s">
        <v>180</v>
      </c>
      <c r="F1460" s="7">
        <v>807741</v>
      </c>
      <c r="G1460" s="6" t="s">
        <v>1366</v>
      </c>
      <c r="H1460" s="7">
        <v>84813</v>
      </c>
      <c r="I1460" s="143"/>
      <c r="J1460" s="144"/>
      <c r="K1460" s="145"/>
      <c r="L1460" t="str">
        <f t="shared" si="81"/>
        <v>00623</v>
      </c>
      <c r="M1460">
        <f t="shared" si="82"/>
        <v>623</v>
      </c>
      <c r="N1460" s="37">
        <f t="shared" si="79"/>
        <v>807741</v>
      </c>
    </row>
    <row r="1461" spans="1:14" x14ac:dyDescent="0.3">
      <c r="A1461" s="3">
        <v>2</v>
      </c>
      <c r="B1461" s="148"/>
      <c r="C1461" s="4" t="s">
        <v>1497</v>
      </c>
      <c r="D1461" s="5">
        <v>44930</v>
      </c>
      <c r="E1461" s="13" t="s">
        <v>119</v>
      </c>
      <c r="F1461" s="7">
        <v>220801</v>
      </c>
      <c r="G1461" s="6" t="s">
        <v>1366</v>
      </c>
      <c r="H1461" s="7">
        <v>23184</v>
      </c>
      <c r="I1461" s="143"/>
      <c r="J1461" s="144"/>
      <c r="K1461" s="145"/>
      <c r="L1461" t="str">
        <f t="shared" si="81"/>
        <v>00274</v>
      </c>
      <c r="M1461">
        <f t="shared" si="82"/>
        <v>274</v>
      </c>
      <c r="N1461" s="37">
        <f t="shared" si="79"/>
        <v>220801</v>
      </c>
    </row>
    <row r="1462" spans="1:14" x14ac:dyDescent="0.3">
      <c r="A1462" s="3">
        <v>2</v>
      </c>
      <c r="B1462" s="148"/>
      <c r="C1462" s="4" t="s">
        <v>1498</v>
      </c>
      <c r="D1462" s="5">
        <v>44932</v>
      </c>
      <c r="E1462" s="13" t="s">
        <v>119</v>
      </c>
      <c r="F1462" s="7">
        <v>807741</v>
      </c>
      <c r="G1462" s="6" t="s">
        <v>1366</v>
      </c>
      <c r="H1462" s="7">
        <v>84813</v>
      </c>
      <c r="I1462" s="143"/>
      <c r="J1462" s="144"/>
      <c r="K1462" s="145"/>
      <c r="L1462" t="str">
        <f t="shared" si="81"/>
        <v>00547</v>
      </c>
      <c r="M1462">
        <f t="shared" si="82"/>
        <v>547</v>
      </c>
      <c r="N1462" s="37">
        <f t="shared" si="79"/>
        <v>807741</v>
      </c>
    </row>
    <row r="1463" spans="1:14" x14ac:dyDescent="0.3">
      <c r="A1463" s="3">
        <v>2</v>
      </c>
      <c r="B1463" s="148"/>
      <c r="C1463" s="4" t="s">
        <v>1499</v>
      </c>
      <c r="D1463" s="5">
        <v>44932</v>
      </c>
      <c r="E1463" s="13" t="s">
        <v>119</v>
      </c>
      <c r="F1463" s="7">
        <v>788922</v>
      </c>
      <c r="G1463" s="6" t="s">
        <v>1366</v>
      </c>
      <c r="H1463" s="7">
        <v>82837</v>
      </c>
      <c r="I1463" s="143"/>
      <c r="J1463" s="144"/>
      <c r="K1463" s="145"/>
      <c r="L1463" t="str">
        <f t="shared" si="81"/>
        <v>00674</v>
      </c>
      <c r="M1463">
        <f t="shared" si="82"/>
        <v>674</v>
      </c>
      <c r="N1463" s="37">
        <f t="shared" ref="N1463:N1526" si="86">+F1463</f>
        <v>788922</v>
      </c>
    </row>
    <row r="1464" spans="1:14" x14ac:dyDescent="0.3">
      <c r="A1464" s="3">
        <v>2</v>
      </c>
      <c r="B1464" s="148"/>
      <c r="C1464" s="4" t="s">
        <v>1500</v>
      </c>
      <c r="D1464" s="5">
        <v>44932</v>
      </c>
      <c r="E1464" s="13" t="s">
        <v>502</v>
      </c>
      <c r="F1464" s="7">
        <v>1308613</v>
      </c>
      <c r="G1464" s="6" t="s">
        <v>1366</v>
      </c>
      <c r="H1464" s="7">
        <v>137404</v>
      </c>
      <c r="I1464" s="143"/>
      <c r="J1464" s="144"/>
      <c r="K1464" s="145"/>
      <c r="L1464" t="str">
        <f>+RIGHT(C1464,3)</f>
        <v>707</v>
      </c>
      <c r="M1464">
        <f t="shared" si="82"/>
        <v>707</v>
      </c>
      <c r="N1464" s="37">
        <f t="shared" si="86"/>
        <v>1308613</v>
      </c>
    </row>
    <row r="1465" spans="1:14" x14ac:dyDescent="0.3">
      <c r="A1465" s="3">
        <v>2</v>
      </c>
      <c r="B1465" s="148"/>
      <c r="C1465" s="4" t="s">
        <v>1501</v>
      </c>
      <c r="D1465" s="5">
        <v>44939</v>
      </c>
      <c r="E1465" s="13" t="s">
        <v>502</v>
      </c>
      <c r="F1465" s="7">
        <v>679872</v>
      </c>
      <c r="G1465" s="6" t="s">
        <v>1366</v>
      </c>
      <c r="H1465" s="7">
        <v>71387</v>
      </c>
      <c r="I1465" s="143"/>
      <c r="J1465" s="144"/>
      <c r="K1465" s="145"/>
      <c r="L1465" t="str">
        <f t="shared" ref="L1465" si="87">+RIGHT(C1465,4)</f>
        <v>1470</v>
      </c>
      <c r="M1465">
        <f t="shared" si="82"/>
        <v>1470</v>
      </c>
      <c r="N1465" s="37">
        <f t="shared" si="86"/>
        <v>679872</v>
      </c>
    </row>
    <row r="1466" spans="1:14" x14ac:dyDescent="0.3">
      <c r="A1466" s="3">
        <v>2</v>
      </c>
      <c r="B1466" s="148"/>
      <c r="C1466" s="4" t="s">
        <v>1502</v>
      </c>
      <c r="D1466" s="5">
        <v>44931</v>
      </c>
      <c r="E1466" s="13" t="s">
        <v>502</v>
      </c>
      <c r="F1466" s="7">
        <v>1308613</v>
      </c>
      <c r="G1466" s="6" t="s">
        <v>1366</v>
      </c>
      <c r="H1466" s="7">
        <v>137404</v>
      </c>
      <c r="I1466" s="143"/>
      <c r="J1466" s="144"/>
      <c r="K1466" s="145"/>
      <c r="L1466" t="str">
        <f>+RIGHT(C1466,3)</f>
        <v>457</v>
      </c>
      <c r="M1466">
        <f t="shared" si="82"/>
        <v>457</v>
      </c>
      <c r="N1466" s="37">
        <f t="shared" si="86"/>
        <v>1308613</v>
      </c>
    </row>
    <row r="1467" spans="1:14" x14ac:dyDescent="0.3">
      <c r="A1467" s="3">
        <v>2</v>
      </c>
      <c r="B1467" s="148"/>
      <c r="C1467" s="4" t="s">
        <v>1503</v>
      </c>
      <c r="D1467" s="5">
        <v>44940</v>
      </c>
      <c r="E1467" s="13" t="s">
        <v>119</v>
      </c>
      <c r="F1467" s="7">
        <v>1001744</v>
      </c>
      <c r="G1467" s="6" t="s">
        <v>1366</v>
      </c>
      <c r="H1467" s="7">
        <v>105183</v>
      </c>
      <c r="I1467" s="143"/>
      <c r="J1467" s="144"/>
      <c r="K1467" s="145"/>
      <c r="L1467" t="str">
        <f t="shared" si="81"/>
        <v>01578</v>
      </c>
      <c r="M1467">
        <f t="shared" si="82"/>
        <v>1578</v>
      </c>
      <c r="N1467" s="37">
        <f t="shared" si="86"/>
        <v>1001744</v>
      </c>
    </row>
    <row r="1468" spans="1:14" x14ac:dyDescent="0.3">
      <c r="A1468" s="3">
        <v>2</v>
      </c>
      <c r="B1468" s="148"/>
      <c r="C1468" s="4" t="s">
        <v>1504</v>
      </c>
      <c r="D1468" s="5">
        <v>44932</v>
      </c>
      <c r="E1468" s="13" t="s">
        <v>502</v>
      </c>
      <c r="F1468" s="7">
        <v>807741</v>
      </c>
      <c r="G1468" s="6" t="s">
        <v>1366</v>
      </c>
      <c r="H1468" s="7">
        <v>84813</v>
      </c>
      <c r="I1468" s="143"/>
      <c r="J1468" s="144"/>
      <c r="K1468" s="145"/>
      <c r="L1468" t="str">
        <f>+RIGHT(C1468,3)</f>
        <v>609</v>
      </c>
      <c r="M1468">
        <f t="shared" si="82"/>
        <v>609</v>
      </c>
      <c r="N1468" s="37">
        <f t="shared" si="86"/>
        <v>807741</v>
      </c>
    </row>
    <row r="1469" spans="1:14" x14ac:dyDescent="0.3">
      <c r="A1469" s="3">
        <v>2</v>
      </c>
      <c r="B1469" s="148"/>
      <c r="C1469" s="4" t="s">
        <v>1505</v>
      </c>
      <c r="D1469" s="5">
        <v>44937</v>
      </c>
      <c r="E1469" s="13" t="s">
        <v>115</v>
      </c>
      <c r="F1469" s="7">
        <v>165601</v>
      </c>
      <c r="G1469" s="6" t="s">
        <v>1366</v>
      </c>
      <c r="H1469" s="7">
        <v>17388</v>
      </c>
      <c r="I1469" s="143"/>
      <c r="J1469" s="144"/>
      <c r="K1469" s="145"/>
      <c r="L1469" t="str">
        <f t="shared" si="81"/>
        <v>01047</v>
      </c>
      <c r="M1469">
        <f t="shared" si="82"/>
        <v>1047</v>
      </c>
      <c r="N1469" s="37">
        <f t="shared" si="86"/>
        <v>165601</v>
      </c>
    </row>
    <row r="1470" spans="1:14" x14ac:dyDescent="0.3">
      <c r="A1470" s="3">
        <v>2</v>
      </c>
      <c r="B1470" s="148"/>
      <c r="C1470" s="4" t="s">
        <v>1506</v>
      </c>
      <c r="D1470" s="5">
        <v>44931</v>
      </c>
      <c r="E1470" s="13" t="s">
        <v>502</v>
      </c>
      <c r="F1470" s="7">
        <v>807741</v>
      </c>
      <c r="G1470" s="6" t="s">
        <v>1366</v>
      </c>
      <c r="H1470" s="7">
        <v>84813</v>
      </c>
      <c r="I1470" s="143"/>
      <c r="J1470" s="144"/>
      <c r="K1470" s="145"/>
      <c r="L1470" t="str">
        <f>+RIGHT(C1470,3)</f>
        <v>458</v>
      </c>
      <c r="M1470">
        <f t="shared" si="82"/>
        <v>458</v>
      </c>
      <c r="N1470" s="37">
        <f t="shared" si="86"/>
        <v>807741</v>
      </c>
    </row>
    <row r="1471" spans="1:14" x14ac:dyDescent="0.3">
      <c r="A1471" s="3">
        <v>2</v>
      </c>
      <c r="B1471" s="148"/>
      <c r="C1471" s="4" t="s">
        <v>1507</v>
      </c>
      <c r="D1471" s="5">
        <v>44931</v>
      </c>
      <c r="E1471" s="13" t="s">
        <v>236</v>
      </c>
      <c r="F1471" s="7">
        <v>807741</v>
      </c>
      <c r="G1471" s="6" t="s">
        <v>1366</v>
      </c>
      <c r="H1471" s="7">
        <v>84813</v>
      </c>
      <c r="I1471" s="143"/>
      <c r="J1471" s="144"/>
      <c r="K1471" s="145"/>
      <c r="L1471" t="str">
        <f t="shared" si="81"/>
        <v>00508</v>
      </c>
      <c r="M1471">
        <f t="shared" si="82"/>
        <v>508</v>
      </c>
      <c r="N1471" s="37">
        <f t="shared" si="86"/>
        <v>807741</v>
      </c>
    </row>
    <row r="1472" spans="1:14" x14ac:dyDescent="0.3">
      <c r="A1472" s="3">
        <v>2</v>
      </c>
      <c r="B1472" s="148"/>
      <c r="C1472" s="4" t="s">
        <v>1508</v>
      </c>
      <c r="D1472" s="5">
        <v>44932</v>
      </c>
      <c r="E1472" s="13" t="s">
        <v>180</v>
      </c>
      <c r="F1472" s="7">
        <v>500872</v>
      </c>
      <c r="G1472" s="6" t="s">
        <v>1366</v>
      </c>
      <c r="H1472" s="7">
        <v>52592</v>
      </c>
      <c r="I1472" s="143"/>
      <c r="J1472" s="144"/>
      <c r="K1472" s="145"/>
      <c r="L1472" t="str">
        <f t="shared" si="81"/>
        <v>00782</v>
      </c>
      <c r="M1472">
        <f t="shared" si="82"/>
        <v>782</v>
      </c>
      <c r="N1472" s="37">
        <f t="shared" si="86"/>
        <v>500872</v>
      </c>
    </row>
    <row r="1473" spans="1:14" x14ac:dyDescent="0.3">
      <c r="A1473" s="3">
        <v>2</v>
      </c>
      <c r="B1473" s="148"/>
      <c r="C1473" s="4" t="s">
        <v>1509</v>
      </c>
      <c r="D1473" s="5">
        <v>44932</v>
      </c>
      <c r="E1473" s="13" t="s">
        <v>180</v>
      </c>
      <c r="F1473" s="7">
        <v>807741</v>
      </c>
      <c r="G1473" s="6" t="s">
        <v>1366</v>
      </c>
      <c r="H1473" s="7">
        <v>84813</v>
      </c>
      <c r="I1473" s="143"/>
      <c r="J1473" s="144"/>
      <c r="K1473" s="145"/>
      <c r="L1473" t="str">
        <f t="shared" si="81"/>
        <v>00791</v>
      </c>
      <c r="M1473">
        <f t="shared" si="82"/>
        <v>791</v>
      </c>
      <c r="N1473" s="37">
        <f t="shared" si="86"/>
        <v>807741</v>
      </c>
    </row>
    <row r="1474" spans="1:14" x14ac:dyDescent="0.3">
      <c r="A1474" s="3">
        <v>2</v>
      </c>
      <c r="B1474" s="148"/>
      <c r="C1474" s="4" t="s">
        <v>1510</v>
      </c>
      <c r="D1474" s="5">
        <v>44942</v>
      </c>
      <c r="E1474" s="13" t="s">
        <v>115</v>
      </c>
      <c r="F1474" s="7">
        <v>1052874</v>
      </c>
      <c r="G1474" s="6" t="s">
        <v>1366</v>
      </c>
      <c r="H1474" s="7">
        <v>110552</v>
      </c>
      <c r="I1474" s="143"/>
      <c r="J1474" s="144"/>
      <c r="K1474" s="145"/>
      <c r="L1474" t="str">
        <f t="shared" si="81"/>
        <v>01621</v>
      </c>
      <c r="M1474">
        <f t="shared" si="82"/>
        <v>1621</v>
      </c>
      <c r="N1474" s="37">
        <f t="shared" si="86"/>
        <v>1052874</v>
      </c>
    </row>
    <row r="1475" spans="1:14" x14ac:dyDescent="0.3">
      <c r="A1475" s="3">
        <v>2</v>
      </c>
      <c r="B1475" s="148"/>
      <c r="C1475" s="4" t="s">
        <v>1511</v>
      </c>
      <c r="D1475" s="5">
        <v>44942</v>
      </c>
      <c r="E1475" s="13" t="s">
        <v>115</v>
      </c>
      <c r="F1475" s="7">
        <v>2862357</v>
      </c>
      <c r="G1475" s="6" t="s">
        <v>1366</v>
      </c>
      <c r="H1475" s="7">
        <v>300547</v>
      </c>
      <c r="I1475" s="143"/>
      <c r="J1475" s="144"/>
      <c r="K1475" s="145"/>
      <c r="L1475" t="str">
        <f t="shared" si="81"/>
        <v>01644</v>
      </c>
      <c r="M1475">
        <f t="shared" si="82"/>
        <v>1644</v>
      </c>
      <c r="N1475" s="37">
        <f t="shared" si="86"/>
        <v>2862357</v>
      </c>
    </row>
    <row r="1476" spans="1:14" x14ac:dyDescent="0.3">
      <c r="A1476" s="3">
        <v>2</v>
      </c>
      <c r="B1476" s="148"/>
      <c r="C1476" s="4" t="s">
        <v>1512</v>
      </c>
      <c r="D1476" s="5">
        <v>44943</v>
      </c>
      <c r="E1476" s="13" t="s">
        <v>115</v>
      </c>
      <c r="F1476" s="7">
        <v>1083742</v>
      </c>
      <c r="G1476" s="6" t="s">
        <v>1366</v>
      </c>
      <c r="H1476" s="7">
        <v>113793</v>
      </c>
      <c r="I1476" s="143"/>
      <c r="J1476" s="144"/>
      <c r="K1476" s="145"/>
      <c r="L1476" t="str">
        <f t="shared" si="81"/>
        <v>01704</v>
      </c>
      <c r="M1476">
        <f t="shared" si="82"/>
        <v>1704</v>
      </c>
      <c r="N1476" s="37">
        <f t="shared" si="86"/>
        <v>1083742</v>
      </c>
    </row>
    <row r="1477" spans="1:14" x14ac:dyDescent="0.3">
      <c r="A1477" s="3">
        <v>2</v>
      </c>
      <c r="B1477" s="148"/>
      <c r="C1477" s="4" t="s">
        <v>1513</v>
      </c>
      <c r="D1477" s="5">
        <v>44931</v>
      </c>
      <c r="E1477" s="13" t="s">
        <v>236</v>
      </c>
      <c r="F1477" s="7">
        <v>963995</v>
      </c>
      <c r="G1477" s="6" t="s">
        <v>1366</v>
      </c>
      <c r="H1477" s="7">
        <v>101219</v>
      </c>
      <c r="I1477" s="143"/>
      <c r="J1477" s="144"/>
      <c r="K1477" s="145"/>
      <c r="L1477" t="str">
        <f t="shared" si="81"/>
        <v>00401</v>
      </c>
      <c r="M1477">
        <f t="shared" si="82"/>
        <v>401</v>
      </c>
      <c r="N1477" s="37">
        <f t="shared" si="86"/>
        <v>963995</v>
      </c>
    </row>
    <row r="1478" spans="1:14" x14ac:dyDescent="0.3">
      <c r="A1478" s="3">
        <v>2</v>
      </c>
      <c r="B1478" s="148"/>
      <c r="C1478" s="4" t="s">
        <v>1514</v>
      </c>
      <c r="D1478" s="5">
        <v>44930</v>
      </c>
      <c r="E1478" s="13" t="s">
        <v>236</v>
      </c>
      <c r="F1478" s="7">
        <v>807741</v>
      </c>
      <c r="G1478" s="6" t="s">
        <v>1366</v>
      </c>
      <c r="H1478" s="7">
        <v>84813</v>
      </c>
      <c r="I1478" s="143"/>
      <c r="J1478" s="144"/>
      <c r="K1478" s="145"/>
      <c r="L1478" t="str">
        <f t="shared" si="81"/>
        <v>00291</v>
      </c>
      <c r="M1478">
        <f t="shared" si="82"/>
        <v>291</v>
      </c>
      <c r="N1478" s="37">
        <f t="shared" si="86"/>
        <v>807741</v>
      </c>
    </row>
    <row r="1479" spans="1:14" x14ac:dyDescent="0.3">
      <c r="A1479" s="3">
        <v>2</v>
      </c>
      <c r="B1479" s="148"/>
      <c r="C1479" s="4" t="s">
        <v>1515</v>
      </c>
      <c r="D1479" s="5">
        <v>44932</v>
      </c>
      <c r="E1479" s="13" t="s">
        <v>236</v>
      </c>
      <c r="F1479" s="7">
        <v>807741</v>
      </c>
      <c r="G1479" s="6" t="s">
        <v>1366</v>
      </c>
      <c r="H1479" s="7">
        <v>84813</v>
      </c>
      <c r="I1479" s="143"/>
      <c r="J1479" s="144"/>
      <c r="K1479" s="145"/>
      <c r="L1479" t="str">
        <f t="shared" ref="L1479:L1542" si="88">+RIGHT(C1479,5)</f>
        <v>00588</v>
      </c>
      <c r="M1479">
        <f t="shared" ref="M1479:M1542" si="89">+L1479*1</f>
        <v>588</v>
      </c>
      <c r="N1479" s="37">
        <f t="shared" si="86"/>
        <v>807741</v>
      </c>
    </row>
    <row r="1480" spans="1:14" x14ac:dyDescent="0.3">
      <c r="A1480" s="3">
        <v>2</v>
      </c>
      <c r="B1480" s="148"/>
      <c r="C1480" s="4" t="s">
        <v>1516</v>
      </c>
      <c r="D1480" s="5">
        <v>44932</v>
      </c>
      <c r="E1480" s="13" t="s">
        <v>119</v>
      </c>
      <c r="F1480" s="7">
        <v>807741</v>
      </c>
      <c r="G1480" s="6" t="s">
        <v>1366</v>
      </c>
      <c r="H1480" s="7">
        <v>84813</v>
      </c>
      <c r="I1480" s="143"/>
      <c r="J1480" s="144"/>
      <c r="K1480" s="145"/>
      <c r="L1480" t="str">
        <f t="shared" si="88"/>
        <v>00754</v>
      </c>
      <c r="M1480">
        <f t="shared" si="89"/>
        <v>754</v>
      </c>
      <c r="N1480" s="37">
        <f t="shared" si="86"/>
        <v>807741</v>
      </c>
    </row>
    <row r="1481" spans="1:14" x14ac:dyDescent="0.3">
      <c r="A1481" s="3">
        <v>2</v>
      </c>
      <c r="B1481" s="148"/>
      <c r="C1481" s="4" t="s">
        <v>1517</v>
      </c>
      <c r="D1481" s="5">
        <v>44932</v>
      </c>
      <c r="E1481" s="13" t="s">
        <v>115</v>
      </c>
      <c r="F1481" s="7">
        <v>807741</v>
      </c>
      <c r="G1481" s="6" t="s">
        <v>1366</v>
      </c>
      <c r="H1481" s="7">
        <v>84813</v>
      </c>
      <c r="I1481" s="143"/>
      <c r="J1481" s="144"/>
      <c r="K1481" s="145"/>
      <c r="L1481" t="str">
        <f t="shared" si="88"/>
        <v>00794</v>
      </c>
      <c r="M1481">
        <f t="shared" si="89"/>
        <v>794</v>
      </c>
      <c r="N1481" s="37">
        <f t="shared" si="86"/>
        <v>807741</v>
      </c>
    </row>
    <row r="1482" spans="1:14" x14ac:dyDescent="0.3">
      <c r="A1482" s="3">
        <v>2</v>
      </c>
      <c r="B1482" s="148"/>
      <c r="C1482" s="4" t="s">
        <v>1518</v>
      </c>
      <c r="D1482" s="5">
        <v>44936</v>
      </c>
      <c r="E1482" s="13" t="s">
        <v>502</v>
      </c>
      <c r="F1482" s="7">
        <v>1553746</v>
      </c>
      <c r="G1482" s="6" t="s">
        <v>1366</v>
      </c>
      <c r="H1482" s="7">
        <v>163143</v>
      </c>
      <c r="I1482" s="143"/>
      <c r="J1482" s="144"/>
      <c r="K1482" s="145"/>
      <c r="L1482" t="str">
        <f t="shared" si="88"/>
        <v>01003</v>
      </c>
      <c r="M1482">
        <f t="shared" si="89"/>
        <v>1003</v>
      </c>
      <c r="N1482" s="37">
        <f t="shared" si="86"/>
        <v>1553746</v>
      </c>
    </row>
    <row r="1483" spans="1:14" x14ac:dyDescent="0.3">
      <c r="A1483" s="3">
        <v>2</v>
      </c>
      <c r="B1483" s="148"/>
      <c r="C1483" s="4" t="s">
        <v>1519</v>
      </c>
      <c r="D1483" s="5">
        <v>44935</v>
      </c>
      <c r="E1483" s="13" t="s">
        <v>115</v>
      </c>
      <c r="F1483" s="7">
        <v>1675154</v>
      </c>
      <c r="G1483" s="6" t="s">
        <v>1366</v>
      </c>
      <c r="H1483" s="7">
        <v>175891</v>
      </c>
      <c r="I1483" s="143"/>
      <c r="J1483" s="144"/>
      <c r="K1483" s="145"/>
      <c r="L1483" t="str">
        <f t="shared" si="88"/>
        <v>00888</v>
      </c>
      <c r="M1483">
        <f t="shared" si="89"/>
        <v>888</v>
      </c>
      <c r="N1483" s="37">
        <f t="shared" si="86"/>
        <v>1675154</v>
      </c>
    </row>
    <row r="1484" spans="1:14" x14ac:dyDescent="0.3">
      <c r="A1484" s="3">
        <v>2</v>
      </c>
      <c r="B1484" s="148"/>
      <c r="C1484" s="4" t="s">
        <v>1520</v>
      </c>
      <c r="D1484" s="5">
        <v>44932</v>
      </c>
      <c r="E1484" s="13" t="s">
        <v>236</v>
      </c>
      <c r="F1484" s="7">
        <v>807741</v>
      </c>
      <c r="G1484" s="6" t="s">
        <v>1366</v>
      </c>
      <c r="H1484" s="7">
        <v>84813</v>
      </c>
      <c r="I1484" s="143"/>
      <c r="J1484" s="144"/>
      <c r="K1484" s="145"/>
      <c r="L1484" t="str">
        <f t="shared" si="88"/>
        <v>00693</v>
      </c>
      <c r="M1484">
        <f t="shared" si="89"/>
        <v>693</v>
      </c>
      <c r="N1484" s="37">
        <f t="shared" si="86"/>
        <v>807741</v>
      </c>
    </row>
    <row r="1485" spans="1:14" x14ac:dyDescent="0.3">
      <c r="A1485" s="3">
        <v>2</v>
      </c>
      <c r="B1485" s="148"/>
      <c r="C1485" s="4" t="s">
        <v>1521</v>
      </c>
      <c r="D1485" s="5">
        <v>44932</v>
      </c>
      <c r="E1485" s="13" t="s">
        <v>119</v>
      </c>
      <c r="F1485" s="7">
        <v>807741</v>
      </c>
      <c r="G1485" s="6" t="s">
        <v>1366</v>
      </c>
      <c r="H1485" s="7">
        <v>84813</v>
      </c>
      <c r="I1485" s="143"/>
      <c r="J1485" s="144"/>
      <c r="K1485" s="145"/>
      <c r="L1485" t="str">
        <f t="shared" si="88"/>
        <v>00561</v>
      </c>
      <c r="M1485">
        <f t="shared" si="89"/>
        <v>561</v>
      </c>
      <c r="N1485" s="37">
        <f t="shared" si="86"/>
        <v>807741</v>
      </c>
    </row>
    <row r="1486" spans="1:14" x14ac:dyDescent="0.3">
      <c r="A1486" s="3">
        <v>2</v>
      </c>
      <c r="B1486" s="148"/>
      <c r="C1486" s="4" t="s">
        <v>1522</v>
      </c>
      <c r="D1486" s="5">
        <v>44938</v>
      </c>
      <c r="E1486" s="13" t="s">
        <v>119</v>
      </c>
      <c r="F1486" s="7">
        <v>1180743</v>
      </c>
      <c r="G1486" s="6" t="s">
        <v>1366</v>
      </c>
      <c r="H1486" s="7">
        <v>123978</v>
      </c>
      <c r="I1486" s="143"/>
      <c r="J1486" s="144"/>
      <c r="K1486" s="145"/>
      <c r="L1486" t="str">
        <f t="shared" si="88"/>
        <v>01389</v>
      </c>
      <c r="M1486">
        <f t="shared" si="89"/>
        <v>1389</v>
      </c>
      <c r="N1486" s="37">
        <f t="shared" si="86"/>
        <v>1180743</v>
      </c>
    </row>
    <row r="1487" spans="1:14" x14ac:dyDescent="0.3">
      <c r="A1487" s="3">
        <v>2</v>
      </c>
      <c r="B1487" s="148"/>
      <c r="C1487" s="4" t="s">
        <v>1523</v>
      </c>
      <c r="D1487" s="5">
        <v>44932</v>
      </c>
      <c r="E1487" s="13" t="s">
        <v>236</v>
      </c>
      <c r="F1487" s="7">
        <v>1809485</v>
      </c>
      <c r="G1487" s="6" t="s">
        <v>1366</v>
      </c>
      <c r="H1487" s="7">
        <v>189996</v>
      </c>
      <c r="I1487" s="143"/>
      <c r="J1487" s="144"/>
      <c r="K1487" s="145"/>
      <c r="L1487" t="str">
        <f t="shared" si="88"/>
        <v>00677</v>
      </c>
      <c r="M1487">
        <f t="shared" si="89"/>
        <v>677</v>
      </c>
      <c r="N1487" s="37">
        <f t="shared" si="86"/>
        <v>1809485</v>
      </c>
    </row>
    <row r="1488" spans="1:14" x14ac:dyDescent="0.3">
      <c r="A1488" s="3">
        <v>2</v>
      </c>
      <c r="B1488" s="148"/>
      <c r="C1488" s="4" t="s">
        <v>1524</v>
      </c>
      <c r="D1488" s="5">
        <v>44932</v>
      </c>
      <c r="E1488" s="13" t="s">
        <v>180</v>
      </c>
      <c r="F1488" s="7">
        <v>807741</v>
      </c>
      <c r="G1488" s="6" t="s">
        <v>1366</v>
      </c>
      <c r="H1488" s="7">
        <v>84813</v>
      </c>
      <c r="I1488" s="143"/>
      <c r="J1488" s="144"/>
      <c r="K1488" s="145"/>
      <c r="L1488" t="str">
        <f t="shared" si="88"/>
        <v>00620</v>
      </c>
      <c r="M1488">
        <f t="shared" si="89"/>
        <v>620</v>
      </c>
      <c r="N1488" s="37">
        <f t="shared" si="86"/>
        <v>807741</v>
      </c>
    </row>
    <row r="1489" spans="1:14" x14ac:dyDescent="0.3">
      <c r="A1489" s="3">
        <v>2</v>
      </c>
      <c r="B1489" s="148"/>
      <c r="C1489" s="4" t="s">
        <v>1525</v>
      </c>
      <c r="D1489" s="5">
        <v>44932</v>
      </c>
      <c r="E1489" s="13" t="s">
        <v>180</v>
      </c>
      <c r="F1489" s="7">
        <v>807741</v>
      </c>
      <c r="G1489" s="6" t="s">
        <v>1366</v>
      </c>
      <c r="H1489" s="7">
        <v>84813</v>
      </c>
      <c r="I1489" s="143"/>
      <c r="J1489" s="144"/>
      <c r="K1489" s="145"/>
      <c r="L1489" t="str">
        <f t="shared" si="88"/>
        <v>00800</v>
      </c>
      <c r="M1489">
        <f t="shared" si="89"/>
        <v>800</v>
      </c>
      <c r="N1489" s="37">
        <f t="shared" si="86"/>
        <v>807741</v>
      </c>
    </row>
    <row r="1490" spans="1:14" x14ac:dyDescent="0.3">
      <c r="A1490" s="3">
        <v>2</v>
      </c>
      <c r="B1490" s="148"/>
      <c r="C1490" s="4" t="s">
        <v>1526</v>
      </c>
      <c r="D1490" s="5">
        <v>44931</v>
      </c>
      <c r="E1490" s="13" t="s">
        <v>115</v>
      </c>
      <c r="F1490" s="7">
        <v>807741</v>
      </c>
      <c r="G1490" s="6" t="s">
        <v>1366</v>
      </c>
      <c r="H1490" s="7">
        <v>84813</v>
      </c>
      <c r="I1490" s="143"/>
      <c r="J1490" s="144"/>
      <c r="K1490" s="145"/>
      <c r="L1490" t="str">
        <f t="shared" si="88"/>
        <v>00517</v>
      </c>
      <c r="M1490">
        <f t="shared" si="89"/>
        <v>517</v>
      </c>
      <c r="N1490" s="37">
        <f t="shared" si="86"/>
        <v>807741</v>
      </c>
    </row>
    <row r="1491" spans="1:14" x14ac:dyDescent="0.3">
      <c r="A1491" s="3">
        <v>2</v>
      </c>
      <c r="B1491" s="148"/>
      <c r="C1491" s="4" t="s">
        <v>1527</v>
      </c>
      <c r="D1491" s="5">
        <v>44930</v>
      </c>
      <c r="E1491" s="13" t="s">
        <v>236</v>
      </c>
      <c r="F1491" s="7">
        <v>1551197</v>
      </c>
      <c r="G1491" s="6" t="s">
        <v>1366</v>
      </c>
      <c r="H1491" s="7">
        <v>162876</v>
      </c>
      <c r="I1491" s="143"/>
      <c r="J1491" s="144"/>
      <c r="K1491" s="145"/>
      <c r="L1491" t="str">
        <f t="shared" si="88"/>
        <v>00286</v>
      </c>
      <c r="M1491">
        <f t="shared" si="89"/>
        <v>286</v>
      </c>
      <c r="N1491" s="37">
        <f t="shared" si="86"/>
        <v>1551197</v>
      </c>
    </row>
    <row r="1492" spans="1:14" x14ac:dyDescent="0.3">
      <c r="A1492" s="3">
        <v>2</v>
      </c>
      <c r="B1492" s="148"/>
      <c r="C1492" s="4" t="s">
        <v>1528</v>
      </c>
      <c r="D1492" s="5">
        <v>44932</v>
      </c>
      <c r="E1492" s="13" t="s">
        <v>115</v>
      </c>
      <c r="F1492" s="7">
        <v>807741</v>
      </c>
      <c r="G1492" s="6" t="s">
        <v>1366</v>
      </c>
      <c r="H1492" s="7">
        <v>84813</v>
      </c>
      <c r="I1492" s="143"/>
      <c r="J1492" s="144"/>
      <c r="K1492" s="145"/>
      <c r="L1492" t="str">
        <f t="shared" si="88"/>
        <v>00652</v>
      </c>
      <c r="M1492">
        <f t="shared" si="89"/>
        <v>652</v>
      </c>
      <c r="N1492" s="37">
        <f t="shared" si="86"/>
        <v>807741</v>
      </c>
    </row>
    <row r="1493" spans="1:14" x14ac:dyDescent="0.3">
      <c r="A1493" s="3">
        <v>2</v>
      </c>
      <c r="B1493" s="148"/>
      <c r="C1493" s="4" t="s">
        <v>1529</v>
      </c>
      <c r="D1493" s="5">
        <v>44932</v>
      </c>
      <c r="E1493" s="13" t="s">
        <v>119</v>
      </c>
      <c r="F1493" s="7">
        <v>2300184</v>
      </c>
      <c r="G1493" s="6" t="s">
        <v>1366</v>
      </c>
      <c r="H1493" s="7">
        <v>241519</v>
      </c>
      <c r="I1493" s="143"/>
      <c r="J1493" s="144"/>
      <c r="K1493" s="145"/>
      <c r="L1493" t="str">
        <f t="shared" si="88"/>
        <v>00546</v>
      </c>
      <c r="M1493">
        <f t="shared" si="89"/>
        <v>546</v>
      </c>
      <c r="N1493" s="37">
        <f t="shared" si="86"/>
        <v>2300184</v>
      </c>
    </row>
    <row r="1494" spans="1:14" x14ac:dyDescent="0.3">
      <c r="A1494" s="3">
        <v>2</v>
      </c>
      <c r="B1494" s="148"/>
      <c r="C1494" s="4" t="s">
        <v>1530</v>
      </c>
      <c r="D1494" s="5">
        <v>44932</v>
      </c>
      <c r="E1494" s="13" t="s">
        <v>119</v>
      </c>
      <c r="F1494" s="7">
        <v>807741</v>
      </c>
      <c r="G1494" s="6" t="s">
        <v>1366</v>
      </c>
      <c r="H1494" s="7">
        <v>84813</v>
      </c>
      <c r="I1494" s="143"/>
      <c r="J1494" s="144"/>
      <c r="K1494" s="145"/>
      <c r="L1494" t="str">
        <f t="shared" si="88"/>
        <v>00602</v>
      </c>
      <c r="M1494">
        <f t="shared" si="89"/>
        <v>602</v>
      </c>
      <c r="N1494" s="37">
        <f t="shared" si="86"/>
        <v>807741</v>
      </c>
    </row>
    <row r="1495" spans="1:14" x14ac:dyDescent="0.3">
      <c r="A1495" s="3">
        <v>2</v>
      </c>
      <c r="B1495" s="148"/>
      <c r="C1495" s="4" t="s">
        <v>1531</v>
      </c>
      <c r="D1495" s="5">
        <v>44932</v>
      </c>
      <c r="E1495" s="13" t="s">
        <v>119</v>
      </c>
      <c r="F1495" s="7">
        <v>807741</v>
      </c>
      <c r="G1495" s="6" t="s">
        <v>1366</v>
      </c>
      <c r="H1495" s="7">
        <v>84813</v>
      </c>
      <c r="I1495" s="143"/>
      <c r="J1495" s="144"/>
      <c r="K1495" s="145"/>
      <c r="L1495" t="str">
        <f t="shared" si="88"/>
        <v>00680</v>
      </c>
      <c r="M1495">
        <f t="shared" si="89"/>
        <v>680</v>
      </c>
      <c r="N1495" s="37">
        <f t="shared" si="86"/>
        <v>807741</v>
      </c>
    </row>
    <row r="1496" spans="1:14" x14ac:dyDescent="0.3">
      <c r="A1496" s="3">
        <v>2</v>
      </c>
      <c r="B1496" s="148"/>
      <c r="C1496" s="4" t="s">
        <v>1532</v>
      </c>
      <c r="D1496" s="5">
        <v>44930</v>
      </c>
      <c r="E1496" s="13" t="s">
        <v>115</v>
      </c>
      <c r="F1496" s="7">
        <v>1402105</v>
      </c>
      <c r="G1496" s="6" t="s">
        <v>1366</v>
      </c>
      <c r="H1496" s="7">
        <v>147221</v>
      </c>
      <c r="I1496" s="143"/>
      <c r="J1496" s="144"/>
      <c r="K1496" s="145"/>
      <c r="L1496" t="str">
        <f t="shared" si="88"/>
        <v>00252</v>
      </c>
      <c r="M1496">
        <f t="shared" si="89"/>
        <v>252</v>
      </c>
      <c r="N1496" s="37">
        <f t="shared" si="86"/>
        <v>1402105</v>
      </c>
    </row>
    <row r="1497" spans="1:14" x14ac:dyDescent="0.3">
      <c r="A1497" s="3">
        <v>2</v>
      </c>
      <c r="B1497" s="148"/>
      <c r="C1497" s="4" t="s">
        <v>1533</v>
      </c>
      <c r="D1497" s="5">
        <v>44931</v>
      </c>
      <c r="E1497" s="13" t="s">
        <v>115</v>
      </c>
      <c r="F1497" s="7">
        <v>807741</v>
      </c>
      <c r="G1497" s="6" t="s">
        <v>1366</v>
      </c>
      <c r="H1497" s="7">
        <v>84813</v>
      </c>
      <c r="I1497" s="143"/>
      <c r="J1497" s="144"/>
      <c r="K1497" s="145"/>
      <c r="L1497" t="str">
        <f t="shared" si="88"/>
        <v>00478</v>
      </c>
      <c r="M1497">
        <f t="shared" si="89"/>
        <v>478</v>
      </c>
      <c r="N1497" s="37">
        <f t="shared" si="86"/>
        <v>807741</v>
      </c>
    </row>
    <row r="1498" spans="1:14" x14ac:dyDescent="0.3">
      <c r="A1498" s="3">
        <v>2</v>
      </c>
      <c r="B1498" s="148"/>
      <c r="C1498" s="4" t="s">
        <v>1534</v>
      </c>
      <c r="D1498" s="5">
        <v>44932</v>
      </c>
      <c r="E1498" s="13" t="s">
        <v>180</v>
      </c>
      <c r="F1498" s="7">
        <v>807741</v>
      </c>
      <c r="G1498" s="6" t="s">
        <v>1366</v>
      </c>
      <c r="H1498" s="7">
        <v>84813</v>
      </c>
      <c r="I1498" s="143"/>
      <c r="J1498" s="144"/>
      <c r="K1498" s="145"/>
      <c r="L1498" t="str">
        <f t="shared" si="88"/>
        <v>00616</v>
      </c>
      <c r="M1498">
        <f t="shared" si="89"/>
        <v>616</v>
      </c>
      <c r="N1498" s="37">
        <f t="shared" si="86"/>
        <v>807741</v>
      </c>
    </row>
    <row r="1499" spans="1:14" x14ac:dyDescent="0.3">
      <c r="A1499" s="3">
        <v>2</v>
      </c>
      <c r="B1499" s="148"/>
      <c r="C1499" s="4" t="s">
        <v>1535</v>
      </c>
      <c r="D1499" s="5">
        <v>44932</v>
      </c>
      <c r="E1499" s="13" t="s">
        <v>180</v>
      </c>
      <c r="F1499" s="7">
        <v>807741</v>
      </c>
      <c r="G1499" s="6" t="s">
        <v>1366</v>
      </c>
      <c r="H1499" s="7">
        <v>84813</v>
      </c>
      <c r="I1499" s="143"/>
      <c r="J1499" s="144"/>
      <c r="K1499" s="145"/>
      <c r="L1499" t="str">
        <f t="shared" si="88"/>
        <v>00796</v>
      </c>
      <c r="M1499">
        <f t="shared" si="89"/>
        <v>796</v>
      </c>
      <c r="N1499" s="37">
        <f t="shared" si="86"/>
        <v>807741</v>
      </c>
    </row>
    <row r="1500" spans="1:14" x14ac:dyDescent="0.3">
      <c r="A1500" s="3">
        <v>2</v>
      </c>
      <c r="B1500" s="148"/>
      <c r="C1500" s="4" t="s">
        <v>1536</v>
      </c>
      <c r="D1500" s="5">
        <v>44935</v>
      </c>
      <c r="E1500" s="13" t="s">
        <v>180</v>
      </c>
      <c r="F1500" s="7">
        <v>373280</v>
      </c>
      <c r="G1500" s="6" t="s">
        <v>1366</v>
      </c>
      <c r="H1500" s="7">
        <v>39194</v>
      </c>
      <c r="I1500" s="143"/>
      <c r="J1500" s="144"/>
      <c r="K1500" s="145"/>
      <c r="L1500" t="str">
        <f t="shared" si="88"/>
        <v>00896</v>
      </c>
      <c r="M1500">
        <f t="shared" si="89"/>
        <v>896</v>
      </c>
      <c r="N1500" s="37">
        <f t="shared" si="86"/>
        <v>373280</v>
      </c>
    </row>
    <row r="1501" spans="1:14" x14ac:dyDescent="0.3">
      <c r="A1501" s="3">
        <v>2</v>
      </c>
      <c r="B1501" s="148"/>
      <c r="C1501" s="4" t="s">
        <v>1537</v>
      </c>
      <c r="D1501" s="5">
        <v>44931</v>
      </c>
      <c r="E1501" s="13" t="s">
        <v>502</v>
      </c>
      <c r="F1501" s="7">
        <v>807741</v>
      </c>
      <c r="G1501" s="6" t="s">
        <v>1366</v>
      </c>
      <c r="H1501" s="7">
        <v>84813</v>
      </c>
      <c r="I1501" s="143"/>
      <c r="J1501" s="144"/>
      <c r="K1501" s="145"/>
      <c r="L1501" t="str">
        <f t="shared" ref="L1501:L1503" si="90">+RIGHT(C1501,3)</f>
        <v>431</v>
      </c>
      <c r="M1501">
        <f t="shared" si="89"/>
        <v>431</v>
      </c>
      <c r="N1501" s="37">
        <f t="shared" si="86"/>
        <v>807741</v>
      </c>
    </row>
    <row r="1502" spans="1:14" x14ac:dyDescent="0.3">
      <c r="A1502" s="3">
        <v>2</v>
      </c>
      <c r="B1502" s="148"/>
      <c r="C1502" s="4" t="s">
        <v>1538</v>
      </c>
      <c r="D1502" s="5">
        <v>44932</v>
      </c>
      <c r="E1502" s="13" t="s">
        <v>502</v>
      </c>
      <c r="F1502" s="7">
        <v>807741</v>
      </c>
      <c r="G1502" s="6" t="s">
        <v>1366</v>
      </c>
      <c r="H1502" s="7">
        <v>84813</v>
      </c>
      <c r="I1502" s="143"/>
      <c r="J1502" s="144"/>
      <c r="K1502" s="145"/>
      <c r="L1502" t="str">
        <f t="shared" si="90"/>
        <v>631</v>
      </c>
      <c r="M1502">
        <f t="shared" si="89"/>
        <v>631</v>
      </c>
      <c r="N1502" s="37">
        <f t="shared" si="86"/>
        <v>807741</v>
      </c>
    </row>
    <row r="1503" spans="1:14" x14ac:dyDescent="0.3">
      <c r="A1503" s="3">
        <v>2</v>
      </c>
      <c r="B1503" s="148"/>
      <c r="C1503" s="4" t="s">
        <v>1539</v>
      </c>
      <c r="D1503" s="5">
        <v>44932</v>
      </c>
      <c r="E1503" s="13" t="s">
        <v>502</v>
      </c>
      <c r="F1503" s="7">
        <v>807741</v>
      </c>
      <c r="G1503" s="6" t="s">
        <v>1366</v>
      </c>
      <c r="H1503" s="7">
        <v>84813</v>
      </c>
      <c r="I1503" s="143"/>
      <c r="J1503" s="144"/>
      <c r="K1503" s="145"/>
      <c r="L1503" t="str">
        <f t="shared" si="90"/>
        <v>709</v>
      </c>
      <c r="M1503">
        <f t="shared" si="89"/>
        <v>709</v>
      </c>
      <c r="N1503" s="37">
        <f t="shared" si="86"/>
        <v>807741</v>
      </c>
    </row>
    <row r="1504" spans="1:14" x14ac:dyDescent="0.3">
      <c r="A1504" s="3">
        <v>2</v>
      </c>
      <c r="B1504" s="148"/>
      <c r="C1504" s="4" t="s">
        <v>1540</v>
      </c>
      <c r="D1504" s="5">
        <v>44932</v>
      </c>
      <c r="E1504" s="13" t="s">
        <v>236</v>
      </c>
      <c r="F1504" s="7">
        <v>500872</v>
      </c>
      <c r="G1504" s="6" t="s">
        <v>1366</v>
      </c>
      <c r="H1504" s="7">
        <v>52592</v>
      </c>
      <c r="I1504" s="143"/>
      <c r="J1504" s="144"/>
      <c r="K1504" s="145"/>
      <c r="L1504" t="str">
        <f t="shared" si="88"/>
        <v>00670</v>
      </c>
      <c r="M1504">
        <f t="shared" si="89"/>
        <v>670</v>
      </c>
      <c r="N1504" s="37">
        <f t="shared" si="86"/>
        <v>500872</v>
      </c>
    </row>
    <row r="1505" spans="1:14" x14ac:dyDescent="0.3">
      <c r="A1505" s="3">
        <v>2</v>
      </c>
      <c r="B1505" s="148"/>
      <c r="C1505" s="4" t="s">
        <v>1541</v>
      </c>
      <c r="D1505" s="5">
        <v>44932</v>
      </c>
      <c r="E1505" s="13" t="s">
        <v>119</v>
      </c>
      <c r="F1505" s="7">
        <v>807741</v>
      </c>
      <c r="G1505" s="6" t="s">
        <v>1366</v>
      </c>
      <c r="H1505" s="7">
        <v>84813</v>
      </c>
      <c r="I1505" s="143"/>
      <c r="J1505" s="144"/>
      <c r="K1505" s="145"/>
      <c r="L1505" t="str">
        <f t="shared" si="88"/>
        <v>00529</v>
      </c>
      <c r="M1505">
        <f t="shared" si="89"/>
        <v>529</v>
      </c>
      <c r="N1505" s="37">
        <f t="shared" si="86"/>
        <v>807741</v>
      </c>
    </row>
    <row r="1506" spans="1:14" x14ac:dyDescent="0.3">
      <c r="A1506" s="3">
        <v>2</v>
      </c>
      <c r="B1506" s="148"/>
      <c r="C1506" s="4" t="s">
        <v>1542</v>
      </c>
      <c r="D1506" s="5">
        <v>44929</v>
      </c>
      <c r="E1506" s="13" t="s">
        <v>502</v>
      </c>
      <c r="F1506" s="7">
        <v>1045821</v>
      </c>
      <c r="G1506" s="6" t="s">
        <v>1366</v>
      </c>
      <c r="H1506" s="7">
        <v>109811</v>
      </c>
      <c r="I1506" s="143"/>
      <c r="J1506" s="144"/>
      <c r="K1506" s="145"/>
      <c r="L1506" t="str">
        <f>+RIGHT(C1506,3)</f>
        <v>189</v>
      </c>
      <c r="M1506">
        <f t="shared" si="89"/>
        <v>189</v>
      </c>
      <c r="N1506" s="37">
        <f t="shared" si="86"/>
        <v>1045821</v>
      </c>
    </row>
    <row r="1507" spans="1:14" x14ac:dyDescent="0.3">
      <c r="A1507" s="3">
        <v>2</v>
      </c>
      <c r="B1507" s="148"/>
      <c r="C1507" s="4" t="s">
        <v>1543</v>
      </c>
      <c r="D1507" s="5">
        <v>44939</v>
      </c>
      <c r="E1507" s="13" t="s">
        <v>119</v>
      </c>
      <c r="F1507" s="7">
        <v>276001</v>
      </c>
      <c r="G1507" s="6" t="s">
        <v>1366</v>
      </c>
      <c r="H1507" s="7">
        <v>28980</v>
      </c>
      <c r="I1507" s="143"/>
      <c r="J1507" s="144"/>
      <c r="K1507" s="145"/>
      <c r="L1507" t="str">
        <f t="shared" si="88"/>
        <v>01502</v>
      </c>
      <c r="M1507">
        <f t="shared" si="89"/>
        <v>1502</v>
      </c>
      <c r="N1507" s="37">
        <f t="shared" si="86"/>
        <v>276001</v>
      </c>
    </row>
    <row r="1508" spans="1:14" x14ac:dyDescent="0.3">
      <c r="A1508" s="3">
        <v>2</v>
      </c>
      <c r="B1508" s="148"/>
      <c r="C1508" s="4" t="s">
        <v>1544</v>
      </c>
      <c r="D1508" s="5">
        <v>44931</v>
      </c>
      <c r="E1508" s="13" t="s">
        <v>115</v>
      </c>
      <c r="F1508" s="7">
        <v>807741</v>
      </c>
      <c r="G1508" s="6" t="s">
        <v>1366</v>
      </c>
      <c r="H1508" s="7">
        <v>84813</v>
      </c>
      <c r="I1508" s="143"/>
      <c r="J1508" s="144"/>
      <c r="K1508" s="145"/>
      <c r="L1508" t="str">
        <f t="shared" si="88"/>
        <v>00487</v>
      </c>
      <c r="M1508">
        <f t="shared" si="89"/>
        <v>487</v>
      </c>
      <c r="N1508" s="37">
        <f t="shared" si="86"/>
        <v>807741</v>
      </c>
    </row>
    <row r="1509" spans="1:14" x14ac:dyDescent="0.3">
      <c r="A1509" s="3">
        <v>2</v>
      </c>
      <c r="B1509" s="148"/>
      <c r="C1509" s="4" t="s">
        <v>1545</v>
      </c>
      <c r="D1509" s="5">
        <v>44932</v>
      </c>
      <c r="E1509" s="13" t="s">
        <v>180</v>
      </c>
      <c r="F1509" s="7">
        <v>1493436</v>
      </c>
      <c r="G1509" s="6" t="s">
        <v>1366</v>
      </c>
      <c r="H1509" s="7">
        <v>156811</v>
      </c>
      <c r="I1509" s="143"/>
      <c r="J1509" s="144"/>
      <c r="K1509" s="145"/>
      <c r="L1509" t="str">
        <f t="shared" si="88"/>
        <v>00776</v>
      </c>
      <c r="M1509">
        <f t="shared" si="89"/>
        <v>776</v>
      </c>
      <c r="N1509" s="37">
        <f t="shared" si="86"/>
        <v>1493436</v>
      </c>
    </row>
    <row r="1510" spans="1:14" x14ac:dyDescent="0.3">
      <c r="A1510" s="3">
        <v>2</v>
      </c>
      <c r="B1510" s="148"/>
      <c r="C1510" s="4" t="s">
        <v>1546</v>
      </c>
      <c r="D1510" s="5">
        <v>44932</v>
      </c>
      <c r="E1510" s="13" t="s">
        <v>180</v>
      </c>
      <c r="F1510" s="7">
        <v>1308613</v>
      </c>
      <c r="G1510" s="6" t="s">
        <v>1366</v>
      </c>
      <c r="H1510" s="7">
        <v>137404</v>
      </c>
      <c r="I1510" s="143"/>
      <c r="J1510" s="144"/>
      <c r="K1510" s="145"/>
      <c r="L1510" t="str">
        <f t="shared" si="88"/>
        <v>00784</v>
      </c>
      <c r="M1510">
        <f t="shared" si="89"/>
        <v>784</v>
      </c>
      <c r="N1510" s="37">
        <f t="shared" si="86"/>
        <v>1308613</v>
      </c>
    </row>
    <row r="1511" spans="1:14" x14ac:dyDescent="0.3">
      <c r="A1511" s="3">
        <v>2</v>
      </c>
      <c r="B1511" s="148"/>
      <c r="C1511" s="4" t="s">
        <v>1547</v>
      </c>
      <c r="D1511" s="5">
        <v>44945</v>
      </c>
      <c r="E1511" s="13" t="s">
        <v>236</v>
      </c>
      <c r="F1511" s="7">
        <v>500872</v>
      </c>
      <c r="G1511" s="6" t="s">
        <v>1366</v>
      </c>
      <c r="H1511" s="7">
        <v>52592</v>
      </c>
      <c r="I1511" s="143"/>
      <c r="J1511" s="144"/>
      <c r="K1511" s="145"/>
      <c r="L1511" t="str">
        <f t="shared" si="88"/>
        <v>01795</v>
      </c>
      <c r="M1511">
        <f t="shared" si="89"/>
        <v>1795</v>
      </c>
      <c r="N1511" s="37">
        <f t="shared" si="86"/>
        <v>500872</v>
      </c>
    </row>
    <row r="1512" spans="1:14" x14ac:dyDescent="0.3">
      <c r="A1512" s="3">
        <v>2</v>
      </c>
      <c r="B1512" s="148"/>
      <c r="C1512" s="4" t="s">
        <v>1548</v>
      </c>
      <c r="D1512" s="5">
        <v>44932</v>
      </c>
      <c r="E1512" s="13" t="s">
        <v>66</v>
      </c>
      <c r="F1512" s="7">
        <v>1308613</v>
      </c>
      <c r="G1512" s="6" t="s">
        <v>1366</v>
      </c>
      <c r="H1512" s="7">
        <v>137404</v>
      </c>
      <c r="I1512" s="143"/>
      <c r="J1512" s="144"/>
      <c r="K1512" s="145"/>
      <c r="L1512" t="str">
        <f t="shared" si="88"/>
        <v>00742</v>
      </c>
      <c r="M1512">
        <f t="shared" si="89"/>
        <v>742</v>
      </c>
      <c r="N1512" s="37">
        <f t="shared" si="86"/>
        <v>1308613</v>
      </c>
    </row>
    <row r="1513" spans="1:14" x14ac:dyDescent="0.3">
      <c r="A1513" s="3">
        <v>2</v>
      </c>
      <c r="B1513" s="148"/>
      <c r="C1513" s="4" t="s">
        <v>1549</v>
      </c>
      <c r="D1513" s="5">
        <v>44932</v>
      </c>
      <c r="E1513" s="13" t="s">
        <v>236</v>
      </c>
      <c r="F1513" s="7">
        <v>1308613</v>
      </c>
      <c r="G1513" s="6" t="s">
        <v>1366</v>
      </c>
      <c r="H1513" s="7">
        <v>137404</v>
      </c>
      <c r="I1513" s="143"/>
      <c r="J1513" s="144"/>
      <c r="K1513" s="145"/>
      <c r="L1513" t="str">
        <f t="shared" si="88"/>
        <v>00591</v>
      </c>
      <c r="M1513">
        <f t="shared" si="89"/>
        <v>591</v>
      </c>
      <c r="N1513" s="37">
        <f t="shared" si="86"/>
        <v>1308613</v>
      </c>
    </row>
    <row r="1514" spans="1:14" x14ac:dyDescent="0.3">
      <c r="A1514" s="3">
        <v>2</v>
      </c>
      <c r="B1514" s="148"/>
      <c r="C1514" s="4" t="s">
        <v>1550</v>
      </c>
      <c r="D1514" s="5">
        <v>44931</v>
      </c>
      <c r="E1514" s="13" t="s">
        <v>66</v>
      </c>
      <c r="F1514" s="7">
        <v>807741</v>
      </c>
      <c r="G1514" s="6" t="s">
        <v>1366</v>
      </c>
      <c r="H1514" s="7">
        <v>84813</v>
      </c>
      <c r="I1514" s="143"/>
      <c r="J1514" s="144"/>
      <c r="K1514" s="145"/>
      <c r="L1514" t="str">
        <f t="shared" si="88"/>
        <v>00510</v>
      </c>
      <c r="M1514">
        <f t="shared" si="89"/>
        <v>510</v>
      </c>
      <c r="N1514" s="37">
        <f t="shared" si="86"/>
        <v>807741</v>
      </c>
    </row>
    <row r="1515" spans="1:14" x14ac:dyDescent="0.3">
      <c r="A1515" s="3">
        <v>2</v>
      </c>
      <c r="B1515" s="148"/>
      <c r="C1515" s="4" t="s">
        <v>1551</v>
      </c>
      <c r="D1515" s="5">
        <v>44945</v>
      </c>
      <c r="E1515" s="13" t="s">
        <v>236</v>
      </c>
      <c r="F1515" s="7">
        <v>1001744</v>
      </c>
      <c r="G1515" s="6" t="s">
        <v>1366</v>
      </c>
      <c r="H1515" s="7">
        <v>105183</v>
      </c>
      <c r="I1515" s="143"/>
      <c r="J1515" s="144"/>
      <c r="K1515" s="145"/>
      <c r="L1515" t="str">
        <f t="shared" si="88"/>
        <v>01818</v>
      </c>
      <c r="M1515">
        <f t="shared" si="89"/>
        <v>1818</v>
      </c>
      <c r="N1515" s="37">
        <f t="shared" si="86"/>
        <v>1001744</v>
      </c>
    </row>
    <row r="1516" spans="1:14" x14ac:dyDescent="0.3">
      <c r="A1516" s="3">
        <v>2</v>
      </c>
      <c r="B1516" s="148"/>
      <c r="C1516" s="4" t="s">
        <v>1552</v>
      </c>
      <c r="D1516" s="5">
        <v>44935</v>
      </c>
      <c r="E1516" s="13" t="s">
        <v>236</v>
      </c>
      <c r="F1516" s="7">
        <v>1308613</v>
      </c>
      <c r="G1516" s="6" t="s">
        <v>1366</v>
      </c>
      <c r="H1516" s="7">
        <v>137404</v>
      </c>
      <c r="I1516" s="143"/>
      <c r="J1516" s="144"/>
      <c r="K1516" s="145"/>
      <c r="L1516" t="str">
        <f t="shared" si="88"/>
        <v>00885</v>
      </c>
      <c r="M1516">
        <f t="shared" si="89"/>
        <v>885</v>
      </c>
      <c r="N1516" s="37">
        <f t="shared" si="86"/>
        <v>1308613</v>
      </c>
    </row>
    <row r="1517" spans="1:14" x14ac:dyDescent="0.3">
      <c r="A1517" s="3">
        <v>2</v>
      </c>
      <c r="B1517" s="148"/>
      <c r="C1517" s="4" t="s">
        <v>1553</v>
      </c>
      <c r="D1517" s="5">
        <v>44945</v>
      </c>
      <c r="E1517" s="13" t="s">
        <v>66</v>
      </c>
      <c r="F1517" s="7">
        <v>466124</v>
      </c>
      <c r="G1517" s="6" t="s">
        <v>1366</v>
      </c>
      <c r="H1517" s="7">
        <v>48943</v>
      </c>
      <c r="I1517" s="143"/>
      <c r="J1517" s="144"/>
      <c r="K1517" s="145"/>
      <c r="L1517" t="str">
        <f t="shared" si="88"/>
        <v>01794</v>
      </c>
      <c r="M1517">
        <f t="shared" si="89"/>
        <v>1794</v>
      </c>
      <c r="N1517" s="37">
        <f t="shared" si="86"/>
        <v>466124</v>
      </c>
    </row>
    <row r="1518" spans="1:14" x14ac:dyDescent="0.3">
      <c r="A1518" s="3">
        <v>2</v>
      </c>
      <c r="B1518" s="148"/>
      <c r="C1518" s="4" t="s">
        <v>1554</v>
      </c>
      <c r="D1518" s="5">
        <v>44931</v>
      </c>
      <c r="E1518" s="13" t="s">
        <v>502</v>
      </c>
      <c r="F1518" s="7">
        <v>807741</v>
      </c>
      <c r="G1518" s="6" t="s">
        <v>1366</v>
      </c>
      <c r="H1518" s="7">
        <v>84813</v>
      </c>
      <c r="I1518" s="143"/>
      <c r="J1518" s="144"/>
      <c r="K1518" s="145"/>
      <c r="L1518" t="str">
        <f t="shared" si="88"/>
        <v>00434</v>
      </c>
      <c r="M1518">
        <f t="shared" si="89"/>
        <v>434</v>
      </c>
      <c r="N1518" s="37">
        <f t="shared" si="86"/>
        <v>807741</v>
      </c>
    </row>
    <row r="1519" spans="1:14" x14ac:dyDescent="0.3">
      <c r="A1519" s="3">
        <v>2</v>
      </c>
      <c r="B1519" s="148"/>
      <c r="C1519" s="4" t="s">
        <v>1555</v>
      </c>
      <c r="D1519" s="5">
        <v>44935</v>
      </c>
      <c r="E1519" s="13" t="s">
        <v>502</v>
      </c>
      <c r="F1519" s="7">
        <v>801394</v>
      </c>
      <c r="G1519" s="6" t="s">
        <v>1366</v>
      </c>
      <c r="H1519" s="7">
        <v>84146</v>
      </c>
      <c r="I1519" s="143"/>
      <c r="J1519" s="144"/>
      <c r="K1519" s="145"/>
      <c r="L1519" t="str">
        <f t="shared" si="88"/>
        <v>00914</v>
      </c>
      <c r="M1519">
        <f t="shared" si="89"/>
        <v>914</v>
      </c>
      <c r="N1519" s="37">
        <f t="shared" si="86"/>
        <v>801394</v>
      </c>
    </row>
    <row r="1520" spans="1:14" x14ac:dyDescent="0.3">
      <c r="A1520" s="3">
        <v>2</v>
      </c>
      <c r="B1520" s="148"/>
      <c r="C1520" s="4" t="s">
        <v>1556</v>
      </c>
      <c r="D1520" s="5">
        <v>44939</v>
      </c>
      <c r="E1520" s="13" t="s">
        <v>236</v>
      </c>
      <c r="F1520" s="7">
        <v>1749487</v>
      </c>
      <c r="G1520" s="6" t="s">
        <v>1366</v>
      </c>
      <c r="H1520" s="7">
        <v>183696</v>
      </c>
      <c r="I1520" s="143"/>
      <c r="J1520" s="144"/>
      <c r="K1520" s="145"/>
      <c r="L1520" t="str">
        <f t="shared" si="88"/>
        <v>01464</v>
      </c>
      <c r="M1520">
        <f t="shared" si="89"/>
        <v>1464</v>
      </c>
      <c r="N1520" s="37">
        <f t="shared" si="86"/>
        <v>1749487</v>
      </c>
    </row>
    <row r="1521" spans="1:14" x14ac:dyDescent="0.3">
      <c r="A1521" s="3">
        <v>2</v>
      </c>
      <c r="B1521" s="148"/>
      <c r="C1521" s="4" t="s">
        <v>1557</v>
      </c>
      <c r="D1521" s="5">
        <v>44932</v>
      </c>
      <c r="E1521" s="13" t="s">
        <v>180</v>
      </c>
      <c r="F1521" s="7">
        <v>1308613</v>
      </c>
      <c r="G1521" s="6" t="s">
        <v>1366</v>
      </c>
      <c r="H1521" s="7">
        <v>137404</v>
      </c>
      <c r="I1521" s="143"/>
      <c r="J1521" s="144"/>
      <c r="K1521" s="145"/>
      <c r="L1521" t="str">
        <f t="shared" si="88"/>
        <v>00621</v>
      </c>
      <c r="M1521">
        <f t="shared" si="89"/>
        <v>621</v>
      </c>
      <c r="N1521" s="37">
        <f t="shared" si="86"/>
        <v>1308613</v>
      </c>
    </row>
    <row r="1522" spans="1:14" x14ac:dyDescent="0.3">
      <c r="A1522" s="3">
        <v>2</v>
      </c>
      <c r="B1522" s="148"/>
      <c r="C1522" s="4" t="s">
        <v>1558</v>
      </c>
      <c r="D1522" s="5">
        <v>44931</v>
      </c>
      <c r="E1522" s="13" t="s">
        <v>115</v>
      </c>
      <c r="F1522" s="7">
        <v>807741</v>
      </c>
      <c r="G1522" s="6" t="s">
        <v>1366</v>
      </c>
      <c r="H1522" s="7">
        <v>84813</v>
      </c>
      <c r="I1522" s="143"/>
      <c r="J1522" s="144"/>
      <c r="K1522" s="145"/>
      <c r="L1522" t="str">
        <f t="shared" si="88"/>
        <v>00515</v>
      </c>
      <c r="M1522">
        <f t="shared" si="89"/>
        <v>515</v>
      </c>
      <c r="N1522" s="37">
        <f t="shared" si="86"/>
        <v>807741</v>
      </c>
    </row>
    <row r="1523" spans="1:14" x14ac:dyDescent="0.3">
      <c r="A1523" s="3">
        <v>2</v>
      </c>
      <c r="B1523" s="148"/>
      <c r="C1523" s="4" t="s">
        <v>1559</v>
      </c>
      <c r="D1523" s="5">
        <v>44931</v>
      </c>
      <c r="E1523" s="13" t="s">
        <v>236</v>
      </c>
      <c r="F1523" s="7">
        <v>1308613</v>
      </c>
      <c r="G1523" s="6" t="s">
        <v>1366</v>
      </c>
      <c r="H1523" s="7">
        <v>137404</v>
      </c>
      <c r="I1523" s="143"/>
      <c r="J1523" s="144"/>
      <c r="K1523" s="145"/>
      <c r="L1523" t="str">
        <f t="shared" si="88"/>
        <v>00486</v>
      </c>
      <c r="M1523">
        <f t="shared" si="89"/>
        <v>486</v>
      </c>
      <c r="N1523" s="37">
        <f t="shared" si="86"/>
        <v>1308613</v>
      </c>
    </row>
    <row r="1524" spans="1:14" x14ac:dyDescent="0.3">
      <c r="A1524" s="3">
        <v>2</v>
      </c>
      <c r="B1524" s="148"/>
      <c r="C1524" s="4" t="s">
        <v>1560</v>
      </c>
      <c r="D1524" s="5">
        <v>44932</v>
      </c>
      <c r="E1524" s="13" t="s">
        <v>115</v>
      </c>
      <c r="F1524" s="7">
        <v>1308613</v>
      </c>
      <c r="G1524" s="6" t="s">
        <v>1366</v>
      </c>
      <c r="H1524" s="7">
        <v>137404</v>
      </c>
      <c r="I1524" s="143"/>
      <c r="J1524" s="144"/>
      <c r="K1524" s="145"/>
      <c r="L1524" t="str">
        <f t="shared" si="88"/>
        <v>00651</v>
      </c>
      <c r="M1524">
        <f t="shared" si="89"/>
        <v>651</v>
      </c>
      <c r="N1524" s="37">
        <f t="shared" si="86"/>
        <v>1308613</v>
      </c>
    </row>
    <row r="1525" spans="1:14" x14ac:dyDescent="0.3">
      <c r="A1525" s="3">
        <v>2</v>
      </c>
      <c r="B1525" s="148"/>
      <c r="C1525" s="4" t="s">
        <v>1561</v>
      </c>
      <c r="D1525" s="5">
        <v>44932</v>
      </c>
      <c r="E1525" s="13" t="s">
        <v>119</v>
      </c>
      <c r="F1525" s="7">
        <v>807741</v>
      </c>
      <c r="G1525" s="6" t="s">
        <v>1366</v>
      </c>
      <c r="H1525" s="7">
        <v>84813</v>
      </c>
      <c r="I1525" s="143"/>
      <c r="J1525" s="144"/>
      <c r="K1525" s="145"/>
      <c r="L1525" t="str">
        <f t="shared" si="88"/>
        <v>00673</v>
      </c>
      <c r="M1525">
        <f t="shared" si="89"/>
        <v>673</v>
      </c>
      <c r="N1525" s="37">
        <f t="shared" si="86"/>
        <v>807741</v>
      </c>
    </row>
    <row r="1526" spans="1:14" x14ac:dyDescent="0.3">
      <c r="A1526" s="3">
        <v>2</v>
      </c>
      <c r="B1526" s="148"/>
      <c r="C1526" s="4" t="s">
        <v>1562</v>
      </c>
      <c r="D1526" s="5">
        <v>44930</v>
      </c>
      <c r="E1526" s="13" t="s">
        <v>119</v>
      </c>
      <c r="F1526" s="7">
        <v>2034790</v>
      </c>
      <c r="G1526" s="6" t="s">
        <v>1366</v>
      </c>
      <c r="H1526" s="7">
        <v>213653</v>
      </c>
      <c r="I1526" s="143"/>
      <c r="J1526" s="144"/>
      <c r="K1526" s="145"/>
      <c r="L1526" t="str">
        <f t="shared" si="88"/>
        <v>00394</v>
      </c>
      <c r="M1526">
        <f t="shared" si="89"/>
        <v>394</v>
      </c>
      <c r="N1526" s="37">
        <f t="shared" si="86"/>
        <v>2034790</v>
      </c>
    </row>
    <row r="1527" spans="1:14" x14ac:dyDescent="0.3">
      <c r="A1527" s="3">
        <v>2</v>
      </c>
      <c r="B1527" s="148"/>
      <c r="C1527" s="4" t="s">
        <v>1563</v>
      </c>
      <c r="D1527" s="5">
        <v>44931</v>
      </c>
      <c r="E1527" s="13" t="s">
        <v>236</v>
      </c>
      <c r="F1527" s="7">
        <v>807741</v>
      </c>
      <c r="G1527" s="6" t="s">
        <v>1366</v>
      </c>
      <c r="H1527" s="7">
        <v>84813</v>
      </c>
      <c r="I1527" s="143"/>
      <c r="J1527" s="144"/>
      <c r="K1527" s="145"/>
      <c r="L1527" t="str">
        <f t="shared" si="88"/>
        <v>00471</v>
      </c>
      <c r="M1527">
        <f t="shared" si="89"/>
        <v>471</v>
      </c>
      <c r="N1527" s="37">
        <f t="shared" ref="N1527:N1590" si="91">+F1527</f>
        <v>807741</v>
      </c>
    </row>
    <row r="1528" spans="1:14" x14ac:dyDescent="0.3">
      <c r="A1528" s="3">
        <v>2</v>
      </c>
      <c r="B1528" s="148"/>
      <c r="C1528" s="4" t="s">
        <v>1564</v>
      </c>
      <c r="D1528" s="5">
        <v>44935</v>
      </c>
      <c r="E1528" s="13" t="s">
        <v>236</v>
      </c>
      <c r="F1528" s="7">
        <v>807741</v>
      </c>
      <c r="G1528" s="6" t="s">
        <v>1366</v>
      </c>
      <c r="H1528" s="7">
        <v>84813</v>
      </c>
      <c r="I1528" s="143"/>
      <c r="J1528" s="144"/>
      <c r="K1528" s="145"/>
      <c r="L1528" t="str">
        <f t="shared" si="88"/>
        <v>00882</v>
      </c>
      <c r="M1528">
        <f t="shared" si="89"/>
        <v>882</v>
      </c>
      <c r="N1528" s="37">
        <f t="shared" si="91"/>
        <v>807741</v>
      </c>
    </row>
    <row r="1529" spans="1:14" x14ac:dyDescent="0.3">
      <c r="A1529" s="3">
        <v>2</v>
      </c>
      <c r="B1529" s="148"/>
      <c r="C1529" s="4" t="s">
        <v>1565</v>
      </c>
      <c r="D1529" s="5">
        <v>44931</v>
      </c>
      <c r="E1529" s="13" t="s">
        <v>115</v>
      </c>
      <c r="F1529" s="7">
        <v>807741</v>
      </c>
      <c r="G1529" s="6" t="s">
        <v>1366</v>
      </c>
      <c r="H1529" s="7">
        <v>84813</v>
      </c>
      <c r="I1529" s="143"/>
      <c r="J1529" s="144"/>
      <c r="K1529" s="145"/>
      <c r="L1529" t="str">
        <f t="shared" si="88"/>
        <v>00479</v>
      </c>
      <c r="M1529">
        <f t="shared" si="89"/>
        <v>479</v>
      </c>
      <c r="N1529" s="37">
        <f t="shared" si="91"/>
        <v>807741</v>
      </c>
    </row>
    <row r="1530" spans="1:14" x14ac:dyDescent="0.3">
      <c r="A1530" s="3">
        <v>2</v>
      </c>
      <c r="B1530" s="148"/>
      <c r="C1530" s="4" t="s">
        <v>1566</v>
      </c>
      <c r="D1530" s="5">
        <v>44929</v>
      </c>
      <c r="E1530" s="13" t="s">
        <v>119</v>
      </c>
      <c r="F1530" s="7">
        <v>1328286</v>
      </c>
      <c r="G1530" s="6" t="s">
        <v>1366</v>
      </c>
      <c r="H1530" s="7">
        <v>139470</v>
      </c>
      <c r="I1530" s="143"/>
      <c r="J1530" s="144"/>
      <c r="K1530" s="145"/>
      <c r="L1530" t="str">
        <f t="shared" si="88"/>
        <v>00147</v>
      </c>
      <c r="M1530">
        <f t="shared" si="89"/>
        <v>147</v>
      </c>
      <c r="N1530" s="37">
        <f t="shared" si="91"/>
        <v>1328286</v>
      </c>
    </row>
    <row r="1531" spans="1:14" x14ac:dyDescent="0.3">
      <c r="A1531" s="3">
        <v>2</v>
      </c>
      <c r="B1531" s="148"/>
      <c r="C1531" s="4" t="s">
        <v>1567</v>
      </c>
      <c r="D1531" s="5">
        <v>44931</v>
      </c>
      <c r="E1531" s="13" t="s">
        <v>180</v>
      </c>
      <c r="F1531" s="7">
        <v>807741</v>
      </c>
      <c r="G1531" s="6" t="s">
        <v>1366</v>
      </c>
      <c r="H1531" s="7">
        <v>84813</v>
      </c>
      <c r="I1531" s="143"/>
      <c r="J1531" s="144"/>
      <c r="K1531" s="145"/>
      <c r="L1531" t="str">
        <f t="shared" si="88"/>
        <v>00427</v>
      </c>
      <c r="M1531">
        <f t="shared" si="89"/>
        <v>427</v>
      </c>
      <c r="N1531" s="37">
        <f t="shared" si="91"/>
        <v>807741</v>
      </c>
    </row>
    <row r="1532" spans="1:14" x14ac:dyDescent="0.3">
      <c r="A1532" s="3">
        <v>2</v>
      </c>
      <c r="B1532" s="148"/>
      <c r="C1532" s="4" t="s">
        <v>1568</v>
      </c>
      <c r="D1532" s="5">
        <v>44932</v>
      </c>
      <c r="E1532" s="13" t="s">
        <v>119</v>
      </c>
      <c r="F1532" s="7">
        <v>807741</v>
      </c>
      <c r="G1532" s="6" t="s">
        <v>1366</v>
      </c>
      <c r="H1532" s="7">
        <v>84813</v>
      </c>
      <c r="I1532" s="143"/>
      <c r="J1532" s="144"/>
      <c r="K1532" s="145"/>
      <c r="L1532" t="str">
        <f t="shared" si="88"/>
        <v>00746</v>
      </c>
      <c r="M1532">
        <f t="shared" si="89"/>
        <v>746</v>
      </c>
      <c r="N1532" s="37">
        <f t="shared" si="91"/>
        <v>807741</v>
      </c>
    </row>
    <row r="1533" spans="1:14" x14ac:dyDescent="0.3">
      <c r="A1533" s="3">
        <v>2</v>
      </c>
      <c r="B1533" s="148"/>
      <c r="C1533" s="4" t="s">
        <v>1569</v>
      </c>
      <c r="D1533" s="5">
        <v>44932</v>
      </c>
      <c r="E1533" s="13" t="s">
        <v>119</v>
      </c>
      <c r="F1533" s="7">
        <v>403871</v>
      </c>
      <c r="G1533" s="6" t="s">
        <v>1366</v>
      </c>
      <c r="H1533" s="7">
        <v>42406</v>
      </c>
      <c r="I1533" s="143"/>
      <c r="J1533" s="144"/>
      <c r="K1533" s="145"/>
      <c r="L1533" t="str">
        <f t="shared" si="88"/>
        <v>00751</v>
      </c>
      <c r="M1533">
        <f t="shared" si="89"/>
        <v>751</v>
      </c>
      <c r="N1533" s="37">
        <f t="shared" si="91"/>
        <v>403871</v>
      </c>
    </row>
    <row r="1534" spans="1:14" x14ac:dyDescent="0.3">
      <c r="A1534" s="3">
        <v>2</v>
      </c>
      <c r="B1534" s="148"/>
      <c r="C1534" s="4" t="s">
        <v>1570</v>
      </c>
      <c r="D1534" s="5">
        <v>44938</v>
      </c>
      <c r="E1534" s="13" t="s">
        <v>119</v>
      </c>
      <c r="F1534" s="7">
        <v>907916</v>
      </c>
      <c r="G1534" s="6" t="s">
        <v>1366</v>
      </c>
      <c r="H1534" s="7">
        <v>95331</v>
      </c>
      <c r="I1534" s="143"/>
      <c r="J1534" s="144"/>
      <c r="K1534" s="145"/>
      <c r="L1534" t="str">
        <f t="shared" si="88"/>
        <v>01366</v>
      </c>
      <c r="M1534">
        <f t="shared" si="89"/>
        <v>1366</v>
      </c>
      <c r="N1534" s="37">
        <f t="shared" si="91"/>
        <v>907916</v>
      </c>
    </row>
    <row r="1535" spans="1:14" x14ac:dyDescent="0.3">
      <c r="A1535" s="3">
        <v>2</v>
      </c>
      <c r="B1535" s="148"/>
      <c r="C1535" s="4" t="s">
        <v>1571</v>
      </c>
      <c r="D1535" s="5">
        <v>44932</v>
      </c>
      <c r="E1535" s="13" t="s">
        <v>236</v>
      </c>
      <c r="F1535" s="7">
        <v>1308613</v>
      </c>
      <c r="G1535" s="6" t="s">
        <v>1366</v>
      </c>
      <c r="H1535" s="7">
        <v>137404</v>
      </c>
      <c r="I1535" s="143"/>
      <c r="J1535" s="144"/>
      <c r="K1535" s="145"/>
      <c r="L1535" t="str">
        <f t="shared" si="88"/>
        <v>00605</v>
      </c>
      <c r="M1535">
        <f t="shared" si="89"/>
        <v>605</v>
      </c>
      <c r="N1535" s="37">
        <f t="shared" si="91"/>
        <v>1308613</v>
      </c>
    </row>
    <row r="1536" spans="1:14" x14ac:dyDescent="0.3">
      <c r="A1536" s="3">
        <v>2</v>
      </c>
      <c r="B1536" s="148"/>
      <c r="C1536" s="4" t="s">
        <v>1572</v>
      </c>
      <c r="D1536" s="5">
        <v>44936</v>
      </c>
      <c r="E1536" s="13" t="s">
        <v>502</v>
      </c>
      <c r="F1536" s="7">
        <v>300523</v>
      </c>
      <c r="G1536" s="6" t="s">
        <v>1366</v>
      </c>
      <c r="H1536" s="7">
        <v>31555</v>
      </c>
      <c r="I1536" s="143"/>
      <c r="J1536" s="144"/>
      <c r="K1536" s="145"/>
      <c r="L1536" t="str">
        <f>+RIGHT(C1536,4)</f>
        <v>1001</v>
      </c>
      <c r="M1536">
        <f t="shared" si="89"/>
        <v>1001</v>
      </c>
      <c r="N1536" s="37">
        <f t="shared" si="91"/>
        <v>300523</v>
      </c>
    </row>
    <row r="1537" spans="1:14" x14ac:dyDescent="0.3">
      <c r="A1537" s="3">
        <v>2</v>
      </c>
      <c r="B1537" s="148"/>
      <c r="C1537" s="4" t="s">
        <v>1573</v>
      </c>
      <c r="D1537" s="5">
        <v>44932</v>
      </c>
      <c r="E1537" s="13" t="s">
        <v>119</v>
      </c>
      <c r="F1537" s="7">
        <v>807741</v>
      </c>
      <c r="G1537" s="6" t="s">
        <v>1366</v>
      </c>
      <c r="H1537" s="7">
        <v>84813</v>
      </c>
      <c r="I1537" s="143"/>
      <c r="J1537" s="144"/>
      <c r="K1537" s="145"/>
      <c r="L1537" t="str">
        <f t="shared" si="88"/>
        <v>00745</v>
      </c>
      <c r="M1537">
        <f t="shared" si="89"/>
        <v>745</v>
      </c>
      <c r="N1537" s="37">
        <f t="shared" si="91"/>
        <v>807741</v>
      </c>
    </row>
    <row r="1538" spans="1:14" x14ac:dyDescent="0.3">
      <c r="A1538" s="3">
        <v>2</v>
      </c>
      <c r="B1538" s="148"/>
      <c r="C1538" s="4" t="s">
        <v>1574</v>
      </c>
      <c r="D1538" s="5">
        <v>44942</v>
      </c>
      <c r="E1538" s="13" t="s">
        <v>115</v>
      </c>
      <c r="F1538" s="7">
        <v>776873</v>
      </c>
      <c r="G1538" s="6" t="s">
        <v>1366</v>
      </c>
      <c r="H1538" s="7">
        <v>81572</v>
      </c>
      <c r="I1538" s="143"/>
      <c r="J1538" s="144"/>
      <c r="K1538" s="145"/>
      <c r="L1538" t="str">
        <f t="shared" si="88"/>
        <v>01663</v>
      </c>
      <c r="M1538">
        <f t="shared" si="89"/>
        <v>1663</v>
      </c>
      <c r="N1538" s="37">
        <f t="shared" si="91"/>
        <v>776873</v>
      </c>
    </row>
    <row r="1539" spans="1:14" x14ac:dyDescent="0.3">
      <c r="A1539" s="3">
        <v>2</v>
      </c>
      <c r="B1539" s="148"/>
      <c r="C1539" s="4" t="s">
        <v>1575</v>
      </c>
      <c r="D1539" s="5">
        <v>44932</v>
      </c>
      <c r="E1539" s="13" t="s">
        <v>236</v>
      </c>
      <c r="F1539" s="7">
        <v>1308613</v>
      </c>
      <c r="G1539" s="6" t="s">
        <v>1366</v>
      </c>
      <c r="H1539" s="7">
        <v>137404</v>
      </c>
      <c r="I1539" s="143"/>
      <c r="J1539" s="144"/>
      <c r="K1539" s="145"/>
      <c r="L1539" t="str">
        <f t="shared" si="88"/>
        <v>00668</v>
      </c>
      <c r="M1539">
        <f t="shared" si="89"/>
        <v>668</v>
      </c>
      <c r="N1539" s="37">
        <f t="shared" si="91"/>
        <v>1308613</v>
      </c>
    </row>
    <row r="1540" spans="1:14" x14ac:dyDescent="0.3">
      <c r="A1540" s="3">
        <v>2</v>
      </c>
      <c r="B1540" s="148"/>
      <c r="C1540" s="4" t="s">
        <v>1576</v>
      </c>
      <c r="D1540" s="5">
        <v>44932</v>
      </c>
      <c r="E1540" s="13" t="s">
        <v>236</v>
      </c>
      <c r="F1540" s="7">
        <v>904742</v>
      </c>
      <c r="G1540" s="6" t="s">
        <v>1366</v>
      </c>
      <c r="H1540" s="7">
        <v>94998</v>
      </c>
      <c r="I1540" s="143"/>
      <c r="J1540" s="144"/>
      <c r="K1540" s="145"/>
      <c r="L1540" t="str">
        <f t="shared" si="88"/>
        <v>00669</v>
      </c>
      <c r="M1540">
        <f t="shared" si="89"/>
        <v>669</v>
      </c>
      <c r="N1540" s="37">
        <f t="shared" si="91"/>
        <v>904742</v>
      </c>
    </row>
    <row r="1541" spans="1:14" x14ac:dyDescent="0.3">
      <c r="A1541" s="3">
        <v>2</v>
      </c>
      <c r="B1541" s="148"/>
      <c r="C1541" s="4" t="s">
        <v>1577</v>
      </c>
      <c r="D1541" s="5">
        <v>44932</v>
      </c>
      <c r="E1541" s="13" t="s">
        <v>66</v>
      </c>
      <c r="F1541" s="7">
        <v>1334735</v>
      </c>
      <c r="G1541" s="6" t="s">
        <v>1366</v>
      </c>
      <c r="H1541" s="7">
        <v>140147</v>
      </c>
      <c r="I1541" s="143"/>
      <c r="J1541" s="144"/>
      <c r="K1541" s="145"/>
      <c r="L1541" t="str">
        <f t="shared" si="88"/>
        <v>00696</v>
      </c>
      <c r="M1541">
        <f t="shared" si="89"/>
        <v>696</v>
      </c>
      <c r="N1541" s="37">
        <f t="shared" si="91"/>
        <v>1334735</v>
      </c>
    </row>
    <row r="1542" spans="1:14" x14ac:dyDescent="0.3">
      <c r="A1542" s="3">
        <v>2</v>
      </c>
      <c r="B1542" s="148"/>
      <c r="C1542" s="4" t="s">
        <v>1578</v>
      </c>
      <c r="D1542" s="5">
        <v>44932</v>
      </c>
      <c r="E1542" s="13" t="s">
        <v>1579</v>
      </c>
      <c r="F1542" s="7">
        <v>1120045</v>
      </c>
      <c r="G1542" s="6" t="s">
        <v>1366</v>
      </c>
      <c r="H1542" s="7">
        <v>117605</v>
      </c>
      <c r="I1542" s="143"/>
      <c r="J1542" s="144"/>
      <c r="K1542" s="145"/>
      <c r="L1542" t="str">
        <f t="shared" si="88"/>
        <v>00636</v>
      </c>
      <c r="M1542">
        <f t="shared" si="89"/>
        <v>636</v>
      </c>
      <c r="N1542" s="37">
        <f t="shared" si="91"/>
        <v>1120045</v>
      </c>
    </row>
    <row r="1543" spans="1:14" x14ac:dyDescent="0.3">
      <c r="A1543" s="3">
        <v>2</v>
      </c>
      <c r="B1543" s="148"/>
      <c r="C1543" s="4" t="s">
        <v>1580</v>
      </c>
      <c r="D1543" s="5">
        <v>44945</v>
      </c>
      <c r="E1543" s="13" t="s">
        <v>502</v>
      </c>
      <c r="F1543" s="7">
        <v>531550</v>
      </c>
      <c r="G1543" s="6" t="s">
        <v>1366</v>
      </c>
      <c r="H1543" s="7">
        <v>55813</v>
      </c>
      <c r="I1543" s="143"/>
      <c r="J1543" s="144"/>
      <c r="K1543" s="145"/>
      <c r="L1543" t="str">
        <f>+RIGHT(C1543,4)</f>
        <v>1835</v>
      </c>
      <c r="M1543">
        <f t="shared" ref="M1543:M1606" si="92">+L1543*1</f>
        <v>1835</v>
      </c>
      <c r="N1543" s="37">
        <f t="shared" si="91"/>
        <v>531550</v>
      </c>
    </row>
    <row r="1544" spans="1:14" x14ac:dyDescent="0.3">
      <c r="A1544" s="3">
        <v>2</v>
      </c>
      <c r="B1544" s="148"/>
      <c r="C1544" s="4" t="s">
        <v>1581</v>
      </c>
      <c r="D1544" s="5">
        <v>44932</v>
      </c>
      <c r="E1544" s="13" t="s">
        <v>119</v>
      </c>
      <c r="F1544" s="7">
        <v>807741</v>
      </c>
      <c r="G1544" s="6" t="s">
        <v>1366</v>
      </c>
      <c r="H1544" s="7">
        <v>84813</v>
      </c>
      <c r="I1544" s="143"/>
      <c r="J1544" s="144"/>
      <c r="K1544" s="145"/>
      <c r="L1544" t="str">
        <f t="shared" ref="L1544:L1606" si="93">+RIGHT(C1544,5)</f>
        <v>00681</v>
      </c>
      <c r="M1544">
        <f t="shared" si="92"/>
        <v>681</v>
      </c>
      <c r="N1544" s="37">
        <f t="shared" si="91"/>
        <v>807741</v>
      </c>
    </row>
    <row r="1545" spans="1:14" x14ac:dyDescent="0.3">
      <c r="A1545" s="3">
        <v>2</v>
      </c>
      <c r="B1545" s="148"/>
      <c r="C1545" s="4" t="s">
        <v>1582</v>
      </c>
      <c r="D1545" s="5">
        <v>44936</v>
      </c>
      <c r="E1545" s="13" t="s">
        <v>502</v>
      </c>
      <c r="F1545" s="7">
        <v>1368752</v>
      </c>
      <c r="G1545" s="6" t="s">
        <v>1366</v>
      </c>
      <c r="H1545" s="7">
        <v>143719</v>
      </c>
      <c r="I1545" s="143"/>
      <c r="J1545" s="144"/>
      <c r="K1545" s="145"/>
      <c r="L1545" t="str">
        <f t="shared" si="93"/>
        <v>01006</v>
      </c>
      <c r="M1545">
        <f t="shared" si="92"/>
        <v>1006</v>
      </c>
      <c r="N1545" s="37">
        <f t="shared" si="91"/>
        <v>1368752</v>
      </c>
    </row>
    <row r="1546" spans="1:14" x14ac:dyDescent="0.3">
      <c r="A1546" s="3">
        <v>2</v>
      </c>
      <c r="B1546" s="148"/>
      <c r="C1546" s="4" t="s">
        <v>1583</v>
      </c>
      <c r="D1546" s="5">
        <v>44942</v>
      </c>
      <c r="E1546" s="13" t="s">
        <v>115</v>
      </c>
      <c r="F1546" s="7">
        <v>704394</v>
      </c>
      <c r="G1546" s="6" t="s">
        <v>1366</v>
      </c>
      <c r="H1546" s="7">
        <v>73961</v>
      </c>
      <c r="I1546" s="143"/>
      <c r="J1546" s="144"/>
      <c r="K1546" s="145"/>
      <c r="L1546" t="str">
        <f t="shared" si="93"/>
        <v>01664</v>
      </c>
      <c r="M1546">
        <f t="shared" si="92"/>
        <v>1664</v>
      </c>
      <c r="N1546" s="37">
        <f t="shared" si="91"/>
        <v>704394</v>
      </c>
    </row>
    <row r="1547" spans="1:14" x14ac:dyDescent="0.3">
      <c r="A1547" s="3">
        <v>2</v>
      </c>
      <c r="B1547" s="148"/>
      <c r="C1547" s="4" t="s">
        <v>1584</v>
      </c>
      <c r="D1547" s="5">
        <v>44932</v>
      </c>
      <c r="E1547" s="13" t="s">
        <v>236</v>
      </c>
      <c r="F1547" s="7">
        <v>1308613</v>
      </c>
      <c r="G1547" s="6" t="s">
        <v>1366</v>
      </c>
      <c r="H1547" s="7">
        <v>137404</v>
      </c>
      <c r="I1547" s="143"/>
      <c r="J1547" s="144"/>
      <c r="K1547" s="145"/>
      <c r="L1547" t="str">
        <f t="shared" si="93"/>
        <v>00743</v>
      </c>
      <c r="M1547">
        <f t="shared" si="92"/>
        <v>743</v>
      </c>
      <c r="N1547" s="37">
        <f t="shared" si="91"/>
        <v>1308613</v>
      </c>
    </row>
    <row r="1548" spans="1:14" x14ac:dyDescent="0.3">
      <c r="A1548" s="3">
        <v>2</v>
      </c>
      <c r="B1548" s="148"/>
      <c r="C1548" s="4" t="s">
        <v>1585</v>
      </c>
      <c r="D1548" s="5">
        <v>44932</v>
      </c>
      <c r="E1548" s="13" t="s">
        <v>180</v>
      </c>
      <c r="F1548" s="7">
        <v>807741</v>
      </c>
      <c r="G1548" s="6" t="s">
        <v>1366</v>
      </c>
      <c r="H1548" s="7">
        <v>84813</v>
      </c>
      <c r="I1548" s="143"/>
      <c r="J1548" s="144"/>
      <c r="K1548" s="145"/>
      <c r="L1548" t="str">
        <f t="shared" si="93"/>
        <v>00781</v>
      </c>
      <c r="M1548">
        <f t="shared" si="92"/>
        <v>781</v>
      </c>
      <c r="N1548" s="37">
        <f t="shared" si="91"/>
        <v>807741</v>
      </c>
    </row>
    <row r="1549" spans="1:14" x14ac:dyDescent="0.3">
      <c r="A1549" s="3">
        <v>2</v>
      </c>
      <c r="B1549" s="148"/>
      <c r="C1549" s="4" t="s">
        <v>1586</v>
      </c>
      <c r="D1549" s="5">
        <v>44932</v>
      </c>
      <c r="E1549" s="13" t="s">
        <v>119</v>
      </c>
      <c r="F1549" s="7">
        <v>812246</v>
      </c>
      <c r="G1549" s="6" t="s">
        <v>1366</v>
      </c>
      <c r="H1549" s="7">
        <v>85286</v>
      </c>
      <c r="I1549" s="143"/>
      <c r="J1549" s="144"/>
      <c r="K1549" s="145"/>
      <c r="L1549" t="str">
        <f t="shared" si="93"/>
        <v>00562</v>
      </c>
      <c r="M1549">
        <f t="shared" si="92"/>
        <v>562</v>
      </c>
      <c r="N1549" s="37">
        <f t="shared" si="91"/>
        <v>812246</v>
      </c>
    </row>
    <row r="1550" spans="1:14" x14ac:dyDescent="0.3">
      <c r="A1550" s="3">
        <v>2</v>
      </c>
      <c r="B1550" s="148"/>
      <c r="C1550" s="4" t="s">
        <v>1587</v>
      </c>
      <c r="D1550" s="5">
        <v>44932</v>
      </c>
      <c r="E1550" s="13" t="s">
        <v>119</v>
      </c>
      <c r="F1550" s="7">
        <v>807741</v>
      </c>
      <c r="G1550" s="6" t="s">
        <v>1366</v>
      </c>
      <c r="H1550" s="7">
        <v>84813</v>
      </c>
      <c r="I1550" s="143"/>
      <c r="J1550" s="144"/>
      <c r="K1550" s="145"/>
      <c r="L1550" t="str">
        <f t="shared" si="93"/>
        <v>00531</v>
      </c>
      <c r="M1550">
        <f t="shared" si="92"/>
        <v>531</v>
      </c>
      <c r="N1550" s="37">
        <f t="shared" si="91"/>
        <v>807741</v>
      </c>
    </row>
    <row r="1551" spans="1:14" x14ac:dyDescent="0.3">
      <c r="A1551" s="3">
        <v>2</v>
      </c>
      <c r="B1551" s="148"/>
      <c r="C1551" s="4" t="s">
        <v>1588</v>
      </c>
      <c r="D1551" s="5">
        <v>44932</v>
      </c>
      <c r="E1551" s="13" t="s">
        <v>119</v>
      </c>
      <c r="F1551" s="7">
        <v>807741</v>
      </c>
      <c r="G1551" s="6" t="s">
        <v>1366</v>
      </c>
      <c r="H1551" s="7">
        <v>84813</v>
      </c>
      <c r="I1551" s="143"/>
      <c r="J1551" s="144"/>
      <c r="K1551" s="145"/>
      <c r="L1551" t="str">
        <f t="shared" si="93"/>
        <v>00750</v>
      </c>
      <c r="M1551">
        <f t="shared" si="92"/>
        <v>750</v>
      </c>
      <c r="N1551" s="37">
        <f t="shared" si="91"/>
        <v>807741</v>
      </c>
    </row>
    <row r="1552" spans="1:14" x14ac:dyDescent="0.3">
      <c r="A1552" s="3">
        <v>2</v>
      </c>
      <c r="B1552" s="148"/>
      <c r="C1552" s="4" t="s">
        <v>1589</v>
      </c>
      <c r="D1552" s="5">
        <v>44931</v>
      </c>
      <c r="E1552" s="13" t="s">
        <v>502</v>
      </c>
      <c r="F1552" s="7">
        <v>646193</v>
      </c>
      <c r="G1552" s="6" t="s">
        <v>1366</v>
      </c>
      <c r="H1552" s="7">
        <v>67850</v>
      </c>
      <c r="I1552" s="143"/>
      <c r="J1552" s="144"/>
      <c r="K1552" s="145"/>
      <c r="L1552" t="str">
        <f>+RIGHT(C1552,3)</f>
        <v>417</v>
      </c>
      <c r="M1552">
        <f t="shared" si="92"/>
        <v>417</v>
      </c>
      <c r="N1552" s="37">
        <f t="shared" si="91"/>
        <v>646193</v>
      </c>
    </row>
    <row r="1553" spans="1:14" x14ac:dyDescent="0.3">
      <c r="A1553" s="3">
        <v>2</v>
      </c>
      <c r="B1553" s="148"/>
      <c r="C1553" s="4" t="s">
        <v>1590</v>
      </c>
      <c r="D1553" s="5">
        <v>44931</v>
      </c>
      <c r="E1553" s="13" t="s">
        <v>236</v>
      </c>
      <c r="F1553" s="7">
        <v>1308613</v>
      </c>
      <c r="G1553" s="6" t="s">
        <v>1366</v>
      </c>
      <c r="H1553" s="7">
        <v>137404</v>
      </c>
      <c r="I1553" s="143"/>
      <c r="J1553" s="144"/>
      <c r="K1553" s="145"/>
      <c r="L1553" t="str">
        <f t="shared" si="93"/>
        <v>00516</v>
      </c>
      <c r="M1553">
        <f t="shared" si="92"/>
        <v>516</v>
      </c>
      <c r="N1553" s="37">
        <f t="shared" si="91"/>
        <v>1308613</v>
      </c>
    </row>
    <row r="1554" spans="1:14" x14ac:dyDescent="0.3">
      <c r="A1554" s="3">
        <v>2</v>
      </c>
      <c r="B1554" s="148"/>
      <c r="C1554" s="4" t="s">
        <v>1591</v>
      </c>
      <c r="D1554" s="5">
        <v>44931</v>
      </c>
      <c r="E1554" s="13" t="s">
        <v>115</v>
      </c>
      <c r="F1554" s="7">
        <v>807741</v>
      </c>
      <c r="G1554" s="6" t="s">
        <v>1366</v>
      </c>
      <c r="H1554" s="7">
        <v>84813</v>
      </c>
      <c r="I1554" s="143"/>
      <c r="J1554" s="144"/>
      <c r="K1554" s="145"/>
      <c r="L1554" t="str">
        <f t="shared" si="93"/>
        <v>00463</v>
      </c>
      <c r="M1554">
        <f t="shared" si="92"/>
        <v>463</v>
      </c>
      <c r="N1554" s="37">
        <f t="shared" si="91"/>
        <v>807741</v>
      </c>
    </row>
    <row r="1555" spans="1:14" x14ac:dyDescent="0.3">
      <c r="A1555" s="3">
        <v>2</v>
      </c>
      <c r="B1555" s="148"/>
      <c r="C1555" s="4" t="s">
        <v>1592</v>
      </c>
      <c r="D1555" s="5">
        <v>44932</v>
      </c>
      <c r="E1555" s="13" t="s">
        <v>502</v>
      </c>
      <c r="F1555" s="7">
        <v>1308613</v>
      </c>
      <c r="G1555" s="6" t="s">
        <v>1366</v>
      </c>
      <c r="H1555" s="7">
        <v>137404</v>
      </c>
      <c r="I1555" s="143"/>
      <c r="J1555" s="144"/>
      <c r="K1555" s="145"/>
      <c r="L1555" t="str">
        <f t="shared" ref="L1555:L1556" si="94">+RIGHT(C1555,3)</f>
        <v>626</v>
      </c>
      <c r="M1555">
        <f t="shared" si="92"/>
        <v>626</v>
      </c>
      <c r="N1555" s="37">
        <f t="shared" si="91"/>
        <v>1308613</v>
      </c>
    </row>
    <row r="1556" spans="1:14" x14ac:dyDescent="0.3">
      <c r="A1556" s="3">
        <v>2</v>
      </c>
      <c r="B1556" s="148"/>
      <c r="C1556" s="4" t="s">
        <v>1593</v>
      </c>
      <c r="D1556" s="5">
        <v>44932</v>
      </c>
      <c r="E1556" s="13" t="s">
        <v>502</v>
      </c>
      <c r="F1556" s="7">
        <v>1308613</v>
      </c>
      <c r="G1556" s="6" t="s">
        <v>1366</v>
      </c>
      <c r="H1556" s="7">
        <v>137404</v>
      </c>
      <c r="I1556" s="143"/>
      <c r="J1556" s="144"/>
      <c r="K1556" s="145"/>
      <c r="L1556" t="str">
        <f t="shared" si="94"/>
        <v>627</v>
      </c>
      <c r="M1556">
        <f t="shared" si="92"/>
        <v>627</v>
      </c>
      <c r="N1556" s="37">
        <f t="shared" si="91"/>
        <v>1308613</v>
      </c>
    </row>
    <row r="1557" spans="1:14" x14ac:dyDescent="0.3">
      <c r="A1557" s="3">
        <v>2</v>
      </c>
      <c r="B1557" s="148"/>
      <c r="C1557" s="4" t="s">
        <v>1594</v>
      </c>
      <c r="D1557" s="5">
        <v>44932</v>
      </c>
      <c r="E1557" s="13" t="s">
        <v>236</v>
      </c>
      <c r="F1557" s="7">
        <v>807741</v>
      </c>
      <c r="G1557" s="6" t="s">
        <v>1366</v>
      </c>
      <c r="H1557" s="7">
        <v>84813</v>
      </c>
      <c r="I1557" s="143"/>
      <c r="J1557" s="144"/>
      <c r="K1557" s="145"/>
      <c r="L1557" t="str">
        <f t="shared" si="93"/>
        <v>00592</v>
      </c>
      <c r="M1557">
        <f t="shared" si="92"/>
        <v>592</v>
      </c>
      <c r="N1557" s="37">
        <f t="shared" si="91"/>
        <v>807741</v>
      </c>
    </row>
    <row r="1558" spans="1:14" x14ac:dyDescent="0.3">
      <c r="A1558" s="3">
        <v>2</v>
      </c>
      <c r="B1558" s="148"/>
      <c r="C1558" s="4" t="s">
        <v>1595</v>
      </c>
      <c r="D1558" s="5">
        <v>44932</v>
      </c>
      <c r="E1558" s="13" t="s">
        <v>180</v>
      </c>
      <c r="F1558" s="7">
        <v>807741</v>
      </c>
      <c r="G1558" s="6" t="s">
        <v>1366</v>
      </c>
      <c r="H1558" s="7">
        <v>84813</v>
      </c>
      <c r="I1558" s="143"/>
      <c r="J1558" s="144"/>
      <c r="K1558" s="145"/>
      <c r="L1558" t="str">
        <f t="shared" si="93"/>
        <v>00797</v>
      </c>
      <c r="M1558">
        <f t="shared" si="92"/>
        <v>797</v>
      </c>
      <c r="N1558" s="37">
        <f t="shared" si="91"/>
        <v>807741</v>
      </c>
    </row>
    <row r="1559" spans="1:14" x14ac:dyDescent="0.3">
      <c r="A1559" s="3">
        <v>2</v>
      </c>
      <c r="B1559" s="148"/>
      <c r="C1559" s="4" t="s">
        <v>1596</v>
      </c>
      <c r="D1559" s="5">
        <v>44932</v>
      </c>
      <c r="E1559" s="13" t="s">
        <v>115</v>
      </c>
      <c r="F1559" s="7">
        <v>807741</v>
      </c>
      <c r="G1559" s="6" t="s">
        <v>1366</v>
      </c>
      <c r="H1559" s="7">
        <v>84813</v>
      </c>
      <c r="I1559" s="143"/>
      <c r="J1559" s="144"/>
      <c r="K1559" s="145"/>
      <c r="L1559" t="str">
        <f t="shared" si="93"/>
        <v>00663</v>
      </c>
      <c r="M1559">
        <f t="shared" si="92"/>
        <v>663</v>
      </c>
      <c r="N1559" s="37">
        <f t="shared" si="91"/>
        <v>807741</v>
      </c>
    </row>
    <row r="1560" spans="1:14" x14ac:dyDescent="0.3">
      <c r="A1560" s="3">
        <v>2</v>
      </c>
      <c r="B1560" s="148"/>
      <c r="C1560" s="4" t="s">
        <v>1597</v>
      </c>
      <c r="D1560" s="5">
        <v>44935</v>
      </c>
      <c r="E1560" s="13" t="s">
        <v>115</v>
      </c>
      <c r="F1560" s="7">
        <v>904742</v>
      </c>
      <c r="G1560" s="6" t="s">
        <v>1366</v>
      </c>
      <c r="H1560" s="7">
        <v>94998</v>
      </c>
      <c r="I1560" s="143"/>
      <c r="J1560" s="144"/>
      <c r="K1560" s="145"/>
      <c r="L1560" t="str">
        <f t="shared" si="93"/>
        <v>00890</v>
      </c>
      <c r="M1560">
        <f t="shared" si="92"/>
        <v>890</v>
      </c>
      <c r="N1560" s="37">
        <f t="shared" si="91"/>
        <v>904742</v>
      </c>
    </row>
    <row r="1561" spans="1:14" x14ac:dyDescent="0.3">
      <c r="A1561" s="3">
        <v>2</v>
      </c>
      <c r="B1561" s="148"/>
      <c r="C1561" s="4" t="s">
        <v>1598</v>
      </c>
      <c r="D1561" s="5">
        <v>44932</v>
      </c>
      <c r="E1561" s="13" t="s">
        <v>180</v>
      </c>
      <c r="F1561" s="7">
        <v>1308613</v>
      </c>
      <c r="G1561" s="6" t="s">
        <v>1366</v>
      </c>
      <c r="H1561" s="7">
        <v>137404</v>
      </c>
      <c r="I1561" s="143"/>
      <c r="J1561" s="144"/>
      <c r="K1561" s="145"/>
      <c r="L1561" t="str">
        <f t="shared" si="93"/>
        <v>00785</v>
      </c>
      <c r="M1561">
        <f t="shared" si="92"/>
        <v>785</v>
      </c>
      <c r="N1561" s="37">
        <f t="shared" si="91"/>
        <v>1308613</v>
      </c>
    </row>
    <row r="1562" spans="1:14" x14ac:dyDescent="0.3">
      <c r="A1562" s="3">
        <v>2</v>
      </c>
      <c r="B1562" s="148"/>
      <c r="C1562" s="4" t="s">
        <v>1599</v>
      </c>
      <c r="D1562" s="5">
        <v>44940</v>
      </c>
      <c r="E1562" s="13" t="s">
        <v>180</v>
      </c>
      <c r="F1562" s="7">
        <v>220801</v>
      </c>
      <c r="G1562" s="6" t="s">
        <v>1366</v>
      </c>
      <c r="H1562" s="7">
        <v>23184</v>
      </c>
      <c r="I1562" s="143"/>
      <c r="J1562" s="144"/>
      <c r="K1562" s="145"/>
      <c r="L1562" t="str">
        <f t="shared" si="93"/>
        <v>01556</v>
      </c>
      <c r="M1562">
        <f t="shared" si="92"/>
        <v>1556</v>
      </c>
      <c r="N1562" s="37">
        <f t="shared" si="91"/>
        <v>220801</v>
      </c>
    </row>
    <row r="1563" spans="1:14" x14ac:dyDescent="0.3">
      <c r="A1563" s="3">
        <v>2</v>
      </c>
      <c r="B1563" s="148"/>
      <c r="C1563" s="4" t="s">
        <v>1600</v>
      </c>
      <c r="D1563" s="5">
        <v>44932</v>
      </c>
      <c r="E1563" s="13" t="s">
        <v>119</v>
      </c>
      <c r="F1563" s="7">
        <v>807741</v>
      </c>
      <c r="G1563" s="6" t="s">
        <v>1366</v>
      </c>
      <c r="H1563" s="7">
        <v>84813</v>
      </c>
      <c r="I1563" s="143"/>
      <c r="J1563" s="144"/>
      <c r="K1563" s="145"/>
      <c r="L1563" t="str">
        <f t="shared" si="93"/>
        <v>00748</v>
      </c>
      <c r="M1563">
        <f t="shared" si="92"/>
        <v>748</v>
      </c>
      <c r="N1563" s="37">
        <f t="shared" si="91"/>
        <v>807741</v>
      </c>
    </row>
    <row r="1564" spans="1:14" x14ac:dyDescent="0.3">
      <c r="A1564" s="3">
        <v>2</v>
      </c>
      <c r="B1564" s="148"/>
      <c r="C1564" s="4" t="s">
        <v>1601</v>
      </c>
      <c r="D1564" s="5">
        <v>44932</v>
      </c>
      <c r="E1564" s="13" t="s">
        <v>502</v>
      </c>
      <c r="F1564" s="7">
        <v>398030</v>
      </c>
      <c r="G1564" s="6" t="s">
        <v>1366</v>
      </c>
      <c r="H1564" s="7">
        <v>41793</v>
      </c>
      <c r="I1564" s="143"/>
      <c r="J1564" s="144"/>
      <c r="K1564" s="145"/>
      <c r="L1564" t="str">
        <f t="shared" ref="L1564:L1565" si="95">+RIGHT(C1564,3)</f>
        <v>725</v>
      </c>
      <c r="M1564">
        <f t="shared" si="92"/>
        <v>725</v>
      </c>
      <c r="N1564" s="37">
        <f t="shared" si="91"/>
        <v>398030</v>
      </c>
    </row>
    <row r="1565" spans="1:14" x14ac:dyDescent="0.3">
      <c r="A1565" s="3">
        <v>2</v>
      </c>
      <c r="B1565" s="148"/>
      <c r="C1565" s="4" t="s">
        <v>1602</v>
      </c>
      <c r="D1565" s="5">
        <v>44931</v>
      </c>
      <c r="E1565" s="13" t="s">
        <v>502</v>
      </c>
      <c r="F1565" s="7">
        <v>807741</v>
      </c>
      <c r="G1565" s="6" t="s">
        <v>1366</v>
      </c>
      <c r="H1565" s="7">
        <v>84813</v>
      </c>
      <c r="I1565" s="143"/>
      <c r="J1565" s="144"/>
      <c r="K1565" s="145"/>
      <c r="L1565" t="str">
        <f t="shared" si="95"/>
        <v>430</v>
      </c>
      <c r="M1565">
        <f t="shared" si="92"/>
        <v>430</v>
      </c>
      <c r="N1565" s="37">
        <f t="shared" si="91"/>
        <v>807741</v>
      </c>
    </row>
    <row r="1566" spans="1:14" x14ac:dyDescent="0.3">
      <c r="A1566" s="3">
        <v>2</v>
      </c>
      <c r="B1566" s="148"/>
      <c r="C1566" s="4" t="s">
        <v>1603</v>
      </c>
      <c r="D1566" s="5">
        <v>44932</v>
      </c>
      <c r="E1566" s="13" t="s">
        <v>180</v>
      </c>
      <c r="F1566" s="7">
        <v>807741</v>
      </c>
      <c r="G1566" s="6" t="s">
        <v>1366</v>
      </c>
      <c r="H1566" s="7">
        <v>84813</v>
      </c>
      <c r="I1566" s="143"/>
      <c r="J1566" s="144"/>
      <c r="K1566" s="145"/>
      <c r="L1566" t="str">
        <f t="shared" si="93"/>
        <v>00795</v>
      </c>
      <c r="M1566">
        <f t="shared" si="92"/>
        <v>795</v>
      </c>
      <c r="N1566" s="37">
        <f t="shared" si="91"/>
        <v>807741</v>
      </c>
    </row>
    <row r="1567" spans="1:14" x14ac:dyDescent="0.3">
      <c r="A1567" s="3">
        <v>2</v>
      </c>
      <c r="B1567" s="148"/>
      <c r="C1567" s="4" t="s">
        <v>1604</v>
      </c>
      <c r="D1567" s="5">
        <v>44940</v>
      </c>
      <c r="E1567" s="13" t="s">
        <v>236</v>
      </c>
      <c r="F1567" s="7">
        <v>2124563</v>
      </c>
      <c r="G1567" s="6" t="s">
        <v>1366</v>
      </c>
      <c r="H1567" s="7">
        <v>223079</v>
      </c>
      <c r="I1567" s="143"/>
      <c r="J1567" s="144"/>
      <c r="K1567" s="145"/>
      <c r="L1567" t="str">
        <f t="shared" si="93"/>
        <v>01529</v>
      </c>
      <c r="M1567">
        <f t="shared" si="92"/>
        <v>1529</v>
      </c>
      <c r="N1567" s="37">
        <f t="shared" si="91"/>
        <v>2124563</v>
      </c>
    </row>
    <row r="1568" spans="1:14" x14ac:dyDescent="0.3">
      <c r="A1568" s="3">
        <v>2</v>
      </c>
      <c r="B1568" s="148"/>
      <c r="C1568" s="4" t="s">
        <v>1605</v>
      </c>
      <c r="D1568" s="5">
        <v>44931</v>
      </c>
      <c r="E1568" s="13" t="s">
        <v>502</v>
      </c>
      <c r="F1568" s="7">
        <v>1308613</v>
      </c>
      <c r="G1568" s="6" t="s">
        <v>1366</v>
      </c>
      <c r="H1568" s="7">
        <v>137404</v>
      </c>
      <c r="I1568" s="143"/>
      <c r="J1568" s="144"/>
      <c r="K1568" s="145"/>
      <c r="L1568" t="str">
        <f>+RIGHT(C1568,3)</f>
        <v>437</v>
      </c>
      <c r="M1568">
        <f t="shared" si="92"/>
        <v>437</v>
      </c>
      <c r="N1568" s="37">
        <f t="shared" si="91"/>
        <v>1308613</v>
      </c>
    </row>
    <row r="1569" spans="1:14" x14ac:dyDescent="0.3">
      <c r="A1569" s="3">
        <v>2</v>
      </c>
      <c r="B1569" s="148"/>
      <c r="C1569" s="4" t="s">
        <v>1606</v>
      </c>
      <c r="D1569" s="5">
        <v>44929</v>
      </c>
      <c r="E1569" s="13" t="s">
        <v>180</v>
      </c>
      <c r="F1569" s="7">
        <v>333980</v>
      </c>
      <c r="G1569" s="6" t="s">
        <v>1366</v>
      </c>
      <c r="H1569" s="7">
        <v>35068</v>
      </c>
      <c r="I1569" s="143"/>
      <c r="J1569" s="144"/>
      <c r="K1569" s="145"/>
      <c r="L1569" t="str">
        <f t="shared" si="93"/>
        <v>00148</v>
      </c>
      <c r="M1569">
        <f t="shared" si="92"/>
        <v>148</v>
      </c>
      <c r="N1569" s="37">
        <f t="shared" si="91"/>
        <v>333980</v>
      </c>
    </row>
    <row r="1570" spans="1:14" x14ac:dyDescent="0.3">
      <c r="A1570" s="3">
        <v>2</v>
      </c>
      <c r="B1570" s="148"/>
      <c r="C1570" s="4" t="s">
        <v>1607</v>
      </c>
      <c r="D1570" s="5">
        <v>44945</v>
      </c>
      <c r="E1570" s="13" t="s">
        <v>180</v>
      </c>
      <c r="F1570" s="7">
        <v>521324</v>
      </c>
      <c r="G1570" s="6" t="s">
        <v>1366</v>
      </c>
      <c r="H1570" s="7">
        <v>54739</v>
      </c>
      <c r="I1570" s="143"/>
      <c r="J1570" s="144"/>
      <c r="K1570" s="145"/>
      <c r="L1570" t="str">
        <f t="shared" si="93"/>
        <v>01833</v>
      </c>
      <c r="M1570">
        <f t="shared" si="92"/>
        <v>1833</v>
      </c>
      <c r="N1570" s="37">
        <f t="shared" si="91"/>
        <v>521324</v>
      </c>
    </row>
    <row r="1571" spans="1:14" x14ac:dyDescent="0.3">
      <c r="A1571" s="3">
        <v>2</v>
      </c>
      <c r="B1571" s="148"/>
      <c r="C1571" s="4" t="s">
        <v>1608</v>
      </c>
      <c r="D1571" s="5">
        <v>44935</v>
      </c>
      <c r="E1571" s="13" t="s">
        <v>115</v>
      </c>
      <c r="F1571" s="7">
        <v>1431736</v>
      </c>
      <c r="G1571" s="6" t="s">
        <v>1366</v>
      </c>
      <c r="H1571" s="7">
        <v>150332</v>
      </c>
      <c r="I1571" s="143"/>
      <c r="J1571" s="144"/>
      <c r="K1571" s="145"/>
      <c r="L1571" t="str">
        <f t="shared" si="93"/>
        <v>00892</v>
      </c>
      <c r="M1571">
        <f t="shared" si="92"/>
        <v>892</v>
      </c>
      <c r="N1571" s="37">
        <f t="shared" si="91"/>
        <v>1431736</v>
      </c>
    </row>
    <row r="1572" spans="1:14" x14ac:dyDescent="0.3">
      <c r="A1572" s="3">
        <v>2</v>
      </c>
      <c r="B1572" s="148"/>
      <c r="C1572" s="4" t="s">
        <v>1609</v>
      </c>
      <c r="D1572" s="5">
        <v>44943</v>
      </c>
      <c r="E1572" s="13" t="s">
        <v>119</v>
      </c>
      <c r="F1572" s="7">
        <v>776873</v>
      </c>
      <c r="G1572" s="6" t="s">
        <v>1366</v>
      </c>
      <c r="H1572" s="7">
        <v>81572</v>
      </c>
      <c r="I1572" s="143"/>
      <c r="J1572" s="144"/>
      <c r="K1572" s="145"/>
      <c r="L1572" t="str">
        <f t="shared" si="93"/>
        <v>01736</v>
      </c>
      <c r="M1572">
        <f t="shared" si="92"/>
        <v>1736</v>
      </c>
      <c r="N1572" s="37">
        <f t="shared" si="91"/>
        <v>776873</v>
      </c>
    </row>
    <row r="1573" spans="1:14" x14ac:dyDescent="0.3">
      <c r="A1573" s="3">
        <v>2</v>
      </c>
      <c r="B1573" s="148"/>
      <c r="C1573" s="4" t="s">
        <v>1610</v>
      </c>
      <c r="D1573" s="5">
        <v>44932</v>
      </c>
      <c r="E1573" s="13" t="s">
        <v>180</v>
      </c>
      <c r="F1573" s="7">
        <v>1308613</v>
      </c>
      <c r="G1573" s="6" t="s">
        <v>1366</v>
      </c>
      <c r="H1573" s="7">
        <v>137404</v>
      </c>
      <c r="I1573" s="143"/>
      <c r="J1573" s="144"/>
      <c r="K1573" s="145"/>
      <c r="L1573" t="str">
        <f t="shared" si="93"/>
        <v>00793</v>
      </c>
      <c r="M1573">
        <f t="shared" si="92"/>
        <v>793</v>
      </c>
      <c r="N1573" s="37">
        <f t="shared" si="91"/>
        <v>1308613</v>
      </c>
    </row>
    <row r="1574" spans="1:14" x14ac:dyDescent="0.3">
      <c r="A1574" s="3">
        <v>2</v>
      </c>
      <c r="B1574" s="148"/>
      <c r="C1574" s="4" t="s">
        <v>1611</v>
      </c>
      <c r="D1574" s="5">
        <v>44943</v>
      </c>
      <c r="E1574" s="13" t="s">
        <v>180</v>
      </c>
      <c r="F1574" s="7">
        <v>1052874</v>
      </c>
      <c r="G1574" s="6" t="s">
        <v>1366</v>
      </c>
      <c r="H1574" s="7">
        <v>110552</v>
      </c>
      <c r="I1574" s="143"/>
      <c r="J1574" s="144"/>
      <c r="K1574" s="145"/>
      <c r="L1574" t="str">
        <f t="shared" si="93"/>
        <v>01705</v>
      </c>
      <c r="M1574">
        <f t="shared" si="92"/>
        <v>1705</v>
      </c>
      <c r="N1574" s="37">
        <f t="shared" si="91"/>
        <v>1052874</v>
      </c>
    </row>
    <row r="1575" spans="1:14" x14ac:dyDescent="0.3">
      <c r="A1575" s="3">
        <v>2</v>
      </c>
      <c r="B1575" s="148"/>
      <c r="C1575" s="4" t="s">
        <v>1612</v>
      </c>
      <c r="D1575" s="5">
        <v>44942</v>
      </c>
      <c r="E1575" s="13" t="s">
        <v>115</v>
      </c>
      <c r="F1575" s="7">
        <v>1246769</v>
      </c>
      <c r="G1575" s="6" t="s">
        <v>1366</v>
      </c>
      <c r="H1575" s="7">
        <v>130911</v>
      </c>
      <c r="I1575" s="143"/>
      <c r="J1575" s="144"/>
      <c r="K1575" s="145"/>
      <c r="L1575" t="str">
        <f t="shared" si="93"/>
        <v>01642</v>
      </c>
      <c r="M1575">
        <f t="shared" si="92"/>
        <v>1642</v>
      </c>
      <c r="N1575" s="37">
        <f t="shared" si="91"/>
        <v>1246769</v>
      </c>
    </row>
    <row r="1576" spans="1:14" x14ac:dyDescent="0.3">
      <c r="A1576" s="3">
        <v>2</v>
      </c>
      <c r="B1576" s="148"/>
      <c r="C1576" s="4" t="s">
        <v>1613</v>
      </c>
      <c r="D1576" s="5">
        <v>44945</v>
      </c>
      <c r="E1576" s="13" t="s">
        <v>502</v>
      </c>
      <c r="F1576" s="7">
        <v>1456744</v>
      </c>
      <c r="G1576" s="6" t="s">
        <v>1366</v>
      </c>
      <c r="H1576" s="7">
        <v>152958</v>
      </c>
      <c r="I1576" s="143"/>
      <c r="J1576" s="144"/>
      <c r="K1576" s="145"/>
      <c r="L1576" t="str">
        <f>+RIGHT(C1576,4)</f>
        <v>1815</v>
      </c>
      <c r="M1576">
        <f t="shared" si="92"/>
        <v>1815</v>
      </c>
      <c r="N1576" s="37">
        <f t="shared" si="91"/>
        <v>1456744</v>
      </c>
    </row>
    <row r="1577" spans="1:14" x14ac:dyDescent="0.3">
      <c r="A1577" s="3">
        <v>2</v>
      </c>
      <c r="B1577" s="148"/>
      <c r="C1577" s="4" t="s">
        <v>1614</v>
      </c>
      <c r="D1577" s="5">
        <v>44929</v>
      </c>
      <c r="E1577" s="13" t="s">
        <v>236</v>
      </c>
      <c r="F1577" s="7">
        <v>542846</v>
      </c>
      <c r="G1577" s="6" t="s">
        <v>1366</v>
      </c>
      <c r="H1577" s="7">
        <v>56999</v>
      </c>
      <c r="I1577" s="143"/>
      <c r="J1577" s="144"/>
      <c r="K1577" s="145"/>
      <c r="L1577" t="str">
        <f t="shared" si="93"/>
        <v>00127</v>
      </c>
      <c r="M1577">
        <f t="shared" si="92"/>
        <v>127</v>
      </c>
      <c r="N1577" s="37">
        <f t="shared" si="91"/>
        <v>542846</v>
      </c>
    </row>
    <row r="1578" spans="1:14" x14ac:dyDescent="0.3">
      <c r="A1578" s="3">
        <v>2</v>
      </c>
      <c r="B1578" s="148"/>
      <c r="C1578" s="4" t="s">
        <v>1615</v>
      </c>
      <c r="D1578" s="5">
        <v>44932</v>
      </c>
      <c r="E1578" s="13" t="s">
        <v>119</v>
      </c>
      <c r="F1578" s="7">
        <v>1308613</v>
      </c>
      <c r="G1578" s="6" t="s">
        <v>1366</v>
      </c>
      <c r="H1578" s="7">
        <v>137404</v>
      </c>
      <c r="I1578" s="143"/>
      <c r="J1578" s="144"/>
      <c r="K1578" s="145"/>
      <c r="L1578" t="str">
        <f t="shared" si="93"/>
        <v>00752</v>
      </c>
      <c r="M1578">
        <f t="shared" si="92"/>
        <v>752</v>
      </c>
      <c r="N1578" s="37">
        <f t="shared" si="91"/>
        <v>1308613</v>
      </c>
    </row>
    <row r="1579" spans="1:14" x14ac:dyDescent="0.3">
      <c r="A1579" s="3">
        <v>2</v>
      </c>
      <c r="B1579" s="148"/>
      <c r="C1579" s="4" t="s">
        <v>1616</v>
      </c>
      <c r="D1579" s="5">
        <v>44945</v>
      </c>
      <c r="E1579" s="13" t="s">
        <v>502</v>
      </c>
      <c r="F1579" s="7">
        <v>776873</v>
      </c>
      <c r="G1579" s="6" t="s">
        <v>1366</v>
      </c>
      <c r="H1579" s="7">
        <v>81572</v>
      </c>
      <c r="I1579" s="143"/>
      <c r="J1579" s="144"/>
      <c r="K1579" s="145"/>
      <c r="L1579" t="str">
        <f t="shared" si="93"/>
        <v>01809</v>
      </c>
      <c r="M1579">
        <f t="shared" si="92"/>
        <v>1809</v>
      </c>
      <c r="N1579" s="37">
        <f t="shared" si="91"/>
        <v>776873</v>
      </c>
    </row>
    <row r="1580" spans="1:14" x14ac:dyDescent="0.3">
      <c r="A1580" s="3">
        <v>2</v>
      </c>
      <c r="B1580" s="148"/>
      <c r="C1580" s="4" t="s">
        <v>1617</v>
      </c>
      <c r="D1580" s="5">
        <v>44932</v>
      </c>
      <c r="E1580" s="13" t="s">
        <v>236</v>
      </c>
      <c r="F1580" s="7">
        <v>2013867</v>
      </c>
      <c r="G1580" s="6" t="s">
        <v>1366</v>
      </c>
      <c r="H1580" s="7">
        <v>211456</v>
      </c>
      <c r="I1580" s="143"/>
      <c r="J1580" s="144"/>
      <c r="K1580" s="145"/>
      <c r="L1580" t="str">
        <f t="shared" si="93"/>
        <v>00665</v>
      </c>
      <c r="M1580">
        <f t="shared" si="92"/>
        <v>665</v>
      </c>
      <c r="N1580" s="37">
        <f t="shared" si="91"/>
        <v>2013867</v>
      </c>
    </row>
    <row r="1581" spans="1:14" x14ac:dyDescent="0.3">
      <c r="A1581" s="3">
        <v>2</v>
      </c>
      <c r="B1581" s="148"/>
      <c r="C1581" s="4" t="s">
        <v>1618</v>
      </c>
      <c r="D1581" s="5">
        <v>44942</v>
      </c>
      <c r="E1581" s="13" t="s">
        <v>115</v>
      </c>
      <c r="F1581" s="7">
        <v>1019195</v>
      </c>
      <c r="G1581" s="6" t="s">
        <v>1366</v>
      </c>
      <c r="H1581" s="7">
        <v>107015</v>
      </c>
      <c r="I1581" s="143"/>
      <c r="J1581" s="144"/>
      <c r="K1581" s="145"/>
      <c r="L1581" t="str">
        <f t="shared" si="93"/>
        <v>01645</v>
      </c>
      <c r="M1581">
        <f t="shared" si="92"/>
        <v>1645</v>
      </c>
      <c r="N1581" s="37">
        <f t="shared" si="91"/>
        <v>1019195</v>
      </c>
    </row>
    <row r="1582" spans="1:14" x14ac:dyDescent="0.3">
      <c r="A1582" s="3">
        <v>2</v>
      </c>
      <c r="B1582" s="148"/>
      <c r="C1582" s="4" t="s">
        <v>1619</v>
      </c>
      <c r="D1582" s="5">
        <v>44935</v>
      </c>
      <c r="E1582" s="13" t="s">
        <v>115</v>
      </c>
      <c r="F1582" s="7">
        <v>807741</v>
      </c>
      <c r="G1582" s="6" t="s">
        <v>1366</v>
      </c>
      <c r="H1582" s="7">
        <v>84813</v>
      </c>
      <c r="I1582" s="143"/>
      <c r="J1582" s="144"/>
      <c r="K1582" s="145"/>
      <c r="L1582" t="str">
        <f t="shared" si="93"/>
        <v>00889</v>
      </c>
      <c r="M1582">
        <f t="shared" si="92"/>
        <v>889</v>
      </c>
      <c r="N1582" s="37">
        <f t="shared" si="91"/>
        <v>807741</v>
      </c>
    </row>
    <row r="1583" spans="1:14" x14ac:dyDescent="0.3">
      <c r="A1583" s="3">
        <v>2</v>
      </c>
      <c r="B1583" s="148"/>
      <c r="C1583" s="4" t="s">
        <v>1620</v>
      </c>
      <c r="D1583" s="5">
        <v>44932</v>
      </c>
      <c r="E1583" s="13" t="s">
        <v>180</v>
      </c>
      <c r="F1583" s="7">
        <v>807741</v>
      </c>
      <c r="G1583" s="6" t="s">
        <v>1366</v>
      </c>
      <c r="H1583" s="7">
        <v>84813</v>
      </c>
      <c r="I1583" s="143"/>
      <c r="J1583" s="144"/>
      <c r="K1583" s="145"/>
      <c r="L1583" t="str">
        <f t="shared" si="93"/>
        <v>00617</v>
      </c>
      <c r="M1583">
        <f t="shared" si="92"/>
        <v>617</v>
      </c>
      <c r="N1583" s="37">
        <f t="shared" si="91"/>
        <v>807741</v>
      </c>
    </row>
    <row r="1584" spans="1:14" x14ac:dyDescent="0.3">
      <c r="A1584" s="3">
        <v>2</v>
      </c>
      <c r="B1584" s="148"/>
      <c r="C1584" s="4" t="s">
        <v>1621</v>
      </c>
      <c r="D1584" s="5">
        <v>44932</v>
      </c>
      <c r="E1584" s="13" t="s">
        <v>180</v>
      </c>
      <c r="F1584" s="7">
        <v>1308613</v>
      </c>
      <c r="G1584" s="6" t="s">
        <v>1366</v>
      </c>
      <c r="H1584" s="7">
        <v>137404</v>
      </c>
      <c r="I1584" s="143"/>
      <c r="J1584" s="144"/>
      <c r="K1584" s="145"/>
      <c r="L1584" t="str">
        <f t="shared" si="93"/>
        <v>00789</v>
      </c>
      <c r="M1584">
        <f t="shared" si="92"/>
        <v>789</v>
      </c>
      <c r="N1584" s="37">
        <f t="shared" si="91"/>
        <v>1308613</v>
      </c>
    </row>
    <row r="1585" spans="1:14" x14ac:dyDescent="0.3">
      <c r="A1585" s="3">
        <v>2</v>
      </c>
      <c r="B1585" s="148"/>
      <c r="C1585" s="4" t="s">
        <v>1622</v>
      </c>
      <c r="D1585" s="5">
        <v>44931</v>
      </c>
      <c r="E1585" s="13" t="s">
        <v>115</v>
      </c>
      <c r="F1585" s="7">
        <v>807741</v>
      </c>
      <c r="G1585" s="6" t="s">
        <v>1366</v>
      </c>
      <c r="H1585" s="7">
        <v>84813</v>
      </c>
      <c r="I1585" s="143"/>
      <c r="J1585" s="144"/>
      <c r="K1585" s="145"/>
      <c r="L1585" t="str">
        <f t="shared" si="93"/>
        <v>00512</v>
      </c>
      <c r="M1585">
        <f t="shared" si="92"/>
        <v>512</v>
      </c>
      <c r="N1585" s="37">
        <f t="shared" si="91"/>
        <v>807741</v>
      </c>
    </row>
    <row r="1586" spans="1:14" x14ac:dyDescent="0.3">
      <c r="A1586" s="3">
        <v>2</v>
      </c>
      <c r="B1586" s="148"/>
      <c r="C1586" s="4" t="s">
        <v>1623</v>
      </c>
      <c r="D1586" s="5">
        <v>44932</v>
      </c>
      <c r="E1586" s="13" t="s">
        <v>119</v>
      </c>
      <c r="F1586" s="7">
        <v>1308613</v>
      </c>
      <c r="G1586" s="6" t="s">
        <v>1366</v>
      </c>
      <c r="H1586" s="7">
        <v>137404</v>
      </c>
      <c r="I1586" s="143"/>
      <c r="J1586" s="144"/>
      <c r="K1586" s="145"/>
      <c r="L1586" t="str">
        <f t="shared" si="93"/>
        <v>00597</v>
      </c>
      <c r="M1586">
        <f t="shared" si="92"/>
        <v>597</v>
      </c>
      <c r="N1586" s="37">
        <f t="shared" si="91"/>
        <v>1308613</v>
      </c>
    </row>
    <row r="1587" spans="1:14" x14ac:dyDescent="0.3">
      <c r="A1587" s="3">
        <v>2</v>
      </c>
      <c r="B1587" s="148"/>
      <c r="C1587" s="4" t="s">
        <v>1624</v>
      </c>
      <c r="D1587" s="5">
        <v>44932</v>
      </c>
      <c r="E1587" s="13" t="s">
        <v>115</v>
      </c>
      <c r="F1587" s="7">
        <v>807741</v>
      </c>
      <c r="G1587" s="6" t="s">
        <v>1366</v>
      </c>
      <c r="H1587" s="7">
        <v>84813</v>
      </c>
      <c r="I1587" s="143"/>
      <c r="J1587" s="144"/>
      <c r="K1587" s="145"/>
      <c r="L1587" t="str">
        <f t="shared" si="93"/>
        <v>00672</v>
      </c>
      <c r="M1587">
        <f t="shared" si="92"/>
        <v>672</v>
      </c>
      <c r="N1587" s="37">
        <f t="shared" si="91"/>
        <v>807741</v>
      </c>
    </row>
    <row r="1588" spans="1:14" x14ac:dyDescent="0.3">
      <c r="A1588" s="3">
        <v>2</v>
      </c>
      <c r="B1588" s="148"/>
      <c r="C1588" s="4" t="s">
        <v>1625</v>
      </c>
      <c r="D1588" s="5">
        <v>44932</v>
      </c>
      <c r="E1588" s="13" t="s">
        <v>119</v>
      </c>
      <c r="F1588" s="7">
        <v>500872</v>
      </c>
      <c r="G1588" s="6" t="s">
        <v>1366</v>
      </c>
      <c r="H1588" s="7">
        <v>52592</v>
      </c>
      <c r="I1588" s="143"/>
      <c r="J1588" s="144"/>
      <c r="K1588" s="145"/>
      <c r="L1588" t="str">
        <f t="shared" si="93"/>
        <v>00603</v>
      </c>
      <c r="M1588">
        <f t="shared" si="92"/>
        <v>603</v>
      </c>
      <c r="N1588" s="37">
        <f t="shared" si="91"/>
        <v>500872</v>
      </c>
    </row>
    <row r="1589" spans="1:14" x14ac:dyDescent="0.3">
      <c r="A1589" s="3">
        <v>2</v>
      </c>
      <c r="B1589" s="148"/>
      <c r="C1589" s="4" t="s">
        <v>1626</v>
      </c>
      <c r="D1589" s="5">
        <v>44932</v>
      </c>
      <c r="E1589" s="13" t="s">
        <v>115</v>
      </c>
      <c r="F1589" s="7">
        <v>441602</v>
      </c>
      <c r="G1589" s="6" t="s">
        <v>1366</v>
      </c>
      <c r="H1589" s="7">
        <v>46368</v>
      </c>
      <c r="I1589" s="143"/>
      <c r="J1589" s="144"/>
      <c r="K1589" s="145"/>
      <c r="L1589" t="str">
        <f t="shared" si="93"/>
        <v>00653</v>
      </c>
      <c r="M1589">
        <f t="shared" si="92"/>
        <v>653</v>
      </c>
      <c r="N1589" s="37">
        <f t="shared" si="91"/>
        <v>441602</v>
      </c>
    </row>
    <row r="1590" spans="1:14" x14ac:dyDescent="0.3">
      <c r="A1590" s="3">
        <v>2</v>
      </c>
      <c r="B1590" s="148"/>
      <c r="C1590" s="4" t="s">
        <v>1627</v>
      </c>
      <c r="D1590" s="5">
        <v>44932</v>
      </c>
      <c r="E1590" s="13" t="s">
        <v>119</v>
      </c>
      <c r="F1590" s="7">
        <v>807741</v>
      </c>
      <c r="G1590" s="6" t="s">
        <v>1366</v>
      </c>
      <c r="H1590" s="7">
        <v>84813</v>
      </c>
      <c r="I1590" s="143"/>
      <c r="J1590" s="144"/>
      <c r="K1590" s="145"/>
      <c r="L1590" t="str">
        <f t="shared" si="93"/>
        <v>00532</v>
      </c>
      <c r="M1590">
        <f t="shared" si="92"/>
        <v>532</v>
      </c>
      <c r="N1590" s="37">
        <f t="shared" si="91"/>
        <v>807741</v>
      </c>
    </row>
    <row r="1591" spans="1:14" x14ac:dyDescent="0.3">
      <c r="A1591" s="3">
        <v>2</v>
      </c>
      <c r="B1591" s="148"/>
      <c r="C1591" s="4" t="s">
        <v>1628</v>
      </c>
      <c r="D1591" s="5">
        <v>44935</v>
      </c>
      <c r="E1591" s="13" t="s">
        <v>115</v>
      </c>
      <c r="F1591" s="7">
        <v>403871</v>
      </c>
      <c r="G1591" s="6" t="s">
        <v>1366</v>
      </c>
      <c r="H1591" s="7">
        <v>42406</v>
      </c>
      <c r="I1591" s="143"/>
      <c r="J1591" s="144"/>
      <c r="K1591" s="145"/>
      <c r="L1591" t="str">
        <f t="shared" si="93"/>
        <v>00887</v>
      </c>
      <c r="M1591">
        <f t="shared" si="92"/>
        <v>887</v>
      </c>
      <c r="N1591" s="37">
        <f t="shared" ref="N1591:N1654" si="96">+F1591</f>
        <v>403871</v>
      </c>
    </row>
    <row r="1592" spans="1:14" x14ac:dyDescent="0.3">
      <c r="A1592" s="3">
        <v>2</v>
      </c>
      <c r="B1592" s="148"/>
      <c r="C1592" s="4" t="s">
        <v>1629</v>
      </c>
      <c r="D1592" s="5">
        <v>44931</v>
      </c>
      <c r="E1592" s="13" t="s">
        <v>115</v>
      </c>
      <c r="F1592" s="7">
        <v>1308613</v>
      </c>
      <c r="G1592" s="6" t="s">
        <v>1366</v>
      </c>
      <c r="H1592" s="7">
        <v>137404</v>
      </c>
      <c r="I1592" s="143"/>
      <c r="J1592" s="144"/>
      <c r="K1592" s="145"/>
      <c r="L1592" t="str">
        <f t="shared" si="93"/>
        <v>00483</v>
      </c>
      <c r="M1592">
        <f t="shared" si="92"/>
        <v>483</v>
      </c>
      <c r="N1592" s="37">
        <f t="shared" si="96"/>
        <v>1308613</v>
      </c>
    </row>
    <row r="1593" spans="1:14" x14ac:dyDescent="0.3">
      <c r="A1593" s="3">
        <v>2</v>
      </c>
      <c r="B1593" s="148"/>
      <c r="C1593" s="4" t="s">
        <v>1630</v>
      </c>
      <c r="D1593" s="5">
        <v>44931</v>
      </c>
      <c r="E1593" s="13" t="s">
        <v>115</v>
      </c>
      <c r="F1593" s="7">
        <v>403871</v>
      </c>
      <c r="G1593" s="6" t="s">
        <v>1366</v>
      </c>
      <c r="H1593" s="7">
        <v>42406</v>
      </c>
      <c r="I1593" s="143"/>
      <c r="J1593" s="144"/>
      <c r="K1593" s="145"/>
      <c r="L1593" t="str">
        <f t="shared" si="93"/>
        <v>00514</v>
      </c>
      <c r="M1593">
        <f t="shared" si="92"/>
        <v>514</v>
      </c>
      <c r="N1593" s="37">
        <f t="shared" si="96"/>
        <v>403871</v>
      </c>
    </row>
    <row r="1594" spans="1:14" x14ac:dyDescent="0.3">
      <c r="A1594" s="3">
        <v>2</v>
      </c>
      <c r="B1594" s="148"/>
      <c r="C1594" s="4" t="s">
        <v>1631</v>
      </c>
      <c r="D1594" s="5">
        <v>44932</v>
      </c>
      <c r="E1594" s="13" t="s">
        <v>119</v>
      </c>
      <c r="F1594" s="7">
        <v>1308613</v>
      </c>
      <c r="G1594" s="6" t="s">
        <v>1366</v>
      </c>
      <c r="H1594" s="7">
        <v>137404</v>
      </c>
      <c r="I1594" s="143"/>
      <c r="J1594" s="144"/>
      <c r="K1594" s="145"/>
      <c r="L1594" t="str">
        <f t="shared" si="93"/>
        <v>00528</v>
      </c>
      <c r="M1594">
        <f t="shared" si="92"/>
        <v>528</v>
      </c>
      <c r="N1594" s="37">
        <f t="shared" si="96"/>
        <v>1308613</v>
      </c>
    </row>
    <row r="1595" spans="1:14" x14ac:dyDescent="0.3">
      <c r="A1595" s="3">
        <v>2</v>
      </c>
      <c r="B1595" s="148"/>
      <c r="C1595" s="4" t="s">
        <v>1632</v>
      </c>
      <c r="D1595" s="5">
        <v>44931</v>
      </c>
      <c r="E1595" s="13" t="s">
        <v>180</v>
      </c>
      <c r="F1595" s="7">
        <v>807741</v>
      </c>
      <c r="G1595" s="6" t="s">
        <v>1366</v>
      </c>
      <c r="H1595" s="7">
        <v>84813</v>
      </c>
      <c r="I1595" s="143"/>
      <c r="J1595" s="144"/>
      <c r="K1595" s="145"/>
      <c r="L1595" t="str">
        <f t="shared" si="93"/>
        <v>00439</v>
      </c>
      <c r="M1595">
        <f t="shared" si="92"/>
        <v>439</v>
      </c>
      <c r="N1595" s="37">
        <f t="shared" si="96"/>
        <v>807741</v>
      </c>
    </row>
    <row r="1596" spans="1:14" x14ac:dyDescent="0.3">
      <c r="A1596" s="3">
        <v>2</v>
      </c>
      <c r="B1596" s="148"/>
      <c r="C1596" s="4" t="s">
        <v>1633</v>
      </c>
      <c r="D1596" s="5">
        <v>44932</v>
      </c>
      <c r="E1596" s="13" t="s">
        <v>180</v>
      </c>
      <c r="F1596" s="7">
        <v>807741</v>
      </c>
      <c r="G1596" s="6" t="s">
        <v>1366</v>
      </c>
      <c r="H1596" s="7">
        <v>84813</v>
      </c>
      <c r="I1596" s="143"/>
      <c r="J1596" s="144"/>
      <c r="K1596" s="145"/>
      <c r="L1596" t="str">
        <f t="shared" si="93"/>
        <v>00611</v>
      </c>
      <c r="M1596">
        <f t="shared" si="92"/>
        <v>611</v>
      </c>
      <c r="N1596" s="37">
        <f t="shared" si="96"/>
        <v>807741</v>
      </c>
    </row>
    <row r="1597" spans="1:14" x14ac:dyDescent="0.3">
      <c r="A1597" s="3">
        <v>2</v>
      </c>
      <c r="B1597" s="148"/>
      <c r="C1597" s="4" t="s">
        <v>1634</v>
      </c>
      <c r="D1597" s="5">
        <v>44932</v>
      </c>
      <c r="E1597" s="13" t="s">
        <v>180</v>
      </c>
      <c r="F1597" s="7">
        <v>807741</v>
      </c>
      <c r="G1597" s="6" t="s">
        <v>1366</v>
      </c>
      <c r="H1597" s="7">
        <v>84813</v>
      </c>
      <c r="I1597" s="143"/>
      <c r="J1597" s="144"/>
      <c r="K1597" s="145"/>
      <c r="L1597" t="str">
        <f t="shared" si="93"/>
        <v>00619</v>
      </c>
      <c r="M1597">
        <f t="shared" si="92"/>
        <v>619</v>
      </c>
      <c r="N1597" s="37">
        <f t="shared" si="96"/>
        <v>807741</v>
      </c>
    </row>
    <row r="1598" spans="1:14" x14ac:dyDescent="0.3">
      <c r="A1598" s="3">
        <v>2</v>
      </c>
      <c r="B1598" s="148"/>
      <c r="C1598" s="4" t="s">
        <v>1635</v>
      </c>
      <c r="D1598" s="5">
        <v>44932</v>
      </c>
      <c r="E1598" s="13" t="s">
        <v>180</v>
      </c>
      <c r="F1598" s="7">
        <v>807741</v>
      </c>
      <c r="G1598" s="6" t="s">
        <v>1366</v>
      </c>
      <c r="H1598" s="7">
        <v>84813</v>
      </c>
      <c r="I1598" s="143"/>
      <c r="J1598" s="144"/>
      <c r="K1598" s="145"/>
      <c r="L1598" t="str">
        <f t="shared" si="93"/>
        <v>00780</v>
      </c>
      <c r="M1598">
        <f t="shared" si="92"/>
        <v>780</v>
      </c>
      <c r="N1598" s="37">
        <f t="shared" si="96"/>
        <v>807741</v>
      </c>
    </row>
    <row r="1599" spans="1:14" x14ac:dyDescent="0.3">
      <c r="A1599" s="3">
        <v>2</v>
      </c>
      <c r="B1599" s="148"/>
      <c r="C1599" s="4" t="s">
        <v>1636</v>
      </c>
      <c r="D1599" s="5">
        <v>44931</v>
      </c>
      <c r="E1599" s="13" t="s">
        <v>502</v>
      </c>
      <c r="F1599" s="7">
        <v>441602</v>
      </c>
      <c r="G1599" s="6" t="s">
        <v>1366</v>
      </c>
      <c r="H1599" s="7">
        <v>46368</v>
      </c>
      <c r="I1599" s="143"/>
      <c r="J1599" s="144"/>
      <c r="K1599" s="145"/>
      <c r="L1599" t="str">
        <f t="shared" ref="L1599:L1600" si="97">+RIGHT(C1599,3)</f>
        <v>420</v>
      </c>
      <c r="M1599">
        <f t="shared" si="92"/>
        <v>420</v>
      </c>
      <c r="N1599" s="37">
        <f t="shared" si="96"/>
        <v>441602</v>
      </c>
    </row>
    <row r="1600" spans="1:14" x14ac:dyDescent="0.3">
      <c r="A1600" s="3">
        <v>2</v>
      </c>
      <c r="B1600" s="148"/>
      <c r="C1600" s="4" t="s">
        <v>1637</v>
      </c>
      <c r="D1600" s="5">
        <v>44932</v>
      </c>
      <c r="E1600" s="13" t="s">
        <v>502</v>
      </c>
      <c r="F1600" s="7">
        <v>807741</v>
      </c>
      <c r="G1600" s="6" t="s">
        <v>1366</v>
      </c>
      <c r="H1600" s="7">
        <v>84813</v>
      </c>
      <c r="I1600" s="143"/>
      <c r="J1600" s="144"/>
      <c r="K1600" s="145"/>
      <c r="L1600" t="str">
        <f t="shared" si="97"/>
        <v>634</v>
      </c>
      <c r="M1600">
        <f t="shared" si="92"/>
        <v>634</v>
      </c>
      <c r="N1600" s="37">
        <f t="shared" si="96"/>
        <v>807741</v>
      </c>
    </row>
    <row r="1601" spans="1:14" x14ac:dyDescent="0.3">
      <c r="A1601" s="3">
        <v>2</v>
      </c>
      <c r="B1601" s="148"/>
      <c r="C1601" s="4" t="s">
        <v>1638</v>
      </c>
      <c r="D1601" s="5">
        <v>44931</v>
      </c>
      <c r="E1601" s="13" t="s">
        <v>236</v>
      </c>
      <c r="F1601" s="7">
        <v>1809485</v>
      </c>
      <c r="G1601" s="6" t="s">
        <v>1366</v>
      </c>
      <c r="H1601" s="7">
        <v>189996</v>
      </c>
      <c r="I1601" s="143"/>
      <c r="J1601" s="144"/>
      <c r="K1601" s="145"/>
      <c r="L1601" t="str">
        <f t="shared" si="93"/>
        <v>00481</v>
      </c>
      <c r="M1601">
        <f t="shared" si="92"/>
        <v>481</v>
      </c>
      <c r="N1601" s="37">
        <f t="shared" si="96"/>
        <v>1809485</v>
      </c>
    </row>
    <row r="1602" spans="1:14" x14ac:dyDescent="0.3">
      <c r="A1602" s="3">
        <v>2</v>
      </c>
      <c r="B1602" s="148"/>
      <c r="C1602" s="4" t="s">
        <v>1639</v>
      </c>
      <c r="D1602" s="5">
        <v>44932</v>
      </c>
      <c r="E1602" s="13" t="s">
        <v>115</v>
      </c>
      <c r="F1602" s="7">
        <v>403871</v>
      </c>
      <c r="G1602" s="6" t="s">
        <v>1366</v>
      </c>
      <c r="H1602" s="7">
        <v>42406</v>
      </c>
      <c r="I1602" s="143"/>
      <c r="J1602" s="144"/>
      <c r="K1602" s="145"/>
      <c r="L1602" t="str">
        <f t="shared" si="93"/>
        <v>00657</v>
      </c>
      <c r="M1602">
        <f t="shared" si="92"/>
        <v>657</v>
      </c>
      <c r="N1602" s="37">
        <f t="shared" si="96"/>
        <v>403871</v>
      </c>
    </row>
    <row r="1603" spans="1:14" x14ac:dyDescent="0.3">
      <c r="A1603" s="3">
        <v>2</v>
      </c>
      <c r="B1603" s="148"/>
      <c r="C1603" s="4" t="s">
        <v>1640</v>
      </c>
      <c r="D1603" s="5">
        <v>44932</v>
      </c>
      <c r="E1603" s="13" t="s">
        <v>180</v>
      </c>
      <c r="F1603" s="7">
        <v>807741</v>
      </c>
      <c r="G1603" s="6" t="s">
        <v>1366</v>
      </c>
      <c r="H1603" s="7">
        <v>84813</v>
      </c>
      <c r="I1603" s="143"/>
      <c r="J1603" s="144"/>
      <c r="K1603" s="145"/>
      <c r="L1603" t="str">
        <f t="shared" si="93"/>
        <v>00622</v>
      </c>
      <c r="M1603">
        <f t="shared" si="92"/>
        <v>622</v>
      </c>
      <c r="N1603" s="37">
        <f t="shared" si="96"/>
        <v>807741</v>
      </c>
    </row>
    <row r="1604" spans="1:14" x14ac:dyDescent="0.3">
      <c r="A1604" s="3">
        <v>2</v>
      </c>
      <c r="B1604" s="148"/>
      <c r="C1604" s="4" t="s">
        <v>1641</v>
      </c>
      <c r="D1604" s="5">
        <v>44932</v>
      </c>
      <c r="E1604" s="13" t="s">
        <v>180</v>
      </c>
      <c r="F1604" s="7">
        <v>807741</v>
      </c>
      <c r="G1604" s="6" t="s">
        <v>1366</v>
      </c>
      <c r="H1604" s="7">
        <v>84813</v>
      </c>
      <c r="I1604" s="143"/>
      <c r="J1604" s="144"/>
      <c r="K1604" s="145"/>
      <c r="L1604" t="str">
        <f t="shared" si="93"/>
        <v>00790</v>
      </c>
      <c r="M1604">
        <f t="shared" si="92"/>
        <v>790</v>
      </c>
      <c r="N1604" s="37">
        <f t="shared" si="96"/>
        <v>807741</v>
      </c>
    </row>
    <row r="1605" spans="1:14" x14ac:dyDescent="0.3">
      <c r="A1605" s="3">
        <v>2</v>
      </c>
      <c r="B1605" s="148"/>
      <c r="C1605" s="4" t="s">
        <v>1642</v>
      </c>
      <c r="D1605" s="5">
        <v>44932</v>
      </c>
      <c r="E1605" s="13" t="s">
        <v>119</v>
      </c>
      <c r="F1605" s="7">
        <v>807741</v>
      </c>
      <c r="G1605" s="6" t="s">
        <v>1366</v>
      </c>
      <c r="H1605" s="7">
        <v>84813</v>
      </c>
      <c r="I1605" s="143"/>
      <c r="J1605" s="144"/>
      <c r="K1605" s="145"/>
      <c r="L1605" t="str">
        <f t="shared" si="93"/>
        <v>00563</v>
      </c>
      <c r="M1605">
        <f t="shared" si="92"/>
        <v>563</v>
      </c>
      <c r="N1605" s="37">
        <f t="shared" si="96"/>
        <v>807741</v>
      </c>
    </row>
    <row r="1606" spans="1:14" x14ac:dyDescent="0.3">
      <c r="A1606" s="3">
        <v>2</v>
      </c>
      <c r="B1606" s="148"/>
      <c r="C1606" s="4" t="s">
        <v>1643</v>
      </c>
      <c r="D1606" s="5">
        <v>44932</v>
      </c>
      <c r="E1606" s="13" t="s">
        <v>119</v>
      </c>
      <c r="F1606" s="7">
        <v>807741</v>
      </c>
      <c r="G1606" s="6" t="s">
        <v>1366</v>
      </c>
      <c r="H1606" s="7">
        <v>84813</v>
      </c>
      <c r="I1606" s="143"/>
      <c r="J1606" s="144"/>
      <c r="K1606" s="145"/>
      <c r="L1606" t="str">
        <f t="shared" si="93"/>
        <v>00565</v>
      </c>
      <c r="M1606">
        <f t="shared" si="92"/>
        <v>565</v>
      </c>
      <c r="N1606" s="37">
        <f t="shared" si="96"/>
        <v>807741</v>
      </c>
    </row>
    <row r="1607" spans="1:14" x14ac:dyDescent="0.3">
      <c r="A1607" s="3">
        <v>2</v>
      </c>
      <c r="B1607" s="148"/>
      <c r="C1607" s="4" t="s">
        <v>1644</v>
      </c>
      <c r="D1607" s="5">
        <v>44932</v>
      </c>
      <c r="E1607" s="13" t="s">
        <v>119</v>
      </c>
      <c r="F1607" s="7">
        <v>807741</v>
      </c>
      <c r="G1607" s="6" t="s">
        <v>1366</v>
      </c>
      <c r="H1607" s="7">
        <v>84813</v>
      </c>
      <c r="I1607" s="143"/>
      <c r="J1607" s="144"/>
      <c r="K1607" s="145"/>
      <c r="L1607" t="str">
        <f t="shared" ref="L1607:L1670" si="98">+RIGHT(C1607,5)</f>
        <v>00675</v>
      </c>
      <c r="M1607">
        <f t="shared" ref="M1607:M1670" si="99">+L1607*1</f>
        <v>675</v>
      </c>
      <c r="N1607" s="37">
        <f t="shared" si="96"/>
        <v>807741</v>
      </c>
    </row>
    <row r="1608" spans="1:14" x14ac:dyDescent="0.3">
      <c r="A1608" s="3">
        <v>2</v>
      </c>
      <c r="B1608" s="148"/>
      <c r="C1608" s="4" t="s">
        <v>1645</v>
      </c>
      <c r="D1608" s="5">
        <v>44935</v>
      </c>
      <c r="E1608" s="13" t="s">
        <v>119</v>
      </c>
      <c r="F1608" s="7">
        <v>1061169</v>
      </c>
      <c r="G1608" s="6" t="s">
        <v>1366</v>
      </c>
      <c r="H1608" s="7">
        <v>111423</v>
      </c>
      <c r="I1608" s="143"/>
      <c r="J1608" s="144"/>
      <c r="K1608" s="145"/>
      <c r="L1608" t="str">
        <f t="shared" si="98"/>
        <v>00920</v>
      </c>
      <c r="M1608">
        <f t="shared" si="99"/>
        <v>920</v>
      </c>
      <c r="N1608" s="37">
        <f t="shared" si="96"/>
        <v>1061169</v>
      </c>
    </row>
    <row r="1609" spans="1:14" x14ac:dyDescent="0.3">
      <c r="A1609" s="3">
        <v>2</v>
      </c>
      <c r="B1609" s="148"/>
      <c r="C1609" s="4" t="s">
        <v>1646</v>
      </c>
      <c r="D1609" s="5">
        <v>44931</v>
      </c>
      <c r="E1609" s="13" t="s">
        <v>502</v>
      </c>
      <c r="F1609" s="7">
        <v>1308613</v>
      </c>
      <c r="G1609" s="6" t="s">
        <v>1366</v>
      </c>
      <c r="H1609" s="7">
        <v>137404</v>
      </c>
      <c r="I1609" s="143"/>
      <c r="J1609" s="144"/>
      <c r="K1609" s="145"/>
      <c r="L1609" t="str">
        <f t="shared" ref="L1609:L1610" si="100">+RIGHT(C1609,3)</f>
        <v>429</v>
      </c>
      <c r="M1609">
        <f t="shared" si="99"/>
        <v>429</v>
      </c>
      <c r="N1609" s="37">
        <f t="shared" si="96"/>
        <v>1308613</v>
      </c>
    </row>
    <row r="1610" spans="1:14" x14ac:dyDescent="0.3">
      <c r="A1610" s="3">
        <v>2</v>
      </c>
      <c r="B1610" s="148"/>
      <c r="C1610" s="4" t="s">
        <v>1647</v>
      </c>
      <c r="D1610" s="5">
        <v>44931</v>
      </c>
      <c r="E1610" s="13" t="s">
        <v>502</v>
      </c>
      <c r="F1610" s="7">
        <v>1308613</v>
      </c>
      <c r="G1610" s="6" t="s">
        <v>1366</v>
      </c>
      <c r="H1610" s="7">
        <v>137404</v>
      </c>
      <c r="I1610" s="143"/>
      <c r="J1610" s="144"/>
      <c r="K1610" s="145"/>
      <c r="L1610" t="str">
        <f t="shared" si="100"/>
        <v>432</v>
      </c>
      <c r="M1610">
        <f t="shared" si="99"/>
        <v>432</v>
      </c>
      <c r="N1610" s="37">
        <f t="shared" si="96"/>
        <v>1308613</v>
      </c>
    </row>
    <row r="1611" spans="1:14" x14ac:dyDescent="0.3">
      <c r="A1611" s="3">
        <v>2</v>
      </c>
      <c r="B1611" s="148"/>
      <c r="C1611" s="4" t="s">
        <v>1648</v>
      </c>
      <c r="D1611" s="5">
        <v>44937</v>
      </c>
      <c r="E1611" s="13" t="s">
        <v>180</v>
      </c>
      <c r="F1611" s="7">
        <v>1155735</v>
      </c>
      <c r="G1611" s="6" t="s">
        <v>1366</v>
      </c>
      <c r="H1611" s="7">
        <v>121352</v>
      </c>
      <c r="I1611" s="143"/>
      <c r="J1611" s="144"/>
      <c r="K1611" s="145"/>
      <c r="L1611" t="str">
        <f t="shared" si="98"/>
        <v>01068</v>
      </c>
      <c r="M1611">
        <f t="shared" si="99"/>
        <v>1068</v>
      </c>
      <c r="N1611" s="37">
        <f t="shared" si="96"/>
        <v>1155735</v>
      </c>
    </row>
    <row r="1612" spans="1:14" x14ac:dyDescent="0.3">
      <c r="A1612" s="3">
        <v>2</v>
      </c>
      <c r="B1612" s="148"/>
      <c r="C1612" s="4" t="s">
        <v>1649</v>
      </c>
      <c r="D1612" s="5">
        <v>44931</v>
      </c>
      <c r="E1612" s="13" t="s">
        <v>502</v>
      </c>
      <c r="F1612" s="7">
        <v>807741</v>
      </c>
      <c r="G1612" s="6" t="s">
        <v>1366</v>
      </c>
      <c r="H1612" s="7">
        <v>84813</v>
      </c>
      <c r="I1612" s="143"/>
      <c r="J1612" s="144"/>
      <c r="K1612" s="145"/>
      <c r="L1612" t="str">
        <f t="shared" ref="L1612:L1613" si="101">+RIGHT(C1612,3)</f>
        <v>460</v>
      </c>
      <c r="M1612">
        <f t="shared" si="99"/>
        <v>460</v>
      </c>
      <c r="N1612" s="37">
        <f t="shared" si="96"/>
        <v>807741</v>
      </c>
    </row>
    <row r="1613" spans="1:14" x14ac:dyDescent="0.3">
      <c r="A1613" s="3">
        <v>2</v>
      </c>
      <c r="B1613" s="148"/>
      <c r="C1613" s="4" t="s">
        <v>1650</v>
      </c>
      <c r="D1613" s="5">
        <v>44931</v>
      </c>
      <c r="E1613" s="13" t="s">
        <v>502</v>
      </c>
      <c r="F1613" s="7">
        <v>1308613</v>
      </c>
      <c r="G1613" s="6" t="s">
        <v>1366</v>
      </c>
      <c r="H1613" s="7">
        <v>137404</v>
      </c>
      <c r="I1613" s="143"/>
      <c r="J1613" s="144"/>
      <c r="K1613" s="145"/>
      <c r="L1613" t="str">
        <f t="shared" si="101"/>
        <v>435</v>
      </c>
      <c r="M1613">
        <f t="shared" si="99"/>
        <v>435</v>
      </c>
      <c r="N1613" s="37">
        <f t="shared" si="96"/>
        <v>1308613</v>
      </c>
    </row>
    <row r="1614" spans="1:14" x14ac:dyDescent="0.3">
      <c r="A1614" s="3">
        <v>2</v>
      </c>
      <c r="B1614" s="148"/>
      <c r="C1614" s="4" t="s">
        <v>1651</v>
      </c>
      <c r="D1614" s="5">
        <v>44932</v>
      </c>
      <c r="E1614" s="13" t="s">
        <v>236</v>
      </c>
      <c r="F1614" s="7">
        <v>807741</v>
      </c>
      <c r="G1614" s="6" t="s">
        <v>1366</v>
      </c>
      <c r="H1614" s="7">
        <v>84813</v>
      </c>
      <c r="I1614" s="143"/>
      <c r="J1614" s="144"/>
      <c r="K1614" s="145"/>
      <c r="L1614" t="str">
        <f t="shared" si="98"/>
        <v>00590</v>
      </c>
      <c r="M1614">
        <f t="shared" si="99"/>
        <v>590</v>
      </c>
      <c r="N1614" s="37">
        <f t="shared" si="96"/>
        <v>807741</v>
      </c>
    </row>
    <row r="1615" spans="1:14" x14ac:dyDescent="0.3">
      <c r="A1615" s="3">
        <v>2</v>
      </c>
      <c r="B1615" s="148"/>
      <c r="C1615" s="4" t="s">
        <v>1652</v>
      </c>
      <c r="D1615" s="5">
        <v>44943</v>
      </c>
      <c r="E1615" s="13" t="s">
        <v>502</v>
      </c>
      <c r="F1615" s="7">
        <v>2003486</v>
      </c>
      <c r="G1615" s="6" t="s">
        <v>1366</v>
      </c>
      <c r="H1615" s="7">
        <v>210366</v>
      </c>
      <c r="I1615" s="143"/>
      <c r="J1615" s="144"/>
      <c r="K1615" s="145"/>
      <c r="L1615" t="str">
        <f t="shared" ref="L1615:L1616" si="102">+RIGHT(C1615,4)</f>
        <v>1748</v>
      </c>
      <c r="M1615">
        <f t="shared" si="99"/>
        <v>1748</v>
      </c>
      <c r="N1615" s="37">
        <f t="shared" si="96"/>
        <v>2003486</v>
      </c>
    </row>
    <row r="1616" spans="1:14" x14ac:dyDescent="0.3">
      <c r="A1616" s="3">
        <v>2</v>
      </c>
      <c r="B1616" s="148"/>
      <c r="C1616" s="4" t="s">
        <v>1653</v>
      </c>
      <c r="D1616" s="5">
        <v>44943</v>
      </c>
      <c r="E1616" s="13" t="s">
        <v>502</v>
      </c>
      <c r="F1616" s="7">
        <v>331201</v>
      </c>
      <c r="G1616" s="6" t="s">
        <v>1366</v>
      </c>
      <c r="H1616" s="7">
        <v>34776</v>
      </c>
      <c r="I1616" s="143"/>
      <c r="J1616" s="144"/>
      <c r="K1616" s="145"/>
      <c r="L1616" t="str">
        <f t="shared" si="102"/>
        <v>1753</v>
      </c>
      <c r="M1616">
        <f t="shared" si="99"/>
        <v>1753</v>
      </c>
      <c r="N1616" s="37">
        <f t="shared" si="96"/>
        <v>331201</v>
      </c>
    </row>
    <row r="1617" spans="1:14" x14ac:dyDescent="0.3">
      <c r="A1617" s="3">
        <v>2</v>
      </c>
      <c r="B1617" s="148"/>
      <c r="C1617" s="4" t="s">
        <v>1654</v>
      </c>
      <c r="D1617" s="5">
        <v>44932</v>
      </c>
      <c r="E1617" s="13" t="s">
        <v>66</v>
      </c>
      <c r="F1617" s="7">
        <v>1308613</v>
      </c>
      <c r="G1617" s="6" t="s">
        <v>1366</v>
      </c>
      <c r="H1617" s="7">
        <v>137404</v>
      </c>
      <c r="I1617" s="143"/>
      <c r="J1617" s="144"/>
      <c r="K1617" s="145"/>
      <c r="L1617" t="str">
        <f t="shared" si="98"/>
        <v>00695</v>
      </c>
      <c r="M1617">
        <f t="shared" si="99"/>
        <v>695</v>
      </c>
      <c r="N1617" s="37">
        <f t="shared" si="96"/>
        <v>1308613</v>
      </c>
    </row>
    <row r="1618" spans="1:14" x14ac:dyDescent="0.3">
      <c r="A1618" s="3">
        <v>2</v>
      </c>
      <c r="B1618" s="148"/>
      <c r="C1618" s="4" t="s">
        <v>1655</v>
      </c>
      <c r="D1618" s="5">
        <v>44935</v>
      </c>
      <c r="E1618" s="13" t="s">
        <v>502</v>
      </c>
      <c r="F1618" s="7">
        <v>331201</v>
      </c>
      <c r="G1618" s="6" t="s">
        <v>1366</v>
      </c>
      <c r="H1618" s="7">
        <v>34776</v>
      </c>
      <c r="I1618" s="143"/>
      <c r="J1618" s="144"/>
      <c r="K1618" s="145"/>
      <c r="L1618" t="str">
        <f>+RIGHT(C1618,3)</f>
        <v>917</v>
      </c>
      <c r="M1618">
        <f t="shared" si="99"/>
        <v>917</v>
      </c>
      <c r="N1618" s="37">
        <f t="shared" si="96"/>
        <v>331201</v>
      </c>
    </row>
    <row r="1619" spans="1:14" x14ac:dyDescent="0.3">
      <c r="A1619" s="3">
        <v>2</v>
      </c>
      <c r="B1619" s="148"/>
      <c r="C1619" s="4" t="s">
        <v>1656</v>
      </c>
      <c r="D1619" s="5">
        <v>44932</v>
      </c>
      <c r="E1619" s="13" t="s">
        <v>236</v>
      </c>
      <c r="F1619" s="7">
        <v>807741</v>
      </c>
      <c r="G1619" s="6" t="s">
        <v>1366</v>
      </c>
      <c r="H1619" s="7">
        <v>84813</v>
      </c>
      <c r="I1619" s="143"/>
      <c r="J1619" s="144"/>
      <c r="K1619" s="145"/>
      <c r="L1619" t="str">
        <f t="shared" si="98"/>
        <v>00596</v>
      </c>
      <c r="M1619">
        <f t="shared" si="99"/>
        <v>596</v>
      </c>
      <c r="N1619" s="37">
        <f t="shared" si="96"/>
        <v>807741</v>
      </c>
    </row>
    <row r="1620" spans="1:14" x14ac:dyDescent="0.3">
      <c r="A1620" s="3">
        <v>2</v>
      </c>
      <c r="B1620" s="148"/>
      <c r="C1620" s="4" t="s">
        <v>1657</v>
      </c>
      <c r="D1620" s="5">
        <v>44938</v>
      </c>
      <c r="E1620" s="13" t="s">
        <v>119</v>
      </c>
      <c r="F1620" s="7">
        <v>276001</v>
      </c>
      <c r="G1620" s="6" t="s">
        <v>1366</v>
      </c>
      <c r="H1620" s="7">
        <v>28980</v>
      </c>
      <c r="I1620" s="143"/>
      <c r="J1620" s="144"/>
      <c r="K1620" s="145"/>
      <c r="L1620" t="str">
        <f t="shared" si="98"/>
        <v>01392</v>
      </c>
      <c r="M1620">
        <f t="shared" si="99"/>
        <v>1392</v>
      </c>
      <c r="N1620" s="37">
        <f t="shared" si="96"/>
        <v>276001</v>
      </c>
    </row>
    <row r="1621" spans="1:14" x14ac:dyDescent="0.3">
      <c r="A1621" s="3">
        <v>2</v>
      </c>
      <c r="B1621" s="148"/>
      <c r="C1621" s="4" t="s">
        <v>1658</v>
      </c>
      <c r="D1621" s="5">
        <v>44940</v>
      </c>
      <c r="E1621" s="13" t="s">
        <v>119</v>
      </c>
      <c r="F1621" s="7">
        <v>621498</v>
      </c>
      <c r="G1621" s="6" t="s">
        <v>1366</v>
      </c>
      <c r="H1621" s="7">
        <v>65257</v>
      </c>
      <c r="I1621" s="143"/>
      <c r="J1621" s="144"/>
      <c r="K1621" s="145"/>
      <c r="L1621" t="str">
        <f t="shared" si="98"/>
        <v>01535</v>
      </c>
      <c r="M1621">
        <f t="shared" si="99"/>
        <v>1535</v>
      </c>
      <c r="N1621" s="37">
        <f t="shared" si="96"/>
        <v>621498</v>
      </c>
    </row>
    <row r="1622" spans="1:14" x14ac:dyDescent="0.3">
      <c r="A1622" s="3">
        <v>2</v>
      </c>
      <c r="B1622" s="148"/>
      <c r="C1622" s="4" t="s">
        <v>1659</v>
      </c>
      <c r="D1622" s="5">
        <v>44945</v>
      </c>
      <c r="E1622" s="13" t="s">
        <v>115</v>
      </c>
      <c r="F1622" s="7">
        <v>832073</v>
      </c>
      <c r="G1622" s="6" t="s">
        <v>1366</v>
      </c>
      <c r="H1622" s="7">
        <v>87368</v>
      </c>
      <c r="I1622" s="143"/>
      <c r="J1622" s="144"/>
      <c r="K1622" s="145"/>
      <c r="L1622" t="str">
        <f t="shared" si="98"/>
        <v>01787</v>
      </c>
      <c r="M1622">
        <f t="shared" si="99"/>
        <v>1787</v>
      </c>
      <c r="N1622" s="37">
        <f t="shared" si="96"/>
        <v>832073</v>
      </c>
    </row>
    <row r="1623" spans="1:14" x14ac:dyDescent="0.3">
      <c r="A1623" s="3">
        <v>2</v>
      </c>
      <c r="B1623" s="148"/>
      <c r="C1623" s="4" t="s">
        <v>1660</v>
      </c>
      <c r="D1623" s="5">
        <v>44938</v>
      </c>
      <c r="E1623" s="13" t="s">
        <v>180</v>
      </c>
      <c r="F1623" s="7">
        <v>852525</v>
      </c>
      <c r="G1623" s="6" t="s">
        <v>1366</v>
      </c>
      <c r="H1623" s="7">
        <v>89515</v>
      </c>
      <c r="I1623" s="143"/>
      <c r="J1623" s="144"/>
      <c r="K1623" s="145"/>
      <c r="L1623" t="str">
        <f t="shared" si="98"/>
        <v>01414</v>
      </c>
      <c r="M1623">
        <f t="shared" si="99"/>
        <v>1414</v>
      </c>
      <c r="N1623" s="37">
        <f t="shared" si="96"/>
        <v>852525</v>
      </c>
    </row>
    <row r="1624" spans="1:14" x14ac:dyDescent="0.3">
      <c r="A1624" s="3">
        <v>2</v>
      </c>
      <c r="B1624" s="148"/>
      <c r="C1624" s="4" t="s">
        <v>1661</v>
      </c>
      <c r="D1624" s="5">
        <v>44930</v>
      </c>
      <c r="E1624" s="13" t="s">
        <v>119</v>
      </c>
      <c r="F1624" s="7">
        <v>1091598</v>
      </c>
      <c r="G1624" s="6" t="s">
        <v>1366</v>
      </c>
      <c r="H1624" s="7">
        <v>114618</v>
      </c>
      <c r="I1624" s="143"/>
      <c r="J1624" s="144"/>
      <c r="K1624" s="145"/>
      <c r="L1624" t="str">
        <f t="shared" si="98"/>
        <v>00290</v>
      </c>
      <c r="M1624">
        <f t="shared" si="99"/>
        <v>290</v>
      </c>
      <c r="N1624" s="37">
        <f t="shared" si="96"/>
        <v>1091598</v>
      </c>
    </row>
    <row r="1625" spans="1:14" x14ac:dyDescent="0.3">
      <c r="A1625" s="3">
        <v>2</v>
      </c>
      <c r="B1625" s="148"/>
      <c r="C1625" s="4" t="s">
        <v>1662</v>
      </c>
      <c r="D1625" s="5">
        <v>44932</v>
      </c>
      <c r="E1625" s="13" t="s">
        <v>119</v>
      </c>
      <c r="F1625" s="7">
        <v>807741</v>
      </c>
      <c r="G1625" s="6" t="s">
        <v>1366</v>
      </c>
      <c r="H1625" s="7">
        <v>84813</v>
      </c>
      <c r="I1625" s="143"/>
      <c r="J1625" s="144"/>
      <c r="K1625" s="145"/>
      <c r="L1625" t="str">
        <f t="shared" si="98"/>
        <v>00530</v>
      </c>
      <c r="M1625">
        <f t="shared" si="99"/>
        <v>530</v>
      </c>
      <c r="N1625" s="37">
        <f t="shared" si="96"/>
        <v>807741</v>
      </c>
    </row>
    <row r="1626" spans="1:14" x14ac:dyDescent="0.3">
      <c r="A1626" s="3">
        <v>2</v>
      </c>
      <c r="B1626" s="148"/>
      <c r="C1626" s="4" t="s">
        <v>1663</v>
      </c>
      <c r="D1626" s="5">
        <v>44935</v>
      </c>
      <c r="E1626" s="13" t="s">
        <v>66</v>
      </c>
      <c r="F1626" s="7">
        <v>1609958</v>
      </c>
      <c r="G1626" s="6" t="s">
        <v>1366</v>
      </c>
      <c r="H1626" s="7">
        <v>169046</v>
      </c>
      <c r="I1626" s="143"/>
      <c r="J1626" s="144"/>
      <c r="K1626" s="145"/>
      <c r="L1626" t="str">
        <f t="shared" si="98"/>
        <v>00898</v>
      </c>
      <c r="M1626">
        <f t="shared" si="99"/>
        <v>898</v>
      </c>
      <c r="N1626" s="37">
        <f t="shared" si="96"/>
        <v>1609958</v>
      </c>
    </row>
    <row r="1627" spans="1:14" x14ac:dyDescent="0.3">
      <c r="A1627" s="3">
        <v>2</v>
      </c>
      <c r="B1627" s="148"/>
      <c r="C1627" s="4" t="s">
        <v>1664</v>
      </c>
      <c r="D1627" s="5">
        <v>44940</v>
      </c>
      <c r="E1627" s="13" t="s">
        <v>115</v>
      </c>
      <c r="F1627" s="7">
        <v>220801</v>
      </c>
      <c r="G1627" s="6" t="s">
        <v>1366</v>
      </c>
      <c r="H1627" s="7">
        <v>23184</v>
      </c>
      <c r="I1627" s="143"/>
      <c r="J1627" s="144"/>
      <c r="K1627" s="145"/>
      <c r="L1627" t="str">
        <f t="shared" si="98"/>
        <v>01563</v>
      </c>
      <c r="M1627">
        <f t="shared" si="99"/>
        <v>1563</v>
      </c>
      <c r="N1627" s="37">
        <f t="shared" si="96"/>
        <v>220801</v>
      </c>
    </row>
    <row r="1628" spans="1:14" x14ac:dyDescent="0.3">
      <c r="A1628" s="3">
        <v>2</v>
      </c>
      <c r="B1628" s="148"/>
      <c r="C1628" s="4" t="s">
        <v>1665</v>
      </c>
      <c r="D1628" s="5">
        <v>44932</v>
      </c>
      <c r="E1628" s="13" t="s">
        <v>502</v>
      </c>
      <c r="F1628" s="7">
        <v>1359743</v>
      </c>
      <c r="G1628" s="6" t="s">
        <v>1366</v>
      </c>
      <c r="H1628" s="7">
        <v>142773</v>
      </c>
      <c r="I1628" s="143"/>
      <c r="J1628" s="144"/>
      <c r="K1628" s="145"/>
      <c r="L1628" t="str">
        <f>+RIGHT(C1628,3)</f>
        <v>744</v>
      </c>
      <c r="M1628">
        <f t="shared" si="99"/>
        <v>744</v>
      </c>
      <c r="N1628" s="37">
        <f t="shared" si="96"/>
        <v>1359743</v>
      </c>
    </row>
    <row r="1629" spans="1:14" x14ac:dyDescent="0.3">
      <c r="A1629" s="3">
        <v>2</v>
      </c>
      <c r="B1629" s="148"/>
      <c r="C1629" s="4" t="s">
        <v>1666</v>
      </c>
      <c r="D1629" s="5">
        <v>44932</v>
      </c>
      <c r="E1629" s="13" t="s">
        <v>236</v>
      </c>
      <c r="F1629" s="7">
        <v>821327</v>
      </c>
      <c r="G1629" s="6" t="s">
        <v>1366</v>
      </c>
      <c r="H1629" s="7">
        <v>86239</v>
      </c>
      <c r="I1629" s="143"/>
      <c r="J1629" s="144"/>
      <c r="K1629" s="145"/>
      <c r="L1629" t="str">
        <f t="shared" si="98"/>
        <v>00613</v>
      </c>
      <c r="M1629">
        <f t="shared" si="99"/>
        <v>613</v>
      </c>
      <c r="N1629" s="37">
        <f t="shared" si="96"/>
        <v>821327</v>
      </c>
    </row>
    <row r="1630" spans="1:14" x14ac:dyDescent="0.3">
      <c r="A1630" s="3">
        <v>2</v>
      </c>
      <c r="B1630" s="148"/>
      <c r="C1630" s="4" t="s">
        <v>1667</v>
      </c>
      <c r="D1630" s="5">
        <v>44931</v>
      </c>
      <c r="E1630" s="13" t="s">
        <v>502</v>
      </c>
      <c r="F1630" s="7">
        <v>807741</v>
      </c>
      <c r="G1630" s="6" t="s">
        <v>1366</v>
      </c>
      <c r="H1630" s="7">
        <v>84813</v>
      </c>
      <c r="I1630" s="143"/>
      <c r="J1630" s="144"/>
      <c r="K1630" s="145"/>
      <c r="L1630" t="str">
        <f t="shared" si="98"/>
        <v>00459</v>
      </c>
      <c r="M1630">
        <f t="shared" si="99"/>
        <v>459</v>
      </c>
      <c r="N1630" s="37">
        <f t="shared" si="96"/>
        <v>807741</v>
      </c>
    </row>
    <row r="1631" spans="1:14" x14ac:dyDescent="0.3">
      <c r="A1631" s="3">
        <v>2</v>
      </c>
      <c r="B1631" s="147"/>
      <c r="C1631" s="4" t="s">
        <v>1668</v>
      </c>
      <c r="D1631" s="5">
        <v>44932</v>
      </c>
      <c r="E1631" s="13" t="s">
        <v>236</v>
      </c>
      <c r="F1631" s="7">
        <v>1308613</v>
      </c>
      <c r="G1631" s="6" t="s">
        <v>1366</v>
      </c>
      <c r="H1631" s="7">
        <v>137404</v>
      </c>
      <c r="I1631" s="137"/>
      <c r="J1631" s="140"/>
      <c r="K1631" s="141"/>
      <c r="L1631" t="str">
        <f t="shared" si="98"/>
        <v>00666</v>
      </c>
      <c r="M1631">
        <f t="shared" si="99"/>
        <v>666</v>
      </c>
      <c r="N1631" s="37">
        <f t="shared" si="96"/>
        <v>1308613</v>
      </c>
    </row>
    <row r="1632" spans="1:14" x14ac:dyDescent="0.3">
      <c r="A1632" s="3">
        <v>2</v>
      </c>
      <c r="B1632" s="146" t="s">
        <v>1764</v>
      </c>
      <c r="C1632" s="4" t="s">
        <v>1765</v>
      </c>
      <c r="D1632" s="5">
        <v>44933</v>
      </c>
      <c r="E1632" s="13" t="s">
        <v>1365</v>
      </c>
      <c r="F1632" s="7">
        <v>4432498</v>
      </c>
      <c r="G1632" s="6" t="s">
        <v>1366</v>
      </c>
      <c r="H1632" s="7">
        <v>465412</v>
      </c>
      <c r="I1632" s="136">
        <v>22931679</v>
      </c>
      <c r="J1632" s="138" t="s">
        <v>591</v>
      </c>
      <c r="K1632" s="139"/>
      <c r="L1632" t="str">
        <f t="shared" si="98"/>
        <v>00828</v>
      </c>
      <c r="M1632">
        <f t="shared" si="99"/>
        <v>828</v>
      </c>
      <c r="N1632" s="37">
        <f t="shared" si="96"/>
        <v>4432498</v>
      </c>
    </row>
    <row r="1633" spans="1:14" x14ac:dyDescent="0.3">
      <c r="A1633" s="3">
        <v>2</v>
      </c>
      <c r="B1633" s="148"/>
      <c r="C1633" s="4" t="s">
        <v>1766</v>
      </c>
      <c r="D1633" s="5">
        <v>44937</v>
      </c>
      <c r="E1633" s="13" t="s">
        <v>1365</v>
      </c>
      <c r="F1633" s="7">
        <v>5827262</v>
      </c>
      <c r="G1633" s="6" t="s">
        <v>1366</v>
      </c>
      <c r="H1633" s="7">
        <v>611863</v>
      </c>
      <c r="I1633" s="143"/>
      <c r="J1633" s="144"/>
      <c r="K1633" s="145"/>
      <c r="L1633" t="str">
        <f t="shared" si="98"/>
        <v>01087</v>
      </c>
      <c r="M1633">
        <f t="shared" si="99"/>
        <v>1087</v>
      </c>
      <c r="N1633" s="37">
        <f t="shared" si="96"/>
        <v>5827262</v>
      </c>
    </row>
    <row r="1634" spans="1:14" x14ac:dyDescent="0.3">
      <c r="A1634" s="3">
        <v>2</v>
      </c>
      <c r="B1634" s="148"/>
      <c r="C1634" s="4" t="s">
        <v>1767</v>
      </c>
      <c r="D1634" s="5">
        <v>44945</v>
      </c>
      <c r="E1634" s="13" t="s">
        <v>1365</v>
      </c>
      <c r="F1634" s="7">
        <v>4796271</v>
      </c>
      <c r="G1634" s="6" t="s">
        <v>1366</v>
      </c>
      <c r="H1634" s="7">
        <v>503609</v>
      </c>
      <c r="I1634" s="143"/>
      <c r="J1634" s="144"/>
      <c r="K1634" s="145"/>
      <c r="L1634" t="str">
        <f t="shared" si="98"/>
        <v>01813</v>
      </c>
      <c r="M1634">
        <f t="shared" si="99"/>
        <v>1813</v>
      </c>
      <c r="N1634" s="37">
        <f t="shared" si="96"/>
        <v>4796271</v>
      </c>
    </row>
    <row r="1635" spans="1:14" x14ac:dyDescent="0.3">
      <c r="A1635" s="3">
        <v>2</v>
      </c>
      <c r="B1635" s="147"/>
      <c r="C1635" s="4" t="s">
        <v>1768</v>
      </c>
      <c r="D1635" s="5">
        <v>44943</v>
      </c>
      <c r="E1635" s="13" t="s">
        <v>1368</v>
      </c>
      <c r="F1635" s="7">
        <v>10565957</v>
      </c>
      <c r="G1635" s="6" t="s">
        <v>1366</v>
      </c>
      <c r="H1635" s="7">
        <v>1109426</v>
      </c>
      <c r="I1635" s="137"/>
      <c r="J1635" s="140"/>
      <c r="K1635" s="141"/>
      <c r="L1635" t="str">
        <f t="shared" si="98"/>
        <v>01733</v>
      </c>
      <c r="M1635">
        <f t="shared" si="99"/>
        <v>1733</v>
      </c>
      <c r="N1635" s="37">
        <f t="shared" si="96"/>
        <v>10565957</v>
      </c>
    </row>
    <row r="1636" spans="1:14" x14ac:dyDescent="0.3">
      <c r="A1636" s="3">
        <v>2</v>
      </c>
      <c r="B1636" s="146" t="s">
        <v>1769</v>
      </c>
      <c r="C1636" s="4" t="s">
        <v>1770</v>
      </c>
      <c r="D1636" s="5">
        <v>44942</v>
      </c>
      <c r="E1636" s="13" t="s">
        <v>1771</v>
      </c>
      <c r="F1636" s="7">
        <v>1767387</v>
      </c>
      <c r="G1636" s="6" t="s">
        <v>1366</v>
      </c>
      <c r="H1636" s="7">
        <v>185576</v>
      </c>
      <c r="I1636" s="136">
        <v>7264869</v>
      </c>
      <c r="J1636" s="138" t="s">
        <v>596</v>
      </c>
      <c r="K1636" s="139"/>
      <c r="L1636" t="str">
        <f t="shared" si="98"/>
        <v>01640</v>
      </c>
      <c r="M1636">
        <f t="shared" si="99"/>
        <v>1640</v>
      </c>
      <c r="N1636" s="37">
        <f t="shared" si="96"/>
        <v>1767387</v>
      </c>
    </row>
    <row r="1637" spans="1:14" x14ac:dyDescent="0.3">
      <c r="A1637" s="3">
        <v>2</v>
      </c>
      <c r="B1637" s="148"/>
      <c r="C1637" s="4" t="s">
        <v>1772</v>
      </c>
      <c r="D1637" s="5">
        <v>44937</v>
      </c>
      <c r="E1637" s="13" t="s">
        <v>1365</v>
      </c>
      <c r="F1637" s="7">
        <v>5533035</v>
      </c>
      <c r="G1637" s="6" t="s">
        <v>1366</v>
      </c>
      <c r="H1637" s="7">
        <v>580969</v>
      </c>
      <c r="I1637" s="143"/>
      <c r="J1637" s="144"/>
      <c r="K1637" s="145"/>
      <c r="L1637" t="str">
        <f t="shared" si="98"/>
        <v>01089</v>
      </c>
      <c r="M1637">
        <f t="shared" si="99"/>
        <v>1089</v>
      </c>
      <c r="N1637" s="37">
        <f t="shared" si="96"/>
        <v>5533035</v>
      </c>
    </row>
    <row r="1638" spans="1:14" x14ac:dyDescent="0.3">
      <c r="A1638" s="3">
        <v>2</v>
      </c>
      <c r="B1638" s="147"/>
      <c r="C1638" s="4" t="s">
        <v>1773</v>
      </c>
      <c r="D1638" s="5">
        <v>44944</v>
      </c>
      <c r="E1638" s="13" t="s">
        <v>1774</v>
      </c>
      <c r="F1638" s="7">
        <v>816750</v>
      </c>
      <c r="G1638" s="6" t="s">
        <v>1366</v>
      </c>
      <c r="H1638" s="7">
        <v>85759</v>
      </c>
      <c r="I1638" s="137"/>
      <c r="J1638" s="140"/>
      <c r="K1638" s="141"/>
      <c r="L1638" t="str">
        <f t="shared" si="98"/>
        <v>01759</v>
      </c>
      <c r="M1638">
        <f t="shared" si="99"/>
        <v>1759</v>
      </c>
      <c r="N1638" s="37">
        <f t="shared" si="96"/>
        <v>816750</v>
      </c>
    </row>
    <row r="1639" spans="1:14" x14ac:dyDescent="0.3">
      <c r="A1639" s="3">
        <v>2</v>
      </c>
      <c r="B1639" s="146" t="s">
        <v>1775</v>
      </c>
      <c r="C1639" s="4" t="s">
        <v>1776</v>
      </c>
      <c r="D1639" s="5">
        <v>44940</v>
      </c>
      <c r="E1639" s="13" t="s">
        <v>1365</v>
      </c>
      <c r="F1639" s="7">
        <v>8784800</v>
      </c>
      <c r="G1639" s="6" t="s">
        <v>1366</v>
      </c>
      <c r="H1639" s="7">
        <v>922404</v>
      </c>
      <c r="I1639" s="136">
        <v>18880138</v>
      </c>
      <c r="J1639" s="138" t="s">
        <v>604</v>
      </c>
      <c r="K1639" s="139"/>
      <c r="L1639" t="str">
        <f t="shared" si="98"/>
        <v>01562</v>
      </c>
      <c r="M1639">
        <f t="shared" si="99"/>
        <v>1562</v>
      </c>
      <c r="N1639" s="37">
        <f t="shared" si="96"/>
        <v>8784800</v>
      </c>
    </row>
    <row r="1640" spans="1:14" x14ac:dyDescent="0.3">
      <c r="A1640" s="3">
        <v>2</v>
      </c>
      <c r="B1640" s="148"/>
      <c r="C1640" s="4" t="s">
        <v>1777</v>
      </c>
      <c r="D1640" s="5">
        <v>44943</v>
      </c>
      <c r="E1640" s="13" t="s">
        <v>1378</v>
      </c>
      <c r="F1640" s="7">
        <v>3929178</v>
      </c>
      <c r="G1640" s="6" t="s">
        <v>1366</v>
      </c>
      <c r="H1640" s="7">
        <v>412564</v>
      </c>
      <c r="I1640" s="143"/>
      <c r="J1640" s="144"/>
      <c r="K1640" s="145"/>
      <c r="L1640" t="str">
        <f t="shared" si="98"/>
        <v>01719</v>
      </c>
      <c r="M1640">
        <f t="shared" si="99"/>
        <v>1719</v>
      </c>
      <c r="N1640" s="37">
        <f t="shared" si="96"/>
        <v>3929178</v>
      </c>
    </row>
    <row r="1641" spans="1:14" x14ac:dyDescent="0.3">
      <c r="A1641" s="3">
        <v>2</v>
      </c>
      <c r="B1641" s="147"/>
      <c r="C1641" s="4" t="s">
        <v>1778</v>
      </c>
      <c r="D1641" s="5">
        <v>44932</v>
      </c>
      <c r="E1641" s="13" t="s">
        <v>1378</v>
      </c>
      <c r="F1641" s="7">
        <v>8381148</v>
      </c>
      <c r="G1641" s="6" t="s">
        <v>1366</v>
      </c>
      <c r="H1641" s="7">
        <v>880020</v>
      </c>
      <c r="I1641" s="137"/>
      <c r="J1641" s="140"/>
      <c r="K1641" s="141"/>
      <c r="L1641" t="str">
        <f t="shared" si="98"/>
        <v>00770</v>
      </c>
      <c r="M1641">
        <f t="shared" si="99"/>
        <v>770</v>
      </c>
      <c r="N1641" s="37">
        <f t="shared" si="96"/>
        <v>8381148</v>
      </c>
    </row>
    <row r="1642" spans="1:14" x14ac:dyDescent="0.3">
      <c r="A1642" s="3">
        <v>2</v>
      </c>
      <c r="B1642" s="15" t="s">
        <v>1779</v>
      </c>
      <c r="C1642" s="4" t="s">
        <v>1780</v>
      </c>
      <c r="D1642" s="5">
        <v>44942</v>
      </c>
      <c r="E1642" s="13" t="s">
        <v>1368</v>
      </c>
      <c r="F1642" s="7">
        <v>1727640</v>
      </c>
      <c r="G1642" s="6" t="s">
        <v>1366</v>
      </c>
      <c r="H1642" s="7">
        <v>181402</v>
      </c>
      <c r="I1642" s="11">
        <v>1546238</v>
      </c>
      <c r="J1642" s="132" t="s">
        <v>610</v>
      </c>
      <c r="K1642" s="133"/>
      <c r="L1642" t="str">
        <f t="shared" si="98"/>
        <v>01652</v>
      </c>
      <c r="M1642">
        <f t="shared" si="99"/>
        <v>1652</v>
      </c>
      <c r="N1642" s="37">
        <f t="shared" si="96"/>
        <v>1727640</v>
      </c>
    </row>
    <row r="1643" spans="1:14" x14ac:dyDescent="0.3">
      <c r="A1643" s="3">
        <v>2</v>
      </c>
      <c r="B1643" s="146" t="s">
        <v>1781</v>
      </c>
      <c r="C1643" s="4" t="s">
        <v>1782</v>
      </c>
      <c r="D1643" s="5">
        <v>44936</v>
      </c>
      <c r="E1643" s="13" t="s">
        <v>1368</v>
      </c>
      <c r="F1643" s="7">
        <v>9104781</v>
      </c>
      <c r="G1643" s="6" t="s">
        <v>1366</v>
      </c>
      <c r="H1643" s="7">
        <v>956002</v>
      </c>
      <c r="I1643" s="136">
        <v>28023535</v>
      </c>
      <c r="J1643" s="138" t="s">
        <v>615</v>
      </c>
      <c r="K1643" s="139"/>
      <c r="L1643" t="str">
        <f t="shared" si="98"/>
        <v>01024</v>
      </c>
      <c r="M1643">
        <f t="shared" si="99"/>
        <v>1024</v>
      </c>
      <c r="N1643" s="37">
        <f t="shared" si="96"/>
        <v>9104781</v>
      </c>
    </row>
    <row r="1644" spans="1:14" x14ac:dyDescent="0.3">
      <c r="A1644" s="3">
        <v>2</v>
      </c>
      <c r="B1644" s="148"/>
      <c r="C1644" s="4" t="s">
        <v>1783</v>
      </c>
      <c r="D1644" s="5">
        <v>44929</v>
      </c>
      <c r="E1644" s="13" t="s">
        <v>1378</v>
      </c>
      <c r="F1644" s="7">
        <v>2445812</v>
      </c>
      <c r="G1644" s="6" t="s">
        <v>1366</v>
      </c>
      <c r="H1644" s="7">
        <v>256810</v>
      </c>
      <c r="I1644" s="143"/>
      <c r="J1644" s="144"/>
      <c r="K1644" s="145"/>
      <c r="L1644" t="str">
        <f t="shared" si="98"/>
        <v>00160</v>
      </c>
      <c r="M1644">
        <f t="shared" si="99"/>
        <v>160</v>
      </c>
      <c r="N1644" s="37">
        <f t="shared" si="96"/>
        <v>2445812</v>
      </c>
    </row>
    <row r="1645" spans="1:14" x14ac:dyDescent="0.3">
      <c r="A1645" s="3">
        <v>2</v>
      </c>
      <c r="B1645" s="147"/>
      <c r="C1645" s="4" t="s">
        <v>1784</v>
      </c>
      <c r="D1645" s="5">
        <v>44939</v>
      </c>
      <c r="E1645" s="13" t="s">
        <v>1365</v>
      </c>
      <c r="F1645" s="7">
        <v>19760619</v>
      </c>
      <c r="G1645" s="6" t="s">
        <v>1366</v>
      </c>
      <c r="H1645" s="7">
        <v>2074865</v>
      </c>
      <c r="I1645" s="137"/>
      <c r="J1645" s="140"/>
      <c r="K1645" s="141"/>
      <c r="L1645" t="str">
        <f t="shared" si="98"/>
        <v>01512</v>
      </c>
      <c r="M1645">
        <f t="shared" si="99"/>
        <v>1512</v>
      </c>
      <c r="N1645" s="37">
        <f t="shared" si="96"/>
        <v>19760619</v>
      </c>
    </row>
    <row r="1646" spans="1:14" x14ac:dyDescent="0.3">
      <c r="A1646" s="3">
        <v>2</v>
      </c>
      <c r="B1646" s="146" t="s">
        <v>1785</v>
      </c>
      <c r="C1646" s="4" t="s">
        <v>1786</v>
      </c>
      <c r="D1646" s="5">
        <v>44936</v>
      </c>
      <c r="E1646" s="13" t="s">
        <v>1787</v>
      </c>
      <c r="F1646" s="7">
        <v>807741</v>
      </c>
      <c r="G1646" s="6" t="s">
        <v>1366</v>
      </c>
      <c r="H1646" s="7">
        <v>84813</v>
      </c>
      <c r="I1646" s="136">
        <v>2891713</v>
      </c>
      <c r="J1646" s="138" t="s">
        <v>623</v>
      </c>
      <c r="K1646" s="139"/>
      <c r="L1646" t="str">
        <f t="shared" ref="L1646:L1647" si="103">+RIGHT(C1646,4)</f>
        <v>1023</v>
      </c>
      <c r="M1646">
        <f t="shared" si="99"/>
        <v>1023</v>
      </c>
      <c r="N1646" s="37">
        <f t="shared" si="96"/>
        <v>807741</v>
      </c>
    </row>
    <row r="1647" spans="1:14" x14ac:dyDescent="0.3">
      <c r="A1647" s="3">
        <v>2</v>
      </c>
      <c r="B1647" s="148"/>
      <c r="C1647" s="4" t="s">
        <v>1788</v>
      </c>
      <c r="D1647" s="5">
        <v>44942</v>
      </c>
      <c r="E1647" s="13" t="s">
        <v>1378</v>
      </c>
      <c r="F1647" s="7">
        <v>1615482</v>
      </c>
      <c r="G1647" s="6" t="s">
        <v>1366</v>
      </c>
      <c r="H1647" s="7">
        <v>169626</v>
      </c>
      <c r="I1647" s="143"/>
      <c r="J1647" s="144"/>
      <c r="K1647" s="145"/>
      <c r="L1647" t="str">
        <f t="shared" si="103"/>
        <v>1696</v>
      </c>
      <c r="M1647">
        <f t="shared" si="99"/>
        <v>1696</v>
      </c>
      <c r="N1647" s="37">
        <f t="shared" si="96"/>
        <v>1615482</v>
      </c>
    </row>
    <row r="1648" spans="1:14" x14ac:dyDescent="0.3">
      <c r="A1648" s="3">
        <v>2</v>
      </c>
      <c r="B1648" s="147"/>
      <c r="C1648" s="4" t="s">
        <v>1789</v>
      </c>
      <c r="D1648" s="5">
        <v>44929</v>
      </c>
      <c r="E1648" s="13" t="s">
        <v>1378</v>
      </c>
      <c r="F1648" s="7">
        <v>807741</v>
      </c>
      <c r="G1648" s="6" t="s">
        <v>1366</v>
      </c>
      <c r="H1648" s="7">
        <v>84813</v>
      </c>
      <c r="I1648" s="137"/>
      <c r="J1648" s="140"/>
      <c r="K1648" s="141"/>
      <c r="L1648" t="str">
        <f>+RIGHT(C1648,3)</f>
        <v>169</v>
      </c>
      <c r="M1648">
        <f t="shared" si="99"/>
        <v>169</v>
      </c>
      <c r="N1648" s="37">
        <f t="shared" si="96"/>
        <v>807741</v>
      </c>
    </row>
    <row r="1649" spans="1:14" x14ac:dyDescent="0.3">
      <c r="A1649" s="3">
        <v>2</v>
      </c>
      <c r="B1649" s="146" t="s">
        <v>1790</v>
      </c>
      <c r="C1649" s="4" t="s">
        <v>1791</v>
      </c>
      <c r="D1649" s="5">
        <v>44928</v>
      </c>
      <c r="E1649" s="13" t="s">
        <v>1365</v>
      </c>
      <c r="F1649" s="7">
        <v>3170938</v>
      </c>
      <c r="G1649" s="6" t="s">
        <v>1366</v>
      </c>
      <c r="H1649" s="7">
        <v>332949</v>
      </c>
      <c r="I1649" s="136">
        <v>5414652</v>
      </c>
      <c r="J1649" s="138" t="s">
        <v>626</v>
      </c>
      <c r="K1649" s="139"/>
      <c r="L1649" t="str">
        <f t="shared" si="98"/>
        <v>00061</v>
      </c>
      <c r="M1649">
        <f t="shared" si="99"/>
        <v>61</v>
      </c>
      <c r="N1649" s="37">
        <f t="shared" si="96"/>
        <v>3170938</v>
      </c>
    </row>
    <row r="1650" spans="1:14" x14ac:dyDescent="0.3">
      <c r="A1650" s="3">
        <v>2</v>
      </c>
      <c r="B1650" s="147"/>
      <c r="C1650" s="4" t="s">
        <v>1792</v>
      </c>
      <c r="D1650" s="5">
        <v>44937</v>
      </c>
      <c r="E1650" s="13" t="s">
        <v>1771</v>
      </c>
      <c r="F1650" s="7">
        <v>2878953</v>
      </c>
      <c r="G1650" s="6" t="s">
        <v>1366</v>
      </c>
      <c r="H1650" s="7">
        <v>302290</v>
      </c>
      <c r="I1650" s="137"/>
      <c r="J1650" s="140"/>
      <c r="K1650" s="141"/>
      <c r="L1650" t="str">
        <f t="shared" si="98"/>
        <v>01071</v>
      </c>
      <c r="M1650">
        <f t="shared" si="99"/>
        <v>1071</v>
      </c>
      <c r="N1650" s="37">
        <f t="shared" si="96"/>
        <v>2878953</v>
      </c>
    </row>
    <row r="1651" spans="1:14" x14ac:dyDescent="0.3">
      <c r="A1651" s="3">
        <v>2</v>
      </c>
      <c r="B1651" s="146" t="s">
        <v>1793</v>
      </c>
      <c r="C1651" s="4" t="s">
        <v>1794</v>
      </c>
      <c r="D1651" s="5">
        <v>44929</v>
      </c>
      <c r="E1651" s="13" t="s">
        <v>1365</v>
      </c>
      <c r="F1651" s="7">
        <v>4650345</v>
      </c>
      <c r="G1651" s="6" t="s">
        <v>1366</v>
      </c>
      <c r="H1651" s="7">
        <v>488286</v>
      </c>
      <c r="I1651" s="136">
        <v>30445931</v>
      </c>
      <c r="J1651" s="138" t="s">
        <v>630</v>
      </c>
      <c r="K1651" s="139"/>
      <c r="L1651" t="str">
        <f t="shared" si="98"/>
        <v>00116</v>
      </c>
      <c r="M1651">
        <f t="shared" si="99"/>
        <v>116</v>
      </c>
      <c r="N1651" s="37">
        <f t="shared" si="96"/>
        <v>4650345</v>
      </c>
    </row>
    <row r="1652" spans="1:14" x14ac:dyDescent="0.3">
      <c r="A1652" s="3">
        <v>2</v>
      </c>
      <c r="B1652" s="148"/>
      <c r="C1652" s="4" t="s">
        <v>1795</v>
      </c>
      <c r="D1652" s="5">
        <v>44935</v>
      </c>
      <c r="E1652" s="13" t="s">
        <v>1365</v>
      </c>
      <c r="F1652" s="7">
        <v>4259863</v>
      </c>
      <c r="G1652" s="6" t="s">
        <v>1366</v>
      </c>
      <c r="H1652" s="7">
        <v>447286</v>
      </c>
      <c r="I1652" s="143"/>
      <c r="J1652" s="144"/>
      <c r="K1652" s="145"/>
      <c r="L1652" t="str">
        <f t="shared" si="98"/>
        <v>00975</v>
      </c>
      <c r="M1652">
        <f t="shared" si="99"/>
        <v>975</v>
      </c>
      <c r="N1652" s="37">
        <f t="shared" si="96"/>
        <v>4259863</v>
      </c>
    </row>
    <row r="1653" spans="1:14" x14ac:dyDescent="0.3">
      <c r="A1653" s="3">
        <v>2</v>
      </c>
      <c r="B1653" s="148"/>
      <c r="C1653" s="4" t="s">
        <v>1796</v>
      </c>
      <c r="D1653" s="5">
        <v>44943</v>
      </c>
      <c r="E1653" s="13" t="s">
        <v>1378</v>
      </c>
      <c r="F1653" s="7">
        <v>2619452</v>
      </c>
      <c r="G1653" s="6" t="s">
        <v>1366</v>
      </c>
      <c r="H1653" s="7">
        <v>275042</v>
      </c>
      <c r="I1653" s="143"/>
      <c r="J1653" s="144"/>
      <c r="K1653" s="145"/>
      <c r="L1653" t="str">
        <f t="shared" si="98"/>
        <v>01734</v>
      </c>
      <c r="M1653">
        <f t="shared" si="99"/>
        <v>1734</v>
      </c>
      <c r="N1653" s="37">
        <f t="shared" si="96"/>
        <v>2619452</v>
      </c>
    </row>
    <row r="1654" spans="1:14" x14ac:dyDescent="0.3">
      <c r="A1654" s="3">
        <v>2</v>
      </c>
      <c r="B1654" s="148"/>
      <c r="C1654" s="4" t="s">
        <v>1797</v>
      </c>
      <c r="D1654" s="5">
        <v>44932</v>
      </c>
      <c r="E1654" s="13" t="s">
        <v>1365</v>
      </c>
      <c r="F1654" s="7">
        <v>3178237</v>
      </c>
      <c r="G1654" s="6" t="s">
        <v>1366</v>
      </c>
      <c r="H1654" s="7">
        <v>333715</v>
      </c>
      <c r="I1654" s="143"/>
      <c r="J1654" s="144"/>
      <c r="K1654" s="145"/>
      <c r="L1654" t="str">
        <f t="shared" si="98"/>
        <v>00608</v>
      </c>
      <c r="M1654">
        <f t="shared" si="99"/>
        <v>608</v>
      </c>
      <c r="N1654" s="37">
        <f t="shared" si="96"/>
        <v>3178237</v>
      </c>
    </row>
    <row r="1655" spans="1:14" x14ac:dyDescent="0.3">
      <c r="A1655" s="3">
        <v>2</v>
      </c>
      <c r="B1655" s="148"/>
      <c r="C1655" s="4" t="s">
        <v>1798</v>
      </c>
      <c r="D1655" s="5">
        <v>44940</v>
      </c>
      <c r="E1655" s="13" t="s">
        <v>1378</v>
      </c>
      <c r="F1655" s="7">
        <v>5753761</v>
      </c>
      <c r="G1655" s="6" t="s">
        <v>1366</v>
      </c>
      <c r="H1655" s="7">
        <v>604145</v>
      </c>
      <c r="I1655" s="143"/>
      <c r="J1655" s="144"/>
      <c r="K1655" s="145"/>
      <c r="L1655" t="str">
        <f t="shared" si="98"/>
        <v>01565</v>
      </c>
      <c r="M1655">
        <f t="shared" si="99"/>
        <v>1565</v>
      </c>
      <c r="N1655" s="37">
        <f t="shared" ref="N1655:N1718" si="104">+F1655</f>
        <v>5753761</v>
      </c>
    </row>
    <row r="1656" spans="1:14" x14ac:dyDescent="0.3">
      <c r="A1656" s="3">
        <v>2</v>
      </c>
      <c r="B1656" s="148"/>
      <c r="C1656" s="4" t="s">
        <v>1799</v>
      </c>
      <c r="D1656" s="5">
        <v>44942</v>
      </c>
      <c r="E1656" s="13" t="s">
        <v>1365</v>
      </c>
      <c r="F1656" s="7">
        <v>6913738</v>
      </c>
      <c r="G1656" s="6" t="s">
        <v>1366</v>
      </c>
      <c r="H1656" s="7">
        <v>725942</v>
      </c>
      <c r="I1656" s="143"/>
      <c r="J1656" s="144"/>
      <c r="K1656" s="145"/>
      <c r="L1656" t="str">
        <f t="shared" si="98"/>
        <v>01633</v>
      </c>
      <c r="M1656">
        <f t="shared" si="99"/>
        <v>1633</v>
      </c>
      <c r="N1656" s="37">
        <f t="shared" si="104"/>
        <v>6913738</v>
      </c>
    </row>
    <row r="1657" spans="1:14" x14ac:dyDescent="0.3">
      <c r="A1657" s="3">
        <v>2</v>
      </c>
      <c r="B1657" s="147"/>
      <c r="C1657" s="4" t="s">
        <v>1800</v>
      </c>
      <c r="D1657" s="5">
        <v>44942</v>
      </c>
      <c r="E1657" s="13" t="s">
        <v>1365</v>
      </c>
      <c r="F1657" s="7">
        <v>6642404</v>
      </c>
      <c r="G1657" s="6" t="s">
        <v>1366</v>
      </c>
      <c r="H1657" s="7">
        <v>697452</v>
      </c>
      <c r="I1657" s="137"/>
      <c r="J1657" s="140"/>
      <c r="K1657" s="141"/>
      <c r="L1657" t="str">
        <f t="shared" si="98"/>
        <v>01647</v>
      </c>
      <c r="M1657">
        <f t="shared" si="99"/>
        <v>1647</v>
      </c>
      <c r="N1657" s="37">
        <f t="shared" si="104"/>
        <v>6642404</v>
      </c>
    </row>
    <row r="1658" spans="1:14" x14ac:dyDescent="0.3">
      <c r="A1658" s="3">
        <v>2</v>
      </c>
      <c r="B1658" s="146" t="s">
        <v>1801</v>
      </c>
      <c r="C1658" s="4" t="s">
        <v>1802</v>
      </c>
      <c r="D1658" s="5">
        <v>44935</v>
      </c>
      <c r="E1658" s="13" t="s">
        <v>1365</v>
      </c>
      <c r="F1658" s="7">
        <v>2076785</v>
      </c>
      <c r="G1658" s="6" t="s">
        <v>1366</v>
      </c>
      <c r="H1658" s="7">
        <v>218062</v>
      </c>
      <c r="I1658" s="136">
        <v>11678951</v>
      </c>
      <c r="J1658" s="138" t="s">
        <v>640</v>
      </c>
      <c r="K1658" s="139"/>
      <c r="L1658" t="str">
        <f t="shared" si="98"/>
        <v>00913</v>
      </c>
      <c r="M1658">
        <f t="shared" si="99"/>
        <v>913</v>
      </c>
      <c r="N1658" s="37">
        <f t="shared" si="104"/>
        <v>2076785</v>
      </c>
    </row>
    <row r="1659" spans="1:14" x14ac:dyDescent="0.3">
      <c r="A1659" s="3">
        <v>2</v>
      </c>
      <c r="B1659" s="148"/>
      <c r="C1659" s="4" t="s">
        <v>1803</v>
      </c>
      <c r="D1659" s="5">
        <v>44945</v>
      </c>
      <c r="E1659" s="13" t="s">
        <v>1365</v>
      </c>
      <c r="F1659" s="7">
        <v>4277074</v>
      </c>
      <c r="G1659" s="6" t="s">
        <v>1366</v>
      </c>
      <c r="H1659" s="7">
        <v>449093</v>
      </c>
      <c r="I1659" s="143"/>
      <c r="J1659" s="144"/>
      <c r="K1659" s="145"/>
      <c r="L1659" t="str">
        <f t="shared" si="98"/>
        <v>01808</v>
      </c>
      <c r="M1659">
        <f t="shared" si="99"/>
        <v>1808</v>
      </c>
      <c r="N1659" s="37">
        <f t="shared" si="104"/>
        <v>4277074</v>
      </c>
    </row>
    <row r="1660" spans="1:14" x14ac:dyDescent="0.3">
      <c r="A1660" s="3">
        <v>2</v>
      </c>
      <c r="B1660" s="148"/>
      <c r="C1660" s="4" t="s">
        <v>1804</v>
      </c>
      <c r="D1660" s="5">
        <v>44940</v>
      </c>
      <c r="E1660" s="13" t="s">
        <v>1365</v>
      </c>
      <c r="F1660" s="7">
        <v>3115177</v>
      </c>
      <c r="G1660" s="6" t="s">
        <v>1366</v>
      </c>
      <c r="H1660" s="7">
        <v>327094</v>
      </c>
      <c r="I1660" s="143"/>
      <c r="J1660" s="144"/>
      <c r="K1660" s="145"/>
      <c r="L1660" t="str">
        <f t="shared" si="98"/>
        <v>01567</v>
      </c>
      <c r="M1660">
        <f t="shared" si="99"/>
        <v>1567</v>
      </c>
      <c r="N1660" s="37">
        <f t="shared" si="104"/>
        <v>3115177</v>
      </c>
    </row>
    <row r="1661" spans="1:14" x14ac:dyDescent="0.3">
      <c r="A1661" s="3">
        <v>2</v>
      </c>
      <c r="B1661" s="147"/>
      <c r="C1661" s="4" t="s">
        <v>1805</v>
      </c>
      <c r="D1661" s="5">
        <v>44936</v>
      </c>
      <c r="E1661" s="13" t="s">
        <v>1378</v>
      </c>
      <c r="F1661" s="7">
        <v>3580071</v>
      </c>
      <c r="G1661" s="6" t="s">
        <v>1366</v>
      </c>
      <c r="H1661" s="7">
        <v>375907</v>
      </c>
      <c r="I1661" s="137"/>
      <c r="J1661" s="140"/>
      <c r="K1661" s="141"/>
      <c r="L1661" t="str">
        <f t="shared" si="98"/>
        <v>01000</v>
      </c>
      <c r="M1661">
        <f t="shared" si="99"/>
        <v>1000</v>
      </c>
      <c r="N1661" s="37">
        <f t="shared" si="104"/>
        <v>3580071</v>
      </c>
    </row>
    <row r="1662" spans="1:14" x14ac:dyDescent="0.3">
      <c r="A1662" s="3">
        <v>2</v>
      </c>
      <c r="B1662" s="146" t="s">
        <v>1806</v>
      </c>
      <c r="C1662" s="4" t="s">
        <v>1807</v>
      </c>
      <c r="D1662" s="5">
        <v>44943</v>
      </c>
      <c r="E1662" s="13" t="s">
        <v>1365</v>
      </c>
      <c r="F1662" s="7">
        <v>6080909</v>
      </c>
      <c r="G1662" s="6" t="s">
        <v>1366</v>
      </c>
      <c r="H1662" s="7">
        <v>638495</v>
      </c>
      <c r="I1662" s="136">
        <v>15384065</v>
      </c>
      <c r="J1662" s="138" t="s">
        <v>652</v>
      </c>
      <c r="K1662" s="139"/>
      <c r="L1662" t="str">
        <f t="shared" si="98"/>
        <v>01738</v>
      </c>
      <c r="M1662">
        <f t="shared" si="99"/>
        <v>1738</v>
      </c>
      <c r="N1662" s="37">
        <f t="shared" si="104"/>
        <v>6080909</v>
      </c>
    </row>
    <row r="1663" spans="1:14" x14ac:dyDescent="0.3">
      <c r="A1663" s="3">
        <v>2</v>
      </c>
      <c r="B1663" s="148"/>
      <c r="C1663" s="4" t="s">
        <v>1808</v>
      </c>
      <c r="D1663" s="5">
        <v>44945</v>
      </c>
      <c r="E1663" s="13" t="s">
        <v>1368</v>
      </c>
      <c r="F1663" s="7">
        <v>4244269</v>
      </c>
      <c r="G1663" s="6" t="s">
        <v>1366</v>
      </c>
      <c r="H1663" s="7">
        <v>445648</v>
      </c>
      <c r="I1663" s="143"/>
      <c r="J1663" s="144"/>
      <c r="K1663" s="145"/>
      <c r="L1663" t="str">
        <f t="shared" si="98"/>
        <v>01796</v>
      </c>
      <c r="M1663">
        <f t="shared" si="99"/>
        <v>1796</v>
      </c>
      <c r="N1663" s="37">
        <f t="shared" si="104"/>
        <v>4244269</v>
      </c>
    </row>
    <row r="1664" spans="1:14" x14ac:dyDescent="0.3">
      <c r="A1664" s="3">
        <v>2</v>
      </c>
      <c r="B1664" s="147"/>
      <c r="C1664" s="4" t="s">
        <v>1809</v>
      </c>
      <c r="D1664" s="5">
        <v>44931</v>
      </c>
      <c r="E1664" s="13" t="s">
        <v>1365</v>
      </c>
      <c r="F1664" s="7">
        <v>6863721</v>
      </c>
      <c r="G1664" s="6" t="s">
        <v>1366</v>
      </c>
      <c r="H1664" s="7">
        <v>720691</v>
      </c>
      <c r="I1664" s="137"/>
      <c r="J1664" s="140"/>
      <c r="K1664" s="141"/>
      <c r="L1664" t="str">
        <f t="shared" si="98"/>
        <v>00424</v>
      </c>
      <c r="M1664">
        <f t="shared" si="99"/>
        <v>424</v>
      </c>
      <c r="N1664" s="37">
        <f t="shared" si="104"/>
        <v>6863721</v>
      </c>
    </row>
    <row r="1665" spans="1:14" x14ac:dyDescent="0.3">
      <c r="A1665" s="3">
        <v>2</v>
      </c>
      <c r="B1665" s="146" t="s">
        <v>1810</v>
      </c>
      <c r="C1665" s="4" t="s">
        <v>1811</v>
      </c>
      <c r="D1665" s="5">
        <v>44943</v>
      </c>
      <c r="E1665" s="13" t="s">
        <v>1365</v>
      </c>
      <c r="F1665" s="7">
        <v>14313101</v>
      </c>
      <c r="G1665" s="6" t="s">
        <v>1366</v>
      </c>
      <c r="H1665" s="7">
        <v>1502876</v>
      </c>
      <c r="I1665" s="136">
        <v>21800203</v>
      </c>
      <c r="J1665" s="138" t="s">
        <v>658</v>
      </c>
      <c r="K1665" s="139"/>
      <c r="L1665" t="str">
        <f t="shared" si="98"/>
        <v>01722</v>
      </c>
      <c r="M1665">
        <f t="shared" si="99"/>
        <v>1722</v>
      </c>
      <c r="N1665" s="37">
        <f t="shared" si="104"/>
        <v>14313101</v>
      </c>
    </row>
    <row r="1666" spans="1:14" x14ac:dyDescent="0.3">
      <c r="A1666" s="3">
        <v>2</v>
      </c>
      <c r="B1666" s="148"/>
      <c r="C1666" s="4" t="s">
        <v>1812</v>
      </c>
      <c r="D1666" s="5">
        <v>44930</v>
      </c>
      <c r="E1666" s="13" t="s">
        <v>1365</v>
      </c>
      <c r="F1666" s="7">
        <v>2076785</v>
      </c>
      <c r="G1666" s="6" t="s">
        <v>1366</v>
      </c>
      <c r="H1666" s="7">
        <v>218062</v>
      </c>
      <c r="I1666" s="143"/>
      <c r="J1666" s="144"/>
      <c r="K1666" s="145"/>
      <c r="L1666" t="str">
        <f t="shared" si="98"/>
        <v>00281</v>
      </c>
      <c r="M1666">
        <f t="shared" si="99"/>
        <v>281</v>
      </c>
      <c r="N1666" s="37">
        <f t="shared" si="104"/>
        <v>2076785</v>
      </c>
    </row>
    <row r="1667" spans="1:14" x14ac:dyDescent="0.3">
      <c r="A1667" s="3">
        <v>2</v>
      </c>
      <c r="B1667" s="147"/>
      <c r="C1667" s="4" t="s">
        <v>1813</v>
      </c>
      <c r="D1667" s="5">
        <v>44937</v>
      </c>
      <c r="E1667" s="13" t="s">
        <v>1378</v>
      </c>
      <c r="F1667" s="7">
        <v>7967883</v>
      </c>
      <c r="G1667" s="6" t="s">
        <v>1366</v>
      </c>
      <c r="H1667" s="7">
        <v>836628</v>
      </c>
      <c r="I1667" s="137"/>
      <c r="J1667" s="140"/>
      <c r="K1667" s="141"/>
      <c r="L1667" t="str">
        <f t="shared" si="98"/>
        <v>01045</v>
      </c>
      <c r="M1667">
        <f t="shared" si="99"/>
        <v>1045</v>
      </c>
      <c r="N1667" s="37">
        <f t="shared" si="104"/>
        <v>7967883</v>
      </c>
    </row>
    <row r="1668" spans="1:14" x14ac:dyDescent="0.3">
      <c r="A1668" s="3">
        <v>2</v>
      </c>
      <c r="B1668" s="146" t="s">
        <v>1814</v>
      </c>
      <c r="C1668" s="4" t="s">
        <v>1815</v>
      </c>
      <c r="D1668" s="5">
        <v>44943</v>
      </c>
      <c r="E1668" s="13" t="s">
        <v>1368</v>
      </c>
      <c r="F1668" s="7">
        <v>8599434</v>
      </c>
      <c r="G1668" s="6" t="s">
        <v>1366</v>
      </c>
      <c r="H1668" s="7">
        <v>902941</v>
      </c>
      <c r="I1668" s="136">
        <v>41654744</v>
      </c>
      <c r="J1668" s="138" t="s">
        <v>664</v>
      </c>
      <c r="K1668" s="139"/>
      <c r="L1668" t="str">
        <f t="shared" si="98"/>
        <v>01730</v>
      </c>
      <c r="M1668">
        <f t="shared" si="99"/>
        <v>1730</v>
      </c>
      <c r="N1668" s="37">
        <f t="shared" si="104"/>
        <v>8599434</v>
      </c>
    </row>
    <row r="1669" spans="1:14" x14ac:dyDescent="0.3">
      <c r="A1669" s="3">
        <v>2</v>
      </c>
      <c r="B1669" s="148"/>
      <c r="C1669" s="4" t="s">
        <v>1816</v>
      </c>
      <c r="D1669" s="5">
        <v>44943</v>
      </c>
      <c r="E1669" s="13" t="s">
        <v>1365</v>
      </c>
      <c r="F1669" s="7">
        <v>13664094</v>
      </c>
      <c r="G1669" s="6" t="s">
        <v>1366</v>
      </c>
      <c r="H1669" s="7">
        <v>1434730</v>
      </c>
      <c r="I1669" s="143"/>
      <c r="J1669" s="144"/>
      <c r="K1669" s="145"/>
      <c r="L1669" t="str">
        <f t="shared" si="98"/>
        <v>01732</v>
      </c>
      <c r="M1669">
        <f t="shared" si="99"/>
        <v>1732</v>
      </c>
      <c r="N1669" s="37">
        <f t="shared" si="104"/>
        <v>13664094</v>
      </c>
    </row>
    <row r="1670" spans="1:14" x14ac:dyDescent="0.3">
      <c r="A1670" s="3">
        <v>2</v>
      </c>
      <c r="B1670" s="148"/>
      <c r="C1670" s="4" t="s">
        <v>1817</v>
      </c>
      <c r="D1670" s="5">
        <v>44936</v>
      </c>
      <c r="E1670" s="13" t="s">
        <v>1368</v>
      </c>
      <c r="F1670" s="7">
        <v>13874278</v>
      </c>
      <c r="G1670" s="6" t="s">
        <v>1366</v>
      </c>
      <c r="H1670" s="7">
        <v>1456799</v>
      </c>
      <c r="I1670" s="143"/>
      <c r="J1670" s="144"/>
      <c r="K1670" s="145"/>
      <c r="L1670" t="str">
        <f t="shared" si="98"/>
        <v>00980</v>
      </c>
      <c r="M1670">
        <f t="shared" si="99"/>
        <v>980</v>
      </c>
      <c r="N1670" s="37">
        <f t="shared" si="104"/>
        <v>13874278</v>
      </c>
    </row>
    <row r="1671" spans="1:14" x14ac:dyDescent="0.3">
      <c r="A1671" s="3">
        <v>2</v>
      </c>
      <c r="B1671" s="148"/>
      <c r="C1671" s="4" t="s">
        <v>1818</v>
      </c>
      <c r="D1671" s="5">
        <v>44933</v>
      </c>
      <c r="E1671" s="13" t="s">
        <v>1365</v>
      </c>
      <c r="F1671" s="7">
        <v>5795082</v>
      </c>
      <c r="G1671" s="6" t="s">
        <v>1366</v>
      </c>
      <c r="H1671" s="7">
        <v>608484</v>
      </c>
      <c r="I1671" s="143"/>
      <c r="J1671" s="144"/>
      <c r="K1671" s="145"/>
      <c r="L1671" t="str">
        <f t="shared" ref="L1671:L1734" si="105">+RIGHT(C1671,5)</f>
        <v>00826</v>
      </c>
      <c r="M1671">
        <f t="shared" ref="M1671:M1734" si="106">+L1671*1</f>
        <v>826</v>
      </c>
      <c r="N1671" s="37">
        <f t="shared" si="104"/>
        <v>5795082</v>
      </c>
    </row>
    <row r="1672" spans="1:14" x14ac:dyDescent="0.3">
      <c r="A1672" s="3">
        <v>2</v>
      </c>
      <c r="B1672" s="147"/>
      <c r="C1672" s="4" t="s">
        <v>1819</v>
      </c>
      <c r="D1672" s="5">
        <v>44939</v>
      </c>
      <c r="E1672" s="13" t="s">
        <v>1787</v>
      </c>
      <c r="F1672" s="7">
        <v>4608725</v>
      </c>
      <c r="G1672" s="6" t="s">
        <v>1366</v>
      </c>
      <c r="H1672" s="7">
        <v>483916</v>
      </c>
      <c r="I1672" s="137"/>
      <c r="J1672" s="140"/>
      <c r="K1672" s="141"/>
      <c r="L1672" t="str">
        <f t="shared" si="105"/>
        <v>01523</v>
      </c>
      <c r="M1672">
        <f t="shared" si="106"/>
        <v>1523</v>
      </c>
      <c r="N1672" s="37">
        <f t="shared" si="104"/>
        <v>4608725</v>
      </c>
    </row>
    <row r="1673" spans="1:14" x14ac:dyDescent="0.3">
      <c r="A1673" s="3">
        <v>2</v>
      </c>
      <c r="B1673" s="146" t="s">
        <v>1820</v>
      </c>
      <c r="C1673" s="4" t="s">
        <v>1821</v>
      </c>
      <c r="D1673" s="5">
        <v>44933</v>
      </c>
      <c r="E1673" s="13" t="s">
        <v>1365</v>
      </c>
      <c r="F1673" s="7">
        <v>7687056</v>
      </c>
      <c r="G1673" s="6" t="s">
        <v>1366</v>
      </c>
      <c r="H1673" s="7">
        <v>807141</v>
      </c>
      <c r="I1673" s="136">
        <v>20352089</v>
      </c>
      <c r="J1673" s="138" t="s">
        <v>673</v>
      </c>
      <c r="K1673" s="139"/>
      <c r="L1673" t="str">
        <f t="shared" si="105"/>
        <v>00875</v>
      </c>
      <c r="M1673">
        <f t="shared" si="106"/>
        <v>875</v>
      </c>
      <c r="N1673" s="37">
        <f t="shared" si="104"/>
        <v>7687056</v>
      </c>
    </row>
    <row r="1674" spans="1:14" x14ac:dyDescent="0.3">
      <c r="A1674" s="3">
        <v>2</v>
      </c>
      <c r="B1674" s="148"/>
      <c r="C1674" s="4" t="s">
        <v>1822</v>
      </c>
      <c r="D1674" s="5">
        <v>44939</v>
      </c>
      <c r="E1674" s="13" t="s">
        <v>1365</v>
      </c>
      <c r="F1674" s="7">
        <v>4219181</v>
      </c>
      <c r="G1674" s="6" t="s">
        <v>1366</v>
      </c>
      <c r="H1674" s="7">
        <v>443014</v>
      </c>
      <c r="I1674" s="143"/>
      <c r="J1674" s="144"/>
      <c r="K1674" s="145"/>
      <c r="L1674" t="str">
        <f t="shared" si="105"/>
        <v>01499</v>
      </c>
      <c r="M1674">
        <f t="shared" si="106"/>
        <v>1499</v>
      </c>
      <c r="N1674" s="37">
        <f t="shared" si="104"/>
        <v>4219181</v>
      </c>
    </row>
    <row r="1675" spans="1:14" x14ac:dyDescent="0.3">
      <c r="A1675" s="3">
        <v>2</v>
      </c>
      <c r="B1675" s="148"/>
      <c r="C1675" s="4" t="s">
        <v>1823</v>
      </c>
      <c r="D1675" s="5">
        <v>44943</v>
      </c>
      <c r="E1675" s="13" t="s">
        <v>1365</v>
      </c>
      <c r="F1675" s="7">
        <v>5528907</v>
      </c>
      <c r="G1675" s="6" t="s">
        <v>1366</v>
      </c>
      <c r="H1675" s="7">
        <v>580535</v>
      </c>
      <c r="I1675" s="143"/>
      <c r="J1675" s="144"/>
      <c r="K1675" s="145"/>
      <c r="L1675" t="str">
        <f>+RIGHT(C1675,4)</f>
        <v>1714</v>
      </c>
      <c r="M1675">
        <f t="shared" si="106"/>
        <v>1714</v>
      </c>
      <c r="N1675" s="37">
        <f t="shared" si="104"/>
        <v>5528907</v>
      </c>
    </row>
    <row r="1676" spans="1:14" x14ac:dyDescent="0.3">
      <c r="A1676" s="3">
        <v>2</v>
      </c>
      <c r="B1676" s="147"/>
      <c r="C1676" s="4" t="s">
        <v>1824</v>
      </c>
      <c r="D1676" s="5">
        <v>44942</v>
      </c>
      <c r="E1676" s="13" t="s">
        <v>1378</v>
      </c>
      <c r="F1676" s="7">
        <v>5304620</v>
      </c>
      <c r="G1676" s="6" t="s">
        <v>1366</v>
      </c>
      <c r="H1676" s="7">
        <v>556985</v>
      </c>
      <c r="I1676" s="137"/>
      <c r="J1676" s="140"/>
      <c r="K1676" s="141"/>
      <c r="L1676" t="str">
        <f t="shared" si="105"/>
        <v>01667</v>
      </c>
      <c r="M1676">
        <f t="shared" si="106"/>
        <v>1667</v>
      </c>
      <c r="N1676" s="37">
        <f t="shared" si="104"/>
        <v>5304620</v>
      </c>
    </row>
    <row r="1677" spans="1:14" x14ac:dyDescent="0.3">
      <c r="A1677" s="3">
        <v>2</v>
      </c>
      <c r="B1677" s="146" t="s">
        <v>1825</v>
      </c>
      <c r="C1677" s="4" t="s">
        <v>1826</v>
      </c>
      <c r="D1677" s="5">
        <v>44945</v>
      </c>
      <c r="E1677" s="13" t="s">
        <v>1365</v>
      </c>
      <c r="F1677" s="7">
        <v>5052010</v>
      </c>
      <c r="G1677" s="6" t="s">
        <v>1366</v>
      </c>
      <c r="H1677" s="7">
        <v>530461</v>
      </c>
      <c r="I1677" s="136">
        <v>41946284</v>
      </c>
      <c r="J1677" s="138" t="s">
        <v>684</v>
      </c>
      <c r="K1677" s="139"/>
      <c r="L1677" t="str">
        <f t="shared" si="105"/>
        <v>01786</v>
      </c>
      <c r="M1677">
        <f t="shared" si="106"/>
        <v>1786</v>
      </c>
      <c r="N1677" s="37">
        <f t="shared" si="104"/>
        <v>5052010</v>
      </c>
    </row>
    <row r="1678" spans="1:14" x14ac:dyDescent="0.3">
      <c r="A1678" s="3">
        <v>2</v>
      </c>
      <c r="B1678" s="148"/>
      <c r="C1678" s="4" t="s">
        <v>1827</v>
      </c>
      <c r="D1678" s="5">
        <v>44935</v>
      </c>
      <c r="E1678" s="13" t="s">
        <v>1378</v>
      </c>
      <c r="F1678" s="7">
        <v>6676175</v>
      </c>
      <c r="G1678" s="6" t="s">
        <v>1366</v>
      </c>
      <c r="H1678" s="7">
        <v>700998</v>
      </c>
      <c r="I1678" s="143"/>
      <c r="J1678" s="144"/>
      <c r="K1678" s="145"/>
      <c r="L1678" t="str">
        <f t="shared" si="105"/>
        <v>00909</v>
      </c>
      <c r="M1678">
        <f t="shared" si="106"/>
        <v>909</v>
      </c>
      <c r="N1678" s="37">
        <f t="shared" si="104"/>
        <v>6676175</v>
      </c>
    </row>
    <row r="1679" spans="1:14" x14ac:dyDescent="0.3">
      <c r="A1679" s="3">
        <v>2</v>
      </c>
      <c r="B1679" s="148"/>
      <c r="C1679" s="4" t="s">
        <v>1828</v>
      </c>
      <c r="D1679" s="5">
        <v>44939</v>
      </c>
      <c r="E1679" s="13" t="s">
        <v>1365</v>
      </c>
      <c r="F1679" s="7">
        <v>11060396</v>
      </c>
      <c r="G1679" s="6" t="s">
        <v>1366</v>
      </c>
      <c r="H1679" s="7">
        <v>1161341</v>
      </c>
      <c r="I1679" s="143"/>
      <c r="J1679" s="144"/>
      <c r="K1679" s="145"/>
      <c r="L1679" t="str">
        <f t="shared" si="105"/>
        <v>01489</v>
      </c>
      <c r="M1679">
        <f t="shared" si="106"/>
        <v>1489</v>
      </c>
      <c r="N1679" s="37">
        <f t="shared" si="104"/>
        <v>11060396</v>
      </c>
    </row>
    <row r="1680" spans="1:14" x14ac:dyDescent="0.3">
      <c r="A1680" s="3">
        <v>2</v>
      </c>
      <c r="B1680" s="148"/>
      <c r="C1680" s="4" t="s">
        <v>1829</v>
      </c>
      <c r="D1680" s="5">
        <v>44932</v>
      </c>
      <c r="E1680" s="13" t="s">
        <v>1365</v>
      </c>
      <c r="F1680" s="7">
        <v>7330164</v>
      </c>
      <c r="G1680" s="6" t="s">
        <v>1366</v>
      </c>
      <c r="H1680" s="7">
        <v>769667</v>
      </c>
      <c r="I1680" s="143"/>
      <c r="J1680" s="144"/>
      <c r="K1680" s="145"/>
      <c r="L1680" t="str">
        <f t="shared" si="105"/>
        <v>00650</v>
      </c>
      <c r="M1680">
        <f t="shared" si="106"/>
        <v>650</v>
      </c>
      <c r="N1680" s="37">
        <f t="shared" si="104"/>
        <v>7330164</v>
      </c>
    </row>
    <row r="1681" spans="1:14" x14ac:dyDescent="0.3">
      <c r="A1681" s="3">
        <v>2</v>
      </c>
      <c r="B1681" s="148"/>
      <c r="C1681" s="4" t="s">
        <v>1830</v>
      </c>
      <c r="D1681" s="5">
        <v>44930</v>
      </c>
      <c r="E1681" s="13" t="s">
        <v>1365</v>
      </c>
      <c r="F1681" s="7">
        <v>2959400</v>
      </c>
      <c r="G1681" s="6" t="s">
        <v>1366</v>
      </c>
      <c r="H1681" s="7">
        <v>310737</v>
      </c>
      <c r="I1681" s="143"/>
      <c r="J1681" s="144"/>
      <c r="K1681" s="145"/>
      <c r="L1681" t="str">
        <f t="shared" si="105"/>
        <v>00249</v>
      </c>
      <c r="M1681">
        <f t="shared" si="106"/>
        <v>249</v>
      </c>
      <c r="N1681" s="37">
        <f t="shared" si="104"/>
        <v>2959400</v>
      </c>
    </row>
    <row r="1682" spans="1:14" x14ac:dyDescent="0.3">
      <c r="A1682" s="3">
        <v>2</v>
      </c>
      <c r="B1682" s="147"/>
      <c r="C1682" s="4" t="s">
        <v>1831</v>
      </c>
      <c r="D1682" s="5">
        <v>44943</v>
      </c>
      <c r="E1682" s="13" t="s">
        <v>1368</v>
      </c>
      <c r="F1682" s="7">
        <v>13789211</v>
      </c>
      <c r="G1682" s="6" t="s">
        <v>1366</v>
      </c>
      <c r="H1682" s="7">
        <v>1447867</v>
      </c>
      <c r="I1682" s="137"/>
      <c r="J1682" s="140"/>
      <c r="K1682" s="141"/>
      <c r="L1682" t="str">
        <f t="shared" si="105"/>
        <v>01752</v>
      </c>
      <c r="M1682">
        <f t="shared" si="106"/>
        <v>1752</v>
      </c>
      <c r="N1682" s="37">
        <f t="shared" si="104"/>
        <v>13789211</v>
      </c>
    </row>
    <row r="1683" spans="1:14" x14ac:dyDescent="0.3">
      <c r="A1683" s="3">
        <v>2</v>
      </c>
      <c r="B1683" s="146" t="s">
        <v>1832</v>
      </c>
      <c r="C1683" s="4" t="s">
        <v>1833</v>
      </c>
      <c r="D1683" s="5">
        <v>44932</v>
      </c>
      <c r="E1683" s="13" t="s">
        <v>1365</v>
      </c>
      <c r="F1683" s="7">
        <v>7415723</v>
      </c>
      <c r="G1683" s="6" t="s">
        <v>1366</v>
      </c>
      <c r="H1683" s="7">
        <v>778651</v>
      </c>
      <c r="I1683" s="136">
        <v>18724912</v>
      </c>
      <c r="J1683" s="138" t="s">
        <v>693</v>
      </c>
      <c r="K1683" s="139"/>
      <c r="L1683" t="str">
        <f>+RIGHT(C1683,3)</f>
        <v>773</v>
      </c>
      <c r="M1683">
        <f t="shared" si="106"/>
        <v>773</v>
      </c>
      <c r="N1683" s="37">
        <f t="shared" si="104"/>
        <v>7415723</v>
      </c>
    </row>
    <row r="1684" spans="1:14" x14ac:dyDescent="0.3">
      <c r="A1684" s="3">
        <v>2</v>
      </c>
      <c r="B1684" s="148"/>
      <c r="C1684" s="4" t="s">
        <v>1834</v>
      </c>
      <c r="D1684" s="5">
        <v>44943</v>
      </c>
      <c r="E1684" s="13" t="s">
        <v>1365</v>
      </c>
      <c r="F1684" s="7">
        <v>4771183</v>
      </c>
      <c r="G1684" s="6" t="s">
        <v>1366</v>
      </c>
      <c r="H1684" s="7">
        <v>500974</v>
      </c>
      <c r="I1684" s="143"/>
      <c r="J1684" s="144"/>
      <c r="K1684" s="145"/>
      <c r="L1684" t="str">
        <f t="shared" ref="L1684:L1686" si="107">+RIGHT(C1684,4)</f>
        <v>1743</v>
      </c>
      <c r="M1684">
        <f t="shared" si="106"/>
        <v>1743</v>
      </c>
      <c r="N1684" s="37">
        <f t="shared" si="104"/>
        <v>4771183</v>
      </c>
    </row>
    <row r="1685" spans="1:14" x14ac:dyDescent="0.3">
      <c r="A1685" s="3">
        <v>2</v>
      </c>
      <c r="B1685" s="148"/>
      <c r="C1685" s="4" t="s">
        <v>1835</v>
      </c>
      <c r="D1685" s="5">
        <v>44939</v>
      </c>
      <c r="E1685" s="13" t="s">
        <v>1365</v>
      </c>
      <c r="F1685" s="7">
        <v>1038392</v>
      </c>
      <c r="G1685" s="6" t="s">
        <v>1366</v>
      </c>
      <c r="H1685" s="7">
        <v>109031</v>
      </c>
      <c r="I1685" s="143"/>
      <c r="J1685" s="144"/>
      <c r="K1685" s="145"/>
      <c r="L1685" t="str">
        <f t="shared" si="107"/>
        <v>1491</v>
      </c>
      <c r="M1685">
        <f t="shared" si="106"/>
        <v>1491</v>
      </c>
      <c r="N1685" s="37">
        <f t="shared" si="104"/>
        <v>1038392</v>
      </c>
    </row>
    <row r="1686" spans="1:14" x14ac:dyDescent="0.3">
      <c r="A1686" s="3">
        <v>2</v>
      </c>
      <c r="B1686" s="147"/>
      <c r="C1686" s="4" t="s">
        <v>1836</v>
      </c>
      <c r="D1686" s="5">
        <v>44942</v>
      </c>
      <c r="E1686" s="13" t="s">
        <v>1365</v>
      </c>
      <c r="F1686" s="7">
        <v>7696391</v>
      </c>
      <c r="G1686" s="6" t="s">
        <v>1366</v>
      </c>
      <c r="H1686" s="7">
        <v>808121</v>
      </c>
      <c r="I1686" s="137"/>
      <c r="J1686" s="140"/>
      <c r="K1686" s="141"/>
      <c r="L1686" t="str">
        <f t="shared" si="107"/>
        <v>1620</v>
      </c>
      <c r="M1686">
        <f t="shared" si="106"/>
        <v>1620</v>
      </c>
      <c r="N1686" s="37">
        <f t="shared" si="104"/>
        <v>7696391</v>
      </c>
    </row>
    <row r="1687" spans="1:14" x14ac:dyDescent="0.3">
      <c r="A1687" s="3">
        <v>2</v>
      </c>
      <c r="B1687" s="146" t="s">
        <v>1837</v>
      </c>
      <c r="C1687" s="4" t="s">
        <v>1838</v>
      </c>
      <c r="D1687" s="5">
        <v>44930</v>
      </c>
      <c r="E1687" s="13" t="s">
        <v>1365</v>
      </c>
      <c r="F1687" s="7">
        <v>923066</v>
      </c>
      <c r="G1687" s="6" t="s">
        <v>1366</v>
      </c>
      <c r="H1687" s="7">
        <v>96922</v>
      </c>
      <c r="I1687" s="136">
        <v>2341607</v>
      </c>
      <c r="J1687" s="138" t="s">
        <v>698</v>
      </c>
      <c r="K1687" s="139"/>
      <c r="L1687" t="str">
        <f t="shared" si="105"/>
        <v>00303</v>
      </c>
      <c r="M1687">
        <f t="shared" si="106"/>
        <v>303</v>
      </c>
      <c r="N1687" s="37">
        <f t="shared" si="104"/>
        <v>923066</v>
      </c>
    </row>
    <row r="1688" spans="1:14" x14ac:dyDescent="0.3">
      <c r="A1688" s="3">
        <v>2</v>
      </c>
      <c r="B1688" s="147"/>
      <c r="C1688" s="4" t="s">
        <v>1839</v>
      </c>
      <c r="D1688" s="5">
        <v>44942</v>
      </c>
      <c r="E1688" s="13" t="s">
        <v>1368</v>
      </c>
      <c r="F1688" s="7">
        <v>1693255</v>
      </c>
      <c r="G1688" s="6" t="s">
        <v>1366</v>
      </c>
      <c r="H1688" s="7">
        <v>177792</v>
      </c>
      <c r="I1688" s="137"/>
      <c r="J1688" s="140"/>
      <c r="K1688" s="141"/>
      <c r="L1688" t="str">
        <f t="shared" si="105"/>
        <v>01694</v>
      </c>
      <c r="M1688">
        <f t="shared" si="106"/>
        <v>1694</v>
      </c>
      <c r="N1688" s="37">
        <f t="shared" si="104"/>
        <v>1693255</v>
      </c>
    </row>
    <row r="1689" spans="1:14" x14ac:dyDescent="0.3">
      <c r="A1689" s="3">
        <v>2</v>
      </c>
      <c r="B1689" s="15" t="s">
        <v>1840</v>
      </c>
      <c r="C1689" s="4" t="s">
        <v>1841</v>
      </c>
      <c r="D1689" s="5">
        <v>44933</v>
      </c>
      <c r="E1689" s="13" t="s">
        <v>1365</v>
      </c>
      <c r="F1689" s="7">
        <v>3169756</v>
      </c>
      <c r="G1689" s="6" t="s">
        <v>1366</v>
      </c>
      <c r="H1689" s="7">
        <v>332824</v>
      </c>
      <c r="I1689" s="11">
        <v>2836932</v>
      </c>
      <c r="J1689" s="132" t="s">
        <v>702</v>
      </c>
      <c r="K1689" s="133"/>
      <c r="L1689" t="str">
        <f>+RIGHT(C1689,3)</f>
        <v>865</v>
      </c>
      <c r="M1689">
        <f t="shared" si="106"/>
        <v>865</v>
      </c>
      <c r="N1689" s="37">
        <f t="shared" si="104"/>
        <v>3169756</v>
      </c>
    </row>
    <row r="1690" spans="1:14" x14ac:dyDescent="0.3">
      <c r="A1690" s="3">
        <v>2</v>
      </c>
      <c r="B1690" s="15" t="s">
        <v>1842</v>
      </c>
      <c r="C1690" s="4" t="s">
        <v>1843</v>
      </c>
      <c r="D1690" s="5">
        <v>44940</v>
      </c>
      <c r="E1690" s="13" t="s">
        <v>1844</v>
      </c>
      <c r="F1690" s="7">
        <v>3431866</v>
      </c>
      <c r="G1690" s="6" t="s">
        <v>1366</v>
      </c>
      <c r="H1690" s="7">
        <v>360346</v>
      </c>
      <c r="I1690" s="11">
        <v>3071520</v>
      </c>
      <c r="J1690" s="132" t="s">
        <v>702</v>
      </c>
      <c r="K1690" s="133"/>
      <c r="L1690" t="str">
        <f t="shared" ref="L1690" si="108">+RIGHT(C1690,4)</f>
        <v>1596</v>
      </c>
      <c r="M1690">
        <f t="shared" si="106"/>
        <v>1596</v>
      </c>
      <c r="N1690" s="37">
        <f t="shared" si="104"/>
        <v>3431866</v>
      </c>
    </row>
    <row r="1691" spans="1:14" x14ac:dyDescent="0.3">
      <c r="A1691" s="3">
        <v>2</v>
      </c>
      <c r="B1691" s="146" t="s">
        <v>1845</v>
      </c>
      <c r="C1691" s="4" t="s">
        <v>1846</v>
      </c>
      <c r="D1691" s="5">
        <v>44932</v>
      </c>
      <c r="E1691" s="13" t="s">
        <v>1365</v>
      </c>
      <c r="F1691" s="7">
        <v>2407144</v>
      </c>
      <c r="G1691" s="6" t="s">
        <v>1366</v>
      </c>
      <c r="H1691" s="7">
        <v>252750</v>
      </c>
      <c r="I1691" s="136">
        <v>7040783</v>
      </c>
      <c r="J1691" s="138" t="s">
        <v>708</v>
      </c>
      <c r="K1691" s="139"/>
      <c r="L1691" t="str">
        <f t="shared" si="105"/>
        <v>00772</v>
      </c>
      <c r="M1691">
        <f t="shared" si="106"/>
        <v>772</v>
      </c>
      <c r="N1691" s="37">
        <f t="shared" si="104"/>
        <v>2407144</v>
      </c>
    </row>
    <row r="1692" spans="1:14" x14ac:dyDescent="0.3">
      <c r="A1692" s="3">
        <v>2</v>
      </c>
      <c r="B1692" s="147"/>
      <c r="C1692" s="4" t="s">
        <v>1847</v>
      </c>
      <c r="D1692" s="5">
        <v>44945</v>
      </c>
      <c r="E1692" s="13" t="s">
        <v>1368</v>
      </c>
      <c r="F1692" s="7">
        <v>5459653</v>
      </c>
      <c r="G1692" s="6" t="s">
        <v>1366</v>
      </c>
      <c r="H1692" s="7">
        <v>573264</v>
      </c>
      <c r="I1692" s="137"/>
      <c r="J1692" s="140"/>
      <c r="K1692" s="141"/>
      <c r="L1692" t="str">
        <f t="shared" si="105"/>
        <v>01791</v>
      </c>
      <c r="M1692">
        <f t="shared" si="106"/>
        <v>1791</v>
      </c>
      <c r="N1692" s="37">
        <f t="shared" si="104"/>
        <v>5459653</v>
      </c>
    </row>
    <row r="1693" spans="1:14" x14ac:dyDescent="0.3">
      <c r="A1693" s="3">
        <v>2</v>
      </c>
      <c r="B1693" s="146" t="s">
        <v>1848</v>
      </c>
      <c r="C1693" s="4" t="s">
        <v>1849</v>
      </c>
      <c r="D1693" s="5">
        <v>44929</v>
      </c>
      <c r="E1693" s="13" t="s">
        <v>1365</v>
      </c>
      <c r="F1693" s="7">
        <v>3614672</v>
      </c>
      <c r="G1693" s="6" t="s">
        <v>1366</v>
      </c>
      <c r="H1693" s="7">
        <v>379540</v>
      </c>
      <c r="I1693" s="136">
        <v>12235215</v>
      </c>
      <c r="J1693" s="138" t="s">
        <v>712</v>
      </c>
      <c r="K1693" s="139"/>
      <c r="L1693" t="str">
        <f t="shared" si="105"/>
        <v>00154</v>
      </c>
      <c r="M1693">
        <f t="shared" si="106"/>
        <v>154</v>
      </c>
      <c r="N1693" s="37">
        <f t="shared" si="104"/>
        <v>3614672</v>
      </c>
    </row>
    <row r="1694" spans="1:14" x14ac:dyDescent="0.3">
      <c r="A1694" s="3">
        <v>2</v>
      </c>
      <c r="B1694" s="148"/>
      <c r="C1694" s="4" t="s">
        <v>1850</v>
      </c>
      <c r="D1694" s="5">
        <v>44936</v>
      </c>
      <c r="E1694" s="13" t="s">
        <v>1368</v>
      </c>
      <c r="F1694" s="7">
        <v>7194406</v>
      </c>
      <c r="G1694" s="6" t="s">
        <v>1366</v>
      </c>
      <c r="H1694" s="7">
        <v>755412</v>
      </c>
      <c r="I1694" s="143"/>
      <c r="J1694" s="144"/>
      <c r="K1694" s="145"/>
      <c r="L1694" t="str">
        <f t="shared" si="105"/>
        <v>01029</v>
      </c>
      <c r="M1694">
        <f t="shared" si="106"/>
        <v>1029</v>
      </c>
      <c r="N1694" s="37">
        <f t="shared" si="104"/>
        <v>7194406</v>
      </c>
    </row>
    <row r="1695" spans="1:14" x14ac:dyDescent="0.3">
      <c r="A1695" s="3">
        <v>2</v>
      </c>
      <c r="B1695" s="147"/>
      <c r="C1695" s="4" t="s">
        <v>1851</v>
      </c>
      <c r="D1695" s="5">
        <v>44939</v>
      </c>
      <c r="E1695" s="13" t="s">
        <v>1368</v>
      </c>
      <c r="F1695" s="7">
        <v>2861553</v>
      </c>
      <c r="G1695" s="6" t="s">
        <v>1366</v>
      </c>
      <c r="H1695" s="7">
        <v>300463</v>
      </c>
      <c r="I1695" s="137"/>
      <c r="J1695" s="140"/>
      <c r="K1695" s="141"/>
      <c r="L1695" t="str">
        <f t="shared" si="105"/>
        <v>01514</v>
      </c>
      <c r="M1695">
        <f t="shared" si="106"/>
        <v>1514</v>
      </c>
      <c r="N1695" s="37">
        <f t="shared" si="104"/>
        <v>2861553</v>
      </c>
    </row>
    <row r="1696" spans="1:14" x14ac:dyDescent="0.3">
      <c r="A1696" s="3">
        <v>2</v>
      </c>
      <c r="B1696" s="146" t="s">
        <v>1857</v>
      </c>
      <c r="C1696" s="4" t="s">
        <v>1858</v>
      </c>
      <c r="D1696" s="5">
        <v>44932</v>
      </c>
      <c r="E1696" s="13" t="s">
        <v>1368</v>
      </c>
      <c r="F1696" s="7">
        <v>19828887</v>
      </c>
      <c r="G1696" s="6" t="s">
        <v>1366</v>
      </c>
      <c r="H1696" s="7">
        <v>2082033</v>
      </c>
      <c r="I1696" s="136">
        <v>36737045</v>
      </c>
      <c r="J1696" s="138" t="s">
        <v>717</v>
      </c>
      <c r="K1696" s="139"/>
      <c r="L1696" t="str">
        <f t="shared" ref="L1696:L1699" si="109">+RIGHT(C1696,3)</f>
        <v>762</v>
      </c>
      <c r="M1696">
        <f t="shared" si="106"/>
        <v>762</v>
      </c>
      <c r="N1696" s="37">
        <f t="shared" si="104"/>
        <v>19828887</v>
      </c>
    </row>
    <row r="1697" spans="1:14" x14ac:dyDescent="0.3">
      <c r="A1697" s="3">
        <v>2</v>
      </c>
      <c r="B1697" s="148"/>
      <c r="C1697" s="4" t="s">
        <v>1859</v>
      </c>
      <c r="D1697" s="5">
        <v>44928</v>
      </c>
      <c r="E1697" s="13" t="s">
        <v>1365</v>
      </c>
      <c r="F1697" s="7">
        <v>7046329</v>
      </c>
      <c r="G1697" s="6" t="s">
        <v>1366</v>
      </c>
      <c r="H1697" s="7">
        <v>739865</v>
      </c>
      <c r="I1697" s="143"/>
      <c r="J1697" s="144"/>
      <c r="K1697" s="145"/>
      <c r="L1697" t="str">
        <f>+RIGHT(C1697,2)</f>
        <v>53</v>
      </c>
      <c r="M1697">
        <f t="shared" si="106"/>
        <v>53</v>
      </c>
      <c r="N1697" s="37">
        <f t="shared" si="104"/>
        <v>7046329</v>
      </c>
    </row>
    <row r="1698" spans="1:14" x14ac:dyDescent="0.3">
      <c r="A1698" s="3">
        <v>2</v>
      </c>
      <c r="B1698" s="148"/>
      <c r="C1698" s="4" t="s">
        <v>1860</v>
      </c>
      <c r="D1698" s="5">
        <v>44929</v>
      </c>
      <c r="E1698" s="13" t="s">
        <v>1365</v>
      </c>
      <c r="F1698" s="7">
        <v>4967009</v>
      </c>
      <c r="G1698" s="6" t="s">
        <v>1366</v>
      </c>
      <c r="H1698" s="7">
        <v>521536</v>
      </c>
      <c r="I1698" s="143"/>
      <c r="J1698" s="144"/>
      <c r="K1698" s="145"/>
      <c r="L1698" t="str">
        <f t="shared" si="109"/>
        <v>100</v>
      </c>
      <c r="M1698">
        <f t="shared" si="106"/>
        <v>100</v>
      </c>
      <c r="N1698" s="37">
        <f t="shared" si="104"/>
        <v>4967009</v>
      </c>
    </row>
    <row r="1699" spans="1:14" x14ac:dyDescent="0.3">
      <c r="A1699" s="3">
        <v>2</v>
      </c>
      <c r="B1699" s="148"/>
      <c r="C1699" s="4" t="s">
        <v>1861</v>
      </c>
      <c r="D1699" s="5">
        <v>44933</v>
      </c>
      <c r="E1699" s="13" t="s">
        <v>1862</v>
      </c>
      <c r="F1699" s="7">
        <v>4234934</v>
      </c>
      <c r="G1699" s="6" t="s">
        <v>1366</v>
      </c>
      <c r="H1699" s="7">
        <v>444668</v>
      </c>
      <c r="I1699" s="143"/>
      <c r="J1699" s="144"/>
      <c r="K1699" s="145"/>
      <c r="L1699" t="str">
        <f t="shared" si="109"/>
        <v>868</v>
      </c>
      <c r="M1699">
        <f t="shared" si="106"/>
        <v>868</v>
      </c>
      <c r="N1699" s="37">
        <f t="shared" si="104"/>
        <v>4234934</v>
      </c>
    </row>
    <row r="1700" spans="1:14" x14ac:dyDescent="0.3">
      <c r="A1700" s="3">
        <v>2</v>
      </c>
      <c r="B1700" s="147"/>
      <c r="C1700" s="4" t="s">
        <v>1863</v>
      </c>
      <c r="D1700" s="5">
        <v>44943</v>
      </c>
      <c r="E1700" s="13" t="s">
        <v>1365</v>
      </c>
      <c r="F1700" s="7">
        <v>4969819</v>
      </c>
      <c r="G1700" s="6" t="s">
        <v>1366</v>
      </c>
      <c r="H1700" s="7">
        <v>521831</v>
      </c>
      <c r="I1700" s="137"/>
      <c r="J1700" s="140"/>
      <c r="K1700" s="141"/>
      <c r="L1700" t="str">
        <f t="shared" ref="L1700" si="110">+RIGHT(C1700,4)</f>
        <v>1703</v>
      </c>
      <c r="M1700">
        <f t="shared" si="106"/>
        <v>1703</v>
      </c>
      <c r="N1700" s="37">
        <f t="shared" si="104"/>
        <v>4969819</v>
      </c>
    </row>
    <row r="1701" spans="1:14" x14ac:dyDescent="0.3">
      <c r="A1701" s="3">
        <v>2</v>
      </c>
      <c r="B1701" s="15" t="s">
        <v>1864</v>
      </c>
      <c r="C1701" s="4" t="s">
        <v>1865</v>
      </c>
      <c r="D1701" s="5">
        <v>44933</v>
      </c>
      <c r="E1701" s="13" t="s">
        <v>1365</v>
      </c>
      <c r="F1701" s="7">
        <v>7509643</v>
      </c>
      <c r="G1701" s="6" t="s">
        <v>1366</v>
      </c>
      <c r="H1701" s="7">
        <v>788513</v>
      </c>
      <c r="I1701" s="11">
        <v>6721130</v>
      </c>
      <c r="J1701" s="132" t="s">
        <v>1866</v>
      </c>
      <c r="K1701" s="133"/>
      <c r="L1701" t="str">
        <f t="shared" si="105"/>
        <v>00872</v>
      </c>
      <c r="M1701">
        <f t="shared" si="106"/>
        <v>872</v>
      </c>
      <c r="N1701" s="37">
        <f t="shared" si="104"/>
        <v>7509643</v>
      </c>
    </row>
    <row r="1702" spans="1:14" x14ac:dyDescent="0.3">
      <c r="A1702" s="3">
        <v>2</v>
      </c>
      <c r="B1702" s="146" t="s">
        <v>1867</v>
      </c>
      <c r="C1702" s="4" t="s">
        <v>1868</v>
      </c>
      <c r="D1702" s="5">
        <v>44942</v>
      </c>
      <c r="E1702" s="13" t="s">
        <v>1365</v>
      </c>
      <c r="F1702" s="7">
        <v>5827752</v>
      </c>
      <c r="G1702" s="6" t="s">
        <v>1366</v>
      </c>
      <c r="H1702" s="7">
        <v>611914</v>
      </c>
      <c r="I1702" s="136">
        <v>9633809</v>
      </c>
      <c r="J1702" s="138" t="s">
        <v>722</v>
      </c>
      <c r="K1702" s="139"/>
      <c r="L1702" t="str">
        <f t="shared" si="105"/>
        <v>01666</v>
      </c>
      <c r="M1702">
        <f t="shared" si="106"/>
        <v>1666</v>
      </c>
      <c r="N1702" s="37">
        <f t="shared" si="104"/>
        <v>5827752</v>
      </c>
    </row>
    <row r="1703" spans="1:14" x14ac:dyDescent="0.3">
      <c r="A1703" s="3">
        <v>2</v>
      </c>
      <c r="B1703" s="147"/>
      <c r="C1703" s="4" t="s">
        <v>1869</v>
      </c>
      <c r="D1703" s="5">
        <v>44932</v>
      </c>
      <c r="E1703" s="13" t="s">
        <v>1378</v>
      </c>
      <c r="F1703" s="7">
        <v>4936280</v>
      </c>
      <c r="G1703" s="6" t="s">
        <v>1366</v>
      </c>
      <c r="H1703" s="7">
        <v>518309</v>
      </c>
      <c r="I1703" s="137"/>
      <c r="J1703" s="140"/>
      <c r="K1703" s="141"/>
      <c r="L1703" t="str">
        <f t="shared" si="105"/>
        <v>00625</v>
      </c>
      <c r="M1703">
        <f t="shared" si="106"/>
        <v>625</v>
      </c>
      <c r="N1703" s="37">
        <f t="shared" si="104"/>
        <v>4936280</v>
      </c>
    </row>
    <row r="1704" spans="1:14" x14ac:dyDescent="0.3">
      <c r="A1704" s="3">
        <v>2</v>
      </c>
      <c r="B1704" s="146" t="s">
        <v>1873</v>
      </c>
      <c r="C1704" s="4" t="s">
        <v>1874</v>
      </c>
      <c r="D1704" s="5">
        <v>44930</v>
      </c>
      <c r="E1704" s="13" t="s">
        <v>1365</v>
      </c>
      <c r="F1704" s="7">
        <v>16055354</v>
      </c>
      <c r="G1704" s="6" t="s">
        <v>1366</v>
      </c>
      <c r="H1704" s="7">
        <v>1685812</v>
      </c>
      <c r="I1704" s="136">
        <v>48472223</v>
      </c>
      <c r="J1704" s="138" t="s">
        <v>726</v>
      </c>
      <c r="K1704" s="139"/>
      <c r="L1704" t="str">
        <f t="shared" si="105"/>
        <v>00224</v>
      </c>
      <c r="M1704">
        <f t="shared" si="106"/>
        <v>224</v>
      </c>
      <c r="N1704" s="37">
        <f t="shared" si="104"/>
        <v>16055354</v>
      </c>
    </row>
    <row r="1705" spans="1:14" x14ac:dyDescent="0.3">
      <c r="A1705" s="3">
        <v>2</v>
      </c>
      <c r="B1705" s="148"/>
      <c r="C1705" s="4" t="s">
        <v>1875</v>
      </c>
      <c r="D1705" s="5">
        <v>44931</v>
      </c>
      <c r="E1705" s="13" t="s">
        <v>1365</v>
      </c>
      <c r="F1705" s="7">
        <v>3115177</v>
      </c>
      <c r="G1705" s="6" t="s">
        <v>1366</v>
      </c>
      <c r="H1705" s="7">
        <v>327094</v>
      </c>
      <c r="I1705" s="143"/>
      <c r="J1705" s="144"/>
      <c r="K1705" s="145"/>
      <c r="L1705" t="str">
        <f>+RIGHT(C1705,3)</f>
        <v>425</v>
      </c>
      <c r="M1705">
        <f t="shared" si="106"/>
        <v>425</v>
      </c>
      <c r="N1705" s="37">
        <f t="shared" si="104"/>
        <v>3115177</v>
      </c>
    </row>
    <row r="1706" spans="1:14" x14ac:dyDescent="0.3">
      <c r="A1706" s="3">
        <v>2</v>
      </c>
      <c r="B1706" s="148"/>
      <c r="C1706" s="4" t="s">
        <v>1876</v>
      </c>
      <c r="D1706" s="5">
        <v>44938</v>
      </c>
      <c r="E1706" s="13" t="s">
        <v>1368</v>
      </c>
      <c r="F1706" s="7">
        <v>17148049</v>
      </c>
      <c r="G1706" s="6" t="s">
        <v>1366</v>
      </c>
      <c r="H1706" s="7">
        <v>1800545</v>
      </c>
      <c r="I1706" s="143"/>
      <c r="J1706" s="144"/>
      <c r="K1706" s="145"/>
      <c r="L1706" t="str">
        <f t="shared" si="105"/>
        <v>01114</v>
      </c>
      <c r="M1706">
        <f t="shared" si="106"/>
        <v>1114</v>
      </c>
      <c r="N1706" s="37">
        <f t="shared" si="104"/>
        <v>17148049</v>
      </c>
    </row>
    <row r="1707" spans="1:14" x14ac:dyDescent="0.3">
      <c r="A1707" s="3">
        <v>2</v>
      </c>
      <c r="B1707" s="147"/>
      <c r="C1707" s="4" t="s">
        <v>1877</v>
      </c>
      <c r="D1707" s="5">
        <v>44939</v>
      </c>
      <c r="E1707" s="13" t="s">
        <v>1365</v>
      </c>
      <c r="F1707" s="7">
        <v>17840328</v>
      </c>
      <c r="G1707" s="6" t="s">
        <v>1366</v>
      </c>
      <c r="H1707" s="7">
        <v>1873234</v>
      </c>
      <c r="I1707" s="137"/>
      <c r="J1707" s="140"/>
      <c r="K1707" s="141"/>
      <c r="L1707" t="str">
        <f>+RIGHT(C1707,4)</f>
        <v>1485</v>
      </c>
      <c r="M1707">
        <f t="shared" si="106"/>
        <v>1485</v>
      </c>
      <c r="N1707" s="37">
        <f t="shared" si="104"/>
        <v>17840328</v>
      </c>
    </row>
    <row r="1708" spans="1:14" x14ac:dyDescent="0.3">
      <c r="A1708" s="3">
        <v>2</v>
      </c>
      <c r="B1708" s="146" t="s">
        <v>1878</v>
      </c>
      <c r="C1708" s="4" t="s">
        <v>1879</v>
      </c>
      <c r="D1708" s="5">
        <v>44937</v>
      </c>
      <c r="E1708" s="13" t="s">
        <v>1368</v>
      </c>
      <c r="F1708" s="7">
        <v>47091440</v>
      </c>
      <c r="G1708" s="6" t="s">
        <v>1366</v>
      </c>
      <c r="H1708" s="7">
        <v>4944601</v>
      </c>
      <c r="I1708" s="136">
        <v>49953935</v>
      </c>
      <c r="J1708" s="138" t="s">
        <v>739</v>
      </c>
      <c r="K1708" s="139"/>
      <c r="L1708" t="str">
        <f t="shared" si="105"/>
        <v>01093</v>
      </c>
      <c r="M1708">
        <f t="shared" si="106"/>
        <v>1093</v>
      </c>
      <c r="N1708" s="37">
        <f t="shared" si="104"/>
        <v>47091440</v>
      </c>
    </row>
    <row r="1709" spans="1:14" x14ac:dyDescent="0.3">
      <c r="A1709" s="3">
        <v>2</v>
      </c>
      <c r="B1709" s="147"/>
      <c r="C1709" s="4" t="s">
        <v>1880</v>
      </c>
      <c r="D1709" s="5">
        <v>44930</v>
      </c>
      <c r="E1709" s="13" t="s">
        <v>1365</v>
      </c>
      <c r="F1709" s="7">
        <v>8723012</v>
      </c>
      <c r="G1709" s="6" t="s">
        <v>1366</v>
      </c>
      <c r="H1709" s="7">
        <v>915916</v>
      </c>
      <c r="I1709" s="137"/>
      <c r="J1709" s="140"/>
      <c r="K1709" s="141"/>
      <c r="L1709" t="str">
        <f t="shared" si="105"/>
        <v>00316</v>
      </c>
      <c r="M1709">
        <f t="shared" si="106"/>
        <v>316</v>
      </c>
      <c r="N1709" s="37">
        <f t="shared" si="104"/>
        <v>8723012</v>
      </c>
    </row>
    <row r="1710" spans="1:14" x14ac:dyDescent="0.3">
      <c r="A1710" s="3">
        <v>2</v>
      </c>
      <c r="B1710" s="146" t="s">
        <v>1886</v>
      </c>
      <c r="C1710" s="4" t="s">
        <v>1887</v>
      </c>
      <c r="D1710" s="5">
        <v>44940</v>
      </c>
      <c r="E1710" s="13" t="s">
        <v>1378</v>
      </c>
      <c r="F1710" s="7">
        <v>5238904</v>
      </c>
      <c r="G1710" s="6" t="s">
        <v>1366</v>
      </c>
      <c r="H1710" s="7">
        <v>550085</v>
      </c>
      <c r="I1710" s="136">
        <v>14608158</v>
      </c>
      <c r="J1710" s="138" t="s">
        <v>749</v>
      </c>
      <c r="K1710" s="139"/>
      <c r="L1710" t="str">
        <f t="shared" ref="L1710:L1711" si="111">+RIGHT(C1710,4)</f>
        <v>1599</v>
      </c>
      <c r="M1710">
        <f t="shared" si="106"/>
        <v>1599</v>
      </c>
      <c r="N1710" s="37">
        <f t="shared" si="104"/>
        <v>5238904</v>
      </c>
    </row>
    <row r="1711" spans="1:14" x14ac:dyDescent="0.3">
      <c r="A1711" s="3">
        <v>2</v>
      </c>
      <c r="B1711" s="147"/>
      <c r="C1711" s="4" t="s">
        <v>1888</v>
      </c>
      <c r="D1711" s="5">
        <v>44937</v>
      </c>
      <c r="E1711" s="13" t="s">
        <v>1365</v>
      </c>
      <c r="F1711" s="7">
        <v>11083060</v>
      </c>
      <c r="G1711" s="6" t="s">
        <v>1366</v>
      </c>
      <c r="H1711" s="7">
        <v>1163721</v>
      </c>
      <c r="I1711" s="137"/>
      <c r="J1711" s="140"/>
      <c r="K1711" s="141"/>
      <c r="L1711" t="str">
        <f t="shared" si="111"/>
        <v>1096</v>
      </c>
      <c r="M1711">
        <f t="shared" si="106"/>
        <v>1096</v>
      </c>
      <c r="N1711" s="37">
        <f t="shared" si="104"/>
        <v>11083060</v>
      </c>
    </row>
    <row r="1712" spans="1:14" x14ac:dyDescent="0.3">
      <c r="A1712" s="3">
        <v>2</v>
      </c>
      <c r="B1712" s="146" t="s">
        <v>1889</v>
      </c>
      <c r="C1712" s="4" t="s">
        <v>1890</v>
      </c>
      <c r="D1712" s="5">
        <v>44942</v>
      </c>
      <c r="E1712" s="13" t="s">
        <v>1365</v>
      </c>
      <c r="F1712" s="7">
        <v>24313091</v>
      </c>
      <c r="G1712" s="6" t="s">
        <v>1366</v>
      </c>
      <c r="H1712" s="7">
        <v>2552875</v>
      </c>
      <c r="I1712" s="136">
        <v>31681582</v>
      </c>
      <c r="J1712" s="138" t="s">
        <v>760</v>
      </c>
      <c r="K1712" s="139"/>
      <c r="L1712" t="str">
        <f t="shared" si="105"/>
        <v>01622</v>
      </c>
      <c r="M1712">
        <f t="shared" si="106"/>
        <v>1622</v>
      </c>
      <c r="N1712" s="37">
        <f t="shared" si="104"/>
        <v>24313091</v>
      </c>
    </row>
    <row r="1713" spans="1:14" x14ac:dyDescent="0.3">
      <c r="A1713" s="3">
        <v>2</v>
      </c>
      <c r="B1713" s="148"/>
      <c r="C1713" s="4" t="s">
        <v>1891</v>
      </c>
      <c r="D1713" s="5">
        <v>44940</v>
      </c>
      <c r="E1713" s="13" t="s">
        <v>1365</v>
      </c>
      <c r="F1713" s="7">
        <v>7970148</v>
      </c>
      <c r="G1713" s="6" t="s">
        <v>1366</v>
      </c>
      <c r="H1713" s="7">
        <v>836866</v>
      </c>
      <c r="I1713" s="143"/>
      <c r="J1713" s="144"/>
      <c r="K1713" s="145"/>
      <c r="L1713" t="str">
        <f t="shared" si="105"/>
        <v>01532</v>
      </c>
      <c r="M1713">
        <f t="shared" si="106"/>
        <v>1532</v>
      </c>
      <c r="N1713" s="37">
        <f t="shared" si="104"/>
        <v>7970148</v>
      </c>
    </row>
    <row r="1714" spans="1:14" x14ac:dyDescent="0.3">
      <c r="A1714" s="3">
        <v>2</v>
      </c>
      <c r="B1714" s="147"/>
      <c r="C1714" s="4" t="s">
        <v>1892</v>
      </c>
      <c r="D1714" s="5">
        <v>44945</v>
      </c>
      <c r="E1714" s="13" t="s">
        <v>1365</v>
      </c>
      <c r="F1714" s="7">
        <v>3115177</v>
      </c>
      <c r="G1714" s="6" t="s">
        <v>1366</v>
      </c>
      <c r="H1714" s="7">
        <v>327094</v>
      </c>
      <c r="I1714" s="137"/>
      <c r="J1714" s="140"/>
      <c r="K1714" s="141"/>
      <c r="L1714" t="str">
        <f t="shared" si="105"/>
        <v>01820</v>
      </c>
      <c r="M1714">
        <f t="shared" si="106"/>
        <v>1820</v>
      </c>
      <c r="N1714" s="37">
        <f t="shared" si="104"/>
        <v>3115177</v>
      </c>
    </row>
    <row r="1715" spans="1:14" x14ac:dyDescent="0.3">
      <c r="A1715" s="3">
        <v>2</v>
      </c>
      <c r="B1715" s="146" t="s">
        <v>1893</v>
      </c>
      <c r="C1715" s="4" t="s">
        <v>1894</v>
      </c>
      <c r="D1715" s="5">
        <v>44935</v>
      </c>
      <c r="E1715" s="13" t="s">
        <v>1365</v>
      </c>
      <c r="F1715" s="7">
        <v>3797274</v>
      </c>
      <c r="G1715" s="6" t="s">
        <v>1366</v>
      </c>
      <c r="H1715" s="7">
        <v>398714</v>
      </c>
      <c r="I1715" s="136">
        <v>18957293</v>
      </c>
      <c r="J1715" s="138" t="s">
        <v>767</v>
      </c>
      <c r="K1715" s="139"/>
      <c r="L1715" t="str">
        <f t="shared" si="105"/>
        <v>00931</v>
      </c>
      <c r="M1715">
        <f t="shared" si="106"/>
        <v>931</v>
      </c>
      <c r="N1715" s="37">
        <f t="shared" si="104"/>
        <v>3797274</v>
      </c>
    </row>
    <row r="1716" spans="1:14" x14ac:dyDescent="0.3">
      <c r="A1716" s="3">
        <v>2</v>
      </c>
      <c r="B1716" s="148"/>
      <c r="C1716" s="4" t="s">
        <v>1895</v>
      </c>
      <c r="D1716" s="5">
        <v>44931</v>
      </c>
      <c r="E1716" s="13" t="s">
        <v>1378</v>
      </c>
      <c r="F1716" s="7">
        <v>2669469</v>
      </c>
      <c r="G1716" s="6" t="s">
        <v>1366</v>
      </c>
      <c r="H1716" s="7">
        <v>280294</v>
      </c>
      <c r="I1716" s="143"/>
      <c r="J1716" s="144"/>
      <c r="K1716" s="145"/>
      <c r="L1716" t="str">
        <f t="shared" si="105"/>
        <v>00441</v>
      </c>
      <c r="M1716">
        <f t="shared" si="106"/>
        <v>441</v>
      </c>
      <c r="N1716" s="37">
        <f t="shared" si="104"/>
        <v>2669469</v>
      </c>
    </row>
    <row r="1717" spans="1:14" x14ac:dyDescent="0.3">
      <c r="A1717" s="3">
        <v>2</v>
      </c>
      <c r="B1717" s="148"/>
      <c r="C1717" s="4" t="s">
        <v>1896</v>
      </c>
      <c r="D1717" s="5">
        <v>44938</v>
      </c>
      <c r="E1717" s="13" t="s">
        <v>1368</v>
      </c>
      <c r="F1717" s="7">
        <v>11495326</v>
      </c>
      <c r="G1717" s="6" t="s">
        <v>1366</v>
      </c>
      <c r="H1717" s="7">
        <v>1207009</v>
      </c>
      <c r="I1717" s="143"/>
      <c r="J1717" s="144"/>
      <c r="K1717" s="145"/>
      <c r="L1717" t="str">
        <f t="shared" si="105"/>
        <v>01427</v>
      </c>
      <c r="M1717">
        <f t="shared" si="106"/>
        <v>1427</v>
      </c>
      <c r="N1717" s="37">
        <f t="shared" si="104"/>
        <v>11495326</v>
      </c>
    </row>
    <row r="1718" spans="1:14" x14ac:dyDescent="0.3">
      <c r="A1718" s="3">
        <v>2</v>
      </c>
      <c r="B1718" s="147"/>
      <c r="C1718" s="4" t="s">
        <v>1897</v>
      </c>
      <c r="D1718" s="5">
        <v>44938</v>
      </c>
      <c r="E1718" s="13" t="s">
        <v>1365</v>
      </c>
      <c r="F1718" s="7">
        <v>3219264</v>
      </c>
      <c r="G1718" s="6" t="s">
        <v>1366</v>
      </c>
      <c r="H1718" s="7">
        <v>338023</v>
      </c>
      <c r="I1718" s="137"/>
      <c r="J1718" s="140"/>
      <c r="K1718" s="141"/>
      <c r="L1718" t="str">
        <f t="shared" si="105"/>
        <v>01428</v>
      </c>
      <c r="M1718">
        <f t="shared" si="106"/>
        <v>1428</v>
      </c>
      <c r="N1718" s="37">
        <f t="shared" si="104"/>
        <v>3219264</v>
      </c>
    </row>
    <row r="1719" spans="1:14" x14ac:dyDescent="0.3">
      <c r="A1719" s="3">
        <v>2</v>
      </c>
      <c r="B1719" s="146" t="s">
        <v>1898</v>
      </c>
      <c r="C1719" s="4" t="s">
        <v>1899</v>
      </c>
      <c r="D1719" s="5">
        <v>44929</v>
      </c>
      <c r="E1719" s="13" t="s">
        <v>1365</v>
      </c>
      <c r="F1719" s="7">
        <v>13077512</v>
      </c>
      <c r="G1719" s="6" t="s">
        <v>1366</v>
      </c>
      <c r="H1719" s="7">
        <v>1373139</v>
      </c>
      <c r="I1719" s="136">
        <v>39396936</v>
      </c>
      <c r="J1719" s="138" t="s">
        <v>777</v>
      </c>
      <c r="K1719" s="139"/>
      <c r="L1719" t="str">
        <f t="shared" si="105"/>
        <v>00104</v>
      </c>
      <c r="M1719">
        <f t="shared" si="106"/>
        <v>104</v>
      </c>
      <c r="N1719" s="37">
        <f t="shared" ref="N1719:N1782" si="112">+F1719</f>
        <v>13077512</v>
      </c>
    </row>
    <row r="1720" spans="1:14" x14ac:dyDescent="0.3">
      <c r="A1720" s="3">
        <v>2</v>
      </c>
      <c r="B1720" s="148"/>
      <c r="C1720" s="4" t="s">
        <v>1900</v>
      </c>
      <c r="D1720" s="5">
        <v>44933</v>
      </c>
      <c r="E1720" s="13" t="s">
        <v>1365</v>
      </c>
      <c r="F1720" s="7">
        <v>29034217</v>
      </c>
      <c r="G1720" s="6" t="s">
        <v>1366</v>
      </c>
      <c r="H1720" s="7">
        <v>3048593</v>
      </c>
      <c r="I1720" s="143"/>
      <c r="J1720" s="144"/>
      <c r="K1720" s="145"/>
      <c r="L1720" t="str">
        <f t="shared" si="105"/>
        <v>00854</v>
      </c>
      <c r="M1720">
        <f t="shared" si="106"/>
        <v>854</v>
      </c>
      <c r="N1720" s="37">
        <f t="shared" si="112"/>
        <v>29034217</v>
      </c>
    </row>
    <row r="1721" spans="1:14" x14ac:dyDescent="0.3">
      <c r="A1721" s="3">
        <v>2</v>
      </c>
      <c r="B1721" s="147"/>
      <c r="C1721" s="4" t="s">
        <v>1901</v>
      </c>
      <c r="D1721" s="5">
        <v>44940</v>
      </c>
      <c r="E1721" s="13" t="s">
        <v>1902</v>
      </c>
      <c r="F1721" s="7">
        <v>1907194</v>
      </c>
      <c r="G1721" s="6" t="s">
        <v>1366</v>
      </c>
      <c r="H1721" s="7">
        <v>200255</v>
      </c>
      <c r="I1721" s="137"/>
      <c r="J1721" s="140"/>
      <c r="K1721" s="141"/>
      <c r="L1721" t="str">
        <f t="shared" si="105"/>
        <v>01564</v>
      </c>
      <c r="M1721">
        <f t="shared" si="106"/>
        <v>1564</v>
      </c>
      <c r="N1721" s="37">
        <f t="shared" si="112"/>
        <v>1907194</v>
      </c>
    </row>
    <row r="1722" spans="1:14" x14ac:dyDescent="0.3">
      <c r="A1722" s="3">
        <v>2</v>
      </c>
      <c r="B1722" s="15" t="s">
        <v>1903</v>
      </c>
      <c r="C1722" s="4" t="s">
        <v>1904</v>
      </c>
      <c r="D1722" s="5">
        <v>44933</v>
      </c>
      <c r="E1722" s="13" t="s">
        <v>1368</v>
      </c>
      <c r="F1722" s="7">
        <v>5656856</v>
      </c>
      <c r="G1722" s="6" t="s">
        <v>1366</v>
      </c>
      <c r="H1722" s="7">
        <v>593970</v>
      </c>
      <c r="I1722" s="11">
        <v>5062886</v>
      </c>
      <c r="J1722" s="132" t="s">
        <v>1905</v>
      </c>
      <c r="K1722" s="133"/>
      <c r="L1722" t="str">
        <f t="shared" si="105"/>
        <v>00859</v>
      </c>
      <c r="M1722">
        <f t="shared" si="106"/>
        <v>859</v>
      </c>
      <c r="N1722" s="37">
        <f t="shared" si="112"/>
        <v>5656856</v>
      </c>
    </row>
    <row r="1723" spans="1:14" x14ac:dyDescent="0.3">
      <c r="A1723" s="3">
        <v>2</v>
      </c>
      <c r="B1723" s="146" t="s">
        <v>1906</v>
      </c>
      <c r="C1723" s="4" t="s">
        <v>1907</v>
      </c>
      <c r="D1723" s="5">
        <v>44928</v>
      </c>
      <c r="E1723" s="13" t="s">
        <v>1908</v>
      </c>
      <c r="F1723" s="7">
        <v>9611067</v>
      </c>
      <c r="G1723" s="6" t="s">
        <v>1366</v>
      </c>
      <c r="H1723" s="7">
        <v>1009162</v>
      </c>
      <c r="I1723" s="136">
        <v>25822521</v>
      </c>
      <c r="J1723" s="138" t="s">
        <v>792</v>
      </c>
      <c r="K1723" s="139"/>
      <c r="L1723" t="str">
        <f t="shared" si="105"/>
        <v>00055</v>
      </c>
      <c r="M1723">
        <f t="shared" si="106"/>
        <v>55</v>
      </c>
      <c r="N1723" s="37">
        <f t="shared" si="112"/>
        <v>9611067</v>
      </c>
    </row>
    <row r="1724" spans="1:14" x14ac:dyDescent="0.3">
      <c r="A1724" s="3">
        <v>2</v>
      </c>
      <c r="B1724" s="148"/>
      <c r="C1724" s="4" t="s">
        <v>1909</v>
      </c>
      <c r="D1724" s="5">
        <v>44935</v>
      </c>
      <c r="E1724" s="13" t="s">
        <v>1910</v>
      </c>
      <c r="F1724" s="7">
        <v>8931171</v>
      </c>
      <c r="G1724" s="6" t="s">
        <v>1366</v>
      </c>
      <c r="H1724" s="7">
        <v>937773</v>
      </c>
      <c r="I1724" s="143"/>
      <c r="J1724" s="144"/>
      <c r="K1724" s="145"/>
      <c r="L1724" t="str">
        <f t="shared" si="105"/>
        <v>00929</v>
      </c>
      <c r="M1724">
        <f t="shared" si="106"/>
        <v>929</v>
      </c>
      <c r="N1724" s="37">
        <f t="shared" si="112"/>
        <v>8931171</v>
      </c>
    </row>
    <row r="1725" spans="1:14" x14ac:dyDescent="0.3">
      <c r="A1725" s="3">
        <v>2</v>
      </c>
      <c r="B1725" s="147"/>
      <c r="C1725" s="4" t="s">
        <v>1911</v>
      </c>
      <c r="D1725" s="5">
        <v>44942</v>
      </c>
      <c r="E1725" s="13" t="s">
        <v>1908</v>
      </c>
      <c r="F1725" s="7">
        <v>10309741</v>
      </c>
      <c r="G1725" s="6" t="s">
        <v>1366</v>
      </c>
      <c r="H1725" s="7">
        <v>1082523</v>
      </c>
      <c r="I1725" s="137"/>
      <c r="J1725" s="140"/>
      <c r="K1725" s="141"/>
      <c r="L1725" t="str">
        <f t="shared" si="105"/>
        <v>01648</v>
      </c>
      <c r="M1725">
        <f t="shared" si="106"/>
        <v>1648</v>
      </c>
      <c r="N1725" s="37">
        <f t="shared" si="112"/>
        <v>10309741</v>
      </c>
    </row>
    <row r="1726" spans="1:14" x14ac:dyDescent="0.3">
      <c r="A1726" s="3">
        <v>2</v>
      </c>
      <c r="B1726" s="146" t="s">
        <v>1912</v>
      </c>
      <c r="C1726" s="4" t="s">
        <v>1913</v>
      </c>
      <c r="D1726" s="5">
        <v>44942</v>
      </c>
      <c r="E1726" s="13" t="s">
        <v>1378</v>
      </c>
      <c r="F1726" s="7">
        <v>1615482</v>
      </c>
      <c r="G1726" s="6" t="s">
        <v>1366</v>
      </c>
      <c r="H1726" s="7">
        <v>169626</v>
      </c>
      <c r="I1726" s="136">
        <v>13243795</v>
      </c>
      <c r="J1726" s="138" t="s">
        <v>802</v>
      </c>
      <c r="K1726" s="139"/>
      <c r="L1726" t="str">
        <f t="shared" si="105"/>
        <v>01630</v>
      </c>
      <c r="M1726">
        <f t="shared" si="106"/>
        <v>1630</v>
      </c>
      <c r="N1726" s="37">
        <f t="shared" si="112"/>
        <v>1615482</v>
      </c>
    </row>
    <row r="1727" spans="1:14" x14ac:dyDescent="0.3">
      <c r="A1727" s="3">
        <v>2</v>
      </c>
      <c r="B1727" s="148"/>
      <c r="C1727" s="4" t="s">
        <v>1914</v>
      </c>
      <c r="D1727" s="5">
        <v>44929</v>
      </c>
      <c r="E1727" s="13" t="s">
        <v>1365</v>
      </c>
      <c r="F1727" s="7">
        <v>2881805</v>
      </c>
      <c r="G1727" s="6" t="s">
        <v>1366</v>
      </c>
      <c r="H1727" s="7">
        <v>302589</v>
      </c>
      <c r="I1727" s="143"/>
      <c r="J1727" s="144"/>
      <c r="K1727" s="145"/>
      <c r="L1727" t="str">
        <f t="shared" si="105"/>
        <v>00201</v>
      </c>
      <c r="M1727">
        <f t="shared" si="106"/>
        <v>201</v>
      </c>
      <c r="N1727" s="37">
        <f t="shared" si="112"/>
        <v>2881805</v>
      </c>
    </row>
    <row r="1728" spans="1:14" x14ac:dyDescent="0.3">
      <c r="A1728" s="3">
        <v>2</v>
      </c>
      <c r="B1728" s="148"/>
      <c r="C1728" s="4" t="s">
        <v>1915</v>
      </c>
      <c r="D1728" s="5">
        <v>44942</v>
      </c>
      <c r="E1728" s="13" t="s">
        <v>1378</v>
      </c>
      <c r="F1728" s="7">
        <v>5042675</v>
      </c>
      <c r="G1728" s="6" t="s">
        <v>1366</v>
      </c>
      <c r="H1728" s="7">
        <v>529481</v>
      </c>
      <c r="I1728" s="143"/>
      <c r="J1728" s="144"/>
      <c r="K1728" s="145"/>
      <c r="L1728" t="str">
        <f t="shared" si="105"/>
        <v>01629</v>
      </c>
      <c r="M1728">
        <f t="shared" si="106"/>
        <v>1629</v>
      </c>
      <c r="N1728" s="37">
        <f t="shared" si="112"/>
        <v>5042675</v>
      </c>
    </row>
    <row r="1729" spans="1:14" x14ac:dyDescent="0.3">
      <c r="A1729" s="3">
        <v>2</v>
      </c>
      <c r="B1729" s="148"/>
      <c r="C1729" s="4" t="s">
        <v>1916</v>
      </c>
      <c r="D1729" s="5">
        <v>44937</v>
      </c>
      <c r="E1729" s="13" t="s">
        <v>1365</v>
      </c>
      <c r="F1729" s="7">
        <v>2076785</v>
      </c>
      <c r="G1729" s="6" t="s">
        <v>1366</v>
      </c>
      <c r="H1729" s="7">
        <v>218062</v>
      </c>
      <c r="I1729" s="143"/>
      <c r="J1729" s="144"/>
      <c r="K1729" s="145"/>
      <c r="L1729" t="str">
        <f t="shared" si="105"/>
        <v>01072</v>
      </c>
      <c r="M1729">
        <f t="shared" si="106"/>
        <v>1072</v>
      </c>
      <c r="N1729" s="37">
        <f t="shared" si="112"/>
        <v>2076785</v>
      </c>
    </row>
    <row r="1730" spans="1:14" x14ac:dyDescent="0.3">
      <c r="A1730" s="3">
        <v>2</v>
      </c>
      <c r="B1730" s="147"/>
      <c r="C1730" s="4" t="s">
        <v>1917</v>
      </c>
      <c r="D1730" s="5">
        <v>44943</v>
      </c>
      <c r="E1730" s="13" t="s">
        <v>1368</v>
      </c>
      <c r="F1730" s="7">
        <v>3180789</v>
      </c>
      <c r="G1730" s="6" t="s">
        <v>1366</v>
      </c>
      <c r="H1730" s="7">
        <v>333983</v>
      </c>
      <c r="I1730" s="137"/>
      <c r="J1730" s="140"/>
      <c r="K1730" s="141"/>
      <c r="L1730" t="str">
        <f t="shared" si="105"/>
        <v>01715</v>
      </c>
      <c r="M1730">
        <f t="shared" si="106"/>
        <v>1715</v>
      </c>
      <c r="N1730" s="37">
        <f t="shared" si="112"/>
        <v>3180789</v>
      </c>
    </row>
    <row r="1731" spans="1:14" x14ac:dyDescent="0.3">
      <c r="A1731" s="3">
        <v>2</v>
      </c>
      <c r="B1731" s="15" t="s">
        <v>1918</v>
      </c>
      <c r="C1731" s="4" t="s">
        <v>1919</v>
      </c>
      <c r="D1731" s="5">
        <v>44942</v>
      </c>
      <c r="E1731" s="13" t="s">
        <v>1378</v>
      </c>
      <c r="F1731" s="7">
        <v>1503376</v>
      </c>
      <c r="G1731" s="6" t="s">
        <v>1366</v>
      </c>
      <c r="H1731" s="7">
        <v>157854</v>
      </c>
      <c r="I1731" s="11">
        <v>1345522</v>
      </c>
      <c r="J1731" s="132" t="s">
        <v>807</v>
      </c>
      <c r="K1731" s="133"/>
      <c r="L1731" t="str">
        <f t="shared" si="105"/>
        <v>01697</v>
      </c>
      <c r="M1731">
        <f t="shared" si="106"/>
        <v>1697</v>
      </c>
      <c r="N1731" s="37">
        <f t="shared" si="112"/>
        <v>1503376</v>
      </c>
    </row>
    <row r="1732" spans="1:14" x14ac:dyDescent="0.3">
      <c r="A1732" s="3">
        <v>2</v>
      </c>
      <c r="B1732" s="15" t="s">
        <v>1920</v>
      </c>
      <c r="C1732" s="4" t="s">
        <v>1921</v>
      </c>
      <c r="D1732" s="5">
        <v>44943</v>
      </c>
      <c r="E1732" s="13" t="s">
        <v>1365</v>
      </c>
      <c r="F1732" s="7">
        <v>2447381</v>
      </c>
      <c r="G1732" s="6" t="s">
        <v>1366</v>
      </c>
      <c r="H1732" s="7">
        <v>256975</v>
      </c>
      <c r="I1732" s="11">
        <v>2190406</v>
      </c>
      <c r="J1732" s="132" t="s">
        <v>811</v>
      </c>
      <c r="K1732" s="133"/>
      <c r="L1732" t="str">
        <f t="shared" si="105"/>
        <v>01707</v>
      </c>
      <c r="M1732">
        <f t="shared" si="106"/>
        <v>1707</v>
      </c>
      <c r="N1732" s="37">
        <f t="shared" si="112"/>
        <v>2447381</v>
      </c>
    </row>
    <row r="1733" spans="1:14" x14ac:dyDescent="0.3">
      <c r="A1733" s="3">
        <v>2</v>
      </c>
      <c r="B1733" s="146" t="s">
        <v>1922</v>
      </c>
      <c r="C1733" s="4" t="s">
        <v>1923</v>
      </c>
      <c r="D1733" s="5">
        <v>44932</v>
      </c>
      <c r="E1733" s="13" t="s">
        <v>1378</v>
      </c>
      <c r="F1733" s="7">
        <v>1921008</v>
      </c>
      <c r="G1733" s="6" t="s">
        <v>1366</v>
      </c>
      <c r="H1733" s="7">
        <v>201706</v>
      </c>
      <c r="I1733" s="136">
        <v>7694337</v>
      </c>
      <c r="J1733" s="138" t="s">
        <v>816</v>
      </c>
      <c r="K1733" s="139"/>
      <c r="L1733" t="str">
        <f t="shared" si="105"/>
        <v>00624</v>
      </c>
      <c r="M1733">
        <f t="shared" si="106"/>
        <v>624</v>
      </c>
      <c r="N1733" s="37">
        <f t="shared" si="112"/>
        <v>1921008</v>
      </c>
    </row>
    <row r="1734" spans="1:14" x14ac:dyDescent="0.3">
      <c r="A1734" s="3">
        <v>2</v>
      </c>
      <c r="B1734" s="147"/>
      <c r="C1734" s="4" t="s">
        <v>1924</v>
      </c>
      <c r="D1734" s="5">
        <v>44943</v>
      </c>
      <c r="E1734" s="13" t="s">
        <v>1368</v>
      </c>
      <c r="F1734" s="7">
        <v>6676017</v>
      </c>
      <c r="G1734" s="6" t="s">
        <v>1366</v>
      </c>
      <c r="H1734" s="7">
        <v>700982</v>
      </c>
      <c r="I1734" s="137"/>
      <c r="J1734" s="140"/>
      <c r="K1734" s="141"/>
      <c r="L1734" t="str">
        <f t="shared" si="105"/>
        <v>01717</v>
      </c>
      <c r="M1734">
        <f t="shared" si="106"/>
        <v>1717</v>
      </c>
      <c r="N1734" s="37">
        <f t="shared" si="112"/>
        <v>6676017</v>
      </c>
    </row>
    <row r="1735" spans="1:14" x14ac:dyDescent="0.3">
      <c r="A1735" s="3">
        <v>2</v>
      </c>
      <c r="B1735" s="146" t="s">
        <v>1925</v>
      </c>
      <c r="C1735" s="4" t="s">
        <v>1926</v>
      </c>
      <c r="D1735" s="5">
        <v>44929</v>
      </c>
      <c r="E1735" s="13" t="s">
        <v>1365</v>
      </c>
      <c r="F1735" s="7">
        <v>11171466</v>
      </c>
      <c r="G1735" s="6" t="s">
        <v>1366</v>
      </c>
      <c r="H1735" s="7">
        <v>1173004</v>
      </c>
      <c r="I1735" s="136">
        <v>44527869</v>
      </c>
      <c r="J1735" s="138" t="s">
        <v>820</v>
      </c>
      <c r="K1735" s="139"/>
      <c r="L1735" t="str">
        <f t="shared" ref="L1735:L1798" si="113">+RIGHT(C1735,5)</f>
        <v>00118</v>
      </c>
      <c r="M1735">
        <f t="shared" ref="M1735:M1798" si="114">+L1735*1</f>
        <v>118</v>
      </c>
      <c r="N1735" s="37">
        <f t="shared" si="112"/>
        <v>11171466</v>
      </c>
    </row>
    <row r="1736" spans="1:14" x14ac:dyDescent="0.3">
      <c r="A1736" s="3">
        <v>2</v>
      </c>
      <c r="B1736" s="148"/>
      <c r="C1736" s="4" t="s">
        <v>1927</v>
      </c>
      <c r="D1736" s="5">
        <v>44945</v>
      </c>
      <c r="E1736" s="13" t="s">
        <v>1928</v>
      </c>
      <c r="F1736" s="7">
        <v>2950137</v>
      </c>
      <c r="G1736" s="6" t="s">
        <v>1366</v>
      </c>
      <c r="H1736" s="7">
        <v>309764</v>
      </c>
      <c r="I1736" s="143"/>
      <c r="J1736" s="144"/>
      <c r="K1736" s="145"/>
      <c r="L1736" t="str">
        <f>+RIGHT(C1736,4)</f>
        <v>1776</v>
      </c>
      <c r="M1736">
        <f t="shared" si="114"/>
        <v>1776</v>
      </c>
      <c r="N1736" s="37">
        <f t="shared" si="112"/>
        <v>2950137</v>
      </c>
    </row>
    <row r="1737" spans="1:14" x14ac:dyDescent="0.3">
      <c r="A1737" s="3">
        <v>2</v>
      </c>
      <c r="B1737" s="148"/>
      <c r="C1737" s="4" t="s">
        <v>1929</v>
      </c>
      <c r="D1737" s="5">
        <v>44931</v>
      </c>
      <c r="E1737" s="13" t="s">
        <v>1365</v>
      </c>
      <c r="F1737" s="7">
        <v>9217272</v>
      </c>
      <c r="G1737" s="6" t="s">
        <v>1366</v>
      </c>
      <c r="H1737" s="7">
        <v>967814</v>
      </c>
      <c r="I1737" s="143"/>
      <c r="J1737" s="144"/>
      <c r="K1737" s="145"/>
      <c r="L1737" t="str">
        <f t="shared" si="113"/>
        <v>00411</v>
      </c>
      <c r="M1737">
        <f t="shared" si="114"/>
        <v>411</v>
      </c>
      <c r="N1737" s="37">
        <f t="shared" si="112"/>
        <v>9217272</v>
      </c>
    </row>
    <row r="1738" spans="1:14" x14ac:dyDescent="0.3">
      <c r="A1738" s="3">
        <v>2</v>
      </c>
      <c r="B1738" s="148"/>
      <c r="C1738" s="4" t="s">
        <v>1930</v>
      </c>
      <c r="D1738" s="5">
        <v>44939</v>
      </c>
      <c r="E1738" s="13" t="s">
        <v>1365</v>
      </c>
      <c r="F1738" s="7">
        <v>13605833</v>
      </c>
      <c r="G1738" s="6" t="s">
        <v>1366</v>
      </c>
      <c r="H1738" s="7">
        <v>1428612</v>
      </c>
      <c r="I1738" s="143"/>
      <c r="J1738" s="144"/>
      <c r="K1738" s="145"/>
      <c r="L1738" t="str">
        <f t="shared" si="113"/>
        <v>01462</v>
      </c>
      <c r="M1738">
        <f t="shared" si="114"/>
        <v>1462</v>
      </c>
      <c r="N1738" s="37">
        <f t="shared" si="112"/>
        <v>13605833</v>
      </c>
    </row>
    <row r="1739" spans="1:14" x14ac:dyDescent="0.3">
      <c r="A1739" s="3">
        <v>2</v>
      </c>
      <c r="B1739" s="148"/>
      <c r="C1739" s="4" t="s">
        <v>1931</v>
      </c>
      <c r="D1739" s="5">
        <v>44936</v>
      </c>
      <c r="E1739" s="13" t="s">
        <v>1365</v>
      </c>
      <c r="F1739" s="7">
        <v>10187649</v>
      </c>
      <c r="G1739" s="6" t="s">
        <v>1366</v>
      </c>
      <c r="H1739" s="7">
        <v>1069703</v>
      </c>
      <c r="I1739" s="143"/>
      <c r="J1739" s="144"/>
      <c r="K1739" s="145"/>
      <c r="L1739" t="str">
        <f t="shared" si="113"/>
        <v>00994</v>
      </c>
      <c r="M1739">
        <f t="shared" si="114"/>
        <v>994</v>
      </c>
      <c r="N1739" s="37">
        <f t="shared" si="112"/>
        <v>10187649</v>
      </c>
    </row>
    <row r="1740" spans="1:14" x14ac:dyDescent="0.3">
      <c r="A1740" s="3">
        <v>2</v>
      </c>
      <c r="B1740" s="147"/>
      <c r="C1740" s="4" t="s">
        <v>1932</v>
      </c>
      <c r="D1740" s="5">
        <v>44943</v>
      </c>
      <c r="E1740" s="13" t="s">
        <v>1378</v>
      </c>
      <c r="F1740" s="7">
        <v>2619452</v>
      </c>
      <c r="G1740" s="6" t="s">
        <v>1366</v>
      </c>
      <c r="H1740" s="7">
        <v>275042</v>
      </c>
      <c r="I1740" s="137"/>
      <c r="J1740" s="140"/>
      <c r="K1740" s="141"/>
      <c r="L1740" t="str">
        <f t="shared" si="113"/>
        <v>01731</v>
      </c>
      <c r="M1740">
        <f t="shared" si="114"/>
        <v>1731</v>
      </c>
      <c r="N1740" s="37">
        <f t="shared" si="112"/>
        <v>2619452</v>
      </c>
    </row>
    <row r="1741" spans="1:14" x14ac:dyDescent="0.3">
      <c r="A1741" s="3">
        <v>2</v>
      </c>
      <c r="B1741" s="146" t="s">
        <v>1933</v>
      </c>
      <c r="C1741" s="4" t="s">
        <v>1934</v>
      </c>
      <c r="D1741" s="5">
        <v>44930</v>
      </c>
      <c r="E1741" s="13" t="s">
        <v>1378</v>
      </c>
      <c r="F1741" s="7">
        <v>1113267</v>
      </c>
      <c r="G1741" s="6" t="s">
        <v>1366</v>
      </c>
      <c r="H1741" s="7">
        <v>116893</v>
      </c>
      <c r="I1741" s="136">
        <v>4512988</v>
      </c>
      <c r="J1741" s="138" t="s">
        <v>829</v>
      </c>
      <c r="K1741" s="139"/>
      <c r="L1741" t="str">
        <f t="shared" si="113"/>
        <v>00297</v>
      </c>
      <c r="M1741">
        <f t="shared" si="114"/>
        <v>297</v>
      </c>
      <c r="N1741" s="37">
        <f t="shared" si="112"/>
        <v>1113267</v>
      </c>
    </row>
    <row r="1742" spans="1:14" x14ac:dyDescent="0.3">
      <c r="A1742" s="3">
        <v>2</v>
      </c>
      <c r="B1742" s="147"/>
      <c r="C1742" s="4" t="s">
        <v>1935</v>
      </c>
      <c r="D1742" s="5">
        <v>44939</v>
      </c>
      <c r="E1742" s="13" t="s">
        <v>1378</v>
      </c>
      <c r="F1742" s="7">
        <v>3929178</v>
      </c>
      <c r="G1742" s="6" t="s">
        <v>1366</v>
      </c>
      <c r="H1742" s="7">
        <v>412564</v>
      </c>
      <c r="I1742" s="137"/>
      <c r="J1742" s="140"/>
      <c r="K1742" s="141"/>
      <c r="L1742" t="str">
        <f t="shared" si="113"/>
        <v>01517</v>
      </c>
      <c r="M1742">
        <f t="shared" si="114"/>
        <v>1517</v>
      </c>
      <c r="N1742" s="37">
        <f t="shared" si="112"/>
        <v>3929178</v>
      </c>
    </row>
    <row r="1743" spans="1:14" x14ac:dyDescent="0.3">
      <c r="A1743" s="3">
        <v>2</v>
      </c>
      <c r="B1743" s="15" t="s">
        <v>1936</v>
      </c>
      <c r="C1743" s="4" t="s">
        <v>1937</v>
      </c>
      <c r="D1743" s="5">
        <v>44937</v>
      </c>
      <c r="E1743" s="13" t="s">
        <v>1365</v>
      </c>
      <c r="F1743" s="7">
        <v>4475953</v>
      </c>
      <c r="G1743" s="6" t="s">
        <v>1366</v>
      </c>
      <c r="H1743" s="7">
        <v>469975</v>
      </c>
      <c r="I1743" s="11">
        <v>4005978</v>
      </c>
      <c r="J1743" s="132" t="s">
        <v>833</v>
      </c>
      <c r="K1743" s="133"/>
      <c r="L1743" t="str">
        <f t="shared" si="113"/>
        <v>01081</v>
      </c>
      <c r="M1743">
        <f t="shared" si="114"/>
        <v>1081</v>
      </c>
      <c r="N1743" s="37">
        <f t="shared" si="112"/>
        <v>4475953</v>
      </c>
    </row>
    <row r="1744" spans="1:14" x14ac:dyDescent="0.3">
      <c r="A1744" s="3">
        <v>2</v>
      </c>
      <c r="B1744" s="146" t="s">
        <v>1938</v>
      </c>
      <c r="C1744" s="4" t="s">
        <v>1939</v>
      </c>
      <c r="D1744" s="5">
        <v>44930</v>
      </c>
      <c r="E1744" s="13" t="s">
        <v>1365</v>
      </c>
      <c r="F1744" s="7">
        <v>1701775</v>
      </c>
      <c r="G1744" s="6" t="s">
        <v>1366</v>
      </c>
      <c r="H1744" s="7">
        <v>178686</v>
      </c>
      <c r="I1744" s="136">
        <v>7231495</v>
      </c>
      <c r="J1744" s="138" t="s">
        <v>1940</v>
      </c>
      <c r="K1744" s="139"/>
      <c r="L1744" t="str">
        <f t="shared" si="113"/>
        <v>00283</v>
      </c>
      <c r="M1744">
        <f t="shared" si="114"/>
        <v>283</v>
      </c>
      <c r="N1744" s="37">
        <f t="shared" si="112"/>
        <v>1701775</v>
      </c>
    </row>
    <row r="1745" spans="1:14" x14ac:dyDescent="0.3">
      <c r="A1745" s="3">
        <v>2</v>
      </c>
      <c r="B1745" s="147"/>
      <c r="C1745" s="4" t="s">
        <v>1941</v>
      </c>
      <c r="D1745" s="5">
        <v>44940</v>
      </c>
      <c r="E1745" s="13" t="s">
        <v>1365</v>
      </c>
      <c r="F1745" s="7">
        <v>6378108</v>
      </c>
      <c r="G1745" s="6" t="s">
        <v>1366</v>
      </c>
      <c r="H1745" s="7">
        <v>669702</v>
      </c>
      <c r="I1745" s="137"/>
      <c r="J1745" s="140"/>
      <c r="K1745" s="141"/>
      <c r="L1745" t="str">
        <f t="shared" si="113"/>
        <v>01572</v>
      </c>
      <c r="M1745">
        <f t="shared" si="114"/>
        <v>1572</v>
      </c>
      <c r="N1745" s="37">
        <f t="shared" si="112"/>
        <v>6378108</v>
      </c>
    </row>
    <row r="1746" spans="1:14" x14ac:dyDescent="0.3">
      <c r="A1746" s="3">
        <v>2</v>
      </c>
      <c r="B1746" s="146" t="s">
        <v>1948</v>
      </c>
      <c r="C1746" s="4" t="s">
        <v>1949</v>
      </c>
      <c r="D1746" s="5">
        <v>44930</v>
      </c>
      <c r="E1746" s="13" t="s">
        <v>1365</v>
      </c>
      <c r="F1746" s="7">
        <v>1357095</v>
      </c>
      <c r="G1746" s="6" t="s">
        <v>1366</v>
      </c>
      <c r="H1746" s="7">
        <v>142495</v>
      </c>
      <c r="I1746" s="136">
        <v>11787934</v>
      </c>
      <c r="J1746" s="138" t="s">
        <v>837</v>
      </c>
      <c r="K1746" s="139"/>
      <c r="L1746" t="str">
        <f t="shared" si="113"/>
        <v>00292</v>
      </c>
      <c r="M1746">
        <f t="shared" si="114"/>
        <v>292</v>
      </c>
      <c r="N1746" s="37">
        <f t="shared" si="112"/>
        <v>1357095</v>
      </c>
    </row>
    <row r="1747" spans="1:14" x14ac:dyDescent="0.3">
      <c r="A1747" s="3">
        <v>2</v>
      </c>
      <c r="B1747" s="148"/>
      <c r="C1747" s="4" t="s">
        <v>1950</v>
      </c>
      <c r="D1747" s="5">
        <v>44931</v>
      </c>
      <c r="E1747" s="13" t="s">
        <v>1365</v>
      </c>
      <c r="F1747" s="7">
        <v>9277698</v>
      </c>
      <c r="G1747" s="6" t="s">
        <v>1366</v>
      </c>
      <c r="H1747" s="7">
        <v>974158</v>
      </c>
      <c r="I1747" s="143"/>
      <c r="J1747" s="144"/>
      <c r="K1747" s="145"/>
      <c r="L1747" t="str">
        <f t="shared" si="113"/>
        <v>00470</v>
      </c>
      <c r="M1747">
        <f t="shared" si="114"/>
        <v>470</v>
      </c>
      <c r="N1747" s="37">
        <f t="shared" si="112"/>
        <v>9277698</v>
      </c>
    </row>
    <row r="1748" spans="1:14" x14ac:dyDescent="0.3">
      <c r="A1748" s="3">
        <v>2</v>
      </c>
      <c r="B1748" s="147"/>
      <c r="C1748" s="4" t="s">
        <v>1951</v>
      </c>
      <c r="D1748" s="5">
        <v>44936</v>
      </c>
      <c r="E1748" s="13" t="s">
        <v>1368</v>
      </c>
      <c r="F1748" s="7">
        <v>2536083</v>
      </c>
      <c r="G1748" s="6" t="s">
        <v>1366</v>
      </c>
      <c r="H1748" s="7">
        <v>266289</v>
      </c>
      <c r="I1748" s="137"/>
      <c r="J1748" s="140"/>
      <c r="K1748" s="141"/>
      <c r="L1748" t="str">
        <f t="shared" si="113"/>
        <v>00999</v>
      </c>
      <c r="M1748">
        <f t="shared" si="114"/>
        <v>999</v>
      </c>
      <c r="N1748" s="37">
        <f t="shared" si="112"/>
        <v>2536083</v>
      </c>
    </row>
    <row r="1749" spans="1:14" x14ac:dyDescent="0.3">
      <c r="A1749" s="3">
        <v>2</v>
      </c>
      <c r="B1749" s="15" t="s">
        <v>1955</v>
      </c>
      <c r="C1749" s="4" t="s">
        <v>1956</v>
      </c>
      <c r="D1749" s="5">
        <v>44932</v>
      </c>
      <c r="E1749" s="13" t="s">
        <v>1365</v>
      </c>
      <c r="F1749" s="7">
        <v>3877809</v>
      </c>
      <c r="G1749" s="6" t="s">
        <v>1366</v>
      </c>
      <c r="H1749" s="7">
        <v>407170</v>
      </c>
      <c r="I1749" s="11">
        <v>3470639</v>
      </c>
      <c r="J1749" s="132" t="s">
        <v>844</v>
      </c>
      <c r="K1749" s="133"/>
      <c r="L1749" t="str">
        <f t="shared" si="113"/>
        <v>00589</v>
      </c>
      <c r="M1749">
        <f t="shared" si="114"/>
        <v>589</v>
      </c>
      <c r="N1749" s="37">
        <f t="shared" si="112"/>
        <v>3877809</v>
      </c>
    </row>
    <row r="1750" spans="1:14" x14ac:dyDescent="0.3">
      <c r="A1750" s="3">
        <v>2</v>
      </c>
      <c r="B1750" s="146" t="s">
        <v>1957</v>
      </c>
      <c r="C1750" s="4" t="s">
        <v>1958</v>
      </c>
      <c r="D1750" s="5">
        <v>44942</v>
      </c>
      <c r="E1750" s="13" t="s">
        <v>1368</v>
      </c>
      <c r="F1750" s="7">
        <v>369227</v>
      </c>
      <c r="G1750" s="6" t="s">
        <v>1366</v>
      </c>
      <c r="H1750" s="7">
        <v>38769</v>
      </c>
      <c r="I1750" s="136">
        <v>6725665</v>
      </c>
      <c r="J1750" s="138" t="s">
        <v>850</v>
      </c>
      <c r="K1750" s="139"/>
      <c r="L1750" t="str">
        <f t="shared" si="113"/>
        <v>01654</v>
      </c>
      <c r="M1750">
        <f t="shared" si="114"/>
        <v>1654</v>
      </c>
      <c r="N1750" s="37">
        <f t="shared" si="112"/>
        <v>369227</v>
      </c>
    </row>
    <row r="1751" spans="1:14" x14ac:dyDescent="0.3">
      <c r="A1751" s="3">
        <v>2</v>
      </c>
      <c r="B1751" s="148"/>
      <c r="C1751" s="4" t="s">
        <v>1959</v>
      </c>
      <c r="D1751" s="5">
        <v>44930</v>
      </c>
      <c r="E1751" s="13" t="s">
        <v>1365</v>
      </c>
      <c r="F1751" s="7">
        <v>783981</v>
      </c>
      <c r="G1751" s="6" t="s">
        <v>1366</v>
      </c>
      <c r="H1751" s="7">
        <v>82318</v>
      </c>
      <c r="I1751" s="143"/>
      <c r="J1751" s="144"/>
      <c r="K1751" s="145"/>
      <c r="L1751" t="str">
        <f t="shared" si="113"/>
        <v>00393</v>
      </c>
      <c r="M1751">
        <f t="shared" si="114"/>
        <v>393</v>
      </c>
      <c r="N1751" s="37">
        <f t="shared" si="112"/>
        <v>783981</v>
      </c>
    </row>
    <row r="1752" spans="1:14" x14ac:dyDescent="0.3">
      <c r="A1752" s="3">
        <v>2</v>
      </c>
      <c r="B1752" s="148"/>
      <c r="C1752" s="4" t="s">
        <v>1960</v>
      </c>
      <c r="D1752" s="5">
        <v>44937</v>
      </c>
      <c r="E1752" s="13" t="s">
        <v>1368</v>
      </c>
      <c r="F1752" s="7">
        <v>2097126</v>
      </c>
      <c r="G1752" s="6" t="s">
        <v>1366</v>
      </c>
      <c r="H1752" s="7">
        <v>220198</v>
      </c>
      <c r="I1752" s="143"/>
      <c r="J1752" s="144"/>
      <c r="K1752" s="145"/>
      <c r="L1752" t="str">
        <f t="shared" si="113"/>
        <v>01088</v>
      </c>
      <c r="M1752">
        <f t="shared" si="114"/>
        <v>1088</v>
      </c>
      <c r="N1752" s="37">
        <f t="shared" si="112"/>
        <v>2097126</v>
      </c>
    </row>
    <row r="1753" spans="1:14" x14ac:dyDescent="0.3">
      <c r="A1753" s="3">
        <v>2</v>
      </c>
      <c r="B1753" s="148"/>
      <c r="C1753" s="4" t="s">
        <v>1961</v>
      </c>
      <c r="D1753" s="5">
        <v>44944</v>
      </c>
      <c r="E1753" s="13" t="s">
        <v>1962</v>
      </c>
      <c r="F1753" s="7">
        <v>1480133</v>
      </c>
      <c r="G1753" s="6" t="s">
        <v>1366</v>
      </c>
      <c r="H1753" s="7">
        <v>155414</v>
      </c>
      <c r="I1753" s="143"/>
      <c r="J1753" s="144"/>
      <c r="K1753" s="145"/>
      <c r="L1753" t="str">
        <f t="shared" si="113"/>
        <v>01762</v>
      </c>
      <c r="M1753">
        <f t="shared" si="114"/>
        <v>1762</v>
      </c>
      <c r="N1753" s="37">
        <f t="shared" si="112"/>
        <v>1480133</v>
      </c>
    </row>
    <row r="1754" spans="1:14" x14ac:dyDescent="0.3">
      <c r="A1754" s="3">
        <v>2</v>
      </c>
      <c r="B1754" s="148"/>
      <c r="C1754" s="4" t="s">
        <v>1963</v>
      </c>
      <c r="D1754" s="5">
        <v>44929</v>
      </c>
      <c r="E1754" s="13" t="s">
        <v>1365</v>
      </c>
      <c r="F1754" s="7">
        <v>1700500</v>
      </c>
      <c r="G1754" s="6" t="s">
        <v>1366</v>
      </c>
      <c r="H1754" s="7">
        <v>178552</v>
      </c>
      <c r="I1754" s="143"/>
      <c r="J1754" s="144"/>
      <c r="K1754" s="145"/>
      <c r="L1754" t="str">
        <f t="shared" si="113"/>
        <v>00203</v>
      </c>
      <c r="M1754">
        <f t="shared" si="114"/>
        <v>203</v>
      </c>
      <c r="N1754" s="37">
        <f t="shared" si="112"/>
        <v>1700500</v>
      </c>
    </row>
    <row r="1755" spans="1:14" x14ac:dyDescent="0.3">
      <c r="A1755" s="3">
        <v>2</v>
      </c>
      <c r="B1755" s="147"/>
      <c r="C1755" s="4" t="s">
        <v>1964</v>
      </c>
      <c r="D1755" s="5">
        <v>44942</v>
      </c>
      <c r="E1755" s="13" t="s">
        <v>1787</v>
      </c>
      <c r="F1755" s="7">
        <v>1083742</v>
      </c>
      <c r="G1755" s="6" t="s">
        <v>1366</v>
      </c>
      <c r="H1755" s="7">
        <v>113793</v>
      </c>
      <c r="I1755" s="137"/>
      <c r="J1755" s="140"/>
      <c r="K1755" s="141"/>
      <c r="L1755" t="str">
        <f t="shared" si="113"/>
        <v>01660</v>
      </c>
      <c r="M1755">
        <f t="shared" si="114"/>
        <v>1660</v>
      </c>
      <c r="N1755" s="37">
        <f t="shared" si="112"/>
        <v>1083742</v>
      </c>
    </row>
    <row r="1756" spans="1:14" x14ac:dyDescent="0.3">
      <c r="A1756" s="3">
        <v>2</v>
      </c>
      <c r="B1756" s="15" t="s">
        <v>1970</v>
      </c>
      <c r="C1756" s="4" t="s">
        <v>1971</v>
      </c>
      <c r="D1756" s="5">
        <v>44935</v>
      </c>
      <c r="E1756" s="13" t="s">
        <v>1365</v>
      </c>
      <c r="F1756" s="7">
        <v>5849100</v>
      </c>
      <c r="G1756" s="6" t="s">
        <v>1366</v>
      </c>
      <c r="H1756" s="7">
        <v>614156</v>
      </c>
      <c r="I1756" s="11">
        <v>5234944</v>
      </c>
      <c r="J1756" s="132" t="s">
        <v>861</v>
      </c>
      <c r="K1756" s="133"/>
      <c r="L1756" t="str">
        <f t="shared" si="113"/>
        <v>00972</v>
      </c>
      <c r="M1756">
        <f t="shared" si="114"/>
        <v>972</v>
      </c>
      <c r="N1756" s="37">
        <f t="shared" si="112"/>
        <v>5849100</v>
      </c>
    </row>
    <row r="1757" spans="1:14" x14ac:dyDescent="0.3">
      <c r="A1757" s="3">
        <v>2</v>
      </c>
      <c r="B1757" s="146" t="s">
        <v>1972</v>
      </c>
      <c r="C1757" s="4" t="s">
        <v>1973</v>
      </c>
      <c r="D1757" s="5">
        <v>44929</v>
      </c>
      <c r="E1757" s="13" t="s">
        <v>1365</v>
      </c>
      <c r="F1757" s="7">
        <v>2959400</v>
      </c>
      <c r="G1757" s="6" t="s">
        <v>1366</v>
      </c>
      <c r="H1757" s="7">
        <v>310737</v>
      </c>
      <c r="I1757" s="136">
        <v>17700495</v>
      </c>
      <c r="J1757" s="138" t="s">
        <v>864</v>
      </c>
      <c r="K1757" s="139"/>
      <c r="L1757" t="str">
        <f>+RIGHT(C1757,3)</f>
        <v>165</v>
      </c>
      <c r="M1757">
        <f t="shared" si="114"/>
        <v>165</v>
      </c>
      <c r="N1757" s="37">
        <f t="shared" si="112"/>
        <v>2959400</v>
      </c>
    </row>
    <row r="1758" spans="1:14" x14ac:dyDescent="0.3">
      <c r="A1758" s="3">
        <v>2</v>
      </c>
      <c r="B1758" s="148"/>
      <c r="C1758" s="4" t="s">
        <v>1974</v>
      </c>
      <c r="D1758" s="5">
        <v>44936</v>
      </c>
      <c r="E1758" s="13" t="s">
        <v>1365</v>
      </c>
      <c r="F1758" s="7">
        <v>15779297</v>
      </c>
      <c r="G1758" s="6" t="s">
        <v>1366</v>
      </c>
      <c r="H1758" s="7">
        <v>1656826</v>
      </c>
      <c r="I1758" s="143"/>
      <c r="J1758" s="144"/>
      <c r="K1758" s="145"/>
      <c r="L1758" t="str">
        <f t="shared" ref="L1758:L1759" si="115">+RIGHT(C1758,4)</f>
        <v>1032</v>
      </c>
      <c r="M1758">
        <f t="shared" si="114"/>
        <v>1032</v>
      </c>
      <c r="N1758" s="37">
        <f t="shared" si="112"/>
        <v>15779297</v>
      </c>
    </row>
    <row r="1759" spans="1:14" x14ac:dyDescent="0.3">
      <c r="A1759" s="3">
        <v>2</v>
      </c>
      <c r="B1759" s="147"/>
      <c r="C1759" s="4" t="s">
        <v>1975</v>
      </c>
      <c r="D1759" s="5">
        <v>44943</v>
      </c>
      <c r="E1759" s="13" t="s">
        <v>1368</v>
      </c>
      <c r="F1759" s="7">
        <v>1038392</v>
      </c>
      <c r="G1759" s="6" t="s">
        <v>1366</v>
      </c>
      <c r="H1759" s="7">
        <v>109031</v>
      </c>
      <c r="I1759" s="137"/>
      <c r="J1759" s="140"/>
      <c r="K1759" s="141"/>
      <c r="L1759" t="str">
        <f t="shared" si="115"/>
        <v>1751</v>
      </c>
      <c r="M1759">
        <f t="shared" si="114"/>
        <v>1751</v>
      </c>
      <c r="N1759" s="37">
        <f t="shared" si="112"/>
        <v>1038392</v>
      </c>
    </row>
    <row r="1760" spans="1:14" x14ac:dyDescent="0.3">
      <c r="A1760" s="3">
        <v>2</v>
      </c>
      <c r="B1760" s="15" t="s">
        <v>1976</v>
      </c>
      <c r="C1760" s="4" t="s">
        <v>1977</v>
      </c>
      <c r="D1760" s="5">
        <v>44929</v>
      </c>
      <c r="E1760" s="13" t="s">
        <v>1378</v>
      </c>
      <c r="F1760" s="7">
        <v>3339801</v>
      </c>
      <c r="G1760" s="6" t="s">
        <v>1366</v>
      </c>
      <c r="H1760" s="7">
        <v>350679</v>
      </c>
      <c r="I1760" s="11">
        <v>2989122</v>
      </c>
      <c r="J1760" s="132" t="s">
        <v>873</v>
      </c>
      <c r="K1760" s="133"/>
      <c r="L1760" t="str">
        <f t="shared" si="113"/>
        <v>00202</v>
      </c>
      <c r="M1760">
        <f t="shared" si="114"/>
        <v>202</v>
      </c>
      <c r="N1760" s="37">
        <f t="shared" si="112"/>
        <v>3339801</v>
      </c>
    </row>
    <row r="1761" spans="1:14" x14ac:dyDescent="0.3">
      <c r="A1761" s="3">
        <v>2</v>
      </c>
      <c r="B1761" s="15" t="s">
        <v>1978</v>
      </c>
      <c r="C1761" s="4" t="s">
        <v>1979</v>
      </c>
      <c r="D1761" s="5">
        <v>44943</v>
      </c>
      <c r="E1761" s="13" t="s">
        <v>1928</v>
      </c>
      <c r="F1761" s="7">
        <v>1998769</v>
      </c>
      <c r="G1761" s="6" t="s">
        <v>1366</v>
      </c>
      <c r="H1761" s="7">
        <v>209871</v>
      </c>
      <c r="I1761" s="11">
        <v>1788898</v>
      </c>
      <c r="J1761" s="132" t="s">
        <v>876</v>
      </c>
      <c r="K1761" s="133"/>
      <c r="L1761" t="str">
        <f t="shared" si="113"/>
        <v>01754</v>
      </c>
      <c r="M1761">
        <f t="shared" si="114"/>
        <v>1754</v>
      </c>
      <c r="N1761" s="37">
        <f t="shared" si="112"/>
        <v>1998769</v>
      </c>
    </row>
    <row r="1762" spans="1:14" x14ac:dyDescent="0.3">
      <c r="A1762" s="3">
        <v>2</v>
      </c>
      <c r="B1762" s="146" t="s">
        <v>1980</v>
      </c>
      <c r="C1762" s="4" t="s">
        <v>1981</v>
      </c>
      <c r="D1762" s="5">
        <v>44943</v>
      </c>
      <c r="E1762" s="13" t="s">
        <v>1365</v>
      </c>
      <c r="F1762" s="7">
        <v>1693255</v>
      </c>
      <c r="G1762" s="6" t="s">
        <v>1366</v>
      </c>
      <c r="H1762" s="7">
        <v>177792</v>
      </c>
      <c r="I1762" s="136">
        <v>7437669</v>
      </c>
      <c r="J1762" s="138" t="s">
        <v>881</v>
      </c>
      <c r="K1762" s="139"/>
      <c r="L1762" t="str">
        <f t="shared" si="113"/>
        <v>01742</v>
      </c>
      <c r="M1762">
        <f t="shared" si="114"/>
        <v>1742</v>
      </c>
      <c r="N1762" s="37">
        <f t="shared" si="112"/>
        <v>1693255</v>
      </c>
    </row>
    <row r="1763" spans="1:14" x14ac:dyDescent="0.3">
      <c r="A1763" s="3">
        <v>2</v>
      </c>
      <c r="B1763" s="148"/>
      <c r="C1763" s="4" t="s">
        <v>1982</v>
      </c>
      <c r="D1763" s="5">
        <v>44933</v>
      </c>
      <c r="E1763" s="13" t="s">
        <v>1365</v>
      </c>
      <c r="F1763" s="7">
        <v>4268872</v>
      </c>
      <c r="G1763" s="6" t="s">
        <v>1366</v>
      </c>
      <c r="H1763" s="7">
        <v>448232</v>
      </c>
      <c r="I1763" s="143"/>
      <c r="J1763" s="144"/>
      <c r="K1763" s="145"/>
      <c r="L1763" t="str">
        <f t="shared" si="113"/>
        <v>00852</v>
      </c>
      <c r="M1763">
        <f t="shared" si="114"/>
        <v>852</v>
      </c>
      <c r="N1763" s="37">
        <f t="shared" si="112"/>
        <v>4268872</v>
      </c>
    </row>
    <row r="1764" spans="1:14" x14ac:dyDescent="0.3">
      <c r="A1764" s="3">
        <v>2</v>
      </c>
      <c r="B1764" s="147"/>
      <c r="C1764" s="4" t="s">
        <v>1983</v>
      </c>
      <c r="D1764" s="5">
        <v>44931</v>
      </c>
      <c r="E1764" s="13" t="s">
        <v>1365</v>
      </c>
      <c r="F1764" s="7">
        <v>2348118</v>
      </c>
      <c r="G1764" s="6" t="s">
        <v>1366</v>
      </c>
      <c r="H1764" s="7">
        <v>246552</v>
      </c>
      <c r="I1764" s="137"/>
      <c r="J1764" s="140"/>
      <c r="K1764" s="141"/>
      <c r="L1764" t="str">
        <f t="shared" si="113"/>
        <v>00472</v>
      </c>
      <c r="M1764">
        <f t="shared" si="114"/>
        <v>472</v>
      </c>
      <c r="N1764" s="37">
        <f t="shared" si="112"/>
        <v>2348118</v>
      </c>
    </row>
    <row r="1765" spans="1:14" x14ac:dyDescent="0.3">
      <c r="A1765" s="3">
        <v>2</v>
      </c>
      <c r="B1765" s="146" t="s">
        <v>1984</v>
      </c>
      <c r="C1765" s="4" t="s">
        <v>1985</v>
      </c>
      <c r="D1765" s="5">
        <v>44932</v>
      </c>
      <c r="E1765" s="13" t="s">
        <v>1365</v>
      </c>
      <c r="F1765" s="7">
        <v>15779297</v>
      </c>
      <c r="G1765" s="6" t="s">
        <v>1366</v>
      </c>
      <c r="H1765" s="7">
        <v>1656826</v>
      </c>
      <c r="I1765" s="136">
        <v>31489941</v>
      </c>
      <c r="J1765" s="138" t="s">
        <v>886</v>
      </c>
      <c r="K1765" s="139"/>
      <c r="L1765" t="str">
        <f t="shared" si="113"/>
        <v>00720</v>
      </c>
      <c r="M1765">
        <f t="shared" si="114"/>
        <v>720</v>
      </c>
      <c r="N1765" s="37">
        <f t="shared" si="112"/>
        <v>15779297</v>
      </c>
    </row>
    <row r="1766" spans="1:14" x14ac:dyDescent="0.3">
      <c r="A1766" s="3">
        <v>2</v>
      </c>
      <c r="B1766" s="148"/>
      <c r="C1766" s="4" t="s">
        <v>1986</v>
      </c>
      <c r="D1766" s="5">
        <v>44939</v>
      </c>
      <c r="E1766" s="13" t="s">
        <v>1365</v>
      </c>
      <c r="F1766" s="7">
        <v>10085192</v>
      </c>
      <c r="G1766" s="6" t="s">
        <v>1366</v>
      </c>
      <c r="H1766" s="7">
        <v>1058945</v>
      </c>
      <c r="I1766" s="143"/>
      <c r="J1766" s="144"/>
      <c r="K1766" s="145"/>
      <c r="L1766" t="str">
        <f t="shared" si="113"/>
        <v>01511</v>
      </c>
      <c r="M1766">
        <f t="shared" si="114"/>
        <v>1511</v>
      </c>
      <c r="N1766" s="37">
        <f t="shared" si="112"/>
        <v>10085192</v>
      </c>
    </row>
    <row r="1767" spans="1:14" x14ac:dyDescent="0.3">
      <c r="A1767" s="3">
        <v>2</v>
      </c>
      <c r="B1767" s="147"/>
      <c r="C1767" s="4" t="s">
        <v>1987</v>
      </c>
      <c r="D1767" s="5">
        <v>44930</v>
      </c>
      <c r="E1767" s="13" t="s">
        <v>1365</v>
      </c>
      <c r="F1767" s="7">
        <v>9319803</v>
      </c>
      <c r="G1767" s="6" t="s">
        <v>1366</v>
      </c>
      <c r="H1767" s="7">
        <v>978579</v>
      </c>
      <c r="I1767" s="137"/>
      <c r="J1767" s="140"/>
      <c r="K1767" s="141"/>
      <c r="L1767" t="str">
        <f t="shared" si="113"/>
        <v>00307</v>
      </c>
      <c r="M1767">
        <f t="shared" si="114"/>
        <v>307</v>
      </c>
      <c r="N1767" s="37">
        <f t="shared" si="112"/>
        <v>9319803</v>
      </c>
    </row>
    <row r="1768" spans="1:14" x14ac:dyDescent="0.3">
      <c r="A1768" s="3">
        <v>2</v>
      </c>
      <c r="B1768" s="146" t="s">
        <v>1991</v>
      </c>
      <c r="C1768" s="4" t="s">
        <v>1992</v>
      </c>
      <c r="D1768" s="5">
        <v>44940</v>
      </c>
      <c r="E1768" s="13" t="s">
        <v>1787</v>
      </c>
      <c r="F1768" s="7">
        <v>7456405</v>
      </c>
      <c r="G1768" s="6" t="s">
        <v>1366</v>
      </c>
      <c r="H1768" s="7">
        <v>782922</v>
      </c>
      <c r="I1768" s="136">
        <v>20570553</v>
      </c>
      <c r="J1768" s="138" t="s">
        <v>898</v>
      </c>
      <c r="K1768" s="139"/>
      <c r="L1768" t="str">
        <f t="shared" si="113"/>
        <v>01598</v>
      </c>
      <c r="M1768">
        <f t="shared" si="114"/>
        <v>1598</v>
      </c>
      <c r="N1768" s="37">
        <f t="shared" si="112"/>
        <v>7456405</v>
      </c>
    </row>
    <row r="1769" spans="1:14" x14ac:dyDescent="0.3">
      <c r="A1769" s="3">
        <v>2</v>
      </c>
      <c r="B1769" s="148"/>
      <c r="C1769" s="4" t="s">
        <v>1993</v>
      </c>
      <c r="D1769" s="5">
        <v>44937</v>
      </c>
      <c r="E1769" s="13" t="s">
        <v>1365</v>
      </c>
      <c r="F1769" s="7">
        <v>9533190</v>
      </c>
      <c r="G1769" s="6" t="s">
        <v>1366</v>
      </c>
      <c r="H1769" s="7">
        <v>1000985</v>
      </c>
      <c r="I1769" s="143"/>
      <c r="J1769" s="144"/>
      <c r="K1769" s="145"/>
      <c r="L1769" t="str">
        <f t="shared" si="113"/>
        <v>01097</v>
      </c>
      <c r="M1769">
        <f t="shared" si="114"/>
        <v>1097</v>
      </c>
      <c r="N1769" s="37">
        <f t="shared" si="112"/>
        <v>9533190</v>
      </c>
    </row>
    <row r="1770" spans="1:14" x14ac:dyDescent="0.3">
      <c r="A1770" s="3">
        <v>2</v>
      </c>
      <c r="B1770" s="147"/>
      <c r="C1770" s="4" t="s">
        <v>1994</v>
      </c>
      <c r="D1770" s="5">
        <v>44930</v>
      </c>
      <c r="E1770" s="13" t="s">
        <v>1365</v>
      </c>
      <c r="F1770" s="7">
        <v>5994263</v>
      </c>
      <c r="G1770" s="6" t="s">
        <v>1366</v>
      </c>
      <c r="H1770" s="7">
        <v>629398</v>
      </c>
      <c r="I1770" s="137"/>
      <c r="J1770" s="140"/>
      <c r="K1770" s="141"/>
      <c r="L1770" t="str">
        <f t="shared" si="113"/>
        <v>00299</v>
      </c>
      <c r="M1770">
        <f t="shared" si="114"/>
        <v>299</v>
      </c>
      <c r="N1770" s="37">
        <f t="shared" si="112"/>
        <v>5994263</v>
      </c>
    </row>
    <row r="1771" spans="1:14" x14ac:dyDescent="0.3">
      <c r="A1771" s="3">
        <v>2</v>
      </c>
      <c r="B1771" s="146" t="s">
        <v>1995</v>
      </c>
      <c r="C1771" s="4" t="s">
        <v>1996</v>
      </c>
      <c r="D1771" s="5">
        <v>44933</v>
      </c>
      <c r="E1771" s="13" t="s">
        <v>1365</v>
      </c>
      <c r="F1771" s="7">
        <v>12570510</v>
      </c>
      <c r="G1771" s="6" t="s">
        <v>1366</v>
      </c>
      <c r="H1771" s="7">
        <v>1319904</v>
      </c>
      <c r="I1771" s="136">
        <v>22258369</v>
      </c>
      <c r="J1771" s="138" t="s">
        <v>908</v>
      </c>
      <c r="K1771" s="139"/>
      <c r="L1771" t="str">
        <f t="shared" si="113"/>
        <v>00862</v>
      </c>
      <c r="M1771">
        <f t="shared" si="114"/>
        <v>862</v>
      </c>
      <c r="N1771" s="37">
        <f t="shared" si="112"/>
        <v>12570510</v>
      </c>
    </row>
    <row r="1772" spans="1:14" x14ac:dyDescent="0.3">
      <c r="A1772" s="3">
        <v>2</v>
      </c>
      <c r="B1772" s="147"/>
      <c r="C1772" s="4" t="s">
        <v>1997</v>
      </c>
      <c r="D1772" s="5">
        <v>44940</v>
      </c>
      <c r="E1772" s="13" t="s">
        <v>1365</v>
      </c>
      <c r="F1772" s="7">
        <v>12299176</v>
      </c>
      <c r="G1772" s="6" t="s">
        <v>1366</v>
      </c>
      <c r="H1772" s="7">
        <v>1291413</v>
      </c>
      <c r="I1772" s="137"/>
      <c r="J1772" s="140"/>
      <c r="K1772" s="141"/>
      <c r="L1772" t="str">
        <f t="shared" si="113"/>
        <v>01603</v>
      </c>
      <c r="M1772">
        <f t="shared" si="114"/>
        <v>1603</v>
      </c>
      <c r="N1772" s="37">
        <f t="shared" si="112"/>
        <v>12299176</v>
      </c>
    </row>
    <row r="1773" spans="1:14" x14ac:dyDescent="0.3">
      <c r="A1773" s="3">
        <v>2</v>
      </c>
      <c r="B1773" s="146" t="s">
        <v>2001</v>
      </c>
      <c r="C1773" s="4" t="s">
        <v>2002</v>
      </c>
      <c r="D1773" s="5">
        <v>44929</v>
      </c>
      <c r="E1773" s="13" t="s">
        <v>1365</v>
      </c>
      <c r="F1773" s="7">
        <v>7032068</v>
      </c>
      <c r="G1773" s="6" t="s">
        <v>1366</v>
      </c>
      <c r="H1773" s="7">
        <v>738367</v>
      </c>
      <c r="I1773" s="136">
        <v>38383511</v>
      </c>
      <c r="J1773" s="138" t="s">
        <v>917</v>
      </c>
      <c r="K1773" s="139"/>
      <c r="L1773" t="str">
        <f t="shared" si="113"/>
        <v>00170</v>
      </c>
      <c r="M1773">
        <f t="shared" si="114"/>
        <v>170</v>
      </c>
      <c r="N1773" s="37">
        <f t="shared" si="112"/>
        <v>7032068</v>
      </c>
    </row>
    <row r="1774" spans="1:14" x14ac:dyDescent="0.3">
      <c r="A1774" s="3">
        <v>2</v>
      </c>
      <c r="B1774" s="148"/>
      <c r="C1774" s="4" t="s">
        <v>2003</v>
      </c>
      <c r="D1774" s="5">
        <v>44931</v>
      </c>
      <c r="E1774" s="13" t="s">
        <v>1365</v>
      </c>
      <c r="F1774" s="7">
        <v>5825328</v>
      </c>
      <c r="G1774" s="6" t="s">
        <v>1366</v>
      </c>
      <c r="H1774" s="7">
        <v>611659</v>
      </c>
      <c r="I1774" s="143"/>
      <c r="J1774" s="144"/>
      <c r="K1774" s="145"/>
      <c r="L1774" t="str">
        <f t="shared" si="113"/>
        <v>00443</v>
      </c>
      <c r="M1774">
        <f t="shared" si="114"/>
        <v>443</v>
      </c>
      <c r="N1774" s="37">
        <f t="shared" si="112"/>
        <v>5825328</v>
      </c>
    </row>
    <row r="1775" spans="1:14" x14ac:dyDescent="0.3">
      <c r="A1775" s="3">
        <v>2</v>
      </c>
      <c r="B1775" s="148"/>
      <c r="C1775" s="4" t="s">
        <v>2004</v>
      </c>
      <c r="D1775" s="5">
        <v>44940</v>
      </c>
      <c r="E1775" s="13" t="s">
        <v>1368</v>
      </c>
      <c r="F1775" s="7">
        <v>4209846</v>
      </c>
      <c r="G1775" s="6" t="s">
        <v>1366</v>
      </c>
      <c r="H1775" s="7">
        <v>442034</v>
      </c>
      <c r="I1775" s="143"/>
      <c r="J1775" s="144"/>
      <c r="K1775" s="145"/>
      <c r="L1775" t="str">
        <f t="shared" si="113"/>
        <v>01597</v>
      </c>
      <c r="M1775">
        <f t="shared" si="114"/>
        <v>1597</v>
      </c>
      <c r="N1775" s="37">
        <f t="shared" si="112"/>
        <v>4209846</v>
      </c>
    </row>
    <row r="1776" spans="1:14" x14ac:dyDescent="0.3">
      <c r="A1776" s="3">
        <v>2</v>
      </c>
      <c r="B1776" s="148"/>
      <c r="C1776" s="4" t="s">
        <v>2005</v>
      </c>
      <c r="D1776" s="5">
        <v>44936</v>
      </c>
      <c r="E1776" s="13" t="s">
        <v>1368</v>
      </c>
      <c r="F1776" s="7">
        <v>12458398</v>
      </c>
      <c r="G1776" s="6" t="s">
        <v>1366</v>
      </c>
      <c r="H1776" s="7">
        <v>1308132</v>
      </c>
      <c r="I1776" s="143"/>
      <c r="J1776" s="144"/>
      <c r="K1776" s="145"/>
      <c r="L1776" t="str">
        <f t="shared" si="113"/>
        <v>01028</v>
      </c>
      <c r="M1776">
        <f t="shared" si="114"/>
        <v>1028</v>
      </c>
      <c r="N1776" s="37">
        <f t="shared" si="112"/>
        <v>12458398</v>
      </c>
    </row>
    <row r="1777" spans="1:14" x14ac:dyDescent="0.3">
      <c r="A1777" s="3">
        <v>2</v>
      </c>
      <c r="B1777" s="148"/>
      <c r="C1777" s="4" t="s">
        <v>2006</v>
      </c>
      <c r="D1777" s="5">
        <v>44938</v>
      </c>
      <c r="E1777" s="13" t="s">
        <v>1368</v>
      </c>
      <c r="F1777" s="7">
        <v>7485777</v>
      </c>
      <c r="G1777" s="6" t="s">
        <v>1366</v>
      </c>
      <c r="H1777" s="7">
        <v>786007</v>
      </c>
      <c r="I1777" s="143"/>
      <c r="J1777" s="144"/>
      <c r="K1777" s="145"/>
      <c r="L1777" t="str">
        <f t="shared" si="113"/>
        <v>01420</v>
      </c>
      <c r="M1777">
        <f t="shared" si="114"/>
        <v>1420</v>
      </c>
      <c r="N1777" s="37">
        <f t="shared" si="112"/>
        <v>7485777</v>
      </c>
    </row>
    <row r="1778" spans="1:14" x14ac:dyDescent="0.3">
      <c r="A1778" s="3">
        <v>2</v>
      </c>
      <c r="B1778" s="147"/>
      <c r="C1778" s="4" t="s">
        <v>2007</v>
      </c>
      <c r="D1778" s="5">
        <v>44943</v>
      </c>
      <c r="E1778" s="13" t="s">
        <v>1368</v>
      </c>
      <c r="F1778" s="7">
        <v>5875187</v>
      </c>
      <c r="G1778" s="6" t="s">
        <v>1366</v>
      </c>
      <c r="H1778" s="7">
        <v>616895</v>
      </c>
      <c r="I1778" s="137"/>
      <c r="J1778" s="140"/>
      <c r="K1778" s="141"/>
      <c r="L1778" t="str">
        <f t="shared" si="113"/>
        <v>01749</v>
      </c>
      <c r="M1778">
        <f t="shared" si="114"/>
        <v>1749</v>
      </c>
      <c r="N1778" s="37">
        <f t="shared" si="112"/>
        <v>5875187</v>
      </c>
    </row>
    <row r="1779" spans="1:14" x14ac:dyDescent="0.3">
      <c r="A1779" s="3">
        <v>2</v>
      </c>
      <c r="B1779" s="146" t="s">
        <v>2011</v>
      </c>
      <c r="C1779" s="4" t="s">
        <v>2012</v>
      </c>
      <c r="D1779" s="5">
        <v>44928</v>
      </c>
      <c r="E1779" s="13" t="s">
        <v>1365</v>
      </c>
      <c r="F1779" s="7">
        <v>3037288</v>
      </c>
      <c r="G1779" s="6" t="s">
        <v>1366</v>
      </c>
      <c r="H1779" s="7">
        <v>318915</v>
      </c>
      <c r="I1779" s="136">
        <v>14532703</v>
      </c>
      <c r="J1779" s="138" t="s">
        <v>927</v>
      </c>
      <c r="K1779" s="139"/>
      <c r="L1779" t="str">
        <f t="shared" si="113"/>
        <v>00014</v>
      </c>
      <c r="M1779">
        <f t="shared" si="114"/>
        <v>14</v>
      </c>
      <c r="N1779" s="37">
        <f t="shared" si="112"/>
        <v>3037288</v>
      </c>
    </row>
    <row r="1780" spans="1:14" x14ac:dyDescent="0.3">
      <c r="A1780" s="3">
        <v>2</v>
      </c>
      <c r="B1780" s="148"/>
      <c r="C1780" s="4" t="s">
        <v>2013</v>
      </c>
      <c r="D1780" s="5">
        <v>44935</v>
      </c>
      <c r="E1780" s="13" t="s">
        <v>1365</v>
      </c>
      <c r="F1780" s="7">
        <v>11082902</v>
      </c>
      <c r="G1780" s="6" t="s">
        <v>1366</v>
      </c>
      <c r="H1780" s="7">
        <v>1163705</v>
      </c>
      <c r="I1780" s="143"/>
      <c r="J1780" s="144"/>
      <c r="K1780" s="145"/>
      <c r="L1780" t="str">
        <f t="shared" si="113"/>
        <v>00942</v>
      </c>
      <c r="M1780">
        <f t="shared" si="114"/>
        <v>942</v>
      </c>
      <c r="N1780" s="37">
        <f t="shared" si="112"/>
        <v>11082902</v>
      </c>
    </row>
    <row r="1781" spans="1:14" x14ac:dyDescent="0.3">
      <c r="A1781" s="3">
        <v>2</v>
      </c>
      <c r="B1781" s="147"/>
      <c r="C1781" s="4" t="s">
        <v>2014</v>
      </c>
      <c r="D1781" s="5">
        <v>44942</v>
      </c>
      <c r="E1781" s="13" t="s">
        <v>1787</v>
      </c>
      <c r="F1781" s="7">
        <v>2117467</v>
      </c>
      <c r="G1781" s="6" t="s">
        <v>1366</v>
      </c>
      <c r="H1781" s="7">
        <v>222334</v>
      </c>
      <c r="I1781" s="137"/>
      <c r="J1781" s="140"/>
      <c r="K1781" s="141"/>
      <c r="L1781" t="str">
        <f t="shared" si="113"/>
        <v>01692</v>
      </c>
      <c r="M1781">
        <f t="shared" si="114"/>
        <v>1692</v>
      </c>
      <c r="N1781" s="37">
        <f t="shared" si="112"/>
        <v>2117467</v>
      </c>
    </row>
    <row r="1782" spans="1:14" x14ac:dyDescent="0.3">
      <c r="A1782" s="3">
        <v>2</v>
      </c>
      <c r="B1782" s="146" t="s">
        <v>2015</v>
      </c>
      <c r="C1782" s="4" t="s">
        <v>2016</v>
      </c>
      <c r="D1782" s="5">
        <v>44929</v>
      </c>
      <c r="E1782" s="13" t="s">
        <v>1365</v>
      </c>
      <c r="F1782" s="7">
        <v>2959400</v>
      </c>
      <c r="G1782" s="6" t="s">
        <v>1366</v>
      </c>
      <c r="H1782" s="7">
        <v>310737</v>
      </c>
      <c r="I1782" s="136">
        <v>10956878</v>
      </c>
      <c r="J1782" s="138" t="s">
        <v>934</v>
      </c>
      <c r="K1782" s="139"/>
      <c r="L1782" t="str">
        <f t="shared" si="113"/>
        <v>00086</v>
      </c>
      <c r="M1782">
        <f t="shared" si="114"/>
        <v>86</v>
      </c>
      <c r="N1782" s="37">
        <f t="shared" si="112"/>
        <v>2959400</v>
      </c>
    </row>
    <row r="1783" spans="1:14" x14ac:dyDescent="0.3">
      <c r="A1783" s="3">
        <v>2</v>
      </c>
      <c r="B1783" s="148"/>
      <c r="C1783" s="4" t="s">
        <v>2017</v>
      </c>
      <c r="D1783" s="5">
        <v>44937</v>
      </c>
      <c r="E1783" s="13" t="s">
        <v>1365</v>
      </c>
      <c r="F1783" s="7">
        <v>7206137</v>
      </c>
      <c r="G1783" s="6" t="s">
        <v>1366</v>
      </c>
      <c r="H1783" s="7">
        <v>756644</v>
      </c>
      <c r="I1783" s="143"/>
      <c r="J1783" s="144"/>
      <c r="K1783" s="145"/>
      <c r="L1783" t="str">
        <f t="shared" si="113"/>
        <v>01060</v>
      </c>
      <c r="M1783">
        <f t="shared" si="114"/>
        <v>1060</v>
      </c>
      <c r="N1783" s="37">
        <f t="shared" ref="N1783:N1846" si="116">+F1783</f>
        <v>7206137</v>
      </c>
    </row>
    <row r="1784" spans="1:14" x14ac:dyDescent="0.3">
      <c r="A1784" s="3">
        <v>2</v>
      </c>
      <c r="B1784" s="147"/>
      <c r="C1784" s="4" t="s">
        <v>2018</v>
      </c>
      <c r="D1784" s="5">
        <v>44945</v>
      </c>
      <c r="E1784" s="13" t="s">
        <v>1365</v>
      </c>
      <c r="F1784" s="7">
        <v>2076785</v>
      </c>
      <c r="G1784" s="6" t="s">
        <v>1366</v>
      </c>
      <c r="H1784" s="7">
        <v>218062</v>
      </c>
      <c r="I1784" s="137"/>
      <c r="J1784" s="140"/>
      <c r="K1784" s="141"/>
      <c r="L1784" t="str">
        <f>+RIGHT(C1784,4)</f>
        <v>1830</v>
      </c>
      <c r="M1784">
        <f t="shared" si="114"/>
        <v>1830</v>
      </c>
      <c r="N1784" s="37">
        <f t="shared" si="116"/>
        <v>2076785</v>
      </c>
    </row>
    <row r="1785" spans="1:14" x14ac:dyDescent="0.3">
      <c r="A1785" s="3">
        <v>2</v>
      </c>
      <c r="B1785" s="146" t="s">
        <v>2019</v>
      </c>
      <c r="C1785" s="4" t="s">
        <v>2020</v>
      </c>
      <c r="D1785" s="5">
        <v>44936</v>
      </c>
      <c r="E1785" s="13" t="s">
        <v>1365</v>
      </c>
      <c r="F1785" s="7">
        <v>7669683</v>
      </c>
      <c r="G1785" s="6" t="s">
        <v>1366</v>
      </c>
      <c r="H1785" s="7">
        <v>805317</v>
      </c>
      <c r="I1785" s="136">
        <v>25858383</v>
      </c>
      <c r="J1785" s="138" t="s">
        <v>939</v>
      </c>
      <c r="K1785" s="139"/>
      <c r="L1785" t="str">
        <f t="shared" si="113"/>
        <v>01026</v>
      </c>
      <c r="M1785">
        <f t="shared" si="114"/>
        <v>1026</v>
      </c>
      <c r="N1785" s="37">
        <f t="shared" si="116"/>
        <v>7669683</v>
      </c>
    </row>
    <row r="1786" spans="1:14" x14ac:dyDescent="0.3">
      <c r="A1786" s="3">
        <v>2</v>
      </c>
      <c r="B1786" s="148"/>
      <c r="C1786" s="4" t="s">
        <v>2021</v>
      </c>
      <c r="D1786" s="5">
        <v>44929</v>
      </c>
      <c r="E1786" s="13" t="s">
        <v>1365</v>
      </c>
      <c r="F1786" s="7">
        <v>2172409</v>
      </c>
      <c r="G1786" s="6" t="s">
        <v>1366</v>
      </c>
      <c r="H1786" s="7">
        <v>228103</v>
      </c>
      <c r="I1786" s="143"/>
      <c r="J1786" s="144"/>
      <c r="K1786" s="145"/>
      <c r="L1786" t="str">
        <f t="shared" si="113"/>
        <v>00162</v>
      </c>
      <c r="M1786">
        <f t="shared" si="114"/>
        <v>162</v>
      </c>
      <c r="N1786" s="37">
        <f t="shared" si="116"/>
        <v>2172409</v>
      </c>
    </row>
    <row r="1787" spans="1:14" x14ac:dyDescent="0.3">
      <c r="A1787" s="3">
        <v>2</v>
      </c>
      <c r="B1787" s="147"/>
      <c r="C1787" s="4" t="s">
        <v>2022</v>
      </c>
      <c r="D1787" s="5">
        <v>44939</v>
      </c>
      <c r="E1787" s="13" t="s">
        <v>1365</v>
      </c>
      <c r="F1787" s="7">
        <v>19049956</v>
      </c>
      <c r="G1787" s="6" t="s">
        <v>1366</v>
      </c>
      <c r="H1787" s="7">
        <v>2000245</v>
      </c>
      <c r="I1787" s="137"/>
      <c r="J1787" s="140"/>
      <c r="K1787" s="141"/>
      <c r="L1787" t="str">
        <f t="shared" si="113"/>
        <v>01513</v>
      </c>
      <c r="M1787">
        <f t="shared" si="114"/>
        <v>1513</v>
      </c>
      <c r="N1787" s="37">
        <f t="shared" si="116"/>
        <v>19049956</v>
      </c>
    </row>
    <row r="1788" spans="1:14" x14ac:dyDescent="0.3">
      <c r="A1788" s="3">
        <v>2</v>
      </c>
      <c r="B1788" s="146" t="s">
        <v>2023</v>
      </c>
      <c r="C1788" s="4" t="s">
        <v>2024</v>
      </c>
      <c r="D1788" s="5">
        <v>44936</v>
      </c>
      <c r="E1788" s="13" t="s">
        <v>1365</v>
      </c>
      <c r="F1788" s="7">
        <v>2348118</v>
      </c>
      <c r="G1788" s="6" t="s">
        <v>1366</v>
      </c>
      <c r="H1788" s="7">
        <v>246553</v>
      </c>
      <c r="I1788" s="136">
        <v>6593546</v>
      </c>
      <c r="J1788" s="138" t="s">
        <v>952</v>
      </c>
      <c r="K1788" s="139"/>
      <c r="L1788" t="str">
        <f t="shared" si="113"/>
        <v>01034</v>
      </c>
      <c r="M1788">
        <f t="shared" si="114"/>
        <v>1034</v>
      </c>
      <c r="N1788" s="37">
        <f t="shared" si="116"/>
        <v>2348118</v>
      </c>
    </row>
    <row r="1789" spans="1:14" x14ac:dyDescent="0.3">
      <c r="A1789" s="3">
        <v>2</v>
      </c>
      <c r="B1789" s="148"/>
      <c r="C1789" s="4" t="s">
        <v>2025</v>
      </c>
      <c r="D1789" s="5">
        <v>44942</v>
      </c>
      <c r="E1789" s="13" t="s">
        <v>1365</v>
      </c>
      <c r="F1789" s="7">
        <v>2867314</v>
      </c>
      <c r="G1789" s="6" t="s">
        <v>1366</v>
      </c>
      <c r="H1789" s="7">
        <v>301068</v>
      </c>
      <c r="I1789" s="143"/>
      <c r="J1789" s="144"/>
      <c r="K1789" s="145"/>
      <c r="L1789" t="str">
        <f t="shared" si="113"/>
        <v>01693</v>
      </c>
      <c r="M1789">
        <f t="shared" si="114"/>
        <v>1693</v>
      </c>
      <c r="N1789" s="37">
        <f t="shared" si="116"/>
        <v>2867314</v>
      </c>
    </row>
    <row r="1790" spans="1:14" x14ac:dyDescent="0.3">
      <c r="A1790" s="3">
        <v>2</v>
      </c>
      <c r="B1790" s="147"/>
      <c r="C1790" s="4" t="s">
        <v>2026</v>
      </c>
      <c r="D1790" s="5">
        <v>44929</v>
      </c>
      <c r="E1790" s="13" t="s">
        <v>1365</v>
      </c>
      <c r="F1790" s="7">
        <v>2151659</v>
      </c>
      <c r="G1790" s="6" t="s">
        <v>1366</v>
      </c>
      <c r="H1790" s="7">
        <v>225924</v>
      </c>
      <c r="I1790" s="137"/>
      <c r="J1790" s="140"/>
      <c r="K1790" s="141"/>
      <c r="L1790" t="str">
        <f t="shared" si="113"/>
        <v>00174</v>
      </c>
      <c r="M1790">
        <f t="shared" si="114"/>
        <v>174</v>
      </c>
      <c r="N1790" s="37">
        <f t="shared" si="116"/>
        <v>2151659</v>
      </c>
    </row>
    <row r="1791" spans="1:14" x14ac:dyDescent="0.3">
      <c r="A1791" s="3">
        <v>2</v>
      </c>
      <c r="B1791" s="15" t="s">
        <v>2030</v>
      </c>
      <c r="C1791" s="4" t="s">
        <v>2031</v>
      </c>
      <c r="D1791" s="5">
        <v>44942</v>
      </c>
      <c r="E1791" s="13" t="s">
        <v>1365</v>
      </c>
      <c r="F1791" s="7">
        <v>1803611</v>
      </c>
      <c r="G1791" s="6" t="s">
        <v>1366</v>
      </c>
      <c r="H1791" s="7">
        <v>189379</v>
      </c>
      <c r="I1791" s="11">
        <v>1614232</v>
      </c>
      <c r="J1791" s="132" t="s">
        <v>966</v>
      </c>
      <c r="K1791" s="133"/>
      <c r="L1791" t="str">
        <f t="shared" si="113"/>
        <v>01699</v>
      </c>
      <c r="M1791">
        <f t="shared" si="114"/>
        <v>1699</v>
      </c>
      <c r="N1791" s="37">
        <f t="shared" si="116"/>
        <v>1803611</v>
      </c>
    </row>
    <row r="1792" spans="1:14" x14ac:dyDescent="0.3">
      <c r="A1792" s="3">
        <v>2</v>
      </c>
      <c r="B1792" s="146" t="s">
        <v>2032</v>
      </c>
      <c r="C1792" s="4" t="s">
        <v>2033</v>
      </c>
      <c r="D1792" s="5">
        <v>44933</v>
      </c>
      <c r="E1792" s="13" t="s">
        <v>1365</v>
      </c>
      <c r="F1792" s="7">
        <v>3253796</v>
      </c>
      <c r="G1792" s="6" t="s">
        <v>1366</v>
      </c>
      <c r="H1792" s="7">
        <v>341648</v>
      </c>
      <c r="I1792" s="136">
        <v>3870870</v>
      </c>
      <c r="J1792" s="138" t="s">
        <v>971</v>
      </c>
      <c r="K1792" s="139"/>
      <c r="L1792" t="str">
        <f t="shared" si="113"/>
        <v>00861</v>
      </c>
      <c r="M1792">
        <f t="shared" si="114"/>
        <v>861</v>
      </c>
      <c r="N1792" s="37">
        <f t="shared" si="116"/>
        <v>3253796</v>
      </c>
    </row>
    <row r="1793" spans="1:14" x14ac:dyDescent="0.3">
      <c r="A1793" s="3">
        <v>2</v>
      </c>
      <c r="B1793" s="147"/>
      <c r="C1793" s="4" t="s">
        <v>2034</v>
      </c>
      <c r="D1793" s="5">
        <v>44940</v>
      </c>
      <c r="E1793" s="13" t="s">
        <v>1365</v>
      </c>
      <c r="F1793" s="7">
        <v>1071198</v>
      </c>
      <c r="G1793" s="6" t="s">
        <v>1366</v>
      </c>
      <c r="H1793" s="7">
        <v>112476</v>
      </c>
      <c r="I1793" s="137"/>
      <c r="J1793" s="140"/>
      <c r="K1793" s="141"/>
      <c r="L1793" t="str">
        <f t="shared" si="113"/>
        <v>01601</v>
      </c>
      <c r="M1793">
        <f t="shared" si="114"/>
        <v>1601</v>
      </c>
      <c r="N1793" s="37">
        <f t="shared" si="116"/>
        <v>1071198</v>
      </c>
    </row>
    <row r="1794" spans="1:14" x14ac:dyDescent="0.3">
      <c r="A1794" s="3">
        <v>2</v>
      </c>
      <c r="B1794" s="146" t="s">
        <v>2041</v>
      </c>
      <c r="C1794" s="4" t="s">
        <v>2042</v>
      </c>
      <c r="D1794" s="5">
        <v>44933</v>
      </c>
      <c r="E1794" s="13" t="s">
        <v>1365</v>
      </c>
      <c r="F1794" s="7">
        <v>4252145</v>
      </c>
      <c r="G1794" s="6" t="s">
        <v>1366</v>
      </c>
      <c r="H1794" s="7">
        <v>446475</v>
      </c>
      <c r="I1794" s="136">
        <v>21614195</v>
      </c>
      <c r="J1794" s="138" t="s">
        <v>988</v>
      </c>
      <c r="K1794" s="139"/>
      <c r="L1794" t="str">
        <f t="shared" si="113"/>
        <v>00863</v>
      </c>
      <c r="M1794">
        <f t="shared" si="114"/>
        <v>863</v>
      </c>
      <c r="N1794" s="37">
        <f t="shared" si="116"/>
        <v>4252145</v>
      </c>
    </row>
    <row r="1795" spans="1:14" x14ac:dyDescent="0.3">
      <c r="A1795" s="3">
        <v>2</v>
      </c>
      <c r="B1795" s="147"/>
      <c r="C1795" s="4" t="s">
        <v>2043</v>
      </c>
      <c r="D1795" s="5">
        <v>44937</v>
      </c>
      <c r="E1795" s="13" t="s">
        <v>1365</v>
      </c>
      <c r="F1795" s="7">
        <v>19897794</v>
      </c>
      <c r="G1795" s="6" t="s">
        <v>1366</v>
      </c>
      <c r="H1795" s="7">
        <v>2089269</v>
      </c>
      <c r="I1795" s="137"/>
      <c r="J1795" s="140"/>
      <c r="K1795" s="141"/>
      <c r="L1795" t="str">
        <f t="shared" si="113"/>
        <v>01101</v>
      </c>
      <c r="M1795">
        <f t="shared" si="114"/>
        <v>1101</v>
      </c>
      <c r="N1795" s="37">
        <f t="shared" si="116"/>
        <v>19897794</v>
      </c>
    </row>
    <row r="1796" spans="1:14" x14ac:dyDescent="0.3">
      <c r="A1796" s="3">
        <v>2</v>
      </c>
      <c r="B1796" s="146" t="s">
        <v>2047</v>
      </c>
      <c r="C1796" s="4" t="s">
        <v>2048</v>
      </c>
      <c r="D1796" s="5">
        <v>44936</v>
      </c>
      <c r="E1796" s="13" t="s">
        <v>1365</v>
      </c>
      <c r="F1796" s="7">
        <v>4796271</v>
      </c>
      <c r="G1796" s="6" t="s">
        <v>1366</v>
      </c>
      <c r="H1796" s="7">
        <v>503609</v>
      </c>
      <c r="I1796" s="136">
        <v>5222023</v>
      </c>
      <c r="J1796" s="138" t="s">
        <v>1001</v>
      </c>
      <c r="K1796" s="139"/>
      <c r="L1796" t="str">
        <f t="shared" si="113"/>
        <v>00991</v>
      </c>
      <c r="M1796">
        <f t="shared" si="114"/>
        <v>991</v>
      </c>
      <c r="N1796" s="37">
        <f t="shared" si="116"/>
        <v>4796271</v>
      </c>
    </row>
    <row r="1797" spans="1:14" x14ac:dyDescent="0.3">
      <c r="A1797" s="3">
        <v>2</v>
      </c>
      <c r="B1797" s="147"/>
      <c r="C1797" s="4" t="s">
        <v>2049</v>
      </c>
      <c r="D1797" s="5">
        <v>44930</v>
      </c>
      <c r="E1797" s="13" t="s">
        <v>1365</v>
      </c>
      <c r="F1797" s="7">
        <v>1038392</v>
      </c>
      <c r="G1797" s="6" t="s">
        <v>1366</v>
      </c>
      <c r="H1797" s="7">
        <v>109031</v>
      </c>
      <c r="I1797" s="137"/>
      <c r="J1797" s="140"/>
      <c r="K1797" s="141"/>
      <c r="L1797" t="str">
        <f t="shared" si="113"/>
        <v>00240</v>
      </c>
      <c r="M1797">
        <f t="shared" si="114"/>
        <v>240</v>
      </c>
      <c r="N1797" s="37">
        <f t="shared" si="116"/>
        <v>1038392</v>
      </c>
    </row>
    <row r="1798" spans="1:14" x14ac:dyDescent="0.3">
      <c r="A1798" s="3">
        <v>2</v>
      </c>
      <c r="B1798" s="146" t="s">
        <v>2053</v>
      </c>
      <c r="C1798" s="4" t="s">
        <v>2054</v>
      </c>
      <c r="D1798" s="5">
        <v>44928</v>
      </c>
      <c r="E1798" s="13" t="s">
        <v>1365</v>
      </c>
      <c r="F1798" s="7">
        <v>927571</v>
      </c>
      <c r="G1798" s="6" t="s">
        <v>1366</v>
      </c>
      <c r="H1798" s="7">
        <v>97395</v>
      </c>
      <c r="I1798" s="136">
        <v>3695904</v>
      </c>
      <c r="J1798" s="138" t="s">
        <v>1006</v>
      </c>
      <c r="K1798" s="139"/>
      <c r="L1798" t="str">
        <f t="shared" si="113"/>
        <v>00016</v>
      </c>
      <c r="M1798">
        <f t="shared" si="114"/>
        <v>16</v>
      </c>
      <c r="N1798" s="37">
        <f t="shared" si="116"/>
        <v>927571</v>
      </c>
    </row>
    <row r="1799" spans="1:14" x14ac:dyDescent="0.3">
      <c r="A1799" s="3">
        <v>2</v>
      </c>
      <c r="B1799" s="148"/>
      <c r="C1799" s="4" t="s">
        <v>2055</v>
      </c>
      <c r="D1799" s="5">
        <v>44938</v>
      </c>
      <c r="E1799" s="13" t="s">
        <v>1378</v>
      </c>
      <c r="F1799" s="7">
        <v>1471124</v>
      </c>
      <c r="G1799" s="6" t="s">
        <v>1366</v>
      </c>
      <c r="H1799" s="7">
        <v>154468</v>
      </c>
      <c r="I1799" s="143"/>
      <c r="J1799" s="144"/>
      <c r="K1799" s="145"/>
      <c r="L1799" t="str">
        <f t="shared" ref="L1799:L1862" si="117">+RIGHT(C1799,5)</f>
        <v>01425</v>
      </c>
      <c r="M1799">
        <f t="shared" ref="M1799:M1862" si="118">+L1799*1</f>
        <v>1425</v>
      </c>
      <c r="N1799" s="37">
        <f t="shared" si="116"/>
        <v>1471124</v>
      </c>
    </row>
    <row r="1800" spans="1:14" x14ac:dyDescent="0.3">
      <c r="A1800" s="3">
        <v>2</v>
      </c>
      <c r="B1800" s="148"/>
      <c r="C1800" s="4" t="s">
        <v>2056</v>
      </c>
      <c r="D1800" s="5">
        <v>44935</v>
      </c>
      <c r="E1800" s="13" t="s">
        <v>1365</v>
      </c>
      <c r="F1800" s="7">
        <v>923066</v>
      </c>
      <c r="G1800" s="6" t="s">
        <v>1366</v>
      </c>
      <c r="H1800" s="7">
        <v>96922</v>
      </c>
      <c r="I1800" s="143"/>
      <c r="J1800" s="144"/>
      <c r="K1800" s="145"/>
      <c r="L1800" t="str">
        <f t="shared" si="117"/>
        <v>00933</v>
      </c>
      <c r="M1800">
        <f t="shared" si="118"/>
        <v>933</v>
      </c>
      <c r="N1800" s="37">
        <f t="shared" si="116"/>
        <v>923066</v>
      </c>
    </row>
    <row r="1801" spans="1:14" x14ac:dyDescent="0.3">
      <c r="A1801" s="3">
        <v>2</v>
      </c>
      <c r="B1801" s="147"/>
      <c r="C1801" s="4" t="s">
        <v>2057</v>
      </c>
      <c r="D1801" s="5">
        <v>44942</v>
      </c>
      <c r="E1801" s="13" t="s">
        <v>1378</v>
      </c>
      <c r="F1801" s="7">
        <v>807741</v>
      </c>
      <c r="G1801" s="6" t="s">
        <v>1366</v>
      </c>
      <c r="H1801" s="7">
        <v>84813</v>
      </c>
      <c r="I1801" s="137"/>
      <c r="J1801" s="140"/>
      <c r="K1801" s="141"/>
      <c r="L1801" t="str">
        <f t="shared" si="117"/>
        <v>01695</v>
      </c>
      <c r="M1801">
        <f t="shared" si="118"/>
        <v>1695</v>
      </c>
      <c r="N1801" s="37">
        <f t="shared" si="116"/>
        <v>807741</v>
      </c>
    </row>
    <row r="1802" spans="1:14" x14ac:dyDescent="0.3">
      <c r="A1802" s="3">
        <v>2</v>
      </c>
      <c r="B1802" s="15" t="s">
        <v>2058</v>
      </c>
      <c r="C1802" s="4" t="s">
        <v>2059</v>
      </c>
      <c r="D1802" s="5">
        <v>44937</v>
      </c>
      <c r="E1802" s="13" t="s">
        <v>1365</v>
      </c>
      <c r="F1802" s="7">
        <v>5332352</v>
      </c>
      <c r="G1802" s="6" t="s">
        <v>1366</v>
      </c>
      <c r="H1802" s="7">
        <v>559897</v>
      </c>
      <c r="I1802" s="11">
        <v>4772455</v>
      </c>
      <c r="J1802" s="132" t="s">
        <v>1014</v>
      </c>
      <c r="K1802" s="133"/>
      <c r="L1802" t="str">
        <f t="shared" si="117"/>
        <v>01094</v>
      </c>
      <c r="M1802">
        <f t="shared" si="118"/>
        <v>1094</v>
      </c>
      <c r="N1802" s="37">
        <f t="shared" si="116"/>
        <v>5332352</v>
      </c>
    </row>
    <row r="1803" spans="1:14" x14ac:dyDescent="0.3">
      <c r="A1803" s="3">
        <v>2</v>
      </c>
      <c r="B1803" s="15" t="s">
        <v>2066</v>
      </c>
      <c r="C1803" s="4" t="s">
        <v>2067</v>
      </c>
      <c r="D1803" s="5">
        <v>44936</v>
      </c>
      <c r="E1803" s="13" t="s">
        <v>1378</v>
      </c>
      <c r="F1803" s="7">
        <v>6698681</v>
      </c>
      <c r="G1803" s="6" t="s">
        <v>1366</v>
      </c>
      <c r="H1803" s="7">
        <v>703362</v>
      </c>
      <c r="I1803" s="11">
        <v>5995319</v>
      </c>
      <c r="J1803" s="132" t="s">
        <v>1021</v>
      </c>
      <c r="K1803" s="133"/>
      <c r="L1803" t="str">
        <f t="shared" si="117"/>
        <v>01030</v>
      </c>
      <c r="M1803">
        <f t="shared" si="118"/>
        <v>1030</v>
      </c>
      <c r="N1803" s="37">
        <f t="shared" si="116"/>
        <v>6698681</v>
      </c>
    </row>
    <row r="1804" spans="1:14" x14ac:dyDescent="0.3">
      <c r="A1804" s="3">
        <v>2</v>
      </c>
      <c r="B1804" s="15" t="s">
        <v>2070</v>
      </c>
      <c r="C1804" s="4" t="s">
        <v>2071</v>
      </c>
      <c r="D1804" s="5">
        <v>44942</v>
      </c>
      <c r="E1804" s="13" t="s">
        <v>1365</v>
      </c>
      <c r="F1804" s="7">
        <v>1646084</v>
      </c>
      <c r="G1804" s="6" t="s">
        <v>1366</v>
      </c>
      <c r="H1804" s="7">
        <v>172839</v>
      </c>
      <c r="I1804" s="11">
        <v>1473245</v>
      </c>
      <c r="J1804" s="132" t="s">
        <v>1024</v>
      </c>
      <c r="K1804" s="133"/>
      <c r="L1804" t="str">
        <f t="shared" si="117"/>
        <v>01628</v>
      </c>
      <c r="M1804">
        <f t="shared" si="118"/>
        <v>1628</v>
      </c>
      <c r="N1804" s="37">
        <f t="shared" si="116"/>
        <v>1646084</v>
      </c>
    </row>
    <row r="1805" spans="1:14" x14ac:dyDescent="0.3">
      <c r="A1805" s="3">
        <v>2</v>
      </c>
      <c r="B1805" s="15" t="s">
        <v>2072</v>
      </c>
      <c r="C1805" s="4" t="s">
        <v>2073</v>
      </c>
      <c r="D1805" s="5">
        <v>44932</v>
      </c>
      <c r="E1805" s="13" t="s">
        <v>1365</v>
      </c>
      <c r="F1805" s="7">
        <v>519196</v>
      </c>
      <c r="G1805" s="6" t="s">
        <v>1366</v>
      </c>
      <c r="H1805" s="7">
        <v>54516</v>
      </c>
      <c r="I1805" s="11">
        <v>464680</v>
      </c>
      <c r="J1805" s="132" t="s">
        <v>2074</v>
      </c>
      <c r="K1805" s="133"/>
      <c r="L1805" t="str">
        <f t="shared" si="117"/>
        <v>00749</v>
      </c>
      <c r="M1805">
        <f t="shared" si="118"/>
        <v>749</v>
      </c>
      <c r="N1805" s="37">
        <f t="shared" si="116"/>
        <v>519196</v>
      </c>
    </row>
    <row r="1806" spans="1:14" x14ac:dyDescent="0.3">
      <c r="A1806" s="3">
        <v>2</v>
      </c>
      <c r="B1806" s="15" t="s">
        <v>2075</v>
      </c>
      <c r="C1806" s="4" t="s">
        <v>2076</v>
      </c>
      <c r="D1806" s="5">
        <v>44936</v>
      </c>
      <c r="E1806" s="13" t="s">
        <v>2077</v>
      </c>
      <c r="F1806" s="7">
        <v>1726061</v>
      </c>
      <c r="G1806" s="6" t="s">
        <v>1366</v>
      </c>
      <c r="H1806" s="7">
        <v>181236</v>
      </c>
      <c r="I1806" s="11">
        <v>1544825</v>
      </c>
      <c r="J1806" s="132" t="s">
        <v>1029</v>
      </c>
      <c r="K1806" s="133"/>
      <c r="L1806" t="str">
        <f t="shared" si="117"/>
        <v>01020</v>
      </c>
      <c r="M1806">
        <f t="shared" si="118"/>
        <v>1020</v>
      </c>
      <c r="N1806" s="37">
        <f t="shared" si="116"/>
        <v>1726061</v>
      </c>
    </row>
    <row r="1807" spans="1:14" x14ac:dyDescent="0.3">
      <c r="A1807" s="3">
        <v>2</v>
      </c>
      <c r="B1807" s="146" t="s">
        <v>2078</v>
      </c>
      <c r="C1807" s="4" t="s">
        <v>2079</v>
      </c>
      <c r="D1807" s="5">
        <v>44931</v>
      </c>
      <c r="E1807" s="13" t="s">
        <v>1378</v>
      </c>
      <c r="F1807" s="7">
        <v>3170351</v>
      </c>
      <c r="G1807" s="6" t="s">
        <v>1366</v>
      </c>
      <c r="H1807" s="7">
        <v>332887</v>
      </c>
      <c r="I1807" s="136">
        <v>11620867</v>
      </c>
      <c r="J1807" s="138" t="s">
        <v>1034</v>
      </c>
      <c r="K1807" s="139"/>
      <c r="L1807" t="str">
        <f t="shared" si="117"/>
        <v>00409</v>
      </c>
      <c r="M1807">
        <f t="shared" si="118"/>
        <v>409</v>
      </c>
      <c r="N1807" s="37">
        <f t="shared" si="116"/>
        <v>3170351</v>
      </c>
    </row>
    <row r="1808" spans="1:14" x14ac:dyDescent="0.3">
      <c r="A1808" s="3">
        <v>2</v>
      </c>
      <c r="B1808" s="148"/>
      <c r="C1808" s="4" t="s">
        <v>2080</v>
      </c>
      <c r="D1808" s="5">
        <v>44940</v>
      </c>
      <c r="E1808" s="13" t="s">
        <v>1365</v>
      </c>
      <c r="F1808" s="7">
        <v>6633069</v>
      </c>
      <c r="G1808" s="6" t="s">
        <v>1366</v>
      </c>
      <c r="H1808" s="7">
        <v>696472</v>
      </c>
      <c r="I1808" s="143"/>
      <c r="J1808" s="144"/>
      <c r="K1808" s="145"/>
      <c r="L1808" t="str">
        <f t="shared" si="117"/>
        <v>01534</v>
      </c>
      <c r="M1808">
        <f t="shared" si="118"/>
        <v>1534</v>
      </c>
      <c r="N1808" s="37">
        <f t="shared" si="116"/>
        <v>6633069</v>
      </c>
    </row>
    <row r="1809" spans="1:14" x14ac:dyDescent="0.3">
      <c r="A1809" s="3">
        <v>2</v>
      </c>
      <c r="B1809" s="147"/>
      <c r="C1809" s="4" t="s">
        <v>2081</v>
      </c>
      <c r="D1809" s="5">
        <v>44945</v>
      </c>
      <c r="E1809" s="13" t="s">
        <v>1365</v>
      </c>
      <c r="F1809" s="7">
        <v>3180789</v>
      </c>
      <c r="G1809" s="6" t="s">
        <v>1366</v>
      </c>
      <c r="H1809" s="7">
        <v>333983</v>
      </c>
      <c r="I1809" s="137"/>
      <c r="J1809" s="140"/>
      <c r="K1809" s="141"/>
      <c r="L1809" t="str">
        <f t="shared" si="117"/>
        <v>01802</v>
      </c>
      <c r="M1809">
        <f t="shared" si="118"/>
        <v>1802</v>
      </c>
      <c r="N1809" s="37">
        <f t="shared" si="116"/>
        <v>3180789</v>
      </c>
    </row>
    <row r="1810" spans="1:14" x14ac:dyDescent="0.3">
      <c r="A1810" s="3">
        <v>2</v>
      </c>
      <c r="B1810" s="146" t="s">
        <v>2082</v>
      </c>
      <c r="C1810" s="4" t="s">
        <v>2083</v>
      </c>
      <c r="D1810" s="5">
        <v>44943</v>
      </c>
      <c r="E1810" s="13" t="s">
        <v>1368</v>
      </c>
      <c r="F1810" s="7">
        <v>1038392</v>
      </c>
      <c r="G1810" s="6" t="s">
        <v>1366</v>
      </c>
      <c r="H1810" s="7">
        <v>109031</v>
      </c>
      <c r="I1810" s="136">
        <v>21631006</v>
      </c>
      <c r="J1810" s="138" t="s">
        <v>1041</v>
      </c>
      <c r="K1810" s="139"/>
      <c r="L1810" t="str">
        <f t="shared" si="117"/>
        <v>01750</v>
      </c>
      <c r="M1810">
        <f t="shared" si="118"/>
        <v>1750</v>
      </c>
      <c r="N1810" s="37">
        <f t="shared" si="116"/>
        <v>1038392</v>
      </c>
    </row>
    <row r="1811" spans="1:14" x14ac:dyDescent="0.3">
      <c r="A1811" s="3">
        <v>2</v>
      </c>
      <c r="B1811" s="148"/>
      <c r="C1811" s="4" t="s">
        <v>2084</v>
      </c>
      <c r="D1811" s="5">
        <v>44936</v>
      </c>
      <c r="E1811" s="13" t="s">
        <v>1368</v>
      </c>
      <c r="F1811" s="7">
        <v>5273326</v>
      </c>
      <c r="G1811" s="6" t="s">
        <v>1366</v>
      </c>
      <c r="H1811" s="7">
        <v>553699</v>
      </c>
      <c r="I1811" s="143"/>
      <c r="J1811" s="144"/>
      <c r="K1811" s="145"/>
      <c r="L1811" t="str">
        <f t="shared" si="117"/>
        <v>01035</v>
      </c>
      <c r="M1811">
        <f t="shared" si="118"/>
        <v>1035</v>
      </c>
      <c r="N1811" s="37">
        <f t="shared" si="116"/>
        <v>5273326</v>
      </c>
    </row>
    <row r="1812" spans="1:14" x14ac:dyDescent="0.3">
      <c r="A1812" s="3">
        <v>2</v>
      </c>
      <c r="B1812" s="148"/>
      <c r="C1812" s="4" t="s">
        <v>2085</v>
      </c>
      <c r="D1812" s="5">
        <v>44939</v>
      </c>
      <c r="E1812" s="13" t="s">
        <v>1787</v>
      </c>
      <c r="F1812" s="7">
        <v>7967883</v>
      </c>
      <c r="G1812" s="6" t="s">
        <v>1366</v>
      </c>
      <c r="H1812" s="7">
        <v>836628</v>
      </c>
      <c r="I1812" s="143"/>
      <c r="J1812" s="144"/>
      <c r="K1812" s="145"/>
      <c r="L1812" t="str">
        <f t="shared" si="117"/>
        <v>01518</v>
      </c>
      <c r="M1812">
        <f t="shared" si="118"/>
        <v>1518</v>
      </c>
      <c r="N1812" s="37">
        <f t="shared" si="116"/>
        <v>7967883</v>
      </c>
    </row>
    <row r="1813" spans="1:14" x14ac:dyDescent="0.3">
      <c r="A1813" s="3">
        <v>2</v>
      </c>
      <c r="B1813" s="148"/>
      <c r="C1813" s="4" t="s">
        <v>2086</v>
      </c>
      <c r="D1813" s="5">
        <v>44929</v>
      </c>
      <c r="E1813" s="13" t="s">
        <v>1378</v>
      </c>
      <c r="F1813" s="7">
        <v>5654187</v>
      </c>
      <c r="G1813" s="6" t="s">
        <v>1366</v>
      </c>
      <c r="H1813" s="7">
        <v>593690</v>
      </c>
      <c r="I1813" s="143"/>
      <c r="J1813" s="144"/>
      <c r="K1813" s="145"/>
      <c r="L1813" t="str">
        <f t="shared" si="117"/>
        <v>00171</v>
      </c>
      <c r="M1813">
        <f t="shared" si="118"/>
        <v>171</v>
      </c>
      <c r="N1813" s="37">
        <f t="shared" si="116"/>
        <v>5654187</v>
      </c>
    </row>
    <row r="1814" spans="1:14" x14ac:dyDescent="0.3">
      <c r="A1814" s="3">
        <v>2</v>
      </c>
      <c r="B1814" s="147"/>
      <c r="C1814" s="4" t="s">
        <v>2087</v>
      </c>
      <c r="D1814" s="5">
        <v>44932</v>
      </c>
      <c r="E1814" s="13" t="s">
        <v>1787</v>
      </c>
      <c r="F1814" s="7">
        <v>4234934</v>
      </c>
      <c r="G1814" s="6" t="s">
        <v>1366</v>
      </c>
      <c r="H1814" s="7">
        <v>444668</v>
      </c>
      <c r="I1814" s="137"/>
      <c r="J1814" s="140"/>
      <c r="K1814" s="141"/>
      <c r="L1814" t="str">
        <f t="shared" si="117"/>
        <v>00718</v>
      </c>
      <c r="M1814">
        <f t="shared" si="118"/>
        <v>718</v>
      </c>
      <c r="N1814" s="37">
        <f t="shared" si="116"/>
        <v>4234934</v>
      </c>
    </row>
    <row r="1815" spans="1:14" x14ac:dyDescent="0.3">
      <c r="A1815" s="3">
        <v>2</v>
      </c>
      <c r="B1815" s="146" t="s">
        <v>2088</v>
      </c>
      <c r="C1815" s="4" t="s">
        <v>2089</v>
      </c>
      <c r="D1815" s="5">
        <v>44939</v>
      </c>
      <c r="E1815" s="13" t="s">
        <v>1365</v>
      </c>
      <c r="F1815" s="7">
        <v>6115490</v>
      </c>
      <c r="G1815" s="6" t="s">
        <v>1366</v>
      </c>
      <c r="H1815" s="7">
        <v>642126</v>
      </c>
      <c r="I1815" s="136">
        <v>23537041</v>
      </c>
      <c r="J1815" s="138" t="s">
        <v>1046</v>
      </c>
      <c r="K1815" s="139"/>
      <c r="L1815" t="str">
        <f t="shared" si="117"/>
        <v>01459</v>
      </c>
      <c r="M1815">
        <f t="shared" si="118"/>
        <v>1459</v>
      </c>
      <c r="N1815" s="37">
        <f t="shared" si="116"/>
        <v>6115490</v>
      </c>
    </row>
    <row r="1816" spans="1:14" x14ac:dyDescent="0.3">
      <c r="A1816" s="3">
        <v>2</v>
      </c>
      <c r="B1816" s="148"/>
      <c r="C1816" s="4" t="s">
        <v>2090</v>
      </c>
      <c r="D1816" s="5">
        <v>44932</v>
      </c>
      <c r="E1816" s="13" t="s">
        <v>1365</v>
      </c>
      <c r="F1816" s="7">
        <v>3692267</v>
      </c>
      <c r="G1816" s="6" t="s">
        <v>1366</v>
      </c>
      <c r="H1816" s="7">
        <v>387688</v>
      </c>
      <c r="I1816" s="143"/>
      <c r="J1816" s="144"/>
      <c r="K1816" s="145"/>
      <c r="L1816" t="str">
        <f t="shared" si="117"/>
        <v>00722</v>
      </c>
      <c r="M1816">
        <f t="shared" si="118"/>
        <v>722</v>
      </c>
      <c r="N1816" s="37">
        <f t="shared" si="116"/>
        <v>3692267</v>
      </c>
    </row>
    <row r="1817" spans="1:14" x14ac:dyDescent="0.3">
      <c r="A1817" s="3">
        <v>2</v>
      </c>
      <c r="B1817" s="148"/>
      <c r="C1817" s="4" t="s">
        <v>2091</v>
      </c>
      <c r="D1817" s="5">
        <v>44938</v>
      </c>
      <c r="E1817" s="13" t="s">
        <v>1365</v>
      </c>
      <c r="F1817" s="7">
        <v>10877338</v>
      </c>
      <c r="G1817" s="6" t="s">
        <v>1366</v>
      </c>
      <c r="H1817" s="7">
        <v>1142121</v>
      </c>
      <c r="I1817" s="143"/>
      <c r="J1817" s="144"/>
      <c r="K1817" s="145"/>
      <c r="L1817" t="str">
        <f t="shared" si="117"/>
        <v>01426</v>
      </c>
      <c r="M1817">
        <f t="shared" si="118"/>
        <v>1426</v>
      </c>
      <c r="N1817" s="37">
        <f t="shared" si="116"/>
        <v>10877338</v>
      </c>
    </row>
    <row r="1818" spans="1:14" x14ac:dyDescent="0.3">
      <c r="A1818" s="3">
        <v>2</v>
      </c>
      <c r="B1818" s="147"/>
      <c r="C1818" s="4" t="s">
        <v>2092</v>
      </c>
      <c r="D1818" s="5">
        <v>44929</v>
      </c>
      <c r="E1818" s="13" t="s">
        <v>1365</v>
      </c>
      <c r="F1818" s="7">
        <v>5613275</v>
      </c>
      <c r="G1818" s="6" t="s">
        <v>1366</v>
      </c>
      <c r="H1818" s="7">
        <v>589394</v>
      </c>
      <c r="I1818" s="137"/>
      <c r="J1818" s="140"/>
      <c r="K1818" s="141"/>
      <c r="L1818" t="str">
        <f t="shared" si="117"/>
        <v>00166</v>
      </c>
      <c r="M1818">
        <f t="shared" si="118"/>
        <v>166</v>
      </c>
      <c r="N1818" s="37">
        <f t="shared" si="116"/>
        <v>5613275</v>
      </c>
    </row>
    <row r="1819" spans="1:14" x14ac:dyDescent="0.3">
      <c r="A1819" s="3">
        <v>2</v>
      </c>
      <c r="B1819" s="146" t="s">
        <v>2093</v>
      </c>
      <c r="C1819" s="4" t="s">
        <v>2094</v>
      </c>
      <c r="D1819" s="5">
        <v>44937</v>
      </c>
      <c r="E1819" s="13" t="s">
        <v>1787</v>
      </c>
      <c r="F1819" s="7">
        <v>2117467</v>
      </c>
      <c r="G1819" s="6" t="s">
        <v>1366</v>
      </c>
      <c r="H1819" s="7">
        <v>222334</v>
      </c>
      <c r="I1819" s="136">
        <v>10229195</v>
      </c>
      <c r="J1819" s="138" t="s">
        <v>1052</v>
      </c>
      <c r="K1819" s="139"/>
      <c r="L1819" t="str">
        <f t="shared" si="117"/>
        <v>01100</v>
      </c>
      <c r="M1819">
        <f t="shared" si="118"/>
        <v>1100</v>
      </c>
      <c r="N1819" s="37">
        <f t="shared" si="116"/>
        <v>2117467</v>
      </c>
    </row>
    <row r="1820" spans="1:14" x14ac:dyDescent="0.3">
      <c r="A1820" s="3">
        <v>2</v>
      </c>
      <c r="B1820" s="148"/>
      <c r="C1820" s="4" t="s">
        <v>2095</v>
      </c>
      <c r="D1820" s="5">
        <v>44930</v>
      </c>
      <c r="E1820" s="13" t="s">
        <v>1365</v>
      </c>
      <c r="F1820" s="7">
        <v>2959400</v>
      </c>
      <c r="G1820" s="6" t="s">
        <v>1366</v>
      </c>
      <c r="H1820" s="7">
        <v>310737</v>
      </c>
      <c r="I1820" s="143"/>
      <c r="J1820" s="144"/>
      <c r="K1820" s="145"/>
      <c r="L1820" t="str">
        <f t="shared" si="117"/>
        <v>00305</v>
      </c>
      <c r="M1820">
        <f t="shared" si="118"/>
        <v>305</v>
      </c>
      <c r="N1820" s="37">
        <f t="shared" si="116"/>
        <v>2959400</v>
      </c>
    </row>
    <row r="1821" spans="1:14" x14ac:dyDescent="0.3">
      <c r="A1821" s="3">
        <v>2</v>
      </c>
      <c r="B1821" s="148"/>
      <c r="C1821" s="4" t="s">
        <v>2096</v>
      </c>
      <c r="D1821" s="5">
        <v>44940</v>
      </c>
      <c r="E1821" s="13" t="s">
        <v>1787</v>
      </c>
      <c r="F1821" s="7">
        <v>4234934</v>
      </c>
      <c r="G1821" s="6" t="s">
        <v>1366</v>
      </c>
      <c r="H1821" s="7">
        <v>444668</v>
      </c>
      <c r="I1821" s="143"/>
      <c r="J1821" s="144"/>
      <c r="K1821" s="145"/>
      <c r="L1821" t="str">
        <f t="shared" si="117"/>
        <v>01600</v>
      </c>
      <c r="M1821">
        <f t="shared" si="118"/>
        <v>1600</v>
      </c>
      <c r="N1821" s="37">
        <f t="shared" si="116"/>
        <v>4234934</v>
      </c>
    </row>
    <row r="1822" spans="1:14" x14ac:dyDescent="0.3">
      <c r="A1822" s="3">
        <v>2</v>
      </c>
      <c r="B1822" s="147"/>
      <c r="C1822" s="4" t="s">
        <v>2097</v>
      </c>
      <c r="D1822" s="5">
        <v>44933</v>
      </c>
      <c r="E1822" s="13" t="s">
        <v>1787</v>
      </c>
      <c r="F1822" s="7">
        <v>2117467</v>
      </c>
      <c r="G1822" s="6" t="s">
        <v>1366</v>
      </c>
      <c r="H1822" s="7">
        <v>222334</v>
      </c>
      <c r="I1822" s="137"/>
      <c r="J1822" s="140"/>
      <c r="K1822" s="141"/>
      <c r="L1822" t="str">
        <f t="shared" si="117"/>
        <v>00860</v>
      </c>
      <c r="M1822">
        <f t="shared" si="118"/>
        <v>860</v>
      </c>
      <c r="N1822" s="37">
        <f t="shared" si="116"/>
        <v>2117467</v>
      </c>
    </row>
    <row r="1823" spans="1:14" x14ac:dyDescent="0.3">
      <c r="A1823" s="3">
        <v>2</v>
      </c>
      <c r="B1823" s="146" t="s">
        <v>2098</v>
      </c>
      <c r="C1823" s="4" t="s">
        <v>2099</v>
      </c>
      <c r="D1823" s="5">
        <v>44935</v>
      </c>
      <c r="E1823" s="13" t="s">
        <v>1365</v>
      </c>
      <c r="F1823" s="7">
        <v>3288396</v>
      </c>
      <c r="G1823" s="6" t="s">
        <v>1366</v>
      </c>
      <c r="H1823" s="7">
        <v>345282</v>
      </c>
      <c r="I1823" s="136">
        <v>9552272</v>
      </c>
      <c r="J1823" s="138" t="s">
        <v>1057</v>
      </c>
      <c r="K1823" s="139"/>
      <c r="L1823" t="str">
        <f>+RIGHT(C1823,3)</f>
        <v>932</v>
      </c>
      <c r="M1823">
        <f t="shared" si="118"/>
        <v>932</v>
      </c>
      <c r="N1823" s="37">
        <f t="shared" si="116"/>
        <v>3288396</v>
      </c>
    </row>
    <row r="1824" spans="1:14" x14ac:dyDescent="0.3">
      <c r="A1824" s="3">
        <v>2</v>
      </c>
      <c r="B1824" s="148"/>
      <c r="C1824" s="4" t="s">
        <v>2100</v>
      </c>
      <c r="D1824" s="5">
        <v>44942</v>
      </c>
      <c r="E1824" s="13" t="s">
        <v>1368</v>
      </c>
      <c r="F1824" s="7">
        <v>3692267</v>
      </c>
      <c r="G1824" s="6" t="s">
        <v>1366</v>
      </c>
      <c r="H1824" s="7">
        <v>387688</v>
      </c>
      <c r="I1824" s="143"/>
      <c r="J1824" s="144"/>
      <c r="K1824" s="145"/>
      <c r="L1824" t="str">
        <f t="shared" ref="L1824:L1825" si="119">+RIGHT(C1824,4)</f>
        <v>1698</v>
      </c>
      <c r="M1824">
        <f t="shared" si="118"/>
        <v>1698</v>
      </c>
      <c r="N1824" s="37">
        <f t="shared" si="116"/>
        <v>3692267</v>
      </c>
    </row>
    <row r="1825" spans="1:14" x14ac:dyDescent="0.3">
      <c r="A1825" s="3">
        <v>2</v>
      </c>
      <c r="B1825" s="147"/>
      <c r="C1825" s="4" t="s">
        <v>2101</v>
      </c>
      <c r="D1825" s="5">
        <v>44938</v>
      </c>
      <c r="E1825" s="13" t="s">
        <v>1368</v>
      </c>
      <c r="F1825" s="7">
        <v>3692267</v>
      </c>
      <c r="G1825" s="6" t="s">
        <v>1366</v>
      </c>
      <c r="H1825" s="7">
        <v>387688</v>
      </c>
      <c r="I1825" s="137"/>
      <c r="J1825" s="140"/>
      <c r="K1825" s="141"/>
      <c r="L1825" t="str">
        <f t="shared" si="119"/>
        <v>1430</v>
      </c>
      <c r="M1825">
        <f t="shared" si="118"/>
        <v>1430</v>
      </c>
      <c r="N1825" s="37">
        <f t="shared" si="116"/>
        <v>3692267</v>
      </c>
    </row>
    <row r="1826" spans="1:14" x14ac:dyDescent="0.3">
      <c r="A1826" s="3">
        <v>2</v>
      </c>
      <c r="B1826" s="146" t="s">
        <v>2102</v>
      </c>
      <c r="C1826" s="4" t="s">
        <v>2103</v>
      </c>
      <c r="D1826" s="5">
        <v>44945</v>
      </c>
      <c r="E1826" s="13" t="s">
        <v>1368</v>
      </c>
      <c r="F1826" s="7">
        <v>2365329</v>
      </c>
      <c r="G1826" s="6" t="s">
        <v>1366</v>
      </c>
      <c r="H1826" s="7">
        <v>248360</v>
      </c>
      <c r="I1826" s="136">
        <v>12170743</v>
      </c>
      <c r="J1826" s="138" t="s">
        <v>1065</v>
      </c>
      <c r="K1826" s="139"/>
      <c r="L1826" t="str">
        <f t="shared" si="117"/>
        <v>01821</v>
      </c>
      <c r="M1826">
        <f t="shared" si="118"/>
        <v>1821</v>
      </c>
      <c r="N1826" s="37">
        <f t="shared" si="116"/>
        <v>2365329</v>
      </c>
    </row>
    <row r="1827" spans="1:14" x14ac:dyDescent="0.3">
      <c r="A1827" s="3">
        <v>2</v>
      </c>
      <c r="B1827" s="148"/>
      <c r="C1827" s="4" t="s">
        <v>2104</v>
      </c>
      <c r="D1827" s="5">
        <v>44929</v>
      </c>
      <c r="E1827" s="13" t="s">
        <v>1378</v>
      </c>
      <c r="F1827" s="7">
        <v>3808536</v>
      </c>
      <c r="G1827" s="6" t="s">
        <v>1366</v>
      </c>
      <c r="H1827" s="7">
        <v>399896</v>
      </c>
      <c r="I1827" s="143"/>
      <c r="J1827" s="144"/>
      <c r="K1827" s="145"/>
      <c r="L1827" t="str">
        <f t="shared" si="117"/>
        <v>00200</v>
      </c>
      <c r="M1827">
        <f t="shared" si="118"/>
        <v>200</v>
      </c>
      <c r="N1827" s="37">
        <f t="shared" si="116"/>
        <v>3808536</v>
      </c>
    </row>
    <row r="1828" spans="1:14" x14ac:dyDescent="0.3">
      <c r="A1828" s="3">
        <v>2</v>
      </c>
      <c r="B1828" s="148"/>
      <c r="C1828" s="4" t="s">
        <v>2105</v>
      </c>
      <c r="D1828" s="5">
        <v>44937</v>
      </c>
      <c r="E1828" s="13" t="s">
        <v>1368</v>
      </c>
      <c r="F1828" s="7">
        <v>3155859</v>
      </c>
      <c r="G1828" s="6" t="s">
        <v>1366</v>
      </c>
      <c r="H1828" s="7">
        <v>331365</v>
      </c>
      <c r="I1828" s="143"/>
      <c r="J1828" s="144"/>
      <c r="K1828" s="145"/>
      <c r="L1828" t="str">
        <f t="shared" si="117"/>
        <v>01073</v>
      </c>
      <c r="M1828">
        <f t="shared" si="118"/>
        <v>1073</v>
      </c>
      <c r="N1828" s="37">
        <f t="shared" si="116"/>
        <v>3155859</v>
      </c>
    </row>
    <row r="1829" spans="1:14" x14ac:dyDescent="0.3">
      <c r="A1829" s="3">
        <v>2</v>
      </c>
      <c r="B1829" s="147"/>
      <c r="C1829" s="4" t="s">
        <v>2106</v>
      </c>
      <c r="D1829" s="5">
        <v>44943</v>
      </c>
      <c r="E1829" s="13" t="s">
        <v>1365</v>
      </c>
      <c r="F1829" s="7">
        <v>4268872</v>
      </c>
      <c r="G1829" s="6" t="s">
        <v>1366</v>
      </c>
      <c r="H1829" s="7">
        <v>448232</v>
      </c>
      <c r="I1829" s="137"/>
      <c r="J1829" s="140"/>
      <c r="K1829" s="141"/>
      <c r="L1829" t="str">
        <f t="shared" si="117"/>
        <v>01746</v>
      </c>
      <c r="M1829">
        <f t="shared" si="118"/>
        <v>1746</v>
      </c>
      <c r="N1829" s="37">
        <f t="shared" si="116"/>
        <v>4268872</v>
      </c>
    </row>
    <row r="1830" spans="1:14" x14ac:dyDescent="0.3">
      <c r="A1830" s="3">
        <v>2</v>
      </c>
      <c r="B1830" s="146" t="s">
        <v>2107</v>
      </c>
      <c r="C1830" s="4" t="s">
        <v>2108</v>
      </c>
      <c r="D1830" s="5">
        <v>44940</v>
      </c>
      <c r="E1830" s="13" t="s">
        <v>1378</v>
      </c>
      <c r="F1830" s="7">
        <v>35362602</v>
      </c>
      <c r="G1830" s="6" t="s">
        <v>1366</v>
      </c>
      <c r="H1830" s="7">
        <v>3713073</v>
      </c>
      <c r="I1830" s="136">
        <v>70079944</v>
      </c>
      <c r="J1830" s="138" t="s">
        <v>1070</v>
      </c>
      <c r="K1830" s="139"/>
      <c r="L1830" t="str">
        <f t="shared" si="117"/>
        <v>01604</v>
      </c>
      <c r="M1830">
        <f t="shared" si="118"/>
        <v>1604</v>
      </c>
      <c r="N1830" s="37">
        <f t="shared" si="116"/>
        <v>35362602</v>
      </c>
    </row>
    <row r="1831" spans="1:14" x14ac:dyDescent="0.3">
      <c r="A1831" s="3">
        <v>2</v>
      </c>
      <c r="B1831" s="148"/>
      <c r="C1831" s="4" t="s">
        <v>2109</v>
      </c>
      <c r="D1831" s="5">
        <v>44938</v>
      </c>
      <c r="E1831" s="13" t="s">
        <v>1365</v>
      </c>
      <c r="F1831" s="7">
        <v>35118903</v>
      </c>
      <c r="G1831" s="6" t="s">
        <v>1366</v>
      </c>
      <c r="H1831" s="7">
        <v>3687485</v>
      </c>
      <c r="I1831" s="143"/>
      <c r="J1831" s="144"/>
      <c r="K1831" s="145"/>
      <c r="L1831" t="str">
        <f t="shared" si="117"/>
        <v>01422</v>
      </c>
      <c r="M1831">
        <f t="shared" si="118"/>
        <v>1422</v>
      </c>
      <c r="N1831" s="37">
        <f t="shared" si="116"/>
        <v>35118903</v>
      </c>
    </row>
    <row r="1832" spans="1:14" x14ac:dyDescent="0.3">
      <c r="A1832" s="3">
        <v>2</v>
      </c>
      <c r="B1832" s="147"/>
      <c r="C1832" s="4" t="s">
        <v>2110</v>
      </c>
      <c r="D1832" s="5">
        <v>44929</v>
      </c>
      <c r="E1832" s="13" t="s">
        <v>1378</v>
      </c>
      <c r="F1832" s="7">
        <v>7820108</v>
      </c>
      <c r="G1832" s="6" t="s">
        <v>1366</v>
      </c>
      <c r="H1832" s="7">
        <v>821111</v>
      </c>
      <c r="I1832" s="137"/>
      <c r="J1832" s="140"/>
      <c r="K1832" s="141"/>
      <c r="L1832" t="str">
        <f t="shared" si="117"/>
        <v>00164</v>
      </c>
      <c r="M1832">
        <f t="shared" si="118"/>
        <v>164</v>
      </c>
      <c r="N1832" s="37">
        <f t="shared" si="116"/>
        <v>7820108</v>
      </c>
    </row>
    <row r="1833" spans="1:14" x14ac:dyDescent="0.3">
      <c r="A1833" s="3">
        <v>2</v>
      </c>
      <c r="B1833" s="146" t="s">
        <v>2114</v>
      </c>
      <c r="C1833" s="4" t="s">
        <v>2115</v>
      </c>
      <c r="D1833" s="5">
        <v>44937</v>
      </c>
      <c r="E1833" s="13" t="s">
        <v>1365</v>
      </c>
      <c r="F1833" s="7">
        <v>5638049</v>
      </c>
      <c r="G1833" s="6" t="s">
        <v>1366</v>
      </c>
      <c r="H1833" s="7">
        <v>591995</v>
      </c>
      <c r="I1833" s="136">
        <v>11027649</v>
      </c>
      <c r="J1833" s="138" t="s">
        <v>1078</v>
      </c>
      <c r="K1833" s="139"/>
      <c r="L1833" t="str">
        <f t="shared" si="117"/>
        <v>01086</v>
      </c>
      <c r="M1833">
        <f t="shared" si="118"/>
        <v>1086</v>
      </c>
      <c r="N1833" s="37">
        <f t="shared" si="116"/>
        <v>5638049</v>
      </c>
    </row>
    <row r="1834" spans="1:14" x14ac:dyDescent="0.3">
      <c r="A1834" s="3">
        <v>2</v>
      </c>
      <c r="B1834" s="148"/>
      <c r="C1834" s="4" t="s">
        <v>2116</v>
      </c>
      <c r="D1834" s="5">
        <v>44943</v>
      </c>
      <c r="E1834" s="13" t="s">
        <v>1365</v>
      </c>
      <c r="F1834" s="7">
        <v>4437940</v>
      </c>
      <c r="G1834" s="6" t="s">
        <v>1366</v>
      </c>
      <c r="H1834" s="7">
        <v>465984</v>
      </c>
      <c r="I1834" s="143"/>
      <c r="J1834" s="144"/>
      <c r="K1834" s="145"/>
      <c r="L1834" t="str">
        <f t="shared" si="117"/>
        <v>01739</v>
      </c>
      <c r="M1834">
        <f t="shared" si="118"/>
        <v>1739</v>
      </c>
      <c r="N1834" s="37">
        <f t="shared" si="116"/>
        <v>4437940</v>
      </c>
    </row>
    <row r="1835" spans="1:14" x14ac:dyDescent="0.3">
      <c r="A1835" s="3">
        <v>2</v>
      </c>
      <c r="B1835" s="147"/>
      <c r="C1835" s="4" t="s">
        <v>2117</v>
      </c>
      <c r="D1835" s="5">
        <v>44932</v>
      </c>
      <c r="E1835" s="13" t="s">
        <v>1378</v>
      </c>
      <c r="F1835" s="7">
        <v>2245406</v>
      </c>
      <c r="G1835" s="6" t="s">
        <v>1366</v>
      </c>
      <c r="H1835" s="7">
        <v>235768</v>
      </c>
      <c r="I1835" s="137"/>
      <c r="J1835" s="140"/>
      <c r="K1835" s="141"/>
      <c r="L1835" t="str">
        <f t="shared" si="117"/>
        <v>00598</v>
      </c>
      <c r="M1835">
        <f t="shared" si="118"/>
        <v>598</v>
      </c>
      <c r="N1835" s="37">
        <f t="shared" si="116"/>
        <v>2245406</v>
      </c>
    </row>
    <row r="1836" spans="1:14" x14ac:dyDescent="0.3">
      <c r="A1836" s="3">
        <v>2</v>
      </c>
      <c r="B1836" s="146" t="s">
        <v>2118</v>
      </c>
      <c r="C1836" s="4" t="s">
        <v>2119</v>
      </c>
      <c r="D1836" s="5">
        <v>44940</v>
      </c>
      <c r="E1836" s="13" t="s">
        <v>1787</v>
      </c>
      <c r="F1836" s="7">
        <v>5077097</v>
      </c>
      <c r="G1836" s="6" t="s">
        <v>1366</v>
      </c>
      <c r="H1836" s="7">
        <v>533095</v>
      </c>
      <c r="I1836" s="136">
        <v>14089283</v>
      </c>
      <c r="J1836" s="138" t="s">
        <v>1089</v>
      </c>
      <c r="K1836" s="139"/>
      <c r="L1836" t="str">
        <f t="shared" si="117"/>
        <v>01573</v>
      </c>
      <c r="M1836">
        <f t="shared" si="118"/>
        <v>1573</v>
      </c>
      <c r="N1836" s="37">
        <f t="shared" si="116"/>
        <v>5077097</v>
      </c>
    </row>
    <row r="1837" spans="1:14" x14ac:dyDescent="0.3">
      <c r="A1837" s="3">
        <v>2</v>
      </c>
      <c r="B1837" s="148"/>
      <c r="C1837" s="4" t="s">
        <v>2120</v>
      </c>
      <c r="D1837" s="5">
        <v>44945</v>
      </c>
      <c r="E1837" s="13" t="s">
        <v>1378</v>
      </c>
      <c r="F1837" s="7">
        <v>1615482</v>
      </c>
      <c r="G1837" s="6" t="s">
        <v>1366</v>
      </c>
      <c r="H1837" s="7">
        <v>169626</v>
      </c>
      <c r="I1837" s="143"/>
      <c r="J1837" s="144"/>
      <c r="K1837" s="145"/>
      <c r="L1837" t="str">
        <f t="shared" si="117"/>
        <v>01777</v>
      </c>
      <c r="M1837">
        <f t="shared" si="118"/>
        <v>1777</v>
      </c>
      <c r="N1837" s="37">
        <f t="shared" si="116"/>
        <v>1615482</v>
      </c>
    </row>
    <row r="1838" spans="1:14" x14ac:dyDescent="0.3">
      <c r="A1838" s="3">
        <v>2</v>
      </c>
      <c r="B1838" s="148"/>
      <c r="C1838" s="4" t="s">
        <v>2121</v>
      </c>
      <c r="D1838" s="5">
        <v>44932</v>
      </c>
      <c r="E1838" s="13" t="s">
        <v>1365</v>
      </c>
      <c r="F1838" s="7">
        <v>2531749</v>
      </c>
      <c r="G1838" s="6" t="s">
        <v>1366</v>
      </c>
      <c r="H1838" s="7">
        <v>265834</v>
      </c>
      <c r="I1838" s="143"/>
      <c r="J1838" s="144"/>
      <c r="K1838" s="145"/>
      <c r="L1838" t="str">
        <f t="shared" si="117"/>
        <v>00765</v>
      </c>
      <c r="M1838">
        <f t="shared" si="118"/>
        <v>765</v>
      </c>
      <c r="N1838" s="37">
        <f t="shared" si="116"/>
        <v>2531749</v>
      </c>
    </row>
    <row r="1839" spans="1:14" x14ac:dyDescent="0.3">
      <c r="A1839" s="3">
        <v>2</v>
      </c>
      <c r="B1839" s="148"/>
      <c r="C1839" s="4" t="s">
        <v>2122</v>
      </c>
      <c r="D1839" s="5">
        <v>44943</v>
      </c>
      <c r="E1839" s="13" t="s">
        <v>1365</v>
      </c>
      <c r="F1839" s="7">
        <v>3798402</v>
      </c>
      <c r="G1839" s="6" t="s">
        <v>1366</v>
      </c>
      <c r="H1839" s="7">
        <v>398832</v>
      </c>
      <c r="I1839" s="143"/>
      <c r="J1839" s="144"/>
      <c r="K1839" s="145"/>
      <c r="L1839" t="str">
        <f t="shared" si="117"/>
        <v>01728</v>
      </c>
      <c r="M1839">
        <f t="shared" si="118"/>
        <v>1728</v>
      </c>
      <c r="N1839" s="37">
        <f t="shared" si="116"/>
        <v>3798402</v>
      </c>
    </row>
    <row r="1840" spans="1:14" x14ac:dyDescent="0.3">
      <c r="A1840" s="3">
        <v>2</v>
      </c>
      <c r="B1840" s="147"/>
      <c r="C1840" s="4" t="s">
        <v>2123</v>
      </c>
      <c r="D1840" s="5">
        <v>44938</v>
      </c>
      <c r="E1840" s="13" t="s">
        <v>1787</v>
      </c>
      <c r="F1840" s="7">
        <v>2719486</v>
      </c>
      <c r="G1840" s="6" t="s">
        <v>1366</v>
      </c>
      <c r="H1840" s="7">
        <v>285546</v>
      </c>
      <c r="I1840" s="137"/>
      <c r="J1840" s="140"/>
      <c r="K1840" s="141"/>
      <c r="L1840" t="str">
        <f t="shared" si="117"/>
        <v>01395</v>
      </c>
      <c r="M1840">
        <f t="shared" si="118"/>
        <v>1395</v>
      </c>
      <c r="N1840" s="37">
        <f t="shared" si="116"/>
        <v>2719486</v>
      </c>
    </row>
    <row r="1841" spans="1:14" x14ac:dyDescent="0.3">
      <c r="A1841" s="3">
        <v>2</v>
      </c>
      <c r="B1841" s="146" t="s">
        <v>2124</v>
      </c>
      <c r="C1841" s="4" t="s">
        <v>2125</v>
      </c>
      <c r="D1841" s="5">
        <v>44930</v>
      </c>
      <c r="E1841" s="13" t="s">
        <v>1365</v>
      </c>
      <c r="F1841" s="7">
        <v>24490858</v>
      </c>
      <c r="G1841" s="6" t="s">
        <v>1366</v>
      </c>
      <c r="H1841" s="7">
        <v>2571540</v>
      </c>
      <c r="I1841" s="136">
        <v>106006329</v>
      </c>
      <c r="J1841" s="138" t="s">
        <v>1093</v>
      </c>
      <c r="K1841" s="139"/>
      <c r="L1841" t="str">
        <f t="shared" si="117"/>
        <v>00300</v>
      </c>
      <c r="M1841">
        <f t="shared" si="118"/>
        <v>300</v>
      </c>
      <c r="N1841" s="37">
        <f t="shared" si="116"/>
        <v>24490858</v>
      </c>
    </row>
    <row r="1842" spans="1:14" x14ac:dyDescent="0.3">
      <c r="A1842" s="3">
        <v>2</v>
      </c>
      <c r="B1842" s="148"/>
      <c r="C1842" s="4" t="s">
        <v>2126</v>
      </c>
      <c r="D1842" s="5">
        <v>44940</v>
      </c>
      <c r="E1842" s="13" t="s">
        <v>1368</v>
      </c>
      <c r="F1842" s="7">
        <v>67089770</v>
      </c>
      <c r="G1842" s="6" t="s">
        <v>1366</v>
      </c>
      <c r="H1842" s="7">
        <v>7044426</v>
      </c>
      <c r="I1842" s="143"/>
      <c r="J1842" s="144"/>
      <c r="K1842" s="145"/>
      <c r="L1842" t="str">
        <f t="shared" si="117"/>
        <v>01602</v>
      </c>
      <c r="M1842">
        <f t="shared" si="118"/>
        <v>1602</v>
      </c>
      <c r="N1842" s="37">
        <f t="shared" si="116"/>
        <v>67089770</v>
      </c>
    </row>
    <row r="1843" spans="1:14" x14ac:dyDescent="0.3">
      <c r="A1843" s="3">
        <v>2</v>
      </c>
      <c r="B1843" s="147"/>
      <c r="C1843" s="4" t="s">
        <v>2127</v>
      </c>
      <c r="D1843" s="5">
        <v>44937</v>
      </c>
      <c r="E1843" s="13" t="s">
        <v>1368</v>
      </c>
      <c r="F1843" s="7">
        <v>26862198</v>
      </c>
      <c r="G1843" s="6" t="s">
        <v>1366</v>
      </c>
      <c r="H1843" s="7">
        <v>2820531</v>
      </c>
      <c r="I1843" s="137"/>
      <c r="J1843" s="140"/>
      <c r="K1843" s="141"/>
      <c r="L1843" t="str">
        <f t="shared" si="117"/>
        <v>01092</v>
      </c>
      <c r="M1843">
        <f t="shared" si="118"/>
        <v>1092</v>
      </c>
      <c r="N1843" s="37">
        <f t="shared" si="116"/>
        <v>26862198</v>
      </c>
    </row>
    <row r="1844" spans="1:14" x14ac:dyDescent="0.3">
      <c r="A1844" s="3">
        <v>2</v>
      </c>
      <c r="B1844" s="146" t="s">
        <v>2131</v>
      </c>
      <c r="C1844" s="4" t="s">
        <v>2132</v>
      </c>
      <c r="D1844" s="5">
        <v>44929</v>
      </c>
      <c r="E1844" s="13" t="s">
        <v>1365</v>
      </c>
      <c r="F1844" s="7">
        <v>1806269</v>
      </c>
      <c r="G1844" s="6" t="s">
        <v>1366</v>
      </c>
      <c r="H1844" s="7">
        <v>189658</v>
      </c>
      <c r="I1844" s="136">
        <v>10385010</v>
      </c>
      <c r="J1844" s="138" t="s">
        <v>1102</v>
      </c>
      <c r="K1844" s="139"/>
      <c r="L1844" t="str">
        <f t="shared" si="117"/>
        <v>00158</v>
      </c>
      <c r="M1844">
        <f t="shared" si="118"/>
        <v>158</v>
      </c>
      <c r="N1844" s="37">
        <f t="shared" si="116"/>
        <v>1806269</v>
      </c>
    </row>
    <row r="1845" spans="1:14" x14ac:dyDescent="0.3">
      <c r="A1845" s="3">
        <v>2</v>
      </c>
      <c r="B1845" s="148"/>
      <c r="C1845" s="4" t="s">
        <v>2133</v>
      </c>
      <c r="D1845" s="5">
        <v>44936</v>
      </c>
      <c r="E1845" s="13" t="s">
        <v>2134</v>
      </c>
      <c r="F1845" s="7">
        <v>1656006</v>
      </c>
      <c r="G1845" s="6" t="s">
        <v>1366</v>
      </c>
      <c r="H1845" s="7">
        <v>173881</v>
      </c>
      <c r="I1845" s="143"/>
      <c r="J1845" s="144"/>
      <c r="K1845" s="145"/>
      <c r="L1845" t="str">
        <f t="shared" si="117"/>
        <v>01033</v>
      </c>
      <c r="M1845">
        <f t="shared" si="118"/>
        <v>1033</v>
      </c>
      <c r="N1845" s="37">
        <f t="shared" si="116"/>
        <v>1656006</v>
      </c>
    </row>
    <row r="1846" spans="1:14" x14ac:dyDescent="0.3">
      <c r="A1846" s="3">
        <v>2</v>
      </c>
      <c r="B1846" s="148"/>
      <c r="C1846" s="4" t="s">
        <v>2135</v>
      </c>
      <c r="D1846" s="5">
        <v>44939</v>
      </c>
      <c r="E1846" s="13" t="s">
        <v>1771</v>
      </c>
      <c r="F1846" s="7">
        <v>3864014</v>
      </c>
      <c r="G1846" s="6" t="s">
        <v>1366</v>
      </c>
      <c r="H1846" s="7">
        <v>405721</v>
      </c>
      <c r="I1846" s="143"/>
      <c r="J1846" s="144"/>
      <c r="K1846" s="145"/>
      <c r="L1846" t="str">
        <f t="shared" si="117"/>
        <v>01519</v>
      </c>
      <c r="M1846">
        <f t="shared" si="118"/>
        <v>1519</v>
      </c>
      <c r="N1846" s="37">
        <f t="shared" si="116"/>
        <v>3864014</v>
      </c>
    </row>
    <row r="1847" spans="1:14" x14ac:dyDescent="0.3">
      <c r="A1847" s="3">
        <v>2</v>
      </c>
      <c r="B1847" s="148"/>
      <c r="C1847" s="4" t="s">
        <v>2136</v>
      </c>
      <c r="D1847" s="5">
        <v>44938</v>
      </c>
      <c r="E1847" s="13" t="s">
        <v>1365</v>
      </c>
      <c r="F1847" s="7">
        <v>1846133</v>
      </c>
      <c r="G1847" s="6" t="s">
        <v>1366</v>
      </c>
      <c r="H1847" s="7">
        <v>193844</v>
      </c>
      <c r="I1847" s="143"/>
      <c r="J1847" s="144"/>
      <c r="K1847" s="145"/>
      <c r="L1847" t="str">
        <f t="shared" si="117"/>
        <v>01423</v>
      </c>
      <c r="M1847">
        <f t="shared" si="118"/>
        <v>1423</v>
      </c>
      <c r="N1847" s="37">
        <f t="shared" ref="N1847:N1910" si="120">+F1847</f>
        <v>1846133</v>
      </c>
    </row>
    <row r="1848" spans="1:14" x14ac:dyDescent="0.3">
      <c r="A1848" s="3">
        <v>2</v>
      </c>
      <c r="B1848" s="147"/>
      <c r="C1848" s="4" t="s">
        <v>2137</v>
      </c>
      <c r="D1848" s="5">
        <v>44938</v>
      </c>
      <c r="E1848" s="13" t="s">
        <v>1365</v>
      </c>
      <c r="F1848" s="7">
        <v>2430941</v>
      </c>
      <c r="G1848" s="6" t="s">
        <v>1366</v>
      </c>
      <c r="H1848" s="7">
        <v>255249</v>
      </c>
      <c r="I1848" s="137"/>
      <c r="J1848" s="140"/>
      <c r="K1848" s="141"/>
      <c r="L1848" t="str">
        <f t="shared" si="117"/>
        <v>01424</v>
      </c>
      <c r="M1848">
        <f t="shared" si="118"/>
        <v>1424</v>
      </c>
      <c r="N1848" s="37">
        <f t="shared" si="120"/>
        <v>2430941</v>
      </c>
    </row>
    <row r="1849" spans="1:14" x14ac:dyDescent="0.3">
      <c r="A1849" s="3">
        <v>2</v>
      </c>
      <c r="B1849" s="146" t="s">
        <v>2138</v>
      </c>
      <c r="C1849" s="4" t="s">
        <v>2139</v>
      </c>
      <c r="D1849" s="5">
        <v>44933</v>
      </c>
      <c r="E1849" s="13" t="s">
        <v>1365</v>
      </c>
      <c r="F1849" s="7">
        <v>8429186</v>
      </c>
      <c r="G1849" s="6" t="s">
        <v>1366</v>
      </c>
      <c r="H1849" s="7">
        <v>885065</v>
      </c>
      <c r="I1849" s="136">
        <v>18429090</v>
      </c>
      <c r="J1849" s="138" t="s">
        <v>1105</v>
      </c>
      <c r="K1849" s="139"/>
      <c r="L1849" t="str">
        <f>+RIGHT(C1849,3)</f>
        <v>864</v>
      </c>
      <c r="M1849">
        <f t="shared" si="118"/>
        <v>864</v>
      </c>
      <c r="N1849" s="37">
        <f t="shared" si="120"/>
        <v>8429186</v>
      </c>
    </row>
    <row r="1850" spans="1:14" x14ac:dyDescent="0.3">
      <c r="A1850" s="3">
        <v>2</v>
      </c>
      <c r="B1850" s="147"/>
      <c r="C1850" s="4" t="s">
        <v>2140</v>
      </c>
      <c r="D1850" s="5">
        <v>44940</v>
      </c>
      <c r="E1850" s="13" t="s">
        <v>1368</v>
      </c>
      <c r="F1850" s="7">
        <v>12161976</v>
      </c>
      <c r="G1850" s="6" t="s">
        <v>1366</v>
      </c>
      <c r="H1850" s="7">
        <v>1277007</v>
      </c>
      <c r="I1850" s="137"/>
      <c r="J1850" s="140"/>
      <c r="K1850" s="141"/>
      <c r="L1850" t="str">
        <f t="shared" ref="L1850" si="121">+RIGHT(C1850,4)</f>
        <v>1594</v>
      </c>
      <c r="M1850">
        <f t="shared" si="118"/>
        <v>1594</v>
      </c>
      <c r="N1850" s="37">
        <f t="shared" si="120"/>
        <v>12161976</v>
      </c>
    </row>
    <row r="1851" spans="1:14" x14ac:dyDescent="0.3">
      <c r="A1851" s="3">
        <v>2</v>
      </c>
      <c r="B1851" s="146" t="s">
        <v>2146</v>
      </c>
      <c r="C1851" s="4" t="s">
        <v>2147</v>
      </c>
      <c r="D1851" s="5">
        <v>44930</v>
      </c>
      <c r="E1851" s="13" t="s">
        <v>1365</v>
      </c>
      <c r="F1851" s="7">
        <v>5944734</v>
      </c>
      <c r="G1851" s="6" t="s">
        <v>1366</v>
      </c>
      <c r="H1851" s="7">
        <v>624197</v>
      </c>
      <c r="I1851" s="136">
        <v>62299752</v>
      </c>
      <c r="J1851" s="138" t="s">
        <v>1111</v>
      </c>
      <c r="K1851" s="139"/>
      <c r="L1851" t="str">
        <f t="shared" si="117"/>
        <v>00395</v>
      </c>
      <c r="M1851">
        <f t="shared" si="118"/>
        <v>395</v>
      </c>
      <c r="N1851" s="37">
        <f t="shared" si="120"/>
        <v>5944734</v>
      </c>
    </row>
    <row r="1852" spans="1:14" x14ac:dyDescent="0.3">
      <c r="A1852" s="3">
        <v>2</v>
      </c>
      <c r="B1852" s="148"/>
      <c r="C1852" s="4" t="s">
        <v>2148</v>
      </c>
      <c r="D1852" s="5">
        <v>44945</v>
      </c>
      <c r="E1852" s="13" t="s">
        <v>1368</v>
      </c>
      <c r="F1852" s="7">
        <v>5935702</v>
      </c>
      <c r="G1852" s="6" t="s">
        <v>1366</v>
      </c>
      <c r="H1852" s="7">
        <v>623249</v>
      </c>
      <c r="I1852" s="143"/>
      <c r="J1852" s="144"/>
      <c r="K1852" s="145"/>
      <c r="L1852" t="str">
        <f t="shared" si="117"/>
        <v>01790</v>
      </c>
      <c r="M1852">
        <f t="shared" si="118"/>
        <v>1790</v>
      </c>
      <c r="N1852" s="37">
        <f t="shared" si="120"/>
        <v>5935702</v>
      </c>
    </row>
    <row r="1853" spans="1:14" x14ac:dyDescent="0.3">
      <c r="A1853" s="3">
        <v>2</v>
      </c>
      <c r="B1853" s="148"/>
      <c r="C1853" s="4" t="s">
        <v>2149</v>
      </c>
      <c r="D1853" s="5">
        <v>44933</v>
      </c>
      <c r="E1853" s="13" t="s">
        <v>1365</v>
      </c>
      <c r="F1853" s="7">
        <v>17564701</v>
      </c>
      <c r="G1853" s="6" t="s">
        <v>1366</v>
      </c>
      <c r="H1853" s="7">
        <v>1844294</v>
      </c>
      <c r="I1853" s="143"/>
      <c r="J1853" s="144"/>
      <c r="K1853" s="145"/>
      <c r="L1853" t="str">
        <f t="shared" si="117"/>
        <v>00876</v>
      </c>
      <c r="M1853">
        <f t="shared" si="118"/>
        <v>876</v>
      </c>
      <c r="N1853" s="37">
        <f t="shared" si="120"/>
        <v>17564701</v>
      </c>
    </row>
    <row r="1854" spans="1:14" x14ac:dyDescent="0.3">
      <c r="A1854" s="3">
        <v>2</v>
      </c>
      <c r="B1854" s="148"/>
      <c r="C1854" s="4" t="s">
        <v>2150</v>
      </c>
      <c r="D1854" s="5">
        <v>44943</v>
      </c>
      <c r="E1854" s="13" t="s">
        <v>1368</v>
      </c>
      <c r="F1854" s="7">
        <v>21702192</v>
      </c>
      <c r="G1854" s="6" t="s">
        <v>1366</v>
      </c>
      <c r="H1854" s="7">
        <v>2278730</v>
      </c>
      <c r="I1854" s="143"/>
      <c r="J1854" s="144"/>
      <c r="K1854" s="145"/>
      <c r="L1854" t="str">
        <f t="shared" si="117"/>
        <v>01716</v>
      </c>
      <c r="M1854">
        <f t="shared" si="118"/>
        <v>1716</v>
      </c>
      <c r="N1854" s="37">
        <f t="shared" si="120"/>
        <v>21702192</v>
      </c>
    </row>
    <row r="1855" spans="1:14" x14ac:dyDescent="0.3">
      <c r="A1855" s="3">
        <v>2</v>
      </c>
      <c r="B1855" s="147"/>
      <c r="C1855" s="4" t="s">
        <v>2151</v>
      </c>
      <c r="D1855" s="5">
        <v>44939</v>
      </c>
      <c r="E1855" s="13" t="s">
        <v>1365</v>
      </c>
      <c r="F1855" s="7">
        <v>18461333</v>
      </c>
      <c r="G1855" s="6" t="s">
        <v>1366</v>
      </c>
      <c r="H1855" s="7">
        <v>1938440</v>
      </c>
      <c r="I1855" s="137"/>
      <c r="J1855" s="140"/>
      <c r="K1855" s="141"/>
      <c r="L1855" t="str">
        <f t="shared" si="117"/>
        <v>01487</v>
      </c>
      <c r="M1855">
        <f t="shared" si="118"/>
        <v>1487</v>
      </c>
      <c r="N1855" s="37">
        <f t="shared" si="120"/>
        <v>18461333</v>
      </c>
    </row>
    <row r="1856" spans="1:14" x14ac:dyDescent="0.3">
      <c r="A1856" s="3">
        <v>2</v>
      </c>
      <c r="B1856" s="146" t="s">
        <v>2152</v>
      </c>
      <c r="C1856" s="4" t="s">
        <v>2153</v>
      </c>
      <c r="D1856" s="5">
        <v>44930</v>
      </c>
      <c r="E1856" s="13" t="s">
        <v>1121</v>
      </c>
      <c r="F1856" s="7">
        <v>807741</v>
      </c>
      <c r="G1856" s="6" t="s">
        <v>1366</v>
      </c>
      <c r="H1856" s="7">
        <v>84813</v>
      </c>
      <c r="I1856" s="136">
        <v>80515707</v>
      </c>
      <c r="J1856" s="138" t="s">
        <v>1122</v>
      </c>
      <c r="K1856" s="139"/>
      <c r="L1856" t="str">
        <f t="shared" si="117"/>
        <v>00374</v>
      </c>
      <c r="M1856">
        <f t="shared" si="118"/>
        <v>374</v>
      </c>
      <c r="N1856" s="37">
        <f t="shared" si="120"/>
        <v>807741</v>
      </c>
    </row>
    <row r="1857" spans="1:14" x14ac:dyDescent="0.3">
      <c r="A1857" s="3">
        <v>2</v>
      </c>
      <c r="B1857" s="148"/>
      <c r="C1857" s="4" t="s">
        <v>2154</v>
      </c>
      <c r="D1857" s="5">
        <v>44930</v>
      </c>
      <c r="E1857" s="13" t="s">
        <v>1121</v>
      </c>
      <c r="F1857" s="7">
        <v>484645</v>
      </c>
      <c r="G1857" s="6" t="s">
        <v>1366</v>
      </c>
      <c r="H1857" s="7">
        <v>50888</v>
      </c>
      <c r="I1857" s="143"/>
      <c r="J1857" s="144"/>
      <c r="K1857" s="145"/>
      <c r="L1857" t="str">
        <f t="shared" si="117"/>
        <v>00364</v>
      </c>
      <c r="M1857">
        <f t="shared" si="118"/>
        <v>364</v>
      </c>
      <c r="N1857" s="37">
        <f t="shared" si="120"/>
        <v>484645</v>
      </c>
    </row>
    <row r="1858" spans="1:14" x14ac:dyDescent="0.3">
      <c r="A1858" s="3">
        <v>2</v>
      </c>
      <c r="B1858" s="148"/>
      <c r="C1858" s="4" t="s">
        <v>2155</v>
      </c>
      <c r="D1858" s="5">
        <v>44930</v>
      </c>
      <c r="E1858" s="13" t="s">
        <v>1121</v>
      </c>
      <c r="F1858" s="7">
        <v>807741</v>
      </c>
      <c r="G1858" s="6" t="s">
        <v>1366</v>
      </c>
      <c r="H1858" s="7">
        <v>84813</v>
      </c>
      <c r="I1858" s="143"/>
      <c r="J1858" s="144"/>
      <c r="K1858" s="145"/>
      <c r="L1858" t="str">
        <f t="shared" si="117"/>
        <v>00359</v>
      </c>
      <c r="M1858">
        <f t="shared" si="118"/>
        <v>359</v>
      </c>
      <c r="N1858" s="37">
        <f t="shared" si="120"/>
        <v>807741</v>
      </c>
    </row>
    <row r="1859" spans="1:14" x14ac:dyDescent="0.3">
      <c r="A1859" s="3">
        <v>2</v>
      </c>
      <c r="B1859" s="148"/>
      <c r="C1859" s="4" t="s">
        <v>2156</v>
      </c>
      <c r="D1859" s="5">
        <v>44930</v>
      </c>
      <c r="E1859" s="13" t="s">
        <v>1121</v>
      </c>
      <c r="F1859" s="7">
        <v>403871</v>
      </c>
      <c r="G1859" s="6" t="s">
        <v>1366</v>
      </c>
      <c r="H1859" s="7">
        <v>42406</v>
      </c>
      <c r="I1859" s="143"/>
      <c r="J1859" s="144"/>
      <c r="K1859" s="145"/>
      <c r="L1859" t="str">
        <f t="shared" si="117"/>
        <v>00373</v>
      </c>
      <c r="M1859">
        <f t="shared" si="118"/>
        <v>373</v>
      </c>
      <c r="N1859" s="37">
        <f t="shared" si="120"/>
        <v>403871</v>
      </c>
    </row>
    <row r="1860" spans="1:14" x14ac:dyDescent="0.3">
      <c r="A1860" s="3">
        <v>2</v>
      </c>
      <c r="B1860" s="148"/>
      <c r="C1860" s="4" t="s">
        <v>2157</v>
      </c>
      <c r="D1860" s="5">
        <v>44936</v>
      </c>
      <c r="E1860" s="13" t="s">
        <v>1121</v>
      </c>
      <c r="F1860" s="7">
        <v>2607004</v>
      </c>
      <c r="G1860" s="6" t="s">
        <v>1366</v>
      </c>
      <c r="H1860" s="7">
        <v>273735</v>
      </c>
      <c r="I1860" s="143"/>
      <c r="J1860" s="144"/>
      <c r="K1860" s="145"/>
      <c r="L1860" t="str">
        <f t="shared" si="117"/>
        <v>01007</v>
      </c>
      <c r="M1860">
        <f t="shared" si="118"/>
        <v>1007</v>
      </c>
      <c r="N1860" s="37">
        <f t="shared" si="120"/>
        <v>2607004</v>
      </c>
    </row>
    <row r="1861" spans="1:14" x14ac:dyDescent="0.3">
      <c r="A1861" s="3">
        <v>2</v>
      </c>
      <c r="B1861" s="148"/>
      <c r="C1861" s="4" t="s">
        <v>2158</v>
      </c>
      <c r="D1861" s="5">
        <v>44937</v>
      </c>
      <c r="E1861" s="13" t="s">
        <v>1121</v>
      </c>
      <c r="F1861" s="7">
        <v>4069849</v>
      </c>
      <c r="G1861" s="6" t="s">
        <v>1366</v>
      </c>
      <c r="H1861" s="7">
        <v>427334</v>
      </c>
      <c r="I1861" s="143"/>
      <c r="J1861" s="144"/>
      <c r="K1861" s="145"/>
      <c r="L1861" t="str">
        <f t="shared" si="117"/>
        <v>01043</v>
      </c>
      <c r="M1861">
        <f t="shared" si="118"/>
        <v>1043</v>
      </c>
      <c r="N1861" s="37">
        <f t="shared" si="120"/>
        <v>4069849</v>
      </c>
    </row>
    <row r="1862" spans="1:14" x14ac:dyDescent="0.3">
      <c r="A1862" s="3">
        <v>2</v>
      </c>
      <c r="B1862" s="148"/>
      <c r="C1862" s="4" t="s">
        <v>2159</v>
      </c>
      <c r="D1862" s="5">
        <v>44930</v>
      </c>
      <c r="E1862" s="13" t="s">
        <v>1121</v>
      </c>
      <c r="F1862" s="7">
        <v>484645</v>
      </c>
      <c r="G1862" s="6" t="s">
        <v>1366</v>
      </c>
      <c r="H1862" s="7">
        <v>50888</v>
      </c>
      <c r="I1862" s="143"/>
      <c r="J1862" s="144"/>
      <c r="K1862" s="145"/>
      <c r="L1862" t="str">
        <f t="shared" si="117"/>
        <v>00371</v>
      </c>
      <c r="M1862">
        <f t="shared" si="118"/>
        <v>371</v>
      </c>
      <c r="N1862" s="37">
        <f t="shared" si="120"/>
        <v>484645</v>
      </c>
    </row>
    <row r="1863" spans="1:14" x14ac:dyDescent="0.3">
      <c r="A1863" s="3">
        <v>2</v>
      </c>
      <c r="B1863" s="148"/>
      <c r="C1863" s="4" t="s">
        <v>2160</v>
      </c>
      <c r="D1863" s="5">
        <v>44930</v>
      </c>
      <c r="E1863" s="13" t="s">
        <v>1121</v>
      </c>
      <c r="F1863" s="7">
        <v>1115356</v>
      </c>
      <c r="G1863" s="6" t="s">
        <v>1366</v>
      </c>
      <c r="H1863" s="7">
        <v>117112</v>
      </c>
      <c r="I1863" s="143"/>
      <c r="J1863" s="144"/>
      <c r="K1863" s="145"/>
      <c r="L1863" t="str">
        <f t="shared" ref="L1863:L1926" si="122">+RIGHT(C1863,5)</f>
        <v>00235</v>
      </c>
      <c r="M1863">
        <f t="shared" ref="M1863:M1926" si="123">+L1863*1</f>
        <v>235</v>
      </c>
      <c r="N1863" s="37">
        <f t="shared" si="120"/>
        <v>1115356</v>
      </c>
    </row>
    <row r="1864" spans="1:14" x14ac:dyDescent="0.3">
      <c r="A1864" s="3">
        <v>2</v>
      </c>
      <c r="B1864" s="148"/>
      <c r="C1864" s="4" t="s">
        <v>2161</v>
      </c>
      <c r="D1864" s="5">
        <v>44931</v>
      </c>
      <c r="E1864" s="13" t="s">
        <v>1121</v>
      </c>
      <c r="F1864" s="7">
        <v>2613028</v>
      </c>
      <c r="G1864" s="6" t="s">
        <v>1366</v>
      </c>
      <c r="H1864" s="7">
        <v>274368</v>
      </c>
      <c r="I1864" s="143"/>
      <c r="J1864" s="144"/>
      <c r="K1864" s="145"/>
      <c r="L1864" t="str">
        <f t="shared" si="122"/>
        <v>00455</v>
      </c>
      <c r="M1864">
        <f t="shared" si="123"/>
        <v>455</v>
      </c>
      <c r="N1864" s="37">
        <f t="shared" si="120"/>
        <v>2613028</v>
      </c>
    </row>
    <row r="1865" spans="1:14" x14ac:dyDescent="0.3">
      <c r="A1865" s="3">
        <v>2</v>
      </c>
      <c r="B1865" s="148"/>
      <c r="C1865" s="4" t="s">
        <v>2162</v>
      </c>
      <c r="D1865" s="5">
        <v>44933</v>
      </c>
      <c r="E1865" s="13" t="s">
        <v>1121</v>
      </c>
      <c r="F1865" s="7">
        <v>1001744</v>
      </c>
      <c r="G1865" s="6" t="s">
        <v>1366</v>
      </c>
      <c r="H1865" s="7">
        <v>105183</v>
      </c>
      <c r="I1865" s="143"/>
      <c r="J1865" s="144"/>
      <c r="K1865" s="145"/>
      <c r="L1865" t="str">
        <f t="shared" si="122"/>
        <v>00805</v>
      </c>
      <c r="M1865">
        <f t="shared" si="123"/>
        <v>805</v>
      </c>
      <c r="N1865" s="37">
        <f t="shared" si="120"/>
        <v>1001744</v>
      </c>
    </row>
    <row r="1866" spans="1:14" x14ac:dyDescent="0.3">
      <c r="A1866" s="3">
        <v>2</v>
      </c>
      <c r="B1866" s="148"/>
      <c r="C1866" s="4" t="s">
        <v>2163</v>
      </c>
      <c r="D1866" s="5">
        <v>44930</v>
      </c>
      <c r="E1866" s="13" t="s">
        <v>1121</v>
      </c>
      <c r="F1866" s="7">
        <v>1317727</v>
      </c>
      <c r="G1866" s="6" t="s">
        <v>1366</v>
      </c>
      <c r="H1866" s="7">
        <v>138361</v>
      </c>
      <c r="I1866" s="143"/>
      <c r="J1866" s="144"/>
      <c r="K1866" s="145"/>
      <c r="L1866" t="str">
        <f t="shared" si="122"/>
        <v>00233</v>
      </c>
      <c r="M1866">
        <f t="shared" si="123"/>
        <v>233</v>
      </c>
      <c r="N1866" s="37">
        <f t="shared" si="120"/>
        <v>1317727</v>
      </c>
    </row>
    <row r="1867" spans="1:14" x14ac:dyDescent="0.3">
      <c r="A1867" s="3">
        <v>2</v>
      </c>
      <c r="B1867" s="148"/>
      <c r="C1867" s="4" t="s">
        <v>2164</v>
      </c>
      <c r="D1867" s="5">
        <v>44930</v>
      </c>
      <c r="E1867" s="13" t="s">
        <v>1121</v>
      </c>
      <c r="F1867" s="7">
        <v>1865246</v>
      </c>
      <c r="G1867" s="6" t="s">
        <v>1366</v>
      </c>
      <c r="H1867" s="7">
        <v>195851</v>
      </c>
      <c r="I1867" s="143"/>
      <c r="J1867" s="144"/>
      <c r="K1867" s="145"/>
      <c r="L1867" t="str">
        <f t="shared" si="122"/>
        <v>00236</v>
      </c>
      <c r="M1867">
        <f t="shared" si="123"/>
        <v>236</v>
      </c>
      <c r="N1867" s="37">
        <f t="shared" si="120"/>
        <v>1865246</v>
      </c>
    </row>
    <row r="1868" spans="1:14" x14ac:dyDescent="0.3">
      <c r="A1868" s="3">
        <v>2</v>
      </c>
      <c r="B1868" s="148"/>
      <c r="C1868" s="4" t="s">
        <v>2165</v>
      </c>
      <c r="D1868" s="5">
        <v>44930</v>
      </c>
      <c r="E1868" s="13" t="s">
        <v>1121</v>
      </c>
      <c r="F1868" s="7">
        <v>807741</v>
      </c>
      <c r="G1868" s="6" t="s">
        <v>1366</v>
      </c>
      <c r="H1868" s="7">
        <v>84813</v>
      </c>
      <c r="I1868" s="143"/>
      <c r="J1868" s="144"/>
      <c r="K1868" s="145"/>
      <c r="L1868" t="str">
        <f t="shared" si="122"/>
        <v>00360</v>
      </c>
      <c r="M1868">
        <f t="shared" si="123"/>
        <v>360</v>
      </c>
      <c r="N1868" s="37">
        <f t="shared" si="120"/>
        <v>807741</v>
      </c>
    </row>
    <row r="1869" spans="1:14" x14ac:dyDescent="0.3">
      <c r="A1869" s="3">
        <v>2</v>
      </c>
      <c r="B1869" s="148"/>
      <c r="C1869" s="4" t="s">
        <v>2166</v>
      </c>
      <c r="D1869" s="5">
        <v>44935</v>
      </c>
      <c r="E1869" s="13" t="s">
        <v>1121</v>
      </c>
      <c r="F1869" s="7">
        <v>3926952</v>
      </c>
      <c r="G1869" s="6" t="s">
        <v>1366</v>
      </c>
      <c r="H1869" s="7">
        <v>412330</v>
      </c>
      <c r="I1869" s="143"/>
      <c r="J1869" s="144"/>
      <c r="K1869" s="145"/>
      <c r="L1869" t="str">
        <f t="shared" si="122"/>
        <v>00967</v>
      </c>
      <c r="M1869">
        <f t="shared" si="123"/>
        <v>967</v>
      </c>
      <c r="N1869" s="37">
        <f t="shared" si="120"/>
        <v>3926952</v>
      </c>
    </row>
    <row r="1870" spans="1:14" x14ac:dyDescent="0.3">
      <c r="A1870" s="3">
        <v>2</v>
      </c>
      <c r="B1870" s="148"/>
      <c r="C1870" s="4" t="s">
        <v>2167</v>
      </c>
      <c r="D1870" s="5">
        <v>44938</v>
      </c>
      <c r="E1870" s="13" t="s">
        <v>1121</v>
      </c>
      <c r="F1870" s="7">
        <v>1809485</v>
      </c>
      <c r="G1870" s="6" t="s">
        <v>1366</v>
      </c>
      <c r="H1870" s="7">
        <v>189996</v>
      </c>
      <c r="I1870" s="143"/>
      <c r="J1870" s="144"/>
      <c r="K1870" s="145"/>
      <c r="L1870" t="str">
        <f t="shared" si="122"/>
        <v>01394</v>
      </c>
      <c r="M1870">
        <f t="shared" si="123"/>
        <v>1394</v>
      </c>
      <c r="N1870" s="37">
        <f t="shared" si="120"/>
        <v>1809485</v>
      </c>
    </row>
    <row r="1871" spans="1:14" x14ac:dyDescent="0.3">
      <c r="A1871" s="3">
        <v>2</v>
      </c>
      <c r="B1871" s="148"/>
      <c r="C1871" s="4" t="s">
        <v>2168</v>
      </c>
      <c r="D1871" s="5">
        <v>44930</v>
      </c>
      <c r="E1871" s="13" t="s">
        <v>1121</v>
      </c>
      <c r="F1871" s="7">
        <v>807741</v>
      </c>
      <c r="G1871" s="6" t="s">
        <v>1366</v>
      </c>
      <c r="H1871" s="7">
        <v>84813</v>
      </c>
      <c r="I1871" s="143"/>
      <c r="J1871" s="144"/>
      <c r="K1871" s="145"/>
      <c r="L1871" t="str">
        <f t="shared" si="122"/>
        <v>00365</v>
      </c>
      <c r="M1871">
        <f t="shared" si="123"/>
        <v>365</v>
      </c>
      <c r="N1871" s="37">
        <f t="shared" si="120"/>
        <v>807741</v>
      </c>
    </row>
    <row r="1872" spans="1:14" x14ac:dyDescent="0.3">
      <c r="A1872" s="3">
        <v>2</v>
      </c>
      <c r="B1872" s="148"/>
      <c r="C1872" s="4" t="s">
        <v>2169</v>
      </c>
      <c r="D1872" s="5">
        <v>44932</v>
      </c>
      <c r="E1872" s="13" t="s">
        <v>1121</v>
      </c>
      <c r="F1872" s="7">
        <v>4974605</v>
      </c>
      <c r="G1872" s="6" t="s">
        <v>1366</v>
      </c>
      <c r="H1872" s="7">
        <v>522334</v>
      </c>
      <c r="I1872" s="143"/>
      <c r="J1872" s="144"/>
      <c r="K1872" s="145"/>
      <c r="L1872" t="str">
        <f t="shared" si="122"/>
        <v>00761</v>
      </c>
      <c r="M1872">
        <f t="shared" si="123"/>
        <v>761</v>
      </c>
      <c r="N1872" s="37">
        <f t="shared" si="120"/>
        <v>4974605</v>
      </c>
    </row>
    <row r="1873" spans="1:14" x14ac:dyDescent="0.3">
      <c r="A1873" s="3">
        <v>2</v>
      </c>
      <c r="B1873" s="148"/>
      <c r="C1873" s="4" t="s">
        <v>2170</v>
      </c>
      <c r="D1873" s="5">
        <v>44929</v>
      </c>
      <c r="E1873" s="13" t="s">
        <v>1121</v>
      </c>
      <c r="F1873" s="7">
        <v>1311033</v>
      </c>
      <c r="G1873" s="6" t="s">
        <v>1366</v>
      </c>
      <c r="H1873" s="7">
        <v>137658</v>
      </c>
      <c r="I1873" s="143"/>
      <c r="J1873" s="144"/>
      <c r="K1873" s="145"/>
      <c r="L1873" t="str">
        <f t="shared" si="122"/>
        <v>00151</v>
      </c>
      <c r="M1873">
        <f t="shared" si="123"/>
        <v>151</v>
      </c>
      <c r="N1873" s="37">
        <f t="shared" si="120"/>
        <v>1311033</v>
      </c>
    </row>
    <row r="1874" spans="1:14" x14ac:dyDescent="0.3">
      <c r="A1874" s="3">
        <v>2</v>
      </c>
      <c r="B1874" s="148"/>
      <c r="C1874" s="4" t="s">
        <v>2171</v>
      </c>
      <c r="D1874" s="5">
        <v>44930</v>
      </c>
      <c r="E1874" s="13" t="s">
        <v>1121</v>
      </c>
      <c r="F1874" s="7">
        <v>807741</v>
      </c>
      <c r="G1874" s="6" t="s">
        <v>1366</v>
      </c>
      <c r="H1874" s="7">
        <v>84813</v>
      </c>
      <c r="I1874" s="143"/>
      <c r="J1874" s="144"/>
      <c r="K1874" s="145"/>
      <c r="L1874" t="str">
        <f t="shared" si="122"/>
        <v>00379</v>
      </c>
      <c r="M1874">
        <f t="shared" si="123"/>
        <v>379</v>
      </c>
      <c r="N1874" s="37">
        <f t="shared" si="120"/>
        <v>807741</v>
      </c>
    </row>
    <row r="1875" spans="1:14" x14ac:dyDescent="0.3">
      <c r="A1875" s="3">
        <v>2</v>
      </c>
      <c r="B1875" s="148"/>
      <c r="C1875" s="4" t="s">
        <v>2172</v>
      </c>
      <c r="D1875" s="5">
        <v>44936</v>
      </c>
      <c r="E1875" s="13" t="s">
        <v>1121</v>
      </c>
      <c r="F1875" s="7">
        <v>2247078</v>
      </c>
      <c r="G1875" s="6" t="s">
        <v>1366</v>
      </c>
      <c r="H1875" s="7">
        <v>235943</v>
      </c>
      <c r="I1875" s="143"/>
      <c r="J1875" s="144"/>
      <c r="K1875" s="145"/>
      <c r="L1875" t="str">
        <f t="shared" si="122"/>
        <v>01036</v>
      </c>
      <c r="M1875">
        <f t="shared" si="123"/>
        <v>1036</v>
      </c>
      <c r="N1875" s="37">
        <f t="shared" si="120"/>
        <v>2247078</v>
      </c>
    </row>
    <row r="1876" spans="1:14" x14ac:dyDescent="0.3">
      <c r="A1876" s="3">
        <v>2</v>
      </c>
      <c r="B1876" s="148"/>
      <c r="C1876" s="4" t="s">
        <v>2173</v>
      </c>
      <c r="D1876" s="5">
        <v>44942</v>
      </c>
      <c r="E1876" s="13" t="s">
        <v>1121</v>
      </c>
      <c r="F1876" s="7">
        <v>2003486</v>
      </c>
      <c r="G1876" s="6" t="s">
        <v>1366</v>
      </c>
      <c r="H1876" s="7">
        <v>210366</v>
      </c>
      <c r="I1876" s="143"/>
      <c r="J1876" s="144"/>
      <c r="K1876" s="145"/>
      <c r="L1876" t="str">
        <f t="shared" si="122"/>
        <v>01623</v>
      </c>
      <c r="M1876">
        <f t="shared" si="123"/>
        <v>1623</v>
      </c>
      <c r="N1876" s="37">
        <f t="shared" si="120"/>
        <v>2003486</v>
      </c>
    </row>
    <row r="1877" spans="1:14" x14ac:dyDescent="0.3">
      <c r="A1877" s="3">
        <v>2</v>
      </c>
      <c r="B1877" s="148"/>
      <c r="C1877" s="4" t="s">
        <v>2174</v>
      </c>
      <c r="D1877" s="5">
        <v>44942</v>
      </c>
      <c r="E1877" s="13" t="s">
        <v>1121</v>
      </c>
      <c r="F1877" s="7">
        <v>1047781</v>
      </c>
      <c r="G1877" s="6" t="s">
        <v>1366</v>
      </c>
      <c r="H1877" s="7">
        <v>110017</v>
      </c>
      <c r="I1877" s="143"/>
      <c r="J1877" s="144"/>
      <c r="K1877" s="145"/>
      <c r="L1877" t="str">
        <f t="shared" si="122"/>
        <v>01656</v>
      </c>
      <c r="M1877">
        <f t="shared" si="123"/>
        <v>1656</v>
      </c>
      <c r="N1877" s="37">
        <f t="shared" si="120"/>
        <v>1047781</v>
      </c>
    </row>
    <row r="1878" spans="1:14" x14ac:dyDescent="0.3">
      <c r="A1878" s="3">
        <v>2</v>
      </c>
      <c r="B1878" s="148"/>
      <c r="C1878" s="4" t="s">
        <v>2175</v>
      </c>
      <c r="D1878" s="5">
        <v>44930</v>
      </c>
      <c r="E1878" s="13" t="s">
        <v>1121</v>
      </c>
      <c r="F1878" s="7">
        <v>1361201</v>
      </c>
      <c r="G1878" s="6" t="s">
        <v>1366</v>
      </c>
      <c r="H1878" s="7">
        <v>142926</v>
      </c>
      <c r="I1878" s="143"/>
      <c r="J1878" s="144"/>
      <c r="K1878" s="145"/>
      <c r="L1878" t="str">
        <f t="shared" si="122"/>
        <v>00266</v>
      </c>
      <c r="M1878">
        <f t="shared" si="123"/>
        <v>266</v>
      </c>
      <c r="N1878" s="37">
        <f t="shared" si="120"/>
        <v>1361201</v>
      </c>
    </row>
    <row r="1879" spans="1:14" x14ac:dyDescent="0.3">
      <c r="A1879" s="3">
        <v>2</v>
      </c>
      <c r="B1879" s="148"/>
      <c r="C1879" s="4" t="s">
        <v>2176</v>
      </c>
      <c r="D1879" s="5">
        <v>44930</v>
      </c>
      <c r="E1879" s="13" t="s">
        <v>1121</v>
      </c>
      <c r="F1879" s="7">
        <v>1073699</v>
      </c>
      <c r="G1879" s="6" t="s">
        <v>1366</v>
      </c>
      <c r="H1879" s="7">
        <v>112738</v>
      </c>
      <c r="I1879" s="143"/>
      <c r="J1879" s="144"/>
      <c r="K1879" s="145"/>
      <c r="L1879" t="str">
        <f t="shared" si="122"/>
        <v>00234</v>
      </c>
      <c r="M1879">
        <f t="shared" si="123"/>
        <v>234</v>
      </c>
      <c r="N1879" s="37">
        <f t="shared" si="120"/>
        <v>1073699</v>
      </c>
    </row>
    <row r="1880" spans="1:14" x14ac:dyDescent="0.3">
      <c r="A1880" s="3">
        <v>2</v>
      </c>
      <c r="B1880" s="148"/>
      <c r="C1880" s="4" t="s">
        <v>2177</v>
      </c>
      <c r="D1880" s="5">
        <v>44930</v>
      </c>
      <c r="E1880" s="13" t="s">
        <v>1121</v>
      </c>
      <c r="F1880" s="7">
        <v>807741</v>
      </c>
      <c r="G1880" s="6" t="s">
        <v>1366</v>
      </c>
      <c r="H1880" s="7">
        <v>84813</v>
      </c>
      <c r="I1880" s="143"/>
      <c r="J1880" s="144"/>
      <c r="K1880" s="145"/>
      <c r="L1880" t="str">
        <f t="shared" si="122"/>
        <v>00362</v>
      </c>
      <c r="M1880">
        <f t="shared" si="123"/>
        <v>362</v>
      </c>
      <c r="N1880" s="37">
        <f t="shared" si="120"/>
        <v>807741</v>
      </c>
    </row>
    <row r="1881" spans="1:14" x14ac:dyDescent="0.3">
      <c r="A1881" s="3">
        <v>2</v>
      </c>
      <c r="B1881" s="148"/>
      <c r="C1881" s="4" t="s">
        <v>2178</v>
      </c>
      <c r="D1881" s="5">
        <v>44930</v>
      </c>
      <c r="E1881" s="13" t="s">
        <v>1121</v>
      </c>
      <c r="F1881" s="7">
        <v>1211612</v>
      </c>
      <c r="G1881" s="6" t="s">
        <v>1366</v>
      </c>
      <c r="H1881" s="7">
        <v>127219</v>
      </c>
      <c r="I1881" s="143"/>
      <c r="J1881" s="144"/>
      <c r="K1881" s="145"/>
      <c r="L1881" t="str">
        <f t="shared" si="122"/>
        <v>00375</v>
      </c>
      <c r="M1881">
        <f t="shared" si="123"/>
        <v>375</v>
      </c>
      <c r="N1881" s="37">
        <f t="shared" si="120"/>
        <v>1211612</v>
      </c>
    </row>
    <row r="1882" spans="1:14" x14ac:dyDescent="0.3">
      <c r="A1882" s="3">
        <v>2</v>
      </c>
      <c r="B1882" s="148"/>
      <c r="C1882" s="4" t="s">
        <v>2179</v>
      </c>
      <c r="D1882" s="5">
        <v>44930</v>
      </c>
      <c r="E1882" s="13" t="s">
        <v>1121</v>
      </c>
      <c r="F1882" s="7">
        <v>484645</v>
      </c>
      <c r="G1882" s="6" t="s">
        <v>1366</v>
      </c>
      <c r="H1882" s="7">
        <v>50888</v>
      </c>
      <c r="I1882" s="143"/>
      <c r="J1882" s="144"/>
      <c r="K1882" s="145"/>
      <c r="L1882" t="str">
        <f t="shared" si="122"/>
        <v>00372</v>
      </c>
      <c r="M1882">
        <f t="shared" si="123"/>
        <v>372</v>
      </c>
      <c r="N1882" s="37">
        <f t="shared" si="120"/>
        <v>484645</v>
      </c>
    </row>
    <row r="1883" spans="1:14" x14ac:dyDescent="0.3">
      <c r="A1883" s="3">
        <v>2</v>
      </c>
      <c r="B1883" s="148"/>
      <c r="C1883" s="4" t="s">
        <v>2180</v>
      </c>
      <c r="D1883" s="5">
        <v>44931</v>
      </c>
      <c r="E1883" s="13" t="s">
        <v>1121</v>
      </c>
      <c r="F1883" s="7">
        <v>1308613</v>
      </c>
      <c r="G1883" s="6" t="s">
        <v>1366</v>
      </c>
      <c r="H1883" s="7">
        <v>137404</v>
      </c>
      <c r="I1883" s="143"/>
      <c r="J1883" s="144"/>
      <c r="K1883" s="145"/>
      <c r="L1883" t="str">
        <f t="shared" si="122"/>
        <v>00426</v>
      </c>
      <c r="M1883">
        <f t="shared" si="123"/>
        <v>426</v>
      </c>
      <c r="N1883" s="37">
        <f t="shared" si="120"/>
        <v>1308613</v>
      </c>
    </row>
    <row r="1884" spans="1:14" x14ac:dyDescent="0.3">
      <c r="A1884" s="3">
        <v>2</v>
      </c>
      <c r="B1884" s="148"/>
      <c r="C1884" s="4" t="s">
        <v>2181</v>
      </c>
      <c r="D1884" s="5">
        <v>44942</v>
      </c>
      <c r="E1884" s="13" t="s">
        <v>1121</v>
      </c>
      <c r="F1884" s="7">
        <v>1105313</v>
      </c>
      <c r="G1884" s="6" t="s">
        <v>1366</v>
      </c>
      <c r="H1884" s="7">
        <v>116058</v>
      </c>
      <c r="I1884" s="143"/>
      <c r="J1884" s="144"/>
      <c r="K1884" s="145"/>
      <c r="L1884" t="str">
        <f t="shared" si="122"/>
        <v>01655</v>
      </c>
      <c r="M1884">
        <f t="shared" si="123"/>
        <v>1655</v>
      </c>
      <c r="N1884" s="37">
        <f t="shared" si="120"/>
        <v>1105313</v>
      </c>
    </row>
    <row r="1885" spans="1:14" x14ac:dyDescent="0.3">
      <c r="A1885" s="3">
        <v>2</v>
      </c>
      <c r="B1885" s="148"/>
      <c r="C1885" s="4" t="s">
        <v>2182</v>
      </c>
      <c r="D1885" s="5">
        <v>44930</v>
      </c>
      <c r="E1885" s="13" t="s">
        <v>1121</v>
      </c>
      <c r="F1885" s="7">
        <v>807741</v>
      </c>
      <c r="G1885" s="6" t="s">
        <v>1366</v>
      </c>
      <c r="H1885" s="7">
        <v>84813</v>
      </c>
      <c r="I1885" s="143"/>
      <c r="J1885" s="144"/>
      <c r="K1885" s="145"/>
      <c r="L1885" t="str">
        <f t="shared" si="122"/>
        <v>00363</v>
      </c>
      <c r="M1885">
        <f t="shared" si="123"/>
        <v>363</v>
      </c>
      <c r="N1885" s="37">
        <f t="shared" si="120"/>
        <v>807741</v>
      </c>
    </row>
    <row r="1886" spans="1:14" x14ac:dyDescent="0.3">
      <c r="A1886" s="3">
        <v>2</v>
      </c>
      <c r="B1886" s="148"/>
      <c r="C1886" s="4" t="s">
        <v>2183</v>
      </c>
      <c r="D1886" s="5">
        <v>44935</v>
      </c>
      <c r="E1886" s="13" t="s">
        <v>1121</v>
      </c>
      <c r="F1886" s="7">
        <v>2660830</v>
      </c>
      <c r="G1886" s="6" t="s">
        <v>1366</v>
      </c>
      <c r="H1886" s="7">
        <v>279387</v>
      </c>
      <c r="I1886" s="143"/>
      <c r="J1886" s="144"/>
      <c r="K1886" s="145"/>
      <c r="L1886" t="str">
        <f t="shared" si="122"/>
        <v>00928</v>
      </c>
      <c r="M1886">
        <f t="shared" si="123"/>
        <v>928</v>
      </c>
      <c r="N1886" s="37">
        <f t="shared" si="120"/>
        <v>2660830</v>
      </c>
    </row>
    <row r="1887" spans="1:14" x14ac:dyDescent="0.3">
      <c r="A1887" s="3">
        <v>2</v>
      </c>
      <c r="B1887" s="148"/>
      <c r="C1887" s="4" t="s">
        <v>2184</v>
      </c>
      <c r="D1887" s="5">
        <v>44930</v>
      </c>
      <c r="E1887" s="13" t="s">
        <v>1121</v>
      </c>
      <c r="F1887" s="7">
        <v>1629587</v>
      </c>
      <c r="G1887" s="6" t="s">
        <v>1366</v>
      </c>
      <c r="H1887" s="7">
        <v>171107</v>
      </c>
      <c r="I1887" s="143"/>
      <c r="J1887" s="144"/>
      <c r="K1887" s="145"/>
      <c r="L1887" t="str">
        <f t="shared" si="122"/>
        <v>00237</v>
      </c>
      <c r="M1887">
        <f t="shared" si="123"/>
        <v>237</v>
      </c>
      <c r="N1887" s="37">
        <f t="shared" si="120"/>
        <v>1629587</v>
      </c>
    </row>
    <row r="1888" spans="1:14" x14ac:dyDescent="0.3">
      <c r="A1888" s="3">
        <v>2</v>
      </c>
      <c r="B1888" s="148"/>
      <c r="C1888" s="4" t="s">
        <v>2185</v>
      </c>
      <c r="D1888" s="5">
        <v>44930</v>
      </c>
      <c r="E1888" s="13" t="s">
        <v>1121</v>
      </c>
      <c r="F1888" s="7">
        <v>807741</v>
      </c>
      <c r="G1888" s="6" t="s">
        <v>1366</v>
      </c>
      <c r="H1888" s="7">
        <v>84813</v>
      </c>
      <c r="I1888" s="143"/>
      <c r="J1888" s="144"/>
      <c r="K1888" s="145"/>
      <c r="L1888" t="str">
        <f t="shared" si="122"/>
        <v>00367</v>
      </c>
      <c r="M1888">
        <f t="shared" si="123"/>
        <v>367</v>
      </c>
      <c r="N1888" s="37">
        <f t="shared" si="120"/>
        <v>807741</v>
      </c>
    </row>
    <row r="1889" spans="1:14" x14ac:dyDescent="0.3">
      <c r="A1889" s="3">
        <v>2</v>
      </c>
      <c r="B1889" s="148"/>
      <c r="C1889" s="4" t="s">
        <v>2186</v>
      </c>
      <c r="D1889" s="5">
        <v>44930</v>
      </c>
      <c r="E1889" s="13" t="s">
        <v>1121</v>
      </c>
      <c r="F1889" s="7">
        <v>807741</v>
      </c>
      <c r="G1889" s="6" t="s">
        <v>1366</v>
      </c>
      <c r="H1889" s="7">
        <v>84813</v>
      </c>
      <c r="I1889" s="143"/>
      <c r="J1889" s="144"/>
      <c r="K1889" s="145"/>
      <c r="L1889" t="str">
        <f t="shared" si="122"/>
        <v>00377</v>
      </c>
      <c r="M1889">
        <f t="shared" si="123"/>
        <v>377</v>
      </c>
      <c r="N1889" s="37">
        <f t="shared" si="120"/>
        <v>807741</v>
      </c>
    </row>
    <row r="1890" spans="1:14" x14ac:dyDescent="0.3">
      <c r="A1890" s="3">
        <v>2</v>
      </c>
      <c r="B1890" s="148"/>
      <c r="C1890" s="4" t="s">
        <v>2187</v>
      </c>
      <c r="D1890" s="5">
        <v>44931</v>
      </c>
      <c r="E1890" s="13" t="s">
        <v>1121</v>
      </c>
      <c r="F1890" s="7">
        <v>3739841</v>
      </c>
      <c r="G1890" s="6" t="s">
        <v>1366</v>
      </c>
      <c r="H1890" s="7">
        <v>392683</v>
      </c>
      <c r="I1890" s="143"/>
      <c r="J1890" s="144"/>
      <c r="K1890" s="145"/>
      <c r="L1890" t="str">
        <f t="shared" si="122"/>
        <v>00397</v>
      </c>
      <c r="M1890">
        <f t="shared" si="123"/>
        <v>397</v>
      </c>
      <c r="N1890" s="37">
        <f t="shared" si="120"/>
        <v>3739841</v>
      </c>
    </row>
    <row r="1891" spans="1:14" x14ac:dyDescent="0.3">
      <c r="A1891" s="3">
        <v>2</v>
      </c>
      <c r="B1891" s="148"/>
      <c r="C1891" s="4" t="s">
        <v>2188</v>
      </c>
      <c r="D1891" s="5">
        <v>44938</v>
      </c>
      <c r="E1891" s="13" t="s">
        <v>1121</v>
      </c>
      <c r="F1891" s="7">
        <v>2526609</v>
      </c>
      <c r="G1891" s="6" t="s">
        <v>1366</v>
      </c>
      <c r="H1891" s="7">
        <v>265294</v>
      </c>
      <c r="I1891" s="143"/>
      <c r="J1891" s="144"/>
      <c r="K1891" s="145"/>
      <c r="L1891" t="str">
        <f t="shared" si="122"/>
        <v>01243</v>
      </c>
      <c r="M1891">
        <f t="shared" si="123"/>
        <v>1243</v>
      </c>
      <c r="N1891" s="37">
        <f t="shared" si="120"/>
        <v>2526609</v>
      </c>
    </row>
    <row r="1892" spans="1:14" x14ac:dyDescent="0.3">
      <c r="A1892" s="3">
        <v>2</v>
      </c>
      <c r="B1892" s="148"/>
      <c r="C1892" s="4" t="s">
        <v>2189</v>
      </c>
      <c r="D1892" s="5">
        <v>44937</v>
      </c>
      <c r="E1892" s="13" t="s">
        <v>1121</v>
      </c>
      <c r="F1892" s="7">
        <v>6482440</v>
      </c>
      <c r="G1892" s="6" t="s">
        <v>1366</v>
      </c>
      <c r="H1892" s="7">
        <v>680656</v>
      </c>
      <c r="I1892" s="143"/>
      <c r="J1892" s="144"/>
      <c r="K1892" s="145"/>
      <c r="L1892" t="str">
        <f t="shared" si="122"/>
        <v>01107</v>
      </c>
      <c r="M1892">
        <f t="shared" si="123"/>
        <v>1107</v>
      </c>
      <c r="N1892" s="37">
        <f t="shared" si="120"/>
        <v>6482440</v>
      </c>
    </row>
    <row r="1893" spans="1:14" x14ac:dyDescent="0.3">
      <c r="A1893" s="3">
        <v>2</v>
      </c>
      <c r="B1893" s="148"/>
      <c r="C1893" s="4" t="s">
        <v>2190</v>
      </c>
      <c r="D1893" s="5">
        <v>44942</v>
      </c>
      <c r="E1893" s="13" t="s">
        <v>1121</v>
      </c>
      <c r="F1893" s="7">
        <v>2323078</v>
      </c>
      <c r="G1893" s="6" t="s">
        <v>1366</v>
      </c>
      <c r="H1893" s="7">
        <v>243923</v>
      </c>
      <c r="I1893" s="143"/>
      <c r="J1893" s="144"/>
      <c r="K1893" s="145"/>
      <c r="L1893" t="str">
        <f t="shared" si="122"/>
        <v>01658</v>
      </c>
      <c r="M1893">
        <f t="shared" si="123"/>
        <v>1658</v>
      </c>
      <c r="N1893" s="37">
        <f t="shared" si="120"/>
        <v>2323078</v>
      </c>
    </row>
    <row r="1894" spans="1:14" x14ac:dyDescent="0.3">
      <c r="A1894" s="3">
        <v>2</v>
      </c>
      <c r="B1894" s="148"/>
      <c r="C1894" s="4" t="s">
        <v>2191</v>
      </c>
      <c r="D1894" s="5">
        <v>44932</v>
      </c>
      <c r="E1894" s="13" t="s">
        <v>1121</v>
      </c>
      <c r="F1894" s="7">
        <v>2614689</v>
      </c>
      <c r="G1894" s="6" t="s">
        <v>1366</v>
      </c>
      <c r="H1894" s="7">
        <v>274542</v>
      </c>
      <c r="I1894" s="143"/>
      <c r="J1894" s="144"/>
      <c r="K1894" s="145"/>
      <c r="L1894" t="str">
        <f t="shared" si="122"/>
        <v>00760</v>
      </c>
      <c r="M1894">
        <f t="shared" si="123"/>
        <v>760</v>
      </c>
      <c r="N1894" s="37">
        <f t="shared" si="120"/>
        <v>2614689</v>
      </c>
    </row>
    <row r="1895" spans="1:14" x14ac:dyDescent="0.3">
      <c r="A1895" s="3">
        <v>2</v>
      </c>
      <c r="B1895" s="148"/>
      <c r="C1895" s="4" t="s">
        <v>2192</v>
      </c>
      <c r="D1895" s="5">
        <v>44930</v>
      </c>
      <c r="E1895" s="13" t="s">
        <v>1121</v>
      </c>
      <c r="F1895" s="7">
        <v>2714226</v>
      </c>
      <c r="G1895" s="6" t="s">
        <v>1366</v>
      </c>
      <c r="H1895" s="7">
        <v>284994</v>
      </c>
      <c r="I1895" s="143"/>
      <c r="J1895" s="144"/>
      <c r="K1895" s="145"/>
      <c r="L1895" t="str">
        <f t="shared" si="122"/>
        <v>00376</v>
      </c>
      <c r="M1895">
        <f t="shared" si="123"/>
        <v>376</v>
      </c>
      <c r="N1895" s="37">
        <f t="shared" si="120"/>
        <v>2714226</v>
      </c>
    </row>
    <row r="1896" spans="1:14" x14ac:dyDescent="0.3">
      <c r="A1896" s="3">
        <v>2</v>
      </c>
      <c r="B1896" s="148"/>
      <c r="C1896" s="4" t="s">
        <v>2193</v>
      </c>
      <c r="D1896" s="5">
        <v>44936</v>
      </c>
      <c r="E1896" s="13" t="s">
        <v>1121</v>
      </c>
      <c r="F1896" s="7">
        <v>2550395</v>
      </c>
      <c r="G1896" s="6" t="s">
        <v>1366</v>
      </c>
      <c r="H1896" s="7">
        <v>267791</v>
      </c>
      <c r="I1896" s="143"/>
      <c r="J1896" s="144"/>
      <c r="K1896" s="145"/>
      <c r="L1896" t="str">
        <f t="shared" si="122"/>
        <v>00998</v>
      </c>
      <c r="M1896">
        <f t="shared" si="123"/>
        <v>998</v>
      </c>
      <c r="N1896" s="37">
        <f t="shared" si="120"/>
        <v>2550395</v>
      </c>
    </row>
    <row r="1897" spans="1:14" x14ac:dyDescent="0.3">
      <c r="A1897" s="3">
        <v>2</v>
      </c>
      <c r="B1897" s="148"/>
      <c r="C1897" s="4" t="s">
        <v>2194</v>
      </c>
      <c r="D1897" s="5">
        <v>44940</v>
      </c>
      <c r="E1897" s="13" t="s">
        <v>1121</v>
      </c>
      <c r="F1897" s="7">
        <v>2074533</v>
      </c>
      <c r="G1897" s="6" t="s">
        <v>1366</v>
      </c>
      <c r="H1897" s="7">
        <v>217826</v>
      </c>
      <c r="I1897" s="143"/>
      <c r="J1897" s="144"/>
      <c r="K1897" s="145"/>
      <c r="L1897" t="str">
        <f t="shared" si="122"/>
        <v>01579</v>
      </c>
      <c r="M1897">
        <f t="shared" si="123"/>
        <v>1579</v>
      </c>
      <c r="N1897" s="37">
        <f t="shared" si="120"/>
        <v>2074533</v>
      </c>
    </row>
    <row r="1898" spans="1:14" x14ac:dyDescent="0.3">
      <c r="A1898" s="3">
        <v>2</v>
      </c>
      <c r="B1898" s="148"/>
      <c r="C1898" s="4" t="s">
        <v>2195</v>
      </c>
      <c r="D1898" s="5">
        <v>44939</v>
      </c>
      <c r="E1898" s="13" t="s">
        <v>1121</v>
      </c>
      <c r="F1898" s="7">
        <v>3688682</v>
      </c>
      <c r="G1898" s="6" t="s">
        <v>1366</v>
      </c>
      <c r="H1898" s="7">
        <v>387312</v>
      </c>
      <c r="I1898" s="143"/>
      <c r="J1898" s="144"/>
      <c r="K1898" s="145"/>
      <c r="L1898" t="str">
        <f t="shared" si="122"/>
        <v>01521</v>
      </c>
      <c r="M1898">
        <f t="shared" si="123"/>
        <v>1521</v>
      </c>
      <c r="N1898" s="37">
        <f t="shared" si="120"/>
        <v>3688682</v>
      </c>
    </row>
    <row r="1899" spans="1:14" x14ac:dyDescent="0.3">
      <c r="A1899" s="3">
        <v>2</v>
      </c>
      <c r="B1899" s="148"/>
      <c r="C1899" s="4" t="s">
        <v>2196</v>
      </c>
      <c r="D1899" s="5">
        <v>44942</v>
      </c>
      <c r="E1899" s="13" t="s">
        <v>1121</v>
      </c>
      <c r="F1899" s="7">
        <v>2116506</v>
      </c>
      <c r="G1899" s="6" t="s">
        <v>1366</v>
      </c>
      <c r="H1899" s="7">
        <v>222233</v>
      </c>
      <c r="I1899" s="143"/>
      <c r="J1899" s="144"/>
      <c r="K1899" s="145"/>
      <c r="L1899" t="str">
        <f t="shared" si="122"/>
        <v>01657</v>
      </c>
      <c r="M1899">
        <f t="shared" si="123"/>
        <v>1657</v>
      </c>
      <c r="N1899" s="37">
        <f t="shared" si="120"/>
        <v>2116506</v>
      </c>
    </row>
    <row r="1900" spans="1:14" x14ac:dyDescent="0.3">
      <c r="A1900" s="3">
        <v>2</v>
      </c>
      <c r="B1900" s="148"/>
      <c r="C1900" s="4" t="s">
        <v>2197</v>
      </c>
      <c r="D1900" s="5">
        <v>44930</v>
      </c>
      <c r="E1900" s="13" t="s">
        <v>1121</v>
      </c>
      <c r="F1900" s="7">
        <v>1308613</v>
      </c>
      <c r="G1900" s="6" t="s">
        <v>1366</v>
      </c>
      <c r="H1900" s="7">
        <v>137404</v>
      </c>
      <c r="I1900" s="143"/>
      <c r="J1900" s="144"/>
      <c r="K1900" s="145"/>
      <c r="L1900" t="str">
        <f t="shared" si="122"/>
        <v>00366</v>
      </c>
      <c r="M1900">
        <f t="shared" si="123"/>
        <v>366</v>
      </c>
      <c r="N1900" s="37">
        <f t="shared" si="120"/>
        <v>1308613</v>
      </c>
    </row>
    <row r="1901" spans="1:14" x14ac:dyDescent="0.3">
      <c r="A1901" s="3">
        <v>2</v>
      </c>
      <c r="B1901" s="148"/>
      <c r="C1901" s="4" t="s">
        <v>2198</v>
      </c>
      <c r="D1901" s="5">
        <v>44936</v>
      </c>
      <c r="E1901" s="13" t="s">
        <v>1121</v>
      </c>
      <c r="F1901" s="7">
        <v>1502614</v>
      </c>
      <c r="G1901" s="6" t="s">
        <v>1366</v>
      </c>
      <c r="H1901" s="7">
        <v>157774</v>
      </c>
      <c r="I1901" s="143"/>
      <c r="J1901" s="144"/>
      <c r="K1901" s="145"/>
      <c r="L1901" t="str">
        <f t="shared" si="122"/>
        <v>01018</v>
      </c>
      <c r="M1901">
        <f t="shared" si="123"/>
        <v>1018</v>
      </c>
      <c r="N1901" s="37">
        <f t="shared" si="120"/>
        <v>1502614</v>
      </c>
    </row>
    <row r="1902" spans="1:14" x14ac:dyDescent="0.3">
      <c r="A1902" s="3">
        <v>2</v>
      </c>
      <c r="B1902" s="148"/>
      <c r="C1902" s="4" t="s">
        <v>2199</v>
      </c>
      <c r="D1902" s="5">
        <v>44930</v>
      </c>
      <c r="E1902" s="13" t="s">
        <v>1121</v>
      </c>
      <c r="F1902" s="7">
        <v>1408787</v>
      </c>
      <c r="G1902" s="6" t="s">
        <v>1366</v>
      </c>
      <c r="H1902" s="7">
        <v>147923</v>
      </c>
      <c r="I1902" s="143"/>
      <c r="J1902" s="144"/>
      <c r="K1902" s="145"/>
      <c r="L1902" t="str">
        <f t="shared" si="122"/>
        <v>00368</v>
      </c>
      <c r="M1902">
        <f t="shared" si="123"/>
        <v>368</v>
      </c>
      <c r="N1902" s="37">
        <f t="shared" si="120"/>
        <v>1408787</v>
      </c>
    </row>
    <row r="1903" spans="1:14" x14ac:dyDescent="0.3">
      <c r="A1903" s="3">
        <v>2</v>
      </c>
      <c r="B1903" s="148"/>
      <c r="C1903" s="4" t="s">
        <v>2200</v>
      </c>
      <c r="D1903" s="5">
        <v>44930</v>
      </c>
      <c r="E1903" s="13" t="s">
        <v>1121</v>
      </c>
      <c r="F1903" s="7">
        <v>807741</v>
      </c>
      <c r="G1903" s="6" t="s">
        <v>1366</v>
      </c>
      <c r="H1903" s="7">
        <v>84813</v>
      </c>
      <c r="I1903" s="143"/>
      <c r="J1903" s="144"/>
      <c r="K1903" s="145"/>
      <c r="L1903" t="str">
        <f t="shared" si="122"/>
        <v>00369</v>
      </c>
      <c r="M1903">
        <f t="shared" si="123"/>
        <v>369</v>
      </c>
      <c r="N1903" s="37">
        <f t="shared" si="120"/>
        <v>807741</v>
      </c>
    </row>
    <row r="1904" spans="1:14" x14ac:dyDescent="0.3">
      <c r="A1904" s="3">
        <v>2</v>
      </c>
      <c r="B1904" s="147"/>
      <c r="C1904" s="4" t="s">
        <v>2201</v>
      </c>
      <c r="D1904" s="5">
        <v>44930</v>
      </c>
      <c r="E1904" s="13" t="s">
        <v>1121</v>
      </c>
      <c r="F1904" s="7">
        <v>2714226</v>
      </c>
      <c r="G1904" s="6" t="s">
        <v>1366</v>
      </c>
      <c r="H1904" s="7">
        <v>284994</v>
      </c>
      <c r="I1904" s="137"/>
      <c r="J1904" s="140"/>
      <c r="K1904" s="141"/>
      <c r="L1904" t="str">
        <f t="shared" si="122"/>
        <v>00361</v>
      </c>
      <c r="M1904">
        <f t="shared" si="123"/>
        <v>361</v>
      </c>
      <c r="N1904" s="37">
        <f t="shared" si="120"/>
        <v>2714226</v>
      </c>
    </row>
    <row r="1905" spans="1:14" x14ac:dyDescent="0.3">
      <c r="A1905" s="3">
        <v>2</v>
      </c>
      <c r="B1905" s="146" t="s">
        <v>2215</v>
      </c>
      <c r="C1905" s="4" t="s">
        <v>2216</v>
      </c>
      <c r="D1905" s="5">
        <v>44931</v>
      </c>
      <c r="E1905" s="13" t="s">
        <v>66</v>
      </c>
      <c r="F1905" s="7">
        <v>807741</v>
      </c>
      <c r="G1905" s="6" t="s">
        <v>1366</v>
      </c>
      <c r="H1905" s="7">
        <v>84813</v>
      </c>
      <c r="I1905" s="136">
        <v>17670528</v>
      </c>
      <c r="J1905" s="138" t="s">
        <v>1236</v>
      </c>
      <c r="K1905" s="139"/>
      <c r="L1905" t="str">
        <f t="shared" si="122"/>
        <v>00506</v>
      </c>
      <c r="M1905">
        <f t="shared" si="123"/>
        <v>506</v>
      </c>
      <c r="N1905" s="37">
        <f t="shared" si="120"/>
        <v>807741</v>
      </c>
    </row>
    <row r="1906" spans="1:14" x14ac:dyDescent="0.3">
      <c r="A1906" s="3">
        <v>2</v>
      </c>
      <c r="B1906" s="148"/>
      <c r="C1906" s="4" t="s">
        <v>2217</v>
      </c>
      <c r="D1906" s="5">
        <v>44936</v>
      </c>
      <c r="E1906" s="13" t="s">
        <v>236</v>
      </c>
      <c r="F1906" s="7">
        <v>1001744</v>
      </c>
      <c r="G1906" s="6" t="s">
        <v>1366</v>
      </c>
      <c r="H1906" s="7">
        <v>105183</v>
      </c>
      <c r="I1906" s="143"/>
      <c r="J1906" s="144"/>
      <c r="K1906" s="145"/>
      <c r="L1906" t="str">
        <f t="shared" si="122"/>
        <v>01012</v>
      </c>
      <c r="M1906">
        <f t="shared" si="123"/>
        <v>1012</v>
      </c>
      <c r="N1906" s="37">
        <f t="shared" si="120"/>
        <v>1001744</v>
      </c>
    </row>
    <row r="1907" spans="1:14" x14ac:dyDescent="0.3">
      <c r="A1907" s="3">
        <v>2</v>
      </c>
      <c r="B1907" s="148"/>
      <c r="C1907" s="4" t="s">
        <v>2218</v>
      </c>
      <c r="D1907" s="5">
        <v>44944</v>
      </c>
      <c r="E1907" s="13" t="s">
        <v>236</v>
      </c>
      <c r="F1907" s="7">
        <v>476350</v>
      </c>
      <c r="G1907" s="6" t="s">
        <v>1366</v>
      </c>
      <c r="H1907" s="7">
        <v>50017</v>
      </c>
      <c r="I1907" s="143"/>
      <c r="J1907" s="144"/>
      <c r="K1907" s="145"/>
      <c r="L1907" t="str">
        <f t="shared" si="122"/>
        <v>01766</v>
      </c>
      <c r="M1907">
        <f t="shared" si="123"/>
        <v>1766</v>
      </c>
      <c r="N1907" s="37">
        <f t="shared" si="120"/>
        <v>476350</v>
      </c>
    </row>
    <row r="1908" spans="1:14" x14ac:dyDescent="0.3">
      <c r="A1908" s="3">
        <v>2</v>
      </c>
      <c r="B1908" s="148"/>
      <c r="C1908" s="4" t="s">
        <v>2219</v>
      </c>
      <c r="D1908" s="5">
        <v>44931</v>
      </c>
      <c r="E1908" s="13" t="s">
        <v>66</v>
      </c>
      <c r="F1908" s="7">
        <v>807741</v>
      </c>
      <c r="G1908" s="6" t="s">
        <v>1366</v>
      </c>
      <c r="H1908" s="7">
        <v>84813</v>
      </c>
      <c r="I1908" s="143"/>
      <c r="J1908" s="144"/>
      <c r="K1908" s="145"/>
      <c r="L1908" t="str">
        <f t="shared" si="122"/>
        <v>00505</v>
      </c>
      <c r="M1908">
        <f t="shared" si="123"/>
        <v>505</v>
      </c>
      <c r="N1908" s="37">
        <f t="shared" si="120"/>
        <v>807741</v>
      </c>
    </row>
    <row r="1909" spans="1:14" x14ac:dyDescent="0.3">
      <c r="A1909" s="3">
        <v>2</v>
      </c>
      <c r="B1909" s="148"/>
      <c r="C1909" s="4" t="s">
        <v>2220</v>
      </c>
      <c r="D1909" s="5">
        <v>44937</v>
      </c>
      <c r="E1909" s="13" t="s">
        <v>236</v>
      </c>
      <c r="F1909" s="7">
        <v>6401452</v>
      </c>
      <c r="G1909" s="6" t="s">
        <v>1366</v>
      </c>
      <c r="H1909" s="7">
        <v>672153</v>
      </c>
      <c r="I1909" s="143"/>
      <c r="J1909" s="144"/>
      <c r="K1909" s="145"/>
      <c r="L1909" t="str">
        <f t="shared" si="122"/>
        <v>01065</v>
      </c>
      <c r="M1909">
        <f t="shared" si="123"/>
        <v>1065</v>
      </c>
      <c r="N1909" s="37">
        <f t="shared" si="120"/>
        <v>6401452</v>
      </c>
    </row>
    <row r="1910" spans="1:14" x14ac:dyDescent="0.3">
      <c r="A1910" s="3">
        <v>2</v>
      </c>
      <c r="B1910" s="148"/>
      <c r="C1910" s="4" t="s">
        <v>2221</v>
      </c>
      <c r="D1910" s="5">
        <v>44945</v>
      </c>
      <c r="E1910" s="13" t="s">
        <v>66</v>
      </c>
      <c r="F1910" s="7">
        <v>3005230</v>
      </c>
      <c r="G1910" s="6" t="s">
        <v>1366</v>
      </c>
      <c r="H1910" s="7">
        <v>315549</v>
      </c>
      <c r="I1910" s="143"/>
      <c r="J1910" s="144"/>
      <c r="K1910" s="145"/>
      <c r="L1910" t="str">
        <f t="shared" si="122"/>
        <v>01789</v>
      </c>
      <c r="M1910">
        <f t="shared" si="123"/>
        <v>1789</v>
      </c>
      <c r="N1910" s="37">
        <f t="shared" si="120"/>
        <v>3005230</v>
      </c>
    </row>
    <row r="1911" spans="1:14" x14ac:dyDescent="0.3">
      <c r="A1911" s="3">
        <v>2</v>
      </c>
      <c r="B1911" s="148"/>
      <c r="C1911" s="4" t="s">
        <v>2222</v>
      </c>
      <c r="D1911" s="5">
        <v>44937</v>
      </c>
      <c r="E1911" s="13" t="s">
        <v>2223</v>
      </c>
      <c r="F1911" s="7">
        <v>909247</v>
      </c>
      <c r="G1911" s="6" t="s">
        <v>1366</v>
      </c>
      <c r="H1911" s="7">
        <v>95471</v>
      </c>
      <c r="I1911" s="143"/>
      <c r="J1911" s="144"/>
      <c r="K1911" s="145"/>
      <c r="L1911" t="str">
        <f t="shared" si="122"/>
        <v>01064</v>
      </c>
      <c r="M1911">
        <f t="shared" si="123"/>
        <v>1064</v>
      </c>
      <c r="N1911" s="37">
        <f t="shared" ref="N1911:N1974" si="124">+F1911</f>
        <v>909247</v>
      </c>
    </row>
    <row r="1912" spans="1:14" x14ac:dyDescent="0.3">
      <c r="A1912" s="3">
        <v>2</v>
      </c>
      <c r="B1912" s="148"/>
      <c r="C1912" s="4" t="s">
        <v>2224</v>
      </c>
      <c r="D1912" s="5">
        <v>44931</v>
      </c>
      <c r="E1912" s="13" t="s">
        <v>236</v>
      </c>
      <c r="F1912" s="7">
        <v>2029379</v>
      </c>
      <c r="G1912" s="6" t="s">
        <v>1366</v>
      </c>
      <c r="H1912" s="7">
        <v>213085</v>
      </c>
      <c r="I1912" s="143"/>
      <c r="J1912" s="144"/>
      <c r="K1912" s="145"/>
      <c r="L1912" t="str">
        <f t="shared" si="122"/>
        <v>00502</v>
      </c>
      <c r="M1912">
        <f t="shared" si="123"/>
        <v>502</v>
      </c>
      <c r="N1912" s="37">
        <f t="shared" si="124"/>
        <v>2029379</v>
      </c>
    </row>
    <row r="1913" spans="1:14" x14ac:dyDescent="0.3">
      <c r="A1913" s="3">
        <v>2</v>
      </c>
      <c r="B1913" s="148"/>
      <c r="C1913" s="4" t="s">
        <v>2225</v>
      </c>
      <c r="D1913" s="5">
        <v>44931</v>
      </c>
      <c r="E1913" s="13" t="s">
        <v>66</v>
      </c>
      <c r="F1913" s="7">
        <v>1368879</v>
      </c>
      <c r="G1913" s="6" t="s">
        <v>1366</v>
      </c>
      <c r="H1913" s="7">
        <v>143732</v>
      </c>
      <c r="I1913" s="143"/>
      <c r="J1913" s="144"/>
      <c r="K1913" s="145"/>
      <c r="L1913" t="str">
        <f t="shared" si="122"/>
        <v>00507</v>
      </c>
      <c r="M1913">
        <f t="shared" si="123"/>
        <v>507</v>
      </c>
      <c r="N1913" s="37">
        <f t="shared" si="124"/>
        <v>1368879</v>
      </c>
    </row>
    <row r="1914" spans="1:14" x14ac:dyDescent="0.3">
      <c r="A1914" s="3">
        <v>2</v>
      </c>
      <c r="B1914" s="148"/>
      <c r="C1914" s="4" t="s">
        <v>2226</v>
      </c>
      <c r="D1914" s="5">
        <v>44931</v>
      </c>
      <c r="E1914" s="13" t="s">
        <v>236</v>
      </c>
      <c r="F1914" s="7">
        <v>2531973</v>
      </c>
      <c r="G1914" s="6" t="s">
        <v>1366</v>
      </c>
      <c r="H1914" s="7">
        <v>265857</v>
      </c>
      <c r="I1914" s="143"/>
      <c r="J1914" s="144"/>
      <c r="K1914" s="145"/>
      <c r="L1914" t="str">
        <f t="shared" si="122"/>
        <v>00503</v>
      </c>
      <c r="M1914">
        <f t="shared" si="123"/>
        <v>503</v>
      </c>
      <c r="N1914" s="37">
        <f t="shared" si="124"/>
        <v>2531973</v>
      </c>
    </row>
    <row r="1915" spans="1:14" x14ac:dyDescent="0.3">
      <c r="A1915" s="3">
        <v>2</v>
      </c>
      <c r="B1915" s="147"/>
      <c r="C1915" s="4" t="s">
        <v>2227</v>
      </c>
      <c r="D1915" s="5">
        <v>44931</v>
      </c>
      <c r="E1915" s="13" t="s">
        <v>236</v>
      </c>
      <c r="F1915" s="7">
        <v>403871</v>
      </c>
      <c r="G1915" s="6" t="s">
        <v>1366</v>
      </c>
      <c r="H1915" s="7">
        <v>42406</v>
      </c>
      <c r="I1915" s="137"/>
      <c r="J1915" s="140"/>
      <c r="K1915" s="141"/>
      <c r="L1915" t="str">
        <f t="shared" si="122"/>
        <v>00504</v>
      </c>
      <c r="M1915">
        <f t="shared" si="123"/>
        <v>504</v>
      </c>
      <c r="N1915" s="37">
        <f t="shared" si="124"/>
        <v>403871</v>
      </c>
    </row>
    <row r="1916" spans="1:14" x14ac:dyDescent="0.3">
      <c r="A1916" s="3">
        <v>2</v>
      </c>
      <c r="B1916" s="146" t="s">
        <v>2240</v>
      </c>
      <c r="C1916" s="4" t="s">
        <v>2241</v>
      </c>
      <c r="D1916" s="5">
        <v>44931</v>
      </c>
      <c r="E1916" s="13" t="s">
        <v>236</v>
      </c>
      <c r="F1916" s="7">
        <v>807741</v>
      </c>
      <c r="G1916" s="6" t="s">
        <v>1366</v>
      </c>
      <c r="H1916" s="7">
        <v>84813</v>
      </c>
      <c r="I1916" s="136">
        <v>18590424</v>
      </c>
      <c r="J1916" s="138" t="s">
        <v>1261</v>
      </c>
      <c r="K1916" s="139"/>
      <c r="L1916" t="str">
        <f t="shared" si="122"/>
        <v>00494</v>
      </c>
      <c r="M1916">
        <f t="shared" si="123"/>
        <v>494</v>
      </c>
      <c r="N1916" s="37">
        <f t="shared" si="124"/>
        <v>807741</v>
      </c>
    </row>
    <row r="1917" spans="1:14" x14ac:dyDescent="0.3">
      <c r="A1917" s="3">
        <v>2</v>
      </c>
      <c r="B1917" s="148"/>
      <c r="C1917" s="4" t="s">
        <v>2242</v>
      </c>
      <c r="D1917" s="5">
        <v>44931</v>
      </c>
      <c r="E1917" s="13" t="s">
        <v>66</v>
      </c>
      <c r="F1917" s="7">
        <v>1809485</v>
      </c>
      <c r="G1917" s="6" t="s">
        <v>1366</v>
      </c>
      <c r="H1917" s="7">
        <v>189996</v>
      </c>
      <c r="I1917" s="143"/>
      <c r="J1917" s="144"/>
      <c r="K1917" s="145"/>
      <c r="L1917" t="str">
        <f t="shared" si="122"/>
        <v>00495</v>
      </c>
      <c r="M1917">
        <f t="shared" si="123"/>
        <v>495</v>
      </c>
      <c r="N1917" s="37">
        <f t="shared" si="124"/>
        <v>1809485</v>
      </c>
    </row>
    <row r="1918" spans="1:14" x14ac:dyDescent="0.3">
      <c r="A1918" s="3">
        <v>2</v>
      </c>
      <c r="B1918" s="148"/>
      <c r="C1918" s="4" t="s">
        <v>2243</v>
      </c>
      <c r="D1918" s="5">
        <v>44931</v>
      </c>
      <c r="E1918" s="13" t="s">
        <v>236</v>
      </c>
      <c r="F1918" s="7">
        <v>807741</v>
      </c>
      <c r="G1918" s="6" t="s">
        <v>1366</v>
      </c>
      <c r="H1918" s="7">
        <v>84813</v>
      </c>
      <c r="I1918" s="143"/>
      <c r="J1918" s="144"/>
      <c r="K1918" s="145"/>
      <c r="L1918" t="str">
        <f t="shared" si="122"/>
        <v>00489</v>
      </c>
      <c r="M1918">
        <f t="shared" si="123"/>
        <v>489</v>
      </c>
      <c r="N1918" s="37">
        <f t="shared" si="124"/>
        <v>807741</v>
      </c>
    </row>
    <row r="1919" spans="1:14" x14ac:dyDescent="0.3">
      <c r="A1919" s="3">
        <v>2</v>
      </c>
      <c r="B1919" s="148"/>
      <c r="C1919" s="4" t="s">
        <v>2244</v>
      </c>
      <c r="D1919" s="5">
        <v>44931</v>
      </c>
      <c r="E1919" s="13" t="s">
        <v>66</v>
      </c>
      <c r="F1919" s="7">
        <v>807741</v>
      </c>
      <c r="G1919" s="6" t="s">
        <v>1366</v>
      </c>
      <c r="H1919" s="7">
        <v>84813</v>
      </c>
      <c r="I1919" s="143"/>
      <c r="J1919" s="144"/>
      <c r="K1919" s="145"/>
      <c r="L1919" t="str">
        <f t="shared" si="122"/>
        <v>00491</v>
      </c>
      <c r="M1919">
        <f t="shared" si="123"/>
        <v>491</v>
      </c>
      <c r="N1919" s="37">
        <f t="shared" si="124"/>
        <v>807741</v>
      </c>
    </row>
    <row r="1920" spans="1:14" x14ac:dyDescent="0.3">
      <c r="A1920" s="3">
        <v>2</v>
      </c>
      <c r="B1920" s="148"/>
      <c r="C1920" s="4" t="s">
        <v>2245</v>
      </c>
      <c r="D1920" s="5">
        <v>44942</v>
      </c>
      <c r="E1920" s="13" t="s">
        <v>236</v>
      </c>
      <c r="F1920" s="7">
        <v>1001744</v>
      </c>
      <c r="G1920" s="6" t="s">
        <v>1366</v>
      </c>
      <c r="H1920" s="7">
        <v>105183</v>
      </c>
      <c r="I1920" s="143"/>
      <c r="J1920" s="144"/>
      <c r="K1920" s="145"/>
      <c r="L1920" t="str">
        <f t="shared" si="122"/>
        <v>01638</v>
      </c>
      <c r="M1920">
        <f t="shared" si="123"/>
        <v>1638</v>
      </c>
      <c r="N1920" s="37">
        <f t="shared" si="124"/>
        <v>1001744</v>
      </c>
    </row>
    <row r="1921" spans="1:14" x14ac:dyDescent="0.3">
      <c r="A1921" s="3">
        <v>2</v>
      </c>
      <c r="B1921" s="148"/>
      <c r="C1921" s="4" t="s">
        <v>2246</v>
      </c>
      <c r="D1921" s="5">
        <v>44933</v>
      </c>
      <c r="E1921" s="13" t="s">
        <v>236</v>
      </c>
      <c r="F1921" s="7">
        <v>1614248</v>
      </c>
      <c r="G1921" s="6" t="s">
        <v>1366</v>
      </c>
      <c r="H1921" s="7">
        <v>169496</v>
      </c>
      <c r="I1921" s="143"/>
      <c r="J1921" s="144"/>
      <c r="K1921" s="145"/>
      <c r="L1921" t="str">
        <f t="shared" si="122"/>
        <v>00838</v>
      </c>
      <c r="M1921">
        <f t="shared" si="123"/>
        <v>838</v>
      </c>
      <c r="N1921" s="37">
        <f t="shared" si="124"/>
        <v>1614248</v>
      </c>
    </row>
    <row r="1922" spans="1:14" x14ac:dyDescent="0.3">
      <c r="A1922" s="3">
        <v>2</v>
      </c>
      <c r="B1922" s="148"/>
      <c r="C1922" s="4" t="s">
        <v>2247</v>
      </c>
      <c r="D1922" s="5">
        <v>44929</v>
      </c>
      <c r="E1922" s="13" t="s">
        <v>66</v>
      </c>
      <c r="F1922" s="7">
        <v>1125543</v>
      </c>
      <c r="G1922" s="6" t="s">
        <v>1366</v>
      </c>
      <c r="H1922" s="7">
        <v>118182</v>
      </c>
      <c r="I1922" s="143"/>
      <c r="J1922" s="144"/>
      <c r="K1922" s="145"/>
      <c r="L1922" t="str">
        <f t="shared" si="122"/>
        <v>00097</v>
      </c>
      <c r="M1922">
        <f t="shared" si="123"/>
        <v>97</v>
      </c>
      <c r="N1922" s="37">
        <f t="shared" si="124"/>
        <v>1125543</v>
      </c>
    </row>
    <row r="1923" spans="1:14" x14ac:dyDescent="0.3">
      <c r="A1923" s="3">
        <v>2</v>
      </c>
      <c r="B1923" s="148"/>
      <c r="C1923" s="4" t="s">
        <v>2248</v>
      </c>
      <c r="D1923" s="5">
        <v>44936</v>
      </c>
      <c r="E1923" s="13" t="s">
        <v>66</v>
      </c>
      <c r="F1923" s="7">
        <v>1802321</v>
      </c>
      <c r="G1923" s="6" t="s">
        <v>1366</v>
      </c>
      <c r="H1923" s="7">
        <v>189244</v>
      </c>
      <c r="I1923" s="143"/>
      <c r="J1923" s="144"/>
      <c r="K1923" s="145"/>
      <c r="L1923" t="str">
        <f t="shared" si="122"/>
        <v>00992</v>
      </c>
      <c r="M1923">
        <f t="shared" si="123"/>
        <v>992</v>
      </c>
      <c r="N1923" s="37">
        <f t="shared" si="124"/>
        <v>1802321</v>
      </c>
    </row>
    <row r="1924" spans="1:14" x14ac:dyDescent="0.3">
      <c r="A1924" s="3">
        <v>2</v>
      </c>
      <c r="B1924" s="148"/>
      <c r="C1924" s="4" t="s">
        <v>2249</v>
      </c>
      <c r="D1924" s="5">
        <v>44931</v>
      </c>
      <c r="E1924" s="13" t="s">
        <v>66</v>
      </c>
      <c r="F1924" s="7">
        <v>403871</v>
      </c>
      <c r="G1924" s="6" t="s">
        <v>1366</v>
      </c>
      <c r="H1924" s="7">
        <v>42406</v>
      </c>
      <c r="I1924" s="143"/>
      <c r="J1924" s="144"/>
      <c r="K1924" s="145"/>
      <c r="L1924" t="str">
        <f t="shared" si="122"/>
        <v>00496</v>
      </c>
      <c r="M1924">
        <f t="shared" si="123"/>
        <v>496</v>
      </c>
      <c r="N1924" s="37">
        <f t="shared" si="124"/>
        <v>403871</v>
      </c>
    </row>
    <row r="1925" spans="1:14" x14ac:dyDescent="0.3">
      <c r="A1925" s="3">
        <v>2</v>
      </c>
      <c r="B1925" s="148"/>
      <c r="C1925" s="4" t="s">
        <v>2250</v>
      </c>
      <c r="D1925" s="5">
        <v>44931</v>
      </c>
      <c r="E1925" s="13" t="s">
        <v>66</v>
      </c>
      <c r="F1925" s="7">
        <v>704394</v>
      </c>
      <c r="G1925" s="6" t="s">
        <v>1366</v>
      </c>
      <c r="H1925" s="7">
        <v>73961</v>
      </c>
      <c r="I1925" s="143"/>
      <c r="J1925" s="144"/>
      <c r="K1925" s="145"/>
      <c r="L1925" t="str">
        <f t="shared" si="122"/>
        <v>00499</v>
      </c>
      <c r="M1925">
        <f t="shared" si="123"/>
        <v>499</v>
      </c>
      <c r="N1925" s="37">
        <f t="shared" si="124"/>
        <v>704394</v>
      </c>
    </row>
    <row r="1926" spans="1:14" x14ac:dyDescent="0.3">
      <c r="A1926" s="3">
        <v>2</v>
      </c>
      <c r="B1926" s="148"/>
      <c r="C1926" s="4" t="s">
        <v>2251</v>
      </c>
      <c r="D1926" s="5">
        <v>44931</v>
      </c>
      <c r="E1926" s="13" t="s">
        <v>236</v>
      </c>
      <c r="F1926" s="7">
        <v>1308613</v>
      </c>
      <c r="G1926" s="6" t="s">
        <v>1366</v>
      </c>
      <c r="H1926" s="7">
        <v>137404</v>
      </c>
      <c r="I1926" s="143"/>
      <c r="J1926" s="144"/>
      <c r="K1926" s="145"/>
      <c r="L1926" t="str">
        <f t="shared" si="122"/>
        <v>00497</v>
      </c>
      <c r="M1926">
        <f t="shared" si="123"/>
        <v>497</v>
      </c>
      <c r="N1926" s="37">
        <f t="shared" si="124"/>
        <v>1308613</v>
      </c>
    </row>
    <row r="1927" spans="1:14" x14ac:dyDescent="0.3">
      <c r="A1927" s="3">
        <v>2</v>
      </c>
      <c r="B1927" s="148"/>
      <c r="C1927" s="4" t="s">
        <v>2252</v>
      </c>
      <c r="D1927" s="5">
        <v>44942</v>
      </c>
      <c r="E1927" s="13" t="s">
        <v>236</v>
      </c>
      <c r="F1927" s="7">
        <v>908795</v>
      </c>
      <c r="G1927" s="6" t="s">
        <v>1366</v>
      </c>
      <c r="H1927" s="7">
        <v>95423</v>
      </c>
      <c r="I1927" s="143"/>
      <c r="J1927" s="144"/>
      <c r="K1927" s="145"/>
      <c r="L1927" t="str">
        <f t="shared" ref="L1927:L1990" si="125">+RIGHT(C1927,5)</f>
        <v>01637</v>
      </c>
      <c r="M1927">
        <f t="shared" ref="M1927:M1990" si="126">+L1927*1</f>
        <v>1637</v>
      </c>
      <c r="N1927" s="37">
        <f t="shared" si="124"/>
        <v>908795</v>
      </c>
    </row>
    <row r="1928" spans="1:14" x14ac:dyDescent="0.3">
      <c r="A1928" s="3">
        <v>2</v>
      </c>
      <c r="B1928" s="148"/>
      <c r="C1928" s="4" t="s">
        <v>2253</v>
      </c>
      <c r="D1928" s="5">
        <v>44943</v>
      </c>
      <c r="E1928" s="13" t="s">
        <v>66</v>
      </c>
      <c r="F1928" s="7">
        <v>701638</v>
      </c>
      <c r="G1928" s="6" t="s">
        <v>1366</v>
      </c>
      <c r="H1928" s="7">
        <v>73672</v>
      </c>
      <c r="I1928" s="143"/>
      <c r="J1928" s="144"/>
      <c r="K1928" s="145"/>
      <c r="L1928" t="str">
        <f t="shared" si="125"/>
        <v>01725</v>
      </c>
      <c r="M1928">
        <f t="shared" si="126"/>
        <v>1725</v>
      </c>
      <c r="N1928" s="37">
        <f t="shared" si="124"/>
        <v>701638</v>
      </c>
    </row>
    <row r="1929" spans="1:14" x14ac:dyDescent="0.3">
      <c r="A1929" s="3">
        <v>2</v>
      </c>
      <c r="B1929" s="148"/>
      <c r="C1929" s="4" t="s">
        <v>2254</v>
      </c>
      <c r="D1929" s="5">
        <v>44931</v>
      </c>
      <c r="E1929" s="13" t="s">
        <v>236</v>
      </c>
      <c r="F1929" s="7">
        <v>1308613</v>
      </c>
      <c r="G1929" s="6" t="s">
        <v>1366</v>
      </c>
      <c r="H1929" s="7">
        <v>137404</v>
      </c>
      <c r="I1929" s="143"/>
      <c r="J1929" s="144"/>
      <c r="K1929" s="145"/>
      <c r="L1929" t="str">
        <f t="shared" si="125"/>
        <v>00492</v>
      </c>
      <c r="M1929">
        <f t="shared" si="126"/>
        <v>492</v>
      </c>
      <c r="N1929" s="37">
        <f t="shared" si="124"/>
        <v>1308613</v>
      </c>
    </row>
    <row r="1930" spans="1:14" x14ac:dyDescent="0.3">
      <c r="A1930" s="3">
        <v>2</v>
      </c>
      <c r="B1930" s="148"/>
      <c r="C1930" s="4" t="s">
        <v>2255</v>
      </c>
      <c r="D1930" s="5">
        <v>44931</v>
      </c>
      <c r="E1930" s="13" t="s">
        <v>236</v>
      </c>
      <c r="F1930" s="7">
        <v>1059673</v>
      </c>
      <c r="G1930" s="6" t="s">
        <v>1366</v>
      </c>
      <c r="H1930" s="7">
        <v>111266</v>
      </c>
      <c r="I1930" s="143"/>
      <c r="J1930" s="144"/>
      <c r="K1930" s="145"/>
      <c r="L1930" t="str">
        <f t="shared" si="125"/>
        <v>00498</v>
      </c>
      <c r="M1930">
        <f t="shared" si="126"/>
        <v>498</v>
      </c>
      <c r="N1930" s="37">
        <f t="shared" si="124"/>
        <v>1059673</v>
      </c>
    </row>
    <row r="1931" spans="1:14" x14ac:dyDescent="0.3">
      <c r="A1931" s="3">
        <v>2</v>
      </c>
      <c r="B1931" s="148"/>
      <c r="C1931" s="4" t="s">
        <v>2256</v>
      </c>
      <c r="D1931" s="5">
        <v>44931</v>
      </c>
      <c r="E1931" s="13" t="s">
        <v>66</v>
      </c>
      <c r="F1931" s="7">
        <v>904742</v>
      </c>
      <c r="G1931" s="6" t="s">
        <v>1366</v>
      </c>
      <c r="H1931" s="7">
        <v>94998</v>
      </c>
      <c r="I1931" s="143"/>
      <c r="J1931" s="144"/>
      <c r="K1931" s="145"/>
      <c r="L1931" t="str">
        <f t="shared" si="125"/>
        <v>00500</v>
      </c>
      <c r="M1931">
        <f t="shared" si="126"/>
        <v>500</v>
      </c>
      <c r="N1931" s="37">
        <f t="shared" si="124"/>
        <v>904742</v>
      </c>
    </row>
    <row r="1932" spans="1:14" x14ac:dyDescent="0.3">
      <c r="A1932" s="3">
        <v>2</v>
      </c>
      <c r="B1932" s="148"/>
      <c r="C1932" s="4" t="s">
        <v>2257</v>
      </c>
      <c r="D1932" s="5">
        <v>44931</v>
      </c>
      <c r="E1932" s="13" t="s">
        <v>66</v>
      </c>
      <c r="F1932" s="7">
        <v>807741</v>
      </c>
      <c r="G1932" s="6" t="s">
        <v>1366</v>
      </c>
      <c r="H1932" s="7">
        <v>84813</v>
      </c>
      <c r="I1932" s="143"/>
      <c r="J1932" s="144"/>
      <c r="K1932" s="145"/>
      <c r="L1932" t="str">
        <f t="shared" si="125"/>
        <v>00493</v>
      </c>
      <c r="M1932">
        <f t="shared" si="126"/>
        <v>493</v>
      </c>
      <c r="N1932" s="37">
        <f t="shared" si="124"/>
        <v>807741</v>
      </c>
    </row>
    <row r="1933" spans="1:14" x14ac:dyDescent="0.3">
      <c r="A1933" s="3">
        <v>2</v>
      </c>
      <c r="B1933" s="148"/>
      <c r="C1933" s="4" t="s">
        <v>2258</v>
      </c>
      <c r="D1933" s="5">
        <v>44931</v>
      </c>
      <c r="E1933" s="13" t="s">
        <v>236</v>
      </c>
      <c r="F1933" s="7">
        <v>1308613</v>
      </c>
      <c r="G1933" s="6" t="s">
        <v>1366</v>
      </c>
      <c r="H1933" s="7">
        <v>137404</v>
      </c>
      <c r="I1933" s="143"/>
      <c r="J1933" s="144"/>
      <c r="K1933" s="145"/>
      <c r="L1933" t="str">
        <f t="shared" si="125"/>
        <v>00490</v>
      </c>
      <c r="M1933">
        <f t="shared" si="126"/>
        <v>490</v>
      </c>
      <c r="N1933" s="37">
        <f t="shared" si="124"/>
        <v>1308613</v>
      </c>
    </row>
    <row r="1934" spans="1:14" x14ac:dyDescent="0.3">
      <c r="A1934" s="3">
        <v>2</v>
      </c>
      <c r="B1934" s="147"/>
      <c r="C1934" s="4" t="s">
        <v>2259</v>
      </c>
      <c r="D1934" s="5">
        <v>44933</v>
      </c>
      <c r="E1934" s="13" t="s">
        <v>66</v>
      </c>
      <c r="F1934" s="7">
        <v>1578166</v>
      </c>
      <c r="G1934" s="6" t="s">
        <v>1366</v>
      </c>
      <c r="H1934" s="7">
        <v>165707</v>
      </c>
      <c r="I1934" s="137"/>
      <c r="J1934" s="140"/>
      <c r="K1934" s="141"/>
      <c r="L1934" t="str">
        <f t="shared" si="125"/>
        <v>00848</v>
      </c>
      <c r="M1934">
        <f t="shared" si="126"/>
        <v>848</v>
      </c>
      <c r="N1934" s="37">
        <f t="shared" si="124"/>
        <v>1578166</v>
      </c>
    </row>
    <row r="1935" spans="1:14" x14ac:dyDescent="0.3">
      <c r="A1935" s="3">
        <v>2</v>
      </c>
      <c r="B1935" s="146" t="s">
        <v>2280</v>
      </c>
      <c r="C1935" s="4" t="s">
        <v>2281</v>
      </c>
      <c r="D1935" s="5">
        <v>44935</v>
      </c>
      <c r="E1935" s="13" t="s">
        <v>2282</v>
      </c>
      <c r="F1935" s="7">
        <v>500872</v>
      </c>
      <c r="G1935" s="6" t="s">
        <v>1366</v>
      </c>
      <c r="H1935" s="7">
        <v>52592</v>
      </c>
      <c r="I1935" s="136">
        <v>12668789</v>
      </c>
      <c r="J1935" s="138" t="s">
        <v>1287</v>
      </c>
      <c r="K1935" s="139"/>
      <c r="L1935" t="str">
        <f t="shared" si="125"/>
        <v>00940</v>
      </c>
      <c r="M1935">
        <f t="shared" si="126"/>
        <v>940</v>
      </c>
      <c r="N1935" s="37">
        <f t="shared" si="124"/>
        <v>500872</v>
      </c>
    </row>
    <row r="1936" spans="1:14" x14ac:dyDescent="0.3">
      <c r="A1936" s="3">
        <v>2</v>
      </c>
      <c r="B1936" s="148"/>
      <c r="C1936" s="4" t="s">
        <v>2283</v>
      </c>
      <c r="D1936" s="5">
        <v>44935</v>
      </c>
      <c r="E1936" s="13" t="s">
        <v>2282</v>
      </c>
      <c r="F1936" s="7">
        <v>1308613</v>
      </c>
      <c r="G1936" s="6" t="s">
        <v>1366</v>
      </c>
      <c r="H1936" s="7">
        <v>137404</v>
      </c>
      <c r="I1936" s="143"/>
      <c r="J1936" s="144"/>
      <c r="K1936" s="145"/>
      <c r="L1936" t="str">
        <f t="shared" si="125"/>
        <v>00937</v>
      </c>
      <c r="M1936">
        <f t="shared" si="126"/>
        <v>937</v>
      </c>
      <c r="N1936" s="37">
        <f t="shared" si="124"/>
        <v>1308613</v>
      </c>
    </row>
    <row r="1937" spans="1:14" x14ac:dyDescent="0.3">
      <c r="A1937" s="3">
        <v>2</v>
      </c>
      <c r="B1937" s="148"/>
      <c r="C1937" s="4" t="s">
        <v>2284</v>
      </c>
      <c r="D1937" s="5">
        <v>44935</v>
      </c>
      <c r="E1937" s="13" t="s">
        <v>2282</v>
      </c>
      <c r="F1937" s="7">
        <v>909247</v>
      </c>
      <c r="G1937" s="6" t="s">
        <v>1366</v>
      </c>
      <c r="H1937" s="7">
        <v>95471</v>
      </c>
      <c r="I1937" s="143"/>
      <c r="J1937" s="144"/>
      <c r="K1937" s="145"/>
      <c r="L1937" t="str">
        <f t="shared" si="125"/>
        <v>00969</v>
      </c>
      <c r="M1937">
        <f t="shared" si="126"/>
        <v>969</v>
      </c>
      <c r="N1937" s="37">
        <f t="shared" si="124"/>
        <v>909247</v>
      </c>
    </row>
    <row r="1938" spans="1:14" x14ac:dyDescent="0.3">
      <c r="A1938" s="3">
        <v>2</v>
      </c>
      <c r="B1938" s="148"/>
      <c r="C1938" s="4" t="s">
        <v>2285</v>
      </c>
      <c r="D1938" s="5">
        <v>44928</v>
      </c>
      <c r="E1938" s="13" t="s">
        <v>2282</v>
      </c>
      <c r="F1938" s="7">
        <v>792862</v>
      </c>
      <c r="G1938" s="6" t="s">
        <v>1366</v>
      </c>
      <c r="H1938" s="7">
        <v>83250</v>
      </c>
      <c r="I1938" s="143"/>
      <c r="J1938" s="144"/>
      <c r="K1938" s="145"/>
      <c r="L1938" t="str">
        <f t="shared" si="125"/>
        <v>00018</v>
      </c>
      <c r="M1938">
        <f t="shared" si="126"/>
        <v>18</v>
      </c>
      <c r="N1938" s="37">
        <f t="shared" si="124"/>
        <v>792862</v>
      </c>
    </row>
    <row r="1939" spans="1:14" x14ac:dyDescent="0.3">
      <c r="A1939" s="3">
        <v>2</v>
      </c>
      <c r="B1939" s="148"/>
      <c r="C1939" s="4" t="s">
        <v>2286</v>
      </c>
      <c r="D1939" s="5">
        <v>44935</v>
      </c>
      <c r="E1939" s="13" t="s">
        <v>2282</v>
      </c>
      <c r="F1939" s="7">
        <v>1308613</v>
      </c>
      <c r="G1939" s="6" t="s">
        <v>1366</v>
      </c>
      <c r="H1939" s="7">
        <v>137404</v>
      </c>
      <c r="I1939" s="143"/>
      <c r="J1939" s="144"/>
      <c r="K1939" s="145"/>
      <c r="L1939" t="str">
        <f t="shared" si="125"/>
        <v>00939</v>
      </c>
      <c r="M1939">
        <f t="shared" si="126"/>
        <v>939</v>
      </c>
      <c r="N1939" s="37">
        <f t="shared" si="124"/>
        <v>1308613</v>
      </c>
    </row>
    <row r="1940" spans="1:14" x14ac:dyDescent="0.3">
      <c r="A1940" s="3">
        <v>2</v>
      </c>
      <c r="B1940" s="148"/>
      <c r="C1940" s="4" t="s">
        <v>2287</v>
      </c>
      <c r="D1940" s="5">
        <v>44942</v>
      </c>
      <c r="E1940" s="13" t="s">
        <v>2282</v>
      </c>
      <c r="F1940" s="7">
        <v>679872</v>
      </c>
      <c r="G1940" s="6" t="s">
        <v>1366</v>
      </c>
      <c r="H1940" s="7">
        <v>71387</v>
      </c>
      <c r="I1940" s="143"/>
      <c r="J1940" s="144"/>
      <c r="K1940" s="145"/>
      <c r="L1940" t="str">
        <f t="shared" si="125"/>
        <v>01701</v>
      </c>
      <c r="M1940">
        <f t="shared" si="126"/>
        <v>1701</v>
      </c>
      <c r="N1940" s="37">
        <f t="shared" si="124"/>
        <v>679872</v>
      </c>
    </row>
    <row r="1941" spans="1:14" x14ac:dyDescent="0.3">
      <c r="A1941" s="3">
        <v>2</v>
      </c>
      <c r="B1941" s="148"/>
      <c r="C1941" s="4" t="s">
        <v>2288</v>
      </c>
      <c r="D1941" s="5">
        <v>44942</v>
      </c>
      <c r="E1941" s="13" t="s">
        <v>2282</v>
      </c>
      <c r="F1941" s="7">
        <v>776873</v>
      </c>
      <c r="G1941" s="6" t="s">
        <v>1366</v>
      </c>
      <c r="H1941" s="7">
        <v>81572</v>
      </c>
      <c r="I1941" s="143"/>
      <c r="J1941" s="144"/>
      <c r="K1941" s="145"/>
      <c r="L1941" t="str">
        <f t="shared" si="125"/>
        <v>01700</v>
      </c>
      <c r="M1941">
        <f t="shared" si="126"/>
        <v>1700</v>
      </c>
      <c r="N1941" s="37">
        <f t="shared" si="124"/>
        <v>776873</v>
      </c>
    </row>
    <row r="1942" spans="1:14" x14ac:dyDescent="0.3">
      <c r="A1942" s="3">
        <v>2</v>
      </c>
      <c r="B1942" s="148"/>
      <c r="C1942" s="4" t="s">
        <v>2289</v>
      </c>
      <c r="D1942" s="5">
        <v>44928</v>
      </c>
      <c r="E1942" s="13" t="s">
        <v>2282</v>
      </c>
      <c r="F1942" s="7">
        <v>1775641</v>
      </c>
      <c r="G1942" s="6" t="s">
        <v>1366</v>
      </c>
      <c r="H1942" s="7">
        <v>186442</v>
      </c>
      <c r="I1942" s="143"/>
      <c r="J1942" s="144"/>
      <c r="K1942" s="145"/>
      <c r="L1942" t="str">
        <f t="shared" si="125"/>
        <v>00017</v>
      </c>
      <c r="M1942">
        <f t="shared" si="126"/>
        <v>17</v>
      </c>
      <c r="N1942" s="37">
        <f t="shared" si="124"/>
        <v>1775641</v>
      </c>
    </row>
    <row r="1943" spans="1:14" x14ac:dyDescent="0.3">
      <c r="A1943" s="3">
        <v>2</v>
      </c>
      <c r="B1943" s="148"/>
      <c r="C1943" s="4" t="s">
        <v>2290</v>
      </c>
      <c r="D1943" s="5">
        <v>44935</v>
      </c>
      <c r="E1943" s="13" t="s">
        <v>2282</v>
      </c>
      <c r="F1943" s="7">
        <v>1308613</v>
      </c>
      <c r="G1943" s="6" t="s">
        <v>1366</v>
      </c>
      <c r="H1943" s="7">
        <v>137404</v>
      </c>
      <c r="I1943" s="143"/>
      <c r="J1943" s="144"/>
      <c r="K1943" s="145"/>
      <c r="L1943" t="str">
        <f t="shared" si="125"/>
        <v>00938</v>
      </c>
      <c r="M1943">
        <f t="shared" si="126"/>
        <v>938</v>
      </c>
      <c r="N1943" s="37">
        <f t="shared" si="124"/>
        <v>1308613</v>
      </c>
    </row>
    <row r="1944" spans="1:14" x14ac:dyDescent="0.3">
      <c r="A1944" s="3">
        <v>2</v>
      </c>
      <c r="B1944" s="148"/>
      <c r="C1944" s="4" t="s">
        <v>2291</v>
      </c>
      <c r="D1944" s="5">
        <v>44935</v>
      </c>
      <c r="E1944" s="13" t="s">
        <v>2282</v>
      </c>
      <c r="F1944" s="7">
        <v>1308613</v>
      </c>
      <c r="G1944" s="6" t="s">
        <v>1366</v>
      </c>
      <c r="H1944" s="7">
        <v>137404</v>
      </c>
      <c r="I1944" s="143"/>
      <c r="J1944" s="144"/>
      <c r="K1944" s="145"/>
      <c r="L1944" t="str">
        <f t="shared" si="125"/>
        <v>00935</v>
      </c>
      <c r="M1944">
        <f t="shared" si="126"/>
        <v>935</v>
      </c>
      <c r="N1944" s="37">
        <f t="shared" si="124"/>
        <v>1308613</v>
      </c>
    </row>
    <row r="1945" spans="1:14" x14ac:dyDescent="0.3">
      <c r="A1945" s="3">
        <v>2</v>
      </c>
      <c r="B1945" s="148"/>
      <c r="C1945" s="4" t="s">
        <v>2292</v>
      </c>
      <c r="D1945" s="5">
        <v>44935</v>
      </c>
      <c r="E1945" s="13" t="s">
        <v>2282</v>
      </c>
      <c r="F1945" s="7">
        <v>1364394</v>
      </c>
      <c r="G1945" s="6" t="s">
        <v>1366</v>
      </c>
      <c r="H1945" s="7">
        <v>143261</v>
      </c>
      <c r="I1945" s="143"/>
      <c r="J1945" s="144"/>
      <c r="K1945" s="145"/>
      <c r="L1945" t="str">
        <f t="shared" si="125"/>
        <v>00934</v>
      </c>
      <c r="M1945">
        <f t="shared" si="126"/>
        <v>934</v>
      </c>
      <c r="N1945" s="37">
        <f t="shared" si="124"/>
        <v>1364394</v>
      </c>
    </row>
    <row r="1946" spans="1:14" x14ac:dyDescent="0.3">
      <c r="A1946" s="3">
        <v>2</v>
      </c>
      <c r="B1946" s="148"/>
      <c r="C1946" s="4" t="s">
        <v>2293</v>
      </c>
      <c r="D1946" s="5">
        <v>44935</v>
      </c>
      <c r="E1946" s="13" t="s">
        <v>2282</v>
      </c>
      <c r="F1946" s="7">
        <v>1313117</v>
      </c>
      <c r="G1946" s="6" t="s">
        <v>1366</v>
      </c>
      <c r="H1946" s="7">
        <v>137877</v>
      </c>
      <c r="I1946" s="143"/>
      <c r="J1946" s="144"/>
      <c r="K1946" s="145"/>
      <c r="L1946" t="str">
        <f t="shared" si="125"/>
        <v>00941</v>
      </c>
      <c r="M1946">
        <f t="shared" si="126"/>
        <v>941</v>
      </c>
      <c r="N1946" s="37">
        <f t="shared" si="124"/>
        <v>1313117</v>
      </c>
    </row>
    <row r="1947" spans="1:14" x14ac:dyDescent="0.3">
      <c r="A1947" s="3">
        <v>2</v>
      </c>
      <c r="B1947" s="147"/>
      <c r="C1947" s="4" t="s">
        <v>2294</v>
      </c>
      <c r="D1947" s="5">
        <v>44935</v>
      </c>
      <c r="E1947" s="13" t="s">
        <v>2282</v>
      </c>
      <c r="F1947" s="7">
        <v>807741</v>
      </c>
      <c r="G1947" s="6" t="s">
        <v>1366</v>
      </c>
      <c r="H1947" s="7">
        <v>84813</v>
      </c>
      <c r="I1947" s="137"/>
      <c r="J1947" s="140"/>
      <c r="K1947" s="141"/>
      <c r="L1947" t="str">
        <f t="shared" si="125"/>
        <v>00936</v>
      </c>
      <c r="M1947">
        <f t="shared" si="126"/>
        <v>936</v>
      </c>
      <c r="N1947" s="37">
        <f t="shared" si="124"/>
        <v>807741</v>
      </c>
    </row>
    <row r="1948" spans="1:14" x14ac:dyDescent="0.3">
      <c r="A1948" s="3">
        <v>2</v>
      </c>
      <c r="B1948" s="146" t="s">
        <v>2319</v>
      </c>
      <c r="C1948" s="4" t="s">
        <v>2320</v>
      </c>
      <c r="D1948" s="5">
        <v>44932</v>
      </c>
      <c r="E1948" s="13" t="s">
        <v>66</v>
      </c>
      <c r="F1948" s="7">
        <v>807741</v>
      </c>
      <c r="G1948" s="6" t="s">
        <v>1366</v>
      </c>
      <c r="H1948" s="7">
        <v>84813</v>
      </c>
      <c r="I1948" s="136">
        <v>1894137</v>
      </c>
      <c r="J1948" s="138" t="s">
        <v>1356</v>
      </c>
      <c r="K1948" s="139"/>
      <c r="L1948" t="str">
        <f t="shared" si="125"/>
        <v>00723</v>
      </c>
      <c r="M1948">
        <f t="shared" si="126"/>
        <v>723</v>
      </c>
      <c r="N1948" s="37">
        <f t="shared" si="124"/>
        <v>807741</v>
      </c>
    </row>
    <row r="1949" spans="1:14" x14ac:dyDescent="0.3">
      <c r="A1949" s="3">
        <v>2</v>
      </c>
      <c r="B1949" s="147"/>
      <c r="C1949" s="4" t="s">
        <v>2321</v>
      </c>
      <c r="D1949" s="5">
        <v>44937</v>
      </c>
      <c r="E1949" s="13" t="s">
        <v>236</v>
      </c>
      <c r="F1949" s="7">
        <v>1308613</v>
      </c>
      <c r="G1949" s="6" t="s">
        <v>1366</v>
      </c>
      <c r="H1949" s="7">
        <v>137404</v>
      </c>
      <c r="I1949" s="137"/>
      <c r="J1949" s="140"/>
      <c r="K1949" s="141"/>
      <c r="L1949" t="str">
        <f t="shared" si="125"/>
        <v>01103</v>
      </c>
      <c r="M1949">
        <f t="shared" si="126"/>
        <v>1103</v>
      </c>
      <c r="N1949" s="37">
        <f t="shared" si="124"/>
        <v>1308613</v>
      </c>
    </row>
    <row r="1950" spans="1:14" x14ac:dyDescent="0.3">
      <c r="A1950" s="3">
        <v>2</v>
      </c>
      <c r="B1950" s="15" t="s">
        <v>2324</v>
      </c>
      <c r="C1950" s="4" t="s">
        <v>1361</v>
      </c>
      <c r="D1950" s="5">
        <v>44967</v>
      </c>
      <c r="E1950" s="13" t="s">
        <v>2325</v>
      </c>
      <c r="F1950" s="7">
        <v>-67236393</v>
      </c>
      <c r="G1950" s="6">
        <v>0</v>
      </c>
      <c r="H1950" s="6">
        <v>0</v>
      </c>
      <c r="I1950" s="11">
        <v>-67236393</v>
      </c>
      <c r="J1950" s="132" t="s">
        <v>0</v>
      </c>
      <c r="K1950" s="133"/>
      <c r="L1950" t="str">
        <f t="shared" ref="L1950:L1951" si="127">+RIGHT(C1950,1)</f>
        <v>'</v>
      </c>
      <c r="M1950" t="e">
        <f t="shared" si="126"/>
        <v>#VALUE!</v>
      </c>
      <c r="N1950" s="37">
        <f t="shared" si="124"/>
        <v>-67236393</v>
      </c>
    </row>
    <row r="1951" spans="1:14" x14ac:dyDescent="0.3">
      <c r="A1951" s="3">
        <v>2</v>
      </c>
      <c r="B1951" s="15" t="s">
        <v>2326</v>
      </c>
      <c r="C1951" s="4" t="s">
        <v>1361</v>
      </c>
      <c r="D1951" s="5">
        <v>44971</v>
      </c>
      <c r="E1951" s="13" t="s">
        <v>2327</v>
      </c>
      <c r="F1951" s="7">
        <v>-3841979</v>
      </c>
      <c r="G1951" s="6">
        <v>0</v>
      </c>
      <c r="H1951" s="6">
        <v>0</v>
      </c>
      <c r="I1951" s="11">
        <v>-3841979</v>
      </c>
      <c r="J1951" s="132" t="s">
        <v>0</v>
      </c>
      <c r="K1951" s="133"/>
      <c r="L1951" t="str">
        <f t="shared" si="127"/>
        <v>'</v>
      </c>
      <c r="M1951" t="e">
        <f t="shared" si="126"/>
        <v>#VALUE!</v>
      </c>
      <c r="N1951" s="37">
        <f t="shared" si="124"/>
        <v>-3841979</v>
      </c>
    </row>
    <row r="1952" spans="1:14" x14ac:dyDescent="0.3">
      <c r="A1952" s="3">
        <v>3</v>
      </c>
      <c r="B1952" s="146" t="s">
        <v>2328</v>
      </c>
      <c r="C1952" s="4" t="s">
        <v>2329</v>
      </c>
      <c r="D1952" s="5">
        <v>44970</v>
      </c>
      <c r="E1952" s="13" t="s">
        <v>1365</v>
      </c>
      <c r="F1952" s="7">
        <v>2837120</v>
      </c>
      <c r="G1952" s="6" t="s">
        <v>1366</v>
      </c>
      <c r="H1952" s="7">
        <v>297898</v>
      </c>
      <c r="I1952" s="136">
        <v>7159894</v>
      </c>
      <c r="J1952" s="138" t="s">
        <v>18</v>
      </c>
      <c r="K1952" s="139"/>
      <c r="L1952" t="str">
        <f t="shared" si="125"/>
        <v>04029</v>
      </c>
      <c r="M1952">
        <f t="shared" si="126"/>
        <v>4029</v>
      </c>
      <c r="N1952" s="37">
        <f t="shared" si="124"/>
        <v>2837120</v>
      </c>
    </row>
    <row r="1953" spans="1:14" x14ac:dyDescent="0.3">
      <c r="A1953" s="3">
        <v>3</v>
      </c>
      <c r="B1953" s="148"/>
      <c r="C1953" s="4" t="s">
        <v>2330</v>
      </c>
      <c r="D1953" s="5">
        <v>44963</v>
      </c>
      <c r="E1953" s="13" t="s">
        <v>1368</v>
      </c>
      <c r="F1953" s="7">
        <v>1221638</v>
      </c>
      <c r="G1953" s="6" t="s">
        <v>1366</v>
      </c>
      <c r="H1953" s="7">
        <v>128272</v>
      </c>
      <c r="I1953" s="143"/>
      <c r="J1953" s="144"/>
      <c r="K1953" s="145"/>
      <c r="L1953" t="str">
        <f t="shared" si="125"/>
        <v>02992</v>
      </c>
      <c r="M1953">
        <f t="shared" si="126"/>
        <v>2992</v>
      </c>
      <c r="N1953" s="37">
        <f t="shared" si="124"/>
        <v>1221638</v>
      </c>
    </row>
    <row r="1954" spans="1:14" x14ac:dyDescent="0.3">
      <c r="A1954" s="3">
        <v>3</v>
      </c>
      <c r="B1954" s="148"/>
      <c r="C1954" s="4" t="s">
        <v>2331</v>
      </c>
      <c r="D1954" s="5">
        <v>44963</v>
      </c>
      <c r="E1954" s="13" t="s">
        <v>1378</v>
      </c>
      <c r="F1954" s="7">
        <v>1359743</v>
      </c>
      <c r="G1954" s="6" t="s">
        <v>1366</v>
      </c>
      <c r="H1954" s="7">
        <v>142773</v>
      </c>
      <c r="I1954" s="143"/>
      <c r="J1954" s="144"/>
      <c r="K1954" s="145"/>
      <c r="L1954" t="str">
        <f t="shared" si="125"/>
        <v>02991</v>
      </c>
      <c r="M1954">
        <f t="shared" si="126"/>
        <v>2991</v>
      </c>
      <c r="N1954" s="37">
        <f t="shared" si="124"/>
        <v>1359743</v>
      </c>
    </row>
    <row r="1955" spans="1:14" x14ac:dyDescent="0.3">
      <c r="A1955" s="3">
        <v>3</v>
      </c>
      <c r="B1955" s="148"/>
      <c r="C1955" s="4" t="s">
        <v>2332</v>
      </c>
      <c r="D1955" s="5">
        <v>44970</v>
      </c>
      <c r="E1955" s="13" t="s">
        <v>1771</v>
      </c>
      <c r="F1955" s="7">
        <v>552002</v>
      </c>
      <c r="G1955" s="6" t="s">
        <v>1366</v>
      </c>
      <c r="H1955" s="7">
        <v>57960</v>
      </c>
      <c r="I1955" s="143"/>
      <c r="J1955" s="144"/>
      <c r="K1955" s="145"/>
      <c r="L1955" t="str">
        <f t="shared" si="125"/>
        <v>04030</v>
      </c>
      <c r="M1955">
        <f t="shared" si="126"/>
        <v>4030</v>
      </c>
      <c r="N1955" s="37">
        <f t="shared" si="124"/>
        <v>552002</v>
      </c>
    </row>
    <row r="1956" spans="1:14" x14ac:dyDescent="0.3">
      <c r="A1956" s="3">
        <v>3</v>
      </c>
      <c r="B1956" s="147"/>
      <c r="C1956" s="4" t="s">
        <v>2333</v>
      </c>
      <c r="D1956" s="5">
        <v>44980</v>
      </c>
      <c r="E1956" s="13" t="s">
        <v>1368</v>
      </c>
      <c r="F1956" s="7">
        <v>2029379</v>
      </c>
      <c r="G1956" s="6" t="s">
        <v>1366</v>
      </c>
      <c r="H1956" s="7">
        <v>213085</v>
      </c>
      <c r="I1956" s="137"/>
      <c r="J1956" s="140"/>
      <c r="K1956" s="141"/>
      <c r="L1956" t="str">
        <f t="shared" si="125"/>
        <v>08583</v>
      </c>
      <c r="M1956">
        <f t="shared" si="126"/>
        <v>8583</v>
      </c>
      <c r="N1956" s="37">
        <f t="shared" si="124"/>
        <v>2029379</v>
      </c>
    </row>
    <row r="1957" spans="1:14" x14ac:dyDescent="0.3">
      <c r="A1957" s="3">
        <v>3</v>
      </c>
      <c r="B1957" s="146" t="s">
        <v>2334</v>
      </c>
      <c r="C1957" s="4" t="s">
        <v>2335</v>
      </c>
      <c r="D1957" s="5">
        <v>44965</v>
      </c>
      <c r="E1957" s="13" t="s">
        <v>1368</v>
      </c>
      <c r="F1957" s="7">
        <v>5644485</v>
      </c>
      <c r="G1957" s="6" t="s">
        <v>1366</v>
      </c>
      <c r="H1957" s="7">
        <v>592671</v>
      </c>
      <c r="I1957" s="136">
        <v>7732588</v>
      </c>
      <c r="J1957" s="138" t="s">
        <v>28</v>
      </c>
      <c r="K1957" s="139"/>
      <c r="L1957" t="str">
        <f t="shared" si="125"/>
        <v>03156</v>
      </c>
      <c r="M1957">
        <f t="shared" si="126"/>
        <v>3156</v>
      </c>
      <c r="N1957" s="37">
        <f t="shared" si="124"/>
        <v>5644485</v>
      </c>
    </row>
    <row r="1958" spans="1:14" x14ac:dyDescent="0.3">
      <c r="A1958" s="3">
        <v>3</v>
      </c>
      <c r="B1958" s="147"/>
      <c r="C1958" s="4" t="s">
        <v>2336</v>
      </c>
      <c r="D1958" s="5">
        <v>44972</v>
      </c>
      <c r="E1958" s="13" t="s">
        <v>1368</v>
      </c>
      <c r="F1958" s="7">
        <v>2995278</v>
      </c>
      <c r="G1958" s="6" t="s">
        <v>1366</v>
      </c>
      <c r="H1958" s="7">
        <v>314504</v>
      </c>
      <c r="I1958" s="137"/>
      <c r="J1958" s="140"/>
      <c r="K1958" s="141"/>
      <c r="L1958" t="str">
        <f t="shared" si="125"/>
        <v>04191</v>
      </c>
      <c r="M1958">
        <f t="shared" si="126"/>
        <v>4191</v>
      </c>
      <c r="N1958" s="37">
        <f t="shared" si="124"/>
        <v>2995278</v>
      </c>
    </row>
    <row r="1959" spans="1:14" x14ac:dyDescent="0.3">
      <c r="A1959" s="3">
        <v>3</v>
      </c>
      <c r="B1959" s="146" t="s">
        <v>2337</v>
      </c>
      <c r="C1959" s="4" t="s">
        <v>2338</v>
      </c>
      <c r="D1959" s="5">
        <v>44971</v>
      </c>
      <c r="E1959" s="13" t="s">
        <v>1368</v>
      </c>
      <c r="F1959" s="7">
        <v>1773640</v>
      </c>
      <c r="G1959" s="6" t="s">
        <v>1366</v>
      </c>
      <c r="H1959" s="7">
        <v>186232</v>
      </c>
      <c r="I1959" s="136">
        <v>5801851</v>
      </c>
      <c r="J1959" s="138" t="s">
        <v>35</v>
      </c>
      <c r="K1959" s="139"/>
      <c r="L1959" t="str">
        <f t="shared" si="125"/>
        <v>04109</v>
      </c>
      <c r="M1959">
        <f t="shared" si="126"/>
        <v>4109</v>
      </c>
      <c r="N1959" s="37">
        <f t="shared" si="124"/>
        <v>1773640</v>
      </c>
    </row>
    <row r="1960" spans="1:14" x14ac:dyDescent="0.3">
      <c r="A1960" s="3">
        <v>3</v>
      </c>
      <c r="B1960" s="148"/>
      <c r="C1960" s="4" t="s">
        <v>2339</v>
      </c>
      <c r="D1960" s="5">
        <v>44964</v>
      </c>
      <c r="E1960" s="13" t="s">
        <v>1368</v>
      </c>
      <c r="F1960" s="7">
        <v>1669553</v>
      </c>
      <c r="G1960" s="6" t="s">
        <v>1366</v>
      </c>
      <c r="H1960" s="7">
        <v>175303</v>
      </c>
      <c r="I1960" s="143"/>
      <c r="J1960" s="144"/>
      <c r="K1960" s="145"/>
      <c r="L1960" t="str">
        <f t="shared" si="125"/>
        <v>03090</v>
      </c>
      <c r="M1960">
        <f t="shared" si="126"/>
        <v>3090</v>
      </c>
      <c r="N1960" s="37">
        <f t="shared" si="124"/>
        <v>1669553</v>
      </c>
    </row>
    <row r="1961" spans="1:14" x14ac:dyDescent="0.3">
      <c r="A1961" s="3">
        <v>3</v>
      </c>
      <c r="B1961" s="148"/>
      <c r="C1961" s="4" t="s">
        <v>2340</v>
      </c>
      <c r="D1961" s="5">
        <v>44978</v>
      </c>
      <c r="E1961" s="13" t="s">
        <v>1368</v>
      </c>
      <c r="F1961" s="7">
        <v>1773640</v>
      </c>
      <c r="G1961" s="6" t="s">
        <v>1366</v>
      </c>
      <c r="H1961" s="7">
        <v>186232</v>
      </c>
      <c r="I1961" s="143"/>
      <c r="J1961" s="144"/>
      <c r="K1961" s="145"/>
      <c r="L1961" t="str">
        <f t="shared" si="125"/>
        <v>06803</v>
      </c>
      <c r="M1961">
        <f t="shared" si="126"/>
        <v>6803</v>
      </c>
      <c r="N1961" s="37">
        <f t="shared" si="124"/>
        <v>1773640</v>
      </c>
    </row>
    <row r="1962" spans="1:14" x14ac:dyDescent="0.3">
      <c r="A1962" s="3">
        <v>3</v>
      </c>
      <c r="B1962" s="147"/>
      <c r="C1962" s="4" t="s">
        <v>2341</v>
      </c>
      <c r="D1962" s="5">
        <v>44978</v>
      </c>
      <c r="E1962" s="13" t="s">
        <v>1368</v>
      </c>
      <c r="F1962" s="7">
        <v>1265682</v>
      </c>
      <c r="G1962" s="6" t="s">
        <v>1366</v>
      </c>
      <c r="H1962" s="7">
        <v>132897</v>
      </c>
      <c r="I1962" s="137"/>
      <c r="J1962" s="140"/>
      <c r="K1962" s="141"/>
      <c r="L1962" t="str">
        <f t="shared" si="125"/>
        <v>06800</v>
      </c>
      <c r="M1962">
        <f t="shared" si="126"/>
        <v>6800</v>
      </c>
      <c r="N1962" s="37">
        <f t="shared" si="124"/>
        <v>1265682</v>
      </c>
    </row>
    <row r="1963" spans="1:14" x14ac:dyDescent="0.3">
      <c r="A1963" s="3">
        <v>3</v>
      </c>
      <c r="B1963" s="146" t="s">
        <v>2342</v>
      </c>
      <c r="C1963" s="4" t="s">
        <v>2343</v>
      </c>
      <c r="D1963" s="5">
        <v>44932</v>
      </c>
      <c r="E1963" s="13" t="s">
        <v>236</v>
      </c>
      <c r="F1963" s="7">
        <v>807741</v>
      </c>
      <c r="G1963" s="6" t="s">
        <v>1366</v>
      </c>
      <c r="H1963" s="7">
        <v>84813</v>
      </c>
      <c r="I1963" s="136">
        <v>3537610</v>
      </c>
      <c r="J1963" s="138" t="s">
        <v>48</v>
      </c>
      <c r="K1963" s="139"/>
      <c r="L1963" t="str">
        <f t="shared" si="125"/>
        <v>00701</v>
      </c>
      <c r="M1963">
        <f t="shared" si="126"/>
        <v>701</v>
      </c>
      <c r="N1963" s="37">
        <f t="shared" si="124"/>
        <v>807741</v>
      </c>
    </row>
    <row r="1964" spans="1:14" x14ac:dyDescent="0.3">
      <c r="A1964" s="3">
        <v>3</v>
      </c>
      <c r="B1964" s="148"/>
      <c r="C1964" s="4" t="s">
        <v>2344</v>
      </c>
      <c r="D1964" s="5">
        <v>44930</v>
      </c>
      <c r="E1964" s="13" t="s">
        <v>502</v>
      </c>
      <c r="F1964" s="7">
        <v>220801</v>
      </c>
      <c r="G1964" s="6" t="s">
        <v>1366</v>
      </c>
      <c r="H1964" s="7">
        <v>23184</v>
      </c>
      <c r="I1964" s="143"/>
      <c r="J1964" s="144"/>
      <c r="K1964" s="145"/>
      <c r="L1964" t="str">
        <f t="shared" si="125"/>
        <v>00276</v>
      </c>
      <c r="M1964">
        <f t="shared" si="126"/>
        <v>276</v>
      </c>
      <c r="N1964" s="37">
        <f t="shared" si="124"/>
        <v>220801</v>
      </c>
    </row>
    <row r="1965" spans="1:14" x14ac:dyDescent="0.3">
      <c r="A1965" s="3">
        <v>3</v>
      </c>
      <c r="B1965" s="148"/>
      <c r="C1965" s="4" t="s">
        <v>2345</v>
      </c>
      <c r="D1965" s="5">
        <v>44931</v>
      </c>
      <c r="E1965" s="13" t="s">
        <v>502</v>
      </c>
      <c r="F1965" s="7">
        <v>807741</v>
      </c>
      <c r="G1965" s="6" t="s">
        <v>1366</v>
      </c>
      <c r="H1965" s="7">
        <v>84813</v>
      </c>
      <c r="I1965" s="143"/>
      <c r="J1965" s="144"/>
      <c r="K1965" s="145"/>
      <c r="L1965" t="str">
        <f t="shared" si="125"/>
        <v>00466</v>
      </c>
      <c r="M1965">
        <f t="shared" si="126"/>
        <v>466</v>
      </c>
      <c r="N1965" s="37">
        <f t="shared" si="124"/>
        <v>807741</v>
      </c>
    </row>
    <row r="1966" spans="1:14" x14ac:dyDescent="0.3">
      <c r="A1966" s="3">
        <v>3</v>
      </c>
      <c r="B1966" s="148"/>
      <c r="C1966" s="4" t="s">
        <v>2346</v>
      </c>
      <c r="D1966" s="5">
        <v>44931</v>
      </c>
      <c r="E1966" s="13" t="s">
        <v>502</v>
      </c>
      <c r="F1966" s="7">
        <v>1308613</v>
      </c>
      <c r="G1966" s="6" t="s">
        <v>1366</v>
      </c>
      <c r="H1966" s="7">
        <v>137404</v>
      </c>
      <c r="I1966" s="143"/>
      <c r="J1966" s="144"/>
      <c r="K1966" s="145"/>
      <c r="L1966" t="str">
        <f t="shared" si="125"/>
        <v>00461</v>
      </c>
      <c r="M1966">
        <f t="shared" si="126"/>
        <v>461</v>
      </c>
      <c r="N1966" s="37">
        <f t="shared" si="124"/>
        <v>1308613</v>
      </c>
    </row>
    <row r="1967" spans="1:14" x14ac:dyDescent="0.3">
      <c r="A1967" s="3">
        <v>3</v>
      </c>
      <c r="B1967" s="147"/>
      <c r="C1967" s="4" t="s">
        <v>2347</v>
      </c>
      <c r="D1967" s="5">
        <v>44932</v>
      </c>
      <c r="E1967" s="13" t="s">
        <v>502</v>
      </c>
      <c r="F1967" s="7">
        <v>807741</v>
      </c>
      <c r="G1967" s="6" t="s">
        <v>1366</v>
      </c>
      <c r="H1967" s="7">
        <v>84813</v>
      </c>
      <c r="I1967" s="137"/>
      <c r="J1967" s="140"/>
      <c r="K1967" s="141"/>
      <c r="L1967" t="str">
        <f t="shared" si="125"/>
        <v>00614</v>
      </c>
      <c r="M1967">
        <f t="shared" si="126"/>
        <v>614</v>
      </c>
      <c r="N1967" s="37">
        <f t="shared" si="124"/>
        <v>807741</v>
      </c>
    </row>
    <row r="1968" spans="1:14" x14ac:dyDescent="0.3">
      <c r="A1968" s="3">
        <v>3</v>
      </c>
      <c r="B1968" s="146" t="s">
        <v>2348</v>
      </c>
      <c r="C1968" s="4" t="s">
        <v>2349</v>
      </c>
      <c r="D1968" s="5">
        <v>44944</v>
      </c>
      <c r="E1968" s="13" t="s">
        <v>236</v>
      </c>
      <c r="F1968" s="7">
        <v>801394</v>
      </c>
      <c r="G1968" s="6" t="s">
        <v>1366</v>
      </c>
      <c r="H1968" s="7">
        <v>84147</v>
      </c>
      <c r="I1968" s="136">
        <v>2347853</v>
      </c>
      <c r="J1968" s="138" t="s">
        <v>48</v>
      </c>
      <c r="K1968" s="139"/>
      <c r="L1968" t="str">
        <f t="shared" si="125"/>
        <v>01761</v>
      </c>
      <c r="M1968">
        <f t="shared" si="126"/>
        <v>1761</v>
      </c>
      <c r="N1968" s="37">
        <f t="shared" si="124"/>
        <v>801394</v>
      </c>
    </row>
    <row r="1969" spans="1:14" x14ac:dyDescent="0.3">
      <c r="A1969" s="3">
        <v>3</v>
      </c>
      <c r="B1969" s="148"/>
      <c r="C1969" s="4" t="s">
        <v>2350</v>
      </c>
      <c r="D1969" s="5">
        <v>44931</v>
      </c>
      <c r="E1969" s="13" t="s">
        <v>2351</v>
      </c>
      <c r="F1969" s="7">
        <v>807741</v>
      </c>
      <c r="G1969" s="6" t="s">
        <v>1366</v>
      </c>
      <c r="H1969" s="7">
        <v>84813</v>
      </c>
      <c r="I1969" s="143"/>
      <c r="J1969" s="144"/>
      <c r="K1969" s="145"/>
      <c r="L1969" t="str">
        <f t="shared" si="125"/>
        <v>00511</v>
      </c>
      <c r="M1969">
        <f t="shared" si="126"/>
        <v>511</v>
      </c>
      <c r="N1969" s="37">
        <f t="shared" si="124"/>
        <v>807741</v>
      </c>
    </row>
    <row r="1970" spans="1:14" x14ac:dyDescent="0.3">
      <c r="A1970" s="3">
        <v>3</v>
      </c>
      <c r="B1970" s="147"/>
      <c r="C1970" s="4" t="s">
        <v>2352</v>
      </c>
      <c r="D1970" s="5">
        <v>44935</v>
      </c>
      <c r="E1970" s="13" t="s">
        <v>2351</v>
      </c>
      <c r="F1970" s="7">
        <v>1014165</v>
      </c>
      <c r="G1970" s="6" t="s">
        <v>1366</v>
      </c>
      <c r="H1970" s="7">
        <v>106488</v>
      </c>
      <c r="I1970" s="137"/>
      <c r="J1970" s="140"/>
      <c r="K1970" s="141"/>
      <c r="L1970" t="str">
        <f t="shared" si="125"/>
        <v>00897</v>
      </c>
      <c r="M1970">
        <f t="shared" si="126"/>
        <v>897</v>
      </c>
      <c r="N1970" s="37">
        <f t="shared" si="124"/>
        <v>1014165</v>
      </c>
    </row>
    <row r="1971" spans="1:14" x14ac:dyDescent="0.3">
      <c r="A1971" s="3">
        <v>3</v>
      </c>
      <c r="B1971" s="15" t="s">
        <v>2353</v>
      </c>
      <c r="C1971" s="4" t="s">
        <v>2354</v>
      </c>
      <c r="D1971" s="5">
        <v>44930</v>
      </c>
      <c r="E1971" s="13" t="s">
        <v>502</v>
      </c>
      <c r="F1971" s="7">
        <v>1001744</v>
      </c>
      <c r="G1971" s="6" t="s">
        <v>1366</v>
      </c>
      <c r="H1971" s="7">
        <v>105183</v>
      </c>
      <c r="I1971" s="11">
        <v>896561</v>
      </c>
      <c r="J1971" s="132" t="s">
        <v>48</v>
      </c>
      <c r="K1971" s="133"/>
      <c r="L1971" t="str">
        <f t="shared" si="125"/>
        <v>00279</v>
      </c>
      <c r="M1971">
        <f t="shared" si="126"/>
        <v>279</v>
      </c>
      <c r="N1971" s="37">
        <f t="shared" si="124"/>
        <v>1001744</v>
      </c>
    </row>
    <row r="1972" spans="1:14" x14ac:dyDescent="0.3">
      <c r="A1972" s="3">
        <v>3</v>
      </c>
      <c r="B1972" s="146" t="s">
        <v>2355</v>
      </c>
      <c r="C1972" s="4" t="s">
        <v>2356</v>
      </c>
      <c r="D1972" s="5">
        <v>44932</v>
      </c>
      <c r="E1972" s="13" t="s">
        <v>236</v>
      </c>
      <c r="F1972" s="7">
        <v>1308613</v>
      </c>
      <c r="G1972" s="6" t="s">
        <v>1366</v>
      </c>
      <c r="H1972" s="7">
        <v>137405</v>
      </c>
      <c r="I1972" s="136">
        <v>2342417</v>
      </c>
      <c r="J1972" s="138" t="s">
        <v>48</v>
      </c>
      <c r="K1972" s="139"/>
      <c r="L1972" t="str">
        <f t="shared" si="125"/>
        <v>00697</v>
      </c>
      <c r="M1972">
        <f t="shared" si="126"/>
        <v>697</v>
      </c>
      <c r="N1972" s="37">
        <f t="shared" si="124"/>
        <v>1308613</v>
      </c>
    </row>
    <row r="1973" spans="1:14" x14ac:dyDescent="0.3">
      <c r="A1973" s="3">
        <v>3</v>
      </c>
      <c r="B1973" s="147"/>
      <c r="C1973" s="4" t="s">
        <v>2357</v>
      </c>
      <c r="D1973" s="5">
        <v>44932</v>
      </c>
      <c r="E1973" s="13" t="s">
        <v>236</v>
      </c>
      <c r="F1973" s="7">
        <v>1308613</v>
      </c>
      <c r="G1973" s="6" t="s">
        <v>1366</v>
      </c>
      <c r="H1973" s="7">
        <v>137405</v>
      </c>
      <c r="I1973" s="137"/>
      <c r="J1973" s="140"/>
      <c r="K1973" s="141"/>
      <c r="L1973" t="str">
        <f t="shared" si="125"/>
        <v>00706</v>
      </c>
      <c r="M1973">
        <f t="shared" si="126"/>
        <v>706</v>
      </c>
      <c r="N1973" s="37">
        <f t="shared" si="124"/>
        <v>1308613</v>
      </c>
    </row>
    <row r="1974" spans="1:14" x14ac:dyDescent="0.3">
      <c r="A1974" s="3">
        <v>3</v>
      </c>
      <c r="B1974" s="146" t="s">
        <v>2358</v>
      </c>
      <c r="C1974" s="4" t="s">
        <v>2359</v>
      </c>
      <c r="D1974" s="5">
        <v>44932</v>
      </c>
      <c r="E1974" s="13" t="s">
        <v>236</v>
      </c>
      <c r="F1974" s="7">
        <v>807741</v>
      </c>
      <c r="G1974" s="6" t="s">
        <v>1366</v>
      </c>
      <c r="H1974" s="7">
        <v>84813</v>
      </c>
      <c r="I1974" s="136">
        <v>2168785</v>
      </c>
      <c r="J1974" s="138" t="s">
        <v>48</v>
      </c>
      <c r="K1974" s="139"/>
      <c r="L1974" t="str">
        <f t="shared" si="125"/>
        <v>00704</v>
      </c>
      <c r="M1974">
        <f t="shared" si="126"/>
        <v>704</v>
      </c>
      <c r="N1974" s="37">
        <f t="shared" si="124"/>
        <v>807741</v>
      </c>
    </row>
    <row r="1975" spans="1:14" x14ac:dyDescent="0.3">
      <c r="A1975" s="3">
        <v>3</v>
      </c>
      <c r="B1975" s="148"/>
      <c r="C1975" s="4" t="s">
        <v>2360</v>
      </c>
      <c r="D1975" s="5">
        <v>44932</v>
      </c>
      <c r="E1975" s="13" t="s">
        <v>236</v>
      </c>
      <c r="F1975" s="7">
        <v>807741</v>
      </c>
      <c r="G1975" s="6" t="s">
        <v>1366</v>
      </c>
      <c r="H1975" s="7">
        <v>84813</v>
      </c>
      <c r="I1975" s="143"/>
      <c r="J1975" s="144"/>
      <c r="K1975" s="145"/>
      <c r="L1975" t="str">
        <f t="shared" si="125"/>
        <v>00702</v>
      </c>
      <c r="M1975">
        <f t="shared" si="126"/>
        <v>702</v>
      </c>
      <c r="N1975" s="37">
        <f t="shared" ref="N1975:N2038" si="128">+F1975</f>
        <v>807741</v>
      </c>
    </row>
    <row r="1976" spans="1:14" x14ac:dyDescent="0.3">
      <c r="A1976" s="3">
        <v>3</v>
      </c>
      <c r="B1976" s="147"/>
      <c r="C1976" s="4" t="s">
        <v>2361</v>
      </c>
      <c r="D1976" s="5">
        <v>44931</v>
      </c>
      <c r="E1976" s="13" t="s">
        <v>2351</v>
      </c>
      <c r="F1976" s="7">
        <v>807741</v>
      </c>
      <c r="G1976" s="6" t="s">
        <v>1366</v>
      </c>
      <c r="H1976" s="7">
        <v>84813</v>
      </c>
      <c r="I1976" s="137"/>
      <c r="J1976" s="140"/>
      <c r="K1976" s="141"/>
      <c r="L1976" t="str">
        <f t="shared" si="125"/>
        <v>00513</v>
      </c>
      <c r="M1976">
        <f t="shared" si="126"/>
        <v>513</v>
      </c>
      <c r="N1976" s="37">
        <f t="shared" si="128"/>
        <v>807741</v>
      </c>
    </row>
    <row r="1977" spans="1:14" x14ac:dyDescent="0.3">
      <c r="A1977" s="3">
        <v>3</v>
      </c>
      <c r="B1977" s="146" t="s">
        <v>2362</v>
      </c>
      <c r="C1977" s="4" t="s">
        <v>2363</v>
      </c>
      <c r="D1977" s="5">
        <v>44931</v>
      </c>
      <c r="E1977" s="13" t="s">
        <v>2364</v>
      </c>
      <c r="F1977" s="7">
        <v>807741</v>
      </c>
      <c r="G1977" s="6" t="s">
        <v>1366</v>
      </c>
      <c r="H1977" s="7">
        <v>84813</v>
      </c>
      <c r="I1977" s="136">
        <v>2978530</v>
      </c>
      <c r="J1977" s="138" t="s">
        <v>48</v>
      </c>
      <c r="K1977" s="139"/>
      <c r="L1977" t="str">
        <f t="shared" si="125"/>
        <v>00396</v>
      </c>
      <c r="M1977">
        <f t="shared" si="126"/>
        <v>396</v>
      </c>
      <c r="N1977" s="37">
        <f t="shared" si="128"/>
        <v>807741</v>
      </c>
    </row>
    <row r="1978" spans="1:14" x14ac:dyDescent="0.3">
      <c r="A1978" s="3">
        <v>3</v>
      </c>
      <c r="B1978" s="148"/>
      <c r="C1978" s="4" t="s">
        <v>2365</v>
      </c>
      <c r="D1978" s="5">
        <v>44932</v>
      </c>
      <c r="E1978" s="13" t="s">
        <v>2366</v>
      </c>
      <c r="F1978" s="7">
        <v>807741</v>
      </c>
      <c r="G1978" s="6" t="s">
        <v>1366</v>
      </c>
      <c r="H1978" s="7">
        <v>84813</v>
      </c>
      <c r="I1978" s="143"/>
      <c r="J1978" s="144"/>
      <c r="K1978" s="145"/>
      <c r="L1978" t="str">
        <f t="shared" si="125"/>
        <v>00779</v>
      </c>
      <c r="M1978">
        <f t="shared" si="126"/>
        <v>779</v>
      </c>
      <c r="N1978" s="37">
        <f t="shared" si="128"/>
        <v>807741</v>
      </c>
    </row>
    <row r="1979" spans="1:14" x14ac:dyDescent="0.3">
      <c r="A1979" s="3">
        <v>3</v>
      </c>
      <c r="B1979" s="148"/>
      <c r="C1979" s="4" t="s">
        <v>2367</v>
      </c>
      <c r="D1979" s="5">
        <v>44932</v>
      </c>
      <c r="E1979" s="13" t="s">
        <v>2368</v>
      </c>
      <c r="F1979" s="7">
        <v>1308613</v>
      </c>
      <c r="G1979" s="6" t="s">
        <v>1366</v>
      </c>
      <c r="H1979" s="7">
        <v>137404</v>
      </c>
      <c r="I1979" s="143"/>
      <c r="J1979" s="144"/>
      <c r="K1979" s="145"/>
      <c r="L1979" t="str">
        <f t="shared" si="125"/>
        <v>00753</v>
      </c>
      <c r="M1979">
        <f t="shared" si="126"/>
        <v>753</v>
      </c>
      <c r="N1979" s="37">
        <f t="shared" si="128"/>
        <v>1308613</v>
      </c>
    </row>
    <row r="1980" spans="1:14" x14ac:dyDescent="0.3">
      <c r="A1980" s="3">
        <v>3</v>
      </c>
      <c r="B1980" s="147"/>
      <c r="C1980" s="4" t="s">
        <v>2369</v>
      </c>
      <c r="D1980" s="5">
        <v>44932</v>
      </c>
      <c r="E1980" s="13" t="s">
        <v>2364</v>
      </c>
      <c r="F1980" s="7">
        <v>403871</v>
      </c>
      <c r="G1980" s="6" t="s">
        <v>1366</v>
      </c>
      <c r="H1980" s="7">
        <v>42406</v>
      </c>
      <c r="I1980" s="137"/>
      <c r="J1980" s="140"/>
      <c r="K1980" s="141"/>
      <c r="L1980" t="str">
        <f t="shared" si="125"/>
        <v>00676</v>
      </c>
      <c r="M1980">
        <f t="shared" si="126"/>
        <v>676</v>
      </c>
      <c r="N1980" s="37">
        <f t="shared" si="128"/>
        <v>403871</v>
      </c>
    </row>
    <row r="1981" spans="1:14" x14ac:dyDescent="0.3">
      <c r="A1981" s="3">
        <v>3</v>
      </c>
      <c r="B1981" s="146" t="s">
        <v>2370</v>
      </c>
      <c r="C1981" s="4" t="s">
        <v>2371</v>
      </c>
      <c r="D1981" s="5">
        <v>44966</v>
      </c>
      <c r="E1981" s="13" t="s">
        <v>502</v>
      </c>
      <c r="F1981" s="7">
        <v>1162821</v>
      </c>
      <c r="G1981" s="6" t="s">
        <v>1366</v>
      </c>
      <c r="H1981" s="7">
        <v>122096</v>
      </c>
      <c r="I1981" s="136">
        <v>235085844</v>
      </c>
      <c r="J1981" s="138" t="s">
        <v>48</v>
      </c>
      <c r="K1981" s="139"/>
      <c r="L1981" t="str">
        <f t="shared" si="125"/>
        <v>03568</v>
      </c>
      <c r="M1981">
        <f t="shared" si="126"/>
        <v>3568</v>
      </c>
      <c r="N1981" s="37">
        <f t="shared" si="128"/>
        <v>1162821</v>
      </c>
    </row>
    <row r="1982" spans="1:14" x14ac:dyDescent="0.3">
      <c r="A1982" s="3">
        <v>3</v>
      </c>
      <c r="B1982" s="148"/>
      <c r="C1982" s="4" t="s">
        <v>2372</v>
      </c>
      <c r="D1982" s="5">
        <v>44963</v>
      </c>
      <c r="E1982" s="13" t="s">
        <v>115</v>
      </c>
      <c r="F1982" s="7">
        <v>1013962</v>
      </c>
      <c r="G1982" s="6" t="s">
        <v>1366</v>
      </c>
      <c r="H1982" s="7">
        <v>106466</v>
      </c>
      <c r="I1982" s="143"/>
      <c r="J1982" s="144"/>
      <c r="K1982" s="145"/>
      <c r="L1982" t="str">
        <f t="shared" si="125"/>
        <v>02915</v>
      </c>
      <c r="M1982">
        <f t="shared" si="126"/>
        <v>2915</v>
      </c>
      <c r="N1982" s="37">
        <f t="shared" si="128"/>
        <v>1013962</v>
      </c>
    </row>
    <row r="1983" spans="1:14" x14ac:dyDescent="0.3">
      <c r="A1983" s="3">
        <v>3</v>
      </c>
      <c r="B1983" s="148"/>
      <c r="C1983" s="4" t="s">
        <v>2373</v>
      </c>
      <c r="D1983" s="5">
        <v>44963</v>
      </c>
      <c r="E1983" s="13" t="s">
        <v>236</v>
      </c>
      <c r="F1983" s="7">
        <v>532092</v>
      </c>
      <c r="G1983" s="6" t="s">
        <v>1366</v>
      </c>
      <c r="H1983" s="7">
        <v>55870</v>
      </c>
      <c r="I1983" s="143"/>
      <c r="J1983" s="144"/>
      <c r="K1983" s="145"/>
      <c r="L1983" t="str">
        <f t="shared" si="125"/>
        <v>02950</v>
      </c>
      <c r="M1983">
        <f t="shared" si="126"/>
        <v>2950</v>
      </c>
      <c r="N1983" s="37">
        <f t="shared" si="128"/>
        <v>532092</v>
      </c>
    </row>
    <row r="1984" spans="1:14" x14ac:dyDescent="0.3">
      <c r="A1984" s="3">
        <v>3</v>
      </c>
      <c r="B1984" s="148"/>
      <c r="C1984" s="4" t="s">
        <v>2374</v>
      </c>
      <c r="D1984" s="5">
        <v>44963</v>
      </c>
      <c r="E1984" s="13" t="s">
        <v>236</v>
      </c>
      <c r="F1984" s="7">
        <v>366491</v>
      </c>
      <c r="G1984" s="6" t="s">
        <v>1366</v>
      </c>
      <c r="H1984" s="7">
        <v>38482</v>
      </c>
      <c r="I1984" s="143"/>
      <c r="J1984" s="144"/>
      <c r="K1984" s="145"/>
      <c r="L1984" t="str">
        <f t="shared" si="125"/>
        <v>02952</v>
      </c>
      <c r="M1984">
        <f t="shared" si="126"/>
        <v>2952</v>
      </c>
      <c r="N1984" s="37">
        <f t="shared" si="128"/>
        <v>366491</v>
      </c>
    </row>
    <row r="1985" spans="1:14" x14ac:dyDescent="0.3">
      <c r="A1985" s="3">
        <v>3</v>
      </c>
      <c r="B1985" s="148"/>
      <c r="C1985" s="4" t="s">
        <v>2375</v>
      </c>
      <c r="D1985" s="5">
        <v>44963</v>
      </c>
      <c r="E1985" s="13" t="s">
        <v>115</v>
      </c>
      <c r="F1985" s="7">
        <v>245025</v>
      </c>
      <c r="G1985" s="6" t="s">
        <v>1366</v>
      </c>
      <c r="H1985" s="7">
        <v>25728</v>
      </c>
      <c r="I1985" s="143"/>
      <c r="J1985" s="144"/>
      <c r="K1985" s="145"/>
      <c r="L1985" t="str">
        <f t="shared" si="125"/>
        <v>02937</v>
      </c>
      <c r="M1985">
        <f t="shared" si="126"/>
        <v>2937</v>
      </c>
      <c r="N1985" s="37">
        <f t="shared" si="128"/>
        <v>245025</v>
      </c>
    </row>
    <row r="1986" spans="1:14" x14ac:dyDescent="0.3">
      <c r="A1986" s="3">
        <v>3</v>
      </c>
      <c r="B1986" s="148"/>
      <c r="C1986" s="4" t="s">
        <v>2376</v>
      </c>
      <c r="D1986" s="5">
        <v>44963</v>
      </c>
      <c r="E1986" s="13" t="s">
        <v>115</v>
      </c>
      <c r="F1986" s="7">
        <v>654256</v>
      </c>
      <c r="G1986" s="6" t="s">
        <v>1366</v>
      </c>
      <c r="H1986" s="7">
        <v>68697</v>
      </c>
      <c r="I1986" s="143"/>
      <c r="J1986" s="144"/>
      <c r="K1986" s="145"/>
      <c r="L1986" t="str">
        <f t="shared" si="125"/>
        <v>02944</v>
      </c>
      <c r="M1986">
        <f t="shared" si="126"/>
        <v>2944</v>
      </c>
      <c r="N1986" s="37">
        <f t="shared" si="128"/>
        <v>654256</v>
      </c>
    </row>
    <row r="1987" spans="1:14" x14ac:dyDescent="0.3">
      <c r="A1987" s="3">
        <v>3</v>
      </c>
      <c r="B1987" s="148"/>
      <c r="C1987" s="4" t="s">
        <v>2377</v>
      </c>
      <c r="D1987" s="5">
        <v>44963</v>
      </c>
      <c r="E1987" s="13" t="s">
        <v>115</v>
      </c>
      <c r="F1987" s="7">
        <v>2879978</v>
      </c>
      <c r="G1987" s="6" t="s">
        <v>1366</v>
      </c>
      <c r="H1987" s="7">
        <v>302398</v>
      </c>
      <c r="I1987" s="143"/>
      <c r="J1987" s="144"/>
      <c r="K1987" s="145"/>
      <c r="L1987" t="str">
        <f t="shared" si="125"/>
        <v>02922</v>
      </c>
      <c r="M1987">
        <f t="shared" si="126"/>
        <v>2922</v>
      </c>
      <c r="N1987" s="37">
        <f t="shared" si="128"/>
        <v>2879978</v>
      </c>
    </row>
    <row r="1988" spans="1:14" x14ac:dyDescent="0.3">
      <c r="A1988" s="3">
        <v>3</v>
      </c>
      <c r="B1988" s="148"/>
      <c r="C1988" s="4" t="s">
        <v>2378</v>
      </c>
      <c r="D1988" s="5">
        <v>44963</v>
      </c>
      <c r="E1988" s="13" t="s">
        <v>119</v>
      </c>
      <c r="F1988" s="7">
        <v>886820</v>
      </c>
      <c r="G1988" s="6" t="s">
        <v>1366</v>
      </c>
      <c r="H1988" s="7">
        <v>93116</v>
      </c>
      <c r="I1988" s="143"/>
      <c r="J1988" s="144"/>
      <c r="K1988" s="145"/>
      <c r="L1988" t="str">
        <f t="shared" si="125"/>
        <v>03013</v>
      </c>
      <c r="M1988">
        <f t="shared" si="126"/>
        <v>3013</v>
      </c>
      <c r="N1988" s="37">
        <f t="shared" si="128"/>
        <v>886820</v>
      </c>
    </row>
    <row r="1989" spans="1:14" x14ac:dyDescent="0.3">
      <c r="A1989" s="3">
        <v>3</v>
      </c>
      <c r="B1989" s="148"/>
      <c r="C1989" s="4" t="s">
        <v>2379</v>
      </c>
      <c r="D1989" s="5">
        <v>44969</v>
      </c>
      <c r="E1989" s="13" t="s">
        <v>119</v>
      </c>
      <c r="F1989" s="7">
        <v>1828312</v>
      </c>
      <c r="G1989" s="6" t="s">
        <v>1366</v>
      </c>
      <c r="H1989" s="7">
        <v>191973</v>
      </c>
      <c r="I1989" s="143"/>
      <c r="J1989" s="144"/>
      <c r="K1989" s="145"/>
      <c r="L1989" t="str">
        <f t="shared" si="125"/>
        <v>03944</v>
      </c>
      <c r="M1989">
        <f t="shared" si="126"/>
        <v>3944</v>
      </c>
      <c r="N1989" s="37">
        <f t="shared" si="128"/>
        <v>1828312</v>
      </c>
    </row>
    <row r="1990" spans="1:14" x14ac:dyDescent="0.3">
      <c r="A1990" s="3">
        <v>3</v>
      </c>
      <c r="B1990" s="148"/>
      <c r="C1990" s="4" t="s">
        <v>2380</v>
      </c>
      <c r="D1990" s="5">
        <v>44963</v>
      </c>
      <c r="E1990" s="13" t="s">
        <v>115</v>
      </c>
      <c r="F1990" s="7">
        <v>1206865</v>
      </c>
      <c r="G1990" s="6" t="s">
        <v>1366</v>
      </c>
      <c r="H1990" s="7">
        <v>126721</v>
      </c>
      <c r="I1990" s="143"/>
      <c r="J1990" s="144"/>
      <c r="K1990" s="145"/>
      <c r="L1990" t="str">
        <f t="shared" si="125"/>
        <v>02921</v>
      </c>
      <c r="M1990">
        <f t="shared" si="126"/>
        <v>2921</v>
      </c>
      <c r="N1990" s="37">
        <f t="shared" si="128"/>
        <v>1206865</v>
      </c>
    </row>
    <row r="1991" spans="1:14" x14ac:dyDescent="0.3">
      <c r="A1991" s="3">
        <v>3</v>
      </c>
      <c r="B1991" s="148"/>
      <c r="C1991" s="4" t="s">
        <v>2381</v>
      </c>
      <c r="D1991" s="5">
        <v>44963</v>
      </c>
      <c r="E1991" s="13" t="s">
        <v>115</v>
      </c>
      <c r="F1991" s="7">
        <v>831620</v>
      </c>
      <c r="G1991" s="6" t="s">
        <v>1366</v>
      </c>
      <c r="H1991" s="7">
        <v>87320</v>
      </c>
      <c r="I1991" s="143"/>
      <c r="J1991" s="144"/>
      <c r="K1991" s="145"/>
      <c r="L1991" t="str">
        <f t="shared" ref="L1991:L2054" si="129">+RIGHT(C1991,5)</f>
        <v>02923</v>
      </c>
      <c r="M1991">
        <f t="shared" ref="M1991:M2054" si="130">+L1991*1</f>
        <v>2923</v>
      </c>
      <c r="N1991" s="37">
        <f t="shared" si="128"/>
        <v>831620</v>
      </c>
    </row>
    <row r="1992" spans="1:14" x14ac:dyDescent="0.3">
      <c r="A1992" s="3">
        <v>3</v>
      </c>
      <c r="B1992" s="148"/>
      <c r="C1992" s="4" t="s">
        <v>2382</v>
      </c>
      <c r="D1992" s="5">
        <v>44967</v>
      </c>
      <c r="E1992" s="13" t="s">
        <v>119</v>
      </c>
      <c r="F1992" s="7">
        <v>886820</v>
      </c>
      <c r="G1992" s="6" t="s">
        <v>1366</v>
      </c>
      <c r="H1992" s="7">
        <v>93116</v>
      </c>
      <c r="I1992" s="143"/>
      <c r="J1992" s="144"/>
      <c r="K1992" s="145"/>
      <c r="L1992" t="str">
        <f t="shared" si="129"/>
        <v>03776</v>
      </c>
      <c r="M1992">
        <f t="shared" si="130"/>
        <v>3776</v>
      </c>
      <c r="N1992" s="37">
        <f t="shared" si="128"/>
        <v>886820</v>
      </c>
    </row>
    <row r="1993" spans="1:14" x14ac:dyDescent="0.3">
      <c r="A1993" s="3">
        <v>3</v>
      </c>
      <c r="B1993" s="148"/>
      <c r="C1993" s="4" t="s">
        <v>2383</v>
      </c>
      <c r="D1993" s="5">
        <v>44963</v>
      </c>
      <c r="E1993" s="13" t="s">
        <v>2351</v>
      </c>
      <c r="F1993" s="7">
        <v>3250156</v>
      </c>
      <c r="G1993" s="6" t="s">
        <v>1366</v>
      </c>
      <c r="H1993" s="7">
        <v>341266</v>
      </c>
      <c r="I1993" s="143"/>
      <c r="J1993" s="144"/>
      <c r="K1993" s="145"/>
      <c r="L1993" t="str">
        <f t="shared" si="129"/>
        <v>02953</v>
      </c>
      <c r="M1993">
        <f t="shared" si="130"/>
        <v>2953</v>
      </c>
      <c r="N1993" s="37">
        <f t="shared" si="128"/>
        <v>3250156</v>
      </c>
    </row>
    <row r="1994" spans="1:14" x14ac:dyDescent="0.3">
      <c r="A1994" s="3">
        <v>3</v>
      </c>
      <c r="B1994" s="148"/>
      <c r="C1994" s="4" t="s">
        <v>2384</v>
      </c>
      <c r="D1994" s="5">
        <v>44963</v>
      </c>
      <c r="E1994" s="13" t="s">
        <v>2351</v>
      </c>
      <c r="F1994" s="7">
        <v>461076</v>
      </c>
      <c r="G1994" s="6" t="s">
        <v>1366</v>
      </c>
      <c r="H1994" s="7">
        <v>48413</v>
      </c>
      <c r="I1994" s="143"/>
      <c r="J1994" s="144"/>
      <c r="K1994" s="145"/>
      <c r="L1994" t="str">
        <f t="shared" si="129"/>
        <v>02958</v>
      </c>
      <c r="M1994">
        <f t="shared" si="130"/>
        <v>2958</v>
      </c>
      <c r="N1994" s="37">
        <f t="shared" si="128"/>
        <v>461076</v>
      </c>
    </row>
    <row r="1995" spans="1:14" x14ac:dyDescent="0.3">
      <c r="A1995" s="3">
        <v>3</v>
      </c>
      <c r="B1995" s="148"/>
      <c r="C1995" s="4" t="s">
        <v>2385</v>
      </c>
      <c r="D1995" s="5">
        <v>44964</v>
      </c>
      <c r="E1995" s="13" t="s">
        <v>236</v>
      </c>
      <c r="F1995" s="7">
        <v>331201</v>
      </c>
      <c r="G1995" s="6" t="s">
        <v>1366</v>
      </c>
      <c r="H1995" s="7">
        <v>34776</v>
      </c>
      <c r="I1995" s="143"/>
      <c r="J1995" s="144"/>
      <c r="K1995" s="145"/>
      <c r="L1995" t="str">
        <f t="shared" si="129"/>
        <v>03080</v>
      </c>
      <c r="M1995">
        <f t="shared" si="130"/>
        <v>3080</v>
      </c>
      <c r="N1995" s="37">
        <f t="shared" si="128"/>
        <v>331201</v>
      </c>
    </row>
    <row r="1996" spans="1:14" x14ac:dyDescent="0.3">
      <c r="A1996" s="3">
        <v>3</v>
      </c>
      <c r="B1996" s="148"/>
      <c r="C1996" s="4" t="s">
        <v>2386</v>
      </c>
      <c r="D1996" s="5">
        <v>44963</v>
      </c>
      <c r="E1996" s="13" t="s">
        <v>119</v>
      </c>
      <c r="F1996" s="7">
        <v>642492</v>
      </c>
      <c r="G1996" s="6" t="s">
        <v>1366</v>
      </c>
      <c r="H1996" s="7">
        <v>67462</v>
      </c>
      <c r="I1996" s="143"/>
      <c r="J1996" s="144"/>
      <c r="K1996" s="145"/>
      <c r="L1996" t="str">
        <f t="shared" si="129"/>
        <v>03020</v>
      </c>
      <c r="M1996">
        <f t="shared" si="130"/>
        <v>3020</v>
      </c>
      <c r="N1996" s="37">
        <f t="shared" si="128"/>
        <v>642492</v>
      </c>
    </row>
    <row r="1997" spans="1:14" x14ac:dyDescent="0.3">
      <c r="A1997" s="3">
        <v>3</v>
      </c>
      <c r="B1997" s="148"/>
      <c r="C1997" s="4" t="s">
        <v>2387</v>
      </c>
      <c r="D1997" s="5">
        <v>44969</v>
      </c>
      <c r="E1997" s="13" t="s">
        <v>119</v>
      </c>
      <c r="F1997" s="7">
        <v>552002</v>
      </c>
      <c r="G1997" s="6" t="s">
        <v>1366</v>
      </c>
      <c r="H1997" s="7">
        <v>57960</v>
      </c>
      <c r="I1997" s="143"/>
      <c r="J1997" s="144"/>
      <c r="K1997" s="145"/>
      <c r="L1997" t="str">
        <f t="shared" si="129"/>
        <v>03946</v>
      </c>
      <c r="M1997">
        <f t="shared" si="130"/>
        <v>3946</v>
      </c>
      <c r="N1997" s="37">
        <f t="shared" si="128"/>
        <v>552002</v>
      </c>
    </row>
    <row r="1998" spans="1:14" x14ac:dyDescent="0.3">
      <c r="A1998" s="3">
        <v>3</v>
      </c>
      <c r="B1998" s="148"/>
      <c r="C1998" s="4" t="s">
        <v>2388</v>
      </c>
      <c r="D1998" s="5">
        <v>44967</v>
      </c>
      <c r="E1998" s="13" t="s">
        <v>115</v>
      </c>
      <c r="F1998" s="7">
        <v>802091</v>
      </c>
      <c r="G1998" s="6" t="s">
        <v>1366</v>
      </c>
      <c r="H1998" s="7">
        <v>84220</v>
      </c>
      <c r="I1998" s="143"/>
      <c r="J1998" s="144"/>
      <c r="K1998" s="145"/>
      <c r="L1998" t="str">
        <f t="shared" si="129"/>
        <v>03824</v>
      </c>
      <c r="M1998">
        <f t="shared" si="130"/>
        <v>3824</v>
      </c>
      <c r="N1998" s="37">
        <f t="shared" si="128"/>
        <v>802091</v>
      </c>
    </row>
    <row r="1999" spans="1:14" x14ac:dyDescent="0.3">
      <c r="A1999" s="3">
        <v>3</v>
      </c>
      <c r="B1999" s="148"/>
      <c r="C1999" s="4" t="s">
        <v>2389</v>
      </c>
      <c r="D1999" s="5">
        <v>44964</v>
      </c>
      <c r="E1999" s="13" t="s">
        <v>115</v>
      </c>
      <c r="F1999" s="7">
        <v>1046363</v>
      </c>
      <c r="G1999" s="6" t="s">
        <v>1366</v>
      </c>
      <c r="H1999" s="7">
        <v>109868</v>
      </c>
      <c r="I1999" s="143"/>
      <c r="J1999" s="144"/>
      <c r="K1999" s="145"/>
      <c r="L1999" t="str">
        <f t="shared" si="129"/>
        <v>03052</v>
      </c>
      <c r="M1999">
        <f t="shared" si="130"/>
        <v>3052</v>
      </c>
      <c r="N1999" s="37">
        <f t="shared" si="128"/>
        <v>1046363</v>
      </c>
    </row>
    <row r="2000" spans="1:14" x14ac:dyDescent="0.3">
      <c r="A2000" s="3">
        <v>3</v>
      </c>
      <c r="B2000" s="148"/>
      <c r="C2000" s="4" t="s">
        <v>2390</v>
      </c>
      <c r="D2000" s="5">
        <v>44968</v>
      </c>
      <c r="E2000" s="13" t="s">
        <v>115</v>
      </c>
      <c r="F2000" s="7">
        <v>652251</v>
      </c>
      <c r="G2000" s="6" t="s">
        <v>1366</v>
      </c>
      <c r="H2000" s="7">
        <v>68486</v>
      </c>
      <c r="I2000" s="143"/>
      <c r="J2000" s="144"/>
      <c r="K2000" s="145"/>
      <c r="L2000" t="str">
        <f t="shared" si="129"/>
        <v>03886</v>
      </c>
      <c r="M2000">
        <f t="shared" si="130"/>
        <v>3886</v>
      </c>
      <c r="N2000" s="37">
        <f t="shared" si="128"/>
        <v>652251</v>
      </c>
    </row>
    <row r="2001" spans="1:14" x14ac:dyDescent="0.3">
      <c r="A2001" s="3">
        <v>3</v>
      </c>
      <c r="B2001" s="148"/>
      <c r="C2001" s="4" t="s">
        <v>2391</v>
      </c>
      <c r="D2001" s="5">
        <v>44966</v>
      </c>
      <c r="E2001" s="13" t="s">
        <v>115</v>
      </c>
      <c r="F2001" s="7">
        <v>610819</v>
      </c>
      <c r="G2001" s="6" t="s">
        <v>1366</v>
      </c>
      <c r="H2001" s="7">
        <v>64136</v>
      </c>
      <c r="I2001" s="143"/>
      <c r="J2001" s="144"/>
      <c r="K2001" s="145"/>
      <c r="L2001" t="str">
        <f t="shared" si="129"/>
        <v>03579</v>
      </c>
      <c r="M2001">
        <f t="shared" si="130"/>
        <v>3579</v>
      </c>
      <c r="N2001" s="37">
        <f t="shared" si="128"/>
        <v>610819</v>
      </c>
    </row>
    <row r="2002" spans="1:14" x14ac:dyDescent="0.3">
      <c r="A2002" s="3">
        <v>3</v>
      </c>
      <c r="B2002" s="148"/>
      <c r="C2002" s="4" t="s">
        <v>2392</v>
      </c>
      <c r="D2002" s="5">
        <v>44975</v>
      </c>
      <c r="E2002" s="13" t="s">
        <v>115</v>
      </c>
      <c r="F2002" s="7">
        <v>571028</v>
      </c>
      <c r="G2002" s="6" t="s">
        <v>1366</v>
      </c>
      <c r="H2002" s="7">
        <v>59958</v>
      </c>
      <c r="I2002" s="143"/>
      <c r="J2002" s="144"/>
      <c r="K2002" s="145"/>
      <c r="L2002" t="str">
        <f t="shared" si="129"/>
        <v>06696</v>
      </c>
      <c r="M2002">
        <f t="shared" si="130"/>
        <v>6696</v>
      </c>
      <c r="N2002" s="37">
        <f t="shared" si="128"/>
        <v>571028</v>
      </c>
    </row>
    <row r="2003" spans="1:14" x14ac:dyDescent="0.3">
      <c r="A2003" s="3">
        <v>3</v>
      </c>
      <c r="B2003" s="148"/>
      <c r="C2003" s="4" t="s">
        <v>2393</v>
      </c>
      <c r="D2003" s="5">
        <v>44968</v>
      </c>
      <c r="E2003" s="13" t="s">
        <v>119</v>
      </c>
      <c r="F2003" s="7">
        <v>652251</v>
      </c>
      <c r="G2003" s="6" t="s">
        <v>1366</v>
      </c>
      <c r="H2003" s="7">
        <v>68486</v>
      </c>
      <c r="I2003" s="143"/>
      <c r="J2003" s="144"/>
      <c r="K2003" s="145"/>
      <c r="L2003" t="str">
        <f t="shared" si="129"/>
        <v>03889</v>
      </c>
      <c r="M2003">
        <f t="shared" si="130"/>
        <v>3889</v>
      </c>
      <c r="N2003" s="37">
        <f t="shared" si="128"/>
        <v>652251</v>
      </c>
    </row>
    <row r="2004" spans="1:14" x14ac:dyDescent="0.3">
      <c r="A2004" s="3">
        <v>3</v>
      </c>
      <c r="B2004" s="148"/>
      <c r="C2004" s="4" t="s">
        <v>2394</v>
      </c>
      <c r="D2004" s="5">
        <v>44968</v>
      </c>
      <c r="E2004" s="13" t="s">
        <v>2395</v>
      </c>
      <c r="F2004" s="7">
        <v>991560</v>
      </c>
      <c r="G2004" s="6" t="s">
        <v>1366</v>
      </c>
      <c r="H2004" s="7">
        <v>104114</v>
      </c>
      <c r="I2004" s="143"/>
      <c r="J2004" s="144"/>
      <c r="K2004" s="145"/>
      <c r="L2004" t="str">
        <f t="shared" si="129"/>
        <v>03895</v>
      </c>
      <c r="M2004">
        <f t="shared" si="130"/>
        <v>3895</v>
      </c>
      <c r="N2004" s="37">
        <f t="shared" si="128"/>
        <v>991560</v>
      </c>
    </row>
    <row r="2005" spans="1:14" x14ac:dyDescent="0.3">
      <c r="A2005" s="3">
        <v>3</v>
      </c>
      <c r="B2005" s="148"/>
      <c r="C2005" s="4" t="s">
        <v>2396</v>
      </c>
      <c r="D2005" s="5">
        <v>44968</v>
      </c>
      <c r="E2005" s="13" t="s">
        <v>119</v>
      </c>
      <c r="F2005" s="7">
        <v>276001</v>
      </c>
      <c r="G2005" s="6" t="s">
        <v>1366</v>
      </c>
      <c r="H2005" s="7">
        <v>28980</v>
      </c>
      <c r="I2005" s="143"/>
      <c r="J2005" s="144"/>
      <c r="K2005" s="145"/>
      <c r="L2005" t="str">
        <f t="shared" si="129"/>
        <v>03934</v>
      </c>
      <c r="M2005">
        <f t="shared" si="130"/>
        <v>3934</v>
      </c>
      <c r="N2005" s="37">
        <f t="shared" si="128"/>
        <v>276001</v>
      </c>
    </row>
    <row r="2006" spans="1:14" x14ac:dyDescent="0.3">
      <c r="A2006" s="3">
        <v>3</v>
      </c>
      <c r="B2006" s="148"/>
      <c r="C2006" s="4" t="s">
        <v>2397</v>
      </c>
      <c r="D2006" s="5">
        <v>44966</v>
      </c>
      <c r="E2006" s="13" t="s">
        <v>502</v>
      </c>
      <c r="F2006" s="7">
        <v>610819</v>
      </c>
      <c r="G2006" s="6" t="s">
        <v>1366</v>
      </c>
      <c r="H2006" s="7">
        <v>64136</v>
      </c>
      <c r="I2006" s="143"/>
      <c r="J2006" s="144"/>
      <c r="K2006" s="145"/>
      <c r="L2006" t="str">
        <f t="shared" si="129"/>
        <v>03567</v>
      </c>
      <c r="M2006">
        <f t="shared" si="130"/>
        <v>3567</v>
      </c>
      <c r="N2006" s="37">
        <f t="shared" si="128"/>
        <v>610819</v>
      </c>
    </row>
    <row r="2007" spans="1:14" x14ac:dyDescent="0.3">
      <c r="A2007" s="3">
        <v>3</v>
      </c>
      <c r="B2007" s="148"/>
      <c r="C2007" s="4" t="s">
        <v>2398</v>
      </c>
      <c r="D2007" s="5">
        <v>44975</v>
      </c>
      <c r="E2007" s="13" t="s">
        <v>119</v>
      </c>
      <c r="F2007" s="7">
        <v>1151810</v>
      </c>
      <c r="G2007" s="6" t="s">
        <v>1366</v>
      </c>
      <c r="H2007" s="7">
        <v>120940</v>
      </c>
      <c r="I2007" s="143"/>
      <c r="J2007" s="144"/>
      <c r="K2007" s="145"/>
      <c r="L2007" t="str">
        <f t="shared" si="129"/>
        <v>06672</v>
      </c>
      <c r="M2007">
        <f t="shared" si="130"/>
        <v>6672</v>
      </c>
      <c r="N2007" s="37">
        <f t="shared" si="128"/>
        <v>1151810</v>
      </c>
    </row>
    <row r="2008" spans="1:14" x14ac:dyDescent="0.3">
      <c r="A2008" s="3">
        <v>3</v>
      </c>
      <c r="B2008" s="148"/>
      <c r="C2008" s="4" t="s">
        <v>2399</v>
      </c>
      <c r="D2008" s="5">
        <v>44982</v>
      </c>
      <c r="E2008" s="13" t="s">
        <v>119</v>
      </c>
      <c r="F2008" s="7">
        <v>652703</v>
      </c>
      <c r="G2008" s="6" t="s">
        <v>1366</v>
      </c>
      <c r="H2008" s="7">
        <v>68534</v>
      </c>
      <c r="I2008" s="143"/>
      <c r="J2008" s="144"/>
      <c r="K2008" s="145"/>
      <c r="L2008" t="str">
        <f t="shared" si="129"/>
        <v>09002</v>
      </c>
      <c r="M2008">
        <f t="shared" si="130"/>
        <v>9002</v>
      </c>
      <c r="N2008" s="37">
        <f t="shared" si="128"/>
        <v>652703</v>
      </c>
    </row>
    <row r="2009" spans="1:14" x14ac:dyDescent="0.3">
      <c r="A2009" s="3">
        <v>3</v>
      </c>
      <c r="B2009" s="148"/>
      <c r="C2009" s="4" t="s">
        <v>2400</v>
      </c>
      <c r="D2009" s="5">
        <v>44970</v>
      </c>
      <c r="E2009" s="13" t="s">
        <v>2401</v>
      </c>
      <c r="F2009" s="7">
        <v>1041355</v>
      </c>
      <c r="G2009" s="6" t="s">
        <v>1366</v>
      </c>
      <c r="H2009" s="7">
        <v>109342</v>
      </c>
      <c r="I2009" s="143"/>
      <c r="J2009" s="144"/>
      <c r="K2009" s="145"/>
      <c r="L2009" t="str">
        <f t="shared" si="129"/>
        <v>03976</v>
      </c>
      <c r="M2009">
        <f t="shared" si="130"/>
        <v>3976</v>
      </c>
      <c r="N2009" s="37">
        <f t="shared" si="128"/>
        <v>1041355</v>
      </c>
    </row>
    <row r="2010" spans="1:14" x14ac:dyDescent="0.3">
      <c r="A2010" s="3">
        <v>3</v>
      </c>
      <c r="B2010" s="148"/>
      <c r="C2010" s="4" t="s">
        <v>2402</v>
      </c>
      <c r="D2010" s="5">
        <v>44979</v>
      </c>
      <c r="E2010" s="13" t="s">
        <v>2401</v>
      </c>
      <c r="F2010" s="7">
        <v>1220127</v>
      </c>
      <c r="G2010" s="6" t="s">
        <v>1366</v>
      </c>
      <c r="H2010" s="7">
        <v>128113</v>
      </c>
      <c r="I2010" s="143"/>
      <c r="J2010" s="144"/>
      <c r="K2010" s="145"/>
      <c r="L2010" t="str">
        <f t="shared" si="129"/>
        <v>06834</v>
      </c>
      <c r="M2010">
        <f t="shared" si="130"/>
        <v>6834</v>
      </c>
      <c r="N2010" s="37">
        <f t="shared" si="128"/>
        <v>1220127</v>
      </c>
    </row>
    <row r="2011" spans="1:14" x14ac:dyDescent="0.3">
      <c r="A2011" s="3">
        <v>3</v>
      </c>
      <c r="B2011" s="148"/>
      <c r="C2011" s="4" t="s">
        <v>2403</v>
      </c>
      <c r="D2011" s="5">
        <v>44973</v>
      </c>
      <c r="E2011" s="13" t="s">
        <v>2364</v>
      </c>
      <c r="F2011" s="7">
        <v>829615</v>
      </c>
      <c r="G2011" s="6" t="s">
        <v>1366</v>
      </c>
      <c r="H2011" s="7">
        <v>87110</v>
      </c>
      <c r="I2011" s="143"/>
      <c r="J2011" s="144"/>
      <c r="K2011" s="145"/>
      <c r="L2011" t="str">
        <f t="shared" si="129"/>
        <v>05112</v>
      </c>
      <c r="M2011">
        <f t="shared" si="130"/>
        <v>5112</v>
      </c>
      <c r="N2011" s="37">
        <f t="shared" si="128"/>
        <v>829615</v>
      </c>
    </row>
    <row r="2012" spans="1:14" x14ac:dyDescent="0.3">
      <c r="A2012" s="3">
        <v>3</v>
      </c>
      <c r="B2012" s="148"/>
      <c r="C2012" s="4" t="s">
        <v>2404</v>
      </c>
      <c r="D2012" s="5">
        <v>44979</v>
      </c>
      <c r="E2012" s="13" t="s">
        <v>2351</v>
      </c>
      <c r="F2012" s="7">
        <v>608814</v>
      </c>
      <c r="G2012" s="6" t="s">
        <v>1366</v>
      </c>
      <c r="H2012" s="7">
        <v>63925</v>
      </c>
      <c r="I2012" s="143"/>
      <c r="J2012" s="144"/>
      <c r="K2012" s="145"/>
      <c r="L2012" t="str">
        <f t="shared" si="129"/>
        <v>06844</v>
      </c>
      <c r="M2012">
        <f t="shared" si="130"/>
        <v>6844</v>
      </c>
      <c r="N2012" s="37">
        <f t="shared" si="128"/>
        <v>608814</v>
      </c>
    </row>
    <row r="2013" spans="1:14" x14ac:dyDescent="0.3">
      <c r="A2013" s="3">
        <v>3</v>
      </c>
      <c r="B2013" s="148"/>
      <c r="C2013" s="4" t="s">
        <v>2405</v>
      </c>
      <c r="D2013" s="5">
        <v>44979</v>
      </c>
      <c r="E2013" s="13" t="s">
        <v>2406</v>
      </c>
      <c r="F2013" s="7">
        <v>610819</v>
      </c>
      <c r="G2013" s="6" t="s">
        <v>1366</v>
      </c>
      <c r="H2013" s="7">
        <v>64136</v>
      </c>
      <c r="I2013" s="143"/>
      <c r="J2013" s="144"/>
      <c r="K2013" s="145"/>
      <c r="L2013" t="str">
        <f t="shared" si="129"/>
        <v>06850</v>
      </c>
      <c r="M2013">
        <f t="shared" si="130"/>
        <v>6850</v>
      </c>
      <c r="N2013" s="37">
        <f t="shared" si="128"/>
        <v>610819</v>
      </c>
    </row>
    <row r="2014" spans="1:14" x14ac:dyDescent="0.3">
      <c r="A2014" s="3">
        <v>3</v>
      </c>
      <c r="B2014" s="148"/>
      <c r="C2014" s="4" t="s">
        <v>2407</v>
      </c>
      <c r="D2014" s="5">
        <v>44975</v>
      </c>
      <c r="E2014" s="13" t="s">
        <v>2368</v>
      </c>
      <c r="F2014" s="7">
        <v>1242139</v>
      </c>
      <c r="G2014" s="6" t="s">
        <v>1366</v>
      </c>
      <c r="H2014" s="7">
        <v>130425</v>
      </c>
      <c r="I2014" s="143"/>
      <c r="J2014" s="144"/>
      <c r="K2014" s="145"/>
      <c r="L2014" t="str">
        <f t="shared" si="129"/>
        <v>06668</v>
      </c>
      <c r="M2014">
        <f t="shared" si="130"/>
        <v>6668</v>
      </c>
      <c r="N2014" s="37">
        <f t="shared" si="128"/>
        <v>1242139</v>
      </c>
    </row>
    <row r="2015" spans="1:14" x14ac:dyDescent="0.3">
      <c r="A2015" s="3">
        <v>3</v>
      </c>
      <c r="B2015" s="148"/>
      <c r="C2015" s="4" t="s">
        <v>2408</v>
      </c>
      <c r="D2015" s="5">
        <v>44981</v>
      </c>
      <c r="E2015" s="13" t="s">
        <v>2401</v>
      </c>
      <c r="F2015" s="7">
        <v>1216155</v>
      </c>
      <c r="G2015" s="6" t="s">
        <v>1366</v>
      </c>
      <c r="H2015" s="7">
        <v>127696</v>
      </c>
      <c r="I2015" s="143"/>
      <c r="J2015" s="144"/>
      <c r="K2015" s="145"/>
      <c r="L2015" t="str">
        <f t="shared" si="129"/>
        <v>08850</v>
      </c>
      <c r="M2015">
        <f t="shared" si="130"/>
        <v>8850</v>
      </c>
      <c r="N2015" s="37">
        <f t="shared" si="128"/>
        <v>1216155</v>
      </c>
    </row>
    <row r="2016" spans="1:14" x14ac:dyDescent="0.3">
      <c r="A2016" s="3">
        <v>3</v>
      </c>
      <c r="B2016" s="148"/>
      <c r="C2016" s="4" t="s">
        <v>2409</v>
      </c>
      <c r="D2016" s="5">
        <v>44978</v>
      </c>
      <c r="E2016" s="13" t="s">
        <v>2364</v>
      </c>
      <c r="F2016" s="7">
        <v>532092</v>
      </c>
      <c r="G2016" s="6" t="s">
        <v>1366</v>
      </c>
      <c r="H2016" s="7">
        <v>55870</v>
      </c>
      <c r="I2016" s="143"/>
      <c r="J2016" s="144"/>
      <c r="K2016" s="145"/>
      <c r="L2016" t="str">
        <f t="shared" si="129"/>
        <v>06774</v>
      </c>
      <c r="M2016">
        <f t="shared" si="130"/>
        <v>6774</v>
      </c>
      <c r="N2016" s="37">
        <f t="shared" si="128"/>
        <v>532092</v>
      </c>
    </row>
    <row r="2017" spans="1:14" x14ac:dyDescent="0.3">
      <c r="A2017" s="3">
        <v>3</v>
      </c>
      <c r="B2017" s="148"/>
      <c r="C2017" s="4" t="s">
        <v>2410</v>
      </c>
      <c r="D2017" s="5">
        <v>44975</v>
      </c>
      <c r="E2017" s="13" t="s">
        <v>2411</v>
      </c>
      <c r="F2017" s="7">
        <v>2349424</v>
      </c>
      <c r="G2017" s="6" t="s">
        <v>1366</v>
      </c>
      <c r="H2017" s="7">
        <v>246690</v>
      </c>
      <c r="I2017" s="143"/>
      <c r="J2017" s="144"/>
      <c r="K2017" s="145"/>
      <c r="L2017" t="str">
        <f t="shared" si="129"/>
        <v>06701</v>
      </c>
      <c r="M2017">
        <f t="shared" si="130"/>
        <v>6701</v>
      </c>
      <c r="N2017" s="37">
        <f t="shared" si="128"/>
        <v>2349424</v>
      </c>
    </row>
    <row r="2018" spans="1:14" x14ac:dyDescent="0.3">
      <c r="A2018" s="3">
        <v>3</v>
      </c>
      <c r="B2018" s="148"/>
      <c r="C2018" s="4" t="s">
        <v>2412</v>
      </c>
      <c r="D2018" s="5">
        <v>44968</v>
      </c>
      <c r="E2018" s="13" t="s">
        <v>2364</v>
      </c>
      <c r="F2018" s="7">
        <v>3236244</v>
      </c>
      <c r="G2018" s="6" t="s">
        <v>1366</v>
      </c>
      <c r="H2018" s="7">
        <v>339806</v>
      </c>
      <c r="I2018" s="143"/>
      <c r="J2018" s="144"/>
      <c r="K2018" s="145"/>
      <c r="L2018" t="str">
        <f t="shared" si="129"/>
        <v>03926</v>
      </c>
      <c r="M2018">
        <f t="shared" si="130"/>
        <v>3926</v>
      </c>
      <c r="N2018" s="37">
        <f t="shared" si="128"/>
        <v>3236244</v>
      </c>
    </row>
    <row r="2019" spans="1:14" x14ac:dyDescent="0.3">
      <c r="A2019" s="3">
        <v>3</v>
      </c>
      <c r="B2019" s="148"/>
      <c r="C2019" s="4" t="s">
        <v>2413</v>
      </c>
      <c r="D2019" s="5">
        <v>44980</v>
      </c>
      <c r="E2019" s="13" t="s">
        <v>2414</v>
      </c>
      <c r="F2019" s="7">
        <v>608814</v>
      </c>
      <c r="G2019" s="6" t="s">
        <v>1366</v>
      </c>
      <c r="H2019" s="7">
        <v>63925</v>
      </c>
      <c r="I2019" s="143"/>
      <c r="J2019" s="144"/>
      <c r="K2019" s="145"/>
      <c r="L2019" t="str">
        <f t="shared" si="129"/>
        <v>07426</v>
      </c>
      <c r="M2019">
        <f t="shared" si="130"/>
        <v>7426</v>
      </c>
      <c r="N2019" s="37">
        <f t="shared" si="128"/>
        <v>608814</v>
      </c>
    </row>
    <row r="2020" spans="1:14" x14ac:dyDescent="0.3">
      <c r="A2020" s="3">
        <v>3</v>
      </c>
      <c r="B2020" s="148"/>
      <c r="C2020" s="4" t="s">
        <v>2415</v>
      </c>
      <c r="D2020" s="5">
        <v>44982</v>
      </c>
      <c r="E2020" s="13" t="s">
        <v>2368</v>
      </c>
      <c r="F2020" s="7">
        <v>1945554</v>
      </c>
      <c r="G2020" s="6" t="s">
        <v>1366</v>
      </c>
      <c r="H2020" s="7">
        <v>204283</v>
      </c>
      <c r="I2020" s="143"/>
      <c r="J2020" s="144"/>
      <c r="K2020" s="145"/>
      <c r="L2020" t="str">
        <f t="shared" si="129"/>
        <v>09000</v>
      </c>
      <c r="M2020">
        <f t="shared" si="130"/>
        <v>9000</v>
      </c>
      <c r="N2020" s="37">
        <f t="shared" si="128"/>
        <v>1945554</v>
      </c>
    </row>
    <row r="2021" spans="1:14" x14ac:dyDescent="0.3">
      <c r="A2021" s="3">
        <v>3</v>
      </c>
      <c r="B2021" s="148"/>
      <c r="C2021" s="4" t="s">
        <v>2416</v>
      </c>
      <c r="D2021" s="5">
        <v>44975</v>
      </c>
      <c r="E2021" s="13" t="s">
        <v>2417</v>
      </c>
      <c r="F2021" s="7">
        <v>1290691</v>
      </c>
      <c r="G2021" s="6" t="s">
        <v>1366</v>
      </c>
      <c r="H2021" s="7">
        <v>135523</v>
      </c>
      <c r="I2021" s="143"/>
      <c r="J2021" s="144"/>
      <c r="K2021" s="145"/>
      <c r="L2021" t="str">
        <f t="shared" si="129"/>
        <v>06693</v>
      </c>
      <c r="M2021">
        <f t="shared" si="130"/>
        <v>6693</v>
      </c>
      <c r="N2021" s="37">
        <f t="shared" si="128"/>
        <v>1290691</v>
      </c>
    </row>
    <row r="2022" spans="1:14" x14ac:dyDescent="0.3">
      <c r="A2022" s="3">
        <v>3</v>
      </c>
      <c r="B2022" s="148"/>
      <c r="C2022" s="4" t="s">
        <v>2418</v>
      </c>
      <c r="D2022" s="5">
        <v>44972</v>
      </c>
      <c r="E2022" s="13" t="s">
        <v>502</v>
      </c>
      <c r="F2022" s="7">
        <v>1046363</v>
      </c>
      <c r="G2022" s="6" t="s">
        <v>1366</v>
      </c>
      <c r="H2022" s="7">
        <v>109868</v>
      </c>
      <c r="I2022" s="143"/>
      <c r="J2022" s="144"/>
      <c r="K2022" s="145"/>
      <c r="L2022" t="str">
        <f t="shared" si="129"/>
        <v>04145</v>
      </c>
      <c r="M2022">
        <f t="shared" si="130"/>
        <v>4145</v>
      </c>
      <c r="N2022" s="37">
        <f t="shared" si="128"/>
        <v>1046363</v>
      </c>
    </row>
    <row r="2023" spans="1:14" x14ac:dyDescent="0.3">
      <c r="A2023" s="3">
        <v>3</v>
      </c>
      <c r="B2023" s="148"/>
      <c r="C2023" s="4" t="s">
        <v>2419</v>
      </c>
      <c r="D2023" s="5">
        <v>44965</v>
      </c>
      <c r="E2023" s="13" t="s">
        <v>2351</v>
      </c>
      <c r="F2023" s="7">
        <v>774414</v>
      </c>
      <c r="G2023" s="6" t="s">
        <v>1366</v>
      </c>
      <c r="H2023" s="7">
        <v>81313</v>
      </c>
      <c r="I2023" s="143"/>
      <c r="J2023" s="144"/>
      <c r="K2023" s="145"/>
      <c r="L2023" t="str">
        <f t="shared" si="129"/>
        <v>03140</v>
      </c>
      <c r="M2023">
        <f t="shared" si="130"/>
        <v>3140</v>
      </c>
      <c r="N2023" s="37">
        <f t="shared" si="128"/>
        <v>774414</v>
      </c>
    </row>
    <row r="2024" spans="1:14" x14ac:dyDescent="0.3">
      <c r="A2024" s="3">
        <v>3</v>
      </c>
      <c r="B2024" s="148"/>
      <c r="C2024" s="4" t="s">
        <v>2420</v>
      </c>
      <c r="D2024" s="5">
        <v>44963</v>
      </c>
      <c r="E2024" s="13" t="s">
        <v>236</v>
      </c>
      <c r="F2024" s="7">
        <v>520329</v>
      </c>
      <c r="G2024" s="6" t="s">
        <v>1366</v>
      </c>
      <c r="H2024" s="7">
        <v>54635</v>
      </c>
      <c r="I2024" s="143"/>
      <c r="J2024" s="144"/>
      <c r="K2024" s="145"/>
      <c r="L2024" t="str">
        <f t="shared" si="129"/>
        <v>02985</v>
      </c>
      <c r="M2024">
        <f t="shared" si="130"/>
        <v>2985</v>
      </c>
      <c r="N2024" s="37">
        <f t="shared" si="128"/>
        <v>520329</v>
      </c>
    </row>
    <row r="2025" spans="1:14" x14ac:dyDescent="0.3">
      <c r="A2025" s="3">
        <v>3</v>
      </c>
      <c r="B2025" s="148"/>
      <c r="C2025" s="4" t="s">
        <v>2421</v>
      </c>
      <c r="D2025" s="5">
        <v>44968</v>
      </c>
      <c r="E2025" s="13" t="s">
        <v>115</v>
      </c>
      <c r="F2025" s="7">
        <v>887517</v>
      </c>
      <c r="G2025" s="6" t="s">
        <v>1366</v>
      </c>
      <c r="H2025" s="7">
        <v>93189</v>
      </c>
      <c r="I2025" s="143"/>
      <c r="J2025" s="144"/>
      <c r="K2025" s="145"/>
      <c r="L2025" t="str">
        <f t="shared" si="129"/>
        <v>03894</v>
      </c>
      <c r="M2025">
        <f t="shared" si="130"/>
        <v>3894</v>
      </c>
      <c r="N2025" s="37">
        <f t="shared" si="128"/>
        <v>887517</v>
      </c>
    </row>
    <row r="2026" spans="1:14" x14ac:dyDescent="0.3">
      <c r="A2026" s="3">
        <v>3</v>
      </c>
      <c r="B2026" s="148"/>
      <c r="C2026" s="4" t="s">
        <v>2422</v>
      </c>
      <c r="D2026" s="5">
        <v>44964</v>
      </c>
      <c r="E2026" s="13" t="s">
        <v>115</v>
      </c>
      <c r="F2026" s="7">
        <v>886820</v>
      </c>
      <c r="G2026" s="6" t="s">
        <v>1366</v>
      </c>
      <c r="H2026" s="7">
        <v>93116</v>
      </c>
      <c r="I2026" s="143"/>
      <c r="J2026" s="144"/>
      <c r="K2026" s="145"/>
      <c r="L2026" t="str">
        <f t="shared" si="129"/>
        <v>03058</v>
      </c>
      <c r="M2026">
        <f t="shared" si="130"/>
        <v>3058</v>
      </c>
      <c r="N2026" s="37">
        <f t="shared" si="128"/>
        <v>886820</v>
      </c>
    </row>
    <row r="2027" spans="1:14" x14ac:dyDescent="0.3">
      <c r="A2027" s="3">
        <v>3</v>
      </c>
      <c r="B2027" s="148"/>
      <c r="C2027" s="4" t="s">
        <v>2423</v>
      </c>
      <c r="D2027" s="5">
        <v>44968</v>
      </c>
      <c r="E2027" s="13" t="s">
        <v>115</v>
      </c>
      <c r="F2027" s="7">
        <v>886820</v>
      </c>
      <c r="G2027" s="6" t="s">
        <v>1366</v>
      </c>
      <c r="H2027" s="7">
        <v>93116</v>
      </c>
      <c r="I2027" s="143"/>
      <c r="J2027" s="144"/>
      <c r="K2027" s="145"/>
      <c r="L2027" t="str">
        <f t="shared" si="129"/>
        <v>03881</v>
      </c>
      <c r="M2027">
        <f t="shared" si="130"/>
        <v>3881</v>
      </c>
      <c r="N2027" s="37">
        <f t="shared" si="128"/>
        <v>886820</v>
      </c>
    </row>
    <row r="2028" spans="1:14" x14ac:dyDescent="0.3">
      <c r="A2028" s="3">
        <v>3</v>
      </c>
      <c r="B2028" s="148"/>
      <c r="C2028" s="4" t="s">
        <v>2424</v>
      </c>
      <c r="D2028" s="5">
        <v>44973</v>
      </c>
      <c r="E2028" s="13" t="s">
        <v>236</v>
      </c>
      <c r="F2028" s="7">
        <v>1304821</v>
      </c>
      <c r="G2028" s="6" t="s">
        <v>1366</v>
      </c>
      <c r="H2028" s="7">
        <v>137006</v>
      </c>
      <c r="I2028" s="143"/>
      <c r="J2028" s="144"/>
      <c r="K2028" s="145"/>
      <c r="L2028" t="str">
        <f t="shared" si="129"/>
        <v>04882</v>
      </c>
      <c r="M2028">
        <f t="shared" si="130"/>
        <v>4882</v>
      </c>
      <c r="N2028" s="37">
        <f t="shared" si="128"/>
        <v>1304821</v>
      </c>
    </row>
    <row r="2029" spans="1:14" x14ac:dyDescent="0.3">
      <c r="A2029" s="3">
        <v>3</v>
      </c>
      <c r="B2029" s="148"/>
      <c r="C2029" s="4" t="s">
        <v>2425</v>
      </c>
      <c r="D2029" s="5">
        <v>44967</v>
      </c>
      <c r="E2029" s="13" t="s">
        <v>502</v>
      </c>
      <c r="F2029" s="7">
        <v>1576099</v>
      </c>
      <c r="G2029" s="6" t="s">
        <v>1366</v>
      </c>
      <c r="H2029" s="7">
        <v>165490</v>
      </c>
      <c r="I2029" s="143"/>
      <c r="J2029" s="144"/>
      <c r="K2029" s="145"/>
      <c r="L2029" t="str">
        <f t="shared" si="129"/>
        <v>03815</v>
      </c>
      <c r="M2029">
        <f t="shared" si="130"/>
        <v>3815</v>
      </c>
      <c r="N2029" s="37">
        <f t="shared" si="128"/>
        <v>1576099</v>
      </c>
    </row>
    <row r="2030" spans="1:14" x14ac:dyDescent="0.3">
      <c r="A2030" s="3">
        <v>3</v>
      </c>
      <c r="B2030" s="148"/>
      <c r="C2030" s="4" t="s">
        <v>2426</v>
      </c>
      <c r="D2030" s="5">
        <v>44968</v>
      </c>
      <c r="E2030" s="13" t="s">
        <v>115</v>
      </c>
      <c r="F2030" s="7">
        <v>1339239</v>
      </c>
      <c r="G2030" s="6" t="s">
        <v>1366</v>
      </c>
      <c r="H2030" s="7">
        <v>140620</v>
      </c>
      <c r="I2030" s="143"/>
      <c r="J2030" s="144"/>
      <c r="K2030" s="145"/>
      <c r="L2030" t="str">
        <f t="shared" si="129"/>
        <v>03896</v>
      </c>
      <c r="M2030">
        <f t="shared" si="130"/>
        <v>3896</v>
      </c>
      <c r="N2030" s="37">
        <f t="shared" si="128"/>
        <v>1339239</v>
      </c>
    </row>
    <row r="2031" spans="1:14" x14ac:dyDescent="0.3">
      <c r="A2031" s="3">
        <v>3</v>
      </c>
      <c r="B2031" s="148"/>
      <c r="C2031" s="4" t="s">
        <v>2427</v>
      </c>
      <c r="D2031" s="5">
        <v>44975</v>
      </c>
      <c r="E2031" s="13" t="s">
        <v>115</v>
      </c>
      <c r="F2031" s="7">
        <v>775126</v>
      </c>
      <c r="G2031" s="6" t="s">
        <v>1366</v>
      </c>
      <c r="H2031" s="7">
        <v>81388</v>
      </c>
      <c r="I2031" s="143"/>
      <c r="J2031" s="144"/>
      <c r="K2031" s="145"/>
      <c r="L2031" t="str">
        <f t="shared" si="129"/>
        <v>06700</v>
      </c>
      <c r="M2031">
        <f t="shared" si="130"/>
        <v>6700</v>
      </c>
      <c r="N2031" s="37">
        <f t="shared" si="128"/>
        <v>775126</v>
      </c>
    </row>
    <row r="2032" spans="1:14" x14ac:dyDescent="0.3">
      <c r="A2032" s="3">
        <v>3</v>
      </c>
      <c r="B2032" s="148"/>
      <c r="C2032" s="4" t="s">
        <v>2428</v>
      </c>
      <c r="D2032" s="5">
        <v>44963</v>
      </c>
      <c r="E2032" s="13" t="s">
        <v>119</v>
      </c>
      <c r="F2032" s="7">
        <v>764656</v>
      </c>
      <c r="G2032" s="6" t="s">
        <v>1366</v>
      </c>
      <c r="H2032" s="7">
        <v>80289</v>
      </c>
      <c r="I2032" s="143"/>
      <c r="J2032" s="144"/>
      <c r="K2032" s="145"/>
      <c r="L2032" t="str">
        <f t="shared" si="129"/>
        <v>03004</v>
      </c>
      <c r="M2032">
        <f t="shared" si="130"/>
        <v>3004</v>
      </c>
      <c r="N2032" s="37">
        <f t="shared" si="128"/>
        <v>764656</v>
      </c>
    </row>
    <row r="2033" spans="1:14" x14ac:dyDescent="0.3">
      <c r="A2033" s="3">
        <v>3</v>
      </c>
      <c r="B2033" s="148"/>
      <c r="C2033" s="4" t="s">
        <v>2429</v>
      </c>
      <c r="D2033" s="5">
        <v>44973</v>
      </c>
      <c r="E2033" s="13" t="s">
        <v>119</v>
      </c>
      <c r="F2033" s="7">
        <v>2630590</v>
      </c>
      <c r="G2033" s="6" t="s">
        <v>1366</v>
      </c>
      <c r="H2033" s="7">
        <v>276212</v>
      </c>
      <c r="I2033" s="143"/>
      <c r="J2033" s="144"/>
      <c r="K2033" s="145"/>
      <c r="L2033" t="str">
        <f t="shared" si="129"/>
        <v>04687</v>
      </c>
      <c r="M2033">
        <f t="shared" si="130"/>
        <v>4687</v>
      </c>
      <c r="N2033" s="37">
        <f t="shared" si="128"/>
        <v>2630590</v>
      </c>
    </row>
    <row r="2034" spans="1:14" x14ac:dyDescent="0.3">
      <c r="A2034" s="3">
        <v>3</v>
      </c>
      <c r="B2034" s="148"/>
      <c r="C2034" s="4" t="s">
        <v>2430</v>
      </c>
      <c r="D2034" s="5">
        <v>44972</v>
      </c>
      <c r="E2034" s="13" t="s">
        <v>115</v>
      </c>
      <c r="F2034" s="7">
        <v>613044</v>
      </c>
      <c r="G2034" s="6" t="s">
        <v>1366</v>
      </c>
      <c r="H2034" s="7">
        <v>64370</v>
      </c>
      <c r="I2034" s="143"/>
      <c r="J2034" s="144"/>
      <c r="K2034" s="145"/>
      <c r="L2034" t="str">
        <f t="shared" si="129"/>
        <v>04120</v>
      </c>
      <c r="M2034">
        <f t="shared" si="130"/>
        <v>4120</v>
      </c>
      <c r="N2034" s="37">
        <f t="shared" si="128"/>
        <v>613044</v>
      </c>
    </row>
    <row r="2035" spans="1:14" x14ac:dyDescent="0.3">
      <c r="A2035" s="3">
        <v>3</v>
      </c>
      <c r="B2035" s="148"/>
      <c r="C2035" s="4" t="s">
        <v>2431</v>
      </c>
      <c r="D2035" s="5">
        <v>44972</v>
      </c>
      <c r="E2035" s="13" t="s">
        <v>2351</v>
      </c>
      <c r="F2035" s="7">
        <v>552002</v>
      </c>
      <c r="G2035" s="6" t="s">
        <v>1366</v>
      </c>
      <c r="H2035" s="7">
        <v>57960</v>
      </c>
      <c r="I2035" s="143"/>
      <c r="J2035" s="144"/>
      <c r="K2035" s="145"/>
      <c r="L2035" t="str">
        <f t="shared" si="129"/>
        <v>04122</v>
      </c>
      <c r="M2035">
        <f t="shared" si="130"/>
        <v>4122</v>
      </c>
      <c r="N2035" s="37">
        <f t="shared" si="128"/>
        <v>552002</v>
      </c>
    </row>
    <row r="2036" spans="1:14" x14ac:dyDescent="0.3">
      <c r="A2036" s="3">
        <v>3</v>
      </c>
      <c r="B2036" s="148"/>
      <c r="C2036" s="4" t="s">
        <v>2432</v>
      </c>
      <c r="D2036" s="5">
        <v>44967</v>
      </c>
      <c r="E2036" s="13" t="s">
        <v>115</v>
      </c>
      <c r="F2036" s="7">
        <v>1411660</v>
      </c>
      <c r="G2036" s="6" t="s">
        <v>1366</v>
      </c>
      <c r="H2036" s="7">
        <v>148224</v>
      </c>
      <c r="I2036" s="143"/>
      <c r="J2036" s="144"/>
      <c r="K2036" s="145"/>
      <c r="L2036" t="str">
        <f t="shared" si="129"/>
        <v>03797</v>
      </c>
      <c r="M2036">
        <f t="shared" si="130"/>
        <v>3797</v>
      </c>
      <c r="N2036" s="37">
        <f t="shared" si="128"/>
        <v>1411660</v>
      </c>
    </row>
    <row r="2037" spans="1:14" x14ac:dyDescent="0.3">
      <c r="A2037" s="3">
        <v>3</v>
      </c>
      <c r="B2037" s="148"/>
      <c r="C2037" s="4" t="s">
        <v>2433</v>
      </c>
      <c r="D2037" s="5">
        <v>44970</v>
      </c>
      <c r="E2037" s="13" t="s">
        <v>115</v>
      </c>
      <c r="F2037" s="7">
        <v>2670466</v>
      </c>
      <c r="G2037" s="6" t="s">
        <v>1366</v>
      </c>
      <c r="H2037" s="7">
        <v>280399</v>
      </c>
      <c r="I2037" s="143"/>
      <c r="J2037" s="144"/>
      <c r="K2037" s="145"/>
      <c r="L2037" t="str">
        <f t="shared" si="129"/>
        <v>03961</v>
      </c>
      <c r="M2037">
        <f t="shared" si="130"/>
        <v>3961</v>
      </c>
      <c r="N2037" s="37">
        <f t="shared" si="128"/>
        <v>2670466</v>
      </c>
    </row>
    <row r="2038" spans="1:14" x14ac:dyDescent="0.3">
      <c r="A2038" s="3">
        <v>3</v>
      </c>
      <c r="B2038" s="148"/>
      <c r="C2038" s="4" t="s">
        <v>2434</v>
      </c>
      <c r="D2038" s="5">
        <v>44963</v>
      </c>
      <c r="E2038" s="13" t="s">
        <v>236</v>
      </c>
      <c r="F2038" s="7">
        <v>1290691</v>
      </c>
      <c r="G2038" s="6" t="s">
        <v>1366</v>
      </c>
      <c r="H2038" s="7">
        <v>135523</v>
      </c>
      <c r="I2038" s="143"/>
      <c r="J2038" s="144"/>
      <c r="K2038" s="145"/>
      <c r="L2038" t="str">
        <f t="shared" si="129"/>
        <v>03014</v>
      </c>
      <c r="M2038">
        <f t="shared" si="130"/>
        <v>3014</v>
      </c>
      <c r="N2038" s="37">
        <f t="shared" si="128"/>
        <v>1290691</v>
      </c>
    </row>
    <row r="2039" spans="1:14" x14ac:dyDescent="0.3">
      <c r="A2039" s="3">
        <v>3</v>
      </c>
      <c r="B2039" s="148"/>
      <c r="C2039" s="4" t="s">
        <v>2435</v>
      </c>
      <c r="D2039" s="5">
        <v>44978</v>
      </c>
      <c r="E2039" s="13" t="s">
        <v>119</v>
      </c>
      <c r="F2039" s="7">
        <v>1290691</v>
      </c>
      <c r="G2039" s="6" t="s">
        <v>1366</v>
      </c>
      <c r="H2039" s="7">
        <v>135523</v>
      </c>
      <c r="I2039" s="143"/>
      <c r="J2039" s="144"/>
      <c r="K2039" s="145"/>
      <c r="L2039" t="str">
        <f t="shared" si="129"/>
        <v>06830</v>
      </c>
      <c r="M2039">
        <f t="shared" si="130"/>
        <v>6830</v>
      </c>
      <c r="N2039" s="37">
        <f t="shared" ref="N2039:N2102" si="131">+F2039</f>
        <v>1290691</v>
      </c>
    </row>
    <row r="2040" spans="1:14" x14ac:dyDescent="0.3">
      <c r="A2040" s="3">
        <v>3</v>
      </c>
      <c r="B2040" s="148"/>
      <c r="C2040" s="4" t="s">
        <v>2436</v>
      </c>
      <c r="D2040" s="5">
        <v>44974</v>
      </c>
      <c r="E2040" s="13" t="s">
        <v>115</v>
      </c>
      <c r="F2040" s="7">
        <v>839373</v>
      </c>
      <c r="G2040" s="6" t="s">
        <v>1366</v>
      </c>
      <c r="H2040" s="7">
        <v>88134</v>
      </c>
      <c r="I2040" s="143"/>
      <c r="J2040" s="144"/>
      <c r="K2040" s="145"/>
      <c r="L2040" t="str">
        <f t="shared" si="129"/>
        <v>06403</v>
      </c>
      <c r="M2040">
        <f t="shared" si="130"/>
        <v>6403</v>
      </c>
      <c r="N2040" s="37">
        <f t="shared" si="131"/>
        <v>839373</v>
      </c>
    </row>
    <row r="2041" spans="1:14" x14ac:dyDescent="0.3">
      <c r="A2041" s="3">
        <v>3</v>
      </c>
      <c r="B2041" s="148"/>
      <c r="C2041" s="4" t="s">
        <v>2437</v>
      </c>
      <c r="D2041" s="5">
        <v>44972</v>
      </c>
      <c r="E2041" s="13" t="s">
        <v>115</v>
      </c>
      <c r="F2041" s="7">
        <v>1657681</v>
      </c>
      <c r="G2041" s="6" t="s">
        <v>1366</v>
      </c>
      <c r="H2041" s="7">
        <v>174057</v>
      </c>
      <c r="I2041" s="143"/>
      <c r="J2041" s="144"/>
      <c r="K2041" s="145"/>
      <c r="L2041" t="str">
        <f t="shared" si="129"/>
        <v>04119</v>
      </c>
      <c r="M2041">
        <f t="shared" si="130"/>
        <v>4119</v>
      </c>
      <c r="N2041" s="37">
        <f t="shared" si="131"/>
        <v>1657681</v>
      </c>
    </row>
    <row r="2042" spans="1:14" x14ac:dyDescent="0.3">
      <c r="A2042" s="3">
        <v>3</v>
      </c>
      <c r="B2042" s="148"/>
      <c r="C2042" s="4" t="s">
        <v>2438</v>
      </c>
      <c r="D2042" s="5">
        <v>44978</v>
      </c>
      <c r="E2042" s="13" t="s">
        <v>119</v>
      </c>
      <c r="F2042" s="7">
        <v>679872</v>
      </c>
      <c r="G2042" s="6" t="s">
        <v>1366</v>
      </c>
      <c r="H2042" s="7">
        <v>71387</v>
      </c>
      <c r="I2042" s="143"/>
      <c r="J2042" s="144"/>
      <c r="K2042" s="145"/>
      <c r="L2042" t="str">
        <f t="shared" si="129"/>
        <v>06829</v>
      </c>
      <c r="M2042">
        <f t="shared" si="130"/>
        <v>6829</v>
      </c>
      <c r="N2042" s="37">
        <f t="shared" si="131"/>
        <v>679872</v>
      </c>
    </row>
    <row r="2043" spans="1:14" x14ac:dyDescent="0.3">
      <c r="A2043" s="3">
        <v>3</v>
      </c>
      <c r="B2043" s="148"/>
      <c r="C2043" s="4" t="s">
        <v>2439</v>
      </c>
      <c r="D2043" s="5">
        <v>44979</v>
      </c>
      <c r="E2043" s="13" t="s">
        <v>115</v>
      </c>
      <c r="F2043" s="7">
        <v>1021354</v>
      </c>
      <c r="G2043" s="6" t="s">
        <v>1366</v>
      </c>
      <c r="H2043" s="7">
        <v>107242</v>
      </c>
      <c r="I2043" s="143"/>
      <c r="J2043" s="144"/>
      <c r="K2043" s="145"/>
      <c r="L2043" t="str">
        <f t="shared" si="129"/>
        <v>06847</v>
      </c>
      <c r="M2043">
        <f t="shared" si="130"/>
        <v>6847</v>
      </c>
      <c r="N2043" s="37">
        <f t="shared" si="131"/>
        <v>1021354</v>
      </c>
    </row>
    <row r="2044" spans="1:14" x14ac:dyDescent="0.3">
      <c r="A2044" s="3">
        <v>3</v>
      </c>
      <c r="B2044" s="148"/>
      <c r="C2044" s="4" t="s">
        <v>2440</v>
      </c>
      <c r="D2044" s="5">
        <v>44982</v>
      </c>
      <c r="E2044" s="13" t="s">
        <v>115</v>
      </c>
      <c r="F2044" s="7">
        <v>611516</v>
      </c>
      <c r="G2044" s="6" t="s">
        <v>1366</v>
      </c>
      <c r="H2044" s="7">
        <v>64209</v>
      </c>
      <c r="I2044" s="143"/>
      <c r="J2044" s="144"/>
      <c r="K2044" s="145"/>
      <c r="L2044" t="str">
        <f t="shared" si="129"/>
        <v>09009</v>
      </c>
      <c r="M2044">
        <f t="shared" si="130"/>
        <v>9009</v>
      </c>
      <c r="N2044" s="37">
        <f t="shared" si="131"/>
        <v>611516</v>
      </c>
    </row>
    <row r="2045" spans="1:14" x14ac:dyDescent="0.3">
      <c r="A2045" s="3">
        <v>3</v>
      </c>
      <c r="B2045" s="148"/>
      <c r="C2045" s="4" t="s">
        <v>2441</v>
      </c>
      <c r="D2045" s="5">
        <v>44980</v>
      </c>
      <c r="E2045" s="13" t="s">
        <v>2442</v>
      </c>
      <c r="F2045" s="7">
        <v>679872</v>
      </c>
      <c r="G2045" s="6" t="s">
        <v>1366</v>
      </c>
      <c r="H2045" s="7">
        <v>71387</v>
      </c>
      <c r="I2045" s="143"/>
      <c r="J2045" s="144"/>
      <c r="K2045" s="145"/>
      <c r="L2045" t="str">
        <f t="shared" si="129"/>
        <v>07644</v>
      </c>
      <c r="M2045">
        <f t="shared" si="130"/>
        <v>7644</v>
      </c>
      <c r="N2045" s="37">
        <f t="shared" si="131"/>
        <v>679872</v>
      </c>
    </row>
    <row r="2046" spans="1:14" x14ac:dyDescent="0.3">
      <c r="A2046" s="3">
        <v>3</v>
      </c>
      <c r="B2046" s="148"/>
      <c r="C2046" s="4" t="s">
        <v>2443</v>
      </c>
      <c r="D2046" s="5">
        <v>44981</v>
      </c>
      <c r="E2046" s="13" t="s">
        <v>2395</v>
      </c>
      <c r="F2046" s="7">
        <v>1548829</v>
      </c>
      <c r="G2046" s="6" t="s">
        <v>1366</v>
      </c>
      <c r="H2046" s="7">
        <v>162627</v>
      </c>
      <c r="I2046" s="143"/>
      <c r="J2046" s="144"/>
      <c r="K2046" s="145"/>
      <c r="L2046" t="str">
        <f t="shared" si="129"/>
        <v>08626</v>
      </c>
      <c r="M2046">
        <f t="shared" si="130"/>
        <v>8626</v>
      </c>
      <c r="N2046" s="37">
        <f t="shared" si="131"/>
        <v>1548829</v>
      </c>
    </row>
    <row r="2047" spans="1:14" x14ac:dyDescent="0.3">
      <c r="A2047" s="3">
        <v>3</v>
      </c>
      <c r="B2047" s="148"/>
      <c r="C2047" s="4" t="s">
        <v>2444</v>
      </c>
      <c r="D2047" s="5">
        <v>44968</v>
      </c>
      <c r="E2047" s="13" t="s">
        <v>236</v>
      </c>
      <c r="F2047" s="7">
        <v>970081</v>
      </c>
      <c r="G2047" s="6" t="s">
        <v>1366</v>
      </c>
      <c r="H2047" s="7">
        <v>101859</v>
      </c>
      <c r="I2047" s="143"/>
      <c r="J2047" s="144"/>
      <c r="K2047" s="145"/>
      <c r="L2047" t="str">
        <f t="shared" si="129"/>
        <v>03917</v>
      </c>
      <c r="M2047">
        <f t="shared" si="130"/>
        <v>3917</v>
      </c>
      <c r="N2047" s="37">
        <f t="shared" si="131"/>
        <v>970081</v>
      </c>
    </row>
    <row r="2048" spans="1:14" x14ac:dyDescent="0.3">
      <c r="A2048" s="3">
        <v>3</v>
      </c>
      <c r="B2048" s="148"/>
      <c r="C2048" s="4" t="s">
        <v>2445</v>
      </c>
      <c r="D2048" s="5">
        <v>44981</v>
      </c>
      <c r="E2048" s="13" t="s">
        <v>2401</v>
      </c>
      <c r="F2048" s="7">
        <v>608814</v>
      </c>
      <c r="G2048" s="6" t="s">
        <v>1366</v>
      </c>
      <c r="H2048" s="7">
        <v>63925</v>
      </c>
      <c r="I2048" s="143"/>
      <c r="J2048" s="144"/>
      <c r="K2048" s="145"/>
      <c r="L2048" t="str">
        <f t="shared" si="129"/>
        <v>08636</v>
      </c>
      <c r="M2048">
        <f t="shared" si="130"/>
        <v>8636</v>
      </c>
      <c r="N2048" s="37">
        <f t="shared" si="131"/>
        <v>608814</v>
      </c>
    </row>
    <row r="2049" spans="1:14" x14ac:dyDescent="0.3">
      <c r="A2049" s="3">
        <v>3</v>
      </c>
      <c r="B2049" s="148"/>
      <c r="C2049" s="4" t="s">
        <v>2446</v>
      </c>
      <c r="D2049" s="5">
        <v>44982</v>
      </c>
      <c r="E2049" s="13" t="s">
        <v>2368</v>
      </c>
      <c r="F2049" s="7">
        <v>1135627</v>
      </c>
      <c r="G2049" s="6" t="s">
        <v>1366</v>
      </c>
      <c r="H2049" s="7">
        <v>119241</v>
      </c>
      <c r="I2049" s="143"/>
      <c r="J2049" s="144"/>
      <c r="K2049" s="145"/>
      <c r="L2049" t="str">
        <f t="shared" si="129"/>
        <v>09006</v>
      </c>
      <c r="M2049">
        <f t="shared" si="130"/>
        <v>9006</v>
      </c>
      <c r="N2049" s="37">
        <f t="shared" si="131"/>
        <v>1135627</v>
      </c>
    </row>
    <row r="2050" spans="1:14" x14ac:dyDescent="0.3">
      <c r="A2050" s="3">
        <v>3</v>
      </c>
      <c r="B2050" s="148"/>
      <c r="C2050" s="4" t="s">
        <v>2447</v>
      </c>
      <c r="D2050" s="5">
        <v>44969</v>
      </c>
      <c r="E2050" s="13" t="s">
        <v>2411</v>
      </c>
      <c r="F2050" s="7">
        <v>679872</v>
      </c>
      <c r="G2050" s="6" t="s">
        <v>1366</v>
      </c>
      <c r="H2050" s="7">
        <v>71387</v>
      </c>
      <c r="I2050" s="143"/>
      <c r="J2050" s="144"/>
      <c r="K2050" s="145"/>
      <c r="L2050" t="str">
        <f t="shared" si="129"/>
        <v>03953</v>
      </c>
      <c r="M2050">
        <f t="shared" si="130"/>
        <v>3953</v>
      </c>
      <c r="N2050" s="37">
        <f t="shared" si="131"/>
        <v>679872</v>
      </c>
    </row>
    <row r="2051" spans="1:14" x14ac:dyDescent="0.3">
      <c r="A2051" s="3">
        <v>3</v>
      </c>
      <c r="B2051" s="148"/>
      <c r="C2051" s="4" t="s">
        <v>2448</v>
      </c>
      <c r="D2051" s="5">
        <v>44982</v>
      </c>
      <c r="E2051" s="13" t="s">
        <v>2368</v>
      </c>
      <c r="F2051" s="7">
        <v>666226</v>
      </c>
      <c r="G2051" s="6" t="s">
        <v>1366</v>
      </c>
      <c r="H2051" s="7">
        <v>69954</v>
      </c>
      <c r="I2051" s="143"/>
      <c r="J2051" s="144"/>
      <c r="K2051" s="145"/>
      <c r="L2051" t="str">
        <f t="shared" si="129"/>
        <v>09005</v>
      </c>
      <c r="M2051">
        <f t="shared" si="130"/>
        <v>9005</v>
      </c>
      <c r="N2051" s="37">
        <f t="shared" si="131"/>
        <v>666226</v>
      </c>
    </row>
    <row r="2052" spans="1:14" x14ac:dyDescent="0.3">
      <c r="A2052" s="3">
        <v>3</v>
      </c>
      <c r="B2052" s="148"/>
      <c r="C2052" s="4" t="s">
        <v>2449</v>
      </c>
      <c r="D2052" s="5">
        <v>44966</v>
      </c>
      <c r="E2052" s="13" t="s">
        <v>2414</v>
      </c>
      <c r="F2052" s="7">
        <v>1295195</v>
      </c>
      <c r="G2052" s="6" t="s">
        <v>1366</v>
      </c>
      <c r="H2052" s="7">
        <v>135995</v>
      </c>
      <c r="I2052" s="143"/>
      <c r="J2052" s="144"/>
      <c r="K2052" s="145"/>
      <c r="L2052" t="str">
        <f t="shared" si="129"/>
        <v>03555</v>
      </c>
      <c r="M2052">
        <f t="shared" si="130"/>
        <v>3555</v>
      </c>
      <c r="N2052" s="37">
        <f t="shared" si="131"/>
        <v>1295195</v>
      </c>
    </row>
    <row r="2053" spans="1:14" x14ac:dyDescent="0.3">
      <c r="A2053" s="3">
        <v>3</v>
      </c>
      <c r="B2053" s="148"/>
      <c r="C2053" s="4" t="s">
        <v>2450</v>
      </c>
      <c r="D2053" s="5">
        <v>44970</v>
      </c>
      <c r="E2053" s="13" t="s">
        <v>2414</v>
      </c>
      <c r="F2053" s="7">
        <v>1370270</v>
      </c>
      <c r="G2053" s="6" t="s">
        <v>1366</v>
      </c>
      <c r="H2053" s="7">
        <v>143878</v>
      </c>
      <c r="I2053" s="143"/>
      <c r="J2053" s="144"/>
      <c r="K2053" s="145"/>
      <c r="L2053" t="str">
        <f t="shared" si="129"/>
        <v>03982</v>
      </c>
      <c r="M2053">
        <f t="shared" si="130"/>
        <v>3982</v>
      </c>
      <c r="N2053" s="37">
        <f t="shared" si="131"/>
        <v>1370270</v>
      </c>
    </row>
    <row r="2054" spans="1:14" x14ac:dyDescent="0.3">
      <c r="A2054" s="3">
        <v>3</v>
      </c>
      <c r="B2054" s="148"/>
      <c r="C2054" s="4" t="s">
        <v>2451</v>
      </c>
      <c r="D2054" s="5">
        <v>44978</v>
      </c>
      <c r="E2054" s="13" t="s">
        <v>2364</v>
      </c>
      <c r="F2054" s="7">
        <v>955873</v>
      </c>
      <c r="G2054" s="6" t="s">
        <v>1366</v>
      </c>
      <c r="H2054" s="7">
        <v>100367</v>
      </c>
      <c r="I2054" s="143"/>
      <c r="J2054" s="144"/>
      <c r="K2054" s="145"/>
      <c r="L2054" t="str">
        <f t="shared" si="129"/>
        <v>06824</v>
      </c>
      <c r="M2054">
        <f t="shared" si="130"/>
        <v>6824</v>
      </c>
      <c r="N2054" s="37">
        <f t="shared" si="131"/>
        <v>955873</v>
      </c>
    </row>
    <row r="2055" spans="1:14" x14ac:dyDescent="0.3">
      <c r="A2055" s="3">
        <v>3</v>
      </c>
      <c r="B2055" s="148"/>
      <c r="C2055" s="4" t="s">
        <v>2452</v>
      </c>
      <c r="D2055" s="5">
        <v>44979</v>
      </c>
      <c r="E2055" s="13" t="s">
        <v>2364</v>
      </c>
      <c r="F2055" s="7">
        <v>573524</v>
      </c>
      <c r="G2055" s="6" t="s">
        <v>1366</v>
      </c>
      <c r="H2055" s="7">
        <v>60220</v>
      </c>
      <c r="I2055" s="143"/>
      <c r="J2055" s="144"/>
      <c r="K2055" s="145"/>
      <c r="L2055" t="str">
        <f t="shared" ref="L2055:L2118" si="132">+RIGHT(C2055,5)</f>
        <v>06855</v>
      </c>
      <c r="M2055">
        <f t="shared" ref="M2055:M2118" si="133">+L2055*1</f>
        <v>6855</v>
      </c>
      <c r="N2055" s="37">
        <f t="shared" si="131"/>
        <v>573524</v>
      </c>
    </row>
    <row r="2056" spans="1:14" x14ac:dyDescent="0.3">
      <c r="A2056" s="3">
        <v>3</v>
      </c>
      <c r="B2056" s="148"/>
      <c r="C2056" s="4" t="s">
        <v>2453</v>
      </c>
      <c r="D2056" s="5">
        <v>44980</v>
      </c>
      <c r="E2056" s="13" t="s">
        <v>2401</v>
      </c>
      <c r="F2056" s="7">
        <v>492301</v>
      </c>
      <c r="G2056" s="6" t="s">
        <v>1366</v>
      </c>
      <c r="H2056" s="7">
        <v>51692</v>
      </c>
      <c r="I2056" s="143"/>
      <c r="J2056" s="144"/>
      <c r="K2056" s="145"/>
      <c r="L2056" t="str">
        <f t="shared" si="132"/>
        <v>07097</v>
      </c>
      <c r="M2056">
        <f t="shared" si="133"/>
        <v>7097</v>
      </c>
      <c r="N2056" s="37">
        <f t="shared" si="131"/>
        <v>492301</v>
      </c>
    </row>
    <row r="2057" spans="1:14" x14ac:dyDescent="0.3">
      <c r="A2057" s="3">
        <v>3</v>
      </c>
      <c r="B2057" s="148"/>
      <c r="C2057" s="4" t="s">
        <v>2454</v>
      </c>
      <c r="D2057" s="5">
        <v>44984</v>
      </c>
      <c r="E2057" s="13" t="s">
        <v>2351</v>
      </c>
      <c r="F2057" s="7">
        <v>1058734</v>
      </c>
      <c r="G2057" s="6" t="s">
        <v>1366</v>
      </c>
      <c r="H2057" s="7">
        <v>111167</v>
      </c>
      <c r="I2057" s="143"/>
      <c r="J2057" s="144"/>
      <c r="K2057" s="145"/>
      <c r="L2057" t="str">
        <f t="shared" si="132"/>
        <v>09040</v>
      </c>
      <c r="M2057">
        <f t="shared" si="133"/>
        <v>9040</v>
      </c>
      <c r="N2057" s="37">
        <f t="shared" si="131"/>
        <v>1058734</v>
      </c>
    </row>
    <row r="2058" spans="1:14" x14ac:dyDescent="0.3">
      <c r="A2058" s="3">
        <v>3</v>
      </c>
      <c r="B2058" s="148"/>
      <c r="C2058" s="4" t="s">
        <v>2455</v>
      </c>
      <c r="D2058" s="5">
        <v>44970</v>
      </c>
      <c r="E2058" s="13" t="s">
        <v>115</v>
      </c>
      <c r="F2058" s="7">
        <v>1013962</v>
      </c>
      <c r="G2058" s="6" t="s">
        <v>1366</v>
      </c>
      <c r="H2058" s="7">
        <v>106466</v>
      </c>
      <c r="I2058" s="143"/>
      <c r="J2058" s="144"/>
      <c r="K2058" s="145"/>
      <c r="L2058" t="str">
        <f t="shared" si="132"/>
        <v>03962</v>
      </c>
      <c r="M2058">
        <f t="shared" si="133"/>
        <v>3962</v>
      </c>
      <c r="N2058" s="37">
        <f t="shared" si="131"/>
        <v>1013962</v>
      </c>
    </row>
    <row r="2059" spans="1:14" x14ac:dyDescent="0.3">
      <c r="A2059" s="3">
        <v>3</v>
      </c>
      <c r="B2059" s="148"/>
      <c r="C2059" s="4" t="s">
        <v>2456</v>
      </c>
      <c r="D2059" s="5">
        <v>44963</v>
      </c>
      <c r="E2059" s="13" t="s">
        <v>119</v>
      </c>
      <c r="F2059" s="7">
        <v>276001</v>
      </c>
      <c r="G2059" s="6" t="s">
        <v>1366</v>
      </c>
      <c r="H2059" s="7">
        <v>28980</v>
      </c>
      <c r="I2059" s="143"/>
      <c r="J2059" s="144"/>
      <c r="K2059" s="145"/>
      <c r="L2059" t="str">
        <f t="shared" si="132"/>
        <v>02932</v>
      </c>
      <c r="M2059">
        <f t="shared" si="133"/>
        <v>2932</v>
      </c>
      <c r="N2059" s="37">
        <f t="shared" si="131"/>
        <v>276001</v>
      </c>
    </row>
    <row r="2060" spans="1:14" x14ac:dyDescent="0.3">
      <c r="A2060" s="3">
        <v>3</v>
      </c>
      <c r="B2060" s="148"/>
      <c r="C2060" s="4" t="s">
        <v>2457</v>
      </c>
      <c r="D2060" s="5">
        <v>44963</v>
      </c>
      <c r="E2060" s="13" t="s">
        <v>115</v>
      </c>
      <c r="F2060" s="7">
        <v>610819</v>
      </c>
      <c r="G2060" s="6" t="s">
        <v>1366</v>
      </c>
      <c r="H2060" s="7">
        <v>64136</v>
      </c>
      <c r="I2060" s="143"/>
      <c r="J2060" s="144"/>
      <c r="K2060" s="145"/>
      <c r="L2060" t="str">
        <f t="shared" si="132"/>
        <v>02947</v>
      </c>
      <c r="M2060">
        <f t="shared" si="133"/>
        <v>2947</v>
      </c>
      <c r="N2060" s="37">
        <f t="shared" si="131"/>
        <v>610819</v>
      </c>
    </row>
    <row r="2061" spans="1:14" x14ac:dyDescent="0.3">
      <c r="A2061" s="3">
        <v>3</v>
      </c>
      <c r="B2061" s="148"/>
      <c r="C2061" s="4" t="s">
        <v>2458</v>
      </c>
      <c r="D2061" s="5">
        <v>44964</v>
      </c>
      <c r="E2061" s="13" t="s">
        <v>119</v>
      </c>
      <c r="F2061" s="7">
        <v>1052910</v>
      </c>
      <c r="G2061" s="6" t="s">
        <v>1366</v>
      </c>
      <c r="H2061" s="7">
        <v>110556</v>
      </c>
      <c r="I2061" s="143"/>
      <c r="J2061" s="144"/>
      <c r="K2061" s="145"/>
      <c r="L2061" t="str">
        <f t="shared" si="132"/>
        <v>03079</v>
      </c>
      <c r="M2061">
        <f t="shared" si="133"/>
        <v>3079</v>
      </c>
      <c r="N2061" s="37">
        <f t="shared" si="131"/>
        <v>1052910</v>
      </c>
    </row>
    <row r="2062" spans="1:14" x14ac:dyDescent="0.3">
      <c r="A2062" s="3">
        <v>3</v>
      </c>
      <c r="B2062" s="148"/>
      <c r="C2062" s="4" t="s">
        <v>2459</v>
      </c>
      <c r="D2062" s="5">
        <v>44967</v>
      </c>
      <c r="E2062" s="13" t="s">
        <v>115</v>
      </c>
      <c r="F2062" s="7">
        <v>1013962</v>
      </c>
      <c r="G2062" s="6" t="s">
        <v>1366</v>
      </c>
      <c r="H2062" s="7">
        <v>106466</v>
      </c>
      <c r="I2062" s="143"/>
      <c r="J2062" s="144"/>
      <c r="K2062" s="145"/>
      <c r="L2062" t="str">
        <f t="shared" si="132"/>
        <v>03790</v>
      </c>
      <c r="M2062">
        <f t="shared" si="133"/>
        <v>3790</v>
      </c>
      <c r="N2062" s="37">
        <f t="shared" si="131"/>
        <v>1013962</v>
      </c>
    </row>
    <row r="2063" spans="1:14" x14ac:dyDescent="0.3">
      <c r="A2063" s="3">
        <v>3</v>
      </c>
      <c r="B2063" s="148"/>
      <c r="C2063" s="4" t="s">
        <v>2460</v>
      </c>
      <c r="D2063" s="5">
        <v>44964</v>
      </c>
      <c r="E2063" s="13" t="s">
        <v>2351</v>
      </c>
      <c r="F2063" s="7">
        <v>608814</v>
      </c>
      <c r="G2063" s="6" t="s">
        <v>1366</v>
      </c>
      <c r="H2063" s="7">
        <v>63925</v>
      </c>
      <c r="I2063" s="143"/>
      <c r="J2063" s="144"/>
      <c r="K2063" s="145"/>
      <c r="L2063" t="str">
        <f t="shared" si="132"/>
        <v>03081</v>
      </c>
      <c r="M2063">
        <f t="shared" si="133"/>
        <v>3081</v>
      </c>
      <c r="N2063" s="37">
        <f t="shared" si="131"/>
        <v>608814</v>
      </c>
    </row>
    <row r="2064" spans="1:14" x14ac:dyDescent="0.3">
      <c r="A2064" s="3">
        <v>3</v>
      </c>
      <c r="B2064" s="148"/>
      <c r="C2064" s="4" t="s">
        <v>2461</v>
      </c>
      <c r="D2064" s="5">
        <v>44967</v>
      </c>
      <c r="E2064" s="13" t="s">
        <v>115</v>
      </c>
      <c r="F2064" s="7">
        <v>1024950</v>
      </c>
      <c r="G2064" s="6" t="s">
        <v>1366</v>
      </c>
      <c r="H2064" s="7">
        <v>107620</v>
      </c>
      <c r="I2064" s="143"/>
      <c r="J2064" s="144"/>
      <c r="K2064" s="145"/>
      <c r="L2064" t="str">
        <f t="shared" si="132"/>
        <v>03793</v>
      </c>
      <c r="M2064">
        <f t="shared" si="133"/>
        <v>3793</v>
      </c>
      <c r="N2064" s="37">
        <f t="shared" si="131"/>
        <v>1024950</v>
      </c>
    </row>
    <row r="2065" spans="1:14" x14ac:dyDescent="0.3">
      <c r="A2065" s="3">
        <v>3</v>
      </c>
      <c r="B2065" s="148"/>
      <c r="C2065" s="4" t="s">
        <v>2462</v>
      </c>
      <c r="D2065" s="5">
        <v>44963</v>
      </c>
      <c r="E2065" s="13" t="s">
        <v>119</v>
      </c>
      <c r="F2065" s="7">
        <v>2029379</v>
      </c>
      <c r="G2065" s="6" t="s">
        <v>1366</v>
      </c>
      <c r="H2065" s="7">
        <v>213085</v>
      </c>
      <c r="I2065" s="143"/>
      <c r="J2065" s="144"/>
      <c r="K2065" s="145"/>
      <c r="L2065" t="str">
        <f t="shared" si="132"/>
        <v>03009</v>
      </c>
      <c r="M2065">
        <f t="shared" si="133"/>
        <v>3009</v>
      </c>
      <c r="N2065" s="37">
        <f t="shared" si="131"/>
        <v>2029379</v>
      </c>
    </row>
    <row r="2066" spans="1:14" x14ac:dyDescent="0.3">
      <c r="A2066" s="3">
        <v>3</v>
      </c>
      <c r="B2066" s="148"/>
      <c r="C2066" s="4" t="s">
        <v>2463</v>
      </c>
      <c r="D2066" s="5">
        <v>44967</v>
      </c>
      <c r="E2066" s="13" t="s">
        <v>502</v>
      </c>
      <c r="F2066" s="7">
        <v>1290691</v>
      </c>
      <c r="G2066" s="6" t="s">
        <v>1366</v>
      </c>
      <c r="H2066" s="7">
        <v>135523</v>
      </c>
      <c r="I2066" s="143"/>
      <c r="J2066" s="144"/>
      <c r="K2066" s="145"/>
      <c r="L2066" t="str">
        <f t="shared" si="132"/>
        <v>03813</v>
      </c>
      <c r="M2066">
        <f t="shared" si="133"/>
        <v>3813</v>
      </c>
      <c r="N2066" s="37">
        <f t="shared" si="131"/>
        <v>1290691</v>
      </c>
    </row>
    <row r="2067" spans="1:14" x14ac:dyDescent="0.3">
      <c r="A2067" s="3">
        <v>3</v>
      </c>
      <c r="B2067" s="148"/>
      <c r="C2067" s="4" t="s">
        <v>2464</v>
      </c>
      <c r="D2067" s="5">
        <v>44967</v>
      </c>
      <c r="E2067" s="13" t="s">
        <v>2351</v>
      </c>
      <c r="F2067" s="7">
        <v>654863</v>
      </c>
      <c r="G2067" s="6" t="s">
        <v>1366</v>
      </c>
      <c r="H2067" s="7">
        <v>68761</v>
      </c>
      <c r="I2067" s="143"/>
      <c r="J2067" s="144"/>
      <c r="K2067" s="145"/>
      <c r="L2067" t="str">
        <f t="shared" si="132"/>
        <v>03817</v>
      </c>
      <c r="M2067">
        <f t="shared" si="133"/>
        <v>3817</v>
      </c>
      <c r="N2067" s="37">
        <f t="shared" si="131"/>
        <v>654863</v>
      </c>
    </row>
    <row r="2068" spans="1:14" x14ac:dyDescent="0.3">
      <c r="A2068" s="3">
        <v>3</v>
      </c>
      <c r="B2068" s="148"/>
      <c r="C2068" s="4" t="s">
        <v>2465</v>
      </c>
      <c r="D2068" s="5">
        <v>44969</v>
      </c>
      <c r="E2068" s="13" t="s">
        <v>2351</v>
      </c>
      <c r="F2068" s="7">
        <v>558518</v>
      </c>
      <c r="G2068" s="6" t="s">
        <v>1366</v>
      </c>
      <c r="H2068" s="7">
        <v>58644</v>
      </c>
      <c r="I2068" s="143"/>
      <c r="J2068" s="144"/>
      <c r="K2068" s="145"/>
      <c r="L2068" t="str">
        <f t="shared" si="132"/>
        <v>03937</v>
      </c>
      <c r="M2068">
        <f t="shared" si="133"/>
        <v>3937</v>
      </c>
      <c r="N2068" s="37">
        <f t="shared" si="131"/>
        <v>558518</v>
      </c>
    </row>
    <row r="2069" spans="1:14" x14ac:dyDescent="0.3">
      <c r="A2069" s="3">
        <v>3</v>
      </c>
      <c r="B2069" s="148"/>
      <c r="C2069" s="4" t="s">
        <v>2466</v>
      </c>
      <c r="D2069" s="5">
        <v>44972</v>
      </c>
      <c r="E2069" s="13" t="s">
        <v>502</v>
      </c>
      <c r="F2069" s="7">
        <v>558518</v>
      </c>
      <c r="G2069" s="6" t="s">
        <v>1366</v>
      </c>
      <c r="H2069" s="7">
        <v>58644</v>
      </c>
      <c r="I2069" s="143"/>
      <c r="J2069" s="144"/>
      <c r="K2069" s="145"/>
      <c r="L2069" t="str">
        <f t="shared" si="132"/>
        <v>04126</v>
      </c>
      <c r="M2069">
        <f t="shared" si="133"/>
        <v>4126</v>
      </c>
      <c r="N2069" s="37">
        <f t="shared" si="131"/>
        <v>558518</v>
      </c>
    </row>
    <row r="2070" spans="1:14" x14ac:dyDescent="0.3">
      <c r="A2070" s="3">
        <v>3</v>
      </c>
      <c r="B2070" s="148"/>
      <c r="C2070" s="4" t="s">
        <v>2467</v>
      </c>
      <c r="D2070" s="5">
        <v>44964</v>
      </c>
      <c r="E2070" s="13" t="s">
        <v>502</v>
      </c>
      <c r="F2070" s="7">
        <v>1290691</v>
      </c>
      <c r="G2070" s="6" t="s">
        <v>1366</v>
      </c>
      <c r="H2070" s="7">
        <v>135523</v>
      </c>
      <c r="I2070" s="143"/>
      <c r="J2070" s="144"/>
      <c r="K2070" s="145"/>
      <c r="L2070" t="str">
        <f t="shared" si="132"/>
        <v>03117</v>
      </c>
      <c r="M2070">
        <f t="shared" si="133"/>
        <v>3117</v>
      </c>
      <c r="N2070" s="37">
        <f t="shared" si="131"/>
        <v>1290691</v>
      </c>
    </row>
    <row r="2071" spans="1:14" x14ac:dyDescent="0.3">
      <c r="A2071" s="3">
        <v>3</v>
      </c>
      <c r="B2071" s="148"/>
      <c r="C2071" s="4" t="s">
        <v>2468</v>
      </c>
      <c r="D2071" s="5">
        <v>44965</v>
      </c>
      <c r="E2071" s="13" t="s">
        <v>502</v>
      </c>
      <c r="F2071" s="7">
        <v>1095464</v>
      </c>
      <c r="G2071" s="6" t="s">
        <v>1366</v>
      </c>
      <c r="H2071" s="7">
        <v>115024</v>
      </c>
      <c r="I2071" s="143"/>
      <c r="J2071" s="144"/>
      <c r="K2071" s="145"/>
      <c r="L2071" t="str">
        <f t="shared" si="132"/>
        <v>03124</v>
      </c>
      <c r="M2071">
        <f t="shared" si="133"/>
        <v>3124</v>
      </c>
      <c r="N2071" s="37">
        <f t="shared" si="131"/>
        <v>1095464</v>
      </c>
    </row>
    <row r="2072" spans="1:14" x14ac:dyDescent="0.3">
      <c r="A2072" s="3">
        <v>3</v>
      </c>
      <c r="B2072" s="148"/>
      <c r="C2072" s="4" t="s">
        <v>2469</v>
      </c>
      <c r="D2072" s="5">
        <v>44965</v>
      </c>
      <c r="E2072" s="13" t="s">
        <v>502</v>
      </c>
      <c r="F2072" s="7">
        <v>811752</v>
      </c>
      <c r="G2072" s="6" t="s">
        <v>1366</v>
      </c>
      <c r="H2072" s="7">
        <v>85234</v>
      </c>
      <c r="I2072" s="143"/>
      <c r="J2072" s="144"/>
      <c r="K2072" s="145"/>
      <c r="L2072" t="str">
        <f t="shared" si="132"/>
        <v>03125</v>
      </c>
      <c r="M2072">
        <f t="shared" si="133"/>
        <v>3125</v>
      </c>
      <c r="N2072" s="37">
        <f t="shared" si="131"/>
        <v>811752</v>
      </c>
    </row>
    <row r="2073" spans="1:14" x14ac:dyDescent="0.3">
      <c r="A2073" s="3">
        <v>3</v>
      </c>
      <c r="B2073" s="148"/>
      <c r="C2073" s="4" t="s">
        <v>2470</v>
      </c>
      <c r="D2073" s="5">
        <v>44968</v>
      </c>
      <c r="E2073" s="13" t="s">
        <v>119</v>
      </c>
      <c r="F2073" s="7">
        <v>914196</v>
      </c>
      <c r="G2073" s="6" t="s">
        <v>1366</v>
      </c>
      <c r="H2073" s="7">
        <v>95991</v>
      </c>
      <c r="I2073" s="143"/>
      <c r="J2073" s="144"/>
      <c r="K2073" s="145"/>
      <c r="L2073" t="str">
        <f t="shared" si="132"/>
        <v>03888</v>
      </c>
      <c r="M2073">
        <f t="shared" si="133"/>
        <v>3888</v>
      </c>
      <c r="N2073" s="37">
        <f t="shared" si="131"/>
        <v>914196</v>
      </c>
    </row>
    <row r="2074" spans="1:14" x14ac:dyDescent="0.3">
      <c r="A2074" s="3">
        <v>3</v>
      </c>
      <c r="B2074" s="148"/>
      <c r="C2074" s="4" t="s">
        <v>2471</v>
      </c>
      <c r="D2074" s="5">
        <v>44974</v>
      </c>
      <c r="E2074" s="13" t="s">
        <v>115</v>
      </c>
      <c r="F2074" s="7">
        <v>366491</v>
      </c>
      <c r="G2074" s="6" t="s">
        <v>1366</v>
      </c>
      <c r="H2074" s="7">
        <v>38482</v>
      </c>
      <c r="I2074" s="143"/>
      <c r="J2074" s="144"/>
      <c r="K2074" s="145"/>
      <c r="L2074" t="str">
        <f t="shared" si="132"/>
        <v>06384</v>
      </c>
      <c r="M2074">
        <f t="shared" si="133"/>
        <v>6384</v>
      </c>
      <c r="N2074" s="37">
        <f t="shared" si="131"/>
        <v>366491</v>
      </c>
    </row>
    <row r="2075" spans="1:14" x14ac:dyDescent="0.3">
      <c r="A2075" s="3">
        <v>3</v>
      </c>
      <c r="B2075" s="148"/>
      <c r="C2075" s="4" t="s">
        <v>2472</v>
      </c>
      <c r="D2075" s="5">
        <v>44975</v>
      </c>
      <c r="E2075" s="13" t="s">
        <v>119</v>
      </c>
      <c r="F2075" s="7">
        <v>1202754</v>
      </c>
      <c r="G2075" s="6" t="s">
        <v>1366</v>
      </c>
      <c r="H2075" s="7">
        <v>126289</v>
      </c>
      <c r="I2075" s="143"/>
      <c r="J2075" s="144"/>
      <c r="K2075" s="145"/>
      <c r="L2075" t="str">
        <f t="shared" si="132"/>
        <v>06664</v>
      </c>
      <c r="M2075">
        <f t="shared" si="133"/>
        <v>6664</v>
      </c>
      <c r="N2075" s="37">
        <f t="shared" si="131"/>
        <v>1202754</v>
      </c>
    </row>
    <row r="2076" spans="1:14" x14ac:dyDescent="0.3">
      <c r="A2076" s="3">
        <v>3</v>
      </c>
      <c r="B2076" s="148"/>
      <c r="C2076" s="4" t="s">
        <v>2473</v>
      </c>
      <c r="D2076" s="5">
        <v>44979</v>
      </c>
      <c r="E2076" s="13" t="s">
        <v>119</v>
      </c>
      <c r="F2076" s="7">
        <v>774414</v>
      </c>
      <c r="G2076" s="6" t="s">
        <v>1366</v>
      </c>
      <c r="H2076" s="7">
        <v>81313</v>
      </c>
      <c r="I2076" s="143"/>
      <c r="J2076" s="144"/>
      <c r="K2076" s="145"/>
      <c r="L2076" t="str">
        <f t="shared" si="132"/>
        <v>06836</v>
      </c>
      <c r="M2076">
        <f t="shared" si="133"/>
        <v>6836</v>
      </c>
      <c r="N2076" s="37">
        <f t="shared" si="131"/>
        <v>774414</v>
      </c>
    </row>
    <row r="2077" spans="1:14" x14ac:dyDescent="0.3">
      <c r="A2077" s="3">
        <v>3</v>
      </c>
      <c r="B2077" s="148"/>
      <c r="C2077" s="4" t="s">
        <v>2474</v>
      </c>
      <c r="D2077" s="5">
        <v>44981</v>
      </c>
      <c r="E2077" s="13" t="s">
        <v>2442</v>
      </c>
      <c r="F2077" s="7">
        <v>666232</v>
      </c>
      <c r="G2077" s="6" t="s">
        <v>1366</v>
      </c>
      <c r="H2077" s="7">
        <v>69954</v>
      </c>
      <c r="I2077" s="143"/>
      <c r="J2077" s="144"/>
      <c r="K2077" s="145"/>
      <c r="L2077" t="str">
        <f t="shared" si="132"/>
        <v>08986</v>
      </c>
      <c r="M2077">
        <f t="shared" si="133"/>
        <v>8986</v>
      </c>
      <c r="N2077" s="37">
        <f t="shared" si="131"/>
        <v>666232</v>
      </c>
    </row>
    <row r="2078" spans="1:14" x14ac:dyDescent="0.3">
      <c r="A2078" s="3">
        <v>3</v>
      </c>
      <c r="B2078" s="148"/>
      <c r="C2078" s="4" t="s">
        <v>2475</v>
      </c>
      <c r="D2078" s="5">
        <v>44982</v>
      </c>
      <c r="E2078" s="13" t="s">
        <v>119</v>
      </c>
      <c r="F2078" s="7">
        <v>610819</v>
      </c>
      <c r="G2078" s="6" t="s">
        <v>1366</v>
      </c>
      <c r="H2078" s="7">
        <v>64136</v>
      </c>
      <c r="I2078" s="143"/>
      <c r="J2078" s="144"/>
      <c r="K2078" s="145"/>
      <c r="L2078" t="str">
        <f t="shared" si="132"/>
        <v>09003</v>
      </c>
      <c r="M2078">
        <f t="shared" si="133"/>
        <v>9003</v>
      </c>
      <c r="N2078" s="37">
        <f t="shared" si="131"/>
        <v>610819</v>
      </c>
    </row>
    <row r="2079" spans="1:14" x14ac:dyDescent="0.3">
      <c r="A2079" s="3">
        <v>3</v>
      </c>
      <c r="B2079" s="148"/>
      <c r="C2079" s="4" t="s">
        <v>2476</v>
      </c>
      <c r="D2079" s="5">
        <v>44970</v>
      </c>
      <c r="E2079" s="13" t="s">
        <v>2401</v>
      </c>
      <c r="F2079" s="7">
        <v>403871</v>
      </c>
      <c r="G2079" s="6" t="s">
        <v>1366</v>
      </c>
      <c r="H2079" s="7">
        <v>42406</v>
      </c>
      <c r="I2079" s="143"/>
      <c r="J2079" s="144"/>
      <c r="K2079" s="145"/>
      <c r="L2079" t="str">
        <f t="shared" si="132"/>
        <v>03975</v>
      </c>
      <c r="M2079">
        <f t="shared" si="133"/>
        <v>3975</v>
      </c>
      <c r="N2079" s="37">
        <f t="shared" si="131"/>
        <v>403871</v>
      </c>
    </row>
    <row r="2080" spans="1:14" x14ac:dyDescent="0.3">
      <c r="A2080" s="3">
        <v>3</v>
      </c>
      <c r="B2080" s="148"/>
      <c r="C2080" s="4" t="s">
        <v>2477</v>
      </c>
      <c r="D2080" s="5">
        <v>44967</v>
      </c>
      <c r="E2080" s="13" t="s">
        <v>2406</v>
      </c>
      <c r="F2080" s="7">
        <v>1050170</v>
      </c>
      <c r="G2080" s="6" t="s">
        <v>1366</v>
      </c>
      <c r="H2080" s="7">
        <v>110268</v>
      </c>
      <c r="I2080" s="143"/>
      <c r="J2080" s="144"/>
      <c r="K2080" s="145"/>
      <c r="L2080" t="str">
        <f t="shared" si="132"/>
        <v>03812</v>
      </c>
      <c r="M2080">
        <f t="shared" si="133"/>
        <v>3812</v>
      </c>
      <c r="N2080" s="37">
        <f t="shared" si="131"/>
        <v>1050170</v>
      </c>
    </row>
    <row r="2081" spans="1:14" x14ac:dyDescent="0.3">
      <c r="A2081" s="3">
        <v>3</v>
      </c>
      <c r="B2081" s="148"/>
      <c r="C2081" s="4" t="s">
        <v>2478</v>
      </c>
      <c r="D2081" s="5">
        <v>44979</v>
      </c>
      <c r="E2081" s="13" t="s">
        <v>2406</v>
      </c>
      <c r="F2081" s="7">
        <v>1046363</v>
      </c>
      <c r="G2081" s="6" t="s">
        <v>1366</v>
      </c>
      <c r="H2081" s="7">
        <v>109868</v>
      </c>
      <c r="I2081" s="143"/>
      <c r="J2081" s="144"/>
      <c r="K2081" s="145"/>
      <c r="L2081" t="str">
        <f t="shared" si="132"/>
        <v>06858</v>
      </c>
      <c r="M2081">
        <f t="shared" si="133"/>
        <v>6858</v>
      </c>
      <c r="N2081" s="37">
        <f t="shared" si="131"/>
        <v>1046363</v>
      </c>
    </row>
    <row r="2082" spans="1:14" x14ac:dyDescent="0.3">
      <c r="A2082" s="3">
        <v>3</v>
      </c>
      <c r="B2082" s="148"/>
      <c r="C2082" s="4" t="s">
        <v>2479</v>
      </c>
      <c r="D2082" s="5">
        <v>44982</v>
      </c>
      <c r="E2082" s="13" t="s">
        <v>2368</v>
      </c>
      <c r="F2082" s="7">
        <v>1575629</v>
      </c>
      <c r="G2082" s="6" t="s">
        <v>1366</v>
      </c>
      <c r="H2082" s="7">
        <v>165441</v>
      </c>
      <c r="I2082" s="143"/>
      <c r="J2082" s="144"/>
      <c r="K2082" s="145"/>
      <c r="L2082" t="str">
        <f t="shared" si="132"/>
        <v>09004</v>
      </c>
      <c r="M2082">
        <f t="shared" si="133"/>
        <v>9004</v>
      </c>
      <c r="N2082" s="37">
        <f t="shared" si="131"/>
        <v>1575629</v>
      </c>
    </row>
    <row r="2083" spans="1:14" x14ac:dyDescent="0.3">
      <c r="A2083" s="3">
        <v>3</v>
      </c>
      <c r="B2083" s="148"/>
      <c r="C2083" s="4" t="s">
        <v>2480</v>
      </c>
      <c r="D2083" s="5">
        <v>44970</v>
      </c>
      <c r="E2083" s="13" t="s">
        <v>2364</v>
      </c>
      <c r="F2083" s="7">
        <v>475015</v>
      </c>
      <c r="G2083" s="6" t="s">
        <v>1366</v>
      </c>
      <c r="H2083" s="7">
        <v>49877</v>
      </c>
      <c r="I2083" s="143"/>
      <c r="J2083" s="144"/>
      <c r="K2083" s="145"/>
      <c r="L2083" t="str">
        <f t="shared" si="132"/>
        <v>04003</v>
      </c>
      <c r="M2083">
        <f t="shared" si="133"/>
        <v>4003</v>
      </c>
      <c r="N2083" s="37">
        <f t="shared" si="131"/>
        <v>475015</v>
      </c>
    </row>
    <row r="2084" spans="1:14" x14ac:dyDescent="0.3">
      <c r="A2084" s="3">
        <v>3</v>
      </c>
      <c r="B2084" s="148"/>
      <c r="C2084" s="4" t="s">
        <v>2481</v>
      </c>
      <c r="D2084" s="5">
        <v>44977</v>
      </c>
      <c r="E2084" s="13" t="s">
        <v>2414</v>
      </c>
      <c r="F2084" s="7">
        <v>853839</v>
      </c>
      <c r="G2084" s="6" t="s">
        <v>1366</v>
      </c>
      <c r="H2084" s="7">
        <v>89653</v>
      </c>
      <c r="I2084" s="143"/>
      <c r="J2084" s="144"/>
      <c r="K2084" s="145"/>
      <c r="L2084" t="str">
        <f t="shared" si="132"/>
        <v>06719</v>
      </c>
      <c r="M2084">
        <f t="shared" si="133"/>
        <v>6719</v>
      </c>
      <c r="N2084" s="37">
        <f t="shared" si="131"/>
        <v>853839</v>
      </c>
    </row>
    <row r="2085" spans="1:14" x14ac:dyDescent="0.3">
      <c r="A2085" s="3">
        <v>3</v>
      </c>
      <c r="B2085" s="148"/>
      <c r="C2085" s="4" t="s">
        <v>2482</v>
      </c>
      <c r="D2085" s="5">
        <v>44980</v>
      </c>
      <c r="E2085" s="13" t="s">
        <v>2414</v>
      </c>
      <c r="F2085" s="7">
        <v>1331305</v>
      </c>
      <c r="G2085" s="6" t="s">
        <v>1366</v>
      </c>
      <c r="H2085" s="7">
        <v>139787</v>
      </c>
      <c r="I2085" s="143"/>
      <c r="J2085" s="144"/>
      <c r="K2085" s="145"/>
      <c r="L2085" t="str">
        <f t="shared" si="132"/>
        <v>07409</v>
      </c>
      <c r="M2085">
        <f t="shared" si="133"/>
        <v>7409</v>
      </c>
      <c r="N2085" s="37">
        <f t="shared" si="131"/>
        <v>1331305</v>
      </c>
    </row>
    <row r="2086" spans="1:14" x14ac:dyDescent="0.3">
      <c r="A2086" s="3">
        <v>3</v>
      </c>
      <c r="B2086" s="148"/>
      <c r="C2086" s="4" t="s">
        <v>2483</v>
      </c>
      <c r="D2086" s="5">
        <v>44967</v>
      </c>
      <c r="E2086" s="13" t="s">
        <v>2364</v>
      </c>
      <c r="F2086" s="7">
        <v>276001</v>
      </c>
      <c r="G2086" s="6" t="s">
        <v>1366</v>
      </c>
      <c r="H2086" s="7">
        <v>28980</v>
      </c>
      <c r="I2086" s="143"/>
      <c r="J2086" s="144"/>
      <c r="K2086" s="145"/>
      <c r="L2086" t="str">
        <f t="shared" si="132"/>
        <v>03843</v>
      </c>
      <c r="M2086">
        <f t="shared" si="133"/>
        <v>3843</v>
      </c>
      <c r="N2086" s="37">
        <f t="shared" si="131"/>
        <v>276001</v>
      </c>
    </row>
    <row r="2087" spans="1:14" x14ac:dyDescent="0.3">
      <c r="A2087" s="3">
        <v>3</v>
      </c>
      <c r="B2087" s="148"/>
      <c r="C2087" s="4" t="s">
        <v>2484</v>
      </c>
      <c r="D2087" s="5">
        <v>44985</v>
      </c>
      <c r="E2087" s="13" t="s">
        <v>2368</v>
      </c>
      <c r="F2087" s="7">
        <v>811752</v>
      </c>
      <c r="G2087" s="6" t="s">
        <v>1366</v>
      </c>
      <c r="H2087" s="7">
        <v>85234</v>
      </c>
      <c r="I2087" s="143"/>
      <c r="J2087" s="144"/>
      <c r="K2087" s="145"/>
      <c r="L2087" t="str">
        <f t="shared" si="132"/>
        <v>09093</v>
      </c>
      <c r="M2087">
        <f t="shared" si="133"/>
        <v>9093</v>
      </c>
      <c r="N2087" s="37">
        <f t="shared" si="131"/>
        <v>811752</v>
      </c>
    </row>
    <row r="2088" spans="1:14" x14ac:dyDescent="0.3">
      <c r="A2088" s="3">
        <v>3</v>
      </c>
      <c r="B2088" s="148"/>
      <c r="C2088" s="4" t="s">
        <v>2485</v>
      </c>
      <c r="D2088" s="5">
        <v>44980</v>
      </c>
      <c r="E2088" s="13" t="s">
        <v>2414</v>
      </c>
      <c r="F2088" s="7">
        <v>973137</v>
      </c>
      <c r="G2088" s="6" t="s">
        <v>1366</v>
      </c>
      <c r="H2088" s="7">
        <v>102179</v>
      </c>
      <c r="I2088" s="143"/>
      <c r="J2088" s="144"/>
      <c r="K2088" s="145"/>
      <c r="L2088" t="str">
        <f t="shared" si="132"/>
        <v>07424</v>
      </c>
      <c r="M2088">
        <f t="shared" si="133"/>
        <v>7424</v>
      </c>
      <c r="N2088" s="37">
        <f t="shared" si="131"/>
        <v>973137</v>
      </c>
    </row>
    <row r="2089" spans="1:14" x14ac:dyDescent="0.3">
      <c r="A2089" s="3">
        <v>3</v>
      </c>
      <c r="B2089" s="148"/>
      <c r="C2089" s="4" t="s">
        <v>2486</v>
      </c>
      <c r="D2089" s="5">
        <v>44963</v>
      </c>
      <c r="E2089" s="13" t="s">
        <v>2364</v>
      </c>
      <c r="F2089" s="7">
        <v>1566692</v>
      </c>
      <c r="G2089" s="6" t="s">
        <v>1366</v>
      </c>
      <c r="H2089" s="7">
        <v>164503</v>
      </c>
      <c r="I2089" s="143"/>
      <c r="J2089" s="144"/>
      <c r="K2089" s="145"/>
      <c r="L2089" t="str">
        <f t="shared" si="132"/>
        <v>02899</v>
      </c>
      <c r="M2089">
        <f t="shared" si="133"/>
        <v>2899</v>
      </c>
      <c r="N2089" s="37">
        <f t="shared" si="131"/>
        <v>1566692</v>
      </c>
    </row>
    <row r="2090" spans="1:14" x14ac:dyDescent="0.3">
      <c r="A2090" s="3">
        <v>3</v>
      </c>
      <c r="B2090" s="148"/>
      <c r="C2090" s="4" t="s">
        <v>2487</v>
      </c>
      <c r="D2090" s="5">
        <v>44963</v>
      </c>
      <c r="E2090" s="13" t="s">
        <v>119</v>
      </c>
      <c r="F2090" s="7">
        <v>1217627</v>
      </c>
      <c r="G2090" s="6" t="s">
        <v>1366</v>
      </c>
      <c r="H2090" s="7">
        <v>127851</v>
      </c>
      <c r="I2090" s="143"/>
      <c r="J2090" s="144"/>
      <c r="K2090" s="145"/>
      <c r="L2090" t="str">
        <f t="shared" si="132"/>
        <v>03021</v>
      </c>
      <c r="M2090">
        <f t="shared" si="133"/>
        <v>3021</v>
      </c>
      <c r="N2090" s="37">
        <f t="shared" si="131"/>
        <v>1217627</v>
      </c>
    </row>
    <row r="2091" spans="1:14" x14ac:dyDescent="0.3">
      <c r="A2091" s="3">
        <v>3</v>
      </c>
      <c r="B2091" s="148"/>
      <c r="C2091" s="4" t="s">
        <v>2488</v>
      </c>
      <c r="D2091" s="5">
        <v>44963</v>
      </c>
      <c r="E2091" s="13" t="s">
        <v>2351</v>
      </c>
      <c r="F2091" s="7">
        <v>679872</v>
      </c>
      <c r="G2091" s="6" t="s">
        <v>1366</v>
      </c>
      <c r="H2091" s="7">
        <v>71387</v>
      </c>
      <c r="I2091" s="143"/>
      <c r="J2091" s="144"/>
      <c r="K2091" s="145"/>
      <c r="L2091" t="str">
        <f t="shared" si="132"/>
        <v>03019</v>
      </c>
      <c r="M2091">
        <f t="shared" si="133"/>
        <v>3019</v>
      </c>
      <c r="N2091" s="37">
        <f t="shared" si="131"/>
        <v>679872</v>
      </c>
    </row>
    <row r="2092" spans="1:14" x14ac:dyDescent="0.3">
      <c r="A2092" s="3">
        <v>3</v>
      </c>
      <c r="B2092" s="148"/>
      <c r="C2092" s="4" t="s">
        <v>2489</v>
      </c>
      <c r="D2092" s="5">
        <v>44965</v>
      </c>
      <c r="E2092" s="13" t="s">
        <v>119</v>
      </c>
      <c r="F2092" s="7">
        <v>886820</v>
      </c>
      <c r="G2092" s="6" t="s">
        <v>1366</v>
      </c>
      <c r="H2092" s="7">
        <v>93116</v>
      </c>
      <c r="I2092" s="143"/>
      <c r="J2092" s="144"/>
      <c r="K2092" s="145"/>
      <c r="L2092" t="str">
        <f t="shared" si="132"/>
        <v>03142</v>
      </c>
      <c r="M2092">
        <f t="shared" si="133"/>
        <v>3142</v>
      </c>
      <c r="N2092" s="37">
        <f t="shared" si="131"/>
        <v>886820</v>
      </c>
    </row>
    <row r="2093" spans="1:14" x14ac:dyDescent="0.3">
      <c r="A2093" s="3">
        <v>3</v>
      </c>
      <c r="B2093" s="148"/>
      <c r="C2093" s="4" t="s">
        <v>2490</v>
      </c>
      <c r="D2093" s="5">
        <v>44968</v>
      </c>
      <c r="E2093" s="13" t="s">
        <v>115</v>
      </c>
      <c r="F2093" s="7">
        <v>684376</v>
      </c>
      <c r="G2093" s="6" t="s">
        <v>1366</v>
      </c>
      <c r="H2093" s="7">
        <v>71859</v>
      </c>
      <c r="I2093" s="143"/>
      <c r="J2093" s="144"/>
      <c r="K2093" s="145"/>
      <c r="L2093" t="str">
        <f t="shared" si="132"/>
        <v>03890</v>
      </c>
      <c r="M2093">
        <f t="shared" si="133"/>
        <v>3890</v>
      </c>
      <c r="N2093" s="37">
        <f t="shared" si="131"/>
        <v>684376</v>
      </c>
    </row>
    <row r="2094" spans="1:14" x14ac:dyDescent="0.3">
      <c r="A2094" s="3">
        <v>3</v>
      </c>
      <c r="B2094" s="148"/>
      <c r="C2094" s="4" t="s">
        <v>2491</v>
      </c>
      <c r="D2094" s="5">
        <v>44973</v>
      </c>
      <c r="E2094" s="13" t="s">
        <v>236</v>
      </c>
      <c r="F2094" s="7">
        <v>276001</v>
      </c>
      <c r="G2094" s="6" t="s">
        <v>1366</v>
      </c>
      <c r="H2094" s="7">
        <v>28980</v>
      </c>
      <c r="I2094" s="143"/>
      <c r="J2094" s="144"/>
      <c r="K2094" s="145"/>
      <c r="L2094" t="str">
        <f t="shared" si="132"/>
        <v>05009</v>
      </c>
      <c r="M2094">
        <f t="shared" si="133"/>
        <v>5009</v>
      </c>
      <c r="N2094" s="37">
        <f t="shared" si="131"/>
        <v>276001</v>
      </c>
    </row>
    <row r="2095" spans="1:14" x14ac:dyDescent="0.3">
      <c r="A2095" s="3">
        <v>3</v>
      </c>
      <c r="B2095" s="148"/>
      <c r="C2095" s="4" t="s">
        <v>2492</v>
      </c>
      <c r="D2095" s="5">
        <v>44967</v>
      </c>
      <c r="E2095" s="13" t="s">
        <v>502</v>
      </c>
      <c r="F2095" s="7">
        <v>1350885</v>
      </c>
      <c r="G2095" s="6" t="s">
        <v>1366</v>
      </c>
      <c r="H2095" s="7">
        <v>141843</v>
      </c>
      <c r="I2095" s="143"/>
      <c r="J2095" s="144"/>
      <c r="K2095" s="145"/>
      <c r="L2095" t="str">
        <f t="shared" si="132"/>
        <v>03844</v>
      </c>
      <c r="M2095">
        <f t="shared" si="133"/>
        <v>3844</v>
      </c>
      <c r="N2095" s="37">
        <f t="shared" si="131"/>
        <v>1350885</v>
      </c>
    </row>
    <row r="2096" spans="1:14" x14ac:dyDescent="0.3">
      <c r="A2096" s="3">
        <v>3</v>
      </c>
      <c r="B2096" s="148"/>
      <c r="C2096" s="4" t="s">
        <v>2493</v>
      </c>
      <c r="D2096" s="5">
        <v>44974</v>
      </c>
      <c r="E2096" s="13" t="s">
        <v>115</v>
      </c>
      <c r="F2096" s="7">
        <v>165601</v>
      </c>
      <c r="G2096" s="6" t="s">
        <v>1366</v>
      </c>
      <c r="H2096" s="7">
        <v>17388</v>
      </c>
      <c r="I2096" s="143"/>
      <c r="J2096" s="144"/>
      <c r="K2096" s="145"/>
      <c r="L2096" t="str">
        <f t="shared" si="132"/>
        <v>06405</v>
      </c>
      <c r="M2096">
        <f t="shared" si="133"/>
        <v>6405</v>
      </c>
      <c r="N2096" s="37">
        <f t="shared" si="131"/>
        <v>165601</v>
      </c>
    </row>
    <row r="2097" spans="1:14" x14ac:dyDescent="0.3">
      <c r="A2097" s="3">
        <v>3</v>
      </c>
      <c r="B2097" s="148"/>
      <c r="C2097" s="4" t="s">
        <v>2494</v>
      </c>
      <c r="D2097" s="5">
        <v>44963</v>
      </c>
      <c r="E2097" s="13" t="s">
        <v>115</v>
      </c>
      <c r="F2097" s="7">
        <v>506273</v>
      </c>
      <c r="G2097" s="6" t="s">
        <v>1366</v>
      </c>
      <c r="H2097" s="7">
        <v>53159</v>
      </c>
      <c r="I2097" s="143"/>
      <c r="J2097" s="144"/>
      <c r="K2097" s="145"/>
      <c r="L2097" t="str">
        <f t="shared" si="132"/>
        <v>02945</v>
      </c>
      <c r="M2097">
        <f t="shared" si="133"/>
        <v>2945</v>
      </c>
      <c r="N2097" s="37">
        <f t="shared" si="131"/>
        <v>506273</v>
      </c>
    </row>
    <row r="2098" spans="1:14" x14ac:dyDescent="0.3">
      <c r="A2098" s="3">
        <v>3</v>
      </c>
      <c r="B2098" s="148"/>
      <c r="C2098" s="4" t="s">
        <v>2495</v>
      </c>
      <c r="D2098" s="5">
        <v>44964</v>
      </c>
      <c r="E2098" s="13" t="s">
        <v>2351</v>
      </c>
      <c r="F2098" s="7">
        <v>780885</v>
      </c>
      <c r="G2098" s="6" t="s">
        <v>1366</v>
      </c>
      <c r="H2098" s="7">
        <v>81993</v>
      </c>
      <c r="I2098" s="143"/>
      <c r="J2098" s="144"/>
      <c r="K2098" s="145"/>
      <c r="L2098" t="str">
        <f t="shared" si="132"/>
        <v>03078</v>
      </c>
      <c r="M2098">
        <f t="shared" si="133"/>
        <v>3078</v>
      </c>
      <c r="N2098" s="37">
        <f t="shared" si="131"/>
        <v>780885</v>
      </c>
    </row>
    <row r="2099" spans="1:14" x14ac:dyDescent="0.3">
      <c r="A2099" s="3">
        <v>3</v>
      </c>
      <c r="B2099" s="148"/>
      <c r="C2099" s="4" t="s">
        <v>2496</v>
      </c>
      <c r="D2099" s="5">
        <v>44964</v>
      </c>
      <c r="E2099" s="13" t="s">
        <v>502</v>
      </c>
      <c r="F2099" s="7">
        <v>403871</v>
      </c>
      <c r="G2099" s="6" t="s">
        <v>1366</v>
      </c>
      <c r="H2099" s="7">
        <v>42406</v>
      </c>
      <c r="I2099" s="143"/>
      <c r="J2099" s="144"/>
      <c r="K2099" s="145"/>
      <c r="L2099" t="str">
        <f t="shared" si="132"/>
        <v>03119</v>
      </c>
      <c r="M2099">
        <f t="shared" si="133"/>
        <v>3119</v>
      </c>
      <c r="N2099" s="37">
        <f t="shared" si="131"/>
        <v>403871</v>
      </c>
    </row>
    <row r="2100" spans="1:14" x14ac:dyDescent="0.3">
      <c r="A2100" s="3">
        <v>3</v>
      </c>
      <c r="B2100" s="148"/>
      <c r="C2100" s="4" t="s">
        <v>2497</v>
      </c>
      <c r="D2100" s="5">
        <v>44973</v>
      </c>
      <c r="E2100" s="13" t="s">
        <v>119</v>
      </c>
      <c r="F2100" s="7">
        <v>409928</v>
      </c>
      <c r="G2100" s="6" t="s">
        <v>1366</v>
      </c>
      <c r="H2100" s="7">
        <v>43042</v>
      </c>
      <c r="I2100" s="143"/>
      <c r="J2100" s="144"/>
      <c r="K2100" s="145"/>
      <c r="L2100" t="str">
        <f t="shared" si="132"/>
        <v>05493</v>
      </c>
      <c r="M2100">
        <f t="shared" si="133"/>
        <v>5493</v>
      </c>
      <c r="N2100" s="37">
        <f t="shared" si="131"/>
        <v>409928</v>
      </c>
    </row>
    <row r="2101" spans="1:14" x14ac:dyDescent="0.3">
      <c r="A2101" s="3">
        <v>3</v>
      </c>
      <c r="B2101" s="148"/>
      <c r="C2101" s="4" t="s">
        <v>2498</v>
      </c>
      <c r="D2101" s="5">
        <v>44971</v>
      </c>
      <c r="E2101" s="13" t="s">
        <v>2442</v>
      </c>
      <c r="F2101" s="7">
        <v>683659</v>
      </c>
      <c r="G2101" s="6" t="s">
        <v>1366</v>
      </c>
      <c r="H2101" s="7">
        <v>71784</v>
      </c>
      <c r="I2101" s="143"/>
      <c r="J2101" s="144"/>
      <c r="K2101" s="145"/>
      <c r="L2101" t="str">
        <f t="shared" si="132"/>
        <v>04105</v>
      </c>
      <c r="M2101">
        <f t="shared" si="133"/>
        <v>4105</v>
      </c>
      <c r="N2101" s="37">
        <f t="shared" si="131"/>
        <v>683659</v>
      </c>
    </row>
    <row r="2102" spans="1:14" x14ac:dyDescent="0.3">
      <c r="A2102" s="3">
        <v>3</v>
      </c>
      <c r="B2102" s="148"/>
      <c r="C2102" s="4" t="s">
        <v>2499</v>
      </c>
      <c r="D2102" s="5">
        <v>44963</v>
      </c>
      <c r="E2102" s="13" t="s">
        <v>115</v>
      </c>
      <c r="F2102" s="7">
        <v>2360580</v>
      </c>
      <c r="G2102" s="6" t="s">
        <v>1366</v>
      </c>
      <c r="H2102" s="7">
        <v>247861</v>
      </c>
      <c r="I2102" s="143"/>
      <c r="J2102" s="144"/>
      <c r="K2102" s="145"/>
      <c r="L2102" t="str">
        <f t="shared" si="132"/>
        <v>02914</v>
      </c>
      <c r="M2102">
        <f t="shared" si="133"/>
        <v>2914</v>
      </c>
      <c r="N2102" s="37">
        <f t="shared" si="131"/>
        <v>2360580</v>
      </c>
    </row>
    <row r="2103" spans="1:14" x14ac:dyDescent="0.3">
      <c r="A2103" s="3">
        <v>3</v>
      </c>
      <c r="B2103" s="148"/>
      <c r="C2103" s="4" t="s">
        <v>2500</v>
      </c>
      <c r="D2103" s="5">
        <v>44968</v>
      </c>
      <c r="E2103" s="13" t="s">
        <v>115</v>
      </c>
      <c r="F2103" s="7">
        <v>1207911</v>
      </c>
      <c r="G2103" s="6" t="s">
        <v>1366</v>
      </c>
      <c r="H2103" s="7">
        <v>126831</v>
      </c>
      <c r="I2103" s="143"/>
      <c r="J2103" s="144"/>
      <c r="K2103" s="145"/>
      <c r="L2103" t="str">
        <f t="shared" si="132"/>
        <v>03893</v>
      </c>
      <c r="M2103">
        <f t="shared" si="133"/>
        <v>3893</v>
      </c>
      <c r="N2103" s="37">
        <f t="shared" ref="N2103:N2166" si="134">+F2103</f>
        <v>1207911</v>
      </c>
    </row>
    <row r="2104" spans="1:14" x14ac:dyDescent="0.3">
      <c r="A2104" s="3">
        <v>3</v>
      </c>
      <c r="B2104" s="148"/>
      <c r="C2104" s="4" t="s">
        <v>2501</v>
      </c>
      <c r="D2104" s="5">
        <v>44981</v>
      </c>
      <c r="E2104" s="13" t="s">
        <v>115</v>
      </c>
      <c r="F2104" s="7">
        <v>1014690</v>
      </c>
      <c r="G2104" s="6" t="s">
        <v>1366</v>
      </c>
      <c r="H2104" s="7">
        <v>106542</v>
      </c>
      <c r="I2104" s="143"/>
      <c r="J2104" s="144"/>
      <c r="K2104" s="145"/>
      <c r="L2104" t="str">
        <f t="shared" si="132"/>
        <v>08810</v>
      </c>
      <c r="M2104">
        <f t="shared" si="133"/>
        <v>8810</v>
      </c>
      <c r="N2104" s="37">
        <f t="shared" si="134"/>
        <v>1014690</v>
      </c>
    </row>
    <row r="2105" spans="1:14" x14ac:dyDescent="0.3">
      <c r="A2105" s="3">
        <v>3</v>
      </c>
      <c r="B2105" s="148"/>
      <c r="C2105" s="4" t="s">
        <v>2502</v>
      </c>
      <c r="D2105" s="5">
        <v>44979</v>
      </c>
      <c r="E2105" s="13" t="s">
        <v>2351</v>
      </c>
      <c r="F2105" s="7">
        <v>1683608</v>
      </c>
      <c r="G2105" s="6" t="s">
        <v>1366</v>
      </c>
      <c r="H2105" s="7">
        <v>176779</v>
      </c>
      <c r="I2105" s="143"/>
      <c r="J2105" s="144"/>
      <c r="K2105" s="145"/>
      <c r="L2105" t="str">
        <f t="shared" si="132"/>
        <v>06843</v>
      </c>
      <c r="M2105">
        <f t="shared" si="133"/>
        <v>6843</v>
      </c>
      <c r="N2105" s="37">
        <f t="shared" si="134"/>
        <v>1683608</v>
      </c>
    </row>
    <row r="2106" spans="1:14" x14ac:dyDescent="0.3">
      <c r="A2106" s="3">
        <v>3</v>
      </c>
      <c r="B2106" s="148"/>
      <c r="C2106" s="4" t="s">
        <v>2503</v>
      </c>
      <c r="D2106" s="5">
        <v>44981</v>
      </c>
      <c r="E2106" s="13" t="s">
        <v>2395</v>
      </c>
      <c r="F2106" s="7">
        <v>886820</v>
      </c>
      <c r="G2106" s="6" t="s">
        <v>1366</v>
      </c>
      <c r="H2106" s="7">
        <v>93116</v>
      </c>
      <c r="I2106" s="143"/>
      <c r="J2106" s="144"/>
      <c r="K2106" s="145"/>
      <c r="L2106" t="str">
        <f t="shared" si="132"/>
        <v>08628</v>
      </c>
      <c r="M2106">
        <f t="shared" si="133"/>
        <v>8628</v>
      </c>
      <c r="N2106" s="37">
        <f t="shared" si="134"/>
        <v>886820</v>
      </c>
    </row>
    <row r="2107" spans="1:14" x14ac:dyDescent="0.3">
      <c r="A2107" s="3">
        <v>3</v>
      </c>
      <c r="B2107" s="148"/>
      <c r="C2107" s="4" t="s">
        <v>2504</v>
      </c>
      <c r="D2107" s="5">
        <v>44981</v>
      </c>
      <c r="E2107" s="13" t="s">
        <v>2395</v>
      </c>
      <c r="F2107" s="7">
        <v>732983</v>
      </c>
      <c r="G2107" s="6" t="s">
        <v>1366</v>
      </c>
      <c r="H2107" s="7">
        <v>76963</v>
      </c>
      <c r="I2107" s="143"/>
      <c r="J2107" s="144"/>
      <c r="K2107" s="145"/>
      <c r="L2107" t="str">
        <f t="shared" si="132"/>
        <v>08811</v>
      </c>
      <c r="M2107">
        <f t="shared" si="133"/>
        <v>8811</v>
      </c>
      <c r="N2107" s="37">
        <f t="shared" si="134"/>
        <v>732983</v>
      </c>
    </row>
    <row r="2108" spans="1:14" x14ac:dyDescent="0.3">
      <c r="A2108" s="3">
        <v>3</v>
      </c>
      <c r="B2108" s="148"/>
      <c r="C2108" s="4" t="s">
        <v>2505</v>
      </c>
      <c r="D2108" s="5">
        <v>44969</v>
      </c>
      <c r="E2108" s="13" t="s">
        <v>2351</v>
      </c>
      <c r="F2108" s="7">
        <v>774414</v>
      </c>
      <c r="G2108" s="6" t="s">
        <v>1366</v>
      </c>
      <c r="H2108" s="7">
        <v>81313</v>
      </c>
      <c r="I2108" s="143"/>
      <c r="J2108" s="144"/>
      <c r="K2108" s="145"/>
      <c r="L2108" t="str">
        <f t="shared" si="132"/>
        <v>03949</v>
      </c>
      <c r="M2108">
        <f t="shared" si="133"/>
        <v>3949</v>
      </c>
      <c r="N2108" s="37">
        <f t="shared" si="134"/>
        <v>774414</v>
      </c>
    </row>
    <row r="2109" spans="1:14" x14ac:dyDescent="0.3">
      <c r="A2109" s="3">
        <v>3</v>
      </c>
      <c r="B2109" s="148"/>
      <c r="C2109" s="4" t="s">
        <v>2506</v>
      </c>
      <c r="D2109" s="5">
        <v>44967</v>
      </c>
      <c r="E2109" s="13" t="s">
        <v>2406</v>
      </c>
      <c r="F2109" s="7">
        <v>887517</v>
      </c>
      <c r="G2109" s="6" t="s">
        <v>1366</v>
      </c>
      <c r="H2109" s="7">
        <v>93189</v>
      </c>
      <c r="I2109" s="143"/>
      <c r="J2109" s="144"/>
      <c r="K2109" s="145"/>
      <c r="L2109" t="str">
        <f t="shared" si="132"/>
        <v>03811</v>
      </c>
      <c r="M2109">
        <f t="shared" si="133"/>
        <v>3811</v>
      </c>
      <c r="N2109" s="37">
        <f t="shared" si="134"/>
        <v>887517</v>
      </c>
    </row>
    <row r="2110" spans="1:14" x14ac:dyDescent="0.3">
      <c r="A2110" s="3">
        <v>3</v>
      </c>
      <c r="B2110" s="148"/>
      <c r="C2110" s="4" t="s">
        <v>2507</v>
      </c>
      <c r="D2110" s="5">
        <v>44978</v>
      </c>
      <c r="E2110" s="13" t="s">
        <v>2351</v>
      </c>
      <c r="F2110" s="7">
        <v>569471</v>
      </c>
      <c r="G2110" s="6" t="s">
        <v>1366</v>
      </c>
      <c r="H2110" s="7">
        <v>59794</v>
      </c>
      <c r="I2110" s="143"/>
      <c r="J2110" s="144"/>
      <c r="K2110" s="145"/>
      <c r="L2110" t="str">
        <f t="shared" si="132"/>
        <v>06828</v>
      </c>
      <c r="M2110">
        <f t="shared" si="133"/>
        <v>6828</v>
      </c>
      <c r="N2110" s="37">
        <f t="shared" si="134"/>
        <v>569471</v>
      </c>
    </row>
    <row r="2111" spans="1:14" x14ac:dyDescent="0.3">
      <c r="A2111" s="3">
        <v>3</v>
      </c>
      <c r="B2111" s="148"/>
      <c r="C2111" s="4" t="s">
        <v>2508</v>
      </c>
      <c r="D2111" s="5">
        <v>44980</v>
      </c>
      <c r="E2111" s="13" t="s">
        <v>2406</v>
      </c>
      <c r="F2111" s="7">
        <v>242322</v>
      </c>
      <c r="G2111" s="6" t="s">
        <v>1366</v>
      </c>
      <c r="H2111" s="7">
        <v>25444</v>
      </c>
      <c r="I2111" s="143"/>
      <c r="J2111" s="144"/>
      <c r="K2111" s="145"/>
      <c r="L2111" t="str">
        <f t="shared" si="132"/>
        <v>07324</v>
      </c>
      <c r="M2111">
        <f t="shared" si="133"/>
        <v>7324</v>
      </c>
      <c r="N2111" s="37">
        <f t="shared" si="134"/>
        <v>242322</v>
      </c>
    </row>
    <row r="2112" spans="1:14" x14ac:dyDescent="0.3">
      <c r="A2112" s="3">
        <v>3</v>
      </c>
      <c r="B2112" s="148"/>
      <c r="C2112" s="4" t="s">
        <v>2509</v>
      </c>
      <c r="D2112" s="5">
        <v>44984</v>
      </c>
      <c r="E2112" s="13" t="s">
        <v>2401</v>
      </c>
      <c r="F2112" s="7">
        <v>1409419</v>
      </c>
      <c r="G2112" s="6" t="s">
        <v>1366</v>
      </c>
      <c r="H2112" s="7">
        <v>147989</v>
      </c>
      <c r="I2112" s="143"/>
      <c r="J2112" s="144"/>
      <c r="K2112" s="145"/>
      <c r="L2112" t="str">
        <f t="shared" si="132"/>
        <v>09030</v>
      </c>
      <c r="M2112">
        <f t="shared" si="133"/>
        <v>9030</v>
      </c>
      <c r="N2112" s="37">
        <f t="shared" si="134"/>
        <v>1409419</v>
      </c>
    </row>
    <row r="2113" spans="1:14" x14ac:dyDescent="0.3">
      <c r="A2113" s="3">
        <v>3</v>
      </c>
      <c r="B2113" s="148"/>
      <c r="C2113" s="4" t="s">
        <v>2510</v>
      </c>
      <c r="D2113" s="5">
        <v>44981</v>
      </c>
      <c r="E2113" s="13" t="s">
        <v>2414</v>
      </c>
      <c r="F2113" s="7">
        <v>516276</v>
      </c>
      <c r="G2113" s="6" t="s">
        <v>1366</v>
      </c>
      <c r="H2113" s="7">
        <v>54209</v>
      </c>
      <c r="I2113" s="143"/>
      <c r="J2113" s="144"/>
      <c r="K2113" s="145"/>
      <c r="L2113" t="str">
        <f t="shared" si="132"/>
        <v>08635</v>
      </c>
      <c r="M2113">
        <f t="shared" si="133"/>
        <v>8635</v>
      </c>
      <c r="N2113" s="37">
        <f t="shared" si="134"/>
        <v>516276</v>
      </c>
    </row>
    <row r="2114" spans="1:14" x14ac:dyDescent="0.3">
      <c r="A2114" s="3">
        <v>3</v>
      </c>
      <c r="B2114" s="148"/>
      <c r="C2114" s="4" t="s">
        <v>2511</v>
      </c>
      <c r="D2114" s="5">
        <v>44974</v>
      </c>
      <c r="E2114" s="13" t="s">
        <v>2401</v>
      </c>
      <c r="F2114" s="7">
        <v>2119825</v>
      </c>
      <c r="G2114" s="6" t="s">
        <v>1366</v>
      </c>
      <c r="H2114" s="7">
        <v>222582</v>
      </c>
      <c r="I2114" s="143"/>
      <c r="J2114" s="144"/>
      <c r="K2114" s="145"/>
      <c r="L2114" t="str">
        <f t="shared" si="132"/>
        <v>06386</v>
      </c>
      <c r="M2114">
        <f t="shared" si="133"/>
        <v>6386</v>
      </c>
      <c r="N2114" s="37">
        <f t="shared" si="134"/>
        <v>2119825</v>
      </c>
    </row>
    <row r="2115" spans="1:14" x14ac:dyDescent="0.3">
      <c r="A2115" s="3">
        <v>3</v>
      </c>
      <c r="B2115" s="148"/>
      <c r="C2115" s="4" t="s">
        <v>2512</v>
      </c>
      <c r="D2115" s="5">
        <v>44980</v>
      </c>
      <c r="E2115" s="13" t="s">
        <v>2364</v>
      </c>
      <c r="F2115" s="7">
        <v>1445280</v>
      </c>
      <c r="G2115" s="6" t="s">
        <v>1366</v>
      </c>
      <c r="H2115" s="7">
        <v>151754</v>
      </c>
      <c r="I2115" s="143"/>
      <c r="J2115" s="144"/>
      <c r="K2115" s="145"/>
      <c r="L2115" t="str">
        <f t="shared" si="132"/>
        <v>07659</v>
      </c>
      <c r="M2115">
        <f t="shared" si="133"/>
        <v>7659</v>
      </c>
      <c r="N2115" s="37">
        <f t="shared" si="134"/>
        <v>1445280</v>
      </c>
    </row>
    <row r="2116" spans="1:14" x14ac:dyDescent="0.3">
      <c r="A2116" s="3">
        <v>3</v>
      </c>
      <c r="B2116" s="148"/>
      <c r="C2116" s="4" t="s">
        <v>2513</v>
      </c>
      <c r="D2116" s="5">
        <v>44979</v>
      </c>
      <c r="E2116" s="13" t="s">
        <v>2364</v>
      </c>
      <c r="F2116" s="7">
        <v>1454738</v>
      </c>
      <c r="G2116" s="6" t="s">
        <v>1366</v>
      </c>
      <c r="H2116" s="7">
        <v>152747</v>
      </c>
      <c r="I2116" s="143"/>
      <c r="J2116" s="144"/>
      <c r="K2116" s="145"/>
      <c r="L2116" t="str">
        <f t="shared" si="132"/>
        <v>06851</v>
      </c>
      <c r="M2116">
        <f t="shared" si="133"/>
        <v>6851</v>
      </c>
      <c r="N2116" s="37">
        <f t="shared" si="134"/>
        <v>1454738</v>
      </c>
    </row>
    <row r="2117" spans="1:14" x14ac:dyDescent="0.3">
      <c r="A2117" s="3">
        <v>3</v>
      </c>
      <c r="B2117" s="148"/>
      <c r="C2117" s="4" t="s">
        <v>2514</v>
      </c>
      <c r="D2117" s="5">
        <v>44973</v>
      </c>
      <c r="E2117" s="13" t="s">
        <v>2368</v>
      </c>
      <c r="F2117" s="7">
        <v>1290691</v>
      </c>
      <c r="G2117" s="6" t="s">
        <v>1366</v>
      </c>
      <c r="H2117" s="7">
        <v>135523</v>
      </c>
      <c r="I2117" s="143"/>
      <c r="J2117" s="144"/>
      <c r="K2117" s="145"/>
      <c r="L2117" t="str">
        <f t="shared" si="132"/>
        <v>04658</v>
      </c>
      <c r="M2117">
        <f t="shared" si="133"/>
        <v>4658</v>
      </c>
      <c r="N2117" s="37">
        <f t="shared" si="134"/>
        <v>1290691</v>
      </c>
    </row>
    <row r="2118" spans="1:14" x14ac:dyDescent="0.3">
      <c r="A2118" s="3">
        <v>3</v>
      </c>
      <c r="B2118" s="148"/>
      <c r="C2118" s="4" t="s">
        <v>2515</v>
      </c>
      <c r="D2118" s="5">
        <v>44969</v>
      </c>
      <c r="E2118" s="13" t="s">
        <v>2351</v>
      </c>
      <c r="F2118" s="7">
        <v>276001</v>
      </c>
      <c r="G2118" s="6" t="s">
        <v>1366</v>
      </c>
      <c r="H2118" s="7">
        <v>28980</v>
      </c>
      <c r="I2118" s="143"/>
      <c r="J2118" s="144"/>
      <c r="K2118" s="145"/>
      <c r="L2118" t="str">
        <f t="shared" si="132"/>
        <v>03938</v>
      </c>
      <c r="M2118">
        <f t="shared" si="133"/>
        <v>3938</v>
      </c>
      <c r="N2118" s="37">
        <f t="shared" si="134"/>
        <v>276001</v>
      </c>
    </row>
    <row r="2119" spans="1:14" x14ac:dyDescent="0.3">
      <c r="A2119" s="3">
        <v>3</v>
      </c>
      <c r="B2119" s="148"/>
      <c r="C2119" s="4" t="s">
        <v>2516</v>
      </c>
      <c r="D2119" s="5">
        <v>44978</v>
      </c>
      <c r="E2119" s="13" t="s">
        <v>2406</v>
      </c>
      <c r="F2119" s="7">
        <v>1058734</v>
      </c>
      <c r="G2119" s="6" t="s">
        <v>1366</v>
      </c>
      <c r="H2119" s="7">
        <v>111167</v>
      </c>
      <c r="I2119" s="143"/>
      <c r="J2119" s="144"/>
      <c r="K2119" s="145"/>
      <c r="L2119" t="str">
        <f t="shared" ref="L2119:L2182" si="135">+RIGHT(C2119,5)</f>
        <v>06823</v>
      </c>
      <c r="M2119">
        <f t="shared" ref="M2119:M2182" si="136">+L2119*1</f>
        <v>6823</v>
      </c>
      <c r="N2119" s="37">
        <f t="shared" si="134"/>
        <v>1058734</v>
      </c>
    </row>
    <row r="2120" spans="1:14" x14ac:dyDescent="0.3">
      <c r="A2120" s="3">
        <v>3</v>
      </c>
      <c r="B2120" s="148"/>
      <c r="C2120" s="4" t="s">
        <v>2517</v>
      </c>
      <c r="D2120" s="5">
        <v>44985</v>
      </c>
      <c r="E2120" s="13" t="s">
        <v>2368</v>
      </c>
      <c r="F2120" s="7">
        <v>759409</v>
      </c>
      <c r="G2120" s="6" t="s">
        <v>1366</v>
      </c>
      <c r="H2120" s="7">
        <v>79738</v>
      </c>
      <c r="I2120" s="143"/>
      <c r="J2120" s="144"/>
      <c r="K2120" s="145"/>
      <c r="L2120" t="str">
        <f t="shared" si="135"/>
        <v>09092</v>
      </c>
      <c r="M2120">
        <f t="shared" si="136"/>
        <v>9092</v>
      </c>
      <c r="N2120" s="37">
        <f t="shared" si="134"/>
        <v>759409</v>
      </c>
    </row>
    <row r="2121" spans="1:14" x14ac:dyDescent="0.3">
      <c r="A2121" s="3">
        <v>3</v>
      </c>
      <c r="B2121" s="148"/>
      <c r="C2121" s="4" t="s">
        <v>2518</v>
      </c>
      <c r="D2121" s="5">
        <v>44978</v>
      </c>
      <c r="E2121" s="13" t="s">
        <v>2364</v>
      </c>
      <c r="F2121" s="7">
        <v>884815</v>
      </c>
      <c r="G2121" s="6" t="s">
        <v>1366</v>
      </c>
      <c r="H2121" s="7">
        <v>92906</v>
      </c>
      <c r="I2121" s="143"/>
      <c r="J2121" s="144"/>
      <c r="K2121" s="145"/>
      <c r="L2121" t="str">
        <f t="shared" si="135"/>
        <v>06779</v>
      </c>
      <c r="M2121">
        <f t="shared" si="136"/>
        <v>6779</v>
      </c>
      <c r="N2121" s="37">
        <f t="shared" si="134"/>
        <v>884815</v>
      </c>
    </row>
    <row r="2122" spans="1:14" x14ac:dyDescent="0.3">
      <c r="A2122" s="3">
        <v>3</v>
      </c>
      <c r="B2122" s="148"/>
      <c r="C2122" s="4" t="s">
        <v>2519</v>
      </c>
      <c r="D2122" s="5">
        <v>44963</v>
      </c>
      <c r="E2122" s="13" t="s">
        <v>119</v>
      </c>
      <c r="F2122" s="7">
        <v>552002</v>
      </c>
      <c r="G2122" s="6" t="s">
        <v>1366</v>
      </c>
      <c r="H2122" s="7">
        <v>57960</v>
      </c>
      <c r="I2122" s="143"/>
      <c r="J2122" s="144"/>
      <c r="K2122" s="145"/>
      <c r="L2122" t="str">
        <f t="shared" si="135"/>
        <v>02929</v>
      </c>
      <c r="M2122">
        <f t="shared" si="136"/>
        <v>2929</v>
      </c>
      <c r="N2122" s="37">
        <f t="shared" si="134"/>
        <v>552002</v>
      </c>
    </row>
    <row r="2123" spans="1:14" x14ac:dyDescent="0.3">
      <c r="A2123" s="3">
        <v>3</v>
      </c>
      <c r="B2123" s="148"/>
      <c r="C2123" s="4" t="s">
        <v>2520</v>
      </c>
      <c r="D2123" s="5">
        <v>44963</v>
      </c>
      <c r="E2123" s="13" t="s">
        <v>236</v>
      </c>
      <c r="F2123" s="7">
        <v>520329</v>
      </c>
      <c r="G2123" s="6" t="s">
        <v>1366</v>
      </c>
      <c r="H2123" s="7">
        <v>54635</v>
      </c>
      <c r="I2123" s="143"/>
      <c r="J2123" s="144"/>
      <c r="K2123" s="145"/>
      <c r="L2123" t="str">
        <f t="shared" si="135"/>
        <v>02981</v>
      </c>
      <c r="M2123">
        <f t="shared" si="136"/>
        <v>2981</v>
      </c>
      <c r="N2123" s="37">
        <f t="shared" si="134"/>
        <v>520329</v>
      </c>
    </row>
    <row r="2124" spans="1:14" x14ac:dyDescent="0.3">
      <c r="A2124" s="3">
        <v>3</v>
      </c>
      <c r="B2124" s="148"/>
      <c r="C2124" s="4" t="s">
        <v>2521</v>
      </c>
      <c r="D2124" s="5">
        <v>44968</v>
      </c>
      <c r="E2124" s="13" t="s">
        <v>115</v>
      </c>
      <c r="F2124" s="7">
        <v>679626</v>
      </c>
      <c r="G2124" s="6" t="s">
        <v>1366</v>
      </c>
      <c r="H2124" s="7">
        <v>71361</v>
      </c>
      <c r="I2124" s="143"/>
      <c r="J2124" s="144"/>
      <c r="K2124" s="145"/>
      <c r="L2124" t="str">
        <f t="shared" si="135"/>
        <v>03883</v>
      </c>
      <c r="M2124">
        <f t="shared" si="136"/>
        <v>3883</v>
      </c>
      <c r="N2124" s="37">
        <f t="shared" si="134"/>
        <v>679626</v>
      </c>
    </row>
    <row r="2125" spans="1:14" x14ac:dyDescent="0.3">
      <c r="A2125" s="3">
        <v>3</v>
      </c>
      <c r="B2125" s="148"/>
      <c r="C2125" s="4" t="s">
        <v>2522</v>
      </c>
      <c r="D2125" s="5">
        <v>44963</v>
      </c>
      <c r="E2125" s="13" t="s">
        <v>2351</v>
      </c>
      <c r="F2125" s="7">
        <v>520329</v>
      </c>
      <c r="G2125" s="6" t="s">
        <v>1366</v>
      </c>
      <c r="H2125" s="7">
        <v>54635</v>
      </c>
      <c r="I2125" s="143"/>
      <c r="J2125" s="144"/>
      <c r="K2125" s="145"/>
      <c r="L2125" t="str">
        <f t="shared" si="135"/>
        <v>03016</v>
      </c>
      <c r="M2125">
        <f t="shared" si="136"/>
        <v>3016</v>
      </c>
      <c r="N2125" s="37">
        <f t="shared" si="134"/>
        <v>520329</v>
      </c>
    </row>
    <row r="2126" spans="1:14" x14ac:dyDescent="0.3">
      <c r="A2126" s="3">
        <v>3</v>
      </c>
      <c r="B2126" s="148"/>
      <c r="C2126" s="4" t="s">
        <v>2523</v>
      </c>
      <c r="D2126" s="5">
        <v>44966</v>
      </c>
      <c r="E2126" s="13" t="s">
        <v>119</v>
      </c>
      <c r="F2126" s="7">
        <v>918493</v>
      </c>
      <c r="G2126" s="6" t="s">
        <v>1366</v>
      </c>
      <c r="H2126" s="7">
        <v>96442</v>
      </c>
      <c r="I2126" s="143"/>
      <c r="J2126" s="144"/>
      <c r="K2126" s="145"/>
      <c r="L2126" t="str">
        <f t="shared" si="135"/>
        <v>03548</v>
      </c>
      <c r="M2126">
        <f t="shared" si="136"/>
        <v>3548</v>
      </c>
      <c r="N2126" s="37">
        <f t="shared" si="134"/>
        <v>918493</v>
      </c>
    </row>
    <row r="2127" spans="1:14" x14ac:dyDescent="0.3">
      <c r="A2127" s="3">
        <v>3</v>
      </c>
      <c r="B2127" s="148"/>
      <c r="C2127" s="4" t="s">
        <v>2524</v>
      </c>
      <c r="D2127" s="5">
        <v>44963</v>
      </c>
      <c r="E2127" s="13" t="s">
        <v>119</v>
      </c>
      <c r="F2127" s="7">
        <v>1019439</v>
      </c>
      <c r="G2127" s="6" t="s">
        <v>1366</v>
      </c>
      <c r="H2127" s="7">
        <v>107041</v>
      </c>
      <c r="I2127" s="143"/>
      <c r="J2127" s="144"/>
      <c r="K2127" s="145"/>
      <c r="L2127" t="str">
        <f t="shared" si="135"/>
        <v>02933</v>
      </c>
      <c r="M2127">
        <f t="shared" si="136"/>
        <v>2933</v>
      </c>
      <c r="N2127" s="37">
        <f t="shared" si="134"/>
        <v>1019439</v>
      </c>
    </row>
    <row r="2128" spans="1:14" x14ac:dyDescent="0.3">
      <c r="A2128" s="3">
        <v>3</v>
      </c>
      <c r="B2128" s="148"/>
      <c r="C2128" s="4" t="s">
        <v>2525</v>
      </c>
      <c r="D2128" s="5">
        <v>44963</v>
      </c>
      <c r="E2128" s="13" t="s">
        <v>115</v>
      </c>
      <c r="F2128" s="7">
        <v>408375</v>
      </c>
      <c r="G2128" s="6" t="s">
        <v>1366</v>
      </c>
      <c r="H2128" s="7">
        <v>42879</v>
      </c>
      <c r="I2128" s="143"/>
      <c r="J2128" s="144"/>
      <c r="K2128" s="145"/>
      <c r="L2128" t="str">
        <f t="shared" si="135"/>
        <v>02942</v>
      </c>
      <c r="M2128">
        <f t="shared" si="136"/>
        <v>2942</v>
      </c>
      <c r="N2128" s="37">
        <f t="shared" si="134"/>
        <v>408375</v>
      </c>
    </row>
    <row r="2129" spans="1:14" x14ac:dyDescent="0.3">
      <c r="A2129" s="3">
        <v>3</v>
      </c>
      <c r="B2129" s="148"/>
      <c r="C2129" s="4" t="s">
        <v>2526</v>
      </c>
      <c r="D2129" s="5">
        <v>44968</v>
      </c>
      <c r="E2129" s="13" t="s">
        <v>115</v>
      </c>
      <c r="F2129" s="7">
        <v>610819</v>
      </c>
      <c r="G2129" s="6" t="s">
        <v>1366</v>
      </c>
      <c r="H2129" s="7">
        <v>64136</v>
      </c>
      <c r="I2129" s="143"/>
      <c r="J2129" s="144"/>
      <c r="K2129" s="145"/>
      <c r="L2129" t="str">
        <f t="shared" si="135"/>
        <v>03891</v>
      </c>
      <c r="M2129">
        <f t="shared" si="136"/>
        <v>3891</v>
      </c>
      <c r="N2129" s="37">
        <f t="shared" si="134"/>
        <v>610819</v>
      </c>
    </row>
    <row r="2130" spans="1:14" x14ac:dyDescent="0.3">
      <c r="A2130" s="3">
        <v>3</v>
      </c>
      <c r="B2130" s="148"/>
      <c r="C2130" s="4" t="s">
        <v>2527</v>
      </c>
      <c r="D2130" s="5">
        <v>44968</v>
      </c>
      <c r="E2130" s="13" t="s">
        <v>115</v>
      </c>
      <c r="F2130" s="7">
        <v>642492</v>
      </c>
      <c r="G2130" s="6" t="s">
        <v>1366</v>
      </c>
      <c r="H2130" s="7">
        <v>67462</v>
      </c>
      <c r="I2130" s="143"/>
      <c r="J2130" s="144"/>
      <c r="K2130" s="145"/>
      <c r="L2130" t="str">
        <f t="shared" si="135"/>
        <v>03885</v>
      </c>
      <c r="M2130">
        <f t="shared" si="136"/>
        <v>3885</v>
      </c>
      <c r="N2130" s="37">
        <f t="shared" si="134"/>
        <v>642492</v>
      </c>
    </row>
    <row r="2131" spans="1:14" x14ac:dyDescent="0.3">
      <c r="A2131" s="3">
        <v>3</v>
      </c>
      <c r="B2131" s="148"/>
      <c r="C2131" s="4" t="s">
        <v>2528</v>
      </c>
      <c r="D2131" s="5">
        <v>44966</v>
      </c>
      <c r="E2131" s="13" t="s">
        <v>502</v>
      </c>
      <c r="F2131" s="7">
        <v>853967</v>
      </c>
      <c r="G2131" s="6" t="s">
        <v>1366</v>
      </c>
      <c r="H2131" s="7">
        <v>89667</v>
      </c>
      <c r="I2131" s="143"/>
      <c r="J2131" s="144"/>
      <c r="K2131" s="145"/>
      <c r="L2131" t="str">
        <f t="shared" si="135"/>
        <v>03582</v>
      </c>
      <c r="M2131">
        <f t="shared" si="136"/>
        <v>3582</v>
      </c>
      <c r="N2131" s="37">
        <f t="shared" si="134"/>
        <v>853967</v>
      </c>
    </row>
    <row r="2132" spans="1:14" x14ac:dyDescent="0.3">
      <c r="A2132" s="3">
        <v>3</v>
      </c>
      <c r="B2132" s="148"/>
      <c r="C2132" s="4" t="s">
        <v>2529</v>
      </c>
      <c r="D2132" s="5">
        <v>44968</v>
      </c>
      <c r="E2132" s="13" t="s">
        <v>115</v>
      </c>
      <c r="F2132" s="7">
        <v>1831440</v>
      </c>
      <c r="G2132" s="6" t="s">
        <v>1366</v>
      </c>
      <c r="H2132" s="7">
        <v>192301</v>
      </c>
      <c r="I2132" s="143"/>
      <c r="J2132" s="144"/>
      <c r="K2132" s="145"/>
      <c r="L2132" t="str">
        <f t="shared" si="135"/>
        <v>03892</v>
      </c>
      <c r="M2132">
        <f t="shared" si="136"/>
        <v>3892</v>
      </c>
      <c r="N2132" s="37">
        <f t="shared" si="134"/>
        <v>1831440</v>
      </c>
    </row>
    <row r="2133" spans="1:14" x14ac:dyDescent="0.3">
      <c r="A2133" s="3">
        <v>3</v>
      </c>
      <c r="B2133" s="148"/>
      <c r="C2133" s="4" t="s">
        <v>2530</v>
      </c>
      <c r="D2133" s="5">
        <v>44968</v>
      </c>
      <c r="E2133" s="13" t="s">
        <v>115</v>
      </c>
      <c r="F2133" s="7">
        <v>1058734</v>
      </c>
      <c r="G2133" s="6" t="s">
        <v>1366</v>
      </c>
      <c r="H2133" s="7">
        <v>111167</v>
      </c>
      <c r="I2133" s="143"/>
      <c r="J2133" s="144"/>
      <c r="K2133" s="145"/>
      <c r="L2133" t="str">
        <f t="shared" si="135"/>
        <v>03898</v>
      </c>
      <c r="M2133">
        <f t="shared" si="136"/>
        <v>3898</v>
      </c>
      <c r="N2133" s="37">
        <f t="shared" si="134"/>
        <v>1058734</v>
      </c>
    </row>
    <row r="2134" spans="1:14" x14ac:dyDescent="0.3">
      <c r="A2134" s="3">
        <v>3</v>
      </c>
      <c r="B2134" s="148"/>
      <c r="C2134" s="4" t="s">
        <v>2531</v>
      </c>
      <c r="D2134" s="5">
        <v>44969</v>
      </c>
      <c r="E2134" s="13" t="s">
        <v>502</v>
      </c>
      <c r="F2134" s="7">
        <v>1426665</v>
      </c>
      <c r="G2134" s="6" t="s">
        <v>1366</v>
      </c>
      <c r="H2134" s="7">
        <v>149800</v>
      </c>
      <c r="I2134" s="143"/>
      <c r="J2134" s="144"/>
      <c r="K2134" s="145"/>
      <c r="L2134" t="str">
        <f t="shared" si="135"/>
        <v>03952</v>
      </c>
      <c r="M2134">
        <f t="shared" si="136"/>
        <v>3952</v>
      </c>
      <c r="N2134" s="37">
        <f t="shared" si="134"/>
        <v>1426665</v>
      </c>
    </row>
    <row r="2135" spans="1:14" x14ac:dyDescent="0.3">
      <c r="A2135" s="3">
        <v>3</v>
      </c>
      <c r="B2135" s="148"/>
      <c r="C2135" s="4" t="s">
        <v>2532</v>
      </c>
      <c r="D2135" s="5">
        <v>44963</v>
      </c>
      <c r="E2135" s="13" t="s">
        <v>502</v>
      </c>
      <c r="F2135" s="7">
        <v>1256176</v>
      </c>
      <c r="G2135" s="6" t="s">
        <v>1366</v>
      </c>
      <c r="H2135" s="7">
        <v>131898</v>
      </c>
      <c r="I2135" s="143"/>
      <c r="J2135" s="144"/>
      <c r="K2135" s="145"/>
      <c r="L2135" t="str">
        <f t="shared" si="135"/>
        <v>02970</v>
      </c>
      <c r="M2135">
        <f t="shared" si="136"/>
        <v>2970</v>
      </c>
      <c r="N2135" s="37">
        <f t="shared" si="134"/>
        <v>1256176</v>
      </c>
    </row>
    <row r="2136" spans="1:14" x14ac:dyDescent="0.3">
      <c r="A2136" s="3">
        <v>3</v>
      </c>
      <c r="B2136" s="148"/>
      <c r="C2136" s="4" t="s">
        <v>2533</v>
      </c>
      <c r="D2136" s="5">
        <v>44965</v>
      </c>
      <c r="E2136" s="13" t="s">
        <v>2351</v>
      </c>
      <c r="F2136" s="7">
        <v>608814</v>
      </c>
      <c r="G2136" s="6" t="s">
        <v>1366</v>
      </c>
      <c r="H2136" s="7">
        <v>63925</v>
      </c>
      <c r="I2136" s="143"/>
      <c r="J2136" s="144"/>
      <c r="K2136" s="145"/>
      <c r="L2136" t="str">
        <f t="shared" si="135"/>
        <v>03139</v>
      </c>
      <c r="M2136">
        <f t="shared" si="136"/>
        <v>3139</v>
      </c>
      <c r="N2136" s="37">
        <f t="shared" si="134"/>
        <v>608814</v>
      </c>
    </row>
    <row r="2137" spans="1:14" x14ac:dyDescent="0.3">
      <c r="A2137" s="3">
        <v>3</v>
      </c>
      <c r="B2137" s="148"/>
      <c r="C2137" s="4" t="s">
        <v>2534</v>
      </c>
      <c r="D2137" s="5">
        <v>44975</v>
      </c>
      <c r="E2137" s="13" t="s">
        <v>119</v>
      </c>
      <c r="F2137" s="7">
        <v>1359743</v>
      </c>
      <c r="G2137" s="6" t="s">
        <v>1366</v>
      </c>
      <c r="H2137" s="7">
        <v>142773</v>
      </c>
      <c r="I2137" s="143"/>
      <c r="J2137" s="144"/>
      <c r="K2137" s="145"/>
      <c r="L2137" t="str">
        <f t="shared" si="135"/>
        <v>06674</v>
      </c>
      <c r="M2137">
        <f t="shared" si="136"/>
        <v>6674</v>
      </c>
      <c r="N2137" s="37">
        <f t="shared" si="134"/>
        <v>1359743</v>
      </c>
    </row>
    <row r="2138" spans="1:14" x14ac:dyDescent="0.3">
      <c r="A2138" s="3">
        <v>3</v>
      </c>
      <c r="B2138" s="148"/>
      <c r="C2138" s="4" t="s">
        <v>2535</v>
      </c>
      <c r="D2138" s="5">
        <v>44974</v>
      </c>
      <c r="E2138" s="13" t="s">
        <v>119</v>
      </c>
      <c r="F2138" s="7">
        <v>541052</v>
      </c>
      <c r="G2138" s="6" t="s">
        <v>1366</v>
      </c>
      <c r="H2138" s="7">
        <v>56810</v>
      </c>
      <c r="I2138" s="143"/>
      <c r="J2138" s="144"/>
      <c r="K2138" s="145"/>
      <c r="L2138" t="str">
        <f t="shared" si="135"/>
        <v>06467</v>
      </c>
      <c r="M2138">
        <f t="shared" si="136"/>
        <v>6467</v>
      </c>
      <c r="N2138" s="37">
        <f t="shared" si="134"/>
        <v>541052</v>
      </c>
    </row>
    <row r="2139" spans="1:14" x14ac:dyDescent="0.3">
      <c r="A2139" s="3">
        <v>3</v>
      </c>
      <c r="B2139" s="148"/>
      <c r="C2139" s="4" t="s">
        <v>2536</v>
      </c>
      <c r="D2139" s="5">
        <v>44968</v>
      </c>
      <c r="E2139" s="13" t="s">
        <v>502</v>
      </c>
      <c r="F2139" s="7">
        <v>732983</v>
      </c>
      <c r="G2139" s="6" t="s">
        <v>1366</v>
      </c>
      <c r="H2139" s="7">
        <v>76963</v>
      </c>
      <c r="I2139" s="143"/>
      <c r="J2139" s="144"/>
      <c r="K2139" s="145"/>
      <c r="L2139" t="str">
        <f t="shared" si="135"/>
        <v>03935</v>
      </c>
      <c r="M2139">
        <f t="shared" si="136"/>
        <v>3935</v>
      </c>
      <c r="N2139" s="37">
        <f t="shared" si="134"/>
        <v>732983</v>
      </c>
    </row>
    <row r="2140" spans="1:14" x14ac:dyDescent="0.3">
      <c r="A2140" s="3">
        <v>3</v>
      </c>
      <c r="B2140" s="148"/>
      <c r="C2140" s="4" t="s">
        <v>2537</v>
      </c>
      <c r="D2140" s="5">
        <v>44972</v>
      </c>
      <c r="E2140" s="13" t="s">
        <v>236</v>
      </c>
      <c r="F2140" s="7">
        <v>610819</v>
      </c>
      <c r="G2140" s="6" t="s">
        <v>1366</v>
      </c>
      <c r="H2140" s="7">
        <v>64136</v>
      </c>
      <c r="I2140" s="143"/>
      <c r="J2140" s="144"/>
      <c r="K2140" s="145"/>
      <c r="L2140" t="str">
        <f t="shared" si="135"/>
        <v>04136</v>
      </c>
      <c r="M2140">
        <f t="shared" si="136"/>
        <v>4136</v>
      </c>
      <c r="N2140" s="37">
        <f t="shared" si="134"/>
        <v>610819</v>
      </c>
    </row>
    <row r="2141" spans="1:14" x14ac:dyDescent="0.3">
      <c r="A2141" s="3">
        <v>3</v>
      </c>
      <c r="B2141" s="148"/>
      <c r="C2141" s="4" t="s">
        <v>2538</v>
      </c>
      <c r="D2141" s="5">
        <v>44968</v>
      </c>
      <c r="E2141" s="13" t="s">
        <v>2395</v>
      </c>
      <c r="F2141" s="7">
        <v>1439281</v>
      </c>
      <c r="G2141" s="6" t="s">
        <v>1366</v>
      </c>
      <c r="H2141" s="7">
        <v>151125</v>
      </c>
      <c r="I2141" s="143"/>
      <c r="J2141" s="144"/>
      <c r="K2141" s="145"/>
      <c r="L2141" t="str">
        <f t="shared" si="135"/>
        <v>03887</v>
      </c>
      <c r="M2141">
        <f t="shared" si="136"/>
        <v>3887</v>
      </c>
      <c r="N2141" s="37">
        <f t="shared" si="134"/>
        <v>1439281</v>
      </c>
    </row>
    <row r="2142" spans="1:14" x14ac:dyDescent="0.3">
      <c r="A2142" s="3">
        <v>3</v>
      </c>
      <c r="B2142" s="148"/>
      <c r="C2142" s="4" t="s">
        <v>2539</v>
      </c>
      <c r="D2142" s="5">
        <v>44981</v>
      </c>
      <c r="E2142" s="13" t="s">
        <v>115</v>
      </c>
      <c r="F2142" s="7">
        <v>679872</v>
      </c>
      <c r="G2142" s="6" t="s">
        <v>1366</v>
      </c>
      <c r="H2142" s="7">
        <v>71387</v>
      </c>
      <c r="I2142" s="143"/>
      <c r="J2142" s="144"/>
      <c r="K2142" s="145"/>
      <c r="L2142" t="str">
        <f t="shared" si="135"/>
        <v>08867</v>
      </c>
      <c r="M2142">
        <f t="shared" si="136"/>
        <v>8867</v>
      </c>
      <c r="N2142" s="37">
        <f t="shared" si="134"/>
        <v>679872</v>
      </c>
    </row>
    <row r="2143" spans="1:14" x14ac:dyDescent="0.3">
      <c r="A2143" s="3">
        <v>3</v>
      </c>
      <c r="B2143" s="148"/>
      <c r="C2143" s="4" t="s">
        <v>2540</v>
      </c>
      <c r="D2143" s="5">
        <v>44972</v>
      </c>
      <c r="E2143" s="13" t="s">
        <v>2351</v>
      </c>
      <c r="F2143" s="7">
        <v>276001</v>
      </c>
      <c r="G2143" s="6" t="s">
        <v>1366</v>
      </c>
      <c r="H2143" s="7">
        <v>28980</v>
      </c>
      <c r="I2143" s="143"/>
      <c r="J2143" s="144"/>
      <c r="K2143" s="145"/>
      <c r="L2143" t="str">
        <f t="shared" si="135"/>
        <v>04123</v>
      </c>
      <c r="M2143">
        <f t="shared" si="136"/>
        <v>4123</v>
      </c>
      <c r="N2143" s="37">
        <f t="shared" si="134"/>
        <v>276001</v>
      </c>
    </row>
    <row r="2144" spans="1:14" x14ac:dyDescent="0.3">
      <c r="A2144" s="3">
        <v>3</v>
      </c>
      <c r="B2144" s="148"/>
      <c r="C2144" s="4" t="s">
        <v>2541</v>
      </c>
      <c r="D2144" s="5">
        <v>44969</v>
      </c>
      <c r="E2144" s="13" t="s">
        <v>2406</v>
      </c>
      <c r="F2144" s="7">
        <v>1311411</v>
      </c>
      <c r="G2144" s="6" t="s">
        <v>1366</v>
      </c>
      <c r="H2144" s="7">
        <v>137698</v>
      </c>
      <c r="I2144" s="143"/>
      <c r="J2144" s="144"/>
      <c r="K2144" s="145"/>
      <c r="L2144" t="str">
        <f t="shared" si="135"/>
        <v>03950</v>
      </c>
      <c r="M2144">
        <f t="shared" si="136"/>
        <v>3950</v>
      </c>
      <c r="N2144" s="37">
        <f t="shared" si="134"/>
        <v>1311411</v>
      </c>
    </row>
    <row r="2145" spans="1:14" x14ac:dyDescent="0.3">
      <c r="A2145" s="3">
        <v>3</v>
      </c>
      <c r="B2145" s="148"/>
      <c r="C2145" s="4" t="s">
        <v>2542</v>
      </c>
      <c r="D2145" s="5">
        <v>44980</v>
      </c>
      <c r="E2145" s="13" t="s">
        <v>2411</v>
      </c>
      <c r="F2145" s="7">
        <v>770362</v>
      </c>
      <c r="G2145" s="6" t="s">
        <v>1366</v>
      </c>
      <c r="H2145" s="7">
        <v>80888</v>
      </c>
      <c r="I2145" s="143"/>
      <c r="J2145" s="144"/>
      <c r="K2145" s="145"/>
      <c r="L2145" t="str">
        <f t="shared" si="135"/>
        <v>07524</v>
      </c>
      <c r="M2145">
        <f t="shared" si="136"/>
        <v>7524</v>
      </c>
      <c r="N2145" s="37">
        <f t="shared" si="134"/>
        <v>770362</v>
      </c>
    </row>
    <row r="2146" spans="1:14" x14ac:dyDescent="0.3">
      <c r="A2146" s="3">
        <v>3</v>
      </c>
      <c r="B2146" s="148"/>
      <c r="C2146" s="4" t="s">
        <v>2543</v>
      </c>
      <c r="D2146" s="5">
        <v>44981</v>
      </c>
      <c r="E2146" s="13" t="s">
        <v>2411</v>
      </c>
      <c r="F2146" s="7">
        <v>366491</v>
      </c>
      <c r="G2146" s="6" t="s">
        <v>1366</v>
      </c>
      <c r="H2146" s="7">
        <v>38482</v>
      </c>
      <c r="I2146" s="143"/>
      <c r="J2146" s="144"/>
      <c r="K2146" s="145"/>
      <c r="L2146" t="str">
        <f t="shared" si="135"/>
        <v>08637</v>
      </c>
      <c r="M2146">
        <f t="shared" si="136"/>
        <v>8637</v>
      </c>
      <c r="N2146" s="37">
        <f t="shared" si="134"/>
        <v>366491</v>
      </c>
    </row>
    <row r="2147" spans="1:14" x14ac:dyDescent="0.3">
      <c r="A2147" s="3">
        <v>3</v>
      </c>
      <c r="B2147" s="148"/>
      <c r="C2147" s="4" t="s">
        <v>2544</v>
      </c>
      <c r="D2147" s="5">
        <v>44979</v>
      </c>
      <c r="E2147" s="13" t="s">
        <v>2364</v>
      </c>
      <c r="F2147" s="7">
        <v>1046363</v>
      </c>
      <c r="G2147" s="6" t="s">
        <v>1366</v>
      </c>
      <c r="H2147" s="7">
        <v>109868</v>
      </c>
      <c r="I2147" s="143"/>
      <c r="J2147" s="144"/>
      <c r="K2147" s="145"/>
      <c r="L2147" t="str">
        <f t="shared" si="135"/>
        <v>06846</v>
      </c>
      <c r="M2147">
        <f t="shared" si="136"/>
        <v>6846</v>
      </c>
      <c r="N2147" s="37">
        <f t="shared" si="134"/>
        <v>1046363</v>
      </c>
    </row>
    <row r="2148" spans="1:14" x14ac:dyDescent="0.3">
      <c r="A2148" s="3">
        <v>3</v>
      </c>
      <c r="B2148" s="148"/>
      <c r="C2148" s="4" t="s">
        <v>2545</v>
      </c>
      <c r="D2148" s="5">
        <v>44963</v>
      </c>
      <c r="E2148" s="13" t="s">
        <v>115</v>
      </c>
      <c r="F2148" s="7">
        <v>778221</v>
      </c>
      <c r="G2148" s="6" t="s">
        <v>1366</v>
      </c>
      <c r="H2148" s="7">
        <v>81713</v>
      </c>
      <c r="I2148" s="143"/>
      <c r="J2148" s="144"/>
      <c r="K2148" s="145"/>
      <c r="L2148" t="str">
        <f t="shared" si="135"/>
        <v>02938</v>
      </c>
      <c r="M2148">
        <f t="shared" si="136"/>
        <v>2938</v>
      </c>
      <c r="N2148" s="37">
        <f t="shared" si="134"/>
        <v>778221</v>
      </c>
    </row>
    <row r="2149" spans="1:14" x14ac:dyDescent="0.3">
      <c r="A2149" s="3">
        <v>3</v>
      </c>
      <c r="B2149" s="148"/>
      <c r="C2149" s="4" t="s">
        <v>2546</v>
      </c>
      <c r="D2149" s="5">
        <v>44963</v>
      </c>
      <c r="E2149" s="13" t="s">
        <v>115</v>
      </c>
      <c r="F2149" s="7">
        <v>573976</v>
      </c>
      <c r="G2149" s="6" t="s">
        <v>1366</v>
      </c>
      <c r="H2149" s="7">
        <v>60267</v>
      </c>
      <c r="I2149" s="143"/>
      <c r="J2149" s="144"/>
      <c r="K2149" s="145"/>
      <c r="L2149" t="str">
        <f t="shared" si="135"/>
        <v>02940</v>
      </c>
      <c r="M2149">
        <f t="shared" si="136"/>
        <v>2940</v>
      </c>
      <c r="N2149" s="37">
        <f t="shared" si="134"/>
        <v>573976</v>
      </c>
    </row>
    <row r="2150" spans="1:14" x14ac:dyDescent="0.3">
      <c r="A2150" s="3">
        <v>3</v>
      </c>
      <c r="B2150" s="148"/>
      <c r="C2150" s="4" t="s">
        <v>2547</v>
      </c>
      <c r="D2150" s="5">
        <v>44964</v>
      </c>
      <c r="E2150" s="13" t="s">
        <v>115</v>
      </c>
      <c r="F2150" s="7">
        <v>892526</v>
      </c>
      <c r="G2150" s="6" t="s">
        <v>1366</v>
      </c>
      <c r="H2150" s="7">
        <v>93715</v>
      </c>
      <c r="I2150" s="143"/>
      <c r="J2150" s="144"/>
      <c r="K2150" s="145"/>
      <c r="L2150" t="str">
        <f t="shared" si="135"/>
        <v>03057</v>
      </c>
      <c r="M2150">
        <f t="shared" si="136"/>
        <v>3057</v>
      </c>
      <c r="N2150" s="37">
        <f t="shared" si="134"/>
        <v>892526</v>
      </c>
    </row>
    <row r="2151" spans="1:14" x14ac:dyDescent="0.3">
      <c r="A2151" s="3">
        <v>3</v>
      </c>
      <c r="B2151" s="148"/>
      <c r="C2151" s="4" t="s">
        <v>2548</v>
      </c>
      <c r="D2151" s="5">
        <v>44966</v>
      </c>
      <c r="E2151" s="13" t="s">
        <v>115</v>
      </c>
      <c r="F2151" s="7">
        <v>1165908</v>
      </c>
      <c r="G2151" s="6" t="s">
        <v>1366</v>
      </c>
      <c r="H2151" s="7">
        <v>122420</v>
      </c>
      <c r="I2151" s="143"/>
      <c r="J2151" s="144"/>
      <c r="K2151" s="145"/>
      <c r="L2151" t="str">
        <f t="shared" si="135"/>
        <v>03524</v>
      </c>
      <c r="M2151">
        <f t="shared" si="136"/>
        <v>3524</v>
      </c>
      <c r="N2151" s="37">
        <f t="shared" si="134"/>
        <v>1165908</v>
      </c>
    </row>
    <row r="2152" spans="1:14" x14ac:dyDescent="0.3">
      <c r="A2152" s="3">
        <v>3</v>
      </c>
      <c r="B2152" s="148"/>
      <c r="C2152" s="4" t="s">
        <v>2549</v>
      </c>
      <c r="D2152" s="5">
        <v>44967</v>
      </c>
      <c r="E2152" s="13" t="s">
        <v>115</v>
      </c>
      <c r="F2152" s="7">
        <v>2387607</v>
      </c>
      <c r="G2152" s="6" t="s">
        <v>1366</v>
      </c>
      <c r="H2152" s="7">
        <v>250699</v>
      </c>
      <c r="I2152" s="143"/>
      <c r="J2152" s="144"/>
      <c r="K2152" s="145"/>
      <c r="L2152" t="str">
        <f t="shared" si="135"/>
        <v>03788</v>
      </c>
      <c r="M2152">
        <f t="shared" si="136"/>
        <v>3788</v>
      </c>
      <c r="N2152" s="37">
        <f t="shared" si="134"/>
        <v>2387607</v>
      </c>
    </row>
    <row r="2153" spans="1:14" x14ac:dyDescent="0.3">
      <c r="A2153" s="3">
        <v>3</v>
      </c>
      <c r="B2153" s="148"/>
      <c r="C2153" s="4" t="s">
        <v>2550</v>
      </c>
      <c r="D2153" s="5">
        <v>44963</v>
      </c>
      <c r="E2153" s="13" t="s">
        <v>236</v>
      </c>
      <c r="F2153" s="7">
        <v>804041</v>
      </c>
      <c r="G2153" s="6" t="s">
        <v>1366</v>
      </c>
      <c r="H2153" s="7">
        <v>84424</v>
      </c>
      <c r="I2153" s="143"/>
      <c r="J2153" s="144"/>
      <c r="K2153" s="145"/>
      <c r="L2153" t="str">
        <f t="shared" si="135"/>
        <v>02983</v>
      </c>
      <c r="M2153">
        <f t="shared" si="136"/>
        <v>2983</v>
      </c>
      <c r="N2153" s="37">
        <f t="shared" si="134"/>
        <v>804041</v>
      </c>
    </row>
    <row r="2154" spans="1:14" x14ac:dyDescent="0.3">
      <c r="A2154" s="3">
        <v>3</v>
      </c>
      <c r="B2154" s="148"/>
      <c r="C2154" s="4" t="s">
        <v>2551</v>
      </c>
      <c r="D2154" s="5">
        <v>44963</v>
      </c>
      <c r="E2154" s="13" t="s">
        <v>236</v>
      </c>
      <c r="F2154" s="7">
        <v>488655</v>
      </c>
      <c r="G2154" s="6" t="s">
        <v>1366</v>
      </c>
      <c r="H2154" s="7">
        <v>51309</v>
      </c>
      <c r="I2154" s="143"/>
      <c r="J2154" s="144"/>
      <c r="K2154" s="145"/>
      <c r="L2154" t="str">
        <f t="shared" si="135"/>
        <v>02974</v>
      </c>
      <c r="M2154">
        <f t="shared" si="136"/>
        <v>2974</v>
      </c>
      <c r="N2154" s="37">
        <f t="shared" si="134"/>
        <v>488655</v>
      </c>
    </row>
    <row r="2155" spans="1:14" x14ac:dyDescent="0.3">
      <c r="A2155" s="3">
        <v>3</v>
      </c>
      <c r="B2155" s="148"/>
      <c r="C2155" s="4" t="s">
        <v>2552</v>
      </c>
      <c r="D2155" s="5">
        <v>44968</v>
      </c>
      <c r="E2155" s="13" t="s">
        <v>236</v>
      </c>
      <c r="F2155" s="7">
        <v>730978</v>
      </c>
      <c r="G2155" s="6" t="s">
        <v>1366</v>
      </c>
      <c r="H2155" s="7">
        <v>76753</v>
      </c>
      <c r="I2155" s="143"/>
      <c r="J2155" s="144"/>
      <c r="K2155" s="145"/>
      <c r="L2155" t="str">
        <f t="shared" si="135"/>
        <v>03928</v>
      </c>
      <c r="M2155">
        <f t="shared" si="136"/>
        <v>3928</v>
      </c>
      <c r="N2155" s="37">
        <f t="shared" si="134"/>
        <v>730978</v>
      </c>
    </row>
    <row r="2156" spans="1:14" x14ac:dyDescent="0.3">
      <c r="A2156" s="3">
        <v>3</v>
      </c>
      <c r="B2156" s="148"/>
      <c r="C2156" s="4" t="s">
        <v>2553</v>
      </c>
      <c r="D2156" s="5">
        <v>44963</v>
      </c>
      <c r="E2156" s="13" t="s">
        <v>2351</v>
      </c>
      <c r="F2156" s="7">
        <v>2230962</v>
      </c>
      <c r="G2156" s="6" t="s">
        <v>1366</v>
      </c>
      <c r="H2156" s="7">
        <v>234251</v>
      </c>
      <c r="I2156" s="143"/>
      <c r="J2156" s="144"/>
      <c r="K2156" s="145"/>
      <c r="L2156" t="str">
        <f t="shared" si="135"/>
        <v>02955</v>
      </c>
      <c r="M2156">
        <f t="shared" si="136"/>
        <v>2955</v>
      </c>
      <c r="N2156" s="37">
        <f t="shared" si="134"/>
        <v>2230962</v>
      </c>
    </row>
    <row r="2157" spans="1:14" x14ac:dyDescent="0.3">
      <c r="A2157" s="3">
        <v>3</v>
      </c>
      <c r="B2157" s="148"/>
      <c r="C2157" s="4" t="s">
        <v>2554</v>
      </c>
      <c r="D2157" s="5">
        <v>44967</v>
      </c>
      <c r="E2157" s="13" t="s">
        <v>115</v>
      </c>
      <c r="F2157" s="7">
        <v>953784</v>
      </c>
      <c r="G2157" s="6" t="s">
        <v>1366</v>
      </c>
      <c r="H2157" s="7">
        <v>100147</v>
      </c>
      <c r="I2157" s="143"/>
      <c r="J2157" s="144"/>
      <c r="K2157" s="145"/>
      <c r="L2157" t="str">
        <f t="shared" si="135"/>
        <v>03785</v>
      </c>
      <c r="M2157">
        <f t="shared" si="136"/>
        <v>3785</v>
      </c>
      <c r="N2157" s="37">
        <f t="shared" si="134"/>
        <v>953784</v>
      </c>
    </row>
    <row r="2158" spans="1:14" x14ac:dyDescent="0.3">
      <c r="A2158" s="3">
        <v>3</v>
      </c>
      <c r="B2158" s="148"/>
      <c r="C2158" s="4" t="s">
        <v>2555</v>
      </c>
      <c r="D2158" s="5">
        <v>44963</v>
      </c>
      <c r="E2158" s="13" t="s">
        <v>236</v>
      </c>
      <c r="F2158" s="7">
        <v>886820</v>
      </c>
      <c r="G2158" s="6" t="s">
        <v>1366</v>
      </c>
      <c r="H2158" s="7">
        <v>93116</v>
      </c>
      <c r="I2158" s="143"/>
      <c r="J2158" s="144"/>
      <c r="K2158" s="145"/>
      <c r="L2158" t="str">
        <f t="shared" si="135"/>
        <v>03007</v>
      </c>
      <c r="M2158">
        <f t="shared" si="136"/>
        <v>3007</v>
      </c>
      <c r="N2158" s="37">
        <f t="shared" si="134"/>
        <v>886820</v>
      </c>
    </row>
    <row r="2159" spans="1:14" x14ac:dyDescent="0.3">
      <c r="A2159" s="3">
        <v>3</v>
      </c>
      <c r="B2159" s="148"/>
      <c r="C2159" s="4" t="s">
        <v>2556</v>
      </c>
      <c r="D2159" s="5">
        <v>44967</v>
      </c>
      <c r="E2159" s="13" t="s">
        <v>502</v>
      </c>
      <c r="F2159" s="7">
        <v>1217627</v>
      </c>
      <c r="G2159" s="6" t="s">
        <v>1366</v>
      </c>
      <c r="H2159" s="7">
        <v>127851</v>
      </c>
      <c r="I2159" s="143"/>
      <c r="J2159" s="144"/>
      <c r="K2159" s="145"/>
      <c r="L2159" t="str">
        <f t="shared" si="135"/>
        <v>03809</v>
      </c>
      <c r="M2159">
        <f t="shared" si="136"/>
        <v>3809</v>
      </c>
      <c r="N2159" s="37">
        <f t="shared" si="134"/>
        <v>1217627</v>
      </c>
    </row>
    <row r="2160" spans="1:14" x14ac:dyDescent="0.3">
      <c r="A2160" s="3">
        <v>3</v>
      </c>
      <c r="B2160" s="148"/>
      <c r="C2160" s="4" t="s">
        <v>2557</v>
      </c>
      <c r="D2160" s="5">
        <v>44964</v>
      </c>
      <c r="E2160" s="13" t="s">
        <v>2351</v>
      </c>
      <c r="F2160" s="7">
        <v>1694561</v>
      </c>
      <c r="G2160" s="6" t="s">
        <v>1366</v>
      </c>
      <c r="H2160" s="7">
        <v>177929</v>
      </c>
      <c r="I2160" s="143"/>
      <c r="J2160" s="144"/>
      <c r="K2160" s="145"/>
      <c r="L2160" t="str">
        <f t="shared" si="135"/>
        <v>03073</v>
      </c>
      <c r="M2160">
        <f t="shared" si="136"/>
        <v>3073</v>
      </c>
      <c r="N2160" s="37">
        <f t="shared" si="134"/>
        <v>1694561</v>
      </c>
    </row>
    <row r="2161" spans="1:14" x14ac:dyDescent="0.3">
      <c r="A2161" s="3">
        <v>3</v>
      </c>
      <c r="B2161" s="148"/>
      <c r="C2161" s="4" t="s">
        <v>2558</v>
      </c>
      <c r="D2161" s="5">
        <v>44974</v>
      </c>
      <c r="E2161" s="13" t="s">
        <v>119</v>
      </c>
      <c r="F2161" s="7">
        <v>1315050</v>
      </c>
      <c r="G2161" s="6" t="s">
        <v>1366</v>
      </c>
      <c r="H2161" s="7">
        <v>138080</v>
      </c>
      <c r="I2161" s="143"/>
      <c r="J2161" s="144"/>
      <c r="K2161" s="145"/>
      <c r="L2161" t="str">
        <f t="shared" si="135"/>
        <v>06469</v>
      </c>
      <c r="M2161">
        <f t="shared" si="136"/>
        <v>6469</v>
      </c>
      <c r="N2161" s="37">
        <f t="shared" si="134"/>
        <v>1315050</v>
      </c>
    </row>
    <row r="2162" spans="1:14" x14ac:dyDescent="0.3">
      <c r="A2162" s="3">
        <v>3</v>
      </c>
      <c r="B2162" s="148"/>
      <c r="C2162" s="4" t="s">
        <v>2559</v>
      </c>
      <c r="D2162" s="5">
        <v>44966</v>
      </c>
      <c r="E2162" s="13" t="s">
        <v>119</v>
      </c>
      <c r="F2162" s="7">
        <v>610819</v>
      </c>
      <c r="G2162" s="6" t="s">
        <v>1366</v>
      </c>
      <c r="H2162" s="7">
        <v>64136</v>
      </c>
      <c r="I2162" s="143"/>
      <c r="J2162" s="144"/>
      <c r="K2162" s="145"/>
      <c r="L2162" t="str">
        <f t="shared" si="135"/>
        <v>03547</v>
      </c>
      <c r="M2162">
        <f t="shared" si="136"/>
        <v>3547</v>
      </c>
      <c r="N2162" s="37">
        <f t="shared" si="134"/>
        <v>610819</v>
      </c>
    </row>
    <row r="2163" spans="1:14" x14ac:dyDescent="0.3">
      <c r="A2163" s="3">
        <v>3</v>
      </c>
      <c r="B2163" s="148"/>
      <c r="C2163" s="4" t="s">
        <v>2560</v>
      </c>
      <c r="D2163" s="5">
        <v>44971</v>
      </c>
      <c r="E2163" s="13" t="s">
        <v>119</v>
      </c>
      <c r="F2163" s="7">
        <v>1429729</v>
      </c>
      <c r="G2163" s="6" t="s">
        <v>1366</v>
      </c>
      <c r="H2163" s="7">
        <v>150122</v>
      </c>
      <c r="I2163" s="143"/>
      <c r="J2163" s="144"/>
      <c r="K2163" s="145"/>
      <c r="L2163" t="str">
        <f t="shared" si="135"/>
        <v>04076</v>
      </c>
      <c r="M2163">
        <f t="shared" si="136"/>
        <v>4076</v>
      </c>
      <c r="N2163" s="37">
        <f t="shared" si="134"/>
        <v>1429729</v>
      </c>
    </row>
    <row r="2164" spans="1:14" x14ac:dyDescent="0.3">
      <c r="A2164" s="3">
        <v>3</v>
      </c>
      <c r="B2164" s="148"/>
      <c r="C2164" s="4" t="s">
        <v>2561</v>
      </c>
      <c r="D2164" s="5">
        <v>44967</v>
      </c>
      <c r="E2164" s="13" t="s">
        <v>115</v>
      </c>
      <c r="F2164" s="7">
        <v>3365491</v>
      </c>
      <c r="G2164" s="6" t="s">
        <v>1366</v>
      </c>
      <c r="H2164" s="7">
        <v>353377</v>
      </c>
      <c r="I2164" s="143"/>
      <c r="J2164" s="144"/>
      <c r="K2164" s="145"/>
      <c r="L2164" t="str">
        <f t="shared" si="135"/>
        <v>03831</v>
      </c>
      <c r="M2164">
        <f t="shared" si="136"/>
        <v>3831</v>
      </c>
      <c r="N2164" s="37">
        <f t="shared" si="134"/>
        <v>3365491</v>
      </c>
    </row>
    <row r="2165" spans="1:14" x14ac:dyDescent="0.3">
      <c r="A2165" s="3">
        <v>3</v>
      </c>
      <c r="B2165" s="148"/>
      <c r="C2165" s="4" t="s">
        <v>2562</v>
      </c>
      <c r="D2165" s="5">
        <v>44970</v>
      </c>
      <c r="E2165" s="13" t="s">
        <v>115</v>
      </c>
      <c r="F2165" s="7">
        <v>894531</v>
      </c>
      <c r="G2165" s="6" t="s">
        <v>1366</v>
      </c>
      <c r="H2165" s="7">
        <v>93926</v>
      </c>
      <c r="I2165" s="143"/>
      <c r="J2165" s="144"/>
      <c r="K2165" s="145"/>
      <c r="L2165" t="str">
        <f t="shared" si="135"/>
        <v>03968</v>
      </c>
      <c r="M2165">
        <f t="shared" si="136"/>
        <v>3968</v>
      </c>
      <c r="N2165" s="37">
        <f t="shared" si="134"/>
        <v>894531</v>
      </c>
    </row>
    <row r="2166" spans="1:14" x14ac:dyDescent="0.3">
      <c r="A2166" s="3">
        <v>3</v>
      </c>
      <c r="B2166" s="148"/>
      <c r="C2166" s="4" t="s">
        <v>2563</v>
      </c>
      <c r="D2166" s="5">
        <v>44963</v>
      </c>
      <c r="E2166" s="13" t="s">
        <v>115</v>
      </c>
      <c r="F2166" s="7">
        <v>1407607</v>
      </c>
      <c r="G2166" s="6" t="s">
        <v>1366</v>
      </c>
      <c r="H2166" s="7">
        <v>147799</v>
      </c>
      <c r="I2166" s="143"/>
      <c r="J2166" s="144"/>
      <c r="K2166" s="145"/>
      <c r="L2166" t="str">
        <f t="shared" si="135"/>
        <v>02917</v>
      </c>
      <c r="M2166">
        <f t="shared" si="136"/>
        <v>2917</v>
      </c>
      <c r="N2166" s="37">
        <f t="shared" si="134"/>
        <v>1407607</v>
      </c>
    </row>
    <row r="2167" spans="1:14" x14ac:dyDescent="0.3">
      <c r="A2167" s="3">
        <v>3</v>
      </c>
      <c r="B2167" s="148"/>
      <c r="C2167" s="4" t="s">
        <v>2564</v>
      </c>
      <c r="D2167" s="5">
        <v>44972</v>
      </c>
      <c r="E2167" s="13" t="s">
        <v>502</v>
      </c>
      <c r="F2167" s="7">
        <v>1088247</v>
      </c>
      <c r="G2167" s="6" t="s">
        <v>1366</v>
      </c>
      <c r="H2167" s="7">
        <v>114266</v>
      </c>
      <c r="I2167" s="143"/>
      <c r="J2167" s="144"/>
      <c r="K2167" s="145"/>
      <c r="L2167" t="str">
        <f t="shared" si="135"/>
        <v>04143</v>
      </c>
      <c r="M2167">
        <f t="shared" si="136"/>
        <v>4143</v>
      </c>
      <c r="N2167" s="37">
        <f t="shared" ref="N2167:N2230" si="137">+F2167</f>
        <v>1088247</v>
      </c>
    </row>
    <row r="2168" spans="1:14" x14ac:dyDescent="0.3">
      <c r="A2168" s="3">
        <v>3</v>
      </c>
      <c r="B2168" s="148"/>
      <c r="C2168" s="4" t="s">
        <v>2565</v>
      </c>
      <c r="D2168" s="5">
        <v>44974</v>
      </c>
      <c r="E2168" s="13" t="s">
        <v>236</v>
      </c>
      <c r="F2168" s="7">
        <v>331201</v>
      </c>
      <c r="G2168" s="6" t="s">
        <v>1366</v>
      </c>
      <c r="H2168" s="7">
        <v>34776</v>
      </c>
      <c r="I2168" s="143"/>
      <c r="J2168" s="144"/>
      <c r="K2168" s="145"/>
      <c r="L2168" t="str">
        <f t="shared" si="135"/>
        <v>06464</v>
      </c>
      <c r="M2168">
        <f t="shared" si="136"/>
        <v>6464</v>
      </c>
      <c r="N2168" s="37">
        <f t="shared" si="137"/>
        <v>331201</v>
      </c>
    </row>
    <row r="2169" spans="1:14" x14ac:dyDescent="0.3">
      <c r="A2169" s="3">
        <v>3</v>
      </c>
      <c r="B2169" s="148"/>
      <c r="C2169" s="4" t="s">
        <v>2566</v>
      </c>
      <c r="D2169" s="5">
        <v>44981</v>
      </c>
      <c r="E2169" s="13" t="s">
        <v>115</v>
      </c>
      <c r="F2169" s="7">
        <v>878880</v>
      </c>
      <c r="G2169" s="6" t="s">
        <v>1366</v>
      </c>
      <c r="H2169" s="7">
        <v>92282</v>
      </c>
      <c r="I2169" s="143"/>
      <c r="J2169" s="144"/>
      <c r="K2169" s="145"/>
      <c r="L2169" t="str">
        <f t="shared" si="135"/>
        <v>08614</v>
      </c>
      <c r="M2169">
        <f t="shared" si="136"/>
        <v>8614</v>
      </c>
      <c r="N2169" s="37">
        <f t="shared" si="137"/>
        <v>878880</v>
      </c>
    </row>
    <row r="2170" spans="1:14" x14ac:dyDescent="0.3">
      <c r="A2170" s="3">
        <v>3</v>
      </c>
      <c r="B2170" s="148"/>
      <c r="C2170" s="4" t="s">
        <v>2567</v>
      </c>
      <c r="D2170" s="5">
        <v>44974</v>
      </c>
      <c r="E2170" s="13" t="s">
        <v>2351</v>
      </c>
      <c r="F2170" s="7">
        <v>1622381</v>
      </c>
      <c r="G2170" s="6" t="s">
        <v>1366</v>
      </c>
      <c r="H2170" s="7">
        <v>170350</v>
      </c>
      <c r="I2170" s="143"/>
      <c r="J2170" s="144"/>
      <c r="K2170" s="145"/>
      <c r="L2170" t="str">
        <f t="shared" si="135"/>
        <v>06391</v>
      </c>
      <c r="M2170">
        <f t="shared" si="136"/>
        <v>6391</v>
      </c>
      <c r="N2170" s="37">
        <f t="shared" si="137"/>
        <v>1622381</v>
      </c>
    </row>
    <row r="2171" spans="1:14" x14ac:dyDescent="0.3">
      <c r="A2171" s="3">
        <v>3</v>
      </c>
      <c r="B2171" s="148"/>
      <c r="C2171" s="4" t="s">
        <v>2568</v>
      </c>
      <c r="D2171" s="5">
        <v>44967</v>
      </c>
      <c r="E2171" s="13" t="s">
        <v>2351</v>
      </c>
      <c r="F2171" s="7">
        <v>2581381</v>
      </c>
      <c r="G2171" s="6" t="s">
        <v>1366</v>
      </c>
      <c r="H2171" s="7">
        <v>271045</v>
      </c>
      <c r="I2171" s="143"/>
      <c r="J2171" s="144"/>
      <c r="K2171" s="145"/>
      <c r="L2171" t="str">
        <f t="shared" si="135"/>
        <v>03804</v>
      </c>
      <c r="M2171">
        <f t="shared" si="136"/>
        <v>3804</v>
      </c>
      <c r="N2171" s="37">
        <f t="shared" si="137"/>
        <v>2581381</v>
      </c>
    </row>
    <row r="2172" spans="1:14" x14ac:dyDescent="0.3">
      <c r="A2172" s="3">
        <v>3</v>
      </c>
      <c r="B2172" s="148"/>
      <c r="C2172" s="4" t="s">
        <v>2569</v>
      </c>
      <c r="D2172" s="5">
        <v>44974</v>
      </c>
      <c r="E2172" s="13" t="s">
        <v>2406</v>
      </c>
      <c r="F2172" s="7">
        <v>642492</v>
      </c>
      <c r="G2172" s="6" t="s">
        <v>1366</v>
      </c>
      <c r="H2172" s="7">
        <v>67462</v>
      </c>
      <c r="I2172" s="143"/>
      <c r="J2172" s="144"/>
      <c r="K2172" s="145"/>
      <c r="L2172" t="str">
        <f t="shared" si="135"/>
        <v>06435</v>
      </c>
      <c r="M2172">
        <f t="shared" si="136"/>
        <v>6435</v>
      </c>
      <c r="N2172" s="37">
        <f t="shared" si="137"/>
        <v>642492</v>
      </c>
    </row>
    <row r="2173" spans="1:14" x14ac:dyDescent="0.3">
      <c r="A2173" s="3">
        <v>3</v>
      </c>
      <c r="B2173" s="148"/>
      <c r="C2173" s="4" t="s">
        <v>2570</v>
      </c>
      <c r="D2173" s="5">
        <v>44970</v>
      </c>
      <c r="E2173" s="13" t="s">
        <v>2411</v>
      </c>
      <c r="F2173" s="7">
        <v>654863</v>
      </c>
      <c r="G2173" s="6" t="s">
        <v>1366</v>
      </c>
      <c r="H2173" s="7">
        <v>68761</v>
      </c>
      <c r="I2173" s="143"/>
      <c r="J2173" s="144"/>
      <c r="K2173" s="145"/>
      <c r="L2173" t="str">
        <f t="shared" si="135"/>
        <v>03954</v>
      </c>
      <c r="M2173">
        <f t="shared" si="136"/>
        <v>3954</v>
      </c>
      <c r="N2173" s="37">
        <f t="shared" si="137"/>
        <v>654863</v>
      </c>
    </row>
    <row r="2174" spans="1:14" x14ac:dyDescent="0.3">
      <c r="A2174" s="3">
        <v>3</v>
      </c>
      <c r="B2174" s="148"/>
      <c r="C2174" s="4" t="s">
        <v>2571</v>
      </c>
      <c r="D2174" s="5">
        <v>44985</v>
      </c>
      <c r="E2174" s="13" t="s">
        <v>2414</v>
      </c>
      <c r="F2174" s="7">
        <v>684376</v>
      </c>
      <c r="G2174" s="6" t="s">
        <v>1366</v>
      </c>
      <c r="H2174" s="7">
        <v>71859</v>
      </c>
      <c r="I2174" s="143"/>
      <c r="J2174" s="144"/>
      <c r="K2174" s="145"/>
      <c r="L2174" t="str">
        <f t="shared" si="135"/>
        <v>09094</v>
      </c>
      <c r="M2174">
        <f t="shared" si="136"/>
        <v>9094</v>
      </c>
      <c r="N2174" s="37">
        <f t="shared" si="137"/>
        <v>684376</v>
      </c>
    </row>
    <row r="2175" spans="1:14" x14ac:dyDescent="0.3">
      <c r="A2175" s="3">
        <v>3</v>
      </c>
      <c r="B2175" s="148"/>
      <c r="C2175" s="4" t="s">
        <v>2572</v>
      </c>
      <c r="D2175" s="5">
        <v>44963</v>
      </c>
      <c r="E2175" s="13" t="s">
        <v>2364</v>
      </c>
      <c r="F2175" s="7">
        <v>2363480</v>
      </c>
      <c r="G2175" s="6" t="s">
        <v>1366</v>
      </c>
      <c r="H2175" s="7">
        <v>248165</v>
      </c>
      <c r="I2175" s="143"/>
      <c r="J2175" s="144"/>
      <c r="K2175" s="145"/>
      <c r="L2175" t="str">
        <f t="shared" si="135"/>
        <v>02984</v>
      </c>
      <c r="M2175">
        <f t="shared" si="136"/>
        <v>2984</v>
      </c>
      <c r="N2175" s="37">
        <f t="shared" si="137"/>
        <v>2363480</v>
      </c>
    </row>
    <row r="2176" spans="1:14" x14ac:dyDescent="0.3">
      <c r="A2176" s="3">
        <v>3</v>
      </c>
      <c r="B2176" s="148"/>
      <c r="C2176" s="4" t="s">
        <v>2573</v>
      </c>
      <c r="D2176" s="5">
        <v>44967</v>
      </c>
      <c r="E2176" s="13" t="s">
        <v>2417</v>
      </c>
      <c r="F2176" s="7">
        <v>2334664</v>
      </c>
      <c r="G2176" s="6" t="s">
        <v>1366</v>
      </c>
      <c r="H2176" s="7">
        <v>245140</v>
      </c>
      <c r="I2176" s="143"/>
      <c r="J2176" s="144"/>
      <c r="K2176" s="145"/>
      <c r="L2176" t="str">
        <f t="shared" si="135"/>
        <v>03786</v>
      </c>
      <c r="M2176">
        <f t="shared" si="136"/>
        <v>3786</v>
      </c>
      <c r="N2176" s="37">
        <f t="shared" si="137"/>
        <v>2334664</v>
      </c>
    </row>
    <row r="2177" spans="1:14" x14ac:dyDescent="0.3">
      <c r="A2177" s="3">
        <v>3</v>
      </c>
      <c r="B2177" s="148"/>
      <c r="C2177" s="4" t="s">
        <v>2574</v>
      </c>
      <c r="D2177" s="5">
        <v>44977</v>
      </c>
      <c r="E2177" s="13" t="s">
        <v>2411</v>
      </c>
      <c r="F2177" s="7">
        <v>608814</v>
      </c>
      <c r="G2177" s="6" t="s">
        <v>1366</v>
      </c>
      <c r="H2177" s="7">
        <v>63925</v>
      </c>
      <c r="I2177" s="143"/>
      <c r="J2177" s="144"/>
      <c r="K2177" s="145"/>
      <c r="L2177" t="str">
        <f t="shared" si="135"/>
        <v>06714</v>
      </c>
      <c r="M2177">
        <f t="shared" si="136"/>
        <v>6714</v>
      </c>
      <c r="N2177" s="37">
        <f t="shared" si="137"/>
        <v>608814</v>
      </c>
    </row>
    <row r="2178" spans="1:14" x14ac:dyDescent="0.3">
      <c r="A2178" s="3">
        <v>3</v>
      </c>
      <c r="B2178" s="148"/>
      <c r="C2178" s="4" t="s">
        <v>2575</v>
      </c>
      <c r="D2178" s="5">
        <v>44980</v>
      </c>
      <c r="E2178" s="13" t="s">
        <v>2417</v>
      </c>
      <c r="F2178" s="7">
        <v>1014690</v>
      </c>
      <c r="G2178" s="6" t="s">
        <v>1366</v>
      </c>
      <c r="H2178" s="7">
        <v>106542</v>
      </c>
      <c r="I2178" s="143"/>
      <c r="J2178" s="144"/>
      <c r="K2178" s="145"/>
      <c r="L2178" t="str">
        <f t="shared" si="135"/>
        <v>07323</v>
      </c>
      <c r="M2178">
        <f t="shared" si="136"/>
        <v>7323</v>
      </c>
      <c r="N2178" s="37">
        <f t="shared" si="137"/>
        <v>1014690</v>
      </c>
    </row>
    <row r="2179" spans="1:14" x14ac:dyDescent="0.3">
      <c r="A2179" s="3">
        <v>3</v>
      </c>
      <c r="B2179" s="148"/>
      <c r="C2179" s="4" t="s">
        <v>2576</v>
      </c>
      <c r="D2179" s="5">
        <v>44963</v>
      </c>
      <c r="E2179" s="13" t="s">
        <v>115</v>
      </c>
      <c r="F2179" s="7">
        <v>3033800</v>
      </c>
      <c r="G2179" s="6" t="s">
        <v>1366</v>
      </c>
      <c r="H2179" s="7">
        <v>318549</v>
      </c>
      <c r="I2179" s="143"/>
      <c r="J2179" s="144"/>
      <c r="K2179" s="145"/>
      <c r="L2179" t="str">
        <f t="shared" si="135"/>
        <v>02924</v>
      </c>
      <c r="M2179">
        <f t="shared" si="136"/>
        <v>2924</v>
      </c>
      <c r="N2179" s="37">
        <f t="shared" si="137"/>
        <v>3033800</v>
      </c>
    </row>
    <row r="2180" spans="1:14" x14ac:dyDescent="0.3">
      <c r="A2180" s="3">
        <v>3</v>
      </c>
      <c r="B2180" s="148"/>
      <c r="C2180" s="4" t="s">
        <v>2577</v>
      </c>
      <c r="D2180" s="5">
        <v>44963</v>
      </c>
      <c r="E2180" s="13" t="s">
        <v>115</v>
      </c>
      <c r="F2180" s="7">
        <v>1756814</v>
      </c>
      <c r="G2180" s="6" t="s">
        <v>1366</v>
      </c>
      <c r="H2180" s="7">
        <v>184465</v>
      </c>
      <c r="I2180" s="143"/>
      <c r="J2180" s="144"/>
      <c r="K2180" s="145"/>
      <c r="L2180" t="str">
        <f t="shared" si="135"/>
        <v>02913</v>
      </c>
      <c r="M2180">
        <f t="shared" si="136"/>
        <v>2913</v>
      </c>
      <c r="N2180" s="37">
        <f t="shared" si="137"/>
        <v>1756814</v>
      </c>
    </row>
    <row r="2181" spans="1:14" x14ac:dyDescent="0.3">
      <c r="A2181" s="3">
        <v>3</v>
      </c>
      <c r="B2181" s="148"/>
      <c r="C2181" s="4" t="s">
        <v>2578</v>
      </c>
      <c r="D2181" s="5">
        <v>44963</v>
      </c>
      <c r="E2181" s="13" t="s">
        <v>2351</v>
      </c>
      <c r="F2181" s="7">
        <v>652251</v>
      </c>
      <c r="G2181" s="6" t="s">
        <v>1366</v>
      </c>
      <c r="H2181" s="7">
        <v>68486</v>
      </c>
      <c r="I2181" s="143"/>
      <c r="J2181" s="144"/>
      <c r="K2181" s="145"/>
      <c r="L2181" t="str">
        <f t="shared" si="135"/>
        <v>02925</v>
      </c>
      <c r="M2181">
        <f t="shared" si="136"/>
        <v>2925</v>
      </c>
      <c r="N2181" s="37">
        <f t="shared" si="137"/>
        <v>652251</v>
      </c>
    </row>
    <row r="2182" spans="1:14" x14ac:dyDescent="0.3">
      <c r="A2182" s="3">
        <v>3</v>
      </c>
      <c r="B2182" s="148"/>
      <c r="C2182" s="4" t="s">
        <v>2579</v>
      </c>
      <c r="D2182" s="5">
        <v>44963</v>
      </c>
      <c r="E2182" s="13" t="s">
        <v>236</v>
      </c>
      <c r="F2182" s="7">
        <v>774414</v>
      </c>
      <c r="G2182" s="6" t="s">
        <v>1366</v>
      </c>
      <c r="H2182" s="7">
        <v>81313</v>
      </c>
      <c r="I2182" s="143"/>
      <c r="J2182" s="144"/>
      <c r="K2182" s="145"/>
      <c r="L2182" t="str">
        <f t="shared" si="135"/>
        <v>02989</v>
      </c>
      <c r="M2182">
        <f t="shared" si="136"/>
        <v>2989</v>
      </c>
      <c r="N2182" s="37">
        <f t="shared" si="137"/>
        <v>774414</v>
      </c>
    </row>
    <row r="2183" spans="1:14" x14ac:dyDescent="0.3">
      <c r="A2183" s="3">
        <v>3</v>
      </c>
      <c r="B2183" s="148"/>
      <c r="C2183" s="4" t="s">
        <v>2580</v>
      </c>
      <c r="D2183" s="5">
        <v>44968</v>
      </c>
      <c r="E2183" s="13" t="s">
        <v>236</v>
      </c>
      <c r="F2183" s="7">
        <v>679872</v>
      </c>
      <c r="G2183" s="6" t="s">
        <v>1366</v>
      </c>
      <c r="H2183" s="7">
        <v>71387</v>
      </c>
      <c r="I2183" s="143"/>
      <c r="J2183" s="144"/>
      <c r="K2183" s="145"/>
      <c r="L2183" t="str">
        <f t="shared" ref="L2183:L2246" si="138">+RIGHT(C2183,5)</f>
        <v>03931</v>
      </c>
      <c r="M2183">
        <f t="shared" ref="M2183:M2246" si="139">+L2183*1</f>
        <v>3931</v>
      </c>
      <c r="N2183" s="37">
        <f t="shared" si="137"/>
        <v>679872</v>
      </c>
    </row>
    <row r="2184" spans="1:14" x14ac:dyDescent="0.3">
      <c r="A2184" s="3">
        <v>3</v>
      </c>
      <c r="B2184" s="148"/>
      <c r="C2184" s="4" t="s">
        <v>2581</v>
      </c>
      <c r="D2184" s="5">
        <v>44963</v>
      </c>
      <c r="E2184" s="13" t="s">
        <v>115</v>
      </c>
      <c r="F2184" s="7">
        <v>1302454</v>
      </c>
      <c r="G2184" s="6" t="s">
        <v>1366</v>
      </c>
      <c r="H2184" s="7">
        <v>136758</v>
      </c>
      <c r="I2184" s="143"/>
      <c r="J2184" s="144"/>
      <c r="K2184" s="145"/>
      <c r="L2184" t="str">
        <f t="shared" si="138"/>
        <v>02943</v>
      </c>
      <c r="M2184">
        <f t="shared" si="139"/>
        <v>2943</v>
      </c>
      <c r="N2184" s="37">
        <f t="shared" si="137"/>
        <v>1302454</v>
      </c>
    </row>
    <row r="2185" spans="1:14" x14ac:dyDescent="0.3">
      <c r="A2185" s="3">
        <v>3</v>
      </c>
      <c r="B2185" s="148"/>
      <c r="C2185" s="4" t="s">
        <v>2582</v>
      </c>
      <c r="D2185" s="5">
        <v>44970</v>
      </c>
      <c r="E2185" s="13" t="s">
        <v>115</v>
      </c>
      <c r="F2185" s="7">
        <v>1265682</v>
      </c>
      <c r="G2185" s="6" t="s">
        <v>1366</v>
      </c>
      <c r="H2185" s="7">
        <v>132897</v>
      </c>
      <c r="I2185" s="143"/>
      <c r="J2185" s="144"/>
      <c r="K2185" s="145"/>
      <c r="L2185" t="str">
        <f t="shared" si="138"/>
        <v>03959</v>
      </c>
      <c r="M2185">
        <f t="shared" si="139"/>
        <v>3959</v>
      </c>
      <c r="N2185" s="37">
        <f t="shared" si="137"/>
        <v>1265682</v>
      </c>
    </row>
    <row r="2186" spans="1:14" x14ac:dyDescent="0.3">
      <c r="A2186" s="3">
        <v>3</v>
      </c>
      <c r="B2186" s="148"/>
      <c r="C2186" s="4" t="s">
        <v>2583</v>
      </c>
      <c r="D2186" s="5">
        <v>44970</v>
      </c>
      <c r="E2186" s="13" t="s">
        <v>115</v>
      </c>
      <c r="F2186" s="7">
        <v>759409</v>
      </c>
      <c r="G2186" s="6" t="s">
        <v>1366</v>
      </c>
      <c r="H2186" s="7">
        <v>79738</v>
      </c>
      <c r="I2186" s="143"/>
      <c r="J2186" s="144"/>
      <c r="K2186" s="145"/>
      <c r="L2186" t="str">
        <f t="shared" si="138"/>
        <v>03973</v>
      </c>
      <c r="M2186">
        <f t="shared" si="139"/>
        <v>3973</v>
      </c>
      <c r="N2186" s="37">
        <f t="shared" si="137"/>
        <v>759409</v>
      </c>
    </row>
    <row r="2187" spans="1:14" x14ac:dyDescent="0.3">
      <c r="A2187" s="3">
        <v>3</v>
      </c>
      <c r="B2187" s="148"/>
      <c r="C2187" s="4" t="s">
        <v>2584</v>
      </c>
      <c r="D2187" s="5">
        <v>44964</v>
      </c>
      <c r="E2187" s="13" t="s">
        <v>502</v>
      </c>
      <c r="F2187" s="7">
        <v>1200200</v>
      </c>
      <c r="G2187" s="6" t="s">
        <v>1366</v>
      </c>
      <c r="H2187" s="7">
        <v>126021</v>
      </c>
      <c r="I2187" s="143"/>
      <c r="J2187" s="144"/>
      <c r="K2187" s="145"/>
      <c r="L2187" t="str">
        <f t="shared" si="138"/>
        <v>03120</v>
      </c>
      <c r="M2187">
        <f t="shared" si="139"/>
        <v>3120</v>
      </c>
      <c r="N2187" s="37">
        <f t="shared" si="137"/>
        <v>1200200</v>
      </c>
    </row>
    <row r="2188" spans="1:14" x14ac:dyDescent="0.3">
      <c r="A2188" s="3">
        <v>3</v>
      </c>
      <c r="B2188" s="148"/>
      <c r="C2188" s="4" t="s">
        <v>2585</v>
      </c>
      <c r="D2188" s="5">
        <v>44966</v>
      </c>
      <c r="E2188" s="13" t="s">
        <v>502</v>
      </c>
      <c r="F2188" s="7">
        <v>1772623</v>
      </c>
      <c r="G2188" s="6" t="s">
        <v>1366</v>
      </c>
      <c r="H2188" s="7">
        <v>186125</v>
      </c>
      <c r="I2188" s="143"/>
      <c r="J2188" s="144"/>
      <c r="K2188" s="145"/>
      <c r="L2188" t="str">
        <f t="shared" si="138"/>
        <v>03269</v>
      </c>
      <c r="M2188">
        <f t="shared" si="139"/>
        <v>3269</v>
      </c>
      <c r="N2188" s="37">
        <f t="shared" si="137"/>
        <v>1772623</v>
      </c>
    </row>
    <row r="2189" spans="1:14" x14ac:dyDescent="0.3">
      <c r="A2189" s="3">
        <v>3</v>
      </c>
      <c r="B2189" s="148"/>
      <c r="C2189" s="4" t="s">
        <v>2586</v>
      </c>
      <c r="D2189" s="5">
        <v>44966</v>
      </c>
      <c r="E2189" s="13" t="s">
        <v>502</v>
      </c>
      <c r="F2189" s="7">
        <v>276001</v>
      </c>
      <c r="G2189" s="6" t="s">
        <v>1366</v>
      </c>
      <c r="H2189" s="7">
        <v>28980</v>
      </c>
      <c r="I2189" s="143"/>
      <c r="J2189" s="144"/>
      <c r="K2189" s="145"/>
      <c r="L2189" t="str">
        <f t="shared" si="138"/>
        <v>03557</v>
      </c>
      <c r="M2189">
        <f t="shared" si="139"/>
        <v>3557</v>
      </c>
      <c r="N2189" s="37">
        <f t="shared" si="137"/>
        <v>276001</v>
      </c>
    </row>
    <row r="2190" spans="1:14" x14ac:dyDescent="0.3">
      <c r="A2190" s="3">
        <v>3</v>
      </c>
      <c r="B2190" s="148"/>
      <c r="C2190" s="4" t="s">
        <v>2587</v>
      </c>
      <c r="D2190" s="5">
        <v>44970</v>
      </c>
      <c r="E2190" s="13" t="s">
        <v>236</v>
      </c>
      <c r="F2190" s="7">
        <v>652948</v>
      </c>
      <c r="G2190" s="6" t="s">
        <v>1366</v>
      </c>
      <c r="H2190" s="7">
        <v>68560</v>
      </c>
      <c r="I2190" s="143"/>
      <c r="J2190" s="144"/>
      <c r="K2190" s="145"/>
      <c r="L2190" t="str">
        <f t="shared" si="138"/>
        <v>03984</v>
      </c>
      <c r="M2190">
        <f t="shared" si="139"/>
        <v>3984</v>
      </c>
      <c r="N2190" s="37">
        <f t="shared" si="137"/>
        <v>652948</v>
      </c>
    </row>
    <row r="2191" spans="1:14" x14ac:dyDescent="0.3">
      <c r="A2191" s="3">
        <v>3</v>
      </c>
      <c r="B2191" s="148"/>
      <c r="C2191" s="4" t="s">
        <v>2588</v>
      </c>
      <c r="D2191" s="5">
        <v>44969</v>
      </c>
      <c r="E2191" s="13" t="s">
        <v>119</v>
      </c>
      <c r="F2191" s="7">
        <v>2281749</v>
      </c>
      <c r="G2191" s="6" t="s">
        <v>1366</v>
      </c>
      <c r="H2191" s="7">
        <v>239584</v>
      </c>
      <c r="I2191" s="143"/>
      <c r="J2191" s="144"/>
      <c r="K2191" s="145"/>
      <c r="L2191" t="str">
        <f t="shared" si="138"/>
        <v>03942</v>
      </c>
      <c r="M2191">
        <f t="shared" si="139"/>
        <v>3942</v>
      </c>
      <c r="N2191" s="37">
        <f t="shared" si="137"/>
        <v>2281749</v>
      </c>
    </row>
    <row r="2192" spans="1:14" x14ac:dyDescent="0.3">
      <c r="A2192" s="3">
        <v>3</v>
      </c>
      <c r="B2192" s="148"/>
      <c r="C2192" s="4" t="s">
        <v>2589</v>
      </c>
      <c r="D2192" s="5">
        <v>44969</v>
      </c>
      <c r="E2192" s="13" t="s">
        <v>119</v>
      </c>
      <c r="F2192" s="7">
        <v>812246</v>
      </c>
      <c r="G2192" s="6" t="s">
        <v>1366</v>
      </c>
      <c r="H2192" s="7">
        <v>85286</v>
      </c>
      <c r="I2192" s="143"/>
      <c r="J2192" s="144"/>
      <c r="K2192" s="145"/>
      <c r="L2192" t="str">
        <f t="shared" si="138"/>
        <v>03945</v>
      </c>
      <c r="M2192">
        <f t="shared" si="139"/>
        <v>3945</v>
      </c>
      <c r="N2192" s="37">
        <f t="shared" si="137"/>
        <v>812246</v>
      </c>
    </row>
    <row r="2193" spans="1:14" x14ac:dyDescent="0.3">
      <c r="A2193" s="3">
        <v>3</v>
      </c>
      <c r="B2193" s="148"/>
      <c r="C2193" s="4" t="s">
        <v>2590</v>
      </c>
      <c r="D2193" s="5">
        <v>44974</v>
      </c>
      <c r="E2193" s="13" t="s">
        <v>115</v>
      </c>
      <c r="F2193" s="7">
        <v>831620</v>
      </c>
      <c r="G2193" s="6" t="s">
        <v>1366</v>
      </c>
      <c r="H2193" s="7">
        <v>87320</v>
      </c>
      <c r="I2193" s="143"/>
      <c r="J2193" s="144"/>
      <c r="K2193" s="145"/>
      <c r="L2193" t="str">
        <f t="shared" si="138"/>
        <v>06402</v>
      </c>
      <c r="M2193">
        <f t="shared" si="139"/>
        <v>6402</v>
      </c>
      <c r="N2193" s="37">
        <f t="shared" si="137"/>
        <v>831620</v>
      </c>
    </row>
    <row r="2194" spans="1:14" x14ac:dyDescent="0.3">
      <c r="A2194" s="3">
        <v>3</v>
      </c>
      <c r="B2194" s="148"/>
      <c r="C2194" s="4" t="s">
        <v>2591</v>
      </c>
      <c r="D2194" s="5">
        <v>44972</v>
      </c>
      <c r="E2194" s="13" t="s">
        <v>2395</v>
      </c>
      <c r="F2194" s="7">
        <v>886820</v>
      </c>
      <c r="G2194" s="6" t="s">
        <v>1366</v>
      </c>
      <c r="H2194" s="7">
        <v>93116</v>
      </c>
      <c r="I2194" s="143"/>
      <c r="J2194" s="144"/>
      <c r="K2194" s="145"/>
      <c r="L2194" t="str">
        <f t="shared" si="138"/>
        <v>04125</v>
      </c>
      <c r="M2194">
        <f t="shared" si="139"/>
        <v>4125</v>
      </c>
      <c r="N2194" s="37">
        <f t="shared" si="137"/>
        <v>886820</v>
      </c>
    </row>
    <row r="2195" spans="1:14" x14ac:dyDescent="0.3">
      <c r="A2195" s="3">
        <v>3</v>
      </c>
      <c r="B2195" s="148"/>
      <c r="C2195" s="4" t="s">
        <v>2592</v>
      </c>
      <c r="D2195" s="5">
        <v>44981</v>
      </c>
      <c r="E2195" s="13" t="s">
        <v>2442</v>
      </c>
      <c r="F2195" s="7">
        <v>759409</v>
      </c>
      <c r="G2195" s="6" t="s">
        <v>1366</v>
      </c>
      <c r="H2195" s="7">
        <v>79738</v>
      </c>
      <c r="I2195" s="143"/>
      <c r="J2195" s="144"/>
      <c r="K2195" s="145"/>
      <c r="L2195" t="str">
        <f t="shared" si="138"/>
        <v>08987</v>
      </c>
      <c r="M2195">
        <f t="shared" si="139"/>
        <v>8987</v>
      </c>
      <c r="N2195" s="37">
        <f t="shared" si="137"/>
        <v>759409</v>
      </c>
    </row>
    <row r="2196" spans="1:14" x14ac:dyDescent="0.3">
      <c r="A2196" s="3">
        <v>3</v>
      </c>
      <c r="B2196" s="148"/>
      <c r="C2196" s="4" t="s">
        <v>2593</v>
      </c>
      <c r="D2196" s="5">
        <v>44980</v>
      </c>
      <c r="E2196" s="13" t="s">
        <v>119</v>
      </c>
      <c r="F2196" s="7">
        <v>804041</v>
      </c>
      <c r="G2196" s="6" t="s">
        <v>1366</v>
      </c>
      <c r="H2196" s="7">
        <v>84424</v>
      </c>
      <c r="I2196" s="143"/>
      <c r="J2196" s="144"/>
      <c r="K2196" s="145"/>
      <c r="L2196" t="str">
        <f t="shared" si="138"/>
        <v>07204</v>
      </c>
      <c r="M2196">
        <f t="shared" si="139"/>
        <v>7204</v>
      </c>
      <c r="N2196" s="37">
        <f t="shared" si="137"/>
        <v>804041</v>
      </c>
    </row>
    <row r="2197" spans="1:14" x14ac:dyDescent="0.3">
      <c r="A2197" s="3">
        <v>3</v>
      </c>
      <c r="B2197" s="148"/>
      <c r="C2197" s="4" t="s">
        <v>2594</v>
      </c>
      <c r="D2197" s="5">
        <v>44969</v>
      </c>
      <c r="E2197" s="13" t="s">
        <v>502</v>
      </c>
      <c r="F2197" s="7">
        <v>1014690</v>
      </c>
      <c r="G2197" s="6" t="s">
        <v>1366</v>
      </c>
      <c r="H2197" s="7">
        <v>106542</v>
      </c>
      <c r="I2197" s="143"/>
      <c r="J2197" s="144"/>
      <c r="K2197" s="145"/>
      <c r="L2197" t="str">
        <f t="shared" si="138"/>
        <v>03939</v>
      </c>
      <c r="M2197">
        <f t="shared" si="139"/>
        <v>3939</v>
      </c>
      <c r="N2197" s="37">
        <f t="shared" si="137"/>
        <v>1014690</v>
      </c>
    </row>
    <row r="2198" spans="1:14" x14ac:dyDescent="0.3">
      <c r="A2198" s="3">
        <v>3</v>
      </c>
      <c r="B2198" s="148"/>
      <c r="C2198" s="4" t="s">
        <v>2595</v>
      </c>
      <c r="D2198" s="5">
        <v>44967</v>
      </c>
      <c r="E2198" s="13" t="s">
        <v>115</v>
      </c>
      <c r="F2198" s="7">
        <v>610819</v>
      </c>
      <c r="G2198" s="6" t="s">
        <v>1366</v>
      </c>
      <c r="H2198" s="7">
        <v>64136</v>
      </c>
      <c r="I2198" s="143"/>
      <c r="J2198" s="144"/>
      <c r="K2198" s="145"/>
      <c r="L2198" t="str">
        <f t="shared" si="138"/>
        <v>03830</v>
      </c>
      <c r="M2198">
        <f t="shared" si="139"/>
        <v>3830</v>
      </c>
      <c r="N2198" s="37">
        <f t="shared" si="137"/>
        <v>610819</v>
      </c>
    </row>
    <row r="2199" spans="1:14" x14ac:dyDescent="0.3">
      <c r="A2199" s="3">
        <v>3</v>
      </c>
      <c r="B2199" s="148"/>
      <c r="C2199" s="4" t="s">
        <v>2596</v>
      </c>
      <c r="D2199" s="5">
        <v>44967</v>
      </c>
      <c r="E2199" s="13" t="s">
        <v>2351</v>
      </c>
      <c r="F2199" s="7">
        <v>886820</v>
      </c>
      <c r="G2199" s="6" t="s">
        <v>1366</v>
      </c>
      <c r="H2199" s="7">
        <v>93116</v>
      </c>
      <c r="I2199" s="143"/>
      <c r="J2199" s="144"/>
      <c r="K2199" s="145"/>
      <c r="L2199" t="str">
        <f t="shared" si="138"/>
        <v>03806</v>
      </c>
      <c r="M2199">
        <f t="shared" si="139"/>
        <v>3806</v>
      </c>
      <c r="N2199" s="37">
        <f t="shared" si="137"/>
        <v>886820</v>
      </c>
    </row>
    <row r="2200" spans="1:14" x14ac:dyDescent="0.3">
      <c r="A2200" s="3">
        <v>3</v>
      </c>
      <c r="B2200" s="148"/>
      <c r="C2200" s="4" t="s">
        <v>2597</v>
      </c>
      <c r="D2200" s="5">
        <v>44969</v>
      </c>
      <c r="E2200" s="13" t="s">
        <v>2351</v>
      </c>
      <c r="F2200" s="7">
        <v>1014690</v>
      </c>
      <c r="G2200" s="6" t="s">
        <v>1366</v>
      </c>
      <c r="H2200" s="7">
        <v>106542</v>
      </c>
      <c r="I2200" s="143"/>
      <c r="J2200" s="144"/>
      <c r="K2200" s="145"/>
      <c r="L2200" t="str">
        <f t="shared" si="138"/>
        <v>03948</v>
      </c>
      <c r="M2200">
        <f t="shared" si="139"/>
        <v>3948</v>
      </c>
      <c r="N2200" s="37">
        <f t="shared" si="137"/>
        <v>1014690</v>
      </c>
    </row>
    <row r="2201" spans="1:14" x14ac:dyDescent="0.3">
      <c r="A2201" s="3">
        <v>3</v>
      </c>
      <c r="B2201" s="148"/>
      <c r="C2201" s="4" t="s">
        <v>2598</v>
      </c>
      <c r="D2201" s="5">
        <v>44980</v>
      </c>
      <c r="E2201" s="13" t="s">
        <v>2414</v>
      </c>
      <c r="F2201" s="7">
        <v>403871</v>
      </c>
      <c r="G2201" s="6" t="s">
        <v>1366</v>
      </c>
      <c r="H2201" s="7">
        <v>42406</v>
      </c>
      <c r="I2201" s="143"/>
      <c r="J2201" s="144"/>
      <c r="K2201" s="145"/>
      <c r="L2201" t="str">
        <f t="shared" si="138"/>
        <v>07523</v>
      </c>
      <c r="M2201">
        <f t="shared" si="139"/>
        <v>7523</v>
      </c>
      <c r="N2201" s="37">
        <f t="shared" si="137"/>
        <v>403871</v>
      </c>
    </row>
    <row r="2202" spans="1:14" x14ac:dyDescent="0.3">
      <c r="A2202" s="3">
        <v>3</v>
      </c>
      <c r="B2202" s="148"/>
      <c r="C2202" s="4" t="s">
        <v>2599</v>
      </c>
      <c r="D2202" s="5">
        <v>44966</v>
      </c>
      <c r="E2202" s="13" t="s">
        <v>2364</v>
      </c>
      <c r="F2202" s="7">
        <v>642492</v>
      </c>
      <c r="G2202" s="6" t="s">
        <v>1366</v>
      </c>
      <c r="H2202" s="7">
        <v>67462</v>
      </c>
      <c r="I2202" s="143"/>
      <c r="J2202" s="144"/>
      <c r="K2202" s="145"/>
      <c r="L2202" t="str">
        <f t="shared" si="138"/>
        <v>03561</v>
      </c>
      <c r="M2202">
        <f t="shared" si="139"/>
        <v>3561</v>
      </c>
      <c r="N2202" s="37">
        <f t="shared" si="137"/>
        <v>642492</v>
      </c>
    </row>
    <row r="2203" spans="1:14" x14ac:dyDescent="0.3">
      <c r="A2203" s="3">
        <v>3</v>
      </c>
      <c r="B2203" s="148"/>
      <c r="C2203" s="4" t="s">
        <v>2600</v>
      </c>
      <c r="D2203" s="5">
        <v>44978</v>
      </c>
      <c r="E2203" s="13" t="s">
        <v>2364</v>
      </c>
      <c r="F2203" s="7">
        <v>646193</v>
      </c>
      <c r="G2203" s="6" t="s">
        <v>1366</v>
      </c>
      <c r="H2203" s="7">
        <v>67850</v>
      </c>
      <c r="I2203" s="143"/>
      <c r="J2203" s="144"/>
      <c r="K2203" s="145"/>
      <c r="L2203" t="str">
        <f t="shared" si="138"/>
        <v>06784</v>
      </c>
      <c r="M2203">
        <f t="shared" si="139"/>
        <v>6784</v>
      </c>
      <c r="N2203" s="37">
        <f t="shared" si="137"/>
        <v>646193</v>
      </c>
    </row>
    <row r="2204" spans="1:14" x14ac:dyDescent="0.3">
      <c r="A2204" s="3">
        <v>3</v>
      </c>
      <c r="B2204" s="148"/>
      <c r="C2204" s="4" t="s">
        <v>2601</v>
      </c>
      <c r="D2204" s="5">
        <v>44973</v>
      </c>
      <c r="E2204" s="13" t="s">
        <v>2401</v>
      </c>
      <c r="F2204" s="7">
        <v>1169337</v>
      </c>
      <c r="G2204" s="6" t="s">
        <v>1366</v>
      </c>
      <c r="H2204" s="7">
        <v>122780</v>
      </c>
      <c r="I2204" s="143"/>
      <c r="J2204" s="144"/>
      <c r="K2204" s="145"/>
      <c r="L2204" t="str">
        <f t="shared" si="138"/>
        <v>05499</v>
      </c>
      <c r="M2204">
        <f t="shared" si="139"/>
        <v>5499</v>
      </c>
      <c r="N2204" s="37">
        <f t="shared" si="137"/>
        <v>1169337</v>
      </c>
    </row>
    <row r="2205" spans="1:14" x14ac:dyDescent="0.3">
      <c r="A2205" s="3">
        <v>3</v>
      </c>
      <c r="B2205" s="148"/>
      <c r="C2205" s="4" t="s">
        <v>2602</v>
      </c>
      <c r="D2205" s="5">
        <v>44982</v>
      </c>
      <c r="E2205" s="13" t="s">
        <v>2414</v>
      </c>
      <c r="F2205" s="7">
        <v>165601</v>
      </c>
      <c r="G2205" s="6" t="s">
        <v>1366</v>
      </c>
      <c r="H2205" s="7">
        <v>17388</v>
      </c>
      <c r="I2205" s="143"/>
      <c r="J2205" s="144"/>
      <c r="K2205" s="145"/>
      <c r="L2205" t="str">
        <f t="shared" si="138"/>
        <v>09013</v>
      </c>
      <c r="M2205">
        <f t="shared" si="139"/>
        <v>9013</v>
      </c>
      <c r="N2205" s="37">
        <f t="shared" si="137"/>
        <v>165601</v>
      </c>
    </row>
    <row r="2206" spans="1:14" x14ac:dyDescent="0.3">
      <c r="A2206" s="3">
        <v>3</v>
      </c>
      <c r="B2206" s="148"/>
      <c r="C2206" s="4" t="s">
        <v>2603</v>
      </c>
      <c r="D2206" s="5">
        <v>44963</v>
      </c>
      <c r="E2206" s="13" t="s">
        <v>115</v>
      </c>
      <c r="F2206" s="7">
        <v>1535716</v>
      </c>
      <c r="G2206" s="6" t="s">
        <v>1366</v>
      </c>
      <c r="H2206" s="7">
        <v>161250</v>
      </c>
      <c r="I2206" s="143"/>
      <c r="J2206" s="144"/>
      <c r="K2206" s="145"/>
      <c r="L2206" t="str">
        <f t="shared" si="138"/>
        <v>02918</v>
      </c>
      <c r="M2206">
        <f t="shared" si="139"/>
        <v>2918</v>
      </c>
      <c r="N2206" s="37">
        <f t="shared" si="137"/>
        <v>1535716</v>
      </c>
    </row>
    <row r="2207" spans="1:14" x14ac:dyDescent="0.3">
      <c r="A2207" s="3">
        <v>3</v>
      </c>
      <c r="B2207" s="148"/>
      <c r="C2207" s="4" t="s">
        <v>2604</v>
      </c>
      <c r="D2207" s="5">
        <v>44964</v>
      </c>
      <c r="E2207" s="13" t="s">
        <v>115</v>
      </c>
      <c r="F2207" s="7">
        <v>1019194</v>
      </c>
      <c r="G2207" s="6" t="s">
        <v>1366</v>
      </c>
      <c r="H2207" s="7">
        <v>107015</v>
      </c>
      <c r="I2207" s="143"/>
      <c r="J2207" s="144"/>
      <c r="K2207" s="145"/>
      <c r="L2207" t="str">
        <f t="shared" si="138"/>
        <v>03056</v>
      </c>
      <c r="M2207">
        <f t="shared" si="139"/>
        <v>3056</v>
      </c>
      <c r="N2207" s="37">
        <f t="shared" si="137"/>
        <v>1019194</v>
      </c>
    </row>
    <row r="2208" spans="1:14" x14ac:dyDescent="0.3">
      <c r="A2208" s="3">
        <v>3</v>
      </c>
      <c r="B2208" s="148"/>
      <c r="C2208" s="4" t="s">
        <v>2605</v>
      </c>
      <c r="D2208" s="5">
        <v>44964</v>
      </c>
      <c r="E2208" s="13" t="s">
        <v>115</v>
      </c>
      <c r="F2208" s="7">
        <v>558518</v>
      </c>
      <c r="G2208" s="6" t="s">
        <v>1366</v>
      </c>
      <c r="H2208" s="7">
        <v>58644</v>
      </c>
      <c r="I2208" s="143"/>
      <c r="J2208" s="144"/>
      <c r="K2208" s="145"/>
      <c r="L2208" t="str">
        <f t="shared" si="138"/>
        <v>03064</v>
      </c>
      <c r="M2208">
        <f t="shared" si="139"/>
        <v>3064</v>
      </c>
      <c r="N2208" s="37">
        <f t="shared" si="137"/>
        <v>558518</v>
      </c>
    </row>
    <row r="2209" spans="1:14" x14ac:dyDescent="0.3">
      <c r="A2209" s="3">
        <v>3</v>
      </c>
      <c r="B2209" s="148"/>
      <c r="C2209" s="4" t="s">
        <v>2606</v>
      </c>
      <c r="D2209" s="5">
        <v>44966</v>
      </c>
      <c r="E2209" s="13" t="s">
        <v>115</v>
      </c>
      <c r="F2209" s="7">
        <v>276001</v>
      </c>
      <c r="G2209" s="6" t="s">
        <v>1366</v>
      </c>
      <c r="H2209" s="7">
        <v>28980</v>
      </c>
      <c r="I2209" s="143"/>
      <c r="J2209" s="144"/>
      <c r="K2209" s="145"/>
      <c r="L2209" t="str">
        <f t="shared" si="138"/>
        <v>03514</v>
      </c>
      <c r="M2209">
        <f t="shared" si="139"/>
        <v>3514</v>
      </c>
      <c r="N2209" s="37">
        <f t="shared" si="137"/>
        <v>276001</v>
      </c>
    </row>
    <row r="2210" spans="1:14" x14ac:dyDescent="0.3">
      <c r="A2210" s="3">
        <v>3</v>
      </c>
      <c r="B2210" s="148"/>
      <c r="C2210" s="4" t="s">
        <v>2607</v>
      </c>
      <c r="D2210" s="5">
        <v>44967</v>
      </c>
      <c r="E2210" s="13" t="s">
        <v>115</v>
      </c>
      <c r="F2210" s="7">
        <v>1167332</v>
      </c>
      <c r="G2210" s="6" t="s">
        <v>1366</v>
      </c>
      <c r="H2210" s="7">
        <v>122570</v>
      </c>
      <c r="I2210" s="143"/>
      <c r="J2210" s="144"/>
      <c r="K2210" s="145"/>
      <c r="L2210" t="str">
        <f t="shared" si="138"/>
        <v>03781</v>
      </c>
      <c r="M2210">
        <f t="shared" si="139"/>
        <v>3781</v>
      </c>
      <c r="N2210" s="37">
        <f t="shared" si="137"/>
        <v>1167332</v>
      </c>
    </row>
    <row r="2211" spans="1:14" x14ac:dyDescent="0.3">
      <c r="A2211" s="3">
        <v>3</v>
      </c>
      <c r="B2211" s="148"/>
      <c r="C2211" s="4" t="s">
        <v>2608</v>
      </c>
      <c r="D2211" s="5">
        <v>44963</v>
      </c>
      <c r="E2211" s="13" t="s">
        <v>2351</v>
      </c>
      <c r="F2211" s="7">
        <v>2581381</v>
      </c>
      <c r="G2211" s="6" t="s">
        <v>1366</v>
      </c>
      <c r="H2211" s="7">
        <v>271045</v>
      </c>
      <c r="I2211" s="143"/>
      <c r="J2211" s="144"/>
      <c r="K2211" s="145"/>
      <c r="L2211" t="str">
        <f t="shared" si="138"/>
        <v>02956</v>
      </c>
      <c r="M2211">
        <f t="shared" si="139"/>
        <v>2956</v>
      </c>
      <c r="N2211" s="37">
        <f t="shared" si="137"/>
        <v>2581381</v>
      </c>
    </row>
    <row r="2212" spans="1:14" x14ac:dyDescent="0.3">
      <c r="A2212" s="3">
        <v>3</v>
      </c>
      <c r="B2212" s="148"/>
      <c r="C2212" s="4" t="s">
        <v>2609</v>
      </c>
      <c r="D2212" s="5">
        <v>44969</v>
      </c>
      <c r="E2212" s="13" t="s">
        <v>119</v>
      </c>
      <c r="F2212" s="7">
        <v>552013</v>
      </c>
      <c r="G2212" s="6" t="s">
        <v>1366</v>
      </c>
      <c r="H2212" s="7">
        <v>57961</v>
      </c>
      <c r="I2212" s="143"/>
      <c r="J2212" s="144"/>
      <c r="K2212" s="145"/>
      <c r="L2212" t="str">
        <f t="shared" si="138"/>
        <v>03943</v>
      </c>
      <c r="M2212">
        <f t="shared" si="139"/>
        <v>3943</v>
      </c>
      <c r="N2212" s="37">
        <f t="shared" si="137"/>
        <v>552013</v>
      </c>
    </row>
    <row r="2213" spans="1:14" x14ac:dyDescent="0.3">
      <c r="A2213" s="3">
        <v>3</v>
      </c>
      <c r="B2213" s="148"/>
      <c r="C2213" s="4" t="s">
        <v>2610</v>
      </c>
      <c r="D2213" s="5">
        <v>44963</v>
      </c>
      <c r="E2213" s="13" t="s">
        <v>236</v>
      </c>
      <c r="F2213" s="7">
        <v>610819</v>
      </c>
      <c r="G2213" s="6" t="s">
        <v>1366</v>
      </c>
      <c r="H2213" s="7">
        <v>64136</v>
      </c>
      <c r="I2213" s="143"/>
      <c r="J2213" s="144"/>
      <c r="K2213" s="145"/>
      <c r="L2213" t="str">
        <f t="shared" si="138"/>
        <v>02982</v>
      </c>
      <c r="M2213">
        <f t="shared" si="139"/>
        <v>2982</v>
      </c>
      <c r="N2213" s="37">
        <f t="shared" si="137"/>
        <v>610819</v>
      </c>
    </row>
    <row r="2214" spans="1:14" x14ac:dyDescent="0.3">
      <c r="A2214" s="3">
        <v>3</v>
      </c>
      <c r="B2214" s="148"/>
      <c r="C2214" s="4" t="s">
        <v>2611</v>
      </c>
      <c r="D2214" s="5">
        <v>44966</v>
      </c>
      <c r="E2214" s="13" t="s">
        <v>502</v>
      </c>
      <c r="F2214" s="7">
        <v>366491</v>
      </c>
      <c r="G2214" s="6" t="s">
        <v>1366</v>
      </c>
      <c r="H2214" s="7">
        <v>38482</v>
      </c>
      <c r="I2214" s="143"/>
      <c r="J2214" s="144"/>
      <c r="K2214" s="145"/>
      <c r="L2214" t="str">
        <f t="shared" si="138"/>
        <v>03558</v>
      </c>
      <c r="M2214">
        <f t="shared" si="139"/>
        <v>3558</v>
      </c>
      <c r="N2214" s="37">
        <f t="shared" si="137"/>
        <v>366491</v>
      </c>
    </row>
    <row r="2215" spans="1:14" x14ac:dyDescent="0.3">
      <c r="A2215" s="3">
        <v>3</v>
      </c>
      <c r="B2215" s="148"/>
      <c r="C2215" s="4" t="s">
        <v>2612</v>
      </c>
      <c r="D2215" s="5">
        <v>44963</v>
      </c>
      <c r="E2215" s="13" t="s">
        <v>115</v>
      </c>
      <c r="F2215" s="7">
        <v>721219</v>
      </c>
      <c r="G2215" s="6" t="s">
        <v>1366</v>
      </c>
      <c r="H2215" s="7">
        <v>75728</v>
      </c>
      <c r="I2215" s="143"/>
      <c r="J2215" s="144"/>
      <c r="K2215" s="145"/>
      <c r="L2215" t="str">
        <f t="shared" si="138"/>
        <v>02936</v>
      </c>
      <c r="M2215">
        <f t="shared" si="139"/>
        <v>2936</v>
      </c>
      <c r="N2215" s="37">
        <f t="shared" si="137"/>
        <v>721219</v>
      </c>
    </row>
    <row r="2216" spans="1:14" x14ac:dyDescent="0.3">
      <c r="A2216" s="3">
        <v>3</v>
      </c>
      <c r="B2216" s="148"/>
      <c r="C2216" s="4" t="s">
        <v>2613</v>
      </c>
      <c r="D2216" s="5">
        <v>44970</v>
      </c>
      <c r="E2216" s="13" t="s">
        <v>115</v>
      </c>
      <c r="F2216" s="7">
        <v>2029379</v>
      </c>
      <c r="G2216" s="6" t="s">
        <v>1366</v>
      </c>
      <c r="H2216" s="7">
        <v>213085</v>
      </c>
      <c r="I2216" s="143"/>
      <c r="J2216" s="144"/>
      <c r="K2216" s="145"/>
      <c r="L2216" t="str">
        <f t="shared" si="138"/>
        <v>03960</v>
      </c>
      <c r="M2216">
        <f t="shared" si="139"/>
        <v>3960</v>
      </c>
      <c r="N2216" s="37">
        <f t="shared" si="137"/>
        <v>2029379</v>
      </c>
    </row>
    <row r="2217" spans="1:14" x14ac:dyDescent="0.3">
      <c r="A2217" s="3">
        <v>3</v>
      </c>
      <c r="B2217" s="148"/>
      <c r="C2217" s="4" t="s">
        <v>2614</v>
      </c>
      <c r="D2217" s="5">
        <v>44970</v>
      </c>
      <c r="E2217" s="13" t="s">
        <v>115</v>
      </c>
      <c r="F2217" s="7">
        <v>1013510</v>
      </c>
      <c r="G2217" s="6" t="s">
        <v>1366</v>
      </c>
      <c r="H2217" s="7">
        <v>106419</v>
      </c>
      <c r="I2217" s="143"/>
      <c r="J2217" s="144"/>
      <c r="K2217" s="145"/>
      <c r="L2217" t="str">
        <f t="shared" si="138"/>
        <v>03964</v>
      </c>
      <c r="M2217">
        <f t="shared" si="139"/>
        <v>3964</v>
      </c>
      <c r="N2217" s="37">
        <f t="shared" si="137"/>
        <v>1013510</v>
      </c>
    </row>
    <row r="2218" spans="1:14" x14ac:dyDescent="0.3">
      <c r="A2218" s="3">
        <v>3</v>
      </c>
      <c r="B2218" s="148"/>
      <c r="C2218" s="4" t="s">
        <v>2615</v>
      </c>
      <c r="D2218" s="5">
        <v>44963</v>
      </c>
      <c r="E2218" s="13" t="s">
        <v>236</v>
      </c>
      <c r="F2218" s="7">
        <v>870819</v>
      </c>
      <c r="G2218" s="6" t="s">
        <v>1366</v>
      </c>
      <c r="H2218" s="7">
        <v>91436</v>
      </c>
      <c r="I2218" s="143"/>
      <c r="J2218" s="144"/>
      <c r="K2218" s="145"/>
      <c r="L2218" t="str">
        <f t="shared" si="138"/>
        <v>02987</v>
      </c>
      <c r="M2218">
        <f t="shared" si="139"/>
        <v>2987</v>
      </c>
      <c r="N2218" s="37">
        <f t="shared" si="137"/>
        <v>870819</v>
      </c>
    </row>
    <row r="2219" spans="1:14" x14ac:dyDescent="0.3">
      <c r="A2219" s="3">
        <v>3</v>
      </c>
      <c r="B2219" s="148"/>
      <c r="C2219" s="4" t="s">
        <v>2616</v>
      </c>
      <c r="D2219" s="5">
        <v>44968</v>
      </c>
      <c r="E2219" s="13" t="s">
        <v>236</v>
      </c>
      <c r="F2219" s="7">
        <v>1304501</v>
      </c>
      <c r="G2219" s="6" t="s">
        <v>1366</v>
      </c>
      <c r="H2219" s="7">
        <v>136973</v>
      </c>
      <c r="I2219" s="143"/>
      <c r="J2219" s="144"/>
      <c r="K2219" s="145"/>
      <c r="L2219" t="str">
        <f t="shared" si="138"/>
        <v>03925</v>
      </c>
      <c r="M2219">
        <f t="shared" si="139"/>
        <v>3925</v>
      </c>
      <c r="N2219" s="37">
        <f t="shared" si="137"/>
        <v>1304501</v>
      </c>
    </row>
    <row r="2220" spans="1:14" x14ac:dyDescent="0.3">
      <c r="A2220" s="3">
        <v>3</v>
      </c>
      <c r="B2220" s="148"/>
      <c r="C2220" s="4" t="s">
        <v>2617</v>
      </c>
      <c r="D2220" s="5">
        <v>44968</v>
      </c>
      <c r="E2220" s="13" t="s">
        <v>115</v>
      </c>
      <c r="F2220" s="7">
        <v>628437</v>
      </c>
      <c r="G2220" s="6" t="s">
        <v>1366</v>
      </c>
      <c r="H2220" s="7">
        <v>65986</v>
      </c>
      <c r="I2220" s="143"/>
      <c r="J2220" s="144"/>
      <c r="K2220" s="145"/>
      <c r="L2220" t="str">
        <f t="shared" si="138"/>
        <v>03899</v>
      </c>
      <c r="M2220">
        <f t="shared" si="139"/>
        <v>3899</v>
      </c>
      <c r="N2220" s="37">
        <f t="shared" si="137"/>
        <v>628437</v>
      </c>
    </row>
    <row r="2221" spans="1:14" x14ac:dyDescent="0.3">
      <c r="A2221" s="3">
        <v>3</v>
      </c>
      <c r="B2221" s="148"/>
      <c r="C2221" s="4" t="s">
        <v>2618</v>
      </c>
      <c r="D2221" s="5">
        <v>44972</v>
      </c>
      <c r="E2221" s="13" t="s">
        <v>502</v>
      </c>
      <c r="F2221" s="7">
        <v>671873</v>
      </c>
      <c r="G2221" s="6" t="s">
        <v>1366</v>
      </c>
      <c r="H2221" s="7">
        <v>70547</v>
      </c>
      <c r="I2221" s="143"/>
      <c r="J2221" s="144"/>
      <c r="K2221" s="145"/>
      <c r="L2221" t="str">
        <f t="shared" si="138"/>
        <v>04127</v>
      </c>
      <c r="M2221">
        <f t="shared" si="139"/>
        <v>4127</v>
      </c>
      <c r="N2221" s="37">
        <f t="shared" si="137"/>
        <v>671873</v>
      </c>
    </row>
    <row r="2222" spans="1:14" x14ac:dyDescent="0.3">
      <c r="A2222" s="3">
        <v>3</v>
      </c>
      <c r="B2222" s="148"/>
      <c r="C2222" s="4" t="s">
        <v>2619</v>
      </c>
      <c r="D2222" s="5">
        <v>44972</v>
      </c>
      <c r="E2222" s="13" t="s">
        <v>2395</v>
      </c>
      <c r="F2222" s="7">
        <v>1096347</v>
      </c>
      <c r="G2222" s="6" t="s">
        <v>1366</v>
      </c>
      <c r="H2222" s="7">
        <v>115116</v>
      </c>
      <c r="I2222" s="143"/>
      <c r="J2222" s="144"/>
      <c r="K2222" s="145"/>
      <c r="L2222" t="str">
        <f t="shared" si="138"/>
        <v>04124</v>
      </c>
      <c r="M2222">
        <f t="shared" si="139"/>
        <v>4124</v>
      </c>
      <c r="N2222" s="37">
        <f t="shared" si="137"/>
        <v>1096347</v>
      </c>
    </row>
    <row r="2223" spans="1:14" x14ac:dyDescent="0.3">
      <c r="A2223" s="3">
        <v>3</v>
      </c>
      <c r="B2223" s="148"/>
      <c r="C2223" s="4" t="s">
        <v>2620</v>
      </c>
      <c r="D2223" s="5">
        <v>44972</v>
      </c>
      <c r="E2223" s="13" t="s">
        <v>2395</v>
      </c>
      <c r="F2223" s="7">
        <v>642492</v>
      </c>
      <c r="G2223" s="6" t="s">
        <v>1366</v>
      </c>
      <c r="H2223" s="7">
        <v>67462</v>
      </c>
      <c r="I2223" s="143"/>
      <c r="J2223" s="144"/>
      <c r="K2223" s="145"/>
      <c r="L2223" t="str">
        <f t="shared" si="138"/>
        <v>04135</v>
      </c>
      <c r="M2223">
        <f t="shared" si="139"/>
        <v>4135</v>
      </c>
      <c r="N2223" s="37">
        <f t="shared" si="137"/>
        <v>642492</v>
      </c>
    </row>
    <row r="2224" spans="1:14" x14ac:dyDescent="0.3">
      <c r="A2224" s="3">
        <v>3</v>
      </c>
      <c r="B2224" s="148"/>
      <c r="C2224" s="4" t="s">
        <v>2621</v>
      </c>
      <c r="D2224" s="5">
        <v>44964</v>
      </c>
      <c r="E2224" s="13" t="s">
        <v>502</v>
      </c>
      <c r="F2224" s="7">
        <v>1141679</v>
      </c>
      <c r="G2224" s="6" t="s">
        <v>1366</v>
      </c>
      <c r="H2224" s="7">
        <v>119876</v>
      </c>
      <c r="I2224" s="143"/>
      <c r="J2224" s="144"/>
      <c r="K2224" s="145"/>
      <c r="L2224" t="str">
        <f t="shared" si="138"/>
        <v>03116</v>
      </c>
      <c r="M2224">
        <f t="shared" si="139"/>
        <v>3116</v>
      </c>
      <c r="N2224" s="37">
        <f t="shared" si="137"/>
        <v>1141679</v>
      </c>
    </row>
    <row r="2225" spans="1:14" x14ac:dyDescent="0.3">
      <c r="A2225" s="3">
        <v>3</v>
      </c>
      <c r="B2225" s="148"/>
      <c r="C2225" s="4" t="s">
        <v>2622</v>
      </c>
      <c r="D2225" s="5">
        <v>44967</v>
      </c>
      <c r="E2225" s="13" t="s">
        <v>502</v>
      </c>
      <c r="F2225" s="7">
        <v>978008</v>
      </c>
      <c r="G2225" s="6" t="s">
        <v>1366</v>
      </c>
      <c r="H2225" s="7">
        <v>102691</v>
      </c>
      <c r="I2225" s="143"/>
      <c r="J2225" s="144"/>
      <c r="K2225" s="145"/>
      <c r="L2225" t="str">
        <f t="shared" si="138"/>
        <v>03847</v>
      </c>
      <c r="M2225">
        <f t="shared" si="139"/>
        <v>3847</v>
      </c>
      <c r="N2225" s="37">
        <f t="shared" si="137"/>
        <v>978008</v>
      </c>
    </row>
    <row r="2226" spans="1:14" x14ac:dyDescent="0.3">
      <c r="A2226" s="3">
        <v>3</v>
      </c>
      <c r="B2226" s="148"/>
      <c r="C2226" s="4" t="s">
        <v>2623</v>
      </c>
      <c r="D2226" s="5">
        <v>44974</v>
      </c>
      <c r="E2226" s="13" t="s">
        <v>115</v>
      </c>
      <c r="F2226" s="7">
        <v>1518818</v>
      </c>
      <c r="G2226" s="6" t="s">
        <v>1366</v>
      </c>
      <c r="H2226" s="7">
        <v>159476</v>
      </c>
      <c r="I2226" s="143"/>
      <c r="J2226" s="144"/>
      <c r="K2226" s="145"/>
      <c r="L2226" t="str">
        <f t="shared" si="138"/>
        <v>06389</v>
      </c>
      <c r="M2226">
        <f t="shared" si="139"/>
        <v>6389</v>
      </c>
      <c r="N2226" s="37">
        <f t="shared" si="137"/>
        <v>1518818</v>
      </c>
    </row>
    <row r="2227" spans="1:14" x14ac:dyDescent="0.3">
      <c r="A2227" s="3">
        <v>3</v>
      </c>
      <c r="B2227" s="148"/>
      <c r="C2227" s="4" t="s">
        <v>2624</v>
      </c>
      <c r="D2227" s="5">
        <v>44975</v>
      </c>
      <c r="E2227" s="13" t="s">
        <v>119</v>
      </c>
      <c r="F2227" s="7">
        <v>1669553</v>
      </c>
      <c r="G2227" s="6" t="s">
        <v>1366</v>
      </c>
      <c r="H2227" s="7">
        <v>175303</v>
      </c>
      <c r="I2227" s="143"/>
      <c r="J2227" s="144"/>
      <c r="K2227" s="145"/>
      <c r="L2227" t="str">
        <f t="shared" si="138"/>
        <v>06670</v>
      </c>
      <c r="M2227">
        <f t="shared" si="139"/>
        <v>6670</v>
      </c>
      <c r="N2227" s="37">
        <f t="shared" si="137"/>
        <v>1669553</v>
      </c>
    </row>
    <row r="2228" spans="1:14" x14ac:dyDescent="0.3">
      <c r="A2228" s="3">
        <v>3</v>
      </c>
      <c r="B2228" s="148"/>
      <c r="C2228" s="4" t="s">
        <v>2625</v>
      </c>
      <c r="D2228" s="5">
        <v>44981</v>
      </c>
      <c r="E2228" s="13" t="s">
        <v>119</v>
      </c>
      <c r="F2228" s="7">
        <v>1206975</v>
      </c>
      <c r="G2228" s="6" t="s">
        <v>1366</v>
      </c>
      <c r="H2228" s="7">
        <v>126732</v>
      </c>
      <c r="I2228" s="143"/>
      <c r="J2228" s="144"/>
      <c r="K2228" s="145"/>
      <c r="L2228" t="str">
        <f t="shared" si="138"/>
        <v>08624</v>
      </c>
      <c r="M2228">
        <f t="shared" si="139"/>
        <v>8624</v>
      </c>
      <c r="N2228" s="37">
        <f t="shared" si="137"/>
        <v>1206975</v>
      </c>
    </row>
    <row r="2229" spans="1:14" x14ac:dyDescent="0.3">
      <c r="A2229" s="3">
        <v>3</v>
      </c>
      <c r="B2229" s="148"/>
      <c r="C2229" s="4" t="s">
        <v>2626</v>
      </c>
      <c r="D2229" s="5">
        <v>44970</v>
      </c>
      <c r="E2229" s="13" t="s">
        <v>115</v>
      </c>
      <c r="F2229" s="7">
        <v>790272</v>
      </c>
      <c r="G2229" s="6" t="s">
        <v>1366</v>
      </c>
      <c r="H2229" s="7">
        <v>82979</v>
      </c>
      <c r="I2229" s="143"/>
      <c r="J2229" s="144"/>
      <c r="K2229" s="145"/>
      <c r="L2229" t="str">
        <f t="shared" si="138"/>
        <v>03969</v>
      </c>
      <c r="M2229">
        <f t="shared" si="139"/>
        <v>3969</v>
      </c>
      <c r="N2229" s="37">
        <f t="shared" si="137"/>
        <v>790272</v>
      </c>
    </row>
    <row r="2230" spans="1:14" x14ac:dyDescent="0.3">
      <c r="A2230" s="3">
        <v>3</v>
      </c>
      <c r="B2230" s="148"/>
      <c r="C2230" s="4" t="s">
        <v>2627</v>
      </c>
      <c r="D2230" s="5">
        <v>44979</v>
      </c>
      <c r="E2230" s="13" t="s">
        <v>2351</v>
      </c>
      <c r="F2230" s="7">
        <v>1407607</v>
      </c>
      <c r="G2230" s="6" t="s">
        <v>1366</v>
      </c>
      <c r="H2230" s="7">
        <v>147799</v>
      </c>
      <c r="I2230" s="143"/>
      <c r="J2230" s="144"/>
      <c r="K2230" s="145"/>
      <c r="L2230" t="str">
        <f t="shared" si="138"/>
        <v>06840</v>
      </c>
      <c r="M2230">
        <f t="shared" si="139"/>
        <v>6840</v>
      </c>
      <c r="N2230" s="37">
        <f t="shared" si="137"/>
        <v>1407607</v>
      </c>
    </row>
    <row r="2231" spans="1:14" x14ac:dyDescent="0.3">
      <c r="A2231" s="3">
        <v>3</v>
      </c>
      <c r="B2231" s="148"/>
      <c r="C2231" s="4" t="s">
        <v>2628</v>
      </c>
      <c r="D2231" s="5">
        <v>44973</v>
      </c>
      <c r="E2231" s="13" t="s">
        <v>236</v>
      </c>
      <c r="F2231" s="7">
        <v>1334061</v>
      </c>
      <c r="G2231" s="6" t="s">
        <v>1366</v>
      </c>
      <c r="H2231" s="7">
        <v>140076</v>
      </c>
      <c r="I2231" s="143"/>
      <c r="J2231" s="144"/>
      <c r="K2231" s="145"/>
      <c r="L2231" t="str">
        <f t="shared" si="138"/>
        <v>05008</v>
      </c>
      <c r="M2231">
        <f t="shared" si="139"/>
        <v>5008</v>
      </c>
      <c r="N2231" s="37">
        <f t="shared" ref="N2231:N2294" si="140">+F2231</f>
        <v>1334061</v>
      </c>
    </row>
    <row r="2232" spans="1:14" x14ac:dyDescent="0.3">
      <c r="A2232" s="3">
        <v>3</v>
      </c>
      <c r="B2232" s="148"/>
      <c r="C2232" s="4" t="s">
        <v>2629</v>
      </c>
      <c r="D2232" s="5">
        <v>44973</v>
      </c>
      <c r="E2232" s="13" t="s">
        <v>236</v>
      </c>
      <c r="F2232" s="7">
        <v>884815</v>
      </c>
      <c r="G2232" s="6" t="s">
        <v>1366</v>
      </c>
      <c r="H2232" s="7">
        <v>92906</v>
      </c>
      <c r="I2232" s="143"/>
      <c r="J2232" s="144"/>
      <c r="K2232" s="145"/>
      <c r="L2232" t="str">
        <f t="shared" si="138"/>
        <v>05511</v>
      </c>
      <c r="M2232">
        <f t="shared" si="139"/>
        <v>5511</v>
      </c>
      <c r="N2232" s="37">
        <f t="shared" si="140"/>
        <v>884815</v>
      </c>
    </row>
    <row r="2233" spans="1:14" x14ac:dyDescent="0.3">
      <c r="A2233" s="3">
        <v>3</v>
      </c>
      <c r="B2233" s="148"/>
      <c r="C2233" s="4" t="s">
        <v>2630</v>
      </c>
      <c r="D2233" s="5">
        <v>44979</v>
      </c>
      <c r="E2233" s="13" t="s">
        <v>2401</v>
      </c>
      <c r="F2233" s="7">
        <v>244328</v>
      </c>
      <c r="G2233" s="6" t="s">
        <v>1366</v>
      </c>
      <c r="H2233" s="7">
        <v>25654</v>
      </c>
      <c r="I2233" s="143"/>
      <c r="J2233" s="144"/>
      <c r="K2233" s="145"/>
      <c r="L2233" t="str">
        <f t="shared" si="138"/>
        <v>06833</v>
      </c>
      <c r="M2233">
        <f t="shared" si="139"/>
        <v>6833</v>
      </c>
      <c r="N2233" s="37">
        <f t="shared" si="140"/>
        <v>244328</v>
      </c>
    </row>
    <row r="2234" spans="1:14" x14ac:dyDescent="0.3">
      <c r="A2234" s="3">
        <v>3</v>
      </c>
      <c r="B2234" s="148"/>
      <c r="C2234" s="4" t="s">
        <v>2631</v>
      </c>
      <c r="D2234" s="5">
        <v>44974</v>
      </c>
      <c r="E2234" s="13" t="s">
        <v>2406</v>
      </c>
      <c r="F2234" s="7">
        <v>610819</v>
      </c>
      <c r="G2234" s="6" t="s">
        <v>1366</v>
      </c>
      <c r="H2234" s="7">
        <v>64136</v>
      </c>
      <c r="I2234" s="143"/>
      <c r="J2234" s="144"/>
      <c r="K2234" s="145"/>
      <c r="L2234" t="str">
        <f t="shared" si="138"/>
        <v>06376</v>
      </c>
      <c r="M2234">
        <f t="shared" si="139"/>
        <v>6376</v>
      </c>
      <c r="N2234" s="37">
        <f t="shared" si="140"/>
        <v>610819</v>
      </c>
    </row>
    <row r="2235" spans="1:14" x14ac:dyDescent="0.3">
      <c r="A2235" s="3">
        <v>3</v>
      </c>
      <c r="B2235" s="148"/>
      <c r="C2235" s="4" t="s">
        <v>2632</v>
      </c>
      <c r="D2235" s="5">
        <v>44977</v>
      </c>
      <c r="E2235" s="13" t="s">
        <v>2368</v>
      </c>
      <c r="F2235" s="7">
        <v>567424</v>
      </c>
      <c r="G2235" s="6" t="s">
        <v>1366</v>
      </c>
      <c r="H2235" s="7">
        <v>59580</v>
      </c>
      <c r="I2235" s="143"/>
      <c r="J2235" s="144"/>
      <c r="K2235" s="145"/>
      <c r="L2235" t="str">
        <f t="shared" si="138"/>
        <v>06713</v>
      </c>
      <c r="M2235">
        <f t="shared" si="139"/>
        <v>6713</v>
      </c>
      <c r="N2235" s="37">
        <f t="shared" si="140"/>
        <v>567424</v>
      </c>
    </row>
    <row r="2236" spans="1:14" x14ac:dyDescent="0.3">
      <c r="A2236" s="3">
        <v>3</v>
      </c>
      <c r="B2236" s="148"/>
      <c r="C2236" s="4" t="s">
        <v>2633</v>
      </c>
      <c r="D2236" s="5">
        <v>44982</v>
      </c>
      <c r="E2236" s="13" t="s">
        <v>2351</v>
      </c>
      <c r="F2236" s="7">
        <v>945012</v>
      </c>
      <c r="G2236" s="6" t="s">
        <v>1366</v>
      </c>
      <c r="H2236" s="7">
        <v>99226</v>
      </c>
      <c r="I2236" s="143"/>
      <c r="J2236" s="144"/>
      <c r="K2236" s="145"/>
      <c r="L2236" t="str">
        <f t="shared" si="138"/>
        <v>09008</v>
      </c>
      <c r="M2236">
        <f t="shared" si="139"/>
        <v>9008</v>
      </c>
      <c r="N2236" s="37">
        <f t="shared" si="140"/>
        <v>945012</v>
      </c>
    </row>
    <row r="2237" spans="1:14" x14ac:dyDescent="0.3">
      <c r="A2237" s="3">
        <v>3</v>
      </c>
      <c r="B2237" s="148"/>
      <c r="C2237" s="4" t="s">
        <v>2634</v>
      </c>
      <c r="D2237" s="5">
        <v>44981</v>
      </c>
      <c r="E2237" s="13" t="s">
        <v>2411</v>
      </c>
      <c r="F2237" s="7">
        <v>1265682</v>
      </c>
      <c r="G2237" s="6" t="s">
        <v>1366</v>
      </c>
      <c r="H2237" s="7">
        <v>132897</v>
      </c>
      <c r="I2237" s="143"/>
      <c r="J2237" s="144"/>
      <c r="K2237" s="145"/>
      <c r="L2237" t="str">
        <f t="shared" si="138"/>
        <v>08625</v>
      </c>
      <c r="M2237">
        <f t="shared" si="139"/>
        <v>8625</v>
      </c>
      <c r="N2237" s="37">
        <f t="shared" si="140"/>
        <v>1265682</v>
      </c>
    </row>
    <row r="2238" spans="1:14" x14ac:dyDescent="0.3">
      <c r="A2238" s="3">
        <v>3</v>
      </c>
      <c r="B2238" s="148"/>
      <c r="C2238" s="4" t="s">
        <v>2635</v>
      </c>
      <c r="D2238" s="5">
        <v>44974</v>
      </c>
      <c r="E2238" s="13" t="s">
        <v>2406</v>
      </c>
      <c r="F2238" s="7">
        <v>1683608</v>
      </c>
      <c r="G2238" s="6" t="s">
        <v>1366</v>
      </c>
      <c r="H2238" s="7">
        <v>176779</v>
      </c>
      <c r="I2238" s="143"/>
      <c r="J2238" s="144"/>
      <c r="K2238" s="145"/>
      <c r="L2238" t="str">
        <f t="shared" si="138"/>
        <v>06377</v>
      </c>
      <c r="M2238">
        <f t="shared" si="139"/>
        <v>6377</v>
      </c>
      <c r="N2238" s="37">
        <f t="shared" si="140"/>
        <v>1683608</v>
      </c>
    </row>
    <row r="2239" spans="1:14" x14ac:dyDescent="0.3">
      <c r="A2239" s="3">
        <v>3</v>
      </c>
      <c r="B2239" s="147"/>
      <c r="C2239" s="4" t="s">
        <v>2636</v>
      </c>
      <c r="D2239" s="5">
        <v>44980</v>
      </c>
      <c r="E2239" s="13" t="s">
        <v>2364</v>
      </c>
      <c r="F2239" s="7">
        <v>2078573</v>
      </c>
      <c r="G2239" s="6" t="s">
        <v>1366</v>
      </c>
      <c r="H2239" s="7">
        <v>218250</v>
      </c>
      <c r="I2239" s="137"/>
      <c r="J2239" s="140"/>
      <c r="K2239" s="141"/>
      <c r="L2239" t="str">
        <f t="shared" si="138"/>
        <v>07505</v>
      </c>
      <c r="M2239">
        <f t="shared" si="139"/>
        <v>7505</v>
      </c>
      <c r="N2239" s="37">
        <f t="shared" si="140"/>
        <v>2078573</v>
      </c>
    </row>
    <row r="2240" spans="1:14" x14ac:dyDescent="0.3">
      <c r="A2240" s="3">
        <v>3</v>
      </c>
      <c r="B2240" s="146" t="s">
        <v>2770</v>
      </c>
      <c r="C2240" s="4" t="s">
        <v>2771</v>
      </c>
      <c r="D2240" s="5">
        <v>44970</v>
      </c>
      <c r="E2240" s="13" t="s">
        <v>1368</v>
      </c>
      <c r="F2240" s="7">
        <v>1221638</v>
      </c>
      <c r="G2240" s="6" t="s">
        <v>1366</v>
      </c>
      <c r="H2240" s="7">
        <v>128272</v>
      </c>
      <c r="I2240" s="136">
        <v>8158695</v>
      </c>
      <c r="J2240" s="138" t="s">
        <v>591</v>
      </c>
      <c r="K2240" s="139"/>
      <c r="L2240" t="str">
        <f t="shared" si="138"/>
        <v>03979</v>
      </c>
      <c r="M2240">
        <f t="shared" si="139"/>
        <v>3979</v>
      </c>
      <c r="N2240" s="37">
        <f t="shared" si="140"/>
        <v>1221638</v>
      </c>
    </row>
    <row r="2241" spans="1:14" x14ac:dyDescent="0.3">
      <c r="A2241" s="3">
        <v>3</v>
      </c>
      <c r="B2241" s="148"/>
      <c r="C2241" s="4" t="s">
        <v>2772</v>
      </c>
      <c r="D2241" s="5">
        <v>44964</v>
      </c>
      <c r="E2241" s="13" t="s">
        <v>1365</v>
      </c>
      <c r="F2241" s="7">
        <v>5976537</v>
      </c>
      <c r="G2241" s="6" t="s">
        <v>1366</v>
      </c>
      <c r="H2241" s="7">
        <v>627536</v>
      </c>
      <c r="I2241" s="143"/>
      <c r="J2241" s="144"/>
      <c r="K2241" s="145"/>
      <c r="L2241" t="str">
        <f t="shared" si="138"/>
        <v>03069</v>
      </c>
      <c r="M2241">
        <f t="shared" si="139"/>
        <v>3069</v>
      </c>
      <c r="N2241" s="37">
        <f t="shared" si="140"/>
        <v>5976537</v>
      </c>
    </row>
    <row r="2242" spans="1:14" x14ac:dyDescent="0.3">
      <c r="A2242" s="3">
        <v>3</v>
      </c>
      <c r="B2242" s="147"/>
      <c r="C2242" s="4" t="s">
        <v>2773</v>
      </c>
      <c r="D2242" s="5">
        <v>44977</v>
      </c>
      <c r="E2242" s="13" t="s">
        <v>1365</v>
      </c>
      <c r="F2242" s="7">
        <v>1917685</v>
      </c>
      <c r="G2242" s="6" t="s">
        <v>1366</v>
      </c>
      <c r="H2242" s="7">
        <v>201357</v>
      </c>
      <c r="I2242" s="137"/>
      <c r="J2242" s="140"/>
      <c r="K2242" s="141"/>
      <c r="L2242" t="str">
        <f t="shared" si="138"/>
        <v>06717</v>
      </c>
      <c r="M2242">
        <f t="shared" si="139"/>
        <v>6717</v>
      </c>
      <c r="N2242" s="37">
        <f t="shared" si="140"/>
        <v>1917685</v>
      </c>
    </row>
    <row r="2243" spans="1:14" x14ac:dyDescent="0.3">
      <c r="A2243" s="3">
        <v>3</v>
      </c>
      <c r="B2243" s="146" t="s">
        <v>2774</v>
      </c>
      <c r="C2243" s="4" t="s">
        <v>2775</v>
      </c>
      <c r="D2243" s="5">
        <v>44984</v>
      </c>
      <c r="E2243" s="13" t="s">
        <v>1368</v>
      </c>
      <c r="F2243" s="7">
        <v>1625509</v>
      </c>
      <c r="G2243" s="6" t="s">
        <v>1366</v>
      </c>
      <c r="H2243" s="7">
        <v>170678</v>
      </c>
      <c r="I2243" s="136">
        <v>7701530</v>
      </c>
      <c r="J2243" s="138" t="s">
        <v>596</v>
      </c>
      <c r="K2243" s="139"/>
      <c r="L2243" t="str">
        <f t="shared" si="138"/>
        <v>09039</v>
      </c>
      <c r="M2243">
        <f t="shared" si="139"/>
        <v>9039</v>
      </c>
      <c r="N2243" s="37">
        <f t="shared" si="140"/>
        <v>1625509</v>
      </c>
    </row>
    <row r="2244" spans="1:14" x14ac:dyDescent="0.3">
      <c r="A2244" s="3">
        <v>3</v>
      </c>
      <c r="B2244" s="148"/>
      <c r="C2244" s="4" t="s">
        <v>2776</v>
      </c>
      <c r="D2244" s="5">
        <v>44970</v>
      </c>
      <c r="E2244" s="13" t="s">
        <v>1378</v>
      </c>
      <c r="F2244" s="7">
        <v>1216116</v>
      </c>
      <c r="G2244" s="6" t="s">
        <v>1366</v>
      </c>
      <c r="H2244" s="7">
        <v>127692</v>
      </c>
      <c r="I2244" s="143"/>
      <c r="J2244" s="144"/>
      <c r="K2244" s="145"/>
      <c r="L2244" t="str">
        <f t="shared" si="138"/>
        <v>04008</v>
      </c>
      <c r="M2244">
        <f t="shared" si="139"/>
        <v>4008</v>
      </c>
      <c r="N2244" s="37">
        <f t="shared" si="140"/>
        <v>1216116</v>
      </c>
    </row>
    <row r="2245" spans="1:14" x14ac:dyDescent="0.3">
      <c r="A2245" s="3">
        <v>3</v>
      </c>
      <c r="B2245" s="148"/>
      <c r="C2245" s="4" t="s">
        <v>2777</v>
      </c>
      <c r="D2245" s="5">
        <v>44964</v>
      </c>
      <c r="E2245" s="13" t="s">
        <v>1365</v>
      </c>
      <c r="F2245" s="7">
        <v>2394818</v>
      </c>
      <c r="G2245" s="6" t="s">
        <v>1366</v>
      </c>
      <c r="H2245" s="7">
        <v>251456</v>
      </c>
      <c r="I2245" s="143"/>
      <c r="J2245" s="144"/>
      <c r="K2245" s="145"/>
      <c r="L2245" t="str">
        <f t="shared" si="138"/>
        <v>03072</v>
      </c>
      <c r="M2245">
        <f t="shared" si="139"/>
        <v>3072</v>
      </c>
      <c r="N2245" s="37">
        <f t="shared" si="140"/>
        <v>2394818</v>
      </c>
    </row>
    <row r="2246" spans="1:14" x14ac:dyDescent="0.3">
      <c r="A2246" s="3">
        <v>3</v>
      </c>
      <c r="B2246" s="147"/>
      <c r="C2246" s="4" t="s">
        <v>2778</v>
      </c>
      <c r="D2246" s="5">
        <v>44977</v>
      </c>
      <c r="E2246" s="13" t="s">
        <v>1365</v>
      </c>
      <c r="F2246" s="7">
        <v>3368618</v>
      </c>
      <c r="G2246" s="6" t="s">
        <v>1366</v>
      </c>
      <c r="H2246" s="7">
        <v>353705</v>
      </c>
      <c r="I2246" s="137"/>
      <c r="J2246" s="140"/>
      <c r="K2246" s="141"/>
      <c r="L2246" t="str">
        <f t="shared" si="138"/>
        <v>06723</v>
      </c>
      <c r="M2246">
        <f t="shared" si="139"/>
        <v>6723</v>
      </c>
      <c r="N2246" s="37">
        <f t="shared" si="140"/>
        <v>3368618</v>
      </c>
    </row>
    <row r="2247" spans="1:14" x14ac:dyDescent="0.3">
      <c r="A2247" s="3">
        <v>3</v>
      </c>
      <c r="B2247" s="146" t="s">
        <v>2782</v>
      </c>
      <c r="C2247" s="4" t="s">
        <v>2783</v>
      </c>
      <c r="D2247" s="5">
        <v>44973</v>
      </c>
      <c r="E2247" s="13" t="s">
        <v>1368</v>
      </c>
      <c r="F2247" s="7">
        <v>6481497</v>
      </c>
      <c r="G2247" s="6" t="s">
        <v>1366</v>
      </c>
      <c r="H2247" s="7">
        <v>680557</v>
      </c>
      <c r="I2247" s="136">
        <v>10644560</v>
      </c>
      <c r="J2247" s="138" t="s">
        <v>604</v>
      </c>
      <c r="K2247" s="139"/>
      <c r="L2247" t="str">
        <f t="shared" ref="L2247:L2310" si="141">+RIGHT(C2247,5)</f>
        <v>05502</v>
      </c>
      <c r="M2247">
        <f t="shared" ref="M2247:M2310" si="142">+L2247*1</f>
        <v>5502</v>
      </c>
      <c r="N2247" s="37">
        <f t="shared" si="140"/>
        <v>6481497</v>
      </c>
    </row>
    <row r="2248" spans="1:14" x14ac:dyDescent="0.3">
      <c r="A2248" s="3">
        <v>3</v>
      </c>
      <c r="B2248" s="147"/>
      <c r="C2248" s="4" t="s">
        <v>2784</v>
      </c>
      <c r="D2248" s="5">
        <v>44967</v>
      </c>
      <c r="E2248" s="13" t="s">
        <v>1378</v>
      </c>
      <c r="F2248" s="7">
        <v>5411866</v>
      </c>
      <c r="G2248" s="6" t="s">
        <v>1366</v>
      </c>
      <c r="H2248" s="7">
        <v>568246</v>
      </c>
      <c r="I2248" s="137"/>
      <c r="J2248" s="140"/>
      <c r="K2248" s="141"/>
      <c r="L2248" t="str">
        <f t="shared" si="141"/>
        <v>03821</v>
      </c>
      <c r="M2248">
        <f t="shared" si="142"/>
        <v>3821</v>
      </c>
      <c r="N2248" s="37">
        <f t="shared" si="140"/>
        <v>5411866</v>
      </c>
    </row>
    <row r="2249" spans="1:14" x14ac:dyDescent="0.3">
      <c r="A2249" s="3">
        <v>3</v>
      </c>
      <c r="B2249" s="146" t="s">
        <v>2785</v>
      </c>
      <c r="C2249" s="4" t="s">
        <v>2786</v>
      </c>
      <c r="D2249" s="5">
        <v>44968</v>
      </c>
      <c r="E2249" s="13" t="s">
        <v>1368</v>
      </c>
      <c r="F2249" s="7">
        <v>1462220</v>
      </c>
      <c r="G2249" s="6" t="s">
        <v>1366</v>
      </c>
      <c r="H2249" s="7">
        <v>153533</v>
      </c>
      <c r="I2249" s="136">
        <v>3398211</v>
      </c>
      <c r="J2249" s="138" t="s">
        <v>610</v>
      </c>
      <c r="K2249" s="139"/>
      <c r="L2249" t="str">
        <f t="shared" si="141"/>
        <v>03913</v>
      </c>
      <c r="M2249">
        <f t="shared" si="142"/>
        <v>3913</v>
      </c>
      <c r="N2249" s="37">
        <f t="shared" si="140"/>
        <v>1462220</v>
      </c>
    </row>
    <row r="2250" spans="1:14" x14ac:dyDescent="0.3">
      <c r="A2250" s="3">
        <v>3</v>
      </c>
      <c r="B2250" s="147"/>
      <c r="C2250" s="4" t="s">
        <v>2787</v>
      </c>
      <c r="D2250" s="5">
        <v>44970</v>
      </c>
      <c r="E2250" s="13" t="s">
        <v>1368</v>
      </c>
      <c r="F2250" s="7">
        <v>2334664</v>
      </c>
      <c r="G2250" s="6" t="s">
        <v>1366</v>
      </c>
      <c r="H2250" s="7">
        <v>245140</v>
      </c>
      <c r="I2250" s="137"/>
      <c r="J2250" s="140"/>
      <c r="K2250" s="141"/>
      <c r="L2250" t="str">
        <f t="shared" si="141"/>
        <v>03986</v>
      </c>
      <c r="M2250">
        <f t="shared" si="142"/>
        <v>3986</v>
      </c>
      <c r="N2250" s="37">
        <f t="shared" si="140"/>
        <v>2334664</v>
      </c>
    </row>
    <row r="2251" spans="1:14" x14ac:dyDescent="0.3">
      <c r="A2251" s="3">
        <v>3</v>
      </c>
      <c r="B2251" s="146" t="s">
        <v>2788</v>
      </c>
      <c r="C2251" s="4" t="s">
        <v>2789</v>
      </c>
      <c r="D2251" s="5">
        <v>44978</v>
      </c>
      <c r="E2251" s="13" t="s">
        <v>1365</v>
      </c>
      <c r="F2251" s="7">
        <v>3489701</v>
      </c>
      <c r="G2251" s="6" t="s">
        <v>1366</v>
      </c>
      <c r="H2251" s="7">
        <v>366418</v>
      </c>
      <c r="I2251" s="136">
        <v>6400582</v>
      </c>
      <c r="J2251" s="138" t="s">
        <v>615</v>
      </c>
      <c r="K2251" s="139"/>
      <c r="L2251" t="str">
        <f t="shared" si="141"/>
        <v>06802</v>
      </c>
      <c r="M2251">
        <f t="shared" si="142"/>
        <v>6802</v>
      </c>
      <c r="N2251" s="37">
        <f t="shared" si="140"/>
        <v>3489701</v>
      </c>
    </row>
    <row r="2252" spans="1:14" x14ac:dyDescent="0.3">
      <c r="A2252" s="3">
        <v>3</v>
      </c>
      <c r="B2252" s="148"/>
      <c r="C2252" s="4" t="s">
        <v>2790</v>
      </c>
      <c r="D2252" s="5">
        <v>44964</v>
      </c>
      <c r="E2252" s="13" t="s">
        <v>1368</v>
      </c>
      <c r="F2252" s="7">
        <v>1221638</v>
      </c>
      <c r="G2252" s="6" t="s">
        <v>1366</v>
      </c>
      <c r="H2252" s="7">
        <v>128272</v>
      </c>
      <c r="I2252" s="143"/>
      <c r="J2252" s="144"/>
      <c r="K2252" s="145"/>
      <c r="L2252" t="str">
        <f t="shared" si="141"/>
        <v>03084</v>
      </c>
      <c r="M2252">
        <f t="shared" si="142"/>
        <v>3084</v>
      </c>
      <c r="N2252" s="37">
        <f t="shared" si="140"/>
        <v>1221638</v>
      </c>
    </row>
    <row r="2253" spans="1:14" x14ac:dyDescent="0.3">
      <c r="A2253" s="3">
        <v>3</v>
      </c>
      <c r="B2253" s="147"/>
      <c r="C2253" s="4" t="s">
        <v>2791</v>
      </c>
      <c r="D2253" s="5">
        <v>44971</v>
      </c>
      <c r="E2253" s="13" t="s">
        <v>1368</v>
      </c>
      <c r="F2253" s="7">
        <v>2440149</v>
      </c>
      <c r="G2253" s="6" t="s">
        <v>1366</v>
      </c>
      <c r="H2253" s="7">
        <v>256216</v>
      </c>
      <c r="I2253" s="137"/>
      <c r="J2253" s="140"/>
      <c r="K2253" s="141"/>
      <c r="L2253" t="str">
        <f t="shared" si="141"/>
        <v>04108</v>
      </c>
      <c r="M2253">
        <f t="shared" si="142"/>
        <v>4108</v>
      </c>
      <c r="N2253" s="37">
        <f t="shared" si="140"/>
        <v>2440149</v>
      </c>
    </row>
    <row r="2254" spans="1:14" x14ac:dyDescent="0.3">
      <c r="A2254" s="3">
        <v>3</v>
      </c>
      <c r="B2254" s="15" t="s">
        <v>2795</v>
      </c>
      <c r="C2254" s="4" t="s">
        <v>2796</v>
      </c>
      <c r="D2254" s="5">
        <v>44964</v>
      </c>
      <c r="E2254" s="13" t="s">
        <v>1378</v>
      </c>
      <c r="F2254" s="7">
        <v>807741</v>
      </c>
      <c r="G2254" s="6" t="s">
        <v>1366</v>
      </c>
      <c r="H2254" s="7">
        <v>84813</v>
      </c>
      <c r="I2254" s="11">
        <v>722928</v>
      </c>
      <c r="J2254" s="132" t="s">
        <v>623</v>
      </c>
      <c r="K2254" s="133"/>
      <c r="L2254" t="str">
        <f>+RIGHT(C2254,4)</f>
        <v>3087</v>
      </c>
      <c r="M2254">
        <f t="shared" si="142"/>
        <v>3087</v>
      </c>
      <c r="N2254" s="37">
        <f t="shared" si="140"/>
        <v>807741</v>
      </c>
    </row>
    <row r="2255" spans="1:14" x14ac:dyDescent="0.3">
      <c r="A2255" s="3">
        <v>3</v>
      </c>
      <c r="B2255" s="146" t="s">
        <v>2797</v>
      </c>
      <c r="C2255" s="4" t="s">
        <v>2798</v>
      </c>
      <c r="D2255" s="5">
        <v>44966</v>
      </c>
      <c r="E2255" s="13" t="s">
        <v>1862</v>
      </c>
      <c r="F2255" s="7">
        <v>3872072</v>
      </c>
      <c r="G2255" s="6" t="s">
        <v>1366</v>
      </c>
      <c r="H2255" s="7">
        <v>406568</v>
      </c>
      <c r="I2255" s="136">
        <v>7604923</v>
      </c>
      <c r="J2255" s="138" t="s">
        <v>626</v>
      </c>
      <c r="K2255" s="139"/>
      <c r="L2255" t="str">
        <f t="shared" si="141"/>
        <v>03523</v>
      </c>
      <c r="M2255">
        <f t="shared" si="142"/>
        <v>3523</v>
      </c>
      <c r="N2255" s="37">
        <f t="shared" si="140"/>
        <v>3872072</v>
      </c>
    </row>
    <row r="2256" spans="1:14" x14ac:dyDescent="0.3">
      <c r="A2256" s="3">
        <v>3</v>
      </c>
      <c r="B2256" s="147"/>
      <c r="C2256" s="4" t="s">
        <v>2799</v>
      </c>
      <c r="D2256" s="5">
        <v>44974</v>
      </c>
      <c r="E2256" s="13" t="s">
        <v>1365</v>
      </c>
      <c r="F2256" s="7">
        <v>4625049</v>
      </c>
      <c r="G2256" s="6" t="s">
        <v>1366</v>
      </c>
      <c r="H2256" s="7">
        <v>485630</v>
      </c>
      <c r="I2256" s="137"/>
      <c r="J2256" s="140"/>
      <c r="K2256" s="141"/>
      <c r="L2256" t="str">
        <f t="shared" si="141"/>
        <v>06394</v>
      </c>
      <c r="M2256">
        <f t="shared" si="142"/>
        <v>6394</v>
      </c>
      <c r="N2256" s="37">
        <f t="shared" si="140"/>
        <v>4625049</v>
      </c>
    </row>
    <row r="2257" spans="1:14" x14ac:dyDescent="0.3">
      <c r="A2257" s="3">
        <v>3</v>
      </c>
      <c r="B2257" s="146" t="s">
        <v>2803</v>
      </c>
      <c r="C2257" s="4" t="s">
        <v>2804</v>
      </c>
      <c r="D2257" s="5">
        <v>44978</v>
      </c>
      <c r="E2257" s="13" t="s">
        <v>1378</v>
      </c>
      <c r="F2257" s="7">
        <v>2822347</v>
      </c>
      <c r="G2257" s="6" t="s">
        <v>1366</v>
      </c>
      <c r="H2257" s="7">
        <v>296346</v>
      </c>
      <c r="I2257" s="136">
        <v>13594419</v>
      </c>
      <c r="J2257" s="138" t="s">
        <v>630</v>
      </c>
      <c r="K2257" s="139"/>
      <c r="L2257" t="str">
        <f t="shared" si="141"/>
        <v>06771</v>
      </c>
      <c r="M2257">
        <f t="shared" si="142"/>
        <v>6771</v>
      </c>
      <c r="N2257" s="37">
        <f t="shared" si="140"/>
        <v>2822347</v>
      </c>
    </row>
    <row r="2258" spans="1:14" x14ac:dyDescent="0.3">
      <c r="A2258" s="3">
        <v>3</v>
      </c>
      <c r="B2258" s="148"/>
      <c r="C2258" s="4" t="s">
        <v>2805</v>
      </c>
      <c r="D2258" s="5">
        <v>44981</v>
      </c>
      <c r="E2258" s="13" t="s">
        <v>1365</v>
      </c>
      <c r="F2258" s="7">
        <v>1832457</v>
      </c>
      <c r="G2258" s="6" t="s">
        <v>1366</v>
      </c>
      <c r="H2258" s="7">
        <v>192408</v>
      </c>
      <c r="I2258" s="143"/>
      <c r="J2258" s="144"/>
      <c r="K2258" s="145"/>
      <c r="L2258" t="str">
        <f t="shared" si="141"/>
        <v>08979</v>
      </c>
      <c r="M2258">
        <f t="shared" si="142"/>
        <v>8979</v>
      </c>
      <c r="N2258" s="37">
        <f t="shared" si="140"/>
        <v>1832457</v>
      </c>
    </row>
    <row r="2259" spans="1:14" x14ac:dyDescent="0.3">
      <c r="A2259" s="3">
        <v>3</v>
      </c>
      <c r="B2259" s="148"/>
      <c r="C2259" s="4" t="s">
        <v>2806</v>
      </c>
      <c r="D2259" s="5">
        <v>44971</v>
      </c>
      <c r="E2259" s="13" t="s">
        <v>1365</v>
      </c>
      <c r="F2259" s="7">
        <v>2428503</v>
      </c>
      <c r="G2259" s="6" t="s">
        <v>1366</v>
      </c>
      <c r="H2259" s="7">
        <v>254993</v>
      </c>
      <c r="I2259" s="143"/>
      <c r="J2259" s="144"/>
      <c r="K2259" s="145"/>
      <c r="L2259" t="str">
        <f t="shared" si="141"/>
        <v>04080</v>
      </c>
      <c r="M2259">
        <f t="shared" si="142"/>
        <v>4080</v>
      </c>
      <c r="N2259" s="37">
        <f t="shared" si="140"/>
        <v>2428503</v>
      </c>
    </row>
    <row r="2260" spans="1:14" x14ac:dyDescent="0.3">
      <c r="A2260" s="3">
        <v>3</v>
      </c>
      <c r="B2260" s="147"/>
      <c r="C2260" s="4" t="s">
        <v>2807</v>
      </c>
      <c r="D2260" s="5">
        <v>44963</v>
      </c>
      <c r="E2260" s="13" t="s">
        <v>1365</v>
      </c>
      <c r="F2260" s="7">
        <v>8105988</v>
      </c>
      <c r="G2260" s="6" t="s">
        <v>1366</v>
      </c>
      <c r="H2260" s="7">
        <v>851129</v>
      </c>
      <c r="I2260" s="137"/>
      <c r="J2260" s="140"/>
      <c r="K2260" s="141"/>
      <c r="L2260" t="str">
        <f t="shared" si="141"/>
        <v>02964</v>
      </c>
      <c r="M2260">
        <f t="shared" si="142"/>
        <v>2964</v>
      </c>
      <c r="N2260" s="37">
        <f t="shared" si="140"/>
        <v>8105988</v>
      </c>
    </row>
    <row r="2261" spans="1:14" x14ac:dyDescent="0.3">
      <c r="A2261" s="3">
        <v>3</v>
      </c>
      <c r="B2261" s="146" t="s">
        <v>2808</v>
      </c>
      <c r="C2261" s="4" t="s">
        <v>2809</v>
      </c>
      <c r="D2261" s="5">
        <v>44984</v>
      </c>
      <c r="E2261" s="13" t="s">
        <v>1787</v>
      </c>
      <c r="F2261" s="7">
        <v>1083742</v>
      </c>
      <c r="G2261" s="6" t="s">
        <v>1366</v>
      </c>
      <c r="H2261" s="7">
        <v>113793</v>
      </c>
      <c r="I2261" s="136">
        <v>9106198</v>
      </c>
      <c r="J2261" s="138" t="s">
        <v>640</v>
      </c>
      <c r="K2261" s="139"/>
      <c r="L2261" t="str">
        <f t="shared" si="141"/>
        <v>09041</v>
      </c>
      <c r="M2261">
        <f t="shared" si="142"/>
        <v>9041</v>
      </c>
      <c r="N2261" s="37">
        <f t="shared" si="140"/>
        <v>1083742</v>
      </c>
    </row>
    <row r="2262" spans="1:14" x14ac:dyDescent="0.3">
      <c r="A2262" s="3">
        <v>3</v>
      </c>
      <c r="B2262" s="148"/>
      <c r="C2262" s="4" t="s">
        <v>2810</v>
      </c>
      <c r="D2262" s="5">
        <v>44974</v>
      </c>
      <c r="E2262" s="13" t="s">
        <v>1368</v>
      </c>
      <c r="F2262" s="7">
        <v>1221638</v>
      </c>
      <c r="G2262" s="6" t="s">
        <v>1366</v>
      </c>
      <c r="H2262" s="7">
        <v>128272</v>
      </c>
      <c r="I2262" s="143"/>
      <c r="J2262" s="144"/>
      <c r="K2262" s="145"/>
      <c r="L2262" t="str">
        <f t="shared" si="141"/>
        <v>06660</v>
      </c>
      <c r="M2262">
        <f t="shared" si="142"/>
        <v>6660</v>
      </c>
      <c r="N2262" s="37">
        <f t="shared" si="140"/>
        <v>1221638</v>
      </c>
    </row>
    <row r="2263" spans="1:14" x14ac:dyDescent="0.3">
      <c r="A2263" s="3">
        <v>3</v>
      </c>
      <c r="B2263" s="148"/>
      <c r="C2263" s="4" t="s">
        <v>2811</v>
      </c>
      <c r="D2263" s="5">
        <v>44966</v>
      </c>
      <c r="E2263" s="13" t="s">
        <v>1365</v>
      </c>
      <c r="F2263" s="7">
        <v>5112745</v>
      </c>
      <c r="G2263" s="6" t="s">
        <v>1366</v>
      </c>
      <c r="H2263" s="7">
        <v>536838</v>
      </c>
      <c r="I2263" s="143"/>
      <c r="J2263" s="144"/>
      <c r="K2263" s="145"/>
      <c r="L2263" t="str">
        <f t="shared" si="141"/>
        <v>03165</v>
      </c>
      <c r="M2263">
        <f t="shared" si="142"/>
        <v>3165</v>
      </c>
      <c r="N2263" s="37">
        <f t="shared" si="140"/>
        <v>5112745</v>
      </c>
    </row>
    <row r="2264" spans="1:14" x14ac:dyDescent="0.3">
      <c r="A2264" s="3">
        <v>3</v>
      </c>
      <c r="B2264" s="147"/>
      <c r="C2264" s="4" t="s">
        <v>2812</v>
      </c>
      <c r="D2264" s="5">
        <v>44974</v>
      </c>
      <c r="E2264" s="13" t="s">
        <v>1365</v>
      </c>
      <c r="F2264" s="7">
        <v>2756398</v>
      </c>
      <c r="G2264" s="6" t="s">
        <v>1366</v>
      </c>
      <c r="H2264" s="7">
        <v>289422</v>
      </c>
      <c r="I2264" s="137"/>
      <c r="J2264" s="140"/>
      <c r="K2264" s="141"/>
      <c r="L2264" t="str">
        <f t="shared" si="141"/>
        <v>06375</v>
      </c>
      <c r="M2264">
        <f t="shared" si="142"/>
        <v>6375</v>
      </c>
      <c r="N2264" s="37">
        <f t="shared" si="140"/>
        <v>2756398</v>
      </c>
    </row>
    <row r="2265" spans="1:14" x14ac:dyDescent="0.3">
      <c r="A2265" s="3">
        <v>3</v>
      </c>
      <c r="B2265" s="146" t="s">
        <v>2813</v>
      </c>
      <c r="C2265" s="4" t="s">
        <v>2814</v>
      </c>
      <c r="D2265" s="5">
        <v>44980</v>
      </c>
      <c r="E2265" s="13" t="s">
        <v>1368</v>
      </c>
      <c r="F2265" s="7">
        <v>1832457</v>
      </c>
      <c r="G2265" s="6" t="s">
        <v>1366</v>
      </c>
      <c r="H2265" s="7">
        <v>192408</v>
      </c>
      <c r="I2265" s="136">
        <v>8019028</v>
      </c>
      <c r="J2265" s="138" t="s">
        <v>652</v>
      </c>
      <c r="K2265" s="139"/>
      <c r="L2265" t="str">
        <f t="shared" si="141"/>
        <v>07238</v>
      </c>
      <c r="M2265">
        <f t="shared" si="142"/>
        <v>7238</v>
      </c>
      <c r="N2265" s="37">
        <f t="shared" si="140"/>
        <v>1832457</v>
      </c>
    </row>
    <row r="2266" spans="1:14" x14ac:dyDescent="0.3">
      <c r="A2266" s="3">
        <v>3</v>
      </c>
      <c r="B2266" s="147"/>
      <c r="C2266" s="4" t="s">
        <v>2815</v>
      </c>
      <c r="D2266" s="5">
        <v>44963</v>
      </c>
      <c r="E2266" s="13" t="s">
        <v>1368</v>
      </c>
      <c r="F2266" s="7">
        <v>7127351</v>
      </c>
      <c r="G2266" s="6" t="s">
        <v>1366</v>
      </c>
      <c r="H2266" s="7">
        <v>748372</v>
      </c>
      <c r="I2266" s="137"/>
      <c r="J2266" s="140"/>
      <c r="K2266" s="141"/>
      <c r="L2266" t="str">
        <f t="shared" si="141"/>
        <v>02926</v>
      </c>
      <c r="M2266">
        <f t="shared" si="142"/>
        <v>2926</v>
      </c>
      <c r="N2266" s="37">
        <f t="shared" si="140"/>
        <v>7127351</v>
      </c>
    </row>
    <row r="2267" spans="1:14" x14ac:dyDescent="0.3">
      <c r="A2267" s="3">
        <v>3</v>
      </c>
      <c r="B2267" s="146" t="s">
        <v>2816</v>
      </c>
      <c r="C2267" s="4" t="s">
        <v>2817</v>
      </c>
      <c r="D2267" s="5">
        <v>44984</v>
      </c>
      <c r="E2267" s="13" t="s">
        <v>1368</v>
      </c>
      <c r="F2267" s="7">
        <v>1418560</v>
      </c>
      <c r="G2267" s="6" t="s">
        <v>1366</v>
      </c>
      <c r="H2267" s="7">
        <v>148949</v>
      </c>
      <c r="I2267" s="136">
        <v>6983649</v>
      </c>
      <c r="J2267" s="138" t="s">
        <v>658</v>
      </c>
      <c r="K2267" s="139"/>
      <c r="L2267" t="str">
        <f t="shared" si="141"/>
        <v>09037</v>
      </c>
      <c r="M2267">
        <f t="shared" si="142"/>
        <v>9037</v>
      </c>
      <c r="N2267" s="37">
        <f t="shared" si="140"/>
        <v>1418560</v>
      </c>
    </row>
    <row r="2268" spans="1:14" x14ac:dyDescent="0.3">
      <c r="A2268" s="3">
        <v>3</v>
      </c>
      <c r="B2268" s="148"/>
      <c r="C2268" s="4" t="s">
        <v>2818</v>
      </c>
      <c r="D2268" s="5">
        <v>44966</v>
      </c>
      <c r="E2268" s="13" t="s">
        <v>1365</v>
      </c>
      <c r="F2268" s="7">
        <v>1773640</v>
      </c>
      <c r="G2268" s="6" t="s">
        <v>1366</v>
      </c>
      <c r="H2268" s="7">
        <v>186232</v>
      </c>
      <c r="I2268" s="143"/>
      <c r="J2268" s="144"/>
      <c r="K2268" s="145"/>
      <c r="L2268" t="str">
        <f t="shared" si="141"/>
        <v>03573</v>
      </c>
      <c r="M2268">
        <f t="shared" si="142"/>
        <v>3573</v>
      </c>
      <c r="N2268" s="37">
        <f t="shared" si="140"/>
        <v>1773640</v>
      </c>
    </row>
    <row r="2269" spans="1:14" x14ac:dyDescent="0.3">
      <c r="A2269" s="3">
        <v>3</v>
      </c>
      <c r="B2269" s="148"/>
      <c r="C2269" s="4" t="s">
        <v>2819</v>
      </c>
      <c r="D2269" s="5">
        <v>44972</v>
      </c>
      <c r="E2269" s="13" t="s">
        <v>1365</v>
      </c>
      <c r="F2269" s="7">
        <v>3389122</v>
      </c>
      <c r="G2269" s="6" t="s">
        <v>1366</v>
      </c>
      <c r="H2269" s="7">
        <v>355858</v>
      </c>
      <c r="I2269" s="143"/>
      <c r="J2269" s="144"/>
      <c r="K2269" s="145"/>
      <c r="L2269" t="str">
        <f t="shared" si="141"/>
        <v>04128</v>
      </c>
      <c r="M2269">
        <f t="shared" si="142"/>
        <v>4128</v>
      </c>
      <c r="N2269" s="37">
        <f t="shared" si="140"/>
        <v>3389122</v>
      </c>
    </row>
    <row r="2270" spans="1:14" x14ac:dyDescent="0.3">
      <c r="A2270" s="3">
        <v>3</v>
      </c>
      <c r="B2270" s="147"/>
      <c r="C2270" s="4" t="s">
        <v>2820</v>
      </c>
      <c r="D2270" s="5">
        <v>44980</v>
      </c>
      <c r="E2270" s="13" t="s">
        <v>1368</v>
      </c>
      <c r="F2270" s="7">
        <v>1221638</v>
      </c>
      <c r="G2270" s="6" t="s">
        <v>1366</v>
      </c>
      <c r="H2270" s="7">
        <v>128272</v>
      </c>
      <c r="I2270" s="137"/>
      <c r="J2270" s="140"/>
      <c r="K2270" s="141"/>
      <c r="L2270" t="str">
        <f t="shared" si="141"/>
        <v>07508</v>
      </c>
      <c r="M2270">
        <f t="shared" si="142"/>
        <v>7508</v>
      </c>
      <c r="N2270" s="37">
        <f t="shared" si="140"/>
        <v>1221638</v>
      </c>
    </row>
    <row r="2271" spans="1:14" x14ac:dyDescent="0.3">
      <c r="A2271" s="3">
        <v>3</v>
      </c>
      <c r="B2271" s="146" t="s">
        <v>2821</v>
      </c>
      <c r="C2271" s="4" t="s">
        <v>2822</v>
      </c>
      <c r="D2271" s="5">
        <v>44968</v>
      </c>
      <c r="E2271" s="13" t="s">
        <v>1368</v>
      </c>
      <c r="F2271" s="7">
        <v>5040565</v>
      </c>
      <c r="G2271" s="6" t="s">
        <v>1366</v>
      </c>
      <c r="H2271" s="7">
        <v>529259</v>
      </c>
      <c r="I2271" s="136">
        <v>15654010</v>
      </c>
      <c r="J2271" s="138" t="s">
        <v>664</v>
      </c>
      <c r="K2271" s="139"/>
      <c r="L2271" t="str">
        <f t="shared" si="141"/>
        <v>03911</v>
      </c>
      <c r="M2271">
        <f t="shared" si="142"/>
        <v>3911</v>
      </c>
      <c r="N2271" s="37">
        <f t="shared" si="140"/>
        <v>5040565</v>
      </c>
    </row>
    <row r="2272" spans="1:14" x14ac:dyDescent="0.3">
      <c r="A2272" s="3">
        <v>3</v>
      </c>
      <c r="B2272" s="148"/>
      <c r="C2272" s="4" t="s">
        <v>2823</v>
      </c>
      <c r="D2272" s="5">
        <v>44981</v>
      </c>
      <c r="E2272" s="13" t="s">
        <v>1368</v>
      </c>
      <c r="F2272" s="7">
        <v>2684242</v>
      </c>
      <c r="G2272" s="6" t="s">
        <v>1366</v>
      </c>
      <c r="H2272" s="7">
        <v>281845</v>
      </c>
      <c r="I2272" s="143"/>
      <c r="J2272" s="144"/>
      <c r="K2272" s="145"/>
      <c r="L2272" t="str">
        <f t="shared" si="141"/>
        <v>08999</v>
      </c>
      <c r="M2272">
        <f t="shared" si="142"/>
        <v>8999</v>
      </c>
      <c r="N2272" s="37">
        <f t="shared" si="140"/>
        <v>2684242</v>
      </c>
    </row>
    <row r="2273" spans="1:14" x14ac:dyDescent="0.3">
      <c r="A2273" s="3">
        <v>3</v>
      </c>
      <c r="B2273" s="148"/>
      <c r="C2273" s="4" t="s">
        <v>2824</v>
      </c>
      <c r="D2273" s="5">
        <v>44964</v>
      </c>
      <c r="E2273" s="13" t="s">
        <v>1365</v>
      </c>
      <c r="F2273" s="7">
        <v>5982059</v>
      </c>
      <c r="G2273" s="6" t="s">
        <v>1366</v>
      </c>
      <c r="H2273" s="7">
        <v>628116</v>
      </c>
      <c r="I2273" s="143"/>
      <c r="J2273" s="144"/>
      <c r="K2273" s="145"/>
      <c r="L2273" t="str">
        <f t="shared" si="141"/>
        <v>03068</v>
      </c>
      <c r="M2273">
        <f t="shared" si="142"/>
        <v>3068</v>
      </c>
      <c r="N2273" s="37">
        <f t="shared" si="140"/>
        <v>5982059</v>
      </c>
    </row>
    <row r="2274" spans="1:14" x14ac:dyDescent="0.3">
      <c r="A2274" s="3">
        <v>3</v>
      </c>
      <c r="B2274" s="148"/>
      <c r="C2274" s="4" t="s">
        <v>2825</v>
      </c>
      <c r="D2274" s="5">
        <v>44978</v>
      </c>
      <c r="E2274" s="13" t="s">
        <v>1368</v>
      </c>
      <c r="F2274" s="7">
        <v>2975907</v>
      </c>
      <c r="G2274" s="6" t="s">
        <v>1366</v>
      </c>
      <c r="H2274" s="7">
        <v>312470</v>
      </c>
      <c r="I2274" s="143"/>
      <c r="J2274" s="144"/>
      <c r="K2274" s="145"/>
      <c r="L2274" t="str">
        <f t="shared" si="141"/>
        <v>06772</v>
      </c>
      <c r="M2274">
        <f t="shared" si="142"/>
        <v>6772</v>
      </c>
      <c r="N2274" s="37">
        <f t="shared" si="140"/>
        <v>2975907</v>
      </c>
    </row>
    <row r="2275" spans="1:14" x14ac:dyDescent="0.3">
      <c r="A2275" s="3">
        <v>3</v>
      </c>
      <c r="B2275" s="147"/>
      <c r="C2275" s="4" t="s">
        <v>2826</v>
      </c>
      <c r="D2275" s="5">
        <v>44974</v>
      </c>
      <c r="E2275" s="13" t="s">
        <v>1787</v>
      </c>
      <c r="F2275" s="7">
        <v>807741</v>
      </c>
      <c r="G2275" s="6" t="s">
        <v>1366</v>
      </c>
      <c r="H2275" s="7">
        <v>84813</v>
      </c>
      <c r="I2275" s="137"/>
      <c r="J2275" s="140"/>
      <c r="K2275" s="141"/>
      <c r="L2275" t="str">
        <f t="shared" si="141"/>
        <v>06659</v>
      </c>
      <c r="M2275">
        <f t="shared" si="142"/>
        <v>6659</v>
      </c>
      <c r="N2275" s="37">
        <f t="shared" si="140"/>
        <v>807741</v>
      </c>
    </row>
    <row r="2276" spans="1:14" x14ac:dyDescent="0.3">
      <c r="A2276" s="3">
        <v>3</v>
      </c>
      <c r="B2276" s="146" t="s">
        <v>2827</v>
      </c>
      <c r="C2276" s="4" t="s">
        <v>2828</v>
      </c>
      <c r="D2276" s="5">
        <v>44978</v>
      </c>
      <c r="E2276" s="13" t="s">
        <v>1787</v>
      </c>
      <c r="F2276" s="7">
        <v>2925208</v>
      </c>
      <c r="G2276" s="6" t="s">
        <v>1366</v>
      </c>
      <c r="H2276" s="7">
        <v>307147</v>
      </c>
      <c r="I2276" s="136">
        <v>8489777</v>
      </c>
      <c r="J2276" s="138" t="s">
        <v>673</v>
      </c>
      <c r="K2276" s="139"/>
      <c r="L2276" t="str">
        <f t="shared" si="141"/>
        <v>06781</v>
      </c>
      <c r="M2276">
        <f t="shared" si="142"/>
        <v>6781</v>
      </c>
      <c r="N2276" s="37">
        <f t="shared" si="140"/>
        <v>2925208</v>
      </c>
    </row>
    <row r="2277" spans="1:14" x14ac:dyDescent="0.3">
      <c r="A2277" s="3">
        <v>3</v>
      </c>
      <c r="B2277" s="147"/>
      <c r="C2277" s="4" t="s">
        <v>2829</v>
      </c>
      <c r="D2277" s="5">
        <v>44966</v>
      </c>
      <c r="E2277" s="13" t="s">
        <v>1365</v>
      </c>
      <c r="F2277" s="7">
        <v>6560576</v>
      </c>
      <c r="G2277" s="6" t="s">
        <v>1366</v>
      </c>
      <c r="H2277" s="7">
        <v>688860</v>
      </c>
      <c r="I2277" s="137"/>
      <c r="J2277" s="140"/>
      <c r="K2277" s="141"/>
      <c r="L2277" t="str">
        <f t="shared" si="141"/>
        <v>03525</v>
      </c>
      <c r="M2277">
        <f t="shared" si="142"/>
        <v>3525</v>
      </c>
      <c r="N2277" s="37">
        <f t="shared" si="140"/>
        <v>6560576</v>
      </c>
    </row>
    <row r="2278" spans="1:14" x14ac:dyDescent="0.3">
      <c r="A2278" s="3">
        <v>3</v>
      </c>
      <c r="B2278" s="146" t="s">
        <v>2830</v>
      </c>
      <c r="C2278" s="4" t="s">
        <v>2831</v>
      </c>
      <c r="D2278" s="5">
        <v>44972</v>
      </c>
      <c r="E2278" s="13" t="s">
        <v>1368</v>
      </c>
      <c r="F2278" s="7">
        <v>3905880</v>
      </c>
      <c r="G2278" s="6" t="s">
        <v>1366</v>
      </c>
      <c r="H2278" s="7">
        <v>410118</v>
      </c>
      <c r="I2278" s="136">
        <v>14924734</v>
      </c>
      <c r="J2278" s="138" t="s">
        <v>684</v>
      </c>
      <c r="K2278" s="139"/>
      <c r="L2278" t="str">
        <f t="shared" si="141"/>
        <v>04118</v>
      </c>
      <c r="M2278">
        <f t="shared" si="142"/>
        <v>4118</v>
      </c>
      <c r="N2278" s="37">
        <f t="shared" si="140"/>
        <v>3905880</v>
      </c>
    </row>
    <row r="2279" spans="1:14" x14ac:dyDescent="0.3">
      <c r="A2279" s="3">
        <v>3</v>
      </c>
      <c r="B2279" s="148"/>
      <c r="C2279" s="4" t="s">
        <v>2832</v>
      </c>
      <c r="D2279" s="5">
        <v>44964</v>
      </c>
      <c r="E2279" s="13" t="s">
        <v>1365</v>
      </c>
      <c r="F2279" s="7">
        <v>5259859</v>
      </c>
      <c r="G2279" s="6" t="s">
        <v>1366</v>
      </c>
      <c r="H2279" s="7">
        <v>552285</v>
      </c>
      <c r="I2279" s="143"/>
      <c r="J2279" s="144"/>
      <c r="K2279" s="145"/>
      <c r="L2279" t="str">
        <f t="shared" si="141"/>
        <v>03061</v>
      </c>
      <c r="M2279">
        <f t="shared" si="142"/>
        <v>3061</v>
      </c>
      <c r="N2279" s="37">
        <f t="shared" si="140"/>
        <v>5259859</v>
      </c>
    </row>
    <row r="2280" spans="1:14" x14ac:dyDescent="0.3">
      <c r="A2280" s="3">
        <v>3</v>
      </c>
      <c r="B2280" s="148"/>
      <c r="C2280" s="4" t="s">
        <v>2833</v>
      </c>
      <c r="D2280" s="5">
        <v>44984</v>
      </c>
      <c r="E2280" s="13" t="s">
        <v>1368</v>
      </c>
      <c r="F2280" s="7">
        <v>3398131</v>
      </c>
      <c r="G2280" s="6" t="s">
        <v>1366</v>
      </c>
      <c r="H2280" s="7">
        <v>356804</v>
      </c>
      <c r="I2280" s="143"/>
      <c r="J2280" s="144"/>
      <c r="K2280" s="145"/>
      <c r="L2280" t="str">
        <f t="shared" si="141"/>
        <v>09032</v>
      </c>
      <c r="M2280">
        <f t="shared" si="142"/>
        <v>9032</v>
      </c>
      <c r="N2280" s="37">
        <f t="shared" si="140"/>
        <v>3398131</v>
      </c>
    </row>
    <row r="2281" spans="1:14" x14ac:dyDescent="0.3">
      <c r="A2281" s="3">
        <v>3</v>
      </c>
      <c r="B2281" s="147"/>
      <c r="C2281" s="4" t="s">
        <v>2834</v>
      </c>
      <c r="D2281" s="5">
        <v>44970</v>
      </c>
      <c r="E2281" s="13" t="s">
        <v>1365</v>
      </c>
      <c r="F2281" s="7">
        <v>4111811</v>
      </c>
      <c r="G2281" s="6" t="s">
        <v>1366</v>
      </c>
      <c r="H2281" s="7">
        <v>431740</v>
      </c>
      <c r="I2281" s="137"/>
      <c r="J2281" s="140"/>
      <c r="K2281" s="141"/>
      <c r="L2281" t="str">
        <f t="shared" si="141"/>
        <v>03966</v>
      </c>
      <c r="M2281">
        <f t="shared" si="142"/>
        <v>3966</v>
      </c>
      <c r="N2281" s="37">
        <f t="shared" si="140"/>
        <v>4111811</v>
      </c>
    </row>
    <row r="2282" spans="1:14" x14ac:dyDescent="0.3">
      <c r="A2282" s="3">
        <v>3</v>
      </c>
      <c r="B2282" s="146" t="s">
        <v>2835</v>
      </c>
      <c r="C2282" s="4" t="s">
        <v>2836</v>
      </c>
      <c r="D2282" s="5">
        <v>44980</v>
      </c>
      <c r="E2282" s="13" t="s">
        <v>1368</v>
      </c>
      <c r="F2282" s="7">
        <v>2684242</v>
      </c>
      <c r="G2282" s="6" t="s">
        <v>1366</v>
      </c>
      <c r="H2282" s="7">
        <v>281845</v>
      </c>
      <c r="I2282" s="136">
        <v>9151814</v>
      </c>
      <c r="J2282" s="138" t="s">
        <v>693</v>
      </c>
      <c r="K2282" s="139"/>
      <c r="L2282" t="str">
        <f t="shared" ref="L2282:L2285" si="143">+RIGHT(C2282,4)</f>
        <v>7507</v>
      </c>
      <c r="M2282">
        <f t="shared" si="142"/>
        <v>7507</v>
      </c>
      <c r="N2282" s="37">
        <f t="shared" si="140"/>
        <v>2684242</v>
      </c>
    </row>
    <row r="2283" spans="1:14" x14ac:dyDescent="0.3">
      <c r="A2283" s="3">
        <v>3</v>
      </c>
      <c r="B2283" s="148"/>
      <c r="C2283" s="4" t="s">
        <v>2837</v>
      </c>
      <c r="D2283" s="5">
        <v>44975</v>
      </c>
      <c r="E2283" s="13" t="s">
        <v>1365</v>
      </c>
      <c r="F2283" s="7">
        <v>2684242</v>
      </c>
      <c r="G2283" s="6" t="s">
        <v>1366</v>
      </c>
      <c r="H2283" s="7">
        <v>281845</v>
      </c>
      <c r="I2283" s="143"/>
      <c r="J2283" s="144"/>
      <c r="K2283" s="145"/>
      <c r="L2283" t="str">
        <f t="shared" si="143"/>
        <v>6697</v>
      </c>
      <c r="M2283">
        <f t="shared" si="142"/>
        <v>6697</v>
      </c>
      <c r="N2283" s="37">
        <f t="shared" si="140"/>
        <v>2684242</v>
      </c>
    </row>
    <row r="2284" spans="1:14" x14ac:dyDescent="0.3">
      <c r="A2284" s="3">
        <v>3</v>
      </c>
      <c r="B2284" s="148"/>
      <c r="C2284" s="4" t="s">
        <v>2838</v>
      </c>
      <c r="D2284" s="5">
        <v>44966</v>
      </c>
      <c r="E2284" s="13" t="s">
        <v>1365</v>
      </c>
      <c r="F2284" s="7">
        <v>2704504</v>
      </c>
      <c r="G2284" s="6" t="s">
        <v>1366</v>
      </c>
      <c r="H2284" s="7">
        <v>283973</v>
      </c>
      <c r="I2284" s="143"/>
      <c r="J2284" s="144"/>
      <c r="K2284" s="145"/>
      <c r="L2284" t="str">
        <f t="shared" si="143"/>
        <v>3574</v>
      </c>
      <c r="M2284">
        <f t="shared" si="142"/>
        <v>3574</v>
      </c>
      <c r="N2284" s="37">
        <f t="shared" si="140"/>
        <v>2704504</v>
      </c>
    </row>
    <row r="2285" spans="1:14" x14ac:dyDescent="0.3">
      <c r="A2285" s="3">
        <v>3</v>
      </c>
      <c r="B2285" s="147"/>
      <c r="C2285" s="4" t="s">
        <v>2839</v>
      </c>
      <c r="D2285" s="5">
        <v>44966</v>
      </c>
      <c r="E2285" s="13" t="s">
        <v>1365</v>
      </c>
      <c r="F2285" s="7">
        <v>2152502</v>
      </c>
      <c r="G2285" s="6" t="s">
        <v>1366</v>
      </c>
      <c r="H2285" s="7">
        <v>226013</v>
      </c>
      <c r="I2285" s="137"/>
      <c r="J2285" s="140"/>
      <c r="K2285" s="141"/>
      <c r="L2285" t="str">
        <f t="shared" si="143"/>
        <v>3575</v>
      </c>
      <c r="M2285">
        <f t="shared" si="142"/>
        <v>3575</v>
      </c>
      <c r="N2285" s="37">
        <f t="shared" si="140"/>
        <v>2152502</v>
      </c>
    </row>
    <row r="2286" spans="1:14" x14ac:dyDescent="0.3">
      <c r="A2286" s="3">
        <v>3</v>
      </c>
      <c r="B2286" s="146" t="s">
        <v>2840</v>
      </c>
      <c r="C2286" s="4" t="s">
        <v>2841</v>
      </c>
      <c r="D2286" s="5">
        <v>44972</v>
      </c>
      <c r="E2286" s="13" t="s">
        <v>1368</v>
      </c>
      <c r="F2286" s="7">
        <v>1014690</v>
      </c>
      <c r="G2286" s="6" t="s">
        <v>1366</v>
      </c>
      <c r="H2286" s="7">
        <v>106543</v>
      </c>
      <c r="I2286" s="136">
        <v>1816295</v>
      </c>
      <c r="J2286" s="138" t="s">
        <v>698</v>
      </c>
      <c r="K2286" s="139"/>
      <c r="L2286" t="str">
        <f t="shared" si="141"/>
        <v>04192</v>
      </c>
      <c r="M2286">
        <f t="shared" si="142"/>
        <v>4192</v>
      </c>
      <c r="N2286" s="37">
        <f t="shared" si="140"/>
        <v>1014690</v>
      </c>
    </row>
    <row r="2287" spans="1:14" x14ac:dyDescent="0.3">
      <c r="A2287" s="3">
        <v>3</v>
      </c>
      <c r="B2287" s="147"/>
      <c r="C2287" s="4" t="s">
        <v>2842</v>
      </c>
      <c r="D2287" s="5">
        <v>44965</v>
      </c>
      <c r="E2287" s="13" t="s">
        <v>1368</v>
      </c>
      <c r="F2287" s="7">
        <v>1014690</v>
      </c>
      <c r="G2287" s="6" t="s">
        <v>1366</v>
      </c>
      <c r="H2287" s="7">
        <v>106543</v>
      </c>
      <c r="I2287" s="137"/>
      <c r="J2287" s="140"/>
      <c r="K2287" s="141"/>
      <c r="L2287" t="str">
        <f t="shared" si="141"/>
        <v>03153</v>
      </c>
      <c r="M2287">
        <f t="shared" si="142"/>
        <v>3153</v>
      </c>
      <c r="N2287" s="37">
        <f t="shared" si="140"/>
        <v>1014690</v>
      </c>
    </row>
    <row r="2288" spans="1:14" x14ac:dyDescent="0.3">
      <c r="A2288" s="3">
        <v>3</v>
      </c>
      <c r="B2288" s="146" t="s">
        <v>2843</v>
      </c>
      <c r="C2288" s="4" t="s">
        <v>2844</v>
      </c>
      <c r="D2288" s="5">
        <v>44963</v>
      </c>
      <c r="E2288" s="13" t="s">
        <v>1365</v>
      </c>
      <c r="F2288" s="7">
        <v>3849926</v>
      </c>
      <c r="G2288" s="6" t="s">
        <v>1366</v>
      </c>
      <c r="H2288" s="7">
        <v>404242</v>
      </c>
      <c r="I2288" s="136">
        <v>5993880</v>
      </c>
      <c r="J2288" s="138" t="s">
        <v>702</v>
      </c>
      <c r="K2288" s="139"/>
      <c r="L2288" t="str">
        <f t="shared" si="141"/>
        <v>02912</v>
      </c>
      <c r="M2288">
        <f t="shared" si="142"/>
        <v>2912</v>
      </c>
      <c r="N2288" s="37">
        <f t="shared" si="140"/>
        <v>3849926</v>
      </c>
    </row>
    <row r="2289" spans="1:14" x14ac:dyDescent="0.3">
      <c r="A2289" s="3">
        <v>3</v>
      </c>
      <c r="B2289" s="148"/>
      <c r="C2289" s="4" t="s">
        <v>2845</v>
      </c>
      <c r="D2289" s="5">
        <v>44972</v>
      </c>
      <c r="E2289" s="13" t="s">
        <v>1368</v>
      </c>
      <c r="F2289" s="7">
        <v>1625509</v>
      </c>
      <c r="G2289" s="6" t="s">
        <v>1366</v>
      </c>
      <c r="H2289" s="7">
        <v>170679</v>
      </c>
      <c r="I2289" s="143"/>
      <c r="J2289" s="144"/>
      <c r="K2289" s="145"/>
      <c r="L2289" t="str">
        <f t="shared" si="141"/>
        <v>04194</v>
      </c>
      <c r="M2289">
        <f t="shared" si="142"/>
        <v>4194</v>
      </c>
      <c r="N2289" s="37">
        <f t="shared" si="140"/>
        <v>1625509</v>
      </c>
    </row>
    <row r="2290" spans="1:14" x14ac:dyDescent="0.3">
      <c r="A2290" s="3">
        <v>3</v>
      </c>
      <c r="B2290" s="147"/>
      <c r="C2290" s="4" t="s">
        <v>2846</v>
      </c>
      <c r="D2290" s="5">
        <v>44965</v>
      </c>
      <c r="E2290" s="13" t="s">
        <v>1368</v>
      </c>
      <c r="F2290" s="7">
        <v>1221638</v>
      </c>
      <c r="G2290" s="6" t="s">
        <v>1366</v>
      </c>
      <c r="H2290" s="7">
        <v>128272</v>
      </c>
      <c r="I2290" s="137"/>
      <c r="J2290" s="140"/>
      <c r="K2290" s="141"/>
      <c r="L2290" t="str">
        <f t="shared" si="141"/>
        <v>03159</v>
      </c>
      <c r="M2290">
        <f t="shared" si="142"/>
        <v>3159</v>
      </c>
      <c r="N2290" s="37">
        <f t="shared" si="140"/>
        <v>1221638</v>
      </c>
    </row>
    <row r="2291" spans="1:14" x14ac:dyDescent="0.3">
      <c r="A2291" s="3">
        <v>3</v>
      </c>
      <c r="B2291" s="146" t="s">
        <v>2847</v>
      </c>
      <c r="C2291" s="4" t="s">
        <v>2848</v>
      </c>
      <c r="D2291" s="5">
        <v>44970</v>
      </c>
      <c r="E2291" s="13" t="s">
        <v>1365</v>
      </c>
      <c r="F2291" s="7">
        <v>2383442</v>
      </c>
      <c r="G2291" s="6" t="s">
        <v>1366</v>
      </c>
      <c r="H2291" s="7">
        <v>250261</v>
      </c>
      <c r="I2291" s="136">
        <v>6817737</v>
      </c>
      <c r="J2291" s="138" t="s">
        <v>708</v>
      </c>
      <c r="K2291" s="139"/>
      <c r="L2291" t="str">
        <f t="shared" si="141"/>
        <v>03990</v>
      </c>
      <c r="M2291">
        <f t="shared" si="142"/>
        <v>3990</v>
      </c>
      <c r="N2291" s="37">
        <f t="shared" si="140"/>
        <v>2383442</v>
      </c>
    </row>
    <row r="2292" spans="1:14" x14ac:dyDescent="0.3">
      <c r="A2292" s="3">
        <v>3</v>
      </c>
      <c r="B2292" s="147"/>
      <c r="C2292" s="4" t="s">
        <v>2849</v>
      </c>
      <c r="D2292" s="5">
        <v>44981</v>
      </c>
      <c r="E2292" s="13" t="s">
        <v>1368</v>
      </c>
      <c r="F2292" s="7">
        <v>5234141</v>
      </c>
      <c r="G2292" s="6" t="s">
        <v>1366</v>
      </c>
      <c r="H2292" s="7">
        <v>549585</v>
      </c>
      <c r="I2292" s="137"/>
      <c r="J2292" s="140"/>
      <c r="K2292" s="141"/>
      <c r="L2292" t="str">
        <f t="shared" si="141"/>
        <v>08630</v>
      </c>
      <c r="M2292">
        <f t="shared" si="142"/>
        <v>8630</v>
      </c>
      <c r="N2292" s="37">
        <f t="shared" si="140"/>
        <v>5234141</v>
      </c>
    </row>
    <row r="2293" spans="1:14" x14ac:dyDescent="0.3">
      <c r="A2293" s="3">
        <v>3</v>
      </c>
      <c r="B2293" s="146" t="s">
        <v>2850</v>
      </c>
      <c r="C2293" s="4" t="s">
        <v>2851</v>
      </c>
      <c r="D2293" s="5">
        <v>44971</v>
      </c>
      <c r="E2293" s="13" t="s">
        <v>1368</v>
      </c>
      <c r="F2293" s="7">
        <v>4149573</v>
      </c>
      <c r="G2293" s="6" t="s">
        <v>1366</v>
      </c>
      <c r="H2293" s="7">
        <v>435705</v>
      </c>
      <c r="I2293" s="136">
        <v>13022315</v>
      </c>
      <c r="J2293" s="138" t="s">
        <v>712</v>
      </c>
      <c r="K2293" s="139"/>
      <c r="L2293" t="str">
        <f t="shared" si="141"/>
        <v>04111</v>
      </c>
      <c r="M2293">
        <f t="shared" si="142"/>
        <v>4111</v>
      </c>
      <c r="N2293" s="37">
        <f t="shared" si="140"/>
        <v>4149573</v>
      </c>
    </row>
    <row r="2294" spans="1:14" x14ac:dyDescent="0.3">
      <c r="A2294" s="3">
        <v>3</v>
      </c>
      <c r="B2294" s="148"/>
      <c r="C2294" s="4" t="s">
        <v>2852</v>
      </c>
      <c r="D2294" s="5">
        <v>44964</v>
      </c>
      <c r="E2294" s="13" t="s">
        <v>1368</v>
      </c>
      <c r="F2294" s="7">
        <v>4967340</v>
      </c>
      <c r="G2294" s="6" t="s">
        <v>1366</v>
      </c>
      <c r="H2294" s="7">
        <v>521571</v>
      </c>
      <c r="I2294" s="143"/>
      <c r="J2294" s="144"/>
      <c r="K2294" s="145"/>
      <c r="L2294" t="str">
        <f t="shared" si="141"/>
        <v>03085</v>
      </c>
      <c r="M2294">
        <f t="shared" si="142"/>
        <v>3085</v>
      </c>
      <c r="N2294" s="37">
        <f t="shared" si="140"/>
        <v>4967340</v>
      </c>
    </row>
    <row r="2295" spans="1:14" x14ac:dyDescent="0.3">
      <c r="A2295" s="3">
        <v>3</v>
      </c>
      <c r="B2295" s="147"/>
      <c r="C2295" s="4" t="s">
        <v>2853</v>
      </c>
      <c r="D2295" s="5">
        <v>44978</v>
      </c>
      <c r="E2295" s="13" t="s">
        <v>1368</v>
      </c>
      <c r="F2295" s="7">
        <v>5433160</v>
      </c>
      <c r="G2295" s="6" t="s">
        <v>1366</v>
      </c>
      <c r="H2295" s="7">
        <v>570482</v>
      </c>
      <c r="I2295" s="137"/>
      <c r="J2295" s="140"/>
      <c r="K2295" s="141"/>
      <c r="L2295" t="str">
        <f t="shared" si="141"/>
        <v>06801</v>
      </c>
      <c r="M2295">
        <f t="shared" si="142"/>
        <v>6801</v>
      </c>
      <c r="N2295" s="37">
        <f t="shared" ref="N2295:N2358" si="144">+F2295</f>
        <v>5433160</v>
      </c>
    </row>
    <row r="2296" spans="1:14" x14ac:dyDescent="0.3">
      <c r="A2296" s="3">
        <v>3</v>
      </c>
      <c r="B2296" s="146" t="s">
        <v>2854</v>
      </c>
      <c r="C2296" s="4" t="s">
        <v>2855</v>
      </c>
      <c r="D2296" s="5">
        <v>44960</v>
      </c>
      <c r="E2296" s="13" t="s">
        <v>1365</v>
      </c>
      <c r="F2296" s="7">
        <v>3481085</v>
      </c>
      <c r="G2296" s="6" t="s">
        <v>1366</v>
      </c>
      <c r="H2296" s="7">
        <v>365514</v>
      </c>
      <c r="I2296" s="136">
        <v>11551787</v>
      </c>
      <c r="J2296" s="138" t="s">
        <v>717</v>
      </c>
      <c r="K2296" s="139"/>
      <c r="L2296" t="str">
        <f t="shared" ref="L2296:L2298" si="145">+RIGHT(C2296,4)</f>
        <v>2829</v>
      </c>
      <c r="M2296">
        <f t="shared" si="142"/>
        <v>2829</v>
      </c>
      <c r="N2296" s="37">
        <f t="shared" si="144"/>
        <v>3481085</v>
      </c>
    </row>
    <row r="2297" spans="1:14" x14ac:dyDescent="0.3">
      <c r="A2297" s="3">
        <v>3</v>
      </c>
      <c r="B2297" s="148"/>
      <c r="C2297" s="4" t="s">
        <v>2856</v>
      </c>
      <c r="D2297" s="5">
        <v>44960</v>
      </c>
      <c r="E2297" s="13" t="s">
        <v>1368</v>
      </c>
      <c r="F2297" s="7">
        <v>5428167</v>
      </c>
      <c r="G2297" s="6" t="s">
        <v>1366</v>
      </c>
      <c r="H2297" s="7">
        <v>569958</v>
      </c>
      <c r="I2297" s="143"/>
      <c r="J2297" s="144"/>
      <c r="K2297" s="145"/>
      <c r="L2297" t="str">
        <f t="shared" si="145"/>
        <v>2852</v>
      </c>
      <c r="M2297">
        <f t="shared" si="142"/>
        <v>2852</v>
      </c>
      <c r="N2297" s="37">
        <f t="shared" si="144"/>
        <v>5428167</v>
      </c>
    </row>
    <row r="2298" spans="1:14" x14ac:dyDescent="0.3">
      <c r="A2298" s="3">
        <v>3</v>
      </c>
      <c r="B2298" s="147"/>
      <c r="C2298" s="4" t="s">
        <v>2857</v>
      </c>
      <c r="D2298" s="5">
        <v>44973</v>
      </c>
      <c r="E2298" s="13" t="s">
        <v>1365</v>
      </c>
      <c r="F2298" s="7">
        <v>3997773</v>
      </c>
      <c r="G2298" s="6" t="s">
        <v>1366</v>
      </c>
      <c r="H2298" s="7">
        <v>419766</v>
      </c>
      <c r="I2298" s="137"/>
      <c r="J2298" s="140"/>
      <c r="K2298" s="141"/>
      <c r="L2298" t="str">
        <f t="shared" si="145"/>
        <v>5010</v>
      </c>
      <c r="M2298">
        <f t="shared" si="142"/>
        <v>5010</v>
      </c>
      <c r="N2298" s="37">
        <f t="shared" si="144"/>
        <v>3997773</v>
      </c>
    </row>
    <row r="2299" spans="1:14" x14ac:dyDescent="0.3">
      <c r="A2299" s="3">
        <v>3</v>
      </c>
      <c r="B2299" s="15" t="s">
        <v>2861</v>
      </c>
      <c r="C2299" s="4" t="s">
        <v>2862</v>
      </c>
      <c r="D2299" s="5">
        <v>44963</v>
      </c>
      <c r="E2299" s="13" t="s">
        <v>1368</v>
      </c>
      <c r="F2299" s="7">
        <v>2640008</v>
      </c>
      <c r="G2299" s="6" t="s">
        <v>1366</v>
      </c>
      <c r="H2299" s="7">
        <v>277201</v>
      </c>
      <c r="I2299" s="11">
        <v>2362807</v>
      </c>
      <c r="J2299" s="132" t="s">
        <v>722</v>
      </c>
      <c r="K2299" s="133"/>
      <c r="L2299" t="str">
        <f t="shared" si="141"/>
        <v>02977</v>
      </c>
      <c r="M2299">
        <f t="shared" si="142"/>
        <v>2977</v>
      </c>
      <c r="N2299" s="37">
        <f t="shared" si="144"/>
        <v>2640008</v>
      </c>
    </row>
    <row r="2300" spans="1:14" x14ac:dyDescent="0.3">
      <c r="A2300" s="3">
        <v>3</v>
      </c>
      <c r="B2300" s="146" t="s">
        <v>2863</v>
      </c>
      <c r="C2300" s="4" t="s">
        <v>2864</v>
      </c>
      <c r="D2300" s="5">
        <v>44972</v>
      </c>
      <c r="E2300" s="13" t="s">
        <v>1368</v>
      </c>
      <c r="F2300" s="7">
        <v>1832457</v>
      </c>
      <c r="G2300" s="6" t="s">
        <v>1366</v>
      </c>
      <c r="H2300" s="7">
        <v>192408</v>
      </c>
      <c r="I2300" s="136">
        <v>10605546</v>
      </c>
      <c r="J2300" s="138" t="s">
        <v>726</v>
      </c>
      <c r="K2300" s="139"/>
      <c r="L2300" t="str">
        <f t="shared" si="141"/>
        <v>04141</v>
      </c>
      <c r="M2300">
        <f t="shared" si="142"/>
        <v>4141</v>
      </c>
      <c r="N2300" s="37">
        <f t="shared" si="144"/>
        <v>1832457</v>
      </c>
    </row>
    <row r="2301" spans="1:14" x14ac:dyDescent="0.3">
      <c r="A2301" s="3">
        <v>3</v>
      </c>
      <c r="B2301" s="147"/>
      <c r="C2301" s="4" t="s">
        <v>2865</v>
      </c>
      <c r="D2301" s="5">
        <v>44960</v>
      </c>
      <c r="E2301" s="13" t="s">
        <v>1368</v>
      </c>
      <c r="F2301" s="7">
        <v>10017315</v>
      </c>
      <c r="G2301" s="6" t="s">
        <v>1366</v>
      </c>
      <c r="H2301" s="7">
        <v>1051818</v>
      </c>
      <c r="I2301" s="137"/>
      <c r="J2301" s="140"/>
      <c r="K2301" s="141"/>
      <c r="L2301" t="str">
        <f t="shared" si="141"/>
        <v>02832</v>
      </c>
      <c r="M2301">
        <f t="shared" si="142"/>
        <v>2832</v>
      </c>
      <c r="N2301" s="37">
        <f t="shared" si="144"/>
        <v>10017315</v>
      </c>
    </row>
    <row r="2302" spans="1:14" x14ac:dyDescent="0.3">
      <c r="A2302" s="3">
        <v>3</v>
      </c>
      <c r="B2302" s="146" t="s">
        <v>2866</v>
      </c>
      <c r="C2302" s="4" t="s">
        <v>2867</v>
      </c>
      <c r="D2302" s="5">
        <v>44972</v>
      </c>
      <c r="E2302" s="13" t="s">
        <v>1365</v>
      </c>
      <c r="F2302" s="7">
        <v>3339105</v>
      </c>
      <c r="G2302" s="6" t="s">
        <v>1366</v>
      </c>
      <c r="H2302" s="7">
        <v>350606</v>
      </c>
      <c r="I2302" s="136">
        <v>17697136</v>
      </c>
      <c r="J2302" s="138" t="s">
        <v>739</v>
      </c>
      <c r="K2302" s="139"/>
      <c r="L2302" t="str">
        <f t="shared" si="141"/>
        <v>04196</v>
      </c>
      <c r="M2302">
        <f t="shared" si="142"/>
        <v>4196</v>
      </c>
      <c r="N2302" s="37">
        <f t="shared" si="144"/>
        <v>3339105</v>
      </c>
    </row>
    <row r="2303" spans="1:14" x14ac:dyDescent="0.3">
      <c r="A2303" s="3">
        <v>3</v>
      </c>
      <c r="B2303" s="148"/>
      <c r="C2303" s="4" t="s">
        <v>2868</v>
      </c>
      <c r="D2303" s="5">
        <v>44979</v>
      </c>
      <c r="E2303" s="13" t="s">
        <v>1368</v>
      </c>
      <c r="F2303" s="7">
        <v>5717800</v>
      </c>
      <c r="G2303" s="6" t="s">
        <v>1366</v>
      </c>
      <c r="H2303" s="7">
        <v>600369</v>
      </c>
      <c r="I2303" s="143"/>
      <c r="J2303" s="144"/>
      <c r="K2303" s="145"/>
      <c r="L2303" t="str">
        <f t="shared" si="141"/>
        <v>06871</v>
      </c>
      <c r="M2303">
        <f t="shared" si="142"/>
        <v>6871</v>
      </c>
      <c r="N2303" s="37">
        <f t="shared" si="144"/>
        <v>5717800</v>
      </c>
    </row>
    <row r="2304" spans="1:14" x14ac:dyDescent="0.3">
      <c r="A2304" s="3">
        <v>3</v>
      </c>
      <c r="B2304" s="147"/>
      <c r="C2304" s="4" t="s">
        <v>2869</v>
      </c>
      <c r="D2304" s="5">
        <v>44965</v>
      </c>
      <c r="E2304" s="13" t="s">
        <v>1368</v>
      </c>
      <c r="F2304" s="7">
        <v>10716431</v>
      </c>
      <c r="G2304" s="6" t="s">
        <v>1366</v>
      </c>
      <c r="H2304" s="7">
        <v>1125225</v>
      </c>
      <c r="I2304" s="137"/>
      <c r="J2304" s="140"/>
      <c r="K2304" s="141"/>
      <c r="L2304" t="str">
        <f t="shared" si="141"/>
        <v>03155</v>
      </c>
      <c r="M2304">
        <f t="shared" si="142"/>
        <v>3155</v>
      </c>
      <c r="N2304" s="37">
        <f t="shared" si="144"/>
        <v>10716431</v>
      </c>
    </row>
    <row r="2305" spans="1:14" x14ac:dyDescent="0.3">
      <c r="A2305" s="3">
        <v>3</v>
      </c>
      <c r="B2305" s="146" t="s">
        <v>2873</v>
      </c>
      <c r="C2305" s="4" t="s">
        <v>2874</v>
      </c>
      <c r="D2305" s="5">
        <v>44963</v>
      </c>
      <c r="E2305" s="13" t="s">
        <v>1378</v>
      </c>
      <c r="F2305" s="7">
        <v>1058734</v>
      </c>
      <c r="G2305" s="6" t="s">
        <v>1366</v>
      </c>
      <c r="H2305" s="7">
        <v>111167</v>
      </c>
      <c r="I2305" s="136">
        <v>5430316</v>
      </c>
      <c r="J2305" s="138" t="s">
        <v>749</v>
      </c>
      <c r="K2305" s="139"/>
      <c r="L2305" t="str">
        <f t="shared" ref="L2305:L2307" si="146">+RIGHT(C2305,4)</f>
        <v>2907</v>
      </c>
      <c r="M2305">
        <f t="shared" si="142"/>
        <v>2907</v>
      </c>
      <c r="N2305" s="37">
        <f t="shared" si="144"/>
        <v>1058734</v>
      </c>
    </row>
    <row r="2306" spans="1:14" x14ac:dyDescent="0.3">
      <c r="A2306" s="3">
        <v>3</v>
      </c>
      <c r="B2306" s="148"/>
      <c r="C2306" s="4" t="s">
        <v>2875</v>
      </c>
      <c r="D2306" s="5">
        <v>44965</v>
      </c>
      <c r="E2306" s="13" t="s">
        <v>1365</v>
      </c>
      <c r="F2306" s="7">
        <v>3339105</v>
      </c>
      <c r="G2306" s="6" t="s">
        <v>1366</v>
      </c>
      <c r="H2306" s="7">
        <v>350606</v>
      </c>
      <c r="I2306" s="143"/>
      <c r="J2306" s="144"/>
      <c r="K2306" s="145"/>
      <c r="L2306" t="str">
        <f t="shared" si="146"/>
        <v>3154</v>
      </c>
      <c r="M2306">
        <f t="shared" si="142"/>
        <v>3154</v>
      </c>
      <c r="N2306" s="37">
        <f t="shared" si="144"/>
        <v>3339105</v>
      </c>
    </row>
    <row r="2307" spans="1:14" x14ac:dyDescent="0.3">
      <c r="A2307" s="3">
        <v>3</v>
      </c>
      <c r="B2307" s="147"/>
      <c r="C2307" s="4" t="s">
        <v>2876</v>
      </c>
      <c r="D2307" s="5">
        <v>44963</v>
      </c>
      <c r="E2307" s="13" t="s">
        <v>1365</v>
      </c>
      <c r="F2307" s="7">
        <v>1669553</v>
      </c>
      <c r="G2307" s="6" t="s">
        <v>1366</v>
      </c>
      <c r="H2307" s="7">
        <v>175303</v>
      </c>
      <c r="I2307" s="137"/>
      <c r="J2307" s="140"/>
      <c r="K2307" s="141"/>
      <c r="L2307" t="str">
        <f t="shared" si="146"/>
        <v>2906</v>
      </c>
      <c r="M2307">
        <f t="shared" si="142"/>
        <v>2906</v>
      </c>
      <c r="N2307" s="37">
        <f t="shared" si="144"/>
        <v>1669553</v>
      </c>
    </row>
    <row r="2308" spans="1:14" x14ac:dyDescent="0.3">
      <c r="A2308" s="3">
        <v>3</v>
      </c>
      <c r="B2308" s="146" t="s">
        <v>2879</v>
      </c>
      <c r="C2308" s="4" t="s">
        <v>2880</v>
      </c>
      <c r="D2308" s="5">
        <v>44967</v>
      </c>
      <c r="E2308" s="13" t="s">
        <v>1378</v>
      </c>
      <c r="F2308" s="7">
        <v>2993243</v>
      </c>
      <c r="G2308" s="6" t="s">
        <v>1366</v>
      </c>
      <c r="H2308" s="7">
        <v>314291</v>
      </c>
      <c r="I2308" s="136">
        <v>5382212</v>
      </c>
      <c r="J2308" s="138" t="s">
        <v>760</v>
      </c>
      <c r="K2308" s="139"/>
      <c r="L2308" t="str">
        <f t="shared" si="141"/>
        <v>03803</v>
      </c>
      <c r="M2308">
        <f t="shared" si="142"/>
        <v>3803</v>
      </c>
      <c r="N2308" s="37">
        <f t="shared" si="144"/>
        <v>2993243</v>
      </c>
    </row>
    <row r="2309" spans="1:14" x14ac:dyDescent="0.3">
      <c r="A2309" s="3">
        <v>3</v>
      </c>
      <c r="B2309" s="147"/>
      <c r="C2309" s="4" t="s">
        <v>2881</v>
      </c>
      <c r="D2309" s="5">
        <v>44979</v>
      </c>
      <c r="E2309" s="13" t="s">
        <v>1771</v>
      </c>
      <c r="F2309" s="7">
        <v>3020402</v>
      </c>
      <c r="G2309" s="6" t="s">
        <v>1366</v>
      </c>
      <c r="H2309" s="7">
        <v>317142</v>
      </c>
      <c r="I2309" s="137"/>
      <c r="J2309" s="140"/>
      <c r="K2309" s="141"/>
      <c r="L2309" t="str">
        <f t="shared" si="141"/>
        <v>06839</v>
      </c>
      <c r="M2309">
        <f t="shared" si="142"/>
        <v>6839</v>
      </c>
      <c r="N2309" s="37">
        <f t="shared" si="144"/>
        <v>3020402</v>
      </c>
    </row>
    <row r="2310" spans="1:14" x14ac:dyDescent="0.3">
      <c r="A2310" s="3">
        <v>3</v>
      </c>
      <c r="B2310" s="146" t="s">
        <v>2887</v>
      </c>
      <c r="C2310" s="4" t="s">
        <v>2888</v>
      </c>
      <c r="D2310" s="5">
        <v>44966</v>
      </c>
      <c r="E2310" s="13" t="s">
        <v>1378</v>
      </c>
      <c r="F2310" s="7">
        <v>815846</v>
      </c>
      <c r="G2310" s="6" t="s">
        <v>1366</v>
      </c>
      <c r="H2310" s="7">
        <v>85664</v>
      </c>
      <c r="I2310" s="136">
        <v>9956455</v>
      </c>
      <c r="J2310" s="138" t="s">
        <v>767</v>
      </c>
      <c r="K2310" s="139"/>
      <c r="L2310" t="str">
        <f t="shared" si="141"/>
        <v>03586</v>
      </c>
      <c r="M2310">
        <f t="shared" si="142"/>
        <v>3586</v>
      </c>
      <c r="N2310" s="37">
        <f t="shared" si="144"/>
        <v>815846</v>
      </c>
    </row>
    <row r="2311" spans="1:14" x14ac:dyDescent="0.3">
      <c r="A2311" s="3">
        <v>3</v>
      </c>
      <c r="B2311" s="148"/>
      <c r="C2311" s="4" t="s">
        <v>2889</v>
      </c>
      <c r="D2311" s="5">
        <v>44970</v>
      </c>
      <c r="E2311" s="13" t="s">
        <v>1365</v>
      </c>
      <c r="F2311" s="7">
        <v>2581381</v>
      </c>
      <c r="G2311" s="6" t="s">
        <v>1366</v>
      </c>
      <c r="H2311" s="7">
        <v>271045</v>
      </c>
      <c r="I2311" s="143"/>
      <c r="J2311" s="144"/>
      <c r="K2311" s="145"/>
      <c r="L2311" t="str">
        <f>+RIGHT(C2311,4)</f>
        <v>4037</v>
      </c>
      <c r="M2311">
        <f t="shared" ref="M2311:M2374" si="147">+L2311*1</f>
        <v>4037</v>
      </c>
      <c r="N2311" s="37">
        <f t="shared" si="144"/>
        <v>2581381</v>
      </c>
    </row>
    <row r="2312" spans="1:14" x14ac:dyDescent="0.3">
      <c r="A2312" s="3">
        <v>3</v>
      </c>
      <c r="B2312" s="148"/>
      <c r="C2312" s="4" t="s">
        <v>2890</v>
      </c>
      <c r="D2312" s="5">
        <v>44984</v>
      </c>
      <c r="E2312" s="13" t="s">
        <v>1787</v>
      </c>
      <c r="F2312" s="7">
        <v>80774</v>
      </c>
      <c r="G2312" s="6" t="s">
        <v>1366</v>
      </c>
      <c r="H2312" s="7">
        <v>8481</v>
      </c>
      <c r="I2312" s="143"/>
      <c r="J2312" s="144"/>
      <c r="K2312" s="145"/>
      <c r="L2312" t="str">
        <f t="shared" ref="L2312:L2374" si="148">+RIGHT(C2312,5)</f>
        <v>09075</v>
      </c>
      <c r="M2312">
        <f t="shared" si="147"/>
        <v>9075</v>
      </c>
      <c r="N2312" s="37">
        <f t="shared" si="144"/>
        <v>80774</v>
      </c>
    </row>
    <row r="2313" spans="1:14" x14ac:dyDescent="0.3">
      <c r="A2313" s="3">
        <v>3</v>
      </c>
      <c r="B2313" s="148"/>
      <c r="C2313" s="4" t="s">
        <v>2891</v>
      </c>
      <c r="D2313" s="5">
        <v>44980</v>
      </c>
      <c r="E2313" s="13" t="s">
        <v>1368</v>
      </c>
      <c r="F2313" s="7">
        <v>3567959</v>
      </c>
      <c r="G2313" s="6" t="s">
        <v>1366</v>
      </c>
      <c r="H2313" s="7">
        <v>374636</v>
      </c>
      <c r="I2313" s="143"/>
      <c r="J2313" s="144"/>
      <c r="K2313" s="145"/>
      <c r="L2313" t="str">
        <f t="shared" si="148"/>
        <v>08597</v>
      </c>
      <c r="M2313">
        <f t="shared" si="147"/>
        <v>8597</v>
      </c>
      <c r="N2313" s="37">
        <f t="shared" si="144"/>
        <v>3567959</v>
      </c>
    </row>
    <row r="2314" spans="1:14" x14ac:dyDescent="0.3">
      <c r="A2314" s="3">
        <v>3</v>
      </c>
      <c r="B2314" s="148"/>
      <c r="C2314" s="4" t="s">
        <v>2892</v>
      </c>
      <c r="D2314" s="5">
        <v>44977</v>
      </c>
      <c r="E2314" s="13" t="s">
        <v>1368</v>
      </c>
      <c r="F2314" s="7">
        <v>1497190</v>
      </c>
      <c r="G2314" s="6" t="s">
        <v>1366</v>
      </c>
      <c r="H2314" s="7">
        <v>157205</v>
      </c>
      <c r="I2314" s="143"/>
      <c r="J2314" s="144"/>
      <c r="K2314" s="145"/>
      <c r="L2314" t="str">
        <f t="shared" si="148"/>
        <v>06727</v>
      </c>
      <c r="M2314">
        <f t="shared" si="147"/>
        <v>6727</v>
      </c>
      <c r="N2314" s="37">
        <f t="shared" si="144"/>
        <v>1497190</v>
      </c>
    </row>
    <row r="2315" spans="1:14" x14ac:dyDescent="0.3">
      <c r="A2315" s="3">
        <v>3</v>
      </c>
      <c r="B2315" s="147"/>
      <c r="C2315" s="4" t="s">
        <v>2893</v>
      </c>
      <c r="D2315" s="5">
        <v>44963</v>
      </c>
      <c r="E2315" s="13" t="s">
        <v>1368</v>
      </c>
      <c r="F2315" s="7">
        <v>2581381</v>
      </c>
      <c r="G2315" s="6" t="s">
        <v>1366</v>
      </c>
      <c r="H2315" s="7">
        <v>271045</v>
      </c>
      <c r="I2315" s="137"/>
      <c r="J2315" s="140"/>
      <c r="K2315" s="141"/>
      <c r="L2315" t="str">
        <f t="shared" si="148"/>
        <v>03047</v>
      </c>
      <c r="M2315">
        <f t="shared" si="147"/>
        <v>3047</v>
      </c>
      <c r="N2315" s="37">
        <f t="shared" si="144"/>
        <v>2581381</v>
      </c>
    </row>
    <row r="2316" spans="1:14" x14ac:dyDescent="0.3">
      <c r="A2316" s="3">
        <v>3</v>
      </c>
      <c r="B2316" s="146" t="s">
        <v>2899</v>
      </c>
      <c r="C2316" s="4" t="s">
        <v>2900</v>
      </c>
      <c r="D2316" s="5">
        <v>44985</v>
      </c>
      <c r="E2316" s="13" t="s">
        <v>1368</v>
      </c>
      <c r="F2316" s="7">
        <v>2528438</v>
      </c>
      <c r="G2316" s="6" t="s">
        <v>1366</v>
      </c>
      <c r="H2316" s="7">
        <v>265486</v>
      </c>
      <c r="I2316" s="136">
        <v>9197254</v>
      </c>
      <c r="J2316" s="138" t="s">
        <v>777</v>
      </c>
      <c r="K2316" s="139"/>
      <c r="L2316" t="str">
        <f t="shared" si="148"/>
        <v>09086</v>
      </c>
      <c r="M2316">
        <f t="shared" si="147"/>
        <v>9086</v>
      </c>
      <c r="N2316" s="37">
        <f t="shared" si="144"/>
        <v>2528438</v>
      </c>
    </row>
    <row r="2317" spans="1:14" x14ac:dyDescent="0.3">
      <c r="A2317" s="3">
        <v>3</v>
      </c>
      <c r="B2317" s="148"/>
      <c r="C2317" s="4" t="s">
        <v>2901</v>
      </c>
      <c r="D2317" s="5">
        <v>44963</v>
      </c>
      <c r="E2317" s="13" t="s">
        <v>1787</v>
      </c>
      <c r="F2317" s="7">
        <v>4489833</v>
      </c>
      <c r="G2317" s="6" t="s">
        <v>1366</v>
      </c>
      <c r="H2317" s="7">
        <v>471433</v>
      </c>
      <c r="I2317" s="143"/>
      <c r="J2317" s="144"/>
      <c r="K2317" s="145"/>
      <c r="L2317" t="str">
        <f t="shared" si="148"/>
        <v>02927</v>
      </c>
      <c r="M2317">
        <f t="shared" si="147"/>
        <v>2927</v>
      </c>
      <c r="N2317" s="37">
        <f t="shared" si="144"/>
        <v>4489833</v>
      </c>
    </row>
    <row r="2318" spans="1:14" x14ac:dyDescent="0.3">
      <c r="A2318" s="3">
        <v>3</v>
      </c>
      <c r="B2318" s="147"/>
      <c r="C2318" s="4" t="s">
        <v>2902</v>
      </c>
      <c r="D2318" s="5">
        <v>44978</v>
      </c>
      <c r="E2318" s="13" t="s">
        <v>1378</v>
      </c>
      <c r="F2318" s="7">
        <v>3257991</v>
      </c>
      <c r="G2318" s="6" t="s">
        <v>1366</v>
      </c>
      <c r="H2318" s="7">
        <v>342089</v>
      </c>
      <c r="I2318" s="137"/>
      <c r="J2318" s="140"/>
      <c r="K2318" s="141"/>
      <c r="L2318" t="str">
        <f t="shared" si="148"/>
        <v>06776</v>
      </c>
      <c r="M2318">
        <f t="shared" si="147"/>
        <v>6776</v>
      </c>
      <c r="N2318" s="37">
        <f t="shared" si="144"/>
        <v>3257991</v>
      </c>
    </row>
    <row r="2319" spans="1:14" x14ac:dyDescent="0.3">
      <c r="A2319" s="3">
        <v>3</v>
      </c>
      <c r="B2319" s="146" t="s">
        <v>2903</v>
      </c>
      <c r="C2319" s="4" t="s">
        <v>2904</v>
      </c>
      <c r="D2319" s="5">
        <v>44963</v>
      </c>
      <c r="E2319" s="13" t="s">
        <v>1365</v>
      </c>
      <c r="F2319" s="7">
        <v>3742976</v>
      </c>
      <c r="G2319" s="6" t="s">
        <v>1366</v>
      </c>
      <c r="H2319" s="7">
        <v>393013</v>
      </c>
      <c r="I2319" s="136">
        <v>5390896</v>
      </c>
      <c r="J2319" s="138" t="s">
        <v>1905</v>
      </c>
      <c r="K2319" s="139"/>
      <c r="L2319" t="str">
        <f t="shared" si="148"/>
        <v>02903</v>
      </c>
      <c r="M2319">
        <f t="shared" si="147"/>
        <v>2903</v>
      </c>
      <c r="N2319" s="37">
        <f t="shared" si="144"/>
        <v>3742976</v>
      </c>
    </row>
    <row r="2320" spans="1:14" x14ac:dyDescent="0.3">
      <c r="A2320" s="3">
        <v>3</v>
      </c>
      <c r="B2320" s="147"/>
      <c r="C2320" s="4" t="s">
        <v>2905</v>
      </c>
      <c r="D2320" s="5">
        <v>44980</v>
      </c>
      <c r="E2320" s="13" t="s">
        <v>1368</v>
      </c>
      <c r="F2320" s="7">
        <v>2280372</v>
      </c>
      <c r="G2320" s="6" t="s">
        <v>1366</v>
      </c>
      <c r="H2320" s="7">
        <v>239439</v>
      </c>
      <c r="I2320" s="137"/>
      <c r="J2320" s="140"/>
      <c r="K2320" s="141"/>
      <c r="L2320" t="str">
        <f t="shared" si="148"/>
        <v>08598</v>
      </c>
      <c r="M2320">
        <f t="shared" si="147"/>
        <v>8598</v>
      </c>
      <c r="N2320" s="37">
        <f t="shared" si="144"/>
        <v>2280372</v>
      </c>
    </row>
    <row r="2321" spans="1:14" x14ac:dyDescent="0.3">
      <c r="A2321" s="3">
        <v>3</v>
      </c>
      <c r="B2321" s="15" t="s">
        <v>2906</v>
      </c>
      <c r="C2321" s="4" t="s">
        <v>2907</v>
      </c>
      <c r="D2321" s="5">
        <v>44935</v>
      </c>
      <c r="E2321" s="13" t="s">
        <v>2077</v>
      </c>
      <c r="F2321" s="7">
        <v>46184633</v>
      </c>
      <c r="G2321" s="6" t="s">
        <v>1366</v>
      </c>
      <c r="H2321" s="7">
        <v>4849386</v>
      </c>
      <c r="I2321" s="11">
        <v>41335247</v>
      </c>
      <c r="J2321" s="132" t="s">
        <v>788</v>
      </c>
      <c r="K2321" s="133"/>
      <c r="L2321" t="str">
        <f t="shared" si="148"/>
        <v>00973</v>
      </c>
      <c r="M2321">
        <f t="shared" si="147"/>
        <v>973</v>
      </c>
      <c r="N2321" s="37">
        <f t="shared" si="144"/>
        <v>46184633</v>
      </c>
    </row>
    <row r="2322" spans="1:14" x14ac:dyDescent="0.3">
      <c r="A2322" s="3">
        <v>3</v>
      </c>
      <c r="B2322" s="15" t="s">
        <v>2908</v>
      </c>
      <c r="C2322" s="4" t="s">
        <v>2909</v>
      </c>
      <c r="D2322" s="5">
        <v>44960</v>
      </c>
      <c r="E2322" s="13" t="s">
        <v>1365</v>
      </c>
      <c r="F2322" s="7">
        <v>7485951</v>
      </c>
      <c r="G2322" s="6" t="s">
        <v>1366</v>
      </c>
      <c r="H2322" s="7">
        <v>786025</v>
      </c>
      <c r="I2322" s="11">
        <v>6699926</v>
      </c>
      <c r="J2322" s="132" t="s">
        <v>788</v>
      </c>
      <c r="K2322" s="133"/>
      <c r="L2322" t="str">
        <f t="shared" si="148"/>
        <v>02853</v>
      </c>
      <c r="M2322">
        <f t="shared" si="147"/>
        <v>2853</v>
      </c>
      <c r="N2322" s="37">
        <f t="shared" si="144"/>
        <v>7485951</v>
      </c>
    </row>
    <row r="2323" spans="1:14" x14ac:dyDescent="0.3">
      <c r="A2323" s="3">
        <v>3</v>
      </c>
      <c r="B2323" s="146" t="s">
        <v>2915</v>
      </c>
      <c r="C2323" s="4" t="s">
        <v>2916</v>
      </c>
      <c r="D2323" s="5">
        <v>44977</v>
      </c>
      <c r="E2323" s="13" t="s">
        <v>1908</v>
      </c>
      <c r="F2323" s="7">
        <v>3742976</v>
      </c>
      <c r="G2323" s="6" t="s">
        <v>1366</v>
      </c>
      <c r="H2323" s="7">
        <v>393013</v>
      </c>
      <c r="I2323" s="136">
        <v>20007024</v>
      </c>
      <c r="J2323" s="138" t="s">
        <v>792</v>
      </c>
      <c r="K2323" s="139"/>
      <c r="L2323" t="str">
        <f t="shared" si="148"/>
        <v>06734</v>
      </c>
      <c r="M2323">
        <f t="shared" si="147"/>
        <v>6734</v>
      </c>
      <c r="N2323" s="37">
        <f t="shared" si="144"/>
        <v>3742976</v>
      </c>
    </row>
    <row r="2324" spans="1:14" x14ac:dyDescent="0.3">
      <c r="A2324" s="3">
        <v>3</v>
      </c>
      <c r="B2324" s="148"/>
      <c r="C2324" s="4" t="s">
        <v>2917</v>
      </c>
      <c r="D2324" s="5">
        <v>44984</v>
      </c>
      <c r="E2324" s="13" t="s">
        <v>1368</v>
      </c>
      <c r="F2324" s="7">
        <v>4954587</v>
      </c>
      <c r="G2324" s="6" t="s">
        <v>1366</v>
      </c>
      <c r="H2324" s="7">
        <v>520232</v>
      </c>
      <c r="I2324" s="143"/>
      <c r="J2324" s="144"/>
      <c r="K2324" s="145"/>
      <c r="L2324" t="str">
        <f t="shared" si="148"/>
        <v>09051</v>
      </c>
      <c r="M2324">
        <f t="shared" si="147"/>
        <v>9051</v>
      </c>
      <c r="N2324" s="37">
        <f t="shared" si="144"/>
        <v>4954587</v>
      </c>
    </row>
    <row r="2325" spans="1:14" x14ac:dyDescent="0.3">
      <c r="A2325" s="3">
        <v>3</v>
      </c>
      <c r="B2325" s="148"/>
      <c r="C2325" s="4" t="s">
        <v>2918</v>
      </c>
      <c r="D2325" s="5">
        <v>44970</v>
      </c>
      <c r="E2325" s="13" t="s">
        <v>1368</v>
      </c>
      <c r="F2325" s="7">
        <v>4954587</v>
      </c>
      <c r="G2325" s="6" t="s">
        <v>1366</v>
      </c>
      <c r="H2325" s="7">
        <v>520232</v>
      </c>
      <c r="I2325" s="143"/>
      <c r="J2325" s="144"/>
      <c r="K2325" s="145"/>
      <c r="L2325" t="str">
        <f t="shared" si="148"/>
        <v>04052</v>
      </c>
      <c r="M2325">
        <f t="shared" si="147"/>
        <v>4052</v>
      </c>
      <c r="N2325" s="37">
        <f t="shared" si="144"/>
        <v>4954587</v>
      </c>
    </row>
    <row r="2326" spans="1:14" x14ac:dyDescent="0.3">
      <c r="A2326" s="3">
        <v>3</v>
      </c>
      <c r="B2326" s="147"/>
      <c r="C2326" s="4" t="s">
        <v>2919</v>
      </c>
      <c r="D2326" s="5">
        <v>44959</v>
      </c>
      <c r="E2326" s="13" t="s">
        <v>1908</v>
      </c>
      <c r="F2326" s="7">
        <v>8702067</v>
      </c>
      <c r="G2326" s="6" t="s">
        <v>1366</v>
      </c>
      <c r="H2326" s="7">
        <v>913717</v>
      </c>
      <c r="I2326" s="137"/>
      <c r="J2326" s="140"/>
      <c r="K2326" s="141"/>
      <c r="L2326" t="str">
        <f t="shared" si="148"/>
        <v>02818</v>
      </c>
      <c r="M2326">
        <f t="shared" si="147"/>
        <v>2818</v>
      </c>
      <c r="N2326" s="37">
        <f t="shared" si="144"/>
        <v>8702067</v>
      </c>
    </row>
    <row r="2327" spans="1:14" x14ac:dyDescent="0.3">
      <c r="A2327" s="3">
        <v>3</v>
      </c>
      <c r="B2327" s="146" t="s">
        <v>2925</v>
      </c>
      <c r="C2327" s="4" t="s">
        <v>2926</v>
      </c>
      <c r="D2327" s="5">
        <v>44985</v>
      </c>
      <c r="E2327" s="13" t="s">
        <v>1771</v>
      </c>
      <c r="F2327" s="7">
        <v>552002</v>
      </c>
      <c r="G2327" s="6" t="s">
        <v>1366</v>
      </c>
      <c r="H2327" s="7">
        <v>57960</v>
      </c>
      <c r="I2327" s="136">
        <v>6626000</v>
      </c>
      <c r="J2327" s="138" t="s">
        <v>802</v>
      </c>
      <c r="K2327" s="139"/>
      <c r="L2327" t="str">
        <f t="shared" si="148"/>
        <v>09095</v>
      </c>
      <c r="M2327">
        <f t="shared" si="147"/>
        <v>9095</v>
      </c>
      <c r="N2327" s="37">
        <f t="shared" si="144"/>
        <v>552002</v>
      </c>
    </row>
    <row r="2328" spans="1:14" x14ac:dyDescent="0.3">
      <c r="A2328" s="3">
        <v>3</v>
      </c>
      <c r="B2328" s="148"/>
      <c r="C2328" s="4" t="s">
        <v>2927</v>
      </c>
      <c r="D2328" s="5">
        <v>44972</v>
      </c>
      <c r="E2328" s="13" t="s">
        <v>1368</v>
      </c>
      <c r="F2328" s="7">
        <v>1221638</v>
      </c>
      <c r="G2328" s="6" t="s">
        <v>1366</v>
      </c>
      <c r="H2328" s="7">
        <v>128272</v>
      </c>
      <c r="I2328" s="143"/>
      <c r="J2328" s="144"/>
      <c r="K2328" s="145"/>
      <c r="L2328" t="str">
        <f t="shared" si="148"/>
        <v>04134</v>
      </c>
      <c r="M2328">
        <f t="shared" si="147"/>
        <v>4134</v>
      </c>
      <c r="N2328" s="37">
        <f t="shared" si="144"/>
        <v>1221638</v>
      </c>
    </row>
    <row r="2329" spans="1:14" x14ac:dyDescent="0.3">
      <c r="A2329" s="3">
        <v>3</v>
      </c>
      <c r="B2329" s="148"/>
      <c r="C2329" s="4" t="s">
        <v>2928</v>
      </c>
      <c r="D2329" s="5">
        <v>44967</v>
      </c>
      <c r="E2329" s="13" t="s">
        <v>1368</v>
      </c>
      <c r="F2329" s="7">
        <v>2960243</v>
      </c>
      <c r="G2329" s="6" t="s">
        <v>1366</v>
      </c>
      <c r="H2329" s="7">
        <v>310826</v>
      </c>
      <c r="I2329" s="143"/>
      <c r="J2329" s="144"/>
      <c r="K2329" s="145"/>
      <c r="L2329" t="str">
        <f t="shared" si="148"/>
        <v>03792</v>
      </c>
      <c r="M2329">
        <f t="shared" si="147"/>
        <v>3792</v>
      </c>
      <c r="N2329" s="37">
        <f t="shared" si="144"/>
        <v>2960243</v>
      </c>
    </row>
    <row r="2330" spans="1:14" x14ac:dyDescent="0.3">
      <c r="A2330" s="3">
        <v>3</v>
      </c>
      <c r="B2330" s="148"/>
      <c r="C2330" s="4" t="s">
        <v>2929</v>
      </c>
      <c r="D2330" s="5">
        <v>44979</v>
      </c>
      <c r="E2330" s="13" t="s">
        <v>1378</v>
      </c>
      <c r="F2330" s="7">
        <v>2117467</v>
      </c>
      <c r="G2330" s="6" t="s">
        <v>1366</v>
      </c>
      <c r="H2330" s="7">
        <v>222334</v>
      </c>
      <c r="I2330" s="143"/>
      <c r="J2330" s="144"/>
      <c r="K2330" s="145"/>
      <c r="L2330" t="str">
        <f t="shared" si="148"/>
        <v>06831</v>
      </c>
      <c r="M2330">
        <f t="shared" si="147"/>
        <v>6831</v>
      </c>
      <c r="N2330" s="37">
        <f t="shared" si="144"/>
        <v>2117467</v>
      </c>
    </row>
    <row r="2331" spans="1:14" x14ac:dyDescent="0.3">
      <c r="A2331" s="3">
        <v>3</v>
      </c>
      <c r="B2331" s="147"/>
      <c r="C2331" s="4" t="s">
        <v>2930</v>
      </c>
      <c r="D2331" s="5">
        <v>44972</v>
      </c>
      <c r="E2331" s="13" t="s">
        <v>2134</v>
      </c>
      <c r="F2331" s="7">
        <v>552002</v>
      </c>
      <c r="G2331" s="6" t="s">
        <v>1366</v>
      </c>
      <c r="H2331" s="7">
        <v>57960</v>
      </c>
      <c r="I2331" s="137"/>
      <c r="J2331" s="140"/>
      <c r="K2331" s="141"/>
      <c r="L2331" t="str">
        <f t="shared" si="148"/>
        <v>04133</v>
      </c>
      <c r="M2331">
        <f t="shared" si="147"/>
        <v>4133</v>
      </c>
      <c r="N2331" s="37">
        <f t="shared" si="144"/>
        <v>552002</v>
      </c>
    </row>
    <row r="2332" spans="1:14" x14ac:dyDescent="0.3">
      <c r="A2332" s="3">
        <v>3</v>
      </c>
      <c r="B2332" s="146" t="s">
        <v>2931</v>
      </c>
      <c r="C2332" s="4" t="s">
        <v>2932</v>
      </c>
      <c r="D2332" s="5">
        <v>44963</v>
      </c>
      <c r="E2332" s="13" t="s">
        <v>1365</v>
      </c>
      <c r="F2332" s="7">
        <v>1319721</v>
      </c>
      <c r="G2332" s="6" t="s">
        <v>1366</v>
      </c>
      <c r="H2332" s="7">
        <v>138571</v>
      </c>
      <c r="I2332" s="136">
        <v>3249006</v>
      </c>
      <c r="J2332" s="138" t="s">
        <v>811</v>
      </c>
      <c r="K2332" s="139"/>
      <c r="L2332" t="str">
        <f t="shared" si="148"/>
        <v>02994</v>
      </c>
      <c r="M2332">
        <f t="shared" si="147"/>
        <v>2994</v>
      </c>
      <c r="N2332" s="37">
        <f t="shared" si="144"/>
        <v>1319721</v>
      </c>
    </row>
    <row r="2333" spans="1:14" x14ac:dyDescent="0.3">
      <c r="A2333" s="3">
        <v>3</v>
      </c>
      <c r="B2333" s="148"/>
      <c r="C2333" s="4" t="s">
        <v>2933</v>
      </c>
      <c r="D2333" s="5">
        <v>44970</v>
      </c>
      <c r="E2333" s="13" t="s">
        <v>1365</v>
      </c>
      <c r="F2333" s="7">
        <v>1117092</v>
      </c>
      <c r="G2333" s="6" t="s">
        <v>1366</v>
      </c>
      <c r="H2333" s="7">
        <v>117295</v>
      </c>
      <c r="I2333" s="143"/>
      <c r="J2333" s="144"/>
      <c r="K2333" s="145"/>
      <c r="L2333" t="str">
        <f t="shared" si="148"/>
        <v>04036</v>
      </c>
      <c r="M2333">
        <f t="shared" si="147"/>
        <v>4036</v>
      </c>
      <c r="N2333" s="37">
        <f t="shared" si="144"/>
        <v>1117092</v>
      </c>
    </row>
    <row r="2334" spans="1:14" x14ac:dyDescent="0.3">
      <c r="A2334" s="3">
        <v>3</v>
      </c>
      <c r="B2334" s="147"/>
      <c r="C2334" s="4" t="s">
        <v>2934</v>
      </c>
      <c r="D2334" s="5">
        <v>44963</v>
      </c>
      <c r="E2334" s="13" t="s">
        <v>2935</v>
      </c>
      <c r="F2334" s="7">
        <v>1193361</v>
      </c>
      <c r="G2334" s="6" t="s">
        <v>1366</v>
      </c>
      <c r="H2334" s="7">
        <v>125303</v>
      </c>
      <c r="I2334" s="137"/>
      <c r="J2334" s="140"/>
      <c r="K2334" s="141"/>
      <c r="L2334" t="str">
        <f t="shared" si="148"/>
        <v>02995</v>
      </c>
      <c r="M2334">
        <f t="shared" si="147"/>
        <v>2995</v>
      </c>
      <c r="N2334" s="37">
        <f t="shared" si="144"/>
        <v>1193361</v>
      </c>
    </row>
    <row r="2335" spans="1:14" x14ac:dyDescent="0.3">
      <c r="A2335" s="3">
        <v>3</v>
      </c>
      <c r="B2335" s="146" t="s">
        <v>2936</v>
      </c>
      <c r="C2335" s="4" t="s">
        <v>2937</v>
      </c>
      <c r="D2335" s="5">
        <v>44963</v>
      </c>
      <c r="E2335" s="13" t="s">
        <v>1365</v>
      </c>
      <c r="F2335" s="7">
        <v>5259859</v>
      </c>
      <c r="G2335" s="6" t="s">
        <v>1366</v>
      </c>
      <c r="H2335" s="7">
        <v>552285</v>
      </c>
      <c r="I2335" s="136">
        <v>7149390</v>
      </c>
      <c r="J2335" s="138" t="s">
        <v>816</v>
      </c>
      <c r="K2335" s="139"/>
      <c r="L2335" t="str">
        <f t="shared" si="148"/>
        <v>02980</v>
      </c>
      <c r="M2335">
        <f t="shared" si="147"/>
        <v>2980</v>
      </c>
      <c r="N2335" s="37">
        <f t="shared" si="144"/>
        <v>5259859</v>
      </c>
    </row>
    <row r="2336" spans="1:14" x14ac:dyDescent="0.3">
      <c r="A2336" s="3">
        <v>3</v>
      </c>
      <c r="B2336" s="147"/>
      <c r="C2336" s="4" t="s">
        <v>2938</v>
      </c>
      <c r="D2336" s="5">
        <v>44980</v>
      </c>
      <c r="E2336" s="13" t="s">
        <v>1368</v>
      </c>
      <c r="F2336" s="7">
        <v>2728286</v>
      </c>
      <c r="G2336" s="6" t="s">
        <v>1366</v>
      </c>
      <c r="H2336" s="7">
        <v>286470</v>
      </c>
      <c r="I2336" s="137"/>
      <c r="J2336" s="140"/>
      <c r="K2336" s="141"/>
      <c r="L2336" t="str">
        <f t="shared" si="148"/>
        <v>07354</v>
      </c>
      <c r="M2336">
        <f t="shared" si="147"/>
        <v>7354</v>
      </c>
      <c r="N2336" s="37">
        <f t="shared" si="144"/>
        <v>2728286</v>
      </c>
    </row>
    <row r="2337" spans="1:14" x14ac:dyDescent="0.3">
      <c r="A2337" s="3">
        <v>3</v>
      </c>
      <c r="B2337" s="15" t="s">
        <v>2939</v>
      </c>
      <c r="C2337" s="4" t="s">
        <v>2940</v>
      </c>
      <c r="D2337" s="5">
        <v>44978</v>
      </c>
      <c r="E2337" s="13" t="s">
        <v>1787</v>
      </c>
      <c r="F2337" s="7">
        <v>807741</v>
      </c>
      <c r="G2337" s="6" t="s">
        <v>1366</v>
      </c>
      <c r="H2337" s="7">
        <v>84813</v>
      </c>
      <c r="I2337" s="11">
        <v>722928</v>
      </c>
      <c r="J2337" s="132" t="s">
        <v>833</v>
      </c>
      <c r="K2337" s="133"/>
      <c r="L2337" t="str">
        <f t="shared" si="148"/>
        <v>06766</v>
      </c>
      <c r="M2337">
        <f t="shared" si="147"/>
        <v>6766</v>
      </c>
      <c r="N2337" s="37">
        <f t="shared" si="144"/>
        <v>807741</v>
      </c>
    </row>
    <row r="2338" spans="1:14" x14ac:dyDescent="0.3">
      <c r="A2338" s="3">
        <v>3</v>
      </c>
      <c r="B2338" s="146" t="s">
        <v>2941</v>
      </c>
      <c r="C2338" s="4" t="s">
        <v>2942</v>
      </c>
      <c r="D2338" s="5">
        <v>44967</v>
      </c>
      <c r="E2338" s="13" t="s">
        <v>1368</v>
      </c>
      <c r="F2338" s="7">
        <v>2356347</v>
      </c>
      <c r="G2338" s="6" t="s">
        <v>1366</v>
      </c>
      <c r="H2338" s="7">
        <v>247416</v>
      </c>
      <c r="I2338" s="136">
        <v>2655614</v>
      </c>
      <c r="J2338" s="138" t="s">
        <v>1940</v>
      </c>
      <c r="K2338" s="139"/>
      <c r="L2338" t="str">
        <f t="shared" si="148"/>
        <v>03819</v>
      </c>
      <c r="M2338">
        <f t="shared" si="147"/>
        <v>3819</v>
      </c>
      <c r="N2338" s="37">
        <f t="shared" si="144"/>
        <v>2356347</v>
      </c>
    </row>
    <row r="2339" spans="1:14" x14ac:dyDescent="0.3">
      <c r="A2339" s="3">
        <v>3</v>
      </c>
      <c r="B2339" s="147"/>
      <c r="C2339" s="4" t="s">
        <v>2943</v>
      </c>
      <c r="D2339" s="5">
        <v>44973</v>
      </c>
      <c r="E2339" s="13" t="s">
        <v>1365</v>
      </c>
      <c r="F2339" s="7">
        <v>610819</v>
      </c>
      <c r="G2339" s="6" t="s">
        <v>1366</v>
      </c>
      <c r="H2339" s="7">
        <v>64136</v>
      </c>
      <c r="I2339" s="137"/>
      <c r="J2339" s="140"/>
      <c r="K2339" s="141"/>
      <c r="L2339" t="str">
        <f t="shared" si="148"/>
        <v>04925</v>
      </c>
      <c r="M2339">
        <f t="shared" si="147"/>
        <v>4925</v>
      </c>
      <c r="N2339" s="37">
        <f t="shared" si="144"/>
        <v>610819</v>
      </c>
    </row>
    <row r="2340" spans="1:14" x14ac:dyDescent="0.3">
      <c r="A2340" s="3">
        <v>3</v>
      </c>
      <c r="B2340" s="146" t="s">
        <v>2958</v>
      </c>
      <c r="C2340" s="4" t="s">
        <v>2959</v>
      </c>
      <c r="D2340" s="5">
        <v>44970</v>
      </c>
      <c r="E2340" s="13" t="s">
        <v>1368</v>
      </c>
      <c r="F2340" s="7">
        <v>1425225</v>
      </c>
      <c r="G2340" s="6" t="s">
        <v>1366</v>
      </c>
      <c r="H2340" s="7">
        <v>149649</v>
      </c>
      <c r="I2340" s="136">
        <v>8870189</v>
      </c>
      <c r="J2340" s="138" t="s">
        <v>850</v>
      </c>
      <c r="K2340" s="139"/>
      <c r="L2340" t="str">
        <f t="shared" si="148"/>
        <v>03978</v>
      </c>
      <c r="M2340">
        <f t="shared" si="147"/>
        <v>3978</v>
      </c>
      <c r="N2340" s="37">
        <f t="shared" si="144"/>
        <v>1425225</v>
      </c>
    </row>
    <row r="2341" spans="1:14" x14ac:dyDescent="0.3">
      <c r="A2341" s="3">
        <v>3</v>
      </c>
      <c r="B2341" s="148"/>
      <c r="C2341" s="4" t="s">
        <v>2960</v>
      </c>
      <c r="D2341" s="5">
        <v>44985</v>
      </c>
      <c r="E2341" s="13" t="s">
        <v>1787</v>
      </c>
      <c r="F2341" s="7">
        <v>2737027</v>
      </c>
      <c r="G2341" s="6" t="s">
        <v>1366</v>
      </c>
      <c r="H2341" s="7">
        <v>287388</v>
      </c>
      <c r="I2341" s="143"/>
      <c r="J2341" s="144"/>
      <c r="K2341" s="145"/>
      <c r="L2341" t="str">
        <f t="shared" si="148"/>
        <v>09090</v>
      </c>
      <c r="M2341">
        <f t="shared" si="147"/>
        <v>9090</v>
      </c>
      <c r="N2341" s="37">
        <f t="shared" si="144"/>
        <v>2737027</v>
      </c>
    </row>
    <row r="2342" spans="1:14" x14ac:dyDescent="0.3">
      <c r="A2342" s="3">
        <v>3</v>
      </c>
      <c r="B2342" s="148"/>
      <c r="C2342" s="4" t="s">
        <v>2961</v>
      </c>
      <c r="D2342" s="5">
        <v>44970</v>
      </c>
      <c r="E2342" s="13" t="s">
        <v>1368</v>
      </c>
      <c r="F2342" s="7">
        <v>2556373</v>
      </c>
      <c r="G2342" s="6" t="s">
        <v>1366</v>
      </c>
      <c r="H2342" s="7">
        <v>268419</v>
      </c>
      <c r="I2342" s="143"/>
      <c r="J2342" s="144"/>
      <c r="K2342" s="145"/>
      <c r="L2342" t="str">
        <f t="shared" si="148"/>
        <v>04005</v>
      </c>
      <c r="M2342">
        <f t="shared" si="147"/>
        <v>4005</v>
      </c>
      <c r="N2342" s="37">
        <f t="shared" si="144"/>
        <v>2556373</v>
      </c>
    </row>
    <row r="2343" spans="1:14" x14ac:dyDescent="0.3">
      <c r="A2343" s="3">
        <v>3</v>
      </c>
      <c r="B2343" s="148"/>
      <c r="C2343" s="4" t="s">
        <v>2962</v>
      </c>
      <c r="D2343" s="5">
        <v>44963</v>
      </c>
      <c r="E2343" s="13" t="s">
        <v>1368</v>
      </c>
      <c r="F2343" s="7">
        <v>1901510</v>
      </c>
      <c r="G2343" s="6" t="s">
        <v>1366</v>
      </c>
      <c r="H2343" s="7">
        <v>199659</v>
      </c>
      <c r="I2343" s="143"/>
      <c r="J2343" s="144"/>
      <c r="K2343" s="145"/>
      <c r="L2343" t="str">
        <f t="shared" si="148"/>
        <v>02972</v>
      </c>
      <c r="M2343">
        <f t="shared" si="147"/>
        <v>2972</v>
      </c>
      <c r="N2343" s="37">
        <f t="shared" si="144"/>
        <v>1901510</v>
      </c>
    </row>
    <row r="2344" spans="1:14" x14ac:dyDescent="0.3">
      <c r="A2344" s="3">
        <v>3</v>
      </c>
      <c r="B2344" s="148"/>
      <c r="C2344" s="4" t="s">
        <v>2963</v>
      </c>
      <c r="D2344" s="5">
        <v>44980</v>
      </c>
      <c r="E2344" s="13" t="s">
        <v>1787</v>
      </c>
      <c r="F2344" s="7">
        <v>679872</v>
      </c>
      <c r="G2344" s="6" t="s">
        <v>1366</v>
      </c>
      <c r="H2344" s="7">
        <v>71387</v>
      </c>
      <c r="I2344" s="143"/>
      <c r="J2344" s="144"/>
      <c r="K2344" s="145"/>
      <c r="L2344" t="str">
        <f t="shared" si="148"/>
        <v>07236</v>
      </c>
      <c r="M2344">
        <f t="shared" si="147"/>
        <v>7236</v>
      </c>
      <c r="N2344" s="37">
        <f t="shared" si="144"/>
        <v>679872</v>
      </c>
    </row>
    <row r="2345" spans="1:14" x14ac:dyDescent="0.3">
      <c r="A2345" s="3">
        <v>3</v>
      </c>
      <c r="B2345" s="147"/>
      <c r="C2345" s="4" t="s">
        <v>2964</v>
      </c>
      <c r="D2345" s="5">
        <v>44980</v>
      </c>
      <c r="E2345" s="13" t="s">
        <v>1368</v>
      </c>
      <c r="F2345" s="7">
        <v>610819</v>
      </c>
      <c r="G2345" s="6" t="s">
        <v>1366</v>
      </c>
      <c r="H2345" s="7">
        <v>64136</v>
      </c>
      <c r="I2345" s="137"/>
      <c r="J2345" s="140"/>
      <c r="K2345" s="141"/>
      <c r="L2345" t="str">
        <f t="shared" si="148"/>
        <v>07642</v>
      </c>
      <c r="M2345">
        <f t="shared" si="147"/>
        <v>7642</v>
      </c>
      <c r="N2345" s="37">
        <f t="shared" si="144"/>
        <v>610819</v>
      </c>
    </row>
    <row r="2346" spans="1:14" x14ac:dyDescent="0.3">
      <c r="A2346" s="3">
        <v>3</v>
      </c>
      <c r="B2346" s="15" t="s">
        <v>2968</v>
      </c>
      <c r="C2346" s="4" t="s">
        <v>2969</v>
      </c>
      <c r="D2346" s="5">
        <v>44960</v>
      </c>
      <c r="E2346" s="13" t="s">
        <v>1368</v>
      </c>
      <c r="F2346" s="7">
        <v>4928222</v>
      </c>
      <c r="G2346" s="6" t="s">
        <v>1366</v>
      </c>
      <c r="H2346" s="7">
        <v>517463</v>
      </c>
      <c r="I2346" s="11">
        <v>4410759</v>
      </c>
      <c r="J2346" s="132" t="s">
        <v>861</v>
      </c>
      <c r="K2346" s="133"/>
      <c r="L2346" t="str">
        <f t="shared" si="148"/>
        <v>02831</v>
      </c>
      <c r="M2346">
        <f t="shared" si="147"/>
        <v>2831</v>
      </c>
      <c r="N2346" s="37">
        <f t="shared" si="144"/>
        <v>4928222</v>
      </c>
    </row>
    <row r="2347" spans="1:14" x14ac:dyDescent="0.3">
      <c r="A2347" s="3">
        <v>3</v>
      </c>
      <c r="B2347" s="146" t="s">
        <v>2975</v>
      </c>
      <c r="C2347" s="4" t="s">
        <v>2976</v>
      </c>
      <c r="D2347" s="5">
        <v>44971</v>
      </c>
      <c r="E2347" s="13" t="s">
        <v>1365</v>
      </c>
      <c r="F2347" s="7">
        <v>6678210</v>
      </c>
      <c r="G2347" s="6" t="s">
        <v>1366</v>
      </c>
      <c r="H2347" s="7">
        <v>701212</v>
      </c>
      <c r="I2347" s="136">
        <v>12676924</v>
      </c>
      <c r="J2347" s="138" t="s">
        <v>864</v>
      </c>
      <c r="K2347" s="139"/>
      <c r="L2347" t="str">
        <f t="shared" ref="L2347:L2349" si="149">+RIGHT(C2347,4)</f>
        <v>4107</v>
      </c>
      <c r="M2347">
        <f t="shared" si="147"/>
        <v>4107</v>
      </c>
      <c r="N2347" s="37">
        <f t="shared" si="144"/>
        <v>6678210</v>
      </c>
    </row>
    <row r="2348" spans="1:14" x14ac:dyDescent="0.3">
      <c r="A2348" s="3">
        <v>3</v>
      </c>
      <c r="B2348" s="148"/>
      <c r="C2348" s="4" t="s">
        <v>2977</v>
      </c>
      <c r="D2348" s="5">
        <v>44978</v>
      </c>
      <c r="E2348" s="13" t="s">
        <v>1787</v>
      </c>
      <c r="F2348" s="7">
        <v>3427193</v>
      </c>
      <c r="G2348" s="6" t="s">
        <v>1366</v>
      </c>
      <c r="H2348" s="7">
        <v>359855</v>
      </c>
      <c r="I2348" s="143"/>
      <c r="J2348" s="144"/>
      <c r="K2348" s="145"/>
      <c r="L2348" t="str">
        <f t="shared" si="149"/>
        <v>6798</v>
      </c>
      <c r="M2348">
        <f t="shared" si="147"/>
        <v>6798</v>
      </c>
      <c r="N2348" s="37">
        <f t="shared" si="144"/>
        <v>3427193</v>
      </c>
    </row>
    <row r="2349" spans="1:14" x14ac:dyDescent="0.3">
      <c r="A2349" s="3">
        <v>3</v>
      </c>
      <c r="B2349" s="147"/>
      <c r="C2349" s="4" t="s">
        <v>2978</v>
      </c>
      <c r="D2349" s="5">
        <v>44965</v>
      </c>
      <c r="E2349" s="13" t="s">
        <v>1365</v>
      </c>
      <c r="F2349" s="7">
        <v>4058758</v>
      </c>
      <c r="G2349" s="6" t="s">
        <v>1366</v>
      </c>
      <c r="H2349" s="7">
        <v>426170</v>
      </c>
      <c r="I2349" s="137"/>
      <c r="J2349" s="140"/>
      <c r="K2349" s="141"/>
      <c r="L2349" t="str">
        <f t="shared" si="149"/>
        <v>3129</v>
      </c>
      <c r="M2349">
        <f t="shared" si="147"/>
        <v>3129</v>
      </c>
      <c r="N2349" s="37">
        <f t="shared" si="144"/>
        <v>4058758</v>
      </c>
    </row>
    <row r="2350" spans="1:14" x14ac:dyDescent="0.3">
      <c r="A2350" s="3">
        <v>3</v>
      </c>
      <c r="B2350" s="146" t="s">
        <v>2983</v>
      </c>
      <c r="C2350" s="4" t="s">
        <v>2984</v>
      </c>
      <c r="D2350" s="5">
        <v>44964</v>
      </c>
      <c r="E2350" s="13" t="s">
        <v>1365</v>
      </c>
      <c r="F2350" s="7">
        <v>2357456</v>
      </c>
      <c r="G2350" s="6" t="s">
        <v>1366</v>
      </c>
      <c r="H2350" s="7">
        <v>247533</v>
      </c>
      <c r="I2350" s="136">
        <v>4143590</v>
      </c>
      <c r="J2350" s="138" t="s">
        <v>876</v>
      </c>
      <c r="K2350" s="139"/>
      <c r="L2350" t="str">
        <f t="shared" si="148"/>
        <v>03122</v>
      </c>
      <c r="M2350">
        <f t="shared" si="147"/>
        <v>3122</v>
      </c>
      <c r="N2350" s="37">
        <f t="shared" si="144"/>
        <v>2357456</v>
      </c>
    </row>
    <row r="2351" spans="1:14" x14ac:dyDescent="0.3">
      <c r="A2351" s="3">
        <v>3</v>
      </c>
      <c r="B2351" s="147"/>
      <c r="C2351" s="4" t="s">
        <v>2985</v>
      </c>
      <c r="D2351" s="5">
        <v>44978</v>
      </c>
      <c r="E2351" s="13" t="s">
        <v>1365</v>
      </c>
      <c r="F2351" s="7">
        <v>2272254</v>
      </c>
      <c r="G2351" s="6" t="s">
        <v>1366</v>
      </c>
      <c r="H2351" s="7">
        <v>238587</v>
      </c>
      <c r="I2351" s="137"/>
      <c r="J2351" s="140"/>
      <c r="K2351" s="141"/>
      <c r="L2351" t="str">
        <f t="shared" si="148"/>
        <v>06819</v>
      </c>
      <c r="M2351">
        <f t="shared" si="147"/>
        <v>6819</v>
      </c>
      <c r="N2351" s="37">
        <f t="shared" si="144"/>
        <v>2272254</v>
      </c>
    </row>
    <row r="2352" spans="1:14" x14ac:dyDescent="0.3">
      <c r="A2352" s="3">
        <v>3</v>
      </c>
      <c r="B2352" s="146" t="s">
        <v>2986</v>
      </c>
      <c r="C2352" s="4" t="s">
        <v>2987</v>
      </c>
      <c r="D2352" s="5">
        <v>44980</v>
      </c>
      <c r="E2352" s="13" t="s">
        <v>1378</v>
      </c>
      <c r="F2352" s="7">
        <v>3230964</v>
      </c>
      <c r="G2352" s="6" t="s">
        <v>1366</v>
      </c>
      <c r="H2352" s="7">
        <v>339251</v>
      </c>
      <c r="I2352" s="136">
        <v>11778992</v>
      </c>
      <c r="J2352" s="138" t="s">
        <v>881</v>
      </c>
      <c r="K2352" s="139"/>
      <c r="L2352" t="str">
        <f t="shared" si="148"/>
        <v>07081</v>
      </c>
      <c r="M2352">
        <f t="shared" si="147"/>
        <v>7081</v>
      </c>
      <c r="N2352" s="37">
        <f t="shared" si="144"/>
        <v>3230964</v>
      </c>
    </row>
    <row r="2353" spans="1:14" x14ac:dyDescent="0.3">
      <c r="A2353" s="3">
        <v>3</v>
      </c>
      <c r="B2353" s="148"/>
      <c r="C2353" s="4" t="s">
        <v>2988</v>
      </c>
      <c r="D2353" s="5">
        <v>44975</v>
      </c>
      <c r="E2353" s="13" t="s">
        <v>1365</v>
      </c>
      <c r="F2353" s="7">
        <v>2226301</v>
      </c>
      <c r="G2353" s="6" t="s">
        <v>1366</v>
      </c>
      <c r="H2353" s="7">
        <v>233762</v>
      </c>
      <c r="I2353" s="143"/>
      <c r="J2353" s="144"/>
      <c r="K2353" s="145"/>
      <c r="L2353" t="str">
        <f t="shared" si="148"/>
        <v>06711</v>
      </c>
      <c r="M2353">
        <f t="shared" si="147"/>
        <v>6711</v>
      </c>
      <c r="N2353" s="37">
        <f t="shared" si="144"/>
        <v>2226301</v>
      </c>
    </row>
    <row r="2354" spans="1:14" x14ac:dyDescent="0.3">
      <c r="A2354" s="3">
        <v>3</v>
      </c>
      <c r="B2354" s="148"/>
      <c r="C2354" s="4" t="s">
        <v>2989</v>
      </c>
      <c r="D2354" s="5">
        <v>44966</v>
      </c>
      <c r="E2354" s="13" t="s">
        <v>1365</v>
      </c>
      <c r="F2354" s="7">
        <v>3851810</v>
      </c>
      <c r="G2354" s="6" t="s">
        <v>1366</v>
      </c>
      <c r="H2354" s="7">
        <v>404440</v>
      </c>
      <c r="I2354" s="143"/>
      <c r="J2354" s="144"/>
      <c r="K2354" s="145"/>
      <c r="L2354" t="str">
        <f t="shared" si="148"/>
        <v>03515</v>
      </c>
      <c r="M2354">
        <f t="shared" si="147"/>
        <v>3515</v>
      </c>
      <c r="N2354" s="37">
        <f t="shared" si="144"/>
        <v>3851810</v>
      </c>
    </row>
    <row r="2355" spans="1:14" x14ac:dyDescent="0.3">
      <c r="A2355" s="3">
        <v>3</v>
      </c>
      <c r="B2355" s="147"/>
      <c r="C2355" s="4" t="s">
        <v>2990</v>
      </c>
      <c r="D2355" s="5">
        <v>44984</v>
      </c>
      <c r="E2355" s="13" t="s">
        <v>1365</v>
      </c>
      <c r="F2355" s="7">
        <v>3851810</v>
      </c>
      <c r="G2355" s="6" t="s">
        <v>1366</v>
      </c>
      <c r="H2355" s="7">
        <v>404440</v>
      </c>
      <c r="I2355" s="137"/>
      <c r="J2355" s="140"/>
      <c r="K2355" s="141"/>
      <c r="L2355" t="str">
        <f t="shared" si="148"/>
        <v>09076</v>
      </c>
      <c r="M2355">
        <f t="shared" si="147"/>
        <v>9076</v>
      </c>
      <c r="N2355" s="37">
        <f t="shared" si="144"/>
        <v>3851810</v>
      </c>
    </row>
    <row r="2356" spans="1:14" x14ac:dyDescent="0.3">
      <c r="A2356" s="3">
        <v>3</v>
      </c>
      <c r="B2356" s="146" t="s">
        <v>2991</v>
      </c>
      <c r="C2356" s="4" t="s">
        <v>2992</v>
      </c>
      <c r="D2356" s="5">
        <v>44965</v>
      </c>
      <c r="E2356" s="13" t="s">
        <v>1368</v>
      </c>
      <c r="F2356" s="7">
        <v>1625509</v>
      </c>
      <c r="G2356" s="6" t="s">
        <v>1366</v>
      </c>
      <c r="H2356" s="7">
        <v>170679</v>
      </c>
      <c r="I2356" s="136">
        <v>4042446</v>
      </c>
      <c r="J2356" s="138" t="s">
        <v>886</v>
      </c>
      <c r="K2356" s="139"/>
      <c r="L2356" t="str">
        <f t="shared" si="148"/>
        <v>03151</v>
      </c>
      <c r="M2356">
        <f t="shared" si="147"/>
        <v>3151</v>
      </c>
      <c r="N2356" s="37">
        <f t="shared" si="144"/>
        <v>1625509</v>
      </c>
    </row>
    <row r="2357" spans="1:14" x14ac:dyDescent="0.3">
      <c r="A2357" s="3">
        <v>3</v>
      </c>
      <c r="B2357" s="147"/>
      <c r="C2357" s="4" t="s">
        <v>2993</v>
      </c>
      <c r="D2357" s="5">
        <v>44979</v>
      </c>
      <c r="E2357" s="13" t="s">
        <v>1368</v>
      </c>
      <c r="F2357" s="7">
        <v>2891191</v>
      </c>
      <c r="G2357" s="6" t="s">
        <v>1366</v>
      </c>
      <c r="H2357" s="7">
        <v>303575</v>
      </c>
      <c r="I2357" s="137"/>
      <c r="J2357" s="140"/>
      <c r="K2357" s="141"/>
      <c r="L2357" t="str">
        <f t="shared" si="148"/>
        <v>06863</v>
      </c>
      <c r="M2357">
        <f t="shared" si="147"/>
        <v>6863</v>
      </c>
      <c r="N2357" s="37">
        <f t="shared" si="144"/>
        <v>2891191</v>
      </c>
    </row>
    <row r="2358" spans="1:14" x14ac:dyDescent="0.3">
      <c r="A2358" s="3">
        <v>3</v>
      </c>
      <c r="B2358" s="146" t="s">
        <v>2994</v>
      </c>
      <c r="C2358" s="4" t="s">
        <v>2995</v>
      </c>
      <c r="D2358" s="5">
        <v>44965</v>
      </c>
      <c r="E2358" s="13" t="s">
        <v>1368</v>
      </c>
      <c r="F2358" s="7">
        <v>6560576</v>
      </c>
      <c r="G2358" s="6" t="s">
        <v>1366</v>
      </c>
      <c r="H2358" s="7">
        <v>688861</v>
      </c>
      <c r="I2358" s="136">
        <v>12836797</v>
      </c>
      <c r="J2358" s="138" t="s">
        <v>898</v>
      </c>
      <c r="K2358" s="139"/>
      <c r="L2358" t="str">
        <f t="shared" si="148"/>
        <v>03157</v>
      </c>
      <c r="M2358">
        <f t="shared" si="147"/>
        <v>3157</v>
      </c>
      <c r="N2358" s="37">
        <f t="shared" si="144"/>
        <v>6560576</v>
      </c>
    </row>
    <row r="2359" spans="1:14" x14ac:dyDescent="0.3">
      <c r="A2359" s="3">
        <v>3</v>
      </c>
      <c r="B2359" s="148"/>
      <c r="C2359" s="4" t="s">
        <v>2996</v>
      </c>
      <c r="D2359" s="5">
        <v>44972</v>
      </c>
      <c r="E2359" s="13" t="s">
        <v>1365</v>
      </c>
      <c r="F2359" s="7">
        <v>3891107</v>
      </c>
      <c r="G2359" s="6" t="s">
        <v>1366</v>
      </c>
      <c r="H2359" s="7">
        <v>408566</v>
      </c>
      <c r="I2359" s="143"/>
      <c r="J2359" s="144"/>
      <c r="K2359" s="145"/>
      <c r="L2359" t="str">
        <f t="shared" si="148"/>
        <v>04198</v>
      </c>
      <c r="M2359">
        <f t="shared" si="147"/>
        <v>4198</v>
      </c>
      <c r="N2359" s="37">
        <f t="shared" ref="N2359:N2422" si="150">+F2359</f>
        <v>3891107</v>
      </c>
    </row>
    <row r="2360" spans="1:14" x14ac:dyDescent="0.3">
      <c r="A2360" s="3">
        <v>3</v>
      </c>
      <c r="B2360" s="147"/>
      <c r="C2360" s="4" t="s">
        <v>2997</v>
      </c>
      <c r="D2360" s="5">
        <v>44979</v>
      </c>
      <c r="E2360" s="13" t="s">
        <v>1365</v>
      </c>
      <c r="F2360" s="7">
        <v>3891107</v>
      </c>
      <c r="G2360" s="6" t="s">
        <v>1366</v>
      </c>
      <c r="H2360" s="7">
        <v>408566</v>
      </c>
      <c r="I2360" s="137"/>
      <c r="J2360" s="140"/>
      <c r="K2360" s="141"/>
      <c r="L2360" t="str">
        <f t="shared" si="148"/>
        <v>06869</v>
      </c>
      <c r="M2360">
        <f t="shared" si="147"/>
        <v>6869</v>
      </c>
      <c r="N2360" s="37">
        <f t="shared" si="150"/>
        <v>3891107</v>
      </c>
    </row>
    <row r="2361" spans="1:14" x14ac:dyDescent="0.3">
      <c r="A2361" s="3">
        <v>3</v>
      </c>
      <c r="B2361" s="146" t="s">
        <v>2998</v>
      </c>
      <c r="C2361" s="4" t="s">
        <v>2999</v>
      </c>
      <c r="D2361" s="5">
        <v>44979</v>
      </c>
      <c r="E2361" s="13" t="s">
        <v>1365</v>
      </c>
      <c r="F2361" s="7">
        <v>1418560</v>
      </c>
      <c r="G2361" s="6" t="s">
        <v>1366</v>
      </c>
      <c r="H2361" s="7">
        <v>148949</v>
      </c>
      <c r="I2361" s="136">
        <v>4226754</v>
      </c>
      <c r="J2361" s="138" t="s">
        <v>908</v>
      </c>
      <c r="K2361" s="139"/>
      <c r="L2361" t="str">
        <f t="shared" si="148"/>
        <v>06870</v>
      </c>
      <c r="M2361">
        <f t="shared" si="147"/>
        <v>6870</v>
      </c>
      <c r="N2361" s="37">
        <f t="shared" si="150"/>
        <v>1418560</v>
      </c>
    </row>
    <row r="2362" spans="1:14" x14ac:dyDescent="0.3">
      <c r="A2362" s="3">
        <v>3</v>
      </c>
      <c r="B2362" s="148"/>
      <c r="C2362" s="4" t="s">
        <v>3000</v>
      </c>
      <c r="D2362" s="5">
        <v>44972</v>
      </c>
      <c r="E2362" s="13" t="s">
        <v>1365</v>
      </c>
      <c r="F2362" s="7">
        <v>1674057</v>
      </c>
      <c r="G2362" s="6" t="s">
        <v>1366</v>
      </c>
      <c r="H2362" s="7">
        <v>175776</v>
      </c>
      <c r="I2362" s="143"/>
      <c r="J2362" s="144"/>
      <c r="K2362" s="145"/>
      <c r="L2362" t="str">
        <f t="shared" si="148"/>
        <v>04195</v>
      </c>
      <c r="M2362">
        <f t="shared" si="147"/>
        <v>4195</v>
      </c>
      <c r="N2362" s="37">
        <f t="shared" si="150"/>
        <v>1674057</v>
      </c>
    </row>
    <row r="2363" spans="1:14" x14ac:dyDescent="0.3">
      <c r="A2363" s="3">
        <v>3</v>
      </c>
      <c r="B2363" s="147"/>
      <c r="C2363" s="4" t="s">
        <v>3001</v>
      </c>
      <c r="D2363" s="5">
        <v>44965</v>
      </c>
      <c r="E2363" s="13" t="s">
        <v>1365</v>
      </c>
      <c r="F2363" s="7">
        <v>1630013</v>
      </c>
      <c r="G2363" s="6" t="s">
        <v>1366</v>
      </c>
      <c r="H2363" s="7">
        <v>171151</v>
      </c>
      <c r="I2363" s="137"/>
      <c r="J2363" s="140"/>
      <c r="K2363" s="141"/>
      <c r="L2363" t="str">
        <f t="shared" si="148"/>
        <v>03148</v>
      </c>
      <c r="M2363">
        <f t="shared" si="147"/>
        <v>3148</v>
      </c>
      <c r="N2363" s="37">
        <f t="shared" si="150"/>
        <v>1630013</v>
      </c>
    </row>
    <row r="2364" spans="1:14" x14ac:dyDescent="0.3">
      <c r="A2364" s="3">
        <v>3</v>
      </c>
      <c r="B2364" s="146" t="s">
        <v>3005</v>
      </c>
      <c r="C2364" s="4" t="s">
        <v>3006</v>
      </c>
      <c r="D2364" s="5">
        <v>44973</v>
      </c>
      <c r="E2364" s="13" t="s">
        <v>1365</v>
      </c>
      <c r="F2364" s="7">
        <v>4352777</v>
      </c>
      <c r="G2364" s="6" t="s">
        <v>1366</v>
      </c>
      <c r="H2364" s="7">
        <v>457042</v>
      </c>
      <c r="I2364" s="136">
        <v>19655390</v>
      </c>
      <c r="J2364" s="138" t="s">
        <v>917</v>
      </c>
      <c r="K2364" s="139"/>
      <c r="L2364" t="str">
        <f t="shared" si="148"/>
        <v>05686</v>
      </c>
      <c r="M2364">
        <f t="shared" si="147"/>
        <v>5686</v>
      </c>
      <c r="N2364" s="37">
        <f t="shared" si="150"/>
        <v>4352777</v>
      </c>
    </row>
    <row r="2365" spans="1:14" x14ac:dyDescent="0.3">
      <c r="A2365" s="3">
        <v>3</v>
      </c>
      <c r="B2365" s="148"/>
      <c r="C2365" s="4" t="s">
        <v>3007</v>
      </c>
      <c r="D2365" s="5">
        <v>44970</v>
      </c>
      <c r="E2365" s="13" t="s">
        <v>1787</v>
      </c>
      <c r="F2365" s="7">
        <v>3732949</v>
      </c>
      <c r="G2365" s="6" t="s">
        <v>1366</v>
      </c>
      <c r="H2365" s="7">
        <v>391960</v>
      </c>
      <c r="I2365" s="143"/>
      <c r="J2365" s="144"/>
      <c r="K2365" s="145"/>
      <c r="L2365" t="str">
        <f t="shared" si="148"/>
        <v>03955</v>
      </c>
      <c r="M2365">
        <f t="shared" si="147"/>
        <v>3955</v>
      </c>
      <c r="N2365" s="37">
        <f t="shared" si="150"/>
        <v>3732949</v>
      </c>
    </row>
    <row r="2366" spans="1:14" x14ac:dyDescent="0.3">
      <c r="A2366" s="3">
        <v>3</v>
      </c>
      <c r="B2366" s="148"/>
      <c r="C2366" s="4" t="s">
        <v>3008</v>
      </c>
      <c r="D2366" s="5">
        <v>44963</v>
      </c>
      <c r="E2366" s="13" t="s">
        <v>1368</v>
      </c>
      <c r="F2366" s="7">
        <v>11485408</v>
      </c>
      <c r="G2366" s="6" t="s">
        <v>1366</v>
      </c>
      <c r="H2366" s="7">
        <v>1205968</v>
      </c>
      <c r="I2366" s="143"/>
      <c r="J2366" s="144"/>
      <c r="K2366" s="145"/>
      <c r="L2366" t="str">
        <f t="shared" si="148"/>
        <v>02911</v>
      </c>
      <c r="M2366">
        <f t="shared" si="147"/>
        <v>2911</v>
      </c>
      <c r="N2366" s="37">
        <f t="shared" si="150"/>
        <v>11485408</v>
      </c>
    </row>
    <row r="2367" spans="1:14" x14ac:dyDescent="0.3">
      <c r="A2367" s="3">
        <v>3</v>
      </c>
      <c r="B2367" s="147"/>
      <c r="C2367" s="4" t="s">
        <v>3009</v>
      </c>
      <c r="D2367" s="5">
        <v>44963</v>
      </c>
      <c r="E2367" s="13" t="s">
        <v>1368</v>
      </c>
      <c r="F2367" s="7">
        <v>2390196</v>
      </c>
      <c r="G2367" s="6" t="s">
        <v>1366</v>
      </c>
      <c r="H2367" s="7">
        <v>250971</v>
      </c>
      <c r="I2367" s="137"/>
      <c r="J2367" s="140"/>
      <c r="K2367" s="141"/>
      <c r="L2367" t="str">
        <f t="shared" si="148"/>
        <v>02910</v>
      </c>
      <c r="M2367">
        <f t="shared" si="147"/>
        <v>2910</v>
      </c>
      <c r="N2367" s="37">
        <f t="shared" si="150"/>
        <v>2390196</v>
      </c>
    </row>
    <row r="2368" spans="1:14" x14ac:dyDescent="0.3">
      <c r="A2368" s="3">
        <v>3</v>
      </c>
      <c r="B2368" s="146" t="s">
        <v>3010</v>
      </c>
      <c r="C2368" s="4" t="s">
        <v>3011</v>
      </c>
      <c r="D2368" s="5">
        <v>44963</v>
      </c>
      <c r="E2368" s="13" t="s">
        <v>1368</v>
      </c>
      <c r="F2368" s="7">
        <v>610819</v>
      </c>
      <c r="G2368" s="6" t="s">
        <v>1366</v>
      </c>
      <c r="H2368" s="7">
        <v>64136</v>
      </c>
      <c r="I2368" s="136">
        <v>6585484</v>
      </c>
      <c r="J2368" s="138" t="s">
        <v>927</v>
      </c>
      <c r="K2368" s="139"/>
      <c r="L2368" t="str">
        <f t="shared" si="148"/>
        <v>02998</v>
      </c>
      <c r="M2368">
        <f t="shared" si="147"/>
        <v>2998</v>
      </c>
      <c r="N2368" s="37">
        <f t="shared" si="150"/>
        <v>610819</v>
      </c>
    </row>
    <row r="2369" spans="1:15" x14ac:dyDescent="0.3">
      <c r="A2369" s="3">
        <v>3</v>
      </c>
      <c r="B2369" s="148"/>
      <c r="C2369" s="4" t="s">
        <v>3012</v>
      </c>
      <c r="D2369" s="5">
        <v>44963</v>
      </c>
      <c r="E2369" s="13" t="s">
        <v>1787</v>
      </c>
      <c r="F2369" s="7">
        <v>1058734</v>
      </c>
      <c r="G2369" s="6" t="s">
        <v>1366</v>
      </c>
      <c r="H2369" s="7">
        <v>111167</v>
      </c>
      <c r="I2369" s="143"/>
      <c r="J2369" s="144"/>
      <c r="K2369" s="145"/>
      <c r="L2369" t="str">
        <f t="shared" si="148"/>
        <v>02997</v>
      </c>
      <c r="M2369">
        <f t="shared" si="147"/>
        <v>2997</v>
      </c>
      <c r="N2369" s="37">
        <f t="shared" si="150"/>
        <v>1058734</v>
      </c>
    </row>
    <row r="2370" spans="1:15" x14ac:dyDescent="0.3">
      <c r="A2370" s="3">
        <v>3</v>
      </c>
      <c r="B2370" s="148"/>
      <c r="C2370" s="4" t="s">
        <v>3013</v>
      </c>
      <c r="D2370" s="5">
        <v>44970</v>
      </c>
      <c r="E2370" s="13" t="s">
        <v>1368</v>
      </c>
      <c r="F2370" s="7">
        <v>1945554</v>
      </c>
      <c r="G2370" s="6" t="s">
        <v>1366</v>
      </c>
      <c r="H2370" s="7">
        <v>204283</v>
      </c>
      <c r="I2370" s="143"/>
      <c r="J2370" s="144"/>
      <c r="K2370" s="145"/>
      <c r="L2370" t="str">
        <f t="shared" si="148"/>
        <v>04028</v>
      </c>
      <c r="M2370">
        <f t="shared" si="147"/>
        <v>4028</v>
      </c>
      <c r="N2370" s="37">
        <f t="shared" si="150"/>
        <v>1945554</v>
      </c>
    </row>
    <row r="2371" spans="1:15" x14ac:dyDescent="0.3">
      <c r="A2371" s="3">
        <v>3</v>
      </c>
      <c r="B2371" s="148"/>
      <c r="C2371" s="4" t="s">
        <v>3014</v>
      </c>
      <c r="D2371" s="5">
        <v>44977</v>
      </c>
      <c r="E2371" s="13" t="s">
        <v>1368</v>
      </c>
      <c r="F2371" s="7">
        <v>2073423</v>
      </c>
      <c r="G2371" s="6" t="s">
        <v>1366</v>
      </c>
      <c r="H2371" s="7">
        <v>217709</v>
      </c>
      <c r="I2371" s="143"/>
      <c r="J2371" s="144"/>
      <c r="K2371" s="145"/>
      <c r="L2371" t="str">
        <f t="shared" si="148"/>
        <v>06726</v>
      </c>
      <c r="M2371">
        <f t="shared" si="147"/>
        <v>6726</v>
      </c>
      <c r="N2371" s="37">
        <f t="shared" si="150"/>
        <v>2073423</v>
      </c>
    </row>
    <row r="2372" spans="1:15" x14ac:dyDescent="0.3">
      <c r="A2372" s="3">
        <v>3</v>
      </c>
      <c r="B2372" s="147"/>
      <c r="C2372" s="4" t="s">
        <v>3015</v>
      </c>
      <c r="D2372" s="5">
        <v>44984</v>
      </c>
      <c r="E2372" s="13" t="s">
        <v>1368</v>
      </c>
      <c r="F2372" s="7">
        <v>1669553</v>
      </c>
      <c r="G2372" s="6" t="s">
        <v>1366</v>
      </c>
      <c r="H2372" s="7">
        <v>175303</v>
      </c>
      <c r="I2372" s="137"/>
      <c r="J2372" s="140"/>
      <c r="K2372" s="141"/>
      <c r="L2372" t="str">
        <f t="shared" si="148"/>
        <v>09068</v>
      </c>
      <c r="M2372">
        <f t="shared" si="147"/>
        <v>9068</v>
      </c>
      <c r="N2372" s="37">
        <f t="shared" si="150"/>
        <v>1669553</v>
      </c>
    </row>
    <row r="2373" spans="1:15" x14ac:dyDescent="0.3">
      <c r="A2373" s="3">
        <v>3</v>
      </c>
      <c r="B2373" s="15" t="s">
        <v>3019</v>
      </c>
      <c r="C2373" s="4" t="s">
        <v>3020</v>
      </c>
      <c r="D2373" s="5">
        <v>44970</v>
      </c>
      <c r="E2373" s="13" t="s">
        <v>1365</v>
      </c>
      <c r="F2373" s="7">
        <v>3747480</v>
      </c>
      <c r="G2373" s="6" t="s">
        <v>1366</v>
      </c>
      <c r="H2373" s="7">
        <v>393485</v>
      </c>
      <c r="I2373" s="11">
        <v>3353995</v>
      </c>
      <c r="J2373" s="132" t="s">
        <v>934</v>
      </c>
      <c r="K2373" s="133"/>
      <c r="L2373" t="str">
        <f>+RIGHT(C2373,4)</f>
        <v>3996</v>
      </c>
      <c r="M2373">
        <f t="shared" si="147"/>
        <v>3996</v>
      </c>
      <c r="N2373" s="37">
        <f t="shared" si="150"/>
        <v>3747480</v>
      </c>
    </row>
    <row r="2374" spans="1:15" x14ac:dyDescent="0.3">
      <c r="A2374" s="3">
        <v>3</v>
      </c>
      <c r="B2374" s="146" t="s">
        <v>3021</v>
      </c>
      <c r="C2374" s="4" t="s">
        <v>3022</v>
      </c>
      <c r="D2374" s="5">
        <v>44964</v>
      </c>
      <c r="E2374" s="13" t="s">
        <v>1365</v>
      </c>
      <c r="F2374" s="7">
        <v>4799758</v>
      </c>
      <c r="G2374" s="6" t="s">
        <v>1366</v>
      </c>
      <c r="H2374" s="7">
        <v>503974</v>
      </c>
      <c r="I2374" s="136">
        <v>19580593</v>
      </c>
      <c r="J2374" s="138" t="s">
        <v>939</v>
      </c>
      <c r="K2374" s="139"/>
      <c r="L2374" t="str">
        <f t="shared" si="148"/>
        <v>03089</v>
      </c>
      <c r="M2374">
        <f t="shared" si="147"/>
        <v>3089</v>
      </c>
      <c r="N2374" s="37">
        <f t="shared" si="150"/>
        <v>4799758</v>
      </c>
    </row>
    <row r="2375" spans="1:15" x14ac:dyDescent="0.3">
      <c r="A2375" s="3">
        <v>3</v>
      </c>
      <c r="B2375" s="148"/>
      <c r="C2375" s="4" t="s">
        <v>3023</v>
      </c>
      <c r="D2375" s="5">
        <v>44971</v>
      </c>
      <c r="E2375" s="13" t="s">
        <v>1368</v>
      </c>
      <c r="F2375" s="7">
        <v>2342759</v>
      </c>
      <c r="G2375" s="6" t="s">
        <v>1366</v>
      </c>
      <c r="H2375" s="7">
        <v>245990</v>
      </c>
      <c r="I2375" s="143"/>
      <c r="J2375" s="144"/>
      <c r="K2375" s="145"/>
      <c r="L2375" t="str">
        <f t="shared" ref="L2375:L2438" si="151">+RIGHT(C2375,5)</f>
        <v>04106</v>
      </c>
      <c r="M2375">
        <f t="shared" ref="M2375:M2438" si="152">+L2375*1</f>
        <v>4106</v>
      </c>
      <c r="N2375" s="37">
        <f t="shared" si="150"/>
        <v>2342759</v>
      </c>
    </row>
    <row r="2376" spans="1:15" x14ac:dyDescent="0.3">
      <c r="A2376" s="3">
        <v>3</v>
      </c>
      <c r="B2376" s="148"/>
      <c r="C2376" s="4" t="s">
        <v>3024</v>
      </c>
      <c r="D2376" s="5">
        <v>44978</v>
      </c>
      <c r="E2376" s="13" t="s">
        <v>1787</v>
      </c>
      <c r="F2376" s="7">
        <v>4038705</v>
      </c>
      <c r="G2376" s="6" t="s">
        <v>1366</v>
      </c>
      <c r="H2376" s="7">
        <v>424064</v>
      </c>
      <c r="I2376" s="143"/>
      <c r="J2376" s="144"/>
      <c r="K2376" s="145"/>
      <c r="L2376" t="str">
        <f t="shared" si="151"/>
        <v>06805</v>
      </c>
      <c r="M2376">
        <f t="shared" si="152"/>
        <v>6805</v>
      </c>
      <c r="N2376" s="37">
        <f t="shared" si="150"/>
        <v>4038705</v>
      </c>
    </row>
    <row r="2377" spans="1:15" x14ac:dyDescent="0.3">
      <c r="A2377" s="3">
        <v>3</v>
      </c>
      <c r="B2377" s="148"/>
      <c r="C2377" s="4" t="s">
        <v>3025</v>
      </c>
      <c r="D2377" s="5">
        <v>44974</v>
      </c>
      <c r="E2377" s="13" t="s">
        <v>1365</v>
      </c>
      <c r="F2377" s="7">
        <v>2857030</v>
      </c>
      <c r="G2377" s="6" t="s">
        <v>1366</v>
      </c>
      <c r="H2377" s="7">
        <v>299988</v>
      </c>
      <c r="I2377" s="143"/>
      <c r="J2377" s="144"/>
      <c r="K2377" s="145"/>
      <c r="L2377" t="str">
        <f t="shared" si="151"/>
        <v>06655</v>
      </c>
      <c r="M2377">
        <f t="shared" si="152"/>
        <v>6655</v>
      </c>
      <c r="N2377" s="37">
        <f t="shared" si="150"/>
        <v>2857030</v>
      </c>
    </row>
    <row r="2378" spans="1:15" x14ac:dyDescent="0.3">
      <c r="A2378" s="3">
        <v>3</v>
      </c>
      <c r="B2378" s="148"/>
      <c r="C2378" s="4" t="s">
        <v>3026</v>
      </c>
      <c r="D2378" s="5">
        <v>44967</v>
      </c>
      <c r="E2378" s="13" t="s">
        <v>1365</v>
      </c>
      <c r="F2378" s="7">
        <v>2894761</v>
      </c>
      <c r="G2378" s="6" t="s">
        <v>1366</v>
      </c>
      <c r="H2378" s="7">
        <v>303950</v>
      </c>
      <c r="I2378" s="143"/>
      <c r="J2378" s="144"/>
      <c r="K2378" s="145"/>
      <c r="L2378" t="str">
        <f t="shared" si="151"/>
        <v>03856</v>
      </c>
      <c r="M2378">
        <f t="shared" si="152"/>
        <v>3856</v>
      </c>
      <c r="N2378" s="37">
        <f t="shared" si="150"/>
        <v>2894761</v>
      </c>
    </row>
    <row r="2379" spans="1:15" x14ac:dyDescent="0.3">
      <c r="A2379" s="3">
        <v>3</v>
      </c>
      <c r="B2379" s="148"/>
      <c r="C2379" s="4" t="s">
        <v>3027</v>
      </c>
      <c r="D2379" s="5">
        <v>44978</v>
      </c>
      <c r="E2379" s="13" t="s">
        <v>1368</v>
      </c>
      <c r="F2379" s="7">
        <v>3329262</v>
      </c>
      <c r="G2379" s="6" t="s">
        <v>1366</v>
      </c>
      <c r="H2379" s="7">
        <v>349572</v>
      </c>
      <c r="I2379" s="143"/>
      <c r="J2379" s="144"/>
      <c r="K2379" s="145"/>
      <c r="L2379" t="str">
        <f t="shared" si="151"/>
        <v>06806</v>
      </c>
      <c r="M2379">
        <f t="shared" si="152"/>
        <v>6806</v>
      </c>
      <c r="N2379" s="37">
        <f t="shared" si="150"/>
        <v>3329262</v>
      </c>
    </row>
    <row r="2380" spans="1:15" x14ac:dyDescent="0.3">
      <c r="A2380" s="3">
        <v>3</v>
      </c>
      <c r="B2380" s="147"/>
      <c r="C2380" s="4" t="s">
        <v>3028</v>
      </c>
      <c r="D2380" s="5">
        <v>44981</v>
      </c>
      <c r="E2380" s="13" t="s">
        <v>1787</v>
      </c>
      <c r="F2380" s="7">
        <v>1615482</v>
      </c>
      <c r="G2380" s="6" t="s">
        <v>1366</v>
      </c>
      <c r="H2380" s="7">
        <v>169626</v>
      </c>
      <c r="I2380" s="137"/>
      <c r="J2380" s="140"/>
      <c r="K2380" s="141"/>
      <c r="L2380" t="str">
        <f t="shared" si="151"/>
        <v>08997</v>
      </c>
      <c r="M2380">
        <f t="shared" si="152"/>
        <v>8997</v>
      </c>
      <c r="N2380" s="37">
        <f t="shared" si="150"/>
        <v>1615482</v>
      </c>
    </row>
    <row r="2381" spans="1:15" x14ac:dyDescent="0.3">
      <c r="A2381" s="3">
        <v>3</v>
      </c>
      <c r="B2381" s="15" t="s">
        <v>3029</v>
      </c>
      <c r="C2381" s="4" t="s">
        <v>3030</v>
      </c>
      <c r="D2381" s="5">
        <v>44929</v>
      </c>
      <c r="E2381" s="13" t="s">
        <v>1365</v>
      </c>
      <c r="F2381" s="7">
        <v>2151659</v>
      </c>
      <c r="G2381" s="6" t="s">
        <v>1366</v>
      </c>
      <c r="H2381" s="7">
        <v>225924</v>
      </c>
      <c r="I2381" s="11">
        <v>1925735</v>
      </c>
      <c r="J2381" s="132" t="s">
        <v>952</v>
      </c>
      <c r="K2381" s="133"/>
      <c r="L2381" t="str">
        <f t="shared" si="151"/>
        <v>00174</v>
      </c>
      <c r="M2381">
        <f t="shared" si="152"/>
        <v>174</v>
      </c>
      <c r="N2381" s="37">
        <f t="shared" si="150"/>
        <v>2151659</v>
      </c>
      <c r="O2381" t="s">
        <v>13348</v>
      </c>
    </row>
    <row r="2382" spans="1:15" x14ac:dyDescent="0.3">
      <c r="A2382" s="3">
        <v>3</v>
      </c>
      <c r="B2382" s="15" t="s">
        <v>3031</v>
      </c>
      <c r="C2382" s="4" t="s">
        <v>3032</v>
      </c>
      <c r="D2382" s="5">
        <v>44964</v>
      </c>
      <c r="E2382" s="13" t="s">
        <v>1378</v>
      </c>
      <c r="F2382" s="7">
        <v>807741</v>
      </c>
      <c r="G2382" s="6" t="s">
        <v>1366</v>
      </c>
      <c r="H2382" s="7">
        <v>84813</v>
      </c>
      <c r="I2382" s="11">
        <v>722928</v>
      </c>
      <c r="J2382" s="132" t="s">
        <v>952</v>
      </c>
      <c r="K2382" s="133"/>
      <c r="L2382" t="str">
        <f t="shared" si="151"/>
        <v>03094</v>
      </c>
      <c r="M2382">
        <f t="shared" si="152"/>
        <v>3094</v>
      </c>
      <c r="N2382" s="37">
        <f t="shared" si="150"/>
        <v>807741</v>
      </c>
    </row>
    <row r="2383" spans="1:15" x14ac:dyDescent="0.3">
      <c r="A2383" s="3">
        <v>3</v>
      </c>
      <c r="B2383" s="146" t="s">
        <v>3033</v>
      </c>
      <c r="C2383" s="4" t="s">
        <v>3034</v>
      </c>
      <c r="D2383" s="5">
        <v>44963</v>
      </c>
      <c r="E2383" s="13" t="s">
        <v>1365</v>
      </c>
      <c r="F2383" s="7">
        <v>2236328</v>
      </c>
      <c r="G2383" s="6" t="s">
        <v>1366</v>
      </c>
      <c r="H2383" s="7">
        <v>234815</v>
      </c>
      <c r="I2383" s="136">
        <v>3456344</v>
      </c>
      <c r="J2383" s="138" t="s">
        <v>956</v>
      </c>
      <c r="K2383" s="139"/>
      <c r="L2383" t="str">
        <f t="shared" si="151"/>
        <v>02999</v>
      </c>
      <c r="M2383">
        <f t="shared" si="152"/>
        <v>2999</v>
      </c>
      <c r="N2383" s="37">
        <f t="shared" si="150"/>
        <v>2236328</v>
      </c>
    </row>
    <row r="2384" spans="1:15" x14ac:dyDescent="0.3">
      <c r="A2384" s="3">
        <v>3</v>
      </c>
      <c r="B2384" s="147"/>
      <c r="C2384" s="4" t="s">
        <v>3035</v>
      </c>
      <c r="D2384" s="5">
        <v>44970</v>
      </c>
      <c r="E2384" s="13" t="s">
        <v>1365</v>
      </c>
      <c r="F2384" s="7">
        <v>1625509</v>
      </c>
      <c r="G2384" s="6" t="s">
        <v>1366</v>
      </c>
      <c r="H2384" s="7">
        <v>170678</v>
      </c>
      <c r="I2384" s="137"/>
      <c r="J2384" s="140"/>
      <c r="K2384" s="141"/>
      <c r="L2384" t="str">
        <f t="shared" si="151"/>
        <v>04027</v>
      </c>
      <c r="M2384">
        <f t="shared" si="152"/>
        <v>4027</v>
      </c>
      <c r="N2384" s="37">
        <f t="shared" si="150"/>
        <v>1625509</v>
      </c>
    </row>
    <row r="2385" spans="1:14" x14ac:dyDescent="0.3">
      <c r="A2385" s="3">
        <v>3</v>
      </c>
      <c r="B2385" s="15" t="s">
        <v>3039</v>
      </c>
      <c r="C2385" s="4" t="s">
        <v>3040</v>
      </c>
      <c r="D2385" s="5">
        <v>44963</v>
      </c>
      <c r="E2385" s="13" t="s">
        <v>1365</v>
      </c>
      <c r="F2385" s="7">
        <v>1126674</v>
      </c>
      <c r="G2385" s="6" t="s">
        <v>1366</v>
      </c>
      <c r="H2385" s="7">
        <v>118301</v>
      </c>
      <c r="I2385" s="11">
        <v>1008373</v>
      </c>
      <c r="J2385" s="132" t="s">
        <v>966</v>
      </c>
      <c r="K2385" s="133"/>
      <c r="L2385" t="str">
        <f t="shared" si="151"/>
        <v>03001</v>
      </c>
      <c r="M2385">
        <f t="shared" si="152"/>
        <v>3001</v>
      </c>
      <c r="N2385" s="37">
        <f t="shared" si="150"/>
        <v>1126674</v>
      </c>
    </row>
    <row r="2386" spans="1:14" x14ac:dyDescent="0.3">
      <c r="A2386" s="3">
        <v>3</v>
      </c>
      <c r="B2386" s="146" t="s">
        <v>3041</v>
      </c>
      <c r="C2386" s="4" t="s">
        <v>3042</v>
      </c>
      <c r="D2386" s="5">
        <v>44963</v>
      </c>
      <c r="E2386" s="13" t="s">
        <v>1365</v>
      </c>
      <c r="F2386" s="7">
        <v>2980628</v>
      </c>
      <c r="G2386" s="6" t="s">
        <v>1366</v>
      </c>
      <c r="H2386" s="7">
        <v>312966</v>
      </c>
      <c r="I2386" s="136">
        <v>5150637</v>
      </c>
      <c r="J2386" s="138" t="s">
        <v>971</v>
      </c>
      <c r="K2386" s="139"/>
      <c r="L2386" t="str">
        <f t="shared" si="151"/>
        <v>02908</v>
      </c>
      <c r="M2386">
        <f t="shared" si="152"/>
        <v>2908</v>
      </c>
      <c r="N2386" s="37">
        <f t="shared" si="150"/>
        <v>2980628</v>
      </c>
    </row>
    <row r="2387" spans="1:14" x14ac:dyDescent="0.3">
      <c r="A2387" s="3">
        <v>3</v>
      </c>
      <c r="B2387" s="148"/>
      <c r="C2387" s="4" t="s">
        <v>3043</v>
      </c>
      <c r="D2387" s="5">
        <v>44972</v>
      </c>
      <c r="E2387" s="13" t="s">
        <v>1365</v>
      </c>
      <c r="F2387" s="7">
        <v>1625509</v>
      </c>
      <c r="G2387" s="6" t="s">
        <v>1366</v>
      </c>
      <c r="H2387" s="7">
        <v>170679</v>
      </c>
      <c r="I2387" s="143"/>
      <c r="J2387" s="144"/>
      <c r="K2387" s="145"/>
      <c r="L2387" t="str">
        <f t="shared" si="151"/>
        <v>04190</v>
      </c>
      <c r="M2387">
        <f t="shared" si="152"/>
        <v>4190</v>
      </c>
      <c r="N2387" s="37">
        <f t="shared" si="150"/>
        <v>1625509</v>
      </c>
    </row>
    <row r="2388" spans="1:14" x14ac:dyDescent="0.3">
      <c r="A2388" s="3">
        <v>3</v>
      </c>
      <c r="B2388" s="147"/>
      <c r="C2388" s="4" t="s">
        <v>3044</v>
      </c>
      <c r="D2388" s="5">
        <v>44979</v>
      </c>
      <c r="E2388" s="13" t="s">
        <v>1365</v>
      </c>
      <c r="F2388" s="7">
        <v>1148765</v>
      </c>
      <c r="G2388" s="6" t="s">
        <v>1366</v>
      </c>
      <c r="H2388" s="7">
        <v>120620</v>
      </c>
      <c r="I2388" s="137"/>
      <c r="J2388" s="140"/>
      <c r="K2388" s="141"/>
      <c r="L2388" t="str">
        <f t="shared" si="151"/>
        <v>06868</v>
      </c>
      <c r="M2388">
        <f t="shared" si="152"/>
        <v>6868</v>
      </c>
      <c r="N2388" s="37">
        <f t="shared" si="150"/>
        <v>1148765</v>
      </c>
    </row>
    <row r="2389" spans="1:14" x14ac:dyDescent="0.3">
      <c r="A2389" s="3">
        <v>3</v>
      </c>
      <c r="B2389" s="146" t="s">
        <v>3048</v>
      </c>
      <c r="C2389" s="4" t="s">
        <v>3049</v>
      </c>
      <c r="D2389" s="5">
        <v>44979</v>
      </c>
      <c r="E2389" s="13" t="s">
        <v>1365</v>
      </c>
      <c r="F2389" s="7">
        <v>2226301</v>
      </c>
      <c r="G2389" s="6" t="s">
        <v>1366</v>
      </c>
      <c r="H2389" s="7">
        <v>233762</v>
      </c>
      <c r="I2389" s="136">
        <v>11663637</v>
      </c>
      <c r="J2389" s="138" t="s">
        <v>988</v>
      </c>
      <c r="K2389" s="139"/>
      <c r="L2389" t="str">
        <f t="shared" si="151"/>
        <v>06865</v>
      </c>
      <c r="M2389">
        <f t="shared" si="152"/>
        <v>6865</v>
      </c>
      <c r="N2389" s="37">
        <f t="shared" si="150"/>
        <v>2226301</v>
      </c>
    </row>
    <row r="2390" spans="1:14" x14ac:dyDescent="0.3">
      <c r="A2390" s="3">
        <v>3</v>
      </c>
      <c r="B2390" s="148"/>
      <c r="C2390" s="4" t="s">
        <v>3050</v>
      </c>
      <c r="D2390" s="5">
        <v>44971</v>
      </c>
      <c r="E2390" s="13" t="s">
        <v>1787</v>
      </c>
      <c r="F2390" s="7">
        <v>5654187</v>
      </c>
      <c r="G2390" s="6" t="s">
        <v>1366</v>
      </c>
      <c r="H2390" s="7">
        <v>593690</v>
      </c>
      <c r="I2390" s="143"/>
      <c r="J2390" s="144"/>
      <c r="K2390" s="145"/>
      <c r="L2390" t="str">
        <f t="shared" si="151"/>
        <v>04103</v>
      </c>
      <c r="M2390">
        <f t="shared" si="152"/>
        <v>4103</v>
      </c>
      <c r="N2390" s="37">
        <f t="shared" si="150"/>
        <v>5654187</v>
      </c>
    </row>
    <row r="2391" spans="1:14" x14ac:dyDescent="0.3">
      <c r="A2391" s="3">
        <v>3</v>
      </c>
      <c r="B2391" s="147"/>
      <c r="C2391" s="4" t="s">
        <v>3051</v>
      </c>
      <c r="D2391" s="5">
        <v>44965</v>
      </c>
      <c r="E2391" s="13" t="s">
        <v>1365</v>
      </c>
      <c r="F2391" s="7">
        <v>5151509</v>
      </c>
      <c r="G2391" s="6" t="s">
        <v>1366</v>
      </c>
      <c r="H2391" s="7">
        <v>540909</v>
      </c>
      <c r="I2391" s="137"/>
      <c r="J2391" s="140"/>
      <c r="K2391" s="141"/>
      <c r="L2391" t="str">
        <f t="shared" si="151"/>
        <v>03158</v>
      </c>
      <c r="M2391">
        <f t="shared" si="152"/>
        <v>3158</v>
      </c>
      <c r="N2391" s="37">
        <f t="shared" si="150"/>
        <v>5151509</v>
      </c>
    </row>
    <row r="2392" spans="1:14" x14ac:dyDescent="0.3">
      <c r="A2392" s="3">
        <v>3</v>
      </c>
      <c r="B2392" s="146" t="s">
        <v>3052</v>
      </c>
      <c r="C2392" s="4" t="s">
        <v>3053</v>
      </c>
      <c r="D2392" s="5">
        <v>44972</v>
      </c>
      <c r="E2392" s="13" t="s">
        <v>1365</v>
      </c>
      <c r="F2392" s="7">
        <v>1376739</v>
      </c>
      <c r="G2392" s="6" t="s">
        <v>1366</v>
      </c>
      <c r="H2392" s="7">
        <v>144558</v>
      </c>
      <c r="I2392" s="136">
        <v>3502785</v>
      </c>
      <c r="J2392" s="138" t="s">
        <v>996</v>
      </c>
      <c r="K2392" s="139"/>
      <c r="L2392" t="str">
        <f t="shared" ref="L2392:L2394" si="153">+RIGHT(C2392,4)</f>
        <v>4193</v>
      </c>
      <c r="M2392">
        <f t="shared" si="152"/>
        <v>4193</v>
      </c>
      <c r="N2392" s="37">
        <f t="shared" si="150"/>
        <v>1376739</v>
      </c>
    </row>
    <row r="2393" spans="1:14" x14ac:dyDescent="0.3">
      <c r="A2393" s="3">
        <v>3</v>
      </c>
      <c r="B2393" s="148"/>
      <c r="C2393" s="4" t="s">
        <v>3054</v>
      </c>
      <c r="D2393" s="5">
        <v>44965</v>
      </c>
      <c r="E2393" s="13" t="s">
        <v>1365</v>
      </c>
      <c r="F2393" s="7">
        <v>2079743</v>
      </c>
      <c r="G2393" s="6" t="s">
        <v>1366</v>
      </c>
      <c r="H2393" s="7">
        <v>218373</v>
      </c>
      <c r="I2393" s="143"/>
      <c r="J2393" s="144"/>
      <c r="K2393" s="145"/>
      <c r="L2393" t="str">
        <f t="shared" si="153"/>
        <v>3146</v>
      </c>
      <c r="M2393">
        <f t="shared" si="152"/>
        <v>3146</v>
      </c>
      <c r="N2393" s="37">
        <f t="shared" si="150"/>
        <v>2079743</v>
      </c>
    </row>
    <row r="2394" spans="1:14" x14ac:dyDescent="0.3">
      <c r="A2394" s="3">
        <v>3</v>
      </c>
      <c r="B2394" s="147"/>
      <c r="C2394" s="4" t="s">
        <v>3055</v>
      </c>
      <c r="D2394" s="5">
        <v>44979</v>
      </c>
      <c r="E2394" s="13" t="s">
        <v>1378</v>
      </c>
      <c r="F2394" s="7">
        <v>457244</v>
      </c>
      <c r="G2394" s="6" t="s">
        <v>1366</v>
      </c>
      <c r="H2394" s="7">
        <v>48011</v>
      </c>
      <c r="I2394" s="137"/>
      <c r="J2394" s="140"/>
      <c r="K2394" s="141"/>
      <c r="L2394" t="str">
        <f t="shared" si="153"/>
        <v>6866</v>
      </c>
      <c r="M2394">
        <f t="shared" si="152"/>
        <v>6866</v>
      </c>
      <c r="N2394" s="37">
        <f t="shared" si="150"/>
        <v>457244</v>
      </c>
    </row>
    <row r="2395" spans="1:14" x14ac:dyDescent="0.3">
      <c r="A2395" s="3">
        <v>3</v>
      </c>
      <c r="B2395" s="146" t="s">
        <v>3059</v>
      </c>
      <c r="C2395" s="4" t="s">
        <v>3060</v>
      </c>
      <c r="D2395" s="5">
        <v>44975</v>
      </c>
      <c r="E2395" s="13" t="s">
        <v>1378</v>
      </c>
      <c r="F2395" s="7">
        <v>2031293</v>
      </c>
      <c r="G2395" s="6" t="s">
        <v>1366</v>
      </c>
      <c r="H2395" s="7">
        <v>213286</v>
      </c>
      <c r="I2395" s="136">
        <v>3946593</v>
      </c>
      <c r="J2395" s="138" t="s">
        <v>1001</v>
      </c>
      <c r="K2395" s="139"/>
      <c r="L2395" t="str">
        <f t="shared" si="151"/>
        <v>06706</v>
      </c>
      <c r="M2395">
        <f t="shared" si="152"/>
        <v>6706</v>
      </c>
      <c r="N2395" s="37">
        <f t="shared" si="150"/>
        <v>2031293</v>
      </c>
    </row>
    <row r="2396" spans="1:14" x14ac:dyDescent="0.3">
      <c r="A2396" s="3">
        <v>3</v>
      </c>
      <c r="B2396" s="147"/>
      <c r="C2396" s="4" t="s">
        <v>3061</v>
      </c>
      <c r="D2396" s="5">
        <v>44963</v>
      </c>
      <c r="E2396" s="13" t="s">
        <v>1365</v>
      </c>
      <c r="F2396" s="7">
        <v>2378308</v>
      </c>
      <c r="G2396" s="6" t="s">
        <v>1366</v>
      </c>
      <c r="H2396" s="7">
        <v>249722</v>
      </c>
      <c r="I2396" s="137"/>
      <c r="J2396" s="140"/>
      <c r="K2396" s="141"/>
      <c r="L2396" t="str">
        <f t="shared" si="151"/>
        <v>02931</v>
      </c>
      <c r="M2396">
        <f t="shared" si="152"/>
        <v>2931</v>
      </c>
      <c r="N2396" s="37">
        <f t="shared" si="150"/>
        <v>2378308</v>
      </c>
    </row>
    <row r="2397" spans="1:14" x14ac:dyDescent="0.3">
      <c r="A2397" s="3">
        <v>3</v>
      </c>
      <c r="B2397" s="146" t="s">
        <v>3062</v>
      </c>
      <c r="C2397" s="4" t="s">
        <v>3063</v>
      </c>
      <c r="D2397" s="5">
        <v>44970</v>
      </c>
      <c r="E2397" s="13" t="s">
        <v>1365</v>
      </c>
      <c r="F2397" s="7">
        <v>774414</v>
      </c>
      <c r="G2397" s="6" t="s">
        <v>1366</v>
      </c>
      <c r="H2397" s="7">
        <v>81313</v>
      </c>
      <c r="I2397" s="136">
        <v>2075675</v>
      </c>
      <c r="J2397" s="138" t="s">
        <v>1006</v>
      </c>
      <c r="K2397" s="139"/>
      <c r="L2397" t="str">
        <f t="shared" si="151"/>
        <v>04038</v>
      </c>
      <c r="M2397">
        <f t="shared" si="152"/>
        <v>4038</v>
      </c>
      <c r="N2397" s="37">
        <f t="shared" si="150"/>
        <v>774414</v>
      </c>
    </row>
    <row r="2398" spans="1:14" x14ac:dyDescent="0.3">
      <c r="A2398" s="3">
        <v>3</v>
      </c>
      <c r="B2398" s="148"/>
      <c r="C2398" s="4" t="s">
        <v>3064</v>
      </c>
      <c r="D2398" s="5">
        <v>44963</v>
      </c>
      <c r="E2398" s="13" t="s">
        <v>1365</v>
      </c>
      <c r="F2398" s="7">
        <v>770362</v>
      </c>
      <c r="G2398" s="6" t="s">
        <v>1366</v>
      </c>
      <c r="H2398" s="7">
        <v>80888</v>
      </c>
      <c r="I2398" s="143"/>
      <c r="J2398" s="144"/>
      <c r="K2398" s="145"/>
      <c r="L2398" t="str">
        <f t="shared" si="151"/>
        <v>03046</v>
      </c>
      <c r="M2398">
        <f t="shared" si="152"/>
        <v>3046</v>
      </c>
      <c r="N2398" s="37">
        <f t="shared" si="150"/>
        <v>770362</v>
      </c>
    </row>
    <row r="2399" spans="1:14" x14ac:dyDescent="0.3">
      <c r="A2399" s="3">
        <v>3</v>
      </c>
      <c r="B2399" s="147"/>
      <c r="C2399" s="4" t="s">
        <v>3065</v>
      </c>
      <c r="D2399" s="5">
        <v>44984</v>
      </c>
      <c r="E2399" s="13" t="s">
        <v>1368</v>
      </c>
      <c r="F2399" s="7">
        <v>774414</v>
      </c>
      <c r="G2399" s="6" t="s">
        <v>1366</v>
      </c>
      <c r="H2399" s="7">
        <v>81313</v>
      </c>
      <c r="I2399" s="137"/>
      <c r="J2399" s="140"/>
      <c r="K2399" s="141"/>
      <c r="L2399" t="str">
        <f t="shared" si="151"/>
        <v>09069</v>
      </c>
      <c r="M2399">
        <f t="shared" si="152"/>
        <v>9069</v>
      </c>
      <c r="N2399" s="37">
        <f t="shared" si="150"/>
        <v>774414</v>
      </c>
    </row>
    <row r="2400" spans="1:14" x14ac:dyDescent="0.3">
      <c r="A2400" s="3">
        <v>3</v>
      </c>
      <c r="B2400" s="146" t="s">
        <v>3069</v>
      </c>
      <c r="C2400" s="4" t="s">
        <v>3070</v>
      </c>
      <c r="D2400" s="5">
        <v>44965</v>
      </c>
      <c r="E2400" s="13" t="s">
        <v>1368</v>
      </c>
      <c r="F2400" s="7">
        <v>4052994</v>
      </c>
      <c r="G2400" s="6" t="s">
        <v>1366</v>
      </c>
      <c r="H2400" s="7">
        <v>425564</v>
      </c>
      <c r="I2400" s="136">
        <v>7347831</v>
      </c>
      <c r="J2400" s="138" t="s">
        <v>1014</v>
      </c>
      <c r="K2400" s="139"/>
      <c r="L2400" t="str">
        <f t="shared" si="151"/>
        <v>03145</v>
      </c>
      <c r="M2400">
        <f t="shared" si="152"/>
        <v>3145</v>
      </c>
      <c r="N2400" s="37">
        <f t="shared" si="150"/>
        <v>4052994</v>
      </c>
    </row>
    <row r="2401" spans="1:14" x14ac:dyDescent="0.3">
      <c r="A2401" s="3">
        <v>3</v>
      </c>
      <c r="B2401" s="147"/>
      <c r="C2401" s="4" t="s">
        <v>3071</v>
      </c>
      <c r="D2401" s="5">
        <v>44979</v>
      </c>
      <c r="E2401" s="13" t="s">
        <v>1368</v>
      </c>
      <c r="F2401" s="7">
        <v>4156873</v>
      </c>
      <c r="G2401" s="6" t="s">
        <v>1366</v>
      </c>
      <c r="H2401" s="7">
        <v>436472</v>
      </c>
      <c r="I2401" s="137"/>
      <c r="J2401" s="140"/>
      <c r="K2401" s="141"/>
      <c r="L2401" t="str">
        <f t="shared" si="151"/>
        <v>06872</v>
      </c>
      <c r="M2401">
        <f t="shared" si="152"/>
        <v>6872</v>
      </c>
      <c r="N2401" s="37">
        <f t="shared" si="150"/>
        <v>4156873</v>
      </c>
    </row>
    <row r="2402" spans="1:14" x14ac:dyDescent="0.3">
      <c r="A2402" s="3">
        <v>3</v>
      </c>
      <c r="B2402" s="15" t="s">
        <v>3072</v>
      </c>
      <c r="C2402" s="4" t="s">
        <v>3073</v>
      </c>
      <c r="D2402" s="5">
        <v>44971</v>
      </c>
      <c r="E2402" s="13" t="s">
        <v>1368</v>
      </c>
      <c r="F2402" s="7">
        <v>2248568</v>
      </c>
      <c r="G2402" s="6" t="s">
        <v>1366</v>
      </c>
      <c r="H2402" s="7">
        <v>236100</v>
      </c>
      <c r="I2402" s="11">
        <v>2012468</v>
      </c>
      <c r="J2402" s="132" t="s">
        <v>1021</v>
      </c>
      <c r="K2402" s="133"/>
      <c r="L2402" t="str">
        <f t="shared" si="151"/>
        <v>04110</v>
      </c>
      <c r="M2402">
        <f t="shared" si="152"/>
        <v>4110</v>
      </c>
      <c r="N2402" s="37">
        <f t="shared" si="150"/>
        <v>2248568</v>
      </c>
    </row>
    <row r="2403" spans="1:14" x14ac:dyDescent="0.3">
      <c r="A2403" s="3">
        <v>3</v>
      </c>
      <c r="B2403" s="15" t="s">
        <v>3077</v>
      </c>
      <c r="C2403" s="4" t="s">
        <v>3078</v>
      </c>
      <c r="D2403" s="5">
        <v>44985</v>
      </c>
      <c r="E2403" s="13" t="s">
        <v>1365</v>
      </c>
      <c r="F2403" s="7">
        <v>3891107</v>
      </c>
      <c r="G2403" s="6" t="s">
        <v>1366</v>
      </c>
      <c r="H2403" s="7">
        <v>408566</v>
      </c>
      <c r="I2403" s="11">
        <v>3482541</v>
      </c>
      <c r="J2403" s="132" t="s">
        <v>1024</v>
      </c>
      <c r="K2403" s="133"/>
      <c r="L2403" t="str">
        <f t="shared" si="151"/>
        <v>09097</v>
      </c>
      <c r="M2403">
        <f t="shared" si="152"/>
        <v>9097</v>
      </c>
      <c r="N2403" s="37">
        <f t="shared" si="150"/>
        <v>3891107</v>
      </c>
    </row>
    <row r="2404" spans="1:14" x14ac:dyDescent="0.3">
      <c r="A2404" s="3">
        <v>3</v>
      </c>
      <c r="B2404" s="146" t="s">
        <v>3079</v>
      </c>
      <c r="C2404" s="4" t="s">
        <v>3080</v>
      </c>
      <c r="D2404" s="5">
        <v>44981</v>
      </c>
      <c r="E2404" s="13" t="s">
        <v>1787</v>
      </c>
      <c r="F2404" s="7">
        <v>2117467</v>
      </c>
      <c r="G2404" s="6" t="s">
        <v>1366</v>
      </c>
      <c r="H2404" s="7">
        <v>222334</v>
      </c>
      <c r="I2404" s="136">
        <v>6003195</v>
      </c>
      <c r="J2404" s="138" t="s">
        <v>1034</v>
      </c>
      <c r="K2404" s="139"/>
      <c r="L2404" t="str">
        <f t="shared" si="151"/>
        <v>08812</v>
      </c>
      <c r="M2404">
        <f t="shared" si="152"/>
        <v>8812</v>
      </c>
      <c r="N2404" s="37">
        <f t="shared" si="150"/>
        <v>2117467</v>
      </c>
    </row>
    <row r="2405" spans="1:14" x14ac:dyDescent="0.3">
      <c r="A2405" s="3">
        <v>3</v>
      </c>
      <c r="B2405" s="148"/>
      <c r="C2405" s="4" t="s">
        <v>3081</v>
      </c>
      <c r="D2405" s="5">
        <v>44978</v>
      </c>
      <c r="E2405" s="13" t="s">
        <v>1787</v>
      </c>
      <c r="F2405" s="7">
        <v>2117467</v>
      </c>
      <c r="G2405" s="6" t="s">
        <v>1366</v>
      </c>
      <c r="H2405" s="7">
        <v>222334</v>
      </c>
      <c r="I2405" s="143"/>
      <c r="J2405" s="144"/>
      <c r="K2405" s="145"/>
      <c r="L2405" t="str">
        <f t="shared" si="151"/>
        <v>06786</v>
      </c>
      <c r="M2405">
        <f t="shared" si="152"/>
        <v>6786</v>
      </c>
      <c r="N2405" s="37">
        <f t="shared" si="150"/>
        <v>2117467</v>
      </c>
    </row>
    <row r="2406" spans="1:14" x14ac:dyDescent="0.3">
      <c r="A2406" s="3">
        <v>3</v>
      </c>
      <c r="B2406" s="147"/>
      <c r="C2406" s="4" t="s">
        <v>3082</v>
      </c>
      <c r="D2406" s="5">
        <v>44966</v>
      </c>
      <c r="E2406" s="13" t="s">
        <v>1365</v>
      </c>
      <c r="F2406" s="7">
        <v>2472547</v>
      </c>
      <c r="G2406" s="6" t="s">
        <v>1366</v>
      </c>
      <c r="H2406" s="7">
        <v>259618</v>
      </c>
      <c r="I2406" s="137"/>
      <c r="J2406" s="140"/>
      <c r="K2406" s="141"/>
      <c r="L2406" t="str">
        <f t="shared" si="151"/>
        <v>03572</v>
      </c>
      <c r="M2406">
        <f t="shared" si="152"/>
        <v>3572</v>
      </c>
      <c r="N2406" s="37">
        <f t="shared" si="150"/>
        <v>2472547</v>
      </c>
    </row>
    <row r="2407" spans="1:14" x14ac:dyDescent="0.3">
      <c r="A2407" s="3">
        <v>3</v>
      </c>
      <c r="B2407" s="146" t="s">
        <v>3086</v>
      </c>
      <c r="C2407" s="4" t="s">
        <v>3087</v>
      </c>
      <c r="D2407" s="5">
        <v>44974</v>
      </c>
      <c r="E2407" s="13" t="s">
        <v>1378</v>
      </c>
      <c r="F2407" s="7">
        <v>2117467</v>
      </c>
      <c r="G2407" s="6" t="s">
        <v>1366</v>
      </c>
      <c r="H2407" s="7">
        <v>222334</v>
      </c>
      <c r="I2407" s="136">
        <v>2618061</v>
      </c>
      <c r="J2407" s="138" t="s">
        <v>1041</v>
      </c>
      <c r="K2407" s="139"/>
      <c r="L2407" t="str">
        <f t="shared" si="151"/>
        <v>06654</v>
      </c>
      <c r="M2407">
        <f t="shared" si="152"/>
        <v>6654</v>
      </c>
      <c r="N2407" s="37">
        <f t="shared" si="150"/>
        <v>2117467</v>
      </c>
    </row>
    <row r="2408" spans="1:14" x14ac:dyDescent="0.3">
      <c r="A2408" s="3">
        <v>3</v>
      </c>
      <c r="B2408" s="147"/>
      <c r="C2408" s="4" t="s">
        <v>3088</v>
      </c>
      <c r="D2408" s="5">
        <v>44965</v>
      </c>
      <c r="E2408" s="13" t="s">
        <v>1787</v>
      </c>
      <c r="F2408" s="7">
        <v>807741</v>
      </c>
      <c r="G2408" s="6" t="s">
        <v>1366</v>
      </c>
      <c r="H2408" s="7">
        <v>84813</v>
      </c>
      <c r="I2408" s="137"/>
      <c r="J2408" s="140"/>
      <c r="K2408" s="141"/>
      <c r="L2408" t="str">
        <f t="shared" si="151"/>
        <v>03127</v>
      </c>
      <c r="M2408">
        <f t="shared" si="152"/>
        <v>3127</v>
      </c>
      <c r="N2408" s="37">
        <f t="shared" si="150"/>
        <v>807741</v>
      </c>
    </row>
    <row r="2409" spans="1:14" x14ac:dyDescent="0.3">
      <c r="A2409" s="3">
        <v>3</v>
      </c>
      <c r="B2409" s="146" t="s">
        <v>3089</v>
      </c>
      <c r="C2409" s="4" t="s">
        <v>3090</v>
      </c>
      <c r="D2409" s="5">
        <v>44965</v>
      </c>
      <c r="E2409" s="13" t="s">
        <v>1365</v>
      </c>
      <c r="F2409" s="7">
        <v>2581381</v>
      </c>
      <c r="G2409" s="6" t="s">
        <v>1366</v>
      </c>
      <c r="H2409" s="7">
        <v>271045</v>
      </c>
      <c r="I2409" s="136">
        <v>7115129</v>
      </c>
      <c r="J2409" s="138" t="s">
        <v>1046</v>
      </c>
      <c r="K2409" s="139"/>
      <c r="L2409" t="str">
        <f t="shared" si="151"/>
        <v>03128</v>
      </c>
      <c r="M2409">
        <f t="shared" si="152"/>
        <v>3128</v>
      </c>
      <c r="N2409" s="37">
        <f t="shared" si="150"/>
        <v>2581381</v>
      </c>
    </row>
    <row r="2410" spans="1:14" x14ac:dyDescent="0.3">
      <c r="A2410" s="3">
        <v>3</v>
      </c>
      <c r="B2410" s="148"/>
      <c r="C2410" s="4" t="s">
        <v>3091</v>
      </c>
      <c r="D2410" s="5">
        <v>44978</v>
      </c>
      <c r="E2410" s="13" t="s">
        <v>1365</v>
      </c>
      <c r="F2410" s="7">
        <v>2029379</v>
      </c>
      <c r="G2410" s="6" t="s">
        <v>1366</v>
      </c>
      <c r="H2410" s="7">
        <v>213085</v>
      </c>
      <c r="I2410" s="143"/>
      <c r="J2410" s="144"/>
      <c r="K2410" s="145"/>
      <c r="L2410" t="str">
        <f t="shared" si="151"/>
        <v>06799</v>
      </c>
      <c r="M2410">
        <f t="shared" si="152"/>
        <v>6799</v>
      </c>
      <c r="N2410" s="37">
        <f t="shared" si="150"/>
        <v>2029379</v>
      </c>
    </row>
    <row r="2411" spans="1:14" x14ac:dyDescent="0.3">
      <c r="A2411" s="3">
        <v>3</v>
      </c>
      <c r="B2411" s="147"/>
      <c r="C2411" s="4" t="s">
        <v>3092</v>
      </c>
      <c r="D2411" s="5">
        <v>44967</v>
      </c>
      <c r="E2411" s="13" t="s">
        <v>1365</v>
      </c>
      <c r="F2411" s="7">
        <v>3339105</v>
      </c>
      <c r="G2411" s="6" t="s">
        <v>1366</v>
      </c>
      <c r="H2411" s="7">
        <v>350606</v>
      </c>
      <c r="I2411" s="137"/>
      <c r="J2411" s="140"/>
      <c r="K2411" s="141"/>
      <c r="L2411" t="str">
        <f t="shared" si="151"/>
        <v>03863</v>
      </c>
      <c r="M2411">
        <f t="shared" si="152"/>
        <v>3863</v>
      </c>
      <c r="N2411" s="37">
        <f t="shared" si="150"/>
        <v>3339105</v>
      </c>
    </row>
    <row r="2412" spans="1:14" x14ac:dyDescent="0.3">
      <c r="A2412" s="3">
        <v>3</v>
      </c>
      <c r="B2412" s="146" t="s">
        <v>3093</v>
      </c>
      <c r="C2412" s="4" t="s">
        <v>3094</v>
      </c>
      <c r="D2412" s="5">
        <v>44979</v>
      </c>
      <c r="E2412" s="13" t="s">
        <v>1787</v>
      </c>
      <c r="F2412" s="7">
        <v>2117467</v>
      </c>
      <c r="G2412" s="6" t="s">
        <v>1366</v>
      </c>
      <c r="H2412" s="7">
        <v>222334</v>
      </c>
      <c r="I2412" s="136">
        <v>6778765</v>
      </c>
      <c r="J2412" s="138" t="s">
        <v>1052</v>
      </c>
      <c r="K2412" s="139"/>
      <c r="L2412" t="str">
        <f t="shared" si="151"/>
        <v>06864</v>
      </c>
      <c r="M2412">
        <f t="shared" si="152"/>
        <v>6864</v>
      </c>
      <c r="N2412" s="37">
        <f t="shared" si="150"/>
        <v>2117467</v>
      </c>
    </row>
    <row r="2413" spans="1:14" x14ac:dyDescent="0.3">
      <c r="A2413" s="3">
        <v>3</v>
      </c>
      <c r="B2413" s="148"/>
      <c r="C2413" s="4" t="s">
        <v>3095</v>
      </c>
      <c r="D2413" s="5">
        <v>44972</v>
      </c>
      <c r="E2413" s="13" t="s">
        <v>1862</v>
      </c>
      <c r="F2413" s="7">
        <v>2117467</v>
      </c>
      <c r="G2413" s="6" t="s">
        <v>1366</v>
      </c>
      <c r="H2413" s="7">
        <v>222334</v>
      </c>
      <c r="I2413" s="143"/>
      <c r="J2413" s="144"/>
      <c r="K2413" s="145"/>
      <c r="L2413" t="str">
        <f t="shared" si="151"/>
        <v>04199</v>
      </c>
      <c r="M2413">
        <f t="shared" si="152"/>
        <v>4199</v>
      </c>
      <c r="N2413" s="37">
        <f t="shared" si="150"/>
        <v>2117467</v>
      </c>
    </row>
    <row r="2414" spans="1:14" x14ac:dyDescent="0.3">
      <c r="A2414" s="3">
        <v>3</v>
      </c>
      <c r="B2414" s="147"/>
      <c r="C2414" s="4" t="s">
        <v>3096</v>
      </c>
      <c r="D2414" s="5">
        <v>44963</v>
      </c>
      <c r="E2414" s="13" t="s">
        <v>1368</v>
      </c>
      <c r="F2414" s="7">
        <v>3339105</v>
      </c>
      <c r="G2414" s="6" t="s">
        <v>1366</v>
      </c>
      <c r="H2414" s="7">
        <v>350606</v>
      </c>
      <c r="I2414" s="137"/>
      <c r="J2414" s="140"/>
      <c r="K2414" s="141"/>
      <c r="L2414" t="str">
        <f t="shared" si="151"/>
        <v>02905</v>
      </c>
      <c r="M2414">
        <f t="shared" si="152"/>
        <v>2905</v>
      </c>
      <c r="N2414" s="37">
        <f t="shared" si="150"/>
        <v>3339105</v>
      </c>
    </row>
    <row r="2415" spans="1:14" x14ac:dyDescent="0.3">
      <c r="A2415" s="3">
        <v>3</v>
      </c>
      <c r="B2415" s="146" t="s">
        <v>3097</v>
      </c>
      <c r="C2415" s="4" t="s">
        <v>3098</v>
      </c>
      <c r="D2415" s="5">
        <v>44963</v>
      </c>
      <c r="E2415" s="13" t="s">
        <v>1368</v>
      </c>
      <c r="F2415" s="7">
        <v>1221638</v>
      </c>
      <c r="G2415" s="6" t="s">
        <v>1366</v>
      </c>
      <c r="H2415" s="7">
        <v>128272</v>
      </c>
      <c r="I2415" s="136">
        <v>2909660</v>
      </c>
      <c r="J2415" s="138" t="s">
        <v>1057</v>
      </c>
      <c r="K2415" s="139"/>
      <c r="L2415" t="str">
        <f t="shared" ref="L2415:L2416" si="154">+RIGHT(C2415,4)</f>
        <v>2996</v>
      </c>
      <c r="M2415">
        <f t="shared" si="152"/>
        <v>2996</v>
      </c>
      <c r="N2415" s="37">
        <f t="shared" si="150"/>
        <v>1221638</v>
      </c>
    </row>
    <row r="2416" spans="1:14" x14ac:dyDescent="0.3">
      <c r="A2416" s="3">
        <v>3</v>
      </c>
      <c r="B2416" s="147"/>
      <c r="C2416" s="4" t="s">
        <v>3099</v>
      </c>
      <c r="D2416" s="5">
        <v>44963</v>
      </c>
      <c r="E2416" s="13" t="s">
        <v>1368</v>
      </c>
      <c r="F2416" s="7">
        <v>2029379</v>
      </c>
      <c r="G2416" s="6" t="s">
        <v>1366</v>
      </c>
      <c r="H2416" s="7">
        <v>213085</v>
      </c>
      <c r="I2416" s="137"/>
      <c r="J2416" s="140"/>
      <c r="K2416" s="141"/>
      <c r="L2416" t="str">
        <f t="shared" si="154"/>
        <v>3045</v>
      </c>
      <c r="M2416">
        <f t="shared" si="152"/>
        <v>3045</v>
      </c>
      <c r="N2416" s="37">
        <f t="shared" si="150"/>
        <v>2029379</v>
      </c>
    </row>
    <row r="2417" spans="1:14" x14ac:dyDescent="0.3">
      <c r="A2417" s="3">
        <v>3</v>
      </c>
      <c r="B2417" s="146" t="s">
        <v>3100</v>
      </c>
      <c r="C2417" s="4" t="s">
        <v>3101</v>
      </c>
      <c r="D2417" s="5">
        <v>44979</v>
      </c>
      <c r="E2417" s="13" t="s">
        <v>1378</v>
      </c>
      <c r="F2417" s="7">
        <v>3714667</v>
      </c>
      <c r="G2417" s="6" t="s">
        <v>1366</v>
      </c>
      <c r="H2417" s="7">
        <v>390040</v>
      </c>
      <c r="I2417" s="136">
        <v>8775976</v>
      </c>
      <c r="J2417" s="138" t="s">
        <v>1065</v>
      </c>
      <c r="K2417" s="139"/>
      <c r="L2417" t="str">
        <f t="shared" si="151"/>
        <v>06835</v>
      </c>
      <c r="M2417">
        <f t="shared" si="152"/>
        <v>6835</v>
      </c>
      <c r="N2417" s="37">
        <f t="shared" si="150"/>
        <v>3714667</v>
      </c>
    </row>
    <row r="2418" spans="1:14" x14ac:dyDescent="0.3">
      <c r="A2418" s="3">
        <v>3</v>
      </c>
      <c r="B2418" s="148"/>
      <c r="C2418" s="4" t="s">
        <v>3102</v>
      </c>
      <c r="D2418" s="5">
        <v>44967</v>
      </c>
      <c r="E2418" s="13" t="s">
        <v>1365</v>
      </c>
      <c r="F2418" s="7">
        <v>3398131</v>
      </c>
      <c r="G2418" s="6" t="s">
        <v>1366</v>
      </c>
      <c r="H2418" s="7">
        <v>356804</v>
      </c>
      <c r="I2418" s="143"/>
      <c r="J2418" s="144"/>
      <c r="K2418" s="145"/>
      <c r="L2418" t="str">
        <f t="shared" si="151"/>
        <v>03853</v>
      </c>
      <c r="M2418">
        <f t="shared" si="152"/>
        <v>3853</v>
      </c>
      <c r="N2418" s="37">
        <f t="shared" si="150"/>
        <v>3398131</v>
      </c>
    </row>
    <row r="2419" spans="1:14" x14ac:dyDescent="0.3">
      <c r="A2419" s="3">
        <v>3</v>
      </c>
      <c r="B2419" s="147"/>
      <c r="C2419" s="4" t="s">
        <v>3103</v>
      </c>
      <c r="D2419" s="5">
        <v>44967</v>
      </c>
      <c r="E2419" s="13" t="s">
        <v>1368</v>
      </c>
      <c r="F2419" s="7">
        <v>2692762</v>
      </c>
      <c r="G2419" s="6" t="s">
        <v>1366</v>
      </c>
      <c r="H2419" s="7">
        <v>282740</v>
      </c>
      <c r="I2419" s="137"/>
      <c r="J2419" s="140"/>
      <c r="K2419" s="141"/>
      <c r="L2419" t="str">
        <f t="shared" si="151"/>
        <v>03852</v>
      </c>
      <c r="M2419">
        <f t="shared" si="152"/>
        <v>3852</v>
      </c>
      <c r="N2419" s="37">
        <f t="shared" si="150"/>
        <v>2692762</v>
      </c>
    </row>
    <row r="2420" spans="1:14" x14ac:dyDescent="0.3">
      <c r="A2420" s="3">
        <v>3</v>
      </c>
      <c r="B2420" s="146" t="s">
        <v>3104</v>
      </c>
      <c r="C2420" s="4" t="s">
        <v>3105</v>
      </c>
      <c r="D2420" s="5">
        <v>44966</v>
      </c>
      <c r="E2420" s="13" t="s">
        <v>1365</v>
      </c>
      <c r="F2420" s="7">
        <v>8510876</v>
      </c>
      <c r="G2420" s="6" t="s">
        <v>1366</v>
      </c>
      <c r="H2420" s="7">
        <v>893642</v>
      </c>
      <c r="I2420" s="136">
        <v>16609549</v>
      </c>
      <c r="J2420" s="138" t="s">
        <v>1070</v>
      </c>
      <c r="K2420" s="139"/>
      <c r="L2420" t="str">
        <f t="shared" si="151"/>
        <v>03584</v>
      </c>
      <c r="M2420">
        <f t="shared" si="152"/>
        <v>3584</v>
      </c>
      <c r="N2420" s="37">
        <f t="shared" si="150"/>
        <v>8510876</v>
      </c>
    </row>
    <row r="2421" spans="1:14" x14ac:dyDescent="0.3">
      <c r="A2421" s="3">
        <v>3</v>
      </c>
      <c r="B2421" s="148"/>
      <c r="C2421" s="4" t="s">
        <v>3106</v>
      </c>
      <c r="D2421" s="5">
        <v>44971</v>
      </c>
      <c r="E2421" s="13" t="s">
        <v>1365</v>
      </c>
      <c r="F2421" s="7">
        <v>7624056</v>
      </c>
      <c r="G2421" s="6" t="s">
        <v>1366</v>
      </c>
      <c r="H2421" s="7">
        <v>800526</v>
      </c>
      <c r="I2421" s="143"/>
      <c r="J2421" s="144"/>
      <c r="K2421" s="145"/>
      <c r="L2421" t="str">
        <f t="shared" si="151"/>
        <v>04112</v>
      </c>
      <c r="M2421">
        <f t="shared" si="152"/>
        <v>4112</v>
      </c>
      <c r="N2421" s="37">
        <f t="shared" si="150"/>
        <v>7624056</v>
      </c>
    </row>
    <row r="2422" spans="1:14" x14ac:dyDescent="0.3">
      <c r="A2422" s="3">
        <v>3</v>
      </c>
      <c r="B2422" s="147"/>
      <c r="C2422" s="4" t="s">
        <v>3107</v>
      </c>
      <c r="D2422" s="5">
        <v>44978</v>
      </c>
      <c r="E2422" s="13" t="s">
        <v>1378</v>
      </c>
      <c r="F2422" s="7">
        <v>2423223</v>
      </c>
      <c r="G2422" s="6" t="s">
        <v>1366</v>
      </c>
      <c r="H2422" s="7">
        <v>254438</v>
      </c>
      <c r="I2422" s="137"/>
      <c r="J2422" s="140"/>
      <c r="K2422" s="141"/>
      <c r="L2422" t="str">
        <f t="shared" si="151"/>
        <v>06804</v>
      </c>
      <c r="M2422">
        <f t="shared" si="152"/>
        <v>6804</v>
      </c>
      <c r="N2422" s="37">
        <f t="shared" si="150"/>
        <v>2423223</v>
      </c>
    </row>
    <row r="2423" spans="1:14" x14ac:dyDescent="0.3">
      <c r="A2423" s="3">
        <v>3</v>
      </c>
      <c r="B2423" s="146" t="s">
        <v>3111</v>
      </c>
      <c r="C2423" s="4" t="s">
        <v>3112</v>
      </c>
      <c r="D2423" s="5">
        <v>44965</v>
      </c>
      <c r="E2423" s="13" t="s">
        <v>1365</v>
      </c>
      <c r="F2423" s="7">
        <v>4371923</v>
      </c>
      <c r="G2423" s="6" t="s">
        <v>1366</v>
      </c>
      <c r="H2423" s="7">
        <v>459052</v>
      </c>
      <c r="I2423" s="136">
        <v>8565143</v>
      </c>
      <c r="J2423" s="138" t="s">
        <v>1078</v>
      </c>
      <c r="K2423" s="139"/>
      <c r="L2423" t="str">
        <f t="shared" si="151"/>
        <v>03134</v>
      </c>
      <c r="M2423">
        <f t="shared" si="152"/>
        <v>3134</v>
      </c>
      <c r="N2423" s="37">
        <f t="shared" ref="N2423:N2486" si="155">+F2423</f>
        <v>4371923</v>
      </c>
    </row>
    <row r="2424" spans="1:14" x14ac:dyDescent="0.3">
      <c r="A2424" s="3">
        <v>3</v>
      </c>
      <c r="B2424" s="148"/>
      <c r="C2424" s="4" t="s">
        <v>3113</v>
      </c>
      <c r="D2424" s="5">
        <v>44973</v>
      </c>
      <c r="E2424" s="13" t="s">
        <v>1378</v>
      </c>
      <c r="F2424" s="7">
        <v>1475628</v>
      </c>
      <c r="G2424" s="6" t="s">
        <v>1366</v>
      </c>
      <c r="H2424" s="7">
        <v>154941</v>
      </c>
      <c r="I2424" s="143"/>
      <c r="J2424" s="144"/>
      <c r="K2424" s="145"/>
      <c r="L2424" t="str">
        <f t="shared" si="151"/>
        <v>05487</v>
      </c>
      <c r="M2424">
        <f t="shared" si="152"/>
        <v>5487</v>
      </c>
      <c r="N2424" s="37">
        <f t="shared" si="155"/>
        <v>1475628</v>
      </c>
    </row>
    <row r="2425" spans="1:14" x14ac:dyDescent="0.3">
      <c r="A2425" s="3">
        <v>3</v>
      </c>
      <c r="B2425" s="147"/>
      <c r="C2425" s="4" t="s">
        <v>3114</v>
      </c>
      <c r="D2425" s="5">
        <v>44963</v>
      </c>
      <c r="E2425" s="13" t="s">
        <v>1787</v>
      </c>
      <c r="F2425" s="7">
        <v>3722441</v>
      </c>
      <c r="G2425" s="6" t="s">
        <v>1366</v>
      </c>
      <c r="H2425" s="7">
        <v>390856</v>
      </c>
      <c r="I2425" s="137"/>
      <c r="J2425" s="140"/>
      <c r="K2425" s="141"/>
      <c r="L2425" t="str">
        <f t="shared" si="151"/>
        <v>02930</v>
      </c>
      <c r="M2425">
        <f t="shared" si="152"/>
        <v>2930</v>
      </c>
      <c r="N2425" s="37">
        <f t="shared" si="155"/>
        <v>3722441</v>
      </c>
    </row>
    <row r="2426" spans="1:14" x14ac:dyDescent="0.3">
      <c r="A2426" s="3">
        <v>3</v>
      </c>
      <c r="B2426" s="146" t="s">
        <v>3115</v>
      </c>
      <c r="C2426" s="4" t="s">
        <v>3116</v>
      </c>
      <c r="D2426" s="5">
        <v>44965</v>
      </c>
      <c r="E2426" s="13" t="s">
        <v>1365</v>
      </c>
      <c r="F2426" s="7">
        <v>17315562</v>
      </c>
      <c r="G2426" s="6" t="s">
        <v>1366</v>
      </c>
      <c r="H2426" s="7">
        <v>1818134</v>
      </c>
      <c r="I2426" s="136">
        <v>30994856</v>
      </c>
      <c r="J2426" s="138" t="s">
        <v>1093</v>
      </c>
      <c r="K2426" s="139"/>
      <c r="L2426" t="str">
        <f t="shared" si="151"/>
        <v>03149</v>
      </c>
      <c r="M2426">
        <f t="shared" si="152"/>
        <v>3149</v>
      </c>
      <c r="N2426" s="37">
        <f t="shared" si="155"/>
        <v>17315562</v>
      </c>
    </row>
    <row r="2427" spans="1:14" x14ac:dyDescent="0.3">
      <c r="A2427" s="3">
        <v>3</v>
      </c>
      <c r="B2427" s="147"/>
      <c r="C2427" s="4" t="s">
        <v>3117</v>
      </c>
      <c r="D2427" s="5">
        <v>44972</v>
      </c>
      <c r="E2427" s="13" t="s">
        <v>1365</v>
      </c>
      <c r="F2427" s="7">
        <v>17315562</v>
      </c>
      <c r="G2427" s="6" t="s">
        <v>1366</v>
      </c>
      <c r="H2427" s="7">
        <v>1818134</v>
      </c>
      <c r="I2427" s="137"/>
      <c r="J2427" s="140"/>
      <c r="K2427" s="141"/>
      <c r="L2427" t="str">
        <f t="shared" si="151"/>
        <v>04197</v>
      </c>
      <c r="M2427">
        <f t="shared" si="152"/>
        <v>4197</v>
      </c>
      <c r="N2427" s="37">
        <f t="shared" si="155"/>
        <v>17315562</v>
      </c>
    </row>
    <row r="2428" spans="1:14" x14ac:dyDescent="0.3">
      <c r="A2428" s="3">
        <v>3</v>
      </c>
      <c r="B2428" s="146" t="s">
        <v>3121</v>
      </c>
      <c r="C2428" s="4" t="s">
        <v>3122</v>
      </c>
      <c r="D2428" s="5">
        <v>44967</v>
      </c>
      <c r="E2428" s="13" t="s">
        <v>2134</v>
      </c>
      <c r="F2428" s="7">
        <v>1104004</v>
      </c>
      <c r="G2428" s="6" t="s">
        <v>1366</v>
      </c>
      <c r="H2428" s="7">
        <v>115921</v>
      </c>
      <c r="I2428" s="136">
        <v>2028808</v>
      </c>
      <c r="J2428" s="138" t="s">
        <v>1102</v>
      </c>
      <c r="K2428" s="139"/>
      <c r="L2428" t="str">
        <f t="shared" si="151"/>
        <v>03862</v>
      </c>
      <c r="M2428">
        <f t="shared" si="152"/>
        <v>3862</v>
      </c>
      <c r="N2428" s="37">
        <f t="shared" si="155"/>
        <v>1104004</v>
      </c>
    </row>
    <row r="2429" spans="1:14" x14ac:dyDescent="0.3">
      <c r="A2429" s="3">
        <v>3</v>
      </c>
      <c r="B2429" s="147"/>
      <c r="C2429" s="4" t="s">
        <v>3123</v>
      </c>
      <c r="D2429" s="5">
        <v>44964</v>
      </c>
      <c r="E2429" s="13" t="s">
        <v>1368</v>
      </c>
      <c r="F2429" s="7">
        <v>1162821</v>
      </c>
      <c r="G2429" s="6" t="s">
        <v>1366</v>
      </c>
      <c r="H2429" s="7">
        <v>122096</v>
      </c>
      <c r="I2429" s="137"/>
      <c r="J2429" s="140"/>
      <c r="K2429" s="141"/>
      <c r="L2429" t="str">
        <f t="shared" si="151"/>
        <v>03092</v>
      </c>
      <c r="M2429">
        <f t="shared" si="152"/>
        <v>3092</v>
      </c>
      <c r="N2429" s="37">
        <f t="shared" si="155"/>
        <v>1162821</v>
      </c>
    </row>
    <row r="2430" spans="1:14" x14ac:dyDescent="0.3">
      <c r="A2430" s="3">
        <v>3</v>
      </c>
      <c r="B2430" s="146" t="s">
        <v>3124</v>
      </c>
      <c r="C2430" s="4" t="s">
        <v>3125</v>
      </c>
      <c r="D2430" s="5">
        <v>44963</v>
      </c>
      <c r="E2430" s="13" t="s">
        <v>1368</v>
      </c>
      <c r="F2430" s="7">
        <v>3891107</v>
      </c>
      <c r="G2430" s="6" t="s">
        <v>1366</v>
      </c>
      <c r="H2430" s="7">
        <v>408566</v>
      </c>
      <c r="I2430" s="136">
        <v>6378979</v>
      </c>
      <c r="J2430" s="138" t="s">
        <v>1105</v>
      </c>
      <c r="K2430" s="139"/>
      <c r="L2430" t="str">
        <f t="shared" ref="L2430:L2432" si="156">+RIGHT(C2430,4)</f>
        <v>2904</v>
      </c>
      <c r="M2430">
        <f t="shared" si="152"/>
        <v>2904</v>
      </c>
      <c r="N2430" s="37">
        <f t="shared" si="155"/>
        <v>3891107</v>
      </c>
    </row>
    <row r="2431" spans="1:14" x14ac:dyDescent="0.3">
      <c r="A2431" s="3">
        <v>3</v>
      </c>
      <c r="B2431" s="148"/>
      <c r="C2431" s="4" t="s">
        <v>3126</v>
      </c>
      <c r="D2431" s="5">
        <v>44975</v>
      </c>
      <c r="E2431" s="13" t="s">
        <v>1365</v>
      </c>
      <c r="F2431" s="7">
        <v>1773640</v>
      </c>
      <c r="G2431" s="6" t="s">
        <v>1366</v>
      </c>
      <c r="H2431" s="7">
        <v>186232</v>
      </c>
      <c r="I2431" s="143"/>
      <c r="J2431" s="144"/>
      <c r="K2431" s="145"/>
      <c r="L2431" t="str">
        <f t="shared" si="156"/>
        <v>6712</v>
      </c>
      <c r="M2431">
        <f t="shared" si="152"/>
        <v>6712</v>
      </c>
      <c r="N2431" s="37">
        <f t="shared" si="155"/>
        <v>1773640</v>
      </c>
    </row>
    <row r="2432" spans="1:14" x14ac:dyDescent="0.3">
      <c r="A2432" s="3">
        <v>3</v>
      </c>
      <c r="B2432" s="147"/>
      <c r="C2432" s="4" t="s">
        <v>3127</v>
      </c>
      <c r="D2432" s="5">
        <v>44979</v>
      </c>
      <c r="E2432" s="13" t="s">
        <v>1787</v>
      </c>
      <c r="F2432" s="7">
        <v>1462604</v>
      </c>
      <c r="G2432" s="6" t="s">
        <v>1366</v>
      </c>
      <c r="H2432" s="7">
        <v>153573</v>
      </c>
      <c r="I2432" s="137"/>
      <c r="J2432" s="140"/>
      <c r="K2432" s="141"/>
      <c r="L2432" t="str">
        <f t="shared" si="156"/>
        <v>6867</v>
      </c>
      <c r="M2432">
        <f t="shared" si="152"/>
        <v>6867</v>
      </c>
      <c r="N2432" s="37">
        <f t="shared" si="155"/>
        <v>1462604</v>
      </c>
    </row>
    <row r="2433" spans="1:14" x14ac:dyDescent="0.3">
      <c r="A2433" s="3">
        <v>3</v>
      </c>
      <c r="B2433" s="146" t="s">
        <v>3128</v>
      </c>
      <c r="C2433" s="4" t="s">
        <v>3129</v>
      </c>
      <c r="D2433" s="5">
        <v>44981</v>
      </c>
      <c r="E2433" s="13" t="s">
        <v>1378</v>
      </c>
      <c r="F2433" s="7">
        <v>1768118</v>
      </c>
      <c r="G2433" s="6" t="s">
        <v>1366</v>
      </c>
      <c r="H2433" s="7">
        <v>185652</v>
      </c>
      <c r="I2433" s="136">
        <v>3949098</v>
      </c>
      <c r="J2433" s="138" t="s">
        <v>1111</v>
      </c>
      <c r="K2433" s="139"/>
      <c r="L2433" t="str">
        <f t="shared" si="151"/>
        <v>08634</v>
      </c>
      <c r="M2433">
        <f t="shared" si="152"/>
        <v>8634</v>
      </c>
      <c r="N2433" s="37">
        <f t="shared" si="155"/>
        <v>1768118</v>
      </c>
    </row>
    <row r="2434" spans="1:14" x14ac:dyDescent="0.3">
      <c r="A2434" s="3">
        <v>3</v>
      </c>
      <c r="B2434" s="148"/>
      <c r="C2434" s="4" t="s">
        <v>3130</v>
      </c>
      <c r="D2434" s="5">
        <v>44963</v>
      </c>
      <c r="E2434" s="13" t="s">
        <v>1378</v>
      </c>
      <c r="F2434" s="7">
        <v>1359743</v>
      </c>
      <c r="G2434" s="6" t="s">
        <v>1366</v>
      </c>
      <c r="H2434" s="7">
        <v>142773</v>
      </c>
      <c r="I2434" s="143"/>
      <c r="J2434" s="144"/>
      <c r="K2434" s="145"/>
      <c r="L2434" t="str">
        <f t="shared" si="151"/>
        <v>02934</v>
      </c>
      <c r="M2434">
        <f t="shared" si="152"/>
        <v>2934</v>
      </c>
      <c r="N2434" s="37">
        <f t="shared" si="155"/>
        <v>1359743</v>
      </c>
    </row>
    <row r="2435" spans="1:14" x14ac:dyDescent="0.3">
      <c r="A2435" s="3">
        <v>3</v>
      </c>
      <c r="B2435" s="147"/>
      <c r="C2435" s="4" t="s">
        <v>3131</v>
      </c>
      <c r="D2435" s="5">
        <v>44970</v>
      </c>
      <c r="E2435" s="13" t="s">
        <v>1787</v>
      </c>
      <c r="F2435" s="7">
        <v>1284539</v>
      </c>
      <c r="G2435" s="6" t="s">
        <v>1366</v>
      </c>
      <c r="H2435" s="7">
        <v>134877</v>
      </c>
      <c r="I2435" s="137"/>
      <c r="J2435" s="140"/>
      <c r="K2435" s="141"/>
      <c r="L2435" t="str">
        <f t="shared" si="151"/>
        <v>03970</v>
      </c>
      <c r="M2435">
        <f t="shared" si="152"/>
        <v>3970</v>
      </c>
      <c r="N2435" s="37">
        <f t="shared" si="155"/>
        <v>1284539</v>
      </c>
    </row>
    <row r="2436" spans="1:14" x14ac:dyDescent="0.3">
      <c r="A2436" s="3">
        <v>3</v>
      </c>
      <c r="B2436" s="146" t="s">
        <v>3132</v>
      </c>
      <c r="C2436" s="4" t="s">
        <v>3133</v>
      </c>
      <c r="D2436" s="5">
        <v>44961</v>
      </c>
      <c r="E2436" s="13" t="s">
        <v>47</v>
      </c>
      <c r="F2436" s="7">
        <v>2098432</v>
      </c>
      <c r="G2436" s="6" t="s">
        <v>1366</v>
      </c>
      <c r="H2436" s="7">
        <v>220335</v>
      </c>
      <c r="I2436" s="136">
        <v>43410257</v>
      </c>
      <c r="J2436" s="138" t="s">
        <v>1122</v>
      </c>
      <c r="K2436" s="139"/>
      <c r="L2436" t="str">
        <f t="shared" si="151"/>
        <v>02897</v>
      </c>
      <c r="M2436">
        <f t="shared" si="152"/>
        <v>2897</v>
      </c>
      <c r="N2436" s="37">
        <f t="shared" si="155"/>
        <v>2098432</v>
      </c>
    </row>
    <row r="2437" spans="1:14" x14ac:dyDescent="0.3">
      <c r="A2437" s="3">
        <v>3</v>
      </c>
      <c r="B2437" s="148"/>
      <c r="C2437" s="4" t="s">
        <v>3134</v>
      </c>
      <c r="D2437" s="5">
        <v>44960</v>
      </c>
      <c r="E2437" s="13" t="s">
        <v>1121</v>
      </c>
      <c r="F2437" s="7">
        <v>2109402</v>
      </c>
      <c r="G2437" s="6" t="s">
        <v>1366</v>
      </c>
      <c r="H2437" s="7">
        <v>221487</v>
      </c>
      <c r="I2437" s="143"/>
      <c r="J2437" s="144"/>
      <c r="K2437" s="145"/>
      <c r="L2437" t="str">
        <f t="shared" si="151"/>
        <v>02844</v>
      </c>
      <c r="M2437">
        <f t="shared" si="152"/>
        <v>2844</v>
      </c>
      <c r="N2437" s="37">
        <f t="shared" si="155"/>
        <v>2109402</v>
      </c>
    </row>
    <row r="2438" spans="1:14" x14ac:dyDescent="0.3">
      <c r="A2438" s="3">
        <v>3</v>
      </c>
      <c r="B2438" s="148"/>
      <c r="C2438" s="4" t="s">
        <v>3135</v>
      </c>
      <c r="D2438" s="5">
        <v>44964</v>
      </c>
      <c r="E2438" s="13" t="s">
        <v>1121</v>
      </c>
      <c r="F2438" s="7">
        <v>1933642</v>
      </c>
      <c r="G2438" s="6" t="s">
        <v>1366</v>
      </c>
      <c r="H2438" s="7">
        <v>203032</v>
      </c>
      <c r="I2438" s="143"/>
      <c r="J2438" s="144"/>
      <c r="K2438" s="145"/>
      <c r="L2438" t="str">
        <f t="shared" si="151"/>
        <v>03107</v>
      </c>
      <c r="M2438">
        <f t="shared" si="152"/>
        <v>3107</v>
      </c>
      <c r="N2438" s="37">
        <f t="shared" si="155"/>
        <v>1933642</v>
      </c>
    </row>
    <row r="2439" spans="1:14" x14ac:dyDescent="0.3">
      <c r="A2439" s="3">
        <v>3</v>
      </c>
      <c r="B2439" s="148"/>
      <c r="C2439" s="4" t="s">
        <v>3136</v>
      </c>
      <c r="D2439" s="5">
        <v>44960</v>
      </c>
      <c r="E2439" s="13" t="s">
        <v>47</v>
      </c>
      <c r="F2439" s="7">
        <v>2184027</v>
      </c>
      <c r="G2439" s="6" t="s">
        <v>1366</v>
      </c>
      <c r="H2439" s="7">
        <v>229323</v>
      </c>
      <c r="I2439" s="143"/>
      <c r="J2439" s="144"/>
      <c r="K2439" s="145"/>
      <c r="L2439" t="str">
        <f t="shared" ref="L2439:L2502" si="157">+RIGHT(C2439,5)</f>
        <v>02842</v>
      </c>
      <c r="M2439">
        <f t="shared" ref="M2439:M2502" si="158">+L2439*1</f>
        <v>2842</v>
      </c>
      <c r="N2439" s="37">
        <f t="shared" si="155"/>
        <v>2184027</v>
      </c>
    </row>
    <row r="2440" spans="1:14" x14ac:dyDescent="0.3">
      <c r="A2440" s="3">
        <v>3</v>
      </c>
      <c r="B2440" s="148"/>
      <c r="C2440" s="4" t="s">
        <v>3137</v>
      </c>
      <c r="D2440" s="5">
        <v>44960</v>
      </c>
      <c r="E2440" s="13" t="s">
        <v>1121</v>
      </c>
      <c r="F2440" s="7">
        <v>1724416</v>
      </c>
      <c r="G2440" s="6" t="s">
        <v>1366</v>
      </c>
      <c r="H2440" s="7">
        <v>181064</v>
      </c>
      <c r="I2440" s="143"/>
      <c r="J2440" s="144"/>
      <c r="K2440" s="145"/>
      <c r="L2440" t="str">
        <f t="shared" si="157"/>
        <v>02841</v>
      </c>
      <c r="M2440">
        <f t="shared" si="158"/>
        <v>2841</v>
      </c>
      <c r="N2440" s="37">
        <f t="shared" si="155"/>
        <v>1724416</v>
      </c>
    </row>
    <row r="2441" spans="1:14" x14ac:dyDescent="0.3">
      <c r="A2441" s="3">
        <v>3</v>
      </c>
      <c r="B2441" s="148"/>
      <c r="C2441" s="4" t="s">
        <v>3138</v>
      </c>
      <c r="D2441" s="5">
        <v>44960</v>
      </c>
      <c r="E2441" s="13" t="s">
        <v>1121</v>
      </c>
      <c r="F2441" s="7">
        <v>2177969</v>
      </c>
      <c r="G2441" s="6" t="s">
        <v>1366</v>
      </c>
      <c r="H2441" s="7">
        <v>228687</v>
      </c>
      <c r="I2441" s="143"/>
      <c r="J2441" s="144"/>
      <c r="K2441" s="145"/>
      <c r="L2441" t="str">
        <f t="shared" si="157"/>
        <v>02837</v>
      </c>
      <c r="M2441">
        <f t="shared" si="158"/>
        <v>2837</v>
      </c>
      <c r="N2441" s="37">
        <f t="shared" si="155"/>
        <v>2177969</v>
      </c>
    </row>
    <row r="2442" spans="1:14" x14ac:dyDescent="0.3">
      <c r="A2442" s="3">
        <v>3</v>
      </c>
      <c r="B2442" s="148"/>
      <c r="C2442" s="4" t="s">
        <v>3139</v>
      </c>
      <c r="D2442" s="5">
        <v>44979</v>
      </c>
      <c r="E2442" s="13" t="s">
        <v>1121</v>
      </c>
      <c r="F2442" s="7">
        <v>2056503</v>
      </c>
      <c r="G2442" s="6" t="s">
        <v>1366</v>
      </c>
      <c r="H2442" s="7">
        <v>215933</v>
      </c>
      <c r="I2442" s="143"/>
      <c r="J2442" s="144"/>
      <c r="K2442" s="145"/>
      <c r="L2442" t="str">
        <f t="shared" si="157"/>
        <v>06862</v>
      </c>
      <c r="M2442">
        <f t="shared" si="158"/>
        <v>6862</v>
      </c>
      <c r="N2442" s="37">
        <f t="shared" si="155"/>
        <v>2056503</v>
      </c>
    </row>
    <row r="2443" spans="1:14" x14ac:dyDescent="0.3">
      <c r="A2443" s="3">
        <v>3</v>
      </c>
      <c r="B2443" s="148"/>
      <c r="C2443" s="4" t="s">
        <v>3140</v>
      </c>
      <c r="D2443" s="5">
        <v>44964</v>
      </c>
      <c r="E2443" s="13" t="s">
        <v>47</v>
      </c>
      <c r="F2443" s="7">
        <v>381439</v>
      </c>
      <c r="G2443" s="6" t="s">
        <v>1366</v>
      </c>
      <c r="H2443" s="7">
        <v>40051</v>
      </c>
      <c r="I2443" s="143"/>
      <c r="J2443" s="144"/>
      <c r="K2443" s="145"/>
      <c r="L2443" t="str">
        <f t="shared" si="157"/>
        <v>03100</v>
      </c>
      <c r="M2443">
        <f t="shared" si="158"/>
        <v>3100</v>
      </c>
      <c r="N2443" s="37">
        <f t="shared" si="155"/>
        <v>381439</v>
      </c>
    </row>
    <row r="2444" spans="1:14" x14ac:dyDescent="0.3">
      <c r="A2444" s="3">
        <v>3</v>
      </c>
      <c r="B2444" s="148"/>
      <c r="C2444" s="4" t="s">
        <v>3141</v>
      </c>
      <c r="D2444" s="5">
        <v>44960</v>
      </c>
      <c r="E2444" s="13" t="s">
        <v>1121</v>
      </c>
      <c r="F2444" s="7">
        <v>1125901</v>
      </c>
      <c r="G2444" s="6" t="s">
        <v>1366</v>
      </c>
      <c r="H2444" s="7">
        <v>118220</v>
      </c>
      <c r="I2444" s="143"/>
      <c r="J2444" s="144"/>
      <c r="K2444" s="145"/>
      <c r="L2444" t="str">
        <f t="shared" si="157"/>
        <v>02843</v>
      </c>
      <c r="M2444">
        <f t="shared" si="158"/>
        <v>2843</v>
      </c>
      <c r="N2444" s="37">
        <f t="shared" si="155"/>
        <v>1125901</v>
      </c>
    </row>
    <row r="2445" spans="1:14" x14ac:dyDescent="0.3">
      <c r="A2445" s="3">
        <v>3</v>
      </c>
      <c r="B2445" s="148"/>
      <c r="C2445" s="4" t="s">
        <v>3142</v>
      </c>
      <c r="D2445" s="5">
        <v>44960</v>
      </c>
      <c r="E2445" s="13" t="s">
        <v>1121</v>
      </c>
      <c r="F2445" s="7">
        <v>2094837</v>
      </c>
      <c r="G2445" s="6" t="s">
        <v>1366</v>
      </c>
      <c r="H2445" s="7">
        <v>219958</v>
      </c>
      <c r="I2445" s="143"/>
      <c r="J2445" s="144"/>
      <c r="K2445" s="145"/>
      <c r="L2445" t="str">
        <f t="shared" si="157"/>
        <v>02845</v>
      </c>
      <c r="M2445">
        <f t="shared" si="158"/>
        <v>2845</v>
      </c>
      <c r="N2445" s="37">
        <f t="shared" si="155"/>
        <v>2094837</v>
      </c>
    </row>
    <row r="2446" spans="1:14" x14ac:dyDescent="0.3">
      <c r="A2446" s="3">
        <v>3</v>
      </c>
      <c r="B2446" s="148"/>
      <c r="C2446" s="4" t="s">
        <v>3143</v>
      </c>
      <c r="D2446" s="5">
        <v>44960</v>
      </c>
      <c r="E2446" s="13" t="s">
        <v>1121</v>
      </c>
      <c r="F2446" s="7">
        <v>2505774</v>
      </c>
      <c r="G2446" s="6" t="s">
        <v>1366</v>
      </c>
      <c r="H2446" s="7">
        <v>263106</v>
      </c>
      <c r="I2446" s="143"/>
      <c r="J2446" s="144"/>
      <c r="K2446" s="145"/>
      <c r="L2446" t="str">
        <f t="shared" si="157"/>
        <v>02836</v>
      </c>
      <c r="M2446">
        <f t="shared" si="158"/>
        <v>2836</v>
      </c>
      <c r="N2446" s="37">
        <f t="shared" si="155"/>
        <v>2505774</v>
      </c>
    </row>
    <row r="2447" spans="1:14" x14ac:dyDescent="0.3">
      <c r="A2447" s="3">
        <v>3</v>
      </c>
      <c r="B2447" s="148"/>
      <c r="C2447" s="4" t="s">
        <v>3144</v>
      </c>
      <c r="D2447" s="5">
        <v>44960</v>
      </c>
      <c r="E2447" s="13" t="s">
        <v>1121</v>
      </c>
      <c r="F2447" s="7">
        <v>1206865</v>
      </c>
      <c r="G2447" s="6" t="s">
        <v>1366</v>
      </c>
      <c r="H2447" s="7">
        <v>126721</v>
      </c>
      <c r="I2447" s="143"/>
      <c r="J2447" s="144"/>
      <c r="K2447" s="145"/>
      <c r="L2447" t="str">
        <f t="shared" si="157"/>
        <v>02849</v>
      </c>
      <c r="M2447">
        <f t="shared" si="158"/>
        <v>2849</v>
      </c>
      <c r="N2447" s="37">
        <f t="shared" si="155"/>
        <v>1206865</v>
      </c>
    </row>
    <row r="2448" spans="1:14" x14ac:dyDescent="0.3">
      <c r="A2448" s="3">
        <v>3</v>
      </c>
      <c r="B2448" s="148"/>
      <c r="C2448" s="4" t="s">
        <v>3145</v>
      </c>
      <c r="D2448" s="5">
        <v>44970</v>
      </c>
      <c r="E2448" s="13" t="s">
        <v>1121</v>
      </c>
      <c r="F2448" s="7">
        <v>1701051</v>
      </c>
      <c r="G2448" s="6" t="s">
        <v>1366</v>
      </c>
      <c r="H2448" s="7">
        <v>178610</v>
      </c>
      <c r="I2448" s="143"/>
      <c r="J2448" s="144"/>
      <c r="K2448" s="145"/>
      <c r="L2448" t="str">
        <f t="shared" si="157"/>
        <v>03994</v>
      </c>
      <c r="M2448">
        <f t="shared" si="158"/>
        <v>3994</v>
      </c>
      <c r="N2448" s="37">
        <f t="shared" si="155"/>
        <v>1701051</v>
      </c>
    </row>
    <row r="2449" spans="1:14" x14ac:dyDescent="0.3">
      <c r="A2449" s="3">
        <v>3</v>
      </c>
      <c r="B2449" s="148"/>
      <c r="C2449" s="4" t="s">
        <v>3146</v>
      </c>
      <c r="D2449" s="5">
        <v>44960</v>
      </c>
      <c r="E2449" s="13" t="s">
        <v>47</v>
      </c>
      <c r="F2449" s="7">
        <v>2029379</v>
      </c>
      <c r="G2449" s="6" t="s">
        <v>1366</v>
      </c>
      <c r="H2449" s="7">
        <v>213085</v>
      </c>
      <c r="I2449" s="143"/>
      <c r="J2449" s="144"/>
      <c r="K2449" s="145"/>
      <c r="L2449" t="str">
        <f t="shared" si="157"/>
        <v>02848</v>
      </c>
      <c r="M2449">
        <f t="shared" si="158"/>
        <v>2848</v>
      </c>
      <c r="N2449" s="37">
        <f t="shared" si="155"/>
        <v>2029379</v>
      </c>
    </row>
    <row r="2450" spans="1:14" x14ac:dyDescent="0.3">
      <c r="A2450" s="3">
        <v>3</v>
      </c>
      <c r="B2450" s="148"/>
      <c r="C2450" s="4" t="s">
        <v>3147</v>
      </c>
      <c r="D2450" s="5">
        <v>44966</v>
      </c>
      <c r="E2450" s="13" t="s">
        <v>1121</v>
      </c>
      <c r="F2450" s="7">
        <v>1683608</v>
      </c>
      <c r="G2450" s="6" t="s">
        <v>1366</v>
      </c>
      <c r="H2450" s="7">
        <v>176779</v>
      </c>
      <c r="I2450" s="143"/>
      <c r="J2450" s="144"/>
      <c r="K2450" s="145"/>
      <c r="L2450" t="str">
        <f t="shared" si="157"/>
        <v>03583</v>
      </c>
      <c r="M2450">
        <f t="shared" si="158"/>
        <v>3583</v>
      </c>
      <c r="N2450" s="37">
        <f t="shared" si="155"/>
        <v>1683608</v>
      </c>
    </row>
    <row r="2451" spans="1:14" x14ac:dyDescent="0.3">
      <c r="A2451" s="3">
        <v>3</v>
      </c>
      <c r="B2451" s="148"/>
      <c r="C2451" s="4" t="s">
        <v>3148</v>
      </c>
      <c r="D2451" s="5">
        <v>44974</v>
      </c>
      <c r="E2451" s="13" t="s">
        <v>1121</v>
      </c>
      <c r="F2451" s="7">
        <v>3074467</v>
      </c>
      <c r="G2451" s="6" t="s">
        <v>1366</v>
      </c>
      <c r="H2451" s="7">
        <v>322819</v>
      </c>
      <c r="I2451" s="143"/>
      <c r="J2451" s="144"/>
      <c r="K2451" s="145"/>
      <c r="L2451" t="str">
        <f t="shared" si="157"/>
        <v>06652</v>
      </c>
      <c r="M2451">
        <f t="shared" si="158"/>
        <v>6652</v>
      </c>
      <c r="N2451" s="37">
        <f t="shared" si="155"/>
        <v>3074467</v>
      </c>
    </row>
    <row r="2452" spans="1:14" x14ac:dyDescent="0.3">
      <c r="A2452" s="3">
        <v>3</v>
      </c>
      <c r="B2452" s="148"/>
      <c r="C2452" s="4" t="s">
        <v>3149</v>
      </c>
      <c r="D2452" s="5">
        <v>44967</v>
      </c>
      <c r="E2452" s="13" t="s">
        <v>47</v>
      </c>
      <c r="F2452" s="7">
        <v>2029379</v>
      </c>
      <c r="G2452" s="6" t="s">
        <v>1366</v>
      </c>
      <c r="H2452" s="7">
        <v>213085</v>
      </c>
      <c r="I2452" s="143"/>
      <c r="J2452" s="144"/>
      <c r="K2452" s="145"/>
      <c r="L2452" t="str">
        <f t="shared" si="157"/>
        <v>03869</v>
      </c>
      <c r="M2452">
        <f t="shared" si="158"/>
        <v>3869</v>
      </c>
      <c r="N2452" s="37">
        <f t="shared" si="155"/>
        <v>2029379</v>
      </c>
    </row>
    <row r="2453" spans="1:14" x14ac:dyDescent="0.3">
      <c r="A2453" s="3">
        <v>3</v>
      </c>
      <c r="B2453" s="148"/>
      <c r="C2453" s="4" t="s">
        <v>3150</v>
      </c>
      <c r="D2453" s="5">
        <v>44960</v>
      </c>
      <c r="E2453" s="13" t="s">
        <v>1121</v>
      </c>
      <c r="F2453" s="7">
        <v>2929267</v>
      </c>
      <c r="G2453" s="6" t="s">
        <v>1366</v>
      </c>
      <c r="H2453" s="7">
        <v>307573</v>
      </c>
      <c r="I2453" s="143"/>
      <c r="J2453" s="144"/>
      <c r="K2453" s="145"/>
      <c r="L2453" t="str">
        <f t="shared" si="157"/>
        <v>02835</v>
      </c>
      <c r="M2453">
        <f t="shared" si="158"/>
        <v>2835</v>
      </c>
      <c r="N2453" s="37">
        <f t="shared" si="155"/>
        <v>2929267</v>
      </c>
    </row>
    <row r="2454" spans="1:14" x14ac:dyDescent="0.3">
      <c r="A2454" s="3">
        <v>3</v>
      </c>
      <c r="B2454" s="148"/>
      <c r="C2454" s="4" t="s">
        <v>3151</v>
      </c>
      <c r="D2454" s="5">
        <v>44972</v>
      </c>
      <c r="E2454" s="13" t="s">
        <v>1121</v>
      </c>
      <c r="F2454" s="7">
        <v>2010104</v>
      </c>
      <c r="G2454" s="6" t="s">
        <v>1366</v>
      </c>
      <c r="H2454" s="7">
        <v>211061</v>
      </c>
      <c r="I2454" s="143"/>
      <c r="J2454" s="144"/>
      <c r="K2454" s="145"/>
      <c r="L2454" t="str">
        <f t="shared" si="157"/>
        <v>04207</v>
      </c>
      <c r="M2454">
        <f t="shared" si="158"/>
        <v>4207</v>
      </c>
      <c r="N2454" s="37">
        <f t="shared" si="155"/>
        <v>2010104</v>
      </c>
    </row>
    <row r="2455" spans="1:14" x14ac:dyDescent="0.3">
      <c r="A2455" s="3">
        <v>3</v>
      </c>
      <c r="B2455" s="148"/>
      <c r="C2455" s="4" t="s">
        <v>3152</v>
      </c>
      <c r="D2455" s="5">
        <v>44978</v>
      </c>
      <c r="E2455" s="13" t="s">
        <v>1121</v>
      </c>
      <c r="F2455" s="7">
        <v>1852829</v>
      </c>
      <c r="G2455" s="6" t="s">
        <v>1366</v>
      </c>
      <c r="H2455" s="7">
        <v>194547</v>
      </c>
      <c r="I2455" s="143"/>
      <c r="J2455" s="144"/>
      <c r="K2455" s="145"/>
      <c r="L2455" t="str">
        <f t="shared" si="157"/>
        <v>06809</v>
      </c>
      <c r="M2455">
        <f t="shared" si="158"/>
        <v>6809</v>
      </c>
      <c r="N2455" s="37">
        <f t="shared" si="155"/>
        <v>1852829</v>
      </c>
    </row>
    <row r="2456" spans="1:14" x14ac:dyDescent="0.3">
      <c r="A2456" s="3">
        <v>3</v>
      </c>
      <c r="B2456" s="148"/>
      <c r="C2456" s="4" t="s">
        <v>3153</v>
      </c>
      <c r="D2456" s="5">
        <v>44959</v>
      </c>
      <c r="E2456" s="13" t="s">
        <v>47</v>
      </c>
      <c r="F2456" s="7">
        <v>1933642</v>
      </c>
      <c r="G2456" s="6" t="s">
        <v>1366</v>
      </c>
      <c r="H2456" s="7">
        <v>203032</v>
      </c>
      <c r="I2456" s="143"/>
      <c r="J2456" s="144"/>
      <c r="K2456" s="145"/>
      <c r="L2456" t="str">
        <f t="shared" si="157"/>
        <v>02834</v>
      </c>
      <c r="M2456">
        <f t="shared" si="158"/>
        <v>2834</v>
      </c>
      <c r="N2456" s="37">
        <f t="shared" si="155"/>
        <v>1933642</v>
      </c>
    </row>
    <row r="2457" spans="1:14" x14ac:dyDescent="0.3">
      <c r="A2457" s="3">
        <v>3</v>
      </c>
      <c r="B2457" s="148"/>
      <c r="C2457" s="4" t="s">
        <v>3154</v>
      </c>
      <c r="D2457" s="5">
        <v>44964</v>
      </c>
      <c r="E2457" s="13" t="s">
        <v>47</v>
      </c>
      <c r="F2457" s="7">
        <v>1167275</v>
      </c>
      <c r="G2457" s="6" t="s">
        <v>1366</v>
      </c>
      <c r="H2457" s="7">
        <v>122564</v>
      </c>
      <c r="I2457" s="143"/>
      <c r="J2457" s="144"/>
      <c r="K2457" s="145"/>
      <c r="L2457" t="str">
        <f t="shared" si="157"/>
        <v>03095</v>
      </c>
      <c r="M2457">
        <f t="shared" si="158"/>
        <v>3095</v>
      </c>
      <c r="N2457" s="37">
        <f t="shared" si="155"/>
        <v>1167275</v>
      </c>
    </row>
    <row r="2458" spans="1:14" x14ac:dyDescent="0.3">
      <c r="A2458" s="3">
        <v>3</v>
      </c>
      <c r="B2458" s="148"/>
      <c r="C2458" s="4" t="s">
        <v>3155</v>
      </c>
      <c r="D2458" s="5">
        <v>44964</v>
      </c>
      <c r="E2458" s="13" t="s">
        <v>1121</v>
      </c>
      <c r="F2458" s="7">
        <v>1330437</v>
      </c>
      <c r="G2458" s="6" t="s">
        <v>1366</v>
      </c>
      <c r="H2458" s="7">
        <v>139696</v>
      </c>
      <c r="I2458" s="143"/>
      <c r="J2458" s="144"/>
      <c r="K2458" s="145"/>
      <c r="L2458" t="str">
        <f t="shared" si="157"/>
        <v>03106</v>
      </c>
      <c r="M2458">
        <f t="shared" si="158"/>
        <v>3106</v>
      </c>
      <c r="N2458" s="37">
        <f t="shared" si="155"/>
        <v>1330437</v>
      </c>
    </row>
    <row r="2459" spans="1:14" x14ac:dyDescent="0.3">
      <c r="A2459" s="3">
        <v>3</v>
      </c>
      <c r="B2459" s="148"/>
      <c r="C2459" s="4" t="s">
        <v>3156</v>
      </c>
      <c r="D2459" s="5">
        <v>44967</v>
      </c>
      <c r="E2459" s="13" t="s">
        <v>47</v>
      </c>
      <c r="F2459" s="7">
        <v>1627058</v>
      </c>
      <c r="G2459" s="6" t="s">
        <v>1366</v>
      </c>
      <c r="H2459" s="7">
        <v>170841</v>
      </c>
      <c r="I2459" s="143"/>
      <c r="J2459" s="144"/>
      <c r="K2459" s="145"/>
      <c r="L2459" t="str">
        <f t="shared" si="157"/>
        <v>03868</v>
      </c>
      <c r="M2459">
        <f t="shared" si="158"/>
        <v>3868</v>
      </c>
      <c r="N2459" s="37">
        <f t="shared" si="155"/>
        <v>1627058</v>
      </c>
    </row>
    <row r="2460" spans="1:14" x14ac:dyDescent="0.3">
      <c r="A2460" s="3">
        <v>3</v>
      </c>
      <c r="B2460" s="148"/>
      <c r="C2460" s="4" t="s">
        <v>3157</v>
      </c>
      <c r="D2460" s="5">
        <v>44960</v>
      </c>
      <c r="E2460" s="13" t="s">
        <v>1121</v>
      </c>
      <c r="F2460" s="7">
        <v>1505999</v>
      </c>
      <c r="G2460" s="6" t="s">
        <v>1366</v>
      </c>
      <c r="H2460" s="7">
        <v>158130</v>
      </c>
      <c r="I2460" s="143"/>
      <c r="J2460" s="144"/>
      <c r="K2460" s="145"/>
      <c r="L2460" t="str">
        <f t="shared" si="157"/>
        <v>02840</v>
      </c>
      <c r="M2460">
        <f t="shared" si="158"/>
        <v>2840</v>
      </c>
      <c r="N2460" s="37">
        <f t="shared" si="155"/>
        <v>1505999</v>
      </c>
    </row>
    <row r="2461" spans="1:14" x14ac:dyDescent="0.3">
      <c r="A2461" s="3">
        <v>3</v>
      </c>
      <c r="B2461" s="147"/>
      <c r="C2461" s="4" t="s">
        <v>3158</v>
      </c>
      <c r="D2461" s="5">
        <v>44973</v>
      </c>
      <c r="E2461" s="13" t="s">
        <v>1121</v>
      </c>
      <c r="F2461" s="7">
        <v>2029379</v>
      </c>
      <c r="G2461" s="6" t="s">
        <v>1366</v>
      </c>
      <c r="H2461" s="7">
        <v>213085</v>
      </c>
      <c r="I2461" s="137"/>
      <c r="J2461" s="140"/>
      <c r="K2461" s="141"/>
      <c r="L2461" t="str">
        <f t="shared" si="157"/>
        <v>04209</v>
      </c>
      <c r="M2461">
        <f t="shared" si="158"/>
        <v>4209</v>
      </c>
      <c r="N2461" s="37">
        <f t="shared" si="155"/>
        <v>2029379</v>
      </c>
    </row>
    <row r="2462" spans="1:14" x14ac:dyDescent="0.3">
      <c r="A2462" s="3">
        <v>3</v>
      </c>
      <c r="B2462" s="15" t="s">
        <v>3191</v>
      </c>
      <c r="C2462" s="4" t="s">
        <v>3192</v>
      </c>
      <c r="D2462" s="5">
        <v>44944</v>
      </c>
      <c r="E2462" s="13" t="s">
        <v>236</v>
      </c>
      <c r="F2462" s="7">
        <v>909247</v>
      </c>
      <c r="G2462" s="6" t="s">
        <v>1366</v>
      </c>
      <c r="H2462" s="7">
        <v>95471</v>
      </c>
      <c r="I2462" s="11">
        <v>813776</v>
      </c>
      <c r="J2462" s="132" t="s">
        <v>1236</v>
      </c>
      <c r="K2462" s="133"/>
      <c r="L2462" t="str">
        <f t="shared" si="157"/>
        <v>01767</v>
      </c>
      <c r="M2462">
        <f t="shared" si="158"/>
        <v>1767</v>
      </c>
      <c r="N2462" s="37">
        <f t="shared" si="155"/>
        <v>909247</v>
      </c>
    </row>
    <row r="2463" spans="1:14" x14ac:dyDescent="0.3">
      <c r="A2463" s="3">
        <v>3</v>
      </c>
      <c r="B2463" s="146" t="s">
        <v>3193</v>
      </c>
      <c r="C2463" s="4" t="s">
        <v>3194</v>
      </c>
      <c r="D2463" s="5">
        <v>44974</v>
      </c>
      <c r="E2463" s="13" t="s">
        <v>236</v>
      </c>
      <c r="F2463" s="7">
        <v>1381181</v>
      </c>
      <c r="G2463" s="6" t="s">
        <v>1366</v>
      </c>
      <c r="H2463" s="7">
        <v>145024</v>
      </c>
      <c r="I2463" s="136">
        <v>8491457</v>
      </c>
      <c r="J2463" s="138" t="s">
        <v>1236</v>
      </c>
      <c r="K2463" s="139"/>
      <c r="L2463" t="str">
        <f t="shared" si="157"/>
        <v>06396</v>
      </c>
      <c r="M2463">
        <f t="shared" si="158"/>
        <v>6396</v>
      </c>
      <c r="N2463" s="37">
        <f t="shared" si="155"/>
        <v>1381181</v>
      </c>
    </row>
    <row r="2464" spans="1:14" x14ac:dyDescent="0.3">
      <c r="A2464" s="3">
        <v>3</v>
      </c>
      <c r="B2464" s="148"/>
      <c r="C2464" s="4" t="s">
        <v>3195</v>
      </c>
      <c r="D2464" s="5">
        <v>44981</v>
      </c>
      <c r="E2464" s="13" t="s">
        <v>236</v>
      </c>
      <c r="F2464" s="7">
        <v>1141358</v>
      </c>
      <c r="G2464" s="6" t="s">
        <v>1366</v>
      </c>
      <c r="H2464" s="7">
        <v>119843</v>
      </c>
      <c r="I2464" s="143"/>
      <c r="J2464" s="144"/>
      <c r="K2464" s="145"/>
      <c r="L2464" t="str">
        <f t="shared" si="157"/>
        <v>08618</v>
      </c>
      <c r="M2464">
        <f t="shared" si="158"/>
        <v>8618</v>
      </c>
      <c r="N2464" s="37">
        <f t="shared" si="155"/>
        <v>1141358</v>
      </c>
    </row>
    <row r="2465" spans="1:14" x14ac:dyDescent="0.3">
      <c r="A2465" s="3">
        <v>3</v>
      </c>
      <c r="B2465" s="148"/>
      <c r="C2465" s="4" t="s">
        <v>3196</v>
      </c>
      <c r="D2465" s="5">
        <v>44965</v>
      </c>
      <c r="E2465" s="13" t="s">
        <v>236</v>
      </c>
      <c r="F2465" s="7">
        <v>648896</v>
      </c>
      <c r="G2465" s="6" t="s">
        <v>1366</v>
      </c>
      <c r="H2465" s="7">
        <v>68134</v>
      </c>
      <c r="I2465" s="143"/>
      <c r="J2465" s="144"/>
      <c r="K2465" s="145"/>
      <c r="L2465" t="str">
        <f t="shared" si="157"/>
        <v>03137</v>
      </c>
      <c r="M2465">
        <f t="shared" si="158"/>
        <v>3137</v>
      </c>
      <c r="N2465" s="37">
        <f t="shared" si="155"/>
        <v>648896</v>
      </c>
    </row>
    <row r="2466" spans="1:14" x14ac:dyDescent="0.3">
      <c r="A2466" s="3">
        <v>3</v>
      </c>
      <c r="B2466" s="148"/>
      <c r="C2466" s="4" t="s">
        <v>3197</v>
      </c>
      <c r="D2466" s="5">
        <v>44975</v>
      </c>
      <c r="E2466" s="13" t="s">
        <v>2364</v>
      </c>
      <c r="F2466" s="7">
        <v>679872</v>
      </c>
      <c r="G2466" s="6" t="s">
        <v>1366</v>
      </c>
      <c r="H2466" s="7">
        <v>71387</v>
      </c>
      <c r="I2466" s="143"/>
      <c r="J2466" s="144"/>
      <c r="K2466" s="145"/>
      <c r="L2466" t="str">
        <f t="shared" si="157"/>
        <v>06708</v>
      </c>
      <c r="M2466">
        <f t="shared" si="158"/>
        <v>6708</v>
      </c>
      <c r="N2466" s="37">
        <f t="shared" si="155"/>
        <v>679872</v>
      </c>
    </row>
    <row r="2467" spans="1:14" x14ac:dyDescent="0.3">
      <c r="A2467" s="3">
        <v>3</v>
      </c>
      <c r="B2467" s="148"/>
      <c r="C2467" s="4" t="s">
        <v>3198</v>
      </c>
      <c r="D2467" s="5">
        <v>44981</v>
      </c>
      <c r="E2467" s="13" t="s">
        <v>2364</v>
      </c>
      <c r="F2467" s="7">
        <v>1023958</v>
      </c>
      <c r="G2467" s="6" t="s">
        <v>1366</v>
      </c>
      <c r="H2467" s="7">
        <v>107516</v>
      </c>
      <c r="I2467" s="143"/>
      <c r="J2467" s="144"/>
      <c r="K2467" s="145"/>
      <c r="L2467" t="str">
        <f t="shared" si="157"/>
        <v>08617</v>
      </c>
      <c r="M2467">
        <f t="shared" si="158"/>
        <v>8617</v>
      </c>
      <c r="N2467" s="37">
        <f t="shared" si="155"/>
        <v>1023958</v>
      </c>
    </row>
    <row r="2468" spans="1:14" x14ac:dyDescent="0.3">
      <c r="A2468" s="3">
        <v>3</v>
      </c>
      <c r="B2468" s="148"/>
      <c r="C2468" s="4" t="s">
        <v>3199</v>
      </c>
      <c r="D2468" s="5">
        <v>44966</v>
      </c>
      <c r="E2468" s="13" t="s">
        <v>236</v>
      </c>
      <c r="F2468" s="7">
        <v>610819</v>
      </c>
      <c r="G2468" s="6" t="s">
        <v>1366</v>
      </c>
      <c r="H2468" s="7">
        <v>64136</v>
      </c>
      <c r="I2468" s="143"/>
      <c r="J2468" s="144"/>
      <c r="K2468" s="145"/>
      <c r="L2468" t="str">
        <f t="shared" si="157"/>
        <v>03527</v>
      </c>
      <c r="M2468">
        <f t="shared" si="158"/>
        <v>3527</v>
      </c>
      <c r="N2468" s="37">
        <f t="shared" si="155"/>
        <v>610819</v>
      </c>
    </row>
    <row r="2469" spans="1:14" x14ac:dyDescent="0.3">
      <c r="A2469" s="3">
        <v>3</v>
      </c>
      <c r="B2469" s="148"/>
      <c r="C2469" s="4" t="s">
        <v>3200</v>
      </c>
      <c r="D2469" s="5">
        <v>44964</v>
      </c>
      <c r="E2469" s="13" t="s">
        <v>236</v>
      </c>
      <c r="F2469" s="7">
        <v>1018742</v>
      </c>
      <c r="G2469" s="6" t="s">
        <v>1366</v>
      </c>
      <c r="H2469" s="7">
        <v>106968</v>
      </c>
      <c r="I2469" s="143"/>
      <c r="J2469" s="144"/>
      <c r="K2469" s="145"/>
      <c r="L2469" t="str">
        <f t="shared" si="157"/>
        <v>03062</v>
      </c>
      <c r="M2469">
        <f t="shared" si="158"/>
        <v>3062</v>
      </c>
      <c r="N2469" s="37">
        <f t="shared" si="155"/>
        <v>1018742</v>
      </c>
    </row>
    <row r="2470" spans="1:14" x14ac:dyDescent="0.3">
      <c r="A2470" s="3">
        <v>3</v>
      </c>
      <c r="B2470" s="148"/>
      <c r="C2470" s="4" t="s">
        <v>3201</v>
      </c>
      <c r="D2470" s="5">
        <v>44971</v>
      </c>
      <c r="E2470" s="13" t="s">
        <v>236</v>
      </c>
      <c r="F2470" s="7">
        <v>1597603</v>
      </c>
      <c r="G2470" s="6" t="s">
        <v>1366</v>
      </c>
      <c r="H2470" s="7">
        <v>167748</v>
      </c>
      <c r="I2470" s="143"/>
      <c r="J2470" s="144"/>
      <c r="K2470" s="145"/>
      <c r="L2470" t="str">
        <f t="shared" si="157"/>
        <v>04067</v>
      </c>
      <c r="M2470">
        <f t="shared" si="158"/>
        <v>4067</v>
      </c>
      <c r="N2470" s="37">
        <f t="shared" si="155"/>
        <v>1597603</v>
      </c>
    </row>
    <row r="2471" spans="1:14" x14ac:dyDescent="0.3">
      <c r="A2471" s="3">
        <v>3</v>
      </c>
      <c r="B2471" s="148"/>
      <c r="C2471" s="4" t="s">
        <v>3202</v>
      </c>
      <c r="D2471" s="5">
        <v>44981</v>
      </c>
      <c r="E2471" s="13" t="s">
        <v>2364</v>
      </c>
      <c r="F2471" s="7">
        <v>610819</v>
      </c>
      <c r="G2471" s="6" t="s">
        <v>1366</v>
      </c>
      <c r="H2471" s="7">
        <v>64136</v>
      </c>
      <c r="I2471" s="143"/>
      <c r="J2471" s="144"/>
      <c r="K2471" s="145"/>
      <c r="L2471" t="str">
        <f t="shared" si="157"/>
        <v>08615</v>
      </c>
      <c r="M2471">
        <f t="shared" si="158"/>
        <v>8615</v>
      </c>
      <c r="N2471" s="37">
        <f t="shared" si="155"/>
        <v>610819</v>
      </c>
    </row>
    <row r="2472" spans="1:14" x14ac:dyDescent="0.3">
      <c r="A2472" s="3">
        <v>3</v>
      </c>
      <c r="B2472" s="147"/>
      <c r="C2472" s="4" t="s">
        <v>3203</v>
      </c>
      <c r="D2472" s="5">
        <v>44981</v>
      </c>
      <c r="E2472" s="13" t="s">
        <v>2364</v>
      </c>
      <c r="F2472" s="7">
        <v>774414</v>
      </c>
      <c r="G2472" s="6" t="s">
        <v>1366</v>
      </c>
      <c r="H2472" s="7">
        <v>81314</v>
      </c>
      <c r="I2472" s="137"/>
      <c r="J2472" s="140"/>
      <c r="K2472" s="141"/>
      <c r="L2472" t="str">
        <f t="shared" si="157"/>
        <v>08616</v>
      </c>
      <c r="M2472">
        <f t="shared" si="158"/>
        <v>8616</v>
      </c>
      <c r="N2472" s="37">
        <f t="shared" si="155"/>
        <v>774414</v>
      </c>
    </row>
    <row r="2473" spans="1:14" x14ac:dyDescent="0.3">
      <c r="A2473" s="3">
        <v>3</v>
      </c>
      <c r="B2473" s="146" t="s">
        <v>3212</v>
      </c>
      <c r="C2473" s="4" t="s">
        <v>3213</v>
      </c>
      <c r="D2473" s="5">
        <v>44964</v>
      </c>
      <c r="E2473" s="13" t="s">
        <v>236</v>
      </c>
      <c r="F2473" s="7">
        <v>3458508</v>
      </c>
      <c r="G2473" s="6" t="s">
        <v>1366</v>
      </c>
      <c r="H2473" s="7">
        <v>363143</v>
      </c>
      <c r="I2473" s="136">
        <v>26005376</v>
      </c>
      <c r="J2473" s="138" t="s">
        <v>1261</v>
      </c>
      <c r="K2473" s="139"/>
      <c r="L2473" t="str">
        <f t="shared" si="157"/>
        <v>03065</v>
      </c>
      <c r="M2473">
        <f t="shared" si="158"/>
        <v>3065</v>
      </c>
      <c r="N2473" s="37">
        <f t="shared" si="155"/>
        <v>3458508</v>
      </c>
    </row>
    <row r="2474" spans="1:14" x14ac:dyDescent="0.3">
      <c r="A2474" s="3">
        <v>3</v>
      </c>
      <c r="B2474" s="148"/>
      <c r="C2474" s="4" t="s">
        <v>3214</v>
      </c>
      <c r="D2474" s="5">
        <v>44967</v>
      </c>
      <c r="E2474" s="13" t="s">
        <v>2364</v>
      </c>
      <c r="F2474" s="7">
        <v>2366252</v>
      </c>
      <c r="G2474" s="6" t="s">
        <v>1366</v>
      </c>
      <c r="H2474" s="7">
        <v>248456</v>
      </c>
      <c r="I2474" s="143"/>
      <c r="J2474" s="144"/>
      <c r="K2474" s="145"/>
      <c r="L2474" t="str">
        <f t="shared" si="157"/>
        <v>03835</v>
      </c>
      <c r="M2474">
        <f t="shared" si="158"/>
        <v>3835</v>
      </c>
      <c r="N2474" s="37">
        <f t="shared" si="155"/>
        <v>2366252</v>
      </c>
    </row>
    <row r="2475" spans="1:14" x14ac:dyDescent="0.3">
      <c r="A2475" s="3">
        <v>3</v>
      </c>
      <c r="B2475" s="148"/>
      <c r="C2475" s="4" t="s">
        <v>3215</v>
      </c>
      <c r="D2475" s="5">
        <v>44980</v>
      </c>
      <c r="E2475" s="13" t="s">
        <v>2364</v>
      </c>
      <c r="F2475" s="7">
        <v>1625812</v>
      </c>
      <c r="G2475" s="6" t="s">
        <v>1366</v>
      </c>
      <c r="H2475" s="7">
        <v>170710</v>
      </c>
      <c r="I2475" s="143"/>
      <c r="J2475" s="144"/>
      <c r="K2475" s="145"/>
      <c r="L2475" t="str">
        <f t="shared" si="157"/>
        <v>07451</v>
      </c>
      <c r="M2475">
        <f t="shared" si="158"/>
        <v>7451</v>
      </c>
      <c r="N2475" s="37">
        <f t="shared" si="155"/>
        <v>1625812</v>
      </c>
    </row>
    <row r="2476" spans="1:14" x14ac:dyDescent="0.3">
      <c r="A2476" s="3">
        <v>3</v>
      </c>
      <c r="B2476" s="148"/>
      <c r="C2476" s="4" t="s">
        <v>3216</v>
      </c>
      <c r="D2476" s="5">
        <v>44980</v>
      </c>
      <c r="E2476" s="13" t="s">
        <v>2364</v>
      </c>
      <c r="F2476" s="7">
        <v>407923</v>
      </c>
      <c r="G2476" s="6" t="s">
        <v>1366</v>
      </c>
      <c r="H2476" s="7">
        <v>42832</v>
      </c>
      <c r="I2476" s="143"/>
      <c r="J2476" s="144"/>
      <c r="K2476" s="145"/>
      <c r="L2476" t="str">
        <f t="shared" si="157"/>
        <v>07948</v>
      </c>
      <c r="M2476">
        <f t="shared" si="158"/>
        <v>7948</v>
      </c>
      <c r="N2476" s="37">
        <f t="shared" si="155"/>
        <v>407923</v>
      </c>
    </row>
    <row r="2477" spans="1:14" x14ac:dyDescent="0.3">
      <c r="A2477" s="3">
        <v>3</v>
      </c>
      <c r="B2477" s="148"/>
      <c r="C2477" s="4" t="s">
        <v>3217</v>
      </c>
      <c r="D2477" s="5">
        <v>44978</v>
      </c>
      <c r="E2477" s="13" t="s">
        <v>2364</v>
      </c>
      <c r="F2477" s="7">
        <v>1572397</v>
      </c>
      <c r="G2477" s="6" t="s">
        <v>1366</v>
      </c>
      <c r="H2477" s="7">
        <v>165102</v>
      </c>
      <c r="I2477" s="143"/>
      <c r="J2477" s="144"/>
      <c r="K2477" s="145"/>
      <c r="L2477" t="str">
        <f t="shared" si="157"/>
        <v>06775</v>
      </c>
      <c r="M2477">
        <f t="shared" si="158"/>
        <v>6775</v>
      </c>
      <c r="N2477" s="37">
        <f t="shared" si="155"/>
        <v>1572397</v>
      </c>
    </row>
    <row r="2478" spans="1:14" x14ac:dyDescent="0.3">
      <c r="A2478" s="3">
        <v>3</v>
      </c>
      <c r="B2478" s="148"/>
      <c r="C2478" s="4" t="s">
        <v>3218</v>
      </c>
      <c r="D2478" s="5">
        <v>44985</v>
      </c>
      <c r="E2478" s="13" t="s">
        <v>2364</v>
      </c>
      <c r="F2478" s="7">
        <v>4114751</v>
      </c>
      <c r="G2478" s="6" t="s">
        <v>1366</v>
      </c>
      <c r="H2478" s="7">
        <v>432049</v>
      </c>
      <c r="I2478" s="143"/>
      <c r="J2478" s="144"/>
      <c r="K2478" s="145"/>
      <c r="L2478" t="str">
        <f t="shared" si="157"/>
        <v>09083</v>
      </c>
      <c r="M2478">
        <f t="shared" si="158"/>
        <v>9083</v>
      </c>
      <c r="N2478" s="37">
        <f t="shared" si="155"/>
        <v>4114751</v>
      </c>
    </row>
    <row r="2479" spans="1:14" x14ac:dyDescent="0.3">
      <c r="A2479" s="3">
        <v>3</v>
      </c>
      <c r="B2479" s="148"/>
      <c r="C2479" s="4" t="s">
        <v>3219</v>
      </c>
      <c r="D2479" s="5">
        <v>44980</v>
      </c>
      <c r="E2479" s="13" t="s">
        <v>2364</v>
      </c>
      <c r="F2479" s="7">
        <v>2187405</v>
      </c>
      <c r="G2479" s="6" t="s">
        <v>1366</v>
      </c>
      <c r="H2479" s="7">
        <v>229678</v>
      </c>
      <c r="I2479" s="143"/>
      <c r="J2479" s="144"/>
      <c r="K2479" s="145"/>
      <c r="L2479" t="str">
        <f t="shared" si="157"/>
        <v>07964</v>
      </c>
      <c r="M2479">
        <f t="shared" si="158"/>
        <v>7964</v>
      </c>
      <c r="N2479" s="37">
        <f t="shared" si="155"/>
        <v>2187405</v>
      </c>
    </row>
    <row r="2480" spans="1:14" x14ac:dyDescent="0.3">
      <c r="A2480" s="3">
        <v>3</v>
      </c>
      <c r="B2480" s="148"/>
      <c r="C2480" s="4" t="s">
        <v>3220</v>
      </c>
      <c r="D2480" s="5">
        <v>44971</v>
      </c>
      <c r="E2480" s="13" t="s">
        <v>236</v>
      </c>
      <c r="F2480" s="7">
        <v>1793854</v>
      </c>
      <c r="G2480" s="6" t="s">
        <v>1366</v>
      </c>
      <c r="H2480" s="7">
        <v>188355</v>
      </c>
      <c r="I2480" s="143"/>
      <c r="J2480" s="144"/>
      <c r="K2480" s="145"/>
      <c r="L2480" t="str">
        <f t="shared" si="157"/>
        <v>04068</v>
      </c>
      <c r="M2480">
        <f t="shared" si="158"/>
        <v>4068</v>
      </c>
      <c r="N2480" s="37">
        <f t="shared" si="155"/>
        <v>1793854</v>
      </c>
    </row>
    <row r="2481" spans="1:14" x14ac:dyDescent="0.3">
      <c r="A2481" s="3">
        <v>3</v>
      </c>
      <c r="B2481" s="148"/>
      <c r="C2481" s="4" t="s">
        <v>3221</v>
      </c>
      <c r="D2481" s="5">
        <v>44967</v>
      </c>
      <c r="E2481" s="13" t="s">
        <v>236</v>
      </c>
      <c r="F2481" s="7">
        <v>1900594</v>
      </c>
      <c r="G2481" s="6" t="s">
        <v>1366</v>
      </c>
      <c r="H2481" s="7">
        <v>199562</v>
      </c>
      <c r="I2481" s="143"/>
      <c r="J2481" s="144"/>
      <c r="K2481" s="145"/>
      <c r="L2481" t="str">
        <f t="shared" si="157"/>
        <v>03836</v>
      </c>
      <c r="M2481">
        <f t="shared" si="158"/>
        <v>3836</v>
      </c>
      <c r="N2481" s="37">
        <f t="shared" si="155"/>
        <v>1900594</v>
      </c>
    </row>
    <row r="2482" spans="1:14" x14ac:dyDescent="0.3">
      <c r="A2482" s="3">
        <v>3</v>
      </c>
      <c r="B2482" s="148"/>
      <c r="C2482" s="4" t="s">
        <v>3222</v>
      </c>
      <c r="D2482" s="5">
        <v>44964</v>
      </c>
      <c r="E2482" s="13" t="s">
        <v>236</v>
      </c>
      <c r="F2482" s="7">
        <v>2593752</v>
      </c>
      <c r="G2482" s="6" t="s">
        <v>1366</v>
      </c>
      <c r="H2482" s="7">
        <v>272344</v>
      </c>
      <c r="I2482" s="143"/>
      <c r="J2482" s="144"/>
      <c r="K2482" s="145"/>
      <c r="L2482" t="str">
        <f t="shared" si="157"/>
        <v>03066</v>
      </c>
      <c r="M2482">
        <f t="shared" si="158"/>
        <v>3066</v>
      </c>
      <c r="N2482" s="37">
        <f t="shared" si="155"/>
        <v>2593752</v>
      </c>
    </row>
    <row r="2483" spans="1:14" x14ac:dyDescent="0.3">
      <c r="A2483" s="3">
        <v>3</v>
      </c>
      <c r="B2483" s="148"/>
      <c r="C2483" s="4" t="s">
        <v>3223</v>
      </c>
      <c r="D2483" s="5">
        <v>44968</v>
      </c>
      <c r="E2483" s="13" t="s">
        <v>236</v>
      </c>
      <c r="F2483" s="7">
        <v>1470641</v>
      </c>
      <c r="G2483" s="6" t="s">
        <v>1366</v>
      </c>
      <c r="H2483" s="7">
        <v>154417</v>
      </c>
      <c r="I2483" s="143"/>
      <c r="J2483" s="144"/>
      <c r="K2483" s="145"/>
      <c r="L2483" t="str">
        <f t="shared" si="157"/>
        <v>03918</v>
      </c>
      <c r="M2483">
        <f t="shared" si="158"/>
        <v>3918</v>
      </c>
      <c r="N2483" s="37">
        <f t="shared" si="155"/>
        <v>1470641</v>
      </c>
    </row>
    <row r="2484" spans="1:14" x14ac:dyDescent="0.3">
      <c r="A2484" s="3">
        <v>3</v>
      </c>
      <c r="B2484" s="148"/>
      <c r="C2484" s="4" t="s">
        <v>3224</v>
      </c>
      <c r="D2484" s="5">
        <v>44968</v>
      </c>
      <c r="E2484" s="13" t="s">
        <v>2364</v>
      </c>
      <c r="F2484" s="7">
        <v>2566802</v>
      </c>
      <c r="G2484" s="6" t="s">
        <v>1366</v>
      </c>
      <c r="H2484" s="7">
        <v>269514</v>
      </c>
      <c r="I2484" s="143"/>
      <c r="J2484" s="144"/>
      <c r="K2484" s="145"/>
      <c r="L2484" t="str">
        <f t="shared" si="157"/>
        <v>03919</v>
      </c>
      <c r="M2484">
        <f t="shared" si="158"/>
        <v>3919</v>
      </c>
      <c r="N2484" s="37">
        <f t="shared" si="155"/>
        <v>2566802</v>
      </c>
    </row>
    <row r="2485" spans="1:14" x14ac:dyDescent="0.3">
      <c r="A2485" s="3">
        <v>3</v>
      </c>
      <c r="B2485" s="148"/>
      <c r="C2485" s="4" t="s">
        <v>3225</v>
      </c>
      <c r="D2485" s="5">
        <v>44967</v>
      </c>
      <c r="E2485" s="13" t="s">
        <v>236</v>
      </c>
      <c r="F2485" s="7">
        <v>2223181</v>
      </c>
      <c r="G2485" s="6" t="s">
        <v>1366</v>
      </c>
      <c r="H2485" s="7">
        <v>233434</v>
      </c>
      <c r="I2485" s="143"/>
      <c r="J2485" s="144"/>
      <c r="K2485" s="145"/>
      <c r="L2485" t="str">
        <f t="shared" si="157"/>
        <v>03833</v>
      </c>
      <c r="M2485">
        <f t="shared" si="158"/>
        <v>3833</v>
      </c>
      <c r="N2485" s="37">
        <f t="shared" si="155"/>
        <v>2223181</v>
      </c>
    </row>
    <row r="2486" spans="1:14" x14ac:dyDescent="0.3">
      <c r="A2486" s="3">
        <v>3</v>
      </c>
      <c r="B2486" s="147"/>
      <c r="C2486" s="4" t="s">
        <v>3226</v>
      </c>
      <c r="D2486" s="5">
        <v>44968</v>
      </c>
      <c r="E2486" s="13" t="s">
        <v>236</v>
      </c>
      <c r="F2486" s="7">
        <v>774414</v>
      </c>
      <c r="G2486" s="6" t="s">
        <v>1366</v>
      </c>
      <c r="H2486" s="7">
        <v>81313</v>
      </c>
      <c r="I2486" s="137"/>
      <c r="J2486" s="140"/>
      <c r="K2486" s="141"/>
      <c r="L2486" t="str">
        <f t="shared" si="157"/>
        <v>03877</v>
      </c>
      <c r="M2486">
        <f t="shared" si="158"/>
        <v>3877</v>
      </c>
      <c r="N2486" s="37">
        <f t="shared" si="155"/>
        <v>774414</v>
      </c>
    </row>
    <row r="2487" spans="1:14" x14ac:dyDescent="0.3">
      <c r="A2487" s="3">
        <v>3</v>
      </c>
      <c r="B2487" s="146" t="s">
        <v>3247</v>
      </c>
      <c r="C2487" s="4" t="s">
        <v>3248</v>
      </c>
      <c r="D2487" s="5">
        <v>44970</v>
      </c>
      <c r="E2487" s="13" t="s">
        <v>2282</v>
      </c>
      <c r="F2487" s="7">
        <v>366491</v>
      </c>
      <c r="G2487" s="6" t="s">
        <v>1366</v>
      </c>
      <c r="H2487" s="7">
        <v>38482</v>
      </c>
      <c r="I2487" s="136">
        <v>13944184</v>
      </c>
      <c r="J2487" s="138" t="s">
        <v>1287</v>
      </c>
      <c r="K2487" s="139"/>
      <c r="L2487" t="str">
        <f t="shared" si="157"/>
        <v>04031</v>
      </c>
      <c r="M2487">
        <f t="shared" si="158"/>
        <v>4031</v>
      </c>
      <c r="N2487" s="37">
        <f t="shared" ref="N2487:N2550" si="159">+F2487</f>
        <v>366491</v>
      </c>
    </row>
    <row r="2488" spans="1:14" x14ac:dyDescent="0.3">
      <c r="A2488" s="3">
        <v>3</v>
      </c>
      <c r="B2488" s="148"/>
      <c r="C2488" s="4" t="s">
        <v>3249</v>
      </c>
      <c r="D2488" s="5">
        <v>44977</v>
      </c>
      <c r="E2488" s="13" t="s">
        <v>2282</v>
      </c>
      <c r="F2488" s="7">
        <v>1981249</v>
      </c>
      <c r="G2488" s="6" t="s">
        <v>1366</v>
      </c>
      <c r="H2488" s="7">
        <v>208031</v>
      </c>
      <c r="I2488" s="143"/>
      <c r="J2488" s="144"/>
      <c r="K2488" s="145"/>
      <c r="L2488" t="str">
        <f t="shared" si="157"/>
        <v>06730</v>
      </c>
      <c r="M2488">
        <f t="shared" si="158"/>
        <v>6730</v>
      </c>
      <c r="N2488" s="37">
        <f t="shared" si="159"/>
        <v>1981249</v>
      </c>
    </row>
    <row r="2489" spans="1:14" x14ac:dyDescent="0.3">
      <c r="A2489" s="3">
        <v>3</v>
      </c>
      <c r="B2489" s="148"/>
      <c r="C2489" s="4" t="s">
        <v>3250</v>
      </c>
      <c r="D2489" s="5">
        <v>44963</v>
      </c>
      <c r="E2489" s="13" t="s">
        <v>2282</v>
      </c>
      <c r="F2489" s="7">
        <v>1425315</v>
      </c>
      <c r="G2489" s="6" t="s">
        <v>1366</v>
      </c>
      <c r="H2489" s="7">
        <v>149658</v>
      </c>
      <c r="I2489" s="143"/>
      <c r="J2489" s="144"/>
      <c r="K2489" s="145"/>
      <c r="L2489" t="str">
        <f t="shared" si="157"/>
        <v>03024</v>
      </c>
      <c r="M2489">
        <f t="shared" si="158"/>
        <v>3024</v>
      </c>
      <c r="N2489" s="37">
        <f t="shared" si="159"/>
        <v>1425315</v>
      </c>
    </row>
    <row r="2490" spans="1:14" x14ac:dyDescent="0.3">
      <c r="A2490" s="3">
        <v>3</v>
      </c>
      <c r="B2490" s="148"/>
      <c r="C2490" s="4" t="s">
        <v>3251</v>
      </c>
      <c r="D2490" s="5">
        <v>44977</v>
      </c>
      <c r="E2490" s="13" t="s">
        <v>2282</v>
      </c>
      <c r="F2490" s="7">
        <v>910294</v>
      </c>
      <c r="G2490" s="6" t="s">
        <v>1366</v>
      </c>
      <c r="H2490" s="7">
        <v>95581</v>
      </c>
      <c r="I2490" s="143"/>
      <c r="J2490" s="144"/>
      <c r="K2490" s="145"/>
      <c r="L2490" t="str">
        <f t="shared" si="157"/>
        <v>06728</v>
      </c>
      <c r="M2490">
        <f t="shared" si="158"/>
        <v>6728</v>
      </c>
      <c r="N2490" s="37">
        <f t="shared" si="159"/>
        <v>910294</v>
      </c>
    </row>
    <row r="2491" spans="1:14" x14ac:dyDescent="0.3">
      <c r="A2491" s="3">
        <v>3</v>
      </c>
      <c r="B2491" s="148"/>
      <c r="C2491" s="4" t="s">
        <v>3252</v>
      </c>
      <c r="D2491" s="5">
        <v>44963</v>
      </c>
      <c r="E2491" s="13" t="s">
        <v>2282</v>
      </c>
      <c r="F2491" s="7">
        <v>1086558</v>
      </c>
      <c r="G2491" s="6" t="s">
        <v>1366</v>
      </c>
      <c r="H2491" s="7">
        <v>114089</v>
      </c>
      <c r="I2491" s="143"/>
      <c r="J2491" s="144"/>
      <c r="K2491" s="145"/>
      <c r="L2491" t="str">
        <f t="shared" si="157"/>
        <v>03049</v>
      </c>
      <c r="M2491">
        <f t="shared" si="158"/>
        <v>3049</v>
      </c>
      <c r="N2491" s="37">
        <f t="shared" si="159"/>
        <v>1086558</v>
      </c>
    </row>
    <row r="2492" spans="1:14" x14ac:dyDescent="0.3">
      <c r="A2492" s="3">
        <v>3</v>
      </c>
      <c r="B2492" s="148"/>
      <c r="C2492" s="4" t="s">
        <v>3253</v>
      </c>
      <c r="D2492" s="5">
        <v>44977</v>
      </c>
      <c r="E2492" s="13" t="s">
        <v>2282</v>
      </c>
      <c r="F2492" s="7">
        <v>725316</v>
      </c>
      <c r="G2492" s="6" t="s">
        <v>1366</v>
      </c>
      <c r="H2492" s="7">
        <v>76158</v>
      </c>
      <c r="I2492" s="143"/>
      <c r="J2492" s="144"/>
      <c r="K2492" s="145"/>
      <c r="L2492" t="str">
        <f t="shared" si="157"/>
        <v>06729</v>
      </c>
      <c r="M2492">
        <f t="shared" si="158"/>
        <v>6729</v>
      </c>
      <c r="N2492" s="37">
        <f t="shared" si="159"/>
        <v>725316</v>
      </c>
    </row>
    <row r="2493" spans="1:14" x14ac:dyDescent="0.3">
      <c r="A2493" s="3">
        <v>3</v>
      </c>
      <c r="B2493" s="148"/>
      <c r="C2493" s="4" t="s">
        <v>3254</v>
      </c>
      <c r="D2493" s="5">
        <v>44984</v>
      </c>
      <c r="E2493" s="13" t="s">
        <v>2282</v>
      </c>
      <c r="F2493" s="7">
        <v>679872</v>
      </c>
      <c r="G2493" s="6" t="s">
        <v>1366</v>
      </c>
      <c r="H2493" s="7">
        <v>71387</v>
      </c>
      <c r="I2493" s="143"/>
      <c r="J2493" s="144"/>
      <c r="K2493" s="145"/>
      <c r="L2493" t="str">
        <f t="shared" si="157"/>
        <v>09072</v>
      </c>
      <c r="M2493">
        <f t="shared" si="158"/>
        <v>9072</v>
      </c>
      <c r="N2493" s="37">
        <f t="shared" si="159"/>
        <v>679872</v>
      </c>
    </row>
    <row r="2494" spans="1:14" x14ac:dyDescent="0.3">
      <c r="A2494" s="3">
        <v>3</v>
      </c>
      <c r="B2494" s="148"/>
      <c r="C2494" s="4" t="s">
        <v>3255</v>
      </c>
      <c r="D2494" s="5">
        <v>44977</v>
      </c>
      <c r="E2494" s="13" t="s">
        <v>2282</v>
      </c>
      <c r="F2494" s="7">
        <v>815397</v>
      </c>
      <c r="G2494" s="6" t="s">
        <v>1366</v>
      </c>
      <c r="H2494" s="7">
        <v>85617</v>
      </c>
      <c r="I2494" s="143"/>
      <c r="J2494" s="144"/>
      <c r="K2494" s="145"/>
      <c r="L2494" t="str">
        <f t="shared" si="157"/>
        <v>06731</v>
      </c>
      <c r="M2494">
        <f t="shared" si="158"/>
        <v>6731</v>
      </c>
      <c r="N2494" s="37">
        <f t="shared" si="159"/>
        <v>815397</v>
      </c>
    </row>
    <row r="2495" spans="1:14" x14ac:dyDescent="0.3">
      <c r="A2495" s="3">
        <v>3</v>
      </c>
      <c r="B2495" s="148"/>
      <c r="C2495" s="4" t="s">
        <v>3256</v>
      </c>
      <c r="D2495" s="5">
        <v>44984</v>
      </c>
      <c r="E2495" s="13" t="s">
        <v>2282</v>
      </c>
      <c r="F2495" s="7">
        <v>573976</v>
      </c>
      <c r="G2495" s="6" t="s">
        <v>1366</v>
      </c>
      <c r="H2495" s="7">
        <v>60267</v>
      </c>
      <c r="I2495" s="143"/>
      <c r="J2495" s="144"/>
      <c r="K2495" s="145"/>
      <c r="L2495" t="str">
        <f t="shared" si="157"/>
        <v>09070</v>
      </c>
      <c r="M2495">
        <f t="shared" si="158"/>
        <v>9070</v>
      </c>
      <c r="N2495" s="37">
        <f t="shared" si="159"/>
        <v>573976</v>
      </c>
    </row>
    <row r="2496" spans="1:14" x14ac:dyDescent="0.3">
      <c r="A2496" s="3">
        <v>3</v>
      </c>
      <c r="B2496" s="148"/>
      <c r="C2496" s="4" t="s">
        <v>3257</v>
      </c>
      <c r="D2496" s="5">
        <v>44963</v>
      </c>
      <c r="E2496" s="13" t="s">
        <v>2282</v>
      </c>
      <c r="F2496" s="7">
        <v>1058734</v>
      </c>
      <c r="G2496" s="6" t="s">
        <v>1366</v>
      </c>
      <c r="H2496" s="7">
        <v>111167</v>
      </c>
      <c r="I2496" s="143"/>
      <c r="J2496" s="144"/>
      <c r="K2496" s="145"/>
      <c r="L2496" t="str">
        <f t="shared" si="157"/>
        <v>03048</v>
      </c>
      <c r="M2496">
        <f t="shared" si="158"/>
        <v>3048</v>
      </c>
      <c r="N2496" s="37">
        <f t="shared" si="159"/>
        <v>1058734</v>
      </c>
    </row>
    <row r="2497" spans="1:14" x14ac:dyDescent="0.3">
      <c r="A2497" s="3">
        <v>3</v>
      </c>
      <c r="B2497" s="148"/>
      <c r="C2497" s="4" t="s">
        <v>3258</v>
      </c>
      <c r="D2497" s="5">
        <v>44963</v>
      </c>
      <c r="E2497" s="13" t="s">
        <v>2282</v>
      </c>
      <c r="F2497" s="7">
        <v>1619633</v>
      </c>
      <c r="G2497" s="6" t="s">
        <v>1366</v>
      </c>
      <c r="H2497" s="7">
        <v>170061</v>
      </c>
      <c r="I2497" s="143"/>
      <c r="J2497" s="144"/>
      <c r="K2497" s="145"/>
      <c r="L2497" t="str">
        <f t="shared" si="157"/>
        <v>03023</v>
      </c>
      <c r="M2497">
        <f t="shared" si="158"/>
        <v>3023</v>
      </c>
      <c r="N2497" s="37">
        <f t="shared" si="159"/>
        <v>1619633</v>
      </c>
    </row>
    <row r="2498" spans="1:14" x14ac:dyDescent="0.3">
      <c r="A2498" s="3">
        <v>3</v>
      </c>
      <c r="B2498" s="148"/>
      <c r="C2498" s="4" t="s">
        <v>3259</v>
      </c>
      <c r="D2498" s="5">
        <v>44963</v>
      </c>
      <c r="E2498" s="13" t="s">
        <v>2282</v>
      </c>
      <c r="F2498" s="7">
        <v>1014690</v>
      </c>
      <c r="G2498" s="6" t="s">
        <v>1366</v>
      </c>
      <c r="H2498" s="7">
        <v>106542</v>
      </c>
      <c r="I2498" s="143"/>
      <c r="J2498" s="144"/>
      <c r="K2498" s="145"/>
      <c r="L2498" t="str">
        <f t="shared" si="157"/>
        <v>03022</v>
      </c>
      <c r="M2498">
        <f t="shared" si="158"/>
        <v>3022</v>
      </c>
      <c r="N2498" s="37">
        <f t="shared" si="159"/>
        <v>1014690</v>
      </c>
    </row>
    <row r="2499" spans="1:14" x14ac:dyDescent="0.3">
      <c r="A2499" s="3">
        <v>3</v>
      </c>
      <c r="B2499" s="148"/>
      <c r="C2499" s="4" t="s">
        <v>3260</v>
      </c>
      <c r="D2499" s="5">
        <v>44970</v>
      </c>
      <c r="E2499" s="13" t="s">
        <v>2282</v>
      </c>
      <c r="F2499" s="7">
        <v>1019194</v>
      </c>
      <c r="G2499" s="6" t="s">
        <v>1366</v>
      </c>
      <c r="H2499" s="7">
        <v>107015</v>
      </c>
      <c r="I2499" s="143"/>
      <c r="J2499" s="144"/>
      <c r="K2499" s="145"/>
      <c r="L2499" t="str">
        <f t="shared" si="157"/>
        <v>04034</v>
      </c>
      <c r="M2499">
        <f t="shared" si="158"/>
        <v>4034</v>
      </c>
      <c r="N2499" s="37">
        <f t="shared" si="159"/>
        <v>1019194</v>
      </c>
    </row>
    <row r="2500" spans="1:14" x14ac:dyDescent="0.3">
      <c r="A2500" s="3">
        <v>3</v>
      </c>
      <c r="B2500" s="148"/>
      <c r="C2500" s="4" t="s">
        <v>3261</v>
      </c>
      <c r="D2500" s="5">
        <v>44984</v>
      </c>
      <c r="E2500" s="13" t="s">
        <v>2282</v>
      </c>
      <c r="F2500" s="7">
        <v>679872</v>
      </c>
      <c r="G2500" s="6" t="s">
        <v>1366</v>
      </c>
      <c r="H2500" s="7">
        <v>71387</v>
      </c>
      <c r="I2500" s="143"/>
      <c r="J2500" s="144"/>
      <c r="K2500" s="145"/>
      <c r="L2500" t="str">
        <f t="shared" si="157"/>
        <v>09071</v>
      </c>
      <c r="M2500">
        <f t="shared" si="158"/>
        <v>9071</v>
      </c>
      <c r="N2500" s="37">
        <f t="shared" si="159"/>
        <v>679872</v>
      </c>
    </row>
    <row r="2501" spans="1:14" x14ac:dyDescent="0.3">
      <c r="A2501" s="3">
        <v>3</v>
      </c>
      <c r="B2501" s="148"/>
      <c r="C2501" s="4" t="s">
        <v>3262</v>
      </c>
      <c r="D2501" s="5">
        <v>44963</v>
      </c>
      <c r="E2501" s="13" t="s">
        <v>2282</v>
      </c>
      <c r="F2501" s="7">
        <v>853141</v>
      </c>
      <c r="G2501" s="6" t="s">
        <v>1366</v>
      </c>
      <c r="H2501" s="7">
        <v>89580</v>
      </c>
      <c r="I2501" s="143"/>
      <c r="J2501" s="144"/>
      <c r="K2501" s="145"/>
      <c r="L2501" t="str">
        <f t="shared" si="157"/>
        <v>03025</v>
      </c>
      <c r="M2501">
        <f t="shared" si="158"/>
        <v>3025</v>
      </c>
      <c r="N2501" s="37">
        <f t="shared" si="159"/>
        <v>853141</v>
      </c>
    </row>
    <row r="2502" spans="1:14" x14ac:dyDescent="0.3">
      <c r="A2502" s="3">
        <v>3</v>
      </c>
      <c r="B2502" s="147"/>
      <c r="C2502" s="4" t="s">
        <v>3263</v>
      </c>
      <c r="D2502" s="5">
        <v>44970</v>
      </c>
      <c r="E2502" s="13" t="s">
        <v>2282</v>
      </c>
      <c r="F2502" s="7">
        <v>770362</v>
      </c>
      <c r="G2502" s="6" t="s">
        <v>1366</v>
      </c>
      <c r="H2502" s="7">
        <v>80888</v>
      </c>
      <c r="I2502" s="137"/>
      <c r="J2502" s="140"/>
      <c r="K2502" s="141"/>
      <c r="L2502" t="str">
        <f t="shared" si="157"/>
        <v>04035</v>
      </c>
      <c r="M2502">
        <f t="shared" si="158"/>
        <v>4035</v>
      </c>
      <c r="N2502" s="37">
        <f t="shared" si="159"/>
        <v>770362</v>
      </c>
    </row>
    <row r="2503" spans="1:14" x14ac:dyDescent="0.3">
      <c r="A2503" s="3">
        <v>3</v>
      </c>
      <c r="B2503" s="15" t="s">
        <v>3274</v>
      </c>
      <c r="C2503" s="4" t="s">
        <v>3275</v>
      </c>
      <c r="D2503" s="5">
        <v>44965</v>
      </c>
      <c r="E2503" s="13" t="s">
        <v>236</v>
      </c>
      <c r="F2503" s="7">
        <v>1318312</v>
      </c>
      <c r="G2503" s="6" t="s">
        <v>1366</v>
      </c>
      <c r="H2503" s="7">
        <v>138423</v>
      </c>
      <c r="I2503" s="11">
        <v>1179889</v>
      </c>
      <c r="J2503" s="132" t="s">
        <v>1356</v>
      </c>
      <c r="K2503" s="133"/>
      <c r="L2503" t="str">
        <f t="shared" ref="L2503:L2566" si="160">+RIGHT(C2503,5)</f>
        <v>03160</v>
      </c>
      <c r="M2503">
        <f t="shared" ref="M2503:M2566" si="161">+L2503*1</f>
        <v>3160</v>
      </c>
      <c r="N2503" s="37">
        <f t="shared" si="159"/>
        <v>1318312</v>
      </c>
    </row>
    <row r="2504" spans="1:14" x14ac:dyDescent="0.3">
      <c r="A2504" s="3">
        <v>3</v>
      </c>
      <c r="B2504" s="15" t="s">
        <v>3276</v>
      </c>
      <c r="C2504" s="4" t="s">
        <v>1361</v>
      </c>
      <c r="D2504" s="5">
        <v>44992</v>
      </c>
      <c r="E2504" s="13" t="s">
        <v>3277</v>
      </c>
      <c r="F2504" s="7">
        <v>-27970393</v>
      </c>
      <c r="G2504" s="6">
        <v>0</v>
      </c>
      <c r="H2504" s="6">
        <v>0</v>
      </c>
      <c r="I2504" s="11">
        <v>-27970393</v>
      </c>
      <c r="J2504" s="132" t="s">
        <v>0</v>
      </c>
      <c r="K2504" s="133"/>
      <c r="L2504" t="str">
        <f>+RIGHT(C2504,1)</f>
        <v>'</v>
      </c>
      <c r="M2504" t="e">
        <f t="shared" si="161"/>
        <v>#VALUE!</v>
      </c>
      <c r="N2504" s="37">
        <f t="shared" si="159"/>
        <v>-27970393</v>
      </c>
    </row>
    <row r="2505" spans="1:14" x14ac:dyDescent="0.3">
      <c r="A2505" s="3">
        <v>4</v>
      </c>
      <c r="B2505" s="146" t="s">
        <v>3278</v>
      </c>
      <c r="C2505" s="4" t="s">
        <v>3279</v>
      </c>
      <c r="D2505" s="5">
        <v>45001</v>
      </c>
      <c r="E2505" s="13" t="s">
        <v>1368</v>
      </c>
      <c r="F2505" s="7">
        <v>1221638</v>
      </c>
      <c r="G2505" s="6" t="s">
        <v>1366</v>
      </c>
      <c r="H2505" s="7">
        <v>128272</v>
      </c>
      <c r="I2505" s="136">
        <v>9433961</v>
      </c>
      <c r="J2505" s="138" t="s">
        <v>18</v>
      </c>
      <c r="K2505" s="139"/>
      <c r="L2505" t="str">
        <f t="shared" si="160"/>
        <v>14960</v>
      </c>
      <c r="M2505">
        <f t="shared" si="161"/>
        <v>14960</v>
      </c>
      <c r="N2505" s="37">
        <f t="shared" si="159"/>
        <v>1221638</v>
      </c>
    </row>
    <row r="2506" spans="1:14" x14ac:dyDescent="0.3">
      <c r="A2506" s="3">
        <v>4</v>
      </c>
      <c r="B2506" s="148"/>
      <c r="C2506" s="4" t="s">
        <v>3280</v>
      </c>
      <c r="D2506" s="5">
        <v>45008</v>
      </c>
      <c r="E2506" s="13" t="s">
        <v>1368</v>
      </c>
      <c r="F2506" s="7">
        <v>2226301</v>
      </c>
      <c r="G2506" s="6" t="s">
        <v>1366</v>
      </c>
      <c r="H2506" s="7">
        <v>233762</v>
      </c>
      <c r="I2506" s="143"/>
      <c r="J2506" s="144"/>
      <c r="K2506" s="145"/>
      <c r="L2506" t="str">
        <f t="shared" si="160"/>
        <v>17386</v>
      </c>
      <c r="M2506">
        <f t="shared" si="161"/>
        <v>17386</v>
      </c>
      <c r="N2506" s="37">
        <f t="shared" si="159"/>
        <v>2226301</v>
      </c>
    </row>
    <row r="2507" spans="1:14" x14ac:dyDescent="0.3">
      <c r="A2507" s="3">
        <v>4</v>
      </c>
      <c r="B2507" s="148"/>
      <c r="C2507" s="4" t="s">
        <v>3281</v>
      </c>
      <c r="D2507" s="5">
        <v>44994</v>
      </c>
      <c r="E2507" s="13" t="s">
        <v>1368</v>
      </c>
      <c r="F2507" s="7">
        <v>1418560</v>
      </c>
      <c r="G2507" s="6" t="s">
        <v>1366</v>
      </c>
      <c r="H2507" s="7">
        <v>148949</v>
      </c>
      <c r="I2507" s="143"/>
      <c r="J2507" s="144"/>
      <c r="K2507" s="145"/>
      <c r="L2507" t="str">
        <f t="shared" si="160"/>
        <v>13183</v>
      </c>
      <c r="M2507">
        <f t="shared" si="161"/>
        <v>13183</v>
      </c>
      <c r="N2507" s="37">
        <f t="shared" si="159"/>
        <v>1418560</v>
      </c>
    </row>
    <row r="2508" spans="1:14" x14ac:dyDescent="0.3">
      <c r="A2508" s="3">
        <v>4</v>
      </c>
      <c r="B2508" s="148"/>
      <c r="C2508" s="4" t="s">
        <v>3282</v>
      </c>
      <c r="D2508" s="5">
        <v>45015</v>
      </c>
      <c r="E2508" s="13" t="s">
        <v>1368</v>
      </c>
      <c r="F2508" s="7">
        <v>3644861</v>
      </c>
      <c r="G2508" s="6" t="s">
        <v>1366</v>
      </c>
      <c r="H2508" s="7">
        <v>382711</v>
      </c>
      <c r="I2508" s="143"/>
      <c r="J2508" s="144"/>
      <c r="K2508" s="145"/>
      <c r="L2508" t="str">
        <f t="shared" si="160"/>
        <v>18719</v>
      </c>
      <c r="M2508">
        <f t="shared" si="161"/>
        <v>18719</v>
      </c>
      <c r="N2508" s="37">
        <f t="shared" si="159"/>
        <v>3644861</v>
      </c>
    </row>
    <row r="2509" spans="1:14" x14ac:dyDescent="0.3">
      <c r="A2509" s="3">
        <v>4</v>
      </c>
      <c r="B2509" s="147"/>
      <c r="C2509" s="4" t="s">
        <v>3283</v>
      </c>
      <c r="D2509" s="5">
        <v>44987</v>
      </c>
      <c r="E2509" s="13" t="s">
        <v>1368</v>
      </c>
      <c r="F2509" s="7">
        <v>2029379</v>
      </c>
      <c r="G2509" s="6" t="s">
        <v>1366</v>
      </c>
      <c r="H2509" s="7">
        <v>213085</v>
      </c>
      <c r="I2509" s="137"/>
      <c r="J2509" s="140"/>
      <c r="K2509" s="141"/>
      <c r="L2509" t="str">
        <f t="shared" si="160"/>
        <v>10811</v>
      </c>
      <c r="M2509">
        <f t="shared" si="161"/>
        <v>10811</v>
      </c>
      <c r="N2509" s="37">
        <f t="shared" si="159"/>
        <v>2029379</v>
      </c>
    </row>
    <row r="2510" spans="1:14" x14ac:dyDescent="0.3">
      <c r="A2510" s="3">
        <v>4</v>
      </c>
      <c r="B2510" s="146" t="s">
        <v>3287</v>
      </c>
      <c r="C2510" s="4" t="s">
        <v>3288</v>
      </c>
      <c r="D2510" s="5">
        <v>44986</v>
      </c>
      <c r="E2510" s="13" t="s">
        <v>1368</v>
      </c>
      <c r="F2510" s="7">
        <v>1625509</v>
      </c>
      <c r="G2510" s="6" t="s">
        <v>1366</v>
      </c>
      <c r="H2510" s="7">
        <v>170678</v>
      </c>
      <c r="I2510" s="136">
        <v>11043133</v>
      </c>
      <c r="J2510" s="138" t="s">
        <v>28</v>
      </c>
      <c r="K2510" s="139"/>
      <c r="L2510" t="str">
        <f t="shared" si="160"/>
        <v>09175</v>
      </c>
      <c r="M2510">
        <f t="shared" si="161"/>
        <v>9175</v>
      </c>
      <c r="N2510" s="37">
        <f t="shared" si="159"/>
        <v>1625509</v>
      </c>
    </row>
    <row r="2511" spans="1:14" x14ac:dyDescent="0.3">
      <c r="A2511" s="3">
        <v>4</v>
      </c>
      <c r="B2511" s="148"/>
      <c r="C2511" s="4" t="s">
        <v>3289</v>
      </c>
      <c r="D2511" s="5">
        <v>45014</v>
      </c>
      <c r="E2511" s="13" t="s">
        <v>1368</v>
      </c>
      <c r="F2511" s="7">
        <v>2182015</v>
      </c>
      <c r="G2511" s="6" t="s">
        <v>1366</v>
      </c>
      <c r="H2511" s="7">
        <v>229112</v>
      </c>
      <c r="I2511" s="143"/>
      <c r="J2511" s="144"/>
      <c r="K2511" s="145"/>
      <c r="L2511" t="str">
        <f t="shared" si="160"/>
        <v>17792</v>
      </c>
      <c r="M2511">
        <f t="shared" si="161"/>
        <v>17792</v>
      </c>
      <c r="N2511" s="37">
        <f t="shared" si="159"/>
        <v>2182015</v>
      </c>
    </row>
    <row r="2512" spans="1:14" x14ac:dyDescent="0.3">
      <c r="A2512" s="3">
        <v>4</v>
      </c>
      <c r="B2512" s="148"/>
      <c r="C2512" s="4" t="s">
        <v>3290</v>
      </c>
      <c r="D2512" s="5">
        <v>44993</v>
      </c>
      <c r="E2512" s="13" t="s">
        <v>1368</v>
      </c>
      <c r="F2512" s="7">
        <v>2177511</v>
      </c>
      <c r="G2512" s="6" t="s">
        <v>1366</v>
      </c>
      <c r="H2512" s="7">
        <v>228639</v>
      </c>
      <c r="I2512" s="143"/>
      <c r="J2512" s="144"/>
      <c r="K2512" s="145"/>
      <c r="L2512" t="str">
        <f t="shared" si="160"/>
        <v>12353</v>
      </c>
      <c r="M2512">
        <f t="shared" si="161"/>
        <v>12353</v>
      </c>
      <c r="N2512" s="37">
        <f t="shared" si="159"/>
        <v>2177511</v>
      </c>
    </row>
    <row r="2513" spans="1:14" x14ac:dyDescent="0.3">
      <c r="A2513" s="3">
        <v>4</v>
      </c>
      <c r="B2513" s="148"/>
      <c r="C2513" s="4" t="s">
        <v>3291</v>
      </c>
      <c r="D2513" s="5">
        <v>45000</v>
      </c>
      <c r="E2513" s="13" t="s">
        <v>1368</v>
      </c>
      <c r="F2513" s="7">
        <v>2851651</v>
      </c>
      <c r="G2513" s="6" t="s">
        <v>1366</v>
      </c>
      <c r="H2513" s="7">
        <v>299423</v>
      </c>
      <c r="I2513" s="143"/>
      <c r="J2513" s="144"/>
      <c r="K2513" s="145"/>
      <c r="L2513" t="str">
        <f t="shared" si="160"/>
        <v>13699</v>
      </c>
      <c r="M2513">
        <f t="shared" si="161"/>
        <v>13699</v>
      </c>
      <c r="N2513" s="37">
        <f t="shared" si="159"/>
        <v>2851651</v>
      </c>
    </row>
    <row r="2514" spans="1:14" x14ac:dyDescent="0.3">
      <c r="A2514" s="3">
        <v>4</v>
      </c>
      <c r="B2514" s="147"/>
      <c r="C2514" s="4" t="s">
        <v>3292</v>
      </c>
      <c r="D2514" s="5">
        <v>45007</v>
      </c>
      <c r="E2514" s="13" t="s">
        <v>1368</v>
      </c>
      <c r="F2514" s="7">
        <v>3502010</v>
      </c>
      <c r="G2514" s="6" t="s">
        <v>1366</v>
      </c>
      <c r="H2514" s="7">
        <v>367711</v>
      </c>
      <c r="I2514" s="137"/>
      <c r="J2514" s="140"/>
      <c r="K2514" s="141"/>
      <c r="L2514" t="str">
        <f t="shared" si="160"/>
        <v>15925</v>
      </c>
      <c r="M2514">
        <f t="shared" si="161"/>
        <v>15925</v>
      </c>
      <c r="N2514" s="37">
        <f t="shared" si="159"/>
        <v>3502010</v>
      </c>
    </row>
    <row r="2515" spans="1:14" x14ac:dyDescent="0.3">
      <c r="A2515" s="3">
        <v>4</v>
      </c>
      <c r="B2515" s="146" t="s">
        <v>3298</v>
      </c>
      <c r="C2515" s="4" t="s">
        <v>3299</v>
      </c>
      <c r="D2515" s="5">
        <v>45013</v>
      </c>
      <c r="E2515" s="13" t="s">
        <v>1365</v>
      </c>
      <c r="F2515" s="7">
        <v>5565406</v>
      </c>
      <c r="G2515" s="6" t="s">
        <v>1366</v>
      </c>
      <c r="H2515" s="7">
        <v>584368</v>
      </c>
      <c r="I2515" s="136">
        <v>35352815</v>
      </c>
      <c r="J2515" s="138" t="s">
        <v>35</v>
      </c>
      <c r="K2515" s="139"/>
      <c r="L2515" t="str">
        <f t="shared" si="160"/>
        <v>17694</v>
      </c>
      <c r="M2515">
        <f t="shared" si="161"/>
        <v>17694</v>
      </c>
      <c r="N2515" s="37">
        <f t="shared" si="159"/>
        <v>5565406</v>
      </c>
    </row>
    <row r="2516" spans="1:14" x14ac:dyDescent="0.3">
      <c r="A2516" s="3">
        <v>4</v>
      </c>
      <c r="B2516" s="148"/>
      <c r="C2516" s="4" t="s">
        <v>3300</v>
      </c>
      <c r="D2516" s="5">
        <v>44992</v>
      </c>
      <c r="E2516" s="13" t="s">
        <v>1365</v>
      </c>
      <c r="F2516" s="7">
        <v>10963161</v>
      </c>
      <c r="G2516" s="6" t="s">
        <v>1366</v>
      </c>
      <c r="H2516" s="7">
        <v>1151132</v>
      </c>
      <c r="I2516" s="143"/>
      <c r="J2516" s="144"/>
      <c r="K2516" s="145"/>
      <c r="L2516" t="str">
        <f t="shared" si="160"/>
        <v>11519</v>
      </c>
      <c r="M2516">
        <f t="shared" si="161"/>
        <v>11519</v>
      </c>
      <c r="N2516" s="37">
        <f t="shared" si="159"/>
        <v>10963161</v>
      </c>
    </row>
    <row r="2517" spans="1:14" x14ac:dyDescent="0.3">
      <c r="A2517" s="3">
        <v>4</v>
      </c>
      <c r="B2517" s="148"/>
      <c r="C2517" s="4" t="s">
        <v>3301</v>
      </c>
      <c r="D2517" s="5">
        <v>45006</v>
      </c>
      <c r="E2517" s="13" t="s">
        <v>1368</v>
      </c>
      <c r="F2517" s="7">
        <v>7638829</v>
      </c>
      <c r="G2517" s="6" t="s">
        <v>1366</v>
      </c>
      <c r="H2517" s="7">
        <v>802077</v>
      </c>
      <c r="I2517" s="143"/>
      <c r="J2517" s="144"/>
      <c r="K2517" s="145"/>
      <c r="L2517" t="str">
        <f t="shared" si="160"/>
        <v>15852</v>
      </c>
      <c r="M2517">
        <f t="shared" si="161"/>
        <v>15852</v>
      </c>
      <c r="N2517" s="37">
        <f t="shared" si="159"/>
        <v>7638829</v>
      </c>
    </row>
    <row r="2518" spans="1:14" x14ac:dyDescent="0.3">
      <c r="A2518" s="3">
        <v>4</v>
      </c>
      <c r="B2518" s="148"/>
      <c r="C2518" s="4" t="s">
        <v>3302</v>
      </c>
      <c r="D2518" s="5">
        <v>44999</v>
      </c>
      <c r="E2518" s="13" t="s">
        <v>1368</v>
      </c>
      <c r="F2518" s="7">
        <v>9653435</v>
      </c>
      <c r="G2518" s="6" t="s">
        <v>1366</v>
      </c>
      <c r="H2518" s="7">
        <v>1013611</v>
      </c>
      <c r="I2518" s="143"/>
      <c r="J2518" s="144"/>
      <c r="K2518" s="145"/>
      <c r="L2518" t="str">
        <f t="shared" si="160"/>
        <v>13579</v>
      </c>
      <c r="M2518">
        <f t="shared" si="161"/>
        <v>13579</v>
      </c>
      <c r="N2518" s="37">
        <f t="shared" si="159"/>
        <v>9653435</v>
      </c>
    </row>
    <row r="2519" spans="1:14" x14ac:dyDescent="0.3">
      <c r="A2519" s="3">
        <v>4</v>
      </c>
      <c r="B2519" s="148"/>
      <c r="C2519" s="4" t="s">
        <v>3303</v>
      </c>
      <c r="D2519" s="5">
        <v>44986</v>
      </c>
      <c r="E2519" s="13" t="s">
        <v>1365</v>
      </c>
      <c r="F2519" s="7">
        <v>2995278</v>
      </c>
      <c r="G2519" s="6" t="s">
        <v>1366</v>
      </c>
      <c r="H2519" s="7">
        <v>314504</v>
      </c>
      <c r="I2519" s="143"/>
      <c r="J2519" s="144"/>
      <c r="K2519" s="145"/>
      <c r="L2519" t="str">
        <f t="shared" si="160"/>
        <v>09118</v>
      </c>
      <c r="M2519">
        <f t="shared" si="161"/>
        <v>9118</v>
      </c>
      <c r="N2519" s="37">
        <f t="shared" si="159"/>
        <v>2995278</v>
      </c>
    </row>
    <row r="2520" spans="1:14" x14ac:dyDescent="0.3">
      <c r="A2520" s="3">
        <v>4</v>
      </c>
      <c r="B2520" s="148"/>
      <c r="C2520" s="4" t="s">
        <v>3304</v>
      </c>
      <c r="D2520" s="5">
        <v>45013</v>
      </c>
      <c r="E2520" s="13" t="s">
        <v>1368</v>
      </c>
      <c r="F2520" s="7">
        <v>1669553</v>
      </c>
      <c r="G2520" s="6" t="s">
        <v>1366</v>
      </c>
      <c r="H2520" s="7">
        <v>175303</v>
      </c>
      <c r="I2520" s="143"/>
      <c r="J2520" s="144"/>
      <c r="K2520" s="145"/>
      <c r="L2520" t="str">
        <f t="shared" si="160"/>
        <v>17695</v>
      </c>
      <c r="M2520">
        <f t="shared" si="161"/>
        <v>17695</v>
      </c>
      <c r="N2520" s="37">
        <f t="shared" si="159"/>
        <v>1669553</v>
      </c>
    </row>
    <row r="2521" spans="1:14" x14ac:dyDescent="0.3">
      <c r="A2521" s="3">
        <v>4</v>
      </c>
      <c r="B2521" s="147"/>
      <c r="C2521" s="4" t="s">
        <v>3305</v>
      </c>
      <c r="D2521" s="5">
        <v>44999</v>
      </c>
      <c r="E2521" s="13" t="s">
        <v>1368</v>
      </c>
      <c r="F2521" s="7">
        <v>1014690</v>
      </c>
      <c r="G2521" s="6" t="s">
        <v>1366</v>
      </c>
      <c r="H2521" s="7">
        <v>106542</v>
      </c>
      <c r="I2521" s="137"/>
      <c r="J2521" s="140"/>
      <c r="K2521" s="141"/>
      <c r="L2521" t="str">
        <f t="shared" si="160"/>
        <v>13580</v>
      </c>
      <c r="M2521">
        <f t="shared" si="161"/>
        <v>13580</v>
      </c>
      <c r="N2521" s="37">
        <f t="shared" si="159"/>
        <v>1014690</v>
      </c>
    </row>
    <row r="2522" spans="1:14" x14ac:dyDescent="0.3">
      <c r="A2522" s="3">
        <v>4</v>
      </c>
      <c r="B2522" s="15" t="s">
        <v>3306</v>
      </c>
      <c r="C2522" s="4" t="s">
        <v>3307</v>
      </c>
      <c r="D2522" s="5">
        <v>44933</v>
      </c>
      <c r="E2522" s="13" t="s">
        <v>2366</v>
      </c>
      <c r="F2522" s="7">
        <v>791870</v>
      </c>
      <c r="G2522" s="6" t="s">
        <v>1366</v>
      </c>
      <c r="H2522" s="7">
        <v>83146</v>
      </c>
      <c r="I2522" s="11">
        <v>708724</v>
      </c>
      <c r="J2522" s="132" t="s">
        <v>48</v>
      </c>
      <c r="K2522" s="133"/>
      <c r="L2522" t="str">
        <f t="shared" si="160"/>
        <v>00856</v>
      </c>
      <c r="M2522">
        <f t="shared" si="161"/>
        <v>856</v>
      </c>
      <c r="N2522" s="37">
        <f t="shared" si="159"/>
        <v>791870</v>
      </c>
    </row>
    <row r="2523" spans="1:14" x14ac:dyDescent="0.3">
      <c r="A2523" s="3">
        <v>4</v>
      </c>
      <c r="B2523" s="146" t="s">
        <v>3308</v>
      </c>
      <c r="C2523" s="4" t="s">
        <v>3309</v>
      </c>
      <c r="D2523" s="5">
        <v>44942</v>
      </c>
      <c r="E2523" s="13" t="s">
        <v>2364</v>
      </c>
      <c r="F2523" s="7">
        <v>1001744</v>
      </c>
      <c r="G2523" s="6" t="s">
        <v>1366</v>
      </c>
      <c r="H2523" s="7">
        <v>105183</v>
      </c>
      <c r="I2523" s="136">
        <v>2342417</v>
      </c>
      <c r="J2523" s="138" t="s">
        <v>48</v>
      </c>
      <c r="K2523" s="139"/>
      <c r="L2523" t="str">
        <f t="shared" si="160"/>
        <v>01624</v>
      </c>
      <c r="M2523">
        <f t="shared" si="161"/>
        <v>1624</v>
      </c>
      <c r="N2523" s="37">
        <f t="shared" si="159"/>
        <v>1001744</v>
      </c>
    </row>
    <row r="2524" spans="1:14" x14ac:dyDescent="0.3">
      <c r="A2524" s="3">
        <v>4</v>
      </c>
      <c r="B2524" s="148"/>
      <c r="C2524" s="4" t="s">
        <v>3310</v>
      </c>
      <c r="D2524" s="5">
        <v>44931</v>
      </c>
      <c r="E2524" s="13" t="s">
        <v>2364</v>
      </c>
      <c r="F2524" s="7">
        <v>807741</v>
      </c>
      <c r="G2524" s="6" t="s">
        <v>1366</v>
      </c>
      <c r="H2524" s="7">
        <v>84813</v>
      </c>
      <c r="I2524" s="143"/>
      <c r="J2524" s="144"/>
      <c r="K2524" s="145"/>
      <c r="L2524" t="str">
        <f t="shared" si="160"/>
        <v>00509</v>
      </c>
      <c r="M2524">
        <f t="shared" si="161"/>
        <v>509</v>
      </c>
      <c r="N2524" s="37">
        <f t="shared" si="159"/>
        <v>807741</v>
      </c>
    </row>
    <row r="2525" spans="1:14" x14ac:dyDescent="0.3">
      <c r="A2525" s="3">
        <v>4</v>
      </c>
      <c r="B2525" s="147"/>
      <c r="C2525" s="4" t="s">
        <v>3311</v>
      </c>
      <c r="D2525" s="5">
        <v>44932</v>
      </c>
      <c r="E2525" s="13" t="s">
        <v>2406</v>
      </c>
      <c r="F2525" s="7">
        <v>807741</v>
      </c>
      <c r="G2525" s="6" t="s">
        <v>1366</v>
      </c>
      <c r="H2525" s="7">
        <v>84813</v>
      </c>
      <c r="I2525" s="137"/>
      <c r="J2525" s="140"/>
      <c r="K2525" s="141"/>
      <c r="L2525" t="str">
        <f t="shared" si="160"/>
        <v>00635</v>
      </c>
      <c r="M2525">
        <f t="shared" si="161"/>
        <v>635</v>
      </c>
      <c r="N2525" s="37">
        <f t="shared" si="159"/>
        <v>807741</v>
      </c>
    </row>
    <row r="2526" spans="1:14" x14ac:dyDescent="0.3">
      <c r="A2526" s="3">
        <v>4</v>
      </c>
      <c r="B2526" s="146" t="s">
        <v>3312</v>
      </c>
      <c r="C2526" s="4" t="s">
        <v>3313</v>
      </c>
      <c r="D2526" s="5">
        <v>44982</v>
      </c>
      <c r="E2526" s="13" t="s">
        <v>2364</v>
      </c>
      <c r="F2526" s="7">
        <v>886820</v>
      </c>
      <c r="G2526" s="6" t="s">
        <v>1366</v>
      </c>
      <c r="H2526" s="7">
        <v>93116</v>
      </c>
      <c r="I2526" s="136">
        <v>4292329</v>
      </c>
      <c r="J2526" s="138" t="s">
        <v>48</v>
      </c>
      <c r="K2526" s="139"/>
      <c r="L2526" t="str">
        <f t="shared" si="160"/>
        <v>09010</v>
      </c>
      <c r="M2526">
        <f t="shared" si="161"/>
        <v>9010</v>
      </c>
      <c r="N2526" s="37">
        <f t="shared" si="159"/>
        <v>886820</v>
      </c>
    </row>
    <row r="2527" spans="1:14" x14ac:dyDescent="0.3">
      <c r="A2527" s="3">
        <v>4</v>
      </c>
      <c r="B2527" s="148"/>
      <c r="C2527" s="4" t="s">
        <v>3314</v>
      </c>
      <c r="D2527" s="5">
        <v>44975</v>
      </c>
      <c r="E2527" s="13" t="s">
        <v>2414</v>
      </c>
      <c r="F2527" s="7">
        <v>532092</v>
      </c>
      <c r="G2527" s="6" t="s">
        <v>1366</v>
      </c>
      <c r="H2527" s="7">
        <v>55870</v>
      </c>
      <c r="I2527" s="143"/>
      <c r="J2527" s="144"/>
      <c r="K2527" s="145"/>
      <c r="L2527" t="str">
        <f t="shared" si="160"/>
        <v>06689</v>
      </c>
      <c r="M2527">
        <f t="shared" si="161"/>
        <v>6689</v>
      </c>
      <c r="N2527" s="37">
        <f t="shared" si="159"/>
        <v>532092</v>
      </c>
    </row>
    <row r="2528" spans="1:14" x14ac:dyDescent="0.3">
      <c r="A2528" s="3">
        <v>4</v>
      </c>
      <c r="B2528" s="148"/>
      <c r="C2528" s="4" t="s">
        <v>3315</v>
      </c>
      <c r="D2528" s="5">
        <v>44981</v>
      </c>
      <c r="E2528" s="13" t="s">
        <v>2401</v>
      </c>
      <c r="F2528" s="7">
        <v>1863113</v>
      </c>
      <c r="G2528" s="6" t="s">
        <v>1366</v>
      </c>
      <c r="H2528" s="7">
        <v>195627</v>
      </c>
      <c r="I2528" s="143"/>
      <c r="J2528" s="144"/>
      <c r="K2528" s="145"/>
      <c r="L2528" t="str">
        <f t="shared" si="160"/>
        <v>08982</v>
      </c>
      <c r="M2528">
        <f t="shared" si="161"/>
        <v>8982</v>
      </c>
      <c r="N2528" s="37">
        <f t="shared" si="159"/>
        <v>1863113</v>
      </c>
    </row>
    <row r="2529" spans="1:14" x14ac:dyDescent="0.3">
      <c r="A2529" s="3">
        <v>4</v>
      </c>
      <c r="B2529" s="147"/>
      <c r="C2529" s="4" t="s">
        <v>3316</v>
      </c>
      <c r="D2529" s="5">
        <v>44981</v>
      </c>
      <c r="E2529" s="13" t="s">
        <v>2406</v>
      </c>
      <c r="F2529" s="7">
        <v>1513873</v>
      </c>
      <c r="G2529" s="6" t="s">
        <v>1366</v>
      </c>
      <c r="H2529" s="7">
        <v>158957</v>
      </c>
      <c r="I2529" s="137"/>
      <c r="J2529" s="140"/>
      <c r="K2529" s="141"/>
      <c r="L2529" t="str">
        <f t="shared" si="160"/>
        <v>08980</v>
      </c>
      <c r="M2529">
        <f t="shared" si="161"/>
        <v>8980</v>
      </c>
      <c r="N2529" s="37">
        <f t="shared" si="159"/>
        <v>1513873</v>
      </c>
    </row>
    <row r="2530" spans="1:14" x14ac:dyDescent="0.3">
      <c r="A2530" s="3">
        <v>4</v>
      </c>
      <c r="B2530" s="146" t="s">
        <v>3317</v>
      </c>
      <c r="C2530" s="4" t="s">
        <v>3318</v>
      </c>
      <c r="D2530" s="5">
        <v>44967</v>
      </c>
      <c r="E2530" s="13" t="s">
        <v>2364</v>
      </c>
      <c r="F2530" s="7">
        <v>1014690</v>
      </c>
      <c r="G2530" s="6" t="s">
        <v>1366</v>
      </c>
      <c r="H2530" s="7">
        <v>106543</v>
      </c>
      <c r="I2530" s="136">
        <v>2653943</v>
      </c>
      <c r="J2530" s="138" t="s">
        <v>48</v>
      </c>
      <c r="K2530" s="139"/>
      <c r="L2530" t="str">
        <f t="shared" si="160"/>
        <v>03798</v>
      </c>
      <c r="M2530">
        <f t="shared" si="161"/>
        <v>3798</v>
      </c>
      <c r="N2530" s="37">
        <f t="shared" si="159"/>
        <v>1014690</v>
      </c>
    </row>
    <row r="2531" spans="1:14" x14ac:dyDescent="0.3">
      <c r="A2531" s="3">
        <v>4</v>
      </c>
      <c r="B2531" s="147"/>
      <c r="C2531" s="4" t="s">
        <v>3319</v>
      </c>
      <c r="D2531" s="5">
        <v>44981</v>
      </c>
      <c r="E2531" s="13" t="s">
        <v>2401</v>
      </c>
      <c r="F2531" s="7">
        <v>1950610</v>
      </c>
      <c r="G2531" s="6" t="s">
        <v>1366</v>
      </c>
      <c r="H2531" s="7">
        <v>204814</v>
      </c>
      <c r="I2531" s="137"/>
      <c r="J2531" s="140"/>
      <c r="K2531" s="141"/>
      <c r="L2531" t="str">
        <f t="shared" si="160"/>
        <v>08849</v>
      </c>
      <c r="M2531">
        <f t="shared" si="161"/>
        <v>8849</v>
      </c>
      <c r="N2531" s="37">
        <f t="shared" si="159"/>
        <v>1950610</v>
      </c>
    </row>
    <row r="2532" spans="1:14" x14ac:dyDescent="0.3">
      <c r="A2532" s="3">
        <v>4</v>
      </c>
      <c r="B2532" s="15" t="s">
        <v>3320</v>
      </c>
      <c r="C2532" s="4" t="s">
        <v>3321</v>
      </c>
      <c r="D2532" s="5">
        <v>44978</v>
      </c>
      <c r="E2532" s="13" t="s">
        <v>2401</v>
      </c>
      <c r="F2532" s="7">
        <v>1535716</v>
      </c>
      <c r="G2532" s="6" t="s">
        <v>1366</v>
      </c>
      <c r="H2532" s="7">
        <v>161250</v>
      </c>
      <c r="I2532" s="11">
        <v>1374466</v>
      </c>
      <c r="J2532" s="132" t="s">
        <v>48</v>
      </c>
      <c r="K2532" s="133"/>
      <c r="L2532" t="str">
        <f t="shared" si="160"/>
        <v>06763</v>
      </c>
      <c r="M2532">
        <f t="shared" si="161"/>
        <v>6763</v>
      </c>
      <c r="N2532" s="37">
        <f t="shared" si="159"/>
        <v>1535716</v>
      </c>
    </row>
    <row r="2533" spans="1:14" x14ac:dyDescent="0.3">
      <c r="A2533" s="3">
        <v>4</v>
      </c>
      <c r="B2533" s="146" t="s">
        <v>3322</v>
      </c>
      <c r="C2533" s="4" t="s">
        <v>3323</v>
      </c>
      <c r="D2533" s="5">
        <v>44968</v>
      </c>
      <c r="E2533" s="13" t="s">
        <v>2414</v>
      </c>
      <c r="F2533" s="7">
        <v>925010</v>
      </c>
      <c r="G2533" s="6" t="s">
        <v>1366</v>
      </c>
      <c r="H2533" s="7">
        <v>97126</v>
      </c>
      <c r="I2533" s="136">
        <v>1304106</v>
      </c>
      <c r="J2533" s="138" t="s">
        <v>48</v>
      </c>
      <c r="K2533" s="139"/>
      <c r="L2533" t="str">
        <f t="shared" si="160"/>
        <v>03897</v>
      </c>
      <c r="M2533">
        <f t="shared" si="161"/>
        <v>3897</v>
      </c>
      <c r="N2533" s="37">
        <f t="shared" si="159"/>
        <v>925010</v>
      </c>
    </row>
    <row r="2534" spans="1:14" x14ac:dyDescent="0.3">
      <c r="A2534" s="3">
        <v>4</v>
      </c>
      <c r="B2534" s="147"/>
      <c r="C2534" s="4" t="s">
        <v>3324</v>
      </c>
      <c r="D2534" s="5">
        <v>44973</v>
      </c>
      <c r="E2534" s="13" t="s">
        <v>2414</v>
      </c>
      <c r="F2534" s="7">
        <v>532092</v>
      </c>
      <c r="G2534" s="6" t="s">
        <v>1366</v>
      </c>
      <c r="H2534" s="7">
        <v>55870</v>
      </c>
      <c r="I2534" s="137"/>
      <c r="J2534" s="140"/>
      <c r="K2534" s="141"/>
      <c r="L2534" t="str">
        <f t="shared" si="160"/>
        <v>05500</v>
      </c>
      <c r="M2534">
        <f t="shared" si="161"/>
        <v>5500</v>
      </c>
      <c r="N2534" s="37">
        <f t="shared" si="159"/>
        <v>532092</v>
      </c>
    </row>
    <row r="2535" spans="1:14" x14ac:dyDescent="0.3">
      <c r="A2535" s="3">
        <v>4</v>
      </c>
      <c r="B2535" s="146" t="s">
        <v>3325</v>
      </c>
      <c r="C2535" s="4" t="s">
        <v>3326</v>
      </c>
      <c r="D2535" s="5">
        <v>44973</v>
      </c>
      <c r="E2535" s="13" t="s">
        <v>2364</v>
      </c>
      <c r="F2535" s="7">
        <v>1694561</v>
      </c>
      <c r="G2535" s="6" t="s">
        <v>1366</v>
      </c>
      <c r="H2535" s="7">
        <v>177929</v>
      </c>
      <c r="I2535" s="136">
        <v>7562677</v>
      </c>
      <c r="J2535" s="138" t="s">
        <v>48</v>
      </c>
      <c r="K2535" s="139"/>
      <c r="L2535" t="str">
        <f t="shared" si="160"/>
        <v>05496</v>
      </c>
      <c r="M2535">
        <f t="shared" si="161"/>
        <v>5496</v>
      </c>
      <c r="N2535" s="37">
        <f t="shared" si="159"/>
        <v>1694561</v>
      </c>
    </row>
    <row r="2536" spans="1:14" x14ac:dyDescent="0.3">
      <c r="A2536" s="3">
        <v>4</v>
      </c>
      <c r="B2536" s="148"/>
      <c r="C2536" s="4" t="s">
        <v>3327</v>
      </c>
      <c r="D2536" s="5">
        <v>44963</v>
      </c>
      <c r="E2536" s="13" t="s">
        <v>2406</v>
      </c>
      <c r="F2536" s="7">
        <v>925010</v>
      </c>
      <c r="G2536" s="6" t="s">
        <v>1366</v>
      </c>
      <c r="H2536" s="7">
        <v>97126</v>
      </c>
      <c r="I2536" s="143"/>
      <c r="J2536" s="144"/>
      <c r="K2536" s="145"/>
      <c r="L2536" t="str">
        <f t="shared" si="160"/>
        <v>02988</v>
      </c>
      <c r="M2536">
        <f t="shared" si="161"/>
        <v>2988</v>
      </c>
      <c r="N2536" s="37">
        <f t="shared" si="159"/>
        <v>925010</v>
      </c>
    </row>
    <row r="2537" spans="1:14" x14ac:dyDescent="0.3">
      <c r="A2537" s="3">
        <v>4</v>
      </c>
      <c r="B2537" s="148"/>
      <c r="C2537" s="4" t="s">
        <v>3328</v>
      </c>
      <c r="D2537" s="5">
        <v>44963</v>
      </c>
      <c r="E2537" s="13" t="s">
        <v>2364</v>
      </c>
      <c r="F2537" s="7">
        <v>700257</v>
      </c>
      <c r="G2537" s="6" t="s">
        <v>1366</v>
      </c>
      <c r="H2537" s="7">
        <v>73527</v>
      </c>
      <c r="I2537" s="143"/>
      <c r="J2537" s="144"/>
      <c r="K2537" s="145"/>
      <c r="L2537" t="str">
        <f t="shared" si="160"/>
        <v>03018</v>
      </c>
      <c r="M2537">
        <f t="shared" si="161"/>
        <v>3018</v>
      </c>
      <c r="N2537" s="37">
        <f t="shared" si="159"/>
        <v>700257</v>
      </c>
    </row>
    <row r="2538" spans="1:14" x14ac:dyDescent="0.3">
      <c r="A2538" s="3">
        <v>4</v>
      </c>
      <c r="B2538" s="148"/>
      <c r="C2538" s="4" t="s">
        <v>3329</v>
      </c>
      <c r="D2538" s="5">
        <v>44973</v>
      </c>
      <c r="E2538" s="13" t="s">
        <v>2364</v>
      </c>
      <c r="F2538" s="7">
        <v>1290691</v>
      </c>
      <c r="G2538" s="6" t="s">
        <v>1366</v>
      </c>
      <c r="H2538" s="7">
        <v>135522</v>
      </c>
      <c r="I2538" s="143"/>
      <c r="J2538" s="144"/>
      <c r="K2538" s="145"/>
      <c r="L2538" t="str">
        <f t="shared" si="160"/>
        <v>05494</v>
      </c>
      <c r="M2538">
        <f t="shared" si="161"/>
        <v>5494</v>
      </c>
      <c r="N2538" s="37">
        <f t="shared" si="159"/>
        <v>1290691</v>
      </c>
    </row>
    <row r="2539" spans="1:14" x14ac:dyDescent="0.3">
      <c r="A2539" s="3">
        <v>4</v>
      </c>
      <c r="B2539" s="148"/>
      <c r="C2539" s="4" t="s">
        <v>3330</v>
      </c>
      <c r="D2539" s="5">
        <v>44964</v>
      </c>
      <c r="E2539" s="14"/>
      <c r="F2539" s="7">
        <v>1669553</v>
      </c>
      <c r="G2539" s="6" t="s">
        <v>1366</v>
      </c>
      <c r="H2539" s="7">
        <v>175303</v>
      </c>
      <c r="I2539" s="143"/>
      <c r="J2539" s="144"/>
      <c r="K2539" s="145"/>
      <c r="L2539" t="str">
        <f t="shared" si="160"/>
        <v>03077</v>
      </c>
      <c r="M2539">
        <f t="shared" si="161"/>
        <v>3077</v>
      </c>
      <c r="N2539" s="37">
        <f t="shared" si="159"/>
        <v>1669553</v>
      </c>
    </row>
    <row r="2540" spans="1:14" x14ac:dyDescent="0.3">
      <c r="A2540" s="3">
        <v>4</v>
      </c>
      <c r="B2540" s="148"/>
      <c r="C2540" s="4" t="s">
        <v>3331</v>
      </c>
      <c r="D2540" s="5">
        <v>44974</v>
      </c>
      <c r="E2540" s="13" t="s">
        <v>2406</v>
      </c>
      <c r="F2540" s="7">
        <v>730978</v>
      </c>
      <c r="G2540" s="6" t="s">
        <v>1366</v>
      </c>
      <c r="H2540" s="7">
        <v>76753</v>
      </c>
      <c r="I2540" s="143"/>
      <c r="J2540" s="144"/>
      <c r="K2540" s="145"/>
      <c r="L2540" t="str">
        <f t="shared" si="160"/>
        <v>06387</v>
      </c>
      <c r="M2540">
        <f t="shared" si="161"/>
        <v>6387</v>
      </c>
      <c r="N2540" s="37">
        <f t="shared" si="159"/>
        <v>730978</v>
      </c>
    </row>
    <row r="2541" spans="1:14" x14ac:dyDescent="0.3">
      <c r="A2541" s="3">
        <v>4</v>
      </c>
      <c r="B2541" s="148"/>
      <c r="C2541" s="4" t="s">
        <v>3332</v>
      </c>
      <c r="D2541" s="5">
        <v>44963</v>
      </c>
      <c r="E2541" s="13" t="s">
        <v>2414</v>
      </c>
      <c r="F2541" s="7">
        <v>476892</v>
      </c>
      <c r="G2541" s="6" t="s">
        <v>1366</v>
      </c>
      <c r="H2541" s="7">
        <v>50074</v>
      </c>
      <c r="I2541" s="143"/>
      <c r="J2541" s="144"/>
      <c r="K2541" s="145"/>
      <c r="L2541" t="str">
        <f>+RIGHT(C2541,4)</f>
        <v>2939</v>
      </c>
      <c r="M2541">
        <f t="shared" si="161"/>
        <v>2939</v>
      </c>
      <c r="N2541" s="37">
        <f t="shared" si="159"/>
        <v>476892</v>
      </c>
    </row>
    <row r="2542" spans="1:14" x14ac:dyDescent="0.3">
      <c r="A2542" s="3">
        <v>4</v>
      </c>
      <c r="B2542" s="147"/>
      <c r="C2542" s="4" t="s">
        <v>3333</v>
      </c>
      <c r="D2542" s="5">
        <v>44984</v>
      </c>
      <c r="E2542" s="13" t="s">
        <v>2401</v>
      </c>
      <c r="F2542" s="7">
        <v>961976</v>
      </c>
      <c r="G2542" s="6" t="s">
        <v>1366</v>
      </c>
      <c r="H2542" s="7">
        <v>101007</v>
      </c>
      <c r="I2542" s="137"/>
      <c r="J2542" s="140"/>
      <c r="K2542" s="141"/>
      <c r="L2542" t="str">
        <f t="shared" si="160"/>
        <v>09036</v>
      </c>
      <c r="M2542">
        <f t="shared" si="161"/>
        <v>9036</v>
      </c>
      <c r="N2542" s="37">
        <f t="shared" si="159"/>
        <v>961976</v>
      </c>
    </row>
    <row r="2543" spans="1:14" x14ac:dyDescent="0.3">
      <c r="A2543" s="3">
        <v>4</v>
      </c>
      <c r="B2543" s="15" t="s">
        <v>3334</v>
      </c>
      <c r="C2543" s="4" t="s">
        <v>3335</v>
      </c>
      <c r="D2543" s="5">
        <v>44979</v>
      </c>
      <c r="E2543" s="13" t="s">
        <v>2406</v>
      </c>
      <c r="F2543" s="7">
        <v>1866046</v>
      </c>
      <c r="G2543" s="6" t="s">
        <v>1366</v>
      </c>
      <c r="H2543" s="7">
        <v>195935</v>
      </c>
      <c r="I2543" s="11">
        <v>1670111</v>
      </c>
      <c r="J2543" s="132" t="s">
        <v>48</v>
      </c>
      <c r="K2543" s="133"/>
      <c r="L2543" t="str">
        <f t="shared" si="160"/>
        <v>06853</v>
      </c>
      <c r="M2543">
        <f t="shared" si="161"/>
        <v>6853</v>
      </c>
      <c r="N2543" s="37">
        <f t="shared" si="159"/>
        <v>1866046</v>
      </c>
    </row>
    <row r="2544" spans="1:14" x14ac:dyDescent="0.3">
      <c r="A2544" s="3">
        <v>4</v>
      </c>
      <c r="B2544" s="146" t="s">
        <v>3336</v>
      </c>
      <c r="C2544" s="4" t="s">
        <v>3337</v>
      </c>
      <c r="D2544" s="5">
        <v>44998</v>
      </c>
      <c r="E2544" s="13" t="s">
        <v>3338</v>
      </c>
      <c r="F2544" s="7">
        <v>2272254</v>
      </c>
      <c r="G2544" s="6" t="s">
        <v>1366</v>
      </c>
      <c r="H2544" s="7">
        <v>238587</v>
      </c>
      <c r="I2544" s="136">
        <v>287745313</v>
      </c>
      <c r="J2544" s="138" t="s">
        <v>48</v>
      </c>
      <c r="K2544" s="139"/>
      <c r="L2544" t="str">
        <f t="shared" si="160"/>
        <v>13476</v>
      </c>
      <c r="M2544">
        <f t="shared" si="161"/>
        <v>13476</v>
      </c>
      <c r="N2544" s="37">
        <f t="shared" si="159"/>
        <v>2272254</v>
      </c>
    </row>
    <row r="2545" spans="1:14" x14ac:dyDescent="0.3">
      <c r="A2545" s="3">
        <v>4</v>
      </c>
      <c r="B2545" s="148"/>
      <c r="C2545" s="4" t="s">
        <v>3339</v>
      </c>
      <c r="D2545" s="5">
        <v>45014</v>
      </c>
      <c r="E2545" s="13" t="s">
        <v>3338</v>
      </c>
      <c r="F2545" s="7">
        <v>1669553</v>
      </c>
      <c r="G2545" s="6" t="s">
        <v>1366</v>
      </c>
      <c r="H2545" s="7">
        <v>175303</v>
      </c>
      <c r="I2545" s="143"/>
      <c r="J2545" s="144"/>
      <c r="K2545" s="145"/>
      <c r="L2545" t="str">
        <f t="shared" si="160"/>
        <v>17735</v>
      </c>
      <c r="M2545">
        <f t="shared" si="161"/>
        <v>17735</v>
      </c>
      <c r="N2545" s="37">
        <f t="shared" si="159"/>
        <v>1669553</v>
      </c>
    </row>
    <row r="2546" spans="1:14" x14ac:dyDescent="0.3">
      <c r="A2546" s="3">
        <v>4</v>
      </c>
      <c r="B2546" s="148"/>
      <c r="C2546" s="4" t="s">
        <v>3340</v>
      </c>
      <c r="D2546" s="5">
        <v>45012</v>
      </c>
      <c r="E2546" s="13" t="s">
        <v>2368</v>
      </c>
      <c r="F2546" s="7">
        <v>479160</v>
      </c>
      <c r="G2546" s="6" t="s">
        <v>1366</v>
      </c>
      <c r="H2546" s="7">
        <v>50312</v>
      </c>
      <c r="I2546" s="143"/>
      <c r="J2546" s="144"/>
      <c r="K2546" s="145"/>
      <c r="L2546" t="str">
        <f t="shared" si="160"/>
        <v>17525</v>
      </c>
      <c r="M2546">
        <f t="shared" si="161"/>
        <v>17525</v>
      </c>
      <c r="N2546" s="37">
        <f t="shared" si="159"/>
        <v>479160</v>
      </c>
    </row>
    <row r="2547" spans="1:14" x14ac:dyDescent="0.3">
      <c r="A2547" s="3">
        <v>4</v>
      </c>
      <c r="B2547" s="148"/>
      <c r="C2547" s="4" t="s">
        <v>3341</v>
      </c>
      <c r="D2547" s="5">
        <v>45009</v>
      </c>
      <c r="E2547" s="13" t="s">
        <v>2401</v>
      </c>
      <c r="F2547" s="7">
        <v>1060739</v>
      </c>
      <c r="G2547" s="6" t="s">
        <v>1366</v>
      </c>
      <c r="H2547" s="7">
        <v>111378</v>
      </c>
      <c r="I2547" s="143"/>
      <c r="J2547" s="144"/>
      <c r="K2547" s="145"/>
      <c r="L2547" t="str">
        <f t="shared" si="160"/>
        <v>17464</v>
      </c>
      <c r="M2547">
        <f t="shared" si="161"/>
        <v>17464</v>
      </c>
      <c r="N2547" s="37">
        <f t="shared" si="159"/>
        <v>1060739</v>
      </c>
    </row>
    <row r="2548" spans="1:14" x14ac:dyDescent="0.3">
      <c r="A2548" s="3">
        <v>4</v>
      </c>
      <c r="B2548" s="148"/>
      <c r="C2548" s="4" t="s">
        <v>3342</v>
      </c>
      <c r="D2548" s="5">
        <v>45013</v>
      </c>
      <c r="E2548" s="13" t="s">
        <v>2401</v>
      </c>
      <c r="F2548" s="7">
        <v>610819</v>
      </c>
      <c r="G2548" s="6" t="s">
        <v>1366</v>
      </c>
      <c r="H2548" s="7">
        <v>64136</v>
      </c>
      <c r="I2548" s="143"/>
      <c r="J2548" s="144"/>
      <c r="K2548" s="145"/>
      <c r="L2548" t="str">
        <f t="shared" si="160"/>
        <v>17654</v>
      </c>
      <c r="M2548">
        <f t="shared" si="161"/>
        <v>17654</v>
      </c>
      <c r="N2548" s="37">
        <f t="shared" si="159"/>
        <v>610819</v>
      </c>
    </row>
    <row r="2549" spans="1:14" x14ac:dyDescent="0.3">
      <c r="A2549" s="3">
        <v>4</v>
      </c>
      <c r="B2549" s="148"/>
      <c r="C2549" s="4" t="s">
        <v>3343</v>
      </c>
      <c r="D2549" s="5">
        <v>45015</v>
      </c>
      <c r="E2549" s="13" t="s">
        <v>2401</v>
      </c>
      <c r="F2549" s="7">
        <v>853839</v>
      </c>
      <c r="G2549" s="6" t="s">
        <v>1366</v>
      </c>
      <c r="H2549" s="7">
        <v>89653</v>
      </c>
      <c r="I2549" s="143"/>
      <c r="J2549" s="144"/>
      <c r="K2549" s="145"/>
      <c r="L2549" t="str">
        <f t="shared" si="160"/>
        <v>17810</v>
      </c>
      <c r="M2549">
        <f t="shared" si="161"/>
        <v>17810</v>
      </c>
      <c r="N2549" s="37">
        <f t="shared" si="159"/>
        <v>853839</v>
      </c>
    </row>
    <row r="2550" spans="1:14" x14ac:dyDescent="0.3">
      <c r="A2550" s="3">
        <v>4</v>
      </c>
      <c r="B2550" s="148"/>
      <c r="C2550" s="4" t="s">
        <v>3344</v>
      </c>
      <c r="D2550" s="5">
        <v>44998</v>
      </c>
      <c r="E2550" s="13" t="s">
        <v>2401</v>
      </c>
      <c r="F2550" s="7">
        <v>721219</v>
      </c>
      <c r="G2550" s="6" t="s">
        <v>1366</v>
      </c>
      <c r="H2550" s="7">
        <v>75728</v>
      </c>
      <c r="I2550" s="143"/>
      <c r="J2550" s="144"/>
      <c r="K2550" s="145"/>
      <c r="L2550" t="str">
        <f t="shared" si="160"/>
        <v>13449</v>
      </c>
      <c r="M2550">
        <f t="shared" si="161"/>
        <v>13449</v>
      </c>
      <c r="N2550" s="37">
        <f t="shared" si="159"/>
        <v>721219</v>
      </c>
    </row>
    <row r="2551" spans="1:14" x14ac:dyDescent="0.3">
      <c r="A2551" s="3">
        <v>4</v>
      </c>
      <c r="B2551" s="148"/>
      <c r="C2551" s="4" t="s">
        <v>3345</v>
      </c>
      <c r="D2551" s="5">
        <v>45013</v>
      </c>
      <c r="E2551" s="13" t="s">
        <v>2401</v>
      </c>
      <c r="F2551" s="7">
        <v>2468153</v>
      </c>
      <c r="G2551" s="6" t="s">
        <v>1366</v>
      </c>
      <c r="H2551" s="7">
        <v>259156</v>
      </c>
      <c r="I2551" s="143"/>
      <c r="J2551" s="144"/>
      <c r="K2551" s="145"/>
      <c r="L2551" t="str">
        <f t="shared" si="160"/>
        <v>17657</v>
      </c>
      <c r="M2551">
        <f t="shared" si="161"/>
        <v>17657</v>
      </c>
      <c r="N2551" s="37">
        <f t="shared" ref="N2551:N2614" si="162">+F2551</f>
        <v>2468153</v>
      </c>
    </row>
    <row r="2552" spans="1:14" x14ac:dyDescent="0.3">
      <c r="A2552" s="3">
        <v>4</v>
      </c>
      <c r="B2552" s="148"/>
      <c r="C2552" s="4" t="s">
        <v>3346</v>
      </c>
      <c r="D2552" s="5">
        <v>45015</v>
      </c>
      <c r="E2552" s="13" t="s">
        <v>2414</v>
      </c>
      <c r="F2552" s="7">
        <v>1326868</v>
      </c>
      <c r="G2552" s="6" t="s">
        <v>1366</v>
      </c>
      <c r="H2552" s="7">
        <v>139321</v>
      </c>
      <c r="I2552" s="143"/>
      <c r="J2552" s="144"/>
      <c r="K2552" s="145"/>
      <c r="L2552" t="str">
        <f t="shared" si="160"/>
        <v>18104</v>
      </c>
      <c r="M2552">
        <f t="shared" si="161"/>
        <v>18104</v>
      </c>
      <c r="N2552" s="37">
        <f t="shared" si="162"/>
        <v>1326868</v>
      </c>
    </row>
    <row r="2553" spans="1:14" x14ac:dyDescent="0.3">
      <c r="A2553" s="3">
        <v>4</v>
      </c>
      <c r="B2553" s="148"/>
      <c r="C2553" s="4" t="s">
        <v>3347</v>
      </c>
      <c r="D2553" s="5">
        <v>45010</v>
      </c>
      <c r="E2553" s="13" t="s">
        <v>2368</v>
      </c>
      <c r="F2553" s="7">
        <v>668919</v>
      </c>
      <c r="G2553" s="6" t="s">
        <v>1366</v>
      </c>
      <c r="H2553" s="7">
        <v>70236</v>
      </c>
      <c r="I2553" s="143"/>
      <c r="J2553" s="144"/>
      <c r="K2553" s="145"/>
      <c r="L2553" t="str">
        <f t="shared" si="160"/>
        <v>17488</v>
      </c>
      <c r="M2553">
        <f t="shared" si="161"/>
        <v>17488</v>
      </c>
      <c r="N2553" s="37">
        <f t="shared" si="162"/>
        <v>668919</v>
      </c>
    </row>
    <row r="2554" spans="1:14" x14ac:dyDescent="0.3">
      <c r="A2554" s="3">
        <v>4</v>
      </c>
      <c r="B2554" s="148"/>
      <c r="C2554" s="4" t="s">
        <v>3348</v>
      </c>
      <c r="D2554" s="5">
        <v>45006</v>
      </c>
      <c r="E2554" s="13" t="s">
        <v>2406</v>
      </c>
      <c r="F2554" s="7">
        <v>1290691</v>
      </c>
      <c r="G2554" s="6" t="s">
        <v>1366</v>
      </c>
      <c r="H2554" s="7">
        <v>135523</v>
      </c>
      <c r="I2554" s="143"/>
      <c r="J2554" s="144"/>
      <c r="K2554" s="145"/>
      <c r="L2554" t="str">
        <f t="shared" si="160"/>
        <v>15824</v>
      </c>
      <c r="M2554">
        <f t="shared" si="161"/>
        <v>15824</v>
      </c>
      <c r="N2554" s="37">
        <f t="shared" si="162"/>
        <v>1290691</v>
      </c>
    </row>
    <row r="2555" spans="1:14" x14ac:dyDescent="0.3">
      <c r="A2555" s="3">
        <v>4</v>
      </c>
      <c r="B2555" s="148"/>
      <c r="C2555" s="4" t="s">
        <v>3349</v>
      </c>
      <c r="D2555" s="5">
        <v>45000</v>
      </c>
      <c r="E2555" s="13" t="s">
        <v>2368</v>
      </c>
      <c r="F2555" s="7">
        <v>374347</v>
      </c>
      <c r="G2555" s="6" t="s">
        <v>1366</v>
      </c>
      <c r="H2555" s="7">
        <v>39306</v>
      </c>
      <c r="I2555" s="143"/>
      <c r="J2555" s="144"/>
      <c r="K2555" s="145"/>
      <c r="L2555" t="str">
        <f t="shared" si="160"/>
        <v>13658</v>
      </c>
      <c r="M2555">
        <f t="shared" si="161"/>
        <v>13658</v>
      </c>
      <c r="N2555" s="37">
        <f t="shared" si="162"/>
        <v>374347</v>
      </c>
    </row>
    <row r="2556" spans="1:14" x14ac:dyDescent="0.3">
      <c r="A2556" s="3">
        <v>4</v>
      </c>
      <c r="B2556" s="148"/>
      <c r="C2556" s="4" t="s">
        <v>3350</v>
      </c>
      <c r="D2556" s="5">
        <v>44998</v>
      </c>
      <c r="E2556" s="13" t="s">
        <v>2368</v>
      </c>
      <c r="F2556" s="7">
        <v>374347</v>
      </c>
      <c r="G2556" s="6" t="s">
        <v>1366</v>
      </c>
      <c r="H2556" s="7">
        <v>39306</v>
      </c>
      <c r="I2556" s="143"/>
      <c r="J2556" s="144"/>
      <c r="K2556" s="145"/>
      <c r="L2556" t="str">
        <f t="shared" si="160"/>
        <v>13436</v>
      </c>
      <c r="M2556">
        <f t="shared" si="161"/>
        <v>13436</v>
      </c>
      <c r="N2556" s="37">
        <f t="shared" si="162"/>
        <v>374347</v>
      </c>
    </row>
    <row r="2557" spans="1:14" x14ac:dyDescent="0.3">
      <c r="A2557" s="3">
        <v>4</v>
      </c>
      <c r="B2557" s="148"/>
      <c r="C2557" s="4" t="s">
        <v>3351</v>
      </c>
      <c r="D2557" s="5">
        <v>45010</v>
      </c>
      <c r="E2557" s="13" t="s">
        <v>2368</v>
      </c>
      <c r="F2557" s="7">
        <v>851668</v>
      </c>
      <c r="G2557" s="6" t="s">
        <v>1366</v>
      </c>
      <c r="H2557" s="7">
        <v>89425</v>
      </c>
      <c r="I2557" s="143"/>
      <c r="J2557" s="144"/>
      <c r="K2557" s="145"/>
      <c r="L2557" t="str">
        <f t="shared" si="160"/>
        <v>17519</v>
      </c>
      <c r="M2557">
        <f t="shared" si="161"/>
        <v>17519</v>
      </c>
      <c r="N2557" s="37">
        <f t="shared" si="162"/>
        <v>851668</v>
      </c>
    </row>
    <row r="2558" spans="1:14" x14ac:dyDescent="0.3">
      <c r="A2558" s="3">
        <v>4</v>
      </c>
      <c r="B2558" s="148"/>
      <c r="C2558" s="4" t="s">
        <v>3352</v>
      </c>
      <c r="D2558" s="5">
        <v>45008</v>
      </c>
      <c r="E2558" s="13" t="s">
        <v>2401</v>
      </c>
      <c r="F2558" s="7">
        <v>642492</v>
      </c>
      <c r="G2558" s="6" t="s">
        <v>1366</v>
      </c>
      <c r="H2558" s="7">
        <v>67462</v>
      </c>
      <c r="I2558" s="143"/>
      <c r="J2558" s="144"/>
      <c r="K2558" s="145"/>
      <c r="L2558" t="str">
        <f t="shared" si="160"/>
        <v>16377</v>
      </c>
      <c r="M2558">
        <f t="shared" si="161"/>
        <v>16377</v>
      </c>
      <c r="N2558" s="37">
        <f t="shared" si="162"/>
        <v>642492</v>
      </c>
    </row>
    <row r="2559" spans="1:14" x14ac:dyDescent="0.3">
      <c r="A2559" s="3">
        <v>4</v>
      </c>
      <c r="B2559" s="148"/>
      <c r="C2559" s="4" t="s">
        <v>3353</v>
      </c>
      <c r="D2559" s="5">
        <v>45006</v>
      </c>
      <c r="E2559" s="13" t="s">
        <v>2406</v>
      </c>
      <c r="F2559" s="7">
        <v>642492</v>
      </c>
      <c r="G2559" s="6" t="s">
        <v>1366</v>
      </c>
      <c r="H2559" s="7">
        <v>67462</v>
      </c>
      <c r="I2559" s="143"/>
      <c r="J2559" s="144"/>
      <c r="K2559" s="145"/>
      <c r="L2559" t="str">
        <f t="shared" si="160"/>
        <v>15854</v>
      </c>
      <c r="M2559">
        <f t="shared" si="161"/>
        <v>15854</v>
      </c>
      <c r="N2559" s="37">
        <f t="shared" si="162"/>
        <v>642492</v>
      </c>
    </row>
    <row r="2560" spans="1:14" x14ac:dyDescent="0.3">
      <c r="A2560" s="3">
        <v>4</v>
      </c>
      <c r="B2560" s="148"/>
      <c r="C2560" s="4" t="s">
        <v>3354</v>
      </c>
      <c r="D2560" s="5">
        <v>45006</v>
      </c>
      <c r="E2560" s="13" t="s">
        <v>2414</v>
      </c>
      <c r="F2560" s="7">
        <v>569471</v>
      </c>
      <c r="G2560" s="6" t="s">
        <v>1366</v>
      </c>
      <c r="H2560" s="7">
        <v>59794</v>
      </c>
      <c r="I2560" s="143"/>
      <c r="J2560" s="144"/>
      <c r="K2560" s="145"/>
      <c r="L2560" t="str">
        <f t="shared" si="160"/>
        <v>15837</v>
      </c>
      <c r="M2560">
        <f t="shared" si="161"/>
        <v>15837</v>
      </c>
      <c r="N2560" s="37">
        <f t="shared" si="162"/>
        <v>569471</v>
      </c>
    </row>
    <row r="2561" spans="1:14" x14ac:dyDescent="0.3">
      <c r="A2561" s="3">
        <v>4</v>
      </c>
      <c r="B2561" s="148"/>
      <c r="C2561" s="4" t="s">
        <v>3355</v>
      </c>
      <c r="D2561" s="5">
        <v>45003</v>
      </c>
      <c r="E2561" s="13" t="s">
        <v>2414</v>
      </c>
      <c r="F2561" s="7">
        <v>1046363</v>
      </c>
      <c r="G2561" s="6" t="s">
        <v>1366</v>
      </c>
      <c r="H2561" s="7">
        <v>109868</v>
      </c>
      <c r="I2561" s="143"/>
      <c r="J2561" s="144"/>
      <c r="K2561" s="145"/>
      <c r="L2561" t="str">
        <f t="shared" si="160"/>
        <v>15697</v>
      </c>
      <c r="M2561">
        <f t="shared" si="161"/>
        <v>15697</v>
      </c>
      <c r="N2561" s="37">
        <f t="shared" si="162"/>
        <v>1046363</v>
      </c>
    </row>
    <row r="2562" spans="1:14" x14ac:dyDescent="0.3">
      <c r="A2562" s="3">
        <v>4</v>
      </c>
      <c r="B2562" s="148"/>
      <c r="C2562" s="4" t="s">
        <v>3356</v>
      </c>
      <c r="D2562" s="5">
        <v>45003</v>
      </c>
      <c r="E2562" s="13" t="s">
        <v>2401</v>
      </c>
      <c r="F2562" s="7">
        <v>552367</v>
      </c>
      <c r="G2562" s="6" t="s">
        <v>1366</v>
      </c>
      <c r="H2562" s="7">
        <v>57999</v>
      </c>
      <c r="I2562" s="143"/>
      <c r="J2562" s="144"/>
      <c r="K2562" s="145"/>
      <c r="L2562" t="str">
        <f t="shared" si="160"/>
        <v>15684</v>
      </c>
      <c r="M2562">
        <f t="shared" si="161"/>
        <v>15684</v>
      </c>
      <c r="N2562" s="37">
        <f t="shared" si="162"/>
        <v>552367</v>
      </c>
    </row>
    <row r="2563" spans="1:14" x14ac:dyDescent="0.3">
      <c r="A2563" s="3">
        <v>4</v>
      </c>
      <c r="B2563" s="148"/>
      <c r="C2563" s="4" t="s">
        <v>3357</v>
      </c>
      <c r="D2563" s="5">
        <v>44987</v>
      </c>
      <c r="E2563" s="13" t="s">
        <v>2401</v>
      </c>
      <c r="F2563" s="7">
        <v>756855</v>
      </c>
      <c r="G2563" s="6" t="s">
        <v>1366</v>
      </c>
      <c r="H2563" s="7">
        <v>79470</v>
      </c>
      <c r="I2563" s="143"/>
      <c r="J2563" s="144"/>
      <c r="K2563" s="145"/>
      <c r="L2563" t="str">
        <f t="shared" si="160"/>
        <v>09788</v>
      </c>
      <c r="M2563">
        <f t="shared" si="161"/>
        <v>9788</v>
      </c>
      <c r="N2563" s="37">
        <f t="shared" si="162"/>
        <v>756855</v>
      </c>
    </row>
    <row r="2564" spans="1:14" x14ac:dyDescent="0.3">
      <c r="A2564" s="3">
        <v>4</v>
      </c>
      <c r="B2564" s="148"/>
      <c r="C2564" s="4" t="s">
        <v>3358</v>
      </c>
      <c r="D2564" s="5">
        <v>45007</v>
      </c>
      <c r="E2564" s="13" t="s">
        <v>2414</v>
      </c>
      <c r="F2564" s="7">
        <v>366491</v>
      </c>
      <c r="G2564" s="6" t="s">
        <v>1366</v>
      </c>
      <c r="H2564" s="7">
        <v>38482</v>
      </c>
      <c r="I2564" s="143"/>
      <c r="J2564" s="144"/>
      <c r="K2564" s="145"/>
      <c r="L2564" t="str">
        <f t="shared" si="160"/>
        <v>15894</v>
      </c>
      <c r="M2564">
        <f t="shared" si="161"/>
        <v>15894</v>
      </c>
      <c r="N2564" s="37">
        <f t="shared" si="162"/>
        <v>366491</v>
      </c>
    </row>
    <row r="2565" spans="1:14" x14ac:dyDescent="0.3">
      <c r="A2565" s="3">
        <v>4</v>
      </c>
      <c r="B2565" s="148"/>
      <c r="C2565" s="4" t="s">
        <v>3359</v>
      </c>
      <c r="D2565" s="5">
        <v>45003</v>
      </c>
      <c r="E2565" s="13" t="s">
        <v>2414</v>
      </c>
      <c r="F2565" s="7">
        <v>886820</v>
      </c>
      <c r="G2565" s="6" t="s">
        <v>1366</v>
      </c>
      <c r="H2565" s="7">
        <v>93116</v>
      </c>
      <c r="I2565" s="143"/>
      <c r="J2565" s="144"/>
      <c r="K2565" s="145"/>
      <c r="L2565" t="str">
        <f t="shared" si="160"/>
        <v>15695</v>
      </c>
      <c r="M2565">
        <f t="shared" si="161"/>
        <v>15695</v>
      </c>
      <c r="N2565" s="37">
        <f t="shared" si="162"/>
        <v>886820</v>
      </c>
    </row>
    <row r="2566" spans="1:14" x14ac:dyDescent="0.3">
      <c r="A2566" s="3">
        <v>4</v>
      </c>
      <c r="B2566" s="148"/>
      <c r="C2566" s="4" t="s">
        <v>3360</v>
      </c>
      <c r="D2566" s="5">
        <v>45001</v>
      </c>
      <c r="E2566" s="13" t="s">
        <v>2414</v>
      </c>
      <c r="F2566" s="7">
        <v>1295195</v>
      </c>
      <c r="G2566" s="6" t="s">
        <v>1366</v>
      </c>
      <c r="H2566" s="7">
        <v>135995</v>
      </c>
      <c r="I2566" s="143"/>
      <c r="J2566" s="144"/>
      <c r="K2566" s="145"/>
      <c r="L2566" t="str">
        <f t="shared" si="160"/>
        <v>14196</v>
      </c>
      <c r="M2566">
        <f t="shared" si="161"/>
        <v>14196</v>
      </c>
      <c r="N2566" s="37">
        <f t="shared" si="162"/>
        <v>1295195</v>
      </c>
    </row>
    <row r="2567" spans="1:14" x14ac:dyDescent="0.3">
      <c r="A2567" s="3">
        <v>4</v>
      </c>
      <c r="B2567" s="148"/>
      <c r="C2567" s="4" t="s">
        <v>3361</v>
      </c>
      <c r="D2567" s="5">
        <v>44998</v>
      </c>
      <c r="E2567" s="13" t="s">
        <v>2406</v>
      </c>
      <c r="F2567" s="7">
        <v>374347</v>
      </c>
      <c r="G2567" s="6" t="s">
        <v>1366</v>
      </c>
      <c r="H2567" s="7">
        <v>39306</v>
      </c>
      <c r="I2567" s="143"/>
      <c r="J2567" s="144"/>
      <c r="K2567" s="145"/>
      <c r="L2567" t="str">
        <f t="shared" ref="L2567:L2630" si="163">+RIGHT(C2567,5)</f>
        <v>13472</v>
      </c>
      <c r="M2567">
        <f t="shared" ref="M2567:M2630" si="164">+L2567*1</f>
        <v>13472</v>
      </c>
      <c r="N2567" s="37">
        <f t="shared" si="162"/>
        <v>374347</v>
      </c>
    </row>
    <row r="2568" spans="1:14" x14ac:dyDescent="0.3">
      <c r="A2568" s="3">
        <v>4</v>
      </c>
      <c r="B2568" s="148"/>
      <c r="C2568" s="4" t="s">
        <v>3362</v>
      </c>
      <c r="D2568" s="5">
        <v>44996</v>
      </c>
      <c r="E2568" s="13" t="s">
        <v>2401</v>
      </c>
      <c r="F2568" s="7">
        <v>374347</v>
      </c>
      <c r="G2568" s="6" t="s">
        <v>1366</v>
      </c>
      <c r="H2568" s="7">
        <v>39306</v>
      </c>
      <c r="I2568" s="143"/>
      <c r="J2568" s="144"/>
      <c r="K2568" s="145"/>
      <c r="L2568" t="str">
        <f t="shared" si="163"/>
        <v>13340</v>
      </c>
      <c r="M2568">
        <f t="shared" si="164"/>
        <v>13340</v>
      </c>
      <c r="N2568" s="37">
        <f t="shared" si="162"/>
        <v>374347</v>
      </c>
    </row>
    <row r="2569" spans="1:14" x14ac:dyDescent="0.3">
      <c r="A2569" s="3">
        <v>4</v>
      </c>
      <c r="B2569" s="148"/>
      <c r="C2569" s="4" t="s">
        <v>3363</v>
      </c>
      <c r="D2569" s="5">
        <v>45001</v>
      </c>
      <c r="E2569" s="13" t="s">
        <v>3338</v>
      </c>
      <c r="F2569" s="7">
        <v>374347</v>
      </c>
      <c r="G2569" s="6" t="s">
        <v>1366</v>
      </c>
      <c r="H2569" s="7">
        <v>39306</v>
      </c>
      <c r="I2569" s="143"/>
      <c r="J2569" s="144"/>
      <c r="K2569" s="145"/>
      <c r="L2569" t="str">
        <f t="shared" si="163"/>
        <v>13791</v>
      </c>
      <c r="M2569">
        <f t="shared" si="164"/>
        <v>13791</v>
      </c>
      <c r="N2569" s="37">
        <f t="shared" si="162"/>
        <v>374347</v>
      </c>
    </row>
    <row r="2570" spans="1:14" x14ac:dyDescent="0.3">
      <c r="A2570" s="3">
        <v>4</v>
      </c>
      <c r="B2570" s="148"/>
      <c r="C2570" s="4" t="s">
        <v>3364</v>
      </c>
      <c r="D2570" s="5">
        <v>44998</v>
      </c>
      <c r="E2570" s="13" t="s">
        <v>2368</v>
      </c>
      <c r="F2570" s="7">
        <v>374347</v>
      </c>
      <c r="G2570" s="6" t="s">
        <v>1366</v>
      </c>
      <c r="H2570" s="7">
        <v>39306</v>
      </c>
      <c r="I2570" s="143"/>
      <c r="J2570" s="144"/>
      <c r="K2570" s="145"/>
      <c r="L2570" t="str">
        <f t="shared" si="163"/>
        <v>13439</v>
      </c>
      <c r="M2570">
        <f t="shared" si="164"/>
        <v>13439</v>
      </c>
      <c r="N2570" s="37">
        <f t="shared" si="162"/>
        <v>374347</v>
      </c>
    </row>
    <row r="2571" spans="1:14" x14ac:dyDescent="0.3">
      <c r="A2571" s="3">
        <v>4</v>
      </c>
      <c r="B2571" s="148"/>
      <c r="C2571" s="4" t="s">
        <v>3365</v>
      </c>
      <c r="D2571" s="5">
        <v>44999</v>
      </c>
      <c r="E2571" s="13" t="s">
        <v>2414</v>
      </c>
      <c r="F2571" s="7">
        <v>922947</v>
      </c>
      <c r="G2571" s="6" t="s">
        <v>1366</v>
      </c>
      <c r="H2571" s="7">
        <v>96909</v>
      </c>
      <c r="I2571" s="143"/>
      <c r="J2571" s="144"/>
      <c r="K2571" s="145"/>
      <c r="L2571" t="str">
        <f t="shared" si="163"/>
        <v>13572</v>
      </c>
      <c r="M2571">
        <f t="shared" si="164"/>
        <v>13572</v>
      </c>
      <c r="N2571" s="37">
        <f t="shared" si="162"/>
        <v>922947</v>
      </c>
    </row>
    <row r="2572" spans="1:14" x14ac:dyDescent="0.3">
      <c r="A2572" s="3">
        <v>4</v>
      </c>
      <c r="B2572" s="148"/>
      <c r="C2572" s="4" t="s">
        <v>3366</v>
      </c>
      <c r="D2572" s="5">
        <v>44996</v>
      </c>
      <c r="E2572" s="13" t="s">
        <v>2401</v>
      </c>
      <c r="F2572" s="7">
        <v>1017189</v>
      </c>
      <c r="G2572" s="6" t="s">
        <v>1366</v>
      </c>
      <c r="H2572" s="7">
        <v>106805</v>
      </c>
      <c r="I2572" s="143"/>
      <c r="J2572" s="144"/>
      <c r="K2572" s="145"/>
      <c r="L2572" t="str">
        <f t="shared" si="163"/>
        <v>13401</v>
      </c>
      <c r="M2572">
        <f t="shared" si="164"/>
        <v>13401</v>
      </c>
      <c r="N2572" s="37">
        <f t="shared" si="162"/>
        <v>1017189</v>
      </c>
    </row>
    <row r="2573" spans="1:14" x14ac:dyDescent="0.3">
      <c r="A2573" s="3">
        <v>4</v>
      </c>
      <c r="B2573" s="148"/>
      <c r="C2573" s="4" t="s">
        <v>3367</v>
      </c>
      <c r="D2573" s="5">
        <v>45000</v>
      </c>
      <c r="E2573" s="13" t="s">
        <v>2406</v>
      </c>
      <c r="F2573" s="7">
        <v>403871</v>
      </c>
      <c r="G2573" s="6" t="s">
        <v>1366</v>
      </c>
      <c r="H2573" s="7">
        <v>42406</v>
      </c>
      <c r="I2573" s="143"/>
      <c r="J2573" s="144"/>
      <c r="K2573" s="145"/>
      <c r="L2573" t="str">
        <f t="shared" si="163"/>
        <v>13645</v>
      </c>
      <c r="M2573">
        <f t="shared" si="164"/>
        <v>13645</v>
      </c>
      <c r="N2573" s="37">
        <f t="shared" si="162"/>
        <v>403871</v>
      </c>
    </row>
    <row r="2574" spans="1:14" x14ac:dyDescent="0.3">
      <c r="A2574" s="3">
        <v>4</v>
      </c>
      <c r="B2574" s="148"/>
      <c r="C2574" s="4" t="s">
        <v>3368</v>
      </c>
      <c r="D2574" s="5">
        <v>44998</v>
      </c>
      <c r="E2574" s="13" t="s">
        <v>2406</v>
      </c>
      <c r="F2574" s="7">
        <v>374347</v>
      </c>
      <c r="G2574" s="6" t="s">
        <v>1366</v>
      </c>
      <c r="H2574" s="7">
        <v>39306</v>
      </c>
      <c r="I2574" s="143"/>
      <c r="J2574" s="144"/>
      <c r="K2574" s="145"/>
      <c r="L2574" t="str">
        <f t="shared" si="163"/>
        <v>13474</v>
      </c>
      <c r="M2574">
        <f t="shared" si="164"/>
        <v>13474</v>
      </c>
      <c r="N2574" s="37">
        <f t="shared" si="162"/>
        <v>374347</v>
      </c>
    </row>
    <row r="2575" spans="1:14" x14ac:dyDescent="0.3">
      <c r="A2575" s="3">
        <v>4</v>
      </c>
      <c r="B2575" s="148"/>
      <c r="C2575" s="4" t="s">
        <v>3369</v>
      </c>
      <c r="D2575" s="5">
        <v>44998</v>
      </c>
      <c r="E2575" s="13" t="s">
        <v>2406</v>
      </c>
      <c r="F2575" s="7">
        <v>374347</v>
      </c>
      <c r="G2575" s="6" t="s">
        <v>1366</v>
      </c>
      <c r="H2575" s="7">
        <v>39306</v>
      </c>
      <c r="I2575" s="143"/>
      <c r="J2575" s="144"/>
      <c r="K2575" s="145"/>
      <c r="L2575" t="str">
        <f t="shared" si="163"/>
        <v>13467</v>
      </c>
      <c r="M2575">
        <f t="shared" si="164"/>
        <v>13467</v>
      </c>
      <c r="N2575" s="37">
        <f t="shared" si="162"/>
        <v>374347</v>
      </c>
    </row>
    <row r="2576" spans="1:14" x14ac:dyDescent="0.3">
      <c r="A2576" s="3">
        <v>4</v>
      </c>
      <c r="B2576" s="148"/>
      <c r="C2576" s="4" t="s">
        <v>3370</v>
      </c>
      <c r="D2576" s="5">
        <v>45000</v>
      </c>
      <c r="E2576" s="13" t="s">
        <v>2414</v>
      </c>
      <c r="F2576" s="7">
        <v>374347</v>
      </c>
      <c r="G2576" s="6" t="s">
        <v>1366</v>
      </c>
      <c r="H2576" s="7">
        <v>39306</v>
      </c>
      <c r="I2576" s="143"/>
      <c r="J2576" s="144"/>
      <c r="K2576" s="145"/>
      <c r="L2576" t="str">
        <f t="shared" si="163"/>
        <v>13682</v>
      </c>
      <c r="M2576">
        <f t="shared" si="164"/>
        <v>13682</v>
      </c>
      <c r="N2576" s="37">
        <f t="shared" si="162"/>
        <v>374347</v>
      </c>
    </row>
    <row r="2577" spans="1:14" x14ac:dyDescent="0.3">
      <c r="A2577" s="3">
        <v>4</v>
      </c>
      <c r="B2577" s="148"/>
      <c r="C2577" s="4" t="s">
        <v>3371</v>
      </c>
      <c r="D2577" s="5">
        <v>44996</v>
      </c>
      <c r="E2577" s="13" t="s">
        <v>3338</v>
      </c>
      <c r="F2577" s="7">
        <v>374347</v>
      </c>
      <c r="G2577" s="6" t="s">
        <v>1366</v>
      </c>
      <c r="H2577" s="7">
        <v>39306</v>
      </c>
      <c r="I2577" s="143"/>
      <c r="J2577" s="144"/>
      <c r="K2577" s="145"/>
      <c r="L2577" t="str">
        <f t="shared" si="163"/>
        <v>13418</v>
      </c>
      <c r="M2577">
        <f t="shared" si="164"/>
        <v>13418</v>
      </c>
      <c r="N2577" s="37">
        <f t="shared" si="162"/>
        <v>374347</v>
      </c>
    </row>
    <row r="2578" spans="1:14" x14ac:dyDescent="0.3">
      <c r="A2578" s="3">
        <v>4</v>
      </c>
      <c r="B2578" s="148"/>
      <c r="C2578" s="4" t="s">
        <v>3372</v>
      </c>
      <c r="D2578" s="5">
        <v>44998</v>
      </c>
      <c r="E2578" s="13" t="s">
        <v>2406</v>
      </c>
      <c r="F2578" s="7">
        <v>374347</v>
      </c>
      <c r="G2578" s="6" t="s">
        <v>1366</v>
      </c>
      <c r="H2578" s="7">
        <v>39306</v>
      </c>
      <c r="I2578" s="143"/>
      <c r="J2578" s="144"/>
      <c r="K2578" s="145"/>
      <c r="L2578" t="str">
        <f t="shared" si="163"/>
        <v>13469</v>
      </c>
      <c r="M2578">
        <f t="shared" si="164"/>
        <v>13469</v>
      </c>
      <c r="N2578" s="37">
        <f t="shared" si="162"/>
        <v>374347</v>
      </c>
    </row>
    <row r="2579" spans="1:14" x14ac:dyDescent="0.3">
      <c r="A2579" s="3">
        <v>4</v>
      </c>
      <c r="B2579" s="148"/>
      <c r="C2579" s="4" t="s">
        <v>3373</v>
      </c>
      <c r="D2579" s="5">
        <v>44994</v>
      </c>
      <c r="E2579" s="13" t="s">
        <v>2414</v>
      </c>
      <c r="F2579" s="7">
        <v>1110978</v>
      </c>
      <c r="G2579" s="6" t="s">
        <v>1366</v>
      </c>
      <c r="H2579" s="7">
        <v>116653</v>
      </c>
      <c r="I2579" s="143"/>
      <c r="J2579" s="144"/>
      <c r="K2579" s="145"/>
      <c r="L2579" t="str">
        <f t="shared" si="163"/>
        <v>13151</v>
      </c>
      <c r="M2579">
        <f t="shared" si="164"/>
        <v>13151</v>
      </c>
      <c r="N2579" s="37">
        <f t="shared" si="162"/>
        <v>1110978</v>
      </c>
    </row>
    <row r="2580" spans="1:14" x14ac:dyDescent="0.3">
      <c r="A2580" s="3">
        <v>4</v>
      </c>
      <c r="B2580" s="148"/>
      <c r="C2580" s="4" t="s">
        <v>3374</v>
      </c>
      <c r="D2580" s="5">
        <v>44994</v>
      </c>
      <c r="E2580" s="13" t="s">
        <v>2401</v>
      </c>
      <c r="F2580" s="7">
        <v>1548338</v>
      </c>
      <c r="G2580" s="6" t="s">
        <v>1366</v>
      </c>
      <c r="H2580" s="7">
        <v>162575</v>
      </c>
      <c r="I2580" s="143"/>
      <c r="J2580" s="144"/>
      <c r="K2580" s="145"/>
      <c r="L2580" t="str">
        <f t="shared" si="163"/>
        <v>13175</v>
      </c>
      <c r="M2580">
        <f t="shared" si="164"/>
        <v>13175</v>
      </c>
      <c r="N2580" s="37">
        <f t="shared" si="162"/>
        <v>1548338</v>
      </c>
    </row>
    <row r="2581" spans="1:14" x14ac:dyDescent="0.3">
      <c r="A2581" s="3">
        <v>4</v>
      </c>
      <c r="B2581" s="148"/>
      <c r="C2581" s="4" t="s">
        <v>3375</v>
      </c>
      <c r="D2581" s="5">
        <v>44994</v>
      </c>
      <c r="E2581" s="13" t="s">
        <v>2401</v>
      </c>
      <c r="F2581" s="7">
        <v>853141</v>
      </c>
      <c r="G2581" s="6" t="s">
        <v>1366</v>
      </c>
      <c r="H2581" s="7">
        <v>89580</v>
      </c>
      <c r="I2581" s="143"/>
      <c r="J2581" s="144"/>
      <c r="K2581" s="145"/>
      <c r="L2581" t="str">
        <f t="shared" si="163"/>
        <v>13152</v>
      </c>
      <c r="M2581">
        <f t="shared" si="164"/>
        <v>13152</v>
      </c>
      <c r="N2581" s="37">
        <f t="shared" si="162"/>
        <v>853141</v>
      </c>
    </row>
    <row r="2582" spans="1:14" x14ac:dyDescent="0.3">
      <c r="A2582" s="3">
        <v>4</v>
      </c>
      <c r="B2582" s="148"/>
      <c r="C2582" s="4" t="s">
        <v>3376</v>
      </c>
      <c r="D2582" s="5">
        <v>45000</v>
      </c>
      <c r="E2582" s="13" t="s">
        <v>3338</v>
      </c>
      <c r="F2582" s="7">
        <v>374347</v>
      </c>
      <c r="G2582" s="6" t="s">
        <v>1366</v>
      </c>
      <c r="H2582" s="7">
        <v>39306</v>
      </c>
      <c r="I2582" s="143"/>
      <c r="J2582" s="144"/>
      <c r="K2582" s="145"/>
      <c r="L2582" t="str">
        <f t="shared" si="163"/>
        <v>13665</v>
      </c>
      <c r="M2582">
        <f t="shared" si="164"/>
        <v>13665</v>
      </c>
      <c r="N2582" s="37">
        <f t="shared" si="162"/>
        <v>374347</v>
      </c>
    </row>
    <row r="2583" spans="1:14" x14ac:dyDescent="0.3">
      <c r="A2583" s="3">
        <v>4</v>
      </c>
      <c r="B2583" s="148"/>
      <c r="C2583" s="4" t="s">
        <v>3377</v>
      </c>
      <c r="D2583" s="5">
        <v>44998</v>
      </c>
      <c r="E2583" s="13" t="s">
        <v>2414</v>
      </c>
      <c r="F2583" s="7">
        <v>374347</v>
      </c>
      <c r="G2583" s="6" t="s">
        <v>1366</v>
      </c>
      <c r="H2583" s="7">
        <v>39306</v>
      </c>
      <c r="I2583" s="143"/>
      <c r="J2583" s="144"/>
      <c r="K2583" s="145"/>
      <c r="L2583" t="str">
        <f t="shared" si="163"/>
        <v>13460</v>
      </c>
      <c r="M2583">
        <f t="shared" si="164"/>
        <v>13460</v>
      </c>
      <c r="N2583" s="37">
        <f t="shared" si="162"/>
        <v>374347</v>
      </c>
    </row>
    <row r="2584" spans="1:14" x14ac:dyDescent="0.3">
      <c r="A2584" s="3">
        <v>4</v>
      </c>
      <c r="B2584" s="148"/>
      <c r="C2584" s="4" t="s">
        <v>3378</v>
      </c>
      <c r="D2584" s="5">
        <v>44998</v>
      </c>
      <c r="E2584" s="13" t="s">
        <v>2414</v>
      </c>
      <c r="F2584" s="7">
        <v>374347</v>
      </c>
      <c r="G2584" s="6" t="s">
        <v>1366</v>
      </c>
      <c r="H2584" s="7">
        <v>39306</v>
      </c>
      <c r="I2584" s="143"/>
      <c r="J2584" s="144"/>
      <c r="K2584" s="145"/>
      <c r="L2584" t="str">
        <f t="shared" si="163"/>
        <v>13461</v>
      </c>
      <c r="M2584">
        <f t="shared" si="164"/>
        <v>13461</v>
      </c>
      <c r="N2584" s="37">
        <f t="shared" si="162"/>
        <v>374347</v>
      </c>
    </row>
    <row r="2585" spans="1:14" x14ac:dyDescent="0.3">
      <c r="A2585" s="3">
        <v>4</v>
      </c>
      <c r="B2585" s="148"/>
      <c r="C2585" s="4" t="s">
        <v>3379</v>
      </c>
      <c r="D2585" s="5">
        <v>44989</v>
      </c>
      <c r="E2585" s="13" t="s">
        <v>2364</v>
      </c>
      <c r="F2585" s="7">
        <v>774414</v>
      </c>
      <c r="G2585" s="6" t="s">
        <v>1366</v>
      </c>
      <c r="H2585" s="7">
        <v>81313</v>
      </c>
      <c r="I2585" s="143"/>
      <c r="J2585" s="144"/>
      <c r="K2585" s="145"/>
      <c r="L2585" t="str">
        <f t="shared" si="163"/>
        <v>11336</v>
      </c>
      <c r="M2585">
        <f t="shared" si="164"/>
        <v>11336</v>
      </c>
      <c r="N2585" s="37">
        <f t="shared" si="162"/>
        <v>774414</v>
      </c>
    </row>
    <row r="2586" spans="1:14" x14ac:dyDescent="0.3">
      <c r="A2586" s="3">
        <v>4</v>
      </c>
      <c r="B2586" s="148"/>
      <c r="C2586" s="4" t="s">
        <v>3380</v>
      </c>
      <c r="D2586" s="5">
        <v>44986</v>
      </c>
      <c r="E2586" s="13" t="s">
        <v>2406</v>
      </c>
      <c r="F2586" s="7">
        <v>444675</v>
      </c>
      <c r="G2586" s="6" t="s">
        <v>1366</v>
      </c>
      <c r="H2586" s="7">
        <v>46691</v>
      </c>
      <c r="I2586" s="143"/>
      <c r="J2586" s="144"/>
      <c r="K2586" s="145"/>
      <c r="L2586" t="str">
        <f t="shared" si="163"/>
        <v>09106</v>
      </c>
      <c r="M2586">
        <f t="shared" si="164"/>
        <v>9106</v>
      </c>
      <c r="N2586" s="37">
        <f t="shared" si="162"/>
        <v>444675</v>
      </c>
    </row>
    <row r="2587" spans="1:14" x14ac:dyDescent="0.3">
      <c r="A2587" s="3">
        <v>4</v>
      </c>
      <c r="B2587" s="148"/>
      <c r="C2587" s="4" t="s">
        <v>3381</v>
      </c>
      <c r="D2587" s="5">
        <v>44993</v>
      </c>
      <c r="E2587" s="13" t="s">
        <v>2368</v>
      </c>
      <c r="F2587" s="7">
        <v>1421371</v>
      </c>
      <c r="G2587" s="6" t="s">
        <v>1366</v>
      </c>
      <c r="H2587" s="7">
        <v>149244</v>
      </c>
      <c r="I2587" s="143"/>
      <c r="J2587" s="144"/>
      <c r="K2587" s="145"/>
      <c r="L2587" t="str">
        <f t="shared" si="163"/>
        <v>11551</v>
      </c>
      <c r="M2587">
        <f t="shared" si="164"/>
        <v>11551</v>
      </c>
      <c r="N2587" s="37">
        <f t="shared" si="162"/>
        <v>1421371</v>
      </c>
    </row>
    <row r="2588" spans="1:14" x14ac:dyDescent="0.3">
      <c r="A2588" s="3">
        <v>4</v>
      </c>
      <c r="B2588" s="148"/>
      <c r="C2588" s="4" t="s">
        <v>3382</v>
      </c>
      <c r="D2588" s="5">
        <v>44991</v>
      </c>
      <c r="E2588" s="13" t="s">
        <v>2351</v>
      </c>
      <c r="F2588" s="7">
        <v>755161</v>
      </c>
      <c r="G2588" s="6" t="s">
        <v>1366</v>
      </c>
      <c r="H2588" s="7">
        <v>79292</v>
      </c>
      <c r="I2588" s="143"/>
      <c r="J2588" s="144"/>
      <c r="K2588" s="145"/>
      <c r="L2588" t="str">
        <f t="shared" si="163"/>
        <v>11348</v>
      </c>
      <c r="M2588">
        <f t="shared" si="164"/>
        <v>11348</v>
      </c>
      <c r="N2588" s="37">
        <f t="shared" si="162"/>
        <v>755161</v>
      </c>
    </row>
    <row r="2589" spans="1:14" x14ac:dyDescent="0.3">
      <c r="A2589" s="3">
        <v>4</v>
      </c>
      <c r="B2589" s="148"/>
      <c r="C2589" s="4" t="s">
        <v>3383</v>
      </c>
      <c r="D2589" s="5">
        <v>44993</v>
      </c>
      <c r="E2589" s="13" t="s">
        <v>2406</v>
      </c>
      <c r="F2589" s="7">
        <v>642492</v>
      </c>
      <c r="G2589" s="6" t="s">
        <v>1366</v>
      </c>
      <c r="H2589" s="7">
        <v>67462</v>
      </c>
      <c r="I2589" s="143"/>
      <c r="J2589" s="144"/>
      <c r="K2589" s="145"/>
      <c r="L2589" t="str">
        <f t="shared" si="163"/>
        <v>11542</v>
      </c>
      <c r="M2589">
        <f t="shared" si="164"/>
        <v>11542</v>
      </c>
      <c r="N2589" s="37">
        <f t="shared" si="162"/>
        <v>642492</v>
      </c>
    </row>
    <row r="2590" spans="1:14" x14ac:dyDescent="0.3">
      <c r="A2590" s="3">
        <v>4</v>
      </c>
      <c r="B2590" s="148"/>
      <c r="C2590" s="4" t="s">
        <v>3384</v>
      </c>
      <c r="D2590" s="5">
        <v>44987</v>
      </c>
      <c r="E2590" s="13" t="s">
        <v>2411</v>
      </c>
      <c r="F2590" s="7">
        <v>608814</v>
      </c>
      <c r="G2590" s="6" t="s">
        <v>1366</v>
      </c>
      <c r="H2590" s="7">
        <v>63925</v>
      </c>
      <c r="I2590" s="143"/>
      <c r="J2590" s="144"/>
      <c r="K2590" s="145"/>
      <c r="L2590" t="str">
        <f t="shared" si="163"/>
        <v>09772</v>
      </c>
      <c r="M2590">
        <f t="shared" si="164"/>
        <v>9772</v>
      </c>
      <c r="N2590" s="37">
        <f t="shared" si="162"/>
        <v>608814</v>
      </c>
    </row>
    <row r="2591" spans="1:14" x14ac:dyDescent="0.3">
      <c r="A2591" s="3">
        <v>4</v>
      </c>
      <c r="B2591" s="148"/>
      <c r="C2591" s="4" t="s">
        <v>3385</v>
      </c>
      <c r="D2591" s="5">
        <v>44989</v>
      </c>
      <c r="E2591" s="13" t="s">
        <v>2414</v>
      </c>
      <c r="F2591" s="7">
        <v>855188</v>
      </c>
      <c r="G2591" s="6" t="s">
        <v>1366</v>
      </c>
      <c r="H2591" s="7">
        <v>89795</v>
      </c>
      <c r="I2591" s="143"/>
      <c r="J2591" s="144"/>
      <c r="K2591" s="145"/>
      <c r="L2591" t="str">
        <f t="shared" si="163"/>
        <v>11307</v>
      </c>
      <c r="M2591">
        <f t="shared" si="164"/>
        <v>11307</v>
      </c>
      <c r="N2591" s="37">
        <f t="shared" si="162"/>
        <v>855188</v>
      </c>
    </row>
    <row r="2592" spans="1:14" x14ac:dyDescent="0.3">
      <c r="A2592" s="3">
        <v>4</v>
      </c>
      <c r="B2592" s="148"/>
      <c r="C2592" s="4" t="s">
        <v>3386</v>
      </c>
      <c r="D2592" s="5">
        <v>44986</v>
      </c>
      <c r="E2592" s="13" t="s">
        <v>2364</v>
      </c>
      <c r="F2592" s="7">
        <v>878702</v>
      </c>
      <c r="G2592" s="6" t="s">
        <v>1366</v>
      </c>
      <c r="H2592" s="7">
        <v>92264</v>
      </c>
      <c r="I2592" s="143"/>
      <c r="J2592" s="144"/>
      <c r="K2592" s="145"/>
      <c r="L2592" t="str">
        <f t="shared" si="163"/>
        <v>09104</v>
      </c>
      <c r="M2592">
        <f t="shared" si="164"/>
        <v>9104</v>
      </c>
      <c r="N2592" s="37">
        <f t="shared" si="162"/>
        <v>878702</v>
      </c>
    </row>
    <row r="2593" spans="1:14" x14ac:dyDescent="0.3">
      <c r="A2593" s="3">
        <v>4</v>
      </c>
      <c r="B2593" s="148"/>
      <c r="C2593" s="4" t="s">
        <v>3387</v>
      </c>
      <c r="D2593" s="5">
        <v>45000</v>
      </c>
      <c r="E2593" s="13" t="s">
        <v>2406</v>
      </c>
      <c r="F2593" s="7">
        <v>374347</v>
      </c>
      <c r="G2593" s="6" t="s">
        <v>1366</v>
      </c>
      <c r="H2593" s="7">
        <v>39306</v>
      </c>
      <c r="I2593" s="143"/>
      <c r="J2593" s="144"/>
      <c r="K2593" s="145"/>
      <c r="L2593" t="str">
        <f t="shared" si="163"/>
        <v>13649</v>
      </c>
      <c r="M2593">
        <f t="shared" si="164"/>
        <v>13649</v>
      </c>
      <c r="N2593" s="37">
        <f t="shared" si="162"/>
        <v>374347</v>
      </c>
    </row>
    <row r="2594" spans="1:14" x14ac:dyDescent="0.3">
      <c r="A2594" s="3">
        <v>4</v>
      </c>
      <c r="B2594" s="148"/>
      <c r="C2594" s="4" t="s">
        <v>3388</v>
      </c>
      <c r="D2594" s="5">
        <v>45014</v>
      </c>
      <c r="E2594" s="13" t="s">
        <v>2406</v>
      </c>
      <c r="F2594" s="7">
        <v>1014690</v>
      </c>
      <c r="G2594" s="6" t="s">
        <v>1366</v>
      </c>
      <c r="H2594" s="7">
        <v>106542</v>
      </c>
      <c r="I2594" s="143"/>
      <c r="J2594" s="144"/>
      <c r="K2594" s="145"/>
      <c r="L2594" t="str">
        <f t="shared" si="163"/>
        <v>17743</v>
      </c>
      <c r="M2594">
        <f t="shared" si="164"/>
        <v>17743</v>
      </c>
      <c r="N2594" s="37">
        <f t="shared" si="162"/>
        <v>1014690</v>
      </c>
    </row>
    <row r="2595" spans="1:14" x14ac:dyDescent="0.3">
      <c r="A2595" s="3">
        <v>4</v>
      </c>
      <c r="B2595" s="148"/>
      <c r="C2595" s="4" t="s">
        <v>3389</v>
      </c>
      <c r="D2595" s="5">
        <v>44999</v>
      </c>
      <c r="E2595" s="13" t="s">
        <v>2401</v>
      </c>
      <c r="F2595" s="7">
        <v>244328</v>
      </c>
      <c r="G2595" s="6" t="s">
        <v>1366</v>
      </c>
      <c r="H2595" s="7">
        <v>25654</v>
      </c>
      <c r="I2595" s="143"/>
      <c r="J2595" s="144"/>
      <c r="K2595" s="145"/>
      <c r="L2595" t="str">
        <f t="shared" si="163"/>
        <v>13537</v>
      </c>
      <c r="M2595">
        <f t="shared" si="164"/>
        <v>13537</v>
      </c>
      <c r="N2595" s="37">
        <f t="shared" si="162"/>
        <v>244328</v>
      </c>
    </row>
    <row r="2596" spans="1:14" x14ac:dyDescent="0.3">
      <c r="A2596" s="3">
        <v>4</v>
      </c>
      <c r="B2596" s="148"/>
      <c r="C2596" s="4" t="s">
        <v>3390</v>
      </c>
      <c r="D2596" s="5">
        <v>45014</v>
      </c>
      <c r="E2596" s="13" t="s">
        <v>2401</v>
      </c>
      <c r="F2596" s="7">
        <v>374347</v>
      </c>
      <c r="G2596" s="6" t="s">
        <v>1366</v>
      </c>
      <c r="H2596" s="7">
        <v>39306</v>
      </c>
      <c r="I2596" s="143"/>
      <c r="J2596" s="144"/>
      <c r="K2596" s="145"/>
      <c r="L2596" t="str">
        <f t="shared" si="163"/>
        <v>17726</v>
      </c>
      <c r="M2596">
        <f t="shared" si="164"/>
        <v>17726</v>
      </c>
      <c r="N2596" s="37">
        <f t="shared" si="162"/>
        <v>374347</v>
      </c>
    </row>
    <row r="2597" spans="1:14" x14ac:dyDescent="0.3">
      <c r="A2597" s="3">
        <v>4</v>
      </c>
      <c r="B2597" s="148"/>
      <c r="C2597" s="4" t="s">
        <v>3391</v>
      </c>
      <c r="D2597" s="5">
        <v>45001</v>
      </c>
      <c r="E2597" s="13" t="s">
        <v>2414</v>
      </c>
      <c r="F2597" s="7">
        <v>831567</v>
      </c>
      <c r="G2597" s="6" t="s">
        <v>1366</v>
      </c>
      <c r="H2597" s="7">
        <v>87315</v>
      </c>
      <c r="I2597" s="143"/>
      <c r="J2597" s="144"/>
      <c r="K2597" s="145"/>
      <c r="L2597" t="str">
        <f t="shared" si="163"/>
        <v>14202</v>
      </c>
      <c r="M2597">
        <f t="shared" si="164"/>
        <v>14202</v>
      </c>
      <c r="N2597" s="37">
        <f t="shared" si="162"/>
        <v>831567</v>
      </c>
    </row>
    <row r="2598" spans="1:14" x14ac:dyDescent="0.3">
      <c r="A2598" s="3">
        <v>4</v>
      </c>
      <c r="B2598" s="148"/>
      <c r="C2598" s="4" t="s">
        <v>3392</v>
      </c>
      <c r="D2598" s="5">
        <v>45015</v>
      </c>
      <c r="E2598" s="13" t="s">
        <v>2401</v>
      </c>
      <c r="F2598" s="7">
        <v>732983</v>
      </c>
      <c r="G2598" s="6" t="s">
        <v>1366</v>
      </c>
      <c r="H2598" s="7">
        <v>76963</v>
      </c>
      <c r="I2598" s="143"/>
      <c r="J2598" s="144"/>
      <c r="K2598" s="145"/>
      <c r="L2598" t="str">
        <f t="shared" si="163"/>
        <v>17827</v>
      </c>
      <c r="M2598">
        <f t="shared" si="164"/>
        <v>17827</v>
      </c>
      <c r="N2598" s="37">
        <f t="shared" si="162"/>
        <v>732983</v>
      </c>
    </row>
    <row r="2599" spans="1:14" x14ac:dyDescent="0.3">
      <c r="A2599" s="3">
        <v>4</v>
      </c>
      <c r="B2599" s="148"/>
      <c r="C2599" s="4" t="s">
        <v>3393</v>
      </c>
      <c r="D2599" s="5">
        <v>45000</v>
      </c>
      <c r="E2599" s="13" t="s">
        <v>3338</v>
      </c>
      <c r="F2599" s="7">
        <v>374347</v>
      </c>
      <c r="G2599" s="6" t="s">
        <v>1366</v>
      </c>
      <c r="H2599" s="7">
        <v>39306</v>
      </c>
      <c r="I2599" s="143"/>
      <c r="J2599" s="144"/>
      <c r="K2599" s="145"/>
      <c r="L2599" t="str">
        <f t="shared" si="163"/>
        <v>13657</v>
      </c>
      <c r="M2599">
        <f t="shared" si="164"/>
        <v>13657</v>
      </c>
      <c r="N2599" s="37">
        <f t="shared" si="162"/>
        <v>374347</v>
      </c>
    </row>
    <row r="2600" spans="1:14" x14ac:dyDescent="0.3">
      <c r="A2600" s="3">
        <v>4</v>
      </c>
      <c r="B2600" s="148"/>
      <c r="C2600" s="4" t="s">
        <v>3394</v>
      </c>
      <c r="D2600" s="5">
        <v>45014</v>
      </c>
      <c r="E2600" s="13" t="s">
        <v>2364</v>
      </c>
      <c r="F2600" s="7">
        <v>770362</v>
      </c>
      <c r="G2600" s="6" t="s">
        <v>1366</v>
      </c>
      <c r="H2600" s="7">
        <v>80888</v>
      </c>
      <c r="I2600" s="143"/>
      <c r="J2600" s="144"/>
      <c r="K2600" s="145"/>
      <c r="L2600" t="str">
        <f t="shared" si="163"/>
        <v>17736</v>
      </c>
      <c r="M2600">
        <f t="shared" si="164"/>
        <v>17736</v>
      </c>
      <c r="N2600" s="37">
        <f t="shared" si="162"/>
        <v>770362</v>
      </c>
    </row>
    <row r="2601" spans="1:14" x14ac:dyDescent="0.3">
      <c r="A2601" s="3">
        <v>4</v>
      </c>
      <c r="B2601" s="148"/>
      <c r="C2601" s="4" t="s">
        <v>3395</v>
      </c>
      <c r="D2601" s="5">
        <v>45013</v>
      </c>
      <c r="E2601" s="13" t="s">
        <v>3338</v>
      </c>
      <c r="F2601" s="7">
        <v>665816</v>
      </c>
      <c r="G2601" s="6" t="s">
        <v>1366</v>
      </c>
      <c r="H2601" s="7">
        <v>69911</v>
      </c>
      <c r="I2601" s="143"/>
      <c r="J2601" s="144"/>
      <c r="K2601" s="145"/>
      <c r="L2601" t="str">
        <f t="shared" si="163"/>
        <v>17645</v>
      </c>
      <c r="M2601">
        <f t="shared" si="164"/>
        <v>17645</v>
      </c>
      <c r="N2601" s="37">
        <f t="shared" si="162"/>
        <v>665816</v>
      </c>
    </row>
    <row r="2602" spans="1:14" x14ac:dyDescent="0.3">
      <c r="A2602" s="3">
        <v>4</v>
      </c>
      <c r="B2602" s="148"/>
      <c r="C2602" s="4" t="s">
        <v>3396</v>
      </c>
      <c r="D2602" s="5">
        <v>45010</v>
      </c>
      <c r="E2602" s="13" t="s">
        <v>2368</v>
      </c>
      <c r="F2602" s="7">
        <v>886826</v>
      </c>
      <c r="G2602" s="6" t="s">
        <v>1366</v>
      </c>
      <c r="H2602" s="7">
        <v>93117</v>
      </c>
      <c r="I2602" s="143"/>
      <c r="J2602" s="144"/>
      <c r="K2602" s="145"/>
      <c r="L2602" t="str">
        <f t="shared" si="163"/>
        <v>17491</v>
      </c>
      <c r="M2602">
        <f t="shared" si="164"/>
        <v>17491</v>
      </c>
      <c r="N2602" s="37">
        <f t="shared" si="162"/>
        <v>886826</v>
      </c>
    </row>
    <row r="2603" spans="1:14" x14ac:dyDescent="0.3">
      <c r="A2603" s="3">
        <v>4</v>
      </c>
      <c r="B2603" s="148"/>
      <c r="C2603" s="4" t="s">
        <v>3397</v>
      </c>
      <c r="D2603" s="5">
        <v>45005</v>
      </c>
      <c r="E2603" s="13" t="s">
        <v>2406</v>
      </c>
      <c r="F2603" s="7">
        <v>611516</v>
      </c>
      <c r="G2603" s="6" t="s">
        <v>1366</v>
      </c>
      <c r="H2603" s="7">
        <v>64209</v>
      </c>
      <c r="I2603" s="143"/>
      <c r="J2603" s="144"/>
      <c r="K2603" s="145"/>
      <c r="L2603" t="str">
        <f t="shared" si="163"/>
        <v>15745</v>
      </c>
      <c r="M2603">
        <f t="shared" si="164"/>
        <v>15745</v>
      </c>
      <c r="N2603" s="37">
        <f t="shared" si="162"/>
        <v>611516</v>
      </c>
    </row>
    <row r="2604" spans="1:14" x14ac:dyDescent="0.3">
      <c r="A2604" s="3">
        <v>4</v>
      </c>
      <c r="B2604" s="148"/>
      <c r="C2604" s="4" t="s">
        <v>3398</v>
      </c>
      <c r="D2604" s="5">
        <v>45003</v>
      </c>
      <c r="E2604" s="13" t="s">
        <v>2401</v>
      </c>
      <c r="F2604" s="7">
        <v>610819</v>
      </c>
      <c r="G2604" s="6" t="s">
        <v>1366</v>
      </c>
      <c r="H2604" s="7">
        <v>64136</v>
      </c>
      <c r="I2604" s="143"/>
      <c r="J2604" s="144"/>
      <c r="K2604" s="145"/>
      <c r="L2604" t="str">
        <f t="shared" si="163"/>
        <v>15671</v>
      </c>
      <c r="M2604">
        <f t="shared" si="164"/>
        <v>15671</v>
      </c>
      <c r="N2604" s="37">
        <f t="shared" si="162"/>
        <v>610819</v>
      </c>
    </row>
    <row r="2605" spans="1:14" x14ac:dyDescent="0.3">
      <c r="A2605" s="3">
        <v>4</v>
      </c>
      <c r="B2605" s="148"/>
      <c r="C2605" s="4" t="s">
        <v>3399</v>
      </c>
      <c r="D2605" s="5">
        <v>45006</v>
      </c>
      <c r="E2605" s="13" t="s">
        <v>2414</v>
      </c>
      <c r="F2605" s="7">
        <v>1221638</v>
      </c>
      <c r="G2605" s="6" t="s">
        <v>1366</v>
      </c>
      <c r="H2605" s="7">
        <v>128272</v>
      </c>
      <c r="I2605" s="143"/>
      <c r="J2605" s="144"/>
      <c r="K2605" s="145"/>
      <c r="L2605" t="str">
        <f t="shared" si="163"/>
        <v>15838</v>
      </c>
      <c r="M2605">
        <f t="shared" si="164"/>
        <v>15838</v>
      </c>
      <c r="N2605" s="37">
        <f t="shared" si="162"/>
        <v>1221638</v>
      </c>
    </row>
    <row r="2606" spans="1:14" x14ac:dyDescent="0.3">
      <c r="A2606" s="3">
        <v>4</v>
      </c>
      <c r="B2606" s="148"/>
      <c r="C2606" s="4" t="s">
        <v>3400</v>
      </c>
      <c r="D2606" s="5">
        <v>45005</v>
      </c>
      <c r="E2606" s="13" t="s">
        <v>2364</v>
      </c>
      <c r="F2606" s="7">
        <v>608814</v>
      </c>
      <c r="G2606" s="6" t="s">
        <v>1366</v>
      </c>
      <c r="H2606" s="7">
        <v>63925</v>
      </c>
      <c r="I2606" s="143"/>
      <c r="J2606" s="144"/>
      <c r="K2606" s="145"/>
      <c r="L2606" t="str">
        <f t="shared" si="163"/>
        <v>15741</v>
      </c>
      <c r="M2606">
        <f t="shared" si="164"/>
        <v>15741</v>
      </c>
      <c r="N2606" s="37">
        <f t="shared" si="162"/>
        <v>608814</v>
      </c>
    </row>
    <row r="2607" spans="1:14" x14ac:dyDescent="0.3">
      <c r="A2607" s="3">
        <v>4</v>
      </c>
      <c r="B2607" s="148"/>
      <c r="C2607" s="4" t="s">
        <v>3401</v>
      </c>
      <c r="D2607" s="5">
        <v>45006</v>
      </c>
      <c r="E2607" s="13" t="s">
        <v>2401</v>
      </c>
      <c r="F2607" s="7">
        <v>482790</v>
      </c>
      <c r="G2607" s="6" t="s">
        <v>1366</v>
      </c>
      <c r="H2607" s="7">
        <v>50693</v>
      </c>
      <c r="I2607" s="143"/>
      <c r="J2607" s="144"/>
      <c r="K2607" s="145"/>
      <c r="L2607" t="str">
        <f t="shared" si="163"/>
        <v>15820</v>
      </c>
      <c r="M2607">
        <f t="shared" si="164"/>
        <v>15820</v>
      </c>
      <c r="N2607" s="37">
        <f t="shared" si="162"/>
        <v>482790</v>
      </c>
    </row>
    <row r="2608" spans="1:14" x14ac:dyDescent="0.3">
      <c r="A2608" s="3">
        <v>4</v>
      </c>
      <c r="B2608" s="148"/>
      <c r="C2608" s="4" t="s">
        <v>3402</v>
      </c>
      <c r="D2608" s="5">
        <v>45005</v>
      </c>
      <c r="E2608" s="13" t="s">
        <v>2406</v>
      </c>
      <c r="F2608" s="7">
        <v>479160</v>
      </c>
      <c r="G2608" s="6" t="s">
        <v>1366</v>
      </c>
      <c r="H2608" s="7">
        <v>50312</v>
      </c>
      <c r="I2608" s="143"/>
      <c r="J2608" s="144"/>
      <c r="K2608" s="145"/>
      <c r="L2608" t="str">
        <f t="shared" si="163"/>
        <v>15744</v>
      </c>
      <c r="M2608">
        <f t="shared" si="164"/>
        <v>15744</v>
      </c>
      <c r="N2608" s="37">
        <f t="shared" si="162"/>
        <v>479160</v>
      </c>
    </row>
    <row r="2609" spans="1:14" x14ac:dyDescent="0.3">
      <c r="A2609" s="3">
        <v>4</v>
      </c>
      <c r="B2609" s="148"/>
      <c r="C2609" s="4" t="s">
        <v>3403</v>
      </c>
      <c r="D2609" s="5">
        <v>45010</v>
      </c>
      <c r="E2609" s="13" t="s">
        <v>2368</v>
      </c>
      <c r="F2609" s="7">
        <v>1014690</v>
      </c>
      <c r="G2609" s="6" t="s">
        <v>1366</v>
      </c>
      <c r="H2609" s="7">
        <v>106542</v>
      </c>
      <c r="I2609" s="143"/>
      <c r="J2609" s="144"/>
      <c r="K2609" s="145"/>
      <c r="L2609" t="str">
        <f t="shared" si="163"/>
        <v>17490</v>
      </c>
      <c r="M2609">
        <f t="shared" si="164"/>
        <v>17490</v>
      </c>
      <c r="N2609" s="37">
        <f t="shared" si="162"/>
        <v>1014690</v>
      </c>
    </row>
    <row r="2610" spans="1:14" x14ac:dyDescent="0.3">
      <c r="A2610" s="3">
        <v>4</v>
      </c>
      <c r="B2610" s="148"/>
      <c r="C2610" s="4" t="s">
        <v>3404</v>
      </c>
      <c r="D2610" s="5">
        <v>45006</v>
      </c>
      <c r="E2610" s="13" t="s">
        <v>2401</v>
      </c>
      <c r="F2610" s="7">
        <v>648198</v>
      </c>
      <c r="G2610" s="6" t="s">
        <v>1366</v>
      </c>
      <c r="H2610" s="7">
        <v>68061</v>
      </c>
      <c r="I2610" s="143"/>
      <c r="J2610" s="144"/>
      <c r="K2610" s="145"/>
      <c r="L2610" t="str">
        <f t="shared" si="163"/>
        <v>15835</v>
      </c>
      <c r="M2610">
        <f t="shared" si="164"/>
        <v>15835</v>
      </c>
      <c r="N2610" s="37">
        <f t="shared" si="162"/>
        <v>648198</v>
      </c>
    </row>
    <row r="2611" spans="1:14" x14ac:dyDescent="0.3">
      <c r="A2611" s="3">
        <v>4</v>
      </c>
      <c r="B2611" s="148"/>
      <c r="C2611" s="4" t="s">
        <v>3405</v>
      </c>
      <c r="D2611" s="5">
        <v>44996</v>
      </c>
      <c r="E2611" s="13" t="s">
        <v>2401</v>
      </c>
      <c r="F2611" s="7">
        <v>326700</v>
      </c>
      <c r="G2611" s="6" t="s">
        <v>1366</v>
      </c>
      <c r="H2611" s="7">
        <v>34303</v>
      </c>
      <c r="I2611" s="143"/>
      <c r="J2611" s="144"/>
      <c r="K2611" s="145"/>
      <c r="L2611" t="str">
        <f t="shared" si="163"/>
        <v>13351</v>
      </c>
      <c r="M2611">
        <f t="shared" si="164"/>
        <v>13351</v>
      </c>
      <c r="N2611" s="37">
        <f t="shared" si="162"/>
        <v>326700</v>
      </c>
    </row>
    <row r="2612" spans="1:14" x14ac:dyDescent="0.3">
      <c r="A2612" s="3">
        <v>4</v>
      </c>
      <c r="B2612" s="148"/>
      <c r="C2612" s="4" t="s">
        <v>3406</v>
      </c>
      <c r="D2612" s="5">
        <v>45005</v>
      </c>
      <c r="E2612" s="13" t="s">
        <v>2414</v>
      </c>
      <c r="F2612" s="7">
        <v>1216116</v>
      </c>
      <c r="G2612" s="6" t="s">
        <v>1366</v>
      </c>
      <c r="H2612" s="7">
        <v>127692</v>
      </c>
      <c r="I2612" s="143"/>
      <c r="J2612" s="144"/>
      <c r="K2612" s="145"/>
      <c r="L2612" t="str">
        <f t="shared" si="163"/>
        <v>15758</v>
      </c>
      <c r="M2612">
        <f t="shared" si="164"/>
        <v>15758</v>
      </c>
      <c r="N2612" s="37">
        <f t="shared" si="162"/>
        <v>1216116</v>
      </c>
    </row>
    <row r="2613" spans="1:14" x14ac:dyDescent="0.3">
      <c r="A2613" s="3">
        <v>4</v>
      </c>
      <c r="B2613" s="148"/>
      <c r="C2613" s="4" t="s">
        <v>3407</v>
      </c>
      <c r="D2613" s="5">
        <v>45002</v>
      </c>
      <c r="E2613" s="13" t="s">
        <v>2368</v>
      </c>
      <c r="F2613" s="7">
        <v>403871</v>
      </c>
      <c r="G2613" s="6" t="s">
        <v>1366</v>
      </c>
      <c r="H2613" s="7">
        <v>42406</v>
      </c>
      <c r="I2613" s="143"/>
      <c r="J2613" s="144"/>
      <c r="K2613" s="145"/>
      <c r="L2613" t="str">
        <f t="shared" si="163"/>
        <v>15636</v>
      </c>
      <c r="M2613">
        <f t="shared" si="164"/>
        <v>15636</v>
      </c>
      <c r="N2613" s="37">
        <f t="shared" si="162"/>
        <v>403871</v>
      </c>
    </row>
    <row r="2614" spans="1:14" x14ac:dyDescent="0.3">
      <c r="A2614" s="3">
        <v>4</v>
      </c>
      <c r="B2614" s="148"/>
      <c r="C2614" s="4" t="s">
        <v>3408</v>
      </c>
      <c r="D2614" s="5">
        <v>44993</v>
      </c>
      <c r="E2614" s="13" t="s">
        <v>2368</v>
      </c>
      <c r="F2614" s="7">
        <v>1290691</v>
      </c>
      <c r="G2614" s="6" t="s">
        <v>1366</v>
      </c>
      <c r="H2614" s="7">
        <v>135523</v>
      </c>
      <c r="I2614" s="143"/>
      <c r="J2614" s="144"/>
      <c r="K2614" s="145"/>
      <c r="L2614" t="str">
        <f t="shared" si="163"/>
        <v>11553</v>
      </c>
      <c r="M2614">
        <f t="shared" si="164"/>
        <v>11553</v>
      </c>
      <c r="N2614" s="37">
        <f t="shared" si="162"/>
        <v>1290691</v>
      </c>
    </row>
    <row r="2615" spans="1:14" x14ac:dyDescent="0.3">
      <c r="A2615" s="3">
        <v>4</v>
      </c>
      <c r="B2615" s="148"/>
      <c r="C2615" s="4" t="s">
        <v>3409</v>
      </c>
      <c r="D2615" s="5">
        <v>45003</v>
      </c>
      <c r="E2615" s="13" t="s">
        <v>2364</v>
      </c>
      <c r="F2615" s="7">
        <v>774414</v>
      </c>
      <c r="G2615" s="6" t="s">
        <v>1366</v>
      </c>
      <c r="H2615" s="7">
        <v>81313</v>
      </c>
      <c r="I2615" s="143"/>
      <c r="J2615" s="144"/>
      <c r="K2615" s="145"/>
      <c r="L2615" t="str">
        <f t="shared" si="163"/>
        <v>15703</v>
      </c>
      <c r="M2615">
        <f t="shared" si="164"/>
        <v>15703</v>
      </c>
      <c r="N2615" s="37">
        <f t="shared" ref="N2615:N2678" si="165">+F2615</f>
        <v>774414</v>
      </c>
    </row>
    <row r="2616" spans="1:14" x14ac:dyDescent="0.3">
      <c r="A2616" s="3">
        <v>4</v>
      </c>
      <c r="B2616" s="148"/>
      <c r="C2616" s="4" t="s">
        <v>3410</v>
      </c>
      <c r="D2616" s="5">
        <v>45002</v>
      </c>
      <c r="E2616" s="13" t="s">
        <v>2401</v>
      </c>
      <c r="F2616" s="7">
        <v>374347</v>
      </c>
      <c r="G2616" s="6" t="s">
        <v>1366</v>
      </c>
      <c r="H2616" s="7">
        <v>39306</v>
      </c>
      <c r="I2616" s="143"/>
      <c r="J2616" s="144"/>
      <c r="K2616" s="145"/>
      <c r="L2616" t="str">
        <f t="shared" si="163"/>
        <v>15622</v>
      </c>
      <c r="M2616">
        <f t="shared" si="164"/>
        <v>15622</v>
      </c>
      <c r="N2616" s="37">
        <f t="shared" si="165"/>
        <v>374347</v>
      </c>
    </row>
    <row r="2617" spans="1:14" x14ac:dyDescent="0.3">
      <c r="A2617" s="3">
        <v>4</v>
      </c>
      <c r="B2617" s="148"/>
      <c r="C2617" s="4" t="s">
        <v>3411</v>
      </c>
      <c r="D2617" s="5">
        <v>44988</v>
      </c>
      <c r="E2617" s="13" t="s">
        <v>2401</v>
      </c>
      <c r="F2617" s="7">
        <v>642492</v>
      </c>
      <c r="G2617" s="6" t="s">
        <v>1366</v>
      </c>
      <c r="H2617" s="7">
        <v>67462</v>
      </c>
      <c r="I2617" s="143"/>
      <c r="J2617" s="144"/>
      <c r="K2617" s="145"/>
      <c r="L2617" t="str">
        <f t="shared" si="163"/>
        <v>11238</v>
      </c>
      <c r="M2617">
        <f t="shared" si="164"/>
        <v>11238</v>
      </c>
      <c r="N2617" s="37">
        <f t="shared" si="165"/>
        <v>642492</v>
      </c>
    </row>
    <row r="2618" spans="1:14" x14ac:dyDescent="0.3">
      <c r="A2618" s="3">
        <v>4</v>
      </c>
      <c r="B2618" s="148"/>
      <c r="C2618" s="4" t="s">
        <v>3412</v>
      </c>
      <c r="D2618" s="5">
        <v>45005</v>
      </c>
      <c r="E2618" s="13" t="s">
        <v>2414</v>
      </c>
      <c r="F2618" s="7">
        <v>854413</v>
      </c>
      <c r="G2618" s="6" t="s">
        <v>1366</v>
      </c>
      <c r="H2618" s="7">
        <v>89713</v>
      </c>
      <c r="I2618" s="143"/>
      <c r="J2618" s="144"/>
      <c r="K2618" s="145"/>
      <c r="L2618" t="str">
        <f t="shared" si="163"/>
        <v>15759</v>
      </c>
      <c r="M2618">
        <f t="shared" si="164"/>
        <v>15759</v>
      </c>
      <c r="N2618" s="37">
        <f t="shared" si="165"/>
        <v>854413</v>
      </c>
    </row>
    <row r="2619" spans="1:14" x14ac:dyDescent="0.3">
      <c r="A2619" s="3">
        <v>4</v>
      </c>
      <c r="B2619" s="148"/>
      <c r="C2619" s="4" t="s">
        <v>3413</v>
      </c>
      <c r="D2619" s="5">
        <v>45000</v>
      </c>
      <c r="E2619" s="13" t="s">
        <v>2406</v>
      </c>
      <c r="F2619" s="7">
        <v>374347</v>
      </c>
      <c r="G2619" s="6" t="s">
        <v>1366</v>
      </c>
      <c r="H2619" s="7">
        <v>39306</v>
      </c>
      <c r="I2619" s="143"/>
      <c r="J2619" s="144"/>
      <c r="K2619" s="145"/>
      <c r="L2619" t="str">
        <f t="shared" si="163"/>
        <v>13675</v>
      </c>
      <c r="M2619">
        <f t="shared" si="164"/>
        <v>13675</v>
      </c>
      <c r="N2619" s="37">
        <f t="shared" si="165"/>
        <v>374347</v>
      </c>
    </row>
    <row r="2620" spans="1:14" x14ac:dyDescent="0.3">
      <c r="A2620" s="3">
        <v>4</v>
      </c>
      <c r="B2620" s="148"/>
      <c r="C2620" s="4" t="s">
        <v>3414</v>
      </c>
      <c r="D2620" s="5">
        <v>45000</v>
      </c>
      <c r="E2620" s="13" t="s">
        <v>2406</v>
      </c>
      <c r="F2620" s="7">
        <v>374347</v>
      </c>
      <c r="G2620" s="6" t="s">
        <v>1366</v>
      </c>
      <c r="H2620" s="7">
        <v>39306</v>
      </c>
      <c r="I2620" s="143"/>
      <c r="J2620" s="144"/>
      <c r="K2620" s="145"/>
      <c r="L2620" t="str">
        <f t="shared" si="163"/>
        <v>13672</v>
      </c>
      <c r="M2620">
        <f t="shared" si="164"/>
        <v>13672</v>
      </c>
      <c r="N2620" s="37">
        <f t="shared" si="165"/>
        <v>374347</v>
      </c>
    </row>
    <row r="2621" spans="1:14" x14ac:dyDescent="0.3">
      <c r="A2621" s="3">
        <v>4</v>
      </c>
      <c r="B2621" s="148"/>
      <c r="C2621" s="4" t="s">
        <v>3415</v>
      </c>
      <c r="D2621" s="5">
        <v>45002</v>
      </c>
      <c r="E2621" s="13" t="s">
        <v>2401</v>
      </c>
      <c r="F2621" s="7">
        <v>374347</v>
      </c>
      <c r="G2621" s="6" t="s">
        <v>1366</v>
      </c>
      <c r="H2621" s="7">
        <v>39306</v>
      </c>
      <c r="I2621" s="143"/>
      <c r="J2621" s="144"/>
      <c r="K2621" s="145"/>
      <c r="L2621" t="str">
        <f t="shared" si="163"/>
        <v>15588</v>
      </c>
      <c r="M2621">
        <f t="shared" si="164"/>
        <v>15588</v>
      </c>
      <c r="N2621" s="37">
        <f t="shared" si="165"/>
        <v>374347</v>
      </c>
    </row>
    <row r="2622" spans="1:14" x14ac:dyDescent="0.3">
      <c r="A2622" s="3">
        <v>4</v>
      </c>
      <c r="B2622" s="148"/>
      <c r="C2622" s="4" t="s">
        <v>3416</v>
      </c>
      <c r="D2622" s="5">
        <v>44995</v>
      </c>
      <c r="E2622" s="13" t="s">
        <v>2414</v>
      </c>
      <c r="F2622" s="7">
        <v>1014690</v>
      </c>
      <c r="G2622" s="6" t="s">
        <v>1366</v>
      </c>
      <c r="H2622" s="7">
        <v>106542</v>
      </c>
      <c r="I2622" s="143"/>
      <c r="J2622" s="144"/>
      <c r="K2622" s="145"/>
      <c r="L2622" t="str">
        <f t="shared" si="163"/>
        <v>13273</v>
      </c>
      <c r="M2622">
        <f t="shared" si="164"/>
        <v>13273</v>
      </c>
      <c r="N2622" s="37">
        <f t="shared" si="165"/>
        <v>1014690</v>
      </c>
    </row>
    <row r="2623" spans="1:14" x14ac:dyDescent="0.3">
      <c r="A2623" s="3">
        <v>4</v>
      </c>
      <c r="B2623" s="148"/>
      <c r="C2623" s="4" t="s">
        <v>3417</v>
      </c>
      <c r="D2623" s="5">
        <v>45002</v>
      </c>
      <c r="E2623" s="13" t="s">
        <v>2368</v>
      </c>
      <c r="F2623" s="7">
        <v>354728</v>
      </c>
      <c r="G2623" s="6" t="s">
        <v>1366</v>
      </c>
      <c r="H2623" s="7">
        <v>37246</v>
      </c>
      <c r="I2623" s="143"/>
      <c r="J2623" s="144"/>
      <c r="K2623" s="145"/>
      <c r="L2623" t="str">
        <f t="shared" si="163"/>
        <v>15638</v>
      </c>
      <c r="M2623">
        <f t="shared" si="164"/>
        <v>15638</v>
      </c>
      <c r="N2623" s="37">
        <f t="shared" si="165"/>
        <v>354728</v>
      </c>
    </row>
    <row r="2624" spans="1:14" x14ac:dyDescent="0.3">
      <c r="A2624" s="3">
        <v>4</v>
      </c>
      <c r="B2624" s="148"/>
      <c r="C2624" s="4" t="s">
        <v>3418</v>
      </c>
      <c r="D2624" s="5">
        <v>45000</v>
      </c>
      <c r="E2624" s="13" t="s">
        <v>2414</v>
      </c>
      <c r="F2624" s="7">
        <v>405876</v>
      </c>
      <c r="G2624" s="6" t="s">
        <v>1366</v>
      </c>
      <c r="H2624" s="7">
        <v>42617</v>
      </c>
      <c r="I2624" s="143"/>
      <c r="J2624" s="144"/>
      <c r="K2624" s="145"/>
      <c r="L2624" t="str">
        <f t="shared" si="163"/>
        <v>13618</v>
      </c>
      <c r="M2624">
        <f t="shared" si="164"/>
        <v>13618</v>
      </c>
      <c r="N2624" s="37">
        <f t="shared" si="165"/>
        <v>405876</v>
      </c>
    </row>
    <row r="2625" spans="1:14" x14ac:dyDescent="0.3">
      <c r="A2625" s="3">
        <v>4</v>
      </c>
      <c r="B2625" s="148"/>
      <c r="C2625" s="4" t="s">
        <v>3419</v>
      </c>
      <c r="D2625" s="5">
        <v>45001</v>
      </c>
      <c r="E2625" s="13" t="s">
        <v>2401</v>
      </c>
      <c r="F2625" s="7">
        <v>319440</v>
      </c>
      <c r="G2625" s="6" t="s">
        <v>1366</v>
      </c>
      <c r="H2625" s="7">
        <v>33541</v>
      </c>
      <c r="I2625" s="143"/>
      <c r="J2625" s="144"/>
      <c r="K2625" s="145"/>
      <c r="L2625" t="str">
        <f t="shared" si="163"/>
        <v>14200</v>
      </c>
      <c r="M2625">
        <f t="shared" si="164"/>
        <v>14200</v>
      </c>
      <c r="N2625" s="37">
        <f t="shared" si="165"/>
        <v>319440</v>
      </c>
    </row>
    <row r="2626" spans="1:14" x14ac:dyDescent="0.3">
      <c r="A2626" s="3">
        <v>4</v>
      </c>
      <c r="B2626" s="148"/>
      <c r="C2626" s="4" t="s">
        <v>3420</v>
      </c>
      <c r="D2626" s="5">
        <v>44989</v>
      </c>
      <c r="E2626" s="13" t="s">
        <v>2401</v>
      </c>
      <c r="F2626" s="7">
        <v>732983</v>
      </c>
      <c r="G2626" s="6" t="s">
        <v>1366</v>
      </c>
      <c r="H2626" s="7">
        <v>76963</v>
      </c>
      <c r="I2626" s="143"/>
      <c r="J2626" s="144"/>
      <c r="K2626" s="145"/>
      <c r="L2626" t="str">
        <f t="shared" si="163"/>
        <v>11300</v>
      </c>
      <c r="M2626">
        <f t="shared" si="164"/>
        <v>11300</v>
      </c>
      <c r="N2626" s="37">
        <f t="shared" si="165"/>
        <v>732983</v>
      </c>
    </row>
    <row r="2627" spans="1:14" x14ac:dyDescent="0.3">
      <c r="A2627" s="3">
        <v>4</v>
      </c>
      <c r="B2627" s="148"/>
      <c r="C2627" s="4" t="s">
        <v>3421</v>
      </c>
      <c r="D2627" s="5">
        <v>44994</v>
      </c>
      <c r="E2627" s="13" t="s">
        <v>2401</v>
      </c>
      <c r="F2627" s="7">
        <v>770362</v>
      </c>
      <c r="G2627" s="6" t="s">
        <v>1366</v>
      </c>
      <c r="H2627" s="7">
        <v>80888</v>
      </c>
      <c r="I2627" s="143"/>
      <c r="J2627" s="144"/>
      <c r="K2627" s="145"/>
      <c r="L2627" t="str">
        <f t="shared" si="163"/>
        <v>13150</v>
      </c>
      <c r="M2627">
        <f t="shared" si="164"/>
        <v>13150</v>
      </c>
      <c r="N2627" s="37">
        <f t="shared" si="165"/>
        <v>770362</v>
      </c>
    </row>
    <row r="2628" spans="1:14" x14ac:dyDescent="0.3">
      <c r="A2628" s="3">
        <v>4</v>
      </c>
      <c r="B2628" s="148"/>
      <c r="C2628" s="4" t="s">
        <v>3422</v>
      </c>
      <c r="D2628" s="5">
        <v>44996</v>
      </c>
      <c r="E2628" s="13" t="s">
        <v>2364</v>
      </c>
      <c r="F2628" s="7">
        <v>374347</v>
      </c>
      <c r="G2628" s="6" t="s">
        <v>1366</v>
      </c>
      <c r="H2628" s="7">
        <v>39306</v>
      </c>
      <c r="I2628" s="143"/>
      <c r="J2628" s="144"/>
      <c r="K2628" s="145"/>
      <c r="L2628" t="str">
        <f t="shared" si="163"/>
        <v>13427</v>
      </c>
      <c r="M2628">
        <f t="shared" si="164"/>
        <v>13427</v>
      </c>
      <c r="N2628" s="37">
        <f t="shared" si="165"/>
        <v>374347</v>
      </c>
    </row>
    <row r="2629" spans="1:14" x14ac:dyDescent="0.3">
      <c r="A2629" s="3">
        <v>4</v>
      </c>
      <c r="B2629" s="148"/>
      <c r="C2629" s="4" t="s">
        <v>3423</v>
      </c>
      <c r="D2629" s="5">
        <v>44996</v>
      </c>
      <c r="E2629" s="13" t="s">
        <v>2364</v>
      </c>
      <c r="F2629" s="7">
        <v>374347</v>
      </c>
      <c r="G2629" s="6" t="s">
        <v>1366</v>
      </c>
      <c r="H2629" s="7">
        <v>39306</v>
      </c>
      <c r="I2629" s="143"/>
      <c r="J2629" s="144"/>
      <c r="K2629" s="145"/>
      <c r="L2629" t="str">
        <f t="shared" si="163"/>
        <v>13414</v>
      </c>
      <c r="M2629">
        <f t="shared" si="164"/>
        <v>13414</v>
      </c>
      <c r="N2629" s="37">
        <f t="shared" si="165"/>
        <v>374347</v>
      </c>
    </row>
    <row r="2630" spans="1:14" x14ac:dyDescent="0.3">
      <c r="A2630" s="3">
        <v>4</v>
      </c>
      <c r="B2630" s="148"/>
      <c r="C2630" s="4" t="s">
        <v>3424</v>
      </c>
      <c r="D2630" s="5">
        <v>44994</v>
      </c>
      <c r="E2630" s="13" t="s">
        <v>3338</v>
      </c>
      <c r="F2630" s="7">
        <v>1418560</v>
      </c>
      <c r="G2630" s="6" t="s">
        <v>1366</v>
      </c>
      <c r="H2630" s="7">
        <v>148949</v>
      </c>
      <c r="I2630" s="143"/>
      <c r="J2630" s="144"/>
      <c r="K2630" s="145"/>
      <c r="L2630" t="str">
        <f t="shared" si="163"/>
        <v>12696</v>
      </c>
      <c r="M2630">
        <f t="shared" si="164"/>
        <v>12696</v>
      </c>
      <c r="N2630" s="37">
        <f t="shared" si="165"/>
        <v>1418560</v>
      </c>
    </row>
    <row r="2631" spans="1:14" x14ac:dyDescent="0.3">
      <c r="A2631" s="3">
        <v>4</v>
      </c>
      <c r="B2631" s="148"/>
      <c r="C2631" s="4" t="s">
        <v>3425</v>
      </c>
      <c r="D2631" s="5">
        <v>44991</v>
      </c>
      <c r="E2631" s="13" t="s">
        <v>2364</v>
      </c>
      <c r="F2631" s="7">
        <v>1881671</v>
      </c>
      <c r="G2631" s="6" t="s">
        <v>1366</v>
      </c>
      <c r="H2631" s="7">
        <v>197575</v>
      </c>
      <c r="I2631" s="143"/>
      <c r="J2631" s="144"/>
      <c r="K2631" s="145"/>
      <c r="L2631" t="str">
        <f t="shared" ref="L2631:L2694" si="166">+RIGHT(C2631,5)</f>
        <v>11351</v>
      </c>
      <c r="M2631">
        <f t="shared" ref="M2631:M2694" si="167">+L2631*1</f>
        <v>11351</v>
      </c>
      <c r="N2631" s="37">
        <f t="shared" si="165"/>
        <v>1881671</v>
      </c>
    </row>
    <row r="2632" spans="1:14" x14ac:dyDescent="0.3">
      <c r="A2632" s="3">
        <v>4</v>
      </c>
      <c r="B2632" s="148"/>
      <c r="C2632" s="4" t="s">
        <v>3426</v>
      </c>
      <c r="D2632" s="5">
        <v>44996</v>
      </c>
      <c r="E2632" s="13" t="s">
        <v>2401</v>
      </c>
      <c r="F2632" s="7">
        <v>374347</v>
      </c>
      <c r="G2632" s="6" t="s">
        <v>1366</v>
      </c>
      <c r="H2632" s="7">
        <v>39306</v>
      </c>
      <c r="I2632" s="143"/>
      <c r="J2632" s="144"/>
      <c r="K2632" s="145"/>
      <c r="L2632" t="str">
        <f t="shared" si="166"/>
        <v>13344</v>
      </c>
      <c r="M2632">
        <f t="shared" si="167"/>
        <v>13344</v>
      </c>
      <c r="N2632" s="37">
        <f t="shared" si="165"/>
        <v>374347</v>
      </c>
    </row>
    <row r="2633" spans="1:14" x14ac:dyDescent="0.3">
      <c r="A2633" s="3">
        <v>4</v>
      </c>
      <c r="B2633" s="148"/>
      <c r="C2633" s="4" t="s">
        <v>3427</v>
      </c>
      <c r="D2633" s="5">
        <v>44988</v>
      </c>
      <c r="E2633" s="13" t="s">
        <v>3338</v>
      </c>
      <c r="F2633" s="7">
        <v>1367535</v>
      </c>
      <c r="G2633" s="6" t="s">
        <v>1366</v>
      </c>
      <c r="H2633" s="7">
        <v>143591</v>
      </c>
      <c r="I2633" s="143"/>
      <c r="J2633" s="144"/>
      <c r="K2633" s="145"/>
      <c r="L2633" t="str">
        <f t="shared" si="166"/>
        <v>11234</v>
      </c>
      <c r="M2633">
        <f t="shared" si="167"/>
        <v>11234</v>
      </c>
      <c r="N2633" s="37">
        <f t="shared" si="165"/>
        <v>1367535</v>
      </c>
    </row>
    <row r="2634" spans="1:14" x14ac:dyDescent="0.3">
      <c r="A2634" s="3">
        <v>4</v>
      </c>
      <c r="B2634" s="148"/>
      <c r="C2634" s="4" t="s">
        <v>3428</v>
      </c>
      <c r="D2634" s="5">
        <v>44991</v>
      </c>
      <c r="E2634" s="13" t="s">
        <v>2406</v>
      </c>
      <c r="F2634" s="7">
        <v>1094603</v>
      </c>
      <c r="G2634" s="6" t="s">
        <v>1366</v>
      </c>
      <c r="H2634" s="7">
        <v>114933</v>
      </c>
      <c r="I2634" s="143"/>
      <c r="J2634" s="144"/>
      <c r="K2634" s="145"/>
      <c r="L2634" t="str">
        <f t="shared" si="166"/>
        <v>11357</v>
      </c>
      <c r="M2634">
        <f t="shared" si="167"/>
        <v>11357</v>
      </c>
      <c r="N2634" s="37">
        <f t="shared" si="165"/>
        <v>1094603</v>
      </c>
    </row>
    <row r="2635" spans="1:14" x14ac:dyDescent="0.3">
      <c r="A2635" s="3">
        <v>4</v>
      </c>
      <c r="B2635" s="148"/>
      <c r="C2635" s="4" t="s">
        <v>3429</v>
      </c>
      <c r="D2635" s="5">
        <v>44991</v>
      </c>
      <c r="E2635" s="13" t="s">
        <v>2406</v>
      </c>
      <c r="F2635" s="7">
        <v>1290691</v>
      </c>
      <c r="G2635" s="6" t="s">
        <v>1366</v>
      </c>
      <c r="H2635" s="7">
        <v>135523</v>
      </c>
      <c r="I2635" s="143"/>
      <c r="J2635" s="144"/>
      <c r="K2635" s="145"/>
      <c r="L2635" t="str">
        <f t="shared" si="166"/>
        <v>11392</v>
      </c>
      <c r="M2635">
        <f t="shared" si="167"/>
        <v>11392</v>
      </c>
      <c r="N2635" s="37">
        <f t="shared" si="165"/>
        <v>1290691</v>
      </c>
    </row>
    <row r="2636" spans="1:14" x14ac:dyDescent="0.3">
      <c r="A2636" s="3">
        <v>4</v>
      </c>
      <c r="B2636" s="148"/>
      <c r="C2636" s="4" t="s">
        <v>3430</v>
      </c>
      <c r="D2636" s="5">
        <v>44994</v>
      </c>
      <c r="E2636" s="13" t="s">
        <v>2417</v>
      </c>
      <c r="F2636" s="7">
        <v>1046363</v>
      </c>
      <c r="G2636" s="6" t="s">
        <v>1366</v>
      </c>
      <c r="H2636" s="7">
        <v>109868</v>
      </c>
      <c r="I2636" s="143"/>
      <c r="J2636" s="144"/>
      <c r="K2636" s="145"/>
      <c r="L2636" t="str">
        <f t="shared" si="166"/>
        <v>13177</v>
      </c>
      <c r="M2636">
        <f t="shared" si="167"/>
        <v>13177</v>
      </c>
      <c r="N2636" s="37">
        <f t="shared" si="165"/>
        <v>1046363</v>
      </c>
    </row>
    <row r="2637" spans="1:14" x14ac:dyDescent="0.3">
      <c r="A2637" s="3">
        <v>4</v>
      </c>
      <c r="B2637" s="148"/>
      <c r="C2637" s="4" t="s">
        <v>3431</v>
      </c>
      <c r="D2637" s="5">
        <v>44992</v>
      </c>
      <c r="E2637" s="13" t="s">
        <v>2414</v>
      </c>
      <c r="F2637" s="7">
        <v>693640</v>
      </c>
      <c r="G2637" s="6" t="s">
        <v>1366</v>
      </c>
      <c r="H2637" s="7">
        <v>72832</v>
      </c>
      <c r="I2637" s="143"/>
      <c r="J2637" s="144"/>
      <c r="K2637" s="145"/>
      <c r="L2637" t="str">
        <f t="shared" si="166"/>
        <v>11514</v>
      </c>
      <c r="M2637">
        <f t="shared" si="167"/>
        <v>11514</v>
      </c>
      <c r="N2637" s="37">
        <f t="shared" si="165"/>
        <v>693640</v>
      </c>
    </row>
    <row r="2638" spans="1:14" x14ac:dyDescent="0.3">
      <c r="A2638" s="3">
        <v>4</v>
      </c>
      <c r="B2638" s="148"/>
      <c r="C2638" s="4" t="s">
        <v>3432</v>
      </c>
      <c r="D2638" s="5">
        <v>45013</v>
      </c>
      <c r="E2638" s="13" t="s">
        <v>2401</v>
      </c>
      <c r="F2638" s="7">
        <v>812246</v>
      </c>
      <c r="G2638" s="6" t="s">
        <v>1366</v>
      </c>
      <c r="H2638" s="7">
        <v>85286</v>
      </c>
      <c r="I2638" s="143"/>
      <c r="J2638" s="144"/>
      <c r="K2638" s="145"/>
      <c r="L2638" t="str">
        <f t="shared" si="166"/>
        <v>17655</v>
      </c>
      <c r="M2638">
        <f t="shared" si="167"/>
        <v>17655</v>
      </c>
      <c r="N2638" s="37">
        <f t="shared" si="165"/>
        <v>812246</v>
      </c>
    </row>
    <row r="2639" spans="1:14" x14ac:dyDescent="0.3">
      <c r="A2639" s="3">
        <v>4</v>
      </c>
      <c r="B2639" s="148"/>
      <c r="C2639" s="4" t="s">
        <v>3433</v>
      </c>
      <c r="D2639" s="5">
        <v>45000</v>
      </c>
      <c r="E2639" s="13" t="s">
        <v>2364</v>
      </c>
      <c r="F2639" s="7">
        <v>592053</v>
      </c>
      <c r="G2639" s="6" t="s">
        <v>1366</v>
      </c>
      <c r="H2639" s="7">
        <v>62166</v>
      </c>
      <c r="I2639" s="143"/>
      <c r="J2639" s="144"/>
      <c r="K2639" s="145"/>
      <c r="L2639" t="str">
        <f t="shared" si="166"/>
        <v>13711</v>
      </c>
      <c r="M2639">
        <f t="shared" si="167"/>
        <v>13711</v>
      </c>
      <c r="N2639" s="37">
        <f t="shared" si="165"/>
        <v>592053</v>
      </c>
    </row>
    <row r="2640" spans="1:14" x14ac:dyDescent="0.3">
      <c r="A2640" s="3">
        <v>4</v>
      </c>
      <c r="B2640" s="148"/>
      <c r="C2640" s="4" t="s">
        <v>3434</v>
      </c>
      <c r="D2640" s="5">
        <v>45014</v>
      </c>
      <c r="E2640" s="13" t="s">
        <v>2414</v>
      </c>
      <c r="F2640" s="7">
        <v>810279</v>
      </c>
      <c r="G2640" s="6" t="s">
        <v>1366</v>
      </c>
      <c r="H2640" s="7">
        <v>85079</v>
      </c>
      <c r="I2640" s="143"/>
      <c r="J2640" s="144"/>
      <c r="K2640" s="145"/>
      <c r="L2640" t="str">
        <f t="shared" si="166"/>
        <v>17758</v>
      </c>
      <c r="M2640">
        <f t="shared" si="167"/>
        <v>17758</v>
      </c>
      <c r="N2640" s="37">
        <f t="shared" si="165"/>
        <v>810279</v>
      </c>
    </row>
    <row r="2641" spans="1:14" x14ac:dyDescent="0.3">
      <c r="A2641" s="3">
        <v>4</v>
      </c>
      <c r="B2641" s="148"/>
      <c r="C2641" s="4" t="s">
        <v>3435</v>
      </c>
      <c r="D2641" s="5">
        <v>44993</v>
      </c>
      <c r="E2641" s="13" t="s">
        <v>3338</v>
      </c>
      <c r="F2641" s="7">
        <v>1531738</v>
      </c>
      <c r="G2641" s="6" t="s">
        <v>1366</v>
      </c>
      <c r="H2641" s="7">
        <v>160832</v>
      </c>
      <c r="I2641" s="143"/>
      <c r="J2641" s="144"/>
      <c r="K2641" s="145"/>
      <c r="L2641" t="str">
        <f t="shared" si="166"/>
        <v>11829</v>
      </c>
      <c r="M2641">
        <f t="shared" si="167"/>
        <v>11829</v>
      </c>
      <c r="N2641" s="37">
        <f t="shared" si="165"/>
        <v>1531738</v>
      </c>
    </row>
    <row r="2642" spans="1:14" x14ac:dyDescent="0.3">
      <c r="A2642" s="3">
        <v>4</v>
      </c>
      <c r="B2642" s="148"/>
      <c r="C2642" s="4" t="s">
        <v>3436</v>
      </c>
      <c r="D2642" s="5">
        <v>45014</v>
      </c>
      <c r="E2642" s="13" t="s">
        <v>2401</v>
      </c>
      <c r="F2642" s="7">
        <v>812246</v>
      </c>
      <c r="G2642" s="6" t="s">
        <v>1366</v>
      </c>
      <c r="H2642" s="7">
        <v>85286</v>
      </c>
      <c r="I2642" s="143"/>
      <c r="J2642" s="144"/>
      <c r="K2642" s="145"/>
      <c r="L2642" t="str">
        <f t="shared" si="166"/>
        <v>17759</v>
      </c>
      <c r="M2642">
        <f t="shared" si="167"/>
        <v>17759</v>
      </c>
      <c r="N2642" s="37">
        <f t="shared" si="165"/>
        <v>812246</v>
      </c>
    </row>
    <row r="2643" spans="1:14" x14ac:dyDescent="0.3">
      <c r="A2643" s="3">
        <v>4</v>
      </c>
      <c r="B2643" s="148"/>
      <c r="C2643" s="4" t="s">
        <v>3437</v>
      </c>
      <c r="D2643" s="5">
        <v>45006</v>
      </c>
      <c r="E2643" s="13" t="s">
        <v>2401</v>
      </c>
      <c r="F2643" s="7">
        <v>1797864</v>
      </c>
      <c r="G2643" s="6" t="s">
        <v>1366</v>
      </c>
      <c r="H2643" s="7">
        <v>188776</v>
      </c>
      <c r="I2643" s="143"/>
      <c r="J2643" s="144"/>
      <c r="K2643" s="145"/>
      <c r="L2643" t="str">
        <f t="shared" si="166"/>
        <v>15822</v>
      </c>
      <c r="M2643">
        <f t="shared" si="167"/>
        <v>15822</v>
      </c>
      <c r="N2643" s="37">
        <f t="shared" si="165"/>
        <v>1797864</v>
      </c>
    </row>
    <row r="2644" spans="1:14" x14ac:dyDescent="0.3">
      <c r="A2644" s="3">
        <v>4</v>
      </c>
      <c r="B2644" s="148"/>
      <c r="C2644" s="4" t="s">
        <v>3438</v>
      </c>
      <c r="D2644" s="5">
        <v>45012</v>
      </c>
      <c r="E2644" s="13" t="s">
        <v>2364</v>
      </c>
      <c r="F2644" s="7">
        <v>1774166</v>
      </c>
      <c r="G2644" s="6" t="s">
        <v>1366</v>
      </c>
      <c r="H2644" s="7">
        <v>186287</v>
      </c>
      <c r="I2644" s="143"/>
      <c r="J2644" s="144"/>
      <c r="K2644" s="145"/>
      <c r="L2644" t="str">
        <f t="shared" si="166"/>
        <v>17528</v>
      </c>
      <c r="M2644">
        <f t="shared" si="167"/>
        <v>17528</v>
      </c>
      <c r="N2644" s="37">
        <f t="shared" si="165"/>
        <v>1774166</v>
      </c>
    </row>
    <row r="2645" spans="1:14" x14ac:dyDescent="0.3">
      <c r="A2645" s="3">
        <v>4</v>
      </c>
      <c r="B2645" s="148"/>
      <c r="C2645" s="4" t="s">
        <v>3439</v>
      </c>
      <c r="D2645" s="5">
        <v>45000</v>
      </c>
      <c r="E2645" s="13" t="s">
        <v>2414</v>
      </c>
      <c r="F2645" s="7">
        <v>374347</v>
      </c>
      <c r="G2645" s="6" t="s">
        <v>1366</v>
      </c>
      <c r="H2645" s="7">
        <v>39306</v>
      </c>
      <c r="I2645" s="143"/>
      <c r="J2645" s="144"/>
      <c r="K2645" s="145"/>
      <c r="L2645" t="str">
        <f t="shared" si="166"/>
        <v>13636</v>
      </c>
      <c r="M2645">
        <f t="shared" si="167"/>
        <v>13636</v>
      </c>
      <c r="N2645" s="37">
        <f t="shared" si="165"/>
        <v>374347</v>
      </c>
    </row>
    <row r="2646" spans="1:14" x14ac:dyDescent="0.3">
      <c r="A2646" s="3">
        <v>4</v>
      </c>
      <c r="B2646" s="148"/>
      <c r="C2646" s="4" t="s">
        <v>3440</v>
      </c>
      <c r="D2646" s="5">
        <v>45001</v>
      </c>
      <c r="E2646" s="13" t="s">
        <v>2414</v>
      </c>
      <c r="F2646" s="7">
        <v>794096</v>
      </c>
      <c r="G2646" s="6" t="s">
        <v>1366</v>
      </c>
      <c r="H2646" s="7">
        <v>83380</v>
      </c>
      <c r="I2646" s="143"/>
      <c r="J2646" s="144"/>
      <c r="K2646" s="145"/>
      <c r="L2646" t="str">
        <f t="shared" si="166"/>
        <v>14837</v>
      </c>
      <c r="M2646">
        <f t="shared" si="167"/>
        <v>14837</v>
      </c>
      <c r="N2646" s="37">
        <f t="shared" si="165"/>
        <v>794096</v>
      </c>
    </row>
    <row r="2647" spans="1:14" x14ac:dyDescent="0.3">
      <c r="A2647" s="3">
        <v>4</v>
      </c>
      <c r="B2647" s="148"/>
      <c r="C2647" s="4" t="s">
        <v>3441</v>
      </c>
      <c r="D2647" s="5">
        <v>45016</v>
      </c>
      <c r="E2647" s="13" t="s">
        <v>2401</v>
      </c>
      <c r="F2647" s="7">
        <v>774414</v>
      </c>
      <c r="G2647" s="6" t="s">
        <v>1366</v>
      </c>
      <c r="H2647" s="7">
        <v>81313</v>
      </c>
      <c r="I2647" s="143"/>
      <c r="J2647" s="144"/>
      <c r="K2647" s="145"/>
      <c r="L2647" t="str">
        <f t="shared" si="166"/>
        <v>18785</v>
      </c>
      <c r="M2647">
        <f t="shared" si="167"/>
        <v>18785</v>
      </c>
      <c r="N2647" s="37">
        <f t="shared" si="165"/>
        <v>774414</v>
      </c>
    </row>
    <row r="2648" spans="1:14" x14ac:dyDescent="0.3">
      <c r="A2648" s="3">
        <v>4</v>
      </c>
      <c r="B2648" s="148"/>
      <c r="C2648" s="4" t="s">
        <v>3442</v>
      </c>
      <c r="D2648" s="5">
        <v>45008</v>
      </c>
      <c r="E2648" s="13" t="s">
        <v>2414</v>
      </c>
      <c r="F2648" s="7">
        <v>405876</v>
      </c>
      <c r="G2648" s="6" t="s">
        <v>1366</v>
      </c>
      <c r="H2648" s="7">
        <v>42617</v>
      </c>
      <c r="I2648" s="143"/>
      <c r="J2648" s="144"/>
      <c r="K2648" s="145"/>
      <c r="L2648" t="str">
        <f t="shared" si="166"/>
        <v>16361</v>
      </c>
      <c r="M2648">
        <f t="shared" si="167"/>
        <v>16361</v>
      </c>
      <c r="N2648" s="37">
        <f t="shared" si="165"/>
        <v>405876</v>
      </c>
    </row>
    <row r="2649" spans="1:14" x14ac:dyDescent="0.3">
      <c r="A2649" s="3">
        <v>4</v>
      </c>
      <c r="B2649" s="148"/>
      <c r="C2649" s="4" t="s">
        <v>3443</v>
      </c>
      <c r="D2649" s="5">
        <v>45015</v>
      </c>
      <c r="E2649" s="13" t="s">
        <v>2414</v>
      </c>
      <c r="F2649" s="7">
        <v>777117</v>
      </c>
      <c r="G2649" s="6" t="s">
        <v>1366</v>
      </c>
      <c r="H2649" s="7">
        <v>81597</v>
      </c>
      <c r="I2649" s="143"/>
      <c r="J2649" s="144"/>
      <c r="K2649" s="145"/>
      <c r="L2649" t="str">
        <f t="shared" si="166"/>
        <v>18102</v>
      </c>
      <c r="M2649">
        <f t="shared" si="167"/>
        <v>18102</v>
      </c>
      <c r="N2649" s="37">
        <f t="shared" si="165"/>
        <v>777117</v>
      </c>
    </row>
    <row r="2650" spans="1:14" x14ac:dyDescent="0.3">
      <c r="A2650" s="3">
        <v>4</v>
      </c>
      <c r="B2650" s="148"/>
      <c r="C2650" s="4" t="s">
        <v>3444</v>
      </c>
      <c r="D2650" s="5">
        <v>45015</v>
      </c>
      <c r="E2650" s="13" t="s">
        <v>2401</v>
      </c>
      <c r="F2650" s="7">
        <v>479160</v>
      </c>
      <c r="G2650" s="6" t="s">
        <v>1366</v>
      </c>
      <c r="H2650" s="7">
        <v>50312</v>
      </c>
      <c r="I2650" s="143"/>
      <c r="J2650" s="144"/>
      <c r="K2650" s="145"/>
      <c r="L2650" t="str">
        <f t="shared" si="166"/>
        <v>17809</v>
      </c>
      <c r="M2650">
        <f t="shared" si="167"/>
        <v>17809</v>
      </c>
      <c r="N2650" s="37">
        <f t="shared" si="165"/>
        <v>479160</v>
      </c>
    </row>
    <row r="2651" spans="1:14" x14ac:dyDescent="0.3">
      <c r="A2651" s="3">
        <v>4</v>
      </c>
      <c r="B2651" s="148"/>
      <c r="C2651" s="4" t="s">
        <v>3445</v>
      </c>
      <c r="D2651" s="5">
        <v>45003</v>
      </c>
      <c r="E2651" s="13" t="s">
        <v>2401</v>
      </c>
      <c r="F2651" s="7">
        <v>928704</v>
      </c>
      <c r="G2651" s="6" t="s">
        <v>1366</v>
      </c>
      <c r="H2651" s="7">
        <v>97514</v>
      </c>
      <c r="I2651" s="143"/>
      <c r="J2651" s="144"/>
      <c r="K2651" s="145"/>
      <c r="L2651" t="str">
        <f t="shared" si="166"/>
        <v>15670</v>
      </c>
      <c r="M2651">
        <f t="shared" si="167"/>
        <v>15670</v>
      </c>
      <c r="N2651" s="37">
        <f t="shared" si="165"/>
        <v>928704</v>
      </c>
    </row>
    <row r="2652" spans="1:14" x14ac:dyDescent="0.3">
      <c r="A2652" s="3">
        <v>4</v>
      </c>
      <c r="B2652" s="148"/>
      <c r="C2652" s="4" t="s">
        <v>3446</v>
      </c>
      <c r="D2652" s="5">
        <v>44996</v>
      </c>
      <c r="E2652" s="13" t="s">
        <v>3338</v>
      </c>
      <c r="F2652" s="7">
        <v>374347</v>
      </c>
      <c r="G2652" s="6" t="s">
        <v>1366</v>
      </c>
      <c r="H2652" s="7">
        <v>39306</v>
      </c>
      <c r="I2652" s="143"/>
      <c r="J2652" s="144"/>
      <c r="K2652" s="145"/>
      <c r="L2652" t="str">
        <f t="shared" si="166"/>
        <v>13415</v>
      </c>
      <c r="M2652">
        <f t="shared" si="167"/>
        <v>13415</v>
      </c>
      <c r="N2652" s="37">
        <f t="shared" si="165"/>
        <v>374347</v>
      </c>
    </row>
    <row r="2653" spans="1:14" x14ac:dyDescent="0.3">
      <c r="A2653" s="3">
        <v>4</v>
      </c>
      <c r="B2653" s="148"/>
      <c r="C2653" s="4" t="s">
        <v>3447</v>
      </c>
      <c r="D2653" s="5">
        <v>45014</v>
      </c>
      <c r="E2653" s="13" t="s">
        <v>2368</v>
      </c>
      <c r="F2653" s="7">
        <v>1041126</v>
      </c>
      <c r="G2653" s="6" t="s">
        <v>1366</v>
      </c>
      <c r="H2653" s="7">
        <v>109318</v>
      </c>
      <c r="I2653" s="143"/>
      <c r="J2653" s="144"/>
      <c r="K2653" s="145"/>
      <c r="L2653" t="str">
        <f t="shared" si="166"/>
        <v>17737</v>
      </c>
      <c r="M2653">
        <f t="shared" si="167"/>
        <v>17737</v>
      </c>
      <c r="N2653" s="37">
        <f t="shared" si="165"/>
        <v>1041126</v>
      </c>
    </row>
    <row r="2654" spans="1:14" x14ac:dyDescent="0.3">
      <c r="A2654" s="3">
        <v>4</v>
      </c>
      <c r="B2654" s="148"/>
      <c r="C2654" s="4" t="s">
        <v>3448</v>
      </c>
      <c r="D2654" s="5">
        <v>45010</v>
      </c>
      <c r="E2654" s="13" t="s">
        <v>2368</v>
      </c>
      <c r="F2654" s="7">
        <v>1294063</v>
      </c>
      <c r="G2654" s="6" t="s">
        <v>1366</v>
      </c>
      <c r="H2654" s="7">
        <v>135877</v>
      </c>
      <c r="I2654" s="143"/>
      <c r="J2654" s="144"/>
      <c r="K2654" s="145"/>
      <c r="L2654" t="str">
        <f t="shared" si="166"/>
        <v>17486</v>
      </c>
      <c r="M2654">
        <f t="shared" si="167"/>
        <v>17486</v>
      </c>
      <c r="N2654" s="37">
        <f t="shared" si="165"/>
        <v>1294063</v>
      </c>
    </row>
    <row r="2655" spans="1:14" x14ac:dyDescent="0.3">
      <c r="A2655" s="3">
        <v>4</v>
      </c>
      <c r="B2655" s="148"/>
      <c r="C2655" s="4" t="s">
        <v>3449</v>
      </c>
      <c r="D2655" s="5">
        <v>45000</v>
      </c>
      <c r="E2655" s="13" t="s">
        <v>3338</v>
      </c>
      <c r="F2655" s="7">
        <v>374347</v>
      </c>
      <c r="G2655" s="6" t="s">
        <v>1366</v>
      </c>
      <c r="H2655" s="7">
        <v>39306</v>
      </c>
      <c r="I2655" s="143"/>
      <c r="J2655" s="144"/>
      <c r="K2655" s="145"/>
      <c r="L2655" t="str">
        <f t="shared" si="166"/>
        <v>13666</v>
      </c>
      <c r="M2655">
        <f t="shared" si="167"/>
        <v>13666</v>
      </c>
      <c r="N2655" s="37">
        <f t="shared" si="165"/>
        <v>374347</v>
      </c>
    </row>
    <row r="2656" spans="1:14" x14ac:dyDescent="0.3">
      <c r="A2656" s="3">
        <v>4</v>
      </c>
      <c r="B2656" s="148"/>
      <c r="C2656" s="4" t="s">
        <v>3450</v>
      </c>
      <c r="D2656" s="5">
        <v>45002</v>
      </c>
      <c r="E2656" s="13" t="s">
        <v>2401</v>
      </c>
      <c r="F2656" s="7">
        <v>374347</v>
      </c>
      <c r="G2656" s="6" t="s">
        <v>1366</v>
      </c>
      <c r="H2656" s="7">
        <v>39306</v>
      </c>
      <c r="I2656" s="143"/>
      <c r="J2656" s="144"/>
      <c r="K2656" s="145"/>
      <c r="L2656" t="str">
        <f t="shared" si="166"/>
        <v>15619</v>
      </c>
      <c r="M2656">
        <f t="shared" si="167"/>
        <v>15619</v>
      </c>
      <c r="N2656" s="37">
        <f t="shared" si="165"/>
        <v>374347</v>
      </c>
    </row>
    <row r="2657" spans="1:14" x14ac:dyDescent="0.3">
      <c r="A2657" s="3">
        <v>4</v>
      </c>
      <c r="B2657" s="148"/>
      <c r="C2657" s="4" t="s">
        <v>3451</v>
      </c>
      <c r="D2657" s="5">
        <v>45000</v>
      </c>
      <c r="E2657" s="13" t="s">
        <v>2401</v>
      </c>
      <c r="F2657" s="7">
        <v>374347</v>
      </c>
      <c r="G2657" s="6" t="s">
        <v>1366</v>
      </c>
      <c r="H2657" s="7">
        <v>39306</v>
      </c>
      <c r="I2657" s="143"/>
      <c r="J2657" s="144"/>
      <c r="K2657" s="145"/>
      <c r="L2657" t="str">
        <f t="shared" si="166"/>
        <v>13621</v>
      </c>
      <c r="M2657">
        <f t="shared" si="167"/>
        <v>13621</v>
      </c>
      <c r="N2657" s="37">
        <f t="shared" si="165"/>
        <v>374347</v>
      </c>
    </row>
    <row r="2658" spans="1:14" x14ac:dyDescent="0.3">
      <c r="A2658" s="3">
        <v>4</v>
      </c>
      <c r="B2658" s="148"/>
      <c r="C2658" s="4" t="s">
        <v>3452</v>
      </c>
      <c r="D2658" s="5">
        <v>45006</v>
      </c>
      <c r="E2658" s="13" t="s">
        <v>2401</v>
      </c>
      <c r="F2658" s="7">
        <v>244328</v>
      </c>
      <c r="G2658" s="6" t="s">
        <v>1366</v>
      </c>
      <c r="H2658" s="7">
        <v>25654</v>
      </c>
      <c r="I2658" s="143"/>
      <c r="J2658" s="144"/>
      <c r="K2658" s="145"/>
      <c r="L2658" t="str">
        <f t="shared" si="166"/>
        <v>15811</v>
      </c>
      <c r="M2658">
        <f t="shared" si="167"/>
        <v>15811</v>
      </c>
      <c r="N2658" s="37">
        <f t="shared" si="165"/>
        <v>244328</v>
      </c>
    </row>
    <row r="2659" spans="1:14" x14ac:dyDescent="0.3">
      <c r="A2659" s="3">
        <v>4</v>
      </c>
      <c r="B2659" s="148"/>
      <c r="C2659" s="4" t="s">
        <v>3453</v>
      </c>
      <c r="D2659" s="5">
        <v>45003</v>
      </c>
      <c r="E2659" s="13" t="s">
        <v>2401</v>
      </c>
      <c r="F2659" s="7">
        <v>774414</v>
      </c>
      <c r="G2659" s="6" t="s">
        <v>1366</v>
      </c>
      <c r="H2659" s="7">
        <v>81313</v>
      </c>
      <c r="I2659" s="143"/>
      <c r="J2659" s="144"/>
      <c r="K2659" s="145"/>
      <c r="L2659" t="str">
        <f t="shared" si="166"/>
        <v>15686</v>
      </c>
      <c r="M2659">
        <f t="shared" si="167"/>
        <v>15686</v>
      </c>
      <c r="N2659" s="37">
        <f t="shared" si="165"/>
        <v>774414</v>
      </c>
    </row>
    <row r="2660" spans="1:14" x14ac:dyDescent="0.3">
      <c r="A2660" s="3">
        <v>4</v>
      </c>
      <c r="B2660" s="148"/>
      <c r="C2660" s="4" t="s">
        <v>3454</v>
      </c>
      <c r="D2660" s="5">
        <v>45002</v>
      </c>
      <c r="E2660" s="13" t="s">
        <v>3338</v>
      </c>
      <c r="F2660" s="7">
        <v>679872</v>
      </c>
      <c r="G2660" s="6" t="s">
        <v>1366</v>
      </c>
      <c r="H2660" s="7">
        <v>71387</v>
      </c>
      <c r="I2660" s="143"/>
      <c r="J2660" s="144"/>
      <c r="K2660" s="145"/>
      <c r="L2660" t="str">
        <f t="shared" si="166"/>
        <v>15641</v>
      </c>
      <c r="M2660">
        <f t="shared" si="167"/>
        <v>15641</v>
      </c>
      <c r="N2660" s="37">
        <f t="shared" si="165"/>
        <v>679872</v>
      </c>
    </row>
    <row r="2661" spans="1:14" x14ac:dyDescent="0.3">
      <c r="A2661" s="3">
        <v>4</v>
      </c>
      <c r="B2661" s="148"/>
      <c r="C2661" s="4" t="s">
        <v>3455</v>
      </c>
      <c r="D2661" s="5">
        <v>45007</v>
      </c>
      <c r="E2661" s="13" t="s">
        <v>3338</v>
      </c>
      <c r="F2661" s="7">
        <v>366491</v>
      </c>
      <c r="G2661" s="6" t="s">
        <v>1366</v>
      </c>
      <c r="H2661" s="7">
        <v>38482</v>
      </c>
      <c r="I2661" s="143"/>
      <c r="J2661" s="144"/>
      <c r="K2661" s="145"/>
      <c r="L2661" t="str">
        <f t="shared" si="166"/>
        <v>15908</v>
      </c>
      <c r="M2661">
        <f t="shared" si="167"/>
        <v>15908</v>
      </c>
      <c r="N2661" s="37">
        <f t="shared" si="165"/>
        <v>366491</v>
      </c>
    </row>
    <row r="2662" spans="1:14" x14ac:dyDescent="0.3">
      <c r="A2662" s="3">
        <v>4</v>
      </c>
      <c r="B2662" s="148"/>
      <c r="C2662" s="4" t="s">
        <v>3456</v>
      </c>
      <c r="D2662" s="5">
        <v>45007</v>
      </c>
      <c r="E2662" s="13" t="s">
        <v>2401</v>
      </c>
      <c r="F2662" s="7">
        <v>649796</v>
      </c>
      <c r="G2662" s="6" t="s">
        <v>1366</v>
      </c>
      <c r="H2662" s="7">
        <v>68229</v>
      </c>
      <c r="I2662" s="143"/>
      <c r="J2662" s="144"/>
      <c r="K2662" s="145"/>
      <c r="L2662" t="str">
        <f t="shared" si="166"/>
        <v>15910</v>
      </c>
      <c r="M2662">
        <f t="shared" si="167"/>
        <v>15910</v>
      </c>
      <c r="N2662" s="37">
        <f t="shared" si="165"/>
        <v>649796</v>
      </c>
    </row>
    <row r="2663" spans="1:14" x14ac:dyDescent="0.3">
      <c r="A2663" s="3">
        <v>4</v>
      </c>
      <c r="B2663" s="148"/>
      <c r="C2663" s="4" t="s">
        <v>3457</v>
      </c>
      <c r="D2663" s="5">
        <v>45007</v>
      </c>
      <c r="E2663" s="13" t="s">
        <v>3338</v>
      </c>
      <c r="F2663" s="7">
        <v>331201</v>
      </c>
      <c r="G2663" s="6" t="s">
        <v>1366</v>
      </c>
      <c r="H2663" s="7">
        <v>34776</v>
      </c>
      <c r="I2663" s="143"/>
      <c r="J2663" s="144"/>
      <c r="K2663" s="145"/>
      <c r="L2663" t="str">
        <f t="shared" si="166"/>
        <v>15873</v>
      </c>
      <c r="M2663">
        <f t="shared" si="167"/>
        <v>15873</v>
      </c>
      <c r="N2663" s="37">
        <f t="shared" si="165"/>
        <v>331201</v>
      </c>
    </row>
    <row r="2664" spans="1:14" x14ac:dyDescent="0.3">
      <c r="A2664" s="3">
        <v>4</v>
      </c>
      <c r="B2664" s="148"/>
      <c r="C2664" s="4" t="s">
        <v>3458</v>
      </c>
      <c r="D2664" s="5">
        <v>45006</v>
      </c>
      <c r="E2664" s="13" t="s">
        <v>2414</v>
      </c>
      <c r="F2664" s="7">
        <v>855844</v>
      </c>
      <c r="G2664" s="6" t="s">
        <v>1366</v>
      </c>
      <c r="H2664" s="7">
        <v>89864</v>
      </c>
      <c r="I2664" s="143"/>
      <c r="J2664" s="144"/>
      <c r="K2664" s="145"/>
      <c r="L2664" t="str">
        <f t="shared" si="166"/>
        <v>15840</v>
      </c>
      <c r="M2664">
        <f t="shared" si="167"/>
        <v>15840</v>
      </c>
      <c r="N2664" s="37">
        <f t="shared" si="165"/>
        <v>855844</v>
      </c>
    </row>
    <row r="2665" spans="1:14" x14ac:dyDescent="0.3">
      <c r="A2665" s="3">
        <v>4</v>
      </c>
      <c r="B2665" s="148"/>
      <c r="C2665" s="4" t="s">
        <v>3459</v>
      </c>
      <c r="D2665" s="5">
        <v>45006</v>
      </c>
      <c r="E2665" s="13" t="s">
        <v>2414</v>
      </c>
      <c r="F2665" s="7">
        <v>610819</v>
      </c>
      <c r="G2665" s="6" t="s">
        <v>1366</v>
      </c>
      <c r="H2665" s="7">
        <v>64136</v>
      </c>
      <c r="I2665" s="143"/>
      <c r="J2665" s="144"/>
      <c r="K2665" s="145"/>
      <c r="L2665" t="str">
        <f t="shared" si="166"/>
        <v>15845</v>
      </c>
      <c r="M2665">
        <f t="shared" si="167"/>
        <v>15845</v>
      </c>
      <c r="N2665" s="37">
        <f t="shared" si="165"/>
        <v>610819</v>
      </c>
    </row>
    <row r="2666" spans="1:14" x14ac:dyDescent="0.3">
      <c r="A2666" s="3">
        <v>4</v>
      </c>
      <c r="B2666" s="148"/>
      <c r="C2666" s="4" t="s">
        <v>3460</v>
      </c>
      <c r="D2666" s="5">
        <v>44998</v>
      </c>
      <c r="E2666" s="13" t="s">
        <v>2406</v>
      </c>
      <c r="F2666" s="7">
        <v>992808</v>
      </c>
      <c r="G2666" s="6" t="s">
        <v>1366</v>
      </c>
      <c r="H2666" s="7">
        <v>104245</v>
      </c>
      <c r="I2666" s="143"/>
      <c r="J2666" s="144"/>
      <c r="K2666" s="145"/>
      <c r="L2666" t="str">
        <f t="shared" si="166"/>
        <v>13471</v>
      </c>
      <c r="M2666">
        <f t="shared" si="167"/>
        <v>13471</v>
      </c>
      <c r="N2666" s="37">
        <f t="shared" si="165"/>
        <v>992808</v>
      </c>
    </row>
    <row r="2667" spans="1:14" x14ac:dyDescent="0.3">
      <c r="A2667" s="3">
        <v>4</v>
      </c>
      <c r="B2667" s="148"/>
      <c r="C2667" s="4" t="s">
        <v>3461</v>
      </c>
      <c r="D2667" s="5">
        <v>44998</v>
      </c>
      <c r="E2667" s="13" t="s">
        <v>2406</v>
      </c>
      <c r="F2667" s="7">
        <v>374347</v>
      </c>
      <c r="G2667" s="6" t="s">
        <v>1366</v>
      </c>
      <c r="H2667" s="7">
        <v>39306</v>
      </c>
      <c r="I2667" s="143"/>
      <c r="J2667" s="144"/>
      <c r="K2667" s="145"/>
      <c r="L2667" t="str">
        <f t="shared" si="166"/>
        <v>13464</v>
      </c>
      <c r="M2667">
        <f t="shared" si="167"/>
        <v>13464</v>
      </c>
      <c r="N2667" s="37">
        <f t="shared" si="165"/>
        <v>374347</v>
      </c>
    </row>
    <row r="2668" spans="1:14" x14ac:dyDescent="0.3">
      <c r="A2668" s="3">
        <v>4</v>
      </c>
      <c r="B2668" s="148"/>
      <c r="C2668" s="4" t="s">
        <v>3462</v>
      </c>
      <c r="D2668" s="5">
        <v>44996</v>
      </c>
      <c r="E2668" s="13" t="s">
        <v>2364</v>
      </c>
      <c r="F2668" s="7">
        <v>1539760</v>
      </c>
      <c r="G2668" s="6" t="s">
        <v>1366</v>
      </c>
      <c r="H2668" s="7">
        <v>161675</v>
      </c>
      <c r="I2668" s="143"/>
      <c r="J2668" s="144"/>
      <c r="K2668" s="145"/>
      <c r="L2668" t="str">
        <f t="shared" si="166"/>
        <v>13421</v>
      </c>
      <c r="M2668">
        <f t="shared" si="167"/>
        <v>13421</v>
      </c>
      <c r="N2668" s="37">
        <f t="shared" si="165"/>
        <v>1539760</v>
      </c>
    </row>
    <row r="2669" spans="1:14" x14ac:dyDescent="0.3">
      <c r="A2669" s="3">
        <v>4</v>
      </c>
      <c r="B2669" s="148"/>
      <c r="C2669" s="4" t="s">
        <v>3463</v>
      </c>
      <c r="D2669" s="5">
        <v>45007</v>
      </c>
      <c r="E2669" s="13" t="s">
        <v>2368</v>
      </c>
      <c r="F2669" s="7">
        <v>486650</v>
      </c>
      <c r="G2669" s="6" t="s">
        <v>1366</v>
      </c>
      <c r="H2669" s="7">
        <v>51098</v>
      </c>
      <c r="I2669" s="143"/>
      <c r="J2669" s="144"/>
      <c r="K2669" s="145"/>
      <c r="L2669" t="str">
        <f t="shared" si="166"/>
        <v>15901</v>
      </c>
      <c r="M2669">
        <f t="shared" si="167"/>
        <v>15901</v>
      </c>
      <c r="N2669" s="37">
        <f t="shared" si="165"/>
        <v>486650</v>
      </c>
    </row>
    <row r="2670" spans="1:14" x14ac:dyDescent="0.3">
      <c r="A2670" s="3">
        <v>4</v>
      </c>
      <c r="B2670" s="148"/>
      <c r="C2670" s="4" t="s">
        <v>3464</v>
      </c>
      <c r="D2670" s="5">
        <v>45002</v>
      </c>
      <c r="E2670" s="13" t="s">
        <v>3338</v>
      </c>
      <c r="F2670" s="7">
        <v>608814</v>
      </c>
      <c r="G2670" s="6" t="s">
        <v>1366</v>
      </c>
      <c r="H2670" s="7">
        <v>63925</v>
      </c>
      <c r="I2670" s="143"/>
      <c r="J2670" s="144"/>
      <c r="K2670" s="145"/>
      <c r="L2670" t="str">
        <f t="shared" si="166"/>
        <v>15637</v>
      </c>
      <c r="M2670">
        <f t="shared" si="167"/>
        <v>15637</v>
      </c>
      <c r="N2670" s="37">
        <f t="shared" si="165"/>
        <v>608814</v>
      </c>
    </row>
    <row r="2671" spans="1:14" x14ac:dyDescent="0.3">
      <c r="A2671" s="3">
        <v>4</v>
      </c>
      <c r="B2671" s="148"/>
      <c r="C2671" s="4" t="s">
        <v>3465</v>
      </c>
      <c r="D2671" s="5">
        <v>45000</v>
      </c>
      <c r="E2671" s="13" t="s">
        <v>2368</v>
      </c>
      <c r="F2671" s="7">
        <v>798600</v>
      </c>
      <c r="G2671" s="6" t="s">
        <v>1366</v>
      </c>
      <c r="H2671" s="7">
        <v>83853</v>
      </c>
      <c r="I2671" s="143"/>
      <c r="J2671" s="144"/>
      <c r="K2671" s="145"/>
      <c r="L2671" t="str">
        <f t="shared" si="166"/>
        <v>13659</v>
      </c>
      <c r="M2671">
        <f t="shared" si="167"/>
        <v>13659</v>
      </c>
      <c r="N2671" s="37">
        <f t="shared" si="165"/>
        <v>798600</v>
      </c>
    </row>
    <row r="2672" spans="1:14" x14ac:dyDescent="0.3">
      <c r="A2672" s="3">
        <v>4</v>
      </c>
      <c r="B2672" s="148"/>
      <c r="C2672" s="4" t="s">
        <v>3466</v>
      </c>
      <c r="D2672" s="5">
        <v>44994</v>
      </c>
      <c r="E2672" s="13" t="s">
        <v>3338</v>
      </c>
      <c r="F2672" s="7">
        <v>642058</v>
      </c>
      <c r="G2672" s="6" t="s">
        <v>1366</v>
      </c>
      <c r="H2672" s="7">
        <v>67416</v>
      </c>
      <c r="I2672" s="143"/>
      <c r="J2672" s="144"/>
      <c r="K2672" s="145"/>
      <c r="L2672" t="str">
        <f t="shared" si="166"/>
        <v>12621</v>
      </c>
      <c r="M2672">
        <f t="shared" si="167"/>
        <v>12621</v>
      </c>
      <c r="N2672" s="37">
        <f t="shared" si="165"/>
        <v>642058</v>
      </c>
    </row>
    <row r="2673" spans="1:14" x14ac:dyDescent="0.3">
      <c r="A2673" s="3">
        <v>4</v>
      </c>
      <c r="B2673" s="148"/>
      <c r="C2673" s="4" t="s">
        <v>3467</v>
      </c>
      <c r="D2673" s="5">
        <v>44988</v>
      </c>
      <c r="E2673" s="13" t="s">
        <v>2401</v>
      </c>
      <c r="F2673" s="7">
        <v>1660555</v>
      </c>
      <c r="G2673" s="6" t="s">
        <v>1366</v>
      </c>
      <c r="H2673" s="7">
        <v>174358</v>
      </c>
      <c r="I2673" s="143"/>
      <c r="J2673" s="144"/>
      <c r="K2673" s="145"/>
      <c r="L2673" t="str">
        <f t="shared" si="166"/>
        <v>11246</v>
      </c>
      <c r="M2673">
        <f t="shared" si="167"/>
        <v>11246</v>
      </c>
      <c r="N2673" s="37">
        <f t="shared" si="165"/>
        <v>1660555</v>
      </c>
    </row>
    <row r="2674" spans="1:14" x14ac:dyDescent="0.3">
      <c r="A2674" s="3">
        <v>4</v>
      </c>
      <c r="B2674" s="148"/>
      <c r="C2674" s="4" t="s">
        <v>3468</v>
      </c>
      <c r="D2674" s="5">
        <v>45000</v>
      </c>
      <c r="E2674" s="13" t="s">
        <v>2406</v>
      </c>
      <c r="F2674" s="7">
        <v>374347</v>
      </c>
      <c r="G2674" s="6" t="s">
        <v>1366</v>
      </c>
      <c r="H2674" s="7">
        <v>39306</v>
      </c>
      <c r="I2674" s="143"/>
      <c r="J2674" s="144"/>
      <c r="K2674" s="145"/>
      <c r="L2674" t="str">
        <f t="shared" si="166"/>
        <v>13677</v>
      </c>
      <c r="M2674">
        <f t="shared" si="167"/>
        <v>13677</v>
      </c>
      <c r="N2674" s="37">
        <f t="shared" si="165"/>
        <v>374347</v>
      </c>
    </row>
    <row r="2675" spans="1:14" x14ac:dyDescent="0.3">
      <c r="A2675" s="3">
        <v>4</v>
      </c>
      <c r="B2675" s="148"/>
      <c r="C2675" s="4" t="s">
        <v>3469</v>
      </c>
      <c r="D2675" s="5">
        <v>45000</v>
      </c>
      <c r="E2675" s="13" t="s">
        <v>2406</v>
      </c>
      <c r="F2675" s="7">
        <v>374347</v>
      </c>
      <c r="G2675" s="6" t="s">
        <v>1366</v>
      </c>
      <c r="H2675" s="7">
        <v>39306</v>
      </c>
      <c r="I2675" s="143"/>
      <c r="J2675" s="144"/>
      <c r="K2675" s="145"/>
      <c r="L2675" t="str">
        <f t="shared" si="166"/>
        <v>13673</v>
      </c>
      <c r="M2675">
        <f t="shared" si="167"/>
        <v>13673</v>
      </c>
      <c r="N2675" s="37">
        <f t="shared" si="165"/>
        <v>374347</v>
      </c>
    </row>
    <row r="2676" spans="1:14" x14ac:dyDescent="0.3">
      <c r="A2676" s="3">
        <v>4</v>
      </c>
      <c r="B2676" s="148"/>
      <c r="C2676" s="4" t="s">
        <v>3470</v>
      </c>
      <c r="D2676" s="5">
        <v>45000</v>
      </c>
      <c r="E2676" s="13" t="s">
        <v>2414</v>
      </c>
      <c r="F2676" s="7">
        <v>608814</v>
      </c>
      <c r="G2676" s="6" t="s">
        <v>1366</v>
      </c>
      <c r="H2676" s="7">
        <v>63925</v>
      </c>
      <c r="I2676" s="143"/>
      <c r="J2676" s="144"/>
      <c r="K2676" s="145"/>
      <c r="L2676" t="str">
        <f t="shared" si="166"/>
        <v>13652</v>
      </c>
      <c r="M2676">
        <f t="shared" si="167"/>
        <v>13652</v>
      </c>
      <c r="N2676" s="37">
        <f t="shared" si="165"/>
        <v>608814</v>
      </c>
    </row>
    <row r="2677" spans="1:14" x14ac:dyDescent="0.3">
      <c r="A2677" s="3">
        <v>4</v>
      </c>
      <c r="B2677" s="148"/>
      <c r="C2677" s="4" t="s">
        <v>3471</v>
      </c>
      <c r="D2677" s="5">
        <v>45001</v>
      </c>
      <c r="E2677" s="13" t="s">
        <v>2368</v>
      </c>
      <c r="F2677" s="7">
        <v>2131872</v>
      </c>
      <c r="G2677" s="6" t="s">
        <v>1366</v>
      </c>
      <c r="H2677" s="7">
        <v>223847</v>
      </c>
      <c r="I2677" s="143"/>
      <c r="J2677" s="144"/>
      <c r="K2677" s="145"/>
      <c r="L2677" t="str">
        <f t="shared" si="166"/>
        <v>14110</v>
      </c>
      <c r="M2677">
        <f t="shared" si="167"/>
        <v>14110</v>
      </c>
      <c r="N2677" s="37">
        <f t="shared" si="165"/>
        <v>2131872</v>
      </c>
    </row>
    <row r="2678" spans="1:14" x14ac:dyDescent="0.3">
      <c r="A2678" s="3">
        <v>4</v>
      </c>
      <c r="B2678" s="148"/>
      <c r="C2678" s="4" t="s">
        <v>3472</v>
      </c>
      <c r="D2678" s="5">
        <v>44999</v>
      </c>
      <c r="E2678" s="13" t="s">
        <v>2364</v>
      </c>
      <c r="F2678" s="7">
        <v>1221583</v>
      </c>
      <c r="G2678" s="6" t="s">
        <v>1366</v>
      </c>
      <c r="H2678" s="7">
        <v>128266</v>
      </c>
      <c r="I2678" s="143"/>
      <c r="J2678" s="144"/>
      <c r="K2678" s="145"/>
      <c r="L2678" t="str">
        <f t="shared" si="166"/>
        <v>13549</v>
      </c>
      <c r="M2678">
        <f t="shared" si="167"/>
        <v>13549</v>
      </c>
      <c r="N2678" s="37">
        <f t="shared" si="165"/>
        <v>1221583</v>
      </c>
    </row>
    <row r="2679" spans="1:14" x14ac:dyDescent="0.3">
      <c r="A2679" s="3">
        <v>4</v>
      </c>
      <c r="B2679" s="148"/>
      <c r="C2679" s="4" t="s">
        <v>3473</v>
      </c>
      <c r="D2679" s="5">
        <v>44996</v>
      </c>
      <c r="E2679" s="13" t="s">
        <v>2364</v>
      </c>
      <c r="F2679" s="7">
        <v>374347</v>
      </c>
      <c r="G2679" s="6" t="s">
        <v>1366</v>
      </c>
      <c r="H2679" s="7">
        <v>39306</v>
      </c>
      <c r="I2679" s="143"/>
      <c r="J2679" s="144"/>
      <c r="K2679" s="145"/>
      <c r="L2679" t="str">
        <f t="shared" si="166"/>
        <v>13322</v>
      </c>
      <c r="M2679">
        <f t="shared" si="167"/>
        <v>13322</v>
      </c>
      <c r="N2679" s="37">
        <f t="shared" ref="N2679:N2742" si="168">+F2679</f>
        <v>374347</v>
      </c>
    </row>
    <row r="2680" spans="1:14" x14ac:dyDescent="0.3">
      <c r="A2680" s="3">
        <v>4</v>
      </c>
      <c r="B2680" s="148"/>
      <c r="C2680" s="4" t="s">
        <v>3474</v>
      </c>
      <c r="D2680" s="5">
        <v>45002</v>
      </c>
      <c r="E2680" s="13" t="s">
        <v>2414</v>
      </c>
      <c r="F2680" s="7">
        <v>610819</v>
      </c>
      <c r="G2680" s="6" t="s">
        <v>1366</v>
      </c>
      <c r="H2680" s="7">
        <v>64136</v>
      </c>
      <c r="I2680" s="143"/>
      <c r="J2680" s="144"/>
      <c r="K2680" s="145"/>
      <c r="L2680" t="str">
        <f t="shared" si="166"/>
        <v>15615</v>
      </c>
      <c r="M2680">
        <f t="shared" si="167"/>
        <v>15615</v>
      </c>
      <c r="N2680" s="37">
        <f t="shared" si="168"/>
        <v>610819</v>
      </c>
    </row>
    <row r="2681" spans="1:14" x14ac:dyDescent="0.3">
      <c r="A2681" s="3">
        <v>4</v>
      </c>
      <c r="B2681" s="148"/>
      <c r="C2681" s="4" t="s">
        <v>3475</v>
      </c>
      <c r="D2681" s="5">
        <v>44996</v>
      </c>
      <c r="E2681" s="13" t="s">
        <v>2364</v>
      </c>
      <c r="F2681" s="7">
        <v>374347</v>
      </c>
      <c r="G2681" s="6" t="s">
        <v>1366</v>
      </c>
      <c r="H2681" s="7">
        <v>39306</v>
      </c>
      <c r="I2681" s="143"/>
      <c r="J2681" s="144"/>
      <c r="K2681" s="145"/>
      <c r="L2681" t="str">
        <f t="shared" si="166"/>
        <v>13327</v>
      </c>
      <c r="M2681">
        <f t="shared" si="167"/>
        <v>13327</v>
      </c>
      <c r="N2681" s="37">
        <f t="shared" si="168"/>
        <v>374347</v>
      </c>
    </row>
    <row r="2682" spans="1:14" x14ac:dyDescent="0.3">
      <c r="A2682" s="3">
        <v>4</v>
      </c>
      <c r="B2682" s="148"/>
      <c r="C2682" s="4" t="s">
        <v>3476</v>
      </c>
      <c r="D2682" s="5">
        <v>45001</v>
      </c>
      <c r="E2682" s="13" t="s">
        <v>2368</v>
      </c>
      <c r="F2682" s="7">
        <v>924199</v>
      </c>
      <c r="G2682" s="6" t="s">
        <v>1366</v>
      </c>
      <c r="H2682" s="7">
        <v>97041</v>
      </c>
      <c r="I2682" s="143"/>
      <c r="J2682" s="144"/>
      <c r="K2682" s="145"/>
      <c r="L2682" t="str">
        <f t="shared" si="166"/>
        <v>14835</v>
      </c>
      <c r="M2682">
        <f t="shared" si="167"/>
        <v>14835</v>
      </c>
      <c r="N2682" s="37">
        <f t="shared" si="168"/>
        <v>924199</v>
      </c>
    </row>
    <row r="2683" spans="1:14" x14ac:dyDescent="0.3">
      <c r="A2683" s="3">
        <v>4</v>
      </c>
      <c r="B2683" s="148"/>
      <c r="C2683" s="4" t="s">
        <v>3477</v>
      </c>
      <c r="D2683" s="5">
        <v>44987</v>
      </c>
      <c r="E2683" s="13" t="s">
        <v>2414</v>
      </c>
      <c r="F2683" s="7">
        <v>503318</v>
      </c>
      <c r="G2683" s="6" t="s">
        <v>1366</v>
      </c>
      <c r="H2683" s="7">
        <v>52848</v>
      </c>
      <c r="I2683" s="143"/>
      <c r="J2683" s="144"/>
      <c r="K2683" s="145"/>
      <c r="L2683" t="str">
        <f t="shared" si="166"/>
        <v>10632</v>
      </c>
      <c r="M2683">
        <f t="shared" si="167"/>
        <v>10632</v>
      </c>
      <c r="N2683" s="37">
        <f t="shared" si="168"/>
        <v>503318</v>
      </c>
    </row>
    <row r="2684" spans="1:14" x14ac:dyDescent="0.3">
      <c r="A2684" s="3">
        <v>4</v>
      </c>
      <c r="B2684" s="148"/>
      <c r="C2684" s="4" t="s">
        <v>3478</v>
      </c>
      <c r="D2684" s="5">
        <v>44988</v>
      </c>
      <c r="E2684" s="13" t="s">
        <v>2406</v>
      </c>
      <c r="F2684" s="7">
        <v>403871</v>
      </c>
      <c r="G2684" s="6" t="s">
        <v>1366</v>
      </c>
      <c r="H2684" s="7">
        <v>42406</v>
      </c>
      <c r="I2684" s="143"/>
      <c r="J2684" s="144"/>
      <c r="K2684" s="145"/>
      <c r="L2684" t="str">
        <f t="shared" si="166"/>
        <v>11253</v>
      </c>
      <c r="M2684">
        <f t="shared" si="167"/>
        <v>11253</v>
      </c>
      <c r="N2684" s="37">
        <f t="shared" si="168"/>
        <v>403871</v>
      </c>
    </row>
    <row r="2685" spans="1:14" x14ac:dyDescent="0.3">
      <c r="A2685" s="3">
        <v>4</v>
      </c>
      <c r="B2685" s="148"/>
      <c r="C2685" s="4" t="s">
        <v>3479</v>
      </c>
      <c r="D2685" s="5">
        <v>45000</v>
      </c>
      <c r="E2685" s="13" t="s">
        <v>3338</v>
      </c>
      <c r="F2685" s="7">
        <v>407923</v>
      </c>
      <c r="G2685" s="6" t="s">
        <v>1366</v>
      </c>
      <c r="H2685" s="7">
        <v>42832</v>
      </c>
      <c r="I2685" s="143"/>
      <c r="J2685" s="144"/>
      <c r="K2685" s="145"/>
      <c r="L2685" t="str">
        <f t="shared" si="166"/>
        <v>13664</v>
      </c>
      <c r="M2685">
        <f t="shared" si="167"/>
        <v>13664</v>
      </c>
      <c r="N2685" s="37">
        <f t="shared" si="168"/>
        <v>407923</v>
      </c>
    </row>
    <row r="2686" spans="1:14" x14ac:dyDescent="0.3">
      <c r="A2686" s="3">
        <v>4</v>
      </c>
      <c r="B2686" s="148"/>
      <c r="C2686" s="4" t="s">
        <v>3480</v>
      </c>
      <c r="D2686" s="5">
        <v>44999</v>
      </c>
      <c r="E2686" s="13" t="s">
        <v>2401</v>
      </c>
      <c r="F2686" s="7">
        <v>1221638</v>
      </c>
      <c r="G2686" s="6" t="s">
        <v>1366</v>
      </c>
      <c r="H2686" s="7">
        <v>128272</v>
      </c>
      <c r="I2686" s="143"/>
      <c r="J2686" s="144"/>
      <c r="K2686" s="145"/>
      <c r="L2686" t="str">
        <f t="shared" si="166"/>
        <v>13559</v>
      </c>
      <c r="M2686">
        <f t="shared" si="167"/>
        <v>13559</v>
      </c>
      <c r="N2686" s="37">
        <f t="shared" si="168"/>
        <v>1221638</v>
      </c>
    </row>
    <row r="2687" spans="1:14" x14ac:dyDescent="0.3">
      <c r="A2687" s="3">
        <v>4</v>
      </c>
      <c r="B2687" s="148"/>
      <c r="C2687" s="4" t="s">
        <v>3481</v>
      </c>
      <c r="D2687" s="5">
        <v>44988</v>
      </c>
      <c r="E2687" s="13" t="s">
        <v>2401</v>
      </c>
      <c r="F2687" s="7">
        <v>689588</v>
      </c>
      <c r="G2687" s="6" t="s">
        <v>1366</v>
      </c>
      <c r="H2687" s="7">
        <v>72407</v>
      </c>
      <c r="I2687" s="143"/>
      <c r="J2687" s="144"/>
      <c r="K2687" s="145"/>
      <c r="L2687" t="str">
        <f t="shared" si="166"/>
        <v>11236</v>
      </c>
      <c r="M2687">
        <f t="shared" si="167"/>
        <v>11236</v>
      </c>
      <c r="N2687" s="37">
        <f t="shared" si="168"/>
        <v>689588</v>
      </c>
    </row>
    <row r="2688" spans="1:14" x14ac:dyDescent="0.3">
      <c r="A2688" s="3">
        <v>4</v>
      </c>
      <c r="B2688" s="148"/>
      <c r="C2688" s="4" t="s">
        <v>3482</v>
      </c>
      <c r="D2688" s="5">
        <v>44998</v>
      </c>
      <c r="E2688" s="13" t="s">
        <v>2368</v>
      </c>
      <c r="F2688" s="7">
        <v>374347</v>
      </c>
      <c r="G2688" s="6" t="s">
        <v>1366</v>
      </c>
      <c r="H2688" s="7">
        <v>39306</v>
      </c>
      <c r="I2688" s="143"/>
      <c r="J2688" s="144"/>
      <c r="K2688" s="145"/>
      <c r="L2688" t="str">
        <f t="shared" si="166"/>
        <v>13442</v>
      </c>
      <c r="M2688">
        <f t="shared" si="167"/>
        <v>13442</v>
      </c>
      <c r="N2688" s="37">
        <f t="shared" si="168"/>
        <v>374347</v>
      </c>
    </row>
    <row r="2689" spans="1:14" x14ac:dyDescent="0.3">
      <c r="A2689" s="3">
        <v>4</v>
      </c>
      <c r="B2689" s="148"/>
      <c r="C2689" s="4" t="s">
        <v>3483</v>
      </c>
      <c r="D2689" s="5">
        <v>44994</v>
      </c>
      <c r="E2689" s="13" t="s">
        <v>2368</v>
      </c>
      <c r="F2689" s="7">
        <v>1828768</v>
      </c>
      <c r="G2689" s="6" t="s">
        <v>1366</v>
      </c>
      <c r="H2689" s="7">
        <v>192021</v>
      </c>
      <c r="I2689" s="143"/>
      <c r="J2689" s="144"/>
      <c r="K2689" s="145"/>
      <c r="L2689" t="str">
        <f t="shared" si="166"/>
        <v>13170</v>
      </c>
      <c r="M2689">
        <f t="shared" si="167"/>
        <v>13170</v>
      </c>
      <c r="N2689" s="37">
        <f t="shared" si="168"/>
        <v>1828768</v>
      </c>
    </row>
    <row r="2690" spans="1:14" x14ac:dyDescent="0.3">
      <c r="A2690" s="3">
        <v>4</v>
      </c>
      <c r="B2690" s="148"/>
      <c r="C2690" s="4" t="s">
        <v>3484</v>
      </c>
      <c r="D2690" s="5">
        <v>44996</v>
      </c>
      <c r="E2690" s="13" t="s">
        <v>3338</v>
      </c>
      <c r="F2690" s="7">
        <v>748693</v>
      </c>
      <c r="G2690" s="6" t="s">
        <v>1366</v>
      </c>
      <c r="H2690" s="7">
        <v>78613</v>
      </c>
      <c r="I2690" s="143"/>
      <c r="J2690" s="144"/>
      <c r="K2690" s="145"/>
      <c r="L2690" t="str">
        <f t="shared" si="166"/>
        <v>13420</v>
      </c>
      <c r="M2690">
        <f t="shared" si="167"/>
        <v>13420</v>
      </c>
      <c r="N2690" s="37">
        <f t="shared" si="168"/>
        <v>748693</v>
      </c>
    </row>
    <row r="2691" spans="1:14" x14ac:dyDescent="0.3">
      <c r="A2691" s="3">
        <v>4</v>
      </c>
      <c r="B2691" s="148"/>
      <c r="C2691" s="4" t="s">
        <v>3485</v>
      </c>
      <c r="D2691" s="5">
        <v>44996</v>
      </c>
      <c r="E2691" s="13" t="s">
        <v>2368</v>
      </c>
      <c r="F2691" s="7">
        <v>374347</v>
      </c>
      <c r="G2691" s="6" t="s">
        <v>1366</v>
      </c>
      <c r="H2691" s="7">
        <v>39306</v>
      </c>
      <c r="I2691" s="143"/>
      <c r="J2691" s="144"/>
      <c r="K2691" s="145"/>
      <c r="L2691" t="str">
        <f t="shared" si="166"/>
        <v>13413</v>
      </c>
      <c r="M2691">
        <f t="shared" si="167"/>
        <v>13413</v>
      </c>
      <c r="N2691" s="37">
        <f t="shared" si="168"/>
        <v>374347</v>
      </c>
    </row>
    <row r="2692" spans="1:14" x14ac:dyDescent="0.3">
      <c r="A2692" s="3">
        <v>4</v>
      </c>
      <c r="B2692" s="148"/>
      <c r="C2692" s="4" t="s">
        <v>3486</v>
      </c>
      <c r="D2692" s="5">
        <v>44996</v>
      </c>
      <c r="E2692" s="13" t="s">
        <v>2414</v>
      </c>
      <c r="F2692" s="7">
        <v>354728</v>
      </c>
      <c r="G2692" s="6" t="s">
        <v>1366</v>
      </c>
      <c r="H2692" s="7">
        <v>37246</v>
      </c>
      <c r="I2692" s="143"/>
      <c r="J2692" s="144"/>
      <c r="K2692" s="145"/>
      <c r="L2692" t="str">
        <f t="shared" si="166"/>
        <v>13347</v>
      </c>
      <c r="M2692">
        <f t="shared" si="167"/>
        <v>13347</v>
      </c>
      <c r="N2692" s="37">
        <f t="shared" si="168"/>
        <v>354728</v>
      </c>
    </row>
    <row r="2693" spans="1:14" x14ac:dyDescent="0.3">
      <c r="A2693" s="3">
        <v>4</v>
      </c>
      <c r="B2693" s="148"/>
      <c r="C2693" s="4" t="s">
        <v>3487</v>
      </c>
      <c r="D2693" s="5">
        <v>44993</v>
      </c>
      <c r="E2693" s="13" t="s">
        <v>2401</v>
      </c>
      <c r="F2693" s="7">
        <v>884832</v>
      </c>
      <c r="G2693" s="6" t="s">
        <v>1366</v>
      </c>
      <c r="H2693" s="7">
        <v>92907</v>
      </c>
      <c r="I2693" s="143"/>
      <c r="J2693" s="144"/>
      <c r="K2693" s="145"/>
      <c r="L2693" t="str">
        <f t="shared" si="166"/>
        <v>11546</v>
      </c>
      <c r="M2693">
        <f t="shared" si="167"/>
        <v>11546</v>
      </c>
      <c r="N2693" s="37">
        <f t="shared" si="168"/>
        <v>884832</v>
      </c>
    </row>
    <row r="2694" spans="1:14" x14ac:dyDescent="0.3">
      <c r="A2694" s="3">
        <v>4</v>
      </c>
      <c r="B2694" s="148"/>
      <c r="C2694" s="4" t="s">
        <v>3488</v>
      </c>
      <c r="D2694" s="5">
        <v>44992</v>
      </c>
      <c r="E2694" s="13" t="s">
        <v>2414</v>
      </c>
      <c r="F2694" s="7">
        <v>488655</v>
      </c>
      <c r="G2694" s="6" t="s">
        <v>1366</v>
      </c>
      <c r="H2694" s="7">
        <v>51309</v>
      </c>
      <c r="I2694" s="143"/>
      <c r="J2694" s="144"/>
      <c r="K2694" s="145"/>
      <c r="L2694" t="str">
        <f t="shared" si="166"/>
        <v>11512</v>
      </c>
      <c r="M2694">
        <f t="shared" si="167"/>
        <v>11512</v>
      </c>
      <c r="N2694" s="37">
        <f t="shared" si="168"/>
        <v>488655</v>
      </c>
    </row>
    <row r="2695" spans="1:14" x14ac:dyDescent="0.3">
      <c r="A2695" s="3">
        <v>4</v>
      </c>
      <c r="B2695" s="148"/>
      <c r="C2695" s="4" t="s">
        <v>3489</v>
      </c>
      <c r="D2695" s="5">
        <v>44986</v>
      </c>
      <c r="E2695" s="13" t="s">
        <v>2414</v>
      </c>
      <c r="F2695" s="7">
        <v>1086088</v>
      </c>
      <c r="G2695" s="6" t="s">
        <v>1366</v>
      </c>
      <c r="H2695" s="7">
        <v>114039</v>
      </c>
      <c r="I2695" s="143"/>
      <c r="J2695" s="144"/>
      <c r="K2695" s="145"/>
      <c r="L2695" t="str">
        <f t="shared" ref="L2695:L2758" si="169">+RIGHT(C2695,5)</f>
        <v>09130</v>
      </c>
      <c r="M2695">
        <f t="shared" ref="M2695:M2758" si="170">+L2695*1</f>
        <v>9130</v>
      </c>
      <c r="N2695" s="37">
        <f t="shared" si="168"/>
        <v>1086088</v>
      </c>
    </row>
    <row r="2696" spans="1:14" x14ac:dyDescent="0.3">
      <c r="A2696" s="3">
        <v>4</v>
      </c>
      <c r="B2696" s="148"/>
      <c r="C2696" s="4" t="s">
        <v>3490</v>
      </c>
      <c r="D2696" s="5">
        <v>44992</v>
      </c>
      <c r="E2696" s="13" t="s">
        <v>2406</v>
      </c>
      <c r="F2696" s="7">
        <v>1455773</v>
      </c>
      <c r="G2696" s="6" t="s">
        <v>1366</v>
      </c>
      <c r="H2696" s="7">
        <v>152856</v>
      </c>
      <c r="I2696" s="143"/>
      <c r="J2696" s="144"/>
      <c r="K2696" s="145"/>
      <c r="L2696" t="str">
        <f t="shared" si="169"/>
        <v>11539</v>
      </c>
      <c r="M2696">
        <f t="shared" si="170"/>
        <v>11539</v>
      </c>
      <c r="N2696" s="37">
        <f t="shared" si="168"/>
        <v>1455773</v>
      </c>
    </row>
    <row r="2697" spans="1:14" x14ac:dyDescent="0.3">
      <c r="A2697" s="3">
        <v>4</v>
      </c>
      <c r="B2697" s="148"/>
      <c r="C2697" s="4" t="s">
        <v>3491</v>
      </c>
      <c r="D2697" s="5">
        <v>44987</v>
      </c>
      <c r="E2697" s="13" t="s">
        <v>2414</v>
      </c>
      <c r="F2697" s="7">
        <v>610819</v>
      </c>
      <c r="G2697" s="6" t="s">
        <v>1366</v>
      </c>
      <c r="H2697" s="7">
        <v>64136</v>
      </c>
      <c r="I2697" s="143"/>
      <c r="J2697" s="144"/>
      <c r="K2697" s="145"/>
      <c r="L2697" t="str">
        <f t="shared" si="169"/>
        <v>09790</v>
      </c>
      <c r="M2697">
        <f t="shared" si="170"/>
        <v>9790</v>
      </c>
      <c r="N2697" s="37">
        <f t="shared" si="168"/>
        <v>610819</v>
      </c>
    </row>
    <row r="2698" spans="1:14" x14ac:dyDescent="0.3">
      <c r="A2698" s="3">
        <v>4</v>
      </c>
      <c r="B2698" s="148"/>
      <c r="C2698" s="4" t="s">
        <v>3492</v>
      </c>
      <c r="D2698" s="5">
        <v>44989</v>
      </c>
      <c r="E2698" s="13" t="s">
        <v>2401</v>
      </c>
      <c r="F2698" s="7">
        <v>642492</v>
      </c>
      <c r="G2698" s="6" t="s">
        <v>1366</v>
      </c>
      <c r="H2698" s="7">
        <v>67462</v>
      </c>
      <c r="I2698" s="143"/>
      <c r="J2698" s="144"/>
      <c r="K2698" s="145"/>
      <c r="L2698" t="str">
        <f t="shared" si="169"/>
        <v>11306</v>
      </c>
      <c r="M2698">
        <f t="shared" si="170"/>
        <v>11306</v>
      </c>
      <c r="N2698" s="37">
        <f t="shared" si="168"/>
        <v>642492</v>
      </c>
    </row>
    <row r="2699" spans="1:14" x14ac:dyDescent="0.3">
      <c r="A2699" s="3">
        <v>4</v>
      </c>
      <c r="B2699" s="148"/>
      <c r="C2699" s="4" t="s">
        <v>3493</v>
      </c>
      <c r="D2699" s="5">
        <v>44988</v>
      </c>
      <c r="E2699" s="13" t="s">
        <v>2414</v>
      </c>
      <c r="F2699" s="7">
        <v>1206268</v>
      </c>
      <c r="G2699" s="6" t="s">
        <v>1366</v>
      </c>
      <c r="H2699" s="7">
        <v>126658</v>
      </c>
      <c r="I2699" s="143"/>
      <c r="J2699" s="144"/>
      <c r="K2699" s="145"/>
      <c r="L2699" t="str">
        <f t="shared" si="169"/>
        <v>11255</v>
      </c>
      <c r="M2699">
        <f t="shared" si="170"/>
        <v>11255</v>
      </c>
      <c r="N2699" s="37">
        <f t="shared" si="168"/>
        <v>1206268</v>
      </c>
    </row>
    <row r="2700" spans="1:14" x14ac:dyDescent="0.3">
      <c r="A2700" s="3">
        <v>4</v>
      </c>
      <c r="B2700" s="148"/>
      <c r="C2700" s="4" t="s">
        <v>3494</v>
      </c>
      <c r="D2700" s="5">
        <v>45007</v>
      </c>
      <c r="E2700" s="13" t="s">
        <v>2368</v>
      </c>
      <c r="F2700" s="7">
        <v>571476</v>
      </c>
      <c r="G2700" s="6" t="s">
        <v>1366</v>
      </c>
      <c r="H2700" s="7">
        <v>60005</v>
      </c>
      <c r="I2700" s="143"/>
      <c r="J2700" s="144"/>
      <c r="K2700" s="145"/>
      <c r="L2700" t="str">
        <f t="shared" si="169"/>
        <v>15874</v>
      </c>
      <c r="M2700">
        <f t="shared" si="170"/>
        <v>15874</v>
      </c>
      <c r="N2700" s="37">
        <f t="shared" si="168"/>
        <v>571476</v>
      </c>
    </row>
    <row r="2701" spans="1:14" x14ac:dyDescent="0.3">
      <c r="A2701" s="3">
        <v>4</v>
      </c>
      <c r="B2701" s="148"/>
      <c r="C2701" s="4" t="s">
        <v>3495</v>
      </c>
      <c r="D2701" s="5">
        <v>45014</v>
      </c>
      <c r="E2701" s="13" t="s">
        <v>2414</v>
      </c>
      <c r="F2701" s="7">
        <v>776420</v>
      </c>
      <c r="G2701" s="6" t="s">
        <v>1366</v>
      </c>
      <c r="H2701" s="7">
        <v>81524</v>
      </c>
      <c r="I2701" s="143"/>
      <c r="J2701" s="144"/>
      <c r="K2701" s="145"/>
      <c r="L2701" t="str">
        <f t="shared" si="169"/>
        <v>17762</v>
      </c>
      <c r="M2701">
        <f t="shared" si="170"/>
        <v>17762</v>
      </c>
      <c r="N2701" s="37">
        <f t="shared" si="168"/>
        <v>776420</v>
      </c>
    </row>
    <row r="2702" spans="1:14" x14ac:dyDescent="0.3">
      <c r="A2702" s="3">
        <v>4</v>
      </c>
      <c r="B2702" s="148"/>
      <c r="C2702" s="4" t="s">
        <v>3496</v>
      </c>
      <c r="D2702" s="5">
        <v>45007</v>
      </c>
      <c r="E2702" s="13" t="s">
        <v>2401</v>
      </c>
      <c r="F2702" s="7">
        <v>1561445</v>
      </c>
      <c r="G2702" s="6" t="s">
        <v>1366</v>
      </c>
      <c r="H2702" s="7">
        <v>163952</v>
      </c>
      <c r="I2702" s="143"/>
      <c r="J2702" s="144"/>
      <c r="K2702" s="145"/>
      <c r="L2702" t="str">
        <f t="shared" si="169"/>
        <v>15898</v>
      </c>
      <c r="M2702">
        <f t="shared" si="170"/>
        <v>15898</v>
      </c>
      <c r="N2702" s="37">
        <f t="shared" si="168"/>
        <v>1561445</v>
      </c>
    </row>
    <row r="2703" spans="1:14" x14ac:dyDescent="0.3">
      <c r="A2703" s="3">
        <v>4</v>
      </c>
      <c r="B2703" s="148"/>
      <c r="C2703" s="4" t="s">
        <v>3497</v>
      </c>
      <c r="D2703" s="5">
        <v>45007</v>
      </c>
      <c r="E2703" s="13" t="s">
        <v>3338</v>
      </c>
      <c r="F2703" s="7">
        <v>1406376</v>
      </c>
      <c r="G2703" s="6" t="s">
        <v>1366</v>
      </c>
      <c r="H2703" s="7">
        <v>147669</v>
      </c>
      <c r="I2703" s="143"/>
      <c r="J2703" s="144"/>
      <c r="K2703" s="145"/>
      <c r="L2703" t="str">
        <f t="shared" si="169"/>
        <v>15888</v>
      </c>
      <c r="M2703">
        <f t="shared" si="170"/>
        <v>15888</v>
      </c>
      <c r="N2703" s="37">
        <f t="shared" si="168"/>
        <v>1406376</v>
      </c>
    </row>
    <row r="2704" spans="1:14" x14ac:dyDescent="0.3">
      <c r="A2704" s="3">
        <v>4</v>
      </c>
      <c r="B2704" s="148"/>
      <c r="C2704" s="4" t="s">
        <v>3498</v>
      </c>
      <c r="D2704" s="5">
        <v>45007</v>
      </c>
      <c r="E2704" s="13" t="s">
        <v>3338</v>
      </c>
      <c r="F2704" s="7">
        <v>374347</v>
      </c>
      <c r="G2704" s="6" t="s">
        <v>1366</v>
      </c>
      <c r="H2704" s="7">
        <v>39306</v>
      </c>
      <c r="I2704" s="143"/>
      <c r="J2704" s="144"/>
      <c r="K2704" s="145"/>
      <c r="L2704" t="str">
        <f t="shared" si="169"/>
        <v>15887</v>
      </c>
      <c r="M2704">
        <f t="shared" si="170"/>
        <v>15887</v>
      </c>
      <c r="N2704" s="37">
        <f t="shared" si="168"/>
        <v>374347</v>
      </c>
    </row>
    <row r="2705" spans="1:14" x14ac:dyDescent="0.3">
      <c r="A2705" s="3">
        <v>4</v>
      </c>
      <c r="B2705" s="148"/>
      <c r="C2705" s="4" t="s">
        <v>3499</v>
      </c>
      <c r="D2705" s="5">
        <v>45015</v>
      </c>
      <c r="E2705" s="13" t="s">
        <v>2401</v>
      </c>
      <c r="F2705" s="7">
        <v>1003737</v>
      </c>
      <c r="G2705" s="6" t="s">
        <v>1366</v>
      </c>
      <c r="H2705" s="7">
        <v>105392</v>
      </c>
      <c r="I2705" s="143"/>
      <c r="J2705" s="144"/>
      <c r="K2705" s="145"/>
      <c r="L2705" t="str">
        <f t="shared" si="169"/>
        <v>17808</v>
      </c>
      <c r="M2705">
        <f t="shared" si="170"/>
        <v>17808</v>
      </c>
      <c r="N2705" s="37">
        <f t="shared" si="168"/>
        <v>1003737</v>
      </c>
    </row>
    <row r="2706" spans="1:14" x14ac:dyDescent="0.3">
      <c r="A2706" s="3">
        <v>4</v>
      </c>
      <c r="B2706" s="148"/>
      <c r="C2706" s="4" t="s">
        <v>3500</v>
      </c>
      <c r="D2706" s="5">
        <v>45016</v>
      </c>
      <c r="E2706" s="13" t="s">
        <v>2368</v>
      </c>
      <c r="F2706" s="7">
        <v>745978</v>
      </c>
      <c r="G2706" s="6" t="s">
        <v>1366</v>
      </c>
      <c r="H2706" s="7">
        <v>78328</v>
      </c>
      <c r="I2706" s="143"/>
      <c r="J2706" s="144"/>
      <c r="K2706" s="145"/>
      <c r="L2706" t="str">
        <f t="shared" si="169"/>
        <v>18754</v>
      </c>
      <c r="M2706">
        <f t="shared" si="170"/>
        <v>18754</v>
      </c>
      <c r="N2706" s="37">
        <f t="shared" si="168"/>
        <v>745978</v>
      </c>
    </row>
    <row r="2707" spans="1:14" x14ac:dyDescent="0.3">
      <c r="A2707" s="3">
        <v>4</v>
      </c>
      <c r="B2707" s="148"/>
      <c r="C2707" s="4" t="s">
        <v>3501</v>
      </c>
      <c r="D2707" s="5">
        <v>45008</v>
      </c>
      <c r="E2707" s="13" t="s">
        <v>3338</v>
      </c>
      <c r="F2707" s="7">
        <v>886820</v>
      </c>
      <c r="G2707" s="6" t="s">
        <v>1366</v>
      </c>
      <c r="H2707" s="7">
        <v>93116</v>
      </c>
      <c r="I2707" s="143"/>
      <c r="J2707" s="144"/>
      <c r="K2707" s="145"/>
      <c r="L2707" t="str">
        <f t="shared" si="169"/>
        <v>16919</v>
      </c>
      <c r="M2707">
        <f t="shared" si="170"/>
        <v>16919</v>
      </c>
      <c r="N2707" s="37">
        <f t="shared" si="168"/>
        <v>886820</v>
      </c>
    </row>
    <row r="2708" spans="1:14" x14ac:dyDescent="0.3">
      <c r="A2708" s="3">
        <v>4</v>
      </c>
      <c r="B2708" s="148"/>
      <c r="C2708" s="4" t="s">
        <v>3502</v>
      </c>
      <c r="D2708" s="5">
        <v>45014</v>
      </c>
      <c r="E2708" s="13" t="s">
        <v>2368</v>
      </c>
      <c r="F2708" s="7">
        <v>810444</v>
      </c>
      <c r="G2708" s="6" t="s">
        <v>1366</v>
      </c>
      <c r="H2708" s="7">
        <v>85097</v>
      </c>
      <c r="I2708" s="143"/>
      <c r="J2708" s="144"/>
      <c r="K2708" s="145"/>
      <c r="L2708" t="str">
        <f t="shared" si="169"/>
        <v>17716</v>
      </c>
      <c r="M2708">
        <f t="shared" si="170"/>
        <v>17716</v>
      </c>
      <c r="N2708" s="37">
        <f t="shared" si="168"/>
        <v>810444</v>
      </c>
    </row>
    <row r="2709" spans="1:14" x14ac:dyDescent="0.3">
      <c r="A2709" s="3">
        <v>4</v>
      </c>
      <c r="B2709" s="148"/>
      <c r="C2709" s="4" t="s">
        <v>3503</v>
      </c>
      <c r="D2709" s="5">
        <v>45010</v>
      </c>
      <c r="E2709" s="13" t="s">
        <v>2368</v>
      </c>
      <c r="F2709" s="7">
        <v>811752</v>
      </c>
      <c r="G2709" s="6" t="s">
        <v>1366</v>
      </c>
      <c r="H2709" s="7">
        <v>85234</v>
      </c>
      <c r="I2709" s="143"/>
      <c r="J2709" s="144"/>
      <c r="K2709" s="145"/>
      <c r="L2709" t="str">
        <f t="shared" si="169"/>
        <v>17484</v>
      </c>
      <c r="M2709">
        <f t="shared" si="170"/>
        <v>17484</v>
      </c>
      <c r="N2709" s="37">
        <f t="shared" si="168"/>
        <v>811752</v>
      </c>
    </row>
    <row r="2710" spans="1:14" x14ac:dyDescent="0.3">
      <c r="A2710" s="3">
        <v>4</v>
      </c>
      <c r="B2710" s="148"/>
      <c r="C2710" s="4" t="s">
        <v>3504</v>
      </c>
      <c r="D2710" s="5">
        <v>44998</v>
      </c>
      <c r="E2710" s="13" t="s">
        <v>2406</v>
      </c>
      <c r="F2710" s="7">
        <v>770362</v>
      </c>
      <c r="G2710" s="6" t="s">
        <v>1366</v>
      </c>
      <c r="H2710" s="7">
        <v>80888</v>
      </c>
      <c r="I2710" s="143"/>
      <c r="J2710" s="144"/>
      <c r="K2710" s="145"/>
      <c r="L2710" t="str">
        <f t="shared" si="169"/>
        <v>13450</v>
      </c>
      <c r="M2710">
        <f t="shared" si="170"/>
        <v>13450</v>
      </c>
      <c r="N2710" s="37">
        <f t="shared" si="168"/>
        <v>770362</v>
      </c>
    </row>
    <row r="2711" spans="1:14" x14ac:dyDescent="0.3">
      <c r="A2711" s="3">
        <v>4</v>
      </c>
      <c r="B2711" s="148"/>
      <c r="C2711" s="4" t="s">
        <v>3505</v>
      </c>
      <c r="D2711" s="5">
        <v>45002</v>
      </c>
      <c r="E2711" s="13" t="s">
        <v>2414</v>
      </c>
      <c r="F2711" s="7">
        <v>374347</v>
      </c>
      <c r="G2711" s="6" t="s">
        <v>1366</v>
      </c>
      <c r="H2711" s="7">
        <v>39306</v>
      </c>
      <c r="I2711" s="143"/>
      <c r="J2711" s="144"/>
      <c r="K2711" s="145"/>
      <c r="L2711" t="str">
        <f t="shared" si="169"/>
        <v>15595</v>
      </c>
      <c r="M2711">
        <f t="shared" si="170"/>
        <v>15595</v>
      </c>
      <c r="N2711" s="37">
        <f t="shared" si="168"/>
        <v>374347</v>
      </c>
    </row>
    <row r="2712" spans="1:14" x14ac:dyDescent="0.3">
      <c r="A2712" s="3">
        <v>4</v>
      </c>
      <c r="B2712" s="148"/>
      <c r="C2712" s="4" t="s">
        <v>3506</v>
      </c>
      <c r="D2712" s="5">
        <v>45000</v>
      </c>
      <c r="E2712" s="13" t="s">
        <v>2406</v>
      </c>
      <c r="F2712" s="7">
        <v>374347</v>
      </c>
      <c r="G2712" s="6" t="s">
        <v>1366</v>
      </c>
      <c r="H2712" s="7">
        <v>39306</v>
      </c>
      <c r="I2712" s="143"/>
      <c r="J2712" s="144"/>
      <c r="K2712" s="145"/>
      <c r="L2712" t="str">
        <f t="shared" si="169"/>
        <v>13680</v>
      </c>
      <c r="M2712">
        <f t="shared" si="170"/>
        <v>13680</v>
      </c>
      <c r="N2712" s="37">
        <f t="shared" si="168"/>
        <v>374347</v>
      </c>
    </row>
    <row r="2713" spans="1:14" x14ac:dyDescent="0.3">
      <c r="A2713" s="3">
        <v>4</v>
      </c>
      <c r="B2713" s="148"/>
      <c r="C2713" s="4" t="s">
        <v>3507</v>
      </c>
      <c r="D2713" s="5">
        <v>45009</v>
      </c>
      <c r="E2713" s="13" t="s">
        <v>2401</v>
      </c>
      <c r="F2713" s="7">
        <v>774414</v>
      </c>
      <c r="G2713" s="6" t="s">
        <v>1366</v>
      </c>
      <c r="H2713" s="7">
        <v>81313</v>
      </c>
      <c r="I2713" s="143"/>
      <c r="J2713" s="144"/>
      <c r="K2713" s="145"/>
      <c r="L2713" t="str">
        <f t="shared" si="169"/>
        <v>17463</v>
      </c>
      <c r="M2713">
        <f t="shared" si="170"/>
        <v>17463</v>
      </c>
      <c r="N2713" s="37">
        <f t="shared" si="168"/>
        <v>774414</v>
      </c>
    </row>
    <row r="2714" spans="1:14" x14ac:dyDescent="0.3">
      <c r="A2714" s="3">
        <v>4</v>
      </c>
      <c r="B2714" s="148"/>
      <c r="C2714" s="4" t="s">
        <v>3508</v>
      </c>
      <c r="D2714" s="5">
        <v>45007</v>
      </c>
      <c r="E2714" s="13" t="s">
        <v>2368</v>
      </c>
      <c r="F2714" s="7">
        <v>856541</v>
      </c>
      <c r="G2714" s="6" t="s">
        <v>1366</v>
      </c>
      <c r="H2714" s="7">
        <v>89937</v>
      </c>
      <c r="I2714" s="143"/>
      <c r="J2714" s="144"/>
      <c r="K2714" s="145"/>
      <c r="L2714" t="str">
        <f t="shared" si="169"/>
        <v>15886</v>
      </c>
      <c r="M2714">
        <f t="shared" si="170"/>
        <v>15886</v>
      </c>
      <c r="N2714" s="37">
        <f t="shared" si="168"/>
        <v>856541</v>
      </c>
    </row>
    <row r="2715" spans="1:14" x14ac:dyDescent="0.3">
      <c r="A2715" s="3">
        <v>4</v>
      </c>
      <c r="B2715" s="148"/>
      <c r="C2715" s="4" t="s">
        <v>3509</v>
      </c>
      <c r="D2715" s="5">
        <v>45009</v>
      </c>
      <c r="E2715" s="13" t="s">
        <v>3338</v>
      </c>
      <c r="F2715" s="7">
        <v>608814</v>
      </c>
      <c r="G2715" s="6" t="s">
        <v>1366</v>
      </c>
      <c r="H2715" s="7">
        <v>63925</v>
      </c>
      <c r="I2715" s="143"/>
      <c r="J2715" s="144"/>
      <c r="K2715" s="145"/>
      <c r="L2715" t="str">
        <f t="shared" si="169"/>
        <v>17439</v>
      </c>
      <c r="M2715">
        <f t="shared" si="170"/>
        <v>17439</v>
      </c>
      <c r="N2715" s="37">
        <f t="shared" si="168"/>
        <v>608814</v>
      </c>
    </row>
    <row r="2716" spans="1:14" x14ac:dyDescent="0.3">
      <c r="A2716" s="3">
        <v>4</v>
      </c>
      <c r="B2716" s="148"/>
      <c r="C2716" s="4" t="s">
        <v>3510</v>
      </c>
      <c r="D2716" s="5">
        <v>45003</v>
      </c>
      <c r="E2716" s="13" t="s">
        <v>2401</v>
      </c>
      <c r="F2716" s="7">
        <v>610819</v>
      </c>
      <c r="G2716" s="6" t="s">
        <v>1366</v>
      </c>
      <c r="H2716" s="7">
        <v>64136</v>
      </c>
      <c r="I2716" s="143"/>
      <c r="J2716" s="144"/>
      <c r="K2716" s="145"/>
      <c r="L2716" t="str">
        <f t="shared" si="169"/>
        <v>15675</v>
      </c>
      <c r="M2716">
        <f t="shared" si="170"/>
        <v>15675</v>
      </c>
      <c r="N2716" s="37">
        <f t="shared" si="168"/>
        <v>610819</v>
      </c>
    </row>
    <row r="2717" spans="1:14" x14ac:dyDescent="0.3">
      <c r="A2717" s="3">
        <v>4</v>
      </c>
      <c r="B2717" s="148"/>
      <c r="C2717" s="4" t="s">
        <v>3511</v>
      </c>
      <c r="D2717" s="5">
        <v>45007</v>
      </c>
      <c r="E2717" s="13" t="s">
        <v>2368</v>
      </c>
      <c r="F2717" s="7">
        <v>1046363</v>
      </c>
      <c r="G2717" s="6" t="s">
        <v>1366</v>
      </c>
      <c r="H2717" s="7">
        <v>109868</v>
      </c>
      <c r="I2717" s="143"/>
      <c r="J2717" s="144"/>
      <c r="K2717" s="145"/>
      <c r="L2717" t="str">
        <f t="shared" si="169"/>
        <v>15877</v>
      </c>
      <c r="M2717">
        <f t="shared" si="170"/>
        <v>15877</v>
      </c>
      <c r="N2717" s="37">
        <f t="shared" si="168"/>
        <v>1046363</v>
      </c>
    </row>
    <row r="2718" spans="1:14" x14ac:dyDescent="0.3">
      <c r="A2718" s="3">
        <v>4</v>
      </c>
      <c r="B2718" s="148"/>
      <c r="C2718" s="4" t="s">
        <v>3512</v>
      </c>
      <c r="D2718" s="5">
        <v>45007</v>
      </c>
      <c r="E2718" s="13" t="s">
        <v>2414</v>
      </c>
      <c r="F2718" s="7">
        <v>1303061</v>
      </c>
      <c r="G2718" s="6" t="s">
        <v>1366</v>
      </c>
      <c r="H2718" s="7">
        <v>136821</v>
      </c>
      <c r="I2718" s="143"/>
      <c r="J2718" s="144"/>
      <c r="K2718" s="145"/>
      <c r="L2718" t="str">
        <f t="shared" si="169"/>
        <v>15896</v>
      </c>
      <c r="M2718">
        <f t="shared" si="170"/>
        <v>15896</v>
      </c>
      <c r="N2718" s="37">
        <f t="shared" si="168"/>
        <v>1303061</v>
      </c>
    </row>
    <row r="2719" spans="1:14" x14ac:dyDescent="0.3">
      <c r="A2719" s="3">
        <v>4</v>
      </c>
      <c r="B2719" s="148"/>
      <c r="C2719" s="4" t="s">
        <v>3513</v>
      </c>
      <c r="D2719" s="5">
        <v>44995</v>
      </c>
      <c r="E2719" s="13" t="s">
        <v>3338</v>
      </c>
      <c r="F2719" s="7">
        <v>478463</v>
      </c>
      <c r="G2719" s="6" t="s">
        <v>1366</v>
      </c>
      <c r="H2719" s="7">
        <v>50239</v>
      </c>
      <c r="I2719" s="143"/>
      <c r="J2719" s="144"/>
      <c r="K2719" s="145"/>
      <c r="L2719" t="str">
        <f t="shared" si="169"/>
        <v>13279</v>
      </c>
      <c r="M2719">
        <f t="shared" si="170"/>
        <v>13279</v>
      </c>
      <c r="N2719" s="37">
        <f t="shared" si="168"/>
        <v>478463</v>
      </c>
    </row>
    <row r="2720" spans="1:14" x14ac:dyDescent="0.3">
      <c r="A2720" s="3">
        <v>4</v>
      </c>
      <c r="B2720" s="148"/>
      <c r="C2720" s="4" t="s">
        <v>3514</v>
      </c>
      <c r="D2720" s="5">
        <v>45006</v>
      </c>
      <c r="E2720" s="13" t="s">
        <v>2414</v>
      </c>
      <c r="F2720" s="7">
        <v>366491</v>
      </c>
      <c r="G2720" s="6" t="s">
        <v>1366</v>
      </c>
      <c r="H2720" s="7">
        <v>38482</v>
      </c>
      <c r="I2720" s="143"/>
      <c r="J2720" s="144"/>
      <c r="K2720" s="145"/>
      <c r="L2720" t="str">
        <f t="shared" si="169"/>
        <v>15836</v>
      </c>
      <c r="M2720">
        <f t="shared" si="170"/>
        <v>15836</v>
      </c>
      <c r="N2720" s="37">
        <f t="shared" si="168"/>
        <v>366491</v>
      </c>
    </row>
    <row r="2721" spans="1:14" x14ac:dyDescent="0.3">
      <c r="A2721" s="3">
        <v>4</v>
      </c>
      <c r="B2721" s="148"/>
      <c r="C2721" s="4" t="s">
        <v>3515</v>
      </c>
      <c r="D2721" s="5">
        <v>45007</v>
      </c>
      <c r="E2721" s="13" t="s">
        <v>2368</v>
      </c>
      <c r="F2721" s="7">
        <v>518323</v>
      </c>
      <c r="G2721" s="6" t="s">
        <v>1366</v>
      </c>
      <c r="H2721" s="7">
        <v>54424</v>
      </c>
      <c r="I2721" s="143"/>
      <c r="J2721" s="144"/>
      <c r="K2721" s="145"/>
      <c r="L2721" t="str">
        <f t="shared" si="169"/>
        <v>15903</v>
      </c>
      <c r="M2721">
        <f t="shared" si="170"/>
        <v>15903</v>
      </c>
      <c r="N2721" s="37">
        <f t="shared" si="168"/>
        <v>518323</v>
      </c>
    </row>
    <row r="2722" spans="1:14" x14ac:dyDescent="0.3">
      <c r="A2722" s="3">
        <v>4</v>
      </c>
      <c r="B2722" s="148"/>
      <c r="C2722" s="4" t="s">
        <v>3516</v>
      </c>
      <c r="D2722" s="5">
        <v>45003</v>
      </c>
      <c r="E2722" s="13" t="s">
        <v>2414</v>
      </c>
      <c r="F2722" s="7">
        <v>774414</v>
      </c>
      <c r="G2722" s="6" t="s">
        <v>1366</v>
      </c>
      <c r="H2722" s="7">
        <v>81313</v>
      </c>
      <c r="I2722" s="143"/>
      <c r="J2722" s="144"/>
      <c r="K2722" s="145"/>
      <c r="L2722" t="str">
        <f t="shared" si="169"/>
        <v>15698</v>
      </c>
      <c r="M2722">
        <f t="shared" si="170"/>
        <v>15698</v>
      </c>
      <c r="N2722" s="37">
        <f t="shared" si="168"/>
        <v>774414</v>
      </c>
    </row>
    <row r="2723" spans="1:14" x14ac:dyDescent="0.3">
      <c r="A2723" s="3">
        <v>4</v>
      </c>
      <c r="B2723" s="148"/>
      <c r="C2723" s="4" t="s">
        <v>3517</v>
      </c>
      <c r="D2723" s="5">
        <v>45000</v>
      </c>
      <c r="E2723" s="13" t="s">
        <v>2414</v>
      </c>
      <c r="F2723" s="7">
        <v>374347</v>
      </c>
      <c r="G2723" s="6" t="s">
        <v>1366</v>
      </c>
      <c r="H2723" s="7">
        <v>39306</v>
      </c>
      <c r="I2723" s="143"/>
      <c r="J2723" s="144"/>
      <c r="K2723" s="145"/>
      <c r="L2723" t="str">
        <f t="shared" si="169"/>
        <v>13632</v>
      </c>
      <c r="M2723">
        <f t="shared" si="170"/>
        <v>13632</v>
      </c>
      <c r="N2723" s="37">
        <f t="shared" si="168"/>
        <v>374347</v>
      </c>
    </row>
    <row r="2724" spans="1:14" x14ac:dyDescent="0.3">
      <c r="A2724" s="3">
        <v>4</v>
      </c>
      <c r="B2724" s="148"/>
      <c r="C2724" s="4" t="s">
        <v>3518</v>
      </c>
      <c r="D2724" s="5">
        <v>45006</v>
      </c>
      <c r="E2724" s="13" t="s">
        <v>3338</v>
      </c>
      <c r="F2724" s="7">
        <v>1014690</v>
      </c>
      <c r="G2724" s="6" t="s">
        <v>1366</v>
      </c>
      <c r="H2724" s="7">
        <v>106542</v>
      </c>
      <c r="I2724" s="143"/>
      <c r="J2724" s="144"/>
      <c r="K2724" s="145"/>
      <c r="L2724" t="str">
        <f t="shared" si="169"/>
        <v>15814</v>
      </c>
      <c r="M2724">
        <f t="shared" si="170"/>
        <v>15814</v>
      </c>
      <c r="N2724" s="37">
        <f t="shared" si="168"/>
        <v>1014690</v>
      </c>
    </row>
    <row r="2725" spans="1:14" x14ac:dyDescent="0.3">
      <c r="A2725" s="3">
        <v>4</v>
      </c>
      <c r="B2725" s="148"/>
      <c r="C2725" s="4" t="s">
        <v>3519</v>
      </c>
      <c r="D2725" s="5">
        <v>44999</v>
      </c>
      <c r="E2725" s="13" t="s">
        <v>2401</v>
      </c>
      <c r="F2725" s="7">
        <v>807741</v>
      </c>
      <c r="G2725" s="6" t="s">
        <v>1366</v>
      </c>
      <c r="H2725" s="7">
        <v>84813</v>
      </c>
      <c r="I2725" s="143"/>
      <c r="J2725" s="144"/>
      <c r="K2725" s="145"/>
      <c r="L2725" t="str">
        <f t="shared" si="169"/>
        <v>13567</v>
      </c>
      <c r="M2725">
        <f t="shared" si="170"/>
        <v>13567</v>
      </c>
      <c r="N2725" s="37">
        <f t="shared" si="168"/>
        <v>807741</v>
      </c>
    </row>
    <row r="2726" spans="1:14" x14ac:dyDescent="0.3">
      <c r="A2726" s="3">
        <v>4</v>
      </c>
      <c r="B2726" s="148"/>
      <c r="C2726" s="4" t="s">
        <v>3520</v>
      </c>
      <c r="D2726" s="5">
        <v>44998</v>
      </c>
      <c r="E2726" s="13" t="s">
        <v>2368</v>
      </c>
      <c r="F2726" s="7">
        <v>374347</v>
      </c>
      <c r="G2726" s="6" t="s">
        <v>1366</v>
      </c>
      <c r="H2726" s="7">
        <v>39306</v>
      </c>
      <c r="I2726" s="143"/>
      <c r="J2726" s="144"/>
      <c r="K2726" s="145"/>
      <c r="L2726" t="str">
        <f t="shared" si="169"/>
        <v>13437</v>
      </c>
      <c r="M2726">
        <f t="shared" si="170"/>
        <v>13437</v>
      </c>
      <c r="N2726" s="37">
        <f t="shared" si="168"/>
        <v>374347</v>
      </c>
    </row>
    <row r="2727" spans="1:14" x14ac:dyDescent="0.3">
      <c r="A2727" s="3">
        <v>4</v>
      </c>
      <c r="B2727" s="148"/>
      <c r="C2727" s="4" t="s">
        <v>3521</v>
      </c>
      <c r="D2727" s="5">
        <v>44996</v>
      </c>
      <c r="E2727" s="13" t="s">
        <v>2364</v>
      </c>
      <c r="F2727" s="7">
        <v>374347</v>
      </c>
      <c r="G2727" s="6" t="s">
        <v>1366</v>
      </c>
      <c r="H2727" s="7">
        <v>39306</v>
      </c>
      <c r="I2727" s="143"/>
      <c r="J2727" s="144"/>
      <c r="K2727" s="145"/>
      <c r="L2727" t="str">
        <f t="shared" si="169"/>
        <v>13423</v>
      </c>
      <c r="M2727">
        <f t="shared" si="170"/>
        <v>13423</v>
      </c>
      <c r="N2727" s="37">
        <f t="shared" si="168"/>
        <v>374347</v>
      </c>
    </row>
    <row r="2728" spans="1:14" x14ac:dyDescent="0.3">
      <c r="A2728" s="3">
        <v>4</v>
      </c>
      <c r="B2728" s="148"/>
      <c r="C2728" s="4" t="s">
        <v>3522</v>
      </c>
      <c r="D2728" s="5">
        <v>45001</v>
      </c>
      <c r="E2728" s="13" t="s">
        <v>3338</v>
      </c>
      <c r="F2728" s="7">
        <v>374347</v>
      </c>
      <c r="G2728" s="6" t="s">
        <v>1366</v>
      </c>
      <c r="H2728" s="7">
        <v>39306</v>
      </c>
      <c r="I2728" s="143"/>
      <c r="J2728" s="144"/>
      <c r="K2728" s="145"/>
      <c r="L2728" t="str">
        <f t="shared" si="169"/>
        <v>13759</v>
      </c>
      <c r="M2728">
        <f t="shared" si="170"/>
        <v>13759</v>
      </c>
      <c r="N2728" s="37">
        <f t="shared" si="168"/>
        <v>374347</v>
      </c>
    </row>
    <row r="2729" spans="1:14" x14ac:dyDescent="0.3">
      <c r="A2729" s="3">
        <v>4</v>
      </c>
      <c r="B2729" s="148"/>
      <c r="C2729" s="4" t="s">
        <v>3523</v>
      </c>
      <c r="D2729" s="5">
        <v>45002</v>
      </c>
      <c r="E2729" s="13" t="s">
        <v>2414</v>
      </c>
      <c r="F2729" s="7">
        <v>374347</v>
      </c>
      <c r="G2729" s="6" t="s">
        <v>1366</v>
      </c>
      <c r="H2729" s="7">
        <v>39306</v>
      </c>
      <c r="I2729" s="143"/>
      <c r="J2729" s="144"/>
      <c r="K2729" s="145"/>
      <c r="L2729" t="str">
        <f t="shared" si="169"/>
        <v>15597</v>
      </c>
      <c r="M2729">
        <f t="shared" si="170"/>
        <v>15597</v>
      </c>
      <c r="N2729" s="37">
        <f t="shared" si="168"/>
        <v>374347</v>
      </c>
    </row>
    <row r="2730" spans="1:14" x14ac:dyDescent="0.3">
      <c r="A2730" s="3">
        <v>4</v>
      </c>
      <c r="B2730" s="148"/>
      <c r="C2730" s="4" t="s">
        <v>3524</v>
      </c>
      <c r="D2730" s="5">
        <v>45001</v>
      </c>
      <c r="E2730" s="13" t="s">
        <v>2414</v>
      </c>
      <c r="F2730" s="7">
        <v>1294186</v>
      </c>
      <c r="G2730" s="6" t="s">
        <v>1366</v>
      </c>
      <c r="H2730" s="7">
        <v>135890</v>
      </c>
      <c r="I2730" s="143"/>
      <c r="J2730" s="144"/>
      <c r="K2730" s="145"/>
      <c r="L2730" t="str">
        <f t="shared" si="169"/>
        <v>14201</v>
      </c>
      <c r="M2730">
        <f t="shared" si="170"/>
        <v>14201</v>
      </c>
      <c r="N2730" s="37">
        <f t="shared" si="168"/>
        <v>1294186</v>
      </c>
    </row>
    <row r="2731" spans="1:14" x14ac:dyDescent="0.3">
      <c r="A2731" s="3">
        <v>4</v>
      </c>
      <c r="B2731" s="148"/>
      <c r="C2731" s="4" t="s">
        <v>3525</v>
      </c>
      <c r="D2731" s="5">
        <v>45000</v>
      </c>
      <c r="E2731" s="13" t="s">
        <v>2414</v>
      </c>
      <c r="F2731" s="7">
        <v>374347</v>
      </c>
      <c r="G2731" s="6" t="s">
        <v>1366</v>
      </c>
      <c r="H2731" s="7">
        <v>39306</v>
      </c>
      <c r="I2731" s="143"/>
      <c r="J2731" s="144"/>
      <c r="K2731" s="145"/>
      <c r="L2731" t="str">
        <f t="shared" si="169"/>
        <v>13634</v>
      </c>
      <c r="M2731">
        <f t="shared" si="170"/>
        <v>13634</v>
      </c>
      <c r="N2731" s="37">
        <f t="shared" si="168"/>
        <v>374347</v>
      </c>
    </row>
    <row r="2732" spans="1:14" x14ac:dyDescent="0.3">
      <c r="A2732" s="3">
        <v>4</v>
      </c>
      <c r="B2732" s="148"/>
      <c r="C2732" s="4" t="s">
        <v>3526</v>
      </c>
      <c r="D2732" s="5">
        <v>45002</v>
      </c>
      <c r="E2732" s="13" t="s">
        <v>3338</v>
      </c>
      <c r="F2732" s="7">
        <v>374347</v>
      </c>
      <c r="G2732" s="6" t="s">
        <v>1366</v>
      </c>
      <c r="H2732" s="7">
        <v>39306</v>
      </c>
      <c r="I2732" s="143"/>
      <c r="J2732" s="144"/>
      <c r="K2732" s="145"/>
      <c r="L2732" t="str">
        <f t="shared" si="169"/>
        <v>15620</v>
      </c>
      <c r="M2732">
        <f t="shared" si="170"/>
        <v>15620</v>
      </c>
      <c r="N2732" s="37">
        <f t="shared" si="168"/>
        <v>374347</v>
      </c>
    </row>
    <row r="2733" spans="1:14" x14ac:dyDescent="0.3">
      <c r="A2733" s="3">
        <v>4</v>
      </c>
      <c r="B2733" s="148"/>
      <c r="C2733" s="4" t="s">
        <v>3527</v>
      </c>
      <c r="D2733" s="5">
        <v>45001</v>
      </c>
      <c r="E2733" s="13" t="s">
        <v>3338</v>
      </c>
      <c r="F2733" s="7">
        <v>374347</v>
      </c>
      <c r="G2733" s="6" t="s">
        <v>1366</v>
      </c>
      <c r="H2733" s="7">
        <v>39306</v>
      </c>
      <c r="I2733" s="143"/>
      <c r="J2733" s="144"/>
      <c r="K2733" s="145"/>
      <c r="L2733" t="str">
        <f t="shared" si="169"/>
        <v>13776</v>
      </c>
      <c r="M2733">
        <f t="shared" si="170"/>
        <v>13776</v>
      </c>
      <c r="N2733" s="37">
        <f t="shared" si="168"/>
        <v>374347</v>
      </c>
    </row>
    <row r="2734" spans="1:14" x14ac:dyDescent="0.3">
      <c r="A2734" s="3">
        <v>4</v>
      </c>
      <c r="B2734" s="148"/>
      <c r="C2734" s="4" t="s">
        <v>3528</v>
      </c>
      <c r="D2734" s="5">
        <v>45001</v>
      </c>
      <c r="E2734" s="13" t="s">
        <v>3338</v>
      </c>
      <c r="F2734" s="7">
        <v>366491</v>
      </c>
      <c r="G2734" s="6" t="s">
        <v>1366</v>
      </c>
      <c r="H2734" s="7">
        <v>38482</v>
      </c>
      <c r="I2734" s="143"/>
      <c r="J2734" s="144"/>
      <c r="K2734" s="145"/>
      <c r="L2734" t="str">
        <f t="shared" si="169"/>
        <v>13790</v>
      </c>
      <c r="M2734">
        <f t="shared" si="170"/>
        <v>13790</v>
      </c>
      <c r="N2734" s="37">
        <f t="shared" si="168"/>
        <v>366491</v>
      </c>
    </row>
    <row r="2735" spans="1:14" x14ac:dyDescent="0.3">
      <c r="A2735" s="3">
        <v>4</v>
      </c>
      <c r="B2735" s="148"/>
      <c r="C2735" s="4" t="s">
        <v>3529</v>
      </c>
      <c r="D2735" s="5">
        <v>44996</v>
      </c>
      <c r="E2735" s="13" t="s">
        <v>2368</v>
      </c>
      <c r="F2735" s="7">
        <v>374347</v>
      </c>
      <c r="G2735" s="6" t="s">
        <v>1366</v>
      </c>
      <c r="H2735" s="7">
        <v>39306</v>
      </c>
      <c r="I2735" s="143"/>
      <c r="J2735" s="144"/>
      <c r="K2735" s="145"/>
      <c r="L2735" t="str">
        <f t="shared" si="169"/>
        <v>13410</v>
      </c>
      <c r="M2735">
        <f t="shared" si="170"/>
        <v>13410</v>
      </c>
      <c r="N2735" s="37">
        <f t="shared" si="168"/>
        <v>374347</v>
      </c>
    </row>
    <row r="2736" spans="1:14" x14ac:dyDescent="0.3">
      <c r="A2736" s="3">
        <v>4</v>
      </c>
      <c r="B2736" s="148"/>
      <c r="C2736" s="4" t="s">
        <v>3530</v>
      </c>
      <c r="D2736" s="5">
        <v>45000</v>
      </c>
      <c r="E2736" s="13" t="s">
        <v>2406</v>
      </c>
      <c r="F2736" s="7">
        <v>374347</v>
      </c>
      <c r="G2736" s="6" t="s">
        <v>1366</v>
      </c>
      <c r="H2736" s="7">
        <v>39306</v>
      </c>
      <c r="I2736" s="143"/>
      <c r="J2736" s="144"/>
      <c r="K2736" s="145"/>
      <c r="L2736" t="str">
        <f t="shared" si="169"/>
        <v>13679</v>
      </c>
      <c r="M2736">
        <f t="shared" si="170"/>
        <v>13679</v>
      </c>
      <c r="N2736" s="37">
        <f t="shared" si="168"/>
        <v>374347</v>
      </c>
    </row>
    <row r="2737" spans="1:14" x14ac:dyDescent="0.3">
      <c r="A2737" s="3">
        <v>4</v>
      </c>
      <c r="B2737" s="148"/>
      <c r="C2737" s="4" t="s">
        <v>3531</v>
      </c>
      <c r="D2737" s="5">
        <v>44999</v>
      </c>
      <c r="E2737" s="13" t="s">
        <v>2414</v>
      </c>
      <c r="F2737" s="7">
        <v>567424</v>
      </c>
      <c r="G2737" s="6" t="s">
        <v>1366</v>
      </c>
      <c r="H2737" s="7">
        <v>59580</v>
      </c>
      <c r="I2737" s="143"/>
      <c r="J2737" s="144"/>
      <c r="K2737" s="145"/>
      <c r="L2737" t="str">
        <f t="shared" si="169"/>
        <v>13555</v>
      </c>
      <c r="M2737">
        <f t="shared" si="170"/>
        <v>13555</v>
      </c>
      <c r="N2737" s="37">
        <f t="shared" si="168"/>
        <v>567424</v>
      </c>
    </row>
    <row r="2738" spans="1:14" x14ac:dyDescent="0.3">
      <c r="A2738" s="3">
        <v>4</v>
      </c>
      <c r="B2738" s="148"/>
      <c r="C2738" s="4" t="s">
        <v>3532</v>
      </c>
      <c r="D2738" s="5">
        <v>45000</v>
      </c>
      <c r="E2738" s="13" t="s">
        <v>2368</v>
      </c>
      <c r="F2738" s="7">
        <v>679872</v>
      </c>
      <c r="G2738" s="6" t="s">
        <v>1366</v>
      </c>
      <c r="H2738" s="7">
        <v>71387</v>
      </c>
      <c r="I2738" s="143"/>
      <c r="J2738" s="144"/>
      <c r="K2738" s="145"/>
      <c r="L2738" t="str">
        <f t="shared" si="169"/>
        <v>13640</v>
      </c>
      <c r="M2738">
        <f t="shared" si="170"/>
        <v>13640</v>
      </c>
      <c r="N2738" s="37">
        <f t="shared" si="168"/>
        <v>679872</v>
      </c>
    </row>
    <row r="2739" spans="1:14" x14ac:dyDescent="0.3">
      <c r="A2739" s="3">
        <v>4</v>
      </c>
      <c r="B2739" s="148"/>
      <c r="C2739" s="4" t="s">
        <v>3533</v>
      </c>
      <c r="D2739" s="5">
        <v>44998</v>
      </c>
      <c r="E2739" s="13" t="s">
        <v>2368</v>
      </c>
      <c r="F2739" s="7">
        <v>374347</v>
      </c>
      <c r="G2739" s="6" t="s">
        <v>1366</v>
      </c>
      <c r="H2739" s="7">
        <v>39306</v>
      </c>
      <c r="I2739" s="143"/>
      <c r="J2739" s="144"/>
      <c r="K2739" s="145"/>
      <c r="L2739" t="str">
        <f t="shared" si="169"/>
        <v>13444</v>
      </c>
      <c r="M2739">
        <f t="shared" si="170"/>
        <v>13444</v>
      </c>
      <c r="N2739" s="37">
        <f t="shared" si="168"/>
        <v>374347</v>
      </c>
    </row>
    <row r="2740" spans="1:14" x14ac:dyDescent="0.3">
      <c r="A2740" s="3">
        <v>4</v>
      </c>
      <c r="B2740" s="148"/>
      <c r="C2740" s="4" t="s">
        <v>3534</v>
      </c>
      <c r="D2740" s="5">
        <v>44989</v>
      </c>
      <c r="E2740" s="13" t="s">
        <v>2401</v>
      </c>
      <c r="F2740" s="7">
        <v>2077928</v>
      </c>
      <c r="G2740" s="6" t="s">
        <v>1366</v>
      </c>
      <c r="H2740" s="7">
        <v>218182</v>
      </c>
      <c r="I2740" s="143"/>
      <c r="J2740" s="144"/>
      <c r="K2740" s="145"/>
      <c r="L2740" t="str">
        <f t="shared" si="169"/>
        <v>11301</v>
      </c>
      <c r="M2740">
        <f t="shared" si="170"/>
        <v>11301</v>
      </c>
      <c r="N2740" s="37">
        <f t="shared" si="168"/>
        <v>2077928</v>
      </c>
    </row>
    <row r="2741" spans="1:14" x14ac:dyDescent="0.3">
      <c r="A2741" s="3">
        <v>4</v>
      </c>
      <c r="B2741" s="148"/>
      <c r="C2741" s="4" t="s">
        <v>3535</v>
      </c>
      <c r="D2741" s="5">
        <v>45000</v>
      </c>
      <c r="E2741" s="13" t="s">
        <v>2414</v>
      </c>
      <c r="F2741" s="7">
        <v>374347</v>
      </c>
      <c r="G2741" s="6" t="s">
        <v>1366</v>
      </c>
      <c r="H2741" s="7">
        <v>39306</v>
      </c>
      <c r="I2741" s="143"/>
      <c r="J2741" s="144"/>
      <c r="K2741" s="145"/>
      <c r="L2741" t="str">
        <f t="shared" si="169"/>
        <v>13653</v>
      </c>
      <c r="M2741">
        <f t="shared" si="170"/>
        <v>13653</v>
      </c>
      <c r="N2741" s="37">
        <f t="shared" si="168"/>
        <v>374347</v>
      </c>
    </row>
    <row r="2742" spans="1:14" x14ac:dyDescent="0.3">
      <c r="A2742" s="3">
        <v>4</v>
      </c>
      <c r="B2742" s="148"/>
      <c r="C2742" s="4" t="s">
        <v>3536</v>
      </c>
      <c r="D2742" s="5">
        <v>44988</v>
      </c>
      <c r="E2742" s="13" t="s">
        <v>2364</v>
      </c>
      <c r="F2742" s="7">
        <v>1213783</v>
      </c>
      <c r="G2742" s="6" t="s">
        <v>1366</v>
      </c>
      <c r="H2742" s="7">
        <v>127447</v>
      </c>
      <c r="I2742" s="143"/>
      <c r="J2742" s="144"/>
      <c r="K2742" s="145"/>
      <c r="L2742" t="str">
        <f t="shared" si="169"/>
        <v>11257</v>
      </c>
      <c r="M2742">
        <f t="shared" si="170"/>
        <v>11257</v>
      </c>
      <c r="N2742" s="37">
        <f t="shared" si="168"/>
        <v>1213783</v>
      </c>
    </row>
    <row r="2743" spans="1:14" x14ac:dyDescent="0.3">
      <c r="A2743" s="3">
        <v>4</v>
      </c>
      <c r="B2743" s="148"/>
      <c r="C2743" s="4" t="s">
        <v>3537</v>
      </c>
      <c r="D2743" s="5">
        <v>45001</v>
      </c>
      <c r="E2743" s="13" t="s">
        <v>2401</v>
      </c>
      <c r="F2743" s="7">
        <v>1018742</v>
      </c>
      <c r="G2743" s="6" t="s">
        <v>1366</v>
      </c>
      <c r="H2743" s="7">
        <v>106968</v>
      </c>
      <c r="I2743" s="143"/>
      <c r="J2743" s="144"/>
      <c r="K2743" s="145"/>
      <c r="L2743" t="str">
        <f t="shared" si="169"/>
        <v>13757</v>
      </c>
      <c r="M2743">
        <f t="shared" si="170"/>
        <v>13757</v>
      </c>
      <c r="N2743" s="37">
        <f t="shared" ref="N2743:N2806" si="171">+F2743</f>
        <v>1018742</v>
      </c>
    </row>
    <row r="2744" spans="1:14" x14ac:dyDescent="0.3">
      <c r="A2744" s="3">
        <v>4</v>
      </c>
      <c r="B2744" s="148"/>
      <c r="C2744" s="4" t="s">
        <v>3538</v>
      </c>
      <c r="D2744" s="5">
        <v>45000</v>
      </c>
      <c r="E2744" s="13" t="s">
        <v>2368</v>
      </c>
      <c r="F2744" s="7">
        <v>374347</v>
      </c>
      <c r="G2744" s="6" t="s">
        <v>1366</v>
      </c>
      <c r="H2744" s="7">
        <v>39306</v>
      </c>
      <c r="I2744" s="143"/>
      <c r="J2744" s="144"/>
      <c r="K2744" s="145"/>
      <c r="L2744" t="str">
        <f t="shared" si="169"/>
        <v>13638</v>
      </c>
      <c r="M2744">
        <f t="shared" si="170"/>
        <v>13638</v>
      </c>
      <c r="N2744" s="37">
        <f t="shared" si="171"/>
        <v>374347</v>
      </c>
    </row>
    <row r="2745" spans="1:14" x14ac:dyDescent="0.3">
      <c r="A2745" s="3">
        <v>4</v>
      </c>
      <c r="B2745" s="148"/>
      <c r="C2745" s="4" t="s">
        <v>3539</v>
      </c>
      <c r="D2745" s="5">
        <v>45001</v>
      </c>
      <c r="E2745" s="13" t="s">
        <v>2401</v>
      </c>
      <c r="F2745" s="7">
        <v>807741</v>
      </c>
      <c r="G2745" s="6" t="s">
        <v>1366</v>
      </c>
      <c r="H2745" s="7">
        <v>84813</v>
      </c>
      <c r="I2745" s="143"/>
      <c r="J2745" s="144"/>
      <c r="K2745" s="145"/>
      <c r="L2745" t="str">
        <f t="shared" si="169"/>
        <v>14166</v>
      </c>
      <c r="M2745">
        <f t="shared" si="170"/>
        <v>14166</v>
      </c>
      <c r="N2745" s="37">
        <f t="shared" si="171"/>
        <v>807741</v>
      </c>
    </row>
    <row r="2746" spans="1:14" x14ac:dyDescent="0.3">
      <c r="A2746" s="3">
        <v>4</v>
      </c>
      <c r="B2746" s="148"/>
      <c r="C2746" s="4" t="s">
        <v>3540</v>
      </c>
      <c r="D2746" s="5">
        <v>44987</v>
      </c>
      <c r="E2746" s="13" t="s">
        <v>2401</v>
      </c>
      <c r="F2746" s="7">
        <v>1223033</v>
      </c>
      <c r="G2746" s="6" t="s">
        <v>1366</v>
      </c>
      <c r="H2746" s="7">
        <v>128418</v>
      </c>
      <c r="I2746" s="143"/>
      <c r="J2746" s="144"/>
      <c r="K2746" s="145"/>
      <c r="L2746" t="str">
        <f t="shared" si="169"/>
        <v>10631</v>
      </c>
      <c r="M2746">
        <f t="shared" si="170"/>
        <v>10631</v>
      </c>
      <c r="N2746" s="37">
        <f t="shared" si="171"/>
        <v>1223033</v>
      </c>
    </row>
    <row r="2747" spans="1:14" x14ac:dyDescent="0.3">
      <c r="A2747" s="3">
        <v>4</v>
      </c>
      <c r="B2747" s="148"/>
      <c r="C2747" s="4" t="s">
        <v>3541</v>
      </c>
      <c r="D2747" s="5">
        <v>44996</v>
      </c>
      <c r="E2747" s="13" t="s">
        <v>3338</v>
      </c>
      <c r="F2747" s="7">
        <v>374347</v>
      </c>
      <c r="G2747" s="6" t="s">
        <v>1366</v>
      </c>
      <c r="H2747" s="7">
        <v>39306</v>
      </c>
      <c r="I2747" s="143"/>
      <c r="J2747" s="144"/>
      <c r="K2747" s="145"/>
      <c r="L2747" t="str">
        <f t="shared" si="169"/>
        <v>13333</v>
      </c>
      <c r="M2747">
        <f t="shared" si="170"/>
        <v>13333</v>
      </c>
      <c r="N2747" s="37">
        <f t="shared" si="171"/>
        <v>374347</v>
      </c>
    </row>
    <row r="2748" spans="1:14" x14ac:dyDescent="0.3">
      <c r="A2748" s="3">
        <v>4</v>
      </c>
      <c r="B2748" s="148"/>
      <c r="C2748" s="4" t="s">
        <v>3542</v>
      </c>
      <c r="D2748" s="5">
        <v>44996</v>
      </c>
      <c r="E2748" s="13" t="s">
        <v>3338</v>
      </c>
      <c r="F2748" s="7">
        <v>374347</v>
      </c>
      <c r="G2748" s="6" t="s">
        <v>1366</v>
      </c>
      <c r="H2748" s="7">
        <v>39306</v>
      </c>
      <c r="I2748" s="143"/>
      <c r="J2748" s="144"/>
      <c r="K2748" s="145"/>
      <c r="L2748" t="str">
        <f t="shared" si="169"/>
        <v>13315</v>
      </c>
      <c r="M2748">
        <f t="shared" si="170"/>
        <v>13315</v>
      </c>
      <c r="N2748" s="37">
        <f t="shared" si="171"/>
        <v>374347</v>
      </c>
    </row>
    <row r="2749" spans="1:14" x14ac:dyDescent="0.3">
      <c r="A2749" s="3">
        <v>4</v>
      </c>
      <c r="B2749" s="148"/>
      <c r="C2749" s="4" t="s">
        <v>3543</v>
      </c>
      <c r="D2749" s="5">
        <v>44995</v>
      </c>
      <c r="E2749" s="13" t="s">
        <v>2406</v>
      </c>
      <c r="F2749" s="7">
        <v>374347</v>
      </c>
      <c r="G2749" s="6" t="s">
        <v>1366</v>
      </c>
      <c r="H2749" s="7">
        <v>39306</v>
      </c>
      <c r="I2749" s="143"/>
      <c r="J2749" s="144"/>
      <c r="K2749" s="145"/>
      <c r="L2749" t="str">
        <f t="shared" si="169"/>
        <v>13312</v>
      </c>
      <c r="M2749">
        <f t="shared" si="170"/>
        <v>13312</v>
      </c>
      <c r="N2749" s="37">
        <f t="shared" si="171"/>
        <v>374347</v>
      </c>
    </row>
    <row r="2750" spans="1:14" x14ac:dyDescent="0.3">
      <c r="A2750" s="3">
        <v>4</v>
      </c>
      <c r="B2750" s="148"/>
      <c r="C2750" s="4" t="s">
        <v>3544</v>
      </c>
      <c r="D2750" s="5">
        <v>44993</v>
      </c>
      <c r="E2750" s="13" t="s">
        <v>2406</v>
      </c>
      <c r="F2750" s="7">
        <v>1210054</v>
      </c>
      <c r="G2750" s="6" t="s">
        <v>1366</v>
      </c>
      <c r="H2750" s="7">
        <v>127056</v>
      </c>
      <c r="I2750" s="143"/>
      <c r="J2750" s="144"/>
      <c r="K2750" s="145"/>
      <c r="L2750" t="str">
        <f t="shared" si="169"/>
        <v>11782</v>
      </c>
      <c r="M2750">
        <f t="shared" si="170"/>
        <v>11782</v>
      </c>
      <c r="N2750" s="37">
        <f t="shared" si="171"/>
        <v>1210054</v>
      </c>
    </row>
    <row r="2751" spans="1:14" x14ac:dyDescent="0.3">
      <c r="A2751" s="3">
        <v>4</v>
      </c>
      <c r="B2751" s="148"/>
      <c r="C2751" s="4" t="s">
        <v>3545</v>
      </c>
      <c r="D2751" s="5">
        <v>44991</v>
      </c>
      <c r="E2751" s="13" t="s">
        <v>2351</v>
      </c>
      <c r="F2751" s="7">
        <v>403871</v>
      </c>
      <c r="G2751" s="6" t="s">
        <v>1366</v>
      </c>
      <c r="H2751" s="7">
        <v>42406</v>
      </c>
      <c r="I2751" s="143"/>
      <c r="J2751" s="144"/>
      <c r="K2751" s="145"/>
      <c r="L2751" t="str">
        <f t="shared" si="169"/>
        <v>11349</v>
      </c>
      <c r="M2751">
        <f t="shared" si="170"/>
        <v>11349</v>
      </c>
      <c r="N2751" s="37">
        <f t="shared" si="171"/>
        <v>403871</v>
      </c>
    </row>
    <row r="2752" spans="1:14" x14ac:dyDescent="0.3">
      <c r="A2752" s="3">
        <v>4</v>
      </c>
      <c r="B2752" s="148"/>
      <c r="C2752" s="4" t="s">
        <v>3546</v>
      </c>
      <c r="D2752" s="5">
        <v>44989</v>
      </c>
      <c r="E2752" s="13" t="s">
        <v>2411</v>
      </c>
      <c r="F2752" s="7">
        <v>1975067</v>
      </c>
      <c r="G2752" s="6" t="s">
        <v>1366</v>
      </c>
      <c r="H2752" s="7">
        <v>207382</v>
      </c>
      <c r="I2752" s="143"/>
      <c r="J2752" s="144"/>
      <c r="K2752" s="145"/>
      <c r="L2752" t="str">
        <f t="shared" si="169"/>
        <v>11329</v>
      </c>
      <c r="M2752">
        <f t="shared" si="170"/>
        <v>11329</v>
      </c>
      <c r="N2752" s="37">
        <f t="shared" si="171"/>
        <v>1975067</v>
      </c>
    </row>
    <row r="2753" spans="1:14" x14ac:dyDescent="0.3">
      <c r="A2753" s="3">
        <v>4</v>
      </c>
      <c r="B2753" s="148"/>
      <c r="C2753" s="4" t="s">
        <v>3547</v>
      </c>
      <c r="D2753" s="5">
        <v>44987</v>
      </c>
      <c r="E2753" s="13" t="s">
        <v>2364</v>
      </c>
      <c r="F2753" s="7">
        <v>403871</v>
      </c>
      <c r="G2753" s="6" t="s">
        <v>1366</v>
      </c>
      <c r="H2753" s="7">
        <v>42406</v>
      </c>
      <c r="I2753" s="143"/>
      <c r="J2753" s="144"/>
      <c r="K2753" s="145"/>
      <c r="L2753" t="str">
        <f t="shared" si="169"/>
        <v>10571</v>
      </c>
      <c r="M2753">
        <f t="shared" si="170"/>
        <v>10571</v>
      </c>
      <c r="N2753" s="37">
        <f t="shared" si="171"/>
        <v>403871</v>
      </c>
    </row>
    <row r="2754" spans="1:14" x14ac:dyDescent="0.3">
      <c r="A2754" s="3">
        <v>4</v>
      </c>
      <c r="B2754" s="148"/>
      <c r="C2754" s="4" t="s">
        <v>3548</v>
      </c>
      <c r="D2754" s="5">
        <v>44989</v>
      </c>
      <c r="E2754" s="13" t="s">
        <v>2414</v>
      </c>
      <c r="F2754" s="7">
        <v>774414</v>
      </c>
      <c r="G2754" s="6" t="s">
        <v>1366</v>
      </c>
      <c r="H2754" s="7">
        <v>81313</v>
      </c>
      <c r="I2754" s="143"/>
      <c r="J2754" s="144"/>
      <c r="K2754" s="145"/>
      <c r="L2754" t="str">
        <f t="shared" si="169"/>
        <v>11330</v>
      </c>
      <c r="M2754">
        <f t="shared" si="170"/>
        <v>11330</v>
      </c>
      <c r="N2754" s="37">
        <f t="shared" si="171"/>
        <v>774414</v>
      </c>
    </row>
    <row r="2755" spans="1:14" x14ac:dyDescent="0.3">
      <c r="A2755" s="3">
        <v>4</v>
      </c>
      <c r="B2755" s="148"/>
      <c r="C2755" s="4" t="s">
        <v>3549</v>
      </c>
      <c r="D2755" s="5">
        <v>44989</v>
      </c>
      <c r="E2755" s="13" t="s">
        <v>2351</v>
      </c>
      <c r="F2755" s="7">
        <v>908289</v>
      </c>
      <c r="G2755" s="6" t="s">
        <v>1366</v>
      </c>
      <c r="H2755" s="7">
        <v>95370</v>
      </c>
      <c r="I2755" s="143"/>
      <c r="J2755" s="144"/>
      <c r="K2755" s="145"/>
      <c r="L2755" t="str">
        <f t="shared" si="169"/>
        <v>11334</v>
      </c>
      <c r="M2755">
        <f t="shared" si="170"/>
        <v>11334</v>
      </c>
      <c r="N2755" s="37">
        <f t="shared" si="171"/>
        <v>908289</v>
      </c>
    </row>
    <row r="2756" spans="1:14" x14ac:dyDescent="0.3">
      <c r="A2756" s="3">
        <v>4</v>
      </c>
      <c r="B2756" s="148"/>
      <c r="C2756" s="4" t="s">
        <v>3550</v>
      </c>
      <c r="D2756" s="5">
        <v>44986</v>
      </c>
      <c r="E2756" s="13" t="s">
        <v>2351</v>
      </c>
      <c r="F2756" s="7">
        <v>1925941</v>
      </c>
      <c r="G2756" s="6" t="s">
        <v>1366</v>
      </c>
      <c r="H2756" s="7">
        <v>202224</v>
      </c>
      <c r="I2756" s="143"/>
      <c r="J2756" s="144"/>
      <c r="K2756" s="145"/>
      <c r="L2756" t="str">
        <f t="shared" si="169"/>
        <v>09134</v>
      </c>
      <c r="M2756">
        <f t="shared" si="170"/>
        <v>9134</v>
      </c>
      <c r="N2756" s="37">
        <f t="shared" si="171"/>
        <v>1925941</v>
      </c>
    </row>
    <row r="2757" spans="1:14" x14ac:dyDescent="0.3">
      <c r="A2757" s="3">
        <v>4</v>
      </c>
      <c r="B2757" s="148"/>
      <c r="C2757" s="4" t="s">
        <v>3551</v>
      </c>
      <c r="D2757" s="5">
        <v>44988</v>
      </c>
      <c r="E2757" s="13" t="s">
        <v>2364</v>
      </c>
      <c r="F2757" s="7">
        <v>276007</v>
      </c>
      <c r="G2757" s="6" t="s">
        <v>1366</v>
      </c>
      <c r="H2757" s="7">
        <v>28981</v>
      </c>
      <c r="I2757" s="143"/>
      <c r="J2757" s="144"/>
      <c r="K2757" s="145"/>
      <c r="L2757" t="str">
        <f t="shared" si="169"/>
        <v>11251</v>
      </c>
      <c r="M2757">
        <f t="shared" si="170"/>
        <v>11251</v>
      </c>
      <c r="N2757" s="37">
        <f t="shared" si="171"/>
        <v>276007</v>
      </c>
    </row>
    <row r="2758" spans="1:14" x14ac:dyDescent="0.3">
      <c r="A2758" s="3">
        <v>4</v>
      </c>
      <c r="B2758" s="148"/>
      <c r="C2758" s="4" t="s">
        <v>3552</v>
      </c>
      <c r="D2758" s="5">
        <v>45014</v>
      </c>
      <c r="E2758" s="13" t="s">
        <v>2401</v>
      </c>
      <c r="F2758" s="7">
        <v>637245</v>
      </c>
      <c r="G2758" s="6" t="s">
        <v>1366</v>
      </c>
      <c r="H2758" s="7">
        <v>66911</v>
      </c>
      <c r="I2758" s="143"/>
      <c r="J2758" s="144"/>
      <c r="K2758" s="145"/>
      <c r="L2758" t="str">
        <f t="shared" si="169"/>
        <v>17727</v>
      </c>
      <c r="M2758">
        <f t="shared" si="170"/>
        <v>17727</v>
      </c>
      <c r="N2758" s="37">
        <f t="shared" si="171"/>
        <v>637245</v>
      </c>
    </row>
    <row r="2759" spans="1:14" x14ac:dyDescent="0.3">
      <c r="A2759" s="3">
        <v>4</v>
      </c>
      <c r="B2759" s="148"/>
      <c r="C2759" s="4" t="s">
        <v>3553</v>
      </c>
      <c r="D2759" s="5">
        <v>45013</v>
      </c>
      <c r="E2759" s="13" t="s">
        <v>2401</v>
      </c>
      <c r="F2759" s="7">
        <v>887517</v>
      </c>
      <c r="G2759" s="6" t="s">
        <v>1366</v>
      </c>
      <c r="H2759" s="7">
        <v>93189</v>
      </c>
      <c r="I2759" s="143"/>
      <c r="J2759" s="144"/>
      <c r="K2759" s="145"/>
      <c r="L2759" t="str">
        <f t="shared" ref="L2759:L2822" si="172">+RIGHT(C2759,5)</f>
        <v>17656</v>
      </c>
      <c r="M2759">
        <f t="shared" ref="M2759:M2822" si="173">+L2759*1</f>
        <v>17656</v>
      </c>
      <c r="N2759" s="37">
        <f t="shared" si="171"/>
        <v>887517</v>
      </c>
    </row>
    <row r="2760" spans="1:14" x14ac:dyDescent="0.3">
      <c r="A2760" s="3">
        <v>4</v>
      </c>
      <c r="B2760" s="148"/>
      <c r="C2760" s="4" t="s">
        <v>3554</v>
      </c>
      <c r="D2760" s="5">
        <v>45000</v>
      </c>
      <c r="E2760" s="13" t="s">
        <v>2364</v>
      </c>
      <c r="F2760" s="7">
        <v>1046363</v>
      </c>
      <c r="G2760" s="6" t="s">
        <v>1366</v>
      </c>
      <c r="H2760" s="7">
        <v>109868</v>
      </c>
      <c r="I2760" s="143"/>
      <c r="J2760" s="144"/>
      <c r="K2760" s="145"/>
      <c r="L2760" t="str">
        <f t="shared" si="172"/>
        <v>13667</v>
      </c>
      <c r="M2760">
        <f t="shared" si="173"/>
        <v>13667</v>
      </c>
      <c r="N2760" s="37">
        <f t="shared" si="171"/>
        <v>1046363</v>
      </c>
    </row>
    <row r="2761" spans="1:14" x14ac:dyDescent="0.3">
      <c r="A2761" s="3">
        <v>4</v>
      </c>
      <c r="B2761" s="148"/>
      <c r="C2761" s="4" t="s">
        <v>3555</v>
      </c>
      <c r="D2761" s="5">
        <v>45010</v>
      </c>
      <c r="E2761" s="13" t="s">
        <v>2368</v>
      </c>
      <c r="F2761" s="7">
        <v>335775</v>
      </c>
      <c r="G2761" s="6" t="s">
        <v>1366</v>
      </c>
      <c r="H2761" s="7">
        <v>35256</v>
      </c>
      <c r="I2761" s="143"/>
      <c r="J2761" s="144"/>
      <c r="K2761" s="145"/>
      <c r="L2761" t="str">
        <f t="shared" si="172"/>
        <v>17479</v>
      </c>
      <c r="M2761">
        <f t="shared" si="173"/>
        <v>17479</v>
      </c>
      <c r="N2761" s="37">
        <f t="shared" si="171"/>
        <v>335775</v>
      </c>
    </row>
    <row r="2762" spans="1:14" x14ac:dyDescent="0.3">
      <c r="A2762" s="3">
        <v>4</v>
      </c>
      <c r="B2762" s="148"/>
      <c r="C2762" s="4" t="s">
        <v>3556</v>
      </c>
      <c r="D2762" s="5">
        <v>45000</v>
      </c>
      <c r="E2762" s="13" t="s">
        <v>2406</v>
      </c>
      <c r="F2762" s="7">
        <v>644761</v>
      </c>
      <c r="G2762" s="6" t="s">
        <v>1366</v>
      </c>
      <c r="H2762" s="7">
        <v>67700</v>
      </c>
      <c r="I2762" s="143"/>
      <c r="J2762" s="144"/>
      <c r="K2762" s="145"/>
      <c r="L2762" t="str">
        <f t="shared" si="172"/>
        <v>13656</v>
      </c>
      <c r="M2762">
        <f t="shared" si="173"/>
        <v>13656</v>
      </c>
      <c r="N2762" s="37">
        <f t="shared" si="171"/>
        <v>644761</v>
      </c>
    </row>
    <row r="2763" spans="1:14" x14ac:dyDescent="0.3">
      <c r="A2763" s="3">
        <v>4</v>
      </c>
      <c r="B2763" s="148"/>
      <c r="C2763" s="4" t="s">
        <v>3557</v>
      </c>
      <c r="D2763" s="5">
        <v>45014</v>
      </c>
      <c r="E2763" s="13" t="s">
        <v>2414</v>
      </c>
      <c r="F2763" s="7">
        <v>1440034</v>
      </c>
      <c r="G2763" s="6" t="s">
        <v>1366</v>
      </c>
      <c r="H2763" s="7">
        <v>151204</v>
      </c>
      <c r="I2763" s="143"/>
      <c r="J2763" s="144"/>
      <c r="K2763" s="145"/>
      <c r="L2763" t="str">
        <f t="shared" si="172"/>
        <v>17761</v>
      </c>
      <c r="M2763">
        <f t="shared" si="173"/>
        <v>17761</v>
      </c>
      <c r="N2763" s="37">
        <f t="shared" si="171"/>
        <v>1440034</v>
      </c>
    </row>
    <row r="2764" spans="1:14" x14ac:dyDescent="0.3">
      <c r="A2764" s="3">
        <v>4</v>
      </c>
      <c r="B2764" s="148"/>
      <c r="C2764" s="4" t="s">
        <v>3558</v>
      </c>
      <c r="D2764" s="5">
        <v>45013</v>
      </c>
      <c r="E2764" s="13" t="s">
        <v>2414</v>
      </c>
      <c r="F2764" s="7">
        <v>608814</v>
      </c>
      <c r="G2764" s="6" t="s">
        <v>1366</v>
      </c>
      <c r="H2764" s="7">
        <v>63925</v>
      </c>
      <c r="I2764" s="143"/>
      <c r="J2764" s="144"/>
      <c r="K2764" s="145"/>
      <c r="L2764" t="str">
        <f t="shared" si="172"/>
        <v>17706</v>
      </c>
      <c r="M2764">
        <f t="shared" si="173"/>
        <v>17706</v>
      </c>
      <c r="N2764" s="37">
        <f t="shared" si="171"/>
        <v>608814</v>
      </c>
    </row>
    <row r="2765" spans="1:14" x14ac:dyDescent="0.3">
      <c r="A2765" s="3">
        <v>4</v>
      </c>
      <c r="B2765" s="148"/>
      <c r="C2765" s="4" t="s">
        <v>3559</v>
      </c>
      <c r="D2765" s="5">
        <v>45013</v>
      </c>
      <c r="E2765" s="13" t="s">
        <v>3338</v>
      </c>
      <c r="F2765" s="7">
        <v>2639824</v>
      </c>
      <c r="G2765" s="6" t="s">
        <v>1366</v>
      </c>
      <c r="H2765" s="7">
        <v>277182</v>
      </c>
      <c r="I2765" s="143"/>
      <c r="J2765" s="144"/>
      <c r="K2765" s="145"/>
      <c r="L2765" t="str">
        <f t="shared" si="172"/>
        <v>17647</v>
      </c>
      <c r="M2765">
        <f t="shared" si="173"/>
        <v>17647</v>
      </c>
      <c r="N2765" s="37">
        <f t="shared" si="171"/>
        <v>2639824</v>
      </c>
    </row>
    <row r="2766" spans="1:14" x14ac:dyDescent="0.3">
      <c r="A2766" s="3">
        <v>4</v>
      </c>
      <c r="B2766" s="148"/>
      <c r="C2766" s="4" t="s">
        <v>3560</v>
      </c>
      <c r="D2766" s="5">
        <v>45014</v>
      </c>
      <c r="E2766" s="13" t="s">
        <v>2406</v>
      </c>
      <c r="F2766" s="7">
        <v>1724811</v>
      </c>
      <c r="G2766" s="6" t="s">
        <v>1366</v>
      </c>
      <c r="H2766" s="7">
        <v>181105</v>
      </c>
      <c r="I2766" s="143"/>
      <c r="J2766" s="144"/>
      <c r="K2766" s="145"/>
      <c r="L2766" t="str">
        <f t="shared" si="172"/>
        <v>17722</v>
      </c>
      <c r="M2766">
        <f t="shared" si="173"/>
        <v>17722</v>
      </c>
      <c r="N2766" s="37">
        <f t="shared" si="171"/>
        <v>1724811</v>
      </c>
    </row>
    <row r="2767" spans="1:14" x14ac:dyDescent="0.3">
      <c r="A2767" s="3">
        <v>4</v>
      </c>
      <c r="B2767" s="148"/>
      <c r="C2767" s="4" t="s">
        <v>3561</v>
      </c>
      <c r="D2767" s="5">
        <v>45002</v>
      </c>
      <c r="E2767" s="13" t="s">
        <v>2414</v>
      </c>
      <c r="F2767" s="7">
        <v>374347</v>
      </c>
      <c r="G2767" s="6" t="s">
        <v>1366</v>
      </c>
      <c r="H2767" s="7">
        <v>39306</v>
      </c>
      <c r="I2767" s="143"/>
      <c r="J2767" s="144"/>
      <c r="K2767" s="145"/>
      <c r="L2767" t="str">
        <f t="shared" si="172"/>
        <v>15586</v>
      </c>
      <c r="M2767">
        <f t="shared" si="173"/>
        <v>15586</v>
      </c>
      <c r="N2767" s="37">
        <f t="shared" si="171"/>
        <v>374347</v>
      </c>
    </row>
    <row r="2768" spans="1:14" x14ac:dyDescent="0.3">
      <c r="A2768" s="3">
        <v>4</v>
      </c>
      <c r="B2768" s="148"/>
      <c r="C2768" s="4" t="s">
        <v>3562</v>
      </c>
      <c r="D2768" s="5">
        <v>45008</v>
      </c>
      <c r="E2768" s="13" t="s">
        <v>2401</v>
      </c>
      <c r="F2768" s="7">
        <v>1633345</v>
      </c>
      <c r="G2768" s="6" t="s">
        <v>1366</v>
      </c>
      <c r="H2768" s="7">
        <v>171501</v>
      </c>
      <c r="I2768" s="143"/>
      <c r="J2768" s="144"/>
      <c r="K2768" s="145"/>
      <c r="L2768" t="str">
        <f t="shared" si="172"/>
        <v>16756</v>
      </c>
      <c r="M2768">
        <f t="shared" si="173"/>
        <v>16756</v>
      </c>
      <c r="N2768" s="37">
        <f t="shared" si="171"/>
        <v>1633345</v>
      </c>
    </row>
    <row r="2769" spans="1:14" x14ac:dyDescent="0.3">
      <c r="A2769" s="3">
        <v>4</v>
      </c>
      <c r="B2769" s="148"/>
      <c r="C2769" s="4" t="s">
        <v>3563</v>
      </c>
      <c r="D2769" s="5">
        <v>45007</v>
      </c>
      <c r="E2769" s="13" t="s">
        <v>2368</v>
      </c>
      <c r="F2769" s="7">
        <v>571725</v>
      </c>
      <c r="G2769" s="6" t="s">
        <v>1366</v>
      </c>
      <c r="H2769" s="7">
        <v>60031</v>
      </c>
      <c r="I2769" s="143"/>
      <c r="J2769" s="144"/>
      <c r="K2769" s="145"/>
      <c r="L2769" t="str">
        <f t="shared" si="172"/>
        <v>15902</v>
      </c>
      <c r="M2769">
        <f t="shared" si="173"/>
        <v>15902</v>
      </c>
      <c r="N2769" s="37">
        <f t="shared" si="171"/>
        <v>571725</v>
      </c>
    </row>
    <row r="2770" spans="1:14" x14ac:dyDescent="0.3">
      <c r="A2770" s="3">
        <v>4</v>
      </c>
      <c r="B2770" s="148"/>
      <c r="C2770" s="4" t="s">
        <v>3564</v>
      </c>
      <c r="D2770" s="5">
        <v>45003</v>
      </c>
      <c r="E2770" s="13" t="s">
        <v>2406</v>
      </c>
      <c r="F2770" s="7">
        <v>930864</v>
      </c>
      <c r="G2770" s="6" t="s">
        <v>1366</v>
      </c>
      <c r="H2770" s="7">
        <v>97741</v>
      </c>
      <c r="I2770" s="143"/>
      <c r="J2770" s="144"/>
      <c r="K2770" s="145"/>
      <c r="L2770" t="str">
        <f t="shared" si="172"/>
        <v>15678</v>
      </c>
      <c r="M2770">
        <f t="shared" si="173"/>
        <v>15678</v>
      </c>
      <c r="N2770" s="37">
        <f t="shared" si="171"/>
        <v>930864</v>
      </c>
    </row>
    <row r="2771" spans="1:14" x14ac:dyDescent="0.3">
      <c r="A2771" s="3">
        <v>4</v>
      </c>
      <c r="B2771" s="148"/>
      <c r="C2771" s="4" t="s">
        <v>3565</v>
      </c>
      <c r="D2771" s="5">
        <v>44996</v>
      </c>
      <c r="E2771" s="13" t="s">
        <v>2401</v>
      </c>
      <c r="F2771" s="7">
        <v>374347</v>
      </c>
      <c r="G2771" s="6" t="s">
        <v>1366</v>
      </c>
      <c r="H2771" s="7">
        <v>39306</v>
      </c>
      <c r="I2771" s="143"/>
      <c r="J2771" s="144"/>
      <c r="K2771" s="145"/>
      <c r="L2771" t="str">
        <f t="shared" si="172"/>
        <v>13357</v>
      </c>
      <c r="M2771">
        <f t="shared" si="173"/>
        <v>13357</v>
      </c>
      <c r="N2771" s="37">
        <f t="shared" si="171"/>
        <v>374347</v>
      </c>
    </row>
    <row r="2772" spans="1:14" x14ac:dyDescent="0.3">
      <c r="A2772" s="3">
        <v>4</v>
      </c>
      <c r="B2772" s="148"/>
      <c r="C2772" s="4" t="s">
        <v>3566</v>
      </c>
      <c r="D2772" s="5">
        <v>45010</v>
      </c>
      <c r="E2772" s="13" t="s">
        <v>2414</v>
      </c>
      <c r="F2772" s="7">
        <v>800841</v>
      </c>
      <c r="G2772" s="6" t="s">
        <v>1366</v>
      </c>
      <c r="H2772" s="7">
        <v>84088</v>
      </c>
      <c r="I2772" s="143"/>
      <c r="J2772" s="144"/>
      <c r="K2772" s="145"/>
      <c r="L2772" t="str">
        <f t="shared" si="172"/>
        <v>17510</v>
      </c>
      <c r="M2772">
        <f t="shared" si="173"/>
        <v>17510</v>
      </c>
      <c r="N2772" s="37">
        <f t="shared" si="171"/>
        <v>800841</v>
      </c>
    </row>
    <row r="2773" spans="1:14" x14ac:dyDescent="0.3">
      <c r="A2773" s="3">
        <v>4</v>
      </c>
      <c r="B2773" s="148"/>
      <c r="C2773" s="4" t="s">
        <v>3567</v>
      </c>
      <c r="D2773" s="5">
        <v>45007</v>
      </c>
      <c r="E2773" s="13" t="s">
        <v>3338</v>
      </c>
      <c r="F2773" s="7">
        <v>853839</v>
      </c>
      <c r="G2773" s="6" t="s">
        <v>1366</v>
      </c>
      <c r="H2773" s="7">
        <v>89653</v>
      </c>
      <c r="I2773" s="143"/>
      <c r="J2773" s="144"/>
      <c r="K2773" s="145"/>
      <c r="L2773" t="str">
        <f t="shared" si="172"/>
        <v>15909</v>
      </c>
      <c r="M2773">
        <f t="shared" si="173"/>
        <v>15909</v>
      </c>
      <c r="N2773" s="37">
        <f t="shared" si="171"/>
        <v>853839</v>
      </c>
    </row>
    <row r="2774" spans="1:14" x14ac:dyDescent="0.3">
      <c r="A2774" s="3">
        <v>4</v>
      </c>
      <c r="B2774" s="148"/>
      <c r="C2774" s="4" t="s">
        <v>3568</v>
      </c>
      <c r="D2774" s="5">
        <v>44998</v>
      </c>
      <c r="E2774" s="13" t="s">
        <v>3338</v>
      </c>
      <c r="F2774" s="7">
        <v>1708039</v>
      </c>
      <c r="G2774" s="6" t="s">
        <v>1366</v>
      </c>
      <c r="H2774" s="7">
        <v>179344</v>
      </c>
      <c r="I2774" s="143"/>
      <c r="J2774" s="144"/>
      <c r="K2774" s="145"/>
      <c r="L2774" t="str">
        <f t="shared" si="172"/>
        <v>13455</v>
      </c>
      <c r="M2774">
        <f t="shared" si="173"/>
        <v>13455</v>
      </c>
      <c r="N2774" s="37">
        <f t="shared" si="171"/>
        <v>1708039</v>
      </c>
    </row>
    <row r="2775" spans="1:14" x14ac:dyDescent="0.3">
      <c r="A2775" s="3">
        <v>4</v>
      </c>
      <c r="B2775" s="148"/>
      <c r="C2775" s="4" t="s">
        <v>3569</v>
      </c>
      <c r="D2775" s="5">
        <v>44996</v>
      </c>
      <c r="E2775" s="13" t="s">
        <v>2401</v>
      </c>
      <c r="F2775" s="7">
        <v>374347</v>
      </c>
      <c r="G2775" s="6" t="s">
        <v>1366</v>
      </c>
      <c r="H2775" s="7">
        <v>39306</v>
      </c>
      <c r="I2775" s="143"/>
      <c r="J2775" s="144"/>
      <c r="K2775" s="145"/>
      <c r="L2775" t="str">
        <f t="shared" si="172"/>
        <v>13356</v>
      </c>
      <c r="M2775">
        <f t="shared" si="173"/>
        <v>13356</v>
      </c>
      <c r="N2775" s="37">
        <f t="shared" si="171"/>
        <v>374347</v>
      </c>
    </row>
    <row r="2776" spans="1:14" x14ac:dyDescent="0.3">
      <c r="A2776" s="3">
        <v>4</v>
      </c>
      <c r="B2776" s="148"/>
      <c r="C2776" s="4" t="s">
        <v>3570</v>
      </c>
      <c r="D2776" s="5">
        <v>44993</v>
      </c>
      <c r="E2776" s="13" t="s">
        <v>2401</v>
      </c>
      <c r="F2776" s="7">
        <v>1014690</v>
      </c>
      <c r="G2776" s="6" t="s">
        <v>1366</v>
      </c>
      <c r="H2776" s="7">
        <v>106542</v>
      </c>
      <c r="I2776" s="143"/>
      <c r="J2776" s="144"/>
      <c r="K2776" s="145"/>
      <c r="L2776" t="str">
        <f t="shared" si="172"/>
        <v>11549</v>
      </c>
      <c r="M2776">
        <f t="shared" si="173"/>
        <v>11549</v>
      </c>
      <c r="N2776" s="37">
        <f t="shared" si="171"/>
        <v>1014690</v>
      </c>
    </row>
    <row r="2777" spans="1:14" x14ac:dyDescent="0.3">
      <c r="A2777" s="3">
        <v>4</v>
      </c>
      <c r="B2777" s="148"/>
      <c r="C2777" s="4" t="s">
        <v>3571</v>
      </c>
      <c r="D2777" s="5">
        <v>44998</v>
      </c>
      <c r="E2777" s="13" t="s">
        <v>2406</v>
      </c>
      <c r="F2777" s="7">
        <v>374347</v>
      </c>
      <c r="G2777" s="6" t="s">
        <v>1366</v>
      </c>
      <c r="H2777" s="7">
        <v>39306</v>
      </c>
      <c r="I2777" s="143"/>
      <c r="J2777" s="144"/>
      <c r="K2777" s="145"/>
      <c r="L2777" t="str">
        <f t="shared" si="172"/>
        <v>13466</v>
      </c>
      <c r="M2777">
        <f t="shared" si="173"/>
        <v>13466</v>
      </c>
      <c r="N2777" s="37">
        <f t="shared" si="171"/>
        <v>374347</v>
      </c>
    </row>
    <row r="2778" spans="1:14" x14ac:dyDescent="0.3">
      <c r="A2778" s="3">
        <v>4</v>
      </c>
      <c r="B2778" s="148"/>
      <c r="C2778" s="4" t="s">
        <v>3572</v>
      </c>
      <c r="D2778" s="5">
        <v>45000</v>
      </c>
      <c r="E2778" s="13" t="s">
        <v>2368</v>
      </c>
      <c r="F2778" s="7">
        <v>374347</v>
      </c>
      <c r="G2778" s="6" t="s">
        <v>1366</v>
      </c>
      <c r="H2778" s="7">
        <v>39306</v>
      </c>
      <c r="I2778" s="143"/>
      <c r="J2778" s="144"/>
      <c r="K2778" s="145"/>
      <c r="L2778" t="str">
        <f t="shared" si="172"/>
        <v>13639</v>
      </c>
      <c r="M2778">
        <f t="shared" si="173"/>
        <v>13639</v>
      </c>
      <c r="N2778" s="37">
        <f t="shared" si="171"/>
        <v>374347</v>
      </c>
    </row>
    <row r="2779" spans="1:14" x14ac:dyDescent="0.3">
      <c r="A2779" s="3">
        <v>4</v>
      </c>
      <c r="B2779" s="148"/>
      <c r="C2779" s="4" t="s">
        <v>3573</v>
      </c>
      <c r="D2779" s="5">
        <v>45010</v>
      </c>
      <c r="E2779" s="13" t="s">
        <v>2368</v>
      </c>
      <c r="F2779" s="7">
        <v>1235490</v>
      </c>
      <c r="G2779" s="6" t="s">
        <v>1366</v>
      </c>
      <c r="H2779" s="7">
        <v>129726</v>
      </c>
      <c r="I2779" s="143"/>
      <c r="J2779" s="144"/>
      <c r="K2779" s="145"/>
      <c r="L2779" t="str">
        <f t="shared" si="172"/>
        <v>17480</v>
      </c>
      <c r="M2779">
        <f t="shared" si="173"/>
        <v>17480</v>
      </c>
      <c r="N2779" s="37">
        <f t="shared" si="171"/>
        <v>1235490</v>
      </c>
    </row>
    <row r="2780" spans="1:14" x14ac:dyDescent="0.3">
      <c r="A2780" s="3">
        <v>4</v>
      </c>
      <c r="B2780" s="148"/>
      <c r="C2780" s="4" t="s">
        <v>3574</v>
      </c>
      <c r="D2780" s="5">
        <v>45000</v>
      </c>
      <c r="E2780" s="13" t="s">
        <v>2401</v>
      </c>
      <c r="F2780" s="7">
        <v>199650</v>
      </c>
      <c r="G2780" s="6" t="s">
        <v>1366</v>
      </c>
      <c r="H2780" s="7">
        <v>20963</v>
      </c>
      <c r="I2780" s="143"/>
      <c r="J2780" s="144"/>
      <c r="K2780" s="145"/>
      <c r="L2780" t="str">
        <f t="shared" si="172"/>
        <v>13669</v>
      </c>
      <c r="M2780">
        <f t="shared" si="173"/>
        <v>13669</v>
      </c>
      <c r="N2780" s="37">
        <f t="shared" si="171"/>
        <v>199650</v>
      </c>
    </row>
    <row r="2781" spans="1:14" x14ac:dyDescent="0.3">
      <c r="A2781" s="3">
        <v>4</v>
      </c>
      <c r="B2781" s="148"/>
      <c r="C2781" s="4" t="s">
        <v>3575</v>
      </c>
      <c r="D2781" s="5">
        <v>45001</v>
      </c>
      <c r="E2781" s="13" t="s">
        <v>2401</v>
      </c>
      <c r="F2781" s="7">
        <v>1088247</v>
      </c>
      <c r="G2781" s="6" t="s">
        <v>1366</v>
      </c>
      <c r="H2781" s="7">
        <v>114266</v>
      </c>
      <c r="I2781" s="143"/>
      <c r="J2781" s="144"/>
      <c r="K2781" s="145"/>
      <c r="L2781" t="str">
        <f t="shared" si="172"/>
        <v>14199</v>
      </c>
      <c r="M2781">
        <f t="shared" si="173"/>
        <v>14199</v>
      </c>
      <c r="N2781" s="37">
        <f t="shared" si="171"/>
        <v>1088247</v>
      </c>
    </row>
    <row r="2782" spans="1:14" x14ac:dyDescent="0.3">
      <c r="A2782" s="3">
        <v>4</v>
      </c>
      <c r="B2782" s="148"/>
      <c r="C2782" s="4" t="s">
        <v>3576</v>
      </c>
      <c r="D2782" s="5">
        <v>45002</v>
      </c>
      <c r="E2782" s="13" t="s">
        <v>2401</v>
      </c>
      <c r="F2782" s="7">
        <v>374347</v>
      </c>
      <c r="G2782" s="6" t="s">
        <v>1366</v>
      </c>
      <c r="H2782" s="7">
        <v>39306</v>
      </c>
      <c r="I2782" s="143"/>
      <c r="J2782" s="144"/>
      <c r="K2782" s="145"/>
      <c r="L2782" t="str">
        <f t="shared" si="172"/>
        <v>15590</v>
      </c>
      <c r="M2782">
        <f t="shared" si="173"/>
        <v>15590</v>
      </c>
      <c r="N2782" s="37">
        <f t="shared" si="171"/>
        <v>374347</v>
      </c>
    </row>
    <row r="2783" spans="1:14" x14ac:dyDescent="0.3">
      <c r="A2783" s="3">
        <v>4</v>
      </c>
      <c r="B2783" s="148"/>
      <c r="C2783" s="4" t="s">
        <v>3577</v>
      </c>
      <c r="D2783" s="5">
        <v>44996</v>
      </c>
      <c r="E2783" s="13" t="s">
        <v>2364</v>
      </c>
      <c r="F2783" s="7">
        <v>374347</v>
      </c>
      <c r="G2783" s="6" t="s">
        <v>1366</v>
      </c>
      <c r="H2783" s="7">
        <v>39306</v>
      </c>
      <c r="I2783" s="143"/>
      <c r="J2783" s="144"/>
      <c r="K2783" s="145"/>
      <c r="L2783" t="str">
        <f t="shared" si="172"/>
        <v>13324</v>
      </c>
      <c r="M2783">
        <f t="shared" si="173"/>
        <v>13324</v>
      </c>
      <c r="N2783" s="37">
        <f t="shared" si="171"/>
        <v>374347</v>
      </c>
    </row>
    <row r="2784" spans="1:14" x14ac:dyDescent="0.3">
      <c r="A2784" s="3">
        <v>4</v>
      </c>
      <c r="B2784" s="148"/>
      <c r="C2784" s="4" t="s">
        <v>3578</v>
      </c>
      <c r="D2784" s="5">
        <v>45008</v>
      </c>
      <c r="E2784" s="13" t="s">
        <v>2406</v>
      </c>
      <c r="F2784" s="7">
        <v>1418560</v>
      </c>
      <c r="G2784" s="6" t="s">
        <v>1366</v>
      </c>
      <c r="H2784" s="7">
        <v>148949</v>
      </c>
      <c r="I2784" s="143"/>
      <c r="J2784" s="144"/>
      <c r="K2784" s="145"/>
      <c r="L2784" t="str">
        <f t="shared" si="172"/>
        <v>15989</v>
      </c>
      <c r="M2784">
        <f t="shared" si="173"/>
        <v>15989</v>
      </c>
      <c r="N2784" s="37">
        <f t="shared" si="171"/>
        <v>1418560</v>
      </c>
    </row>
    <row r="2785" spans="1:14" x14ac:dyDescent="0.3">
      <c r="A2785" s="3">
        <v>4</v>
      </c>
      <c r="B2785" s="148"/>
      <c r="C2785" s="4" t="s">
        <v>3579</v>
      </c>
      <c r="D2785" s="5">
        <v>45002</v>
      </c>
      <c r="E2785" s="13" t="s">
        <v>2414</v>
      </c>
      <c r="F2785" s="7">
        <v>374347</v>
      </c>
      <c r="G2785" s="6" t="s">
        <v>1366</v>
      </c>
      <c r="H2785" s="7">
        <v>39306</v>
      </c>
      <c r="I2785" s="143"/>
      <c r="J2785" s="144"/>
      <c r="K2785" s="145"/>
      <c r="L2785" t="str">
        <f t="shared" si="172"/>
        <v>15591</v>
      </c>
      <c r="M2785">
        <f t="shared" si="173"/>
        <v>15591</v>
      </c>
      <c r="N2785" s="37">
        <f t="shared" si="171"/>
        <v>374347</v>
      </c>
    </row>
    <row r="2786" spans="1:14" x14ac:dyDescent="0.3">
      <c r="A2786" s="3">
        <v>4</v>
      </c>
      <c r="B2786" s="148"/>
      <c r="C2786" s="4" t="s">
        <v>3580</v>
      </c>
      <c r="D2786" s="5">
        <v>45001</v>
      </c>
      <c r="E2786" s="13" t="s">
        <v>2414</v>
      </c>
      <c r="F2786" s="7">
        <v>710122</v>
      </c>
      <c r="G2786" s="6" t="s">
        <v>1366</v>
      </c>
      <c r="H2786" s="7">
        <v>74563</v>
      </c>
      <c r="I2786" s="143"/>
      <c r="J2786" s="144"/>
      <c r="K2786" s="145"/>
      <c r="L2786" t="str">
        <f t="shared" si="172"/>
        <v>14198</v>
      </c>
      <c r="M2786">
        <f t="shared" si="173"/>
        <v>14198</v>
      </c>
      <c r="N2786" s="37">
        <f t="shared" si="171"/>
        <v>710122</v>
      </c>
    </row>
    <row r="2787" spans="1:14" x14ac:dyDescent="0.3">
      <c r="A2787" s="3">
        <v>4</v>
      </c>
      <c r="B2787" s="148"/>
      <c r="C2787" s="4" t="s">
        <v>3581</v>
      </c>
      <c r="D2787" s="5">
        <v>45000</v>
      </c>
      <c r="E2787" s="13" t="s">
        <v>2401</v>
      </c>
      <c r="F2787" s="7">
        <v>366491</v>
      </c>
      <c r="G2787" s="6" t="s">
        <v>1366</v>
      </c>
      <c r="H2787" s="7">
        <v>38482</v>
      </c>
      <c r="I2787" s="143"/>
      <c r="J2787" s="144"/>
      <c r="K2787" s="145"/>
      <c r="L2787" t="str">
        <f t="shared" si="172"/>
        <v>13668</v>
      </c>
      <c r="M2787">
        <f t="shared" si="173"/>
        <v>13668</v>
      </c>
      <c r="N2787" s="37">
        <f t="shared" si="171"/>
        <v>366491</v>
      </c>
    </row>
    <row r="2788" spans="1:14" x14ac:dyDescent="0.3">
      <c r="A2788" s="3">
        <v>4</v>
      </c>
      <c r="B2788" s="148"/>
      <c r="C2788" s="4" t="s">
        <v>3582</v>
      </c>
      <c r="D2788" s="5">
        <v>45000</v>
      </c>
      <c r="E2788" s="13" t="s">
        <v>2368</v>
      </c>
      <c r="F2788" s="7">
        <v>374347</v>
      </c>
      <c r="G2788" s="6" t="s">
        <v>1366</v>
      </c>
      <c r="H2788" s="7">
        <v>39306</v>
      </c>
      <c r="I2788" s="143"/>
      <c r="J2788" s="144"/>
      <c r="K2788" s="145"/>
      <c r="L2788" t="str">
        <f t="shared" si="172"/>
        <v>13642</v>
      </c>
      <c r="M2788">
        <f t="shared" si="173"/>
        <v>13642</v>
      </c>
      <c r="N2788" s="37">
        <f t="shared" si="171"/>
        <v>374347</v>
      </c>
    </row>
    <row r="2789" spans="1:14" x14ac:dyDescent="0.3">
      <c r="A2789" s="3">
        <v>4</v>
      </c>
      <c r="B2789" s="148"/>
      <c r="C2789" s="4" t="s">
        <v>3583</v>
      </c>
      <c r="D2789" s="5">
        <v>45002</v>
      </c>
      <c r="E2789" s="13" t="s">
        <v>2406</v>
      </c>
      <c r="F2789" s="7">
        <v>1014690</v>
      </c>
      <c r="G2789" s="6" t="s">
        <v>1366</v>
      </c>
      <c r="H2789" s="7">
        <v>106542</v>
      </c>
      <c r="I2789" s="143"/>
      <c r="J2789" s="144"/>
      <c r="K2789" s="145"/>
      <c r="L2789" t="str">
        <f t="shared" si="172"/>
        <v>15603</v>
      </c>
      <c r="M2789">
        <f t="shared" si="173"/>
        <v>15603</v>
      </c>
      <c r="N2789" s="37">
        <f t="shared" si="171"/>
        <v>1014690</v>
      </c>
    </row>
    <row r="2790" spans="1:14" x14ac:dyDescent="0.3">
      <c r="A2790" s="3">
        <v>4</v>
      </c>
      <c r="B2790" s="148"/>
      <c r="C2790" s="4" t="s">
        <v>3584</v>
      </c>
      <c r="D2790" s="5">
        <v>45002</v>
      </c>
      <c r="E2790" s="13" t="s">
        <v>3338</v>
      </c>
      <c r="F2790" s="7">
        <v>366491</v>
      </c>
      <c r="G2790" s="6" t="s">
        <v>1366</v>
      </c>
      <c r="H2790" s="7">
        <v>38482</v>
      </c>
      <c r="I2790" s="143"/>
      <c r="J2790" s="144"/>
      <c r="K2790" s="145"/>
      <c r="L2790" t="str">
        <f t="shared" si="172"/>
        <v>15639</v>
      </c>
      <c r="M2790">
        <f t="shared" si="173"/>
        <v>15639</v>
      </c>
      <c r="N2790" s="37">
        <f t="shared" si="171"/>
        <v>366491</v>
      </c>
    </row>
    <row r="2791" spans="1:14" x14ac:dyDescent="0.3">
      <c r="A2791" s="3">
        <v>4</v>
      </c>
      <c r="B2791" s="148"/>
      <c r="C2791" s="4" t="s">
        <v>3585</v>
      </c>
      <c r="D2791" s="5">
        <v>45002</v>
      </c>
      <c r="E2791" s="13" t="s">
        <v>3338</v>
      </c>
      <c r="F2791" s="7">
        <v>1473967</v>
      </c>
      <c r="G2791" s="6" t="s">
        <v>1366</v>
      </c>
      <c r="H2791" s="7">
        <v>154767</v>
      </c>
      <c r="I2791" s="143"/>
      <c r="J2791" s="144"/>
      <c r="K2791" s="145"/>
      <c r="L2791" t="str">
        <f t="shared" si="172"/>
        <v>15621</v>
      </c>
      <c r="M2791">
        <f t="shared" si="173"/>
        <v>15621</v>
      </c>
      <c r="N2791" s="37">
        <f t="shared" si="171"/>
        <v>1473967</v>
      </c>
    </row>
    <row r="2792" spans="1:14" x14ac:dyDescent="0.3">
      <c r="A2792" s="3">
        <v>4</v>
      </c>
      <c r="B2792" s="148"/>
      <c r="C2792" s="4" t="s">
        <v>3586</v>
      </c>
      <c r="D2792" s="5">
        <v>45000</v>
      </c>
      <c r="E2792" s="13" t="s">
        <v>2368</v>
      </c>
      <c r="F2792" s="7">
        <v>374347</v>
      </c>
      <c r="G2792" s="6" t="s">
        <v>1366</v>
      </c>
      <c r="H2792" s="7">
        <v>39306</v>
      </c>
      <c r="I2792" s="143"/>
      <c r="J2792" s="144"/>
      <c r="K2792" s="145"/>
      <c r="L2792" t="str">
        <f t="shared" si="172"/>
        <v>13635</v>
      </c>
      <c r="M2792">
        <f t="shared" si="173"/>
        <v>13635</v>
      </c>
      <c r="N2792" s="37">
        <f t="shared" si="171"/>
        <v>374347</v>
      </c>
    </row>
    <row r="2793" spans="1:14" x14ac:dyDescent="0.3">
      <c r="A2793" s="3">
        <v>4</v>
      </c>
      <c r="B2793" s="148"/>
      <c r="C2793" s="4" t="s">
        <v>3587</v>
      </c>
      <c r="D2793" s="5">
        <v>44999</v>
      </c>
      <c r="E2793" s="13" t="s">
        <v>3338</v>
      </c>
      <c r="F2793" s="7">
        <v>245025</v>
      </c>
      <c r="G2793" s="6" t="s">
        <v>1366</v>
      </c>
      <c r="H2793" s="7">
        <v>25728</v>
      </c>
      <c r="I2793" s="143"/>
      <c r="J2793" s="144"/>
      <c r="K2793" s="145"/>
      <c r="L2793" t="str">
        <f t="shared" si="172"/>
        <v>13556</v>
      </c>
      <c r="M2793">
        <f t="shared" si="173"/>
        <v>13556</v>
      </c>
      <c r="N2793" s="37">
        <f t="shared" si="171"/>
        <v>245025</v>
      </c>
    </row>
    <row r="2794" spans="1:14" x14ac:dyDescent="0.3">
      <c r="A2794" s="3">
        <v>4</v>
      </c>
      <c r="B2794" s="148"/>
      <c r="C2794" s="4" t="s">
        <v>3588</v>
      </c>
      <c r="D2794" s="5">
        <v>44988</v>
      </c>
      <c r="E2794" s="13" t="s">
        <v>2401</v>
      </c>
      <c r="F2794" s="7">
        <v>319440</v>
      </c>
      <c r="G2794" s="6" t="s">
        <v>1366</v>
      </c>
      <c r="H2794" s="7">
        <v>33541</v>
      </c>
      <c r="I2794" s="143"/>
      <c r="J2794" s="144"/>
      <c r="K2794" s="145"/>
      <c r="L2794" t="str">
        <f t="shared" si="172"/>
        <v>11237</v>
      </c>
      <c r="M2794">
        <f t="shared" si="173"/>
        <v>11237</v>
      </c>
      <c r="N2794" s="37">
        <f t="shared" si="171"/>
        <v>319440</v>
      </c>
    </row>
    <row r="2795" spans="1:14" x14ac:dyDescent="0.3">
      <c r="A2795" s="3">
        <v>4</v>
      </c>
      <c r="B2795" s="148"/>
      <c r="C2795" s="4" t="s">
        <v>3589</v>
      </c>
      <c r="D2795" s="5">
        <v>44998</v>
      </c>
      <c r="E2795" s="13" t="s">
        <v>2406</v>
      </c>
      <c r="F2795" s="7">
        <v>520329</v>
      </c>
      <c r="G2795" s="6" t="s">
        <v>1366</v>
      </c>
      <c r="H2795" s="7">
        <v>54635</v>
      </c>
      <c r="I2795" s="143"/>
      <c r="J2795" s="144"/>
      <c r="K2795" s="145"/>
      <c r="L2795" t="str">
        <f t="shared" si="172"/>
        <v>13446</v>
      </c>
      <c r="M2795">
        <f t="shared" si="173"/>
        <v>13446</v>
      </c>
      <c r="N2795" s="37">
        <f t="shared" si="171"/>
        <v>520329</v>
      </c>
    </row>
    <row r="2796" spans="1:14" x14ac:dyDescent="0.3">
      <c r="A2796" s="3">
        <v>4</v>
      </c>
      <c r="B2796" s="148"/>
      <c r="C2796" s="4" t="s">
        <v>3590</v>
      </c>
      <c r="D2796" s="5">
        <v>44999</v>
      </c>
      <c r="E2796" s="13" t="s">
        <v>2406</v>
      </c>
      <c r="F2796" s="7">
        <v>374347</v>
      </c>
      <c r="G2796" s="6" t="s">
        <v>1366</v>
      </c>
      <c r="H2796" s="7">
        <v>39306</v>
      </c>
      <c r="I2796" s="143"/>
      <c r="J2796" s="144"/>
      <c r="K2796" s="145"/>
      <c r="L2796" t="str">
        <f t="shared" si="172"/>
        <v>13596</v>
      </c>
      <c r="M2796">
        <f t="shared" si="173"/>
        <v>13596</v>
      </c>
      <c r="N2796" s="37">
        <f t="shared" si="171"/>
        <v>374347</v>
      </c>
    </row>
    <row r="2797" spans="1:14" x14ac:dyDescent="0.3">
      <c r="A2797" s="3">
        <v>4</v>
      </c>
      <c r="B2797" s="148"/>
      <c r="C2797" s="4" t="s">
        <v>3591</v>
      </c>
      <c r="D2797" s="5">
        <v>44993</v>
      </c>
      <c r="E2797" s="13" t="s">
        <v>2401</v>
      </c>
      <c r="F2797" s="7">
        <v>1167332</v>
      </c>
      <c r="G2797" s="6" t="s">
        <v>1366</v>
      </c>
      <c r="H2797" s="7">
        <v>122570</v>
      </c>
      <c r="I2797" s="143"/>
      <c r="J2797" s="144"/>
      <c r="K2797" s="145"/>
      <c r="L2797" t="str">
        <f t="shared" si="172"/>
        <v>11807</v>
      </c>
      <c r="M2797">
        <f t="shared" si="173"/>
        <v>11807</v>
      </c>
      <c r="N2797" s="37">
        <f t="shared" si="171"/>
        <v>1167332</v>
      </c>
    </row>
    <row r="2798" spans="1:14" x14ac:dyDescent="0.3">
      <c r="A2798" s="3">
        <v>4</v>
      </c>
      <c r="B2798" s="148"/>
      <c r="C2798" s="4" t="s">
        <v>3592</v>
      </c>
      <c r="D2798" s="5">
        <v>44998</v>
      </c>
      <c r="E2798" s="13" t="s">
        <v>2364</v>
      </c>
      <c r="F2798" s="7">
        <v>608814</v>
      </c>
      <c r="G2798" s="6" t="s">
        <v>1366</v>
      </c>
      <c r="H2798" s="7">
        <v>63925</v>
      </c>
      <c r="I2798" s="143"/>
      <c r="J2798" s="144"/>
      <c r="K2798" s="145"/>
      <c r="L2798" t="str">
        <f t="shared" si="172"/>
        <v>13454</v>
      </c>
      <c r="M2798">
        <f t="shared" si="173"/>
        <v>13454</v>
      </c>
      <c r="N2798" s="37">
        <f t="shared" si="171"/>
        <v>608814</v>
      </c>
    </row>
    <row r="2799" spans="1:14" x14ac:dyDescent="0.3">
      <c r="A2799" s="3">
        <v>4</v>
      </c>
      <c r="B2799" s="148"/>
      <c r="C2799" s="4" t="s">
        <v>3593</v>
      </c>
      <c r="D2799" s="5">
        <v>44991</v>
      </c>
      <c r="E2799" s="13" t="s">
        <v>2364</v>
      </c>
      <c r="F2799" s="7">
        <v>2415991</v>
      </c>
      <c r="G2799" s="6" t="s">
        <v>1366</v>
      </c>
      <c r="H2799" s="7">
        <v>253679</v>
      </c>
      <c r="I2799" s="143"/>
      <c r="J2799" s="144"/>
      <c r="K2799" s="145"/>
      <c r="L2799" t="str">
        <f t="shared" si="172"/>
        <v>11364</v>
      </c>
      <c r="M2799">
        <f t="shared" si="173"/>
        <v>11364</v>
      </c>
      <c r="N2799" s="37">
        <f t="shared" si="171"/>
        <v>2415991</v>
      </c>
    </row>
    <row r="2800" spans="1:14" x14ac:dyDescent="0.3">
      <c r="A2800" s="3">
        <v>4</v>
      </c>
      <c r="B2800" s="148"/>
      <c r="C2800" s="4" t="s">
        <v>3594</v>
      </c>
      <c r="D2800" s="5">
        <v>44998</v>
      </c>
      <c r="E2800" s="13" t="s">
        <v>3338</v>
      </c>
      <c r="F2800" s="7">
        <v>488655</v>
      </c>
      <c r="G2800" s="6" t="s">
        <v>1366</v>
      </c>
      <c r="H2800" s="7">
        <v>51309</v>
      </c>
      <c r="I2800" s="143"/>
      <c r="J2800" s="144"/>
      <c r="K2800" s="145"/>
      <c r="L2800" t="str">
        <f t="shared" si="172"/>
        <v>13456</v>
      </c>
      <c r="M2800">
        <f t="shared" si="173"/>
        <v>13456</v>
      </c>
      <c r="N2800" s="37">
        <f t="shared" si="171"/>
        <v>488655</v>
      </c>
    </row>
    <row r="2801" spans="1:14" x14ac:dyDescent="0.3">
      <c r="A2801" s="3">
        <v>4</v>
      </c>
      <c r="B2801" s="148"/>
      <c r="C2801" s="4" t="s">
        <v>3595</v>
      </c>
      <c r="D2801" s="5">
        <v>44998</v>
      </c>
      <c r="E2801" s="13" t="s">
        <v>2368</v>
      </c>
      <c r="F2801" s="7">
        <v>374347</v>
      </c>
      <c r="G2801" s="6" t="s">
        <v>1366</v>
      </c>
      <c r="H2801" s="7">
        <v>39306</v>
      </c>
      <c r="I2801" s="143"/>
      <c r="J2801" s="144"/>
      <c r="K2801" s="145"/>
      <c r="L2801" t="str">
        <f t="shared" si="172"/>
        <v>13440</v>
      </c>
      <c r="M2801">
        <f t="shared" si="173"/>
        <v>13440</v>
      </c>
      <c r="N2801" s="37">
        <f t="shared" si="171"/>
        <v>374347</v>
      </c>
    </row>
    <row r="2802" spans="1:14" x14ac:dyDescent="0.3">
      <c r="A2802" s="3">
        <v>4</v>
      </c>
      <c r="B2802" s="148"/>
      <c r="C2802" s="4" t="s">
        <v>3596</v>
      </c>
      <c r="D2802" s="5">
        <v>44996</v>
      </c>
      <c r="E2802" s="13" t="s">
        <v>2401</v>
      </c>
      <c r="F2802" s="7">
        <v>374347</v>
      </c>
      <c r="G2802" s="6" t="s">
        <v>1366</v>
      </c>
      <c r="H2802" s="7">
        <v>39306</v>
      </c>
      <c r="I2802" s="143"/>
      <c r="J2802" s="144"/>
      <c r="K2802" s="145"/>
      <c r="L2802" t="str">
        <f t="shared" si="172"/>
        <v>13342</v>
      </c>
      <c r="M2802">
        <f t="shared" si="173"/>
        <v>13342</v>
      </c>
      <c r="N2802" s="37">
        <f t="shared" si="171"/>
        <v>374347</v>
      </c>
    </row>
    <row r="2803" spans="1:14" x14ac:dyDescent="0.3">
      <c r="A2803" s="3">
        <v>4</v>
      </c>
      <c r="B2803" s="148"/>
      <c r="C2803" s="4" t="s">
        <v>3597</v>
      </c>
      <c r="D2803" s="5">
        <v>44996</v>
      </c>
      <c r="E2803" s="13" t="s">
        <v>2401</v>
      </c>
      <c r="F2803" s="7">
        <v>374347</v>
      </c>
      <c r="G2803" s="6" t="s">
        <v>1366</v>
      </c>
      <c r="H2803" s="7">
        <v>39306</v>
      </c>
      <c r="I2803" s="143"/>
      <c r="J2803" s="144"/>
      <c r="K2803" s="145"/>
      <c r="L2803" t="str">
        <f t="shared" si="172"/>
        <v>13341</v>
      </c>
      <c r="M2803">
        <f t="shared" si="173"/>
        <v>13341</v>
      </c>
      <c r="N2803" s="37">
        <f t="shared" si="171"/>
        <v>374347</v>
      </c>
    </row>
    <row r="2804" spans="1:14" x14ac:dyDescent="0.3">
      <c r="A2804" s="3">
        <v>4</v>
      </c>
      <c r="B2804" s="148"/>
      <c r="C2804" s="4" t="s">
        <v>3598</v>
      </c>
      <c r="D2804" s="5">
        <v>44995</v>
      </c>
      <c r="E2804" s="13" t="s">
        <v>3338</v>
      </c>
      <c r="F2804" s="7">
        <v>886820</v>
      </c>
      <c r="G2804" s="6" t="s">
        <v>1366</v>
      </c>
      <c r="H2804" s="7">
        <v>93116</v>
      </c>
      <c r="I2804" s="143"/>
      <c r="J2804" s="144"/>
      <c r="K2804" s="145"/>
      <c r="L2804" t="str">
        <f t="shared" si="172"/>
        <v>13211</v>
      </c>
      <c r="M2804">
        <f t="shared" si="173"/>
        <v>13211</v>
      </c>
      <c r="N2804" s="37">
        <f t="shared" si="171"/>
        <v>886820</v>
      </c>
    </row>
    <row r="2805" spans="1:14" x14ac:dyDescent="0.3">
      <c r="A2805" s="3">
        <v>4</v>
      </c>
      <c r="B2805" s="148"/>
      <c r="C2805" s="4" t="s">
        <v>3599</v>
      </c>
      <c r="D2805" s="5">
        <v>44993</v>
      </c>
      <c r="E2805" s="13" t="s">
        <v>3338</v>
      </c>
      <c r="F2805" s="7">
        <v>1284116</v>
      </c>
      <c r="G2805" s="6" t="s">
        <v>1366</v>
      </c>
      <c r="H2805" s="7">
        <v>134832</v>
      </c>
      <c r="I2805" s="143"/>
      <c r="J2805" s="144"/>
      <c r="K2805" s="145"/>
      <c r="L2805" t="str">
        <f t="shared" si="172"/>
        <v>11806</v>
      </c>
      <c r="M2805">
        <f t="shared" si="173"/>
        <v>11806</v>
      </c>
      <c r="N2805" s="37">
        <f t="shared" si="171"/>
        <v>1284116</v>
      </c>
    </row>
    <row r="2806" spans="1:14" x14ac:dyDescent="0.3">
      <c r="A2806" s="3">
        <v>4</v>
      </c>
      <c r="B2806" s="148"/>
      <c r="C2806" s="4" t="s">
        <v>3600</v>
      </c>
      <c r="D2806" s="5">
        <v>44992</v>
      </c>
      <c r="E2806" s="13" t="s">
        <v>2368</v>
      </c>
      <c r="F2806" s="7">
        <v>1014690</v>
      </c>
      <c r="G2806" s="6" t="s">
        <v>1366</v>
      </c>
      <c r="H2806" s="7">
        <v>106542</v>
      </c>
      <c r="I2806" s="143"/>
      <c r="J2806" s="144"/>
      <c r="K2806" s="145"/>
      <c r="L2806" t="str">
        <f t="shared" si="172"/>
        <v>11527</v>
      </c>
      <c r="M2806">
        <f t="shared" si="173"/>
        <v>11527</v>
      </c>
      <c r="N2806" s="37">
        <f t="shared" si="171"/>
        <v>1014690</v>
      </c>
    </row>
    <row r="2807" spans="1:14" x14ac:dyDescent="0.3">
      <c r="A2807" s="3">
        <v>4</v>
      </c>
      <c r="B2807" s="148"/>
      <c r="C2807" s="4" t="s">
        <v>3601</v>
      </c>
      <c r="D2807" s="5">
        <v>44998</v>
      </c>
      <c r="E2807" s="13" t="s">
        <v>2406</v>
      </c>
      <c r="F2807" s="7">
        <v>374347</v>
      </c>
      <c r="G2807" s="6" t="s">
        <v>1366</v>
      </c>
      <c r="H2807" s="7">
        <v>39306</v>
      </c>
      <c r="I2807" s="143"/>
      <c r="J2807" s="144"/>
      <c r="K2807" s="145"/>
      <c r="L2807" t="str">
        <f t="shared" si="172"/>
        <v>13468</v>
      </c>
      <c r="M2807">
        <f t="shared" si="173"/>
        <v>13468</v>
      </c>
      <c r="N2807" s="37">
        <f t="shared" ref="N2807:N2870" si="174">+F2807</f>
        <v>374347</v>
      </c>
    </row>
    <row r="2808" spans="1:14" x14ac:dyDescent="0.3">
      <c r="A2808" s="3">
        <v>4</v>
      </c>
      <c r="B2808" s="148"/>
      <c r="C2808" s="4" t="s">
        <v>3602</v>
      </c>
      <c r="D2808" s="5">
        <v>44996</v>
      </c>
      <c r="E2808" s="13" t="s">
        <v>2351</v>
      </c>
      <c r="F2808" s="7">
        <v>374347</v>
      </c>
      <c r="G2808" s="6" t="s">
        <v>1366</v>
      </c>
      <c r="H2808" s="7">
        <v>39306</v>
      </c>
      <c r="I2808" s="143"/>
      <c r="J2808" s="144"/>
      <c r="K2808" s="145"/>
      <c r="L2808" t="str">
        <f t="shared" si="172"/>
        <v>13325</v>
      </c>
      <c r="M2808">
        <f t="shared" si="173"/>
        <v>13325</v>
      </c>
      <c r="N2808" s="37">
        <f t="shared" si="174"/>
        <v>374347</v>
      </c>
    </row>
    <row r="2809" spans="1:14" x14ac:dyDescent="0.3">
      <c r="A2809" s="3">
        <v>4</v>
      </c>
      <c r="B2809" s="148"/>
      <c r="C2809" s="4" t="s">
        <v>3603</v>
      </c>
      <c r="D2809" s="5">
        <v>44992</v>
      </c>
      <c r="E2809" s="13" t="s">
        <v>2364</v>
      </c>
      <c r="F2809" s="7">
        <v>518323</v>
      </c>
      <c r="G2809" s="6" t="s">
        <v>1366</v>
      </c>
      <c r="H2809" s="7">
        <v>54424</v>
      </c>
      <c r="I2809" s="143"/>
      <c r="J2809" s="144"/>
      <c r="K2809" s="145"/>
      <c r="L2809" t="str">
        <f t="shared" si="172"/>
        <v>11497</v>
      </c>
      <c r="M2809">
        <f t="shared" si="173"/>
        <v>11497</v>
      </c>
      <c r="N2809" s="37">
        <f t="shared" si="174"/>
        <v>518323</v>
      </c>
    </row>
    <row r="2810" spans="1:14" x14ac:dyDescent="0.3">
      <c r="A2810" s="3">
        <v>4</v>
      </c>
      <c r="B2810" s="148"/>
      <c r="C2810" s="4" t="s">
        <v>3604</v>
      </c>
      <c r="D2810" s="5">
        <v>44992</v>
      </c>
      <c r="E2810" s="13" t="s">
        <v>2368</v>
      </c>
      <c r="F2810" s="7">
        <v>812246</v>
      </c>
      <c r="G2810" s="6" t="s">
        <v>1366</v>
      </c>
      <c r="H2810" s="7">
        <v>85286</v>
      </c>
      <c r="I2810" s="143"/>
      <c r="J2810" s="144"/>
      <c r="K2810" s="145"/>
      <c r="L2810" t="str">
        <f t="shared" si="172"/>
        <v>11516</v>
      </c>
      <c r="M2810">
        <f t="shared" si="173"/>
        <v>11516</v>
      </c>
      <c r="N2810" s="37">
        <f t="shared" si="174"/>
        <v>812246</v>
      </c>
    </row>
    <row r="2811" spans="1:14" x14ac:dyDescent="0.3">
      <c r="A2811" s="3">
        <v>4</v>
      </c>
      <c r="B2811" s="148"/>
      <c r="C2811" s="4" t="s">
        <v>3605</v>
      </c>
      <c r="D2811" s="5">
        <v>44987</v>
      </c>
      <c r="E2811" s="13" t="s">
        <v>2414</v>
      </c>
      <c r="F2811" s="7">
        <v>800841</v>
      </c>
      <c r="G2811" s="6" t="s">
        <v>1366</v>
      </c>
      <c r="H2811" s="7">
        <v>84088</v>
      </c>
      <c r="I2811" s="143"/>
      <c r="J2811" s="144"/>
      <c r="K2811" s="145"/>
      <c r="L2811" t="str">
        <f t="shared" si="172"/>
        <v>11011</v>
      </c>
      <c r="M2811">
        <f t="shared" si="173"/>
        <v>11011</v>
      </c>
      <c r="N2811" s="37">
        <f t="shared" si="174"/>
        <v>800841</v>
      </c>
    </row>
    <row r="2812" spans="1:14" x14ac:dyDescent="0.3">
      <c r="A2812" s="3">
        <v>4</v>
      </c>
      <c r="B2812" s="148"/>
      <c r="C2812" s="4" t="s">
        <v>3606</v>
      </c>
      <c r="D2812" s="5">
        <v>44986</v>
      </c>
      <c r="E2812" s="13" t="s">
        <v>2406</v>
      </c>
      <c r="F2812" s="7">
        <v>610819</v>
      </c>
      <c r="G2812" s="6" t="s">
        <v>1366</v>
      </c>
      <c r="H2812" s="7">
        <v>64136</v>
      </c>
      <c r="I2812" s="143"/>
      <c r="J2812" s="144"/>
      <c r="K2812" s="145"/>
      <c r="L2812" t="str">
        <f t="shared" si="172"/>
        <v>09137</v>
      </c>
      <c r="M2812">
        <f t="shared" si="173"/>
        <v>9137</v>
      </c>
      <c r="N2812" s="37">
        <f t="shared" si="174"/>
        <v>610819</v>
      </c>
    </row>
    <row r="2813" spans="1:14" x14ac:dyDescent="0.3">
      <c r="A2813" s="3">
        <v>4</v>
      </c>
      <c r="B2813" s="148"/>
      <c r="C2813" s="4" t="s">
        <v>3607</v>
      </c>
      <c r="D2813" s="5">
        <v>44986</v>
      </c>
      <c r="E2813" s="13" t="s">
        <v>2351</v>
      </c>
      <c r="F2813" s="7">
        <v>764656</v>
      </c>
      <c r="G2813" s="6" t="s">
        <v>1366</v>
      </c>
      <c r="H2813" s="7">
        <v>80289</v>
      </c>
      <c r="I2813" s="143"/>
      <c r="J2813" s="144"/>
      <c r="K2813" s="145"/>
      <c r="L2813" t="str">
        <f t="shared" si="172"/>
        <v>09169</v>
      </c>
      <c r="M2813">
        <f t="shared" si="173"/>
        <v>9169</v>
      </c>
      <c r="N2813" s="37">
        <f t="shared" si="174"/>
        <v>764656</v>
      </c>
    </row>
    <row r="2814" spans="1:14" x14ac:dyDescent="0.3">
      <c r="A2814" s="3">
        <v>4</v>
      </c>
      <c r="B2814" s="148"/>
      <c r="C2814" s="4" t="s">
        <v>3608</v>
      </c>
      <c r="D2814" s="5">
        <v>45005</v>
      </c>
      <c r="E2814" s="13" t="s">
        <v>3338</v>
      </c>
      <c r="F2814" s="7">
        <v>798600</v>
      </c>
      <c r="G2814" s="6" t="s">
        <v>1366</v>
      </c>
      <c r="H2814" s="7">
        <v>83853</v>
      </c>
      <c r="I2814" s="143"/>
      <c r="J2814" s="144"/>
      <c r="K2814" s="145"/>
      <c r="L2814" t="str">
        <f t="shared" si="172"/>
        <v>15760</v>
      </c>
      <c r="M2814">
        <f t="shared" si="173"/>
        <v>15760</v>
      </c>
      <c r="N2814" s="37">
        <f t="shared" si="174"/>
        <v>798600</v>
      </c>
    </row>
    <row r="2815" spans="1:14" x14ac:dyDescent="0.3">
      <c r="A2815" s="3">
        <v>4</v>
      </c>
      <c r="B2815" s="148"/>
      <c r="C2815" s="4" t="s">
        <v>3609</v>
      </c>
      <c r="D2815" s="5">
        <v>45000</v>
      </c>
      <c r="E2815" s="13" t="s">
        <v>2406</v>
      </c>
      <c r="F2815" s="7">
        <v>1290691</v>
      </c>
      <c r="G2815" s="6" t="s">
        <v>1366</v>
      </c>
      <c r="H2815" s="7">
        <v>135523</v>
      </c>
      <c r="I2815" s="143"/>
      <c r="J2815" s="144"/>
      <c r="K2815" s="145"/>
      <c r="L2815" t="str">
        <f t="shared" si="172"/>
        <v>13654</v>
      </c>
      <c r="M2815">
        <f t="shared" si="173"/>
        <v>13654</v>
      </c>
      <c r="N2815" s="37">
        <f t="shared" si="174"/>
        <v>1290691</v>
      </c>
    </row>
    <row r="2816" spans="1:14" x14ac:dyDescent="0.3">
      <c r="A2816" s="3">
        <v>4</v>
      </c>
      <c r="B2816" s="148"/>
      <c r="C2816" s="4" t="s">
        <v>3610</v>
      </c>
      <c r="D2816" s="5">
        <v>44996</v>
      </c>
      <c r="E2816" s="13" t="s">
        <v>2364</v>
      </c>
      <c r="F2816" s="7">
        <v>374347</v>
      </c>
      <c r="G2816" s="6" t="s">
        <v>1366</v>
      </c>
      <c r="H2816" s="7">
        <v>39306</v>
      </c>
      <c r="I2816" s="143"/>
      <c r="J2816" s="144"/>
      <c r="K2816" s="145"/>
      <c r="L2816" t="str">
        <f t="shared" si="172"/>
        <v>13326</v>
      </c>
      <c r="M2816">
        <f t="shared" si="173"/>
        <v>13326</v>
      </c>
      <c r="N2816" s="37">
        <f t="shared" si="174"/>
        <v>374347</v>
      </c>
    </row>
    <row r="2817" spans="1:14" x14ac:dyDescent="0.3">
      <c r="A2817" s="3">
        <v>4</v>
      </c>
      <c r="B2817" s="148"/>
      <c r="C2817" s="4" t="s">
        <v>3611</v>
      </c>
      <c r="D2817" s="5">
        <v>45002</v>
      </c>
      <c r="E2817" s="13" t="s">
        <v>2414</v>
      </c>
      <c r="F2817" s="7">
        <v>374347</v>
      </c>
      <c r="G2817" s="6" t="s">
        <v>1366</v>
      </c>
      <c r="H2817" s="7">
        <v>39306</v>
      </c>
      <c r="I2817" s="143"/>
      <c r="J2817" s="144"/>
      <c r="K2817" s="145"/>
      <c r="L2817" t="str">
        <f t="shared" si="172"/>
        <v>15600</v>
      </c>
      <c r="M2817">
        <f t="shared" si="173"/>
        <v>15600</v>
      </c>
      <c r="N2817" s="37">
        <f t="shared" si="174"/>
        <v>374347</v>
      </c>
    </row>
    <row r="2818" spans="1:14" x14ac:dyDescent="0.3">
      <c r="A2818" s="3">
        <v>4</v>
      </c>
      <c r="B2818" s="148"/>
      <c r="C2818" s="4" t="s">
        <v>3612</v>
      </c>
      <c r="D2818" s="5">
        <v>45013</v>
      </c>
      <c r="E2818" s="13" t="s">
        <v>2401</v>
      </c>
      <c r="F2818" s="7">
        <v>654256</v>
      </c>
      <c r="G2818" s="6" t="s">
        <v>1366</v>
      </c>
      <c r="H2818" s="7">
        <v>68697</v>
      </c>
      <c r="I2818" s="143"/>
      <c r="J2818" s="144"/>
      <c r="K2818" s="145"/>
      <c r="L2818" t="str">
        <f t="shared" si="172"/>
        <v>17652</v>
      </c>
      <c r="M2818">
        <f t="shared" si="173"/>
        <v>17652</v>
      </c>
      <c r="N2818" s="37">
        <f t="shared" si="174"/>
        <v>654256</v>
      </c>
    </row>
    <row r="2819" spans="1:14" x14ac:dyDescent="0.3">
      <c r="A2819" s="3">
        <v>4</v>
      </c>
      <c r="B2819" s="148"/>
      <c r="C2819" s="4" t="s">
        <v>3613</v>
      </c>
      <c r="D2819" s="5">
        <v>45014</v>
      </c>
      <c r="E2819" s="13" t="s">
        <v>2414</v>
      </c>
      <c r="F2819" s="7">
        <v>1275040</v>
      </c>
      <c r="G2819" s="6" t="s">
        <v>1366</v>
      </c>
      <c r="H2819" s="7">
        <v>133879</v>
      </c>
      <c r="I2819" s="143"/>
      <c r="J2819" s="144"/>
      <c r="K2819" s="145"/>
      <c r="L2819" t="str">
        <f t="shared" si="172"/>
        <v>17757</v>
      </c>
      <c r="M2819">
        <f t="shared" si="173"/>
        <v>17757</v>
      </c>
      <c r="N2819" s="37">
        <f t="shared" si="174"/>
        <v>1275040</v>
      </c>
    </row>
    <row r="2820" spans="1:14" x14ac:dyDescent="0.3">
      <c r="A2820" s="3">
        <v>4</v>
      </c>
      <c r="B2820" s="148"/>
      <c r="C2820" s="4" t="s">
        <v>3614</v>
      </c>
      <c r="D2820" s="5">
        <v>45005</v>
      </c>
      <c r="E2820" s="13" t="s">
        <v>2414</v>
      </c>
      <c r="F2820" s="7">
        <v>1014690</v>
      </c>
      <c r="G2820" s="6" t="s">
        <v>1366</v>
      </c>
      <c r="H2820" s="7">
        <v>106542</v>
      </c>
      <c r="I2820" s="143"/>
      <c r="J2820" s="144"/>
      <c r="K2820" s="145"/>
      <c r="L2820" t="str">
        <f t="shared" si="172"/>
        <v>15756</v>
      </c>
      <c r="M2820">
        <f t="shared" si="173"/>
        <v>15756</v>
      </c>
      <c r="N2820" s="37">
        <f t="shared" si="174"/>
        <v>1014690</v>
      </c>
    </row>
    <row r="2821" spans="1:14" x14ac:dyDescent="0.3">
      <c r="A2821" s="3">
        <v>4</v>
      </c>
      <c r="B2821" s="148"/>
      <c r="C2821" s="4" t="s">
        <v>3615</v>
      </c>
      <c r="D2821" s="5">
        <v>45015</v>
      </c>
      <c r="E2821" s="13" t="s">
        <v>2401</v>
      </c>
      <c r="F2821" s="7">
        <v>911241</v>
      </c>
      <c r="G2821" s="6" t="s">
        <v>1366</v>
      </c>
      <c r="H2821" s="7">
        <v>95680</v>
      </c>
      <c r="I2821" s="143"/>
      <c r="J2821" s="144"/>
      <c r="K2821" s="145"/>
      <c r="L2821" t="str">
        <f t="shared" si="172"/>
        <v>18696</v>
      </c>
      <c r="M2821">
        <f t="shared" si="173"/>
        <v>18696</v>
      </c>
      <c r="N2821" s="37">
        <f t="shared" si="174"/>
        <v>911241</v>
      </c>
    </row>
    <row r="2822" spans="1:14" x14ac:dyDescent="0.3">
      <c r="A2822" s="3">
        <v>4</v>
      </c>
      <c r="B2822" s="148"/>
      <c r="C2822" s="4" t="s">
        <v>3616</v>
      </c>
      <c r="D2822" s="5">
        <v>45015</v>
      </c>
      <c r="E2822" s="13" t="s">
        <v>2401</v>
      </c>
      <c r="F2822" s="7">
        <v>1248064</v>
      </c>
      <c r="G2822" s="6" t="s">
        <v>1366</v>
      </c>
      <c r="H2822" s="7">
        <v>131047</v>
      </c>
      <c r="I2822" s="143"/>
      <c r="J2822" s="144"/>
      <c r="K2822" s="145"/>
      <c r="L2822" t="str">
        <f t="shared" si="172"/>
        <v>18686</v>
      </c>
      <c r="M2822">
        <f t="shared" si="173"/>
        <v>18686</v>
      </c>
      <c r="N2822" s="37">
        <f t="shared" si="174"/>
        <v>1248064</v>
      </c>
    </row>
    <row r="2823" spans="1:14" x14ac:dyDescent="0.3">
      <c r="A2823" s="3">
        <v>4</v>
      </c>
      <c r="B2823" s="148"/>
      <c r="C2823" s="4" t="s">
        <v>3617</v>
      </c>
      <c r="D2823" s="5">
        <v>45000</v>
      </c>
      <c r="E2823" s="13" t="s">
        <v>2414</v>
      </c>
      <c r="F2823" s="7">
        <v>374347</v>
      </c>
      <c r="G2823" s="6" t="s">
        <v>1366</v>
      </c>
      <c r="H2823" s="7">
        <v>39306</v>
      </c>
      <c r="I2823" s="143"/>
      <c r="J2823" s="144"/>
      <c r="K2823" s="145"/>
      <c r="L2823" t="str">
        <f t="shared" ref="L2823:L2886" si="175">+RIGHT(C2823,5)</f>
        <v>13686</v>
      </c>
      <c r="M2823">
        <f t="shared" ref="M2823:M2886" si="176">+L2823*1</f>
        <v>13686</v>
      </c>
      <c r="N2823" s="37">
        <f t="shared" si="174"/>
        <v>374347</v>
      </c>
    </row>
    <row r="2824" spans="1:14" x14ac:dyDescent="0.3">
      <c r="A2824" s="3">
        <v>4</v>
      </c>
      <c r="B2824" s="148"/>
      <c r="C2824" s="4" t="s">
        <v>3618</v>
      </c>
      <c r="D2824" s="5">
        <v>45016</v>
      </c>
      <c r="E2824" s="13" t="s">
        <v>2364</v>
      </c>
      <c r="F2824" s="7">
        <v>610819</v>
      </c>
      <c r="G2824" s="6" t="s">
        <v>1366</v>
      </c>
      <c r="H2824" s="7">
        <v>64136</v>
      </c>
      <c r="I2824" s="143"/>
      <c r="J2824" s="144"/>
      <c r="K2824" s="145"/>
      <c r="L2824" t="str">
        <f t="shared" si="175"/>
        <v>18747</v>
      </c>
      <c r="M2824">
        <f t="shared" si="176"/>
        <v>18747</v>
      </c>
      <c r="N2824" s="37">
        <f t="shared" si="174"/>
        <v>610819</v>
      </c>
    </row>
    <row r="2825" spans="1:14" x14ac:dyDescent="0.3">
      <c r="A2825" s="3">
        <v>4</v>
      </c>
      <c r="B2825" s="148"/>
      <c r="C2825" s="4" t="s">
        <v>3619</v>
      </c>
      <c r="D2825" s="5">
        <v>45014</v>
      </c>
      <c r="E2825" s="13" t="s">
        <v>2368</v>
      </c>
      <c r="F2825" s="7">
        <v>518323</v>
      </c>
      <c r="G2825" s="6" t="s">
        <v>1366</v>
      </c>
      <c r="H2825" s="7">
        <v>54424</v>
      </c>
      <c r="I2825" s="143"/>
      <c r="J2825" s="144"/>
      <c r="K2825" s="145"/>
      <c r="L2825" t="str">
        <f t="shared" si="175"/>
        <v>17750</v>
      </c>
      <c r="M2825">
        <f t="shared" si="176"/>
        <v>17750</v>
      </c>
      <c r="N2825" s="37">
        <f t="shared" si="174"/>
        <v>518323</v>
      </c>
    </row>
    <row r="2826" spans="1:14" x14ac:dyDescent="0.3">
      <c r="A2826" s="3">
        <v>4</v>
      </c>
      <c r="B2826" s="148"/>
      <c r="C2826" s="4" t="s">
        <v>3620</v>
      </c>
      <c r="D2826" s="5">
        <v>45000</v>
      </c>
      <c r="E2826" s="13" t="s">
        <v>2406</v>
      </c>
      <c r="F2826" s="7">
        <v>374347</v>
      </c>
      <c r="G2826" s="6" t="s">
        <v>1366</v>
      </c>
      <c r="H2826" s="7">
        <v>39306</v>
      </c>
      <c r="I2826" s="143"/>
      <c r="J2826" s="144"/>
      <c r="K2826" s="145"/>
      <c r="L2826" t="str">
        <f t="shared" si="175"/>
        <v>13646</v>
      </c>
      <c r="M2826">
        <f t="shared" si="176"/>
        <v>13646</v>
      </c>
      <c r="N2826" s="37">
        <f t="shared" si="174"/>
        <v>374347</v>
      </c>
    </row>
    <row r="2827" spans="1:14" x14ac:dyDescent="0.3">
      <c r="A2827" s="3">
        <v>4</v>
      </c>
      <c r="B2827" s="148"/>
      <c r="C2827" s="4" t="s">
        <v>3621</v>
      </c>
      <c r="D2827" s="5">
        <v>45014</v>
      </c>
      <c r="E2827" s="13" t="s">
        <v>2414</v>
      </c>
      <c r="F2827" s="7">
        <v>774414</v>
      </c>
      <c r="G2827" s="6" t="s">
        <v>1366</v>
      </c>
      <c r="H2827" s="7">
        <v>81313</v>
      </c>
      <c r="I2827" s="143"/>
      <c r="J2827" s="144"/>
      <c r="K2827" s="145"/>
      <c r="L2827" t="str">
        <f t="shared" si="175"/>
        <v>17723</v>
      </c>
      <c r="M2827">
        <f t="shared" si="176"/>
        <v>17723</v>
      </c>
      <c r="N2827" s="37">
        <f t="shared" si="174"/>
        <v>774414</v>
      </c>
    </row>
    <row r="2828" spans="1:14" x14ac:dyDescent="0.3">
      <c r="A2828" s="3">
        <v>4</v>
      </c>
      <c r="B2828" s="148"/>
      <c r="C2828" s="4" t="s">
        <v>3622</v>
      </c>
      <c r="D2828" s="5">
        <v>45006</v>
      </c>
      <c r="E2828" s="13" t="s">
        <v>2414</v>
      </c>
      <c r="F2828" s="7">
        <v>610819</v>
      </c>
      <c r="G2828" s="6" t="s">
        <v>1366</v>
      </c>
      <c r="H2828" s="7">
        <v>64136</v>
      </c>
      <c r="I2828" s="143"/>
      <c r="J2828" s="144"/>
      <c r="K2828" s="145"/>
      <c r="L2828" t="str">
        <f t="shared" si="175"/>
        <v>15853</v>
      </c>
      <c r="M2828">
        <f t="shared" si="176"/>
        <v>15853</v>
      </c>
      <c r="N2828" s="37">
        <f t="shared" si="174"/>
        <v>610819</v>
      </c>
    </row>
    <row r="2829" spans="1:14" x14ac:dyDescent="0.3">
      <c r="A2829" s="3">
        <v>4</v>
      </c>
      <c r="B2829" s="148"/>
      <c r="C2829" s="4" t="s">
        <v>3623</v>
      </c>
      <c r="D2829" s="5">
        <v>45007</v>
      </c>
      <c r="E2829" s="13" t="s">
        <v>3338</v>
      </c>
      <c r="F2829" s="7">
        <v>709456</v>
      </c>
      <c r="G2829" s="6" t="s">
        <v>1366</v>
      </c>
      <c r="H2829" s="7">
        <v>74493</v>
      </c>
      <c r="I2829" s="143"/>
      <c r="J2829" s="144"/>
      <c r="K2829" s="145"/>
      <c r="L2829" t="str">
        <f t="shared" si="175"/>
        <v>15890</v>
      </c>
      <c r="M2829">
        <f t="shared" si="176"/>
        <v>15890</v>
      </c>
      <c r="N2829" s="37">
        <f t="shared" si="174"/>
        <v>709456</v>
      </c>
    </row>
    <row r="2830" spans="1:14" x14ac:dyDescent="0.3">
      <c r="A2830" s="3">
        <v>4</v>
      </c>
      <c r="B2830" s="148"/>
      <c r="C2830" s="4" t="s">
        <v>3624</v>
      </c>
      <c r="D2830" s="5">
        <v>45010</v>
      </c>
      <c r="E2830" s="13" t="s">
        <v>2368</v>
      </c>
      <c r="F2830" s="7">
        <v>610819</v>
      </c>
      <c r="G2830" s="6" t="s">
        <v>1366</v>
      </c>
      <c r="H2830" s="7">
        <v>64136</v>
      </c>
      <c r="I2830" s="143"/>
      <c r="J2830" s="144"/>
      <c r="K2830" s="145"/>
      <c r="L2830" t="str">
        <f t="shared" si="175"/>
        <v>17501</v>
      </c>
      <c r="M2830">
        <f t="shared" si="176"/>
        <v>17501</v>
      </c>
      <c r="N2830" s="37">
        <f t="shared" si="174"/>
        <v>610819</v>
      </c>
    </row>
    <row r="2831" spans="1:14" x14ac:dyDescent="0.3">
      <c r="A2831" s="3">
        <v>4</v>
      </c>
      <c r="B2831" s="148"/>
      <c r="C2831" s="4" t="s">
        <v>3625</v>
      </c>
      <c r="D2831" s="5">
        <v>45000</v>
      </c>
      <c r="E2831" s="13" t="s">
        <v>2406</v>
      </c>
      <c r="F2831" s="7">
        <v>652251</v>
      </c>
      <c r="G2831" s="6" t="s">
        <v>1366</v>
      </c>
      <c r="H2831" s="7">
        <v>68486</v>
      </c>
      <c r="I2831" s="143"/>
      <c r="J2831" s="144"/>
      <c r="K2831" s="145"/>
      <c r="L2831" t="str">
        <f t="shared" si="175"/>
        <v>13615</v>
      </c>
      <c r="M2831">
        <f t="shared" si="176"/>
        <v>13615</v>
      </c>
      <c r="N2831" s="37">
        <f t="shared" si="174"/>
        <v>652251</v>
      </c>
    </row>
    <row r="2832" spans="1:14" x14ac:dyDescent="0.3">
      <c r="A2832" s="3">
        <v>4</v>
      </c>
      <c r="B2832" s="148"/>
      <c r="C2832" s="4" t="s">
        <v>3626</v>
      </c>
      <c r="D2832" s="5">
        <v>44996</v>
      </c>
      <c r="E2832" s="13" t="s">
        <v>2406</v>
      </c>
      <c r="F2832" s="7">
        <v>610819</v>
      </c>
      <c r="G2832" s="6" t="s">
        <v>1366</v>
      </c>
      <c r="H2832" s="7">
        <v>64136</v>
      </c>
      <c r="I2832" s="143"/>
      <c r="J2832" s="144"/>
      <c r="K2832" s="145"/>
      <c r="L2832" t="str">
        <f t="shared" si="175"/>
        <v>13409</v>
      </c>
      <c r="M2832">
        <f t="shared" si="176"/>
        <v>13409</v>
      </c>
      <c r="N2832" s="37">
        <f t="shared" si="174"/>
        <v>610819</v>
      </c>
    </row>
    <row r="2833" spans="1:14" x14ac:dyDescent="0.3">
      <c r="A2833" s="3">
        <v>4</v>
      </c>
      <c r="B2833" s="148"/>
      <c r="C2833" s="4" t="s">
        <v>3627</v>
      </c>
      <c r="D2833" s="5">
        <v>45006</v>
      </c>
      <c r="E2833" s="13" t="s">
        <v>3338</v>
      </c>
      <c r="F2833" s="7">
        <v>1221638</v>
      </c>
      <c r="G2833" s="6" t="s">
        <v>1366</v>
      </c>
      <c r="H2833" s="7">
        <v>128272</v>
      </c>
      <c r="I2833" s="143"/>
      <c r="J2833" s="144"/>
      <c r="K2833" s="145"/>
      <c r="L2833" t="str">
        <f t="shared" si="175"/>
        <v>15812</v>
      </c>
      <c r="M2833">
        <f t="shared" si="176"/>
        <v>15812</v>
      </c>
      <c r="N2833" s="37">
        <f t="shared" si="174"/>
        <v>1221638</v>
      </c>
    </row>
    <row r="2834" spans="1:14" x14ac:dyDescent="0.3">
      <c r="A2834" s="3">
        <v>4</v>
      </c>
      <c r="B2834" s="148"/>
      <c r="C2834" s="4" t="s">
        <v>3628</v>
      </c>
      <c r="D2834" s="5">
        <v>45006</v>
      </c>
      <c r="E2834" s="13" t="s">
        <v>3338</v>
      </c>
      <c r="F2834" s="7">
        <v>244328</v>
      </c>
      <c r="G2834" s="6" t="s">
        <v>1366</v>
      </c>
      <c r="H2834" s="7">
        <v>25654</v>
      </c>
      <c r="I2834" s="143"/>
      <c r="J2834" s="144"/>
      <c r="K2834" s="145"/>
      <c r="L2834" t="str">
        <f t="shared" si="175"/>
        <v>15813</v>
      </c>
      <c r="M2834">
        <f t="shared" si="176"/>
        <v>15813</v>
      </c>
      <c r="N2834" s="37">
        <f t="shared" si="174"/>
        <v>244328</v>
      </c>
    </row>
    <row r="2835" spans="1:14" x14ac:dyDescent="0.3">
      <c r="A2835" s="3">
        <v>4</v>
      </c>
      <c r="B2835" s="148"/>
      <c r="C2835" s="4" t="s">
        <v>3629</v>
      </c>
      <c r="D2835" s="5">
        <v>45003</v>
      </c>
      <c r="E2835" s="13" t="s">
        <v>2401</v>
      </c>
      <c r="F2835" s="7">
        <v>684376</v>
      </c>
      <c r="G2835" s="6" t="s">
        <v>1366</v>
      </c>
      <c r="H2835" s="7">
        <v>71859</v>
      </c>
      <c r="I2835" s="143"/>
      <c r="J2835" s="144"/>
      <c r="K2835" s="145"/>
      <c r="L2835" t="str">
        <f t="shared" si="175"/>
        <v>15672</v>
      </c>
      <c r="M2835">
        <f t="shared" si="176"/>
        <v>15672</v>
      </c>
      <c r="N2835" s="37">
        <f t="shared" si="174"/>
        <v>684376</v>
      </c>
    </row>
    <row r="2836" spans="1:14" x14ac:dyDescent="0.3">
      <c r="A2836" s="3">
        <v>4</v>
      </c>
      <c r="B2836" s="148"/>
      <c r="C2836" s="4" t="s">
        <v>3630</v>
      </c>
      <c r="D2836" s="5">
        <v>45000</v>
      </c>
      <c r="E2836" s="13" t="s">
        <v>2406</v>
      </c>
      <c r="F2836" s="7">
        <v>374347</v>
      </c>
      <c r="G2836" s="6" t="s">
        <v>1366</v>
      </c>
      <c r="H2836" s="7">
        <v>39306</v>
      </c>
      <c r="I2836" s="143"/>
      <c r="J2836" s="144"/>
      <c r="K2836" s="145"/>
      <c r="L2836" t="str">
        <f t="shared" si="175"/>
        <v>13681</v>
      </c>
      <c r="M2836">
        <f t="shared" si="176"/>
        <v>13681</v>
      </c>
      <c r="N2836" s="37">
        <f t="shared" si="174"/>
        <v>374347</v>
      </c>
    </row>
    <row r="2837" spans="1:14" x14ac:dyDescent="0.3">
      <c r="A2837" s="3">
        <v>4</v>
      </c>
      <c r="B2837" s="148"/>
      <c r="C2837" s="4" t="s">
        <v>3631</v>
      </c>
      <c r="D2837" s="5">
        <v>45000</v>
      </c>
      <c r="E2837" s="13" t="s">
        <v>2368</v>
      </c>
      <c r="F2837" s="7">
        <v>374347</v>
      </c>
      <c r="G2837" s="6" t="s">
        <v>1366</v>
      </c>
      <c r="H2837" s="7">
        <v>39306</v>
      </c>
      <c r="I2837" s="143"/>
      <c r="J2837" s="144"/>
      <c r="K2837" s="145"/>
      <c r="L2837" t="str">
        <f t="shared" si="175"/>
        <v>13641</v>
      </c>
      <c r="M2837">
        <f t="shared" si="176"/>
        <v>13641</v>
      </c>
      <c r="N2837" s="37">
        <f t="shared" si="174"/>
        <v>374347</v>
      </c>
    </row>
    <row r="2838" spans="1:14" x14ac:dyDescent="0.3">
      <c r="A2838" s="3">
        <v>4</v>
      </c>
      <c r="B2838" s="148"/>
      <c r="C2838" s="4" t="s">
        <v>3632</v>
      </c>
      <c r="D2838" s="5">
        <v>44999</v>
      </c>
      <c r="E2838" s="13" t="s">
        <v>2406</v>
      </c>
      <c r="F2838" s="7">
        <v>924199</v>
      </c>
      <c r="G2838" s="6" t="s">
        <v>1366</v>
      </c>
      <c r="H2838" s="7">
        <v>97041</v>
      </c>
      <c r="I2838" s="143"/>
      <c r="J2838" s="144"/>
      <c r="K2838" s="145"/>
      <c r="L2838" t="str">
        <f t="shared" si="175"/>
        <v>13592</v>
      </c>
      <c r="M2838">
        <f t="shared" si="176"/>
        <v>13592</v>
      </c>
      <c r="N2838" s="37">
        <f t="shared" si="174"/>
        <v>924199</v>
      </c>
    </row>
    <row r="2839" spans="1:14" x14ac:dyDescent="0.3">
      <c r="A2839" s="3">
        <v>4</v>
      </c>
      <c r="B2839" s="148"/>
      <c r="C2839" s="4" t="s">
        <v>3633</v>
      </c>
      <c r="D2839" s="5">
        <v>45006</v>
      </c>
      <c r="E2839" s="13" t="s">
        <v>2406</v>
      </c>
      <c r="F2839" s="7">
        <v>730571</v>
      </c>
      <c r="G2839" s="6" t="s">
        <v>1366</v>
      </c>
      <c r="H2839" s="7">
        <v>76710</v>
      </c>
      <c r="I2839" s="143"/>
      <c r="J2839" s="144"/>
      <c r="K2839" s="145"/>
      <c r="L2839" t="str">
        <f t="shared" si="175"/>
        <v>15834</v>
      </c>
      <c r="M2839">
        <f t="shared" si="176"/>
        <v>15834</v>
      </c>
      <c r="N2839" s="37">
        <f t="shared" si="174"/>
        <v>730571</v>
      </c>
    </row>
    <row r="2840" spans="1:14" x14ac:dyDescent="0.3">
      <c r="A2840" s="3">
        <v>4</v>
      </c>
      <c r="B2840" s="148"/>
      <c r="C2840" s="4" t="s">
        <v>3634</v>
      </c>
      <c r="D2840" s="5">
        <v>44996</v>
      </c>
      <c r="E2840" s="13" t="s">
        <v>2401</v>
      </c>
      <c r="F2840" s="7">
        <v>374347</v>
      </c>
      <c r="G2840" s="6" t="s">
        <v>1366</v>
      </c>
      <c r="H2840" s="7">
        <v>39306</v>
      </c>
      <c r="I2840" s="143"/>
      <c r="J2840" s="144"/>
      <c r="K2840" s="145"/>
      <c r="L2840" t="str">
        <f t="shared" si="175"/>
        <v>13352</v>
      </c>
      <c r="M2840">
        <f t="shared" si="176"/>
        <v>13352</v>
      </c>
      <c r="N2840" s="37">
        <f t="shared" si="174"/>
        <v>374347</v>
      </c>
    </row>
    <row r="2841" spans="1:14" x14ac:dyDescent="0.3">
      <c r="A2841" s="3">
        <v>4</v>
      </c>
      <c r="B2841" s="148"/>
      <c r="C2841" s="4" t="s">
        <v>3635</v>
      </c>
      <c r="D2841" s="5">
        <v>45007</v>
      </c>
      <c r="E2841" s="13" t="s">
        <v>2364</v>
      </c>
      <c r="F2841" s="7">
        <v>283712</v>
      </c>
      <c r="G2841" s="6" t="s">
        <v>1366</v>
      </c>
      <c r="H2841" s="7">
        <v>29790</v>
      </c>
      <c r="I2841" s="143"/>
      <c r="J2841" s="144"/>
      <c r="K2841" s="145"/>
      <c r="L2841" t="str">
        <f t="shared" si="175"/>
        <v>15883</v>
      </c>
      <c r="M2841">
        <f t="shared" si="176"/>
        <v>15883</v>
      </c>
      <c r="N2841" s="37">
        <f t="shared" si="174"/>
        <v>283712</v>
      </c>
    </row>
    <row r="2842" spans="1:14" x14ac:dyDescent="0.3">
      <c r="A2842" s="3">
        <v>4</v>
      </c>
      <c r="B2842" s="148"/>
      <c r="C2842" s="4" t="s">
        <v>3636</v>
      </c>
      <c r="D2842" s="5">
        <v>45001</v>
      </c>
      <c r="E2842" s="13" t="s">
        <v>2414</v>
      </c>
      <c r="F2842" s="7">
        <v>366491</v>
      </c>
      <c r="G2842" s="6" t="s">
        <v>1366</v>
      </c>
      <c r="H2842" s="7">
        <v>38482</v>
      </c>
      <c r="I2842" s="143"/>
      <c r="J2842" s="144"/>
      <c r="K2842" s="145"/>
      <c r="L2842" t="str">
        <f t="shared" si="175"/>
        <v>14197</v>
      </c>
      <c r="M2842">
        <f t="shared" si="176"/>
        <v>14197</v>
      </c>
      <c r="N2842" s="37">
        <f t="shared" si="174"/>
        <v>366491</v>
      </c>
    </row>
    <row r="2843" spans="1:14" x14ac:dyDescent="0.3">
      <c r="A2843" s="3">
        <v>4</v>
      </c>
      <c r="B2843" s="148"/>
      <c r="C2843" s="4" t="s">
        <v>3637</v>
      </c>
      <c r="D2843" s="5">
        <v>45006</v>
      </c>
      <c r="E2843" s="13" t="s">
        <v>2414</v>
      </c>
      <c r="F2843" s="7">
        <v>890382</v>
      </c>
      <c r="G2843" s="6" t="s">
        <v>1366</v>
      </c>
      <c r="H2843" s="7">
        <v>93490</v>
      </c>
      <c r="I2843" s="143"/>
      <c r="J2843" s="144"/>
      <c r="K2843" s="145"/>
      <c r="L2843" t="str">
        <f t="shared" si="175"/>
        <v>15839</v>
      </c>
      <c r="M2843">
        <f t="shared" si="176"/>
        <v>15839</v>
      </c>
      <c r="N2843" s="37">
        <f t="shared" si="174"/>
        <v>890382</v>
      </c>
    </row>
    <row r="2844" spans="1:14" x14ac:dyDescent="0.3">
      <c r="A2844" s="3">
        <v>4</v>
      </c>
      <c r="B2844" s="148"/>
      <c r="C2844" s="4" t="s">
        <v>3638</v>
      </c>
      <c r="D2844" s="5">
        <v>45001</v>
      </c>
      <c r="E2844" s="13" t="s">
        <v>2401</v>
      </c>
      <c r="F2844" s="7">
        <v>374347</v>
      </c>
      <c r="G2844" s="6" t="s">
        <v>1366</v>
      </c>
      <c r="H2844" s="7">
        <v>39306</v>
      </c>
      <c r="I2844" s="143"/>
      <c r="J2844" s="144"/>
      <c r="K2844" s="145"/>
      <c r="L2844" t="str">
        <f t="shared" si="175"/>
        <v>13753</v>
      </c>
      <c r="M2844">
        <f t="shared" si="176"/>
        <v>13753</v>
      </c>
      <c r="N2844" s="37">
        <f t="shared" si="174"/>
        <v>374347</v>
      </c>
    </row>
    <row r="2845" spans="1:14" x14ac:dyDescent="0.3">
      <c r="A2845" s="3">
        <v>4</v>
      </c>
      <c r="B2845" s="148"/>
      <c r="C2845" s="4" t="s">
        <v>3639</v>
      </c>
      <c r="D2845" s="5">
        <v>45003</v>
      </c>
      <c r="E2845" s="13" t="s">
        <v>2401</v>
      </c>
      <c r="F2845" s="7">
        <v>403871</v>
      </c>
      <c r="G2845" s="6" t="s">
        <v>1366</v>
      </c>
      <c r="H2845" s="7">
        <v>42406</v>
      </c>
      <c r="I2845" s="143"/>
      <c r="J2845" s="144"/>
      <c r="K2845" s="145"/>
      <c r="L2845" t="str">
        <f t="shared" si="175"/>
        <v>15685</v>
      </c>
      <c r="M2845">
        <f t="shared" si="176"/>
        <v>15685</v>
      </c>
      <c r="N2845" s="37">
        <f t="shared" si="174"/>
        <v>403871</v>
      </c>
    </row>
    <row r="2846" spans="1:14" x14ac:dyDescent="0.3">
      <c r="A2846" s="3">
        <v>4</v>
      </c>
      <c r="B2846" s="148"/>
      <c r="C2846" s="4" t="s">
        <v>3640</v>
      </c>
      <c r="D2846" s="5">
        <v>45000</v>
      </c>
      <c r="E2846" s="13" t="s">
        <v>2368</v>
      </c>
      <c r="F2846" s="7">
        <v>374347</v>
      </c>
      <c r="G2846" s="6" t="s">
        <v>1366</v>
      </c>
      <c r="H2846" s="7">
        <v>39306</v>
      </c>
      <c r="I2846" s="143"/>
      <c r="J2846" s="144"/>
      <c r="K2846" s="145"/>
      <c r="L2846" t="str">
        <f t="shared" si="175"/>
        <v>13660</v>
      </c>
      <c r="M2846">
        <f t="shared" si="176"/>
        <v>13660</v>
      </c>
      <c r="N2846" s="37">
        <f t="shared" si="174"/>
        <v>374347</v>
      </c>
    </row>
    <row r="2847" spans="1:14" x14ac:dyDescent="0.3">
      <c r="A2847" s="3">
        <v>4</v>
      </c>
      <c r="B2847" s="148"/>
      <c r="C2847" s="4" t="s">
        <v>3641</v>
      </c>
      <c r="D2847" s="5">
        <v>44996</v>
      </c>
      <c r="E2847" s="13" t="s">
        <v>2401</v>
      </c>
      <c r="F2847" s="7">
        <v>374347</v>
      </c>
      <c r="G2847" s="6" t="s">
        <v>1366</v>
      </c>
      <c r="H2847" s="7">
        <v>39306</v>
      </c>
      <c r="I2847" s="143"/>
      <c r="J2847" s="144"/>
      <c r="K2847" s="145"/>
      <c r="L2847" t="str">
        <f t="shared" si="175"/>
        <v>13355</v>
      </c>
      <c r="M2847">
        <f t="shared" si="176"/>
        <v>13355</v>
      </c>
      <c r="N2847" s="37">
        <f t="shared" si="174"/>
        <v>374347</v>
      </c>
    </row>
    <row r="2848" spans="1:14" x14ac:dyDescent="0.3">
      <c r="A2848" s="3">
        <v>4</v>
      </c>
      <c r="B2848" s="148"/>
      <c r="C2848" s="4" t="s">
        <v>3642</v>
      </c>
      <c r="D2848" s="5">
        <v>45002</v>
      </c>
      <c r="E2848" s="13" t="s">
        <v>2406</v>
      </c>
      <c r="F2848" s="7">
        <v>1455773</v>
      </c>
      <c r="G2848" s="6" t="s">
        <v>1366</v>
      </c>
      <c r="H2848" s="7">
        <v>152856</v>
      </c>
      <c r="I2848" s="143"/>
      <c r="J2848" s="144"/>
      <c r="K2848" s="145"/>
      <c r="L2848" t="str">
        <f t="shared" si="175"/>
        <v>15665</v>
      </c>
      <c r="M2848">
        <f t="shared" si="176"/>
        <v>15665</v>
      </c>
      <c r="N2848" s="37">
        <f t="shared" si="174"/>
        <v>1455773</v>
      </c>
    </row>
    <row r="2849" spans="1:14" x14ac:dyDescent="0.3">
      <c r="A2849" s="3">
        <v>4</v>
      </c>
      <c r="B2849" s="148"/>
      <c r="C2849" s="4" t="s">
        <v>3643</v>
      </c>
      <c r="D2849" s="5">
        <v>45000</v>
      </c>
      <c r="E2849" s="13" t="s">
        <v>2414</v>
      </c>
      <c r="F2849" s="7">
        <v>374347</v>
      </c>
      <c r="G2849" s="6" t="s">
        <v>1366</v>
      </c>
      <c r="H2849" s="7">
        <v>39306</v>
      </c>
      <c r="I2849" s="143"/>
      <c r="J2849" s="144"/>
      <c r="K2849" s="145"/>
      <c r="L2849" t="str">
        <f t="shared" si="175"/>
        <v>13683</v>
      </c>
      <c r="M2849">
        <f t="shared" si="176"/>
        <v>13683</v>
      </c>
      <c r="N2849" s="37">
        <f t="shared" si="174"/>
        <v>374347</v>
      </c>
    </row>
    <row r="2850" spans="1:14" x14ac:dyDescent="0.3">
      <c r="A2850" s="3">
        <v>4</v>
      </c>
      <c r="B2850" s="148"/>
      <c r="C2850" s="4" t="s">
        <v>3644</v>
      </c>
      <c r="D2850" s="5">
        <v>45000</v>
      </c>
      <c r="E2850" s="13" t="s">
        <v>2406</v>
      </c>
      <c r="F2850" s="7">
        <v>1418560</v>
      </c>
      <c r="G2850" s="6" t="s">
        <v>1366</v>
      </c>
      <c r="H2850" s="7">
        <v>148949</v>
      </c>
      <c r="I2850" s="143"/>
      <c r="J2850" s="144"/>
      <c r="K2850" s="145"/>
      <c r="L2850" t="str">
        <f t="shared" si="175"/>
        <v>13676</v>
      </c>
      <c r="M2850">
        <f t="shared" si="176"/>
        <v>13676</v>
      </c>
      <c r="N2850" s="37">
        <f t="shared" si="174"/>
        <v>1418560</v>
      </c>
    </row>
    <row r="2851" spans="1:14" x14ac:dyDescent="0.3">
      <c r="A2851" s="3">
        <v>4</v>
      </c>
      <c r="B2851" s="148"/>
      <c r="C2851" s="4" t="s">
        <v>3645</v>
      </c>
      <c r="D2851" s="5">
        <v>45000</v>
      </c>
      <c r="E2851" s="13" t="s">
        <v>2414</v>
      </c>
      <c r="F2851" s="7">
        <v>374347</v>
      </c>
      <c r="G2851" s="6" t="s">
        <v>1366</v>
      </c>
      <c r="H2851" s="7">
        <v>39306</v>
      </c>
      <c r="I2851" s="143"/>
      <c r="J2851" s="144"/>
      <c r="K2851" s="145"/>
      <c r="L2851" t="str">
        <f t="shared" si="175"/>
        <v>13630</v>
      </c>
      <c r="M2851">
        <f t="shared" si="176"/>
        <v>13630</v>
      </c>
      <c r="N2851" s="37">
        <f t="shared" si="174"/>
        <v>374347</v>
      </c>
    </row>
    <row r="2852" spans="1:14" x14ac:dyDescent="0.3">
      <c r="A2852" s="3">
        <v>4</v>
      </c>
      <c r="B2852" s="148"/>
      <c r="C2852" s="4" t="s">
        <v>3646</v>
      </c>
      <c r="D2852" s="5">
        <v>45002</v>
      </c>
      <c r="E2852" s="13" t="s">
        <v>3338</v>
      </c>
      <c r="F2852" s="7">
        <v>1046363</v>
      </c>
      <c r="G2852" s="6" t="s">
        <v>1366</v>
      </c>
      <c r="H2852" s="7">
        <v>109868</v>
      </c>
      <c r="I2852" s="143"/>
      <c r="J2852" s="144"/>
      <c r="K2852" s="145"/>
      <c r="L2852" t="str">
        <f t="shared" si="175"/>
        <v>15640</v>
      </c>
      <c r="M2852">
        <f t="shared" si="176"/>
        <v>15640</v>
      </c>
      <c r="N2852" s="37">
        <f t="shared" si="174"/>
        <v>1046363</v>
      </c>
    </row>
    <row r="2853" spans="1:14" x14ac:dyDescent="0.3">
      <c r="A2853" s="3">
        <v>4</v>
      </c>
      <c r="B2853" s="148"/>
      <c r="C2853" s="4" t="s">
        <v>3647</v>
      </c>
      <c r="D2853" s="5">
        <v>45002</v>
      </c>
      <c r="E2853" s="13" t="s">
        <v>2401</v>
      </c>
      <c r="F2853" s="7">
        <v>374347</v>
      </c>
      <c r="G2853" s="6" t="s">
        <v>1366</v>
      </c>
      <c r="H2853" s="7">
        <v>39306</v>
      </c>
      <c r="I2853" s="143"/>
      <c r="J2853" s="144"/>
      <c r="K2853" s="145"/>
      <c r="L2853" t="str">
        <f t="shared" si="175"/>
        <v>15599</v>
      </c>
      <c r="M2853">
        <f t="shared" si="176"/>
        <v>15599</v>
      </c>
      <c r="N2853" s="37">
        <f t="shared" si="174"/>
        <v>374347</v>
      </c>
    </row>
    <row r="2854" spans="1:14" x14ac:dyDescent="0.3">
      <c r="A2854" s="3">
        <v>4</v>
      </c>
      <c r="B2854" s="148"/>
      <c r="C2854" s="4" t="s">
        <v>3648</v>
      </c>
      <c r="D2854" s="5">
        <v>45002</v>
      </c>
      <c r="E2854" s="13" t="s">
        <v>2401</v>
      </c>
      <c r="F2854" s="7">
        <v>374347</v>
      </c>
      <c r="G2854" s="6" t="s">
        <v>1366</v>
      </c>
      <c r="H2854" s="7">
        <v>39306</v>
      </c>
      <c r="I2854" s="143"/>
      <c r="J2854" s="144"/>
      <c r="K2854" s="145"/>
      <c r="L2854" t="str">
        <f t="shared" si="175"/>
        <v>15596</v>
      </c>
      <c r="M2854">
        <f t="shared" si="176"/>
        <v>15596</v>
      </c>
      <c r="N2854" s="37">
        <f t="shared" si="174"/>
        <v>374347</v>
      </c>
    </row>
    <row r="2855" spans="1:14" x14ac:dyDescent="0.3">
      <c r="A2855" s="3">
        <v>4</v>
      </c>
      <c r="B2855" s="148"/>
      <c r="C2855" s="4" t="s">
        <v>3649</v>
      </c>
      <c r="D2855" s="5">
        <v>45002</v>
      </c>
      <c r="E2855" s="13" t="s">
        <v>2401</v>
      </c>
      <c r="F2855" s="7">
        <v>374347</v>
      </c>
      <c r="G2855" s="6" t="s">
        <v>1366</v>
      </c>
      <c r="H2855" s="7">
        <v>39306</v>
      </c>
      <c r="I2855" s="143"/>
      <c r="J2855" s="144"/>
      <c r="K2855" s="145"/>
      <c r="L2855" t="str">
        <f t="shared" si="175"/>
        <v>15593</v>
      </c>
      <c r="M2855">
        <f t="shared" si="176"/>
        <v>15593</v>
      </c>
      <c r="N2855" s="37">
        <f t="shared" si="174"/>
        <v>374347</v>
      </c>
    </row>
    <row r="2856" spans="1:14" x14ac:dyDescent="0.3">
      <c r="A2856" s="3">
        <v>4</v>
      </c>
      <c r="B2856" s="148"/>
      <c r="C2856" s="4" t="s">
        <v>3650</v>
      </c>
      <c r="D2856" s="5">
        <v>45000</v>
      </c>
      <c r="E2856" s="13" t="s">
        <v>2368</v>
      </c>
      <c r="F2856" s="7">
        <v>374347</v>
      </c>
      <c r="G2856" s="6" t="s">
        <v>1366</v>
      </c>
      <c r="H2856" s="7">
        <v>39306</v>
      </c>
      <c r="I2856" s="143"/>
      <c r="J2856" s="144"/>
      <c r="K2856" s="145"/>
      <c r="L2856" t="str">
        <f t="shared" si="175"/>
        <v>13625</v>
      </c>
      <c r="M2856">
        <f t="shared" si="176"/>
        <v>13625</v>
      </c>
      <c r="N2856" s="37">
        <f t="shared" si="174"/>
        <v>374347</v>
      </c>
    </row>
    <row r="2857" spans="1:14" x14ac:dyDescent="0.3">
      <c r="A2857" s="3">
        <v>4</v>
      </c>
      <c r="B2857" s="148"/>
      <c r="C2857" s="4" t="s">
        <v>3651</v>
      </c>
      <c r="D2857" s="5">
        <v>45000</v>
      </c>
      <c r="E2857" s="13" t="s">
        <v>3338</v>
      </c>
      <c r="F2857" s="7">
        <v>853141</v>
      </c>
      <c r="G2857" s="6" t="s">
        <v>1366</v>
      </c>
      <c r="H2857" s="7">
        <v>89580</v>
      </c>
      <c r="I2857" s="143"/>
      <c r="J2857" s="144"/>
      <c r="K2857" s="145"/>
      <c r="L2857" t="str">
        <f t="shared" si="175"/>
        <v>13624</v>
      </c>
      <c r="M2857">
        <f t="shared" si="176"/>
        <v>13624</v>
      </c>
      <c r="N2857" s="37">
        <f t="shared" si="174"/>
        <v>853141</v>
      </c>
    </row>
    <row r="2858" spans="1:14" x14ac:dyDescent="0.3">
      <c r="A2858" s="3">
        <v>4</v>
      </c>
      <c r="B2858" s="148"/>
      <c r="C2858" s="4" t="s">
        <v>3652</v>
      </c>
      <c r="D2858" s="5">
        <v>44998</v>
      </c>
      <c r="E2858" s="13" t="s">
        <v>2368</v>
      </c>
      <c r="F2858" s="7">
        <v>374347</v>
      </c>
      <c r="G2858" s="6" t="s">
        <v>1366</v>
      </c>
      <c r="H2858" s="7">
        <v>39306</v>
      </c>
      <c r="I2858" s="143"/>
      <c r="J2858" s="144"/>
      <c r="K2858" s="145"/>
      <c r="L2858" t="str">
        <f t="shared" si="175"/>
        <v>13445</v>
      </c>
      <c r="M2858">
        <f t="shared" si="176"/>
        <v>13445</v>
      </c>
      <c r="N2858" s="37">
        <f t="shared" si="174"/>
        <v>374347</v>
      </c>
    </row>
    <row r="2859" spans="1:14" x14ac:dyDescent="0.3">
      <c r="A2859" s="3">
        <v>4</v>
      </c>
      <c r="B2859" s="148"/>
      <c r="C2859" s="4" t="s">
        <v>3653</v>
      </c>
      <c r="D2859" s="5">
        <v>45000</v>
      </c>
      <c r="E2859" s="13" t="s">
        <v>2406</v>
      </c>
      <c r="F2859" s="7">
        <v>610819</v>
      </c>
      <c r="G2859" s="6" t="s">
        <v>1366</v>
      </c>
      <c r="H2859" s="7">
        <v>64136</v>
      </c>
      <c r="I2859" s="143"/>
      <c r="J2859" s="144"/>
      <c r="K2859" s="145"/>
      <c r="L2859" t="str">
        <f t="shared" si="175"/>
        <v>13616</v>
      </c>
      <c r="M2859">
        <f t="shared" si="176"/>
        <v>13616</v>
      </c>
      <c r="N2859" s="37">
        <f t="shared" si="174"/>
        <v>610819</v>
      </c>
    </row>
    <row r="2860" spans="1:14" x14ac:dyDescent="0.3">
      <c r="A2860" s="3">
        <v>4</v>
      </c>
      <c r="B2860" s="148"/>
      <c r="C2860" s="4" t="s">
        <v>3654</v>
      </c>
      <c r="D2860" s="5">
        <v>45002</v>
      </c>
      <c r="E2860" s="13" t="s">
        <v>2414</v>
      </c>
      <c r="F2860" s="7">
        <v>374347</v>
      </c>
      <c r="G2860" s="6" t="s">
        <v>1366</v>
      </c>
      <c r="H2860" s="7">
        <v>39306</v>
      </c>
      <c r="I2860" s="143"/>
      <c r="J2860" s="144"/>
      <c r="K2860" s="145"/>
      <c r="L2860" t="str">
        <f t="shared" si="175"/>
        <v>15616</v>
      </c>
      <c r="M2860">
        <f t="shared" si="176"/>
        <v>15616</v>
      </c>
      <c r="N2860" s="37">
        <f t="shared" si="174"/>
        <v>374347</v>
      </c>
    </row>
    <row r="2861" spans="1:14" x14ac:dyDescent="0.3">
      <c r="A2861" s="3">
        <v>4</v>
      </c>
      <c r="B2861" s="148"/>
      <c r="C2861" s="4" t="s">
        <v>3655</v>
      </c>
      <c r="D2861" s="5">
        <v>45002</v>
      </c>
      <c r="E2861" s="13" t="s">
        <v>2414</v>
      </c>
      <c r="F2861" s="7">
        <v>374347</v>
      </c>
      <c r="G2861" s="6" t="s">
        <v>1366</v>
      </c>
      <c r="H2861" s="7">
        <v>39306</v>
      </c>
      <c r="I2861" s="143"/>
      <c r="J2861" s="144"/>
      <c r="K2861" s="145"/>
      <c r="L2861" t="str">
        <f t="shared" si="175"/>
        <v>15583</v>
      </c>
      <c r="M2861">
        <f t="shared" si="176"/>
        <v>15583</v>
      </c>
      <c r="N2861" s="37">
        <f t="shared" si="174"/>
        <v>374347</v>
      </c>
    </row>
    <row r="2862" spans="1:14" x14ac:dyDescent="0.3">
      <c r="A2862" s="3">
        <v>4</v>
      </c>
      <c r="B2862" s="148"/>
      <c r="C2862" s="4" t="s">
        <v>3656</v>
      </c>
      <c r="D2862" s="5">
        <v>45000</v>
      </c>
      <c r="E2862" s="13" t="s">
        <v>2414</v>
      </c>
      <c r="F2862" s="7">
        <v>366491</v>
      </c>
      <c r="G2862" s="6" t="s">
        <v>1366</v>
      </c>
      <c r="H2862" s="7">
        <v>38482</v>
      </c>
      <c r="I2862" s="143"/>
      <c r="J2862" s="144"/>
      <c r="K2862" s="145"/>
      <c r="L2862" t="str">
        <f t="shared" si="175"/>
        <v>13619</v>
      </c>
      <c r="M2862">
        <f t="shared" si="176"/>
        <v>13619</v>
      </c>
      <c r="N2862" s="37">
        <f t="shared" si="174"/>
        <v>366491</v>
      </c>
    </row>
    <row r="2863" spans="1:14" x14ac:dyDescent="0.3">
      <c r="A2863" s="3">
        <v>4</v>
      </c>
      <c r="B2863" s="148"/>
      <c r="C2863" s="4" t="s">
        <v>3657</v>
      </c>
      <c r="D2863" s="5">
        <v>45002</v>
      </c>
      <c r="E2863" s="13" t="s">
        <v>2401</v>
      </c>
      <c r="F2863" s="7">
        <v>374347</v>
      </c>
      <c r="G2863" s="6" t="s">
        <v>1366</v>
      </c>
      <c r="H2863" s="7">
        <v>39306</v>
      </c>
      <c r="I2863" s="143"/>
      <c r="J2863" s="144"/>
      <c r="K2863" s="145"/>
      <c r="L2863" t="str">
        <f t="shared" si="175"/>
        <v>15624</v>
      </c>
      <c r="M2863">
        <f t="shared" si="176"/>
        <v>15624</v>
      </c>
      <c r="N2863" s="37">
        <f t="shared" si="174"/>
        <v>374347</v>
      </c>
    </row>
    <row r="2864" spans="1:14" x14ac:dyDescent="0.3">
      <c r="A2864" s="3">
        <v>4</v>
      </c>
      <c r="B2864" s="148"/>
      <c r="C2864" s="4" t="s">
        <v>3658</v>
      </c>
      <c r="D2864" s="5">
        <v>44999</v>
      </c>
      <c r="E2864" s="13" t="s">
        <v>2401</v>
      </c>
      <c r="F2864" s="7">
        <v>569226</v>
      </c>
      <c r="G2864" s="6" t="s">
        <v>1366</v>
      </c>
      <c r="H2864" s="7">
        <v>59769</v>
      </c>
      <c r="I2864" s="143"/>
      <c r="J2864" s="144"/>
      <c r="K2864" s="145"/>
      <c r="L2864" t="str">
        <f t="shared" si="175"/>
        <v>13564</v>
      </c>
      <c r="M2864">
        <f t="shared" si="176"/>
        <v>13564</v>
      </c>
      <c r="N2864" s="37">
        <f t="shared" si="174"/>
        <v>569226</v>
      </c>
    </row>
    <row r="2865" spans="1:14" x14ac:dyDescent="0.3">
      <c r="A2865" s="3">
        <v>4</v>
      </c>
      <c r="B2865" s="148"/>
      <c r="C2865" s="4" t="s">
        <v>3659</v>
      </c>
      <c r="D2865" s="5">
        <v>44994</v>
      </c>
      <c r="E2865" s="13" t="s">
        <v>2401</v>
      </c>
      <c r="F2865" s="7">
        <v>890382</v>
      </c>
      <c r="G2865" s="6" t="s">
        <v>1366</v>
      </c>
      <c r="H2865" s="7">
        <v>93490</v>
      </c>
      <c r="I2865" s="143"/>
      <c r="J2865" s="144"/>
      <c r="K2865" s="145"/>
      <c r="L2865" t="str">
        <f t="shared" si="175"/>
        <v>12622</v>
      </c>
      <c r="M2865">
        <f t="shared" si="176"/>
        <v>12622</v>
      </c>
      <c r="N2865" s="37">
        <f t="shared" si="174"/>
        <v>890382</v>
      </c>
    </row>
    <row r="2866" spans="1:14" x14ac:dyDescent="0.3">
      <c r="A2866" s="3">
        <v>4</v>
      </c>
      <c r="B2866" s="148"/>
      <c r="C2866" s="4" t="s">
        <v>3660</v>
      </c>
      <c r="D2866" s="5">
        <v>45000</v>
      </c>
      <c r="E2866" s="13" t="s">
        <v>2414</v>
      </c>
      <c r="F2866" s="7">
        <v>374347</v>
      </c>
      <c r="G2866" s="6" t="s">
        <v>1366</v>
      </c>
      <c r="H2866" s="7">
        <v>39306</v>
      </c>
      <c r="I2866" s="143"/>
      <c r="J2866" s="144"/>
      <c r="K2866" s="145"/>
      <c r="L2866" t="str">
        <f t="shared" si="175"/>
        <v>13620</v>
      </c>
      <c r="M2866">
        <f t="shared" si="176"/>
        <v>13620</v>
      </c>
      <c r="N2866" s="37">
        <f t="shared" si="174"/>
        <v>374347</v>
      </c>
    </row>
    <row r="2867" spans="1:14" x14ac:dyDescent="0.3">
      <c r="A2867" s="3">
        <v>4</v>
      </c>
      <c r="B2867" s="148"/>
      <c r="C2867" s="4" t="s">
        <v>3661</v>
      </c>
      <c r="D2867" s="5">
        <v>44998</v>
      </c>
      <c r="E2867" s="13" t="s">
        <v>2368</v>
      </c>
      <c r="F2867" s="7">
        <v>374347</v>
      </c>
      <c r="G2867" s="6" t="s">
        <v>1366</v>
      </c>
      <c r="H2867" s="7">
        <v>39306</v>
      </c>
      <c r="I2867" s="143"/>
      <c r="J2867" s="144"/>
      <c r="K2867" s="145"/>
      <c r="L2867" t="str">
        <f t="shared" si="175"/>
        <v>13441</v>
      </c>
      <c r="M2867">
        <f t="shared" si="176"/>
        <v>13441</v>
      </c>
      <c r="N2867" s="37">
        <f t="shared" si="174"/>
        <v>374347</v>
      </c>
    </row>
    <row r="2868" spans="1:14" x14ac:dyDescent="0.3">
      <c r="A2868" s="3">
        <v>4</v>
      </c>
      <c r="B2868" s="148"/>
      <c r="C2868" s="4" t="s">
        <v>3662</v>
      </c>
      <c r="D2868" s="5">
        <v>44992</v>
      </c>
      <c r="E2868" s="13" t="s">
        <v>3338</v>
      </c>
      <c r="F2868" s="7">
        <v>679872</v>
      </c>
      <c r="G2868" s="6" t="s">
        <v>1366</v>
      </c>
      <c r="H2868" s="7">
        <v>71387</v>
      </c>
      <c r="I2868" s="143"/>
      <c r="J2868" s="144"/>
      <c r="K2868" s="145"/>
      <c r="L2868" t="str">
        <f t="shared" si="175"/>
        <v>11526</v>
      </c>
      <c r="M2868">
        <f t="shared" si="176"/>
        <v>11526</v>
      </c>
      <c r="N2868" s="37">
        <f t="shared" si="174"/>
        <v>679872</v>
      </c>
    </row>
    <row r="2869" spans="1:14" x14ac:dyDescent="0.3">
      <c r="A2869" s="3">
        <v>4</v>
      </c>
      <c r="B2869" s="148"/>
      <c r="C2869" s="4" t="s">
        <v>3663</v>
      </c>
      <c r="D2869" s="5">
        <v>44996</v>
      </c>
      <c r="E2869" s="13" t="s">
        <v>2364</v>
      </c>
      <c r="F2869" s="7">
        <v>374347</v>
      </c>
      <c r="G2869" s="6" t="s">
        <v>1366</v>
      </c>
      <c r="H2869" s="7">
        <v>39306</v>
      </c>
      <c r="I2869" s="143"/>
      <c r="J2869" s="144"/>
      <c r="K2869" s="145"/>
      <c r="L2869" t="str">
        <f t="shared" si="175"/>
        <v>13428</v>
      </c>
      <c r="M2869">
        <f t="shared" si="176"/>
        <v>13428</v>
      </c>
      <c r="N2869" s="37">
        <f t="shared" si="174"/>
        <v>374347</v>
      </c>
    </row>
    <row r="2870" spans="1:14" x14ac:dyDescent="0.3">
      <c r="A2870" s="3">
        <v>4</v>
      </c>
      <c r="B2870" s="148"/>
      <c r="C2870" s="4" t="s">
        <v>3664</v>
      </c>
      <c r="D2870" s="5">
        <v>44996</v>
      </c>
      <c r="E2870" s="13" t="s">
        <v>2406</v>
      </c>
      <c r="F2870" s="7">
        <v>1699066</v>
      </c>
      <c r="G2870" s="6" t="s">
        <v>1366</v>
      </c>
      <c r="H2870" s="7">
        <v>178402</v>
      </c>
      <c r="I2870" s="143"/>
      <c r="J2870" s="144"/>
      <c r="K2870" s="145"/>
      <c r="L2870" t="str">
        <f t="shared" si="175"/>
        <v>13408</v>
      </c>
      <c r="M2870">
        <f t="shared" si="176"/>
        <v>13408</v>
      </c>
      <c r="N2870" s="37">
        <f t="shared" si="174"/>
        <v>1699066</v>
      </c>
    </row>
    <row r="2871" spans="1:14" x14ac:dyDescent="0.3">
      <c r="A2871" s="3">
        <v>4</v>
      </c>
      <c r="B2871" s="148"/>
      <c r="C2871" s="4" t="s">
        <v>3665</v>
      </c>
      <c r="D2871" s="5">
        <v>44989</v>
      </c>
      <c r="E2871" s="13" t="s">
        <v>2414</v>
      </c>
      <c r="F2871" s="7">
        <v>1046363</v>
      </c>
      <c r="G2871" s="6" t="s">
        <v>1366</v>
      </c>
      <c r="H2871" s="7">
        <v>109868</v>
      </c>
      <c r="I2871" s="143"/>
      <c r="J2871" s="144"/>
      <c r="K2871" s="145"/>
      <c r="L2871" t="str">
        <f t="shared" si="175"/>
        <v>11327</v>
      </c>
      <c r="M2871">
        <f t="shared" si="176"/>
        <v>11327</v>
      </c>
      <c r="N2871" s="37">
        <f t="shared" ref="N2871:N2934" si="177">+F2871</f>
        <v>1046363</v>
      </c>
    </row>
    <row r="2872" spans="1:14" x14ac:dyDescent="0.3">
      <c r="A2872" s="3">
        <v>4</v>
      </c>
      <c r="B2872" s="148"/>
      <c r="C2872" s="4" t="s">
        <v>3666</v>
      </c>
      <c r="D2872" s="5">
        <v>44987</v>
      </c>
      <c r="E2872" s="13" t="s">
        <v>2401</v>
      </c>
      <c r="F2872" s="7">
        <v>789985</v>
      </c>
      <c r="G2872" s="6" t="s">
        <v>1366</v>
      </c>
      <c r="H2872" s="7">
        <v>82948</v>
      </c>
      <c r="I2872" s="143"/>
      <c r="J2872" s="144"/>
      <c r="K2872" s="145"/>
      <c r="L2872" t="str">
        <f t="shared" si="175"/>
        <v>10630</v>
      </c>
      <c r="M2872">
        <f t="shared" si="176"/>
        <v>10630</v>
      </c>
      <c r="N2872" s="37">
        <f t="shared" si="177"/>
        <v>789985</v>
      </c>
    </row>
    <row r="2873" spans="1:14" x14ac:dyDescent="0.3">
      <c r="A2873" s="3">
        <v>4</v>
      </c>
      <c r="B2873" s="148"/>
      <c r="C2873" s="4" t="s">
        <v>3667</v>
      </c>
      <c r="D2873" s="5">
        <v>44993</v>
      </c>
      <c r="E2873" s="13" t="s">
        <v>2406</v>
      </c>
      <c r="F2873" s="7">
        <v>642492</v>
      </c>
      <c r="G2873" s="6" t="s">
        <v>1366</v>
      </c>
      <c r="H2873" s="7">
        <v>67462</v>
      </c>
      <c r="I2873" s="143"/>
      <c r="J2873" s="144"/>
      <c r="K2873" s="145"/>
      <c r="L2873" t="str">
        <f t="shared" si="175"/>
        <v>11781</v>
      </c>
      <c r="M2873">
        <f t="shared" si="176"/>
        <v>11781</v>
      </c>
      <c r="N2873" s="37">
        <f t="shared" si="177"/>
        <v>642492</v>
      </c>
    </row>
    <row r="2874" spans="1:14" x14ac:dyDescent="0.3">
      <c r="A2874" s="3">
        <v>4</v>
      </c>
      <c r="B2874" s="148"/>
      <c r="C2874" s="4" t="s">
        <v>3668</v>
      </c>
      <c r="D2874" s="5">
        <v>44996</v>
      </c>
      <c r="E2874" s="13" t="s">
        <v>2406</v>
      </c>
      <c r="F2874" s="7">
        <v>374347</v>
      </c>
      <c r="G2874" s="6" t="s">
        <v>1366</v>
      </c>
      <c r="H2874" s="7">
        <v>39306</v>
      </c>
      <c r="I2874" s="143"/>
      <c r="J2874" s="144"/>
      <c r="K2874" s="145"/>
      <c r="L2874" t="str">
        <f t="shared" si="175"/>
        <v>13350</v>
      </c>
      <c r="M2874">
        <f t="shared" si="176"/>
        <v>13350</v>
      </c>
      <c r="N2874" s="37">
        <f t="shared" si="177"/>
        <v>374347</v>
      </c>
    </row>
    <row r="2875" spans="1:14" x14ac:dyDescent="0.3">
      <c r="A2875" s="3">
        <v>4</v>
      </c>
      <c r="B2875" s="148"/>
      <c r="C2875" s="4" t="s">
        <v>3669</v>
      </c>
      <c r="D2875" s="5">
        <v>44991</v>
      </c>
      <c r="E2875" s="13" t="s">
        <v>2417</v>
      </c>
      <c r="F2875" s="7">
        <v>1019194</v>
      </c>
      <c r="G2875" s="6" t="s">
        <v>1366</v>
      </c>
      <c r="H2875" s="7">
        <v>107015</v>
      </c>
      <c r="I2875" s="143"/>
      <c r="J2875" s="144"/>
      <c r="K2875" s="145"/>
      <c r="L2875" t="str">
        <f t="shared" si="175"/>
        <v>11390</v>
      </c>
      <c r="M2875">
        <f t="shared" si="176"/>
        <v>11390</v>
      </c>
      <c r="N2875" s="37">
        <f t="shared" si="177"/>
        <v>1019194</v>
      </c>
    </row>
    <row r="2876" spans="1:14" x14ac:dyDescent="0.3">
      <c r="A2876" s="3">
        <v>4</v>
      </c>
      <c r="B2876" s="148"/>
      <c r="C2876" s="4" t="s">
        <v>3670</v>
      </c>
      <c r="D2876" s="5">
        <v>44986</v>
      </c>
      <c r="E2876" s="13" t="s">
        <v>2414</v>
      </c>
      <c r="F2876" s="7">
        <v>666226</v>
      </c>
      <c r="G2876" s="6" t="s">
        <v>1366</v>
      </c>
      <c r="H2876" s="7">
        <v>69954</v>
      </c>
      <c r="I2876" s="143"/>
      <c r="J2876" s="144"/>
      <c r="K2876" s="145"/>
      <c r="L2876" t="str">
        <f t="shared" si="175"/>
        <v>09127</v>
      </c>
      <c r="M2876">
        <f t="shared" si="176"/>
        <v>9127</v>
      </c>
      <c r="N2876" s="37">
        <f t="shared" si="177"/>
        <v>666226</v>
      </c>
    </row>
    <row r="2877" spans="1:14" x14ac:dyDescent="0.3">
      <c r="A2877" s="3">
        <v>4</v>
      </c>
      <c r="B2877" s="148"/>
      <c r="C2877" s="4" t="s">
        <v>3671</v>
      </c>
      <c r="D2877" s="5">
        <v>44986</v>
      </c>
      <c r="E2877" s="13" t="s">
        <v>2364</v>
      </c>
      <c r="F2877" s="7">
        <v>642492</v>
      </c>
      <c r="G2877" s="6" t="s">
        <v>1366</v>
      </c>
      <c r="H2877" s="7">
        <v>67462</v>
      </c>
      <c r="I2877" s="143"/>
      <c r="J2877" s="144"/>
      <c r="K2877" s="145"/>
      <c r="L2877" t="str">
        <f t="shared" si="175"/>
        <v>09103</v>
      </c>
      <c r="M2877">
        <f t="shared" si="176"/>
        <v>9103</v>
      </c>
      <c r="N2877" s="37">
        <f t="shared" si="177"/>
        <v>642492</v>
      </c>
    </row>
    <row r="2878" spans="1:14" x14ac:dyDescent="0.3">
      <c r="A2878" s="3">
        <v>4</v>
      </c>
      <c r="B2878" s="148"/>
      <c r="C2878" s="4" t="s">
        <v>3672</v>
      </c>
      <c r="D2878" s="5">
        <v>44987</v>
      </c>
      <c r="E2878" s="13" t="s">
        <v>2401</v>
      </c>
      <c r="F2878" s="7">
        <v>408375</v>
      </c>
      <c r="G2878" s="6" t="s">
        <v>1366</v>
      </c>
      <c r="H2878" s="7">
        <v>42879</v>
      </c>
      <c r="I2878" s="143"/>
      <c r="J2878" s="144"/>
      <c r="K2878" s="145"/>
      <c r="L2878" t="str">
        <f t="shared" si="175"/>
        <v>09752</v>
      </c>
      <c r="M2878">
        <f t="shared" si="176"/>
        <v>9752</v>
      </c>
      <c r="N2878" s="37">
        <f t="shared" si="177"/>
        <v>408375</v>
      </c>
    </row>
    <row r="2879" spans="1:14" x14ac:dyDescent="0.3">
      <c r="A2879" s="3">
        <v>4</v>
      </c>
      <c r="B2879" s="148"/>
      <c r="C2879" s="4" t="s">
        <v>3673</v>
      </c>
      <c r="D2879" s="5">
        <v>44996</v>
      </c>
      <c r="E2879" s="13" t="s">
        <v>2366</v>
      </c>
      <c r="F2879" s="7">
        <v>374347</v>
      </c>
      <c r="G2879" s="6" t="s">
        <v>1366</v>
      </c>
      <c r="H2879" s="7">
        <v>39306</v>
      </c>
      <c r="I2879" s="143"/>
      <c r="J2879" s="144"/>
      <c r="K2879" s="145"/>
      <c r="L2879" t="str">
        <f t="shared" si="175"/>
        <v>13343</v>
      </c>
      <c r="M2879">
        <f t="shared" si="176"/>
        <v>13343</v>
      </c>
      <c r="N2879" s="37">
        <f t="shared" si="177"/>
        <v>374347</v>
      </c>
    </row>
    <row r="2880" spans="1:14" x14ac:dyDescent="0.3">
      <c r="A2880" s="3">
        <v>4</v>
      </c>
      <c r="B2880" s="148"/>
      <c r="C2880" s="4" t="s">
        <v>3674</v>
      </c>
      <c r="D2880" s="5">
        <v>45015</v>
      </c>
      <c r="E2880" s="13" t="s">
        <v>2406</v>
      </c>
      <c r="F2880" s="7">
        <v>1823390</v>
      </c>
      <c r="G2880" s="6" t="s">
        <v>1366</v>
      </c>
      <c r="H2880" s="7">
        <v>191456</v>
      </c>
      <c r="I2880" s="143"/>
      <c r="J2880" s="144"/>
      <c r="K2880" s="145"/>
      <c r="L2880" t="str">
        <f t="shared" si="175"/>
        <v>18100</v>
      </c>
      <c r="M2880">
        <f t="shared" si="176"/>
        <v>18100</v>
      </c>
      <c r="N2880" s="37">
        <f t="shared" si="177"/>
        <v>1823390</v>
      </c>
    </row>
    <row r="2881" spans="1:14" x14ac:dyDescent="0.3">
      <c r="A2881" s="3">
        <v>4</v>
      </c>
      <c r="B2881" s="148"/>
      <c r="C2881" s="4" t="s">
        <v>3675</v>
      </c>
      <c r="D2881" s="5">
        <v>45013</v>
      </c>
      <c r="E2881" s="13" t="s">
        <v>2406</v>
      </c>
      <c r="F2881" s="7">
        <v>820691</v>
      </c>
      <c r="G2881" s="6" t="s">
        <v>1366</v>
      </c>
      <c r="H2881" s="7">
        <v>86173</v>
      </c>
      <c r="I2881" s="143"/>
      <c r="J2881" s="144"/>
      <c r="K2881" s="145"/>
      <c r="L2881" t="str">
        <f t="shared" si="175"/>
        <v>17636</v>
      </c>
      <c r="M2881">
        <f t="shared" si="176"/>
        <v>17636</v>
      </c>
      <c r="N2881" s="37">
        <f t="shared" si="177"/>
        <v>820691</v>
      </c>
    </row>
    <row r="2882" spans="1:14" x14ac:dyDescent="0.3">
      <c r="A2882" s="3">
        <v>4</v>
      </c>
      <c r="B2882" s="148"/>
      <c r="C2882" s="4" t="s">
        <v>3676</v>
      </c>
      <c r="D2882" s="5">
        <v>44999</v>
      </c>
      <c r="E2882" s="13" t="s">
        <v>2414</v>
      </c>
      <c r="F2882" s="7">
        <v>1323117</v>
      </c>
      <c r="G2882" s="6" t="s">
        <v>1366</v>
      </c>
      <c r="H2882" s="7">
        <v>138927</v>
      </c>
      <c r="I2882" s="143"/>
      <c r="J2882" s="144"/>
      <c r="K2882" s="145"/>
      <c r="L2882" t="str">
        <f t="shared" si="175"/>
        <v>13573</v>
      </c>
      <c r="M2882">
        <f t="shared" si="176"/>
        <v>13573</v>
      </c>
      <c r="N2882" s="37">
        <f t="shared" si="177"/>
        <v>1323117</v>
      </c>
    </row>
    <row r="2883" spans="1:14" x14ac:dyDescent="0.3">
      <c r="A2883" s="3">
        <v>4</v>
      </c>
      <c r="B2883" s="148"/>
      <c r="C2883" s="4" t="s">
        <v>3677</v>
      </c>
      <c r="D2883" s="5">
        <v>45010</v>
      </c>
      <c r="E2883" s="13" t="s">
        <v>2368</v>
      </c>
      <c r="F2883" s="7">
        <v>1683608</v>
      </c>
      <c r="G2883" s="6" t="s">
        <v>1366</v>
      </c>
      <c r="H2883" s="7">
        <v>176779</v>
      </c>
      <c r="I2883" s="143"/>
      <c r="J2883" s="144"/>
      <c r="K2883" s="145"/>
      <c r="L2883" t="str">
        <f t="shared" si="175"/>
        <v>17493</v>
      </c>
      <c r="M2883">
        <f t="shared" si="176"/>
        <v>17493</v>
      </c>
      <c r="N2883" s="37">
        <f t="shared" si="177"/>
        <v>1683608</v>
      </c>
    </row>
    <row r="2884" spans="1:14" x14ac:dyDescent="0.3">
      <c r="A2884" s="3">
        <v>4</v>
      </c>
      <c r="B2884" s="148"/>
      <c r="C2884" s="4" t="s">
        <v>3678</v>
      </c>
      <c r="D2884" s="5">
        <v>45014</v>
      </c>
      <c r="E2884" s="13" t="s">
        <v>2414</v>
      </c>
      <c r="F2884" s="7">
        <v>276001</v>
      </c>
      <c r="G2884" s="6" t="s">
        <v>1366</v>
      </c>
      <c r="H2884" s="7">
        <v>28980</v>
      </c>
      <c r="I2884" s="143"/>
      <c r="J2884" s="144"/>
      <c r="K2884" s="145"/>
      <c r="L2884" t="str">
        <f t="shared" si="175"/>
        <v>17746</v>
      </c>
      <c r="M2884">
        <f t="shared" si="176"/>
        <v>17746</v>
      </c>
      <c r="N2884" s="37">
        <f t="shared" si="177"/>
        <v>276001</v>
      </c>
    </row>
    <row r="2885" spans="1:14" x14ac:dyDescent="0.3">
      <c r="A2885" s="3">
        <v>4</v>
      </c>
      <c r="B2885" s="148"/>
      <c r="C2885" s="4" t="s">
        <v>3679</v>
      </c>
      <c r="D2885" s="5">
        <v>45008</v>
      </c>
      <c r="E2885" s="13" t="s">
        <v>2401</v>
      </c>
      <c r="F2885" s="7">
        <v>610819</v>
      </c>
      <c r="G2885" s="6" t="s">
        <v>1366</v>
      </c>
      <c r="H2885" s="7">
        <v>64136</v>
      </c>
      <c r="I2885" s="143"/>
      <c r="J2885" s="144"/>
      <c r="K2885" s="145"/>
      <c r="L2885" t="str">
        <f t="shared" si="175"/>
        <v>16083</v>
      </c>
      <c r="M2885">
        <f t="shared" si="176"/>
        <v>16083</v>
      </c>
      <c r="N2885" s="37">
        <f t="shared" si="177"/>
        <v>610819</v>
      </c>
    </row>
    <row r="2886" spans="1:14" x14ac:dyDescent="0.3">
      <c r="A2886" s="3">
        <v>4</v>
      </c>
      <c r="B2886" s="148"/>
      <c r="C2886" s="4" t="s">
        <v>3680</v>
      </c>
      <c r="D2886" s="5">
        <v>45014</v>
      </c>
      <c r="E2886" s="13" t="s">
        <v>3338</v>
      </c>
      <c r="F2886" s="7">
        <v>1392348</v>
      </c>
      <c r="G2886" s="6" t="s">
        <v>1366</v>
      </c>
      <c r="H2886" s="7">
        <v>146197</v>
      </c>
      <c r="I2886" s="143"/>
      <c r="J2886" s="144"/>
      <c r="K2886" s="145"/>
      <c r="L2886" t="str">
        <f t="shared" si="175"/>
        <v>17731</v>
      </c>
      <c r="M2886">
        <f t="shared" si="176"/>
        <v>17731</v>
      </c>
      <c r="N2886" s="37">
        <f t="shared" si="177"/>
        <v>1392348</v>
      </c>
    </row>
    <row r="2887" spans="1:14" x14ac:dyDescent="0.3">
      <c r="A2887" s="3">
        <v>4</v>
      </c>
      <c r="B2887" s="148"/>
      <c r="C2887" s="4" t="s">
        <v>3681</v>
      </c>
      <c r="D2887" s="5">
        <v>45013</v>
      </c>
      <c r="E2887" s="13" t="s">
        <v>2401</v>
      </c>
      <c r="F2887" s="7">
        <v>650203</v>
      </c>
      <c r="G2887" s="6" t="s">
        <v>1366</v>
      </c>
      <c r="H2887" s="7">
        <v>68271</v>
      </c>
      <c r="I2887" s="143"/>
      <c r="J2887" s="144"/>
      <c r="K2887" s="145"/>
      <c r="L2887" t="str">
        <f t="shared" ref="L2887:L2950" si="178">+RIGHT(C2887,5)</f>
        <v>17653</v>
      </c>
      <c r="M2887">
        <f t="shared" ref="M2887:M2950" si="179">+L2887*1</f>
        <v>17653</v>
      </c>
      <c r="N2887" s="37">
        <f t="shared" si="177"/>
        <v>650203</v>
      </c>
    </row>
    <row r="2888" spans="1:14" x14ac:dyDescent="0.3">
      <c r="A2888" s="3">
        <v>4</v>
      </c>
      <c r="B2888" s="148"/>
      <c r="C2888" s="4" t="s">
        <v>3682</v>
      </c>
      <c r="D2888" s="5">
        <v>45013</v>
      </c>
      <c r="E2888" s="13" t="s">
        <v>2401</v>
      </c>
      <c r="F2888" s="7">
        <v>774418</v>
      </c>
      <c r="G2888" s="6" t="s">
        <v>1366</v>
      </c>
      <c r="H2888" s="7">
        <v>81314</v>
      </c>
      <c r="I2888" s="143"/>
      <c r="J2888" s="144"/>
      <c r="K2888" s="145"/>
      <c r="L2888" t="str">
        <f t="shared" si="178"/>
        <v>17639</v>
      </c>
      <c r="M2888">
        <f t="shared" si="179"/>
        <v>17639</v>
      </c>
      <c r="N2888" s="37">
        <f t="shared" si="177"/>
        <v>774418</v>
      </c>
    </row>
    <row r="2889" spans="1:14" x14ac:dyDescent="0.3">
      <c r="A2889" s="3">
        <v>4</v>
      </c>
      <c r="B2889" s="148"/>
      <c r="C2889" s="4" t="s">
        <v>3683</v>
      </c>
      <c r="D2889" s="5">
        <v>45010</v>
      </c>
      <c r="E2889" s="13" t="s">
        <v>2368</v>
      </c>
      <c r="F2889" s="7">
        <v>1194142</v>
      </c>
      <c r="G2889" s="6" t="s">
        <v>1366</v>
      </c>
      <c r="H2889" s="7">
        <v>125385</v>
      </c>
      <c r="I2889" s="143"/>
      <c r="J2889" s="144"/>
      <c r="K2889" s="145"/>
      <c r="L2889" t="str">
        <f t="shared" si="178"/>
        <v>17500</v>
      </c>
      <c r="M2889">
        <f t="shared" si="179"/>
        <v>17500</v>
      </c>
      <c r="N2889" s="37">
        <f t="shared" si="177"/>
        <v>1194142</v>
      </c>
    </row>
    <row r="2890" spans="1:14" x14ac:dyDescent="0.3">
      <c r="A2890" s="3">
        <v>4</v>
      </c>
      <c r="B2890" s="148"/>
      <c r="C2890" s="4" t="s">
        <v>3684</v>
      </c>
      <c r="D2890" s="5">
        <v>45005</v>
      </c>
      <c r="E2890" s="13" t="s">
        <v>2364</v>
      </c>
      <c r="F2890" s="7">
        <v>1127535</v>
      </c>
      <c r="G2890" s="6" t="s">
        <v>1366</v>
      </c>
      <c r="H2890" s="7">
        <v>118391</v>
      </c>
      <c r="I2890" s="143"/>
      <c r="J2890" s="144"/>
      <c r="K2890" s="145"/>
      <c r="L2890" t="str">
        <f t="shared" si="178"/>
        <v>15740</v>
      </c>
      <c r="M2890">
        <f t="shared" si="179"/>
        <v>15740</v>
      </c>
      <c r="N2890" s="37">
        <f t="shared" si="177"/>
        <v>1127535</v>
      </c>
    </row>
    <row r="2891" spans="1:14" x14ac:dyDescent="0.3">
      <c r="A2891" s="3">
        <v>4</v>
      </c>
      <c r="B2891" s="148"/>
      <c r="C2891" s="4" t="s">
        <v>3685</v>
      </c>
      <c r="D2891" s="5">
        <v>45000</v>
      </c>
      <c r="E2891" s="13" t="s">
        <v>2401</v>
      </c>
      <c r="F2891" s="7">
        <v>1059072</v>
      </c>
      <c r="G2891" s="6" t="s">
        <v>1366</v>
      </c>
      <c r="H2891" s="7">
        <v>111203</v>
      </c>
      <c r="I2891" s="143"/>
      <c r="J2891" s="144"/>
      <c r="K2891" s="145"/>
      <c r="L2891" t="str">
        <f t="shared" si="178"/>
        <v>13622</v>
      </c>
      <c r="M2891">
        <f t="shared" si="179"/>
        <v>13622</v>
      </c>
      <c r="N2891" s="37">
        <f t="shared" si="177"/>
        <v>1059072</v>
      </c>
    </row>
    <row r="2892" spans="1:14" x14ac:dyDescent="0.3">
      <c r="A2892" s="3">
        <v>4</v>
      </c>
      <c r="B2892" s="148"/>
      <c r="C2892" s="4" t="s">
        <v>3686</v>
      </c>
      <c r="D2892" s="5">
        <v>45007</v>
      </c>
      <c r="E2892" s="13" t="s">
        <v>2368</v>
      </c>
      <c r="F2892" s="7">
        <v>529841</v>
      </c>
      <c r="G2892" s="6" t="s">
        <v>1366</v>
      </c>
      <c r="H2892" s="7">
        <v>55633</v>
      </c>
      <c r="I2892" s="143"/>
      <c r="J2892" s="144"/>
      <c r="K2892" s="145"/>
      <c r="L2892" t="str">
        <f t="shared" si="178"/>
        <v>15875</v>
      </c>
      <c r="M2892">
        <f t="shared" si="179"/>
        <v>15875</v>
      </c>
      <c r="N2892" s="37">
        <f t="shared" si="177"/>
        <v>529841</v>
      </c>
    </row>
    <row r="2893" spans="1:14" x14ac:dyDescent="0.3">
      <c r="A2893" s="3">
        <v>4</v>
      </c>
      <c r="B2893" s="148"/>
      <c r="C2893" s="4" t="s">
        <v>3687</v>
      </c>
      <c r="D2893" s="5">
        <v>45000</v>
      </c>
      <c r="E2893" s="13" t="s">
        <v>2406</v>
      </c>
      <c r="F2893" s="7">
        <v>374347</v>
      </c>
      <c r="G2893" s="6" t="s">
        <v>1366</v>
      </c>
      <c r="H2893" s="7">
        <v>39306</v>
      </c>
      <c r="I2893" s="143"/>
      <c r="J2893" s="144"/>
      <c r="K2893" s="145"/>
      <c r="L2893" t="str">
        <f t="shared" si="178"/>
        <v>13678</v>
      </c>
      <c r="M2893">
        <f t="shared" si="179"/>
        <v>13678</v>
      </c>
      <c r="N2893" s="37">
        <f t="shared" si="177"/>
        <v>374347</v>
      </c>
    </row>
    <row r="2894" spans="1:14" x14ac:dyDescent="0.3">
      <c r="A2894" s="3">
        <v>4</v>
      </c>
      <c r="B2894" s="148"/>
      <c r="C2894" s="4" t="s">
        <v>3688</v>
      </c>
      <c r="D2894" s="5">
        <v>44996</v>
      </c>
      <c r="E2894" s="13" t="s">
        <v>2401</v>
      </c>
      <c r="F2894" s="7">
        <v>374347</v>
      </c>
      <c r="G2894" s="6" t="s">
        <v>1366</v>
      </c>
      <c r="H2894" s="7">
        <v>39306</v>
      </c>
      <c r="I2894" s="143"/>
      <c r="J2894" s="144"/>
      <c r="K2894" s="145"/>
      <c r="L2894" t="str">
        <f t="shared" si="178"/>
        <v>13339</v>
      </c>
      <c r="M2894">
        <f t="shared" si="179"/>
        <v>13339</v>
      </c>
      <c r="N2894" s="37">
        <f t="shared" si="177"/>
        <v>374347</v>
      </c>
    </row>
    <row r="2895" spans="1:14" x14ac:dyDescent="0.3">
      <c r="A2895" s="3">
        <v>4</v>
      </c>
      <c r="B2895" s="148"/>
      <c r="C2895" s="4" t="s">
        <v>3689</v>
      </c>
      <c r="D2895" s="5">
        <v>45001</v>
      </c>
      <c r="E2895" s="13" t="s">
        <v>2401</v>
      </c>
      <c r="F2895" s="7">
        <v>374347</v>
      </c>
      <c r="G2895" s="6" t="s">
        <v>1366</v>
      </c>
      <c r="H2895" s="7">
        <v>39306</v>
      </c>
      <c r="I2895" s="143"/>
      <c r="J2895" s="144"/>
      <c r="K2895" s="145"/>
      <c r="L2895" t="str">
        <f t="shared" si="178"/>
        <v>13806</v>
      </c>
      <c r="M2895">
        <f t="shared" si="179"/>
        <v>13806</v>
      </c>
      <c r="N2895" s="37">
        <f t="shared" si="177"/>
        <v>374347</v>
      </c>
    </row>
    <row r="2896" spans="1:14" x14ac:dyDescent="0.3">
      <c r="A2896" s="3">
        <v>4</v>
      </c>
      <c r="B2896" s="148"/>
      <c r="C2896" s="4" t="s">
        <v>3690</v>
      </c>
      <c r="D2896" s="5">
        <v>45001</v>
      </c>
      <c r="E2896" s="13" t="s">
        <v>2401</v>
      </c>
      <c r="F2896" s="7">
        <v>770362</v>
      </c>
      <c r="G2896" s="6" t="s">
        <v>1366</v>
      </c>
      <c r="H2896" s="7">
        <v>80888</v>
      </c>
      <c r="I2896" s="143"/>
      <c r="J2896" s="144"/>
      <c r="K2896" s="145"/>
      <c r="L2896" t="str">
        <f t="shared" si="178"/>
        <v>13805</v>
      </c>
      <c r="M2896">
        <f t="shared" si="179"/>
        <v>13805</v>
      </c>
      <c r="N2896" s="37">
        <f t="shared" si="177"/>
        <v>770362</v>
      </c>
    </row>
    <row r="2897" spans="1:14" x14ac:dyDescent="0.3">
      <c r="A2897" s="3">
        <v>4</v>
      </c>
      <c r="B2897" s="148"/>
      <c r="C2897" s="4" t="s">
        <v>3691</v>
      </c>
      <c r="D2897" s="5">
        <v>44996</v>
      </c>
      <c r="E2897" s="13" t="s">
        <v>3338</v>
      </c>
      <c r="F2897" s="7">
        <v>374347</v>
      </c>
      <c r="G2897" s="6" t="s">
        <v>1366</v>
      </c>
      <c r="H2897" s="7">
        <v>39306</v>
      </c>
      <c r="I2897" s="143"/>
      <c r="J2897" s="144"/>
      <c r="K2897" s="145"/>
      <c r="L2897" t="str">
        <f t="shared" si="178"/>
        <v>13316</v>
      </c>
      <c r="M2897">
        <f t="shared" si="179"/>
        <v>13316</v>
      </c>
      <c r="N2897" s="37">
        <f t="shared" si="177"/>
        <v>374347</v>
      </c>
    </row>
    <row r="2898" spans="1:14" x14ac:dyDescent="0.3">
      <c r="A2898" s="3">
        <v>4</v>
      </c>
      <c r="B2898" s="148"/>
      <c r="C2898" s="4" t="s">
        <v>3692</v>
      </c>
      <c r="D2898" s="5">
        <v>45002</v>
      </c>
      <c r="E2898" s="13" t="s">
        <v>2414</v>
      </c>
      <c r="F2898" s="7">
        <v>374347</v>
      </c>
      <c r="G2898" s="6" t="s">
        <v>1366</v>
      </c>
      <c r="H2898" s="7">
        <v>39306</v>
      </c>
      <c r="I2898" s="143"/>
      <c r="J2898" s="144"/>
      <c r="K2898" s="145"/>
      <c r="L2898" t="str">
        <f t="shared" si="178"/>
        <v>15585</v>
      </c>
      <c r="M2898">
        <f t="shared" si="179"/>
        <v>15585</v>
      </c>
      <c r="N2898" s="37">
        <f t="shared" si="177"/>
        <v>374347</v>
      </c>
    </row>
    <row r="2899" spans="1:14" x14ac:dyDescent="0.3">
      <c r="A2899" s="3">
        <v>4</v>
      </c>
      <c r="B2899" s="148"/>
      <c r="C2899" s="4" t="s">
        <v>3693</v>
      </c>
      <c r="D2899" s="5">
        <v>45001</v>
      </c>
      <c r="E2899" s="13" t="s">
        <v>3338</v>
      </c>
      <c r="F2899" s="7">
        <v>374347</v>
      </c>
      <c r="G2899" s="6" t="s">
        <v>1366</v>
      </c>
      <c r="H2899" s="7">
        <v>39306</v>
      </c>
      <c r="I2899" s="143"/>
      <c r="J2899" s="144"/>
      <c r="K2899" s="145"/>
      <c r="L2899" t="str">
        <f t="shared" si="178"/>
        <v>13803</v>
      </c>
      <c r="M2899">
        <f t="shared" si="179"/>
        <v>13803</v>
      </c>
      <c r="N2899" s="37">
        <f t="shared" si="177"/>
        <v>374347</v>
      </c>
    </row>
    <row r="2900" spans="1:14" x14ac:dyDescent="0.3">
      <c r="A2900" s="3">
        <v>4</v>
      </c>
      <c r="B2900" s="148"/>
      <c r="C2900" s="4" t="s">
        <v>3694</v>
      </c>
      <c r="D2900" s="5">
        <v>45003</v>
      </c>
      <c r="E2900" s="13" t="s">
        <v>2406</v>
      </c>
      <c r="F2900" s="7">
        <v>807741</v>
      </c>
      <c r="G2900" s="6" t="s">
        <v>1366</v>
      </c>
      <c r="H2900" s="7">
        <v>84813</v>
      </c>
      <c r="I2900" s="143"/>
      <c r="J2900" s="144"/>
      <c r="K2900" s="145"/>
      <c r="L2900" t="str">
        <f t="shared" si="178"/>
        <v>15677</v>
      </c>
      <c r="M2900">
        <f t="shared" si="179"/>
        <v>15677</v>
      </c>
      <c r="N2900" s="37">
        <f t="shared" si="177"/>
        <v>807741</v>
      </c>
    </row>
    <row r="2901" spans="1:14" x14ac:dyDescent="0.3">
      <c r="A2901" s="3">
        <v>4</v>
      </c>
      <c r="B2901" s="148"/>
      <c r="C2901" s="4" t="s">
        <v>3695</v>
      </c>
      <c r="D2901" s="5">
        <v>45001</v>
      </c>
      <c r="E2901" s="13" t="s">
        <v>2401</v>
      </c>
      <c r="F2901" s="7">
        <v>831416</v>
      </c>
      <c r="G2901" s="6" t="s">
        <v>1366</v>
      </c>
      <c r="H2901" s="7">
        <v>87299</v>
      </c>
      <c r="I2901" s="143"/>
      <c r="J2901" s="144"/>
      <c r="K2901" s="145"/>
      <c r="L2901" t="str">
        <f t="shared" si="178"/>
        <v>14180</v>
      </c>
      <c r="M2901">
        <f t="shared" si="179"/>
        <v>14180</v>
      </c>
      <c r="N2901" s="37">
        <f t="shared" si="177"/>
        <v>831416</v>
      </c>
    </row>
    <row r="2902" spans="1:14" x14ac:dyDescent="0.3">
      <c r="A2902" s="3">
        <v>4</v>
      </c>
      <c r="B2902" s="148"/>
      <c r="C2902" s="4" t="s">
        <v>3696</v>
      </c>
      <c r="D2902" s="5">
        <v>45000</v>
      </c>
      <c r="E2902" s="13" t="s">
        <v>2368</v>
      </c>
      <c r="F2902" s="7">
        <v>374347</v>
      </c>
      <c r="G2902" s="6" t="s">
        <v>1366</v>
      </c>
      <c r="H2902" s="7">
        <v>39306</v>
      </c>
      <c r="I2902" s="143"/>
      <c r="J2902" s="144"/>
      <c r="K2902" s="145"/>
      <c r="L2902" t="str">
        <f t="shared" si="178"/>
        <v>13633</v>
      </c>
      <c r="M2902">
        <f t="shared" si="179"/>
        <v>13633</v>
      </c>
      <c r="N2902" s="37">
        <f t="shared" si="177"/>
        <v>374347</v>
      </c>
    </row>
    <row r="2903" spans="1:14" x14ac:dyDescent="0.3">
      <c r="A2903" s="3">
        <v>4</v>
      </c>
      <c r="B2903" s="148"/>
      <c r="C2903" s="4" t="s">
        <v>3697</v>
      </c>
      <c r="D2903" s="5">
        <v>44996</v>
      </c>
      <c r="E2903" s="13" t="s">
        <v>3338</v>
      </c>
      <c r="F2903" s="7">
        <v>374347</v>
      </c>
      <c r="G2903" s="6" t="s">
        <v>1366</v>
      </c>
      <c r="H2903" s="7">
        <v>39306</v>
      </c>
      <c r="I2903" s="143"/>
      <c r="J2903" s="144"/>
      <c r="K2903" s="145"/>
      <c r="L2903" t="str">
        <f t="shared" si="178"/>
        <v>13336</v>
      </c>
      <c r="M2903">
        <f t="shared" si="179"/>
        <v>13336</v>
      </c>
      <c r="N2903" s="37">
        <f t="shared" si="177"/>
        <v>374347</v>
      </c>
    </row>
    <row r="2904" spans="1:14" x14ac:dyDescent="0.3">
      <c r="A2904" s="3">
        <v>4</v>
      </c>
      <c r="B2904" s="148"/>
      <c r="C2904" s="4" t="s">
        <v>3698</v>
      </c>
      <c r="D2904" s="5">
        <v>44996</v>
      </c>
      <c r="E2904" s="13" t="s">
        <v>3338</v>
      </c>
      <c r="F2904" s="7">
        <v>374347</v>
      </c>
      <c r="G2904" s="6" t="s">
        <v>1366</v>
      </c>
      <c r="H2904" s="7">
        <v>39306</v>
      </c>
      <c r="I2904" s="143"/>
      <c r="J2904" s="144"/>
      <c r="K2904" s="145"/>
      <c r="L2904" t="str">
        <f t="shared" si="178"/>
        <v>13334</v>
      </c>
      <c r="M2904">
        <f t="shared" si="179"/>
        <v>13334</v>
      </c>
      <c r="N2904" s="37">
        <f t="shared" si="177"/>
        <v>374347</v>
      </c>
    </row>
    <row r="2905" spans="1:14" x14ac:dyDescent="0.3">
      <c r="A2905" s="3">
        <v>4</v>
      </c>
      <c r="B2905" s="148"/>
      <c r="C2905" s="4" t="s">
        <v>3699</v>
      </c>
      <c r="D2905" s="5">
        <v>45000</v>
      </c>
      <c r="E2905" s="13" t="s">
        <v>2368</v>
      </c>
      <c r="F2905" s="7">
        <v>374347</v>
      </c>
      <c r="G2905" s="6" t="s">
        <v>1366</v>
      </c>
      <c r="H2905" s="7">
        <v>39306</v>
      </c>
      <c r="I2905" s="143"/>
      <c r="J2905" s="144"/>
      <c r="K2905" s="145"/>
      <c r="L2905" t="str">
        <f t="shared" si="178"/>
        <v>13644</v>
      </c>
      <c r="M2905">
        <f t="shared" si="179"/>
        <v>13644</v>
      </c>
      <c r="N2905" s="37">
        <f t="shared" si="177"/>
        <v>374347</v>
      </c>
    </row>
    <row r="2906" spans="1:14" x14ac:dyDescent="0.3">
      <c r="A2906" s="3">
        <v>4</v>
      </c>
      <c r="B2906" s="148"/>
      <c r="C2906" s="4" t="s">
        <v>3700</v>
      </c>
      <c r="D2906" s="5">
        <v>44996</v>
      </c>
      <c r="E2906" s="13" t="s">
        <v>3338</v>
      </c>
      <c r="F2906" s="7">
        <v>1167332</v>
      </c>
      <c r="G2906" s="6" t="s">
        <v>1366</v>
      </c>
      <c r="H2906" s="7">
        <v>122570</v>
      </c>
      <c r="I2906" s="143"/>
      <c r="J2906" s="144"/>
      <c r="K2906" s="145"/>
      <c r="L2906" t="str">
        <f t="shared" si="178"/>
        <v>13417</v>
      </c>
      <c r="M2906">
        <f t="shared" si="179"/>
        <v>13417</v>
      </c>
      <c r="N2906" s="37">
        <f t="shared" si="177"/>
        <v>1167332</v>
      </c>
    </row>
    <row r="2907" spans="1:14" x14ac:dyDescent="0.3">
      <c r="A2907" s="3">
        <v>4</v>
      </c>
      <c r="B2907" s="148"/>
      <c r="C2907" s="4" t="s">
        <v>3701</v>
      </c>
      <c r="D2907" s="5">
        <v>44996</v>
      </c>
      <c r="E2907" s="13" t="s">
        <v>2368</v>
      </c>
      <c r="F2907" s="7">
        <v>973300</v>
      </c>
      <c r="G2907" s="6" t="s">
        <v>1366</v>
      </c>
      <c r="H2907" s="7">
        <v>102196</v>
      </c>
      <c r="I2907" s="143"/>
      <c r="J2907" s="144"/>
      <c r="K2907" s="145"/>
      <c r="L2907" t="str">
        <f t="shared" si="178"/>
        <v>13412</v>
      </c>
      <c r="M2907">
        <f t="shared" si="179"/>
        <v>13412</v>
      </c>
      <c r="N2907" s="37">
        <f t="shared" si="177"/>
        <v>973300</v>
      </c>
    </row>
    <row r="2908" spans="1:14" x14ac:dyDescent="0.3">
      <c r="A2908" s="3">
        <v>4</v>
      </c>
      <c r="B2908" s="148"/>
      <c r="C2908" s="4" t="s">
        <v>3702</v>
      </c>
      <c r="D2908" s="5">
        <v>44994</v>
      </c>
      <c r="E2908" s="13" t="s">
        <v>2414</v>
      </c>
      <c r="F2908" s="7">
        <v>681877</v>
      </c>
      <c r="G2908" s="6" t="s">
        <v>1366</v>
      </c>
      <c r="H2908" s="7">
        <v>71597</v>
      </c>
      <c r="I2908" s="143"/>
      <c r="J2908" s="144"/>
      <c r="K2908" s="145"/>
      <c r="L2908" t="str">
        <f t="shared" si="178"/>
        <v>13154</v>
      </c>
      <c r="M2908">
        <f t="shared" si="179"/>
        <v>13154</v>
      </c>
      <c r="N2908" s="37">
        <f t="shared" si="177"/>
        <v>681877</v>
      </c>
    </row>
    <row r="2909" spans="1:14" x14ac:dyDescent="0.3">
      <c r="A2909" s="3">
        <v>4</v>
      </c>
      <c r="B2909" s="148"/>
      <c r="C2909" s="4" t="s">
        <v>3703</v>
      </c>
      <c r="D2909" s="5">
        <v>44999</v>
      </c>
      <c r="E2909" s="13" t="s">
        <v>2401</v>
      </c>
      <c r="F2909" s="7">
        <v>958337</v>
      </c>
      <c r="G2909" s="6" t="s">
        <v>1366</v>
      </c>
      <c r="H2909" s="7">
        <v>100625</v>
      </c>
      <c r="I2909" s="143"/>
      <c r="J2909" s="144"/>
      <c r="K2909" s="145"/>
      <c r="L2909" t="str">
        <f t="shared" si="178"/>
        <v>13563</v>
      </c>
      <c r="M2909">
        <f t="shared" si="179"/>
        <v>13563</v>
      </c>
      <c r="N2909" s="37">
        <f t="shared" si="177"/>
        <v>958337</v>
      </c>
    </row>
    <row r="2910" spans="1:14" x14ac:dyDescent="0.3">
      <c r="A2910" s="3">
        <v>4</v>
      </c>
      <c r="B2910" s="148"/>
      <c r="C2910" s="4" t="s">
        <v>3704</v>
      </c>
      <c r="D2910" s="5">
        <v>44998</v>
      </c>
      <c r="E2910" s="13" t="s">
        <v>2368</v>
      </c>
      <c r="F2910" s="7">
        <v>374347</v>
      </c>
      <c r="G2910" s="6" t="s">
        <v>1366</v>
      </c>
      <c r="H2910" s="7">
        <v>39306</v>
      </c>
      <c r="I2910" s="143"/>
      <c r="J2910" s="144"/>
      <c r="K2910" s="145"/>
      <c r="L2910" t="str">
        <f t="shared" si="178"/>
        <v>13438</v>
      </c>
      <c r="M2910">
        <f t="shared" si="179"/>
        <v>13438</v>
      </c>
      <c r="N2910" s="37">
        <f t="shared" si="177"/>
        <v>374347</v>
      </c>
    </row>
    <row r="2911" spans="1:14" x14ac:dyDescent="0.3">
      <c r="A2911" s="3">
        <v>4</v>
      </c>
      <c r="B2911" s="148"/>
      <c r="C2911" s="4" t="s">
        <v>3705</v>
      </c>
      <c r="D2911" s="5">
        <v>44998</v>
      </c>
      <c r="E2911" s="13" t="s">
        <v>2406</v>
      </c>
      <c r="F2911" s="7">
        <v>374347</v>
      </c>
      <c r="G2911" s="6" t="s">
        <v>1366</v>
      </c>
      <c r="H2911" s="7">
        <v>39306</v>
      </c>
      <c r="I2911" s="143"/>
      <c r="J2911" s="144"/>
      <c r="K2911" s="145"/>
      <c r="L2911" t="str">
        <f t="shared" si="178"/>
        <v>13465</v>
      </c>
      <c r="M2911">
        <f t="shared" si="179"/>
        <v>13465</v>
      </c>
      <c r="N2911" s="37">
        <f t="shared" si="177"/>
        <v>374347</v>
      </c>
    </row>
    <row r="2912" spans="1:14" x14ac:dyDescent="0.3">
      <c r="A2912" s="3">
        <v>4</v>
      </c>
      <c r="B2912" s="148"/>
      <c r="C2912" s="4" t="s">
        <v>3706</v>
      </c>
      <c r="D2912" s="5">
        <v>44996</v>
      </c>
      <c r="E2912" s="13" t="s">
        <v>2364</v>
      </c>
      <c r="F2912" s="7">
        <v>374347</v>
      </c>
      <c r="G2912" s="6" t="s">
        <v>1366</v>
      </c>
      <c r="H2912" s="7">
        <v>39306</v>
      </c>
      <c r="I2912" s="143"/>
      <c r="J2912" s="144"/>
      <c r="K2912" s="145"/>
      <c r="L2912" t="str">
        <f t="shared" si="178"/>
        <v>13425</v>
      </c>
      <c r="M2912">
        <f t="shared" si="179"/>
        <v>13425</v>
      </c>
      <c r="N2912" s="37">
        <f t="shared" si="177"/>
        <v>374347</v>
      </c>
    </row>
    <row r="2913" spans="1:14" x14ac:dyDescent="0.3">
      <c r="A2913" s="3">
        <v>4</v>
      </c>
      <c r="B2913" s="148"/>
      <c r="C2913" s="4" t="s">
        <v>3707</v>
      </c>
      <c r="D2913" s="5">
        <v>44996</v>
      </c>
      <c r="E2913" s="13" t="s">
        <v>3338</v>
      </c>
      <c r="F2913" s="7">
        <v>374347</v>
      </c>
      <c r="G2913" s="6" t="s">
        <v>1366</v>
      </c>
      <c r="H2913" s="7">
        <v>39306</v>
      </c>
      <c r="I2913" s="143"/>
      <c r="J2913" s="144"/>
      <c r="K2913" s="145"/>
      <c r="L2913" t="str">
        <f t="shared" si="178"/>
        <v>13414</v>
      </c>
      <c r="M2913">
        <f t="shared" si="179"/>
        <v>13414</v>
      </c>
      <c r="N2913" s="37">
        <f t="shared" si="177"/>
        <v>374347</v>
      </c>
    </row>
    <row r="2914" spans="1:14" x14ac:dyDescent="0.3">
      <c r="A2914" s="3">
        <v>4</v>
      </c>
      <c r="B2914" s="148"/>
      <c r="C2914" s="4" t="s">
        <v>3708</v>
      </c>
      <c r="D2914" s="5">
        <v>44995</v>
      </c>
      <c r="E2914" s="13" t="s">
        <v>2414</v>
      </c>
      <c r="F2914" s="7">
        <v>488655</v>
      </c>
      <c r="G2914" s="6" t="s">
        <v>1366</v>
      </c>
      <c r="H2914" s="7">
        <v>51309</v>
      </c>
      <c r="I2914" s="143"/>
      <c r="J2914" s="144"/>
      <c r="K2914" s="145"/>
      <c r="L2914" t="str">
        <f t="shared" si="178"/>
        <v>13274</v>
      </c>
      <c r="M2914">
        <f t="shared" si="179"/>
        <v>13274</v>
      </c>
      <c r="N2914" s="37">
        <f t="shared" si="177"/>
        <v>488655</v>
      </c>
    </row>
    <row r="2915" spans="1:14" x14ac:dyDescent="0.3">
      <c r="A2915" s="3">
        <v>4</v>
      </c>
      <c r="B2915" s="148"/>
      <c r="C2915" s="4" t="s">
        <v>3709</v>
      </c>
      <c r="D2915" s="5">
        <v>44994</v>
      </c>
      <c r="E2915" s="13" t="s">
        <v>2368</v>
      </c>
      <c r="F2915" s="7">
        <v>1444528</v>
      </c>
      <c r="G2915" s="6" t="s">
        <v>1366</v>
      </c>
      <c r="H2915" s="7">
        <v>151675</v>
      </c>
      <c r="I2915" s="143"/>
      <c r="J2915" s="144"/>
      <c r="K2915" s="145"/>
      <c r="L2915" t="str">
        <f t="shared" si="178"/>
        <v>13168</v>
      </c>
      <c r="M2915">
        <f t="shared" si="179"/>
        <v>13168</v>
      </c>
      <c r="N2915" s="37">
        <f t="shared" si="177"/>
        <v>1444528</v>
      </c>
    </row>
    <row r="2916" spans="1:14" x14ac:dyDescent="0.3">
      <c r="A2916" s="3">
        <v>4</v>
      </c>
      <c r="B2916" s="148"/>
      <c r="C2916" s="4" t="s">
        <v>3710</v>
      </c>
      <c r="D2916" s="5">
        <v>44993</v>
      </c>
      <c r="E2916" s="13" t="s">
        <v>2368</v>
      </c>
      <c r="F2916" s="7">
        <v>796788</v>
      </c>
      <c r="G2916" s="6" t="s">
        <v>1366</v>
      </c>
      <c r="H2916" s="7">
        <v>83663</v>
      </c>
      <c r="I2916" s="143"/>
      <c r="J2916" s="144"/>
      <c r="K2916" s="145"/>
      <c r="L2916" t="str">
        <f t="shared" si="178"/>
        <v>11552</v>
      </c>
      <c r="M2916">
        <f t="shared" si="179"/>
        <v>11552</v>
      </c>
      <c r="N2916" s="37">
        <f t="shared" si="177"/>
        <v>796788</v>
      </c>
    </row>
    <row r="2917" spans="1:14" x14ac:dyDescent="0.3">
      <c r="A2917" s="3">
        <v>4</v>
      </c>
      <c r="B2917" s="148"/>
      <c r="C2917" s="4" t="s">
        <v>3711</v>
      </c>
      <c r="D2917" s="5">
        <v>44987</v>
      </c>
      <c r="E2917" s="13" t="s">
        <v>2368</v>
      </c>
      <c r="F2917" s="7">
        <v>807741</v>
      </c>
      <c r="G2917" s="6" t="s">
        <v>1366</v>
      </c>
      <c r="H2917" s="7">
        <v>84813</v>
      </c>
      <c r="I2917" s="143"/>
      <c r="J2917" s="144"/>
      <c r="K2917" s="145"/>
      <c r="L2917" t="str">
        <f t="shared" si="178"/>
        <v>09789</v>
      </c>
      <c r="M2917">
        <f t="shared" si="179"/>
        <v>9789</v>
      </c>
      <c r="N2917" s="37">
        <f t="shared" si="177"/>
        <v>807741</v>
      </c>
    </row>
    <row r="2918" spans="1:14" x14ac:dyDescent="0.3">
      <c r="A2918" s="3">
        <v>4</v>
      </c>
      <c r="B2918" s="148"/>
      <c r="C2918" s="4" t="s">
        <v>3712</v>
      </c>
      <c r="D2918" s="5">
        <v>44987</v>
      </c>
      <c r="E2918" s="13" t="s">
        <v>2414</v>
      </c>
      <c r="F2918" s="7">
        <v>1217627</v>
      </c>
      <c r="G2918" s="6" t="s">
        <v>1366</v>
      </c>
      <c r="H2918" s="7">
        <v>127851</v>
      </c>
      <c r="I2918" s="143"/>
      <c r="J2918" s="144"/>
      <c r="K2918" s="145"/>
      <c r="L2918" t="str">
        <f t="shared" si="178"/>
        <v>10651</v>
      </c>
      <c r="M2918">
        <f t="shared" si="179"/>
        <v>10651</v>
      </c>
      <c r="N2918" s="37">
        <f t="shared" si="177"/>
        <v>1217627</v>
      </c>
    </row>
    <row r="2919" spans="1:14" x14ac:dyDescent="0.3">
      <c r="A2919" s="3">
        <v>4</v>
      </c>
      <c r="B2919" s="148"/>
      <c r="C2919" s="4" t="s">
        <v>3713</v>
      </c>
      <c r="D2919" s="5">
        <v>44989</v>
      </c>
      <c r="E2919" s="13" t="s">
        <v>2368</v>
      </c>
      <c r="F2919" s="7">
        <v>1014690</v>
      </c>
      <c r="G2919" s="6" t="s">
        <v>1366</v>
      </c>
      <c r="H2919" s="7">
        <v>106542</v>
      </c>
      <c r="I2919" s="143"/>
      <c r="J2919" s="144"/>
      <c r="K2919" s="145"/>
      <c r="L2919" t="str">
        <f t="shared" si="178"/>
        <v>11317</v>
      </c>
      <c r="M2919">
        <f t="shared" si="179"/>
        <v>11317</v>
      </c>
      <c r="N2919" s="37">
        <f t="shared" si="177"/>
        <v>1014690</v>
      </c>
    </row>
    <row r="2920" spans="1:14" x14ac:dyDescent="0.3">
      <c r="A2920" s="3">
        <v>4</v>
      </c>
      <c r="B2920" s="148"/>
      <c r="C2920" s="4" t="s">
        <v>3714</v>
      </c>
      <c r="D2920" s="5">
        <v>44988</v>
      </c>
      <c r="E2920" s="13" t="s">
        <v>2401</v>
      </c>
      <c r="F2920" s="7">
        <v>1006979</v>
      </c>
      <c r="G2920" s="6" t="s">
        <v>1366</v>
      </c>
      <c r="H2920" s="7">
        <v>105733</v>
      </c>
      <c r="I2920" s="143"/>
      <c r="J2920" s="144"/>
      <c r="K2920" s="145"/>
      <c r="L2920" t="str">
        <f t="shared" si="178"/>
        <v>11235</v>
      </c>
      <c r="M2920">
        <f t="shared" si="179"/>
        <v>11235</v>
      </c>
      <c r="N2920" s="37">
        <f t="shared" si="177"/>
        <v>1006979</v>
      </c>
    </row>
    <row r="2921" spans="1:14" x14ac:dyDescent="0.3">
      <c r="A2921" s="3">
        <v>4</v>
      </c>
      <c r="B2921" s="148"/>
      <c r="C2921" s="4" t="s">
        <v>3715</v>
      </c>
      <c r="D2921" s="5">
        <v>44986</v>
      </c>
      <c r="E2921" s="13" t="s">
        <v>2414</v>
      </c>
      <c r="F2921" s="7">
        <v>532092</v>
      </c>
      <c r="G2921" s="6" t="s">
        <v>1366</v>
      </c>
      <c r="H2921" s="7">
        <v>55870</v>
      </c>
      <c r="I2921" s="143"/>
      <c r="J2921" s="144"/>
      <c r="K2921" s="145"/>
      <c r="L2921" t="str">
        <f t="shared" si="178"/>
        <v>09128</v>
      </c>
      <c r="M2921">
        <f t="shared" si="179"/>
        <v>9128</v>
      </c>
      <c r="N2921" s="37">
        <f t="shared" si="177"/>
        <v>532092</v>
      </c>
    </row>
    <row r="2922" spans="1:14" x14ac:dyDescent="0.3">
      <c r="A2922" s="3">
        <v>4</v>
      </c>
      <c r="B2922" s="148"/>
      <c r="C2922" s="4" t="s">
        <v>3716</v>
      </c>
      <c r="D2922" s="5">
        <v>45002</v>
      </c>
      <c r="E2922" s="13" t="s">
        <v>2401</v>
      </c>
      <c r="F2922" s="7">
        <v>374347</v>
      </c>
      <c r="G2922" s="6" t="s">
        <v>1366</v>
      </c>
      <c r="H2922" s="7">
        <v>39306</v>
      </c>
      <c r="I2922" s="143"/>
      <c r="J2922" s="144"/>
      <c r="K2922" s="145"/>
      <c r="L2922" t="str">
        <f t="shared" si="178"/>
        <v>15601</v>
      </c>
      <c r="M2922">
        <f t="shared" si="179"/>
        <v>15601</v>
      </c>
      <c r="N2922" s="37">
        <f t="shared" si="177"/>
        <v>374347</v>
      </c>
    </row>
    <row r="2923" spans="1:14" x14ac:dyDescent="0.3">
      <c r="A2923" s="3">
        <v>4</v>
      </c>
      <c r="B2923" s="148"/>
      <c r="C2923" s="4" t="s">
        <v>3717</v>
      </c>
      <c r="D2923" s="5">
        <v>45013</v>
      </c>
      <c r="E2923" s="13" t="s">
        <v>2401</v>
      </c>
      <c r="F2923" s="7">
        <v>1290691</v>
      </c>
      <c r="G2923" s="6" t="s">
        <v>1366</v>
      </c>
      <c r="H2923" s="7">
        <v>135523</v>
      </c>
      <c r="I2923" s="143"/>
      <c r="J2923" s="144"/>
      <c r="K2923" s="145"/>
      <c r="L2923" t="str">
        <f t="shared" si="178"/>
        <v>17650</v>
      </c>
      <c r="M2923">
        <f t="shared" si="179"/>
        <v>17650</v>
      </c>
      <c r="N2923" s="37">
        <f t="shared" si="177"/>
        <v>1290691</v>
      </c>
    </row>
    <row r="2924" spans="1:14" x14ac:dyDescent="0.3">
      <c r="A2924" s="3">
        <v>4</v>
      </c>
      <c r="B2924" s="148"/>
      <c r="C2924" s="4" t="s">
        <v>3718</v>
      </c>
      <c r="D2924" s="5">
        <v>45009</v>
      </c>
      <c r="E2924" s="13" t="s">
        <v>2368</v>
      </c>
      <c r="F2924" s="7">
        <v>437549</v>
      </c>
      <c r="G2924" s="6" t="s">
        <v>1366</v>
      </c>
      <c r="H2924" s="7">
        <v>45943</v>
      </c>
      <c r="I2924" s="143"/>
      <c r="J2924" s="144"/>
      <c r="K2924" s="145"/>
      <c r="L2924" t="str">
        <f t="shared" si="178"/>
        <v>17450</v>
      </c>
      <c r="M2924">
        <f t="shared" si="179"/>
        <v>17450</v>
      </c>
      <c r="N2924" s="37">
        <f t="shared" si="177"/>
        <v>437549</v>
      </c>
    </row>
    <row r="2925" spans="1:14" x14ac:dyDescent="0.3">
      <c r="A2925" s="3">
        <v>4</v>
      </c>
      <c r="B2925" s="148"/>
      <c r="C2925" s="4" t="s">
        <v>3719</v>
      </c>
      <c r="D2925" s="5">
        <v>45008</v>
      </c>
      <c r="E2925" s="13" t="s">
        <v>2414</v>
      </c>
      <c r="F2925" s="7">
        <v>880762</v>
      </c>
      <c r="G2925" s="6" t="s">
        <v>1366</v>
      </c>
      <c r="H2925" s="7">
        <v>92480</v>
      </c>
      <c r="I2925" s="143"/>
      <c r="J2925" s="144"/>
      <c r="K2925" s="145"/>
      <c r="L2925" t="str">
        <f t="shared" si="178"/>
        <v>16372</v>
      </c>
      <c r="M2925">
        <f t="shared" si="179"/>
        <v>16372</v>
      </c>
      <c r="N2925" s="37">
        <f t="shared" si="177"/>
        <v>880762</v>
      </c>
    </row>
    <row r="2926" spans="1:14" x14ac:dyDescent="0.3">
      <c r="A2926" s="3">
        <v>4</v>
      </c>
      <c r="B2926" s="148"/>
      <c r="C2926" s="4" t="s">
        <v>3720</v>
      </c>
      <c r="D2926" s="5">
        <v>45010</v>
      </c>
      <c r="E2926" s="13" t="s">
        <v>2368</v>
      </c>
      <c r="F2926" s="7">
        <v>1945554</v>
      </c>
      <c r="G2926" s="6" t="s">
        <v>1366</v>
      </c>
      <c r="H2926" s="7">
        <v>204283</v>
      </c>
      <c r="I2926" s="143"/>
      <c r="J2926" s="144"/>
      <c r="K2926" s="145"/>
      <c r="L2926" t="str">
        <f t="shared" si="178"/>
        <v>17521</v>
      </c>
      <c r="M2926">
        <f t="shared" si="179"/>
        <v>17521</v>
      </c>
      <c r="N2926" s="37">
        <f t="shared" si="177"/>
        <v>1945554</v>
      </c>
    </row>
    <row r="2927" spans="1:14" x14ac:dyDescent="0.3">
      <c r="A2927" s="3">
        <v>4</v>
      </c>
      <c r="B2927" s="148"/>
      <c r="C2927" s="4" t="s">
        <v>3721</v>
      </c>
      <c r="D2927" s="5">
        <v>45015</v>
      </c>
      <c r="E2927" s="13" t="s">
        <v>2406</v>
      </c>
      <c r="F2927" s="7">
        <v>610819</v>
      </c>
      <c r="G2927" s="6" t="s">
        <v>1366</v>
      </c>
      <c r="H2927" s="7">
        <v>64136</v>
      </c>
      <c r="I2927" s="143"/>
      <c r="J2927" s="144"/>
      <c r="K2927" s="145"/>
      <c r="L2927" t="str">
        <f t="shared" si="178"/>
        <v>18682</v>
      </c>
      <c r="M2927">
        <f t="shared" si="179"/>
        <v>18682</v>
      </c>
      <c r="N2927" s="37">
        <f t="shared" si="177"/>
        <v>610819</v>
      </c>
    </row>
    <row r="2928" spans="1:14" x14ac:dyDescent="0.3">
      <c r="A2928" s="3">
        <v>4</v>
      </c>
      <c r="B2928" s="148"/>
      <c r="C2928" s="4" t="s">
        <v>3722</v>
      </c>
      <c r="D2928" s="5">
        <v>45013</v>
      </c>
      <c r="E2928" s="13" t="s">
        <v>2414</v>
      </c>
      <c r="F2928" s="7">
        <v>532092</v>
      </c>
      <c r="G2928" s="6" t="s">
        <v>1366</v>
      </c>
      <c r="H2928" s="7">
        <v>55870</v>
      </c>
      <c r="I2928" s="143"/>
      <c r="J2928" s="144"/>
      <c r="K2928" s="145"/>
      <c r="L2928" t="str">
        <f t="shared" si="178"/>
        <v>17701</v>
      </c>
      <c r="M2928">
        <f t="shared" si="179"/>
        <v>17701</v>
      </c>
      <c r="N2928" s="37">
        <f t="shared" si="177"/>
        <v>532092</v>
      </c>
    </row>
    <row r="2929" spans="1:14" x14ac:dyDescent="0.3">
      <c r="A2929" s="3">
        <v>4</v>
      </c>
      <c r="B2929" s="148"/>
      <c r="C2929" s="4" t="s">
        <v>3723</v>
      </c>
      <c r="D2929" s="5">
        <v>45009</v>
      </c>
      <c r="E2929" s="13" t="s">
        <v>3338</v>
      </c>
      <c r="F2929" s="7">
        <v>1832457</v>
      </c>
      <c r="G2929" s="6" t="s">
        <v>1366</v>
      </c>
      <c r="H2929" s="7">
        <v>192408</v>
      </c>
      <c r="I2929" s="143"/>
      <c r="J2929" s="144"/>
      <c r="K2929" s="145"/>
      <c r="L2929" t="str">
        <f t="shared" si="178"/>
        <v>17441</v>
      </c>
      <c r="M2929">
        <f t="shared" si="179"/>
        <v>17441</v>
      </c>
      <c r="N2929" s="37">
        <f t="shared" si="177"/>
        <v>1832457</v>
      </c>
    </row>
    <row r="2930" spans="1:14" x14ac:dyDescent="0.3">
      <c r="A2930" s="3">
        <v>4</v>
      </c>
      <c r="B2930" s="148"/>
      <c r="C2930" s="4" t="s">
        <v>3724</v>
      </c>
      <c r="D2930" s="5">
        <v>45009</v>
      </c>
      <c r="E2930" s="13" t="s">
        <v>3338</v>
      </c>
      <c r="F2930" s="7">
        <v>900385</v>
      </c>
      <c r="G2930" s="6" t="s">
        <v>1366</v>
      </c>
      <c r="H2930" s="7">
        <v>94540</v>
      </c>
      <c r="I2930" s="143"/>
      <c r="J2930" s="144"/>
      <c r="K2930" s="145"/>
      <c r="L2930" t="str">
        <f t="shared" si="178"/>
        <v>17440</v>
      </c>
      <c r="M2930">
        <f t="shared" si="179"/>
        <v>17440</v>
      </c>
      <c r="N2930" s="37">
        <f t="shared" si="177"/>
        <v>900385</v>
      </c>
    </row>
    <row r="2931" spans="1:14" x14ac:dyDescent="0.3">
      <c r="A2931" s="3">
        <v>4</v>
      </c>
      <c r="B2931" s="148"/>
      <c r="C2931" s="4" t="s">
        <v>3725</v>
      </c>
      <c r="D2931" s="5">
        <v>45016</v>
      </c>
      <c r="E2931" s="13" t="s">
        <v>2414</v>
      </c>
      <c r="F2931" s="7">
        <v>546315</v>
      </c>
      <c r="G2931" s="6" t="s">
        <v>1366</v>
      </c>
      <c r="H2931" s="7">
        <v>57363</v>
      </c>
      <c r="I2931" s="143"/>
      <c r="J2931" s="144"/>
      <c r="K2931" s="145"/>
      <c r="L2931" t="str">
        <f t="shared" si="178"/>
        <v>18755</v>
      </c>
      <c r="M2931">
        <f t="shared" si="179"/>
        <v>18755</v>
      </c>
      <c r="N2931" s="37">
        <f t="shared" si="177"/>
        <v>546315</v>
      </c>
    </row>
    <row r="2932" spans="1:14" x14ac:dyDescent="0.3">
      <c r="A2932" s="3">
        <v>4</v>
      </c>
      <c r="B2932" s="148"/>
      <c r="C2932" s="4" t="s">
        <v>3726</v>
      </c>
      <c r="D2932" s="5">
        <v>44996</v>
      </c>
      <c r="E2932" s="13" t="s">
        <v>2368</v>
      </c>
      <c r="F2932" s="7">
        <v>374347</v>
      </c>
      <c r="G2932" s="6" t="s">
        <v>1366</v>
      </c>
      <c r="H2932" s="7">
        <v>39306</v>
      </c>
      <c r="I2932" s="143"/>
      <c r="J2932" s="144"/>
      <c r="K2932" s="145"/>
      <c r="L2932" t="str">
        <f t="shared" si="178"/>
        <v>13411</v>
      </c>
      <c r="M2932">
        <f t="shared" si="179"/>
        <v>13411</v>
      </c>
      <c r="N2932" s="37">
        <f t="shared" si="177"/>
        <v>374347</v>
      </c>
    </row>
    <row r="2933" spans="1:14" x14ac:dyDescent="0.3">
      <c r="A2933" s="3">
        <v>4</v>
      </c>
      <c r="B2933" s="148"/>
      <c r="C2933" s="4" t="s">
        <v>3727</v>
      </c>
      <c r="D2933" s="5">
        <v>45010</v>
      </c>
      <c r="E2933" s="13" t="s">
        <v>3338</v>
      </c>
      <c r="F2933" s="7">
        <v>863955</v>
      </c>
      <c r="G2933" s="6" t="s">
        <v>1366</v>
      </c>
      <c r="H2933" s="7">
        <v>90715</v>
      </c>
      <c r="I2933" s="143"/>
      <c r="J2933" s="144"/>
      <c r="K2933" s="145"/>
      <c r="L2933" t="str">
        <f t="shared" si="178"/>
        <v>17509</v>
      </c>
      <c r="M2933">
        <f t="shared" si="179"/>
        <v>17509</v>
      </c>
      <c r="N2933" s="37">
        <f t="shared" si="177"/>
        <v>863955</v>
      </c>
    </row>
    <row r="2934" spans="1:14" x14ac:dyDescent="0.3">
      <c r="A2934" s="3">
        <v>4</v>
      </c>
      <c r="B2934" s="148"/>
      <c r="C2934" s="4" t="s">
        <v>3728</v>
      </c>
      <c r="D2934" s="5">
        <v>45007</v>
      </c>
      <c r="E2934" s="13" t="s">
        <v>2401</v>
      </c>
      <c r="F2934" s="7">
        <v>532092</v>
      </c>
      <c r="G2934" s="6" t="s">
        <v>1366</v>
      </c>
      <c r="H2934" s="7">
        <v>55870</v>
      </c>
      <c r="I2934" s="143"/>
      <c r="J2934" s="144"/>
      <c r="K2934" s="145"/>
      <c r="L2934" t="str">
        <f t="shared" si="178"/>
        <v>15907</v>
      </c>
      <c r="M2934">
        <f t="shared" si="179"/>
        <v>15907</v>
      </c>
      <c r="N2934" s="37">
        <f t="shared" si="177"/>
        <v>532092</v>
      </c>
    </row>
    <row r="2935" spans="1:14" x14ac:dyDescent="0.3">
      <c r="A2935" s="3">
        <v>4</v>
      </c>
      <c r="B2935" s="148"/>
      <c r="C2935" s="4" t="s">
        <v>3729</v>
      </c>
      <c r="D2935" s="5">
        <v>45010</v>
      </c>
      <c r="E2935" s="13" t="s">
        <v>2368</v>
      </c>
      <c r="F2935" s="7">
        <v>608814</v>
      </c>
      <c r="G2935" s="6" t="s">
        <v>1366</v>
      </c>
      <c r="H2935" s="7">
        <v>63925</v>
      </c>
      <c r="I2935" s="143"/>
      <c r="J2935" s="144"/>
      <c r="K2935" s="145"/>
      <c r="L2935" t="str">
        <f t="shared" si="178"/>
        <v>17485</v>
      </c>
      <c r="M2935">
        <f t="shared" si="179"/>
        <v>17485</v>
      </c>
      <c r="N2935" s="37">
        <f t="shared" ref="N2935:N2998" si="180">+F2935</f>
        <v>608814</v>
      </c>
    </row>
    <row r="2936" spans="1:14" x14ac:dyDescent="0.3">
      <c r="A2936" s="3">
        <v>4</v>
      </c>
      <c r="B2936" s="148"/>
      <c r="C2936" s="4" t="s">
        <v>3730</v>
      </c>
      <c r="D2936" s="5">
        <v>45000</v>
      </c>
      <c r="E2936" s="13" t="s">
        <v>2401</v>
      </c>
      <c r="F2936" s="7">
        <v>374347</v>
      </c>
      <c r="G2936" s="6" t="s">
        <v>1366</v>
      </c>
      <c r="H2936" s="7">
        <v>39306</v>
      </c>
      <c r="I2936" s="143"/>
      <c r="J2936" s="144"/>
      <c r="K2936" s="145"/>
      <c r="L2936" t="str">
        <f t="shared" si="178"/>
        <v>13671</v>
      </c>
      <c r="M2936">
        <f t="shared" si="179"/>
        <v>13671</v>
      </c>
      <c r="N2936" s="37">
        <f t="shared" si="180"/>
        <v>374347</v>
      </c>
    </row>
    <row r="2937" spans="1:14" x14ac:dyDescent="0.3">
      <c r="A2937" s="3">
        <v>4</v>
      </c>
      <c r="B2937" s="148"/>
      <c r="C2937" s="4" t="s">
        <v>3731</v>
      </c>
      <c r="D2937" s="5">
        <v>44999</v>
      </c>
      <c r="E2937" s="13" t="s">
        <v>2406</v>
      </c>
      <c r="F2937" s="7">
        <v>374347</v>
      </c>
      <c r="G2937" s="6" t="s">
        <v>1366</v>
      </c>
      <c r="H2937" s="7">
        <v>39306</v>
      </c>
      <c r="I2937" s="143"/>
      <c r="J2937" s="144"/>
      <c r="K2937" s="145"/>
      <c r="L2937" t="str">
        <f t="shared" si="178"/>
        <v>13593</v>
      </c>
      <c r="M2937">
        <f t="shared" si="179"/>
        <v>13593</v>
      </c>
      <c r="N2937" s="37">
        <f t="shared" si="180"/>
        <v>374347</v>
      </c>
    </row>
    <row r="2938" spans="1:14" x14ac:dyDescent="0.3">
      <c r="A2938" s="3">
        <v>4</v>
      </c>
      <c r="B2938" s="148"/>
      <c r="C2938" s="4" t="s">
        <v>3732</v>
      </c>
      <c r="D2938" s="5">
        <v>44996</v>
      </c>
      <c r="E2938" s="13" t="s">
        <v>2401</v>
      </c>
      <c r="F2938" s="7">
        <v>374347</v>
      </c>
      <c r="G2938" s="6" t="s">
        <v>1366</v>
      </c>
      <c r="H2938" s="7">
        <v>39306</v>
      </c>
      <c r="I2938" s="143"/>
      <c r="J2938" s="144"/>
      <c r="K2938" s="145"/>
      <c r="L2938" t="str">
        <f t="shared" si="178"/>
        <v>13338</v>
      </c>
      <c r="M2938">
        <f t="shared" si="179"/>
        <v>13338</v>
      </c>
      <c r="N2938" s="37">
        <f t="shared" si="180"/>
        <v>374347</v>
      </c>
    </row>
    <row r="2939" spans="1:14" x14ac:dyDescent="0.3">
      <c r="A2939" s="3">
        <v>4</v>
      </c>
      <c r="B2939" s="148"/>
      <c r="C2939" s="4" t="s">
        <v>3733</v>
      </c>
      <c r="D2939" s="5">
        <v>45005</v>
      </c>
      <c r="E2939" s="13" t="s">
        <v>2414</v>
      </c>
      <c r="F2939" s="7">
        <v>1544810</v>
      </c>
      <c r="G2939" s="6" t="s">
        <v>1366</v>
      </c>
      <c r="H2939" s="7">
        <v>162205</v>
      </c>
      <c r="I2939" s="143"/>
      <c r="J2939" s="144"/>
      <c r="K2939" s="145"/>
      <c r="L2939" t="str">
        <f t="shared" si="178"/>
        <v>15747</v>
      </c>
      <c r="M2939">
        <f t="shared" si="179"/>
        <v>15747</v>
      </c>
      <c r="N2939" s="37">
        <f t="shared" si="180"/>
        <v>1544810</v>
      </c>
    </row>
    <row r="2940" spans="1:14" x14ac:dyDescent="0.3">
      <c r="A2940" s="3">
        <v>4</v>
      </c>
      <c r="B2940" s="148"/>
      <c r="C2940" s="4" t="s">
        <v>3734</v>
      </c>
      <c r="D2940" s="5">
        <v>44994</v>
      </c>
      <c r="E2940" s="13" t="s">
        <v>2401</v>
      </c>
      <c r="F2940" s="7">
        <v>709456</v>
      </c>
      <c r="G2940" s="6" t="s">
        <v>1366</v>
      </c>
      <c r="H2940" s="7">
        <v>74493</v>
      </c>
      <c r="I2940" s="143"/>
      <c r="J2940" s="144"/>
      <c r="K2940" s="145"/>
      <c r="L2940" t="str">
        <f t="shared" si="178"/>
        <v>13149</v>
      </c>
      <c r="M2940">
        <f t="shared" si="179"/>
        <v>13149</v>
      </c>
      <c r="N2940" s="37">
        <f t="shared" si="180"/>
        <v>709456</v>
      </c>
    </row>
    <row r="2941" spans="1:14" x14ac:dyDescent="0.3">
      <c r="A2941" s="3">
        <v>4</v>
      </c>
      <c r="B2941" s="148"/>
      <c r="C2941" s="4" t="s">
        <v>3735</v>
      </c>
      <c r="D2941" s="5">
        <v>45002</v>
      </c>
      <c r="E2941" s="13" t="s">
        <v>2414</v>
      </c>
      <c r="F2941" s="7">
        <v>374347</v>
      </c>
      <c r="G2941" s="6" t="s">
        <v>1366</v>
      </c>
      <c r="H2941" s="7">
        <v>39306</v>
      </c>
      <c r="I2941" s="143"/>
      <c r="J2941" s="144"/>
      <c r="K2941" s="145"/>
      <c r="L2941" t="str">
        <f t="shared" si="178"/>
        <v>15589</v>
      </c>
      <c r="M2941">
        <f t="shared" si="179"/>
        <v>15589</v>
      </c>
      <c r="N2941" s="37">
        <f t="shared" si="180"/>
        <v>374347</v>
      </c>
    </row>
    <row r="2942" spans="1:14" x14ac:dyDescent="0.3">
      <c r="A2942" s="3">
        <v>4</v>
      </c>
      <c r="B2942" s="148"/>
      <c r="C2942" s="4" t="s">
        <v>3736</v>
      </c>
      <c r="D2942" s="5">
        <v>44994</v>
      </c>
      <c r="E2942" s="13" t="s">
        <v>2364</v>
      </c>
      <c r="F2942" s="7">
        <v>1046363</v>
      </c>
      <c r="G2942" s="6" t="s">
        <v>1366</v>
      </c>
      <c r="H2942" s="7">
        <v>109868</v>
      </c>
      <c r="I2942" s="143"/>
      <c r="J2942" s="144"/>
      <c r="K2942" s="145"/>
      <c r="L2942" t="str">
        <f t="shared" si="178"/>
        <v>13179</v>
      </c>
      <c r="M2942">
        <f t="shared" si="179"/>
        <v>13179</v>
      </c>
      <c r="N2942" s="37">
        <f t="shared" si="180"/>
        <v>1046363</v>
      </c>
    </row>
    <row r="2943" spans="1:14" x14ac:dyDescent="0.3">
      <c r="A2943" s="3">
        <v>4</v>
      </c>
      <c r="B2943" s="148"/>
      <c r="C2943" s="4" t="s">
        <v>3737</v>
      </c>
      <c r="D2943" s="5">
        <v>45000</v>
      </c>
      <c r="E2943" s="13" t="s">
        <v>2414</v>
      </c>
      <c r="F2943" s="7">
        <v>1220600</v>
      </c>
      <c r="G2943" s="6" t="s">
        <v>1366</v>
      </c>
      <c r="H2943" s="7">
        <v>128163</v>
      </c>
      <c r="I2943" s="143"/>
      <c r="J2943" s="144"/>
      <c r="K2943" s="145"/>
      <c r="L2943" t="str">
        <f t="shared" si="178"/>
        <v>13631</v>
      </c>
      <c r="M2943">
        <f t="shared" si="179"/>
        <v>13631</v>
      </c>
      <c r="N2943" s="37">
        <f t="shared" si="180"/>
        <v>1220600</v>
      </c>
    </row>
    <row r="2944" spans="1:14" x14ac:dyDescent="0.3">
      <c r="A2944" s="3">
        <v>4</v>
      </c>
      <c r="B2944" s="148"/>
      <c r="C2944" s="4" t="s">
        <v>3738</v>
      </c>
      <c r="D2944" s="5">
        <v>45000</v>
      </c>
      <c r="E2944" s="13" t="s">
        <v>2414</v>
      </c>
      <c r="F2944" s="7">
        <v>374347</v>
      </c>
      <c r="G2944" s="6" t="s">
        <v>1366</v>
      </c>
      <c r="H2944" s="7">
        <v>39306</v>
      </c>
      <c r="I2944" s="143"/>
      <c r="J2944" s="144"/>
      <c r="K2944" s="145"/>
      <c r="L2944" t="str">
        <f t="shared" si="178"/>
        <v>13629</v>
      </c>
      <c r="M2944">
        <f t="shared" si="179"/>
        <v>13629</v>
      </c>
      <c r="N2944" s="37">
        <f t="shared" si="180"/>
        <v>374347</v>
      </c>
    </row>
    <row r="2945" spans="1:14" x14ac:dyDescent="0.3">
      <c r="A2945" s="3">
        <v>4</v>
      </c>
      <c r="B2945" s="148"/>
      <c r="C2945" s="4" t="s">
        <v>3739</v>
      </c>
      <c r="D2945" s="5">
        <v>44998</v>
      </c>
      <c r="E2945" s="13" t="s">
        <v>2368</v>
      </c>
      <c r="F2945" s="7">
        <v>374347</v>
      </c>
      <c r="G2945" s="6" t="s">
        <v>1366</v>
      </c>
      <c r="H2945" s="7">
        <v>39306</v>
      </c>
      <c r="I2945" s="143"/>
      <c r="J2945" s="144"/>
      <c r="K2945" s="145"/>
      <c r="L2945" t="str">
        <f t="shared" si="178"/>
        <v>13443</v>
      </c>
      <c r="M2945">
        <f t="shared" si="179"/>
        <v>13443</v>
      </c>
      <c r="N2945" s="37">
        <f t="shared" si="180"/>
        <v>374347</v>
      </c>
    </row>
    <row r="2946" spans="1:14" x14ac:dyDescent="0.3">
      <c r="A2946" s="3">
        <v>4</v>
      </c>
      <c r="B2946" s="148"/>
      <c r="C2946" s="4" t="s">
        <v>3740</v>
      </c>
      <c r="D2946" s="5">
        <v>44998</v>
      </c>
      <c r="E2946" s="13" t="s">
        <v>2401</v>
      </c>
      <c r="F2946" s="7">
        <v>374347</v>
      </c>
      <c r="G2946" s="6" t="s">
        <v>1366</v>
      </c>
      <c r="H2946" s="7">
        <v>39306</v>
      </c>
      <c r="I2946" s="143"/>
      <c r="J2946" s="144"/>
      <c r="K2946" s="145"/>
      <c r="L2946" t="str">
        <f t="shared" si="178"/>
        <v>13447</v>
      </c>
      <c r="M2946">
        <f t="shared" si="179"/>
        <v>13447</v>
      </c>
      <c r="N2946" s="37">
        <f t="shared" si="180"/>
        <v>374347</v>
      </c>
    </row>
    <row r="2947" spans="1:14" x14ac:dyDescent="0.3">
      <c r="A2947" s="3">
        <v>4</v>
      </c>
      <c r="B2947" s="148"/>
      <c r="C2947" s="4" t="s">
        <v>3741</v>
      </c>
      <c r="D2947" s="5">
        <v>44995</v>
      </c>
      <c r="E2947" s="13" t="s">
        <v>2368</v>
      </c>
      <c r="F2947" s="7">
        <v>1099516</v>
      </c>
      <c r="G2947" s="6" t="s">
        <v>1366</v>
      </c>
      <c r="H2947" s="7">
        <v>115449</v>
      </c>
      <c r="I2947" s="143"/>
      <c r="J2947" s="144"/>
      <c r="K2947" s="145"/>
      <c r="L2947" t="str">
        <f t="shared" si="178"/>
        <v>13280</v>
      </c>
      <c r="M2947">
        <f t="shared" si="179"/>
        <v>13280</v>
      </c>
      <c r="N2947" s="37">
        <f t="shared" si="180"/>
        <v>1099516</v>
      </c>
    </row>
    <row r="2948" spans="1:14" x14ac:dyDescent="0.3">
      <c r="A2948" s="3">
        <v>4</v>
      </c>
      <c r="B2948" s="148"/>
      <c r="C2948" s="4" t="s">
        <v>3742</v>
      </c>
      <c r="D2948" s="5">
        <v>44999</v>
      </c>
      <c r="E2948" s="13" t="s">
        <v>2414</v>
      </c>
      <c r="F2948" s="7">
        <v>374347</v>
      </c>
      <c r="G2948" s="6" t="s">
        <v>1366</v>
      </c>
      <c r="H2948" s="7">
        <v>39306</v>
      </c>
      <c r="I2948" s="143"/>
      <c r="J2948" s="144"/>
      <c r="K2948" s="145"/>
      <c r="L2948" t="str">
        <f t="shared" si="178"/>
        <v>13597</v>
      </c>
      <c r="M2948">
        <f t="shared" si="179"/>
        <v>13597</v>
      </c>
      <c r="N2948" s="37">
        <f t="shared" si="180"/>
        <v>374347</v>
      </c>
    </row>
    <row r="2949" spans="1:14" x14ac:dyDescent="0.3">
      <c r="A2949" s="3">
        <v>4</v>
      </c>
      <c r="B2949" s="148"/>
      <c r="C2949" s="4" t="s">
        <v>3743</v>
      </c>
      <c r="D2949" s="5">
        <v>44998</v>
      </c>
      <c r="E2949" s="13" t="s">
        <v>2406</v>
      </c>
      <c r="F2949" s="7">
        <v>374347</v>
      </c>
      <c r="G2949" s="6" t="s">
        <v>1366</v>
      </c>
      <c r="H2949" s="7">
        <v>39306</v>
      </c>
      <c r="I2949" s="143"/>
      <c r="J2949" s="144"/>
      <c r="K2949" s="145"/>
      <c r="L2949" t="str">
        <f t="shared" si="178"/>
        <v>13470</v>
      </c>
      <c r="M2949">
        <f t="shared" si="179"/>
        <v>13470</v>
      </c>
      <c r="N2949" s="37">
        <f t="shared" si="180"/>
        <v>374347</v>
      </c>
    </row>
    <row r="2950" spans="1:14" x14ac:dyDescent="0.3">
      <c r="A2950" s="3">
        <v>4</v>
      </c>
      <c r="B2950" s="148"/>
      <c r="C2950" s="4" t="s">
        <v>3744</v>
      </c>
      <c r="D2950" s="5">
        <v>45000</v>
      </c>
      <c r="E2950" s="13" t="s">
        <v>2401</v>
      </c>
      <c r="F2950" s="7">
        <v>374347</v>
      </c>
      <c r="G2950" s="6" t="s">
        <v>1366</v>
      </c>
      <c r="H2950" s="7">
        <v>39306</v>
      </c>
      <c r="I2950" s="143"/>
      <c r="J2950" s="144"/>
      <c r="K2950" s="145"/>
      <c r="L2950" t="str">
        <f t="shared" si="178"/>
        <v>13617</v>
      </c>
      <c r="M2950">
        <f t="shared" si="179"/>
        <v>13617</v>
      </c>
      <c r="N2950" s="37">
        <f t="shared" si="180"/>
        <v>374347</v>
      </c>
    </row>
    <row r="2951" spans="1:14" x14ac:dyDescent="0.3">
      <c r="A2951" s="3">
        <v>4</v>
      </c>
      <c r="B2951" s="148"/>
      <c r="C2951" s="4" t="s">
        <v>3745</v>
      </c>
      <c r="D2951" s="5">
        <v>44992</v>
      </c>
      <c r="E2951" s="13" t="s">
        <v>2368</v>
      </c>
      <c r="F2951" s="7">
        <v>709456</v>
      </c>
      <c r="G2951" s="6" t="s">
        <v>1366</v>
      </c>
      <c r="H2951" s="7">
        <v>74493</v>
      </c>
      <c r="I2951" s="143"/>
      <c r="J2951" s="144"/>
      <c r="K2951" s="145"/>
      <c r="L2951" t="str">
        <f t="shared" ref="L2951:L3014" si="181">+RIGHT(C2951,5)</f>
        <v>11513</v>
      </c>
      <c r="M2951">
        <f t="shared" ref="M2951:M3014" si="182">+L2951*1</f>
        <v>11513</v>
      </c>
      <c r="N2951" s="37">
        <f t="shared" si="180"/>
        <v>709456</v>
      </c>
    </row>
    <row r="2952" spans="1:14" x14ac:dyDescent="0.3">
      <c r="A2952" s="3">
        <v>4</v>
      </c>
      <c r="B2952" s="148"/>
      <c r="C2952" s="4" t="s">
        <v>3746</v>
      </c>
      <c r="D2952" s="5">
        <v>45001</v>
      </c>
      <c r="E2952" s="13" t="s">
        <v>2364</v>
      </c>
      <c r="F2952" s="7">
        <v>1014690</v>
      </c>
      <c r="G2952" s="6" t="s">
        <v>1366</v>
      </c>
      <c r="H2952" s="7">
        <v>106542</v>
      </c>
      <c r="I2952" s="143"/>
      <c r="J2952" s="144"/>
      <c r="K2952" s="145"/>
      <c r="L2952" t="str">
        <f t="shared" si="181"/>
        <v>13824</v>
      </c>
      <c r="M2952">
        <f t="shared" si="182"/>
        <v>13824</v>
      </c>
      <c r="N2952" s="37">
        <f t="shared" si="180"/>
        <v>1014690</v>
      </c>
    </row>
    <row r="2953" spans="1:14" x14ac:dyDescent="0.3">
      <c r="A2953" s="3">
        <v>4</v>
      </c>
      <c r="B2953" s="148"/>
      <c r="C2953" s="4" t="s">
        <v>3747</v>
      </c>
      <c r="D2953" s="5">
        <v>45000</v>
      </c>
      <c r="E2953" s="13" t="s">
        <v>2406</v>
      </c>
      <c r="F2953" s="7">
        <v>1744171</v>
      </c>
      <c r="G2953" s="6" t="s">
        <v>1366</v>
      </c>
      <c r="H2953" s="7">
        <v>183138</v>
      </c>
      <c r="I2953" s="143"/>
      <c r="J2953" s="144"/>
      <c r="K2953" s="145"/>
      <c r="L2953" t="str">
        <f t="shared" si="181"/>
        <v>13614</v>
      </c>
      <c r="M2953">
        <f t="shared" si="182"/>
        <v>13614</v>
      </c>
      <c r="N2953" s="37">
        <f t="shared" si="180"/>
        <v>1744171</v>
      </c>
    </row>
    <row r="2954" spans="1:14" x14ac:dyDescent="0.3">
      <c r="A2954" s="3">
        <v>4</v>
      </c>
      <c r="B2954" s="148"/>
      <c r="C2954" s="4" t="s">
        <v>3748</v>
      </c>
      <c r="D2954" s="5">
        <v>44999</v>
      </c>
      <c r="E2954" s="13" t="s">
        <v>2406</v>
      </c>
      <c r="F2954" s="7">
        <v>1669553</v>
      </c>
      <c r="G2954" s="6" t="s">
        <v>1366</v>
      </c>
      <c r="H2954" s="7">
        <v>175303</v>
      </c>
      <c r="I2954" s="143"/>
      <c r="J2954" s="144"/>
      <c r="K2954" s="145"/>
      <c r="L2954" t="str">
        <f t="shared" si="181"/>
        <v>13595</v>
      </c>
      <c r="M2954">
        <f t="shared" si="182"/>
        <v>13595</v>
      </c>
      <c r="N2954" s="37">
        <f t="shared" si="180"/>
        <v>1669553</v>
      </c>
    </row>
    <row r="2955" spans="1:14" x14ac:dyDescent="0.3">
      <c r="A2955" s="3">
        <v>4</v>
      </c>
      <c r="B2955" s="148"/>
      <c r="C2955" s="4" t="s">
        <v>3749</v>
      </c>
      <c r="D2955" s="5">
        <v>44999</v>
      </c>
      <c r="E2955" s="13" t="s">
        <v>2406</v>
      </c>
      <c r="F2955" s="7">
        <v>374347</v>
      </c>
      <c r="G2955" s="6" t="s">
        <v>1366</v>
      </c>
      <c r="H2955" s="7">
        <v>39306</v>
      </c>
      <c r="I2955" s="143"/>
      <c r="J2955" s="144"/>
      <c r="K2955" s="145"/>
      <c r="L2955" t="str">
        <f t="shared" si="181"/>
        <v>13594</v>
      </c>
      <c r="M2955">
        <f t="shared" si="182"/>
        <v>13594</v>
      </c>
      <c r="N2955" s="37">
        <f t="shared" si="180"/>
        <v>374347</v>
      </c>
    </row>
    <row r="2956" spans="1:14" x14ac:dyDescent="0.3">
      <c r="A2956" s="3">
        <v>4</v>
      </c>
      <c r="B2956" s="148"/>
      <c r="C2956" s="4" t="s">
        <v>3750</v>
      </c>
      <c r="D2956" s="5">
        <v>45002</v>
      </c>
      <c r="E2956" s="13" t="s">
        <v>2414</v>
      </c>
      <c r="F2956" s="7">
        <v>812449</v>
      </c>
      <c r="G2956" s="6" t="s">
        <v>1366</v>
      </c>
      <c r="H2956" s="7">
        <v>85307</v>
      </c>
      <c r="I2956" s="143"/>
      <c r="J2956" s="144"/>
      <c r="K2956" s="145"/>
      <c r="L2956" t="str">
        <f t="shared" si="181"/>
        <v>15584</v>
      </c>
      <c r="M2956">
        <f t="shared" si="182"/>
        <v>15584</v>
      </c>
      <c r="N2956" s="37">
        <f t="shared" si="180"/>
        <v>812449</v>
      </c>
    </row>
    <row r="2957" spans="1:14" x14ac:dyDescent="0.3">
      <c r="A2957" s="3">
        <v>4</v>
      </c>
      <c r="B2957" s="148"/>
      <c r="C2957" s="4" t="s">
        <v>3751</v>
      </c>
      <c r="D2957" s="5">
        <v>44994</v>
      </c>
      <c r="E2957" s="13" t="s">
        <v>2368</v>
      </c>
      <c r="F2957" s="7">
        <v>679872</v>
      </c>
      <c r="G2957" s="6" t="s">
        <v>1366</v>
      </c>
      <c r="H2957" s="7">
        <v>71387</v>
      </c>
      <c r="I2957" s="143"/>
      <c r="J2957" s="144"/>
      <c r="K2957" s="145"/>
      <c r="L2957" t="str">
        <f t="shared" si="181"/>
        <v>12538</v>
      </c>
      <c r="M2957">
        <f t="shared" si="182"/>
        <v>12538</v>
      </c>
      <c r="N2957" s="37">
        <f t="shared" si="180"/>
        <v>679872</v>
      </c>
    </row>
    <row r="2958" spans="1:14" x14ac:dyDescent="0.3">
      <c r="A2958" s="3">
        <v>4</v>
      </c>
      <c r="B2958" s="148"/>
      <c r="C2958" s="4" t="s">
        <v>3752</v>
      </c>
      <c r="D2958" s="5">
        <v>45000</v>
      </c>
      <c r="E2958" s="13" t="s">
        <v>2368</v>
      </c>
      <c r="F2958" s="7">
        <v>374347</v>
      </c>
      <c r="G2958" s="6" t="s">
        <v>1366</v>
      </c>
      <c r="H2958" s="7">
        <v>39306</v>
      </c>
      <c r="I2958" s="143"/>
      <c r="J2958" s="144"/>
      <c r="K2958" s="145"/>
      <c r="L2958" t="str">
        <f t="shared" si="181"/>
        <v>13637</v>
      </c>
      <c r="M2958">
        <f t="shared" si="182"/>
        <v>13637</v>
      </c>
      <c r="N2958" s="37">
        <f t="shared" si="180"/>
        <v>374347</v>
      </c>
    </row>
    <row r="2959" spans="1:14" x14ac:dyDescent="0.3">
      <c r="A2959" s="3">
        <v>4</v>
      </c>
      <c r="B2959" s="148"/>
      <c r="C2959" s="4" t="s">
        <v>3753</v>
      </c>
      <c r="D2959" s="5">
        <v>44996</v>
      </c>
      <c r="E2959" s="13" t="s">
        <v>2368</v>
      </c>
      <c r="F2959" s="7">
        <v>609388</v>
      </c>
      <c r="G2959" s="6" t="s">
        <v>1366</v>
      </c>
      <c r="H2959" s="7">
        <v>63986</v>
      </c>
      <c r="I2959" s="143"/>
      <c r="J2959" s="144"/>
      <c r="K2959" s="145"/>
      <c r="L2959" t="str">
        <f t="shared" si="181"/>
        <v>13434</v>
      </c>
      <c r="M2959">
        <f t="shared" si="182"/>
        <v>13434</v>
      </c>
      <c r="N2959" s="37">
        <f t="shared" si="180"/>
        <v>609388</v>
      </c>
    </row>
    <row r="2960" spans="1:14" x14ac:dyDescent="0.3">
      <c r="A2960" s="3">
        <v>4</v>
      </c>
      <c r="B2960" s="148"/>
      <c r="C2960" s="4" t="s">
        <v>3754</v>
      </c>
      <c r="D2960" s="5">
        <v>44996</v>
      </c>
      <c r="E2960" s="13" t="s">
        <v>3338</v>
      </c>
      <c r="F2960" s="7">
        <v>374347</v>
      </c>
      <c r="G2960" s="6" t="s">
        <v>1366</v>
      </c>
      <c r="H2960" s="7">
        <v>39306</v>
      </c>
      <c r="I2960" s="143"/>
      <c r="J2960" s="144"/>
      <c r="K2960" s="145"/>
      <c r="L2960" t="str">
        <f t="shared" si="181"/>
        <v>13419</v>
      </c>
      <c r="M2960">
        <f t="shared" si="182"/>
        <v>13419</v>
      </c>
      <c r="N2960" s="37">
        <f t="shared" si="180"/>
        <v>374347</v>
      </c>
    </row>
    <row r="2961" spans="1:14" x14ac:dyDescent="0.3">
      <c r="A2961" s="3">
        <v>4</v>
      </c>
      <c r="B2961" s="148"/>
      <c r="C2961" s="4" t="s">
        <v>3755</v>
      </c>
      <c r="D2961" s="5">
        <v>44989</v>
      </c>
      <c r="E2961" s="13" t="s">
        <v>3338</v>
      </c>
      <c r="F2961" s="7">
        <v>714732</v>
      </c>
      <c r="G2961" s="6" t="s">
        <v>1366</v>
      </c>
      <c r="H2961" s="7">
        <v>75047</v>
      </c>
      <c r="I2961" s="143"/>
      <c r="J2961" s="144"/>
      <c r="K2961" s="145"/>
      <c r="L2961" t="str">
        <f t="shared" si="181"/>
        <v>11333</v>
      </c>
      <c r="M2961">
        <f t="shared" si="182"/>
        <v>11333</v>
      </c>
      <c r="N2961" s="37">
        <f t="shared" si="180"/>
        <v>714732</v>
      </c>
    </row>
    <row r="2962" spans="1:14" x14ac:dyDescent="0.3">
      <c r="A2962" s="3">
        <v>4</v>
      </c>
      <c r="B2962" s="148"/>
      <c r="C2962" s="4" t="s">
        <v>3756</v>
      </c>
      <c r="D2962" s="5">
        <v>44996</v>
      </c>
      <c r="E2962" s="13" t="s">
        <v>2401</v>
      </c>
      <c r="F2962" s="7">
        <v>366491</v>
      </c>
      <c r="G2962" s="6" t="s">
        <v>1366</v>
      </c>
      <c r="H2962" s="7">
        <v>38482</v>
      </c>
      <c r="I2962" s="143"/>
      <c r="J2962" s="144"/>
      <c r="K2962" s="145"/>
      <c r="L2962" t="str">
        <f t="shared" si="181"/>
        <v>13345</v>
      </c>
      <c r="M2962">
        <f t="shared" si="182"/>
        <v>13345</v>
      </c>
      <c r="N2962" s="37">
        <f t="shared" si="180"/>
        <v>366491</v>
      </c>
    </row>
    <row r="2963" spans="1:14" x14ac:dyDescent="0.3">
      <c r="A2963" s="3">
        <v>4</v>
      </c>
      <c r="B2963" s="148"/>
      <c r="C2963" s="4" t="s">
        <v>3757</v>
      </c>
      <c r="D2963" s="5">
        <v>44993</v>
      </c>
      <c r="E2963" s="13" t="s">
        <v>2401</v>
      </c>
      <c r="F2963" s="7">
        <v>608814</v>
      </c>
      <c r="G2963" s="6" t="s">
        <v>1366</v>
      </c>
      <c r="H2963" s="7">
        <v>63925</v>
      </c>
      <c r="I2963" s="143"/>
      <c r="J2963" s="144"/>
      <c r="K2963" s="145"/>
      <c r="L2963" t="str">
        <f t="shared" si="181"/>
        <v>11544</v>
      </c>
      <c r="M2963">
        <f t="shared" si="182"/>
        <v>11544</v>
      </c>
      <c r="N2963" s="37">
        <f t="shared" si="180"/>
        <v>608814</v>
      </c>
    </row>
    <row r="2964" spans="1:14" x14ac:dyDescent="0.3">
      <c r="A2964" s="3">
        <v>4</v>
      </c>
      <c r="B2964" s="148"/>
      <c r="C2964" s="4" t="s">
        <v>3758</v>
      </c>
      <c r="D2964" s="5">
        <v>44998</v>
      </c>
      <c r="E2964" s="13" t="s">
        <v>2406</v>
      </c>
      <c r="F2964" s="7">
        <v>374347</v>
      </c>
      <c r="G2964" s="6" t="s">
        <v>1366</v>
      </c>
      <c r="H2964" s="7">
        <v>39306</v>
      </c>
      <c r="I2964" s="143"/>
      <c r="J2964" s="144"/>
      <c r="K2964" s="145"/>
      <c r="L2964" t="str">
        <f t="shared" si="181"/>
        <v>13473</v>
      </c>
      <c r="M2964">
        <f t="shared" si="182"/>
        <v>13473</v>
      </c>
      <c r="N2964" s="37">
        <f t="shared" si="180"/>
        <v>374347</v>
      </c>
    </row>
    <row r="2965" spans="1:14" x14ac:dyDescent="0.3">
      <c r="A2965" s="3">
        <v>4</v>
      </c>
      <c r="B2965" s="148"/>
      <c r="C2965" s="4" t="s">
        <v>3759</v>
      </c>
      <c r="D2965" s="5">
        <v>44996</v>
      </c>
      <c r="E2965" s="13" t="s">
        <v>2364</v>
      </c>
      <c r="F2965" s="7">
        <v>374347</v>
      </c>
      <c r="G2965" s="6" t="s">
        <v>1366</v>
      </c>
      <c r="H2965" s="7">
        <v>39306</v>
      </c>
      <c r="I2965" s="143"/>
      <c r="J2965" s="144"/>
      <c r="K2965" s="145"/>
      <c r="L2965" t="str">
        <f t="shared" si="181"/>
        <v>13426</v>
      </c>
      <c r="M2965">
        <f t="shared" si="182"/>
        <v>13426</v>
      </c>
      <c r="N2965" s="37">
        <f t="shared" si="180"/>
        <v>374347</v>
      </c>
    </row>
    <row r="2966" spans="1:14" x14ac:dyDescent="0.3">
      <c r="A2966" s="3">
        <v>4</v>
      </c>
      <c r="B2966" s="148"/>
      <c r="C2966" s="4" t="s">
        <v>3760</v>
      </c>
      <c r="D2966" s="5">
        <v>44996</v>
      </c>
      <c r="E2966" s="13" t="s">
        <v>2364</v>
      </c>
      <c r="F2966" s="7">
        <v>374347</v>
      </c>
      <c r="G2966" s="6" t="s">
        <v>1366</v>
      </c>
      <c r="H2966" s="7">
        <v>39306</v>
      </c>
      <c r="I2966" s="143"/>
      <c r="J2966" s="144"/>
      <c r="K2966" s="145"/>
      <c r="L2966" t="str">
        <f t="shared" si="181"/>
        <v>13321</v>
      </c>
      <c r="M2966">
        <f t="shared" si="182"/>
        <v>13321</v>
      </c>
      <c r="N2966" s="37">
        <f t="shared" si="180"/>
        <v>374347</v>
      </c>
    </row>
    <row r="2967" spans="1:14" x14ac:dyDescent="0.3">
      <c r="A2967" s="3">
        <v>4</v>
      </c>
      <c r="B2967" s="148"/>
      <c r="C2967" s="4" t="s">
        <v>3761</v>
      </c>
      <c r="D2967" s="5">
        <v>44987</v>
      </c>
      <c r="E2967" s="13" t="s">
        <v>2406</v>
      </c>
      <c r="F2967" s="7">
        <v>892526</v>
      </c>
      <c r="G2967" s="6" t="s">
        <v>1366</v>
      </c>
      <c r="H2967" s="7">
        <v>93715</v>
      </c>
      <c r="I2967" s="143"/>
      <c r="J2967" s="144"/>
      <c r="K2967" s="145"/>
      <c r="L2967" t="str">
        <f t="shared" si="181"/>
        <v>09208</v>
      </c>
      <c r="M2967">
        <f t="shared" si="182"/>
        <v>9208</v>
      </c>
      <c r="N2967" s="37">
        <f t="shared" si="180"/>
        <v>892526</v>
      </c>
    </row>
    <row r="2968" spans="1:14" x14ac:dyDescent="0.3">
      <c r="A2968" s="3">
        <v>4</v>
      </c>
      <c r="B2968" s="148"/>
      <c r="C2968" s="4" t="s">
        <v>3762</v>
      </c>
      <c r="D2968" s="5">
        <v>44993</v>
      </c>
      <c r="E2968" s="13" t="s">
        <v>2368</v>
      </c>
      <c r="F2968" s="7">
        <v>884832</v>
      </c>
      <c r="G2968" s="6" t="s">
        <v>1366</v>
      </c>
      <c r="H2968" s="7">
        <v>92907</v>
      </c>
      <c r="I2968" s="143"/>
      <c r="J2968" s="144"/>
      <c r="K2968" s="145"/>
      <c r="L2968" t="str">
        <f t="shared" si="181"/>
        <v>11825</v>
      </c>
      <c r="M2968">
        <f t="shared" si="182"/>
        <v>11825</v>
      </c>
      <c r="N2968" s="37">
        <f t="shared" si="180"/>
        <v>884832</v>
      </c>
    </row>
    <row r="2969" spans="1:14" x14ac:dyDescent="0.3">
      <c r="A2969" s="3">
        <v>4</v>
      </c>
      <c r="B2969" s="148"/>
      <c r="C2969" s="4" t="s">
        <v>3763</v>
      </c>
      <c r="D2969" s="5">
        <v>44994</v>
      </c>
      <c r="E2969" s="13" t="s">
        <v>2411</v>
      </c>
      <c r="F2969" s="7">
        <v>532092</v>
      </c>
      <c r="G2969" s="6" t="s">
        <v>1366</v>
      </c>
      <c r="H2969" s="7">
        <v>55870</v>
      </c>
      <c r="I2969" s="143"/>
      <c r="J2969" s="144"/>
      <c r="K2969" s="145"/>
      <c r="L2969" t="str">
        <f t="shared" si="181"/>
        <v>13176</v>
      </c>
      <c r="M2969">
        <f t="shared" si="182"/>
        <v>13176</v>
      </c>
      <c r="N2969" s="37">
        <f t="shared" si="180"/>
        <v>532092</v>
      </c>
    </row>
    <row r="2970" spans="1:14" x14ac:dyDescent="0.3">
      <c r="A2970" s="3">
        <v>4</v>
      </c>
      <c r="B2970" s="148"/>
      <c r="C2970" s="4" t="s">
        <v>3764</v>
      </c>
      <c r="D2970" s="5">
        <v>44989</v>
      </c>
      <c r="E2970" s="13" t="s">
        <v>2417</v>
      </c>
      <c r="F2970" s="7">
        <v>897185</v>
      </c>
      <c r="G2970" s="6" t="s">
        <v>1366</v>
      </c>
      <c r="H2970" s="7">
        <v>94204</v>
      </c>
      <c r="I2970" s="143"/>
      <c r="J2970" s="144"/>
      <c r="K2970" s="145"/>
      <c r="L2970" t="str">
        <f t="shared" si="181"/>
        <v>11332</v>
      </c>
      <c r="M2970">
        <f t="shared" si="182"/>
        <v>11332</v>
      </c>
      <c r="N2970" s="37">
        <f t="shared" si="180"/>
        <v>897185</v>
      </c>
    </row>
    <row r="2971" spans="1:14" x14ac:dyDescent="0.3">
      <c r="A2971" s="3">
        <v>4</v>
      </c>
      <c r="B2971" s="148"/>
      <c r="C2971" s="4" t="s">
        <v>3765</v>
      </c>
      <c r="D2971" s="5">
        <v>44986</v>
      </c>
      <c r="E2971" s="13" t="s">
        <v>2417</v>
      </c>
      <c r="F2971" s="7">
        <v>798600</v>
      </c>
      <c r="G2971" s="6" t="s">
        <v>1366</v>
      </c>
      <c r="H2971" s="7">
        <v>83853</v>
      </c>
      <c r="I2971" s="143"/>
      <c r="J2971" s="144"/>
      <c r="K2971" s="145"/>
      <c r="L2971" t="str">
        <f t="shared" si="181"/>
        <v>09133</v>
      </c>
      <c r="M2971">
        <f t="shared" si="182"/>
        <v>9133</v>
      </c>
      <c r="N2971" s="37">
        <f t="shared" si="180"/>
        <v>798600</v>
      </c>
    </row>
    <row r="2972" spans="1:14" x14ac:dyDescent="0.3">
      <c r="A2972" s="3">
        <v>4</v>
      </c>
      <c r="B2972" s="148"/>
      <c r="C2972" s="4" t="s">
        <v>3766</v>
      </c>
      <c r="D2972" s="5">
        <v>44987</v>
      </c>
      <c r="E2972" s="13" t="s">
        <v>2406</v>
      </c>
      <c r="F2972" s="7">
        <v>610819</v>
      </c>
      <c r="G2972" s="6" t="s">
        <v>1366</v>
      </c>
      <c r="H2972" s="7">
        <v>64136</v>
      </c>
      <c r="I2972" s="143"/>
      <c r="J2972" s="144"/>
      <c r="K2972" s="145"/>
      <c r="L2972" t="str">
        <f t="shared" si="181"/>
        <v>10590</v>
      </c>
      <c r="M2972">
        <f t="shared" si="182"/>
        <v>10590</v>
      </c>
      <c r="N2972" s="37">
        <f t="shared" si="180"/>
        <v>610819</v>
      </c>
    </row>
    <row r="2973" spans="1:14" x14ac:dyDescent="0.3">
      <c r="A2973" s="3">
        <v>4</v>
      </c>
      <c r="B2973" s="148"/>
      <c r="C2973" s="4" t="s">
        <v>3767</v>
      </c>
      <c r="D2973" s="5">
        <v>44986</v>
      </c>
      <c r="E2973" s="13" t="s">
        <v>2351</v>
      </c>
      <c r="F2973" s="7">
        <v>610819</v>
      </c>
      <c r="G2973" s="6" t="s">
        <v>1366</v>
      </c>
      <c r="H2973" s="7">
        <v>64136</v>
      </c>
      <c r="I2973" s="143"/>
      <c r="J2973" s="144"/>
      <c r="K2973" s="145"/>
      <c r="L2973" t="str">
        <f t="shared" si="181"/>
        <v>09135</v>
      </c>
      <c r="M2973">
        <f t="shared" si="182"/>
        <v>9135</v>
      </c>
      <c r="N2973" s="37">
        <f t="shared" si="180"/>
        <v>610819</v>
      </c>
    </row>
    <row r="2974" spans="1:14" x14ac:dyDescent="0.3">
      <c r="A2974" s="3">
        <v>4</v>
      </c>
      <c r="B2974" s="148"/>
      <c r="C2974" s="4" t="s">
        <v>3768</v>
      </c>
      <c r="D2974" s="5">
        <v>44986</v>
      </c>
      <c r="E2974" s="13" t="s">
        <v>2414</v>
      </c>
      <c r="F2974" s="7">
        <v>744953</v>
      </c>
      <c r="G2974" s="6" t="s">
        <v>1366</v>
      </c>
      <c r="H2974" s="7">
        <v>78220</v>
      </c>
      <c r="I2974" s="143"/>
      <c r="J2974" s="144"/>
      <c r="K2974" s="145"/>
      <c r="L2974" t="str">
        <f t="shared" si="181"/>
        <v>09154</v>
      </c>
      <c r="M2974">
        <f t="shared" si="182"/>
        <v>9154</v>
      </c>
      <c r="N2974" s="37">
        <f t="shared" si="180"/>
        <v>744953</v>
      </c>
    </row>
    <row r="2975" spans="1:14" x14ac:dyDescent="0.3">
      <c r="A2975" s="3">
        <v>4</v>
      </c>
      <c r="B2975" s="148"/>
      <c r="C2975" s="4" t="s">
        <v>3769</v>
      </c>
      <c r="D2975" s="5">
        <v>44986</v>
      </c>
      <c r="E2975" s="13" t="s">
        <v>2364</v>
      </c>
      <c r="F2975" s="7">
        <v>2204158</v>
      </c>
      <c r="G2975" s="6" t="s">
        <v>1366</v>
      </c>
      <c r="H2975" s="7">
        <v>231437</v>
      </c>
      <c r="I2975" s="143"/>
      <c r="J2975" s="144"/>
      <c r="K2975" s="145"/>
      <c r="L2975" t="str">
        <f t="shared" si="181"/>
        <v>09105</v>
      </c>
      <c r="M2975">
        <f t="shared" si="182"/>
        <v>9105</v>
      </c>
      <c r="N2975" s="37">
        <f t="shared" si="180"/>
        <v>2204158</v>
      </c>
    </row>
    <row r="2976" spans="1:14" x14ac:dyDescent="0.3">
      <c r="A2976" s="3">
        <v>4</v>
      </c>
      <c r="B2976" s="147"/>
      <c r="C2976" s="4" t="s">
        <v>3770</v>
      </c>
      <c r="D2976" s="5">
        <v>44995</v>
      </c>
      <c r="E2976" s="13" t="s">
        <v>2368</v>
      </c>
      <c r="F2976" s="7">
        <v>935963</v>
      </c>
      <c r="G2976" s="6" t="s">
        <v>1366</v>
      </c>
      <c r="H2976" s="7">
        <v>98276</v>
      </c>
      <c r="I2976" s="137"/>
      <c r="J2976" s="140"/>
      <c r="K2976" s="141"/>
      <c r="L2976" t="str">
        <f t="shared" si="181"/>
        <v>13215</v>
      </c>
      <c r="M2976">
        <f t="shared" si="182"/>
        <v>13215</v>
      </c>
      <c r="N2976" s="37">
        <f t="shared" si="180"/>
        <v>935963</v>
      </c>
    </row>
    <row r="2977" spans="1:14" x14ac:dyDescent="0.3">
      <c r="A2977" s="3">
        <v>4</v>
      </c>
      <c r="B2977" s="146" t="s">
        <v>3771</v>
      </c>
      <c r="C2977" s="4" t="s">
        <v>3772</v>
      </c>
      <c r="D2977" s="5">
        <v>45010</v>
      </c>
      <c r="E2977" s="13" t="s">
        <v>2364</v>
      </c>
      <c r="F2977" s="7">
        <v>776420</v>
      </c>
      <c r="G2977" s="6" t="s">
        <v>1366</v>
      </c>
      <c r="H2977" s="7">
        <v>81524</v>
      </c>
      <c r="I2977" s="136">
        <v>1780404</v>
      </c>
      <c r="J2977" s="138" t="s">
        <v>48</v>
      </c>
      <c r="K2977" s="139"/>
      <c r="L2977" t="str">
        <f t="shared" si="181"/>
        <v>17496</v>
      </c>
      <c r="M2977">
        <f t="shared" si="182"/>
        <v>17496</v>
      </c>
      <c r="N2977" s="37">
        <f t="shared" si="180"/>
        <v>776420</v>
      </c>
    </row>
    <row r="2978" spans="1:14" x14ac:dyDescent="0.3">
      <c r="A2978" s="3">
        <v>4</v>
      </c>
      <c r="B2978" s="148"/>
      <c r="C2978" s="4" t="s">
        <v>3773</v>
      </c>
      <c r="D2978" s="5">
        <v>45009</v>
      </c>
      <c r="E2978" s="13" t="s">
        <v>3338</v>
      </c>
      <c r="F2978" s="7">
        <v>679877</v>
      </c>
      <c r="G2978" s="6" t="s">
        <v>1366</v>
      </c>
      <c r="H2978" s="7">
        <v>71387</v>
      </c>
      <c r="I2978" s="143"/>
      <c r="J2978" s="144"/>
      <c r="K2978" s="145"/>
      <c r="L2978" t="str">
        <f t="shared" si="181"/>
        <v>17448</v>
      </c>
      <c r="M2978">
        <f t="shared" si="182"/>
        <v>17448</v>
      </c>
      <c r="N2978" s="37">
        <f t="shared" si="180"/>
        <v>679877</v>
      </c>
    </row>
    <row r="2979" spans="1:14" x14ac:dyDescent="0.3">
      <c r="A2979" s="3">
        <v>4</v>
      </c>
      <c r="B2979" s="147"/>
      <c r="C2979" s="4" t="s">
        <v>3774</v>
      </c>
      <c r="D2979" s="5">
        <v>45008</v>
      </c>
      <c r="E2979" s="13" t="s">
        <v>2401</v>
      </c>
      <c r="F2979" s="7">
        <v>532981</v>
      </c>
      <c r="G2979" s="6" t="s">
        <v>1366</v>
      </c>
      <c r="H2979" s="7">
        <v>55963</v>
      </c>
      <c r="I2979" s="137"/>
      <c r="J2979" s="140"/>
      <c r="K2979" s="141"/>
      <c r="L2979" t="str">
        <f t="shared" si="181"/>
        <v>16757</v>
      </c>
      <c r="M2979">
        <f t="shared" si="182"/>
        <v>16757</v>
      </c>
      <c r="N2979" s="37">
        <f t="shared" si="180"/>
        <v>532981</v>
      </c>
    </row>
    <row r="2980" spans="1:14" x14ac:dyDescent="0.3">
      <c r="A2980" s="3">
        <v>4</v>
      </c>
      <c r="B2980" s="146" t="s">
        <v>3775</v>
      </c>
      <c r="C2980" s="4" t="s">
        <v>3776</v>
      </c>
      <c r="D2980" s="5">
        <v>45013</v>
      </c>
      <c r="E2980" s="13" t="s">
        <v>2364</v>
      </c>
      <c r="F2980" s="7">
        <v>1542776</v>
      </c>
      <c r="G2980" s="6" t="s">
        <v>1366</v>
      </c>
      <c r="H2980" s="7">
        <v>161991</v>
      </c>
      <c r="I2980" s="136">
        <v>2891646</v>
      </c>
      <c r="J2980" s="138" t="s">
        <v>48</v>
      </c>
      <c r="K2980" s="139"/>
      <c r="L2980" t="str">
        <f t="shared" si="181"/>
        <v>17673</v>
      </c>
      <c r="M2980">
        <f t="shared" si="182"/>
        <v>17673</v>
      </c>
      <c r="N2980" s="37">
        <f t="shared" si="180"/>
        <v>1542776</v>
      </c>
    </row>
    <row r="2981" spans="1:14" x14ac:dyDescent="0.3">
      <c r="A2981" s="3">
        <v>4</v>
      </c>
      <c r="B2981" s="148"/>
      <c r="C2981" s="4" t="s">
        <v>3777</v>
      </c>
      <c r="D2981" s="5">
        <v>45010</v>
      </c>
      <c r="E2981" s="13" t="s">
        <v>3778</v>
      </c>
      <c r="F2981" s="7">
        <v>668674</v>
      </c>
      <c r="G2981" s="6" t="s">
        <v>1366</v>
      </c>
      <c r="H2981" s="7">
        <v>70211</v>
      </c>
      <c r="I2981" s="143"/>
      <c r="J2981" s="144"/>
      <c r="K2981" s="145"/>
      <c r="L2981" t="str">
        <f t="shared" si="181"/>
        <v>10754</v>
      </c>
      <c r="M2981">
        <f t="shared" si="182"/>
        <v>10754</v>
      </c>
      <c r="N2981" s="37">
        <f t="shared" si="180"/>
        <v>668674</v>
      </c>
    </row>
    <row r="2982" spans="1:14" x14ac:dyDescent="0.3">
      <c r="A2982" s="3">
        <v>4</v>
      </c>
      <c r="B2982" s="147"/>
      <c r="C2982" s="4" t="s">
        <v>3779</v>
      </c>
      <c r="D2982" s="5">
        <v>45013</v>
      </c>
      <c r="E2982" s="13" t="s">
        <v>2401</v>
      </c>
      <c r="F2982" s="7">
        <v>1019439</v>
      </c>
      <c r="G2982" s="6" t="s">
        <v>1366</v>
      </c>
      <c r="H2982" s="7">
        <v>107041</v>
      </c>
      <c r="I2982" s="137"/>
      <c r="J2982" s="140"/>
      <c r="K2982" s="141"/>
      <c r="L2982" t="str">
        <f t="shared" si="181"/>
        <v>17649</v>
      </c>
      <c r="M2982">
        <f t="shared" si="182"/>
        <v>17649</v>
      </c>
      <c r="N2982" s="37">
        <f t="shared" si="180"/>
        <v>1019439</v>
      </c>
    </row>
    <row r="2983" spans="1:14" x14ac:dyDescent="0.3">
      <c r="A2983" s="3">
        <v>4</v>
      </c>
      <c r="B2983" s="146" t="s">
        <v>4005</v>
      </c>
      <c r="C2983" s="4" t="s">
        <v>4006</v>
      </c>
      <c r="D2983" s="5">
        <v>44992</v>
      </c>
      <c r="E2983" s="13" t="s">
        <v>1365</v>
      </c>
      <c r="F2983" s="7">
        <v>4778605</v>
      </c>
      <c r="G2983" s="6" t="s">
        <v>1366</v>
      </c>
      <c r="H2983" s="7">
        <v>501754</v>
      </c>
      <c r="I2983" s="136">
        <v>9821964</v>
      </c>
      <c r="J2983" s="138" t="s">
        <v>591</v>
      </c>
      <c r="K2983" s="139"/>
      <c r="L2983" t="str">
        <f t="shared" si="181"/>
        <v>11508</v>
      </c>
      <c r="M2983">
        <f t="shared" si="182"/>
        <v>11508</v>
      </c>
      <c r="N2983" s="37">
        <f t="shared" si="180"/>
        <v>4778605</v>
      </c>
    </row>
    <row r="2984" spans="1:14" x14ac:dyDescent="0.3">
      <c r="A2984" s="3">
        <v>4</v>
      </c>
      <c r="B2984" s="148"/>
      <c r="C2984" s="4" t="s">
        <v>4007</v>
      </c>
      <c r="D2984" s="5">
        <v>45002</v>
      </c>
      <c r="E2984" s="13" t="s">
        <v>1368</v>
      </c>
      <c r="F2984" s="7">
        <v>3904863</v>
      </c>
      <c r="G2984" s="6" t="s">
        <v>1366</v>
      </c>
      <c r="H2984" s="7">
        <v>410011</v>
      </c>
      <c r="I2984" s="143"/>
      <c r="J2984" s="144"/>
      <c r="K2984" s="145"/>
      <c r="L2984" t="str">
        <f t="shared" si="181"/>
        <v>15630</v>
      </c>
      <c r="M2984">
        <f t="shared" si="182"/>
        <v>15630</v>
      </c>
      <c r="N2984" s="37">
        <f t="shared" si="180"/>
        <v>3904863</v>
      </c>
    </row>
    <row r="2985" spans="1:14" x14ac:dyDescent="0.3">
      <c r="A2985" s="3">
        <v>4</v>
      </c>
      <c r="B2985" s="147"/>
      <c r="C2985" s="4" t="s">
        <v>4008</v>
      </c>
      <c r="D2985" s="5">
        <v>45013</v>
      </c>
      <c r="E2985" s="13" t="s">
        <v>1368</v>
      </c>
      <c r="F2985" s="7">
        <v>2290794</v>
      </c>
      <c r="G2985" s="6" t="s">
        <v>1366</v>
      </c>
      <c r="H2985" s="7">
        <v>240533</v>
      </c>
      <c r="I2985" s="137"/>
      <c r="J2985" s="140"/>
      <c r="K2985" s="141"/>
      <c r="L2985" t="str">
        <f t="shared" si="181"/>
        <v>17680</v>
      </c>
      <c r="M2985">
        <f t="shared" si="182"/>
        <v>17680</v>
      </c>
      <c r="N2985" s="37">
        <f t="shared" si="180"/>
        <v>2290794</v>
      </c>
    </row>
    <row r="2986" spans="1:14" x14ac:dyDescent="0.3">
      <c r="A2986" s="3">
        <v>4</v>
      </c>
      <c r="B2986" s="146" t="s">
        <v>4009</v>
      </c>
      <c r="C2986" s="4" t="s">
        <v>4010</v>
      </c>
      <c r="D2986" s="5">
        <v>44999</v>
      </c>
      <c r="E2986" s="13" t="s">
        <v>2134</v>
      </c>
      <c r="F2986" s="7">
        <v>552002</v>
      </c>
      <c r="G2986" s="6" t="s">
        <v>1366</v>
      </c>
      <c r="H2986" s="7">
        <v>57960</v>
      </c>
      <c r="I2986" s="136">
        <v>5182571</v>
      </c>
      <c r="J2986" s="138" t="s">
        <v>596</v>
      </c>
      <c r="K2986" s="139"/>
      <c r="L2986" t="str">
        <f t="shared" si="181"/>
        <v>13546</v>
      </c>
      <c r="M2986">
        <f t="shared" si="182"/>
        <v>13546</v>
      </c>
      <c r="N2986" s="37">
        <f t="shared" si="180"/>
        <v>552002</v>
      </c>
    </row>
    <row r="2987" spans="1:14" x14ac:dyDescent="0.3">
      <c r="A2987" s="3">
        <v>4</v>
      </c>
      <c r="B2987" s="148"/>
      <c r="C2987" s="4" t="s">
        <v>4011</v>
      </c>
      <c r="D2987" s="5">
        <v>45012</v>
      </c>
      <c r="E2987" s="13" t="s">
        <v>2134</v>
      </c>
      <c r="F2987" s="7">
        <v>1368752</v>
      </c>
      <c r="G2987" s="6" t="s">
        <v>1366</v>
      </c>
      <c r="H2987" s="7">
        <v>143719</v>
      </c>
      <c r="I2987" s="143"/>
      <c r="J2987" s="144"/>
      <c r="K2987" s="145"/>
      <c r="L2987" t="str">
        <f t="shared" si="181"/>
        <v>17527</v>
      </c>
      <c r="M2987">
        <f t="shared" si="182"/>
        <v>17527</v>
      </c>
      <c r="N2987" s="37">
        <f t="shared" si="180"/>
        <v>1368752</v>
      </c>
    </row>
    <row r="2988" spans="1:14" x14ac:dyDescent="0.3">
      <c r="A2988" s="3">
        <v>4</v>
      </c>
      <c r="B2988" s="148"/>
      <c r="C2988" s="4" t="s">
        <v>4012</v>
      </c>
      <c r="D2988" s="5">
        <v>45008</v>
      </c>
      <c r="E2988" s="13" t="s">
        <v>1368</v>
      </c>
      <c r="F2988" s="7">
        <v>1427569</v>
      </c>
      <c r="G2988" s="6" t="s">
        <v>1366</v>
      </c>
      <c r="H2988" s="7">
        <v>149895</v>
      </c>
      <c r="I2988" s="143"/>
      <c r="J2988" s="144"/>
      <c r="K2988" s="145"/>
      <c r="L2988" t="str">
        <f t="shared" si="181"/>
        <v>16188</v>
      </c>
      <c r="M2988">
        <f t="shared" si="182"/>
        <v>16188</v>
      </c>
      <c r="N2988" s="37">
        <f t="shared" si="180"/>
        <v>1427569</v>
      </c>
    </row>
    <row r="2989" spans="1:14" x14ac:dyDescent="0.3">
      <c r="A2989" s="3">
        <v>4</v>
      </c>
      <c r="B2989" s="147"/>
      <c r="C2989" s="4" t="s">
        <v>4013</v>
      </c>
      <c r="D2989" s="5">
        <v>44995</v>
      </c>
      <c r="E2989" s="13" t="s">
        <v>1368</v>
      </c>
      <c r="F2989" s="7">
        <v>2442259</v>
      </c>
      <c r="G2989" s="6" t="s">
        <v>1366</v>
      </c>
      <c r="H2989" s="7">
        <v>256437</v>
      </c>
      <c r="I2989" s="137"/>
      <c r="J2989" s="140"/>
      <c r="K2989" s="141"/>
      <c r="L2989" t="str">
        <f t="shared" si="181"/>
        <v>13270</v>
      </c>
      <c r="M2989">
        <f t="shared" si="182"/>
        <v>13270</v>
      </c>
      <c r="N2989" s="37">
        <f t="shared" si="180"/>
        <v>2442259</v>
      </c>
    </row>
    <row r="2990" spans="1:14" x14ac:dyDescent="0.3">
      <c r="A2990" s="3">
        <v>4</v>
      </c>
      <c r="B2990" s="146" t="s">
        <v>4017</v>
      </c>
      <c r="C2990" s="4" t="s">
        <v>4018</v>
      </c>
      <c r="D2990" s="5">
        <v>45008</v>
      </c>
      <c r="E2990" s="13" t="s">
        <v>1368</v>
      </c>
      <c r="F2990" s="7">
        <v>3241876</v>
      </c>
      <c r="G2990" s="6" t="s">
        <v>1366</v>
      </c>
      <c r="H2990" s="7">
        <v>340397</v>
      </c>
      <c r="I2990" s="136">
        <v>9176284</v>
      </c>
      <c r="J2990" s="138" t="s">
        <v>604</v>
      </c>
      <c r="K2990" s="139"/>
      <c r="L2990" t="str">
        <f t="shared" si="181"/>
        <v>16360</v>
      </c>
      <c r="M2990">
        <f t="shared" si="182"/>
        <v>16360</v>
      </c>
      <c r="N2990" s="37">
        <f t="shared" si="180"/>
        <v>3241876</v>
      </c>
    </row>
    <row r="2991" spans="1:14" x14ac:dyDescent="0.3">
      <c r="A2991" s="3">
        <v>4</v>
      </c>
      <c r="B2991" s="148"/>
      <c r="C2991" s="4" t="s">
        <v>4019</v>
      </c>
      <c r="D2991" s="5">
        <v>45002</v>
      </c>
      <c r="E2991" s="13" t="s">
        <v>1787</v>
      </c>
      <c r="F2991" s="7">
        <v>2970479</v>
      </c>
      <c r="G2991" s="6" t="s">
        <v>1366</v>
      </c>
      <c r="H2991" s="7">
        <v>311900</v>
      </c>
      <c r="I2991" s="143"/>
      <c r="J2991" s="144"/>
      <c r="K2991" s="145"/>
      <c r="L2991" t="str">
        <f t="shared" si="181"/>
        <v>15602</v>
      </c>
      <c r="M2991">
        <f t="shared" si="182"/>
        <v>15602</v>
      </c>
      <c r="N2991" s="37">
        <f t="shared" si="180"/>
        <v>2970479</v>
      </c>
    </row>
    <row r="2992" spans="1:14" x14ac:dyDescent="0.3">
      <c r="A2992" s="3">
        <v>4</v>
      </c>
      <c r="B2992" s="147"/>
      <c r="C2992" s="4" t="s">
        <v>4020</v>
      </c>
      <c r="D2992" s="5">
        <v>44996</v>
      </c>
      <c r="E2992" s="13" t="s">
        <v>1365</v>
      </c>
      <c r="F2992" s="7">
        <v>4040476</v>
      </c>
      <c r="G2992" s="6" t="s">
        <v>1366</v>
      </c>
      <c r="H2992" s="7">
        <v>424250</v>
      </c>
      <c r="I2992" s="137"/>
      <c r="J2992" s="140"/>
      <c r="K2992" s="141"/>
      <c r="L2992" t="str">
        <f t="shared" si="181"/>
        <v>13380</v>
      </c>
      <c r="M2992">
        <f t="shared" si="182"/>
        <v>13380</v>
      </c>
      <c r="N2992" s="37">
        <f t="shared" si="180"/>
        <v>4040476</v>
      </c>
    </row>
    <row r="2993" spans="1:14" x14ac:dyDescent="0.3">
      <c r="A2993" s="3">
        <v>4</v>
      </c>
      <c r="B2993" s="146" t="s">
        <v>4021</v>
      </c>
      <c r="C2993" s="4" t="s">
        <v>4022</v>
      </c>
      <c r="D2993" s="5">
        <v>44999</v>
      </c>
      <c r="E2993" s="13" t="s">
        <v>1368</v>
      </c>
      <c r="F2993" s="7">
        <v>3765702</v>
      </c>
      <c r="G2993" s="6" t="s">
        <v>1366</v>
      </c>
      <c r="H2993" s="7">
        <v>395399</v>
      </c>
      <c r="I2993" s="136">
        <v>9635002</v>
      </c>
      <c r="J2993" s="138" t="s">
        <v>615</v>
      </c>
      <c r="K2993" s="139"/>
      <c r="L2993" t="str">
        <f t="shared" si="181"/>
        <v>13575</v>
      </c>
      <c r="M2993">
        <f t="shared" si="182"/>
        <v>13575</v>
      </c>
      <c r="N2993" s="37">
        <f t="shared" si="180"/>
        <v>3765702</v>
      </c>
    </row>
    <row r="2994" spans="1:14" x14ac:dyDescent="0.3">
      <c r="A2994" s="3">
        <v>4</v>
      </c>
      <c r="B2994" s="148"/>
      <c r="C2994" s="4" t="s">
        <v>4023</v>
      </c>
      <c r="D2994" s="5">
        <v>44986</v>
      </c>
      <c r="E2994" s="13" t="s">
        <v>1368</v>
      </c>
      <c r="F2994" s="7">
        <v>1773640</v>
      </c>
      <c r="G2994" s="6" t="s">
        <v>1366</v>
      </c>
      <c r="H2994" s="7">
        <v>186232</v>
      </c>
      <c r="I2994" s="143"/>
      <c r="J2994" s="144"/>
      <c r="K2994" s="145"/>
      <c r="L2994" t="str">
        <f t="shared" si="181"/>
        <v>09115</v>
      </c>
      <c r="M2994">
        <f t="shared" si="182"/>
        <v>9115</v>
      </c>
      <c r="N2994" s="37">
        <f t="shared" si="180"/>
        <v>1773640</v>
      </c>
    </row>
    <row r="2995" spans="1:14" x14ac:dyDescent="0.3">
      <c r="A2995" s="3">
        <v>4</v>
      </c>
      <c r="B2995" s="148"/>
      <c r="C2995" s="4" t="s">
        <v>4024</v>
      </c>
      <c r="D2995" s="5">
        <v>45006</v>
      </c>
      <c r="E2995" s="13" t="s">
        <v>1368</v>
      </c>
      <c r="F2995" s="7">
        <v>3085830</v>
      </c>
      <c r="G2995" s="6" t="s">
        <v>1366</v>
      </c>
      <c r="H2995" s="7">
        <v>324012</v>
      </c>
      <c r="I2995" s="143"/>
      <c r="J2995" s="144"/>
      <c r="K2995" s="145"/>
      <c r="L2995" t="str">
        <f t="shared" si="181"/>
        <v>15850</v>
      </c>
      <c r="M2995">
        <f t="shared" si="182"/>
        <v>15850</v>
      </c>
      <c r="N2995" s="37">
        <f t="shared" si="180"/>
        <v>3085830</v>
      </c>
    </row>
    <row r="2996" spans="1:14" x14ac:dyDescent="0.3">
      <c r="A2996" s="3">
        <v>4</v>
      </c>
      <c r="B2996" s="147"/>
      <c r="C2996" s="4" t="s">
        <v>4025</v>
      </c>
      <c r="D2996" s="5">
        <v>44992</v>
      </c>
      <c r="E2996" s="13" t="s">
        <v>1787</v>
      </c>
      <c r="F2996" s="7">
        <v>2140193</v>
      </c>
      <c r="G2996" s="6" t="s">
        <v>1366</v>
      </c>
      <c r="H2996" s="7">
        <v>224720</v>
      </c>
      <c r="I2996" s="137"/>
      <c r="J2996" s="140"/>
      <c r="K2996" s="141"/>
      <c r="L2996" t="str">
        <f t="shared" si="181"/>
        <v>11518</v>
      </c>
      <c r="M2996">
        <f t="shared" si="182"/>
        <v>11518</v>
      </c>
      <c r="N2996" s="37">
        <f t="shared" si="180"/>
        <v>2140193</v>
      </c>
    </row>
    <row r="2997" spans="1:14" x14ac:dyDescent="0.3">
      <c r="A2997" s="3">
        <v>4</v>
      </c>
      <c r="B2997" s="15" t="s">
        <v>4029</v>
      </c>
      <c r="C2997" s="4" t="s">
        <v>4030</v>
      </c>
      <c r="D2997" s="5">
        <v>44986</v>
      </c>
      <c r="E2997" s="13" t="s">
        <v>1787</v>
      </c>
      <c r="F2997" s="7">
        <v>807741</v>
      </c>
      <c r="G2997" s="6" t="s">
        <v>1366</v>
      </c>
      <c r="H2997" s="7">
        <v>84813</v>
      </c>
      <c r="I2997" s="11">
        <v>722928</v>
      </c>
      <c r="J2997" s="132" t="s">
        <v>623</v>
      </c>
      <c r="K2997" s="133"/>
      <c r="L2997" t="str">
        <f>+RIGHT(C2997,4)</f>
        <v>9119</v>
      </c>
      <c r="M2997">
        <f t="shared" si="182"/>
        <v>9119</v>
      </c>
      <c r="N2997" s="37">
        <f t="shared" si="180"/>
        <v>807741</v>
      </c>
    </row>
    <row r="2998" spans="1:14" x14ac:dyDescent="0.3">
      <c r="A2998" s="3">
        <v>4</v>
      </c>
      <c r="B2998" s="146" t="s">
        <v>4031</v>
      </c>
      <c r="C2998" s="4" t="s">
        <v>4032</v>
      </c>
      <c r="D2998" s="5">
        <v>45008</v>
      </c>
      <c r="E2998" s="13" t="s">
        <v>1365</v>
      </c>
      <c r="F2998" s="7">
        <v>6256954</v>
      </c>
      <c r="G2998" s="6" t="s">
        <v>1366</v>
      </c>
      <c r="H2998" s="7">
        <v>656980</v>
      </c>
      <c r="I2998" s="136">
        <v>9726604</v>
      </c>
      <c r="J2998" s="138" t="s">
        <v>626</v>
      </c>
      <c r="K2998" s="139"/>
      <c r="L2998" t="str">
        <f t="shared" si="181"/>
        <v>15972</v>
      </c>
      <c r="M2998">
        <f t="shared" si="182"/>
        <v>15972</v>
      </c>
      <c r="N2998" s="37">
        <f t="shared" si="180"/>
        <v>6256954</v>
      </c>
    </row>
    <row r="2999" spans="1:14" x14ac:dyDescent="0.3">
      <c r="A2999" s="3">
        <v>4</v>
      </c>
      <c r="B2999" s="148"/>
      <c r="C2999" s="4" t="s">
        <v>4033</v>
      </c>
      <c r="D2999" s="5">
        <v>44992</v>
      </c>
      <c r="E2999" s="13" t="s">
        <v>1368</v>
      </c>
      <c r="F2999" s="7">
        <v>2029379</v>
      </c>
      <c r="G2999" s="6" t="s">
        <v>1366</v>
      </c>
      <c r="H2999" s="7">
        <v>213085</v>
      </c>
      <c r="I2999" s="143"/>
      <c r="J2999" s="144"/>
      <c r="K2999" s="145"/>
      <c r="L2999" t="str">
        <f t="shared" si="181"/>
        <v>11482</v>
      </c>
      <c r="M2999">
        <f t="shared" si="182"/>
        <v>11482</v>
      </c>
      <c r="N2999" s="37">
        <f t="shared" ref="N2999:N3062" si="183">+F2999</f>
        <v>2029379</v>
      </c>
    </row>
    <row r="3000" spans="1:14" x14ac:dyDescent="0.3">
      <c r="A3000" s="3">
        <v>4</v>
      </c>
      <c r="B3000" s="147"/>
      <c r="C3000" s="4" t="s">
        <v>4034</v>
      </c>
      <c r="D3000" s="5">
        <v>45003</v>
      </c>
      <c r="E3000" s="13" t="s">
        <v>1368</v>
      </c>
      <c r="F3000" s="7">
        <v>2581381</v>
      </c>
      <c r="G3000" s="6" t="s">
        <v>1366</v>
      </c>
      <c r="H3000" s="7">
        <v>271045</v>
      </c>
      <c r="I3000" s="137"/>
      <c r="J3000" s="140"/>
      <c r="K3000" s="141"/>
      <c r="L3000" t="str">
        <f t="shared" si="181"/>
        <v>15693</v>
      </c>
      <c r="M3000">
        <f t="shared" si="182"/>
        <v>15693</v>
      </c>
      <c r="N3000" s="37">
        <f t="shared" si="183"/>
        <v>2581381</v>
      </c>
    </row>
    <row r="3001" spans="1:14" x14ac:dyDescent="0.3">
      <c r="A3001" s="3">
        <v>4</v>
      </c>
      <c r="B3001" s="146" t="s">
        <v>4035</v>
      </c>
      <c r="C3001" s="4" t="s">
        <v>4036</v>
      </c>
      <c r="D3001" s="5">
        <v>45000</v>
      </c>
      <c r="E3001" s="13" t="s">
        <v>1365</v>
      </c>
      <c r="F3001" s="7">
        <v>2458016</v>
      </c>
      <c r="G3001" s="6" t="s">
        <v>1366</v>
      </c>
      <c r="H3001" s="7">
        <v>258092</v>
      </c>
      <c r="I3001" s="136">
        <v>15833981</v>
      </c>
      <c r="J3001" s="138" t="s">
        <v>630</v>
      </c>
      <c r="K3001" s="139"/>
      <c r="L3001" t="str">
        <f t="shared" si="181"/>
        <v>13651</v>
      </c>
      <c r="M3001">
        <f t="shared" si="182"/>
        <v>13651</v>
      </c>
      <c r="N3001" s="37">
        <f t="shared" si="183"/>
        <v>2458016</v>
      </c>
    </row>
    <row r="3002" spans="1:14" x14ac:dyDescent="0.3">
      <c r="A3002" s="3">
        <v>4</v>
      </c>
      <c r="B3002" s="148"/>
      <c r="C3002" s="4" t="s">
        <v>4037</v>
      </c>
      <c r="D3002" s="5">
        <v>45002</v>
      </c>
      <c r="E3002" s="13" t="s">
        <v>1378</v>
      </c>
      <c r="F3002" s="7">
        <v>1866475</v>
      </c>
      <c r="G3002" s="6" t="s">
        <v>1366</v>
      </c>
      <c r="H3002" s="7">
        <v>195980</v>
      </c>
      <c r="I3002" s="143"/>
      <c r="J3002" s="144"/>
      <c r="K3002" s="145"/>
      <c r="L3002" t="str">
        <f t="shared" si="181"/>
        <v>15634</v>
      </c>
      <c r="M3002">
        <f t="shared" si="182"/>
        <v>15634</v>
      </c>
      <c r="N3002" s="37">
        <f t="shared" si="183"/>
        <v>1866475</v>
      </c>
    </row>
    <row r="3003" spans="1:14" x14ac:dyDescent="0.3">
      <c r="A3003" s="3">
        <v>4</v>
      </c>
      <c r="B3003" s="148"/>
      <c r="C3003" s="4" t="s">
        <v>4038</v>
      </c>
      <c r="D3003" s="5">
        <v>45009</v>
      </c>
      <c r="E3003" s="13" t="s">
        <v>1365</v>
      </c>
      <c r="F3003" s="7">
        <v>2374433</v>
      </c>
      <c r="G3003" s="6" t="s">
        <v>1366</v>
      </c>
      <c r="H3003" s="7">
        <v>249315</v>
      </c>
      <c r="I3003" s="143"/>
      <c r="J3003" s="144"/>
      <c r="K3003" s="145"/>
      <c r="L3003" t="str">
        <f t="shared" si="181"/>
        <v>17446</v>
      </c>
      <c r="M3003">
        <f t="shared" si="182"/>
        <v>17446</v>
      </c>
      <c r="N3003" s="37">
        <f t="shared" si="183"/>
        <v>2374433</v>
      </c>
    </row>
    <row r="3004" spans="1:14" x14ac:dyDescent="0.3">
      <c r="A3004" s="3">
        <v>4</v>
      </c>
      <c r="B3004" s="148"/>
      <c r="C3004" s="4" t="s">
        <v>4039</v>
      </c>
      <c r="D3004" s="5">
        <v>44992</v>
      </c>
      <c r="E3004" s="13" t="s">
        <v>1365</v>
      </c>
      <c r="F3004" s="7">
        <v>1221638</v>
      </c>
      <c r="G3004" s="6" t="s">
        <v>1366</v>
      </c>
      <c r="H3004" s="7">
        <v>128272</v>
      </c>
      <c r="I3004" s="143"/>
      <c r="J3004" s="144"/>
      <c r="K3004" s="145"/>
      <c r="L3004" t="str">
        <f t="shared" si="181"/>
        <v>11541</v>
      </c>
      <c r="M3004">
        <f t="shared" si="182"/>
        <v>11541</v>
      </c>
      <c r="N3004" s="37">
        <f t="shared" si="183"/>
        <v>1221638</v>
      </c>
    </row>
    <row r="3005" spans="1:14" x14ac:dyDescent="0.3">
      <c r="A3005" s="3">
        <v>4</v>
      </c>
      <c r="B3005" s="148"/>
      <c r="C3005" s="4" t="s">
        <v>4040</v>
      </c>
      <c r="D3005" s="5">
        <v>44988</v>
      </c>
      <c r="E3005" s="13" t="s">
        <v>1365</v>
      </c>
      <c r="F3005" s="7">
        <v>3846046</v>
      </c>
      <c r="G3005" s="6" t="s">
        <v>1366</v>
      </c>
      <c r="H3005" s="7">
        <v>403835</v>
      </c>
      <c r="I3005" s="143"/>
      <c r="J3005" s="144"/>
      <c r="K3005" s="145"/>
      <c r="L3005" t="str">
        <f t="shared" si="181"/>
        <v>11250</v>
      </c>
      <c r="M3005">
        <f t="shared" si="182"/>
        <v>11250</v>
      </c>
      <c r="N3005" s="37">
        <f t="shared" si="183"/>
        <v>3846046</v>
      </c>
    </row>
    <row r="3006" spans="1:14" x14ac:dyDescent="0.3">
      <c r="A3006" s="3">
        <v>4</v>
      </c>
      <c r="B3006" s="148"/>
      <c r="C3006" s="4" t="s">
        <v>4041</v>
      </c>
      <c r="D3006" s="5">
        <v>45015</v>
      </c>
      <c r="E3006" s="13" t="s">
        <v>1365</v>
      </c>
      <c r="F3006" s="7">
        <v>2280372</v>
      </c>
      <c r="G3006" s="6" t="s">
        <v>1366</v>
      </c>
      <c r="H3006" s="7">
        <v>239439</v>
      </c>
      <c r="I3006" s="143"/>
      <c r="J3006" s="144"/>
      <c r="K3006" s="145"/>
      <c r="L3006" t="str">
        <f t="shared" si="181"/>
        <v>18689</v>
      </c>
      <c r="M3006">
        <f t="shared" si="182"/>
        <v>18689</v>
      </c>
      <c r="N3006" s="37">
        <f t="shared" si="183"/>
        <v>2280372</v>
      </c>
    </row>
    <row r="3007" spans="1:14" x14ac:dyDescent="0.3">
      <c r="A3007" s="3">
        <v>4</v>
      </c>
      <c r="B3007" s="148"/>
      <c r="C3007" s="4" t="s">
        <v>4042</v>
      </c>
      <c r="D3007" s="5">
        <v>45013</v>
      </c>
      <c r="E3007" s="13" t="s">
        <v>1378</v>
      </c>
      <c r="F3007" s="7">
        <v>1768118</v>
      </c>
      <c r="G3007" s="6" t="s">
        <v>1366</v>
      </c>
      <c r="H3007" s="7">
        <v>185652</v>
      </c>
      <c r="I3007" s="143"/>
      <c r="J3007" s="144"/>
      <c r="K3007" s="145"/>
      <c r="L3007" t="str">
        <f t="shared" si="181"/>
        <v>17685</v>
      </c>
      <c r="M3007">
        <f t="shared" si="182"/>
        <v>17685</v>
      </c>
      <c r="N3007" s="37">
        <f t="shared" si="183"/>
        <v>1768118</v>
      </c>
    </row>
    <row r="3008" spans="1:14" x14ac:dyDescent="0.3">
      <c r="A3008" s="3">
        <v>4</v>
      </c>
      <c r="B3008" s="147"/>
      <c r="C3008" s="4" t="s">
        <v>4043</v>
      </c>
      <c r="D3008" s="5">
        <v>45012</v>
      </c>
      <c r="E3008" s="13" t="s">
        <v>1365</v>
      </c>
      <c r="F3008" s="7">
        <v>1876501</v>
      </c>
      <c r="G3008" s="6" t="s">
        <v>1366</v>
      </c>
      <c r="H3008" s="7">
        <v>197033</v>
      </c>
      <c r="I3008" s="137"/>
      <c r="J3008" s="140"/>
      <c r="K3008" s="141"/>
      <c r="L3008" t="str">
        <f t="shared" si="181"/>
        <v>17544</v>
      </c>
      <c r="M3008">
        <f t="shared" si="182"/>
        <v>17544</v>
      </c>
      <c r="N3008" s="37">
        <f t="shared" si="183"/>
        <v>1876501</v>
      </c>
    </row>
    <row r="3009" spans="1:14" x14ac:dyDescent="0.3">
      <c r="A3009" s="3">
        <v>4</v>
      </c>
      <c r="B3009" s="146" t="s">
        <v>4044</v>
      </c>
      <c r="C3009" s="4" t="s">
        <v>4045</v>
      </c>
      <c r="D3009" s="5">
        <v>45012</v>
      </c>
      <c r="E3009" s="13" t="s">
        <v>1787</v>
      </c>
      <c r="F3009" s="7">
        <v>1359743</v>
      </c>
      <c r="G3009" s="6" t="s">
        <v>1366</v>
      </c>
      <c r="H3009" s="7">
        <v>142773</v>
      </c>
      <c r="I3009" s="136">
        <v>7627305</v>
      </c>
      <c r="J3009" s="138" t="s">
        <v>640</v>
      </c>
      <c r="K3009" s="139"/>
      <c r="L3009" t="str">
        <f t="shared" si="181"/>
        <v>17540</v>
      </c>
      <c r="M3009">
        <f t="shared" si="182"/>
        <v>17540</v>
      </c>
      <c r="N3009" s="37">
        <f t="shared" si="183"/>
        <v>1359743</v>
      </c>
    </row>
    <row r="3010" spans="1:14" x14ac:dyDescent="0.3">
      <c r="A3010" s="3">
        <v>4</v>
      </c>
      <c r="B3010" s="148"/>
      <c r="C3010" s="4" t="s">
        <v>4046</v>
      </c>
      <c r="D3010" s="5">
        <v>45009</v>
      </c>
      <c r="E3010" s="13" t="s">
        <v>1368</v>
      </c>
      <c r="F3010" s="7">
        <v>1773640</v>
      </c>
      <c r="G3010" s="6" t="s">
        <v>1366</v>
      </c>
      <c r="H3010" s="7">
        <v>186232</v>
      </c>
      <c r="I3010" s="143"/>
      <c r="J3010" s="144"/>
      <c r="K3010" s="145"/>
      <c r="L3010" t="str">
        <f t="shared" si="181"/>
        <v>17475</v>
      </c>
      <c r="M3010">
        <f t="shared" si="182"/>
        <v>17475</v>
      </c>
      <c r="N3010" s="37">
        <f t="shared" si="183"/>
        <v>1773640</v>
      </c>
    </row>
    <row r="3011" spans="1:14" x14ac:dyDescent="0.3">
      <c r="A3011" s="3">
        <v>4</v>
      </c>
      <c r="B3011" s="148"/>
      <c r="C3011" s="4" t="s">
        <v>4047</v>
      </c>
      <c r="D3011" s="5">
        <v>44986</v>
      </c>
      <c r="E3011" s="13" t="s">
        <v>1368</v>
      </c>
      <c r="F3011" s="7">
        <v>1497639</v>
      </c>
      <c r="G3011" s="6" t="s">
        <v>1366</v>
      </c>
      <c r="H3011" s="7">
        <v>157252</v>
      </c>
      <c r="I3011" s="143"/>
      <c r="J3011" s="144"/>
      <c r="K3011" s="145"/>
      <c r="L3011" t="str">
        <f t="shared" si="181"/>
        <v>09108</v>
      </c>
      <c r="M3011">
        <f t="shared" si="182"/>
        <v>9108</v>
      </c>
      <c r="N3011" s="37">
        <f t="shared" si="183"/>
        <v>1497639</v>
      </c>
    </row>
    <row r="3012" spans="1:14" x14ac:dyDescent="0.3">
      <c r="A3012" s="3">
        <v>4</v>
      </c>
      <c r="B3012" s="148"/>
      <c r="C3012" s="4" t="s">
        <v>4048</v>
      </c>
      <c r="D3012" s="5">
        <v>44994</v>
      </c>
      <c r="E3012" s="13" t="s">
        <v>1787</v>
      </c>
      <c r="F3012" s="7">
        <v>2117467</v>
      </c>
      <c r="G3012" s="6" t="s">
        <v>1366</v>
      </c>
      <c r="H3012" s="7">
        <v>222334</v>
      </c>
      <c r="I3012" s="143"/>
      <c r="J3012" s="144"/>
      <c r="K3012" s="145"/>
      <c r="L3012" t="str">
        <f t="shared" si="181"/>
        <v>13173</v>
      </c>
      <c r="M3012">
        <f t="shared" si="182"/>
        <v>13173</v>
      </c>
      <c r="N3012" s="37">
        <f t="shared" si="183"/>
        <v>2117467</v>
      </c>
    </row>
    <row r="3013" spans="1:14" x14ac:dyDescent="0.3">
      <c r="A3013" s="3">
        <v>4</v>
      </c>
      <c r="B3013" s="147"/>
      <c r="C3013" s="4" t="s">
        <v>4049</v>
      </c>
      <c r="D3013" s="5">
        <v>44991</v>
      </c>
      <c r="E3013" s="13" t="s">
        <v>1368</v>
      </c>
      <c r="F3013" s="7">
        <v>1773640</v>
      </c>
      <c r="G3013" s="6" t="s">
        <v>1366</v>
      </c>
      <c r="H3013" s="7">
        <v>186232</v>
      </c>
      <c r="I3013" s="137"/>
      <c r="J3013" s="140"/>
      <c r="K3013" s="141"/>
      <c r="L3013" t="str">
        <f t="shared" si="181"/>
        <v>11355</v>
      </c>
      <c r="M3013">
        <f t="shared" si="182"/>
        <v>11355</v>
      </c>
      <c r="N3013" s="37">
        <f t="shared" si="183"/>
        <v>1773640</v>
      </c>
    </row>
    <row r="3014" spans="1:14" x14ac:dyDescent="0.3">
      <c r="A3014" s="3">
        <v>4</v>
      </c>
      <c r="B3014" s="146" t="s">
        <v>4050</v>
      </c>
      <c r="C3014" s="4" t="s">
        <v>4051</v>
      </c>
      <c r="D3014" s="5">
        <v>44994</v>
      </c>
      <c r="E3014" s="13" t="s">
        <v>1787</v>
      </c>
      <c r="F3014" s="7">
        <v>2669469</v>
      </c>
      <c r="G3014" s="6" t="s">
        <v>1366</v>
      </c>
      <c r="H3014" s="7">
        <v>280294</v>
      </c>
      <c r="I3014" s="136">
        <v>12308495</v>
      </c>
      <c r="J3014" s="138" t="s">
        <v>652</v>
      </c>
      <c r="K3014" s="139"/>
      <c r="L3014" t="str">
        <f t="shared" si="181"/>
        <v>12699</v>
      </c>
      <c r="M3014">
        <f t="shared" si="182"/>
        <v>12699</v>
      </c>
      <c r="N3014" s="37">
        <f t="shared" si="183"/>
        <v>2669469</v>
      </c>
    </row>
    <row r="3015" spans="1:14" x14ac:dyDescent="0.3">
      <c r="A3015" s="3">
        <v>4</v>
      </c>
      <c r="B3015" s="148"/>
      <c r="C3015" s="4" t="s">
        <v>4052</v>
      </c>
      <c r="D3015" s="5">
        <v>44987</v>
      </c>
      <c r="E3015" s="13" t="s">
        <v>1365</v>
      </c>
      <c r="F3015" s="7">
        <v>1221638</v>
      </c>
      <c r="G3015" s="6" t="s">
        <v>1366</v>
      </c>
      <c r="H3015" s="7">
        <v>128272</v>
      </c>
      <c r="I3015" s="143"/>
      <c r="J3015" s="144"/>
      <c r="K3015" s="145"/>
      <c r="L3015" t="str">
        <f t="shared" ref="L3015:L3078" si="184">+RIGHT(C3015,5)</f>
        <v>10532</v>
      </c>
      <c r="M3015">
        <f t="shared" ref="M3015:M3078" si="185">+L3015*1</f>
        <v>10532</v>
      </c>
      <c r="N3015" s="37">
        <f t="shared" si="183"/>
        <v>1221638</v>
      </c>
    </row>
    <row r="3016" spans="1:14" x14ac:dyDescent="0.3">
      <c r="A3016" s="3">
        <v>4</v>
      </c>
      <c r="B3016" s="148"/>
      <c r="C3016" s="4" t="s">
        <v>4053</v>
      </c>
      <c r="D3016" s="5">
        <v>45015</v>
      </c>
      <c r="E3016" s="13" t="s">
        <v>1368</v>
      </c>
      <c r="F3016" s="7">
        <v>1497639</v>
      </c>
      <c r="G3016" s="6" t="s">
        <v>1366</v>
      </c>
      <c r="H3016" s="7">
        <v>157252</v>
      </c>
      <c r="I3016" s="143"/>
      <c r="J3016" s="144"/>
      <c r="K3016" s="145"/>
      <c r="L3016" t="str">
        <f t="shared" si="184"/>
        <v>18098</v>
      </c>
      <c r="M3016">
        <f t="shared" si="185"/>
        <v>18098</v>
      </c>
      <c r="N3016" s="37">
        <f t="shared" si="183"/>
        <v>1497639</v>
      </c>
    </row>
    <row r="3017" spans="1:14" x14ac:dyDescent="0.3">
      <c r="A3017" s="3">
        <v>4</v>
      </c>
      <c r="B3017" s="148"/>
      <c r="C3017" s="4" t="s">
        <v>4054</v>
      </c>
      <c r="D3017" s="5">
        <v>45000</v>
      </c>
      <c r="E3017" s="13" t="s">
        <v>1368</v>
      </c>
      <c r="F3017" s="7">
        <v>3803019</v>
      </c>
      <c r="G3017" s="6" t="s">
        <v>1366</v>
      </c>
      <c r="H3017" s="7">
        <v>399317</v>
      </c>
      <c r="I3017" s="143"/>
      <c r="J3017" s="144"/>
      <c r="K3017" s="145"/>
      <c r="L3017" t="str">
        <f t="shared" si="184"/>
        <v>13663</v>
      </c>
      <c r="M3017">
        <f t="shared" si="185"/>
        <v>13663</v>
      </c>
      <c r="N3017" s="37">
        <f t="shared" si="183"/>
        <v>3803019</v>
      </c>
    </row>
    <row r="3018" spans="1:14" x14ac:dyDescent="0.3">
      <c r="A3018" s="3">
        <v>4</v>
      </c>
      <c r="B3018" s="147"/>
      <c r="C3018" s="4" t="s">
        <v>4055</v>
      </c>
      <c r="D3018" s="5">
        <v>45007</v>
      </c>
      <c r="E3018" s="13" t="s">
        <v>1368</v>
      </c>
      <c r="F3018" s="7">
        <v>4560743</v>
      </c>
      <c r="G3018" s="6" t="s">
        <v>1366</v>
      </c>
      <c r="H3018" s="7">
        <v>478878</v>
      </c>
      <c r="I3018" s="137"/>
      <c r="J3018" s="140"/>
      <c r="K3018" s="141"/>
      <c r="L3018" t="str">
        <f t="shared" si="184"/>
        <v>15911</v>
      </c>
      <c r="M3018">
        <f t="shared" si="185"/>
        <v>15911</v>
      </c>
      <c r="N3018" s="37">
        <f t="shared" si="183"/>
        <v>4560743</v>
      </c>
    </row>
    <row r="3019" spans="1:14" x14ac:dyDescent="0.3">
      <c r="A3019" s="3">
        <v>4</v>
      </c>
      <c r="B3019" s="146" t="s">
        <v>4056</v>
      </c>
      <c r="C3019" s="4" t="s">
        <v>4057</v>
      </c>
      <c r="D3019" s="5">
        <v>45005</v>
      </c>
      <c r="E3019" s="13" t="s">
        <v>1368</v>
      </c>
      <c r="F3019" s="7">
        <v>1221638</v>
      </c>
      <c r="G3019" s="6" t="s">
        <v>1366</v>
      </c>
      <c r="H3019" s="7">
        <v>128272</v>
      </c>
      <c r="I3019" s="136">
        <v>4673313</v>
      </c>
      <c r="J3019" s="138" t="s">
        <v>658</v>
      </c>
      <c r="K3019" s="139"/>
      <c r="L3019" t="str">
        <f t="shared" si="184"/>
        <v>15767</v>
      </c>
      <c r="M3019">
        <f t="shared" si="185"/>
        <v>15767</v>
      </c>
      <c r="N3019" s="37">
        <f t="shared" si="183"/>
        <v>1221638</v>
      </c>
    </row>
    <row r="3020" spans="1:14" x14ac:dyDescent="0.3">
      <c r="A3020" s="3">
        <v>4</v>
      </c>
      <c r="B3020" s="148"/>
      <c r="C3020" s="4" t="s">
        <v>4058</v>
      </c>
      <c r="D3020" s="5">
        <v>44995</v>
      </c>
      <c r="E3020" s="13" t="s">
        <v>1368</v>
      </c>
      <c r="F3020" s="7">
        <v>1970562</v>
      </c>
      <c r="G3020" s="6" t="s">
        <v>1366</v>
      </c>
      <c r="H3020" s="7">
        <v>206909</v>
      </c>
      <c r="I3020" s="143"/>
      <c r="J3020" s="144"/>
      <c r="K3020" s="145"/>
      <c r="L3020" t="str">
        <f t="shared" si="184"/>
        <v>13203</v>
      </c>
      <c r="M3020">
        <f t="shared" si="185"/>
        <v>13203</v>
      </c>
      <c r="N3020" s="37">
        <f t="shared" si="183"/>
        <v>1970562</v>
      </c>
    </row>
    <row r="3021" spans="1:14" x14ac:dyDescent="0.3">
      <c r="A3021" s="3">
        <v>4</v>
      </c>
      <c r="B3021" s="147"/>
      <c r="C3021" s="4" t="s">
        <v>4059</v>
      </c>
      <c r="D3021" s="5">
        <v>45012</v>
      </c>
      <c r="E3021" s="13" t="s">
        <v>1368</v>
      </c>
      <c r="F3021" s="7">
        <v>2029379</v>
      </c>
      <c r="G3021" s="6" t="s">
        <v>1366</v>
      </c>
      <c r="H3021" s="7">
        <v>213085</v>
      </c>
      <c r="I3021" s="137"/>
      <c r="J3021" s="140"/>
      <c r="K3021" s="141"/>
      <c r="L3021" t="str">
        <f t="shared" si="184"/>
        <v>17529</v>
      </c>
      <c r="M3021">
        <f t="shared" si="185"/>
        <v>17529</v>
      </c>
      <c r="N3021" s="37">
        <f t="shared" si="183"/>
        <v>2029379</v>
      </c>
    </row>
    <row r="3022" spans="1:14" x14ac:dyDescent="0.3">
      <c r="A3022" s="3">
        <v>4</v>
      </c>
      <c r="B3022" s="146" t="s">
        <v>4060</v>
      </c>
      <c r="C3022" s="4" t="s">
        <v>4061</v>
      </c>
      <c r="D3022" s="5">
        <v>45006</v>
      </c>
      <c r="E3022" s="13" t="s">
        <v>1368</v>
      </c>
      <c r="F3022" s="7">
        <v>4340149</v>
      </c>
      <c r="G3022" s="6" t="s">
        <v>1366</v>
      </c>
      <c r="H3022" s="7">
        <v>455715</v>
      </c>
      <c r="I3022" s="136">
        <v>11113893</v>
      </c>
      <c r="J3022" s="138" t="s">
        <v>664</v>
      </c>
      <c r="K3022" s="139"/>
      <c r="L3022" t="str">
        <f t="shared" si="184"/>
        <v>15843</v>
      </c>
      <c r="M3022">
        <f t="shared" si="185"/>
        <v>15843</v>
      </c>
      <c r="N3022" s="37">
        <f t="shared" si="183"/>
        <v>4340149</v>
      </c>
    </row>
    <row r="3023" spans="1:14" x14ac:dyDescent="0.3">
      <c r="A3023" s="3">
        <v>4</v>
      </c>
      <c r="B3023" s="148"/>
      <c r="C3023" s="4" t="s">
        <v>4062</v>
      </c>
      <c r="D3023" s="5">
        <v>45002</v>
      </c>
      <c r="E3023" s="13" t="s">
        <v>1368</v>
      </c>
      <c r="F3023" s="7">
        <v>2581381</v>
      </c>
      <c r="G3023" s="6" t="s">
        <v>1366</v>
      </c>
      <c r="H3023" s="7">
        <v>271045</v>
      </c>
      <c r="I3023" s="143"/>
      <c r="J3023" s="144"/>
      <c r="K3023" s="145"/>
      <c r="L3023" t="str">
        <f t="shared" si="184"/>
        <v>15605</v>
      </c>
      <c r="M3023">
        <f t="shared" si="185"/>
        <v>15605</v>
      </c>
      <c r="N3023" s="37">
        <f t="shared" si="183"/>
        <v>2581381</v>
      </c>
    </row>
    <row r="3024" spans="1:14" x14ac:dyDescent="0.3">
      <c r="A3024" s="3">
        <v>4</v>
      </c>
      <c r="B3024" s="148"/>
      <c r="C3024" s="4" t="s">
        <v>4063</v>
      </c>
      <c r="D3024" s="5">
        <v>44996</v>
      </c>
      <c r="E3024" s="13" t="s">
        <v>1368</v>
      </c>
      <c r="F3024" s="7">
        <v>2235310</v>
      </c>
      <c r="G3024" s="6" t="s">
        <v>1366</v>
      </c>
      <c r="H3024" s="7">
        <v>234707</v>
      </c>
      <c r="I3024" s="143"/>
      <c r="J3024" s="144"/>
      <c r="K3024" s="145"/>
      <c r="L3024" t="str">
        <f t="shared" si="184"/>
        <v>13313</v>
      </c>
      <c r="M3024">
        <f t="shared" si="185"/>
        <v>13313</v>
      </c>
      <c r="N3024" s="37">
        <f t="shared" si="183"/>
        <v>2235310</v>
      </c>
    </row>
    <row r="3025" spans="1:14" x14ac:dyDescent="0.3">
      <c r="A3025" s="3">
        <v>4</v>
      </c>
      <c r="B3025" s="147"/>
      <c r="C3025" s="4" t="s">
        <v>4064</v>
      </c>
      <c r="D3025" s="5">
        <v>44992</v>
      </c>
      <c r="E3025" s="13" t="s">
        <v>1787</v>
      </c>
      <c r="F3025" s="7">
        <v>3260917</v>
      </c>
      <c r="G3025" s="6" t="s">
        <v>1366</v>
      </c>
      <c r="H3025" s="7">
        <v>342396</v>
      </c>
      <c r="I3025" s="137"/>
      <c r="J3025" s="140"/>
      <c r="K3025" s="141"/>
      <c r="L3025" t="str">
        <f t="shared" si="184"/>
        <v>11494</v>
      </c>
      <c r="M3025">
        <f t="shared" si="185"/>
        <v>11494</v>
      </c>
      <c r="N3025" s="37">
        <f t="shared" si="183"/>
        <v>3260917</v>
      </c>
    </row>
    <row r="3026" spans="1:14" x14ac:dyDescent="0.3">
      <c r="A3026" s="3">
        <v>4</v>
      </c>
      <c r="B3026" s="146" t="s">
        <v>4065</v>
      </c>
      <c r="C3026" s="4" t="s">
        <v>4066</v>
      </c>
      <c r="D3026" s="5">
        <v>45000</v>
      </c>
      <c r="E3026" s="13" t="s">
        <v>1368</v>
      </c>
      <c r="F3026" s="7">
        <v>2778303</v>
      </c>
      <c r="G3026" s="6" t="s">
        <v>1366</v>
      </c>
      <c r="H3026" s="7">
        <v>291722</v>
      </c>
      <c r="I3026" s="136">
        <v>7688010</v>
      </c>
      <c r="J3026" s="138" t="s">
        <v>673</v>
      </c>
      <c r="K3026" s="139"/>
      <c r="L3026" t="str">
        <f t="shared" si="184"/>
        <v>13684</v>
      </c>
      <c r="M3026">
        <f t="shared" si="185"/>
        <v>13684</v>
      </c>
      <c r="N3026" s="37">
        <f t="shared" si="183"/>
        <v>2778303</v>
      </c>
    </row>
    <row r="3027" spans="1:14" x14ac:dyDescent="0.3">
      <c r="A3027" s="3">
        <v>4</v>
      </c>
      <c r="B3027" s="148"/>
      <c r="C3027" s="4" t="s">
        <v>4067</v>
      </c>
      <c r="D3027" s="5">
        <v>44989</v>
      </c>
      <c r="E3027" s="13" t="s">
        <v>1365</v>
      </c>
      <c r="F3027" s="7">
        <v>2531364</v>
      </c>
      <c r="G3027" s="6" t="s">
        <v>1366</v>
      </c>
      <c r="H3027" s="7">
        <v>265793</v>
      </c>
      <c r="I3027" s="143"/>
      <c r="J3027" s="144"/>
      <c r="K3027" s="145"/>
      <c r="L3027" t="str">
        <f t="shared" si="184"/>
        <v>11331</v>
      </c>
      <c r="M3027">
        <f t="shared" si="185"/>
        <v>11331</v>
      </c>
      <c r="N3027" s="37">
        <f t="shared" si="183"/>
        <v>2531364</v>
      </c>
    </row>
    <row r="3028" spans="1:14" x14ac:dyDescent="0.3">
      <c r="A3028" s="3">
        <v>4</v>
      </c>
      <c r="B3028" s="147"/>
      <c r="C3028" s="4" t="s">
        <v>4068</v>
      </c>
      <c r="D3028" s="5">
        <v>45014</v>
      </c>
      <c r="E3028" s="13" t="s">
        <v>1368</v>
      </c>
      <c r="F3028" s="7">
        <v>3280288</v>
      </c>
      <c r="G3028" s="6" t="s">
        <v>1366</v>
      </c>
      <c r="H3028" s="7">
        <v>344430</v>
      </c>
      <c r="I3028" s="137"/>
      <c r="J3028" s="140"/>
      <c r="K3028" s="141"/>
      <c r="L3028" t="str">
        <f t="shared" si="184"/>
        <v>17744</v>
      </c>
      <c r="M3028">
        <f t="shared" si="185"/>
        <v>17744</v>
      </c>
      <c r="N3028" s="37">
        <f t="shared" si="183"/>
        <v>3280288</v>
      </c>
    </row>
    <row r="3029" spans="1:14" x14ac:dyDescent="0.3">
      <c r="A3029" s="3">
        <v>4</v>
      </c>
      <c r="B3029" s="146" t="s">
        <v>4069</v>
      </c>
      <c r="C3029" s="4" t="s">
        <v>4070</v>
      </c>
      <c r="D3029" s="5">
        <v>44999</v>
      </c>
      <c r="E3029" s="13" t="s">
        <v>1787</v>
      </c>
      <c r="F3029" s="7">
        <v>3890090</v>
      </c>
      <c r="G3029" s="6" t="s">
        <v>1366</v>
      </c>
      <c r="H3029" s="7">
        <v>408459</v>
      </c>
      <c r="I3029" s="136">
        <v>10110781</v>
      </c>
      <c r="J3029" s="138" t="s">
        <v>684</v>
      </c>
      <c r="K3029" s="139"/>
      <c r="L3029" t="str">
        <f t="shared" si="184"/>
        <v>13561</v>
      </c>
      <c r="M3029">
        <f t="shared" si="185"/>
        <v>13561</v>
      </c>
      <c r="N3029" s="37">
        <f t="shared" si="183"/>
        <v>3890090</v>
      </c>
    </row>
    <row r="3030" spans="1:14" x14ac:dyDescent="0.3">
      <c r="A3030" s="3">
        <v>4</v>
      </c>
      <c r="B3030" s="148"/>
      <c r="C3030" s="4" t="s">
        <v>4071</v>
      </c>
      <c r="D3030" s="5">
        <v>45006</v>
      </c>
      <c r="E3030" s="13" t="s">
        <v>1368</v>
      </c>
      <c r="F3030" s="7">
        <v>2846129</v>
      </c>
      <c r="G3030" s="6" t="s">
        <v>1366</v>
      </c>
      <c r="H3030" s="7">
        <v>298844</v>
      </c>
      <c r="I3030" s="143"/>
      <c r="J3030" s="144"/>
      <c r="K3030" s="145"/>
      <c r="L3030" t="str">
        <f t="shared" si="184"/>
        <v>15823</v>
      </c>
      <c r="M3030">
        <f t="shared" si="185"/>
        <v>15823</v>
      </c>
      <c r="N3030" s="37">
        <f t="shared" si="183"/>
        <v>2846129</v>
      </c>
    </row>
    <row r="3031" spans="1:14" x14ac:dyDescent="0.3">
      <c r="A3031" s="3">
        <v>4</v>
      </c>
      <c r="B3031" s="148"/>
      <c r="C3031" s="4" t="s">
        <v>4072</v>
      </c>
      <c r="D3031" s="5">
        <v>44991</v>
      </c>
      <c r="E3031" s="13" t="s">
        <v>1368</v>
      </c>
      <c r="F3031" s="7">
        <v>1876501</v>
      </c>
      <c r="G3031" s="6" t="s">
        <v>1366</v>
      </c>
      <c r="H3031" s="7">
        <v>197033</v>
      </c>
      <c r="I3031" s="143"/>
      <c r="J3031" s="144"/>
      <c r="K3031" s="145"/>
      <c r="L3031" t="str">
        <f t="shared" si="184"/>
        <v>11388</v>
      </c>
      <c r="M3031">
        <f t="shared" si="185"/>
        <v>11388</v>
      </c>
      <c r="N3031" s="37">
        <f t="shared" si="183"/>
        <v>1876501</v>
      </c>
    </row>
    <row r="3032" spans="1:14" x14ac:dyDescent="0.3">
      <c r="A3032" s="3">
        <v>4</v>
      </c>
      <c r="B3032" s="147"/>
      <c r="C3032" s="4" t="s">
        <v>4073</v>
      </c>
      <c r="D3032" s="5">
        <v>45013</v>
      </c>
      <c r="E3032" s="13" t="s">
        <v>1368</v>
      </c>
      <c r="F3032" s="7">
        <v>2684242</v>
      </c>
      <c r="G3032" s="6" t="s">
        <v>1366</v>
      </c>
      <c r="H3032" s="7">
        <v>281845</v>
      </c>
      <c r="I3032" s="137"/>
      <c r="J3032" s="140"/>
      <c r="K3032" s="141"/>
      <c r="L3032" t="str">
        <f t="shared" si="184"/>
        <v>17659</v>
      </c>
      <c r="M3032">
        <f t="shared" si="185"/>
        <v>17659</v>
      </c>
      <c r="N3032" s="37">
        <f t="shared" si="183"/>
        <v>2684242</v>
      </c>
    </row>
    <row r="3033" spans="1:14" x14ac:dyDescent="0.3">
      <c r="A3033" s="3">
        <v>4</v>
      </c>
      <c r="B3033" s="146" t="s">
        <v>4074</v>
      </c>
      <c r="C3033" s="4" t="s">
        <v>4075</v>
      </c>
      <c r="D3033" s="5">
        <v>45015</v>
      </c>
      <c r="E3033" s="13" t="s">
        <v>1368</v>
      </c>
      <c r="F3033" s="7">
        <v>3905880</v>
      </c>
      <c r="G3033" s="6" t="s">
        <v>1366</v>
      </c>
      <c r="H3033" s="7">
        <v>410118</v>
      </c>
      <c r="I3033" s="136">
        <v>9288639</v>
      </c>
      <c r="J3033" s="138" t="s">
        <v>693</v>
      </c>
      <c r="K3033" s="139"/>
      <c r="L3033" t="str">
        <f t="shared" si="184"/>
        <v>17795</v>
      </c>
      <c r="M3033">
        <f t="shared" si="185"/>
        <v>17795</v>
      </c>
      <c r="N3033" s="37">
        <f t="shared" si="183"/>
        <v>3905880</v>
      </c>
    </row>
    <row r="3034" spans="1:14" x14ac:dyDescent="0.3">
      <c r="A3034" s="3">
        <v>4</v>
      </c>
      <c r="B3034" s="148"/>
      <c r="C3034" s="4" t="s">
        <v>4076</v>
      </c>
      <c r="D3034" s="5">
        <v>44998</v>
      </c>
      <c r="E3034" s="13" t="s">
        <v>1368</v>
      </c>
      <c r="F3034" s="7">
        <v>3236244</v>
      </c>
      <c r="G3034" s="6" t="s">
        <v>1366</v>
      </c>
      <c r="H3034" s="7">
        <v>339806</v>
      </c>
      <c r="I3034" s="143"/>
      <c r="J3034" s="144"/>
      <c r="K3034" s="145"/>
      <c r="L3034" t="str">
        <f t="shared" si="184"/>
        <v>13475</v>
      </c>
      <c r="M3034">
        <f t="shared" si="185"/>
        <v>13475</v>
      </c>
      <c r="N3034" s="37">
        <f t="shared" si="183"/>
        <v>3236244</v>
      </c>
    </row>
    <row r="3035" spans="1:14" x14ac:dyDescent="0.3">
      <c r="A3035" s="3">
        <v>4</v>
      </c>
      <c r="B3035" s="147"/>
      <c r="C3035" s="4" t="s">
        <v>4077</v>
      </c>
      <c r="D3035" s="5">
        <v>44991</v>
      </c>
      <c r="E3035" s="13" t="s">
        <v>1368</v>
      </c>
      <c r="F3035" s="7">
        <v>3236244</v>
      </c>
      <c r="G3035" s="6" t="s">
        <v>1366</v>
      </c>
      <c r="H3035" s="7">
        <v>339806</v>
      </c>
      <c r="I3035" s="137"/>
      <c r="J3035" s="140"/>
      <c r="K3035" s="141"/>
      <c r="L3035" t="str">
        <f t="shared" si="184"/>
        <v>11391</v>
      </c>
      <c r="M3035">
        <f t="shared" si="185"/>
        <v>11391</v>
      </c>
      <c r="N3035" s="37">
        <f t="shared" si="183"/>
        <v>3236244</v>
      </c>
    </row>
    <row r="3036" spans="1:14" x14ac:dyDescent="0.3">
      <c r="A3036" s="3">
        <v>4</v>
      </c>
      <c r="B3036" s="146" t="s">
        <v>4078</v>
      </c>
      <c r="C3036" s="4" t="s">
        <v>4079</v>
      </c>
      <c r="D3036" s="5">
        <v>44986</v>
      </c>
      <c r="E3036" s="13" t="s">
        <v>1368</v>
      </c>
      <c r="F3036" s="7">
        <v>1014690</v>
      </c>
      <c r="G3036" s="6" t="s">
        <v>1366</v>
      </c>
      <c r="H3036" s="7">
        <v>106542</v>
      </c>
      <c r="I3036" s="136">
        <v>2724443</v>
      </c>
      <c r="J3036" s="138" t="s">
        <v>698</v>
      </c>
      <c r="K3036" s="139"/>
      <c r="L3036" t="str">
        <f t="shared" si="184"/>
        <v>09172</v>
      </c>
      <c r="M3036">
        <f t="shared" si="185"/>
        <v>9172</v>
      </c>
      <c r="N3036" s="37">
        <f t="shared" si="183"/>
        <v>1014690</v>
      </c>
    </row>
    <row r="3037" spans="1:14" x14ac:dyDescent="0.3">
      <c r="A3037" s="3">
        <v>4</v>
      </c>
      <c r="B3037" s="148"/>
      <c r="C3037" s="4" t="s">
        <v>4080</v>
      </c>
      <c r="D3037" s="5">
        <v>45007</v>
      </c>
      <c r="E3037" s="13" t="s">
        <v>1368</v>
      </c>
      <c r="F3037" s="7">
        <v>1014690</v>
      </c>
      <c r="G3037" s="6" t="s">
        <v>1366</v>
      </c>
      <c r="H3037" s="7">
        <v>106542</v>
      </c>
      <c r="I3037" s="143"/>
      <c r="J3037" s="144"/>
      <c r="K3037" s="145"/>
      <c r="L3037" t="str">
        <f t="shared" si="184"/>
        <v>15928</v>
      </c>
      <c r="M3037">
        <f t="shared" si="185"/>
        <v>15928</v>
      </c>
      <c r="N3037" s="37">
        <f t="shared" si="183"/>
        <v>1014690</v>
      </c>
    </row>
    <row r="3038" spans="1:14" x14ac:dyDescent="0.3">
      <c r="A3038" s="3">
        <v>4</v>
      </c>
      <c r="B3038" s="147"/>
      <c r="C3038" s="4" t="s">
        <v>4081</v>
      </c>
      <c r="D3038" s="5">
        <v>44993</v>
      </c>
      <c r="E3038" s="13" t="s">
        <v>1368</v>
      </c>
      <c r="F3038" s="7">
        <v>1014690</v>
      </c>
      <c r="G3038" s="6" t="s">
        <v>1366</v>
      </c>
      <c r="H3038" s="7">
        <v>106542</v>
      </c>
      <c r="I3038" s="137"/>
      <c r="J3038" s="140"/>
      <c r="K3038" s="141"/>
      <c r="L3038" t="str">
        <f t="shared" si="184"/>
        <v>12354</v>
      </c>
      <c r="M3038">
        <f t="shared" si="185"/>
        <v>12354</v>
      </c>
      <c r="N3038" s="37">
        <f t="shared" si="183"/>
        <v>1014690</v>
      </c>
    </row>
    <row r="3039" spans="1:14" x14ac:dyDescent="0.3">
      <c r="A3039" s="3">
        <v>4</v>
      </c>
      <c r="B3039" s="146" t="s">
        <v>4082</v>
      </c>
      <c r="C3039" s="4" t="s">
        <v>4083</v>
      </c>
      <c r="D3039" s="5">
        <v>45010</v>
      </c>
      <c r="E3039" s="13" t="s">
        <v>1368</v>
      </c>
      <c r="F3039" s="7">
        <v>1221638</v>
      </c>
      <c r="G3039" s="6" t="s">
        <v>1366</v>
      </c>
      <c r="H3039" s="7">
        <v>128272</v>
      </c>
      <c r="I3039" s="136">
        <v>3279188</v>
      </c>
      <c r="J3039" s="138" t="s">
        <v>702</v>
      </c>
      <c r="K3039" s="139"/>
      <c r="L3039" t="str">
        <f t="shared" si="184"/>
        <v>17512</v>
      </c>
      <c r="M3039">
        <f t="shared" si="185"/>
        <v>17512</v>
      </c>
      <c r="N3039" s="37">
        <f t="shared" si="183"/>
        <v>1221638</v>
      </c>
    </row>
    <row r="3040" spans="1:14" x14ac:dyDescent="0.3">
      <c r="A3040" s="3">
        <v>4</v>
      </c>
      <c r="B3040" s="147"/>
      <c r="C3040" s="4" t="s">
        <v>4084</v>
      </c>
      <c r="D3040" s="5">
        <v>45000</v>
      </c>
      <c r="E3040" s="13" t="s">
        <v>1368</v>
      </c>
      <c r="F3040" s="7">
        <v>2442259</v>
      </c>
      <c r="G3040" s="6" t="s">
        <v>1366</v>
      </c>
      <c r="H3040" s="7">
        <v>256437</v>
      </c>
      <c r="I3040" s="137"/>
      <c r="J3040" s="140"/>
      <c r="K3040" s="141"/>
      <c r="L3040" t="str">
        <f t="shared" si="184"/>
        <v>13706</v>
      </c>
      <c r="M3040">
        <f t="shared" si="185"/>
        <v>13706</v>
      </c>
      <c r="N3040" s="37">
        <f t="shared" si="183"/>
        <v>2442259</v>
      </c>
    </row>
    <row r="3041" spans="1:14" x14ac:dyDescent="0.3">
      <c r="A3041" s="3">
        <v>4</v>
      </c>
      <c r="B3041" s="146" t="s">
        <v>4085</v>
      </c>
      <c r="C3041" s="4" t="s">
        <v>4086</v>
      </c>
      <c r="D3041" s="5">
        <v>44989</v>
      </c>
      <c r="E3041" s="13" t="s">
        <v>1365</v>
      </c>
      <c r="F3041" s="7">
        <v>2314389</v>
      </c>
      <c r="G3041" s="6" t="s">
        <v>1366</v>
      </c>
      <c r="H3041" s="7">
        <v>243011</v>
      </c>
      <c r="I3041" s="136">
        <v>3164744</v>
      </c>
      <c r="J3041" s="138" t="s">
        <v>708</v>
      </c>
      <c r="K3041" s="139"/>
      <c r="L3041" t="str">
        <f t="shared" si="184"/>
        <v>11304</v>
      </c>
      <c r="M3041">
        <f t="shared" si="185"/>
        <v>11304</v>
      </c>
      <c r="N3041" s="37">
        <f t="shared" si="183"/>
        <v>2314389</v>
      </c>
    </row>
    <row r="3042" spans="1:14" x14ac:dyDescent="0.3">
      <c r="A3042" s="3">
        <v>4</v>
      </c>
      <c r="B3042" s="147"/>
      <c r="C3042" s="4" t="s">
        <v>4087</v>
      </c>
      <c r="D3042" s="5">
        <v>45012</v>
      </c>
      <c r="E3042" s="13" t="s">
        <v>1368</v>
      </c>
      <c r="F3042" s="7">
        <v>1221638</v>
      </c>
      <c r="G3042" s="6" t="s">
        <v>1366</v>
      </c>
      <c r="H3042" s="7">
        <v>128272</v>
      </c>
      <c r="I3042" s="137"/>
      <c r="J3042" s="140"/>
      <c r="K3042" s="141"/>
      <c r="L3042" t="str">
        <f t="shared" si="184"/>
        <v>17530</v>
      </c>
      <c r="M3042">
        <f t="shared" si="185"/>
        <v>17530</v>
      </c>
      <c r="N3042" s="37">
        <f t="shared" si="183"/>
        <v>1221638</v>
      </c>
    </row>
    <row r="3043" spans="1:14" x14ac:dyDescent="0.3">
      <c r="A3043" s="3">
        <v>4</v>
      </c>
      <c r="B3043" s="146" t="s">
        <v>4088</v>
      </c>
      <c r="C3043" s="4" t="s">
        <v>4089</v>
      </c>
      <c r="D3043" s="5">
        <v>45006</v>
      </c>
      <c r="E3043" s="13" t="s">
        <v>1368</v>
      </c>
      <c r="F3043" s="7">
        <v>2651997</v>
      </c>
      <c r="G3043" s="6" t="s">
        <v>1366</v>
      </c>
      <c r="H3043" s="7">
        <v>278460</v>
      </c>
      <c r="I3043" s="136">
        <v>13794337</v>
      </c>
      <c r="J3043" s="138" t="s">
        <v>712</v>
      </c>
      <c r="K3043" s="139"/>
      <c r="L3043" t="str">
        <f t="shared" si="184"/>
        <v>15847</v>
      </c>
      <c r="M3043">
        <f t="shared" si="185"/>
        <v>15847</v>
      </c>
      <c r="N3043" s="37">
        <f t="shared" si="183"/>
        <v>2651997</v>
      </c>
    </row>
    <row r="3044" spans="1:14" x14ac:dyDescent="0.3">
      <c r="A3044" s="3">
        <v>4</v>
      </c>
      <c r="B3044" s="148"/>
      <c r="C3044" s="4" t="s">
        <v>4090</v>
      </c>
      <c r="D3044" s="5">
        <v>44999</v>
      </c>
      <c r="E3044" s="13" t="s">
        <v>1368</v>
      </c>
      <c r="F3044" s="7">
        <v>4595987</v>
      </c>
      <c r="G3044" s="6" t="s">
        <v>1366</v>
      </c>
      <c r="H3044" s="7">
        <v>482579</v>
      </c>
      <c r="I3044" s="143"/>
      <c r="J3044" s="144"/>
      <c r="K3044" s="145"/>
      <c r="L3044" t="str">
        <f t="shared" si="184"/>
        <v>13577</v>
      </c>
      <c r="M3044">
        <f t="shared" si="185"/>
        <v>13577</v>
      </c>
      <c r="N3044" s="37">
        <f t="shared" si="183"/>
        <v>4595987</v>
      </c>
    </row>
    <row r="3045" spans="1:14" x14ac:dyDescent="0.3">
      <c r="A3045" s="3">
        <v>4</v>
      </c>
      <c r="B3045" s="148"/>
      <c r="C3045" s="4" t="s">
        <v>4091</v>
      </c>
      <c r="D3045" s="5">
        <v>44992</v>
      </c>
      <c r="E3045" s="13" t="s">
        <v>1368</v>
      </c>
      <c r="F3045" s="7">
        <v>6168179</v>
      </c>
      <c r="G3045" s="6" t="s">
        <v>1366</v>
      </c>
      <c r="H3045" s="7">
        <v>647659</v>
      </c>
      <c r="I3045" s="143"/>
      <c r="J3045" s="144"/>
      <c r="K3045" s="145"/>
      <c r="L3045" t="str">
        <f t="shared" si="184"/>
        <v>11522</v>
      </c>
      <c r="M3045">
        <f t="shared" si="185"/>
        <v>11522</v>
      </c>
      <c r="N3045" s="37">
        <f t="shared" si="183"/>
        <v>6168179</v>
      </c>
    </row>
    <row r="3046" spans="1:14" x14ac:dyDescent="0.3">
      <c r="A3046" s="3">
        <v>4</v>
      </c>
      <c r="B3046" s="147"/>
      <c r="C3046" s="4" t="s">
        <v>4092</v>
      </c>
      <c r="D3046" s="5">
        <v>45013</v>
      </c>
      <c r="E3046" s="13" t="s">
        <v>1368</v>
      </c>
      <c r="F3046" s="7">
        <v>1996504</v>
      </c>
      <c r="G3046" s="6" t="s">
        <v>1366</v>
      </c>
      <c r="H3046" s="7">
        <v>209633</v>
      </c>
      <c r="I3046" s="137"/>
      <c r="J3046" s="140"/>
      <c r="K3046" s="141"/>
      <c r="L3046" t="str">
        <f t="shared" si="184"/>
        <v>17700</v>
      </c>
      <c r="M3046">
        <f t="shared" si="185"/>
        <v>17700</v>
      </c>
      <c r="N3046" s="37">
        <f t="shared" si="183"/>
        <v>1996504</v>
      </c>
    </row>
    <row r="3047" spans="1:14" x14ac:dyDescent="0.3">
      <c r="A3047" s="3">
        <v>4</v>
      </c>
      <c r="B3047" s="146" t="s">
        <v>4098</v>
      </c>
      <c r="C3047" s="4" t="s">
        <v>4099</v>
      </c>
      <c r="D3047" s="5">
        <v>45005</v>
      </c>
      <c r="E3047" s="13" t="s">
        <v>1365</v>
      </c>
      <c r="F3047" s="7">
        <v>1931747</v>
      </c>
      <c r="G3047" s="6" t="s">
        <v>1366</v>
      </c>
      <c r="H3047" s="7">
        <v>202833</v>
      </c>
      <c r="I3047" s="136">
        <v>13777228</v>
      </c>
      <c r="J3047" s="138" t="s">
        <v>717</v>
      </c>
      <c r="K3047" s="139"/>
      <c r="L3047" t="str">
        <f t="shared" si="184"/>
        <v>15738</v>
      </c>
      <c r="M3047">
        <f t="shared" si="185"/>
        <v>15738</v>
      </c>
      <c r="N3047" s="37">
        <f t="shared" si="183"/>
        <v>1931747</v>
      </c>
    </row>
    <row r="3048" spans="1:14" x14ac:dyDescent="0.3">
      <c r="A3048" s="3">
        <v>4</v>
      </c>
      <c r="B3048" s="148"/>
      <c r="C3048" s="4" t="s">
        <v>4100</v>
      </c>
      <c r="D3048" s="5">
        <v>44989</v>
      </c>
      <c r="E3048" s="13" t="s">
        <v>1365</v>
      </c>
      <c r="F3048" s="7">
        <v>1488381</v>
      </c>
      <c r="G3048" s="6" t="s">
        <v>1366</v>
      </c>
      <c r="H3048" s="7">
        <v>156280</v>
      </c>
      <c r="I3048" s="143"/>
      <c r="J3048" s="144"/>
      <c r="K3048" s="145"/>
      <c r="L3048" t="str">
        <f t="shared" si="184"/>
        <v>11325</v>
      </c>
      <c r="M3048">
        <f t="shared" si="185"/>
        <v>11325</v>
      </c>
      <c r="N3048" s="37">
        <f t="shared" si="183"/>
        <v>1488381</v>
      </c>
    </row>
    <row r="3049" spans="1:14" x14ac:dyDescent="0.3">
      <c r="A3049" s="3">
        <v>4</v>
      </c>
      <c r="B3049" s="148"/>
      <c r="C3049" s="4" t="s">
        <v>4101</v>
      </c>
      <c r="D3049" s="5">
        <v>45013</v>
      </c>
      <c r="E3049" s="13" t="s">
        <v>1365</v>
      </c>
      <c r="F3049" s="7">
        <v>2034039</v>
      </c>
      <c r="G3049" s="6" t="s">
        <v>1366</v>
      </c>
      <c r="H3049" s="7">
        <v>213574</v>
      </c>
      <c r="I3049" s="143"/>
      <c r="J3049" s="144"/>
      <c r="K3049" s="145"/>
      <c r="L3049" t="str">
        <f t="shared" si="184"/>
        <v>17674</v>
      </c>
      <c r="M3049">
        <f t="shared" si="185"/>
        <v>17674</v>
      </c>
      <c r="N3049" s="37">
        <f t="shared" si="183"/>
        <v>2034039</v>
      </c>
    </row>
    <row r="3050" spans="1:14" x14ac:dyDescent="0.3">
      <c r="A3050" s="3">
        <v>4</v>
      </c>
      <c r="B3050" s="148"/>
      <c r="C3050" s="4" t="s">
        <v>4102</v>
      </c>
      <c r="D3050" s="5">
        <v>45005</v>
      </c>
      <c r="E3050" s="13" t="s">
        <v>1365</v>
      </c>
      <c r="F3050" s="7">
        <v>2469427</v>
      </c>
      <c r="G3050" s="6" t="s">
        <v>1366</v>
      </c>
      <c r="H3050" s="7">
        <v>259290</v>
      </c>
      <c r="I3050" s="143"/>
      <c r="J3050" s="144"/>
      <c r="K3050" s="145"/>
      <c r="L3050" t="str">
        <f t="shared" si="184"/>
        <v>15739</v>
      </c>
      <c r="M3050">
        <f t="shared" si="185"/>
        <v>15739</v>
      </c>
      <c r="N3050" s="37">
        <f t="shared" si="183"/>
        <v>2469427</v>
      </c>
    </row>
    <row r="3051" spans="1:14" x14ac:dyDescent="0.3">
      <c r="A3051" s="3">
        <v>4</v>
      </c>
      <c r="B3051" s="148"/>
      <c r="C3051" s="4" t="s">
        <v>4103</v>
      </c>
      <c r="D3051" s="5">
        <v>44989</v>
      </c>
      <c r="E3051" s="13" t="s">
        <v>1365</v>
      </c>
      <c r="F3051" s="7">
        <v>3286943</v>
      </c>
      <c r="G3051" s="6" t="s">
        <v>1366</v>
      </c>
      <c r="H3051" s="7">
        <v>345129</v>
      </c>
      <c r="I3051" s="143"/>
      <c r="J3051" s="144"/>
      <c r="K3051" s="145"/>
      <c r="L3051" t="str">
        <f t="shared" si="184"/>
        <v>11326</v>
      </c>
      <c r="M3051">
        <f t="shared" si="185"/>
        <v>11326</v>
      </c>
      <c r="N3051" s="37">
        <f t="shared" si="183"/>
        <v>3286943</v>
      </c>
    </row>
    <row r="3052" spans="1:14" x14ac:dyDescent="0.3">
      <c r="A3052" s="3">
        <v>4</v>
      </c>
      <c r="B3052" s="147"/>
      <c r="C3052" s="4" t="s">
        <v>4104</v>
      </c>
      <c r="D3052" s="5">
        <v>45001</v>
      </c>
      <c r="E3052" s="13" t="s">
        <v>1368</v>
      </c>
      <c r="F3052" s="7">
        <v>4183014</v>
      </c>
      <c r="G3052" s="6" t="s">
        <v>1366</v>
      </c>
      <c r="H3052" s="7">
        <v>439217</v>
      </c>
      <c r="I3052" s="137"/>
      <c r="J3052" s="140"/>
      <c r="K3052" s="141"/>
      <c r="L3052" t="str">
        <f t="shared" si="184"/>
        <v>14836</v>
      </c>
      <c r="M3052">
        <f t="shared" si="185"/>
        <v>14836</v>
      </c>
      <c r="N3052" s="37">
        <f t="shared" si="183"/>
        <v>4183014</v>
      </c>
    </row>
    <row r="3053" spans="1:14" x14ac:dyDescent="0.3">
      <c r="A3053" s="3">
        <v>4</v>
      </c>
      <c r="B3053" s="15" t="s">
        <v>4105</v>
      </c>
      <c r="C3053" s="4" t="s">
        <v>4106</v>
      </c>
      <c r="D3053" s="5">
        <v>45003</v>
      </c>
      <c r="E3053" s="13" t="s">
        <v>1368</v>
      </c>
      <c r="F3053" s="7">
        <v>3171221</v>
      </c>
      <c r="G3053" s="6" t="s">
        <v>1366</v>
      </c>
      <c r="H3053" s="7">
        <v>332978</v>
      </c>
      <c r="I3053" s="11">
        <v>2838243</v>
      </c>
      <c r="J3053" s="132" t="s">
        <v>1866</v>
      </c>
      <c r="K3053" s="133"/>
      <c r="L3053" t="str">
        <f t="shared" si="184"/>
        <v>15683</v>
      </c>
      <c r="M3053">
        <f t="shared" si="185"/>
        <v>15683</v>
      </c>
      <c r="N3053" s="37">
        <f t="shared" si="183"/>
        <v>3171221</v>
      </c>
    </row>
    <row r="3054" spans="1:14" x14ac:dyDescent="0.3">
      <c r="A3054" s="3">
        <v>4</v>
      </c>
      <c r="B3054" s="15" t="s">
        <v>4107</v>
      </c>
      <c r="C3054" s="4" t="s">
        <v>4108</v>
      </c>
      <c r="D3054" s="5">
        <v>44998</v>
      </c>
      <c r="E3054" s="13" t="s">
        <v>1368</v>
      </c>
      <c r="F3054" s="7">
        <v>2762304</v>
      </c>
      <c r="G3054" s="6" t="s">
        <v>1366</v>
      </c>
      <c r="H3054" s="7">
        <v>290042</v>
      </c>
      <c r="I3054" s="11">
        <v>2472262</v>
      </c>
      <c r="J3054" s="132" t="s">
        <v>722</v>
      </c>
      <c r="K3054" s="133"/>
      <c r="L3054" t="str">
        <f t="shared" si="184"/>
        <v>13453</v>
      </c>
      <c r="M3054">
        <f t="shared" si="185"/>
        <v>13453</v>
      </c>
      <c r="N3054" s="37">
        <f t="shared" si="183"/>
        <v>2762304</v>
      </c>
    </row>
    <row r="3055" spans="1:14" x14ac:dyDescent="0.3">
      <c r="A3055" s="3">
        <v>4</v>
      </c>
      <c r="B3055" s="146" t="s">
        <v>4112</v>
      </c>
      <c r="C3055" s="4" t="s">
        <v>4113</v>
      </c>
      <c r="D3055" s="5">
        <v>44987</v>
      </c>
      <c r="E3055" s="13" t="s">
        <v>1368</v>
      </c>
      <c r="F3055" s="7">
        <v>4008950</v>
      </c>
      <c r="G3055" s="6" t="s">
        <v>1366</v>
      </c>
      <c r="H3055" s="7">
        <v>420940</v>
      </c>
      <c r="I3055" s="136">
        <v>11249822</v>
      </c>
      <c r="J3055" s="138" t="s">
        <v>726</v>
      </c>
      <c r="K3055" s="139"/>
      <c r="L3055" t="str">
        <f t="shared" si="184"/>
        <v>10158</v>
      </c>
      <c r="M3055">
        <f t="shared" si="185"/>
        <v>10158</v>
      </c>
      <c r="N3055" s="37">
        <f t="shared" si="183"/>
        <v>4008950</v>
      </c>
    </row>
    <row r="3056" spans="1:14" x14ac:dyDescent="0.3">
      <c r="A3056" s="3">
        <v>4</v>
      </c>
      <c r="B3056" s="148"/>
      <c r="C3056" s="4" t="s">
        <v>4114</v>
      </c>
      <c r="D3056" s="5">
        <v>45008</v>
      </c>
      <c r="E3056" s="13" t="s">
        <v>1365</v>
      </c>
      <c r="F3056" s="7">
        <v>1832457</v>
      </c>
      <c r="G3056" s="6" t="s">
        <v>1366</v>
      </c>
      <c r="H3056" s="7">
        <v>192408</v>
      </c>
      <c r="I3056" s="143"/>
      <c r="J3056" s="144"/>
      <c r="K3056" s="145"/>
      <c r="L3056" t="str">
        <f t="shared" si="184"/>
        <v>16671</v>
      </c>
      <c r="M3056">
        <f t="shared" si="185"/>
        <v>16671</v>
      </c>
      <c r="N3056" s="37">
        <f t="shared" si="183"/>
        <v>1832457</v>
      </c>
    </row>
    <row r="3057" spans="1:14" x14ac:dyDescent="0.3">
      <c r="A3057" s="3">
        <v>4</v>
      </c>
      <c r="B3057" s="147"/>
      <c r="C3057" s="4" t="s">
        <v>4115</v>
      </c>
      <c r="D3057" s="5">
        <v>45007</v>
      </c>
      <c r="E3057" s="13" t="s">
        <v>1368</v>
      </c>
      <c r="F3057" s="7">
        <v>6728227</v>
      </c>
      <c r="G3057" s="6" t="s">
        <v>1366</v>
      </c>
      <c r="H3057" s="7">
        <v>706464</v>
      </c>
      <c r="I3057" s="137"/>
      <c r="J3057" s="140"/>
      <c r="K3057" s="141"/>
      <c r="L3057" t="str">
        <f t="shared" si="184"/>
        <v>15934</v>
      </c>
      <c r="M3057">
        <f t="shared" si="185"/>
        <v>15934</v>
      </c>
      <c r="N3057" s="37">
        <f t="shared" si="183"/>
        <v>6728227</v>
      </c>
    </row>
    <row r="3058" spans="1:14" x14ac:dyDescent="0.3">
      <c r="A3058" s="3">
        <v>4</v>
      </c>
      <c r="B3058" s="146" t="s">
        <v>4121</v>
      </c>
      <c r="C3058" s="4" t="s">
        <v>4122</v>
      </c>
      <c r="D3058" s="5">
        <v>44993</v>
      </c>
      <c r="E3058" s="13" t="s">
        <v>1368</v>
      </c>
      <c r="F3058" s="7">
        <v>6678210</v>
      </c>
      <c r="G3058" s="6" t="s">
        <v>1366</v>
      </c>
      <c r="H3058" s="7">
        <v>701212</v>
      </c>
      <c r="I3058" s="136">
        <v>16775102</v>
      </c>
      <c r="J3058" s="138" t="s">
        <v>739</v>
      </c>
      <c r="K3058" s="139"/>
      <c r="L3058" t="str">
        <f t="shared" si="184"/>
        <v>12352</v>
      </c>
      <c r="M3058">
        <f t="shared" si="185"/>
        <v>12352</v>
      </c>
      <c r="N3058" s="37">
        <f t="shared" si="183"/>
        <v>6678210</v>
      </c>
    </row>
    <row r="3059" spans="1:14" x14ac:dyDescent="0.3">
      <c r="A3059" s="3">
        <v>4</v>
      </c>
      <c r="B3059" s="148"/>
      <c r="C3059" s="4" t="s">
        <v>4123</v>
      </c>
      <c r="D3059" s="5">
        <v>45014</v>
      </c>
      <c r="E3059" s="13" t="s">
        <v>1365</v>
      </c>
      <c r="F3059" s="7">
        <v>4161586</v>
      </c>
      <c r="G3059" s="6" t="s">
        <v>1366</v>
      </c>
      <c r="H3059" s="7">
        <v>436967</v>
      </c>
      <c r="I3059" s="143"/>
      <c r="J3059" s="144"/>
      <c r="K3059" s="145"/>
      <c r="L3059" t="str">
        <f t="shared" si="184"/>
        <v>17788</v>
      </c>
      <c r="M3059">
        <f t="shared" si="185"/>
        <v>17788</v>
      </c>
      <c r="N3059" s="37">
        <f t="shared" si="183"/>
        <v>4161586</v>
      </c>
    </row>
    <row r="3060" spans="1:14" x14ac:dyDescent="0.3">
      <c r="A3060" s="3">
        <v>4</v>
      </c>
      <c r="B3060" s="147"/>
      <c r="C3060" s="4" t="s">
        <v>4124</v>
      </c>
      <c r="D3060" s="5">
        <v>45000</v>
      </c>
      <c r="E3060" s="13" t="s">
        <v>1368</v>
      </c>
      <c r="F3060" s="7">
        <v>7903335</v>
      </c>
      <c r="G3060" s="6" t="s">
        <v>1366</v>
      </c>
      <c r="H3060" s="7">
        <v>829850</v>
      </c>
      <c r="I3060" s="137"/>
      <c r="J3060" s="140"/>
      <c r="K3060" s="141"/>
      <c r="L3060" t="str">
        <f t="shared" si="184"/>
        <v>13704</v>
      </c>
      <c r="M3060">
        <f t="shared" si="185"/>
        <v>13704</v>
      </c>
      <c r="N3060" s="37">
        <f t="shared" si="183"/>
        <v>7903335</v>
      </c>
    </row>
    <row r="3061" spans="1:14" x14ac:dyDescent="0.3">
      <c r="A3061" s="3">
        <v>4</v>
      </c>
      <c r="B3061" s="146" t="s">
        <v>4130</v>
      </c>
      <c r="C3061" s="4" t="s">
        <v>4131</v>
      </c>
      <c r="D3061" s="5">
        <v>44993</v>
      </c>
      <c r="E3061" s="13" t="s">
        <v>1365</v>
      </c>
      <c r="F3061" s="7">
        <v>3339105</v>
      </c>
      <c r="G3061" s="6" t="s">
        <v>1366</v>
      </c>
      <c r="H3061" s="7">
        <v>350606</v>
      </c>
      <c r="I3061" s="136">
        <v>11231068</v>
      </c>
      <c r="J3061" s="138" t="s">
        <v>749</v>
      </c>
      <c r="K3061" s="139"/>
      <c r="L3061" t="str">
        <f t="shared" si="184"/>
        <v>12350</v>
      </c>
      <c r="M3061">
        <f t="shared" si="185"/>
        <v>12350</v>
      </c>
      <c r="N3061" s="37">
        <f t="shared" si="183"/>
        <v>3339105</v>
      </c>
    </row>
    <row r="3062" spans="1:14" x14ac:dyDescent="0.3">
      <c r="A3062" s="3">
        <v>4</v>
      </c>
      <c r="B3062" s="148"/>
      <c r="C3062" s="4" t="s">
        <v>4132</v>
      </c>
      <c r="D3062" s="5">
        <v>44986</v>
      </c>
      <c r="E3062" s="13" t="s">
        <v>1365</v>
      </c>
      <c r="F3062" s="7">
        <v>3339105</v>
      </c>
      <c r="G3062" s="6" t="s">
        <v>1366</v>
      </c>
      <c r="H3062" s="7">
        <v>350606</v>
      </c>
      <c r="I3062" s="143"/>
      <c r="J3062" s="144"/>
      <c r="K3062" s="145"/>
      <c r="L3062" t="str">
        <f>+RIGHT(C3062,4)</f>
        <v>9171</v>
      </c>
      <c r="M3062">
        <f t="shared" si="185"/>
        <v>9171</v>
      </c>
      <c r="N3062" s="37">
        <f t="shared" si="183"/>
        <v>3339105</v>
      </c>
    </row>
    <row r="3063" spans="1:14" x14ac:dyDescent="0.3">
      <c r="A3063" s="3">
        <v>4</v>
      </c>
      <c r="B3063" s="148"/>
      <c r="C3063" s="4" t="s">
        <v>4133</v>
      </c>
      <c r="D3063" s="5">
        <v>45014</v>
      </c>
      <c r="E3063" s="13" t="s">
        <v>1378</v>
      </c>
      <c r="F3063" s="7">
        <v>1309726</v>
      </c>
      <c r="G3063" s="6" t="s">
        <v>1366</v>
      </c>
      <c r="H3063" s="7">
        <v>137521</v>
      </c>
      <c r="I3063" s="143"/>
      <c r="J3063" s="144"/>
      <c r="K3063" s="145"/>
      <c r="L3063" t="str">
        <f t="shared" si="184"/>
        <v>17791</v>
      </c>
      <c r="M3063">
        <f t="shared" si="185"/>
        <v>17791</v>
      </c>
      <c r="N3063" s="37">
        <f t="shared" ref="N3063:N3126" si="186">+F3063</f>
        <v>1309726</v>
      </c>
    </row>
    <row r="3064" spans="1:14" x14ac:dyDescent="0.3">
      <c r="A3064" s="3">
        <v>4</v>
      </c>
      <c r="B3064" s="148"/>
      <c r="C3064" s="4" t="s">
        <v>4134</v>
      </c>
      <c r="D3064" s="5">
        <v>45003</v>
      </c>
      <c r="E3064" s="13" t="s">
        <v>4135</v>
      </c>
      <c r="F3064" s="7">
        <v>1221638</v>
      </c>
      <c r="G3064" s="6" t="s">
        <v>1366</v>
      </c>
      <c r="H3064" s="7">
        <v>128272</v>
      </c>
      <c r="I3064" s="143"/>
      <c r="J3064" s="144"/>
      <c r="K3064" s="145"/>
      <c r="L3064" t="str">
        <f t="shared" si="184"/>
        <v>15725</v>
      </c>
      <c r="M3064">
        <f t="shared" si="185"/>
        <v>15725</v>
      </c>
      <c r="N3064" s="37">
        <f t="shared" si="186"/>
        <v>1221638</v>
      </c>
    </row>
    <row r="3065" spans="1:14" x14ac:dyDescent="0.3">
      <c r="A3065" s="3">
        <v>4</v>
      </c>
      <c r="B3065" s="147"/>
      <c r="C3065" s="4" t="s">
        <v>4136</v>
      </c>
      <c r="D3065" s="5">
        <v>45003</v>
      </c>
      <c r="E3065" s="13" t="s">
        <v>754</v>
      </c>
      <c r="F3065" s="7">
        <v>3339105</v>
      </c>
      <c r="G3065" s="6" t="s">
        <v>1366</v>
      </c>
      <c r="H3065" s="7">
        <v>350606</v>
      </c>
      <c r="I3065" s="137"/>
      <c r="J3065" s="140"/>
      <c r="K3065" s="141"/>
      <c r="L3065" t="str">
        <f t="shared" si="184"/>
        <v>15726</v>
      </c>
      <c r="M3065">
        <f t="shared" si="185"/>
        <v>15726</v>
      </c>
      <c r="N3065" s="37">
        <f t="shared" si="186"/>
        <v>3339105</v>
      </c>
    </row>
    <row r="3066" spans="1:14" x14ac:dyDescent="0.3">
      <c r="A3066" s="3">
        <v>4</v>
      </c>
      <c r="B3066" s="146" t="s">
        <v>4140</v>
      </c>
      <c r="C3066" s="4" t="s">
        <v>4141</v>
      </c>
      <c r="D3066" s="5">
        <v>45013</v>
      </c>
      <c r="E3066" s="13" t="s">
        <v>1365</v>
      </c>
      <c r="F3066" s="7">
        <v>5354844</v>
      </c>
      <c r="G3066" s="6" t="s">
        <v>1366</v>
      </c>
      <c r="H3066" s="7">
        <v>562259</v>
      </c>
      <c r="I3066" s="136">
        <v>11808487</v>
      </c>
      <c r="J3066" s="138" t="s">
        <v>760</v>
      </c>
      <c r="K3066" s="139"/>
      <c r="L3066" t="str">
        <f t="shared" si="184"/>
        <v>17648</v>
      </c>
      <c r="M3066">
        <f t="shared" si="185"/>
        <v>17648</v>
      </c>
      <c r="N3066" s="37">
        <f t="shared" si="186"/>
        <v>5354844</v>
      </c>
    </row>
    <row r="3067" spans="1:14" x14ac:dyDescent="0.3">
      <c r="A3067" s="3">
        <v>4</v>
      </c>
      <c r="B3067" s="148"/>
      <c r="C3067" s="4" t="s">
        <v>4142</v>
      </c>
      <c r="D3067" s="5">
        <v>44995</v>
      </c>
      <c r="E3067" s="13" t="s">
        <v>1378</v>
      </c>
      <c r="F3067" s="7">
        <v>4170595</v>
      </c>
      <c r="G3067" s="6" t="s">
        <v>1366</v>
      </c>
      <c r="H3067" s="7">
        <v>437912</v>
      </c>
      <c r="I3067" s="143"/>
      <c r="J3067" s="144"/>
      <c r="K3067" s="145"/>
      <c r="L3067" t="str">
        <f t="shared" si="184"/>
        <v>13208</v>
      </c>
      <c r="M3067">
        <f t="shared" si="185"/>
        <v>13208</v>
      </c>
      <c r="N3067" s="37">
        <f t="shared" si="186"/>
        <v>4170595</v>
      </c>
    </row>
    <row r="3068" spans="1:14" x14ac:dyDescent="0.3">
      <c r="A3068" s="3">
        <v>4</v>
      </c>
      <c r="B3068" s="147"/>
      <c r="C3068" s="4" t="s">
        <v>4143</v>
      </c>
      <c r="D3068" s="5">
        <v>45006</v>
      </c>
      <c r="E3068" s="13" t="s">
        <v>1365</v>
      </c>
      <c r="F3068" s="7">
        <v>3668401</v>
      </c>
      <c r="G3068" s="6" t="s">
        <v>1366</v>
      </c>
      <c r="H3068" s="7">
        <v>385182</v>
      </c>
      <c r="I3068" s="137"/>
      <c r="J3068" s="140"/>
      <c r="K3068" s="141"/>
      <c r="L3068" t="str">
        <f t="shared" si="184"/>
        <v>15816</v>
      </c>
      <c r="M3068">
        <f t="shared" si="185"/>
        <v>15816</v>
      </c>
      <c r="N3068" s="37">
        <f t="shared" si="186"/>
        <v>3668401</v>
      </c>
    </row>
    <row r="3069" spans="1:14" x14ac:dyDescent="0.3">
      <c r="A3069" s="3">
        <v>4</v>
      </c>
      <c r="B3069" s="146" t="s">
        <v>4144</v>
      </c>
      <c r="C3069" s="4" t="s">
        <v>4145</v>
      </c>
      <c r="D3069" s="5">
        <v>45005</v>
      </c>
      <c r="E3069" s="13" t="s">
        <v>1368</v>
      </c>
      <c r="F3069" s="7">
        <v>1832457</v>
      </c>
      <c r="G3069" s="6" t="s">
        <v>1366</v>
      </c>
      <c r="H3069" s="7">
        <v>192408</v>
      </c>
      <c r="I3069" s="136">
        <v>9830745</v>
      </c>
      <c r="J3069" s="138" t="s">
        <v>767</v>
      </c>
      <c r="K3069" s="139"/>
      <c r="L3069" t="str">
        <f t="shared" si="184"/>
        <v>15788</v>
      </c>
      <c r="M3069">
        <f t="shared" si="185"/>
        <v>15788</v>
      </c>
      <c r="N3069" s="37">
        <f t="shared" si="186"/>
        <v>1832457</v>
      </c>
    </row>
    <row r="3070" spans="1:14" x14ac:dyDescent="0.3">
      <c r="A3070" s="3">
        <v>4</v>
      </c>
      <c r="B3070" s="148"/>
      <c r="C3070" s="4" t="s">
        <v>4146</v>
      </c>
      <c r="D3070" s="5">
        <v>45008</v>
      </c>
      <c r="E3070" s="13" t="s">
        <v>1368</v>
      </c>
      <c r="F3070" s="7">
        <v>1851630</v>
      </c>
      <c r="G3070" s="6" t="s">
        <v>1366</v>
      </c>
      <c r="H3070" s="7">
        <v>194421</v>
      </c>
      <c r="I3070" s="143"/>
      <c r="J3070" s="144"/>
      <c r="K3070" s="145"/>
      <c r="L3070" t="str">
        <f t="shared" si="184"/>
        <v>17387</v>
      </c>
      <c r="M3070">
        <f t="shared" si="185"/>
        <v>17387</v>
      </c>
      <c r="N3070" s="37">
        <f t="shared" si="186"/>
        <v>1851630</v>
      </c>
    </row>
    <row r="3071" spans="1:14" x14ac:dyDescent="0.3">
      <c r="A3071" s="3">
        <v>4</v>
      </c>
      <c r="B3071" s="148"/>
      <c r="C3071" s="4" t="s">
        <v>4147</v>
      </c>
      <c r="D3071" s="5">
        <v>44991</v>
      </c>
      <c r="E3071" s="13" t="s">
        <v>1368</v>
      </c>
      <c r="F3071" s="7">
        <v>831620</v>
      </c>
      <c r="G3071" s="6" t="s">
        <v>1366</v>
      </c>
      <c r="H3071" s="7">
        <v>87320</v>
      </c>
      <c r="I3071" s="143"/>
      <c r="J3071" s="144"/>
      <c r="K3071" s="145"/>
      <c r="L3071" t="str">
        <f t="shared" si="184"/>
        <v>11420</v>
      </c>
      <c r="M3071">
        <f t="shared" si="185"/>
        <v>11420</v>
      </c>
      <c r="N3071" s="37">
        <f t="shared" si="186"/>
        <v>831620</v>
      </c>
    </row>
    <row r="3072" spans="1:14" x14ac:dyDescent="0.3">
      <c r="A3072" s="3">
        <v>4</v>
      </c>
      <c r="B3072" s="148"/>
      <c r="C3072" s="4" t="s">
        <v>4148</v>
      </c>
      <c r="D3072" s="5">
        <v>44987</v>
      </c>
      <c r="E3072" s="13" t="s">
        <v>1368</v>
      </c>
      <c r="F3072" s="7">
        <v>599056</v>
      </c>
      <c r="G3072" s="6" t="s">
        <v>1366</v>
      </c>
      <c r="H3072" s="7">
        <v>62901</v>
      </c>
      <c r="I3072" s="143"/>
      <c r="J3072" s="144"/>
      <c r="K3072" s="145"/>
      <c r="L3072" t="str">
        <f t="shared" si="184"/>
        <v>10812</v>
      </c>
      <c r="M3072">
        <f t="shared" si="185"/>
        <v>10812</v>
      </c>
      <c r="N3072" s="37">
        <f t="shared" si="186"/>
        <v>599056</v>
      </c>
    </row>
    <row r="3073" spans="1:14" x14ac:dyDescent="0.3">
      <c r="A3073" s="3">
        <v>4</v>
      </c>
      <c r="B3073" s="148"/>
      <c r="C3073" s="4" t="s">
        <v>4149</v>
      </c>
      <c r="D3073" s="5">
        <v>45012</v>
      </c>
      <c r="E3073" s="13" t="s">
        <v>1368</v>
      </c>
      <c r="F3073" s="7">
        <v>3426034</v>
      </c>
      <c r="G3073" s="6" t="s">
        <v>1366</v>
      </c>
      <c r="H3073" s="7">
        <v>359734</v>
      </c>
      <c r="I3073" s="143"/>
      <c r="J3073" s="144"/>
      <c r="K3073" s="145"/>
      <c r="L3073" t="str">
        <f t="shared" si="184"/>
        <v>17601</v>
      </c>
      <c r="M3073">
        <f t="shared" si="185"/>
        <v>17601</v>
      </c>
      <c r="N3073" s="37">
        <f t="shared" si="186"/>
        <v>3426034</v>
      </c>
    </row>
    <row r="3074" spans="1:14" x14ac:dyDescent="0.3">
      <c r="A3074" s="3">
        <v>4</v>
      </c>
      <c r="B3074" s="148"/>
      <c r="C3074" s="4" t="s">
        <v>4150</v>
      </c>
      <c r="D3074" s="5">
        <v>45001</v>
      </c>
      <c r="E3074" s="13" t="s">
        <v>1368</v>
      </c>
      <c r="F3074" s="7">
        <v>1221638</v>
      </c>
      <c r="G3074" s="6" t="s">
        <v>1366</v>
      </c>
      <c r="H3074" s="7">
        <v>128272</v>
      </c>
      <c r="I3074" s="143"/>
      <c r="J3074" s="144"/>
      <c r="K3074" s="145"/>
      <c r="L3074" t="str">
        <f t="shared" si="184"/>
        <v>14959</v>
      </c>
      <c r="M3074">
        <f t="shared" si="185"/>
        <v>14959</v>
      </c>
      <c r="N3074" s="37">
        <f t="shared" si="186"/>
        <v>1221638</v>
      </c>
    </row>
    <row r="3075" spans="1:14" x14ac:dyDescent="0.3">
      <c r="A3075" s="3">
        <v>4</v>
      </c>
      <c r="B3075" s="147"/>
      <c r="C3075" s="4" t="s">
        <v>4151</v>
      </c>
      <c r="D3075" s="5">
        <v>44998</v>
      </c>
      <c r="E3075" s="13" t="s">
        <v>1368</v>
      </c>
      <c r="F3075" s="7">
        <v>1221638</v>
      </c>
      <c r="G3075" s="6" t="s">
        <v>1366</v>
      </c>
      <c r="H3075" s="7">
        <v>128272</v>
      </c>
      <c r="I3075" s="137"/>
      <c r="J3075" s="140"/>
      <c r="K3075" s="141"/>
      <c r="L3075" t="str">
        <f t="shared" si="184"/>
        <v>13510</v>
      </c>
      <c r="M3075">
        <f t="shared" si="185"/>
        <v>13510</v>
      </c>
      <c r="N3075" s="37">
        <f t="shared" si="186"/>
        <v>1221638</v>
      </c>
    </row>
    <row r="3076" spans="1:14" x14ac:dyDescent="0.3">
      <c r="A3076" s="3">
        <v>4</v>
      </c>
      <c r="B3076" s="146" t="s">
        <v>4155</v>
      </c>
      <c r="C3076" s="4" t="s">
        <v>4156</v>
      </c>
      <c r="D3076" s="5">
        <v>45014</v>
      </c>
      <c r="E3076" s="13" t="s">
        <v>1368</v>
      </c>
      <c r="F3076" s="7">
        <v>4076776</v>
      </c>
      <c r="G3076" s="6" t="s">
        <v>1366</v>
      </c>
      <c r="H3076" s="7">
        <v>428061</v>
      </c>
      <c r="I3076" s="136">
        <v>9268103</v>
      </c>
      <c r="J3076" s="138" t="s">
        <v>777</v>
      </c>
      <c r="K3076" s="139"/>
      <c r="L3076" t="str">
        <f t="shared" si="184"/>
        <v>17732</v>
      </c>
      <c r="M3076">
        <f t="shared" si="185"/>
        <v>17732</v>
      </c>
      <c r="N3076" s="37">
        <f t="shared" si="186"/>
        <v>4076776</v>
      </c>
    </row>
    <row r="3077" spans="1:14" x14ac:dyDescent="0.3">
      <c r="A3077" s="3">
        <v>4</v>
      </c>
      <c r="B3077" s="148"/>
      <c r="C3077" s="4" t="s">
        <v>4157</v>
      </c>
      <c r="D3077" s="5">
        <v>45005</v>
      </c>
      <c r="E3077" s="13" t="s">
        <v>1368</v>
      </c>
      <c r="F3077" s="7">
        <v>3441526</v>
      </c>
      <c r="G3077" s="6" t="s">
        <v>1366</v>
      </c>
      <c r="H3077" s="7">
        <v>361360</v>
      </c>
      <c r="I3077" s="143"/>
      <c r="J3077" s="144"/>
      <c r="K3077" s="145"/>
      <c r="L3077" t="str">
        <f t="shared" si="184"/>
        <v>15766</v>
      </c>
      <c r="M3077">
        <f t="shared" si="185"/>
        <v>15766</v>
      </c>
      <c r="N3077" s="37">
        <f t="shared" si="186"/>
        <v>3441526</v>
      </c>
    </row>
    <row r="3078" spans="1:14" x14ac:dyDescent="0.3">
      <c r="A3078" s="3">
        <v>4</v>
      </c>
      <c r="B3078" s="147"/>
      <c r="C3078" s="4" t="s">
        <v>4158</v>
      </c>
      <c r="D3078" s="5">
        <v>44993</v>
      </c>
      <c r="E3078" s="13" t="s">
        <v>1368</v>
      </c>
      <c r="F3078" s="7">
        <v>2837120</v>
      </c>
      <c r="G3078" s="6" t="s">
        <v>1366</v>
      </c>
      <c r="H3078" s="7">
        <v>297898</v>
      </c>
      <c r="I3078" s="137"/>
      <c r="J3078" s="140"/>
      <c r="K3078" s="141"/>
      <c r="L3078" t="str">
        <f t="shared" si="184"/>
        <v>11828</v>
      </c>
      <c r="M3078">
        <f t="shared" si="185"/>
        <v>11828</v>
      </c>
      <c r="N3078" s="37">
        <f t="shared" si="186"/>
        <v>2837120</v>
      </c>
    </row>
    <row r="3079" spans="1:14" x14ac:dyDescent="0.3">
      <c r="A3079" s="3">
        <v>4</v>
      </c>
      <c r="B3079" s="15" t="s">
        <v>4159</v>
      </c>
      <c r="C3079" s="4" t="s">
        <v>4160</v>
      </c>
      <c r="D3079" s="5">
        <v>45003</v>
      </c>
      <c r="E3079" s="13" t="s">
        <v>1368</v>
      </c>
      <c r="F3079" s="7">
        <v>2073423</v>
      </c>
      <c r="G3079" s="6" t="s">
        <v>1366</v>
      </c>
      <c r="H3079" s="7">
        <v>217709</v>
      </c>
      <c r="I3079" s="11">
        <v>1855714</v>
      </c>
      <c r="J3079" s="132" t="s">
        <v>1905</v>
      </c>
      <c r="K3079" s="133"/>
      <c r="L3079" t="str">
        <f t="shared" ref="L3079:L3142" si="187">+RIGHT(C3079,5)</f>
        <v>15727</v>
      </c>
      <c r="M3079">
        <f t="shared" ref="M3079:M3142" si="188">+L3079*1</f>
        <v>15727</v>
      </c>
      <c r="N3079" s="37">
        <f t="shared" si="186"/>
        <v>2073423</v>
      </c>
    </row>
    <row r="3080" spans="1:14" x14ac:dyDescent="0.3">
      <c r="A3080" s="3">
        <v>4</v>
      </c>
      <c r="B3080" s="146" t="s">
        <v>4161</v>
      </c>
      <c r="C3080" s="4" t="s">
        <v>4162</v>
      </c>
      <c r="D3080" s="5">
        <v>45006</v>
      </c>
      <c r="E3080" s="13" t="s">
        <v>1365</v>
      </c>
      <c r="F3080" s="7">
        <v>7397863</v>
      </c>
      <c r="G3080" s="6" t="s">
        <v>1366</v>
      </c>
      <c r="H3080" s="7">
        <v>776775</v>
      </c>
      <c r="I3080" s="136">
        <v>13321014</v>
      </c>
      <c r="J3080" s="138" t="s">
        <v>788</v>
      </c>
      <c r="K3080" s="139"/>
      <c r="L3080" t="str">
        <f t="shared" si="187"/>
        <v>15863</v>
      </c>
      <c r="M3080">
        <f t="shared" si="188"/>
        <v>15863</v>
      </c>
      <c r="N3080" s="37">
        <f t="shared" si="186"/>
        <v>7397863</v>
      </c>
    </row>
    <row r="3081" spans="1:14" x14ac:dyDescent="0.3">
      <c r="A3081" s="3">
        <v>4</v>
      </c>
      <c r="B3081" s="147"/>
      <c r="C3081" s="4" t="s">
        <v>4163</v>
      </c>
      <c r="D3081" s="5">
        <v>44989</v>
      </c>
      <c r="E3081" s="13" t="s">
        <v>1365</v>
      </c>
      <c r="F3081" s="7">
        <v>7485951</v>
      </c>
      <c r="G3081" s="6" t="s">
        <v>1366</v>
      </c>
      <c r="H3081" s="7">
        <v>786025</v>
      </c>
      <c r="I3081" s="137"/>
      <c r="J3081" s="140"/>
      <c r="K3081" s="141"/>
      <c r="L3081" t="str">
        <f t="shared" si="187"/>
        <v>11299</v>
      </c>
      <c r="M3081">
        <f t="shared" si="188"/>
        <v>11299</v>
      </c>
      <c r="N3081" s="37">
        <f t="shared" si="186"/>
        <v>7485951</v>
      </c>
    </row>
    <row r="3082" spans="1:14" x14ac:dyDescent="0.3">
      <c r="A3082" s="3">
        <v>4</v>
      </c>
      <c r="B3082" s="146" t="s">
        <v>4164</v>
      </c>
      <c r="C3082" s="4" t="s">
        <v>4165</v>
      </c>
      <c r="D3082" s="5">
        <v>44998</v>
      </c>
      <c r="E3082" s="13" t="s">
        <v>1368</v>
      </c>
      <c r="F3082" s="7">
        <v>4146846</v>
      </c>
      <c r="G3082" s="6" t="s">
        <v>1366</v>
      </c>
      <c r="H3082" s="7">
        <v>435419</v>
      </c>
      <c r="I3082" s="136">
        <v>11055443</v>
      </c>
      <c r="J3082" s="138" t="s">
        <v>792</v>
      </c>
      <c r="K3082" s="139"/>
      <c r="L3082" t="str">
        <f t="shared" si="187"/>
        <v>13480</v>
      </c>
      <c r="M3082">
        <f t="shared" si="188"/>
        <v>13480</v>
      </c>
      <c r="N3082" s="37">
        <f t="shared" si="186"/>
        <v>4146846</v>
      </c>
    </row>
    <row r="3083" spans="1:14" x14ac:dyDescent="0.3">
      <c r="A3083" s="3">
        <v>4</v>
      </c>
      <c r="B3083" s="148"/>
      <c r="C3083" s="4" t="s">
        <v>4166</v>
      </c>
      <c r="D3083" s="5">
        <v>45005</v>
      </c>
      <c r="E3083" s="13" t="s">
        <v>1908</v>
      </c>
      <c r="F3083" s="7">
        <v>4146846</v>
      </c>
      <c r="G3083" s="6" t="s">
        <v>1366</v>
      </c>
      <c r="H3083" s="7">
        <v>435419</v>
      </c>
      <c r="I3083" s="143"/>
      <c r="J3083" s="144"/>
      <c r="K3083" s="145"/>
      <c r="L3083" t="str">
        <f t="shared" si="187"/>
        <v>15769</v>
      </c>
      <c r="M3083">
        <f t="shared" si="188"/>
        <v>15769</v>
      </c>
      <c r="N3083" s="37">
        <f t="shared" si="186"/>
        <v>4146846</v>
      </c>
    </row>
    <row r="3084" spans="1:14" x14ac:dyDescent="0.3">
      <c r="A3084" s="3">
        <v>4</v>
      </c>
      <c r="B3084" s="147"/>
      <c r="C3084" s="4" t="s">
        <v>4167</v>
      </c>
      <c r="D3084" s="5">
        <v>45012</v>
      </c>
      <c r="E3084" s="13" t="s">
        <v>1368</v>
      </c>
      <c r="F3084" s="7">
        <v>4058758</v>
      </c>
      <c r="G3084" s="6" t="s">
        <v>1366</v>
      </c>
      <c r="H3084" s="7">
        <v>426170</v>
      </c>
      <c r="I3084" s="137"/>
      <c r="J3084" s="140"/>
      <c r="K3084" s="141"/>
      <c r="L3084" t="str">
        <f t="shared" si="187"/>
        <v>17597</v>
      </c>
      <c r="M3084">
        <f t="shared" si="188"/>
        <v>17597</v>
      </c>
      <c r="N3084" s="37">
        <f t="shared" si="186"/>
        <v>4058758</v>
      </c>
    </row>
    <row r="3085" spans="1:14" x14ac:dyDescent="0.3">
      <c r="A3085" s="3">
        <v>4</v>
      </c>
      <c r="B3085" s="146" t="s">
        <v>4171</v>
      </c>
      <c r="C3085" s="4" t="s">
        <v>4172</v>
      </c>
      <c r="D3085" s="5">
        <v>44999</v>
      </c>
      <c r="E3085" s="13" t="s">
        <v>1368</v>
      </c>
      <c r="F3085" s="7">
        <v>2305380</v>
      </c>
      <c r="G3085" s="6" t="s">
        <v>1366</v>
      </c>
      <c r="H3085" s="7">
        <v>242065</v>
      </c>
      <c r="I3085" s="136">
        <v>3443121</v>
      </c>
      <c r="J3085" s="138" t="s">
        <v>802</v>
      </c>
      <c r="K3085" s="139"/>
      <c r="L3085" t="str">
        <f t="shared" si="187"/>
        <v>13536</v>
      </c>
      <c r="M3085">
        <f t="shared" si="188"/>
        <v>13536</v>
      </c>
      <c r="N3085" s="37">
        <f t="shared" si="186"/>
        <v>2305380</v>
      </c>
    </row>
    <row r="3086" spans="1:14" x14ac:dyDescent="0.3">
      <c r="A3086" s="3">
        <v>4</v>
      </c>
      <c r="B3086" s="147"/>
      <c r="C3086" s="4" t="s">
        <v>4173</v>
      </c>
      <c r="D3086" s="5">
        <v>45014</v>
      </c>
      <c r="E3086" s="13" t="s">
        <v>1365</v>
      </c>
      <c r="F3086" s="7">
        <v>1541683</v>
      </c>
      <c r="G3086" s="6" t="s">
        <v>1366</v>
      </c>
      <c r="H3086" s="7">
        <v>161877</v>
      </c>
      <c r="I3086" s="137"/>
      <c r="J3086" s="140"/>
      <c r="K3086" s="141"/>
      <c r="L3086" t="str">
        <f t="shared" si="187"/>
        <v>17724</v>
      </c>
      <c r="M3086">
        <f t="shared" si="188"/>
        <v>17724</v>
      </c>
      <c r="N3086" s="37">
        <f t="shared" si="186"/>
        <v>1541683</v>
      </c>
    </row>
    <row r="3087" spans="1:14" x14ac:dyDescent="0.3">
      <c r="A3087" s="3">
        <v>4</v>
      </c>
      <c r="B3087" s="146" t="s">
        <v>4174</v>
      </c>
      <c r="C3087" s="4" t="s">
        <v>4175</v>
      </c>
      <c r="D3087" s="5">
        <v>45005</v>
      </c>
      <c r="E3087" s="13" t="s">
        <v>1368</v>
      </c>
      <c r="F3087" s="7">
        <v>1068784</v>
      </c>
      <c r="G3087" s="6" t="s">
        <v>1366</v>
      </c>
      <c r="H3087" s="7">
        <v>112222</v>
      </c>
      <c r="I3087" s="136">
        <v>2717352</v>
      </c>
      <c r="J3087" s="138" t="s">
        <v>811</v>
      </c>
      <c r="K3087" s="139"/>
      <c r="L3087" t="str">
        <f t="shared" si="187"/>
        <v>15799</v>
      </c>
      <c r="M3087">
        <f t="shared" si="188"/>
        <v>15799</v>
      </c>
      <c r="N3087" s="37">
        <f t="shared" si="186"/>
        <v>1068784</v>
      </c>
    </row>
    <row r="3088" spans="1:14" x14ac:dyDescent="0.3">
      <c r="A3088" s="3">
        <v>4</v>
      </c>
      <c r="B3088" s="148"/>
      <c r="C3088" s="4" t="s">
        <v>4176</v>
      </c>
      <c r="D3088" s="5">
        <v>44998</v>
      </c>
      <c r="E3088" s="13" t="s">
        <v>2935</v>
      </c>
      <c r="F3088" s="7">
        <v>466455</v>
      </c>
      <c r="G3088" s="6" t="s">
        <v>1366</v>
      </c>
      <c r="H3088" s="7">
        <v>48978</v>
      </c>
      <c r="I3088" s="143"/>
      <c r="J3088" s="144"/>
      <c r="K3088" s="145"/>
      <c r="L3088" t="str">
        <f t="shared" si="187"/>
        <v>13511</v>
      </c>
      <c r="M3088">
        <f t="shared" si="188"/>
        <v>13511</v>
      </c>
      <c r="N3088" s="37">
        <f t="shared" si="186"/>
        <v>466455</v>
      </c>
    </row>
    <row r="3089" spans="1:14" x14ac:dyDescent="0.3">
      <c r="A3089" s="3">
        <v>4</v>
      </c>
      <c r="B3089" s="147"/>
      <c r="C3089" s="4" t="s">
        <v>4177</v>
      </c>
      <c r="D3089" s="5">
        <v>45012</v>
      </c>
      <c r="E3089" s="13" t="s">
        <v>1368</v>
      </c>
      <c r="F3089" s="7">
        <v>1500908</v>
      </c>
      <c r="G3089" s="6" t="s">
        <v>1366</v>
      </c>
      <c r="H3089" s="7">
        <v>157595</v>
      </c>
      <c r="I3089" s="137"/>
      <c r="J3089" s="140"/>
      <c r="K3089" s="141"/>
      <c r="L3089" t="str">
        <f t="shared" si="187"/>
        <v>17599</v>
      </c>
      <c r="M3089">
        <f t="shared" si="188"/>
        <v>17599</v>
      </c>
      <c r="N3089" s="37">
        <f t="shared" si="186"/>
        <v>1500908</v>
      </c>
    </row>
    <row r="3090" spans="1:14" x14ac:dyDescent="0.3">
      <c r="A3090" s="3">
        <v>4</v>
      </c>
      <c r="B3090" s="146" t="s">
        <v>4184</v>
      </c>
      <c r="C3090" s="4" t="s">
        <v>4185</v>
      </c>
      <c r="D3090" s="5">
        <v>45008</v>
      </c>
      <c r="E3090" s="13" t="s">
        <v>1368</v>
      </c>
      <c r="F3090" s="7">
        <v>4155855</v>
      </c>
      <c r="G3090" s="6" t="s">
        <v>1366</v>
      </c>
      <c r="H3090" s="7">
        <v>436365</v>
      </c>
      <c r="I3090" s="136">
        <v>7360142</v>
      </c>
      <c r="J3090" s="138" t="s">
        <v>816</v>
      </c>
      <c r="K3090" s="139"/>
      <c r="L3090" t="str">
        <f t="shared" si="187"/>
        <v>16009</v>
      </c>
      <c r="M3090">
        <f t="shared" si="188"/>
        <v>16009</v>
      </c>
      <c r="N3090" s="37">
        <f t="shared" si="186"/>
        <v>4155855</v>
      </c>
    </row>
    <row r="3091" spans="1:14" x14ac:dyDescent="0.3">
      <c r="A3091" s="3">
        <v>4</v>
      </c>
      <c r="B3091" s="148"/>
      <c r="C3091" s="4" t="s">
        <v>4186</v>
      </c>
      <c r="D3091" s="5">
        <v>45003</v>
      </c>
      <c r="E3091" s="13" t="s">
        <v>1368</v>
      </c>
      <c r="F3091" s="7">
        <v>2029379</v>
      </c>
      <c r="G3091" s="6" t="s">
        <v>1366</v>
      </c>
      <c r="H3091" s="7">
        <v>213085</v>
      </c>
      <c r="I3091" s="143"/>
      <c r="J3091" s="144"/>
      <c r="K3091" s="145"/>
      <c r="L3091" t="str">
        <f t="shared" si="187"/>
        <v>15680</v>
      </c>
      <c r="M3091">
        <f t="shared" si="188"/>
        <v>15680</v>
      </c>
      <c r="N3091" s="37">
        <f t="shared" si="186"/>
        <v>2029379</v>
      </c>
    </row>
    <row r="3092" spans="1:14" x14ac:dyDescent="0.3">
      <c r="A3092" s="3">
        <v>4</v>
      </c>
      <c r="B3092" s="147"/>
      <c r="C3092" s="4" t="s">
        <v>4187</v>
      </c>
      <c r="D3092" s="5">
        <v>44993</v>
      </c>
      <c r="E3092" s="13" t="s">
        <v>1368</v>
      </c>
      <c r="F3092" s="7">
        <v>2038388</v>
      </c>
      <c r="G3092" s="6" t="s">
        <v>1366</v>
      </c>
      <c r="H3092" s="7">
        <v>214031</v>
      </c>
      <c r="I3092" s="137"/>
      <c r="J3092" s="140"/>
      <c r="K3092" s="141"/>
      <c r="L3092" t="str">
        <f t="shared" si="187"/>
        <v>11780</v>
      </c>
      <c r="M3092">
        <f t="shared" si="188"/>
        <v>11780</v>
      </c>
      <c r="N3092" s="37">
        <f t="shared" si="186"/>
        <v>2038388</v>
      </c>
    </row>
    <row r="3093" spans="1:14" x14ac:dyDescent="0.3">
      <c r="A3093" s="3">
        <v>4</v>
      </c>
      <c r="B3093" s="146" t="s">
        <v>4188</v>
      </c>
      <c r="C3093" s="4" t="s">
        <v>4189</v>
      </c>
      <c r="D3093" s="5">
        <v>44981</v>
      </c>
      <c r="E3093" s="13" t="s">
        <v>1787</v>
      </c>
      <c r="F3093" s="7">
        <v>2023615</v>
      </c>
      <c r="G3093" s="6" t="s">
        <v>1366</v>
      </c>
      <c r="H3093" s="7">
        <v>212480</v>
      </c>
      <c r="I3093" s="136">
        <v>12888240</v>
      </c>
      <c r="J3093" s="138" t="s">
        <v>820</v>
      </c>
      <c r="K3093" s="139"/>
      <c r="L3093" t="str">
        <f t="shared" si="187"/>
        <v>08619</v>
      </c>
      <c r="M3093">
        <f t="shared" si="188"/>
        <v>8619</v>
      </c>
      <c r="N3093" s="37">
        <f t="shared" si="186"/>
        <v>2023615</v>
      </c>
    </row>
    <row r="3094" spans="1:14" x14ac:dyDescent="0.3">
      <c r="A3094" s="3">
        <v>4</v>
      </c>
      <c r="B3094" s="148"/>
      <c r="C3094" s="4" t="s">
        <v>4190</v>
      </c>
      <c r="D3094" s="5">
        <v>44975</v>
      </c>
      <c r="E3094" s="13" t="s">
        <v>1378</v>
      </c>
      <c r="F3094" s="7">
        <v>3049332</v>
      </c>
      <c r="G3094" s="6" t="s">
        <v>1366</v>
      </c>
      <c r="H3094" s="7">
        <v>320180</v>
      </c>
      <c r="I3094" s="143"/>
      <c r="J3094" s="144"/>
      <c r="K3094" s="145"/>
      <c r="L3094" t="str">
        <f t="shared" si="187"/>
        <v>06675</v>
      </c>
      <c r="M3094">
        <f t="shared" si="188"/>
        <v>6675</v>
      </c>
      <c r="N3094" s="37">
        <f t="shared" si="186"/>
        <v>3049332</v>
      </c>
    </row>
    <row r="3095" spans="1:14" x14ac:dyDescent="0.3">
      <c r="A3095" s="3">
        <v>4</v>
      </c>
      <c r="B3095" s="148"/>
      <c r="C3095" s="4" t="s">
        <v>4191</v>
      </c>
      <c r="D3095" s="5">
        <v>44967</v>
      </c>
      <c r="E3095" s="13" t="s">
        <v>1365</v>
      </c>
      <c r="F3095" s="7">
        <v>3033800</v>
      </c>
      <c r="G3095" s="6" t="s">
        <v>1366</v>
      </c>
      <c r="H3095" s="7">
        <v>318549</v>
      </c>
      <c r="I3095" s="143"/>
      <c r="J3095" s="144"/>
      <c r="K3095" s="145"/>
      <c r="L3095" t="str">
        <f t="shared" si="187"/>
        <v>03769</v>
      </c>
      <c r="M3095">
        <f t="shared" si="188"/>
        <v>3769</v>
      </c>
      <c r="N3095" s="37">
        <f t="shared" si="186"/>
        <v>3033800</v>
      </c>
    </row>
    <row r="3096" spans="1:14" x14ac:dyDescent="0.3">
      <c r="A3096" s="3">
        <v>4</v>
      </c>
      <c r="B3096" s="148"/>
      <c r="C3096" s="4" t="s">
        <v>4192</v>
      </c>
      <c r="D3096" s="5">
        <v>44971</v>
      </c>
      <c r="E3096" s="13" t="s">
        <v>1365</v>
      </c>
      <c r="F3096" s="7">
        <v>3177820</v>
      </c>
      <c r="G3096" s="6" t="s">
        <v>1366</v>
      </c>
      <c r="H3096" s="7">
        <v>333671</v>
      </c>
      <c r="I3096" s="143"/>
      <c r="J3096" s="144"/>
      <c r="K3096" s="145"/>
      <c r="L3096" t="str">
        <f t="shared" si="187"/>
        <v>04075</v>
      </c>
      <c r="M3096">
        <f t="shared" si="188"/>
        <v>4075</v>
      </c>
      <c r="N3096" s="37">
        <f t="shared" si="186"/>
        <v>3177820</v>
      </c>
    </row>
    <row r="3097" spans="1:14" x14ac:dyDescent="0.3">
      <c r="A3097" s="3">
        <v>4</v>
      </c>
      <c r="B3097" s="147"/>
      <c r="C3097" s="4" t="s">
        <v>4193</v>
      </c>
      <c r="D3097" s="5">
        <v>44963</v>
      </c>
      <c r="E3097" s="13" t="s">
        <v>1378</v>
      </c>
      <c r="F3097" s="7">
        <v>3115701</v>
      </c>
      <c r="G3097" s="6" t="s">
        <v>1366</v>
      </c>
      <c r="H3097" s="7">
        <v>327149</v>
      </c>
      <c r="I3097" s="137"/>
      <c r="J3097" s="140"/>
      <c r="K3097" s="141"/>
      <c r="L3097" t="str">
        <f t="shared" si="187"/>
        <v>02975</v>
      </c>
      <c r="M3097">
        <f t="shared" si="188"/>
        <v>2975</v>
      </c>
      <c r="N3097" s="37">
        <f t="shared" si="186"/>
        <v>3115701</v>
      </c>
    </row>
    <row r="3098" spans="1:14" x14ac:dyDescent="0.3">
      <c r="A3098" s="3">
        <v>4</v>
      </c>
      <c r="B3098" s="146" t="s">
        <v>4194</v>
      </c>
      <c r="C3098" s="4" t="s">
        <v>4195</v>
      </c>
      <c r="D3098" s="5">
        <v>45013</v>
      </c>
      <c r="E3098" s="13" t="s">
        <v>1368</v>
      </c>
      <c r="F3098" s="7">
        <v>2846129</v>
      </c>
      <c r="G3098" s="6" t="s">
        <v>1366</v>
      </c>
      <c r="H3098" s="7">
        <v>298843</v>
      </c>
      <c r="I3098" s="136">
        <v>12662625</v>
      </c>
      <c r="J3098" s="138" t="s">
        <v>820</v>
      </c>
      <c r="K3098" s="139"/>
      <c r="L3098" t="str">
        <f t="shared" si="187"/>
        <v>17672</v>
      </c>
      <c r="M3098">
        <f t="shared" si="188"/>
        <v>17672</v>
      </c>
      <c r="N3098" s="37">
        <f t="shared" si="186"/>
        <v>2846129</v>
      </c>
    </row>
    <row r="3099" spans="1:14" x14ac:dyDescent="0.3">
      <c r="A3099" s="3">
        <v>4</v>
      </c>
      <c r="B3099" s="148"/>
      <c r="C3099" s="4" t="s">
        <v>4196</v>
      </c>
      <c r="D3099" s="5">
        <v>45002</v>
      </c>
      <c r="E3099" s="13" t="s">
        <v>1378</v>
      </c>
      <c r="F3099" s="7">
        <v>1866475</v>
      </c>
      <c r="G3099" s="6" t="s">
        <v>1366</v>
      </c>
      <c r="H3099" s="7">
        <v>195980</v>
      </c>
      <c r="I3099" s="143"/>
      <c r="J3099" s="144"/>
      <c r="K3099" s="145"/>
      <c r="L3099" t="str">
        <f t="shared" si="187"/>
        <v>15628</v>
      </c>
      <c r="M3099">
        <f t="shared" si="188"/>
        <v>15628</v>
      </c>
      <c r="N3099" s="37">
        <f t="shared" si="186"/>
        <v>1866475</v>
      </c>
    </row>
    <row r="3100" spans="1:14" x14ac:dyDescent="0.3">
      <c r="A3100" s="3">
        <v>4</v>
      </c>
      <c r="B3100" s="148"/>
      <c r="C3100" s="4" t="s">
        <v>4197</v>
      </c>
      <c r="D3100" s="5">
        <v>44999</v>
      </c>
      <c r="E3100" s="13" t="s">
        <v>1368</v>
      </c>
      <c r="F3100" s="7">
        <v>2082432</v>
      </c>
      <c r="G3100" s="6" t="s">
        <v>1366</v>
      </c>
      <c r="H3100" s="7">
        <v>218655</v>
      </c>
      <c r="I3100" s="143"/>
      <c r="J3100" s="144"/>
      <c r="K3100" s="145"/>
      <c r="L3100" t="str">
        <f t="shared" si="187"/>
        <v>13545</v>
      </c>
      <c r="M3100">
        <f t="shared" si="188"/>
        <v>13545</v>
      </c>
      <c r="N3100" s="37">
        <f t="shared" si="186"/>
        <v>2082432</v>
      </c>
    </row>
    <row r="3101" spans="1:14" x14ac:dyDescent="0.3">
      <c r="A3101" s="3">
        <v>4</v>
      </c>
      <c r="B3101" s="148"/>
      <c r="C3101" s="4" t="s">
        <v>4198</v>
      </c>
      <c r="D3101" s="5">
        <v>45003</v>
      </c>
      <c r="E3101" s="13" t="s">
        <v>4199</v>
      </c>
      <c r="F3101" s="7">
        <v>2350491</v>
      </c>
      <c r="G3101" s="6" t="s">
        <v>1366</v>
      </c>
      <c r="H3101" s="7">
        <v>246802</v>
      </c>
      <c r="I3101" s="143"/>
      <c r="J3101" s="144"/>
      <c r="K3101" s="145"/>
      <c r="L3101" t="str">
        <f t="shared" si="187"/>
        <v>15704</v>
      </c>
      <c r="M3101">
        <f t="shared" si="188"/>
        <v>15704</v>
      </c>
      <c r="N3101" s="37">
        <f t="shared" si="186"/>
        <v>2350491</v>
      </c>
    </row>
    <row r="3102" spans="1:14" x14ac:dyDescent="0.3">
      <c r="A3102" s="3">
        <v>4</v>
      </c>
      <c r="B3102" s="148"/>
      <c r="C3102" s="4" t="s">
        <v>4200</v>
      </c>
      <c r="D3102" s="5">
        <v>45007</v>
      </c>
      <c r="E3102" s="13" t="s">
        <v>1378</v>
      </c>
      <c r="F3102" s="7">
        <v>1860265</v>
      </c>
      <c r="G3102" s="6" t="s">
        <v>1366</v>
      </c>
      <c r="H3102" s="7">
        <v>195328</v>
      </c>
      <c r="I3102" s="143"/>
      <c r="J3102" s="144"/>
      <c r="K3102" s="145"/>
      <c r="L3102" t="str">
        <f t="shared" si="187"/>
        <v>15879</v>
      </c>
      <c r="M3102">
        <f t="shared" si="188"/>
        <v>15879</v>
      </c>
      <c r="N3102" s="37">
        <f t="shared" si="186"/>
        <v>1860265</v>
      </c>
    </row>
    <row r="3103" spans="1:14" x14ac:dyDescent="0.3">
      <c r="A3103" s="3">
        <v>4</v>
      </c>
      <c r="B3103" s="148"/>
      <c r="C3103" s="4" t="s">
        <v>4201</v>
      </c>
      <c r="D3103" s="5">
        <v>44986</v>
      </c>
      <c r="E3103" s="13" t="s">
        <v>1365</v>
      </c>
      <c r="F3103" s="7">
        <v>2038388</v>
      </c>
      <c r="G3103" s="6" t="s">
        <v>1366</v>
      </c>
      <c r="H3103" s="7">
        <v>214031</v>
      </c>
      <c r="I3103" s="143"/>
      <c r="J3103" s="144"/>
      <c r="K3103" s="145"/>
      <c r="L3103" t="str">
        <f t="shared" si="187"/>
        <v>09152</v>
      </c>
      <c r="M3103">
        <f t="shared" si="188"/>
        <v>9152</v>
      </c>
      <c r="N3103" s="37">
        <f t="shared" si="186"/>
        <v>2038388</v>
      </c>
    </row>
    <row r="3104" spans="1:14" x14ac:dyDescent="0.3">
      <c r="A3104" s="3">
        <v>4</v>
      </c>
      <c r="B3104" s="147"/>
      <c r="C3104" s="4" t="s">
        <v>4202</v>
      </c>
      <c r="D3104" s="5">
        <v>44987</v>
      </c>
      <c r="E3104" s="13" t="s">
        <v>1771</v>
      </c>
      <c r="F3104" s="7">
        <v>1104004</v>
      </c>
      <c r="G3104" s="6" t="s">
        <v>1366</v>
      </c>
      <c r="H3104" s="7">
        <v>115920</v>
      </c>
      <c r="I3104" s="137"/>
      <c r="J3104" s="140"/>
      <c r="K3104" s="141"/>
      <c r="L3104" t="str">
        <f t="shared" si="187"/>
        <v>10570</v>
      </c>
      <c r="M3104">
        <f t="shared" si="188"/>
        <v>10570</v>
      </c>
      <c r="N3104" s="37">
        <f t="shared" si="186"/>
        <v>1104004</v>
      </c>
    </row>
    <row r="3105" spans="1:14" x14ac:dyDescent="0.3">
      <c r="A3105" s="3">
        <v>4</v>
      </c>
      <c r="B3105" s="146" t="s">
        <v>4203</v>
      </c>
      <c r="C3105" s="4" t="s">
        <v>4204</v>
      </c>
      <c r="D3105" s="5">
        <v>44988</v>
      </c>
      <c r="E3105" s="13" t="s">
        <v>1787</v>
      </c>
      <c r="F3105" s="7">
        <v>1211612</v>
      </c>
      <c r="G3105" s="6" t="s">
        <v>1366</v>
      </c>
      <c r="H3105" s="7">
        <v>127219</v>
      </c>
      <c r="I3105" s="136">
        <v>2674835</v>
      </c>
      <c r="J3105" s="138" t="s">
        <v>833</v>
      </c>
      <c r="K3105" s="139"/>
      <c r="L3105" t="str">
        <f t="shared" si="187"/>
        <v>11254</v>
      </c>
      <c r="M3105">
        <f t="shared" si="188"/>
        <v>11254</v>
      </c>
      <c r="N3105" s="37">
        <f t="shared" si="186"/>
        <v>1211612</v>
      </c>
    </row>
    <row r="3106" spans="1:14" x14ac:dyDescent="0.3">
      <c r="A3106" s="3">
        <v>4</v>
      </c>
      <c r="B3106" s="148"/>
      <c r="C3106" s="4" t="s">
        <v>4205</v>
      </c>
      <c r="D3106" s="5">
        <v>45013</v>
      </c>
      <c r="E3106" s="13" t="s">
        <v>1378</v>
      </c>
      <c r="F3106" s="7">
        <v>807741</v>
      </c>
      <c r="G3106" s="6" t="s">
        <v>1366</v>
      </c>
      <c r="H3106" s="7">
        <v>84813</v>
      </c>
      <c r="I3106" s="143"/>
      <c r="J3106" s="144"/>
      <c r="K3106" s="145"/>
      <c r="L3106" t="str">
        <f t="shared" si="187"/>
        <v>17678</v>
      </c>
      <c r="M3106">
        <f t="shared" si="188"/>
        <v>17678</v>
      </c>
      <c r="N3106" s="37">
        <f t="shared" si="186"/>
        <v>807741</v>
      </c>
    </row>
    <row r="3107" spans="1:14" x14ac:dyDescent="0.3">
      <c r="A3107" s="3">
        <v>4</v>
      </c>
      <c r="B3107" s="147"/>
      <c r="C3107" s="4" t="s">
        <v>4206</v>
      </c>
      <c r="D3107" s="5">
        <v>45006</v>
      </c>
      <c r="E3107" s="13" t="s">
        <v>1787</v>
      </c>
      <c r="F3107" s="7">
        <v>969289</v>
      </c>
      <c r="G3107" s="6" t="s">
        <v>1366</v>
      </c>
      <c r="H3107" s="7">
        <v>101775</v>
      </c>
      <c r="I3107" s="137"/>
      <c r="J3107" s="140"/>
      <c r="K3107" s="141"/>
      <c r="L3107" t="str">
        <f t="shared" si="187"/>
        <v>15828</v>
      </c>
      <c r="M3107">
        <f t="shared" si="188"/>
        <v>15828</v>
      </c>
      <c r="N3107" s="37">
        <f t="shared" si="186"/>
        <v>969289</v>
      </c>
    </row>
    <row r="3108" spans="1:14" x14ac:dyDescent="0.3">
      <c r="A3108" s="3">
        <v>4</v>
      </c>
      <c r="B3108" s="146" t="s">
        <v>4207</v>
      </c>
      <c r="C3108" s="4" t="s">
        <v>4208</v>
      </c>
      <c r="D3108" s="5">
        <v>44998</v>
      </c>
      <c r="E3108" s="13" t="s">
        <v>1368</v>
      </c>
      <c r="F3108" s="7">
        <v>1962984</v>
      </c>
      <c r="G3108" s="6" t="s">
        <v>1366</v>
      </c>
      <c r="H3108" s="7">
        <v>206113</v>
      </c>
      <c r="I3108" s="136">
        <v>5916329</v>
      </c>
      <c r="J3108" s="138" t="s">
        <v>1940</v>
      </c>
      <c r="K3108" s="139"/>
      <c r="L3108" t="str">
        <f t="shared" si="187"/>
        <v>13478</v>
      </c>
      <c r="M3108">
        <f t="shared" si="188"/>
        <v>13478</v>
      </c>
      <c r="N3108" s="37">
        <f t="shared" si="186"/>
        <v>1962984</v>
      </c>
    </row>
    <row r="3109" spans="1:14" x14ac:dyDescent="0.3">
      <c r="A3109" s="3">
        <v>4</v>
      </c>
      <c r="B3109" s="147"/>
      <c r="C3109" s="4" t="s">
        <v>4209</v>
      </c>
      <c r="D3109" s="5">
        <v>44986</v>
      </c>
      <c r="E3109" s="13" t="s">
        <v>1368</v>
      </c>
      <c r="F3109" s="7">
        <v>4647440</v>
      </c>
      <c r="G3109" s="6" t="s">
        <v>1366</v>
      </c>
      <c r="H3109" s="7">
        <v>487982</v>
      </c>
      <c r="I3109" s="137"/>
      <c r="J3109" s="140"/>
      <c r="K3109" s="141"/>
      <c r="L3109" t="str">
        <f t="shared" si="187"/>
        <v>09149</v>
      </c>
      <c r="M3109">
        <f t="shared" si="188"/>
        <v>9149</v>
      </c>
      <c r="N3109" s="37">
        <f t="shared" si="186"/>
        <v>4647440</v>
      </c>
    </row>
    <row r="3110" spans="1:14" x14ac:dyDescent="0.3">
      <c r="A3110" s="3">
        <v>4</v>
      </c>
      <c r="B3110" s="146" t="s">
        <v>4213</v>
      </c>
      <c r="C3110" s="4" t="s">
        <v>4214</v>
      </c>
      <c r="D3110" s="5">
        <v>44960</v>
      </c>
      <c r="E3110" s="13" t="s">
        <v>1368</v>
      </c>
      <c r="F3110" s="7">
        <v>3778154</v>
      </c>
      <c r="G3110" s="6" t="s">
        <v>1366</v>
      </c>
      <c r="H3110" s="7">
        <v>396706</v>
      </c>
      <c r="I3110" s="136">
        <v>11233325</v>
      </c>
      <c r="J3110" s="138" t="s">
        <v>837</v>
      </c>
      <c r="K3110" s="139"/>
      <c r="L3110" t="str">
        <f t="shared" si="187"/>
        <v>02833</v>
      </c>
      <c r="M3110">
        <f t="shared" si="188"/>
        <v>2833</v>
      </c>
      <c r="N3110" s="37">
        <f t="shared" si="186"/>
        <v>3778154</v>
      </c>
    </row>
    <row r="3111" spans="1:14" x14ac:dyDescent="0.3">
      <c r="A3111" s="3">
        <v>4</v>
      </c>
      <c r="B3111" s="148"/>
      <c r="C3111" s="4" t="s">
        <v>4215</v>
      </c>
      <c r="D3111" s="5">
        <v>44961</v>
      </c>
      <c r="E3111" s="13" t="s">
        <v>1368</v>
      </c>
      <c r="F3111" s="7">
        <v>1221638</v>
      </c>
      <c r="G3111" s="6" t="s">
        <v>1366</v>
      </c>
      <c r="H3111" s="7">
        <v>128272</v>
      </c>
      <c r="I3111" s="143"/>
      <c r="J3111" s="144"/>
      <c r="K3111" s="145"/>
      <c r="L3111" t="str">
        <f t="shared" si="187"/>
        <v>02896</v>
      </c>
      <c r="M3111">
        <f t="shared" si="188"/>
        <v>2896</v>
      </c>
      <c r="N3111" s="37">
        <f t="shared" si="186"/>
        <v>1221638</v>
      </c>
    </row>
    <row r="3112" spans="1:14" x14ac:dyDescent="0.3">
      <c r="A3112" s="3">
        <v>4</v>
      </c>
      <c r="B3112" s="148"/>
      <c r="C3112" s="4" t="s">
        <v>4216</v>
      </c>
      <c r="D3112" s="5">
        <v>44978</v>
      </c>
      <c r="E3112" s="13" t="s">
        <v>1368</v>
      </c>
      <c r="F3112" s="7">
        <v>3413126</v>
      </c>
      <c r="G3112" s="6" t="s">
        <v>1366</v>
      </c>
      <c r="H3112" s="7">
        <v>358378</v>
      </c>
      <c r="I3112" s="143"/>
      <c r="J3112" s="144"/>
      <c r="K3112" s="145"/>
      <c r="L3112" t="str">
        <f t="shared" si="187"/>
        <v>06810</v>
      </c>
      <c r="M3112">
        <f t="shared" si="188"/>
        <v>6810</v>
      </c>
      <c r="N3112" s="37">
        <f t="shared" si="186"/>
        <v>3413126</v>
      </c>
    </row>
    <row r="3113" spans="1:14" x14ac:dyDescent="0.3">
      <c r="A3113" s="3">
        <v>4</v>
      </c>
      <c r="B3113" s="148"/>
      <c r="C3113" s="4" t="s">
        <v>4217</v>
      </c>
      <c r="D3113" s="5">
        <v>44975</v>
      </c>
      <c r="E3113" s="13" t="s">
        <v>1378</v>
      </c>
      <c r="F3113" s="7">
        <v>807741</v>
      </c>
      <c r="G3113" s="6" t="s">
        <v>1366</v>
      </c>
      <c r="H3113" s="7">
        <v>84813</v>
      </c>
      <c r="I3113" s="143"/>
      <c r="J3113" s="144"/>
      <c r="K3113" s="145"/>
      <c r="L3113" t="str">
        <f t="shared" si="187"/>
        <v>06709</v>
      </c>
      <c r="M3113">
        <f t="shared" si="188"/>
        <v>6709</v>
      </c>
      <c r="N3113" s="37">
        <f t="shared" si="186"/>
        <v>807741</v>
      </c>
    </row>
    <row r="3114" spans="1:14" x14ac:dyDescent="0.3">
      <c r="A3114" s="3">
        <v>4</v>
      </c>
      <c r="B3114" s="148"/>
      <c r="C3114" s="4" t="s">
        <v>4218</v>
      </c>
      <c r="D3114" s="5">
        <v>44961</v>
      </c>
      <c r="E3114" s="13" t="s">
        <v>1368</v>
      </c>
      <c r="F3114" s="7">
        <v>2108904</v>
      </c>
      <c r="G3114" s="6" t="s">
        <v>1366</v>
      </c>
      <c r="H3114" s="7">
        <v>221435</v>
      </c>
      <c r="I3114" s="143"/>
      <c r="J3114" s="144"/>
      <c r="K3114" s="145"/>
      <c r="L3114" t="str">
        <f t="shared" si="187"/>
        <v>02898</v>
      </c>
      <c r="M3114">
        <f t="shared" si="188"/>
        <v>2898</v>
      </c>
      <c r="N3114" s="37">
        <f t="shared" si="186"/>
        <v>2108904</v>
      </c>
    </row>
    <row r="3115" spans="1:14" x14ac:dyDescent="0.3">
      <c r="A3115" s="3">
        <v>4</v>
      </c>
      <c r="B3115" s="147"/>
      <c r="C3115" s="4" t="s">
        <v>4219</v>
      </c>
      <c r="D3115" s="5">
        <v>44982</v>
      </c>
      <c r="E3115" s="13" t="s">
        <v>1368</v>
      </c>
      <c r="F3115" s="7">
        <v>1221638</v>
      </c>
      <c r="G3115" s="6" t="s">
        <v>1366</v>
      </c>
      <c r="H3115" s="7">
        <v>128272</v>
      </c>
      <c r="I3115" s="137"/>
      <c r="J3115" s="140"/>
      <c r="K3115" s="141"/>
      <c r="L3115" t="str">
        <f t="shared" si="187"/>
        <v>09017</v>
      </c>
      <c r="M3115">
        <f t="shared" si="188"/>
        <v>9017</v>
      </c>
      <c r="N3115" s="37">
        <f t="shared" si="186"/>
        <v>1221638</v>
      </c>
    </row>
    <row r="3116" spans="1:14" x14ac:dyDescent="0.3">
      <c r="A3116" s="3">
        <v>4</v>
      </c>
      <c r="B3116" s="146" t="s">
        <v>4220</v>
      </c>
      <c r="C3116" s="4" t="s">
        <v>4221</v>
      </c>
      <c r="D3116" s="5">
        <v>45001</v>
      </c>
      <c r="E3116" s="13" t="s">
        <v>1368</v>
      </c>
      <c r="F3116" s="7">
        <v>2778100</v>
      </c>
      <c r="G3116" s="6" t="s">
        <v>1366</v>
      </c>
      <c r="H3116" s="7">
        <v>291701</v>
      </c>
      <c r="I3116" s="136">
        <v>5818809</v>
      </c>
      <c r="J3116" s="138" t="s">
        <v>837</v>
      </c>
      <c r="K3116" s="139"/>
      <c r="L3116" t="str">
        <f t="shared" si="187"/>
        <v>13735</v>
      </c>
      <c r="M3116">
        <f t="shared" si="188"/>
        <v>13735</v>
      </c>
      <c r="N3116" s="37">
        <f t="shared" si="186"/>
        <v>2778100</v>
      </c>
    </row>
    <row r="3117" spans="1:14" x14ac:dyDescent="0.3">
      <c r="A3117" s="3">
        <v>4</v>
      </c>
      <c r="B3117" s="148"/>
      <c r="C3117" s="4" t="s">
        <v>4222</v>
      </c>
      <c r="D3117" s="5">
        <v>44996</v>
      </c>
      <c r="E3117" s="13" t="s">
        <v>1368</v>
      </c>
      <c r="F3117" s="7">
        <v>1418560</v>
      </c>
      <c r="G3117" s="6" t="s">
        <v>1366</v>
      </c>
      <c r="H3117" s="7">
        <v>148949</v>
      </c>
      <c r="I3117" s="143"/>
      <c r="J3117" s="144"/>
      <c r="K3117" s="145"/>
      <c r="L3117" t="str">
        <f t="shared" si="187"/>
        <v>13348</v>
      </c>
      <c r="M3117">
        <f t="shared" si="188"/>
        <v>13348</v>
      </c>
      <c r="N3117" s="37">
        <f t="shared" si="186"/>
        <v>1418560</v>
      </c>
    </row>
    <row r="3118" spans="1:14" x14ac:dyDescent="0.3">
      <c r="A3118" s="3">
        <v>4</v>
      </c>
      <c r="B3118" s="147"/>
      <c r="C3118" s="4" t="s">
        <v>4223</v>
      </c>
      <c r="D3118" s="5">
        <v>45012</v>
      </c>
      <c r="E3118" s="13" t="s">
        <v>1368</v>
      </c>
      <c r="F3118" s="7">
        <v>2304803</v>
      </c>
      <c r="G3118" s="6" t="s">
        <v>1366</v>
      </c>
      <c r="H3118" s="7">
        <v>242004</v>
      </c>
      <c r="I3118" s="137"/>
      <c r="J3118" s="140"/>
      <c r="K3118" s="141"/>
      <c r="L3118" t="str">
        <f t="shared" si="187"/>
        <v>17632</v>
      </c>
      <c r="M3118">
        <f t="shared" si="188"/>
        <v>17632</v>
      </c>
      <c r="N3118" s="37">
        <f t="shared" si="186"/>
        <v>2304803</v>
      </c>
    </row>
    <row r="3119" spans="1:14" x14ac:dyDescent="0.3">
      <c r="A3119" s="3">
        <v>4</v>
      </c>
      <c r="B3119" s="146" t="s">
        <v>4233</v>
      </c>
      <c r="C3119" s="4" t="s">
        <v>4234</v>
      </c>
      <c r="D3119" s="5">
        <v>45015</v>
      </c>
      <c r="E3119" s="13" t="s">
        <v>1368</v>
      </c>
      <c r="F3119" s="7">
        <v>1540724</v>
      </c>
      <c r="G3119" s="6" t="s">
        <v>1366</v>
      </c>
      <c r="H3119" s="7">
        <v>161776</v>
      </c>
      <c r="I3119" s="136">
        <v>7099510</v>
      </c>
      <c r="J3119" s="138" t="s">
        <v>850</v>
      </c>
      <c r="K3119" s="139"/>
      <c r="L3119" t="str">
        <f t="shared" si="187"/>
        <v>18099</v>
      </c>
      <c r="M3119">
        <f t="shared" si="188"/>
        <v>18099</v>
      </c>
      <c r="N3119" s="37">
        <f t="shared" si="186"/>
        <v>1540724</v>
      </c>
    </row>
    <row r="3120" spans="1:14" x14ac:dyDescent="0.3">
      <c r="A3120" s="3">
        <v>4</v>
      </c>
      <c r="B3120" s="148"/>
      <c r="C3120" s="4" t="s">
        <v>4235</v>
      </c>
      <c r="D3120" s="5">
        <v>44994</v>
      </c>
      <c r="E3120" s="13" t="s">
        <v>1368</v>
      </c>
      <c r="F3120" s="7">
        <v>2430402</v>
      </c>
      <c r="G3120" s="6" t="s">
        <v>1366</v>
      </c>
      <c r="H3120" s="7">
        <v>255192</v>
      </c>
      <c r="I3120" s="143"/>
      <c r="J3120" s="144"/>
      <c r="K3120" s="145"/>
      <c r="L3120" t="str">
        <f t="shared" si="187"/>
        <v>12698</v>
      </c>
      <c r="M3120">
        <f t="shared" si="188"/>
        <v>12698</v>
      </c>
      <c r="N3120" s="37">
        <f t="shared" si="186"/>
        <v>2430402</v>
      </c>
    </row>
    <row r="3121" spans="1:14" x14ac:dyDescent="0.3">
      <c r="A3121" s="3">
        <v>4</v>
      </c>
      <c r="B3121" s="148"/>
      <c r="C3121" s="4" t="s">
        <v>4236</v>
      </c>
      <c r="D3121" s="5">
        <v>44991</v>
      </c>
      <c r="E3121" s="13" t="s">
        <v>1368</v>
      </c>
      <c r="F3121" s="7">
        <v>1611863</v>
      </c>
      <c r="G3121" s="6" t="s">
        <v>1366</v>
      </c>
      <c r="H3121" s="7">
        <v>169246</v>
      </c>
      <c r="I3121" s="143"/>
      <c r="J3121" s="144"/>
      <c r="K3121" s="145"/>
      <c r="L3121" t="str">
        <f t="shared" si="187"/>
        <v>11381</v>
      </c>
      <c r="M3121">
        <f t="shared" si="188"/>
        <v>11381</v>
      </c>
      <c r="N3121" s="37">
        <f t="shared" si="186"/>
        <v>1611863</v>
      </c>
    </row>
    <row r="3122" spans="1:14" x14ac:dyDescent="0.3">
      <c r="A3122" s="3">
        <v>4</v>
      </c>
      <c r="B3122" s="147"/>
      <c r="C3122" s="4" t="s">
        <v>4237</v>
      </c>
      <c r="D3122" s="5">
        <v>44986</v>
      </c>
      <c r="E3122" s="13" t="s">
        <v>1368</v>
      </c>
      <c r="F3122" s="7">
        <v>2349424</v>
      </c>
      <c r="G3122" s="6" t="s">
        <v>1366</v>
      </c>
      <c r="H3122" s="7">
        <v>246689</v>
      </c>
      <c r="I3122" s="137"/>
      <c r="J3122" s="140"/>
      <c r="K3122" s="141"/>
      <c r="L3122" t="str">
        <f t="shared" si="187"/>
        <v>09147</v>
      </c>
      <c r="M3122">
        <f t="shared" si="188"/>
        <v>9147</v>
      </c>
      <c r="N3122" s="37">
        <f t="shared" si="186"/>
        <v>2349424</v>
      </c>
    </row>
    <row r="3123" spans="1:14" x14ac:dyDescent="0.3">
      <c r="A3123" s="3">
        <v>4</v>
      </c>
      <c r="B3123" s="146" t="s">
        <v>4238</v>
      </c>
      <c r="C3123" s="4" t="s">
        <v>4239</v>
      </c>
      <c r="D3123" s="5">
        <v>44992</v>
      </c>
      <c r="E3123" s="13" t="s">
        <v>1368</v>
      </c>
      <c r="F3123" s="7">
        <v>4247857</v>
      </c>
      <c r="G3123" s="6" t="s">
        <v>1366</v>
      </c>
      <c r="H3123" s="7">
        <v>446025</v>
      </c>
      <c r="I3123" s="136">
        <v>7669535</v>
      </c>
      <c r="J3123" s="138" t="s">
        <v>861</v>
      </c>
      <c r="K3123" s="139"/>
      <c r="L3123" t="str">
        <f t="shared" si="187"/>
        <v>11492</v>
      </c>
      <c r="M3123">
        <f t="shared" si="188"/>
        <v>11492</v>
      </c>
      <c r="N3123" s="37">
        <f t="shared" si="186"/>
        <v>4247857</v>
      </c>
    </row>
    <row r="3124" spans="1:14" x14ac:dyDescent="0.3">
      <c r="A3124" s="3">
        <v>4</v>
      </c>
      <c r="B3124" s="147"/>
      <c r="C3124" s="4" t="s">
        <v>4240</v>
      </c>
      <c r="D3124" s="5">
        <v>45013</v>
      </c>
      <c r="E3124" s="13" t="s">
        <v>1368</v>
      </c>
      <c r="F3124" s="7">
        <v>4321456</v>
      </c>
      <c r="G3124" s="6" t="s">
        <v>1366</v>
      </c>
      <c r="H3124" s="7">
        <v>453753</v>
      </c>
      <c r="I3124" s="137"/>
      <c r="J3124" s="140"/>
      <c r="K3124" s="141"/>
      <c r="L3124" t="str">
        <f t="shared" si="187"/>
        <v>17688</v>
      </c>
      <c r="M3124">
        <f t="shared" si="188"/>
        <v>17688</v>
      </c>
      <c r="N3124" s="37">
        <f t="shared" si="186"/>
        <v>4321456</v>
      </c>
    </row>
    <row r="3125" spans="1:14" x14ac:dyDescent="0.3">
      <c r="A3125" s="3">
        <v>4</v>
      </c>
      <c r="B3125" s="146" t="s">
        <v>4241</v>
      </c>
      <c r="C3125" s="4" t="s">
        <v>4242</v>
      </c>
      <c r="D3125" s="5">
        <v>44999</v>
      </c>
      <c r="E3125" s="13" t="s">
        <v>1368</v>
      </c>
      <c r="F3125" s="7">
        <v>2954963</v>
      </c>
      <c r="G3125" s="6" t="s">
        <v>1366</v>
      </c>
      <c r="H3125" s="7">
        <v>310271</v>
      </c>
      <c r="I3125" s="136">
        <v>5633191</v>
      </c>
      <c r="J3125" s="138" t="s">
        <v>864</v>
      </c>
      <c r="K3125" s="139"/>
      <c r="L3125" t="str">
        <f t="shared" si="187"/>
        <v>13574</v>
      </c>
      <c r="M3125">
        <f t="shared" si="188"/>
        <v>13574</v>
      </c>
      <c r="N3125" s="37">
        <f t="shared" si="186"/>
        <v>2954963</v>
      </c>
    </row>
    <row r="3126" spans="1:14" x14ac:dyDescent="0.3">
      <c r="A3126" s="3">
        <v>4</v>
      </c>
      <c r="B3126" s="147"/>
      <c r="C3126" s="4" t="s">
        <v>4243</v>
      </c>
      <c r="D3126" s="5">
        <v>45006</v>
      </c>
      <c r="E3126" s="13" t="s">
        <v>1368</v>
      </c>
      <c r="F3126" s="7">
        <v>3339105</v>
      </c>
      <c r="G3126" s="6" t="s">
        <v>1366</v>
      </c>
      <c r="H3126" s="7">
        <v>350606</v>
      </c>
      <c r="I3126" s="137"/>
      <c r="J3126" s="140"/>
      <c r="K3126" s="141"/>
      <c r="L3126" t="str">
        <f t="shared" si="187"/>
        <v>15849</v>
      </c>
      <c r="M3126">
        <f t="shared" si="188"/>
        <v>15849</v>
      </c>
      <c r="N3126" s="37">
        <f t="shared" si="186"/>
        <v>3339105</v>
      </c>
    </row>
    <row r="3127" spans="1:14" x14ac:dyDescent="0.3">
      <c r="A3127" s="3">
        <v>4</v>
      </c>
      <c r="B3127" s="146" t="s">
        <v>4244</v>
      </c>
      <c r="C3127" s="4" t="s">
        <v>4245</v>
      </c>
      <c r="D3127" s="5">
        <v>45001</v>
      </c>
      <c r="E3127" s="13" t="s">
        <v>1365</v>
      </c>
      <c r="F3127" s="7">
        <v>2807365</v>
      </c>
      <c r="G3127" s="6" t="s">
        <v>1366</v>
      </c>
      <c r="H3127" s="7">
        <v>294773</v>
      </c>
      <c r="I3127" s="136">
        <v>4178838</v>
      </c>
      <c r="J3127" s="138" t="s">
        <v>873</v>
      </c>
      <c r="K3127" s="139"/>
      <c r="L3127" t="str">
        <f t="shared" si="187"/>
        <v>14194</v>
      </c>
      <c r="M3127">
        <f t="shared" si="188"/>
        <v>14194</v>
      </c>
      <c r="N3127" s="37">
        <f t="shared" ref="N3127:N3190" si="189">+F3127</f>
        <v>2807365</v>
      </c>
    </row>
    <row r="3128" spans="1:14" x14ac:dyDescent="0.3">
      <c r="A3128" s="3">
        <v>4</v>
      </c>
      <c r="B3128" s="147"/>
      <c r="C3128" s="4" t="s">
        <v>4246</v>
      </c>
      <c r="D3128" s="5">
        <v>44992</v>
      </c>
      <c r="E3128" s="13" t="s">
        <v>1378</v>
      </c>
      <c r="F3128" s="7">
        <v>1861728</v>
      </c>
      <c r="G3128" s="6" t="s">
        <v>1366</v>
      </c>
      <c r="H3128" s="7">
        <v>195482</v>
      </c>
      <c r="I3128" s="137"/>
      <c r="J3128" s="140"/>
      <c r="K3128" s="141"/>
      <c r="L3128" t="str">
        <f t="shared" si="187"/>
        <v>11477</v>
      </c>
      <c r="M3128">
        <f t="shared" si="188"/>
        <v>11477</v>
      </c>
      <c r="N3128" s="37">
        <f t="shared" si="189"/>
        <v>1861728</v>
      </c>
    </row>
    <row r="3129" spans="1:14" x14ac:dyDescent="0.3">
      <c r="A3129" s="3">
        <v>4</v>
      </c>
      <c r="B3129" s="146" t="s">
        <v>4247</v>
      </c>
      <c r="C3129" s="4" t="s">
        <v>4248</v>
      </c>
      <c r="D3129" s="5">
        <v>45006</v>
      </c>
      <c r="E3129" s="13" t="s">
        <v>1365</v>
      </c>
      <c r="F3129" s="7">
        <v>1749765</v>
      </c>
      <c r="G3129" s="6" t="s">
        <v>1366</v>
      </c>
      <c r="H3129" s="7">
        <v>183725</v>
      </c>
      <c r="I3129" s="136">
        <v>3188934</v>
      </c>
      <c r="J3129" s="138" t="s">
        <v>876</v>
      </c>
      <c r="K3129" s="139"/>
      <c r="L3129" t="str">
        <f t="shared" si="187"/>
        <v>15868</v>
      </c>
      <c r="M3129">
        <f t="shared" si="188"/>
        <v>15868</v>
      </c>
      <c r="N3129" s="37">
        <f t="shared" si="189"/>
        <v>1749765</v>
      </c>
    </row>
    <row r="3130" spans="1:14" x14ac:dyDescent="0.3">
      <c r="A3130" s="3">
        <v>4</v>
      </c>
      <c r="B3130" s="147"/>
      <c r="C3130" s="4" t="s">
        <v>4249</v>
      </c>
      <c r="D3130" s="5">
        <v>44992</v>
      </c>
      <c r="E3130" s="13" t="s">
        <v>1365</v>
      </c>
      <c r="F3130" s="7">
        <v>1813290</v>
      </c>
      <c r="G3130" s="6" t="s">
        <v>1366</v>
      </c>
      <c r="H3130" s="7">
        <v>190396</v>
      </c>
      <c r="I3130" s="137"/>
      <c r="J3130" s="140"/>
      <c r="K3130" s="141"/>
      <c r="L3130" t="str">
        <f t="shared" si="187"/>
        <v>11537</v>
      </c>
      <c r="M3130">
        <f t="shared" si="188"/>
        <v>11537</v>
      </c>
      <c r="N3130" s="37">
        <f t="shared" si="189"/>
        <v>1813290</v>
      </c>
    </row>
    <row r="3131" spans="1:14" x14ac:dyDescent="0.3">
      <c r="A3131" s="3">
        <v>4</v>
      </c>
      <c r="B3131" s="15" t="s">
        <v>4254</v>
      </c>
      <c r="C3131" s="4" t="s">
        <v>4255</v>
      </c>
      <c r="D3131" s="5">
        <v>44998</v>
      </c>
      <c r="E3131" s="13" t="s">
        <v>1378</v>
      </c>
      <c r="F3131" s="7">
        <v>4234934</v>
      </c>
      <c r="G3131" s="6" t="s">
        <v>1366</v>
      </c>
      <c r="H3131" s="7">
        <v>444668</v>
      </c>
      <c r="I3131" s="11">
        <v>3790266</v>
      </c>
      <c r="J3131" s="132" t="s">
        <v>881</v>
      </c>
      <c r="K3131" s="133"/>
      <c r="L3131" t="str">
        <f t="shared" si="187"/>
        <v>13524</v>
      </c>
      <c r="M3131">
        <f t="shared" si="188"/>
        <v>13524</v>
      </c>
      <c r="N3131" s="37">
        <f t="shared" si="189"/>
        <v>4234934</v>
      </c>
    </row>
    <row r="3132" spans="1:14" x14ac:dyDescent="0.3">
      <c r="A3132" s="3">
        <v>4</v>
      </c>
      <c r="B3132" s="146" t="s">
        <v>4256</v>
      </c>
      <c r="C3132" s="4" t="s">
        <v>4257</v>
      </c>
      <c r="D3132" s="5">
        <v>45007</v>
      </c>
      <c r="E3132" s="13" t="s">
        <v>1368</v>
      </c>
      <c r="F3132" s="7">
        <v>1625509</v>
      </c>
      <c r="G3132" s="6" t="s">
        <v>1366</v>
      </c>
      <c r="H3132" s="7">
        <v>170679</v>
      </c>
      <c r="I3132" s="136">
        <v>7723428</v>
      </c>
      <c r="J3132" s="138" t="s">
        <v>886</v>
      </c>
      <c r="K3132" s="139"/>
      <c r="L3132" t="str">
        <f t="shared" si="187"/>
        <v>15929</v>
      </c>
      <c r="M3132">
        <f t="shared" si="188"/>
        <v>15929</v>
      </c>
      <c r="N3132" s="37">
        <f t="shared" si="189"/>
        <v>1625509</v>
      </c>
    </row>
    <row r="3133" spans="1:14" x14ac:dyDescent="0.3">
      <c r="A3133" s="3">
        <v>4</v>
      </c>
      <c r="B3133" s="148"/>
      <c r="C3133" s="4" t="s">
        <v>4258</v>
      </c>
      <c r="D3133" s="5">
        <v>45014</v>
      </c>
      <c r="E3133" s="13" t="s">
        <v>1368</v>
      </c>
      <c r="F3133" s="7">
        <v>1221638</v>
      </c>
      <c r="G3133" s="6" t="s">
        <v>1366</v>
      </c>
      <c r="H3133" s="7">
        <v>128272</v>
      </c>
      <c r="I3133" s="143"/>
      <c r="J3133" s="144"/>
      <c r="K3133" s="145"/>
      <c r="L3133" t="str">
        <f t="shared" si="187"/>
        <v>17793</v>
      </c>
      <c r="M3133">
        <f t="shared" si="188"/>
        <v>17793</v>
      </c>
      <c r="N3133" s="37">
        <f t="shared" si="189"/>
        <v>1221638</v>
      </c>
    </row>
    <row r="3134" spans="1:14" x14ac:dyDescent="0.3">
      <c r="A3134" s="3">
        <v>4</v>
      </c>
      <c r="B3134" s="148"/>
      <c r="C3134" s="4" t="s">
        <v>4259</v>
      </c>
      <c r="D3134" s="5">
        <v>45000</v>
      </c>
      <c r="E3134" s="13" t="s">
        <v>1787</v>
      </c>
      <c r="F3134" s="7">
        <v>403871</v>
      </c>
      <c r="G3134" s="6" t="s">
        <v>1366</v>
      </c>
      <c r="H3134" s="7">
        <v>42406</v>
      </c>
      <c r="I3134" s="143"/>
      <c r="J3134" s="144"/>
      <c r="K3134" s="145"/>
      <c r="L3134" t="str">
        <f t="shared" si="187"/>
        <v>13723</v>
      </c>
      <c r="M3134">
        <f t="shared" si="188"/>
        <v>13723</v>
      </c>
      <c r="N3134" s="37">
        <f t="shared" si="189"/>
        <v>403871</v>
      </c>
    </row>
    <row r="3135" spans="1:14" x14ac:dyDescent="0.3">
      <c r="A3135" s="3">
        <v>4</v>
      </c>
      <c r="B3135" s="148"/>
      <c r="C3135" s="4" t="s">
        <v>4260</v>
      </c>
      <c r="D3135" s="5">
        <v>44993</v>
      </c>
      <c r="E3135" s="13" t="s">
        <v>1368</v>
      </c>
      <c r="F3135" s="7">
        <v>2280372</v>
      </c>
      <c r="G3135" s="6" t="s">
        <v>1366</v>
      </c>
      <c r="H3135" s="7">
        <v>239439</v>
      </c>
      <c r="I3135" s="143"/>
      <c r="J3135" s="144"/>
      <c r="K3135" s="145"/>
      <c r="L3135" t="str">
        <f t="shared" si="187"/>
        <v>12347</v>
      </c>
      <c r="M3135">
        <f t="shared" si="188"/>
        <v>12347</v>
      </c>
      <c r="N3135" s="37">
        <f t="shared" si="189"/>
        <v>2280372</v>
      </c>
    </row>
    <row r="3136" spans="1:14" x14ac:dyDescent="0.3">
      <c r="A3136" s="3">
        <v>4</v>
      </c>
      <c r="B3136" s="148"/>
      <c r="C3136" s="4" t="s">
        <v>4261</v>
      </c>
      <c r="D3136" s="5">
        <v>45000</v>
      </c>
      <c r="E3136" s="13" t="s">
        <v>1368</v>
      </c>
      <c r="F3136" s="7">
        <v>1876501</v>
      </c>
      <c r="G3136" s="6" t="s">
        <v>1366</v>
      </c>
      <c r="H3136" s="7">
        <v>197033</v>
      </c>
      <c r="I3136" s="143"/>
      <c r="J3136" s="144"/>
      <c r="K3136" s="145"/>
      <c r="L3136" t="str">
        <f t="shared" si="187"/>
        <v>13708</v>
      </c>
      <c r="M3136">
        <f t="shared" si="188"/>
        <v>13708</v>
      </c>
      <c r="N3136" s="37">
        <f t="shared" si="189"/>
        <v>1876501</v>
      </c>
    </row>
    <row r="3137" spans="1:14" x14ac:dyDescent="0.3">
      <c r="A3137" s="3">
        <v>4</v>
      </c>
      <c r="B3137" s="147"/>
      <c r="C3137" s="4" t="s">
        <v>4262</v>
      </c>
      <c r="D3137" s="5">
        <v>44995</v>
      </c>
      <c r="E3137" s="13" t="s">
        <v>1368</v>
      </c>
      <c r="F3137" s="7">
        <v>1221638</v>
      </c>
      <c r="G3137" s="6" t="s">
        <v>1366</v>
      </c>
      <c r="H3137" s="7">
        <v>128272</v>
      </c>
      <c r="I3137" s="137"/>
      <c r="J3137" s="140"/>
      <c r="K3137" s="141"/>
      <c r="L3137" t="str">
        <f t="shared" si="187"/>
        <v>13300</v>
      </c>
      <c r="M3137">
        <f t="shared" si="188"/>
        <v>13300</v>
      </c>
      <c r="N3137" s="37">
        <f t="shared" si="189"/>
        <v>1221638</v>
      </c>
    </row>
    <row r="3138" spans="1:14" x14ac:dyDescent="0.3">
      <c r="A3138" s="3">
        <v>4</v>
      </c>
      <c r="B3138" s="146" t="s">
        <v>4266</v>
      </c>
      <c r="C3138" s="4" t="s">
        <v>4267</v>
      </c>
      <c r="D3138" s="5">
        <v>45014</v>
      </c>
      <c r="E3138" s="13" t="s">
        <v>1368</v>
      </c>
      <c r="F3138" s="7">
        <v>1221638</v>
      </c>
      <c r="G3138" s="6" t="s">
        <v>1366</v>
      </c>
      <c r="H3138" s="7">
        <v>128272</v>
      </c>
      <c r="I3138" s="136">
        <v>9966802</v>
      </c>
      <c r="J3138" s="138" t="s">
        <v>898</v>
      </c>
      <c r="K3138" s="139"/>
      <c r="L3138" t="str">
        <f t="shared" si="187"/>
        <v>17787</v>
      </c>
      <c r="M3138">
        <f t="shared" si="188"/>
        <v>17787</v>
      </c>
      <c r="N3138" s="37">
        <f t="shared" si="189"/>
        <v>1221638</v>
      </c>
    </row>
    <row r="3139" spans="1:14" x14ac:dyDescent="0.3">
      <c r="A3139" s="3">
        <v>4</v>
      </c>
      <c r="B3139" s="148"/>
      <c r="C3139" s="4" t="s">
        <v>4268</v>
      </c>
      <c r="D3139" s="5">
        <v>45007</v>
      </c>
      <c r="E3139" s="13" t="s">
        <v>1368</v>
      </c>
      <c r="F3139" s="7">
        <v>2684242</v>
      </c>
      <c r="G3139" s="6" t="s">
        <v>1366</v>
      </c>
      <c r="H3139" s="7">
        <v>281845</v>
      </c>
      <c r="I3139" s="143"/>
      <c r="J3139" s="144"/>
      <c r="K3139" s="145"/>
      <c r="L3139" t="str">
        <f t="shared" si="187"/>
        <v>15926</v>
      </c>
      <c r="M3139">
        <f t="shared" si="188"/>
        <v>15926</v>
      </c>
      <c r="N3139" s="37">
        <f t="shared" si="189"/>
        <v>2684242</v>
      </c>
    </row>
    <row r="3140" spans="1:14" x14ac:dyDescent="0.3">
      <c r="A3140" s="3">
        <v>4</v>
      </c>
      <c r="B3140" s="148"/>
      <c r="C3140" s="4" t="s">
        <v>4269</v>
      </c>
      <c r="D3140" s="5">
        <v>45000</v>
      </c>
      <c r="E3140" s="13" t="s">
        <v>1368</v>
      </c>
      <c r="F3140" s="7">
        <v>3339105</v>
      </c>
      <c r="G3140" s="6" t="s">
        <v>1366</v>
      </c>
      <c r="H3140" s="7">
        <v>350606</v>
      </c>
      <c r="I3140" s="143"/>
      <c r="J3140" s="144"/>
      <c r="K3140" s="145"/>
      <c r="L3140" t="str">
        <f t="shared" si="187"/>
        <v>13703</v>
      </c>
      <c r="M3140">
        <f t="shared" si="188"/>
        <v>13703</v>
      </c>
      <c r="N3140" s="37">
        <f t="shared" si="189"/>
        <v>3339105</v>
      </c>
    </row>
    <row r="3141" spans="1:14" x14ac:dyDescent="0.3">
      <c r="A3141" s="3">
        <v>4</v>
      </c>
      <c r="B3141" s="147"/>
      <c r="C3141" s="4" t="s">
        <v>4270</v>
      </c>
      <c r="D3141" s="5">
        <v>44986</v>
      </c>
      <c r="E3141" s="13" t="s">
        <v>1368</v>
      </c>
      <c r="F3141" s="7">
        <v>3891107</v>
      </c>
      <c r="G3141" s="6" t="s">
        <v>1366</v>
      </c>
      <c r="H3141" s="7">
        <v>408566</v>
      </c>
      <c r="I3141" s="137"/>
      <c r="J3141" s="140"/>
      <c r="K3141" s="141"/>
      <c r="L3141" t="str">
        <f t="shared" si="187"/>
        <v>09174</v>
      </c>
      <c r="M3141">
        <f t="shared" si="188"/>
        <v>9174</v>
      </c>
      <c r="N3141" s="37">
        <f t="shared" si="189"/>
        <v>3891107</v>
      </c>
    </row>
    <row r="3142" spans="1:14" x14ac:dyDescent="0.3">
      <c r="A3142" s="3">
        <v>4</v>
      </c>
      <c r="B3142" s="146" t="s">
        <v>4271</v>
      </c>
      <c r="C3142" s="4" t="s">
        <v>4272</v>
      </c>
      <c r="D3142" s="5">
        <v>45000</v>
      </c>
      <c r="E3142" s="13" t="s">
        <v>1368</v>
      </c>
      <c r="F3142" s="7">
        <v>3092617</v>
      </c>
      <c r="G3142" s="6" t="s">
        <v>1366</v>
      </c>
      <c r="H3142" s="7">
        <v>324725</v>
      </c>
      <c r="I3142" s="136">
        <v>7360143</v>
      </c>
      <c r="J3142" s="138" t="s">
        <v>908</v>
      </c>
      <c r="K3142" s="139"/>
      <c r="L3142" t="str">
        <f t="shared" si="187"/>
        <v>13702</v>
      </c>
      <c r="M3142">
        <f t="shared" si="188"/>
        <v>13702</v>
      </c>
      <c r="N3142" s="37">
        <f t="shared" si="189"/>
        <v>3092617</v>
      </c>
    </row>
    <row r="3143" spans="1:14" x14ac:dyDescent="0.3">
      <c r="A3143" s="3">
        <v>4</v>
      </c>
      <c r="B3143" s="148"/>
      <c r="C3143" s="4" t="s">
        <v>4273</v>
      </c>
      <c r="D3143" s="5">
        <v>44993</v>
      </c>
      <c r="E3143" s="13" t="s">
        <v>1368</v>
      </c>
      <c r="F3143" s="7">
        <v>610819</v>
      </c>
      <c r="G3143" s="6" t="s">
        <v>1366</v>
      </c>
      <c r="H3143" s="7">
        <v>64136</v>
      </c>
      <c r="I3143" s="143"/>
      <c r="J3143" s="144"/>
      <c r="K3143" s="145"/>
      <c r="L3143" t="str">
        <f t="shared" ref="L3143:L3206" si="190">+RIGHT(C3143,5)</f>
        <v>12351</v>
      </c>
      <c r="M3143">
        <f t="shared" ref="M3143:M3206" si="191">+L3143*1</f>
        <v>12351</v>
      </c>
      <c r="N3143" s="37">
        <f t="shared" si="189"/>
        <v>610819</v>
      </c>
    </row>
    <row r="3144" spans="1:14" x14ac:dyDescent="0.3">
      <c r="A3144" s="3">
        <v>4</v>
      </c>
      <c r="B3144" s="148"/>
      <c r="C3144" s="4" t="s">
        <v>4274</v>
      </c>
      <c r="D3144" s="5">
        <v>45014</v>
      </c>
      <c r="E3144" s="13" t="s">
        <v>1368</v>
      </c>
      <c r="F3144" s="7">
        <v>1019194</v>
      </c>
      <c r="G3144" s="6" t="s">
        <v>1366</v>
      </c>
      <c r="H3144" s="7">
        <v>107015</v>
      </c>
      <c r="I3144" s="143"/>
      <c r="J3144" s="144"/>
      <c r="K3144" s="145"/>
      <c r="L3144" t="str">
        <f t="shared" si="190"/>
        <v>17790</v>
      </c>
      <c r="M3144">
        <f t="shared" si="191"/>
        <v>17790</v>
      </c>
      <c r="N3144" s="37">
        <f t="shared" si="189"/>
        <v>1019194</v>
      </c>
    </row>
    <row r="3145" spans="1:14" x14ac:dyDescent="0.3">
      <c r="A3145" s="3">
        <v>4</v>
      </c>
      <c r="B3145" s="148"/>
      <c r="C3145" s="4" t="s">
        <v>4275</v>
      </c>
      <c r="D3145" s="5">
        <v>45007</v>
      </c>
      <c r="E3145" s="13" t="s">
        <v>1368</v>
      </c>
      <c r="F3145" s="7">
        <v>2077928</v>
      </c>
      <c r="G3145" s="6" t="s">
        <v>1366</v>
      </c>
      <c r="H3145" s="7">
        <v>218182</v>
      </c>
      <c r="I3145" s="143"/>
      <c r="J3145" s="144"/>
      <c r="K3145" s="145"/>
      <c r="L3145" t="str">
        <f t="shared" si="190"/>
        <v>15924</v>
      </c>
      <c r="M3145">
        <f t="shared" si="191"/>
        <v>15924</v>
      </c>
      <c r="N3145" s="37">
        <f t="shared" si="189"/>
        <v>2077928</v>
      </c>
    </row>
    <row r="3146" spans="1:14" x14ac:dyDescent="0.3">
      <c r="A3146" s="3">
        <v>4</v>
      </c>
      <c r="B3146" s="147"/>
      <c r="C3146" s="4" t="s">
        <v>4276</v>
      </c>
      <c r="D3146" s="5">
        <v>44986</v>
      </c>
      <c r="E3146" s="13" t="s">
        <v>1365</v>
      </c>
      <c r="F3146" s="7">
        <v>1423065</v>
      </c>
      <c r="G3146" s="6" t="s">
        <v>1366</v>
      </c>
      <c r="H3146" s="7">
        <v>149422</v>
      </c>
      <c r="I3146" s="137"/>
      <c r="J3146" s="140"/>
      <c r="K3146" s="141"/>
      <c r="L3146" t="str">
        <f t="shared" si="190"/>
        <v>09180</v>
      </c>
      <c r="M3146">
        <f t="shared" si="191"/>
        <v>9180</v>
      </c>
      <c r="N3146" s="37">
        <f t="shared" si="189"/>
        <v>1423065</v>
      </c>
    </row>
    <row r="3147" spans="1:14" x14ac:dyDescent="0.3">
      <c r="A3147" s="3">
        <v>4</v>
      </c>
      <c r="B3147" s="146" t="s">
        <v>4283</v>
      </c>
      <c r="C3147" s="4" t="s">
        <v>4284</v>
      </c>
      <c r="D3147" s="5">
        <v>44996</v>
      </c>
      <c r="E3147" s="13" t="s">
        <v>1787</v>
      </c>
      <c r="F3147" s="7">
        <v>7036777</v>
      </c>
      <c r="G3147" s="6" t="s">
        <v>1366</v>
      </c>
      <c r="H3147" s="7">
        <v>738862</v>
      </c>
      <c r="I3147" s="136">
        <v>18194948</v>
      </c>
      <c r="J3147" s="138" t="s">
        <v>917</v>
      </c>
      <c r="K3147" s="139"/>
      <c r="L3147" t="str">
        <f t="shared" si="190"/>
        <v>13429</v>
      </c>
      <c r="M3147">
        <f t="shared" si="191"/>
        <v>13429</v>
      </c>
      <c r="N3147" s="37">
        <f t="shared" si="189"/>
        <v>7036777</v>
      </c>
    </row>
    <row r="3148" spans="1:14" x14ac:dyDescent="0.3">
      <c r="A3148" s="3">
        <v>4</v>
      </c>
      <c r="B3148" s="148"/>
      <c r="C3148" s="4" t="s">
        <v>4285</v>
      </c>
      <c r="D3148" s="5">
        <v>45013</v>
      </c>
      <c r="E3148" s="13" t="s">
        <v>1368</v>
      </c>
      <c r="F3148" s="7">
        <v>2502302</v>
      </c>
      <c r="G3148" s="6" t="s">
        <v>1366</v>
      </c>
      <c r="H3148" s="7">
        <v>262742</v>
      </c>
      <c r="I3148" s="143"/>
      <c r="J3148" s="144"/>
      <c r="K3148" s="145"/>
      <c r="L3148" t="str">
        <f t="shared" si="190"/>
        <v>17698</v>
      </c>
      <c r="M3148">
        <f t="shared" si="191"/>
        <v>17698</v>
      </c>
      <c r="N3148" s="37">
        <f t="shared" si="189"/>
        <v>2502302</v>
      </c>
    </row>
    <row r="3149" spans="1:14" x14ac:dyDescent="0.3">
      <c r="A3149" s="3">
        <v>4</v>
      </c>
      <c r="B3149" s="148"/>
      <c r="C3149" s="4" t="s">
        <v>4286</v>
      </c>
      <c r="D3149" s="5">
        <v>45006</v>
      </c>
      <c r="E3149" s="13" t="s">
        <v>1368</v>
      </c>
      <c r="F3149" s="7">
        <v>2649207</v>
      </c>
      <c r="G3149" s="6" t="s">
        <v>1366</v>
      </c>
      <c r="H3149" s="7">
        <v>278167</v>
      </c>
      <c r="I3149" s="143"/>
      <c r="J3149" s="144"/>
      <c r="K3149" s="145"/>
      <c r="L3149" t="str">
        <f t="shared" si="190"/>
        <v>15848</v>
      </c>
      <c r="M3149">
        <f t="shared" si="191"/>
        <v>15848</v>
      </c>
      <c r="N3149" s="37">
        <f t="shared" si="189"/>
        <v>2649207</v>
      </c>
    </row>
    <row r="3150" spans="1:14" x14ac:dyDescent="0.3">
      <c r="A3150" s="3">
        <v>4</v>
      </c>
      <c r="B3150" s="148"/>
      <c r="C3150" s="4" t="s">
        <v>4287</v>
      </c>
      <c r="D3150" s="5">
        <v>44999</v>
      </c>
      <c r="E3150" s="13" t="s">
        <v>1368</v>
      </c>
      <c r="F3150" s="7">
        <v>4422847</v>
      </c>
      <c r="G3150" s="6" t="s">
        <v>1366</v>
      </c>
      <c r="H3150" s="7">
        <v>464399</v>
      </c>
      <c r="I3150" s="143"/>
      <c r="J3150" s="144"/>
      <c r="K3150" s="145"/>
      <c r="L3150" t="str">
        <f t="shared" si="190"/>
        <v>13576</v>
      </c>
      <c r="M3150">
        <f t="shared" si="191"/>
        <v>13576</v>
      </c>
      <c r="N3150" s="37">
        <f t="shared" si="189"/>
        <v>4422847</v>
      </c>
    </row>
    <row r="3151" spans="1:14" x14ac:dyDescent="0.3">
      <c r="A3151" s="3">
        <v>4</v>
      </c>
      <c r="B3151" s="147"/>
      <c r="C3151" s="4" t="s">
        <v>4288</v>
      </c>
      <c r="D3151" s="5">
        <v>44989</v>
      </c>
      <c r="E3151" s="13" t="s">
        <v>1368</v>
      </c>
      <c r="F3151" s="7">
        <v>3718418</v>
      </c>
      <c r="G3151" s="6" t="s">
        <v>1366</v>
      </c>
      <c r="H3151" s="7">
        <v>390434</v>
      </c>
      <c r="I3151" s="137"/>
      <c r="J3151" s="140"/>
      <c r="K3151" s="141"/>
      <c r="L3151" t="str">
        <f t="shared" si="190"/>
        <v>11337</v>
      </c>
      <c r="M3151">
        <f t="shared" si="191"/>
        <v>11337</v>
      </c>
      <c r="N3151" s="37">
        <f t="shared" si="189"/>
        <v>3718418</v>
      </c>
    </row>
    <row r="3152" spans="1:14" x14ac:dyDescent="0.3">
      <c r="A3152" s="3">
        <v>4</v>
      </c>
      <c r="B3152" s="146" t="s">
        <v>4289</v>
      </c>
      <c r="C3152" s="4" t="s">
        <v>4290</v>
      </c>
      <c r="D3152" s="5">
        <v>45005</v>
      </c>
      <c r="E3152" s="13" t="s">
        <v>1368</v>
      </c>
      <c r="F3152" s="7">
        <v>1290691</v>
      </c>
      <c r="G3152" s="6" t="s">
        <v>1366</v>
      </c>
      <c r="H3152" s="7">
        <v>135523</v>
      </c>
      <c r="I3152" s="136">
        <v>4351270</v>
      </c>
      <c r="J3152" s="138" t="s">
        <v>927</v>
      </c>
      <c r="K3152" s="139"/>
      <c r="L3152" t="str">
        <f t="shared" si="190"/>
        <v>15789</v>
      </c>
      <c r="M3152">
        <f t="shared" si="191"/>
        <v>15789</v>
      </c>
      <c r="N3152" s="37">
        <f t="shared" si="189"/>
        <v>1290691</v>
      </c>
    </row>
    <row r="3153" spans="1:14" x14ac:dyDescent="0.3">
      <c r="A3153" s="3">
        <v>4</v>
      </c>
      <c r="B3153" s="148"/>
      <c r="C3153" s="4" t="s">
        <v>4291</v>
      </c>
      <c r="D3153" s="5">
        <v>44991</v>
      </c>
      <c r="E3153" s="13" t="s">
        <v>1368</v>
      </c>
      <c r="F3153" s="7">
        <v>1901510</v>
      </c>
      <c r="G3153" s="6" t="s">
        <v>1366</v>
      </c>
      <c r="H3153" s="7">
        <v>199658</v>
      </c>
      <c r="I3153" s="143"/>
      <c r="J3153" s="144"/>
      <c r="K3153" s="145"/>
      <c r="L3153" t="str">
        <f t="shared" si="190"/>
        <v>11422</v>
      </c>
      <c r="M3153">
        <f t="shared" si="191"/>
        <v>11422</v>
      </c>
      <c r="N3153" s="37">
        <f t="shared" si="189"/>
        <v>1901510</v>
      </c>
    </row>
    <row r="3154" spans="1:14" x14ac:dyDescent="0.3">
      <c r="A3154" s="3">
        <v>4</v>
      </c>
      <c r="B3154" s="147"/>
      <c r="C3154" s="4" t="s">
        <v>4292</v>
      </c>
      <c r="D3154" s="5">
        <v>44998</v>
      </c>
      <c r="E3154" s="13" t="s">
        <v>1368</v>
      </c>
      <c r="F3154" s="7">
        <v>1669553</v>
      </c>
      <c r="G3154" s="6" t="s">
        <v>1366</v>
      </c>
      <c r="H3154" s="7">
        <v>175303</v>
      </c>
      <c r="I3154" s="137"/>
      <c r="J3154" s="140"/>
      <c r="K3154" s="141"/>
      <c r="L3154" t="str">
        <f t="shared" si="190"/>
        <v>13509</v>
      </c>
      <c r="M3154">
        <f t="shared" si="191"/>
        <v>13509</v>
      </c>
      <c r="N3154" s="37">
        <f t="shared" si="189"/>
        <v>1669553</v>
      </c>
    </row>
    <row r="3155" spans="1:14" x14ac:dyDescent="0.3">
      <c r="A3155" s="3">
        <v>4</v>
      </c>
      <c r="B3155" s="146" t="s">
        <v>4293</v>
      </c>
      <c r="C3155" s="4" t="s">
        <v>4294</v>
      </c>
      <c r="D3155" s="5">
        <v>45003</v>
      </c>
      <c r="E3155" s="13" t="s">
        <v>1365</v>
      </c>
      <c r="F3155" s="7">
        <v>2033884</v>
      </c>
      <c r="G3155" s="6" t="s">
        <v>1366</v>
      </c>
      <c r="H3155" s="7">
        <v>213558</v>
      </c>
      <c r="I3155" s="136">
        <v>5474839</v>
      </c>
      <c r="J3155" s="138" t="s">
        <v>934</v>
      </c>
      <c r="K3155" s="139"/>
      <c r="L3155" t="str">
        <f t="shared" si="190"/>
        <v>15702</v>
      </c>
      <c r="M3155">
        <f t="shared" si="191"/>
        <v>15702</v>
      </c>
      <c r="N3155" s="37">
        <f t="shared" si="189"/>
        <v>2033884</v>
      </c>
    </row>
    <row r="3156" spans="1:14" x14ac:dyDescent="0.3">
      <c r="A3156" s="3">
        <v>4</v>
      </c>
      <c r="B3156" s="147"/>
      <c r="C3156" s="4" t="s">
        <v>4295</v>
      </c>
      <c r="D3156" s="5">
        <v>44988</v>
      </c>
      <c r="E3156" s="13" t="s">
        <v>1365</v>
      </c>
      <c r="F3156" s="7">
        <v>4083255</v>
      </c>
      <c r="G3156" s="6" t="s">
        <v>1366</v>
      </c>
      <c r="H3156" s="7">
        <v>428742</v>
      </c>
      <c r="I3156" s="137"/>
      <c r="J3156" s="140"/>
      <c r="K3156" s="141"/>
      <c r="L3156" t="str">
        <f t="shared" si="190"/>
        <v>11241</v>
      </c>
      <c r="M3156">
        <f t="shared" si="191"/>
        <v>11241</v>
      </c>
      <c r="N3156" s="37">
        <f t="shared" si="189"/>
        <v>4083255</v>
      </c>
    </row>
    <row r="3157" spans="1:14" x14ac:dyDescent="0.3">
      <c r="A3157" s="3">
        <v>4</v>
      </c>
      <c r="B3157" s="15" t="s">
        <v>4296</v>
      </c>
      <c r="C3157" s="4" t="s">
        <v>4297</v>
      </c>
      <c r="D3157" s="5">
        <v>44932</v>
      </c>
      <c r="E3157" s="13" t="s">
        <v>4298</v>
      </c>
      <c r="F3157" s="7">
        <v>3987110</v>
      </c>
      <c r="G3157" s="6" t="s">
        <v>1366</v>
      </c>
      <c r="H3157" s="7">
        <v>418647</v>
      </c>
      <c r="I3157" s="11">
        <v>3568463</v>
      </c>
      <c r="J3157" s="132" t="s">
        <v>939</v>
      </c>
      <c r="K3157" s="133"/>
      <c r="L3157" t="str">
        <f t="shared" si="190"/>
        <v>00721</v>
      </c>
      <c r="M3157">
        <f t="shared" si="191"/>
        <v>721</v>
      </c>
      <c r="N3157" s="37">
        <f t="shared" si="189"/>
        <v>3987110</v>
      </c>
    </row>
    <row r="3158" spans="1:14" x14ac:dyDescent="0.3">
      <c r="A3158" s="3">
        <v>4</v>
      </c>
      <c r="B3158" s="146" t="s">
        <v>4299</v>
      </c>
      <c r="C3158" s="4" t="s">
        <v>4300</v>
      </c>
      <c r="D3158" s="5">
        <v>45002</v>
      </c>
      <c r="E3158" s="13" t="s">
        <v>1368</v>
      </c>
      <c r="F3158" s="7">
        <v>2208832</v>
      </c>
      <c r="G3158" s="6" t="s">
        <v>1366</v>
      </c>
      <c r="H3158" s="7">
        <v>231927</v>
      </c>
      <c r="I3158" s="136">
        <v>17085622</v>
      </c>
      <c r="J3158" s="138" t="s">
        <v>939</v>
      </c>
      <c r="K3158" s="139"/>
      <c r="L3158" t="str">
        <f t="shared" si="190"/>
        <v>15657</v>
      </c>
      <c r="M3158">
        <f t="shared" si="191"/>
        <v>15657</v>
      </c>
      <c r="N3158" s="37">
        <f t="shared" si="189"/>
        <v>2208832</v>
      </c>
    </row>
    <row r="3159" spans="1:14" x14ac:dyDescent="0.3">
      <c r="A3159" s="3">
        <v>4</v>
      </c>
      <c r="B3159" s="148"/>
      <c r="C3159" s="4" t="s">
        <v>4301</v>
      </c>
      <c r="D3159" s="5">
        <v>44995</v>
      </c>
      <c r="E3159" s="13" t="s">
        <v>1368</v>
      </c>
      <c r="F3159" s="7">
        <v>2453160</v>
      </c>
      <c r="G3159" s="6" t="s">
        <v>1366</v>
      </c>
      <c r="H3159" s="7">
        <v>257582</v>
      </c>
      <c r="I3159" s="143"/>
      <c r="J3159" s="144"/>
      <c r="K3159" s="145"/>
      <c r="L3159" t="str">
        <f t="shared" si="190"/>
        <v>13301</v>
      </c>
      <c r="M3159">
        <f t="shared" si="191"/>
        <v>13301</v>
      </c>
      <c r="N3159" s="37">
        <f t="shared" si="189"/>
        <v>2453160</v>
      </c>
    </row>
    <row r="3160" spans="1:14" x14ac:dyDescent="0.3">
      <c r="A3160" s="3">
        <v>4</v>
      </c>
      <c r="B3160" s="148"/>
      <c r="C3160" s="4" t="s">
        <v>4302</v>
      </c>
      <c r="D3160" s="5">
        <v>45009</v>
      </c>
      <c r="E3160" s="13" t="s">
        <v>1368</v>
      </c>
      <c r="F3160" s="7">
        <v>1682798</v>
      </c>
      <c r="G3160" s="6" t="s">
        <v>1366</v>
      </c>
      <c r="H3160" s="7">
        <v>176694</v>
      </c>
      <c r="I3160" s="143"/>
      <c r="J3160" s="144"/>
      <c r="K3160" s="145"/>
      <c r="L3160" t="str">
        <f t="shared" si="190"/>
        <v>17472</v>
      </c>
      <c r="M3160">
        <f t="shared" si="191"/>
        <v>17472</v>
      </c>
      <c r="N3160" s="37">
        <f t="shared" si="189"/>
        <v>1682798</v>
      </c>
    </row>
    <row r="3161" spans="1:14" x14ac:dyDescent="0.3">
      <c r="A3161" s="3">
        <v>4</v>
      </c>
      <c r="B3161" s="148"/>
      <c r="C3161" s="4" t="s">
        <v>4303</v>
      </c>
      <c r="D3161" s="5">
        <v>44986</v>
      </c>
      <c r="E3161" s="13" t="s">
        <v>1368</v>
      </c>
      <c r="F3161" s="7">
        <v>1822431</v>
      </c>
      <c r="G3161" s="6" t="s">
        <v>1366</v>
      </c>
      <c r="H3161" s="7">
        <v>191355</v>
      </c>
      <c r="I3161" s="143"/>
      <c r="J3161" s="144"/>
      <c r="K3161" s="145"/>
      <c r="L3161" t="str">
        <f t="shared" si="190"/>
        <v>09114</v>
      </c>
      <c r="M3161">
        <f t="shared" si="191"/>
        <v>9114</v>
      </c>
      <c r="N3161" s="37">
        <f t="shared" si="189"/>
        <v>1822431</v>
      </c>
    </row>
    <row r="3162" spans="1:14" x14ac:dyDescent="0.3">
      <c r="A3162" s="3">
        <v>4</v>
      </c>
      <c r="B3162" s="148"/>
      <c r="C3162" s="4" t="s">
        <v>4304</v>
      </c>
      <c r="D3162" s="5">
        <v>45013</v>
      </c>
      <c r="E3162" s="13" t="s">
        <v>1368</v>
      </c>
      <c r="F3162" s="7">
        <v>2621711</v>
      </c>
      <c r="G3162" s="6" t="s">
        <v>1366</v>
      </c>
      <c r="H3162" s="7">
        <v>275280</v>
      </c>
      <c r="I3162" s="143"/>
      <c r="J3162" s="144"/>
      <c r="K3162" s="145"/>
      <c r="L3162" t="str">
        <f t="shared" si="190"/>
        <v>17699</v>
      </c>
      <c r="M3162">
        <f t="shared" si="191"/>
        <v>17699</v>
      </c>
      <c r="N3162" s="37">
        <f t="shared" si="189"/>
        <v>2621711</v>
      </c>
    </row>
    <row r="3163" spans="1:14" x14ac:dyDescent="0.3">
      <c r="A3163" s="3">
        <v>4</v>
      </c>
      <c r="B3163" s="148"/>
      <c r="C3163" s="4" t="s">
        <v>4305</v>
      </c>
      <c r="D3163" s="5">
        <v>44992</v>
      </c>
      <c r="E3163" s="13" t="s">
        <v>1368</v>
      </c>
      <c r="F3163" s="7">
        <v>2453160</v>
      </c>
      <c r="G3163" s="6" t="s">
        <v>1366</v>
      </c>
      <c r="H3163" s="7">
        <v>257582</v>
      </c>
      <c r="I3163" s="143"/>
      <c r="J3163" s="144"/>
      <c r="K3163" s="145"/>
      <c r="L3163" t="str">
        <f t="shared" si="190"/>
        <v>11517</v>
      </c>
      <c r="M3163">
        <f t="shared" si="191"/>
        <v>11517</v>
      </c>
      <c r="N3163" s="37">
        <f t="shared" si="189"/>
        <v>2453160</v>
      </c>
    </row>
    <row r="3164" spans="1:14" x14ac:dyDescent="0.3">
      <c r="A3164" s="3">
        <v>4</v>
      </c>
      <c r="B3164" s="148"/>
      <c r="C3164" s="4" t="s">
        <v>4306</v>
      </c>
      <c r="D3164" s="5">
        <v>44988</v>
      </c>
      <c r="E3164" s="13" t="s">
        <v>1368</v>
      </c>
      <c r="F3164" s="7">
        <v>1662888</v>
      </c>
      <c r="G3164" s="6" t="s">
        <v>1366</v>
      </c>
      <c r="H3164" s="7">
        <v>174603</v>
      </c>
      <c r="I3164" s="143"/>
      <c r="J3164" s="144"/>
      <c r="K3164" s="145"/>
      <c r="L3164" t="str">
        <f t="shared" si="190"/>
        <v>11262</v>
      </c>
      <c r="M3164">
        <f t="shared" si="191"/>
        <v>11262</v>
      </c>
      <c r="N3164" s="37">
        <f t="shared" si="189"/>
        <v>1662888</v>
      </c>
    </row>
    <row r="3165" spans="1:14" x14ac:dyDescent="0.3">
      <c r="A3165" s="3">
        <v>4</v>
      </c>
      <c r="B3165" s="148"/>
      <c r="C3165" s="4" t="s">
        <v>4307</v>
      </c>
      <c r="D3165" s="5">
        <v>45006</v>
      </c>
      <c r="E3165" s="13" t="s">
        <v>1368</v>
      </c>
      <c r="F3165" s="7">
        <v>2086668</v>
      </c>
      <c r="G3165" s="6" t="s">
        <v>1366</v>
      </c>
      <c r="H3165" s="7">
        <v>219100</v>
      </c>
      <c r="I3165" s="143"/>
      <c r="J3165" s="144"/>
      <c r="K3165" s="145"/>
      <c r="L3165" t="str">
        <f t="shared" si="190"/>
        <v>15851</v>
      </c>
      <c r="M3165">
        <f t="shared" si="191"/>
        <v>15851</v>
      </c>
      <c r="N3165" s="37">
        <f t="shared" si="189"/>
        <v>2086668</v>
      </c>
    </row>
    <row r="3166" spans="1:14" x14ac:dyDescent="0.3">
      <c r="A3166" s="3">
        <v>4</v>
      </c>
      <c r="B3166" s="147"/>
      <c r="C3166" s="4" t="s">
        <v>4308</v>
      </c>
      <c r="D3166" s="5">
        <v>44999</v>
      </c>
      <c r="E3166" s="13" t="s">
        <v>1368</v>
      </c>
      <c r="F3166" s="7">
        <v>2098432</v>
      </c>
      <c r="G3166" s="6" t="s">
        <v>1366</v>
      </c>
      <c r="H3166" s="7">
        <v>220335</v>
      </c>
      <c r="I3166" s="137"/>
      <c r="J3166" s="140"/>
      <c r="K3166" s="141"/>
      <c r="L3166" t="str">
        <f t="shared" si="190"/>
        <v>13582</v>
      </c>
      <c r="M3166">
        <f t="shared" si="191"/>
        <v>13582</v>
      </c>
      <c r="N3166" s="37">
        <f t="shared" si="189"/>
        <v>2098432</v>
      </c>
    </row>
    <row r="3167" spans="1:14" x14ac:dyDescent="0.3">
      <c r="A3167" s="3">
        <v>4</v>
      </c>
      <c r="B3167" s="146" t="s">
        <v>4315</v>
      </c>
      <c r="C3167" s="4" t="s">
        <v>4316</v>
      </c>
      <c r="D3167" s="5">
        <v>44986</v>
      </c>
      <c r="E3167" s="13" t="s">
        <v>1368</v>
      </c>
      <c r="F3167" s="7">
        <v>1625509</v>
      </c>
      <c r="G3167" s="6" t="s">
        <v>1366</v>
      </c>
      <c r="H3167" s="7">
        <v>170678</v>
      </c>
      <c r="I3167" s="136">
        <v>6551224</v>
      </c>
      <c r="J3167" s="138" t="s">
        <v>956</v>
      </c>
      <c r="K3167" s="139"/>
      <c r="L3167" t="str">
        <f t="shared" si="190"/>
        <v>09179</v>
      </c>
      <c r="M3167">
        <f t="shared" si="191"/>
        <v>9179</v>
      </c>
      <c r="N3167" s="37">
        <f t="shared" si="189"/>
        <v>1625509</v>
      </c>
    </row>
    <row r="3168" spans="1:14" x14ac:dyDescent="0.3">
      <c r="A3168" s="3">
        <v>4</v>
      </c>
      <c r="B3168" s="148"/>
      <c r="C3168" s="4" t="s">
        <v>4317</v>
      </c>
      <c r="D3168" s="5">
        <v>45005</v>
      </c>
      <c r="E3168" s="13" t="s">
        <v>1368</v>
      </c>
      <c r="F3168" s="7">
        <v>2847147</v>
      </c>
      <c r="G3168" s="6" t="s">
        <v>1366</v>
      </c>
      <c r="H3168" s="7">
        <v>298950</v>
      </c>
      <c r="I3168" s="143"/>
      <c r="J3168" s="144"/>
      <c r="K3168" s="145"/>
      <c r="L3168" t="str">
        <f t="shared" si="190"/>
        <v>15790</v>
      </c>
      <c r="M3168">
        <f t="shared" si="191"/>
        <v>15790</v>
      </c>
      <c r="N3168" s="37">
        <f t="shared" si="189"/>
        <v>2847147</v>
      </c>
    </row>
    <row r="3169" spans="1:14" x14ac:dyDescent="0.3">
      <c r="A3169" s="3">
        <v>4</v>
      </c>
      <c r="B3169" s="148"/>
      <c r="C3169" s="4" t="s">
        <v>4318</v>
      </c>
      <c r="D3169" s="5">
        <v>44998</v>
      </c>
      <c r="E3169" s="13" t="s">
        <v>1368</v>
      </c>
      <c r="F3169" s="7">
        <v>1221638</v>
      </c>
      <c r="G3169" s="6" t="s">
        <v>1366</v>
      </c>
      <c r="H3169" s="7">
        <v>128272</v>
      </c>
      <c r="I3169" s="143"/>
      <c r="J3169" s="144"/>
      <c r="K3169" s="145"/>
      <c r="L3169" t="str">
        <f t="shared" si="190"/>
        <v>13507</v>
      </c>
      <c r="M3169">
        <f t="shared" si="191"/>
        <v>13507</v>
      </c>
      <c r="N3169" s="37">
        <f t="shared" si="189"/>
        <v>1221638</v>
      </c>
    </row>
    <row r="3170" spans="1:14" x14ac:dyDescent="0.3">
      <c r="A3170" s="3">
        <v>4</v>
      </c>
      <c r="B3170" s="147"/>
      <c r="C3170" s="4" t="s">
        <v>4319</v>
      </c>
      <c r="D3170" s="5">
        <v>44991</v>
      </c>
      <c r="E3170" s="13" t="s">
        <v>1368</v>
      </c>
      <c r="F3170" s="7">
        <v>1625509</v>
      </c>
      <c r="G3170" s="6" t="s">
        <v>1366</v>
      </c>
      <c r="H3170" s="7">
        <v>170678</v>
      </c>
      <c r="I3170" s="137"/>
      <c r="J3170" s="140"/>
      <c r="K3170" s="141"/>
      <c r="L3170" t="str">
        <f t="shared" si="190"/>
        <v>11419</v>
      </c>
      <c r="M3170">
        <f t="shared" si="191"/>
        <v>11419</v>
      </c>
      <c r="N3170" s="37">
        <f t="shared" si="189"/>
        <v>1625509</v>
      </c>
    </row>
    <row r="3171" spans="1:14" x14ac:dyDescent="0.3">
      <c r="A3171" s="3">
        <v>4</v>
      </c>
      <c r="B3171" s="146" t="s">
        <v>4320</v>
      </c>
      <c r="C3171" s="4" t="s">
        <v>4321</v>
      </c>
      <c r="D3171" s="5">
        <v>44989</v>
      </c>
      <c r="E3171" s="13" t="s">
        <v>1368</v>
      </c>
      <c r="F3171" s="7">
        <v>1097469</v>
      </c>
      <c r="G3171" s="6" t="s">
        <v>1366</v>
      </c>
      <c r="H3171" s="7">
        <v>115234</v>
      </c>
      <c r="I3171" s="136">
        <v>4799301</v>
      </c>
      <c r="J3171" s="138" t="s">
        <v>971</v>
      </c>
      <c r="K3171" s="139"/>
      <c r="L3171" t="str">
        <f t="shared" si="190"/>
        <v>11339</v>
      </c>
      <c r="M3171">
        <f t="shared" si="191"/>
        <v>11339</v>
      </c>
      <c r="N3171" s="37">
        <f t="shared" si="189"/>
        <v>1097469</v>
      </c>
    </row>
    <row r="3172" spans="1:14" x14ac:dyDescent="0.3">
      <c r="A3172" s="3">
        <v>4</v>
      </c>
      <c r="B3172" s="148"/>
      <c r="C3172" s="4" t="s">
        <v>4322</v>
      </c>
      <c r="D3172" s="5">
        <v>45010</v>
      </c>
      <c r="E3172" s="13" t="s">
        <v>1368</v>
      </c>
      <c r="F3172" s="7">
        <v>1020747</v>
      </c>
      <c r="G3172" s="6" t="s">
        <v>1366</v>
      </c>
      <c r="H3172" s="7">
        <v>107178</v>
      </c>
      <c r="I3172" s="143"/>
      <c r="J3172" s="144"/>
      <c r="K3172" s="145"/>
      <c r="L3172" t="str">
        <f t="shared" si="190"/>
        <v>17511</v>
      </c>
      <c r="M3172">
        <f t="shared" si="191"/>
        <v>17511</v>
      </c>
      <c r="N3172" s="37">
        <f t="shared" si="189"/>
        <v>1020747</v>
      </c>
    </row>
    <row r="3173" spans="1:14" x14ac:dyDescent="0.3">
      <c r="A3173" s="3">
        <v>4</v>
      </c>
      <c r="B3173" s="148"/>
      <c r="C3173" s="4" t="s">
        <v>4323</v>
      </c>
      <c r="D3173" s="5">
        <v>45003</v>
      </c>
      <c r="E3173" s="13" t="s">
        <v>1368</v>
      </c>
      <c r="F3173" s="7">
        <v>2171717</v>
      </c>
      <c r="G3173" s="6" t="s">
        <v>1366</v>
      </c>
      <c r="H3173" s="7">
        <v>228030</v>
      </c>
      <c r="I3173" s="143"/>
      <c r="J3173" s="144"/>
      <c r="K3173" s="145"/>
      <c r="L3173" t="str">
        <f t="shared" si="190"/>
        <v>15728</v>
      </c>
      <c r="M3173">
        <f t="shared" si="191"/>
        <v>15728</v>
      </c>
      <c r="N3173" s="37">
        <f t="shared" si="189"/>
        <v>2171717</v>
      </c>
    </row>
    <row r="3174" spans="1:14" x14ac:dyDescent="0.3">
      <c r="A3174" s="3">
        <v>4</v>
      </c>
      <c r="B3174" s="147"/>
      <c r="C3174" s="4" t="s">
        <v>4324</v>
      </c>
      <c r="D3174" s="5">
        <v>44996</v>
      </c>
      <c r="E3174" s="13" t="s">
        <v>1368</v>
      </c>
      <c r="F3174" s="7">
        <v>1072414</v>
      </c>
      <c r="G3174" s="6" t="s">
        <v>1366</v>
      </c>
      <c r="H3174" s="7">
        <v>112603</v>
      </c>
      <c r="I3174" s="137"/>
      <c r="J3174" s="140"/>
      <c r="K3174" s="141"/>
      <c r="L3174" t="str">
        <f t="shared" si="190"/>
        <v>13432</v>
      </c>
      <c r="M3174">
        <f t="shared" si="191"/>
        <v>13432</v>
      </c>
      <c r="N3174" s="37">
        <f t="shared" si="189"/>
        <v>1072414</v>
      </c>
    </row>
    <row r="3175" spans="1:14" x14ac:dyDescent="0.3">
      <c r="A3175" s="3">
        <v>4</v>
      </c>
      <c r="B3175" s="146" t="s">
        <v>4325</v>
      </c>
      <c r="C3175" s="4" t="s">
        <v>4326</v>
      </c>
      <c r="D3175" s="5">
        <v>44989</v>
      </c>
      <c r="E3175" s="13" t="s">
        <v>1787</v>
      </c>
      <c r="F3175" s="7">
        <v>4846446</v>
      </c>
      <c r="G3175" s="6" t="s">
        <v>1366</v>
      </c>
      <c r="H3175" s="7">
        <v>508877</v>
      </c>
      <c r="I3175" s="136">
        <v>18578042</v>
      </c>
      <c r="J3175" s="138" t="s">
        <v>988</v>
      </c>
      <c r="K3175" s="139"/>
      <c r="L3175" t="str">
        <f t="shared" si="190"/>
        <v>11343</v>
      </c>
      <c r="M3175">
        <f t="shared" si="191"/>
        <v>11343</v>
      </c>
      <c r="N3175" s="37">
        <f t="shared" si="189"/>
        <v>4846446</v>
      </c>
    </row>
    <row r="3176" spans="1:14" x14ac:dyDescent="0.3">
      <c r="A3176" s="3">
        <v>4</v>
      </c>
      <c r="B3176" s="148"/>
      <c r="C3176" s="4" t="s">
        <v>4327</v>
      </c>
      <c r="D3176" s="5">
        <v>44993</v>
      </c>
      <c r="E3176" s="13" t="s">
        <v>1368</v>
      </c>
      <c r="F3176" s="7">
        <v>2881164</v>
      </c>
      <c r="G3176" s="6" t="s">
        <v>1366</v>
      </c>
      <c r="H3176" s="7">
        <v>302522</v>
      </c>
      <c r="I3176" s="143"/>
      <c r="J3176" s="144"/>
      <c r="K3176" s="145"/>
      <c r="L3176" t="str">
        <f t="shared" si="190"/>
        <v>12348</v>
      </c>
      <c r="M3176">
        <f t="shared" si="191"/>
        <v>12348</v>
      </c>
      <c r="N3176" s="37">
        <f t="shared" si="189"/>
        <v>2881164</v>
      </c>
    </row>
    <row r="3177" spans="1:14" x14ac:dyDescent="0.3">
      <c r="A3177" s="3">
        <v>4</v>
      </c>
      <c r="B3177" s="148"/>
      <c r="C3177" s="4" t="s">
        <v>4328</v>
      </c>
      <c r="D3177" s="5">
        <v>45014</v>
      </c>
      <c r="E3177" s="13" t="s">
        <v>1378</v>
      </c>
      <c r="F3177" s="7">
        <v>6007491</v>
      </c>
      <c r="G3177" s="6" t="s">
        <v>1366</v>
      </c>
      <c r="H3177" s="7">
        <v>630787</v>
      </c>
      <c r="I3177" s="143"/>
      <c r="J3177" s="144"/>
      <c r="K3177" s="145"/>
      <c r="L3177" t="str">
        <f t="shared" si="190"/>
        <v>17783</v>
      </c>
      <c r="M3177">
        <f t="shared" si="191"/>
        <v>17783</v>
      </c>
      <c r="N3177" s="37">
        <f t="shared" si="189"/>
        <v>6007491</v>
      </c>
    </row>
    <row r="3178" spans="1:14" x14ac:dyDescent="0.3">
      <c r="A3178" s="3">
        <v>4</v>
      </c>
      <c r="B3178" s="148"/>
      <c r="C3178" s="4" t="s">
        <v>4329</v>
      </c>
      <c r="D3178" s="5">
        <v>44986</v>
      </c>
      <c r="E3178" s="13" t="s">
        <v>1787</v>
      </c>
      <c r="F3178" s="7">
        <v>2678720</v>
      </c>
      <c r="G3178" s="6" t="s">
        <v>1366</v>
      </c>
      <c r="H3178" s="7">
        <v>281266</v>
      </c>
      <c r="I3178" s="143"/>
      <c r="J3178" s="144"/>
      <c r="K3178" s="145"/>
      <c r="L3178" t="str">
        <f t="shared" si="190"/>
        <v>09178</v>
      </c>
      <c r="M3178">
        <f t="shared" si="191"/>
        <v>9178</v>
      </c>
      <c r="N3178" s="37">
        <f t="shared" si="189"/>
        <v>2678720</v>
      </c>
    </row>
    <row r="3179" spans="1:14" x14ac:dyDescent="0.3">
      <c r="A3179" s="3">
        <v>4</v>
      </c>
      <c r="B3179" s="147"/>
      <c r="C3179" s="4" t="s">
        <v>4330</v>
      </c>
      <c r="D3179" s="5">
        <v>45000</v>
      </c>
      <c r="E3179" s="13" t="s">
        <v>1368</v>
      </c>
      <c r="F3179" s="7">
        <v>4343768</v>
      </c>
      <c r="G3179" s="6" t="s">
        <v>1366</v>
      </c>
      <c r="H3179" s="7">
        <v>456096</v>
      </c>
      <c r="I3179" s="137"/>
      <c r="J3179" s="140"/>
      <c r="K3179" s="141"/>
      <c r="L3179" t="str">
        <f t="shared" si="190"/>
        <v>13705</v>
      </c>
      <c r="M3179">
        <f t="shared" si="191"/>
        <v>13705</v>
      </c>
      <c r="N3179" s="37">
        <f t="shared" si="189"/>
        <v>4343768</v>
      </c>
    </row>
    <row r="3180" spans="1:14" x14ac:dyDescent="0.3">
      <c r="A3180" s="3">
        <v>4</v>
      </c>
      <c r="B3180" s="146" t="s">
        <v>4335</v>
      </c>
      <c r="C3180" s="4" t="s">
        <v>4336</v>
      </c>
      <c r="D3180" s="5">
        <v>44993</v>
      </c>
      <c r="E3180" s="13" t="s">
        <v>1365</v>
      </c>
      <c r="F3180" s="7">
        <v>366491</v>
      </c>
      <c r="G3180" s="6" t="s">
        <v>1366</v>
      </c>
      <c r="H3180" s="7">
        <v>38482</v>
      </c>
      <c r="I3180" s="136">
        <v>1923277</v>
      </c>
      <c r="J3180" s="138" t="s">
        <v>996</v>
      </c>
      <c r="K3180" s="139"/>
      <c r="L3180" t="str">
        <f t="shared" si="190"/>
        <v>12346</v>
      </c>
      <c r="M3180">
        <f t="shared" si="191"/>
        <v>12346</v>
      </c>
      <c r="N3180" s="37">
        <f t="shared" si="189"/>
        <v>366491</v>
      </c>
    </row>
    <row r="3181" spans="1:14" x14ac:dyDescent="0.3">
      <c r="A3181" s="3">
        <v>4</v>
      </c>
      <c r="B3181" s="148"/>
      <c r="C3181" s="4" t="s">
        <v>4337</v>
      </c>
      <c r="D3181" s="5">
        <v>45014</v>
      </c>
      <c r="E3181" s="13" t="s">
        <v>2935</v>
      </c>
      <c r="F3181" s="7">
        <v>384780</v>
      </c>
      <c r="G3181" s="6" t="s">
        <v>1366</v>
      </c>
      <c r="H3181" s="7">
        <v>40402</v>
      </c>
      <c r="I3181" s="143"/>
      <c r="J3181" s="144"/>
      <c r="K3181" s="145"/>
      <c r="L3181" t="str">
        <f t="shared" si="190"/>
        <v>17784</v>
      </c>
      <c r="M3181">
        <f t="shared" si="191"/>
        <v>17784</v>
      </c>
      <c r="N3181" s="37">
        <f t="shared" si="189"/>
        <v>384780</v>
      </c>
    </row>
    <row r="3182" spans="1:14" x14ac:dyDescent="0.3">
      <c r="A3182" s="3">
        <v>4</v>
      </c>
      <c r="B3182" s="148"/>
      <c r="C3182" s="4" t="s">
        <v>4338</v>
      </c>
      <c r="D3182" s="5">
        <v>44986</v>
      </c>
      <c r="E3182" s="13" t="s">
        <v>1368</v>
      </c>
      <c r="F3182" s="7">
        <v>833874</v>
      </c>
      <c r="G3182" s="6" t="s">
        <v>1366</v>
      </c>
      <c r="H3182" s="7">
        <v>87557</v>
      </c>
      <c r="I3182" s="143"/>
      <c r="J3182" s="144"/>
      <c r="K3182" s="145"/>
      <c r="L3182" t="str">
        <f>+RIGHT(C3182,4)</f>
        <v>9173</v>
      </c>
      <c r="M3182">
        <f t="shared" si="191"/>
        <v>9173</v>
      </c>
      <c r="N3182" s="37">
        <f t="shared" si="189"/>
        <v>833874</v>
      </c>
    </row>
    <row r="3183" spans="1:14" x14ac:dyDescent="0.3">
      <c r="A3183" s="3">
        <v>4</v>
      </c>
      <c r="B3183" s="147"/>
      <c r="C3183" s="4" t="s">
        <v>4339</v>
      </c>
      <c r="D3183" s="5">
        <v>45000</v>
      </c>
      <c r="E3183" s="13" t="s">
        <v>1368</v>
      </c>
      <c r="F3183" s="7">
        <v>563768</v>
      </c>
      <c r="G3183" s="6" t="s">
        <v>1366</v>
      </c>
      <c r="H3183" s="7">
        <v>59196</v>
      </c>
      <c r="I3183" s="137"/>
      <c r="J3183" s="140"/>
      <c r="K3183" s="141"/>
      <c r="L3183" t="str">
        <f t="shared" si="190"/>
        <v>13700</v>
      </c>
      <c r="M3183">
        <f t="shared" si="191"/>
        <v>13700</v>
      </c>
      <c r="N3183" s="37">
        <f t="shared" si="189"/>
        <v>563768</v>
      </c>
    </row>
    <row r="3184" spans="1:14" x14ac:dyDescent="0.3">
      <c r="A3184" s="3">
        <v>4</v>
      </c>
      <c r="B3184" s="146" t="s">
        <v>4340</v>
      </c>
      <c r="C3184" s="4" t="s">
        <v>4341</v>
      </c>
      <c r="D3184" s="5">
        <v>45007</v>
      </c>
      <c r="E3184" s="13" t="s">
        <v>1365</v>
      </c>
      <c r="F3184" s="7">
        <v>1625509</v>
      </c>
      <c r="G3184" s="6" t="s">
        <v>1366</v>
      </c>
      <c r="H3184" s="7">
        <v>170679</v>
      </c>
      <c r="I3184" s="136">
        <v>4179272</v>
      </c>
      <c r="J3184" s="138" t="s">
        <v>1001</v>
      </c>
      <c r="K3184" s="139"/>
      <c r="L3184" t="str">
        <f t="shared" si="190"/>
        <v>15876</v>
      </c>
      <c r="M3184">
        <f t="shared" si="191"/>
        <v>15876</v>
      </c>
      <c r="N3184" s="37">
        <f t="shared" si="189"/>
        <v>1625509</v>
      </c>
    </row>
    <row r="3185" spans="1:14" x14ac:dyDescent="0.3">
      <c r="A3185" s="3">
        <v>4</v>
      </c>
      <c r="B3185" s="148"/>
      <c r="C3185" s="4" t="s">
        <v>4342</v>
      </c>
      <c r="D3185" s="5">
        <v>45003</v>
      </c>
      <c r="E3185" s="13" t="s">
        <v>1365</v>
      </c>
      <c r="F3185" s="7">
        <v>1625509</v>
      </c>
      <c r="G3185" s="6" t="s">
        <v>1366</v>
      </c>
      <c r="H3185" s="7">
        <v>170679</v>
      </c>
      <c r="I3185" s="143"/>
      <c r="J3185" s="144"/>
      <c r="K3185" s="145"/>
      <c r="L3185" t="str">
        <f t="shared" si="190"/>
        <v>15699</v>
      </c>
      <c r="M3185">
        <f t="shared" si="191"/>
        <v>15699</v>
      </c>
      <c r="N3185" s="37">
        <f t="shared" si="189"/>
        <v>1625509</v>
      </c>
    </row>
    <row r="3186" spans="1:14" x14ac:dyDescent="0.3">
      <c r="A3186" s="3">
        <v>4</v>
      </c>
      <c r="B3186" s="147"/>
      <c r="C3186" s="4" t="s">
        <v>4343</v>
      </c>
      <c r="D3186" s="5">
        <v>44993</v>
      </c>
      <c r="E3186" s="13" t="s">
        <v>1365</v>
      </c>
      <c r="F3186" s="7">
        <v>1418560</v>
      </c>
      <c r="G3186" s="6" t="s">
        <v>1366</v>
      </c>
      <c r="H3186" s="7">
        <v>148949</v>
      </c>
      <c r="I3186" s="137"/>
      <c r="J3186" s="140"/>
      <c r="K3186" s="141"/>
      <c r="L3186" t="str">
        <f t="shared" si="190"/>
        <v>11826</v>
      </c>
      <c r="M3186">
        <f t="shared" si="191"/>
        <v>11826</v>
      </c>
      <c r="N3186" s="37">
        <f t="shared" si="189"/>
        <v>1418560</v>
      </c>
    </row>
    <row r="3187" spans="1:14" x14ac:dyDescent="0.3">
      <c r="A3187" s="3">
        <v>4</v>
      </c>
      <c r="B3187" s="146" t="s">
        <v>4344</v>
      </c>
      <c r="C3187" s="4" t="s">
        <v>4345</v>
      </c>
      <c r="D3187" s="5">
        <v>44991</v>
      </c>
      <c r="E3187" s="13" t="s">
        <v>1368</v>
      </c>
      <c r="F3187" s="7">
        <v>611516</v>
      </c>
      <c r="G3187" s="6" t="s">
        <v>1366</v>
      </c>
      <c r="H3187" s="7">
        <v>64209</v>
      </c>
      <c r="I3187" s="136">
        <v>2586930</v>
      </c>
      <c r="J3187" s="138" t="s">
        <v>1006</v>
      </c>
      <c r="K3187" s="139"/>
      <c r="L3187" t="str">
        <f t="shared" si="190"/>
        <v>11421</v>
      </c>
      <c r="M3187">
        <f t="shared" si="191"/>
        <v>11421</v>
      </c>
      <c r="N3187" s="37">
        <f t="shared" si="189"/>
        <v>611516</v>
      </c>
    </row>
    <row r="3188" spans="1:14" x14ac:dyDescent="0.3">
      <c r="A3188" s="3">
        <v>4</v>
      </c>
      <c r="B3188" s="148"/>
      <c r="C3188" s="4" t="s">
        <v>4346</v>
      </c>
      <c r="D3188" s="5">
        <v>45005</v>
      </c>
      <c r="E3188" s="13" t="s">
        <v>1368</v>
      </c>
      <c r="F3188" s="7">
        <v>1423065</v>
      </c>
      <c r="G3188" s="6" t="s">
        <v>1366</v>
      </c>
      <c r="H3188" s="7">
        <v>149422</v>
      </c>
      <c r="I3188" s="143"/>
      <c r="J3188" s="144"/>
      <c r="K3188" s="145"/>
      <c r="L3188" t="str">
        <f t="shared" si="190"/>
        <v>15791</v>
      </c>
      <c r="M3188">
        <f t="shared" si="191"/>
        <v>15791</v>
      </c>
      <c r="N3188" s="37">
        <f t="shared" si="189"/>
        <v>1423065</v>
      </c>
    </row>
    <row r="3189" spans="1:14" x14ac:dyDescent="0.3">
      <c r="A3189" s="3">
        <v>4</v>
      </c>
      <c r="B3189" s="147"/>
      <c r="C3189" s="4" t="s">
        <v>4347</v>
      </c>
      <c r="D3189" s="5">
        <v>44998</v>
      </c>
      <c r="E3189" s="13" t="s">
        <v>1368</v>
      </c>
      <c r="F3189" s="7">
        <v>855844</v>
      </c>
      <c r="G3189" s="6" t="s">
        <v>1366</v>
      </c>
      <c r="H3189" s="7">
        <v>89864</v>
      </c>
      <c r="I3189" s="137"/>
      <c r="J3189" s="140"/>
      <c r="K3189" s="141"/>
      <c r="L3189" t="str">
        <f t="shared" si="190"/>
        <v>13508</v>
      </c>
      <c r="M3189">
        <f t="shared" si="191"/>
        <v>13508</v>
      </c>
      <c r="N3189" s="37">
        <f t="shared" si="189"/>
        <v>855844</v>
      </c>
    </row>
    <row r="3190" spans="1:14" x14ac:dyDescent="0.3">
      <c r="A3190" s="3">
        <v>4</v>
      </c>
      <c r="B3190" s="146" t="s">
        <v>4351</v>
      </c>
      <c r="C3190" s="4" t="s">
        <v>4352</v>
      </c>
      <c r="D3190" s="5">
        <v>45014</v>
      </c>
      <c r="E3190" s="13" t="s">
        <v>1365</v>
      </c>
      <c r="F3190" s="7">
        <v>4314255</v>
      </c>
      <c r="G3190" s="6" t="s">
        <v>1366</v>
      </c>
      <c r="H3190" s="7">
        <v>452997</v>
      </c>
      <c r="I3190" s="136">
        <v>8074790</v>
      </c>
      <c r="J3190" s="138" t="s">
        <v>1014</v>
      </c>
      <c r="K3190" s="139"/>
      <c r="L3190" t="str">
        <f t="shared" si="190"/>
        <v>17789</v>
      </c>
      <c r="M3190">
        <f t="shared" si="191"/>
        <v>17789</v>
      </c>
      <c r="N3190" s="37">
        <f t="shared" si="189"/>
        <v>4314255</v>
      </c>
    </row>
    <row r="3191" spans="1:14" x14ac:dyDescent="0.3">
      <c r="A3191" s="3">
        <v>4</v>
      </c>
      <c r="B3191" s="147"/>
      <c r="C3191" s="4" t="s">
        <v>4353</v>
      </c>
      <c r="D3191" s="5">
        <v>45000</v>
      </c>
      <c r="E3191" s="13" t="s">
        <v>1368</v>
      </c>
      <c r="F3191" s="7">
        <v>4707857</v>
      </c>
      <c r="G3191" s="6" t="s">
        <v>1366</v>
      </c>
      <c r="H3191" s="7">
        <v>494325</v>
      </c>
      <c r="I3191" s="137"/>
      <c r="J3191" s="140"/>
      <c r="K3191" s="141"/>
      <c r="L3191" t="str">
        <f t="shared" si="190"/>
        <v>13707</v>
      </c>
      <c r="M3191">
        <f t="shared" si="191"/>
        <v>13707</v>
      </c>
      <c r="N3191" s="37">
        <f t="shared" ref="N3191:N3254" si="192">+F3191</f>
        <v>4707857</v>
      </c>
    </row>
    <row r="3192" spans="1:14" x14ac:dyDescent="0.3">
      <c r="A3192" s="3">
        <v>4</v>
      </c>
      <c r="B3192" s="146" t="s">
        <v>4354</v>
      </c>
      <c r="C3192" s="4" t="s">
        <v>4355</v>
      </c>
      <c r="D3192" s="5">
        <v>44986</v>
      </c>
      <c r="E3192" s="13" t="s">
        <v>1787</v>
      </c>
      <c r="F3192" s="7">
        <v>2014606</v>
      </c>
      <c r="G3192" s="6" t="s">
        <v>1366</v>
      </c>
      <c r="H3192" s="7">
        <v>211533</v>
      </c>
      <c r="I3192" s="136">
        <v>3619367</v>
      </c>
      <c r="J3192" s="138" t="s">
        <v>1021</v>
      </c>
      <c r="K3192" s="139"/>
      <c r="L3192" t="str">
        <f t="shared" si="190"/>
        <v>09121</v>
      </c>
      <c r="M3192">
        <f t="shared" si="191"/>
        <v>9121</v>
      </c>
      <c r="N3192" s="37">
        <f t="shared" si="192"/>
        <v>2014606</v>
      </c>
    </row>
    <row r="3193" spans="1:14" x14ac:dyDescent="0.3">
      <c r="A3193" s="3">
        <v>4</v>
      </c>
      <c r="B3193" s="147"/>
      <c r="C3193" s="4" t="s">
        <v>4356</v>
      </c>
      <c r="D3193" s="5">
        <v>45013</v>
      </c>
      <c r="E3193" s="13" t="s">
        <v>1368</v>
      </c>
      <c r="F3193" s="7">
        <v>2029379</v>
      </c>
      <c r="G3193" s="6" t="s">
        <v>1366</v>
      </c>
      <c r="H3193" s="7">
        <v>213085</v>
      </c>
      <c r="I3193" s="137"/>
      <c r="J3193" s="140"/>
      <c r="K3193" s="141"/>
      <c r="L3193" t="str">
        <f t="shared" si="190"/>
        <v>17697</v>
      </c>
      <c r="M3193">
        <f t="shared" si="191"/>
        <v>17697</v>
      </c>
      <c r="N3193" s="37">
        <f t="shared" si="192"/>
        <v>2029379</v>
      </c>
    </row>
    <row r="3194" spans="1:14" x14ac:dyDescent="0.3">
      <c r="A3194" s="3">
        <v>4</v>
      </c>
      <c r="B3194" s="15" t="s">
        <v>4357</v>
      </c>
      <c r="C3194" s="4" t="s">
        <v>4358</v>
      </c>
      <c r="D3194" s="5">
        <v>45016</v>
      </c>
      <c r="E3194" s="13" t="s">
        <v>1365</v>
      </c>
      <c r="F3194" s="7">
        <v>2872023</v>
      </c>
      <c r="G3194" s="6" t="s">
        <v>1366</v>
      </c>
      <c r="H3194" s="7">
        <v>301562</v>
      </c>
      <c r="I3194" s="11">
        <v>2570461</v>
      </c>
      <c r="J3194" s="132" t="s">
        <v>1024</v>
      </c>
      <c r="K3194" s="133"/>
      <c r="L3194" t="str">
        <f t="shared" si="190"/>
        <v>18753</v>
      </c>
      <c r="M3194">
        <f t="shared" si="191"/>
        <v>18753</v>
      </c>
      <c r="N3194" s="37">
        <f t="shared" si="192"/>
        <v>2872023</v>
      </c>
    </row>
    <row r="3195" spans="1:14" x14ac:dyDescent="0.3">
      <c r="A3195" s="3">
        <v>4</v>
      </c>
      <c r="B3195" s="15" t="s">
        <v>4359</v>
      </c>
      <c r="C3195" s="4" t="s">
        <v>4360</v>
      </c>
      <c r="D3195" s="5">
        <v>44986</v>
      </c>
      <c r="E3195" s="13" t="s">
        <v>2077</v>
      </c>
      <c r="F3195" s="7">
        <v>552002</v>
      </c>
      <c r="G3195" s="6" t="s">
        <v>1366</v>
      </c>
      <c r="H3195" s="7">
        <v>57960</v>
      </c>
      <c r="I3195" s="11">
        <v>494042</v>
      </c>
      <c r="J3195" s="132" t="s">
        <v>1029</v>
      </c>
      <c r="K3195" s="133"/>
      <c r="L3195" t="str">
        <f t="shared" si="190"/>
        <v>09117</v>
      </c>
      <c r="M3195">
        <f t="shared" si="191"/>
        <v>9117</v>
      </c>
      <c r="N3195" s="37">
        <f t="shared" si="192"/>
        <v>552002</v>
      </c>
    </row>
    <row r="3196" spans="1:14" x14ac:dyDescent="0.3">
      <c r="A3196" s="3">
        <v>4</v>
      </c>
      <c r="B3196" s="146" t="s">
        <v>4361</v>
      </c>
      <c r="C3196" s="4" t="s">
        <v>4362</v>
      </c>
      <c r="D3196" s="5">
        <v>44993</v>
      </c>
      <c r="E3196" s="13" t="s">
        <v>1368</v>
      </c>
      <c r="F3196" s="7">
        <v>2771890</v>
      </c>
      <c r="G3196" s="6" t="s">
        <v>1366</v>
      </c>
      <c r="H3196" s="7">
        <v>291048</v>
      </c>
      <c r="I3196" s="136">
        <v>4297136</v>
      </c>
      <c r="J3196" s="138" t="s">
        <v>1034</v>
      </c>
      <c r="K3196" s="139"/>
      <c r="L3196" t="str">
        <f t="shared" si="190"/>
        <v>11809</v>
      </c>
      <c r="M3196">
        <f t="shared" si="191"/>
        <v>11809</v>
      </c>
      <c r="N3196" s="37">
        <f t="shared" si="192"/>
        <v>2771890</v>
      </c>
    </row>
    <row r="3197" spans="1:14" x14ac:dyDescent="0.3">
      <c r="A3197" s="3">
        <v>4</v>
      </c>
      <c r="B3197" s="147"/>
      <c r="C3197" s="4" t="s">
        <v>4363</v>
      </c>
      <c r="D3197" s="5">
        <v>45002</v>
      </c>
      <c r="E3197" s="13" t="s">
        <v>1787</v>
      </c>
      <c r="F3197" s="7">
        <v>2029379</v>
      </c>
      <c r="G3197" s="6" t="s">
        <v>1366</v>
      </c>
      <c r="H3197" s="7">
        <v>213085</v>
      </c>
      <c r="I3197" s="137"/>
      <c r="J3197" s="140"/>
      <c r="K3197" s="141"/>
      <c r="L3197" t="str">
        <f t="shared" si="190"/>
        <v>15668</v>
      </c>
      <c r="M3197">
        <f t="shared" si="191"/>
        <v>15668</v>
      </c>
      <c r="N3197" s="37">
        <f t="shared" si="192"/>
        <v>2029379</v>
      </c>
    </row>
    <row r="3198" spans="1:14" x14ac:dyDescent="0.3">
      <c r="A3198" s="3">
        <v>4</v>
      </c>
      <c r="B3198" s="146" t="s">
        <v>4364</v>
      </c>
      <c r="C3198" s="4" t="s">
        <v>4365</v>
      </c>
      <c r="D3198" s="5">
        <v>44999</v>
      </c>
      <c r="E3198" s="13" t="s">
        <v>1787</v>
      </c>
      <c r="F3198" s="7">
        <v>2117467</v>
      </c>
      <c r="G3198" s="6" t="s">
        <v>1366</v>
      </c>
      <c r="H3198" s="7">
        <v>222334</v>
      </c>
      <c r="I3198" s="136">
        <v>5685399</v>
      </c>
      <c r="J3198" s="138" t="s">
        <v>1041</v>
      </c>
      <c r="K3198" s="139"/>
      <c r="L3198" t="str">
        <f t="shared" si="190"/>
        <v>13578</v>
      </c>
      <c r="M3198">
        <f t="shared" si="191"/>
        <v>13578</v>
      </c>
      <c r="N3198" s="37">
        <f t="shared" si="192"/>
        <v>2117467</v>
      </c>
    </row>
    <row r="3199" spans="1:14" x14ac:dyDescent="0.3">
      <c r="A3199" s="3">
        <v>4</v>
      </c>
      <c r="B3199" s="148"/>
      <c r="C3199" s="4" t="s">
        <v>4366</v>
      </c>
      <c r="D3199" s="5">
        <v>44992</v>
      </c>
      <c r="E3199" s="13" t="s">
        <v>1787</v>
      </c>
      <c r="F3199" s="7">
        <v>2117467</v>
      </c>
      <c r="G3199" s="6" t="s">
        <v>1366</v>
      </c>
      <c r="H3199" s="7">
        <v>222334</v>
      </c>
      <c r="I3199" s="143"/>
      <c r="J3199" s="144"/>
      <c r="K3199" s="145"/>
      <c r="L3199" t="str">
        <f t="shared" si="190"/>
        <v>11521</v>
      </c>
      <c r="M3199">
        <f t="shared" si="191"/>
        <v>11521</v>
      </c>
      <c r="N3199" s="37">
        <f t="shared" si="192"/>
        <v>2117467</v>
      </c>
    </row>
    <row r="3200" spans="1:14" x14ac:dyDescent="0.3">
      <c r="A3200" s="3">
        <v>4</v>
      </c>
      <c r="B3200" s="147"/>
      <c r="C3200" s="4" t="s">
        <v>4367</v>
      </c>
      <c r="D3200" s="5">
        <v>44986</v>
      </c>
      <c r="E3200" s="13" t="s">
        <v>1787</v>
      </c>
      <c r="F3200" s="7">
        <v>2117467</v>
      </c>
      <c r="G3200" s="6" t="s">
        <v>1366</v>
      </c>
      <c r="H3200" s="7">
        <v>222334</v>
      </c>
      <c r="I3200" s="137"/>
      <c r="J3200" s="140"/>
      <c r="K3200" s="141"/>
      <c r="L3200" t="str">
        <f t="shared" si="190"/>
        <v>09116</v>
      </c>
      <c r="M3200">
        <f t="shared" si="191"/>
        <v>9116</v>
      </c>
      <c r="N3200" s="37">
        <f t="shared" si="192"/>
        <v>2117467</v>
      </c>
    </row>
    <row r="3201" spans="1:14" x14ac:dyDescent="0.3">
      <c r="A3201" s="3">
        <v>4</v>
      </c>
      <c r="B3201" s="146" t="s">
        <v>4368</v>
      </c>
      <c r="C3201" s="4" t="s">
        <v>4369</v>
      </c>
      <c r="D3201" s="5">
        <v>45002</v>
      </c>
      <c r="E3201" s="13" t="s">
        <v>1368</v>
      </c>
      <c r="F3201" s="7">
        <v>2029379</v>
      </c>
      <c r="G3201" s="6" t="s">
        <v>1366</v>
      </c>
      <c r="H3201" s="7">
        <v>213085</v>
      </c>
      <c r="I3201" s="136">
        <v>14230258</v>
      </c>
      <c r="J3201" s="138" t="s">
        <v>1046</v>
      </c>
      <c r="K3201" s="139"/>
      <c r="L3201" t="str">
        <f t="shared" si="190"/>
        <v>15655</v>
      </c>
      <c r="M3201">
        <f t="shared" si="191"/>
        <v>15655</v>
      </c>
      <c r="N3201" s="37">
        <f t="shared" si="192"/>
        <v>2029379</v>
      </c>
    </row>
    <row r="3202" spans="1:14" x14ac:dyDescent="0.3">
      <c r="A3202" s="3">
        <v>4</v>
      </c>
      <c r="B3202" s="148"/>
      <c r="C3202" s="4" t="s">
        <v>4370</v>
      </c>
      <c r="D3202" s="5">
        <v>45002</v>
      </c>
      <c r="E3202" s="13" t="s">
        <v>1368</v>
      </c>
      <c r="F3202" s="7">
        <v>3339105</v>
      </c>
      <c r="G3202" s="6" t="s">
        <v>1366</v>
      </c>
      <c r="H3202" s="7">
        <v>350606</v>
      </c>
      <c r="I3202" s="143"/>
      <c r="J3202" s="144"/>
      <c r="K3202" s="145"/>
      <c r="L3202" t="str">
        <f t="shared" si="190"/>
        <v>15656</v>
      </c>
      <c r="M3202">
        <f t="shared" si="191"/>
        <v>15656</v>
      </c>
      <c r="N3202" s="37">
        <f t="shared" si="192"/>
        <v>3339105</v>
      </c>
    </row>
    <row r="3203" spans="1:14" x14ac:dyDescent="0.3">
      <c r="A3203" s="3">
        <v>4</v>
      </c>
      <c r="B3203" s="148"/>
      <c r="C3203" s="4" t="s">
        <v>4371</v>
      </c>
      <c r="D3203" s="5">
        <v>44992</v>
      </c>
      <c r="E3203" s="13" t="s">
        <v>1368</v>
      </c>
      <c r="F3203" s="7">
        <v>3339105</v>
      </c>
      <c r="G3203" s="6" t="s">
        <v>1366</v>
      </c>
      <c r="H3203" s="7">
        <v>350606</v>
      </c>
      <c r="I3203" s="143"/>
      <c r="J3203" s="144"/>
      <c r="K3203" s="145"/>
      <c r="L3203" t="str">
        <f t="shared" si="190"/>
        <v>11520</v>
      </c>
      <c r="M3203">
        <f t="shared" si="191"/>
        <v>11520</v>
      </c>
      <c r="N3203" s="37">
        <f t="shared" si="192"/>
        <v>3339105</v>
      </c>
    </row>
    <row r="3204" spans="1:14" x14ac:dyDescent="0.3">
      <c r="A3204" s="3">
        <v>4</v>
      </c>
      <c r="B3204" s="148"/>
      <c r="C3204" s="4" t="s">
        <v>4372</v>
      </c>
      <c r="D3204" s="5">
        <v>45013</v>
      </c>
      <c r="E3204" s="13" t="s">
        <v>1368</v>
      </c>
      <c r="F3204" s="7">
        <v>3389122</v>
      </c>
      <c r="G3204" s="6" t="s">
        <v>1366</v>
      </c>
      <c r="H3204" s="7">
        <v>355858</v>
      </c>
      <c r="I3204" s="143"/>
      <c r="J3204" s="144"/>
      <c r="K3204" s="145"/>
      <c r="L3204" t="str">
        <f t="shared" si="190"/>
        <v>17693</v>
      </c>
      <c r="M3204">
        <f t="shared" si="191"/>
        <v>17693</v>
      </c>
      <c r="N3204" s="37">
        <f t="shared" si="192"/>
        <v>3389122</v>
      </c>
    </row>
    <row r="3205" spans="1:14" x14ac:dyDescent="0.3">
      <c r="A3205" s="3">
        <v>4</v>
      </c>
      <c r="B3205" s="147"/>
      <c r="C3205" s="4" t="s">
        <v>4373</v>
      </c>
      <c r="D3205" s="5">
        <v>44986</v>
      </c>
      <c r="E3205" s="13" t="s">
        <v>1365</v>
      </c>
      <c r="F3205" s="7">
        <v>3803019</v>
      </c>
      <c r="G3205" s="6" t="s">
        <v>1366</v>
      </c>
      <c r="H3205" s="7">
        <v>399317</v>
      </c>
      <c r="I3205" s="137"/>
      <c r="J3205" s="140"/>
      <c r="K3205" s="141"/>
      <c r="L3205" t="str">
        <f t="shared" si="190"/>
        <v>09120</v>
      </c>
      <c r="M3205">
        <f t="shared" si="191"/>
        <v>9120</v>
      </c>
      <c r="N3205" s="37">
        <f t="shared" si="192"/>
        <v>3803019</v>
      </c>
    </row>
    <row r="3206" spans="1:14" x14ac:dyDescent="0.3">
      <c r="A3206" s="3">
        <v>4</v>
      </c>
      <c r="B3206" s="146" t="s">
        <v>4374</v>
      </c>
      <c r="C3206" s="4" t="s">
        <v>4375</v>
      </c>
      <c r="D3206" s="5">
        <v>44989</v>
      </c>
      <c r="E3206" s="13" t="s">
        <v>1787</v>
      </c>
      <c r="F3206" s="7">
        <v>2117467</v>
      </c>
      <c r="G3206" s="6" t="s">
        <v>1366</v>
      </c>
      <c r="H3206" s="7">
        <v>222334</v>
      </c>
      <c r="I3206" s="136">
        <v>10860630</v>
      </c>
      <c r="J3206" s="138" t="s">
        <v>1052</v>
      </c>
      <c r="K3206" s="139"/>
      <c r="L3206" t="str">
        <f t="shared" si="190"/>
        <v>11338</v>
      </c>
      <c r="M3206">
        <f t="shared" si="191"/>
        <v>11338</v>
      </c>
      <c r="N3206" s="37">
        <f t="shared" si="192"/>
        <v>2117467</v>
      </c>
    </row>
    <row r="3207" spans="1:14" x14ac:dyDescent="0.3">
      <c r="A3207" s="3">
        <v>4</v>
      </c>
      <c r="B3207" s="148"/>
      <c r="C3207" s="4" t="s">
        <v>4376</v>
      </c>
      <c r="D3207" s="5">
        <v>45007</v>
      </c>
      <c r="E3207" s="13" t="s">
        <v>1368</v>
      </c>
      <c r="F3207" s="7">
        <v>3339105</v>
      </c>
      <c r="G3207" s="6" t="s">
        <v>1366</v>
      </c>
      <c r="H3207" s="7">
        <v>350606</v>
      </c>
      <c r="I3207" s="143"/>
      <c r="J3207" s="144"/>
      <c r="K3207" s="145"/>
      <c r="L3207" t="str">
        <f t="shared" ref="L3207:L3270" si="193">+RIGHT(C3207,5)</f>
        <v>15923</v>
      </c>
      <c r="M3207">
        <f t="shared" ref="M3207:M3270" si="194">+L3207*1</f>
        <v>15923</v>
      </c>
      <c r="N3207" s="37">
        <f t="shared" si="192"/>
        <v>3339105</v>
      </c>
    </row>
    <row r="3208" spans="1:14" x14ac:dyDescent="0.3">
      <c r="A3208" s="3">
        <v>4</v>
      </c>
      <c r="B3208" s="148"/>
      <c r="C3208" s="4" t="s">
        <v>4377</v>
      </c>
      <c r="D3208" s="5">
        <v>45014</v>
      </c>
      <c r="E3208" s="13" t="s">
        <v>1368</v>
      </c>
      <c r="F3208" s="7">
        <v>3339105</v>
      </c>
      <c r="G3208" s="6" t="s">
        <v>1366</v>
      </c>
      <c r="H3208" s="7">
        <v>350606</v>
      </c>
      <c r="I3208" s="143"/>
      <c r="J3208" s="144"/>
      <c r="K3208" s="145"/>
      <c r="L3208" t="str">
        <f t="shared" si="193"/>
        <v>17782</v>
      </c>
      <c r="M3208">
        <f t="shared" si="194"/>
        <v>17782</v>
      </c>
      <c r="N3208" s="37">
        <f t="shared" si="192"/>
        <v>3339105</v>
      </c>
    </row>
    <row r="3209" spans="1:14" x14ac:dyDescent="0.3">
      <c r="A3209" s="3">
        <v>4</v>
      </c>
      <c r="B3209" s="147"/>
      <c r="C3209" s="4" t="s">
        <v>4378</v>
      </c>
      <c r="D3209" s="5">
        <v>44996</v>
      </c>
      <c r="E3209" s="13" t="s">
        <v>1368</v>
      </c>
      <c r="F3209" s="7">
        <v>3339105</v>
      </c>
      <c r="G3209" s="6" t="s">
        <v>1366</v>
      </c>
      <c r="H3209" s="7">
        <v>350606</v>
      </c>
      <c r="I3209" s="137"/>
      <c r="J3209" s="140"/>
      <c r="K3209" s="141"/>
      <c r="L3209" t="str">
        <f t="shared" si="193"/>
        <v>13430</v>
      </c>
      <c r="M3209">
        <f t="shared" si="194"/>
        <v>13430</v>
      </c>
      <c r="N3209" s="37">
        <f t="shared" si="192"/>
        <v>3339105</v>
      </c>
    </row>
    <row r="3210" spans="1:14" x14ac:dyDescent="0.3">
      <c r="A3210" s="3">
        <v>4</v>
      </c>
      <c r="B3210" s="146" t="s">
        <v>4379</v>
      </c>
      <c r="C3210" s="4" t="s">
        <v>4380</v>
      </c>
      <c r="D3210" s="5">
        <v>45005</v>
      </c>
      <c r="E3210" s="13" t="s">
        <v>1368</v>
      </c>
      <c r="F3210" s="7">
        <v>2029379</v>
      </c>
      <c r="G3210" s="6" t="s">
        <v>1366</v>
      </c>
      <c r="H3210" s="7">
        <v>213085</v>
      </c>
      <c r="I3210" s="136">
        <v>3632588</v>
      </c>
      <c r="J3210" s="138" t="s">
        <v>1057</v>
      </c>
      <c r="K3210" s="139"/>
      <c r="L3210" t="str">
        <f t="shared" si="193"/>
        <v>15787</v>
      </c>
      <c r="M3210">
        <f t="shared" si="194"/>
        <v>15787</v>
      </c>
      <c r="N3210" s="37">
        <f t="shared" si="192"/>
        <v>2029379</v>
      </c>
    </row>
    <row r="3211" spans="1:14" x14ac:dyDescent="0.3">
      <c r="A3211" s="3">
        <v>4</v>
      </c>
      <c r="B3211" s="147"/>
      <c r="C3211" s="4" t="s">
        <v>4381</v>
      </c>
      <c r="D3211" s="5">
        <v>44991</v>
      </c>
      <c r="E3211" s="13" t="s">
        <v>1368</v>
      </c>
      <c r="F3211" s="7">
        <v>2029379</v>
      </c>
      <c r="G3211" s="6" t="s">
        <v>1366</v>
      </c>
      <c r="H3211" s="7">
        <v>213085</v>
      </c>
      <c r="I3211" s="137"/>
      <c r="J3211" s="140"/>
      <c r="K3211" s="141"/>
      <c r="L3211" t="str">
        <f t="shared" si="193"/>
        <v>11418</v>
      </c>
      <c r="M3211">
        <f t="shared" si="194"/>
        <v>11418</v>
      </c>
      <c r="N3211" s="37">
        <f t="shared" si="192"/>
        <v>2029379</v>
      </c>
    </row>
    <row r="3212" spans="1:14" x14ac:dyDescent="0.3">
      <c r="A3212" s="3">
        <v>4</v>
      </c>
      <c r="B3212" s="146" t="s">
        <v>4385</v>
      </c>
      <c r="C3212" s="4" t="s">
        <v>4386</v>
      </c>
      <c r="D3212" s="5">
        <v>45014</v>
      </c>
      <c r="E3212" s="13" t="s">
        <v>4387</v>
      </c>
      <c r="F3212" s="7">
        <v>1597200</v>
      </c>
      <c r="G3212" s="6" t="s">
        <v>1366</v>
      </c>
      <c r="H3212" s="7">
        <v>167706</v>
      </c>
      <c r="I3212" s="136">
        <v>7467383</v>
      </c>
      <c r="J3212" s="138" t="s">
        <v>1065</v>
      </c>
      <c r="K3212" s="139"/>
      <c r="L3212" t="str">
        <f t="shared" si="193"/>
        <v>17747</v>
      </c>
      <c r="M3212">
        <f t="shared" si="194"/>
        <v>17747</v>
      </c>
      <c r="N3212" s="37">
        <f t="shared" si="192"/>
        <v>1597200</v>
      </c>
    </row>
    <row r="3213" spans="1:14" x14ac:dyDescent="0.3">
      <c r="A3213" s="3">
        <v>4</v>
      </c>
      <c r="B3213" s="148"/>
      <c r="C3213" s="4" t="s">
        <v>4388</v>
      </c>
      <c r="D3213" s="5">
        <v>45005</v>
      </c>
      <c r="E3213" s="13" t="s">
        <v>1368</v>
      </c>
      <c r="F3213" s="7">
        <v>1773640</v>
      </c>
      <c r="G3213" s="6" t="s">
        <v>1366</v>
      </c>
      <c r="H3213" s="7">
        <v>186232</v>
      </c>
      <c r="I3213" s="143"/>
      <c r="J3213" s="144"/>
      <c r="K3213" s="145"/>
      <c r="L3213" t="str">
        <f t="shared" si="193"/>
        <v>15746</v>
      </c>
      <c r="M3213">
        <f t="shared" si="194"/>
        <v>15746</v>
      </c>
      <c r="N3213" s="37">
        <f t="shared" si="192"/>
        <v>1773640</v>
      </c>
    </row>
    <row r="3214" spans="1:14" x14ac:dyDescent="0.3">
      <c r="A3214" s="3">
        <v>4</v>
      </c>
      <c r="B3214" s="148"/>
      <c r="C3214" s="4" t="s">
        <v>4389</v>
      </c>
      <c r="D3214" s="5">
        <v>45003</v>
      </c>
      <c r="E3214" s="13" t="s">
        <v>1787</v>
      </c>
      <c r="F3214" s="7">
        <v>1624491</v>
      </c>
      <c r="G3214" s="6" t="s">
        <v>1366</v>
      </c>
      <c r="H3214" s="7">
        <v>170572</v>
      </c>
      <c r="I3214" s="143"/>
      <c r="J3214" s="144"/>
      <c r="K3214" s="145"/>
      <c r="L3214" t="str">
        <f t="shared" si="193"/>
        <v>15694</v>
      </c>
      <c r="M3214">
        <f t="shared" si="194"/>
        <v>15694</v>
      </c>
      <c r="N3214" s="37">
        <f t="shared" si="192"/>
        <v>1624491</v>
      </c>
    </row>
    <row r="3215" spans="1:14" x14ac:dyDescent="0.3">
      <c r="A3215" s="3">
        <v>4</v>
      </c>
      <c r="B3215" s="147"/>
      <c r="C3215" s="4" t="s">
        <v>4390</v>
      </c>
      <c r="D3215" s="5">
        <v>44993</v>
      </c>
      <c r="E3215" s="13" t="s">
        <v>1368</v>
      </c>
      <c r="F3215" s="7">
        <v>3348114</v>
      </c>
      <c r="G3215" s="6" t="s">
        <v>1366</v>
      </c>
      <c r="H3215" s="7">
        <v>351552</v>
      </c>
      <c r="I3215" s="137"/>
      <c r="J3215" s="140"/>
      <c r="K3215" s="141"/>
      <c r="L3215" t="str">
        <f t="shared" si="193"/>
        <v>11830</v>
      </c>
      <c r="M3215">
        <f t="shared" si="194"/>
        <v>11830</v>
      </c>
      <c r="N3215" s="37">
        <f t="shared" si="192"/>
        <v>3348114</v>
      </c>
    </row>
    <row r="3216" spans="1:14" x14ac:dyDescent="0.3">
      <c r="A3216" s="3">
        <v>4</v>
      </c>
      <c r="B3216" s="146" t="s">
        <v>4391</v>
      </c>
      <c r="C3216" s="4" t="s">
        <v>4392</v>
      </c>
      <c r="D3216" s="5">
        <v>44995</v>
      </c>
      <c r="E3216" s="13" t="s">
        <v>1368</v>
      </c>
      <c r="F3216" s="7">
        <v>2266707</v>
      </c>
      <c r="G3216" s="6" t="s">
        <v>1366</v>
      </c>
      <c r="H3216" s="7">
        <v>238004</v>
      </c>
      <c r="I3216" s="136">
        <v>8989359</v>
      </c>
      <c r="J3216" s="138" t="s">
        <v>1078</v>
      </c>
      <c r="K3216" s="139"/>
      <c r="L3216" t="str">
        <f t="shared" si="193"/>
        <v>13214</v>
      </c>
      <c r="M3216">
        <f t="shared" si="194"/>
        <v>13214</v>
      </c>
      <c r="N3216" s="37">
        <f t="shared" si="192"/>
        <v>2266707</v>
      </c>
    </row>
    <row r="3217" spans="1:14" x14ac:dyDescent="0.3">
      <c r="A3217" s="3">
        <v>4</v>
      </c>
      <c r="B3217" s="148"/>
      <c r="C3217" s="4" t="s">
        <v>4393</v>
      </c>
      <c r="D3217" s="5">
        <v>45009</v>
      </c>
      <c r="E3217" s="13" t="s">
        <v>1365</v>
      </c>
      <c r="F3217" s="7">
        <v>4294539</v>
      </c>
      <c r="G3217" s="6" t="s">
        <v>1366</v>
      </c>
      <c r="H3217" s="7">
        <v>450926</v>
      </c>
      <c r="I3217" s="143"/>
      <c r="J3217" s="144"/>
      <c r="K3217" s="145"/>
      <c r="L3217" t="str">
        <f t="shared" si="193"/>
        <v>17455</v>
      </c>
      <c r="M3217">
        <f t="shared" si="194"/>
        <v>17455</v>
      </c>
      <c r="N3217" s="37">
        <f t="shared" si="192"/>
        <v>4294539</v>
      </c>
    </row>
    <row r="3218" spans="1:14" x14ac:dyDescent="0.3">
      <c r="A3218" s="3">
        <v>4</v>
      </c>
      <c r="B3218" s="147"/>
      <c r="C3218" s="4" t="s">
        <v>4394</v>
      </c>
      <c r="D3218" s="5">
        <v>44987</v>
      </c>
      <c r="E3218" s="13" t="s">
        <v>1368</v>
      </c>
      <c r="F3218" s="7">
        <v>3482730</v>
      </c>
      <c r="G3218" s="6" t="s">
        <v>1366</v>
      </c>
      <c r="H3218" s="7">
        <v>365686</v>
      </c>
      <c r="I3218" s="137"/>
      <c r="J3218" s="140"/>
      <c r="K3218" s="141"/>
      <c r="L3218" t="str">
        <f t="shared" si="193"/>
        <v>09893</v>
      </c>
      <c r="M3218">
        <f t="shared" si="194"/>
        <v>9893</v>
      </c>
      <c r="N3218" s="37">
        <f t="shared" si="192"/>
        <v>3482730</v>
      </c>
    </row>
    <row r="3219" spans="1:14" x14ac:dyDescent="0.3">
      <c r="A3219" s="3">
        <v>4</v>
      </c>
      <c r="B3219" s="15" t="s">
        <v>4395</v>
      </c>
      <c r="C3219" s="4" t="s">
        <v>4396</v>
      </c>
      <c r="D3219" s="5">
        <v>44992</v>
      </c>
      <c r="E3219" s="13" t="s">
        <v>1368</v>
      </c>
      <c r="F3219" s="7">
        <v>2581381</v>
      </c>
      <c r="G3219" s="6" t="s">
        <v>1366</v>
      </c>
      <c r="H3219" s="7">
        <v>271045</v>
      </c>
      <c r="I3219" s="11">
        <v>2310336</v>
      </c>
      <c r="J3219" s="132" t="s">
        <v>1089</v>
      </c>
      <c r="K3219" s="133"/>
      <c r="L3219" t="str">
        <f t="shared" si="193"/>
        <v>11498</v>
      </c>
      <c r="M3219">
        <f t="shared" si="194"/>
        <v>11498</v>
      </c>
      <c r="N3219" s="37">
        <f t="shared" si="192"/>
        <v>2581381</v>
      </c>
    </row>
    <row r="3220" spans="1:14" x14ac:dyDescent="0.3">
      <c r="A3220" s="3">
        <v>4</v>
      </c>
      <c r="B3220" s="146" t="s">
        <v>4397</v>
      </c>
      <c r="C3220" s="4" t="s">
        <v>4398</v>
      </c>
      <c r="D3220" s="5">
        <v>45014</v>
      </c>
      <c r="E3220" s="13" t="s">
        <v>1368</v>
      </c>
      <c r="F3220" s="7">
        <v>9007339</v>
      </c>
      <c r="G3220" s="6" t="s">
        <v>1366</v>
      </c>
      <c r="H3220" s="7">
        <v>945771</v>
      </c>
      <c r="I3220" s="136">
        <v>46788648</v>
      </c>
      <c r="J3220" s="138" t="s">
        <v>1093</v>
      </c>
      <c r="K3220" s="139"/>
      <c r="L3220" t="str">
        <f t="shared" si="193"/>
        <v>17786</v>
      </c>
      <c r="M3220">
        <f t="shared" si="194"/>
        <v>17786</v>
      </c>
      <c r="N3220" s="37">
        <f t="shared" si="192"/>
        <v>9007339</v>
      </c>
    </row>
    <row r="3221" spans="1:14" x14ac:dyDescent="0.3">
      <c r="A3221" s="3">
        <v>4</v>
      </c>
      <c r="B3221" s="148"/>
      <c r="C3221" s="4" t="s">
        <v>4399</v>
      </c>
      <c r="D3221" s="5">
        <v>44993</v>
      </c>
      <c r="E3221" s="13" t="s">
        <v>1368</v>
      </c>
      <c r="F3221" s="7">
        <v>14474757</v>
      </c>
      <c r="G3221" s="6" t="s">
        <v>1366</v>
      </c>
      <c r="H3221" s="7">
        <v>1519849</v>
      </c>
      <c r="I3221" s="143"/>
      <c r="J3221" s="144"/>
      <c r="K3221" s="145"/>
      <c r="L3221" t="str">
        <f t="shared" si="193"/>
        <v>12349</v>
      </c>
      <c r="M3221">
        <f t="shared" si="194"/>
        <v>12349</v>
      </c>
      <c r="N3221" s="37">
        <f t="shared" si="192"/>
        <v>14474757</v>
      </c>
    </row>
    <row r="3222" spans="1:14" x14ac:dyDescent="0.3">
      <c r="A3222" s="3">
        <v>4</v>
      </c>
      <c r="B3222" s="148"/>
      <c r="C3222" s="4" t="s">
        <v>4400</v>
      </c>
      <c r="D3222" s="5">
        <v>45007</v>
      </c>
      <c r="E3222" s="13" t="s">
        <v>1368</v>
      </c>
      <c r="F3222" s="7">
        <v>10346611</v>
      </c>
      <c r="G3222" s="6" t="s">
        <v>1366</v>
      </c>
      <c r="H3222" s="7">
        <v>1086394</v>
      </c>
      <c r="I3222" s="143"/>
      <c r="J3222" s="144"/>
      <c r="K3222" s="145"/>
      <c r="L3222" t="str">
        <f t="shared" si="193"/>
        <v>15927</v>
      </c>
      <c r="M3222">
        <f t="shared" si="194"/>
        <v>15927</v>
      </c>
      <c r="N3222" s="37">
        <f t="shared" si="192"/>
        <v>10346611</v>
      </c>
    </row>
    <row r="3223" spans="1:14" x14ac:dyDescent="0.3">
      <c r="A3223" s="3">
        <v>4</v>
      </c>
      <c r="B3223" s="147"/>
      <c r="C3223" s="4" t="s">
        <v>4401</v>
      </c>
      <c r="D3223" s="5">
        <v>44986</v>
      </c>
      <c r="E3223" s="13" t="s">
        <v>1368</v>
      </c>
      <c r="F3223" s="7">
        <v>18449112</v>
      </c>
      <c r="G3223" s="6" t="s">
        <v>1366</v>
      </c>
      <c r="H3223" s="7">
        <v>1937157</v>
      </c>
      <c r="I3223" s="137"/>
      <c r="J3223" s="140"/>
      <c r="K3223" s="141"/>
      <c r="L3223" t="str">
        <f t="shared" si="193"/>
        <v>09176</v>
      </c>
      <c r="M3223">
        <f t="shared" si="194"/>
        <v>9176</v>
      </c>
      <c r="N3223" s="37">
        <f t="shared" si="192"/>
        <v>18449112</v>
      </c>
    </row>
    <row r="3224" spans="1:14" x14ac:dyDescent="0.3">
      <c r="A3224" s="3">
        <v>4</v>
      </c>
      <c r="B3224" s="15" t="s">
        <v>4410</v>
      </c>
      <c r="C3224" s="4" t="s">
        <v>4411</v>
      </c>
      <c r="D3224" s="5">
        <v>44988</v>
      </c>
      <c r="E3224" s="13" t="s">
        <v>2134</v>
      </c>
      <c r="F3224" s="7">
        <v>1104004</v>
      </c>
      <c r="G3224" s="6" t="s">
        <v>1366</v>
      </c>
      <c r="H3224" s="7">
        <v>115920</v>
      </c>
      <c r="I3224" s="11">
        <v>988084</v>
      </c>
      <c r="J3224" s="132" t="s">
        <v>1102</v>
      </c>
      <c r="K3224" s="133"/>
      <c r="L3224" t="str">
        <f t="shared" si="193"/>
        <v>11261</v>
      </c>
      <c r="M3224">
        <f t="shared" si="194"/>
        <v>11261</v>
      </c>
      <c r="N3224" s="37">
        <f t="shared" si="192"/>
        <v>1104004</v>
      </c>
    </row>
    <row r="3225" spans="1:14" x14ac:dyDescent="0.3">
      <c r="A3225" s="3">
        <v>4</v>
      </c>
      <c r="B3225" s="146" t="s">
        <v>4412</v>
      </c>
      <c r="C3225" s="4" t="s">
        <v>4413</v>
      </c>
      <c r="D3225" s="5">
        <v>44996</v>
      </c>
      <c r="E3225" s="13" t="s">
        <v>1368</v>
      </c>
      <c r="F3225" s="7">
        <v>3339105</v>
      </c>
      <c r="G3225" s="6" t="s">
        <v>1366</v>
      </c>
      <c r="H3225" s="7">
        <v>350606</v>
      </c>
      <c r="I3225" s="136">
        <v>5792877</v>
      </c>
      <c r="J3225" s="138" t="s">
        <v>1105</v>
      </c>
      <c r="K3225" s="139"/>
      <c r="L3225" t="str">
        <f t="shared" si="193"/>
        <v>13433</v>
      </c>
      <c r="M3225">
        <f t="shared" si="194"/>
        <v>13433</v>
      </c>
      <c r="N3225" s="37">
        <f t="shared" si="192"/>
        <v>3339105</v>
      </c>
    </row>
    <row r="3226" spans="1:14" x14ac:dyDescent="0.3">
      <c r="A3226" s="3">
        <v>4</v>
      </c>
      <c r="B3226" s="148"/>
      <c r="C3226" s="4" t="s">
        <v>4414</v>
      </c>
      <c r="D3226" s="5">
        <v>45010</v>
      </c>
      <c r="E3226" s="13" t="s">
        <v>1787</v>
      </c>
      <c r="F3226" s="7">
        <v>1359743</v>
      </c>
      <c r="G3226" s="6" t="s">
        <v>1366</v>
      </c>
      <c r="H3226" s="7">
        <v>142773</v>
      </c>
      <c r="I3226" s="143"/>
      <c r="J3226" s="144"/>
      <c r="K3226" s="145"/>
      <c r="L3226" t="str">
        <f t="shared" si="193"/>
        <v>17513</v>
      </c>
      <c r="M3226">
        <f t="shared" si="194"/>
        <v>17513</v>
      </c>
      <c r="N3226" s="37">
        <f t="shared" si="192"/>
        <v>1359743</v>
      </c>
    </row>
    <row r="3227" spans="1:14" x14ac:dyDescent="0.3">
      <c r="A3227" s="3">
        <v>4</v>
      </c>
      <c r="B3227" s="147"/>
      <c r="C3227" s="4" t="s">
        <v>4415</v>
      </c>
      <c r="D3227" s="5">
        <v>44989</v>
      </c>
      <c r="E3227" s="13" t="s">
        <v>1368</v>
      </c>
      <c r="F3227" s="7">
        <v>1773640</v>
      </c>
      <c r="G3227" s="6" t="s">
        <v>1366</v>
      </c>
      <c r="H3227" s="7">
        <v>186232</v>
      </c>
      <c r="I3227" s="137"/>
      <c r="J3227" s="140"/>
      <c r="K3227" s="141"/>
      <c r="L3227" t="str">
        <f t="shared" si="193"/>
        <v>11340</v>
      </c>
      <c r="M3227">
        <f t="shared" si="194"/>
        <v>11340</v>
      </c>
      <c r="N3227" s="37">
        <f t="shared" si="192"/>
        <v>1773640</v>
      </c>
    </row>
    <row r="3228" spans="1:14" x14ac:dyDescent="0.3">
      <c r="A3228" s="3">
        <v>4</v>
      </c>
      <c r="B3228" s="146" t="s">
        <v>4416</v>
      </c>
      <c r="C3228" s="4" t="s">
        <v>4417</v>
      </c>
      <c r="D3228" s="5">
        <v>44996</v>
      </c>
      <c r="E3228" s="13" t="s">
        <v>1365</v>
      </c>
      <c r="F3228" s="7">
        <v>2437754</v>
      </c>
      <c r="G3228" s="6" t="s">
        <v>1366</v>
      </c>
      <c r="H3228" s="7">
        <v>255964</v>
      </c>
      <c r="I3228" s="136">
        <v>10059267</v>
      </c>
      <c r="J3228" s="138" t="s">
        <v>1111</v>
      </c>
      <c r="K3228" s="139"/>
      <c r="L3228" t="str">
        <f t="shared" si="193"/>
        <v>13391</v>
      </c>
      <c r="M3228">
        <f t="shared" si="194"/>
        <v>13391</v>
      </c>
      <c r="N3228" s="37">
        <f t="shared" si="192"/>
        <v>2437754</v>
      </c>
    </row>
    <row r="3229" spans="1:14" x14ac:dyDescent="0.3">
      <c r="A3229" s="3">
        <v>4</v>
      </c>
      <c r="B3229" s="148"/>
      <c r="C3229" s="4" t="s">
        <v>4418</v>
      </c>
      <c r="D3229" s="5">
        <v>44994</v>
      </c>
      <c r="E3229" s="13" t="s">
        <v>1368</v>
      </c>
      <c r="F3229" s="7">
        <v>2073423</v>
      </c>
      <c r="G3229" s="6" t="s">
        <v>1366</v>
      </c>
      <c r="H3229" s="7">
        <v>217709</v>
      </c>
      <c r="I3229" s="143"/>
      <c r="J3229" s="144"/>
      <c r="K3229" s="145"/>
      <c r="L3229" t="str">
        <f t="shared" si="193"/>
        <v>13155</v>
      </c>
      <c r="M3229">
        <f t="shared" si="194"/>
        <v>13155</v>
      </c>
      <c r="N3229" s="37">
        <f t="shared" si="192"/>
        <v>2073423</v>
      </c>
    </row>
    <row r="3230" spans="1:14" x14ac:dyDescent="0.3">
      <c r="A3230" s="3">
        <v>4</v>
      </c>
      <c r="B3230" s="148"/>
      <c r="C3230" s="4" t="s">
        <v>4419</v>
      </c>
      <c r="D3230" s="5">
        <v>45009</v>
      </c>
      <c r="E3230" s="13" t="s">
        <v>1368</v>
      </c>
      <c r="F3230" s="7">
        <v>1571196</v>
      </c>
      <c r="G3230" s="6" t="s">
        <v>1366</v>
      </c>
      <c r="H3230" s="7">
        <v>164976</v>
      </c>
      <c r="I3230" s="143"/>
      <c r="J3230" s="144"/>
      <c r="K3230" s="145"/>
      <c r="L3230" t="str">
        <f t="shared" si="193"/>
        <v>17462</v>
      </c>
      <c r="M3230">
        <f t="shared" si="194"/>
        <v>17462</v>
      </c>
      <c r="N3230" s="37">
        <f t="shared" si="192"/>
        <v>1571196</v>
      </c>
    </row>
    <row r="3231" spans="1:14" x14ac:dyDescent="0.3">
      <c r="A3231" s="3">
        <v>4</v>
      </c>
      <c r="B3231" s="148"/>
      <c r="C3231" s="4" t="s">
        <v>4420</v>
      </c>
      <c r="D3231" s="5">
        <v>45003</v>
      </c>
      <c r="E3231" s="13" t="s">
        <v>1368</v>
      </c>
      <c r="F3231" s="7">
        <v>1906014</v>
      </c>
      <c r="G3231" s="6" t="s">
        <v>1366</v>
      </c>
      <c r="H3231" s="7">
        <v>200131</v>
      </c>
      <c r="I3231" s="143"/>
      <c r="J3231" s="144"/>
      <c r="K3231" s="145"/>
      <c r="L3231" t="str">
        <f t="shared" si="193"/>
        <v>15676</v>
      </c>
      <c r="M3231">
        <f t="shared" si="194"/>
        <v>15676</v>
      </c>
      <c r="N3231" s="37">
        <f t="shared" si="192"/>
        <v>1906014</v>
      </c>
    </row>
    <row r="3232" spans="1:14" x14ac:dyDescent="0.3">
      <c r="A3232" s="3">
        <v>4</v>
      </c>
      <c r="B3232" s="147"/>
      <c r="C3232" s="4" t="s">
        <v>4421</v>
      </c>
      <c r="D3232" s="5">
        <v>44988</v>
      </c>
      <c r="E3232" s="13" t="s">
        <v>1368</v>
      </c>
      <c r="F3232" s="7">
        <v>3251017</v>
      </c>
      <c r="G3232" s="6" t="s">
        <v>1366</v>
      </c>
      <c r="H3232" s="7">
        <v>341357</v>
      </c>
      <c r="I3232" s="137"/>
      <c r="J3232" s="140"/>
      <c r="K3232" s="141"/>
      <c r="L3232" t="str">
        <f t="shared" si="193"/>
        <v>11232</v>
      </c>
      <c r="M3232">
        <f t="shared" si="194"/>
        <v>11232</v>
      </c>
      <c r="N3232" s="37">
        <f t="shared" si="192"/>
        <v>3251017</v>
      </c>
    </row>
    <row r="3233" spans="1:14" x14ac:dyDescent="0.3">
      <c r="A3233" s="3">
        <v>4</v>
      </c>
      <c r="B3233" s="146" t="s">
        <v>4422</v>
      </c>
      <c r="C3233" s="4" t="s">
        <v>4423</v>
      </c>
      <c r="D3233" s="5">
        <v>44932</v>
      </c>
      <c r="E3233" s="13" t="s">
        <v>1121</v>
      </c>
      <c r="F3233" s="7">
        <v>1738605</v>
      </c>
      <c r="G3233" s="6" t="s">
        <v>1366</v>
      </c>
      <c r="H3233" s="7">
        <v>182553</v>
      </c>
      <c r="I3233" s="136">
        <v>3001908</v>
      </c>
      <c r="J3233" s="138" t="s">
        <v>1122</v>
      </c>
      <c r="K3233" s="139"/>
      <c r="L3233" t="str">
        <f t="shared" si="193"/>
        <v>00712</v>
      </c>
      <c r="M3233">
        <f t="shared" si="194"/>
        <v>712</v>
      </c>
      <c r="N3233" s="37">
        <f t="shared" si="192"/>
        <v>1738605</v>
      </c>
    </row>
    <row r="3234" spans="1:14" x14ac:dyDescent="0.3">
      <c r="A3234" s="3">
        <v>4</v>
      </c>
      <c r="B3234" s="147"/>
      <c r="C3234" s="4" t="s">
        <v>4424</v>
      </c>
      <c r="D3234" s="5">
        <v>44930</v>
      </c>
      <c r="E3234" s="13" t="s">
        <v>1121</v>
      </c>
      <c r="F3234" s="7">
        <v>1615482</v>
      </c>
      <c r="G3234" s="6" t="s">
        <v>1366</v>
      </c>
      <c r="H3234" s="7">
        <v>169626</v>
      </c>
      <c r="I3234" s="137"/>
      <c r="J3234" s="140"/>
      <c r="K3234" s="141"/>
      <c r="L3234" t="str">
        <f t="shared" si="193"/>
        <v>00378</v>
      </c>
      <c r="M3234">
        <f t="shared" si="194"/>
        <v>378</v>
      </c>
      <c r="N3234" s="37">
        <f t="shared" si="192"/>
        <v>1615482</v>
      </c>
    </row>
    <row r="3235" spans="1:14" x14ac:dyDescent="0.3">
      <c r="A3235" s="3">
        <v>4</v>
      </c>
      <c r="B3235" s="146" t="s">
        <v>4425</v>
      </c>
      <c r="C3235" s="4" t="s">
        <v>4426</v>
      </c>
      <c r="D3235" s="5">
        <v>44961</v>
      </c>
      <c r="E3235" s="13" t="s">
        <v>1121</v>
      </c>
      <c r="F3235" s="7">
        <v>1472655</v>
      </c>
      <c r="G3235" s="6" t="s">
        <v>1366</v>
      </c>
      <c r="H3235" s="7">
        <v>154629</v>
      </c>
      <c r="I3235" s="136">
        <v>8643818</v>
      </c>
      <c r="J3235" s="138" t="s">
        <v>1122</v>
      </c>
      <c r="K3235" s="139"/>
      <c r="L3235" t="str">
        <f t="shared" si="193"/>
        <v>02895</v>
      </c>
      <c r="M3235">
        <f t="shared" si="194"/>
        <v>2895</v>
      </c>
      <c r="N3235" s="37">
        <f t="shared" si="192"/>
        <v>1472655</v>
      </c>
    </row>
    <row r="3236" spans="1:14" x14ac:dyDescent="0.3">
      <c r="A3236" s="3">
        <v>4</v>
      </c>
      <c r="B3236" s="148"/>
      <c r="C3236" s="4" t="s">
        <v>4427</v>
      </c>
      <c r="D3236" s="5">
        <v>44970</v>
      </c>
      <c r="E3236" s="13" t="s">
        <v>1121</v>
      </c>
      <c r="F3236" s="7">
        <v>1254009</v>
      </c>
      <c r="G3236" s="6" t="s">
        <v>1366</v>
      </c>
      <c r="H3236" s="7">
        <v>131671</v>
      </c>
      <c r="I3236" s="143"/>
      <c r="J3236" s="144"/>
      <c r="K3236" s="145"/>
      <c r="L3236" t="str">
        <f t="shared" si="193"/>
        <v>04053</v>
      </c>
      <c r="M3236">
        <f t="shared" si="194"/>
        <v>4053</v>
      </c>
      <c r="N3236" s="37">
        <f t="shared" si="192"/>
        <v>1254009</v>
      </c>
    </row>
    <row r="3237" spans="1:14" x14ac:dyDescent="0.3">
      <c r="A3237" s="3">
        <v>4</v>
      </c>
      <c r="B3237" s="148"/>
      <c r="C3237" s="4" t="s">
        <v>4428</v>
      </c>
      <c r="D3237" s="5">
        <v>44960</v>
      </c>
      <c r="E3237" s="13" t="s">
        <v>1121</v>
      </c>
      <c r="F3237" s="7">
        <v>2184521</v>
      </c>
      <c r="G3237" s="6" t="s">
        <v>1366</v>
      </c>
      <c r="H3237" s="7">
        <v>229375</v>
      </c>
      <c r="I3237" s="143"/>
      <c r="J3237" s="144"/>
      <c r="K3237" s="145"/>
      <c r="L3237" t="str">
        <f t="shared" si="193"/>
        <v>02847</v>
      </c>
      <c r="M3237">
        <f t="shared" si="194"/>
        <v>2847</v>
      </c>
      <c r="N3237" s="37">
        <f t="shared" si="192"/>
        <v>2184521</v>
      </c>
    </row>
    <row r="3238" spans="1:14" x14ac:dyDescent="0.3">
      <c r="A3238" s="3">
        <v>4</v>
      </c>
      <c r="B3238" s="148"/>
      <c r="C3238" s="4" t="s">
        <v>4429</v>
      </c>
      <c r="D3238" s="5">
        <v>44960</v>
      </c>
      <c r="E3238" s="13" t="s">
        <v>1121</v>
      </c>
      <c r="F3238" s="7">
        <v>3339105</v>
      </c>
      <c r="G3238" s="6" t="s">
        <v>1366</v>
      </c>
      <c r="H3238" s="7">
        <v>350606</v>
      </c>
      <c r="I3238" s="143"/>
      <c r="J3238" s="144"/>
      <c r="K3238" s="145"/>
      <c r="L3238" t="str">
        <f t="shared" si="193"/>
        <v>02846</v>
      </c>
      <c r="M3238">
        <f t="shared" si="194"/>
        <v>2846</v>
      </c>
      <c r="N3238" s="37">
        <f t="shared" si="192"/>
        <v>3339105</v>
      </c>
    </row>
    <row r="3239" spans="1:14" x14ac:dyDescent="0.3">
      <c r="A3239" s="3">
        <v>4</v>
      </c>
      <c r="B3239" s="147"/>
      <c r="C3239" s="4" t="s">
        <v>4430</v>
      </c>
      <c r="D3239" s="5">
        <v>44971</v>
      </c>
      <c r="E3239" s="13" t="s">
        <v>1121</v>
      </c>
      <c r="F3239" s="7">
        <v>1407607</v>
      </c>
      <c r="G3239" s="6" t="s">
        <v>1366</v>
      </c>
      <c r="H3239" s="7">
        <v>147799</v>
      </c>
      <c r="I3239" s="137"/>
      <c r="J3239" s="140"/>
      <c r="K3239" s="141"/>
      <c r="L3239" t="str">
        <f t="shared" si="193"/>
        <v>04100</v>
      </c>
      <c r="M3239">
        <f t="shared" si="194"/>
        <v>4100</v>
      </c>
      <c r="N3239" s="37">
        <f t="shared" si="192"/>
        <v>1407607</v>
      </c>
    </row>
    <row r="3240" spans="1:14" x14ac:dyDescent="0.3">
      <c r="A3240" s="3">
        <v>4</v>
      </c>
      <c r="B3240" s="146" t="s">
        <v>4431</v>
      </c>
      <c r="C3240" s="4" t="s">
        <v>4432</v>
      </c>
      <c r="D3240" s="5">
        <v>44971</v>
      </c>
      <c r="E3240" s="13" t="s">
        <v>1121</v>
      </c>
      <c r="F3240" s="7">
        <v>2274404</v>
      </c>
      <c r="G3240" s="6" t="s">
        <v>1366</v>
      </c>
      <c r="H3240" s="7">
        <v>238812</v>
      </c>
      <c r="I3240" s="136">
        <v>10311050</v>
      </c>
      <c r="J3240" s="138" t="s">
        <v>1122</v>
      </c>
      <c r="K3240" s="139"/>
      <c r="L3240" t="str">
        <f t="shared" si="193"/>
        <v>04098</v>
      </c>
      <c r="M3240">
        <f t="shared" si="194"/>
        <v>4098</v>
      </c>
      <c r="N3240" s="37">
        <f t="shared" si="192"/>
        <v>2274404</v>
      </c>
    </row>
    <row r="3241" spans="1:14" x14ac:dyDescent="0.3">
      <c r="A3241" s="3">
        <v>4</v>
      </c>
      <c r="B3241" s="148"/>
      <c r="C3241" s="4" t="s">
        <v>4433</v>
      </c>
      <c r="D3241" s="5">
        <v>44960</v>
      </c>
      <c r="E3241" s="13" t="s">
        <v>1121</v>
      </c>
      <c r="F3241" s="7">
        <v>1610342</v>
      </c>
      <c r="G3241" s="6" t="s">
        <v>1366</v>
      </c>
      <c r="H3241" s="7">
        <v>169086</v>
      </c>
      <c r="I3241" s="143"/>
      <c r="J3241" s="144"/>
      <c r="K3241" s="145"/>
      <c r="L3241" t="str">
        <f t="shared" si="193"/>
        <v>02851</v>
      </c>
      <c r="M3241">
        <f t="shared" si="194"/>
        <v>2851</v>
      </c>
      <c r="N3241" s="37">
        <f t="shared" si="192"/>
        <v>1610342</v>
      </c>
    </row>
    <row r="3242" spans="1:14" x14ac:dyDescent="0.3">
      <c r="A3242" s="3">
        <v>4</v>
      </c>
      <c r="B3242" s="148"/>
      <c r="C3242" s="4" t="s">
        <v>4434</v>
      </c>
      <c r="D3242" s="5">
        <v>44964</v>
      </c>
      <c r="E3242" s="13" t="s">
        <v>1121</v>
      </c>
      <c r="F3242" s="7">
        <v>4404738</v>
      </c>
      <c r="G3242" s="6" t="s">
        <v>1366</v>
      </c>
      <c r="H3242" s="7">
        <v>462497</v>
      </c>
      <c r="I3242" s="143"/>
      <c r="J3242" s="144"/>
      <c r="K3242" s="145"/>
      <c r="L3242" t="str">
        <f t="shared" si="193"/>
        <v>03109</v>
      </c>
      <c r="M3242">
        <f t="shared" si="194"/>
        <v>3109</v>
      </c>
      <c r="N3242" s="37">
        <f t="shared" si="192"/>
        <v>4404738</v>
      </c>
    </row>
    <row r="3243" spans="1:14" x14ac:dyDescent="0.3">
      <c r="A3243" s="3">
        <v>4</v>
      </c>
      <c r="B3243" s="148"/>
      <c r="C3243" s="4" t="s">
        <v>4435</v>
      </c>
      <c r="D3243" s="5">
        <v>44960</v>
      </c>
      <c r="E3243" s="13" t="s">
        <v>1121</v>
      </c>
      <c r="F3243" s="7">
        <v>1625954</v>
      </c>
      <c r="G3243" s="6" t="s">
        <v>1366</v>
      </c>
      <c r="H3243" s="7">
        <v>170725</v>
      </c>
      <c r="I3243" s="143"/>
      <c r="J3243" s="144"/>
      <c r="K3243" s="145"/>
      <c r="L3243" t="str">
        <f t="shared" si="193"/>
        <v>02838</v>
      </c>
      <c r="M3243">
        <f t="shared" si="194"/>
        <v>2838</v>
      </c>
      <c r="N3243" s="37">
        <f t="shared" si="192"/>
        <v>1625954</v>
      </c>
    </row>
    <row r="3244" spans="1:14" x14ac:dyDescent="0.3">
      <c r="A3244" s="3">
        <v>4</v>
      </c>
      <c r="B3244" s="148"/>
      <c r="C3244" s="4" t="s">
        <v>4436</v>
      </c>
      <c r="D3244" s="5">
        <v>44964</v>
      </c>
      <c r="E3244" s="13" t="s">
        <v>1121</v>
      </c>
      <c r="F3244" s="7">
        <v>1319209</v>
      </c>
      <c r="G3244" s="6" t="s">
        <v>1366</v>
      </c>
      <c r="H3244" s="7">
        <v>138517</v>
      </c>
      <c r="I3244" s="143"/>
      <c r="J3244" s="144"/>
      <c r="K3244" s="145"/>
      <c r="L3244" t="str">
        <f t="shared" si="193"/>
        <v>03108</v>
      </c>
      <c r="M3244">
        <f t="shared" si="194"/>
        <v>3108</v>
      </c>
      <c r="N3244" s="37">
        <f t="shared" si="192"/>
        <v>1319209</v>
      </c>
    </row>
    <row r="3245" spans="1:14" x14ac:dyDescent="0.3">
      <c r="A3245" s="3">
        <v>4</v>
      </c>
      <c r="B3245" s="147"/>
      <c r="C3245" s="4" t="s">
        <v>4437</v>
      </c>
      <c r="D3245" s="5">
        <v>44972</v>
      </c>
      <c r="E3245" s="13" t="s">
        <v>1121</v>
      </c>
      <c r="F3245" s="7">
        <v>286079</v>
      </c>
      <c r="G3245" s="6" t="s">
        <v>1366</v>
      </c>
      <c r="H3245" s="7">
        <v>30038</v>
      </c>
      <c r="I3245" s="137"/>
      <c r="J3245" s="140"/>
      <c r="K3245" s="141"/>
      <c r="L3245" t="str">
        <f t="shared" si="193"/>
        <v>04188</v>
      </c>
      <c r="M3245">
        <f t="shared" si="194"/>
        <v>4188</v>
      </c>
      <c r="N3245" s="37">
        <f t="shared" si="192"/>
        <v>286079</v>
      </c>
    </row>
    <row r="3246" spans="1:14" x14ac:dyDescent="0.3">
      <c r="A3246" s="3">
        <v>4</v>
      </c>
      <c r="B3246" s="146" t="s">
        <v>4438</v>
      </c>
      <c r="C3246" s="4" t="s">
        <v>4439</v>
      </c>
      <c r="D3246" s="5">
        <v>44967</v>
      </c>
      <c r="E3246" s="13" t="s">
        <v>1121</v>
      </c>
      <c r="F3246" s="7">
        <v>1505999</v>
      </c>
      <c r="G3246" s="6" t="s">
        <v>1366</v>
      </c>
      <c r="H3246" s="7">
        <v>158130</v>
      </c>
      <c r="I3246" s="136">
        <v>2570671</v>
      </c>
      <c r="J3246" s="138" t="s">
        <v>1122</v>
      </c>
      <c r="K3246" s="139"/>
      <c r="L3246" t="str">
        <f t="shared" si="193"/>
        <v>03851</v>
      </c>
      <c r="M3246">
        <f t="shared" si="194"/>
        <v>3851</v>
      </c>
      <c r="N3246" s="37">
        <f t="shared" si="192"/>
        <v>1505999</v>
      </c>
    </row>
    <row r="3247" spans="1:14" x14ac:dyDescent="0.3">
      <c r="A3247" s="3">
        <v>4</v>
      </c>
      <c r="B3247" s="147"/>
      <c r="C3247" s="4" t="s">
        <v>4440</v>
      </c>
      <c r="D3247" s="5">
        <v>44978</v>
      </c>
      <c r="E3247" s="13" t="s">
        <v>1121</v>
      </c>
      <c r="F3247" s="7">
        <v>1366259</v>
      </c>
      <c r="G3247" s="6" t="s">
        <v>1366</v>
      </c>
      <c r="H3247" s="7">
        <v>143457</v>
      </c>
      <c r="I3247" s="137"/>
      <c r="J3247" s="140"/>
      <c r="K3247" s="141"/>
      <c r="L3247" t="str">
        <f t="shared" si="193"/>
        <v>06807</v>
      </c>
      <c r="M3247">
        <f t="shared" si="194"/>
        <v>6807</v>
      </c>
      <c r="N3247" s="37">
        <f t="shared" si="192"/>
        <v>1366259</v>
      </c>
    </row>
    <row r="3248" spans="1:14" x14ac:dyDescent="0.3">
      <c r="A3248" s="3">
        <v>4</v>
      </c>
      <c r="B3248" s="15" t="s">
        <v>4441</v>
      </c>
      <c r="C3248" s="4" t="s">
        <v>4442</v>
      </c>
      <c r="D3248" s="5">
        <v>44984</v>
      </c>
      <c r="E3248" s="13" t="s">
        <v>1121</v>
      </c>
      <c r="F3248" s="7">
        <v>1034312</v>
      </c>
      <c r="G3248" s="6" t="s">
        <v>1366</v>
      </c>
      <c r="H3248" s="7">
        <v>108603</v>
      </c>
      <c r="I3248" s="11">
        <v>925709</v>
      </c>
      <c r="J3248" s="132" t="s">
        <v>1122</v>
      </c>
      <c r="K3248" s="133"/>
      <c r="L3248" t="str">
        <f t="shared" si="193"/>
        <v>09045</v>
      </c>
      <c r="M3248">
        <f t="shared" si="194"/>
        <v>9045</v>
      </c>
      <c r="N3248" s="37">
        <f t="shared" si="192"/>
        <v>1034312</v>
      </c>
    </row>
    <row r="3249" spans="1:14" x14ac:dyDescent="0.3">
      <c r="A3249" s="3">
        <v>4</v>
      </c>
      <c r="B3249" s="146" t="s">
        <v>4443</v>
      </c>
      <c r="C3249" s="4" t="s">
        <v>4444</v>
      </c>
      <c r="D3249" s="5">
        <v>44978</v>
      </c>
      <c r="E3249" s="13" t="s">
        <v>1121</v>
      </c>
      <c r="F3249" s="7">
        <v>3816571</v>
      </c>
      <c r="G3249" s="6" t="s">
        <v>1366</v>
      </c>
      <c r="H3249" s="7">
        <v>400740</v>
      </c>
      <c r="I3249" s="136">
        <v>4894937</v>
      </c>
      <c r="J3249" s="138" t="s">
        <v>1122</v>
      </c>
      <c r="K3249" s="139"/>
      <c r="L3249" t="str">
        <f t="shared" si="193"/>
        <v>06808</v>
      </c>
      <c r="M3249">
        <f t="shared" si="194"/>
        <v>6808</v>
      </c>
      <c r="N3249" s="37">
        <f t="shared" si="192"/>
        <v>3816571</v>
      </c>
    </row>
    <row r="3250" spans="1:14" x14ac:dyDescent="0.3">
      <c r="A3250" s="3">
        <v>4</v>
      </c>
      <c r="B3250" s="147"/>
      <c r="C3250" s="4" t="s">
        <v>4445</v>
      </c>
      <c r="D3250" s="5">
        <v>44984</v>
      </c>
      <c r="E3250" s="13" t="s">
        <v>1121</v>
      </c>
      <c r="F3250" s="7">
        <v>1652632</v>
      </c>
      <c r="G3250" s="6" t="s">
        <v>1366</v>
      </c>
      <c r="H3250" s="7">
        <v>173526</v>
      </c>
      <c r="I3250" s="137"/>
      <c r="J3250" s="140"/>
      <c r="K3250" s="141"/>
      <c r="L3250" t="str">
        <f t="shared" si="193"/>
        <v>09046</v>
      </c>
      <c r="M3250">
        <f t="shared" si="194"/>
        <v>9046</v>
      </c>
      <c r="N3250" s="37">
        <f t="shared" si="192"/>
        <v>1652632</v>
      </c>
    </row>
    <row r="3251" spans="1:14" x14ac:dyDescent="0.3">
      <c r="A3251" s="3">
        <v>4</v>
      </c>
      <c r="B3251" s="15" t="s">
        <v>4446</v>
      </c>
      <c r="C3251" s="4" t="s">
        <v>4447</v>
      </c>
      <c r="D3251" s="5">
        <v>44971</v>
      </c>
      <c r="E3251" s="13" t="s">
        <v>1121</v>
      </c>
      <c r="F3251" s="7">
        <v>1423065</v>
      </c>
      <c r="G3251" s="6" t="s">
        <v>1366</v>
      </c>
      <c r="H3251" s="7">
        <v>149422</v>
      </c>
      <c r="I3251" s="11">
        <v>1273643</v>
      </c>
      <c r="J3251" s="132" t="s">
        <v>1122</v>
      </c>
      <c r="K3251" s="133"/>
      <c r="L3251" t="str">
        <f t="shared" si="193"/>
        <v>04099</v>
      </c>
      <c r="M3251">
        <f t="shared" si="194"/>
        <v>4099</v>
      </c>
      <c r="N3251" s="37">
        <f t="shared" si="192"/>
        <v>1423065</v>
      </c>
    </row>
    <row r="3252" spans="1:14" x14ac:dyDescent="0.3">
      <c r="A3252" s="3">
        <v>4</v>
      </c>
      <c r="B3252" s="15" t="s">
        <v>4448</v>
      </c>
      <c r="C3252" s="4" t="s">
        <v>4449</v>
      </c>
      <c r="D3252" s="5">
        <v>44960</v>
      </c>
      <c r="E3252" s="13" t="s">
        <v>1121</v>
      </c>
      <c r="F3252" s="7">
        <v>2056503</v>
      </c>
      <c r="G3252" s="6" t="s">
        <v>1366</v>
      </c>
      <c r="H3252" s="7">
        <v>215933</v>
      </c>
      <c r="I3252" s="11">
        <v>1840570</v>
      </c>
      <c r="J3252" s="132" t="s">
        <v>1122</v>
      </c>
      <c r="K3252" s="133"/>
      <c r="L3252" t="str">
        <f t="shared" si="193"/>
        <v>02839</v>
      </c>
      <c r="M3252">
        <f t="shared" si="194"/>
        <v>2839</v>
      </c>
      <c r="N3252" s="37">
        <f t="shared" si="192"/>
        <v>2056503</v>
      </c>
    </row>
    <row r="3253" spans="1:14" x14ac:dyDescent="0.3">
      <c r="A3253" s="3">
        <v>4</v>
      </c>
      <c r="B3253" s="146" t="s">
        <v>4450</v>
      </c>
      <c r="C3253" s="4" t="s">
        <v>4451</v>
      </c>
      <c r="D3253" s="5">
        <v>45010</v>
      </c>
      <c r="E3253" s="13" t="s">
        <v>1121</v>
      </c>
      <c r="F3253" s="7">
        <v>886820</v>
      </c>
      <c r="G3253" s="6" t="s">
        <v>1366</v>
      </c>
      <c r="H3253" s="7">
        <v>93116</v>
      </c>
      <c r="I3253" s="136">
        <v>48107065</v>
      </c>
      <c r="J3253" s="138" t="s">
        <v>1122</v>
      </c>
      <c r="K3253" s="139"/>
      <c r="L3253" t="str">
        <f t="shared" si="193"/>
        <v>17523</v>
      </c>
      <c r="M3253">
        <f t="shared" si="194"/>
        <v>17523</v>
      </c>
      <c r="N3253" s="37">
        <f t="shared" si="192"/>
        <v>886820</v>
      </c>
    </row>
    <row r="3254" spans="1:14" x14ac:dyDescent="0.3">
      <c r="A3254" s="3">
        <v>4</v>
      </c>
      <c r="B3254" s="148"/>
      <c r="C3254" s="4" t="s">
        <v>4452</v>
      </c>
      <c r="D3254" s="5">
        <v>44995</v>
      </c>
      <c r="E3254" s="13" t="s">
        <v>1121</v>
      </c>
      <c r="F3254" s="7">
        <v>2118800</v>
      </c>
      <c r="G3254" s="6" t="s">
        <v>1366</v>
      </c>
      <c r="H3254" s="7">
        <v>222474</v>
      </c>
      <c r="I3254" s="143"/>
      <c r="J3254" s="144"/>
      <c r="K3254" s="145"/>
      <c r="L3254" t="str">
        <f t="shared" si="193"/>
        <v>13288</v>
      </c>
      <c r="M3254">
        <f t="shared" si="194"/>
        <v>13288</v>
      </c>
      <c r="N3254" s="37">
        <f t="shared" si="192"/>
        <v>2118800</v>
      </c>
    </row>
    <row r="3255" spans="1:14" x14ac:dyDescent="0.3">
      <c r="A3255" s="3">
        <v>4</v>
      </c>
      <c r="B3255" s="148"/>
      <c r="C3255" s="4" t="s">
        <v>4453</v>
      </c>
      <c r="D3255" s="5">
        <v>44998</v>
      </c>
      <c r="E3255" s="13" t="s">
        <v>1121</v>
      </c>
      <c r="F3255" s="7">
        <v>1401543</v>
      </c>
      <c r="G3255" s="6" t="s">
        <v>1366</v>
      </c>
      <c r="H3255" s="7">
        <v>147162</v>
      </c>
      <c r="I3255" s="143"/>
      <c r="J3255" s="144"/>
      <c r="K3255" s="145"/>
      <c r="L3255" t="str">
        <f t="shared" si="193"/>
        <v>13481</v>
      </c>
      <c r="M3255">
        <f t="shared" si="194"/>
        <v>13481</v>
      </c>
      <c r="N3255" s="37">
        <f t="shared" ref="N3255:N3318" si="195">+F3255</f>
        <v>1401543</v>
      </c>
    </row>
    <row r="3256" spans="1:14" x14ac:dyDescent="0.3">
      <c r="A3256" s="3">
        <v>4</v>
      </c>
      <c r="B3256" s="148"/>
      <c r="C3256" s="4" t="s">
        <v>4454</v>
      </c>
      <c r="D3256" s="5">
        <v>45014</v>
      </c>
      <c r="E3256" s="13" t="s">
        <v>1121</v>
      </c>
      <c r="F3256" s="7">
        <v>1418560</v>
      </c>
      <c r="G3256" s="6" t="s">
        <v>1366</v>
      </c>
      <c r="H3256" s="7">
        <v>148949</v>
      </c>
      <c r="I3256" s="143"/>
      <c r="J3256" s="144"/>
      <c r="K3256" s="145"/>
      <c r="L3256" t="str">
        <f t="shared" si="193"/>
        <v>17767</v>
      </c>
      <c r="M3256">
        <f t="shared" si="194"/>
        <v>17767</v>
      </c>
      <c r="N3256" s="37">
        <f t="shared" si="195"/>
        <v>1418560</v>
      </c>
    </row>
    <row r="3257" spans="1:14" x14ac:dyDescent="0.3">
      <c r="A3257" s="3">
        <v>4</v>
      </c>
      <c r="B3257" s="148"/>
      <c r="C3257" s="4" t="s">
        <v>4455</v>
      </c>
      <c r="D3257" s="5">
        <v>45006</v>
      </c>
      <c r="E3257" s="13" t="s">
        <v>1121</v>
      </c>
      <c r="F3257" s="7">
        <v>807741</v>
      </c>
      <c r="G3257" s="6" t="s">
        <v>1366</v>
      </c>
      <c r="H3257" s="7">
        <v>84813</v>
      </c>
      <c r="I3257" s="143"/>
      <c r="J3257" s="144"/>
      <c r="K3257" s="145"/>
      <c r="L3257" t="str">
        <f t="shared" si="193"/>
        <v>15831</v>
      </c>
      <c r="M3257">
        <f t="shared" si="194"/>
        <v>15831</v>
      </c>
      <c r="N3257" s="37">
        <f t="shared" si="195"/>
        <v>807741</v>
      </c>
    </row>
    <row r="3258" spans="1:14" x14ac:dyDescent="0.3">
      <c r="A3258" s="3">
        <v>4</v>
      </c>
      <c r="B3258" s="148"/>
      <c r="C3258" s="4" t="s">
        <v>4456</v>
      </c>
      <c r="D3258" s="5">
        <v>44998</v>
      </c>
      <c r="E3258" s="13" t="s">
        <v>1121</v>
      </c>
      <c r="F3258" s="7">
        <v>2853257</v>
      </c>
      <c r="G3258" s="6" t="s">
        <v>1366</v>
      </c>
      <c r="H3258" s="7">
        <v>299592</v>
      </c>
      <c r="I3258" s="143"/>
      <c r="J3258" s="144"/>
      <c r="K3258" s="145"/>
      <c r="L3258" t="str">
        <f t="shared" si="193"/>
        <v>13459</v>
      </c>
      <c r="M3258">
        <f t="shared" si="194"/>
        <v>13459</v>
      </c>
      <c r="N3258" s="37">
        <f t="shared" si="195"/>
        <v>2853257</v>
      </c>
    </row>
    <row r="3259" spans="1:14" x14ac:dyDescent="0.3">
      <c r="A3259" s="3">
        <v>4</v>
      </c>
      <c r="B3259" s="148"/>
      <c r="C3259" s="4" t="s">
        <v>4457</v>
      </c>
      <c r="D3259" s="5">
        <v>44995</v>
      </c>
      <c r="E3259" s="13" t="s">
        <v>1121</v>
      </c>
      <c r="F3259" s="7">
        <v>1493628</v>
      </c>
      <c r="G3259" s="6" t="s">
        <v>1366</v>
      </c>
      <c r="H3259" s="7">
        <v>156831</v>
      </c>
      <c r="I3259" s="143"/>
      <c r="J3259" s="144"/>
      <c r="K3259" s="145"/>
      <c r="L3259" t="str">
        <f t="shared" si="193"/>
        <v>13287</v>
      </c>
      <c r="M3259">
        <f t="shared" si="194"/>
        <v>13287</v>
      </c>
      <c r="N3259" s="37">
        <f t="shared" si="195"/>
        <v>1493628</v>
      </c>
    </row>
    <row r="3260" spans="1:14" x14ac:dyDescent="0.3">
      <c r="A3260" s="3">
        <v>4</v>
      </c>
      <c r="B3260" s="148"/>
      <c r="C3260" s="4" t="s">
        <v>4458</v>
      </c>
      <c r="D3260" s="5">
        <v>44988</v>
      </c>
      <c r="E3260" s="13" t="s">
        <v>1121</v>
      </c>
      <c r="F3260" s="7">
        <v>1402124</v>
      </c>
      <c r="G3260" s="6" t="s">
        <v>1366</v>
      </c>
      <c r="H3260" s="7">
        <v>147223</v>
      </c>
      <c r="I3260" s="143"/>
      <c r="J3260" s="144"/>
      <c r="K3260" s="145"/>
      <c r="L3260" t="str">
        <f t="shared" si="193"/>
        <v>11233</v>
      </c>
      <c r="M3260">
        <f t="shared" si="194"/>
        <v>11233</v>
      </c>
      <c r="N3260" s="37">
        <f t="shared" si="195"/>
        <v>1402124</v>
      </c>
    </row>
    <row r="3261" spans="1:14" x14ac:dyDescent="0.3">
      <c r="A3261" s="3">
        <v>4</v>
      </c>
      <c r="B3261" s="148"/>
      <c r="C3261" s="4" t="s">
        <v>4459</v>
      </c>
      <c r="D3261" s="5">
        <v>44991</v>
      </c>
      <c r="E3261" s="13" t="s">
        <v>1121</v>
      </c>
      <c r="F3261" s="7">
        <v>1056573</v>
      </c>
      <c r="G3261" s="6" t="s">
        <v>1366</v>
      </c>
      <c r="H3261" s="7">
        <v>110940</v>
      </c>
      <c r="I3261" s="143"/>
      <c r="J3261" s="144"/>
      <c r="K3261" s="145"/>
      <c r="L3261" t="str">
        <f t="shared" si="193"/>
        <v>11385</v>
      </c>
      <c r="M3261">
        <f t="shared" si="194"/>
        <v>11385</v>
      </c>
      <c r="N3261" s="37">
        <f t="shared" si="195"/>
        <v>1056573</v>
      </c>
    </row>
    <row r="3262" spans="1:14" x14ac:dyDescent="0.3">
      <c r="A3262" s="3">
        <v>4</v>
      </c>
      <c r="B3262" s="148"/>
      <c r="C3262" s="4" t="s">
        <v>4460</v>
      </c>
      <c r="D3262" s="5">
        <v>45009</v>
      </c>
      <c r="E3262" s="13" t="s">
        <v>1121</v>
      </c>
      <c r="F3262" s="7">
        <v>2521338</v>
      </c>
      <c r="G3262" s="6" t="s">
        <v>1366</v>
      </c>
      <c r="H3262" s="7">
        <v>264741</v>
      </c>
      <c r="I3262" s="143"/>
      <c r="J3262" s="144"/>
      <c r="K3262" s="145"/>
      <c r="L3262" t="str">
        <f t="shared" si="193"/>
        <v>17471</v>
      </c>
      <c r="M3262">
        <f t="shared" si="194"/>
        <v>17471</v>
      </c>
      <c r="N3262" s="37">
        <f t="shared" si="195"/>
        <v>2521338</v>
      </c>
    </row>
    <row r="3263" spans="1:14" x14ac:dyDescent="0.3">
      <c r="A3263" s="3">
        <v>4</v>
      </c>
      <c r="B3263" s="148"/>
      <c r="C3263" s="4" t="s">
        <v>4461</v>
      </c>
      <c r="D3263" s="5">
        <v>45009</v>
      </c>
      <c r="E3263" s="13" t="s">
        <v>1121</v>
      </c>
      <c r="F3263" s="7">
        <v>1481620</v>
      </c>
      <c r="G3263" s="6" t="s">
        <v>1366</v>
      </c>
      <c r="H3263" s="7">
        <v>155570</v>
      </c>
      <c r="I3263" s="143"/>
      <c r="J3263" s="144"/>
      <c r="K3263" s="145"/>
      <c r="L3263" t="str">
        <f t="shared" si="193"/>
        <v>17436</v>
      </c>
      <c r="M3263">
        <f t="shared" si="194"/>
        <v>17436</v>
      </c>
      <c r="N3263" s="37">
        <f t="shared" si="195"/>
        <v>1481620</v>
      </c>
    </row>
    <row r="3264" spans="1:14" x14ac:dyDescent="0.3">
      <c r="A3264" s="3">
        <v>4</v>
      </c>
      <c r="B3264" s="148"/>
      <c r="C3264" s="4" t="s">
        <v>4462</v>
      </c>
      <c r="D3264" s="5">
        <v>45005</v>
      </c>
      <c r="E3264" s="13" t="s">
        <v>1121</v>
      </c>
      <c r="F3264" s="7">
        <v>2306077</v>
      </c>
      <c r="G3264" s="6" t="s">
        <v>1366</v>
      </c>
      <c r="H3264" s="7">
        <v>242138</v>
      </c>
      <c r="I3264" s="143"/>
      <c r="J3264" s="144"/>
      <c r="K3264" s="145"/>
      <c r="L3264" t="str">
        <f t="shared" si="193"/>
        <v>15773</v>
      </c>
      <c r="M3264">
        <f t="shared" si="194"/>
        <v>15773</v>
      </c>
      <c r="N3264" s="37">
        <f t="shared" si="195"/>
        <v>2306077</v>
      </c>
    </row>
    <row r="3265" spans="1:14" x14ac:dyDescent="0.3">
      <c r="A3265" s="3">
        <v>4</v>
      </c>
      <c r="B3265" s="148"/>
      <c r="C3265" s="4" t="s">
        <v>4463</v>
      </c>
      <c r="D3265" s="5">
        <v>44987</v>
      </c>
      <c r="E3265" s="13" t="s">
        <v>1121</v>
      </c>
      <c r="F3265" s="7">
        <v>1755795</v>
      </c>
      <c r="G3265" s="6" t="s">
        <v>1366</v>
      </c>
      <c r="H3265" s="7">
        <v>184358</v>
      </c>
      <c r="I3265" s="143"/>
      <c r="J3265" s="144"/>
      <c r="K3265" s="145"/>
      <c r="L3265" t="str">
        <f t="shared" si="193"/>
        <v>09218</v>
      </c>
      <c r="M3265">
        <f t="shared" si="194"/>
        <v>9218</v>
      </c>
      <c r="N3265" s="37">
        <f t="shared" si="195"/>
        <v>1755795</v>
      </c>
    </row>
    <row r="3266" spans="1:14" x14ac:dyDescent="0.3">
      <c r="A3266" s="3">
        <v>4</v>
      </c>
      <c r="B3266" s="148"/>
      <c r="C3266" s="4" t="s">
        <v>4464</v>
      </c>
      <c r="D3266" s="5">
        <v>44986</v>
      </c>
      <c r="E3266" s="13" t="s">
        <v>1121</v>
      </c>
      <c r="F3266" s="7">
        <v>1686377</v>
      </c>
      <c r="G3266" s="6" t="s">
        <v>1366</v>
      </c>
      <c r="H3266" s="7">
        <v>177070</v>
      </c>
      <c r="I3266" s="143"/>
      <c r="J3266" s="144"/>
      <c r="K3266" s="145"/>
      <c r="L3266" t="str">
        <f t="shared" si="193"/>
        <v>09162</v>
      </c>
      <c r="M3266">
        <f t="shared" si="194"/>
        <v>9162</v>
      </c>
      <c r="N3266" s="37">
        <f t="shared" si="195"/>
        <v>1686377</v>
      </c>
    </row>
    <row r="3267" spans="1:14" x14ac:dyDescent="0.3">
      <c r="A3267" s="3">
        <v>4</v>
      </c>
      <c r="B3267" s="148"/>
      <c r="C3267" s="4" t="s">
        <v>4465</v>
      </c>
      <c r="D3267" s="5">
        <v>45006</v>
      </c>
      <c r="E3267" s="13" t="s">
        <v>1121</v>
      </c>
      <c r="F3267" s="7">
        <v>1462604</v>
      </c>
      <c r="G3267" s="6" t="s">
        <v>1366</v>
      </c>
      <c r="H3267" s="7">
        <v>153573</v>
      </c>
      <c r="I3267" s="143"/>
      <c r="J3267" s="144"/>
      <c r="K3267" s="145"/>
      <c r="L3267" t="str">
        <f t="shared" si="193"/>
        <v>15861</v>
      </c>
      <c r="M3267">
        <f t="shared" si="194"/>
        <v>15861</v>
      </c>
      <c r="N3267" s="37">
        <f t="shared" si="195"/>
        <v>1462604</v>
      </c>
    </row>
    <row r="3268" spans="1:14" x14ac:dyDescent="0.3">
      <c r="A3268" s="3">
        <v>4</v>
      </c>
      <c r="B3268" s="148"/>
      <c r="C3268" s="4" t="s">
        <v>4466</v>
      </c>
      <c r="D3268" s="5">
        <v>44995</v>
      </c>
      <c r="E3268" s="13" t="s">
        <v>1121</v>
      </c>
      <c r="F3268" s="7">
        <v>3896290</v>
      </c>
      <c r="G3268" s="6" t="s">
        <v>1366</v>
      </c>
      <c r="H3268" s="7">
        <v>409110</v>
      </c>
      <c r="I3268" s="143"/>
      <c r="J3268" s="144"/>
      <c r="K3268" s="145"/>
      <c r="L3268" t="str">
        <f t="shared" si="193"/>
        <v>13289</v>
      </c>
      <c r="M3268">
        <f t="shared" si="194"/>
        <v>13289</v>
      </c>
      <c r="N3268" s="37">
        <f t="shared" si="195"/>
        <v>3896290</v>
      </c>
    </row>
    <row r="3269" spans="1:14" x14ac:dyDescent="0.3">
      <c r="A3269" s="3">
        <v>4</v>
      </c>
      <c r="B3269" s="148"/>
      <c r="C3269" s="4" t="s">
        <v>4467</v>
      </c>
      <c r="D3269" s="5">
        <v>44995</v>
      </c>
      <c r="E3269" s="13" t="s">
        <v>1121</v>
      </c>
      <c r="F3269" s="7">
        <v>1379176</v>
      </c>
      <c r="G3269" s="6" t="s">
        <v>1366</v>
      </c>
      <c r="H3269" s="7">
        <v>144813</v>
      </c>
      <c r="I3269" s="143"/>
      <c r="J3269" s="144"/>
      <c r="K3269" s="145"/>
      <c r="L3269" t="str">
        <f t="shared" si="193"/>
        <v>13285</v>
      </c>
      <c r="M3269">
        <f t="shared" si="194"/>
        <v>13285</v>
      </c>
      <c r="N3269" s="37">
        <f t="shared" si="195"/>
        <v>1379176</v>
      </c>
    </row>
    <row r="3270" spans="1:14" x14ac:dyDescent="0.3">
      <c r="A3270" s="3">
        <v>4</v>
      </c>
      <c r="B3270" s="148"/>
      <c r="C3270" s="4" t="s">
        <v>4468</v>
      </c>
      <c r="D3270" s="5">
        <v>45005</v>
      </c>
      <c r="E3270" s="13" t="s">
        <v>1121</v>
      </c>
      <c r="F3270" s="7">
        <v>3816571</v>
      </c>
      <c r="G3270" s="6" t="s">
        <v>1366</v>
      </c>
      <c r="H3270" s="7">
        <v>400740</v>
      </c>
      <c r="I3270" s="143"/>
      <c r="J3270" s="144"/>
      <c r="K3270" s="145"/>
      <c r="L3270" t="str">
        <f t="shared" si="193"/>
        <v>15768</v>
      </c>
      <c r="M3270">
        <f t="shared" si="194"/>
        <v>15768</v>
      </c>
      <c r="N3270" s="37">
        <f t="shared" si="195"/>
        <v>3816571</v>
      </c>
    </row>
    <row r="3271" spans="1:14" x14ac:dyDescent="0.3">
      <c r="A3271" s="3">
        <v>4</v>
      </c>
      <c r="B3271" s="148"/>
      <c r="C3271" s="4" t="s">
        <v>4469</v>
      </c>
      <c r="D3271" s="5">
        <v>44995</v>
      </c>
      <c r="E3271" s="13" t="s">
        <v>1121</v>
      </c>
      <c r="F3271" s="7">
        <v>1811478</v>
      </c>
      <c r="G3271" s="6" t="s">
        <v>1366</v>
      </c>
      <c r="H3271" s="7">
        <v>190205</v>
      </c>
      <c r="I3271" s="143"/>
      <c r="J3271" s="144"/>
      <c r="K3271" s="145"/>
      <c r="L3271" t="str">
        <f t="shared" ref="L3271:L3334" si="196">+RIGHT(C3271,5)</f>
        <v>13286</v>
      </c>
      <c r="M3271">
        <f t="shared" ref="M3271:M3334" si="197">+L3271*1</f>
        <v>13286</v>
      </c>
      <c r="N3271" s="37">
        <f t="shared" si="195"/>
        <v>1811478</v>
      </c>
    </row>
    <row r="3272" spans="1:14" x14ac:dyDescent="0.3">
      <c r="A3272" s="3">
        <v>4</v>
      </c>
      <c r="B3272" s="148"/>
      <c r="C3272" s="4" t="s">
        <v>4470</v>
      </c>
      <c r="D3272" s="5">
        <v>44989</v>
      </c>
      <c r="E3272" s="13" t="s">
        <v>1121</v>
      </c>
      <c r="F3272" s="7">
        <v>1345687</v>
      </c>
      <c r="G3272" s="6" t="s">
        <v>1366</v>
      </c>
      <c r="H3272" s="7">
        <v>141297</v>
      </c>
      <c r="I3272" s="143"/>
      <c r="J3272" s="144"/>
      <c r="K3272" s="145"/>
      <c r="L3272" t="str">
        <f t="shared" si="196"/>
        <v>11341</v>
      </c>
      <c r="M3272">
        <f t="shared" si="197"/>
        <v>11341</v>
      </c>
      <c r="N3272" s="37">
        <f t="shared" si="195"/>
        <v>1345687</v>
      </c>
    </row>
    <row r="3273" spans="1:14" x14ac:dyDescent="0.3">
      <c r="A3273" s="3">
        <v>4</v>
      </c>
      <c r="B3273" s="148"/>
      <c r="C3273" s="4" t="s">
        <v>4471</v>
      </c>
      <c r="D3273" s="5">
        <v>45009</v>
      </c>
      <c r="E3273" s="13" t="s">
        <v>1121</v>
      </c>
      <c r="F3273" s="7">
        <v>1304256</v>
      </c>
      <c r="G3273" s="6" t="s">
        <v>1366</v>
      </c>
      <c r="H3273" s="7">
        <v>136947</v>
      </c>
      <c r="I3273" s="143"/>
      <c r="J3273" s="144"/>
      <c r="K3273" s="145"/>
      <c r="L3273" t="str">
        <f t="shared" si="196"/>
        <v>17454</v>
      </c>
      <c r="M3273">
        <f t="shared" si="197"/>
        <v>17454</v>
      </c>
      <c r="N3273" s="37">
        <f t="shared" si="195"/>
        <v>1304256</v>
      </c>
    </row>
    <row r="3274" spans="1:14" x14ac:dyDescent="0.3">
      <c r="A3274" s="3">
        <v>4</v>
      </c>
      <c r="B3274" s="148"/>
      <c r="C3274" s="4" t="s">
        <v>4472</v>
      </c>
      <c r="D3274" s="5">
        <v>44999</v>
      </c>
      <c r="E3274" s="13" t="s">
        <v>1121</v>
      </c>
      <c r="F3274" s="7">
        <v>1960478</v>
      </c>
      <c r="G3274" s="6" t="s">
        <v>1366</v>
      </c>
      <c r="H3274" s="7">
        <v>205850</v>
      </c>
      <c r="I3274" s="143"/>
      <c r="J3274" s="144"/>
      <c r="K3274" s="145"/>
      <c r="L3274" t="str">
        <f t="shared" si="196"/>
        <v>13601</v>
      </c>
      <c r="M3274">
        <f t="shared" si="197"/>
        <v>13601</v>
      </c>
      <c r="N3274" s="37">
        <f t="shared" si="195"/>
        <v>1960478</v>
      </c>
    </row>
    <row r="3275" spans="1:14" x14ac:dyDescent="0.3">
      <c r="A3275" s="3">
        <v>4</v>
      </c>
      <c r="B3275" s="148"/>
      <c r="C3275" s="4" t="s">
        <v>4473</v>
      </c>
      <c r="D3275" s="5">
        <v>44986</v>
      </c>
      <c r="E3275" s="13" t="s">
        <v>1121</v>
      </c>
      <c r="F3275" s="7">
        <v>2684242</v>
      </c>
      <c r="G3275" s="6" t="s">
        <v>1366</v>
      </c>
      <c r="H3275" s="7">
        <v>281845</v>
      </c>
      <c r="I3275" s="143"/>
      <c r="J3275" s="144"/>
      <c r="K3275" s="145"/>
      <c r="L3275" t="str">
        <f t="shared" si="196"/>
        <v>09163</v>
      </c>
      <c r="M3275">
        <f t="shared" si="197"/>
        <v>9163</v>
      </c>
      <c r="N3275" s="37">
        <f t="shared" si="195"/>
        <v>2684242</v>
      </c>
    </row>
    <row r="3276" spans="1:14" x14ac:dyDescent="0.3">
      <c r="A3276" s="3">
        <v>4</v>
      </c>
      <c r="B3276" s="148"/>
      <c r="C3276" s="4" t="s">
        <v>4474</v>
      </c>
      <c r="D3276" s="5">
        <v>45010</v>
      </c>
      <c r="E3276" s="13" t="s">
        <v>1121</v>
      </c>
      <c r="F3276" s="7">
        <v>2454668</v>
      </c>
      <c r="G3276" s="6" t="s">
        <v>1366</v>
      </c>
      <c r="H3276" s="7">
        <v>257740</v>
      </c>
      <c r="I3276" s="143"/>
      <c r="J3276" s="144"/>
      <c r="K3276" s="145"/>
      <c r="L3276" t="str">
        <f t="shared" si="196"/>
        <v>17502</v>
      </c>
      <c r="M3276">
        <f t="shared" si="197"/>
        <v>17502</v>
      </c>
      <c r="N3276" s="37">
        <f t="shared" si="195"/>
        <v>2454668</v>
      </c>
    </row>
    <row r="3277" spans="1:14" x14ac:dyDescent="0.3">
      <c r="A3277" s="3">
        <v>4</v>
      </c>
      <c r="B3277" s="148"/>
      <c r="C3277" s="4" t="s">
        <v>4475</v>
      </c>
      <c r="D3277" s="5">
        <v>44993</v>
      </c>
      <c r="E3277" s="13" t="s">
        <v>1121</v>
      </c>
      <c r="F3277" s="7">
        <v>1586162</v>
      </c>
      <c r="G3277" s="6" t="s">
        <v>1366</v>
      </c>
      <c r="H3277" s="7">
        <v>166547</v>
      </c>
      <c r="I3277" s="143"/>
      <c r="J3277" s="144"/>
      <c r="K3277" s="145"/>
      <c r="L3277" t="str">
        <f t="shared" si="196"/>
        <v>12340</v>
      </c>
      <c r="M3277">
        <f t="shared" si="197"/>
        <v>12340</v>
      </c>
      <c r="N3277" s="37">
        <f t="shared" si="195"/>
        <v>1586162</v>
      </c>
    </row>
    <row r="3278" spans="1:14" x14ac:dyDescent="0.3">
      <c r="A3278" s="3">
        <v>4</v>
      </c>
      <c r="B3278" s="148"/>
      <c r="C3278" s="4" t="s">
        <v>4476</v>
      </c>
      <c r="D3278" s="5">
        <v>44998</v>
      </c>
      <c r="E3278" s="13" t="s">
        <v>1121</v>
      </c>
      <c r="F3278" s="7">
        <v>1822431</v>
      </c>
      <c r="G3278" s="6" t="s">
        <v>1366</v>
      </c>
      <c r="H3278" s="7">
        <v>191355</v>
      </c>
      <c r="I3278" s="143"/>
      <c r="J3278" s="144"/>
      <c r="K3278" s="145"/>
      <c r="L3278" t="str">
        <f t="shared" si="196"/>
        <v>13479</v>
      </c>
      <c r="M3278">
        <f t="shared" si="197"/>
        <v>13479</v>
      </c>
      <c r="N3278" s="37">
        <f t="shared" si="195"/>
        <v>1822431</v>
      </c>
    </row>
    <row r="3279" spans="1:14" x14ac:dyDescent="0.3">
      <c r="A3279" s="3">
        <v>4</v>
      </c>
      <c r="B3279" s="148"/>
      <c r="C3279" s="4" t="s">
        <v>4477</v>
      </c>
      <c r="D3279" s="5">
        <v>44992</v>
      </c>
      <c r="E3279" s="13" t="s">
        <v>1121</v>
      </c>
      <c r="F3279" s="7">
        <v>2120829</v>
      </c>
      <c r="G3279" s="6" t="s">
        <v>1366</v>
      </c>
      <c r="H3279" s="7">
        <v>222687</v>
      </c>
      <c r="I3279" s="143"/>
      <c r="J3279" s="144"/>
      <c r="K3279" s="145"/>
      <c r="L3279" t="str">
        <f t="shared" si="196"/>
        <v>11489</v>
      </c>
      <c r="M3279">
        <f t="shared" si="197"/>
        <v>11489</v>
      </c>
      <c r="N3279" s="37">
        <f t="shared" si="195"/>
        <v>2120829</v>
      </c>
    </row>
    <row r="3280" spans="1:14" x14ac:dyDescent="0.3">
      <c r="A3280" s="3">
        <v>4</v>
      </c>
      <c r="B3280" s="148"/>
      <c r="C3280" s="4" t="s">
        <v>4478</v>
      </c>
      <c r="D3280" s="5">
        <v>44987</v>
      </c>
      <c r="E3280" s="13" t="s">
        <v>1121</v>
      </c>
      <c r="F3280" s="7">
        <v>648896</v>
      </c>
      <c r="G3280" s="6" t="s">
        <v>1366</v>
      </c>
      <c r="H3280" s="7">
        <v>68134</v>
      </c>
      <c r="I3280" s="143"/>
      <c r="J3280" s="144"/>
      <c r="K3280" s="145"/>
      <c r="L3280" t="str">
        <f t="shared" si="196"/>
        <v>11230</v>
      </c>
      <c r="M3280">
        <f t="shared" si="197"/>
        <v>11230</v>
      </c>
      <c r="N3280" s="37">
        <f t="shared" si="195"/>
        <v>648896</v>
      </c>
    </row>
    <row r="3281" spans="1:14" x14ac:dyDescent="0.3">
      <c r="A3281" s="3">
        <v>4</v>
      </c>
      <c r="B3281" s="148"/>
      <c r="C3281" s="4" t="s">
        <v>4479</v>
      </c>
      <c r="D3281" s="5">
        <v>45008</v>
      </c>
      <c r="E3281" s="13" t="s">
        <v>1121</v>
      </c>
      <c r="F3281" s="7">
        <v>679872</v>
      </c>
      <c r="G3281" s="6" t="s">
        <v>1366</v>
      </c>
      <c r="H3281" s="7">
        <v>71387</v>
      </c>
      <c r="I3281" s="143"/>
      <c r="J3281" s="144"/>
      <c r="K3281" s="145"/>
      <c r="L3281" t="str">
        <f t="shared" si="196"/>
        <v>17431</v>
      </c>
      <c r="M3281">
        <f t="shared" si="197"/>
        <v>17431</v>
      </c>
      <c r="N3281" s="37">
        <f t="shared" si="195"/>
        <v>679872</v>
      </c>
    </row>
    <row r="3282" spans="1:14" x14ac:dyDescent="0.3">
      <c r="A3282" s="3">
        <v>4</v>
      </c>
      <c r="B3282" s="147"/>
      <c r="C3282" s="4" t="s">
        <v>4480</v>
      </c>
      <c r="D3282" s="5">
        <v>44987</v>
      </c>
      <c r="E3282" s="13" t="s">
        <v>1121</v>
      </c>
      <c r="F3282" s="7">
        <v>1587018</v>
      </c>
      <c r="G3282" s="6" t="s">
        <v>1366</v>
      </c>
      <c r="H3282" s="7">
        <v>166637</v>
      </c>
      <c r="I3282" s="137"/>
      <c r="J3282" s="140"/>
      <c r="K3282" s="141"/>
      <c r="L3282" t="str">
        <f t="shared" si="196"/>
        <v>11229</v>
      </c>
      <c r="M3282">
        <f t="shared" si="197"/>
        <v>11229</v>
      </c>
      <c r="N3282" s="37">
        <f t="shared" si="195"/>
        <v>1587018</v>
      </c>
    </row>
    <row r="3283" spans="1:14" x14ac:dyDescent="0.3">
      <c r="A3283" s="3">
        <v>4</v>
      </c>
      <c r="B3283" s="15" t="s">
        <v>4518</v>
      </c>
      <c r="C3283" s="4" t="s">
        <v>4519</v>
      </c>
      <c r="D3283" s="5">
        <v>44964</v>
      </c>
      <c r="E3283" s="13" t="s">
        <v>2364</v>
      </c>
      <c r="F3283" s="7">
        <v>774414</v>
      </c>
      <c r="G3283" s="6" t="s">
        <v>1366</v>
      </c>
      <c r="H3283" s="7">
        <v>81313</v>
      </c>
      <c r="I3283" s="11">
        <v>693101</v>
      </c>
      <c r="J3283" s="132" t="s">
        <v>1236</v>
      </c>
      <c r="K3283" s="133"/>
      <c r="L3283" t="str">
        <f t="shared" si="196"/>
        <v>03063</v>
      </c>
      <c r="M3283">
        <f t="shared" si="197"/>
        <v>3063</v>
      </c>
      <c r="N3283" s="37">
        <f t="shared" si="195"/>
        <v>774414</v>
      </c>
    </row>
    <row r="3284" spans="1:14" x14ac:dyDescent="0.3">
      <c r="A3284" s="3">
        <v>4</v>
      </c>
      <c r="B3284" s="146" t="s">
        <v>4520</v>
      </c>
      <c r="C3284" s="4" t="s">
        <v>4521</v>
      </c>
      <c r="D3284" s="5">
        <v>45015</v>
      </c>
      <c r="E3284" s="13" t="s">
        <v>2364</v>
      </c>
      <c r="F3284" s="7">
        <v>1409419</v>
      </c>
      <c r="G3284" s="6" t="s">
        <v>1366</v>
      </c>
      <c r="H3284" s="7">
        <v>147989</v>
      </c>
      <c r="I3284" s="136">
        <v>11670735</v>
      </c>
      <c r="J3284" s="138" t="s">
        <v>1236</v>
      </c>
      <c r="K3284" s="139"/>
      <c r="L3284" t="str">
        <f t="shared" si="196"/>
        <v>18094</v>
      </c>
      <c r="M3284">
        <f t="shared" si="197"/>
        <v>18094</v>
      </c>
      <c r="N3284" s="37">
        <f t="shared" si="195"/>
        <v>1409419</v>
      </c>
    </row>
    <row r="3285" spans="1:14" x14ac:dyDescent="0.3">
      <c r="A3285" s="3">
        <v>4</v>
      </c>
      <c r="B3285" s="148"/>
      <c r="C3285" s="4" t="s">
        <v>4522</v>
      </c>
      <c r="D3285" s="5">
        <v>44996</v>
      </c>
      <c r="E3285" s="13" t="s">
        <v>2364</v>
      </c>
      <c r="F3285" s="7">
        <v>844954</v>
      </c>
      <c r="G3285" s="6" t="s">
        <v>1366</v>
      </c>
      <c r="H3285" s="7">
        <v>88720</v>
      </c>
      <c r="I3285" s="143"/>
      <c r="J3285" s="144"/>
      <c r="K3285" s="145"/>
      <c r="L3285" t="str">
        <f t="shared" si="196"/>
        <v>13328</v>
      </c>
      <c r="M3285">
        <f t="shared" si="197"/>
        <v>13328</v>
      </c>
      <c r="N3285" s="37">
        <f t="shared" si="195"/>
        <v>844954</v>
      </c>
    </row>
    <row r="3286" spans="1:14" x14ac:dyDescent="0.3">
      <c r="A3286" s="3">
        <v>4</v>
      </c>
      <c r="B3286" s="148"/>
      <c r="C3286" s="4" t="s">
        <v>4523</v>
      </c>
      <c r="D3286" s="5">
        <v>45008</v>
      </c>
      <c r="E3286" s="13" t="s">
        <v>2364</v>
      </c>
      <c r="F3286" s="7">
        <v>654256</v>
      </c>
      <c r="G3286" s="6" t="s">
        <v>1366</v>
      </c>
      <c r="H3286" s="7">
        <v>68697</v>
      </c>
      <c r="I3286" s="143"/>
      <c r="J3286" s="144"/>
      <c r="K3286" s="145"/>
      <c r="L3286" t="str">
        <f t="shared" si="196"/>
        <v>15971</v>
      </c>
      <c r="M3286">
        <f t="shared" si="197"/>
        <v>15971</v>
      </c>
      <c r="N3286" s="37">
        <f t="shared" si="195"/>
        <v>654256</v>
      </c>
    </row>
    <row r="3287" spans="1:14" x14ac:dyDescent="0.3">
      <c r="A3287" s="3">
        <v>4</v>
      </c>
      <c r="B3287" s="148"/>
      <c r="C3287" s="4" t="s">
        <v>4524</v>
      </c>
      <c r="D3287" s="5">
        <v>44996</v>
      </c>
      <c r="E3287" s="13" t="s">
        <v>2364</v>
      </c>
      <c r="F3287" s="7">
        <v>374347</v>
      </c>
      <c r="G3287" s="6" t="s">
        <v>1366</v>
      </c>
      <c r="H3287" s="7">
        <v>39306</v>
      </c>
      <c r="I3287" s="143"/>
      <c r="J3287" s="144"/>
      <c r="K3287" s="145"/>
      <c r="L3287" t="str">
        <f t="shared" si="196"/>
        <v>13329</v>
      </c>
      <c r="M3287">
        <f t="shared" si="197"/>
        <v>13329</v>
      </c>
      <c r="N3287" s="37">
        <f t="shared" si="195"/>
        <v>374347</v>
      </c>
    </row>
    <row r="3288" spans="1:14" x14ac:dyDescent="0.3">
      <c r="A3288" s="3">
        <v>4</v>
      </c>
      <c r="B3288" s="148"/>
      <c r="C3288" s="4" t="s">
        <v>4525</v>
      </c>
      <c r="D3288" s="5">
        <v>45015</v>
      </c>
      <c r="E3288" s="13" t="s">
        <v>2364</v>
      </c>
      <c r="F3288" s="7">
        <v>1001044</v>
      </c>
      <c r="G3288" s="6" t="s">
        <v>1366</v>
      </c>
      <c r="H3288" s="7">
        <v>105110</v>
      </c>
      <c r="I3288" s="143"/>
      <c r="J3288" s="144"/>
      <c r="K3288" s="145"/>
      <c r="L3288" t="str">
        <f t="shared" si="196"/>
        <v>18092</v>
      </c>
      <c r="M3288">
        <f t="shared" si="197"/>
        <v>18092</v>
      </c>
      <c r="N3288" s="37">
        <f t="shared" si="195"/>
        <v>1001044</v>
      </c>
    </row>
    <row r="3289" spans="1:14" x14ac:dyDescent="0.3">
      <c r="A3289" s="3">
        <v>4</v>
      </c>
      <c r="B3289" s="148"/>
      <c r="C3289" s="4" t="s">
        <v>4526</v>
      </c>
      <c r="D3289" s="5">
        <v>44986</v>
      </c>
      <c r="E3289" s="13" t="s">
        <v>2364</v>
      </c>
      <c r="F3289" s="7">
        <v>1899560</v>
      </c>
      <c r="G3289" s="6" t="s">
        <v>1366</v>
      </c>
      <c r="H3289" s="7">
        <v>199454</v>
      </c>
      <c r="I3289" s="143"/>
      <c r="J3289" s="144"/>
      <c r="K3289" s="145"/>
      <c r="L3289" t="str">
        <f t="shared" si="196"/>
        <v>09144</v>
      </c>
      <c r="M3289">
        <f t="shared" si="197"/>
        <v>9144</v>
      </c>
      <c r="N3289" s="37">
        <f t="shared" si="195"/>
        <v>1899560</v>
      </c>
    </row>
    <row r="3290" spans="1:14" x14ac:dyDescent="0.3">
      <c r="A3290" s="3">
        <v>4</v>
      </c>
      <c r="B3290" s="148"/>
      <c r="C3290" s="4" t="s">
        <v>4527</v>
      </c>
      <c r="D3290" s="5">
        <v>44986</v>
      </c>
      <c r="E3290" s="13" t="s">
        <v>2364</v>
      </c>
      <c r="F3290" s="7">
        <v>1821508</v>
      </c>
      <c r="G3290" s="6" t="s">
        <v>1366</v>
      </c>
      <c r="H3290" s="7">
        <v>191258</v>
      </c>
      <c r="I3290" s="143"/>
      <c r="J3290" s="144"/>
      <c r="K3290" s="145"/>
      <c r="L3290" t="str">
        <f t="shared" si="196"/>
        <v>09145</v>
      </c>
      <c r="M3290">
        <f t="shared" si="197"/>
        <v>9145</v>
      </c>
      <c r="N3290" s="37">
        <f t="shared" si="195"/>
        <v>1821508</v>
      </c>
    </row>
    <row r="3291" spans="1:14" x14ac:dyDescent="0.3">
      <c r="A3291" s="3">
        <v>4</v>
      </c>
      <c r="B3291" s="148"/>
      <c r="C3291" s="4" t="s">
        <v>4528</v>
      </c>
      <c r="D3291" s="5">
        <v>44996</v>
      </c>
      <c r="E3291" s="13" t="s">
        <v>2364</v>
      </c>
      <c r="F3291" s="7">
        <v>1288741</v>
      </c>
      <c r="G3291" s="6" t="s">
        <v>1366</v>
      </c>
      <c r="H3291" s="7">
        <v>135318</v>
      </c>
      <c r="I3291" s="143"/>
      <c r="J3291" s="144"/>
      <c r="K3291" s="145"/>
      <c r="L3291" t="str">
        <f t="shared" si="196"/>
        <v>13332</v>
      </c>
      <c r="M3291">
        <f t="shared" si="197"/>
        <v>13332</v>
      </c>
      <c r="N3291" s="37">
        <f t="shared" si="195"/>
        <v>1288741</v>
      </c>
    </row>
    <row r="3292" spans="1:14" x14ac:dyDescent="0.3">
      <c r="A3292" s="3">
        <v>4</v>
      </c>
      <c r="B3292" s="148"/>
      <c r="C3292" s="4" t="s">
        <v>4529</v>
      </c>
      <c r="D3292" s="5">
        <v>44996</v>
      </c>
      <c r="E3292" s="13" t="s">
        <v>2364</v>
      </c>
      <c r="F3292" s="7">
        <v>374347</v>
      </c>
      <c r="G3292" s="6" t="s">
        <v>1366</v>
      </c>
      <c r="H3292" s="7">
        <v>39306</v>
      </c>
      <c r="I3292" s="143"/>
      <c r="J3292" s="144"/>
      <c r="K3292" s="145"/>
      <c r="L3292" t="str">
        <f t="shared" si="196"/>
        <v>13330</v>
      </c>
      <c r="M3292">
        <f t="shared" si="197"/>
        <v>13330</v>
      </c>
      <c r="N3292" s="37">
        <f t="shared" si="195"/>
        <v>374347</v>
      </c>
    </row>
    <row r="3293" spans="1:14" x14ac:dyDescent="0.3">
      <c r="A3293" s="3">
        <v>4</v>
      </c>
      <c r="B3293" s="148"/>
      <c r="C3293" s="4" t="s">
        <v>4530</v>
      </c>
      <c r="D3293" s="5">
        <v>45015</v>
      </c>
      <c r="E3293" s="13" t="s">
        <v>2364</v>
      </c>
      <c r="F3293" s="7">
        <v>608814</v>
      </c>
      <c r="G3293" s="6" t="s">
        <v>1366</v>
      </c>
      <c r="H3293" s="7">
        <v>63925</v>
      </c>
      <c r="I3293" s="143"/>
      <c r="J3293" s="144"/>
      <c r="K3293" s="145"/>
      <c r="L3293" t="str">
        <f t="shared" si="196"/>
        <v>18093</v>
      </c>
      <c r="M3293">
        <f t="shared" si="197"/>
        <v>18093</v>
      </c>
      <c r="N3293" s="37">
        <f t="shared" si="195"/>
        <v>608814</v>
      </c>
    </row>
    <row r="3294" spans="1:14" x14ac:dyDescent="0.3">
      <c r="A3294" s="3">
        <v>4</v>
      </c>
      <c r="B3294" s="148"/>
      <c r="C3294" s="4" t="s">
        <v>4531</v>
      </c>
      <c r="D3294" s="5">
        <v>44996</v>
      </c>
      <c r="E3294" s="13" t="s">
        <v>2364</v>
      </c>
      <c r="F3294" s="7">
        <v>1685420</v>
      </c>
      <c r="G3294" s="6" t="s">
        <v>1366</v>
      </c>
      <c r="H3294" s="7">
        <v>176969</v>
      </c>
      <c r="I3294" s="143"/>
      <c r="J3294" s="144"/>
      <c r="K3294" s="145"/>
      <c r="L3294" t="str">
        <f t="shared" si="196"/>
        <v>13331</v>
      </c>
      <c r="M3294">
        <f t="shared" si="197"/>
        <v>13331</v>
      </c>
      <c r="N3294" s="37">
        <f t="shared" si="195"/>
        <v>1685420</v>
      </c>
    </row>
    <row r="3295" spans="1:14" x14ac:dyDescent="0.3">
      <c r="A3295" s="3">
        <v>4</v>
      </c>
      <c r="B3295" s="147"/>
      <c r="C3295" s="4" t="s">
        <v>4532</v>
      </c>
      <c r="D3295" s="5">
        <v>45003</v>
      </c>
      <c r="E3295" s="13" t="s">
        <v>2364</v>
      </c>
      <c r="F3295" s="7">
        <v>1077517</v>
      </c>
      <c r="G3295" s="6" t="s">
        <v>1366</v>
      </c>
      <c r="H3295" s="7">
        <v>113139</v>
      </c>
      <c r="I3295" s="137"/>
      <c r="J3295" s="140"/>
      <c r="K3295" s="141"/>
      <c r="L3295" t="str">
        <f t="shared" si="196"/>
        <v>15692</v>
      </c>
      <c r="M3295">
        <f t="shared" si="197"/>
        <v>15692</v>
      </c>
      <c r="N3295" s="37">
        <f t="shared" si="195"/>
        <v>1077517</v>
      </c>
    </row>
    <row r="3296" spans="1:14" x14ac:dyDescent="0.3">
      <c r="A3296" s="3">
        <v>4</v>
      </c>
      <c r="B3296" s="15" t="s">
        <v>4539</v>
      </c>
      <c r="C3296" s="4" t="s">
        <v>4540</v>
      </c>
      <c r="D3296" s="5">
        <v>44971</v>
      </c>
      <c r="E3296" s="13" t="s">
        <v>2364</v>
      </c>
      <c r="F3296" s="7">
        <v>1734730</v>
      </c>
      <c r="G3296" s="6" t="s">
        <v>1366</v>
      </c>
      <c r="H3296" s="7">
        <v>182147</v>
      </c>
      <c r="I3296" s="11">
        <v>1552583</v>
      </c>
      <c r="J3296" s="132" t="s">
        <v>1261</v>
      </c>
      <c r="K3296" s="133"/>
      <c r="L3296" t="str">
        <f t="shared" si="196"/>
        <v>04079</v>
      </c>
      <c r="M3296">
        <f t="shared" si="197"/>
        <v>4079</v>
      </c>
      <c r="N3296" s="37">
        <f t="shared" si="195"/>
        <v>1734730</v>
      </c>
    </row>
    <row r="3297" spans="1:14" x14ac:dyDescent="0.3">
      <c r="A3297" s="3">
        <v>4</v>
      </c>
      <c r="B3297" s="15" t="s">
        <v>4541</v>
      </c>
      <c r="C3297" s="4" t="s">
        <v>4542</v>
      </c>
      <c r="D3297" s="5">
        <v>44980</v>
      </c>
      <c r="E3297" s="13" t="s">
        <v>2364</v>
      </c>
      <c r="F3297" s="7">
        <v>1879628</v>
      </c>
      <c r="G3297" s="6" t="s">
        <v>1366</v>
      </c>
      <c r="H3297" s="7">
        <v>197361</v>
      </c>
      <c r="I3297" s="11">
        <v>1682267</v>
      </c>
      <c r="J3297" s="132" t="s">
        <v>1261</v>
      </c>
      <c r="K3297" s="133"/>
      <c r="L3297" t="str">
        <f t="shared" si="196"/>
        <v>07472</v>
      </c>
      <c r="M3297">
        <f t="shared" si="197"/>
        <v>7472</v>
      </c>
      <c r="N3297" s="37">
        <f t="shared" si="195"/>
        <v>1879628</v>
      </c>
    </row>
    <row r="3298" spans="1:14" x14ac:dyDescent="0.3">
      <c r="A3298" s="3">
        <v>4</v>
      </c>
      <c r="B3298" s="146" t="s">
        <v>4543</v>
      </c>
      <c r="C3298" s="4" t="s">
        <v>4544</v>
      </c>
      <c r="D3298" s="5">
        <v>45013</v>
      </c>
      <c r="E3298" s="13" t="s">
        <v>2364</v>
      </c>
      <c r="F3298" s="7">
        <v>1259715</v>
      </c>
      <c r="G3298" s="6" t="s">
        <v>1366</v>
      </c>
      <c r="H3298" s="7">
        <v>132270</v>
      </c>
      <c r="I3298" s="136">
        <v>26146915</v>
      </c>
      <c r="J3298" s="138" t="s">
        <v>1261</v>
      </c>
      <c r="K3298" s="139"/>
      <c r="L3298" t="str">
        <f t="shared" si="196"/>
        <v>17667</v>
      </c>
      <c r="M3298">
        <f t="shared" si="197"/>
        <v>17667</v>
      </c>
      <c r="N3298" s="37">
        <f t="shared" si="195"/>
        <v>1259715</v>
      </c>
    </row>
    <row r="3299" spans="1:14" x14ac:dyDescent="0.3">
      <c r="A3299" s="3">
        <v>4</v>
      </c>
      <c r="B3299" s="148"/>
      <c r="C3299" s="4" t="s">
        <v>4545</v>
      </c>
      <c r="D3299" s="5">
        <v>45002</v>
      </c>
      <c r="E3299" s="13" t="s">
        <v>2364</v>
      </c>
      <c r="F3299" s="7">
        <v>608814</v>
      </c>
      <c r="G3299" s="6" t="s">
        <v>1366</v>
      </c>
      <c r="H3299" s="7">
        <v>63925</v>
      </c>
      <c r="I3299" s="143"/>
      <c r="J3299" s="144"/>
      <c r="K3299" s="145"/>
      <c r="L3299" t="str">
        <f t="shared" si="196"/>
        <v>15610</v>
      </c>
      <c r="M3299">
        <f t="shared" si="197"/>
        <v>15610</v>
      </c>
      <c r="N3299" s="37">
        <f t="shared" si="195"/>
        <v>608814</v>
      </c>
    </row>
    <row r="3300" spans="1:14" x14ac:dyDescent="0.3">
      <c r="A3300" s="3">
        <v>4</v>
      </c>
      <c r="B3300" s="148"/>
      <c r="C3300" s="4" t="s">
        <v>4546</v>
      </c>
      <c r="D3300" s="5">
        <v>45005</v>
      </c>
      <c r="E3300" s="13" t="s">
        <v>2364</v>
      </c>
      <c r="F3300" s="7">
        <v>1434297</v>
      </c>
      <c r="G3300" s="6" t="s">
        <v>1366</v>
      </c>
      <c r="H3300" s="7">
        <v>150601</v>
      </c>
      <c r="I3300" s="143"/>
      <c r="J3300" s="144"/>
      <c r="K3300" s="145"/>
      <c r="L3300" t="str">
        <f t="shared" si="196"/>
        <v>15749</v>
      </c>
      <c r="M3300">
        <f t="shared" si="197"/>
        <v>15749</v>
      </c>
      <c r="N3300" s="37">
        <f t="shared" si="195"/>
        <v>1434297</v>
      </c>
    </row>
    <row r="3301" spans="1:14" x14ac:dyDescent="0.3">
      <c r="A3301" s="3">
        <v>4</v>
      </c>
      <c r="B3301" s="148"/>
      <c r="C3301" s="4" t="s">
        <v>4547</v>
      </c>
      <c r="D3301" s="5">
        <v>44999</v>
      </c>
      <c r="E3301" s="13" t="s">
        <v>2364</v>
      </c>
      <c r="F3301" s="7">
        <v>2031796</v>
      </c>
      <c r="G3301" s="6" t="s">
        <v>1366</v>
      </c>
      <c r="H3301" s="7">
        <v>213339</v>
      </c>
      <c r="I3301" s="143"/>
      <c r="J3301" s="144"/>
      <c r="K3301" s="145"/>
      <c r="L3301" t="str">
        <f t="shared" si="196"/>
        <v>13569</v>
      </c>
      <c r="M3301">
        <f t="shared" si="197"/>
        <v>13569</v>
      </c>
      <c r="N3301" s="37">
        <f t="shared" si="195"/>
        <v>2031796</v>
      </c>
    </row>
    <row r="3302" spans="1:14" x14ac:dyDescent="0.3">
      <c r="A3302" s="3">
        <v>4</v>
      </c>
      <c r="B3302" s="148"/>
      <c r="C3302" s="4" t="s">
        <v>4548</v>
      </c>
      <c r="D3302" s="5">
        <v>45000</v>
      </c>
      <c r="E3302" s="13" t="s">
        <v>2364</v>
      </c>
      <c r="F3302" s="7">
        <v>374347</v>
      </c>
      <c r="G3302" s="6" t="s">
        <v>1366</v>
      </c>
      <c r="H3302" s="7">
        <v>39306</v>
      </c>
      <c r="I3302" s="143"/>
      <c r="J3302" s="144"/>
      <c r="K3302" s="145"/>
      <c r="L3302" t="str">
        <f t="shared" si="196"/>
        <v>13696</v>
      </c>
      <c r="M3302">
        <f t="shared" si="197"/>
        <v>13696</v>
      </c>
      <c r="N3302" s="37">
        <f t="shared" si="195"/>
        <v>374347</v>
      </c>
    </row>
    <row r="3303" spans="1:14" x14ac:dyDescent="0.3">
      <c r="A3303" s="3">
        <v>4</v>
      </c>
      <c r="B3303" s="148"/>
      <c r="C3303" s="4" t="s">
        <v>4549</v>
      </c>
      <c r="D3303" s="5">
        <v>45002</v>
      </c>
      <c r="E3303" s="13" t="s">
        <v>2364</v>
      </c>
      <c r="F3303" s="7">
        <v>1039995</v>
      </c>
      <c r="G3303" s="6" t="s">
        <v>1366</v>
      </c>
      <c r="H3303" s="7">
        <v>109199</v>
      </c>
      <c r="I3303" s="143"/>
      <c r="J3303" s="144"/>
      <c r="K3303" s="145"/>
      <c r="L3303" t="str">
        <f t="shared" si="196"/>
        <v>15613</v>
      </c>
      <c r="M3303">
        <f t="shared" si="197"/>
        <v>15613</v>
      </c>
      <c r="N3303" s="37">
        <f t="shared" si="195"/>
        <v>1039995</v>
      </c>
    </row>
    <row r="3304" spans="1:14" x14ac:dyDescent="0.3">
      <c r="A3304" s="3">
        <v>4</v>
      </c>
      <c r="B3304" s="148"/>
      <c r="C3304" s="4" t="s">
        <v>4550</v>
      </c>
      <c r="D3304" s="5">
        <v>45000</v>
      </c>
      <c r="E3304" s="13" t="s">
        <v>2364</v>
      </c>
      <c r="F3304" s="7">
        <v>1350901</v>
      </c>
      <c r="G3304" s="6" t="s">
        <v>1366</v>
      </c>
      <c r="H3304" s="7">
        <v>141845</v>
      </c>
      <c r="I3304" s="143"/>
      <c r="J3304" s="144"/>
      <c r="K3304" s="145"/>
      <c r="L3304" t="str">
        <f t="shared" si="196"/>
        <v>13694</v>
      </c>
      <c r="M3304">
        <f t="shared" si="197"/>
        <v>13694</v>
      </c>
      <c r="N3304" s="37">
        <f t="shared" si="195"/>
        <v>1350901</v>
      </c>
    </row>
    <row r="3305" spans="1:14" x14ac:dyDescent="0.3">
      <c r="A3305" s="3">
        <v>4</v>
      </c>
      <c r="B3305" s="148"/>
      <c r="C3305" s="4" t="s">
        <v>4551</v>
      </c>
      <c r="D3305" s="5">
        <v>45000</v>
      </c>
      <c r="E3305" s="13" t="s">
        <v>2364</v>
      </c>
      <c r="F3305" s="7">
        <v>374347</v>
      </c>
      <c r="G3305" s="6" t="s">
        <v>1366</v>
      </c>
      <c r="H3305" s="7">
        <v>39306</v>
      </c>
      <c r="I3305" s="143"/>
      <c r="J3305" s="144"/>
      <c r="K3305" s="145"/>
      <c r="L3305" t="str">
        <f t="shared" si="196"/>
        <v>13695</v>
      </c>
      <c r="M3305">
        <f t="shared" si="197"/>
        <v>13695</v>
      </c>
      <c r="N3305" s="37">
        <f t="shared" si="195"/>
        <v>374347</v>
      </c>
    </row>
    <row r="3306" spans="1:14" x14ac:dyDescent="0.3">
      <c r="A3306" s="3">
        <v>4</v>
      </c>
      <c r="B3306" s="148"/>
      <c r="C3306" s="4" t="s">
        <v>4552</v>
      </c>
      <c r="D3306" s="5">
        <v>45002</v>
      </c>
      <c r="E3306" s="13" t="s">
        <v>2364</v>
      </c>
      <c r="F3306" s="7">
        <v>374347</v>
      </c>
      <c r="G3306" s="6" t="s">
        <v>1366</v>
      </c>
      <c r="H3306" s="7">
        <v>39306</v>
      </c>
      <c r="I3306" s="143"/>
      <c r="J3306" s="144"/>
      <c r="K3306" s="145"/>
      <c r="L3306" t="str">
        <f t="shared" si="196"/>
        <v>15608</v>
      </c>
      <c r="M3306">
        <f t="shared" si="197"/>
        <v>15608</v>
      </c>
      <c r="N3306" s="37">
        <f t="shared" si="195"/>
        <v>374347</v>
      </c>
    </row>
    <row r="3307" spans="1:14" x14ac:dyDescent="0.3">
      <c r="A3307" s="3">
        <v>4</v>
      </c>
      <c r="B3307" s="148"/>
      <c r="C3307" s="4" t="s">
        <v>4553</v>
      </c>
      <c r="D3307" s="5">
        <v>45002</v>
      </c>
      <c r="E3307" s="13" t="s">
        <v>2364</v>
      </c>
      <c r="F3307" s="7">
        <v>1300614</v>
      </c>
      <c r="G3307" s="6" t="s">
        <v>1366</v>
      </c>
      <c r="H3307" s="7">
        <v>136564</v>
      </c>
      <c r="I3307" s="143"/>
      <c r="J3307" s="144"/>
      <c r="K3307" s="145"/>
      <c r="L3307" t="str">
        <f t="shared" si="196"/>
        <v>15612</v>
      </c>
      <c r="M3307">
        <f t="shared" si="197"/>
        <v>15612</v>
      </c>
      <c r="N3307" s="37">
        <f t="shared" si="195"/>
        <v>1300614</v>
      </c>
    </row>
    <row r="3308" spans="1:14" x14ac:dyDescent="0.3">
      <c r="A3308" s="3">
        <v>4</v>
      </c>
      <c r="B3308" s="148"/>
      <c r="C3308" s="4" t="s">
        <v>4554</v>
      </c>
      <c r="D3308" s="5">
        <v>44999</v>
      </c>
      <c r="E3308" s="13" t="s">
        <v>2364</v>
      </c>
      <c r="F3308" s="7">
        <v>1595761</v>
      </c>
      <c r="G3308" s="6" t="s">
        <v>1366</v>
      </c>
      <c r="H3308" s="7">
        <v>167555</v>
      </c>
      <c r="I3308" s="143"/>
      <c r="J3308" s="144"/>
      <c r="K3308" s="145"/>
      <c r="L3308" t="str">
        <f t="shared" si="196"/>
        <v>13570</v>
      </c>
      <c r="M3308">
        <f t="shared" si="197"/>
        <v>13570</v>
      </c>
      <c r="N3308" s="37">
        <f t="shared" si="195"/>
        <v>1595761</v>
      </c>
    </row>
    <row r="3309" spans="1:14" x14ac:dyDescent="0.3">
      <c r="A3309" s="3">
        <v>4</v>
      </c>
      <c r="B3309" s="148"/>
      <c r="C3309" s="4" t="s">
        <v>4555</v>
      </c>
      <c r="D3309" s="5">
        <v>44986</v>
      </c>
      <c r="E3309" s="13" t="s">
        <v>2364</v>
      </c>
      <c r="F3309" s="7">
        <v>2411861</v>
      </c>
      <c r="G3309" s="6" t="s">
        <v>1366</v>
      </c>
      <c r="H3309" s="7">
        <v>253245</v>
      </c>
      <c r="I3309" s="143"/>
      <c r="J3309" s="144"/>
      <c r="K3309" s="145"/>
      <c r="L3309" t="str">
        <f t="shared" si="196"/>
        <v>09143</v>
      </c>
      <c r="M3309">
        <f t="shared" si="197"/>
        <v>9143</v>
      </c>
      <c r="N3309" s="37">
        <f t="shared" si="195"/>
        <v>2411861</v>
      </c>
    </row>
    <row r="3310" spans="1:14" x14ac:dyDescent="0.3">
      <c r="A3310" s="3">
        <v>4</v>
      </c>
      <c r="B3310" s="148"/>
      <c r="C3310" s="4" t="s">
        <v>4556</v>
      </c>
      <c r="D3310" s="5">
        <v>45000</v>
      </c>
      <c r="E3310" s="13" t="s">
        <v>2364</v>
      </c>
      <c r="F3310" s="7">
        <v>374347</v>
      </c>
      <c r="G3310" s="6" t="s">
        <v>1366</v>
      </c>
      <c r="H3310" s="7">
        <v>39306</v>
      </c>
      <c r="I3310" s="143"/>
      <c r="J3310" s="144"/>
      <c r="K3310" s="145"/>
      <c r="L3310" t="str">
        <f t="shared" si="196"/>
        <v>13692</v>
      </c>
      <c r="M3310">
        <f t="shared" si="197"/>
        <v>13692</v>
      </c>
      <c r="N3310" s="37">
        <f t="shared" si="195"/>
        <v>374347</v>
      </c>
    </row>
    <row r="3311" spans="1:14" x14ac:dyDescent="0.3">
      <c r="A3311" s="3">
        <v>4</v>
      </c>
      <c r="B3311" s="148"/>
      <c r="C3311" s="4" t="s">
        <v>4557</v>
      </c>
      <c r="D3311" s="5">
        <v>45002</v>
      </c>
      <c r="E3311" s="13" t="s">
        <v>2364</v>
      </c>
      <c r="F3311" s="7">
        <v>374347</v>
      </c>
      <c r="G3311" s="6" t="s">
        <v>1366</v>
      </c>
      <c r="H3311" s="7">
        <v>39306</v>
      </c>
      <c r="I3311" s="143"/>
      <c r="J3311" s="144"/>
      <c r="K3311" s="145"/>
      <c r="L3311" t="str">
        <f t="shared" si="196"/>
        <v>15611</v>
      </c>
      <c r="M3311">
        <f t="shared" si="197"/>
        <v>15611</v>
      </c>
      <c r="N3311" s="37">
        <f t="shared" si="195"/>
        <v>374347</v>
      </c>
    </row>
    <row r="3312" spans="1:14" x14ac:dyDescent="0.3">
      <c r="A3312" s="3">
        <v>4</v>
      </c>
      <c r="B3312" s="148"/>
      <c r="C3312" s="4" t="s">
        <v>4558</v>
      </c>
      <c r="D3312" s="5">
        <v>44986</v>
      </c>
      <c r="E3312" s="13" t="s">
        <v>2364</v>
      </c>
      <c r="F3312" s="7">
        <v>1649435</v>
      </c>
      <c r="G3312" s="6" t="s">
        <v>1366</v>
      </c>
      <c r="H3312" s="7">
        <v>173191</v>
      </c>
      <c r="I3312" s="143"/>
      <c r="J3312" s="144"/>
      <c r="K3312" s="145"/>
      <c r="L3312" t="str">
        <f t="shared" si="196"/>
        <v>09142</v>
      </c>
      <c r="M3312">
        <f t="shared" si="197"/>
        <v>9142</v>
      </c>
      <c r="N3312" s="37">
        <f t="shared" si="195"/>
        <v>1649435</v>
      </c>
    </row>
    <row r="3313" spans="1:14" x14ac:dyDescent="0.3">
      <c r="A3313" s="3">
        <v>4</v>
      </c>
      <c r="B3313" s="148"/>
      <c r="C3313" s="4" t="s">
        <v>4559</v>
      </c>
      <c r="D3313" s="5">
        <v>45000</v>
      </c>
      <c r="E3313" s="13" t="s">
        <v>2364</v>
      </c>
      <c r="F3313" s="7">
        <v>374347</v>
      </c>
      <c r="G3313" s="6" t="s">
        <v>1366</v>
      </c>
      <c r="H3313" s="7">
        <v>39306</v>
      </c>
      <c r="I3313" s="143"/>
      <c r="J3313" s="144"/>
      <c r="K3313" s="145"/>
      <c r="L3313" t="str">
        <f t="shared" si="196"/>
        <v>13691</v>
      </c>
      <c r="M3313">
        <f t="shared" si="197"/>
        <v>13691</v>
      </c>
      <c r="N3313" s="37">
        <f t="shared" si="195"/>
        <v>374347</v>
      </c>
    </row>
    <row r="3314" spans="1:14" x14ac:dyDescent="0.3">
      <c r="A3314" s="3">
        <v>4</v>
      </c>
      <c r="B3314" s="148"/>
      <c r="C3314" s="4" t="s">
        <v>4560</v>
      </c>
      <c r="D3314" s="5">
        <v>44989</v>
      </c>
      <c r="E3314" s="13" t="s">
        <v>2364</v>
      </c>
      <c r="F3314" s="7">
        <v>1762576</v>
      </c>
      <c r="G3314" s="6" t="s">
        <v>1366</v>
      </c>
      <c r="H3314" s="7">
        <v>185070</v>
      </c>
      <c r="I3314" s="143"/>
      <c r="J3314" s="144"/>
      <c r="K3314" s="145"/>
      <c r="L3314" t="str">
        <f t="shared" si="196"/>
        <v>11315</v>
      </c>
      <c r="M3314">
        <f t="shared" si="197"/>
        <v>11315</v>
      </c>
      <c r="N3314" s="37">
        <f t="shared" si="195"/>
        <v>1762576</v>
      </c>
    </row>
    <row r="3315" spans="1:14" x14ac:dyDescent="0.3">
      <c r="A3315" s="3">
        <v>4</v>
      </c>
      <c r="B3315" s="148"/>
      <c r="C3315" s="4" t="s">
        <v>4561</v>
      </c>
      <c r="D3315" s="5">
        <v>45000</v>
      </c>
      <c r="E3315" s="13" t="s">
        <v>2364</v>
      </c>
      <c r="F3315" s="7">
        <v>1596417</v>
      </c>
      <c r="G3315" s="6" t="s">
        <v>1366</v>
      </c>
      <c r="H3315" s="7">
        <v>167624</v>
      </c>
      <c r="I3315" s="143"/>
      <c r="J3315" s="144"/>
      <c r="K3315" s="145"/>
      <c r="L3315" t="str">
        <f t="shared" si="196"/>
        <v>13693</v>
      </c>
      <c r="M3315">
        <f t="shared" si="197"/>
        <v>13693</v>
      </c>
      <c r="N3315" s="37">
        <f t="shared" si="195"/>
        <v>1596417</v>
      </c>
    </row>
    <row r="3316" spans="1:14" x14ac:dyDescent="0.3">
      <c r="A3316" s="3">
        <v>4</v>
      </c>
      <c r="B3316" s="148"/>
      <c r="C3316" s="4" t="s">
        <v>4562</v>
      </c>
      <c r="D3316" s="5">
        <v>45002</v>
      </c>
      <c r="E3316" s="13" t="s">
        <v>2364</v>
      </c>
      <c r="F3316" s="7">
        <v>374347</v>
      </c>
      <c r="G3316" s="6" t="s">
        <v>1366</v>
      </c>
      <c r="H3316" s="7">
        <v>39306</v>
      </c>
      <c r="I3316" s="143"/>
      <c r="J3316" s="144"/>
      <c r="K3316" s="145"/>
      <c r="L3316" t="str">
        <f t="shared" si="196"/>
        <v>15609</v>
      </c>
      <c r="M3316">
        <f t="shared" si="197"/>
        <v>15609</v>
      </c>
      <c r="N3316" s="37">
        <f t="shared" si="195"/>
        <v>374347</v>
      </c>
    </row>
    <row r="3317" spans="1:14" x14ac:dyDescent="0.3">
      <c r="A3317" s="3">
        <v>4</v>
      </c>
      <c r="B3317" s="148"/>
      <c r="C3317" s="4" t="s">
        <v>4563</v>
      </c>
      <c r="D3317" s="5">
        <v>44989</v>
      </c>
      <c r="E3317" s="13" t="s">
        <v>2364</v>
      </c>
      <c r="F3317" s="7">
        <v>812246</v>
      </c>
      <c r="G3317" s="6" t="s">
        <v>1366</v>
      </c>
      <c r="H3317" s="7">
        <v>85286</v>
      </c>
      <c r="I3317" s="143"/>
      <c r="J3317" s="144"/>
      <c r="K3317" s="145"/>
      <c r="L3317" t="str">
        <f t="shared" si="196"/>
        <v>11313</v>
      </c>
      <c r="M3317">
        <f t="shared" si="197"/>
        <v>11313</v>
      </c>
      <c r="N3317" s="37">
        <f t="shared" si="195"/>
        <v>812246</v>
      </c>
    </row>
    <row r="3318" spans="1:14" x14ac:dyDescent="0.3">
      <c r="A3318" s="3">
        <v>4</v>
      </c>
      <c r="B3318" s="148"/>
      <c r="C3318" s="4" t="s">
        <v>4564</v>
      </c>
      <c r="D3318" s="5">
        <v>44988</v>
      </c>
      <c r="E3318" s="13" t="s">
        <v>2364</v>
      </c>
      <c r="F3318" s="7">
        <v>1334735</v>
      </c>
      <c r="G3318" s="6" t="s">
        <v>1366</v>
      </c>
      <c r="H3318" s="7">
        <v>140147</v>
      </c>
      <c r="I3318" s="143"/>
      <c r="J3318" s="144"/>
      <c r="K3318" s="145"/>
      <c r="L3318" t="str">
        <f t="shared" si="196"/>
        <v>11247</v>
      </c>
      <c r="M3318">
        <f t="shared" si="197"/>
        <v>11247</v>
      </c>
      <c r="N3318" s="37">
        <f t="shared" si="195"/>
        <v>1334735</v>
      </c>
    </row>
    <row r="3319" spans="1:14" x14ac:dyDescent="0.3">
      <c r="A3319" s="3">
        <v>4</v>
      </c>
      <c r="B3319" s="148"/>
      <c r="C3319" s="4" t="s">
        <v>4565</v>
      </c>
      <c r="D3319" s="5">
        <v>45002</v>
      </c>
      <c r="E3319" s="13" t="s">
        <v>2364</v>
      </c>
      <c r="F3319" s="7">
        <v>1813805</v>
      </c>
      <c r="G3319" s="6" t="s">
        <v>1366</v>
      </c>
      <c r="H3319" s="7">
        <v>190450</v>
      </c>
      <c r="I3319" s="143"/>
      <c r="J3319" s="144"/>
      <c r="K3319" s="145"/>
      <c r="L3319" t="str">
        <f t="shared" si="196"/>
        <v>15617</v>
      </c>
      <c r="M3319">
        <f t="shared" si="197"/>
        <v>15617</v>
      </c>
      <c r="N3319" s="37">
        <f t="shared" ref="N3319:N3382" si="198">+F3319</f>
        <v>1813805</v>
      </c>
    </row>
    <row r="3320" spans="1:14" x14ac:dyDescent="0.3">
      <c r="A3320" s="3">
        <v>4</v>
      </c>
      <c r="B3320" s="148"/>
      <c r="C3320" s="4" t="s">
        <v>4566</v>
      </c>
      <c r="D3320" s="5">
        <v>45012</v>
      </c>
      <c r="E3320" s="13" t="s">
        <v>2364</v>
      </c>
      <c r="F3320" s="7">
        <v>2215497</v>
      </c>
      <c r="G3320" s="6" t="s">
        <v>1366</v>
      </c>
      <c r="H3320" s="7">
        <v>232627</v>
      </c>
      <c r="I3320" s="143"/>
      <c r="J3320" s="144"/>
      <c r="K3320" s="145"/>
      <c r="L3320" t="str">
        <f t="shared" si="196"/>
        <v>17537</v>
      </c>
      <c r="M3320">
        <f t="shared" si="197"/>
        <v>17537</v>
      </c>
      <c r="N3320" s="37">
        <f t="shared" si="198"/>
        <v>2215497</v>
      </c>
    </row>
    <row r="3321" spans="1:14" x14ac:dyDescent="0.3">
      <c r="A3321" s="3">
        <v>4</v>
      </c>
      <c r="B3321" s="148"/>
      <c r="C3321" s="4" t="s">
        <v>4567</v>
      </c>
      <c r="D3321" s="5">
        <v>45000</v>
      </c>
      <c r="E3321" s="13" t="s">
        <v>2364</v>
      </c>
      <c r="F3321" s="7">
        <v>374347</v>
      </c>
      <c r="G3321" s="6" t="s">
        <v>1366</v>
      </c>
      <c r="H3321" s="7">
        <v>39306</v>
      </c>
      <c r="I3321" s="143"/>
      <c r="J3321" s="144"/>
      <c r="K3321" s="145"/>
      <c r="L3321" t="str">
        <f t="shared" si="196"/>
        <v>13689</v>
      </c>
      <c r="M3321">
        <f t="shared" si="197"/>
        <v>13689</v>
      </c>
      <c r="N3321" s="37">
        <f t="shared" si="198"/>
        <v>374347</v>
      </c>
    </row>
    <row r="3322" spans="1:14" x14ac:dyDescent="0.3">
      <c r="A3322" s="3">
        <v>4</v>
      </c>
      <c r="B3322" s="148"/>
      <c r="C3322" s="4" t="s">
        <v>4568</v>
      </c>
      <c r="D3322" s="5">
        <v>45013</v>
      </c>
      <c r="E3322" s="13" t="s">
        <v>2364</v>
      </c>
      <c r="F3322" s="7">
        <v>1188943</v>
      </c>
      <c r="G3322" s="6" t="s">
        <v>1366</v>
      </c>
      <c r="H3322" s="7">
        <v>124839</v>
      </c>
      <c r="I3322" s="143"/>
      <c r="J3322" s="144"/>
      <c r="K3322" s="145"/>
      <c r="L3322" t="str">
        <f t="shared" si="196"/>
        <v>17666</v>
      </c>
      <c r="M3322">
        <f t="shared" si="197"/>
        <v>17666</v>
      </c>
      <c r="N3322" s="37">
        <f t="shared" si="198"/>
        <v>1188943</v>
      </c>
    </row>
    <row r="3323" spans="1:14" x14ac:dyDescent="0.3">
      <c r="A3323" s="3">
        <v>4</v>
      </c>
      <c r="B3323" s="147"/>
      <c r="C3323" s="4" t="s">
        <v>4569</v>
      </c>
      <c r="D3323" s="5">
        <v>44989</v>
      </c>
      <c r="E3323" s="13" t="s">
        <v>2364</v>
      </c>
      <c r="F3323" s="7">
        <v>812246</v>
      </c>
      <c r="G3323" s="6" t="s">
        <v>1366</v>
      </c>
      <c r="H3323" s="7">
        <v>85286</v>
      </c>
      <c r="I3323" s="137"/>
      <c r="J3323" s="140"/>
      <c r="K3323" s="141"/>
      <c r="L3323" t="str">
        <f t="shared" si="196"/>
        <v>11313</v>
      </c>
      <c r="M3323">
        <f t="shared" si="197"/>
        <v>11313</v>
      </c>
      <c r="N3323" s="37">
        <f t="shared" si="198"/>
        <v>812246</v>
      </c>
    </row>
    <row r="3324" spans="1:14" x14ac:dyDescent="0.3">
      <c r="A3324" s="3">
        <v>4</v>
      </c>
      <c r="B3324" s="15" t="s">
        <v>4570</v>
      </c>
      <c r="C3324" s="4" t="s">
        <v>4571</v>
      </c>
      <c r="D3324" s="5">
        <v>45013</v>
      </c>
      <c r="E3324" s="13" t="s">
        <v>2364</v>
      </c>
      <c r="F3324" s="7">
        <v>1544327</v>
      </c>
      <c r="G3324" s="6" t="s">
        <v>1366</v>
      </c>
      <c r="H3324" s="7">
        <v>162154</v>
      </c>
      <c r="I3324" s="11">
        <v>1382173</v>
      </c>
      <c r="J3324" s="132" t="s">
        <v>1261</v>
      </c>
      <c r="K3324" s="133"/>
      <c r="L3324" t="str">
        <f t="shared" si="196"/>
        <v>17664</v>
      </c>
      <c r="M3324">
        <f t="shared" si="197"/>
        <v>17664</v>
      </c>
      <c r="N3324" s="37">
        <f t="shared" si="198"/>
        <v>1544327</v>
      </c>
    </row>
    <row r="3325" spans="1:14" x14ac:dyDescent="0.3">
      <c r="A3325" s="3">
        <v>4</v>
      </c>
      <c r="B3325" s="146" t="s">
        <v>4597</v>
      </c>
      <c r="C3325" s="4" t="s">
        <v>4598</v>
      </c>
      <c r="D3325" s="5">
        <v>45005</v>
      </c>
      <c r="E3325" s="13" t="s">
        <v>2282</v>
      </c>
      <c r="F3325" s="7">
        <v>374347</v>
      </c>
      <c r="G3325" s="6" t="s">
        <v>1366</v>
      </c>
      <c r="H3325" s="7">
        <v>39306</v>
      </c>
      <c r="I3325" s="136">
        <v>11180186</v>
      </c>
      <c r="J3325" s="138" t="s">
        <v>1287</v>
      </c>
      <c r="K3325" s="139"/>
      <c r="L3325" t="str">
        <f t="shared" si="196"/>
        <v>15793</v>
      </c>
      <c r="M3325">
        <f t="shared" si="197"/>
        <v>15793</v>
      </c>
      <c r="N3325" s="37">
        <f t="shared" si="198"/>
        <v>374347</v>
      </c>
    </row>
    <row r="3326" spans="1:14" x14ac:dyDescent="0.3">
      <c r="A3326" s="3">
        <v>4</v>
      </c>
      <c r="B3326" s="148"/>
      <c r="C3326" s="4" t="s">
        <v>4599</v>
      </c>
      <c r="D3326" s="5">
        <v>45012</v>
      </c>
      <c r="E3326" s="13" t="s">
        <v>2282</v>
      </c>
      <c r="F3326" s="7">
        <v>400418</v>
      </c>
      <c r="G3326" s="6" t="s">
        <v>1366</v>
      </c>
      <c r="H3326" s="7">
        <v>42044</v>
      </c>
      <c r="I3326" s="143"/>
      <c r="J3326" s="144"/>
      <c r="K3326" s="145"/>
      <c r="L3326" t="str">
        <f t="shared" si="196"/>
        <v>17611</v>
      </c>
      <c r="M3326">
        <f t="shared" si="197"/>
        <v>17611</v>
      </c>
      <c r="N3326" s="37">
        <f t="shared" si="198"/>
        <v>400418</v>
      </c>
    </row>
    <row r="3327" spans="1:14" x14ac:dyDescent="0.3">
      <c r="A3327" s="3">
        <v>4</v>
      </c>
      <c r="B3327" s="148"/>
      <c r="C3327" s="4" t="s">
        <v>4600</v>
      </c>
      <c r="D3327" s="5">
        <v>45005</v>
      </c>
      <c r="E3327" s="13" t="s">
        <v>2282</v>
      </c>
      <c r="F3327" s="7">
        <v>374347</v>
      </c>
      <c r="G3327" s="6" t="s">
        <v>1366</v>
      </c>
      <c r="H3327" s="7">
        <v>39306</v>
      </c>
      <c r="I3327" s="143"/>
      <c r="J3327" s="144"/>
      <c r="K3327" s="145"/>
      <c r="L3327" t="str">
        <f t="shared" si="196"/>
        <v>15794</v>
      </c>
      <c r="M3327">
        <f t="shared" si="197"/>
        <v>15794</v>
      </c>
      <c r="N3327" s="37">
        <f t="shared" si="198"/>
        <v>374347</v>
      </c>
    </row>
    <row r="3328" spans="1:14" x14ac:dyDescent="0.3">
      <c r="A3328" s="3">
        <v>4</v>
      </c>
      <c r="B3328" s="148"/>
      <c r="C3328" s="4" t="s">
        <v>4601</v>
      </c>
      <c r="D3328" s="5">
        <v>45012</v>
      </c>
      <c r="E3328" s="13" t="s">
        <v>2282</v>
      </c>
      <c r="F3328" s="7">
        <v>689588</v>
      </c>
      <c r="G3328" s="6" t="s">
        <v>1366</v>
      </c>
      <c r="H3328" s="7">
        <v>72407</v>
      </c>
      <c r="I3328" s="143"/>
      <c r="J3328" s="144"/>
      <c r="K3328" s="145"/>
      <c r="L3328" t="str">
        <f t="shared" si="196"/>
        <v>17612</v>
      </c>
      <c r="M3328">
        <f t="shared" si="197"/>
        <v>17612</v>
      </c>
      <c r="N3328" s="37">
        <f t="shared" si="198"/>
        <v>689588</v>
      </c>
    </row>
    <row r="3329" spans="1:14" x14ac:dyDescent="0.3">
      <c r="A3329" s="3">
        <v>4</v>
      </c>
      <c r="B3329" s="148"/>
      <c r="C3329" s="4" t="s">
        <v>4602</v>
      </c>
      <c r="D3329" s="5">
        <v>45005</v>
      </c>
      <c r="E3329" s="13" t="s">
        <v>2282</v>
      </c>
      <c r="F3329" s="7">
        <v>374347</v>
      </c>
      <c r="G3329" s="6" t="s">
        <v>1366</v>
      </c>
      <c r="H3329" s="7">
        <v>39306</v>
      </c>
      <c r="I3329" s="143"/>
      <c r="J3329" s="144"/>
      <c r="K3329" s="145"/>
      <c r="L3329" t="str">
        <f t="shared" si="196"/>
        <v>15796</v>
      </c>
      <c r="M3329">
        <f t="shared" si="197"/>
        <v>15796</v>
      </c>
      <c r="N3329" s="37">
        <f t="shared" si="198"/>
        <v>374347</v>
      </c>
    </row>
    <row r="3330" spans="1:14" x14ac:dyDescent="0.3">
      <c r="A3330" s="3">
        <v>4</v>
      </c>
      <c r="B3330" s="148"/>
      <c r="C3330" s="4" t="s">
        <v>4603</v>
      </c>
      <c r="D3330" s="5">
        <v>44991</v>
      </c>
      <c r="E3330" s="13" t="s">
        <v>2282</v>
      </c>
      <c r="F3330" s="7">
        <v>608814</v>
      </c>
      <c r="G3330" s="6" t="s">
        <v>1366</v>
      </c>
      <c r="H3330" s="7">
        <v>63925</v>
      </c>
      <c r="I3330" s="143"/>
      <c r="J3330" s="144"/>
      <c r="K3330" s="145"/>
      <c r="L3330" t="str">
        <f t="shared" si="196"/>
        <v>11416</v>
      </c>
      <c r="M3330">
        <f t="shared" si="197"/>
        <v>11416</v>
      </c>
      <c r="N3330" s="37">
        <f t="shared" si="198"/>
        <v>608814</v>
      </c>
    </row>
    <row r="3331" spans="1:14" x14ac:dyDescent="0.3">
      <c r="A3331" s="3">
        <v>4</v>
      </c>
      <c r="B3331" s="148"/>
      <c r="C3331" s="4" t="s">
        <v>4604</v>
      </c>
      <c r="D3331" s="5">
        <v>45005</v>
      </c>
      <c r="E3331" s="13" t="s">
        <v>2282</v>
      </c>
      <c r="F3331" s="7">
        <v>374347</v>
      </c>
      <c r="G3331" s="6" t="s">
        <v>1366</v>
      </c>
      <c r="H3331" s="7">
        <v>39306</v>
      </c>
      <c r="I3331" s="143"/>
      <c r="J3331" s="144"/>
      <c r="K3331" s="145"/>
      <c r="L3331" t="str">
        <f t="shared" si="196"/>
        <v>15792</v>
      </c>
      <c r="M3331">
        <f t="shared" si="197"/>
        <v>15792</v>
      </c>
      <c r="N3331" s="37">
        <f t="shared" si="198"/>
        <v>374347</v>
      </c>
    </row>
    <row r="3332" spans="1:14" x14ac:dyDescent="0.3">
      <c r="A3332" s="3">
        <v>4</v>
      </c>
      <c r="B3332" s="148"/>
      <c r="C3332" s="4" t="s">
        <v>4605</v>
      </c>
      <c r="D3332" s="5">
        <v>45005</v>
      </c>
      <c r="E3332" s="13" t="s">
        <v>2282</v>
      </c>
      <c r="F3332" s="7">
        <v>374347</v>
      </c>
      <c r="G3332" s="6" t="s">
        <v>1366</v>
      </c>
      <c r="H3332" s="7">
        <v>39306</v>
      </c>
      <c r="I3332" s="143"/>
      <c r="J3332" s="144"/>
      <c r="K3332" s="145"/>
      <c r="L3332" t="str">
        <f t="shared" si="196"/>
        <v>15795</v>
      </c>
      <c r="M3332">
        <f t="shared" si="197"/>
        <v>15795</v>
      </c>
      <c r="N3332" s="37">
        <f t="shared" si="198"/>
        <v>374347</v>
      </c>
    </row>
    <row r="3333" spans="1:14" x14ac:dyDescent="0.3">
      <c r="A3333" s="3">
        <v>4</v>
      </c>
      <c r="B3333" s="148"/>
      <c r="C3333" s="4" t="s">
        <v>4606</v>
      </c>
      <c r="D3333" s="5">
        <v>44998</v>
      </c>
      <c r="E3333" s="13" t="s">
        <v>2282</v>
      </c>
      <c r="F3333" s="7">
        <v>610819</v>
      </c>
      <c r="G3333" s="6" t="s">
        <v>1366</v>
      </c>
      <c r="H3333" s="7">
        <v>64136</v>
      </c>
      <c r="I3333" s="143"/>
      <c r="J3333" s="144"/>
      <c r="K3333" s="145"/>
      <c r="L3333" t="str">
        <f t="shared" si="196"/>
        <v>13505</v>
      </c>
      <c r="M3333">
        <f t="shared" si="197"/>
        <v>13505</v>
      </c>
      <c r="N3333" s="37">
        <f t="shared" si="198"/>
        <v>610819</v>
      </c>
    </row>
    <row r="3334" spans="1:14" x14ac:dyDescent="0.3">
      <c r="A3334" s="3">
        <v>4</v>
      </c>
      <c r="B3334" s="148"/>
      <c r="C3334" s="4" t="s">
        <v>4607</v>
      </c>
      <c r="D3334" s="5">
        <v>44998</v>
      </c>
      <c r="E3334" s="13" t="s">
        <v>2282</v>
      </c>
      <c r="F3334" s="7">
        <v>853141</v>
      </c>
      <c r="G3334" s="6" t="s">
        <v>1366</v>
      </c>
      <c r="H3334" s="7">
        <v>89580</v>
      </c>
      <c r="I3334" s="143"/>
      <c r="J3334" s="144"/>
      <c r="K3334" s="145"/>
      <c r="L3334" t="str">
        <f t="shared" si="196"/>
        <v>13506</v>
      </c>
      <c r="M3334">
        <f t="shared" si="197"/>
        <v>13506</v>
      </c>
      <c r="N3334" s="37">
        <f t="shared" si="198"/>
        <v>853141</v>
      </c>
    </row>
    <row r="3335" spans="1:14" x14ac:dyDescent="0.3">
      <c r="A3335" s="3">
        <v>4</v>
      </c>
      <c r="B3335" s="148"/>
      <c r="C3335" s="4" t="s">
        <v>4608</v>
      </c>
      <c r="D3335" s="5">
        <v>44991</v>
      </c>
      <c r="E3335" s="13" t="s">
        <v>2282</v>
      </c>
      <c r="F3335" s="7">
        <v>853839</v>
      </c>
      <c r="G3335" s="6" t="s">
        <v>1366</v>
      </c>
      <c r="H3335" s="7">
        <v>89653</v>
      </c>
      <c r="I3335" s="143"/>
      <c r="J3335" s="144"/>
      <c r="K3335" s="145"/>
      <c r="L3335" t="str">
        <f t="shared" ref="L3335:L3398" si="199">+RIGHT(C3335,5)</f>
        <v>11415</v>
      </c>
      <c r="M3335">
        <f t="shared" ref="M3335:M3398" si="200">+L3335*1</f>
        <v>11415</v>
      </c>
      <c r="N3335" s="37">
        <f t="shared" si="198"/>
        <v>853839</v>
      </c>
    </row>
    <row r="3336" spans="1:14" x14ac:dyDescent="0.3">
      <c r="A3336" s="3">
        <v>4</v>
      </c>
      <c r="B3336" s="148"/>
      <c r="C3336" s="4" t="s">
        <v>4609</v>
      </c>
      <c r="D3336" s="5">
        <v>45005</v>
      </c>
      <c r="E3336" s="13" t="s">
        <v>2282</v>
      </c>
      <c r="F3336" s="7">
        <v>1099474</v>
      </c>
      <c r="G3336" s="6" t="s">
        <v>1366</v>
      </c>
      <c r="H3336" s="7">
        <v>115445</v>
      </c>
      <c r="I3336" s="143"/>
      <c r="J3336" s="144"/>
      <c r="K3336" s="145"/>
      <c r="L3336" t="str">
        <f t="shared" si="199"/>
        <v>15797</v>
      </c>
      <c r="M3336">
        <f t="shared" si="200"/>
        <v>15797</v>
      </c>
      <c r="N3336" s="37">
        <f t="shared" si="198"/>
        <v>1099474</v>
      </c>
    </row>
    <row r="3337" spans="1:14" x14ac:dyDescent="0.3">
      <c r="A3337" s="3">
        <v>4</v>
      </c>
      <c r="B3337" s="148"/>
      <c r="C3337" s="4" t="s">
        <v>4610</v>
      </c>
      <c r="D3337" s="5">
        <v>44991</v>
      </c>
      <c r="E3337" s="13" t="s">
        <v>2282</v>
      </c>
      <c r="F3337" s="7">
        <v>610412</v>
      </c>
      <c r="G3337" s="6" t="s">
        <v>1366</v>
      </c>
      <c r="H3337" s="7">
        <v>64093</v>
      </c>
      <c r="I3337" s="143"/>
      <c r="J3337" s="144"/>
      <c r="K3337" s="145"/>
      <c r="L3337" t="str">
        <f t="shared" si="199"/>
        <v>11417</v>
      </c>
      <c r="M3337">
        <f t="shared" si="200"/>
        <v>11417</v>
      </c>
      <c r="N3337" s="37">
        <f t="shared" si="198"/>
        <v>610412</v>
      </c>
    </row>
    <row r="3338" spans="1:14" x14ac:dyDescent="0.3">
      <c r="A3338" s="3">
        <v>4</v>
      </c>
      <c r="B3338" s="148"/>
      <c r="C3338" s="4" t="s">
        <v>4611</v>
      </c>
      <c r="D3338" s="5">
        <v>45012</v>
      </c>
      <c r="E3338" s="13" t="s">
        <v>2282</v>
      </c>
      <c r="F3338" s="7">
        <v>567956</v>
      </c>
      <c r="G3338" s="6" t="s">
        <v>1366</v>
      </c>
      <c r="H3338" s="7">
        <v>59635</v>
      </c>
      <c r="I3338" s="143"/>
      <c r="J3338" s="144"/>
      <c r="K3338" s="145"/>
      <c r="L3338" t="str">
        <f t="shared" si="199"/>
        <v>17613</v>
      </c>
      <c r="M3338">
        <f t="shared" si="200"/>
        <v>17613</v>
      </c>
      <c r="N3338" s="37">
        <f t="shared" si="198"/>
        <v>567956</v>
      </c>
    </row>
    <row r="3339" spans="1:14" x14ac:dyDescent="0.3">
      <c r="A3339" s="3">
        <v>4</v>
      </c>
      <c r="B3339" s="148"/>
      <c r="C3339" s="4" t="s">
        <v>4612</v>
      </c>
      <c r="D3339" s="5">
        <v>44991</v>
      </c>
      <c r="E3339" s="13" t="s">
        <v>2282</v>
      </c>
      <c r="F3339" s="7">
        <v>772367</v>
      </c>
      <c r="G3339" s="6" t="s">
        <v>1366</v>
      </c>
      <c r="H3339" s="7">
        <v>81099</v>
      </c>
      <c r="I3339" s="143"/>
      <c r="J3339" s="144"/>
      <c r="K3339" s="145"/>
      <c r="L3339" t="str">
        <f t="shared" si="199"/>
        <v>11412</v>
      </c>
      <c r="M3339">
        <f t="shared" si="200"/>
        <v>11412</v>
      </c>
      <c r="N3339" s="37">
        <f t="shared" si="198"/>
        <v>772367</v>
      </c>
    </row>
    <row r="3340" spans="1:14" x14ac:dyDescent="0.3">
      <c r="A3340" s="3">
        <v>4</v>
      </c>
      <c r="B3340" s="148"/>
      <c r="C3340" s="4" t="s">
        <v>4613</v>
      </c>
      <c r="D3340" s="5">
        <v>44991</v>
      </c>
      <c r="E3340" s="13" t="s">
        <v>2282</v>
      </c>
      <c r="F3340" s="7">
        <v>610819</v>
      </c>
      <c r="G3340" s="6" t="s">
        <v>1366</v>
      </c>
      <c r="H3340" s="7">
        <v>64136</v>
      </c>
      <c r="I3340" s="143"/>
      <c r="J3340" s="144"/>
      <c r="K3340" s="145"/>
      <c r="L3340" t="str">
        <f t="shared" si="199"/>
        <v>11414</v>
      </c>
      <c r="M3340">
        <f t="shared" si="200"/>
        <v>11414</v>
      </c>
      <c r="N3340" s="37">
        <f t="shared" si="198"/>
        <v>610819</v>
      </c>
    </row>
    <row r="3341" spans="1:14" x14ac:dyDescent="0.3">
      <c r="A3341" s="3">
        <v>4</v>
      </c>
      <c r="B3341" s="148"/>
      <c r="C3341" s="4" t="s">
        <v>4614</v>
      </c>
      <c r="D3341" s="5">
        <v>45005</v>
      </c>
      <c r="E3341" s="13" t="s">
        <v>2282</v>
      </c>
      <c r="F3341" s="7">
        <v>1423065</v>
      </c>
      <c r="G3341" s="6" t="s">
        <v>1366</v>
      </c>
      <c r="H3341" s="7">
        <v>149422</v>
      </c>
      <c r="I3341" s="143"/>
      <c r="J3341" s="144"/>
      <c r="K3341" s="145"/>
      <c r="L3341" t="str">
        <f t="shared" si="199"/>
        <v>15798</v>
      </c>
      <c r="M3341">
        <f t="shared" si="200"/>
        <v>15798</v>
      </c>
      <c r="N3341" s="37">
        <f t="shared" si="198"/>
        <v>1423065</v>
      </c>
    </row>
    <row r="3342" spans="1:14" x14ac:dyDescent="0.3">
      <c r="A3342" s="3">
        <v>4</v>
      </c>
      <c r="B3342" s="147"/>
      <c r="C3342" s="4" t="s">
        <v>4615</v>
      </c>
      <c r="D3342" s="5">
        <v>44991</v>
      </c>
      <c r="E3342" s="13" t="s">
        <v>2282</v>
      </c>
      <c r="F3342" s="7">
        <v>1519381</v>
      </c>
      <c r="G3342" s="6" t="s">
        <v>1366</v>
      </c>
      <c r="H3342" s="7">
        <v>159535</v>
      </c>
      <c r="I3342" s="137"/>
      <c r="J3342" s="140"/>
      <c r="K3342" s="141"/>
      <c r="L3342" t="str">
        <f t="shared" si="199"/>
        <v>11413</v>
      </c>
      <c r="M3342">
        <f t="shared" si="200"/>
        <v>11413</v>
      </c>
      <c r="N3342" s="37">
        <f t="shared" si="198"/>
        <v>1519381</v>
      </c>
    </row>
    <row r="3343" spans="1:14" x14ac:dyDescent="0.3">
      <c r="A3343" s="3">
        <v>4</v>
      </c>
      <c r="B3343" s="146" t="s">
        <v>4640</v>
      </c>
      <c r="C3343" s="4" t="s">
        <v>4641</v>
      </c>
      <c r="D3343" s="5">
        <v>45006</v>
      </c>
      <c r="E3343" s="13" t="s">
        <v>2364</v>
      </c>
      <c r="F3343" s="7">
        <v>1454738</v>
      </c>
      <c r="G3343" s="6" t="s">
        <v>1366</v>
      </c>
      <c r="H3343" s="7">
        <v>152747</v>
      </c>
      <c r="I3343" s="136">
        <v>3162489</v>
      </c>
      <c r="J3343" s="138" t="s">
        <v>1356</v>
      </c>
      <c r="K3343" s="139"/>
      <c r="L3343" t="str">
        <f t="shared" si="199"/>
        <v>15867</v>
      </c>
      <c r="M3343">
        <f t="shared" si="200"/>
        <v>15867</v>
      </c>
      <c r="N3343" s="37">
        <f t="shared" si="198"/>
        <v>1454738</v>
      </c>
    </row>
    <row r="3344" spans="1:14" x14ac:dyDescent="0.3">
      <c r="A3344" s="3">
        <v>4</v>
      </c>
      <c r="B3344" s="148"/>
      <c r="C3344" s="4" t="s">
        <v>4642</v>
      </c>
      <c r="D3344" s="5">
        <v>44995</v>
      </c>
      <c r="E3344" s="13" t="s">
        <v>2364</v>
      </c>
      <c r="F3344" s="7">
        <v>374347</v>
      </c>
      <c r="G3344" s="6" t="s">
        <v>1366</v>
      </c>
      <c r="H3344" s="7">
        <v>39306</v>
      </c>
      <c r="I3344" s="143"/>
      <c r="J3344" s="144"/>
      <c r="K3344" s="145"/>
      <c r="L3344" t="str">
        <f t="shared" si="199"/>
        <v>13311</v>
      </c>
      <c r="M3344">
        <f t="shared" si="200"/>
        <v>13311</v>
      </c>
      <c r="N3344" s="37">
        <f t="shared" si="198"/>
        <v>374347</v>
      </c>
    </row>
    <row r="3345" spans="1:14" x14ac:dyDescent="0.3">
      <c r="A3345" s="3">
        <v>4</v>
      </c>
      <c r="B3345" s="148"/>
      <c r="C3345" s="4" t="s">
        <v>4643</v>
      </c>
      <c r="D3345" s="5">
        <v>45000</v>
      </c>
      <c r="E3345" s="13" t="s">
        <v>2364</v>
      </c>
      <c r="F3345" s="7">
        <v>374347</v>
      </c>
      <c r="G3345" s="6" t="s">
        <v>1366</v>
      </c>
      <c r="H3345" s="7">
        <v>39306</v>
      </c>
      <c r="I3345" s="143"/>
      <c r="J3345" s="144"/>
      <c r="K3345" s="145"/>
      <c r="L3345" t="str">
        <f t="shared" si="199"/>
        <v>13701</v>
      </c>
      <c r="M3345">
        <f t="shared" si="200"/>
        <v>13701</v>
      </c>
      <c r="N3345" s="37">
        <f t="shared" si="198"/>
        <v>374347</v>
      </c>
    </row>
    <row r="3346" spans="1:14" x14ac:dyDescent="0.3">
      <c r="A3346" s="3">
        <v>4</v>
      </c>
      <c r="B3346" s="147"/>
      <c r="C3346" s="4" t="s">
        <v>4644</v>
      </c>
      <c r="D3346" s="5">
        <v>44986</v>
      </c>
      <c r="E3346" s="13" t="s">
        <v>2364</v>
      </c>
      <c r="F3346" s="7">
        <v>1330075</v>
      </c>
      <c r="G3346" s="6" t="s">
        <v>1366</v>
      </c>
      <c r="H3346" s="7">
        <v>139658</v>
      </c>
      <c r="I3346" s="137"/>
      <c r="J3346" s="140"/>
      <c r="K3346" s="141"/>
      <c r="L3346" t="str">
        <f t="shared" si="199"/>
        <v>09177</v>
      </c>
      <c r="M3346">
        <f t="shared" si="200"/>
        <v>9177</v>
      </c>
      <c r="N3346" s="37">
        <f t="shared" si="198"/>
        <v>1330075</v>
      </c>
    </row>
    <row r="3347" spans="1:14" x14ac:dyDescent="0.3">
      <c r="A3347" s="3">
        <v>4</v>
      </c>
      <c r="B3347" s="15" t="s">
        <v>4645</v>
      </c>
      <c r="C3347" s="4" t="s">
        <v>1361</v>
      </c>
      <c r="D3347" s="5">
        <v>45027</v>
      </c>
      <c r="E3347" s="13" t="s">
        <v>4646</v>
      </c>
      <c r="F3347" s="7">
        <v>-31347125</v>
      </c>
      <c r="G3347" s="6">
        <v>0</v>
      </c>
      <c r="H3347" s="6">
        <v>0</v>
      </c>
      <c r="I3347" s="11">
        <v>-31347125</v>
      </c>
      <c r="J3347" s="132" t="s">
        <v>0</v>
      </c>
      <c r="K3347" s="133"/>
      <c r="L3347" t="str">
        <f>+RIGHT(C3347,1)</f>
        <v>'</v>
      </c>
      <c r="M3347" t="e">
        <f t="shared" si="200"/>
        <v>#VALUE!</v>
      </c>
      <c r="N3347" s="37">
        <f t="shared" si="198"/>
        <v>-31347125</v>
      </c>
    </row>
    <row r="3348" spans="1:14" x14ac:dyDescent="0.3">
      <c r="A3348" s="3">
        <v>4</v>
      </c>
      <c r="B3348" s="15" t="s">
        <v>4647</v>
      </c>
      <c r="C3348" s="4" t="s">
        <v>4648</v>
      </c>
      <c r="D3348" s="5">
        <v>44970</v>
      </c>
      <c r="E3348" s="13" t="s">
        <v>4649</v>
      </c>
      <c r="F3348" s="7">
        <v>583275</v>
      </c>
      <c r="G3348" s="6" t="s">
        <v>1366</v>
      </c>
      <c r="H3348" s="7">
        <v>61244</v>
      </c>
      <c r="I3348" s="11">
        <v>522031</v>
      </c>
      <c r="J3348" s="132" t="s">
        <v>18</v>
      </c>
      <c r="K3348" s="133"/>
      <c r="L3348" t="str">
        <f t="shared" si="199"/>
        <v>04032</v>
      </c>
      <c r="M3348">
        <f t="shared" si="200"/>
        <v>4032</v>
      </c>
      <c r="N3348" s="37">
        <f t="shared" si="198"/>
        <v>583275</v>
      </c>
    </row>
    <row r="3349" spans="1:14" x14ac:dyDescent="0.3">
      <c r="A3349" s="3">
        <v>4</v>
      </c>
      <c r="B3349" s="15" t="s">
        <v>4653</v>
      </c>
      <c r="C3349" s="4" t="s">
        <v>4654</v>
      </c>
      <c r="D3349" s="5">
        <v>44930</v>
      </c>
      <c r="E3349" s="13" t="s">
        <v>4649</v>
      </c>
      <c r="F3349" s="7">
        <v>933240</v>
      </c>
      <c r="G3349" s="6" t="s">
        <v>1366</v>
      </c>
      <c r="H3349" s="7">
        <v>97990</v>
      </c>
      <c r="I3349" s="11">
        <v>835250</v>
      </c>
      <c r="J3349" s="132" t="s">
        <v>28</v>
      </c>
      <c r="K3349" s="133"/>
      <c r="L3349" t="str">
        <f t="shared" si="199"/>
        <v>00309</v>
      </c>
      <c r="M3349">
        <f t="shared" si="200"/>
        <v>309</v>
      </c>
      <c r="N3349" s="37">
        <f t="shared" si="198"/>
        <v>933240</v>
      </c>
    </row>
    <row r="3350" spans="1:14" x14ac:dyDescent="0.3">
      <c r="A3350" s="3">
        <v>4</v>
      </c>
      <c r="B3350" s="146" t="s">
        <v>4655</v>
      </c>
      <c r="C3350" s="4" t="s">
        <v>4656</v>
      </c>
      <c r="D3350" s="5">
        <v>44979</v>
      </c>
      <c r="E3350" s="13" t="s">
        <v>4657</v>
      </c>
      <c r="F3350" s="7">
        <v>1212750</v>
      </c>
      <c r="G3350" s="6" t="s">
        <v>1366</v>
      </c>
      <c r="H3350" s="7">
        <v>127339</v>
      </c>
      <c r="I3350" s="136">
        <v>3214885</v>
      </c>
      <c r="J3350" s="138" t="s">
        <v>28</v>
      </c>
      <c r="K3350" s="139"/>
      <c r="L3350" t="str">
        <f t="shared" si="199"/>
        <v>06874</v>
      </c>
      <c r="M3350">
        <f t="shared" si="200"/>
        <v>6874</v>
      </c>
      <c r="N3350" s="37">
        <f t="shared" si="198"/>
        <v>1212750</v>
      </c>
    </row>
    <row r="3351" spans="1:14" x14ac:dyDescent="0.3">
      <c r="A3351" s="3">
        <v>4</v>
      </c>
      <c r="B3351" s="147"/>
      <c r="C3351" s="4" t="s">
        <v>4658</v>
      </c>
      <c r="D3351" s="5">
        <v>44972</v>
      </c>
      <c r="E3351" s="13" t="s">
        <v>4649</v>
      </c>
      <c r="F3351" s="7">
        <v>2379300</v>
      </c>
      <c r="G3351" s="6" t="s">
        <v>1366</v>
      </c>
      <c r="H3351" s="7">
        <v>249826</v>
      </c>
      <c r="I3351" s="137"/>
      <c r="J3351" s="140"/>
      <c r="K3351" s="141"/>
      <c r="L3351" t="str">
        <f t="shared" si="199"/>
        <v>04201</v>
      </c>
      <c r="M3351">
        <f t="shared" si="200"/>
        <v>4201</v>
      </c>
      <c r="N3351" s="37">
        <f t="shared" si="198"/>
        <v>2379300</v>
      </c>
    </row>
    <row r="3352" spans="1:14" x14ac:dyDescent="0.3">
      <c r="A3352" s="3">
        <v>4</v>
      </c>
      <c r="B3352" s="15" t="s">
        <v>4661</v>
      </c>
      <c r="C3352" s="4" t="s">
        <v>4662</v>
      </c>
      <c r="D3352" s="5">
        <v>44928</v>
      </c>
      <c r="E3352" s="13" t="s">
        <v>180</v>
      </c>
      <c r="F3352" s="7">
        <v>951720</v>
      </c>
      <c r="G3352" s="6" t="s">
        <v>17</v>
      </c>
      <c r="H3352" s="7">
        <v>99931</v>
      </c>
      <c r="I3352" s="11">
        <v>851789</v>
      </c>
      <c r="J3352" s="132" t="s">
        <v>48</v>
      </c>
      <c r="K3352" s="133"/>
      <c r="L3352" t="str">
        <f t="shared" si="199"/>
        <v>00004</v>
      </c>
      <c r="M3352">
        <f t="shared" si="200"/>
        <v>4</v>
      </c>
      <c r="N3352" s="37">
        <f t="shared" si="198"/>
        <v>951720</v>
      </c>
    </row>
    <row r="3353" spans="1:14" x14ac:dyDescent="0.3">
      <c r="A3353" s="3">
        <v>4</v>
      </c>
      <c r="B3353" s="146" t="s">
        <v>4663</v>
      </c>
      <c r="C3353" s="4" t="s">
        <v>4664</v>
      </c>
      <c r="D3353" s="5">
        <v>44930</v>
      </c>
      <c r="E3353" s="13" t="s">
        <v>236</v>
      </c>
      <c r="F3353" s="7">
        <v>951720</v>
      </c>
      <c r="G3353" s="6" t="s">
        <v>1366</v>
      </c>
      <c r="H3353" s="7">
        <v>99931</v>
      </c>
      <c r="I3353" s="136">
        <v>93660447</v>
      </c>
      <c r="J3353" s="138" t="s">
        <v>48</v>
      </c>
      <c r="K3353" s="139"/>
      <c r="L3353" t="str">
        <f t="shared" si="199"/>
        <v>00388</v>
      </c>
      <c r="M3353">
        <f t="shared" si="200"/>
        <v>388</v>
      </c>
      <c r="N3353" s="37">
        <f t="shared" si="198"/>
        <v>951720</v>
      </c>
    </row>
    <row r="3354" spans="1:14" x14ac:dyDescent="0.3">
      <c r="A3354" s="3">
        <v>4</v>
      </c>
      <c r="B3354" s="148"/>
      <c r="C3354" s="4" t="s">
        <v>4665</v>
      </c>
      <c r="D3354" s="5">
        <v>44929</v>
      </c>
      <c r="E3354" s="13" t="s">
        <v>115</v>
      </c>
      <c r="F3354" s="7">
        <v>951720</v>
      </c>
      <c r="G3354" s="6" t="s">
        <v>1366</v>
      </c>
      <c r="H3354" s="7">
        <v>99931</v>
      </c>
      <c r="I3354" s="143"/>
      <c r="J3354" s="144"/>
      <c r="K3354" s="145"/>
      <c r="L3354" t="str">
        <f t="shared" si="199"/>
        <v>00218</v>
      </c>
      <c r="M3354">
        <f t="shared" si="200"/>
        <v>218</v>
      </c>
      <c r="N3354" s="37">
        <f t="shared" si="198"/>
        <v>951720</v>
      </c>
    </row>
    <row r="3355" spans="1:14" x14ac:dyDescent="0.3">
      <c r="A3355" s="3">
        <v>4</v>
      </c>
      <c r="B3355" s="148"/>
      <c r="C3355" s="4" t="s">
        <v>4666</v>
      </c>
      <c r="D3355" s="5">
        <v>44943</v>
      </c>
      <c r="E3355" s="13" t="s">
        <v>119</v>
      </c>
      <c r="F3355" s="7">
        <v>485100</v>
      </c>
      <c r="G3355" s="6" t="s">
        <v>1366</v>
      </c>
      <c r="H3355" s="7">
        <v>50935</v>
      </c>
      <c r="I3355" s="143"/>
      <c r="J3355" s="144"/>
      <c r="K3355" s="145"/>
      <c r="L3355" t="str">
        <f t="shared" si="199"/>
        <v>01735</v>
      </c>
      <c r="M3355">
        <f t="shared" si="200"/>
        <v>1735</v>
      </c>
      <c r="N3355" s="37">
        <f t="shared" si="198"/>
        <v>485100</v>
      </c>
    </row>
    <row r="3356" spans="1:14" x14ac:dyDescent="0.3">
      <c r="A3356" s="3">
        <v>4</v>
      </c>
      <c r="B3356" s="148"/>
      <c r="C3356" s="4" t="s">
        <v>4667</v>
      </c>
      <c r="D3356" s="5">
        <v>44929</v>
      </c>
      <c r="E3356" s="13" t="s">
        <v>119</v>
      </c>
      <c r="F3356" s="7">
        <v>951720</v>
      </c>
      <c r="G3356" s="6" t="s">
        <v>1366</v>
      </c>
      <c r="H3356" s="7">
        <v>99931</v>
      </c>
      <c r="I3356" s="143"/>
      <c r="J3356" s="144"/>
      <c r="K3356" s="145"/>
      <c r="L3356" t="str">
        <f t="shared" si="199"/>
        <v>00085</v>
      </c>
      <c r="M3356">
        <f t="shared" si="200"/>
        <v>85</v>
      </c>
      <c r="N3356" s="37">
        <f t="shared" si="198"/>
        <v>951720</v>
      </c>
    </row>
    <row r="3357" spans="1:14" x14ac:dyDescent="0.3">
      <c r="A3357" s="3">
        <v>4</v>
      </c>
      <c r="B3357" s="148"/>
      <c r="C3357" s="4" t="s">
        <v>4668</v>
      </c>
      <c r="D3357" s="5">
        <v>44929</v>
      </c>
      <c r="E3357" s="13" t="s">
        <v>180</v>
      </c>
      <c r="F3357" s="7">
        <v>951720</v>
      </c>
      <c r="G3357" s="6" t="s">
        <v>1366</v>
      </c>
      <c r="H3357" s="7">
        <v>99931</v>
      </c>
      <c r="I3357" s="143"/>
      <c r="J3357" s="144"/>
      <c r="K3357" s="145"/>
      <c r="L3357" t="str">
        <f t="shared" si="199"/>
        <v>00205</v>
      </c>
      <c r="M3357">
        <f t="shared" si="200"/>
        <v>205</v>
      </c>
      <c r="N3357" s="37">
        <f t="shared" si="198"/>
        <v>951720</v>
      </c>
    </row>
    <row r="3358" spans="1:14" x14ac:dyDescent="0.3">
      <c r="A3358" s="3">
        <v>4</v>
      </c>
      <c r="B3358" s="148"/>
      <c r="C3358" s="4" t="s">
        <v>4669</v>
      </c>
      <c r="D3358" s="5">
        <v>44929</v>
      </c>
      <c r="E3358" s="13" t="s">
        <v>502</v>
      </c>
      <c r="F3358" s="7">
        <v>951720</v>
      </c>
      <c r="G3358" s="6" t="s">
        <v>1366</v>
      </c>
      <c r="H3358" s="7">
        <v>99931</v>
      </c>
      <c r="I3358" s="143"/>
      <c r="J3358" s="144"/>
      <c r="K3358" s="145"/>
      <c r="L3358" t="str">
        <f>+RIGHT(C3358,3)</f>
        <v>183</v>
      </c>
      <c r="M3358">
        <f t="shared" si="200"/>
        <v>183</v>
      </c>
      <c r="N3358" s="37">
        <f t="shared" si="198"/>
        <v>951720</v>
      </c>
    </row>
    <row r="3359" spans="1:14" x14ac:dyDescent="0.3">
      <c r="A3359" s="3">
        <v>4</v>
      </c>
      <c r="B3359" s="148"/>
      <c r="C3359" s="4" t="s">
        <v>4670</v>
      </c>
      <c r="D3359" s="5">
        <v>44940</v>
      </c>
      <c r="E3359" s="13" t="s">
        <v>180</v>
      </c>
      <c r="F3359" s="7">
        <v>571032</v>
      </c>
      <c r="G3359" s="6" t="s">
        <v>1366</v>
      </c>
      <c r="H3359" s="7">
        <v>59958</v>
      </c>
      <c r="I3359" s="143"/>
      <c r="J3359" s="144"/>
      <c r="K3359" s="145"/>
      <c r="L3359" t="str">
        <f t="shared" si="199"/>
        <v>01558</v>
      </c>
      <c r="M3359">
        <f t="shared" si="200"/>
        <v>1558</v>
      </c>
      <c r="N3359" s="37">
        <f t="shared" si="198"/>
        <v>571032</v>
      </c>
    </row>
    <row r="3360" spans="1:14" x14ac:dyDescent="0.3">
      <c r="A3360" s="3">
        <v>4</v>
      </c>
      <c r="B3360" s="148"/>
      <c r="C3360" s="4" t="s">
        <v>4671</v>
      </c>
      <c r="D3360" s="5">
        <v>44929</v>
      </c>
      <c r="E3360" s="13" t="s">
        <v>119</v>
      </c>
      <c r="F3360" s="7">
        <v>951720</v>
      </c>
      <c r="G3360" s="6" t="s">
        <v>1366</v>
      </c>
      <c r="H3360" s="7">
        <v>99931</v>
      </c>
      <c r="I3360" s="143"/>
      <c r="J3360" s="144"/>
      <c r="K3360" s="145"/>
      <c r="L3360" t="str">
        <f t="shared" si="199"/>
        <v>00080</v>
      </c>
      <c r="M3360">
        <f t="shared" si="200"/>
        <v>80</v>
      </c>
      <c r="N3360" s="37">
        <f t="shared" si="198"/>
        <v>951720</v>
      </c>
    </row>
    <row r="3361" spans="1:14" x14ac:dyDescent="0.3">
      <c r="A3361" s="3">
        <v>4</v>
      </c>
      <c r="B3361" s="148"/>
      <c r="C3361" s="4" t="s">
        <v>4672</v>
      </c>
      <c r="D3361" s="5">
        <v>44928</v>
      </c>
      <c r="E3361" s="13" t="s">
        <v>180</v>
      </c>
      <c r="F3361" s="7">
        <v>951720</v>
      </c>
      <c r="G3361" s="6" t="s">
        <v>1366</v>
      </c>
      <c r="H3361" s="7">
        <v>99931</v>
      </c>
      <c r="I3361" s="143"/>
      <c r="J3361" s="144"/>
      <c r="K3361" s="145"/>
      <c r="L3361" t="str">
        <f t="shared" si="199"/>
        <v>00065</v>
      </c>
      <c r="M3361">
        <f t="shared" si="200"/>
        <v>65</v>
      </c>
      <c r="N3361" s="37">
        <f t="shared" si="198"/>
        <v>951720</v>
      </c>
    </row>
    <row r="3362" spans="1:14" x14ac:dyDescent="0.3">
      <c r="A3362" s="3">
        <v>4</v>
      </c>
      <c r="B3362" s="148"/>
      <c r="C3362" s="4" t="s">
        <v>4673</v>
      </c>
      <c r="D3362" s="5">
        <v>44929</v>
      </c>
      <c r="E3362" s="13" t="s">
        <v>502</v>
      </c>
      <c r="F3362" s="7">
        <v>951720</v>
      </c>
      <c r="G3362" s="6" t="s">
        <v>1366</v>
      </c>
      <c r="H3362" s="7">
        <v>99931</v>
      </c>
      <c r="I3362" s="143"/>
      <c r="J3362" s="144"/>
      <c r="K3362" s="145"/>
      <c r="L3362" t="str">
        <f>+RIGHT(C3362,3)</f>
        <v>134</v>
      </c>
      <c r="M3362">
        <f t="shared" si="200"/>
        <v>134</v>
      </c>
      <c r="N3362" s="37">
        <f t="shared" si="198"/>
        <v>951720</v>
      </c>
    </row>
    <row r="3363" spans="1:14" x14ac:dyDescent="0.3">
      <c r="A3363" s="3">
        <v>4</v>
      </c>
      <c r="B3363" s="148"/>
      <c r="C3363" s="4" t="s">
        <v>4674</v>
      </c>
      <c r="D3363" s="5">
        <v>44929</v>
      </c>
      <c r="E3363" s="13" t="s">
        <v>180</v>
      </c>
      <c r="F3363" s="7">
        <v>951720</v>
      </c>
      <c r="G3363" s="6" t="s">
        <v>1366</v>
      </c>
      <c r="H3363" s="7">
        <v>99931</v>
      </c>
      <c r="I3363" s="143"/>
      <c r="J3363" s="144"/>
      <c r="K3363" s="145"/>
      <c r="L3363" t="str">
        <f t="shared" si="199"/>
        <v>00216</v>
      </c>
      <c r="M3363">
        <f t="shared" si="200"/>
        <v>216</v>
      </c>
      <c r="N3363" s="37">
        <f t="shared" si="198"/>
        <v>951720</v>
      </c>
    </row>
    <row r="3364" spans="1:14" x14ac:dyDescent="0.3">
      <c r="A3364" s="3">
        <v>4</v>
      </c>
      <c r="B3364" s="148"/>
      <c r="C3364" s="4" t="s">
        <v>4675</v>
      </c>
      <c r="D3364" s="5">
        <v>44928</v>
      </c>
      <c r="E3364" s="13" t="s">
        <v>180</v>
      </c>
      <c r="F3364" s="7">
        <v>951720</v>
      </c>
      <c r="G3364" s="6" t="s">
        <v>1366</v>
      </c>
      <c r="H3364" s="7">
        <v>99931</v>
      </c>
      <c r="I3364" s="143"/>
      <c r="J3364" s="144"/>
      <c r="K3364" s="145"/>
      <c r="L3364" t="str">
        <f t="shared" si="199"/>
        <v>00059</v>
      </c>
      <c r="M3364">
        <f t="shared" si="200"/>
        <v>59</v>
      </c>
      <c r="N3364" s="37">
        <f t="shared" si="198"/>
        <v>951720</v>
      </c>
    </row>
    <row r="3365" spans="1:14" x14ac:dyDescent="0.3">
      <c r="A3365" s="3">
        <v>4</v>
      </c>
      <c r="B3365" s="148"/>
      <c r="C3365" s="4" t="s">
        <v>4676</v>
      </c>
      <c r="D3365" s="5">
        <v>44929</v>
      </c>
      <c r="E3365" s="13" t="s">
        <v>119</v>
      </c>
      <c r="F3365" s="7">
        <v>951720</v>
      </c>
      <c r="G3365" s="6" t="s">
        <v>1366</v>
      </c>
      <c r="H3365" s="7">
        <v>99931</v>
      </c>
      <c r="I3365" s="143"/>
      <c r="J3365" s="144"/>
      <c r="K3365" s="145"/>
      <c r="L3365" t="str">
        <f t="shared" si="199"/>
        <v>00083</v>
      </c>
      <c r="M3365">
        <f t="shared" si="200"/>
        <v>83</v>
      </c>
      <c r="N3365" s="37">
        <f t="shared" si="198"/>
        <v>951720</v>
      </c>
    </row>
    <row r="3366" spans="1:14" x14ac:dyDescent="0.3">
      <c r="A3366" s="3">
        <v>4</v>
      </c>
      <c r="B3366" s="148"/>
      <c r="C3366" s="4" t="s">
        <v>4677</v>
      </c>
      <c r="D3366" s="5">
        <v>44930</v>
      </c>
      <c r="E3366" s="13" t="s">
        <v>115</v>
      </c>
      <c r="F3366" s="7">
        <v>951720</v>
      </c>
      <c r="G3366" s="6" t="s">
        <v>1366</v>
      </c>
      <c r="H3366" s="7">
        <v>99931</v>
      </c>
      <c r="I3366" s="143"/>
      <c r="J3366" s="144"/>
      <c r="K3366" s="145"/>
      <c r="L3366" t="str">
        <f t="shared" si="199"/>
        <v>00254</v>
      </c>
      <c r="M3366">
        <f t="shared" si="200"/>
        <v>254</v>
      </c>
      <c r="N3366" s="37">
        <f t="shared" si="198"/>
        <v>951720</v>
      </c>
    </row>
    <row r="3367" spans="1:14" x14ac:dyDescent="0.3">
      <c r="A3367" s="3">
        <v>4</v>
      </c>
      <c r="B3367" s="148"/>
      <c r="C3367" s="4" t="s">
        <v>4678</v>
      </c>
      <c r="D3367" s="5">
        <v>44929</v>
      </c>
      <c r="E3367" s="13" t="s">
        <v>180</v>
      </c>
      <c r="F3367" s="7">
        <v>951720</v>
      </c>
      <c r="G3367" s="6" t="s">
        <v>1366</v>
      </c>
      <c r="H3367" s="7">
        <v>99931</v>
      </c>
      <c r="I3367" s="143"/>
      <c r="J3367" s="144"/>
      <c r="K3367" s="145"/>
      <c r="L3367" t="str">
        <f t="shared" si="199"/>
        <v>00204</v>
      </c>
      <c r="M3367">
        <f t="shared" si="200"/>
        <v>204</v>
      </c>
      <c r="N3367" s="37">
        <f t="shared" si="198"/>
        <v>951720</v>
      </c>
    </row>
    <row r="3368" spans="1:14" x14ac:dyDescent="0.3">
      <c r="A3368" s="3">
        <v>4</v>
      </c>
      <c r="B3368" s="148"/>
      <c r="C3368" s="4" t="s">
        <v>4679</v>
      </c>
      <c r="D3368" s="5">
        <v>44930</v>
      </c>
      <c r="E3368" s="13" t="s">
        <v>236</v>
      </c>
      <c r="F3368" s="7">
        <v>466620</v>
      </c>
      <c r="G3368" s="6" t="s">
        <v>1366</v>
      </c>
      <c r="H3368" s="7">
        <v>48995</v>
      </c>
      <c r="I3368" s="143"/>
      <c r="J3368" s="144"/>
      <c r="K3368" s="145"/>
      <c r="L3368" t="str">
        <f t="shared" si="199"/>
        <v>00386</v>
      </c>
      <c r="M3368">
        <f t="shared" si="200"/>
        <v>386</v>
      </c>
      <c r="N3368" s="37">
        <f t="shared" si="198"/>
        <v>466620</v>
      </c>
    </row>
    <row r="3369" spans="1:14" x14ac:dyDescent="0.3">
      <c r="A3369" s="3">
        <v>4</v>
      </c>
      <c r="B3369" s="148"/>
      <c r="C3369" s="4" t="s">
        <v>4680</v>
      </c>
      <c r="D3369" s="5">
        <v>44942</v>
      </c>
      <c r="E3369" s="13" t="s">
        <v>115</v>
      </c>
      <c r="F3369" s="7">
        <v>485100</v>
      </c>
      <c r="G3369" s="6" t="s">
        <v>1366</v>
      </c>
      <c r="H3369" s="7">
        <v>50935</v>
      </c>
      <c r="I3369" s="143"/>
      <c r="J3369" s="144"/>
      <c r="K3369" s="145"/>
      <c r="L3369" t="str">
        <f t="shared" si="199"/>
        <v>01627</v>
      </c>
      <c r="M3369">
        <f t="shared" si="200"/>
        <v>1627</v>
      </c>
      <c r="N3369" s="37">
        <f t="shared" si="198"/>
        <v>485100</v>
      </c>
    </row>
    <row r="3370" spans="1:14" x14ac:dyDescent="0.3">
      <c r="A3370" s="3">
        <v>4</v>
      </c>
      <c r="B3370" s="148"/>
      <c r="C3370" s="4" t="s">
        <v>4681</v>
      </c>
      <c r="D3370" s="5">
        <v>44930</v>
      </c>
      <c r="E3370" s="13" t="s">
        <v>115</v>
      </c>
      <c r="F3370" s="7">
        <v>951720</v>
      </c>
      <c r="G3370" s="6" t="s">
        <v>1366</v>
      </c>
      <c r="H3370" s="7">
        <v>99931</v>
      </c>
      <c r="I3370" s="143"/>
      <c r="J3370" s="144"/>
      <c r="K3370" s="145"/>
      <c r="L3370" t="str">
        <f t="shared" si="199"/>
        <v>00261</v>
      </c>
      <c r="M3370">
        <f t="shared" si="200"/>
        <v>261</v>
      </c>
      <c r="N3370" s="37">
        <f t="shared" si="198"/>
        <v>951720</v>
      </c>
    </row>
    <row r="3371" spans="1:14" x14ac:dyDescent="0.3">
      <c r="A3371" s="3">
        <v>4</v>
      </c>
      <c r="B3371" s="148"/>
      <c r="C3371" s="4" t="s">
        <v>4682</v>
      </c>
      <c r="D3371" s="5">
        <v>44929</v>
      </c>
      <c r="E3371" s="13" t="s">
        <v>502</v>
      </c>
      <c r="F3371" s="7">
        <v>951720</v>
      </c>
      <c r="G3371" s="6" t="s">
        <v>1366</v>
      </c>
      <c r="H3371" s="7">
        <v>99931</v>
      </c>
      <c r="I3371" s="143"/>
      <c r="J3371" s="144"/>
      <c r="K3371" s="145"/>
      <c r="L3371" t="str">
        <f>+RIGHT(C3371,3)</f>
        <v>142</v>
      </c>
      <c r="M3371">
        <f t="shared" si="200"/>
        <v>142</v>
      </c>
      <c r="N3371" s="37">
        <f t="shared" si="198"/>
        <v>951720</v>
      </c>
    </row>
    <row r="3372" spans="1:14" x14ac:dyDescent="0.3">
      <c r="A3372" s="3">
        <v>4</v>
      </c>
      <c r="B3372" s="148"/>
      <c r="C3372" s="4" t="s">
        <v>4683</v>
      </c>
      <c r="D3372" s="5">
        <v>44930</v>
      </c>
      <c r="E3372" s="13" t="s">
        <v>115</v>
      </c>
      <c r="F3372" s="7">
        <v>951720</v>
      </c>
      <c r="G3372" s="6" t="s">
        <v>1366</v>
      </c>
      <c r="H3372" s="7">
        <v>99931</v>
      </c>
      <c r="I3372" s="143"/>
      <c r="J3372" s="144"/>
      <c r="K3372" s="145"/>
      <c r="L3372" t="str">
        <f t="shared" si="199"/>
        <v>00262</v>
      </c>
      <c r="M3372">
        <f t="shared" si="200"/>
        <v>262</v>
      </c>
      <c r="N3372" s="37">
        <f t="shared" si="198"/>
        <v>951720</v>
      </c>
    </row>
    <row r="3373" spans="1:14" x14ac:dyDescent="0.3">
      <c r="A3373" s="3">
        <v>4</v>
      </c>
      <c r="B3373" s="148"/>
      <c r="C3373" s="4" t="s">
        <v>4684</v>
      </c>
      <c r="D3373" s="5">
        <v>44929</v>
      </c>
      <c r="E3373" s="13" t="s">
        <v>180</v>
      </c>
      <c r="F3373" s="7">
        <v>951720</v>
      </c>
      <c r="G3373" s="6" t="s">
        <v>1366</v>
      </c>
      <c r="H3373" s="7">
        <v>99931</v>
      </c>
      <c r="I3373" s="143"/>
      <c r="J3373" s="144"/>
      <c r="K3373" s="145"/>
      <c r="L3373" t="str">
        <f t="shared" si="199"/>
        <v>00215</v>
      </c>
      <c r="M3373">
        <f t="shared" si="200"/>
        <v>215</v>
      </c>
      <c r="N3373" s="37">
        <f t="shared" si="198"/>
        <v>951720</v>
      </c>
    </row>
    <row r="3374" spans="1:14" x14ac:dyDescent="0.3">
      <c r="A3374" s="3">
        <v>4</v>
      </c>
      <c r="B3374" s="148"/>
      <c r="C3374" s="4" t="s">
        <v>4685</v>
      </c>
      <c r="D3374" s="5">
        <v>44930</v>
      </c>
      <c r="E3374" s="13" t="s">
        <v>115</v>
      </c>
      <c r="F3374" s="7">
        <v>951720</v>
      </c>
      <c r="G3374" s="6" t="s">
        <v>1366</v>
      </c>
      <c r="H3374" s="7">
        <v>99931</v>
      </c>
      <c r="I3374" s="143"/>
      <c r="J3374" s="144"/>
      <c r="K3374" s="145"/>
      <c r="L3374" t="str">
        <f t="shared" si="199"/>
        <v>00284</v>
      </c>
      <c r="M3374">
        <f t="shared" si="200"/>
        <v>284</v>
      </c>
      <c r="N3374" s="37">
        <f t="shared" si="198"/>
        <v>951720</v>
      </c>
    </row>
    <row r="3375" spans="1:14" x14ac:dyDescent="0.3">
      <c r="A3375" s="3">
        <v>4</v>
      </c>
      <c r="B3375" s="148"/>
      <c r="C3375" s="4" t="s">
        <v>4686</v>
      </c>
      <c r="D3375" s="5">
        <v>44929</v>
      </c>
      <c r="E3375" s="13" t="s">
        <v>502</v>
      </c>
      <c r="F3375" s="7">
        <v>951720</v>
      </c>
      <c r="G3375" s="6" t="s">
        <v>1366</v>
      </c>
      <c r="H3375" s="7">
        <v>99931</v>
      </c>
      <c r="I3375" s="143"/>
      <c r="J3375" s="144"/>
      <c r="K3375" s="145"/>
      <c r="L3375" t="str">
        <f>+RIGHT(C3375,3)</f>
        <v>191</v>
      </c>
      <c r="M3375">
        <f t="shared" si="200"/>
        <v>191</v>
      </c>
      <c r="N3375" s="37">
        <f t="shared" si="198"/>
        <v>951720</v>
      </c>
    </row>
    <row r="3376" spans="1:14" x14ac:dyDescent="0.3">
      <c r="A3376" s="3">
        <v>4</v>
      </c>
      <c r="B3376" s="148"/>
      <c r="C3376" s="4" t="s">
        <v>4687</v>
      </c>
      <c r="D3376" s="5">
        <v>44929</v>
      </c>
      <c r="E3376" s="13" t="s">
        <v>180</v>
      </c>
      <c r="F3376" s="7">
        <v>951720</v>
      </c>
      <c r="G3376" s="6" t="s">
        <v>1366</v>
      </c>
      <c r="H3376" s="7">
        <v>99931</v>
      </c>
      <c r="I3376" s="143"/>
      <c r="J3376" s="144"/>
      <c r="K3376" s="145"/>
      <c r="L3376" t="str">
        <f t="shared" si="199"/>
        <v>00206</v>
      </c>
      <c r="M3376">
        <f t="shared" si="200"/>
        <v>206</v>
      </c>
      <c r="N3376" s="37">
        <f t="shared" si="198"/>
        <v>951720</v>
      </c>
    </row>
    <row r="3377" spans="1:14" x14ac:dyDescent="0.3">
      <c r="A3377" s="3">
        <v>4</v>
      </c>
      <c r="B3377" s="148"/>
      <c r="C3377" s="4" t="s">
        <v>4688</v>
      </c>
      <c r="D3377" s="5">
        <v>44929</v>
      </c>
      <c r="E3377" s="13" t="s">
        <v>115</v>
      </c>
      <c r="F3377" s="7">
        <v>951720</v>
      </c>
      <c r="G3377" s="6" t="s">
        <v>1366</v>
      </c>
      <c r="H3377" s="7">
        <v>99931</v>
      </c>
      <c r="I3377" s="143"/>
      <c r="J3377" s="144"/>
      <c r="K3377" s="145"/>
      <c r="L3377" t="str">
        <f t="shared" si="199"/>
        <v>00144</v>
      </c>
      <c r="M3377">
        <f t="shared" si="200"/>
        <v>144</v>
      </c>
      <c r="N3377" s="37">
        <f t="shared" si="198"/>
        <v>951720</v>
      </c>
    </row>
    <row r="3378" spans="1:14" x14ac:dyDescent="0.3">
      <c r="A3378" s="3">
        <v>4</v>
      </c>
      <c r="B3378" s="148"/>
      <c r="C3378" s="4" t="s">
        <v>4689</v>
      </c>
      <c r="D3378" s="5">
        <v>44929</v>
      </c>
      <c r="E3378" s="13" t="s">
        <v>119</v>
      </c>
      <c r="F3378" s="7">
        <v>951720</v>
      </c>
      <c r="G3378" s="6" t="s">
        <v>1366</v>
      </c>
      <c r="H3378" s="7">
        <v>99931</v>
      </c>
      <c r="I3378" s="143"/>
      <c r="J3378" s="144"/>
      <c r="K3378" s="145"/>
      <c r="L3378" t="str">
        <f t="shared" si="199"/>
        <v>00129</v>
      </c>
      <c r="M3378">
        <f t="shared" si="200"/>
        <v>129</v>
      </c>
      <c r="N3378" s="37">
        <f t="shared" si="198"/>
        <v>951720</v>
      </c>
    </row>
    <row r="3379" spans="1:14" x14ac:dyDescent="0.3">
      <c r="A3379" s="3">
        <v>4</v>
      </c>
      <c r="B3379" s="148"/>
      <c r="C3379" s="4" t="s">
        <v>4690</v>
      </c>
      <c r="D3379" s="5">
        <v>44929</v>
      </c>
      <c r="E3379" s="13" t="s">
        <v>119</v>
      </c>
      <c r="F3379" s="7">
        <v>951720</v>
      </c>
      <c r="G3379" s="6" t="s">
        <v>1366</v>
      </c>
      <c r="H3379" s="7">
        <v>99931</v>
      </c>
      <c r="I3379" s="143"/>
      <c r="J3379" s="144"/>
      <c r="K3379" s="145"/>
      <c r="L3379" t="str">
        <f t="shared" si="199"/>
        <v>00106</v>
      </c>
      <c r="M3379">
        <f t="shared" si="200"/>
        <v>106</v>
      </c>
      <c r="N3379" s="37">
        <f t="shared" si="198"/>
        <v>951720</v>
      </c>
    </row>
    <row r="3380" spans="1:14" x14ac:dyDescent="0.3">
      <c r="A3380" s="3">
        <v>4</v>
      </c>
      <c r="B3380" s="148"/>
      <c r="C3380" s="4" t="s">
        <v>4691</v>
      </c>
      <c r="D3380" s="5">
        <v>44930</v>
      </c>
      <c r="E3380" s="13" t="s">
        <v>236</v>
      </c>
      <c r="F3380" s="7">
        <v>951720</v>
      </c>
      <c r="G3380" s="6" t="s">
        <v>1366</v>
      </c>
      <c r="H3380" s="7">
        <v>99931</v>
      </c>
      <c r="I3380" s="143"/>
      <c r="J3380" s="144"/>
      <c r="K3380" s="145"/>
      <c r="L3380" t="str">
        <f t="shared" si="199"/>
        <v>00285</v>
      </c>
      <c r="M3380">
        <f t="shared" si="200"/>
        <v>285</v>
      </c>
      <c r="N3380" s="37">
        <f t="shared" si="198"/>
        <v>951720</v>
      </c>
    </row>
    <row r="3381" spans="1:14" x14ac:dyDescent="0.3">
      <c r="A3381" s="3">
        <v>4</v>
      </c>
      <c r="B3381" s="148"/>
      <c r="C3381" s="4" t="s">
        <v>4692</v>
      </c>
      <c r="D3381" s="5">
        <v>44929</v>
      </c>
      <c r="E3381" s="13" t="s">
        <v>180</v>
      </c>
      <c r="F3381" s="7">
        <v>951720</v>
      </c>
      <c r="G3381" s="6" t="s">
        <v>1366</v>
      </c>
      <c r="H3381" s="7">
        <v>99931</v>
      </c>
      <c r="I3381" s="143"/>
      <c r="J3381" s="144"/>
      <c r="K3381" s="145"/>
      <c r="L3381" t="str">
        <f t="shared" si="199"/>
        <v>00208</v>
      </c>
      <c r="M3381">
        <f t="shared" si="200"/>
        <v>208</v>
      </c>
      <c r="N3381" s="37">
        <f t="shared" si="198"/>
        <v>951720</v>
      </c>
    </row>
    <row r="3382" spans="1:14" x14ac:dyDescent="0.3">
      <c r="A3382" s="3">
        <v>4</v>
      </c>
      <c r="B3382" s="148"/>
      <c r="C3382" s="4" t="s">
        <v>4693</v>
      </c>
      <c r="D3382" s="5">
        <v>44929</v>
      </c>
      <c r="E3382" s="13" t="s">
        <v>180</v>
      </c>
      <c r="F3382" s="7">
        <v>951720</v>
      </c>
      <c r="G3382" s="6" t="s">
        <v>1366</v>
      </c>
      <c r="H3382" s="7">
        <v>99931</v>
      </c>
      <c r="I3382" s="143"/>
      <c r="J3382" s="144"/>
      <c r="K3382" s="145"/>
      <c r="L3382" t="str">
        <f t="shared" si="199"/>
        <v>00209</v>
      </c>
      <c r="M3382">
        <f t="shared" si="200"/>
        <v>209</v>
      </c>
      <c r="N3382" s="37">
        <f t="shared" si="198"/>
        <v>951720</v>
      </c>
    </row>
    <row r="3383" spans="1:14" x14ac:dyDescent="0.3">
      <c r="A3383" s="3">
        <v>4</v>
      </c>
      <c r="B3383" s="148"/>
      <c r="C3383" s="4" t="s">
        <v>4694</v>
      </c>
      <c r="D3383" s="5">
        <v>44928</v>
      </c>
      <c r="E3383" s="13" t="s">
        <v>502</v>
      </c>
      <c r="F3383" s="7">
        <v>951720</v>
      </c>
      <c r="G3383" s="6" t="s">
        <v>1366</v>
      </c>
      <c r="H3383" s="7">
        <v>99931</v>
      </c>
      <c r="I3383" s="143"/>
      <c r="J3383" s="144"/>
      <c r="K3383" s="145"/>
      <c r="L3383" t="str">
        <f t="shared" si="199"/>
        <v>00062</v>
      </c>
      <c r="M3383">
        <f t="shared" si="200"/>
        <v>62</v>
      </c>
      <c r="N3383" s="37">
        <f t="shared" ref="N3383:N3446" si="201">+F3383</f>
        <v>951720</v>
      </c>
    </row>
    <row r="3384" spans="1:14" x14ac:dyDescent="0.3">
      <c r="A3384" s="3">
        <v>4</v>
      </c>
      <c r="B3384" s="148"/>
      <c r="C3384" s="4" t="s">
        <v>4695</v>
      </c>
      <c r="D3384" s="5">
        <v>44930</v>
      </c>
      <c r="E3384" s="13" t="s">
        <v>115</v>
      </c>
      <c r="F3384" s="7">
        <v>951720</v>
      </c>
      <c r="G3384" s="6" t="s">
        <v>1366</v>
      </c>
      <c r="H3384" s="7">
        <v>99931</v>
      </c>
      <c r="I3384" s="143"/>
      <c r="J3384" s="144"/>
      <c r="K3384" s="145"/>
      <c r="L3384" t="str">
        <f t="shared" si="199"/>
        <v>00264</v>
      </c>
      <c r="M3384">
        <f t="shared" si="200"/>
        <v>264</v>
      </c>
      <c r="N3384" s="37">
        <f t="shared" si="201"/>
        <v>951720</v>
      </c>
    </row>
    <row r="3385" spans="1:14" x14ac:dyDescent="0.3">
      <c r="A3385" s="3">
        <v>4</v>
      </c>
      <c r="B3385" s="148"/>
      <c r="C3385" s="4" t="s">
        <v>4696</v>
      </c>
      <c r="D3385" s="5">
        <v>44928</v>
      </c>
      <c r="E3385" s="13" t="s">
        <v>119</v>
      </c>
      <c r="F3385" s="7">
        <v>951720</v>
      </c>
      <c r="G3385" s="6" t="s">
        <v>1366</v>
      </c>
      <c r="H3385" s="7">
        <v>99931</v>
      </c>
      <c r="I3385" s="143"/>
      <c r="J3385" s="144"/>
      <c r="K3385" s="145"/>
      <c r="L3385" t="str">
        <f t="shared" si="199"/>
        <v>00012</v>
      </c>
      <c r="M3385">
        <f t="shared" si="200"/>
        <v>12</v>
      </c>
      <c r="N3385" s="37">
        <f t="shared" si="201"/>
        <v>951720</v>
      </c>
    </row>
    <row r="3386" spans="1:14" x14ac:dyDescent="0.3">
      <c r="A3386" s="3">
        <v>4</v>
      </c>
      <c r="B3386" s="148"/>
      <c r="C3386" s="4" t="s">
        <v>4697</v>
      </c>
      <c r="D3386" s="5">
        <v>44930</v>
      </c>
      <c r="E3386" s="13" t="s">
        <v>119</v>
      </c>
      <c r="F3386" s="7">
        <v>951720</v>
      </c>
      <c r="G3386" s="6" t="s">
        <v>1366</v>
      </c>
      <c r="H3386" s="7">
        <v>99931</v>
      </c>
      <c r="I3386" s="143"/>
      <c r="J3386" s="144"/>
      <c r="K3386" s="145"/>
      <c r="L3386" t="str">
        <f t="shared" si="199"/>
        <v>00288</v>
      </c>
      <c r="M3386">
        <f t="shared" si="200"/>
        <v>288</v>
      </c>
      <c r="N3386" s="37">
        <f t="shared" si="201"/>
        <v>951720</v>
      </c>
    </row>
    <row r="3387" spans="1:14" x14ac:dyDescent="0.3">
      <c r="A3387" s="3">
        <v>4</v>
      </c>
      <c r="B3387" s="148"/>
      <c r="C3387" s="4" t="s">
        <v>4698</v>
      </c>
      <c r="D3387" s="5">
        <v>44928</v>
      </c>
      <c r="E3387" s="13" t="s">
        <v>119</v>
      </c>
      <c r="F3387" s="7">
        <v>951720</v>
      </c>
      <c r="G3387" s="6" t="s">
        <v>1366</v>
      </c>
      <c r="H3387" s="7">
        <v>99931</v>
      </c>
      <c r="I3387" s="143"/>
      <c r="J3387" s="144"/>
      <c r="K3387" s="145"/>
      <c r="L3387" t="str">
        <f t="shared" si="199"/>
        <v>00068</v>
      </c>
      <c r="M3387">
        <f t="shared" si="200"/>
        <v>68</v>
      </c>
      <c r="N3387" s="37">
        <f t="shared" si="201"/>
        <v>951720</v>
      </c>
    </row>
    <row r="3388" spans="1:14" x14ac:dyDescent="0.3">
      <c r="A3388" s="3">
        <v>4</v>
      </c>
      <c r="B3388" s="148"/>
      <c r="C3388" s="4" t="s">
        <v>4699</v>
      </c>
      <c r="D3388" s="5">
        <v>44930</v>
      </c>
      <c r="E3388" s="13" t="s">
        <v>115</v>
      </c>
      <c r="F3388" s="7">
        <v>951720</v>
      </c>
      <c r="G3388" s="6" t="s">
        <v>1366</v>
      </c>
      <c r="H3388" s="7">
        <v>99931</v>
      </c>
      <c r="I3388" s="143"/>
      <c r="J3388" s="144"/>
      <c r="K3388" s="145"/>
      <c r="L3388" t="str">
        <f t="shared" si="199"/>
        <v>00247</v>
      </c>
      <c r="M3388">
        <f t="shared" si="200"/>
        <v>247</v>
      </c>
      <c r="N3388" s="37">
        <f t="shared" si="201"/>
        <v>951720</v>
      </c>
    </row>
    <row r="3389" spans="1:14" x14ac:dyDescent="0.3">
      <c r="A3389" s="3">
        <v>4</v>
      </c>
      <c r="B3389" s="148"/>
      <c r="C3389" s="4" t="s">
        <v>4700</v>
      </c>
      <c r="D3389" s="5">
        <v>44929</v>
      </c>
      <c r="E3389" s="13" t="s">
        <v>180</v>
      </c>
      <c r="F3389" s="7">
        <v>951720</v>
      </c>
      <c r="G3389" s="6" t="s">
        <v>1366</v>
      </c>
      <c r="H3389" s="7">
        <v>99931</v>
      </c>
      <c r="I3389" s="143"/>
      <c r="J3389" s="144"/>
      <c r="K3389" s="145"/>
      <c r="L3389" t="str">
        <f t="shared" si="199"/>
        <v>00217</v>
      </c>
      <c r="M3389">
        <f t="shared" si="200"/>
        <v>217</v>
      </c>
      <c r="N3389" s="37">
        <f t="shared" si="201"/>
        <v>951720</v>
      </c>
    </row>
    <row r="3390" spans="1:14" x14ac:dyDescent="0.3">
      <c r="A3390" s="3">
        <v>4</v>
      </c>
      <c r="B3390" s="148"/>
      <c r="C3390" s="4" t="s">
        <v>4701</v>
      </c>
      <c r="D3390" s="5">
        <v>44929</v>
      </c>
      <c r="E3390" s="13" t="s">
        <v>115</v>
      </c>
      <c r="F3390" s="7">
        <v>951720</v>
      </c>
      <c r="G3390" s="6" t="s">
        <v>1366</v>
      </c>
      <c r="H3390" s="7">
        <v>99931</v>
      </c>
      <c r="I3390" s="143"/>
      <c r="J3390" s="144"/>
      <c r="K3390" s="145"/>
      <c r="L3390" t="str">
        <f t="shared" si="199"/>
        <v>00075</v>
      </c>
      <c r="M3390">
        <f t="shared" si="200"/>
        <v>75</v>
      </c>
      <c r="N3390" s="37">
        <f t="shared" si="201"/>
        <v>951720</v>
      </c>
    </row>
    <row r="3391" spans="1:14" x14ac:dyDescent="0.3">
      <c r="A3391" s="3">
        <v>4</v>
      </c>
      <c r="B3391" s="148"/>
      <c r="C3391" s="4" t="s">
        <v>4702</v>
      </c>
      <c r="D3391" s="5">
        <v>44930</v>
      </c>
      <c r="E3391" s="13" t="s">
        <v>115</v>
      </c>
      <c r="F3391" s="7">
        <v>951720</v>
      </c>
      <c r="G3391" s="6" t="s">
        <v>1366</v>
      </c>
      <c r="H3391" s="7">
        <v>99931</v>
      </c>
      <c r="I3391" s="143"/>
      <c r="J3391" s="144"/>
      <c r="K3391" s="145"/>
      <c r="L3391" t="str">
        <f t="shared" si="199"/>
        <v>00253</v>
      </c>
      <c r="M3391">
        <f t="shared" si="200"/>
        <v>253</v>
      </c>
      <c r="N3391" s="37">
        <f t="shared" si="201"/>
        <v>951720</v>
      </c>
    </row>
    <row r="3392" spans="1:14" x14ac:dyDescent="0.3">
      <c r="A3392" s="3">
        <v>4</v>
      </c>
      <c r="B3392" s="148"/>
      <c r="C3392" s="4" t="s">
        <v>4703</v>
      </c>
      <c r="D3392" s="5">
        <v>44930</v>
      </c>
      <c r="E3392" s="13" t="s">
        <v>115</v>
      </c>
      <c r="F3392" s="7">
        <v>951720</v>
      </c>
      <c r="G3392" s="6" t="s">
        <v>1366</v>
      </c>
      <c r="H3392" s="7">
        <v>99931</v>
      </c>
      <c r="I3392" s="143"/>
      <c r="J3392" s="144"/>
      <c r="K3392" s="145"/>
      <c r="L3392" t="str">
        <f t="shared" si="199"/>
        <v>00257</v>
      </c>
      <c r="M3392">
        <f t="shared" si="200"/>
        <v>257</v>
      </c>
      <c r="N3392" s="37">
        <f t="shared" si="201"/>
        <v>951720</v>
      </c>
    </row>
    <row r="3393" spans="1:14" x14ac:dyDescent="0.3">
      <c r="A3393" s="3">
        <v>4</v>
      </c>
      <c r="B3393" s="148"/>
      <c r="C3393" s="4" t="s">
        <v>4704</v>
      </c>
      <c r="D3393" s="5">
        <v>44931</v>
      </c>
      <c r="E3393" s="13" t="s">
        <v>502</v>
      </c>
      <c r="F3393" s="7">
        <v>951720</v>
      </c>
      <c r="G3393" s="6" t="s">
        <v>1366</v>
      </c>
      <c r="H3393" s="7">
        <v>99931</v>
      </c>
      <c r="I3393" s="143"/>
      <c r="J3393" s="144"/>
      <c r="K3393" s="145"/>
      <c r="L3393" t="str">
        <f>+RIGHT(C3393,3)</f>
        <v>419</v>
      </c>
      <c r="M3393">
        <f t="shared" si="200"/>
        <v>419</v>
      </c>
      <c r="N3393" s="37">
        <f t="shared" si="201"/>
        <v>951720</v>
      </c>
    </row>
    <row r="3394" spans="1:14" x14ac:dyDescent="0.3">
      <c r="A3394" s="3">
        <v>4</v>
      </c>
      <c r="B3394" s="148"/>
      <c r="C3394" s="4" t="s">
        <v>4705</v>
      </c>
      <c r="D3394" s="5">
        <v>44929</v>
      </c>
      <c r="E3394" s="13" t="s">
        <v>236</v>
      </c>
      <c r="F3394" s="7">
        <v>951720</v>
      </c>
      <c r="G3394" s="6" t="s">
        <v>1366</v>
      </c>
      <c r="H3394" s="7">
        <v>99931</v>
      </c>
      <c r="I3394" s="143"/>
      <c r="J3394" s="144"/>
      <c r="K3394" s="145"/>
      <c r="L3394" t="str">
        <f t="shared" si="199"/>
        <v>00099</v>
      </c>
      <c r="M3394">
        <f t="shared" si="200"/>
        <v>99</v>
      </c>
      <c r="N3394" s="37">
        <f t="shared" si="201"/>
        <v>951720</v>
      </c>
    </row>
    <row r="3395" spans="1:14" x14ac:dyDescent="0.3">
      <c r="A3395" s="3">
        <v>4</v>
      </c>
      <c r="B3395" s="148"/>
      <c r="C3395" s="4" t="s">
        <v>4706</v>
      </c>
      <c r="D3395" s="5">
        <v>44929</v>
      </c>
      <c r="E3395" s="13" t="s">
        <v>180</v>
      </c>
      <c r="F3395" s="7">
        <v>951720</v>
      </c>
      <c r="G3395" s="6" t="s">
        <v>1366</v>
      </c>
      <c r="H3395" s="7">
        <v>99931</v>
      </c>
      <c r="I3395" s="143"/>
      <c r="J3395" s="144"/>
      <c r="K3395" s="145"/>
      <c r="L3395" t="str">
        <f t="shared" si="199"/>
        <v>00207</v>
      </c>
      <c r="M3395">
        <f t="shared" si="200"/>
        <v>207</v>
      </c>
      <c r="N3395" s="37">
        <f t="shared" si="201"/>
        <v>951720</v>
      </c>
    </row>
    <row r="3396" spans="1:14" x14ac:dyDescent="0.3">
      <c r="A3396" s="3">
        <v>4</v>
      </c>
      <c r="B3396" s="148"/>
      <c r="C3396" s="4" t="s">
        <v>4707</v>
      </c>
      <c r="D3396" s="5">
        <v>44929</v>
      </c>
      <c r="E3396" s="13" t="s">
        <v>180</v>
      </c>
      <c r="F3396" s="7">
        <v>951720</v>
      </c>
      <c r="G3396" s="6" t="s">
        <v>1366</v>
      </c>
      <c r="H3396" s="7">
        <v>99931</v>
      </c>
      <c r="I3396" s="143"/>
      <c r="J3396" s="144"/>
      <c r="K3396" s="145"/>
      <c r="L3396" t="str">
        <f t="shared" si="199"/>
        <v>00212</v>
      </c>
      <c r="M3396">
        <f t="shared" si="200"/>
        <v>212</v>
      </c>
      <c r="N3396" s="37">
        <f t="shared" si="201"/>
        <v>951720</v>
      </c>
    </row>
    <row r="3397" spans="1:14" x14ac:dyDescent="0.3">
      <c r="A3397" s="3">
        <v>4</v>
      </c>
      <c r="B3397" s="148"/>
      <c r="C3397" s="4" t="s">
        <v>4708</v>
      </c>
      <c r="D3397" s="5">
        <v>44945</v>
      </c>
      <c r="E3397" s="13" t="s">
        <v>119</v>
      </c>
      <c r="F3397" s="7">
        <v>291060</v>
      </c>
      <c r="G3397" s="6" t="s">
        <v>1366</v>
      </c>
      <c r="H3397" s="7">
        <v>30561</v>
      </c>
      <c r="I3397" s="143"/>
      <c r="J3397" s="144"/>
      <c r="K3397" s="145"/>
      <c r="L3397" t="str">
        <f t="shared" si="199"/>
        <v>01827</v>
      </c>
      <c r="M3397">
        <f t="shared" si="200"/>
        <v>1827</v>
      </c>
      <c r="N3397" s="37">
        <f t="shared" si="201"/>
        <v>291060</v>
      </c>
    </row>
    <row r="3398" spans="1:14" x14ac:dyDescent="0.3">
      <c r="A3398" s="3">
        <v>4</v>
      </c>
      <c r="B3398" s="148"/>
      <c r="C3398" s="4" t="s">
        <v>4709</v>
      </c>
      <c r="D3398" s="5">
        <v>44930</v>
      </c>
      <c r="E3398" s="13" t="s">
        <v>180</v>
      </c>
      <c r="F3398" s="7">
        <v>951720</v>
      </c>
      <c r="G3398" s="6" t="s">
        <v>1366</v>
      </c>
      <c r="H3398" s="7">
        <v>99931</v>
      </c>
      <c r="I3398" s="143"/>
      <c r="J3398" s="144"/>
      <c r="K3398" s="145"/>
      <c r="L3398" t="str">
        <f t="shared" si="199"/>
        <v>00278</v>
      </c>
      <c r="M3398">
        <f t="shared" si="200"/>
        <v>278</v>
      </c>
      <c r="N3398" s="37">
        <f t="shared" si="201"/>
        <v>951720</v>
      </c>
    </row>
    <row r="3399" spans="1:14" x14ac:dyDescent="0.3">
      <c r="A3399" s="3">
        <v>4</v>
      </c>
      <c r="B3399" s="148"/>
      <c r="C3399" s="4" t="s">
        <v>4710</v>
      </c>
      <c r="D3399" s="5">
        <v>44929</v>
      </c>
      <c r="E3399" s="13" t="s">
        <v>180</v>
      </c>
      <c r="F3399" s="7">
        <v>951720</v>
      </c>
      <c r="G3399" s="6" t="s">
        <v>1366</v>
      </c>
      <c r="H3399" s="7">
        <v>99931</v>
      </c>
      <c r="I3399" s="143"/>
      <c r="J3399" s="144"/>
      <c r="K3399" s="145"/>
      <c r="L3399" t="str">
        <f t="shared" ref="L3399:L3459" si="202">+RIGHT(C3399,5)</f>
        <v>00214</v>
      </c>
      <c r="M3399">
        <f t="shared" ref="M3399:M3462" si="203">+L3399*1</f>
        <v>214</v>
      </c>
      <c r="N3399" s="37">
        <f t="shared" si="201"/>
        <v>951720</v>
      </c>
    </row>
    <row r="3400" spans="1:14" x14ac:dyDescent="0.3">
      <c r="A3400" s="3">
        <v>4</v>
      </c>
      <c r="B3400" s="148"/>
      <c r="C3400" s="4" t="s">
        <v>4711</v>
      </c>
      <c r="D3400" s="5">
        <v>44929</v>
      </c>
      <c r="E3400" s="13" t="s">
        <v>236</v>
      </c>
      <c r="F3400" s="7">
        <v>951720</v>
      </c>
      <c r="G3400" s="6" t="s">
        <v>1366</v>
      </c>
      <c r="H3400" s="7">
        <v>99931</v>
      </c>
      <c r="I3400" s="143"/>
      <c r="J3400" s="144"/>
      <c r="K3400" s="145"/>
      <c r="L3400" t="str">
        <f t="shared" si="202"/>
        <v>00185</v>
      </c>
      <c r="M3400">
        <f t="shared" si="203"/>
        <v>185</v>
      </c>
      <c r="N3400" s="37">
        <f t="shared" si="201"/>
        <v>951720</v>
      </c>
    </row>
    <row r="3401" spans="1:14" x14ac:dyDescent="0.3">
      <c r="A3401" s="3">
        <v>4</v>
      </c>
      <c r="B3401" s="148"/>
      <c r="C3401" s="4" t="s">
        <v>4712</v>
      </c>
      <c r="D3401" s="5">
        <v>44929</v>
      </c>
      <c r="E3401" s="13" t="s">
        <v>180</v>
      </c>
      <c r="F3401" s="7">
        <v>951720</v>
      </c>
      <c r="G3401" s="6" t="s">
        <v>1366</v>
      </c>
      <c r="H3401" s="7">
        <v>99931</v>
      </c>
      <c r="I3401" s="143"/>
      <c r="J3401" s="144"/>
      <c r="K3401" s="145"/>
      <c r="L3401" t="str">
        <f t="shared" si="202"/>
        <v>00113</v>
      </c>
      <c r="M3401">
        <f t="shared" si="203"/>
        <v>113</v>
      </c>
      <c r="N3401" s="37">
        <f t="shared" si="201"/>
        <v>951720</v>
      </c>
    </row>
    <row r="3402" spans="1:14" x14ac:dyDescent="0.3">
      <c r="A3402" s="3">
        <v>4</v>
      </c>
      <c r="B3402" s="148"/>
      <c r="C3402" s="4" t="s">
        <v>4713</v>
      </c>
      <c r="D3402" s="5">
        <v>44929</v>
      </c>
      <c r="E3402" s="13" t="s">
        <v>119</v>
      </c>
      <c r="F3402" s="7">
        <v>951720</v>
      </c>
      <c r="G3402" s="6" t="s">
        <v>1366</v>
      </c>
      <c r="H3402" s="7">
        <v>99931</v>
      </c>
      <c r="I3402" s="143"/>
      <c r="J3402" s="144"/>
      <c r="K3402" s="145"/>
      <c r="L3402" t="str">
        <f t="shared" si="202"/>
        <v>00090</v>
      </c>
      <c r="M3402">
        <f t="shared" si="203"/>
        <v>90</v>
      </c>
      <c r="N3402" s="37">
        <f t="shared" si="201"/>
        <v>951720</v>
      </c>
    </row>
    <row r="3403" spans="1:14" x14ac:dyDescent="0.3">
      <c r="A3403" s="3">
        <v>4</v>
      </c>
      <c r="B3403" s="148"/>
      <c r="C3403" s="4" t="s">
        <v>4714</v>
      </c>
      <c r="D3403" s="5">
        <v>44929</v>
      </c>
      <c r="E3403" s="13" t="s">
        <v>115</v>
      </c>
      <c r="F3403" s="7">
        <v>951720</v>
      </c>
      <c r="G3403" s="6" t="s">
        <v>1366</v>
      </c>
      <c r="H3403" s="7">
        <v>99931</v>
      </c>
      <c r="I3403" s="143"/>
      <c r="J3403" s="144"/>
      <c r="K3403" s="145"/>
      <c r="L3403" t="str">
        <f t="shared" si="202"/>
        <v>00079</v>
      </c>
      <c r="M3403">
        <f t="shared" si="203"/>
        <v>79</v>
      </c>
      <c r="N3403" s="37">
        <f t="shared" si="201"/>
        <v>951720</v>
      </c>
    </row>
    <row r="3404" spans="1:14" x14ac:dyDescent="0.3">
      <c r="A3404" s="3">
        <v>4</v>
      </c>
      <c r="B3404" s="148"/>
      <c r="C3404" s="4" t="s">
        <v>4715</v>
      </c>
      <c r="D3404" s="5">
        <v>44931</v>
      </c>
      <c r="E3404" s="13" t="s">
        <v>236</v>
      </c>
      <c r="F3404" s="7">
        <v>466620</v>
      </c>
      <c r="G3404" s="6" t="s">
        <v>1366</v>
      </c>
      <c r="H3404" s="7">
        <v>48995</v>
      </c>
      <c r="I3404" s="143"/>
      <c r="J3404" s="144"/>
      <c r="K3404" s="145"/>
      <c r="L3404" t="str">
        <f t="shared" si="202"/>
        <v>00404</v>
      </c>
      <c r="M3404">
        <f t="shared" si="203"/>
        <v>404</v>
      </c>
      <c r="N3404" s="37">
        <f t="shared" si="201"/>
        <v>466620</v>
      </c>
    </row>
    <row r="3405" spans="1:14" x14ac:dyDescent="0.3">
      <c r="A3405" s="3">
        <v>4</v>
      </c>
      <c r="B3405" s="148"/>
      <c r="C3405" s="4" t="s">
        <v>4716</v>
      </c>
      <c r="D3405" s="5">
        <v>44928</v>
      </c>
      <c r="E3405" s="13" t="s">
        <v>180</v>
      </c>
      <c r="F3405" s="7">
        <v>951720</v>
      </c>
      <c r="G3405" s="6" t="s">
        <v>1366</v>
      </c>
      <c r="H3405" s="7">
        <v>99931</v>
      </c>
      <c r="I3405" s="143"/>
      <c r="J3405" s="144"/>
      <c r="K3405" s="145"/>
      <c r="L3405" t="str">
        <f t="shared" si="202"/>
        <v>00011</v>
      </c>
      <c r="M3405">
        <f t="shared" si="203"/>
        <v>11</v>
      </c>
      <c r="N3405" s="37">
        <f t="shared" si="201"/>
        <v>951720</v>
      </c>
    </row>
    <row r="3406" spans="1:14" x14ac:dyDescent="0.3">
      <c r="A3406" s="3">
        <v>4</v>
      </c>
      <c r="B3406" s="148"/>
      <c r="C3406" s="4" t="s">
        <v>4717</v>
      </c>
      <c r="D3406" s="5">
        <v>44929</v>
      </c>
      <c r="E3406" s="13" t="s">
        <v>502</v>
      </c>
      <c r="F3406" s="7">
        <v>951720</v>
      </c>
      <c r="G3406" s="6" t="s">
        <v>1366</v>
      </c>
      <c r="H3406" s="7">
        <v>99931</v>
      </c>
      <c r="I3406" s="143"/>
      <c r="J3406" s="144"/>
      <c r="K3406" s="145"/>
      <c r="L3406" t="str">
        <f t="shared" si="202"/>
        <v>00176</v>
      </c>
      <c r="M3406">
        <f t="shared" si="203"/>
        <v>176</v>
      </c>
      <c r="N3406" s="37">
        <f t="shared" si="201"/>
        <v>951720</v>
      </c>
    </row>
    <row r="3407" spans="1:14" x14ac:dyDescent="0.3">
      <c r="A3407" s="3">
        <v>4</v>
      </c>
      <c r="B3407" s="148"/>
      <c r="C3407" s="4" t="s">
        <v>4718</v>
      </c>
      <c r="D3407" s="5">
        <v>44929</v>
      </c>
      <c r="E3407" s="13" t="s">
        <v>236</v>
      </c>
      <c r="F3407" s="7">
        <v>951720</v>
      </c>
      <c r="G3407" s="6" t="s">
        <v>1366</v>
      </c>
      <c r="H3407" s="7">
        <v>99931</v>
      </c>
      <c r="I3407" s="143"/>
      <c r="J3407" s="144"/>
      <c r="K3407" s="145"/>
      <c r="L3407" t="str">
        <f t="shared" si="202"/>
        <v>00103</v>
      </c>
      <c r="M3407">
        <f t="shared" si="203"/>
        <v>103</v>
      </c>
      <c r="N3407" s="37">
        <f t="shared" si="201"/>
        <v>951720</v>
      </c>
    </row>
    <row r="3408" spans="1:14" x14ac:dyDescent="0.3">
      <c r="A3408" s="3">
        <v>4</v>
      </c>
      <c r="B3408" s="148"/>
      <c r="C3408" s="4" t="s">
        <v>4719</v>
      </c>
      <c r="D3408" s="5">
        <v>44930</v>
      </c>
      <c r="E3408" s="13" t="s">
        <v>236</v>
      </c>
      <c r="F3408" s="7">
        <v>951720</v>
      </c>
      <c r="G3408" s="6" t="s">
        <v>1366</v>
      </c>
      <c r="H3408" s="7">
        <v>99931</v>
      </c>
      <c r="I3408" s="143"/>
      <c r="J3408" s="144"/>
      <c r="K3408" s="145"/>
      <c r="L3408" t="str">
        <f t="shared" si="202"/>
        <v>00242</v>
      </c>
      <c r="M3408">
        <f t="shared" si="203"/>
        <v>242</v>
      </c>
      <c r="N3408" s="37">
        <f t="shared" si="201"/>
        <v>951720</v>
      </c>
    </row>
    <row r="3409" spans="1:14" x14ac:dyDescent="0.3">
      <c r="A3409" s="3">
        <v>4</v>
      </c>
      <c r="B3409" s="148"/>
      <c r="C3409" s="4" t="s">
        <v>4720</v>
      </c>
      <c r="D3409" s="5">
        <v>44942</v>
      </c>
      <c r="E3409" s="13" t="s">
        <v>115</v>
      </c>
      <c r="F3409" s="7">
        <v>951720</v>
      </c>
      <c r="G3409" s="6" t="s">
        <v>1366</v>
      </c>
      <c r="H3409" s="7">
        <v>99931</v>
      </c>
      <c r="I3409" s="143"/>
      <c r="J3409" s="144"/>
      <c r="K3409" s="145"/>
      <c r="L3409" t="str">
        <f t="shared" si="202"/>
        <v>01646</v>
      </c>
      <c r="M3409">
        <f t="shared" si="203"/>
        <v>1646</v>
      </c>
      <c r="N3409" s="37">
        <f t="shared" si="201"/>
        <v>951720</v>
      </c>
    </row>
    <row r="3410" spans="1:14" x14ac:dyDescent="0.3">
      <c r="A3410" s="3">
        <v>4</v>
      </c>
      <c r="B3410" s="148"/>
      <c r="C3410" s="4" t="s">
        <v>4721</v>
      </c>
      <c r="D3410" s="5">
        <v>44929</v>
      </c>
      <c r="E3410" s="13" t="s">
        <v>180</v>
      </c>
      <c r="F3410" s="7">
        <v>951720</v>
      </c>
      <c r="G3410" s="6" t="s">
        <v>1366</v>
      </c>
      <c r="H3410" s="7">
        <v>99931</v>
      </c>
      <c r="I3410" s="143"/>
      <c r="J3410" s="144"/>
      <c r="K3410" s="145"/>
      <c r="L3410" t="str">
        <f t="shared" si="202"/>
        <v>00120</v>
      </c>
      <c r="M3410">
        <f t="shared" si="203"/>
        <v>120</v>
      </c>
      <c r="N3410" s="37">
        <f t="shared" si="201"/>
        <v>951720</v>
      </c>
    </row>
    <row r="3411" spans="1:14" x14ac:dyDescent="0.3">
      <c r="A3411" s="3">
        <v>4</v>
      </c>
      <c r="B3411" s="148"/>
      <c r="C3411" s="4" t="s">
        <v>4722</v>
      </c>
      <c r="D3411" s="5">
        <v>44929</v>
      </c>
      <c r="E3411" s="13" t="s">
        <v>502</v>
      </c>
      <c r="F3411" s="7">
        <v>951720</v>
      </c>
      <c r="G3411" s="6" t="s">
        <v>1366</v>
      </c>
      <c r="H3411" s="7">
        <v>99931</v>
      </c>
      <c r="I3411" s="143"/>
      <c r="J3411" s="144"/>
      <c r="K3411" s="145"/>
      <c r="L3411" t="str">
        <f>+RIGHT(C3411,3)</f>
        <v>133</v>
      </c>
      <c r="M3411">
        <f t="shared" si="203"/>
        <v>133</v>
      </c>
      <c r="N3411" s="37">
        <f t="shared" si="201"/>
        <v>951720</v>
      </c>
    </row>
    <row r="3412" spans="1:14" x14ac:dyDescent="0.3">
      <c r="A3412" s="3">
        <v>4</v>
      </c>
      <c r="B3412" s="148"/>
      <c r="C3412" s="4" t="s">
        <v>4723</v>
      </c>
      <c r="D3412" s="5">
        <v>44929</v>
      </c>
      <c r="E3412" s="13" t="s">
        <v>119</v>
      </c>
      <c r="F3412" s="7">
        <v>951720</v>
      </c>
      <c r="G3412" s="6" t="s">
        <v>1366</v>
      </c>
      <c r="H3412" s="7">
        <v>99931</v>
      </c>
      <c r="I3412" s="143"/>
      <c r="J3412" s="144"/>
      <c r="K3412" s="145"/>
      <c r="L3412" t="str">
        <f t="shared" si="202"/>
        <v>00087</v>
      </c>
      <c r="M3412">
        <f t="shared" si="203"/>
        <v>87</v>
      </c>
      <c r="N3412" s="37">
        <f t="shared" si="201"/>
        <v>951720</v>
      </c>
    </row>
    <row r="3413" spans="1:14" x14ac:dyDescent="0.3">
      <c r="A3413" s="3">
        <v>4</v>
      </c>
      <c r="B3413" s="148"/>
      <c r="C3413" s="4" t="s">
        <v>4724</v>
      </c>
      <c r="D3413" s="5">
        <v>44929</v>
      </c>
      <c r="E3413" s="13" t="s">
        <v>502</v>
      </c>
      <c r="F3413" s="7">
        <v>951720</v>
      </c>
      <c r="G3413" s="6" t="s">
        <v>1366</v>
      </c>
      <c r="H3413" s="7">
        <v>99931</v>
      </c>
      <c r="I3413" s="143"/>
      <c r="J3413" s="144"/>
      <c r="K3413" s="145"/>
      <c r="L3413" t="str">
        <f>+RIGHT(C3413,3)</f>
        <v>187</v>
      </c>
      <c r="M3413">
        <f t="shared" si="203"/>
        <v>187</v>
      </c>
      <c r="N3413" s="37">
        <f t="shared" si="201"/>
        <v>951720</v>
      </c>
    </row>
    <row r="3414" spans="1:14" x14ac:dyDescent="0.3">
      <c r="A3414" s="3">
        <v>4</v>
      </c>
      <c r="B3414" s="148"/>
      <c r="C3414" s="4" t="s">
        <v>4725</v>
      </c>
      <c r="D3414" s="5">
        <v>44930</v>
      </c>
      <c r="E3414" s="13" t="s">
        <v>502</v>
      </c>
      <c r="F3414" s="7">
        <v>951720</v>
      </c>
      <c r="G3414" s="6" t="s">
        <v>1366</v>
      </c>
      <c r="H3414" s="7">
        <v>99931</v>
      </c>
      <c r="I3414" s="143"/>
      <c r="J3414" s="144"/>
      <c r="K3414" s="145"/>
      <c r="L3414" t="str">
        <f t="shared" si="202"/>
        <v>00219</v>
      </c>
      <c r="M3414">
        <f t="shared" si="203"/>
        <v>219</v>
      </c>
      <c r="N3414" s="37">
        <f t="shared" si="201"/>
        <v>951720</v>
      </c>
    </row>
    <row r="3415" spans="1:14" x14ac:dyDescent="0.3">
      <c r="A3415" s="3">
        <v>4</v>
      </c>
      <c r="B3415" s="148"/>
      <c r="C3415" s="4" t="s">
        <v>4726</v>
      </c>
      <c r="D3415" s="5">
        <v>44929</v>
      </c>
      <c r="E3415" s="13" t="s">
        <v>180</v>
      </c>
      <c r="F3415" s="7">
        <v>951720</v>
      </c>
      <c r="G3415" s="6" t="s">
        <v>1366</v>
      </c>
      <c r="H3415" s="7">
        <v>99931</v>
      </c>
      <c r="I3415" s="143"/>
      <c r="J3415" s="144"/>
      <c r="K3415" s="145"/>
      <c r="L3415" t="str">
        <f t="shared" si="202"/>
        <v>00124</v>
      </c>
      <c r="M3415">
        <f t="shared" si="203"/>
        <v>124</v>
      </c>
      <c r="N3415" s="37">
        <f t="shared" si="201"/>
        <v>951720</v>
      </c>
    </row>
    <row r="3416" spans="1:14" x14ac:dyDescent="0.3">
      <c r="A3416" s="3">
        <v>4</v>
      </c>
      <c r="B3416" s="148"/>
      <c r="C3416" s="4" t="s">
        <v>4727</v>
      </c>
      <c r="D3416" s="5">
        <v>44928</v>
      </c>
      <c r="E3416" s="13" t="s">
        <v>119</v>
      </c>
      <c r="F3416" s="7">
        <v>485100</v>
      </c>
      <c r="G3416" s="6" t="s">
        <v>1366</v>
      </c>
      <c r="H3416" s="7">
        <v>50935</v>
      </c>
      <c r="I3416" s="143"/>
      <c r="J3416" s="144"/>
      <c r="K3416" s="145"/>
      <c r="L3416" t="str">
        <f t="shared" si="202"/>
        <v>00010</v>
      </c>
      <c r="M3416">
        <f t="shared" si="203"/>
        <v>10</v>
      </c>
      <c r="N3416" s="37">
        <f t="shared" si="201"/>
        <v>485100</v>
      </c>
    </row>
    <row r="3417" spans="1:14" x14ac:dyDescent="0.3">
      <c r="A3417" s="3">
        <v>4</v>
      </c>
      <c r="B3417" s="148"/>
      <c r="C3417" s="4" t="s">
        <v>4728</v>
      </c>
      <c r="D3417" s="5">
        <v>44930</v>
      </c>
      <c r="E3417" s="13" t="s">
        <v>115</v>
      </c>
      <c r="F3417" s="7">
        <v>466620</v>
      </c>
      <c r="G3417" s="6" t="s">
        <v>1366</v>
      </c>
      <c r="H3417" s="7">
        <v>48995</v>
      </c>
      <c r="I3417" s="143"/>
      <c r="J3417" s="144"/>
      <c r="K3417" s="145"/>
      <c r="L3417" t="str">
        <f t="shared" si="202"/>
        <v>00248</v>
      </c>
      <c r="M3417">
        <f t="shared" si="203"/>
        <v>248</v>
      </c>
      <c r="N3417" s="37">
        <f t="shared" si="201"/>
        <v>466620</v>
      </c>
    </row>
    <row r="3418" spans="1:14" x14ac:dyDescent="0.3">
      <c r="A3418" s="3">
        <v>4</v>
      </c>
      <c r="B3418" s="148"/>
      <c r="C3418" s="4" t="s">
        <v>4729</v>
      </c>
      <c r="D3418" s="5">
        <v>44929</v>
      </c>
      <c r="E3418" s="13" t="s">
        <v>119</v>
      </c>
      <c r="F3418" s="7">
        <v>951720</v>
      </c>
      <c r="G3418" s="6" t="s">
        <v>1366</v>
      </c>
      <c r="H3418" s="7">
        <v>99931</v>
      </c>
      <c r="I3418" s="143"/>
      <c r="J3418" s="144"/>
      <c r="K3418" s="145"/>
      <c r="L3418" t="str">
        <f t="shared" si="202"/>
        <v>00089</v>
      </c>
      <c r="M3418">
        <f t="shared" si="203"/>
        <v>89</v>
      </c>
      <c r="N3418" s="37">
        <f t="shared" si="201"/>
        <v>951720</v>
      </c>
    </row>
    <row r="3419" spans="1:14" x14ac:dyDescent="0.3">
      <c r="A3419" s="3">
        <v>4</v>
      </c>
      <c r="B3419" s="148"/>
      <c r="C3419" s="4" t="s">
        <v>4730</v>
      </c>
      <c r="D3419" s="5">
        <v>44929</v>
      </c>
      <c r="E3419" s="13" t="s">
        <v>115</v>
      </c>
      <c r="F3419" s="7">
        <v>1418340</v>
      </c>
      <c r="G3419" s="6" t="s">
        <v>1366</v>
      </c>
      <c r="H3419" s="7">
        <v>148926</v>
      </c>
      <c r="I3419" s="143"/>
      <c r="J3419" s="144"/>
      <c r="K3419" s="145"/>
      <c r="L3419" t="str">
        <f t="shared" si="202"/>
        <v>00102</v>
      </c>
      <c r="M3419">
        <f t="shared" si="203"/>
        <v>102</v>
      </c>
      <c r="N3419" s="37">
        <f t="shared" si="201"/>
        <v>1418340</v>
      </c>
    </row>
    <row r="3420" spans="1:14" x14ac:dyDescent="0.3">
      <c r="A3420" s="3">
        <v>4</v>
      </c>
      <c r="B3420" s="148"/>
      <c r="C3420" s="4" t="s">
        <v>4731</v>
      </c>
      <c r="D3420" s="5">
        <v>44929</v>
      </c>
      <c r="E3420" s="13" t="s">
        <v>119</v>
      </c>
      <c r="F3420" s="7">
        <v>951720</v>
      </c>
      <c r="G3420" s="6" t="s">
        <v>1366</v>
      </c>
      <c r="H3420" s="7">
        <v>99931</v>
      </c>
      <c r="I3420" s="143"/>
      <c r="J3420" s="144"/>
      <c r="K3420" s="145"/>
      <c r="L3420" t="str">
        <f t="shared" si="202"/>
        <v>00088</v>
      </c>
      <c r="M3420">
        <f t="shared" si="203"/>
        <v>88</v>
      </c>
      <c r="N3420" s="37">
        <f t="shared" si="201"/>
        <v>951720</v>
      </c>
    </row>
    <row r="3421" spans="1:14" x14ac:dyDescent="0.3">
      <c r="A3421" s="3">
        <v>4</v>
      </c>
      <c r="B3421" s="148"/>
      <c r="C3421" s="4" t="s">
        <v>4732</v>
      </c>
      <c r="D3421" s="5">
        <v>44928</v>
      </c>
      <c r="E3421" s="13" t="s">
        <v>115</v>
      </c>
      <c r="F3421" s="7">
        <v>951720</v>
      </c>
      <c r="G3421" s="6" t="s">
        <v>1366</v>
      </c>
      <c r="H3421" s="7">
        <v>99931</v>
      </c>
      <c r="I3421" s="143"/>
      <c r="J3421" s="144"/>
      <c r="K3421" s="145"/>
      <c r="L3421" t="str">
        <f t="shared" si="202"/>
        <v>00008</v>
      </c>
      <c r="M3421">
        <f t="shared" si="203"/>
        <v>8</v>
      </c>
      <c r="N3421" s="37">
        <f t="shared" si="201"/>
        <v>951720</v>
      </c>
    </row>
    <row r="3422" spans="1:14" x14ac:dyDescent="0.3">
      <c r="A3422" s="3">
        <v>4</v>
      </c>
      <c r="B3422" s="148"/>
      <c r="C3422" s="4" t="s">
        <v>4733</v>
      </c>
      <c r="D3422" s="5">
        <v>44928</v>
      </c>
      <c r="E3422" s="13" t="s">
        <v>115</v>
      </c>
      <c r="F3422" s="7">
        <v>951720</v>
      </c>
      <c r="G3422" s="6" t="s">
        <v>1366</v>
      </c>
      <c r="H3422" s="7">
        <v>99931</v>
      </c>
      <c r="I3422" s="143"/>
      <c r="J3422" s="144"/>
      <c r="K3422" s="145"/>
      <c r="L3422" t="str">
        <f t="shared" si="202"/>
        <v>00006</v>
      </c>
      <c r="M3422">
        <f t="shared" si="203"/>
        <v>6</v>
      </c>
      <c r="N3422" s="37">
        <f t="shared" si="201"/>
        <v>951720</v>
      </c>
    </row>
    <row r="3423" spans="1:14" x14ac:dyDescent="0.3">
      <c r="A3423" s="3">
        <v>4</v>
      </c>
      <c r="B3423" s="148"/>
      <c r="C3423" s="4" t="s">
        <v>4734</v>
      </c>
      <c r="D3423" s="5">
        <v>44930</v>
      </c>
      <c r="E3423" s="13" t="s">
        <v>236</v>
      </c>
      <c r="F3423" s="7">
        <v>951720</v>
      </c>
      <c r="G3423" s="6" t="s">
        <v>1366</v>
      </c>
      <c r="H3423" s="7">
        <v>99931</v>
      </c>
      <c r="I3423" s="143"/>
      <c r="J3423" s="144"/>
      <c r="K3423" s="145"/>
      <c r="L3423" t="str">
        <f t="shared" si="202"/>
        <v>00387</v>
      </c>
      <c r="M3423">
        <f t="shared" si="203"/>
        <v>387</v>
      </c>
      <c r="N3423" s="37">
        <f t="shared" si="201"/>
        <v>951720</v>
      </c>
    </row>
    <row r="3424" spans="1:14" x14ac:dyDescent="0.3">
      <c r="A3424" s="3">
        <v>4</v>
      </c>
      <c r="B3424" s="148"/>
      <c r="C3424" s="4" t="s">
        <v>4735</v>
      </c>
      <c r="D3424" s="5">
        <v>44929</v>
      </c>
      <c r="E3424" s="13" t="s">
        <v>236</v>
      </c>
      <c r="F3424" s="7">
        <v>951720</v>
      </c>
      <c r="G3424" s="6" t="s">
        <v>1366</v>
      </c>
      <c r="H3424" s="7">
        <v>99931</v>
      </c>
      <c r="I3424" s="143"/>
      <c r="J3424" s="144"/>
      <c r="K3424" s="145"/>
      <c r="L3424" t="str">
        <f t="shared" si="202"/>
        <v>00108</v>
      </c>
      <c r="M3424">
        <f t="shared" si="203"/>
        <v>108</v>
      </c>
      <c r="N3424" s="37">
        <f t="shared" si="201"/>
        <v>951720</v>
      </c>
    </row>
    <row r="3425" spans="1:14" x14ac:dyDescent="0.3">
      <c r="A3425" s="3">
        <v>4</v>
      </c>
      <c r="B3425" s="148"/>
      <c r="C3425" s="4" t="s">
        <v>4736</v>
      </c>
      <c r="D3425" s="5">
        <v>44929</v>
      </c>
      <c r="E3425" s="13" t="s">
        <v>502</v>
      </c>
      <c r="F3425" s="7">
        <v>951720</v>
      </c>
      <c r="G3425" s="6" t="s">
        <v>1366</v>
      </c>
      <c r="H3425" s="7">
        <v>99931</v>
      </c>
      <c r="I3425" s="143"/>
      <c r="J3425" s="144"/>
      <c r="K3425" s="145"/>
      <c r="L3425" t="str">
        <f t="shared" ref="L3425:L3426" si="204">+RIGHT(C3425,3)</f>
        <v>179</v>
      </c>
      <c r="M3425">
        <f t="shared" si="203"/>
        <v>179</v>
      </c>
      <c r="N3425" s="37">
        <f t="shared" si="201"/>
        <v>951720</v>
      </c>
    </row>
    <row r="3426" spans="1:14" x14ac:dyDescent="0.3">
      <c r="A3426" s="3">
        <v>4</v>
      </c>
      <c r="B3426" s="148"/>
      <c r="C3426" s="4" t="s">
        <v>4737</v>
      </c>
      <c r="D3426" s="5">
        <v>44929</v>
      </c>
      <c r="E3426" s="13" t="s">
        <v>502</v>
      </c>
      <c r="F3426" s="7">
        <v>951720</v>
      </c>
      <c r="G3426" s="6" t="s">
        <v>1366</v>
      </c>
      <c r="H3426" s="7">
        <v>99931</v>
      </c>
      <c r="I3426" s="143"/>
      <c r="J3426" s="144"/>
      <c r="K3426" s="145"/>
      <c r="L3426" t="str">
        <f t="shared" si="204"/>
        <v>178</v>
      </c>
      <c r="M3426">
        <f t="shared" si="203"/>
        <v>178</v>
      </c>
      <c r="N3426" s="37">
        <f t="shared" si="201"/>
        <v>951720</v>
      </c>
    </row>
    <row r="3427" spans="1:14" x14ac:dyDescent="0.3">
      <c r="A3427" s="3">
        <v>4</v>
      </c>
      <c r="B3427" s="148"/>
      <c r="C3427" s="4" t="s">
        <v>4738</v>
      </c>
      <c r="D3427" s="5">
        <v>44929</v>
      </c>
      <c r="E3427" s="13" t="s">
        <v>115</v>
      </c>
      <c r="F3427" s="7">
        <v>951720</v>
      </c>
      <c r="G3427" s="6" t="s">
        <v>1366</v>
      </c>
      <c r="H3427" s="7">
        <v>99931</v>
      </c>
      <c r="I3427" s="143"/>
      <c r="J3427" s="144"/>
      <c r="K3427" s="145"/>
      <c r="L3427" t="str">
        <f t="shared" si="202"/>
        <v>00078</v>
      </c>
      <c r="M3427">
        <f t="shared" si="203"/>
        <v>78</v>
      </c>
      <c r="N3427" s="37">
        <f t="shared" si="201"/>
        <v>951720</v>
      </c>
    </row>
    <row r="3428" spans="1:14" x14ac:dyDescent="0.3">
      <c r="A3428" s="3">
        <v>4</v>
      </c>
      <c r="B3428" s="148"/>
      <c r="C3428" s="4" t="s">
        <v>4739</v>
      </c>
      <c r="D3428" s="5">
        <v>44929</v>
      </c>
      <c r="E3428" s="13" t="s">
        <v>502</v>
      </c>
      <c r="F3428" s="7">
        <v>951720</v>
      </c>
      <c r="G3428" s="6" t="s">
        <v>1366</v>
      </c>
      <c r="H3428" s="7">
        <v>99931</v>
      </c>
      <c r="I3428" s="143"/>
      <c r="J3428" s="144"/>
      <c r="K3428" s="145"/>
      <c r="L3428" t="str">
        <f>+RIGHT(C3428,3)</f>
        <v>141</v>
      </c>
      <c r="M3428">
        <f t="shared" si="203"/>
        <v>141</v>
      </c>
      <c r="N3428" s="37">
        <f t="shared" si="201"/>
        <v>951720</v>
      </c>
    </row>
    <row r="3429" spans="1:14" x14ac:dyDescent="0.3">
      <c r="A3429" s="3">
        <v>4</v>
      </c>
      <c r="B3429" s="148"/>
      <c r="C3429" s="4" t="s">
        <v>4740</v>
      </c>
      <c r="D3429" s="5">
        <v>44938</v>
      </c>
      <c r="E3429" s="13" t="s">
        <v>236</v>
      </c>
      <c r="F3429" s="7">
        <v>571032</v>
      </c>
      <c r="G3429" s="6" t="s">
        <v>1366</v>
      </c>
      <c r="H3429" s="7">
        <v>59958</v>
      </c>
      <c r="I3429" s="143"/>
      <c r="J3429" s="144"/>
      <c r="K3429" s="145"/>
      <c r="L3429" t="str">
        <f t="shared" si="202"/>
        <v>01443</v>
      </c>
      <c r="M3429">
        <f t="shared" si="203"/>
        <v>1443</v>
      </c>
      <c r="N3429" s="37">
        <f t="shared" si="201"/>
        <v>571032</v>
      </c>
    </row>
    <row r="3430" spans="1:14" x14ac:dyDescent="0.3">
      <c r="A3430" s="3">
        <v>4</v>
      </c>
      <c r="B3430" s="148"/>
      <c r="C3430" s="4" t="s">
        <v>4741</v>
      </c>
      <c r="D3430" s="5">
        <v>44929</v>
      </c>
      <c r="E3430" s="13" t="s">
        <v>236</v>
      </c>
      <c r="F3430" s="7">
        <v>951720</v>
      </c>
      <c r="G3430" s="6" t="s">
        <v>1366</v>
      </c>
      <c r="H3430" s="7">
        <v>99931</v>
      </c>
      <c r="I3430" s="143"/>
      <c r="J3430" s="144"/>
      <c r="K3430" s="145"/>
      <c r="L3430" t="str">
        <f t="shared" si="202"/>
        <v>00101</v>
      </c>
      <c r="M3430">
        <f t="shared" si="203"/>
        <v>101</v>
      </c>
      <c r="N3430" s="37">
        <f t="shared" si="201"/>
        <v>951720</v>
      </c>
    </row>
    <row r="3431" spans="1:14" x14ac:dyDescent="0.3">
      <c r="A3431" s="3">
        <v>4</v>
      </c>
      <c r="B3431" s="148"/>
      <c r="C3431" s="4" t="s">
        <v>4742</v>
      </c>
      <c r="D3431" s="5">
        <v>44929</v>
      </c>
      <c r="E3431" s="13" t="s">
        <v>502</v>
      </c>
      <c r="F3431" s="7">
        <v>466620</v>
      </c>
      <c r="G3431" s="6" t="s">
        <v>1366</v>
      </c>
      <c r="H3431" s="7">
        <v>48995</v>
      </c>
      <c r="I3431" s="143"/>
      <c r="J3431" s="144"/>
      <c r="K3431" s="145"/>
      <c r="L3431" t="str">
        <f t="shared" ref="L3431:L3432" si="205">+RIGHT(C3431,3)</f>
        <v>182</v>
      </c>
      <c r="M3431">
        <f t="shared" si="203"/>
        <v>182</v>
      </c>
      <c r="N3431" s="37">
        <f t="shared" si="201"/>
        <v>466620</v>
      </c>
    </row>
    <row r="3432" spans="1:14" x14ac:dyDescent="0.3">
      <c r="A3432" s="3">
        <v>4</v>
      </c>
      <c r="B3432" s="148"/>
      <c r="C3432" s="4" t="s">
        <v>4743</v>
      </c>
      <c r="D3432" s="5">
        <v>44930</v>
      </c>
      <c r="E3432" s="13" t="s">
        <v>502</v>
      </c>
      <c r="F3432" s="7">
        <v>951720</v>
      </c>
      <c r="G3432" s="6" t="s">
        <v>1366</v>
      </c>
      <c r="H3432" s="7">
        <v>99931</v>
      </c>
      <c r="I3432" s="143"/>
      <c r="J3432" s="144"/>
      <c r="K3432" s="145"/>
      <c r="L3432" t="str">
        <f t="shared" si="205"/>
        <v>238</v>
      </c>
      <c r="M3432">
        <f t="shared" si="203"/>
        <v>238</v>
      </c>
      <c r="N3432" s="37">
        <f t="shared" si="201"/>
        <v>951720</v>
      </c>
    </row>
    <row r="3433" spans="1:14" x14ac:dyDescent="0.3">
      <c r="A3433" s="3">
        <v>4</v>
      </c>
      <c r="B3433" s="148"/>
      <c r="C3433" s="4" t="s">
        <v>4744</v>
      </c>
      <c r="D3433" s="5">
        <v>44930</v>
      </c>
      <c r="E3433" s="13" t="s">
        <v>115</v>
      </c>
      <c r="F3433" s="7">
        <v>951720</v>
      </c>
      <c r="G3433" s="6" t="s">
        <v>1366</v>
      </c>
      <c r="H3433" s="7">
        <v>99931</v>
      </c>
      <c r="I3433" s="143"/>
      <c r="J3433" s="144"/>
      <c r="K3433" s="145"/>
      <c r="L3433" t="str">
        <f t="shared" si="202"/>
        <v>00263</v>
      </c>
      <c r="M3433">
        <f t="shared" si="203"/>
        <v>263</v>
      </c>
      <c r="N3433" s="37">
        <f t="shared" si="201"/>
        <v>951720</v>
      </c>
    </row>
    <row r="3434" spans="1:14" x14ac:dyDescent="0.3">
      <c r="A3434" s="3">
        <v>4</v>
      </c>
      <c r="B3434" s="148"/>
      <c r="C3434" s="4" t="s">
        <v>4745</v>
      </c>
      <c r="D3434" s="5">
        <v>44929</v>
      </c>
      <c r="E3434" s="13" t="s">
        <v>236</v>
      </c>
      <c r="F3434" s="7">
        <v>951720</v>
      </c>
      <c r="G3434" s="6" t="s">
        <v>1366</v>
      </c>
      <c r="H3434" s="7">
        <v>99931</v>
      </c>
      <c r="I3434" s="143"/>
      <c r="J3434" s="144"/>
      <c r="K3434" s="145"/>
      <c r="L3434" t="str">
        <f t="shared" si="202"/>
        <v>00098</v>
      </c>
      <c r="M3434">
        <f t="shared" si="203"/>
        <v>98</v>
      </c>
      <c r="N3434" s="37">
        <f t="shared" si="201"/>
        <v>951720</v>
      </c>
    </row>
    <row r="3435" spans="1:14" x14ac:dyDescent="0.3">
      <c r="A3435" s="3">
        <v>4</v>
      </c>
      <c r="B3435" s="148"/>
      <c r="C3435" s="4" t="s">
        <v>4746</v>
      </c>
      <c r="D3435" s="5">
        <v>44929</v>
      </c>
      <c r="E3435" s="13" t="s">
        <v>236</v>
      </c>
      <c r="F3435" s="7">
        <v>951720</v>
      </c>
      <c r="G3435" s="6" t="s">
        <v>1366</v>
      </c>
      <c r="H3435" s="7">
        <v>99931</v>
      </c>
      <c r="I3435" s="143"/>
      <c r="J3435" s="144"/>
      <c r="K3435" s="145"/>
      <c r="L3435" t="str">
        <f t="shared" si="202"/>
        <v>00143</v>
      </c>
      <c r="M3435">
        <f t="shared" si="203"/>
        <v>143</v>
      </c>
      <c r="N3435" s="37">
        <f t="shared" si="201"/>
        <v>951720</v>
      </c>
    </row>
    <row r="3436" spans="1:14" x14ac:dyDescent="0.3">
      <c r="A3436" s="3">
        <v>4</v>
      </c>
      <c r="B3436" s="148"/>
      <c r="C3436" s="4" t="s">
        <v>4747</v>
      </c>
      <c r="D3436" s="5">
        <v>44929</v>
      </c>
      <c r="E3436" s="13" t="s">
        <v>502</v>
      </c>
      <c r="F3436" s="7">
        <v>951720</v>
      </c>
      <c r="G3436" s="6" t="s">
        <v>1366</v>
      </c>
      <c r="H3436" s="7">
        <v>99931</v>
      </c>
      <c r="I3436" s="143"/>
      <c r="J3436" s="144"/>
      <c r="K3436" s="145"/>
      <c r="L3436" t="str">
        <f>+RIGHT(C3436,3)</f>
        <v>135</v>
      </c>
      <c r="M3436">
        <f t="shared" si="203"/>
        <v>135</v>
      </c>
      <c r="N3436" s="37">
        <f t="shared" si="201"/>
        <v>951720</v>
      </c>
    </row>
    <row r="3437" spans="1:14" x14ac:dyDescent="0.3">
      <c r="A3437" s="3">
        <v>4</v>
      </c>
      <c r="B3437" s="148"/>
      <c r="C3437" s="4" t="s">
        <v>4748</v>
      </c>
      <c r="D3437" s="5">
        <v>44929</v>
      </c>
      <c r="E3437" s="13" t="s">
        <v>180</v>
      </c>
      <c r="F3437" s="7">
        <v>951720</v>
      </c>
      <c r="G3437" s="6" t="s">
        <v>1366</v>
      </c>
      <c r="H3437" s="7">
        <v>99931</v>
      </c>
      <c r="I3437" s="143"/>
      <c r="J3437" s="144"/>
      <c r="K3437" s="145"/>
      <c r="L3437" t="str">
        <f t="shared" si="202"/>
        <v>00125</v>
      </c>
      <c r="M3437">
        <f t="shared" si="203"/>
        <v>125</v>
      </c>
      <c r="N3437" s="37">
        <f t="shared" si="201"/>
        <v>951720</v>
      </c>
    </row>
    <row r="3438" spans="1:14" x14ac:dyDescent="0.3">
      <c r="A3438" s="3">
        <v>4</v>
      </c>
      <c r="B3438" s="148"/>
      <c r="C3438" s="4" t="s">
        <v>4749</v>
      </c>
      <c r="D3438" s="5">
        <v>44930</v>
      </c>
      <c r="E3438" s="13" t="s">
        <v>115</v>
      </c>
      <c r="F3438" s="7">
        <v>951720</v>
      </c>
      <c r="G3438" s="6" t="s">
        <v>1366</v>
      </c>
      <c r="H3438" s="7">
        <v>99931</v>
      </c>
      <c r="I3438" s="143"/>
      <c r="J3438" s="144"/>
      <c r="K3438" s="145"/>
      <c r="L3438" t="str">
        <f t="shared" si="202"/>
        <v>00251</v>
      </c>
      <c r="M3438">
        <f t="shared" si="203"/>
        <v>251</v>
      </c>
      <c r="N3438" s="37">
        <f t="shared" si="201"/>
        <v>951720</v>
      </c>
    </row>
    <row r="3439" spans="1:14" x14ac:dyDescent="0.3">
      <c r="A3439" s="3">
        <v>4</v>
      </c>
      <c r="B3439" s="148"/>
      <c r="C3439" s="4" t="s">
        <v>4750</v>
      </c>
      <c r="D3439" s="5">
        <v>44930</v>
      </c>
      <c r="E3439" s="13" t="s">
        <v>119</v>
      </c>
      <c r="F3439" s="7">
        <v>951720</v>
      </c>
      <c r="G3439" s="6" t="s">
        <v>1366</v>
      </c>
      <c r="H3439" s="7">
        <v>99931</v>
      </c>
      <c r="I3439" s="143"/>
      <c r="J3439" s="144"/>
      <c r="K3439" s="145"/>
      <c r="L3439" t="str">
        <f t="shared" si="202"/>
        <v>00241</v>
      </c>
      <c r="M3439">
        <f t="shared" si="203"/>
        <v>241</v>
      </c>
      <c r="N3439" s="37">
        <f t="shared" si="201"/>
        <v>951720</v>
      </c>
    </row>
    <row r="3440" spans="1:14" x14ac:dyDescent="0.3">
      <c r="A3440" s="3">
        <v>4</v>
      </c>
      <c r="B3440" s="148"/>
      <c r="C3440" s="4" t="s">
        <v>4751</v>
      </c>
      <c r="D3440" s="5">
        <v>44929</v>
      </c>
      <c r="E3440" s="13" t="s">
        <v>180</v>
      </c>
      <c r="F3440" s="7">
        <v>951720</v>
      </c>
      <c r="G3440" s="6" t="s">
        <v>1366</v>
      </c>
      <c r="H3440" s="7">
        <v>99931</v>
      </c>
      <c r="I3440" s="143"/>
      <c r="J3440" s="144"/>
      <c r="K3440" s="145"/>
      <c r="L3440" t="str">
        <f t="shared" si="202"/>
        <v>00123</v>
      </c>
      <c r="M3440">
        <f t="shared" si="203"/>
        <v>123</v>
      </c>
      <c r="N3440" s="37">
        <f t="shared" si="201"/>
        <v>951720</v>
      </c>
    </row>
    <row r="3441" spans="1:14" x14ac:dyDescent="0.3">
      <c r="A3441" s="3">
        <v>4</v>
      </c>
      <c r="B3441" s="148"/>
      <c r="C3441" s="4" t="s">
        <v>4752</v>
      </c>
      <c r="D3441" s="5">
        <v>44928</v>
      </c>
      <c r="E3441" s="13" t="s">
        <v>180</v>
      </c>
      <c r="F3441" s="7">
        <v>951720</v>
      </c>
      <c r="G3441" s="6" t="s">
        <v>1366</v>
      </c>
      <c r="H3441" s="7">
        <v>99931</v>
      </c>
      <c r="I3441" s="143"/>
      <c r="J3441" s="144"/>
      <c r="K3441" s="145"/>
      <c r="L3441" t="str">
        <f t="shared" si="202"/>
        <v>00005</v>
      </c>
      <c r="M3441">
        <f t="shared" si="203"/>
        <v>5</v>
      </c>
      <c r="N3441" s="37">
        <f t="shared" si="201"/>
        <v>951720</v>
      </c>
    </row>
    <row r="3442" spans="1:14" x14ac:dyDescent="0.3">
      <c r="A3442" s="3">
        <v>4</v>
      </c>
      <c r="B3442" s="148"/>
      <c r="C3442" s="4" t="s">
        <v>4753</v>
      </c>
      <c r="D3442" s="5">
        <v>44929</v>
      </c>
      <c r="E3442" s="13" t="s">
        <v>502</v>
      </c>
      <c r="F3442" s="7">
        <v>951720</v>
      </c>
      <c r="G3442" s="6" t="s">
        <v>1366</v>
      </c>
      <c r="H3442" s="7">
        <v>99931</v>
      </c>
      <c r="I3442" s="143"/>
      <c r="J3442" s="144"/>
      <c r="K3442" s="145"/>
      <c r="L3442" t="str">
        <f t="shared" si="202"/>
        <v>00184</v>
      </c>
      <c r="M3442">
        <f t="shared" si="203"/>
        <v>184</v>
      </c>
      <c r="N3442" s="37">
        <f t="shared" si="201"/>
        <v>951720</v>
      </c>
    </row>
    <row r="3443" spans="1:14" x14ac:dyDescent="0.3">
      <c r="A3443" s="3">
        <v>4</v>
      </c>
      <c r="B3443" s="148"/>
      <c r="C3443" s="4" t="s">
        <v>4754</v>
      </c>
      <c r="D3443" s="5">
        <v>44929</v>
      </c>
      <c r="E3443" s="13" t="s">
        <v>236</v>
      </c>
      <c r="F3443" s="7">
        <v>951720</v>
      </c>
      <c r="G3443" s="6" t="s">
        <v>1366</v>
      </c>
      <c r="H3443" s="7">
        <v>99931</v>
      </c>
      <c r="I3443" s="143"/>
      <c r="J3443" s="144"/>
      <c r="K3443" s="145"/>
      <c r="L3443" t="str">
        <f t="shared" si="202"/>
        <v>00112</v>
      </c>
      <c r="M3443">
        <f t="shared" si="203"/>
        <v>112</v>
      </c>
      <c r="N3443" s="37">
        <f t="shared" si="201"/>
        <v>951720</v>
      </c>
    </row>
    <row r="3444" spans="1:14" x14ac:dyDescent="0.3">
      <c r="A3444" s="3">
        <v>4</v>
      </c>
      <c r="B3444" s="148"/>
      <c r="C3444" s="4" t="s">
        <v>4755</v>
      </c>
      <c r="D3444" s="5">
        <v>44929</v>
      </c>
      <c r="E3444" s="13" t="s">
        <v>236</v>
      </c>
      <c r="F3444" s="7">
        <v>466620</v>
      </c>
      <c r="G3444" s="6" t="s">
        <v>1366</v>
      </c>
      <c r="H3444" s="7">
        <v>48995</v>
      </c>
      <c r="I3444" s="143"/>
      <c r="J3444" s="144"/>
      <c r="K3444" s="145"/>
      <c r="L3444" t="str">
        <f t="shared" si="202"/>
        <v>00077</v>
      </c>
      <c r="M3444">
        <f t="shared" si="203"/>
        <v>77</v>
      </c>
      <c r="N3444" s="37">
        <f t="shared" si="201"/>
        <v>466620</v>
      </c>
    </row>
    <row r="3445" spans="1:14" x14ac:dyDescent="0.3">
      <c r="A3445" s="3">
        <v>4</v>
      </c>
      <c r="B3445" s="148"/>
      <c r="C3445" s="4" t="s">
        <v>4756</v>
      </c>
      <c r="D3445" s="5">
        <v>44929</v>
      </c>
      <c r="E3445" s="13" t="s">
        <v>502</v>
      </c>
      <c r="F3445" s="7">
        <v>951720</v>
      </c>
      <c r="G3445" s="6" t="s">
        <v>1366</v>
      </c>
      <c r="H3445" s="7">
        <v>99931</v>
      </c>
      <c r="I3445" s="143"/>
      <c r="J3445" s="144"/>
      <c r="K3445" s="145"/>
      <c r="L3445" t="str">
        <f t="shared" ref="L3445:L3447" si="206">+RIGHT(C3445,3)</f>
        <v>137</v>
      </c>
      <c r="M3445">
        <f t="shared" si="203"/>
        <v>137</v>
      </c>
      <c r="N3445" s="37">
        <f t="shared" si="201"/>
        <v>951720</v>
      </c>
    </row>
    <row r="3446" spans="1:14" x14ac:dyDescent="0.3">
      <c r="A3446" s="3">
        <v>4</v>
      </c>
      <c r="B3446" s="148"/>
      <c r="C3446" s="4" t="s">
        <v>4757</v>
      </c>
      <c r="D3446" s="5">
        <v>44930</v>
      </c>
      <c r="E3446" s="13" t="s">
        <v>502</v>
      </c>
      <c r="F3446" s="7">
        <v>951720</v>
      </c>
      <c r="G3446" s="6" t="s">
        <v>1366</v>
      </c>
      <c r="H3446" s="7">
        <v>99931</v>
      </c>
      <c r="I3446" s="143"/>
      <c r="J3446" s="144"/>
      <c r="K3446" s="145"/>
      <c r="L3446" t="str">
        <f t="shared" si="206"/>
        <v>239</v>
      </c>
      <c r="M3446">
        <f t="shared" si="203"/>
        <v>239</v>
      </c>
      <c r="N3446" s="37">
        <f t="shared" si="201"/>
        <v>951720</v>
      </c>
    </row>
    <row r="3447" spans="1:14" x14ac:dyDescent="0.3">
      <c r="A3447" s="3">
        <v>4</v>
      </c>
      <c r="B3447" s="148"/>
      <c r="C3447" s="4" t="s">
        <v>4758</v>
      </c>
      <c r="D3447" s="5">
        <v>44929</v>
      </c>
      <c r="E3447" s="13" t="s">
        <v>502</v>
      </c>
      <c r="F3447" s="7">
        <v>951720</v>
      </c>
      <c r="G3447" s="6" t="s">
        <v>1366</v>
      </c>
      <c r="H3447" s="7">
        <v>99931</v>
      </c>
      <c r="I3447" s="143"/>
      <c r="J3447" s="144"/>
      <c r="K3447" s="145"/>
      <c r="L3447" t="str">
        <f t="shared" si="206"/>
        <v>190</v>
      </c>
      <c r="M3447">
        <f t="shared" si="203"/>
        <v>190</v>
      </c>
      <c r="N3447" s="37">
        <f t="shared" ref="N3447:N3510" si="207">+F3447</f>
        <v>951720</v>
      </c>
    </row>
    <row r="3448" spans="1:14" x14ac:dyDescent="0.3">
      <c r="A3448" s="3">
        <v>4</v>
      </c>
      <c r="B3448" s="148"/>
      <c r="C3448" s="4" t="s">
        <v>4759</v>
      </c>
      <c r="D3448" s="5">
        <v>44928</v>
      </c>
      <c r="E3448" s="13" t="s">
        <v>180</v>
      </c>
      <c r="F3448" s="7">
        <v>951720</v>
      </c>
      <c r="G3448" s="6" t="s">
        <v>1366</v>
      </c>
      <c r="H3448" s="7">
        <v>99931</v>
      </c>
      <c r="I3448" s="143"/>
      <c r="J3448" s="144"/>
      <c r="K3448" s="145"/>
      <c r="L3448" t="str">
        <f t="shared" si="202"/>
        <v>00003</v>
      </c>
      <c r="M3448">
        <f t="shared" si="203"/>
        <v>3</v>
      </c>
      <c r="N3448" s="37">
        <f t="shared" si="207"/>
        <v>951720</v>
      </c>
    </row>
    <row r="3449" spans="1:14" x14ac:dyDescent="0.3">
      <c r="A3449" s="3">
        <v>4</v>
      </c>
      <c r="B3449" s="148"/>
      <c r="C3449" s="4" t="s">
        <v>4760</v>
      </c>
      <c r="D3449" s="5">
        <v>44930</v>
      </c>
      <c r="E3449" s="13" t="s">
        <v>115</v>
      </c>
      <c r="F3449" s="7">
        <v>951720</v>
      </c>
      <c r="G3449" s="6" t="s">
        <v>1366</v>
      </c>
      <c r="H3449" s="7">
        <v>99931</v>
      </c>
      <c r="I3449" s="143"/>
      <c r="J3449" s="144"/>
      <c r="K3449" s="145"/>
      <c r="L3449" t="str">
        <f t="shared" si="202"/>
        <v>00260</v>
      </c>
      <c r="M3449">
        <f t="shared" si="203"/>
        <v>260</v>
      </c>
      <c r="N3449" s="37">
        <f t="shared" si="207"/>
        <v>951720</v>
      </c>
    </row>
    <row r="3450" spans="1:14" x14ac:dyDescent="0.3">
      <c r="A3450" s="3">
        <v>4</v>
      </c>
      <c r="B3450" s="148"/>
      <c r="C3450" s="4" t="s">
        <v>4761</v>
      </c>
      <c r="D3450" s="5">
        <v>44930</v>
      </c>
      <c r="E3450" s="13" t="s">
        <v>115</v>
      </c>
      <c r="F3450" s="7">
        <v>951720</v>
      </c>
      <c r="G3450" s="6" t="s">
        <v>1366</v>
      </c>
      <c r="H3450" s="7">
        <v>99931</v>
      </c>
      <c r="I3450" s="143"/>
      <c r="J3450" s="144"/>
      <c r="K3450" s="145"/>
      <c r="L3450" t="str">
        <f t="shared" si="202"/>
        <v>00256</v>
      </c>
      <c r="M3450">
        <f t="shared" si="203"/>
        <v>256</v>
      </c>
      <c r="N3450" s="37">
        <f t="shared" si="207"/>
        <v>951720</v>
      </c>
    </row>
    <row r="3451" spans="1:14" x14ac:dyDescent="0.3">
      <c r="A3451" s="3">
        <v>4</v>
      </c>
      <c r="B3451" s="148"/>
      <c r="C3451" s="4" t="s">
        <v>4762</v>
      </c>
      <c r="D3451" s="5">
        <v>44930</v>
      </c>
      <c r="E3451" s="13" t="s">
        <v>115</v>
      </c>
      <c r="F3451" s="7">
        <v>466620</v>
      </c>
      <c r="G3451" s="6" t="s">
        <v>1366</v>
      </c>
      <c r="H3451" s="7">
        <v>48995</v>
      </c>
      <c r="I3451" s="143"/>
      <c r="J3451" s="144"/>
      <c r="K3451" s="145"/>
      <c r="L3451" t="str">
        <f t="shared" si="202"/>
        <v>00255</v>
      </c>
      <c r="M3451">
        <f t="shared" si="203"/>
        <v>255</v>
      </c>
      <c r="N3451" s="37">
        <f t="shared" si="207"/>
        <v>466620</v>
      </c>
    </row>
    <row r="3452" spans="1:14" x14ac:dyDescent="0.3">
      <c r="A3452" s="3">
        <v>4</v>
      </c>
      <c r="B3452" s="148"/>
      <c r="C3452" s="4" t="s">
        <v>4763</v>
      </c>
      <c r="D3452" s="5">
        <v>44929</v>
      </c>
      <c r="E3452" s="13" t="s">
        <v>119</v>
      </c>
      <c r="F3452" s="7">
        <v>951720</v>
      </c>
      <c r="G3452" s="6" t="s">
        <v>1366</v>
      </c>
      <c r="H3452" s="7">
        <v>99931</v>
      </c>
      <c r="I3452" s="143"/>
      <c r="J3452" s="144"/>
      <c r="K3452" s="145"/>
      <c r="L3452" t="str">
        <f t="shared" si="202"/>
        <v>00081</v>
      </c>
      <c r="M3452">
        <f t="shared" si="203"/>
        <v>81</v>
      </c>
      <c r="N3452" s="37">
        <f t="shared" si="207"/>
        <v>951720</v>
      </c>
    </row>
    <row r="3453" spans="1:14" x14ac:dyDescent="0.3">
      <c r="A3453" s="3">
        <v>4</v>
      </c>
      <c r="B3453" s="148"/>
      <c r="C3453" s="4" t="s">
        <v>4764</v>
      </c>
      <c r="D3453" s="5">
        <v>44928</v>
      </c>
      <c r="E3453" s="13" t="s">
        <v>115</v>
      </c>
      <c r="F3453" s="7">
        <v>951720</v>
      </c>
      <c r="G3453" s="6" t="s">
        <v>1366</v>
      </c>
      <c r="H3453" s="7">
        <v>99931</v>
      </c>
      <c r="I3453" s="143"/>
      <c r="J3453" s="144"/>
      <c r="K3453" s="145"/>
      <c r="L3453" t="str">
        <f t="shared" si="202"/>
        <v>00007</v>
      </c>
      <c r="M3453">
        <f t="shared" si="203"/>
        <v>7</v>
      </c>
      <c r="N3453" s="37">
        <f t="shared" si="207"/>
        <v>951720</v>
      </c>
    </row>
    <row r="3454" spans="1:14" x14ac:dyDescent="0.3">
      <c r="A3454" s="3">
        <v>4</v>
      </c>
      <c r="B3454" s="148"/>
      <c r="C3454" s="4" t="s">
        <v>4765</v>
      </c>
      <c r="D3454" s="5">
        <v>44929</v>
      </c>
      <c r="E3454" s="13" t="s">
        <v>119</v>
      </c>
      <c r="F3454" s="7">
        <v>951720</v>
      </c>
      <c r="G3454" s="6" t="s">
        <v>1366</v>
      </c>
      <c r="H3454" s="7">
        <v>99931</v>
      </c>
      <c r="I3454" s="143"/>
      <c r="J3454" s="144"/>
      <c r="K3454" s="145"/>
      <c r="L3454" t="str">
        <f t="shared" si="202"/>
        <v>00130</v>
      </c>
      <c r="M3454">
        <f t="shared" si="203"/>
        <v>130</v>
      </c>
      <c r="N3454" s="37">
        <f t="shared" si="207"/>
        <v>951720</v>
      </c>
    </row>
    <row r="3455" spans="1:14" x14ac:dyDescent="0.3">
      <c r="A3455" s="3">
        <v>4</v>
      </c>
      <c r="B3455" s="148"/>
      <c r="C3455" s="4" t="s">
        <v>4766</v>
      </c>
      <c r="D3455" s="5">
        <v>44930</v>
      </c>
      <c r="E3455" s="13" t="s">
        <v>115</v>
      </c>
      <c r="F3455" s="7">
        <v>951720</v>
      </c>
      <c r="G3455" s="6" t="s">
        <v>1366</v>
      </c>
      <c r="H3455" s="7">
        <v>99931</v>
      </c>
      <c r="I3455" s="143"/>
      <c r="J3455" s="144"/>
      <c r="K3455" s="145"/>
      <c r="L3455" t="str">
        <f t="shared" si="202"/>
        <v>00246</v>
      </c>
      <c r="M3455">
        <f t="shared" si="203"/>
        <v>246</v>
      </c>
      <c r="N3455" s="37">
        <f t="shared" si="207"/>
        <v>951720</v>
      </c>
    </row>
    <row r="3456" spans="1:14" x14ac:dyDescent="0.3">
      <c r="A3456" s="3">
        <v>4</v>
      </c>
      <c r="B3456" s="148"/>
      <c r="C3456" s="4" t="s">
        <v>4767</v>
      </c>
      <c r="D3456" s="5">
        <v>44929</v>
      </c>
      <c r="E3456" s="13" t="s">
        <v>180</v>
      </c>
      <c r="F3456" s="7">
        <v>951720</v>
      </c>
      <c r="G3456" s="6" t="s">
        <v>1366</v>
      </c>
      <c r="H3456" s="7">
        <v>99931</v>
      </c>
      <c r="I3456" s="143"/>
      <c r="J3456" s="144"/>
      <c r="K3456" s="145"/>
      <c r="L3456" t="str">
        <f t="shared" si="202"/>
        <v>00126</v>
      </c>
      <c r="M3456">
        <f t="shared" si="203"/>
        <v>126</v>
      </c>
      <c r="N3456" s="37">
        <f t="shared" si="207"/>
        <v>951720</v>
      </c>
    </row>
    <row r="3457" spans="1:14" x14ac:dyDescent="0.3">
      <c r="A3457" s="3">
        <v>4</v>
      </c>
      <c r="B3457" s="148"/>
      <c r="C3457" s="4" t="s">
        <v>4768</v>
      </c>
      <c r="D3457" s="5">
        <v>44929</v>
      </c>
      <c r="E3457" s="13" t="s">
        <v>502</v>
      </c>
      <c r="F3457" s="7">
        <v>951720</v>
      </c>
      <c r="G3457" s="6" t="s">
        <v>1366</v>
      </c>
      <c r="H3457" s="7">
        <v>99931</v>
      </c>
      <c r="I3457" s="143"/>
      <c r="J3457" s="144"/>
      <c r="K3457" s="145"/>
      <c r="L3457" t="str">
        <f t="shared" ref="L3457:L3458" si="208">+RIGHT(C3457,3)</f>
        <v>186</v>
      </c>
      <c r="M3457">
        <f t="shared" si="203"/>
        <v>186</v>
      </c>
      <c r="N3457" s="37">
        <f t="shared" si="207"/>
        <v>951720</v>
      </c>
    </row>
    <row r="3458" spans="1:14" x14ac:dyDescent="0.3">
      <c r="A3458" s="3">
        <v>4</v>
      </c>
      <c r="B3458" s="148"/>
      <c r="C3458" s="4" t="s">
        <v>4769</v>
      </c>
      <c r="D3458" s="5">
        <v>44929</v>
      </c>
      <c r="E3458" s="13" t="s">
        <v>502</v>
      </c>
      <c r="F3458" s="7">
        <v>951720</v>
      </c>
      <c r="G3458" s="6" t="s">
        <v>1366</v>
      </c>
      <c r="H3458" s="7">
        <v>99931</v>
      </c>
      <c r="I3458" s="143"/>
      <c r="J3458" s="144"/>
      <c r="K3458" s="145"/>
      <c r="L3458" t="str">
        <f t="shared" si="208"/>
        <v>140</v>
      </c>
      <c r="M3458">
        <f t="shared" si="203"/>
        <v>140</v>
      </c>
      <c r="N3458" s="37">
        <f t="shared" si="207"/>
        <v>951720</v>
      </c>
    </row>
    <row r="3459" spans="1:14" x14ac:dyDescent="0.3">
      <c r="A3459" s="3">
        <v>4</v>
      </c>
      <c r="B3459" s="148"/>
      <c r="C3459" s="4" t="s">
        <v>4770</v>
      </c>
      <c r="D3459" s="5">
        <v>44931</v>
      </c>
      <c r="E3459" s="13" t="s">
        <v>236</v>
      </c>
      <c r="F3459" s="7">
        <v>466620</v>
      </c>
      <c r="G3459" s="6" t="s">
        <v>1366</v>
      </c>
      <c r="H3459" s="7">
        <v>48995</v>
      </c>
      <c r="I3459" s="143"/>
      <c r="J3459" s="144"/>
      <c r="K3459" s="145"/>
      <c r="L3459" t="str">
        <f t="shared" si="202"/>
        <v>00403</v>
      </c>
      <c r="M3459">
        <f t="shared" si="203"/>
        <v>403</v>
      </c>
      <c r="N3459" s="37">
        <f t="shared" si="207"/>
        <v>466620</v>
      </c>
    </row>
    <row r="3460" spans="1:14" x14ac:dyDescent="0.3">
      <c r="A3460" s="3">
        <v>4</v>
      </c>
      <c r="B3460" s="148"/>
      <c r="C3460" s="4" t="s">
        <v>4771</v>
      </c>
      <c r="D3460" s="5">
        <v>44928</v>
      </c>
      <c r="E3460" s="13" t="s">
        <v>502</v>
      </c>
      <c r="F3460" s="7">
        <v>951720</v>
      </c>
      <c r="G3460" s="6" t="s">
        <v>1366</v>
      </c>
      <c r="H3460" s="7">
        <v>99931</v>
      </c>
      <c r="I3460" s="143"/>
      <c r="J3460" s="144"/>
      <c r="K3460" s="145"/>
      <c r="L3460" t="str">
        <f>+RIGHT(C3460,2)</f>
        <v>64</v>
      </c>
      <c r="M3460">
        <f t="shared" si="203"/>
        <v>64</v>
      </c>
      <c r="N3460" s="37">
        <f t="shared" si="207"/>
        <v>951720</v>
      </c>
    </row>
    <row r="3461" spans="1:14" x14ac:dyDescent="0.3">
      <c r="A3461" s="3">
        <v>4</v>
      </c>
      <c r="B3461" s="148"/>
      <c r="C3461" s="4" t="s">
        <v>4772</v>
      </c>
      <c r="D3461" s="5">
        <v>44929</v>
      </c>
      <c r="E3461" s="13" t="s">
        <v>502</v>
      </c>
      <c r="F3461" s="7">
        <v>951720</v>
      </c>
      <c r="G3461" s="6" t="s">
        <v>1366</v>
      </c>
      <c r="H3461" s="7">
        <v>99931</v>
      </c>
      <c r="I3461" s="143"/>
      <c r="J3461" s="144"/>
      <c r="K3461" s="145"/>
      <c r="L3461" t="str">
        <f t="shared" ref="L3461:L3462" si="209">+RIGHT(C3461,3)</f>
        <v>181</v>
      </c>
      <c r="M3461">
        <f t="shared" si="203"/>
        <v>181</v>
      </c>
      <c r="N3461" s="37">
        <f t="shared" si="207"/>
        <v>951720</v>
      </c>
    </row>
    <row r="3462" spans="1:14" x14ac:dyDescent="0.3">
      <c r="A3462" s="3">
        <v>4</v>
      </c>
      <c r="B3462" s="148"/>
      <c r="C3462" s="4" t="s">
        <v>4773</v>
      </c>
      <c r="D3462" s="5">
        <v>44929</v>
      </c>
      <c r="E3462" s="13" t="s">
        <v>502</v>
      </c>
      <c r="F3462" s="7">
        <v>951720</v>
      </c>
      <c r="G3462" s="6" t="s">
        <v>1366</v>
      </c>
      <c r="H3462" s="7">
        <v>99931</v>
      </c>
      <c r="I3462" s="143"/>
      <c r="J3462" s="144"/>
      <c r="K3462" s="145"/>
      <c r="L3462" t="str">
        <f t="shared" si="209"/>
        <v>139</v>
      </c>
      <c r="M3462">
        <f t="shared" si="203"/>
        <v>139</v>
      </c>
      <c r="N3462" s="37">
        <f t="shared" si="207"/>
        <v>951720</v>
      </c>
    </row>
    <row r="3463" spans="1:14" x14ac:dyDescent="0.3">
      <c r="A3463" s="3">
        <v>4</v>
      </c>
      <c r="B3463" s="148"/>
      <c r="C3463" s="4" t="s">
        <v>4774</v>
      </c>
      <c r="D3463" s="5">
        <v>44929</v>
      </c>
      <c r="E3463" s="13" t="s">
        <v>502</v>
      </c>
      <c r="F3463" s="7">
        <v>951720</v>
      </c>
      <c r="G3463" s="6" t="s">
        <v>1366</v>
      </c>
      <c r="H3463" s="7">
        <v>99931</v>
      </c>
      <c r="I3463" s="143"/>
      <c r="J3463" s="144"/>
      <c r="K3463" s="145"/>
      <c r="L3463" t="str">
        <f t="shared" ref="L3463:L3526" si="210">+RIGHT(C3463,5)</f>
        <v>00138</v>
      </c>
      <c r="M3463">
        <f t="shared" ref="M3463:M3526" si="211">+L3463*1</f>
        <v>138</v>
      </c>
      <c r="N3463" s="37">
        <f t="shared" si="207"/>
        <v>951720</v>
      </c>
    </row>
    <row r="3464" spans="1:14" x14ac:dyDescent="0.3">
      <c r="A3464" s="3">
        <v>4</v>
      </c>
      <c r="B3464" s="148"/>
      <c r="C3464" s="4" t="s">
        <v>4775</v>
      </c>
      <c r="D3464" s="5">
        <v>44929</v>
      </c>
      <c r="E3464" s="13" t="s">
        <v>180</v>
      </c>
      <c r="F3464" s="7">
        <v>951720</v>
      </c>
      <c r="G3464" s="6" t="s">
        <v>1366</v>
      </c>
      <c r="H3464" s="7">
        <v>99931</v>
      </c>
      <c r="I3464" s="143"/>
      <c r="J3464" s="144"/>
      <c r="K3464" s="145"/>
      <c r="L3464" t="str">
        <f t="shared" si="210"/>
        <v>00213</v>
      </c>
      <c r="M3464">
        <f t="shared" si="211"/>
        <v>213</v>
      </c>
      <c r="N3464" s="37">
        <f t="shared" si="207"/>
        <v>951720</v>
      </c>
    </row>
    <row r="3465" spans="1:14" x14ac:dyDescent="0.3">
      <c r="A3465" s="3">
        <v>4</v>
      </c>
      <c r="B3465" s="148"/>
      <c r="C3465" s="4" t="s">
        <v>4776</v>
      </c>
      <c r="D3465" s="5">
        <v>44928</v>
      </c>
      <c r="E3465" s="13" t="s">
        <v>115</v>
      </c>
      <c r="F3465" s="7">
        <v>951720</v>
      </c>
      <c r="G3465" s="6" t="s">
        <v>1366</v>
      </c>
      <c r="H3465" s="7">
        <v>99931</v>
      </c>
      <c r="I3465" s="143"/>
      <c r="J3465" s="144"/>
      <c r="K3465" s="145"/>
      <c r="L3465" t="str">
        <f t="shared" si="210"/>
        <v>00067</v>
      </c>
      <c r="M3465">
        <f t="shared" si="211"/>
        <v>67</v>
      </c>
      <c r="N3465" s="37">
        <f t="shared" si="207"/>
        <v>951720</v>
      </c>
    </row>
    <row r="3466" spans="1:14" x14ac:dyDescent="0.3">
      <c r="A3466" s="3">
        <v>4</v>
      </c>
      <c r="B3466" s="148"/>
      <c r="C3466" s="4" t="s">
        <v>4777</v>
      </c>
      <c r="D3466" s="5">
        <v>44930</v>
      </c>
      <c r="E3466" s="13" t="s">
        <v>119</v>
      </c>
      <c r="F3466" s="7">
        <v>466620</v>
      </c>
      <c r="G3466" s="6" t="s">
        <v>1366</v>
      </c>
      <c r="H3466" s="7">
        <v>48995</v>
      </c>
      <c r="I3466" s="143"/>
      <c r="J3466" s="144"/>
      <c r="K3466" s="145"/>
      <c r="L3466" t="str">
        <f t="shared" si="210"/>
        <v>00289</v>
      </c>
      <c r="M3466">
        <f t="shared" si="211"/>
        <v>289</v>
      </c>
      <c r="N3466" s="37">
        <f t="shared" si="207"/>
        <v>466620</v>
      </c>
    </row>
    <row r="3467" spans="1:14" x14ac:dyDescent="0.3">
      <c r="A3467" s="3">
        <v>4</v>
      </c>
      <c r="B3467" s="148"/>
      <c r="C3467" s="4" t="s">
        <v>4778</v>
      </c>
      <c r="D3467" s="5">
        <v>44929</v>
      </c>
      <c r="E3467" s="13" t="s">
        <v>119</v>
      </c>
      <c r="F3467" s="7">
        <v>485100</v>
      </c>
      <c r="G3467" s="6" t="s">
        <v>1366</v>
      </c>
      <c r="H3467" s="7">
        <v>50935</v>
      </c>
      <c r="I3467" s="143"/>
      <c r="J3467" s="144"/>
      <c r="K3467" s="145"/>
      <c r="L3467" t="str">
        <f t="shared" si="210"/>
        <v>00091</v>
      </c>
      <c r="M3467">
        <f t="shared" si="211"/>
        <v>91</v>
      </c>
      <c r="N3467" s="37">
        <f t="shared" si="207"/>
        <v>485100</v>
      </c>
    </row>
    <row r="3468" spans="1:14" x14ac:dyDescent="0.3">
      <c r="A3468" s="3">
        <v>4</v>
      </c>
      <c r="B3468" s="148"/>
      <c r="C3468" s="4" t="s">
        <v>4779</v>
      </c>
      <c r="D3468" s="5">
        <v>44928</v>
      </c>
      <c r="E3468" s="13" t="s">
        <v>180</v>
      </c>
      <c r="F3468" s="7">
        <v>951720</v>
      </c>
      <c r="G3468" s="6" t="s">
        <v>1366</v>
      </c>
      <c r="H3468" s="7">
        <v>99931</v>
      </c>
      <c r="I3468" s="143"/>
      <c r="J3468" s="144"/>
      <c r="K3468" s="145"/>
      <c r="L3468" t="str">
        <f t="shared" si="210"/>
        <v>00063</v>
      </c>
      <c r="M3468">
        <f t="shared" si="211"/>
        <v>63</v>
      </c>
      <c r="N3468" s="37">
        <f t="shared" si="207"/>
        <v>951720</v>
      </c>
    </row>
    <row r="3469" spans="1:14" x14ac:dyDescent="0.3">
      <c r="A3469" s="3">
        <v>4</v>
      </c>
      <c r="B3469" s="147"/>
      <c r="C3469" s="4" t="s">
        <v>4780</v>
      </c>
      <c r="D3469" s="5">
        <v>44929</v>
      </c>
      <c r="E3469" s="13" t="s">
        <v>502</v>
      </c>
      <c r="F3469" s="7">
        <v>951720</v>
      </c>
      <c r="G3469" s="6" t="s">
        <v>1366</v>
      </c>
      <c r="H3469" s="7">
        <v>99931</v>
      </c>
      <c r="I3469" s="137"/>
      <c r="J3469" s="140"/>
      <c r="K3469" s="141"/>
      <c r="L3469" t="str">
        <f>+RIGHT(C3469,3)</f>
        <v>188</v>
      </c>
      <c r="M3469">
        <f t="shared" si="211"/>
        <v>188</v>
      </c>
      <c r="N3469" s="37">
        <f t="shared" si="207"/>
        <v>951720</v>
      </c>
    </row>
    <row r="3470" spans="1:14" x14ac:dyDescent="0.3">
      <c r="A3470" s="3">
        <v>4</v>
      </c>
      <c r="B3470" s="15" t="s">
        <v>4781</v>
      </c>
      <c r="C3470" s="4" t="s">
        <v>4782</v>
      </c>
      <c r="D3470" s="5">
        <v>44930</v>
      </c>
      <c r="E3470" s="13" t="s">
        <v>236</v>
      </c>
      <c r="F3470" s="7">
        <v>951720</v>
      </c>
      <c r="G3470" s="6" t="s">
        <v>1366</v>
      </c>
      <c r="H3470" s="7">
        <v>99931</v>
      </c>
      <c r="I3470" s="11">
        <v>851789</v>
      </c>
      <c r="J3470" s="132" t="s">
        <v>48</v>
      </c>
      <c r="K3470" s="133"/>
      <c r="L3470" t="str">
        <f t="shared" si="210"/>
        <v>00287</v>
      </c>
      <c r="M3470">
        <f t="shared" si="211"/>
        <v>287</v>
      </c>
      <c r="N3470" s="37">
        <f t="shared" si="207"/>
        <v>951720</v>
      </c>
    </row>
    <row r="3471" spans="1:14" x14ac:dyDescent="0.3">
      <c r="A3471" s="3">
        <v>4</v>
      </c>
      <c r="B3471" s="15" t="s">
        <v>4783</v>
      </c>
      <c r="C3471" s="4" t="s">
        <v>4784</v>
      </c>
      <c r="D3471" s="5">
        <v>44930</v>
      </c>
      <c r="E3471" s="13" t="s">
        <v>119</v>
      </c>
      <c r="F3471" s="7">
        <v>951720</v>
      </c>
      <c r="G3471" s="6" t="s">
        <v>1366</v>
      </c>
      <c r="H3471" s="7">
        <v>99931</v>
      </c>
      <c r="I3471" s="11">
        <v>851789</v>
      </c>
      <c r="J3471" s="132" t="s">
        <v>48</v>
      </c>
      <c r="K3471" s="133"/>
      <c r="L3471" t="str">
        <f t="shared" si="210"/>
        <v>00273</v>
      </c>
      <c r="M3471">
        <f t="shared" si="211"/>
        <v>273</v>
      </c>
      <c r="N3471" s="37">
        <f t="shared" si="207"/>
        <v>951720</v>
      </c>
    </row>
    <row r="3472" spans="1:14" x14ac:dyDescent="0.3">
      <c r="A3472" s="3">
        <v>4</v>
      </c>
      <c r="B3472" s="15" t="s">
        <v>4785</v>
      </c>
      <c r="C3472" s="4" t="s">
        <v>4786</v>
      </c>
      <c r="D3472" s="5">
        <v>44930</v>
      </c>
      <c r="E3472" s="13" t="s">
        <v>236</v>
      </c>
      <c r="F3472" s="7">
        <v>951720</v>
      </c>
      <c r="G3472" s="6" t="s">
        <v>1366</v>
      </c>
      <c r="H3472" s="7">
        <v>99931</v>
      </c>
      <c r="I3472" s="11">
        <v>851789</v>
      </c>
      <c r="J3472" s="132" t="s">
        <v>48</v>
      </c>
      <c r="K3472" s="133"/>
      <c r="L3472" t="str">
        <f t="shared" si="210"/>
        <v>00385</v>
      </c>
      <c r="M3472">
        <f t="shared" si="211"/>
        <v>385</v>
      </c>
      <c r="N3472" s="37">
        <f t="shared" si="207"/>
        <v>951720</v>
      </c>
    </row>
    <row r="3473" spans="1:14" x14ac:dyDescent="0.3">
      <c r="A3473" s="3">
        <v>4</v>
      </c>
      <c r="B3473" s="146" t="s">
        <v>4787</v>
      </c>
      <c r="C3473" s="4" t="s">
        <v>4788</v>
      </c>
      <c r="D3473" s="5">
        <v>44929</v>
      </c>
      <c r="E3473" s="13" t="s">
        <v>2351</v>
      </c>
      <c r="F3473" s="7">
        <v>951720</v>
      </c>
      <c r="G3473" s="6" t="s">
        <v>1366</v>
      </c>
      <c r="H3473" s="7">
        <v>99931</v>
      </c>
      <c r="I3473" s="136">
        <v>5962526</v>
      </c>
      <c r="J3473" s="138" t="s">
        <v>48</v>
      </c>
      <c r="K3473" s="139"/>
      <c r="L3473" t="str">
        <f t="shared" si="210"/>
        <v>00110</v>
      </c>
      <c r="M3473">
        <f t="shared" si="211"/>
        <v>110</v>
      </c>
      <c r="N3473" s="37">
        <f t="shared" si="207"/>
        <v>951720</v>
      </c>
    </row>
    <row r="3474" spans="1:14" x14ac:dyDescent="0.3">
      <c r="A3474" s="3">
        <v>4</v>
      </c>
      <c r="B3474" s="148"/>
      <c r="C3474" s="4" t="s">
        <v>4789</v>
      </c>
      <c r="D3474" s="5">
        <v>44929</v>
      </c>
      <c r="E3474" s="13" t="s">
        <v>2351</v>
      </c>
      <c r="F3474" s="7">
        <v>951720</v>
      </c>
      <c r="G3474" s="6" t="s">
        <v>1366</v>
      </c>
      <c r="H3474" s="7">
        <v>99931</v>
      </c>
      <c r="I3474" s="143"/>
      <c r="J3474" s="144"/>
      <c r="K3474" s="145"/>
      <c r="L3474" t="str">
        <f t="shared" si="210"/>
        <v>00107</v>
      </c>
      <c r="M3474">
        <f t="shared" si="211"/>
        <v>107</v>
      </c>
      <c r="N3474" s="37">
        <f t="shared" si="207"/>
        <v>951720</v>
      </c>
    </row>
    <row r="3475" spans="1:14" x14ac:dyDescent="0.3">
      <c r="A3475" s="3">
        <v>4</v>
      </c>
      <c r="B3475" s="148"/>
      <c r="C3475" s="4" t="s">
        <v>4790</v>
      </c>
      <c r="D3475" s="5">
        <v>44930</v>
      </c>
      <c r="E3475" s="13" t="s">
        <v>236</v>
      </c>
      <c r="F3475" s="7">
        <v>951720</v>
      </c>
      <c r="G3475" s="6" t="s">
        <v>1366</v>
      </c>
      <c r="H3475" s="7">
        <v>99931</v>
      </c>
      <c r="I3475" s="143"/>
      <c r="J3475" s="144"/>
      <c r="K3475" s="145"/>
      <c r="L3475" t="str">
        <f t="shared" si="210"/>
        <v>00391</v>
      </c>
      <c r="M3475">
        <f t="shared" si="211"/>
        <v>391</v>
      </c>
      <c r="N3475" s="37">
        <f t="shared" si="207"/>
        <v>951720</v>
      </c>
    </row>
    <row r="3476" spans="1:14" x14ac:dyDescent="0.3">
      <c r="A3476" s="3">
        <v>4</v>
      </c>
      <c r="B3476" s="148"/>
      <c r="C3476" s="4" t="s">
        <v>4791</v>
      </c>
      <c r="D3476" s="5">
        <v>44928</v>
      </c>
      <c r="E3476" s="13" t="s">
        <v>236</v>
      </c>
      <c r="F3476" s="7">
        <v>951720</v>
      </c>
      <c r="G3476" s="6" t="s">
        <v>1366</v>
      </c>
      <c r="H3476" s="7">
        <v>99931</v>
      </c>
      <c r="I3476" s="143"/>
      <c r="J3476" s="144"/>
      <c r="K3476" s="145"/>
      <c r="L3476" t="str">
        <f t="shared" si="210"/>
        <v>00069</v>
      </c>
      <c r="M3476">
        <f t="shared" si="211"/>
        <v>69</v>
      </c>
      <c r="N3476" s="37">
        <f t="shared" si="207"/>
        <v>951720</v>
      </c>
    </row>
    <row r="3477" spans="1:14" x14ac:dyDescent="0.3">
      <c r="A3477" s="3">
        <v>4</v>
      </c>
      <c r="B3477" s="148"/>
      <c r="C3477" s="4" t="s">
        <v>4792</v>
      </c>
      <c r="D3477" s="5">
        <v>44930</v>
      </c>
      <c r="E3477" s="14"/>
      <c r="F3477" s="7">
        <v>951720</v>
      </c>
      <c r="G3477" s="6" t="s">
        <v>1366</v>
      </c>
      <c r="H3477" s="7">
        <v>99931</v>
      </c>
      <c r="I3477" s="143"/>
      <c r="J3477" s="144"/>
      <c r="K3477" s="145"/>
      <c r="L3477" t="str">
        <f>+RIGHT(C3477,4)</f>
        <v>0389</v>
      </c>
      <c r="M3477">
        <f t="shared" si="211"/>
        <v>389</v>
      </c>
      <c r="N3477" s="37">
        <f t="shared" si="207"/>
        <v>951720</v>
      </c>
    </row>
    <row r="3478" spans="1:14" x14ac:dyDescent="0.3">
      <c r="A3478" s="3">
        <v>4</v>
      </c>
      <c r="B3478" s="148"/>
      <c r="C3478" s="4" t="s">
        <v>4793</v>
      </c>
      <c r="D3478" s="5">
        <v>44930</v>
      </c>
      <c r="E3478" s="14"/>
      <c r="F3478" s="7">
        <v>951720</v>
      </c>
      <c r="G3478" s="6" t="s">
        <v>1366</v>
      </c>
      <c r="H3478" s="7">
        <v>99931</v>
      </c>
      <c r="I3478" s="143"/>
      <c r="J3478" s="144"/>
      <c r="K3478" s="145"/>
      <c r="L3478" t="str">
        <f t="shared" si="210"/>
        <v>00384</v>
      </c>
      <c r="M3478">
        <f t="shared" si="211"/>
        <v>384</v>
      </c>
      <c r="N3478" s="37">
        <f t="shared" si="207"/>
        <v>951720</v>
      </c>
    </row>
    <row r="3479" spans="1:14" x14ac:dyDescent="0.3">
      <c r="A3479" s="3">
        <v>4</v>
      </c>
      <c r="B3479" s="147"/>
      <c r="C3479" s="4" t="s">
        <v>4794</v>
      </c>
      <c r="D3479" s="5">
        <v>44930</v>
      </c>
      <c r="E3479" s="14"/>
      <c r="F3479" s="7">
        <v>951720</v>
      </c>
      <c r="G3479" s="6" t="s">
        <v>1366</v>
      </c>
      <c r="H3479" s="7">
        <v>99931</v>
      </c>
      <c r="I3479" s="137"/>
      <c r="J3479" s="140"/>
      <c r="K3479" s="141"/>
      <c r="L3479" t="str">
        <f t="shared" si="210"/>
        <v>00390</v>
      </c>
      <c r="M3479">
        <f t="shared" si="211"/>
        <v>390</v>
      </c>
      <c r="N3479" s="37">
        <f t="shared" si="207"/>
        <v>951720</v>
      </c>
    </row>
    <row r="3480" spans="1:14" x14ac:dyDescent="0.3">
      <c r="A3480" s="3">
        <v>4</v>
      </c>
      <c r="B3480" s="146" t="s">
        <v>4795</v>
      </c>
      <c r="C3480" s="4" t="s">
        <v>4796</v>
      </c>
      <c r="D3480" s="5">
        <v>44928</v>
      </c>
      <c r="E3480" s="13" t="s">
        <v>2406</v>
      </c>
      <c r="F3480" s="7">
        <v>951720</v>
      </c>
      <c r="G3480" s="6" t="s">
        <v>1366</v>
      </c>
      <c r="H3480" s="7">
        <v>99931</v>
      </c>
      <c r="I3480" s="136">
        <v>1703579</v>
      </c>
      <c r="J3480" s="138" t="s">
        <v>48</v>
      </c>
      <c r="K3480" s="139"/>
      <c r="L3480" t="str">
        <f t="shared" si="210"/>
        <v>00066</v>
      </c>
      <c r="M3480">
        <f t="shared" si="211"/>
        <v>66</v>
      </c>
      <c r="N3480" s="37">
        <f t="shared" si="207"/>
        <v>951720</v>
      </c>
    </row>
    <row r="3481" spans="1:14" x14ac:dyDescent="0.3">
      <c r="A3481" s="3">
        <v>4</v>
      </c>
      <c r="B3481" s="147"/>
      <c r="C3481" s="4" t="s">
        <v>4797</v>
      </c>
      <c r="D3481" s="5">
        <v>44931</v>
      </c>
      <c r="E3481" s="13" t="s">
        <v>2364</v>
      </c>
      <c r="F3481" s="7">
        <v>951720</v>
      </c>
      <c r="G3481" s="6" t="s">
        <v>1366</v>
      </c>
      <c r="H3481" s="7">
        <v>99931</v>
      </c>
      <c r="I3481" s="137"/>
      <c r="J3481" s="140"/>
      <c r="K3481" s="141"/>
      <c r="L3481" t="str">
        <f t="shared" si="210"/>
        <v>00402</v>
      </c>
      <c r="M3481">
        <f t="shared" si="211"/>
        <v>402</v>
      </c>
      <c r="N3481" s="37">
        <f t="shared" si="207"/>
        <v>951720</v>
      </c>
    </row>
    <row r="3482" spans="1:14" x14ac:dyDescent="0.3">
      <c r="A3482" s="3">
        <v>4</v>
      </c>
      <c r="B3482" s="146" t="s">
        <v>4798</v>
      </c>
      <c r="C3482" s="4" t="s">
        <v>4799</v>
      </c>
      <c r="D3482" s="5">
        <v>44981</v>
      </c>
      <c r="E3482" s="13" t="s">
        <v>115</v>
      </c>
      <c r="F3482" s="7">
        <v>713790</v>
      </c>
      <c r="G3482" s="6" t="s">
        <v>1366</v>
      </c>
      <c r="H3482" s="7">
        <v>74948</v>
      </c>
      <c r="I3482" s="136">
        <v>11571518</v>
      </c>
      <c r="J3482" s="138" t="s">
        <v>48</v>
      </c>
      <c r="K3482" s="139"/>
      <c r="L3482" t="str">
        <f t="shared" si="210"/>
        <v>08981</v>
      </c>
      <c r="M3482">
        <f t="shared" si="211"/>
        <v>8981</v>
      </c>
      <c r="N3482" s="37">
        <f t="shared" si="207"/>
        <v>713790</v>
      </c>
    </row>
    <row r="3483" spans="1:14" x14ac:dyDescent="0.3">
      <c r="A3483" s="3">
        <v>4</v>
      </c>
      <c r="B3483" s="148"/>
      <c r="C3483" s="4" t="s">
        <v>4800</v>
      </c>
      <c r="D3483" s="5">
        <v>44974</v>
      </c>
      <c r="E3483" s="13" t="s">
        <v>2406</v>
      </c>
      <c r="F3483" s="7">
        <v>349965</v>
      </c>
      <c r="G3483" s="6" t="s">
        <v>1366</v>
      </c>
      <c r="H3483" s="7">
        <v>36746</v>
      </c>
      <c r="I3483" s="143"/>
      <c r="J3483" s="144"/>
      <c r="K3483" s="145"/>
      <c r="L3483" t="str">
        <f t="shared" si="210"/>
        <v>06378</v>
      </c>
      <c r="M3483">
        <f t="shared" si="211"/>
        <v>6378</v>
      </c>
      <c r="N3483" s="37">
        <f t="shared" si="207"/>
        <v>349965</v>
      </c>
    </row>
    <row r="3484" spans="1:14" x14ac:dyDescent="0.3">
      <c r="A3484" s="3">
        <v>4</v>
      </c>
      <c r="B3484" s="148"/>
      <c r="C3484" s="4" t="s">
        <v>4801</v>
      </c>
      <c r="D3484" s="5">
        <v>44966</v>
      </c>
      <c r="E3484" s="13" t="s">
        <v>2414</v>
      </c>
      <c r="F3484" s="7">
        <v>583275</v>
      </c>
      <c r="G3484" s="6" t="s">
        <v>1366</v>
      </c>
      <c r="H3484" s="7">
        <v>61244</v>
      </c>
      <c r="I3484" s="143"/>
      <c r="J3484" s="144"/>
      <c r="K3484" s="145"/>
      <c r="L3484" t="str">
        <f t="shared" si="210"/>
        <v>03556</v>
      </c>
      <c r="M3484">
        <f t="shared" si="211"/>
        <v>3556</v>
      </c>
      <c r="N3484" s="37">
        <f t="shared" si="207"/>
        <v>583275</v>
      </c>
    </row>
    <row r="3485" spans="1:14" x14ac:dyDescent="0.3">
      <c r="A3485" s="3">
        <v>4</v>
      </c>
      <c r="B3485" s="148"/>
      <c r="C3485" s="4" t="s">
        <v>4802</v>
      </c>
      <c r="D3485" s="5">
        <v>44975</v>
      </c>
      <c r="E3485" s="13" t="s">
        <v>2368</v>
      </c>
      <c r="F3485" s="7">
        <v>583275</v>
      </c>
      <c r="G3485" s="6" t="s">
        <v>1366</v>
      </c>
      <c r="H3485" s="7">
        <v>61244</v>
      </c>
      <c r="I3485" s="143"/>
      <c r="J3485" s="144"/>
      <c r="K3485" s="145"/>
      <c r="L3485" t="str">
        <f t="shared" si="210"/>
        <v>06669</v>
      </c>
      <c r="M3485">
        <f t="shared" si="211"/>
        <v>6669</v>
      </c>
      <c r="N3485" s="37">
        <f t="shared" si="207"/>
        <v>583275</v>
      </c>
    </row>
    <row r="3486" spans="1:14" x14ac:dyDescent="0.3">
      <c r="A3486" s="3">
        <v>4</v>
      </c>
      <c r="B3486" s="148"/>
      <c r="C3486" s="4" t="s">
        <v>4803</v>
      </c>
      <c r="D3486" s="5">
        <v>44975</v>
      </c>
      <c r="E3486" s="13" t="s">
        <v>115</v>
      </c>
      <c r="F3486" s="7">
        <v>349965</v>
      </c>
      <c r="G3486" s="6" t="s">
        <v>1366</v>
      </c>
      <c r="H3486" s="7">
        <v>36746</v>
      </c>
      <c r="I3486" s="143"/>
      <c r="J3486" s="144"/>
      <c r="K3486" s="145"/>
      <c r="L3486" t="str">
        <f t="shared" si="210"/>
        <v>06695</v>
      </c>
      <c r="M3486">
        <f t="shared" si="211"/>
        <v>6695</v>
      </c>
      <c r="N3486" s="37">
        <f t="shared" si="207"/>
        <v>349965</v>
      </c>
    </row>
    <row r="3487" spans="1:14" x14ac:dyDescent="0.3">
      <c r="A3487" s="3">
        <v>4</v>
      </c>
      <c r="B3487" s="148"/>
      <c r="C3487" s="4" t="s">
        <v>4804</v>
      </c>
      <c r="D3487" s="5">
        <v>44979</v>
      </c>
      <c r="E3487" s="13" t="s">
        <v>2364</v>
      </c>
      <c r="F3487" s="7">
        <v>713790</v>
      </c>
      <c r="G3487" s="6" t="s">
        <v>1366</v>
      </c>
      <c r="H3487" s="7">
        <v>74948</v>
      </c>
      <c r="I3487" s="143"/>
      <c r="J3487" s="144"/>
      <c r="K3487" s="145"/>
      <c r="L3487" t="str">
        <f t="shared" si="210"/>
        <v>06852</v>
      </c>
      <c r="M3487">
        <f t="shared" si="211"/>
        <v>6852</v>
      </c>
      <c r="N3487" s="37">
        <f t="shared" si="207"/>
        <v>713790</v>
      </c>
    </row>
    <row r="3488" spans="1:14" x14ac:dyDescent="0.3">
      <c r="A3488" s="3">
        <v>4</v>
      </c>
      <c r="B3488" s="148"/>
      <c r="C3488" s="4" t="s">
        <v>4805</v>
      </c>
      <c r="D3488" s="5">
        <v>44968</v>
      </c>
      <c r="E3488" s="13" t="s">
        <v>2364</v>
      </c>
      <c r="F3488" s="7">
        <v>1189650</v>
      </c>
      <c r="G3488" s="6" t="s">
        <v>1366</v>
      </c>
      <c r="H3488" s="7">
        <v>124913</v>
      </c>
      <c r="I3488" s="143"/>
      <c r="J3488" s="144"/>
      <c r="K3488" s="145"/>
      <c r="L3488" t="str">
        <f t="shared" si="210"/>
        <v>03915</v>
      </c>
      <c r="M3488">
        <f t="shared" si="211"/>
        <v>3915</v>
      </c>
      <c r="N3488" s="37">
        <f t="shared" si="207"/>
        <v>1189650</v>
      </c>
    </row>
    <row r="3489" spans="1:14" x14ac:dyDescent="0.3">
      <c r="A3489" s="3">
        <v>4</v>
      </c>
      <c r="B3489" s="148"/>
      <c r="C3489" s="4" t="s">
        <v>4806</v>
      </c>
      <c r="D3489" s="5">
        <v>44975</v>
      </c>
      <c r="E3489" s="13" t="s">
        <v>119</v>
      </c>
      <c r="F3489" s="7">
        <v>583275</v>
      </c>
      <c r="G3489" s="6" t="s">
        <v>1366</v>
      </c>
      <c r="H3489" s="7">
        <v>61244</v>
      </c>
      <c r="I3489" s="143"/>
      <c r="J3489" s="144"/>
      <c r="K3489" s="145"/>
      <c r="L3489" t="str">
        <f t="shared" si="210"/>
        <v>06673</v>
      </c>
      <c r="M3489">
        <f t="shared" si="211"/>
        <v>6673</v>
      </c>
      <c r="N3489" s="37">
        <f t="shared" si="207"/>
        <v>583275</v>
      </c>
    </row>
    <row r="3490" spans="1:14" x14ac:dyDescent="0.3">
      <c r="A3490" s="3">
        <v>4</v>
      </c>
      <c r="B3490" s="148"/>
      <c r="C3490" s="4" t="s">
        <v>4807</v>
      </c>
      <c r="D3490" s="5">
        <v>44970</v>
      </c>
      <c r="E3490" s="13" t="s">
        <v>115</v>
      </c>
      <c r="F3490" s="7">
        <v>1189650</v>
      </c>
      <c r="G3490" s="6" t="s">
        <v>1366</v>
      </c>
      <c r="H3490" s="7">
        <v>124913</v>
      </c>
      <c r="I3490" s="143"/>
      <c r="J3490" s="144"/>
      <c r="K3490" s="145"/>
      <c r="L3490" t="str">
        <f t="shared" si="210"/>
        <v>03974</v>
      </c>
      <c r="M3490">
        <f t="shared" si="211"/>
        <v>3974</v>
      </c>
      <c r="N3490" s="37">
        <f t="shared" si="207"/>
        <v>1189650</v>
      </c>
    </row>
    <row r="3491" spans="1:14" x14ac:dyDescent="0.3">
      <c r="A3491" s="3">
        <v>4</v>
      </c>
      <c r="B3491" s="148"/>
      <c r="C3491" s="4" t="s">
        <v>4808</v>
      </c>
      <c r="D3491" s="5">
        <v>44967</v>
      </c>
      <c r="E3491" s="13" t="s">
        <v>502</v>
      </c>
      <c r="F3491" s="7">
        <v>1189650</v>
      </c>
      <c r="G3491" s="6" t="s">
        <v>1366</v>
      </c>
      <c r="H3491" s="7">
        <v>124913</v>
      </c>
      <c r="I3491" s="143"/>
      <c r="J3491" s="144"/>
      <c r="K3491" s="145"/>
      <c r="L3491" t="str">
        <f t="shared" si="210"/>
        <v>03842</v>
      </c>
      <c r="M3491">
        <f t="shared" si="211"/>
        <v>3842</v>
      </c>
      <c r="N3491" s="37">
        <f t="shared" si="207"/>
        <v>1189650</v>
      </c>
    </row>
    <row r="3492" spans="1:14" x14ac:dyDescent="0.3">
      <c r="A3492" s="3">
        <v>4</v>
      </c>
      <c r="B3492" s="148"/>
      <c r="C3492" s="4" t="s">
        <v>4809</v>
      </c>
      <c r="D3492" s="5">
        <v>44966</v>
      </c>
      <c r="E3492" s="13" t="s">
        <v>502</v>
      </c>
      <c r="F3492" s="7">
        <v>583275</v>
      </c>
      <c r="G3492" s="6" t="s">
        <v>1366</v>
      </c>
      <c r="H3492" s="7">
        <v>61244</v>
      </c>
      <c r="I3492" s="143"/>
      <c r="J3492" s="144"/>
      <c r="K3492" s="145"/>
      <c r="L3492" t="str">
        <f t="shared" si="210"/>
        <v>03187</v>
      </c>
      <c r="M3492">
        <f t="shared" si="211"/>
        <v>3187</v>
      </c>
      <c r="N3492" s="37">
        <f t="shared" si="207"/>
        <v>583275</v>
      </c>
    </row>
    <row r="3493" spans="1:14" x14ac:dyDescent="0.3">
      <c r="A3493" s="3">
        <v>4</v>
      </c>
      <c r="B3493" s="148"/>
      <c r="C3493" s="4" t="s">
        <v>4810</v>
      </c>
      <c r="D3493" s="5">
        <v>44975</v>
      </c>
      <c r="E3493" s="13" t="s">
        <v>119</v>
      </c>
      <c r="F3493" s="7">
        <v>583275</v>
      </c>
      <c r="G3493" s="6" t="s">
        <v>1366</v>
      </c>
      <c r="H3493" s="7">
        <v>61244</v>
      </c>
      <c r="I3493" s="143"/>
      <c r="J3493" s="144"/>
      <c r="K3493" s="145"/>
      <c r="L3493" t="str">
        <f t="shared" si="210"/>
        <v>06667</v>
      </c>
      <c r="M3493">
        <f t="shared" si="211"/>
        <v>6667</v>
      </c>
      <c r="N3493" s="37">
        <f t="shared" si="207"/>
        <v>583275</v>
      </c>
    </row>
    <row r="3494" spans="1:14" x14ac:dyDescent="0.3">
      <c r="A3494" s="3">
        <v>4</v>
      </c>
      <c r="B3494" s="148"/>
      <c r="C3494" s="4" t="s">
        <v>4811</v>
      </c>
      <c r="D3494" s="5">
        <v>44981</v>
      </c>
      <c r="E3494" s="13" t="s">
        <v>2401</v>
      </c>
      <c r="F3494" s="7">
        <v>349965</v>
      </c>
      <c r="G3494" s="6" t="s">
        <v>1366</v>
      </c>
      <c r="H3494" s="7">
        <v>36746</v>
      </c>
      <c r="I3494" s="143"/>
      <c r="J3494" s="144"/>
      <c r="K3494" s="145"/>
      <c r="L3494" t="str">
        <f t="shared" si="210"/>
        <v>08983</v>
      </c>
      <c r="M3494">
        <f t="shared" si="211"/>
        <v>8983</v>
      </c>
      <c r="N3494" s="37">
        <f t="shared" si="207"/>
        <v>349965</v>
      </c>
    </row>
    <row r="3495" spans="1:14" x14ac:dyDescent="0.3">
      <c r="A3495" s="3">
        <v>4</v>
      </c>
      <c r="B3495" s="148"/>
      <c r="C3495" s="4" t="s">
        <v>4812</v>
      </c>
      <c r="D3495" s="5">
        <v>44975</v>
      </c>
      <c r="E3495" s="13" t="s">
        <v>119</v>
      </c>
      <c r="F3495" s="7">
        <v>349965</v>
      </c>
      <c r="G3495" s="6" t="s">
        <v>1366</v>
      </c>
      <c r="H3495" s="7">
        <v>36746</v>
      </c>
      <c r="I3495" s="143"/>
      <c r="J3495" s="144"/>
      <c r="K3495" s="145"/>
      <c r="L3495" t="str">
        <f t="shared" si="210"/>
        <v>06671</v>
      </c>
      <c r="M3495">
        <f t="shared" si="211"/>
        <v>6671</v>
      </c>
      <c r="N3495" s="37">
        <f t="shared" si="207"/>
        <v>349965</v>
      </c>
    </row>
    <row r="3496" spans="1:14" x14ac:dyDescent="0.3">
      <c r="A3496" s="3">
        <v>4</v>
      </c>
      <c r="B3496" s="148"/>
      <c r="C3496" s="4" t="s">
        <v>4813</v>
      </c>
      <c r="D3496" s="5">
        <v>44970</v>
      </c>
      <c r="E3496" s="13" t="s">
        <v>2401</v>
      </c>
      <c r="F3496" s="7">
        <v>349965</v>
      </c>
      <c r="G3496" s="6" t="s">
        <v>1366</v>
      </c>
      <c r="H3496" s="7">
        <v>36746</v>
      </c>
      <c r="I3496" s="143"/>
      <c r="J3496" s="144"/>
      <c r="K3496" s="145"/>
      <c r="L3496" t="str">
        <f t="shared" si="210"/>
        <v>03977</v>
      </c>
      <c r="M3496">
        <f t="shared" si="211"/>
        <v>3977</v>
      </c>
      <c r="N3496" s="37">
        <f t="shared" si="207"/>
        <v>349965</v>
      </c>
    </row>
    <row r="3497" spans="1:14" x14ac:dyDescent="0.3">
      <c r="A3497" s="3">
        <v>4</v>
      </c>
      <c r="B3497" s="148"/>
      <c r="C3497" s="4" t="s">
        <v>4814</v>
      </c>
      <c r="D3497" s="5">
        <v>44977</v>
      </c>
      <c r="E3497" s="13" t="s">
        <v>4815</v>
      </c>
      <c r="F3497" s="7">
        <v>583275</v>
      </c>
      <c r="G3497" s="6" t="s">
        <v>1366</v>
      </c>
      <c r="H3497" s="7">
        <v>61244</v>
      </c>
      <c r="I3497" s="143"/>
      <c r="J3497" s="144"/>
      <c r="K3497" s="145"/>
      <c r="L3497" t="str">
        <f>+RIGHT(C3497,4)</f>
        <v>6718</v>
      </c>
      <c r="M3497">
        <f t="shared" si="211"/>
        <v>6718</v>
      </c>
      <c r="N3497" s="37">
        <f t="shared" si="207"/>
        <v>583275</v>
      </c>
    </row>
    <row r="3498" spans="1:14" x14ac:dyDescent="0.3">
      <c r="A3498" s="3">
        <v>4</v>
      </c>
      <c r="B3498" s="148"/>
      <c r="C3498" s="4" t="s">
        <v>4816</v>
      </c>
      <c r="D3498" s="5">
        <v>44978</v>
      </c>
      <c r="E3498" s="13" t="s">
        <v>115</v>
      </c>
      <c r="F3498" s="7">
        <v>583275</v>
      </c>
      <c r="G3498" s="6" t="s">
        <v>1366</v>
      </c>
      <c r="H3498" s="7">
        <v>61244</v>
      </c>
      <c r="I3498" s="143"/>
      <c r="J3498" s="144"/>
      <c r="K3498" s="145"/>
      <c r="L3498" t="str">
        <f t="shared" si="210"/>
        <v>06791</v>
      </c>
      <c r="M3498">
        <f t="shared" si="211"/>
        <v>6791</v>
      </c>
      <c r="N3498" s="37">
        <f t="shared" si="207"/>
        <v>583275</v>
      </c>
    </row>
    <row r="3499" spans="1:14" x14ac:dyDescent="0.3">
      <c r="A3499" s="3">
        <v>4</v>
      </c>
      <c r="B3499" s="148"/>
      <c r="C3499" s="4" t="s">
        <v>4817</v>
      </c>
      <c r="D3499" s="5">
        <v>44978</v>
      </c>
      <c r="E3499" s="13" t="s">
        <v>2442</v>
      </c>
      <c r="F3499" s="7">
        <v>1166550</v>
      </c>
      <c r="G3499" s="6" t="s">
        <v>1366</v>
      </c>
      <c r="H3499" s="7">
        <v>122488</v>
      </c>
      <c r="I3499" s="143"/>
      <c r="J3499" s="144"/>
      <c r="K3499" s="145"/>
      <c r="L3499" t="str">
        <f t="shared" si="210"/>
        <v>06822</v>
      </c>
      <c r="M3499">
        <f t="shared" si="211"/>
        <v>6822</v>
      </c>
      <c r="N3499" s="37">
        <f t="shared" si="207"/>
        <v>1166550</v>
      </c>
    </row>
    <row r="3500" spans="1:14" x14ac:dyDescent="0.3">
      <c r="A3500" s="3">
        <v>4</v>
      </c>
      <c r="B3500" s="148"/>
      <c r="C3500" s="4" t="s">
        <v>4818</v>
      </c>
      <c r="D3500" s="5">
        <v>44977</v>
      </c>
      <c r="E3500" s="13" t="s">
        <v>2364</v>
      </c>
      <c r="F3500" s="7">
        <v>349965</v>
      </c>
      <c r="G3500" s="6" t="s">
        <v>1366</v>
      </c>
      <c r="H3500" s="7">
        <v>36746</v>
      </c>
      <c r="I3500" s="143"/>
      <c r="J3500" s="144"/>
      <c r="K3500" s="145"/>
      <c r="L3500" t="str">
        <f t="shared" si="210"/>
        <v>06720</v>
      </c>
      <c r="M3500">
        <f t="shared" si="211"/>
        <v>6720</v>
      </c>
      <c r="N3500" s="37">
        <f t="shared" si="207"/>
        <v>349965</v>
      </c>
    </row>
    <row r="3501" spans="1:14" x14ac:dyDescent="0.3">
      <c r="A3501" s="3">
        <v>4</v>
      </c>
      <c r="B3501" s="147"/>
      <c r="C3501" s="4" t="s">
        <v>4819</v>
      </c>
      <c r="D3501" s="5">
        <v>44978</v>
      </c>
      <c r="E3501" s="13" t="s">
        <v>2364</v>
      </c>
      <c r="F3501" s="7">
        <v>583275</v>
      </c>
      <c r="G3501" s="6" t="s">
        <v>1366</v>
      </c>
      <c r="H3501" s="7">
        <v>61244</v>
      </c>
      <c r="I3501" s="137"/>
      <c r="J3501" s="140"/>
      <c r="K3501" s="141"/>
      <c r="L3501" t="str">
        <f t="shared" si="210"/>
        <v>06780</v>
      </c>
      <c r="M3501">
        <f t="shared" si="211"/>
        <v>6780</v>
      </c>
      <c r="N3501" s="37">
        <f t="shared" si="207"/>
        <v>583275</v>
      </c>
    </row>
    <row r="3502" spans="1:14" x14ac:dyDescent="0.3">
      <c r="A3502" s="3">
        <v>4</v>
      </c>
      <c r="B3502" s="146" t="s">
        <v>4866</v>
      </c>
      <c r="C3502" s="4" t="s">
        <v>4867</v>
      </c>
      <c r="D3502" s="5">
        <v>44945</v>
      </c>
      <c r="E3502" s="13" t="s">
        <v>4649</v>
      </c>
      <c r="F3502" s="7">
        <v>7576800</v>
      </c>
      <c r="G3502" s="6" t="s">
        <v>1366</v>
      </c>
      <c r="H3502" s="7">
        <v>795564</v>
      </c>
      <c r="I3502" s="136">
        <v>7649565</v>
      </c>
      <c r="J3502" s="138" t="s">
        <v>591</v>
      </c>
      <c r="K3502" s="139"/>
      <c r="L3502" t="str">
        <f t="shared" si="210"/>
        <v>01812</v>
      </c>
      <c r="M3502">
        <f t="shared" si="211"/>
        <v>1812</v>
      </c>
      <c r="N3502" s="37">
        <f t="shared" si="207"/>
        <v>7576800</v>
      </c>
    </row>
    <row r="3503" spans="1:14" x14ac:dyDescent="0.3">
      <c r="A3503" s="3">
        <v>4</v>
      </c>
      <c r="B3503" s="147"/>
      <c r="C3503" s="4" t="s">
        <v>4868</v>
      </c>
      <c r="D3503" s="5">
        <v>44933</v>
      </c>
      <c r="E3503" s="13" t="s">
        <v>4657</v>
      </c>
      <c r="F3503" s="7">
        <v>970200</v>
      </c>
      <c r="G3503" s="6" t="s">
        <v>1366</v>
      </c>
      <c r="H3503" s="7">
        <v>101871</v>
      </c>
      <c r="I3503" s="137"/>
      <c r="J3503" s="140"/>
      <c r="K3503" s="141"/>
      <c r="L3503" t="str">
        <f t="shared" si="210"/>
        <v>00827</v>
      </c>
      <c r="M3503">
        <f t="shared" si="211"/>
        <v>827</v>
      </c>
      <c r="N3503" s="37">
        <f t="shared" si="207"/>
        <v>970200</v>
      </c>
    </row>
    <row r="3504" spans="1:14" x14ac:dyDescent="0.3">
      <c r="A3504" s="3">
        <v>4</v>
      </c>
      <c r="B3504" s="15" t="s">
        <v>4869</v>
      </c>
      <c r="C3504" s="4" t="s">
        <v>4870</v>
      </c>
      <c r="D3504" s="5">
        <v>44968</v>
      </c>
      <c r="E3504" s="13" t="s">
        <v>4649</v>
      </c>
      <c r="F3504" s="7">
        <v>1189650</v>
      </c>
      <c r="G3504" s="6" t="s">
        <v>1366</v>
      </c>
      <c r="H3504" s="7">
        <v>124913</v>
      </c>
      <c r="I3504" s="11">
        <v>1064737</v>
      </c>
      <c r="J3504" s="132" t="s">
        <v>591</v>
      </c>
      <c r="K3504" s="133"/>
      <c r="L3504" t="str">
        <f t="shared" si="210"/>
        <v>03914</v>
      </c>
      <c r="M3504">
        <f t="shared" si="211"/>
        <v>3914</v>
      </c>
      <c r="N3504" s="37">
        <f t="shared" si="207"/>
        <v>1189650</v>
      </c>
    </row>
    <row r="3505" spans="1:14" x14ac:dyDescent="0.3">
      <c r="A3505" s="3">
        <v>4</v>
      </c>
      <c r="B3505" s="15" t="s">
        <v>4873</v>
      </c>
      <c r="C3505" s="4" t="s">
        <v>4874</v>
      </c>
      <c r="D3505" s="5">
        <v>44942</v>
      </c>
      <c r="E3505" s="13" t="s">
        <v>4649</v>
      </c>
      <c r="F3505" s="7">
        <v>1418340</v>
      </c>
      <c r="G3505" s="6" t="s">
        <v>1366</v>
      </c>
      <c r="H3505" s="7">
        <v>148926</v>
      </c>
      <c r="I3505" s="11">
        <v>1269414</v>
      </c>
      <c r="J3505" s="132" t="s">
        <v>596</v>
      </c>
      <c r="K3505" s="133"/>
      <c r="L3505" t="str">
        <f t="shared" si="210"/>
        <v>01639</v>
      </c>
      <c r="M3505">
        <f t="shared" si="211"/>
        <v>1639</v>
      </c>
      <c r="N3505" s="37">
        <f t="shared" si="207"/>
        <v>1418340</v>
      </c>
    </row>
    <row r="3506" spans="1:14" x14ac:dyDescent="0.3">
      <c r="A3506" s="3">
        <v>4</v>
      </c>
      <c r="B3506" s="146" t="s">
        <v>4875</v>
      </c>
      <c r="C3506" s="4" t="s">
        <v>4876</v>
      </c>
      <c r="D3506" s="5">
        <v>44970</v>
      </c>
      <c r="E3506" s="13" t="s">
        <v>4657</v>
      </c>
      <c r="F3506" s="7">
        <v>606375</v>
      </c>
      <c r="G3506" s="6" t="s">
        <v>1366</v>
      </c>
      <c r="H3506" s="7">
        <v>63669</v>
      </c>
      <c r="I3506" s="136">
        <v>2108799</v>
      </c>
      <c r="J3506" s="138" t="s">
        <v>596</v>
      </c>
      <c r="K3506" s="139"/>
      <c r="L3506" t="str">
        <f t="shared" si="210"/>
        <v>04006</v>
      </c>
      <c r="M3506">
        <f t="shared" si="211"/>
        <v>4006</v>
      </c>
      <c r="N3506" s="37">
        <f t="shared" si="207"/>
        <v>606375</v>
      </c>
    </row>
    <row r="3507" spans="1:14" x14ac:dyDescent="0.3">
      <c r="A3507" s="3">
        <v>4</v>
      </c>
      <c r="B3507" s="148"/>
      <c r="C3507" s="4" t="s">
        <v>4877</v>
      </c>
      <c r="D3507" s="5">
        <v>44984</v>
      </c>
      <c r="E3507" s="13" t="s">
        <v>4649</v>
      </c>
      <c r="F3507" s="7">
        <v>583275</v>
      </c>
      <c r="G3507" s="6" t="s">
        <v>1366</v>
      </c>
      <c r="H3507" s="7">
        <v>61244</v>
      </c>
      <c r="I3507" s="143"/>
      <c r="J3507" s="144"/>
      <c r="K3507" s="145"/>
      <c r="L3507" t="str">
        <f t="shared" si="210"/>
        <v>09038</v>
      </c>
      <c r="M3507">
        <f t="shared" si="211"/>
        <v>9038</v>
      </c>
      <c r="N3507" s="37">
        <f t="shared" si="207"/>
        <v>583275</v>
      </c>
    </row>
    <row r="3508" spans="1:14" x14ac:dyDescent="0.3">
      <c r="A3508" s="3">
        <v>4</v>
      </c>
      <c r="B3508" s="147"/>
      <c r="C3508" s="4" t="s">
        <v>4878</v>
      </c>
      <c r="D3508" s="5">
        <v>44970</v>
      </c>
      <c r="E3508" s="13" t="s">
        <v>4649</v>
      </c>
      <c r="F3508" s="7">
        <v>1166550</v>
      </c>
      <c r="G3508" s="6" t="s">
        <v>1366</v>
      </c>
      <c r="H3508" s="7">
        <v>122488</v>
      </c>
      <c r="I3508" s="137"/>
      <c r="J3508" s="140"/>
      <c r="K3508" s="141"/>
      <c r="L3508" t="str">
        <f t="shared" si="210"/>
        <v>04007</v>
      </c>
      <c r="M3508">
        <f t="shared" si="211"/>
        <v>4007</v>
      </c>
      <c r="N3508" s="37">
        <f t="shared" si="207"/>
        <v>1166550</v>
      </c>
    </row>
    <row r="3509" spans="1:14" x14ac:dyDescent="0.3">
      <c r="A3509" s="3">
        <v>4</v>
      </c>
      <c r="B3509" s="146" t="s">
        <v>4881</v>
      </c>
      <c r="C3509" s="4" t="s">
        <v>4882</v>
      </c>
      <c r="D3509" s="5">
        <v>44943</v>
      </c>
      <c r="E3509" s="13" t="s">
        <v>4649</v>
      </c>
      <c r="F3509" s="7">
        <v>3806880</v>
      </c>
      <c r="G3509" s="6" t="s">
        <v>1366</v>
      </c>
      <c r="H3509" s="7">
        <v>399722</v>
      </c>
      <c r="I3509" s="136">
        <v>13595551</v>
      </c>
      <c r="J3509" s="138" t="s">
        <v>604</v>
      </c>
      <c r="K3509" s="139"/>
      <c r="L3509" t="str">
        <f t="shared" si="210"/>
        <v>01718</v>
      </c>
      <c r="M3509">
        <f t="shared" si="211"/>
        <v>1718</v>
      </c>
      <c r="N3509" s="37">
        <f t="shared" si="207"/>
        <v>3806880</v>
      </c>
    </row>
    <row r="3510" spans="1:14" x14ac:dyDescent="0.3">
      <c r="A3510" s="3">
        <v>4</v>
      </c>
      <c r="B3510" s="148"/>
      <c r="C3510" s="4" t="s">
        <v>4883</v>
      </c>
      <c r="D3510" s="5">
        <v>44945</v>
      </c>
      <c r="E3510" s="13" t="s">
        <v>4649</v>
      </c>
      <c r="F3510" s="7">
        <v>7576800</v>
      </c>
      <c r="G3510" s="6" t="s">
        <v>1366</v>
      </c>
      <c r="H3510" s="7">
        <v>795564</v>
      </c>
      <c r="I3510" s="143"/>
      <c r="J3510" s="144"/>
      <c r="K3510" s="145"/>
      <c r="L3510" t="str">
        <f t="shared" si="210"/>
        <v>01793</v>
      </c>
      <c r="M3510">
        <f t="shared" si="211"/>
        <v>1793</v>
      </c>
      <c r="N3510" s="37">
        <f t="shared" si="207"/>
        <v>7576800</v>
      </c>
    </row>
    <row r="3511" spans="1:14" x14ac:dyDescent="0.3">
      <c r="A3511" s="3">
        <v>4</v>
      </c>
      <c r="B3511" s="147"/>
      <c r="C3511" s="4" t="s">
        <v>4884</v>
      </c>
      <c r="D3511" s="5">
        <v>44937</v>
      </c>
      <c r="E3511" s="13" t="s">
        <v>4649</v>
      </c>
      <c r="F3511" s="7">
        <v>3806880</v>
      </c>
      <c r="G3511" s="6" t="s">
        <v>1366</v>
      </c>
      <c r="H3511" s="7">
        <v>399722</v>
      </c>
      <c r="I3511" s="137"/>
      <c r="J3511" s="140"/>
      <c r="K3511" s="141"/>
      <c r="L3511" t="str">
        <f t="shared" si="210"/>
        <v>01055</v>
      </c>
      <c r="M3511">
        <f t="shared" si="211"/>
        <v>1055</v>
      </c>
      <c r="N3511" s="37">
        <f t="shared" ref="N3511:N3574" si="212">+F3511</f>
        <v>3806880</v>
      </c>
    </row>
    <row r="3512" spans="1:14" x14ac:dyDescent="0.3">
      <c r="A3512" s="3">
        <v>4</v>
      </c>
      <c r="B3512" s="146" t="s">
        <v>4885</v>
      </c>
      <c r="C3512" s="4" t="s">
        <v>4886</v>
      </c>
      <c r="D3512" s="5">
        <v>44970</v>
      </c>
      <c r="E3512" s="13" t="s">
        <v>4649</v>
      </c>
      <c r="F3512" s="7">
        <v>1189650</v>
      </c>
      <c r="G3512" s="6" t="s">
        <v>1366</v>
      </c>
      <c r="H3512" s="7">
        <v>124913</v>
      </c>
      <c r="I3512" s="136">
        <v>2108799</v>
      </c>
      <c r="J3512" s="138" t="s">
        <v>604</v>
      </c>
      <c r="K3512" s="139"/>
      <c r="L3512" t="str">
        <f t="shared" si="210"/>
        <v>03972</v>
      </c>
      <c r="M3512">
        <f t="shared" si="211"/>
        <v>3972</v>
      </c>
      <c r="N3512" s="37">
        <f t="shared" si="212"/>
        <v>1189650</v>
      </c>
    </row>
    <row r="3513" spans="1:14" x14ac:dyDescent="0.3">
      <c r="A3513" s="3">
        <v>4</v>
      </c>
      <c r="B3513" s="147"/>
      <c r="C3513" s="4" t="s">
        <v>4887</v>
      </c>
      <c r="D3513" s="5">
        <v>44966</v>
      </c>
      <c r="E3513" s="13" t="s">
        <v>4649</v>
      </c>
      <c r="F3513" s="7">
        <v>1166550</v>
      </c>
      <c r="G3513" s="6" t="s">
        <v>1366</v>
      </c>
      <c r="H3513" s="7">
        <v>122488</v>
      </c>
      <c r="I3513" s="137"/>
      <c r="J3513" s="140"/>
      <c r="K3513" s="141"/>
      <c r="L3513" t="str">
        <f t="shared" si="210"/>
        <v>03526</v>
      </c>
      <c r="M3513">
        <f t="shared" si="211"/>
        <v>3526</v>
      </c>
      <c r="N3513" s="37">
        <f t="shared" si="212"/>
        <v>1166550</v>
      </c>
    </row>
    <row r="3514" spans="1:14" x14ac:dyDescent="0.3">
      <c r="A3514" s="3">
        <v>4</v>
      </c>
      <c r="B3514" s="15" t="s">
        <v>4890</v>
      </c>
      <c r="C3514" s="4" t="s">
        <v>4891</v>
      </c>
      <c r="D3514" s="5">
        <v>44964</v>
      </c>
      <c r="E3514" s="13" t="s">
        <v>4649</v>
      </c>
      <c r="F3514" s="7">
        <v>583275</v>
      </c>
      <c r="G3514" s="6" t="s">
        <v>1366</v>
      </c>
      <c r="H3514" s="7">
        <v>61244</v>
      </c>
      <c r="I3514" s="11">
        <v>522031</v>
      </c>
      <c r="J3514" s="132" t="s">
        <v>615</v>
      </c>
      <c r="K3514" s="133"/>
      <c r="L3514" t="str">
        <f t="shared" si="210"/>
        <v>03083</v>
      </c>
      <c r="M3514">
        <f t="shared" si="211"/>
        <v>3083</v>
      </c>
      <c r="N3514" s="37">
        <f t="shared" si="212"/>
        <v>583275</v>
      </c>
    </row>
    <row r="3515" spans="1:14" x14ac:dyDescent="0.3">
      <c r="A3515" s="3">
        <v>4</v>
      </c>
      <c r="B3515" s="15" t="s">
        <v>4895</v>
      </c>
      <c r="C3515" s="4" t="s">
        <v>4896</v>
      </c>
      <c r="D3515" s="5">
        <v>44929</v>
      </c>
      <c r="E3515" s="13" t="s">
        <v>4649</v>
      </c>
      <c r="F3515" s="7">
        <v>933240</v>
      </c>
      <c r="G3515" s="6" t="s">
        <v>1366</v>
      </c>
      <c r="H3515" s="7">
        <v>97990</v>
      </c>
      <c r="I3515" s="11">
        <v>835250</v>
      </c>
      <c r="J3515" s="132" t="s">
        <v>623</v>
      </c>
      <c r="K3515" s="133"/>
      <c r="L3515" t="str">
        <f>+RIGHT(C3515,3)</f>
        <v>168</v>
      </c>
      <c r="M3515">
        <f t="shared" si="211"/>
        <v>168</v>
      </c>
      <c r="N3515" s="37">
        <f t="shared" si="212"/>
        <v>933240</v>
      </c>
    </row>
    <row r="3516" spans="1:14" x14ac:dyDescent="0.3">
      <c r="A3516" s="3">
        <v>4</v>
      </c>
      <c r="B3516" s="15" t="s">
        <v>4897</v>
      </c>
      <c r="C3516" s="4" t="s">
        <v>4898</v>
      </c>
      <c r="D3516" s="5">
        <v>44967</v>
      </c>
      <c r="E3516" s="13" t="s">
        <v>4649</v>
      </c>
      <c r="F3516" s="7">
        <v>1189650</v>
      </c>
      <c r="G3516" s="6" t="s">
        <v>1366</v>
      </c>
      <c r="H3516" s="7">
        <v>124913</v>
      </c>
      <c r="I3516" s="11">
        <v>1064737</v>
      </c>
      <c r="J3516" s="132" t="s">
        <v>4899</v>
      </c>
      <c r="K3516" s="133"/>
      <c r="L3516" t="str">
        <f t="shared" si="210"/>
        <v>03859</v>
      </c>
      <c r="M3516">
        <f t="shared" si="211"/>
        <v>3859</v>
      </c>
      <c r="N3516" s="37">
        <f t="shared" si="212"/>
        <v>1189650</v>
      </c>
    </row>
    <row r="3517" spans="1:14" x14ac:dyDescent="0.3">
      <c r="A3517" s="3">
        <v>4</v>
      </c>
      <c r="B3517" s="15" t="s">
        <v>4900</v>
      </c>
      <c r="C3517" s="4" t="s">
        <v>4901</v>
      </c>
      <c r="D3517" s="5">
        <v>44970</v>
      </c>
      <c r="E3517" s="13" t="s">
        <v>4649</v>
      </c>
      <c r="F3517" s="7">
        <v>713790</v>
      </c>
      <c r="G3517" s="6" t="s">
        <v>1366</v>
      </c>
      <c r="H3517" s="7">
        <v>74948</v>
      </c>
      <c r="I3517" s="11">
        <v>638842</v>
      </c>
      <c r="J3517" s="132" t="s">
        <v>4902</v>
      </c>
      <c r="K3517" s="133"/>
      <c r="L3517" t="str">
        <f t="shared" si="210"/>
        <v>04024</v>
      </c>
      <c r="M3517">
        <f t="shared" si="211"/>
        <v>4024</v>
      </c>
      <c r="N3517" s="37">
        <f t="shared" si="212"/>
        <v>713790</v>
      </c>
    </row>
    <row r="3518" spans="1:14" x14ac:dyDescent="0.3">
      <c r="A3518" s="3">
        <v>4</v>
      </c>
      <c r="B3518" s="15" t="s">
        <v>4903</v>
      </c>
      <c r="C3518" s="4" t="s">
        <v>4904</v>
      </c>
      <c r="D3518" s="5">
        <v>44928</v>
      </c>
      <c r="E3518" s="13" t="s">
        <v>4905</v>
      </c>
      <c r="F3518" s="7">
        <v>1418340</v>
      </c>
      <c r="G3518" s="6" t="s">
        <v>1366</v>
      </c>
      <c r="H3518" s="7">
        <v>148926</v>
      </c>
      <c r="I3518" s="11">
        <v>1269414</v>
      </c>
      <c r="J3518" s="132" t="s">
        <v>626</v>
      </c>
      <c r="K3518" s="133"/>
      <c r="L3518" t="str">
        <f t="shared" si="210"/>
        <v>00060</v>
      </c>
      <c r="M3518">
        <f t="shared" si="211"/>
        <v>60</v>
      </c>
      <c r="N3518" s="37">
        <f t="shared" si="212"/>
        <v>1418340</v>
      </c>
    </row>
    <row r="3519" spans="1:14" x14ac:dyDescent="0.3">
      <c r="A3519" s="3">
        <v>4</v>
      </c>
      <c r="B3519" s="15" t="s">
        <v>4906</v>
      </c>
      <c r="C3519" s="4" t="s">
        <v>4907</v>
      </c>
      <c r="D3519" s="5">
        <v>44974</v>
      </c>
      <c r="E3519" s="13" t="s">
        <v>4649</v>
      </c>
      <c r="F3519" s="7">
        <v>1189650</v>
      </c>
      <c r="G3519" s="6" t="s">
        <v>1366</v>
      </c>
      <c r="H3519" s="7">
        <v>124913</v>
      </c>
      <c r="I3519" s="11">
        <v>1064737</v>
      </c>
      <c r="J3519" s="132" t="s">
        <v>626</v>
      </c>
      <c r="K3519" s="133"/>
      <c r="L3519" t="str">
        <f t="shared" si="210"/>
        <v>06395</v>
      </c>
      <c r="M3519">
        <f t="shared" si="211"/>
        <v>6395</v>
      </c>
      <c r="N3519" s="37">
        <f t="shared" si="212"/>
        <v>1189650</v>
      </c>
    </row>
    <row r="3520" spans="1:14" x14ac:dyDescent="0.3">
      <c r="A3520" s="3">
        <v>4</v>
      </c>
      <c r="B3520" s="15" t="s">
        <v>4910</v>
      </c>
      <c r="C3520" s="4" t="s">
        <v>4911</v>
      </c>
      <c r="D3520" s="5">
        <v>44972</v>
      </c>
      <c r="E3520" s="13" t="s">
        <v>4649</v>
      </c>
      <c r="F3520" s="7">
        <v>1656270</v>
      </c>
      <c r="G3520" s="6" t="s">
        <v>1366</v>
      </c>
      <c r="H3520" s="7">
        <v>173908</v>
      </c>
      <c r="I3520" s="11">
        <v>1482362</v>
      </c>
      <c r="J3520" s="132" t="s">
        <v>4912</v>
      </c>
      <c r="K3520" s="133"/>
      <c r="L3520" t="str">
        <f t="shared" si="210"/>
        <v>04204</v>
      </c>
      <c r="M3520">
        <f t="shared" si="211"/>
        <v>4204</v>
      </c>
      <c r="N3520" s="37">
        <f t="shared" si="212"/>
        <v>1656270</v>
      </c>
    </row>
    <row r="3521" spans="1:14" x14ac:dyDescent="0.3">
      <c r="A3521" s="3">
        <v>4</v>
      </c>
      <c r="B3521" s="146" t="s">
        <v>4915</v>
      </c>
      <c r="C3521" s="4" t="s">
        <v>4916</v>
      </c>
      <c r="D3521" s="5">
        <v>44942</v>
      </c>
      <c r="E3521" s="13" t="s">
        <v>4649</v>
      </c>
      <c r="F3521" s="7">
        <v>3806880</v>
      </c>
      <c r="G3521" s="6" t="s">
        <v>1366</v>
      </c>
      <c r="H3521" s="7">
        <v>399723</v>
      </c>
      <c r="I3521" s="136">
        <v>5110736</v>
      </c>
      <c r="J3521" s="138" t="s">
        <v>630</v>
      </c>
      <c r="K3521" s="139"/>
      <c r="L3521" t="str">
        <f t="shared" si="210"/>
        <v>01636</v>
      </c>
      <c r="M3521">
        <f t="shared" si="211"/>
        <v>1636</v>
      </c>
      <c r="N3521" s="37">
        <f t="shared" si="212"/>
        <v>3806880</v>
      </c>
    </row>
    <row r="3522" spans="1:14" x14ac:dyDescent="0.3">
      <c r="A3522" s="3">
        <v>4</v>
      </c>
      <c r="B3522" s="147"/>
      <c r="C3522" s="4" t="s">
        <v>4917</v>
      </c>
      <c r="D3522" s="5">
        <v>44932</v>
      </c>
      <c r="E3522" s="13" t="s">
        <v>4649</v>
      </c>
      <c r="F3522" s="7">
        <v>1903440</v>
      </c>
      <c r="G3522" s="6" t="s">
        <v>1366</v>
      </c>
      <c r="H3522" s="7">
        <v>199861</v>
      </c>
      <c r="I3522" s="137"/>
      <c r="J3522" s="140"/>
      <c r="K3522" s="141"/>
      <c r="L3522" t="str">
        <f t="shared" si="210"/>
        <v>00771</v>
      </c>
      <c r="M3522">
        <f t="shared" si="211"/>
        <v>771</v>
      </c>
      <c r="N3522" s="37">
        <f t="shared" si="212"/>
        <v>1903440</v>
      </c>
    </row>
    <row r="3523" spans="1:14" x14ac:dyDescent="0.3">
      <c r="A3523" s="3">
        <v>4</v>
      </c>
      <c r="B3523" s="146" t="s">
        <v>4918</v>
      </c>
      <c r="C3523" s="4" t="s">
        <v>4919</v>
      </c>
      <c r="D3523" s="5">
        <v>44967</v>
      </c>
      <c r="E3523" s="13" t="s">
        <v>4649</v>
      </c>
      <c r="F3523" s="7">
        <v>2379300</v>
      </c>
      <c r="G3523" s="6" t="s">
        <v>1366</v>
      </c>
      <c r="H3523" s="7">
        <v>249826</v>
      </c>
      <c r="I3523" s="136">
        <v>3736916</v>
      </c>
      <c r="J3523" s="138" t="s">
        <v>630</v>
      </c>
      <c r="K3523" s="139"/>
      <c r="L3523" t="str">
        <f t="shared" si="210"/>
        <v>03841</v>
      </c>
      <c r="M3523">
        <f t="shared" si="211"/>
        <v>3841</v>
      </c>
      <c r="N3523" s="37">
        <f t="shared" si="212"/>
        <v>2379300</v>
      </c>
    </row>
    <row r="3524" spans="1:14" x14ac:dyDescent="0.3">
      <c r="A3524" s="3">
        <v>4</v>
      </c>
      <c r="B3524" s="147"/>
      <c r="C3524" s="4" t="s">
        <v>4920</v>
      </c>
      <c r="D3524" s="5">
        <v>44978</v>
      </c>
      <c r="E3524" s="13" t="s">
        <v>4649</v>
      </c>
      <c r="F3524" s="7">
        <v>1796025</v>
      </c>
      <c r="G3524" s="6" t="s">
        <v>1366</v>
      </c>
      <c r="H3524" s="7">
        <v>188583</v>
      </c>
      <c r="I3524" s="137"/>
      <c r="J3524" s="140"/>
      <c r="K3524" s="141"/>
      <c r="L3524" t="str">
        <f t="shared" si="210"/>
        <v>06770</v>
      </c>
      <c r="M3524">
        <f t="shared" si="211"/>
        <v>6770</v>
      </c>
      <c r="N3524" s="37">
        <f t="shared" si="212"/>
        <v>1796025</v>
      </c>
    </row>
    <row r="3525" spans="1:14" x14ac:dyDescent="0.3">
      <c r="A3525" s="3">
        <v>4</v>
      </c>
      <c r="B3525" s="15" t="s">
        <v>4923</v>
      </c>
      <c r="C3525" s="4" t="s">
        <v>4924</v>
      </c>
      <c r="D3525" s="5">
        <v>44944</v>
      </c>
      <c r="E3525" s="13" t="s">
        <v>4649</v>
      </c>
      <c r="F3525" s="7">
        <v>4740120</v>
      </c>
      <c r="G3525" s="6" t="s">
        <v>1366</v>
      </c>
      <c r="H3525" s="7">
        <v>497713</v>
      </c>
      <c r="I3525" s="11">
        <v>4242407</v>
      </c>
      <c r="J3525" s="132" t="s">
        <v>640</v>
      </c>
      <c r="K3525" s="133"/>
      <c r="L3525" t="str">
        <f t="shared" si="210"/>
        <v>01774</v>
      </c>
      <c r="M3525">
        <f t="shared" si="211"/>
        <v>1774</v>
      </c>
      <c r="N3525" s="37">
        <f t="shared" si="212"/>
        <v>4740120</v>
      </c>
    </row>
    <row r="3526" spans="1:14" x14ac:dyDescent="0.3">
      <c r="A3526" s="3">
        <v>4</v>
      </c>
      <c r="B3526" s="15" t="s">
        <v>4925</v>
      </c>
      <c r="C3526" s="4" t="s">
        <v>4926</v>
      </c>
      <c r="D3526" s="5">
        <v>44970</v>
      </c>
      <c r="E3526" s="13" t="s">
        <v>4649</v>
      </c>
      <c r="F3526" s="7">
        <v>1917300</v>
      </c>
      <c r="G3526" s="6" t="s">
        <v>1366</v>
      </c>
      <c r="H3526" s="7">
        <v>201317</v>
      </c>
      <c r="I3526" s="11">
        <v>1715983</v>
      </c>
      <c r="J3526" s="132" t="s">
        <v>640</v>
      </c>
      <c r="K3526" s="133"/>
      <c r="L3526" t="str">
        <f t="shared" si="210"/>
        <v>03980</v>
      </c>
      <c r="M3526">
        <f t="shared" si="211"/>
        <v>3980</v>
      </c>
      <c r="N3526" s="37">
        <f t="shared" si="212"/>
        <v>1917300</v>
      </c>
    </row>
    <row r="3527" spans="1:14" x14ac:dyDescent="0.3">
      <c r="A3527" s="3">
        <v>4</v>
      </c>
      <c r="B3527" s="15" t="s">
        <v>4927</v>
      </c>
      <c r="C3527" s="4" t="s">
        <v>4928</v>
      </c>
      <c r="D3527" s="5">
        <v>44929</v>
      </c>
      <c r="E3527" s="13" t="s">
        <v>4649</v>
      </c>
      <c r="F3527" s="7">
        <v>933240</v>
      </c>
      <c r="G3527" s="6" t="s">
        <v>17</v>
      </c>
      <c r="H3527" s="7">
        <v>97990</v>
      </c>
      <c r="I3527" s="11">
        <v>835250</v>
      </c>
      <c r="J3527" s="132" t="s">
        <v>652</v>
      </c>
      <c r="K3527" s="133"/>
      <c r="L3527" t="str">
        <f t="shared" ref="L3527:L3590" si="213">+RIGHT(C3527,5)</f>
        <v>00111</v>
      </c>
      <c r="M3527">
        <f t="shared" ref="M3527:M3590" si="214">+L3527*1</f>
        <v>111</v>
      </c>
      <c r="N3527" s="37">
        <f t="shared" si="212"/>
        <v>933240</v>
      </c>
    </row>
    <row r="3528" spans="1:14" x14ac:dyDescent="0.3">
      <c r="A3528" s="3">
        <v>4</v>
      </c>
      <c r="B3528" s="146" t="s">
        <v>4929</v>
      </c>
      <c r="C3528" s="4" t="s">
        <v>4930</v>
      </c>
      <c r="D3528" s="5">
        <v>44930</v>
      </c>
      <c r="E3528" s="13" t="s">
        <v>4649</v>
      </c>
      <c r="F3528" s="7">
        <v>1418340</v>
      </c>
      <c r="G3528" s="6" t="s">
        <v>1366</v>
      </c>
      <c r="H3528" s="7">
        <v>148926</v>
      </c>
      <c r="I3528" s="136">
        <v>9754229</v>
      </c>
      <c r="J3528" s="138" t="s">
        <v>652</v>
      </c>
      <c r="K3528" s="139"/>
      <c r="L3528" t="str">
        <f t="shared" si="213"/>
        <v>00382</v>
      </c>
      <c r="M3528">
        <f t="shared" si="214"/>
        <v>382</v>
      </c>
      <c r="N3528" s="37">
        <f t="shared" si="212"/>
        <v>1418340</v>
      </c>
    </row>
    <row r="3529" spans="1:14" x14ac:dyDescent="0.3">
      <c r="A3529" s="3">
        <v>4</v>
      </c>
      <c r="B3529" s="148"/>
      <c r="C3529" s="4" t="s">
        <v>4931</v>
      </c>
      <c r="D3529" s="5">
        <v>44943</v>
      </c>
      <c r="E3529" s="13" t="s">
        <v>4649</v>
      </c>
      <c r="F3529" s="7">
        <v>7576800</v>
      </c>
      <c r="G3529" s="6" t="s">
        <v>1366</v>
      </c>
      <c r="H3529" s="7">
        <v>795564</v>
      </c>
      <c r="I3529" s="143"/>
      <c r="J3529" s="144"/>
      <c r="K3529" s="145"/>
      <c r="L3529" t="str">
        <f t="shared" si="213"/>
        <v>01741</v>
      </c>
      <c r="M3529">
        <f t="shared" si="214"/>
        <v>1741</v>
      </c>
      <c r="N3529" s="37">
        <f t="shared" si="212"/>
        <v>7576800</v>
      </c>
    </row>
    <row r="3530" spans="1:14" x14ac:dyDescent="0.3">
      <c r="A3530" s="3">
        <v>4</v>
      </c>
      <c r="B3530" s="147"/>
      <c r="C3530" s="4" t="s">
        <v>4932</v>
      </c>
      <c r="D3530" s="5">
        <v>44938</v>
      </c>
      <c r="E3530" s="13" t="s">
        <v>4649</v>
      </c>
      <c r="F3530" s="7">
        <v>1903440</v>
      </c>
      <c r="G3530" s="6" t="s">
        <v>1366</v>
      </c>
      <c r="H3530" s="7">
        <v>199861</v>
      </c>
      <c r="I3530" s="137"/>
      <c r="J3530" s="140"/>
      <c r="K3530" s="141"/>
      <c r="L3530" t="str">
        <f t="shared" si="213"/>
        <v>01388</v>
      </c>
      <c r="M3530">
        <f t="shared" si="214"/>
        <v>1388</v>
      </c>
      <c r="N3530" s="37">
        <f t="shared" si="212"/>
        <v>1903440</v>
      </c>
    </row>
    <row r="3531" spans="1:14" x14ac:dyDescent="0.3">
      <c r="A3531" s="3">
        <v>4</v>
      </c>
      <c r="B3531" s="146" t="s">
        <v>4933</v>
      </c>
      <c r="C3531" s="4" t="s">
        <v>4934</v>
      </c>
      <c r="D3531" s="5">
        <v>44971</v>
      </c>
      <c r="E3531" s="13" t="s">
        <v>4935</v>
      </c>
      <c r="F3531" s="7">
        <v>1166550</v>
      </c>
      <c r="G3531" s="6" t="s">
        <v>1366</v>
      </c>
      <c r="H3531" s="7">
        <v>122488</v>
      </c>
      <c r="I3531" s="136">
        <v>2108799</v>
      </c>
      <c r="J3531" s="138" t="s">
        <v>652</v>
      </c>
      <c r="K3531" s="139"/>
      <c r="L3531" t="str">
        <f t="shared" si="213"/>
        <v>04070</v>
      </c>
      <c r="M3531">
        <f t="shared" si="214"/>
        <v>4070</v>
      </c>
      <c r="N3531" s="37">
        <f t="shared" si="212"/>
        <v>1166550</v>
      </c>
    </row>
    <row r="3532" spans="1:14" x14ac:dyDescent="0.3">
      <c r="A3532" s="3">
        <v>4</v>
      </c>
      <c r="B3532" s="147"/>
      <c r="C3532" s="4" t="s">
        <v>4936</v>
      </c>
      <c r="D3532" s="5">
        <v>44967</v>
      </c>
      <c r="E3532" s="13" t="s">
        <v>4649</v>
      </c>
      <c r="F3532" s="7">
        <v>1189650</v>
      </c>
      <c r="G3532" s="6" t="s">
        <v>1366</v>
      </c>
      <c r="H3532" s="7">
        <v>124913</v>
      </c>
      <c r="I3532" s="137"/>
      <c r="J3532" s="140"/>
      <c r="K3532" s="141"/>
      <c r="L3532" t="str">
        <f t="shared" si="213"/>
        <v>03818</v>
      </c>
      <c r="M3532">
        <f t="shared" si="214"/>
        <v>3818</v>
      </c>
      <c r="N3532" s="37">
        <f t="shared" si="212"/>
        <v>1189650</v>
      </c>
    </row>
    <row r="3533" spans="1:14" x14ac:dyDescent="0.3">
      <c r="A3533" s="3">
        <v>4</v>
      </c>
      <c r="B3533" s="15" t="s">
        <v>4939</v>
      </c>
      <c r="C3533" s="4" t="s">
        <v>4940</v>
      </c>
      <c r="D3533" s="5">
        <v>44929</v>
      </c>
      <c r="E3533" s="13" t="s">
        <v>4649</v>
      </c>
      <c r="F3533" s="7">
        <v>933240</v>
      </c>
      <c r="G3533" s="6" t="s">
        <v>17</v>
      </c>
      <c r="H3533" s="7">
        <v>97990</v>
      </c>
      <c r="I3533" s="11">
        <v>835250</v>
      </c>
      <c r="J3533" s="132" t="s">
        <v>664</v>
      </c>
      <c r="K3533" s="133"/>
      <c r="L3533" t="str">
        <f t="shared" si="213"/>
        <v>00131</v>
      </c>
      <c r="M3533">
        <f t="shared" si="214"/>
        <v>131</v>
      </c>
      <c r="N3533" s="37">
        <f t="shared" si="212"/>
        <v>933240</v>
      </c>
    </row>
    <row r="3534" spans="1:14" x14ac:dyDescent="0.3">
      <c r="A3534" s="3">
        <v>4</v>
      </c>
      <c r="B3534" s="15" t="s">
        <v>4941</v>
      </c>
      <c r="C3534" s="4" t="s">
        <v>4942</v>
      </c>
      <c r="D3534" s="5">
        <v>44939</v>
      </c>
      <c r="E3534" s="13" t="s">
        <v>4649</v>
      </c>
      <c r="F3534" s="7">
        <v>1903440</v>
      </c>
      <c r="G3534" s="6" t="s">
        <v>1366</v>
      </c>
      <c r="H3534" s="7">
        <v>199861</v>
      </c>
      <c r="I3534" s="11">
        <v>1703579</v>
      </c>
      <c r="J3534" s="132" t="s">
        <v>664</v>
      </c>
      <c r="K3534" s="133"/>
      <c r="L3534" t="str">
        <f t="shared" si="213"/>
        <v>01524</v>
      </c>
      <c r="M3534">
        <f t="shared" si="214"/>
        <v>1524</v>
      </c>
      <c r="N3534" s="37">
        <f t="shared" si="212"/>
        <v>1903440</v>
      </c>
    </row>
    <row r="3535" spans="1:14" x14ac:dyDescent="0.3">
      <c r="A3535" s="3">
        <v>4</v>
      </c>
      <c r="B3535" s="146" t="s">
        <v>4943</v>
      </c>
      <c r="C3535" s="4" t="s">
        <v>4944</v>
      </c>
      <c r="D3535" s="5">
        <v>44968</v>
      </c>
      <c r="E3535" s="13" t="s">
        <v>4649</v>
      </c>
      <c r="F3535" s="7">
        <v>723030</v>
      </c>
      <c r="G3535" s="6" t="s">
        <v>1366</v>
      </c>
      <c r="H3535" s="7">
        <v>75918</v>
      </c>
      <c r="I3535" s="136">
        <v>2776585</v>
      </c>
      <c r="J3535" s="138" t="s">
        <v>664</v>
      </c>
      <c r="K3535" s="139"/>
      <c r="L3535" t="str">
        <f t="shared" si="213"/>
        <v>03912</v>
      </c>
      <c r="M3535">
        <f t="shared" si="214"/>
        <v>3912</v>
      </c>
      <c r="N3535" s="37">
        <f t="shared" si="212"/>
        <v>723030</v>
      </c>
    </row>
    <row r="3536" spans="1:14" x14ac:dyDescent="0.3">
      <c r="A3536" s="3">
        <v>4</v>
      </c>
      <c r="B3536" s="147"/>
      <c r="C3536" s="4" t="s">
        <v>4945</v>
      </c>
      <c r="D3536" s="5">
        <v>44978</v>
      </c>
      <c r="E3536" s="13" t="s">
        <v>4649</v>
      </c>
      <c r="F3536" s="7">
        <v>2379300</v>
      </c>
      <c r="G3536" s="6" t="s">
        <v>1366</v>
      </c>
      <c r="H3536" s="7">
        <v>249827</v>
      </c>
      <c r="I3536" s="137"/>
      <c r="J3536" s="140"/>
      <c r="K3536" s="141"/>
      <c r="L3536" t="str">
        <f t="shared" si="213"/>
        <v>06773</v>
      </c>
      <c r="M3536">
        <f t="shared" si="214"/>
        <v>6773</v>
      </c>
      <c r="N3536" s="37">
        <f t="shared" si="212"/>
        <v>2379300</v>
      </c>
    </row>
    <row r="3537" spans="1:14" x14ac:dyDescent="0.3">
      <c r="A3537" s="3">
        <v>4</v>
      </c>
      <c r="B3537" s="146" t="s">
        <v>4948</v>
      </c>
      <c r="C3537" s="4" t="s">
        <v>4949</v>
      </c>
      <c r="D3537" s="5">
        <v>44943</v>
      </c>
      <c r="E3537" s="13" t="s">
        <v>4649</v>
      </c>
      <c r="F3537" s="7">
        <v>11457600</v>
      </c>
      <c r="G3537" s="6" t="s">
        <v>1366</v>
      </c>
      <c r="H3537" s="7">
        <v>1203048</v>
      </c>
      <c r="I3537" s="136">
        <v>13661710</v>
      </c>
      <c r="J3537" s="138" t="s">
        <v>684</v>
      </c>
      <c r="K3537" s="139"/>
      <c r="L3537" t="str">
        <f t="shared" si="213"/>
        <v>01713</v>
      </c>
      <c r="M3537">
        <f t="shared" si="214"/>
        <v>1713</v>
      </c>
      <c r="N3537" s="37">
        <f t="shared" si="212"/>
        <v>11457600</v>
      </c>
    </row>
    <row r="3538" spans="1:14" x14ac:dyDescent="0.3">
      <c r="A3538" s="3">
        <v>4</v>
      </c>
      <c r="B3538" s="148"/>
      <c r="C3538" s="4" t="s">
        <v>4950</v>
      </c>
      <c r="D3538" s="5">
        <v>44937</v>
      </c>
      <c r="E3538" s="13" t="s">
        <v>4649</v>
      </c>
      <c r="F3538" s="7">
        <v>1903440</v>
      </c>
      <c r="G3538" s="6" t="s">
        <v>1366</v>
      </c>
      <c r="H3538" s="7">
        <v>199861</v>
      </c>
      <c r="I3538" s="143"/>
      <c r="J3538" s="144"/>
      <c r="K3538" s="145"/>
      <c r="L3538" t="str">
        <f t="shared" si="213"/>
        <v>01058</v>
      </c>
      <c r="M3538">
        <f t="shared" si="214"/>
        <v>1058</v>
      </c>
      <c r="N3538" s="37">
        <f t="shared" si="212"/>
        <v>1903440</v>
      </c>
    </row>
    <row r="3539" spans="1:14" x14ac:dyDescent="0.3">
      <c r="A3539" s="3">
        <v>4</v>
      </c>
      <c r="B3539" s="147"/>
      <c r="C3539" s="4" t="s">
        <v>4951</v>
      </c>
      <c r="D3539" s="5">
        <v>44935</v>
      </c>
      <c r="E3539" s="13" t="s">
        <v>4649</v>
      </c>
      <c r="F3539" s="7">
        <v>1903440</v>
      </c>
      <c r="G3539" s="6" t="s">
        <v>1366</v>
      </c>
      <c r="H3539" s="7">
        <v>199861</v>
      </c>
      <c r="I3539" s="137"/>
      <c r="J3539" s="140"/>
      <c r="K3539" s="141"/>
      <c r="L3539" t="str">
        <f t="shared" si="213"/>
        <v>00910</v>
      </c>
      <c r="M3539">
        <f t="shared" si="214"/>
        <v>910</v>
      </c>
      <c r="N3539" s="37">
        <f t="shared" si="212"/>
        <v>1903440</v>
      </c>
    </row>
    <row r="3540" spans="1:14" x14ac:dyDescent="0.3">
      <c r="A3540" s="3">
        <v>4</v>
      </c>
      <c r="B3540" s="146" t="s">
        <v>4952</v>
      </c>
      <c r="C3540" s="4" t="s">
        <v>4953</v>
      </c>
      <c r="D3540" s="5">
        <v>44970</v>
      </c>
      <c r="E3540" s="13" t="s">
        <v>4649</v>
      </c>
      <c r="F3540" s="7">
        <v>2379300</v>
      </c>
      <c r="G3540" s="6" t="s">
        <v>1366</v>
      </c>
      <c r="H3540" s="7">
        <v>249827</v>
      </c>
      <c r="I3540" s="136">
        <v>4258947</v>
      </c>
      <c r="J3540" s="138" t="s">
        <v>684</v>
      </c>
      <c r="K3540" s="139"/>
      <c r="L3540" t="str">
        <f t="shared" si="213"/>
        <v>03967</v>
      </c>
      <c r="M3540">
        <f t="shared" si="214"/>
        <v>3967</v>
      </c>
      <c r="N3540" s="37">
        <f t="shared" si="212"/>
        <v>2379300</v>
      </c>
    </row>
    <row r="3541" spans="1:14" x14ac:dyDescent="0.3">
      <c r="A3541" s="3">
        <v>4</v>
      </c>
      <c r="B3541" s="147"/>
      <c r="C3541" s="4" t="s">
        <v>4954</v>
      </c>
      <c r="D3541" s="5">
        <v>44984</v>
      </c>
      <c r="E3541" s="13" t="s">
        <v>4649</v>
      </c>
      <c r="F3541" s="7">
        <v>2379300</v>
      </c>
      <c r="G3541" s="6" t="s">
        <v>1366</v>
      </c>
      <c r="H3541" s="7">
        <v>249827</v>
      </c>
      <c r="I3541" s="137"/>
      <c r="J3541" s="140"/>
      <c r="K3541" s="141"/>
      <c r="L3541" t="str">
        <f t="shared" si="213"/>
        <v>09033</v>
      </c>
      <c r="M3541">
        <f t="shared" si="214"/>
        <v>9033</v>
      </c>
      <c r="N3541" s="37">
        <f t="shared" si="212"/>
        <v>2379300</v>
      </c>
    </row>
    <row r="3542" spans="1:14" x14ac:dyDescent="0.3">
      <c r="A3542" s="3">
        <v>4</v>
      </c>
      <c r="B3542" s="15" t="s">
        <v>4955</v>
      </c>
      <c r="C3542" s="4" t="s">
        <v>4956</v>
      </c>
      <c r="D3542" s="5">
        <v>44931</v>
      </c>
      <c r="E3542" s="13" t="s">
        <v>4649</v>
      </c>
      <c r="F3542" s="7">
        <v>951720</v>
      </c>
      <c r="G3542" s="6" t="s">
        <v>1366</v>
      </c>
      <c r="H3542" s="7">
        <v>99931</v>
      </c>
      <c r="I3542" s="11">
        <v>851789</v>
      </c>
      <c r="J3542" s="132" t="s">
        <v>693</v>
      </c>
      <c r="K3542" s="133"/>
      <c r="L3542" t="str">
        <f>+RIGHT(C3542,3)</f>
        <v>408</v>
      </c>
      <c r="M3542">
        <f t="shared" si="214"/>
        <v>408</v>
      </c>
      <c r="N3542" s="37">
        <f t="shared" si="212"/>
        <v>951720</v>
      </c>
    </row>
    <row r="3543" spans="1:14" x14ac:dyDescent="0.3">
      <c r="A3543" s="3">
        <v>4</v>
      </c>
      <c r="B3543" s="15" t="s">
        <v>4957</v>
      </c>
      <c r="C3543" s="4" t="s">
        <v>4958</v>
      </c>
      <c r="D3543" s="5">
        <v>44968</v>
      </c>
      <c r="E3543" s="13" t="s">
        <v>4649</v>
      </c>
      <c r="F3543" s="7">
        <v>1539615</v>
      </c>
      <c r="G3543" s="6" t="s">
        <v>1366</v>
      </c>
      <c r="H3543" s="7">
        <v>161660</v>
      </c>
      <c r="I3543" s="11">
        <v>1377955</v>
      </c>
      <c r="J3543" s="132" t="s">
        <v>693</v>
      </c>
      <c r="K3543" s="133"/>
      <c r="L3543" t="str">
        <f t="shared" ref="L3543" si="215">+RIGHT(C3543,4)</f>
        <v>3880</v>
      </c>
      <c r="M3543">
        <f t="shared" si="214"/>
        <v>3880</v>
      </c>
      <c r="N3543" s="37">
        <f t="shared" si="212"/>
        <v>1539615</v>
      </c>
    </row>
    <row r="3544" spans="1:14" x14ac:dyDescent="0.3">
      <c r="A3544" s="3">
        <v>4</v>
      </c>
      <c r="B3544" s="15" t="s">
        <v>4961</v>
      </c>
      <c r="C3544" s="4" t="s">
        <v>4962</v>
      </c>
      <c r="D3544" s="5">
        <v>44930</v>
      </c>
      <c r="E3544" s="13" t="s">
        <v>4649</v>
      </c>
      <c r="F3544" s="7">
        <v>933240</v>
      </c>
      <c r="G3544" s="6" t="s">
        <v>1366</v>
      </c>
      <c r="H3544" s="7">
        <v>97990</v>
      </c>
      <c r="I3544" s="11">
        <v>835250</v>
      </c>
      <c r="J3544" s="132" t="s">
        <v>698</v>
      </c>
      <c r="K3544" s="133"/>
      <c r="L3544" t="str">
        <f t="shared" si="213"/>
        <v>00302</v>
      </c>
      <c r="M3544">
        <f t="shared" si="214"/>
        <v>302</v>
      </c>
      <c r="N3544" s="37">
        <f t="shared" si="212"/>
        <v>933240</v>
      </c>
    </row>
    <row r="3545" spans="1:14" x14ac:dyDescent="0.3">
      <c r="A3545" s="3">
        <v>4</v>
      </c>
      <c r="B3545" s="146" t="s">
        <v>4963</v>
      </c>
      <c r="C3545" s="4" t="s">
        <v>4964</v>
      </c>
      <c r="D3545" s="5">
        <v>44979</v>
      </c>
      <c r="E3545" s="13" t="s">
        <v>4965</v>
      </c>
      <c r="F3545" s="7">
        <v>583275</v>
      </c>
      <c r="G3545" s="6" t="s">
        <v>1366</v>
      </c>
      <c r="H3545" s="7">
        <v>61244</v>
      </c>
      <c r="I3545" s="136">
        <v>1586768</v>
      </c>
      <c r="J3545" s="138" t="s">
        <v>698</v>
      </c>
      <c r="K3545" s="139"/>
      <c r="L3545" t="str">
        <f t="shared" si="213"/>
        <v>06873</v>
      </c>
      <c r="M3545">
        <f t="shared" si="214"/>
        <v>6873</v>
      </c>
      <c r="N3545" s="37">
        <f t="shared" si="212"/>
        <v>583275</v>
      </c>
    </row>
    <row r="3546" spans="1:14" x14ac:dyDescent="0.3">
      <c r="A3546" s="3">
        <v>4</v>
      </c>
      <c r="B3546" s="148"/>
      <c r="C3546" s="4" t="s">
        <v>4966</v>
      </c>
      <c r="D3546" s="5">
        <v>44965</v>
      </c>
      <c r="E3546" s="13" t="s">
        <v>4649</v>
      </c>
      <c r="F3546" s="7">
        <v>583275</v>
      </c>
      <c r="G3546" s="6" t="s">
        <v>1366</v>
      </c>
      <c r="H3546" s="7">
        <v>61244</v>
      </c>
      <c r="I3546" s="143"/>
      <c r="J3546" s="144"/>
      <c r="K3546" s="145"/>
      <c r="L3546" t="str">
        <f t="shared" si="213"/>
        <v>03152</v>
      </c>
      <c r="M3546">
        <f t="shared" si="214"/>
        <v>3152</v>
      </c>
      <c r="N3546" s="37">
        <f t="shared" si="212"/>
        <v>583275</v>
      </c>
    </row>
    <row r="3547" spans="1:14" x14ac:dyDescent="0.3">
      <c r="A3547" s="3">
        <v>4</v>
      </c>
      <c r="B3547" s="147"/>
      <c r="C3547" s="4" t="s">
        <v>4967</v>
      </c>
      <c r="D3547" s="5">
        <v>44972</v>
      </c>
      <c r="E3547" s="13" t="s">
        <v>4657</v>
      </c>
      <c r="F3547" s="7">
        <v>606375</v>
      </c>
      <c r="G3547" s="6" t="s">
        <v>1366</v>
      </c>
      <c r="H3547" s="7">
        <v>63669</v>
      </c>
      <c r="I3547" s="137"/>
      <c r="J3547" s="140"/>
      <c r="K3547" s="141"/>
      <c r="L3547" t="str">
        <f t="shared" si="213"/>
        <v>04200</v>
      </c>
      <c r="M3547">
        <f t="shared" si="214"/>
        <v>4200</v>
      </c>
      <c r="N3547" s="37">
        <f t="shared" si="212"/>
        <v>606375</v>
      </c>
    </row>
    <row r="3548" spans="1:14" x14ac:dyDescent="0.3">
      <c r="A3548" s="3">
        <v>4</v>
      </c>
      <c r="B3548" s="15" t="s">
        <v>4968</v>
      </c>
      <c r="C3548" s="4" t="s">
        <v>4969</v>
      </c>
      <c r="D3548" s="5">
        <v>44930</v>
      </c>
      <c r="E3548" s="13" t="s">
        <v>4970</v>
      </c>
      <c r="F3548" s="7">
        <v>933240</v>
      </c>
      <c r="G3548" s="6" t="s">
        <v>1366</v>
      </c>
      <c r="H3548" s="7">
        <v>97990</v>
      </c>
      <c r="I3548" s="11">
        <v>835250</v>
      </c>
      <c r="J3548" s="132" t="s">
        <v>702</v>
      </c>
      <c r="K3548" s="133"/>
      <c r="L3548" t="str">
        <f>+RIGHT(C3548,3)</f>
        <v>312</v>
      </c>
      <c r="M3548">
        <f t="shared" si="214"/>
        <v>312</v>
      </c>
      <c r="N3548" s="37">
        <f t="shared" si="212"/>
        <v>933240</v>
      </c>
    </row>
    <row r="3549" spans="1:14" x14ac:dyDescent="0.3">
      <c r="A3549" s="3">
        <v>4</v>
      </c>
      <c r="B3549" s="15" t="s">
        <v>4971</v>
      </c>
      <c r="C3549" s="4" t="s">
        <v>4972</v>
      </c>
      <c r="D3549" s="5">
        <v>44970</v>
      </c>
      <c r="E3549" s="13" t="s">
        <v>4649</v>
      </c>
      <c r="F3549" s="7">
        <v>1189650</v>
      </c>
      <c r="G3549" s="6" t="s">
        <v>1366</v>
      </c>
      <c r="H3549" s="7">
        <v>124913</v>
      </c>
      <c r="I3549" s="11">
        <v>1064737</v>
      </c>
      <c r="J3549" s="132" t="s">
        <v>702</v>
      </c>
      <c r="K3549" s="133"/>
      <c r="L3549" t="str">
        <f t="shared" si="213"/>
        <v>03958</v>
      </c>
      <c r="M3549">
        <f t="shared" si="214"/>
        <v>3958</v>
      </c>
      <c r="N3549" s="37">
        <f t="shared" si="212"/>
        <v>1189650</v>
      </c>
    </row>
    <row r="3550" spans="1:14" x14ac:dyDescent="0.3">
      <c r="A3550" s="3">
        <v>4</v>
      </c>
      <c r="B3550" s="15" t="s">
        <v>4973</v>
      </c>
      <c r="C3550" s="4" t="s">
        <v>4974</v>
      </c>
      <c r="D3550" s="5">
        <v>44929</v>
      </c>
      <c r="E3550" s="13" t="s">
        <v>4649</v>
      </c>
      <c r="F3550" s="7">
        <v>466620</v>
      </c>
      <c r="G3550" s="6" t="s">
        <v>17</v>
      </c>
      <c r="H3550" s="7">
        <v>48995</v>
      </c>
      <c r="I3550" s="11">
        <v>417625</v>
      </c>
      <c r="J3550" s="132" t="s">
        <v>708</v>
      </c>
      <c r="K3550" s="133"/>
      <c r="L3550" t="str">
        <f t="shared" si="213"/>
        <v>00128</v>
      </c>
      <c r="M3550">
        <f t="shared" si="214"/>
        <v>128</v>
      </c>
      <c r="N3550" s="37">
        <f t="shared" si="212"/>
        <v>466620</v>
      </c>
    </row>
    <row r="3551" spans="1:14" x14ac:dyDescent="0.3">
      <c r="A3551" s="3">
        <v>4</v>
      </c>
      <c r="B3551" s="15" t="s">
        <v>4977</v>
      </c>
      <c r="C3551" s="4" t="s">
        <v>4978</v>
      </c>
      <c r="D3551" s="5">
        <v>44929</v>
      </c>
      <c r="E3551" s="13" t="s">
        <v>4649</v>
      </c>
      <c r="F3551" s="7">
        <v>933240</v>
      </c>
      <c r="G3551" s="6" t="s">
        <v>1366</v>
      </c>
      <c r="H3551" s="7">
        <v>97990</v>
      </c>
      <c r="I3551" s="11">
        <v>835250</v>
      </c>
      <c r="J3551" s="132" t="s">
        <v>712</v>
      </c>
      <c r="K3551" s="133"/>
      <c r="L3551" t="str">
        <f t="shared" si="213"/>
        <v>00153</v>
      </c>
      <c r="M3551">
        <f t="shared" si="214"/>
        <v>153</v>
      </c>
      <c r="N3551" s="37">
        <f t="shared" si="212"/>
        <v>933240</v>
      </c>
    </row>
    <row r="3552" spans="1:14" x14ac:dyDescent="0.3">
      <c r="A3552" s="3">
        <v>4</v>
      </c>
      <c r="B3552" s="146" t="s">
        <v>4979</v>
      </c>
      <c r="C3552" s="4" t="s">
        <v>4980</v>
      </c>
      <c r="D3552" s="5">
        <v>44978</v>
      </c>
      <c r="E3552" s="13" t="s">
        <v>4649</v>
      </c>
      <c r="F3552" s="7">
        <v>583275</v>
      </c>
      <c r="G3552" s="6" t="s">
        <v>1366</v>
      </c>
      <c r="H3552" s="7">
        <v>61244</v>
      </c>
      <c r="I3552" s="136">
        <v>1607442</v>
      </c>
      <c r="J3552" s="138" t="s">
        <v>712</v>
      </c>
      <c r="K3552" s="139"/>
      <c r="L3552" t="str">
        <f t="shared" si="213"/>
        <v>06794</v>
      </c>
      <c r="M3552">
        <f t="shared" si="214"/>
        <v>6794</v>
      </c>
      <c r="N3552" s="37">
        <f t="shared" si="212"/>
        <v>583275</v>
      </c>
    </row>
    <row r="3553" spans="1:14" x14ac:dyDescent="0.3">
      <c r="A3553" s="3">
        <v>4</v>
      </c>
      <c r="B3553" s="147"/>
      <c r="C3553" s="4" t="s">
        <v>4981</v>
      </c>
      <c r="D3553" s="5">
        <v>44972</v>
      </c>
      <c r="E3553" s="13" t="s">
        <v>4657</v>
      </c>
      <c r="F3553" s="7">
        <v>1212750</v>
      </c>
      <c r="G3553" s="6" t="s">
        <v>1366</v>
      </c>
      <c r="H3553" s="7">
        <v>127339</v>
      </c>
      <c r="I3553" s="137"/>
      <c r="J3553" s="140"/>
      <c r="K3553" s="141"/>
      <c r="L3553" t="str">
        <f t="shared" si="213"/>
        <v>04116</v>
      </c>
      <c r="M3553">
        <f t="shared" si="214"/>
        <v>4116</v>
      </c>
      <c r="N3553" s="37">
        <f t="shared" si="212"/>
        <v>1212750</v>
      </c>
    </row>
    <row r="3554" spans="1:14" x14ac:dyDescent="0.3">
      <c r="A3554" s="3">
        <v>4</v>
      </c>
      <c r="B3554" s="15" t="s">
        <v>4982</v>
      </c>
      <c r="C3554" s="4" t="s">
        <v>4983</v>
      </c>
      <c r="D3554" s="5">
        <v>44932</v>
      </c>
      <c r="E3554" s="13" t="s">
        <v>4649</v>
      </c>
      <c r="F3554" s="7">
        <v>933240</v>
      </c>
      <c r="G3554" s="6" t="s">
        <v>1366</v>
      </c>
      <c r="H3554" s="7">
        <v>97990</v>
      </c>
      <c r="I3554" s="11">
        <v>835250</v>
      </c>
      <c r="J3554" s="132" t="s">
        <v>717</v>
      </c>
      <c r="K3554" s="133"/>
      <c r="L3554" t="str">
        <f>+RIGHT(C3554,3)</f>
        <v>763</v>
      </c>
      <c r="M3554">
        <f t="shared" si="214"/>
        <v>763</v>
      </c>
      <c r="N3554" s="37">
        <f t="shared" si="212"/>
        <v>933240</v>
      </c>
    </row>
    <row r="3555" spans="1:14" x14ac:dyDescent="0.3">
      <c r="A3555" s="3">
        <v>4</v>
      </c>
      <c r="B3555" s="15" t="s">
        <v>4986</v>
      </c>
      <c r="C3555" s="4" t="s">
        <v>4987</v>
      </c>
      <c r="D3555" s="5">
        <v>44968</v>
      </c>
      <c r="E3555" s="13" t="s">
        <v>4649</v>
      </c>
      <c r="F3555" s="7">
        <v>1189650</v>
      </c>
      <c r="G3555" s="6" t="s">
        <v>1366</v>
      </c>
      <c r="H3555" s="7">
        <v>124913</v>
      </c>
      <c r="I3555" s="11">
        <v>1064737</v>
      </c>
      <c r="J3555" s="132" t="s">
        <v>1866</v>
      </c>
      <c r="K3555" s="133"/>
      <c r="L3555" t="str">
        <f t="shared" si="213"/>
        <v>03872</v>
      </c>
      <c r="M3555">
        <f t="shared" si="214"/>
        <v>3872</v>
      </c>
      <c r="N3555" s="37">
        <f t="shared" si="212"/>
        <v>1189650</v>
      </c>
    </row>
    <row r="3556" spans="1:14" x14ac:dyDescent="0.3">
      <c r="A3556" s="3">
        <v>4</v>
      </c>
      <c r="B3556" s="15" t="s">
        <v>4990</v>
      </c>
      <c r="C3556" s="4" t="s">
        <v>4991</v>
      </c>
      <c r="D3556" s="5">
        <v>44930</v>
      </c>
      <c r="E3556" s="13" t="s">
        <v>4649</v>
      </c>
      <c r="F3556" s="7">
        <v>951720</v>
      </c>
      <c r="G3556" s="6" t="s">
        <v>1366</v>
      </c>
      <c r="H3556" s="7">
        <v>99931</v>
      </c>
      <c r="I3556" s="11">
        <v>851789</v>
      </c>
      <c r="J3556" s="132" t="s">
        <v>4992</v>
      </c>
      <c r="K3556" s="133"/>
      <c r="L3556" t="str">
        <f t="shared" si="213"/>
        <v>00313</v>
      </c>
      <c r="M3556">
        <f t="shared" si="214"/>
        <v>313</v>
      </c>
      <c r="N3556" s="37">
        <f t="shared" si="212"/>
        <v>951720</v>
      </c>
    </row>
    <row r="3557" spans="1:14" x14ac:dyDescent="0.3">
      <c r="A3557" s="3">
        <v>4</v>
      </c>
      <c r="B3557" s="15" t="s">
        <v>4993</v>
      </c>
      <c r="C3557" s="4" t="s">
        <v>4994</v>
      </c>
      <c r="D3557" s="5">
        <v>44972</v>
      </c>
      <c r="E3557" s="13" t="s">
        <v>4649</v>
      </c>
      <c r="F3557" s="7">
        <v>1189650</v>
      </c>
      <c r="G3557" s="6" t="s">
        <v>1366</v>
      </c>
      <c r="H3557" s="7">
        <v>124913</v>
      </c>
      <c r="I3557" s="11">
        <v>1064737</v>
      </c>
      <c r="J3557" s="132" t="s">
        <v>4992</v>
      </c>
      <c r="K3557" s="133"/>
      <c r="L3557" t="str">
        <f t="shared" si="213"/>
        <v>04202</v>
      </c>
      <c r="M3557">
        <f t="shared" si="214"/>
        <v>4202</v>
      </c>
      <c r="N3557" s="37">
        <f t="shared" si="212"/>
        <v>1189650</v>
      </c>
    </row>
    <row r="3558" spans="1:14" x14ac:dyDescent="0.3">
      <c r="A3558" s="3">
        <v>4</v>
      </c>
      <c r="B3558" s="15" t="s">
        <v>4995</v>
      </c>
      <c r="C3558" s="4" t="s">
        <v>4996</v>
      </c>
      <c r="D3558" s="5">
        <v>44931</v>
      </c>
      <c r="E3558" s="13" t="s">
        <v>4649</v>
      </c>
      <c r="F3558" s="7">
        <v>1903440</v>
      </c>
      <c r="G3558" s="6" t="s">
        <v>1366</v>
      </c>
      <c r="H3558" s="7">
        <v>199861</v>
      </c>
      <c r="I3558" s="11">
        <v>1703579</v>
      </c>
      <c r="J3558" s="132" t="s">
        <v>722</v>
      </c>
      <c r="K3558" s="133"/>
      <c r="L3558" t="str">
        <f t="shared" si="213"/>
        <v>00416</v>
      </c>
      <c r="M3558">
        <f t="shared" si="214"/>
        <v>416</v>
      </c>
      <c r="N3558" s="37">
        <f t="shared" si="212"/>
        <v>1903440</v>
      </c>
    </row>
    <row r="3559" spans="1:14" x14ac:dyDescent="0.3">
      <c r="A3559" s="3">
        <v>4</v>
      </c>
      <c r="B3559" s="15" t="s">
        <v>4997</v>
      </c>
      <c r="C3559" s="4" t="s">
        <v>4998</v>
      </c>
      <c r="D3559" s="5">
        <v>44973</v>
      </c>
      <c r="E3559" s="13" t="s">
        <v>4649</v>
      </c>
      <c r="F3559" s="7">
        <v>583275</v>
      </c>
      <c r="G3559" s="6" t="s">
        <v>1366</v>
      </c>
      <c r="H3559" s="7">
        <v>61244</v>
      </c>
      <c r="I3559" s="11">
        <v>522031</v>
      </c>
      <c r="J3559" s="132" t="s">
        <v>722</v>
      </c>
      <c r="K3559" s="133"/>
      <c r="L3559" t="str">
        <f t="shared" si="213"/>
        <v>04336</v>
      </c>
      <c r="M3559">
        <f t="shared" si="214"/>
        <v>4336</v>
      </c>
      <c r="N3559" s="37">
        <f t="shared" si="212"/>
        <v>583275</v>
      </c>
    </row>
    <row r="3560" spans="1:14" x14ac:dyDescent="0.3">
      <c r="A3560" s="3">
        <v>4</v>
      </c>
      <c r="B3560" s="15" t="s">
        <v>5004</v>
      </c>
      <c r="C3560" s="4" t="s">
        <v>5005</v>
      </c>
      <c r="D3560" s="5">
        <v>44928</v>
      </c>
      <c r="E3560" s="13" t="s">
        <v>4649</v>
      </c>
      <c r="F3560" s="7">
        <v>1418340</v>
      </c>
      <c r="G3560" s="6" t="s">
        <v>17</v>
      </c>
      <c r="H3560" s="7">
        <v>148926</v>
      </c>
      <c r="I3560" s="11">
        <v>1269414</v>
      </c>
      <c r="J3560" s="132" t="s">
        <v>726</v>
      </c>
      <c r="K3560" s="133"/>
      <c r="L3560" t="str">
        <f t="shared" si="213"/>
        <v>00048</v>
      </c>
      <c r="M3560">
        <f t="shared" si="214"/>
        <v>48</v>
      </c>
      <c r="N3560" s="37">
        <f t="shared" si="212"/>
        <v>1418340</v>
      </c>
    </row>
    <row r="3561" spans="1:14" x14ac:dyDescent="0.3">
      <c r="A3561" s="3">
        <v>4</v>
      </c>
      <c r="B3561" s="15" t="s">
        <v>5006</v>
      </c>
      <c r="C3561" s="4" t="s">
        <v>5007</v>
      </c>
      <c r="D3561" s="5">
        <v>44937</v>
      </c>
      <c r="E3561" s="13" t="s">
        <v>4649</v>
      </c>
      <c r="F3561" s="7">
        <v>3806880</v>
      </c>
      <c r="G3561" s="6" t="s">
        <v>1366</v>
      </c>
      <c r="H3561" s="7">
        <v>399722</v>
      </c>
      <c r="I3561" s="11">
        <v>3407158</v>
      </c>
      <c r="J3561" s="132" t="s">
        <v>726</v>
      </c>
      <c r="K3561" s="133"/>
      <c r="L3561" t="str">
        <f t="shared" si="213"/>
        <v>01042</v>
      </c>
      <c r="M3561">
        <f t="shared" si="214"/>
        <v>1042</v>
      </c>
      <c r="N3561" s="37">
        <f t="shared" si="212"/>
        <v>3806880</v>
      </c>
    </row>
    <row r="3562" spans="1:14" x14ac:dyDescent="0.3">
      <c r="A3562" s="3">
        <v>4</v>
      </c>
      <c r="B3562" s="15" t="s">
        <v>5008</v>
      </c>
      <c r="C3562" s="4" t="s">
        <v>5009</v>
      </c>
      <c r="D3562" s="5">
        <v>44967</v>
      </c>
      <c r="E3562" s="13" t="s">
        <v>4905</v>
      </c>
      <c r="F3562" s="7">
        <v>2379300</v>
      </c>
      <c r="G3562" s="6" t="s">
        <v>1366</v>
      </c>
      <c r="H3562" s="7">
        <v>249827</v>
      </c>
      <c r="I3562" s="11">
        <v>2129473</v>
      </c>
      <c r="J3562" s="132" t="s">
        <v>726</v>
      </c>
      <c r="K3562" s="133"/>
      <c r="L3562" t="str">
        <f>+RIGHT(C3562,4)</f>
        <v>3866</v>
      </c>
      <c r="M3562">
        <f t="shared" si="214"/>
        <v>3866</v>
      </c>
      <c r="N3562" s="37">
        <f t="shared" si="212"/>
        <v>2379300</v>
      </c>
    </row>
    <row r="3563" spans="1:14" x14ac:dyDescent="0.3">
      <c r="A3563" s="3">
        <v>4</v>
      </c>
      <c r="B3563" s="15" t="s">
        <v>5014</v>
      </c>
      <c r="C3563" s="4" t="s">
        <v>5015</v>
      </c>
      <c r="D3563" s="5">
        <v>44933</v>
      </c>
      <c r="E3563" s="13" t="s">
        <v>4649</v>
      </c>
      <c r="F3563" s="7">
        <v>951720</v>
      </c>
      <c r="G3563" s="6" t="s">
        <v>1366</v>
      </c>
      <c r="H3563" s="7">
        <v>99931</v>
      </c>
      <c r="I3563" s="11">
        <v>851789</v>
      </c>
      <c r="J3563" s="132" t="s">
        <v>735</v>
      </c>
      <c r="K3563" s="133"/>
      <c r="L3563" t="str">
        <f t="shared" si="213"/>
        <v>00866</v>
      </c>
      <c r="M3563">
        <f t="shared" si="214"/>
        <v>866</v>
      </c>
      <c r="N3563" s="37">
        <f t="shared" si="212"/>
        <v>951720</v>
      </c>
    </row>
    <row r="3564" spans="1:14" x14ac:dyDescent="0.3">
      <c r="A3564" s="3">
        <v>4</v>
      </c>
      <c r="B3564" s="15" t="s">
        <v>5025</v>
      </c>
      <c r="C3564" s="4" t="s">
        <v>5026</v>
      </c>
      <c r="D3564" s="5">
        <v>44930</v>
      </c>
      <c r="E3564" s="13" t="s">
        <v>4649</v>
      </c>
      <c r="F3564" s="7">
        <v>933240</v>
      </c>
      <c r="G3564" s="6" t="s">
        <v>1366</v>
      </c>
      <c r="H3564" s="7">
        <v>97990</v>
      </c>
      <c r="I3564" s="11">
        <v>835250</v>
      </c>
      <c r="J3564" s="132" t="s">
        <v>749</v>
      </c>
      <c r="K3564" s="133"/>
      <c r="L3564" t="str">
        <f>+RIGHT(C3564,3)</f>
        <v>311</v>
      </c>
      <c r="M3564">
        <f t="shared" si="214"/>
        <v>311</v>
      </c>
      <c r="N3564" s="37">
        <f t="shared" si="212"/>
        <v>933240</v>
      </c>
    </row>
    <row r="3565" spans="1:14" x14ac:dyDescent="0.3">
      <c r="A3565" s="3">
        <v>4</v>
      </c>
      <c r="B3565" s="15" t="s">
        <v>5027</v>
      </c>
      <c r="C3565" s="4" t="s">
        <v>5028</v>
      </c>
      <c r="D3565" s="5">
        <v>44970</v>
      </c>
      <c r="E3565" s="13" t="s">
        <v>4649</v>
      </c>
      <c r="F3565" s="7">
        <v>1772925</v>
      </c>
      <c r="G3565" s="6" t="s">
        <v>1366</v>
      </c>
      <c r="H3565" s="7">
        <v>186157</v>
      </c>
      <c r="I3565" s="11">
        <v>1586768</v>
      </c>
      <c r="J3565" s="132" t="s">
        <v>749</v>
      </c>
      <c r="K3565" s="133"/>
      <c r="L3565" t="str">
        <f t="shared" ref="L3565" si="216">+RIGHT(C3565,4)</f>
        <v>3956</v>
      </c>
      <c r="M3565">
        <f t="shared" si="214"/>
        <v>3956</v>
      </c>
      <c r="N3565" s="37">
        <f t="shared" si="212"/>
        <v>1772925</v>
      </c>
    </row>
    <row r="3566" spans="1:14" x14ac:dyDescent="0.3">
      <c r="A3566" s="3">
        <v>4</v>
      </c>
      <c r="B3566" s="15" t="s">
        <v>5031</v>
      </c>
      <c r="C3566" s="4" t="s">
        <v>5032</v>
      </c>
      <c r="D3566" s="5">
        <v>44931</v>
      </c>
      <c r="E3566" s="13" t="s">
        <v>4649</v>
      </c>
      <c r="F3566" s="7">
        <v>951720</v>
      </c>
      <c r="G3566" s="6" t="s">
        <v>17</v>
      </c>
      <c r="H3566" s="7">
        <v>101781</v>
      </c>
      <c r="I3566" s="11">
        <v>849939</v>
      </c>
      <c r="J3566" s="132" t="s">
        <v>760</v>
      </c>
      <c r="K3566" s="133"/>
      <c r="L3566" t="str">
        <f t="shared" si="213"/>
        <v>00406</v>
      </c>
      <c r="M3566">
        <f t="shared" si="214"/>
        <v>406</v>
      </c>
      <c r="N3566" s="37">
        <f t="shared" si="212"/>
        <v>951720</v>
      </c>
    </row>
    <row r="3567" spans="1:14" x14ac:dyDescent="0.3">
      <c r="A3567" s="3">
        <v>4</v>
      </c>
      <c r="B3567" s="15" t="s">
        <v>5033</v>
      </c>
      <c r="C3567" s="4" t="s">
        <v>5034</v>
      </c>
      <c r="D3567" s="5">
        <v>44945</v>
      </c>
      <c r="E3567" s="13" t="s">
        <v>4657</v>
      </c>
      <c r="F3567" s="7">
        <v>4851000</v>
      </c>
      <c r="G3567" s="6" t="s">
        <v>1366</v>
      </c>
      <c r="H3567" s="7">
        <v>509355</v>
      </c>
      <c r="I3567" s="11">
        <v>4341645</v>
      </c>
      <c r="J3567" s="132" t="s">
        <v>760</v>
      </c>
      <c r="K3567" s="133"/>
      <c r="L3567" t="str">
        <f t="shared" si="213"/>
        <v>01819</v>
      </c>
      <c r="M3567">
        <f t="shared" si="214"/>
        <v>1819</v>
      </c>
      <c r="N3567" s="37">
        <f t="shared" si="212"/>
        <v>4851000</v>
      </c>
    </row>
    <row r="3568" spans="1:14" x14ac:dyDescent="0.3">
      <c r="A3568" s="3">
        <v>4</v>
      </c>
      <c r="B3568" s="146" t="s">
        <v>5035</v>
      </c>
      <c r="C3568" s="4" t="s">
        <v>5036</v>
      </c>
      <c r="D3568" s="5">
        <v>44931</v>
      </c>
      <c r="E3568" s="13" t="s">
        <v>4657</v>
      </c>
      <c r="F3568" s="7">
        <v>485100</v>
      </c>
      <c r="G3568" s="6" t="s">
        <v>1366</v>
      </c>
      <c r="H3568" s="7">
        <v>50936</v>
      </c>
      <c r="I3568" s="136">
        <v>1199121</v>
      </c>
      <c r="J3568" s="138" t="s">
        <v>767</v>
      </c>
      <c r="K3568" s="139"/>
      <c r="L3568" t="str">
        <f t="shared" si="213"/>
        <v>00440</v>
      </c>
      <c r="M3568">
        <f t="shared" si="214"/>
        <v>440</v>
      </c>
      <c r="N3568" s="37">
        <f t="shared" si="212"/>
        <v>485100</v>
      </c>
    </row>
    <row r="3569" spans="1:14" x14ac:dyDescent="0.3">
      <c r="A3569" s="3">
        <v>4</v>
      </c>
      <c r="B3569" s="147"/>
      <c r="C3569" s="4" t="s">
        <v>5037</v>
      </c>
      <c r="D3569" s="5">
        <v>44935</v>
      </c>
      <c r="E3569" s="13" t="s">
        <v>4649</v>
      </c>
      <c r="F3569" s="7">
        <v>854700</v>
      </c>
      <c r="G3569" s="6" t="s">
        <v>1366</v>
      </c>
      <c r="H3569" s="7">
        <v>89744</v>
      </c>
      <c r="I3569" s="137"/>
      <c r="J3569" s="140"/>
      <c r="K3569" s="141"/>
      <c r="L3569" t="str">
        <f t="shared" si="213"/>
        <v>00930</v>
      </c>
      <c r="M3569">
        <f t="shared" si="214"/>
        <v>930</v>
      </c>
      <c r="N3569" s="37">
        <f t="shared" si="212"/>
        <v>854700</v>
      </c>
    </row>
    <row r="3570" spans="1:14" x14ac:dyDescent="0.3">
      <c r="A3570" s="3">
        <v>4</v>
      </c>
      <c r="B3570" s="15" t="s">
        <v>5043</v>
      </c>
      <c r="C3570" s="4" t="s">
        <v>5044</v>
      </c>
      <c r="D3570" s="5">
        <v>44933</v>
      </c>
      <c r="E3570" s="13" t="s">
        <v>4649</v>
      </c>
      <c r="F3570" s="7">
        <v>1903440</v>
      </c>
      <c r="G3570" s="6" t="s">
        <v>1366</v>
      </c>
      <c r="H3570" s="7">
        <v>199861</v>
      </c>
      <c r="I3570" s="11">
        <v>1703579</v>
      </c>
      <c r="J3570" s="132" t="s">
        <v>1905</v>
      </c>
      <c r="K3570" s="133"/>
      <c r="L3570" t="str">
        <f t="shared" si="213"/>
        <v>00858</v>
      </c>
      <c r="M3570">
        <f t="shared" si="214"/>
        <v>858</v>
      </c>
      <c r="N3570" s="37">
        <f t="shared" si="212"/>
        <v>1903440</v>
      </c>
    </row>
    <row r="3571" spans="1:14" x14ac:dyDescent="0.3">
      <c r="A3571" s="3">
        <v>4</v>
      </c>
      <c r="B3571" s="15" t="s">
        <v>5048</v>
      </c>
      <c r="C3571" s="4" t="s">
        <v>5049</v>
      </c>
      <c r="D3571" s="5">
        <v>44928</v>
      </c>
      <c r="E3571" s="13" t="s">
        <v>4649</v>
      </c>
      <c r="F3571" s="7">
        <v>1903440</v>
      </c>
      <c r="G3571" s="6" t="s">
        <v>17</v>
      </c>
      <c r="H3571" s="7">
        <v>199861</v>
      </c>
      <c r="I3571" s="11">
        <v>1703579</v>
      </c>
      <c r="J3571" s="132" t="s">
        <v>807</v>
      </c>
      <c r="K3571" s="133"/>
      <c r="L3571" t="str">
        <f t="shared" si="213"/>
        <v>00022</v>
      </c>
      <c r="M3571">
        <f t="shared" si="214"/>
        <v>22</v>
      </c>
      <c r="N3571" s="37">
        <f t="shared" si="212"/>
        <v>1903440</v>
      </c>
    </row>
    <row r="3572" spans="1:14" x14ac:dyDescent="0.3">
      <c r="A3572" s="3">
        <v>4</v>
      </c>
      <c r="B3572" s="15" t="s">
        <v>5050</v>
      </c>
      <c r="C3572" s="4" t="s">
        <v>5051</v>
      </c>
      <c r="D3572" s="5">
        <v>44938</v>
      </c>
      <c r="E3572" s="13" t="s">
        <v>4657</v>
      </c>
      <c r="F3572" s="7">
        <v>970200</v>
      </c>
      <c r="G3572" s="6" t="s">
        <v>1366</v>
      </c>
      <c r="H3572" s="7">
        <v>101871</v>
      </c>
      <c r="I3572" s="11">
        <v>868329</v>
      </c>
      <c r="J3572" s="132" t="s">
        <v>807</v>
      </c>
      <c r="K3572" s="133"/>
      <c r="L3572" t="str">
        <f t="shared" si="213"/>
        <v>01429</v>
      </c>
      <c r="M3572">
        <f t="shared" si="214"/>
        <v>1429</v>
      </c>
      <c r="N3572" s="37">
        <f t="shared" si="212"/>
        <v>970200</v>
      </c>
    </row>
    <row r="3573" spans="1:14" x14ac:dyDescent="0.3">
      <c r="A3573" s="3">
        <v>4</v>
      </c>
      <c r="B3573" s="15" t="s">
        <v>5062</v>
      </c>
      <c r="C3573" s="4" t="s">
        <v>5063</v>
      </c>
      <c r="D3573" s="5">
        <v>44929</v>
      </c>
      <c r="E3573" s="13" t="s">
        <v>4649</v>
      </c>
      <c r="F3573" s="7">
        <v>2836680</v>
      </c>
      <c r="G3573" s="6" t="s">
        <v>17</v>
      </c>
      <c r="H3573" s="7">
        <v>297851</v>
      </c>
      <c r="I3573" s="11">
        <v>2538829</v>
      </c>
      <c r="J3573" s="132" t="s">
        <v>820</v>
      </c>
      <c r="K3573" s="133"/>
      <c r="L3573" t="str">
        <f t="shared" si="213"/>
        <v>00119</v>
      </c>
      <c r="M3573">
        <f t="shared" si="214"/>
        <v>119</v>
      </c>
      <c r="N3573" s="37">
        <f t="shared" si="212"/>
        <v>2836680</v>
      </c>
    </row>
    <row r="3574" spans="1:14" x14ac:dyDescent="0.3">
      <c r="A3574" s="3">
        <v>4</v>
      </c>
      <c r="B3574" s="146" t="s">
        <v>5064</v>
      </c>
      <c r="C3574" s="4" t="s">
        <v>5065</v>
      </c>
      <c r="D3574" s="5">
        <v>44936</v>
      </c>
      <c r="E3574" s="13" t="s">
        <v>4649</v>
      </c>
      <c r="F3574" s="7">
        <v>2836680</v>
      </c>
      <c r="G3574" s="6" t="s">
        <v>1366</v>
      </c>
      <c r="H3574" s="7">
        <v>297852</v>
      </c>
      <c r="I3574" s="136">
        <v>9286985</v>
      </c>
      <c r="J3574" s="138" t="s">
        <v>820</v>
      </c>
      <c r="K3574" s="139"/>
      <c r="L3574" t="str">
        <f t="shared" si="213"/>
        <v>00993</v>
      </c>
      <c r="M3574">
        <f t="shared" si="214"/>
        <v>993</v>
      </c>
      <c r="N3574" s="37">
        <f t="shared" si="212"/>
        <v>2836680</v>
      </c>
    </row>
    <row r="3575" spans="1:14" x14ac:dyDescent="0.3">
      <c r="A3575" s="3">
        <v>4</v>
      </c>
      <c r="B3575" s="148"/>
      <c r="C3575" s="4" t="s">
        <v>5066</v>
      </c>
      <c r="D3575" s="5">
        <v>44938</v>
      </c>
      <c r="E3575" s="13" t="s">
        <v>4649</v>
      </c>
      <c r="F3575" s="7">
        <v>4740120</v>
      </c>
      <c r="G3575" s="6" t="s">
        <v>1366</v>
      </c>
      <c r="H3575" s="7">
        <v>497713</v>
      </c>
      <c r="I3575" s="143"/>
      <c r="J3575" s="144"/>
      <c r="K3575" s="145"/>
      <c r="L3575" t="str">
        <f t="shared" si="213"/>
        <v>01393</v>
      </c>
      <c r="M3575">
        <f t="shared" si="214"/>
        <v>1393</v>
      </c>
      <c r="N3575" s="37">
        <f t="shared" ref="N3575:N3638" si="217">+F3575</f>
        <v>4740120</v>
      </c>
    </row>
    <row r="3576" spans="1:14" x14ac:dyDescent="0.3">
      <c r="A3576" s="3">
        <v>4</v>
      </c>
      <c r="B3576" s="147"/>
      <c r="C3576" s="4" t="s">
        <v>5067</v>
      </c>
      <c r="D3576" s="5">
        <v>44943</v>
      </c>
      <c r="E3576" s="13" t="s">
        <v>4649</v>
      </c>
      <c r="F3576" s="7">
        <v>2799720</v>
      </c>
      <c r="G3576" s="6" t="s">
        <v>1366</v>
      </c>
      <c r="H3576" s="7">
        <v>293971</v>
      </c>
      <c r="I3576" s="137"/>
      <c r="J3576" s="140"/>
      <c r="K3576" s="141"/>
      <c r="L3576" t="str">
        <f t="shared" si="213"/>
        <v>01726</v>
      </c>
      <c r="M3576">
        <f t="shared" si="214"/>
        <v>1726</v>
      </c>
      <c r="N3576" s="37">
        <f t="shared" si="217"/>
        <v>2799720</v>
      </c>
    </row>
    <row r="3577" spans="1:14" x14ac:dyDescent="0.3">
      <c r="A3577" s="3">
        <v>4</v>
      </c>
      <c r="B3577" s="146" t="s">
        <v>5068</v>
      </c>
      <c r="C3577" s="4" t="s">
        <v>5069</v>
      </c>
      <c r="D3577" s="5">
        <v>44939</v>
      </c>
      <c r="E3577" s="13" t="s">
        <v>4649</v>
      </c>
      <c r="F3577" s="7">
        <v>1399860</v>
      </c>
      <c r="G3577" s="6" t="s">
        <v>1366</v>
      </c>
      <c r="H3577" s="7">
        <v>146985</v>
      </c>
      <c r="I3577" s="136">
        <v>4593874</v>
      </c>
      <c r="J3577" s="138" t="s">
        <v>829</v>
      </c>
      <c r="K3577" s="139"/>
      <c r="L3577" t="str">
        <f t="shared" si="213"/>
        <v>01516</v>
      </c>
      <c r="M3577">
        <f t="shared" si="214"/>
        <v>1516</v>
      </c>
      <c r="N3577" s="37">
        <f t="shared" si="217"/>
        <v>1399860</v>
      </c>
    </row>
    <row r="3578" spans="1:14" x14ac:dyDescent="0.3">
      <c r="A3578" s="3">
        <v>4</v>
      </c>
      <c r="B3578" s="147"/>
      <c r="C3578" s="4" t="s">
        <v>5070</v>
      </c>
      <c r="D3578" s="5">
        <v>44930</v>
      </c>
      <c r="E3578" s="13" t="s">
        <v>4649</v>
      </c>
      <c r="F3578" s="7">
        <v>3732960</v>
      </c>
      <c r="G3578" s="6" t="s">
        <v>1366</v>
      </c>
      <c r="H3578" s="7">
        <v>391961</v>
      </c>
      <c r="I3578" s="137"/>
      <c r="J3578" s="140"/>
      <c r="K3578" s="141"/>
      <c r="L3578" t="str">
        <f t="shared" si="213"/>
        <v>00296</v>
      </c>
      <c r="M3578">
        <f t="shared" si="214"/>
        <v>296</v>
      </c>
      <c r="N3578" s="37">
        <f t="shared" si="217"/>
        <v>3732960</v>
      </c>
    </row>
    <row r="3579" spans="1:14" x14ac:dyDescent="0.3">
      <c r="A3579" s="3">
        <v>4</v>
      </c>
      <c r="B3579" s="146" t="s">
        <v>5071</v>
      </c>
      <c r="C3579" s="4" t="s">
        <v>5072</v>
      </c>
      <c r="D3579" s="5">
        <v>44936</v>
      </c>
      <c r="E3579" s="13" t="s">
        <v>4649</v>
      </c>
      <c r="F3579" s="7">
        <v>1866480</v>
      </c>
      <c r="G3579" s="6" t="s">
        <v>1366</v>
      </c>
      <c r="H3579" s="7">
        <v>195980</v>
      </c>
      <c r="I3579" s="136">
        <v>5011499</v>
      </c>
      <c r="J3579" s="138" t="s">
        <v>5073</v>
      </c>
      <c r="K3579" s="139"/>
      <c r="L3579" t="str">
        <f t="shared" si="213"/>
        <v>01027</v>
      </c>
      <c r="M3579">
        <f t="shared" si="214"/>
        <v>1027</v>
      </c>
      <c r="N3579" s="37">
        <f t="shared" si="217"/>
        <v>1866480</v>
      </c>
    </row>
    <row r="3580" spans="1:14" x14ac:dyDescent="0.3">
      <c r="A3580" s="3">
        <v>4</v>
      </c>
      <c r="B3580" s="148"/>
      <c r="C3580" s="4" t="s">
        <v>5074</v>
      </c>
      <c r="D3580" s="5">
        <v>44929</v>
      </c>
      <c r="E3580" s="13" t="s">
        <v>4649</v>
      </c>
      <c r="F3580" s="7">
        <v>1866480</v>
      </c>
      <c r="G3580" s="6" t="s">
        <v>1366</v>
      </c>
      <c r="H3580" s="7">
        <v>195980</v>
      </c>
      <c r="I3580" s="143"/>
      <c r="J3580" s="144"/>
      <c r="K3580" s="145"/>
      <c r="L3580" t="str">
        <f t="shared" si="213"/>
        <v>00159</v>
      </c>
      <c r="M3580">
        <f t="shared" si="214"/>
        <v>159</v>
      </c>
      <c r="N3580" s="37">
        <f t="shared" si="217"/>
        <v>1866480</v>
      </c>
    </row>
    <row r="3581" spans="1:14" x14ac:dyDescent="0.3">
      <c r="A3581" s="3">
        <v>4</v>
      </c>
      <c r="B3581" s="147"/>
      <c r="C3581" s="4" t="s">
        <v>5075</v>
      </c>
      <c r="D3581" s="5">
        <v>44939</v>
      </c>
      <c r="E3581" s="13" t="s">
        <v>4649</v>
      </c>
      <c r="F3581" s="7">
        <v>1866480</v>
      </c>
      <c r="G3581" s="6" t="s">
        <v>1366</v>
      </c>
      <c r="H3581" s="7">
        <v>195980</v>
      </c>
      <c r="I3581" s="137"/>
      <c r="J3581" s="140"/>
      <c r="K3581" s="141"/>
      <c r="L3581" t="str">
        <f t="shared" si="213"/>
        <v>01515</v>
      </c>
      <c r="M3581">
        <f t="shared" si="214"/>
        <v>1515</v>
      </c>
      <c r="N3581" s="37">
        <f t="shared" si="217"/>
        <v>1866480</v>
      </c>
    </row>
    <row r="3582" spans="1:14" x14ac:dyDescent="0.3">
      <c r="A3582" s="3">
        <v>4</v>
      </c>
      <c r="B3582" s="15" t="s">
        <v>5082</v>
      </c>
      <c r="C3582" s="4" t="s">
        <v>5083</v>
      </c>
      <c r="D3582" s="5">
        <v>44937</v>
      </c>
      <c r="E3582" s="13" t="s">
        <v>4649</v>
      </c>
      <c r="F3582" s="7">
        <v>2855160</v>
      </c>
      <c r="G3582" s="6" t="s">
        <v>1366</v>
      </c>
      <c r="H3582" s="7">
        <v>299792</v>
      </c>
      <c r="I3582" s="11">
        <v>2555368</v>
      </c>
      <c r="J3582" s="132" t="s">
        <v>833</v>
      </c>
      <c r="K3582" s="133"/>
      <c r="L3582" t="str">
        <f t="shared" si="213"/>
        <v>01080</v>
      </c>
      <c r="M3582">
        <f t="shared" si="214"/>
        <v>1080</v>
      </c>
      <c r="N3582" s="37">
        <f t="shared" si="217"/>
        <v>2855160</v>
      </c>
    </row>
    <row r="3583" spans="1:14" x14ac:dyDescent="0.3">
      <c r="A3583" s="3">
        <v>4</v>
      </c>
      <c r="B3583" s="15" t="s">
        <v>5087</v>
      </c>
      <c r="C3583" s="4" t="s">
        <v>5088</v>
      </c>
      <c r="D3583" s="5">
        <v>44928</v>
      </c>
      <c r="E3583" s="13" t="s">
        <v>4649</v>
      </c>
      <c r="F3583" s="7">
        <v>1884960</v>
      </c>
      <c r="G3583" s="6" t="s">
        <v>1366</v>
      </c>
      <c r="H3583" s="7">
        <v>197921</v>
      </c>
      <c r="I3583" s="11">
        <v>1687039</v>
      </c>
      <c r="J3583" s="132" t="s">
        <v>837</v>
      </c>
      <c r="K3583" s="133"/>
      <c r="L3583" t="str">
        <f t="shared" si="213"/>
        <v>00049</v>
      </c>
      <c r="M3583">
        <f t="shared" si="214"/>
        <v>49</v>
      </c>
      <c r="N3583" s="37">
        <f t="shared" si="217"/>
        <v>1884960</v>
      </c>
    </row>
    <row r="3584" spans="1:14" x14ac:dyDescent="0.3">
      <c r="A3584" s="3">
        <v>4</v>
      </c>
      <c r="B3584" s="15" t="s">
        <v>5091</v>
      </c>
      <c r="C3584" s="4" t="s">
        <v>5092</v>
      </c>
      <c r="D3584" s="5">
        <v>44935</v>
      </c>
      <c r="E3584" s="13" t="s">
        <v>4649</v>
      </c>
      <c r="F3584" s="7">
        <v>1142064</v>
      </c>
      <c r="G3584" s="6" t="s">
        <v>1366</v>
      </c>
      <c r="H3584" s="7">
        <v>119917</v>
      </c>
      <c r="I3584" s="11">
        <v>1022147</v>
      </c>
      <c r="J3584" s="132" t="s">
        <v>861</v>
      </c>
      <c r="K3584" s="133"/>
      <c r="L3584" t="str">
        <f t="shared" si="213"/>
        <v>00971</v>
      </c>
      <c r="M3584">
        <f t="shared" si="214"/>
        <v>971</v>
      </c>
      <c r="N3584" s="37">
        <f t="shared" si="217"/>
        <v>1142064</v>
      </c>
    </row>
    <row r="3585" spans="1:14" x14ac:dyDescent="0.3">
      <c r="A3585" s="3">
        <v>4</v>
      </c>
      <c r="B3585" s="15" t="s">
        <v>5095</v>
      </c>
      <c r="C3585" s="4" t="s">
        <v>5096</v>
      </c>
      <c r="D3585" s="5">
        <v>44930</v>
      </c>
      <c r="E3585" s="13" t="s">
        <v>4649</v>
      </c>
      <c r="F3585" s="7">
        <v>951720</v>
      </c>
      <c r="G3585" s="6" t="s">
        <v>17</v>
      </c>
      <c r="H3585" s="7">
        <v>99931</v>
      </c>
      <c r="I3585" s="11">
        <v>851789</v>
      </c>
      <c r="J3585" s="132" t="s">
        <v>5097</v>
      </c>
      <c r="K3585" s="133"/>
      <c r="L3585" t="str">
        <f t="shared" si="213"/>
        <v>00270</v>
      </c>
      <c r="M3585">
        <f t="shared" si="214"/>
        <v>270</v>
      </c>
      <c r="N3585" s="37">
        <f t="shared" si="217"/>
        <v>951720</v>
      </c>
    </row>
    <row r="3586" spans="1:14" x14ac:dyDescent="0.3">
      <c r="A3586" s="3">
        <v>4</v>
      </c>
      <c r="B3586" s="15" t="s">
        <v>5103</v>
      </c>
      <c r="C3586" s="4" t="s">
        <v>5104</v>
      </c>
      <c r="D3586" s="5">
        <v>44944</v>
      </c>
      <c r="E3586" s="13" t="s">
        <v>4649</v>
      </c>
      <c r="F3586" s="7">
        <v>5710320</v>
      </c>
      <c r="G3586" s="6" t="s">
        <v>1366</v>
      </c>
      <c r="H3586" s="7">
        <v>599584</v>
      </c>
      <c r="I3586" s="11">
        <v>5110736</v>
      </c>
      <c r="J3586" s="132" t="s">
        <v>881</v>
      </c>
      <c r="K3586" s="133"/>
      <c r="L3586" t="str">
        <f t="shared" si="213"/>
        <v>01769</v>
      </c>
      <c r="M3586">
        <f t="shared" si="214"/>
        <v>1769</v>
      </c>
      <c r="N3586" s="37">
        <f t="shared" si="217"/>
        <v>5710320</v>
      </c>
    </row>
    <row r="3587" spans="1:14" x14ac:dyDescent="0.3">
      <c r="A3587" s="3">
        <v>4</v>
      </c>
      <c r="B3587" s="146" t="s">
        <v>5105</v>
      </c>
      <c r="C3587" s="4" t="s">
        <v>5106</v>
      </c>
      <c r="D3587" s="5">
        <v>44930</v>
      </c>
      <c r="E3587" s="13" t="s">
        <v>4649</v>
      </c>
      <c r="F3587" s="7">
        <v>5710320</v>
      </c>
      <c r="G3587" s="6" t="s">
        <v>1366</v>
      </c>
      <c r="H3587" s="7">
        <v>599584</v>
      </c>
      <c r="I3587" s="136">
        <v>17035788</v>
      </c>
      <c r="J3587" s="138" t="s">
        <v>886</v>
      </c>
      <c r="K3587" s="139"/>
      <c r="L3587" t="str">
        <f t="shared" si="213"/>
        <v>00306</v>
      </c>
      <c r="M3587">
        <f t="shared" si="214"/>
        <v>306</v>
      </c>
      <c r="N3587" s="37">
        <f t="shared" si="217"/>
        <v>5710320</v>
      </c>
    </row>
    <row r="3588" spans="1:14" x14ac:dyDescent="0.3">
      <c r="A3588" s="3">
        <v>4</v>
      </c>
      <c r="B3588" s="148"/>
      <c r="C3588" s="4" t="s">
        <v>5107</v>
      </c>
      <c r="D3588" s="5">
        <v>44939</v>
      </c>
      <c r="E3588" s="13" t="s">
        <v>4649</v>
      </c>
      <c r="F3588" s="7">
        <v>3806880</v>
      </c>
      <c r="G3588" s="6" t="s">
        <v>1366</v>
      </c>
      <c r="H3588" s="7">
        <v>399722</v>
      </c>
      <c r="I3588" s="143"/>
      <c r="J3588" s="144"/>
      <c r="K3588" s="145"/>
      <c r="L3588" t="str">
        <f t="shared" si="213"/>
        <v>01510</v>
      </c>
      <c r="M3588">
        <f t="shared" si="214"/>
        <v>1510</v>
      </c>
      <c r="N3588" s="37">
        <f t="shared" si="217"/>
        <v>3806880</v>
      </c>
    </row>
    <row r="3589" spans="1:14" x14ac:dyDescent="0.3">
      <c r="A3589" s="3">
        <v>4</v>
      </c>
      <c r="B3589" s="147"/>
      <c r="C3589" s="4" t="s">
        <v>5108</v>
      </c>
      <c r="D3589" s="5">
        <v>44932</v>
      </c>
      <c r="E3589" s="13" t="s">
        <v>4649</v>
      </c>
      <c r="F3589" s="7">
        <v>9517200</v>
      </c>
      <c r="G3589" s="6" t="s">
        <v>1366</v>
      </c>
      <c r="H3589" s="7">
        <v>999306</v>
      </c>
      <c r="I3589" s="137"/>
      <c r="J3589" s="140"/>
      <c r="K3589" s="141"/>
      <c r="L3589" t="str">
        <f t="shared" si="213"/>
        <v>00719</v>
      </c>
      <c r="M3589">
        <f t="shared" si="214"/>
        <v>719</v>
      </c>
      <c r="N3589" s="37">
        <f t="shared" si="217"/>
        <v>9517200</v>
      </c>
    </row>
    <row r="3590" spans="1:14" x14ac:dyDescent="0.3">
      <c r="A3590" s="3">
        <v>4</v>
      </c>
      <c r="B3590" s="15" t="s">
        <v>5109</v>
      </c>
      <c r="C3590" s="4" t="s">
        <v>5110</v>
      </c>
      <c r="D3590" s="5">
        <v>44930</v>
      </c>
      <c r="E3590" s="13" t="s">
        <v>4657</v>
      </c>
      <c r="F3590" s="7">
        <v>970200</v>
      </c>
      <c r="G3590" s="6" t="s">
        <v>1366</v>
      </c>
      <c r="H3590" s="7">
        <v>101871</v>
      </c>
      <c r="I3590" s="11">
        <v>868329</v>
      </c>
      <c r="J3590" s="132" t="s">
        <v>898</v>
      </c>
      <c r="K3590" s="133"/>
      <c r="L3590" t="str">
        <f t="shared" si="213"/>
        <v>00298</v>
      </c>
      <c r="M3590">
        <f t="shared" si="214"/>
        <v>298</v>
      </c>
      <c r="N3590" s="37">
        <f t="shared" si="217"/>
        <v>970200</v>
      </c>
    </row>
    <row r="3591" spans="1:14" x14ac:dyDescent="0.3">
      <c r="A3591" s="3">
        <v>4</v>
      </c>
      <c r="B3591" s="15" t="s">
        <v>5111</v>
      </c>
      <c r="C3591" s="4" t="s">
        <v>5112</v>
      </c>
      <c r="D3591" s="5">
        <v>44930</v>
      </c>
      <c r="E3591" s="13" t="s">
        <v>4649</v>
      </c>
      <c r="F3591" s="7">
        <v>466620</v>
      </c>
      <c r="G3591" s="6" t="s">
        <v>1366</v>
      </c>
      <c r="H3591" s="7">
        <v>48995</v>
      </c>
      <c r="I3591" s="11">
        <v>417625</v>
      </c>
      <c r="J3591" s="132" t="s">
        <v>908</v>
      </c>
      <c r="K3591" s="133"/>
      <c r="L3591" t="str">
        <f t="shared" ref="L3591:L3654" si="218">+RIGHT(C3591,5)</f>
        <v>00310</v>
      </c>
      <c r="M3591">
        <f t="shared" ref="M3591:M3654" si="219">+L3591*1</f>
        <v>310</v>
      </c>
      <c r="N3591" s="37">
        <f t="shared" si="217"/>
        <v>466620</v>
      </c>
    </row>
    <row r="3592" spans="1:14" x14ac:dyDescent="0.3">
      <c r="A3592" s="3">
        <v>4</v>
      </c>
      <c r="B3592" s="146" t="s">
        <v>5118</v>
      </c>
      <c r="C3592" s="4" t="s">
        <v>5119</v>
      </c>
      <c r="D3592" s="5">
        <v>44928</v>
      </c>
      <c r="E3592" s="13" t="s">
        <v>4657</v>
      </c>
      <c r="F3592" s="7">
        <v>970200</v>
      </c>
      <c r="G3592" s="6" t="s">
        <v>1366</v>
      </c>
      <c r="H3592" s="7">
        <v>101871</v>
      </c>
      <c r="I3592" s="136">
        <v>1736658</v>
      </c>
      <c r="J3592" s="138" t="s">
        <v>927</v>
      </c>
      <c r="K3592" s="139"/>
      <c r="L3592" t="str">
        <f t="shared" si="218"/>
        <v>00015</v>
      </c>
      <c r="M3592">
        <f t="shared" si="219"/>
        <v>15</v>
      </c>
      <c r="N3592" s="37">
        <f t="shared" si="217"/>
        <v>970200</v>
      </c>
    </row>
    <row r="3593" spans="1:14" x14ac:dyDescent="0.3">
      <c r="A3593" s="3">
        <v>4</v>
      </c>
      <c r="B3593" s="147"/>
      <c r="C3593" s="4" t="s">
        <v>5120</v>
      </c>
      <c r="D3593" s="5">
        <v>44942</v>
      </c>
      <c r="E3593" s="13" t="s">
        <v>4657</v>
      </c>
      <c r="F3593" s="7">
        <v>970200</v>
      </c>
      <c r="G3593" s="6" t="s">
        <v>1366</v>
      </c>
      <c r="H3593" s="7">
        <v>101871</v>
      </c>
      <c r="I3593" s="137"/>
      <c r="J3593" s="140"/>
      <c r="K3593" s="141"/>
      <c r="L3593" t="str">
        <f t="shared" si="218"/>
        <v>01691</v>
      </c>
      <c r="M3593">
        <f t="shared" si="219"/>
        <v>1691</v>
      </c>
      <c r="N3593" s="37">
        <f t="shared" si="217"/>
        <v>970200</v>
      </c>
    </row>
    <row r="3594" spans="1:14" x14ac:dyDescent="0.3">
      <c r="A3594" s="3">
        <v>4</v>
      </c>
      <c r="B3594" s="15" t="s">
        <v>5127</v>
      </c>
      <c r="C3594" s="4" t="s">
        <v>5128</v>
      </c>
      <c r="D3594" s="5">
        <v>44928</v>
      </c>
      <c r="E3594" s="13" t="s">
        <v>4649</v>
      </c>
      <c r="F3594" s="7">
        <v>951720</v>
      </c>
      <c r="G3594" s="6" t="s">
        <v>1366</v>
      </c>
      <c r="H3594" s="7">
        <v>99931</v>
      </c>
      <c r="I3594" s="11">
        <v>851789</v>
      </c>
      <c r="J3594" s="132" t="s">
        <v>5129</v>
      </c>
      <c r="K3594" s="133"/>
      <c r="L3594" t="str">
        <f t="shared" si="218"/>
        <v>00019</v>
      </c>
      <c r="M3594">
        <f t="shared" si="219"/>
        <v>19</v>
      </c>
      <c r="N3594" s="37">
        <f t="shared" si="217"/>
        <v>951720</v>
      </c>
    </row>
    <row r="3595" spans="1:14" x14ac:dyDescent="0.3">
      <c r="A3595" s="3">
        <v>4</v>
      </c>
      <c r="B3595" s="146" t="s">
        <v>5130</v>
      </c>
      <c r="C3595" s="4" t="s">
        <v>5131</v>
      </c>
      <c r="D3595" s="5">
        <v>44929</v>
      </c>
      <c r="E3595" s="13" t="s">
        <v>4649</v>
      </c>
      <c r="F3595" s="7">
        <v>933240</v>
      </c>
      <c r="G3595" s="6" t="s">
        <v>1366</v>
      </c>
      <c r="H3595" s="7">
        <v>97990</v>
      </c>
      <c r="I3595" s="136">
        <v>2088124</v>
      </c>
      <c r="J3595" s="138" t="s">
        <v>939</v>
      </c>
      <c r="K3595" s="139"/>
      <c r="L3595" t="str">
        <f t="shared" si="218"/>
        <v>00161</v>
      </c>
      <c r="M3595">
        <f t="shared" si="219"/>
        <v>161</v>
      </c>
      <c r="N3595" s="37">
        <f t="shared" si="217"/>
        <v>933240</v>
      </c>
    </row>
    <row r="3596" spans="1:14" x14ac:dyDescent="0.3">
      <c r="A3596" s="3">
        <v>4</v>
      </c>
      <c r="B3596" s="147"/>
      <c r="C3596" s="4" t="s">
        <v>5132</v>
      </c>
      <c r="D3596" s="5">
        <v>44936</v>
      </c>
      <c r="E3596" s="13" t="s">
        <v>4649</v>
      </c>
      <c r="F3596" s="7">
        <v>1399860</v>
      </c>
      <c r="G3596" s="6" t="s">
        <v>1366</v>
      </c>
      <c r="H3596" s="7">
        <v>146986</v>
      </c>
      <c r="I3596" s="137"/>
      <c r="J3596" s="140"/>
      <c r="K3596" s="141"/>
      <c r="L3596" t="str">
        <f t="shared" si="218"/>
        <v>01025</v>
      </c>
      <c r="M3596">
        <f t="shared" si="219"/>
        <v>1025</v>
      </c>
      <c r="N3596" s="37">
        <f t="shared" si="217"/>
        <v>1399860</v>
      </c>
    </row>
    <row r="3597" spans="1:14" x14ac:dyDescent="0.3">
      <c r="A3597" s="3">
        <v>4</v>
      </c>
      <c r="B3597" s="146" t="s">
        <v>5133</v>
      </c>
      <c r="C3597" s="4" t="s">
        <v>5134</v>
      </c>
      <c r="D3597" s="5">
        <v>44937</v>
      </c>
      <c r="E3597" s="13" t="s">
        <v>4649</v>
      </c>
      <c r="F3597" s="7">
        <v>3806880</v>
      </c>
      <c r="G3597" s="6" t="s">
        <v>1366</v>
      </c>
      <c r="H3597" s="7">
        <v>399723</v>
      </c>
      <c r="I3597" s="136">
        <v>5945986</v>
      </c>
      <c r="J3597" s="138" t="s">
        <v>5135</v>
      </c>
      <c r="K3597" s="139"/>
      <c r="L3597" t="str">
        <f t="shared" si="218"/>
        <v>01098</v>
      </c>
      <c r="M3597">
        <f t="shared" si="219"/>
        <v>1098</v>
      </c>
      <c r="N3597" s="37">
        <f t="shared" si="217"/>
        <v>3806880</v>
      </c>
    </row>
    <row r="3598" spans="1:14" x14ac:dyDescent="0.3">
      <c r="A3598" s="3">
        <v>4</v>
      </c>
      <c r="B3598" s="148"/>
      <c r="C3598" s="4" t="s">
        <v>5136</v>
      </c>
      <c r="D3598" s="5">
        <v>44930</v>
      </c>
      <c r="E3598" s="13" t="s">
        <v>4649</v>
      </c>
      <c r="F3598" s="7">
        <v>933240</v>
      </c>
      <c r="G3598" s="6" t="s">
        <v>1366</v>
      </c>
      <c r="H3598" s="7">
        <v>97990</v>
      </c>
      <c r="I3598" s="143"/>
      <c r="J3598" s="144"/>
      <c r="K3598" s="145"/>
      <c r="L3598" t="str">
        <f t="shared" si="218"/>
        <v>00294</v>
      </c>
      <c r="M3598">
        <f t="shared" si="219"/>
        <v>294</v>
      </c>
      <c r="N3598" s="37">
        <f t="shared" si="217"/>
        <v>933240</v>
      </c>
    </row>
    <row r="3599" spans="1:14" x14ac:dyDescent="0.3">
      <c r="A3599" s="3">
        <v>4</v>
      </c>
      <c r="B3599" s="147"/>
      <c r="C3599" s="4" t="s">
        <v>5137</v>
      </c>
      <c r="D3599" s="5">
        <v>44930</v>
      </c>
      <c r="E3599" s="13" t="s">
        <v>4649</v>
      </c>
      <c r="F3599" s="7">
        <v>1903440</v>
      </c>
      <c r="G3599" s="6" t="s">
        <v>1366</v>
      </c>
      <c r="H3599" s="7">
        <v>199861</v>
      </c>
      <c r="I3599" s="137"/>
      <c r="J3599" s="140"/>
      <c r="K3599" s="141"/>
      <c r="L3599" t="str">
        <f t="shared" si="218"/>
        <v>00295</v>
      </c>
      <c r="M3599">
        <f t="shared" si="219"/>
        <v>295</v>
      </c>
      <c r="N3599" s="37">
        <f t="shared" si="217"/>
        <v>1903440</v>
      </c>
    </row>
    <row r="3600" spans="1:14" x14ac:dyDescent="0.3">
      <c r="A3600" s="3">
        <v>4</v>
      </c>
      <c r="B3600" s="15" t="s">
        <v>5143</v>
      </c>
      <c r="C3600" s="4" t="s">
        <v>5144</v>
      </c>
      <c r="D3600" s="5">
        <v>44929</v>
      </c>
      <c r="E3600" s="13" t="s">
        <v>4649</v>
      </c>
      <c r="F3600" s="7">
        <v>1530144</v>
      </c>
      <c r="G3600" s="6" t="s">
        <v>1366</v>
      </c>
      <c r="H3600" s="7">
        <v>160665</v>
      </c>
      <c r="I3600" s="11">
        <v>1369479</v>
      </c>
      <c r="J3600" s="132" t="s">
        <v>952</v>
      </c>
      <c r="K3600" s="133"/>
      <c r="L3600" t="str">
        <f t="shared" si="218"/>
        <v>00173</v>
      </c>
      <c r="M3600">
        <f t="shared" si="219"/>
        <v>173</v>
      </c>
      <c r="N3600" s="37">
        <f t="shared" si="217"/>
        <v>1530144</v>
      </c>
    </row>
    <row r="3601" spans="1:14" x14ac:dyDescent="0.3">
      <c r="A3601" s="3">
        <v>4</v>
      </c>
      <c r="B3601" s="146" t="s">
        <v>5145</v>
      </c>
      <c r="C3601" s="4" t="s">
        <v>5146</v>
      </c>
      <c r="D3601" s="5">
        <v>44930</v>
      </c>
      <c r="E3601" s="13" t="s">
        <v>4649</v>
      </c>
      <c r="F3601" s="7">
        <v>1903440</v>
      </c>
      <c r="G3601" s="6" t="s">
        <v>1366</v>
      </c>
      <c r="H3601" s="7">
        <v>199861</v>
      </c>
      <c r="I3601" s="136">
        <v>4693111</v>
      </c>
      <c r="J3601" s="138" t="s">
        <v>956</v>
      </c>
      <c r="K3601" s="139"/>
      <c r="L3601" t="str">
        <f t="shared" si="218"/>
        <v>00314</v>
      </c>
      <c r="M3601">
        <f t="shared" si="219"/>
        <v>314</v>
      </c>
      <c r="N3601" s="37">
        <f t="shared" si="217"/>
        <v>1903440</v>
      </c>
    </row>
    <row r="3602" spans="1:14" x14ac:dyDescent="0.3">
      <c r="A3602" s="3">
        <v>4</v>
      </c>
      <c r="B3602" s="147"/>
      <c r="C3602" s="4" t="s">
        <v>5147</v>
      </c>
      <c r="D3602" s="5">
        <v>44935</v>
      </c>
      <c r="E3602" s="13" t="s">
        <v>4649</v>
      </c>
      <c r="F3602" s="7">
        <v>3340260</v>
      </c>
      <c r="G3602" s="6" t="s">
        <v>1366</v>
      </c>
      <c r="H3602" s="7">
        <v>350728</v>
      </c>
      <c r="I3602" s="137"/>
      <c r="J3602" s="140"/>
      <c r="K3602" s="141"/>
      <c r="L3602" t="str">
        <f t="shared" si="218"/>
        <v>00943</v>
      </c>
      <c r="M3602">
        <f t="shared" si="219"/>
        <v>943</v>
      </c>
      <c r="N3602" s="37">
        <f t="shared" si="217"/>
        <v>3340260</v>
      </c>
    </row>
    <row r="3603" spans="1:14" x14ac:dyDescent="0.3">
      <c r="A3603" s="3">
        <v>4</v>
      </c>
      <c r="B3603" s="15" t="s">
        <v>5159</v>
      </c>
      <c r="C3603" s="4" t="s">
        <v>5160</v>
      </c>
      <c r="D3603" s="5">
        <v>44928</v>
      </c>
      <c r="E3603" s="13" t="s">
        <v>4649</v>
      </c>
      <c r="F3603" s="7">
        <v>466620</v>
      </c>
      <c r="G3603" s="6" t="s">
        <v>1366</v>
      </c>
      <c r="H3603" s="7">
        <v>48995</v>
      </c>
      <c r="I3603" s="11">
        <v>417625</v>
      </c>
      <c r="J3603" s="132" t="s">
        <v>5161</v>
      </c>
      <c r="K3603" s="133"/>
      <c r="L3603" t="str">
        <f t="shared" si="218"/>
        <v>00021</v>
      </c>
      <c r="M3603">
        <f t="shared" si="219"/>
        <v>21</v>
      </c>
      <c r="N3603" s="37">
        <f t="shared" si="217"/>
        <v>466620</v>
      </c>
    </row>
    <row r="3604" spans="1:14" x14ac:dyDescent="0.3">
      <c r="A3604" s="3">
        <v>4</v>
      </c>
      <c r="B3604" s="15" t="s">
        <v>5168</v>
      </c>
      <c r="C3604" s="4" t="s">
        <v>5169</v>
      </c>
      <c r="D3604" s="5">
        <v>44937</v>
      </c>
      <c r="E3604" s="13" t="s">
        <v>4649</v>
      </c>
      <c r="F3604" s="7">
        <v>466620</v>
      </c>
      <c r="G3604" s="6" t="s">
        <v>1366</v>
      </c>
      <c r="H3604" s="7">
        <v>48995</v>
      </c>
      <c r="I3604" s="11">
        <v>417625</v>
      </c>
      <c r="J3604" s="132" t="s">
        <v>5170</v>
      </c>
      <c r="K3604" s="133"/>
      <c r="L3604" t="str">
        <f t="shared" si="218"/>
        <v>01102</v>
      </c>
      <c r="M3604">
        <f t="shared" si="219"/>
        <v>1102</v>
      </c>
      <c r="N3604" s="37">
        <f t="shared" si="217"/>
        <v>466620</v>
      </c>
    </row>
    <row r="3605" spans="1:14" x14ac:dyDescent="0.3">
      <c r="A3605" s="3">
        <v>4</v>
      </c>
      <c r="B3605" s="15" t="s">
        <v>5171</v>
      </c>
      <c r="C3605" s="4" t="s">
        <v>5172</v>
      </c>
      <c r="D3605" s="5">
        <v>44937</v>
      </c>
      <c r="E3605" s="13" t="s">
        <v>4657</v>
      </c>
      <c r="F3605" s="7">
        <v>951720</v>
      </c>
      <c r="G3605" s="6" t="s">
        <v>1366</v>
      </c>
      <c r="H3605" s="7">
        <v>99931</v>
      </c>
      <c r="I3605" s="11">
        <v>851789</v>
      </c>
      <c r="J3605" s="132" t="s">
        <v>1014</v>
      </c>
      <c r="K3605" s="133"/>
      <c r="L3605" t="str">
        <f t="shared" si="218"/>
        <v>01095</v>
      </c>
      <c r="M3605">
        <f t="shared" si="219"/>
        <v>1095</v>
      </c>
      <c r="N3605" s="37">
        <f t="shared" si="217"/>
        <v>951720</v>
      </c>
    </row>
    <row r="3606" spans="1:14" x14ac:dyDescent="0.3">
      <c r="A3606" s="3">
        <v>4</v>
      </c>
      <c r="B3606" s="15" t="s">
        <v>5173</v>
      </c>
      <c r="C3606" s="4" t="s">
        <v>5174</v>
      </c>
      <c r="D3606" s="5">
        <v>44936</v>
      </c>
      <c r="E3606" s="13" t="s">
        <v>4649</v>
      </c>
      <c r="F3606" s="7">
        <v>2855160</v>
      </c>
      <c r="G3606" s="6" t="s">
        <v>1366</v>
      </c>
      <c r="H3606" s="7">
        <v>299792</v>
      </c>
      <c r="I3606" s="11">
        <v>2555368</v>
      </c>
      <c r="J3606" s="132" t="s">
        <v>1021</v>
      </c>
      <c r="K3606" s="133"/>
      <c r="L3606" t="str">
        <f t="shared" si="218"/>
        <v>01031</v>
      </c>
      <c r="M3606">
        <f t="shared" si="219"/>
        <v>1031</v>
      </c>
      <c r="N3606" s="37">
        <f t="shared" si="217"/>
        <v>2855160</v>
      </c>
    </row>
    <row r="3607" spans="1:14" x14ac:dyDescent="0.3">
      <c r="A3607" s="3">
        <v>4</v>
      </c>
      <c r="B3607" s="15" t="s">
        <v>5175</v>
      </c>
      <c r="C3607" s="4" t="s">
        <v>5176</v>
      </c>
      <c r="D3607" s="5">
        <v>44972</v>
      </c>
      <c r="E3607" s="13" t="s">
        <v>4649</v>
      </c>
      <c r="F3607" s="7">
        <v>466620</v>
      </c>
      <c r="G3607" s="6" t="s">
        <v>1366</v>
      </c>
      <c r="H3607" s="7">
        <v>48995</v>
      </c>
      <c r="I3607" s="11">
        <v>417625</v>
      </c>
      <c r="J3607" s="132" t="s">
        <v>1021</v>
      </c>
      <c r="K3607" s="133"/>
      <c r="L3607" t="str">
        <f t="shared" si="218"/>
        <v>04115</v>
      </c>
      <c r="M3607">
        <f t="shared" si="219"/>
        <v>4115</v>
      </c>
      <c r="N3607" s="37">
        <f t="shared" si="217"/>
        <v>466620</v>
      </c>
    </row>
    <row r="3608" spans="1:14" x14ac:dyDescent="0.3">
      <c r="A3608" s="3">
        <v>4</v>
      </c>
      <c r="B3608" s="15" t="s">
        <v>5180</v>
      </c>
      <c r="C3608" s="4" t="s">
        <v>5181</v>
      </c>
      <c r="D3608" s="5">
        <v>44936</v>
      </c>
      <c r="E3608" s="13" t="s">
        <v>2077</v>
      </c>
      <c r="F3608" s="7">
        <v>1903440</v>
      </c>
      <c r="G3608" s="6" t="s">
        <v>1366</v>
      </c>
      <c r="H3608" s="7">
        <v>199861</v>
      </c>
      <c r="I3608" s="11">
        <v>1703579</v>
      </c>
      <c r="J3608" s="132" t="s">
        <v>1029</v>
      </c>
      <c r="K3608" s="133"/>
      <c r="L3608" t="str">
        <f t="shared" si="218"/>
        <v>01019</v>
      </c>
      <c r="M3608">
        <f t="shared" si="219"/>
        <v>1019</v>
      </c>
      <c r="N3608" s="37">
        <f t="shared" si="217"/>
        <v>1903440</v>
      </c>
    </row>
    <row r="3609" spans="1:14" x14ac:dyDescent="0.3">
      <c r="A3609" s="3">
        <v>4</v>
      </c>
      <c r="B3609" s="15" t="s">
        <v>5182</v>
      </c>
      <c r="C3609" s="4" t="s">
        <v>5183</v>
      </c>
      <c r="D3609" s="5">
        <v>44972</v>
      </c>
      <c r="E3609" s="13" t="s">
        <v>2077</v>
      </c>
      <c r="F3609" s="7">
        <v>1796025</v>
      </c>
      <c r="G3609" s="6" t="s">
        <v>1366</v>
      </c>
      <c r="H3609" s="7">
        <v>188583</v>
      </c>
      <c r="I3609" s="11">
        <v>1607442</v>
      </c>
      <c r="J3609" s="132" t="s">
        <v>1029</v>
      </c>
      <c r="K3609" s="133"/>
      <c r="L3609" t="str">
        <f t="shared" si="218"/>
        <v>04117</v>
      </c>
      <c r="M3609">
        <f t="shared" si="219"/>
        <v>4117</v>
      </c>
      <c r="N3609" s="37">
        <f t="shared" si="217"/>
        <v>1796025</v>
      </c>
    </row>
    <row r="3610" spans="1:14" x14ac:dyDescent="0.3">
      <c r="A3610" s="3">
        <v>4</v>
      </c>
      <c r="B3610" s="15" t="s">
        <v>5190</v>
      </c>
      <c r="C3610" s="4" t="s">
        <v>5191</v>
      </c>
      <c r="D3610" s="5">
        <v>44929</v>
      </c>
      <c r="E3610" s="13" t="s">
        <v>4649</v>
      </c>
      <c r="F3610" s="7">
        <v>1866480</v>
      </c>
      <c r="G3610" s="6" t="s">
        <v>1366</v>
      </c>
      <c r="H3610" s="7">
        <v>195980</v>
      </c>
      <c r="I3610" s="11">
        <v>1670500</v>
      </c>
      <c r="J3610" s="132" t="s">
        <v>1046</v>
      </c>
      <c r="K3610" s="133"/>
      <c r="L3610" t="str">
        <f t="shared" si="218"/>
        <v>00167</v>
      </c>
      <c r="M3610">
        <f t="shared" si="219"/>
        <v>167</v>
      </c>
      <c r="N3610" s="37">
        <f t="shared" si="217"/>
        <v>1866480</v>
      </c>
    </row>
    <row r="3611" spans="1:14" x14ac:dyDescent="0.3">
      <c r="A3611" s="3">
        <v>4</v>
      </c>
      <c r="B3611" s="15" t="s">
        <v>5192</v>
      </c>
      <c r="C3611" s="4" t="s">
        <v>5193</v>
      </c>
      <c r="D3611" s="5">
        <v>44978</v>
      </c>
      <c r="E3611" s="13" t="s">
        <v>5194</v>
      </c>
      <c r="F3611" s="7">
        <v>606375</v>
      </c>
      <c r="G3611" s="6" t="s">
        <v>1366</v>
      </c>
      <c r="H3611" s="7">
        <v>63669</v>
      </c>
      <c r="I3611" s="11">
        <v>542706</v>
      </c>
      <c r="J3611" s="132" t="s">
        <v>1046</v>
      </c>
      <c r="K3611" s="133"/>
      <c r="L3611" t="str">
        <f t="shared" si="218"/>
        <v>06795</v>
      </c>
      <c r="M3611">
        <f t="shared" si="219"/>
        <v>6795</v>
      </c>
      <c r="N3611" s="37">
        <f t="shared" si="217"/>
        <v>606375</v>
      </c>
    </row>
    <row r="3612" spans="1:14" x14ac:dyDescent="0.3">
      <c r="A3612" s="3">
        <v>4</v>
      </c>
      <c r="B3612" s="15" t="s">
        <v>5198</v>
      </c>
      <c r="C3612" s="4" t="s">
        <v>5199</v>
      </c>
      <c r="D3612" s="5">
        <v>44930</v>
      </c>
      <c r="E3612" s="13" t="s">
        <v>4649</v>
      </c>
      <c r="F3612" s="7">
        <v>2351580</v>
      </c>
      <c r="G3612" s="6" t="s">
        <v>1366</v>
      </c>
      <c r="H3612" s="7">
        <v>246916</v>
      </c>
      <c r="I3612" s="11">
        <v>2104664</v>
      </c>
      <c r="J3612" s="132" t="s">
        <v>1052</v>
      </c>
      <c r="K3612" s="133"/>
      <c r="L3612" t="str">
        <f t="shared" si="218"/>
        <v>00304</v>
      </c>
      <c r="M3612">
        <f t="shared" si="219"/>
        <v>304</v>
      </c>
      <c r="N3612" s="37">
        <f t="shared" si="217"/>
        <v>2351580</v>
      </c>
    </row>
    <row r="3613" spans="1:14" x14ac:dyDescent="0.3">
      <c r="A3613" s="3">
        <v>4</v>
      </c>
      <c r="B3613" s="146" t="s">
        <v>5202</v>
      </c>
      <c r="C3613" s="4" t="s">
        <v>5203</v>
      </c>
      <c r="D3613" s="5">
        <v>44945</v>
      </c>
      <c r="E3613" s="13" t="s">
        <v>4657</v>
      </c>
      <c r="F3613" s="7">
        <v>2231460</v>
      </c>
      <c r="G3613" s="6" t="s">
        <v>1366</v>
      </c>
      <c r="H3613" s="7">
        <v>234304</v>
      </c>
      <c r="I3613" s="136">
        <v>3700735</v>
      </c>
      <c r="J3613" s="138" t="s">
        <v>1065</v>
      </c>
      <c r="K3613" s="139"/>
      <c r="L3613" t="str">
        <f t="shared" si="218"/>
        <v>01832</v>
      </c>
      <c r="M3613">
        <f t="shared" si="219"/>
        <v>1832</v>
      </c>
      <c r="N3613" s="37">
        <f t="shared" si="217"/>
        <v>2231460</v>
      </c>
    </row>
    <row r="3614" spans="1:14" x14ac:dyDescent="0.3">
      <c r="A3614" s="3">
        <v>4</v>
      </c>
      <c r="B3614" s="147"/>
      <c r="C3614" s="4" t="s">
        <v>5204</v>
      </c>
      <c r="D3614" s="5">
        <v>44931</v>
      </c>
      <c r="E3614" s="13" t="s">
        <v>4649</v>
      </c>
      <c r="F3614" s="7">
        <v>1903440</v>
      </c>
      <c r="G3614" s="6" t="s">
        <v>1366</v>
      </c>
      <c r="H3614" s="7">
        <v>199861</v>
      </c>
      <c r="I3614" s="137"/>
      <c r="J3614" s="140"/>
      <c r="K3614" s="141"/>
      <c r="L3614" t="str">
        <f t="shared" si="218"/>
        <v>00423</v>
      </c>
      <c r="M3614">
        <f t="shared" si="219"/>
        <v>423</v>
      </c>
      <c r="N3614" s="37">
        <f t="shared" si="217"/>
        <v>1903440</v>
      </c>
    </row>
    <row r="3615" spans="1:14" x14ac:dyDescent="0.3">
      <c r="A3615" s="3">
        <v>4</v>
      </c>
      <c r="B3615" s="15" t="s">
        <v>5205</v>
      </c>
      <c r="C3615" s="4" t="s">
        <v>5206</v>
      </c>
      <c r="D3615" s="5">
        <v>44967</v>
      </c>
      <c r="E3615" s="13" t="s">
        <v>4649</v>
      </c>
      <c r="F3615" s="7">
        <v>1189650</v>
      </c>
      <c r="G3615" s="6" t="s">
        <v>1366</v>
      </c>
      <c r="H3615" s="7">
        <v>124913</v>
      </c>
      <c r="I3615" s="11">
        <v>1064737</v>
      </c>
      <c r="J3615" s="132" t="s">
        <v>1065</v>
      </c>
      <c r="K3615" s="133"/>
      <c r="L3615" t="str">
        <f t="shared" si="218"/>
        <v>03854</v>
      </c>
      <c r="M3615">
        <f t="shared" si="219"/>
        <v>3854</v>
      </c>
      <c r="N3615" s="37">
        <f t="shared" si="217"/>
        <v>1189650</v>
      </c>
    </row>
    <row r="3616" spans="1:14" x14ac:dyDescent="0.3">
      <c r="A3616" s="3">
        <v>4</v>
      </c>
      <c r="B3616" s="146" t="s">
        <v>5207</v>
      </c>
      <c r="C3616" s="4" t="s">
        <v>5208</v>
      </c>
      <c r="D3616" s="5">
        <v>44929</v>
      </c>
      <c r="E3616" s="13" t="s">
        <v>4649</v>
      </c>
      <c r="F3616" s="7">
        <v>1866480</v>
      </c>
      <c r="G3616" s="6" t="s">
        <v>1366</v>
      </c>
      <c r="H3616" s="7">
        <v>195980</v>
      </c>
      <c r="I3616" s="136">
        <v>5846749</v>
      </c>
      <c r="J3616" s="138" t="s">
        <v>1070</v>
      </c>
      <c r="K3616" s="139"/>
      <c r="L3616" t="str">
        <f t="shared" si="218"/>
        <v>00163</v>
      </c>
      <c r="M3616">
        <f t="shared" si="219"/>
        <v>163</v>
      </c>
      <c r="N3616" s="37">
        <f t="shared" si="217"/>
        <v>1866480</v>
      </c>
    </row>
    <row r="3617" spans="1:14" x14ac:dyDescent="0.3">
      <c r="A3617" s="3">
        <v>4</v>
      </c>
      <c r="B3617" s="147"/>
      <c r="C3617" s="4" t="s">
        <v>5209</v>
      </c>
      <c r="D3617" s="5">
        <v>44938</v>
      </c>
      <c r="E3617" s="13" t="s">
        <v>5210</v>
      </c>
      <c r="F3617" s="7">
        <v>4666200</v>
      </c>
      <c r="G3617" s="6" t="s">
        <v>1366</v>
      </c>
      <c r="H3617" s="7">
        <v>489951</v>
      </c>
      <c r="I3617" s="137"/>
      <c r="J3617" s="140"/>
      <c r="K3617" s="141"/>
      <c r="L3617" t="str">
        <f t="shared" si="218"/>
        <v>01421</v>
      </c>
      <c r="M3617">
        <f t="shared" si="219"/>
        <v>1421</v>
      </c>
      <c r="N3617" s="37">
        <f t="shared" si="217"/>
        <v>4666200</v>
      </c>
    </row>
    <row r="3618" spans="1:14" x14ac:dyDescent="0.3">
      <c r="A3618" s="3">
        <v>4</v>
      </c>
      <c r="B3618" s="146" t="s">
        <v>5211</v>
      </c>
      <c r="C3618" s="4" t="s">
        <v>5212</v>
      </c>
      <c r="D3618" s="5">
        <v>44966</v>
      </c>
      <c r="E3618" s="13" t="s">
        <v>4649</v>
      </c>
      <c r="F3618" s="7">
        <v>1166550</v>
      </c>
      <c r="G3618" s="6" t="s">
        <v>1366</v>
      </c>
      <c r="H3618" s="7">
        <v>122488</v>
      </c>
      <c r="I3618" s="136">
        <v>2088124</v>
      </c>
      <c r="J3618" s="138" t="s">
        <v>1070</v>
      </c>
      <c r="K3618" s="139"/>
      <c r="L3618" t="str">
        <f t="shared" si="218"/>
        <v>03585</v>
      </c>
      <c r="M3618">
        <f t="shared" si="219"/>
        <v>3585</v>
      </c>
      <c r="N3618" s="37">
        <f t="shared" si="217"/>
        <v>1166550</v>
      </c>
    </row>
    <row r="3619" spans="1:14" x14ac:dyDescent="0.3">
      <c r="A3619" s="3">
        <v>4</v>
      </c>
      <c r="B3619" s="147"/>
      <c r="C3619" s="4" t="s">
        <v>5213</v>
      </c>
      <c r="D3619" s="5">
        <v>44978</v>
      </c>
      <c r="E3619" s="13" t="s">
        <v>4649</v>
      </c>
      <c r="F3619" s="7">
        <v>1166550</v>
      </c>
      <c r="G3619" s="6" t="s">
        <v>1366</v>
      </c>
      <c r="H3619" s="7">
        <v>122488</v>
      </c>
      <c r="I3619" s="137"/>
      <c r="J3619" s="140"/>
      <c r="K3619" s="141"/>
      <c r="L3619" t="str">
        <f t="shared" si="218"/>
        <v>06796</v>
      </c>
      <c r="M3619">
        <f t="shared" si="219"/>
        <v>6796</v>
      </c>
      <c r="N3619" s="37">
        <f t="shared" si="217"/>
        <v>1166550</v>
      </c>
    </row>
    <row r="3620" spans="1:14" x14ac:dyDescent="0.3">
      <c r="A3620" s="3">
        <v>4</v>
      </c>
      <c r="B3620" s="15" t="s">
        <v>5214</v>
      </c>
      <c r="C3620" s="4" t="s">
        <v>5215</v>
      </c>
      <c r="D3620" s="5">
        <v>44929</v>
      </c>
      <c r="E3620" s="13" t="s">
        <v>4649</v>
      </c>
      <c r="F3620" s="7">
        <v>933240</v>
      </c>
      <c r="G3620" s="6" t="s">
        <v>17</v>
      </c>
      <c r="H3620" s="7">
        <v>97990</v>
      </c>
      <c r="I3620" s="11">
        <v>835250</v>
      </c>
      <c r="J3620" s="132" t="s">
        <v>1078</v>
      </c>
      <c r="K3620" s="133"/>
      <c r="L3620" t="str">
        <f t="shared" si="218"/>
        <v>00145</v>
      </c>
      <c r="M3620">
        <f t="shared" si="219"/>
        <v>145</v>
      </c>
      <c r="N3620" s="37">
        <f t="shared" si="217"/>
        <v>933240</v>
      </c>
    </row>
    <row r="3621" spans="1:14" x14ac:dyDescent="0.3">
      <c r="A3621" s="3">
        <v>4</v>
      </c>
      <c r="B3621" s="15" t="s">
        <v>5216</v>
      </c>
      <c r="C3621" s="4" t="s">
        <v>5217</v>
      </c>
      <c r="D3621" s="5">
        <v>44968</v>
      </c>
      <c r="E3621" s="13" t="s">
        <v>4649</v>
      </c>
      <c r="F3621" s="7">
        <v>1166550</v>
      </c>
      <c r="G3621" s="6" t="s">
        <v>1366</v>
      </c>
      <c r="H3621" s="7">
        <v>122488</v>
      </c>
      <c r="I3621" s="11">
        <v>1044062</v>
      </c>
      <c r="J3621" s="132" t="s">
        <v>1078</v>
      </c>
      <c r="K3621" s="133"/>
      <c r="L3621" t="str">
        <f t="shared" si="218"/>
        <v>03875</v>
      </c>
      <c r="M3621">
        <f t="shared" si="219"/>
        <v>3875</v>
      </c>
      <c r="N3621" s="37">
        <f t="shared" si="217"/>
        <v>1166550</v>
      </c>
    </row>
    <row r="3622" spans="1:14" x14ac:dyDescent="0.3">
      <c r="A3622" s="3">
        <v>4</v>
      </c>
      <c r="B3622" s="15" t="s">
        <v>5220</v>
      </c>
      <c r="C3622" s="4" t="s">
        <v>5221</v>
      </c>
      <c r="D3622" s="5">
        <v>44975</v>
      </c>
      <c r="E3622" s="13" t="s">
        <v>4649</v>
      </c>
      <c r="F3622" s="7">
        <v>583275</v>
      </c>
      <c r="G3622" s="6" t="s">
        <v>1366</v>
      </c>
      <c r="H3622" s="7">
        <v>61244</v>
      </c>
      <c r="I3622" s="11">
        <v>522031</v>
      </c>
      <c r="J3622" s="132" t="s">
        <v>1086</v>
      </c>
      <c r="K3622" s="133"/>
      <c r="L3622" t="str">
        <f t="shared" si="218"/>
        <v>06681</v>
      </c>
      <c r="M3622">
        <f t="shared" si="219"/>
        <v>6681</v>
      </c>
      <c r="N3622" s="37">
        <f t="shared" si="217"/>
        <v>583275</v>
      </c>
    </row>
    <row r="3623" spans="1:14" x14ac:dyDescent="0.3">
      <c r="A3623" s="3">
        <v>4</v>
      </c>
      <c r="B3623" s="15" t="s">
        <v>5225</v>
      </c>
      <c r="C3623" s="4" t="s">
        <v>5226</v>
      </c>
      <c r="D3623" s="5">
        <v>44945</v>
      </c>
      <c r="E3623" s="13" t="s">
        <v>4649</v>
      </c>
      <c r="F3623" s="7">
        <v>1866480</v>
      </c>
      <c r="G3623" s="6" t="s">
        <v>1366</v>
      </c>
      <c r="H3623" s="7">
        <v>195980</v>
      </c>
      <c r="I3623" s="11">
        <v>1670500</v>
      </c>
      <c r="J3623" s="132" t="s">
        <v>1089</v>
      </c>
      <c r="K3623" s="133"/>
      <c r="L3623" t="str">
        <f t="shared" si="218"/>
        <v>01778</v>
      </c>
      <c r="M3623">
        <f t="shared" si="219"/>
        <v>1778</v>
      </c>
      <c r="N3623" s="37">
        <f t="shared" si="217"/>
        <v>1866480</v>
      </c>
    </row>
    <row r="3624" spans="1:14" x14ac:dyDescent="0.3">
      <c r="A3624" s="3">
        <v>4</v>
      </c>
      <c r="B3624" s="15" t="s">
        <v>5227</v>
      </c>
      <c r="C3624" s="4" t="s">
        <v>5228</v>
      </c>
      <c r="D3624" s="5">
        <v>44970</v>
      </c>
      <c r="E3624" s="13" t="s">
        <v>4649</v>
      </c>
      <c r="F3624" s="7">
        <v>2379300</v>
      </c>
      <c r="G3624" s="6" t="s">
        <v>1366</v>
      </c>
      <c r="H3624" s="7">
        <v>249827</v>
      </c>
      <c r="I3624" s="11">
        <v>2129473</v>
      </c>
      <c r="J3624" s="132" t="s">
        <v>5229</v>
      </c>
      <c r="K3624" s="133"/>
      <c r="L3624" t="str">
        <f t="shared" si="218"/>
        <v>04023</v>
      </c>
      <c r="M3624">
        <f t="shared" si="219"/>
        <v>4023</v>
      </c>
      <c r="N3624" s="37">
        <f t="shared" si="217"/>
        <v>2379300</v>
      </c>
    </row>
    <row r="3625" spans="1:14" x14ac:dyDescent="0.3">
      <c r="A3625" s="3">
        <v>4</v>
      </c>
      <c r="B3625" s="15" t="s">
        <v>5230</v>
      </c>
      <c r="C3625" s="4" t="s">
        <v>5231</v>
      </c>
      <c r="D3625" s="5">
        <v>44930</v>
      </c>
      <c r="E3625" s="13" t="s">
        <v>4649</v>
      </c>
      <c r="F3625" s="7">
        <v>2821896</v>
      </c>
      <c r="G3625" s="6" t="s">
        <v>1366</v>
      </c>
      <c r="H3625" s="7">
        <v>296299</v>
      </c>
      <c r="I3625" s="11">
        <v>2525597</v>
      </c>
      <c r="J3625" s="132" t="s">
        <v>1093</v>
      </c>
      <c r="K3625" s="133"/>
      <c r="L3625" t="str">
        <f t="shared" si="218"/>
        <v>00301</v>
      </c>
      <c r="M3625">
        <f t="shared" si="219"/>
        <v>301</v>
      </c>
      <c r="N3625" s="37">
        <f t="shared" si="217"/>
        <v>2821896</v>
      </c>
    </row>
    <row r="3626" spans="1:14" x14ac:dyDescent="0.3">
      <c r="A3626" s="3">
        <v>4</v>
      </c>
      <c r="B3626" s="15" t="s">
        <v>5235</v>
      </c>
      <c r="C3626" s="4" t="s">
        <v>5236</v>
      </c>
      <c r="D3626" s="5">
        <v>44929</v>
      </c>
      <c r="E3626" s="13" t="s">
        <v>4657</v>
      </c>
      <c r="F3626" s="7">
        <v>485100</v>
      </c>
      <c r="G3626" s="6" t="s">
        <v>1366</v>
      </c>
      <c r="H3626" s="7">
        <v>50936</v>
      </c>
      <c r="I3626" s="11">
        <v>434164</v>
      </c>
      <c r="J3626" s="132" t="s">
        <v>5237</v>
      </c>
      <c r="K3626" s="133"/>
      <c r="L3626" t="str">
        <f t="shared" si="218"/>
        <v>00172</v>
      </c>
      <c r="M3626">
        <f t="shared" si="219"/>
        <v>172</v>
      </c>
      <c r="N3626" s="37">
        <f t="shared" si="217"/>
        <v>485100</v>
      </c>
    </row>
    <row r="3627" spans="1:14" x14ac:dyDescent="0.3">
      <c r="A3627" s="3">
        <v>4</v>
      </c>
      <c r="B3627" s="15" t="s">
        <v>5238</v>
      </c>
      <c r="C3627" s="4" t="s">
        <v>5239</v>
      </c>
      <c r="D3627" s="5">
        <v>44967</v>
      </c>
      <c r="E3627" s="13" t="s">
        <v>4649</v>
      </c>
      <c r="F3627" s="7">
        <v>1189650</v>
      </c>
      <c r="G3627" s="6" t="s">
        <v>1366</v>
      </c>
      <c r="H3627" s="7">
        <v>124913</v>
      </c>
      <c r="I3627" s="11">
        <v>1064737</v>
      </c>
      <c r="J3627" s="132" t="s">
        <v>5237</v>
      </c>
      <c r="K3627" s="133"/>
      <c r="L3627" t="str">
        <f t="shared" si="218"/>
        <v>03860</v>
      </c>
      <c r="M3627">
        <f t="shared" si="219"/>
        <v>3860</v>
      </c>
      <c r="N3627" s="37">
        <f t="shared" si="217"/>
        <v>1189650</v>
      </c>
    </row>
    <row r="3628" spans="1:14" x14ac:dyDescent="0.3">
      <c r="A3628" s="3">
        <v>4</v>
      </c>
      <c r="B3628" s="15" t="s">
        <v>5242</v>
      </c>
      <c r="C3628" s="4" t="s">
        <v>5243</v>
      </c>
      <c r="D3628" s="5">
        <v>44929</v>
      </c>
      <c r="E3628" s="13" t="s">
        <v>5244</v>
      </c>
      <c r="F3628" s="7">
        <v>466620</v>
      </c>
      <c r="G3628" s="6" t="s">
        <v>1366</v>
      </c>
      <c r="H3628" s="7">
        <v>48995</v>
      </c>
      <c r="I3628" s="11">
        <v>417625</v>
      </c>
      <c r="J3628" s="132" t="s">
        <v>1102</v>
      </c>
      <c r="K3628" s="133"/>
      <c r="L3628" t="str">
        <f t="shared" si="218"/>
        <v>00157</v>
      </c>
      <c r="M3628">
        <f t="shared" si="219"/>
        <v>157</v>
      </c>
      <c r="N3628" s="37">
        <f t="shared" si="217"/>
        <v>466620</v>
      </c>
    </row>
    <row r="3629" spans="1:14" x14ac:dyDescent="0.3">
      <c r="A3629" s="3">
        <v>4</v>
      </c>
      <c r="B3629" s="15" t="s">
        <v>5245</v>
      </c>
      <c r="C3629" s="4" t="s">
        <v>5246</v>
      </c>
      <c r="D3629" s="5">
        <v>44970</v>
      </c>
      <c r="E3629" s="13" t="s">
        <v>4649</v>
      </c>
      <c r="F3629" s="7">
        <v>2239545</v>
      </c>
      <c r="G3629" s="6" t="s">
        <v>1366</v>
      </c>
      <c r="H3629" s="7">
        <v>235152</v>
      </c>
      <c r="I3629" s="11">
        <v>2004393</v>
      </c>
      <c r="J3629" s="132" t="s">
        <v>1105</v>
      </c>
      <c r="K3629" s="133"/>
      <c r="L3629" t="str">
        <f>+RIGHT(C3629,4)</f>
        <v>3957</v>
      </c>
      <c r="M3629">
        <f t="shared" si="219"/>
        <v>3957</v>
      </c>
      <c r="N3629" s="37">
        <f t="shared" si="217"/>
        <v>2239545</v>
      </c>
    </row>
    <row r="3630" spans="1:14" x14ac:dyDescent="0.3">
      <c r="A3630" s="3">
        <v>4</v>
      </c>
      <c r="B3630" s="15" t="s">
        <v>5251</v>
      </c>
      <c r="C3630" s="4" t="s">
        <v>5252</v>
      </c>
      <c r="D3630" s="5">
        <v>44939</v>
      </c>
      <c r="E3630" s="13" t="s">
        <v>4657</v>
      </c>
      <c r="F3630" s="7">
        <v>1940400</v>
      </c>
      <c r="G3630" s="6" t="s">
        <v>1366</v>
      </c>
      <c r="H3630" s="7">
        <v>203742</v>
      </c>
      <c r="I3630" s="11">
        <v>1736658</v>
      </c>
      <c r="J3630" s="132" t="s">
        <v>1111</v>
      </c>
      <c r="K3630" s="133"/>
      <c r="L3630" t="str">
        <f t="shared" si="218"/>
        <v>01486</v>
      </c>
      <c r="M3630">
        <f t="shared" si="219"/>
        <v>1486</v>
      </c>
      <c r="N3630" s="37">
        <f t="shared" si="217"/>
        <v>1940400</v>
      </c>
    </row>
    <row r="3631" spans="1:14" x14ac:dyDescent="0.3">
      <c r="A3631" s="3">
        <v>4</v>
      </c>
      <c r="B3631" s="15" t="s">
        <v>5253</v>
      </c>
      <c r="C3631" s="4" t="s">
        <v>5254</v>
      </c>
      <c r="D3631" s="5">
        <v>44970</v>
      </c>
      <c r="E3631" s="13" t="s">
        <v>4649</v>
      </c>
      <c r="F3631" s="7">
        <v>1189650</v>
      </c>
      <c r="G3631" s="6" t="s">
        <v>1366</v>
      </c>
      <c r="H3631" s="7">
        <v>124913</v>
      </c>
      <c r="I3631" s="11">
        <v>1064737</v>
      </c>
      <c r="J3631" s="132" t="s">
        <v>1111</v>
      </c>
      <c r="K3631" s="133"/>
      <c r="L3631" t="str">
        <f t="shared" si="218"/>
        <v>03971</v>
      </c>
      <c r="M3631">
        <f t="shared" si="219"/>
        <v>3971</v>
      </c>
      <c r="N3631" s="37">
        <f t="shared" si="217"/>
        <v>1189650</v>
      </c>
    </row>
    <row r="3632" spans="1:14" x14ac:dyDescent="0.3">
      <c r="A3632" s="3">
        <v>4</v>
      </c>
      <c r="B3632" s="15" t="s">
        <v>5260</v>
      </c>
      <c r="C3632" s="4" t="s">
        <v>5261</v>
      </c>
      <c r="D3632" s="5">
        <v>44936</v>
      </c>
      <c r="E3632" s="13" t="s">
        <v>1121</v>
      </c>
      <c r="F3632" s="7">
        <v>746592</v>
      </c>
      <c r="G3632" s="6" t="s">
        <v>1366</v>
      </c>
      <c r="H3632" s="7">
        <v>78392</v>
      </c>
      <c r="I3632" s="11">
        <v>668200</v>
      </c>
      <c r="J3632" s="132" t="s">
        <v>1122</v>
      </c>
      <c r="K3632" s="133"/>
      <c r="L3632" t="str">
        <f t="shared" si="218"/>
        <v>01008</v>
      </c>
      <c r="M3632">
        <f t="shared" si="219"/>
        <v>1008</v>
      </c>
      <c r="N3632" s="37">
        <f t="shared" si="217"/>
        <v>746592</v>
      </c>
    </row>
    <row r="3633" spans="1:14" x14ac:dyDescent="0.3">
      <c r="A3633" s="3">
        <v>4</v>
      </c>
      <c r="B3633" s="146" t="s">
        <v>5262</v>
      </c>
      <c r="C3633" s="4" t="s">
        <v>5263</v>
      </c>
      <c r="D3633" s="5">
        <v>44967</v>
      </c>
      <c r="E3633" s="13" t="s">
        <v>47</v>
      </c>
      <c r="F3633" s="7">
        <v>592515</v>
      </c>
      <c r="G3633" s="6" t="s">
        <v>1366</v>
      </c>
      <c r="H3633" s="7">
        <v>62214</v>
      </c>
      <c r="I3633" s="136">
        <v>1595038</v>
      </c>
      <c r="J3633" s="138" t="s">
        <v>1122</v>
      </c>
      <c r="K3633" s="139"/>
      <c r="L3633" t="str">
        <f t="shared" si="218"/>
        <v>03867</v>
      </c>
      <c r="M3633">
        <f t="shared" si="219"/>
        <v>3867</v>
      </c>
      <c r="N3633" s="37">
        <f t="shared" si="217"/>
        <v>592515</v>
      </c>
    </row>
    <row r="3634" spans="1:14" x14ac:dyDescent="0.3">
      <c r="A3634" s="3">
        <v>4</v>
      </c>
      <c r="B3634" s="147"/>
      <c r="C3634" s="4" t="s">
        <v>5264</v>
      </c>
      <c r="D3634" s="5">
        <v>44960</v>
      </c>
      <c r="E3634" s="13" t="s">
        <v>1121</v>
      </c>
      <c r="F3634" s="7">
        <v>1189650</v>
      </c>
      <c r="G3634" s="6" t="s">
        <v>1366</v>
      </c>
      <c r="H3634" s="7">
        <v>124913</v>
      </c>
      <c r="I3634" s="137"/>
      <c r="J3634" s="140"/>
      <c r="K3634" s="141"/>
      <c r="L3634" t="str">
        <f t="shared" si="218"/>
        <v>02850</v>
      </c>
      <c r="M3634">
        <f t="shared" si="219"/>
        <v>2850</v>
      </c>
      <c r="N3634" s="37">
        <f t="shared" si="217"/>
        <v>1189650</v>
      </c>
    </row>
    <row r="3635" spans="1:14" x14ac:dyDescent="0.3">
      <c r="A3635" s="3">
        <v>4</v>
      </c>
      <c r="B3635" s="15" t="s">
        <v>5285</v>
      </c>
      <c r="C3635" s="4" t="s">
        <v>5286</v>
      </c>
      <c r="D3635" s="5">
        <v>44929</v>
      </c>
      <c r="E3635" s="13" t="s">
        <v>236</v>
      </c>
      <c r="F3635" s="7">
        <v>951720</v>
      </c>
      <c r="G3635" s="6" t="s">
        <v>1366</v>
      </c>
      <c r="H3635" s="7">
        <v>99931</v>
      </c>
      <c r="I3635" s="11">
        <v>851789</v>
      </c>
      <c r="J3635" s="132" t="s">
        <v>1261</v>
      </c>
      <c r="K3635" s="133"/>
      <c r="L3635" t="str">
        <f t="shared" si="218"/>
        <v>00095</v>
      </c>
      <c r="M3635">
        <f t="shared" si="219"/>
        <v>95</v>
      </c>
      <c r="N3635" s="37">
        <f t="shared" si="217"/>
        <v>951720</v>
      </c>
    </row>
    <row r="3636" spans="1:14" x14ac:dyDescent="0.3">
      <c r="A3636" s="3">
        <v>4</v>
      </c>
      <c r="B3636" s="15" t="s">
        <v>5287</v>
      </c>
      <c r="C3636" s="4" t="s">
        <v>5288</v>
      </c>
      <c r="D3636" s="5">
        <v>44974</v>
      </c>
      <c r="E3636" s="13" t="s">
        <v>2364</v>
      </c>
      <c r="F3636" s="7">
        <v>1189650</v>
      </c>
      <c r="G3636" s="6" t="s">
        <v>1366</v>
      </c>
      <c r="H3636" s="7">
        <v>124913</v>
      </c>
      <c r="I3636" s="11">
        <v>1064737</v>
      </c>
      <c r="J3636" s="132" t="s">
        <v>1261</v>
      </c>
      <c r="K3636" s="133"/>
      <c r="L3636" t="str">
        <f t="shared" si="218"/>
        <v>06569</v>
      </c>
      <c r="M3636">
        <f t="shared" si="219"/>
        <v>6569</v>
      </c>
      <c r="N3636" s="37">
        <f t="shared" si="217"/>
        <v>1189650</v>
      </c>
    </row>
    <row r="3637" spans="1:14" x14ac:dyDescent="0.3">
      <c r="A3637" s="3">
        <v>4</v>
      </c>
      <c r="B3637" s="15" t="s">
        <v>5292</v>
      </c>
      <c r="C3637" s="4" t="s">
        <v>5293</v>
      </c>
      <c r="D3637" s="5">
        <v>44937</v>
      </c>
      <c r="E3637" s="13" t="s">
        <v>236</v>
      </c>
      <c r="F3637" s="7">
        <v>951720</v>
      </c>
      <c r="G3637" s="6" t="s">
        <v>1366</v>
      </c>
      <c r="H3637" s="7">
        <v>99931</v>
      </c>
      <c r="I3637" s="11">
        <v>851789</v>
      </c>
      <c r="J3637" s="132" t="s">
        <v>1356</v>
      </c>
      <c r="K3637" s="133"/>
      <c r="L3637" t="str">
        <f t="shared" si="218"/>
        <v>01104</v>
      </c>
      <c r="M3637">
        <f t="shared" si="219"/>
        <v>1104</v>
      </c>
      <c r="N3637" s="37">
        <f t="shared" si="217"/>
        <v>951720</v>
      </c>
    </row>
    <row r="3638" spans="1:14" x14ac:dyDescent="0.3">
      <c r="A3638" s="3">
        <v>4</v>
      </c>
      <c r="B3638" s="15" t="s">
        <v>5294</v>
      </c>
      <c r="C3638" s="4" t="s">
        <v>1361</v>
      </c>
      <c r="D3638" s="5">
        <v>44992</v>
      </c>
      <c r="E3638" s="13" t="s">
        <v>5295</v>
      </c>
      <c r="F3638" s="7">
        <v>-168168</v>
      </c>
      <c r="G3638" s="6">
        <v>0</v>
      </c>
      <c r="H3638" s="6">
        <v>0</v>
      </c>
      <c r="I3638" s="11">
        <v>-168168</v>
      </c>
      <c r="J3638" s="132" t="s">
        <v>0</v>
      </c>
      <c r="K3638" s="133"/>
      <c r="L3638" t="str">
        <f t="shared" ref="L3638:L3639" si="220">+RIGHT(C3638,1)</f>
        <v>'</v>
      </c>
      <c r="M3638" t="e">
        <f t="shared" si="219"/>
        <v>#VALUE!</v>
      </c>
      <c r="N3638" s="37">
        <f t="shared" si="217"/>
        <v>-168168</v>
      </c>
    </row>
    <row r="3639" spans="1:14" x14ac:dyDescent="0.3">
      <c r="A3639" s="3">
        <v>4</v>
      </c>
      <c r="B3639" s="15" t="s">
        <v>5296</v>
      </c>
      <c r="C3639" s="4" t="s">
        <v>1361</v>
      </c>
      <c r="D3639" s="5">
        <v>45027</v>
      </c>
      <c r="E3639" s="13" t="s">
        <v>5297</v>
      </c>
      <c r="F3639" s="7">
        <v>-2401245</v>
      </c>
      <c r="G3639" s="6">
        <v>0</v>
      </c>
      <c r="H3639" s="6">
        <v>0</v>
      </c>
      <c r="I3639" s="11">
        <v>-2401245</v>
      </c>
      <c r="J3639" s="132" t="s">
        <v>0</v>
      </c>
      <c r="K3639" s="133"/>
      <c r="L3639" t="str">
        <f t="shared" si="220"/>
        <v>'</v>
      </c>
      <c r="M3639" t="e">
        <f t="shared" si="219"/>
        <v>#VALUE!</v>
      </c>
      <c r="N3639" s="37">
        <f t="shared" ref="N3639:N3702" si="221">+F3639</f>
        <v>-2401245</v>
      </c>
    </row>
    <row r="3640" spans="1:14" x14ac:dyDescent="0.3">
      <c r="A3640" s="3">
        <v>5</v>
      </c>
      <c r="B3640" s="134" t="s">
        <v>5298</v>
      </c>
      <c r="C3640" s="4" t="s">
        <v>5299</v>
      </c>
      <c r="D3640" s="5">
        <v>45026</v>
      </c>
      <c r="E3640" s="6" t="s">
        <v>1368</v>
      </c>
      <c r="F3640" s="7">
        <v>1296394</v>
      </c>
      <c r="G3640" s="6" t="s">
        <v>1366</v>
      </c>
      <c r="H3640" s="7">
        <v>136121</v>
      </c>
      <c r="I3640" s="136">
        <v>5448873</v>
      </c>
      <c r="J3640" s="138" t="s">
        <v>18</v>
      </c>
      <c r="K3640" s="139"/>
      <c r="L3640" t="str">
        <f t="shared" si="218"/>
        <v>20540</v>
      </c>
      <c r="M3640">
        <f t="shared" si="219"/>
        <v>20540</v>
      </c>
      <c r="N3640" s="37">
        <f t="shared" si="221"/>
        <v>1296394</v>
      </c>
    </row>
    <row r="3641" spans="1:14" x14ac:dyDescent="0.3">
      <c r="A3641" s="3">
        <v>5</v>
      </c>
      <c r="B3641" s="142"/>
      <c r="C3641" s="4" t="s">
        <v>5300</v>
      </c>
      <c r="D3641" s="5">
        <v>45022</v>
      </c>
      <c r="E3641" s="6" t="s">
        <v>1368</v>
      </c>
      <c r="F3641" s="7">
        <v>2029379</v>
      </c>
      <c r="G3641" s="6" t="s">
        <v>1366</v>
      </c>
      <c r="H3641" s="7">
        <v>213085</v>
      </c>
      <c r="I3641" s="143"/>
      <c r="J3641" s="144"/>
      <c r="K3641" s="145"/>
      <c r="L3641" t="str">
        <f t="shared" si="218"/>
        <v>20222</v>
      </c>
      <c r="M3641">
        <f t="shared" si="219"/>
        <v>20222</v>
      </c>
      <c r="N3641" s="37">
        <f t="shared" si="221"/>
        <v>2029379</v>
      </c>
    </row>
    <row r="3642" spans="1:14" x14ac:dyDescent="0.3">
      <c r="A3642" s="3">
        <v>5</v>
      </c>
      <c r="B3642" s="142"/>
      <c r="C3642" s="4" t="s">
        <v>5301</v>
      </c>
      <c r="D3642" s="5">
        <v>45033</v>
      </c>
      <c r="E3642" s="6" t="s">
        <v>1368</v>
      </c>
      <c r="F3642" s="7">
        <v>977306</v>
      </c>
      <c r="G3642" s="6" t="s">
        <v>1366</v>
      </c>
      <c r="H3642" s="7">
        <v>102617</v>
      </c>
      <c r="I3642" s="143"/>
      <c r="J3642" s="144"/>
      <c r="K3642" s="145"/>
      <c r="L3642" t="str">
        <f t="shared" si="218"/>
        <v>22301</v>
      </c>
      <c r="M3642">
        <f t="shared" si="219"/>
        <v>22301</v>
      </c>
      <c r="N3642" s="37">
        <f t="shared" si="221"/>
        <v>977306</v>
      </c>
    </row>
    <row r="3643" spans="1:14" x14ac:dyDescent="0.3">
      <c r="A3643" s="3">
        <v>5</v>
      </c>
      <c r="B3643" s="135"/>
      <c r="C3643" s="4" t="s">
        <v>5302</v>
      </c>
      <c r="D3643" s="5">
        <v>45040</v>
      </c>
      <c r="E3643" s="6" t="s">
        <v>1368</v>
      </c>
      <c r="F3643" s="7">
        <v>1785047</v>
      </c>
      <c r="G3643" s="6" t="s">
        <v>1366</v>
      </c>
      <c r="H3643" s="7">
        <v>187430</v>
      </c>
      <c r="I3643" s="137"/>
      <c r="J3643" s="140"/>
      <c r="K3643" s="141"/>
      <c r="L3643" t="str">
        <f t="shared" si="218"/>
        <v>23675</v>
      </c>
      <c r="M3643">
        <f t="shared" si="219"/>
        <v>23675</v>
      </c>
      <c r="N3643" s="37">
        <f t="shared" si="221"/>
        <v>1785047</v>
      </c>
    </row>
    <row r="3644" spans="1:14" x14ac:dyDescent="0.3">
      <c r="A3644" s="3">
        <v>5</v>
      </c>
      <c r="B3644" s="134" t="s">
        <v>5303</v>
      </c>
      <c r="C3644" s="4" t="s">
        <v>5304</v>
      </c>
      <c r="D3644" s="5">
        <v>45035</v>
      </c>
      <c r="E3644" s="6" t="s">
        <v>1368</v>
      </c>
      <c r="F3644" s="7">
        <v>1529308</v>
      </c>
      <c r="G3644" s="6" t="s">
        <v>1366</v>
      </c>
      <c r="H3644" s="7">
        <v>160577</v>
      </c>
      <c r="I3644" s="136">
        <v>9742957</v>
      </c>
      <c r="J3644" s="138" t="s">
        <v>28</v>
      </c>
      <c r="K3644" s="139"/>
      <c r="L3644" t="str">
        <f t="shared" si="218"/>
        <v>22452</v>
      </c>
      <c r="M3644">
        <f t="shared" si="219"/>
        <v>22452</v>
      </c>
      <c r="N3644" s="37">
        <f t="shared" si="221"/>
        <v>1529308</v>
      </c>
    </row>
    <row r="3645" spans="1:14" ht="25.05" x14ac:dyDescent="0.3">
      <c r="A3645" s="3">
        <v>5</v>
      </c>
      <c r="B3645" s="142"/>
      <c r="C3645" s="4" t="s">
        <v>5305</v>
      </c>
      <c r="D3645" s="5">
        <v>45021</v>
      </c>
      <c r="E3645" s="6" t="s">
        <v>1787</v>
      </c>
      <c r="F3645" s="7">
        <v>1309726</v>
      </c>
      <c r="G3645" s="6" t="s">
        <v>1366</v>
      </c>
      <c r="H3645" s="7">
        <v>137521</v>
      </c>
      <c r="I3645" s="143"/>
      <c r="J3645" s="144"/>
      <c r="K3645" s="145"/>
      <c r="L3645" t="str">
        <f t="shared" si="218"/>
        <v>19339</v>
      </c>
      <c r="M3645">
        <f t="shared" si="219"/>
        <v>19339</v>
      </c>
      <c r="N3645" s="37">
        <f t="shared" si="221"/>
        <v>1309726</v>
      </c>
    </row>
    <row r="3646" spans="1:14" x14ac:dyDescent="0.3">
      <c r="A3646" s="3">
        <v>5</v>
      </c>
      <c r="B3646" s="135"/>
      <c r="C3646" s="4" t="s">
        <v>5306</v>
      </c>
      <c r="D3646" s="5">
        <v>45042</v>
      </c>
      <c r="E3646" s="6" t="s">
        <v>1368</v>
      </c>
      <c r="F3646" s="7">
        <v>8046951</v>
      </c>
      <c r="G3646" s="6" t="s">
        <v>1366</v>
      </c>
      <c r="H3646" s="7">
        <v>844930</v>
      </c>
      <c r="I3646" s="137"/>
      <c r="J3646" s="140"/>
      <c r="K3646" s="141"/>
      <c r="L3646" t="str">
        <f t="shared" si="218"/>
        <v>24972</v>
      </c>
      <c r="M3646">
        <f t="shared" si="219"/>
        <v>24972</v>
      </c>
      <c r="N3646" s="37">
        <f t="shared" si="221"/>
        <v>8046951</v>
      </c>
    </row>
    <row r="3647" spans="1:14" x14ac:dyDescent="0.3">
      <c r="A3647" s="3">
        <v>5</v>
      </c>
      <c r="B3647" s="134" t="s">
        <v>5307</v>
      </c>
      <c r="C3647" s="4" t="s">
        <v>5308</v>
      </c>
      <c r="D3647" s="5">
        <v>45020</v>
      </c>
      <c r="E3647" s="6" t="s">
        <v>1368</v>
      </c>
      <c r="F3647" s="7">
        <v>6117408</v>
      </c>
      <c r="G3647" s="6" t="s">
        <v>1366</v>
      </c>
      <c r="H3647" s="7">
        <v>642328</v>
      </c>
      <c r="I3647" s="136">
        <v>25387705</v>
      </c>
      <c r="J3647" s="138" t="s">
        <v>35</v>
      </c>
      <c r="K3647" s="139"/>
      <c r="L3647" t="str">
        <f t="shared" si="218"/>
        <v>19268</v>
      </c>
      <c r="M3647">
        <f t="shared" si="219"/>
        <v>19268</v>
      </c>
      <c r="N3647" s="37">
        <f t="shared" si="221"/>
        <v>6117408</v>
      </c>
    </row>
    <row r="3648" spans="1:14" x14ac:dyDescent="0.3">
      <c r="A3648" s="3">
        <v>5</v>
      </c>
      <c r="B3648" s="142"/>
      <c r="C3648" s="4" t="s">
        <v>5309</v>
      </c>
      <c r="D3648" s="5">
        <v>45027</v>
      </c>
      <c r="E3648" s="6" t="s">
        <v>1365</v>
      </c>
      <c r="F3648" s="7">
        <v>488653</v>
      </c>
      <c r="G3648" s="6" t="s">
        <v>1366</v>
      </c>
      <c r="H3648" s="7">
        <v>51309</v>
      </c>
      <c r="I3648" s="143"/>
      <c r="J3648" s="144"/>
      <c r="K3648" s="145"/>
      <c r="L3648" t="str">
        <f t="shared" si="218"/>
        <v>20639</v>
      </c>
      <c r="M3648">
        <f t="shared" si="219"/>
        <v>20639</v>
      </c>
      <c r="N3648" s="37">
        <f t="shared" si="221"/>
        <v>488653</v>
      </c>
    </row>
    <row r="3649" spans="1:14" ht="25.05" x14ac:dyDescent="0.3">
      <c r="A3649" s="3">
        <v>5</v>
      </c>
      <c r="B3649" s="142"/>
      <c r="C3649" s="4" t="s">
        <v>5310</v>
      </c>
      <c r="D3649" s="5">
        <v>45034</v>
      </c>
      <c r="E3649" s="6" t="s">
        <v>1787</v>
      </c>
      <c r="F3649" s="7">
        <v>1462604</v>
      </c>
      <c r="G3649" s="6" t="s">
        <v>1366</v>
      </c>
      <c r="H3649" s="7">
        <v>153573</v>
      </c>
      <c r="I3649" s="143"/>
      <c r="J3649" s="144"/>
      <c r="K3649" s="145"/>
      <c r="L3649" t="str">
        <f t="shared" si="218"/>
        <v>22386</v>
      </c>
      <c r="M3649">
        <f t="shared" si="219"/>
        <v>22386</v>
      </c>
      <c r="N3649" s="37">
        <f t="shared" si="221"/>
        <v>1462604</v>
      </c>
    </row>
    <row r="3650" spans="1:14" x14ac:dyDescent="0.3">
      <c r="A3650" s="3">
        <v>5</v>
      </c>
      <c r="B3650" s="142"/>
      <c r="C3650" s="4" t="s">
        <v>5311</v>
      </c>
      <c r="D3650" s="5">
        <v>45034</v>
      </c>
      <c r="E3650" s="6" t="s">
        <v>1365</v>
      </c>
      <c r="F3650" s="7">
        <v>7060636</v>
      </c>
      <c r="G3650" s="6" t="s">
        <v>1366</v>
      </c>
      <c r="H3650" s="7">
        <v>741367</v>
      </c>
      <c r="I3650" s="143"/>
      <c r="J3650" s="144"/>
      <c r="K3650" s="145"/>
      <c r="L3650" t="str">
        <f t="shared" si="218"/>
        <v>22385</v>
      </c>
      <c r="M3650">
        <f t="shared" si="219"/>
        <v>22385</v>
      </c>
      <c r="N3650" s="37">
        <f t="shared" si="221"/>
        <v>7060636</v>
      </c>
    </row>
    <row r="3651" spans="1:14" x14ac:dyDescent="0.3">
      <c r="A3651" s="3">
        <v>5</v>
      </c>
      <c r="B3651" s="142"/>
      <c r="C3651" s="4" t="s">
        <v>5312</v>
      </c>
      <c r="D3651" s="5">
        <v>45041</v>
      </c>
      <c r="E3651" s="6" t="s">
        <v>1368</v>
      </c>
      <c r="F3651" s="7">
        <v>977306</v>
      </c>
      <c r="G3651" s="6" t="s">
        <v>1366</v>
      </c>
      <c r="H3651" s="7">
        <v>102617</v>
      </c>
      <c r="I3651" s="143"/>
      <c r="J3651" s="144"/>
      <c r="K3651" s="145"/>
      <c r="L3651" t="str">
        <f t="shared" si="218"/>
        <v>23774</v>
      </c>
      <c r="M3651">
        <f t="shared" si="219"/>
        <v>23774</v>
      </c>
      <c r="N3651" s="37">
        <f t="shared" si="221"/>
        <v>977306</v>
      </c>
    </row>
    <row r="3652" spans="1:14" x14ac:dyDescent="0.3">
      <c r="A3652" s="3">
        <v>5</v>
      </c>
      <c r="B3652" s="135"/>
      <c r="C3652" s="4" t="s">
        <v>5313</v>
      </c>
      <c r="D3652" s="5">
        <v>45041</v>
      </c>
      <c r="E3652" s="6" t="s">
        <v>1368</v>
      </c>
      <c r="F3652" s="7">
        <v>12259544</v>
      </c>
      <c r="G3652" s="6" t="s">
        <v>1366</v>
      </c>
      <c r="H3652" s="7">
        <v>1287252</v>
      </c>
      <c r="I3652" s="137"/>
      <c r="J3652" s="140"/>
      <c r="K3652" s="141"/>
      <c r="L3652" t="str">
        <f t="shared" si="218"/>
        <v>23771</v>
      </c>
      <c r="M3652">
        <f t="shared" si="219"/>
        <v>23771</v>
      </c>
      <c r="N3652" s="37">
        <f t="shared" si="221"/>
        <v>12259544</v>
      </c>
    </row>
    <row r="3653" spans="1:14" ht="37.6" x14ac:dyDescent="0.3">
      <c r="A3653" s="3">
        <v>5</v>
      </c>
      <c r="B3653" s="8" t="s">
        <v>5314</v>
      </c>
      <c r="C3653" s="4" t="s">
        <v>5315</v>
      </c>
      <c r="D3653" s="5">
        <v>44972</v>
      </c>
      <c r="E3653" s="6" t="s">
        <v>2364</v>
      </c>
      <c r="F3653" s="7">
        <v>610819</v>
      </c>
      <c r="G3653" s="6" t="s">
        <v>1366</v>
      </c>
      <c r="H3653" s="7">
        <v>64136</v>
      </c>
      <c r="I3653" s="11">
        <v>546683</v>
      </c>
      <c r="J3653" s="132" t="s">
        <v>48</v>
      </c>
      <c r="K3653" s="133"/>
      <c r="L3653" t="str">
        <f t="shared" si="218"/>
        <v>04144</v>
      </c>
      <c r="M3653">
        <f t="shared" si="219"/>
        <v>4144</v>
      </c>
      <c r="N3653" s="37">
        <f t="shared" si="221"/>
        <v>610819</v>
      </c>
    </row>
    <row r="3654" spans="1:14" ht="37.6" x14ac:dyDescent="0.3">
      <c r="A3654" s="3">
        <v>5</v>
      </c>
      <c r="B3654" s="8" t="s">
        <v>5316</v>
      </c>
      <c r="C3654" s="4" t="s">
        <v>5317</v>
      </c>
      <c r="D3654" s="5">
        <v>44965</v>
      </c>
      <c r="E3654" s="6" t="s">
        <v>5318</v>
      </c>
      <c r="F3654" s="7">
        <v>1492185</v>
      </c>
      <c r="G3654" s="6" t="s">
        <v>1366</v>
      </c>
      <c r="H3654" s="7">
        <v>156679</v>
      </c>
      <c r="I3654" s="11">
        <v>1335506</v>
      </c>
      <c r="J3654" s="132" t="s">
        <v>48</v>
      </c>
      <c r="K3654" s="133"/>
      <c r="L3654" t="str">
        <f t="shared" si="218"/>
        <v>03126</v>
      </c>
      <c r="M3654">
        <f t="shared" si="219"/>
        <v>3126</v>
      </c>
      <c r="N3654" s="37">
        <f t="shared" si="221"/>
        <v>1492185</v>
      </c>
    </row>
    <row r="3655" spans="1:14" x14ac:dyDescent="0.3">
      <c r="A3655" s="3">
        <v>5</v>
      </c>
      <c r="B3655" s="134" t="s">
        <v>5319</v>
      </c>
      <c r="C3655" s="4" t="s">
        <v>5320</v>
      </c>
      <c r="D3655" s="5">
        <v>44998</v>
      </c>
      <c r="E3655" s="6" t="s">
        <v>3338</v>
      </c>
      <c r="F3655" s="7">
        <v>774414</v>
      </c>
      <c r="G3655" s="6" t="s">
        <v>1366</v>
      </c>
      <c r="H3655" s="7">
        <v>81314</v>
      </c>
      <c r="I3655" s="136">
        <v>5076198</v>
      </c>
      <c r="J3655" s="138" t="s">
        <v>48</v>
      </c>
      <c r="K3655" s="139"/>
      <c r="L3655" t="str">
        <f t="shared" ref="L3655:L3718" si="222">+RIGHT(C3655,5)</f>
        <v>13482</v>
      </c>
      <c r="M3655">
        <f t="shared" ref="M3655:M3718" si="223">+L3655*1</f>
        <v>13482</v>
      </c>
      <c r="N3655" s="37">
        <f t="shared" si="221"/>
        <v>774414</v>
      </c>
    </row>
    <row r="3656" spans="1:14" x14ac:dyDescent="0.3">
      <c r="A3656" s="3">
        <v>5</v>
      </c>
      <c r="B3656" s="142"/>
      <c r="C3656" s="4" t="s">
        <v>5321</v>
      </c>
      <c r="D3656" s="5">
        <v>44988</v>
      </c>
      <c r="E3656" s="6" t="s">
        <v>2364</v>
      </c>
      <c r="F3656" s="7">
        <v>971827</v>
      </c>
      <c r="G3656" s="6" t="s">
        <v>1366</v>
      </c>
      <c r="H3656" s="7">
        <v>102042</v>
      </c>
      <c r="I3656" s="143"/>
      <c r="J3656" s="144"/>
      <c r="K3656" s="145"/>
      <c r="L3656" t="str">
        <f t="shared" si="222"/>
        <v>11252</v>
      </c>
      <c r="M3656">
        <f t="shared" si="223"/>
        <v>11252</v>
      </c>
      <c r="N3656" s="37">
        <f t="shared" si="221"/>
        <v>971827</v>
      </c>
    </row>
    <row r="3657" spans="1:14" x14ac:dyDescent="0.3">
      <c r="A3657" s="3">
        <v>5</v>
      </c>
      <c r="B3657" s="142"/>
      <c r="C3657" s="4" t="s">
        <v>5322</v>
      </c>
      <c r="D3657" s="5">
        <v>45000</v>
      </c>
      <c r="E3657" s="6" t="s">
        <v>2364</v>
      </c>
      <c r="F3657" s="7">
        <v>374347</v>
      </c>
      <c r="G3657" s="6" t="s">
        <v>1366</v>
      </c>
      <c r="H3657" s="7">
        <v>39306</v>
      </c>
      <c r="I3657" s="143"/>
      <c r="J3657" s="144"/>
      <c r="K3657" s="145"/>
      <c r="L3657" t="str">
        <f t="shared" si="222"/>
        <v>13648</v>
      </c>
      <c r="M3657">
        <f t="shared" si="223"/>
        <v>13648</v>
      </c>
      <c r="N3657" s="37">
        <f t="shared" si="221"/>
        <v>374347</v>
      </c>
    </row>
    <row r="3658" spans="1:14" x14ac:dyDescent="0.3">
      <c r="A3658" s="3">
        <v>5</v>
      </c>
      <c r="B3658" s="142"/>
      <c r="C3658" s="4" t="s">
        <v>5323</v>
      </c>
      <c r="D3658" s="5">
        <v>45014</v>
      </c>
      <c r="E3658" s="6" t="s">
        <v>2406</v>
      </c>
      <c r="F3658" s="7">
        <v>610819</v>
      </c>
      <c r="G3658" s="6" t="s">
        <v>1366</v>
      </c>
      <c r="H3658" s="7">
        <v>64136</v>
      </c>
      <c r="I3658" s="143"/>
      <c r="J3658" s="144"/>
      <c r="K3658" s="145"/>
      <c r="L3658" t="str">
        <f t="shared" si="222"/>
        <v>17741</v>
      </c>
      <c r="M3658">
        <f t="shared" si="223"/>
        <v>17741</v>
      </c>
      <c r="N3658" s="37">
        <f t="shared" si="221"/>
        <v>610819</v>
      </c>
    </row>
    <row r="3659" spans="1:14" x14ac:dyDescent="0.3">
      <c r="A3659" s="3">
        <v>5</v>
      </c>
      <c r="B3659" s="142"/>
      <c r="C3659" s="4" t="s">
        <v>5324</v>
      </c>
      <c r="D3659" s="5">
        <v>45000</v>
      </c>
      <c r="E3659" s="6" t="s">
        <v>2364</v>
      </c>
      <c r="F3659" s="7">
        <v>1221638</v>
      </c>
      <c r="G3659" s="6" t="s">
        <v>1366</v>
      </c>
      <c r="H3659" s="7">
        <v>128272</v>
      </c>
      <c r="I3659" s="143"/>
      <c r="J3659" s="144"/>
      <c r="K3659" s="145"/>
      <c r="L3659" t="str">
        <f t="shared" si="222"/>
        <v>13647</v>
      </c>
      <c r="M3659">
        <f t="shared" si="223"/>
        <v>13647</v>
      </c>
      <c r="N3659" s="37">
        <f t="shared" si="221"/>
        <v>1221638</v>
      </c>
    </row>
    <row r="3660" spans="1:14" x14ac:dyDescent="0.3">
      <c r="A3660" s="3">
        <v>5</v>
      </c>
      <c r="B3660" s="142"/>
      <c r="C3660" s="4" t="s">
        <v>5325</v>
      </c>
      <c r="D3660" s="5">
        <v>45000</v>
      </c>
      <c r="E3660" s="6" t="s">
        <v>3338</v>
      </c>
      <c r="F3660" s="7">
        <v>374347</v>
      </c>
      <c r="G3660" s="6" t="s">
        <v>1366</v>
      </c>
      <c r="H3660" s="7">
        <v>39306</v>
      </c>
      <c r="I3660" s="143"/>
      <c r="J3660" s="144"/>
      <c r="K3660" s="145"/>
      <c r="L3660" t="str">
        <f t="shared" si="222"/>
        <v>13661</v>
      </c>
      <c r="M3660">
        <f t="shared" si="223"/>
        <v>13661</v>
      </c>
      <c r="N3660" s="37">
        <f t="shared" si="221"/>
        <v>374347</v>
      </c>
    </row>
    <row r="3661" spans="1:14" x14ac:dyDescent="0.3">
      <c r="A3661" s="3">
        <v>5</v>
      </c>
      <c r="B3661" s="135"/>
      <c r="C3661" s="4" t="s">
        <v>5326</v>
      </c>
      <c r="D3661" s="5">
        <v>45015</v>
      </c>
      <c r="E3661" s="6" t="s">
        <v>2414</v>
      </c>
      <c r="F3661" s="7">
        <v>1344338</v>
      </c>
      <c r="G3661" s="6" t="s">
        <v>1366</v>
      </c>
      <c r="H3661" s="7">
        <v>141156</v>
      </c>
      <c r="I3661" s="137"/>
      <c r="J3661" s="140"/>
      <c r="K3661" s="141"/>
      <c r="L3661" t="str">
        <f t="shared" si="222"/>
        <v>18103</v>
      </c>
      <c r="M3661">
        <f t="shared" si="223"/>
        <v>18103</v>
      </c>
      <c r="N3661" s="37">
        <f t="shared" si="221"/>
        <v>1344338</v>
      </c>
    </row>
    <row r="3662" spans="1:14" x14ac:dyDescent="0.3">
      <c r="A3662" s="3">
        <v>5</v>
      </c>
      <c r="B3662" s="134" t="s">
        <v>5327</v>
      </c>
      <c r="C3662" s="4" t="s">
        <v>5328</v>
      </c>
      <c r="D3662" s="5">
        <v>44999</v>
      </c>
      <c r="E3662" s="6" t="s">
        <v>2401</v>
      </c>
      <c r="F3662" s="7">
        <v>920957</v>
      </c>
      <c r="G3662" s="6" t="s">
        <v>1366</v>
      </c>
      <c r="H3662" s="7">
        <v>96700</v>
      </c>
      <c r="I3662" s="136">
        <v>7757668</v>
      </c>
      <c r="J3662" s="138" t="s">
        <v>48</v>
      </c>
      <c r="K3662" s="139"/>
      <c r="L3662" t="str">
        <f t="shared" si="222"/>
        <v>13560</v>
      </c>
      <c r="M3662">
        <f t="shared" si="223"/>
        <v>13560</v>
      </c>
      <c r="N3662" s="37">
        <f t="shared" si="221"/>
        <v>920957</v>
      </c>
    </row>
    <row r="3663" spans="1:14" x14ac:dyDescent="0.3">
      <c r="A3663" s="3">
        <v>5</v>
      </c>
      <c r="B3663" s="142"/>
      <c r="C3663" s="4" t="s">
        <v>5329</v>
      </c>
      <c r="D3663" s="5">
        <v>45005</v>
      </c>
      <c r="E3663" s="6" t="s">
        <v>2401</v>
      </c>
      <c r="F3663" s="7">
        <v>853141</v>
      </c>
      <c r="G3663" s="6" t="s">
        <v>1366</v>
      </c>
      <c r="H3663" s="7">
        <v>89580</v>
      </c>
      <c r="I3663" s="143"/>
      <c r="J3663" s="144"/>
      <c r="K3663" s="145"/>
      <c r="L3663" t="str">
        <f t="shared" si="222"/>
        <v>15736</v>
      </c>
      <c r="M3663">
        <f t="shared" si="223"/>
        <v>15736</v>
      </c>
      <c r="N3663" s="37">
        <f t="shared" si="221"/>
        <v>853141</v>
      </c>
    </row>
    <row r="3664" spans="1:14" x14ac:dyDescent="0.3">
      <c r="A3664" s="3">
        <v>5</v>
      </c>
      <c r="B3664" s="142"/>
      <c r="C3664" s="4" t="s">
        <v>5330</v>
      </c>
      <c r="D3664" s="5">
        <v>44996</v>
      </c>
      <c r="E3664" s="6" t="s">
        <v>2364</v>
      </c>
      <c r="F3664" s="7">
        <v>374347</v>
      </c>
      <c r="G3664" s="6" t="s">
        <v>1366</v>
      </c>
      <c r="H3664" s="7">
        <v>39306</v>
      </c>
      <c r="I3664" s="143"/>
      <c r="J3664" s="144"/>
      <c r="K3664" s="145"/>
      <c r="L3664" t="str">
        <f t="shared" si="222"/>
        <v>13337</v>
      </c>
      <c r="M3664">
        <f t="shared" si="223"/>
        <v>13337</v>
      </c>
      <c r="N3664" s="37">
        <f t="shared" si="221"/>
        <v>374347</v>
      </c>
    </row>
    <row r="3665" spans="1:14" x14ac:dyDescent="0.3">
      <c r="A3665" s="3">
        <v>5</v>
      </c>
      <c r="B3665" s="142"/>
      <c r="C3665" s="4" t="s">
        <v>5331</v>
      </c>
      <c r="D3665" s="5">
        <v>45014</v>
      </c>
      <c r="E3665" s="6" t="s">
        <v>47</v>
      </c>
      <c r="F3665" s="7">
        <v>1014690</v>
      </c>
      <c r="G3665" s="6" t="s">
        <v>1366</v>
      </c>
      <c r="H3665" s="7">
        <v>106542</v>
      </c>
      <c r="I3665" s="143"/>
      <c r="J3665" s="144"/>
      <c r="K3665" s="145"/>
      <c r="L3665" t="str">
        <f t="shared" si="222"/>
        <v>17740</v>
      </c>
      <c r="M3665">
        <f t="shared" si="223"/>
        <v>17740</v>
      </c>
      <c r="N3665" s="37">
        <f t="shared" si="221"/>
        <v>1014690</v>
      </c>
    </row>
    <row r="3666" spans="1:14" x14ac:dyDescent="0.3">
      <c r="A3666" s="3">
        <v>5</v>
      </c>
      <c r="B3666" s="142"/>
      <c r="C3666" s="4" t="s">
        <v>5332</v>
      </c>
      <c r="D3666" s="5">
        <v>44993</v>
      </c>
      <c r="E3666" s="6" t="s">
        <v>2364</v>
      </c>
      <c r="F3666" s="7">
        <v>366491</v>
      </c>
      <c r="G3666" s="6" t="s">
        <v>1366</v>
      </c>
      <c r="H3666" s="7">
        <v>38482</v>
      </c>
      <c r="I3666" s="143"/>
      <c r="J3666" s="144"/>
      <c r="K3666" s="145"/>
      <c r="L3666" t="str">
        <f t="shared" si="222"/>
        <v>11810</v>
      </c>
      <c r="M3666">
        <f t="shared" si="223"/>
        <v>11810</v>
      </c>
      <c r="N3666" s="37">
        <f t="shared" si="221"/>
        <v>366491</v>
      </c>
    </row>
    <row r="3667" spans="1:14" x14ac:dyDescent="0.3">
      <c r="A3667" s="3">
        <v>5</v>
      </c>
      <c r="B3667" s="142"/>
      <c r="C3667" s="4" t="s">
        <v>5333</v>
      </c>
      <c r="D3667" s="5">
        <v>45013</v>
      </c>
      <c r="E3667" s="6" t="s">
        <v>2364</v>
      </c>
      <c r="F3667" s="7">
        <v>1216852</v>
      </c>
      <c r="G3667" s="6" t="s">
        <v>1366</v>
      </c>
      <c r="H3667" s="7">
        <v>127769</v>
      </c>
      <c r="I3667" s="143"/>
      <c r="J3667" s="144"/>
      <c r="K3667" s="145"/>
      <c r="L3667" t="str">
        <f t="shared" si="222"/>
        <v>17707</v>
      </c>
      <c r="M3667">
        <f t="shared" si="223"/>
        <v>17707</v>
      </c>
      <c r="N3667" s="37">
        <f t="shared" si="221"/>
        <v>1216852</v>
      </c>
    </row>
    <row r="3668" spans="1:14" x14ac:dyDescent="0.3">
      <c r="A3668" s="3">
        <v>5</v>
      </c>
      <c r="B3668" s="142"/>
      <c r="C3668" s="4" t="s">
        <v>5334</v>
      </c>
      <c r="D3668" s="5">
        <v>45014</v>
      </c>
      <c r="E3668" s="6" t="s">
        <v>47</v>
      </c>
      <c r="F3668" s="7">
        <v>1678894</v>
      </c>
      <c r="G3668" s="6" t="s">
        <v>1366</v>
      </c>
      <c r="H3668" s="7">
        <v>176284</v>
      </c>
      <c r="I3668" s="143"/>
      <c r="J3668" s="144"/>
      <c r="K3668" s="145"/>
      <c r="L3668" t="str">
        <f t="shared" si="222"/>
        <v>17739</v>
      </c>
      <c r="M3668">
        <f t="shared" si="223"/>
        <v>17739</v>
      </c>
      <c r="N3668" s="37">
        <f t="shared" si="221"/>
        <v>1678894</v>
      </c>
    </row>
    <row r="3669" spans="1:14" x14ac:dyDescent="0.3">
      <c r="A3669" s="3">
        <v>5</v>
      </c>
      <c r="B3669" s="142"/>
      <c r="C3669" s="4" t="s">
        <v>5335</v>
      </c>
      <c r="D3669" s="5">
        <v>44999</v>
      </c>
      <c r="E3669" s="6" t="s">
        <v>2364</v>
      </c>
      <c r="F3669" s="7">
        <v>980549</v>
      </c>
      <c r="G3669" s="6" t="s">
        <v>1366</v>
      </c>
      <c r="H3669" s="7">
        <v>102958</v>
      </c>
      <c r="I3669" s="143"/>
      <c r="J3669" s="144"/>
      <c r="K3669" s="145"/>
      <c r="L3669" t="str">
        <f t="shared" si="222"/>
        <v>13566</v>
      </c>
      <c r="M3669">
        <f t="shared" si="223"/>
        <v>13566</v>
      </c>
      <c r="N3669" s="37">
        <f t="shared" si="221"/>
        <v>980549</v>
      </c>
    </row>
    <row r="3670" spans="1:14" x14ac:dyDescent="0.3">
      <c r="A3670" s="3">
        <v>5</v>
      </c>
      <c r="B3670" s="142"/>
      <c r="C3670" s="4" t="s">
        <v>5336</v>
      </c>
      <c r="D3670" s="5">
        <v>45014</v>
      </c>
      <c r="E3670" s="6" t="s">
        <v>2364</v>
      </c>
      <c r="F3670" s="7">
        <v>245025</v>
      </c>
      <c r="G3670" s="6" t="s">
        <v>1366</v>
      </c>
      <c r="H3670" s="7">
        <v>25728</v>
      </c>
      <c r="I3670" s="143"/>
      <c r="J3670" s="144"/>
      <c r="K3670" s="145"/>
      <c r="L3670" t="str">
        <f t="shared" si="222"/>
        <v>17760</v>
      </c>
      <c r="M3670">
        <f t="shared" si="223"/>
        <v>17760</v>
      </c>
      <c r="N3670" s="37">
        <f t="shared" si="221"/>
        <v>245025</v>
      </c>
    </row>
    <row r="3671" spans="1:14" x14ac:dyDescent="0.3">
      <c r="A3671" s="3">
        <v>5</v>
      </c>
      <c r="B3671" s="142"/>
      <c r="C3671" s="4" t="s">
        <v>5337</v>
      </c>
      <c r="D3671" s="5">
        <v>44996</v>
      </c>
      <c r="E3671" s="6" t="s">
        <v>2366</v>
      </c>
      <c r="F3671" s="7">
        <v>642492</v>
      </c>
      <c r="G3671" s="6" t="s">
        <v>1366</v>
      </c>
      <c r="H3671" s="7">
        <v>67462</v>
      </c>
      <c r="I3671" s="143"/>
      <c r="J3671" s="144"/>
      <c r="K3671" s="145"/>
      <c r="L3671" t="str">
        <f t="shared" si="222"/>
        <v>13353</v>
      </c>
      <c r="M3671">
        <f t="shared" si="223"/>
        <v>13353</v>
      </c>
      <c r="N3671" s="37">
        <f t="shared" si="221"/>
        <v>642492</v>
      </c>
    </row>
    <row r="3672" spans="1:14" x14ac:dyDescent="0.3">
      <c r="A3672" s="3">
        <v>5</v>
      </c>
      <c r="B3672" s="135"/>
      <c r="C3672" s="4" t="s">
        <v>5338</v>
      </c>
      <c r="D3672" s="5">
        <v>44996</v>
      </c>
      <c r="E3672" s="6" t="s">
        <v>2366</v>
      </c>
      <c r="F3672" s="7">
        <v>374347</v>
      </c>
      <c r="G3672" s="6" t="s">
        <v>1366</v>
      </c>
      <c r="H3672" s="7">
        <v>39306</v>
      </c>
      <c r="I3672" s="137"/>
      <c r="J3672" s="140"/>
      <c r="K3672" s="141"/>
      <c r="L3672" t="str">
        <f t="shared" si="222"/>
        <v>13354</v>
      </c>
      <c r="M3672">
        <f t="shared" si="223"/>
        <v>13354</v>
      </c>
      <c r="N3672" s="37">
        <f t="shared" si="221"/>
        <v>374347</v>
      </c>
    </row>
    <row r="3673" spans="1:14" ht="37.6" x14ac:dyDescent="0.3">
      <c r="A3673" s="3">
        <v>5</v>
      </c>
      <c r="B3673" s="8" t="s">
        <v>5339</v>
      </c>
      <c r="C3673" s="4" t="s">
        <v>5340</v>
      </c>
      <c r="D3673" s="5">
        <v>45015</v>
      </c>
      <c r="E3673" s="6" t="s">
        <v>2401</v>
      </c>
      <c r="F3673" s="7">
        <v>3193119</v>
      </c>
      <c r="G3673" s="6" t="s">
        <v>1366</v>
      </c>
      <c r="H3673" s="7">
        <v>335277</v>
      </c>
      <c r="I3673" s="11">
        <v>2857842</v>
      </c>
      <c r="J3673" s="132" t="s">
        <v>48</v>
      </c>
      <c r="K3673" s="133"/>
      <c r="L3673" t="str">
        <f t="shared" si="222"/>
        <v>18688</v>
      </c>
      <c r="M3673">
        <f t="shared" si="223"/>
        <v>18688</v>
      </c>
      <c r="N3673" s="37">
        <f t="shared" si="221"/>
        <v>3193119</v>
      </c>
    </row>
    <row r="3674" spans="1:14" ht="25.05" x14ac:dyDescent="0.3">
      <c r="A3674" s="3">
        <v>5</v>
      </c>
      <c r="B3674" s="134" t="s">
        <v>5341</v>
      </c>
      <c r="C3674" s="4" t="s">
        <v>5342</v>
      </c>
      <c r="D3674" s="5">
        <v>44996</v>
      </c>
      <c r="E3674" s="6" t="s">
        <v>5343</v>
      </c>
      <c r="F3674" s="7">
        <v>374347</v>
      </c>
      <c r="G3674" s="6" t="s">
        <v>1366</v>
      </c>
      <c r="H3674" s="7">
        <v>39306</v>
      </c>
      <c r="I3674" s="136">
        <v>2389012</v>
      </c>
      <c r="J3674" s="138" t="s">
        <v>48</v>
      </c>
      <c r="K3674" s="139"/>
      <c r="L3674" t="str">
        <f t="shared" si="222"/>
        <v>13424</v>
      </c>
      <c r="M3674">
        <f t="shared" si="223"/>
        <v>13424</v>
      </c>
      <c r="N3674" s="37">
        <f t="shared" si="221"/>
        <v>374347</v>
      </c>
    </row>
    <row r="3675" spans="1:14" x14ac:dyDescent="0.3">
      <c r="A3675" s="3">
        <v>5</v>
      </c>
      <c r="B3675" s="142"/>
      <c r="C3675" s="4" t="s">
        <v>5344</v>
      </c>
      <c r="D3675" s="5">
        <v>45016</v>
      </c>
      <c r="E3675" s="6" t="s">
        <v>2364</v>
      </c>
      <c r="F3675" s="7">
        <v>1171899</v>
      </c>
      <c r="G3675" s="6" t="s">
        <v>1366</v>
      </c>
      <c r="H3675" s="7">
        <v>123049</v>
      </c>
      <c r="I3675" s="143"/>
      <c r="J3675" s="144"/>
      <c r="K3675" s="145"/>
      <c r="L3675" t="str">
        <f t="shared" si="222"/>
        <v>18750</v>
      </c>
      <c r="M3675">
        <f t="shared" si="223"/>
        <v>18750</v>
      </c>
      <c r="N3675" s="37">
        <f t="shared" si="221"/>
        <v>1171899</v>
      </c>
    </row>
    <row r="3676" spans="1:14" x14ac:dyDescent="0.3">
      <c r="A3676" s="3">
        <v>5</v>
      </c>
      <c r="B3676" s="142"/>
      <c r="C3676" s="4" t="s">
        <v>5345</v>
      </c>
      <c r="D3676" s="5">
        <v>45000</v>
      </c>
      <c r="E3676" s="6" t="s">
        <v>3338</v>
      </c>
      <c r="F3676" s="7">
        <v>374347</v>
      </c>
      <c r="G3676" s="6" t="s">
        <v>1366</v>
      </c>
      <c r="H3676" s="7">
        <v>39306</v>
      </c>
      <c r="I3676" s="143"/>
      <c r="J3676" s="144"/>
      <c r="K3676" s="145"/>
      <c r="L3676" t="str">
        <f t="shared" si="222"/>
        <v>13623</v>
      </c>
      <c r="M3676">
        <f t="shared" si="223"/>
        <v>13623</v>
      </c>
      <c r="N3676" s="37">
        <f t="shared" si="221"/>
        <v>374347</v>
      </c>
    </row>
    <row r="3677" spans="1:14" x14ac:dyDescent="0.3">
      <c r="A3677" s="3">
        <v>5</v>
      </c>
      <c r="B3677" s="142"/>
      <c r="C3677" s="4" t="s">
        <v>5346</v>
      </c>
      <c r="D3677" s="5">
        <v>45000</v>
      </c>
      <c r="E3677" s="6" t="s">
        <v>2401</v>
      </c>
      <c r="F3677" s="7">
        <v>374347</v>
      </c>
      <c r="G3677" s="6" t="s">
        <v>1366</v>
      </c>
      <c r="H3677" s="7">
        <v>39306</v>
      </c>
      <c r="I3677" s="143"/>
      <c r="J3677" s="144"/>
      <c r="K3677" s="145"/>
      <c r="L3677" t="str">
        <f t="shared" si="222"/>
        <v>13674</v>
      </c>
      <c r="M3677">
        <f t="shared" si="223"/>
        <v>13674</v>
      </c>
      <c r="N3677" s="37">
        <f t="shared" si="221"/>
        <v>374347</v>
      </c>
    </row>
    <row r="3678" spans="1:14" x14ac:dyDescent="0.3">
      <c r="A3678" s="3">
        <v>5</v>
      </c>
      <c r="B3678" s="135"/>
      <c r="C3678" s="4" t="s">
        <v>5347</v>
      </c>
      <c r="D3678" s="5">
        <v>45002</v>
      </c>
      <c r="E3678" s="6" t="s">
        <v>2368</v>
      </c>
      <c r="F3678" s="7">
        <v>374347</v>
      </c>
      <c r="G3678" s="6" t="s">
        <v>1366</v>
      </c>
      <c r="H3678" s="7">
        <v>39306</v>
      </c>
      <c r="I3678" s="137"/>
      <c r="J3678" s="140"/>
      <c r="K3678" s="141"/>
      <c r="L3678" t="str">
        <f t="shared" si="222"/>
        <v>15664</v>
      </c>
      <c r="M3678">
        <f t="shared" si="223"/>
        <v>15664</v>
      </c>
      <c r="N3678" s="37">
        <f t="shared" si="221"/>
        <v>374347</v>
      </c>
    </row>
    <row r="3679" spans="1:14" x14ac:dyDescent="0.3">
      <c r="A3679" s="3">
        <v>5</v>
      </c>
      <c r="B3679" s="134" t="s">
        <v>5348</v>
      </c>
      <c r="C3679" s="4" t="s">
        <v>5349</v>
      </c>
      <c r="D3679" s="5">
        <v>45026</v>
      </c>
      <c r="E3679" s="6" t="s">
        <v>2414</v>
      </c>
      <c r="F3679" s="7">
        <v>352723</v>
      </c>
      <c r="G3679" s="6" t="s">
        <v>1366</v>
      </c>
      <c r="H3679" s="7">
        <v>37036</v>
      </c>
      <c r="I3679" s="136">
        <v>207050034</v>
      </c>
      <c r="J3679" s="138" t="s">
        <v>48</v>
      </c>
      <c r="K3679" s="139"/>
      <c r="L3679" t="str">
        <f t="shared" si="222"/>
        <v>20507</v>
      </c>
      <c r="M3679">
        <f t="shared" si="223"/>
        <v>20507</v>
      </c>
      <c r="N3679" s="37">
        <f t="shared" si="221"/>
        <v>352723</v>
      </c>
    </row>
    <row r="3680" spans="1:14" x14ac:dyDescent="0.3">
      <c r="A3680" s="3">
        <v>5</v>
      </c>
      <c r="B3680" s="142"/>
      <c r="C3680" s="4" t="s">
        <v>5350</v>
      </c>
      <c r="D3680" s="5">
        <v>45017</v>
      </c>
      <c r="E3680" s="6" t="s">
        <v>2414</v>
      </c>
      <c r="F3680" s="7">
        <v>392918</v>
      </c>
      <c r="G3680" s="6" t="s">
        <v>1366</v>
      </c>
      <c r="H3680" s="7">
        <v>41256</v>
      </c>
      <c r="I3680" s="143"/>
      <c r="J3680" s="144"/>
      <c r="K3680" s="145"/>
      <c r="L3680" t="str">
        <f t="shared" si="222"/>
        <v>19099</v>
      </c>
      <c r="M3680">
        <f t="shared" si="223"/>
        <v>19099</v>
      </c>
      <c r="N3680" s="37">
        <f t="shared" si="221"/>
        <v>392918</v>
      </c>
    </row>
    <row r="3681" spans="1:14" x14ac:dyDescent="0.3">
      <c r="A3681" s="3">
        <v>5</v>
      </c>
      <c r="B3681" s="142"/>
      <c r="C3681" s="4" t="s">
        <v>5351</v>
      </c>
      <c r="D3681" s="5">
        <v>45019</v>
      </c>
      <c r="E3681" s="6" t="s">
        <v>2401</v>
      </c>
      <c r="F3681" s="7">
        <v>374347</v>
      </c>
      <c r="G3681" s="6" t="s">
        <v>1366</v>
      </c>
      <c r="H3681" s="7">
        <v>39306</v>
      </c>
      <c r="I3681" s="143"/>
      <c r="J3681" s="144"/>
      <c r="K3681" s="145"/>
      <c r="L3681" t="str">
        <f t="shared" si="222"/>
        <v>19142</v>
      </c>
      <c r="M3681">
        <f t="shared" si="223"/>
        <v>19142</v>
      </c>
      <c r="N3681" s="37">
        <f t="shared" si="221"/>
        <v>374347</v>
      </c>
    </row>
    <row r="3682" spans="1:14" x14ac:dyDescent="0.3">
      <c r="A3682" s="3">
        <v>5</v>
      </c>
      <c r="B3682" s="142"/>
      <c r="C3682" s="4" t="s">
        <v>5352</v>
      </c>
      <c r="D3682" s="5">
        <v>45021</v>
      </c>
      <c r="E3682" s="6" t="s">
        <v>2401</v>
      </c>
      <c r="F3682" s="7">
        <v>484645</v>
      </c>
      <c r="G3682" s="6" t="s">
        <v>1366</v>
      </c>
      <c r="H3682" s="7">
        <v>50888</v>
      </c>
      <c r="I3682" s="143"/>
      <c r="J3682" s="144"/>
      <c r="K3682" s="145"/>
      <c r="L3682" t="str">
        <f t="shared" si="222"/>
        <v>19292</v>
      </c>
      <c r="M3682">
        <f t="shared" si="223"/>
        <v>19292</v>
      </c>
      <c r="N3682" s="37">
        <f t="shared" si="221"/>
        <v>484645</v>
      </c>
    </row>
    <row r="3683" spans="1:14" x14ac:dyDescent="0.3">
      <c r="A3683" s="3">
        <v>5</v>
      </c>
      <c r="B3683" s="142"/>
      <c r="C3683" s="4" t="s">
        <v>5353</v>
      </c>
      <c r="D3683" s="5">
        <v>45024</v>
      </c>
      <c r="E3683" s="6" t="s">
        <v>2401</v>
      </c>
      <c r="F3683" s="7">
        <v>814251</v>
      </c>
      <c r="G3683" s="6" t="s">
        <v>1366</v>
      </c>
      <c r="H3683" s="7">
        <v>85496</v>
      </c>
      <c r="I3683" s="143"/>
      <c r="J3683" s="144"/>
      <c r="K3683" s="145"/>
      <c r="L3683" t="str">
        <f t="shared" si="222"/>
        <v>20460</v>
      </c>
      <c r="M3683">
        <f t="shared" si="223"/>
        <v>20460</v>
      </c>
      <c r="N3683" s="37">
        <f t="shared" si="221"/>
        <v>814251</v>
      </c>
    </row>
    <row r="3684" spans="1:14" x14ac:dyDescent="0.3">
      <c r="A3684" s="3">
        <v>5</v>
      </c>
      <c r="B3684" s="142"/>
      <c r="C3684" s="4" t="s">
        <v>5354</v>
      </c>
      <c r="D3684" s="5">
        <v>45023</v>
      </c>
      <c r="E3684" s="6" t="s">
        <v>2368</v>
      </c>
      <c r="F3684" s="7">
        <v>1263677</v>
      </c>
      <c r="G3684" s="6" t="s">
        <v>1366</v>
      </c>
      <c r="H3684" s="7">
        <v>132686</v>
      </c>
      <c r="I3684" s="143"/>
      <c r="J3684" s="144"/>
      <c r="K3684" s="145"/>
      <c r="L3684" t="str">
        <f t="shared" si="222"/>
        <v>20414</v>
      </c>
      <c r="M3684">
        <f t="shared" si="223"/>
        <v>20414</v>
      </c>
      <c r="N3684" s="37">
        <f t="shared" si="221"/>
        <v>1263677</v>
      </c>
    </row>
    <row r="3685" spans="1:14" x14ac:dyDescent="0.3">
      <c r="A3685" s="3">
        <v>5</v>
      </c>
      <c r="B3685" s="142"/>
      <c r="C3685" s="4" t="s">
        <v>5355</v>
      </c>
      <c r="D3685" s="5">
        <v>45020</v>
      </c>
      <c r="E3685" s="6" t="s">
        <v>2406</v>
      </c>
      <c r="F3685" s="7">
        <v>718780</v>
      </c>
      <c r="G3685" s="6" t="s">
        <v>1366</v>
      </c>
      <c r="H3685" s="7">
        <v>75472</v>
      </c>
      <c r="I3685" s="143"/>
      <c r="J3685" s="144"/>
      <c r="K3685" s="145"/>
      <c r="L3685" t="str">
        <f t="shared" si="222"/>
        <v>19260</v>
      </c>
      <c r="M3685">
        <f t="shared" si="223"/>
        <v>19260</v>
      </c>
      <c r="N3685" s="37">
        <f t="shared" si="221"/>
        <v>718780</v>
      </c>
    </row>
    <row r="3686" spans="1:14" x14ac:dyDescent="0.3">
      <c r="A3686" s="3">
        <v>5</v>
      </c>
      <c r="B3686" s="142"/>
      <c r="C3686" s="4" t="s">
        <v>5356</v>
      </c>
      <c r="D3686" s="5">
        <v>45017</v>
      </c>
      <c r="E3686" s="6" t="s">
        <v>3338</v>
      </c>
      <c r="F3686" s="7">
        <v>403871</v>
      </c>
      <c r="G3686" s="6" t="s">
        <v>1366</v>
      </c>
      <c r="H3686" s="7">
        <v>42406</v>
      </c>
      <c r="I3686" s="143"/>
      <c r="J3686" s="144"/>
      <c r="K3686" s="145"/>
      <c r="L3686" t="str">
        <f t="shared" si="222"/>
        <v>19098</v>
      </c>
      <c r="M3686">
        <f t="shared" si="223"/>
        <v>19098</v>
      </c>
      <c r="N3686" s="37">
        <f t="shared" si="221"/>
        <v>403871</v>
      </c>
    </row>
    <row r="3687" spans="1:14" x14ac:dyDescent="0.3">
      <c r="A3687" s="3">
        <v>5</v>
      </c>
      <c r="B3687" s="142"/>
      <c r="C3687" s="4" t="s">
        <v>5357</v>
      </c>
      <c r="D3687" s="5">
        <v>45023</v>
      </c>
      <c r="E3687" s="6" t="s">
        <v>2368</v>
      </c>
      <c r="F3687" s="7">
        <v>518323</v>
      </c>
      <c r="G3687" s="6" t="s">
        <v>1366</v>
      </c>
      <c r="H3687" s="7">
        <v>54424</v>
      </c>
      <c r="I3687" s="143"/>
      <c r="J3687" s="144"/>
      <c r="K3687" s="145"/>
      <c r="L3687" t="str">
        <f t="shared" si="222"/>
        <v>20412</v>
      </c>
      <c r="M3687">
        <f t="shared" si="223"/>
        <v>20412</v>
      </c>
      <c r="N3687" s="37">
        <f t="shared" si="221"/>
        <v>518323</v>
      </c>
    </row>
    <row r="3688" spans="1:14" x14ac:dyDescent="0.3">
      <c r="A3688" s="3">
        <v>5</v>
      </c>
      <c r="B3688" s="142"/>
      <c r="C3688" s="4" t="s">
        <v>5358</v>
      </c>
      <c r="D3688" s="5">
        <v>45024</v>
      </c>
      <c r="E3688" s="6" t="s">
        <v>3338</v>
      </c>
      <c r="F3688" s="7">
        <v>408375</v>
      </c>
      <c r="G3688" s="6" t="s">
        <v>1366</v>
      </c>
      <c r="H3688" s="7">
        <v>42879</v>
      </c>
      <c r="I3688" s="143"/>
      <c r="J3688" s="144"/>
      <c r="K3688" s="145"/>
      <c r="L3688" t="str">
        <f t="shared" si="222"/>
        <v>20467</v>
      </c>
      <c r="M3688">
        <f t="shared" si="223"/>
        <v>20467</v>
      </c>
      <c r="N3688" s="37">
        <f t="shared" si="221"/>
        <v>408375</v>
      </c>
    </row>
    <row r="3689" spans="1:14" x14ac:dyDescent="0.3">
      <c r="A3689" s="3">
        <v>5</v>
      </c>
      <c r="B3689" s="142"/>
      <c r="C3689" s="4" t="s">
        <v>5359</v>
      </c>
      <c r="D3689" s="5">
        <v>45030</v>
      </c>
      <c r="E3689" s="6" t="s">
        <v>2368</v>
      </c>
      <c r="F3689" s="7">
        <v>954690</v>
      </c>
      <c r="G3689" s="6" t="s">
        <v>1366</v>
      </c>
      <c r="H3689" s="7">
        <v>100242</v>
      </c>
      <c r="I3689" s="143"/>
      <c r="J3689" s="144"/>
      <c r="K3689" s="145"/>
      <c r="L3689" t="str">
        <f t="shared" si="222"/>
        <v>22118</v>
      </c>
      <c r="M3689">
        <f t="shared" si="223"/>
        <v>22118</v>
      </c>
      <c r="N3689" s="37">
        <f t="shared" si="221"/>
        <v>954690</v>
      </c>
    </row>
    <row r="3690" spans="1:14" x14ac:dyDescent="0.3">
      <c r="A3690" s="3">
        <v>5</v>
      </c>
      <c r="B3690" s="142"/>
      <c r="C3690" s="4" t="s">
        <v>5360</v>
      </c>
      <c r="D3690" s="5">
        <v>45024</v>
      </c>
      <c r="E3690" s="6" t="s">
        <v>2401</v>
      </c>
      <c r="F3690" s="7">
        <v>1202471</v>
      </c>
      <c r="G3690" s="6" t="s">
        <v>1366</v>
      </c>
      <c r="H3690" s="7">
        <v>126259</v>
      </c>
      <c r="I3690" s="143"/>
      <c r="J3690" s="144"/>
      <c r="K3690" s="145"/>
      <c r="L3690" t="str">
        <f t="shared" si="222"/>
        <v>20461</v>
      </c>
      <c r="M3690">
        <f t="shared" si="223"/>
        <v>20461</v>
      </c>
      <c r="N3690" s="37">
        <f t="shared" si="221"/>
        <v>1202471</v>
      </c>
    </row>
    <row r="3691" spans="1:14" x14ac:dyDescent="0.3">
      <c r="A3691" s="3">
        <v>5</v>
      </c>
      <c r="B3691" s="142"/>
      <c r="C3691" s="4" t="s">
        <v>5361</v>
      </c>
      <c r="D3691" s="5">
        <v>45029</v>
      </c>
      <c r="E3691" s="6" t="s">
        <v>2401</v>
      </c>
      <c r="F3691" s="7">
        <v>654863</v>
      </c>
      <c r="G3691" s="6" t="s">
        <v>1366</v>
      </c>
      <c r="H3691" s="7">
        <v>68761</v>
      </c>
      <c r="I3691" s="143"/>
      <c r="J3691" s="144"/>
      <c r="K3691" s="145"/>
      <c r="L3691" t="str">
        <f t="shared" si="222"/>
        <v>22029</v>
      </c>
      <c r="M3691">
        <f t="shared" si="223"/>
        <v>22029</v>
      </c>
      <c r="N3691" s="37">
        <f t="shared" si="221"/>
        <v>654863</v>
      </c>
    </row>
    <row r="3692" spans="1:14" x14ac:dyDescent="0.3">
      <c r="A3692" s="3">
        <v>5</v>
      </c>
      <c r="B3692" s="142"/>
      <c r="C3692" s="4" t="s">
        <v>5362</v>
      </c>
      <c r="D3692" s="5">
        <v>45028</v>
      </c>
      <c r="E3692" s="6" t="s">
        <v>2401</v>
      </c>
      <c r="F3692" s="7">
        <v>608814</v>
      </c>
      <c r="G3692" s="6" t="s">
        <v>1366</v>
      </c>
      <c r="H3692" s="7">
        <v>63925</v>
      </c>
      <c r="I3692" s="143"/>
      <c r="J3692" s="144"/>
      <c r="K3692" s="145"/>
      <c r="L3692" t="str">
        <f t="shared" si="222"/>
        <v>20673</v>
      </c>
      <c r="M3692">
        <f t="shared" si="223"/>
        <v>20673</v>
      </c>
      <c r="N3692" s="37">
        <f t="shared" si="221"/>
        <v>608814</v>
      </c>
    </row>
    <row r="3693" spans="1:14" x14ac:dyDescent="0.3">
      <c r="A3693" s="3">
        <v>5</v>
      </c>
      <c r="B3693" s="142"/>
      <c r="C3693" s="4" t="s">
        <v>5363</v>
      </c>
      <c r="D3693" s="5">
        <v>45031</v>
      </c>
      <c r="E3693" s="6" t="s">
        <v>2401</v>
      </c>
      <c r="F3693" s="7">
        <v>849460</v>
      </c>
      <c r="G3693" s="6" t="s">
        <v>1366</v>
      </c>
      <c r="H3693" s="7">
        <v>89193</v>
      </c>
      <c r="I3693" s="143"/>
      <c r="J3693" s="144"/>
      <c r="K3693" s="145"/>
      <c r="L3693" t="str">
        <f t="shared" si="222"/>
        <v>22195</v>
      </c>
      <c r="M3693">
        <f t="shared" si="223"/>
        <v>22195</v>
      </c>
      <c r="N3693" s="37">
        <f t="shared" si="221"/>
        <v>849460</v>
      </c>
    </row>
    <row r="3694" spans="1:14" x14ac:dyDescent="0.3">
      <c r="A3694" s="3">
        <v>5</v>
      </c>
      <c r="B3694" s="142"/>
      <c r="C3694" s="4" t="s">
        <v>5364</v>
      </c>
      <c r="D3694" s="5">
        <v>45031</v>
      </c>
      <c r="E3694" s="6" t="s">
        <v>2414</v>
      </c>
      <c r="F3694" s="7">
        <v>701567</v>
      </c>
      <c r="G3694" s="6" t="s">
        <v>1366</v>
      </c>
      <c r="H3694" s="7">
        <v>73665</v>
      </c>
      <c r="I3694" s="143"/>
      <c r="J3694" s="144"/>
      <c r="K3694" s="145"/>
      <c r="L3694" t="str">
        <f t="shared" si="222"/>
        <v>22202</v>
      </c>
      <c r="M3694">
        <f t="shared" si="223"/>
        <v>22202</v>
      </c>
      <c r="N3694" s="37">
        <f t="shared" si="221"/>
        <v>701567</v>
      </c>
    </row>
    <row r="3695" spans="1:14" x14ac:dyDescent="0.3">
      <c r="A3695" s="3">
        <v>5</v>
      </c>
      <c r="B3695" s="142"/>
      <c r="C3695" s="4" t="s">
        <v>5365</v>
      </c>
      <c r="D3695" s="5">
        <v>45028</v>
      </c>
      <c r="E3695" s="6" t="s">
        <v>2364</v>
      </c>
      <c r="F3695" s="7">
        <v>709007</v>
      </c>
      <c r="G3695" s="6" t="s">
        <v>1366</v>
      </c>
      <c r="H3695" s="7">
        <v>74446</v>
      </c>
      <c r="I3695" s="143"/>
      <c r="J3695" s="144"/>
      <c r="K3695" s="145"/>
      <c r="L3695" t="str">
        <f t="shared" si="222"/>
        <v>20680</v>
      </c>
      <c r="M3695">
        <f t="shared" si="223"/>
        <v>20680</v>
      </c>
      <c r="N3695" s="37">
        <f t="shared" si="221"/>
        <v>709007</v>
      </c>
    </row>
    <row r="3696" spans="1:14" x14ac:dyDescent="0.3">
      <c r="A3696" s="3">
        <v>5</v>
      </c>
      <c r="B3696" s="142"/>
      <c r="C3696" s="4" t="s">
        <v>5366</v>
      </c>
      <c r="D3696" s="5">
        <v>45029</v>
      </c>
      <c r="E3696" s="6" t="s">
        <v>2364</v>
      </c>
      <c r="F3696" s="7">
        <v>408375</v>
      </c>
      <c r="G3696" s="6" t="s">
        <v>1366</v>
      </c>
      <c r="H3696" s="7">
        <v>42879</v>
      </c>
      <c r="I3696" s="143"/>
      <c r="J3696" s="144"/>
      <c r="K3696" s="145"/>
      <c r="L3696" t="str">
        <f t="shared" si="222"/>
        <v>21991</v>
      </c>
      <c r="M3696">
        <f t="shared" si="223"/>
        <v>21991</v>
      </c>
      <c r="N3696" s="37">
        <f t="shared" si="221"/>
        <v>408375</v>
      </c>
    </row>
    <row r="3697" spans="1:14" x14ac:dyDescent="0.3">
      <c r="A3697" s="3">
        <v>5</v>
      </c>
      <c r="B3697" s="142"/>
      <c r="C3697" s="4" t="s">
        <v>5367</v>
      </c>
      <c r="D3697" s="5">
        <v>45030</v>
      </c>
      <c r="E3697" s="6" t="s">
        <v>3338</v>
      </c>
      <c r="F3697" s="7">
        <v>675541</v>
      </c>
      <c r="G3697" s="6" t="s">
        <v>1366</v>
      </c>
      <c r="H3697" s="7">
        <v>70932</v>
      </c>
      <c r="I3697" s="143"/>
      <c r="J3697" s="144"/>
      <c r="K3697" s="145"/>
      <c r="L3697" t="str">
        <f t="shared" si="222"/>
        <v>22124</v>
      </c>
      <c r="M3697">
        <f t="shared" si="223"/>
        <v>22124</v>
      </c>
      <c r="N3697" s="37">
        <f t="shared" si="221"/>
        <v>675541</v>
      </c>
    </row>
    <row r="3698" spans="1:14" x14ac:dyDescent="0.3">
      <c r="A3698" s="3">
        <v>5</v>
      </c>
      <c r="B3698" s="142"/>
      <c r="C3698" s="4" t="s">
        <v>5368</v>
      </c>
      <c r="D3698" s="5">
        <v>45034</v>
      </c>
      <c r="E3698" s="6" t="s">
        <v>2368</v>
      </c>
      <c r="F3698" s="7">
        <v>892524</v>
      </c>
      <c r="G3698" s="6" t="s">
        <v>1366</v>
      </c>
      <c r="H3698" s="7">
        <v>93715</v>
      </c>
      <c r="I3698" s="143"/>
      <c r="J3698" s="144"/>
      <c r="K3698" s="145"/>
      <c r="L3698" t="str">
        <f t="shared" si="222"/>
        <v>22367</v>
      </c>
      <c r="M3698">
        <f t="shared" si="223"/>
        <v>22367</v>
      </c>
      <c r="N3698" s="37">
        <f t="shared" si="221"/>
        <v>892524</v>
      </c>
    </row>
    <row r="3699" spans="1:14" x14ac:dyDescent="0.3">
      <c r="A3699" s="3">
        <v>5</v>
      </c>
      <c r="B3699" s="142"/>
      <c r="C3699" s="4" t="s">
        <v>5369</v>
      </c>
      <c r="D3699" s="5">
        <v>45040</v>
      </c>
      <c r="E3699" s="6" t="s">
        <v>2368</v>
      </c>
      <c r="F3699" s="7">
        <v>644925</v>
      </c>
      <c r="G3699" s="6" t="s">
        <v>1366</v>
      </c>
      <c r="H3699" s="7">
        <v>67717</v>
      </c>
      <c r="I3699" s="143"/>
      <c r="J3699" s="144"/>
      <c r="K3699" s="145"/>
      <c r="L3699" t="str">
        <f t="shared" si="222"/>
        <v>23614</v>
      </c>
      <c r="M3699">
        <f t="shared" si="223"/>
        <v>23614</v>
      </c>
      <c r="N3699" s="37">
        <f t="shared" si="221"/>
        <v>644925</v>
      </c>
    </row>
    <row r="3700" spans="1:14" x14ac:dyDescent="0.3">
      <c r="A3700" s="3">
        <v>5</v>
      </c>
      <c r="B3700" s="142"/>
      <c r="C3700" s="4" t="s">
        <v>5370</v>
      </c>
      <c r="D3700" s="5">
        <v>45026</v>
      </c>
      <c r="E3700" s="6" t="s">
        <v>2401</v>
      </c>
      <c r="F3700" s="7">
        <v>380466</v>
      </c>
      <c r="G3700" s="6" t="s">
        <v>1366</v>
      </c>
      <c r="H3700" s="7">
        <v>39949</v>
      </c>
      <c r="I3700" s="143"/>
      <c r="J3700" s="144"/>
      <c r="K3700" s="145"/>
      <c r="L3700" t="str">
        <f t="shared" si="222"/>
        <v>20524</v>
      </c>
      <c r="M3700">
        <f t="shared" si="223"/>
        <v>20524</v>
      </c>
      <c r="N3700" s="37">
        <f t="shared" si="221"/>
        <v>380466</v>
      </c>
    </row>
    <row r="3701" spans="1:14" x14ac:dyDescent="0.3">
      <c r="A3701" s="3">
        <v>5</v>
      </c>
      <c r="B3701" s="142"/>
      <c r="C3701" s="4" t="s">
        <v>5371</v>
      </c>
      <c r="D3701" s="5">
        <v>45028</v>
      </c>
      <c r="E3701" s="6" t="s">
        <v>2401</v>
      </c>
      <c r="F3701" s="7">
        <v>715821</v>
      </c>
      <c r="G3701" s="6" t="s">
        <v>1366</v>
      </c>
      <c r="H3701" s="7">
        <v>75161</v>
      </c>
      <c r="I3701" s="143"/>
      <c r="J3701" s="144"/>
      <c r="K3701" s="145"/>
      <c r="L3701" t="str">
        <f t="shared" si="222"/>
        <v>20684</v>
      </c>
      <c r="M3701">
        <f t="shared" si="223"/>
        <v>20684</v>
      </c>
      <c r="N3701" s="37">
        <f t="shared" si="221"/>
        <v>715821</v>
      </c>
    </row>
    <row r="3702" spans="1:14" x14ac:dyDescent="0.3">
      <c r="A3702" s="3">
        <v>5</v>
      </c>
      <c r="B3702" s="142"/>
      <c r="C3702" s="4" t="s">
        <v>5372</v>
      </c>
      <c r="D3702" s="5">
        <v>45035</v>
      </c>
      <c r="E3702" s="6" t="s">
        <v>2401</v>
      </c>
      <c r="F3702" s="7">
        <v>2345987</v>
      </c>
      <c r="G3702" s="6" t="s">
        <v>1366</v>
      </c>
      <c r="H3702" s="7">
        <v>246329</v>
      </c>
      <c r="I3702" s="143"/>
      <c r="J3702" s="144"/>
      <c r="K3702" s="145"/>
      <c r="L3702" t="str">
        <f t="shared" si="222"/>
        <v>22405</v>
      </c>
      <c r="M3702">
        <f t="shared" si="223"/>
        <v>22405</v>
      </c>
      <c r="N3702" s="37">
        <f t="shared" si="221"/>
        <v>2345987</v>
      </c>
    </row>
    <row r="3703" spans="1:14" x14ac:dyDescent="0.3">
      <c r="A3703" s="3">
        <v>5</v>
      </c>
      <c r="B3703" s="142"/>
      <c r="C3703" s="4" t="s">
        <v>5373</v>
      </c>
      <c r="D3703" s="5">
        <v>45023</v>
      </c>
      <c r="E3703" s="6" t="s">
        <v>2364</v>
      </c>
      <c r="F3703" s="7">
        <v>1184290</v>
      </c>
      <c r="G3703" s="6" t="s">
        <v>1366</v>
      </c>
      <c r="H3703" s="7">
        <v>124350</v>
      </c>
      <c r="I3703" s="143"/>
      <c r="J3703" s="144"/>
      <c r="K3703" s="145"/>
      <c r="L3703" t="str">
        <f t="shared" si="222"/>
        <v>20403</v>
      </c>
      <c r="M3703">
        <f t="shared" si="223"/>
        <v>20403</v>
      </c>
      <c r="N3703" s="37">
        <f t="shared" ref="N3703:N3766" si="224">+F3703</f>
        <v>1184290</v>
      </c>
    </row>
    <row r="3704" spans="1:14" x14ac:dyDescent="0.3">
      <c r="A3704" s="3">
        <v>5</v>
      </c>
      <c r="B3704" s="142"/>
      <c r="C3704" s="4" t="s">
        <v>5374</v>
      </c>
      <c r="D3704" s="5">
        <v>45038</v>
      </c>
      <c r="E3704" s="6" t="s">
        <v>2414</v>
      </c>
      <c r="F3704" s="7">
        <v>407923</v>
      </c>
      <c r="G3704" s="6" t="s">
        <v>1366</v>
      </c>
      <c r="H3704" s="7">
        <v>42832</v>
      </c>
      <c r="I3704" s="143"/>
      <c r="J3704" s="144"/>
      <c r="K3704" s="145"/>
      <c r="L3704" t="str">
        <f t="shared" si="222"/>
        <v>23561</v>
      </c>
      <c r="M3704">
        <f t="shared" si="223"/>
        <v>23561</v>
      </c>
      <c r="N3704" s="37">
        <f t="shared" si="224"/>
        <v>407923</v>
      </c>
    </row>
    <row r="3705" spans="1:14" x14ac:dyDescent="0.3">
      <c r="A3705" s="3">
        <v>5</v>
      </c>
      <c r="B3705" s="142"/>
      <c r="C3705" s="4" t="s">
        <v>5375</v>
      </c>
      <c r="D3705" s="5">
        <v>45029</v>
      </c>
      <c r="E3705" s="6" t="s">
        <v>2401</v>
      </c>
      <c r="F3705" s="7">
        <v>1708559</v>
      </c>
      <c r="G3705" s="6" t="s">
        <v>1366</v>
      </c>
      <c r="H3705" s="7">
        <v>179399</v>
      </c>
      <c r="I3705" s="143"/>
      <c r="J3705" s="144"/>
      <c r="K3705" s="145"/>
      <c r="L3705" t="str">
        <f t="shared" si="222"/>
        <v>21931</v>
      </c>
      <c r="M3705">
        <f t="shared" si="223"/>
        <v>21931</v>
      </c>
      <c r="N3705" s="37">
        <f t="shared" si="224"/>
        <v>1708559</v>
      </c>
    </row>
    <row r="3706" spans="1:14" x14ac:dyDescent="0.3">
      <c r="A3706" s="3">
        <v>5</v>
      </c>
      <c r="B3706" s="142"/>
      <c r="C3706" s="4" t="s">
        <v>5376</v>
      </c>
      <c r="D3706" s="5">
        <v>45038</v>
      </c>
      <c r="E3706" s="6" t="s">
        <v>2401</v>
      </c>
      <c r="F3706" s="7">
        <v>714019</v>
      </c>
      <c r="G3706" s="6" t="s">
        <v>1366</v>
      </c>
      <c r="H3706" s="7">
        <v>74972</v>
      </c>
      <c r="I3706" s="143"/>
      <c r="J3706" s="144"/>
      <c r="K3706" s="145"/>
      <c r="L3706" t="str">
        <f t="shared" si="222"/>
        <v>23548</v>
      </c>
      <c r="M3706">
        <f t="shared" si="223"/>
        <v>23548</v>
      </c>
      <c r="N3706" s="37">
        <f t="shared" si="224"/>
        <v>714019</v>
      </c>
    </row>
    <row r="3707" spans="1:14" x14ac:dyDescent="0.3">
      <c r="A3707" s="3">
        <v>5</v>
      </c>
      <c r="B3707" s="142"/>
      <c r="C3707" s="4" t="s">
        <v>5377</v>
      </c>
      <c r="D3707" s="5">
        <v>45038</v>
      </c>
      <c r="E3707" s="6" t="s">
        <v>2401</v>
      </c>
      <c r="F3707" s="7">
        <v>488653</v>
      </c>
      <c r="G3707" s="6" t="s">
        <v>1366</v>
      </c>
      <c r="H3707" s="7">
        <v>51309</v>
      </c>
      <c r="I3707" s="143"/>
      <c r="J3707" s="144"/>
      <c r="K3707" s="145"/>
      <c r="L3707" t="str">
        <f t="shared" si="222"/>
        <v>23549</v>
      </c>
      <c r="M3707">
        <f t="shared" si="223"/>
        <v>23549</v>
      </c>
      <c r="N3707" s="37">
        <f t="shared" si="224"/>
        <v>488653</v>
      </c>
    </row>
    <row r="3708" spans="1:14" x14ac:dyDescent="0.3">
      <c r="A3708" s="3">
        <v>5</v>
      </c>
      <c r="B3708" s="142"/>
      <c r="C3708" s="4" t="s">
        <v>5378</v>
      </c>
      <c r="D3708" s="5">
        <v>45020</v>
      </c>
      <c r="E3708" s="6" t="s">
        <v>2364</v>
      </c>
      <c r="F3708" s="7">
        <v>811043</v>
      </c>
      <c r="G3708" s="6" t="s">
        <v>1366</v>
      </c>
      <c r="H3708" s="7">
        <v>85160</v>
      </c>
      <c r="I3708" s="143"/>
      <c r="J3708" s="144"/>
      <c r="K3708" s="145"/>
      <c r="L3708" t="str">
        <f t="shared" si="222"/>
        <v>19247</v>
      </c>
      <c r="M3708">
        <f t="shared" si="223"/>
        <v>19247</v>
      </c>
      <c r="N3708" s="37">
        <f t="shared" si="224"/>
        <v>811043</v>
      </c>
    </row>
    <row r="3709" spans="1:14" x14ac:dyDescent="0.3">
      <c r="A3709" s="3">
        <v>5</v>
      </c>
      <c r="B3709" s="142"/>
      <c r="C3709" s="4" t="s">
        <v>5379</v>
      </c>
      <c r="D3709" s="5">
        <v>45029</v>
      </c>
      <c r="E3709" s="6" t="s">
        <v>2414</v>
      </c>
      <c r="F3709" s="7">
        <v>897028</v>
      </c>
      <c r="G3709" s="6" t="s">
        <v>1366</v>
      </c>
      <c r="H3709" s="7">
        <v>94188</v>
      </c>
      <c r="I3709" s="143"/>
      <c r="J3709" s="144"/>
      <c r="K3709" s="145"/>
      <c r="L3709" t="str">
        <f t="shared" si="222"/>
        <v>21333</v>
      </c>
      <c r="M3709">
        <f t="shared" si="223"/>
        <v>21333</v>
      </c>
      <c r="N3709" s="37">
        <f t="shared" si="224"/>
        <v>897028</v>
      </c>
    </row>
    <row r="3710" spans="1:14" x14ac:dyDescent="0.3">
      <c r="A3710" s="3">
        <v>5</v>
      </c>
      <c r="B3710" s="142"/>
      <c r="C3710" s="4" t="s">
        <v>5380</v>
      </c>
      <c r="D3710" s="5">
        <v>45043</v>
      </c>
      <c r="E3710" s="6" t="s">
        <v>2364</v>
      </c>
      <c r="F3710" s="7">
        <v>892524</v>
      </c>
      <c r="G3710" s="6" t="s">
        <v>1366</v>
      </c>
      <c r="H3710" s="7">
        <v>93715</v>
      </c>
      <c r="I3710" s="143"/>
      <c r="J3710" s="144"/>
      <c r="K3710" s="145"/>
      <c r="L3710" t="str">
        <f t="shared" si="222"/>
        <v>25035</v>
      </c>
      <c r="M3710">
        <f t="shared" si="223"/>
        <v>25035</v>
      </c>
      <c r="N3710" s="37">
        <f t="shared" si="224"/>
        <v>892524</v>
      </c>
    </row>
    <row r="3711" spans="1:14" x14ac:dyDescent="0.3">
      <c r="A3711" s="3">
        <v>5</v>
      </c>
      <c r="B3711" s="142"/>
      <c r="C3711" s="4" t="s">
        <v>5381</v>
      </c>
      <c r="D3711" s="5">
        <v>45044</v>
      </c>
      <c r="E3711" s="6" t="s">
        <v>2364</v>
      </c>
      <c r="F3711" s="7">
        <v>701115</v>
      </c>
      <c r="G3711" s="6" t="s">
        <v>1366</v>
      </c>
      <c r="H3711" s="7">
        <v>73617</v>
      </c>
      <c r="I3711" s="143"/>
      <c r="J3711" s="144"/>
      <c r="K3711" s="145"/>
      <c r="L3711" t="str">
        <f t="shared" si="222"/>
        <v>25167</v>
      </c>
      <c r="M3711">
        <f t="shared" si="223"/>
        <v>25167</v>
      </c>
      <c r="N3711" s="37">
        <f t="shared" si="224"/>
        <v>701115</v>
      </c>
    </row>
    <row r="3712" spans="1:14" x14ac:dyDescent="0.3">
      <c r="A3712" s="3">
        <v>5</v>
      </c>
      <c r="B3712" s="142"/>
      <c r="C3712" s="4" t="s">
        <v>5382</v>
      </c>
      <c r="D3712" s="5">
        <v>45044</v>
      </c>
      <c r="E3712" s="6" t="s">
        <v>2401</v>
      </c>
      <c r="F3712" s="7">
        <v>674648</v>
      </c>
      <c r="G3712" s="6" t="s">
        <v>1366</v>
      </c>
      <c r="H3712" s="7">
        <v>70838</v>
      </c>
      <c r="I3712" s="143"/>
      <c r="J3712" s="144"/>
      <c r="K3712" s="145"/>
      <c r="L3712" t="str">
        <f t="shared" si="222"/>
        <v>25169</v>
      </c>
      <c r="M3712">
        <f t="shared" si="223"/>
        <v>25169</v>
      </c>
      <c r="N3712" s="37">
        <f t="shared" si="224"/>
        <v>674648</v>
      </c>
    </row>
    <row r="3713" spans="1:14" x14ac:dyDescent="0.3">
      <c r="A3713" s="3">
        <v>5</v>
      </c>
      <c r="B3713" s="142"/>
      <c r="C3713" s="4" t="s">
        <v>5383</v>
      </c>
      <c r="D3713" s="5">
        <v>45044</v>
      </c>
      <c r="E3713" s="6" t="s">
        <v>2401</v>
      </c>
      <c r="F3713" s="7">
        <v>985585</v>
      </c>
      <c r="G3713" s="6" t="s">
        <v>1366</v>
      </c>
      <c r="H3713" s="7">
        <v>103486</v>
      </c>
      <c r="I3713" s="143"/>
      <c r="J3713" s="144"/>
      <c r="K3713" s="145"/>
      <c r="L3713" t="str">
        <f t="shared" si="222"/>
        <v>25187</v>
      </c>
      <c r="M3713">
        <f t="shared" si="223"/>
        <v>25187</v>
      </c>
      <c r="N3713" s="37">
        <f t="shared" si="224"/>
        <v>985585</v>
      </c>
    </row>
    <row r="3714" spans="1:14" x14ac:dyDescent="0.3">
      <c r="A3714" s="3">
        <v>5</v>
      </c>
      <c r="B3714" s="142"/>
      <c r="C3714" s="4" t="s">
        <v>5384</v>
      </c>
      <c r="D3714" s="5">
        <v>45040</v>
      </c>
      <c r="E3714" s="6" t="s">
        <v>2414</v>
      </c>
      <c r="F3714" s="7">
        <v>1835710</v>
      </c>
      <c r="G3714" s="6" t="s">
        <v>1366</v>
      </c>
      <c r="H3714" s="7">
        <v>192750</v>
      </c>
      <c r="I3714" s="143"/>
      <c r="J3714" s="144"/>
      <c r="K3714" s="145"/>
      <c r="L3714" t="str">
        <f t="shared" si="222"/>
        <v>23607</v>
      </c>
      <c r="M3714">
        <f t="shared" si="223"/>
        <v>23607</v>
      </c>
      <c r="N3714" s="37">
        <f t="shared" si="224"/>
        <v>1835710</v>
      </c>
    </row>
    <row r="3715" spans="1:14" x14ac:dyDescent="0.3">
      <c r="A3715" s="3">
        <v>5</v>
      </c>
      <c r="B3715" s="142"/>
      <c r="C3715" s="4" t="s">
        <v>5385</v>
      </c>
      <c r="D3715" s="5">
        <v>45041</v>
      </c>
      <c r="E3715" s="6" t="s">
        <v>2401</v>
      </c>
      <c r="F3715" s="7">
        <v>1354515</v>
      </c>
      <c r="G3715" s="6" t="s">
        <v>1366</v>
      </c>
      <c r="H3715" s="7">
        <v>142224</v>
      </c>
      <c r="I3715" s="143"/>
      <c r="J3715" s="144"/>
      <c r="K3715" s="145"/>
      <c r="L3715" t="str">
        <f t="shared" si="222"/>
        <v>23713</v>
      </c>
      <c r="M3715">
        <f t="shared" si="223"/>
        <v>23713</v>
      </c>
      <c r="N3715" s="37">
        <f t="shared" si="224"/>
        <v>1354515</v>
      </c>
    </row>
    <row r="3716" spans="1:14" x14ac:dyDescent="0.3">
      <c r="A3716" s="3">
        <v>5</v>
      </c>
      <c r="B3716" s="142"/>
      <c r="C3716" s="4" t="s">
        <v>5386</v>
      </c>
      <c r="D3716" s="5">
        <v>45020</v>
      </c>
      <c r="E3716" s="6" t="s">
        <v>2406</v>
      </c>
      <c r="F3716" s="7">
        <v>610819</v>
      </c>
      <c r="G3716" s="6" t="s">
        <v>1366</v>
      </c>
      <c r="H3716" s="7">
        <v>64136</v>
      </c>
      <c r="I3716" s="143"/>
      <c r="J3716" s="144"/>
      <c r="K3716" s="145"/>
      <c r="L3716" t="str">
        <f t="shared" si="222"/>
        <v>19248</v>
      </c>
      <c r="M3716">
        <f t="shared" si="223"/>
        <v>19248</v>
      </c>
      <c r="N3716" s="37">
        <f t="shared" si="224"/>
        <v>610819</v>
      </c>
    </row>
    <row r="3717" spans="1:14" x14ac:dyDescent="0.3">
      <c r="A3717" s="3">
        <v>5</v>
      </c>
      <c r="B3717" s="142"/>
      <c r="C3717" s="4" t="s">
        <v>5387</v>
      </c>
      <c r="D3717" s="5">
        <v>45026</v>
      </c>
      <c r="E3717" s="6" t="s">
        <v>2414</v>
      </c>
      <c r="F3717" s="7">
        <v>701115</v>
      </c>
      <c r="G3717" s="6" t="s">
        <v>1366</v>
      </c>
      <c r="H3717" s="7">
        <v>73617</v>
      </c>
      <c r="I3717" s="143"/>
      <c r="J3717" s="144"/>
      <c r="K3717" s="145"/>
      <c r="L3717" t="str">
        <f t="shared" si="222"/>
        <v>20503</v>
      </c>
      <c r="M3717">
        <f t="shared" si="223"/>
        <v>20503</v>
      </c>
      <c r="N3717" s="37">
        <f t="shared" si="224"/>
        <v>701115</v>
      </c>
    </row>
    <row r="3718" spans="1:14" x14ac:dyDescent="0.3">
      <c r="A3718" s="3">
        <v>5</v>
      </c>
      <c r="B3718" s="142"/>
      <c r="C3718" s="4" t="s">
        <v>5388</v>
      </c>
      <c r="D3718" s="5">
        <v>45023</v>
      </c>
      <c r="E3718" s="6" t="s">
        <v>2368</v>
      </c>
      <c r="F3718" s="7">
        <v>679872</v>
      </c>
      <c r="G3718" s="6" t="s">
        <v>1366</v>
      </c>
      <c r="H3718" s="7">
        <v>71387</v>
      </c>
      <c r="I3718" s="143"/>
      <c r="J3718" s="144"/>
      <c r="K3718" s="145"/>
      <c r="L3718" t="str">
        <f t="shared" si="222"/>
        <v>20411</v>
      </c>
      <c r="M3718">
        <f t="shared" si="223"/>
        <v>20411</v>
      </c>
      <c r="N3718" s="37">
        <f t="shared" si="224"/>
        <v>679872</v>
      </c>
    </row>
    <row r="3719" spans="1:14" x14ac:dyDescent="0.3">
      <c r="A3719" s="3">
        <v>5</v>
      </c>
      <c r="B3719" s="142"/>
      <c r="C3719" s="4" t="s">
        <v>5389</v>
      </c>
      <c r="D3719" s="5">
        <v>45027</v>
      </c>
      <c r="E3719" s="6" t="s">
        <v>2414</v>
      </c>
      <c r="F3719" s="7">
        <v>722491</v>
      </c>
      <c r="G3719" s="6" t="s">
        <v>1366</v>
      </c>
      <c r="H3719" s="7">
        <v>75862</v>
      </c>
      <c r="I3719" s="143"/>
      <c r="J3719" s="144"/>
      <c r="K3719" s="145"/>
      <c r="L3719" t="str">
        <f t="shared" ref="L3719:L3782" si="225">+RIGHT(C3719,5)</f>
        <v>20658</v>
      </c>
      <c r="M3719">
        <f t="shared" ref="M3719:M3782" si="226">+L3719*1</f>
        <v>20658</v>
      </c>
      <c r="N3719" s="37">
        <f t="shared" si="224"/>
        <v>722491</v>
      </c>
    </row>
    <row r="3720" spans="1:14" x14ac:dyDescent="0.3">
      <c r="A3720" s="3">
        <v>5</v>
      </c>
      <c r="B3720" s="142"/>
      <c r="C3720" s="4" t="s">
        <v>5390</v>
      </c>
      <c r="D3720" s="5">
        <v>45028</v>
      </c>
      <c r="E3720" s="6" t="s">
        <v>2414</v>
      </c>
      <c r="F3720" s="7">
        <v>352723</v>
      </c>
      <c r="G3720" s="6" t="s">
        <v>1366</v>
      </c>
      <c r="H3720" s="7">
        <v>37036</v>
      </c>
      <c r="I3720" s="143"/>
      <c r="J3720" s="144"/>
      <c r="K3720" s="145"/>
      <c r="L3720" t="str">
        <f t="shared" si="225"/>
        <v>20667</v>
      </c>
      <c r="M3720">
        <f t="shared" si="226"/>
        <v>20667</v>
      </c>
      <c r="N3720" s="37">
        <f t="shared" si="224"/>
        <v>352723</v>
      </c>
    </row>
    <row r="3721" spans="1:14" x14ac:dyDescent="0.3">
      <c r="A3721" s="3">
        <v>5</v>
      </c>
      <c r="B3721" s="142"/>
      <c r="C3721" s="4" t="s">
        <v>5391</v>
      </c>
      <c r="D3721" s="5">
        <v>45019</v>
      </c>
      <c r="E3721" s="6" t="s">
        <v>2401</v>
      </c>
      <c r="F3721" s="7">
        <v>1443785</v>
      </c>
      <c r="G3721" s="6" t="s">
        <v>1366</v>
      </c>
      <c r="H3721" s="7">
        <v>151597</v>
      </c>
      <c r="I3721" s="143"/>
      <c r="J3721" s="144"/>
      <c r="K3721" s="145"/>
      <c r="L3721" t="str">
        <f t="shared" si="225"/>
        <v>19141</v>
      </c>
      <c r="M3721">
        <f t="shared" si="226"/>
        <v>19141</v>
      </c>
      <c r="N3721" s="37">
        <f t="shared" si="224"/>
        <v>1443785</v>
      </c>
    </row>
    <row r="3722" spans="1:14" x14ac:dyDescent="0.3">
      <c r="A3722" s="3">
        <v>5</v>
      </c>
      <c r="B3722" s="142"/>
      <c r="C3722" s="4" t="s">
        <v>5392</v>
      </c>
      <c r="D3722" s="5">
        <v>45021</v>
      </c>
      <c r="E3722" s="6" t="s">
        <v>2401</v>
      </c>
      <c r="F3722" s="7">
        <v>640708</v>
      </c>
      <c r="G3722" s="6" t="s">
        <v>1366</v>
      </c>
      <c r="H3722" s="7">
        <v>67274</v>
      </c>
      <c r="I3722" s="143"/>
      <c r="J3722" s="144"/>
      <c r="K3722" s="145"/>
      <c r="L3722" t="str">
        <f t="shared" si="225"/>
        <v>19281</v>
      </c>
      <c r="M3722">
        <f t="shared" si="226"/>
        <v>19281</v>
      </c>
      <c r="N3722" s="37">
        <f t="shared" si="224"/>
        <v>640708</v>
      </c>
    </row>
    <row r="3723" spans="1:14" x14ac:dyDescent="0.3">
      <c r="A3723" s="3">
        <v>5</v>
      </c>
      <c r="B3723" s="142"/>
      <c r="C3723" s="4" t="s">
        <v>5393</v>
      </c>
      <c r="D3723" s="5">
        <v>45023</v>
      </c>
      <c r="E3723" s="6" t="s">
        <v>2401</v>
      </c>
      <c r="F3723" s="7">
        <v>516230</v>
      </c>
      <c r="G3723" s="6" t="s">
        <v>1366</v>
      </c>
      <c r="H3723" s="7">
        <v>54204</v>
      </c>
      <c r="I3723" s="143"/>
      <c r="J3723" s="144"/>
      <c r="K3723" s="145"/>
      <c r="L3723" t="str">
        <f t="shared" si="225"/>
        <v>20377</v>
      </c>
      <c r="M3723">
        <f t="shared" si="226"/>
        <v>20377</v>
      </c>
      <c r="N3723" s="37">
        <f t="shared" si="224"/>
        <v>516230</v>
      </c>
    </row>
    <row r="3724" spans="1:14" x14ac:dyDescent="0.3">
      <c r="A3724" s="3">
        <v>5</v>
      </c>
      <c r="B3724" s="142"/>
      <c r="C3724" s="4" t="s">
        <v>5394</v>
      </c>
      <c r="D3724" s="5">
        <v>45029</v>
      </c>
      <c r="E3724" s="6" t="s">
        <v>2414</v>
      </c>
      <c r="F3724" s="7">
        <v>403871</v>
      </c>
      <c r="G3724" s="6" t="s">
        <v>1366</v>
      </c>
      <c r="H3724" s="7">
        <v>42406</v>
      </c>
      <c r="I3724" s="143"/>
      <c r="J3724" s="144"/>
      <c r="K3724" s="145"/>
      <c r="L3724" t="str">
        <f t="shared" si="225"/>
        <v>21402</v>
      </c>
      <c r="M3724">
        <f t="shared" si="226"/>
        <v>21402</v>
      </c>
      <c r="N3724" s="37">
        <f t="shared" si="224"/>
        <v>403871</v>
      </c>
    </row>
    <row r="3725" spans="1:14" x14ac:dyDescent="0.3">
      <c r="A3725" s="3">
        <v>5</v>
      </c>
      <c r="B3725" s="142"/>
      <c r="C3725" s="4" t="s">
        <v>5395</v>
      </c>
      <c r="D3725" s="5">
        <v>45028</v>
      </c>
      <c r="E3725" s="6" t="s">
        <v>2401</v>
      </c>
      <c r="F3725" s="7">
        <v>1043615</v>
      </c>
      <c r="G3725" s="6" t="s">
        <v>1366</v>
      </c>
      <c r="H3725" s="7">
        <v>109580</v>
      </c>
      <c r="I3725" s="143"/>
      <c r="J3725" s="144"/>
      <c r="K3725" s="145"/>
      <c r="L3725" t="str">
        <f t="shared" si="225"/>
        <v>20697</v>
      </c>
      <c r="M3725">
        <f t="shared" si="226"/>
        <v>20697</v>
      </c>
      <c r="N3725" s="37">
        <f t="shared" si="224"/>
        <v>1043615</v>
      </c>
    </row>
    <row r="3726" spans="1:14" x14ac:dyDescent="0.3">
      <c r="A3726" s="3">
        <v>5</v>
      </c>
      <c r="B3726" s="142"/>
      <c r="C3726" s="4" t="s">
        <v>5396</v>
      </c>
      <c r="D3726" s="5">
        <v>45034</v>
      </c>
      <c r="E3726" s="6" t="s">
        <v>2414</v>
      </c>
      <c r="F3726" s="7">
        <v>293192</v>
      </c>
      <c r="G3726" s="6" t="s">
        <v>1366</v>
      </c>
      <c r="H3726" s="7">
        <v>30785</v>
      </c>
      <c r="I3726" s="143"/>
      <c r="J3726" s="144"/>
      <c r="K3726" s="145"/>
      <c r="L3726" t="str">
        <f t="shared" si="225"/>
        <v>22353</v>
      </c>
      <c r="M3726">
        <f t="shared" si="226"/>
        <v>22353</v>
      </c>
      <c r="N3726" s="37">
        <f t="shared" si="224"/>
        <v>293192</v>
      </c>
    </row>
    <row r="3727" spans="1:14" x14ac:dyDescent="0.3">
      <c r="A3727" s="3">
        <v>5</v>
      </c>
      <c r="B3727" s="142"/>
      <c r="C3727" s="4" t="s">
        <v>5397</v>
      </c>
      <c r="D3727" s="5">
        <v>45021</v>
      </c>
      <c r="E3727" s="6" t="s">
        <v>2364</v>
      </c>
      <c r="F3727" s="7">
        <v>892526</v>
      </c>
      <c r="G3727" s="6" t="s">
        <v>1366</v>
      </c>
      <c r="H3727" s="7">
        <v>93715</v>
      </c>
      <c r="I3727" s="143"/>
      <c r="J3727" s="144"/>
      <c r="K3727" s="145"/>
      <c r="L3727" t="str">
        <f t="shared" si="225"/>
        <v>19277</v>
      </c>
      <c r="M3727">
        <f t="shared" si="226"/>
        <v>19277</v>
      </c>
      <c r="N3727" s="37">
        <f t="shared" si="224"/>
        <v>892526</v>
      </c>
    </row>
    <row r="3728" spans="1:14" x14ac:dyDescent="0.3">
      <c r="A3728" s="3">
        <v>5</v>
      </c>
      <c r="B3728" s="142"/>
      <c r="C3728" s="4" t="s">
        <v>5398</v>
      </c>
      <c r="D3728" s="5">
        <v>45024</v>
      </c>
      <c r="E3728" s="6" t="s">
        <v>2414</v>
      </c>
      <c r="F3728" s="7">
        <v>1406628</v>
      </c>
      <c r="G3728" s="6" t="s">
        <v>1366</v>
      </c>
      <c r="H3728" s="7">
        <v>147696</v>
      </c>
      <c r="I3728" s="143"/>
      <c r="J3728" s="144"/>
      <c r="K3728" s="145"/>
      <c r="L3728" t="str">
        <f t="shared" si="225"/>
        <v>20458</v>
      </c>
      <c r="M3728">
        <f t="shared" si="226"/>
        <v>20458</v>
      </c>
      <c r="N3728" s="37">
        <f t="shared" si="224"/>
        <v>1406628</v>
      </c>
    </row>
    <row r="3729" spans="1:14" x14ac:dyDescent="0.3">
      <c r="A3729" s="3">
        <v>5</v>
      </c>
      <c r="B3729" s="142"/>
      <c r="C3729" s="4" t="s">
        <v>5399</v>
      </c>
      <c r="D3729" s="5">
        <v>45033</v>
      </c>
      <c r="E3729" s="6" t="s">
        <v>2414</v>
      </c>
      <c r="F3729" s="7">
        <v>293192</v>
      </c>
      <c r="G3729" s="6" t="s">
        <v>1366</v>
      </c>
      <c r="H3729" s="7">
        <v>30785</v>
      </c>
      <c r="I3729" s="143"/>
      <c r="J3729" s="144"/>
      <c r="K3729" s="145"/>
      <c r="L3729" t="str">
        <f t="shared" si="225"/>
        <v>22215</v>
      </c>
      <c r="M3729">
        <f t="shared" si="226"/>
        <v>22215</v>
      </c>
      <c r="N3729" s="37">
        <f t="shared" si="224"/>
        <v>293192</v>
      </c>
    </row>
    <row r="3730" spans="1:14" x14ac:dyDescent="0.3">
      <c r="A3730" s="3">
        <v>5</v>
      </c>
      <c r="B3730" s="142"/>
      <c r="C3730" s="4" t="s">
        <v>5400</v>
      </c>
      <c r="D3730" s="5">
        <v>45036</v>
      </c>
      <c r="E3730" s="6" t="s">
        <v>2364</v>
      </c>
      <c r="F3730" s="7">
        <v>535514</v>
      </c>
      <c r="G3730" s="6" t="s">
        <v>1366</v>
      </c>
      <c r="H3730" s="7">
        <v>56229</v>
      </c>
      <c r="I3730" s="143"/>
      <c r="J3730" s="144"/>
      <c r="K3730" s="145"/>
      <c r="L3730" t="str">
        <f t="shared" si="225"/>
        <v>23158</v>
      </c>
      <c r="M3730">
        <f t="shared" si="226"/>
        <v>23158</v>
      </c>
      <c r="N3730" s="37">
        <f t="shared" si="224"/>
        <v>535514</v>
      </c>
    </row>
    <row r="3731" spans="1:14" x14ac:dyDescent="0.3">
      <c r="A3731" s="3">
        <v>5</v>
      </c>
      <c r="B3731" s="142"/>
      <c r="C3731" s="4" t="s">
        <v>5401</v>
      </c>
      <c r="D3731" s="5">
        <v>45024</v>
      </c>
      <c r="E3731" s="6" t="s">
        <v>2364</v>
      </c>
      <c r="F3731" s="7">
        <v>355425</v>
      </c>
      <c r="G3731" s="6" t="s">
        <v>1366</v>
      </c>
      <c r="H3731" s="7">
        <v>37320</v>
      </c>
      <c r="I3731" s="143"/>
      <c r="J3731" s="144"/>
      <c r="K3731" s="145"/>
      <c r="L3731" t="str">
        <f t="shared" si="225"/>
        <v>20447</v>
      </c>
      <c r="M3731">
        <f t="shared" si="226"/>
        <v>20447</v>
      </c>
      <c r="N3731" s="37">
        <f t="shared" si="224"/>
        <v>355425</v>
      </c>
    </row>
    <row r="3732" spans="1:14" x14ac:dyDescent="0.3">
      <c r="A3732" s="3">
        <v>5</v>
      </c>
      <c r="B3732" s="142"/>
      <c r="C3732" s="4" t="s">
        <v>5402</v>
      </c>
      <c r="D3732" s="5">
        <v>45035</v>
      </c>
      <c r="E3732" s="6" t="s">
        <v>2368</v>
      </c>
      <c r="F3732" s="7">
        <v>1040922</v>
      </c>
      <c r="G3732" s="6" t="s">
        <v>1366</v>
      </c>
      <c r="H3732" s="7">
        <v>109297</v>
      </c>
      <c r="I3732" s="143"/>
      <c r="J3732" s="144"/>
      <c r="K3732" s="145"/>
      <c r="L3732" t="str">
        <f t="shared" si="225"/>
        <v>22434</v>
      </c>
      <c r="M3732">
        <f t="shared" si="226"/>
        <v>22434</v>
      </c>
      <c r="N3732" s="37">
        <f t="shared" si="224"/>
        <v>1040922</v>
      </c>
    </row>
    <row r="3733" spans="1:14" x14ac:dyDescent="0.3">
      <c r="A3733" s="3">
        <v>5</v>
      </c>
      <c r="B3733" s="142"/>
      <c r="C3733" s="4" t="s">
        <v>5403</v>
      </c>
      <c r="D3733" s="5">
        <v>45040</v>
      </c>
      <c r="E3733" s="6" t="s">
        <v>2368</v>
      </c>
      <c r="F3733" s="7">
        <v>1151568</v>
      </c>
      <c r="G3733" s="6" t="s">
        <v>1366</v>
      </c>
      <c r="H3733" s="7">
        <v>120915</v>
      </c>
      <c r="I3733" s="143"/>
      <c r="J3733" s="144"/>
      <c r="K3733" s="145"/>
      <c r="L3733" t="str">
        <f t="shared" si="225"/>
        <v>23610</v>
      </c>
      <c r="M3733">
        <f t="shared" si="226"/>
        <v>23610</v>
      </c>
      <c r="N3733" s="37">
        <f t="shared" si="224"/>
        <v>1151568</v>
      </c>
    </row>
    <row r="3734" spans="1:14" x14ac:dyDescent="0.3">
      <c r="A3734" s="3">
        <v>5</v>
      </c>
      <c r="B3734" s="142"/>
      <c r="C3734" s="4" t="s">
        <v>5404</v>
      </c>
      <c r="D3734" s="5">
        <v>45040</v>
      </c>
      <c r="E3734" s="6" t="s">
        <v>3338</v>
      </c>
      <c r="F3734" s="7">
        <v>357009</v>
      </c>
      <c r="G3734" s="6" t="s">
        <v>1366</v>
      </c>
      <c r="H3734" s="7">
        <v>37486</v>
      </c>
      <c r="I3734" s="143"/>
      <c r="J3734" s="144"/>
      <c r="K3734" s="145"/>
      <c r="L3734" t="str">
        <f t="shared" si="225"/>
        <v>23619</v>
      </c>
      <c r="M3734">
        <f t="shared" si="226"/>
        <v>23619</v>
      </c>
      <c r="N3734" s="37">
        <f t="shared" si="224"/>
        <v>357009</v>
      </c>
    </row>
    <row r="3735" spans="1:14" x14ac:dyDescent="0.3">
      <c r="A3735" s="3">
        <v>5</v>
      </c>
      <c r="B3735" s="142"/>
      <c r="C3735" s="4" t="s">
        <v>5405</v>
      </c>
      <c r="D3735" s="5">
        <v>45035</v>
      </c>
      <c r="E3735" s="6" t="s">
        <v>3338</v>
      </c>
      <c r="F3735" s="7">
        <v>628958</v>
      </c>
      <c r="G3735" s="6" t="s">
        <v>1366</v>
      </c>
      <c r="H3735" s="7">
        <v>66041</v>
      </c>
      <c r="I3735" s="143"/>
      <c r="J3735" s="144"/>
      <c r="K3735" s="145"/>
      <c r="L3735" t="str">
        <f t="shared" si="225"/>
        <v>22417</v>
      </c>
      <c r="M3735">
        <f t="shared" si="226"/>
        <v>22417</v>
      </c>
      <c r="N3735" s="37">
        <f t="shared" si="224"/>
        <v>628958</v>
      </c>
    </row>
    <row r="3736" spans="1:14" x14ac:dyDescent="0.3">
      <c r="A3736" s="3">
        <v>5</v>
      </c>
      <c r="B3736" s="142"/>
      <c r="C3736" s="4" t="s">
        <v>5406</v>
      </c>
      <c r="D3736" s="5">
        <v>45034</v>
      </c>
      <c r="E3736" s="6" t="s">
        <v>2364</v>
      </c>
      <c r="F3736" s="7">
        <v>403871</v>
      </c>
      <c r="G3736" s="6" t="s">
        <v>1366</v>
      </c>
      <c r="H3736" s="7">
        <v>42406</v>
      </c>
      <c r="I3736" s="143"/>
      <c r="J3736" s="144"/>
      <c r="K3736" s="145"/>
      <c r="L3736" t="str">
        <f t="shared" si="225"/>
        <v>22366</v>
      </c>
      <c r="M3736">
        <f t="shared" si="226"/>
        <v>22366</v>
      </c>
      <c r="N3736" s="37">
        <f t="shared" si="224"/>
        <v>403871</v>
      </c>
    </row>
    <row r="3737" spans="1:14" x14ac:dyDescent="0.3">
      <c r="A3737" s="3">
        <v>5</v>
      </c>
      <c r="B3737" s="142"/>
      <c r="C3737" s="4" t="s">
        <v>5407</v>
      </c>
      <c r="D3737" s="5">
        <v>45041</v>
      </c>
      <c r="E3737" s="6" t="s">
        <v>2368</v>
      </c>
      <c r="F3737" s="7">
        <v>1006976</v>
      </c>
      <c r="G3737" s="6" t="s">
        <v>1366</v>
      </c>
      <c r="H3737" s="7">
        <v>105732</v>
      </c>
      <c r="I3737" s="143"/>
      <c r="J3737" s="144"/>
      <c r="K3737" s="145"/>
      <c r="L3737" t="str">
        <f t="shared" si="225"/>
        <v>23727</v>
      </c>
      <c r="M3737">
        <f t="shared" si="226"/>
        <v>23727</v>
      </c>
      <c r="N3737" s="37">
        <f t="shared" si="224"/>
        <v>1006976</v>
      </c>
    </row>
    <row r="3738" spans="1:14" x14ac:dyDescent="0.3">
      <c r="A3738" s="3">
        <v>5</v>
      </c>
      <c r="B3738" s="142"/>
      <c r="C3738" s="4" t="s">
        <v>5408</v>
      </c>
      <c r="D3738" s="5">
        <v>45042</v>
      </c>
      <c r="E3738" s="6" t="s">
        <v>2368</v>
      </c>
      <c r="F3738" s="7">
        <v>1119458</v>
      </c>
      <c r="G3738" s="6" t="s">
        <v>1366</v>
      </c>
      <c r="H3738" s="7">
        <v>117543</v>
      </c>
      <c r="I3738" s="143"/>
      <c r="J3738" s="144"/>
      <c r="K3738" s="145"/>
      <c r="L3738" t="str">
        <f t="shared" si="225"/>
        <v>23785</v>
      </c>
      <c r="M3738">
        <f t="shared" si="226"/>
        <v>23785</v>
      </c>
      <c r="N3738" s="37">
        <f t="shared" si="224"/>
        <v>1119458</v>
      </c>
    </row>
    <row r="3739" spans="1:14" x14ac:dyDescent="0.3">
      <c r="A3739" s="3">
        <v>5</v>
      </c>
      <c r="B3739" s="142"/>
      <c r="C3739" s="4" t="s">
        <v>5409</v>
      </c>
      <c r="D3739" s="5">
        <v>45044</v>
      </c>
      <c r="E3739" s="6" t="s">
        <v>2368</v>
      </c>
      <c r="F3739" s="7">
        <v>630760</v>
      </c>
      <c r="G3739" s="6" t="s">
        <v>1366</v>
      </c>
      <c r="H3739" s="7">
        <v>66230</v>
      </c>
      <c r="I3739" s="143"/>
      <c r="J3739" s="144"/>
      <c r="K3739" s="145"/>
      <c r="L3739" t="str">
        <f t="shared" si="225"/>
        <v>25191</v>
      </c>
      <c r="M3739">
        <f t="shared" si="226"/>
        <v>25191</v>
      </c>
      <c r="N3739" s="37">
        <f t="shared" si="224"/>
        <v>630760</v>
      </c>
    </row>
    <row r="3740" spans="1:14" x14ac:dyDescent="0.3">
      <c r="A3740" s="3">
        <v>5</v>
      </c>
      <c r="B3740" s="142"/>
      <c r="C3740" s="4" t="s">
        <v>5410</v>
      </c>
      <c r="D3740" s="5">
        <v>45044</v>
      </c>
      <c r="E3740" s="6" t="s">
        <v>2368</v>
      </c>
      <c r="F3740" s="7">
        <v>764654</v>
      </c>
      <c r="G3740" s="6" t="s">
        <v>1366</v>
      </c>
      <c r="H3740" s="7">
        <v>80289</v>
      </c>
      <c r="I3740" s="143"/>
      <c r="J3740" s="144"/>
      <c r="K3740" s="145"/>
      <c r="L3740" t="str">
        <f t="shared" si="225"/>
        <v>25201</v>
      </c>
      <c r="M3740">
        <f t="shared" si="226"/>
        <v>25201</v>
      </c>
      <c r="N3740" s="37">
        <f t="shared" si="224"/>
        <v>764654</v>
      </c>
    </row>
    <row r="3741" spans="1:14" x14ac:dyDescent="0.3">
      <c r="A3741" s="3">
        <v>5</v>
      </c>
      <c r="B3741" s="142"/>
      <c r="C3741" s="4" t="s">
        <v>5411</v>
      </c>
      <c r="D3741" s="5">
        <v>45042</v>
      </c>
      <c r="E3741" s="6" t="s">
        <v>2401</v>
      </c>
      <c r="F3741" s="7">
        <v>535514</v>
      </c>
      <c r="G3741" s="6" t="s">
        <v>1366</v>
      </c>
      <c r="H3741" s="7">
        <v>56229</v>
      </c>
      <c r="I3741" s="143"/>
      <c r="J3741" s="144"/>
      <c r="K3741" s="145"/>
      <c r="L3741" t="str">
        <f t="shared" si="225"/>
        <v>24180</v>
      </c>
      <c r="M3741">
        <f t="shared" si="226"/>
        <v>24180</v>
      </c>
      <c r="N3741" s="37">
        <f t="shared" si="224"/>
        <v>535514</v>
      </c>
    </row>
    <row r="3742" spans="1:14" x14ac:dyDescent="0.3">
      <c r="A3742" s="3">
        <v>5</v>
      </c>
      <c r="B3742" s="142"/>
      <c r="C3742" s="4" t="s">
        <v>5412</v>
      </c>
      <c r="D3742" s="5">
        <v>45041</v>
      </c>
      <c r="E3742" s="6" t="s">
        <v>2414</v>
      </c>
      <c r="F3742" s="7">
        <v>488653</v>
      </c>
      <c r="G3742" s="6" t="s">
        <v>1366</v>
      </c>
      <c r="H3742" s="7">
        <v>51309</v>
      </c>
      <c r="I3742" s="143"/>
      <c r="J3742" s="144"/>
      <c r="K3742" s="145"/>
      <c r="L3742" t="str">
        <f t="shared" si="225"/>
        <v>23750</v>
      </c>
      <c r="M3742">
        <f t="shared" si="226"/>
        <v>23750</v>
      </c>
      <c r="N3742" s="37">
        <f t="shared" si="224"/>
        <v>488653</v>
      </c>
    </row>
    <row r="3743" spans="1:14" x14ac:dyDescent="0.3">
      <c r="A3743" s="3">
        <v>5</v>
      </c>
      <c r="B3743" s="142"/>
      <c r="C3743" s="4" t="s">
        <v>5413</v>
      </c>
      <c r="D3743" s="5">
        <v>45042</v>
      </c>
      <c r="E3743" s="6" t="s">
        <v>2414</v>
      </c>
      <c r="F3743" s="7">
        <v>730975</v>
      </c>
      <c r="G3743" s="6" t="s">
        <v>1366</v>
      </c>
      <c r="H3743" s="7">
        <v>76752</v>
      </c>
      <c r="I3743" s="143"/>
      <c r="J3743" s="144"/>
      <c r="K3743" s="145"/>
      <c r="L3743" t="str">
        <f t="shared" si="225"/>
        <v>24353</v>
      </c>
      <c r="M3743">
        <f t="shared" si="226"/>
        <v>24353</v>
      </c>
      <c r="N3743" s="37">
        <f t="shared" si="224"/>
        <v>730975</v>
      </c>
    </row>
    <row r="3744" spans="1:14" x14ac:dyDescent="0.3">
      <c r="A3744" s="3">
        <v>5</v>
      </c>
      <c r="B3744" s="142"/>
      <c r="C3744" s="4" t="s">
        <v>5414</v>
      </c>
      <c r="D3744" s="5">
        <v>45044</v>
      </c>
      <c r="E3744" s="6" t="s">
        <v>2414</v>
      </c>
      <c r="F3744" s="7">
        <v>535514</v>
      </c>
      <c r="G3744" s="6" t="s">
        <v>1366</v>
      </c>
      <c r="H3744" s="7">
        <v>56229</v>
      </c>
      <c r="I3744" s="143"/>
      <c r="J3744" s="144"/>
      <c r="K3744" s="145"/>
      <c r="L3744" t="str">
        <f t="shared" si="225"/>
        <v>25175</v>
      </c>
      <c r="M3744">
        <f t="shared" si="226"/>
        <v>25175</v>
      </c>
      <c r="N3744" s="37">
        <f t="shared" si="224"/>
        <v>535514</v>
      </c>
    </row>
    <row r="3745" spans="1:14" x14ac:dyDescent="0.3">
      <c r="A3745" s="3">
        <v>5</v>
      </c>
      <c r="B3745" s="142"/>
      <c r="C3745" s="4" t="s">
        <v>5415</v>
      </c>
      <c r="D3745" s="5">
        <v>45044</v>
      </c>
      <c r="E3745" s="6" t="s">
        <v>2414</v>
      </c>
      <c r="F3745" s="7">
        <v>798600</v>
      </c>
      <c r="G3745" s="6" t="s">
        <v>1366</v>
      </c>
      <c r="H3745" s="7">
        <v>83853</v>
      </c>
      <c r="I3745" s="143"/>
      <c r="J3745" s="144"/>
      <c r="K3745" s="145"/>
      <c r="L3745" t="str">
        <f t="shared" si="225"/>
        <v>25200</v>
      </c>
      <c r="M3745">
        <f t="shared" si="226"/>
        <v>25200</v>
      </c>
      <c r="N3745" s="37">
        <f t="shared" si="224"/>
        <v>798600</v>
      </c>
    </row>
    <row r="3746" spans="1:14" x14ac:dyDescent="0.3">
      <c r="A3746" s="3">
        <v>5</v>
      </c>
      <c r="B3746" s="142"/>
      <c r="C3746" s="4" t="s">
        <v>5416</v>
      </c>
      <c r="D3746" s="5">
        <v>45044</v>
      </c>
      <c r="E3746" s="6" t="s">
        <v>2364</v>
      </c>
      <c r="F3746" s="7">
        <v>1576900</v>
      </c>
      <c r="G3746" s="6" t="s">
        <v>1366</v>
      </c>
      <c r="H3746" s="7">
        <v>165574</v>
      </c>
      <c r="I3746" s="143"/>
      <c r="J3746" s="144"/>
      <c r="K3746" s="145"/>
      <c r="L3746" t="str">
        <f t="shared" si="225"/>
        <v>25168</v>
      </c>
      <c r="M3746">
        <f t="shared" si="226"/>
        <v>25168</v>
      </c>
      <c r="N3746" s="37">
        <f t="shared" si="224"/>
        <v>1576900</v>
      </c>
    </row>
    <row r="3747" spans="1:14" x14ac:dyDescent="0.3">
      <c r="A3747" s="3">
        <v>5</v>
      </c>
      <c r="B3747" s="142"/>
      <c r="C3747" s="4" t="s">
        <v>5417</v>
      </c>
      <c r="D3747" s="5">
        <v>45044</v>
      </c>
      <c r="E3747" s="6" t="s">
        <v>2368</v>
      </c>
      <c r="F3747" s="7">
        <v>892524</v>
      </c>
      <c r="G3747" s="6" t="s">
        <v>1366</v>
      </c>
      <c r="H3747" s="7">
        <v>93715</v>
      </c>
      <c r="I3747" s="143"/>
      <c r="J3747" s="144"/>
      <c r="K3747" s="145"/>
      <c r="L3747" t="str">
        <f t="shared" si="225"/>
        <v>25208</v>
      </c>
      <c r="M3747">
        <f t="shared" si="226"/>
        <v>25208</v>
      </c>
      <c r="N3747" s="37">
        <f t="shared" si="224"/>
        <v>892524</v>
      </c>
    </row>
    <row r="3748" spans="1:14" x14ac:dyDescent="0.3">
      <c r="A3748" s="3">
        <v>5</v>
      </c>
      <c r="B3748" s="142"/>
      <c r="C3748" s="4" t="s">
        <v>5418</v>
      </c>
      <c r="D3748" s="5">
        <v>45034</v>
      </c>
      <c r="E3748" s="6" t="s">
        <v>2368</v>
      </c>
      <c r="F3748" s="7">
        <v>518558</v>
      </c>
      <c r="G3748" s="6" t="s">
        <v>1366</v>
      </c>
      <c r="H3748" s="7">
        <v>54449</v>
      </c>
      <c r="I3748" s="143"/>
      <c r="J3748" s="144"/>
      <c r="K3748" s="145"/>
      <c r="L3748" t="str">
        <f t="shared" si="225"/>
        <v>22337</v>
      </c>
      <c r="M3748">
        <f t="shared" si="226"/>
        <v>22337</v>
      </c>
      <c r="N3748" s="37">
        <f t="shared" si="224"/>
        <v>518558</v>
      </c>
    </row>
    <row r="3749" spans="1:14" x14ac:dyDescent="0.3">
      <c r="A3749" s="3">
        <v>5</v>
      </c>
      <c r="B3749" s="142"/>
      <c r="C3749" s="4" t="s">
        <v>5419</v>
      </c>
      <c r="D3749" s="5">
        <v>45022</v>
      </c>
      <c r="E3749" s="6" t="s">
        <v>3338</v>
      </c>
      <c r="F3749" s="7">
        <v>366491</v>
      </c>
      <c r="G3749" s="6" t="s">
        <v>1366</v>
      </c>
      <c r="H3749" s="7">
        <v>38482</v>
      </c>
      <c r="I3749" s="143"/>
      <c r="J3749" s="144"/>
      <c r="K3749" s="145"/>
      <c r="L3749" t="str">
        <f t="shared" si="225"/>
        <v>19686</v>
      </c>
      <c r="M3749">
        <f t="shared" si="226"/>
        <v>19686</v>
      </c>
      <c r="N3749" s="37">
        <f t="shared" si="224"/>
        <v>366491</v>
      </c>
    </row>
    <row r="3750" spans="1:14" x14ac:dyDescent="0.3">
      <c r="A3750" s="3">
        <v>5</v>
      </c>
      <c r="B3750" s="142"/>
      <c r="C3750" s="4" t="s">
        <v>5420</v>
      </c>
      <c r="D3750" s="5">
        <v>45023</v>
      </c>
      <c r="E3750" s="6" t="s">
        <v>3338</v>
      </c>
      <c r="F3750" s="7">
        <v>597050</v>
      </c>
      <c r="G3750" s="6" t="s">
        <v>1366</v>
      </c>
      <c r="H3750" s="7">
        <v>62690</v>
      </c>
      <c r="I3750" s="143"/>
      <c r="J3750" s="144"/>
      <c r="K3750" s="145"/>
      <c r="L3750" t="str">
        <f t="shared" si="225"/>
        <v>20382</v>
      </c>
      <c r="M3750">
        <f t="shared" si="226"/>
        <v>20382</v>
      </c>
      <c r="N3750" s="37">
        <f t="shared" si="224"/>
        <v>597050</v>
      </c>
    </row>
    <row r="3751" spans="1:14" x14ac:dyDescent="0.3">
      <c r="A3751" s="3">
        <v>5</v>
      </c>
      <c r="B3751" s="142"/>
      <c r="C3751" s="4" t="s">
        <v>5421</v>
      </c>
      <c r="D3751" s="5">
        <v>45027</v>
      </c>
      <c r="E3751" s="6" t="s">
        <v>3338</v>
      </c>
      <c r="F3751" s="7">
        <v>535514</v>
      </c>
      <c r="G3751" s="6" t="s">
        <v>1366</v>
      </c>
      <c r="H3751" s="7">
        <v>56229</v>
      </c>
      <c r="I3751" s="143"/>
      <c r="J3751" s="144"/>
      <c r="K3751" s="145"/>
      <c r="L3751" t="str">
        <f t="shared" si="225"/>
        <v>20567</v>
      </c>
      <c r="M3751">
        <f t="shared" si="226"/>
        <v>20567</v>
      </c>
      <c r="N3751" s="37">
        <f t="shared" si="224"/>
        <v>535514</v>
      </c>
    </row>
    <row r="3752" spans="1:14" x14ac:dyDescent="0.3">
      <c r="A3752" s="3">
        <v>5</v>
      </c>
      <c r="B3752" s="142"/>
      <c r="C3752" s="4" t="s">
        <v>5422</v>
      </c>
      <c r="D3752" s="5">
        <v>45029</v>
      </c>
      <c r="E3752" s="6" t="s">
        <v>2414</v>
      </c>
      <c r="F3752" s="7">
        <v>403871</v>
      </c>
      <c r="G3752" s="6" t="s">
        <v>1366</v>
      </c>
      <c r="H3752" s="7">
        <v>42406</v>
      </c>
      <c r="I3752" s="143"/>
      <c r="J3752" s="144"/>
      <c r="K3752" s="145"/>
      <c r="L3752" t="str">
        <f t="shared" si="225"/>
        <v>22030</v>
      </c>
      <c r="M3752">
        <f t="shared" si="226"/>
        <v>22030</v>
      </c>
      <c r="N3752" s="37">
        <f t="shared" si="224"/>
        <v>403871</v>
      </c>
    </row>
    <row r="3753" spans="1:14" x14ac:dyDescent="0.3">
      <c r="A3753" s="3">
        <v>5</v>
      </c>
      <c r="B3753" s="142"/>
      <c r="C3753" s="4" t="s">
        <v>5423</v>
      </c>
      <c r="D3753" s="5">
        <v>45021</v>
      </c>
      <c r="E3753" s="6" t="s">
        <v>2406</v>
      </c>
      <c r="F3753" s="7">
        <v>774414</v>
      </c>
      <c r="G3753" s="6" t="s">
        <v>1366</v>
      </c>
      <c r="H3753" s="7">
        <v>81313</v>
      </c>
      <c r="I3753" s="143"/>
      <c r="J3753" s="144"/>
      <c r="K3753" s="145"/>
      <c r="L3753" t="str">
        <f t="shared" si="225"/>
        <v>19287</v>
      </c>
      <c r="M3753">
        <f t="shared" si="226"/>
        <v>19287</v>
      </c>
      <c r="N3753" s="37">
        <f t="shared" si="224"/>
        <v>774414</v>
      </c>
    </row>
    <row r="3754" spans="1:14" x14ac:dyDescent="0.3">
      <c r="A3754" s="3">
        <v>5</v>
      </c>
      <c r="B3754" s="142"/>
      <c r="C3754" s="4" t="s">
        <v>5424</v>
      </c>
      <c r="D3754" s="5">
        <v>45021</v>
      </c>
      <c r="E3754" s="6" t="s">
        <v>3338</v>
      </c>
      <c r="F3754" s="7">
        <v>1680916</v>
      </c>
      <c r="G3754" s="6" t="s">
        <v>1366</v>
      </c>
      <c r="H3754" s="7">
        <v>176496</v>
      </c>
      <c r="I3754" s="143"/>
      <c r="J3754" s="144"/>
      <c r="K3754" s="145"/>
      <c r="L3754" t="str">
        <f t="shared" si="225"/>
        <v>19297</v>
      </c>
      <c r="M3754">
        <f t="shared" si="226"/>
        <v>19297</v>
      </c>
      <c r="N3754" s="37">
        <f t="shared" si="224"/>
        <v>1680916</v>
      </c>
    </row>
    <row r="3755" spans="1:14" x14ac:dyDescent="0.3">
      <c r="A3755" s="3">
        <v>5</v>
      </c>
      <c r="B3755" s="142"/>
      <c r="C3755" s="4" t="s">
        <v>5425</v>
      </c>
      <c r="D3755" s="5">
        <v>45027</v>
      </c>
      <c r="E3755" s="6" t="s">
        <v>2364</v>
      </c>
      <c r="F3755" s="7">
        <v>390922</v>
      </c>
      <c r="G3755" s="6" t="s">
        <v>1366</v>
      </c>
      <c r="H3755" s="7">
        <v>41047</v>
      </c>
      <c r="I3755" s="143"/>
      <c r="J3755" s="144"/>
      <c r="K3755" s="145"/>
      <c r="L3755" t="str">
        <f t="shared" si="225"/>
        <v>20623</v>
      </c>
      <c r="M3755">
        <f t="shared" si="226"/>
        <v>20623</v>
      </c>
      <c r="N3755" s="37">
        <f t="shared" si="224"/>
        <v>390922</v>
      </c>
    </row>
    <row r="3756" spans="1:14" x14ac:dyDescent="0.3">
      <c r="A3756" s="3">
        <v>5</v>
      </c>
      <c r="B3756" s="142"/>
      <c r="C3756" s="4" t="s">
        <v>5426</v>
      </c>
      <c r="D3756" s="5">
        <v>45029</v>
      </c>
      <c r="E3756" s="6" t="s">
        <v>2368</v>
      </c>
      <c r="F3756" s="7">
        <v>439351</v>
      </c>
      <c r="G3756" s="6" t="s">
        <v>1366</v>
      </c>
      <c r="H3756" s="7">
        <v>46132</v>
      </c>
      <c r="I3756" s="143"/>
      <c r="J3756" s="144"/>
      <c r="K3756" s="145"/>
      <c r="L3756" t="str">
        <f t="shared" si="225"/>
        <v>22027</v>
      </c>
      <c r="M3756">
        <f t="shared" si="226"/>
        <v>22027</v>
      </c>
      <c r="N3756" s="37">
        <f t="shared" si="224"/>
        <v>439351</v>
      </c>
    </row>
    <row r="3757" spans="1:14" x14ac:dyDescent="0.3">
      <c r="A3757" s="3">
        <v>5</v>
      </c>
      <c r="B3757" s="142"/>
      <c r="C3757" s="4" t="s">
        <v>5427</v>
      </c>
      <c r="D3757" s="5">
        <v>45027</v>
      </c>
      <c r="E3757" s="6" t="s">
        <v>2406</v>
      </c>
      <c r="F3757" s="7">
        <v>1468440</v>
      </c>
      <c r="G3757" s="6" t="s">
        <v>1366</v>
      </c>
      <c r="H3757" s="7">
        <v>154186</v>
      </c>
      <c r="I3757" s="143"/>
      <c r="J3757" s="144"/>
      <c r="K3757" s="145"/>
      <c r="L3757" t="str">
        <f t="shared" si="225"/>
        <v>20656</v>
      </c>
      <c r="M3757">
        <f t="shared" si="226"/>
        <v>20656</v>
      </c>
      <c r="N3757" s="37">
        <f t="shared" si="224"/>
        <v>1468440</v>
      </c>
    </row>
    <row r="3758" spans="1:14" x14ac:dyDescent="0.3">
      <c r="A3758" s="3">
        <v>5</v>
      </c>
      <c r="B3758" s="142"/>
      <c r="C3758" s="4" t="s">
        <v>5428</v>
      </c>
      <c r="D3758" s="5">
        <v>45037</v>
      </c>
      <c r="E3758" s="6" t="s">
        <v>2401</v>
      </c>
      <c r="F3758" s="7">
        <v>488653</v>
      </c>
      <c r="G3758" s="6" t="s">
        <v>1366</v>
      </c>
      <c r="H3758" s="7">
        <v>51309</v>
      </c>
      <c r="I3758" s="143"/>
      <c r="J3758" s="144"/>
      <c r="K3758" s="145"/>
      <c r="L3758" t="str">
        <f t="shared" si="225"/>
        <v>23457</v>
      </c>
      <c r="M3758">
        <f t="shared" si="226"/>
        <v>23457</v>
      </c>
      <c r="N3758" s="37">
        <f t="shared" si="224"/>
        <v>488653</v>
      </c>
    </row>
    <row r="3759" spans="1:14" x14ac:dyDescent="0.3">
      <c r="A3759" s="3">
        <v>5</v>
      </c>
      <c r="B3759" s="142"/>
      <c r="C3759" s="4" t="s">
        <v>5429</v>
      </c>
      <c r="D3759" s="5">
        <v>45033</v>
      </c>
      <c r="E3759" s="6" t="s">
        <v>2364</v>
      </c>
      <c r="F3759" s="7">
        <v>552002</v>
      </c>
      <c r="G3759" s="6" t="s">
        <v>1366</v>
      </c>
      <c r="H3759" s="7">
        <v>57960</v>
      </c>
      <c r="I3759" s="143"/>
      <c r="J3759" s="144"/>
      <c r="K3759" s="145"/>
      <c r="L3759" t="str">
        <f t="shared" si="225"/>
        <v>22234</v>
      </c>
      <c r="M3759">
        <f t="shared" si="226"/>
        <v>22234</v>
      </c>
      <c r="N3759" s="37">
        <f t="shared" si="224"/>
        <v>552002</v>
      </c>
    </row>
    <row r="3760" spans="1:14" x14ac:dyDescent="0.3">
      <c r="A3760" s="3">
        <v>5</v>
      </c>
      <c r="B3760" s="142"/>
      <c r="C3760" s="4" t="s">
        <v>5430</v>
      </c>
      <c r="D3760" s="5">
        <v>45038</v>
      </c>
      <c r="E3760" s="6" t="s">
        <v>2364</v>
      </c>
      <c r="F3760" s="7">
        <v>407923</v>
      </c>
      <c r="G3760" s="6" t="s">
        <v>1366</v>
      </c>
      <c r="H3760" s="7">
        <v>42832</v>
      </c>
      <c r="I3760" s="143"/>
      <c r="J3760" s="144"/>
      <c r="K3760" s="145"/>
      <c r="L3760" t="str">
        <f t="shared" si="225"/>
        <v>23547</v>
      </c>
      <c r="M3760">
        <f t="shared" si="226"/>
        <v>23547</v>
      </c>
      <c r="N3760" s="37">
        <f t="shared" si="224"/>
        <v>407923</v>
      </c>
    </row>
    <row r="3761" spans="1:14" x14ac:dyDescent="0.3">
      <c r="A3761" s="3">
        <v>5</v>
      </c>
      <c r="B3761" s="142"/>
      <c r="C3761" s="4" t="s">
        <v>5431</v>
      </c>
      <c r="D3761" s="5">
        <v>45031</v>
      </c>
      <c r="E3761" s="6" t="s">
        <v>2414</v>
      </c>
      <c r="F3761" s="7">
        <v>165601</v>
      </c>
      <c r="G3761" s="6" t="s">
        <v>1366</v>
      </c>
      <c r="H3761" s="7">
        <v>17388</v>
      </c>
      <c r="I3761" s="143"/>
      <c r="J3761" s="144"/>
      <c r="K3761" s="145"/>
      <c r="L3761" t="str">
        <f t="shared" si="225"/>
        <v>22205</v>
      </c>
      <c r="M3761">
        <f t="shared" si="226"/>
        <v>22205</v>
      </c>
      <c r="N3761" s="37">
        <f t="shared" si="224"/>
        <v>165601</v>
      </c>
    </row>
    <row r="3762" spans="1:14" x14ac:dyDescent="0.3">
      <c r="A3762" s="3">
        <v>5</v>
      </c>
      <c r="B3762" s="142"/>
      <c r="C3762" s="4" t="s">
        <v>5432</v>
      </c>
      <c r="D3762" s="5">
        <v>45035</v>
      </c>
      <c r="E3762" s="6" t="s">
        <v>2368</v>
      </c>
      <c r="F3762" s="7">
        <v>1261520</v>
      </c>
      <c r="G3762" s="6" t="s">
        <v>1366</v>
      </c>
      <c r="H3762" s="7">
        <v>132460</v>
      </c>
      <c r="I3762" s="143"/>
      <c r="J3762" s="144"/>
      <c r="K3762" s="145"/>
      <c r="L3762" t="str">
        <f t="shared" si="225"/>
        <v>22395</v>
      </c>
      <c r="M3762">
        <f t="shared" si="226"/>
        <v>22395</v>
      </c>
      <c r="N3762" s="37">
        <f t="shared" si="224"/>
        <v>1261520</v>
      </c>
    </row>
    <row r="3763" spans="1:14" x14ac:dyDescent="0.3">
      <c r="A3763" s="3">
        <v>5</v>
      </c>
      <c r="B3763" s="142"/>
      <c r="C3763" s="4" t="s">
        <v>5433</v>
      </c>
      <c r="D3763" s="5">
        <v>45038</v>
      </c>
      <c r="E3763" s="6" t="s">
        <v>3338</v>
      </c>
      <c r="F3763" s="7">
        <v>220801</v>
      </c>
      <c r="G3763" s="6" t="s">
        <v>1366</v>
      </c>
      <c r="H3763" s="7">
        <v>23184</v>
      </c>
      <c r="I3763" s="143"/>
      <c r="J3763" s="144"/>
      <c r="K3763" s="145"/>
      <c r="L3763" t="str">
        <f t="shared" si="225"/>
        <v>23559</v>
      </c>
      <c r="M3763">
        <f t="shared" si="226"/>
        <v>23559</v>
      </c>
      <c r="N3763" s="37">
        <f t="shared" si="224"/>
        <v>220801</v>
      </c>
    </row>
    <row r="3764" spans="1:14" x14ac:dyDescent="0.3">
      <c r="A3764" s="3">
        <v>5</v>
      </c>
      <c r="B3764" s="142"/>
      <c r="C3764" s="4" t="s">
        <v>5434</v>
      </c>
      <c r="D3764" s="5">
        <v>45040</v>
      </c>
      <c r="E3764" s="6" t="s">
        <v>2414</v>
      </c>
      <c r="F3764" s="7">
        <v>780539</v>
      </c>
      <c r="G3764" s="6" t="s">
        <v>1366</v>
      </c>
      <c r="H3764" s="7">
        <v>81957</v>
      </c>
      <c r="I3764" s="143"/>
      <c r="J3764" s="144"/>
      <c r="K3764" s="145"/>
      <c r="L3764" t="str">
        <f t="shared" si="225"/>
        <v>23622</v>
      </c>
      <c r="M3764">
        <f t="shared" si="226"/>
        <v>23622</v>
      </c>
      <c r="N3764" s="37">
        <f t="shared" si="224"/>
        <v>780539</v>
      </c>
    </row>
    <row r="3765" spans="1:14" x14ac:dyDescent="0.3">
      <c r="A3765" s="3">
        <v>5</v>
      </c>
      <c r="B3765" s="142"/>
      <c r="C3765" s="4" t="s">
        <v>5435</v>
      </c>
      <c r="D3765" s="5">
        <v>45040</v>
      </c>
      <c r="E3765" s="6" t="s">
        <v>2401</v>
      </c>
      <c r="F3765" s="7">
        <v>842773</v>
      </c>
      <c r="G3765" s="6" t="s">
        <v>1366</v>
      </c>
      <c r="H3765" s="7">
        <v>88491</v>
      </c>
      <c r="I3765" s="143"/>
      <c r="J3765" s="144"/>
      <c r="K3765" s="145"/>
      <c r="L3765" t="str">
        <f t="shared" si="225"/>
        <v>23608</v>
      </c>
      <c r="M3765">
        <f t="shared" si="226"/>
        <v>23608</v>
      </c>
      <c r="N3765" s="37">
        <f t="shared" si="224"/>
        <v>842773</v>
      </c>
    </row>
    <row r="3766" spans="1:14" x14ac:dyDescent="0.3">
      <c r="A3766" s="3">
        <v>5</v>
      </c>
      <c r="B3766" s="142"/>
      <c r="C3766" s="4" t="s">
        <v>5436</v>
      </c>
      <c r="D3766" s="5">
        <v>45023</v>
      </c>
      <c r="E3766" s="6" t="s">
        <v>5437</v>
      </c>
      <c r="F3766" s="7">
        <v>1427131</v>
      </c>
      <c r="G3766" s="6" t="s">
        <v>1366</v>
      </c>
      <c r="H3766" s="7">
        <v>149849</v>
      </c>
      <c r="I3766" s="143"/>
      <c r="J3766" s="144"/>
      <c r="K3766" s="145"/>
      <c r="L3766" t="str">
        <f t="shared" si="225"/>
        <v>20397</v>
      </c>
      <c r="M3766">
        <f t="shared" si="226"/>
        <v>20397</v>
      </c>
      <c r="N3766" s="37">
        <f t="shared" si="224"/>
        <v>1427131</v>
      </c>
    </row>
    <row r="3767" spans="1:14" x14ac:dyDescent="0.3">
      <c r="A3767" s="3">
        <v>5</v>
      </c>
      <c r="B3767" s="142"/>
      <c r="C3767" s="4" t="s">
        <v>5438</v>
      </c>
      <c r="D3767" s="5">
        <v>45034</v>
      </c>
      <c r="E3767" s="6" t="s">
        <v>2368</v>
      </c>
      <c r="F3767" s="7">
        <v>535514</v>
      </c>
      <c r="G3767" s="6" t="s">
        <v>1366</v>
      </c>
      <c r="H3767" s="7">
        <v>56229</v>
      </c>
      <c r="I3767" s="143"/>
      <c r="J3767" s="144"/>
      <c r="K3767" s="145"/>
      <c r="L3767" t="str">
        <f t="shared" si="225"/>
        <v>22354</v>
      </c>
      <c r="M3767">
        <f t="shared" si="226"/>
        <v>22354</v>
      </c>
      <c r="N3767" s="37">
        <f t="shared" ref="N3767:N3830" si="227">+F3767</f>
        <v>535514</v>
      </c>
    </row>
    <row r="3768" spans="1:14" x14ac:dyDescent="0.3">
      <c r="A3768" s="3">
        <v>5</v>
      </c>
      <c r="B3768" s="142"/>
      <c r="C3768" s="4" t="s">
        <v>5439</v>
      </c>
      <c r="D3768" s="5">
        <v>45041</v>
      </c>
      <c r="E3768" s="6" t="s">
        <v>2368</v>
      </c>
      <c r="F3768" s="7">
        <v>535514</v>
      </c>
      <c r="G3768" s="6" t="s">
        <v>1366</v>
      </c>
      <c r="H3768" s="7">
        <v>56229</v>
      </c>
      <c r="I3768" s="143"/>
      <c r="J3768" s="144"/>
      <c r="K3768" s="145"/>
      <c r="L3768" t="str">
        <f t="shared" si="225"/>
        <v>23708</v>
      </c>
      <c r="M3768">
        <f t="shared" si="226"/>
        <v>23708</v>
      </c>
      <c r="N3768" s="37">
        <f t="shared" si="227"/>
        <v>535514</v>
      </c>
    </row>
    <row r="3769" spans="1:14" x14ac:dyDescent="0.3">
      <c r="A3769" s="3">
        <v>5</v>
      </c>
      <c r="B3769" s="142"/>
      <c r="C3769" s="4" t="s">
        <v>5440</v>
      </c>
      <c r="D3769" s="5">
        <v>45042</v>
      </c>
      <c r="E3769" s="6" t="s">
        <v>2368</v>
      </c>
      <c r="F3769" s="7">
        <v>1823388</v>
      </c>
      <c r="G3769" s="6" t="s">
        <v>1366</v>
      </c>
      <c r="H3769" s="7">
        <v>191456</v>
      </c>
      <c r="I3769" s="143"/>
      <c r="J3769" s="144"/>
      <c r="K3769" s="145"/>
      <c r="L3769" t="str">
        <f t="shared" si="225"/>
        <v>23925</v>
      </c>
      <c r="M3769">
        <f t="shared" si="226"/>
        <v>23925</v>
      </c>
      <c r="N3769" s="37">
        <f t="shared" si="227"/>
        <v>1823388</v>
      </c>
    </row>
    <row r="3770" spans="1:14" x14ac:dyDescent="0.3">
      <c r="A3770" s="3">
        <v>5</v>
      </c>
      <c r="B3770" s="142"/>
      <c r="C3770" s="4" t="s">
        <v>5441</v>
      </c>
      <c r="D3770" s="5">
        <v>45041</v>
      </c>
      <c r="E3770" s="6" t="s">
        <v>2364</v>
      </c>
      <c r="F3770" s="7">
        <v>701115</v>
      </c>
      <c r="G3770" s="6" t="s">
        <v>1366</v>
      </c>
      <c r="H3770" s="7">
        <v>73617</v>
      </c>
      <c r="I3770" s="143"/>
      <c r="J3770" s="144"/>
      <c r="K3770" s="145"/>
      <c r="L3770" t="str">
        <f t="shared" si="225"/>
        <v>23723</v>
      </c>
      <c r="M3770">
        <f t="shared" si="226"/>
        <v>23723</v>
      </c>
      <c r="N3770" s="37">
        <f t="shared" si="227"/>
        <v>701115</v>
      </c>
    </row>
    <row r="3771" spans="1:14" x14ac:dyDescent="0.3">
      <c r="A3771" s="3">
        <v>5</v>
      </c>
      <c r="B3771" s="142"/>
      <c r="C3771" s="4" t="s">
        <v>5442</v>
      </c>
      <c r="D3771" s="5">
        <v>45035</v>
      </c>
      <c r="E3771" s="6" t="s">
        <v>3338</v>
      </c>
      <c r="F3771" s="7">
        <v>403871</v>
      </c>
      <c r="G3771" s="6" t="s">
        <v>1366</v>
      </c>
      <c r="H3771" s="7">
        <v>42406</v>
      </c>
      <c r="I3771" s="143"/>
      <c r="J3771" s="144"/>
      <c r="K3771" s="145"/>
      <c r="L3771" t="str">
        <f t="shared" si="225"/>
        <v>22418</v>
      </c>
      <c r="M3771">
        <f t="shared" si="226"/>
        <v>22418</v>
      </c>
      <c r="N3771" s="37">
        <f t="shared" si="227"/>
        <v>403871</v>
      </c>
    </row>
    <row r="3772" spans="1:14" x14ac:dyDescent="0.3">
      <c r="A3772" s="3">
        <v>5</v>
      </c>
      <c r="B3772" s="142"/>
      <c r="C3772" s="4" t="s">
        <v>5443</v>
      </c>
      <c r="D3772" s="5">
        <v>45035</v>
      </c>
      <c r="E3772" s="6" t="s">
        <v>2364</v>
      </c>
      <c r="F3772" s="7">
        <v>942087</v>
      </c>
      <c r="G3772" s="6" t="s">
        <v>1366</v>
      </c>
      <c r="H3772" s="7">
        <v>98919</v>
      </c>
      <c r="I3772" s="143"/>
      <c r="J3772" s="144"/>
      <c r="K3772" s="145"/>
      <c r="L3772" t="str">
        <f t="shared" si="225"/>
        <v>22437</v>
      </c>
      <c r="M3772">
        <f t="shared" si="226"/>
        <v>22437</v>
      </c>
      <c r="N3772" s="37">
        <f t="shared" si="227"/>
        <v>942087</v>
      </c>
    </row>
    <row r="3773" spans="1:14" x14ac:dyDescent="0.3">
      <c r="A3773" s="3">
        <v>5</v>
      </c>
      <c r="B3773" s="142"/>
      <c r="C3773" s="4" t="s">
        <v>5444</v>
      </c>
      <c r="D3773" s="5">
        <v>45043</v>
      </c>
      <c r="E3773" s="6" t="s">
        <v>3338</v>
      </c>
      <c r="F3773" s="7">
        <v>639807</v>
      </c>
      <c r="G3773" s="6" t="s">
        <v>1366</v>
      </c>
      <c r="H3773" s="7">
        <v>67180</v>
      </c>
      <c r="I3773" s="143"/>
      <c r="J3773" s="144"/>
      <c r="K3773" s="145"/>
      <c r="L3773" t="str">
        <f t="shared" si="225"/>
        <v>24984</v>
      </c>
      <c r="M3773">
        <f t="shared" si="226"/>
        <v>24984</v>
      </c>
      <c r="N3773" s="37">
        <f t="shared" si="227"/>
        <v>639807</v>
      </c>
    </row>
    <row r="3774" spans="1:14" x14ac:dyDescent="0.3">
      <c r="A3774" s="3">
        <v>5</v>
      </c>
      <c r="B3774" s="142"/>
      <c r="C3774" s="4" t="s">
        <v>5445</v>
      </c>
      <c r="D3774" s="5">
        <v>45044</v>
      </c>
      <c r="E3774" s="6" t="s">
        <v>3338</v>
      </c>
      <c r="F3774" s="7">
        <v>701115</v>
      </c>
      <c r="G3774" s="6" t="s">
        <v>1366</v>
      </c>
      <c r="H3774" s="7">
        <v>73617</v>
      </c>
      <c r="I3774" s="143"/>
      <c r="J3774" s="144"/>
      <c r="K3774" s="145"/>
      <c r="L3774" t="str">
        <f t="shared" si="225"/>
        <v>25195</v>
      </c>
      <c r="M3774">
        <f t="shared" si="226"/>
        <v>25195</v>
      </c>
      <c r="N3774" s="37">
        <f t="shared" si="227"/>
        <v>701115</v>
      </c>
    </row>
    <row r="3775" spans="1:14" x14ac:dyDescent="0.3">
      <c r="A3775" s="3">
        <v>5</v>
      </c>
      <c r="B3775" s="142"/>
      <c r="C3775" s="4" t="s">
        <v>5446</v>
      </c>
      <c r="D3775" s="5">
        <v>45044</v>
      </c>
      <c r="E3775" s="6" t="s">
        <v>2414</v>
      </c>
      <c r="F3775" s="7">
        <v>701115</v>
      </c>
      <c r="G3775" s="6" t="s">
        <v>1366</v>
      </c>
      <c r="H3775" s="7">
        <v>73617</v>
      </c>
      <c r="I3775" s="143"/>
      <c r="J3775" s="144"/>
      <c r="K3775" s="145"/>
      <c r="L3775" t="str">
        <f t="shared" si="225"/>
        <v>25199</v>
      </c>
      <c r="M3775">
        <f t="shared" si="226"/>
        <v>25199</v>
      </c>
      <c r="N3775" s="37">
        <f t="shared" si="227"/>
        <v>701115</v>
      </c>
    </row>
    <row r="3776" spans="1:14" x14ac:dyDescent="0.3">
      <c r="A3776" s="3">
        <v>5</v>
      </c>
      <c r="B3776" s="142"/>
      <c r="C3776" s="4" t="s">
        <v>5447</v>
      </c>
      <c r="D3776" s="5">
        <v>45044</v>
      </c>
      <c r="E3776" s="6" t="s">
        <v>3338</v>
      </c>
      <c r="F3776" s="7">
        <v>1775906</v>
      </c>
      <c r="G3776" s="6" t="s">
        <v>1366</v>
      </c>
      <c r="H3776" s="7">
        <v>186470</v>
      </c>
      <c r="I3776" s="143"/>
      <c r="J3776" s="144"/>
      <c r="K3776" s="145"/>
      <c r="L3776" t="str">
        <f t="shared" si="225"/>
        <v>25217</v>
      </c>
      <c r="M3776">
        <f t="shared" si="226"/>
        <v>25217</v>
      </c>
      <c r="N3776" s="37">
        <f t="shared" si="227"/>
        <v>1775906</v>
      </c>
    </row>
    <row r="3777" spans="1:14" x14ac:dyDescent="0.3">
      <c r="A3777" s="3">
        <v>5</v>
      </c>
      <c r="B3777" s="142"/>
      <c r="C3777" s="4" t="s">
        <v>5448</v>
      </c>
      <c r="D3777" s="5">
        <v>45020</v>
      </c>
      <c r="E3777" s="6" t="s">
        <v>2414</v>
      </c>
      <c r="F3777" s="7">
        <v>925010</v>
      </c>
      <c r="G3777" s="6" t="s">
        <v>1366</v>
      </c>
      <c r="H3777" s="7">
        <v>97126</v>
      </c>
      <c r="I3777" s="143"/>
      <c r="J3777" s="144"/>
      <c r="K3777" s="145"/>
      <c r="L3777" t="str">
        <f t="shared" si="225"/>
        <v>19254</v>
      </c>
      <c r="M3777">
        <f t="shared" si="226"/>
        <v>19254</v>
      </c>
      <c r="N3777" s="37">
        <f t="shared" si="227"/>
        <v>925010</v>
      </c>
    </row>
    <row r="3778" spans="1:14" x14ac:dyDescent="0.3">
      <c r="A3778" s="3">
        <v>5</v>
      </c>
      <c r="B3778" s="142"/>
      <c r="C3778" s="4" t="s">
        <v>5449</v>
      </c>
      <c r="D3778" s="5">
        <v>45023</v>
      </c>
      <c r="E3778" s="6" t="s">
        <v>2368</v>
      </c>
      <c r="F3778" s="7">
        <v>1180290</v>
      </c>
      <c r="G3778" s="6" t="s">
        <v>1366</v>
      </c>
      <c r="H3778" s="7">
        <v>123930</v>
      </c>
      <c r="I3778" s="143"/>
      <c r="J3778" s="144"/>
      <c r="K3778" s="145"/>
      <c r="L3778" t="str">
        <f t="shared" si="225"/>
        <v>20409</v>
      </c>
      <c r="M3778">
        <f t="shared" si="226"/>
        <v>20409</v>
      </c>
      <c r="N3778" s="37">
        <f t="shared" si="227"/>
        <v>1180290</v>
      </c>
    </row>
    <row r="3779" spans="1:14" x14ac:dyDescent="0.3">
      <c r="A3779" s="3">
        <v>5</v>
      </c>
      <c r="B3779" s="142"/>
      <c r="C3779" s="4" t="s">
        <v>5450</v>
      </c>
      <c r="D3779" s="5">
        <v>45023</v>
      </c>
      <c r="E3779" s="6" t="s">
        <v>2401</v>
      </c>
      <c r="F3779" s="7">
        <v>1032552</v>
      </c>
      <c r="G3779" s="6" t="s">
        <v>1366</v>
      </c>
      <c r="H3779" s="7">
        <v>108418</v>
      </c>
      <c r="I3779" s="143"/>
      <c r="J3779" s="144"/>
      <c r="K3779" s="145"/>
      <c r="L3779" t="str">
        <f t="shared" si="225"/>
        <v>20372</v>
      </c>
      <c r="M3779">
        <f t="shared" si="226"/>
        <v>20372</v>
      </c>
      <c r="N3779" s="37">
        <f t="shared" si="227"/>
        <v>1032552</v>
      </c>
    </row>
    <row r="3780" spans="1:14" x14ac:dyDescent="0.3">
      <c r="A3780" s="3">
        <v>5</v>
      </c>
      <c r="B3780" s="142"/>
      <c r="C3780" s="4" t="s">
        <v>5451</v>
      </c>
      <c r="D3780" s="5">
        <v>45023</v>
      </c>
      <c r="E3780" s="6" t="s">
        <v>2401</v>
      </c>
      <c r="F3780" s="7">
        <v>1113327</v>
      </c>
      <c r="G3780" s="6" t="s">
        <v>1366</v>
      </c>
      <c r="H3780" s="7">
        <v>116899</v>
      </c>
      <c r="I3780" s="143"/>
      <c r="J3780" s="144"/>
      <c r="K3780" s="145"/>
      <c r="L3780" t="str">
        <f t="shared" si="225"/>
        <v>20374</v>
      </c>
      <c r="M3780">
        <f t="shared" si="226"/>
        <v>20374</v>
      </c>
      <c r="N3780" s="37">
        <f t="shared" si="227"/>
        <v>1113327</v>
      </c>
    </row>
    <row r="3781" spans="1:14" x14ac:dyDescent="0.3">
      <c r="A3781" s="3">
        <v>5</v>
      </c>
      <c r="B3781" s="142"/>
      <c r="C3781" s="4" t="s">
        <v>5452</v>
      </c>
      <c r="D3781" s="5">
        <v>45017</v>
      </c>
      <c r="E3781" s="6" t="s">
        <v>2406</v>
      </c>
      <c r="F3781" s="7">
        <v>366491</v>
      </c>
      <c r="G3781" s="6" t="s">
        <v>1366</v>
      </c>
      <c r="H3781" s="7">
        <v>38482</v>
      </c>
      <c r="I3781" s="143"/>
      <c r="J3781" s="144"/>
      <c r="K3781" s="145"/>
      <c r="L3781" t="str">
        <f t="shared" si="225"/>
        <v>19068</v>
      </c>
      <c r="M3781">
        <f t="shared" si="226"/>
        <v>19068</v>
      </c>
      <c r="N3781" s="37">
        <f t="shared" si="227"/>
        <v>366491</v>
      </c>
    </row>
    <row r="3782" spans="1:14" x14ac:dyDescent="0.3">
      <c r="A3782" s="3">
        <v>5</v>
      </c>
      <c r="B3782" s="142"/>
      <c r="C3782" s="4" t="s">
        <v>5453</v>
      </c>
      <c r="D3782" s="5">
        <v>45017</v>
      </c>
      <c r="E3782" s="6" t="s">
        <v>3338</v>
      </c>
      <c r="F3782" s="7">
        <v>654863</v>
      </c>
      <c r="G3782" s="6" t="s">
        <v>1366</v>
      </c>
      <c r="H3782" s="7">
        <v>68761</v>
      </c>
      <c r="I3782" s="143"/>
      <c r="J3782" s="144"/>
      <c r="K3782" s="145"/>
      <c r="L3782" t="str">
        <f t="shared" si="225"/>
        <v>19101</v>
      </c>
      <c r="M3782">
        <f t="shared" si="226"/>
        <v>19101</v>
      </c>
      <c r="N3782" s="37">
        <f t="shared" si="227"/>
        <v>654863</v>
      </c>
    </row>
    <row r="3783" spans="1:14" x14ac:dyDescent="0.3">
      <c r="A3783" s="3">
        <v>5</v>
      </c>
      <c r="B3783" s="142"/>
      <c r="C3783" s="4" t="s">
        <v>5454</v>
      </c>
      <c r="D3783" s="5">
        <v>45026</v>
      </c>
      <c r="E3783" s="6" t="s">
        <v>2401</v>
      </c>
      <c r="F3783" s="7">
        <v>924199</v>
      </c>
      <c r="G3783" s="6" t="s">
        <v>1366</v>
      </c>
      <c r="H3783" s="7">
        <v>97041</v>
      </c>
      <c r="I3783" s="143"/>
      <c r="J3783" s="144"/>
      <c r="K3783" s="145"/>
      <c r="L3783" t="str">
        <f t="shared" ref="L3783:L3846" si="228">+RIGHT(C3783,5)</f>
        <v>20516</v>
      </c>
      <c r="M3783">
        <f t="shared" ref="M3783:M3846" si="229">+L3783*1</f>
        <v>20516</v>
      </c>
      <c r="N3783" s="37">
        <f t="shared" si="227"/>
        <v>924199</v>
      </c>
    </row>
    <row r="3784" spans="1:14" x14ac:dyDescent="0.3">
      <c r="A3784" s="3">
        <v>5</v>
      </c>
      <c r="B3784" s="142"/>
      <c r="C3784" s="4" t="s">
        <v>5455</v>
      </c>
      <c r="D3784" s="5">
        <v>45021</v>
      </c>
      <c r="E3784" s="6" t="s">
        <v>2414</v>
      </c>
      <c r="F3784" s="7">
        <v>884815</v>
      </c>
      <c r="G3784" s="6" t="s">
        <v>1366</v>
      </c>
      <c r="H3784" s="7">
        <v>92906</v>
      </c>
      <c r="I3784" s="143"/>
      <c r="J3784" s="144"/>
      <c r="K3784" s="145"/>
      <c r="L3784" t="str">
        <f t="shared" si="228"/>
        <v>19284</v>
      </c>
      <c r="M3784">
        <f t="shared" si="229"/>
        <v>19284</v>
      </c>
      <c r="N3784" s="37">
        <f t="shared" si="227"/>
        <v>884815</v>
      </c>
    </row>
    <row r="3785" spans="1:14" x14ac:dyDescent="0.3">
      <c r="A3785" s="3">
        <v>5</v>
      </c>
      <c r="B3785" s="142"/>
      <c r="C3785" s="4" t="s">
        <v>5456</v>
      </c>
      <c r="D3785" s="5">
        <v>45027</v>
      </c>
      <c r="E3785" s="6" t="s">
        <v>2368</v>
      </c>
      <c r="F3785" s="7">
        <v>796788</v>
      </c>
      <c r="G3785" s="6" t="s">
        <v>1366</v>
      </c>
      <c r="H3785" s="7">
        <v>83663</v>
      </c>
      <c r="I3785" s="143"/>
      <c r="J3785" s="144"/>
      <c r="K3785" s="145"/>
      <c r="L3785" t="str">
        <f t="shared" si="228"/>
        <v>20599</v>
      </c>
      <c r="M3785">
        <f t="shared" si="229"/>
        <v>20599</v>
      </c>
      <c r="N3785" s="37">
        <f t="shared" si="227"/>
        <v>796788</v>
      </c>
    </row>
    <row r="3786" spans="1:14" x14ac:dyDescent="0.3">
      <c r="A3786" s="3">
        <v>5</v>
      </c>
      <c r="B3786" s="142"/>
      <c r="C3786" s="4" t="s">
        <v>5457</v>
      </c>
      <c r="D3786" s="5">
        <v>45027</v>
      </c>
      <c r="E3786" s="6" t="s">
        <v>2406</v>
      </c>
      <c r="F3786" s="7">
        <v>764654</v>
      </c>
      <c r="G3786" s="6" t="s">
        <v>1366</v>
      </c>
      <c r="H3786" s="7">
        <v>80289</v>
      </c>
      <c r="I3786" s="143"/>
      <c r="J3786" s="144"/>
      <c r="K3786" s="145"/>
      <c r="L3786" t="str">
        <f t="shared" si="228"/>
        <v>20622</v>
      </c>
      <c r="M3786">
        <f t="shared" si="229"/>
        <v>20622</v>
      </c>
      <c r="N3786" s="37">
        <f t="shared" si="227"/>
        <v>764654</v>
      </c>
    </row>
    <row r="3787" spans="1:14" x14ac:dyDescent="0.3">
      <c r="A3787" s="3">
        <v>5</v>
      </c>
      <c r="B3787" s="142"/>
      <c r="C3787" s="4" t="s">
        <v>5458</v>
      </c>
      <c r="D3787" s="5">
        <v>45028</v>
      </c>
      <c r="E3787" s="6" t="s">
        <v>3338</v>
      </c>
      <c r="F3787" s="7">
        <v>586384</v>
      </c>
      <c r="G3787" s="6" t="s">
        <v>1366</v>
      </c>
      <c r="H3787" s="7">
        <v>61570</v>
      </c>
      <c r="I3787" s="143"/>
      <c r="J3787" s="144"/>
      <c r="K3787" s="145"/>
      <c r="L3787" t="str">
        <f t="shared" si="228"/>
        <v>20679</v>
      </c>
      <c r="M3787">
        <f t="shared" si="229"/>
        <v>20679</v>
      </c>
      <c r="N3787" s="37">
        <f t="shared" si="227"/>
        <v>586384</v>
      </c>
    </row>
    <row r="3788" spans="1:14" x14ac:dyDescent="0.3">
      <c r="A3788" s="3">
        <v>5</v>
      </c>
      <c r="B3788" s="142"/>
      <c r="C3788" s="4" t="s">
        <v>5459</v>
      </c>
      <c r="D3788" s="5">
        <v>45028</v>
      </c>
      <c r="E3788" s="6" t="s">
        <v>2401</v>
      </c>
      <c r="F3788" s="7">
        <v>323070</v>
      </c>
      <c r="G3788" s="6" t="s">
        <v>1366</v>
      </c>
      <c r="H3788" s="7">
        <v>33922</v>
      </c>
      <c r="I3788" s="143"/>
      <c r="J3788" s="144"/>
      <c r="K3788" s="145"/>
      <c r="L3788" t="str">
        <f t="shared" si="228"/>
        <v>20668</v>
      </c>
      <c r="M3788">
        <f t="shared" si="229"/>
        <v>20668</v>
      </c>
      <c r="N3788" s="37">
        <f t="shared" si="227"/>
        <v>323070</v>
      </c>
    </row>
    <row r="3789" spans="1:14" x14ac:dyDescent="0.3">
      <c r="A3789" s="3">
        <v>5</v>
      </c>
      <c r="B3789" s="142"/>
      <c r="C3789" s="4" t="s">
        <v>5460</v>
      </c>
      <c r="D3789" s="5">
        <v>45035</v>
      </c>
      <c r="E3789" s="6" t="s">
        <v>2414</v>
      </c>
      <c r="F3789" s="7">
        <v>800841</v>
      </c>
      <c r="G3789" s="6" t="s">
        <v>1366</v>
      </c>
      <c r="H3789" s="7">
        <v>84088</v>
      </c>
      <c r="I3789" s="143"/>
      <c r="J3789" s="144"/>
      <c r="K3789" s="145"/>
      <c r="L3789" t="str">
        <f t="shared" si="228"/>
        <v>22421</v>
      </c>
      <c r="M3789">
        <f t="shared" si="229"/>
        <v>22421</v>
      </c>
      <c r="N3789" s="37">
        <f t="shared" si="227"/>
        <v>800841</v>
      </c>
    </row>
    <row r="3790" spans="1:14" x14ac:dyDescent="0.3">
      <c r="A3790" s="3">
        <v>5</v>
      </c>
      <c r="B3790" s="142"/>
      <c r="C3790" s="4" t="s">
        <v>5461</v>
      </c>
      <c r="D3790" s="5">
        <v>45029</v>
      </c>
      <c r="E3790" s="6" t="s">
        <v>2401</v>
      </c>
      <c r="F3790" s="7">
        <v>946140</v>
      </c>
      <c r="G3790" s="6" t="s">
        <v>1366</v>
      </c>
      <c r="H3790" s="7">
        <v>99345</v>
      </c>
      <c r="I3790" s="143"/>
      <c r="J3790" s="144"/>
      <c r="K3790" s="145"/>
      <c r="L3790" t="str">
        <f t="shared" si="228"/>
        <v>21352</v>
      </c>
      <c r="M3790">
        <f t="shared" si="229"/>
        <v>21352</v>
      </c>
      <c r="N3790" s="37">
        <f t="shared" si="227"/>
        <v>946140</v>
      </c>
    </row>
    <row r="3791" spans="1:14" x14ac:dyDescent="0.3">
      <c r="A3791" s="3">
        <v>5</v>
      </c>
      <c r="B3791" s="142"/>
      <c r="C3791" s="4" t="s">
        <v>5462</v>
      </c>
      <c r="D3791" s="5">
        <v>45035</v>
      </c>
      <c r="E3791" s="6" t="s">
        <v>2401</v>
      </c>
      <c r="F3791" s="7">
        <v>408375</v>
      </c>
      <c r="G3791" s="6" t="s">
        <v>1366</v>
      </c>
      <c r="H3791" s="7">
        <v>42879</v>
      </c>
      <c r="I3791" s="143"/>
      <c r="J3791" s="144"/>
      <c r="K3791" s="145"/>
      <c r="L3791" t="str">
        <f t="shared" si="228"/>
        <v>22440</v>
      </c>
      <c r="M3791">
        <f t="shared" si="229"/>
        <v>22440</v>
      </c>
      <c r="N3791" s="37">
        <f t="shared" si="227"/>
        <v>408375</v>
      </c>
    </row>
    <row r="3792" spans="1:14" x14ac:dyDescent="0.3">
      <c r="A3792" s="3">
        <v>5</v>
      </c>
      <c r="B3792" s="142"/>
      <c r="C3792" s="4" t="s">
        <v>5463</v>
      </c>
      <c r="D3792" s="5">
        <v>45019</v>
      </c>
      <c r="E3792" s="6" t="s">
        <v>2364</v>
      </c>
      <c r="F3792" s="7">
        <v>532092</v>
      </c>
      <c r="G3792" s="6" t="s">
        <v>1366</v>
      </c>
      <c r="H3792" s="7">
        <v>55870</v>
      </c>
      <c r="I3792" s="143"/>
      <c r="J3792" s="144"/>
      <c r="K3792" s="145"/>
      <c r="L3792" t="str">
        <f t="shared" si="228"/>
        <v>19132</v>
      </c>
      <c r="M3792">
        <f t="shared" si="229"/>
        <v>19132</v>
      </c>
      <c r="N3792" s="37">
        <f t="shared" si="227"/>
        <v>532092</v>
      </c>
    </row>
    <row r="3793" spans="1:14" x14ac:dyDescent="0.3">
      <c r="A3793" s="3">
        <v>5</v>
      </c>
      <c r="B3793" s="142"/>
      <c r="C3793" s="4" t="s">
        <v>5464</v>
      </c>
      <c r="D3793" s="5">
        <v>45028</v>
      </c>
      <c r="E3793" s="6" t="s">
        <v>3338</v>
      </c>
      <c r="F3793" s="7">
        <v>1200381</v>
      </c>
      <c r="G3793" s="6" t="s">
        <v>1366</v>
      </c>
      <c r="H3793" s="7">
        <v>126040</v>
      </c>
      <c r="I3793" s="143"/>
      <c r="J3793" s="144"/>
      <c r="K3793" s="145"/>
      <c r="L3793" t="str">
        <f t="shared" si="228"/>
        <v>20686</v>
      </c>
      <c r="M3793">
        <f t="shared" si="229"/>
        <v>20686</v>
      </c>
      <c r="N3793" s="37">
        <f t="shared" si="227"/>
        <v>1200381</v>
      </c>
    </row>
    <row r="3794" spans="1:14" x14ac:dyDescent="0.3">
      <c r="A3794" s="3">
        <v>5</v>
      </c>
      <c r="B3794" s="142"/>
      <c r="C3794" s="4" t="s">
        <v>5465</v>
      </c>
      <c r="D3794" s="5">
        <v>45038</v>
      </c>
      <c r="E3794" s="6" t="s">
        <v>3338</v>
      </c>
      <c r="F3794" s="7">
        <v>697062</v>
      </c>
      <c r="G3794" s="6" t="s">
        <v>1366</v>
      </c>
      <c r="H3794" s="7">
        <v>73192</v>
      </c>
      <c r="I3794" s="143"/>
      <c r="J3794" s="144"/>
      <c r="K3794" s="145"/>
      <c r="L3794" t="str">
        <f t="shared" si="228"/>
        <v>23560</v>
      </c>
      <c r="M3794">
        <f t="shared" si="229"/>
        <v>23560</v>
      </c>
      <c r="N3794" s="37">
        <f t="shared" si="227"/>
        <v>697062</v>
      </c>
    </row>
    <row r="3795" spans="1:14" x14ac:dyDescent="0.3">
      <c r="A3795" s="3">
        <v>5</v>
      </c>
      <c r="B3795" s="142"/>
      <c r="C3795" s="4" t="s">
        <v>5466</v>
      </c>
      <c r="D3795" s="5">
        <v>45042</v>
      </c>
      <c r="E3795" s="6" t="s">
        <v>2364</v>
      </c>
      <c r="F3795" s="7">
        <v>1742150</v>
      </c>
      <c r="G3795" s="6" t="s">
        <v>1366</v>
      </c>
      <c r="H3795" s="7">
        <v>182926</v>
      </c>
      <c r="I3795" s="143"/>
      <c r="J3795" s="144"/>
      <c r="K3795" s="145"/>
      <c r="L3795" t="str">
        <f t="shared" si="228"/>
        <v>23783</v>
      </c>
      <c r="M3795">
        <f t="shared" si="229"/>
        <v>23783</v>
      </c>
      <c r="N3795" s="37">
        <f t="shared" si="227"/>
        <v>1742150</v>
      </c>
    </row>
    <row r="3796" spans="1:14" x14ac:dyDescent="0.3">
      <c r="A3796" s="3">
        <v>5</v>
      </c>
      <c r="B3796" s="142"/>
      <c r="C3796" s="4" t="s">
        <v>5467</v>
      </c>
      <c r="D3796" s="5">
        <v>45041</v>
      </c>
      <c r="E3796" s="6" t="s">
        <v>3338</v>
      </c>
      <c r="F3796" s="7">
        <v>488653</v>
      </c>
      <c r="G3796" s="6" t="s">
        <v>1366</v>
      </c>
      <c r="H3796" s="7">
        <v>51309</v>
      </c>
      <c r="I3796" s="143"/>
      <c r="J3796" s="144"/>
      <c r="K3796" s="145"/>
      <c r="L3796" t="str">
        <f t="shared" si="228"/>
        <v>23748</v>
      </c>
      <c r="M3796">
        <f t="shared" si="229"/>
        <v>23748</v>
      </c>
      <c r="N3796" s="37">
        <f t="shared" si="227"/>
        <v>488653</v>
      </c>
    </row>
    <row r="3797" spans="1:14" x14ac:dyDescent="0.3">
      <c r="A3797" s="3">
        <v>5</v>
      </c>
      <c r="B3797" s="142"/>
      <c r="C3797" s="4" t="s">
        <v>5468</v>
      </c>
      <c r="D3797" s="5">
        <v>45044</v>
      </c>
      <c r="E3797" s="6" t="s">
        <v>2368</v>
      </c>
      <c r="F3797" s="7">
        <v>764654</v>
      </c>
      <c r="G3797" s="6" t="s">
        <v>1366</v>
      </c>
      <c r="H3797" s="7">
        <v>80289</v>
      </c>
      <c r="I3797" s="143"/>
      <c r="J3797" s="144"/>
      <c r="K3797" s="145"/>
      <c r="L3797" t="str">
        <f t="shared" si="228"/>
        <v>25190</v>
      </c>
      <c r="M3797">
        <f t="shared" si="229"/>
        <v>25190</v>
      </c>
      <c r="N3797" s="37">
        <f t="shared" si="227"/>
        <v>764654</v>
      </c>
    </row>
    <row r="3798" spans="1:14" x14ac:dyDescent="0.3">
      <c r="A3798" s="3">
        <v>5</v>
      </c>
      <c r="B3798" s="142"/>
      <c r="C3798" s="4" t="s">
        <v>5469</v>
      </c>
      <c r="D3798" s="5">
        <v>45043</v>
      </c>
      <c r="E3798" s="6" t="s">
        <v>2368</v>
      </c>
      <c r="F3798" s="7">
        <v>564150</v>
      </c>
      <c r="G3798" s="6" t="s">
        <v>1366</v>
      </c>
      <c r="H3798" s="7">
        <v>59236</v>
      </c>
      <c r="I3798" s="143"/>
      <c r="J3798" s="144"/>
      <c r="K3798" s="145"/>
      <c r="L3798" t="str">
        <f t="shared" si="228"/>
        <v>25015</v>
      </c>
      <c r="M3798">
        <f t="shared" si="229"/>
        <v>25015</v>
      </c>
      <c r="N3798" s="37">
        <f t="shared" si="227"/>
        <v>564150</v>
      </c>
    </row>
    <row r="3799" spans="1:14" x14ac:dyDescent="0.3">
      <c r="A3799" s="3">
        <v>5</v>
      </c>
      <c r="B3799" s="142"/>
      <c r="C3799" s="4" t="s">
        <v>5470</v>
      </c>
      <c r="D3799" s="5">
        <v>45043</v>
      </c>
      <c r="E3799" s="6" t="s">
        <v>2401</v>
      </c>
      <c r="F3799" s="7">
        <v>892524</v>
      </c>
      <c r="G3799" s="6" t="s">
        <v>1366</v>
      </c>
      <c r="H3799" s="7">
        <v>93715</v>
      </c>
      <c r="I3799" s="143"/>
      <c r="J3799" s="144"/>
      <c r="K3799" s="145"/>
      <c r="L3799" t="str">
        <f t="shared" si="228"/>
        <v>24992</v>
      </c>
      <c r="M3799">
        <f t="shared" si="229"/>
        <v>24992</v>
      </c>
      <c r="N3799" s="37">
        <f t="shared" si="227"/>
        <v>892524</v>
      </c>
    </row>
    <row r="3800" spans="1:14" x14ac:dyDescent="0.3">
      <c r="A3800" s="3">
        <v>5</v>
      </c>
      <c r="B3800" s="142"/>
      <c r="C3800" s="4" t="s">
        <v>5471</v>
      </c>
      <c r="D3800" s="5">
        <v>45044</v>
      </c>
      <c r="E3800" s="6" t="s">
        <v>2414</v>
      </c>
      <c r="F3800" s="7">
        <v>652948</v>
      </c>
      <c r="G3800" s="6" t="s">
        <v>1366</v>
      </c>
      <c r="H3800" s="7">
        <v>68560</v>
      </c>
      <c r="I3800" s="143"/>
      <c r="J3800" s="144"/>
      <c r="K3800" s="145"/>
      <c r="L3800" t="str">
        <f t="shared" si="228"/>
        <v>25198</v>
      </c>
      <c r="M3800">
        <f t="shared" si="229"/>
        <v>25198</v>
      </c>
      <c r="N3800" s="37">
        <f t="shared" si="227"/>
        <v>652948</v>
      </c>
    </row>
    <row r="3801" spans="1:14" x14ac:dyDescent="0.3">
      <c r="A3801" s="3">
        <v>5</v>
      </c>
      <c r="B3801" s="142"/>
      <c r="C3801" s="4" t="s">
        <v>5472</v>
      </c>
      <c r="D3801" s="5">
        <v>45044</v>
      </c>
      <c r="E3801" s="6" t="s">
        <v>2368</v>
      </c>
      <c r="F3801" s="7">
        <v>1343625</v>
      </c>
      <c r="G3801" s="6" t="s">
        <v>1366</v>
      </c>
      <c r="H3801" s="7">
        <v>141081</v>
      </c>
      <c r="I3801" s="143"/>
      <c r="J3801" s="144"/>
      <c r="K3801" s="145"/>
      <c r="L3801" t="str">
        <f t="shared" si="228"/>
        <v>25204</v>
      </c>
      <c r="M3801">
        <f t="shared" si="229"/>
        <v>25204</v>
      </c>
      <c r="N3801" s="37">
        <f t="shared" si="227"/>
        <v>1343625</v>
      </c>
    </row>
    <row r="3802" spans="1:14" x14ac:dyDescent="0.3">
      <c r="A3802" s="3">
        <v>5</v>
      </c>
      <c r="B3802" s="142"/>
      <c r="C3802" s="4" t="s">
        <v>5473</v>
      </c>
      <c r="D3802" s="5">
        <v>45040</v>
      </c>
      <c r="E3802" s="6" t="s">
        <v>2401</v>
      </c>
      <c r="F3802" s="7">
        <v>1168525</v>
      </c>
      <c r="G3802" s="6" t="s">
        <v>1366</v>
      </c>
      <c r="H3802" s="7">
        <v>122695</v>
      </c>
      <c r="I3802" s="143"/>
      <c r="J3802" s="144"/>
      <c r="K3802" s="145"/>
      <c r="L3802" t="str">
        <f t="shared" si="228"/>
        <v>23624</v>
      </c>
      <c r="M3802">
        <f t="shared" si="229"/>
        <v>23624</v>
      </c>
      <c r="N3802" s="37">
        <f t="shared" si="227"/>
        <v>1168525</v>
      </c>
    </row>
    <row r="3803" spans="1:14" x14ac:dyDescent="0.3">
      <c r="A3803" s="3">
        <v>5</v>
      </c>
      <c r="B3803" s="142"/>
      <c r="C3803" s="4" t="s">
        <v>5474</v>
      </c>
      <c r="D3803" s="5">
        <v>45042</v>
      </c>
      <c r="E3803" s="6" t="s">
        <v>2401</v>
      </c>
      <c r="F3803" s="7">
        <v>781845</v>
      </c>
      <c r="G3803" s="6" t="s">
        <v>1366</v>
      </c>
      <c r="H3803" s="7">
        <v>82094</v>
      </c>
      <c r="I3803" s="143"/>
      <c r="J3803" s="144"/>
      <c r="K3803" s="145"/>
      <c r="L3803" t="str">
        <f t="shared" si="228"/>
        <v>24092</v>
      </c>
      <c r="M3803">
        <f t="shared" si="229"/>
        <v>24092</v>
      </c>
      <c r="N3803" s="37">
        <f t="shared" si="227"/>
        <v>781845</v>
      </c>
    </row>
    <row r="3804" spans="1:14" x14ac:dyDescent="0.3">
      <c r="A3804" s="3">
        <v>5</v>
      </c>
      <c r="B3804" s="142"/>
      <c r="C3804" s="4" t="s">
        <v>5475</v>
      </c>
      <c r="D3804" s="5">
        <v>45043</v>
      </c>
      <c r="E3804" s="6" t="s">
        <v>2401</v>
      </c>
      <c r="F3804" s="7">
        <v>293192</v>
      </c>
      <c r="G3804" s="6" t="s">
        <v>1366</v>
      </c>
      <c r="H3804" s="7">
        <v>30785</v>
      </c>
      <c r="I3804" s="143"/>
      <c r="J3804" s="144"/>
      <c r="K3804" s="145"/>
      <c r="L3804" t="str">
        <f t="shared" si="228"/>
        <v>25029</v>
      </c>
      <c r="M3804">
        <f t="shared" si="229"/>
        <v>25029</v>
      </c>
      <c r="N3804" s="37">
        <f t="shared" si="227"/>
        <v>293192</v>
      </c>
    </row>
    <row r="3805" spans="1:14" x14ac:dyDescent="0.3">
      <c r="A3805" s="3">
        <v>5</v>
      </c>
      <c r="B3805" s="142"/>
      <c r="C3805" s="4" t="s">
        <v>5476</v>
      </c>
      <c r="D3805" s="5">
        <v>45044</v>
      </c>
      <c r="E3805" s="6" t="s">
        <v>2401</v>
      </c>
      <c r="F3805" s="7">
        <v>1157850</v>
      </c>
      <c r="G3805" s="6" t="s">
        <v>1366</v>
      </c>
      <c r="H3805" s="7">
        <v>121574</v>
      </c>
      <c r="I3805" s="143"/>
      <c r="J3805" s="144"/>
      <c r="K3805" s="145"/>
      <c r="L3805" t="str">
        <f t="shared" si="228"/>
        <v>25196</v>
      </c>
      <c r="M3805">
        <f t="shared" si="229"/>
        <v>25196</v>
      </c>
      <c r="N3805" s="37">
        <f t="shared" si="227"/>
        <v>1157850</v>
      </c>
    </row>
    <row r="3806" spans="1:14" x14ac:dyDescent="0.3">
      <c r="A3806" s="3">
        <v>5</v>
      </c>
      <c r="B3806" s="142"/>
      <c r="C3806" s="4" t="s">
        <v>5477</v>
      </c>
      <c r="D3806" s="5">
        <v>45043</v>
      </c>
      <c r="E3806" s="6" t="s">
        <v>3338</v>
      </c>
      <c r="F3806" s="7">
        <v>1123893</v>
      </c>
      <c r="G3806" s="6" t="s">
        <v>1366</v>
      </c>
      <c r="H3806" s="7">
        <v>118009</v>
      </c>
      <c r="I3806" s="143"/>
      <c r="J3806" s="144"/>
      <c r="K3806" s="145"/>
      <c r="L3806" t="str">
        <f t="shared" si="228"/>
        <v>25016</v>
      </c>
      <c r="M3806">
        <f t="shared" si="229"/>
        <v>25016</v>
      </c>
      <c r="N3806" s="37">
        <f t="shared" si="227"/>
        <v>1123893</v>
      </c>
    </row>
    <row r="3807" spans="1:14" x14ac:dyDescent="0.3">
      <c r="A3807" s="3">
        <v>5</v>
      </c>
      <c r="B3807" s="142"/>
      <c r="C3807" s="4" t="s">
        <v>5478</v>
      </c>
      <c r="D3807" s="5">
        <v>45028</v>
      </c>
      <c r="E3807" s="6" t="s">
        <v>2364</v>
      </c>
      <c r="F3807" s="7">
        <v>1823388</v>
      </c>
      <c r="G3807" s="6" t="s">
        <v>1366</v>
      </c>
      <c r="H3807" s="7">
        <v>191456</v>
      </c>
      <c r="I3807" s="143"/>
      <c r="J3807" s="144"/>
      <c r="K3807" s="145"/>
      <c r="L3807" t="str">
        <f t="shared" si="228"/>
        <v>20710</v>
      </c>
      <c r="M3807">
        <f t="shared" si="229"/>
        <v>20710</v>
      </c>
      <c r="N3807" s="37">
        <f t="shared" si="227"/>
        <v>1823388</v>
      </c>
    </row>
    <row r="3808" spans="1:14" x14ac:dyDescent="0.3">
      <c r="A3808" s="3">
        <v>5</v>
      </c>
      <c r="B3808" s="142"/>
      <c r="C3808" s="4" t="s">
        <v>5479</v>
      </c>
      <c r="D3808" s="5">
        <v>45017</v>
      </c>
      <c r="E3808" s="6" t="s">
        <v>2368</v>
      </c>
      <c r="F3808" s="7">
        <v>1046362</v>
      </c>
      <c r="G3808" s="6" t="s">
        <v>1366</v>
      </c>
      <c r="H3808" s="7">
        <v>109868</v>
      </c>
      <c r="I3808" s="143"/>
      <c r="J3808" s="144"/>
      <c r="K3808" s="145"/>
      <c r="L3808" t="str">
        <f t="shared" si="228"/>
        <v>19092</v>
      </c>
      <c r="M3808">
        <f t="shared" si="229"/>
        <v>19092</v>
      </c>
      <c r="N3808" s="37">
        <f t="shared" si="227"/>
        <v>1046362</v>
      </c>
    </row>
    <row r="3809" spans="1:14" x14ac:dyDescent="0.3">
      <c r="A3809" s="3">
        <v>5</v>
      </c>
      <c r="B3809" s="142"/>
      <c r="C3809" s="4" t="s">
        <v>5480</v>
      </c>
      <c r="D3809" s="5">
        <v>45017</v>
      </c>
      <c r="E3809" s="6" t="s">
        <v>2406</v>
      </c>
      <c r="F3809" s="7">
        <v>403871</v>
      </c>
      <c r="G3809" s="6" t="s">
        <v>1366</v>
      </c>
      <c r="H3809" s="7">
        <v>42406</v>
      </c>
      <c r="I3809" s="143"/>
      <c r="J3809" s="144"/>
      <c r="K3809" s="145"/>
      <c r="L3809" t="str">
        <f t="shared" si="228"/>
        <v>19075</v>
      </c>
      <c r="M3809">
        <f t="shared" si="229"/>
        <v>19075</v>
      </c>
      <c r="N3809" s="37">
        <f t="shared" si="227"/>
        <v>403871</v>
      </c>
    </row>
    <row r="3810" spans="1:14" x14ac:dyDescent="0.3">
      <c r="A3810" s="3">
        <v>5</v>
      </c>
      <c r="B3810" s="142"/>
      <c r="C3810" s="4" t="s">
        <v>5481</v>
      </c>
      <c r="D3810" s="5">
        <v>45017</v>
      </c>
      <c r="E3810" s="6" t="s">
        <v>2414</v>
      </c>
      <c r="F3810" s="7">
        <v>807741</v>
      </c>
      <c r="G3810" s="6" t="s">
        <v>1366</v>
      </c>
      <c r="H3810" s="7">
        <v>84813</v>
      </c>
      <c r="I3810" s="143"/>
      <c r="J3810" s="144"/>
      <c r="K3810" s="145"/>
      <c r="L3810" t="str">
        <f t="shared" si="228"/>
        <v>19105</v>
      </c>
      <c r="M3810">
        <f t="shared" si="229"/>
        <v>19105</v>
      </c>
      <c r="N3810" s="37">
        <f t="shared" si="227"/>
        <v>807741</v>
      </c>
    </row>
    <row r="3811" spans="1:14" x14ac:dyDescent="0.3">
      <c r="A3811" s="3">
        <v>5</v>
      </c>
      <c r="B3811" s="142"/>
      <c r="C3811" s="4" t="s">
        <v>5482</v>
      </c>
      <c r="D3811" s="5">
        <v>45020</v>
      </c>
      <c r="E3811" s="6" t="s">
        <v>2368</v>
      </c>
      <c r="F3811" s="7">
        <v>1429329</v>
      </c>
      <c r="G3811" s="6" t="s">
        <v>1366</v>
      </c>
      <c r="H3811" s="7">
        <v>150080</v>
      </c>
      <c r="I3811" s="143"/>
      <c r="J3811" s="144"/>
      <c r="K3811" s="145"/>
      <c r="L3811" t="str">
        <f t="shared" si="228"/>
        <v>19256</v>
      </c>
      <c r="M3811">
        <f t="shared" si="229"/>
        <v>19256</v>
      </c>
      <c r="N3811" s="37">
        <f t="shared" si="227"/>
        <v>1429329</v>
      </c>
    </row>
    <row r="3812" spans="1:14" x14ac:dyDescent="0.3">
      <c r="A3812" s="3">
        <v>5</v>
      </c>
      <c r="B3812" s="142"/>
      <c r="C3812" s="4" t="s">
        <v>5483</v>
      </c>
      <c r="D3812" s="5">
        <v>45021</v>
      </c>
      <c r="E3812" s="6" t="s">
        <v>2401</v>
      </c>
      <c r="F3812" s="7">
        <v>610819</v>
      </c>
      <c r="G3812" s="6" t="s">
        <v>1366</v>
      </c>
      <c r="H3812" s="7">
        <v>64136</v>
      </c>
      <c r="I3812" s="143"/>
      <c r="J3812" s="144"/>
      <c r="K3812" s="145"/>
      <c r="L3812" t="str">
        <f t="shared" si="228"/>
        <v>19308</v>
      </c>
      <c r="M3812">
        <f t="shared" si="229"/>
        <v>19308</v>
      </c>
      <c r="N3812" s="37">
        <f t="shared" si="227"/>
        <v>610819</v>
      </c>
    </row>
    <row r="3813" spans="1:14" x14ac:dyDescent="0.3">
      <c r="A3813" s="3">
        <v>5</v>
      </c>
      <c r="B3813" s="142"/>
      <c r="C3813" s="4" t="s">
        <v>5484</v>
      </c>
      <c r="D3813" s="5">
        <v>45022</v>
      </c>
      <c r="E3813" s="6" t="s">
        <v>2414</v>
      </c>
      <c r="F3813" s="7">
        <v>532092</v>
      </c>
      <c r="G3813" s="6" t="s">
        <v>1366</v>
      </c>
      <c r="H3813" s="7">
        <v>55870</v>
      </c>
      <c r="I3813" s="143"/>
      <c r="J3813" s="144"/>
      <c r="K3813" s="145"/>
      <c r="L3813" t="str">
        <f t="shared" si="228"/>
        <v>20190</v>
      </c>
      <c r="M3813">
        <f t="shared" si="229"/>
        <v>20190</v>
      </c>
      <c r="N3813" s="37">
        <f t="shared" si="227"/>
        <v>532092</v>
      </c>
    </row>
    <row r="3814" spans="1:14" x14ac:dyDescent="0.3">
      <c r="A3814" s="3">
        <v>5</v>
      </c>
      <c r="B3814" s="142"/>
      <c r="C3814" s="4" t="s">
        <v>5485</v>
      </c>
      <c r="D3814" s="5">
        <v>45020</v>
      </c>
      <c r="E3814" s="6" t="s">
        <v>2406</v>
      </c>
      <c r="F3814" s="7">
        <v>392918</v>
      </c>
      <c r="G3814" s="6" t="s">
        <v>1366</v>
      </c>
      <c r="H3814" s="7">
        <v>41256</v>
      </c>
      <c r="I3814" s="143"/>
      <c r="J3814" s="144"/>
      <c r="K3814" s="145"/>
      <c r="L3814" t="str">
        <f t="shared" si="228"/>
        <v>19249</v>
      </c>
      <c r="M3814">
        <f t="shared" si="229"/>
        <v>19249</v>
      </c>
      <c r="N3814" s="37">
        <f t="shared" si="227"/>
        <v>392918</v>
      </c>
    </row>
    <row r="3815" spans="1:14" x14ac:dyDescent="0.3">
      <c r="A3815" s="3">
        <v>5</v>
      </c>
      <c r="B3815" s="142"/>
      <c r="C3815" s="4" t="s">
        <v>5486</v>
      </c>
      <c r="D3815" s="5">
        <v>45021</v>
      </c>
      <c r="E3815" s="6" t="s">
        <v>2406</v>
      </c>
      <c r="F3815" s="7">
        <v>1001044</v>
      </c>
      <c r="G3815" s="6" t="s">
        <v>1366</v>
      </c>
      <c r="H3815" s="7">
        <v>105110</v>
      </c>
      <c r="I3815" s="143"/>
      <c r="J3815" s="144"/>
      <c r="K3815" s="145"/>
      <c r="L3815" t="str">
        <f t="shared" si="228"/>
        <v>19276</v>
      </c>
      <c r="M3815">
        <f t="shared" si="229"/>
        <v>19276</v>
      </c>
      <c r="N3815" s="37">
        <f t="shared" si="227"/>
        <v>1001044</v>
      </c>
    </row>
    <row r="3816" spans="1:14" x14ac:dyDescent="0.3">
      <c r="A3816" s="3">
        <v>5</v>
      </c>
      <c r="B3816" s="142"/>
      <c r="C3816" s="4" t="s">
        <v>5487</v>
      </c>
      <c r="D3816" s="5">
        <v>45027</v>
      </c>
      <c r="E3816" s="6" t="s">
        <v>2406</v>
      </c>
      <c r="F3816" s="7">
        <v>1114400</v>
      </c>
      <c r="G3816" s="6" t="s">
        <v>1366</v>
      </c>
      <c r="H3816" s="7">
        <v>117012</v>
      </c>
      <c r="I3816" s="143"/>
      <c r="J3816" s="144"/>
      <c r="K3816" s="145"/>
      <c r="L3816" t="str">
        <f t="shared" si="228"/>
        <v>20588</v>
      </c>
      <c r="M3816">
        <f t="shared" si="229"/>
        <v>20588</v>
      </c>
      <c r="N3816" s="37">
        <f t="shared" si="227"/>
        <v>1114400</v>
      </c>
    </row>
    <row r="3817" spans="1:14" x14ac:dyDescent="0.3">
      <c r="A3817" s="3">
        <v>5</v>
      </c>
      <c r="B3817" s="142"/>
      <c r="C3817" s="4" t="s">
        <v>5488</v>
      </c>
      <c r="D3817" s="5">
        <v>45023</v>
      </c>
      <c r="E3817" s="6" t="s">
        <v>2364</v>
      </c>
      <c r="F3817" s="7">
        <v>1225545</v>
      </c>
      <c r="G3817" s="6" t="s">
        <v>1366</v>
      </c>
      <c r="H3817" s="7">
        <v>128682</v>
      </c>
      <c r="I3817" s="143"/>
      <c r="J3817" s="144"/>
      <c r="K3817" s="145"/>
      <c r="L3817" t="str">
        <f t="shared" si="228"/>
        <v>20400</v>
      </c>
      <c r="M3817">
        <f t="shared" si="229"/>
        <v>20400</v>
      </c>
      <c r="N3817" s="37">
        <f t="shared" si="227"/>
        <v>1225545</v>
      </c>
    </row>
    <row r="3818" spans="1:14" x14ac:dyDescent="0.3">
      <c r="A3818" s="3">
        <v>5</v>
      </c>
      <c r="B3818" s="142"/>
      <c r="C3818" s="4" t="s">
        <v>5489</v>
      </c>
      <c r="D3818" s="5">
        <v>45017</v>
      </c>
      <c r="E3818" s="6" t="s">
        <v>3338</v>
      </c>
      <c r="F3818" s="7">
        <v>732983</v>
      </c>
      <c r="G3818" s="6" t="s">
        <v>1366</v>
      </c>
      <c r="H3818" s="7">
        <v>76963</v>
      </c>
      <c r="I3818" s="143"/>
      <c r="J3818" s="144"/>
      <c r="K3818" s="145"/>
      <c r="L3818" t="str">
        <f t="shared" si="228"/>
        <v>19069</v>
      </c>
      <c r="M3818">
        <f t="shared" si="229"/>
        <v>19069</v>
      </c>
      <c r="N3818" s="37">
        <f t="shared" si="227"/>
        <v>732983</v>
      </c>
    </row>
    <row r="3819" spans="1:14" x14ac:dyDescent="0.3">
      <c r="A3819" s="3">
        <v>5</v>
      </c>
      <c r="B3819" s="142"/>
      <c r="C3819" s="4" t="s">
        <v>5490</v>
      </c>
      <c r="D3819" s="5">
        <v>45019</v>
      </c>
      <c r="E3819" s="6" t="s">
        <v>2368</v>
      </c>
      <c r="F3819" s="7">
        <v>366491</v>
      </c>
      <c r="G3819" s="6" t="s">
        <v>1366</v>
      </c>
      <c r="H3819" s="7">
        <v>38482</v>
      </c>
      <c r="I3819" s="143"/>
      <c r="J3819" s="144"/>
      <c r="K3819" s="145"/>
      <c r="L3819" t="str">
        <f t="shared" si="228"/>
        <v>19137</v>
      </c>
      <c r="M3819">
        <f t="shared" si="229"/>
        <v>19137</v>
      </c>
      <c r="N3819" s="37">
        <f t="shared" si="227"/>
        <v>366491</v>
      </c>
    </row>
    <row r="3820" spans="1:14" x14ac:dyDescent="0.3">
      <c r="A3820" s="3">
        <v>5</v>
      </c>
      <c r="B3820" s="142"/>
      <c r="C3820" s="4" t="s">
        <v>5491</v>
      </c>
      <c r="D3820" s="5">
        <v>45027</v>
      </c>
      <c r="E3820" s="6" t="s">
        <v>2414</v>
      </c>
      <c r="F3820" s="7">
        <v>1003784</v>
      </c>
      <c r="G3820" s="6" t="s">
        <v>1366</v>
      </c>
      <c r="H3820" s="7">
        <v>105397</v>
      </c>
      <c r="I3820" s="143"/>
      <c r="J3820" s="144"/>
      <c r="K3820" s="145"/>
      <c r="L3820" t="str">
        <f t="shared" si="228"/>
        <v>20657</v>
      </c>
      <c r="M3820">
        <f t="shared" si="229"/>
        <v>20657</v>
      </c>
      <c r="N3820" s="37">
        <f t="shared" si="227"/>
        <v>1003784</v>
      </c>
    </row>
    <row r="3821" spans="1:14" x14ac:dyDescent="0.3">
      <c r="A3821" s="3">
        <v>5</v>
      </c>
      <c r="B3821" s="142"/>
      <c r="C3821" s="4" t="s">
        <v>5492</v>
      </c>
      <c r="D3821" s="5">
        <v>45031</v>
      </c>
      <c r="E3821" s="6" t="s">
        <v>2414</v>
      </c>
      <c r="F3821" s="7">
        <v>1056540</v>
      </c>
      <c r="G3821" s="6" t="s">
        <v>1366</v>
      </c>
      <c r="H3821" s="7">
        <v>110937</v>
      </c>
      <c r="I3821" s="143"/>
      <c r="J3821" s="144"/>
      <c r="K3821" s="145"/>
      <c r="L3821" t="str">
        <f t="shared" si="228"/>
        <v>22203</v>
      </c>
      <c r="M3821">
        <f t="shared" si="229"/>
        <v>22203</v>
      </c>
      <c r="N3821" s="37">
        <f t="shared" si="227"/>
        <v>1056540</v>
      </c>
    </row>
    <row r="3822" spans="1:14" x14ac:dyDescent="0.3">
      <c r="A3822" s="3">
        <v>5</v>
      </c>
      <c r="B3822" s="142"/>
      <c r="C3822" s="4" t="s">
        <v>5493</v>
      </c>
      <c r="D3822" s="5">
        <v>45031</v>
      </c>
      <c r="E3822" s="6" t="s">
        <v>2401</v>
      </c>
      <c r="F3822" s="7">
        <v>916944</v>
      </c>
      <c r="G3822" s="6" t="s">
        <v>1366</v>
      </c>
      <c r="H3822" s="7">
        <v>96279</v>
      </c>
      <c r="I3822" s="143"/>
      <c r="J3822" s="144"/>
      <c r="K3822" s="145"/>
      <c r="L3822" t="str">
        <f t="shared" si="228"/>
        <v>22197</v>
      </c>
      <c r="M3822">
        <f t="shared" si="229"/>
        <v>22197</v>
      </c>
      <c r="N3822" s="37">
        <f t="shared" si="227"/>
        <v>916944</v>
      </c>
    </row>
    <row r="3823" spans="1:14" x14ac:dyDescent="0.3">
      <c r="A3823" s="3">
        <v>5</v>
      </c>
      <c r="B3823" s="142"/>
      <c r="C3823" s="4" t="s">
        <v>5494</v>
      </c>
      <c r="D3823" s="5">
        <v>45035</v>
      </c>
      <c r="E3823" s="6" t="s">
        <v>2401</v>
      </c>
      <c r="F3823" s="7">
        <v>885841</v>
      </c>
      <c r="G3823" s="6" t="s">
        <v>1366</v>
      </c>
      <c r="H3823" s="7">
        <v>93013</v>
      </c>
      <c r="I3823" s="143"/>
      <c r="J3823" s="144"/>
      <c r="K3823" s="145"/>
      <c r="L3823" t="str">
        <f t="shared" si="228"/>
        <v>22400</v>
      </c>
      <c r="M3823">
        <f t="shared" si="229"/>
        <v>22400</v>
      </c>
      <c r="N3823" s="37">
        <f t="shared" si="227"/>
        <v>885841</v>
      </c>
    </row>
    <row r="3824" spans="1:14" x14ac:dyDescent="0.3">
      <c r="A3824" s="3">
        <v>5</v>
      </c>
      <c r="B3824" s="142"/>
      <c r="C3824" s="4" t="s">
        <v>5495</v>
      </c>
      <c r="D3824" s="5">
        <v>45022</v>
      </c>
      <c r="E3824" s="6" t="s">
        <v>2368</v>
      </c>
      <c r="F3824" s="7">
        <v>807741</v>
      </c>
      <c r="G3824" s="6" t="s">
        <v>1366</v>
      </c>
      <c r="H3824" s="7">
        <v>84813</v>
      </c>
      <c r="I3824" s="143"/>
      <c r="J3824" s="144"/>
      <c r="K3824" s="145"/>
      <c r="L3824" t="str">
        <f t="shared" si="228"/>
        <v>19549</v>
      </c>
      <c r="M3824">
        <f t="shared" si="229"/>
        <v>19549</v>
      </c>
      <c r="N3824" s="37">
        <f t="shared" si="227"/>
        <v>807741</v>
      </c>
    </row>
    <row r="3825" spans="1:14" x14ac:dyDescent="0.3">
      <c r="A3825" s="3">
        <v>5</v>
      </c>
      <c r="B3825" s="142"/>
      <c r="C3825" s="4" t="s">
        <v>5496</v>
      </c>
      <c r="D3825" s="5">
        <v>45033</v>
      </c>
      <c r="E3825" s="6" t="s">
        <v>2401</v>
      </c>
      <c r="F3825" s="7">
        <v>482790</v>
      </c>
      <c r="G3825" s="6" t="s">
        <v>1366</v>
      </c>
      <c r="H3825" s="7">
        <v>50693</v>
      </c>
      <c r="I3825" s="143"/>
      <c r="J3825" s="144"/>
      <c r="K3825" s="145"/>
      <c r="L3825" t="str">
        <f t="shared" si="228"/>
        <v>22225</v>
      </c>
      <c r="M3825">
        <f t="shared" si="229"/>
        <v>22225</v>
      </c>
      <c r="N3825" s="37">
        <f t="shared" si="227"/>
        <v>482790</v>
      </c>
    </row>
    <row r="3826" spans="1:14" x14ac:dyDescent="0.3">
      <c r="A3826" s="3">
        <v>5</v>
      </c>
      <c r="B3826" s="142"/>
      <c r="C3826" s="4" t="s">
        <v>5497</v>
      </c>
      <c r="D3826" s="5">
        <v>45037</v>
      </c>
      <c r="E3826" s="6" t="s">
        <v>2401</v>
      </c>
      <c r="F3826" s="7">
        <v>1416414</v>
      </c>
      <c r="G3826" s="6" t="s">
        <v>1366</v>
      </c>
      <c r="H3826" s="7">
        <v>148723</v>
      </c>
      <c r="I3826" s="143"/>
      <c r="J3826" s="144"/>
      <c r="K3826" s="145"/>
      <c r="L3826" t="str">
        <f t="shared" si="228"/>
        <v>23474</v>
      </c>
      <c r="M3826">
        <f t="shared" si="229"/>
        <v>23474</v>
      </c>
      <c r="N3826" s="37">
        <f t="shared" si="227"/>
        <v>1416414</v>
      </c>
    </row>
    <row r="3827" spans="1:14" x14ac:dyDescent="0.3">
      <c r="A3827" s="3">
        <v>5</v>
      </c>
      <c r="B3827" s="142"/>
      <c r="C3827" s="4" t="s">
        <v>5498</v>
      </c>
      <c r="D3827" s="5">
        <v>45034</v>
      </c>
      <c r="E3827" s="6" t="s">
        <v>2364</v>
      </c>
      <c r="F3827" s="7">
        <v>488653</v>
      </c>
      <c r="G3827" s="6" t="s">
        <v>1366</v>
      </c>
      <c r="H3827" s="7">
        <v>51309</v>
      </c>
      <c r="I3827" s="143"/>
      <c r="J3827" s="144"/>
      <c r="K3827" s="145"/>
      <c r="L3827" t="str">
        <f t="shared" si="228"/>
        <v>22365</v>
      </c>
      <c r="M3827">
        <f t="shared" si="229"/>
        <v>22365</v>
      </c>
      <c r="N3827" s="37">
        <f t="shared" si="227"/>
        <v>488653</v>
      </c>
    </row>
    <row r="3828" spans="1:14" x14ac:dyDescent="0.3">
      <c r="A3828" s="3">
        <v>5</v>
      </c>
      <c r="B3828" s="142"/>
      <c r="C3828" s="4" t="s">
        <v>5499</v>
      </c>
      <c r="D3828" s="5">
        <v>45028</v>
      </c>
      <c r="E3828" s="6" t="s">
        <v>2401</v>
      </c>
      <c r="F3828" s="7">
        <v>487347</v>
      </c>
      <c r="G3828" s="6" t="s">
        <v>1366</v>
      </c>
      <c r="H3828" s="7">
        <v>51171</v>
      </c>
      <c r="I3828" s="143"/>
      <c r="J3828" s="144"/>
      <c r="K3828" s="145"/>
      <c r="L3828" t="str">
        <f t="shared" si="228"/>
        <v>20677</v>
      </c>
      <c r="M3828">
        <f t="shared" si="229"/>
        <v>20677</v>
      </c>
      <c r="N3828" s="37">
        <f t="shared" si="227"/>
        <v>487347</v>
      </c>
    </row>
    <row r="3829" spans="1:14" x14ac:dyDescent="0.3">
      <c r="A3829" s="3">
        <v>5</v>
      </c>
      <c r="B3829" s="142"/>
      <c r="C3829" s="4" t="s">
        <v>5500</v>
      </c>
      <c r="D3829" s="5">
        <v>45035</v>
      </c>
      <c r="E3829" s="6" t="s">
        <v>2401</v>
      </c>
      <c r="F3829" s="7">
        <v>276235</v>
      </c>
      <c r="G3829" s="6" t="s">
        <v>1366</v>
      </c>
      <c r="H3829" s="7">
        <v>29005</v>
      </c>
      <c r="I3829" s="143"/>
      <c r="J3829" s="144"/>
      <c r="K3829" s="145"/>
      <c r="L3829" t="str">
        <f t="shared" si="228"/>
        <v>22433</v>
      </c>
      <c r="M3829">
        <f t="shared" si="229"/>
        <v>22433</v>
      </c>
      <c r="N3829" s="37">
        <f t="shared" si="227"/>
        <v>276235</v>
      </c>
    </row>
    <row r="3830" spans="1:14" x14ac:dyDescent="0.3">
      <c r="A3830" s="3">
        <v>5</v>
      </c>
      <c r="B3830" s="142"/>
      <c r="C3830" s="4" t="s">
        <v>5501</v>
      </c>
      <c r="D3830" s="5">
        <v>45040</v>
      </c>
      <c r="E3830" s="6" t="s">
        <v>2414</v>
      </c>
      <c r="F3830" s="7">
        <v>1249064</v>
      </c>
      <c r="G3830" s="6" t="s">
        <v>1366</v>
      </c>
      <c r="H3830" s="7">
        <v>131152</v>
      </c>
      <c r="I3830" s="143"/>
      <c r="J3830" s="144"/>
      <c r="K3830" s="145"/>
      <c r="L3830" t="str">
        <f t="shared" si="228"/>
        <v>23627</v>
      </c>
      <c r="M3830">
        <f t="shared" si="229"/>
        <v>23627</v>
      </c>
      <c r="N3830" s="37">
        <f t="shared" si="227"/>
        <v>1249064</v>
      </c>
    </row>
    <row r="3831" spans="1:14" x14ac:dyDescent="0.3">
      <c r="A3831" s="3">
        <v>5</v>
      </c>
      <c r="B3831" s="142"/>
      <c r="C3831" s="4" t="s">
        <v>5502</v>
      </c>
      <c r="D3831" s="5">
        <v>45041</v>
      </c>
      <c r="E3831" s="6" t="s">
        <v>2401</v>
      </c>
      <c r="F3831" s="7">
        <v>1385681</v>
      </c>
      <c r="G3831" s="6" t="s">
        <v>1366</v>
      </c>
      <c r="H3831" s="7">
        <v>145497</v>
      </c>
      <c r="I3831" s="143"/>
      <c r="J3831" s="144"/>
      <c r="K3831" s="145"/>
      <c r="L3831" t="str">
        <f t="shared" si="228"/>
        <v>23715</v>
      </c>
      <c r="M3831">
        <f t="shared" si="229"/>
        <v>23715</v>
      </c>
      <c r="N3831" s="37">
        <f t="shared" ref="N3831:N3894" si="230">+F3831</f>
        <v>1385681</v>
      </c>
    </row>
    <row r="3832" spans="1:14" x14ac:dyDescent="0.3">
      <c r="A3832" s="3">
        <v>5</v>
      </c>
      <c r="B3832" s="142"/>
      <c r="C3832" s="4" t="s">
        <v>5503</v>
      </c>
      <c r="D3832" s="5">
        <v>45044</v>
      </c>
      <c r="E3832" s="6" t="s">
        <v>2364</v>
      </c>
      <c r="F3832" s="7">
        <v>1657178</v>
      </c>
      <c r="G3832" s="6" t="s">
        <v>1366</v>
      </c>
      <c r="H3832" s="7">
        <v>174004</v>
      </c>
      <c r="I3832" s="143"/>
      <c r="J3832" s="144"/>
      <c r="K3832" s="145"/>
      <c r="L3832" t="str">
        <f t="shared" si="228"/>
        <v>25234</v>
      </c>
      <c r="M3832">
        <f t="shared" si="229"/>
        <v>25234</v>
      </c>
      <c r="N3832" s="37">
        <f t="shared" si="230"/>
        <v>1657178</v>
      </c>
    </row>
    <row r="3833" spans="1:14" x14ac:dyDescent="0.3">
      <c r="A3833" s="3">
        <v>5</v>
      </c>
      <c r="B3833" s="142"/>
      <c r="C3833" s="4" t="s">
        <v>5504</v>
      </c>
      <c r="D3833" s="5">
        <v>45035</v>
      </c>
      <c r="E3833" s="6" t="s">
        <v>2368</v>
      </c>
      <c r="F3833" s="7">
        <v>812246</v>
      </c>
      <c r="G3833" s="6" t="s">
        <v>1366</v>
      </c>
      <c r="H3833" s="7">
        <v>85286</v>
      </c>
      <c r="I3833" s="143"/>
      <c r="J3833" s="144"/>
      <c r="K3833" s="145"/>
      <c r="L3833" t="str">
        <f t="shared" si="228"/>
        <v>22414</v>
      </c>
      <c r="M3833">
        <f t="shared" si="229"/>
        <v>22414</v>
      </c>
      <c r="N3833" s="37">
        <f t="shared" si="230"/>
        <v>812246</v>
      </c>
    </row>
    <row r="3834" spans="1:14" x14ac:dyDescent="0.3">
      <c r="A3834" s="3">
        <v>5</v>
      </c>
      <c r="B3834" s="142"/>
      <c r="C3834" s="4" t="s">
        <v>5505</v>
      </c>
      <c r="D3834" s="5">
        <v>45037</v>
      </c>
      <c r="E3834" s="6" t="s">
        <v>2364</v>
      </c>
      <c r="F3834" s="7">
        <v>1168525</v>
      </c>
      <c r="G3834" s="6" t="s">
        <v>1366</v>
      </c>
      <c r="H3834" s="7">
        <v>122695</v>
      </c>
      <c r="I3834" s="143"/>
      <c r="J3834" s="144"/>
      <c r="K3834" s="145"/>
      <c r="L3834" t="str">
        <f t="shared" si="228"/>
        <v>23477</v>
      </c>
      <c r="M3834">
        <f t="shared" si="229"/>
        <v>23477</v>
      </c>
      <c r="N3834" s="37">
        <f t="shared" si="230"/>
        <v>1168525</v>
      </c>
    </row>
    <row r="3835" spans="1:14" x14ac:dyDescent="0.3">
      <c r="A3835" s="3">
        <v>5</v>
      </c>
      <c r="B3835" s="142"/>
      <c r="C3835" s="4" t="s">
        <v>5506</v>
      </c>
      <c r="D3835" s="5">
        <v>45043</v>
      </c>
      <c r="E3835" s="6" t="s">
        <v>2401</v>
      </c>
      <c r="F3835" s="7">
        <v>697062</v>
      </c>
      <c r="G3835" s="6" t="s">
        <v>1366</v>
      </c>
      <c r="H3835" s="7">
        <v>73192</v>
      </c>
      <c r="I3835" s="143"/>
      <c r="J3835" s="144"/>
      <c r="K3835" s="145"/>
      <c r="L3835" t="str">
        <f t="shared" si="228"/>
        <v>24998</v>
      </c>
      <c r="M3835">
        <f t="shared" si="229"/>
        <v>24998</v>
      </c>
      <c r="N3835" s="37">
        <f t="shared" si="230"/>
        <v>697062</v>
      </c>
    </row>
    <row r="3836" spans="1:14" x14ac:dyDescent="0.3">
      <c r="A3836" s="3">
        <v>5</v>
      </c>
      <c r="B3836" s="142"/>
      <c r="C3836" s="4" t="s">
        <v>5507</v>
      </c>
      <c r="D3836" s="5">
        <v>45037</v>
      </c>
      <c r="E3836" s="6" t="s">
        <v>2414</v>
      </c>
      <c r="F3836" s="7">
        <v>679872</v>
      </c>
      <c r="G3836" s="6" t="s">
        <v>1366</v>
      </c>
      <c r="H3836" s="7">
        <v>71387</v>
      </c>
      <c r="I3836" s="143"/>
      <c r="J3836" s="144"/>
      <c r="K3836" s="145"/>
      <c r="L3836" t="str">
        <f t="shared" si="228"/>
        <v>23468</v>
      </c>
      <c r="M3836">
        <f t="shared" si="229"/>
        <v>23468</v>
      </c>
      <c r="N3836" s="37">
        <f t="shared" si="230"/>
        <v>679872</v>
      </c>
    </row>
    <row r="3837" spans="1:14" x14ac:dyDescent="0.3">
      <c r="A3837" s="3">
        <v>5</v>
      </c>
      <c r="B3837" s="142"/>
      <c r="C3837" s="4" t="s">
        <v>5508</v>
      </c>
      <c r="D3837" s="5">
        <v>45041</v>
      </c>
      <c r="E3837" s="6" t="s">
        <v>2414</v>
      </c>
      <c r="F3837" s="7">
        <v>293192</v>
      </c>
      <c r="G3837" s="6" t="s">
        <v>1366</v>
      </c>
      <c r="H3837" s="7">
        <v>30785</v>
      </c>
      <c r="I3837" s="143"/>
      <c r="J3837" s="144"/>
      <c r="K3837" s="145"/>
      <c r="L3837" t="str">
        <f t="shared" si="228"/>
        <v>23751</v>
      </c>
      <c r="M3837">
        <f t="shared" si="229"/>
        <v>23751</v>
      </c>
      <c r="N3837" s="37">
        <f t="shared" si="230"/>
        <v>293192</v>
      </c>
    </row>
    <row r="3838" spans="1:14" x14ac:dyDescent="0.3">
      <c r="A3838" s="3">
        <v>5</v>
      </c>
      <c r="B3838" s="142"/>
      <c r="C3838" s="4" t="s">
        <v>5509</v>
      </c>
      <c r="D3838" s="5">
        <v>45042</v>
      </c>
      <c r="E3838" s="6" t="s">
        <v>2368</v>
      </c>
      <c r="F3838" s="7">
        <v>654254</v>
      </c>
      <c r="G3838" s="6" t="s">
        <v>1366</v>
      </c>
      <c r="H3838" s="7">
        <v>68697</v>
      </c>
      <c r="I3838" s="143"/>
      <c r="J3838" s="144"/>
      <c r="K3838" s="145"/>
      <c r="L3838" t="str">
        <f t="shared" si="228"/>
        <v>24485</v>
      </c>
      <c r="M3838">
        <f t="shared" si="229"/>
        <v>24485</v>
      </c>
      <c r="N3838" s="37">
        <f t="shared" si="230"/>
        <v>654254</v>
      </c>
    </row>
    <row r="3839" spans="1:14" x14ac:dyDescent="0.3">
      <c r="A3839" s="3">
        <v>5</v>
      </c>
      <c r="B3839" s="142"/>
      <c r="C3839" s="4" t="s">
        <v>5510</v>
      </c>
      <c r="D3839" s="5">
        <v>45019</v>
      </c>
      <c r="E3839" s="6" t="s">
        <v>2368</v>
      </c>
      <c r="F3839" s="7">
        <v>374347</v>
      </c>
      <c r="G3839" s="6" t="s">
        <v>1366</v>
      </c>
      <c r="H3839" s="7">
        <v>39306</v>
      </c>
      <c r="I3839" s="143"/>
      <c r="J3839" s="144"/>
      <c r="K3839" s="145"/>
      <c r="L3839" t="str">
        <f t="shared" si="228"/>
        <v>19133</v>
      </c>
      <c r="M3839">
        <f t="shared" si="229"/>
        <v>19133</v>
      </c>
      <c r="N3839" s="37">
        <f t="shared" si="230"/>
        <v>374347</v>
      </c>
    </row>
    <row r="3840" spans="1:14" x14ac:dyDescent="0.3">
      <c r="A3840" s="3">
        <v>5</v>
      </c>
      <c r="B3840" s="142"/>
      <c r="C3840" s="4" t="s">
        <v>5511</v>
      </c>
      <c r="D3840" s="5">
        <v>45031</v>
      </c>
      <c r="E3840" s="6" t="s">
        <v>2401</v>
      </c>
      <c r="F3840" s="7">
        <v>538217</v>
      </c>
      <c r="G3840" s="6" t="s">
        <v>1366</v>
      </c>
      <c r="H3840" s="7">
        <v>56513</v>
      </c>
      <c r="I3840" s="143"/>
      <c r="J3840" s="144"/>
      <c r="K3840" s="145"/>
      <c r="L3840" t="str">
        <f t="shared" si="228"/>
        <v>22196</v>
      </c>
      <c r="M3840">
        <f t="shared" si="229"/>
        <v>22196</v>
      </c>
      <c r="N3840" s="37">
        <f t="shared" si="230"/>
        <v>538217</v>
      </c>
    </row>
    <row r="3841" spans="1:14" x14ac:dyDescent="0.3">
      <c r="A3841" s="3">
        <v>5</v>
      </c>
      <c r="B3841" s="142"/>
      <c r="C3841" s="4" t="s">
        <v>5512</v>
      </c>
      <c r="D3841" s="5">
        <v>45043</v>
      </c>
      <c r="E3841" s="6" t="s">
        <v>2401</v>
      </c>
      <c r="F3841" s="7">
        <v>1300899</v>
      </c>
      <c r="G3841" s="6" t="s">
        <v>1366</v>
      </c>
      <c r="H3841" s="7">
        <v>136594</v>
      </c>
      <c r="I3841" s="143"/>
      <c r="J3841" s="144"/>
      <c r="K3841" s="145"/>
      <c r="L3841" t="str">
        <f t="shared" si="228"/>
        <v>24994</v>
      </c>
      <c r="M3841">
        <f t="shared" si="229"/>
        <v>24994</v>
      </c>
      <c r="N3841" s="37">
        <f t="shared" si="230"/>
        <v>1300899</v>
      </c>
    </row>
    <row r="3842" spans="1:14" x14ac:dyDescent="0.3">
      <c r="A3842" s="3">
        <v>5</v>
      </c>
      <c r="B3842" s="142"/>
      <c r="C3842" s="4" t="s">
        <v>5513</v>
      </c>
      <c r="D3842" s="5">
        <v>45043</v>
      </c>
      <c r="E3842" s="6" t="s">
        <v>3338</v>
      </c>
      <c r="F3842" s="7">
        <v>2018849</v>
      </c>
      <c r="G3842" s="6" t="s">
        <v>1366</v>
      </c>
      <c r="H3842" s="7">
        <v>211979</v>
      </c>
      <c r="I3842" s="143"/>
      <c r="J3842" s="144"/>
      <c r="K3842" s="145"/>
      <c r="L3842" t="str">
        <f t="shared" si="228"/>
        <v>25017</v>
      </c>
      <c r="M3842">
        <f t="shared" si="229"/>
        <v>25017</v>
      </c>
      <c r="N3842" s="37">
        <f t="shared" si="230"/>
        <v>2018849</v>
      </c>
    </row>
    <row r="3843" spans="1:14" x14ac:dyDescent="0.3">
      <c r="A3843" s="3">
        <v>5</v>
      </c>
      <c r="B3843" s="142"/>
      <c r="C3843" s="4" t="s">
        <v>5514</v>
      </c>
      <c r="D3843" s="5">
        <v>45023</v>
      </c>
      <c r="E3843" s="6" t="s">
        <v>2406</v>
      </c>
      <c r="F3843" s="7">
        <v>855147</v>
      </c>
      <c r="G3843" s="6" t="s">
        <v>1366</v>
      </c>
      <c r="H3843" s="7">
        <v>89790</v>
      </c>
      <c r="I3843" s="143"/>
      <c r="J3843" s="144"/>
      <c r="K3843" s="145"/>
      <c r="L3843" t="str">
        <f t="shared" si="228"/>
        <v>20404</v>
      </c>
      <c r="M3843">
        <f t="shared" si="229"/>
        <v>20404</v>
      </c>
      <c r="N3843" s="37">
        <f t="shared" si="230"/>
        <v>855147</v>
      </c>
    </row>
    <row r="3844" spans="1:14" x14ac:dyDescent="0.3">
      <c r="A3844" s="3">
        <v>5</v>
      </c>
      <c r="B3844" s="142"/>
      <c r="C3844" s="4" t="s">
        <v>5515</v>
      </c>
      <c r="D3844" s="5">
        <v>45020</v>
      </c>
      <c r="E3844" s="6" t="s">
        <v>2401</v>
      </c>
      <c r="F3844" s="7">
        <v>1743110</v>
      </c>
      <c r="G3844" s="6" t="s">
        <v>1366</v>
      </c>
      <c r="H3844" s="7">
        <v>183027</v>
      </c>
      <c r="I3844" s="143"/>
      <c r="J3844" s="144"/>
      <c r="K3844" s="145"/>
      <c r="L3844" t="str">
        <f t="shared" si="228"/>
        <v>19255</v>
      </c>
      <c r="M3844">
        <f t="shared" si="229"/>
        <v>19255</v>
      </c>
      <c r="N3844" s="37">
        <f t="shared" si="230"/>
        <v>1743110</v>
      </c>
    </row>
    <row r="3845" spans="1:14" x14ac:dyDescent="0.3">
      <c r="A3845" s="3">
        <v>5</v>
      </c>
      <c r="B3845" s="142"/>
      <c r="C3845" s="4" t="s">
        <v>5516</v>
      </c>
      <c r="D3845" s="5">
        <v>45023</v>
      </c>
      <c r="E3845" s="6" t="s">
        <v>2401</v>
      </c>
      <c r="F3845" s="7">
        <v>479160</v>
      </c>
      <c r="G3845" s="6" t="s">
        <v>1366</v>
      </c>
      <c r="H3845" s="7">
        <v>50312</v>
      </c>
      <c r="I3845" s="143"/>
      <c r="J3845" s="144"/>
      <c r="K3845" s="145"/>
      <c r="L3845" t="str">
        <f t="shared" si="228"/>
        <v>20393</v>
      </c>
      <c r="M3845">
        <f t="shared" si="229"/>
        <v>20393</v>
      </c>
      <c r="N3845" s="37">
        <f t="shared" si="230"/>
        <v>479160</v>
      </c>
    </row>
    <row r="3846" spans="1:14" x14ac:dyDescent="0.3">
      <c r="A3846" s="3">
        <v>5</v>
      </c>
      <c r="B3846" s="142"/>
      <c r="C3846" s="4" t="s">
        <v>5517</v>
      </c>
      <c r="D3846" s="5">
        <v>45022</v>
      </c>
      <c r="E3846" s="6" t="s">
        <v>2368</v>
      </c>
      <c r="F3846" s="7">
        <v>1088247</v>
      </c>
      <c r="G3846" s="6" t="s">
        <v>1366</v>
      </c>
      <c r="H3846" s="7">
        <v>114266</v>
      </c>
      <c r="I3846" s="143"/>
      <c r="J3846" s="144"/>
      <c r="K3846" s="145"/>
      <c r="L3846" t="str">
        <f t="shared" si="228"/>
        <v>19547</v>
      </c>
      <c r="M3846">
        <f t="shared" si="229"/>
        <v>19547</v>
      </c>
      <c r="N3846" s="37">
        <f t="shared" si="230"/>
        <v>1088247</v>
      </c>
    </row>
    <row r="3847" spans="1:14" x14ac:dyDescent="0.3">
      <c r="A3847" s="3">
        <v>5</v>
      </c>
      <c r="B3847" s="142"/>
      <c r="C3847" s="4" t="s">
        <v>5518</v>
      </c>
      <c r="D3847" s="5">
        <v>45026</v>
      </c>
      <c r="E3847" s="6" t="s">
        <v>2368</v>
      </c>
      <c r="F3847" s="7">
        <v>276001</v>
      </c>
      <c r="G3847" s="6" t="s">
        <v>1366</v>
      </c>
      <c r="H3847" s="7">
        <v>28980</v>
      </c>
      <c r="I3847" s="143"/>
      <c r="J3847" s="144"/>
      <c r="K3847" s="145"/>
      <c r="L3847" t="str">
        <f t="shared" ref="L3847:L3910" si="231">+RIGHT(C3847,5)</f>
        <v>20511</v>
      </c>
      <c r="M3847">
        <f t="shared" ref="M3847:M3910" si="232">+L3847*1</f>
        <v>20511</v>
      </c>
      <c r="N3847" s="37">
        <f t="shared" si="230"/>
        <v>276001</v>
      </c>
    </row>
    <row r="3848" spans="1:14" x14ac:dyDescent="0.3">
      <c r="A3848" s="3">
        <v>5</v>
      </c>
      <c r="B3848" s="142"/>
      <c r="C3848" s="4" t="s">
        <v>5519</v>
      </c>
      <c r="D3848" s="5">
        <v>45020</v>
      </c>
      <c r="E3848" s="6" t="s">
        <v>2414</v>
      </c>
      <c r="F3848" s="7">
        <v>709456</v>
      </c>
      <c r="G3848" s="6" t="s">
        <v>1366</v>
      </c>
      <c r="H3848" s="7">
        <v>74493</v>
      </c>
      <c r="I3848" s="143"/>
      <c r="J3848" s="144"/>
      <c r="K3848" s="145"/>
      <c r="L3848" t="str">
        <f t="shared" si="231"/>
        <v>19209</v>
      </c>
      <c r="M3848">
        <f t="shared" si="232"/>
        <v>19209</v>
      </c>
      <c r="N3848" s="37">
        <f t="shared" si="230"/>
        <v>709456</v>
      </c>
    </row>
    <row r="3849" spans="1:14" x14ac:dyDescent="0.3">
      <c r="A3849" s="3">
        <v>5</v>
      </c>
      <c r="B3849" s="142"/>
      <c r="C3849" s="4" t="s">
        <v>5520</v>
      </c>
      <c r="D3849" s="5">
        <v>45020</v>
      </c>
      <c r="E3849" s="6" t="s">
        <v>2401</v>
      </c>
      <c r="F3849" s="7">
        <v>610819</v>
      </c>
      <c r="G3849" s="6" t="s">
        <v>1366</v>
      </c>
      <c r="H3849" s="7">
        <v>64136</v>
      </c>
      <c r="I3849" s="143"/>
      <c r="J3849" s="144"/>
      <c r="K3849" s="145"/>
      <c r="L3849" t="str">
        <f t="shared" si="231"/>
        <v>19257</v>
      </c>
      <c r="M3849">
        <f t="shared" si="232"/>
        <v>19257</v>
      </c>
      <c r="N3849" s="37">
        <f t="shared" si="230"/>
        <v>610819</v>
      </c>
    </row>
    <row r="3850" spans="1:14" x14ac:dyDescent="0.3">
      <c r="A3850" s="3">
        <v>5</v>
      </c>
      <c r="B3850" s="142"/>
      <c r="C3850" s="4" t="s">
        <v>5521</v>
      </c>
      <c r="D3850" s="5">
        <v>45023</v>
      </c>
      <c r="E3850" s="6" t="s">
        <v>2401</v>
      </c>
      <c r="F3850" s="7">
        <v>618027</v>
      </c>
      <c r="G3850" s="6" t="s">
        <v>1366</v>
      </c>
      <c r="H3850" s="7">
        <v>64893</v>
      </c>
      <c r="I3850" s="143"/>
      <c r="J3850" s="144"/>
      <c r="K3850" s="145"/>
      <c r="L3850" t="str">
        <f t="shared" si="231"/>
        <v>20376</v>
      </c>
      <c r="M3850">
        <f t="shared" si="232"/>
        <v>20376</v>
      </c>
      <c r="N3850" s="37">
        <f t="shared" si="230"/>
        <v>618027</v>
      </c>
    </row>
    <row r="3851" spans="1:14" x14ac:dyDescent="0.3">
      <c r="A3851" s="3">
        <v>5</v>
      </c>
      <c r="B3851" s="142"/>
      <c r="C3851" s="4" t="s">
        <v>5522</v>
      </c>
      <c r="D3851" s="5">
        <v>45027</v>
      </c>
      <c r="E3851" s="6" t="s">
        <v>3338</v>
      </c>
      <c r="F3851" s="7">
        <v>1070794</v>
      </c>
      <c r="G3851" s="6" t="s">
        <v>1366</v>
      </c>
      <c r="H3851" s="7">
        <v>112433</v>
      </c>
      <c r="I3851" s="143"/>
      <c r="J3851" s="144"/>
      <c r="K3851" s="145"/>
      <c r="L3851" t="str">
        <f t="shared" si="231"/>
        <v>20565</v>
      </c>
      <c r="M3851">
        <f t="shared" si="232"/>
        <v>20565</v>
      </c>
      <c r="N3851" s="37">
        <f t="shared" si="230"/>
        <v>1070794</v>
      </c>
    </row>
    <row r="3852" spans="1:14" x14ac:dyDescent="0.3">
      <c r="A3852" s="3">
        <v>5</v>
      </c>
      <c r="B3852" s="142"/>
      <c r="C3852" s="4" t="s">
        <v>5523</v>
      </c>
      <c r="D3852" s="5">
        <v>45020</v>
      </c>
      <c r="E3852" s="6" t="s">
        <v>2406</v>
      </c>
      <c r="F3852" s="7">
        <v>1073938</v>
      </c>
      <c r="G3852" s="6" t="s">
        <v>1366</v>
      </c>
      <c r="H3852" s="7">
        <v>112763</v>
      </c>
      <c r="I3852" s="143"/>
      <c r="J3852" s="144"/>
      <c r="K3852" s="145"/>
      <c r="L3852" t="str">
        <f t="shared" si="231"/>
        <v>19262</v>
      </c>
      <c r="M3852">
        <f t="shared" si="232"/>
        <v>19262</v>
      </c>
      <c r="N3852" s="37">
        <f t="shared" si="230"/>
        <v>1073938</v>
      </c>
    </row>
    <row r="3853" spans="1:14" x14ac:dyDescent="0.3">
      <c r="A3853" s="3">
        <v>5</v>
      </c>
      <c r="B3853" s="142"/>
      <c r="C3853" s="4" t="s">
        <v>5524</v>
      </c>
      <c r="D3853" s="5">
        <v>45017</v>
      </c>
      <c r="E3853" s="6" t="s">
        <v>2401</v>
      </c>
      <c r="F3853" s="7">
        <v>841378</v>
      </c>
      <c r="G3853" s="6" t="s">
        <v>1366</v>
      </c>
      <c r="H3853" s="7">
        <v>88345</v>
      </c>
      <c r="I3853" s="143"/>
      <c r="J3853" s="144"/>
      <c r="K3853" s="145"/>
      <c r="L3853" t="str">
        <f t="shared" si="231"/>
        <v>19095</v>
      </c>
      <c r="M3853">
        <f t="shared" si="232"/>
        <v>19095</v>
      </c>
      <c r="N3853" s="37">
        <f t="shared" si="230"/>
        <v>841378</v>
      </c>
    </row>
    <row r="3854" spans="1:14" x14ac:dyDescent="0.3">
      <c r="A3854" s="3">
        <v>5</v>
      </c>
      <c r="B3854" s="142"/>
      <c r="C3854" s="4" t="s">
        <v>5525</v>
      </c>
      <c r="D3854" s="5">
        <v>45026</v>
      </c>
      <c r="E3854" s="6" t="s">
        <v>2414</v>
      </c>
      <c r="F3854" s="7">
        <v>1135409</v>
      </c>
      <c r="G3854" s="6" t="s">
        <v>1366</v>
      </c>
      <c r="H3854" s="7">
        <v>119218</v>
      </c>
      <c r="I3854" s="143"/>
      <c r="J3854" s="144"/>
      <c r="K3854" s="145"/>
      <c r="L3854" t="str">
        <f t="shared" si="231"/>
        <v>20506</v>
      </c>
      <c r="M3854">
        <f t="shared" si="232"/>
        <v>20506</v>
      </c>
      <c r="N3854" s="37">
        <f t="shared" si="230"/>
        <v>1135409</v>
      </c>
    </row>
    <row r="3855" spans="1:14" x14ac:dyDescent="0.3">
      <c r="A3855" s="3">
        <v>5</v>
      </c>
      <c r="B3855" s="142"/>
      <c r="C3855" s="4" t="s">
        <v>5526</v>
      </c>
      <c r="D3855" s="5">
        <v>45033</v>
      </c>
      <c r="E3855" s="6" t="s">
        <v>2414</v>
      </c>
      <c r="F3855" s="7">
        <v>684376</v>
      </c>
      <c r="G3855" s="6" t="s">
        <v>1366</v>
      </c>
      <c r="H3855" s="7">
        <v>71859</v>
      </c>
      <c r="I3855" s="143"/>
      <c r="J3855" s="144"/>
      <c r="K3855" s="145"/>
      <c r="L3855" t="str">
        <f t="shared" si="231"/>
        <v>22217</v>
      </c>
      <c r="M3855">
        <f t="shared" si="232"/>
        <v>22217</v>
      </c>
      <c r="N3855" s="37">
        <f t="shared" si="230"/>
        <v>684376</v>
      </c>
    </row>
    <row r="3856" spans="1:14" x14ac:dyDescent="0.3">
      <c r="A3856" s="3">
        <v>5</v>
      </c>
      <c r="B3856" s="142"/>
      <c r="C3856" s="4" t="s">
        <v>5527</v>
      </c>
      <c r="D3856" s="5">
        <v>45024</v>
      </c>
      <c r="E3856" s="6" t="s">
        <v>2401</v>
      </c>
      <c r="F3856" s="7">
        <v>1014690</v>
      </c>
      <c r="G3856" s="6" t="s">
        <v>1366</v>
      </c>
      <c r="H3856" s="7">
        <v>106542</v>
      </c>
      <c r="I3856" s="143"/>
      <c r="J3856" s="144"/>
      <c r="K3856" s="145"/>
      <c r="L3856" t="str">
        <f t="shared" si="231"/>
        <v>20459</v>
      </c>
      <c r="M3856">
        <f t="shared" si="232"/>
        <v>20459</v>
      </c>
      <c r="N3856" s="37">
        <f t="shared" si="230"/>
        <v>1014690</v>
      </c>
    </row>
    <row r="3857" spans="1:14" x14ac:dyDescent="0.3">
      <c r="A3857" s="3">
        <v>5</v>
      </c>
      <c r="B3857" s="142"/>
      <c r="C3857" s="4" t="s">
        <v>5528</v>
      </c>
      <c r="D3857" s="5">
        <v>45028</v>
      </c>
      <c r="E3857" s="6" t="s">
        <v>2401</v>
      </c>
      <c r="F3857" s="7">
        <v>729355</v>
      </c>
      <c r="G3857" s="6" t="s">
        <v>1366</v>
      </c>
      <c r="H3857" s="7">
        <v>76582</v>
      </c>
      <c r="I3857" s="143"/>
      <c r="J3857" s="144"/>
      <c r="K3857" s="145"/>
      <c r="L3857" t="str">
        <f t="shared" si="231"/>
        <v>20669</v>
      </c>
      <c r="M3857">
        <f t="shared" si="232"/>
        <v>20669</v>
      </c>
      <c r="N3857" s="37">
        <f t="shared" si="230"/>
        <v>729355</v>
      </c>
    </row>
    <row r="3858" spans="1:14" x14ac:dyDescent="0.3">
      <c r="A3858" s="3">
        <v>5</v>
      </c>
      <c r="B3858" s="142"/>
      <c r="C3858" s="4" t="s">
        <v>5529</v>
      </c>
      <c r="D3858" s="5">
        <v>45033</v>
      </c>
      <c r="E3858" s="6" t="s">
        <v>2401</v>
      </c>
      <c r="F3858" s="7">
        <v>569923</v>
      </c>
      <c r="G3858" s="6" t="s">
        <v>1366</v>
      </c>
      <c r="H3858" s="7">
        <v>59842</v>
      </c>
      <c r="I3858" s="143"/>
      <c r="J3858" s="144"/>
      <c r="K3858" s="145"/>
      <c r="L3858" t="str">
        <f t="shared" si="231"/>
        <v>22240</v>
      </c>
      <c r="M3858">
        <f t="shared" si="232"/>
        <v>22240</v>
      </c>
      <c r="N3858" s="37">
        <f t="shared" si="230"/>
        <v>569923</v>
      </c>
    </row>
    <row r="3859" spans="1:14" x14ac:dyDescent="0.3">
      <c r="A3859" s="3">
        <v>5</v>
      </c>
      <c r="B3859" s="142"/>
      <c r="C3859" s="4" t="s">
        <v>5530</v>
      </c>
      <c r="D3859" s="5">
        <v>45027</v>
      </c>
      <c r="E3859" s="6" t="s">
        <v>2406</v>
      </c>
      <c r="F3859" s="7">
        <v>524412</v>
      </c>
      <c r="G3859" s="6" t="s">
        <v>1366</v>
      </c>
      <c r="H3859" s="7">
        <v>55063</v>
      </c>
      <c r="I3859" s="143"/>
      <c r="J3859" s="144"/>
      <c r="K3859" s="145"/>
      <c r="L3859" t="str">
        <f t="shared" si="231"/>
        <v>20662</v>
      </c>
      <c r="M3859">
        <f t="shared" si="232"/>
        <v>20662</v>
      </c>
      <c r="N3859" s="37">
        <f t="shared" si="230"/>
        <v>524412</v>
      </c>
    </row>
    <row r="3860" spans="1:14" x14ac:dyDescent="0.3">
      <c r="A3860" s="3">
        <v>5</v>
      </c>
      <c r="B3860" s="142"/>
      <c r="C3860" s="4" t="s">
        <v>5531</v>
      </c>
      <c r="D3860" s="5">
        <v>45020</v>
      </c>
      <c r="E3860" s="6" t="s">
        <v>2364</v>
      </c>
      <c r="F3860" s="7">
        <v>405876</v>
      </c>
      <c r="G3860" s="6" t="s">
        <v>1366</v>
      </c>
      <c r="H3860" s="7">
        <v>42617</v>
      </c>
      <c r="I3860" s="143"/>
      <c r="J3860" s="144"/>
      <c r="K3860" s="145"/>
      <c r="L3860" t="str">
        <f t="shared" si="231"/>
        <v>19235</v>
      </c>
      <c r="M3860">
        <f t="shared" si="232"/>
        <v>19235</v>
      </c>
      <c r="N3860" s="37">
        <f t="shared" si="230"/>
        <v>405876</v>
      </c>
    </row>
    <row r="3861" spans="1:14" x14ac:dyDescent="0.3">
      <c r="A3861" s="3">
        <v>5</v>
      </c>
      <c r="B3861" s="142"/>
      <c r="C3861" s="4" t="s">
        <v>5532</v>
      </c>
      <c r="D3861" s="5">
        <v>45034</v>
      </c>
      <c r="E3861" s="6" t="s">
        <v>2368</v>
      </c>
      <c r="F3861" s="7">
        <v>1198663</v>
      </c>
      <c r="G3861" s="6" t="s">
        <v>1366</v>
      </c>
      <c r="H3861" s="7">
        <v>125860</v>
      </c>
      <c r="I3861" s="143"/>
      <c r="J3861" s="144"/>
      <c r="K3861" s="145"/>
      <c r="L3861" t="str">
        <f t="shared" si="231"/>
        <v>22355</v>
      </c>
      <c r="M3861">
        <f t="shared" si="232"/>
        <v>22355</v>
      </c>
      <c r="N3861" s="37">
        <f t="shared" si="230"/>
        <v>1198663</v>
      </c>
    </row>
    <row r="3862" spans="1:14" x14ac:dyDescent="0.3">
      <c r="A3862" s="3">
        <v>5</v>
      </c>
      <c r="B3862" s="142"/>
      <c r="C3862" s="4" t="s">
        <v>5533</v>
      </c>
      <c r="D3862" s="5">
        <v>45037</v>
      </c>
      <c r="E3862" s="6" t="s">
        <v>2364</v>
      </c>
      <c r="F3862" s="7">
        <v>403871</v>
      </c>
      <c r="G3862" s="6" t="s">
        <v>1366</v>
      </c>
      <c r="H3862" s="7">
        <v>42406</v>
      </c>
      <c r="I3862" s="143"/>
      <c r="J3862" s="144"/>
      <c r="K3862" s="145"/>
      <c r="L3862" t="str">
        <f t="shared" si="231"/>
        <v>23452</v>
      </c>
      <c r="M3862">
        <f t="shared" si="232"/>
        <v>23452</v>
      </c>
      <c r="N3862" s="37">
        <f t="shared" si="230"/>
        <v>403871</v>
      </c>
    </row>
    <row r="3863" spans="1:14" x14ac:dyDescent="0.3">
      <c r="A3863" s="3">
        <v>5</v>
      </c>
      <c r="B3863" s="142"/>
      <c r="C3863" s="4" t="s">
        <v>5534</v>
      </c>
      <c r="D3863" s="5">
        <v>45037</v>
      </c>
      <c r="E3863" s="6" t="s">
        <v>2414</v>
      </c>
      <c r="F3863" s="7">
        <v>926698</v>
      </c>
      <c r="G3863" s="6" t="s">
        <v>1366</v>
      </c>
      <c r="H3863" s="7">
        <v>97303</v>
      </c>
      <c r="I3863" s="143"/>
      <c r="J3863" s="144"/>
      <c r="K3863" s="145"/>
      <c r="L3863" t="str">
        <f t="shared" si="231"/>
        <v>23460</v>
      </c>
      <c r="M3863">
        <f t="shared" si="232"/>
        <v>23460</v>
      </c>
      <c r="N3863" s="37">
        <f t="shared" si="230"/>
        <v>926698</v>
      </c>
    </row>
    <row r="3864" spans="1:14" x14ac:dyDescent="0.3">
      <c r="A3864" s="3">
        <v>5</v>
      </c>
      <c r="B3864" s="142"/>
      <c r="C3864" s="4" t="s">
        <v>5535</v>
      </c>
      <c r="D3864" s="5">
        <v>45041</v>
      </c>
      <c r="E3864" s="6" t="s">
        <v>2364</v>
      </c>
      <c r="F3864" s="7">
        <v>1058734</v>
      </c>
      <c r="G3864" s="6" t="s">
        <v>1366</v>
      </c>
      <c r="H3864" s="7">
        <v>111167</v>
      </c>
      <c r="I3864" s="143"/>
      <c r="J3864" s="144"/>
      <c r="K3864" s="145"/>
      <c r="L3864" t="str">
        <f t="shared" si="231"/>
        <v>23767</v>
      </c>
      <c r="M3864">
        <f t="shared" si="232"/>
        <v>23767</v>
      </c>
      <c r="N3864" s="37">
        <f t="shared" si="230"/>
        <v>1058734</v>
      </c>
    </row>
    <row r="3865" spans="1:14" x14ac:dyDescent="0.3">
      <c r="A3865" s="3">
        <v>5</v>
      </c>
      <c r="B3865" s="142"/>
      <c r="C3865" s="4" t="s">
        <v>5536</v>
      </c>
      <c r="D3865" s="5">
        <v>45043</v>
      </c>
      <c r="E3865" s="6" t="s">
        <v>2364</v>
      </c>
      <c r="F3865" s="7">
        <v>403871</v>
      </c>
      <c r="G3865" s="6" t="s">
        <v>1366</v>
      </c>
      <c r="H3865" s="7">
        <v>42406</v>
      </c>
      <c r="I3865" s="143"/>
      <c r="J3865" s="144"/>
      <c r="K3865" s="145"/>
      <c r="L3865" t="str">
        <f t="shared" si="231"/>
        <v>25007</v>
      </c>
      <c r="M3865">
        <f t="shared" si="232"/>
        <v>25007</v>
      </c>
      <c r="N3865" s="37">
        <f t="shared" si="230"/>
        <v>403871</v>
      </c>
    </row>
    <row r="3866" spans="1:14" x14ac:dyDescent="0.3">
      <c r="A3866" s="3">
        <v>5</v>
      </c>
      <c r="B3866" s="142"/>
      <c r="C3866" s="4" t="s">
        <v>5537</v>
      </c>
      <c r="D3866" s="5">
        <v>45042</v>
      </c>
      <c r="E3866" s="6" t="s">
        <v>2401</v>
      </c>
      <c r="F3866" s="7">
        <v>1244968</v>
      </c>
      <c r="G3866" s="6" t="s">
        <v>1366</v>
      </c>
      <c r="H3866" s="7">
        <v>130722</v>
      </c>
      <c r="I3866" s="143"/>
      <c r="J3866" s="144"/>
      <c r="K3866" s="145"/>
      <c r="L3866" t="str">
        <f t="shared" si="231"/>
        <v>24153</v>
      </c>
      <c r="M3866">
        <f t="shared" si="232"/>
        <v>24153</v>
      </c>
      <c r="N3866" s="37">
        <f t="shared" si="230"/>
        <v>1244968</v>
      </c>
    </row>
    <row r="3867" spans="1:14" x14ac:dyDescent="0.3">
      <c r="A3867" s="3">
        <v>5</v>
      </c>
      <c r="B3867" s="142"/>
      <c r="C3867" s="4" t="s">
        <v>5538</v>
      </c>
      <c r="D3867" s="5">
        <v>45038</v>
      </c>
      <c r="E3867" s="6" t="s">
        <v>3338</v>
      </c>
      <c r="F3867" s="7">
        <v>586384</v>
      </c>
      <c r="G3867" s="6" t="s">
        <v>1366</v>
      </c>
      <c r="H3867" s="7">
        <v>61570</v>
      </c>
      <c r="I3867" s="143"/>
      <c r="J3867" s="144"/>
      <c r="K3867" s="145"/>
      <c r="L3867" t="str">
        <f t="shared" si="231"/>
        <v>23554</v>
      </c>
      <c r="M3867">
        <f t="shared" si="232"/>
        <v>23554</v>
      </c>
      <c r="N3867" s="37">
        <f t="shared" si="230"/>
        <v>586384</v>
      </c>
    </row>
    <row r="3868" spans="1:14" x14ac:dyDescent="0.3">
      <c r="A3868" s="3">
        <v>5</v>
      </c>
      <c r="B3868" s="142"/>
      <c r="C3868" s="4" t="s">
        <v>5539</v>
      </c>
      <c r="D3868" s="5">
        <v>45035</v>
      </c>
      <c r="E3868" s="6" t="s">
        <v>2414</v>
      </c>
      <c r="F3868" s="7">
        <v>798600</v>
      </c>
      <c r="G3868" s="6" t="s">
        <v>1366</v>
      </c>
      <c r="H3868" s="7">
        <v>83853</v>
      </c>
      <c r="I3868" s="143"/>
      <c r="J3868" s="144"/>
      <c r="K3868" s="145"/>
      <c r="L3868" t="str">
        <f t="shared" si="231"/>
        <v>22399</v>
      </c>
      <c r="M3868">
        <f t="shared" si="232"/>
        <v>22399</v>
      </c>
      <c r="N3868" s="37">
        <f t="shared" si="230"/>
        <v>798600</v>
      </c>
    </row>
    <row r="3869" spans="1:14" x14ac:dyDescent="0.3">
      <c r="A3869" s="3">
        <v>5</v>
      </c>
      <c r="B3869" s="142"/>
      <c r="C3869" s="4" t="s">
        <v>5540</v>
      </c>
      <c r="D3869" s="5">
        <v>45042</v>
      </c>
      <c r="E3869" s="6" t="s">
        <v>2414</v>
      </c>
      <c r="F3869" s="7">
        <v>633245</v>
      </c>
      <c r="G3869" s="6" t="s">
        <v>1366</v>
      </c>
      <c r="H3869" s="7">
        <v>66491</v>
      </c>
      <c r="I3869" s="143"/>
      <c r="J3869" s="144"/>
      <c r="K3869" s="145"/>
      <c r="L3869" t="str">
        <f t="shared" si="231"/>
        <v>24254</v>
      </c>
      <c r="M3869">
        <f t="shared" si="232"/>
        <v>24254</v>
      </c>
      <c r="N3869" s="37">
        <f t="shared" si="230"/>
        <v>633245</v>
      </c>
    </row>
    <row r="3870" spans="1:14" x14ac:dyDescent="0.3">
      <c r="A3870" s="3">
        <v>5</v>
      </c>
      <c r="B3870" s="142"/>
      <c r="C3870" s="4" t="s">
        <v>5541</v>
      </c>
      <c r="D3870" s="5">
        <v>45042</v>
      </c>
      <c r="E3870" s="6" t="s">
        <v>2414</v>
      </c>
      <c r="F3870" s="7">
        <v>955873</v>
      </c>
      <c r="G3870" s="6" t="s">
        <v>1366</v>
      </c>
      <c r="H3870" s="7">
        <v>100367</v>
      </c>
      <c r="I3870" s="143"/>
      <c r="J3870" s="144"/>
      <c r="K3870" s="145"/>
      <c r="L3870" t="str">
        <f t="shared" si="231"/>
        <v>24350</v>
      </c>
      <c r="M3870">
        <f t="shared" si="232"/>
        <v>24350</v>
      </c>
      <c r="N3870" s="37">
        <f t="shared" si="230"/>
        <v>955873</v>
      </c>
    </row>
    <row r="3871" spans="1:14" x14ac:dyDescent="0.3">
      <c r="A3871" s="3">
        <v>5</v>
      </c>
      <c r="B3871" s="142"/>
      <c r="C3871" s="4" t="s">
        <v>5542</v>
      </c>
      <c r="D3871" s="5">
        <v>45042</v>
      </c>
      <c r="E3871" s="6" t="s">
        <v>2414</v>
      </c>
      <c r="F3871" s="7">
        <v>535514</v>
      </c>
      <c r="G3871" s="6" t="s">
        <v>1366</v>
      </c>
      <c r="H3871" s="7">
        <v>56229</v>
      </c>
      <c r="I3871" s="143"/>
      <c r="J3871" s="144"/>
      <c r="K3871" s="145"/>
      <c r="L3871" t="str">
        <f t="shared" si="231"/>
        <v>24372</v>
      </c>
      <c r="M3871">
        <f t="shared" si="232"/>
        <v>24372</v>
      </c>
      <c r="N3871" s="37">
        <f t="shared" si="230"/>
        <v>535514</v>
      </c>
    </row>
    <row r="3872" spans="1:14" x14ac:dyDescent="0.3">
      <c r="A3872" s="3">
        <v>5</v>
      </c>
      <c r="B3872" s="142"/>
      <c r="C3872" s="4" t="s">
        <v>5543</v>
      </c>
      <c r="D3872" s="5">
        <v>45035</v>
      </c>
      <c r="E3872" s="6" t="s">
        <v>2401</v>
      </c>
      <c r="F3872" s="7">
        <v>633245</v>
      </c>
      <c r="G3872" s="6" t="s">
        <v>1366</v>
      </c>
      <c r="H3872" s="7">
        <v>66491</v>
      </c>
      <c r="I3872" s="143"/>
      <c r="J3872" s="144"/>
      <c r="K3872" s="145"/>
      <c r="L3872" t="str">
        <f t="shared" si="231"/>
        <v>22409</v>
      </c>
      <c r="M3872">
        <f t="shared" si="232"/>
        <v>22409</v>
      </c>
      <c r="N3872" s="37">
        <f t="shared" si="230"/>
        <v>633245</v>
      </c>
    </row>
    <row r="3873" spans="1:14" x14ac:dyDescent="0.3">
      <c r="A3873" s="3">
        <v>5</v>
      </c>
      <c r="B3873" s="142"/>
      <c r="C3873" s="4" t="s">
        <v>5544</v>
      </c>
      <c r="D3873" s="5">
        <v>45041</v>
      </c>
      <c r="E3873" s="6" t="s">
        <v>2401</v>
      </c>
      <c r="F3873" s="7">
        <v>784120</v>
      </c>
      <c r="G3873" s="6" t="s">
        <v>1366</v>
      </c>
      <c r="H3873" s="7">
        <v>82333</v>
      </c>
      <c r="I3873" s="143"/>
      <c r="J3873" s="144"/>
      <c r="K3873" s="145"/>
      <c r="L3873" t="str">
        <f t="shared" si="231"/>
        <v>23714</v>
      </c>
      <c r="M3873">
        <f t="shared" si="232"/>
        <v>23714</v>
      </c>
      <c r="N3873" s="37">
        <f t="shared" si="230"/>
        <v>784120</v>
      </c>
    </row>
    <row r="3874" spans="1:14" x14ac:dyDescent="0.3">
      <c r="A3874" s="3">
        <v>5</v>
      </c>
      <c r="B3874" s="142"/>
      <c r="C3874" s="4" t="s">
        <v>5545</v>
      </c>
      <c r="D3874" s="5">
        <v>45044</v>
      </c>
      <c r="E3874" s="6" t="s">
        <v>2401</v>
      </c>
      <c r="F3874" s="7">
        <v>392918</v>
      </c>
      <c r="G3874" s="6" t="s">
        <v>1366</v>
      </c>
      <c r="H3874" s="7">
        <v>41256</v>
      </c>
      <c r="I3874" s="143"/>
      <c r="J3874" s="144"/>
      <c r="K3874" s="145"/>
      <c r="L3874" t="str">
        <f t="shared" si="231"/>
        <v>25171</v>
      </c>
      <c r="M3874">
        <f t="shared" si="232"/>
        <v>25171</v>
      </c>
      <c r="N3874" s="37">
        <f t="shared" si="230"/>
        <v>392918</v>
      </c>
    </row>
    <row r="3875" spans="1:14" x14ac:dyDescent="0.3">
      <c r="A3875" s="3">
        <v>5</v>
      </c>
      <c r="B3875" s="142"/>
      <c r="C3875" s="4" t="s">
        <v>5546</v>
      </c>
      <c r="D3875" s="5">
        <v>45020</v>
      </c>
      <c r="E3875" s="6" t="s">
        <v>2414</v>
      </c>
      <c r="F3875" s="7">
        <v>1108142</v>
      </c>
      <c r="G3875" s="6" t="s">
        <v>1366</v>
      </c>
      <c r="H3875" s="7">
        <v>116355</v>
      </c>
      <c r="I3875" s="143"/>
      <c r="J3875" s="144"/>
      <c r="K3875" s="145"/>
      <c r="L3875" t="str">
        <f t="shared" si="231"/>
        <v>19253</v>
      </c>
      <c r="M3875">
        <f t="shared" si="232"/>
        <v>19253</v>
      </c>
      <c r="N3875" s="37">
        <f t="shared" si="230"/>
        <v>1108142</v>
      </c>
    </row>
    <row r="3876" spans="1:14" x14ac:dyDescent="0.3">
      <c r="A3876" s="3">
        <v>5</v>
      </c>
      <c r="B3876" s="142"/>
      <c r="C3876" s="4" t="s">
        <v>5547</v>
      </c>
      <c r="D3876" s="5">
        <v>45042</v>
      </c>
      <c r="E3876" s="6" t="s">
        <v>2414</v>
      </c>
      <c r="F3876" s="7">
        <v>1304951</v>
      </c>
      <c r="G3876" s="6" t="s">
        <v>1366</v>
      </c>
      <c r="H3876" s="7">
        <v>137020</v>
      </c>
      <c r="I3876" s="143"/>
      <c r="J3876" s="144"/>
      <c r="K3876" s="145"/>
      <c r="L3876" t="str">
        <f t="shared" si="231"/>
        <v>24349</v>
      </c>
      <c r="M3876">
        <f t="shared" si="232"/>
        <v>24349</v>
      </c>
      <c r="N3876" s="37">
        <f t="shared" si="230"/>
        <v>1304951</v>
      </c>
    </row>
    <row r="3877" spans="1:14" x14ac:dyDescent="0.3">
      <c r="A3877" s="3">
        <v>5</v>
      </c>
      <c r="B3877" s="142"/>
      <c r="C3877" s="4" t="s">
        <v>5548</v>
      </c>
      <c r="D3877" s="5">
        <v>45044</v>
      </c>
      <c r="E3877" s="6" t="s">
        <v>2364</v>
      </c>
      <c r="F3877" s="7">
        <v>1191763</v>
      </c>
      <c r="G3877" s="6" t="s">
        <v>1366</v>
      </c>
      <c r="H3877" s="7">
        <v>125135</v>
      </c>
      <c r="I3877" s="143"/>
      <c r="J3877" s="144"/>
      <c r="K3877" s="145"/>
      <c r="L3877" t="str">
        <f t="shared" si="231"/>
        <v>25235</v>
      </c>
      <c r="M3877">
        <f t="shared" si="232"/>
        <v>25235</v>
      </c>
      <c r="N3877" s="37">
        <f t="shared" si="230"/>
        <v>1191763</v>
      </c>
    </row>
    <row r="3878" spans="1:14" x14ac:dyDescent="0.3">
      <c r="A3878" s="3">
        <v>5</v>
      </c>
      <c r="B3878" s="142"/>
      <c r="C3878" s="4" t="s">
        <v>5549</v>
      </c>
      <c r="D3878" s="5">
        <v>45031</v>
      </c>
      <c r="E3878" s="6" t="s">
        <v>2401</v>
      </c>
      <c r="F3878" s="7">
        <v>937530</v>
      </c>
      <c r="G3878" s="6" t="s">
        <v>1366</v>
      </c>
      <c r="H3878" s="7">
        <v>98441</v>
      </c>
      <c r="I3878" s="143"/>
      <c r="J3878" s="144"/>
      <c r="K3878" s="145"/>
      <c r="L3878" t="str">
        <f t="shared" si="231"/>
        <v>22198</v>
      </c>
      <c r="M3878">
        <f t="shared" si="232"/>
        <v>22198</v>
      </c>
      <c r="N3878" s="37">
        <f t="shared" si="230"/>
        <v>937530</v>
      </c>
    </row>
    <row r="3879" spans="1:14" x14ac:dyDescent="0.3">
      <c r="A3879" s="3">
        <v>5</v>
      </c>
      <c r="B3879" s="142"/>
      <c r="C3879" s="4" t="s">
        <v>5550</v>
      </c>
      <c r="D3879" s="5">
        <v>45035</v>
      </c>
      <c r="E3879" s="6" t="s">
        <v>3338</v>
      </c>
      <c r="F3879" s="7">
        <v>1558750</v>
      </c>
      <c r="G3879" s="6" t="s">
        <v>1366</v>
      </c>
      <c r="H3879" s="7">
        <v>163669</v>
      </c>
      <c r="I3879" s="143"/>
      <c r="J3879" s="144"/>
      <c r="K3879" s="145"/>
      <c r="L3879" t="str">
        <f t="shared" si="231"/>
        <v>22423</v>
      </c>
      <c r="M3879">
        <f t="shared" si="232"/>
        <v>22423</v>
      </c>
      <c r="N3879" s="37">
        <f t="shared" si="230"/>
        <v>1558750</v>
      </c>
    </row>
    <row r="3880" spans="1:14" x14ac:dyDescent="0.3">
      <c r="A3880" s="3">
        <v>5</v>
      </c>
      <c r="B3880" s="142"/>
      <c r="C3880" s="4" t="s">
        <v>5551</v>
      </c>
      <c r="D3880" s="5">
        <v>45041</v>
      </c>
      <c r="E3880" s="6" t="s">
        <v>2364</v>
      </c>
      <c r="F3880" s="7">
        <v>934820</v>
      </c>
      <c r="G3880" s="6" t="s">
        <v>1366</v>
      </c>
      <c r="H3880" s="7">
        <v>98156</v>
      </c>
      <c r="I3880" s="143"/>
      <c r="J3880" s="144"/>
      <c r="K3880" s="145"/>
      <c r="L3880" t="str">
        <f t="shared" si="231"/>
        <v>23725</v>
      </c>
      <c r="M3880">
        <f t="shared" si="232"/>
        <v>23725</v>
      </c>
      <c r="N3880" s="37">
        <f t="shared" si="230"/>
        <v>934820</v>
      </c>
    </row>
    <row r="3881" spans="1:14" x14ac:dyDescent="0.3">
      <c r="A3881" s="3">
        <v>5</v>
      </c>
      <c r="B3881" s="142"/>
      <c r="C3881" s="4" t="s">
        <v>5552</v>
      </c>
      <c r="D3881" s="5">
        <v>45042</v>
      </c>
      <c r="E3881" s="6" t="s">
        <v>2414</v>
      </c>
      <c r="F3881" s="7">
        <v>2036301</v>
      </c>
      <c r="G3881" s="6" t="s">
        <v>1366</v>
      </c>
      <c r="H3881" s="7">
        <v>213812</v>
      </c>
      <c r="I3881" s="143"/>
      <c r="J3881" s="144"/>
      <c r="K3881" s="145"/>
      <c r="L3881" t="str">
        <f t="shared" si="231"/>
        <v>24371</v>
      </c>
      <c r="M3881">
        <f t="shared" si="232"/>
        <v>24371</v>
      </c>
      <c r="N3881" s="37">
        <f t="shared" si="230"/>
        <v>2036301</v>
      </c>
    </row>
    <row r="3882" spans="1:14" x14ac:dyDescent="0.3">
      <c r="A3882" s="3">
        <v>5</v>
      </c>
      <c r="B3882" s="142"/>
      <c r="C3882" s="4" t="s">
        <v>5553</v>
      </c>
      <c r="D3882" s="5">
        <v>45044</v>
      </c>
      <c r="E3882" s="6" t="s">
        <v>2368</v>
      </c>
      <c r="F3882" s="7">
        <v>208131</v>
      </c>
      <c r="G3882" s="6" t="s">
        <v>1366</v>
      </c>
      <c r="H3882" s="7">
        <v>21854</v>
      </c>
      <c r="I3882" s="143"/>
      <c r="J3882" s="144"/>
      <c r="K3882" s="145"/>
      <c r="L3882" t="str">
        <f t="shared" si="231"/>
        <v>25192</v>
      </c>
      <c r="M3882">
        <f t="shared" si="232"/>
        <v>25192</v>
      </c>
      <c r="N3882" s="37">
        <f t="shared" si="230"/>
        <v>208131</v>
      </c>
    </row>
    <row r="3883" spans="1:14" x14ac:dyDescent="0.3">
      <c r="A3883" s="3">
        <v>5</v>
      </c>
      <c r="B3883" s="142"/>
      <c r="C3883" s="4" t="s">
        <v>5554</v>
      </c>
      <c r="D3883" s="5">
        <v>45017</v>
      </c>
      <c r="E3883" s="6" t="s">
        <v>2406</v>
      </c>
      <c r="F3883" s="7">
        <v>610819</v>
      </c>
      <c r="G3883" s="6" t="s">
        <v>1366</v>
      </c>
      <c r="H3883" s="7">
        <v>64136</v>
      </c>
      <c r="I3883" s="143"/>
      <c r="J3883" s="144"/>
      <c r="K3883" s="145"/>
      <c r="L3883" t="str">
        <f t="shared" si="231"/>
        <v>19066</v>
      </c>
      <c r="M3883">
        <f t="shared" si="232"/>
        <v>19066</v>
      </c>
      <c r="N3883" s="37">
        <f t="shared" si="230"/>
        <v>610819</v>
      </c>
    </row>
    <row r="3884" spans="1:14" x14ac:dyDescent="0.3">
      <c r="A3884" s="3">
        <v>5</v>
      </c>
      <c r="B3884" s="142"/>
      <c r="C3884" s="4" t="s">
        <v>5555</v>
      </c>
      <c r="D3884" s="5">
        <v>45020</v>
      </c>
      <c r="E3884" s="6" t="s">
        <v>3338</v>
      </c>
      <c r="F3884" s="7">
        <v>405876</v>
      </c>
      <c r="G3884" s="6" t="s">
        <v>1366</v>
      </c>
      <c r="H3884" s="7">
        <v>42617</v>
      </c>
      <c r="I3884" s="143"/>
      <c r="J3884" s="144"/>
      <c r="K3884" s="145"/>
      <c r="L3884" t="str">
        <f t="shared" si="231"/>
        <v>19236</v>
      </c>
      <c r="M3884">
        <f t="shared" si="232"/>
        <v>19236</v>
      </c>
      <c r="N3884" s="37">
        <f t="shared" si="230"/>
        <v>405876</v>
      </c>
    </row>
    <row r="3885" spans="1:14" x14ac:dyDescent="0.3">
      <c r="A3885" s="3">
        <v>5</v>
      </c>
      <c r="B3885" s="142"/>
      <c r="C3885" s="4" t="s">
        <v>5556</v>
      </c>
      <c r="D3885" s="5">
        <v>45021</v>
      </c>
      <c r="E3885" s="6" t="s">
        <v>2406</v>
      </c>
      <c r="F3885" s="7">
        <v>403871</v>
      </c>
      <c r="G3885" s="6" t="s">
        <v>1366</v>
      </c>
      <c r="H3885" s="7">
        <v>42406</v>
      </c>
      <c r="I3885" s="143"/>
      <c r="J3885" s="144"/>
      <c r="K3885" s="145"/>
      <c r="L3885" t="str">
        <f t="shared" si="231"/>
        <v>19291</v>
      </c>
      <c r="M3885">
        <f t="shared" si="232"/>
        <v>19291</v>
      </c>
      <c r="N3885" s="37">
        <f t="shared" si="230"/>
        <v>403871</v>
      </c>
    </row>
    <row r="3886" spans="1:14" x14ac:dyDescent="0.3">
      <c r="A3886" s="3">
        <v>5</v>
      </c>
      <c r="B3886" s="142"/>
      <c r="C3886" s="4" t="s">
        <v>5557</v>
      </c>
      <c r="D3886" s="5">
        <v>45020</v>
      </c>
      <c r="E3886" s="6" t="s">
        <v>2364</v>
      </c>
      <c r="F3886" s="7">
        <v>610819</v>
      </c>
      <c r="G3886" s="6" t="s">
        <v>1366</v>
      </c>
      <c r="H3886" s="7">
        <v>64136</v>
      </c>
      <c r="I3886" s="143"/>
      <c r="J3886" s="144"/>
      <c r="K3886" s="145"/>
      <c r="L3886" t="str">
        <f t="shared" si="231"/>
        <v>19225</v>
      </c>
      <c r="M3886">
        <f t="shared" si="232"/>
        <v>19225</v>
      </c>
      <c r="N3886" s="37">
        <f t="shared" si="230"/>
        <v>610819</v>
      </c>
    </row>
    <row r="3887" spans="1:14" x14ac:dyDescent="0.3">
      <c r="A3887" s="3">
        <v>5</v>
      </c>
      <c r="B3887" s="142"/>
      <c r="C3887" s="4" t="s">
        <v>5558</v>
      </c>
      <c r="D3887" s="5">
        <v>45021</v>
      </c>
      <c r="E3887" s="6" t="s">
        <v>2414</v>
      </c>
      <c r="F3887" s="7">
        <v>410626</v>
      </c>
      <c r="G3887" s="6" t="s">
        <v>1366</v>
      </c>
      <c r="H3887" s="7">
        <v>43116</v>
      </c>
      <c r="I3887" s="143"/>
      <c r="J3887" s="144"/>
      <c r="K3887" s="145"/>
      <c r="L3887" t="str">
        <f t="shared" si="231"/>
        <v>19283</v>
      </c>
      <c r="M3887">
        <f t="shared" si="232"/>
        <v>19283</v>
      </c>
      <c r="N3887" s="37">
        <f t="shared" si="230"/>
        <v>410626</v>
      </c>
    </row>
    <row r="3888" spans="1:14" x14ac:dyDescent="0.3">
      <c r="A3888" s="3">
        <v>5</v>
      </c>
      <c r="B3888" s="142"/>
      <c r="C3888" s="4" t="s">
        <v>5559</v>
      </c>
      <c r="D3888" s="5">
        <v>45023</v>
      </c>
      <c r="E3888" s="6" t="s">
        <v>2401</v>
      </c>
      <c r="F3888" s="7">
        <v>774414</v>
      </c>
      <c r="G3888" s="6" t="s">
        <v>1366</v>
      </c>
      <c r="H3888" s="7">
        <v>81313</v>
      </c>
      <c r="I3888" s="143"/>
      <c r="J3888" s="144"/>
      <c r="K3888" s="145"/>
      <c r="L3888" t="str">
        <f t="shared" si="231"/>
        <v>20384</v>
      </c>
      <c r="M3888">
        <f t="shared" si="232"/>
        <v>20384</v>
      </c>
      <c r="N3888" s="37">
        <f t="shared" si="230"/>
        <v>774414</v>
      </c>
    </row>
    <row r="3889" spans="1:14" x14ac:dyDescent="0.3">
      <c r="A3889" s="3">
        <v>5</v>
      </c>
      <c r="B3889" s="142"/>
      <c r="C3889" s="4" t="s">
        <v>5560</v>
      </c>
      <c r="D3889" s="5">
        <v>45019</v>
      </c>
      <c r="E3889" s="6" t="s">
        <v>3338</v>
      </c>
      <c r="F3889" s="7">
        <v>1221638</v>
      </c>
      <c r="G3889" s="6" t="s">
        <v>1366</v>
      </c>
      <c r="H3889" s="7">
        <v>128272</v>
      </c>
      <c r="I3889" s="143"/>
      <c r="J3889" s="144"/>
      <c r="K3889" s="145"/>
      <c r="L3889" t="str">
        <f t="shared" si="231"/>
        <v>19117</v>
      </c>
      <c r="M3889">
        <f t="shared" si="232"/>
        <v>19117</v>
      </c>
      <c r="N3889" s="37">
        <f t="shared" si="230"/>
        <v>1221638</v>
      </c>
    </row>
    <row r="3890" spans="1:14" x14ac:dyDescent="0.3">
      <c r="A3890" s="3">
        <v>5</v>
      </c>
      <c r="B3890" s="142"/>
      <c r="C3890" s="4" t="s">
        <v>5561</v>
      </c>
      <c r="D3890" s="5">
        <v>45019</v>
      </c>
      <c r="E3890" s="6" t="s">
        <v>2414</v>
      </c>
      <c r="F3890" s="7">
        <v>778221</v>
      </c>
      <c r="G3890" s="6" t="s">
        <v>1366</v>
      </c>
      <c r="H3890" s="7">
        <v>81713</v>
      </c>
      <c r="I3890" s="143"/>
      <c r="J3890" s="144"/>
      <c r="K3890" s="145"/>
      <c r="L3890" t="str">
        <f t="shared" si="231"/>
        <v>19135</v>
      </c>
      <c r="M3890">
        <f t="shared" si="232"/>
        <v>19135</v>
      </c>
      <c r="N3890" s="37">
        <f t="shared" si="230"/>
        <v>778221</v>
      </c>
    </row>
    <row r="3891" spans="1:14" x14ac:dyDescent="0.3">
      <c r="A3891" s="3">
        <v>5</v>
      </c>
      <c r="B3891" s="142"/>
      <c r="C3891" s="4" t="s">
        <v>5562</v>
      </c>
      <c r="D3891" s="5">
        <v>45023</v>
      </c>
      <c r="E3891" s="6" t="s">
        <v>2414</v>
      </c>
      <c r="F3891" s="7">
        <v>403871</v>
      </c>
      <c r="G3891" s="6" t="s">
        <v>1366</v>
      </c>
      <c r="H3891" s="7">
        <v>42406</v>
      </c>
      <c r="I3891" s="143"/>
      <c r="J3891" s="144"/>
      <c r="K3891" s="145"/>
      <c r="L3891" t="str">
        <f t="shared" si="231"/>
        <v>20386</v>
      </c>
      <c r="M3891">
        <f t="shared" si="232"/>
        <v>20386</v>
      </c>
      <c r="N3891" s="37">
        <f t="shared" si="230"/>
        <v>403871</v>
      </c>
    </row>
    <row r="3892" spans="1:14" x14ac:dyDescent="0.3">
      <c r="A3892" s="3">
        <v>5</v>
      </c>
      <c r="B3892" s="142"/>
      <c r="C3892" s="4" t="s">
        <v>5563</v>
      </c>
      <c r="D3892" s="5">
        <v>45017</v>
      </c>
      <c r="E3892" s="6" t="s">
        <v>2368</v>
      </c>
      <c r="F3892" s="7">
        <v>1290691</v>
      </c>
      <c r="G3892" s="6" t="s">
        <v>1366</v>
      </c>
      <c r="H3892" s="7">
        <v>135523</v>
      </c>
      <c r="I3892" s="143"/>
      <c r="J3892" s="144"/>
      <c r="K3892" s="145"/>
      <c r="L3892" t="str">
        <f t="shared" si="231"/>
        <v>19094</v>
      </c>
      <c r="M3892">
        <f t="shared" si="232"/>
        <v>19094</v>
      </c>
      <c r="N3892" s="37">
        <f t="shared" si="230"/>
        <v>1290691</v>
      </c>
    </row>
    <row r="3893" spans="1:14" x14ac:dyDescent="0.3">
      <c r="A3893" s="3">
        <v>5</v>
      </c>
      <c r="B3893" s="142"/>
      <c r="C3893" s="4" t="s">
        <v>5564</v>
      </c>
      <c r="D3893" s="5">
        <v>45021</v>
      </c>
      <c r="E3893" s="6" t="s">
        <v>2414</v>
      </c>
      <c r="F3893" s="7">
        <v>966441</v>
      </c>
      <c r="G3893" s="6" t="s">
        <v>1366</v>
      </c>
      <c r="H3893" s="7">
        <v>101476</v>
      </c>
      <c r="I3893" s="143"/>
      <c r="J3893" s="144"/>
      <c r="K3893" s="145"/>
      <c r="L3893" t="str">
        <f t="shared" si="231"/>
        <v>19296</v>
      </c>
      <c r="M3893">
        <f t="shared" si="232"/>
        <v>19296</v>
      </c>
      <c r="N3893" s="37">
        <f t="shared" si="230"/>
        <v>966441</v>
      </c>
    </row>
    <row r="3894" spans="1:14" x14ac:dyDescent="0.3">
      <c r="A3894" s="3">
        <v>5</v>
      </c>
      <c r="B3894" s="142"/>
      <c r="C3894" s="4" t="s">
        <v>5565</v>
      </c>
      <c r="D3894" s="5">
        <v>45019</v>
      </c>
      <c r="E3894" s="6" t="s">
        <v>2406</v>
      </c>
      <c r="F3894" s="7">
        <v>800841</v>
      </c>
      <c r="G3894" s="6" t="s">
        <v>1366</v>
      </c>
      <c r="H3894" s="7">
        <v>84088</v>
      </c>
      <c r="I3894" s="143"/>
      <c r="J3894" s="144"/>
      <c r="K3894" s="145"/>
      <c r="L3894" t="str">
        <f t="shared" si="231"/>
        <v>19114</v>
      </c>
      <c r="M3894">
        <f t="shared" si="232"/>
        <v>19114</v>
      </c>
      <c r="N3894" s="37">
        <f t="shared" si="230"/>
        <v>800841</v>
      </c>
    </row>
    <row r="3895" spans="1:14" x14ac:dyDescent="0.3">
      <c r="A3895" s="3">
        <v>5</v>
      </c>
      <c r="B3895" s="142"/>
      <c r="C3895" s="4" t="s">
        <v>5566</v>
      </c>
      <c r="D3895" s="5">
        <v>45021</v>
      </c>
      <c r="E3895" s="6" t="s">
        <v>2414</v>
      </c>
      <c r="F3895" s="7">
        <v>1045866</v>
      </c>
      <c r="G3895" s="6" t="s">
        <v>1366</v>
      </c>
      <c r="H3895" s="7">
        <v>109816</v>
      </c>
      <c r="I3895" s="143"/>
      <c r="J3895" s="144"/>
      <c r="K3895" s="145"/>
      <c r="L3895" t="str">
        <f t="shared" si="231"/>
        <v>19282</v>
      </c>
      <c r="M3895">
        <f t="shared" si="232"/>
        <v>19282</v>
      </c>
      <c r="N3895" s="37">
        <f t="shared" ref="N3895:N3958" si="233">+F3895</f>
        <v>1045866</v>
      </c>
    </row>
    <row r="3896" spans="1:14" x14ac:dyDescent="0.3">
      <c r="A3896" s="3">
        <v>5</v>
      </c>
      <c r="B3896" s="142"/>
      <c r="C3896" s="4" t="s">
        <v>5567</v>
      </c>
      <c r="D3896" s="5">
        <v>45028</v>
      </c>
      <c r="E3896" s="6" t="s">
        <v>2364</v>
      </c>
      <c r="F3896" s="7">
        <v>1009679</v>
      </c>
      <c r="G3896" s="6" t="s">
        <v>1366</v>
      </c>
      <c r="H3896" s="7">
        <v>106016</v>
      </c>
      <c r="I3896" s="143"/>
      <c r="J3896" s="144"/>
      <c r="K3896" s="145"/>
      <c r="L3896" t="str">
        <f t="shared" si="231"/>
        <v>20691</v>
      </c>
      <c r="M3896">
        <f t="shared" si="232"/>
        <v>20691</v>
      </c>
      <c r="N3896" s="37">
        <f t="shared" si="233"/>
        <v>1009679</v>
      </c>
    </row>
    <row r="3897" spans="1:14" x14ac:dyDescent="0.3">
      <c r="A3897" s="3">
        <v>5</v>
      </c>
      <c r="B3897" s="142"/>
      <c r="C3897" s="4" t="s">
        <v>5568</v>
      </c>
      <c r="D3897" s="5">
        <v>45017</v>
      </c>
      <c r="E3897" s="6" t="s">
        <v>2406</v>
      </c>
      <c r="F3897" s="7">
        <v>1290691</v>
      </c>
      <c r="G3897" s="6" t="s">
        <v>1366</v>
      </c>
      <c r="H3897" s="7">
        <v>135523</v>
      </c>
      <c r="I3897" s="143"/>
      <c r="J3897" s="144"/>
      <c r="K3897" s="145"/>
      <c r="L3897" t="str">
        <f t="shared" si="231"/>
        <v>19065</v>
      </c>
      <c r="M3897">
        <f t="shared" si="232"/>
        <v>19065</v>
      </c>
      <c r="N3897" s="37">
        <f t="shared" si="233"/>
        <v>1290691</v>
      </c>
    </row>
    <row r="3898" spans="1:14" x14ac:dyDescent="0.3">
      <c r="A3898" s="3">
        <v>5</v>
      </c>
      <c r="B3898" s="142"/>
      <c r="C3898" s="4" t="s">
        <v>5569</v>
      </c>
      <c r="D3898" s="5">
        <v>45026</v>
      </c>
      <c r="E3898" s="6" t="s">
        <v>2401</v>
      </c>
      <c r="F3898" s="7">
        <v>1014690</v>
      </c>
      <c r="G3898" s="6" t="s">
        <v>1366</v>
      </c>
      <c r="H3898" s="7">
        <v>106542</v>
      </c>
      <c r="I3898" s="143"/>
      <c r="J3898" s="144"/>
      <c r="K3898" s="145"/>
      <c r="L3898" t="str">
        <f t="shared" si="231"/>
        <v>20517</v>
      </c>
      <c r="M3898">
        <f t="shared" si="232"/>
        <v>20517</v>
      </c>
      <c r="N3898" s="37">
        <f t="shared" si="233"/>
        <v>1014690</v>
      </c>
    </row>
    <row r="3899" spans="1:14" x14ac:dyDescent="0.3">
      <c r="A3899" s="3">
        <v>5</v>
      </c>
      <c r="B3899" s="142"/>
      <c r="C3899" s="4" t="s">
        <v>5570</v>
      </c>
      <c r="D3899" s="5">
        <v>45028</v>
      </c>
      <c r="E3899" s="6" t="s">
        <v>3338</v>
      </c>
      <c r="F3899" s="7">
        <v>892524</v>
      </c>
      <c r="G3899" s="6" t="s">
        <v>1366</v>
      </c>
      <c r="H3899" s="7">
        <v>93715</v>
      </c>
      <c r="I3899" s="143"/>
      <c r="J3899" s="144"/>
      <c r="K3899" s="145"/>
      <c r="L3899" t="str">
        <f t="shared" si="231"/>
        <v>20693</v>
      </c>
      <c r="M3899">
        <f t="shared" si="232"/>
        <v>20693</v>
      </c>
      <c r="N3899" s="37">
        <f t="shared" si="233"/>
        <v>892524</v>
      </c>
    </row>
    <row r="3900" spans="1:14" x14ac:dyDescent="0.3">
      <c r="A3900" s="3">
        <v>5</v>
      </c>
      <c r="B3900" s="142"/>
      <c r="C3900" s="4" t="s">
        <v>5571</v>
      </c>
      <c r="D3900" s="5">
        <v>45031</v>
      </c>
      <c r="E3900" s="6" t="s">
        <v>2414</v>
      </c>
      <c r="F3900" s="7">
        <v>403871</v>
      </c>
      <c r="G3900" s="6" t="s">
        <v>1366</v>
      </c>
      <c r="H3900" s="7">
        <v>42406</v>
      </c>
      <c r="I3900" s="143"/>
      <c r="J3900" s="144"/>
      <c r="K3900" s="145"/>
      <c r="L3900" t="str">
        <f t="shared" si="231"/>
        <v>22201</v>
      </c>
      <c r="M3900">
        <f t="shared" si="232"/>
        <v>22201</v>
      </c>
      <c r="N3900" s="37">
        <f t="shared" si="233"/>
        <v>403871</v>
      </c>
    </row>
    <row r="3901" spans="1:14" x14ac:dyDescent="0.3">
      <c r="A3901" s="3">
        <v>5</v>
      </c>
      <c r="B3901" s="142"/>
      <c r="C3901" s="4" t="s">
        <v>5572</v>
      </c>
      <c r="D3901" s="5">
        <v>45037</v>
      </c>
      <c r="E3901" s="6" t="s">
        <v>3338</v>
      </c>
      <c r="F3901" s="7">
        <v>2720102</v>
      </c>
      <c r="G3901" s="6" t="s">
        <v>1366</v>
      </c>
      <c r="H3901" s="7">
        <v>285611</v>
      </c>
      <c r="I3901" s="143"/>
      <c r="J3901" s="144"/>
      <c r="K3901" s="145"/>
      <c r="L3901" t="str">
        <f t="shared" si="231"/>
        <v>23459</v>
      </c>
      <c r="M3901">
        <f t="shared" si="232"/>
        <v>23459</v>
      </c>
      <c r="N3901" s="37">
        <f t="shared" si="233"/>
        <v>2720102</v>
      </c>
    </row>
    <row r="3902" spans="1:14" x14ac:dyDescent="0.3">
      <c r="A3902" s="3">
        <v>5</v>
      </c>
      <c r="B3902" s="142"/>
      <c r="C3902" s="4" t="s">
        <v>5573</v>
      </c>
      <c r="D3902" s="5">
        <v>45037</v>
      </c>
      <c r="E3902" s="6" t="s">
        <v>2368</v>
      </c>
      <c r="F3902" s="7">
        <v>1580827</v>
      </c>
      <c r="G3902" s="6" t="s">
        <v>1366</v>
      </c>
      <c r="H3902" s="7">
        <v>165987</v>
      </c>
      <c r="I3902" s="143"/>
      <c r="J3902" s="144"/>
      <c r="K3902" s="145"/>
      <c r="L3902" t="str">
        <f t="shared" si="231"/>
        <v>23545</v>
      </c>
      <c r="M3902">
        <f t="shared" si="232"/>
        <v>23545</v>
      </c>
      <c r="N3902" s="37">
        <f t="shared" si="233"/>
        <v>1580827</v>
      </c>
    </row>
    <row r="3903" spans="1:14" x14ac:dyDescent="0.3">
      <c r="A3903" s="3">
        <v>5</v>
      </c>
      <c r="B3903" s="142"/>
      <c r="C3903" s="4" t="s">
        <v>5574</v>
      </c>
      <c r="D3903" s="5">
        <v>45020</v>
      </c>
      <c r="E3903" s="6" t="s">
        <v>2401</v>
      </c>
      <c r="F3903" s="7">
        <v>518078</v>
      </c>
      <c r="G3903" s="6" t="s">
        <v>1366</v>
      </c>
      <c r="H3903" s="7">
        <v>54398</v>
      </c>
      <c r="I3903" s="143"/>
      <c r="J3903" s="144"/>
      <c r="K3903" s="145"/>
      <c r="L3903" t="str">
        <f t="shared" si="231"/>
        <v>19230</v>
      </c>
      <c r="M3903">
        <f t="shared" si="232"/>
        <v>19230</v>
      </c>
      <c r="N3903" s="37">
        <f t="shared" si="233"/>
        <v>518078</v>
      </c>
    </row>
    <row r="3904" spans="1:14" x14ac:dyDescent="0.3">
      <c r="A3904" s="3">
        <v>5</v>
      </c>
      <c r="B3904" s="142"/>
      <c r="C3904" s="4" t="s">
        <v>5575</v>
      </c>
      <c r="D3904" s="5">
        <v>45026</v>
      </c>
      <c r="E3904" s="6" t="s">
        <v>2401</v>
      </c>
      <c r="F3904" s="7">
        <v>701115</v>
      </c>
      <c r="G3904" s="6" t="s">
        <v>1366</v>
      </c>
      <c r="H3904" s="7">
        <v>73617</v>
      </c>
      <c r="I3904" s="143"/>
      <c r="J3904" s="144"/>
      <c r="K3904" s="145"/>
      <c r="L3904" t="str">
        <f t="shared" si="231"/>
        <v>20509</v>
      </c>
      <c r="M3904">
        <f t="shared" si="232"/>
        <v>20509</v>
      </c>
      <c r="N3904" s="37">
        <f t="shared" si="233"/>
        <v>701115</v>
      </c>
    </row>
    <row r="3905" spans="1:14" x14ac:dyDescent="0.3">
      <c r="A3905" s="3">
        <v>5</v>
      </c>
      <c r="B3905" s="142"/>
      <c r="C3905" s="4" t="s">
        <v>5576</v>
      </c>
      <c r="D3905" s="5">
        <v>45042</v>
      </c>
      <c r="E3905" s="9"/>
      <c r="F3905" s="7">
        <v>1059441</v>
      </c>
      <c r="G3905" s="6" t="s">
        <v>1366</v>
      </c>
      <c r="H3905" s="7">
        <v>111241</v>
      </c>
      <c r="I3905" s="143"/>
      <c r="J3905" s="144"/>
      <c r="K3905" s="145"/>
      <c r="L3905" t="str">
        <f t="shared" si="231"/>
        <v>23784</v>
      </c>
      <c r="M3905">
        <f t="shared" si="232"/>
        <v>23784</v>
      </c>
      <c r="N3905" s="37">
        <f t="shared" si="233"/>
        <v>1059441</v>
      </c>
    </row>
    <row r="3906" spans="1:14" x14ac:dyDescent="0.3">
      <c r="A3906" s="3">
        <v>5</v>
      </c>
      <c r="B3906" s="142"/>
      <c r="C3906" s="4" t="s">
        <v>5577</v>
      </c>
      <c r="D3906" s="5">
        <v>45036</v>
      </c>
      <c r="E3906" s="6" t="s">
        <v>2368</v>
      </c>
      <c r="F3906" s="7">
        <v>1750665</v>
      </c>
      <c r="G3906" s="6" t="s">
        <v>1366</v>
      </c>
      <c r="H3906" s="7">
        <v>183820</v>
      </c>
      <c r="I3906" s="143"/>
      <c r="J3906" s="144"/>
      <c r="K3906" s="145"/>
      <c r="L3906" t="str">
        <f t="shared" si="231"/>
        <v>23083</v>
      </c>
      <c r="M3906">
        <f t="shared" si="232"/>
        <v>23083</v>
      </c>
      <c r="N3906" s="37">
        <f t="shared" si="233"/>
        <v>1750665</v>
      </c>
    </row>
    <row r="3907" spans="1:14" x14ac:dyDescent="0.3">
      <c r="A3907" s="3">
        <v>5</v>
      </c>
      <c r="B3907" s="142"/>
      <c r="C3907" s="4" t="s">
        <v>5578</v>
      </c>
      <c r="D3907" s="5">
        <v>45041</v>
      </c>
      <c r="E3907" s="6" t="s">
        <v>2414</v>
      </c>
      <c r="F3907" s="7">
        <v>1168525</v>
      </c>
      <c r="G3907" s="6" t="s">
        <v>1366</v>
      </c>
      <c r="H3907" s="7">
        <v>122695</v>
      </c>
      <c r="I3907" s="143"/>
      <c r="J3907" s="144"/>
      <c r="K3907" s="145"/>
      <c r="L3907" t="str">
        <f t="shared" si="231"/>
        <v>23749</v>
      </c>
      <c r="M3907">
        <f t="shared" si="232"/>
        <v>23749</v>
      </c>
      <c r="N3907" s="37">
        <f t="shared" si="233"/>
        <v>1168525</v>
      </c>
    </row>
    <row r="3908" spans="1:14" x14ac:dyDescent="0.3">
      <c r="A3908" s="3">
        <v>5</v>
      </c>
      <c r="B3908" s="142"/>
      <c r="C3908" s="4" t="s">
        <v>5579</v>
      </c>
      <c r="D3908" s="5">
        <v>45042</v>
      </c>
      <c r="E3908" s="6" t="s">
        <v>2364</v>
      </c>
      <c r="F3908" s="7">
        <v>1088247</v>
      </c>
      <c r="G3908" s="6" t="s">
        <v>1366</v>
      </c>
      <c r="H3908" s="7">
        <v>114266</v>
      </c>
      <c r="I3908" s="143"/>
      <c r="J3908" s="144"/>
      <c r="K3908" s="145"/>
      <c r="L3908" t="str">
        <f t="shared" si="231"/>
        <v>24234</v>
      </c>
      <c r="M3908">
        <f t="shared" si="232"/>
        <v>24234</v>
      </c>
      <c r="N3908" s="37">
        <f t="shared" si="233"/>
        <v>1088247</v>
      </c>
    </row>
    <row r="3909" spans="1:14" x14ac:dyDescent="0.3">
      <c r="A3909" s="3">
        <v>5</v>
      </c>
      <c r="B3909" s="142"/>
      <c r="C3909" s="4" t="s">
        <v>5580</v>
      </c>
      <c r="D3909" s="5">
        <v>45038</v>
      </c>
      <c r="E3909" s="6" t="s">
        <v>3338</v>
      </c>
      <c r="F3909" s="7">
        <v>837089</v>
      </c>
      <c r="G3909" s="6" t="s">
        <v>1366</v>
      </c>
      <c r="H3909" s="7">
        <v>87894</v>
      </c>
      <c r="I3909" s="143"/>
      <c r="J3909" s="144"/>
      <c r="K3909" s="145"/>
      <c r="L3909" t="str">
        <f t="shared" si="231"/>
        <v>23555</v>
      </c>
      <c r="M3909">
        <f t="shared" si="232"/>
        <v>23555</v>
      </c>
      <c r="N3909" s="37">
        <f t="shared" si="233"/>
        <v>837089</v>
      </c>
    </row>
    <row r="3910" spans="1:14" x14ac:dyDescent="0.3">
      <c r="A3910" s="3">
        <v>5</v>
      </c>
      <c r="B3910" s="142"/>
      <c r="C3910" s="4" t="s">
        <v>5581</v>
      </c>
      <c r="D3910" s="5">
        <v>45042</v>
      </c>
      <c r="E3910" s="6" t="s">
        <v>2414</v>
      </c>
      <c r="F3910" s="7">
        <v>548184</v>
      </c>
      <c r="G3910" s="6" t="s">
        <v>1366</v>
      </c>
      <c r="H3910" s="7">
        <v>57559</v>
      </c>
      <c r="I3910" s="143"/>
      <c r="J3910" s="144"/>
      <c r="K3910" s="145"/>
      <c r="L3910" t="str">
        <f t="shared" si="231"/>
        <v>24351</v>
      </c>
      <c r="M3910">
        <f t="shared" si="232"/>
        <v>24351</v>
      </c>
      <c r="N3910" s="37">
        <f t="shared" si="233"/>
        <v>548184</v>
      </c>
    </row>
    <row r="3911" spans="1:14" x14ac:dyDescent="0.3">
      <c r="A3911" s="3">
        <v>5</v>
      </c>
      <c r="B3911" s="142"/>
      <c r="C3911" s="4" t="s">
        <v>5582</v>
      </c>
      <c r="D3911" s="5">
        <v>45037</v>
      </c>
      <c r="E3911" s="6" t="s">
        <v>2401</v>
      </c>
      <c r="F3911" s="7">
        <v>1743328</v>
      </c>
      <c r="G3911" s="6" t="s">
        <v>1366</v>
      </c>
      <c r="H3911" s="7">
        <v>183049</v>
      </c>
      <c r="I3911" s="143"/>
      <c r="J3911" s="144"/>
      <c r="K3911" s="145"/>
      <c r="L3911" t="str">
        <f t="shared" ref="L3911:L3974" si="234">+RIGHT(C3911,5)</f>
        <v>23470</v>
      </c>
      <c r="M3911">
        <f t="shared" ref="M3911:M3974" si="235">+L3911*1</f>
        <v>23470</v>
      </c>
      <c r="N3911" s="37">
        <f t="shared" si="233"/>
        <v>1743328</v>
      </c>
    </row>
    <row r="3912" spans="1:14" x14ac:dyDescent="0.3">
      <c r="A3912" s="3">
        <v>5</v>
      </c>
      <c r="B3912" s="142"/>
      <c r="C3912" s="4" t="s">
        <v>5583</v>
      </c>
      <c r="D3912" s="5">
        <v>45043</v>
      </c>
      <c r="E3912" s="6" t="s">
        <v>2401</v>
      </c>
      <c r="F3912" s="7">
        <v>1967125</v>
      </c>
      <c r="G3912" s="6" t="s">
        <v>1366</v>
      </c>
      <c r="H3912" s="7">
        <v>206548</v>
      </c>
      <c r="I3912" s="143"/>
      <c r="J3912" s="144"/>
      <c r="K3912" s="145"/>
      <c r="L3912" t="str">
        <f t="shared" si="234"/>
        <v>24987</v>
      </c>
      <c r="M3912">
        <f t="shared" si="235"/>
        <v>24987</v>
      </c>
      <c r="N3912" s="37">
        <f t="shared" si="233"/>
        <v>1967125</v>
      </c>
    </row>
    <row r="3913" spans="1:14" x14ac:dyDescent="0.3">
      <c r="A3913" s="3">
        <v>5</v>
      </c>
      <c r="B3913" s="142"/>
      <c r="C3913" s="4" t="s">
        <v>5584</v>
      </c>
      <c r="D3913" s="5">
        <v>45044</v>
      </c>
      <c r="E3913" s="6" t="s">
        <v>2401</v>
      </c>
      <c r="F3913" s="7">
        <v>985585</v>
      </c>
      <c r="G3913" s="6" t="s">
        <v>1366</v>
      </c>
      <c r="H3913" s="7">
        <v>103486</v>
      </c>
      <c r="I3913" s="143"/>
      <c r="J3913" s="144"/>
      <c r="K3913" s="145"/>
      <c r="L3913" t="str">
        <f t="shared" si="234"/>
        <v>25186</v>
      </c>
      <c r="M3913">
        <f t="shared" si="235"/>
        <v>25186</v>
      </c>
      <c r="N3913" s="37">
        <f t="shared" si="233"/>
        <v>985585</v>
      </c>
    </row>
    <row r="3914" spans="1:14" x14ac:dyDescent="0.3">
      <c r="A3914" s="3">
        <v>5</v>
      </c>
      <c r="B3914" s="142"/>
      <c r="C3914" s="4" t="s">
        <v>5585</v>
      </c>
      <c r="D3914" s="5">
        <v>45021</v>
      </c>
      <c r="E3914" s="6" t="s">
        <v>2401</v>
      </c>
      <c r="F3914" s="7">
        <v>1287255</v>
      </c>
      <c r="G3914" s="6" t="s">
        <v>1366</v>
      </c>
      <c r="H3914" s="7">
        <v>135162</v>
      </c>
      <c r="I3914" s="143"/>
      <c r="J3914" s="144"/>
      <c r="K3914" s="145"/>
      <c r="L3914" t="str">
        <f t="shared" si="234"/>
        <v>19280</v>
      </c>
      <c r="M3914">
        <f t="shared" si="235"/>
        <v>19280</v>
      </c>
      <c r="N3914" s="37">
        <f t="shared" si="233"/>
        <v>1287255</v>
      </c>
    </row>
    <row r="3915" spans="1:14" x14ac:dyDescent="0.3">
      <c r="A3915" s="3">
        <v>5</v>
      </c>
      <c r="B3915" s="142"/>
      <c r="C3915" s="4" t="s">
        <v>5586</v>
      </c>
      <c r="D3915" s="5">
        <v>45042</v>
      </c>
      <c r="E3915" s="6" t="s">
        <v>2401</v>
      </c>
      <c r="F3915" s="7">
        <v>1091939</v>
      </c>
      <c r="G3915" s="6" t="s">
        <v>1366</v>
      </c>
      <c r="H3915" s="7">
        <v>114654</v>
      </c>
      <c r="I3915" s="143"/>
      <c r="J3915" s="144"/>
      <c r="K3915" s="145"/>
      <c r="L3915" t="str">
        <f t="shared" si="234"/>
        <v>24090</v>
      </c>
      <c r="M3915">
        <f t="shared" si="235"/>
        <v>24090</v>
      </c>
      <c r="N3915" s="37">
        <f t="shared" si="233"/>
        <v>1091939</v>
      </c>
    </row>
    <row r="3916" spans="1:14" x14ac:dyDescent="0.3">
      <c r="A3916" s="3">
        <v>5</v>
      </c>
      <c r="B3916" s="142"/>
      <c r="C3916" s="4" t="s">
        <v>5587</v>
      </c>
      <c r="D3916" s="5">
        <v>45042</v>
      </c>
      <c r="E3916" s="6" t="s">
        <v>2401</v>
      </c>
      <c r="F3916" s="7">
        <v>441602</v>
      </c>
      <c r="G3916" s="6" t="s">
        <v>1366</v>
      </c>
      <c r="H3916" s="7">
        <v>46368</v>
      </c>
      <c r="I3916" s="143"/>
      <c r="J3916" s="144"/>
      <c r="K3916" s="145"/>
      <c r="L3916" t="str">
        <f t="shared" si="234"/>
        <v>24091</v>
      </c>
      <c r="M3916">
        <f t="shared" si="235"/>
        <v>24091</v>
      </c>
      <c r="N3916" s="37">
        <f t="shared" si="233"/>
        <v>441602</v>
      </c>
    </row>
    <row r="3917" spans="1:14" x14ac:dyDescent="0.3">
      <c r="A3917" s="3">
        <v>5</v>
      </c>
      <c r="B3917" s="142"/>
      <c r="C3917" s="4" t="s">
        <v>5588</v>
      </c>
      <c r="D3917" s="5">
        <v>45044</v>
      </c>
      <c r="E3917" s="6" t="s">
        <v>2401</v>
      </c>
      <c r="F3917" s="7">
        <v>458792</v>
      </c>
      <c r="G3917" s="6" t="s">
        <v>1366</v>
      </c>
      <c r="H3917" s="7">
        <v>48173</v>
      </c>
      <c r="I3917" s="143"/>
      <c r="J3917" s="144"/>
      <c r="K3917" s="145"/>
      <c r="L3917" t="str">
        <f t="shared" si="234"/>
        <v>25172</v>
      </c>
      <c r="M3917">
        <f t="shared" si="235"/>
        <v>25172</v>
      </c>
      <c r="N3917" s="37">
        <f t="shared" si="233"/>
        <v>458792</v>
      </c>
    </row>
    <row r="3918" spans="1:14" x14ac:dyDescent="0.3">
      <c r="A3918" s="3">
        <v>5</v>
      </c>
      <c r="B3918" s="142"/>
      <c r="C3918" s="4" t="s">
        <v>5589</v>
      </c>
      <c r="D3918" s="5">
        <v>45043</v>
      </c>
      <c r="E3918" s="6" t="s">
        <v>2368</v>
      </c>
      <c r="F3918" s="7">
        <v>488653</v>
      </c>
      <c r="G3918" s="6" t="s">
        <v>1366</v>
      </c>
      <c r="H3918" s="7">
        <v>51309</v>
      </c>
      <c r="I3918" s="143"/>
      <c r="J3918" s="144"/>
      <c r="K3918" s="145"/>
      <c r="L3918" t="str">
        <f t="shared" si="234"/>
        <v>25046</v>
      </c>
      <c r="M3918">
        <f t="shared" si="235"/>
        <v>25046</v>
      </c>
      <c r="N3918" s="37">
        <f t="shared" si="233"/>
        <v>488653</v>
      </c>
    </row>
    <row r="3919" spans="1:14" x14ac:dyDescent="0.3">
      <c r="A3919" s="3">
        <v>5</v>
      </c>
      <c r="B3919" s="142"/>
      <c r="C3919" s="4" t="s">
        <v>5590</v>
      </c>
      <c r="D3919" s="5">
        <v>45021</v>
      </c>
      <c r="E3919" s="6" t="s">
        <v>2414</v>
      </c>
      <c r="F3919" s="7">
        <v>1476660</v>
      </c>
      <c r="G3919" s="6" t="s">
        <v>1366</v>
      </c>
      <c r="H3919" s="7">
        <v>155049</v>
      </c>
      <c r="I3919" s="143"/>
      <c r="J3919" s="144"/>
      <c r="K3919" s="145"/>
      <c r="L3919" t="str">
        <f t="shared" si="234"/>
        <v>19288</v>
      </c>
      <c r="M3919">
        <f t="shared" si="235"/>
        <v>19288</v>
      </c>
      <c r="N3919" s="37">
        <f t="shared" si="233"/>
        <v>1476660</v>
      </c>
    </row>
    <row r="3920" spans="1:14" x14ac:dyDescent="0.3">
      <c r="A3920" s="3">
        <v>5</v>
      </c>
      <c r="B3920" s="142"/>
      <c r="C3920" s="4" t="s">
        <v>5591</v>
      </c>
      <c r="D3920" s="5">
        <v>45023</v>
      </c>
      <c r="E3920" s="6" t="s">
        <v>2406</v>
      </c>
      <c r="F3920" s="7">
        <v>403871</v>
      </c>
      <c r="G3920" s="6" t="s">
        <v>1366</v>
      </c>
      <c r="H3920" s="7">
        <v>42406</v>
      </c>
      <c r="I3920" s="143"/>
      <c r="J3920" s="144"/>
      <c r="K3920" s="145"/>
      <c r="L3920" t="str">
        <f t="shared" si="234"/>
        <v>20406</v>
      </c>
      <c r="M3920">
        <f t="shared" si="235"/>
        <v>20406</v>
      </c>
      <c r="N3920" s="37">
        <f t="shared" si="233"/>
        <v>403871</v>
      </c>
    </row>
    <row r="3921" spans="1:14" x14ac:dyDescent="0.3">
      <c r="A3921" s="3">
        <v>5</v>
      </c>
      <c r="B3921" s="142"/>
      <c r="C3921" s="4" t="s">
        <v>5592</v>
      </c>
      <c r="D3921" s="5">
        <v>45024</v>
      </c>
      <c r="E3921" s="6" t="s">
        <v>2406</v>
      </c>
      <c r="F3921" s="7">
        <v>679872</v>
      </c>
      <c r="G3921" s="6" t="s">
        <v>1366</v>
      </c>
      <c r="H3921" s="7">
        <v>71387</v>
      </c>
      <c r="I3921" s="143"/>
      <c r="J3921" s="144"/>
      <c r="K3921" s="145"/>
      <c r="L3921" t="str">
        <f t="shared" si="234"/>
        <v>20446</v>
      </c>
      <c r="M3921">
        <f t="shared" si="235"/>
        <v>20446</v>
      </c>
      <c r="N3921" s="37">
        <f t="shared" si="233"/>
        <v>679872</v>
      </c>
    </row>
    <row r="3922" spans="1:14" x14ac:dyDescent="0.3">
      <c r="A3922" s="3">
        <v>5</v>
      </c>
      <c r="B3922" s="142"/>
      <c r="C3922" s="4" t="s">
        <v>5593</v>
      </c>
      <c r="D3922" s="5">
        <v>45028</v>
      </c>
      <c r="E3922" s="6" t="s">
        <v>2414</v>
      </c>
      <c r="F3922" s="7">
        <v>156090</v>
      </c>
      <c r="G3922" s="6" t="s">
        <v>1366</v>
      </c>
      <c r="H3922" s="7">
        <v>16389</v>
      </c>
      <c r="I3922" s="143"/>
      <c r="J3922" s="144"/>
      <c r="K3922" s="145"/>
      <c r="L3922" t="str">
        <f t="shared" si="234"/>
        <v>20666</v>
      </c>
      <c r="M3922">
        <f t="shared" si="235"/>
        <v>20666</v>
      </c>
      <c r="N3922" s="37">
        <f t="shared" si="233"/>
        <v>156090</v>
      </c>
    </row>
    <row r="3923" spans="1:14" x14ac:dyDescent="0.3">
      <c r="A3923" s="3">
        <v>5</v>
      </c>
      <c r="B3923" s="142"/>
      <c r="C3923" s="4" t="s">
        <v>5594</v>
      </c>
      <c r="D3923" s="5">
        <v>45027</v>
      </c>
      <c r="E3923" s="6" t="s">
        <v>2406</v>
      </c>
      <c r="F3923" s="7">
        <v>713785</v>
      </c>
      <c r="G3923" s="6" t="s">
        <v>1366</v>
      </c>
      <c r="H3923" s="7">
        <v>74947</v>
      </c>
      <c r="I3923" s="143"/>
      <c r="J3923" s="144"/>
      <c r="K3923" s="145"/>
      <c r="L3923" t="str">
        <f t="shared" si="234"/>
        <v>20626</v>
      </c>
      <c r="M3923">
        <f t="shared" si="235"/>
        <v>20626</v>
      </c>
      <c r="N3923" s="37">
        <f t="shared" si="233"/>
        <v>713785</v>
      </c>
    </row>
    <row r="3924" spans="1:14" x14ac:dyDescent="0.3">
      <c r="A3924" s="3">
        <v>5</v>
      </c>
      <c r="B3924" s="142"/>
      <c r="C3924" s="4" t="s">
        <v>5595</v>
      </c>
      <c r="D3924" s="5">
        <v>45021</v>
      </c>
      <c r="E3924" s="6" t="s">
        <v>2368</v>
      </c>
      <c r="F3924" s="7">
        <v>1051877</v>
      </c>
      <c r="G3924" s="6" t="s">
        <v>1366</v>
      </c>
      <c r="H3924" s="7">
        <v>110447</v>
      </c>
      <c r="I3924" s="143"/>
      <c r="J3924" s="144"/>
      <c r="K3924" s="145"/>
      <c r="L3924" t="str">
        <f t="shared" si="234"/>
        <v>19294</v>
      </c>
      <c r="M3924">
        <f t="shared" si="235"/>
        <v>19294</v>
      </c>
      <c r="N3924" s="37">
        <f t="shared" si="233"/>
        <v>1051877</v>
      </c>
    </row>
    <row r="3925" spans="1:14" x14ac:dyDescent="0.3">
      <c r="A3925" s="3">
        <v>5</v>
      </c>
      <c r="B3925" s="142"/>
      <c r="C3925" s="4" t="s">
        <v>5596</v>
      </c>
      <c r="D3925" s="5">
        <v>45027</v>
      </c>
      <c r="E3925" s="6" t="s">
        <v>2364</v>
      </c>
      <c r="F3925" s="7">
        <v>896576</v>
      </c>
      <c r="G3925" s="6" t="s">
        <v>1366</v>
      </c>
      <c r="H3925" s="7">
        <v>94140</v>
      </c>
      <c r="I3925" s="143"/>
      <c r="J3925" s="144"/>
      <c r="K3925" s="145"/>
      <c r="L3925" t="str">
        <f t="shared" si="234"/>
        <v>20566</v>
      </c>
      <c r="M3925">
        <f t="shared" si="235"/>
        <v>20566</v>
      </c>
      <c r="N3925" s="37">
        <f t="shared" si="233"/>
        <v>896576</v>
      </c>
    </row>
    <row r="3926" spans="1:14" x14ac:dyDescent="0.3">
      <c r="A3926" s="3">
        <v>5</v>
      </c>
      <c r="B3926" s="142"/>
      <c r="C3926" s="4" t="s">
        <v>5597</v>
      </c>
      <c r="D3926" s="5">
        <v>45030</v>
      </c>
      <c r="E3926" s="6" t="s">
        <v>2368</v>
      </c>
      <c r="F3926" s="7">
        <v>1823388</v>
      </c>
      <c r="G3926" s="6" t="s">
        <v>1366</v>
      </c>
      <c r="H3926" s="7">
        <v>191456</v>
      </c>
      <c r="I3926" s="143"/>
      <c r="J3926" s="144"/>
      <c r="K3926" s="145"/>
      <c r="L3926" t="str">
        <f t="shared" si="234"/>
        <v>22122</v>
      </c>
      <c r="M3926">
        <f t="shared" si="235"/>
        <v>22122</v>
      </c>
      <c r="N3926" s="37">
        <f t="shared" si="233"/>
        <v>1823388</v>
      </c>
    </row>
    <row r="3927" spans="1:14" x14ac:dyDescent="0.3">
      <c r="A3927" s="3">
        <v>5</v>
      </c>
      <c r="B3927" s="142"/>
      <c r="C3927" s="4" t="s">
        <v>5598</v>
      </c>
      <c r="D3927" s="5">
        <v>45030</v>
      </c>
      <c r="E3927" s="6" t="s">
        <v>2414</v>
      </c>
      <c r="F3927" s="7">
        <v>875333</v>
      </c>
      <c r="G3927" s="6" t="s">
        <v>1366</v>
      </c>
      <c r="H3927" s="7">
        <v>91910</v>
      </c>
      <c r="I3927" s="143"/>
      <c r="J3927" s="144"/>
      <c r="K3927" s="145"/>
      <c r="L3927" t="str">
        <f t="shared" si="234"/>
        <v>22135</v>
      </c>
      <c r="M3927">
        <f t="shared" si="235"/>
        <v>22135</v>
      </c>
      <c r="N3927" s="37">
        <f t="shared" si="233"/>
        <v>875333</v>
      </c>
    </row>
    <row r="3928" spans="1:14" x14ac:dyDescent="0.3">
      <c r="A3928" s="3">
        <v>5</v>
      </c>
      <c r="B3928" s="142"/>
      <c r="C3928" s="4" t="s">
        <v>5599</v>
      </c>
      <c r="D3928" s="5">
        <v>45028</v>
      </c>
      <c r="E3928" s="6" t="s">
        <v>2368</v>
      </c>
      <c r="F3928" s="7">
        <v>355425</v>
      </c>
      <c r="G3928" s="6" t="s">
        <v>1366</v>
      </c>
      <c r="H3928" s="7">
        <v>37320</v>
      </c>
      <c r="I3928" s="143"/>
      <c r="J3928" s="144"/>
      <c r="K3928" s="145"/>
      <c r="L3928" t="str">
        <f t="shared" si="234"/>
        <v>20692</v>
      </c>
      <c r="M3928">
        <f t="shared" si="235"/>
        <v>20692</v>
      </c>
      <c r="N3928" s="37">
        <f t="shared" si="233"/>
        <v>355425</v>
      </c>
    </row>
    <row r="3929" spans="1:14" x14ac:dyDescent="0.3">
      <c r="A3929" s="3">
        <v>5</v>
      </c>
      <c r="B3929" s="142"/>
      <c r="C3929" s="4" t="s">
        <v>5600</v>
      </c>
      <c r="D3929" s="5">
        <v>45028</v>
      </c>
      <c r="E3929" s="6" t="s">
        <v>2414</v>
      </c>
      <c r="F3929" s="7">
        <v>848409</v>
      </c>
      <c r="G3929" s="6" t="s">
        <v>1366</v>
      </c>
      <c r="H3929" s="7">
        <v>89083</v>
      </c>
      <c r="I3929" s="143"/>
      <c r="J3929" s="144"/>
      <c r="K3929" s="145"/>
      <c r="L3929" t="str">
        <f t="shared" si="234"/>
        <v>20670</v>
      </c>
      <c r="M3929">
        <f t="shared" si="235"/>
        <v>20670</v>
      </c>
      <c r="N3929" s="37">
        <f t="shared" si="233"/>
        <v>848409</v>
      </c>
    </row>
    <row r="3930" spans="1:14" x14ac:dyDescent="0.3">
      <c r="A3930" s="3">
        <v>5</v>
      </c>
      <c r="B3930" s="142"/>
      <c r="C3930" s="4" t="s">
        <v>5601</v>
      </c>
      <c r="D3930" s="5">
        <v>45027</v>
      </c>
      <c r="E3930" s="6" t="s">
        <v>2406</v>
      </c>
      <c r="F3930" s="7">
        <v>946594</v>
      </c>
      <c r="G3930" s="6" t="s">
        <v>1366</v>
      </c>
      <c r="H3930" s="7">
        <v>99392</v>
      </c>
      <c r="I3930" s="143"/>
      <c r="J3930" s="144"/>
      <c r="K3930" s="145"/>
      <c r="L3930" t="str">
        <f t="shared" si="234"/>
        <v>20572</v>
      </c>
      <c r="M3930">
        <f t="shared" si="235"/>
        <v>20572</v>
      </c>
      <c r="N3930" s="37">
        <f t="shared" si="233"/>
        <v>946594</v>
      </c>
    </row>
    <row r="3931" spans="1:14" x14ac:dyDescent="0.3">
      <c r="A3931" s="3">
        <v>5</v>
      </c>
      <c r="B3931" s="142"/>
      <c r="C3931" s="4" t="s">
        <v>5602</v>
      </c>
      <c r="D3931" s="5">
        <v>45033</v>
      </c>
      <c r="E3931" s="6" t="s">
        <v>2401</v>
      </c>
      <c r="F3931" s="7">
        <v>730975</v>
      </c>
      <c r="G3931" s="6" t="s">
        <v>1366</v>
      </c>
      <c r="H3931" s="7">
        <v>76752</v>
      </c>
      <c r="I3931" s="143"/>
      <c r="J3931" s="144"/>
      <c r="K3931" s="145"/>
      <c r="L3931" t="str">
        <f t="shared" si="234"/>
        <v>22223</v>
      </c>
      <c r="M3931">
        <f t="shared" si="235"/>
        <v>22223</v>
      </c>
      <c r="N3931" s="37">
        <f t="shared" si="233"/>
        <v>730975</v>
      </c>
    </row>
    <row r="3932" spans="1:14" x14ac:dyDescent="0.3">
      <c r="A3932" s="3">
        <v>5</v>
      </c>
      <c r="B3932" s="142"/>
      <c r="C3932" s="4" t="s">
        <v>5603</v>
      </c>
      <c r="D3932" s="5">
        <v>45030</v>
      </c>
      <c r="E3932" s="6" t="s">
        <v>2401</v>
      </c>
      <c r="F3932" s="7">
        <v>271949</v>
      </c>
      <c r="G3932" s="6" t="s">
        <v>1366</v>
      </c>
      <c r="H3932" s="7">
        <v>28555</v>
      </c>
      <c r="I3932" s="143"/>
      <c r="J3932" s="144"/>
      <c r="K3932" s="145"/>
      <c r="L3932" t="str">
        <f t="shared" si="234"/>
        <v>22134</v>
      </c>
      <c r="M3932">
        <f t="shared" si="235"/>
        <v>22134</v>
      </c>
      <c r="N3932" s="37">
        <f t="shared" si="233"/>
        <v>271949</v>
      </c>
    </row>
    <row r="3933" spans="1:14" x14ac:dyDescent="0.3">
      <c r="A3933" s="3">
        <v>5</v>
      </c>
      <c r="B3933" s="142"/>
      <c r="C3933" s="4" t="s">
        <v>5604</v>
      </c>
      <c r="D3933" s="5">
        <v>45037</v>
      </c>
      <c r="E3933" s="6" t="s">
        <v>2414</v>
      </c>
      <c r="F3933" s="7">
        <v>697062</v>
      </c>
      <c r="G3933" s="6" t="s">
        <v>1366</v>
      </c>
      <c r="H3933" s="7">
        <v>73192</v>
      </c>
      <c r="I3933" s="143"/>
      <c r="J3933" s="144"/>
      <c r="K3933" s="145"/>
      <c r="L3933" t="str">
        <f t="shared" si="234"/>
        <v>23475</v>
      </c>
      <c r="M3933">
        <f t="shared" si="235"/>
        <v>23475</v>
      </c>
      <c r="N3933" s="37">
        <f t="shared" si="233"/>
        <v>697062</v>
      </c>
    </row>
    <row r="3934" spans="1:14" x14ac:dyDescent="0.3">
      <c r="A3934" s="3">
        <v>5</v>
      </c>
      <c r="B3934" s="142"/>
      <c r="C3934" s="4" t="s">
        <v>5605</v>
      </c>
      <c r="D3934" s="5">
        <v>45021</v>
      </c>
      <c r="E3934" s="6" t="s">
        <v>2364</v>
      </c>
      <c r="F3934" s="7">
        <v>2118458</v>
      </c>
      <c r="G3934" s="6" t="s">
        <v>1366</v>
      </c>
      <c r="H3934" s="7">
        <v>222438</v>
      </c>
      <c r="I3934" s="143"/>
      <c r="J3934" s="144"/>
      <c r="K3934" s="145"/>
      <c r="L3934" t="str">
        <f t="shared" si="234"/>
        <v>19300</v>
      </c>
      <c r="M3934">
        <f t="shared" si="235"/>
        <v>19300</v>
      </c>
      <c r="N3934" s="37">
        <f t="shared" si="233"/>
        <v>2118458</v>
      </c>
    </row>
    <row r="3935" spans="1:14" x14ac:dyDescent="0.3">
      <c r="A3935" s="3">
        <v>5</v>
      </c>
      <c r="B3935" s="142"/>
      <c r="C3935" s="4" t="s">
        <v>5606</v>
      </c>
      <c r="D3935" s="5">
        <v>45021</v>
      </c>
      <c r="E3935" s="6" t="s">
        <v>2364</v>
      </c>
      <c r="F3935" s="7">
        <v>991163</v>
      </c>
      <c r="G3935" s="6" t="s">
        <v>1366</v>
      </c>
      <c r="H3935" s="7">
        <v>104072</v>
      </c>
      <c r="I3935" s="143"/>
      <c r="J3935" s="144"/>
      <c r="K3935" s="145"/>
      <c r="L3935" t="str">
        <f t="shared" si="234"/>
        <v>19302</v>
      </c>
      <c r="M3935">
        <f t="shared" si="235"/>
        <v>19302</v>
      </c>
      <c r="N3935" s="37">
        <f t="shared" si="233"/>
        <v>991163</v>
      </c>
    </row>
    <row r="3936" spans="1:14" x14ac:dyDescent="0.3">
      <c r="A3936" s="3">
        <v>5</v>
      </c>
      <c r="B3936" s="142"/>
      <c r="C3936" s="4" t="s">
        <v>5607</v>
      </c>
      <c r="D3936" s="5">
        <v>45027</v>
      </c>
      <c r="E3936" s="6" t="s">
        <v>2364</v>
      </c>
      <c r="F3936" s="7">
        <v>666923</v>
      </c>
      <c r="G3936" s="6" t="s">
        <v>1366</v>
      </c>
      <c r="H3936" s="7">
        <v>70027</v>
      </c>
      <c r="I3936" s="143"/>
      <c r="J3936" s="144"/>
      <c r="K3936" s="145"/>
      <c r="L3936" t="str">
        <f t="shared" si="234"/>
        <v>20627</v>
      </c>
      <c r="M3936">
        <f t="shared" si="235"/>
        <v>20627</v>
      </c>
      <c r="N3936" s="37">
        <f t="shared" si="233"/>
        <v>666923</v>
      </c>
    </row>
    <row r="3937" spans="1:14" x14ac:dyDescent="0.3">
      <c r="A3937" s="3">
        <v>5</v>
      </c>
      <c r="B3937" s="142"/>
      <c r="C3937" s="4" t="s">
        <v>5608</v>
      </c>
      <c r="D3937" s="5">
        <v>45028</v>
      </c>
      <c r="E3937" s="6" t="s">
        <v>3338</v>
      </c>
      <c r="F3937" s="7">
        <v>602034</v>
      </c>
      <c r="G3937" s="6" t="s">
        <v>1366</v>
      </c>
      <c r="H3937" s="7">
        <v>63214</v>
      </c>
      <c r="I3937" s="143"/>
      <c r="J3937" s="144"/>
      <c r="K3937" s="145"/>
      <c r="L3937" t="str">
        <f t="shared" si="234"/>
        <v>20685</v>
      </c>
      <c r="M3937">
        <f t="shared" si="235"/>
        <v>20685</v>
      </c>
      <c r="N3937" s="37">
        <f t="shared" si="233"/>
        <v>602034</v>
      </c>
    </row>
    <row r="3938" spans="1:14" x14ac:dyDescent="0.3">
      <c r="A3938" s="3">
        <v>5</v>
      </c>
      <c r="B3938" s="142"/>
      <c r="C3938" s="4" t="s">
        <v>5609</v>
      </c>
      <c r="D3938" s="5">
        <v>45036</v>
      </c>
      <c r="E3938" s="6" t="s">
        <v>2364</v>
      </c>
      <c r="F3938" s="7">
        <v>441602</v>
      </c>
      <c r="G3938" s="6" t="s">
        <v>1366</v>
      </c>
      <c r="H3938" s="7">
        <v>46368</v>
      </c>
      <c r="I3938" s="143"/>
      <c r="J3938" s="144"/>
      <c r="K3938" s="145"/>
      <c r="L3938" t="str">
        <f t="shared" si="234"/>
        <v>23163</v>
      </c>
      <c r="M3938">
        <f t="shared" si="235"/>
        <v>23163</v>
      </c>
      <c r="N3938" s="37">
        <f t="shared" si="233"/>
        <v>441602</v>
      </c>
    </row>
    <row r="3939" spans="1:14" x14ac:dyDescent="0.3">
      <c r="A3939" s="3">
        <v>5</v>
      </c>
      <c r="B3939" s="142"/>
      <c r="C3939" s="4" t="s">
        <v>5610</v>
      </c>
      <c r="D3939" s="5">
        <v>45026</v>
      </c>
      <c r="E3939" s="6" t="s">
        <v>2414</v>
      </c>
      <c r="F3939" s="7">
        <v>276001</v>
      </c>
      <c r="G3939" s="6" t="s">
        <v>1366</v>
      </c>
      <c r="H3939" s="7">
        <v>28980</v>
      </c>
      <c r="I3939" s="143"/>
      <c r="J3939" s="144"/>
      <c r="K3939" s="145"/>
      <c r="L3939" t="str">
        <f t="shared" si="234"/>
        <v>20505</v>
      </c>
      <c r="M3939">
        <f t="shared" si="235"/>
        <v>20505</v>
      </c>
      <c r="N3939" s="37">
        <f t="shared" si="233"/>
        <v>276001</v>
      </c>
    </row>
    <row r="3940" spans="1:14" x14ac:dyDescent="0.3">
      <c r="A3940" s="3">
        <v>5</v>
      </c>
      <c r="B3940" s="142"/>
      <c r="C3940" s="4" t="s">
        <v>5611</v>
      </c>
      <c r="D3940" s="5">
        <v>45035</v>
      </c>
      <c r="E3940" s="6" t="s">
        <v>2401</v>
      </c>
      <c r="F3940" s="7">
        <v>1228299</v>
      </c>
      <c r="G3940" s="6" t="s">
        <v>1366</v>
      </c>
      <c r="H3940" s="7">
        <v>128971</v>
      </c>
      <c r="I3940" s="143"/>
      <c r="J3940" s="144"/>
      <c r="K3940" s="145"/>
      <c r="L3940" t="str">
        <f t="shared" si="234"/>
        <v>22407</v>
      </c>
      <c r="M3940">
        <f t="shared" si="235"/>
        <v>22407</v>
      </c>
      <c r="N3940" s="37">
        <f t="shared" si="233"/>
        <v>1228299</v>
      </c>
    </row>
    <row r="3941" spans="1:14" x14ac:dyDescent="0.3">
      <c r="A3941" s="3">
        <v>5</v>
      </c>
      <c r="B3941" s="142"/>
      <c r="C3941" s="4" t="s">
        <v>5612</v>
      </c>
      <c r="D3941" s="5">
        <v>45033</v>
      </c>
      <c r="E3941" s="6" t="s">
        <v>2364</v>
      </c>
      <c r="F3941" s="7">
        <v>484645</v>
      </c>
      <c r="G3941" s="6" t="s">
        <v>1366</v>
      </c>
      <c r="H3941" s="7">
        <v>50888</v>
      </c>
      <c r="I3941" s="143"/>
      <c r="J3941" s="144"/>
      <c r="K3941" s="145"/>
      <c r="L3941" t="str">
        <f t="shared" si="234"/>
        <v>22233</v>
      </c>
      <c r="M3941">
        <f t="shared" si="235"/>
        <v>22233</v>
      </c>
      <c r="N3941" s="37">
        <f t="shared" si="233"/>
        <v>484645</v>
      </c>
    </row>
    <row r="3942" spans="1:14" x14ac:dyDescent="0.3">
      <c r="A3942" s="3">
        <v>5</v>
      </c>
      <c r="B3942" s="142"/>
      <c r="C3942" s="4" t="s">
        <v>5613</v>
      </c>
      <c r="D3942" s="5">
        <v>45033</v>
      </c>
      <c r="E3942" s="6" t="s">
        <v>2368</v>
      </c>
      <c r="F3942" s="7">
        <v>1813106</v>
      </c>
      <c r="G3942" s="6" t="s">
        <v>1366</v>
      </c>
      <c r="H3942" s="7">
        <v>190376</v>
      </c>
      <c r="I3942" s="143"/>
      <c r="J3942" s="144"/>
      <c r="K3942" s="145"/>
      <c r="L3942" t="str">
        <f t="shared" si="234"/>
        <v>22239</v>
      </c>
      <c r="M3942">
        <f t="shared" si="235"/>
        <v>22239</v>
      </c>
      <c r="N3942" s="37">
        <f t="shared" si="233"/>
        <v>1813106</v>
      </c>
    </row>
    <row r="3943" spans="1:14" x14ac:dyDescent="0.3">
      <c r="A3943" s="3">
        <v>5</v>
      </c>
      <c r="B3943" s="142"/>
      <c r="C3943" s="4" t="s">
        <v>5614</v>
      </c>
      <c r="D3943" s="5">
        <v>45034</v>
      </c>
      <c r="E3943" s="6" t="s">
        <v>2364</v>
      </c>
      <c r="F3943" s="7">
        <v>977306</v>
      </c>
      <c r="G3943" s="6" t="s">
        <v>1366</v>
      </c>
      <c r="H3943" s="7">
        <v>102617</v>
      </c>
      <c r="I3943" s="143"/>
      <c r="J3943" s="144"/>
      <c r="K3943" s="145"/>
      <c r="L3943" t="str">
        <f t="shared" si="234"/>
        <v>22360</v>
      </c>
      <c r="M3943">
        <f t="shared" si="235"/>
        <v>22360</v>
      </c>
      <c r="N3943" s="37">
        <f t="shared" si="233"/>
        <v>977306</v>
      </c>
    </row>
    <row r="3944" spans="1:14" x14ac:dyDescent="0.3">
      <c r="A3944" s="3">
        <v>5</v>
      </c>
      <c r="B3944" s="142"/>
      <c r="C3944" s="4" t="s">
        <v>5615</v>
      </c>
      <c r="D3944" s="5">
        <v>45021</v>
      </c>
      <c r="E3944" s="6" t="s">
        <v>2401</v>
      </c>
      <c r="F3944" s="7">
        <v>438342</v>
      </c>
      <c r="G3944" s="6" t="s">
        <v>1366</v>
      </c>
      <c r="H3944" s="7">
        <v>46026</v>
      </c>
      <c r="I3944" s="143"/>
      <c r="J3944" s="144"/>
      <c r="K3944" s="145"/>
      <c r="L3944" t="str">
        <f t="shared" si="234"/>
        <v>19298</v>
      </c>
      <c r="M3944">
        <f t="shared" si="235"/>
        <v>19298</v>
      </c>
      <c r="N3944" s="37">
        <f t="shared" si="233"/>
        <v>438342</v>
      </c>
    </row>
    <row r="3945" spans="1:14" x14ac:dyDescent="0.3">
      <c r="A3945" s="3">
        <v>5</v>
      </c>
      <c r="B3945" s="142"/>
      <c r="C3945" s="4" t="s">
        <v>5616</v>
      </c>
      <c r="D3945" s="5">
        <v>45042</v>
      </c>
      <c r="E3945" s="6" t="s">
        <v>2414</v>
      </c>
      <c r="F3945" s="7">
        <v>543897</v>
      </c>
      <c r="G3945" s="6" t="s">
        <v>1366</v>
      </c>
      <c r="H3945" s="7">
        <v>57109</v>
      </c>
      <c r="I3945" s="143"/>
      <c r="J3945" s="144"/>
      <c r="K3945" s="145"/>
      <c r="L3945" t="str">
        <f t="shared" si="234"/>
        <v>23781</v>
      </c>
      <c r="M3945">
        <f t="shared" si="235"/>
        <v>23781</v>
      </c>
      <c r="N3945" s="37">
        <f t="shared" si="233"/>
        <v>543897</v>
      </c>
    </row>
    <row r="3946" spans="1:14" x14ac:dyDescent="0.3">
      <c r="A3946" s="3">
        <v>5</v>
      </c>
      <c r="B3946" s="142"/>
      <c r="C3946" s="4" t="s">
        <v>5617</v>
      </c>
      <c r="D3946" s="5">
        <v>45042</v>
      </c>
      <c r="E3946" s="6" t="s">
        <v>2414</v>
      </c>
      <c r="F3946" s="7">
        <v>535514</v>
      </c>
      <c r="G3946" s="6" t="s">
        <v>1366</v>
      </c>
      <c r="H3946" s="7">
        <v>56229</v>
      </c>
      <c r="I3946" s="143"/>
      <c r="J3946" s="144"/>
      <c r="K3946" s="145"/>
      <c r="L3946" t="str">
        <f t="shared" si="234"/>
        <v>24352</v>
      </c>
      <c r="M3946">
        <f t="shared" si="235"/>
        <v>24352</v>
      </c>
      <c r="N3946" s="37">
        <f t="shared" si="233"/>
        <v>535514</v>
      </c>
    </row>
    <row r="3947" spans="1:14" x14ac:dyDescent="0.3">
      <c r="A3947" s="3">
        <v>5</v>
      </c>
      <c r="B3947" s="142"/>
      <c r="C3947" s="4" t="s">
        <v>5618</v>
      </c>
      <c r="D3947" s="5">
        <v>45037</v>
      </c>
      <c r="E3947" s="6" t="s">
        <v>2368</v>
      </c>
      <c r="F3947" s="7">
        <v>1318683</v>
      </c>
      <c r="G3947" s="6" t="s">
        <v>1366</v>
      </c>
      <c r="H3947" s="7">
        <v>138462</v>
      </c>
      <c r="I3947" s="143"/>
      <c r="J3947" s="144"/>
      <c r="K3947" s="145"/>
      <c r="L3947" t="str">
        <f t="shared" si="234"/>
        <v>23544</v>
      </c>
      <c r="M3947">
        <f t="shared" si="235"/>
        <v>23544</v>
      </c>
      <c r="N3947" s="37">
        <f t="shared" si="233"/>
        <v>1318683</v>
      </c>
    </row>
    <row r="3948" spans="1:14" x14ac:dyDescent="0.3">
      <c r="A3948" s="3">
        <v>5</v>
      </c>
      <c r="B3948" s="142"/>
      <c r="C3948" s="4" t="s">
        <v>5619</v>
      </c>
      <c r="D3948" s="5">
        <v>45044</v>
      </c>
      <c r="E3948" s="6" t="s">
        <v>2414</v>
      </c>
      <c r="F3948" s="7">
        <v>599332</v>
      </c>
      <c r="G3948" s="6" t="s">
        <v>1366</v>
      </c>
      <c r="H3948" s="7">
        <v>62930</v>
      </c>
      <c r="I3948" s="143"/>
      <c r="J3948" s="144"/>
      <c r="K3948" s="145"/>
      <c r="L3948" t="str">
        <f t="shared" si="234"/>
        <v>25197</v>
      </c>
      <c r="M3948">
        <f t="shared" si="235"/>
        <v>25197</v>
      </c>
      <c r="N3948" s="37">
        <f t="shared" si="233"/>
        <v>599332</v>
      </c>
    </row>
    <row r="3949" spans="1:14" x14ac:dyDescent="0.3">
      <c r="A3949" s="3">
        <v>5</v>
      </c>
      <c r="B3949" s="142"/>
      <c r="C3949" s="4" t="s">
        <v>5620</v>
      </c>
      <c r="D3949" s="5">
        <v>45042</v>
      </c>
      <c r="E3949" s="6" t="s">
        <v>3338</v>
      </c>
      <c r="F3949" s="7">
        <v>2161627</v>
      </c>
      <c r="G3949" s="6" t="s">
        <v>1366</v>
      </c>
      <c r="H3949" s="7">
        <v>226971</v>
      </c>
      <c r="I3949" s="143"/>
      <c r="J3949" s="144"/>
      <c r="K3949" s="145"/>
      <c r="L3949" t="str">
        <f t="shared" si="234"/>
        <v>24179</v>
      </c>
      <c r="M3949">
        <f t="shared" si="235"/>
        <v>24179</v>
      </c>
      <c r="N3949" s="37">
        <f t="shared" si="233"/>
        <v>2161627</v>
      </c>
    </row>
    <row r="3950" spans="1:14" x14ac:dyDescent="0.3">
      <c r="A3950" s="3">
        <v>5</v>
      </c>
      <c r="B3950" s="142"/>
      <c r="C3950" s="4" t="s">
        <v>5621</v>
      </c>
      <c r="D3950" s="5">
        <v>45043</v>
      </c>
      <c r="E3950" s="6" t="s">
        <v>3338</v>
      </c>
      <c r="F3950" s="7">
        <v>1415351</v>
      </c>
      <c r="G3950" s="6" t="s">
        <v>1366</v>
      </c>
      <c r="H3950" s="7">
        <v>148612</v>
      </c>
      <c r="I3950" s="143"/>
      <c r="J3950" s="144"/>
      <c r="K3950" s="145"/>
      <c r="L3950" t="str">
        <f t="shared" si="234"/>
        <v>24996</v>
      </c>
      <c r="M3950">
        <f t="shared" si="235"/>
        <v>24996</v>
      </c>
      <c r="N3950" s="37">
        <f t="shared" si="233"/>
        <v>1415351</v>
      </c>
    </row>
    <row r="3951" spans="1:14" x14ac:dyDescent="0.3">
      <c r="A3951" s="3">
        <v>5</v>
      </c>
      <c r="B3951" s="135"/>
      <c r="C3951" s="4" t="s">
        <v>5622</v>
      </c>
      <c r="D3951" s="5">
        <v>45043</v>
      </c>
      <c r="E3951" s="6" t="s">
        <v>3338</v>
      </c>
      <c r="F3951" s="7">
        <v>742962</v>
      </c>
      <c r="G3951" s="6" t="s">
        <v>1366</v>
      </c>
      <c r="H3951" s="7">
        <v>78011</v>
      </c>
      <c r="I3951" s="137"/>
      <c r="J3951" s="140"/>
      <c r="K3951" s="141"/>
      <c r="L3951" t="str">
        <f t="shared" si="234"/>
        <v>25001</v>
      </c>
      <c r="M3951">
        <f t="shared" si="235"/>
        <v>25001</v>
      </c>
      <c r="N3951" s="37">
        <f t="shared" si="233"/>
        <v>742962</v>
      </c>
    </row>
    <row r="3952" spans="1:14" x14ac:dyDescent="0.3">
      <c r="A3952" s="3">
        <v>5</v>
      </c>
      <c r="B3952" s="134" t="s">
        <v>5834</v>
      </c>
      <c r="C3952" s="4" t="s">
        <v>5835</v>
      </c>
      <c r="D3952" s="5">
        <v>45036</v>
      </c>
      <c r="E3952" s="6" t="s">
        <v>1365</v>
      </c>
      <c r="F3952" s="7">
        <v>3256660</v>
      </c>
      <c r="G3952" s="6" t="s">
        <v>1366</v>
      </c>
      <c r="H3952" s="7">
        <v>341949</v>
      </c>
      <c r="I3952" s="136">
        <v>8217568</v>
      </c>
      <c r="J3952" s="138" t="s">
        <v>591</v>
      </c>
      <c r="K3952" s="139"/>
      <c r="L3952" t="str">
        <f t="shared" si="234"/>
        <v>23164</v>
      </c>
      <c r="M3952">
        <f t="shared" si="235"/>
        <v>23164</v>
      </c>
      <c r="N3952" s="37">
        <f t="shared" si="233"/>
        <v>3256660</v>
      </c>
    </row>
    <row r="3953" spans="1:14" x14ac:dyDescent="0.3">
      <c r="A3953" s="3">
        <v>5</v>
      </c>
      <c r="B3953" s="142"/>
      <c r="C3953" s="4" t="s">
        <v>5836</v>
      </c>
      <c r="D3953" s="5">
        <v>45044</v>
      </c>
      <c r="E3953" s="6" t="s">
        <v>1365</v>
      </c>
      <c r="F3953" s="7">
        <v>5436327</v>
      </c>
      <c r="G3953" s="6" t="s">
        <v>1366</v>
      </c>
      <c r="H3953" s="7">
        <v>570814</v>
      </c>
      <c r="I3953" s="143"/>
      <c r="J3953" s="144"/>
      <c r="K3953" s="145"/>
      <c r="L3953" t="str">
        <f t="shared" si="234"/>
        <v>25207</v>
      </c>
      <c r="M3953">
        <f t="shared" si="235"/>
        <v>25207</v>
      </c>
      <c r="N3953" s="37">
        <f t="shared" si="233"/>
        <v>5436327</v>
      </c>
    </row>
    <row r="3954" spans="1:14" x14ac:dyDescent="0.3">
      <c r="A3954" s="3">
        <v>5</v>
      </c>
      <c r="B3954" s="135"/>
      <c r="C3954" s="4" t="s">
        <v>5837</v>
      </c>
      <c r="D3954" s="5">
        <v>45028</v>
      </c>
      <c r="E3954" s="6" t="s">
        <v>1365</v>
      </c>
      <c r="F3954" s="7">
        <v>488653</v>
      </c>
      <c r="G3954" s="6" t="s">
        <v>1366</v>
      </c>
      <c r="H3954" s="7">
        <v>51309</v>
      </c>
      <c r="I3954" s="137"/>
      <c r="J3954" s="140"/>
      <c r="K3954" s="141"/>
      <c r="L3954" t="str">
        <f t="shared" si="234"/>
        <v>20665</v>
      </c>
      <c r="M3954">
        <f t="shared" si="235"/>
        <v>20665</v>
      </c>
      <c r="N3954" s="37">
        <f t="shared" si="233"/>
        <v>488653</v>
      </c>
    </row>
    <row r="3955" spans="1:14" x14ac:dyDescent="0.3">
      <c r="A3955" s="3">
        <v>5</v>
      </c>
      <c r="B3955" s="134" t="s">
        <v>5838</v>
      </c>
      <c r="C3955" s="4" t="s">
        <v>5839</v>
      </c>
      <c r="D3955" s="5">
        <v>45034</v>
      </c>
      <c r="E3955" s="6" t="s">
        <v>1365</v>
      </c>
      <c r="F3955" s="7">
        <v>2313852</v>
      </c>
      <c r="G3955" s="6" t="s">
        <v>1366</v>
      </c>
      <c r="H3955" s="7">
        <v>242955</v>
      </c>
      <c r="I3955" s="136">
        <v>7072261</v>
      </c>
      <c r="J3955" s="138" t="s">
        <v>596</v>
      </c>
      <c r="K3955" s="139"/>
      <c r="L3955" t="str">
        <f t="shared" si="234"/>
        <v>22358</v>
      </c>
      <c r="M3955">
        <f t="shared" si="235"/>
        <v>22358</v>
      </c>
      <c r="N3955" s="37">
        <f t="shared" si="233"/>
        <v>2313852</v>
      </c>
    </row>
    <row r="3956" spans="1:14" x14ac:dyDescent="0.3">
      <c r="A3956" s="3">
        <v>5</v>
      </c>
      <c r="B3956" s="142"/>
      <c r="C3956" s="4" t="s">
        <v>5840</v>
      </c>
      <c r="D3956" s="5">
        <v>45019</v>
      </c>
      <c r="E3956" s="6" t="s">
        <v>1365</v>
      </c>
      <c r="F3956" s="7">
        <v>2335779</v>
      </c>
      <c r="G3956" s="6" t="s">
        <v>1366</v>
      </c>
      <c r="H3956" s="7">
        <v>245257</v>
      </c>
      <c r="I3956" s="143"/>
      <c r="J3956" s="144"/>
      <c r="K3956" s="145"/>
      <c r="L3956" t="str">
        <f t="shared" si="234"/>
        <v>19130</v>
      </c>
      <c r="M3956">
        <f t="shared" si="235"/>
        <v>19130</v>
      </c>
      <c r="N3956" s="37">
        <f t="shared" si="233"/>
        <v>2335779</v>
      </c>
    </row>
    <row r="3957" spans="1:14" x14ac:dyDescent="0.3">
      <c r="A3957" s="3">
        <v>5</v>
      </c>
      <c r="B3957" s="135"/>
      <c r="C3957" s="4" t="s">
        <v>5841</v>
      </c>
      <c r="D3957" s="5">
        <v>45042</v>
      </c>
      <c r="E3957" s="6" t="s">
        <v>1365</v>
      </c>
      <c r="F3957" s="7">
        <v>3252337</v>
      </c>
      <c r="G3957" s="6" t="s">
        <v>1366</v>
      </c>
      <c r="H3957" s="7">
        <v>341496</v>
      </c>
      <c r="I3957" s="137"/>
      <c r="J3957" s="140"/>
      <c r="K3957" s="141"/>
      <c r="L3957" t="str">
        <f t="shared" si="234"/>
        <v>24728</v>
      </c>
      <c r="M3957">
        <f t="shared" si="235"/>
        <v>24728</v>
      </c>
      <c r="N3957" s="37">
        <f t="shared" si="233"/>
        <v>3252337</v>
      </c>
    </row>
    <row r="3958" spans="1:14" ht="25.05" x14ac:dyDescent="0.3">
      <c r="A3958" s="3">
        <v>5</v>
      </c>
      <c r="B3958" s="134" t="s">
        <v>5842</v>
      </c>
      <c r="C3958" s="4" t="s">
        <v>5843</v>
      </c>
      <c r="D3958" s="5">
        <v>45035</v>
      </c>
      <c r="E3958" s="6" t="s">
        <v>1378</v>
      </c>
      <c r="F3958" s="7">
        <v>4038221</v>
      </c>
      <c r="G3958" s="6" t="s">
        <v>1366</v>
      </c>
      <c r="H3958" s="7">
        <v>424013</v>
      </c>
      <c r="I3958" s="136">
        <v>14712969</v>
      </c>
      <c r="J3958" s="138" t="s">
        <v>604</v>
      </c>
      <c r="K3958" s="139"/>
      <c r="L3958" t="str">
        <f t="shared" si="234"/>
        <v>22398</v>
      </c>
      <c r="M3958">
        <f t="shared" si="235"/>
        <v>22398</v>
      </c>
      <c r="N3958" s="37">
        <f t="shared" si="233"/>
        <v>4038221</v>
      </c>
    </row>
    <row r="3959" spans="1:14" x14ac:dyDescent="0.3">
      <c r="A3959" s="3">
        <v>5</v>
      </c>
      <c r="B3959" s="142"/>
      <c r="C3959" s="4" t="s">
        <v>5844</v>
      </c>
      <c r="D3959" s="5">
        <v>45026</v>
      </c>
      <c r="E3959" s="6" t="s">
        <v>1365</v>
      </c>
      <c r="F3959" s="7">
        <v>6292732</v>
      </c>
      <c r="G3959" s="6" t="s">
        <v>1366</v>
      </c>
      <c r="H3959" s="7">
        <v>660737</v>
      </c>
      <c r="I3959" s="143"/>
      <c r="J3959" s="144"/>
      <c r="K3959" s="145"/>
      <c r="L3959" t="str">
        <f t="shared" si="234"/>
        <v>20504</v>
      </c>
      <c r="M3959">
        <f t="shared" si="235"/>
        <v>20504</v>
      </c>
      <c r="N3959" s="37">
        <f t="shared" ref="N3959:N4022" si="236">+F3959</f>
        <v>6292732</v>
      </c>
    </row>
    <row r="3960" spans="1:14" x14ac:dyDescent="0.3">
      <c r="A3960" s="3">
        <v>5</v>
      </c>
      <c r="B3960" s="142"/>
      <c r="C3960" s="4" t="s">
        <v>5845</v>
      </c>
      <c r="D3960" s="5">
        <v>45040</v>
      </c>
      <c r="E3960" s="6" t="s">
        <v>1365</v>
      </c>
      <c r="F3960" s="7">
        <v>2931918</v>
      </c>
      <c r="G3960" s="6" t="s">
        <v>1366</v>
      </c>
      <c r="H3960" s="7">
        <v>307851</v>
      </c>
      <c r="I3960" s="143"/>
      <c r="J3960" s="144"/>
      <c r="K3960" s="145"/>
      <c r="L3960" t="str">
        <f t="shared" si="234"/>
        <v>23609</v>
      </c>
      <c r="M3960">
        <f t="shared" si="235"/>
        <v>23609</v>
      </c>
      <c r="N3960" s="37">
        <f t="shared" si="236"/>
        <v>2931918</v>
      </c>
    </row>
    <row r="3961" spans="1:14" ht="25.05" x14ac:dyDescent="0.3">
      <c r="A3961" s="3">
        <v>5</v>
      </c>
      <c r="B3961" s="135"/>
      <c r="C3961" s="4" t="s">
        <v>5846</v>
      </c>
      <c r="D3961" s="5">
        <v>45043</v>
      </c>
      <c r="E3961" s="6" t="s">
        <v>1378</v>
      </c>
      <c r="F3961" s="7">
        <v>3176201</v>
      </c>
      <c r="G3961" s="6" t="s">
        <v>1366</v>
      </c>
      <c r="H3961" s="7">
        <v>333501</v>
      </c>
      <c r="I3961" s="137"/>
      <c r="J3961" s="140"/>
      <c r="K3961" s="141"/>
      <c r="L3961" t="str">
        <f t="shared" si="234"/>
        <v>25033</v>
      </c>
      <c r="M3961">
        <f t="shared" si="235"/>
        <v>25033</v>
      </c>
      <c r="N3961" s="37">
        <f t="shared" si="236"/>
        <v>3176201</v>
      </c>
    </row>
    <row r="3962" spans="1:14" ht="25.05" x14ac:dyDescent="0.3">
      <c r="A3962" s="3">
        <v>5</v>
      </c>
      <c r="B3962" s="134" t="s">
        <v>5847</v>
      </c>
      <c r="C3962" s="4" t="s">
        <v>5848</v>
      </c>
      <c r="D3962" s="5">
        <v>45027</v>
      </c>
      <c r="E3962" s="6" t="s">
        <v>1787</v>
      </c>
      <c r="F3962" s="7">
        <v>1073423</v>
      </c>
      <c r="G3962" s="6" t="s">
        <v>1366</v>
      </c>
      <c r="H3962" s="7">
        <v>112710</v>
      </c>
      <c r="I3962" s="136">
        <v>1798400</v>
      </c>
      <c r="J3962" s="138" t="s">
        <v>610</v>
      </c>
      <c r="K3962" s="139"/>
      <c r="L3962" t="str">
        <f t="shared" si="234"/>
        <v>20571</v>
      </c>
      <c r="M3962">
        <f t="shared" si="235"/>
        <v>20571</v>
      </c>
      <c r="N3962" s="37">
        <f t="shared" si="236"/>
        <v>1073423</v>
      </c>
    </row>
    <row r="3963" spans="1:14" x14ac:dyDescent="0.3">
      <c r="A3963" s="3">
        <v>5</v>
      </c>
      <c r="B3963" s="135"/>
      <c r="C3963" s="4" t="s">
        <v>5849</v>
      </c>
      <c r="D3963" s="5">
        <v>45021</v>
      </c>
      <c r="E3963" s="6" t="s">
        <v>1368</v>
      </c>
      <c r="F3963" s="7">
        <v>935963</v>
      </c>
      <c r="G3963" s="6" t="s">
        <v>1366</v>
      </c>
      <c r="H3963" s="7">
        <v>98276</v>
      </c>
      <c r="I3963" s="137"/>
      <c r="J3963" s="140"/>
      <c r="K3963" s="141"/>
      <c r="L3963" t="str">
        <f t="shared" si="234"/>
        <v>19303</v>
      </c>
      <c r="M3963">
        <f t="shared" si="235"/>
        <v>19303</v>
      </c>
      <c r="N3963" s="37">
        <f t="shared" si="236"/>
        <v>935963</v>
      </c>
    </row>
    <row r="3964" spans="1:14" x14ac:dyDescent="0.3">
      <c r="A3964" s="3">
        <v>5</v>
      </c>
      <c r="B3964" s="134" t="s">
        <v>5850</v>
      </c>
      <c r="C3964" s="4" t="s">
        <v>5851</v>
      </c>
      <c r="D3964" s="5">
        <v>45034</v>
      </c>
      <c r="E3964" s="6" t="s">
        <v>1368</v>
      </c>
      <c r="F3964" s="7">
        <v>977306</v>
      </c>
      <c r="G3964" s="6" t="s">
        <v>1366</v>
      </c>
      <c r="H3964" s="7">
        <v>102617</v>
      </c>
      <c r="I3964" s="136">
        <v>3550408</v>
      </c>
      <c r="J3964" s="138" t="s">
        <v>615</v>
      </c>
      <c r="K3964" s="139"/>
      <c r="L3964" t="str">
        <f t="shared" si="234"/>
        <v>22383</v>
      </c>
      <c r="M3964">
        <f t="shared" si="235"/>
        <v>22383</v>
      </c>
      <c r="N3964" s="37">
        <f t="shared" si="236"/>
        <v>977306</v>
      </c>
    </row>
    <row r="3965" spans="1:14" x14ac:dyDescent="0.3">
      <c r="A3965" s="3">
        <v>5</v>
      </c>
      <c r="B3965" s="142"/>
      <c r="C3965" s="4" t="s">
        <v>5852</v>
      </c>
      <c r="D3965" s="5">
        <v>45027</v>
      </c>
      <c r="E3965" s="6" t="s">
        <v>1365</v>
      </c>
      <c r="F3965" s="7">
        <v>1657178</v>
      </c>
      <c r="G3965" s="6" t="s">
        <v>1366</v>
      </c>
      <c r="H3965" s="7">
        <v>174004</v>
      </c>
      <c r="I3965" s="143"/>
      <c r="J3965" s="144"/>
      <c r="K3965" s="145"/>
      <c r="L3965" t="str">
        <f t="shared" si="234"/>
        <v>20642</v>
      </c>
      <c r="M3965">
        <f t="shared" si="235"/>
        <v>20642</v>
      </c>
      <c r="N3965" s="37">
        <f t="shared" si="236"/>
        <v>1657178</v>
      </c>
    </row>
    <row r="3966" spans="1:14" ht="25.05" x14ac:dyDescent="0.3">
      <c r="A3966" s="3">
        <v>5</v>
      </c>
      <c r="B3966" s="135"/>
      <c r="C3966" s="4" t="s">
        <v>5853</v>
      </c>
      <c r="D3966" s="5">
        <v>45020</v>
      </c>
      <c r="E3966" s="6" t="s">
        <v>2134</v>
      </c>
      <c r="F3966" s="7">
        <v>1332452</v>
      </c>
      <c r="G3966" s="6" t="s">
        <v>1366</v>
      </c>
      <c r="H3966" s="7">
        <v>139907</v>
      </c>
      <c r="I3966" s="137"/>
      <c r="J3966" s="140"/>
      <c r="K3966" s="141"/>
      <c r="L3966" t="str">
        <f t="shared" si="234"/>
        <v>19267</v>
      </c>
      <c r="M3966">
        <f t="shared" si="235"/>
        <v>19267</v>
      </c>
      <c r="N3966" s="37">
        <f t="shared" si="236"/>
        <v>1332452</v>
      </c>
    </row>
    <row r="3967" spans="1:14" ht="37.6" x14ac:dyDescent="0.3">
      <c r="A3967" s="3">
        <v>5</v>
      </c>
      <c r="B3967" s="8" t="s">
        <v>5862</v>
      </c>
      <c r="C3967" s="4" t="s">
        <v>5863</v>
      </c>
      <c r="D3967" s="5">
        <v>45027</v>
      </c>
      <c r="E3967" s="6" t="s">
        <v>1787</v>
      </c>
      <c r="F3967" s="7">
        <v>807741</v>
      </c>
      <c r="G3967" s="6" t="s">
        <v>1366</v>
      </c>
      <c r="H3967" s="7">
        <v>84813</v>
      </c>
      <c r="I3967" s="11">
        <v>722928</v>
      </c>
      <c r="J3967" s="132" t="s">
        <v>623</v>
      </c>
      <c r="K3967" s="133"/>
      <c r="L3967" t="str">
        <f t="shared" si="234"/>
        <v>20645</v>
      </c>
      <c r="M3967">
        <f t="shared" si="235"/>
        <v>20645</v>
      </c>
      <c r="N3967" s="37">
        <f t="shared" si="236"/>
        <v>807741</v>
      </c>
    </row>
    <row r="3968" spans="1:14" x14ac:dyDescent="0.3">
      <c r="A3968" s="3">
        <v>5</v>
      </c>
      <c r="B3968" s="134" t="s">
        <v>5864</v>
      </c>
      <c r="C3968" s="4" t="s">
        <v>5865</v>
      </c>
      <c r="D3968" s="5">
        <v>45034</v>
      </c>
      <c r="E3968" s="6" t="s">
        <v>1368</v>
      </c>
      <c r="F3968" s="7">
        <v>3433903</v>
      </c>
      <c r="G3968" s="6" t="s">
        <v>1366</v>
      </c>
      <c r="H3968" s="7">
        <v>360560</v>
      </c>
      <c r="I3968" s="136">
        <v>5436320</v>
      </c>
      <c r="J3968" s="138" t="s">
        <v>626</v>
      </c>
      <c r="K3968" s="139"/>
      <c r="L3968" t="str">
        <f t="shared" si="234"/>
        <v>22320</v>
      </c>
      <c r="M3968">
        <f t="shared" si="235"/>
        <v>22320</v>
      </c>
      <c r="N3968" s="37">
        <f t="shared" si="236"/>
        <v>3433903</v>
      </c>
    </row>
    <row r="3969" spans="1:14" x14ac:dyDescent="0.3">
      <c r="A3969" s="3">
        <v>5</v>
      </c>
      <c r="B3969" s="135"/>
      <c r="C3969" s="4" t="s">
        <v>5866</v>
      </c>
      <c r="D3969" s="5">
        <v>45023</v>
      </c>
      <c r="E3969" s="6" t="s">
        <v>1368</v>
      </c>
      <c r="F3969" s="7">
        <v>2640198</v>
      </c>
      <c r="G3969" s="6" t="s">
        <v>1366</v>
      </c>
      <c r="H3969" s="7">
        <v>277221</v>
      </c>
      <c r="I3969" s="137"/>
      <c r="J3969" s="140"/>
      <c r="K3969" s="141"/>
      <c r="L3969" t="str">
        <f t="shared" si="234"/>
        <v>20392</v>
      </c>
      <c r="M3969">
        <f t="shared" si="235"/>
        <v>20392</v>
      </c>
      <c r="N3969" s="37">
        <f t="shared" si="236"/>
        <v>2640198</v>
      </c>
    </row>
    <row r="3970" spans="1:14" x14ac:dyDescent="0.3">
      <c r="A3970" s="3">
        <v>5</v>
      </c>
      <c r="B3970" s="134" t="s">
        <v>5867</v>
      </c>
      <c r="C3970" s="4" t="s">
        <v>5868</v>
      </c>
      <c r="D3970" s="5">
        <v>45019</v>
      </c>
      <c r="E3970" s="6" t="s">
        <v>1365</v>
      </c>
      <c r="F3970" s="7">
        <v>3033800</v>
      </c>
      <c r="G3970" s="6" t="s">
        <v>1366</v>
      </c>
      <c r="H3970" s="7">
        <v>318549</v>
      </c>
      <c r="I3970" s="136">
        <v>14607973</v>
      </c>
      <c r="J3970" s="138" t="s">
        <v>630</v>
      </c>
      <c r="K3970" s="139"/>
      <c r="L3970" t="str">
        <f t="shared" si="234"/>
        <v>19146</v>
      </c>
      <c r="M3970">
        <f t="shared" si="235"/>
        <v>19146</v>
      </c>
      <c r="N3970" s="37">
        <f t="shared" si="236"/>
        <v>3033800</v>
      </c>
    </row>
    <row r="3971" spans="1:14" ht="25.05" x14ac:dyDescent="0.3">
      <c r="A3971" s="3">
        <v>5</v>
      </c>
      <c r="B3971" s="142"/>
      <c r="C3971" s="4" t="s">
        <v>5869</v>
      </c>
      <c r="D3971" s="5">
        <v>45044</v>
      </c>
      <c r="E3971" s="6" t="s">
        <v>1378</v>
      </c>
      <c r="F3971" s="7">
        <v>3374349</v>
      </c>
      <c r="G3971" s="6" t="s">
        <v>1366</v>
      </c>
      <c r="H3971" s="7">
        <v>354307</v>
      </c>
      <c r="I3971" s="143"/>
      <c r="J3971" s="144"/>
      <c r="K3971" s="145"/>
      <c r="L3971" t="str">
        <f t="shared" si="234"/>
        <v>25183</v>
      </c>
      <c r="M3971">
        <f t="shared" si="235"/>
        <v>25183</v>
      </c>
      <c r="N3971" s="37">
        <f t="shared" si="236"/>
        <v>3374349</v>
      </c>
    </row>
    <row r="3972" spans="1:14" ht="25.05" x14ac:dyDescent="0.3">
      <c r="A3972" s="3">
        <v>5</v>
      </c>
      <c r="B3972" s="142"/>
      <c r="C3972" s="4" t="s">
        <v>5870</v>
      </c>
      <c r="D3972" s="5">
        <v>45040</v>
      </c>
      <c r="E3972" s="6" t="s">
        <v>1378</v>
      </c>
      <c r="F3972" s="7">
        <v>1866475</v>
      </c>
      <c r="G3972" s="6" t="s">
        <v>1366</v>
      </c>
      <c r="H3972" s="7">
        <v>195980</v>
      </c>
      <c r="I3972" s="143"/>
      <c r="J3972" s="144"/>
      <c r="K3972" s="145"/>
      <c r="L3972" t="str">
        <f t="shared" si="234"/>
        <v>23584</v>
      </c>
      <c r="M3972">
        <f t="shared" si="235"/>
        <v>23584</v>
      </c>
      <c r="N3972" s="37">
        <f t="shared" si="236"/>
        <v>1866475</v>
      </c>
    </row>
    <row r="3973" spans="1:14" x14ac:dyDescent="0.3">
      <c r="A3973" s="3">
        <v>5</v>
      </c>
      <c r="B3973" s="142"/>
      <c r="C3973" s="4" t="s">
        <v>5871</v>
      </c>
      <c r="D3973" s="5">
        <v>45042</v>
      </c>
      <c r="E3973" s="6" t="s">
        <v>1365</v>
      </c>
      <c r="F3973" s="7">
        <v>2202431</v>
      </c>
      <c r="G3973" s="6" t="s">
        <v>1366</v>
      </c>
      <c r="H3973" s="7">
        <v>231255</v>
      </c>
      <c r="I3973" s="143"/>
      <c r="J3973" s="144"/>
      <c r="K3973" s="145"/>
      <c r="L3973" t="str">
        <f t="shared" si="234"/>
        <v>23787</v>
      </c>
      <c r="M3973">
        <f t="shared" si="235"/>
        <v>23787</v>
      </c>
      <c r="N3973" s="37">
        <f t="shared" si="236"/>
        <v>2202431</v>
      </c>
    </row>
    <row r="3974" spans="1:14" x14ac:dyDescent="0.3">
      <c r="A3974" s="3">
        <v>5</v>
      </c>
      <c r="B3974" s="142"/>
      <c r="C3974" s="4" t="s">
        <v>5872</v>
      </c>
      <c r="D3974" s="5">
        <v>45027</v>
      </c>
      <c r="E3974" s="6" t="s">
        <v>1365</v>
      </c>
      <c r="F3974" s="7">
        <v>2852790</v>
      </c>
      <c r="G3974" s="6" t="s">
        <v>1366</v>
      </c>
      <c r="H3974" s="7">
        <v>299543</v>
      </c>
      <c r="I3974" s="143"/>
      <c r="J3974" s="144"/>
      <c r="K3974" s="145"/>
      <c r="L3974" t="str">
        <f t="shared" si="234"/>
        <v>20661</v>
      </c>
      <c r="M3974">
        <f t="shared" si="235"/>
        <v>20661</v>
      </c>
      <c r="N3974" s="37">
        <f t="shared" si="236"/>
        <v>2852790</v>
      </c>
    </row>
    <row r="3975" spans="1:14" x14ac:dyDescent="0.3">
      <c r="A3975" s="3">
        <v>5</v>
      </c>
      <c r="B3975" s="135"/>
      <c r="C3975" s="4" t="s">
        <v>5873</v>
      </c>
      <c r="D3975" s="5">
        <v>45035</v>
      </c>
      <c r="E3975" s="6" t="s">
        <v>1365</v>
      </c>
      <c r="F3975" s="7">
        <v>2991912</v>
      </c>
      <c r="G3975" s="6" t="s">
        <v>1366</v>
      </c>
      <c r="H3975" s="7">
        <v>314151</v>
      </c>
      <c r="I3975" s="137"/>
      <c r="J3975" s="140"/>
      <c r="K3975" s="141"/>
      <c r="L3975" t="str">
        <f t="shared" ref="L3975:L4038" si="237">+RIGHT(C3975,5)</f>
        <v>22396</v>
      </c>
      <c r="M3975">
        <f t="shared" ref="M3975:M4038" si="238">+L3975*1</f>
        <v>22396</v>
      </c>
      <c r="N3975" s="37">
        <f t="shared" si="236"/>
        <v>2991912</v>
      </c>
    </row>
    <row r="3976" spans="1:14" x14ac:dyDescent="0.3">
      <c r="A3976" s="3">
        <v>5</v>
      </c>
      <c r="B3976" s="134" t="s">
        <v>5874</v>
      </c>
      <c r="C3976" s="4" t="s">
        <v>5875</v>
      </c>
      <c r="D3976" s="5">
        <v>45037</v>
      </c>
      <c r="E3976" s="6" t="s">
        <v>1368</v>
      </c>
      <c r="F3976" s="7">
        <v>4224957</v>
      </c>
      <c r="G3976" s="6" t="s">
        <v>1366</v>
      </c>
      <c r="H3976" s="7">
        <v>443621</v>
      </c>
      <c r="I3976" s="136">
        <v>8269431</v>
      </c>
      <c r="J3976" s="138" t="s">
        <v>640</v>
      </c>
      <c r="K3976" s="139"/>
      <c r="L3976" t="str">
        <f t="shared" si="237"/>
        <v>23464</v>
      </c>
      <c r="M3976">
        <f t="shared" si="238"/>
        <v>23464</v>
      </c>
      <c r="N3976" s="37">
        <f t="shared" si="236"/>
        <v>4224957</v>
      </c>
    </row>
    <row r="3977" spans="1:14" ht="25.05" x14ac:dyDescent="0.3">
      <c r="A3977" s="3">
        <v>5</v>
      </c>
      <c r="B3977" s="142"/>
      <c r="C3977" s="4" t="s">
        <v>5876</v>
      </c>
      <c r="D3977" s="5">
        <v>45027</v>
      </c>
      <c r="E3977" s="6" t="s">
        <v>1787</v>
      </c>
      <c r="F3977" s="7">
        <v>1211612</v>
      </c>
      <c r="G3977" s="6" t="s">
        <v>1366</v>
      </c>
      <c r="H3977" s="7">
        <v>127219</v>
      </c>
      <c r="I3977" s="143"/>
      <c r="J3977" s="144"/>
      <c r="K3977" s="145"/>
      <c r="L3977" t="str">
        <f t="shared" si="237"/>
        <v>20563</v>
      </c>
      <c r="M3977">
        <f t="shared" si="238"/>
        <v>20563</v>
      </c>
      <c r="N3977" s="37">
        <f t="shared" si="236"/>
        <v>1211612</v>
      </c>
    </row>
    <row r="3978" spans="1:14" x14ac:dyDescent="0.3">
      <c r="A3978" s="3">
        <v>5</v>
      </c>
      <c r="B3978" s="135"/>
      <c r="C3978" s="4" t="s">
        <v>5877</v>
      </c>
      <c r="D3978" s="5">
        <v>45024</v>
      </c>
      <c r="E3978" s="6" t="s">
        <v>1368</v>
      </c>
      <c r="F3978" s="7">
        <v>3803019</v>
      </c>
      <c r="G3978" s="6" t="s">
        <v>1366</v>
      </c>
      <c r="H3978" s="7">
        <v>399317</v>
      </c>
      <c r="I3978" s="137"/>
      <c r="J3978" s="140"/>
      <c r="K3978" s="141"/>
      <c r="L3978" t="str">
        <f t="shared" si="237"/>
        <v>20470</v>
      </c>
      <c r="M3978">
        <f t="shared" si="238"/>
        <v>20470</v>
      </c>
      <c r="N3978" s="37">
        <f t="shared" si="236"/>
        <v>3803019</v>
      </c>
    </row>
    <row r="3979" spans="1:14" x14ac:dyDescent="0.3">
      <c r="A3979" s="3">
        <v>5</v>
      </c>
      <c r="B3979" s="134" t="s">
        <v>5878</v>
      </c>
      <c r="C3979" s="4" t="s">
        <v>5879</v>
      </c>
      <c r="D3979" s="5">
        <v>45029</v>
      </c>
      <c r="E3979" s="6" t="s">
        <v>1368</v>
      </c>
      <c r="F3979" s="7">
        <v>2839034</v>
      </c>
      <c r="G3979" s="6" t="s">
        <v>1366</v>
      </c>
      <c r="H3979" s="7">
        <v>298099</v>
      </c>
      <c r="I3979" s="136">
        <v>3757905</v>
      </c>
      <c r="J3979" s="138" t="s">
        <v>652</v>
      </c>
      <c r="K3979" s="139"/>
      <c r="L3979" t="str">
        <f t="shared" si="237"/>
        <v>21496</v>
      </c>
      <c r="M3979">
        <f t="shared" si="238"/>
        <v>21496</v>
      </c>
      <c r="N3979" s="37">
        <f t="shared" si="236"/>
        <v>2839034</v>
      </c>
    </row>
    <row r="3980" spans="1:14" ht="25.05" x14ac:dyDescent="0.3">
      <c r="A3980" s="3">
        <v>5</v>
      </c>
      <c r="B3980" s="135"/>
      <c r="C3980" s="4" t="s">
        <v>5880</v>
      </c>
      <c r="D3980" s="5">
        <v>45036</v>
      </c>
      <c r="E3980" s="6" t="s">
        <v>1378</v>
      </c>
      <c r="F3980" s="7">
        <v>1359743</v>
      </c>
      <c r="G3980" s="6" t="s">
        <v>1366</v>
      </c>
      <c r="H3980" s="7">
        <v>142773</v>
      </c>
      <c r="I3980" s="137"/>
      <c r="J3980" s="140"/>
      <c r="K3980" s="141"/>
      <c r="L3980" t="str">
        <f t="shared" si="237"/>
        <v>23160</v>
      </c>
      <c r="M3980">
        <f t="shared" si="238"/>
        <v>23160</v>
      </c>
      <c r="N3980" s="37">
        <f t="shared" si="236"/>
        <v>1359743</v>
      </c>
    </row>
    <row r="3981" spans="1:14" x14ac:dyDescent="0.3">
      <c r="A3981" s="3">
        <v>5</v>
      </c>
      <c r="B3981" s="134" t="s">
        <v>5881</v>
      </c>
      <c r="C3981" s="4" t="s">
        <v>5882</v>
      </c>
      <c r="D3981" s="5">
        <v>45033</v>
      </c>
      <c r="E3981" s="6" t="s">
        <v>1365</v>
      </c>
      <c r="F3981" s="7">
        <v>2337049</v>
      </c>
      <c r="G3981" s="6" t="s">
        <v>1366</v>
      </c>
      <c r="H3981" s="7">
        <v>245390</v>
      </c>
      <c r="I3981" s="136">
        <v>7216582</v>
      </c>
      <c r="J3981" s="138" t="s">
        <v>658</v>
      </c>
      <c r="K3981" s="139"/>
      <c r="L3981" t="str">
        <f t="shared" si="237"/>
        <v>22221</v>
      </c>
      <c r="M3981">
        <f t="shared" si="238"/>
        <v>22221</v>
      </c>
      <c r="N3981" s="37">
        <f t="shared" si="236"/>
        <v>2337049</v>
      </c>
    </row>
    <row r="3982" spans="1:14" x14ac:dyDescent="0.3">
      <c r="A3982" s="3">
        <v>5</v>
      </c>
      <c r="B3982" s="142"/>
      <c r="C3982" s="4" t="s">
        <v>5883</v>
      </c>
      <c r="D3982" s="5">
        <v>45043</v>
      </c>
      <c r="E3982" s="6" t="s">
        <v>1365</v>
      </c>
      <c r="F3982" s="7">
        <v>3144790</v>
      </c>
      <c r="G3982" s="6" t="s">
        <v>1366</v>
      </c>
      <c r="H3982" s="7">
        <v>330203</v>
      </c>
      <c r="I3982" s="143"/>
      <c r="J3982" s="144"/>
      <c r="K3982" s="145"/>
      <c r="L3982" t="str">
        <f t="shared" si="237"/>
        <v>24999</v>
      </c>
      <c r="M3982">
        <f t="shared" si="238"/>
        <v>24999</v>
      </c>
      <c r="N3982" s="37">
        <f t="shared" si="236"/>
        <v>3144790</v>
      </c>
    </row>
    <row r="3983" spans="1:14" x14ac:dyDescent="0.3">
      <c r="A3983" s="3">
        <v>5</v>
      </c>
      <c r="B3983" s="135"/>
      <c r="C3983" s="4" t="s">
        <v>5884</v>
      </c>
      <c r="D3983" s="5">
        <v>45022</v>
      </c>
      <c r="E3983" s="6" t="s">
        <v>1365</v>
      </c>
      <c r="F3983" s="7">
        <v>2581381</v>
      </c>
      <c r="G3983" s="6" t="s">
        <v>1366</v>
      </c>
      <c r="H3983" s="7">
        <v>271045</v>
      </c>
      <c r="I3983" s="137"/>
      <c r="J3983" s="140"/>
      <c r="K3983" s="141"/>
      <c r="L3983" t="str">
        <f t="shared" si="237"/>
        <v>19710</v>
      </c>
      <c r="M3983">
        <f t="shared" si="238"/>
        <v>19710</v>
      </c>
      <c r="N3983" s="37">
        <f t="shared" si="236"/>
        <v>2581381</v>
      </c>
    </row>
    <row r="3984" spans="1:14" x14ac:dyDescent="0.3">
      <c r="A3984" s="3">
        <v>5</v>
      </c>
      <c r="B3984" s="134" t="s">
        <v>5885</v>
      </c>
      <c r="C3984" s="4" t="s">
        <v>5886</v>
      </c>
      <c r="D3984" s="5">
        <v>45020</v>
      </c>
      <c r="E3984" s="6" t="s">
        <v>1365</v>
      </c>
      <c r="F3984" s="7">
        <v>4508895</v>
      </c>
      <c r="G3984" s="6" t="s">
        <v>1366</v>
      </c>
      <c r="H3984" s="7">
        <v>473434</v>
      </c>
      <c r="I3984" s="136">
        <v>17089779</v>
      </c>
      <c r="J3984" s="138" t="s">
        <v>664</v>
      </c>
      <c r="K3984" s="139"/>
      <c r="L3984" t="str">
        <f t="shared" si="237"/>
        <v>19246</v>
      </c>
      <c r="M3984">
        <f t="shared" si="238"/>
        <v>19246</v>
      </c>
      <c r="N3984" s="37">
        <f t="shared" si="236"/>
        <v>4508895</v>
      </c>
    </row>
    <row r="3985" spans="1:14" x14ac:dyDescent="0.3">
      <c r="A3985" s="3">
        <v>5</v>
      </c>
      <c r="B3985" s="142"/>
      <c r="C3985" s="4" t="s">
        <v>5887</v>
      </c>
      <c r="D3985" s="5">
        <v>45042</v>
      </c>
      <c r="E3985" s="6" t="s">
        <v>1368</v>
      </c>
      <c r="F3985" s="7">
        <v>7983602</v>
      </c>
      <c r="G3985" s="6" t="s">
        <v>1366</v>
      </c>
      <c r="H3985" s="7">
        <v>838278</v>
      </c>
      <c r="I3985" s="143"/>
      <c r="J3985" s="144"/>
      <c r="K3985" s="145"/>
      <c r="L3985" t="str">
        <f t="shared" si="237"/>
        <v>24305</v>
      </c>
      <c r="M3985">
        <f t="shared" si="238"/>
        <v>24305</v>
      </c>
      <c r="N3985" s="37">
        <f t="shared" si="236"/>
        <v>7983602</v>
      </c>
    </row>
    <row r="3986" spans="1:14" x14ac:dyDescent="0.3">
      <c r="A3986" s="3">
        <v>5</v>
      </c>
      <c r="B3986" s="142"/>
      <c r="C3986" s="4" t="s">
        <v>5888</v>
      </c>
      <c r="D3986" s="5">
        <v>45024</v>
      </c>
      <c r="E3986" s="6" t="s">
        <v>1368</v>
      </c>
      <c r="F3986" s="7">
        <v>2203201</v>
      </c>
      <c r="G3986" s="6" t="s">
        <v>1366</v>
      </c>
      <c r="H3986" s="7">
        <v>231336</v>
      </c>
      <c r="I3986" s="143"/>
      <c r="J3986" s="144"/>
      <c r="K3986" s="145"/>
      <c r="L3986" t="str">
        <f t="shared" si="237"/>
        <v>20449</v>
      </c>
      <c r="M3986">
        <f t="shared" si="238"/>
        <v>20449</v>
      </c>
      <c r="N3986" s="37">
        <f t="shared" si="236"/>
        <v>2203201</v>
      </c>
    </row>
    <row r="3987" spans="1:14" x14ac:dyDescent="0.3">
      <c r="A3987" s="3">
        <v>5</v>
      </c>
      <c r="B3987" s="142"/>
      <c r="C3987" s="4" t="s">
        <v>5889</v>
      </c>
      <c r="D3987" s="5">
        <v>45044</v>
      </c>
      <c r="E3987" s="6" t="s">
        <v>1368</v>
      </c>
      <c r="F3987" s="7">
        <v>2524693</v>
      </c>
      <c r="G3987" s="6" t="s">
        <v>1366</v>
      </c>
      <c r="H3987" s="7">
        <v>265093</v>
      </c>
      <c r="I3987" s="143"/>
      <c r="J3987" s="144"/>
      <c r="K3987" s="145"/>
      <c r="L3987" t="str">
        <f t="shared" si="237"/>
        <v>25265</v>
      </c>
      <c r="M3987">
        <f t="shared" si="238"/>
        <v>25265</v>
      </c>
      <c r="N3987" s="37">
        <f t="shared" si="236"/>
        <v>2524693</v>
      </c>
    </row>
    <row r="3988" spans="1:14" x14ac:dyDescent="0.3">
      <c r="A3988" s="3">
        <v>5</v>
      </c>
      <c r="B3988" s="135"/>
      <c r="C3988" s="4" t="s">
        <v>5890</v>
      </c>
      <c r="D3988" s="5">
        <v>45030</v>
      </c>
      <c r="E3988" s="6" t="s">
        <v>1368</v>
      </c>
      <c r="F3988" s="7">
        <v>1874334</v>
      </c>
      <c r="G3988" s="6" t="s">
        <v>1366</v>
      </c>
      <c r="H3988" s="7">
        <v>196805</v>
      </c>
      <c r="I3988" s="137"/>
      <c r="J3988" s="140"/>
      <c r="K3988" s="141"/>
      <c r="L3988" t="str">
        <f t="shared" si="237"/>
        <v>22144</v>
      </c>
      <c r="M3988">
        <f t="shared" si="238"/>
        <v>22144</v>
      </c>
      <c r="N3988" s="37">
        <f t="shared" si="236"/>
        <v>1874334</v>
      </c>
    </row>
    <row r="3989" spans="1:14" x14ac:dyDescent="0.3">
      <c r="A3989" s="3">
        <v>5</v>
      </c>
      <c r="B3989" s="134" t="s">
        <v>5891</v>
      </c>
      <c r="C3989" s="4" t="s">
        <v>5892</v>
      </c>
      <c r="D3989" s="5">
        <v>45023</v>
      </c>
      <c r="E3989" s="6" t="s">
        <v>1365</v>
      </c>
      <c r="F3989" s="7">
        <v>1418560</v>
      </c>
      <c r="G3989" s="6" t="s">
        <v>1366</v>
      </c>
      <c r="H3989" s="7">
        <v>148949</v>
      </c>
      <c r="I3989" s="136">
        <v>6910717</v>
      </c>
      <c r="J3989" s="138" t="s">
        <v>673</v>
      </c>
      <c r="K3989" s="139"/>
      <c r="L3989" t="str">
        <f t="shared" si="237"/>
        <v>20388</v>
      </c>
      <c r="M3989">
        <f t="shared" si="238"/>
        <v>20388</v>
      </c>
      <c r="N3989" s="37">
        <f t="shared" si="236"/>
        <v>1418560</v>
      </c>
    </row>
    <row r="3990" spans="1:14" x14ac:dyDescent="0.3">
      <c r="A3990" s="3">
        <v>5</v>
      </c>
      <c r="B3990" s="142"/>
      <c r="C3990" s="4" t="s">
        <v>5893</v>
      </c>
      <c r="D3990" s="5">
        <v>45042</v>
      </c>
      <c r="E3990" s="6" t="s">
        <v>1368</v>
      </c>
      <c r="F3990" s="7">
        <v>3646775</v>
      </c>
      <c r="G3990" s="6" t="s">
        <v>1366</v>
      </c>
      <c r="H3990" s="7">
        <v>382912</v>
      </c>
      <c r="I3990" s="143"/>
      <c r="J3990" s="144"/>
      <c r="K3990" s="145"/>
      <c r="L3990" t="str">
        <f t="shared" si="237"/>
        <v>24069</v>
      </c>
      <c r="M3990">
        <f t="shared" si="238"/>
        <v>24069</v>
      </c>
      <c r="N3990" s="37">
        <f t="shared" si="236"/>
        <v>3646775</v>
      </c>
    </row>
    <row r="3991" spans="1:14" x14ac:dyDescent="0.3">
      <c r="A3991" s="3">
        <v>5</v>
      </c>
      <c r="B3991" s="135"/>
      <c r="C3991" s="4" t="s">
        <v>5894</v>
      </c>
      <c r="D3991" s="5">
        <v>45030</v>
      </c>
      <c r="E3991" s="6" t="s">
        <v>1368</v>
      </c>
      <c r="F3991" s="7">
        <v>2656137</v>
      </c>
      <c r="G3991" s="6" t="s">
        <v>1366</v>
      </c>
      <c r="H3991" s="7">
        <v>278895</v>
      </c>
      <c r="I3991" s="137"/>
      <c r="J3991" s="140"/>
      <c r="K3991" s="141"/>
      <c r="L3991" t="str">
        <f t="shared" si="237"/>
        <v>22126</v>
      </c>
      <c r="M3991">
        <f t="shared" si="238"/>
        <v>22126</v>
      </c>
      <c r="N3991" s="37">
        <f t="shared" si="236"/>
        <v>2656137</v>
      </c>
    </row>
    <row r="3992" spans="1:14" x14ac:dyDescent="0.3">
      <c r="A3992" s="3">
        <v>5</v>
      </c>
      <c r="B3992" s="134" t="s">
        <v>5898</v>
      </c>
      <c r="C3992" s="4" t="s">
        <v>5899</v>
      </c>
      <c r="D3992" s="5">
        <v>45033</v>
      </c>
      <c r="E3992" s="6" t="s">
        <v>1368</v>
      </c>
      <c r="F3992" s="7">
        <v>1785047</v>
      </c>
      <c r="G3992" s="6" t="s">
        <v>1366</v>
      </c>
      <c r="H3992" s="7">
        <v>187430</v>
      </c>
      <c r="I3992" s="136">
        <v>13433587</v>
      </c>
      <c r="J3992" s="138" t="s">
        <v>684</v>
      </c>
      <c r="K3992" s="139"/>
      <c r="L3992" t="str">
        <f t="shared" si="237"/>
        <v>22237</v>
      </c>
      <c r="M3992">
        <f t="shared" si="238"/>
        <v>22237</v>
      </c>
      <c r="N3992" s="37">
        <f t="shared" si="236"/>
        <v>1785047</v>
      </c>
    </row>
    <row r="3993" spans="1:14" x14ac:dyDescent="0.3">
      <c r="A3993" s="3">
        <v>5</v>
      </c>
      <c r="B3993" s="142"/>
      <c r="C3993" s="4" t="s">
        <v>5900</v>
      </c>
      <c r="D3993" s="5">
        <v>45035</v>
      </c>
      <c r="E3993" s="6" t="s">
        <v>1365</v>
      </c>
      <c r="F3993" s="7">
        <v>4360664</v>
      </c>
      <c r="G3993" s="6" t="s">
        <v>1366</v>
      </c>
      <c r="H3993" s="7">
        <v>457870</v>
      </c>
      <c r="I3993" s="143"/>
      <c r="J3993" s="144"/>
      <c r="K3993" s="145"/>
      <c r="L3993" t="str">
        <f t="shared" si="237"/>
        <v>22439</v>
      </c>
      <c r="M3993">
        <f t="shared" si="238"/>
        <v>22439</v>
      </c>
      <c r="N3993" s="37">
        <f t="shared" si="236"/>
        <v>4360664</v>
      </c>
    </row>
    <row r="3994" spans="1:14" x14ac:dyDescent="0.3">
      <c r="A3994" s="3">
        <v>5</v>
      </c>
      <c r="B3994" s="142"/>
      <c r="C3994" s="4" t="s">
        <v>5901</v>
      </c>
      <c r="D3994" s="5">
        <v>45043</v>
      </c>
      <c r="E3994" s="6" t="s">
        <v>1368</v>
      </c>
      <c r="F3994" s="7">
        <v>4242975</v>
      </c>
      <c r="G3994" s="6" t="s">
        <v>1366</v>
      </c>
      <c r="H3994" s="7">
        <v>445512</v>
      </c>
      <c r="I3994" s="143"/>
      <c r="J3994" s="144"/>
      <c r="K3994" s="145"/>
      <c r="L3994" t="str">
        <f t="shared" si="237"/>
        <v>24990</v>
      </c>
      <c r="M3994">
        <f t="shared" si="238"/>
        <v>24990</v>
      </c>
      <c r="N3994" s="37">
        <f t="shared" si="236"/>
        <v>4242975</v>
      </c>
    </row>
    <row r="3995" spans="1:14" x14ac:dyDescent="0.3">
      <c r="A3995" s="3">
        <v>5</v>
      </c>
      <c r="B3995" s="135"/>
      <c r="C3995" s="4" t="s">
        <v>5902</v>
      </c>
      <c r="D3995" s="5">
        <v>45029</v>
      </c>
      <c r="E3995" s="6" t="s">
        <v>1365</v>
      </c>
      <c r="F3995" s="7">
        <v>4620908</v>
      </c>
      <c r="G3995" s="6" t="s">
        <v>1366</v>
      </c>
      <c r="H3995" s="7">
        <v>485195</v>
      </c>
      <c r="I3995" s="137"/>
      <c r="J3995" s="140"/>
      <c r="K3995" s="141"/>
      <c r="L3995" t="str">
        <f t="shared" si="237"/>
        <v>21949</v>
      </c>
      <c r="M3995">
        <f t="shared" si="238"/>
        <v>21949</v>
      </c>
      <c r="N3995" s="37">
        <f t="shared" si="236"/>
        <v>4620908</v>
      </c>
    </row>
    <row r="3996" spans="1:14" x14ac:dyDescent="0.3">
      <c r="A3996" s="3">
        <v>5</v>
      </c>
      <c r="B3996" s="134" t="s">
        <v>5903</v>
      </c>
      <c r="C3996" s="4" t="s">
        <v>5904</v>
      </c>
      <c r="D3996" s="5">
        <v>45044</v>
      </c>
      <c r="E3996" s="6" t="s">
        <v>1368</v>
      </c>
      <c r="F3996" s="7">
        <v>3646775</v>
      </c>
      <c r="G3996" s="6" t="s">
        <v>1366</v>
      </c>
      <c r="H3996" s="7">
        <v>382911</v>
      </c>
      <c r="I3996" s="136">
        <v>9516226</v>
      </c>
      <c r="J3996" s="138" t="s">
        <v>693</v>
      </c>
      <c r="K3996" s="139"/>
      <c r="L3996" t="str">
        <f t="shared" si="237"/>
        <v>25194</v>
      </c>
      <c r="M3996">
        <f t="shared" si="238"/>
        <v>25194</v>
      </c>
      <c r="N3996" s="37">
        <f t="shared" si="236"/>
        <v>3646775</v>
      </c>
    </row>
    <row r="3997" spans="1:14" x14ac:dyDescent="0.3">
      <c r="A3997" s="3">
        <v>5</v>
      </c>
      <c r="B3997" s="142"/>
      <c r="C3997" s="4" t="s">
        <v>5905</v>
      </c>
      <c r="D3997" s="5">
        <v>45024</v>
      </c>
      <c r="E3997" s="6" t="s">
        <v>1368</v>
      </c>
      <c r="F3997" s="7">
        <v>3339105</v>
      </c>
      <c r="G3997" s="6" t="s">
        <v>1366</v>
      </c>
      <c r="H3997" s="7">
        <v>350606</v>
      </c>
      <c r="I3997" s="143"/>
      <c r="J3997" s="144"/>
      <c r="K3997" s="145"/>
      <c r="L3997" t="str">
        <f t="shared" si="237"/>
        <v>20464</v>
      </c>
      <c r="M3997">
        <f t="shared" si="238"/>
        <v>20464</v>
      </c>
      <c r="N3997" s="37">
        <f t="shared" si="236"/>
        <v>3339105</v>
      </c>
    </row>
    <row r="3998" spans="1:14" x14ac:dyDescent="0.3">
      <c r="A3998" s="3">
        <v>5</v>
      </c>
      <c r="B3998" s="135"/>
      <c r="C3998" s="4" t="s">
        <v>5906</v>
      </c>
      <c r="D3998" s="5">
        <v>45034</v>
      </c>
      <c r="E3998" s="6" t="s">
        <v>1368</v>
      </c>
      <c r="F3998" s="7">
        <v>3646775</v>
      </c>
      <c r="G3998" s="6" t="s">
        <v>1366</v>
      </c>
      <c r="H3998" s="7">
        <v>382911</v>
      </c>
      <c r="I3998" s="137"/>
      <c r="J3998" s="140"/>
      <c r="K3998" s="141"/>
      <c r="L3998" t="str">
        <f t="shared" si="237"/>
        <v>22331</v>
      </c>
      <c r="M3998">
        <f t="shared" si="238"/>
        <v>22331</v>
      </c>
      <c r="N3998" s="37">
        <f t="shared" si="236"/>
        <v>3646775</v>
      </c>
    </row>
    <row r="3999" spans="1:14" ht="25.05" x14ac:dyDescent="0.3">
      <c r="A3999" s="3">
        <v>5</v>
      </c>
      <c r="B3999" s="134" t="s">
        <v>5907</v>
      </c>
      <c r="C3999" s="4" t="s">
        <v>5908</v>
      </c>
      <c r="D3999" s="5">
        <v>45042</v>
      </c>
      <c r="E3999" s="6" t="s">
        <v>1787</v>
      </c>
      <c r="F3999" s="7">
        <v>403871</v>
      </c>
      <c r="G3999" s="6" t="s">
        <v>1366</v>
      </c>
      <c r="H3999" s="7">
        <v>42406</v>
      </c>
      <c r="I3999" s="136">
        <v>2068421</v>
      </c>
      <c r="J3999" s="138" t="s">
        <v>698</v>
      </c>
      <c r="K3999" s="139"/>
      <c r="L3999" t="str">
        <f t="shared" si="237"/>
        <v>24971</v>
      </c>
      <c r="M3999">
        <f t="shared" si="238"/>
        <v>24971</v>
      </c>
      <c r="N3999" s="37">
        <f t="shared" si="236"/>
        <v>403871</v>
      </c>
    </row>
    <row r="4000" spans="1:14" ht="25.05" x14ac:dyDescent="0.3">
      <c r="A4000" s="3">
        <v>5</v>
      </c>
      <c r="B4000" s="142"/>
      <c r="C4000" s="4" t="s">
        <v>5909</v>
      </c>
      <c r="D4000" s="5">
        <v>45028</v>
      </c>
      <c r="E4000" s="6" t="s">
        <v>1787</v>
      </c>
      <c r="F4000" s="7">
        <v>403871</v>
      </c>
      <c r="G4000" s="6" t="s">
        <v>1366</v>
      </c>
      <c r="H4000" s="7">
        <v>42406</v>
      </c>
      <c r="I4000" s="143"/>
      <c r="J4000" s="144"/>
      <c r="K4000" s="145"/>
      <c r="L4000" t="str">
        <f t="shared" si="237"/>
        <v>20719</v>
      </c>
      <c r="M4000">
        <f t="shared" si="238"/>
        <v>20719</v>
      </c>
      <c r="N4000" s="37">
        <f t="shared" si="236"/>
        <v>403871</v>
      </c>
    </row>
    <row r="4001" spans="1:14" x14ac:dyDescent="0.3">
      <c r="A4001" s="3">
        <v>5</v>
      </c>
      <c r="B4001" s="142"/>
      <c r="C4001" s="4" t="s">
        <v>5910</v>
      </c>
      <c r="D4001" s="5">
        <v>45035</v>
      </c>
      <c r="E4001" s="6" t="s">
        <v>1368</v>
      </c>
      <c r="F4001" s="7">
        <v>488653</v>
      </c>
      <c r="G4001" s="6" t="s">
        <v>1366</v>
      </c>
      <c r="H4001" s="7">
        <v>51309</v>
      </c>
      <c r="I4001" s="143"/>
      <c r="J4001" s="144"/>
      <c r="K4001" s="145"/>
      <c r="L4001" t="str">
        <f t="shared" si="237"/>
        <v>22453</v>
      </c>
      <c r="M4001">
        <f t="shared" si="238"/>
        <v>22453</v>
      </c>
      <c r="N4001" s="37">
        <f t="shared" si="236"/>
        <v>488653</v>
      </c>
    </row>
    <row r="4002" spans="1:14" x14ac:dyDescent="0.3">
      <c r="A4002" s="3">
        <v>5</v>
      </c>
      <c r="B4002" s="135"/>
      <c r="C4002" s="4" t="s">
        <v>5911</v>
      </c>
      <c r="D4002" s="5">
        <v>45021</v>
      </c>
      <c r="E4002" s="6" t="s">
        <v>1368</v>
      </c>
      <c r="F4002" s="7">
        <v>1014690</v>
      </c>
      <c r="G4002" s="6" t="s">
        <v>1366</v>
      </c>
      <c r="H4002" s="7">
        <v>106542</v>
      </c>
      <c r="I4002" s="137"/>
      <c r="J4002" s="140"/>
      <c r="K4002" s="141"/>
      <c r="L4002" t="str">
        <f t="shared" si="237"/>
        <v>19340</v>
      </c>
      <c r="M4002">
        <f t="shared" si="238"/>
        <v>19340</v>
      </c>
      <c r="N4002" s="37">
        <f t="shared" si="236"/>
        <v>1014690</v>
      </c>
    </row>
    <row r="4003" spans="1:14" x14ac:dyDescent="0.3">
      <c r="A4003" s="3">
        <v>5</v>
      </c>
      <c r="B4003" s="134" t="s">
        <v>5912</v>
      </c>
      <c r="C4003" s="4" t="s">
        <v>5913</v>
      </c>
      <c r="D4003" s="5">
        <v>45024</v>
      </c>
      <c r="E4003" s="6" t="s">
        <v>1365</v>
      </c>
      <c r="F4003" s="7">
        <v>2443276</v>
      </c>
      <c r="G4003" s="6" t="s">
        <v>1366</v>
      </c>
      <c r="H4003" s="7">
        <v>256544</v>
      </c>
      <c r="I4003" s="136">
        <v>3134299</v>
      </c>
      <c r="J4003" s="138" t="s">
        <v>702</v>
      </c>
      <c r="K4003" s="139"/>
      <c r="L4003" t="str">
        <f t="shared" si="237"/>
        <v>20496</v>
      </c>
      <c r="M4003">
        <f t="shared" si="238"/>
        <v>20496</v>
      </c>
      <c r="N4003" s="37">
        <f t="shared" si="236"/>
        <v>2443276</v>
      </c>
    </row>
    <row r="4004" spans="1:14" ht="25.05" x14ac:dyDescent="0.3">
      <c r="A4004" s="3">
        <v>5</v>
      </c>
      <c r="B4004" s="135"/>
      <c r="C4004" s="4" t="s">
        <v>5914</v>
      </c>
      <c r="D4004" s="5">
        <v>45035</v>
      </c>
      <c r="E4004" s="6" t="s">
        <v>1787</v>
      </c>
      <c r="F4004" s="7">
        <v>1058734</v>
      </c>
      <c r="G4004" s="6" t="s">
        <v>1366</v>
      </c>
      <c r="H4004" s="7">
        <v>111167</v>
      </c>
      <c r="I4004" s="137"/>
      <c r="J4004" s="140"/>
      <c r="K4004" s="141"/>
      <c r="L4004" t="str">
        <f t="shared" si="237"/>
        <v>22448</v>
      </c>
      <c r="M4004">
        <f t="shared" si="238"/>
        <v>22448</v>
      </c>
      <c r="N4004" s="37">
        <f t="shared" si="236"/>
        <v>1058734</v>
      </c>
    </row>
    <row r="4005" spans="1:14" x14ac:dyDescent="0.3">
      <c r="A4005" s="3">
        <v>5</v>
      </c>
      <c r="B4005" s="134" t="s">
        <v>5915</v>
      </c>
      <c r="C4005" s="4" t="s">
        <v>5916</v>
      </c>
      <c r="D4005" s="5">
        <v>45029</v>
      </c>
      <c r="E4005" s="6" t="s">
        <v>1368</v>
      </c>
      <c r="F4005" s="7">
        <v>2113144</v>
      </c>
      <c r="G4005" s="6" t="s">
        <v>1366</v>
      </c>
      <c r="H4005" s="7">
        <v>221880</v>
      </c>
      <c r="I4005" s="136">
        <v>11337197</v>
      </c>
      <c r="J4005" s="138" t="s">
        <v>708</v>
      </c>
      <c r="K4005" s="139"/>
      <c r="L4005" t="str">
        <f t="shared" si="237"/>
        <v>21400</v>
      </c>
      <c r="M4005">
        <f t="shared" si="238"/>
        <v>21400</v>
      </c>
      <c r="N4005" s="37">
        <f t="shared" si="236"/>
        <v>2113144</v>
      </c>
    </row>
    <row r="4006" spans="1:14" x14ac:dyDescent="0.3">
      <c r="A4006" s="3">
        <v>5</v>
      </c>
      <c r="B4006" s="142"/>
      <c r="C4006" s="4" t="s">
        <v>5917</v>
      </c>
      <c r="D4006" s="5">
        <v>45042</v>
      </c>
      <c r="E4006" s="6" t="s">
        <v>1365</v>
      </c>
      <c r="F4006" s="7">
        <v>5696570</v>
      </c>
      <c r="G4006" s="6" t="s">
        <v>1366</v>
      </c>
      <c r="H4006" s="7">
        <v>598140</v>
      </c>
      <c r="I4006" s="143"/>
      <c r="J4006" s="144"/>
      <c r="K4006" s="145"/>
      <c r="L4006" t="str">
        <f t="shared" si="237"/>
        <v>24529</v>
      </c>
      <c r="M4006">
        <f t="shared" si="238"/>
        <v>24529</v>
      </c>
      <c r="N4006" s="37">
        <f t="shared" si="236"/>
        <v>5696570</v>
      </c>
    </row>
    <row r="4007" spans="1:14" ht="25.05" x14ac:dyDescent="0.3">
      <c r="A4007" s="3">
        <v>5</v>
      </c>
      <c r="B4007" s="142"/>
      <c r="C4007" s="4" t="s">
        <v>5918</v>
      </c>
      <c r="D4007" s="5">
        <v>45020</v>
      </c>
      <c r="E4007" s="6" t="s">
        <v>5919</v>
      </c>
      <c r="F4007" s="7">
        <v>816750</v>
      </c>
      <c r="G4007" s="6" t="s">
        <v>1366</v>
      </c>
      <c r="H4007" s="7">
        <v>85759</v>
      </c>
      <c r="I4007" s="143"/>
      <c r="J4007" s="144"/>
      <c r="K4007" s="145"/>
      <c r="L4007" t="str">
        <f t="shared" si="237"/>
        <v>19212</v>
      </c>
      <c r="M4007">
        <f t="shared" si="238"/>
        <v>19212</v>
      </c>
      <c r="N4007" s="37">
        <f t="shared" si="236"/>
        <v>816750</v>
      </c>
    </row>
    <row r="4008" spans="1:14" x14ac:dyDescent="0.3">
      <c r="A4008" s="3">
        <v>5</v>
      </c>
      <c r="B4008" s="135"/>
      <c r="C4008" s="4" t="s">
        <v>5920</v>
      </c>
      <c r="D4008" s="5">
        <v>45038</v>
      </c>
      <c r="E4008" s="6" t="s">
        <v>1368</v>
      </c>
      <c r="F4008" s="7">
        <v>4040795</v>
      </c>
      <c r="G4008" s="6" t="s">
        <v>1366</v>
      </c>
      <c r="H4008" s="7">
        <v>424283</v>
      </c>
      <c r="I4008" s="137"/>
      <c r="J4008" s="140"/>
      <c r="K4008" s="141"/>
      <c r="L4008" t="str">
        <f t="shared" si="237"/>
        <v>23552</v>
      </c>
      <c r="M4008">
        <f t="shared" si="238"/>
        <v>23552</v>
      </c>
      <c r="N4008" s="37">
        <f t="shared" si="236"/>
        <v>4040795</v>
      </c>
    </row>
    <row r="4009" spans="1:14" x14ac:dyDescent="0.3">
      <c r="A4009" s="3">
        <v>5</v>
      </c>
      <c r="B4009" s="134" t="s">
        <v>5921</v>
      </c>
      <c r="C4009" s="4" t="s">
        <v>5922</v>
      </c>
      <c r="D4009" s="5">
        <v>45027</v>
      </c>
      <c r="E4009" s="6" t="s">
        <v>1368</v>
      </c>
      <c r="F4009" s="7">
        <v>1882080</v>
      </c>
      <c r="G4009" s="6" t="s">
        <v>1366</v>
      </c>
      <c r="H4009" s="7">
        <v>197618</v>
      </c>
      <c r="I4009" s="136">
        <v>3824402</v>
      </c>
      <c r="J4009" s="138" t="s">
        <v>712</v>
      </c>
      <c r="K4009" s="139"/>
      <c r="L4009" t="str">
        <f t="shared" si="237"/>
        <v>20641</v>
      </c>
      <c r="M4009">
        <f t="shared" si="238"/>
        <v>20641</v>
      </c>
      <c r="N4009" s="37">
        <f t="shared" si="236"/>
        <v>1882080</v>
      </c>
    </row>
    <row r="4010" spans="1:14" x14ac:dyDescent="0.3">
      <c r="A4010" s="3">
        <v>5</v>
      </c>
      <c r="B4010" s="135"/>
      <c r="C4010" s="4" t="s">
        <v>5923</v>
      </c>
      <c r="D4010" s="5">
        <v>45034</v>
      </c>
      <c r="E4010" s="6" t="s">
        <v>1368</v>
      </c>
      <c r="F4010" s="7">
        <v>2390995</v>
      </c>
      <c r="G4010" s="6" t="s">
        <v>1366</v>
      </c>
      <c r="H4010" s="7">
        <v>251055</v>
      </c>
      <c r="I4010" s="137"/>
      <c r="J4010" s="140"/>
      <c r="K4010" s="141"/>
      <c r="L4010" t="str">
        <f t="shared" si="237"/>
        <v>22384</v>
      </c>
      <c r="M4010">
        <f t="shared" si="238"/>
        <v>22384</v>
      </c>
      <c r="N4010" s="37">
        <f t="shared" si="236"/>
        <v>2390995</v>
      </c>
    </row>
    <row r="4011" spans="1:14" x14ac:dyDescent="0.3">
      <c r="A4011" s="3">
        <v>5</v>
      </c>
      <c r="B4011" s="134" t="s">
        <v>5929</v>
      </c>
      <c r="C4011" s="4" t="s">
        <v>5930</v>
      </c>
      <c r="D4011" s="5">
        <v>45042</v>
      </c>
      <c r="E4011" s="6" t="s">
        <v>1365</v>
      </c>
      <c r="F4011" s="7">
        <v>1646528</v>
      </c>
      <c r="G4011" s="6" t="s">
        <v>1366</v>
      </c>
      <c r="H4011" s="7">
        <v>172885</v>
      </c>
      <c r="I4011" s="136">
        <v>7898361</v>
      </c>
      <c r="J4011" s="138" t="s">
        <v>717</v>
      </c>
      <c r="K4011" s="139"/>
      <c r="L4011" t="str">
        <f t="shared" si="237"/>
        <v>23924</v>
      </c>
      <c r="M4011">
        <f t="shared" si="238"/>
        <v>23924</v>
      </c>
      <c r="N4011" s="37">
        <f t="shared" si="236"/>
        <v>1646528</v>
      </c>
    </row>
    <row r="4012" spans="1:14" x14ac:dyDescent="0.3">
      <c r="A4012" s="3">
        <v>5</v>
      </c>
      <c r="B4012" s="142"/>
      <c r="C4012" s="4" t="s">
        <v>5931</v>
      </c>
      <c r="D4012" s="5">
        <v>45029</v>
      </c>
      <c r="E4012" s="6" t="s">
        <v>1365</v>
      </c>
      <c r="F4012" s="7">
        <v>2577626</v>
      </c>
      <c r="G4012" s="6" t="s">
        <v>1366</v>
      </c>
      <c r="H4012" s="7">
        <v>270651</v>
      </c>
      <c r="I4012" s="143"/>
      <c r="J4012" s="144"/>
      <c r="K4012" s="145"/>
      <c r="L4012" t="str">
        <f t="shared" si="237"/>
        <v>22047</v>
      </c>
      <c r="M4012">
        <f t="shared" si="238"/>
        <v>22047</v>
      </c>
      <c r="N4012" s="37">
        <f t="shared" si="236"/>
        <v>2577626</v>
      </c>
    </row>
    <row r="4013" spans="1:14" x14ac:dyDescent="0.3">
      <c r="A4013" s="3">
        <v>5</v>
      </c>
      <c r="B4013" s="142"/>
      <c r="C4013" s="4" t="s">
        <v>5932</v>
      </c>
      <c r="D4013" s="5">
        <v>45033</v>
      </c>
      <c r="E4013" s="6" t="s">
        <v>1368</v>
      </c>
      <c r="F4013" s="7">
        <v>2771362</v>
      </c>
      <c r="G4013" s="6" t="s">
        <v>1366</v>
      </c>
      <c r="H4013" s="7">
        <v>290993</v>
      </c>
      <c r="I4013" s="143"/>
      <c r="J4013" s="144"/>
      <c r="K4013" s="145"/>
      <c r="L4013" t="str">
        <f t="shared" si="237"/>
        <v>22261</v>
      </c>
      <c r="M4013">
        <f t="shared" si="238"/>
        <v>22261</v>
      </c>
      <c r="N4013" s="37">
        <f t="shared" si="236"/>
        <v>2771362</v>
      </c>
    </row>
    <row r="4014" spans="1:14" x14ac:dyDescent="0.3">
      <c r="A4014" s="3">
        <v>5</v>
      </c>
      <c r="B4014" s="135"/>
      <c r="C4014" s="4" t="s">
        <v>5933</v>
      </c>
      <c r="D4014" s="5">
        <v>45041</v>
      </c>
      <c r="E4014" s="6" t="s">
        <v>1365</v>
      </c>
      <c r="F4014" s="7">
        <v>1829468</v>
      </c>
      <c r="G4014" s="6" t="s">
        <v>1366</v>
      </c>
      <c r="H4014" s="7">
        <v>192094</v>
      </c>
      <c r="I4014" s="137"/>
      <c r="J4014" s="140"/>
      <c r="K4014" s="141"/>
      <c r="L4014" t="str">
        <f t="shared" si="237"/>
        <v>23744</v>
      </c>
      <c r="M4014">
        <f t="shared" si="238"/>
        <v>23744</v>
      </c>
      <c r="N4014" s="37">
        <f t="shared" si="236"/>
        <v>1829468</v>
      </c>
    </row>
    <row r="4015" spans="1:14" ht="37.6" x14ac:dyDescent="0.3">
      <c r="A4015" s="3">
        <v>5</v>
      </c>
      <c r="B4015" s="8" t="s">
        <v>5939</v>
      </c>
      <c r="C4015" s="4" t="s">
        <v>5940</v>
      </c>
      <c r="D4015" s="5">
        <v>45021</v>
      </c>
      <c r="E4015" s="6" t="s">
        <v>1787</v>
      </c>
      <c r="F4015" s="7">
        <v>1058734</v>
      </c>
      <c r="G4015" s="6" t="s">
        <v>1366</v>
      </c>
      <c r="H4015" s="7">
        <v>111167</v>
      </c>
      <c r="I4015" s="11">
        <v>947567</v>
      </c>
      <c r="J4015" s="132" t="s">
        <v>722</v>
      </c>
      <c r="K4015" s="133"/>
      <c r="L4015" t="str">
        <f t="shared" si="237"/>
        <v>19290</v>
      </c>
      <c r="M4015">
        <f t="shared" si="238"/>
        <v>19290</v>
      </c>
      <c r="N4015" s="37">
        <f t="shared" si="236"/>
        <v>1058734</v>
      </c>
    </row>
    <row r="4016" spans="1:14" ht="25.05" x14ac:dyDescent="0.3">
      <c r="A4016" s="3">
        <v>5</v>
      </c>
      <c r="B4016" s="134" t="s">
        <v>5944</v>
      </c>
      <c r="C4016" s="4" t="s">
        <v>5945</v>
      </c>
      <c r="D4016" s="5">
        <v>45036</v>
      </c>
      <c r="E4016" s="6" t="s">
        <v>1787</v>
      </c>
      <c r="F4016" s="7">
        <v>7474907</v>
      </c>
      <c r="G4016" s="6" t="s">
        <v>1366</v>
      </c>
      <c r="H4016" s="7">
        <v>784865</v>
      </c>
      <c r="I4016" s="136">
        <v>15436930</v>
      </c>
      <c r="J4016" s="138" t="s">
        <v>726</v>
      </c>
      <c r="K4016" s="139"/>
      <c r="L4016" t="str">
        <f t="shared" si="237"/>
        <v>23155</v>
      </c>
      <c r="M4016">
        <f t="shared" si="238"/>
        <v>23155</v>
      </c>
      <c r="N4016" s="37">
        <f t="shared" si="236"/>
        <v>7474907</v>
      </c>
    </row>
    <row r="4017" spans="1:14" x14ac:dyDescent="0.3">
      <c r="A4017" s="3">
        <v>5</v>
      </c>
      <c r="B4017" s="142"/>
      <c r="C4017" s="4" t="s">
        <v>5946</v>
      </c>
      <c r="D4017" s="5">
        <v>45042</v>
      </c>
      <c r="E4017" s="6" t="s">
        <v>1368</v>
      </c>
      <c r="F4017" s="7">
        <v>4886530</v>
      </c>
      <c r="G4017" s="6" t="s">
        <v>1366</v>
      </c>
      <c r="H4017" s="7">
        <v>513086</v>
      </c>
      <c r="I4017" s="143"/>
      <c r="J4017" s="144"/>
      <c r="K4017" s="145"/>
      <c r="L4017" t="str">
        <f t="shared" si="237"/>
        <v>24725</v>
      </c>
      <c r="M4017">
        <f t="shared" si="238"/>
        <v>24725</v>
      </c>
      <c r="N4017" s="37">
        <f t="shared" si="236"/>
        <v>4886530</v>
      </c>
    </row>
    <row r="4018" spans="1:14" x14ac:dyDescent="0.3">
      <c r="A4018" s="3">
        <v>5</v>
      </c>
      <c r="B4018" s="142"/>
      <c r="C4018" s="4" t="s">
        <v>5947</v>
      </c>
      <c r="D4018" s="5">
        <v>45028</v>
      </c>
      <c r="E4018" s="6" t="s">
        <v>1368</v>
      </c>
      <c r="F4018" s="7">
        <v>2931918</v>
      </c>
      <c r="G4018" s="6" t="s">
        <v>1366</v>
      </c>
      <c r="H4018" s="7">
        <v>307851</v>
      </c>
      <c r="I4018" s="143"/>
      <c r="J4018" s="144"/>
      <c r="K4018" s="145"/>
      <c r="L4018" t="str">
        <f t="shared" si="237"/>
        <v>20694</v>
      </c>
      <c r="M4018">
        <f t="shared" si="238"/>
        <v>20694</v>
      </c>
      <c r="N4018" s="37">
        <f t="shared" si="236"/>
        <v>2931918</v>
      </c>
    </row>
    <row r="4019" spans="1:14" x14ac:dyDescent="0.3">
      <c r="A4019" s="3">
        <v>5</v>
      </c>
      <c r="B4019" s="135"/>
      <c r="C4019" s="4" t="s">
        <v>5948</v>
      </c>
      <c r="D4019" s="5">
        <v>45040</v>
      </c>
      <c r="E4019" s="6" t="s">
        <v>1368</v>
      </c>
      <c r="F4019" s="7">
        <v>1954612</v>
      </c>
      <c r="G4019" s="6" t="s">
        <v>1366</v>
      </c>
      <c r="H4019" s="7">
        <v>205234</v>
      </c>
      <c r="I4019" s="137"/>
      <c r="J4019" s="140"/>
      <c r="K4019" s="141"/>
      <c r="L4019" t="str">
        <f t="shared" si="237"/>
        <v>23606</v>
      </c>
      <c r="M4019">
        <f t="shared" si="238"/>
        <v>23606</v>
      </c>
      <c r="N4019" s="37">
        <f t="shared" si="236"/>
        <v>1954612</v>
      </c>
    </row>
    <row r="4020" spans="1:14" x14ac:dyDescent="0.3">
      <c r="A4020" s="3">
        <v>5</v>
      </c>
      <c r="B4020" s="134" t="s">
        <v>5952</v>
      </c>
      <c r="C4020" s="4" t="s">
        <v>5953</v>
      </c>
      <c r="D4020" s="5">
        <v>45035</v>
      </c>
      <c r="E4020" s="6" t="s">
        <v>1368</v>
      </c>
      <c r="F4020" s="7">
        <v>8433711</v>
      </c>
      <c r="G4020" s="6" t="s">
        <v>1366</v>
      </c>
      <c r="H4020" s="7">
        <v>885540</v>
      </c>
      <c r="I4020" s="136">
        <v>17451395</v>
      </c>
      <c r="J4020" s="138" t="s">
        <v>739</v>
      </c>
      <c r="K4020" s="139"/>
      <c r="L4020" t="str">
        <f t="shared" si="237"/>
        <v>22449</v>
      </c>
      <c r="M4020">
        <f t="shared" si="238"/>
        <v>22449</v>
      </c>
      <c r="N4020" s="37">
        <f t="shared" si="236"/>
        <v>8433711</v>
      </c>
    </row>
    <row r="4021" spans="1:14" x14ac:dyDescent="0.3">
      <c r="A4021" s="3">
        <v>5</v>
      </c>
      <c r="B4021" s="142"/>
      <c r="C4021" s="4" t="s">
        <v>5954</v>
      </c>
      <c r="D4021" s="5">
        <v>45042</v>
      </c>
      <c r="E4021" s="6" t="s">
        <v>1368</v>
      </c>
      <c r="F4021" s="7">
        <v>7006296</v>
      </c>
      <c r="G4021" s="6" t="s">
        <v>1366</v>
      </c>
      <c r="H4021" s="7">
        <v>735661</v>
      </c>
      <c r="I4021" s="143"/>
      <c r="J4021" s="144"/>
      <c r="K4021" s="145"/>
      <c r="L4021" t="str">
        <f t="shared" si="237"/>
        <v>24967</v>
      </c>
      <c r="M4021">
        <f t="shared" si="238"/>
        <v>24967</v>
      </c>
      <c r="N4021" s="37">
        <f t="shared" si="236"/>
        <v>7006296</v>
      </c>
    </row>
    <row r="4022" spans="1:14" x14ac:dyDescent="0.3">
      <c r="A4022" s="3">
        <v>5</v>
      </c>
      <c r="B4022" s="135"/>
      <c r="C4022" s="4" t="s">
        <v>5955</v>
      </c>
      <c r="D4022" s="5">
        <v>45021</v>
      </c>
      <c r="E4022" s="6" t="s">
        <v>1368</v>
      </c>
      <c r="F4022" s="7">
        <v>4058758</v>
      </c>
      <c r="G4022" s="6" t="s">
        <v>1366</v>
      </c>
      <c r="H4022" s="7">
        <v>426170</v>
      </c>
      <c r="I4022" s="137"/>
      <c r="J4022" s="140"/>
      <c r="K4022" s="141"/>
      <c r="L4022" t="str">
        <f t="shared" si="237"/>
        <v>19330</v>
      </c>
      <c r="M4022">
        <f t="shared" si="238"/>
        <v>19330</v>
      </c>
      <c r="N4022" s="37">
        <f t="shared" si="236"/>
        <v>4058758</v>
      </c>
    </row>
    <row r="4023" spans="1:14" ht="25.05" x14ac:dyDescent="0.3">
      <c r="A4023" s="3">
        <v>5</v>
      </c>
      <c r="B4023" s="134" t="s">
        <v>5959</v>
      </c>
      <c r="C4023" s="4" t="s">
        <v>5960</v>
      </c>
      <c r="D4023" s="5">
        <v>45017</v>
      </c>
      <c r="E4023" s="6" t="s">
        <v>1378</v>
      </c>
      <c r="F4023" s="7">
        <v>2117467</v>
      </c>
      <c r="G4023" s="6" t="s">
        <v>1366</v>
      </c>
      <c r="H4023" s="7">
        <v>222334</v>
      </c>
      <c r="I4023" s="136">
        <v>5023460</v>
      </c>
      <c r="J4023" s="138" t="s">
        <v>749</v>
      </c>
      <c r="K4023" s="139"/>
      <c r="L4023" t="str">
        <f t="shared" si="237"/>
        <v>19108</v>
      </c>
      <c r="M4023">
        <f t="shared" si="238"/>
        <v>19108</v>
      </c>
      <c r="N4023" s="37">
        <f t="shared" ref="N4023:N4086" si="239">+F4023</f>
        <v>2117467</v>
      </c>
    </row>
    <row r="4024" spans="1:14" x14ac:dyDescent="0.3">
      <c r="A4024" s="3">
        <v>5</v>
      </c>
      <c r="B4024" s="142"/>
      <c r="C4024" s="4" t="s">
        <v>5961</v>
      </c>
      <c r="D4024" s="5">
        <v>45024</v>
      </c>
      <c r="E4024" s="6" t="s">
        <v>1365</v>
      </c>
      <c r="F4024" s="7">
        <v>1221638</v>
      </c>
      <c r="G4024" s="6" t="s">
        <v>1366</v>
      </c>
      <c r="H4024" s="7">
        <v>128272</v>
      </c>
      <c r="I4024" s="143"/>
      <c r="J4024" s="144"/>
      <c r="K4024" s="145"/>
      <c r="L4024" t="str">
        <f t="shared" si="237"/>
        <v>20494</v>
      </c>
      <c r="M4024">
        <f t="shared" si="238"/>
        <v>20494</v>
      </c>
      <c r="N4024" s="37">
        <f t="shared" si="239"/>
        <v>1221638</v>
      </c>
    </row>
    <row r="4025" spans="1:14" x14ac:dyDescent="0.3">
      <c r="A4025" s="3">
        <v>5</v>
      </c>
      <c r="B4025" s="135"/>
      <c r="C4025" s="4" t="s">
        <v>5962</v>
      </c>
      <c r="D4025" s="5">
        <v>45038</v>
      </c>
      <c r="E4025" s="6" t="s">
        <v>1365</v>
      </c>
      <c r="F4025" s="7">
        <v>2273700</v>
      </c>
      <c r="G4025" s="6" t="s">
        <v>1366</v>
      </c>
      <c r="H4025" s="7">
        <v>238739</v>
      </c>
      <c r="I4025" s="137"/>
      <c r="J4025" s="140"/>
      <c r="K4025" s="141"/>
      <c r="L4025" t="str">
        <f t="shared" si="237"/>
        <v>23569</v>
      </c>
      <c r="M4025">
        <f t="shared" si="238"/>
        <v>23569</v>
      </c>
      <c r="N4025" s="37">
        <f t="shared" si="239"/>
        <v>2273700</v>
      </c>
    </row>
    <row r="4026" spans="1:14" ht="25.05" x14ac:dyDescent="0.3">
      <c r="A4026" s="3">
        <v>5</v>
      </c>
      <c r="B4026" s="134" t="s">
        <v>5963</v>
      </c>
      <c r="C4026" s="4" t="s">
        <v>5964</v>
      </c>
      <c r="D4026" s="5">
        <v>45023</v>
      </c>
      <c r="E4026" s="6" t="s">
        <v>1378</v>
      </c>
      <c r="F4026" s="7">
        <v>1642641</v>
      </c>
      <c r="G4026" s="6" t="s">
        <v>1366</v>
      </c>
      <c r="H4026" s="7">
        <v>172477</v>
      </c>
      <c r="I4026" s="136">
        <v>12054932</v>
      </c>
      <c r="J4026" s="138" t="s">
        <v>760</v>
      </c>
      <c r="K4026" s="139"/>
      <c r="L4026" t="str">
        <f t="shared" si="237"/>
        <v>20385</v>
      </c>
      <c r="M4026">
        <f t="shared" si="238"/>
        <v>20385</v>
      </c>
      <c r="N4026" s="37">
        <f t="shared" si="239"/>
        <v>1642641</v>
      </c>
    </row>
    <row r="4027" spans="1:14" x14ac:dyDescent="0.3">
      <c r="A4027" s="3">
        <v>5</v>
      </c>
      <c r="B4027" s="142"/>
      <c r="C4027" s="4" t="s">
        <v>5965</v>
      </c>
      <c r="D4027" s="5">
        <v>45044</v>
      </c>
      <c r="E4027" s="6" t="s">
        <v>1365</v>
      </c>
      <c r="F4027" s="7">
        <v>5703280</v>
      </c>
      <c r="G4027" s="6" t="s">
        <v>1366</v>
      </c>
      <c r="H4027" s="7">
        <v>598844</v>
      </c>
      <c r="I4027" s="143"/>
      <c r="J4027" s="144"/>
      <c r="K4027" s="145"/>
      <c r="L4027" t="str">
        <f t="shared" si="237"/>
        <v>25221</v>
      </c>
      <c r="M4027">
        <f t="shared" si="238"/>
        <v>25221</v>
      </c>
      <c r="N4027" s="37">
        <f t="shared" si="239"/>
        <v>5703280</v>
      </c>
    </row>
    <row r="4028" spans="1:14" x14ac:dyDescent="0.3">
      <c r="A4028" s="3">
        <v>5</v>
      </c>
      <c r="B4028" s="142"/>
      <c r="C4028" s="4" t="s">
        <v>5966</v>
      </c>
      <c r="D4028" s="5">
        <v>45044</v>
      </c>
      <c r="E4028" s="6" t="s">
        <v>1365</v>
      </c>
      <c r="F4028" s="7">
        <v>3512471</v>
      </c>
      <c r="G4028" s="6" t="s">
        <v>1366</v>
      </c>
      <c r="H4028" s="7">
        <v>368810</v>
      </c>
      <c r="I4028" s="143"/>
      <c r="J4028" s="144"/>
      <c r="K4028" s="145"/>
      <c r="L4028" t="str">
        <f t="shared" si="237"/>
        <v>25222</v>
      </c>
      <c r="M4028">
        <f t="shared" si="238"/>
        <v>25222</v>
      </c>
      <c r="N4028" s="37">
        <f t="shared" si="239"/>
        <v>3512471</v>
      </c>
    </row>
    <row r="4029" spans="1:14" x14ac:dyDescent="0.3">
      <c r="A4029" s="3">
        <v>5</v>
      </c>
      <c r="B4029" s="135"/>
      <c r="C4029" s="4" t="s">
        <v>5967</v>
      </c>
      <c r="D4029" s="5">
        <v>45034</v>
      </c>
      <c r="E4029" s="6" t="s">
        <v>1365</v>
      </c>
      <c r="F4029" s="7">
        <v>2610806</v>
      </c>
      <c r="G4029" s="6" t="s">
        <v>1366</v>
      </c>
      <c r="H4029" s="7">
        <v>274135</v>
      </c>
      <c r="I4029" s="137"/>
      <c r="J4029" s="140"/>
      <c r="K4029" s="141"/>
      <c r="L4029" t="str">
        <f t="shared" si="237"/>
        <v>22332</v>
      </c>
      <c r="M4029">
        <f t="shared" si="238"/>
        <v>22332</v>
      </c>
      <c r="N4029" s="37">
        <f t="shared" si="239"/>
        <v>2610806</v>
      </c>
    </row>
    <row r="4030" spans="1:14" x14ac:dyDescent="0.3">
      <c r="A4030" s="3">
        <v>5</v>
      </c>
      <c r="B4030" s="134" t="s">
        <v>5968</v>
      </c>
      <c r="C4030" s="4" t="s">
        <v>5969</v>
      </c>
      <c r="D4030" s="5">
        <v>45036</v>
      </c>
      <c r="E4030" s="6" t="s">
        <v>1368</v>
      </c>
      <c r="F4030" s="7">
        <v>1793152</v>
      </c>
      <c r="G4030" s="6" t="s">
        <v>1366</v>
      </c>
      <c r="H4030" s="7">
        <v>188281</v>
      </c>
      <c r="I4030" s="136">
        <v>14461839</v>
      </c>
      <c r="J4030" s="138" t="s">
        <v>767</v>
      </c>
      <c r="K4030" s="139"/>
      <c r="L4030" t="str">
        <f t="shared" si="237"/>
        <v>23433</v>
      </c>
      <c r="M4030">
        <f t="shared" si="238"/>
        <v>23433</v>
      </c>
      <c r="N4030" s="37">
        <f t="shared" si="239"/>
        <v>1793152</v>
      </c>
    </row>
    <row r="4031" spans="1:14" x14ac:dyDescent="0.3">
      <c r="A4031" s="3">
        <v>5</v>
      </c>
      <c r="B4031" s="142"/>
      <c r="C4031" s="4" t="s">
        <v>5970</v>
      </c>
      <c r="D4031" s="5">
        <v>45022</v>
      </c>
      <c r="E4031" s="6" t="s">
        <v>1368</v>
      </c>
      <c r="F4031" s="7">
        <v>1552839</v>
      </c>
      <c r="G4031" s="6" t="s">
        <v>1366</v>
      </c>
      <c r="H4031" s="7">
        <v>163048</v>
      </c>
      <c r="I4031" s="143"/>
      <c r="J4031" s="144"/>
      <c r="K4031" s="145"/>
      <c r="L4031" t="str">
        <f t="shared" si="237"/>
        <v>20223</v>
      </c>
      <c r="M4031">
        <f t="shared" si="238"/>
        <v>20223</v>
      </c>
      <c r="N4031" s="37">
        <f t="shared" si="239"/>
        <v>1552839</v>
      </c>
    </row>
    <row r="4032" spans="1:14" x14ac:dyDescent="0.3">
      <c r="A4032" s="3">
        <v>5</v>
      </c>
      <c r="B4032" s="142"/>
      <c r="C4032" s="4" t="s">
        <v>5971</v>
      </c>
      <c r="D4032" s="5">
        <v>45029</v>
      </c>
      <c r="E4032" s="6" t="s">
        <v>1368</v>
      </c>
      <c r="F4032" s="7">
        <v>2384327</v>
      </c>
      <c r="G4032" s="6" t="s">
        <v>1366</v>
      </c>
      <c r="H4032" s="7">
        <v>250354</v>
      </c>
      <c r="I4032" s="143"/>
      <c r="J4032" s="144"/>
      <c r="K4032" s="145"/>
      <c r="L4032" t="str">
        <f t="shared" si="237"/>
        <v>22058</v>
      </c>
      <c r="M4032">
        <f t="shared" si="238"/>
        <v>22058</v>
      </c>
      <c r="N4032" s="37">
        <f t="shared" si="239"/>
        <v>2384327</v>
      </c>
    </row>
    <row r="4033" spans="1:14" x14ac:dyDescent="0.3">
      <c r="A4033" s="3">
        <v>5</v>
      </c>
      <c r="B4033" s="142"/>
      <c r="C4033" s="4" t="s">
        <v>5972</v>
      </c>
      <c r="D4033" s="5">
        <v>45033</v>
      </c>
      <c r="E4033" s="6" t="s">
        <v>1368</v>
      </c>
      <c r="F4033" s="7">
        <v>977306</v>
      </c>
      <c r="G4033" s="6" t="s">
        <v>1366</v>
      </c>
      <c r="H4033" s="7">
        <v>102617</v>
      </c>
      <c r="I4033" s="143"/>
      <c r="J4033" s="144"/>
      <c r="K4033" s="145"/>
      <c r="L4033" t="str">
        <f t="shared" si="237"/>
        <v>22309</v>
      </c>
      <c r="M4033">
        <f t="shared" si="238"/>
        <v>22309</v>
      </c>
      <c r="N4033" s="37">
        <f t="shared" si="239"/>
        <v>977306</v>
      </c>
    </row>
    <row r="4034" spans="1:14" x14ac:dyDescent="0.3">
      <c r="A4034" s="3">
        <v>5</v>
      </c>
      <c r="B4034" s="142"/>
      <c r="C4034" s="4" t="s">
        <v>5973</v>
      </c>
      <c r="D4034" s="5">
        <v>45040</v>
      </c>
      <c r="E4034" s="6" t="s">
        <v>1368</v>
      </c>
      <c r="F4034" s="7">
        <v>2790734</v>
      </c>
      <c r="G4034" s="6" t="s">
        <v>1366</v>
      </c>
      <c r="H4034" s="7">
        <v>293027</v>
      </c>
      <c r="I4034" s="143"/>
      <c r="J4034" s="144"/>
      <c r="K4034" s="145"/>
      <c r="L4034" t="str">
        <f t="shared" si="237"/>
        <v>23671</v>
      </c>
      <c r="M4034">
        <f t="shared" si="238"/>
        <v>23671</v>
      </c>
      <c r="N4034" s="37">
        <f t="shared" si="239"/>
        <v>2790734</v>
      </c>
    </row>
    <row r="4035" spans="1:14" x14ac:dyDescent="0.3">
      <c r="A4035" s="3">
        <v>5</v>
      </c>
      <c r="B4035" s="142"/>
      <c r="C4035" s="4" t="s">
        <v>5974</v>
      </c>
      <c r="D4035" s="5">
        <v>45042</v>
      </c>
      <c r="E4035" s="6" t="s">
        <v>1368</v>
      </c>
      <c r="F4035" s="7">
        <v>4624081</v>
      </c>
      <c r="G4035" s="6" t="s">
        <v>1366</v>
      </c>
      <c r="H4035" s="7">
        <v>485528</v>
      </c>
      <c r="I4035" s="143"/>
      <c r="J4035" s="144"/>
      <c r="K4035" s="145"/>
      <c r="L4035" t="str">
        <f t="shared" si="237"/>
        <v>24975</v>
      </c>
      <c r="M4035">
        <f t="shared" si="238"/>
        <v>24975</v>
      </c>
      <c r="N4035" s="37">
        <f t="shared" si="239"/>
        <v>4624081</v>
      </c>
    </row>
    <row r="4036" spans="1:14" x14ac:dyDescent="0.3">
      <c r="A4036" s="3">
        <v>5</v>
      </c>
      <c r="B4036" s="135"/>
      <c r="C4036" s="4" t="s">
        <v>5975</v>
      </c>
      <c r="D4036" s="5">
        <v>45026</v>
      </c>
      <c r="E4036" s="6" t="s">
        <v>1368</v>
      </c>
      <c r="F4036" s="7">
        <v>2036040</v>
      </c>
      <c r="G4036" s="6" t="s">
        <v>1366</v>
      </c>
      <c r="H4036" s="7">
        <v>213784</v>
      </c>
      <c r="I4036" s="137"/>
      <c r="J4036" s="140"/>
      <c r="K4036" s="141"/>
      <c r="L4036" t="str">
        <f t="shared" si="237"/>
        <v>20539</v>
      </c>
      <c r="M4036">
        <f t="shared" si="238"/>
        <v>20539</v>
      </c>
      <c r="N4036" s="37">
        <f t="shared" si="239"/>
        <v>2036040</v>
      </c>
    </row>
    <row r="4037" spans="1:14" x14ac:dyDescent="0.3">
      <c r="A4037" s="3">
        <v>5</v>
      </c>
      <c r="B4037" s="134" t="s">
        <v>5978</v>
      </c>
      <c r="C4037" s="4" t="s">
        <v>5979</v>
      </c>
      <c r="D4037" s="5">
        <v>45019</v>
      </c>
      <c r="E4037" s="6" t="s">
        <v>1368</v>
      </c>
      <c r="F4037" s="7">
        <v>2837120</v>
      </c>
      <c r="G4037" s="6" t="s">
        <v>1366</v>
      </c>
      <c r="H4037" s="7">
        <v>297898</v>
      </c>
      <c r="I4037" s="136">
        <v>10899616</v>
      </c>
      <c r="J4037" s="138" t="s">
        <v>777</v>
      </c>
      <c r="K4037" s="139"/>
      <c r="L4037" t="str">
        <f t="shared" si="237"/>
        <v>19136</v>
      </c>
      <c r="M4037">
        <f t="shared" si="238"/>
        <v>19136</v>
      </c>
      <c r="N4037" s="37">
        <f t="shared" si="239"/>
        <v>2837120</v>
      </c>
    </row>
    <row r="4038" spans="1:14" ht="25.05" x14ac:dyDescent="0.3">
      <c r="A4038" s="3">
        <v>5</v>
      </c>
      <c r="B4038" s="142"/>
      <c r="C4038" s="4" t="s">
        <v>5980</v>
      </c>
      <c r="D4038" s="5">
        <v>45041</v>
      </c>
      <c r="E4038" s="6" t="s">
        <v>1787</v>
      </c>
      <c r="F4038" s="7">
        <v>3800984</v>
      </c>
      <c r="G4038" s="6" t="s">
        <v>1366</v>
      </c>
      <c r="H4038" s="7">
        <v>399103</v>
      </c>
      <c r="I4038" s="143"/>
      <c r="J4038" s="144"/>
      <c r="K4038" s="145"/>
      <c r="L4038" t="str">
        <f t="shared" si="237"/>
        <v>23730</v>
      </c>
      <c r="M4038">
        <f t="shared" si="238"/>
        <v>23730</v>
      </c>
      <c r="N4038" s="37">
        <f t="shared" si="239"/>
        <v>3800984</v>
      </c>
    </row>
    <row r="4039" spans="1:14" x14ac:dyDescent="0.3">
      <c r="A4039" s="3">
        <v>5</v>
      </c>
      <c r="B4039" s="142"/>
      <c r="C4039" s="4" t="s">
        <v>5981</v>
      </c>
      <c r="D4039" s="5">
        <v>45034</v>
      </c>
      <c r="E4039" s="6" t="s">
        <v>1368</v>
      </c>
      <c r="F4039" s="7">
        <v>4988236</v>
      </c>
      <c r="G4039" s="6" t="s">
        <v>1366</v>
      </c>
      <c r="H4039" s="7">
        <v>523765</v>
      </c>
      <c r="I4039" s="143"/>
      <c r="J4039" s="144"/>
      <c r="K4039" s="145"/>
      <c r="L4039" t="str">
        <f t="shared" ref="L4039:L4102" si="240">+RIGHT(C4039,5)</f>
        <v>22346</v>
      </c>
      <c r="M4039">
        <f t="shared" ref="M4039:M4102" si="241">+L4039*1</f>
        <v>22346</v>
      </c>
      <c r="N4039" s="37">
        <f t="shared" si="239"/>
        <v>4988236</v>
      </c>
    </row>
    <row r="4040" spans="1:14" ht="25.05" x14ac:dyDescent="0.3">
      <c r="A4040" s="3">
        <v>5</v>
      </c>
      <c r="B4040" s="135"/>
      <c r="C4040" s="4" t="s">
        <v>5982</v>
      </c>
      <c r="D4040" s="5">
        <v>45027</v>
      </c>
      <c r="E4040" s="6" t="s">
        <v>2134</v>
      </c>
      <c r="F4040" s="7">
        <v>552002</v>
      </c>
      <c r="G4040" s="6" t="s">
        <v>1366</v>
      </c>
      <c r="H4040" s="7">
        <v>57960</v>
      </c>
      <c r="I4040" s="137"/>
      <c r="J4040" s="140"/>
      <c r="K4040" s="141"/>
      <c r="L4040" t="str">
        <f t="shared" si="240"/>
        <v>20577</v>
      </c>
      <c r="M4040">
        <f t="shared" si="241"/>
        <v>20577</v>
      </c>
      <c r="N4040" s="37">
        <f t="shared" si="239"/>
        <v>552002</v>
      </c>
    </row>
    <row r="4041" spans="1:14" ht="37.6" x14ac:dyDescent="0.3">
      <c r="A4041" s="3">
        <v>5</v>
      </c>
      <c r="B4041" s="8" t="s">
        <v>5983</v>
      </c>
      <c r="C4041" s="4" t="s">
        <v>5984</v>
      </c>
      <c r="D4041" s="5">
        <v>45024</v>
      </c>
      <c r="E4041" s="6" t="s">
        <v>1368</v>
      </c>
      <c r="F4041" s="7">
        <v>3295061</v>
      </c>
      <c r="G4041" s="6" t="s">
        <v>1366</v>
      </c>
      <c r="H4041" s="7">
        <v>345981</v>
      </c>
      <c r="I4041" s="11">
        <v>2949080</v>
      </c>
      <c r="J4041" s="132" t="s">
        <v>1905</v>
      </c>
      <c r="K4041" s="133"/>
      <c r="L4041" t="str">
        <f t="shared" si="240"/>
        <v>20492</v>
      </c>
      <c r="M4041">
        <f t="shared" si="241"/>
        <v>20492</v>
      </c>
      <c r="N4041" s="37">
        <f t="shared" si="239"/>
        <v>3295061</v>
      </c>
    </row>
    <row r="4042" spans="1:14" ht="25.05" x14ac:dyDescent="0.3">
      <c r="A4042" s="3">
        <v>5</v>
      </c>
      <c r="B4042" s="134" t="s">
        <v>5985</v>
      </c>
      <c r="C4042" s="4" t="s">
        <v>5986</v>
      </c>
      <c r="D4042" s="5">
        <v>45022</v>
      </c>
      <c r="E4042" s="6" t="s">
        <v>1378</v>
      </c>
      <c r="F4042" s="7">
        <v>5042675</v>
      </c>
      <c r="G4042" s="6" t="s">
        <v>1366</v>
      </c>
      <c r="H4042" s="7">
        <v>529481</v>
      </c>
      <c r="I4042" s="136">
        <v>13959068</v>
      </c>
      <c r="J4042" s="138" t="s">
        <v>788</v>
      </c>
      <c r="K4042" s="139"/>
      <c r="L4042" t="str">
        <f t="shared" si="240"/>
        <v>20370</v>
      </c>
      <c r="M4042">
        <f t="shared" si="241"/>
        <v>20370</v>
      </c>
      <c r="N4042" s="37">
        <f t="shared" si="239"/>
        <v>5042675</v>
      </c>
    </row>
    <row r="4043" spans="1:14" x14ac:dyDescent="0.3">
      <c r="A4043" s="3">
        <v>5</v>
      </c>
      <c r="B4043" s="142"/>
      <c r="C4043" s="4" t="s">
        <v>5987</v>
      </c>
      <c r="D4043" s="5">
        <v>45038</v>
      </c>
      <c r="E4043" s="6" t="s">
        <v>1365</v>
      </c>
      <c r="F4043" s="7">
        <v>6176214</v>
      </c>
      <c r="G4043" s="6" t="s">
        <v>1366</v>
      </c>
      <c r="H4043" s="7">
        <v>648502</v>
      </c>
      <c r="I4043" s="143"/>
      <c r="J4043" s="144"/>
      <c r="K4043" s="145"/>
      <c r="L4043" t="str">
        <f t="shared" si="240"/>
        <v>23562</v>
      </c>
      <c r="M4043">
        <f t="shared" si="241"/>
        <v>23562</v>
      </c>
      <c r="N4043" s="37">
        <f t="shared" si="239"/>
        <v>6176214</v>
      </c>
    </row>
    <row r="4044" spans="1:14" x14ac:dyDescent="0.3">
      <c r="A4044" s="3">
        <v>5</v>
      </c>
      <c r="B4044" s="135"/>
      <c r="C4044" s="4" t="s">
        <v>5988</v>
      </c>
      <c r="D4044" s="5">
        <v>45043</v>
      </c>
      <c r="E4044" s="6" t="s">
        <v>1365</v>
      </c>
      <c r="F4044" s="7">
        <v>4377835</v>
      </c>
      <c r="G4044" s="6" t="s">
        <v>1366</v>
      </c>
      <c r="H4044" s="7">
        <v>459673</v>
      </c>
      <c r="I4044" s="137"/>
      <c r="J4044" s="140"/>
      <c r="K4044" s="141"/>
      <c r="L4044" t="str">
        <f t="shared" si="240"/>
        <v>25044</v>
      </c>
      <c r="M4044">
        <f t="shared" si="241"/>
        <v>25044</v>
      </c>
      <c r="N4044" s="37">
        <f t="shared" si="239"/>
        <v>4377835</v>
      </c>
    </row>
    <row r="4045" spans="1:14" x14ac:dyDescent="0.3">
      <c r="A4045" s="3">
        <v>5</v>
      </c>
      <c r="B4045" s="134" t="s">
        <v>5989</v>
      </c>
      <c r="C4045" s="4" t="s">
        <v>5990</v>
      </c>
      <c r="D4045" s="5">
        <v>45026</v>
      </c>
      <c r="E4045" s="6" t="s">
        <v>1908</v>
      </c>
      <c r="F4045" s="7">
        <v>7805028</v>
      </c>
      <c r="G4045" s="6" t="s">
        <v>1366</v>
      </c>
      <c r="H4045" s="7">
        <v>819528</v>
      </c>
      <c r="I4045" s="136">
        <v>10903662</v>
      </c>
      <c r="J4045" s="138" t="s">
        <v>792</v>
      </c>
      <c r="K4045" s="139"/>
      <c r="L4045" t="str">
        <f t="shared" si="240"/>
        <v>20525</v>
      </c>
      <c r="M4045">
        <f t="shared" si="241"/>
        <v>20525</v>
      </c>
      <c r="N4045" s="37">
        <f t="shared" si="239"/>
        <v>7805028</v>
      </c>
    </row>
    <row r="4046" spans="1:14" x14ac:dyDescent="0.3">
      <c r="A4046" s="3">
        <v>5</v>
      </c>
      <c r="B4046" s="135"/>
      <c r="C4046" s="4" t="s">
        <v>5991</v>
      </c>
      <c r="D4046" s="5">
        <v>45040</v>
      </c>
      <c r="E4046" s="6" t="s">
        <v>1368</v>
      </c>
      <c r="F4046" s="7">
        <v>4377835</v>
      </c>
      <c r="G4046" s="6" t="s">
        <v>1366</v>
      </c>
      <c r="H4046" s="7">
        <v>459673</v>
      </c>
      <c r="I4046" s="137"/>
      <c r="J4046" s="140"/>
      <c r="K4046" s="141"/>
      <c r="L4046" t="str">
        <f t="shared" si="240"/>
        <v>23636</v>
      </c>
      <c r="M4046">
        <f t="shared" si="241"/>
        <v>23636</v>
      </c>
      <c r="N4046" s="37">
        <f t="shared" si="239"/>
        <v>4377835</v>
      </c>
    </row>
    <row r="4047" spans="1:14" x14ac:dyDescent="0.3">
      <c r="A4047" s="3">
        <v>5</v>
      </c>
      <c r="B4047" s="134" t="s">
        <v>5992</v>
      </c>
      <c r="C4047" s="4" t="s">
        <v>5993</v>
      </c>
      <c r="D4047" s="5">
        <v>45022</v>
      </c>
      <c r="E4047" s="6" t="s">
        <v>1368</v>
      </c>
      <c r="F4047" s="7">
        <v>1822431</v>
      </c>
      <c r="G4047" s="6" t="s">
        <v>1366</v>
      </c>
      <c r="H4047" s="7">
        <v>191355</v>
      </c>
      <c r="I4047" s="136">
        <v>2354004</v>
      </c>
      <c r="J4047" s="138" t="s">
        <v>802</v>
      </c>
      <c r="K4047" s="139"/>
      <c r="L4047" t="str">
        <f t="shared" si="240"/>
        <v>19345</v>
      </c>
      <c r="M4047">
        <f t="shared" si="241"/>
        <v>19345</v>
      </c>
      <c r="N4047" s="37">
        <f t="shared" si="239"/>
        <v>1822431</v>
      </c>
    </row>
    <row r="4048" spans="1:14" ht="25.05" x14ac:dyDescent="0.3">
      <c r="A4048" s="3">
        <v>5</v>
      </c>
      <c r="B4048" s="135"/>
      <c r="C4048" s="4" t="s">
        <v>5994</v>
      </c>
      <c r="D4048" s="5">
        <v>45033</v>
      </c>
      <c r="E4048" s="6" t="s">
        <v>1787</v>
      </c>
      <c r="F4048" s="7">
        <v>807741</v>
      </c>
      <c r="G4048" s="6" t="s">
        <v>1366</v>
      </c>
      <c r="H4048" s="7">
        <v>84813</v>
      </c>
      <c r="I4048" s="137"/>
      <c r="J4048" s="140"/>
      <c r="K4048" s="141"/>
      <c r="L4048" t="str">
        <f t="shared" si="240"/>
        <v>22241</v>
      </c>
      <c r="M4048">
        <f t="shared" si="241"/>
        <v>22241</v>
      </c>
      <c r="N4048" s="37">
        <f t="shared" si="239"/>
        <v>807741</v>
      </c>
    </row>
    <row r="4049" spans="1:14" x14ac:dyDescent="0.3">
      <c r="A4049" s="3">
        <v>5</v>
      </c>
      <c r="B4049" s="134" t="s">
        <v>5998</v>
      </c>
      <c r="C4049" s="4" t="s">
        <v>5999</v>
      </c>
      <c r="D4049" s="5">
        <v>45019</v>
      </c>
      <c r="E4049" s="6" t="s">
        <v>1368</v>
      </c>
      <c r="F4049" s="7">
        <v>1251402</v>
      </c>
      <c r="G4049" s="6" t="s">
        <v>1366</v>
      </c>
      <c r="H4049" s="7">
        <v>131397</v>
      </c>
      <c r="I4049" s="136">
        <v>5863166</v>
      </c>
      <c r="J4049" s="138" t="s">
        <v>811</v>
      </c>
      <c r="K4049" s="139"/>
      <c r="L4049" t="str">
        <f t="shared" si="240"/>
        <v>19173</v>
      </c>
      <c r="M4049">
        <f t="shared" si="241"/>
        <v>19173</v>
      </c>
      <c r="N4049" s="37">
        <f t="shared" si="239"/>
        <v>1251402</v>
      </c>
    </row>
    <row r="4050" spans="1:14" x14ac:dyDescent="0.3">
      <c r="A4050" s="3">
        <v>5</v>
      </c>
      <c r="B4050" s="142"/>
      <c r="C4050" s="4" t="s">
        <v>6000</v>
      </c>
      <c r="D4050" s="5">
        <v>45040</v>
      </c>
      <c r="E4050" s="6" t="s">
        <v>1368</v>
      </c>
      <c r="F4050" s="7">
        <v>1499000</v>
      </c>
      <c r="G4050" s="6" t="s">
        <v>1366</v>
      </c>
      <c r="H4050" s="7">
        <v>157395</v>
      </c>
      <c r="I4050" s="143"/>
      <c r="J4050" s="144"/>
      <c r="K4050" s="145"/>
      <c r="L4050" t="str">
        <f t="shared" si="240"/>
        <v>23670</v>
      </c>
      <c r="M4050">
        <f t="shared" si="241"/>
        <v>23670</v>
      </c>
      <c r="N4050" s="37">
        <f t="shared" si="239"/>
        <v>1499000</v>
      </c>
    </row>
    <row r="4051" spans="1:14" x14ac:dyDescent="0.3">
      <c r="A4051" s="3">
        <v>5</v>
      </c>
      <c r="B4051" s="142"/>
      <c r="C4051" s="4" t="s">
        <v>6001</v>
      </c>
      <c r="D4051" s="5">
        <v>45026</v>
      </c>
      <c r="E4051" s="6" t="s">
        <v>1368</v>
      </c>
      <c r="F4051" s="7">
        <v>1644661</v>
      </c>
      <c r="G4051" s="6" t="s">
        <v>1366</v>
      </c>
      <c r="H4051" s="7">
        <v>172689</v>
      </c>
      <c r="I4051" s="143"/>
      <c r="J4051" s="144"/>
      <c r="K4051" s="145"/>
      <c r="L4051" t="str">
        <f t="shared" si="240"/>
        <v>20538</v>
      </c>
      <c r="M4051">
        <f t="shared" si="241"/>
        <v>20538</v>
      </c>
      <c r="N4051" s="37">
        <f t="shared" si="239"/>
        <v>1644661</v>
      </c>
    </row>
    <row r="4052" spans="1:14" x14ac:dyDescent="0.3">
      <c r="A4052" s="3">
        <v>5</v>
      </c>
      <c r="B4052" s="135"/>
      <c r="C4052" s="4" t="s">
        <v>6002</v>
      </c>
      <c r="D4052" s="5">
        <v>45033</v>
      </c>
      <c r="E4052" s="6" t="s">
        <v>1365</v>
      </c>
      <c r="F4052" s="7">
        <v>2155960</v>
      </c>
      <c r="G4052" s="6" t="s">
        <v>1366</v>
      </c>
      <c r="H4052" s="7">
        <v>226376</v>
      </c>
      <c r="I4052" s="137"/>
      <c r="J4052" s="140"/>
      <c r="K4052" s="141"/>
      <c r="L4052" t="str">
        <f t="shared" si="240"/>
        <v>22306</v>
      </c>
      <c r="M4052">
        <f t="shared" si="241"/>
        <v>22306</v>
      </c>
      <c r="N4052" s="37">
        <f t="shared" si="239"/>
        <v>2155960</v>
      </c>
    </row>
    <row r="4053" spans="1:14" x14ac:dyDescent="0.3">
      <c r="A4053" s="3">
        <v>5</v>
      </c>
      <c r="B4053" s="134" t="s">
        <v>6003</v>
      </c>
      <c r="C4053" s="4" t="s">
        <v>6004</v>
      </c>
      <c r="D4053" s="5">
        <v>45029</v>
      </c>
      <c r="E4053" s="6" t="s">
        <v>1368</v>
      </c>
      <c r="F4053" s="7">
        <v>3044008</v>
      </c>
      <c r="G4053" s="6" t="s">
        <v>1366</v>
      </c>
      <c r="H4053" s="7">
        <v>319621</v>
      </c>
      <c r="I4053" s="136">
        <v>6482293</v>
      </c>
      <c r="J4053" s="138" t="s">
        <v>816</v>
      </c>
      <c r="K4053" s="139"/>
      <c r="L4053" t="str">
        <f t="shared" si="240"/>
        <v>21404</v>
      </c>
      <c r="M4053">
        <f t="shared" si="241"/>
        <v>21404</v>
      </c>
      <c r="N4053" s="37">
        <f t="shared" si="239"/>
        <v>3044008</v>
      </c>
    </row>
    <row r="4054" spans="1:14" x14ac:dyDescent="0.3">
      <c r="A4054" s="3">
        <v>5</v>
      </c>
      <c r="B4054" s="135"/>
      <c r="C4054" s="4" t="s">
        <v>6005</v>
      </c>
      <c r="D4054" s="5">
        <v>45042</v>
      </c>
      <c r="E4054" s="6" t="s">
        <v>1368</v>
      </c>
      <c r="F4054" s="7">
        <v>4198777</v>
      </c>
      <c r="G4054" s="6" t="s">
        <v>1366</v>
      </c>
      <c r="H4054" s="7">
        <v>440871</v>
      </c>
      <c r="I4054" s="137"/>
      <c r="J4054" s="140"/>
      <c r="K4054" s="141"/>
      <c r="L4054" t="str">
        <f t="shared" si="240"/>
        <v>24068</v>
      </c>
      <c r="M4054">
        <f t="shared" si="241"/>
        <v>24068</v>
      </c>
      <c r="N4054" s="37">
        <f t="shared" si="239"/>
        <v>4198777</v>
      </c>
    </row>
    <row r="4055" spans="1:14" ht="25.05" x14ac:dyDescent="0.3">
      <c r="A4055" s="3">
        <v>5</v>
      </c>
      <c r="B4055" s="134" t="s">
        <v>6006</v>
      </c>
      <c r="C4055" s="4" t="s">
        <v>6007</v>
      </c>
      <c r="D4055" s="5">
        <v>45027</v>
      </c>
      <c r="E4055" s="6" t="s">
        <v>1378</v>
      </c>
      <c r="F4055" s="7">
        <v>1900492</v>
      </c>
      <c r="G4055" s="6" t="s">
        <v>1366</v>
      </c>
      <c r="H4055" s="7">
        <v>199552</v>
      </c>
      <c r="I4055" s="136">
        <v>16086356</v>
      </c>
      <c r="J4055" s="138" t="s">
        <v>820</v>
      </c>
      <c r="K4055" s="139"/>
      <c r="L4055" t="str">
        <f t="shared" si="240"/>
        <v>20635</v>
      </c>
      <c r="M4055">
        <f t="shared" si="241"/>
        <v>20635</v>
      </c>
      <c r="N4055" s="37">
        <f t="shared" si="239"/>
        <v>1900492</v>
      </c>
    </row>
    <row r="4056" spans="1:14" x14ac:dyDescent="0.3">
      <c r="A4056" s="3">
        <v>5</v>
      </c>
      <c r="B4056" s="142"/>
      <c r="C4056" s="4" t="s">
        <v>6008</v>
      </c>
      <c r="D4056" s="5">
        <v>45034</v>
      </c>
      <c r="E4056" s="6" t="s">
        <v>1365</v>
      </c>
      <c r="F4056" s="7">
        <v>1794056</v>
      </c>
      <c r="G4056" s="6" t="s">
        <v>1366</v>
      </c>
      <c r="H4056" s="7">
        <v>188376</v>
      </c>
      <c r="I4056" s="143"/>
      <c r="J4056" s="144"/>
      <c r="K4056" s="145"/>
      <c r="L4056" t="str">
        <f t="shared" si="240"/>
        <v>22362</v>
      </c>
      <c r="M4056">
        <f t="shared" si="241"/>
        <v>22362</v>
      </c>
      <c r="N4056" s="37">
        <f t="shared" si="239"/>
        <v>1794056</v>
      </c>
    </row>
    <row r="4057" spans="1:14" ht="25.05" x14ac:dyDescent="0.3">
      <c r="A4057" s="3">
        <v>5</v>
      </c>
      <c r="B4057" s="142"/>
      <c r="C4057" s="4" t="s">
        <v>6009</v>
      </c>
      <c r="D4057" s="5">
        <v>45042</v>
      </c>
      <c r="E4057" s="6" t="s">
        <v>1787</v>
      </c>
      <c r="F4057" s="7">
        <v>4695548</v>
      </c>
      <c r="G4057" s="6" t="s">
        <v>1366</v>
      </c>
      <c r="H4057" s="7">
        <v>493033</v>
      </c>
      <c r="I4057" s="143"/>
      <c r="J4057" s="144"/>
      <c r="K4057" s="145"/>
      <c r="L4057" t="str">
        <f t="shared" si="240"/>
        <v>24729</v>
      </c>
      <c r="M4057">
        <f t="shared" si="241"/>
        <v>24729</v>
      </c>
      <c r="N4057" s="37">
        <f t="shared" si="239"/>
        <v>4695548</v>
      </c>
    </row>
    <row r="4058" spans="1:14" ht="25.05" x14ac:dyDescent="0.3">
      <c r="A4058" s="3">
        <v>5</v>
      </c>
      <c r="B4058" s="142"/>
      <c r="C4058" s="4" t="s">
        <v>6010</v>
      </c>
      <c r="D4058" s="5">
        <v>45022</v>
      </c>
      <c r="E4058" s="6" t="s">
        <v>1787</v>
      </c>
      <c r="F4058" s="7">
        <v>2956943</v>
      </c>
      <c r="G4058" s="6" t="s">
        <v>1366</v>
      </c>
      <c r="H4058" s="7">
        <v>310479</v>
      </c>
      <c r="I4058" s="143"/>
      <c r="J4058" s="144"/>
      <c r="K4058" s="145"/>
      <c r="L4058" t="str">
        <f t="shared" si="240"/>
        <v>19515</v>
      </c>
      <c r="M4058">
        <f t="shared" si="241"/>
        <v>19515</v>
      </c>
      <c r="N4058" s="37">
        <f t="shared" si="239"/>
        <v>2956943</v>
      </c>
    </row>
    <row r="4059" spans="1:14" ht="25.05" x14ac:dyDescent="0.3">
      <c r="A4059" s="3">
        <v>5</v>
      </c>
      <c r="B4059" s="142"/>
      <c r="C4059" s="4" t="s">
        <v>6011</v>
      </c>
      <c r="D4059" s="5">
        <v>45031</v>
      </c>
      <c r="E4059" s="6" t="s">
        <v>6012</v>
      </c>
      <c r="F4059" s="7">
        <v>3741958</v>
      </c>
      <c r="G4059" s="6" t="s">
        <v>1366</v>
      </c>
      <c r="H4059" s="7">
        <v>392906</v>
      </c>
      <c r="I4059" s="143"/>
      <c r="J4059" s="144"/>
      <c r="K4059" s="145"/>
      <c r="L4059" t="str">
        <f t="shared" si="240"/>
        <v>22191</v>
      </c>
      <c r="M4059">
        <f t="shared" si="241"/>
        <v>22191</v>
      </c>
      <c r="N4059" s="37">
        <f t="shared" si="239"/>
        <v>3741958</v>
      </c>
    </row>
    <row r="4060" spans="1:14" x14ac:dyDescent="0.3">
      <c r="A4060" s="3">
        <v>5</v>
      </c>
      <c r="B4060" s="135"/>
      <c r="C4060" s="4" t="s">
        <v>6013</v>
      </c>
      <c r="D4060" s="5">
        <v>45037</v>
      </c>
      <c r="E4060" s="6" t="s">
        <v>1368</v>
      </c>
      <c r="F4060" s="7">
        <v>2884585</v>
      </c>
      <c r="G4060" s="6" t="s">
        <v>1366</v>
      </c>
      <c r="H4060" s="7">
        <v>302881</v>
      </c>
      <c r="I4060" s="137"/>
      <c r="J4060" s="140"/>
      <c r="K4060" s="141"/>
      <c r="L4060" t="str">
        <f t="shared" si="240"/>
        <v>23449</v>
      </c>
      <c r="M4060">
        <f t="shared" si="241"/>
        <v>23449</v>
      </c>
      <c r="N4060" s="37">
        <f t="shared" si="239"/>
        <v>2884585</v>
      </c>
    </row>
    <row r="4061" spans="1:14" ht="25.05" x14ac:dyDescent="0.3">
      <c r="A4061" s="3">
        <v>5</v>
      </c>
      <c r="B4061" s="134" t="s">
        <v>6014</v>
      </c>
      <c r="C4061" s="4" t="s">
        <v>6015</v>
      </c>
      <c r="D4061" s="5">
        <v>45042</v>
      </c>
      <c r="E4061" s="6" t="s">
        <v>1787</v>
      </c>
      <c r="F4061" s="7">
        <v>807741</v>
      </c>
      <c r="G4061" s="6" t="s">
        <v>1366</v>
      </c>
      <c r="H4061" s="7">
        <v>84813</v>
      </c>
      <c r="I4061" s="136">
        <v>2168785</v>
      </c>
      <c r="J4061" s="138" t="s">
        <v>833</v>
      </c>
      <c r="K4061" s="139"/>
      <c r="L4061" t="str">
        <f t="shared" si="240"/>
        <v>23782</v>
      </c>
      <c r="M4061">
        <f t="shared" si="241"/>
        <v>23782</v>
      </c>
      <c r="N4061" s="37">
        <f t="shared" si="239"/>
        <v>807741</v>
      </c>
    </row>
    <row r="4062" spans="1:14" ht="25.05" x14ac:dyDescent="0.3">
      <c r="A4062" s="3">
        <v>5</v>
      </c>
      <c r="B4062" s="142"/>
      <c r="C4062" s="4" t="s">
        <v>6016</v>
      </c>
      <c r="D4062" s="5">
        <v>45029</v>
      </c>
      <c r="E4062" s="6" t="s">
        <v>1787</v>
      </c>
      <c r="F4062" s="7">
        <v>807741</v>
      </c>
      <c r="G4062" s="6" t="s">
        <v>1366</v>
      </c>
      <c r="H4062" s="7">
        <v>84813</v>
      </c>
      <c r="I4062" s="143"/>
      <c r="J4062" s="144"/>
      <c r="K4062" s="145"/>
      <c r="L4062" t="str">
        <f t="shared" si="240"/>
        <v>21989</v>
      </c>
      <c r="M4062">
        <f t="shared" si="241"/>
        <v>21989</v>
      </c>
      <c r="N4062" s="37">
        <f t="shared" si="239"/>
        <v>807741</v>
      </c>
    </row>
    <row r="4063" spans="1:14" ht="25.05" x14ac:dyDescent="0.3">
      <c r="A4063" s="3">
        <v>5</v>
      </c>
      <c r="B4063" s="135"/>
      <c r="C4063" s="4" t="s">
        <v>6017</v>
      </c>
      <c r="D4063" s="5">
        <v>45019</v>
      </c>
      <c r="E4063" s="6" t="s">
        <v>1378</v>
      </c>
      <c r="F4063" s="7">
        <v>807741</v>
      </c>
      <c r="G4063" s="6" t="s">
        <v>1366</v>
      </c>
      <c r="H4063" s="7">
        <v>84813</v>
      </c>
      <c r="I4063" s="137"/>
      <c r="J4063" s="140"/>
      <c r="K4063" s="141"/>
      <c r="L4063" t="str">
        <f t="shared" si="240"/>
        <v>19150</v>
      </c>
      <c r="M4063">
        <f t="shared" si="241"/>
        <v>19150</v>
      </c>
      <c r="N4063" s="37">
        <f t="shared" si="239"/>
        <v>807741</v>
      </c>
    </row>
    <row r="4064" spans="1:14" ht="25.05" x14ac:dyDescent="0.3">
      <c r="A4064" s="3">
        <v>5</v>
      </c>
      <c r="B4064" s="134" t="s">
        <v>6018</v>
      </c>
      <c r="C4064" s="4" t="s">
        <v>6019</v>
      </c>
      <c r="D4064" s="5">
        <v>45027</v>
      </c>
      <c r="E4064" s="6" t="s">
        <v>1787</v>
      </c>
      <c r="F4064" s="7">
        <v>2240876</v>
      </c>
      <c r="G4064" s="6" t="s">
        <v>1366</v>
      </c>
      <c r="H4064" s="7">
        <v>235292</v>
      </c>
      <c r="I4064" s="136">
        <v>4635681</v>
      </c>
      <c r="J4064" s="138" t="s">
        <v>1940</v>
      </c>
      <c r="K4064" s="139"/>
      <c r="L4064" t="str">
        <f t="shared" si="240"/>
        <v>20574</v>
      </c>
      <c r="M4064">
        <f t="shared" si="241"/>
        <v>20574</v>
      </c>
      <c r="N4064" s="37">
        <f t="shared" si="239"/>
        <v>2240876</v>
      </c>
    </row>
    <row r="4065" spans="1:14" x14ac:dyDescent="0.3">
      <c r="A4065" s="3">
        <v>5</v>
      </c>
      <c r="B4065" s="142"/>
      <c r="C4065" s="4" t="s">
        <v>6020</v>
      </c>
      <c r="D4065" s="5">
        <v>45020</v>
      </c>
      <c r="E4065" s="6" t="s">
        <v>1368</v>
      </c>
      <c r="F4065" s="7">
        <v>1669553</v>
      </c>
      <c r="G4065" s="6" t="s">
        <v>1366</v>
      </c>
      <c r="H4065" s="7">
        <v>175303</v>
      </c>
      <c r="I4065" s="143"/>
      <c r="J4065" s="144"/>
      <c r="K4065" s="145"/>
      <c r="L4065" t="str">
        <f t="shared" si="240"/>
        <v>19232</v>
      </c>
      <c r="M4065">
        <f t="shared" si="241"/>
        <v>19232</v>
      </c>
      <c r="N4065" s="37">
        <f t="shared" si="239"/>
        <v>1669553</v>
      </c>
    </row>
    <row r="4066" spans="1:14" x14ac:dyDescent="0.3">
      <c r="A4066" s="3">
        <v>5</v>
      </c>
      <c r="B4066" s="135"/>
      <c r="C4066" s="4" t="s">
        <v>6021</v>
      </c>
      <c r="D4066" s="5">
        <v>45043</v>
      </c>
      <c r="E4066" s="6" t="s">
        <v>1368</v>
      </c>
      <c r="F4066" s="7">
        <v>1269103</v>
      </c>
      <c r="G4066" s="6" t="s">
        <v>1366</v>
      </c>
      <c r="H4066" s="7">
        <v>133256</v>
      </c>
      <c r="I4066" s="137"/>
      <c r="J4066" s="140"/>
      <c r="K4066" s="141"/>
      <c r="L4066" t="str">
        <f t="shared" si="240"/>
        <v>25000</v>
      </c>
      <c r="M4066">
        <f t="shared" si="241"/>
        <v>25000</v>
      </c>
      <c r="N4066" s="37">
        <f t="shared" si="239"/>
        <v>1269103</v>
      </c>
    </row>
    <row r="4067" spans="1:14" x14ac:dyDescent="0.3">
      <c r="A4067" s="3">
        <v>5</v>
      </c>
      <c r="B4067" s="134" t="s">
        <v>6025</v>
      </c>
      <c r="C4067" s="4" t="s">
        <v>6026</v>
      </c>
      <c r="D4067" s="5">
        <v>45030</v>
      </c>
      <c r="E4067" s="6" t="s">
        <v>1368</v>
      </c>
      <c r="F4067" s="7">
        <v>2606120</v>
      </c>
      <c r="G4067" s="6" t="s">
        <v>1366</v>
      </c>
      <c r="H4067" s="7">
        <v>273643</v>
      </c>
      <c r="I4067" s="136">
        <v>8262784</v>
      </c>
      <c r="J4067" s="138" t="s">
        <v>837</v>
      </c>
      <c r="K4067" s="139"/>
      <c r="L4067" t="str">
        <f t="shared" si="240"/>
        <v>22138</v>
      </c>
      <c r="M4067">
        <f t="shared" si="241"/>
        <v>22138</v>
      </c>
      <c r="N4067" s="37">
        <f t="shared" si="239"/>
        <v>2606120</v>
      </c>
    </row>
    <row r="4068" spans="1:14" x14ac:dyDescent="0.3">
      <c r="A4068" s="3">
        <v>5</v>
      </c>
      <c r="B4068" s="142"/>
      <c r="C4068" s="4" t="s">
        <v>6027</v>
      </c>
      <c r="D4068" s="5">
        <v>45027</v>
      </c>
      <c r="E4068" s="6" t="s">
        <v>1368</v>
      </c>
      <c r="F4068" s="7">
        <v>1572395</v>
      </c>
      <c r="G4068" s="6" t="s">
        <v>1366</v>
      </c>
      <c r="H4068" s="7">
        <v>165101</v>
      </c>
      <c r="I4068" s="143"/>
      <c r="J4068" s="144"/>
      <c r="K4068" s="145"/>
      <c r="L4068" t="str">
        <f t="shared" si="240"/>
        <v>20649</v>
      </c>
      <c r="M4068">
        <f t="shared" si="241"/>
        <v>20649</v>
      </c>
      <c r="N4068" s="37">
        <f t="shared" si="239"/>
        <v>1572395</v>
      </c>
    </row>
    <row r="4069" spans="1:14" ht="25.05" x14ac:dyDescent="0.3">
      <c r="A4069" s="3">
        <v>5</v>
      </c>
      <c r="B4069" s="142"/>
      <c r="C4069" s="4" t="s">
        <v>6028</v>
      </c>
      <c r="D4069" s="5">
        <v>45019</v>
      </c>
      <c r="E4069" s="6" t="s">
        <v>1787</v>
      </c>
      <c r="F4069" s="7">
        <v>1402124</v>
      </c>
      <c r="G4069" s="6" t="s">
        <v>1366</v>
      </c>
      <c r="H4069" s="7">
        <v>147223</v>
      </c>
      <c r="I4069" s="143"/>
      <c r="J4069" s="144"/>
      <c r="K4069" s="145"/>
      <c r="L4069" t="str">
        <f t="shared" si="240"/>
        <v>19153</v>
      </c>
      <c r="M4069">
        <f t="shared" si="241"/>
        <v>19153</v>
      </c>
      <c r="N4069" s="37">
        <f t="shared" si="239"/>
        <v>1402124</v>
      </c>
    </row>
    <row r="4070" spans="1:14" ht="25.05" x14ac:dyDescent="0.3">
      <c r="A4070" s="3">
        <v>5</v>
      </c>
      <c r="B4070" s="142"/>
      <c r="C4070" s="4" t="s">
        <v>6029</v>
      </c>
      <c r="D4070" s="5">
        <v>45022</v>
      </c>
      <c r="E4070" s="6" t="s">
        <v>1787</v>
      </c>
      <c r="F4070" s="7">
        <v>1211612</v>
      </c>
      <c r="G4070" s="6" t="s">
        <v>1366</v>
      </c>
      <c r="H4070" s="7">
        <v>127219</v>
      </c>
      <c r="I4070" s="143"/>
      <c r="J4070" s="144"/>
      <c r="K4070" s="145"/>
      <c r="L4070" t="str">
        <f t="shared" si="240"/>
        <v>20360</v>
      </c>
      <c r="M4070">
        <f t="shared" si="241"/>
        <v>20360</v>
      </c>
      <c r="N4070" s="37">
        <f t="shared" si="239"/>
        <v>1211612</v>
      </c>
    </row>
    <row r="4071" spans="1:14" x14ac:dyDescent="0.3">
      <c r="A4071" s="3">
        <v>5</v>
      </c>
      <c r="B4071" s="135"/>
      <c r="C4071" s="4" t="s">
        <v>6030</v>
      </c>
      <c r="D4071" s="5">
        <v>45043</v>
      </c>
      <c r="E4071" s="6" t="s">
        <v>1368</v>
      </c>
      <c r="F4071" s="7">
        <v>2439910</v>
      </c>
      <c r="G4071" s="6" t="s">
        <v>1366</v>
      </c>
      <c r="H4071" s="7">
        <v>256191</v>
      </c>
      <c r="I4071" s="137"/>
      <c r="J4071" s="140"/>
      <c r="K4071" s="141"/>
      <c r="L4071" t="str">
        <f t="shared" si="240"/>
        <v>25013</v>
      </c>
      <c r="M4071">
        <f t="shared" si="241"/>
        <v>25013</v>
      </c>
      <c r="N4071" s="37">
        <f t="shared" si="239"/>
        <v>2439910</v>
      </c>
    </row>
    <row r="4072" spans="1:14" x14ac:dyDescent="0.3">
      <c r="A4072" s="3">
        <v>5</v>
      </c>
      <c r="B4072" s="134" t="s">
        <v>6036</v>
      </c>
      <c r="C4072" s="4" t="s">
        <v>6037</v>
      </c>
      <c r="D4072" s="5">
        <v>45043</v>
      </c>
      <c r="E4072" s="6" t="s">
        <v>1368</v>
      </c>
      <c r="F4072" s="7">
        <v>2874793</v>
      </c>
      <c r="G4072" s="6" t="s">
        <v>1366</v>
      </c>
      <c r="H4072" s="7">
        <v>301853</v>
      </c>
      <c r="I4072" s="136">
        <v>5254120</v>
      </c>
      <c r="J4072" s="138" t="s">
        <v>850</v>
      </c>
      <c r="K4072" s="139"/>
      <c r="L4072" t="str">
        <f t="shared" si="240"/>
        <v>25038</v>
      </c>
      <c r="M4072">
        <f t="shared" si="241"/>
        <v>25038</v>
      </c>
      <c r="N4072" s="37">
        <f t="shared" si="239"/>
        <v>2874793</v>
      </c>
    </row>
    <row r="4073" spans="1:14" x14ac:dyDescent="0.3">
      <c r="A4073" s="3">
        <v>5</v>
      </c>
      <c r="B4073" s="142"/>
      <c r="C4073" s="4" t="s">
        <v>6038</v>
      </c>
      <c r="D4073" s="5">
        <v>45035</v>
      </c>
      <c r="E4073" s="6" t="s">
        <v>1365</v>
      </c>
      <c r="F4073" s="7">
        <v>977306</v>
      </c>
      <c r="G4073" s="6" t="s">
        <v>1366</v>
      </c>
      <c r="H4073" s="7">
        <v>102617</v>
      </c>
      <c r="I4073" s="143"/>
      <c r="J4073" s="144"/>
      <c r="K4073" s="145"/>
      <c r="L4073" t="str">
        <f t="shared" si="240"/>
        <v>22430</v>
      </c>
      <c r="M4073">
        <f t="shared" si="241"/>
        <v>22430</v>
      </c>
      <c r="N4073" s="37">
        <f t="shared" si="239"/>
        <v>977306</v>
      </c>
    </row>
    <row r="4074" spans="1:14" x14ac:dyDescent="0.3">
      <c r="A4074" s="3">
        <v>5</v>
      </c>
      <c r="B4074" s="142"/>
      <c r="C4074" s="4" t="s">
        <v>6039</v>
      </c>
      <c r="D4074" s="5">
        <v>45020</v>
      </c>
      <c r="E4074" s="6" t="s">
        <v>1368</v>
      </c>
      <c r="F4074" s="7">
        <v>1221638</v>
      </c>
      <c r="G4074" s="6" t="s">
        <v>1366</v>
      </c>
      <c r="H4074" s="7">
        <v>128272</v>
      </c>
      <c r="I4074" s="143"/>
      <c r="J4074" s="144"/>
      <c r="K4074" s="145"/>
      <c r="L4074" t="str">
        <f t="shared" si="240"/>
        <v>19223</v>
      </c>
      <c r="M4074">
        <f t="shared" si="241"/>
        <v>19223</v>
      </c>
      <c r="N4074" s="37">
        <f t="shared" si="239"/>
        <v>1221638</v>
      </c>
    </row>
    <row r="4075" spans="1:14" ht="25.05" x14ac:dyDescent="0.3">
      <c r="A4075" s="3">
        <v>5</v>
      </c>
      <c r="B4075" s="135"/>
      <c r="C4075" s="4" t="s">
        <v>6040</v>
      </c>
      <c r="D4075" s="5">
        <v>45034</v>
      </c>
      <c r="E4075" s="6" t="s">
        <v>1378</v>
      </c>
      <c r="F4075" s="7">
        <v>796788</v>
      </c>
      <c r="G4075" s="6" t="s">
        <v>1366</v>
      </c>
      <c r="H4075" s="7">
        <v>83663</v>
      </c>
      <c r="I4075" s="137"/>
      <c r="J4075" s="140"/>
      <c r="K4075" s="141"/>
      <c r="L4075" t="str">
        <f t="shared" si="240"/>
        <v>22315</v>
      </c>
      <c r="M4075">
        <f t="shared" si="241"/>
        <v>22315</v>
      </c>
      <c r="N4075" s="37">
        <f t="shared" si="239"/>
        <v>796788</v>
      </c>
    </row>
    <row r="4076" spans="1:14" x14ac:dyDescent="0.3">
      <c r="A4076" s="3">
        <v>5</v>
      </c>
      <c r="B4076" s="134" t="s">
        <v>6044</v>
      </c>
      <c r="C4076" s="4" t="s">
        <v>6045</v>
      </c>
      <c r="D4076" s="5">
        <v>45020</v>
      </c>
      <c r="E4076" s="6" t="s">
        <v>1368</v>
      </c>
      <c r="F4076" s="7">
        <v>3339105</v>
      </c>
      <c r="G4076" s="6" t="s">
        <v>1366</v>
      </c>
      <c r="H4076" s="7">
        <v>350606</v>
      </c>
      <c r="I4076" s="136">
        <v>12172653</v>
      </c>
      <c r="J4076" s="138" t="s">
        <v>864</v>
      </c>
      <c r="K4076" s="139"/>
      <c r="L4076" t="str">
        <f t="shared" si="240"/>
        <v>19266</v>
      </c>
      <c r="M4076">
        <f t="shared" si="241"/>
        <v>19266</v>
      </c>
      <c r="N4076" s="37">
        <f t="shared" si="239"/>
        <v>3339105</v>
      </c>
    </row>
    <row r="4077" spans="1:14" x14ac:dyDescent="0.3">
      <c r="A4077" s="3">
        <v>5</v>
      </c>
      <c r="B4077" s="142"/>
      <c r="C4077" s="4" t="s">
        <v>6046</v>
      </c>
      <c r="D4077" s="5">
        <v>45041</v>
      </c>
      <c r="E4077" s="6" t="s">
        <v>1368</v>
      </c>
      <c r="F4077" s="7">
        <v>7166852</v>
      </c>
      <c r="G4077" s="6" t="s">
        <v>1366</v>
      </c>
      <c r="H4077" s="7">
        <v>752520</v>
      </c>
      <c r="I4077" s="143"/>
      <c r="J4077" s="144"/>
      <c r="K4077" s="145"/>
      <c r="L4077" t="str">
        <f t="shared" si="240"/>
        <v>23778</v>
      </c>
      <c r="M4077">
        <f t="shared" si="241"/>
        <v>23778</v>
      </c>
      <c r="N4077" s="37">
        <f t="shared" si="239"/>
        <v>7166852</v>
      </c>
    </row>
    <row r="4078" spans="1:14" x14ac:dyDescent="0.3">
      <c r="A4078" s="3">
        <v>5</v>
      </c>
      <c r="B4078" s="135"/>
      <c r="C4078" s="4" t="s">
        <v>6047</v>
      </c>
      <c r="D4078" s="5">
        <v>45034</v>
      </c>
      <c r="E4078" s="6" t="s">
        <v>1368</v>
      </c>
      <c r="F4078" s="7">
        <v>3094773</v>
      </c>
      <c r="G4078" s="6" t="s">
        <v>1366</v>
      </c>
      <c r="H4078" s="7">
        <v>324951</v>
      </c>
      <c r="I4078" s="137"/>
      <c r="J4078" s="140"/>
      <c r="K4078" s="141"/>
      <c r="L4078" t="str">
        <f t="shared" si="240"/>
        <v>22379</v>
      </c>
      <c r="M4078">
        <f t="shared" si="241"/>
        <v>22379</v>
      </c>
      <c r="N4078" s="37">
        <f t="shared" si="239"/>
        <v>3094773</v>
      </c>
    </row>
    <row r="4079" spans="1:14" x14ac:dyDescent="0.3">
      <c r="A4079" s="3">
        <v>5</v>
      </c>
      <c r="B4079" s="134" t="s">
        <v>6050</v>
      </c>
      <c r="C4079" s="4" t="s">
        <v>6051</v>
      </c>
      <c r="D4079" s="5">
        <v>45023</v>
      </c>
      <c r="E4079" s="6" t="s">
        <v>1365</v>
      </c>
      <c r="F4079" s="7">
        <v>3083366</v>
      </c>
      <c r="G4079" s="6" t="s">
        <v>1366</v>
      </c>
      <c r="H4079" s="7">
        <v>323754</v>
      </c>
      <c r="I4079" s="136">
        <v>5984913</v>
      </c>
      <c r="J4079" s="138" t="s">
        <v>873</v>
      </c>
      <c r="K4079" s="139"/>
      <c r="L4079" t="str">
        <f t="shared" si="240"/>
        <v>20410</v>
      </c>
      <c r="M4079">
        <f t="shared" si="241"/>
        <v>20410</v>
      </c>
      <c r="N4079" s="37">
        <f t="shared" si="239"/>
        <v>3083366</v>
      </c>
    </row>
    <row r="4080" spans="1:14" x14ac:dyDescent="0.3">
      <c r="A4080" s="3">
        <v>5</v>
      </c>
      <c r="B4080" s="142"/>
      <c r="C4080" s="4" t="s">
        <v>6052</v>
      </c>
      <c r="D4080" s="5">
        <v>45042</v>
      </c>
      <c r="E4080" s="6" t="s">
        <v>1365</v>
      </c>
      <c r="F4080" s="7">
        <v>1908170</v>
      </c>
      <c r="G4080" s="6" t="s">
        <v>1366</v>
      </c>
      <c r="H4080" s="7">
        <v>200358</v>
      </c>
      <c r="I4080" s="143"/>
      <c r="J4080" s="144"/>
      <c r="K4080" s="145"/>
      <c r="L4080" t="str">
        <f t="shared" si="240"/>
        <v>24530</v>
      </c>
      <c r="M4080">
        <f t="shared" si="241"/>
        <v>24530</v>
      </c>
      <c r="N4080" s="37">
        <f t="shared" si="239"/>
        <v>1908170</v>
      </c>
    </row>
    <row r="4081" spans="1:14" x14ac:dyDescent="0.3">
      <c r="A4081" s="3">
        <v>5</v>
      </c>
      <c r="B4081" s="135"/>
      <c r="C4081" s="4" t="s">
        <v>6053</v>
      </c>
      <c r="D4081" s="5">
        <v>45033</v>
      </c>
      <c r="E4081" s="6" t="s">
        <v>1365</v>
      </c>
      <c r="F4081" s="7">
        <v>1695518</v>
      </c>
      <c r="G4081" s="6" t="s">
        <v>1366</v>
      </c>
      <c r="H4081" s="7">
        <v>178029</v>
      </c>
      <c r="I4081" s="137"/>
      <c r="J4081" s="140"/>
      <c r="K4081" s="141"/>
      <c r="L4081" t="str">
        <f t="shared" si="240"/>
        <v>22228</v>
      </c>
      <c r="M4081">
        <f t="shared" si="241"/>
        <v>22228</v>
      </c>
      <c r="N4081" s="37">
        <f t="shared" si="239"/>
        <v>1695518</v>
      </c>
    </row>
    <row r="4082" spans="1:14" x14ac:dyDescent="0.3">
      <c r="A4082" s="3">
        <v>5</v>
      </c>
      <c r="B4082" s="134" t="s">
        <v>6054</v>
      </c>
      <c r="C4082" s="4" t="s">
        <v>6055</v>
      </c>
      <c r="D4082" s="5">
        <v>45034</v>
      </c>
      <c r="E4082" s="6" t="s">
        <v>1365</v>
      </c>
      <c r="F4082" s="7">
        <v>2621988</v>
      </c>
      <c r="G4082" s="6" t="s">
        <v>1366</v>
      </c>
      <c r="H4082" s="7">
        <v>275309</v>
      </c>
      <c r="I4082" s="136">
        <v>5811057</v>
      </c>
      <c r="J4082" s="138" t="s">
        <v>876</v>
      </c>
      <c r="K4082" s="139"/>
      <c r="L4082" t="str">
        <f t="shared" si="240"/>
        <v>22368</v>
      </c>
      <c r="M4082">
        <f t="shared" si="241"/>
        <v>22368</v>
      </c>
      <c r="N4082" s="37">
        <f t="shared" si="239"/>
        <v>2621988</v>
      </c>
    </row>
    <row r="4083" spans="1:14" x14ac:dyDescent="0.3">
      <c r="A4083" s="3">
        <v>5</v>
      </c>
      <c r="B4083" s="142"/>
      <c r="C4083" s="4" t="s">
        <v>6056</v>
      </c>
      <c r="D4083" s="5">
        <v>45041</v>
      </c>
      <c r="E4083" s="6" t="s">
        <v>1365</v>
      </c>
      <c r="F4083" s="7">
        <v>1691124</v>
      </c>
      <c r="G4083" s="6" t="s">
        <v>1366</v>
      </c>
      <c r="H4083" s="7">
        <v>177568</v>
      </c>
      <c r="I4083" s="143"/>
      <c r="J4083" s="144"/>
      <c r="K4083" s="145"/>
      <c r="L4083" t="str">
        <f t="shared" si="240"/>
        <v>23768</v>
      </c>
      <c r="M4083">
        <f t="shared" si="241"/>
        <v>23768</v>
      </c>
      <c r="N4083" s="37">
        <f t="shared" si="239"/>
        <v>1691124</v>
      </c>
    </row>
    <row r="4084" spans="1:14" x14ac:dyDescent="0.3">
      <c r="A4084" s="3">
        <v>5</v>
      </c>
      <c r="B4084" s="135"/>
      <c r="C4084" s="4" t="s">
        <v>6057</v>
      </c>
      <c r="D4084" s="5">
        <v>45020</v>
      </c>
      <c r="E4084" s="6" t="s">
        <v>1365</v>
      </c>
      <c r="F4084" s="7">
        <v>2179689</v>
      </c>
      <c r="G4084" s="6" t="s">
        <v>1366</v>
      </c>
      <c r="H4084" s="7">
        <v>228867</v>
      </c>
      <c r="I4084" s="137"/>
      <c r="J4084" s="140"/>
      <c r="K4084" s="141"/>
      <c r="L4084" t="str">
        <f t="shared" si="240"/>
        <v>19261</v>
      </c>
      <c r="M4084">
        <f t="shared" si="241"/>
        <v>19261</v>
      </c>
      <c r="N4084" s="37">
        <f t="shared" si="239"/>
        <v>2179689</v>
      </c>
    </row>
    <row r="4085" spans="1:14" ht="25.05" x14ac:dyDescent="0.3">
      <c r="A4085" s="3">
        <v>5</v>
      </c>
      <c r="B4085" s="134" t="s">
        <v>6058</v>
      </c>
      <c r="C4085" s="4" t="s">
        <v>6059</v>
      </c>
      <c r="D4085" s="5">
        <v>45028</v>
      </c>
      <c r="E4085" s="6" t="s">
        <v>1378</v>
      </c>
      <c r="F4085" s="7">
        <v>1615482</v>
      </c>
      <c r="G4085" s="6" t="s">
        <v>1366</v>
      </c>
      <c r="H4085" s="7">
        <v>169626</v>
      </c>
      <c r="I4085" s="136">
        <v>5430935</v>
      </c>
      <c r="J4085" s="138" t="s">
        <v>881</v>
      </c>
      <c r="K4085" s="139"/>
      <c r="L4085" t="str">
        <f t="shared" si="240"/>
        <v>20676</v>
      </c>
      <c r="M4085">
        <f t="shared" si="241"/>
        <v>20676</v>
      </c>
      <c r="N4085" s="37">
        <f t="shared" si="239"/>
        <v>1615482</v>
      </c>
    </row>
    <row r="4086" spans="1:14" ht="25.05" x14ac:dyDescent="0.3">
      <c r="A4086" s="3">
        <v>5</v>
      </c>
      <c r="B4086" s="135"/>
      <c r="C4086" s="4" t="s">
        <v>6060</v>
      </c>
      <c r="D4086" s="5">
        <v>45022</v>
      </c>
      <c r="E4086" s="6" t="s">
        <v>1378</v>
      </c>
      <c r="F4086" s="7">
        <v>4452602</v>
      </c>
      <c r="G4086" s="6" t="s">
        <v>1366</v>
      </c>
      <c r="H4086" s="7">
        <v>467523</v>
      </c>
      <c r="I4086" s="137"/>
      <c r="J4086" s="140"/>
      <c r="K4086" s="141"/>
      <c r="L4086" t="str">
        <f t="shared" si="240"/>
        <v>19711</v>
      </c>
      <c r="M4086">
        <f t="shared" si="241"/>
        <v>19711</v>
      </c>
      <c r="N4086" s="37">
        <f t="shared" si="239"/>
        <v>4452602</v>
      </c>
    </row>
    <row r="4087" spans="1:14" x14ac:dyDescent="0.3">
      <c r="A4087" s="3">
        <v>5</v>
      </c>
      <c r="B4087" s="134" t="s">
        <v>6061</v>
      </c>
      <c r="C4087" s="4" t="s">
        <v>6062</v>
      </c>
      <c r="D4087" s="5">
        <v>45021</v>
      </c>
      <c r="E4087" s="6" t="s">
        <v>1365</v>
      </c>
      <c r="F4087" s="7">
        <v>1669553</v>
      </c>
      <c r="G4087" s="6" t="s">
        <v>1366</v>
      </c>
      <c r="H4087" s="7">
        <v>175303</v>
      </c>
      <c r="I4087" s="136">
        <v>8345928</v>
      </c>
      <c r="J4087" s="138" t="s">
        <v>886</v>
      </c>
      <c r="K4087" s="139"/>
      <c r="L4087" t="str">
        <f t="shared" si="240"/>
        <v>19334</v>
      </c>
      <c r="M4087">
        <f t="shared" si="241"/>
        <v>19334</v>
      </c>
      <c r="N4087" s="37">
        <f t="shared" ref="N4087:N4150" si="242">+F4087</f>
        <v>1669553</v>
      </c>
    </row>
    <row r="4088" spans="1:14" x14ac:dyDescent="0.3">
      <c r="A4088" s="3">
        <v>5</v>
      </c>
      <c r="B4088" s="142"/>
      <c r="C4088" s="4" t="s">
        <v>6063</v>
      </c>
      <c r="D4088" s="5">
        <v>45037</v>
      </c>
      <c r="E4088" s="6" t="s">
        <v>1368</v>
      </c>
      <c r="F4088" s="7">
        <v>2036040</v>
      </c>
      <c r="G4088" s="6" t="s">
        <v>1366</v>
      </c>
      <c r="H4088" s="7">
        <v>213784</v>
      </c>
      <c r="I4088" s="143"/>
      <c r="J4088" s="144"/>
      <c r="K4088" s="145"/>
      <c r="L4088" t="str">
        <f t="shared" si="240"/>
        <v>23478</v>
      </c>
      <c r="M4088">
        <f t="shared" si="241"/>
        <v>23478</v>
      </c>
      <c r="N4088" s="37">
        <f t="shared" si="242"/>
        <v>2036040</v>
      </c>
    </row>
    <row r="4089" spans="1:14" x14ac:dyDescent="0.3">
      <c r="A4089" s="3">
        <v>5</v>
      </c>
      <c r="B4089" s="142"/>
      <c r="C4089" s="4" t="s">
        <v>6064</v>
      </c>
      <c r="D4089" s="5">
        <v>45042</v>
      </c>
      <c r="E4089" s="6" t="s">
        <v>1368</v>
      </c>
      <c r="F4089" s="7">
        <v>3094773</v>
      </c>
      <c r="G4089" s="6" t="s">
        <v>1366</v>
      </c>
      <c r="H4089" s="7">
        <v>324951</v>
      </c>
      <c r="I4089" s="143"/>
      <c r="J4089" s="144"/>
      <c r="K4089" s="145"/>
      <c r="L4089" t="str">
        <f t="shared" si="240"/>
        <v>24969</v>
      </c>
      <c r="M4089">
        <f t="shared" si="241"/>
        <v>24969</v>
      </c>
      <c r="N4089" s="37">
        <f t="shared" si="242"/>
        <v>3094773</v>
      </c>
    </row>
    <row r="4090" spans="1:14" x14ac:dyDescent="0.3">
      <c r="A4090" s="3">
        <v>5</v>
      </c>
      <c r="B4090" s="142"/>
      <c r="C4090" s="4" t="s">
        <v>6065</v>
      </c>
      <c r="D4090" s="5">
        <v>45035</v>
      </c>
      <c r="E4090" s="6" t="s">
        <v>1368</v>
      </c>
      <c r="F4090" s="7">
        <v>1547387</v>
      </c>
      <c r="G4090" s="6" t="s">
        <v>1366</v>
      </c>
      <c r="H4090" s="7">
        <v>162476</v>
      </c>
      <c r="I4090" s="143"/>
      <c r="J4090" s="144"/>
      <c r="K4090" s="145"/>
      <c r="L4090" t="str">
        <f t="shared" si="240"/>
        <v>22447</v>
      </c>
      <c r="M4090">
        <f t="shared" si="241"/>
        <v>22447</v>
      </c>
      <c r="N4090" s="37">
        <f t="shared" si="242"/>
        <v>1547387</v>
      </c>
    </row>
    <row r="4091" spans="1:14" x14ac:dyDescent="0.3">
      <c r="A4091" s="3">
        <v>5</v>
      </c>
      <c r="B4091" s="135"/>
      <c r="C4091" s="4" t="s">
        <v>6066</v>
      </c>
      <c r="D4091" s="5">
        <v>45042</v>
      </c>
      <c r="E4091" s="6" t="s">
        <v>1368</v>
      </c>
      <c r="F4091" s="7">
        <v>977306</v>
      </c>
      <c r="G4091" s="6" t="s">
        <v>1366</v>
      </c>
      <c r="H4091" s="7">
        <v>102617</v>
      </c>
      <c r="I4091" s="137"/>
      <c r="J4091" s="140"/>
      <c r="K4091" s="141"/>
      <c r="L4091" t="str">
        <f t="shared" si="240"/>
        <v>24968</v>
      </c>
      <c r="M4091">
        <f t="shared" si="241"/>
        <v>24968</v>
      </c>
      <c r="N4091" s="37">
        <f t="shared" si="242"/>
        <v>977306</v>
      </c>
    </row>
    <row r="4092" spans="1:14" x14ac:dyDescent="0.3">
      <c r="A4092" s="3">
        <v>5</v>
      </c>
      <c r="B4092" s="134" t="s">
        <v>6070</v>
      </c>
      <c r="C4092" s="4" t="s">
        <v>6071</v>
      </c>
      <c r="D4092" s="5">
        <v>45021</v>
      </c>
      <c r="E4092" s="6" t="s">
        <v>1368</v>
      </c>
      <c r="F4092" s="7">
        <v>3891107</v>
      </c>
      <c r="G4092" s="6" t="s">
        <v>1366</v>
      </c>
      <c r="H4092" s="7">
        <v>408566</v>
      </c>
      <c r="I4092" s="136">
        <v>13274132</v>
      </c>
      <c r="J4092" s="138" t="s">
        <v>898</v>
      </c>
      <c r="K4092" s="139"/>
      <c r="L4092" t="str">
        <f t="shared" si="240"/>
        <v>19336</v>
      </c>
      <c r="M4092">
        <f t="shared" si="241"/>
        <v>19336</v>
      </c>
      <c r="N4092" s="37">
        <f t="shared" si="242"/>
        <v>3891107</v>
      </c>
    </row>
    <row r="4093" spans="1:14" x14ac:dyDescent="0.3">
      <c r="A4093" s="3">
        <v>5</v>
      </c>
      <c r="B4093" s="142"/>
      <c r="C4093" s="4" t="s">
        <v>6072</v>
      </c>
      <c r="D4093" s="5">
        <v>45042</v>
      </c>
      <c r="E4093" s="6" t="s">
        <v>1368</v>
      </c>
      <c r="F4093" s="7">
        <v>7293550</v>
      </c>
      <c r="G4093" s="6" t="s">
        <v>1366</v>
      </c>
      <c r="H4093" s="7">
        <v>765823</v>
      </c>
      <c r="I4093" s="143"/>
      <c r="J4093" s="144"/>
      <c r="K4093" s="145"/>
      <c r="L4093" t="str">
        <f t="shared" si="240"/>
        <v>24973</v>
      </c>
      <c r="M4093">
        <f t="shared" si="241"/>
        <v>24973</v>
      </c>
      <c r="N4093" s="37">
        <f t="shared" si="242"/>
        <v>7293550</v>
      </c>
    </row>
    <row r="4094" spans="1:14" x14ac:dyDescent="0.3">
      <c r="A4094" s="3">
        <v>5</v>
      </c>
      <c r="B4094" s="135"/>
      <c r="C4094" s="4" t="s">
        <v>6073</v>
      </c>
      <c r="D4094" s="5">
        <v>45035</v>
      </c>
      <c r="E4094" s="6" t="s">
        <v>1368</v>
      </c>
      <c r="F4094" s="7">
        <v>3646775</v>
      </c>
      <c r="G4094" s="6" t="s">
        <v>1366</v>
      </c>
      <c r="H4094" s="7">
        <v>382911</v>
      </c>
      <c r="I4094" s="137"/>
      <c r="J4094" s="140"/>
      <c r="K4094" s="141"/>
      <c r="L4094" t="str">
        <f t="shared" si="240"/>
        <v>22446</v>
      </c>
      <c r="M4094">
        <f t="shared" si="241"/>
        <v>22446</v>
      </c>
      <c r="N4094" s="37">
        <f t="shared" si="242"/>
        <v>3646775</v>
      </c>
    </row>
    <row r="4095" spans="1:14" x14ac:dyDescent="0.3">
      <c r="A4095" s="3">
        <v>5</v>
      </c>
      <c r="B4095" s="134" t="s">
        <v>6079</v>
      </c>
      <c r="C4095" s="4" t="s">
        <v>6080</v>
      </c>
      <c r="D4095" s="5">
        <v>45021</v>
      </c>
      <c r="E4095" s="6" t="s">
        <v>1365</v>
      </c>
      <c r="F4095" s="7">
        <v>1265682</v>
      </c>
      <c r="G4095" s="6" t="s">
        <v>1366</v>
      </c>
      <c r="H4095" s="7">
        <v>132897</v>
      </c>
      <c r="I4095" s="136">
        <v>7228483</v>
      </c>
      <c r="J4095" s="138" t="s">
        <v>908</v>
      </c>
      <c r="K4095" s="139"/>
      <c r="L4095" t="str">
        <f t="shared" si="240"/>
        <v>19331</v>
      </c>
      <c r="M4095">
        <f t="shared" si="241"/>
        <v>19331</v>
      </c>
      <c r="N4095" s="37">
        <f t="shared" si="242"/>
        <v>1265682</v>
      </c>
    </row>
    <row r="4096" spans="1:14" x14ac:dyDescent="0.3">
      <c r="A4096" s="3">
        <v>5</v>
      </c>
      <c r="B4096" s="142"/>
      <c r="C4096" s="4" t="s">
        <v>6081</v>
      </c>
      <c r="D4096" s="5">
        <v>45028</v>
      </c>
      <c r="E4096" s="6" t="s">
        <v>1368</v>
      </c>
      <c r="F4096" s="7">
        <v>1760300</v>
      </c>
      <c r="G4096" s="6" t="s">
        <v>1366</v>
      </c>
      <c r="H4096" s="7">
        <v>184831</v>
      </c>
      <c r="I4096" s="143"/>
      <c r="J4096" s="144"/>
      <c r="K4096" s="145"/>
      <c r="L4096" t="str">
        <f t="shared" si="240"/>
        <v>20718</v>
      </c>
      <c r="M4096">
        <f t="shared" si="241"/>
        <v>20718</v>
      </c>
      <c r="N4096" s="37">
        <f t="shared" si="242"/>
        <v>1760300</v>
      </c>
    </row>
    <row r="4097" spans="1:14" x14ac:dyDescent="0.3">
      <c r="A4097" s="3">
        <v>5</v>
      </c>
      <c r="B4097" s="142"/>
      <c r="C4097" s="4" t="s">
        <v>6082</v>
      </c>
      <c r="D4097" s="5">
        <v>45035</v>
      </c>
      <c r="E4097" s="6" t="s">
        <v>1368</v>
      </c>
      <c r="F4097" s="7">
        <v>1955762</v>
      </c>
      <c r="G4097" s="6" t="s">
        <v>1366</v>
      </c>
      <c r="H4097" s="7">
        <v>205355</v>
      </c>
      <c r="I4097" s="143"/>
      <c r="J4097" s="144"/>
      <c r="K4097" s="145"/>
      <c r="L4097" t="str">
        <f t="shared" si="240"/>
        <v>22450</v>
      </c>
      <c r="M4097">
        <f t="shared" si="241"/>
        <v>22450</v>
      </c>
      <c r="N4097" s="37">
        <f t="shared" si="242"/>
        <v>1955762</v>
      </c>
    </row>
    <row r="4098" spans="1:14" x14ac:dyDescent="0.3">
      <c r="A4098" s="3">
        <v>5</v>
      </c>
      <c r="B4098" s="135"/>
      <c r="C4098" s="4" t="s">
        <v>6083</v>
      </c>
      <c r="D4098" s="5">
        <v>45038</v>
      </c>
      <c r="E4098" s="6" t="s">
        <v>1368</v>
      </c>
      <c r="F4098" s="7">
        <v>3094773</v>
      </c>
      <c r="G4098" s="6" t="s">
        <v>1366</v>
      </c>
      <c r="H4098" s="7">
        <v>324951</v>
      </c>
      <c r="I4098" s="137"/>
      <c r="J4098" s="140"/>
      <c r="K4098" s="141"/>
      <c r="L4098" t="str">
        <f t="shared" si="240"/>
        <v>23570</v>
      </c>
      <c r="M4098">
        <f t="shared" si="241"/>
        <v>23570</v>
      </c>
      <c r="N4098" s="37">
        <f t="shared" si="242"/>
        <v>3094773</v>
      </c>
    </row>
    <row r="4099" spans="1:14" x14ac:dyDescent="0.3">
      <c r="A4099" s="3">
        <v>5</v>
      </c>
      <c r="B4099" s="134" t="s">
        <v>6084</v>
      </c>
      <c r="C4099" s="4" t="s">
        <v>6085</v>
      </c>
      <c r="D4099" s="5">
        <v>45041</v>
      </c>
      <c r="E4099" s="6" t="s">
        <v>1368</v>
      </c>
      <c r="F4099" s="7">
        <v>8621778</v>
      </c>
      <c r="G4099" s="6" t="s">
        <v>1366</v>
      </c>
      <c r="H4099" s="7">
        <v>905287</v>
      </c>
      <c r="I4099" s="136">
        <v>15276974</v>
      </c>
      <c r="J4099" s="138" t="s">
        <v>917</v>
      </c>
      <c r="K4099" s="139"/>
      <c r="L4099" t="str">
        <f t="shared" si="240"/>
        <v>23773</v>
      </c>
      <c r="M4099">
        <f t="shared" si="241"/>
        <v>23773</v>
      </c>
      <c r="N4099" s="37">
        <f t="shared" si="242"/>
        <v>8621778</v>
      </c>
    </row>
    <row r="4100" spans="1:14" x14ac:dyDescent="0.3">
      <c r="A4100" s="3">
        <v>5</v>
      </c>
      <c r="B4100" s="142"/>
      <c r="C4100" s="4" t="s">
        <v>6086</v>
      </c>
      <c r="D4100" s="5">
        <v>45034</v>
      </c>
      <c r="E4100" s="6" t="s">
        <v>1368</v>
      </c>
      <c r="F4100" s="7">
        <v>3009991</v>
      </c>
      <c r="G4100" s="6" t="s">
        <v>1366</v>
      </c>
      <c r="H4100" s="7">
        <v>316049</v>
      </c>
      <c r="I4100" s="143"/>
      <c r="J4100" s="144"/>
      <c r="K4100" s="145"/>
      <c r="L4100" t="str">
        <f t="shared" si="240"/>
        <v>22380</v>
      </c>
      <c r="M4100">
        <f t="shared" si="241"/>
        <v>22380</v>
      </c>
      <c r="N4100" s="37">
        <f t="shared" si="242"/>
        <v>3009991</v>
      </c>
    </row>
    <row r="4101" spans="1:14" x14ac:dyDescent="0.3">
      <c r="A4101" s="3">
        <v>5</v>
      </c>
      <c r="B4101" s="135"/>
      <c r="C4101" s="4" t="s">
        <v>6087</v>
      </c>
      <c r="D4101" s="5">
        <v>45027</v>
      </c>
      <c r="E4101" s="6" t="s">
        <v>1368</v>
      </c>
      <c r="F4101" s="7">
        <v>5437476</v>
      </c>
      <c r="G4101" s="6" t="s">
        <v>1366</v>
      </c>
      <c r="H4101" s="7">
        <v>570935</v>
      </c>
      <c r="I4101" s="137"/>
      <c r="J4101" s="140"/>
      <c r="K4101" s="141"/>
      <c r="L4101" t="str">
        <f t="shared" si="240"/>
        <v>20646</v>
      </c>
      <c r="M4101">
        <f t="shared" si="241"/>
        <v>20646</v>
      </c>
      <c r="N4101" s="37">
        <f t="shared" si="242"/>
        <v>5437476</v>
      </c>
    </row>
    <row r="4102" spans="1:14" x14ac:dyDescent="0.3">
      <c r="A4102" s="3">
        <v>5</v>
      </c>
      <c r="B4102" s="134" t="s">
        <v>6091</v>
      </c>
      <c r="C4102" s="4" t="s">
        <v>6092</v>
      </c>
      <c r="D4102" s="5">
        <v>45040</v>
      </c>
      <c r="E4102" s="6" t="s">
        <v>1368</v>
      </c>
      <c r="F4102" s="7">
        <v>3314355</v>
      </c>
      <c r="G4102" s="6" t="s">
        <v>1366</v>
      </c>
      <c r="H4102" s="7">
        <v>348007</v>
      </c>
      <c r="I4102" s="136">
        <v>6891339</v>
      </c>
      <c r="J4102" s="138" t="s">
        <v>927</v>
      </c>
      <c r="K4102" s="139"/>
      <c r="L4102" t="str">
        <f t="shared" si="240"/>
        <v>23672</v>
      </c>
      <c r="M4102">
        <f t="shared" si="241"/>
        <v>23672</v>
      </c>
      <c r="N4102" s="37">
        <f t="shared" si="242"/>
        <v>3314355</v>
      </c>
    </row>
    <row r="4103" spans="1:14" x14ac:dyDescent="0.3">
      <c r="A4103" s="3">
        <v>5</v>
      </c>
      <c r="B4103" s="142"/>
      <c r="C4103" s="4" t="s">
        <v>6093</v>
      </c>
      <c r="D4103" s="5">
        <v>45019</v>
      </c>
      <c r="E4103" s="6" t="s">
        <v>1365</v>
      </c>
      <c r="F4103" s="7">
        <v>1669553</v>
      </c>
      <c r="G4103" s="6" t="s">
        <v>1366</v>
      </c>
      <c r="H4103" s="7">
        <v>175303</v>
      </c>
      <c r="I4103" s="143"/>
      <c r="J4103" s="144"/>
      <c r="K4103" s="145"/>
      <c r="L4103" t="str">
        <f t="shared" ref="L4103:L4166" si="243">+RIGHT(C4103,5)</f>
        <v>19169</v>
      </c>
      <c r="M4103">
        <f t="shared" ref="M4103:M4166" si="244">+L4103*1</f>
        <v>19169</v>
      </c>
      <c r="N4103" s="37">
        <f t="shared" si="242"/>
        <v>1669553</v>
      </c>
    </row>
    <row r="4104" spans="1:14" x14ac:dyDescent="0.3">
      <c r="A4104" s="3">
        <v>5</v>
      </c>
      <c r="B4104" s="142"/>
      <c r="C4104" s="4" t="s">
        <v>6094</v>
      </c>
      <c r="D4104" s="5">
        <v>45026</v>
      </c>
      <c r="E4104" s="6" t="s">
        <v>1368</v>
      </c>
      <c r="F4104" s="7">
        <v>1823388</v>
      </c>
      <c r="G4104" s="6" t="s">
        <v>1366</v>
      </c>
      <c r="H4104" s="7">
        <v>191456</v>
      </c>
      <c r="I4104" s="143"/>
      <c r="J4104" s="144"/>
      <c r="K4104" s="145"/>
      <c r="L4104" t="str">
        <f t="shared" si="243"/>
        <v>20544</v>
      </c>
      <c r="M4104">
        <f t="shared" si="244"/>
        <v>20544</v>
      </c>
      <c r="N4104" s="37">
        <f t="shared" si="242"/>
        <v>1823388</v>
      </c>
    </row>
    <row r="4105" spans="1:14" x14ac:dyDescent="0.3">
      <c r="A4105" s="3">
        <v>5</v>
      </c>
      <c r="B4105" s="135"/>
      <c r="C4105" s="4" t="s">
        <v>6095</v>
      </c>
      <c r="D4105" s="5">
        <v>45033</v>
      </c>
      <c r="E4105" s="6" t="s">
        <v>1368</v>
      </c>
      <c r="F4105" s="7">
        <v>892524</v>
      </c>
      <c r="G4105" s="6" t="s">
        <v>1366</v>
      </c>
      <c r="H4105" s="7">
        <v>93715</v>
      </c>
      <c r="I4105" s="137"/>
      <c r="J4105" s="140"/>
      <c r="K4105" s="141"/>
      <c r="L4105" t="str">
        <f t="shared" si="243"/>
        <v>22304</v>
      </c>
      <c r="M4105">
        <f t="shared" si="244"/>
        <v>22304</v>
      </c>
      <c r="N4105" s="37">
        <f t="shared" si="242"/>
        <v>892524</v>
      </c>
    </row>
    <row r="4106" spans="1:14" x14ac:dyDescent="0.3">
      <c r="A4106" s="3">
        <v>5</v>
      </c>
      <c r="B4106" s="134" t="s">
        <v>6099</v>
      </c>
      <c r="C4106" s="4" t="s">
        <v>6100</v>
      </c>
      <c r="D4106" s="5">
        <v>45030</v>
      </c>
      <c r="E4106" s="6" t="s">
        <v>1365</v>
      </c>
      <c r="F4106" s="7">
        <v>1883162</v>
      </c>
      <c r="G4106" s="6" t="s">
        <v>1366</v>
      </c>
      <c r="H4106" s="7">
        <v>197732</v>
      </c>
      <c r="I4106" s="136">
        <v>4014038</v>
      </c>
      <c r="J4106" s="138" t="s">
        <v>934</v>
      </c>
      <c r="K4106" s="139"/>
      <c r="L4106" t="str">
        <f t="shared" si="243"/>
        <v>22120</v>
      </c>
      <c r="M4106">
        <f t="shared" si="244"/>
        <v>22120</v>
      </c>
      <c r="N4106" s="37">
        <f t="shared" si="242"/>
        <v>1883162</v>
      </c>
    </row>
    <row r="4107" spans="1:14" x14ac:dyDescent="0.3">
      <c r="A4107" s="3">
        <v>5</v>
      </c>
      <c r="B4107" s="135"/>
      <c r="C4107" s="4" t="s">
        <v>6101</v>
      </c>
      <c r="D4107" s="5">
        <v>45042</v>
      </c>
      <c r="E4107" s="6" t="s">
        <v>1365</v>
      </c>
      <c r="F4107" s="7">
        <v>2601797</v>
      </c>
      <c r="G4107" s="6" t="s">
        <v>1366</v>
      </c>
      <c r="H4107" s="7">
        <v>273189</v>
      </c>
      <c r="I4107" s="137"/>
      <c r="J4107" s="140"/>
      <c r="K4107" s="141"/>
      <c r="L4107" t="str">
        <f t="shared" si="243"/>
        <v>23927</v>
      </c>
      <c r="M4107">
        <f t="shared" si="244"/>
        <v>23927</v>
      </c>
      <c r="N4107" s="37">
        <f t="shared" si="242"/>
        <v>2601797</v>
      </c>
    </row>
    <row r="4108" spans="1:14" x14ac:dyDescent="0.3">
      <c r="A4108" s="3">
        <v>5</v>
      </c>
      <c r="B4108" s="134" t="s">
        <v>6102</v>
      </c>
      <c r="C4108" s="4" t="s">
        <v>6103</v>
      </c>
      <c r="D4108" s="5">
        <v>45033</v>
      </c>
      <c r="E4108" s="6" t="s">
        <v>1365</v>
      </c>
      <c r="F4108" s="7">
        <v>977306</v>
      </c>
      <c r="G4108" s="6" t="s">
        <v>1366</v>
      </c>
      <c r="H4108" s="7">
        <v>102617</v>
      </c>
      <c r="I4108" s="136">
        <v>3517500</v>
      </c>
      <c r="J4108" s="138" t="s">
        <v>5129</v>
      </c>
      <c r="K4108" s="139"/>
      <c r="L4108" t="str">
        <f t="shared" si="243"/>
        <v>22305</v>
      </c>
      <c r="M4108">
        <f t="shared" si="244"/>
        <v>22305</v>
      </c>
      <c r="N4108" s="37">
        <f t="shared" si="242"/>
        <v>977306</v>
      </c>
    </row>
    <row r="4109" spans="1:14" x14ac:dyDescent="0.3">
      <c r="A4109" s="3">
        <v>5</v>
      </c>
      <c r="B4109" s="135"/>
      <c r="C4109" s="4" t="s">
        <v>6104</v>
      </c>
      <c r="D4109" s="5">
        <v>45040</v>
      </c>
      <c r="E4109" s="6" t="s">
        <v>1365</v>
      </c>
      <c r="F4109" s="7">
        <v>2952862</v>
      </c>
      <c r="G4109" s="6" t="s">
        <v>1366</v>
      </c>
      <c r="H4109" s="7">
        <v>310051</v>
      </c>
      <c r="I4109" s="137"/>
      <c r="J4109" s="140"/>
      <c r="K4109" s="141"/>
      <c r="L4109" t="str">
        <f t="shared" si="243"/>
        <v>23680</v>
      </c>
      <c r="M4109">
        <f t="shared" si="244"/>
        <v>23680</v>
      </c>
      <c r="N4109" s="37">
        <f t="shared" si="242"/>
        <v>2952862</v>
      </c>
    </row>
    <row r="4110" spans="1:14" x14ac:dyDescent="0.3">
      <c r="A4110" s="3">
        <v>5</v>
      </c>
      <c r="B4110" s="134" t="s">
        <v>6108</v>
      </c>
      <c r="C4110" s="4" t="s">
        <v>6109</v>
      </c>
      <c r="D4110" s="5">
        <v>45023</v>
      </c>
      <c r="E4110" s="6" t="s">
        <v>1368</v>
      </c>
      <c r="F4110" s="7">
        <v>2511311</v>
      </c>
      <c r="G4110" s="6" t="s">
        <v>1366</v>
      </c>
      <c r="H4110" s="7">
        <v>263688</v>
      </c>
      <c r="I4110" s="136">
        <v>32195226</v>
      </c>
      <c r="J4110" s="138" t="s">
        <v>939</v>
      </c>
      <c r="K4110" s="139"/>
      <c r="L4110" t="str">
        <f t="shared" si="243"/>
        <v>20421</v>
      </c>
      <c r="M4110">
        <f t="shared" si="244"/>
        <v>20421</v>
      </c>
      <c r="N4110" s="37">
        <f t="shared" si="242"/>
        <v>2511311</v>
      </c>
    </row>
    <row r="4111" spans="1:14" x14ac:dyDescent="0.3">
      <c r="A4111" s="3">
        <v>5</v>
      </c>
      <c r="B4111" s="142"/>
      <c r="C4111" s="4" t="s">
        <v>6110</v>
      </c>
      <c r="D4111" s="5">
        <v>45041</v>
      </c>
      <c r="E4111" s="6" t="s">
        <v>1368</v>
      </c>
      <c r="F4111" s="7">
        <v>6830329</v>
      </c>
      <c r="G4111" s="6" t="s">
        <v>1366</v>
      </c>
      <c r="H4111" s="7">
        <v>717185</v>
      </c>
      <c r="I4111" s="143"/>
      <c r="J4111" s="144"/>
      <c r="K4111" s="145"/>
      <c r="L4111" t="str">
        <f t="shared" si="243"/>
        <v>23775</v>
      </c>
      <c r="M4111">
        <f t="shared" si="244"/>
        <v>23775</v>
      </c>
      <c r="N4111" s="37">
        <f t="shared" si="242"/>
        <v>6830329</v>
      </c>
    </row>
    <row r="4112" spans="1:14" ht="25.05" x14ac:dyDescent="0.3">
      <c r="A4112" s="3">
        <v>5</v>
      </c>
      <c r="B4112" s="142"/>
      <c r="C4112" s="4" t="s">
        <v>6111</v>
      </c>
      <c r="D4112" s="5">
        <v>45041</v>
      </c>
      <c r="E4112" s="6" t="s">
        <v>1787</v>
      </c>
      <c r="F4112" s="7">
        <v>9692892</v>
      </c>
      <c r="G4112" s="6" t="s">
        <v>1366</v>
      </c>
      <c r="H4112" s="7">
        <v>1017754</v>
      </c>
      <c r="I4112" s="143"/>
      <c r="J4112" s="144"/>
      <c r="K4112" s="145"/>
      <c r="L4112" t="str">
        <f t="shared" si="243"/>
        <v>23776</v>
      </c>
      <c r="M4112">
        <f t="shared" si="244"/>
        <v>23776</v>
      </c>
      <c r="N4112" s="37">
        <f t="shared" si="242"/>
        <v>9692892</v>
      </c>
    </row>
    <row r="4113" spans="1:14" x14ac:dyDescent="0.3">
      <c r="A4113" s="3">
        <v>5</v>
      </c>
      <c r="B4113" s="142"/>
      <c r="C4113" s="4" t="s">
        <v>6112</v>
      </c>
      <c r="D4113" s="5">
        <v>45037</v>
      </c>
      <c r="E4113" s="6" t="s">
        <v>1368</v>
      </c>
      <c r="F4113" s="7">
        <v>1682795</v>
      </c>
      <c r="G4113" s="6" t="s">
        <v>1366</v>
      </c>
      <c r="H4113" s="7">
        <v>176693</v>
      </c>
      <c r="I4113" s="143"/>
      <c r="J4113" s="144"/>
      <c r="K4113" s="145"/>
      <c r="L4113" t="str">
        <f t="shared" si="243"/>
        <v>23480</v>
      </c>
      <c r="M4113">
        <f t="shared" si="244"/>
        <v>23480</v>
      </c>
      <c r="N4113" s="37">
        <f t="shared" si="242"/>
        <v>1682795</v>
      </c>
    </row>
    <row r="4114" spans="1:14" x14ac:dyDescent="0.3">
      <c r="A4114" s="3">
        <v>5</v>
      </c>
      <c r="B4114" s="142"/>
      <c r="C4114" s="4" t="s">
        <v>6113</v>
      </c>
      <c r="D4114" s="5">
        <v>45027</v>
      </c>
      <c r="E4114" s="6" t="s">
        <v>1368</v>
      </c>
      <c r="F4114" s="7">
        <v>2282127</v>
      </c>
      <c r="G4114" s="6" t="s">
        <v>1366</v>
      </c>
      <c r="H4114" s="7">
        <v>239623</v>
      </c>
      <c r="I4114" s="143"/>
      <c r="J4114" s="144"/>
      <c r="K4114" s="145"/>
      <c r="L4114" t="str">
        <f t="shared" si="243"/>
        <v>20643</v>
      </c>
      <c r="M4114">
        <f t="shared" si="244"/>
        <v>20643</v>
      </c>
      <c r="N4114" s="37">
        <f t="shared" si="242"/>
        <v>2282127</v>
      </c>
    </row>
    <row r="4115" spans="1:14" x14ac:dyDescent="0.3">
      <c r="A4115" s="3">
        <v>5</v>
      </c>
      <c r="B4115" s="142"/>
      <c r="C4115" s="4" t="s">
        <v>6114</v>
      </c>
      <c r="D4115" s="5">
        <v>45030</v>
      </c>
      <c r="E4115" s="6" t="s">
        <v>1368</v>
      </c>
      <c r="F4115" s="7">
        <v>2447728</v>
      </c>
      <c r="G4115" s="6" t="s">
        <v>1366</v>
      </c>
      <c r="H4115" s="7">
        <v>257011</v>
      </c>
      <c r="I4115" s="143"/>
      <c r="J4115" s="144"/>
      <c r="K4115" s="145"/>
      <c r="L4115" t="str">
        <f t="shared" si="243"/>
        <v>22140</v>
      </c>
      <c r="M4115">
        <f t="shared" si="244"/>
        <v>22140</v>
      </c>
      <c r="N4115" s="37">
        <f t="shared" si="242"/>
        <v>2447728</v>
      </c>
    </row>
    <row r="4116" spans="1:14" ht="25.05" x14ac:dyDescent="0.3">
      <c r="A4116" s="3">
        <v>5</v>
      </c>
      <c r="B4116" s="142"/>
      <c r="C4116" s="4" t="s">
        <v>6115</v>
      </c>
      <c r="D4116" s="5">
        <v>45020</v>
      </c>
      <c r="E4116" s="6" t="s">
        <v>1787</v>
      </c>
      <c r="F4116" s="7">
        <v>8077410</v>
      </c>
      <c r="G4116" s="6" t="s">
        <v>1366</v>
      </c>
      <c r="H4116" s="7">
        <v>848128</v>
      </c>
      <c r="I4116" s="143"/>
      <c r="J4116" s="144"/>
      <c r="K4116" s="145"/>
      <c r="L4116" t="str">
        <f t="shared" si="243"/>
        <v>19269</v>
      </c>
      <c r="M4116">
        <f t="shared" si="244"/>
        <v>19269</v>
      </c>
      <c r="N4116" s="37">
        <f t="shared" si="242"/>
        <v>8077410</v>
      </c>
    </row>
    <row r="4117" spans="1:14" x14ac:dyDescent="0.3">
      <c r="A4117" s="3">
        <v>5</v>
      </c>
      <c r="B4117" s="135"/>
      <c r="C4117" s="4" t="s">
        <v>6116</v>
      </c>
      <c r="D4117" s="5">
        <v>45034</v>
      </c>
      <c r="E4117" s="6" t="s">
        <v>1368</v>
      </c>
      <c r="F4117" s="7">
        <v>2447728</v>
      </c>
      <c r="G4117" s="6" t="s">
        <v>1366</v>
      </c>
      <c r="H4117" s="7">
        <v>257011</v>
      </c>
      <c r="I4117" s="137"/>
      <c r="J4117" s="140"/>
      <c r="K4117" s="141"/>
      <c r="L4117" t="str">
        <f t="shared" si="243"/>
        <v>22382</v>
      </c>
      <c r="M4117">
        <f t="shared" si="244"/>
        <v>22382</v>
      </c>
      <c r="N4117" s="37">
        <f t="shared" si="242"/>
        <v>2447728</v>
      </c>
    </row>
    <row r="4118" spans="1:14" x14ac:dyDescent="0.3">
      <c r="A4118" s="3">
        <v>5</v>
      </c>
      <c r="B4118" s="134" t="s">
        <v>6120</v>
      </c>
      <c r="C4118" s="4" t="s">
        <v>6121</v>
      </c>
      <c r="D4118" s="5">
        <v>45033</v>
      </c>
      <c r="E4118" s="6" t="s">
        <v>1368</v>
      </c>
      <c r="F4118" s="7">
        <v>1785047</v>
      </c>
      <c r="G4118" s="6" t="s">
        <v>1366</v>
      </c>
      <c r="H4118" s="7">
        <v>187430</v>
      </c>
      <c r="I4118" s="136">
        <v>2472306</v>
      </c>
      <c r="J4118" s="138" t="s">
        <v>956</v>
      </c>
      <c r="K4118" s="139"/>
      <c r="L4118" t="str">
        <f t="shared" si="243"/>
        <v>22302</v>
      </c>
      <c r="M4118">
        <f t="shared" si="244"/>
        <v>22302</v>
      </c>
      <c r="N4118" s="37">
        <f t="shared" si="242"/>
        <v>1785047</v>
      </c>
    </row>
    <row r="4119" spans="1:14" x14ac:dyDescent="0.3">
      <c r="A4119" s="3">
        <v>5</v>
      </c>
      <c r="B4119" s="135"/>
      <c r="C4119" s="4" t="s">
        <v>6122</v>
      </c>
      <c r="D4119" s="5">
        <v>45026</v>
      </c>
      <c r="E4119" s="6" t="s">
        <v>1368</v>
      </c>
      <c r="F4119" s="7">
        <v>977306</v>
      </c>
      <c r="G4119" s="6" t="s">
        <v>1366</v>
      </c>
      <c r="H4119" s="7">
        <v>102617</v>
      </c>
      <c r="I4119" s="137"/>
      <c r="J4119" s="140"/>
      <c r="K4119" s="141"/>
      <c r="L4119" t="str">
        <f t="shared" si="243"/>
        <v>20537</v>
      </c>
      <c r="M4119">
        <f t="shared" si="244"/>
        <v>20537</v>
      </c>
      <c r="N4119" s="37">
        <f t="shared" si="242"/>
        <v>977306</v>
      </c>
    </row>
    <row r="4120" spans="1:14" x14ac:dyDescent="0.3">
      <c r="A4120" s="3">
        <v>5</v>
      </c>
      <c r="B4120" s="134" t="s">
        <v>6126</v>
      </c>
      <c r="C4120" s="4" t="s">
        <v>6127</v>
      </c>
      <c r="D4120" s="5">
        <v>45017</v>
      </c>
      <c r="E4120" s="6" t="s">
        <v>1368</v>
      </c>
      <c r="F4120" s="7">
        <v>2401295</v>
      </c>
      <c r="G4120" s="6" t="s">
        <v>1366</v>
      </c>
      <c r="H4120" s="7">
        <v>252136</v>
      </c>
      <c r="I4120" s="136">
        <v>6186815</v>
      </c>
      <c r="J4120" s="138" t="s">
        <v>971</v>
      </c>
      <c r="K4120" s="139"/>
      <c r="L4120" t="str">
        <f t="shared" si="243"/>
        <v>19106</v>
      </c>
      <c r="M4120">
        <f t="shared" si="244"/>
        <v>19106</v>
      </c>
      <c r="N4120" s="37">
        <f t="shared" si="242"/>
        <v>2401295</v>
      </c>
    </row>
    <row r="4121" spans="1:14" x14ac:dyDescent="0.3">
      <c r="A4121" s="3">
        <v>5</v>
      </c>
      <c r="B4121" s="142"/>
      <c r="C4121" s="4" t="s">
        <v>6128</v>
      </c>
      <c r="D4121" s="5">
        <v>45031</v>
      </c>
      <c r="E4121" s="6" t="s">
        <v>1368</v>
      </c>
      <c r="F4121" s="7">
        <v>1561442</v>
      </c>
      <c r="G4121" s="6" t="s">
        <v>1366</v>
      </c>
      <c r="H4121" s="7">
        <v>163951</v>
      </c>
      <c r="I4121" s="143"/>
      <c r="J4121" s="144"/>
      <c r="K4121" s="145"/>
      <c r="L4121" t="str">
        <f t="shared" si="243"/>
        <v>22209</v>
      </c>
      <c r="M4121">
        <f t="shared" si="244"/>
        <v>22209</v>
      </c>
      <c r="N4121" s="37">
        <f t="shared" si="242"/>
        <v>1561442</v>
      </c>
    </row>
    <row r="4122" spans="1:14" x14ac:dyDescent="0.3">
      <c r="A4122" s="3">
        <v>5</v>
      </c>
      <c r="B4122" s="142"/>
      <c r="C4122" s="4" t="s">
        <v>6129</v>
      </c>
      <c r="D4122" s="5">
        <v>45024</v>
      </c>
      <c r="E4122" s="6" t="s">
        <v>1368</v>
      </c>
      <c r="F4122" s="7">
        <v>1112983</v>
      </c>
      <c r="G4122" s="6" t="s">
        <v>1366</v>
      </c>
      <c r="H4122" s="7">
        <v>116863</v>
      </c>
      <c r="I4122" s="143"/>
      <c r="J4122" s="144"/>
      <c r="K4122" s="145"/>
      <c r="L4122" t="str">
        <f t="shared" si="243"/>
        <v>20497</v>
      </c>
      <c r="M4122">
        <f t="shared" si="244"/>
        <v>20497</v>
      </c>
      <c r="N4122" s="37">
        <f t="shared" si="242"/>
        <v>1112983</v>
      </c>
    </row>
    <row r="4123" spans="1:14" x14ac:dyDescent="0.3">
      <c r="A4123" s="3">
        <v>5</v>
      </c>
      <c r="B4123" s="135"/>
      <c r="C4123" s="4" t="s">
        <v>6130</v>
      </c>
      <c r="D4123" s="5">
        <v>45038</v>
      </c>
      <c r="E4123" s="6" t="s">
        <v>1368</v>
      </c>
      <c r="F4123" s="7">
        <v>1836922</v>
      </c>
      <c r="G4123" s="6" t="s">
        <v>1366</v>
      </c>
      <c r="H4123" s="7">
        <v>192877</v>
      </c>
      <c r="I4123" s="137"/>
      <c r="J4123" s="140"/>
      <c r="K4123" s="141"/>
      <c r="L4123" t="str">
        <f t="shared" si="243"/>
        <v>23571</v>
      </c>
      <c r="M4123">
        <f t="shared" si="244"/>
        <v>23571</v>
      </c>
      <c r="N4123" s="37">
        <f t="shared" si="242"/>
        <v>1836922</v>
      </c>
    </row>
    <row r="4124" spans="1:14" ht="37.6" x14ac:dyDescent="0.3">
      <c r="A4124" s="3">
        <v>5</v>
      </c>
      <c r="B4124" s="8" t="s">
        <v>6131</v>
      </c>
      <c r="C4124" s="4" t="s">
        <v>6132</v>
      </c>
      <c r="D4124" s="5">
        <v>45024</v>
      </c>
      <c r="E4124" s="6" t="s">
        <v>1368</v>
      </c>
      <c r="F4124" s="7">
        <v>1945554</v>
      </c>
      <c r="G4124" s="6" t="s">
        <v>1366</v>
      </c>
      <c r="H4124" s="7">
        <v>204283</v>
      </c>
      <c r="I4124" s="11">
        <v>1741271</v>
      </c>
      <c r="J4124" s="132" t="s">
        <v>985</v>
      </c>
      <c r="K4124" s="133"/>
      <c r="L4124" t="str">
        <f t="shared" si="243"/>
        <v>20495</v>
      </c>
      <c r="M4124">
        <f t="shared" si="244"/>
        <v>20495</v>
      </c>
      <c r="N4124" s="37">
        <f t="shared" si="242"/>
        <v>1945554</v>
      </c>
    </row>
    <row r="4125" spans="1:14" ht="25.05" x14ac:dyDescent="0.3">
      <c r="A4125" s="3">
        <v>5</v>
      </c>
      <c r="B4125" s="134" t="s">
        <v>6135</v>
      </c>
      <c r="C4125" s="4" t="s">
        <v>6136</v>
      </c>
      <c r="D4125" s="5">
        <v>45021</v>
      </c>
      <c r="E4125" s="6" t="s">
        <v>1787</v>
      </c>
      <c r="F4125" s="7">
        <v>2423223</v>
      </c>
      <c r="G4125" s="6" t="s">
        <v>1366</v>
      </c>
      <c r="H4125" s="7">
        <v>254438</v>
      </c>
      <c r="I4125" s="136">
        <v>7437740</v>
      </c>
      <c r="J4125" s="138" t="s">
        <v>988</v>
      </c>
      <c r="K4125" s="139"/>
      <c r="L4125" t="str">
        <f t="shared" si="243"/>
        <v>19337</v>
      </c>
      <c r="M4125">
        <f t="shared" si="244"/>
        <v>19337</v>
      </c>
      <c r="N4125" s="37">
        <f t="shared" si="242"/>
        <v>2423223</v>
      </c>
    </row>
    <row r="4126" spans="1:14" x14ac:dyDescent="0.3">
      <c r="A4126" s="3">
        <v>5</v>
      </c>
      <c r="B4126" s="142"/>
      <c r="C4126" s="4" t="s">
        <v>6137</v>
      </c>
      <c r="D4126" s="5">
        <v>45028</v>
      </c>
      <c r="E4126" s="6" t="s">
        <v>1368</v>
      </c>
      <c r="F4126" s="7">
        <v>1848396</v>
      </c>
      <c r="G4126" s="6" t="s">
        <v>1366</v>
      </c>
      <c r="H4126" s="7">
        <v>194082</v>
      </c>
      <c r="I4126" s="143"/>
      <c r="J4126" s="144"/>
      <c r="K4126" s="145"/>
      <c r="L4126" t="str">
        <f t="shared" si="243"/>
        <v>20720</v>
      </c>
      <c r="M4126">
        <f t="shared" si="244"/>
        <v>20720</v>
      </c>
      <c r="N4126" s="37">
        <f t="shared" si="242"/>
        <v>1848396</v>
      </c>
    </row>
    <row r="4127" spans="1:14" ht="25.05" x14ac:dyDescent="0.3">
      <c r="A4127" s="3">
        <v>5</v>
      </c>
      <c r="B4127" s="135"/>
      <c r="C4127" s="4" t="s">
        <v>6138</v>
      </c>
      <c r="D4127" s="5">
        <v>45038</v>
      </c>
      <c r="E4127" s="6" t="s">
        <v>1787</v>
      </c>
      <c r="F4127" s="7">
        <v>4038705</v>
      </c>
      <c r="G4127" s="6" t="s">
        <v>1366</v>
      </c>
      <c r="H4127" s="7">
        <v>424064</v>
      </c>
      <c r="I4127" s="137"/>
      <c r="J4127" s="140"/>
      <c r="K4127" s="141"/>
      <c r="L4127" t="str">
        <f t="shared" si="243"/>
        <v>23563</v>
      </c>
      <c r="M4127">
        <f t="shared" si="244"/>
        <v>23563</v>
      </c>
      <c r="N4127" s="37">
        <f t="shared" si="242"/>
        <v>4038705</v>
      </c>
    </row>
    <row r="4128" spans="1:14" x14ac:dyDescent="0.3">
      <c r="A4128" s="3">
        <v>5</v>
      </c>
      <c r="B4128" s="134" t="s">
        <v>6142</v>
      </c>
      <c r="C4128" s="4" t="s">
        <v>6143</v>
      </c>
      <c r="D4128" s="5">
        <v>45042</v>
      </c>
      <c r="E4128" s="6" t="s">
        <v>1368</v>
      </c>
      <c r="F4128" s="7">
        <v>1801228</v>
      </c>
      <c r="G4128" s="6" t="s">
        <v>1366</v>
      </c>
      <c r="H4128" s="7">
        <v>189129</v>
      </c>
      <c r="I4128" s="136">
        <v>2746507</v>
      </c>
      <c r="J4128" s="138" t="s">
        <v>996</v>
      </c>
      <c r="K4128" s="139"/>
      <c r="L4128" t="str">
        <f t="shared" si="243"/>
        <v>24970</v>
      </c>
      <c r="M4128">
        <f t="shared" si="244"/>
        <v>24970</v>
      </c>
      <c r="N4128" s="37">
        <f t="shared" si="242"/>
        <v>1801228</v>
      </c>
    </row>
    <row r="4129" spans="1:14" ht="25.05" x14ac:dyDescent="0.3">
      <c r="A4129" s="3">
        <v>5</v>
      </c>
      <c r="B4129" s="142"/>
      <c r="C4129" s="4" t="s">
        <v>6144</v>
      </c>
      <c r="D4129" s="5">
        <v>45021</v>
      </c>
      <c r="E4129" s="6" t="s">
        <v>1787</v>
      </c>
      <c r="F4129" s="7">
        <v>504268</v>
      </c>
      <c r="G4129" s="6" t="s">
        <v>1366</v>
      </c>
      <c r="H4129" s="7">
        <v>52948</v>
      </c>
      <c r="I4129" s="143"/>
      <c r="J4129" s="144"/>
      <c r="K4129" s="145"/>
      <c r="L4129" t="str">
        <f t="shared" si="243"/>
        <v>19332</v>
      </c>
      <c r="M4129">
        <f t="shared" si="244"/>
        <v>19332</v>
      </c>
      <c r="N4129" s="37">
        <f t="shared" si="242"/>
        <v>504268</v>
      </c>
    </row>
    <row r="4130" spans="1:14" x14ac:dyDescent="0.3">
      <c r="A4130" s="3">
        <v>5</v>
      </c>
      <c r="B4130" s="135"/>
      <c r="C4130" s="4" t="s">
        <v>6145</v>
      </c>
      <c r="D4130" s="5">
        <v>45028</v>
      </c>
      <c r="E4130" s="6" t="s">
        <v>1368</v>
      </c>
      <c r="F4130" s="7">
        <v>763227</v>
      </c>
      <c r="G4130" s="6" t="s">
        <v>1366</v>
      </c>
      <c r="H4130" s="7">
        <v>80139</v>
      </c>
      <c r="I4130" s="137"/>
      <c r="J4130" s="140"/>
      <c r="K4130" s="141"/>
      <c r="L4130" t="str">
        <f t="shared" si="243"/>
        <v>20716</v>
      </c>
      <c r="M4130">
        <f t="shared" si="244"/>
        <v>20716</v>
      </c>
      <c r="N4130" s="37">
        <f t="shared" si="242"/>
        <v>763227</v>
      </c>
    </row>
    <row r="4131" spans="1:14" ht="37.6" x14ac:dyDescent="0.3">
      <c r="A4131" s="3">
        <v>5</v>
      </c>
      <c r="B4131" s="8" t="s">
        <v>6151</v>
      </c>
      <c r="C4131" s="4" t="s">
        <v>6152</v>
      </c>
      <c r="D4131" s="5">
        <v>45027</v>
      </c>
      <c r="E4131" s="6" t="s">
        <v>1378</v>
      </c>
      <c r="F4131" s="7">
        <v>807741</v>
      </c>
      <c r="G4131" s="6" t="s">
        <v>1366</v>
      </c>
      <c r="H4131" s="7">
        <v>84813</v>
      </c>
      <c r="I4131" s="11">
        <v>722928</v>
      </c>
      <c r="J4131" s="132" t="s">
        <v>1001</v>
      </c>
      <c r="K4131" s="133"/>
      <c r="L4131" t="str">
        <f t="shared" si="243"/>
        <v>20579</v>
      </c>
      <c r="M4131">
        <f t="shared" si="244"/>
        <v>20579</v>
      </c>
      <c r="N4131" s="37">
        <f t="shared" si="242"/>
        <v>807741</v>
      </c>
    </row>
    <row r="4132" spans="1:14" ht="25.05" x14ac:dyDescent="0.3">
      <c r="A4132" s="3">
        <v>5</v>
      </c>
      <c r="B4132" s="134" t="s">
        <v>6153</v>
      </c>
      <c r="C4132" s="4" t="s">
        <v>6154</v>
      </c>
      <c r="D4132" s="5">
        <v>45040</v>
      </c>
      <c r="E4132" s="6" t="s">
        <v>1787</v>
      </c>
      <c r="F4132" s="7">
        <v>403871</v>
      </c>
      <c r="G4132" s="6" t="s">
        <v>1366</v>
      </c>
      <c r="H4132" s="7">
        <v>42406</v>
      </c>
      <c r="I4132" s="136">
        <v>1164305</v>
      </c>
      <c r="J4132" s="138" t="s">
        <v>1006</v>
      </c>
      <c r="K4132" s="139"/>
      <c r="L4132" t="str">
        <f t="shared" si="243"/>
        <v>23673</v>
      </c>
      <c r="M4132">
        <f t="shared" si="244"/>
        <v>23673</v>
      </c>
      <c r="N4132" s="37">
        <f t="shared" si="242"/>
        <v>403871</v>
      </c>
    </row>
    <row r="4133" spans="1:14" x14ac:dyDescent="0.3">
      <c r="A4133" s="3">
        <v>5</v>
      </c>
      <c r="B4133" s="135"/>
      <c r="C4133" s="4" t="s">
        <v>6155</v>
      </c>
      <c r="D4133" s="5">
        <v>45040</v>
      </c>
      <c r="E4133" s="6" t="s">
        <v>1368</v>
      </c>
      <c r="F4133" s="7">
        <v>897028</v>
      </c>
      <c r="G4133" s="6" t="s">
        <v>1366</v>
      </c>
      <c r="H4133" s="7">
        <v>94188</v>
      </c>
      <c r="I4133" s="137"/>
      <c r="J4133" s="140"/>
      <c r="K4133" s="141"/>
      <c r="L4133" t="str">
        <f t="shared" si="243"/>
        <v>23674</v>
      </c>
      <c r="M4133">
        <f t="shared" si="244"/>
        <v>23674</v>
      </c>
      <c r="N4133" s="37">
        <f t="shared" si="242"/>
        <v>897028</v>
      </c>
    </row>
    <row r="4134" spans="1:14" ht="37.6" x14ac:dyDescent="0.3">
      <c r="A4134" s="3">
        <v>5</v>
      </c>
      <c r="B4134" s="8" t="s">
        <v>6156</v>
      </c>
      <c r="C4134" s="4" t="s">
        <v>6157</v>
      </c>
      <c r="D4134" s="5">
        <v>45028</v>
      </c>
      <c r="E4134" s="6" t="s">
        <v>1368</v>
      </c>
      <c r="F4134" s="7">
        <v>3404792</v>
      </c>
      <c r="G4134" s="6" t="s">
        <v>1366</v>
      </c>
      <c r="H4134" s="7">
        <v>357503</v>
      </c>
      <c r="I4134" s="11">
        <v>3047289</v>
      </c>
      <c r="J4134" s="132" t="s">
        <v>1014</v>
      </c>
      <c r="K4134" s="133"/>
      <c r="L4134" t="str">
        <f t="shared" si="243"/>
        <v>20717</v>
      </c>
      <c r="M4134">
        <f t="shared" si="244"/>
        <v>20717</v>
      </c>
      <c r="N4134" s="37">
        <f t="shared" si="242"/>
        <v>3404792</v>
      </c>
    </row>
    <row r="4135" spans="1:14" ht="25.05" x14ac:dyDescent="0.3">
      <c r="A4135" s="3">
        <v>5</v>
      </c>
      <c r="B4135" s="134" t="s">
        <v>6161</v>
      </c>
      <c r="C4135" s="4" t="s">
        <v>6162</v>
      </c>
      <c r="D4135" s="5">
        <v>45027</v>
      </c>
      <c r="E4135" s="6" t="s">
        <v>1787</v>
      </c>
      <c r="F4135" s="7">
        <v>654863</v>
      </c>
      <c r="G4135" s="6" t="s">
        <v>1366</v>
      </c>
      <c r="H4135" s="7">
        <v>68761</v>
      </c>
      <c r="I4135" s="136">
        <v>2677761</v>
      </c>
      <c r="J4135" s="138" t="s">
        <v>1021</v>
      </c>
      <c r="K4135" s="139"/>
      <c r="L4135" t="str">
        <f t="shared" si="243"/>
        <v>20644</v>
      </c>
      <c r="M4135">
        <f t="shared" si="244"/>
        <v>20644</v>
      </c>
      <c r="N4135" s="37">
        <f t="shared" si="242"/>
        <v>654863</v>
      </c>
    </row>
    <row r="4136" spans="1:14" x14ac:dyDescent="0.3">
      <c r="A4136" s="3">
        <v>5</v>
      </c>
      <c r="B4136" s="135"/>
      <c r="C4136" s="4" t="s">
        <v>6163</v>
      </c>
      <c r="D4136" s="5">
        <v>45034</v>
      </c>
      <c r="E4136" s="6" t="s">
        <v>1368</v>
      </c>
      <c r="F4136" s="7">
        <v>2337049</v>
      </c>
      <c r="G4136" s="6" t="s">
        <v>1366</v>
      </c>
      <c r="H4136" s="7">
        <v>245390</v>
      </c>
      <c r="I4136" s="137"/>
      <c r="J4136" s="140"/>
      <c r="K4136" s="141"/>
      <c r="L4136" t="str">
        <f t="shared" si="243"/>
        <v>22381</v>
      </c>
      <c r="M4136">
        <f t="shared" si="244"/>
        <v>22381</v>
      </c>
      <c r="N4136" s="37">
        <f t="shared" si="242"/>
        <v>2337049</v>
      </c>
    </row>
    <row r="4137" spans="1:14" ht="37.6" x14ac:dyDescent="0.3">
      <c r="A4137" s="3">
        <v>5</v>
      </c>
      <c r="B4137" s="8" t="s">
        <v>6169</v>
      </c>
      <c r="C4137" s="4" t="s">
        <v>6170</v>
      </c>
      <c r="D4137" s="5">
        <v>45041</v>
      </c>
      <c r="E4137" s="6" t="s">
        <v>1368</v>
      </c>
      <c r="F4137" s="7">
        <v>488653</v>
      </c>
      <c r="G4137" s="6" t="s">
        <v>1366</v>
      </c>
      <c r="H4137" s="7">
        <v>51309</v>
      </c>
      <c r="I4137" s="11">
        <v>437344</v>
      </c>
      <c r="J4137" s="132" t="s">
        <v>2074</v>
      </c>
      <c r="K4137" s="133"/>
      <c r="L4137" t="str">
        <f t="shared" si="243"/>
        <v>23777</v>
      </c>
      <c r="M4137">
        <f t="shared" si="244"/>
        <v>23777</v>
      </c>
      <c r="N4137" s="37">
        <f t="shared" si="242"/>
        <v>488653</v>
      </c>
    </row>
    <row r="4138" spans="1:14" ht="25.05" x14ac:dyDescent="0.3">
      <c r="A4138" s="3">
        <v>5</v>
      </c>
      <c r="B4138" s="134" t="s">
        <v>6171</v>
      </c>
      <c r="C4138" s="4" t="s">
        <v>6172</v>
      </c>
      <c r="D4138" s="5">
        <v>45041</v>
      </c>
      <c r="E4138" s="6" t="s">
        <v>1378</v>
      </c>
      <c r="F4138" s="7">
        <v>3477210</v>
      </c>
      <c r="G4138" s="6" t="s">
        <v>1366</v>
      </c>
      <c r="H4138" s="7">
        <v>365107</v>
      </c>
      <c r="I4138" s="136">
        <v>5638104</v>
      </c>
      <c r="J4138" s="138" t="s">
        <v>1034</v>
      </c>
      <c r="K4138" s="139"/>
      <c r="L4138" t="str">
        <f t="shared" si="243"/>
        <v>23752</v>
      </c>
      <c r="M4138">
        <f t="shared" si="244"/>
        <v>23752</v>
      </c>
      <c r="N4138" s="37">
        <f t="shared" si="242"/>
        <v>3477210</v>
      </c>
    </row>
    <row r="4139" spans="1:14" ht="25.05" x14ac:dyDescent="0.3">
      <c r="A4139" s="3">
        <v>5</v>
      </c>
      <c r="B4139" s="135"/>
      <c r="C4139" s="4" t="s">
        <v>6173</v>
      </c>
      <c r="D4139" s="5">
        <v>45026</v>
      </c>
      <c r="E4139" s="6" t="s">
        <v>1378</v>
      </c>
      <c r="F4139" s="7">
        <v>2822347</v>
      </c>
      <c r="G4139" s="6" t="s">
        <v>1366</v>
      </c>
      <c r="H4139" s="7">
        <v>296346</v>
      </c>
      <c r="I4139" s="137"/>
      <c r="J4139" s="140"/>
      <c r="K4139" s="141"/>
      <c r="L4139" t="str">
        <f t="shared" si="243"/>
        <v>20523</v>
      </c>
      <c r="M4139">
        <f t="shared" si="244"/>
        <v>20523</v>
      </c>
      <c r="N4139" s="37">
        <f t="shared" si="242"/>
        <v>2822347</v>
      </c>
    </row>
    <row r="4140" spans="1:14" ht="25.05" x14ac:dyDescent="0.3">
      <c r="A4140" s="3">
        <v>5</v>
      </c>
      <c r="B4140" s="134" t="s">
        <v>6174</v>
      </c>
      <c r="C4140" s="4" t="s">
        <v>6175</v>
      </c>
      <c r="D4140" s="5">
        <v>45034</v>
      </c>
      <c r="E4140" s="6" t="s">
        <v>1787</v>
      </c>
      <c r="F4140" s="7">
        <v>2117467</v>
      </c>
      <c r="G4140" s="6" t="s">
        <v>1366</v>
      </c>
      <c r="H4140" s="7">
        <v>222334</v>
      </c>
      <c r="I4140" s="136">
        <v>3790266</v>
      </c>
      <c r="J4140" s="138" t="s">
        <v>1041</v>
      </c>
      <c r="K4140" s="139"/>
      <c r="L4140" t="str">
        <f t="shared" si="243"/>
        <v>22378</v>
      </c>
      <c r="M4140">
        <f t="shared" si="244"/>
        <v>22378</v>
      </c>
      <c r="N4140" s="37">
        <f t="shared" si="242"/>
        <v>2117467</v>
      </c>
    </row>
    <row r="4141" spans="1:14" ht="25.05" x14ac:dyDescent="0.3">
      <c r="A4141" s="3">
        <v>5</v>
      </c>
      <c r="B4141" s="135"/>
      <c r="C4141" s="4" t="s">
        <v>6176</v>
      </c>
      <c r="D4141" s="5">
        <v>45017</v>
      </c>
      <c r="E4141" s="6" t="s">
        <v>1787</v>
      </c>
      <c r="F4141" s="7">
        <v>2117467</v>
      </c>
      <c r="G4141" s="6" t="s">
        <v>1366</v>
      </c>
      <c r="H4141" s="7">
        <v>222334</v>
      </c>
      <c r="I4141" s="137"/>
      <c r="J4141" s="140"/>
      <c r="K4141" s="141"/>
      <c r="L4141" t="str">
        <f t="shared" si="243"/>
        <v>19056</v>
      </c>
      <c r="M4141">
        <f t="shared" si="244"/>
        <v>19056</v>
      </c>
      <c r="N4141" s="37">
        <f t="shared" si="242"/>
        <v>2117467</v>
      </c>
    </row>
    <row r="4142" spans="1:14" x14ac:dyDescent="0.3">
      <c r="A4142" s="3">
        <v>5</v>
      </c>
      <c r="B4142" s="134" t="s">
        <v>6177</v>
      </c>
      <c r="C4142" s="4" t="s">
        <v>6178</v>
      </c>
      <c r="D4142" s="5">
        <v>45037</v>
      </c>
      <c r="E4142" s="6" t="s">
        <v>1368</v>
      </c>
      <c r="F4142" s="7">
        <v>2592788</v>
      </c>
      <c r="G4142" s="6" t="s">
        <v>1366</v>
      </c>
      <c r="H4142" s="7">
        <v>272243</v>
      </c>
      <c r="I4142" s="136">
        <v>6250640</v>
      </c>
      <c r="J4142" s="138" t="s">
        <v>1046</v>
      </c>
      <c r="K4142" s="139"/>
      <c r="L4142" t="str">
        <f t="shared" si="243"/>
        <v>23479</v>
      </c>
      <c r="M4142">
        <f t="shared" si="244"/>
        <v>23479</v>
      </c>
      <c r="N4142" s="37">
        <f t="shared" si="242"/>
        <v>2592788</v>
      </c>
    </row>
    <row r="4143" spans="1:14" ht="25.05" x14ac:dyDescent="0.3">
      <c r="A4143" s="3">
        <v>5</v>
      </c>
      <c r="B4143" s="142"/>
      <c r="C4143" s="4" t="s">
        <v>6179</v>
      </c>
      <c r="D4143" s="5">
        <v>45027</v>
      </c>
      <c r="E4143" s="6" t="s">
        <v>1787</v>
      </c>
      <c r="F4143" s="7">
        <v>2925208</v>
      </c>
      <c r="G4143" s="6" t="s">
        <v>1366</v>
      </c>
      <c r="H4143" s="7">
        <v>307147</v>
      </c>
      <c r="I4143" s="143"/>
      <c r="J4143" s="144"/>
      <c r="K4143" s="145"/>
      <c r="L4143" t="str">
        <f t="shared" si="243"/>
        <v>20647</v>
      </c>
      <c r="M4143">
        <f t="shared" si="244"/>
        <v>20647</v>
      </c>
      <c r="N4143" s="37">
        <f t="shared" si="242"/>
        <v>2925208</v>
      </c>
    </row>
    <row r="4144" spans="1:14" x14ac:dyDescent="0.3">
      <c r="A4144" s="3">
        <v>5</v>
      </c>
      <c r="B4144" s="135"/>
      <c r="C4144" s="4" t="s">
        <v>6180</v>
      </c>
      <c r="D4144" s="5">
        <v>45034</v>
      </c>
      <c r="E4144" s="6" t="s">
        <v>1368</v>
      </c>
      <c r="F4144" s="7">
        <v>1465959</v>
      </c>
      <c r="G4144" s="6" t="s">
        <v>1366</v>
      </c>
      <c r="H4144" s="7">
        <v>153926</v>
      </c>
      <c r="I4144" s="137"/>
      <c r="J4144" s="140"/>
      <c r="K4144" s="141"/>
      <c r="L4144" t="str">
        <f t="shared" si="243"/>
        <v>22377</v>
      </c>
      <c r="M4144">
        <f t="shared" si="244"/>
        <v>22377</v>
      </c>
      <c r="N4144" s="37">
        <f t="shared" si="242"/>
        <v>1465959</v>
      </c>
    </row>
    <row r="4145" spans="1:14" x14ac:dyDescent="0.3">
      <c r="A4145" s="3">
        <v>5</v>
      </c>
      <c r="B4145" s="134" t="s">
        <v>6181</v>
      </c>
      <c r="C4145" s="4" t="s">
        <v>6182</v>
      </c>
      <c r="D4145" s="5">
        <v>45028</v>
      </c>
      <c r="E4145" s="6" t="s">
        <v>1368</v>
      </c>
      <c r="F4145" s="7">
        <v>2606120</v>
      </c>
      <c r="G4145" s="6" t="s">
        <v>1366</v>
      </c>
      <c r="H4145" s="7">
        <v>273643</v>
      </c>
      <c r="I4145" s="136">
        <v>6997432</v>
      </c>
      <c r="J4145" s="138" t="s">
        <v>1052</v>
      </c>
      <c r="K4145" s="139"/>
      <c r="L4145" t="str">
        <f t="shared" si="243"/>
        <v>20721</v>
      </c>
      <c r="M4145">
        <f t="shared" si="244"/>
        <v>20721</v>
      </c>
      <c r="N4145" s="37">
        <f t="shared" si="242"/>
        <v>2606120</v>
      </c>
    </row>
    <row r="4146" spans="1:14" x14ac:dyDescent="0.3">
      <c r="A4146" s="3">
        <v>5</v>
      </c>
      <c r="B4146" s="142"/>
      <c r="C4146" s="4" t="s">
        <v>6183</v>
      </c>
      <c r="D4146" s="5">
        <v>45042</v>
      </c>
      <c r="E4146" s="6" t="s">
        <v>1368</v>
      </c>
      <c r="F4146" s="7">
        <v>3094773</v>
      </c>
      <c r="G4146" s="6" t="s">
        <v>1366</v>
      </c>
      <c r="H4146" s="7">
        <v>324951</v>
      </c>
      <c r="I4146" s="143"/>
      <c r="J4146" s="144"/>
      <c r="K4146" s="145"/>
      <c r="L4146" t="str">
        <f t="shared" si="243"/>
        <v>24974</v>
      </c>
      <c r="M4146">
        <f t="shared" si="244"/>
        <v>24974</v>
      </c>
      <c r="N4146" s="37">
        <f t="shared" si="242"/>
        <v>3094773</v>
      </c>
    </row>
    <row r="4147" spans="1:14" ht="25.05" x14ac:dyDescent="0.3">
      <c r="A4147" s="3">
        <v>5</v>
      </c>
      <c r="B4147" s="135"/>
      <c r="C4147" s="4" t="s">
        <v>6184</v>
      </c>
      <c r="D4147" s="5">
        <v>45021</v>
      </c>
      <c r="E4147" s="6" t="s">
        <v>1787</v>
      </c>
      <c r="F4147" s="7">
        <v>2117467</v>
      </c>
      <c r="G4147" s="6" t="s">
        <v>1366</v>
      </c>
      <c r="H4147" s="7">
        <v>222334</v>
      </c>
      <c r="I4147" s="137"/>
      <c r="J4147" s="140"/>
      <c r="K4147" s="141"/>
      <c r="L4147" t="str">
        <f t="shared" si="243"/>
        <v>19335</v>
      </c>
      <c r="M4147">
        <f t="shared" si="244"/>
        <v>19335</v>
      </c>
      <c r="N4147" s="37">
        <f t="shared" si="242"/>
        <v>2117467</v>
      </c>
    </row>
    <row r="4148" spans="1:14" x14ac:dyDescent="0.3">
      <c r="A4148" s="3">
        <v>5</v>
      </c>
      <c r="B4148" s="134" t="s">
        <v>6185</v>
      </c>
      <c r="C4148" s="4" t="s">
        <v>6186</v>
      </c>
      <c r="D4148" s="5">
        <v>45019</v>
      </c>
      <c r="E4148" s="6" t="s">
        <v>1368</v>
      </c>
      <c r="F4148" s="7">
        <v>3044069</v>
      </c>
      <c r="G4148" s="6" t="s">
        <v>1366</v>
      </c>
      <c r="H4148" s="7">
        <v>319627</v>
      </c>
      <c r="I4148" s="136">
        <v>5995557</v>
      </c>
      <c r="J4148" s="138" t="s">
        <v>1057</v>
      </c>
      <c r="K4148" s="139"/>
      <c r="L4148" t="str">
        <f t="shared" si="243"/>
        <v>19174</v>
      </c>
      <c r="M4148">
        <f t="shared" si="244"/>
        <v>19174</v>
      </c>
      <c r="N4148" s="37">
        <f t="shared" si="242"/>
        <v>3044069</v>
      </c>
    </row>
    <row r="4149" spans="1:14" x14ac:dyDescent="0.3">
      <c r="A4149" s="3">
        <v>5</v>
      </c>
      <c r="B4149" s="142"/>
      <c r="C4149" s="4" t="s">
        <v>6187</v>
      </c>
      <c r="D4149" s="5">
        <v>45040</v>
      </c>
      <c r="E4149" s="6" t="s">
        <v>1368</v>
      </c>
      <c r="F4149" s="7">
        <v>1465959</v>
      </c>
      <c r="G4149" s="6" t="s">
        <v>1366</v>
      </c>
      <c r="H4149" s="7">
        <v>153926</v>
      </c>
      <c r="I4149" s="143"/>
      <c r="J4149" s="144"/>
      <c r="K4149" s="145"/>
      <c r="L4149" t="str">
        <f t="shared" si="243"/>
        <v>23669</v>
      </c>
      <c r="M4149">
        <f t="shared" si="244"/>
        <v>23669</v>
      </c>
      <c r="N4149" s="37">
        <f t="shared" si="242"/>
        <v>1465959</v>
      </c>
    </row>
    <row r="4150" spans="1:14" x14ac:dyDescent="0.3">
      <c r="A4150" s="3">
        <v>5</v>
      </c>
      <c r="B4150" s="135"/>
      <c r="C4150" s="4" t="s">
        <v>6188</v>
      </c>
      <c r="D4150" s="5">
        <v>45033</v>
      </c>
      <c r="E4150" s="6" t="s">
        <v>1368</v>
      </c>
      <c r="F4150" s="7">
        <v>2188918</v>
      </c>
      <c r="G4150" s="6" t="s">
        <v>1366</v>
      </c>
      <c r="H4150" s="7">
        <v>229836</v>
      </c>
      <c r="I4150" s="137"/>
      <c r="J4150" s="140"/>
      <c r="K4150" s="141"/>
      <c r="L4150" t="str">
        <f t="shared" si="243"/>
        <v>22303</v>
      </c>
      <c r="M4150">
        <f t="shared" si="244"/>
        <v>22303</v>
      </c>
      <c r="N4150" s="37">
        <f t="shared" si="242"/>
        <v>2188918</v>
      </c>
    </row>
    <row r="4151" spans="1:14" x14ac:dyDescent="0.3">
      <c r="A4151" s="3">
        <v>5</v>
      </c>
      <c r="B4151" s="134" t="s">
        <v>6192</v>
      </c>
      <c r="C4151" s="4" t="s">
        <v>6193</v>
      </c>
      <c r="D4151" s="5">
        <v>45022</v>
      </c>
      <c r="E4151" s="6" t="s">
        <v>1368</v>
      </c>
      <c r="F4151" s="7">
        <v>3339105</v>
      </c>
      <c r="G4151" s="6" t="s">
        <v>1366</v>
      </c>
      <c r="H4151" s="7">
        <v>350606</v>
      </c>
      <c r="I4151" s="136">
        <v>8115332</v>
      </c>
      <c r="J4151" s="138" t="s">
        <v>1065</v>
      </c>
      <c r="K4151" s="139"/>
      <c r="L4151" t="str">
        <f t="shared" si="243"/>
        <v>19600</v>
      </c>
      <c r="M4151">
        <f t="shared" si="244"/>
        <v>19600</v>
      </c>
      <c r="N4151" s="37">
        <f t="shared" ref="N4151:N4214" si="245">+F4151</f>
        <v>3339105</v>
      </c>
    </row>
    <row r="4152" spans="1:14" x14ac:dyDescent="0.3">
      <c r="A4152" s="3">
        <v>5</v>
      </c>
      <c r="B4152" s="142"/>
      <c r="C4152" s="4" t="s">
        <v>6194</v>
      </c>
      <c r="D4152" s="5">
        <v>45043</v>
      </c>
      <c r="E4152" s="6" t="s">
        <v>1368</v>
      </c>
      <c r="F4152" s="7">
        <v>2601797</v>
      </c>
      <c r="G4152" s="6" t="s">
        <v>1366</v>
      </c>
      <c r="H4152" s="7">
        <v>273189</v>
      </c>
      <c r="I4152" s="143"/>
      <c r="J4152" s="144"/>
      <c r="K4152" s="145"/>
      <c r="L4152" t="str">
        <f t="shared" si="243"/>
        <v>25022</v>
      </c>
      <c r="M4152">
        <f t="shared" si="244"/>
        <v>25022</v>
      </c>
      <c r="N4152" s="37">
        <f t="shared" si="245"/>
        <v>2601797</v>
      </c>
    </row>
    <row r="4153" spans="1:14" x14ac:dyDescent="0.3">
      <c r="A4153" s="3">
        <v>5</v>
      </c>
      <c r="B4153" s="135"/>
      <c r="C4153" s="4" t="s">
        <v>6195</v>
      </c>
      <c r="D4153" s="5">
        <v>45035</v>
      </c>
      <c r="E4153" s="6" t="s">
        <v>1368</v>
      </c>
      <c r="F4153" s="7">
        <v>3126508</v>
      </c>
      <c r="G4153" s="6" t="s">
        <v>1366</v>
      </c>
      <c r="H4153" s="7">
        <v>328283</v>
      </c>
      <c r="I4153" s="137"/>
      <c r="J4153" s="140"/>
      <c r="K4153" s="141"/>
      <c r="L4153" t="str">
        <f t="shared" si="243"/>
        <v>22412</v>
      </c>
      <c r="M4153">
        <f t="shared" si="244"/>
        <v>22412</v>
      </c>
      <c r="N4153" s="37">
        <f t="shared" si="245"/>
        <v>3126508</v>
      </c>
    </row>
    <row r="4154" spans="1:14" ht="25.05" x14ac:dyDescent="0.3">
      <c r="A4154" s="3">
        <v>5</v>
      </c>
      <c r="B4154" s="134" t="s">
        <v>6196</v>
      </c>
      <c r="C4154" s="4" t="s">
        <v>6197</v>
      </c>
      <c r="D4154" s="5">
        <v>45013</v>
      </c>
      <c r="E4154" s="6" t="s">
        <v>1787</v>
      </c>
      <c r="F4154" s="7">
        <v>5092692</v>
      </c>
      <c r="G4154" s="6" t="s">
        <v>1366</v>
      </c>
      <c r="H4154" s="7">
        <v>534733</v>
      </c>
      <c r="I4154" s="136">
        <v>17253825</v>
      </c>
      <c r="J4154" s="138" t="s">
        <v>1070</v>
      </c>
      <c r="K4154" s="139"/>
      <c r="L4154" t="str">
        <f t="shared" si="243"/>
        <v>17696</v>
      </c>
      <c r="M4154">
        <f t="shared" si="244"/>
        <v>17696</v>
      </c>
      <c r="N4154" s="37">
        <f t="shared" si="245"/>
        <v>5092692</v>
      </c>
    </row>
    <row r="4155" spans="1:14" ht="25.05" x14ac:dyDescent="0.3">
      <c r="A4155" s="3">
        <v>5</v>
      </c>
      <c r="B4155" s="142"/>
      <c r="C4155" s="4" t="s">
        <v>6198</v>
      </c>
      <c r="D4155" s="5">
        <v>44986</v>
      </c>
      <c r="E4155" s="6" t="s">
        <v>1378</v>
      </c>
      <c r="F4155" s="7">
        <v>4284951</v>
      </c>
      <c r="G4155" s="6" t="s">
        <v>1366</v>
      </c>
      <c r="H4155" s="7">
        <v>449920</v>
      </c>
      <c r="I4155" s="143"/>
      <c r="J4155" s="144"/>
      <c r="K4155" s="145"/>
      <c r="L4155" t="str">
        <f t="shared" si="243"/>
        <v>09122</v>
      </c>
      <c r="M4155">
        <f t="shared" si="244"/>
        <v>9122</v>
      </c>
      <c r="N4155" s="37">
        <f t="shared" si="245"/>
        <v>4284951</v>
      </c>
    </row>
    <row r="4156" spans="1:14" x14ac:dyDescent="0.3">
      <c r="A4156" s="3">
        <v>5</v>
      </c>
      <c r="B4156" s="142"/>
      <c r="C4156" s="4" t="s">
        <v>6199</v>
      </c>
      <c r="D4156" s="5">
        <v>44999</v>
      </c>
      <c r="E4156" s="6" t="s">
        <v>1368</v>
      </c>
      <c r="F4156" s="7">
        <v>4807682</v>
      </c>
      <c r="G4156" s="6" t="s">
        <v>1366</v>
      </c>
      <c r="H4156" s="7">
        <v>504807</v>
      </c>
      <c r="I4156" s="143"/>
      <c r="J4156" s="144"/>
      <c r="K4156" s="145"/>
      <c r="L4156" t="str">
        <f t="shared" si="243"/>
        <v>13581</v>
      </c>
      <c r="M4156">
        <f t="shared" si="244"/>
        <v>13581</v>
      </c>
      <c r="N4156" s="37">
        <f t="shared" si="245"/>
        <v>4807682</v>
      </c>
    </row>
    <row r="4157" spans="1:14" ht="25.05" x14ac:dyDescent="0.3">
      <c r="A4157" s="3">
        <v>5</v>
      </c>
      <c r="B4157" s="135"/>
      <c r="C4157" s="4" t="s">
        <v>6200</v>
      </c>
      <c r="D4157" s="5">
        <v>45006</v>
      </c>
      <c r="E4157" s="6" t="s">
        <v>1787</v>
      </c>
      <c r="F4157" s="7">
        <v>5092692</v>
      </c>
      <c r="G4157" s="6" t="s">
        <v>1366</v>
      </c>
      <c r="H4157" s="7">
        <v>534733</v>
      </c>
      <c r="I4157" s="137"/>
      <c r="J4157" s="140"/>
      <c r="K4157" s="141"/>
      <c r="L4157" t="str">
        <f t="shared" si="243"/>
        <v>15846</v>
      </c>
      <c r="M4157">
        <f t="shared" si="244"/>
        <v>15846</v>
      </c>
      <c r="N4157" s="37">
        <f t="shared" si="245"/>
        <v>5092692</v>
      </c>
    </row>
    <row r="4158" spans="1:14" x14ac:dyDescent="0.3">
      <c r="A4158" s="3">
        <v>5</v>
      </c>
      <c r="B4158" s="134" t="s">
        <v>6201</v>
      </c>
      <c r="C4158" s="4" t="s">
        <v>6202</v>
      </c>
      <c r="D4158" s="5">
        <v>45020</v>
      </c>
      <c r="E4158" s="6" t="s">
        <v>1368</v>
      </c>
      <c r="F4158" s="7">
        <v>4196863</v>
      </c>
      <c r="G4158" s="6" t="s">
        <v>1366</v>
      </c>
      <c r="H4158" s="7">
        <v>440671</v>
      </c>
      <c r="I4158" s="136">
        <v>14773249</v>
      </c>
      <c r="J4158" s="138" t="s">
        <v>1070</v>
      </c>
      <c r="K4158" s="139"/>
      <c r="L4158" t="str">
        <f t="shared" si="243"/>
        <v>19265</v>
      </c>
      <c r="M4158">
        <f t="shared" si="244"/>
        <v>19265</v>
      </c>
      <c r="N4158" s="37">
        <f t="shared" si="245"/>
        <v>4196863</v>
      </c>
    </row>
    <row r="4159" spans="1:14" x14ac:dyDescent="0.3">
      <c r="A4159" s="3">
        <v>5</v>
      </c>
      <c r="B4159" s="142"/>
      <c r="C4159" s="4" t="s">
        <v>6203</v>
      </c>
      <c r="D4159" s="5">
        <v>45027</v>
      </c>
      <c r="E4159" s="6" t="s">
        <v>1368</v>
      </c>
      <c r="F4159" s="7">
        <v>3144790</v>
      </c>
      <c r="G4159" s="6" t="s">
        <v>1366</v>
      </c>
      <c r="H4159" s="7">
        <v>330203</v>
      </c>
      <c r="I4159" s="143"/>
      <c r="J4159" s="144"/>
      <c r="K4159" s="145"/>
      <c r="L4159" t="str">
        <f t="shared" si="243"/>
        <v>20640</v>
      </c>
      <c r="M4159">
        <f t="shared" si="244"/>
        <v>20640</v>
      </c>
      <c r="N4159" s="37">
        <f t="shared" si="245"/>
        <v>3144790</v>
      </c>
    </row>
    <row r="4160" spans="1:14" x14ac:dyDescent="0.3">
      <c r="A4160" s="3">
        <v>5</v>
      </c>
      <c r="B4160" s="135"/>
      <c r="C4160" s="4" t="s">
        <v>6204</v>
      </c>
      <c r="D4160" s="5">
        <v>45041</v>
      </c>
      <c r="E4160" s="6" t="s">
        <v>1368</v>
      </c>
      <c r="F4160" s="7">
        <v>9164771</v>
      </c>
      <c r="G4160" s="6" t="s">
        <v>1366</v>
      </c>
      <c r="H4160" s="7">
        <v>962301</v>
      </c>
      <c r="I4160" s="137"/>
      <c r="J4160" s="140"/>
      <c r="K4160" s="141"/>
      <c r="L4160" t="str">
        <f t="shared" si="243"/>
        <v>23770</v>
      </c>
      <c r="M4160">
        <f t="shared" si="244"/>
        <v>23770</v>
      </c>
      <c r="N4160" s="37">
        <f t="shared" si="245"/>
        <v>9164771</v>
      </c>
    </row>
    <row r="4161" spans="1:14" ht="25.05" x14ac:dyDescent="0.3">
      <c r="A4161" s="3">
        <v>5</v>
      </c>
      <c r="B4161" s="134" t="s">
        <v>6208</v>
      </c>
      <c r="C4161" s="4" t="s">
        <v>6209</v>
      </c>
      <c r="D4161" s="5">
        <v>45022</v>
      </c>
      <c r="E4161" s="6" t="s">
        <v>1378</v>
      </c>
      <c r="F4161" s="7">
        <v>2140571</v>
      </c>
      <c r="G4161" s="6" t="s">
        <v>1366</v>
      </c>
      <c r="H4161" s="7">
        <v>224760</v>
      </c>
      <c r="I4161" s="136">
        <v>13658693</v>
      </c>
      <c r="J4161" s="138" t="s">
        <v>1078</v>
      </c>
      <c r="K4161" s="139"/>
      <c r="L4161" t="str">
        <f t="shared" si="243"/>
        <v>20191</v>
      </c>
      <c r="M4161">
        <f t="shared" si="244"/>
        <v>20191</v>
      </c>
      <c r="N4161" s="37">
        <f t="shared" si="245"/>
        <v>2140571</v>
      </c>
    </row>
    <row r="4162" spans="1:14" x14ac:dyDescent="0.3">
      <c r="A4162" s="3">
        <v>5</v>
      </c>
      <c r="B4162" s="142"/>
      <c r="C4162" s="4" t="s">
        <v>6210</v>
      </c>
      <c r="D4162" s="5">
        <v>45040</v>
      </c>
      <c r="E4162" s="6" t="s">
        <v>1368</v>
      </c>
      <c r="F4162" s="7">
        <v>2630305</v>
      </c>
      <c r="G4162" s="6" t="s">
        <v>1366</v>
      </c>
      <c r="H4162" s="7">
        <v>276182</v>
      </c>
      <c r="I4162" s="143"/>
      <c r="J4162" s="144"/>
      <c r="K4162" s="145"/>
      <c r="L4162" t="str">
        <f t="shared" si="243"/>
        <v>23613</v>
      </c>
      <c r="M4162">
        <f t="shared" si="244"/>
        <v>23613</v>
      </c>
      <c r="N4162" s="37">
        <f t="shared" si="245"/>
        <v>2630305</v>
      </c>
    </row>
    <row r="4163" spans="1:14" ht="25.05" x14ac:dyDescent="0.3">
      <c r="A4163" s="3">
        <v>5</v>
      </c>
      <c r="B4163" s="142"/>
      <c r="C4163" s="4" t="s">
        <v>6211</v>
      </c>
      <c r="D4163" s="5">
        <v>45030</v>
      </c>
      <c r="E4163" s="6" t="s">
        <v>1787</v>
      </c>
      <c r="F4163" s="7">
        <v>2090176</v>
      </c>
      <c r="G4163" s="6" t="s">
        <v>1366</v>
      </c>
      <c r="H4163" s="7">
        <v>219468</v>
      </c>
      <c r="I4163" s="143"/>
      <c r="J4163" s="144"/>
      <c r="K4163" s="145"/>
      <c r="L4163" t="str">
        <f t="shared" si="243"/>
        <v>22137</v>
      </c>
      <c r="M4163">
        <f t="shared" si="244"/>
        <v>22137</v>
      </c>
      <c r="N4163" s="37">
        <f t="shared" si="245"/>
        <v>2090176</v>
      </c>
    </row>
    <row r="4164" spans="1:14" ht="25.05" x14ac:dyDescent="0.3">
      <c r="A4164" s="3">
        <v>5</v>
      </c>
      <c r="B4164" s="142"/>
      <c r="C4164" s="4" t="s">
        <v>6212</v>
      </c>
      <c r="D4164" s="5">
        <v>45024</v>
      </c>
      <c r="E4164" s="6" t="s">
        <v>1378</v>
      </c>
      <c r="F4164" s="7">
        <v>1624491</v>
      </c>
      <c r="G4164" s="6" t="s">
        <v>1366</v>
      </c>
      <c r="H4164" s="7">
        <v>170572</v>
      </c>
      <c r="I4164" s="143"/>
      <c r="J4164" s="144"/>
      <c r="K4164" s="145"/>
      <c r="L4164" t="str">
        <f t="shared" si="243"/>
        <v>20468</v>
      </c>
      <c r="M4164">
        <f t="shared" si="244"/>
        <v>20468</v>
      </c>
      <c r="N4164" s="37">
        <f t="shared" si="245"/>
        <v>1624491</v>
      </c>
    </row>
    <row r="4165" spans="1:14" x14ac:dyDescent="0.3">
      <c r="A4165" s="3">
        <v>5</v>
      </c>
      <c r="B4165" s="135"/>
      <c r="C4165" s="4" t="s">
        <v>6213</v>
      </c>
      <c r="D4165" s="5">
        <v>45040</v>
      </c>
      <c r="E4165" s="6" t="s">
        <v>1368</v>
      </c>
      <c r="F4165" s="7">
        <v>6775566</v>
      </c>
      <c r="G4165" s="6" t="s">
        <v>1366</v>
      </c>
      <c r="H4165" s="7">
        <v>711434</v>
      </c>
      <c r="I4165" s="137"/>
      <c r="J4165" s="140"/>
      <c r="K4165" s="141"/>
      <c r="L4165" t="str">
        <f t="shared" si="243"/>
        <v>23638</v>
      </c>
      <c r="M4165">
        <f t="shared" si="244"/>
        <v>23638</v>
      </c>
      <c r="N4165" s="37">
        <f t="shared" si="245"/>
        <v>6775566</v>
      </c>
    </row>
    <row r="4166" spans="1:14" ht="37.6" x14ac:dyDescent="0.3">
      <c r="A4166" s="3">
        <v>5</v>
      </c>
      <c r="B4166" s="8" t="s">
        <v>6214</v>
      </c>
      <c r="C4166" s="4" t="s">
        <v>6215</v>
      </c>
      <c r="D4166" s="5">
        <v>45030</v>
      </c>
      <c r="E4166" s="6" t="s">
        <v>1368</v>
      </c>
      <c r="F4166" s="7">
        <v>2337049</v>
      </c>
      <c r="G4166" s="6" t="s">
        <v>1366</v>
      </c>
      <c r="H4166" s="7">
        <v>245390</v>
      </c>
      <c r="I4166" s="11">
        <v>2091659</v>
      </c>
      <c r="J4166" s="132" t="s">
        <v>1089</v>
      </c>
      <c r="K4166" s="133"/>
      <c r="L4166" t="str">
        <f t="shared" si="243"/>
        <v>22132</v>
      </c>
      <c r="M4166">
        <f t="shared" si="244"/>
        <v>22132</v>
      </c>
      <c r="N4166" s="37">
        <f t="shared" si="245"/>
        <v>2337049</v>
      </c>
    </row>
    <row r="4167" spans="1:14" x14ac:dyDescent="0.3">
      <c r="A4167" s="3">
        <v>5</v>
      </c>
      <c r="B4167" s="134" t="s">
        <v>6221</v>
      </c>
      <c r="C4167" s="4" t="s">
        <v>6222</v>
      </c>
      <c r="D4167" s="5">
        <v>45021</v>
      </c>
      <c r="E4167" s="6" t="s">
        <v>1368</v>
      </c>
      <c r="F4167" s="7">
        <v>9091940</v>
      </c>
      <c r="G4167" s="6" t="s">
        <v>1366</v>
      </c>
      <c r="H4167" s="7">
        <v>954654</v>
      </c>
      <c r="I4167" s="136">
        <v>33276563</v>
      </c>
      <c r="J4167" s="138" t="s">
        <v>1093</v>
      </c>
      <c r="K4167" s="139"/>
      <c r="L4167" t="str">
        <f t="shared" ref="L4167:L4230" si="246">+RIGHT(C4167,5)</f>
        <v>19341</v>
      </c>
      <c r="M4167">
        <f t="shared" ref="M4167:M4230" si="247">+L4167*1</f>
        <v>19341</v>
      </c>
      <c r="N4167" s="37">
        <f t="shared" si="245"/>
        <v>9091940</v>
      </c>
    </row>
    <row r="4168" spans="1:14" x14ac:dyDescent="0.3">
      <c r="A4168" s="3">
        <v>5</v>
      </c>
      <c r="B4168" s="142"/>
      <c r="C4168" s="4" t="s">
        <v>6223</v>
      </c>
      <c r="D4168" s="5">
        <v>45042</v>
      </c>
      <c r="E4168" s="6" t="s">
        <v>1368</v>
      </c>
      <c r="F4168" s="7">
        <v>8927050</v>
      </c>
      <c r="G4168" s="6" t="s">
        <v>1366</v>
      </c>
      <c r="H4168" s="7">
        <v>937340</v>
      </c>
      <c r="I4168" s="143"/>
      <c r="J4168" s="144"/>
      <c r="K4168" s="145"/>
      <c r="L4168" t="str">
        <f t="shared" si="246"/>
        <v>24966</v>
      </c>
      <c r="M4168">
        <f t="shared" si="247"/>
        <v>24966</v>
      </c>
      <c r="N4168" s="37">
        <f t="shared" si="245"/>
        <v>8927050</v>
      </c>
    </row>
    <row r="4169" spans="1:14" x14ac:dyDescent="0.3">
      <c r="A4169" s="3">
        <v>5</v>
      </c>
      <c r="B4169" s="135"/>
      <c r="C4169" s="4" t="s">
        <v>6224</v>
      </c>
      <c r="D4169" s="5">
        <v>45035</v>
      </c>
      <c r="E4169" s="6" t="s">
        <v>1368</v>
      </c>
      <c r="F4169" s="7">
        <v>19161527</v>
      </c>
      <c r="G4169" s="6" t="s">
        <v>1366</v>
      </c>
      <c r="H4169" s="7">
        <v>2011960</v>
      </c>
      <c r="I4169" s="137"/>
      <c r="J4169" s="140"/>
      <c r="K4169" s="141"/>
      <c r="L4169" t="str">
        <f t="shared" si="246"/>
        <v>22454</v>
      </c>
      <c r="M4169">
        <f t="shared" si="247"/>
        <v>22454</v>
      </c>
      <c r="N4169" s="37">
        <f t="shared" si="245"/>
        <v>19161527</v>
      </c>
    </row>
    <row r="4170" spans="1:14" ht="37.6" x14ac:dyDescent="0.3">
      <c r="A4170" s="3">
        <v>5</v>
      </c>
      <c r="B4170" s="8" t="s">
        <v>6231</v>
      </c>
      <c r="C4170" s="4" t="s">
        <v>6232</v>
      </c>
      <c r="D4170" s="5">
        <v>45041</v>
      </c>
      <c r="E4170" s="6" t="s">
        <v>2134</v>
      </c>
      <c r="F4170" s="7">
        <v>1104004</v>
      </c>
      <c r="G4170" s="6" t="s">
        <v>1366</v>
      </c>
      <c r="H4170" s="7">
        <v>115920</v>
      </c>
      <c r="I4170" s="11">
        <v>988084</v>
      </c>
      <c r="J4170" s="132" t="s">
        <v>1102</v>
      </c>
      <c r="K4170" s="133"/>
      <c r="L4170" t="str">
        <f t="shared" si="246"/>
        <v>23772</v>
      </c>
      <c r="M4170">
        <f t="shared" si="247"/>
        <v>23772</v>
      </c>
      <c r="N4170" s="37">
        <f t="shared" si="245"/>
        <v>1104004</v>
      </c>
    </row>
    <row r="4171" spans="1:14" x14ac:dyDescent="0.3">
      <c r="A4171" s="3">
        <v>5</v>
      </c>
      <c r="B4171" s="134" t="s">
        <v>6236</v>
      </c>
      <c r="C4171" s="4" t="s">
        <v>6237</v>
      </c>
      <c r="D4171" s="5">
        <v>45017</v>
      </c>
      <c r="E4171" s="6" t="s">
        <v>1368</v>
      </c>
      <c r="F4171" s="7">
        <v>2531364</v>
      </c>
      <c r="G4171" s="6" t="s">
        <v>1366</v>
      </c>
      <c r="H4171" s="7">
        <v>265793</v>
      </c>
      <c r="I4171" s="136">
        <v>6898165</v>
      </c>
      <c r="J4171" s="138" t="s">
        <v>1105</v>
      </c>
      <c r="K4171" s="139"/>
      <c r="L4171" t="str">
        <f t="shared" si="246"/>
        <v>19107</v>
      </c>
      <c r="M4171">
        <f t="shared" si="247"/>
        <v>19107</v>
      </c>
      <c r="N4171" s="37">
        <f t="shared" si="245"/>
        <v>2531364</v>
      </c>
    </row>
    <row r="4172" spans="1:14" ht="25.05" x14ac:dyDescent="0.3">
      <c r="A4172" s="3">
        <v>5</v>
      </c>
      <c r="B4172" s="142"/>
      <c r="C4172" s="4" t="s">
        <v>6238</v>
      </c>
      <c r="D4172" s="5">
        <v>45031</v>
      </c>
      <c r="E4172" s="6" t="s">
        <v>1787</v>
      </c>
      <c r="F4172" s="7">
        <v>1359743</v>
      </c>
      <c r="G4172" s="6" t="s">
        <v>1366</v>
      </c>
      <c r="H4172" s="7">
        <v>142773</v>
      </c>
      <c r="I4172" s="143"/>
      <c r="J4172" s="144"/>
      <c r="K4172" s="145"/>
      <c r="L4172" t="str">
        <f t="shared" si="246"/>
        <v>22208</v>
      </c>
      <c r="M4172">
        <f t="shared" si="247"/>
        <v>22208</v>
      </c>
      <c r="N4172" s="37">
        <f t="shared" si="245"/>
        <v>1359743</v>
      </c>
    </row>
    <row r="4173" spans="1:14" x14ac:dyDescent="0.3">
      <c r="A4173" s="3">
        <v>5</v>
      </c>
      <c r="B4173" s="135"/>
      <c r="C4173" s="4" t="s">
        <v>6239</v>
      </c>
      <c r="D4173" s="5">
        <v>45038</v>
      </c>
      <c r="E4173" s="6" t="s">
        <v>1368</v>
      </c>
      <c r="F4173" s="7">
        <v>3816340</v>
      </c>
      <c r="G4173" s="6" t="s">
        <v>1366</v>
      </c>
      <c r="H4173" s="7">
        <v>400716</v>
      </c>
      <c r="I4173" s="137"/>
      <c r="J4173" s="140"/>
      <c r="K4173" s="141"/>
      <c r="L4173" t="str">
        <f t="shared" si="246"/>
        <v>23568</v>
      </c>
      <c r="M4173">
        <f t="shared" si="247"/>
        <v>23568</v>
      </c>
      <c r="N4173" s="37">
        <f t="shared" si="245"/>
        <v>3816340</v>
      </c>
    </row>
    <row r="4174" spans="1:14" x14ac:dyDescent="0.3">
      <c r="A4174" s="3">
        <v>5</v>
      </c>
      <c r="B4174" s="134" t="s">
        <v>6240</v>
      </c>
      <c r="C4174" s="4" t="s">
        <v>6241</v>
      </c>
      <c r="D4174" s="5">
        <v>45037</v>
      </c>
      <c r="E4174" s="6" t="s">
        <v>1365</v>
      </c>
      <c r="F4174" s="7">
        <v>4261015</v>
      </c>
      <c r="G4174" s="6" t="s">
        <v>1366</v>
      </c>
      <c r="H4174" s="7">
        <v>447407</v>
      </c>
      <c r="I4174" s="136">
        <v>17053770</v>
      </c>
      <c r="J4174" s="138" t="s">
        <v>1111</v>
      </c>
      <c r="K4174" s="139"/>
      <c r="L4174" t="str">
        <f t="shared" si="246"/>
        <v>23467</v>
      </c>
      <c r="M4174">
        <f t="shared" si="247"/>
        <v>23467</v>
      </c>
      <c r="N4174" s="37">
        <f t="shared" si="245"/>
        <v>4261015</v>
      </c>
    </row>
    <row r="4175" spans="1:14" x14ac:dyDescent="0.3">
      <c r="A4175" s="3">
        <v>5</v>
      </c>
      <c r="B4175" s="142"/>
      <c r="C4175" s="4" t="s">
        <v>6242</v>
      </c>
      <c r="D4175" s="5">
        <v>45033</v>
      </c>
      <c r="E4175" s="6" t="s">
        <v>1365</v>
      </c>
      <c r="F4175" s="7">
        <v>1661682</v>
      </c>
      <c r="G4175" s="6" t="s">
        <v>1366</v>
      </c>
      <c r="H4175" s="7">
        <v>174477</v>
      </c>
      <c r="I4175" s="143"/>
      <c r="J4175" s="144"/>
      <c r="K4175" s="145"/>
      <c r="L4175" t="str">
        <f t="shared" si="246"/>
        <v>22243</v>
      </c>
      <c r="M4175">
        <f t="shared" si="247"/>
        <v>22243</v>
      </c>
      <c r="N4175" s="37">
        <f t="shared" si="245"/>
        <v>1661682</v>
      </c>
    </row>
    <row r="4176" spans="1:14" x14ac:dyDescent="0.3">
      <c r="A4176" s="3">
        <v>5</v>
      </c>
      <c r="B4176" s="142"/>
      <c r="C4176" s="4" t="s">
        <v>6243</v>
      </c>
      <c r="D4176" s="5">
        <v>45044</v>
      </c>
      <c r="E4176" s="6" t="s">
        <v>1365</v>
      </c>
      <c r="F4176" s="7">
        <v>1954612</v>
      </c>
      <c r="G4176" s="6" t="s">
        <v>1366</v>
      </c>
      <c r="H4176" s="7">
        <v>205234</v>
      </c>
      <c r="I4176" s="143"/>
      <c r="J4176" s="144"/>
      <c r="K4176" s="145"/>
      <c r="L4176" t="str">
        <f t="shared" si="246"/>
        <v>25181</v>
      </c>
      <c r="M4176">
        <f t="shared" si="247"/>
        <v>25181</v>
      </c>
      <c r="N4176" s="37">
        <f t="shared" si="245"/>
        <v>1954612</v>
      </c>
    </row>
    <row r="4177" spans="1:14" x14ac:dyDescent="0.3">
      <c r="A4177" s="3">
        <v>5</v>
      </c>
      <c r="B4177" s="142"/>
      <c r="C4177" s="4" t="s">
        <v>6244</v>
      </c>
      <c r="D4177" s="5">
        <v>45020</v>
      </c>
      <c r="E4177" s="6" t="s">
        <v>1365</v>
      </c>
      <c r="F4177" s="7">
        <v>2029379</v>
      </c>
      <c r="G4177" s="6" t="s">
        <v>1366</v>
      </c>
      <c r="H4177" s="7">
        <v>213085</v>
      </c>
      <c r="I4177" s="143"/>
      <c r="J4177" s="144"/>
      <c r="K4177" s="145"/>
      <c r="L4177" t="str">
        <f t="shared" si="246"/>
        <v>19203</v>
      </c>
      <c r="M4177">
        <f t="shared" si="247"/>
        <v>19203</v>
      </c>
      <c r="N4177" s="37">
        <f t="shared" si="245"/>
        <v>2029379</v>
      </c>
    </row>
    <row r="4178" spans="1:14" ht="25.05" x14ac:dyDescent="0.3">
      <c r="A4178" s="3">
        <v>5</v>
      </c>
      <c r="B4178" s="142"/>
      <c r="C4178" s="4" t="s">
        <v>6245</v>
      </c>
      <c r="D4178" s="5">
        <v>45027</v>
      </c>
      <c r="E4178" s="6" t="s">
        <v>1378</v>
      </c>
      <c r="F4178" s="7">
        <v>1496622</v>
      </c>
      <c r="G4178" s="6" t="s">
        <v>1366</v>
      </c>
      <c r="H4178" s="7">
        <v>157145</v>
      </c>
      <c r="I4178" s="143"/>
      <c r="J4178" s="144"/>
      <c r="K4178" s="145"/>
      <c r="L4178" t="str">
        <f t="shared" si="246"/>
        <v>20570</v>
      </c>
      <c r="M4178">
        <f t="shared" si="247"/>
        <v>20570</v>
      </c>
      <c r="N4178" s="37">
        <f t="shared" si="245"/>
        <v>1496622</v>
      </c>
    </row>
    <row r="4179" spans="1:14" x14ac:dyDescent="0.3">
      <c r="A4179" s="3">
        <v>5</v>
      </c>
      <c r="B4179" s="135"/>
      <c r="C4179" s="4" t="s">
        <v>6246</v>
      </c>
      <c r="D4179" s="5">
        <v>45040</v>
      </c>
      <c r="E4179" s="6" t="s">
        <v>1365</v>
      </c>
      <c r="F4179" s="7">
        <v>7651182</v>
      </c>
      <c r="G4179" s="6" t="s">
        <v>1366</v>
      </c>
      <c r="H4179" s="7">
        <v>803374</v>
      </c>
      <c r="I4179" s="137"/>
      <c r="J4179" s="140"/>
      <c r="K4179" s="141"/>
      <c r="L4179" t="str">
        <f t="shared" si="246"/>
        <v>23626</v>
      </c>
      <c r="M4179">
        <f t="shared" si="247"/>
        <v>23626</v>
      </c>
      <c r="N4179" s="37">
        <f t="shared" si="245"/>
        <v>7651182</v>
      </c>
    </row>
    <row r="4180" spans="1:14" x14ac:dyDescent="0.3">
      <c r="A4180" s="3">
        <v>5</v>
      </c>
      <c r="B4180" s="134" t="s">
        <v>6252</v>
      </c>
      <c r="C4180" s="4" t="s">
        <v>6253</v>
      </c>
      <c r="D4180" s="5">
        <v>45001</v>
      </c>
      <c r="E4180" s="6" t="s">
        <v>1121</v>
      </c>
      <c r="F4180" s="7">
        <v>1529568</v>
      </c>
      <c r="G4180" s="6" t="s">
        <v>1366</v>
      </c>
      <c r="H4180" s="7">
        <v>160605</v>
      </c>
      <c r="I4180" s="136">
        <v>5234489</v>
      </c>
      <c r="J4180" s="138" t="s">
        <v>1122</v>
      </c>
      <c r="K4180" s="139"/>
      <c r="L4180" t="str">
        <f t="shared" si="246"/>
        <v>13733</v>
      </c>
      <c r="M4180">
        <f t="shared" si="247"/>
        <v>13733</v>
      </c>
      <c r="N4180" s="37">
        <f t="shared" si="245"/>
        <v>1529568</v>
      </c>
    </row>
    <row r="4181" spans="1:14" x14ac:dyDescent="0.3">
      <c r="A4181" s="3">
        <v>5</v>
      </c>
      <c r="B4181" s="142"/>
      <c r="C4181" s="4" t="s">
        <v>6254</v>
      </c>
      <c r="D4181" s="5">
        <v>45006</v>
      </c>
      <c r="E4181" s="6" t="s">
        <v>1121</v>
      </c>
      <c r="F4181" s="7">
        <v>1047156</v>
      </c>
      <c r="G4181" s="6" t="s">
        <v>1366</v>
      </c>
      <c r="H4181" s="7">
        <v>109951</v>
      </c>
      <c r="I4181" s="143"/>
      <c r="J4181" s="144"/>
      <c r="K4181" s="145"/>
      <c r="L4181" t="str">
        <f t="shared" si="246"/>
        <v>15832</v>
      </c>
      <c r="M4181">
        <f t="shared" si="247"/>
        <v>15832</v>
      </c>
      <c r="N4181" s="37">
        <f t="shared" si="245"/>
        <v>1047156</v>
      </c>
    </row>
    <row r="4182" spans="1:14" x14ac:dyDescent="0.3">
      <c r="A4182" s="3">
        <v>5</v>
      </c>
      <c r="B4182" s="142"/>
      <c r="C4182" s="4" t="s">
        <v>6255</v>
      </c>
      <c r="D4182" s="5">
        <v>45012</v>
      </c>
      <c r="E4182" s="6" t="s">
        <v>1121</v>
      </c>
      <c r="F4182" s="7">
        <v>807741</v>
      </c>
      <c r="G4182" s="6" t="s">
        <v>1366</v>
      </c>
      <c r="H4182" s="7">
        <v>84813</v>
      </c>
      <c r="I4182" s="143"/>
      <c r="J4182" s="144"/>
      <c r="K4182" s="145"/>
      <c r="L4182" t="str">
        <f t="shared" si="246"/>
        <v>17565</v>
      </c>
      <c r="M4182">
        <f t="shared" si="247"/>
        <v>17565</v>
      </c>
      <c r="N4182" s="37">
        <f t="shared" si="245"/>
        <v>807741</v>
      </c>
    </row>
    <row r="4183" spans="1:14" x14ac:dyDescent="0.3">
      <c r="A4183" s="3">
        <v>5</v>
      </c>
      <c r="B4183" s="142"/>
      <c r="C4183" s="4" t="s">
        <v>6256</v>
      </c>
      <c r="D4183" s="5">
        <v>45009</v>
      </c>
      <c r="E4183" s="6" t="s">
        <v>1121</v>
      </c>
      <c r="F4183" s="7">
        <v>1501737</v>
      </c>
      <c r="G4183" s="6" t="s">
        <v>1366</v>
      </c>
      <c r="H4183" s="7">
        <v>157682</v>
      </c>
      <c r="I4183" s="143"/>
      <c r="J4183" s="144"/>
      <c r="K4183" s="145"/>
      <c r="L4183" t="str">
        <f t="shared" si="246"/>
        <v>17457</v>
      </c>
      <c r="M4183">
        <f t="shared" si="247"/>
        <v>17457</v>
      </c>
      <c r="N4183" s="37">
        <f t="shared" si="245"/>
        <v>1501737</v>
      </c>
    </row>
    <row r="4184" spans="1:14" x14ac:dyDescent="0.3">
      <c r="A4184" s="3">
        <v>5</v>
      </c>
      <c r="B4184" s="135"/>
      <c r="C4184" s="4" t="s">
        <v>6257</v>
      </c>
      <c r="D4184" s="5">
        <v>45008</v>
      </c>
      <c r="E4184" s="6" t="s">
        <v>1121</v>
      </c>
      <c r="F4184" s="7">
        <v>962389</v>
      </c>
      <c r="G4184" s="6" t="s">
        <v>1366</v>
      </c>
      <c r="H4184" s="7">
        <v>101051</v>
      </c>
      <c r="I4184" s="137"/>
      <c r="J4184" s="140"/>
      <c r="K4184" s="141"/>
      <c r="L4184" t="str">
        <f t="shared" si="246"/>
        <v>16837</v>
      </c>
      <c r="M4184">
        <f t="shared" si="247"/>
        <v>16837</v>
      </c>
      <c r="N4184" s="37">
        <f t="shared" si="245"/>
        <v>962389</v>
      </c>
    </row>
    <row r="4185" spans="1:14" x14ac:dyDescent="0.3">
      <c r="A4185" s="3">
        <v>5</v>
      </c>
      <c r="B4185" s="134" t="s">
        <v>6258</v>
      </c>
      <c r="C4185" s="4" t="s">
        <v>6259</v>
      </c>
      <c r="D4185" s="5">
        <v>45012</v>
      </c>
      <c r="E4185" s="6" t="s">
        <v>1121</v>
      </c>
      <c r="F4185" s="7">
        <v>1776843</v>
      </c>
      <c r="G4185" s="6" t="s">
        <v>1366</v>
      </c>
      <c r="H4185" s="7">
        <v>186568</v>
      </c>
      <c r="I4185" s="136">
        <v>5418718</v>
      </c>
      <c r="J4185" s="138" t="s">
        <v>1122</v>
      </c>
      <c r="K4185" s="139"/>
      <c r="L4185" t="str">
        <f t="shared" si="246"/>
        <v>17595</v>
      </c>
      <c r="M4185">
        <f t="shared" si="247"/>
        <v>17595</v>
      </c>
      <c r="N4185" s="37">
        <f t="shared" si="245"/>
        <v>1776843</v>
      </c>
    </row>
    <row r="4186" spans="1:14" x14ac:dyDescent="0.3">
      <c r="A4186" s="3">
        <v>5</v>
      </c>
      <c r="B4186" s="142"/>
      <c r="C4186" s="4" t="s">
        <v>6260</v>
      </c>
      <c r="D4186" s="5">
        <v>45006</v>
      </c>
      <c r="E4186" s="6" t="s">
        <v>1121</v>
      </c>
      <c r="F4186" s="7">
        <v>1348323</v>
      </c>
      <c r="G4186" s="6" t="s">
        <v>1366</v>
      </c>
      <c r="H4186" s="7">
        <v>141574</v>
      </c>
      <c r="I4186" s="143"/>
      <c r="J4186" s="144"/>
      <c r="K4186" s="145"/>
      <c r="L4186" t="str">
        <f t="shared" si="246"/>
        <v>15841</v>
      </c>
      <c r="M4186">
        <f t="shared" si="247"/>
        <v>15841</v>
      </c>
      <c r="N4186" s="37">
        <f t="shared" si="245"/>
        <v>1348323</v>
      </c>
    </row>
    <row r="4187" spans="1:14" x14ac:dyDescent="0.3">
      <c r="A4187" s="3">
        <v>5</v>
      </c>
      <c r="B4187" s="135"/>
      <c r="C4187" s="4" t="s">
        <v>6261</v>
      </c>
      <c r="D4187" s="5">
        <v>45014</v>
      </c>
      <c r="E4187" s="6" t="s">
        <v>1121</v>
      </c>
      <c r="F4187" s="7">
        <v>2929267</v>
      </c>
      <c r="G4187" s="6" t="s">
        <v>1366</v>
      </c>
      <c r="H4187" s="7">
        <v>307573</v>
      </c>
      <c r="I4187" s="137"/>
      <c r="J4187" s="140"/>
      <c r="K4187" s="141"/>
      <c r="L4187" t="str">
        <f t="shared" si="246"/>
        <v>17766</v>
      </c>
      <c r="M4187">
        <f t="shared" si="247"/>
        <v>17766</v>
      </c>
      <c r="N4187" s="37">
        <f t="shared" si="245"/>
        <v>2929267</v>
      </c>
    </row>
    <row r="4188" spans="1:14" x14ac:dyDescent="0.3">
      <c r="A4188" s="3">
        <v>5</v>
      </c>
      <c r="B4188" s="134" t="s">
        <v>6262</v>
      </c>
      <c r="C4188" s="4" t="s">
        <v>6263</v>
      </c>
      <c r="D4188" s="5">
        <v>45023</v>
      </c>
      <c r="E4188" s="6" t="s">
        <v>1121</v>
      </c>
      <c r="F4188" s="7">
        <v>2029379</v>
      </c>
      <c r="G4188" s="6" t="s">
        <v>1366</v>
      </c>
      <c r="H4188" s="7">
        <v>213085</v>
      </c>
      <c r="I4188" s="136">
        <v>51540562</v>
      </c>
      <c r="J4188" s="138" t="s">
        <v>1122</v>
      </c>
      <c r="K4188" s="139"/>
      <c r="L4188" t="str">
        <f t="shared" si="246"/>
        <v>20379</v>
      </c>
      <c r="M4188">
        <f t="shared" si="247"/>
        <v>20379</v>
      </c>
      <c r="N4188" s="37">
        <f t="shared" si="245"/>
        <v>2029379</v>
      </c>
    </row>
    <row r="4189" spans="1:14" x14ac:dyDescent="0.3">
      <c r="A4189" s="3">
        <v>5</v>
      </c>
      <c r="B4189" s="142"/>
      <c r="C4189" s="4" t="s">
        <v>6264</v>
      </c>
      <c r="D4189" s="5">
        <v>45022</v>
      </c>
      <c r="E4189" s="6" t="s">
        <v>1121</v>
      </c>
      <c r="F4189" s="7">
        <v>1418560</v>
      </c>
      <c r="G4189" s="6" t="s">
        <v>1366</v>
      </c>
      <c r="H4189" s="7">
        <v>148949</v>
      </c>
      <c r="I4189" s="143"/>
      <c r="J4189" s="144"/>
      <c r="K4189" s="145"/>
      <c r="L4189" t="str">
        <f t="shared" si="246"/>
        <v>20361</v>
      </c>
      <c r="M4189">
        <f t="shared" si="247"/>
        <v>20361</v>
      </c>
      <c r="N4189" s="37">
        <f t="shared" si="245"/>
        <v>1418560</v>
      </c>
    </row>
    <row r="4190" spans="1:14" x14ac:dyDescent="0.3">
      <c r="A4190" s="3">
        <v>5</v>
      </c>
      <c r="B4190" s="142"/>
      <c r="C4190" s="4" t="s">
        <v>6265</v>
      </c>
      <c r="D4190" s="5">
        <v>45026</v>
      </c>
      <c r="E4190" s="6" t="s">
        <v>1121</v>
      </c>
      <c r="F4190" s="7">
        <v>1693816</v>
      </c>
      <c r="G4190" s="6" t="s">
        <v>1366</v>
      </c>
      <c r="H4190" s="7">
        <v>177851</v>
      </c>
      <c r="I4190" s="143"/>
      <c r="J4190" s="144"/>
      <c r="K4190" s="145"/>
      <c r="L4190" t="str">
        <f t="shared" si="246"/>
        <v>20522</v>
      </c>
      <c r="M4190">
        <f t="shared" si="247"/>
        <v>20522</v>
      </c>
      <c r="N4190" s="37">
        <f t="shared" si="245"/>
        <v>1693816</v>
      </c>
    </row>
    <row r="4191" spans="1:14" x14ac:dyDescent="0.3">
      <c r="A4191" s="3">
        <v>5</v>
      </c>
      <c r="B4191" s="142"/>
      <c r="C4191" s="4" t="s">
        <v>6266</v>
      </c>
      <c r="D4191" s="5">
        <v>45019</v>
      </c>
      <c r="E4191" s="6" t="s">
        <v>1121</v>
      </c>
      <c r="F4191" s="7">
        <v>3504706</v>
      </c>
      <c r="G4191" s="6" t="s">
        <v>1366</v>
      </c>
      <c r="H4191" s="7">
        <v>367994</v>
      </c>
      <c r="I4191" s="143"/>
      <c r="J4191" s="144"/>
      <c r="K4191" s="145"/>
      <c r="L4191" t="str">
        <f t="shared" si="246"/>
        <v>19155</v>
      </c>
      <c r="M4191">
        <f t="shared" si="247"/>
        <v>19155</v>
      </c>
      <c r="N4191" s="37">
        <f t="shared" si="245"/>
        <v>3504706</v>
      </c>
    </row>
    <row r="4192" spans="1:14" x14ac:dyDescent="0.3">
      <c r="A4192" s="3">
        <v>5</v>
      </c>
      <c r="B4192" s="142"/>
      <c r="C4192" s="4" t="s">
        <v>6267</v>
      </c>
      <c r="D4192" s="5">
        <v>45041</v>
      </c>
      <c r="E4192" s="6" t="s">
        <v>1121</v>
      </c>
      <c r="F4192" s="7">
        <v>1244968</v>
      </c>
      <c r="G4192" s="6" t="s">
        <v>1366</v>
      </c>
      <c r="H4192" s="7">
        <v>130722</v>
      </c>
      <c r="I4192" s="143"/>
      <c r="J4192" s="144"/>
      <c r="K4192" s="145"/>
      <c r="L4192" t="str">
        <f t="shared" si="246"/>
        <v>23757</v>
      </c>
      <c r="M4192">
        <f t="shared" si="247"/>
        <v>23757</v>
      </c>
      <c r="N4192" s="37">
        <f t="shared" si="245"/>
        <v>1244968</v>
      </c>
    </row>
    <row r="4193" spans="1:14" x14ac:dyDescent="0.3">
      <c r="A4193" s="3">
        <v>5</v>
      </c>
      <c r="B4193" s="142"/>
      <c r="C4193" s="4" t="s">
        <v>6268</v>
      </c>
      <c r="D4193" s="5">
        <v>45042</v>
      </c>
      <c r="E4193" s="6" t="s">
        <v>1121</v>
      </c>
      <c r="F4193" s="7">
        <v>1406008</v>
      </c>
      <c r="G4193" s="6" t="s">
        <v>1366</v>
      </c>
      <c r="H4193" s="7">
        <v>147631</v>
      </c>
      <c r="I4193" s="143"/>
      <c r="J4193" s="144"/>
      <c r="K4193" s="145"/>
      <c r="L4193" t="str">
        <f t="shared" si="246"/>
        <v>24649</v>
      </c>
      <c r="M4193">
        <f t="shared" si="247"/>
        <v>24649</v>
      </c>
      <c r="N4193" s="37">
        <f t="shared" si="245"/>
        <v>1406008</v>
      </c>
    </row>
    <row r="4194" spans="1:14" x14ac:dyDescent="0.3">
      <c r="A4194" s="3">
        <v>5</v>
      </c>
      <c r="B4194" s="142"/>
      <c r="C4194" s="4" t="s">
        <v>6269</v>
      </c>
      <c r="D4194" s="5">
        <v>45017</v>
      </c>
      <c r="E4194" s="6" t="s">
        <v>1121</v>
      </c>
      <c r="F4194" s="7">
        <v>1257012</v>
      </c>
      <c r="G4194" s="6" t="s">
        <v>1366</v>
      </c>
      <c r="H4194" s="7">
        <v>131986</v>
      </c>
      <c r="I4194" s="143"/>
      <c r="J4194" s="144"/>
      <c r="K4194" s="145"/>
      <c r="L4194" t="str">
        <f t="shared" si="246"/>
        <v>19083</v>
      </c>
      <c r="M4194">
        <f t="shared" si="247"/>
        <v>19083</v>
      </c>
      <c r="N4194" s="37">
        <f t="shared" si="245"/>
        <v>1257012</v>
      </c>
    </row>
    <row r="4195" spans="1:14" x14ac:dyDescent="0.3">
      <c r="A4195" s="3">
        <v>5</v>
      </c>
      <c r="B4195" s="142"/>
      <c r="C4195" s="4" t="s">
        <v>6270</v>
      </c>
      <c r="D4195" s="5">
        <v>45024</v>
      </c>
      <c r="E4195" s="6" t="s">
        <v>1121</v>
      </c>
      <c r="F4195" s="7">
        <v>1377936</v>
      </c>
      <c r="G4195" s="6" t="s">
        <v>1366</v>
      </c>
      <c r="H4195" s="7">
        <v>144683</v>
      </c>
      <c r="I4195" s="143"/>
      <c r="J4195" s="144"/>
      <c r="K4195" s="145"/>
      <c r="L4195" t="str">
        <f t="shared" si="246"/>
        <v>20485</v>
      </c>
      <c r="M4195">
        <f t="shared" si="247"/>
        <v>20485</v>
      </c>
      <c r="N4195" s="37">
        <f t="shared" si="245"/>
        <v>1377936</v>
      </c>
    </row>
    <row r="4196" spans="1:14" x14ac:dyDescent="0.3">
      <c r="A4196" s="3">
        <v>5</v>
      </c>
      <c r="B4196" s="142"/>
      <c r="C4196" s="4" t="s">
        <v>6271</v>
      </c>
      <c r="D4196" s="5">
        <v>45026</v>
      </c>
      <c r="E4196" s="6" t="s">
        <v>1121</v>
      </c>
      <c r="F4196" s="7">
        <v>2396823</v>
      </c>
      <c r="G4196" s="6" t="s">
        <v>1366</v>
      </c>
      <c r="H4196" s="7">
        <v>251666</v>
      </c>
      <c r="I4196" s="143"/>
      <c r="J4196" s="144"/>
      <c r="K4196" s="145"/>
      <c r="L4196" t="str">
        <f t="shared" si="246"/>
        <v>20520</v>
      </c>
      <c r="M4196">
        <f t="shared" si="247"/>
        <v>20520</v>
      </c>
      <c r="N4196" s="37">
        <f t="shared" si="245"/>
        <v>2396823</v>
      </c>
    </row>
    <row r="4197" spans="1:14" x14ac:dyDescent="0.3">
      <c r="A4197" s="3">
        <v>5</v>
      </c>
      <c r="B4197" s="142"/>
      <c r="C4197" s="4" t="s">
        <v>6272</v>
      </c>
      <c r="D4197" s="5">
        <v>45042</v>
      </c>
      <c r="E4197" s="6" t="s">
        <v>1121</v>
      </c>
      <c r="F4197" s="7">
        <v>2588376</v>
      </c>
      <c r="G4197" s="6" t="s">
        <v>1366</v>
      </c>
      <c r="H4197" s="7">
        <v>271779</v>
      </c>
      <c r="I4197" s="143"/>
      <c r="J4197" s="144"/>
      <c r="K4197" s="145"/>
      <c r="L4197" t="str">
        <f t="shared" si="246"/>
        <v>24726</v>
      </c>
      <c r="M4197">
        <f t="shared" si="247"/>
        <v>24726</v>
      </c>
      <c r="N4197" s="37">
        <f t="shared" si="245"/>
        <v>2588376</v>
      </c>
    </row>
    <row r="4198" spans="1:14" x14ac:dyDescent="0.3">
      <c r="A4198" s="3">
        <v>5</v>
      </c>
      <c r="B4198" s="142"/>
      <c r="C4198" s="4" t="s">
        <v>6273</v>
      </c>
      <c r="D4198" s="5">
        <v>45041</v>
      </c>
      <c r="E4198" s="6" t="s">
        <v>1121</v>
      </c>
      <c r="F4198" s="7">
        <v>892524</v>
      </c>
      <c r="G4198" s="6" t="s">
        <v>1366</v>
      </c>
      <c r="H4198" s="7">
        <v>93715</v>
      </c>
      <c r="I4198" s="143"/>
      <c r="J4198" s="144"/>
      <c r="K4198" s="145"/>
      <c r="L4198" t="str">
        <f t="shared" si="246"/>
        <v>23739</v>
      </c>
      <c r="M4198">
        <f t="shared" si="247"/>
        <v>23739</v>
      </c>
      <c r="N4198" s="37">
        <f t="shared" si="245"/>
        <v>892524</v>
      </c>
    </row>
    <row r="4199" spans="1:14" x14ac:dyDescent="0.3">
      <c r="A4199" s="3">
        <v>5</v>
      </c>
      <c r="B4199" s="142"/>
      <c r="C4199" s="4" t="s">
        <v>6274</v>
      </c>
      <c r="D4199" s="5">
        <v>45020</v>
      </c>
      <c r="E4199" s="6" t="s">
        <v>1121</v>
      </c>
      <c r="F4199" s="7">
        <v>1732456</v>
      </c>
      <c r="G4199" s="6" t="s">
        <v>1366</v>
      </c>
      <c r="H4199" s="7">
        <v>181908</v>
      </c>
      <c r="I4199" s="143"/>
      <c r="J4199" s="144"/>
      <c r="K4199" s="145"/>
      <c r="L4199" t="str">
        <f t="shared" si="246"/>
        <v>19227</v>
      </c>
      <c r="M4199">
        <f t="shared" si="247"/>
        <v>19227</v>
      </c>
      <c r="N4199" s="37">
        <f t="shared" si="245"/>
        <v>1732456</v>
      </c>
    </row>
    <row r="4200" spans="1:14" x14ac:dyDescent="0.3">
      <c r="A4200" s="3">
        <v>5</v>
      </c>
      <c r="B4200" s="142"/>
      <c r="C4200" s="4" t="s">
        <v>6275</v>
      </c>
      <c r="D4200" s="5">
        <v>45017</v>
      </c>
      <c r="E4200" s="6" t="s">
        <v>1121</v>
      </c>
      <c r="F4200" s="7">
        <v>610819</v>
      </c>
      <c r="G4200" s="6" t="s">
        <v>1366</v>
      </c>
      <c r="H4200" s="7">
        <v>64136</v>
      </c>
      <c r="I4200" s="143"/>
      <c r="J4200" s="144"/>
      <c r="K4200" s="145"/>
      <c r="L4200" t="str">
        <f t="shared" si="246"/>
        <v>19077</v>
      </c>
      <c r="M4200">
        <f t="shared" si="247"/>
        <v>19077</v>
      </c>
      <c r="N4200" s="37">
        <f t="shared" si="245"/>
        <v>610819</v>
      </c>
    </row>
    <row r="4201" spans="1:14" x14ac:dyDescent="0.3">
      <c r="A4201" s="3">
        <v>5</v>
      </c>
      <c r="B4201" s="142"/>
      <c r="C4201" s="4" t="s">
        <v>6276</v>
      </c>
      <c r="D4201" s="5">
        <v>45017</v>
      </c>
      <c r="E4201" s="6" t="s">
        <v>1121</v>
      </c>
      <c r="F4201" s="7">
        <v>3328588</v>
      </c>
      <c r="G4201" s="6" t="s">
        <v>1366</v>
      </c>
      <c r="H4201" s="7">
        <v>349502</v>
      </c>
      <c r="I4201" s="143"/>
      <c r="J4201" s="144"/>
      <c r="K4201" s="145"/>
      <c r="L4201" t="str">
        <f t="shared" si="246"/>
        <v>19078</v>
      </c>
      <c r="M4201">
        <f t="shared" si="247"/>
        <v>19078</v>
      </c>
      <c r="N4201" s="37">
        <f t="shared" si="245"/>
        <v>3328588</v>
      </c>
    </row>
    <row r="4202" spans="1:14" x14ac:dyDescent="0.3">
      <c r="A4202" s="3">
        <v>5</v>
      </c>
      <c r="B4202" s="142"/>
      <c r="C4202" s="4" t="s">
        <v>6277</v>
      </c>
      <c r="D4202" s="5">
        <v>45023</v>
      </c>
      <c r="E4202" s="6" t="s">
        <v>1121</v>
      </c>
      <c r="F4202" s="7">
        <v>1802884</v>
      </c>
      <c r="G4202" s="6" t="s">
        <v>1366</v>
      </c>
      <c r="H4202" s="7">
        <v>189303</v>
      </c>
      <c r="I4202" s="143"/>
      <c r="J4202" s="144"/>
      <c r="K4202" s="145"/>
      <c r="L4202" t="str">
        <f t="shared" si="246"/>
        <v>20390</v>
      </c>
      <c r="M4202">
        <f t="shared" si="247"/>
        <v>20390</v>
      </c>
      <c r="N4202" s="37">
        <f t="shared" si="245"/>
        <v>1802884</v>
      </c>
    </row>
    <row r="4203" spans="1:14" x14ac:dyDescent="0.3">
      <c r="A4203" s="3">
        <v>5</v>
      </c>
      <c r="B4203" s="142"/>
      <c r="C4203" s="4" t="s">
        <v>6278</v>
      </c>
      <c r="D4203" s="5">
        <v>45040</v>
      </c>
      <c r="E4203" s="6" t="s">
        <v>1121</v>
      </c>
      <c r="F4203" s="7">
        <v>1370224</v>
      </c>
      <c r="G4203" s="6" t="s">
        <v>1366</v>
      </c>
      <c r="H4203" s="7">
        <v>143874</v>
      </c>
      <c r="I4203" s="143"/>
      <c r="J4203" s="144"/>
      <c r="K4203" s="145"/>
      <c r="L4203" t="str">
        <f t="shared" si="246"/>
        <v>23604</v>
      </c>
      <c r="M4203">
        <f t="shared" si="247"/>
        <v>23604</v>
      </c>
      <c r="N4203" s="37">
        <f t="shared" si="245"/>
        <v>1370224</v>
      </c>
    </row>
    <row r="4204" spans="1:14" x14ac:dyDescent="0.3">
      <c r="A4204" s="3">
        <v>5</v>
      </c>
      <c r="B4204" s="142"/>
      <c r="C4204" s="4" t="s">
        <v>6279</v>
      </c>
      <c r="D4204" s="5">
        <v>45040</v>
      </c>
      <c r="E4204" s="6" t="s">
        <v>1121</v>
      </c>
      <c r="F4204" s="7">
        <v>1780301</v>
      </c>
      <c r="G4204" s="6" t="s">
        <v>1366</v>
      </c>
      <c r="H4204" s="7">
        <v>186932</v>
      </c>
      <c r="I4204" s="143"/>
      <c r="J4204" s="144"/>
      <c r="K4204" s="145"/>
      <c r="L4204" t="str">
        <f t="shared" si="246"/>
        <v>23641</v>
      </c>
      <c r="M4204">
        <f t="shared" si="247"/>
        <v>23641</v>
      </c>
      <c r="N4204" s="37">
        <f t="shared" si="245"/>
        <v>1780301</v>
      </c>
    </row>
    <row r="4205" spans="1:14" x14ac:dyDescent="0.3">
      <c r="A4205" s="3">
        <v>5</v>
      </c>
      <c r="B4205" s="142"/>
      <c r="C4205" s="4" t="s">
        <v>6280</v>
      </c>
      <c r="D4205" s="5">
        <v>45019</v>
      </c>
      <c r="E4205" s="6" t="s">
        <v>1121</v>
      </c>
      <c r="F4205" s="7">
        <v>3074467</v>
      </c>
      <c r="G4205" s="6" t="s">
        <v>1366</v>
      </c>
      <c r="H4205" s="7">
        <v>322819</v>
      </c>
      <c r="I4205" s="143"/>
      <c r="J4205" s="144"/>
      <c r="K4205" s="145"/>
      <c r="L4205" t="str">
        <f t="shared" si="246"/>
        <v>19127</v>
      </c>
      <c r="M4205">
        <f t="shared" si="247"/>
        <v>19127</v>
      </c>
      <c r="N4205" s="37">
        <f t="shared" si="245"/>
        <v>3074467</v>
      </c>
    </row>
    <row r="4206" spans="1:14" x14ac:dyDescent="0.3">
      <c r="A4206" s="3">
        <v>5</v>
      </c>
      <c r="B4206" s="142"/>
      <c r="C4206" s="4" t="s">
        <v>6281</v>
      </c>
      <c r="D4206" s="5">
        <v>45023</v>
      </c>
      <c r="E4206" s="6" t="s">
        <v>1121</v>
      </c>
      <c r="F4206" s="7">
        <v>1721856</v>
      </c>
      <c r="G4206" s="6" t="s">
        <v>1366</v>
      </c>
      <c r="H4206" s="7">
        <v>180795</v>
      </c>
      <c r="I4206" s="143"/>
      <c r="J4206" s="144"/>
      <c r="K4206" s="145"/>
      <c r="L4206" t="str">
        <f t="shared" si="246"/>
        <v>20439</v>
      </c>
      <c r="M4206">
        <f t="shared" si="247"/>
        <v>20439</v>
      </c>
      <c r="N4206" s="37">
        <f t="shared" si="245"/>
        <v>1721856</v>
      </c>
    </row>
    <row r="4207" spans="1:14" x14ac:dyDescent="0.3">
      <c r="A4207" s="3">
        <v>5</v>
      </c>
      <c r="B4207" s="142"/>
      <c r="C4207" s="4" t="s">
        <v>6282</v>
      </c>
      <c r="D4207" s="5">
        <v>45020</v>
      </c>
      <c r="E4207" s="6" t="s">
        <v>1121</v>
      </c>
      <c r="F4207" s="7">
        <v>2129090</v>
      </c>
      <c r="G4207" s="6" t="s">
        <v>1366</v>
      </c>
      <c r="H4207" s="7">
        <v>223554</v>
      </c>
      <c r="I4207" s="143"/>
      <c r="J4207" s="144"/>
      <c r="K4207" s="145"/>
      <c r="L4207" t="str">
        <f t="shared" si="246"/>
        <v>19226</v>
      </c>
      <c r="M4207">
        <f t="shared" si="247"/>
        <v>19226</v>
      </c>
      <c r="N4207" s="37">
        <f t="shared" si="245"/>
        <v>2129090</v>
      </c>
    </row>
    <row r="4208" spans="1:14" x14ac:dyDescent="0.3">
      <c r="A4208" s="3">
        <v>5</v>
      </c>
      <c r="B4208" s="142"/>
      <c r="C4208" s="4" t="s">
        <v>6283</v>
      </c>
      <c r="D4208" s="5">
        <v>45033</v>
      </c>
      <c r="E4208" s="6" t="s">
        <v>1121</v>
      </c>
      <c r="F4208" s="7">
        <v>3469481</v>
      </c>
      <c r="G4208" s="6" t="s">
        <v>1366</v>
      </c>
      <c r="H4208" s="7">
        <v>364295</v>
      </c>
      <c r="I4208" s="143"/>
      <c r="J4208" s="144"/>
      <c r="K4208" s="145"/>
      <c r="L4208" t="str">
        <f t="shared" si="246"/>
        <v>22250</v>
      </c>
      <c r="M4208">
        <f t="shared" si="247"/>
        <v>22250</v>
      </c>
      <c r="N4208" s="37">
        <f t="shared" si="245"/>
        <v>3469481</v>
      </c>
    </row>
    <row r="4209" spans="1:14" x14ac:dyDescent="0.3">
      <c r="A4209" s="3">
        <v>5</v>
      </c>
      <c r="B4209" s="142"/>
      <c r="C4209" s="4" t="s">
        <v>6284</v>
      </c>
      <c r="D4209" s="5">
        <v>45020</v>
      </c>
      <c r="E4209" s="6" t="s">
        <v>1121</v>
      </c>
      <c r="F4209" s="7">
        <v>1937287</v>
      </c>
      <c r="G4209" s="6" t="s">
        <v>1366</v>
      </c>
      <c r="H4209" s="7">
        <v>203415</v>
      </c>
      <c r="I4209" s="143"/>
      <c r="J4209" s="144"/>
      <c r="K4209" s="145"/>
      <c r="L4209" t="str">
        <f t="shared" si="246"/>
        <v>19251</v>
      </c>
      <c r="M4209">
        <f t="shared" si="247"/>
        <v>19251</v>
      </c>
      <c r="N4209" s="37">
        <f t="shared" si="245"/>
        <v>1937287</v>
      </c>
    </row>
    <row r="4210" spans="1:14" x14ac:dyDescent="0.3">
      <c r="A4210" s="3">
        <v>5</v>
      </c>
      <c r="B4210" s="142"/>
      <c r="C4210" s="4" t="s">
        <v>6285</v>
      </c>
      <c r="D4210" s="5">
        <v>45028</v>
      </c>
      <c r="E4210" s="6" t="s">
        <v>1121</v>
      </c>
      <c r="F4210" s="7">
        <v>1545471</v>
      </c>
      <c r="G4210" s="6" t="s">
        <v>1366</v>
      </c>
      <c r="H4210" s="7">
        <v>162274</v>
      </c>
      <c r="I4210" s="143"/>
      <c r="J4210" s="144"/>
      <c r="K4210" s="145"/>
      <c r="L4210" t="str">
        <f t="shared" si="246"/>
        <v>20708</v>
      </c>
      <c r="M4210">
        <f t="shared" si="247"/>
        <v>20708</v>
      </c>
      <c r="N4210" s="37">
        <f t="shared" si="245"/>
        <v>1545471</v>
      </c>
    </row>
    <row r="4211" spans="1:14" x14ac:dyDescent="0.3">
      <c r="A4211" s="3">
        <v>5</v>
      </c>
      <c r="B4211" s="142"/>
      <c r="C4211" s="4" t="s">
        <v>6286</v>
      </c>
      <c r="D4211" s="5">
        <v>45037</v>
      </c>
      <c r="E4211" s="6" t="s">
        <v>1121</v>
      </c>
      <c r="F4211" s="7">
        <v>1133264</v>
      </c>
      <c r="G4211" s="6" t="s">
        <v>1366</v>
      </c>
      <c r="H4211" s="7">
        <v>118993</v>
      </c>
      <c r="I4211" s="143"/>
      <c r="J4211" s="144"/>
      <c r="K4211" s="145"/>
      <c r="L4211" t="str">
        <f t="shared" si="246"/>
        <v>23476</v>
      </c>
      <c r="M4211">
        <f t="shared" si="247"/>
        <v>23476</v>
      </c>
      <c r="N4211" s="37">
        <f t="shared" si="245"/>
        <v>1133264</v>
      </c>
    </row>
    <row r="4212" spans="1:14" x14ac:dyDescent="0.3">
      <c r="A4212" s="3">
        <v>5</v>
      </c>
      <c r="B4212" s="142"/>
      <c r="C4212" s="4" t="s">
        <v>6287</v>
      </c>
      <c r="D4212" s="5">
        <v>45033</v>
      </c>
      <c r="E4212" s="6" t="s">
        <v>1121</v>
      </c>
      <c r="F4212" s="7">
        <v>1396593</v>
      </c>
      <c r="G4212" s="6" t="s">
        <v>1366</v>
      </c>
      <c r="H4212" s="7">
        <v>146642</v>
      </c>
      <c r="I4212" s="143"/>
      <c r="J4212" s="144"/>
      <c r="K4212" s="145"/>
      <c r="L4212" t="str">
        <f t="shared" si="246"/>
        <v>22249</v>
      </c>
      <c r="M4212">
        <f t="shared" si="247"/>
        <v>22249</v>
      </c>
      <c r="N4212" s="37">
        <f t="shared" si="245"/>
        <v>1396593</v>
      </c>
    </row>
    <row r="4213" spans="1:14" x14ac:dyDescent="0.3">
      <c r="A4213" s="3">
        <v>5</v>
      </c>
      <c r="B4213" s="142"/>
      <c r="C4213" s="4" t="s">
        <v>6288</v>
      </c>
      <c r="D4213" s="5">
        <v>45033</v>
      </c>
      <c r="E4213" s="6" t="s">
        <v>1121</v>
      </c>
      <c r="F4213" s="7">
        <v>2188918</v>
      </c>
      <c r="G4213" s="6" t="s">
        <v>1366</v>
      </c>
      <c r="H4213" s="7">
        <v>229836</v>
      </c>
      <c r="I4213" s="143"/>
      <c r="J4213" s="144"/>
      <c r="K4213" s="145"/>
      <c r="L4213" t="str">
        <f t="shared" si="246"/>
        <v>22222</v>
      </c>
      <c r="M4213">
        <f t="shared" si="247"/>
        <v>22222</v>
      </c>
      <c r="N4213" s="37">
        <f t="shared" si="245"/>
        <v>2188918</v>
      </c>
    </row>
    <row r="4214" spans="1:14" x14ac:dyDescent="0.3">
      <c r="A4214" s="3">
        <v>5</v>
      </c>
      <c r="B4214" s="142"/>
      <c r="C4214" s="4" t="s">
        <v>6289</v>
      </c>
      <c r="D4214" s="5">
        <v>45019</v>
      </c>
      <c r="E4214" s="6" t="s">
        <v>1121</v>
      </c>
      <c r="F4214" s="7">
        <v>560940</v>
      </c>
      <c r="G4214" s="6" t="s">
        <v>1366</v>
      </c>
      <c r="H4214" s="7">
        <v>58899</v>
      </c>
      <c r="I4214" s="143"/>
      <c r="J4214" s="144"/>
      <c r="K4214" s="145"/>
      <c r="L4214" t="str">
        <f t="shared" si="246"/>
        <v>19148</v>
      </c>
      <c r="M4214">
        <f t="shared" si="247"/>
        <v>19148</v>
      </c>
      <c r="N4214" s="37">
        <f t="shared" si="245"/>
        <v>560940</v>
      </c>
    </row>
    <row r="4215" spans="1:14" x14ac:dyDescent="0.3">
      <c r="A4215" s="3">
        <v>5</v>
      </c>
      <c r="B4215" s="142"/>
      <c r="C4215" s="4" t="s">
        <v>6290</v>
      </c>
      <c r="D4215" s="5">
        <v>45022</v>
      </c>
      <c r="E4215" s="6" t="s">
        <v>1121</v>
      </c>
      <c r="F4215" s="7">
        <v>1526207</v>
      </c>
      <c r="G4215" s="6" t="s">
        <v>1366</v>
      </c>
      <c r="H4215" s="7">
        <v>160252</v>
      </c>
      <c r="I4215" s="143"/>
      <c r="J4215" s="144"/>
      <c r="K4215" s="145"/>
      <c r="L4215" t="str">
        <f t="shared" si="246"/>
        <v>20366</v>
      </c>
      <c r="M4215">
        <f t="shared" si="247"/>
        <v>20366</v>
      </c>
      <c r="N4215" s="37">
        <f t="shared" ref="N4215:N4278" si="248">+F4215</f>
        <v>1526207</v>
      </c>
    </row>
    <row r="4216" spans="1:14" x14ac:dyDescent="0.3">
      <c r="A4216" s="3">
        <v>5</v>
      </c>
      <c r="B4216" s="142"/>
      <c r="C4216" s="4" t="s">
        <v>6291</v>
      </c>
      <c r="D4216" s="5">
        <v>45026</v>
      </c>
      <c r="E4216" s="6" t="s">
        <v>1121</v>
      </c>
      <c r="F4216" s="7">
        <v>488653</v>
      </c>
      <c r="G4216" s="6" t="s">
        <v>1366</v>
      </c>
      <c r="H4216" s="7">
        <v>51309</v>
      </c>
      <c r="I4216" s="143"/>
      <c r="J4216" s="144"/>
      <c r="K4216" s="145"/>
      <c r="L4216" t="str">
        <f t="shared" si="246"/>
        <v>20521</v>
      </c>
      <c r="M4216">
        <f t="shared" si="247"/>
        <v>20521</v>
      </c>
      <c r="N4216" s="37">
        <f t="shared" si="248"/>
        <v>488653</v>
      </c>
    </row>
    <row r="4217" spans="1:14" x14ac:dyDescent="0.3">
      <c r="A4217" s="3">
        <v>5</v>
      </c>
      <c r="B4217" s="142"/>
      <c r="C4217" s="4" t="s">
        <v>6292</v>
      </c>
      <c r="D4217" s="5">
        <v>45028</v>
      </c>
      <c r="E4217" s="6" t="s">
        <v>1121</v>
      </c>
      <c r="F4217" s="7">
        <v>2361501</v>
      </c>
      <c r="G4217" s="6" t="s">
        <v>1366</v>
      </c>
      <c r="H4217" s="7">
        <v>247958</v>
      </c>
      <c r="I4217" s="143"/>
      <c r="J4217" s="144"/>
      <c r="K4217" s="145"/>
      <c r="L4217" t="str">
        <f t="shared" si="246"/>
        <v>20699</v>
      </c>
      <c r="M4217">
        <f t="shared" si="247"/>
        <v>20699</v>
      </c>
      <c r="N4217" s="37">
        <f t="shared" si="248"/>
        <v>2361501</v>
      </c>
    </row>
    <row r="4218" spans="1:14" x14ac:dyDescent="0.3">
      <c r="A4218" s="3">
        <v>5</v>
      </c>
      <c r="B4218" s="142"/>
      <c r="C4218" s="4" t="s">
        <v>6293</v>
      </c>
      <c r="D4218" s="5">
        <v>45019</v>
      </c>
      <c r="E4218" s="6" t="s">
        <v>1121</v>
      </c>
      <c r="F4218" s="7">
        <v>1038365</v>
      </c>
      <c r="G4218" s="6" t="s">
        <v>1366</v>
      </c>
      <c r="H4218" s="7">
        <v>109028</v>
      </c>
      <c r="I4218" s="143"/>
      <c r="J4218" s="144"/>
      <c r="K4218" s="145"/>
      <c r="L4218" t="str">
        <f t="shared" si="246"/>
        <v>19156</v>
      </c>
      <c r="M4218">
        <f t="shared" si="247"/>
        <v>19156</v>
      </c>
      <c r="N4218" s="37">
        <f t="shared" si="248"/>
        <v>1038365</v>
      </c>
    </row>
    <row r="4219" spans="1:14" x14ac:dyDescent="0.3">
      <c r="A4219" s="3">
        <v>5</v>
      </c>
      <c r="B4219" s="142"/>
      <c r="C4219" s="4" t="s">
        <v>6294</v>
      </c>
      <c r="D4219" s="5">
        <v>45019</v>
      </c>
      <c r="E4219" s="6" t="s">
        <v>1121</v>
      </c>
      <c r="F4219" s="7">
        <v>1019439</v>
      </c>
      <c r="G4219" s="6" t="s">
        <v>1366</v>
      </c>
      <c r="H4219" s="7">
        <v>107041</v>
      </c>
      <c r="I4219" s="143"/>
      <c r="J4219" s="144"/>
      <c r="K4219" s="145"/>
      <c r="L4219" t="str">
        <f t="shared" si="246"/>
        <v>19154</v>
      </c>
      <c r="M4219">
        <f t="shared" si="247"/>
        <v>19154</v>
      </c>
      <c r="N4219" s="37">
        <f t="shared" si="248"/>
        <v>1019439</v>
      </c>
    </row>
    <row r="4220" spans="1:14" x14ac:dyDescent="0.3">
      <c r="A4220" s="3">
        <v>5</v>
      </c>
      <c r="B4220" s="135"/>
      <c r="C4220" s="4" t="s">
        <v>6295</v>
      </c>
      <c r="D4220" s="5">
        <v>45034</v>
      </c>
      <c r="E4220" s="6" t="s">
        <v>1121</v>
      </c>
      <c r="F4220" s="7">
        <v>1560308</v>
      </c>
      <c r="G4220" s="6" t="s">
        <v>1366</v>
      </c>
      <c r="H4220" s="7">
        <v>163832</v>
      </c>
      <c r="I4220" s="137"/>
      <c r="J4220" s="140"/>
      <c r="K4220" s="141"/>
      <c r="L4220" t="str">
        <f t="shared" si="246"/>
        <v>22349</v>
      </c>
      <c r="M4220">
        <f t="shared" si="247"/>
        <v>22349</v>
      </c>
      <c r="N4220" s="37">
        <f t="shared" si="248"/>
        <v>1560308</v>
      </c>
    </row>
    <row r="4221" spans="1:14" x14ac:dyDescent="0.3">
      <c r="A4221" s="3">
        <v>5</v>
      </c>
      <c r="B4221" s="134" t="s">
        <v>6345</v>
      </c>
      <c r="C4221" s="4" t="s">
        <v>6346</v>
      </c>
      <c r="D4221" s="5">
        <v>45035</v>
      </c>
      <c r="E4221" s="6" t="s">
        <v>2364</v>
      </c>
      <c r="F4221" s="7">
        <v>1037661</v>
      </c>
      <c r="G4221" s="6" t="s">
        <v>1366</v>
      </c>
      <c r="H4221" s="7">
        <v>108954</v>
      </c>
      <c r="I4221" s="136">
        <v>8766829</v>
      </c>
      <c r="J4221" s="138" t="s">
        <v>1236</v>
      </c>
      <c r="K4221" s="139"/>
      <c r="L4221" t="str">
        <f t="shared" si="246"/>
        <v>22404</v>
      </c>
      <c r="M4221">
        <f t="shared" si="247"/>
        <v>22404</v>
      </c>
      <c r="N4221" s="37">
        <f t="shared" si="248"/>
        <v>1037661</v>
      </c>
    </row>
    <row r="4222" spans="1:14" x14ac:dyDescent="0.3">
      <c r="A4222" s="3">
        <v>5</v>
      </c>
      <c r="B4222" s="142"/>
      <c r="C4222" s="4" t="s">
        <v>6347</v>
      </c>
      <c r="D4222" s="5">
        <v>45044</v>
      </c>
      <c r="E4222" s="6" t="s">
        <v>2364</v>
      </c>
      <c r="F4222" s="7">
        <v>638006</v>
      </c>
      <c r="G4222" s="6" t="s">
        <v>1366</v>
      </c>
      <c r="H4222" s="7">
        <v>66991</v>
      </c>
      <c r="I4222" s="143"/>
      <c r="J4222" s="144"/>
      <c r="K4222" s="145"/>
      <c r="L4222" t="str">
        <f t="shared" si="246"/>
        <v>25176</v>
      </c>
      <c r="M4222">
        <f t="shared" si="247"/>
        <v>25176</v>
      </c>
      <c r="N4222" s="37">
        <f t="shared" si="248"/>
        <v>638006</v>
      </c>
    </row>
    <row r="4223" spans="1:14" x14ac:dyDescent="0.3">
      <c r="A4223" s="3">
        <v>5</v>
      </c>
      <c r="B4223" s="142"/>
      <c r="C4223" s="4" t="s">
        <v>6348</v>
      </c>
      <c r="D4223" s="5">
        <v>45023</v>
      </c>
      <c r="E4223" s="6" t="s">
        <v>2364</v>
      </c>
      <c r="F4223" s="7">
        <v>1404915</v>
      </c>
      <c r="G4223" s="6" t="s">
        <v>1366</v>
      </c>
      <c r="H4223" s="7">
        <v>147516</v>
      </c>
      <c r="I4223" s="143"/>
      <c r="J4223" s="144"/>
      <c r="K4223" s="145"/>
      <c r="L4223" t="str">
        <f t="shared" si="246"/>
        <v>20394</v>
      </c>
      <c r="M4223">
        <f t="shared" si="247"/>
        <v>20394</v>
      </c>
      <c r="N4223" s="37">
        <f t="shared" si="248"/>
        <v>1404915</v>
      </c>
    </row>
    <row r="4224" spans="1:14" x14ac:dyDescent="0.3">
      <c r="A4224" s="3">
        <v>5</v>
      </c>
      <c r="B4224" s="142"/>
      <c r="C4224" s="4" t="s">
        <v>6349</v>
      </c>
      <c r="D4224" s="5">
        <v>45035</v>
      </c>
      <c r="E4224" s="6" t="s">
        <v>2364</v>
      </c>
      <c r="F4224" s="7">
        <v>490050</v>
      </c>
      <c r="G4224" s="6" t="s">
        <v>1366</v>
      </c>
      <c r="H4224" s="7">
        <v>51455</v>
      </c>
      <c r="I4224" s="143"/>
      <c r="J4224" s="144"/>
      <c r="K4224" s="145"/>
      <c r="L4224" t="str">
        <f t="shared" si="246"/>
        <v>22401</v>
      </c>
      <c r="M4224">
        <f t="shared" si="247"/>
        <v>22401</v>
      </c>
      <c r="N4224" s="37">
        <f t="shared" si="248"/>
        <v>490050</v>
      </c>
    </row>
    <row r="4225" spans="1:14" x14ac:dyDescent="0.3">
      <c r="A4225" s="3">
        <v>5</v>
      </c>
      <c r="B4225" s="142"/>
      <c r="C4225" s="4" t="s">
        <v>6350</v>
      </c>
      <c r="D4225" s="5">
        <v>45044</v>
      </c>
      <c r="E4225" s="6" t="s">
        <v>2364</v>
      </c>
      <c r="F4225" s="7">
        <v>2426265</v>
      </c>
      <c r="G4225" s="6" t="s">
        <v>1366</v>
      </c>
      <c r="H4225" s="7">
        <v>254758</v>
      </c>
      <c r="I4225" s="143"/>
      <c r="J4225" s="144"/>
      <c r="K4225" s="145"/>
      <c r="L4225" t="str">
        <f t="shared" si="246"/>
        <v>25177</v>
      </c>
      <c r="M4225">
        <f t="shared" si="247"/>
        <v>25177</v>
      </c>
      <c r="N4225" s="37">
        <f t="shared" si="248"/>
        <v>2426265</v>
      </c>
    </row>
    <row r="4226" spans="1:14" x14ac:dyDescent="0.3">
      <c r="A4226" s="3">
        <v>5</v>
      </c>
      <c r="B4226" s="142"/>
      <c r="C4226" s="4" t="s">
        <v>6351</v>
      </c>
      <c r="D4226" s="5">
        <v>45035</v>
      </c>
      <c r="E4226" s="6" t="s">
        <v>2364</v>
      </c>
      <c r="F4226" s="7">
        <v>458792</v>
      </c>
      <c r="G4226" s="6" t="s">
        <v>1366</v>
      </c>
      <c r="H4226" s="7">
        <v>48173</v>
      </c>
      <c r="I4226" s="143"/>
      <c r="J4226" s="144"/>
      <c r="K4226" s="145"/>
      <c r="L4226" t="str">
        <f t="shared" si="246"/>
        <v>22402</v>
      </c>
      <c r="M4226">
        <f t="shared" si="247"/>
        <v>22402</v>
      </c>
      <c r="N4226" s="37">
        <f t="shared" si="248"/>
        <v>458792</v>
      </c>
    </row>
    <row r="4227" spans="1:14" x14ac:dyDescent="0.3">
      <c r="A4227" s="3">
        <v>5</v>
      </c>
      <c r="B4227" s="142"/>
      <c r="C4227" s="4" t="s">
        <v>6352</v>
      </c>
      <c r="D4227" s="5">
        <v>45027</v>
      </c>
      <c r="E4227" s="6" t="s">
        <v>2364</v>
      </c>
      <c r="F4227" s="7">
        <v>1691124</v>
      </c>
      <c r="G4227" s="6" t="s">
        <v>1366</v>
      </c>
      <c r="H4227" s="7">
        <v>177568</v>
      </c>
      <c r="I4227" s="143"/>
      <c r="J4227" s="144"/>
      <c r="K4227" s="145"/>
      <c r="L4227" t="str">
        <f t="shared" si="246"/>
        <v>20597</v>
      </c>
      <c r="M4227">
        <f t="shared" si="247"/>
        <v>20597</v>
      </c>
      <c r="N4227" s="37">
        <f t="shared" si="248"/>
        <v>1691124</v>
      </c>
    </row>
    <row r="4228" spans="1:14" x14ac:dyDescent="0.3">
      <c r="A4228" s="3">
        <v>5</v>
      </c>
      <c r="B4228" s="142"/>
      <c r="C4228" s="4" t="s">
        <v>6353</v>
      </c>
      <c r="D4228" s="5">
        <v>45027</v>
      </c>
      <c r="E4228" s="6" t="s">
        <v>2364</v>
      </c>
      <c r="F4228" s="7">
        <v>769649</v>
      </c>
      <c r="G4228" s="6" t="s">
        <v>1366</v>
      </c>
      <c r="H4228" s="7">
        <v>80813</v>
      </c>
      <c r="I4228" s="143"/>
      <c r="J4228" s="144"/>
      <c r="K4228" s="145"/>
      <c r="L4228" t="str">
        <f t="shared" si="246"/>
        <v>20598</v>
      </c>
      <c r="M4228">
        <f t="shared" si="247"/>
        <v>20598</v>
      </c>
      <c r="N4228" s="37">
        <f t="shared" si="248"/>
        <v>769649</v>
      </c>
    </row>
    <row r="4229" spans="1:14" x14ac:dyDescent="0.3">
      <c r="A4229" s="3">
        <v>5</v>
      </c>
      <c r="B4229" s="135"/>
      <c r="C4229" s="4" t="s">
        <v>6354</v>
      </c>
      <c r="D4229" s="5">
        <v>45035</v>
      </c>
      <c r="E4229" s="6" t="s">
        <v>2364</v>
      </c>
      <c r="F4229" s="7">
        <v>878878</v>
      </c>
      <c r="G4229" s="6" t="s">
        <v>1366</v>
      </c>
      <c r="H4229" s="7">
        <v>92282</v>
      </c>
      <c r="I4229" s="137"/>
      <c r="J4229" s="140"/>
      <c r="K4229" s="141"/>
      <c r="L4229" t="str">
        <f t="shared" si="246"/>
        <v>22403</v>
      </c>
      <c r="M4229">
        <f t="shared" si="247"/>
        <v>22403</v>
      </c>
      <c r="N4229" s="37">
        <f t="shared" si="248"/>
        <v>878878</v>
      </c>
    </row>
    <row r="4230" spans="1:14" ht="37.6" x14ac:dyDescent="0.3">
      <c r="A4230" s="3">
        <v>5</v>
      </c>
      <c r="B4230" s="8" t="s">
        <v>6355</v>
      </c>
      <c r="C4230" s="4" t="s">
        <v>6356</v>
      </c>
      <c r="D4230" s="5">
        <v>44929</v>
      </c>
      <c r="E4230" s="6" t="s">
        <v>2364</v>
      </c>
      <c r="F4230" s="7">
        <v>2204084</v>
      </c>
      <c r="G4230" s="6" t="s">
        <v>1366</v>
      </c>
      <c r="H4230" s="7">
        <v>231429</v>
      </c>
      <c r="I4230" s="11">
        <v>1972655</v>
      </c>
      <c r="J4230" s="132" t="s">
        <v>1261</v>
      </c>
      <c r="K4230" s="133"/>
      <c r="L4230" t="str">
        <f t="shared" si="246"/>
        <v>00096</v>
      </c>
      <c r="M4230">
        <f t="shared" si="247"/>
        <v>96</v>
      </c>
      <c r="N4230" s="37">
        <f t="shared" si="248"/>
        <v>2204084</v>
      </c>
    </row>
    <row r="4231" spans="1:14" ht="37.6" x14ac:dyDescent="0.3">
      <c r="A4231" s="3">
        <v>5</v>
      </c>
      <c r="B4231" s="8" t="s">
        <v>6357</v>
      </c>
      <c r="C4231" s="4" t="s">
        <v>6358</v>
      </c>
      <c r="D4231" s="5">
        <v>44971</v>
      </c>
      <c r="E4231" s="6" t="s">
        <v>2364</v>
      </c>
      <c r="F4231" s="7">
        <v>1086532</v>
      </c>
      <c r="G4231" s="6" t="s">
        <v>1366</v>
      </c>
      <c r="H4231" s="7">
        <v>114086</v>
      </c>
      <c r="I4231" s="11">
        <v>972446</v>
      </c>
      <c r="J4231" s="132" t="s">
        <v>1261</v>
      </c>
      <c r="K4231" s="133"/>
      <c r="L4231" t="str">
        <f t="shared" ref="L4231:L4294" si="249">+RIGHT(C4231,5)</f>
        <v>04069</v>
      </c>
      <c r="M4231">
        <f t="shared" ref="M4231:M4294" si="250">+L4231*1</f>
        <v>4069</v>
      </c>
      <c r="N4231" s="37">
        <f t="shared" si="248"/>
        <v>1086532</v>
      </c>
    </row>
    <row r="4232" spans="1:14" x14ac:dyDescent="0.3">
      <c r="A4232" s="3">
        <v>5</v>
      </c>
      <c r="B4232" s="134" t="s">
        <v>6359</v>
      </c>
      <c r="C4232" s="4" t="s">
        <v>6360</v>
      </c>
      <c r="D4232" s="5">
        <v>44989</v>
      </c>
      <c r="E4232" s="6" t="s">
        <v>2364</v>
      </c>
      <c r="F4232" s="7">
        <v>731445</v>
      </c>
      <c r="G4232" s="6" t="s">
        <v>1366</v>
      </c>
      <c r="H4232" s="7">
        <v>76802</v>
      </c>
      <c r="I4232" s="136">
        <v>2497420</v>
      </c>
      <c r="J4232" s="138" t="s">
        <v>1261</v>
      </c>
      <c r="K4232" s="139"/>
      <c r="L4232" t="str">
        <f t="shared" si="249"/>
        <v>11310</v>
      </c>
      <c r="M4232">
        <f t="shared" si="250"/>
        <v>11310</v>
      </c>
      <c r="N4232" s="37">
        <f t="shared" si="248"/>
        <v>731445</v>
      </c>
    </row>
    <row r="4233" spans="1:14" x14ac:dyDescent="0.3">
      <c r="A4233" s="3">
        <v>5</v>
      </c>
      <c r="B4233" s="135"/>
      <c r="C4233" s="4" t="s">
        <v>6361</v>
      </c>
      <c r="D4233" s="5">
        <v>45005</v>
      </c>
      <c r="E4233" s="6" t="s">
        <v>2364</v>
      </c>
      <c r="F4233" s="7">
        <v>2058968</v>
      </c>
      <c r="G4233" s="6" t="s">
        <v>1366</v>
      </c>
      <c r="H4233" s="7">
        <v>216191</v>
      </c>
      <c r="I4233" s="137"/>
      <c r="J4233" s="140"/>
      <c r="K4233" s="141"/>
      <c r="L4233" t="str">
        <f t="shared" si="249"/>
        <v>15750</v>
      </c>
      <c r="M4233">
        <f t="shared" si="250"/>
        <v>15750</v>
      </c>
      <c r="N4233" s="37">
        <f t="shared" si="248"/>
        <v>2058968</v>
      </c>
    </row>
    <row r="4234" spans="1:14" x14ac:dyDescent="0.3">
      <c r="A4234" s="3">
        <v>5</v>
      </c>
      <c r="B4234" s="134" t="s">
        <v>6362</v>
      </c>
      <c r="C4234" s="4" t="s">
        <v>6363</v>
      </c>
      <c r="D4234" s="5">
        <v>45030</v>
      </c>
      <c r="E4234" s="6" t="s">
        <v>2364</v>
      </c>
      <c r="F4234" s="7">
        <v>1110274</v>
      </c>
      <c r="G4234" s="6" t="s">
        <v>1366</v>
      </c>
      <c r="H4234" s="7">
        <v>116579</v>
      </c>
      <c r="I4234" s="136">
        <v>24642028</v>
      </c>
      <c r="J4234" s="138" t="s">
        <v>1261</v>
      </c>
      <c r="K4234" s="139"/>
      <c r="L4234" t="str">
        <f t="shared" si="249"/>
        <v>22131</v>
      </c>
      <c r="M4234">
        <f t="shared" si="250"/>
        <v>22131</v>
      </c>
      <c r="N4234" s="37">
        <f t="shared" si="248"/>
        <v>1110274</v>
      </c>
    </row>
    <row r="4235" spans="1:14" x14ac:dyDescent="0.3">
      <c r="A4235" s="3">
        <v>5</v>
      </c>
      <c r="B4235" s="142"/>
      <c r="C4235" s="4" t="s">
        <v>6364</v>
      </c>
      <c r="D4235" s="5">
        <v>45027</v>
      </c>
      <c r="E4235" s="6" t="s">
        <v>2364</v>
      </c>
      <c r="F4235" s="7">
        <v>1801034</v>
      </c>
      <c r="G4235" s="6" t="s">
        <v>1366</v>
      </c>
      <c r="H4235" s="7">
        <v>189109</v>
      </c>
      <c r="I4235" s="143"/>
      <c r="J4235" s="144"/>
      <c r="K4235" s="145"/>
      <c r="L4235" t="str">
        <f t="shared" si="249"/>
        <v>20602</v>
      </c>
      <c r="M4235">
        <f t="shared" si="250"/>
        <v>20602</v>
      </c>
      <c r="N4235" s="37">
        <f t="shared" si="248"/>
        <v>1801034</v>
      </c>
    </row>
    <row r="4236" spans="1:14" x14ac:dyDescent="0.3">
      <c r="A4236" s="3">
        <v>5</v>
      </c>
      <c r="B4236" s="142"/>
      <c r="C4236" s="4" t="s">
        <v>6365</v>
      </c>
      <c r="D4236" s="5">
        <v>45023</v>
      </c>
      <c r="E4236" s="6" t="s">
        <v>2364</v>
      </c>
      <c r="F4236" s="7">
        <v>1507446</v>
      </c>
      <c r="G4236" s="6" t="s">
        <v>1366</v>
      </c>
      <c r="H4236" s="7">
        <v>158282</v>
      </c>
      <c r="I4236" s="143"/>
      <c r="J4236" s="144"/>
      <c r="K4236" s="145"/>
      <c r="L4236" t="str">
        <f t="shared" si="249"/>
        <v>20395</v>
      </c>
      <c r="M4236">
        <f t="shared" si="250"/>
        <v>20395</v>
      </c>
      <c r="N4236" s="37">
        <f t="shared" si="248"/>
        <v>1507446</v>
      </c>
    </row>
    <row r="4237" spans="1:14" x14ac:dyDescent="0.3">
      <c r="A4237" s="3">
        <v>5</v>
      </c>
      <c r="B4237" s="142"/>
      <c r="C4237" s="4" t="s">
        <v>6366</v>
      </c>
      <c r="D4237" s="5">
        <v>45020</v>
      </c>
      <c r="E4237" s="6" t="s">
        <v>2364</v>
      </c>
      <c r="F4237" s="7">
        <v>1583833</v>
      </c>
      <c r="G4237" s="6" t="s">
        <v>1366</v>
      </c>
      <c r="H4237" s="7">
        <v>166302</v>
      </c>
      <c r="I4237" s="143"/>
      <c r="J4237" s="144"/>
      <c r="K4237" s="145"/>
      <c r="L4237" t="str">
        <f t="shared" si="249"/>
        <v>19206</v>
      </c>
      <c r="M4237">
        <f t="shared" si="250"/>
        <v>19206</v>
      </c>
      <c r="N4237" s="37">
        <f t="shared" si="248"/>
        <v>1583833</v>
      </c>
    </row>
    <row r="4238" spans="1:14" x14ac:dyDescent="0.3">
      <c r="A4238" s="3">
        <v>5</v>
      </c>
      <c r="B4238" s="142"/>
      <c r="C4238" s="4" t="s">
        <v>6367</v>
      </c>
      <c r="D4238" s="5">
        <v>45023</v>
      </c>
      <c r="E4238" s="6" t="s">
        <v>2364</v>
      </c>
      <c r="F4238" s="7">
        <v>2057172</v>
      </c>
      <c r="G4238" s="6" t="s">
        <v>1366</v>
      </c>
      <c r="H4238" s="7">
        <v>216003</v>
      </c>
      <c r="I4238" s="143"/>
      <c r="J4238" s="144"/>
      <c r="K4238" s="145"/>
      <c r="L4238" t="str">
        <f t="shared" si="249"/>
        <v>20396</v>
      </c>
      <c r="M4238">
        <f t="shared" si="250"/>
        <v>20396</v>
      </c>
      <c r="N4238" s="37">
        <f t="shared" si="248"/>
        <v>2057172</v>
      </c>
    </row>
    <row r="4239" spans="1:14" x14ac:dyDescent="0.3">
      <c r="A4239" s="3">
        <v>5</v>
      </c>
      <c r="B4239" s="142"/>
      <c r="C4239" s="4" t="s">
        <v>6368</v>
      </c>
      <c r="D4239" s="5">
        <v>45019</v>
      </c>
      <c r="E4239" s="6" t="s">
        <v>2364</v>
      </c>
      <c r="F4239" s="7">
        <v>2923253</v>
      </c>
      <c r="G4239" s="6" t="s">
        <v>1366</v>
      </c>
      <c r="H4239" s="7">
        <v>306942</v>
      </c>
      <c r="I4239" s="143"/>
      <c r="J4239" s="144"/>
      <c r="K4239" s="145"/>
      <c r="L4239" t="str">
        <f t="shared" si="249"/>
        <v>19120</v>
      </c>
      <c r="M4239">
        <f t="shared" si="250"/>
        <v>19120</v>
      </c>
      <c r="N4239" s="37">
        <f t="shared" si="248"/>
        <v>2923253</v>
      </c>
    </row>
    <row r="4240" spans="1:14" x14ac:dyDescent="0.3">
      <c r="A4240" s="3">
        <v>5</v>
      </c>
      <c r="B4240" s="142"/>
      <c r="C4240" s="4" t="s">
        <v>6369</v>
      </c>
      <c r="D4240" s="5">
        <v>45027</v>
      </c>
      <c r="E4240" s="6" t="s">
        <v>2364</v>
      </c>
      <c r="F4240" s="7">
        <v>961910</v>
      </c>
      <c r="G4240" s="6" t="s">
        <v>1366</v>
      </c>
      <c r="H4240" s="7">
        <v>101001</v>
      </c>
      <c r="I4240" s="143"/>
      <c r="J4240" s="144"/>
      <c r="K4240" s="145"/>
      <c r="L4240" t="str">
        <f t="shared" si="249"/>
        <v>20600</v>
      </c>
      <c r="M4240">
        <f t="shared" si="250"/>
        <v>20600</v>
      </c>
      <c r="N4240" s="37">
        <f t="shared" si="248"/>
        <v>961910</v>
      </c>
    </row>
    <row r="4241" spans="1:14" x14ac:dyDescent="0.3">
      <c r="A4241" s="3">
        <v>5</v>
      </c>
      <c r="B4241" s="142"/>
      <c r="C4241" s="4" t="s">
        <v>6370</v>
      </c>
      <c r="D4241" s="5">
        <v>45034</v>
      </c>
      <c r="E4241" s="6" t="s">
        <v>2364</v>
      </c>
      <c r="F4241" s="7">
        <v>3132107</v>
      </c>
      <c r="G4241" s="6" t="s">
        <v>1366</v>
      </c>
      <c r="H4241" s="7">
        <v>328871</v>
      </c>
      <c r="I4241" s="143"/>
      <c r="J4241" s="144"/>
      <c r="K4241" s="145"/>
      <c r="L4241" t="str">
        <f t="shared" si="249"/>
        <v>22351</v>
      </c>
      <c r="M4241">
        <f t="shared" si="250"/>
        <v>22351</v>
      </c>
      <c r="N4241" s="37">
        <f t="shared" si="248"/>
        <v>3132107</v>
      </c>
    </row>
    <row r="4242" spans="1:14" x14ac:dyDescent="0.3">
      <c r="A4242" s="3">
        <v>5</v>
      </c>
      <c r="B4242" s="142"/>
      <c r="C4242" s="4" t="s">
        <v>6371</v>
      </c>
      <c r="D4242" s="5">
        <v>45044</v>
      </c>
      <c r="E4242" s="6" t="s">
        <v>2364</v>
      </c>
      <c r="F4242" s="7">
        <v>2594451</v>
      </c>
      <c r="G4242" s="6" t="s">
        <v>1366</v>
      </c>
      <c r="H4242" s="7">
        <v>272417</v>
      </c>
      <c r="I4242" s="143"/>
      <c r="J4242" s="144"/>
      <c r="K4242" s="145"/>
      <c r="L4242" t="str">
        <f t="shared" si="249"/>
        <v>25238</v>
      </c>
      <c r="M4242">
        <f t="shared" si="250"/>
        <v>25238</v>
      </c>
      <c r="N4242" s="37">
        <f t="shared" si="248"/>
        <v>2594451</v>
      </c>
    </row>
    <row r="4243" spans="1:14" x14ac:dyDescent="0.3">
      <c r="A4243" s="3">
        <v>5</v>
      </c>
      <c r="B4243" s="142"/>
      <c r="C4243" s="4" t="s">
        <v>6372</v>
      </c>
      <c r="D4243" s="5">
        <v>45017</v>
      </c>
      <c r="E4243" s="6" t="s">
        <v>2364</v>
      </c>
      <c r="F4243" s="7">
        <v>1575212</v>
      </c>
      <c r="G4243" s="6" t="s">
        <v>1366</v>
      </c>
      <c r="H4243" s="7">
        <v>165397</v>
      </c>
      <c r="I4243" s="143"/>
      <c r="J4243" s="144"/>
      <c r="K4243" s="145"/>
      <c r="L4243" t="str">
        <f t="shared" si="249"/>
        <v>19097</v>
      </c>
      <c r="M4243">
        <f t="shared" si="250"/>
        <v>19097</v>
      </c>
      <c r="N4243" s="37">
        <f t="shared" si="248"/>
        <v>1575212</v>
      </c>
    </row>
    <row r="4244" spans="1:14" x14ac:dyDescent="0.3">
      <c r="A4244" s="3">
        <v>5</v>
      </c>
      <c r="B4244" s="142"/>
      <c r="C4244" s="4" t="s">
        <v>6373</v>
      </c>
      <c r="D4244" s="5">
        <v>45027</v>
      </c>
      <c r="E4244" s="6" t="s">
        <v>2364</v>
      </c>
      <c r="F4244" s="7">
        <v>488653</v>
      </c>
      <c r="G4244" s="6" t="s">
        <v>1366</v>
      </c>
      <c r="H4244" s="7">
        <v>51309</v>
      </c>
      <c r="I4244" s="143"/>
      <c r="J4244" s="144"/>
      <c r="K4244" s="145"/>
      <c r="L4244" t="str">
        <f t="shared" si="249"/>
        <v>20595</v>
      </c>
      <c r="M4244">
        <f t="shared" si="250"/>
        <v>20595</v>
      </c>
      <c r="N4244" s="37">
        <f t="shared" si="248"/>
        <v>488653</v>
      </c>
    </row>
    <row r="4245" spans="1:14" x14ac:dyDescent="0.3">
      <c r="A4245" s="3">
        <v>5</v>
      </c>
      <c r="B4245" s="142"/>
      <c r="C4245" s="4" t="s">
        <v>6374</v>
      </c>
      <c r="D4245" s="5">
        <v>45035</v>
      </c>
      <c r="E4245" s="6" t="s">
        <v>2364</v>
      </c>
      <c r="F4245" s="7">
        <v>1038558</v>
      </c>
      <c r="G4245" s="6" t="s">
        <v>1366</v>
      </c>
      <c r="H4245" s="7">
        <v>109049</v>
      </c>
      <c r="I4245" s="143"/>
      <c r="J4245" s="144"/>
      <c r="K4245" s="145"/>
      <c r="L4245" t="str">
        <f t="shared" si="249"/>
        <v>22416</v>
      </c>
      <c r="M4245">
        <f t="shared" si="250"/>
        <v>22416</v>
      </c>
      <c r="N4245" s="37">
        <f t="shared" si="248"/>
        <v>1038558</v>
      </c>
    </row>
    <row r="4246" spans="1:14" x14ac:dyDescent="0.3">
      <c r="A4246" s="3">
        <v>5</v>
      </c>
      <c r="B4246" s="142"/>
      <c r="C4246" s="4" t="s">
        <v>6375</v>
      </c>
      <c r="D4246" s="5">
        <v>45044</v>
      </c>
      <c r="E4246" s="6" t="s">
        <v>2364</v>
      </c>
      <c r="F4246" s="7">
        <v>586384</v>
      </c>
      <c r="G4246" s="6" t="s">
        <v>1366</v>
      </c>
      <c r="H4246" s="7">
        <v>61570</v>
      </c>
      <c r="I4246" s="143"/>
      <c r="J4246" s="144"/>
      <c r="K4246" s="145"/>
      <c r="L4246" t="str">
        <f t="shared" si="249"/>
        <v>25239</v>
      </c>
      <c r="M4246">
        <f t="shared" si="250"/>
        <v>25239</v>
      </c>
      <c r="N4246" s="37">
        <f t="shared" si="248"/>
        <v>586384</v>
      </c>
    </row>
    <row r="4247" spans="1:14" x14ac:dyDescent="0.3">
      <c r="A4247" s="3">
        <v>5</v>
      </c>
      <c r="B4247" s="142"/>
      <c r="C4247" s="4" t="s">
        <v>6376</v>
      </c>
      <c r="D4247" s="5">
        <v>45026</v>
      </c>
      <c r="E4247" s="6" t="s">
        <v>2364</v>
      </c>
      <c r="F4247" s="7">
        <v>743647</v>
      </c>
      <c r="G4247" s="6" t="s">
        <v>1366</v>
      </c>
      <c r="H4247" s="7">
        <v>78083</v>
      </c>
      <c r="I4247" s="143"/>
      <c r="J4247" s="144"/>
      <c r="K4247" s="145"/>
      <c r="L4247" t="str">
        <f t="shared" si="249"/>
        <v>20512</v>
      </c>
      <c r="M4247">
        <f t="shared" si="250"/>
        <v>20512</v>
      </c>
      <c r="N4247" s="37">
        <f t="shared" si="248"/>
        <v>743647</v>
      </c>
    </row>
    <row r="4248" spans="1:14" x14ac:dyDescent="0.3">
      <c r="A4248" s="3">
        <v>5</v>
      </c>
      <c r="B4248" s="142"/>
      <c r="C4248" s="4" t="s">
        <v>6377</v>
      </c>
      <c r="D4248" s="5">
        <v>45027</v>
      </c>
      <c r="E4248" s="6" t="s">
        <v>2364</v>
      </c>
      <c r="F4248" s="7">
        <v>982004</v>
      </c>
      <c r="G4248" s="6" t="s">
        <v>1366</v>
      </c>
      <c r="H4248" s="7">
        <v>103110</v>
      </c>
      <c r="I4248" s="143"/>
      <c r="J4248" s="144"/>
      <c r="K4248" s="145"/>
      <c r="L4248" t="str">
        <f t="shared" si="249"/>
        <v>20603</v>
      </c>
      <c r="M4248">
        <f t="shared" si="250"/>
        <v>20603</v>
      </c>
      <c r="N4248" s="37">
        <f t="shared" si="248"/>
        <v>982004</v>
      </c>
    </row>
    <row r="4249" spans="1:14" x14ac:dyDescent="0.3">
      <c r="A4249" s="3">
        <v>5</v>
      </c>
      <c r="B4249" s="142"/>
      <c r="C4249" s="4" t="s">
        <v>6378</v>
      </c>
      <c r="D4249" s="5">
        <v>45027</v>
      </c>
      <c r="E4249" s="6" t="s">
        <v>2364</v>
      </c>
      <c r="F4249" s="7">
        <v>1352896</v>
      </c>
      <c r="G4249" s="6" t="s">
        <v>1366</v>
      </c>
      <c r="H4249" s="7">
        <v>142054</v>
      </c>
      <c r="I4249" s="143"/>
      <c r="J4249" s="144"/>
      <c r="K4249" s="145"/>
      <c r="L4249" t="str">
        <f t="shared" si="249"/>
        <v>20591</v>
      </c>
      <c r="M4249">
        <f t="shared" si="250"/>
        <v>20591</v>
      </c>
      <c r="N4249" s="37">
        <f t="shared" si="248"/>
        <v>1352896</v>
      </c>
    </row>
    <row r="4250" spans="1:14" x14ac:dyDescent="0.3">
      <c r="A4250" s="3">
        <v>5</v>
      </c>
      <c r="B4250" s="142"/>
      <c r="C4250" s="4" t="s">
        <v>6379</v>
      </c>
      <c r="D4250" s="5">
        <v>45036</v>
      </c>
      <c r="E4250" s="6" t="s">
        <v>2364</v>
      </c>
      <c r="F4250" s="7">
        <v>1239022</v>
      </c>
      <c r="G4250" s="6" t="s">
        <v>1366</v>
      </c>
      <c r="H4250" s="7">
        <v>130097</v>
      </c>
      <c r="I4250" s="143"/>
      <c r="J4250" s="144"/>
      <c r="K4250" s="145"/>
      <c r="L4250" t="str">
        <f t="shared" si="249"/>
        <v>22954</v>
      </c>
      <c r="M4250">
        <f t="shared" si="250"/>
        <v>22954</v>
      </c>
      <c r="N4250" s="37">
        <f t="shared" si="248"/>
        <v>1239022</v>
      </c>
    </row>
    <row r="4251" spans="1:14" x14ac:dyDescent="0.3">
      <c r="A4251" s="3">
        <v>5</v>
      </c>
      <c r="B4251" s="135"/>
      <c r="C4251" s="4" t="s">
        <v>6380</v>
      </c>
      <c r="D4251" s="5">
        <v>45044</v>
      </c>
      <c r="E4251" s="6" t="s">
        <v>2364</v>
      </c>
      <c r="F4251" s="7">
        <v>1855136</v>
      </c>
      <c r="G4251" s="6" t="s">
        <v>1366</v>
      </c>
      <c r="H4251" s="7">
        <v>194789</v>
      </c>
      <c r="I4251" s="137"/>
      <c r="J4251" s="140"/>
      <c r="K4251" s="141"/>
      <c r="L4251" t="str">
        <f t="shared" si="249"/>
        <v>25244</v>
      </c>
      <c r="M4251">
        <f t="shared" si="250"/>
        <v>25244</v>
      </c>
      <c r="N4251" s="37">
        <f t="shared" si="248"/>
        <v>1855136</v>
      </c>
    </row>
    <row r="4252" spans="1:14" ht="25.05" x14ac:dyDescent="0.3">
      <c r="A4252" s="3">
        <v>5</v>
      </c>
      <c r="B4252" s="134" t="s">
        <v>6404</v>
      </c>
      <c r="C4252" s="4" t="s">
        <v>6405</v>
      </c>
      <c r="D4252" s="5">
        <v>45026</v>
      </c>
      <c r="E4252" s="6" t="s">
        <v>2282</v>
      </c>
      <c r="F4252" s="7">
        <v>773953</v>
      </c>
      <c r="G4252" s="6" t="s">
        <v>1366</v>
      </c>
      <c r="H4252" s="7">
        <v>81265</v>
      </c>
      <c r="I4252" s="136">
        <v>13744368</v>
      </c>
      <c r="J4252" s="138" t="s">
        <v>1287</v>
      </c>
      <c r="K4252" s="139"/>
      <c r="L4252" t="str">
        <f t="shared" si="249"/>
        <v>20541</v>
      </c>
      <c r="M4252">
        <f t="shared" si="250"/>
        <v>20541</v>
      </c>
      <c r="N4252" s="37">
        <f t="shared" si="248"/>
        <v>773953</v>
      </c>
    </row>
    <row r="4253" spans="1:14" ht="25.05" x14ac:dyDescent="0.3">
      <c r="A4253" s="3">
        <v>5</v>
      </c>
      <c r="B4253" s="142"/>
      <c r="C4253" s="4" t="s">
        <v>6406</v>
      </c>
      <c r="D4253" s="5">
        <v>45033</v>
      </c>
      <c r="E4253" s="6" t="s">
        <v>2282</v>
      </c>
      <c r="F4253" s="7">
        <v>862214</v>
      </c>
      <c r="G4253" s="6" t="s">
        <v>1366</v>
      </c>
      <c r="H4253" s="7">
        <v>90532</v>
      </c>
      <c r="I4253" s="143"/>
      <c r="J4253" s="144"/>
      <c r="K4253" s="145"/>
      <c r="L4253" t="str">
        <f t="shared" si="249"/>
        <v>22307</v>
      </c>
      <c r="M4253">
        <f t="shared" si="250"/>
        <v>22307</v>
      </c>
      <c r="N4253" s="37">
        <f t="shared" si="248"/>
        <v>862214</v>
      </c>
    </row>
    <row r="4254" spans="1:14" ht="25.05" x14ac:dyDescent="0.3">
      <c r="A4254" s="3">
        <v>5</v>
      </c>
      <c r="B4254" s="142"/>
      <c r="C4254" s="4" t="s">
        <v>6407</v>
      </c>
      <c r="D4254" s="5">
        <v>45026</v>
      </c>
      <c r="E4254" s="6" t="s">
        <v>2282</v>
      </c>
      <c r="F4254" s="7">
        <v>679872</v>
      </c>
      <c r="G4254" s="6" t="s">
        <v>1366</v>
      </c>
      <c r="H4254" s="7">
        <v>71387</v>
      </c>
      <c r="I4254" s="143"/>
      <c r="J4254" s="144"/>
      <c r="K4254" s="145"/>
      <c r="L4254" t="str">
        <f t="shared" si="249"/>
        <v>20542</v>
      </c>
      <c r="M4254">
        <f t="shared" si="250"/>
        <v>20542</v>
      </c>
      <c r="N4254" s="37">
        <f t="shared" si="248"/>
        <v>679872</v>
      </c>
    </row>
    <row r="4255" spans="1:14" ht="25.05" x14ac:dyDescent="0.3">
      <c r="A4255" s="3">
        <v>5</v>
      </c>
      <c r="B4255" s="142"/>
      <c r="C4255" s="4" t="s">
        <v>6408</v>
      </c>
      <c r="D4255" s="5">
        <v>45028</v>
      </c>
      <c r="E4255" s="6" t="s">
        <v>2282</v>
      </c>
      <c r="F4255" s="7">
        <v>331964</v>
      </c>
      <c r="G4255" s="6" t="s">
        <v>1366</v>
      </c>
      <c r="H4255" s="7">
        <v>34856</v>
      </c>
      <c r="I4255" s="143"/>
      <c r="J4255" s="144"/>
      <c r="K4255" s="145"/>
      <c r="L4255" t="str">
        <f t="shared" si="249"/>
        <v>20723</v>
      </c>
      <c r="M4255">
        <f t="shared" si="250"/>
        <v>20723</v>
      </c>
      <c r="N4255" s="37">
        <f t="shared" si="248"/>
        <v>331964</v>
      </c>
    </row>
    <row r="4256" spans="1:14" ht="25.05" x14ac:dyDescent="0.3">
      <c r="A4256" s="3">
        <v>5</v>
      </c>
      <c r="B4256" s="142"/>
      <c r="C4256" s="4" t="s">
        <v>6409</v>
      </c>
      <c r="D4256" s="5">
        <v>45040</v>
      </c>
      <c r="E4256" s="6" t="s">
        <v>2282</v>
      </c>
      <c r="F4256" s="7">
        <v>592667</v>
      </c>
      <c r="G4256" s="6" t="s">
        <v>1366</v>
      </c>
      <c r="H4256" s="7">
        <v>62230</v>
      </c>
      <c r="I4256" s="143"/>
      <c r="J4256" s="144"/>
      <c r="K4256" s="145"/>
      <c r="L4256" t="str">
        <f t="shared" si="249"/>
        <v>23676</v>
      </c>
      <c r="M4256">
        <f t="shared" si="250"/>
        <v>23676</v>
      </c>
      <c r="N4256" s="37">
        <f t="shared" si="248"/>
        <v>592667</v>
      </c>
    </row>
    <row r="4257" spans="1:14" ht="25.05" x14ac:dyDescent="0.3">
      <c r="A4257" s="3">
        <v>5</v>
      </c>
      <c r="B4257" s="142"/>
      <c r="C4257" s="4" t="s">
        <v>6410</v>
      </c>
      <c r="D4257" s="5">
        <v>45040</v>
      </c>
      <c r="E4257" s="6" t="s">
        <v>2282</v>
      </c>
      <c r="F4257" s="7">
        <v>1632169</v>
      </c>
      <c r="G4257" s="6" t="s">
        <v>1366</v>
      </c>
      <c r="H4257" s="7">
        <v>171378</v>
      </c>
      <c r="I4257" s="143"/>
      <c r="J4257" s="144"/>
      <c r="K4257" s="145"/>
      <c r="L4257" t="str">
        <f t="shared" si="249"/>
        <v>23679</v>
      </c>
      <c r="M4257">
        <f t="shared" si="250"/>
        <v>23679</v>
      </c>
      <c r="N4257" s="37">
        <f t="shared" si="248"/>
        <v>1632169</v>
      </c>
    </row>
    <row r="4258" spans="1:14" ht="25.05" x14ac:dyDescent="0.3">
      <c r="A4258" s="3">
        <v>5</v>
      </c>
      <c r="B4258" s="142"/>
      <c r="C4258" s="4" t="s">
        <v>6411</v>
      </c>
      <c r="D4258" s="5">
        <v>45019</v>
      </c>
      <c r="E4258" s="6" t="s">
        <v>2282</v>
      </c>
      <c r="F4258" s="7">
        <v>1359252</v>
      </c>
      <c r="G4258" s="6" t="s">
        <v>1366</v>
      </c>
      <c r="H4258" s="7">
        <v>142721</v>
      </c>
      <c r="I4258" s="143"/>
      <c r="J4258" s="144"/>
      <c r="K4258" s="145"/>
      <c r="L4258" t="str">
        <f t="shared" si="249"/>
        <v>19171</v>
      </c>
      <c r="M4258">
        <f t="shared" si="250"/>
        <v>19171</v>
      </c>
      <c r="N4258" s="37">
        <f t="shared" si="248"/>
        <v>1359252</v>
      </c>
    </row>
    <row r="4259" spans="1:14" ht="25.05" x14ac:dyDescent="0.3">
      <c r="A4259" s="3">
        <v>5</v>
      </c>
      <c r="B4259" s="142"/>
      <c r="C4259" s="4" t="s">
        <v>6412</v>
      </c>
      <c r="D4259" s="5">
        <v>45026</v>
      </c>
      <c r="E4259" s="6" t="s">
        <v>2282</v>
      </c>
      <c r="F4259" s="7">
        <v>1325594</v>
      </c>
      <c r="G4259" s="6" t="s">
        <v>1366</v>
      </c>
      <c r="H4259" s="7">
        <v>139187</v>
      </c>
      <c r="I4259" s="143"/>
      <c r="J4259" s="144"/>
      <c r="K4259" s="145"/>
      <c r="L4259" t="str">
        <f t="shared" si="249"/>
        <v>20543</v>
      </c>
      <c r="M4259">
        <f t="shared" si="250"/>
        <v>20543</v>
      </c>
      <c r="N4259" s="37">
        <f t="shared" si="248"/>
        <v>1325594</v>
      </c>
    </row>
    <row r="4260" spans="1:14" ht="25.05" x14ac:dyDescent="0.3">
      <c r="A4260" s="3">
        <v>5</v>
      </c>
      <c r="B4260" s="142"/>
      <c r="C4260" s="4" t="s">
        <v>6413</v>
      </c>
      <c r="D4260" s="5">
        <v>45040</v>
      </c>
      <c r="E4260" s="6" t="s">
        <v>2282</v>
      </c>
      <c r="F4260" s="7">
        <v>565140</v>
      </c>
      <c r="G4260" s="6" t="s">
        <v>1366</v>
      </c>
      <c r="H4260" s="7">
        <v>59340</v>
      </c>
      <c r="I4260" s="143"/>
      <c r="J4260" s="144"/>
      <c r="K4260" s="145"/>
      <c r="L4260" t="str">
        <f t="shared" si="249"/>
        <v>23677</v>
      </c>
      <c r="M4260">
        <f t="shared" si="250"/>
        <v>23677</v>
      </c>
      <c r="N4260" s="37">
        <f t="shared" si="248"/>
        <v>565140</v>
      </c>
    </row>
    <row r="4261" spans="1:14" ht="25.05" x14ac:dyDescent="0.3">
      <c r="A4261" s="3">
        <v>5</v>
      </c>
      <c r="B4261" s="142"/>
      <c r="C4261" s="4" t="s">
        <v>6414</v>
      </c>
      <c r="D4261" s="5">
        <v>45040</v>
      </c>
      <c r="E4261" s="6" t="s">
        <v>2282</v>
      </c>
      <c r="F4261" s="7">
        <v>1471410</v>
      </c>
      <c r="G4261" s="6" t="s">
        <v>1366</v>
      </c>
      <c r="H4261" s="7">
        <v>154498</v>
      </c>
      <c r="I4261" s="143"/>
      <c r="J4261" s="144"/>
      <c r="K4261" s="145"/>
      <c r="L4261" t="str">
        <f t="shared" si="249"/>
        <v>23678</v>
      </c>
      <c r="M4261">
        <f t="shared" si="250"/>
        <v>23678</v>
      </c>
      <c r="N4261" s="37">
        <f t="shared" si="248"/>
        <v>1471410</v>
      </c>
    </row>
    <row r="4262" spans="1:14" ht="25.05" x14ac:dyDescent="0.3">
      <c r="A4262" s="3">
        <v>5</v>
      </c>
      <c r="B4262" s="142"/>
      <c r="C4262" s="4" t="s">
        <v>6415</v>
      </c>
      <c r="D4262" s="5">
        <v>45019</v>
      </c>
      <c r="E4262" s="6" t="s">
        <v>2282</v>
      </c>
      <c r="F4262" s="7">
        <v>1199913</v>
      </c>
      <c r="G4262" s="6" t="s">
        <v>1366</v>
      </c>
      <c r="H4262" s="7">
        <v>125991</v>
      </c>
      <c r="I4262" s="143"/>
      <c r="J4262" s="144"/>
      <c r="K4262" s="145"/>
      <c r="L4262" t="str">
        <f t="shared" si="249"/>
        <v>19172</v>
      </c>
      <c r="M4262">
        <f t="shared" si="250"/>
        <v>19172</v>
      </c>
      <c r="N4262" s="37">
        <f t="shared" si="248"/>
        <v>1199913</v>
      </c>
    </row>
    <row r="4263" spans="1:14" ht="25.05" x14ac:dyDescent="0.3">
      <c r="A4263" s="3">
        <v>5</v>
      </c>
      <c r="B4263" s="142"/>
      <c r="C4263" s="4" t="s">
        <v>6416</v>
      </c>
      <c r="D4263" s="5">
        <v>45041</v>
      </c>
      <c r="E4263" s="6" t="s">
        <v>2282</v>
      </c>
      <c r="F4263" s="7">
        <v>3882816</v>
      </c>
      <c r="G4263" s="6" t="s">
        <v>1366</v>
      </c>
      <c r="H4263" s="7">
        <v>407696</v>
      </c>
      <c r="I4263" s="143"/>
      <c r="J4263" s="144"/>
      <c r="K4263" s="145"/>
      <c r="L4263" t="str">
        <f t="shared" si="249"/>
        <v>23732</v>
      </c>
      <c r="M4263">
        <f t="shared" si="250"/>
        <v>23732</v>
      </c>
      <c r="N4263" s="37">
        <f t="shared" si="248"/>
        <v>3882816</v>
      </c>
    </row>
    <row r="4264" spans="1:14" ht="25.05" x14ac:dyDescent="0.3">
      <c r="A4264" s="3">
        <v>5</v>
      </c>
      <c r="B4264" s="135"/>
      <c r="C4264" s="4" t="s">
        <v>6417</v>
      </c>
      <c r="D4264" s="5">
        <v>45033</v>
      </c>
      <c r="E4264" s="6" t="s">
        <v>2282</v>
      </c>
      <c r="F4264" s="7">
        <v>679872</v>
      </c>
      <c r="G4264" s="6" t="s">
        <v>1366</v>
      </c>
      <c r="H4264" s="7">
        <v>71387</v>
      </c>
      <c r="I4264" s="137"/>
      <c r="J4264" s="140"/>
      <c r="K4264" s="141"/>
      <c r="L4264" t="str">
        <f t="shared" si="249"/>
        <v>22308</v>
      </c>
      <c r="M4264">
        <f t="shared" si="250"/>
        <v>22308</v>
      </c>
      <c r="N4264" s="37">
        <f t="shared" si="248"/>
        <v>679872</v>
      </c>
    </row>
    <row r="4265" spans="1:14" x14ac:dyDescent="0.3">
      <c r="A4265" s="3">
        <v>5</v>
      </c>
      <c r="B4265" s="134" t="s">
        <v>6452</v>
      </c>
      <c r="C4265" s="4" t="s">
        <v>6453</v>
      </c>
      <c r="D4265" s="5">
        <v>45035</v>
      </c>
      <c r="E4265" s="6" t="s">
        <v>2364</v>
      </c>
      <c r="F4265" s="7">
        <v>1576447</v>
      </c>
      <c r="G4265" s="6" t="s">
        <v>1366</v>
      </c>
      <c r="H4265" s="7">
        <v>165527</v>
      </c>
      <c r="I4265" s="136">
        <v>2313961</v>
      </c>
      <c r="J4265" s="138" t="s">
        <v>1356</v>
      </c>
      <c r="K4265" s="139"/>
      <c r="L4265" t="str">
        <f t="shared" si="249"/>
        <v>22451</v>
      </c>
      <c r="M4265">
        <f t="shared" si="250"/>
        <v>22451</v>
      </c>
      <c r="N4265" s="37">
        <f t="shared" si="248"/>
        <v>1576447</v>
      </c>
    </row>
    <row r="4266" spans="1:14" x14ac:dyDescent="0.3">
      <c r="A4266" s="3">
        <v>5</v>
      </c>
      <c r="B4266" s="135"/>
      <c r="C4266" s="4" t="s">
        <v>6454</v>
      </c>
      <c r="D4266" s="5">
        <v>45021</v>
      </c>
      <c r="E4266" s="6" t="s">
        <v>2364</v>
      </c>
      <c r="F4266" s="7">
        <v>1008984</v>
      </c>
      <c r="G4266" s="6" t="s">
        <v>1366</v>
      </c>
      <c r="H4266" s="7">
        <v>105943</v>
      </c>
      <c r="I4266" s="137"/>
      <c r="J4266" s="140"/>
      <c r="K4266" s="141"/>
      <c r="L4266" t="str">
        <f t="shared" si="249"/>
        <v>19338</v>
      </c>
      <c r="M4266">
        <f t="shared" si="250"/>
        <v>19338</v>
      </c>
      <c r="N4266" s="37">
        <f t="shared" si="248"/>
        <v>1008984</v>
      </c>
    </row>
    <row r="4267" spans="1:14" x14ac:dyDescent="0.3">
      <c r="A4267" s="3">
        <v>6</v>
      </c>
      <c r="B4267" s="134" t="s">
        <v>6455</v>
      </c>
      <c r="C4267" s="4" t="s">
        <v>6456</v>
      </c>
      <c r="D4267" s="5">
        <v>45061</v>
      </c>
      <c r="E4267" s="6" t="s">
        <v>1368</v>
      </c>
      <c r="F4267" s="7">
        <v>1694561</v>
      </c>
      <c r="G4267" s="6" t="s">
        <v>1366</v>
      </c>
      <c r="H4267" s="7">
        <v>177929</v>
      </c>
      <c r="I4267" s="136">
        <v>9790311</v>
      </c>
      <c r="J4267" s="138" t="s">
        <v>18</v>
      </c>
      <c r="K4267" s="139"/>
      <c r="L4267" t="str">
        <f t="shared" si="249"/>
        <v>28351</v>
      </c>
      <c r="M4267">
        <f t="shared" si="250"/>
        <v>28351</v>
      </c>
      <c r="N4267" s="37">
        <f t="shared" si="248"/>
        <v>1694561</v>
      </c>
    </row>
    <row r="4268" spans="1:14" x14ac:dyDescent="0.3">
      <c r="A4268" s="3">
        <v>6</v>
      </c>
      <c r="B4268" s="142"/>
      <c r="C4268" s="4" t="s">
        <v>6457</v>
      </c>
      <c r="D4268" s="5">
        <v>45075</v>
      </c>
      <c r="E4268" s="6" t="s">
        <v>1368</v>
      </c>
      <c r="F4268" s="7">
        <v>2837120</v>
      </c>
      <c r="G4268" s="6" t="s">
        <v>1366</v>
      </c>
      <c r="H4268" s="7">
        <v>297898</v>
      </c>
      <c r="I4268" s="143"/>
      <c r="J4268" s="144"/>
      <c r="K4268" s="145"/>
      <c r="L4268" t="str">
        <f t="shared" si="249"/>
        <v>31556</v>
      </c>
      <c r="M4268">
        <f t="shared" si="250"/>
        <v>31556</v>
      </c>
      <c r="N4268" s="37">
        <f t="shared" si="248"/>
        <v>2837120</v>
      </c>
    </row>
    <row r="4269" spans="1:14" x14ac:dyDescent="0.3">
      <c r="A4269" s="3">
        <v>6</v>
      </c>
      <c r="B4269" s="142"/>
      <c r="C4269" s="4" t="s">
        <v>6458</v>
      </c>
      <c r="D4269" s="5">
        <v>45068</v>
      </c>
      <c r="E4269" s="6" t="s">
        <v>1368</v>
      </c>
      <c r="F4269" s="7">
        <v>2029379</v>
      </c>
      <c r="G4269" s="6" t="s">
        <v>1366</v>
      </c>
      <c r="H4269" s="7">
        <v>213085</v>
      </c>
      <c r="I4269" s="143"/>
      <c r="J4269" s="144"/>
      <c r="K4269" s="145"/>
      <c r="L4269" t="str">
        <f t="shared" si="249"/>
        <v>29916</v>
      </c>
      <c r="M4269">
        <f t="shared" si="250"/>
        <v>29916</v>
      </c>
      <c r="N4269" s="37">
        <f t="shared" si="248"/>
        <v>2029379</v>
      </c>
    </row>
    <row r="4270" spans="1:14" x14ac:dyDescent="0.3">
      <c r="A4270" s="3">
        <v>6</v>
      </c>
      <c r="B4270" s="142"/>
      <c r="C4270" s="4" t="s">
        <v>6459</v>
      </c>
      <c r="D4270" s="5">
        <v>45054</v>
      </c>
      <c r="E4270" s="6" t="s">
        <v>1368</v>
      </c>
      <c r="F4270" s="7">
        <v>1785047</v>
      </c>
      <c r="G4270" s="6" t="s">
        <v>1366</v>
      </c>
      <c r="H4270" s="7">
        <v>187430</v>
      </c>
      <c r="I4270" s="143"/>
      <c r="J4270" s="144"/>
      <c r="K4270" s="145"/>
      <c r="L4270" t="str">
        <f t="shared" si="249"/>
        <v>25764</v>
      </c>
      <c r="M4270">
        <f t="shared" si="250"/>
        <v>25764</v>
      </c>
      <c r="N4270" s="37">
        <f t="shared" si="248"/>
        <v>1785047</v>
      </c>
    </row>
    <row r="4271" spans="1:14" x14ac:dyDescent="0.3">
      <c r="A4271" s="3">
        <v>6</v>
      </c>
      <c r="B4271" s="135"/>
      <c r="C4271" s="4" t="s">
        <v>6460</v>
      </c>
      <c r="D4271" s="5">
        <v>45050</v>
      </c>
      <c r="E4271" s="6" t="s">
        <v>1368</v>
      </c>
      <c r="F4271" s="7">
        <v>2592788</v>
      </c>
      <c r="G4271" s="6" t="s">
        <v>1366</v>
      </c>
      <c r="H4271" s="7">
        <v>272243</v>
      </c>
      <c r="I4271" s="137"/>
      <c r="J4271" s="140"/>
      <c r="K4271" s="141"/>
      <c r="L4271" t="str">
        <f t="shared" si="249"/>
        <v>25418</v>
      </c>
      <c r="M4271">
        <f t="shared" si="250"/>
        <v>25418</v>
      </c>
      <c r="N4271" s="37">
        <f t="shared" si="248"/>
        <v>2592788</v>
      </c>
    </row>
    <row r="4272" spans="1:14" x14ac:dyDescent="0.3">
      <c r="A4272" s="3">
        <v>6</v>
      </c>
      <c r="B4272" s="134" t="s">
        <v>6464</v>
      </c>
      <c r="C4272" s="4" t="s">
        <v>6465</v>
      </c>
      <c r="D4272" s="5">
        <v>45070</v>
      </c>
      <c r="E4272" s="6" t="s">
        <v>1368</v>
      </c>
      <c r="F4272" s="7">
        <v>2719277</v>
      </c>
      <c r="G4272" s="6" t="s">
        <v>1366</v>
      </c>
      <c r="H4272" s="7">
        <v>285524</v>
      </c>
      <c r="I4272" s="136">
        <v>3266876</v>
      </c>
      <c r="J4272" s="138" t="s">
        <v>28</v>
      </c>
      <c r="K4272" s="139"/>
      <c r="L4272" t="str">
        <f t="shared" si="249"/>
        <v>30130</v>
      </c>
      <c r="M4272">
        <f t="shared" si="250"/>
        <v>30130</v>
      </c>
      <c r="N4272" s="37">
        <f t="shared" si="248"/>
        <v>2719277</v>
      </c>
    </row>
    <row r="4273" spans="1:14" ht="25.05" x14ac:dyDescent="0.3">
      <c r="A4273" s="3">
        <v>6</v>
      </c>
      <c r="B4273" s="135"/>
      <c r="C4273" s="4" t="s">
        <v>6466</v>
      </c>
      <c r="D4273" s="5">
        <v>45056</v>
      </c>
      <c r="E4273" s="6" t="s">
        <v>1787</v>
      </c>
      <c r="F4273" s="7">
        <v>930864</v>
      </c>
      <c r="G4273" s="6" t="s">
        <v>1366</v>
      </c>
      <c r="H4273" s="7">
        <v>97741</v>
      </c>
      <c r="I4273" s="137"/>
      <c r="J4273" s="140"/>
      <c r="K4273" s="141"/>
      <c r="L4273" t="str">
        <f t="shared" si="249"/>
        <v>26877</v>
      </c>
      <c r="M4273">
        <f t="shared" si="250"/>
        <v>26877</v>
      </c>
      <c r="N4273" s="37">
        <f t="shared" si="248"/>
        <v>930864</v>
      </c>
    </row>
    <row r="4274" spans="1:14" x14ac:dyDescent="0.3">
      <c r="A4274" s="3">
        <v>6</v>
      </c>
      <c r="B4274" s="134" t="s">
        <v>6467</v>
      </c>
      <c r="C4274" s="4" t="s">
        <v>6468</v>
      </c>
      <c r="D4274" s="5">
        <v>45076</v>
      </c>
      <c r="E4274" s="6" t="s">
        <v>1368</v>
      </c>
      <c r="F4274" s="7">
        <v>610819</v>
      </c>
      <c r="G4274" s="6" t="s">
        <v>1366</v>
      </c>
      <c r="H4274" s="7">
        <v>64136</v>
      </c>
      <c r="I4274" s="136">
        <v>25985804</v>
      </c>
      <c r="J4274" s="138" t="s">
        <v>35</v>
      </c>
      <c r="K4274" s="139"/>
      <c r="L4274" t="str">
        <f t="shared" si="249"/>
        <v>31651</v>
      </c>
      <c r="M4274">
        <f t="shared" si="250"/>
        <v>31651</v>
      </c>
      <c r="N4274" s="37">
        <f t="shared" si="248"/>
        <v>610819</v>
      </c>
    </row>
    <row r="4275" spans="1:14" x14ac:dyDescent="0.3">
      <c r="A4275" s="3">
        <v>6</v>
      </c>
      <c r="B4275" s="142"/>
      <c r="C4275" s="4" t="s">
        <v>6469</v>
      </c>
      <c r="D4275" s="5">
        <v>45076</v>
      </c>
      <c r="E4275" s="6" t="s">
        <v>1368</v>
      </c>
      <c r="F4275" s="7">
        <v>8845694</v>
      </c>
      <c r="G4275" s="6" t="s">
        <v>1366</v>
      </c>
      <c r="H4275" s="7">
        <v>928798</v>
      </c>
      <c r="I4275" s="143"/>
      <c r="J4275" s="144"/>
      <c r="K4275" s="145"/>
      <c r="L4275" t="str">
        <f t="shared" si="249"/>
        <v>31652</v>
      </c>
      <c r="M4275">
        <f t="shared" si="250"/>
        <v>31652</v>
      </c>
      <c r="N4275" s="37">
        <f t="shared" si="248"/>
        <v>8845694</v>
      </c>
    </row>
    <row r="4276" spans="1:14" x14ac:dyDescent="0.3">
      <c r="A4276" s="3">
        <v>6</v>
      </c>
      <c r="B4276" s="142"/>
      <c r="C4276" s="4" t="s">
        <v>6470</v>
      </c>
      <c r="D4276" s="5">
        <v>45055</v>
      </c>
      <c r="E4276" s="6" t="s">
        <v>1368</v>
      </c>
      <c r="F4276" s="7">
        <v>977306</v>
      </c>
      <c r="G4276" s="6" t="s">
        <v>1366</v>
      </c>
      <c r="H4276" s="7">
        <v>102617</v>
      </c>
      <c r="I4276" s="143"/>
      <c r="J4276" s="144"/>
      <c r="K4276" s="145"/>
      <c r="L4276" t="str">
        <f t="shared" si="249"/>
        <v>25971</v>
      </c>
      <c r="M4276">
        <f t="shared" si="250"/>
        <v>25971</v>
      </c>
      <c r="N4276" s="37">
        <f t="shared" si="248"/>
        <v>977306</v>
      </c>
    </row>
    <row r="4277" spans="1:14" ht="25.05" x14ac:dyDescent="0.3">
      <c r="A4277" s="3">
        <v>6</v>
      </c>
      <c r="B4277" s="142"/>
      <c r="C4277" s="4" t="s">
        <v>6471</v>
      </c>
      <c r="D4277" s="5">
        <v>45069</v>
      </c>
      <c r="E4277" s="6" t="s">
        <v>1787</v>
      </c>
      <c r="F4277" s="7">
        <v>1058734</v>
      </c>
      <c r="G4277" s="6" t="s">
        <v>1366</v>
      </c>
      <c r="H4277" s="7">
        <v>111167</v>
      </c>
      <c r="I4277" s="143"/>
      <c r="J4277" s="144"/>
      <c r="K4277" s="145"/>
      <c r="L4277" t="str">
        <f t="shared" si="249"/>
        <v>30061</v>
      </c>
      <c r="M4277">
        <f t="shared" si="250"/>
        <v>30061</v>
      </c>
      <c r="N4277" s="37">
        <f t="shared" si="248"/>
        <v>1058734</v>
      </c>
    </row>
    <row r="4278" spans="1:14" x14ac:dyDescent="0.3">
      <c r="A4278" s="3">
        <v>6</v>
      </c>
      <c r="B4278" s="142"/>
      <c r="C4278" s="4" t="s">
        <v>6472</v>
      </c>
      <c r="D4278" s="5">
        <v>45048</v>
      </c>
      <c r="E4278" s="6" t="s">
        <v>1368</v>
      </c>
      <c r="F4278" s="7">
        <v>6508634</v>
      </c>
      <c r="G4278" s="6" t="s">
        <v>1366</v>
      </c>
      <c r="H4278" s="7">
        <v>683407</v>
      </c>
      <c r="I4278" s="143"/>
      <c r="J4278" s="144"/>
      <c r="K4278" s="145"/>
      <c r="L4278" t="str">
        <f t="shared" si="249"/>
        <v>25269</v>
      </c>
      <c r="M4278">
        <f t="shared" si="250"/>
        <v>25269</v>
      </c>
      <c r="N4278" s="37">
        <f t="shared" si="248"/>
        <v>6508634</v>
      </c>
    </row>
    <row r="4279" spans="1:14" x14ac:dyDescent="0.3">
      <c r="A4279" s="3">
        <v>6</v>
      </c>
      <c r="B4279" s="142"/>
      <c r="C4279" s="4" t="s">
        <v>6473</v>
      </c>
      <c r="D4279" s="5">
        <v>45062</v>
      </c>
      <c r="E4279" s="6" t="s">
        <v>1368</v>
      </c>
      <c r="F4279" s="7">
        <v>5614730</v>
      </c>
      <c r="G4279" s="6" t="s">
        <v>1366</v>
      </c>
      <c r="H4279" s="7">
        <v>589547</v>
      </c>
      <c r="I4279" s="143"/>
      <c r="J4279" s="144"/>
      <c r="K4279" s="145"/>
      <c r="L4279" t="str">
        <f t="shared" si="249"/>
        <v>28440</v>
      </c>
      <c r="M4279">
        <f t="shared" si="250"/>
        <v>28440</v>
      </c>
      <c r="N4279" s="37">
        <f t="shared" ref="N4279:N4342" si="251">+F4279</f>
        <v>5614730</v>
      </c>
    </row>
    <row r="4280" spans="1:14" x14ac:dyDescent="0.3">
      <c r="A4280" s="3">
        <v>6</v>
      </c>
      <c r="B4280" s="135"/>
      <c r="C4280" s="4" t="s">
        <v>6474</v>
      </c>
      <c r="D4280" s="5">
        <v>45069</v>
      </c>
      <c r="E4280" s="6" t="s">
        <v>1368</v>
      </c>
      <c r="F4280" s="7">
        <v>5418501</v>
      </c>
      <c r="G4280" s="6" t="s">
        <v>1366</v>
      </c>
      <c r="H4280" s="7">
        <v>568943</v>
      </c>
      <c r="I4280" s="137"/>
      <c r="J4280" s="140"/>
      <c r="K4280" s="141"/>
      <c r="L4280" t="str">
        <f t="shared" si="249"/>
        <v>30060</v>
      </c>
      <c r="M4280">
        <f t="shared" si="250"/>
        <v>30060</v>
      </c>
      <c r="N4280" s="37">
        <f t="shared" si="251"/>
        <v>5418501</v>
      </c>
    </row>
    <row r="4281" spans="1:14" x14ac:dyDescent="0.3">
      <c r="A4281" s="3">
        <v>6</v>
      </c>
      <c r="B4281" s="134" t="s">
        <v>6478</v>
      </c>
      <c r="C4281" s="4" t="s">
        <v>6479</v>
      </c>
      <c r="D4281" s="5">
        <v>44938</v>
      </c>
      <c r="E4281" s="6" t="s">
        <v>5318</v>
      </c>
      <c r="F4281" s="7">
        <v>868749</v>
      </c>
      <c r="G4281" s="6" t="s">
        <v>1366</v>
      </c>
      <c r="H4281" s="7">
        <v>91218</v>
      </c>
      <c r="I4281" s="136">
        <v>1500459</v>
      </c>
      <c r="J4281" s="138" t="s">
        <v>48</v>
      </c>
      <c r="K4281" s="139"/>
      <c r="L4281" t="str">
        <f t="shared" si="249"/>
        <v>01417</v>
      </c>
      <c r="M4281">
        <f t="shared" si="250"/>
        <v>1417</v>
      </c>
      <c r="N4281" s="37">
        <f t="shared" si="251"/>
        <v>868749</v>
      </c>
    </row>
    <row r="4282" spans="1:14" x14ac:dyDescent="0.3">
      <c r="A4282" s="3">
        <v>6</v>
      </c>
      <c r="B4282" s="135"/>
      <c r="C4282" s="4" t="s">
        <v>6480</v>
      </c>
      <c r="D4282" s="5">
        <v>44931</v>
      </c>
      <c r="E4282" s="6" t="s">
        <v>5318</v>
      </c>
      <c r="F4282" s="7">
        <v>807741</v>
      </c>
      <c r="G4282" s="6" t="s">
        <v>1366</v>
      </c>
      <c r="H4282" s="7">
        <v>84813</v>
      </c>
      <c r="I4282" s="137"/>
      <c r="J4282" s="140"/>
      <c r="K4282" s="141"/>
      <c r="L4282" t="str">
        <f t="shared" si="249"/>
        <v>00438</v>
      </c>
      <c r="M4282">
        <f t="shared" si="250"/>
        <v>438</v>
      </c>
      <c r="N4282" s="37">
        <f t="shared" si="251"/>
        <v>807741</v>
      </c>
    </row>
    <row r="4283" spans="1:14" ht="37.6" x14ac:dyDescent="0.3">
      <c r="A4283" s="3">
        <v>6</v>
      </c>
      <c r="B4283" s="8" t="s">
        <v>6481</v>
      </c>
      <c r="C4283" s="4" t="s">
        <v>6482</v>
      </c>
      <c r="D4283" s="5">
        <v>44970</v>
      </c>
      <c r="E4283" s="6" t="s">
        <v>2364</v>
      </c>
      <c r="F4283" s="7">
        <v>1061526</v>
      </c>
      <c r="G4283" s="6" t="s">
        <v>1366</v>
      </c>
      <c r="H4283" s="7">
        <v>111460</v>
      </c>
      <c r="I4283" s="11">
        <v>950066</v>
      </c>
      <c r="J4283" s="132" t="s">
        <v>48</v>
      </c>
      <c r="K4283" s="133"/>
      <c r="L4283" t="str">
        <f t="shared" si="249"/>
        <v>03987</v>
      </c>
      <c r="M4283">
        <f t="shared" si="250"/>
        <v>3987</v>
      </c>
      <c r="N4283" s="37">
        <f t="shared" si="251"/>
        <v>1061526</v>
      </c>
    </row>
    <row r="4284" spans="1:14" ht="37.6" x14ac:dyDescent="0.3">
      <c r="A4284" s="3">
        <v>6</v>
      </c>
      <c r="B4284" s="8" t="s">
        <v>6483</v>
      </c>
      <c r="C4284" s="4" t="s">
        <v>6484</v>
      </c>
      <c r="D4284" s="5">
        <v>44992</v>
      </c>
      <c r="E4284" s="6" t="s">
        <v>2366</v>
      </c>
      <c r="F4284" s="7">
        <v>851136</v>
      </c>
      <c r="G4284" s="6" t="s">
        <v>1366</v>
      </c>
      <c r="H4284" s="7">
        <v>89369</v>
      </c>
      <c r="I4284" s="11">
        <v>761767</v>
      </c>
      <c r="J4284" s="132" t="s">
        <v>48</v>
      </c>
      <c r="K4284" s="133"/>
      <c r="L4284" t="str">
        <f t="shared" si="249"/>
        <v>11485</v>
      </c>
      <c r="M4284">
        <f t="shared" si="250"/>
        <v>11485</v>
      </c>
      <c r="N4284" s="37">
        <f t="shared" si="251"/>
        <v>851136</v>
      </c>
    </row>
    <row r="4285" spans="1:14" x14ac:dyDescent="0.3">
      <c r="A4285" s="3">
        <v>6</v>
      </c>
      <c r="B4285" s="134" t="s">
        <v>6485</v>
      </c>
      <c r="C4285" s="4" t="s">
        <v>6486</v>
      </c>
      <c r="D4285" s="5">
        <v>44996</v>
      </c>
      <c r="E4285" s="9"/>
      <c r="F4285" s="7">
        <v>374347</v>
      </c>
      <c r="G4285" s="6" t="s">
        <v>1366</v>
      </c>
      <c r="H4285" s="7">
        <v>39306</v>
      </c>
      <c r="I4285" s="136">
        <v>1893752</v>
      </c>
      <c r="J4285" s="138" t="s">
        <v>48</v>
      </c>
      <c r="K4285" s="139"/>
      <c r="L4285" t="str">
        <f t="shared" si="249"/>
        <v>13323</v>
      </c>
      <c r="M4285">
        <f t="shared" si="250"/>
        <v>13323</v>
      </c>
      <c r="N4285" s="37">
        <f t="shared" si="251"/>
        <v>374347</v>
      </c>
    </row>
    <row r="4286" spans="1:14" x14ac:dyDescent="0.3">
      <c r="A4286" s="3">
        <v>6</v>
      </c>
      <c r="B4286" s="135"/>
      <c r="C4286" s="4" t="s">
        <v>6487</v>
      </c>
      <c r="D4286" s="5">
        <v>45013</v>
      </c>
      <c r="E4286" s="9"/>
      <c r="F4286" s="7">
        <v>1741577</v>
      </c>
      <c r="G4286" s="6" t="s">
        <v>1366</v>
      </c>
      <c r="H4286" s="7">
        <v>182866</v>
      </c>
      <c r="I4286" s="137"/>
      <c r="J4286" s="140"/>
      <c r="K4286" s="141"/>
      <c r="L4286" t="str">
        <f t="shared" si="249"/>
        <v>17670</v>
      </c>
      <c r="M4286">
        <f t="shared" si="250"/>
        <v>17670</v>
      </c>
      <c r="N4286" s="37">
        <f t="shared" si="251"/>
        <v>1741577</v>
      </c>
    </row>
    <row r="4287" spans="1:14" ht="37.6" x14ac:dyDescent="0.3">
      <c r="A4287" s="3">
        <v>6</v>
      </c>
      <c r="B4287" s="8" t="s">
        <v>6488</v>
      </c>
      <c r="C4287" s="4" t="s">
        <v>6489</v>
      </c>
      <c r="D4287" s="5">
        <v>45002</v>
      </c>
      <c r="E4287" s="6" t="s">
        <v>2414</v>
      </c>
      <c r="F4287" s="7">
        <v>374347</v>
      </c>
      <c r="G4287" s="6" t="s">
        <v>1366</v>
      </c>
      <c r="H4287" s="7">
        <v>39306</v>
      </c>
      <c r="I4287" s="11">
        <v>335041</v>
      </c>
      <c r="J4287" s="132" t="s">
        <v>48</v>
      </c>
      <c r="K4287" s="133"/>
      <c r="L4287" t="str">
        <f t="shared" si="249"/>
        <v>15598</v>
      </c>
      <c r="M4287">
        <f t="shared" si="250"/>
        <v>15598</v>
      </c>
      <c r="N4287" s="37">
        <f t="shared" si="251"/>
        <v>374347</v>
      </c>
    </row>
    <row r="4288" spans="1:14" ht="37.6" x14ac:dyDescent="0.3">
      <c r="A4288" s="3">
        <v>6</v>
      </c>
      <c r="B4288" s="8" t="s">
        <v>6490</v>
      </c>
      <c r="C4288" s="4" t="s">
        <v>6491</v>
      </c>
      <c r="D4288" s="5">
        <v>45002</v>
      </c>
      <c r="E4288" s="6" t="s">
        <v>2414</v>
      </c>
      <c r="F4288" s="7">
        <v>374347</v>
      </c>
      <c r="G4288" s="6" t="s">
        <v>1366</v>
      </c>
      <c r="H4288" s="7">
        <v>39306</v>
      </c>
      <c r="I4288" s="11">
        <v>335041</v>
      </c>
      <c r="J4288" s="132" t="s">
        <v>48</v>
      </c>
      <c r="K4288" s="133"/>
      <c r="L4288" t="str">
        <f t="shared" si="249"/>
        <v>15587</v>
      </c>
      <c r="M4288">
        <f t="shared" si="250"/>
        <v>15587</v>
      </c>
      <c r="N4288" s="37">
        <f t="shared" si="251"/>
        <v>374347</v>
      </c>
    </row>
    <row r="4289" spans="1:14" x14ac:dyDescent="0.3">
      <c r="A4289" s="3">
        <v>6</v>
      </c>
      <c r="B4289" s="134" t="s">
        <v>6492</v>
      </c>
      <c r="C4289" s="4" t="s">
        <v>6493</v>
      </c>
      <c r="D4289" s="5">
        <v>45040</v>
      </c>
      <c r="E4289" s="6" t="s">
        <v>2364</v>
      </c>
      <c r="F4289" s="7">
        <v>764654</v>
      </c>
      <c r="G4289" s="6" t="s">
        <v>1366</v>
      </c>
      <c r="H4289" s="7">
        <v>80289</v>
      </c>
      <c r="I4289" s="136">
        <v>1521029</v>
      </c>
      <c r="J4289" s="138" t="s">
        <v>48</v>
      </c>
      <c r="K4289" s="139"/>
      <c r="L4289" t="str">
        <f t="shared" si="249"/>
        <v>23611</v>
      </c>
      <c r="M4289">
        <f t="shared" si="250"/>
        <v>23611</v>
      </c>
      <c r="N4289" s="37">
        <f t="shared" si="251"/>
        <v>764654</v>
      </c>
    </row>
    <row r="4290" spans="1:14" x14ac:dyDescent="0.3">
      <c r="A4290" s="3">
        <v>6</v>
      </c>
      <c r="B4290" s="135"/>
      <c r="C4290" s="4" t="s">
        <v>6494</v>
      </c>
      <c r="D4290" s="5">
        <v>45041</v>
      </c>
      <c r="E4290" s="6" t="s">
        <v>3338</v>
      </c>
      <c r="F4290" s="7">
        <v>934820</v>
      </c>
      <c r="G4290" s="6" t="s">
        <v>1366</v>
      </c>
      <c r="H4290" s="7">
        <v>98156</v>
      </c>
      <c r="I4290" s="137"/>
      <c r="J4290" s="140"/>
      <c r="K4290" s="141"/>
      <c r="L4290" t="str">
        <f t="shared" si="249"/>
        <v>23753</v>
      </c>
      <c r="M4290">
        <f t="shared" si="250"/>
        <v>23753</v>
      </c>
      <c r="N4290" s="37">
        <f t="shared" si="251"/>
        <v>934820</v>
      </c>
    </row>
    <row r="4291" spans="1:14" x14ac:dyDescent="0.3">
      <c r="A4291" s="3">
        <v>6</v>
      </c>
      <c r="B4291" s="134" t="s">
        <v>6495</v>
      </c>
      <c r="C4291" s="4" t="s">
        <v>6496</v>
      </c>
      <c r="D4291" s="5">
        <v>45040</v>
      </c>
      <c r="E4291" s="6" t="s">
        <v>2401</v>
      </c>
      <c r="F4291" s="7">
        <v>1054072</v>
      </c>
      <c r="G4291" s="6" t="s">
        <v>1366</v>
      </c>
      <c r="H4291" s="7">
        <v>110678</v>
      </c>
      <c r="I4291" s="136">
        <v>2522418</v>
      </c>
      <c r="J4291" s="138" t="s">
        <v>48</v>
      </c>
      <c r="K4291" s="139"/>
      <c r="L4291" t="str">
        <f t="shared" si="249"/>
        <v>23625</v>
      </c>
      <c r="M4291">
        <f t="shared" si="250"/>
        <v>23625</v>
      </c>
      <c r="N4291" s="37">
        <f t="shared" si="251"/>
        <v>1054072</v>
      </c>
    </row>
    <row r="4292" spans="1:14" x14ac:dyDescent="0.3">
      <c r="A4292" s="3">
        <v>6</v>
      </c>
      <c r="B4292" s="142"/>
      <c r="C4292" s="4" t="s">
        <v>6497</v>
      </c>
      <c r="D4292" s="5">
        <v>45041</v>
      </c>
      <c r="E4292" s="6" t="s">
        <v>2401</v>
      </c>
      <c r="F4292" s="7">
        <v>1143516</v>
      </c>
      <c r="G4292" s="6" t="s">
        <v>1366</v>
      </c>
      <c r="H4292" s="7">
        <v>120069</v>
      </c>
      <c r="I4292" s="143"/>
      <c r="J4292" s="144"/>
      <c r="K4292" s="145"/>
      <c r="L4292" t="str">
        <f t="shared" si="249"/>
        <v>23717</v>
      </c>
      <c r="M4292">
        <f t="shared" si="250"/>
        <v>23717</v>
      </c>
      <c r="N4292" s="37">
        <f t="shared" si="251"/>
        <v>1143516</v>
      </c>
    </row>
    <row r="4293" spans="1:14" ht="37.6" x14ac:dyDescent="0.3">
      <c r="A4293" s="3">
        <v>6</v>
      </c>
      <c r="B4293" s="135"/>
      <c r="C4293" s="4" t="s">
        <v>6498</v>
      </c>
      <c r="D4293" s="5">
        <v>45037</v>
      </c>
      <c r="E4293" s="6" t="s">
        <v>6499</v>
      </c>
      <c r="F4293" s="7">
        <v>620756</v>
      </c>
      <c r="G4293" s="6" t="s">
        <v>1366</v>
      </c>
      <c r="H4293" s="7">
        <v>65179</v>
      </c>
      <c r="I4293" s="137"/>
      <c r="J4293" s="140"/>
      <c r="K4293" s="141"/>
      <c r="L4293" t="str">
        <f t="shared" si="249"/>
        <v>23455</v>
      </c>
      <c r="M4293">
        <v>25454</v>
      </c>
      <c r="N4293" s="37">
        <f t="shared" si="251"/>
        <v>620756</v>
      </c>
    </row>
    <row r="4294" spans="1:14" x14ac:dyDescent="0.3">
      <c r="A4294" s="3">
        <v>6</v>
      </c>
      <c r="B4294" s="134" t="s">
        <v>6500</v>
      </c>
      <c r="C4294" s="4" t="s">
        <v>6501</v>
      </c>
      <c r="D4294" s="5">
        <v>45043</v>
      </c>
      <c r="E4294" s="6" t="s">
        <v>3338</v>
      </c>
      <c r="F4294" s="7">
        <v>973063</v>
      </c>
      <c r="G4294" s="6" t="s">
        <v>1366</v>
      </c>
      <c r="H4294" s="7">
        <v>102172</v>
      </c>
      <c r="I4294" s="136">
        <v>1422469</v>
      </c>
      <c r="J4294" s="138" t="s">
        <v>48</v>
      </c>
      <c r="K4294" s="139"/>
      <c r="L4294" t="str">
        <f t="shared" si="249"/>
        <v>24985</v>
      </c>
      <c r="M4294">
        <f t="shared" si="250"/>
        <v>24985</v>
      </c>
      <c r="N4294" s="37">
        <f t="shared" si="251"/>
        <v>973063</v>
      </c>
    </row>
    <row r="4295" spans="1:14" x14ac:dyDescent="0.3">
      <c r="A4295" s="3">
        <v>6</v>
      </c>
      <c r="B4295" s="135"/>
      <c r="C4295" s="4" t="s">
        <v>6502</v>
      </c>
      <c r="D4295" s="5">
        <v>45044</v>
      </c>
      <c r="E4295" s="6" t="s">
        <v>2368</v>
      </c>
      <c r="F4295" s="7">
        <v>616288</v>
      </c>
      <c r="G4295" s="6" t="s">
        <v>1366</v>
      </c>
      <c r="H4295" s="7">
        <v>64710</v>
      </c>
      <c r="I4295" s="137"/>
      <c r="J4295" s="140"/>
      <c r="K4295" s="141"/>
      <c r="L4295" t="str">
        <f t="shared" ref="L4295:L4358" si="252">+RIGHT(C4295,5)</f>
        <v>25189</v>
      </c>
      <c r="M4295">
        <f t="shared" ref="M4295:M4358" si="253">+L4295*1</f>
        <v>25189</v>
      </c>
      <c r="N4295" s="37">
        <f t="shared" si="251"/>
        <v>616288</v>
      </c>
    </row>
    <row r="4296" spans="1:14" x14ac:dyDescent="0.3">
      <c r="A4296" s="3">
        <v>6</v>
      </c>
      <c r="B4296" s="134" t="s">
        <v>6503</v>
      </c>
      <c r="C4296" s="4" t="s">
        <v>6504</v>
      </c>
      <c r="D4296" s="5">
        <v>45035</v>
      </c>
      <c r="E4296" s="6" t="s">
        <v>2401</v>
      </c>
      <c r="F4296" s="7">
        <v>488653</v>
      </c>
      <c r="G4296" s="6" t="s">
        <v>1366</v>
      </c>
      <c r="H4296" s="7">
        <v>51309</v>
      </c>
      <c r="I4296" s="136">
        <v>6527072</v>
      </c>
      <c r="J4296" s="138" t="s">
        <v>48</v>
      </c>
      <c r="K4296" s="139"/>
      <c r="L4296" t="str">
        <f t="shared" si="252"/>
        <v>22408</v>
      </c>
      <c r="M4296">
        <f t="shared" si="253"/>
        <v>22408</v>
      </c>
      <c r="N4296" s="37">
        <f t="shared" si="251"/>
        <v>488653</v>
      </c>
    </row>
    <row r="4297" spans="1:14" x14ac:dyDescent="0.3">
      <c r="A4297" s="3">
        <v>6</v>
      </c>
      <c r="B4297" s="142"/>
      <c r="C4297" s="4" t="s">
        <v>6505</v>
      </c>
      <c r="D4297" s="5">
        <v>45023</v>
      </c>
      <c r="E4297" s="6" t="s">
        <v>2401</v>
      </c>
      <c r="F4297" s="7">
        <v>1699066</v>
      </c>
      <c r="G4297" s="6" t="s">
        <v>1366</v>
      </c>
      <c r="H4297" s="7">
        <v>178402</v>
      </c>
      <c r="I4297" s="143"/>
      <c r="J4297" s="144"/>
      <c r="K4297" s="145"/>
      <c r="L4297" t="str">
        <f t="shared" si="252"/>
        <v>20373</v>
      </c>
      <c r="M4297">
        <f t="shared" si="253"/>
        <v>20373</v>
      </c>
      <c r="N4297" s="37">
        <f t="shared" si="251"/>
        <v>1699066</v>
      </c>
    </row>
    <row r="4298" spans="1:14" x14ac:dyDescent="0.3">
      <c r="A4298" s="3">
        <v>6</v>
      </c>
      <c r="B4298" s="142"/>
      <c r="C4298" s="4" t="s">
        <v>6506</v>
      </c>
      <c r="D4298" s="5">
        <v>45037</v>
      </c>
      <c r="E4298" s="6" t="s">
        <v>2401</v>
      </c>
      <c r="F4298" s="7">
        <v>1494379</v>
      </c>
      <c r="G4298" s="6" t="s">
        <v>1366</v>
      </c>
      <c r="H4298" s="7">
        <v>156910</v>
      </c>
      <c r="I4298" s="143"/>
      <c r="J4298" s="144"/>
      <c r="K4298" s="145"/>
      <c r="L4298" t="str">
        <f t="shared" si="252"/>
        <v>23469</v>
      </c>
      <c r="M4298">
        <f t="shared" si="253"/>
        <v>23469</v>
      </c>
      <c r="N4298" s="37">
        <f t="shared" si="251"/>
        <v>1494379</v>
      </c>
    </row>
    <row r="4299" spans="1:14" x14ac:dyDescent="0.3">
      <c r="A4299" s="3">
        <v>6</v>
      </c>
      <c r="B4299" s="142"/>
      <c r="C4299" s="4" t="s">
        <v>6507</v>
      </c>
      <c r="D4299" s="5">
        <v>45040</v>
      </c>
      <c r="E4299" s="6" t="s">
        <v>3338</v>
      </c>
      <c r="F4299" s="7">
        <v>403871</v>
      </c>
      <c r="G4299" s="6" t="s">
        <v>1366</v>
      </c>
      <c r="H4299" s="7">
        <v>42406</v>
      </c>
      <c r="I4299" s="143"/>
      <c r="J4299" s="144"/>
      <c r="K4299" s="145"/>
      <c r="L4299" t="str">
        <f t="shared" si="252"/>
        <v>23620</v>
      </c>
      <c r="M4299">
        <f t="shared" si="253"/>
        <v>23620</v>
      </c>
      <c r="N4299" s="37">
        <f t="shared" si="251"/>
        <v>403871</v>
      </c>
    </row>
    <row r="4300" spans="1:14" x14ac:dyDescent="0.3">
      <c r="A4300" s="3">
        <v>6</v>
      </c>
      <c r="B4300" s="142"/>
      <c r="C4300" s="4" t="s">
        <v>6508</v>
      </c>
      <c r="D4300" s="5">
        <v>45044</v>
      </c>
      <c r="E4300" s="6" t="s">
        <v>2401</v>
      </c>
      <c r="F4300" s="7">
        <v>977306</v>
      </c>
      <c r="G4300" s="6" t="s">
        <v>1366</v>
      </c>
      <c r="H4300" s="7">
        <v>102617</v>
      </c>
      <c r="I4300" s="143"/>
      <c r="J4300" s="144"/>
      <c r="K4300" s="145"/>
      <c r="L4300" t="str">
        <f t="shared" si="252"/>
        <v>25170</v>
      </c>
      <c r="M4300">
        <f t="shared" si="253"/>
        <v>25170</v>
      </c>
      <c r="N4300" s="37">
        <f t="shared" si="251"/>
        <v>977306</v>
      </c>
    </row>
    <row r="4301" spans="1:14" x14ac:dyDescent="0.3">
      <c r="A4301" s="3">
        <v>6</v>
      </c>
      <c r="B4301" s="142"/>
      <c r="C4301" s="4" t="s">
        <v>6509</v>
      </c>
      <c r="D4301" s="5">
        <v>45033</v>
      </c>
      <c r="E4301" s="6" t="s">
        <v>2401</v>
      </c>
      <c r="F4301" s="7">
        <v>1494379</v>
      </c>
      <c r="G4301" s="6" t="s">
        <v>1366</v>
      </c>
      <c r="H4301" s="7">
        <v>156910</v>
      </c>
      <c r="I4301" s="143"/>
      <c r="J4301" s="144"/>
      <c r="K4301" s="145"/>
      <c r="L4301" t="str">
        <f t="shared" si="252"/>
        <v>22224</v>
      </c>
      <c r="M4301">
        <f t="shared" si="253"/>
        <v>22224</v>
      </c>
      <c r="N4301" s="37">
        <f t="shared" si="251"/>
        <v>1494379</v>
      </c>
    </row>
    <row r="4302" spans="1:14" x14ac:dyDescent="0.3">
      <c r="A4302" s="3">
        <v>6</v>
      </c>
      <c r="B4302" s="135"/>
      <c r="C4302" s="4" t="s">
        <v>6510</v>
      </c>
      <c r="D4302" s="5">
        <v>45044</v>
      </c>
      <c r="E4302" s="6" t="s">
        <v>2414</v>
      </c>
      <c r="F4302" s="7">
        <v>735164</v>
      </c>
      <c r="G4302" s="6" t="s">
        <v>1366</v>
      </c>
      <c r="H4302" s="7">
        <v>77192</v>
      </c>
      <c r="I4302" s="137"/>
      <c r="J4302" s="140"/>
      <c r="K4302" s="141"/>
      <c r="L4302" t="str">
        <f t="shared" si="252"/>
        <v>25203</v>
      </c>
      <c r="M4302">
        <f t="shared" si="253"/>
        <v>25203</v>
      </c>
      <c r="N4302" s="37">
        <f t="shared" si="251"/>
        <v>735164</v>
      </c>
    </row>
    <row r="4303" spans="1:14" x14ac:dyDescent="0.3">
      <c r="A4303" s="3">
        <v>6</v>
      </c>
      <c r="B4303" s="134" t="s">
        <v>6511</v>
      </c>
      <c r="C4303" s="4" t="s">
        <v>6512</v>
      </c>
      <c r="D4303" s="5">
        <v>45044</v>
      </c>
      <c r="E4303" s="6" t="s">
        <v>3338</v>
      </c>
      <c r="F4303" s="7">
        <v>837519</v>
      </c>
      <c r="G4303" s="6" t="s">
        <v>1366</v>
      </c>
      <c r="H4303" s="7">
        <v>87940</v>
      </c>
      <c r="I4303" s="136">
        <v>2904919</v>
      </c>
      <c r="J4303" s="138" t="s">
        <v>48</v>
      </c>
      <c r="K4303" s="139"/>
      <c r="L4303" t="str">
        <f t="shared" si="252"/>
        <v>25202</v>
      </c>
      <c r="M4303">
        <f t="shared" si="253"/>
        <v>25202</v>
      </c>
      <c r="N4303" s="37">
        <f t="shared" si="251"/>
        <v>837519</v>
      </c>
    </row>
    <row r="4304" spans="1:14" x14ac:dyDescent="0.3">
      <c r="A4304" s="3">
        <v>6</v>
      </c>
      <c r="B4304" s="142"/>
      <c r="C4304" s="4" t="s">
        <v>6513</v>
      </c>
      <c r="D4304" s="5">
        <v>45030</v>
      </c>
      <c r="E4304" s="6" t="s">
        <v>6514</v>
      </c>
      <c r="F4304" s="7">
        <v>489212</v>
      </c>
      <c r="G4304" s="6" t="s">
        <v>1366</v>
      </c>
      <c r="H4304" s="7">
        <v>51367</v>
      </c>
      <c r="I4304" s="143"/>
      <c r="J4304" s="144"/>
      <c r="K4304" s="145"/>
      <c r="L4304" t="str">
        <f t="shared" si="252"/>
        <v>22121</v>
      </c>
      <c r="M4304">
        <f t="shared" si="253"/>
        <v>22121</v>
      </c>
      <c r="N4304" s="37">
        <f t="shared" si="251"/>
        <v>489212</v>
      </c>
    </row>
    <row r="4305" spans="1:14" x14ac:dyDescent="0.3">
      <c r="A4305" s="3">
        <v>6</v>
      </c>
      <c r="B4305" s="142"/>
      <c r="C4305" s="4" t="s">
        <v>6515</v>
      </c>
      <c r="D4305" s="5">
        <v>45043</v>
      </c>
      <c r="E4305" s="6" t="s">
        <v>2414</v>
      </c>
      <c r="F4305" s="7">
        <v>618090</v>
      </c>
      <c r="G4305" s="6" t="s">
        <v>1366</v>
      </c>
      <c r="H4305" s="7">
        <v>64900</v>
      </c>
      <c r="I4305" s="143"/>
      <c r="J4305" s="144"/>
      <c r="K4305" s="145"/>
      <c r="L4305" t="str">
        <f t="shared" si="252"/>
        <v>25039</v>
      </c>
      <c r="M4305">
        <f t="shared" si="253"/>
        <v>25039</v>
      </c>
      <c r="N4305" s="37">
        <f t="shared" si="251"/>
        <v>618090</v>
      </c>
    </row>
    <row r="4306" spans="1:14" x14ac:dyDescent="0.3">
      <c r="A4306" s="3">
        <v>6</v>
      </c>
      <c r="B4306" s="135"/>
      <c r="C4306" s="4" t="s">
        <v>6516</v>
      </c>
      <c r="D4306" s="5">
        <v>45043</v>
      </c>
      <c r="E4306" s="6" t="s">
        <v>3338</v>
      </c>
      <c r="F4306" s="7">
        <v>1300899</v>
      </c>
      <c r="G4306" s="6" t="s">
        <v>1366</v>
      </c>
      <c r="H4306" s="7">
        <v>136595</v>
      </c>
      <c r="I4306" s="137"/>
      <c r="J4306" s="140"/>
      <c r="K4306" s="141"/>
      <c r="L4306" t="str">
        <f t="shared" si="252"/>
        <v>25018</v>
      </c>
      <c r="M4306">
        <f t="shared" si="253"/>
        <v>25018</v>
      </c>
      <c r="N4306" s="37">
        <f t="shared" si="251"/>
        <v>1300899</v>
      </c>
    </row>
    <row r="4307" spans="1:14" x14ac:dyDescent="0.3">
      <c r="A4307" s="3">
        <v>6</v>
      </c>
      <c r="B4307" s="134" t="s">
        <v>6517</v>
      </c>
      <c r="C4307" s="4" t="s">
        <v>6518</v>
      </c>
      <c r="D4307" s="5">
        <v>45054</v>
      </c>
      <c r="E4307" s="6" t="s">
        <v>2401</v>
      </c>
      <c r="F4307" s="7">
        <v>1423368</v>
      </c>
      <c r="G4307" s="6" t="s">
        <v>1366</v>
      </c>
      <c r="H4307" s="7">
        <v>149454</v>
      </c>
      <c r="I4307" s="136">
        <v>217670881</v>
      </c>
      <c r="J4307" s="138" t="s">
        <v>48</v>
      </c>
      <c r="K4307" s="139"/>
      <c r="L4307" t="str">
        <f t="shared" si="252"/>
        <v>25585</v>
      </c>
      <c r="M4307">
        <f t="shared" si="253"/>
        <v>25585</v>
      </c>
      <c r="N4307" s="37">
        <f t="shared" si="251"/>
        <v>1423368</v>
      </c>
    </row>
    <row r="4308" spans="1:14" x14ac:dyDescent="0.3">
      <c r="A4308" s="3">
        <v>6</v>
      </c>
      <c r="B4308" s="142"/>
      <c r="C4308" s="4" t="s">
        <v>6519</v>
      </c>
      <c r="D4308" s="5">
        <v>45056</v>
      </c>
      <c r="E4308" s="6" t="s">
        <v>2414</v>
      </c>
      <c r="F4308" s="7">
        <v>471462</v>
      </c>
      <c r="G4308" s="6" t="s">
        <v>1366</v>
      </c>
      <c r="H4308" s="7">
        <v>49504</v>
      </c>
      <c r="I4308" s="143"/>
      <c r="J4308" s="144"/>
      <c r="K4308" s="145"/>
      <c r="L4308" t="str">
        <f t="shared" si="252"/>
        <v>26028</v>
      </c>
      <c r="M4308">
        <f t="shared" si="253"/>
        <v>26028</v>
      </c>
      <c r="N4308" s="37">
        <f t="shared" si="251"/>
        <v>471462</v>
      </c>
    </row>
    <row r="4309" spans="1:14" x14ac:dyDescent="0.3">
      <c r="A4309" s="3">
        <v>6</v>
      </c>
      <c r="B4309" s="142"/>
      <c r="C4309" s="4" t="s">
        <v>6520</v>
      </c>
      <c r="D4309" s="5">
        <v>45056</v>
      </c>
      <c r="E4309" s="6" t="s">
        <v>2414</v>
      </c>
      <c r="F4309" s="7">
        <v>599332</v>
      </c>
      <c r="G4309" s="6" t="s">
        <v>1366</v>
      </c>
      <c r="H4309" s="7">
        <v>62930</v>
      </c>
      <c r="I4309" s="143"/>
      <c r="J4309" s="144"/>
      <c r="K4309" s="145"/>
      <c r="L4309" t="str">
        <f t="shared" si="252"/>
        <v>26029</v>
      </c>
      <c r="M4309">
        <f t="shared" si="253"/>
        <v>26029</v>
      </c>
      <c r="N4309" s="37">
        <f t="shared" si="251"/>
        <v>599332</v>
      </c>
    </row>
    <row r="4310" spans="1:14" x14ac:dyDescent="0.3">
      <c r="A4310" s="3">
        <v>6</v>
      </c>
      <c r="B4310" s="142"/>
      <c r="C4310" s="4" t="s">
        <v>6521</v>
      </c>
      <c r="D4310" s="5">
        <v>45051</v>
      </c>
      <c r="E4310" s="6" t="s">
        <v>2414</v>
      </c>
      <c r="F4310" s="7">
        <v>962389</v>
      </c>
      <c r="G4310" s="6" t="s">
        <v>1366</v>
      </c>
      <c r="H4310" s="7">
        <v>101051</v>
      </c>
      <c r="I4310" s="143"/>
      <c r="J4310" s="144"/>
      <c r="K4310" s="145"/>
      <c r="L4310" t="str">
        <f t="shared" si="252"/>
        <v>25459</v>
      </c>
      <c r="M4310">
        <f t="shared" si="253"/>
        <v>25459</v>
      </c>
      <c r="N4310" s="37">
        <f t="shared" si="251"/>
        <v>962389</v>
      </c>
    </row>
    <row r="4311" spans="1:14" x14ac:dyDescent="0.3">
      <c r="A4311" s="3">
        <v>6</v>
      </c>
      <c r="B4311" s="142"/>
      <c r="C4311" s="4" t="s">
        <v>6522</v>
      </c>
      <c r="D4311" s="5">
        <v>45054</v>
      </c>
      <c r="E4311" s="6" t="s">
        <v>2401</v>
      </c>
      <c r="F4311" s="7">
        <v>518323</v>
      </c>
      <c r="G4311" s="6" t="s">
        <v>1366</v>
      </c>
      <c r="H4311" s="7">
        <v>54424</v>
      </c>
      <c r="I4311" s="143"/>
      <c r="J4311" s="144"/>
      <c r="K4311" s="145"/>
      <c r="L4311" t="str">
        <f t="shared" si="252"/>
        <v>25600</v>
      </c>
      <c r="M4311">
        <f t="shared" si="253"/>
        <v>25600</v>
      </c>
      <c r="N4311" s="37">
        <f t="shared" si="251"/>
        <v>518323</v>
      </c>
    </row>
    <row r="4312" spans="1:14" x14ac:dyDescent="0.3">
      <c r="A4312" s="3">
        <v>6</v>
      </c>
      <c r="B4312" s="142"/>
      <c r="C4312" s="4" t="s">
        <v>6523</v>
      </c>
      <c r="D4312" s="5">
        <v>45057</v>
      </c>
      <c r="E4312" s="6" t="s">
        <v>2368</v>
      </c>
      <c r="F4312" s="7">
        <v>679872</v>
      </c>
      <c r="G4312" s="6" t="s">
        <v>1366</v>
      </c>
      <c r="H4312" s="7">
        <v>71387</v>
      </c>
      <c r="I4312" s="143"/>
      <c r="J4312" s="144"/>
      <c r="K4312" s="145"/>
      <c r="L4312" t="str">
        <f t="shared" si="252"/>
        <v>28057</v>
      </c>
      <c r="M4312">
        <f t="shared" si="253"/>
        <v>28057</v>
      </c>
      <c r="N4312" s="37">
        <f t="shared" si="251"/>
        <v>679872</v>
      </c>
    </row>
    <row r="4313" spans="1:14" x14ac:dyDescent="0.3">
      <c r="A4313" s="3">
        <v>6</v>
      </c>
      <c r="B4313" s="142"/>
      <c r="C4313" s="4" t="s">
        <v>6524</v>
      </c>
      <c r="D4313" s="5">
        <v>45057</v>
      </c>
      <c r="E4313" s="6" t="s">
        <v>3338</v>
      </c>
      <c r="F4313" s="7">
        <v>293192</v>
      </c>
      <c r="G4313" s="6" t="s">
        <v>1366</v>
      </c>
      <c r="H4313" s="7">
        <v>30785</v>
      </c>
      <c r="I4313" s="143"/>
      <c r="J4313" s="144"/>
      <c r="K4313" s="145"/>
      <c r="L4313" t="str">
        <f t="shared" si="252"/>
        <v>28061</v>
      </c>
      <c r="M4313">
        <f t="shared" si="253"/>
        <v>28061</v>
      </c>
      <c r="N4313" s="37">
        <f t="shared" si="251"/>
        <v>293192</v>
      </c>
    </row>
    <row r="4314" spans="1:14" x14ac:dyDescent="0.3">
      <c r="A4314" s="3">
        <v>6</v>
      </c>
      <c r="B4314" s="142"/>
      <c r="C4314" s="4" t="s">
        <v>6525</v>
      </c>
      <c r="D4314" s="5">
        <v>45064</v>
      </c>
      <c r="E4314" s="6" t="s">
        <v>2414</v>
      </c>
      <c r="F4314" s="7">
        <v>366491</v>
      </c>
      <c r="G4314" s="6" t="s">
        <v>1366</v>
      </c>
      <c r="H4314" s="7">
        <v>38482</v>
      </c>
      <c r="I4314" s="143"/>
      <c r="J4314" s="144"/>
      <c r="K4314" s="145"/>
      <c r="L4314" t="str">
        <f t="shared" si="252"/>
        <v>29708</v>
      </c>
      <c r="M4314">
        <f t="shared" si="253"/>
        <v>29708</v>
      </c>
      <c r="N4314" s="37">
        <f t="shared" si="251"/>
        <v>366491</v>
      </c>
    </row>
    <row r="4315" spans="1:14" x14ac:dyDescent="0.3">
      <c r="A4315" s="3">
        <v>6</v>
      </c>
      <c r="B4315" s="142"/>
      <c r="C4315" s="4" t="s">
        <v>6526</v>
      </c>
      <c r="D4315" s="5">
        <v>45062</v>
      </c>
      <c r="E4315" s="6" t="s">
        <v>2401</v>
      </c>
      <c r="F4315" s="7">
        <v>299475</v>
      </c>
      <c r="G4315" s="6" t="s">
        <v>1366</v>
      </c>
      <c r="H4315" s="7">
        <v>31445</v>
      </c>
      <c r="I4315" s="143"/>
      <c r="J4315" s="144"/>
      <c r="K4315" s="145"/>
      <c r="L4315" t="str">
        <f t="shared" si="252"/>
        <v>28388</v>
      </c>
      <c r="M4315">
        <f t="shared" si="253"/>
        <v>28388</v>
      </c>
      <c r="N4315" s="37">
        <f t="shared" si="251"/>
        <v>299475</v>
      </c>
    </row>
    <row r="4316" spans="1:14" x14ac:dyDescent="0.3">
      <c r="A4316" s="3">
        <v>6</v>
      </c>
      <c r="B4316" s="142"/>
      <c r="C4316" s="4" t="s">
        <v>6527</v>
      </c>
      <c r="D4316" s="5">
        <v>45063</v>
      </c>
      <c r="E4316" s="6" t="s">
        <v>3338</v>
      </c>
      <c r="F4316" s="7">
        <v>244328</v>
      </c>
      <c r="G4316" s="6" t="s">
        <v>1366</v>
      </c>
      <c r="H4316" s="7">
        <v>25654</v>
      </c>
      <c r="I4316" s="143"/>
      <c r="J4316" s="144"/>
      <c r="K4316" s="145"/>
      <c r="L4316" t="str">
        <f t="shared" si="252"/>
        <v>28563</v>
      </c>
      <c r="M4316">
        <f t="shared" si="253"/>
        <v>28563</v>
      </c>
      <c r="N4316" s="37">
        <f t="shared" si="251"/>
        <v>244328</v>
      </c>
    </row>
    <row r="4317" spans="1:14" x14ac:dyDescent="0.3">
      <c r="A4317" s="3">
        <v>6</v>
      </c>
      <c r="B4317" s="142"/>
      <c r="C4317" s="4" t="s">
        <v>6528</v>
      </c>
      <c r="D4317" s="5">
        <v>45064</v>
      </c>
      <c r="E4317" s="6" t="s">
        <v>2401</v>
      </c>
      <c r="F4317" s="7">
        <v>679872</v>
      </c>
      <c r="G4317" s="6" t="s">
        <v>1366</v>
      </c>
      <c r="H4317" s="7">
        <v>71387</v>
      </c>
      <c r="I4317" s="143"/>
      <c r="J4317" s="144"/>
      <c r="K4317" s="145"/>
      <c r="L4317" t="str">
        <f t="shared" si="252"/>
        <v>29704</v>
      </c>
      <c r="M4317">
        <f t="shared" si="253"/>
        <v>29704</v>
      </c>
      <c r="N4317" s="37">
        <f t="shared" si="251"/>
        <v>679872</v>
      </c>
    </row>
    <row r="4318" spans="1:14" x14ac:dyDescent="0.3">
      <c r="A4318" s="3">
        <v>6</v>
      </c>
      <c r="B4318" s="142"/>
      <c r="C4318" s="4" t="s">
        <v>6529</v>
      </c>
      <c r="D4318" s="5">
        <v>45059</v>
      </c>
      <c r="E4318" s="6" t="s">
        <v>3338</v>
      </c>
      <c r="F4318" s="7">
        <v>1381438</v>
      </c>
      <c r="G4318" s="6" t="s">
        <v>1366</v>
      </c>
      <c r="H4318" s="7">
        <v>145051</v>
      </c>
      <c r="I4318" s="143"/>
      <c r="J4318" s="144"/>
      <c r="K4318" s="145"/>
      <c r="L4318" t="str">
        <f t="shared" si="252"/>
        <v>28219</v>
      </c>
      <c r="M4318">
        <f t="shared" si="253"/>
        <v>28219</v>
      </c>
      <c r="N4318" s="37">
        <f t="shared" si="251"/>
        <v>1381438</v>
      </c>
    </row>
    <row r="4319" spans="1:14" x14ac:dyDescent="0.3">
      <c r="A4319" s="3">
        <v>6</v>
      </c>
      <c r="B4319" s="142"/>
      <c r="C4319" s="4" t="s">
        <v>6530</v>
      </c>
      <c r="D4319" s="5">
        <v>45070</v>
      </c>
      <c r="E4319" s="6" t="s">
        <v>2366</v>
      </c>
      <c r="F4319" s="7">
        <v>847480</v>
      </c>
      <c r="G4319" s="6" t="s">
        <v>1366</v>
      </c>
      <c r="H4319" s="7">
        <v>88985</v>
      </c>
      <c r="I4319" s="143"/>
      <c r="J4319" s="144"/>
      <c r="K4319" s="145"/>
      <c r="L4319" t="str">
        <f t="shared" si="252"/>
        <v>30085</v>
      </c>
      <c r="M4319">
        <f t="shared" si="253"/>
        <v>30085</v>
      </c>
      <c r="N4319" s="37">
        <f t="shared" si="251"/>
        <v>847480</v>
      </c>
    </row>
    <row r="4320" spans="1:14" x14ac:dyDescent="0.3">
      <c r="A4320" s="3">
        <v>6</v>
      </c>
      <c r="B4320" s="142"/>
      <c r="C4320" s="4" t="s">
        <v>6531</v>
      </c>
      <c r="D4320" s="5">
        <v>45064</v>
      </c>
      <c r="E4320" s="6" t="s">
        <v>2364</v>
      </c>
      <c r="F4320" s="7">
        <v>403871</v>
      </c>
      <c r="G4320" s="6" t="s">
        <v>1366</v>
      </c>
      <c r="H4320" s="7">
        <v>42406</v>
      </c>
      <c r="I4320" s="143"/>
      <c r="J4320" s="144"/>
      <c r="K4320" s="145"/>
      <c r="L4320" t="str">
        <f t="shared" si="252"/>
        <v>29685</v>
      </c>
      <c r="M4320">
        <f t="shared" si="253"/>
        <v>29685</v>
      </c>
      <c r="N4320" s="37">
        <f t="shared" si="251"/>
        <v>403871</v>
      </c>
    </row>
    <row r="4321" spans="1:14" x14ac:dyDescent="0.3">
      <c r="A4321" s="3">
        <v>6</v>
      </c>
      <c r="B4321" s="142"/>
      <c r="C4321" s="4" t="s">
        <v>6532</v>
      </c>
      <c r="D4321" s="5">
        <v>45065</v>
      </c>
      <c r="E4321" s="6" t="s">
        <v>3338</v>
      </c>
      <c r="F4321" s="7">
        <v>1478472</v>
      </c>
      <c r="G4321" s="6" t="s">
        <v>1366</v>
      </c>
      <c r="H4321" s="7">
        <v>155240</v>
      </c>
      <c r="I4321" s="143"/>
      <c r="J4321" s="144"/>
      <c r="K4321" s="145"/>
      <c r="L4321" t="str">
        <f t="shared" si="252"/>
        <v>29739</v>
      </c>
      <c r="M4321">
        <f t="shared" si="253"/>
        <v>29739</v>
      </c>
      <c r="N4321" s="37">
        <f t="shared" si="251"/>
        <v>1478472</v>
      </c>
    </row>
    <row r="4322" spans="1:14" x14ac:dyDescent="0.3">
      <c r="A4322" s="3">
        <v>6</v>
      </c>
      <c r="B4322" s="142"/>
      <c r="C4322" s="4" t="s">
        <v>6533</v>
      </c>
      <c r="D4322" s="5">
        <v>45069</v>
      </c>
      <c r="E4322" s="6" t="s">
        <v>2364</v>
      </c>
      <c r="F4322" s="7">
        <v>646193</v>
      </c>
      <c r="G4322" s="6" t="s">
        <v>1366</v>
      </c>
      <c r="H4322" s="7">
        <v>67850</v>
      </c>
      <c r="I4322" s="143"/>
      <c r="J4322" s="144"/>
      <c r="K4322" s="145"/>
      <c r="L4322" t="str">
        <f t="shared" si="252"/>
        <v>29938</v>
      </c>
      <c r="M4322">
        <f t="shared" si="253"/>
        <v>29938</v>
      </c>
      <c r="N4322" s="37">
        <f t="shared" si="251"/>
        <v>646193</v>
      </c>
    </row>
    <row r="4323" spans="1:14" x14ac:dyDescent="0.3">
      <c r="A4323" s="3">
        <v>6</v>
      </c>
      <c r="B4323" s="142"/>
      <c r="C4323" s="4" t="s">
        <v>6534</v>
      </c>
      <c r="D4323" s="5">
        <v>45075</v>
      </c>
      <c r="E4323" s="6" t="s">
        <v>3338</v>
      </c>
      <c r="F4323" s="7">
        <v>499125</v>
      </c>
      <c r="G4323" s="6" t="s">
        <v>1366</v>
      </c>
      <c r="H4323" s="7">
        <v>52408</v>
      </c>
      <c r="I4323" s="143"/>
      <c r="J4323" s="144"/>
      <c r="K4323" s="145"/>
      <c r="L4323" t="str">
        <f t="shared" si="252"/>
        <v>31502</v>
      </c>
      <c r="M4323">
        <f t="shared" si="253"/>
        <v>31502</v>
      </c>
      <c r="N4323" s="37">
        <f t="shared" si="251"/>
        <v>499125</v>
      </c>
    </row>
    <row r="4324" spans="1:14" x14ac:dyDescent="0.3">
      <c r="A4324" s="3">
        <v>6</v>
      </c>
      <c r="B4324" s="142"/>
      <c r="C4324" s="4" t="s">
        <v>6535</v>
      </c>
      <c r="D4324" s="5">
        <v>45073</v>
      </c>
      <c r="E4324" s="9"/>
      <c r="F4324" s="7">
        <v>652251</v>
      </c>
      <c r="G4324" s="6" t="s">
        <v>1366</v>
      </c>
      <c r="H4324" s="7">
        <v>68486</v>
      </c>
      <c r="I4324" s="143"/>
      <c r="J4324" s="144"/>
      <c r="K4324" s="145"/>
      <c r="L4324" t="str">
        <f t="shared" si="252"/>
        <v>31414</v>
      </c>
      <c r="M4324">
        <f t="shared" si="253"/>
        <v>31414</v>
      </c>
      <c r="N4324" s="37">
        <f t="shared" si="251"/>
        <v>652251</v>
      </c>
    </row>
    <row r="4325" spans="1:14" x14ac:dyDescent="0.3">
      <c r="A4325" s="3">
        <v>6</v>
      </c>
      <c r="B4325" s="142"/>
      <c r="C4325" s="4" t="s">
        <v>6536</v>
      </c>
      <c r="D4325" s="5">
        <v>45077</v>
      </c>
      <c r="E4325" s="6" t="s">
        <v>2414</v>
      </c>
      <c r="F4325" s="7">
        <v>935963</v>
      </c>
      <c r="G4325" s="6" t="s">
        <v>1366</v>
      </c>
      <c r="H4325" s="7">
        <v>98276</v>
      </c>
      <c r="I4325" s="143"/>
      <c r="J4325" s="144"/>
      <c r="K4325" s="145"/>
      <c r="L4325" t="str">
        <f t="shared" si="252"/>
        <v>31663</v>
      </c>
      <c r="M4325">
        <f t="shared" si="253"/>
        <v>31663</v>
      </c>
      <c r="N4325" s="37">
        <f t="shared" si="251"/>
        <v>935963</v>
      </c>
    </row>
    <row r="4326" spans="1:14" x14ac:dyDescent="0.3">
      <c r="A4326" s="3">
        <v>6</v>
      </c>
      <c r="B4326" s="142"/>
      <c r="C4326" s="4" t="s">
        <v>6537</v>
      </c>
      <c r="D4326" s="5">
        <v>45064</v>
      </c>
      <c r="E4326" s="6" t="s">
        <v>2414</v>
      </c>
      <c r="F4326" s="7">
        <v>1745623</v>
      </c>
      <c r="G4326" s="6" t="s">
        <v>1366</v>
      </c>
      <c r="H4326" s="7">
        <v>183290</v>
      </c>
      <c r="I4326" s="143"/>
      <c r="J4326" s="144"/>
      <c r="K4326" s="145"/>
      <c r="L4326" t="str">
        <f t="shared" si="252"/>
        <v>29670</v>
      </c>
      <c r="M4326">
        <f t="shared" si="253"/>
        <v>29670</v>
      </c>
      <c r="N4326" s="37">
        <f t="shared" si="251"/>
        <v>1745623</v>
      </c>
    </row>
    <row r="4327" spans="1:14" x14ac:dyDescent="0.3">
      <c r="A4327" s="3">
        <v>6</v>
      </c>
      <c r="B4327" s="142"/>
      <c r="C4327" s="4" t="s">
        <v>6538</v>
      </c>
      <c r="D4327" s="5">
        <v>45070</v>
      </c>
      <c r="E4327" s="6" t="s">
        <v>2414</v>
      </c>
      <c r="F4327" s="7">
        <v>804041</v>
      </c>
      <c r="G4327" s="6" t="s">
        <v>1366</v>
      </c>
      <c r="H4327" s="7">
        <v>84424</v>
      </c>
      <c r="I4327" s="143"/>
      <c r="J4327" s="144"/>
      <c r="K4327" s="145"/>
      <c r="L4327" t="str">
        <f t="shared" si="252"/>
        <v>30098</v>
      </c>
      <c r="M4327">
        <f t="shared" si="253"/>
        <v>30098</v>
      </c>
      <c r="N4327" s="37">
        <f t="shared" si="251"/>
        <v>804041</v>
      </c>
    </row>
    <row r="4328" spans="1:14" x14ac:dyDescent="0.3">
      <c r="A4328" s="3">
        <v>6</v>
      </c>
      <c r="B4328" s="142"/>
      <c r="C4328" s="4" t="s">
        <v>6539</v>
      </c>
      <c r="D4328" s="5">
        <v>45059</v>
      </c>
      <c r="E4328" s="6" t="s">
        <v>2414</v>
      </c>
      <c r="F4328" s="7">
        <v>1010540</v>
      </c>
      <c r="G4328" s="6" t="s">
        <v>1366</v>
      </c>
      <c r="H4328" s="7">
        <v>106107</v>
      </c>
      <c r="I4328" s="143"/>
      <c r="J4328" s="144"/>
      <c r="K4328" s="145"/>
      <c r="L4328" t="str">
        <f t="shared" si="252"/>
        <v>28296</v>
      </c>
      <c r="M4328">
        <f t="shared" si="253"/>
        <v>28296</v>
      </c>
      <c r="N4328" s="37">
        <f t="shared" si="251"/>
        <v>1010540</v>
      </c>
    </row>
    <row r="4329" spans="1:14" x14ac:dyDescent="0.3">
      <c r="A4329" s="3">
        <v>6</v>
      </c>
      <c r="B4329" s="142"/>
      <c r="C4329" s="4" t="s">
        <v>6540</v>
      </c>
      <c r="D4329" s="5">
        <v>45073</v>
      </c>
      <c r="E4329" s="6" t="s">
        <v>2368</v>
      </c>
      <c r="F4329" s="7">
        <v>3076756</v>
      </c>
      <c r="G4329" s="6" t="s">
        <v>1366</v>
      </c>
      <c r="H4329" s="7">
        <v>323059</v>
      </c>
      <c r="I4329" s="143"/>
      <c r="J4329" s="144"/>
      <c r="K4329" s="145"/>
      <c r="L4329" t="str">
        <f t="shared" si="252"/>
        <v>31400</v>
      </c>
      <c r="M4329">
        <f t="shared" si="253"/>
        <v>31400</v>
      </c>
      <c r="N4329" s="37">
        <f t="shared" si="251"/>
        <v>3076756</v>
      </c>
    </row>
    <row r="4330" spans="1:14" x14ac:dyDescent="0.3">
      <c r="A4330" s="3">
        <v>6</v>
      </c>
      <c r="B4330" s="142"/>
      <c r="C4330" s="4" t="s">
        <v>6541</v>
      </c>
      <c r="D4330" s="5">
        <v>45071</v>
      </c>
      <c r="E4330" s="6" t="s">
        <v>3338</v>
      </c>
      <c r="F4330" s="7">
        <v>403871</v>
      </c>
      <c r="G4330" s="6" t="s">
        <v>1366</v>
      </c>
      <c r="H4330" s="7">
        <v>42406</v>
      </c>
      <c r="I4330" s="143"/>
      <c r="J4330" s="144"/>
      <c r="K4330" s="145"/>
      <c r="L4330" t="str">
        <f t="shared" si="252"/>
        <v>30526</v>
      </c>
      <c r="M4330">
        <f t="shared" si="253"/>
        <v>30526</v>
      </c>
      <c r="N4330" s="37">
        <f t="shared" si="251"/>
        <v>403871</v>
      </c>
    </row>
    <row r="4331" spans="1:14" x14ac:dyDescent="0.3">
      <c r="A4331" s="3">
        <v>6</v>
      </c>
      <c r="B4331" s="142"/>
      <c r="C4331" s="4" t="s">
        <v>6542</v>
      </c>
      <c r="D4331" s="5">
        <v>45051</v>
      </c>
      <c r="E4331" s="6" t="s">
        <v>3338</v>
      </c>
      <c r="F4331" s="7">
        <v>701115</v>
      </c>
      <c r="G4331" s="6" t="s">
        <v>1366</v>
      </c>
      <c r="H4331" s="7">
        <v>73617</v>
      </c>
      <c r="I4331" s="143"/>
      <c r="J4331" s="144"/>
      <c r="K4331" s="145"/>
      <c r="L4331" t="str">
        <f t="shared" si="252"/>
        <v>25443</v>
      </c>
      <c r="M4331">
        <f t="shared" si="253"/>
        <v>25443</v>
      </c>
      <c r="N4331" s="37">
        <f t="shared" si="251"/>
        <v>701115</v>
      </c>
    </row>
    <row r="4332" spans="1:14" x14ac:dyDescent="0.3">
      <c r="A4332" s="3">
        <v>6</v>
      </c>
      <c r="B4332" s="142"/>
      <c r="C4332" s="4" t="s">
        <v>6543</v>
      </c>
      <c r="D4332" s="5">
        <v>45054</v>
      </c>
      <c r="E4332" s="6" t="s">
        <v>3338</v>
      </c>
      <c r="F4332" s="7">
        <v>1178997</v>
      </c>
      <c r="G4332" s="6" t="s">
        <v>1366</v>
      </c>
      <c r="H4332" s="7">
        <v>123795</v>
      </c>
      <c r="I4332" s="143"/>
      <c r="J4332" s="144"/>
      <c r="K4332" s="145"/>
      <c r="L4332" t="str">
        <f t="shared" si="252"/>
        <v>25593</v>
      </c>
      <c r="M4332">
        <f t="shared" si="253"/>
        <v>25593</v>
      </c>
      <c r="N4332" s="37">
        <f t="shared" si="251"/>
        <v>1178997</v>
      </c>
    </row>
    <row r="4333" spans="1:14" x14ac:dyDescent="0.3">
      <c r="A4333" s="3">
        <v>6</v>
      </c>
      <c r="B4333" s="142"/>
      <c r="C4333" s="4" t="s">
        <v>6544</v>
      </c>
      <c r="D4333" s="5">
        <v>45050</v>
      </c>
      <c r="E4333" s="6" t="s">
        <v>2414</v>
      </c>
      <c r="F4333" s="7">
        <v>1627926</v>
      </c>
      <c r="G4333" s="6" t="s">
        <v>1366</v>
      </c>
      <c r="H4333" s="7">
        <v>170932</v>
      </c>
      <c r="I4333" s="143"/>
      <c r="J4333" s="144"/>
      <c r="K4333" s="145"/>
      <c r="L4333" t="str">
        <f t="shared" si="252"/>
        <v>25352</v>
      </c>
      <c r="M4333">
        <f t="shared" si="253"/>
        <v>25352</v>
      </c>
      <c r="N4333" s="37">
        <f t="shared" si="251"/>
        <v>1627926</v>
      </c>
    </row>
    <row r="4334" spans="1:14" x14ac:dyDescent="0.3">
      <c r="A4334" s="3">
        <v>6</v>
      </c>
      <c r="B4334" s="142"/>
      <c r="C4334" s="4" t="s">
        <v>6545</v>
      </c>
      <c r="D4334" s="5">
        <v>45052</v>
      </c>
      <c r="E4334" s="6" t="s">
        <v>2364</v>
      </c>
      <c r="F4334" s="7">
        <v>701115</v>
      </c>
      <c r="G4334" s="6" t="s">
        <v>1366</v>
      </c>
      <c r="H4334" s="7">
        <v>73617</v>
      </c>
      <c r="I4334" s="143"/>
      <c r="J4334" s="144"/>
      <c r="K4334" s="145"/>
      <c r="L4334" t="str">
        <f t="shared" si="252"/>
        <v>25515</v>
      </c>
      <c r="M4334">
        <f t="shared" si="253"/>
        <v>25515</v>
      </c>
      <c r="N4334" s="37">
        <f t="shared" si="251"/>
        <v>701115</v>
      </c>
    </row>
    <row r="4335" spans="1:14" x14ac:dyDescent="0.3">
      <c r="A4335" s="3">
        <v>6</v>
      </c>
      <c r="B4335" s="142"/>
      <c r="C4335" s="4" t="s">
        <v>6546</v>
      </c>
      <c r="D4335" s="5">
        <v>45051</v>
      </c>
      <c r="E4335" s="6" t="s">
        <v>2368</v>
      </c>
      <c r="F4335" s="7">
        <v>697062</v>
      </c>
      <c r="G4335" s="6" t="s">
        <v>1366</v>
      </c>
      <c r="H4335" s="7">
        <v>73192</v>
      </c>
      <c r="I4335" s="143"/>
      <c r="J4335" s="144"/>
      <c r="K4335" s="145"/>
      <c r="L4335" t="str">
        <f t="shared" si="252"/>
        <v>25455</v>
      </c>
      <c r="M4335">
        <f t="shared" si="253"/>
        <v>25455</v>
      </c>
      <c r="N4335" s="37">
        <f t="shared" si="251"/>
        <v>697062</v>
      </c>
    </row>
    <row r="4336" spans="1:14" x14ac:dyDescent="0.3">
      <c r="A4336" s="3">
        <v>6</v>
      </c>
      <c r="B4336" s="142"/>
      <c r="C4336" s="4" t="s">
        <v>6547</v>
      </c>
      <c r="D4336" s="5">
        <v>45054</v>
      </c>
      <c r="E4336" s="6" t="s">
        <v>2414</v>
      </c>
      <c r="F4336" s="7">
        <v>814218</v>
      </c>
      <c r="G4336" s="6" t="s">
        <v>1366</v>
      </c>
      <c r="H4336" s="7">
        <v>85493</v>
      </c>
      <c r="I4336" s="143"/>
      <c r="J4336" s="144"/>
      <c r="K4336" s="145"/>
      <c r="L4336" t="str">
        <f t="shared" si="252"/>
        <v>25671</v>
      </c>
      <c r="M4336">
        <f t="shared" si="253"/>
        <v>25671</v>
      </c>
      <c r="N4336" s="37">
        <f t="shared" si="251"/>
        <v>814218</v>
      </c>
    </row>
    <row r="4337" spans="1:14" x14ac:dyDescent="0.3">
      <c r="A4337" s="3">
        <v>6</v>
      </c>
      <c r="B4337" s="142"/>
      <c r="C4337" s="4" t="s">
        <v>6548</v>
      </c>
      <c r="D4337" s="5">
        <v>45057</v>
      </c>
      <c r="E4337" s="6" t="s">
        <v>2368</v>
      </c>
      <c r="F4337" s="7">
        <v>1046363</v>
      </c>
      <c r="G4337" s="6" t="s">
        <v>1366</v>
      </c>
      <c r="H4337" s="7">
        <v>109868</v>
      </c>
      <c r="I4337" s="143"/>
      <c r="J4337" s="144"/>
      <c r="K4337" s="145"/>
      <c r="L4337" t="str">
        <f t="shared" si="252"/>
        <v>27995</v>
      </c>
      <c r="M4337">
        <f t="shared" si="253"/>
        <v>27995</v>
      </c>
      <c r="N4337" s="37">
        <f t="shared" si="251"/>
        <v>1046363</v>
      </c>
    </row>
    <row r="4338" spans="1:14" x14ac:dyDescent="0.3">
      <c r="A4338" s="3">
        <v>6</v>
      </c>
      <c r="B4338" s="142"/>
      <c r="C4338" s="4" t="s">
        <v>6549</v>
      </c>
      <c r="D4338" s="5">
        <v>45059</v>
      </c>
      <c r="E4338" s="6" t="s">
        <v>3338</v>
      </c>
      <c r="F4338" s="7">
        <v>423493</v>
      </c>
      <c r="G4338" s="6" t="s">
        <v>1366</v>
      </c>
      <c r="H4338" s="7">
        <v>44467</v>
      </c>
      <c r="I4338" s="143"/>
      <c r="J4338" s="144"/>
      <c r="K4338" s="145"/>
      <c r="L4338" t="str">
        <f t="shared" si="252"/>
        <v>28216</v>
      </c>
      <c r="M4338">
        <f t="shared" si="253"/>
        <v>28216</v>
      </c>
      <c r="N4338" s="37">
        <f t="shared" si="251"/>
        <v>423493</v>
      </c>
    </row>
    <row r="4339" spans="1:14" x14ac:dyDescent="0.3">
      <c r="A4339" s="3">
        <v>6</v>
      </c>
      <c r="B4339" s="142"/>
      <c r="C4339" s="4" t="s">
        <v>6550</v>
      </c>
      <c r="D4339" s="5">
        <v>45058</v>
      </c>
      <c r="E4339" s="6" t="s">
        <v>2414</v>
      </c>
      <c r="F4339" s="7">
        <v>770362</v>
      </c>
      <c r="G4339" s="6" t="s">
        <v>1366</v>
      </c>
      <c r="H4339" s="7">
        <v>80888</v>
      </c>
      <c r="I4339" s="143"/>
      <c r="J4339" s="144"/>
      <c r="K4339" s="145"/>
      <c r="L4339" t="str">
        <f t="shared" si="252"/>
        <v>28169</v>
      </c>
      <c r="M4339">
        <f t="shared" si="253"/>
        <v>28169</v>
      </c>
      <c r="N4339" s="37">
        <f t="shared" si="251"/>
        <v>770362</v>
      </c>
    </row>
    <row r="4340" spans="1:14" x14ac:dyDescent="0.3">
      <c r="A4340" s="3">
        <v>6</v>
      </c>
      <c r="B4340" s="142"/>
      <c r="C4340" s="4" t="s">
        <v>6551</v>
      </c>
      <c r="D4340" s="5">
        <v>45054</v>
      </c>
      <c r="E4340" s="6" t="s">
        <v>2414</v>
      </c>
      <c r="F4340" s="7">
        <v>305862</v>
      </c>
      <c r="G4340" s="6" t="s">
        <v>1366</v>
      </c>
      <c r="H4340" s="7">
        <v>32116</v>
      </c>
      <c r="I4340" s="143"/>
      <c r="J4340" s="144"/>
      <c r="K4340" s="145"/>
      <c r="L4340" t="str">
        <f t="shared" si="252"/>
        <v>25576</v>
      </c>
      <c r="M4340">
        <f t="shared" si="253"/>
        <v>25576</v>
      </c>
      <c r="N4340" s="37">
        <f t="shared" si="251"/>
        <v>305862</v>
      </c>
    </row>
    <row r="4341" spans="1:14" x14ac:dyDescent="0.3">
      <c r="A4341" s="3">
        <v>6</v>
      </c>
      <c r="B4341" s="142"/>
      <c r="C4341" s="4" t="s">
        <v>6552</v>
      </c>
      <c r="D4341" s="5">
        <v>45059</v>
      </c>
      <c r="E4341" s="6" t="s">
        <v>2414</v>
      </c>
      <c r="F4341" s="7">
        <v>488655</v>
      </c>
      <c r="G4341" s="6" t="s">
        <v>1366</v>
      </c>
      <c r="H4341" s="7">
        <v>51309</v>
      </c>
      <c r="I4341" s="143"/>
      <c r="J4341" s="144"/>
      <c r="K4341" s="145"/>
      <c r="L4341" t="str">
        <f t="shared" si="252"/>
        <v>28294</v>
      </c>
      <c r="M4341">
        <f t="shared" si="253"/>
        <v>28294</v>
      </c>
      <c r="N4341" s="37">
        <f t="shared" si="251"/>
        <v>488655</v>
      </c>
    </row>
    <row r="4342" spans="1:14" x14ac:dyDescent="0.3">
      <c r="A4342" s="3">
        <v>6</v>
      </c>
      <c r="B4342" s="142"/>
      <c r="C4342" s="4" t="s">
        <v>6553</v>
      </c>
      <c r="D4342" s="5">
        <v>45058</v>
      </c>
      <c r="E4342" s="6" t="s">
        <v>2414</v>
      </c>
      <c r="F4342" s="7">
        <v>816298</v>
      </c>
      <c r="G4342" s="6" t="s">
        <v>1366</v>
      </c>
      <c r="H4342" s="7">
        <v>85711</v>
      </c>
      <c r="I4342" s="143"/>
      <c r="J4342" s="144"/>
      <c r="K4342" s="145"/>
      <c r="L4342" t="str">
        <f t="shared" si="252"/>
        <v>28164</v>
      </c>
      <c r="M4342">
        <f t="shared" si="253"/>
        <v>28164</v>
      </c>
      <c r="N4342" s="37">
        <f t="shared" si="251"/>
        <v>816298</v>
      </c>
    </row>
    <row r="4343" spans="1:14" x14ac:dyDescent="0.3">
      <c r="A4343" s="3">
        <v>6</v>
      </c>
      <c r="B4343" s="142"/>
      <c r="C4343" s="4" t="s">
        <v>6554</v>
      </c>
      <c r="D4343" s="5">
        <v>45057</v>
      </c>
      <c r="E4343" s="6" t="s">
        <v>3338</v>
      </c>
      <c r="F4343" s="7">
        <v>566716</v>
      </c>
      <c r="G4343" s="6" t="s">
        <v>1366</v>
      </c>
      <c r="H4343" s="7">
        <v>59505</v>
      </c>
      <c r="I4343" s="143"/>
      <c r="J4343" s="144"/>
      <c r="K4343" s="145"/>
      <c r="L4343" t="str">
        <f t="shared" si="252"/>
        <v>27988</v>
      </c>
      <c r="M4343">
        <f t="shared" si="253"/>
        <v>27988</v>
      </c>
      <c r="N4343" s="37">
        <f t="shared" ref="N4343:N4406" si="254">+F4343</f>
        <v>566716</v>
      </c>
    </row>
    <row r="4344" spans="1:14" x14ac:dyDescent="0.3">
      <c r="A4344" s="3">
        <v>6</v>
      </c>
      <c r="B4344" s="142"/>
      <c r="C4344" s="4" t="s">
        <v>6555</v>
      </c>
      <c r="D4344" s="5">
        <v>45056</v>
      </c>
      <c r="E4344" s="6" t="s">
        <v>2414</v>
      </c>
      <c r="F4344" s="7">
        <v>471462</v>
      </c>
      <c r="G4344" s="6" t="s">
        <v>1366</v>
      </c>
      <c r="H4344" s="7">
        <v>49504</v>
      </c>
      <c r="I4344" s="143"/>
      <c r="J4344" s="144"/>
      <c r="K4344" s="145"/>
      <c r="L4344" t="str">
        <f t="shared" si="252"/>
        <v>26017</v>
      </c>
      <c r="M4344">
        <f t="shared" si="253"/>
        <v>26017</v>
      </c>
      <c r="N4344" s="37">
        <f t="shared" si="254"/>
        <v>471462</v>
      </c>
    </row>
    <row r="4345" spans="1:14" x14ac:dyDescent="0.3">
      <c r="A4345" s="3">
        <v>6</v>
      </c>
      <c r="B4345" s="142"/>
      <c r="C4345" s="4" t="s">
        <v>6556</v>
      </c>
      <c r="D4345" s="5">
        <v>45062</v>
      </c>
      <c r="E4345" s="6" t="s">
        <v>2414</v>
      </c>
      <c r="F4345" s="7">
        <v>1178737</v>
      </c>
      <c r="G4345" s="6" t="s">
        <v>1366</v>
      </c>
      <c r="H4345" s="7">
        <v>123767</v>
      </c>
      <c r="I4345" s="143"/>
      <c r="J4345" s="144"/>
      <c r="K4345" s="145"/>
      <c r="L4345" t="str">
        <f t="shared" si="252"/>
        <v>28417</v>
      </c>
      <c r="M4345">
        <f t="shared" si="253"/>
        <v>28417</v>
      </c>
      <c r="N4345" s="37">
        <f t="shared" si="254"/>
        <v>1178737</v>
      </c>
    </row>
    <row r="4346" spans="1:14" x14ac:dyDescent="0.3">
      <c r="A4346" s="3">
        <v>6</v>
      </c>
      <c r="B4346" s="142"/>
      <c r="C4346" s="4" t="s">
        <v>6557</v>
      </c>
      <c r="D4346" s="5">
        <v>45058</v>
      </c>
      <c r="E4346" s="6" t="s">
        <v>2364</v>
      </c>
      <c r="F4346" s="7">
        <v>1019439</v>
      </c>
      <c r="G4346" s="6" t="s">
        <v>1366</v>
      </c>
      <c r="H4346" s="7">
        <v>107041</v>
      </c>
      <c r="I4346" s="143"/>
      <c r="J4346" s="144"/>
      <c r="K4346" s="145"/>
      <c r="L4346" t="str">
        <f t="shared" si="252"/>
        <v>28203</v>
      </c>
      <c r="M4346">
        <f t="shared" si="253"/>
        <v>28203</v>
      </c>
      <c r="N4346" s="37">
        <f t="shared" si="254"/>
        <v>1019439</v>
      </c>
    </row>
    <row r="4347" spans="1:14" x14ac:dyDescent="0.3">
      <c r="A4347" s="3">
        <v>6</v>
      </c>
      <c r="B4347" s="142"/>
      <c r="C4347" s="4" t="s">
        <v>6558</v>
      </c>
      <c r="D4347" s="5">
        <v>45063</v>
      </c>
      <c r="E4347" s="6" t="s">
        <v>2414</v>
      </c>
      <c r="F4347" s="7">
        <v>486650</v>
      </c>
      <c r="G4347" s="6" t="s">
        <v>1366</v>
      </c>
      <c r="H4347" s="7">
        <v>51098</v>
      </c>
      <c r="I4347" s="143"/>
      <c r="J4347" s="144"/>
      <c r="K4347" s="145"/>
      <c r="L4347" t="str">
        <f t="shared" si="252"/>
        <v>28533</v>
      </c>
      <c r="M4347">
        <f t="shared" si="253"/>
        <v>28533</v>
      </c>
      <c r="N4347" s="37">
        <f t="shared" si="254"/>
        <v>486650</v>
      </c>
    </row>
    <row r="4348" spans="1:14" x14ac:dyDescent="0.3">
      <c r="A4348" s="3">
        <v>6</v>
      </c>
      <c r="B4348" s="142"/>
      <c r="C4348" s="4" t="s">
        <v>6559</v>
      </c>
      <c r="D4348" s="5">
        <v>45054</v>
      </c>
      <c r="E4348" s="6" t="s">
        <v>3338</v>
      </c>
      <c r="F4348" s="7">
        <v>458792</v>
      </c>
      <c r="G4348" s="6" t="s">
        <v>1366</v>
      </c>
      <c r="H4348" s="7">
        <v>48173</v>
      </c>
      <c r="I4348" s="143"/>
      <c r="J4348" s="144"/>
      <c r="K4348" s="145"/>
      <c r="L4348" t="str">
        <f t="shared" si="252"/>
        <v>25618</v>
      </c>
      <c r="M4348">
        <f t="shared" si="253"/>
        <v>25618</v>
      </c>
      <c r="N4348" s="37">
        <f t="shared" si="254"/>
        <v>458792</v>
      </c>
    </row>
    <row r="4349" spans="1:14" x14ac:dyDescent="0.3">
      <c r="A4349" s="3">
        <v>6</v>
      </c>
      <c r="B4349" s="142"/>
      <c r="C4349" s="4" t="s">
        <v>6560</v>
      </c>
      <c r="D4349" s="5">
        <v>45054</v>
      </c>
      <c r="E4349" s="6" t="s">
        <v>3338</v>
      </c>
      <c r="F4349" s="7">
        <v>911241</v>
      </c>
      <c r="G4349" s="6" t="s">
        <v>1366</v>
      </c>
      <c r="H4349" s="7">
        <v>95680</v>
      </c>
      <c r="I4349" s="143"/>
      <c r="J4349" s="144"/>
      <c r="K4349" s="145"/>
      <c r="L4349" t="str">
        <f t="shared" si="252"/>
        <v>25690</v>
      </c>
      <c r="M4349">
        <f t="shared" si="253"/>
        <v>25690</v>
      </c>
      <c r="N4349" s="37">
        <f t="shared" si="254"/>
        <v>911241</v>
      </c>
    </row>
    <row r="4350" spans="1:14" x14ac:dyDescent="0.3">
      <c r="A4350" s="3">
        <v>6</v>
      </c>
      <c r="B4350" s="142"/>
      <c r="C4350" s="4" t="s">
        <v>6561</v>
      </c>
      <c r="D4350" s="5">
        <v>45054</v>
      </c>
      <c r="E4350" s="6" t="s">
        <v>2401</v>
      </c>
      <c r="F4350" s="7">
        <v>2704163</v>
      </c>
      <c r="G4350" s="6" t="s">
        <v>1366</v>
      </c>
      <c r="H4350" s="7">
        <v>283937</v>
      </c>
      <c r="I4350" s="143"/>
      <c r="J4350" s="144"/>
      <c r="K4350" s="145"/>
      <c r="L4350" t="str">
        <f t="shared" si="252"/>
        <v>25580</v>
      </c>
      <c r="M4350">
        <f t="shared" si="253"/>
        <v>25580</v>
      </c>
      <c r="N4350" s="37">
        <f t="shared" si="254"/>
        <v>2704163</v>
      </c>
    </row>
    <row r="4351" spans="1:14" x14ac:dyDescent="0.3">
      <c r="A4351" s="3">
        <v>6</v>
      </c>
      <c r="B4351" s="142"/>
      <c r="C4351" s="4" t="s">
        <v>6562</v>
      </c>
      <c r="D4351" s="5">
        <v>45068</v>
      </c>
      <c r="E4351" s="6" t="s">
        <v>2368</v>
      </c>
      <c r="F4351" s="7">
        <v>777117</v>
      </c>
      <c r="G4351" s="6" t="s">
        <v>1366</v>
      </c>
      <c r="H4351" s="7">
        <v>81597</v>
      </c>
      <c r="I4351" s="143"/>
      <c r="J4351" s="144"/>
      <c r="K4351" s="145"/>
      <c r="L4351" t="str">
        <f t="shared" si="252"/>
        <v>29840</v>
      </c>
      <c r="M4351">
        <f t="shared" si="253"/>
        <v>29840</v>
      </c>
      <c r="N4351" s="37">
        <f t="shared" si="254"/>
        <v>777117</v>
      </c>
    </row>
    <row r="4352" spans="1:14" x14ac:dyDescent="0.3">
      <c r="A4352" s="3">
        <v>6</v>
      </c>
      <c r="B4352" s="142"/>
      <c r="C4352" s="4" t="s">
        <v>6563</v>
      </c>
      <c r="D4352" s="5">
        <v>45065</v>
      </c>
      <c r="E4352" s="6" t="s">
        <v>3338</v>
      </c>
      <c r="F4352" s="7">
        <v>1167332</v>
      </c>
      <c r="G4352" s="6" t="s">
        <v>1366</v>
      </c>
      <c r="H4352" s="7">
        <v>122570</v>
      </c>
      <c r="I4352" s="143"/>
      <c r="J4352" s="144"/>
      <c r="K4352" s="145"/>
      <c r="L4352" t="str">
        <f t="shared" si="252"/>
        <v>29742</v>
      </c>
      <c r="M4352">
        <f t="shared" si="253"/>
        <v>29742</v>
      </c>
      <c r="N4352" s="37">
        <f t="shared" si="254"/>
        <v>1167332</v>
      </c>
    </row>
    <row r="4353" spans="1:14" x14ac:dyDescent="0.3">
      <c r="A4353" s="3">
        <v>6</v>
      </c>
      <c r="B4353" s="142"/>
      <c r="C4353" s="4" t="s">
        <v>6564</v>
      </c>
      <c r="D4353" s="5">
        <v>45065</v>
      </c>
      <c r="E4353" s="6" t="s">
        <v>2414</v>
      </c>
      <c r="F4353" s="7">
        <v>816750</v>
      </c>
      <c r="G4353" s="6" t="s">
        <v>1366</v>
      </c>
      <c r="H4353" s="7">
        <v>85759</v>
      </c>
      <c r="I4353" s="143"/>
      <c r="J4353" s="144"/>
      <c r="K4353" s="145"/>
      <c r="L4353" t="str">
        <f t="shared" si="252"/>
        <v>29746</v>
      </c>
      <c r="M4353">
        <f t="shared" si="253"/>
        <v>29746</v>
      </c>
      <c r="N4353" s="37">
        <f t="shared" si="254"/>
        <v>816750</v>
      </c>
    </row>
    <row r="4354" spans="1:14" x14ac:dyDescent="0.3">
      <c r="A4354" s="3">
        <v>6</v>
      </c>
      <c r="B4354" s="142"/>
      <c r="C4354" s="4" t="s">
        <v>6565</v>
      </c>
      <c r="D4354" s="5">
        <v>45061</v>
      </c>
      <c r="E4354" s="6" t="s">
        <v>2401</v>
      </c>
      <c r="F4354" s="7">
        <v>276001</v>
      </c>
      <c r="G4354" s="6" t="s">
        <v>1366</v>
      </c>
      <c r="H4354" s="7">
        <v>28980</v>
      </c>
      <c r="I4354" s="143"/>
      <c r="J4354" s="144"/>
      <c r="K4354" s="145"/>
      <c r="L4354" t="str">
        <f t="shared" si="252"/>
        <v>28310</v>
      </c>
      <c r="M4354">
        <f t="shared" si="253"/>
        <v>28310</v>
      </c>
      <c r="N4354" s="37">
        <f t="shared" si="254"/>
        <v>276001</v>
      </c>
    </row>
    <row r="4355" spans="1:14" x14ac:dyDescent="0.3">
      <c r="A4355" s="3">
        <v>6</v>
      </c>
      <c r="B4355" s="142"/>
      <c r="C4355" s="4" t="s">
        <v>6566</v>
      </c>
      <c r="D4355" s="5">
        <v>45069</v>
      </c>
      <c r="E4355" s="6" t="s">
        <v>2414</v>
      </c>
      <c r="F4355" s="7">
        <v>366491</v>
      </c>
      <c r="G4355" s="6" t="s">
        <v>1366</v>
      </c>
      <c r="H4355" s="7">
        <v>38482</v>
      </c>
      <c r="I4355" s="143"/>
      <c r="J4355" s="144"/>
      <c r="K4355" s="145"/>
      <c r="L4355" t="str">
        <f t="shared" si="252"/>
        <v>30022</v>
      </c>
      <c r="M4355">
        <f t="shared" si="253"/>
        <v>30022</v>
      </c>
      <c r="N4355" s="37">
        <f t="shared" si="254"/>
        <v>366491</v>
      </c>
    </row>
    <row r="4356" spans="1:14" x14ac:dyDescent="0.3">
      <c r="A4356" s="3">
        <v>6</v>
      </c>
      <c r="B4356" s="142"/>
      <c r="C4356" s="4" t="s">
        <v>6567</v>
      </c>
      <c r="D4356" s="5">
        <v>45073</v>
      </c>
      <c r="E4356" s="6" t="s">
        <v>2414</v>
      </c>
      <c r="F4356" s="7">
        <v>1364248</v>
      </c>
      <c r="G4356" s="6" t="s">
        <v>1366</v>
      </c>
      <c r="H4356" s="7">
        <v>143246</v>
      </c>
      <c r="I4356" s="143"/>
      <c r="J4356" s="144"/>
      <c r="K4356" s="145"/>
      <c r="L4356" t="str">
        <f t="shared" si="252"/>
        <v>31476</v>
      </c>
      <c r="M4356">
        <f t="shared" si="253"/>
        <v>31476</v>
      </c>
      <c r="N4356" s="37">
        <f t="shared" si="254"/>
        <v>1364248</v>
      </c>
    </row>
    <row r="4357" spans="1:14" x14ac:dyDescent="0.3">
      <c r="A4357" s="3">
        <v>6</v>
      </c>
      <c r="B4357" s="142"/>
      <c r="C4357" s="4" t="s">
        <v>6568</v>
      </c>
      <c r="D4357" s="5">
        <v>45077</v>
      </c>
      <c r="E4357" s="6" t="s">
        <v>3338</v>
      </c>
      <c r="F4357" s="7">
        <v>794324</v>
      </c>
      <c r="G4357" s="6" t="s">
        <v>1366</v>
      </c>
      <c r="H4357" s="7">
        <v>83404</v>
      </c>
      <c r="I4357" s="143"/>
      <c r="J4357" s="144"/>
      <c r="K4357" s="145"/>
      <c r="L4357" t="str">
        <f t="shared" si="252"/>
        <v>31670</v>
      </c>
      <c r="M4357">
        <f t="shared" si="253"/>
        <v>31670</v>
      </c>
      <c r="N4357" s="37">
        <f t="shared" si="254"/>
        <v>794324</v>
      </c>
    </row>
    <row r="4358" spans="1:14" x14ac:dyDescent="0.3">
      <c r="A4358" s="3">
        <v>6</v>
      </c>
      <c r="B4358" s="142"/>
      <c r="C4358" s="4" t="s">
        <v>6569</v>
      </c>
      <c r="D4358" s="5">
        <v>45075</v>
      </c>
      <c r="E4358" s="6" t="s">
        <v>2414</v>
      </c>
      <c r="F4358" s="7">
        <v>499125</v>
      </c>
      <c r="G4358" s="6" t="s">
        <v>1366</v>
      </c>
      <c r="H4358" s="7">
        <v>52408</v>
      </c>
      <c r="I4358" s="143"/>
      <c r="J4358" s="144"/>
      <c r="K4358" s="145"/>
      <c r="L4358" t="str">
        <f t="shared" si="252"/>
        <v>31510</v>
      </c>
      <c r="M4358">
        <f t="shared" si="253"/>
        <v>31510</v>
      </c>
      <c r="N4358" s="37">
        <f t="shared" si="254"/>
        <v>499125</v>
      </c>
    </row>
    <row r="4359" spans="1:14" x14ac:dyDescent="0.3">
      <c r="A4359" s="3">
        <v>6</v>
      </c>
      <c r="B4359" s="142"/>
      <c r="C4359" s="4" t="s">
        <v>6570</v>
      </c>
      <c r="D4359" s="5">
        <v>45072</v>
      </c>
      <c r="E4359" s="6" t="s">
        <v>3338</v>
      </c>
      <c r="F4359" s="7">
        <v>650697</v>
      </c>
      <c r="G4359" s="6" t="s">
        <v>1366</v>
      </c>
      <c r="H4359" s="7">
        <v>68323</v>
      </c>
      <c r="I4359" s="143"/>
      <c r="J4359" s="144"/>
      <c r="K4359" s="145"/>
      <c r="L4359" t="str">
        <f t="shared" ref="L4359:L4422" si="255">+RIGHT(C4359,5)</f>
        <v>31277</v>
      </c>
      <c r="M4359">
        <f t="shared" ref="M4359:M4422" si="256">+L4359*1</f>
        <v>31277</v>
      </c>
      <c r="N4359" s="37">
        <f t="shared" si="254"/>
        <v>650697</v>
      </c>
    </row>
    <row r="4360" spans="1:14" x14ac:dyDescent="0.3">
      <c r="A4360" s="3">
        <v>6</v>
      </c>
      <c r="B4360" s="142"/>
      <c r="C4360" s="4" t="s">
        <v>6571</v>
      </c>
      <c r="D4360" s="5">
        <v>45076</v>
      </c>
      <c r="E4360" s="6" t="s">
        <v>6572</v>
      </c>
      <c r="F4360" s="7">
        <v>366491</v>
      </c>
      <c r="G4360" s="6" t="s">
        <v>1366</v>
      </c>
      <c r="H4360" s="7">
        <v>38482</v>
      </c>
      <c r="I4360" s="143"/>
      <c r="J4360" s="144"/>
      <c r="K4360" s="145"/>
      <c r="L4360" t="str">
        <f t="shared" si="255"/>
        <v>31599</v>
      </c>
      <c r="M4360">
        <f t="shared" si="256"/>
        <v>31599</v>
      </c>
      <c r="N4360" s="37">
        <f t="shared" si="254"/>
        <v>366491</v>
      </c>
    </row>
    <row r="4361" spans="1:14" x14ac:dyDescent="0.3">
      <c r="A4361" s="3">
        <v>6</v>
      </c>
      <c r="B4361" s="142"/>
      <c r="C4361" s="4" t="s">
        <v>6573</v>
      </c>
      <c r="D4361" s="5">
        <v>45057</v>
      </c>
      <c r="E4361" s="6" t="s">
        <v>2368</v>
      </c>
      <c r="F4361" s="7">
        <v>1522602</v>
      </c>
      <c r="G4361" s="6" t="s">
        <v>1366</v>
      </c>
      <c r="H4361" s="7">
        <v>159873</v>
      </c>
      <c r="I4361" s="143"/>
      <c r="J4361" s="144"/>
      <c r="K4361" s="145"/>
      <c r="L4361" t="str">
        <f t="shared" si="255"/>
        <v>28032</v>
      </c>
      <c r="M4361">
        <f t="shared" si="256"/>
        <v>28032</v>
      </c>
      <c r="N4361" s="37">
        <f t="shared" si="254"/>
        <v>1522602</v>
      </c>
    </row>
    <row r="4362" spans="1:14" x14ac:dyDescent="0.3">
      <c r="A4362" s="3">
        <v>6</v>
      </c>
      <c r="B4362" s="142"/>
      <c r="C4362" s="4" t="s">
        <v>6574</v>
      </c>
      <c r="D4362" s="5">
        <v>45072</v>
      </c>
      <c r="E4362" s="6" t="s">
        <v>2414</v>
      </c>
      <c r="F4362" s="7">
        <v>930864</v>
      </c>
      <c r="G4362" s="6" t="s">
        <v>1366</v>
      </c>
      <c r="H4362" s="7">
        <v>97741</v>
      </c>
      <c r="I4362" s="143"/>
      <c r="J4362" s="144"/>
      <c r="K4362" s="145"/>
      <c r="L4362" t="str">
        <f t="shared" si="255"/>
        <v>31279</v>
      </c>
      <c r="M4362">
        <f t="shared" si="256"/>
        <v>31279</v>
      </c>
      <c r="N4362" s="37">
        <f t="shared" si="254"/>
        <v>930864</v>
      </c>
    </row>
    <row r="4363" spans="1:14" x14ac:dyDescent="0.3">
      <c r="A4363" s="3">
        <v>6</v>
      </c>
      <c r="B4363" s="142"/>
      <c r="C4363" s="4" t="s">
        <v>6575</v>
      </c>
      <c r="D4363" s="5">
        <v>45073</v>
      </c>
      <c r="E4363" s="6" t="s">
        <v>2368</v>
      </c>
      <c r="F4363" s="7">
        <v>729482</v>
      </c>
      <c r="G4363" s="6" t="s">
        <v>1366</v>
      </c>
      <c r="H4363" s="7">
        <v>76596</v>
      </c>
      <c r="I4363" s="143"/>
      <c r="J4363" s="144"/>
      <c r="K4363" s="145"/>
      <c r="L4363" t="str">
        <f t="shared" si="255"/>
        <v>31403</v>
      </c>
      <c r="M4363">
        <f t="shared" si="256"/>
        <v>31403</v>
      </c>
      <c r="N4363" s="37">
        <f t="shared" si="254"/>
        <v>729482</v>
      </c>
    </row>
    <row r="4364" spans="1:14" x14ac:dyDescent="0.3">
      <c r="A4364" s="3">
        <v>6</v>
      </c>
      <c r="B4364" s="142"/>
      <c r="C4364" s="4" t="s">
        <v>6576</v>
      </c>
      <c r="D4364" s="5">
        <v>45075</v>
      </c>
      <c r="E4364" s="6" t="s">
        <v>2364</v>
      </c>
      <c r="F4364" s="7">
        <v>1970562</v>
      </c>
      <c r="G4364" s="6" t="s">
        <v>1366</v>
      </c>
      <c r="H4364" s="7">
        <v>206909</v>
      </c>
      <c r="I4364" s="143"/>
      <c r="J4364" s="144"/>
      <c r="K4364" s="145"/>
      <c r="L4364" t="str">
        <f t="shared" si="255"/>
        <v>31487</v>
      </c>
      <c r="M4364">
        <f t="shared" si="256"/>
        <v>31487</v>
      </c>
      <c r="N4364" s="37">
        <f t="shared" si="254"/>
        <v>1970562</v>
      </c>
    </row>
    <row r="4365" spans="1:14" x14ac:dyDescent="0.3">
      <c r="A4365" s="3">
        <v>6</v>
      </c>
      <c r="B4365" s="142"/>
      <c r="C4365" s="4" t="s">
        <v>6577</v>
      </c>
      <c r="D4365" s="5">
        <v>45076</v>
      </c>
      <c r="E4365" s="6" t="s">
        <v>2414</v>
      </c>
      <c r="F4365" s="7">
        <v>890382</v>
      </c>
      <c r="G4365" s="6" t="s">
        <v>1366</v>
      </c>
      <c r="H4365" s="7">
        <v>93490</v>
      </c>
      <c r="I4365" s="143"/>
      <c r="J4365" s="144"/>
      <c r="K4365" s="145"/>
      <c r="L4365" t="str">
        <f t="shared" si="255"/>
        <v>31632</v>
      </c>
      <c r="M4365">
        <f t="shared" si="256"/>
        <v>31632</v>
      </c>
      <c r="N4365" s="37">
        <f t="shared" si="254"/>
        <v>890382</v>
      </c>
    </row>
    <row r="4366" spans="1:14" x14ac:dyDescent="0.3">
      <c r="A4366" s="3">
        <v>6</v>
      </c>
      <c r="B4366" s="142"/>
      <c r="C4366" s="4" t="s">
        <v>6578</v>
      </c>
      <c r="D4366" s="5">
        <v>45073</v>
      </c>
      <c r="E4366" s="6" t="s">
        <v>3338</v>
      </c>
      <c r="F4366" s="7">
        <v>569471</v>
      </c>
      <c r="G4366" s="6" t="s">
        <v>1366</v>
      </c>
      <c r="H4366" s="7">
        <v>59794</v>
      </c>
      <c r="I4366" s="143"/>
      <c r="J4366" s="144"/>
      <c r="K4366" s="145"/>
      <c r="L4366" t="str">
        <f t="shared" si="255"/>
        <v>31468</v>
      </c>
      <c r="M4366">
        <f t="shared" si="256"/>
        <v>31468</v>
      </c>
      <c r="N4366" s="37">
        <f t="shared" si="254"/>
        <v>569471</v>
      </c>
    </row>
    <row r="4367" spans="1:14" x14ac:dyDescent="0.3">
      <c r="A4367" s="3">
        <v>6</v>
      </c>
      <c r="B4367" s="142"/>
      <c r="C4367" s="4" t="s">
        <v>6579</v>
      </c>
      <c r="D4367" s="5">
        <v>45054</v>
      </c>
      <c r="E4367" s="6" t="s">
        <v>2364</v>
      </c>
      <c r="F4367" s="7">
        <v>977306</v>
      </c>
      <c r="G4367" s="6" t="s">
        <v>1366</v>
      </c>
      <c r="H4367" s="7">
        <v>102617</v>
      </c>
      <c r="I4367" s="143"/>
      <c r="J4367" s="144"/>
      <c r="K4367" s="145"/>
      <c r="L4367" t="str">
        <f t="shared" si="255"/>
        <v>25619</v>
      </c>
      <c r="M4367">
        <f t="shared" si="256"/>
        <v>25619</v>
      </c>
      <c r="N4367" s="37">
        <f t="shared" si="254"/>
        <v>977306</v>
      </c>
    </row>
    <row r="4368" spans="1:14" x14ac:dyDescent="0.3">
      <c r="A4368" s="3">
        <v>6</v>
      </c>
      <c r="B4368" s="142"/>
      <c r="C4368" s="4" t="s">
        <v>6580</v>
      </c>
      <c r="D4368" s="5">
        <v>45051</v>
      </c>
      <c r="E4368" s="6" t="s">
        <v>2401</v>
      </c>
      <c r="F4368" s="7">
        <v>646193</v>
      </c>
      <c r="G4368" s="6" t="s">
        <v>1366</v>
      </c>
      <c r="H4368" s="7">
        <v>67850</v>
      </c>
      <c r="I4368" s="143"/>
      <c r="J4368" s="144"/>
      <c r="K4368" s="145"/>
      <c r="L4368" t="str">
        <f t="shared" si="255"/>
        <v>25457</v>
      </c>
      <c r="M4368">
        <f t="shared" si="256"/>
        <v>25457</v>
      </c>
      <c r="N4368" s="37">
        <f t="shared" si="254"/>
        <v>646193</v>
      </c>
    </row>
    <row r="4369" spans="1:14" x14ac:dyDescent="0.3">
      <c r="A4369" s="3">
        <v>6</v>
      </c>
      <c r="B4369" s="142"/>
      <c r="C4369" s="4" t="s">
        <v>6581</v>
      </c>
      <c r="D4369" s="5">
        <v>45052</v>
      </c>
      <c r="E4369" s="6" t="s">
        <v>2368</v>
      </c>
      <c r="F4369" s="7">
        <v>1089980</v>
      </c>
      <c r="G4369" s="6" t="s">
        <v>1366</v>
      </c>
      <c r="H4369" s="7">
        <v>114448</v>
      </c>
      <c r="I4369" s="143"/>
      <c r="J4369" s="144"/>
      <c r="K4369" s="145"/>
      <c r="L4369" t="str">
        <f t="shared" si="255"/>
        <v>25514</v>
      </c>
      <c r="M4369">
        <f t="shared" si="256"/>
        <v>25514</v>
      </c>
      <c r="N4369" s="37">
        <f t="shared" si="254"/>
        <v>1089980</v>
      </c>
    </row>
    <row r="4370" spans="1:14" x14ac:dyDescent="0.3">
      <c r="A4370" s="3">
        <v>6</v>
      </c>
      <c r="B4370" s="142"/>
      <c r="C4370" s="4" t="s">
        <v>6582</v>
      </c>
      <c r="D4370" s="5">
        <v>45054</v>
      </c>
      <c r="E4370" s="6" t="s">
        <v>2368</v>
      </c>
      <c r="F4370" s="7">
        <v>798600</v>
      </c>
      <c r="G4370" s="6" t="s">
        <v>1366</v>
      </c>
      <c r="H4370" s="7">
        <v>83853</v>
      </c>
      <c r="I4370" s="143"/>
      <c r="J4370" s="144"/>
      <c r="K4370" s="145"/>
      <c r="L4370" t="str">
        <f t="shared" si="255"/>
        <v>25621</v>
      </c>
      <c r="M4370">
        <f t="shared" si="256"/>
        <v>25621</v>
      </c>
      <c r="N4370" s="37">
        <f t="shared" si="254"/>
        <v>798600</v>
      </c>
    </row>
    <row r="4371" spans="1:14" x14ac:dyDescent="0.3">
      <c r="A4371" s="3">
        <v>6</v>
      </c>
      <c r="B4371" s="142"/>
      <c r="C4371" s="4" t="s">
        <v>6583</v>
      </c>
      <c r="D4371" s="5">
        <v>45056</v>
      </c>
      <c r="E4371" s="6" t="s">
        <v>2368</v>
      </c>
      <c r="F4371" s="7">
        <v>973063</v>
      </c>
      <c r="G4371" s="6" t="s">
        <v>1366</v>
      </c>
      <c r="H4371" s="7">
        <v>102172</v>
      </c>
      <c r="I4371" s="143"/>
      <c r="J4371" s="144"/>
      <c r="K4371" s="145"/>
      <c r="L4371" t="str">
        <f t="shared" si="255"/>
        <v>26022</v>
      </c>
      <c r="M4371">
        <f t="shared" si="256"/>
        <v>26022</v>
      </c>
      <c r="N4371" s="37">
        <f t="shared" si="254"/>
        <v>973063</v>
      </c>
    </row>
    <row r="4372" spans="1:14" x14ac:dyDescent="0.3">
      <c r="A4372" s="3">
        <v>6</v>
      </c>
      <c r="B4372" s="142"/>
      <c r="C4372" s="4" t="s">
        <v>6584</v>
      </c>
      <c r="D4372" s="5">
        <v>45054</v>
      </c>
      <c r="E4372" s="6" t="s">
        <v>3338</v>
      </c>
      <c r="F4372" s="7">
        <v>973063</v>
      </c>
      <c r="G4372" s="6" t="s">
        <v>1366</v>
      </c>
      <c r="H4372" s="7">
        <v>102172</v>
      </c>
      <c r="I4372" s="143"/>
      <c r="J4372" s="144"/>
      <c r="K4372" s="145"/>
      <c r="L4372" t="str">
        <f t="shared" si="255"/>
        <v>25625</v>
      </c>
      <c r="M4372">
        <f t="shared" si="256"/>
        <v>25625</v>
      </c>
      <c r="N4372" s="37">
        <f t="shared" si="254"/>
        <v>973063</v>
      </c>
    </row>
    <row r="4373" spans="1:14" x14ac:dyDescent="0.3">
      <c r="A4373" s="3">
        <v>6</v>
      </c>
      <c r="B4373" s="142"/>
      <c r="C4373" s="4" t="s">
        <v>6585</v>
      </c>
      <c r="D4373" s="5">
        <v>45057</v>
      </c>
      <c r="E4373" s="6" t="s">
        <v>2368</v>
      </c>
      <c r="F4373" s="7">
        <v>479160</v>
      </c>
      <c r="G4373" s="6" t="s">
        <v>1366</v>
      </c>
      <c r="H4373" s="7">
        <v>50312</v>
      </c>
      <c r="I4373" s="143"/>
      <c r="J4373" s="144"/>
      <c r="K4373" s="145"/>
      <c r="L4373" t="str">
        <f t="shared" si="255"/>
        <v>28056</v>
      </c>
      <c r="M4373">
        <f t="shared" si="256"/>
        <v>28056</v>
      </c>
      <c r="N4373" s="37">
        <f t="shared" si="254"/>
        <v>479160</v>
      </c>
    </row>
    <row r="4374" spans="1:14" x14ac:dyDescent="0.3">
      <c r="A4374" s="3">
        <v>6</v>
      </c>
      <c r="B4374" s="142"/>
      <c r="C4374" s="4" t="s">
        <v>6586</v>
      </c>
      <c r="D4374" s="5">
        <v>45054</v>
      </c>
      <c r="E4374" s="6" t="s">
        <v>2414</v>
      </c>
      <c r="F4374" s="7">
        <v>488653</v>
      </c>
      <c r="G4374" s="6" t="s">
        <v>1366</v>
      </c>
      <c r="H4374" s="7">
        <v>51309</v>
      </c>
      <c r="I4374" s="143"/>
      <c r="J4374" s="144"/>
      <c r="K4374" s="145"/>
      <c r="L4374" t="str">
        <f t="shared" si="255"/>
        <v>25591</v>
      </c>
      <c r="M4374">
        <f t="shared" si="256"/>
        <v>25591</v>
      </c>
      <c r="N4374" s="37">
        <f t="shared" si="254"/>
        <v>488653</v>
      </c>
    </row>
    <row r="4375" spans="1:14" x14ac:dyDescent="0.3">
      <c r="A4375" s="3">
        <v>6</v>
      </c>
      <c r="B4375" s="142"/>
      <c r="C4375" s="4" t="s">
        <v>6587</v>
      </c>
      <c r="D4375" s="5">
        <v>45056</v>
      </c>
      <c r="E4375" s="6" t="s">
        <v>2414</v>
      </c>
      <c r="F4375" s="7">
        <v>1692415</v>
      </c>
      <c r="G4375" s="6" t="s">
        <v>1366</v>
      </c>
      <c r="H4375" s="7">
        <v>177704</v>
      </c>
      <c r="I4375" s="143"/>
      <c r="J4375" s="144"/>
      <c r="K4375" s="145"/>
      <c r="L4375" t="str">
        <f t="shared" si="255"/>
        <v>26039</v>
      </c>
      <c r="M4375">
        <f t="shared" si="256"/>
        <v>26039</v>
      </c>
      <c r="N4375" s="37">
        <f t="shared" si="254"/>
        <v>1692415</v>
      </c>
    </row>
    <row r="4376" spans="1:14" x14ac:dyDescent="0.3">
      <c r="A4376" s="3">
        <v>6</v>
      </c>
      <c r="B4376" s="142"/>
      <c r="C4376" s="4" t="s">
        <v>6588</v>
      </c>
      <c r="D4376" s="5">
        <v>45054</v>
      </c>
      <c r="E4376" s="6" t="s">
        <v>3338</v>
      </c>
      <c r="F4376" s="7">
        <v>1430596</v>
      </c>
      <c r="G4376" s="6" t="s">
        <v>1366</v>
      </c>
      <c r="H4376" s="7">
        <v>150213</v>
      </c>
      <c r="I4376" s="143"/>
      <c r="J4376" s="144"/>
      <c r="K4376" s="145"/>
      <c r="L4376" t="str">
        <f t="shared" si="255"/>
        <v>25617</v>
      </c>
      <c r="M4376">
        <f t="shared" si="256"/>
        <v>25617</v>
      </c>
      <c r="N4376" s="37">
        <f t="shared" si="254"/>
        <v>1430596</v>
      </c>
    </row>
    <row r="4377" spans="1:14" x14ac:dyDescent="0.3">
      <c r="A4377" s="3">
        <v>6</v>
      </c>
      <c r="B4377" s="142"/>
      <c r="C4377" s="4" t="s">
        <v>6589</v>
      </c>
      <c r="D4377" s="5">
        <v>45050</v>
      </c>
      <c r="E4377" s="6" t="s">
        <v>2368</v>
      </c>
      <c r="F4377" s="7">
        <v>407923</v>
      </c>
      <c r="G4377" s="6" t="s">
        <v>1366</v>
      </c>
      <c r="H4377" s="7">
        <v>42832</v>
      </c>
      <c r="I4377" s="143"/>
      <c r="J4377" s="144"/>
      <c r="K4377" s="145"/>
      <c r="L4377" t="str">
        <f t="shared" si="255"/>
        <v>25355</v>
      </c>
      <c r="M4377">
        <f t="shared" si="256"/>
        <v>25355</v>
      </c>
      <c r="N4377" s="37">
        <f t="shared" si="254"/>
        <v>407923</v>
      </c>
    </row>
    <row r="4378" spans="1:14" x14ac:dyDescent="0.3">
      <c r="A4378" s="3">
        <v>6</v>
      </c>
      <c r="B4378" s="142"/>
      <c r="C4378" s="4" t="s">
        <v>6590</v>
      </c>
      <c r="D4378" s="5">
        <v>45059</v>
      </c>
      <c r="E4378" s="6" t="s">
        <v>2401</v>
      </c>
      <c r="F4378" s="7">
        <v>403871</v>
      </c>
      <c r="G4378" s="6" t="s">
        <v>1366</v>
      </c>
      <c r="H4378" s="7">
        <v>42406</v>
      </c>
      <c r="I4378" s="143"/>
      <c r="J4378" s="144"/>
      <c r="K4378" s="145"/>
      <c r="L4378" t="str">
        <f t="shared" si="255"/>
        <v>28231</v>
      </c>
      <c r="M4378">
        <f t="shared" si="256"/>
        <v>28231</v>
      </c>
      <c r="N4378" s="37">
        <f t="shared" si="254"/>
        <v>403871</v>
      </c>
    </row>
    <row r="4379" spans="1:14" x14ac:dyDescent="0.3">
      <c r="A4379" s="3">
        <v>6</v>
      </c>
      <c r="B4379" s="142"/>
      <c r="C4379" s="4" t="s">
        <v>6591</v>
      </c>
      <c r="D4379" s="5">
        <v>45054</v>
      </c>
      <c r="E4379" s="6" t="s">
        <v>2414</v>
      </c>
      <c r="F4379" s="7">
        <v>548184</v>
      </c>
      <c r="G4379" s="6" t="s">
        <v>1366</v>
      </c>
      <c r="H4379" s="7">
        <v>57559</v>
      </c>
      <c r="I4379" s="143"/>
      <c r="J4379" s="144"/>
      <c r="K4379" s="145"/>
      <c r="L4379" t="str">
        <f t="shared" si="255"/>
        <v>25670</v>
      </c>
      <c r="M4379">
        <f t="shared" si="256"/>
        <v>25670</v>
      </c>
      <c r="N4379" s="37">
        <f t="shared" si="254"/>
        <v>548184</v>
      </c>
    </row>
    <row r="4380" spans="1:14" x14ac:dyDescent="0.3">
      <c r="A4380" s="3">
        <v>6</v>
      </c>
      <c r="B4380" s="142"/>
      <c r="C4380" s="4" t="s">
        <v>6592</v>
      </c>
      <c r="D4380" s="5">
        <v>45055</v>
      </c>
      <c r="E4380" s="6" t="s">
        <v>2401</v>
      </c>
      <c r="F4380" s="7">
        <v>899323</v>
      </c>
      <c r="G4380" s="6" t="s">
        <v>1366</v>
      </c>
      <c r="H4380" s="7">
        <v>94429</v>
      </c>
      <c r="I4380" s="143"/>
      <c r="J4380" s="144"/>
      <c r="K4380" s="145"/>
      <c r="L4380" t="str">
        <f t="shared" si="255"/>
        <v>25822</v>
      </c>
      <c r="M4380">
        <f t="shared" si="256"/>
        <v>25822</v>
      </c>
      <c r="N4380" s="37">
        <f t="shared" si="254"/>
        <v>899323</v>
      </c>
    </row>
    <row r="4381" spans="1:14" x14ac:dyDescent="0.3">
      <c r="A4381" s="3">
        <v>6</v>
      </c>
      <c r="B4381" s="142"/>
      <c r="C4381" s="4" t="s">
        <v>6593</v>
      </c>
      <c r="D4381" s="5">
        <v>45058</v>
      </c>
      <c r="E4381" s="6" t="s">
        <v>2364</v>
      </c>
      <c r="F4381" s="7">
        <v>543897</v>
      </c>
      <c r="G4381" s="6" t="s">
        <v>1366</v>
      </c>
      <c r="H4381" s="7">
        <v>57109</v>
      </c>
      <c r="I4381" s="143"/>
      <c r="J4381" s="144"/>
      <c r="K4381" s="145"/>
      <c r="L4381" t="str">
        <f t="shared" si="255"/>
        <v>28174</v>
      </c>
      <c r="M4381">
        <f t="shared" si="256"/>
        <v>28174</v>
      </c>
      <c r="N4381" s="37">
        <f t="shared" si="254"/>
        <v>543897</v>
      </c>
    </row>
    <row r="4382" spans="1:14" x14ac:dyDescent="0.3">
      <c r="A4382" s="3">
        <v>6</v>
      </c>
      <c r="B4382" s="142"/>
      <c r="C4382" s="4" t="s">
        <v>6594</v>
      </c>
      <c r="D4382" s="5">
        <v>45057</v>
      </c>
      <c r="E4382" s="6" t="s">
        <v>2401</v>
      </c>
      <c r="F4382" s="7">
        <v>851710</v>
      </c>
      <c r="G4382" s="6" t="s">
        <v>1366</v>
      </c>
      <c r="H4382" s="7">
        <v>89430</v>
      </c>
      <c r="I4382" s="143"/>
      <c r="J4382" s="144"/>
      <c r="K4382" s="145"/>
      <c r="L4382" t="str">
        <f t="shared" si="255"/>
        <v>28053</v>
      </c>
      <c r="M4382">
        <f t="shared" si="256"/>
        <v>28053</v>
      </c>
      <c r="N4382" s="37">
        <f t="shared" si="254"/>
        <v>851710</v>
      </c>
    </row>
    <row r="4383" spans="1:14" x14ac:dyDescent="0.3">
      <c r="A4383" s="3">
        <v>6</v>
      </c>
      <c r="B4383" s="142"/>
      <c r="C4383" s="4" t="s">
        <v>6595</v>
      </c>
      <c r="D4383" s="5">
        <v>45054</v>
      </c>
      <c r="E4383" s="6" t="s">
        <v>2364</v>
      </c>
      <c r="F4383" s="7">
        <v>538217</v>
      </c>
      <c r="G4383" s="6" t="s">
        <v>1366</v>
      </c>
      <c r="H4383" s="7">
        <v>56513</v>
      </c>
      <c r="I4383" s="143"/>
      <c r="J4383" s="144"/>
      <c r="K4383" s="145"/>
      <c r="L4383" t="str">
        <f t="shared" si="255"/>
        <v>25678</v>
      </c>
      <c r="M4383">
        <f t="shared" si="256"/>
        <v>25678</v>
      </c>
      <c r="N4383" s="37">
        <f t="shared" si="254"/>
        <v>538217</v>
      </c>
    </row>
    <row r="4384" spans="1:14" x14ac:dyDescent="0.3">
      <c r="A4384" s="3">
        <v>6</v>
      </c>
      <c r="B4384" s="142"/>
      <c r="C4384" s="4" t="s">
        <v>6596</v>
      </c>
      <c r="D4384" s="5">
        <v>45062</v>
      </c>
      <c r="E4384" s="6" t="s">
        <v>2414</v>
      </c>
      <c r="F4384" s="7">
        <v>679872</v>
      </c>
      <c r="G4384" s="6" t="s">
        <v>1366</v>
      </c>
      <c r="H4384" s="7">
        <v>71387</v>
      </c>
      <c r="I4384" s="143"/>
      <c r="J4384" s="144"/>
      <c r="K4384" s="145"/>
      <c r="L4384" t="str">
        <f t="shared" si="255"/>
        <v>28422</v>
      </c>
      <c r="M4384">
        <f t="shared" si="256"/>
        <v>28422</v>
      </c>
      <c r="N4384" s="37">
        <f t="shared" si="254"/>
        <v>679872</v>
      </c>
    </row>
    <row r="4385" spans="1:14" x14ac:dyDescent="0.3">
      <c r="A4385" s="3">
        <v>6</v>
      </c>
      <c r="B4385" s="142"/>
      <c r="C4385" s="4" t="s">
        <v>6597</v>
      </c>
      <c r="D4385" s="5">
        <v>45069</v>
      </c>
      <c r="E4385" s="6" t="s">
        <v>2368</v>
      </c>
      <c r="F4385" s="7">
        <v>352723</v>
      </c>
      <c r="G4385" s="6" t="s">
        <v>1366</v>
      </c>
      <c r="H4385" s="7">
        <v>37036</v>
      </c>
      <c r="I4385" s="143"/>
      <c r="J4385" s="144"/>
      <c r="K4385" s="145"/>
      <c r="L4385" t="str">
        <f t="shared" si="255"/>
        <v>30024</v>
      </c>
      <c r="M4385">
        <f t="shared" si="256"/>
        <v>30024</v>
      </c>
      <c r="N4385" s="37">
        <f t="shared" si="254"/>
        <v>352723</v>
      </c>
    </row>
    <row r="4386" spans="1:14" x14ac:dyDescent="0.3">
      <c r="A4386" s="3">
        <v>6</v>
      </c>
      <c r="B4386" s="142"/>
      <c r="C4386" s="4" t="s">
        <v>6598</v>
      </c>
      <c r="D4386" s="5">
        <v>45068</v>
      </c>
      <c r="E4386" s="6" t="s">
        <v>2368</v>
      </c>
      <c r="F4386" s="7">
        <v>575476</v>
      </c>
      <c r="G4386" s="6" t="s">
        <v>1366</v>
      </c>
      <c r="H4386" s="7">
        <v>60425</v>
      </c>
      <c r="I4386" s="143"/>
      <c r="J4386" s="144"/>
      <c r="K4386" s="145"/>
      <c r="L4386" t="str">
        <f t="shared" si="255"/>
        <v>29841</v>
      </c>
      <c r="M4386">
        <f t="shared" si="256"/>
        <v>29841</v>
      </c>
      <c r="N4386" s="37">
        <f t="shared" si="254"/>
        <v>575476</v>
      </c>
    </row>
    <row r="4387" spans="1:14" x14ac:dyDescent="0.3">
      <c r="A4387" s="3">
        <v>6</v>
      </c>
      <c r="B4387" s="142"/>
      <c r="C4387" s="4" t="s">
        <v>6599</v>
      </c>
      <c r="D4387" s="5">
        <v>45055</v>
      </c>
      <c r="E4387" s="6" t="s">
        <v>2364</v>
      </c>
      <c r="F4387" s="7">
        <v>1168525</v>
      </c>
      <c r="G4387" s="6" t="s">
        <v>1366</v>
      </c>
      <c r="H4387" s="7">
        <v>122695</v>
      </c>
      <c r="I4387" s="143"/>
      <c r="J4387" s="144"/>
      <c r="K4387" s="145"/>
      <c r="L4387" t="str">
        <f t="shared" si="255"/>
        <v>25999</v>
      </c>
      <c r="M4387">
        <f t="shared" si="256"/>
        <v>25999</v>
      </c>
      <c r="N4387" s="37">
        <f t="shared" si="254"/>
        <v>1168525</v>
      </c>
    </row>
    <row r="4388" spans="1:14" x14ac:dyDescent="0.3">
      <c r="A4388" s="3">
        <v>6</v>
      </c>
      <c r="B4388" s="142"/>
      <c r="C4388" s="4" t="s">
        <v>6600</v>
      </c>
      <c r="D4388" s="5">
        <v>45063</v>
      </c>
      <c r="E4388" s="6" t="s">
        <v>2368</v>
      </c>
      <c r="F4388" s="7">
        <v>1734942</v>
      </c>
      <c r="G4388" s="6" t="s">
        <v>1366</v>
      </c>
      <c r="H4388" s="7">
        <v>182169</v>
      </c>
      <c r="I4388" s="143"/>
      <c r="J4388" s="144"/>
      <c r="K4388" s="145"/>
      <c r="L4388" t="str">
        <f t="shared" si="255"/>
        <v>28568</v>
      </c>
      <c r="M4388">
        <f t="shared" si="256"/>
        <v>28568</v>
      </c>
      <c r="N4388" s="37">
        <f t="shared" si="254"/>
        <v>1734942</v>
      </c>
    </row>
    <row r="4389" spans="1:14" x14ac:dyDescent="0.3">
      <c r="A4389" s="3">
        <v>6</v>
      </c>
      <c r="B4389" s="142"/>
      <c r="C4389" s="4" t="s">
        <v>6601</v>
      </c>
      <c r="D4389" s="5">
        <v>45068</v>
      </c>
      <c r="E4389" s="6" t="s">
        <v>2401</v>
      </c>
      <c r="F4389" s="7">
        <v>925010</v>
      </c>
      <c r="G4389" s="6" t="s">
        <v>1366</v>
      </c>
      <c r="H4389" s="7">
        <v>97126</v>
      </c>
      <c r="I4389" s="143"/>
      <c r="J4389" s="144"/>
      <c r="K4389" s="145"/>
      <c r="L4389" t="str">
        <f t="shared" si="255"/>
        <v>29836</v>
      </c>
      <c r="M4389">
        <f t="shared" si="256"/>
        <v>29836</v>
      </c>
      <c r="N4389" s="37">
        <f t="shared" si="254"/>
        <v>925010</v>
      </c>
    </row>
    <row r="4390" spans="1:14" x14ac:dyDescent="0.3">
      <c r="A4390" s="3">
        <v>6</v>
      </c>
      <c r="B4390" s="142"/>
      <c r="C4390" s="4" t="s">
        <v>6602</v>
      </c>
      <c r="D4390" s="5">
        <v>45062</v>
      </c>
      <c r="E4390" s="6" t="s">
        <v>2414</v>
      </c>
      <c r="F4390" s="7">
        <v>1014690</v>
      </c>
      <c r="G4390" s="6" t="s">
        <v>1366</v>
      </c>
      <c r="H4390" s="7">
        <v>106542</v>
      </c>
      <c r="I4390" s="143"/>
      <c r="J4390" s="144"/>
      <c r="K4390" s="145"/>
      <c r="L4390" t="str">
        <f t="shared" si="255"/>
        <v>28408</v>
      </c>
      <c r="M4390">
        <f t="shared" si="256"/>
        <v>28408</v>
      </c>
      <c r="N4390" s="37">
        <f t="shared" si="254"/>
        <v>1014690</v>
      </c>
    </row>
    <row r="4391" spans="1:14" x14ac:dyDescent="0.3">
      <c r="A4391" s="3">
        <v>6</v>
      </c>
      <c r="B4391" s="142"/>
      <c r="C4391" s="4" t="s">
        <v>6603</v>
      </c>
      <c r="D4391" s="5">
        <v>45063</v>
      </c>
      <c r="E4391" s="6" t="s">
        <v>2414</v>
      </c>
      <c r="F4391" s="7">
        <v>1383262</v>
      </c>
      <c r="G4391" s="6" t="s">
        <v>1366</v>
      </c>
      <c r="H4391" s="7">
        <v>145243</v>
      </c>
      <c r="I4391" s="143"/>
      <c r="J4391" s="144"/>
      <c r="K4391" s="145"/>
      <c r="L4391" t="str">
        <f t="shared" si="255"/>
        <v>28455</v>
      </c>
      <c r="M4391">
        <f t="shared" si="256"/>
        <v>28455</v>
      </c>
      <c r="N4391" s="37">
        <f t="shared" si="254"/>
        <v>1383262</v>
      </c>
    </row>
    <row r="4392" spans="1:14" x14ac:dyDescent="0.3">
      <c r="A4392" s="3">
        <v>6</v>
      </c>
      <c r="B4392" s="142"/>
      <c r="C4392" s="4" t="s">
        <v>6604</v>
      </c>
      <c r="D4392" s="5">
        <v>45072</v>
      </c>
      <c r="E4392" s="6" t="s">
        <v>2368</v>
      </c>
      <c r="F4392" s="7">
        <v>552002</v>
      </c>
      <c r="G4392" s="6" t="s">
        <v>1366</v>
      </c>
      <c r="H4392" s="7">
        <v>57960</v>
      </c>
      <c r="I4392" s="143"/>
      <c r="J4392" s="144"/>
      <c r="K4392" s="145"/>
      <c r="L4392" t="str">
        <f t="shared" si="255"/>
        <v>31264</v>
      </c>
      <c r="M4392">
        <f t="shared" si="256"/>
        <v>31264</v>
      </c>
      <c r="N4392" s="37">
        <f t="shared" si="254"/>
        <v>552002</v>
      </c>
    </row>
    <row r="4393" spans="1:14" x14ac:dyDescent="0.3">
      <c r="A4393" s="3">
        <v>6</v>
      </c>
      <c r="B4393" s="142"/>
      <c r="C4393" s="4" t="s">
        <v>6605</v>
      </c>
      <c r="D4393" s="5">
        <v>45068</v>
      </c>
      <c r="E4393" s="6" t="s">
        <v>2364</v>
      </c>
      <c r="F4393" s="7">
        <v>679872</v>
      </c>
      <c r="G4393" s="6" t="s">
        <v>1366</v>
      </c>
      <c r="H4393" s="7">
        <v>71387</v>
      </c>
      <c r="I4393" s="143"/>
      <c r="J4393" s="144"/>
      <c r="K4393" s="145"/>
      <c r="L4393" t="str">
        <f t="shared" si="255"/>
        <v>29853</v>
      </c>
      <c r="M4393">
        <f t="shared" si="256"/>
        <v>29853</v>
      </c>
      <c r="N4393" s="37">
        <f t="shared" si="254"/>
        <v>679872</v>
      </c>
    </row>
    <row r="4394" spans="1:14" x14ac:dyDescent="0.3">
      <c r="A4394" s="3">
        <v>6</v>
      </c>
      <c r="B4394" s="142"/>
      <c r="C4394" s="4" t="s">
        <v>6606</v>
      </c>
      <c r="D4394" s="5">
        <v>45076</v>
      </c>
      <c r="E4394" s="6" t="s">
        <v>2414</v>
      </c>
      <c r="F4394" s="7">
        <v>703346</v>
      </c>
      <c r="G4394" s="6" t="s">
        <v>1366</v>
      </c>
      <c r="H4394" s="7">
        <v>73851</v>
      </c>
      <c r="I4394" s="143"/>
      <c r="J4394" s="144"/>
      <c r="K4394" s="145"/>
      <c r="L4394" t="str">
        <f t="shared" si="255"/>
        <v>31630</v>
      </c>
      <c r="M4394">
        <f t="shared" si="256"/>
        <v>31630</v>
      </c>
      <c r="N4394" s="37">
        <f t="shared" si="254"/>
        <v>703346</v>
      </c>
    </row>
    <row r="4395" spans="1:14" x14ac:dyDescent="0.3">
      <c r="A4395" s="3">
        <v>6</v>
      </c>
      <c r="B4395" s="142"/>
      <c r="C4395" s="4" t="s">
        <v>6607</v>
      </c>
      <c r="D4395" s="5">
        <v>45077</v>
      </c>
      <c r="E4395" s="6" t="s">
        <v>2368</v>
      </c>
      <c r="F4395" s="7">
        <v>1046363</v>
      </c>
      <c r="G4395" s="6" t="s">
        <v>1366</v>
      </c>
      <c r="H4395" s="7">
        <v>109868</v>
      </c>
      <c r="I4395" s="143"/>
      <c r="J4395" s="144"/>
      <c r="K4395" s="145"/>
      <c r="L4395" t="str">
        <f t="shared" si="255"/>
        <v>31673</v>
      </c>
      <c r="M4395">
        <f t="shared" si="256"/>
        <v>31673</v>
      </c>
      <c r="N4395" s="37">
        <f t="shared" si="254"/>
        <v>1046363</v>
      </c>
    </row>
    <row r="4396" spans="1:14" x14ac:dyDescent="0.3">
      <c r="A4396" s="3">
        <v>6</v>
      </c>
      <c r="B4396" s="142"/>
      <c r="C4396" s="4" t="s">
        <v>6608</v>
      </c>
      <c r="D4396" s="5">
        <v>45055</v>
      </c>
      <c r="E4396" s="6" t="s">
        <v>2368</v>
      </c>
      <c r="F4396" s="7">
        <v>1009679</v>
      </c>
      <c r="G4396" s="6" t="s">
        <v>1366</v>
      </c>
      <c r="H4396" s="7">
        <v>106016</v>
      </c>
      <c r="I4396" s="143"/>
      <c r="J4396" s="144"/>
      <c r="K4396" s="145"/>
      <c r="L4396" t="str">
        <f t="shared" si="255"/>
        <v>26000</v>
      </c>
      <c r="M4396">
        <f t="shared" si="256"/>
        <v>26000</v>
      </c>
      <c r="N4396" s="37">
        <f t="shared" si="254"/>
        <v>1009679</v>
      </c>
    </row>
    <row r="4397" spans="1:14" x14ac:dyDescent="0.3">
      <c r="A4397" s="3">
        <v>6</v>
      </c>
      <c r="B4397" s="142"/>
      <c r="C4397" s="4" t="s">
        <v>6609</v>
      </c>
      <c r="D4397" s="5">
        <v>45065</v>
      </c>
      <c r="E4397" s="6" t="s">
        <v>2368</v>
      </c>
      <c r="F4397" s="7">
        <v>652948</v>
      </c>
      <c r="G4397" s="6" t="s">
        <v>1366</v>
      </c>
      <c r="H4397" s="7">
        <v>68560</v>
      </c>
      <c r="I4397" s="143"/>
      <c r="J4397" s="144"/>
      <c r="K4397" s="145"/>
      <c r="L4397" t="str">
        <f t="shared" si="255"/>
        <v>29757</v>
      </c>
      <c r="M4397">
        <f t="shared" si="256"/>
        <v>29757</v>
      </c>
      <c r="N4397" s="37">
        <f t="shared" si="254"/>
        <v>652948</v>
      </c>
    </row>
    <row r="4398" spans="1:14" x14ac:dyDescent="0.3">
      <c r="A4398" s="3">
        <v>6</v>
      </c>
      <c r="B4398" s="142"/>
      <c r="C4398" s="4" t="s">
        <v>6610</v>
      </c>
      <c r="D4398" s="5">
        <v>45077</v>
      </c>
      <c r="E4398" s="6" t="s">
        <v>2368</v>
      </c>
      <c r="F4398" s="7">
        <v>1016204</v>
      </c>
      <c r="G4398" s="6" t="s">
        <v>1366</v>
      </c>
      <c r="H4398" s="7">
        <v>106701</v>
      </c>
      <c r="I4398" s="143"/>
      <c r="J4398" s="144"/>
      <c r="K4398" s="145"/>
      <c r="L4398" t="str">
        <f t="shared" si="255"/>
        <v>31666</v>
      </c>
      <c r="M4398">
        <f t="shared" si="256"/>
        <v>31666</v>
      </c>
      <c r="N4398" s="37">
        <f t="shared" si="254"/>
        <v>1016204</v>
      </c>
    </row>
    <row r="4399" spans="1:14" x14ac:dyDescent="0.3">
      <c r="A4399" s="3">
        <v>6</v>
      </c>
      <c r="B4399" s="142"/>
      <c r="C4399" s="4" t="s">
        <v>6611</v>
      </c>
      <c r="D4399" s="5">
        <v>45070</v>
      </c>
      <c r="E4399" s="6" t="s">
        <v>2368</v>
      </c>
      <c r="F4399" s="7">
        <v>405672</v>
      </c>
      <c r="G4399" s="6" t="s">
        <v>1366</v>
      </c>
      <c r="H4399" s="7">
        <v>42596</v>
      </c>
      <c r="I4399" s="143"/>
      <c r="J4399" s="144"/>
      <c r="K4399" s="145"/>
      <c r="L4399" t="str">
        <f t="shared" si="255"/>
        <v>30084</v>
      </c>
      <c r="M4399">
        <f t="shared" si="256"/>
        <v>30084</v>
      </c>
      <c r="N4399" s="37">
        <f t="shared" si="254"/>
        <v>405672</v>
      </c>
    </row>
    <row r="4400" spans="1:14" x14ac:dyDescent="0.3">
      <c r="A4400" s="3">
        <v>6</v>
      </c>
      <c r="B4400" s="142"/>
      <c r="C4400" s="4" t="s">
        <v>6612</v>
      </c>
      <c r="D4400" s="5">
        <v>45075</v>
      </c>
      <c r="E4400" s="6" t="s">
        <v>2414</v>
      </c>
      <c r="F4400" s="7">
        <v>1032552</v>
      </c>
      <c r="G4400" s="6" t="s">
        <v>1366</v>
      </c>
      <c r="H4400" s="7">
        <v>108418</v>
      </c>
      <c r="I4400" s="143"/>
      <c r="J4400" s="144"/>
      <c r="K4400" s="145"/>
      <c r="L4400" t="str">
        <f t="shared" si="255"/>
        <v>31511</v>
      </c>
      <c r="M4400">
        <f t="shared" si="256"/>
        <v>31511</v>
      </c>
      <c r="N4400" s="37">
        <f t="shared" si="254"/>
        <v>1032552</v>
      </c>
    </row>
    <row r="4401" spans="1:14" x14ac:dyDescent="0.3">
      <c r="A4401" s="3">
        <v>6</v>
      </c>
      <c r="B4401" s="142"/>
      <c r="C4401" s="4" t="s">
        <v>6613</v>
      </c>
      <c r="D4401" s="5">
        <v>45076</v>
      </c>
      <c r="E4401" s="6" t="s">
        <v>2414</v>
      </c>
      <c r="F4401" s="7">
        <v>1423065</v>
      </c>
      <c r="G4401" s="6" t="s">
        <v>1366</v>
      </c>
      <c r="H4401" s="7">
        <v>149422</v>
      </c>
      <c r="I4401" s="143"/>
      <c r="J4401" s="144"/>
      <c r="K4401" s="145"/>
      <c r="L4401" t="str">
        <f t="shared" si="255"/>
        <v>31591</v>
      </c>
      <c r="M4401">
        <f t="shared" si="256"/>
        <v>31591</v>
      </c>
      <c r="N4401" s="37">
        <f t="shared" si="254"/>
        <v>1423065</v>
      </c>
    </row>
    <row r="4402" spans="1:14" x14ac:dyDescent="0.3">
      <c r="A4402" s="3">
        <v>6</v>
      </c>
      <c r="B4402" s="142"/>
      <c r="C4402" s="4" t="s">
        <v>6614</v>
      </c>
      <c r="D4402" s="5">
        <v>45070</v>
      </c>
      <c r="E4402" s="6" t="s">
        <v>2368</v>
      </c>
      <c r="F4402" s="7">
        <v>800841</v>
      </c>
      <c r="G4402" s="6" t="s">
        <v>1366</v>
      </c>
      <c r="H4402" s="7">
        <v>84088</v>
      </c>
      <c r="I4402" s="143"/>
      <c r="J4402" s="144"/>
      <c r="K4402" s="145"/>
      <c r="L4402" t="str">
        <f t="shared" si="255"/>
        <v>30106</v>
      </c>
      <c r="M4402">
        <f t="shared" si="256"/>
        <v>30106</v>
      </c>
      <c r="N4402" s="37">
        <f t="shared" si="254"/>
        <v>800841</v>
      </c>
    </row>
    <row r="4403" spans="1:14" x14ac:dyDescent="0.3">
      <c r="A4403" s="3">
        <v>6</v>
      </c>
      <c r="B4403" s="142"/>
      <c r="C4403" s="4" t="s">
        <v>6615</v>
      </c>
      <c r="D4403" s="5">
        <v>45075</v>
      </c>
      <c r="E4403" s="6" t="s">
        <v>3338</v>
      </c>
      <c r="F4403" s="7">
        <v>588181</v>
      </c>
      <c r="G4403" s="6" t="s">
        <v>1366</v>
      </c>
      <c r="H4403" s="7">
        <v>61759</v>
      </c>
      <c r="I4403" s="143"/>
      <c r="J4403" s="144"/>
      <c r="K4403" s="145"/>
      <c r="L4403" t="str">
        <f t="shared" si="255"/>
        <v>31503</v>
      </c>
      <c r="M4403">
        <f t="shared" si="256"/>
        <v>31503</v>
      </c>
      <c r="N4403" s="37">
        <f t="shared" si="254"/>
        <v>588181</v>
      </c>
    </row>
    <row r="4404" spans="1:14" x14ac:dyDescent="0.3">
      <c r="A4404" s="3">
        <v>6</v>
      </c>
      <c r="B4404" s="142"/>
      <c r="C4404" s="4" t="s">
        <v>6616</v>
      </c>
      <c r="D4404" s="5">
        <v>45069</v>
      </c>
      <c r="E4404" s="6" t="s">
        <v>2364</v>
      </c>
      <c r="F4404" s="7">
        <v>910294</v>
      </c>
      <c r="G4404" s="6" t="s">
        <v>1366</v>
      </c>
      <c r="H4404" s="7">
        <v>95581</v>
      </c>
      <c r="I4404" s="143"/>
      <c r="J4404" s="144"/>
      <c r="K4404" s="145"/>
      <c r="L4404" t="str">
        <f t="shared" si="255"/>
        <v>30008</v>
      </c>
      <c r="M4404">
        <f t="shared" si="256"/>
        <v>30008</v>
      </c>
      <c r="N4404" s="37">
        <f t="shared" si="254"/>
        <v>910294</v>
      </c>
    </row>
    <row r="4405" spans="1:14" x14ac:dyDescent="0.3">
      <c r="A4405" s="3">
        <v>6</v>
      </c>
      <c r="B4405" s="142"/>
      <c r="C4405" s="4" t="s">
        <v>6617</v>
      </c>
      <c r="D4405" s="5">
        <v>45077</v>
      </c>
      <c r="E4405" s="6" t="s">
        <v>6572</v>
      </c>
      <c r="F4405" s="7">
        <v>1014690</v>
      </c>
      <c r="G4405" s="6" t="s">
        <v>1366</v>
      </c>
      <c r="H4405" s="7">
        <v>106542</v>
      </c>
      <c r="I4405" s="143"/>
      <c r="J4405" s="144"/>
      <c r="K4405" s="145"/>
      <c r="L4405" t="str">
        <f t="shared" si="255"/>
        <v>31676</v>
      </c>
      <c r="M4405">
        <f t="shared" si="256"/>
        <v>31676</v>
      </c>
      <c r="N4405" s="37">
        <f t="shared" si="254"/>
        <v>1014690</v>
      </c>
    </row>
    <row r="4406" spans="1:14" x14ac:dyDescent="0.3">
      <c r="A4406" s="3">
        <v>6</v>
      </c>
      <c r="B4406" s="142"/>
      <c r="C4406" s="4" t="s">
        <v>6618</v>
      </c>
      <c r="D4406" s="5">
        <v>45061</v>
      </c>
      <c r="E4406" s="6" t="s">
        <v>2414</v>
      </c>
      <c r="F4406" s="7">
        <v>1014690</v>
      </c>
      <c r="G4406" s="6" t="s">
        <v>1366</v>
      </c>
      <c r="H4406" s="7">
        <v>106542</v>
      </c>
      <c r="I4406" s="143"/>
      <c r="J4406" s="144"/>
      <c r="K4406" s="145"/>
      <c r="L4406" t="str">
        <f t="shared" si="255"/>
        <v>28312</v>
      </c>
      <c r="M4406">
        <f t="shared" si="256"/>
        <v>28312</v>
      </c>
      <c r="N4406" s="37">
        <f t="shared" si="254"/>
        <v>1014690</v>
      </c>
    </row>
    <row r="4407" spans="1:14" x14ac:dyDescent="0.3">
      <c r="A4407" s="3">
        <v>6</v>
      </c>
      <c r="B4407" s="142"/>
      <c r="C4407" s="4" t="s">
        <v>6619</v>
      </c>
      <c r="D4407" s="5">
        <v>45073</v>
      </c>
      <c r="E4407" s="6" t="s">
        <v>3338</v>
      </c>
      <c r="F4407" s="7">
        <v>853839</v>
      </c>
      <c r="G4407" s="6" t="s">
        <v>1366</v>
      </c>
      <c r="H4407" s="7">
        <v>89653</v>
      </c>
      <c r="I4407" s="143"/>
      <c r="J4407" s="144"/>
      <c r="K4407" s="145"/>
      <c r="L4407" t="str">
        <f t="shared" si="255"/>
        <v>31401</v>
      </c>
      <c r="M4407">
        <f t="shared" si="256"/>
        <v>31401</v>
      </c>
      <c r="N4407" s="37">
        <f t="shared" ref="N4407:N4470" si="257">+F4407</f>
        <v>853839</v>
      </c>
    </row>
    <row r="4408" spans="1:14" x14ac:dyDescent="0.3">
      <c r="A4408" s="3">
        <v>6</v>
      </c>
      <c r="B4408" s="142"/>
      <c r="C4408" s="4" t="s">
        <v>6620</v>
      </c>
      <c r="D4408" s="5">
        <v>45054</v>
      </c>
      <c r="E4408" s="6" t="s">
        <v>3338</v>
      </c>
      <c r="F4408" s="7">
        <v>390922</v>
      </c>
      <c r="G4408" s="6" t="s">
        <v>1366</v>
      </c>
      <c r="H4408" s="7">
        <v>41047</v>
      </c>
      <c r="I4408" s="143"/>
      <c r="J4408" s="144"/>
      <c r="K4408" s="145"/>
      <c r="L4408" t="str">
        <f t="shared" si="255"/>
        <v>25594</v>
      </c>
      <c r="M4408">
        <f t="shared" si="256"/>
        <v>25594</v>
      </c>
      <c r="N4408" s="37">
        <f t="shared" si="257"/>
        <v>390922</v>
      </c>
    </row>
    <row r="4409" spans="1:14" x14ac:dyDescent="0.3">
      <c r="A4409" s="3">
        <v>6</v>
      </c>
      <c r="B4409" s="142"/>
      <c r="C4409" s="4" t="s">
        <v>6621</v>
      </c>
      <c r="D4409" s="5">
        <v>45054</v>
      </c>
      <c r="E4409" s="6" t="s">
        <v>2368</v>
      </c>
      <c r="F4409" s="7">
        <v>1815102</v>
      </c>
      <c r="G4409" s="6" t="s">
        <v>1366</v>
      </c>
      <c r="H4409" s="7">
        <v>190586</v>
      </c>
      <c r="I4409" s="143"/>
      <c r="J4409" s="144"/>
      <c r="K4409" s="145"/>
      <c r="L4409" t="str">
        <f t="shared" si="255"/>
        <v>25581</v>
      </c>
      <c r="M4409">
        <f t="shared" si="256"/>
        <v>25581</v>
      </c>
      <c r="N4409" s="37">
        <f t="shared" si="257"/>
        <v>1815102</v>
      </c>
    </row>
    <row r="4410" spans="1:14" x14ac:dyDescent="0.3">
      <c r="A4410" s="3">
        <v>6</v>
      </c>
      <c r="B4410" s="142"/>
      <c r="C4410" s="4" t="s">
        <v>6622</v>
      </c>
      <c r="D4410" s="5">
        <v>45056</v>
      </c>
      <c r="E4410" s="6" t="s">
        <v>2401</v>
      </c>
      <c r="F4410" s="7">
        <v>569193</v>
      </c>
      <c r="G4410" s="6" t="s">
        <v>1366</v>
      </c>
      <c r="H4410" s="7">
        <v>59765</v>
      </c>
      <c r="I4410" s="143"/>
      <c r="J4410" s="144"/>
      <c r="K4410" s="145"/>
      <c r="L4410" t="str">
        <f t="shared" si="255"/>
        <v>26043</v>
      </c>
      <c r="M4410">
        <f t="shared" si="256"/>
        <v>26043</v>
      </c>
      <c r="N4410" s="37">
        <f t="shared" si="257"/>
        <v>569193</v>
      </c>
    </row>
    <row r="4411" spans="1:14" x14ac:dyDescent="0.3">
      <c r="A4411" s="3">
        <v>6</v>
      </c>
      <c r="B4411" s="142"/>
      <c r="C4411" s="4" t="s">
        <v>6623</v>
      </c>
      <c r="D4411" s="5">
        <v>45052</v>
      </c>
      <c r="E4411" s="6" t="s">
        <v>2368</v>
      </c>
      <c r="F4411" s="7">
        <v>764654</v>
      </c>
      <c r="G4411" s="6" t="s">
        <v>1366</v>
      </c>
      <c r="H4411" s="7">
        <v>80289</v>
      </c>
      <c r="I4411" s="143"/>
      <c r="J4411" s="144"/>
      <c r="K4411" s="145"/>
      <c r="L4411" t="str">
        <f t="shared" si="255"/>
        <v>25512</v>
      </c>
      <c r="M4411">
        <f t="shared" si="256"/>
        <v>25512</v>
      </c>
      <c r="N4411" s="37">
        <f t="shared" si="257"/>
        <v>764654</v>
      </c>
    </row>
    <row r="4412" spans="1:14" x14ac:dyDescent="0.3">
      <c r="A4412" s="3">
        <v>6</v>
      </c>
      <c r="B4412" s="142"/>
      <c r="C4412" s="4" t="s">
        <v>6624</v>
      </c>
      <c r="D4412" s="5">
        <v>45054</v>
      </c>
      <c r="E4412" s="6" t="s">
        <v>2401</v>
      </c>
      <c r="F4412" s="7">
        <v>1168525</v>
      </c>
      <c r="G4412" s="6" t="s">
        <v>1366</v>
      </c>
      <c r="H4412" s="7">
        <v>122695</v>
      </c>
      <c r="I4412" s="143"/>
      <c r="J4412" s="144"/>
      <c r="K4412" s="145"/>
      <c r="L4412" t="str">
        <f t="shared" si="255"/>
        <v>25575</v>
      </c>
      <c r="M4412">
        <f t="shared" si="256"/>
        <v>25575</v>
      </c>
      <c r="N4412" s="37">
        <f t="shared" si="257"/>
        <v>1168525</v>
      </c>
    </row>
    <row r="4413" spans="1:14" x14ac:dyDescent="0.3">
      <c r="A4413" s="3">
        <v>6</v>
      </c>
      <c r="B4413" s="142"/>
      <c r="C4413" s="4" t="s">
        <v>6625</v>
      </c>
      <c r="D4413" s="5">
        <v>45061</v>
      </c>
      <c r="E4413" s="6" t="s">
        <v>2414</v>
      </c>
      <c r="F4413" s="7">
        <v>763103</v>
      </c>
      <c r="G4413" s="6" t="s">
        <v>1366</v>
      </c>
      <c r="H4413" s="7">
        <v>80126</v>
      </c>
      <c r="I4413" s="143"/>
      <c r="J4413" s="144"/>
      <c r="K4413" s="145"/>
      <c r="L4413" t="str">
        <f t="shared" si="255"/>
        <v>28322</v>
      </c>
      <c r="M4413">
        <f t="shared" si="256"/>
        <v>28322</v>
      </c>
      <c r="N4413" s="37">
        <f t="shared" si="257"/>
        <v>763103</v>
      </c>
    </row>
    <row r="4414" spans="1:14" x14ac:dyDescent="0.3">
      <c r="A4414" s="3">
        <v>6</v>
      </c>
      <c r="B4414" s="142"/>
      <c r="C4414" s="4" t="s">
        <v>6626</v>
      </c>
      <c r="D4414" s="5">
        <v>45056</v>
      </c>
      <c r="E4414" s="6" t="s">
        <v>2364</v>
      </c>
      <c r="F4414" s="7">
        <v>403871</v>
      </c>
      <c r="G4414" s="6" t="s">
        <v>1366</v>
      </c>
      <c r="H4414" s="7">
        <v>42406</v>
      </c>
      <c r="I4414" s="143"/>
      <c r="J4414" s="144"/>
      <c r="K4414" s="145"/>
      <c r="L4414" t="str">
        <f t="shared" si="255"/>
        <v>26032</v>
      </c>
      <c r="M4414">
        <f t="shared" si="256"/>
        <v>26032</v>
      </c>
      <c r="N4414" s="37">
        <f t="shared" si="257"/>
        <v>403871</v>
      </c>
    </row>
    <row r="4415" spans="1:14" x14ac:dyDescent="0.3">
      <c r="A4415" s="3">
        <v>6</v>
      </c>
      <c r="B4415" s="142"/>
      <c r="C4415" s="4" t="s">
        <v>6627</v>
      </c>
      <c r="D4415" s="5">
        <v>45058</v>
      </c>
      <c r="E4415" s="6" t="s">
        <v>2414</v>
      </c>
      <c r="F4415" s="7">
        <v>1971316</v>
      </c>
      <c r="G4415" s="6" t="s">
        <v>1366</v>
      </c>
      <c r="H4415" s="7">
        <v>206988</v>
      </c>
      <c r="I4415" s="143"/>
      <c r="J4415" s="144"/>
      <c r="K4415" s="145"/>
      <c r="L4415" t="str">
        <f t="shared" si="255"/>
        <v>28171</v>
      </c>
      <c r="M4415">
        <f t="shared" si="256"/>
        <v>28171</v>
      </c>
      <c r="N4415" s="37">
        <f t="shared" si="257"/>
        <v>1971316</v>
      </c>
    </row>
    <row r="4416" spans="1:14" x14ac:dyDescent="0.3">
      <c r="A4416" s="3">
        <v>6</v>
      </c>
      <c r="B4416" s="142"/>
      <c r="C4416" s="4" t="s">
        <v>6628</v>
      </c>
      <c r="D4416" s="5">
        <v>45056</v>
      </c>
      <c r="E4416" s="6" t="s">
        <v>2364</v>
      </c>
      <c r="F4416" s="7">
        <v>1537284</v>
      </c>
      <c r="G4416" s="6" t="s">
        <v>1366</v>
      </c>
      <c r="H4416" s="7">
        <v>161415</v>
      </c>
      <c r="I4416" s="143"/>
      <c r="J4416" s="144"/>
      <c r="K4416" s="145"/>
      <c r="L4416" t="str">
        <f t="shared" si="255"/>
        <v>26033</v>
      </c>
      <c r="M4416">
        <f t="shared" si="256"/>
        <v>26033</v>
      </c>
      <c r="N4416" s="37">
        <f t="shared" si="257"/>
        <v>1537284</v>
      </c>
    </row>
    <row r="4417" spans="1:14" x14ac:dyDescent="0.3">
      <c r="A4417" s="3">
        <v>6</v>
      </c>
      <c r="B4417" s="142"/>
      <c r="C4417" s="4" t="s">
        <v>6629</v>
      </c>
      <c r="D4417" s="5">
        <v>45064</v>
      </c>
      <c r="E4417" s="6" t="s">
        <v>3338</v>
      </c>
      <c r="F4417" s="7">
        <v>1046363</v>
      </c>
      <c r="G4417" s="6" t="s">
        <v>1366</v>
      </c>
      <c r="H4417" s="7">
        <v>109868</v>
      </c>
      <c r="I4417" s="143"/>
      <c r="J4417" s="144"/>
      <c r="K4417" s="145"/>
      <c r="L4417" t="str">
        <f t="shared" si="255"/>
        <v>29705</v>
      </c>
      <c r="M4417">
        <f t="shared" si="256"/>
        <v>29705</v>
      </c>
      <c r="N4417" s="37">
        <f t="shared" si="257"/>
        <v>1046363</v>
      </c>
    </row>
    <row r="4418" spans="1:14" x14ac:dyDescent="0.3">
      <c r="A4418" s="3">
        <v>6</v>
      </c>
      <c r="B4418" s="142"/>
      <c r="C4418" s="4" t="s">
        <v>6630</v>
      </c>
      <c r="D4418" s="5">
        <v>45062</v>
      </c>
      <c r="E4418" s="6" t="s">
        <v>2401</v>
      </c>
      <c r="F4418" s="7">
        <v>679872</v>
      </c>
      <c r="G4418" s="6" t="s">
        <v>1366</v>
      </c>
      <c r="H4418" s="7">
        <v>71387</v>
      </c>
      <c r="I4418" s="143"/>
      <c r="J4418" s="144"/>
      <c r="K4418" s="145"/>
      <c r="L4418" t="str">
        <f t="shared" si="255"/>
        <v>28384</v>
      </c>
      <c r="M4418">
        <f t="shared" si="256"/>
        <v>28384</v>
      </c>
      <c r="N4418" s="37">
        <f t="shared" si="257"/>
        <v>679872</v>
      </c>
    </row>
    <row r="4419" spans="1:14" x14ac:dyDescent="0.3">
      <c r="A4419" s="3">
        <v>6</v>
      </c>
      <c r="B4419" s="142"/>
      <c r="C4419" s="4" t="s">
        <v>6631</v>
      </c>
      <c r="D4419" s="5">
        <v>45063</v>
      </c>
      <c r="E4419" s="6" t="s">
        <v>2414</v>
      </c>
      <c r="F4419" s="7">
        <v>394112</v>
      </c>
      <c r="G4419" s="6" t="s">
        <v>1366</v>
      </c>
      <c r="H4419" s="7">
        <v>41382</v>
      </c>
      <c r="I4419" s="143"/>
      <c r="J4419" s="144"/>
      <c r="K4419" s="145"/>
      <c r="L4419" t="str">
        <f t="shared" si="255"/>
        <v>28510</v>
      </c>
      <c r="M4419">
        <f t="shared" si="256"/>
        <v>28510</v>
      </c>
      <c r="N4419" s="37">
        <f t="shared" si="257"/>
        <v>394112</v>
      </c>
    </row>
    <row r="4420" spans="1:14" x14ac:dyDescent="0.3">
      <c r="A4420" s="3">
        <v>6</v>
      </c>
      <c r="B4420" s="142"/>
      <c r="C4420" s="4" t="s">
        <v>6632</v>
      </c>
      <c r="D4420" s="5">
        <v>45064</v>
      </c>
      <c r="E4420" s="6" t="s">
        <v>2414</v>
      </c>
      <c r="F4420" s="7">
        <v>354728</v>
      </c>
      <c r="G4420" s="6" t="s">
        <v>1366</v>
      </c>
      <c r="H4420" s="7">
        <v>37246</v>
      </c>
      <c r="I4420" s="143"/>
      <c r="J4420" s="144"/>
      <c r="K4420" s="145"/>
      <c r="L4420" t="str">
        <f t="shared" si="255"/>
        <v>29669</v>
      </c>
      <c r="M4420">
        <f t="shared" si="256"/>
        <v>29669</v>
      </c>
      <c r="N4420" s="37">
        <f t="shared" si="257"/>
        <v>354728</v>
      </c>
    </row>
    <row r="4421" spans="1:14" x14ac:dyDescent="0.3">
      <c r="A4421" s="3">
        <v>6</v>
      </c>
      <c r="B4421" s="142"/>
      <c r="C4421" s="4" t="s">
        <v>6633</v>
      </c>
      <c r="D4421" s="5">
        <v>45054</v>
      </c>
      <c r="E4421" s="6" t="s">
        <v>2401</v>
      </c>
      <c r="F4421" s="7">
        <v>484645</v>
      </c>
      <c r="G4421" s="6" t="s">
        <v>1366</v>
      </c>
      <c r="H4421" s="7">
        <v>50888</v>
      </c>
      <c r="I4421" s="143"/>
      <c r="J4421" s="144"/>
      <c r="K4421" s="145"/>
      <c r="L4421" t="str">
        <f t="shared" si="255"/>
        <v>25584</v>
      </c>
      <c r="M4421">
        <f t="shared" si="256"/>
        <v>25584</v>
      </c>
      <c r="N4421" s="37">
        <f t="shared" si="257"/>
        <v>484645</v>
      </c>
    </row>
    <row r="4422" spans="1:14" x14ac:dyDescent="0.3">
      <c r="A4422" s="3">
        <v>6</v>
      </c>
      <c r="B4422" s="142"/>
      <c r="C4422" s="4" t="s">
        <v>6634</v>
      </c>
      <c r="D4422" s="5">
        <v>45063</v>
      </c>
      <c r="E4422" s="6" t="s">
        <v>2414</v>
      </c>
      <c r="F4422" s="7">
        <v>401115</v>
      </c>
      <c r="G4422" s="6" t="s">
        <v>1366</v>
      </c>
      <c r="H4422" s="7">
        <v>42117</v>
      </c>
      <c r="I4422" s="143"/>
      <c r="J4422" s="144"/>
      <c r="K4422" s="145"/>
      <c r="L4422" t="str">
        <f t="shared" si="255"/>
        <v>28534</v>
      </c>
      <c r="M4422">
        <f t="shared" si="256"/>
        <v>28534</v>
      </c>
      <c r="N4422" s="37">
        <f t="shared" si="257"/>
        <v>401115</v>
      </c>
    </row>
    <row r="4423" spans="1:14" x14ac:dyDescent="0.3">
      <c r="A4423" s="3">
        <v>6</v>
      </c>
      <c r="B4423" s="142"/>
      <c r="C4423" s="4" t="s">
        <v>6635</v>
      </c>
      <c r="D4423" s="5">
        <v>45049</v>
      </c>
      <c r="E4423" s="6" t="s">
        <v>2368</v>
      </c>
      <c r="F4423" s="7">
        <v>764654</v>
      </c>
      <c r="G4423" s="6" t="s">
        <v>1366</v>
      </c>
      <c r="H4423" s="7">
        <v>80289</v>
      </c>
      <c r="I4423" s="143"/>
      <c r="J4423" s="144"/>
      <c r="K4423" s="145"/>
      <c r="L4423" t="str">
        <f t="shared" ref="L4423:L4486" si="258">+RIGHT(C4423,5)</f>
        <v>25295</v>
      </c>
      <c r="M4423">
        <f t="shared" ref="M4423:M4486" si="259">+L4423*1</f>
        <v>25295</v>
      </c>
      <c r="N4423" s="37">
        <f t="shared" si="257"/>
        <v>764654</v>
      </c>
    </row>
    <row r="4424" spans="1:14" x14ac:dyDescent="0.3">
      <c r="A4424" s="3">
        <v>6</v>
      </c>
      <c r="B4424" s="142"/>
      <c r="C4424" s="4" t="s">
        <v>6636</v>
      </c>
      <c r="D4424" s="5">
        <v>45064</v>
      </c>
      <c r="E4424" s="6" t="s">
        <v>2368</v>
      </c>
      <c r="F4424" s="7">
        <v>1146941</v>
      </c>
      <c r="G4424" s="6" t="s">
        <v>1366</v>
      </c>
      <c r="H4424" s="7">
        <v>120429</v>
      </c>
      <c r="I4424" s="143"/>
      <c r="J4424" s="144"/>
      <c r="K4424" s="145"/>
      <c r="L4424" t="str">
        <f t="shared" si="258"/>
        <v>29688</v>
      </c>
      <c r="M4424">
        <f t="shared" si="259"/>
        <v>29688</v>
      </c>
      <c r="N4424" s="37">
        <f t="shared" si="257"/>
        <v>1146941</v>
      </c>
    </row>
    <row r="4425" spans="1:14" x14ac:dyDescent="0.3">
      <c r="A4425" s="3">
        <v>6</v>
      </c>
      <c r="B4425" s="142"/>
      <c r="C4425" s="4" t="s">
        <v>6637</v>
      </c>
      <c r="D4425" s="5">
        <v>45063</v>
      </c>
      <c r="E4425" s="6" t="s">
        <v>3338</v>
      </c>
      <c r="F4425" s="7">
        <v>1263070</v>
      </c>
      <c r="G4425" s="6" t="s">
        <v>1366</v>
      </c>
      <c r="H4425" s="7">
        <v>132622</v>
      </c>
      <c r="I4425" s="143"/>
      <c r="J4425" s="144"/>
      <c r="K4425" s="145"/>
      <c r="L4425" t="str">
        <f t="shared" si="258"/>
        <v>28461</v>
      </c>
      <c r="M4425">
        <f t="shared" si="259"/>
        <v>28461</v>
      </c>
      <c r="N4425" s="37">
        <f t="shared" si="257"/>
        <v>1263070</v>
      </c>
    </row>
    <row r="4426" spans="1:14" x14ac:dyDescent="0.3">
      <c r="A4426" s="3">
        <v>6</v>
      </c>
      <c r="B4426" s="142"/>
      <c r="C4426" s="4" t="s">
        <v>6638</v>
      </c>
      <c r="D4426" s="5">
        <v>45069</v>
      </c>
      <c r="E4426" s="6" t="s">
        <v>2364</v>
      </c>
      <c r="F4426" s="7">
        <v>913246</v>
      </c>
      <c r="G4426" s="6" t="s">
        <v>1366</v>
      </c>
      <c r="H4426" s="7">
        <v>95891</v>
      </c>
      <c r="I4426" s="143"/>
      <c r="J4426" s="144"/>
      <c r="K4426" s="145"/>
      <c r="L4426" t="str">
        <f t="shared" si="258"/>
        <v>29986</v>
      </c>
      <c r="M4426">
        <f t="shared" si="259"/>
        <v>29986</v>
      </c>
      <c r="N4426" s="37">
        <f t="shared" si="257"/>
        <v>913246</v>
      </c>
    </row>
    <row r="4427" spans="1:14" x14ac:dyDescent="0.3">
      <c r="A4427" s="3">
        <v>6</v>
      </c>
      <c r="B4427" s="142"/>
      <c r="C4427" s="4" t="s">
        <v>6639</v>
      </c>
      <c r="D4427" s="5">
        <v>45073</v>
      </c>
      <c r="E4427" s="6" t="s">
        <v>2401</v>
      </c>
      <c r="F4427" s="7">
        <v>410626</v>
      </c>
      <c r="G4427" s="6" t="s">
        <v>1366</v>
      </c>
      <c r="H4427" s="7">
        <v>43116</v>
      </c>
      <c r="I4427" s="143"/>
      <c r="J4427" s="144"/>
      <c r="K4427" s="145"/>
      <c r="L4427" t="str">
        <f t="shared" si="258"/>
        <v>31450</v>
      </c>
      <c r="M4427">
        <f t="shared" si="259"/>
        <v>31450</v>
      </c>
      <c r="N4427" s="37">
        <f t="shared" si="257"/>
        <v>410626</v>
      </c>
    </row>
    <row r="4428" spans="1:14" x14ac:dyDescent="0.3">
      <c r="A4428" s="3">
        <v>6</v>
      </c>
      <c r="B4428" s="142"/>
      <c r="C4428" s="4" t="s">
        <v>6640</v>
      </c>
      <c r="D4428" s="5">
        <v>45071</v>
      </c>
      <c r="E4428" s="6" t="s">
        <v>2414</v>
      </c>
      <c r="F4428" s="7">
        <v>1059072</v>
      </c>
      <c r="G4428" s="6" t="s">
        <v>1366</v>
      </c>
      <c r="H4428" s="7">
        <v>111203</v>
      </c>
      <c r="I4428" s="143"/>
      <c r="J4428" s="144"/>
      <c r="K4428" s="145"/>
      <c r="L4428" t="str">
        <f t="shared" si="258"/>
        <v>30627</v>
      </c>
      <c r="M4428">
        <f t="shared" si="259"/>
        <v>30627</v>
      </c>
      <c r="N4428" s="37">
        <f t="shared" si="257"/>
        <v>1059072</v>
      </c>
    </row>
    <row r="4429" spans="1:14" x14ac:dyDescent="0.3">
      <c r="A4429" s="3">
        <v>6</v>
      </c>
      <c r="B4429" s="142"/>
      <c r="C4429" s="4" t="s">
        <v>6641</v>
      </c>
      <c r="D4429" s="5">
        <v>45073</v>
      </c>
      <c r="E4429" s="6" t="s">
        <v>2364</v>
      </c>
      <c r="F4429" s="7">
        <v>403871</v>
      </c>
      <c r="G4429" s="6" t="s">
        <v>1366</v>
      </c>
      <c r="H4429" s="7">
        <v>42406</v>
      </c>
      <c r="I4429" s="143"/>
      <c r="J4429" s="144"/>
      <c r="K4429" s="145"/>
      <c r="L4429" t="str">
        <f t="shared" si="258"/>
        <v>31412</v>
      </c>
      <c r="M4429">
        <f t="shared" si="259"/>
        <v>31412</v>
      </c>
      <c r="N4429" s="37">
        <f t="shared" si="257"/>
        <v>403871</v>
      </c>
    </row>
    <row r="4430" spans="1:14" x14ac:dyDescent="0.3">
      <c r="A4430" s="3">
        <v>6</v>
      </c>
      <c r="B4430" s="142"/>
      <c r="C4430" s="4" t="s">
        <v>6642</v>
      </c>
      <c r="D4430" s="5">
        <v>45068</v>
      </c>
      <c r="E4430" s="6" t="s">
        <v>2368</v>
      </c>
      <c r="F4430" s="7">
        <v>1162821</v>
      </c>
      <c r="G4430" s="6" t="s">
        <v>1366</v>
      </c>
      <c r="H4430" s="7">
        <v>122096</v>
      </c>
      <c r="I4430" s="143"/>
      <c r="J4430" s="144"/>
      <c r="K4430" s="145"/>
      <c r="L4430" t="str">
        <f t="shared" si="258"/>
        <v>29860</v>
      </c>
      <c r="M4430">
        <f t="shared" si="259"/>
        <v>29860</v>
      </c>
      <c r="N4430" s="37">
        <f t="shared" si="257"/>
        <v>1162821</v>
      </c>
    </row>
    <row r="4431" spans="1:14" x14ac:dyDescent="0.3">
      <c r="A4431" s="3">
        <v>6</v>
      </c>
      <c r="B4431" s="142"/>
      <c r="C4431" s="4" t="s">
        <v>6643</v>
      </c>
      <c r="D4431" s="5">
        <v>45077</v>
      </c>
      <c r="E4431" s="6" t="s">
        <v>2368</v>
      </c>
      <c r="F4431" s="7">
        <v>853839</v>
      </c>
      <c r="G4431" s="6" t="s">
        <v>1366</v>
      </c>
      <c r="H4431" s="7">
        <v>89653</v>
      </c>
      <c r="I4431" s="143"/>
      <c r="J4431" s="144"/>
      <c r="K4431" s="145"/>
      <c r="L4431" t="str">
        <f t="shared" si="258"/>
        <v>31668</v>
      </c>
      <c r="M4431">
        <f t="shared" si="259"/>
        <v>31668</v>
      </c>
      <c r="N4431" s="37">
        <f t="shared" si="257"/>
        <v>853839</v>
      </c>
    </row>
    <row r="4432" spans="1:14" x14ac:dyDescent="0.3">
      <c r="A4432" s="3">
        <v>6</v>
      </c>
      <c r="B4432" s="142"/>
      <c r="C4432" s="4" t="s">
        <v>6644</v>
      </c>
      <c r="D4432" s="5">
        <v>45073</v>
      </c>
      <c r="E4432" s="6" t="s">
        <v>2368</v>
      </c>
      <c r="F4432" s="7">
        <v>610819</v>
      </c>
      <c r="G4432" s="6" t="s">
        <v>1366</v>
      </c>
      <c r="H4432" s="7">
        <v>64136</v>
      </c>
      <c r="I4432" s="143"/>
      <c r="J4432" s="144"/>
      <c r="K4432" s="145"/>
      <c r="L4432" t="str">
        <f t="shared" si="258"/>
        <v>31429</v>
      </c>
      <c r="M4432">
        <f t="shared" si="259"/>
        <v>31429</v>
      </c>
      <c r="N4432" s="37">
        <f t="shared" si="257"/>
        <v>610819</v>
      </c>
    </row>
    <row r="4433" spans="1:14" x14ac:dyDescent="0.3">
      <c r="A4433" s="3">
        <v>6</v>
      </c>
      <c r="B4433" s="142"/>
      <c r="C4433" s="4" t="s">
        <v>6645</v>
      </c>
      <c r="D4433" s="5">
        <v>45073</v>
      </c>
      <c r="E4433" s="6" t="s">
        <v>2364</v>
      </c>
      <c r="F4433" s="7">
        <v>624671</v>
      </c>
      <c r="G4433" s="6" t="s">
        <v>1366</v>
      </c>
      <c r="H4433" s="7">
        <v>65590</v>
      </c>
      <c r="I4433" s="143"/>
      <c r="J4433" s="144"/>
      <c r="K4433" s="145"/>
      <c r="L4433" t="str">
        <f t="shared" si="258"/>
        <v>31438</v>
      </c>
      <c r="M4433">
        <f t="shared" si="259"/>
        <v>31438</v>
      </c>
      <c r="N4433" s="37">
        <f t="shared" si="257"/>
        <v>624671</v>
      </c>
    </row>
    <row r="4434" spans="1:14" x14ac:dyDescent="0.3">
      <c r="A4434" s="3">
        <v>6</v>
      </c>
      <c r="B4434" s="142"/>
      <c r="C4434" s="4" t="s">
        <v>6646</v>
      </c>
      <c r="D4434" s="5">
        <v>45076</v>
      </c>
      <c r="E4434" s="6" t="s">
        <v>2364</v>
      </c>
      <c r="F4434" s="7">
        <v>648198</v>
      </c>
      <c r="G4434" s="6" t="s">
        <v>1366</v>
      </c>
      <c r="H4434" s="7">
        <v>68061</v>
      </c>
      <c r="I4434" s="143"/>
      <c r="J4434" s="144"/>
      <c r="K4434" s="145"/>
      <c r="L4434" t="str">
        <f t="shared" si="258"/>
        <v>31588</v>
      </c>
      <c r="M4434">
        <f t="shared" si="259"/>
        <v>31588</v>
      </c>
      <c r="N4434" s="37">
        <f t="shared" si="257"/>
        <v>648198</v>
      </c>
    </row>
    <row r="4435" spans="1:14" x14ac:dyDescent="0.3">
      <c r="A4435" s="3">
        <v>6</v>
      </c>
      <c r="B4435" s="142"/>
      <c r="C4435" s="4" t="s">
        <v>6647</v>
      </c>
      <c r="D4435" s="5">
        <v>45071</v>
      </c>
      <c r="E4435" s="6" t="s">
        <v>2414</v>
      </c>
      <c r="F4435" s="7">
        <v>486650</v>
      </c>
      <c r="G4435" s="6" t="s">
        <v>1366</v>
      </c>
      <c r="H4435" s="7">
        <v>51098</v>
      </c>
      <c r="I4435" s="143"/>
      <c r="J4435" s="144"/>
      <c r="K4435" s="145"/>
      <c r="L4435" t="str">
        <f t="shared" si="258"/>
        <v>30626</v>
      </c>
      <c r="M4435">
        <f t="shared" si="259"/>
        <v>30626</v>
      </c>
      <c r="N4435" s="37">
        <f t="shared" si="257"/>
        <v>486650</v>
      </c>
    </row>
    <row r="4436" spans="1:14" x14ac:dyDescent="0.3">
      <c r="A4436" s="3">
        <v>6</v>
      </c>
      <c r="B4436" s="142"/>
      <c r="C4436" s="4" t="s">
        <v>6648</v>
      </c>
      <c r="D4436" s="5">
        <v>45073</v>
      </c>
      <c r="E4436" s="6" t="s">
        <v>2364</v>
      </c>
      <c r="F4436" s="7">
        <v>276001</v>
      </c>
      <c r="G4436" s="6" t="s">
        <v>1366</v>
      </c>
      <c r="H4436" s="7">
        <v>28980</v>
      </c>
      <c r="I4436" s="143"/>
      <c r="J4436" s="144"/>
      <c r="K4436" s="145"/>
      <c r="L4436" t="str">
        <f t="shared" si="258"/>
        <v>31411</v>
      </c>
      <c r="M4436">
        <f t="shared" si="259"/>
        <v>31411</v>
      </c>
      <c r="N4436" s="37">
        <f t="shared" si="257"/>
        <v>276001</v>
      </c>
    </row>
    <row r="4437" spans="1:14" x14ac:dyDescent="0.3">
      <c r="A4437" s="3">
        <v>6</v>
      </c>
      <c r="B4437" s="142"/>
      <c r="C4437" s="4" t="s">
        <v>6649</v>
      </c>
      <c r="D4437" s="5">
        <v>45076</v>
      </c>
      <c r="E4437" s="6" t="s">
        <v>2368</v>
      </c>
      <c r="F4437" s="7">
        <v>407923</v>
      </c>
      <c r="G4437" s="6" t="s">
        <v>1366</v>
      </c>
      <c r="H4437" s="7">
        <v>42832</v>
      </c>
      <c r="I4437" s="143"/>
      <c r="J4437" s="144"/>
      <c r="K4437" s="145"/>
      <c r="L4437" t="str">
        <f t="shared" si="258"/>
        <v>31617</v>
      </c>
      <c r="M4437">
        <f t="shared" si="259"/>
        <v>31617</v>
      </c>
      <c r="N4437" s="37">
        <f t="shared" si="257"/>
        <v>407923</v>
      </c>
    </row>
    <row r="4438" spans="1:14" x14ac:dyDescent="0.3">
      <c r="A4438" s="3">
        <v>6</v>
      </c>
      <c r="B4438" s="142"/>
      <c r="C4438" s="4" t="s">
        <v>6650</v>
      </c>
      <c r="D4438" s="5">
        <v>45072</v>
      </c>
      <c r="E4438" s="6" t="s">
        <v>2364</v>
      </c>
      <c r="F4438" s="7">
        <v>1089979</v>
      </c>
      <c r="G4438" s="6" t="s">
        <v>1366</v>
      </c>
      <c r="H4438" s="7">
        <v>114448</v>
      </c>
      <c r="I4438" s="143"/>
      <c r="J4438" s="144"/>
      <c r="K4438" s="145"/>
      <c r="L4438" t="str">
        <f t="shared" si="258"/>
        <v>31395</v>
      </c>
      <c r="M4438">
        <f t="shared" si="259"/>
        <v>31395</v>
      </c>
      <c r="N4438" s="37">
        <f t="shared" si="257"/>
        <v>1089979</v>
      </c>
    </row>
    <row r="4439" spans="1:14" x14ac:dyDescent="0.3">
      <c r="A4439" s="3">
        <v>6</v>
      </c>
      <c r="B4439" s="142"/>
      <c r="C4439" s="4" t="s">
        <v>6651</v>
      </c>
      <c r="D4439" s="5">
        <v>45070</v>
      </c>
      <c r="E4439" s="6" t="s">
        <v>3338</v>
      </c>
      <c r="F4439" s="7">
        <v>440703</v>
      </c>
      <c r="G4439" s="6" t="s">
        <v>1366</v>
      </c>
      <c r="H4439" s="7">
        <v>46274</v>
      </c>
      <c r="I4439" s="143"/>
      <c r="J4439" s="144"/>
      <c r="K4439" s="145"/>
      <c r="L4439" t="str">
        <f t="shared" si="258"/>
        <v>30086</v>
      </c>
      <c r="M4439">
        <f t="shared" si="259"/>
        <v>30086</v>
      </c>
      <c r="N4439" s="37">
        <f t="shared" si="257"/>
        <v>440703</v>
      </c>
    </row>
    <row r="4440" spans="1:14" x14ac:dyDescent="0.3">
      <c r="A4440" s="3">
        <v>6</v>
      </c>
      <c r="B4440" s="142"/>
      <c r="C4440" s="4" t="s">
        <v>6652</v>
      </c>
      <c r="D4440" s="5">
        <v>45058</v>
      </c>
      <c r="E4440" s="6" t="s">
        <v>2364</v>
      </c>
      <c r="F4440" s="7">
        <v>665966</v>
      </c>
      <c r="G4440" s="6" t="s">
        <v>1366</v>
      </c>
      <c r="H4440" s="7">
        <v>69926</v>
      </c>
      <c r="I4440" s="143"/>
      <c r="J4440" s="144"/>
      <c r="K4440" s="145"/>
      <c r="L4440" t="str">
        <f t="shared" si="258"/>
        <v>28145</v>
      </c>
      <c r="M4440">
        <f t="shared" si="259"/>
        <v>28145</v>
      </c>
      <c r="N4440" s="37">
        <f t="shared" si="257"/>
        <v>665966</v>
      </c>
    </row>
    <row r="4441" spans="1:14" x14ac:dyDescent="0.3">
      <c r="A4441" s="3">
        <v>6</v>
      </c>
      <c r="B4441" s="142"/>
      <c r="C4441" s="4" t="s">
        <v>6653</v>
      </c>
      <c r="D4441" s="5">
        <v>45056</v>
      </c>
      <c r="E4441" s="6" t="s">
        <v>2364</v>
      </c>
      <c r="F4441" s="7">
        <v>1300899</v>
      </c>
      <c r="G4441" s="6" t="s">
        <v>1366</v>
      </c>
      <c r="H4441" s="7">
        <v>136594</v>
      </c>
      <c r="I4441" s="143"/>
      <c r="J4441" s="144"/>
      <c r="K4441" s="145"/>
      <c r="L4441" t="str">
        <f t="shared" si="258"/>
        <v>26037</v>
      </c>
      <c r="M4441">
        <f t="shared" si="259"/>
        <v>26037</v>
      </c>
      <c r="N4441" s="37">
        <f t="shared" si="257"/>
        <v>1300899</v>
      </c>
    </row>
    <row r="4442" spans="1:14" x14ac:dyDescent="0.3">
      <c r="A4442" s="3">
        <v>6</v>
      </c>
      <c r="B4442" s="142"/>
      <c r="C4442" s="4" t="s">
        <v>6654</v>
      </c>
      <c r="D4442" s="5">
        <v>45052</v>
      </c>
      <c r="E4442" s="6" t="s">
        <v>2368</v>
      </c>
      <c r="F4442" s="7">
        <v>1249299</v>
      </c>
      <c r="G4442" s="6" t="s">
        <v>1366</v>
      </c>
      <c r="H4442" s="7">
        <v>131176</v>
      </c>
      <c r="I4442" s="143"/>
      <c r="J4442" s="144"/>
      <c r="K4442" s="145"/>
      <c r="L4442" t="str">
        <f t="shared" si="258"/>
        <v>25518</v>
      </c>
      <c r="M4442">
        <f t="shared" si="259"/>
        <v>25518</v>
      </c>
      <c r="N4442" s="37">
        <f t="shared" si="257"/>
        <v>1249299</v>
      </c>
    </row>
    <row r="4443" spans="1:14" x14ac:dyDescent="0.3">
      <c r="A4443" s="3">
        <v>6</v>
      </c>
      <c r="B4443" s="142"/>
      <c r="C4443" s="4" t="s">
        <v>6655</v>
      </c>
      <c r="D4443" s="5">
        <v>45054</v>
      </c>
      <c r="E4443" s="6" t="s">
        <v>2414</v>
      </c>
      <c r="F4443" s="7">
        <v>276001</v>
      </c>
      <c r="G4443" s="6" t="s">
        <v>1366</v>
      </c>
      <c r="H4443" s="7">
        <v>28980</v>
      </c>
      <c r="I4443" s="143"/>
      <c r="J4443" s="144"/>
      <c r="K4443" s="145"/>
      <c r="L4443" t="str">
        <f t="shared" si="258"/>
        <v>25667</v>
      </c>
      <c r="M4443">
        <f t="shared" si="259"/>
        <v>25667</v>
      </c>
      <c r="N4443" s="37">
        <f t="shared" si="257"/>
        <v>276001</v>
      </c>
    </row>
    <row r="4444" spans="1:14" x14ac:dyDescent="0.3">
      <c r="A4444" s="3">
        <v>6</v>
      </c>
      <c r="B4444" s="142"/>
      <c r="C4444" s="4" t="s">
        <v>6656</v>
      </c>
      <c r="D4444" s="5">
        <v>45050</v>
      </c>
      <c r="E4444" s="6" t="s">
        <v>2414</v>
      </c>
      <c r="F4444" s="7">
        <v>1364248</v>
      </c>
      <c r="G4444" s="6" t="s">
        <v>1366</v>
      </c>
      <c r="H4444" s="7">
        <v>143246</v>
      </c>
      <c r="I4444" s="143"/>
      <c r="J4444" s="144"/>
      <c r="K4444" s="145"/>
      <c r="L4444" t="str">
        <f t="shared" si="258"/>
        <v>25354</v>
      </c>
      <c r="M4444">
        <f t="shared" si="259"/>
        <v>25354</v>
      </c>
      <c r="N4444" s="37">
        <f t="shared" si="257"/>
        <v>1364248</v>
      </c>
    </row>
    <row r="4445" spans="1:14" x14ac:dyDescent="0.3">
      <c r="A4445" s="3">
        <v>6</v>
      </c>
      <c r="B4445" s="142"/>
      <c r="C4445" s="4" t="s">
        <v>6657</v>
      </c>
      <c r="D4445" s="5">
        <v>45054</v>
      </c>
      <c r="E4445" s="6" t="s">
        <v>2401</v>
      </c>
      <c r="F4445" s="7">
        <v>293192</v>
      </c>
      <c r="G4445" s="6" t="s">
        <v>1366</v>
      </c>
      <c r="H4445" s="7">
        <v>30785</v>
      </c>
      <c r="I4445" s="143"/>
      <c r="J4445" s="144"/>
      <c r="K4445" s="145"/>
      <c r="L4445" t="str">
        <f t="shared" si="258"/>
        <v>25579</v>
      </c>
      <c r="M4445">
        <f t="shared" si="259"/>
        <v>25579</v>
      </c>
      <c r="N4445" s="37">
        <f t="shared" si="257"/>
        <v>293192</v>
      </c>
    </row>
    <row r="4446" spans="1:14" x14ac:dyDescent="0.3">
      <c r="A4446" s="3">
        <v>6</v>
      </c>
      <c r="B4446" s="142"/>
      <c r="C4446" s="4" t="s">
        <v>6658</v>
      </c>
      <c r="D4446" s="5">
        <v>45049</v>
      </c>
      <c r="E4446" s="6" t="s">
        <v>2368</v>
      </c>
      <c r="F4446" s="7">
        <v>892524</v>
      </c>
      <c r="G4446" s="6" t="s">
        <v>1366</v>
      </c>
      <c r="H4446" s="7">
        <v>93715</v>
      </c>
      <c r="I4446" s="143"/>
      <c r="J4446" s="144"/>
      <c r="K4446" s="145"/>
      <c r="L4446" t="str">
        <f t="shared" si="258"/>
        <v>25296</v>
      </c>
      <c r="M4446">
        <f t="shared" si="259"/>
        <v>25296</v>
      </c>
      <c r="N4446" s="37">
        <f t="shared" si="257"/>
        <v>892524</v>
      </c>
    </row>
    <row r="4447" spans="1:14" x14ac:dyDescent="0.3">
      <c r="A4447" s="3">
        <v>6</v>
      </c>
      <c r="B4447" s="142"/>
      <c r="C4447" s="4" t="s">
        <v>6659</v>
      </c>
      <c r="D4447" s="5">
        <v>45056</v>
      </c>
      <c r="E4447" s="6" t="s">
        <v>2368</v>
      </c>
      <c r="F4447" s="7">
        <v>535514</v>
      </c>
      <c r="G4447" s="6" t="s">
        <v>1366</v>
      </c>
      <c r="H4447" s="7">
        <v>56229</v>
      </c>
      <c r="I4447" s="143"/>
      <c r="J4447" s="144"/>
      <c r="K4447" s="145"/>
      <c r="L4447" t="str">
        <f t="shared" si="258"/>
        <v>26021</v>
      </c>
      <c r="M4447">
        <f t="shared" si="259"/>
        <v>26021</v>
      </c>
      <c r="N4447" s="37">
        <f t="shared" si="257"/>
        <v>535514</v>
      </c>
    </row>
    <row r="4448" spans="1:14" x14ac:dyDescent="0.3">
      <c r="A4448" s="3">
        <v>6</v>
      </c>
      <c r="B4448" s="142"/>
      <c r="C4448" s="4" t="s">
        <v>6660</v>
      </c>
      <c r="D4448" s="5">
        <v>45058</v>
      </c>
      <c r="E4448" s="6" t="s">
        <v>2364</v>
      </c>
      <c r="F4448" s="7">
        <v>488653</v>
      </c>
      <c r="G4448" s="6" t="s">
        <v>1366</v>
      </c>
      <c r="H4448" s="7">
        <v>51309</v>
      </c>
      <c r="I4448" s="143"/>
      <c r="J4448" s="144"/>
      <c r="K4448" s="145"/>
      <c r="L4448" t="str">
        <f t="shared" si="258"/>
        <v>28148</v>
      </c>
      <c r="M4448">
        <f t="shared" si="259"/>
        <v>28148</v>
      </c>
      <c r="N4448" s="37">
        <f t="shared" si="257"/>
        <v>488653</v>
      </c>
    </row>
    <row r="4449" spans="1:14" x14ac:dyDescent="0.3">
      <c r="A4449" s="3">
        <v>6</v>
      </c>
      <c r="B4449" s="142"/>
      <c r="C4449" s="4" t="s">
        <v>6661</v>
      </c>
      <c r="D4449" s="5">
        <v>45054</v>
      </c>
      <c r="E4449" s="6" t="s">
        <v>2414</v>
      </c>
      <c r="F4449" s="7">
        <v>1088247</v>
      </c>
      <c r="G4449" s="6" t="s">
        <v>1366</v>
      </c>
      <c r="H4449" s="7">
        <v>114266</v>
      </c>
      <c r="I4449" s="143"/>
      <c r="J4449" s="144"/>
      <c r="K4449" s="145"/>
      <c r="L4449" t="str">
        <f t="shared" si="258"/>
        <v>25674</v>
      </c>
      <c r="M4449">
        <f t="shared" si="259"/>
        <v>25674</v>
      </c>
      <c r="N4449" s="37">
        <f t="shared" si="257"/>
        <v>1088247</v>
      </c>
    </row>
    <row r="4450" spans="1:14" x14ac:dyDescent="0.3">
      <c r="A4450" s="3">
        <v>6</v>
      </c>
      <c r="B4450" s="142"/>
      <c r="C4450" s="4" t="s">
        <v>6662</v>
      </c>
      <c r="D4450" s="5">
        <v>45054</v>
      </c>
      <c r="E4450" s="6" t="s">
        <v>2414</v>
      </c>
      <c r="F4450" s="7">
        <v>676449</v>
      </c>
      <c r="G4450" s="6" t="s">
        <v>1366</v>
      </c>
      <c r="H4450" s="7">
        <v>71027</v>
      </c>
      <c r="I4450" s="143"/>
      <c r="J4450" s="144"/>
      <c r="K4450" s="145"/>
      <c r="L4450" t="str">
        <f t="shared" si="258"/>
        <v>25669</v>
      </c>
      <c r="M4450">
        <f t="shared" si="259"/>
        <v>25669</v>
      </c>
      <c r="N4450" s="37">
        <f t="shared" si="257"/>
        <v>676449</v>
      </c>
    </row>
    <row r="4451" spans="1:14" x14ac:dyDescent="0.3">
      <c r="A4451" s="3">
        <v>6</v>
      </c>
      <c r="B4451" s="142"/>
      <c r="C4451" s="4" t="s">
        <v>6663</v>
      </c>
      <c r="D4451" s="5">
        <v>45061</v>
      </c>
      <c r="E4451" s="6" t="s">
        <v>2401</v>
      </c>
      <c r="F4451" s="7">
        <v>679872</v>
      </c>
      <c r="G4451" s="6" t="s">
        <v>1366</v>
      </c>
      <c r="H4451" s="7">
        <v>71387</v>
      </c>
      <c r="I4451" s="143"/>
      <c r="J4451" s="144"/>
      <c r="K4451" s="145"/>
      <c r="L4451" t="str">
        <f t="shared" si="258"/>
        <v>28313</v>
      </c>
      <c r="M4451">
        <f t="shared" si="259"/>
        <v>28313</v>
      </c>
      <c r="N4451" s="37">
        <f t="shared" si="257"/>
        <v>679872</v>
      </c>
    </row>
    <row r="4452" spans="1:14" x14ac:dyDescent="0.3">
      <c r="A4452" s="3">
        <v>6</v>
      </c>
      <c r="B4452" s="142"/>
      <c r="C4452" s="4" t="s">
        <v>6664</v>
      </c>
      <c r="D4452" s="5">
        <v>45054</v>
      </c>
      <c r="E4452" s="6" t="s">
        <v>2368</v>
      </c>
      <c r="F4452" s="7">
        <v>1088247</v>
      </c>
      <c r="G4452" s="6" t="s">
        <v>1366</v>
      </c>
      <c r="H4452" s="7">
        <v>114266</v>
      </c>
      <c r="I4452" s="143"/>
      <c r="J4452" s="144"/>
      <c r="K4452" s="145"/>
      <c r="L4452" t="str">
        <f t="shared" si="258"/>
        <v>25680</v>
      </c>
      <c r="M4452">
        <f t="shared" si="259"/>
        <v>25680</v>
      </c>
      <c r="N4452" s="37">
        <f t="shared" si="257"/>
        <v>1088247</v>
      </c>
    </row>
    <row r="4453" spans="1:14" x14ac:dyDescent="0.3">
      <c r="A4453" s="3">
        <v>6</v>
      </c>
      <c r="B4453" s="142"/>
      <c r="C4453" s="4" t="s">
        <v>6665</v>
      </c>
      <c r="D4453" s="5">
        <v>45056</v>
      </c>
      <c r="E4453" s="6" t="s">
        <v>2364</v>
      </c>
      <c r="F4453" s="7">
        <v>535514</v>
      </c>
      <c r="G4453" s="6" t="s">
        <v>1366</v>
      </c>
      <c r="H4453" s="7">
        <v>56229</v>
      </c>
      <c r="I4453" s="143"/>
      <c r="J4453" s="144"/>
      <c r="K4453" s="145"/>
      <c r="L4453" t="str">
        <f t="shared" si="258"/>
        <v>26031</v>
      </c>
      <c r="M4453">
        <f t="shared" si="259"/>
        <v>26031</v>
      </c>
      <c r="N4453" s="37">
        <f t="shared" si="257"/>
        <v>535514</v>
      </c>
    </row>
    <row r="4454" spans="1:14" x14ac:dyDescent="0.3">
      <c r="A4454" s="3">
        <v>6</v>
      </c>
      <c r="B4454" s="142"/>
      <c r="C4454" s="4" t="s">
        <v>6666</v>
      </c>
      <c r="D4454" s="5">
        <v>45057</v>
      </c>
      <c r="E4454" s="6" t="s">
        <v>3338</v>
      </c>
      <c r="F4454" s="7">
        <v>492301</v>
      </c>
      <c r="G4454" s="6" t="s">
        <v>1366</v>
      </c>
      <c r="H4454" s="7">
        <v>51692</v>
      </c>
      <c r="I4454" s="143"/>
      <c r="J4454" s="144"/>
      <c r="K4454" s="145"/>
      <c r="L4454" t="str">
        <f t="shared" si="258"/>
        <v>28058</v>
      </c>
      <c r="M4454">
        <f t="shared" si="259"/>
        <v>28058</v>
      </c>
      <c r="N4454" s="37">
        <f t="shared" si="257"/>
        <v>492301</v>
      </c>
    </row>
    <row r="4455" spans="1:14" x14ac:dyDescent="0.3">
      <c r="A4455" s="3">
        <v>6</v>
      </c>
      <c r="B4455" s="142"/>
      <c r="C4455" s="4" t="s">
        <v>6667</v>
      </c>
      <c r="D4455" s="5">
        <v>45059</v>
      </c>
      <c r="E4455" s="6" t="s">
        <v>2401</v>
      </c>
      <c r="F4455" s="7">
        <v>1291388</v>
      </c>
      <c r="G4455" s="6" t="s">
        <v>1366</v>
      </c>
      <c r="H4455" s="7">
        <v>135596</v>
      </c>
      <c r="I4455" s="143"/>
      <c r="J4455" s="144"/>
      <c r="K4455" s="145"/>
      <c r="L4455" t="str">
        <f t="shared" si="258"/>
        <v>28211</v>
      </c>
      <c r="M4455">
        <f t="shared" si="259"/>
        <v>28211</v>
      </c>
      <c r="N4455" s="37">
        <f t="shared" si="257"/>
        <v>1291388</v>
      </c>
    </row>
    <row r="4456" spans="1:14" x14ac:dyDescent="0.3">
      <c r="A4456" s="3">
        <v>6</v>
      </c>
      <c r="B4456" s="142"/>
      <c r="C4456" s="4" t="s">
        <v>6668</v>
      </c>
      <c r="D4456" s="5">
        <v>45068</v>
      </c>
      <c r="E4456" s="6" t="s">
        <v>2414</v>
      </c>
      <c r="F4456" s="7">
        <v>829615</v>
      </c>
      <c r="G4456" s="6" t="s">
        <v>1366</v>
      </c>
      <c r="H4456" s="7">
        <v>87110</v>
      </c>
      <c r="I4456" s="143"/>
      <c r="J4456" s="144"/>
      <c r="K4456" s="145"/>
      <c r="L4456" t="str">
        <f t="shared" si="258"/>
        <v>29851</v>
      </c>
      <c r="M4456">
        <f t="shared" si="259"/>
        <v>29851</v>
      </c>
      <c r="N4456" s="37">
        <f t="shared" si="257"/>
        <v>829615</v>
      </c>
    </row>
    <row r="4457" spans="1:14" x14ac:dyDescent="0.3">
      <c r="A4457" s="3">
        <v>6</v>
      </c>
      <c r="B4457" s="142"/>
      <c r="C4457" s="4" t="s">
        <v>6669</v>
      </c>
      <c r="D4457" s="5">
        <v>45064</v>
      </c>
      <c r="E4457" s="6" t="s">
        <v>3338</v>
      </c>
      <c r="F4457" s="7">
        <v>774414</v>
      </c>
      <c r="G4457" s="6" t="s">
        <v>1366</v>
      </c>
      <c r="H4457" s="7">
        <v>81313</v>
      </c>
      <c r="I4457" s="143"/>
      <c r="J4457" s="144"/>
      <c r="K4457" s="145"/>
      <c r="L4457" t="str">
        <f t="shared" si="258"/>
        <v>29691</v>
      </c>
      <c r="M4457">
        <f t="shared" si="259"/>
        <v>29691</v>
      </c>
      <c r="N4457" s="37">
        <f t="shared" si="257"/>
        <v>774414</v>
      </c>
    </row>
    <row r="4458" spans="1:14" x14ac:dyDescent="0.3">
      <c r="A4458" s="3">
        <v>6</v>
      </c>
      <c r="B4458" s="142"/>
      <c r="C4458" s="4" t="s">
        <v>6670</v>
      </c>
      <c r="D4458" s="5">
        <v>45065</v>
      </c>
      <c r="E4458" s="6" t="s">
        <v>2414</v>
      </c>
      <c r="F4458" s="7">
        <v>1018742</v>
      </c>
      <c r="G4458" s="6" t="s">
        <v>1366</v>
      </c>
      <c r="H4458" s="7">
        <v>106968</v>
      </c>
      <c r="I4458" s="143"/>
      <c r="J4458" s="144"/>
      <c r="K4458" s="145"/>
      <c r="L4458" t="str">
        <f t="shared" si="258"/>
        <v>29745</v>
      </c>
      <c r="M4458">
        <f t="shared" si="259"/>
        <v>29745</v>
      </c>
      <c r="N4458" s="37">
        <f t="shared" si="257"/>
        <v>1018742</v>
      </c>
    </row>
    <row r="4459" spans="1:14" x14ac:dyDescent="0.3">
      <c r="A4459" s="3">
        <v>6</v>
      </c>
      <c r="B4459" s="142"/>
      <c r="C4459" s="4" t="s">
        <v>6671</v>
      </c>
      <c r="D4459" s="5">
        <v>45059</v>
      </c>
      <c r="E4459" s="6" t="s">
        <v>2364</v>
      </c>
      <c r="F4459" s="7">
        <v>886820</v>
      </c>
      <c r="G4459" s="6" t="s">
        <v>1366</v>
      </c>
      <c r="H4459" s="7">
        <v>93116</v>
      </c>
      <c r="I4459" s="143"/>
      <c r="J4459" s="144"/>
      <c r="K4459" s="145"/>
      <c r="L4459" t="str">
        <f t="shared" si="258"/>
        <v>28210</v>
      </c>
      <c r="M4459">
        <f t="shared" si="259"/>
        <v>28210</v>
      </c>
      <c r="N4459" s="37">
        <f t="shared" si="257"/>
        <v>886820</v>
      </c>
    </row>
    <row r="4460" spans="1:14" x14ac:dyDescent="0.3">
      <c r="A4460" s="3">
        <v>6</v>
      </c>
      <c r="B4460" s="142"/>
      <c r="C4460" s="4" t="s">
        <v>6672</v>
      </c>
      <c r="D4460" s="5">
        <v>45063</v>
      </c>
      <c r="E4460" s="6" t="s">
        <v>2368</v>
      </c>
      <c r="F4460" s="7">
        <v>1180988</v>
      </c>
      <c r="G4460" s="6" t="s">
        <v>1366</v>
      </c>
      <c r="H4460" s="7">
        <v>124004</v>
      </c>
      <c r="I4460" s="143"/>
      <c r="J4460" s="144"/>
      <c r="K4460" s="145"/>
      <c r="L4460" t="str">
        <f t="shared" si="258"/>
        <v>28484</v>
      </c>
      <c r="M4460">
        <f t="shared" si="259"/>
        <v>28484</v>
      </c>
      <c r="N4460" s="37">
        <f t="shared" si="257"/>
        <v>1180988</v>
      </c>
    </row>
    <row r="4461" spans="1:14" x14ac:dyDescent="0.3">
      <c r="A4461" s="3">
        <v>6</v>
      </c>
      <c r="B4461" s="142"/>
      <c r="C4461" s="4" t="s">
        <v>6673</v>
      </c>
      <c r="D4461" s="5">
        <v>45064</v>
      </c>
      <c r="E4461" s="6" t="s">
        <v>2414</v>
      </c>
      <c r="F4461" s="7">
        <v>930864</v>
      </c>
      <c r="G4461" s="6" t="s">
        <v>1366</v>
      </c>
      <c r="H4461" s="7">
        <v>97741</v>
      </c>
      <c r="I4461" s="143"/>
      <c r="J4461" s="144"/>
      <c r="K4461" s="145"/>
      <c r="L4461" t="str">
        <f t="shared" si="258"/>
        <v>29706</v>
      </c>
      <c r="M4461">
        <f t="shared" si="259"/>
        <v>29706</v>
      </c>
      <c r="N4461" s="37">
        <f t="shared" si="257"/>
        <v>930864</v>
      </c>
    </row>
    <row r="4462" spans="1:14" x14ac:dyDescent="0.3">
      <c r="A4462" s="3">
        <v>6</v>
      </c>
      <c r="B4462" s="142"/>
      <c r="C4462" s="4" t="s">
        <v>6674</v>
      </c>
      <c r="D4462" s="5">
        <v>45068</v>
      </c>
      <c r="E4462" s="6" t="s">
        <v>2368</v>
      </c>
      <c r="F4462" s="7">
        <v>886820</v>
      </c>
      <c r="G4462" s="6" t="s">
        <v>1366</v>
      </c>
      <c r="H4462" s="7">
        <v>93116</v>
      </c>
      <c r="I4462" s="143"/>
      <c r="J4462" s="144"/>
      <c r="K4462" s="145"/>
      <c r="L4462" t="str">
        <f t="shared" si="258"/>
        <v>29864</v>
      </c>
      <c r="M4462">
        <f t="shared" si="259"/>
        <v>29864</v>
      </c>
      <c r="N4462" s="37">
        <f t="shared" si="257"/>
        <v>886820</v>
      </c>
    </row>
    <row r="4463" spans="1:14" x14ac:dyDescent="0.3">
      <c r="A4463" s="3">
        <v>6</v>
      </c>
      <c r="B4463" s="142"/>
      <c r="C4463" s="4" t="s">
        <v>6675</v>
      </c>
      <c r="D4463" s="5">
        <v>45064</v>
      </c>
      <c r="E4463" s="6" t="s">
        <v>2401</v>
      </c>
      <c r="F4463" s="7">
        <v>1046363</v>
      </c>
      <c r="G4463" s="6" t="s">
        <v>1366</v>
      </c>
      <c r="H4463" s="7">
        <v>109868</v>
      </c>
      <c r="I4463" s="143"/>
      <c r="J4463" s="144"/>
      <c r="K4463" s="145"/>
      <c r="L4463" t="str">
        <f t="shared" si="258"/>
        <v>29703</v>
      </c>
      <c r="M4463">
        <f t="shared" si="259"/>
        <v>29703</v>
      </c>
      <c r="N4463" s="37">
        <f t="shared" si="257"/>
        <v>1046363</v>
      </c>
    </row>
    <row r="4464" spans="1:14" x14ac:dyDescent="0.3">
      <c r="A4464" s="3">
        <v>6</v>
      </c>
      <c r="B4464" s="142"/>
      <c r="C4464" s="4" t="s">
        <v>6676</v>
      </c>
      <c r="D4464" s="5">
        <v>45068</v>
      </c>
      <c r="E4464" s="6" t="s">
        <v>2401</v>
      </c>
      <c r="F4464" s="7">
        <v>812246</v>
      </c>
      <c r="G4464" s="6" t="s">
        <v>1366</v>
      </c>
      <c r="H4464" s="7">
        <v>85286</v>
      </c>
      <c r="I4464" s="143"/>
      <c r="J4464" s="144"/>
      <c r="K4464" s="145"/>
      <c r="L4464" t="str">
        <f t="shared" si="258"/>
        <v>29837</v>
      </c>
      <c r="M4464">
        <f t="shared" si="259"/>
        <v>29837</v>
      </c>
      <c r="N4464" s="37">
        <f t="shared" si="257"/>
        <v>812246</v>
      </c>
    </row>
    <row r="4465" spans="1:14" x14ac:dyDescent="0.3">
      <c r="A4465" s="3">
        <v>6</v>
      </c>
      <c r="B4465" s="142"/>
      <c r="C4465" s="4" t="s">
        <v>6677</v>
      </c>
      <c r="D4465" s="5">
        <v>45063</v>
      </c>
      <c r="E4465" s="6" t="s">
        <v>2414</v>
      </c>
      <c r="F4465" s="7">
        <v>323096</v>
      </c>
      <c r="G4465" s="6" t="s">
        <v>1366</v>
      </c>
      <c r="H4465" s="7">
        <v>33925</v>
      </c>
      <c r="I4465" s="143"/>
      <c r="J4465" s="144"/>
      <c r="K4465" s="145"/>
      <c r="L4465" t="str">
        <f t="shared" si="258"/>
        <v>28535</v>
      </c>
      <c r="M4465">
        <f t="shared" si="259"/>
        <v>28535</v>
      </c>
      <c r="N4465" s="37">
        <f t="shared" si="257"/>
        <v>323096</v>
      </c>
    </row>
    <row r="4466" spans="1:14" x14ac:dyDescent="0.3">
      <c r="A4466" s="3">
        <v>6</v>
      </c>
      <c r="B4466" s="142"/>
      <c r="C4466" s="4" t="s">
        <v>6678</v>
      </c>
      <c r="D4466" s="5">
        <v>45070</v>
      </c>
      <c r="E4466" s="6" t="s">
        <v>2414</v>
      </c>
      <c r="F4466" s="7">
        <v>403871</v>
      </c>
      <c r="G4466" s="6" t="s">
        <v>1366</v>
      </c>
      <c r="H4466" s="7">
        <v>42406</v>
      </c>
      <c r="I4466" s="143"/>
      <c r="J4466" s="144"/>
      <c r="K4466" s="145"/>
      <c r="L4466" t="str">
        <f t="shared" si="258"/>
        <v>30099</v>
      </c>
      <c r="M4466">
        <f t="shared" si="259"/>
        <v>30099</v>
      </c>
      <c r="N4466" s="37">
        <f t="shared" si="257"/>
        <v>403871</v>
      </c>
    </row>
    <row r="4467" spans="1:14" x14ac:dyDescent="0.3">
      <c r="A4467" s="3">
        <v>6</v>
      </c>
      <c r="B4467" s="142"/>
      <c r="C4467" s="4" t="s">
        <v>6679</v>
      </c>
      <c r="D4467" s="5">
        <v>45069</v>
      </c>
      <c r="E4467" s="6" t="s">
        <v>2364</v>
      </c>
      <c r="F4467" s="7">
        <v>403871</v>
      </c>
      <c r="G4467" s="6" t="s">
        <v>1366</v>
      </c>
      <c r="H4467" s="7">
        <v>42406</v>
      </c>
      <c r="I4467" s="143"/>
      <c r="J4467" s="144"/>
      <c r="K4467" s="145"/>
      <c r="L4467" t="str">
        <f t="shared" si="258"/>
        <v>30009</v>
      </c>
      <c r="M4467">
        <f t="shared" si="259"/>
        <v>30009</v>
      </c>
      <c r="N4467" s="37">
        <f t="shared" si="257"/>
        <v>403871</v>
      </c>
    </row>
    <row r="4468" spans="1:14" x14ac:dyDescent="0.3">
      <c r="A4468" s="3">
        <v>6</v>
      </c>
      <c r="B4468" s="142"/>
      <c r="C4468" s="4" t="s">
        <v>6680</v>
      </c>
      <c r="D4468" s="5">
        <v>45063</v>
      </c>
      <c r="E4468" s="6" t="s">
        <v>2364</v>
      </c>
      <c r="F4468" s="7">
        <v>1046363</v>
      </c>
      <c r="G4468" s="6" t="s">
        <v>1366</v>
      </c>
      <c r="H4468" s="7">
        <v>109868</v>
      </c>
      <c r="I4468" s="143"/>
      <c r="J4468" s="144"/>
      <c r="K4468" s="145"/>
      <c r="L4468" t="str">
        <f t="shared" si="258"/>
        <v>28459</v>
      </c>
      <c r="M4468">
        <f t="shared" si="259"/>
        <v>28459</v>
      </c>
      <c r="N4468" s="37">
        <f t="shared" si="257"/>
        <v>1046363</v>
      </c>
    </row>
    <row r="4469" spans="1:14" x14ac:dyDescent="0.3">
      <c r="A4469" s="3">
        <v>6</v>
      </c>
      <c r="B4469" s="142"/>
      <c r="C4469" s="4" t="s">
        <v>6681</v>
      </c>
      <c r="D4469" s="5">
        <v>45063</v>
      </c>
      <c r="E4469" s="6" t="s">
        <v>2364</v>
      </c>
      <c r="F4469" s="7">
        <v>910389</v>
      </c>
      <c r="G4469" s="6" t="s">
        <v>1366</v>
      </c>
      <c r="H4469" s="7">
        <v>95591</v>
      </c>
      <c r="I4469" s="143"/>
      <c r="J4469" s="144"/>
      <c r="K4469" s="145"/>
      <c r="L4469" t="str">
        <f t="shared" si="258"/>
        <v>28509</v>
      </c>
      <c r="M4469">
        <f t="shared" si="259"/>
        <v>28509</v>
      </c>
      <c r="N4469" s="37">
        <f t="shared" si="257"/>
        <v>910389</v>
      </c>
    </row>
    <row r="4470" spans="1:14" x14ac:dyDescent="0.3">
      <c r="A4470" s="3">
        <v>6</v>
      </c>
      <c r="B4470" s="142"/>
      <c r="C4470" s="4" t="s">
        <v>6682</v>
      </c>
      <c r="D4470" s="5">
        <v>45073</v>
      </c>
      <c r="E4470" s="6" t="s">
        <v>2364</v>
      </c>
      <c r="F4470" s="7">
        <v>165601</v>
      </c>
      <c r="G4470" s="6" t="s">
        <v>1366</v>
      </c>
      <c r="H4470" s="7">
        <v>17388</v>
      </c>
      <c r="I4470" s="143"/>
      <c r="J4470" s="144"/>
      <c r="K4470" s="145"/>
      <c r="L4470" t="str">
        <f t="shared" si="258"/>
        <v>31408</v>
      </c>
      <c r="M4470">
        <f t="shared" si="259"/>
        <v>31408</v>
      </c>
      <c r="N4470" s="37">
        <f t="shared" si="257"/>
        <v>165601</v>
      </c>
    </row>
    <row r="4471" spans="1:14" x14ac:dyDescent="0.3">
      <c r="A4471" s="3">
        <v>6</v>
      </c>
      <c r="B4471" s="142"/>
      <c r="C4471" s="4" t="s">
        <v>6683</v>
      </c>
      <c r="D4471" s="5">
        <v>45077</v>
      </c>
      <c r="E4471" s="6" t="s">
        <v>2368</v>
      </c>
      <c r="F4471" s="7">
        <v>816298</v>
      </c>
      <c r="G4471" s="6" t="s">
        <v>1366</v>
      </c>
      <c r="H4471" s="7">
        <v>85711</v>
      </c>
      <c r="I4471" s="143"/>
      <c r="J4471" s="144"/>
      <c r="K4471" s="145"/>
      <c r="L4471" t="str">
        <f t="shared" si="258"/>
        <v>31669</v>
      </c>
      <c r="M4471">
        <f t="shared" si="259"/>
        <v>31669</v>
      </c>
      <c r="N4471" s="37">
        <f t="shared" ref="N4471:N4534" si="260">+F4471</f>
        <v>816298</v>
      </c>
    </row>
    <row r="4472" spans="1:14" x14ac:dyDescent="0.3">
      <c r="A4472" s="3">
        <v>6</v>
      </c>
      <c r="B4472" s="142"/>
      <c r="C4472" s="4" t="s">
        <v>6684</v>
      </c>
      <c r="D4472" s="5">
        <v>45072</v>
      </c>
      <c r="E4472" s="6" t="s">
        <v>3338</v>
      </c>
      <c r="F4472" s="7">
        <v>1221638</v>
      </c>
      <c r="G4472" s="6" t="s">
        <v>1366</v>
      </c>
      <c r="H4472" s="7">
        <v>128272</v>
      </c>
      <c r="I4472" s="143"/>
      <c r="J4472" s="144"/>
      <c r="K4472" s="145"/>
      <c r="L4472" t="str">
        <f t="shared" si="258"/>
        <v>31276</v>
      </c>
      <c r="M4472">
        <f t="shared" si="259"/>
        <v>31276</v>
      </c>
      <c r="N4472" s="37">
        <f t="shared" si="260"/>
        <v>1221638</v>
      </c>
    </row>
    <row r="4473" spans="1:14" x14ac:dyDescent="0.3">
      <c r="A4473" s="3">
        <v>6</v>
      </c>
      <c r="B4473" s="142"/>
      <c r="C4473" s="4" t="s">
        <v>6685</v>
      </c>
      <c r="D4473" s="5">
        <v>45075</v>
      </c>
      <c r="E4473" s="6" t="s">
        <v>6686</v>
      </c>
      <c r="F4473" s="7">
        <v>774414</v>
      </c>
      <c r="G4473" s="6" t="s">
        <v>1366</v>
      </c>
      <c r="H4473" s="7">
        <v>81313</v>
      </c>
      <c r="I4473" s="143"/>
      <c r="J4473" s="144"/>
      <c r="K4473" s="145"/>
      <c r="L4473" t="str">
        <f t="shared" si="258"/>
        <v>31490</v>
      </c>
      <c r="M4473">
        <f t="shared" si="259"/>
        <v>31490</v>
      </c>
      <c r="N4473" s="37">
        <f t="shared" si="260"/>
        <v>774414</v>
      </c>
    </row>
    <row r="4474" spans="1:14" x14ac:dyDescent="0.3">
      <c r="A4474" s="3">
        <v>6</v>
      </c>
      <c r="B4474" s="142"/>
      <c r="C4474" s="4" t="s">
        <v>6687</v>
      </c>
      <c r="D4474" s="5">
        <v>45072</v>
      </c>
      <c r="E4474" s="6" t="s">
        <v>2364</v>
      </c>
      <c r="F4474" s="7">
        <v>979347</v>
      </c>
      <c r="G4474" s="6" t="s">
        <v>1366</v>
      </c>
      <c r="H4474" s="7">
        <v>102831</v>
      </c>
      <c r="I4474" s="143"/>
      <c r="J4474" s="144"/>
      <c r="K4474" s="145"/>
      <c r="L4474" t="str">
        <f t="shared" si="258"/>
        <v>31391</v>
      </c>
      <c r="M4474">
        <f t="shared" si="259"/>
        <v>31391</v>
      </c>
      <c r="N4474" s="37">
        <f t="shared" si="260"/>
        <v>979347</v>
      </c>
    </row>
    <row r="4475" spans="1:14" x14ac:dyDescent="0.3">
      <c r="A4475" s="3">
        <v>6</v>
      </c>
      <c r="B4475" s="142"/>
      <c r="C4475" s="4" t="s">
        <v>6688</v>
      </c>
      <c r="D4475" s="5">
        <v>45075</v>
      </c>
      <c r="E4475" s="6" t="s">
        <v>2414</v>
      </c>
      <c r="F4475" s="7">
        <v>1950058</v>
      </c>
      <c r="G4475" s="6" t="s">
        <v>1366</v>
      </c>
      <c r="H4475" s="7">
        <v>204756</v>
      </c>
      <c r="I4475" s="143"/>
      <c r="J4475" s="144"/>
      <c r="K4475" s="145"/>
      <c r="L4475" t="str">
        <f t="shared" si="258"/>
        <v>31509</v>
      </c>
      <c r="M4475">
        <f t="shared" si="259"/>
        <v>31509</v>
      </c>
      <c r="N4475" s="37">
        <f t="shared" si="260"/>
        <v>1950058</v>
      </c>
    </row>
    <row r="4476" spans="1:14" x14ac:dyDescent="0.3">
      <c r="A4476" s="3">
        <v>6</v>
      </c>
      <c r="B4476" s="142"/>
      <c r="C4476" s="4" t="s">
        <v>6689</v>
      </c>
      <c r="D4476" s="5">
        <v>45058</v>
      </c>
      <c r="E4476" s="6" t="s">
        <v>2364</v>
      </c>
      <c r="F4476" s="7">
        <v>886820</v>
      </c>
      <c r="G4476" s="6" t="s">
        <v>1366</v>
      </c>
      <c r="H4476" s="7">
        <v>93116</v>
      </c>
      <c r="I4476" s="143"/>
      <c r="J4476" s="144"/>
      <c r="K4476" s="145"/>
      <c r="L4476" t="str">
        <f t="shared" si="258"/>
        <v>28173</v>
      </c>
      <c r="M4476">
        <f t="shared" si="259"/>
        <v>28173</v>
      </c>
      <c r="N4476" s="37">
        <f t="shared" si="260"/>
        <v>886820</v>
      </c>
    </row>
    <row r="4477" spans="1:14" x14ac:dyDescent="0.3">
      <c r="A4477" s="3">
        <v>6</v>
      </c>
      <c r="B4477" s="142"/>
      <c r="C4477" s="4" t="s">
        <v>6690</v>
      </c>
      <c r="D4477" s="5">
        <v>45073</v>
      </c>
      <c r="E4477" s="6" t="s">
        <v>6572</v>
      </c>
      <c r="F4477" s="7">
        <v>1290691</v>
      </c>
      <c r="G4477" s="6" t="s">
        <v>1366</v>
      </c>
      <c r="H4477" s="7">
        <v>135523</v>
      </c>
      <c r="I4477" s="143"/>
      <c r="J4477" s="144"/>
      <c r="K4477" s="145"/>
      <c r="L4477" t="str">
        <f t="shared" si="258"/>
        <v>31472</v>
      </c>
      <c r="M4477">
        <f t="shared" si="259"/>
        <v>31472</v>
      </c>
      <c r="N4477" s="37">
        <f t="shared" si="260"/>
        <v>1290691</v>
      </c>
    </row>
    <row r="4478" spans="1:14" x14ac:dyDescent="0.3">
      <c r="A4478" s="3">
        <v>6</v>
      </c>
      <c r="B4478" s="142"/>
      <c r="C4478" s="4" t="s">
        <v>6691</v>
      </c>
      <c r="D4478" s="5">
        <v>45063</v>
      </c>
      <c r="E4478" s="6" t="s">
        <v>2364</v>
      </c>
      <c r="F4478" s="7">
        <v>770362</v>
      </c>
      <c r="G4478" s="6" t="s">
        <v>1366</v>
      </c>
      <c r="H4478" s="7">
        <v>80888</v>
      </c>
      <c r="I4478" s="143"/>
      <c r="J4478" s="144"/>
      <c r="K4478" s="145"/>
      <c r="L4478" t="str">
        <f t="shared" si="258"/>
        <v>28460</v>
      </c>
      <c r="M4478">
        <f t="shared" si="259"/>
        <v>28460</v>
      </c>
      <c r="N4478" s="37">
        <f t="shared" si="260"/>
        <v>770362</v>
      </c>
    </row>
    <row r="4479" spans="1:14" x14ac:dyDescent="0.3">
      <c r="A4479" s="3">
        <v>6</v>
      </c>
      <c r="B4479" s="142"/>
      <c r="C4479" s="4" t="s">
        <v>6692</v>
      </c>
      <c r="D4479" s="5">
        <v>45052</v>
      </c>
      <c r="E4479" s="6" t="s">
        <v>2368</v>
      </c>
      <c r="F4479" s="7">
        <v>1652935</v>
      </c>
      <c r="G4479" s="6" t="s">
        <v>1366</v>
      </c>
      <c r="H4479" s="7">
        <v>173558</v>
      </c>
      <c r="I4479" s="143"/>
      <c r="J4479" s="144"/>
      <c r="K4479" s="145"/>
      <c r="L4479" t="str">
        <f t="shared" si="258"/>
        <v>25511</v>
      </c>
      <c r="M4479">
        <f t="shared" si="259"/>
        <v>25511</v>
      </c>
      <c r="N4479" s="37">
        <f t="shared" si="260"/>
        <v>1652935</v>
      </c>
    </row>
    <row r="4480" spans="1:14" x14ac:dyDescent="0.3">
      <c r="A4480" s="3">
        <v>6</v>
      </c>
      <c r="B4480" s="142"/>
      <c r="C4480" s="4" t="s">
        <v>6693</v>
      </c>
      <c r="D4480" s="5">
        <v>45054</v>
      </c>
      <c r="E4480" s="6" t="s">
        <v>2414</v>
      </c>
      <c r="F4480" s="7">
        <v>585686</v>
      </c>
      <c r="G4480" s="6" t="s">
        <v>1366</v>
      </c>
      <c r="H4480" s="7">
        <v>61497</v>
      </c>
      <c r="I4480" s="143"/>
      <c r="J4480" s="144"/>
      <c r="K4480" s="145"/>
      <c r="L4480" t="str">
        <f t="shared" si="258"/>
        <v>25672</v>
      </c>
      <c r="M4480">
        <f t="shared" si="259"/>
        <v>25672</v>
      </c>
      <c r="N4480" s="37">
        <f t="shared" si="260"/>
        <v>585686</v>
      </c>
    </row>
    <row r="4481" spans="1:14" x14ac:dyDescent="0.3">
      <c r="A4481" s="3">
        <v>6</v>
      </c>
      <c r="B4481" s="142"/>
      <c r="C4481" s="4" t="s">
        <v>6694</v>
      </c>
      <c r="D4481" s="5">
        <v>45054</v>
      </c>
      <c r="E4481" s="6" t="s">
        <v>2414</v>
      </c>
      <c r="F4481" s="7">
        <v>867167</v>
      </c>
      <c r="G4481" s="6" t="s">
        <v>1366</v>
      </c>
      <c r="H4481" s="7">
        <v>91053</v>
      </c>
      <c r="I4481" s="143"/>
      <c r="J4481" s="144"/>
      <c r="K4481" s="145"/>
      <c r="L4481" t="str">
        <f t="shared" si="258"/>
        <v>25665</v>
      </c>
      <c r="M4481">
        <f t="shared" si="259"/>
        <v>25665</v>
      </c>
      <c r="N4481" s="37">
        <f t="shared" si="260"/>
        <v>867167</v>
      </c>
    </row>
    <row r="4482" spans="1:14" x14ac:dyDescent="0.3">
      <c r="A4482" s="3">
        <v>6</v>
      </c>
      <c r="B4482" s="142"/>
      <c r="C4482" s="4" t="s">
        <v>6695</v>
      </c>
      <c r="D4482" s="5">
        <v>45051</v>
      </c>
      <c r="E4482" s="6" t="s">
        <v>2414</v>
      </c>
      <c r="F4482" s="7">
        <v>662871</v>
      </c>
      <c r="G4482" s="6" t="s">
        <v>1366</v>
      </c>
      <c r="H4482" s="7">
        <v>69601</v>
      </c>
      <c r="I4482" s="143"/>
      <c r="J4482" s="144"/>
      <c r="K4482" s="145"/>
      <c r="L4482" t="str">
        <f t="shared" si="258"/>
        <v>25429</v>
      </c>
      <c r="M4482">
        <f t="shared" si="259"/>
        <v>25429</v>
      </c>
      <c r="N4482" s="37">
        <f t="shared" si="260"/>
        <v>662871</v>
      </c>
    </row>
    <row r="4483" spans="1:14" x14ac:dyDescent="0.3">
      <c r="A4483" s="3">
        <v>6</v>
      </c>
      <c r="B4483" s="142"/>
      <c r="C4483" s="4" t="s">
        <v>6696</v>
      </c>
      <c r="D4483" s="5">
        <v>45051</v>
      </c>
      <c r="E4483" s="6" t="s">
        <v>2401</v>
      </c>
      <c r="F4483" s="7">
        <v>1576900</v>
      </c>
      <c r="G4483" s="6" t="s">
        <v>1366</v>
      </c>
      <c r="H4483" s="7">
        <v>165574</v>
      </c>
      <c r="I4483" s="143"/>
      <c r="J4483" s="144"/>
      <c r="K4483" s="145"/>
      <c r="L4483" t="str">
        <f t="shared" si="258"/>
        <v>25453</v>
      </c>
      <c r="M4483">
        <f t="shared" si="259"/>
        <v>25453</v>
      </c>
      <c r="N4483" s="37">
        <f t="shared" si="260"/>
        <v>1576900</v>
      </c>
    </row>
    <row r="4484" spans="1:14" x14ac:dyDescent="0.3">
      <c r="A4484" s="3">
        <v>6</v>
      </c>
      <c r="B4484" s="142"/>
      <c r="C4484" s="4" t="s">
        <v>6697</v>
      </c>
      <c r="D4484" s="5">
        <v>45051</v>
      </c>
      <c r="E4484" s="6" t="s">
        <v>2401</v>
      </c>
      <c r="F4484" s="7">
        <v>701567</v>
      </c>
      <c r="G4484" s="6" t="s">
        <v>1366</v>
      </c>
      <c r="H4484" s="7">
        <v>73665</v>
      </c>
      <c r="I4484" s="143"/>
      <c r="J4484" s="144"/>
      <c r="K4484" s="145"/>
      <c r="L4484" t="str">
        <f t="shared" si="258"/>
        <v>25434</v>
      </c>
      <c r="M4484">
        <f t="shared" si="259"/>
        <v>25434</v>
      </c>
      <c r="N4484" s="37">
        <f t="shared" si="260"/>
        <v>701567</v>
      </c>
    </row>
    <row r="4485" spans="1:14" x14ac:dyDescent="0.3">
      <c r="A4485" s="3">
        <v>6</v>
      </c>
      <c r="B4485" s="142"/>
      <c r="C4485" s="4" t="s">
        <v>6698</v>
      </c>
      <c r="D4485" s="5">
        <v>45054</v>
      </c>
      <c r="E4485" s="6" t="s">
        <v>2401</v>
      </c>
      <c r="F4485" s="7">
        <v>487347</v>
      </c>
      <c r="G4485" s="6" t="s">
        <v>1366</v>
      </c>
      <c r="H4485" s="7">
        <v>51171</v>
      </c>
      <c r="I4485" s="143"/>
      <c r="J4485" s="144"/>
      <c r="K4485" s="145"/>
      <c r="L4485" t="str">
        <f t="shared" si="258"/>
        <v>25582</v>
      </c>
      <c r="M4485">
        <f t="shared" si="259"/>
        <v>25582</v>
      </c>
      <c r="N4485" s="37">
        <f t="shared" si="260"/>
        <v>487347</v>
      </c>
    </row>
    <row r="4486" spans="1:14" x14ac:dyDescent="0.3">
      <c r="A4486" s="3">
        <v>6</v>
      </c>
      <c r="B4486" s="142"/>
      <c r="C4486" s="4" t="s">
        <v>6699</v>
      </c>
      <c r="D4486" s="5">
        <v>45054</v>
      </c>
      <c r="E4486" s="6" t="s">
        <v>3338</v>
      </c>
      <c r="F4486" s="7">
        <v>1221474</v>
      </c>
      <c r="G4486" s="6" t="s">
        <v>1366</v>
      </c>
      <c r="H4486" s="7">
        <v>128255</v>
      </c>
      <c r="I4486" s="143"/>
      <c r="J4486" s="144"/>
      <c r="K4486" s="145"/>
      <c r="L4486" t="str">
        <f t="shared" si="258"/>
        <v>25597</v>
      </c>
      <c r="M4486">
        <f t="shared" si="259"/>
        <v>25597</v>
      </c>
      <c r="N4486" s="37">
        <f t="shared" si="260"/>
        <v>1221474</v>
      </c>
    </row>
    <row r="4487" spans="1:14" x14ac:dyDescent="0.3">
      <c r="A4487" s="3">
        <v>6</v>
      </c>
      <c r="B4487" s="142"/>
      <c r="C4487" s="4" t="s">
        <v>6700</v>
      </c>
      <c r="D4487" s="5">
        <v>45057</v>
      </c>
      <c r="E4487" s="6" t="s">
        <v>2401</v>
      </c>
      <c r="F4487" s="7">
        <v>1183190</v>
      </c>
      <c r="G4487" s="6" t="s">
        <v>1366</v>
      </c>
      <c r="H4487" s="7">
        <v>124235</v>
      </c>
      <c r="I4487" s="143"/>
      <c r="J4487" s="144"/>
      <c r="K4487" s="145"/>
      <c r="L4487" t="str">
        <f t="shared" ref="L4487:L4550" si="261">+RIGHT(C4487,5)</f>
        <v>28031</v>
      </c>
      <c r="M4487">
        <f t="shared" ref="M4487:M4550" si="262">+L4487*1</f>
        <v>28031</v>
      </c>
      <c r="N4487" s="37">
        <f t="shared" si="260"/>
        <v>1183190</v>
      </c>
    </row>
    <row r="4488" spans="1:14" x14ac:dyDescent="0.3">
      <c r="A4488" s="3">
        <v>6</v>
      </c>
      <c r="B4488" s="142"/>
      <c r="C4488" s="4" t="s">
        <v>6701</v>
      </c>
      <c r="D4488" s="5">
        <v>45056</v>
      </c>
      <c r="E4488" s="6" t="s">
        <v>2414</v>
      </c>
      <c r="F4488" s="7">
        <v>2345987</v>
      </c>
      <c r="G4488" s="6" t="s">
        <v>1366</v>
      </c>
      <c r="H4488" s="7">
        <v>246329</v>
      </c>
      <c r="I4488" s="143"/>
      <c r="J4488" s="144"/>
      <c r="K4488" s="145"/>
      <c r="L4488" t="str">
        <f t="shared" si="261"/>
        <v>26027</v>
      </c>
      <c r="M4488">
        <f t="shared" si="262"/>
        <v>26027</v>
      </c>
      <c r="N4488" s="37">
        <f t="shared" si="260"/>
        <v>2345987</v>
      </c>
    </row>
    <row r="4489" spans="1:14" x14ac:dyDescent="0.3">
      <c r="A4489" s="3">
        <v>6</v>
      </c>
      <c r="B4489" s="142"/>
      <c r="C4489" s="4" t="s">
        <v>6702</v>
      </c>
      <c r="D4489" s="5">
        <v>45058</v>
      </c>
      <c r="E4489" s="6" t="s">
        <v>2414</v>
      </c>
      <c r="F4489" s="7">
        <v>2256254</v>
      </c>
      <c r="G4489" s="6" t="s">
        <v>1366</v>
      </c>
      <c r="H4489" s="7">
        <v>236907</v>
      </c>
      <c r="I4489" s="143"/>
      <c r="J4489" s="144"/>
      <c r="K4489" s="145"/>
      <c r="L4489" t="str">
        <f t="shared" si="261"/>
        <v>28170</v>
      </c>
      <c r="M4489">
        <f t="shared" si="262"/>
        <v>28170</v>
      </c>
      <c r="N4489" s="37">
        <f t="shared" si="260"/>
        <v>2256254</v>
      </c>
    </row>
    <row r="4490" spans="1:14" x14ac:dyDescent="0.3">
      <c r="A4490" s="3">
        <v>6</v>
      </c>
      <c r="B4490" s="142"/>
      <c r="C4490" s="4" t="s">
        <v>6703</v>
      </c>
      <c r="D4490" s="5">
        <v>45058</v>
      </c>
      <c r="E4490" s="6" t="s">
        <v>2368</v>
      </c>
      <c r="F4490" s="7">
        <v>679872</v>
      </c>
      <c r="G4490" s="6" t="s">
        <v>1366</v>
      </c>
      <c r="H4490" s="7">
        <v>71387</v>
      </c>
      <c r="I4490" s="143"/>
      <c r="J4490" s="144"/>
      <c r="K4490" s="145"/>
      <c r="L4490" t="str">
        <f t="shared" si="261"/>
        <v>28204</v>
      </c>
      <c r="M4490">
        <f t="shared" si="262"/>
        <v>28204</v>
      </c>
      <c r="N4490" s="37">
        <f t="shared" si="260"/>
        <v>679872</v>
      </c>
    </row>
    <row r="4491" spans="1:14" x14ac:dyDescent="0.3">
      <c r="A4491" s="3">
        <v>6</v>
      </c>
      <c r="B4491" s="142"/>
      <c r="C4491" s="4" t="s">
        <v>6704</v>
      </c>
      <c r="D4491" s="5">
        <v>45050</v>
      </c>
      <c r="E4491" s="6" t="s">
        <v>2368</v>
      </c>
      <c r="F4491" s="7">
        <v>1206523</v>
      </c>
      <c r="G4491" s="6" t="s">
        <v>1366</v>
      </c>
      <c r="H4491" s="7">
        <v>126685</v>
      </c>
      <c r="I4491" s="143"/>
      <c r="J4491" s="144"/>
      <c r="K4491" s="145"/>
      <c r="L4491" t="str">
        <f t="shared" si="261"/>
        <v>25338</v>
      </c>
      <c r="M4491">
        <f t="shared" si="262"/>
        <v>25338</v>
      </c>
      <c r="N4491" s="37">
        <f t="shared" si="260"/>
        <v>1206523</v>
      </c>
    </row>
    <row r="4492" spans="1:14" x14ac:dyDescent="0.3">
      <c r="A4492" s="3">
        <v>6</v>
      </c>
      <c r="B4492" s="142"/>
      <c r="C4492" s="4" t="s">
        <v>6705</v>
      </c>
      <c r="D4492" s="5">
        <v>45057</v>
      </c>
      <c r="E4492" s="6" t="s">
        <v>2414</v>
      </c>
      <c r="F4492" s="7">
        <v>263331</v>
      </c>
      <c r="G4492" s="6" t="s">
        <v>1366</v>
      </c>
      <c r="H4492" s="7">
        <v>27650</v>
      </c>
      <c r="I4492" s="143"/>
      <c r="J4492" s="144"/>
      <c r="K4492" s="145"/>
      <c r="L4492" t="str">
        <f t="shared" si="261"/>
        <v>28054</v>
      </c>
      <c r="M4492">
        <f t="shared" si="262"/>
        <v>28054</v>
      </c>
      <c r="N4492" s="37">
        <f t="shared" si="260"/>
        <v>263331</v>
      </c>
    </row>
    <row r="4493" spans="1:14" x14ac:dyDescent="0.3">
      <c r="A4493" s="3">
        <v>6</v>
      </c>
      <c r="B4493" s="142"/>
      <c r="C4493" s="4" t="s">
        <v>6706</v>
      </c>
      <c r="D4493" s="5">
        <v>45056</v>
      </c>
      <c r="E4493" s="6" t="s">
        <v>2401</v>
      </c>
      <c r="F4493" s="7">
        <v>1419517</v>
      </c>
      <c r="G4493" s="6" t="s">
        <v>1366</v>
      </c>
      <c r="H4493" s="7">
        <v>149049</v>
      </c>
      <c r="I4493" s="143"/>
      <c r="J4493" s="144"/>
      <c r="K4493" s="145"/>
      <c r="L4493" t="str">
        <f t="shared" si="261"/>
        <v>26025</v>
      </c>
      <c r="M4493">
        <f t="shared" si="262"/>
        <v>26025</v>
      </c>
      <c r="N4493" s="37">
        <f t="shared" si="260"/>
        <v>1419517</v>
      </c>
    </row>
    <row r="4494" spans="1:14" x14ac:dyDescent="0.3">
      <c r="A4494" s="3">
        <v>6</v>
      </c>
      <c r="B4494" s="142"/>
      <c r="C4494" s="4" t="s">
        <v>6707</v>
      </c>
      <c r="D4494" s="5">
        <v>45063</v>
      </c>
      <c r="E4494" s="6" t="s">
        <v>2401</v>
      </c>
      <c r="F4494" s="7">
        <v>870759</v>
      </c>
      <c r="G4494" s="6" t="s">
        <v>1366</v>
      </c>
      <c r="H4494" s="7">
        <v>91430</v>
      </c>
      <c r="I4494" s="143"/>
      <c r="J4494" s="144"/>
      <c r="K4494" s="145"/>
      <c r="L4494" t="str">
        <f t="shared" si="261"/>
        <v>28458</v>
      </c>
      <c r="M4494">
        <f t="shared" si="262"/>
        <v>28458</v>
      </c>
      <c r="N4494" s="37">
        <f t="shared" si="260"/>
        <v>870759</v>
      </c>
    </row>
    <row r="4495" spans="1:14" x14ac:dyDescent="0.3">
      <c r="A4495" s="3">
        <v>6</v>
      </c>
      <c r="B4495" s="142"/>
      <c r="C4495" s="4" t="s">
        <v>6708</v>
      </c>
      <c r="D4495" s="5">
        <v>45061</v>
      </c>
      <c r="E4495" s="6" t="s">
        <v>2414</v>
      </c>
      <c r="F4495" s="7">
        <v>1220330</v>
      </c>
      <c r="G4495" s="6" t="s">
        <v>1366</v>
      </c>
      <c r="H4495" s="7">
        <v>128135</v>
      </c>
      <c r="I4495" s="143"/>
      <c r="J4495" s="144"/>
      <c r="K4495" s="145"/>
      <c r="L4495" t="str">
        <f t="shared" si="261"/>
        <v>28320</v>
      </c>
      <c r="M4495">
        <f t="shared" si="262"/>
        <v>28320</v>
      </c>
      <c r="N4495" s="37">
        <f t="shared" si="260"/>
        <v>1220330</v>
      </c>
    </row>
    <row r="4496" spans="1:14" x14ac:dyDescent="0.3">
      <c r="A4496" s="3">
        <v>6</v>
      </c>
      <c r="B4496" s="142"/>
      <c r="C4496" s="4" t="s">
        <v>6709</v>
      </c>
      <c r="D4496" s="5">
        <v>45063</v>
      </c>
      <c r="E4496" s="6" t="s">
        <v>2414</v>
      </c>
      <c r="F4496" s="7">
        <v>366491</v>
      </c>
      <c r="G4496" s="6" t="s">
        <v>1366</v>
      </c>
      <c r="H4496" s="7">
        <v>38482</v>
      </c>
      <c r="I4496" s="143"/>
      <c r="J4496" s="144"/>
      <c r="K4496" s="145"/>
      <c r="L4496" t="str">
        <f t="shared" si="261"/>
        <v>28537</v>
      </c>
      <c r="M4496">
        <f t="shared" si="262"/>
        <v>28537</v>
      </c>
      <c r="N4496" s="37">
        <f t="shared" si="260"/>
        <v>366491</v>
      </c>
    </row>
    <row r="4497" spans="1:14" x14ac:dyDescent="0.3">
      <c r="A4497" s="3">
        <v>6</v>
      </c>
      <c r="B4497" s="142"/>
      <c r="C4497" s="4" t="s">
        <v>6710</v>
      </c>
      <c r="D4497" s="5">
        <v>45062</v>
      </c>
      <c r="E4497" s="6" t="s">
        <v>2368</v>
      </c>
      <c r="F4497" s="7">
        <v>1058734</v>
      </c>
      <c r="G4497" s="6" t="s">
        <v>1366</v>
      </c>
      <c r="H4497" s="7">
        <v>111167</v>
      </c>
      <c r="I4497" s="143"/>
      <c r="J4497" s="144"/>
      <c r="K4497" s="145"/>
      <c r="L4497" t="str">
        <f t="shared" si="261"/>
        <v>28419</v>
      </c>
      <c r="M4497">
        <f t="shared" si="262"/>
        <v>28419</v>
      </c>
      <c r="N4497" s="37">
        <f t="shared" si="260"/>
        <v>1058734</v>
      </c>
    </row>
    <row r="4498" spans="1:14" x14ac:dyDescent="0.3">
      <c r="A4498" s="3">
        <v>6</v>
      </c>
      <c r="B4498" s="142"/>
      <c r="C4498" s="4" t="s">
        <v>6711</v>
      </c>
      <c r="D4498" s="5">
        <v>45064</v>
      </c>
      <c r="E4498" s="6" t="s">
        <v>2401</v>
      </c>
      <c r="F4498" s="7">
        <v>638880</v>
      </c>
      <c r="G4498" s="6" t="s">
        <v>1366</v>
      </c>
      <c r="H4498" s="7">
        <v>67082</v>
      </c>
      <c r="I4498" s="143"/>
      <c r="J4498" s="144"/>
      <c r="K4498" s="145"/>
      <c r="L4498" t="str">
        <f t="shared" si="261"/>
        <v>29701</v>
      </c>
      <c r="M4498">
        <f t="shared" si="262"/>
        <v>29701</v>
      </c>
      <c r="N4498" s="37">
        <f t="shared" si="260"/>
        <v>638880</v>
      </c>
    </row>
    <row r="4499" spans="1:14" x14ac:dyDescent="0.3">
      <c r="A4499" s="3">
        <v>6</v>
      </c>
      <c r="B4499" s="142"/>
      <c r="C4499" s="4" t="s">
        <v>6712</v>
      </c>
      <c r="D4499" s="5">
        <v>45063</v>
      </c>
      <c r="E4499" s="6" t="s">
        <v>3338</v>
      </c>
      <c r="F4499" s="7">
        <v>1901510</v>
      </c>
      <c r="G4499" s="6" t="s">
        <v>1366</v>
      </c>
      <c r="H4499" s="7">
        <v>199659</v>
      </c>
      <c r="I4499" s="143"/>
      <c r="J4499" s="144"/>
      <c r="K4499" s="145"/>
      <c r="L4499" t="str">
        <f t="shared" si="261"/>
        <v>28462</v>
      </c>
      <c r="M4499">
        <f t="shared" si="262"/>
        <v>28462</v>
      </c>
      <c r="N4499" s="37">
        <f t="shared" si="260"/>
        <v>1901510</v>
      </c>
    </row>
    <row r="4500" spans="1:14" x14ac:dyDescent="0.3">
      <c r="A4500" s="3">
        <v>6</v>
      </c>
      <c r="B4500" s="142"/>
      <c r="C4500" s="4" t="s">
        <v>6713</v>
      </c>
      <c r="D4500" s="5">
        <v>45063</v>
      </c>
      <c r="E4500" s="6" t="s">
        <v>3338</v>
      </c>
      <c r="F4500" s="7">
        <v>679872</v>
      </c>
      <c r="G4500" s="6" t="s">
        <v>1366</v>
      </c>
      <c r="H4500" s="7">
        <v>71387</v>
      </c>
      <c r="I4500" s="143"/>
      <c r="J4500" s="144"/>
      <c r="K4500" s="145"/>
      <c r="L4500" t="str">
        <f t="shared" si="261"/>
        <v>28564</v>
      </c>
      <c r="M4500">
        <f t="shared" si="262"/>
        <v>28564</v>
      </c>
      <c r="N4500" s="37">
        <f t="shared" si="260"/>
        <v>679872</v>
      </c>
    </row>
    <row r="4501" spans="1:14" x14ac:dyDescent="0.3">
      <c r="A4501" s="3">
        <v>6</v>
      </c>
      <c r="B4501" s="142"/>
      <c r="C4501" s="4" t="s">
        <v>6714</v>
      </c>
      <c r="D4501" s="5">
        <v>45072</v>
      </c>
      <c r="E4501" s="6" t="s">
        <v>2368</v>
      </c>
      <c r="F4501" s="7">
        <v>635240</v>
      </c>
      <c r="G4501" s="6" t="s">
        <v>1366</v>
      </c>
      <c r="H4501" s="7">
        <v>66700</v>
      </c>
      <c r="I4501" s="143"/>
      <c r="J4501" s="144"/>
      <c r="K4501" s="145"/>
      <c r="L4501" t="str">
        <f t="shared" si="261"/>
        <v>31263</v>
      </c>
      <c r="M4501">
        <f t="shared" si="262"/>
        <v>31263</v>
      </c>
      <c r="N4501" s="37">
        <f t="shared" si="260"/>
        <v>635240</v>
      </c>
    </row>
    <row r="4502" spans="1:14" x14ac:dyDescent="0.3">
      <c r="A4502" s="3">
        <v>6</v>
      </c>
      <c r="B4502" s="142"/>
      <c r="C4502" s="4" t="s">
        <v>6715</v>
      </c>
      <c r="D4502" s="5">
        <v>45068</v>
      </c>
      <c r="E4502" s="6" t="s">
        <v>2368</v>
      </c>
      <c r="F4502" s="7">
        <v>1683608</v>
      </c>
      <c r="G4502" s="6" t="s">
        <v>1366</v>
      </c>
      <c r="H4502" s="7">
        <v>176779</v>
      </c>
      <c r="I4502" s="143"/>
      <c r="J4502" s="144"/>
      <c r="K4502" s="145"/>
      <c r="L4502" t="str">
        <f t="shared" si="261"/>
        <v>29868</v>
      </c>
      <c r="M4502">
        <f t="shared" si="262"/>
        <v>29868</v>
      </c>
      <c r="N4502" s="37">
        <f t="shared" si="260"/>
        <v>1683608</v>
      </c>
    </row>
    <row r="4503" spans="1:14" x14ac:dyDescent="0.3">
      <c r="A4503" s="3">
        <v>6</v>
      </c>
      <c r="B4503" s="142"/>
      <c r="C4503" s="4" t="s">
        <v>6716</v>
      </c>
      <c r="D4503" s="5">
        <v>45071</v>
      </c>
      <c r="E4503" s="6" t="s">
        <v>2414</v>
      </c>
      <c r="F4503" s="7">
        <v>1423065</v>
      </c>
      <c r="G4503" s="6" t="s">
        <v>1366</v>
      </c>
      <c r="H4503" s="7">
        <v>149422</v>
      </c>
      <c r="I4503" s="143"/>
      <c r="J4503" s="144"/>
      <c r="K4503" s="145"/>
      <c r="L4503" t="str">
        <f t="shared" si="261"/>
        <v>30648</v>
      </c>
      <c r="M4503">
        <f t="shared" si="262"/>
        <v>30648</v>
      </c>
      <c r="N4503" s="37">
        <f t="shared" si="260"/>
        <v>1423065</v>
      </c>
    </row>
    <row r="4504" spans="1:14" x14ac:dyDescent="0.3">
      <c r="A4504" s="3">
        <v>6</v>
      </c>
      <c r="B4504" s="142"/>
      <c r="C4504" s="4" t="s">
        <v>6717</v>
      </c>
      <c r="D4504" s="5">
        <v>45068</v>
      </c>
      <c r="E4504" s="6" t="s">
        <v>2414</v>
      </c>
      <c r="F4504" s="7">
        <v>800841</v>
      </c>
      <c r="G4504" s="6" t="s">
        <v>1366</v>
      </c>
      <c r="H4504" s="7">
        <v>84088</v>
      </c>
      <c r="I4504" s="143"/>
      <c r="J4504" s="144"/>
      <c r="K4504" s="145"/>
      <c r="L4504" t="str">
        <f t="shared" si="261"/>
        <v>29849</v>
      </c>
      <c r="M4504">
        <f t="shared" si="262"/>
        <v>29849</v>
      </c>
      <c r="N4504" s="37">
        <f t="shared" si="260"/>
        <v>800841</v>
      </c>
    </row>
    <row r="4505" spans="1:14" x14ac:dyDescent="0.3">
      <c r="A4505" s="3">
        <v>6</v>
      </c>
      <c r="B4505" s="142"/>
      <c r="C4505" s="4" t="s">
        <v>6718</v>
      </c>
      <c r="D4505" s="5">
        <v>45072</v>
      </c>
      <c r="E4505" s="6" t="s">
        <v>2368</v>
      </c>
      <c r="F4505" s="7">
        <v>886820</v>
      </c>
      <c r="G4505" s="6" t="s">
        <v>1366</v>
      </c>
      <c r="H4505" s="7">
        <v>93116</v>
      </c>
      <c r="I4505" s="143"/>
      <c r="J4505" s="144"/>
      <c r="K4505" s="145"/>
      <c r="L4505" t="str">
        <f t="shared" si="261"/>
        <v>31397</v>
      </c>
      <c r="M4505">
        <f t="shared" si="262"/>
        <v>31397</v>
      </c>
      <c r="N4505" s="37">
        <f t="shared" si="260"/>
        <v>886820</v>
      </c>
    </row>
    <row r="4506" spans="1:14" x14ac:dyDescent="0.3">
      <c r="A4506" s="3">
        <v>6</v>
      </c>
      <c r="B4506" s="142"/>
      <c r="C4506" s="4" t="s">
        <v>6719</v>
      </c>
      <c r="D4506" s="5">
        <v>45075</v>
      </c>
      <c r="E4506" s="6" t="s">
        <v>6686</v>
      </c>
      <c r="F4506" s="7">
        <v>1211964</v>
      </c>
      <c r="G4506" s="6" t="s">
        <v>1366</v>
      </c>
      <c r="H4506" s="7">
        <v>127256</v>
      </c>
      <c r="I4506" s="143"/>
      <c r="J4506" s="144"/>
      <c r="K4506" s="145"/>
      <c r="L4506" t="str">
        <f t="shared" si="261"/>
        <v>31491</v>
      </c>
      <c r="M4506">
        <f t="shared" si="262"/>
        <v>31491</v>
      </c>
      <c r="N4506" s="37">
        <f t="shared" si="260"/>
        <v>1211964</v>
      </c>
    </row>
    <row r="4507" spans="1:14" x14ac:dyDescent="0.3">
      <c r="A4507" s="3">
        <v>6</v>
      </c>
      <c r="B4507" s="142"/>
      <c r="C4507" s="4" t="s">
        <v>6720</v>
      </c>
      <c r="D4507" s="5">
        <v>45070</v>
      </c>
      <c r="E4507" s="6" t="s">
        <v>3338</v>
      </c>
      <c r="F4507" s="7">
        <v>884832</v>
      </c>
      <c r="G4507" s="6" t="s">
        <v>1366</v>
      </c>
      <c r="H4507" s="7">
        <v>92907</v>
      </c>
      <c r="I4507" s="143"/>
      <c r="J4507" s="144"/>
      <c r="K4507" s="145"/>
      <c r="L4507" t="str">
        <f t="shared" si="261"/>
        <v>30074</v>
      </c>
      <c r="M4507">
        <f t="shared" si="262"/>
        <v>30074</v>
      </c>
      <c r="N4507" s="37">
        <f t="shared" si="260"/>
        <v>884832</v>
      </c>
    </row>
    <row r="4508" spans="1:14" x14ac:dyDescent="0.3">
      <c r="A4508" s="3">
        <v>6</v>
      </c>
      <c r="B4508" s="142"/>
      <c r="C4508" s="4" t="s">
        <v>6721</v>
      </c>
      <c r="D4508" s="5">
        <v>45075</v>
      </c>
      <c r="E4508" s="6" t="s">
        <v>2414</v>
      </c>
      <c r="F4508" s="7">
        <v>973300</v>
      </c>
      <c r="G4508" s="6" t="s">
        <v>1366</v>
      </c>
      <c r="H4508" s="7">
        <v>102196</v>
      </c>
      <c r="I4508" s="143"/>
      <c r="J4508" s="144"/>
      <c r="K4508" s="145"/>
      <c r="L4508" t="str">
        <f t="shared" si="261"/>
        <v>31505</v>
      </c>
      <c r="M4508">
        <f t="shared" si="262"/>
        <v>31505</v>
      </c>
      <c r="N4508" s="37">
        <f t="shared" si="260"/>
        <v>973300</v>
      </c>
    </row>
    <row r="4509" spans="1:14" x14ac:dyDescent="0.3">
      <c r="A4509" s="3">
        <v>6</v>
      </c>
      <c r="B4509" s="142"/>
      <c r="C4509" s="4" t="s">
        <v>6722</v>
      </c>
      <c r="D4509" s="5">
        <v>45068</v>
      </c>
      <c r="E4509" s="6" t="s">
        <v>3338</v>
      </c>
      <c r="F4509" s="7">
        <v>276001</v>
      </c>
      <c r="G4509" s="6" t="s">
        <v>1366</v>
      </c>
      <c r="H4509" s="7">
        <v>28980</v>
      </c>
      <c r="I4509" s="143"/>
      <c r="J4509" s="144"/>
      <c r="K4509" s="145"/>
      <c r="L4509" t="str">
        <f t="shared" si="261"/>
        <v>29857</v>
      </c>
      <c r="M4509">
        <f t="shared" si="262"/>
        <v>29857</v>
      </c>
      <c r="N4509" s="37">
        <f t="shared" si="260"/>
        <v>276001</v>
      </c>
    </row>
    <row r="4510" spans="1:14" x14ac:dyDescent="0.3">
      <c r="A4510" s="3">
        <v>6</v>
      </c>
      <c r="B4510" s="142"/>
      <c r="C4510" s="4" t="s">
        <v>6723</v>
      </c>
      <c r="D4510" s="5">
        <v>45052</v>
      </c>
      <c r="E4510" s="6" t="s">
        <v>2368</v>
      </c>
      <c r="F4510" s="7">
        <v>679872</v>
      </c>
      <c r="G4510" s="6" t="s">
        <v>1366</v>
      </c>
      <c r="H4510" s="7">
        <v>71387</v>
      </c>
      <c r="I4510" s="143"/>
      <c r="J4510" s="144"/>
      <c r="K4510" s="145"/>
      <c r="L4510" t="str">
        <f t="shared" si="261"/>
        <v>25516</v>
      </c>
      <c r="M4510">
        <f t="shared" si="262"/>
        <v>25516</v>
      </c>
      <c r="N4510" s="37">
        <f t="shared" si="260"/>
        <v>679872</v>
      </c>
    </row>
    <row r="4511" spans="1:14" x14ac:dyDescent="0.3">
      <c r="A4511" s="3">
        <v>6</v>
      </c>
      <c r="B4511" s="142"/>
      <c r="C4511" s="4" t="s">
        <v>6724</v>
      </c>
      <c r="D4511" s="5">
        <v>45051</v>
      </c>
      <c r="E4511" s="6" t="s">
        <v>2401</v>
      </c>
      <c r="F4511" s="7">
        <v>845194</v>
      </c>
      <c r="G4511" s="6" t="s">
        <v>1366</v>
      </c>
      <c r="H4511" s="7">
        <v>88745</v>
      </c>
      <c r="I4511" s="143"/>
      <c r="J4511" s="144"/>
      <c r="K4511" s="145"/>
      <c r="L4511" t="str">
        <f t="shared" si="261"/>
        <v>25458</v>
      </c>
      <c r="M4511">
        <f t="shared" si="262"/>
        <v>25458</v>
      </c>
      <c r="N4511" s="37">
        <f t="shared" si="260"/>
        <v>845194</v>
      </c>
    </row>
    <row r="4512" spans="1:14" x14ac:dyDescent="0.3">
      <c r="A4512" s="3">
        <v>6</v>
      </c>
      <c r="B4512" s="142"/>
      <c r="C4512" s="4" t="s">
        <v>6725</v>
      </c>
      <c r="D4512" s="5">
        <v>45054</v>
      </c>
      <c r="E4512" s="6" t="s">
        <v>2401</v>
      </c>
      <c r="F4512" s="7">
        <v>924943</v>
      </c>
      <c r="G4512" s="6" t="s">
        <v>1366</v>
      </c>
      <c r="H4512" s="7">
        <v>97119</v>
      </c>
      <c r="I4512" s="143"/>
      <c r="J4512" s="144"/>
      <c r="K4512" s="145"/>
      <c r="L4512" t="str">
        <f t="shared" si="261"/>
        <v>25599</v>
      </c>
      <c r="M4512">
        <f t="shared" si="262"/>
        <v>25599</v>
      </c>
      <c r="N4512" s="37">
        <f t="shared" si="260"/>
        <v>924943</v>
      </c>
    </row>
    <row r="4513" spans="1:14" x14ac:dyDescent="0.3">
      <c r="A4513" s="3">
        <v>6</v>
      </c>
      <c r="B4513" s="142"/>
      <c r="C4513" s="4" t="s">
        <v>6726</v>
      </c>
      <c r="D4513" s="5">
        <v>45054</v>
      </c>
      <c r="E4513" s="6" t="s">
        <v>2401</v>
      </c>
      <c r="F4513" s="7">
        <v>2360042</v>
      </c>
      <c r="G4513" s="6" t="s">
        <v>1366</v>
      </c>
      <c r="H4513" s="7">
        <v>247804</v>
      </c>
      <c r="I4513" s="143"/>
      <c r="J4513" s="144"/>
      <c r="K4513" s="145"/>
      <c r="L4513" t="str">
        <f t="shared" si="261"/>
        <v>25583</v>
      </c>
      <c r="M4513">
        <f t="shared" si="262"/>
        <v>25583</v>
      </c>
      <c r="N4513" s="37">
        <f t="shared" si="260"/>
        <v>2360042</v>
      </c>
    </row>
    <row r="4514" spans="1:14" x14ac:dyDescent="0.3">
      <c r="A4514" s="3">
        <v>6</v>
      </c>
      <c r="B4514" s="142"/>
      <c r="C4514" s="4" t="s">
        <v>6727</v>
      </c>
      <c r="D4514" s="5">
        <v>45052</v>
      </c>
      <c r="E4514" s="6" t="s">
        <v>2368</v>
      </c>
      <c r="F4514" s="7">
        <v>775126</v>
      </c>
      <c r="G4514" s="6" t="s">
        <v>1366</v>
      </c>
      <c r="H4514" s="7">
        <v>81388</v>
      </c>
      <c r="I4514" s="143"/>
      <c r="J4514" s="144"/>
      <c r="K4514" s="145"/>
      <c r="L4514" t="str">
        <f t="shared" si="261"/>
        <v>25471</v>
      </c>
      <c r="M4514">
        <f t="shared" si="262"/>
        <v>25471</v>
      </c>
      <c r="N4514" s="37">
        <f t="shared" si="260"/>
        <v>775126</v>
      </c>
    </row>
    <row r="4515" spans="1:14" x14ac:dyDescent="0.3">
      <c r="A4515" s="3">
        <v>6</v>
      </c>
      <c r="B4515" s="142"/>
      <c r="C4515" s="4" t="s">
        <v>6728</v>
      </c>
      <c r="D4515" s="5">
        <v>45054</v>
      </c>
      <c r="E4515" s="6" t="s">
        <v>3338</v>
      </c>
      <c r="F4515" s="7">
        <v>701567</v>
      </c>
      <c r="G4515" s="6" t="s">
        <v>1366</v>
      </c>
      <c r="H4515" s="7">
        <v>73665</v>
      </c>
      <c r="I4515" s="143"/>
      <c r="J4515" s="144"/>
      <c r="K4515" s="145"/>
      <c r="L4515" t="str">
        <f t="shared" si="261"/>
        <v>25598</v>
      </c>
      <c r="M4515">
        <f t="shared" si="262"/>
        <v>25598</v>
      </c>
      <c r="N4515" s="37">
        <f t="shared" si="260"/>
        <v>701567</v>
      </c>
    </row>
    <row r="4516" spans="1:14" x14ac:dyDescent="0.3">
      <c r="A4516" s="3">
        <v>6</v>
      </c>
      <c r="B4516" s="142"/>
      <c r="C4516" s="4" t="s">
        <v>6729</v>
      </c>
      <c r="D4516" s="5">
        <v>45057</v>
      </c>
      <c r="E4516" s="6" t="s">
        <v>2368</v>
      </c>
      <c r="F4516" s="7">
        <v>1000590</v>
      </c>
      <c r="G4516" s="6" t="s">
        <v>1366</v>
      </c>
      <c r="H4516" s="7">
        <v>105062</v>
      </c>
      <c r="I4516" s="143"/>
      <c r="J4516" s="144"/>
      <c r="K4516" s="145"/>
      <c r="L4516" t="str">
        <f t="shared" si="261"/>
        <v>28033</v>
      </c>
      <c r="M4516">
        <f t="shared" si="262"/>
        <v>28033</v>
      </c>
      <c r="N4516" s="37">
        <f t="shared" si="260"/>
        <v>1000590</v>
      </c>
    </row>
    <row r="4517" spans="1:14" x14ac:dyDescent="0.3">
      <c r="A4517" s="3">
        <v>6</v>
      </c>
      <c r="B4517" s="142"/>
      <c r="C4517" s="4" t="s">
        <v>6730</v>
      </c>
      <c r="D4517" s="5">
        <v>45058</v>
      </c>
      <c r="E4517" s="6" t="s">
        <v>2368</v>
      </c>
      <c r="F4517" s="7">
        <v>1300899</v>
      </c>
      <c r="G4517" s="6" t="s">
        <v>1366</v>
      </c>
      <c r="H4517" s="7">
        <v>136594</v>
      </c>
      <c r="I4517" s="143"/>
      <c r="J4517" s="144"/>
      <c r="K4517" s="145"/>
      <c r="L4517" t="str">
        <f t="shared" si="261"/>
        <v>28147</v>
      </c>
      <c r="M4517">
        <f t="shared" si="262"/>
        <v>28147</v>
      </c>
      <c r="N4517" s="37">
        <f t="shared" si="260"/>
        <v>1300899</v>
      </c>
    </row>
    <row r="4518" spans="1:14" x14ac:dyDescent="0.3">
      <c r="A4518" s="3">
        <v>6</v>
      </c>
      <c r="B4518" s="142"/>
      <c r="C4518" s="4" t="s">
        <v>6731</v>
      </c>
      <c r="D4518" s="5">
        <v>45054</v>
      </c>
      <c r="E4518" s="6" t="s">
        <v>2414</v>
      </c>
      <c r="F4518" s="7">
        <v>973063</v>
      </c>
      <c r="G4518" s="6" t="s">
        <v>1366</v>
      </c>
      <c r="H4518" s="7">
        <v>102172</v>
      </c>
      <c r="I4518" s="143"/>
      <c r="J4518" s="144"/>
      <c r="K4518" s="145"/>
      <c r="L4518" t="str">
        <f t="shared" si="261"/>
        <v>25666</v>
      </c>
      <c r="M4518">
        <f t="shared" si="262"/>
        <v>25666</v>
      </c>
      <c r="N4518" s="37">
        <f t="shared" si="260"/>
        <v>973063</v>
      </c>
    </row>
    <row r="4519" spans="1:14" x14ac:dyDescent="0.3">
      <c r="A4519" s="3">
        <v>6</v>
      </c>
      <c r="B4519" s="142"/>
      <c r="C4519" s="4" t="s">
        <v>6732</v>
      </c>
      <c r="D4519" s="5">
        <v>45059</v>
      </c>
      <c r="E4519" s="6" t="s">
        <v>2368</v>
      </c>
      <c r="F4519" s="7">
        <v>600626</v>
      </c>
      <c r="G4519" s="6" t="s">
        <v>1366</v>
      </c>
      <c r="H4519" s="7">
        <v>63066</v>
      </c>
      <c r="I4519" s="143"/>
      <c r="J4519" s="144"/>
      <c r="K4519" s="145"/>
      <c r="L4519" t="str">
        <f t="shared" si="261"/>
        <v>28292</v>
      </c>
      <c r="M4519">
        <f t="shared" si="262"/>
        <v>28292</v>
      </c>
      <c r="N4519" s="37">
        <f t="shared" si="260"/>
        <v>600626</v>
      </c>
    </row>
    <row r="4520" spans="1:14" x14ac:dyDescent="0.3">
      <c r="A4520" s="3">
        <v>6</v>
      </c>
      <c r="B4520" s="142"/>
      <c r="C4520" s="4" t="s">
        <v>6733</v>
      </c>
      <c r="D4520" s="5">
        <v>45062</v>
      </c>
      <c r="E4520" s="6" t="s">
        <v>3338</v>
      </c>
      <c r="F4520" s="7">
        <v>1175288</v>
      </c>
      <c r="G4520" s="6" t="s">
        <v>1366</v>
      </c>
      <c r="H4520" s="7">
        <v>123405</v>
      </c>
      <c r="I4520" s="143"/>
      <c r="J4520" s="144"/>
      <c r="K4520" s="145"/>
      <c r="L4520" t="str">
        <f t="shared" si="261"/>
        <v>28410</v>
      </c>
      <c r="M4520">
        <f t="shared" si="262"/>
        <v>28410</v>
      </c>
      <c r="N4520" s="37">
        <f t="shared" si="260"/>
        <v>1175288</v>
      </c>
    </row>
    <row r="4521" spans="1:14" x14ac:dyDescent="0.3">
      <c r="A4521" s="3">
        <v>6</v>
      </c>
      <c r="B4521" s="142"/>
      <c r="C4521" s="4" t="s">
        <v>6734</v>
      </c>
      <c r="D4521" s="5">
        <v>45054</v>
      </c>
      <c r="E4521" s="6" t="s">
        <v>2414</v>
      </c>
      <c r="F4521" s="7">
        <v>458792</v>
      </c>
      <c r="G4521" s="6" t="s">
        <v>1366</v>
      </c>
      <c r="H4521" s="7">
        <v>48173</v>
      </c>
      <c r="I4521" s="143"/>
      <c r="J4521" s="144"/>
      <c r="K4521" s="145"/>
      <c r="L4521" t="str">
        <f t="shared" si="261"/>
        <v>25675</v>
      </c>
      <c r="M4521">
        <f t="shared" si="262"/>
        <v>25675</v>
      </c>
      <c r="N4521" s="37">
        <f t="shared" si="260"/>
        <v>458792</v>
      </c>
    </row>
    <row r="4522" spans="1:14" x14ac:dyDescent="0.3">
      <c r="A4522" s="3">
        <v>6</v>
      </c>
      <c r="B4522" s="142"/>
      <c r="C4522" s="4" t="s">
        <v>6735</v>
      </c>
      <c r="D4522" s="5">
        <v>45058</v>
      </c>
      <c r="E4522" s="6" t="s">
        <v>2368</v>
      </c>
      <c r="F4522" s="7">
        <v>1290691</v>
      </c>
      <c r="G4522" s="6" t="s">
        <v>1366</v>
      </c>
      <c r="H4522" s="7">
        <v>135523</v>
      </c>
      <c r="I4522" s="143"/>
      <c r="J4522" s="144"/>
      <c r="K4522" s="145"/>
      <c r="L4522" t="str">
        <f t="shared" si="261"/>
        <v>28202</v>
      </c>
      <c r="M4522">
        <f t="shared" si="262"/>
        <v>28202</v>
      </c>
      <c r="N4522" s="37">
        <f t="shared" si="260"/>
        <v>1290691</v>
      </c>
    </row>
    <row r="4523" spans="1:14" x14ac:dyDescent="0.3">
      <c r="A4523" s="3">
        <v>6</v>
      </c>
      <c r="B4523" s="142"/>
      <c r="C4523" s="4" t="s">
        <v>6736</v>
      </c>
      <c r="D4523" s="5">
        <v>45063</v>
      </c>
      <c r="E4523" s="6" t="s">
        <v>2368</v>
      </c>
      <c r="F4523" s="7">
        <v>679872</v>
      </c>
      <c r="G4523" s="6" t="s">
        <v>1366</v>
      </c>
      <c r="H4523" s="7">
        <v>71387</v>
      </c>
      <c r="I4523" s="143"/>
      <c r="J4523" s="144"/>
      <c r="K4523" s="145"/>
      <c r="L4523" t="str">
        <f t="shared" si="261"/>
        <v>28567</v>
      </c>
      <c r="M4523">
        <f t="shared" si="262"/>
        <v>28567</v>
      </c>
      <c r="N4523" s="37">
        <f t="shared" si="260"/>
        <v>679872</v>
      </c>
    </row>
    <row r="4524" spans="1:14" x14ac:dyDescent="0.3">
      <c r="A4524" s="3">
        <v>6</v>
      </c>
      <c r="B4524" s="142"/>
      <c r="C4524" s="4" t="s">
        <v>6737</v>
      </c>
      <c r="D4524" s="5">
        <v>45063</v>
      </c>
      <c r="E4524" s="6" t="s">
        <v>2414</v>
      </c>
      <c r="F4524" s="7">
        <v>762406</v>
      </c>
      <c r="G4524" s="6" t="s">
        <v>1366</v>
      </c>
      <c r="H4524" s="7">
        <v>80053</v>
      </c>
      <c r="I4524" s="143"/>
      <c r="J4524" s="144"/>
      <c r="K4524" s="145"/>
      <c r="L4524" t="str">
        <f t="shared" si="261"/>
        <v>28485</v>
      </c>
      <c r="M4524">
        <f t="shared" si="262"/>
        <v>28485</v>
      </c>
      <c r="N4524" s="37">
        <f t="shared" si="260"/>
        <v>762406</v>
      </c>
    </row>
    <row r="4525" spans="1:14" x14ac:dyDescent="0.3">
      <c r="A4525" s="3">
        <v>6</v>
      </c>
      <c r="B4525" s="142"/>
      <c r="C4525" s="4" t="s">
        <v>6738</v>
      </c>
      <c r="D4525" s="5">
        <v>45051</v>
      </c>
      <c r="E4525" s="6" t="s">
        <v>2364</v>
      </c>
      <c r="F4525" s="7">
        <v>1759932</v>
      </c>
      <c r="G4525" s="6" t="s">
        <v>1366</v>
      </c>
      <c r="H4525" s="7">
        <v>184793</v>
      </c>
      <c r="I4525" s="143"/>
      <c r="J4525" s="144"/>
      <c r="K4525" s="145"/>
      <c r="L4525" t="str">
        <f t="shared" si="261"/>
        <v>25440</v>
      </c>
      <c r="M4525">
        <f t="shared" si="262"/>
        <v>25440</v>
      </c>
      <c r="N4525" s="37">
        <f t="shared" si="260"/>
        <v>1759932</v>
      </c>
    </row>
    <row r="4526" spans="1:14" x14ac:dyDescent="0.3">
      <c r="A4526" s="3">
        <v>6</v>
      </c>
      <c r="B4526" s="142"/>
      <c r="C4526" s="4" t="s">
        <v>6739</v>
      </c>
      <c r="D4526" s="5">
        <v>45056</v>
      </c>
      <c r="E4526" s="6" t="s">
        <v>3338</v>
      </c>
      <c r="F4526" s="7">
        <v>1823388</v>
      </c>
      <c r="G4526" s="6" t="s">
        <v>1366</v>
      </c>
      <c r="H4526" s="7">
        <v>191456</v>
      </c>
      <c r="I4526" s="143"/>
      <c r="J4526" s="144"/>
      <c r="K4526" s="145"/>
      <c r="L4526" t="str">
        <f t="shared" si="261"/>
        <v>26036</v>
      </c>
      <c r="M4526">
        <f t="shared" si="262"/>
        <v>26036</v>
      </c>
      <c r="N4526" s="37">
        <f t="shared" si="260"/>
        <v>1823388</v>
      </c>
    </row>
    <row r="4527" spans="1:14" x14ac:dyDescent="0.3">
      <c r="A4527" s="3">
        <v>6</v>
      </c>
      <c r="B4527" s="142"/>
      <c r="C4527" s="4" t="s">
        <v>6740</v>
      </c>
      <c r="D4527" s="5">
        <v>45058</v>
      </c>
      <c r="E4527" s="6" t="s">
        <v>2364</v>
      </c>
      <c r="F4527" s="7">
        <v>973063</v>
      </c>
      <c r="G4527" s="6" t="s">
        <v>1366</v>
      </c>
      <c r="H4527" s="7">
        <v>102172</v>
      </c>
      <c r="I4527" s="143"/>
      <c r="J4527" s="144"/>
      <c r="K4527" s="145"/>
      <c r="L4527" t="str">
        <f t="shared" si="261"/>
        <v>28206</v>
      </c>
      <c r="M4527">
        <f t="shared" si="262"/>
        <v>28206</v>
      </c>
      <c r="N4527" s="37">
        <f t="shared" si="260"/>
        <v>973063</v>
      </c>
    </row>
    <row r="4528" spans="1:14" x14ac:dyDescent="0.3">
      <c r="A4528" s="3">
        <v>6</v>
      </c>
      <c r="B4528" s="142"/>
      <c r="C4528" s="4" t="s">
        <v>6741</v>
      </c>
      <c r="D4528" s="5">
        <v>45065</v>
      </c>
      <c r="E4528" s="6" t="s">
        <v>2364</v>
      </c>
      <c r="F4528" s="7">
        <v>1108756</v>
      </c>
      <c r="G4528" s="6" t="s">
        <v>1366</v>
      </c>
      <c r="H4528" s="7">
        <v>116419</v>
      </c>
      <c r="I4528" s="143"/>
      <c r="J4528" s="144"/>
      <c r="K4528" s="145"/>
      <c r="L4528" t="str">
        <f t="shared" si="261"/>
        <v>29741</v>
      </c>
      <c r="M4528">
        <f t="shared" si="262"/>
        <v>29741</v>
      </c>
      <c r="N4528" s="37">
        <f t="shared" si="260"/>
        <v>1108756</v>
      </c>
    </row>
    <row r="4529" spans="1:14" x14ac:dyDescent="0.3">
      <c r="A4529" s="3">
        <v>6</v>
      </c>
      <c r="B4529" s="142"/>
      <c r="C4529" s="4" t="s">
        <v>6742</v>
      </c>
      <c r="D4529" s="5">
        <v>45061</v>
      </c>
      <c r="E4529" s="6" t="s">
        <v>2368</v>
      </c>
      <c r="F4529" s="7">
        <v>1478212</v>
      </c>
      <c r="G4529" s="6" t="s">
        <v>1366</v>
      </c>
      <c r="H4529" s="7">
        <v>155212</v>
      </c>
      <c r="I4529" s="143"/>
      <c r="J4529" s="144"/>
      <c r="K4529" s="145"/>
      <c r="L4529" t="str">
        <f t="shared" si="261"/>
        <v>28318</v>
      </c>
      <c r="M4529">
        <f t="shared" si="262"/>
        <v>28318</v>
      </c>
      <c r="N4529" s="37">
        <f t="shared" si="260"/>
        <v>1478212</v>
      </c>
    </row>
    <row r="4530" spans="1:14" x14ac:dyDescent="0.3">
      <c r="A4530" s="3">
        <v>6</v>
      </c>
      <c r="B4530" s="142"/>
      <c r="C4530" s="4" t="s">
        <v>6743</v>
      </c>
      <c r="D4530" s="5">
        <v>45062</v>
      </c>
      <c r="E4530" s="6" t="s">
        <v>2368</v>
      </c>
      <c r="F4530" s="7">
        <v>354728</v>
      </c>
      <c r="G4530" s="6" t="s">
        <v>1366</v>
      </c>
      <c r="H4530" s="7">
        <v>37246</v>
      </c>
      <c r="I4530" s="143"/>
      <c r="J4530" s="144"/>
      <c r="K4530" s="145"/>
      <c r="L4530" t="str">
        <f t="shared" si="261"/>
        <v>28405</v>
      </c>
      <c r="M4530">
        <f t="shared" si="262"/>
        <v>28405</v>
      </c>
      <c r="N4530" s="37">
        <f t="shared" si="260"/>
        <v>354728</v>
      </c>
    </row>
    <row r="4531" spans="1:14" x14ac:dyDescent="0.3">
      <c r="A4531" s="3">
        <v>6</v>
      </c>
      <c r="B4531" s="142"/>
      <c r="C4531" s="4" t="s">
        <v>6744</v>
      </c>
      <c r="D4531" s="5">
        <v>45064</v>
      </c>
      <c r="E4531" s="6" t="s">
        <v>2414</v>
      </c>
      <c r="F4531" s="7">
        <v>403871</v>
      </c>
      <c r="G4531" s="6" t="s">
        <v>1366</v>
      </c>
      <c r="H4531" s="7">
        <v>42406</v>
      </c>
      <c r="I4531" s="143"/>
      <c r="J4531" s="144"/>
      <c r="K4531" s="145"/>
      <c r="L4531" t="str">
        <f t="shared" si="261"/>
        <v>29700</v>
      </c>
      <c r="M4531">
        <f t="shared" si="262"/>
        <v>29700</v>
      </c>
      <c r="N4531" s="37">
        <f t="shared" si="260"/>
        <v>403871</v>
      </c>
    </row>
    <row r="4532" spans="1:14" x14ac:dyDescent="0.3">
      <c r="A4532" s="3">
        <v>6</v>
      </c>
      <c r="B4532" s="142"/>
      <c r="C4532" s="4" t="s">
        <v>6745</v>
      </c>
      <c r="D4532" s="5">
        <v>45062</v>
      </c>
      <c r="E4532" s="6" t="s">
        <v>3338</v>
      </c>
      <c r="F4532" s="7">
        <v>731471</v>
      </c>
      <c r="G4532" s="6" t="s">
        <v>1366</v>
      </c>
      <c r="H4532" s="7">
        <v>76804</v>
      </c>
      <c r="I4532" s="143"/>
      <c r="J4532" s="144"/>
      <c r="K4532" s="145"/>
      <c r="L4532" t="str">
        <f t="shared" si="261"/>
        <v>28387</v>
      </c>
      <c r="M4532">
        <f t="shared" si="262"/>
        <v>28387</v>
      </c>
      <c r="N4532" s="37">
        <f t="shared" si="260"/>
        <v>731471</v>
      </c>
    </row>
    <row r="4533" spans="1:14" x14ac:dyDescent="0.3">
      <c r="A4533" s="3">
        <v>6</v>
      </c>
      <c r="B4533" s="142"/>
      <c r="C4533" s="4" t="s">
        <v>6746</v>
      </c>
      <c r="D4533" s="5">
        <v>45064</v>
      </c>
      <c r="E4533" s="6" t="s">
        <v>2368</v>
      </c>
      <c r="F4533" s="7">
        <v>865616</v>
      </c>
      <c r="G4533" s="6" t="s">
        <v>1366</v>
      </c>
      <c r="H4533" s="7">
        <v>90890</v>
      </c>
      <c r="I4533" s="143"/>
      <c r="J4533" s="144"/>
      <c r="K4533" s="145"/>
      <c r="L4533" t="str">
        <f t="shared" si="261"/>
        <v>29687</v>
      </c>
      <c r="M4533">
        <f t="shared" si="262"/>
        <v>29687</v>
      </c>
      <c r="N4533" s="37">
        <f t="shared" si="260"/>
        <v>865616</v>
      </c>
    </row>
    <row r="4534" spans="1:14" x14ac:dyDescent="0.3">
      <c r="A4534" s="3">
        <v>6</v>
      </c>
      <c r="B4534" s="142"/>
      <c r="C4534" s="4" t="s">
        <v>6747</v>
      </c>
      <c r="D4534" s="5">
        <v>45069</v>
      </c>
      <c r="E4534" s="6" t="s">
        <v>3338</v>
      </c>
      <c r="F4534" s="7">
        <v>1669553</v>
      </c>
      <c r="G4534" s="6" t="s">
        <v>1366</v>
      </c>
      <c r="H4534" s="7">
        <v>175303</v>
      </c>
      <c r="I4534" s="143"/>
      <c r="J4534" s="144"/>
      <c r="K4534" s="145"/>
      <c r="L4534" t="str">
        <f t="shared" si="261"/>
        <v>29966</v>
      </c>
      <c r="M4534">
        <f t="shared" si="262"/>
        <v>29966</v>
      </c>
      <c r="N4534" s="37">
        <f t="shared" si="260"/>
        <v>1669553</v>
      </c>
    </row>
    <row r="4535" spans="1:14" x14ac:dyDescent="0.3">
      <c r="A4535" s="3">
        <v>6</v>
      </c>
      <c r="B4535" s="142"/>
      <c r="C4535" s="4" t="s">
        <v>6748</v>
      </c>
      <c r="D4535" s="5">
        <v>45069</v>
      </c>
      <c r="E4535" s="6" t="s">
        <v>3338</v>
      </c>
      <c r="F4535" s="7">
        <v>276001</v>
      </c>
      <c r="G4535" s="6" t="s">
        <v>1366</v>
      </c>
      <c r="H4535" s="7">
        <v>28980</v>
      </c>
      <c r="I4535" s="143"/>
      <c r="J4535" s="144"/>
      <c r="K4535" s="145"/>
      <c r="L4535" t="str">
        <f t="shared" si="261"/>
        <v>30023</v>
      </c>
      <c r="M4535">
        <f t="shared" si="262"/>
        <v>30023</v>
      </c>
      <c r="N4535" s="37">
        <f t="shared" ref="N4535:N4598" si="263">+F4535</f>
        <v>276001</v>
      </c>
    </row>
    <row r="4536" spans="1:14" x14ac:dyDescent="0.3">
      <c r="A4536" s="3">
        <v>6</v>
      </c>
      <c r="B4536" s="142"/>
      <c r="C4536" s="4" t="s">
        <v>6749</v>
      </c>
      <c r="D4536" s="5">
        <v>45073</v>
      </c>
      <c r="E4536" s="6" t="s">
        <v>2368</v>
      </c>
      <c r="F4536" s="7">
        <v>1768656</v>
      </c>
      <c r="G4536" s="6" t="s">
        <v>1366</v>
      </c>
      <c r="H4536" s="7">
        <v>185709</v>
      </c>
      <c r="I4536" s="143"/>
      <c r="J4536" s="144"/>
      <c r="K4536" s="145"/>
      <c r="L4536" t="str">
        <f t="shared" si="261"/>
        <v>31455</v>
      </c>
      <c r="M4536">
        <f t="shared" si="262"/>
        <v>31455</v>
      </c>
      <c r="N4536" s="37">
        <f t="shared" si="263"/>
        <v>1768656</v>
      </c>
    </row>
    <row r="4537" spans="1:14" x14ac:dyDescent="0.3">
      <c r="A4537" s="3">
        <v>6</v>
      </c>
      <c r="B4537" s="142"/>
      <c r="C4537" s="4" t="s">
        <v>6750</v>
      </c>
      <c r="D4537" s="5">
        <v>45076</v>
      </c>
      <c r="E4537" s="6" t="s">
        <v>2368</v>
      </c>
      <c r="F4537" s="7">
        <v>1120955</v>
      </c>
      <c r="G4537" s="6" t="s">
        <v>1366</v>
      </c>
      <c r="H4537" s="7">
        <v>117700</v>
      </c>
      <c r="I4537" s="143"/>
      <c r="J4537" s="144"/>
      <c r="K4537" s="145"/>
      <c r="L4537" t="str">
        <f t="shared" si="261"/>
        <v>31659</v>
      </c>
      <c r="M4537">
        <f t="shared" si="262"/>
        <v>31659</v>
      </c>
      <c r="N4537" s="37">
        <f t="shared" si="263"/>
        <v>1120955</v>
      </c>
    </row>
    <row r="4538" spans="1:14" x14ac:dyDescent="0.3">
      <c r="A4538" s="3">
        <v>6</v>
      </c>
      <c r="B4538" s="142"/>
      <c r="C4538" s="4" t="s">
        <v>6751</v>
      </c>
      <c r="D4538" s="5">
        <v>45075</v>
      </c>
      <c r="E4538" s="6" t="s">
        <v>2414</v>
      </c>
      <c r="F4538" s="7">
        <v>1344338</v>
      </c>
      <c r="G4538" s="6" t="s">
        <v>1366</v>
      </c>
      <c r="H4538" s="7">
        <v>141155</v>
      </c>
      <c r="I4538" s="143"/>
      <c r="J4538" s="144"/>
      <c r="K4538" s="145"/>
      <c r="L4538" t="str">
        <f t="shared" si="261"/>
        <v>31521</v>
      </c>
      <c r="M4538">
        <f t="shared" si="262"/>
        <v>31521</v>
      </c>
      <c r="N4538" s="37">
        <f t="shared" si="263"/>
        <v>1344338</v>
      </c>
    </row>
    <row r="4539" spans="1:14" x14ac:dyDescent="0.3">
      <c r="A4539" s="3">
        <v>6</v>
      </c>
      <c r="B4539" s="142"/>
      <c r="C4539" s="4" t="s">
        <v>6752</v>
      </c>
      <c r="D4539" s="5">
        <v>45073</v>
      </c>
      <c r="E4539" s="6" t="s">
        <v>2414</v>
      </c>
      <c r="F4539" s="7">
        <v>750600</v>
      </c>
      <c r="G4539" s="6" t="s">
        <v>1366</v>
      </c>
      <c r="H4539" s="7">
        <v>78813</v>
      </c>
      <c r="I4539" s="143"/>
      <c r="J4539" s="144"/>
      <c r="K4539" s="145"/>
      <c r="L4539" t="str">
        <f t="shared" si="261"/>
        <v>31435</v>
      </c>
      <c r="M4539">
        <f t="shared" si="262"/>
        <v>31435</v>
      </c>
      <c r="N4539" s="37">
        <f t="shared" si="263"/>
        <v>750600</v>
      </c>
    </row>
    <row r="4540" spans="1:14" x14ac:dyDescent="0.3">
      <c r="A4540" s="3">
        <v>6</v>
      </c>
      <c r="B4540" s="142"/>
      <c r="C4540" s="4" t="s">
        <v>6753</v>
      </c>
      <c r="D4540" s="5">
        <v>45077</v>
      </c>
      <c r="E4540" s="6" t="s">
        <v>2414</v>
      </c>
      <c r="F4540" s="7">
        <v>242322</v>
      </c>
      <c r="G4540" s="6" t="s">
        <v>1366</v>
      </c>
      <c r="H4540" s="7">
        <v>25444</v>
      </c>
      <c r="I4540" s="143"/>
      <c r="J4540" s="144"/>
      <c r="K4540" s="145"/>
      <c r="L4540" t="str">
        <f t="shared" si="261"/>
        <v>31677</v>
      </c>
      <c r="M4540">
        <f t="shared" si="262"/>
        <v>31677</v>
      </c>
      <c r="N4540" s="37">
        <f t="shared" si="263"/>
        <v>242322</v>
      </c>
    </row>
    <row r="4541" spans="1:14" x14ac:dyDescent="0.3">
      <c r="A4541" s="3">
        <v>6</v>
      </c>
      <c r="B4541" s="142"/>
      <c r="C4541" s="4" t="s">
        <v>6754</v>
      </c>
      <c r="D4541" s="5">
        <v>45058</v>
      </c>
      <c r="E4541" s="6" t="s">
        <v>2364</v>
      </c>
      <c r="F4541" s="7">
        <v>1377032</v>
      </c>
      <c r="G4541" s="6" t="s">
        <v>1366</v>
      </c>
      <c r="H4541" s="7">
        <v>144588</v>
      </c>
      <c r="I4541" s="143"/>
      <c r="J4541" s="144"/>
      <c r="K4541" s="145"/>
      <c r="L4541" t="str">
        <f t="shared" si="261"/>
        <v>28200</v>
      </c>
      <c r="M4541">
        <f t="shared" si="262"/>
        <v>28200</v>
      </c>
      <c r="N4541" s="37">
        <f t="shared" si="263"/>
        <v>1377032</v>
      </c>
    </row>
    <row r="4542" spans="1:14" x14ac:dyDescent="0.3">
      <c r="A4542" s="3">
        <v>6</v>
      </c>
      <c r="B4542" s="142"/>
      <c r="C4542" s="4" t="s">
        <v>6755</v>
      </c>
      <c r="D4542" s="5">
        <v>45075</v>
      </c>
      <c r="E4542" s="6" t="s">
        <v>2364</v>
      </c>
      <c r="F4542" s="7">
        <v>816750</v>
      </c>
      <c r="G4542" s="6" t="s">
        <v>1366</v>
      </c>
      <c r="H4542" s="7">
        <v>85759</v>
      </c>
      <c r="I4542" s="143"/>
      <c r="J4542" s="144"/>
      <c r="K4542" s="145"/>
      <c r="L4542" t="str">
        <f t="shared" si="261"/>
        <v>31517</v>
      </c>
      <c r="M4542">
        <f t="shared" si="262"/>
        <v>31517</v>
      </c>
      <c r="N4542" s="37">
        <f t="shared" si="263"/>
        <v>816750</v>
      </c>
    </row>
    <row r="4543" spans="1:14" x14ac:dyDescent="0.3">
      <c r="A4543" s="3">
        <v>6</v>
      </c>
      <c r="B4543" s="142"/>
      <c r="C4543" s="4" t="s">
        <v>6756</v>
      </c>
      <c r="D4543" s="5">
        <v>45068</v>
      </c>
      <c r="E4543" s="6" t="s">
        <v>2414</v>
      </c>
      <c r="F4543" s="7">
        <v>1057678</v>
      </c>
      <c r="G4543" s="6" t="s">
        <v>1366</v>
      </c>
      <c r="H4543" s="7">
        <v>111056</v>
      </c>
      <c r="I4543" s="143"/>
      <c r="J4543" s="144"/>
      <c r="K4543" s="145"/>
      <c r="L4543" t="str">
        <f t="shared" si="261"/>
        <v>29850</v>
      </c>
      <c r="M4543">
        <f t="shared" si="262"/>
        <v>29850</v>
      </c>
      <c r="N4543" s="37">
        <f t="shared" si="263"/>
        <v>1057678</v>
      </c>
    </row>
    <row r="4544" spans="1:14" x14ac:dyDescent="0.3">
      <c r="A4544" s="3">
        <v>6</v>
      </c>
      <c r="B4544" s="142"/>
      <c r="C4544" s="4" t="s">
        <v>6757</v>
      </c>
      <c r="D4544" s="5">
        <v>45075</v>
      </c>
      <c r="E4544" s="6" t="s">
        <v>2364</v>
      </c>
      <c r="F4544" s="7">
        <v>1058734</v>
      </c>
      <c r="G4544" s="6" t="s">
        <v>1366</v>
      </c>
      <c r="H4544" s="7">
        <v>111167</v>
      </c>
      <c r="I4544" s="143"/>
      <c r="J4544" s="144"/>
      <c r="K4544" s="145"/>
      <c r="L4544" t="str">
        <f t="shared" si="261"/>
        <v>31488</v>
      </c>
      <c r="M4544">
        <f t="shared" si="262"/>
        <v>31488</v>
      </c>
      <c r="N4544" s="37">
        <f t="shared" si="263"/>
        <v>1058734</v>
      </c>
    </row>
    <row r="4545" spans="1:14" x14ac:dyDescent="0.3">
      <c r="A4545" s="3">
        <v>6</v>
      </c>
      <c r="B4545" s="142"/>
      <c r="C4545" s="4" t="s">
        <v>6758</v>
      </c>
      <c r="D4545" s="5">
        <v>45073</v>
      </c>
      <c r="E4545" s="6" t="s">
        <v>3338</v>
      </c>
      <c r="F4545" s="7">
        <v>1240811</v>
      </c>
      <c r="G4545" s="6" t="s">
        <v>1366</v>
      </c>
      <c r="H4545" s="7">
        <v>130285</v>
      </c>
      <c r="I4545" s="143"/>
      <c r="J4545" s="144"/>
      <c r="K4545" s="145"/>
      <c r="L4545" t="str">
        <f t="shared" si="261"/>
        <v>31410</v>
      </c>
      <c r="M4545">
        <f t="shared" si="262"/>
        <v>31410</v>
      </c>
      <c r="N4545" s="37">
        <f t="shared" si="263"/>
        <v>1240811</v>
      </c>
    </row>
    <row r="4546" spans="1:14" x14ac:dyDescent="0.3">
      <c r="A4546" s="3">
        <v>6</v>
      </c>
      <c r="B4546" s="142"/>
      <c r="C4546" s="4" t="s">
        <v>6759</v>
      </c>
      <c r="D4546" s="5">
        <v>45049</v>
      </c>
      <c r="E4546" s="6" t="s">
        <v>2364</v>
      </c>
      <c r="F4546" s="7">
        <v>390225</v>
      </c>
      <c r="G4546" s="6" t="s">
        <v>1366</v>
      </c>
      <c r="H4546" s="7">
        <v>40974</v>
      </c>
      <c r="I4546" s="143"/>
      <c r="J4546" s="144"/>
      <c r="K4546" s="145"/>
      <c r="L4546" t="str">
        <f t="shared" si="261"/>
        <v>25303</v>
      </c>
      <c r="M4546">
        <f t="shared" si="262"/>
        <v>25303</v>
      </c>
      <c r="N4546" s="37">
        <f t="shared" si="263"/>
        <v>390225</v>
      </c>
    </row>
    <row r="4547" spans="1:14" x14ac:dyDescent="0.3">
      <c r="A4547" s="3">
        <v>6</v>
      </c>
      <c r="B4547" s="142"/>
      <c r="C4547" s="4" t="s">
        <v>6760</v>
      </c>
      <c r="D4547" s="5">
        <v>45052</v>
      </c>
      <c r="E4547" s="6" t="s">
        <v>2368</v>
      </c>
      <c r="F4547" s="7">
        <v>658584</v>
      </c>
      <c r="G4547" s="6" t="s">
        <v>1366</v>
      </c>
      <c r="H4547" s="7">
        <v>69151</v>
      </c>
      <c r="I4547" s="143"/>
      <c r="J4547" s="144"/>
      <c r="K4547" s="145"/>
      <c r="L4547" t="str">
        <f t="shared" si="261"/>
        <v>25520</v>
      </c>
      <c r="M4547">
        <f t="shared" si="262"/>
        <v>25520</v>
      </c>
      <c r="N4547" s="37">
        <f t="shared" si="263"/>
        <v>658584</v>
      </c>
    </row>
    <row r="4548" spans="1:14" x14ac:dyDescent="0.3">
      <c r="A4548" s="3">
        <v>6</v>
      </c>
      <c r="B4548" s="142"/>
      <c r="C4548" s="4" t="s">
        <v>6761</v>
      </c>
      <c r="D4548" s="5">
        <v>45054</v>
      </c>
      <c r="E4548" s="6" t="s">
        <v>2368</v>
      </c>
      <c r="F4548" s="7">
        <v>944754</v>
      </c>
      <c r="G4548" s="6" t="s">
        <v>1366</v>
      </c>
      <c r="H4548" s="7">
        <v>99199</v>
      </c>
      <c r="I4548" s="143"/>
      <c r="J4548" s="144"/>
      <c r="K4548" s="145"/>
      <c r="L4548" t="str">
        <f t="shared" si="261"/>
        <v>25691</v>
      </c>
      <c r="M4548">
        <f t="shared" si="262"/>
        <v>25691</v>
      </c>
      <c r="N4548" s="37">
        <f t="shared" si="263"/>
        <v>944754</v>
      </c>
    </row>
    <row r="4549" spans="1:14" x14ac:dyDescent="0.3">
      <c r="A4549" s="3">
        <v>6</v>
      </c>
      <c r="B4549" s="142"/>
      <c r="C4549" s="4" t="s">
        <v>6762</v>
      </c>
      <c r="D4549" s="5">
        <v>45054</v>
      </c>
      <c r="E4549" s="6" t="s">
        <v>2414</v>
      </c>
      <c r="F4549" s="7">
        <v>433497</v>
      </c>
      <c r="G4549" s="6" t="s">
        <v>1366</v>
      </c>
      <c r="H4549" s="7">
        <v>45517</v>
      </c>
      <c r="I4549" s="143"/>
      <c r="J4549" s="144"/>
      <c r="K4549" s="145"/>
      <c r="L4549" t="str">
        <f t="shared" si="261"/>
        <v>25668</v>
      </c>
      <c r="M4549">
        <f t="shared" si="262"/>
        <v>25668</v>
      </c>
      <c r="N4549" s="37">
        <f t="shared" si="263"/>
        <v>433497</v>
      </c>
    </row>
    <row r="4550" spans="1:14" x14ac:dyDescent="0.3">
      <c r="A4550" s="3">
        <v>6</v>
      </c>
      <c r="B4550" s="142"/>
      <c r="C4550" s="4" t="s">
        <v>6763</v>
      </c>
      <c r="D4550" s="5">
        <v>45054</v>
      </c>
      <c r="E4550" s="6" t="s">
        <v>2414</v>
      </c>
      <c r="F4550" s="7">
        <v>488653</v>
      </c>
      <c r="G4550" s="6" t="s">
        <v>1366</v>
      </c>
      <c r="H4550" s="7">
        <v>51309</v>
      </c>
      <c r="I4550" s="143"/>
      <c r="J4550" s="144"/>
      <c r="K4550" s="145"/>
      <c r="L4550" t="str">
        <f t="shared" si="261"/>
        <v>25673</v>
      </c>
      <c r="M4550">
        <f t="shared" si="262"/>
        <v>25673</v>
      </c>
      <c r="N4550" s="37">
        <f t="shared" si="263"/>
        <v>488653</v>
      </c>
    </row>
    <row r="4551" spans="1:14" x14ac:dyDescent="0.3">
      <c r="A4551" s="3">
        <v>6</v>
      </c>
      <c r="B4551" s="142"/>
      <c r="C4551" s="4" t="s">
        <v>6764</v>
      </c>
      <c r="D4551" s="5">
        <v>45055</v>
      </c>
      <c r="E4551" s="6" t="s">
        <v>2368</v>
      </c>
      <c r="F4551" s="7">
        <v>946140</v>
      </c>
      <c r="G4551" s="6" t="s">
        <v>1366</v>
      </c>
      <c r="H4551" s="7">
        <v>99345</v>
      </c>
      <c r="I4551" s="143"/>
      <c r="J4551" s="144"/>
      <c r="K4551" s="145"/>
      <c r="L4551" t="str">
        <f t="shared" ref="L4551:L4614" si="264">+RIGHT(C4551,5)</f>
        <v>25998</v>
      </c>
      <c r="M4551">
        <f t="shared" ref="M4551:M4614" si="265">+L4551*1</f>
        <v>25998</v>
      </c>
      <c r="N4551" s="37">
        <f t="shared" si="263"/>
        <v>946140</v>
      </c>
    </row>
    <row r="4552" spans="1:14" x14ac:dyDescent="0.3">
      <c r="A4552" s="3">
        <v>6</v>
      </c>
      <c r="B4552" s="142"/>
      <c r="C4552" s="4" t="s">
        <v>6765</v>
      </c>
      <c r="D4552" s="5">
        <v>45058</v>
      </c>
      <c r="E4552" s="6" t="s">
        <v>2414</v>
      </c>
      <c r="F4552" s="7">
        <v>773065</v>
      </c>
      <c r="G4552" s="6" t="s">
        <v>1366</v>
      </c>
      <c r="H4552" s="7">
        <v>81172</v>
      </c>
      <c r="I4552" s="143"/>
      <c r="J4552" s="144"/>
      <c r="K4552" s="145"/>
      <c r="L4552" t="str">
        <f t="shared" si="264"/>
        <v>28163</v>
      </c>
      <c r="M4552">
        <f t="shared" si="265"/>
        <v>28163</v>
      </c>
      <c r="N4552" s="37">
        <f t="shared" si="263"/>
        <v>773065</v>
      </c>
    </row>
    <row r="4553" spans="1:14" x14ac:dyDescent="0.3">
      <c r="A4553" s="3">
        <v>6</v>
      </c>
      <c r="B4553" s="142"/>
      <c r="C4553" s="4" t="s">
        <v>6766</v>
      </c>
      <c r="D4553" s="5">
        <v>45063</v>
      </c>
      <c r="E4553" s="6" t="s">
        <v>2368</v>
      </c>
      <c r="F4553" s="7">
        <v>1249301</v>
      </c>
      <c r="G4553" s="6" t="s">
        <v>1366</v>
      </c>
      <c r="H4553" s="7">
        <v>131177</v>
      </c>
      <c r="I4553" s="143"/>
      <c r="J4553" s="144"/>
      <c r="K4553" s="145"/>
      <c r="L4553" t="str">
        <f t="shared" si="264"/>
        <v>28562</v>
      </c>
      <c r="M4553">
        <f t="shared" si="265"/>
        <v>28562</v>
      </c>
      <c r="N4553" s="37">
        <f t="shared" si="263"/>
        <v>1249301</v>
      </c>
    </row>
    <row r="4554" spans="1:14" x14ac:dyDescent="0.3">
      <c r="A4554" s="3">
        <v>6</v>
      </c>
      <c r="B4554" s="142"/>
      <c r="C4554" s="4" t="s">
        <v>6767</v>
      </c>
      <c r="D4554" s="5">
        <v>45064</v>
      </c>
      <c r="E4554" s="6" t="s">
        <v>3338</v>
      </c>
      <c r="F4554" s="7">
        <v>884815</v>
      </c>
      <c r="G4554" s="6" t="s">
        <v>1366</v>
      </c>
      <c r="H4554" s="7">
        <v>92906</v>
      </c>
      <c r="I4554" s="143"/>
      <c r="J4554" s="144"/>
      <c r="K4554" s="145"/>
      <c r="L4554" t="str">
        <f t="shared" si="264"/>
        <v>29690</v>
      </c>
      <c r="M4554">
        <f t="shared" si="265"/>
        <v>29690</v>
      </c>
      <c r="N4554" s="37">
        <f t="shared" si="263"/>
        <v>884815</v>
      </c>
    </row>
    <row r="4555" spans="1:14" x14ac:dyDescent="0.3">
      <c r="A4555" s="3">
        <v>6</v>
      </c>
      <c r="B4555" s="142"/>
      <c r="C4555" s="4" t="s">
        <v>6768</v>
      </c>
      <c r="D4555" s="5">
        <v>45059</v>
      </c>
      <c r="E4555" s="6" t="s">
        <v>2414</v>
      </c>
      <c r="F4555" s="7">
        <v>1075744</v>
      </c>
      <c r="G4555" s="6" t="s">
        <v>1366</v>
      </c>
      <c r="H4555" s="7">
        <v>112953</v>
      </c>
      <c r="I4555" s="143"/>
      <c r="J4555" s="144"/>
      <c r="K4555" s="145"/>
      <c r="L4555" t="str">
        <f t="shared" si="264"/>
        <v>28295</v>
      </c>
      <c r="M4555">
        <f t="shared" si="265"/>
        <v>28295</v>
      </c>
      <c r="N4555" s="37">
        <f t="shared" si="263"/>
        <v>1075744</v>
      </c>
    </row>
    <row r="4556" spans="1:14" x14ac:dyDescent="0.3">
      <c r="A4556" s="3">
        <v>6</v>
      </c>
      <c r="B4556" s="142"/>
      <c r="C4556" s="4" t="s">
        <v>6769</v>
      </c>
      <c r="D4556" s="5">
        <v>45062</v>
      </c>
      <c r="E4556" s="6" t="s">
        <v>2401</v>
      </c>
      <c r="F4556" s="7">
        <v>646193</v>
      </c>
      <c r="G4556" s="6" t="s">
        <v>1366</v>
      </c>
      <c r="H4556" s="7">
        <v>67850</v>
      </c>
      <c r="I4556" s="143"/>
      <c r="J4556" s="144"/>
      <c r="K4556" s="145"/>
      <c r="L4556" t="str">
        <f t="shared" si="264"/>
        <v>28390</v>
      </c>
      <c r="M4556">
        <f t="shared" si="265"/>
        <v>28390</v>
      </c>
      <c r="N4556" s="37">
        <f t="shared" si="263"/>
        <v>646193</v>
      </c>
    </row>
    <row r="4557" spans="1:14" x14ac:dyDescent="0.3">
      <c r="A4557" s="3">
        <v>6</v>
      </c>
      <c r="B4557" s="142"/>
      <c r="C4557" s="4" t="s">
        <v>6770</v>
      </c>
      <c r="D4557" s="5">
        <v>45064</v>
      </c>
      <c r="E4557" s="6" t="s">
        <v>2368</v>
      </c>
      <c r="F4557" s="7">
        <v>520329</v>
      </c>
      <c r="G4557" s="6" t="s">
        <v>1366</v>
      </c>
      <c r="H4557" s="7">
        <v>54635</v>
      </c>
      <c r="I4557" s="143"/>
      <c r="J4557" s="144"/>
      <c r="K4557" s="145"/>
      <c r="L4557" t="str">
        <f t="shared" si="264"/>
        <v>29702</v>
      </c>
      <c r="M4557">
        <f t="shared" si="265"/>
        <v>29702</v>
      </c>
      <c r="N4557" s="37">
        <f t="shared" si="263"/>
        <v>520329</v>
      </c>
    </row>
    <row r="4558" spans="1:14" x14ac:dyDescent="0.3">
      <c r="A4558" s="3">
        <v>6</v>
      </c>
      <c r="B4558" s="142"/>
      <c r="C4558" s="4" t="s">
        <v>6771</v>
      </c>
      <c r="D4558" s="5">
        <v>45062</v>
      </c>
      <c r="E4558" s="6" t="s">
        <v>2368</v>
      </c>
      <c r="F4558" s="7">
        <v>1207477</v>
      </c>
      <c r="G4558" s="6" t="s">
        <v>1366</v>
      </c>
      <c r="H4558" s="7">
        <v>126785</v>
      </c>
      <c r="I4558" s="143"/>
      <c r="J4558" s="144"/>
      <c r="K4558" s="145"/>
      <c r="L4558" t="str">
        <f t="shared" si="264"/>
        <v>28447</v>
      </c>
      <c r="M4558">
        <f t="shared" si="265"/>
        <v>28447</v>
      </c>
      <c r="N4558" s="37">
        <f t="shared" si="263"/>
        <v>1207477</v>
      </c>
    </row>
    <row r="4559" spans="1:14" x14ac:dyDescent="0.3">
      <c r="A4559" s="3">
        <v>6</v>
      </c>
      <c r="B4559" s="142"/>
      <c r="C4559" s="4" t="s">
        <v>6772</v>
      </c>
      <c r="D4559" s="5">
        <v>45063</v>
      </c>
      <c r="E4559" s="6" t="s">
        <v>2414</v>
      </c>
      <c r="F4559" s="7">
        <v>650697</v>
      </c>
      <c r="G4559" s="6" t="s">
        <v>1366</v>
      </c>
      <c r="H4559" s="7">
        <v>68323</v>
      </c>
      <c r="I4559" s="143"/>
      <c r="J4559" s="144"/>
      <c r="K4559" s="145"/>
      <c r="L4559" t="str">
        <f t="shared" si="264"/>
        <v>28536</v>
      </c>
      <c r="M4559">
        <f t="shared" si="265"/>
        <v>28536</v>
      </c>
      <c r="N4559" s="37">
        <f t="shared" si="263"/>
        <v>650697</v>
      </c>
    </row>
    <row r="4560" spans="1:14" x14ac:dyDescent="0.3">
      <c r="A4560" s="3">
        <v>6</v>
      </c>
      <c r="B4560" s="142"/>
      <c r="C4560" s="4" t="s">
        <v>6773</v>
      </c>
      <c r="D4560" s="5">
        <v>45069</v>
      </c>
      <c r="E4560" s="6" t="s">
        <v>3338</v>
      </c>
      <c r="F4560" s="7">
        <v>942227</v>
      </c>
      <c r="G4560" s="6" t="s">
        <v>1366</v>
      </c>
      <c r="H4560" s="7">
        <v>98934</v>
      </c>
      <c r="I4560" s="143"/>
      <c r="J4560" s="144"/>
      <c r="K4560" s="145"/>
      <c r="L4560" t="str">
        <f t="shared" si="264"/>
        <v>29940</v>
      </c>
      <c r="M4560">
        <f t="shared" si="265"/>
        <v>29940</v>
      </c>
      <c r="N4560" s="37">
        <f t="shared" si="263"/>
        <v>942227</v>
      </c>
    </row>
    <row r="4561" spans="1:14" x14ac:dyDescent="0.3">
      <c r="A4561" s="3">
        <v>6</v>
      </c>
      <c r="B4561" s="142"/>
      <c r="C4561" s="4" t="s">
        <v>6774</v>
      </c>
      <c r="D4561" s="5">
        <v>45063</v>
      </c>
      <c r="E4561" s="6" t="s">
        <v>2414</v>
      </c>
      <c r="F4561" s="7">
        <v>812246</v>
      </c>
      <c r="G4561" s="6" t="s">
        <v>1366</v>
      </c>
      <c r="H4561" s="7">
        <v>85286</v>
      </c>
      <c r="I4561" s="143"/>
      <c r="J4561" s="144"/>
      <c r="K4561" s="145"/>
      <c r="L4561" t="str">
        <f t="shared" si="264"/>
        <v>28465</v>
      </c>
      <c r="M4561">
        <f t="shared" si="265"/>
        <v>28465</v>
      </c>
      <c r="N4561" s="37">
        <f t="shared" si="263"/>
        <v>812246</v>
      </c>
    </row>
    <row r="4562" spans="1:14" x14ac:dyDescent="0.3">
      <c r="A4562" s="3">
        <v>6</v>
      </c>
      <c r="B4562" s="142"/>
      <c r="C4562" s="4" t="s">
        <v>6775</v>
      </c>
      <c r="D4562" s="5">
        <v>45068</v>
      </c>
      <c r="E4562" s="6" t="s">
        <v>2368</v>
      </c>
      <c r="F4562" s="7">
        <v>1326188</v>
      </c>
      <c r="G4562" s="6" t="s">
        <v>1366</v>
      </c>
      <c r="H4562" s="7">
        <v>139250</v>
      </c>
      <c r="I4562" s="143"/>
      <c r="J4562" s="144"/>
      <c r="K4562" s="145"/>
      <c r="L4562" t="str">
        <f t="shared" si="264"/>
        <v>29859</v>
      </c>
      <c r="M4562">
        <f t="shared" si="265"/>
        <v>29859</v>
      </c>
      <c r="N4562" s="37">
        <f t="shared" si="263"/>
        <v>1326188</v>
      </c>
    </row>
    <row r="4563" spans="1:14" x14ac:dyDescent="0.3">
      <c r="A4563" s="3">
        <v>6</v>
      </c>
      <c r="B4563" s="142"/>
      <c r="C4563" s="4" t="s">
        <v>6776</v>
      </c>
      <c r="D4563" s="5">
        <v>45063</v>
      </c>
      <c r="E4563" s="6" t="s">
        <v>2401</v>
      </c>
      <c r="F4563" s="7">
        <v>679872</v>
      </c>
      <c r="G4563" s="6" t="s">
        <v>1366</v>
      </c>
      <c r="H4563" s="7">
        <v>71387</v>
      </c>
      <c r="I4563" s="143"/>
      <c r="J4563" s="144"/>
      <c r="K4563" s="145"/>
      <c r="L4563" t="str">
        <f t="shared" si="264"/>
        <v>28457</v>
      </c>
      <c r="M4563">
        <f t="shared" si="265"/>
        <v>28457</v>
      </c>
      <c r="N4563" s="37">
        <f t="shared" si="263"/>
        <v>679872</v>
      </c>
    </row>
    <row r="4564" spans="1:14" x14ac:dyDescent="0.3">
      <c r="A4564" s="3">
        <v>6</v>
      </c>
      <c r="B4564" s="142"/>
      <c r="C4564" s="4" t="s">
        <v>6777</v>
      </c>
      <c r="D4564" s="5">
        <v>45070</v>
      </c>
      <c r="E4564" s="6" t="s">
        <v>2364</v>
      </c>
      <c r="F4564" s="7">
        <v>1290691</v>
      </c>
      <c r="G4564" s="6" t="s">
        <v>1366</v>
      </c>
      <c r="H4564" s="7">
        <v>135523</v>
      </c>
      <c r="I4564" s="143"/>
      <c r="J4564" s="144"/>
      <c r="K4564" s="145"/>
      <c r="L4564" t="str">
        <f t="shared" si="264"/>
        <v>30075</v>
      </c>
      <c r="M4564">
        <f t="shared" si="265"/>
        <v>30075</v>
      </c>
      <c r="N4564" s="37">
        <f t="shared" si="263"/>
        <v>1290691</v>
      </c>
    </row>
    <row r="4565" spans="1:14" x14ac:dyDescent="0.3">
      <c r="A4565" s="3">
        <v>6</v>
      </c>
      <c r="B4565" s="142"/>
      <c r="C4565" s="4" t="s">
        <v>6778</v>
      </c>
      <c r="D4565" s="5">
        <v>45070</v>
      </c>
      <c r="E4565" s="6" t="s">
        <v>2364</v>
      </c>
      <c r="F4565" s="7">
        <v>403871</v>
      </c>
      <c r="G4565" s="6" t="s">
        <v>1366</v>
      </c>
      <c r="H4565" s="7">
        <v>42406</v>
      </c>
      <c r="I4565" s="143"/>
      <c r="J4565" s="144"/>
      <c r="K4565" s="145"/>
      <c r="L4565" t="str">
        <f t="shared" si="264"/>
        <v>30076</v>
      </c>
      <c r="M4565">
        <f t="shared" si="265"/>
        <v>30076</v>
      </c>
      <c r="N4565" s="37">
        <f t="shared" si="263"/>
        <v>403871</v>
      </c>
    </row>
    <row r="4566" spans="1:14" x14ac:dyDescent="0.3">
      <c r="A4566" s="3">
        <v>6</v>
      </c>
      <c r="B4566" s="142"/>
      <c r="C4566" s="4" t="s">
        <v>6779</v>
      </c>
      <c r="D4566" s="5">
        <v>45061</v>
      </c>
      <c r="E4566" s="6" t="s">
        <v>3338</v>
      </c>
      <c r="F4566" s="7">
        <v>774414</v>
      </c>
      <c r="G4566" s="6" t="s">
        <v>1366</v>
      </c>
      <c r="H4566" s="7">
        <v>81313</v>
      </c>
      <c r="I4566" s="143"/>
      <c r="J4566" s="144"/>
      <c r="K4566" s="145"/>
      <c r="L4566" t="str">
        <f t="shared" si="264"/>
        <v>28314</v>
      </c>
      <c r="M4566">
        <f t="shared" si="265"/>
        <v>28314</v>
      </c>
      <c r="N4566" s="37">
        <f t="shared" si="263"/>
        <v>774414</v>
      </c>
    </row>
    <row r="4567" spans="1:14" x14ac:dyDescent="0.3">
      <c r="A4567" s="3">
        <v>6</v>
      </c>
      <c r="B4567" s="142"/>
      <c r="C4567" s="4" t="s">
        <v>6780</v>
      </c>
      <c r="D4567" s="5">
        <v>45068</v>
      </c>
      <c r="E4567" s="6" t="s">
        <v>2364</v>
      </c>
      <c r="F4567" s="7">
        <v>403871</v>
      </c>
      <c r="G4567" s="6" t="s">
        <v>1366</v>
      </c>
      <c r="H4567" s="7">
        <v>42406</v>
      </c>
      <c r="I4567" s="143"/>
      <c r="J4567" s="144"/>
      <c r="K4567" s="145"/>
      <c r="L4567" t="str">
        <f t="shared" si="264"/>
        <v>29852</v>
      </c>
      <c r="M4567">
        <f t="shared" si="265"/>
        <v>29852</v>
      </c>
      <c r="N4567" s="37">
        <f t="shared" si="263"/>
        <v>403871</v>
      </c>
    </row>
    <row r="4568" spans="1:14" x14ac:dyDescent="0.3">
      <c r="A4568" s="3">
        <v>6</v>
      </c>
      <c r="B4568" s="142"/>
      <c r="C4568" s="4" t="s">
        <v>6781</v>
      </c>
      <c r="D4568" s="5">
        <v>45069</v>
      </c>
      <c r="E4568" s="6" t="s">
        <v>2368</v>
      </c>
      <c r="F4568" s="7">
        <v>1290691</v>
      </c>
      <c r="G4568" s="6" t="s">
        <v>1366</v>
      </c>
      <c r="H4568" s="7">
        <v>135523</v>
      </c>
      <c r="I4568" s="143"/>
      <c r="J4568" s="144"/>
      <c r="K4568" s="145"/>
      <c r="L4568" t="str">
        <f t="shared" si="264"/>
        <v>30007</v>
      </c>
      <c r="M4568">
        <f t="shared" si="265"/>
        <v>30007</v>
      </c>
      <c r="N4568" s="37">
        <f t="shared" si="263"/>
        <v>1290691</v>
      </c>
    </row>
    <row r="4569" spans="1:14" x14ac:dyDescent="0.3">
      <c r="A4569" s="3">
        <v>6</v>
      </c>
      <c r="B4569" s="142"/>
      <c r="C4569" s="4" t="s">
        <v>6782</v>
      </c>
      <c r="D4569" s="5">
        <v>45073</v>
      </c>
      <c r="E4569" s="6" t="s">
        <v>2401</v>
      </c>
      <c r="F4569" s="7">
        <v>1029552</v>
      </c>
      <c r="G4569" s="6" t="s">
        <v>1366</v>
      </c>
      <c r="H4569" s="7">
        <v>108103</v>
      </c>
      <c r="I4569" s="143"/>
      <c r="J4569" s="144"/>
      <c r="K4569" s="145"/>
      <c r="L4569" t="str">
        <f t="shared" si="264"/>
        <v>31402</v>
      </c>
      <c r="M4569">
        <f t="shared" si="265"/>
        <v>31402</v>
      </c>
      <c r="N4569" s="37">
        <f t="shared" si="263"/>
        <v>1029552</v>
      </c>
    </row>
    <row r="4570" spans="1:14" x14ac:dyDescent="0.3">
      <c r="A4570" s="3">
        <v>6</v>
      </c>
      <c r="B4570" s="142"/>
      <c r="C4570" s="4" t="s">
        <v>6783</v>
      </c>
      <c r="D4570" s="5">
        <v>45054</v>
      </c>
      <c r="E4570" s="6" t="s">
        <v>3338</v>
      </c>
      <c r="F4570" s="7">
        <v>973063</v>
      </c>
      <c r="G4570" s="6" t="s">
        <v>1366</v>
      </c>
      <c r="H4570" s="7">
        <v>102172</v>
      </c>
      <c r="I4570" s="143"/>
      <c r="J4570" s="144"/>
      <c r="K4570" s="145"/>
      <c r="L4570" t="str">
        <f t="shared" si="264"/>
        <v>25623</v>
      </c>
      <c r="M4570">
        <f t="shared" si="265"/>
        <v>25623</v>
      </c>
      <c r="N4570" s="37">
        <f t="shared" si="263"/>
        <v>973063</v>
      </c>
    </row>
    <row r="4571" spans="1:14" x14ac:dyDescent="0.3">
      <c r="A4571" s="3">
        <v>6</v>
      </c>
      <c r="B4571" s="142"/>
      <c r="C4571" s="4" t="s">
        <v>6784</v>
      </c>
      <c r="D4571" s="5">
        <v>45057</v>
      </c>
      <c r="E4571" s="6" t="s">
        <v>2368</v>
      </c>
      <c r="F4571" s="7">
        <v>1143516</v>
      </c>
      <c r="G4571" s="6" t="s">
        <v>1366</v>
      </c>
      <c r="H4571" s="7">
        <v>120069</v>
      </c>
      <c r="I4571" s="143"/>
      <c r="J4571" s="144"/>
      <c r="K4571" s="145"/>
      <c r="L4571" t="str">
        <f t="shared" si="264"/>
        <v>28017</v>
      </c>
      <c r="M4571">
        <f t="shared" si="265"/>
        <v>28017</v>
      </c>
      <c r="N4571" s="37">
        <f t="shared" si="263"/>
        <v>1143516</v>
      </c>
    </row>
    <row r="4572" spans="1:14" x14ac:dyDescent="0.3">
      <c r="A4572" s="3">
        <v>6</v>
      </c>
      <c r="B4572" s="142"/>
      <c r="C4572" s="4" t="s">
        <v>6785</v>
      </c>
      <c r="D4572" s="5">
        <v>45071</v>
      </c>
      <c r="E4572" s="6" t="s">
        <v>2414</v>
      </c>
      <c r="F4572" s="7">
        <v>923723</v>
      </c>
      <c r="G4572" s="6" t="s">
        <v>1366</v>
      </c>
      <c r="H4572" s="7">
        <v>96991</v>
      </c>
      <c r="I4572" s="143"/>
      <c r="J4572" s="144"/>
      <c r="K4572" s="145"/>
      <c r="L4572" t="str">
        <f t="shared" si="264"/>
        <v>30649</v>
      </c>
      <c r="M4572">
        <f t="shared" si="265"/>
        <v>30649</v>
      </c>
      <c r="N4572" s="37">
        <f t="shared" si="263"/>
        <v>923723</v>
      </c>
    </row>
    <row r="4573" spans="1:14" x14ac:dyDescent="0.3">
      <c r="A4573" s="3">
        <v>6</v>
      </c>
      <c r="B4573" s="142"/>
      <c r="C4573" s="4" t="s">
        <v>6786</v>
      </c>
      <c r="D4573" s="5">
        <v>45075</v>
      </c>
      <c r="E4573" s="6" t="s">
        <v>2368</v>
      </c>
      <c r="F4573" s="7">
        <v>608814</v>
      </c>
      <c r="G4573" s="6" t="s">
        <v>1366</v>
      </c>
      <c r="H4573" s="7">
        <v>63925</v>
      </c>
      <c r="I4573" s="143"/>
      <c r="J4573" s="144"/>
      <c r="K4573" s="145"/>
      <c r="L4573" t="str">
        <f t="shared" si="264"/>
        <v>31520</v>
      </c>
      <c r="M4573">
        <f t="shared" si="265"/>
        <v>31520</v>
      </c>
      <c r="N4573" s="37">
        <f t="shared" si="263"/>
        <v>608814</v>
      </c>
    </row>
    <row r="4574" spans="1:14" x14ac:dyDescent="0.3">
      <c r="A4574" s="3">
        <v>6</v>
      </c>
      <c r="B4574" s="142"/>
      <c r="C4574" s="4" t="s">
        <v>6787</v>
      </c>
      <c r="D4574" s="5">
        <v>45073</v>
      </c>
      <c r="E4574" s="6" t="s">
        <v>2368</v>
      </c>
      <c r="F4574" s="7">
        <v>624671</v>
      </c>
      <c r="G4574" s="6" t="s">
        <v>1366</v>
      </c>
      <c r="H4574" s="7">
        <v>65590</v>
      </c>
      <c r="I4574" s="143"/>
      <c r="J4574" s="144"/>
      <c r="K4574" s="145"/>
      <c r="L4574" t="str">
        <f t="shared" si="264"/>
        <v>31467</v>
      </c>
      <c r="M4574">
        <f t="shared" si="265"/>
        <v>31467</v>
      </c>
      <c r="N4574" s="37">
        <f t="shared" si="263"/>
        <v>624671</v>
      </c>
    </row>
    <row r="4575" spans="1:14" x14ac:dyDescent="0.3">
      <c r="A4575" s="3">
        <v>6</v>
      </c>
      <c r="B4575" s="142"/>
      <c r="C4575" s="4" t="s">
        <v>6788</v>
      </c>
      <c r="D4575" s="5">
        <v>45061</v>
      </c>
      <c r="E4575" s="6" t="s">
        <v>2368</v>
      </c>
      <c r="F4575" s="7">
        <v>610819</v>
      </c>
      <c r="G4575" s="6" t="s">
        <v>1366</v>
      </c>
      <c r="H4575" s="7">
        <v>64136</v>
      </c>
      <c r="I4575" s="143"/>
      <c r="J4575" s="144"/>
      <c r="K4575" s="145"/>
      <c r="L4575" t="str">
        <f t="shared" si="264"/>
        <v>28311</v>
      </c>
      <c r="M4575">
        <f t="shared" si="265"/>
        <v>28311</v>
      </c>
      <c r="N4575" s="37">
        <f t="shared" si="263"/>
        <v>610819</v>
      </c>
    </row>
    <row r="4576" spans="1:14" x14ac:dyDescent="0.3">
      <c r="A4576" s="3">
        <v>6</v>
      </c>
      <c r="B4576" s="142"/>
      <c r="C4576" s="4" t="s">
        <v>6789</v>
      </c>
      <c r="D4576" s="5">
        <v>45070</v>
      </c>
      <c r="E4576" s="6" t="s">
        <v>2368</v>
      </c>
      <c r="F4576" s="7">
        <v>1319652</v>
      </c>
      <c r="G4576" s="6" t="s">
        <v>1366</v>
      </c>
      <c r="H4576" s="7">
        <v>138563</v>
      </c>
      <c r="I4576" s="143"/>
      <c r="J4576" s="144"/>
      <c r="K4576" s="145"/>
      <c r="L4576" t="str">
        <f t="shared" si="264"/>
        <v>30082</v>
      </c>
      <c r="M4576">
        <f t="shared" si="265"/>
        <v>30082</v>
      </c>
      <c r="N4576" s="37">
        <f t="shared" si="263"/>
        <v>1319652</v>
      </c>
    </row>
    <row r="4577" spans="1:14" x14ac:dyDescent="0.3">
      <c r="A4577" s="3">
        <v>6</v>
      </c>
      <c r="B4577" s="142"/>
      <c r="C4577" s="4" t="s">
        <v>6790</v>
      </c>
      <c r="D4577" s="5">
        <v>45077</v>
      </c>
      <c r="E4577" s="6" t="s">
        <v>2368</v>
      </c>
      <c r="F4577" s="7">
        <v>1295195</v>
      </c>
      <c r="G4577" s="6" t="s">
        <v>1366</v>
      </c>
      <c r="H4577" s="7">
        <v>135995</v>
      </c>
      <c r="I4577" s="143"/>
      <c r="J4577" s="144"/>
      <c r="K4577" s="145"/>
      <c r="L4577" t="str">
        <f t="shared" si="264"/>
        <v>31674</v>
      </c>
      <c r="M4577">
        <f t="shared" si="265"/>
        <v>31674</v>
      </c>
      <c r="N4577" s="37">
        <f t="shared" si="263"/>
        <v>1295195</v>
      </c>
    </row>
    <row r="4578" spans="1:14" x14ac:dyDescent="0.3">
      <c r="A4578" s="3">
        <v>6</v>
      </c>
      <c r="B4578" s="135"/>
      <c r="C4578" s="4" t="s">
        <v>6791</v>
      </c>
      <c r="D4578" s="5">
        <v>45073</v>
      </c>
      <c r="E4578" s="6" t="s">
        <v>6686</v>
      </c>
      <c r="F4578" s="7">
        <v>1209713</v>
      </c>
      <c r="G4578" s="6" t="s">
        <v>1366</v>
      </c>
      <c r="H4578" s="7">
        <v>127020</v>
      </c>
      <c r="I4578" s="137"/>
      <c r="J4578" s="140"/>
      <c r="K4578" s="141"/>
      <c r="L4578" t="str">
        <f t="shared" si="264"/>
        <v>31407</v>
      </c>
      <c r="M4578">
        <f t="shared" si="265"/>
        <v>31407</v>
      </c>
      <c r="N4578" s="37">
        <f t="shared" si="263"/>
        <v>1209713</v>
      </c>
    </row>
    <row r="4579" spans="1:14" x14ac:dyDescent="0.3">
      <c r="A4579" s="3">
        <v>6</v>
      </c>
      <c r="B4579" s="134" t="s">
        <v>7008</v>
      </c>
      <c r="C4579" s="4" t="s">
        <v>7009</v>
      </c>
      <c r="D4579" s="5">
        <v>45070</v>
      </c>
      <c r="E4579" s="6" t="s">
        <v>1365</v>
      </c>
      <c r="F4579" s="7">
        <v>1952209</v>
      </c>
      <c r="G4579" s="6" t="s">
        <v>1366</v>
      </c>
      <c r="H4579" s="7">
        <v>204982</v>
      </c>
      <c r="I4579" s="136">
        <v>5554934</v>
      </c>
      <c r="J4579" s="138" t="s">
        <v>591</v>
      </c>
      <c r="K4579" s="139"/>
      <c r="L4579" t="str">
        <f t="shared" si="264"/>
        <v>30070</v>
      </c>
      <c r="M4579">
        <f t="shared" si="265"/>
        <v>30070</v>
      </c>
      <c r="N4579" s="37">
        <f t="shared" si="263"/>
        <v>1952209</v>
      </c>
    </row>
    <row r="4580" spans="1:14" ht="25.05" x14ac:dyDescent="0.3">
      <c r="A4580" s="3">
        <v>6</v>
      </c>
      <c r="B4580" s="142"/>
      <c r="C4580" s="4" t="s">
        <v>7010</v>
      </c>
      <c r="D4580" s="5">
        <v>45056</v>
      </c>
      <c r="E4580" s="6" t="s">
        <v>1378</v>
      </c>
      <c r="F4580" s="7">
        <v>1364248</v>
      </c>
      <c r="G4580" s="6" t="s">
        <v>1366</v>
      </c>
      <c r="H4580" s="7">
        <v>143246</v>
      </c>
      <c r="I4580" s="143"/>
      <c r="J4580" s="144"/>
      <c r="K4580" s="145"/>
      <c r="L4580" t="str">
        <f t="shared" si="264"/>
        <v>26030</v>
      </c>
      <c r="M4580">
        <f t="shared" si="265"/>
        <v>26030</v>
      </c>
      <c r="N4580" s="37">
        <f t="shared" si="263"/>
        <v>1364248</v>
      </c>
    </row>
    <row r="4581" spans="1:14" x14ac:dyDescent="0.3">
      <c r="A4581" s="3">
        <v>6</v>
      </c>
      <c r="B4581" s="135"/>
      <c r="C4581" s="4" t="s">
        <v>7011</v>
      </c>
      <c r="D4581" s="5">
        <v>45061</v>
      </c>
      <c r="E4581" s="6" t="s">
        <v>1365</v>
      </c>
      <c r="F4581" s="7">
        <v>2890173</v>
      </c>
      <c r="G4581" s="6" t="s">
        <v>1366</v>
      </c>
      <c r="H4581" s="7">
        <v>303468</v>
      </c>
      <c r="I4581" s="137"/>
      <c r="J4581" s="140"/>
      <c r="K4581" s="141"/>
      <c r="L4581" t="str">
        <f t="shared" si="264"/>
        <v>28309</v>
      </c>
      <c r="M4581">
        <f t="shared" si="265"/>
        <v>28309</v>
      </c>
      <c r="N4581" s="37">
        <f t="shared" si="263"/>
        <v>2890173</v>
      </c>
    </row>
    <row r="4582" spans="1:14" x14ac:dyDescent="0.3">
      <c r="A4582" s="3">
        <v>6</v>
      </c>
      <c r="B4582" s="134" t="s">
        <v>7012</v>
      </c>
      <c r="C4582" s="4" t="s">
        <v>7013</v>
      </c>
      <c r="D4582" s="5">
        <v>45058</v>
      </c>
      <c r="E4582" s="6" t="s">
        <v>1365</v>
      </c>
      <c r="F4582" s="7">
        <v>1901510</v>
      </c>
      <c r="G4582" s="6" t="s">
        <v>1366</v>
      </c>
      <c r="H4582" s="7">
        <v>199658</v>
      </c>
      <c r="I4582" s="136">
        <v>9736734</v>
      </c>
      <c r="J4582" s="138" t="s">
        <v>596</v>
      </c>
      <c r="K4582" s="139"/>
      <c r="L4582" t="str">
        <f t="shared" si="264"/>
        <v>28142</v>
      </c>
      <c r="M4582">
        <f t="shared" si="265"/>
        <v>28142</v>
      </c>
      <c r="N4582" s="37">
        <f t="shared" si="263"/>
        <v>1901510</v>
      </c>
    </row>
    <row r="4583" spans="1:14" x14ac:dyDescent="0.3">
      <c r="A4583" s="3">
        <v>6</v>
      </c>
      <c r="B4583" s="142"/>
      <c r="C4583" s="4" t="s">
        <v>7014</v>
      </c>
      <c r="D4583" s="5">
        <v>45061</v>
      </c>
      <c r="E4583" s="6" t="s">
        <v>1365</v>
      </c>
      <c r="F4583" s="7">
        <v>1625509</v>
      </c>
      <c r="G4583" s="6" t="s">
        <v>1366</v>
      </c>
      <c r="H4583" s="7">
        <v>170678</v>
      </c>
      <c r="I4583" s="143"/>
      <c r="J4583" s="144"/>
      <c r="K4583" s="145"/>
      <c r="L4583" t="str">
        <f t="shared" si="264"/>
        <v>28317</v>
      </c>
      <c r="M4583">
        <f t="shared" si="265"/>
        <v>28317</v>
      </c>
      <c r="N4583" s="37">
        <f t="shared" si="263"/>
        <v>1625509</v>
      </c>
    </row>
    <row r="4584" spans="1:14" x14ac:dyDescent="0.3">
      <c r="A4584" s="3">
        <v>6</v>
      </c>
      <c r="B4584" s="142"/>
      <c r="C4584" s="4" t="s">
        <v>7015</v>
      </c>
      <c r="D4584" s="5">
        <v>45070</v>
      </c>
      <c r="E4584" s="6" t="s">
        <v>1365</v>
      </c>
      <c r="F4584" s="7">
        <v>3755331</v>
      </c>
      <c r="G4584" s="6" t="s">
        <v>1366</v>
      </c>
      <c r="H4584" s="7">
        <v>394310</v>
      </c>
      <c r="I4584" s="143"/>
      <c r="J4584" s="144"/>
      <c r="K4584" s="145"/>
      <c r="L4584" t="str">
        <f t="shared" si="264"/>
        <v>30078</v>
      </c>
      <c r="M4584">
        <f t="shared" si="265"/>
        <v>30078</v>
      </c>
      <c r="N4584" s="37">
        <f t="shared" si="263"/>
        <v>3755331</v>
      </c>
    </row>
    <row r="4585" spans="1:14" ht="25.05" x14ac:dyDescent="0.3">
      <c r="A4585" s="3">
        <v>6</v>
      </c>
      <c r="B4585" s="142"/>
      <c r="C4585" s="4" t="s">
        <v>7016</v>
      </c>
      <c r="D4585" s="5">
        <v>45075</v>
      </c>
      <c r="E4585" s="6" t="s">
        <v>1378</v>
      </c>
      <c r="F4585" s="7">
        <v>1083742</v>
      </c>
      <c r="G4585" s="6" t="s">
        <v>1366</v>
      </c>
      <c r="H4585" s="7">
        <v>113793</v>
      </c>
      <c r="I4585" s="143"/>
      <c r="J4585" s="144"/>
      <c r="K4585" s="145"/>
      <c r="L4585" t="str">
        <f t="shared" si="264"/>
        <v>31498</v>
      </c>
      <c r="M4585">
        <f t="shared" si="265"/>
        <v>31498</v>
      </c>
      <c r="N4585" s="37">
        <f t="shared" si="263"/>
        <v>1083742</v>
      </c>
    </row>
    <row r="4586" spans="1:14" x14ac:dyDescent="0.3">
      <c r="A4586" s="3">
        <v>6</v>
      </c>
      <c r="B4586" s="135"/>
      <c r="C4586" s="4" t="s">
        <v>7017</v>
      </c>
      <c r="D4586" s="5">
        <v>45050</v>
      </c>
      <c r="E4586" s="6" t="s">
        <v>1365</v>
      </c>
      <c r="F4586" s="7">
        <v>2512940</v>
      </c>
      <c r="G4586" s="6" t="s">
        <v>1366</v>
      </c>
      <c r="H4586" s="7">
        <v>263859</v>
      </c>
      <c r="I4586" s="137"/>
      <c r="J4586" s="140"/>
      <c r="K4586" s="141"/>
      <c r="L4586" t="str">
        <f t="shared" si="264"/>
        <v>25346</v>
      </c>
      <c r="M4586">
        <f t="shared" si="265"/>
        <v>25346</v>
      </c>
      <c r="N4586" s="37">
        <f t="shared" si="263"/>
        <v>2512940</v>
      </c>
    </row>
    <row r="4587" spans="1:14" x14ac:dyDescent="0.3">
      <c r="A4587" s="3">
        <v>6</v>
      </c>
      <c r="B4587" s="134" t="s">
        <v>7018</v>
      </c>
      <c r="C4587" s="4" t="s">
        <v>7019</v>
      </c>
      <c r="D4587" s="5">
        <v>45075</v>
      </c>
      <c r="E4587" s="6" t="s">
        <v>1365</v>
      </c>
      <c r="F4587" s="7">
        <v>3456948</v>
      </c>
      <c r="G4587" s="6" t="s">
        <v>1366</v>
      </c>
      <c r="H4587" s="7">
        <v>362980</v>
      </c>
      <c r="I4587" s="136">
        <v>8522428</v>
      </c>
      <c r="J4587" s="138" t="s">
        <v>604</v>
      </c>
      <c r="K4587" s="139"/>
      <c r="L4587" t="str">
        <f t="shared" si="264"/>
        <v>31494</v>
      </c>
      <c r="M4587">
        <f t="shared" si="265"/>
        <v>31494</v>
      </c>
      <c r="N4587" s="37">
        <f t="shared" si="263"/>
        <v>3456948</v>
      </c>
    </row>
    <row r="4588" spans="1:14" x14ac:dyDescent="0.3">
      <c r="A4588" s="3">
        <v>6</v>
      </c>
      <c r="B4588" s="142"/>
      <c r="C4588" s="4" t="s">
        <v>7020</v>
      </c>
      <c r="D4588" s="5">
        <v>45058</v>
      </c>
      <c r="E4588" s="6" t="s">
        <v>1365</v>
      </c>
      <c r="F4588" s="7">
        <v>3370840</v>
      </c>
      <c r="G4588" s="6" t="s">
        <v>1366</v>
      </c>
      <c r="H4588" s="7">
        <v>353938</v>
      </c>
      <c r="I4588" s="143"/>
      <c r="J4588" s="144"/>
      <c r="K4588" s="145"/>
      <c r="L4588" t="str">
        <f t="shared" si="264"/>
        <v>28167</v>
      </c>
      <c r="M4588">
        <f t="shared" si="265"/>
        <v>28167</v>
      </c>
      <c r="N4588" s="37">
        <f t="shared" si="263"/>
        <v>3370840</v>
      </c>
    </row>
    <row r="4589" spans="1:14" ht="25.05" x14ac:dyDescent="0.3">
      <c r="A4589" s="3">
        <v>6</v>
      </c>
      <c r="B4589" s="135"/>
      <c r="C4589" s="4" t="s">
        <v>7021</v>
      </c>
      <c r="D4589" s="5">
        <v>45068</v>
      </c>
      <c r="E4589" s="6" t="s">
        <v>1378</v>
      </c>
      <c r="F4589" s="7">
        <v>2694478</v>
      </c>
      <c r="G4589" s="6" t="s">
        <v>1366</v>
      </c>
      <c r="H4589" s="7">
        <v>282920</v>
      </c>
      <c r="I4589" s="137"/>
      <c r="J4589" s="140"/>
      <c r="K4589" s="141"/>
      <c r="L4589" t="str">
        <f t="shared" si="264"/>
        <v>29878</v>
      </c>
      <c r="M4589">
        <f t="shared" si="265"/>
        <v>29878</v>
      </c>
      <c r="N4589" s="37">
        <f t="shared" si="263"/>
        <v>2694478</v>
      </c>
    </row>
    <row r="4590" spans="1:14" x14ac:dyDescent="0.3">
      <c r="A4590" s="3">
        <v>6</v>
      </c>
      <c r="B4590" s="134" t="s">
        <v>7022</v>
      </c>
      <c r="C4590" s="4" t="s">
        <v>7023</v>
      </c>
      <c r="D4590" s="5">
        <v>45076</v>
      </c>
      <c r="E4590" s="6" t="s">
        <v>1368</v>
      </c>
      <c r="F4590" s="7">
        <v>1182337</v>
      </c>
      <c r="G4590" s="6" t="s">
        <v>1366</v>
      </c>
      <c r="H4590" s="7">
        <v>124145</v>
      </c>
      <c r="I4590" s="136">
        <v>4029295</v>
      </c>
      <c r="J4590" s="138" t="s">
        <v>610</v>
      </c>
      <c r="K4590" s="139"/>
      <c r="L4590" t="str">
        <f t="shared" si="264"/>
        <v>31615</v>
      </c>
      <c r="M4590">
        <f t="shared" si="265"/>
        <v>31615</v>
      </c>
      <c r="N4590" s="37">
        <f t="shared" si="263"/>
        <v>1182337</v>
      </c>
    </row>
    <row r="4591" spans="1:14" x14ac:dyDescent="0.3">
      <c r="A4591" s="3">
        <v>6</v>
      </c>
      <c r="B4591" s="142"/>
      <c r="C4591" s="4" t="s">
        <v>7024</v>
      </c>
      <c r="D4591" s="5">
        <v>45062</v>
      </c>
      <c r="E4591" s="6" t="s">
        <v>1365</v>
      </c>
      <c r="F4591" s="7">
        <v>1747274</v>
      </c>
      <c r="G4591" s="6" t="s">
        <v>1366</v>
      </c>
      <c r="H4591" s="7">
        <v>183464</v>
      </c>
      <c r="I4591" s="143"/>
      <c r="J4591" s="144"/>
      <c r="K4591" s="145"/>
      <c r="L4591" t="str">
        <f t="shared" si="264"/>
        <v>28420</v>
      </c>
      <c r="M4591">
        <f t="shared" si="265"/>
        <v>28420</v>
      </c>
      <c r="N4591" s="37">
        <f t="shared" si="263"/>
        <v>1747274</v>
      </c>
    </row>
    <row r="4592" spans="1:14" x14ac:dyDescent="0.3">
      <c r="A4592" s="3">
        <v>6</v>
      </c>
      <c r="B4592" s="135"/>
      <c r="C4592" s="4" t="s">
        <v>7025</v>
      </c>
      <c r="D4592" s="5">
        <v>45056</v>
      </c>
      <c r="E4592" s="6" t="s">
        <v>1365</v>
      </c>
      <c r="F4592" s="7">
        <v>1572395</v>
      </c>
      <c r="G4592" s="6" t="s">
        <v>1366</v>
      </c>
      <c r="H4592" s="7">
        <v>165102</v>
      </c>
      <c r="I4592" s="137"/>
      <c r="J4592" s="140"/>
      <c r="K4592" s="141"/>
      <c r="L4592" t="str">
        <f t="shared" si="264"/>
        <v>26051</v>
      </c>
      <c r="M4592">
        <f t="shared" si="265"/>
        <v>26051</v>
      </c>
      <c r="N4592" s="37">
        <f t="shared" si="263"/>
        <v>1572395</v>
      </c>
    </row>
    <row r="4593" spans="1:14" x14ac:dyDescent="0.3">
      <c r="A4593" s="3">
        <v>6</v>
      </c>
      <c r="B4593" s="134" t="s">
        <v>7029</v>
      </c>
      <c r="C4593" s="4" t="s">
        <v>7030</v>
      </c>
      <c r="D4593" s="5">
        <v>45055</v>
      </c>
      <c r="E4593" s="6" t="s">
        <v>1368</v>
      </c>
      <c r="F4593" s="7">
        <v>2451273</v>
      </c>
      <c r="G4593" s="6" t="s">
        <v>1366</v>
      </c>
      <c r="H4593" s="7">
        <v>257384</v>
      </c>
      <c r="I4593" s="136">
        <v>7228667</v>
      </c>
      <c r="J4593" s="138" t="s">
        <v>615</v>
      </c>
      <c r="K4593" s="139"/>
      <c r="L4593" t="str">
        <f t="shared" si="264"/>
        <v>25970</v>
      </c>
      <c r="M4593">
        <f t="shared" si="265"/>
        <v>25970</v>
      </c>
      <c r="N4593" s="37">
        <f t="shared" si="263"/>
        <v>2451273</v>
      </c>
    </row>
    <row r="4594" spans="1:14" x14ac:dyDescent="0.3">
      <c r="A4594" s="3">
        <v>6</v>
      </c>
      <c r="B4594" s="142"/>
      <c r="C4594" s="4" t="s">
        <v>7031</v>
      </c>
      <c r="D4594" s="5">
        <v>45062</v>
      </c>
      <c r="E4594" s="6" t="s">
        <v>1368</v>
      </c>
      <c r="F4594" s="7">
        <v>3596071</v>
      </c>
      <c r="G4594" s="6" t="s">
        <v>1366</v>
      </c>
      <c r="H4594" s="7">
        <v>377587</v>
      </c>
      <c r="I4594" s="143"/>
      <c r="J4594" s="144"/>
      <c r="K4594" s="145"/>
      <c r="L4594" t="str">
        <f t="shared" si="264"/>
        <v>28443</v>
      </c>
      <c r="M4594">
        <f t="shared" si="265"/>
        <v>28443</v>
      </c>
      <c r="N4594" s="37">
        <f t="shared" si="263"/>
        <v>3596071</v>
      </c>
    </row>
    <row r="4595" spans="1:14" x14ac:dyDescent="0.3">
      <c r="A4595" s="3">
        <v>6</v>
      </c>
      <c r="B4595" s="135"/>
      <c r="C4595" s="4" t="s">
        <v>7032</v>
      </c>
      <c r="D4595" s="5">
        <v>45076</v>
      </c>
      <c r="E4595" s="6" t="s">
        <v>1368</v>
      </c>
      <c r="F4595" s="7">
        <v>2029379</v>
      </c>
      <c r="G4595" s="6" t="s">
        <v>1366</v>
      </c>
      <c r="H4595" s="7">
        <v>213085</v>
      </c>
      <c r="I4595" s="137"/>
      <c r="J4595" s="140"/>
      <c r="K4595" s="141"/>
      <c r="L4595" t="str">
        <f t="shared" si="264"/>
        <v>31650</v>
      </c>
      <c r="M4595">
        <f t="shared" si="265"/>
        <v>31650</v>
      </c>
      <c r="N4595" s="37">
        <f t="shared" si="263"/>
        <v>2029379</v>
      </c>
    </row>
    <row r="4596" spans="1:14" ht="37.6" x14ac:dyDescent="0.3">
      <c r="A4596" s="3">
        <v>6</v>
      </c>
      <c r="B4596" s="8" t="s">
        <v>7036</v>
      </c>
      <c r="C4596" s="4" t="s">
        <v>7037</v>
      </c>
      <c r="D4596" s="5">
        <v>45049</v>
      </c>
      <c r="E4596" s="6" t="s">
        <v>1378</v>
      </c>
      <c r="F4596" s="7">
        <v>807741</v>
      </c>
      <c r="G4596" s="6" t="s">
        <v>1366</v>
      </c>
      <c r="H4596" s="7">
        <v>84813</v>
      </c>
      <c r="I4596" s="11">
        <v>722928</v>
      </c>
      <c r="J4596" s="132" t="s">
        <v>623</v>
      </c>
      <c r="K4596" s="133"/>
      <c r="L4596" t="str">
        <f t="shared" si="264"/>
        <v>25325</v>
      </c>
      <c r="M4596">
        <f t="shared" si="265"/>
        <v>25325</v>
      </c>
      <c r="N4596" s="37">
        <f t="shared" si="263"/>
        <v>807741</v>
      </c>
    </row>
    <row r="4597" spans="1:14" x14ac:dyDescent="0.3">
      <c r="A4597" s="3">
        <v>6</v>
      </c>
      <c r="B4597" s="134" t="s">
        <v>7038</v>
      </c>
      <c r="C4597" s="4" t="s">
        <v>7039</v>
      </c>
      <c r="D4597" s="5">
        <v>45050</v>
      </c>
      <c r="E4597" s="6" t="s">
        <v>1368</v>
      </c>
      <c r="F4597" s="7">
        <v>2889051</v>
      </c>
      <c r="G4597" s="6" t="s">
        <v>1366</v>
      </c>
      <c r="H4597" s="7">
        <v>303350</v>
      </c>
      <c r="I4597" s="136">
        <v>7610884</v>
      </c>
      <c r="J4597" s="138" t="s">
        <v>626</v>
      </c>
      <c r="K4597" s="139"/>
      <c r="L4597" t="str">
        <f t="shared" si="264"/>
        <v>25331</v>
      </c>
      <c r="M4597">
        <f t="shared" si="265"/>
        <v>25331</v>
      </c>
      <c r="N4597" s="37">
        <f t="shared" si="263"/>
        <v>2889051</v>
      </c>
    </row>
    <row r="4598" spans="1:14" x14ac:dyDescent="0.3">
      <c r="A4598" s="3">
        <v>6</v>
      </c>
      <c r="B4598" s="142"/>
      <c r="C4598" s="4" t="s">
        <v>7040</v>
      </c>
      <c r="D4598" s="5">
        <v>45058</v>
      </c>
      <c r="E4598" s="6" t="s">
        <v>1368</v>
      </c>
      <c r="F4598" s="7">
        <v>2531364</v>
      </c>
      <c r="G4598" s="6" t="s">
        <v>1366</v>
      </c>
      <c r="H4598" s="7">
        <v>265793</v>
      </c>
      <c r="I4598" s="143"/>
      <c r="J4598" s="144"/>
      <c r="K4598" s="145"/>
      <c r="L4598" t="str">
        <f t="shared" si="264"/>
        <v>28152</v>
      </c>
      <c r="M4598">
        <f t="shared" si="265"/>
        <v>28152</v>
      </c>
      <c r="N4598" s="37">
        <f t="shared" si="263"/>
        <v>2531364</v>
      </c>
    </row>
    <row r="4599" spans="1:14" x14ac:dyDescent="0.3">
      <c r="A4599" s="3">
        <v>6</v>
      </c>
      <c r="B4599" s="135"/>
      <c r="C4599" s="4" t="s">
        <v>7041</v>
      </c>
      <c r="D4599" s="5">
        <v>45072</v>
      </c>
      <c r="E4599" s="6" t="s">
        <v>1365</v>
      </c>
      <c r="F4599" s="7">
        <v>3083366</v>
      </c>
      <c r="G4599" s="6" t="s">
        <v>1366</v>
      </c>
      <c r="H4599" s="7">
        <v>323753</v>
      </c>
      <c r="I4599" s="137"/>
      <c r="J4599" s="140"/>
      <c r="K4599" s="141"/>
      <c r="L4599" t="str">
        <f t="shared" si="264"/>
        <v>31260</v>
      </c>
      <c r="M4599">
        <f t="shared" si="265"/>
        <v>31260</v>
      </c>
      <c r="N4599" s="37">
        <f t="shared" ref="N4599:N4662" si="266">+F4599</f>
        <v>3083366</v>
      </c>
    </row>
    <row r="4600" spans="1:14" x14ac:dyDescent="0.3">
      <c r="A4600" s="3">
        <v>6</v>
      </c>
      <c r="B4600" s="134" t="s">
        <v>7045</v>
      </c>
      <c r="C4600" s="4" t="s">
        <v>7046</v>
      </c>
      <c r="D4600" s="5">
        <v>45049</v>
      </c>
      <c r="E4600" s="6" t="s">
        <v>1365</v>
      </c>
      <c r="F4600" s="7">
        <v>2677571</v>
      </c>
      <c r="G4600" s="6" t="s">
        <v>1366</v>
      </c>
      <c r="H4600" s="7">
        <v>281145</v>
      </c>
      <c r="I4600" s="136">
        <v>12472961</v>
      </c>
      <c r="J4600" s="138" t="s">
        <v>630</v>
      </c>
      <c r="K4600" s="139"/>
      <c r="L4600" t="str">
        <f t="shared" si="264"/>
        <v>25304</v>
      </c>
      <c r="M4600">
        <f t="shared" si="265"/>
        <v>25304</v>
      </c>
      <c r="N4600" s="37">
        <f t="shared" si="266"/>
        <v>2677571</v>
      </c>
    </row>
    <row r="4601" spans="1:14" x14ac:dyDescent="0.3">
      <c r="A4601" s="3">
        <v>6</v>
      </c>
      <c r="B4601" s="142"/>
      <c r="C4601" s="4" t="s">
        <v>7047</v>
      </c>
      <c r="D4601" s="5">
        <v>45063</v>
      </c>
      <c r="E4601" s="6" t="s">
        <v>1365</v>
      </c>
      <c r="F4601" s="7">
        <v>4457882</v>
      </c>
      <c r="G4601" s="6" t="s">
        <v>1366</v>
      </c>
      <c r="H4601" s="7">
        <v>468078</v>
      </c>
      <c r="I4601" s="143"/>
      <c r="J4601" s="144"/>
      <c r="K4601" s="145"/>
      <c r="L4601" t="str">
        <f t="shared" si="264"/>
        <v>28454</v>
      </c>
      <c r="M4601">
        <f t="shared" si="265"/>
        <v>28454</v>
      </c>
      <c r="N4601" s="37">
        <f t="shared" si="266"/>
        <v>4457882</v>
      </c>
    </row>
    <row r="4602" spans="1:14" x14ac:dyDescent="0.3">
      <c r="A4602" s="3">
        <v>6</v>
      </c>
      <c r="B4602" s="142"/>
      <c r="C4602" s="4" t="s">
        <v>7048</v>
      </c>
      <c r="D4602" s="5">
        <v>45054</v>
      </c>
      <c r="E4602" s="6" t="s">
        <v>1365</v>
      </c>
      <c r="F4602" s="7">
        <v>1954612</v>
      </c>
      <c r="G4602" s="6" t="s">
        <v>1366</v>
      </c>
      <c r="H4602" s="7">
        <v>205234</v>
      </c>
      <c r="I4602" s="143"/>
      <c r="J4602" s="144"/>
      <c r="K4602" s="145"/>
      <c r="L4602" t="str">
        <f t="shared" si="264"/>
        <v>25677</v>
      </c>
      <c r="M4602">
        <f t="shared" si="265"/>
        <v>25677</v>
      </c>
      <c r="N4602" s="37">
        <f t="shared" si="266"/>
        <v>1954612</v>
      </c>
    </row>
    <row r="4603" spans="1:14" ht="25.05" x14ac:dyDescent="0.3">
      <c r="A4603" s="3">
        <v>6</v>
      </c>
      <c r="B4603" s="142"/>
      <c r="C4603" s="4" t="s">
        <v>7049</v>
      </c>
      <c r="D4603" s="5">
        <v>45073</v>
      </c>
      <c r="E4603" s="6" t="s">
        <v>1378</v>
      </c>
      <c r="F4603" s="7">
        <v>2167484</v>
      </c>
      <c r="G4603" s="6" t="s">
        <v>1366</v>
      </c>
      <c r="H4603" s="7">
        <v>227586</v>
      </c>
      <c r="I4603" s="143"/>
      <c r="J4603" s="144"/>
      <c r="K4603" s="145"/>
      <c r="L4603" t="str">
        <f t="shared" si="264"/>
        <v>31477</v>
      </c>
      <c r="M4603">
        <f t="shared" si="265"/>
        <v>31477</v>
      </c>
      <c r="N4603" s="37">
        <f t="shared" si="266"/>
        <v>2167484</v>
      </c>
    </row>
    <row r="4604" spans="1:14" ht="25.05" x14ac:dyDescent="0.3">
      <c r="A4604" s="3">
        <v>6</v>
      </c>
      <c r="B4604" s="135"/>
      <c r="C4604" s="4" t="s">
        <v>7050</v>
      </c>
      <c r="D4604" s="5">
        <v>45069</v>
      </c>
      <c r="E4604" s="6" t="s">
        <v>1378</v>
      </c>
      <c r="F4604" s="7">
        <v>2678720</v>
      </c>
      <c r="G4604" s="6" t="s">
        <v>1366</v>
      </c>
      <c r="H4604" s="7">
        <v>281266</v>
      </c>
      <c r="I4604" s="137"/>
      <c r="J4604" s="140"/>
      <c r="K4604" s="141"/>
      <c r="L4604" t="str">
        <f t="shared" si="264"/>
        <v>30025</v>
      </c>
      <c r="M4604">
        <f t="shared" si="265"/>
        <v>30025</v>
      </c>
      <c r="N4604" s="37">
        <f t="shared" si="266"/>
        <v>2678720</v>
      </c>
    </row>
    <row r="4605" spans="1:14" ht="25.05" x14ac:dyDescent="0.3">
      <c r="A4605" s="3">
        <v>6</v>
      </c>
      <c r="B4605" s="134" t="s">
        <v>7051</v>
      </c>
      <c r="C4605" s="4" t="s">
        <v>7052</v>
      </c>
      <c r="D4605" s="5">
        <v>45050</v>
      </c>
      <c r="E4605" s="6" t="s">
        <v>2134</v>
      </c>
      <c r="F4605" s="7">
        <v>828003</v>
      </c>
      <c r="G4605" s="6" t="s">
        <v>1366</v>
      </c>
      <c r="H4605" s="7">
        <v>86940</v>
      </c>
      <c r="I4605" s="136">
        <v>8889042</v>
      </c>
      <c r="J4605" s="138" t="s">
        <v>640</v>
      </c>
      <c r="K4605" s="139"/>
      <c r="L4605" t="str">
        <f t="shared" si="264"/>
        <v>25344</v>
      </c>
      <c r="M4605">
        <f t="shared" si="265"/>
        <v>25344</v>
      </c>
      <c r="N4605" s="37">
        <f t="shared" si="266"/>
        <v>828003</v>
      </c>
    </row>
    <row r="4606" spans="1:14" x14ac:dyDescent="0.3">
      <c r="A4606" s="3">
        <v>6</v>
      </c>
      <c r="B4606" s="142"/>
      <c r="C4606" s="4" t="s">
        <v>7053</v>
      </c>
      <c r="D4606" s="5">
        <v>45059</v>
      </c>
      <c r="E4606" s="6" t="s">
        <v>1368</v>
      </c>
      <c r="F4606" s="7">
        <v>1625509</v>
      </c>
      <c r="G4606" s="6" t="s">
        <v>1366</v>
      </c>
      <c r="H4606" s="7">
        <v>170678</v>
      </c>
      <c r="I4606" s="143"/>
      <c r="J4606" s="144"/>
      <c r="K4606" s="145"/>
      <c r="L4606" t="str">
        <f t="shared" si="264"/>
        <v>28214</v>
      </c>
      <c r="M4606">
        <f t="shared" si="265"/>
        <v>28214</v>
      </c>
      <c r="N4606" s="37">
        <f t="shared" si="266"/>
        <v>1625509</v>
      </c>
    </row>
    <row r="4607" spans="1:14" ht="25.05" x14ac:dyDescent="0.3">
      <c r="A4607" s="3">
        <v>6</v>
      </c>
      <c r="B4607" s="142"/>
      <c r="C4607" s="4" t="s">
        <v>7054</v>
      </c>
      <c r="D4607" s="5">
        <v>45058</v>
      </c>
      <c r="E4607" s="6" t="s">
        <v>2134</v>
      </c>
      <c r="F4607" s="7">
        <v>828003</v>
      </c>
      <c r="G4607" s="6" t="s">
        <v>1366</v>
      </c>
      <c r="H4607" s="7">
        <v>86940</v>
      </c>
      <c r="I4607" s="143"/>
      <c r="J4607" s="144"/>
      <c r="K4607" s="145"/>
      <c r="L4607" t="str">
        <f t="shared" si="264"/>
        <v>28146</v>
      </c>
      <c r="M4607">
        <f t="shared" si="265"/>
        <v>28146</v>
      </c>
      <c r="N4607" s="37">
        <f t="shared" si="266"/>
        <v>828003</v>
      </c>
    </row>
    <row r="4608" spans="1:14" ht="25.05" x14ac:dyDescent="0.3">
      <c r="A4608" s="3">
        <v>6</v>
      </c>
      <c r="B4608" s="142"/>
      <c r="C4608" s="4" t="s">
        <v>7055</v>
      </c>
      <c r="D4608" s="5">
        <v>45071</v>
      </c>
      <c r="E4608" s="6" t="s">
        <v>1771</v>
      </c>
      <c r="F4608" s="7">
        <v>828003</v>
      </c>
      <c r="G4608" s="6" t="s">
        <v>1366</v>
      </c>
      <c r="H4608" s="7">
        <v>86940</v>
      </c>
      <c r="I4608" s="143"/>
      <c r="J4608" s="144"/>
      <c r="K4608" s="145"/>
      <c r="L4608" t="str">
        <f t="shared" si="264"/>
        <v>30140</v>
      </c>
      <c r="M4608">
        <f t="shared" si="265"/>
        <v>30140</v>
      </c>
      <c r="N4608" s="37">
        <f t="shared" si="266"/>
        <v>828003</v>
      </c>
    </row>
    <row r="4609" spans="1:14" ht="25.05" x14ac:dyDescent="0.3">
      <c r="A4609" s="3">
        <v>6</v>
      </c>
      <c r="B4609" s="142"/>
      <c r="C4609" s="4" t="s">
        <v>7056</v>
      </c>
      <c r="D4609" s="5">
        <v>45075</v>
      </c>
      <c r="E4609" s="6" t="s">
        <v>1378</v>
      </c>
      <c r="F4609" s="7">
        <v>2167484</v>
      </c>
      <c r="G4609" s="6" t="s">
        <v>1366</v>
      </c>
      <c r="H4609" s="7">
        <v>227586</v>
      </c>
      <c r="I4609" s="143"/>
      <c r="J4609" s="144"/>
      <c r="K4609" s="145"/>
      <c r="L4609" t="str">
        <f t="shared" si="264"/>
        <v>31514</v>
      </c>
      <c r="M4609">
        <f t="shared" si="265"/>
        <v>31514</v>
      </c>
      <c r="N4609" s="37">
        <f t="shared" si="266"/>
        <v>2167484</v>
      </c>
    </row>
    <row r="4610" spans="1:14" ht="25.05" x14ac:dyDescent="0.3">
      <c r="A4610" s="3">
        <v>6</v>
      </c>
      <c r="B4610" s="142"/>
      <c r="C4610" s="4" t="s">
        <v>7057</v>
      </c>
      <c r="D4610" s="5">
        <v>45065</v>
      </c>
      <c r="E4610" s="6" t="s">
        <v>1787</v>
      </c>
      <c r="F4610" s="7">
        <v>1211612</v>
      </c>
      <c r="G4610" s="6" t="s">
        <v>1366</v>
      </c>
      <c r="H4610" s="7">
        <v>127219</v>
      </c>
      <c r="I4610" s="143"/>
      <c r="J4610" s="144"/>
      <c r="K4610" s="145"/>
      <c r="L4610" t="str">
        <f t="shared" si="264"/>
        <v>29751</v>
      </c>
      <c r="M4610">
        <f t="shared" si="265"/>
        <v>29751</v>
      </c>
      <c r="N4610" s="37">
        <f t="shared" si="266"/>
        <v>1211612</v>
      </c>
    </row>
    <row r="4611" spans="1:14" x14ac:dyDescent="0.3">
      <c r="A4611" s="3">
        <v>6</v>
      </c>
      <c r="B4611" s="135"/>
      <c r="C4611" s="4" t="s">
        <v>7058</v>
      </c>
      <c r="D4611" s="5">
        <v>45076</v>
      </c>
      <c r="E4611" s="6" t="s">
        <v>1368</v>
      </c>
      <c r="F4611" s="7">
        <v>2443276</v>
      </c>
      <c r="G4611" s="6" t="s">
        <v>1366</v>
      </c>
      <c r="H4611" s="7">
        <v>256544</v>
      </c>
      <c r="I4611" s="137"/>
      <c r="J4611" s="140"/>
      <c r="K4611" s="141"/>
      <c r="L4611" t="str">
        <f t="shared" si="264"/>
        <v>31587</v>
      </c>
      <c r="M4611">
        <f t="shared" si="265"/>
        <v>31587</v>
      </c>
      <c r="N4611" s="37">
        <f t="shared" si="266"/>
        <v>2443276</v>
      </c>
    </row>
    <row r="4612" spans="1:14" x14ac:dyDescent="0.3">
      <c r="A4612" s="3">
        <v>6</v>
      </c>
      <c r="B4612" s="134" t="s">
        <v>7059</v>
      </c>
      <c r="C4612" s="4" t="s">
        <v>7060</v>
      </c>
      <c r="D4612" s="5">
        <v>45077</v>
      </c>
      <c r="E4612" s="6" t="s">
        <v>1368</v>
      </c>
      <c r="F4612" s="7">
        <v>3640115</v>
      </c>
      <c r="G4612" s="6" t="s">
        <v>1366</v>
      </c>
      <c r="H4612" s="7">
        <v>382212</v>
      </c>
      <c r="I4612" s="136">
        <v>8480848</v>
      </c>
      <c r="J4612" s="138" t="s">
        <v>652</v>
      </c>
      <c r="K4612" s="139"/>
      <c r="L4612" t="str">
        <f t="shared" si="264"/>
        <v>31671</v>
      </c>
      <c r="M4612">
        <f t="shared" si="265"/>
        <v>31671</v>
      </c>
      <c r="N4612" s="37">
        <f t="shared" si="266"/>
        <v>3640115</v>
      </c>
    </row>
    <row r="4613" spans="1:14" x14ac:dyDescent="0.3">
      <c r="A4613" s="3">
        <v>6</v>
      </c>
      <c r="B4613" s="142"/>
      <c r="C4613" s="4" t="s">
        <v>7061</v>
      </c>
      <c r="D4613" s="5">
        <v>45056</v>
      </c>
      <c r="E4613" s="6" t="s">
        <v>1368</v>
      </c>
      <c r="F4613" s="7">
        <v>4624081</v>
      </c>
      <c r="G4613" s="6" t="s">
        <v>1366</v>
      </c>
      <c r="H4613" s="7">
        <v>485529</v>
      </c>
      <c r="I4613" s="143"/>
      <c r="J4613" s="144"/>
      <c r="K4613" s="145"/>
      <c r="L4613" t="str">
        <f t="shared" si="264"/>
        <v>26014</v>
      </c>
      <c r="M4613">
        <f t="shared" si="265"/>
        <v>26014</v>
      </c>
      <c r="N4613" s="37">
        <f t="shared" si="266"/>
        <v>4624081</v>
      </c>
    </row>
    <row r="4614" spans="1:14" ht="25.05" x14ac:dyDescent="0.3">
      <c r="A4614" s="3">
        <v>6</v>
      </c>
      <c r="B4614" s="135"/>
      <c r="C4614" s="4" t="s">
        <v>7062</v>
      </c>
      <c r="D4614" s="5">
        <v>45064</v>
      </c>
      <c r="E4614" s="6" t="s">
        <v>1787</v>
      </c>
      <c r="F4614" s="7">
        <v>1211612</v>
      </c>
      <c r="G4614" s="6" t="s">
        <v>1366</v>
      </c>
      <c r="H4614" s="7">
        <v>127219</v>
      </c>
      <c r="I4614" s="137"/>
      <c r="J4614" s="140"/>
      <c r="K4614" s="141"/>
      <c r="L4614" t="str">
        <f t="shared" si="264"/>
        <v>29689</v>
      </c>
      <c r="M4614">
        <f t="shared" si="265"/>
        <v>29689</v>
      </c>
      <c r="N4614" s="37">
        <f t="shared" si="266"/>
        <v>1211612</v>
      </c>
    </row>
    <row r="4615" spans="1:14" x14ac:dyDescent="0.3">
      <c r="A4615" s="3">
        <v>6</v>
      </c>
      <c r="B4615" s="134" t="s">
        <v>7063</v>
      </c>
      <c r="C4615" s="4" t="s">
        <v>7064</v>
      </c>
      <c r="D4615" s="5">
        <v>45051</v>
      </c>
      <c r="E4615" s="6" t="s">
        <v>1365</v>
      </c>
      <c r="F4615" s="7">
        <v>977306</v>
      </c>
      <c r="G4615" s="6" t="s">
        <v>1366</v>
      </c>
      <c r="H4615" s="7">
        <v>102617</v>
      </c>
      <c r="I4615" s="136">
        <v>3061421</v>
      </c>
      <c r="J4615" s="138" t="s">
        <v>658</v>
      </c>
      <c r="K4615" s="139"/>
      <c r="L4615" t="str">
        <f t="shared" ref="L4615:L4678" si="267">+RIGHT(C4615,5)</f>
        <v>25460</v>
      </c>
      <c r="M4615">
        <f t="shared" ref="M4615:M4678" si="268">+L4615*1</f>
        <v>25460</v>
      </c>
      <c r="N4615" s="37">
        <f t="shared" si="266"/>
        <v>977306</v>
      </c>
    </row>
    <row r="4616" spans="1:14" x14ac:dyDescent="0.3">
      <c r="A4616" s="3">
        <v>6</v>
      </c>
      <c r="B4616" s="142"/>
      <c r="C4616" s="4" t="s">
        <v>7065</v>
      </c>
      <c r="D4616" s="5">
        <v>45062</v>
      </c>
      <c r="E4616" s="6" t="s">
        <v>1365</v>
      </c>
      <c r="F4616" s="7">
        <v>1221638</v>
      </c>
      <c r="G4616" s="6" t="s">
        <v>1366</v>
      </c>
      <c r="H4616" s="7">
        <v>128272</v>
      </c>
      <c r="I4616" s="143"/>
      <c r="J4616" s="144"/>
      <c r="K4616" s="145"/>
      <c r="L4616" t="str">
        <f t="shared" si="267"/>
        <v>28389</v>
      </c>
      <c r="M4616">
        <f t="shared" si="268"/>
        <v>28389</v>
      </c>
      <c r="N4616" s="37">
        <f t="shared" si="266"/>
        <v>1221638</v>
      </c>
    </row>
    <row r="4617" spans="1:14" x14ac:dyDescent="0.3">
      <c r="A4617" s="3">
        <v>6</v>
      </c>
      <c r="B4617" s="135"/>
      <c r="C4617" s="4" t="s">
        <v>7066</v>
      </c>
      <c r="D4617" s="5">
        <v>45069</v>
      </c>
      <c r="E4617" s="6" t="s">
        <v>1365</v>
      </c>
      <c r="F4617" s="7">
        <v>1221638</v>
      </c>
      <c r="G4617" s="6" t="s">
        <v>1366</v>
      </c>
      <c r="H4617" s="7">
        <v>128272</v>
      </c>
      <c r="I4617" s="137"/>
      <c r="J4617" s="140"/>
      <c r="K4617" s="141"/>
      <c r="L4617" t="str">
        <f t="shared" si="267"/>
        <v>29985</v>
      </c>
      <c r="M4617">
        <f t="shared" si="268"/>
        <v>29985</v>
      </c>
      <c r="N4617" s="37">
        <f t="shared" si="266"/>
        <v>1221638</v>
      </c>
    </row>
    <row r="4618" spans="1:14" x14ac:dyDescent="0.3">
      <c r="A4618" s="3">
        <v>6</v>
      </c>
      <c r="B4618" s="134" t="s">
        <v>7067</v>
      </c>
      <c r="C4618" s="4" t="s">
        <v>7068</v>
      </c>
      <c r="D4618" s="5">
        <v>45055</v>
      </c>
      <c r="E4618" s="6" t="s">
        <v>1368</v>
      </c>
      <c r="F4618" s="7">
        <v>1465959</v>
      </c>
      <c r="G4618" s="6" t="s">
        <v>1366</v>
      </c>
      <c r="H4618" s="7">
        <v>153926</v>
      </c>
      <c r="I4618" s="136">
        <v>10478250</v>
      </c>
      <c r="J4618" s="138" t="s">
        <v>664</v>
      </c>
      <c r="K4618" s="139"/>
      <c r="L4618" t="str">
        <f t="shared" si="267"/>
        <v>25996</v>
      </c>
      <c r="M4618">
        <f t="shared" si="268"/>
        <v>25996</v>
      </c>
      <c r="N4618" s="37">
        <f t="shared" si="266"/>
        <v>1465959</v>
      </c>
    </row>
    <row r="4619" spans="1:14" ht="25.05" x14ac:dyDescent="0.3">
      <c r="A4619" s="3">
        <v>6</v>
      </c>
      <c r="B4619" s="142"/>
      <c r="C4619" s="4" t="s">
        <v>7069</v>
      </c>
      <c r="D4619" s="5">
        <v>45064</v>
      </c>
      <c r="E4619" s="6" t="s">
        <v>1787</v>
      </c>
      <c r="F4619" s="7">
        <v>807741</v>
      </c>
      <c r="G4619" s="6" t="s">
        <v>1366</v>
      </c>
      <c r="H4619" s="7">
        <v>84813</v>
      </c>
      <c r="I4619" s="143"/>
      <c r="J4619" s="144"/>
      <c r="K4619" s="145"/>
      <c r="L4619" t="str">
        <f t="shared" si="267"/>
        <v>29678</v>
      </c>
      <c r="M4619">
        <f t="shared" si="268"/>
        <v>29678</v>
      </c>
      <c r="N4619" s="37">
        <f t="shared" si="266"/>
        <v>807741</v>
      </c>
    </row>
    <row r="4620" spans="1:14" x14ac:dyDescent="0.3">
      <c r="A4620" s="3">
        <v>6</v>
      </c>
      <c r="B4620" s="142"/>
      <c r="C4620" s="4" t="s">
        <v>7070</v>
      </c>
      <c r="D4620" s="5">
        <v>45061</v>
      </c>
      <c r="E4620" s="6" t="s">
        <v>1368</v>
      </c>
      <c r="F4620" s="7">
        <v>2108458</v>
      </c>
      <c r="G4620" s="6" t="s">
        <v>1366</v>
      </c>
      <c r="H4620" s="7">
        <v>221388</v>
      </c>
      <c r="I4620" s="143"/>
      <c r="J4620" s="144"/>
      <c r="K4620" s="145"/>
      <c r="L4620" t="str">
        <f t="shared" si="267"/>
        <v>28308</v>
      </c>
      <c r="M4620">
        <f t="shared" si="268"/>
        <v>28308</v>
      </c>
      <c r="N4620" s="37">
        <f t="shared" si="266"/>
        <v>2108458</v>
      </c>
    </row>
    <row r="4621" spans="1:14" x14ac:dyDescent="0.3">
      <c r="A4621" s="3">
        <v>6</v>
      </c>
      <c r="B4621" s="142"/>
      <c r="C4621" s="4" t="s">
        <v>7071</v>
      </c>
      <c r="D4621" s="5">
        <v>45065</v>
      </c>
      <c r="E4621" s="6" t="s">
        <v>1365</v>
      </c>
      <c r="F4621" s="7">
        <v>2649207</v>
      </c>
      <c r="G4621" s="6" t="s">
        <v>1366</v>
      </c>
      <c r="H4621" s="7">
        <v>278167</v>
      </c>
      <c r="I4621" s="143"/>
      <c r="J4621" s="144"/>
      <c r="K4621" s="145"/>
      <c r="L4621" t="str">
        <f t="shared" si="267"/>
        <v>29758</v>
      </c>
      <c r="M4621">
        <f t="shared" si="268"/>
        <v>29758</v>
      </c>
      <c r="N4621" s="37">
        <f t="shared" si="266"/>
        <v>2649207</v>
      </c>
    </row>
    <row r="4622" spans="1:14" x14ac:dyDescent="0.3">
      <c r="A4622" s="3">
        <v>6</v>
      </c>
      <c r="B4622" s="135"/>
      <c r="C4622" s="4" t="s">
        <v>7072</v>
      </c>
      <c r="D4622" s="5">
        <v>45052</v>
      </c>
      <c r="E4622" s="6" t="s">
        <v>1368</v>
      </c>
      <c r="F4622" s="7">
        <v>4676177</v>
      </c>
      <c r="G4622" s="6" t="s">
        <v>1366</v>
      </c>
      <c r="H4622" s="7">
        <v>490999</v>
      </c>
      <c r="I4622" s="137"/>
      <c r="J4622" s="140"/>
      <c r="K4622" s="141"/>
      <c r="L4622" t="str">
        <f t="shared" si="267"/>
        <v>25472</v>
      </c>
      <c r="M4622">
        <f t="shared" si="268"/>
        <v>25472</v>
      </c>
      <c r="N4622" s="37">
        <f t="shared" si="266"/>
        <v>4676177</v>
      </c>
    </row>
    <row r="4623" spans="1:14" x14ac:dyDescent="0.3">
      <c r="A4623" s="3">
        <v>6</v>
      </c>
      <c r="B4623" s="134" t="s">
        <v>7073</v>
      </c>
      <c r="C4623" s="4" t="s">
        <v>7074</v>
      </c>
      <c r="D4623" s="5">
        <v>45068</v>
      </c>
      <c r="E4623" s="6" t="s">
        <v>1368</v>
      </c>
      <c r="F4623" s="7">
        <v>2531364</v>
      </c>
      <c r="G4623" s="6" t="s">
        <v>1366</v>
      </c>
      <c r="H4623" s="7">
        <v>265793</v>
      </c>
      <c r="I4623" s="136">
        <v>5758321</v>
      </c>
      <c r="J4623" s="138" t="s">
        <v>673</v>
      </c>
      <c r="K4623" s="139"/>
      <c r="L4623" t="str">
        <f t="shared" si="267"/>
        <v>29854</v>
      </c>
      <c r="M4623">
        <f t="shared" si="268"/>
        <v>29854</v>
      </c>
      <c r="N4623" s="37">
        <f t="shared" si="266"/>
        <v>2531364</v>
      </c>
    </row>
    <row r="4624" spans="1:14" x14ac:dyDescent="0.3">
      <c r="A4624" s="3">
        <v>6</v>
      </c>
      <c r="B4624" s="142"/>
      <c r="C4624" s="4" t="s">
        <v>7075</v>
      </c>
      <c r="D4624" s="5">
        <v>45055</v>
      </c>
      <c r="E4624" s="6" t="s">
        <v>1365</v>
      </c>
      <c r="F4624" s="7">
        <v>2287032</v>
      </c>
      <c r="G4624" s="6" t="s">
        <v>1366</v>
      </c>
      <c r="H4624" s="7">
        <v>240138</v>
      </c>
      <c r="I4624" s="143"/>
      <c r="J4624" s="144"/>
      <c r="K4624" s="145"/>
      <c r="L4624" t="str">
        <f t="shared" si="267"/>
        <v>25915</v>
      </c>
      <c r="M4624">
        <f t="shared" si="268"/>
        <v>25915</v>
      </c>
      <c r="N4624" s="37">
        <f t="shared" si="266"/>
        <v>2287032</v>
      </c>
    </row>
    <row r="4625" spans="1:14" ht="25.05" x14ac:dyDescent="0.3">
      <c r="A4625" s="3">
        <v>6</v>
      </c>
      <c r="B4625" s="135"/>
      <c r="C4625" s="4" t="s">
        <v>7076</v>
      </c>
      <c r="D4625" s="5">
        <v>45061</v>
      </c>
      <c r="E4625" s="6" t="s">
        <v>1378</v>
      </c>
      <c r="F4625" s="7">
        <v>1615482</v>
      </c>
      <c r="G4625" s="6" t="s">
        <v>1366</v>
      </c>
      <c r="H4625" s="7">
        <v>169626</v>
      </c>
      <c r="I4625" s="137"/>
      <c r="J4625" s="140"/>
      <c r="K4625" s="141"/>
      <c r="L4625" t="str">
        <f t="shared" si="267"/>
        <v>28324</v>
      </c>
      <c r="M4625">
        <f t="shared" si="268"/>
        <v>28324</v>
      </c>
      <c r="N4625" s="37">
        <f t="shared" si="266"/>
        <v>1615482</v>
      </c>
    </row>
    <row r="4626" spans="1:14" x14ac:dyDescent="0.3">
      <c r="A4626" s="3">
        <v>6</v>
      </c>
      <c r="B4626" s="134" t="s">
        <v>7077</v>
      </c>
      <c r="C4626" s="4" t="s">
        <v>7078</v>
      </c>
      <c r="D4626" s="5">
        <v>45073</v>
      </c>
      <c r="E4626" s="6" t="s">
        <v>1368</v>
      </c>
      <c r="F4626" s="7">
        <v>5515598</v>
      </c>
      <c r="G4626" s="6" t="s">
        <v>1366</v>
      </c>
      <c r="H4626" s="7">
        <v>579138</v>
      </c>
      <c r="I4626" s="136">
        <v>12437287</v>
      </c>
      <c r="J4626" s="138" t="s">
        <v>684</v>
      </c>
      <c r="K4626" s="139"/>
      <c r="L4626" t="str">
        <f t="shared" si="267"/>
        <v>31404</v>
      </c>
      <c r="M4626">
        <f t="shared" si="268"/>
        <v>31404</v>
      </c>
      <c r="N4626" s="37">
        <f t="shared" si="266"/>
        <v>5515598</v>
      </c>
    </row>
    <row r="4627" spans="1:14" x14ac:dyDescent="0.3">
      <c r="A4627" s="3">
        <v>6</v>
      </c>
      <c r="B4627" s="142"/>
      <c r="C4627" s="4" t="s">
        <v>7079</v>
      </c>
      <c r="D4627" s="5">
        <v>45051</v>
      </c>
      <c r="E4627" s="6" t="s">
        <v>1368</v>
      </c>
      <c r="F4627" s="7">
        <v>4224957</v>
      </c>
      <c r="G4627" s="6" t="s">
        <v>1366</v>
      </c>
      <c r="H4627" s="7">
        <v>443620</v>
      </c>
      <c r="I4627" s="143"/>
      <c r="J4627" s="144"/>
      <c r="K4627" s="145"/>
      <c r="L4627" t="str">
        <f t="shared" si="267"/>
        <v>25437</v>
      </c>
      <c r="M4627">
        <f t="shared" si="268"/>
        <v>25437</v>
      </c>
      <c r="N4627" s="37">
        <f t="shared" si="266"/>
        <v>4224957</v>
      </c>
    </row>
    <row r="4628" spans="1:14" x14ac:dyDescent="0.3">
      <c r="A4628" s="3">
        <v>6</v>
      </c>
      <c r="B4628" s="135"/>
      <c r="C4628" s="4" t="s">
        <v>7080</v>
      </c>
      <c r="D4628" s="5">
        <v>45057</v>
      </c>
      <c r="E4628" s="6" t="s">
        <v>1368</v>
      </c>
      <c r="F4628" s="7">
        <v>4155855</v>
      </c>
      <c r="G4628" s="6" t="s">
        <v>1366</v>
      </c>
      <c r="H4628" s="7">
        <v>436365</v>
      </c>
      <c r="I4628" s="137"/>
      <c r="J4628" s="140"/>
      <c r="K4628" s="141"/>
      <c r="L4628" t="str">
        <f t="shared" si="267"/>
        <v>28018</v>
      </c>
      <c r="M4628">
        <f t="shared" si="268"/>
        <v>28018</v>
      </c>
      <c r="N4628" s="37">
        <f t="shared" si="266"/>
        <v>4155855</v>
      </c>
    </row>
    <row r="4629" spans="1:14" x14ac:dyDescent="0.3">
      <c r="A4629" s="3">
        <v>6</v>
      </c>
      <c r="B4629" s="134" t="s">
        <v>7081</v>
      </c>
      <c r="C4629" s="4" t="s">
        <v>7082</v>
      </c>
      <c r="D4629" s="5">
        <v>45056</v>
      </c>
      <c r="E4629" s="6" t="s">
        <v>1368</v>
      </c>
      <c r="F4629" s="7">
        <v>2337049</v>
      </c>
      <c r="G4629" s="6" t="s">
        <v>1366</v>
      </c>
      <c r="H4629" s="7">
        <v>245390</v>
      </c>
      <c r="I4629" s="136">
        <v>6575505</v>
      </c>
      <c r="J4629" s="138" t="s">
        <v>693</v>
      </c>
      <c r="K4629" s="139"/>
      <c r="L4629" t="str">
        <f t="shared" si="267"/>
        <v>26026</v>
      </c>
      <c r="M4629">
        <f t="shared" si="268"/>
        <v>26026</v>
      </c>
      <c r="N4629" s="37">
        <f t="shared" si="266"/>
        <v>2337049</v>
      </c>
    </row>
    <row r="4630" spans="1:14" x14ac:dyDescent="0.3">
      <c r="A4630" s="3">
        <v>6</v>
      </c>
      <c r="B4630" s="135"/>
      <c r="C4630" s="4" t="s">
        <v>7083</v>
      </c>
      <c r="D4630" s="5">
        <v>45073</v>
      </c>
      <c r="E4630" s="6" t="s">
        <v>1368</v>
      </c>
      <c r="F4630" s="7">
        <v>5009884</v>
      </c>
      <c r="G4630" s="6" t="s">
        <v>1366</v>
      </c>
      <c r="H4630" s="7">
        <v>526038</v>
      </c>
      <c r="I4630" s="137"/>
      <c r="J4630" s="140"/>
      <c r="K4630" s="141"/>
      <c r="L4630" t="str">
        <f t="shared" si="267"/>
        <v>31441</v>
      </c>
      <c r="M4630">
        <f t="shared" si="268"/>
        <v>31441</v>
      </c>
      <c r="N4630" s="37">
        <f t="shared" si="266"/>
        <v>5009884</v>
      </c>
    </row>
    <row r="4631" spans="1:14" x14ac:dyDescent="0.3">
      <c r="A4631" s="3">
        <v>6</v>
      </c>
      <c r="B4631" s="134" t="s">
        <v>7084</v>
      </c>
      <c r="C4631" s="4" t="s">
        <v>7085</v>
      </c>
      <c r="D4631" s="5">
        <v>45049</v>
      </c>
      <c r="E4631" s="6" t="s">
        <v>1365</v>
      </c>
      <c r="F4631" s="7">
        <v>892524</v>
      </c>
      <c r="G4631" s="6" t="s">
        <v>1366</v>
      </c>
      <c r="H4631" s="7">
        <v>93715</v>
      </c>
      <c r="I4631" s="136">
        <v>2839742</v>
      </c>
      <c r="J4631" s="138" t="s">
        <v>698</v>
      </c>
      <c r="K4631" s="139"/>
      <c r="L4631" t="str">
        <f t="shared" si="267"/>
        <v>25326</v>
      </c>
      <c r="M4631">
        <f t="shared" si="268"/>
        <v>25326</v>
      </c>
      <c r="N4631" s="37">
        <f t="shared" si="266"/>
        <v>892524</v>
      </c>
    </row>
    <row r="4632" spans="1:14" x14ac:dyDescent="0.3">
      <c r="A4632" s="3">
        <v>6</v>
      </c>
      <c r="B4632" s="142"/>
      <c r="C4632" s="4" t="s">
        <v>7086</v>
      </c>
      <c r="D4632" s="5">
        <v>45063</v>
      </c>
      <c r="E4632" s="6" t="s">
        <v>1368</v>
      </c>
      <c r="F4632" s="7">
        <v>1014690</v>
      </c>
      <c r="G4632" s="6" t="s">
        <v>1366</v>
      </c>
      <c r="H4632" s="7">
        <v>106542</v>
      </c>
      <c r="I4632" s="143"/>
      <c r="J4632" s="144"/>
      <c r="K4632" s="145"/>
      <c r="L4632" t="str">
        <f t="shared" si="267"/>
        <v>29649</v>
      </c>
      <c r="M4632">
        <f t="shared" si="268"/>
        <v>29649</v>
      </c>
      <c r="N4632" s="37">
        <f t="shared" si="266"/>
        <v>1014690</v>
      </c>
    </row>
    <row r="4633" spans="1:14" x14ac:dyDescent="0.3">
      <c r="A4633" s="3">
        <v>6</v>
      </c>
      <c r="B4633" s="135"/>
      <c r="C4633" s="4" t="s">
        <v>7087</v>
      </c>
      <c r="D4633" s="5">
        <v>45070</v>
      </c>
      <c r="E4633" s="6" t="s">
        <v>1368</v>
      </c>
      <c r="F4633" s="7">
        <v>1265682</v>
      </c>
      <c r="G4633" s="6" t="s">
        <v>1366</v>
      </c>
      <c r="H4633" s="7">
        <v>132897</v>
      </c>
      <c r="I4633" s="137"/>
      <c r="J4633" s="140"/>
      <c r="K4633" s="141"/>
      <c r="L4633" t="str">
        <f t="shared" si="267"/>
        <v>30128</v>
      </c>
      <c r="M4633">
        <f t="shared" si="268"/>
        <v>30128</v>
      </c>
      <c r="N4633" s="37">
        <f t="shared" si="266"/>
        <v>1265682</v>
      </c>
    </row>
    <row r="4634" spans="1:14" x14ac:dyDescent="0.3">
      <c r="A4634" s="3">
        <v>6</v>
      </c>
      <c r="B4634" s="134" t="s">
        <v>7088</v>
      </c>
      <c r="C4634" s="4" t="s">
        <v>7089</v>
      </c>
      <c r="D4634" s="5">
        <v>45052</v>
      </c>
      <c r="E4634" s="6" t="s">
        <v>1368</v>
      </c>
      <c r="F4634" s="7">
        <v>1547387</v>
      </c>
      <c r="G4634" s="6" t="s">
        <v>1366</v>
      </c>
      <c r="H4634" s="7">
        <v>162476</v>
      </c>
      <c r="I4634" s="136">
        <v>2879161</v>
      </c>
      <c r="J4634" s="138" t="s">
        <v>702</v>
      </c>
      <c r="K4634" s="139"/>
      <c r="L4634" t="str">
        <f t="shared" si="267"/>
        <v>25540</v>
      </c>
      <c r="M4634">
        <f t="shared" si="268"/>
        <v>25540</v>
      </c>
      <c r="N4634" s="37">
        <f t="shared" si="266"/>
        <v>1547387</v>
      </c>
    </row>
    <row r="4635" spans="1:14" x14ac:dyDescent="0.3">
      <c r="A4635" s="3">
        <v>6</v>
      </c>
      <c r="B4635" s="135"/>
      <c r="C4635" s="4" t="s">
        <v>7090</v>
      </c>
      <c r="D4635" s="5">
        <v>45068</v>
      </c>
      <c r="E4635" s="6" t="s">
        <v>1368</v>
      </c>
      <c r="F4635" s="7">
        <v>1669553</v>
      </c>
      <c r="G4635" s="6" t="s">
        <v>1366</v>
      </c>
      <c r="H4635" s="7">
        <v>175303</v>
      </c>
      <c r="I4635" s="137"/>
      <c r="J4635" s="140"/>
      <c r="K4635" s="141"/>
      <c r="L4635" t="str">
        <f t="shared" si="267"/>
        <v>29831</v>
      </c>
      <c r="M4635">
        <f t="shared" si="268"/>
        <v>29831</v>
      </c>
      <c r="N4635" s="37">
        <f t="shared" si="266"/>
        <v>1669553</v>
      </c>
    </row>
    <row r="4636" spans="1:14" ht="37.6" x14ac:dyDescent="0.3">
      <c r="A4636" s="3">
        <v>6</v>
      </c>
      <c r="B4636" s="8" t="s">
        <v>7091</v>
      </c>
      <c r="C4636" s="4" t="s">
        <v>7092</v>
      </c>
      <c r="D4636" s="5">
        <v>45059</v>
      </c>
      <c r="E4636" s="6" t="s">
        <v>1787</v>
      </c>
      <c r="F4636" s="7">
        <v>1359743</v>
      </c>
      <c r="G4636" s="6" t="s">
        <v>1366</v>
      </c>
      <c r="H4636" s="7">
        <v>142773</v>
      </c>
      <c r="I4636" s="11">
        <v>1216970</v>
      </c>
      <c r="J4636" s="132" t="s">
        <v>708</v>
      </c>
      <c r="K4636" s="133"/>
      <c r="L4636" t="str">
        <f t="shared" si="267"/>
        <v>28208</v>
      </c>
      <c r="M4636">
        <f t="shared" si="268"/>
        <v>28208</v>
      </c>
      <c r="N4636" s="37">
        <f t="shared" si="266"/>
        <v>1359743</v>
      </c>
    </row>
    <row r="4637" spans="1:14" x14ac:dyDescent="0.3">
      <c r="A4637" s="3">
        <v>6</v>
      </c>
      <c r="B4637" s="134" t="s">
        <v>7093</v>
      </c>
      <c r="C4637" s="4" t="s">
        <v>7094</v>
      </c>
      <c r="D4637" s="5">
        <v>45048</v>
      </c>
      <c r="E4637" s="6" t="s">
        <v>1368</v>
      </c>
      <c r="F4637" s="7">
        <v>1882080</v>
      </c>
      <c r="G4637" s="6" t="s">
        <v>1366</v>
      </c>
      <c r="H4637" s="7">
        <v>197618</v>
      </c>
      <c r="I4637" s="136">
        <v>8768858</v>
      </c>
      <c r="J4637" s="138" t="s">
        <v>712</v>
      </c>
      <c r="K4637" s="139"/>
      <c r="L4637" t="str">
        <f t="shared" si="267"/>
        <v>25267</v>
      </c>
      <c r="M4637">
        <f t="shared" si="268"/>
        <v>25267</v>
      </c>
      <c r="N4637" s="37">
        <f t="shared" si="266"/>
        <v>1882080</v>
      </c>
    </row>
    <row r="4638" spans="1:14" x14ac:dyDescent="0.3">
      <c r="A4638" s="3">
        <v>6</v>
      </c>
      <c r="B4638" s="142"/>
      <c r="C4638" s="4" t="s">
        <v>7095</v>
      </c>
      <c r="D4638" s="5">
        <v>45062</v>
      </c>
      <c r="E4638" s="6" t="s">
        <v>1368</v>
      </c>
      <c r="F4638" s="7">
        <v>2674412</v>
      </c>
      <c r="G4638" s="6" t="s">
        <v>1366</v>
      </c>
      <c r="H4638" s="7">
        <v>280813</v>
      </c>
      <c r="I4638" s="143"/>
      <c r="J4638" s="144"/>
      <c r="K4638" s="145"/>
      <c r="L4638" t="str">
        <f t="shared" si="267"/>
        <v>28446</v>
      </c>
      <c r="M4638">
        <f t="shared" si="268"/>
        <v>28446</v>
      </c>
      <c r="N4638" s="37">
        <f t="shared" si="266"/>
        <v>2674412</v>
      </c>
    </row>
    <row r="4639" spans="1:14" x14ac:dyDescent="0.3">
      <c r="A4639" s="3">
        <v>6</v>
      </c>
      <c r="B4639" s="142"/>
      <c r="C4639" s="4" t="s">
        <v>7096</v>
      </c>
      <c r="D4639" s="5">
        <v>45055</v>
      </c>
      <c r="E4639" s="6" t="s">
        <v>1368</v>
      </c>
      <c r="F4639" s="7">
        <v>2836174</v>
      </c>
      <c r="G4639" s="6" t="s">
        <v>1366</v>
      </c>
      <c r="H4639" s="7">
        <v>297798</v>
      </c>
      <c r="I4639" s="143"/>
      <c r="J4639" s="144"/>
      <c r="K4639" s="145"/>
      <c r="L4639" t="str">
        <f t="shared" si="267"/>
        <v>25972</v>
      </c>
      <c r="M4639">
        <f t="shared" si="268"/>
        <v>25972</v>
      </c>
      <c r="N4639" s="37">
        <f t="shared" si="266"/>
        <v>2836174</v>
      </c>
    </row>
    <row r="4640" spans="1:14" ht="25.05" x14ac:dyDescent="0.3">
      <c r="A4640" s="3">
        <v>6</v>
      </c>
      <c r="B4640" s="135"/>
      <c r="C4640" s="4" t="s">
        <v>7097</v>
      </c>
      <c r="D4640" s="5">
        <v>45076</v>
      </c>
      <c r="E4640" s="6" t="s">
        <v>1787</v>
      </c>
      <c r="F4640" s="7">
        <v>2404941</v>
      </c>
      <c r="G4640" s="6" t="s">
        <v>1366</v>
      </c>
      <c r="H4640" s="7">
        <v>252519</v>
      </c>
      <c r="I4640" s="137"/>
      <c r="J4640" s="140"/>
      <c r="K4640" s="141"/>
      <c r="L4640" t="str">
        <f t="shared" si="267"/>
        <v>31654</v>
      </c>
      <c r="M4640">
        <f t="shared" si="268"/>
        <v>31654</v>
      </c>
      <c r="N4640" s="37">
        <f t="shared" si="266"/>
        <v>2404941</v>
      </c>
    </row>
    <row r="4641" spans="1:14" x14ac:dyDescent="0.3">
      <c r="A4641" s="3">
        <v>6</v>
      </c>
      <c r="B4641" s="134" t="s">
        <v>7101</v>
      </c>
      <c r="C4641" s="4" t="s">
        <v>7102</v>
      </c>
      <c r="D4641" s="5">
        <v>45063</v>
      </c>
      <c r="E4641" s="6" t="s">
        <v>1365</v>
      </c>
      <c r="F4641" s="7">
        <v>2848289</v>
      </c>
      <c r="G4641" s="6" t="s">
        <v>1366</v>
      </c>
      <c r="H4641" s="7">
        <v>299070</v>
      </c>
      <c r="I4641" s="136">
        <v>16742982</v>
      </c>
      <c r="J4641" s="138" t="s">
        <v>717</v>
      </c>
      <c r="K4641" s="139"/>
      <c r="L4641" t="str">
        <f t="shared" si="267"/>
        <v>29640</v>
      </c>
      <c r="M4641">
        <f t="shared" si="268"/>
        <v>29640</v>
      </c>
      <c r="N4641" s="37">
        <f t="shared" si="266"/>
        <v>2848289</v>
      </c>
    </row>
    <row r="4642" spans="1:14" x14ac:dyDescent="0.3">
      <c r="A4642" s="3">
        <v>6</v>
      </c>
      <c r="B4642" s="142"/>
      <c r="C4642" s="4" t="s">
        <v>7103</v>
      </c>
      <c r="D4642" s="5">
        <v>45070</v>
      </c>
      <c r="E4642" s="6" t="s">
        <v>1365</v>
      </c>
      <c r="F4642" s="7">
        <v>5902204</v>
      </c>
      <c r="G4642" s="6" t="s">
        <v>1366</v>
      </c>
      <c r="H4642" s="7">
        <v>619731</v>
      </c>
      <c r="I4642" s="143"/>
      <c r="J4642" s="144"/>
      <c r="K4642" s="145"/>
      <c r="L4642" t="str">
        <f t="shared" si="267"/>
        <v>30079</v>
      </c>
      <c r="M4642">
        <f t="shared" si="268"/>
        <v>30079</v>
      </c>
      <c r="N4642" s="37">
        <f t="shared" si="266"/>
        <v>5902204</v>
      </c>
    </row>
    <row r="4643" spans="1:14" x14ac:dyDescent="0.3">
      <c r="A4643" s="3">
        <v>6</v>
      </c>
      <c r="B4643" s="142"/>
      <c r="C4643" s="4" t="s">
        <v>7104</v>
      </c>
      <c r="D4643" s="5">
        <v>45073</v>
      </c>
      <c r="E4643" s="6" t="s">
        <v>1365</v>
      </c>
      <c r="F4643" s="7">
        <v>1920684</v>
      </c>
      <c r="G4643" s="6" t="s">
        <v>1366</v>
      </c>
      <c r="H4643" s="7">
        <v>201672</v>
      </c>
      <c r="I4643" s="143"/>
      <c r="J4643" s="144"/>
      <c r="K4643" s="145"/>
      <c r="L4643" t="str">
        <f t="shared" si="267"/>
        <v>31482</v>
      </c>
      <c r="M4643">
        <f t="shared" si="268"/>
        <v>31482</v>
      </c>
      <c r="N4643" s="37">
        <f t="shared" si="266"/>
        <v>1920684</v>
      </c>
    </row>
    <row r="4644" spans="1:14" x14ac:dyDescent="0.3">
      <c r="A4644" s="3">
        <v>6</v>
      </c>
      <c r="B4644" s="142"/>
      <c r="C4644" s="4" t="s">
        <v>7105</v>
      </c>
      <c r="D4644" s="5">
        <v>45048</v>
      </c>
      <c r="E4644" s="6" t="s">
        <v>1365</v>
      </c>
      <c r="F4644" s="7">
        <v>2094887</v>
      </c>
      <c r="G4644" s="6" t="s">
        <v>1366</v>
      </c>
      <c r="H4644" s="7">
        <v>219963</v>
      </c>
      <c r="I4644" s="143"/>
      <c r="J4644" s="144"/>
      <c r="K4644" s="145"/>
      <c r="L4644" t="str">
        <f t="shared" si="267"/>
        <v>25283</v>
      </c>
      <c r="M4644">
        <f t="shared" si="268"/>
        <v>25283</v>
      </c>
      <c r="N4644" s="37">
        <f t="shared" si="266"/>
        <v>2094887</v>
      </c>
    </row>
    <row r="4645" spans="1:14" x14ac:dyDescent="0.3">
      <c r="A4645" s="3">
        <v>6</v>
      </c>
      <c r="B4645" s="142"/>
      <c r="C4645" s="4" t="s">
        <v>7106</v>
      </c>
      <c r="D4645" s="5">
        <v>45073</v>
      </c>
      <c r="E4645" s="6" t="s">
        <v>1365</v>
      </c>
      <c r="F4645" s="7">
        <v>2996347</v>
      </c>
      <c r="G4645" s="6" t="s">
        <v>1366</v>
      </c>
      <c r="H4645" s="7">
        <v>314616</v>
      </c>
      <c r="I4645" s="143"/>
      <c r="J4645" s="144"/>
      <c r="K4645" s="145"/>
      <c r="L4645" t="str">
        <f t="shared" si="267"/>
        <v>31481</v>
      </c>
      <c r="M4645">
        <f t="shared" si="268"/>
        <v>31481</v>
      </c>
      <c r="N4645" s="37">
        <f t="shared" si="266"/>
        <v>2996347</v>
      </c>
    </row>
    <row r="4646" spans="1:14" x14ac:dyDescent="0.3">
      <c r="A4646" s="3">
        <v>6</v>
      </c>
      <c r="B4646" s="135"/>
      <c r="C4646" s="4" t="s">
        <v>7107</v>
      </c>
      <c r="D4646" s="5">
        <v>45048</v>
      </c>
      <c r="E4646" s="6" t="s">
        <v>1365</v>
      </c>
      <c r="F4646" s="7">
        <v>2944831</v>
      </c>
      <c r="G4646" s="6" t="s">
        <v>1366</v>
      </c>
      <c r="H4646" s="7">
        <v>309207</v>
      </c>
      <c r="I4646" s="137"/>
      <c r="J4646" s="140"/>
      <c r="K4646" s="141"/>
      <c r="L4646" t="str">
        <f t="shared" si="267"/>
        <v>25282</v>
      </c>
      <c r="M4646">
        <f t="shared" si="268"/>
        <v>25282</v>
      </c>
      <c r="N4646" s="37">
        <f t="shared" si="266"/>
        <v>2944831</v>
      </c>
    </row>
    <row r="4647" spans="1:14" ht="37.6" x14ac:dyDescent="0.3">
      <c r="A4647" s="3">
        <v>6</v>
      </c>
      <c r="B4647" s="8" t="s">
        <v>7108</v>
      </c>
      <c r="C4647" s="4" t="s">
        <v>7109</v>
      </c>
      <c r="D4647" s="5">
        <v>45073</v>
      </c>
      <c r="E4647" s="6" t="s">
        <v>1368</v>
      </c>
      <c r="F4647" s="7">
        <v>3433166</v>
      </c>
      <c r="G4647" s="6" t="s">
        <v>1366</v>
      </c>
      <c r="H4647" s="7">
        <v>360482</v>
      </c>
      <c r="I4647" s="11">
        <v>3072684</v>
      </c>
      <c r="J4647" s="132" t="s">
        <v>1866</v>
      </c>
      <c r="K4647" s="133"/>
      <c r="L4647" t="str">
        <f t="shared" si="267"/>
        <v>31439</v>
      </c>
      <c r="M4647">
        <f t="shared" si="268"/>
        <v>31439</v>
      </c>
      <c r="N4647" s="37">
        <f t="shared" si="266"/>
        <v>3433166</v>
      </c>
    </row>
    <row r="4648" spans="1:14" ht="37.6" x14ac:dyDescent="0.3">
      <c r="A4648" s="3">
        <v>6</v>
      </c>
      <c r="B4648" s="8" t="s">
        <v>7112</v>
      </c>
      <c r="C4648" s="4" t="s">
        <v>7113</v>
      </c>
      <c r="D4648" s="5">
        <v>45063</v>
      </c>
      <c r="E4648" s="6" t="s">
        <v>1368</v>
      </c>
      <c r="F4648" s="7">
        <v>4103693</v>
      </c>
      <c r="G4648" s="6" t="s">
        <v>1366</v>
      </c>
      <c r="H4648" s="7">
        <v>430888</v>
      </c>
      <c r="I4648" s="11">
        <v>3672805</v>
      </c>
      <c r="J4648" s="132" t="s">
        <v>722</v>
      </c>
      <c r="K4648" s="133"/>
      <c r="L4648" t="str">
        <f t="shared" si="267"/>
        <v>28507</v>
      </c>
      <c r="M4648">
        <f t="shared" si="268"/>
        <v>28507</v>
      </c>
      <c r="N4648" s="37">
        <f t="shared" si="266"/>
        <v>4103693</v>
      </c>
    </row>
    <row r="4649" spans="1:14" x14ac:dyDescent="0.3">
      <c r="A4649" s="3">
        <v>6</v>
      </c>
      <c r="B4649" s="134" t="s">
        <v>7114</v>
      </c>
      <c r="C4649" s="4" t="s">
        <v>7115</v>
      </c>
      <c r="D4649" s="5">
        <v>45050</v>
      </c>
      <c r="E4649" s="6" t="s">
        <v>1368</v>
      </c>
      <c r="F4649" s="7">
        <v>1465959</v>
      </c>
      <c r="G4649" s="6" t="s">
        <v>1366</v>
      </c>
      <c r="H4649" s="7">
        <v>153926</v>
      </c>
      <c r="I4649" s="136">
        <v>13411873</v>
      </c>
      <c r="J4649" s="138" t="s">
        <v>726</v>
      </c>
      <c r="K4649" s="139"/>
      <c r="L4649" t="str">
        <f t="shared" si="267"/>
        <v>25342</v>
      </c>
      <c r="M4649">
        <f t="shared" si="268"/>
        <v>25342</v>
      </c>
      <c r="N4649" s="37">
        <f t="shared" si="266"/>
        <v>1465959</v>
      </c>
    </row>
    <row r="4650" spans="1:14" ht="25.05" x14ac:dyDescent="0.3">
      <c r="A4650" s="3">
        <v>6</v>
      </c>
      <c r="B4650" s="142"/>
      <c r="C4650" s="4" t="s">
        <v>7116</v>
      </c>
      <c r="D4650" s="5">
        <v>45065</v>
      </c>
      <c r="E4650" s="6" t="s">
        <v>1787</v>
      </c>
      <c r="F4650" s="7">
        <v>4234934</v>
      </c>
      <c r="G4650" s="6" t="s">
        <v>1366</v>
      </c>
      <c r="H4650" s="7">
        <v>444668</v>
      </c>
      <c r="I4650" s="143"/>
      <c r="J4650" s="144"/>
      <c r="K4650" s="145"/>
      <c r="L4650" t="str">
        <f t="shared" si="267"/>
        <v>29753</v>
      </c>
      <c r="M4650">
        <f t="shared" si="268"/>
        <v>29753</v>
      </c>
      <c r="N4650" s="37">
        <f t="shared" si="266"/>
        <v>4234934</v>
      </c>
    </row>
    <row r="4651" spans="1:14" x14ac:dyDescent="0.3">
      <c r="A4651" s="3">
        <v>6</v>
      </c>
      <c r="B4651" s="142"/>
      <c r="C4651" s="4" t="s">
        <v>7117</v>
      </c>
      <c r="D4651" s="5">
        <v>45057</v>
      </c>
      <c r="E4651" s="6" t="s">
        <v>1368</v>
      </c>
      <c r="F4651" s="7">
        <v>1954612</v>
      </c>
      <c r="G4651" s="6" t="s">
        <v>1366</v>
      </c>
      <c r="H4651" s="7">
        <v>205234</v>
      </c>
      <c r="I4651" s="143"/>
      <c r="J4651" s="144"/>
      <c r="K4651" s="145"/>
      <c r="L4651" t="str">
        <f t="shared" si="267"/>
        <v>27425</v>
      </c>
      <c r="M4651">
        <f t="shared" si="268"/>
        <v>27425</v>
      </c>
      <c r="N4651" s="37">
        <f t="shared" si="266"/>
        <v>1954612</v>
      </c>
    </row>
    <row r="4652" spans="1:14" x14ac:dyDescent="0.3">
      <c r="A4652" s="3">
        <v>6</v>
      </c>
      <c r="B4652" s="142"/>
      <c r="C4652" s="4" t="s">
        <v>7118</v>
      </c>
      <c r="D4652" s="5">
        <v>45073</v>
      </c>
      <c r="E4652" s="6" t="s">
        <v>1368</v>
      </c>
      <c r="F4652" s="7">
        <v>3664914</v>
      </c>
      <c r="G4652" s="6" t="s">
        <v>1366</v>
      </c>
      <c r="H4652" s="7">
        <v>384816</v>
      </c>
      <c r="I4652" s="143"/>
      <c r="J4652" s="144"/>
      <c r="K4652" s="145"/>
      <c r="L4652" t="str">
        <f t="shared" si="267"/>
        <v>31480</v>
      </c>
      <c r="M4652">
        <f t="shared" si="268"/>
        <v>31480</v>
      </c>
      <c r="N4652" s="37">
        <f t="shared" si="266"/>
        <v>3664914</v>
      </c>
    </row>
    <row r="4653" spans="1:14" x14ac:dyDescent="0.3">
      <c r="A4653" s="3">
        <v>6</v>
      </c>
      <c r="B4653" s="135"/>
      <c r="C4653" s="4" t="s">
        <v>7119</v>
      </c>
      <c r="D4653" s="5">
        <v>45063</v>
      </c>
      <c r="E4653" s="6" t="s">
        <v>1368</v>
      </c>
      <c r="F4653" s="7">
        <v>3664914</v>
      </c>
      <c r="G4653" s="6" t="s">
        <v>1366</v>
      </c>
      <c r="H4653" s="7">
        <v>384816</v>
      </c>
      <c r="I4653" s="137"/>
      <c r="J4653" s="140"/>
      <c r="K4653" s="141"/>
      <c r="L4653" t="str">
        <f t="shared" si="267"/>
        <v>28677</v>
      </c>
      <c r="M4653">
        <f t="shared" si="268"/>
        <v>28677</v>
      </c>
      <c r="N4653" s="37">
        <f t="shared" si="266"/>
        <v>3664914</v>
      </c>
    </row>
    <row r="4654" spans="1:14" ht="37.6" x14ac:dyDescent="0.3">
      <c r="A4654" s="3">
        <v>6</v>
      </c>
      <c r="B4654" s="8" t="s">
        <v>7120</v>
      </c>
      <c r="C4654" s="4" t="s">
        <v>7121</v>
      </c>
      <c r="D4654" s="5">
        <v>45070</v>
      </c>
      <c r="E4654" s="6" t="s">
        <v>1368</v>
      </c>
      <c r="F4654" s="7">
        <v>6875341</v>
      </c>
      <c r="G4654" s="6" t="s">
        <v>1366</v>
      </c>
      <c r="H4654" s="7">
        <v>721911</v>
      </c>
      <c r="I4654" s="11">
        <v>6153430</v>
      </c>
      <c r="J4654" s="132" t="s">
        <v>739</v>
      </c>
      <c r="K4654" s="133"/>
      <c r="L4654" t="str">
        <f t="shared" si="267"/>
        <v>30132</v>
      </c>
      <c r="M4654">
        <f t="shared" si="268"/>
        <v>30132</v>
      </c>
      <c r="N4654" s="37">
        <f t="shared" si="266"/>
        <v>6875341</v>
      </c>
    </row>
    <row r="4655" spans="1:14" x14ac:dyDescent="0.3">
      <c r="A4655" s="3">
        <v>6</v>
      </c>
      <c r="B4655" s="134" t="s">
        <v>7122</v>
      </c>
      <c r="C4655" s="4" t="s">
        <v>7123</v>
      </c>
      <c r="D4655" s="5">
        <v>45063</v>
      </c>
      <c r="E4655" s="6" t="s">
        <v>1365</v>
      </c>
      <c r="F4655" s="7">
        <v>2531364</v>
      </c>
      <c r="G4655" s="6" t="s">
        <v>1366</v>
      </c>
      <c r="H4655" s="7">
        <v>265793</v>
      </c>
      <c r="I4655" s="136">
        <v>7477209</v>
      </c>
      <c r="J4655" s="138" t="s">
        <v>749</v>
      </c>
      <c r="K4655" s="139"/>
      <c r="L4655" t="str">
        <f t="shared" si="267"/>
        <v>29648</v>
      </c>
      <c r="M4655">
        <f t="shared" si="268"/>
        <v>29648</v>
      </c>
      <c r="N4655" s="37">
        <f t="shared" si="266"/>
        <v>2531364</v>
      </c>
    </row>
    <row r="4656" spans="1:14" x14ac:dyDescent="0.3">
      <c r="A4656" s="3">
        <v>6</v>
      </c>
      <c r="B4656" s="142"/>
      <c r="C4656" s="4" t="s">
        <v>7124</v>
      </c>
      <c r="D4656" s="5">
        <v>45070</v>
      </c>
      <c r="E4656" s="6" t="s">
        <v>1365</v>
      </c>
      <c r="F4656" s="7">
        <v>2728286</v>
      </c>
      <c r="G4656" s="6" t="s">
        <v>1366</v>
      </c>
      <c r="H4656" s="7">
        <v>286470</v>
      </c>
      <c r="I4656" s="143"/>
      <c r="J4656" s="144"/>
      <c r="K4656" s="145"/>
      <c r="L4656" t="str">
        <f t="shared" si="267"/>
        <v>30134</v>
      </c>
      <c r="M4656">
        <f t="shared" si="268"/>
        <v>30134</v>
      </c>
      <c r="N4656" s="37">
        <f t="shared" si="266"/>
        <v>2728286</v>
      </c>
    </row>
    <row r="4657" spans="1:14" x14ac:dyDescent="0.3">
      <c r="A4657" s="3">
        <v>6</v>
      </c>
      <c r="B4657" s="135"/>
      <c r="C4657" s="4" t="s">
        <v>7125</v>
      </c>
      <c r="D4657" s="5">
        <v>45052</v>
      </c>
      <c r="E4657" s="6" t="s">
        <v>1365</v>
      </c>
      <c r="F4657" s="7">
        <v>3094773</v>
      </c>
      <c r="G4657" s="6" t="s">
        <v>1366</v>
      </c>
      <c r="H4657" s="7">
        <v>324951</v>
      </c>
      <c r="I4657" s="137"/>
      <c r="J4657" s="140"/>
      <c r="K4657" s="141"/>
      <c r="L4657" t="str">
        <f t="shared" si="267"/>
        <v>25541</v>
      </c>
      <c r="M4657">
        <f t="shared" si="268"/>
        <v>25541</v>
      </c>
      <c r="N4657" s="37">
        <f t="shared" si="266"/>
        <v>3094773</v>
      </c>
    </row>
    <row r="4658" spans="1:14" x14ac:dyDescent="0.3">
      <c r="A4658" s="3">
        <v>6</v>
      </c>
      <c r="B4658" s="134" t="s">
        <v>7126</v>
      </c>
      <c r="C4658" s="4" t="s">
        <v>7127</v>
      </c>
      <c r="D4658" s="5">
        <v>45076</v>
      </c>
      <c r="E4658" s="6" t="s">
        <v>1365</v>
      </c>
      <c r="F4658" s="7">
        <v>6428620</v>
      </c>
      <c r="G4658" s="6" t="s">
        <v>1366</v>
      </c>
      <c r="H4658" s="7">
        <v>675005</v>
      </c>
      <c r="I4658" s="136">
        <v>12661487</v>
      </c>
      <c r="J4658" s="138" t="s">
        <v>760</v>
      </c>
      <c r="K4658" s="139"/>
      <c r="L4658" t="str">
        <f t="shared" si="267"/>
        <v>31589</v>
      </c>
      <c r="M4658">
        <f t="shared" si="268"/>
        <v>31589</v>
      </c>
      <c r="N4658" s="37">
        <f t="shared" si="266"/>
        <v>6428620</v>
      </c>
    </row>
    <row r="4659" spans="1:14" ht="25.05" x14ac:dyDescent="0.3">
      <c r="A4659" s="3">
        <v>6</v>
      </c>
      <c r="B4659" s="142"/>
      <c r="C4659" s="4" t="s">
        <v>7128</v>
      </c>
      <c r="D4659" s="5">
        <v>45049</v>
      </c>
      <c r="E4659" s="6" t="s">
        <v>1378</v>
      </c>
      <c r="F4659" s="7">
        <v>3168594</v>
      </c>
      <c r="G4659" s="6" t="s">
        <v>1366</v>
      </c>
      <c r="H4659" s="7">
        <v>332702</v>
      </c>
      <c r="I4659" s="143"/>
      <c r="J4659" s="144"/>
      <c r="K4659" s="145"/>
      <c r="L4659" t="str">
        <f t="shared" si="267"/>
        <v>25299</v>
      </c>
      <c r="M4659">
        <f t="shared" si="268"/>
        <v>25299</v>
      </c>
      <c r="N4659" s="37">
        <f t="shared" si="266"/>
        <v>3168594</v>
      </c>
    </row>
    <row r="4660" spans="1:14" x14ac:dyDescent="0.3">
      <c r="A4660" s="3">
        <v>6</v>
      </c>
      <c r="B4660" s="135"/>
      <c r="C4660" s="4" t="s">
        <v>7129</v>
      </c>
      <c r="D4660" s="5">
        <v>45062</v>
      </c>
      <c r="E4660" s="6" t="s">
        <v>1365</v>
      </c>
      <c r="F4660" s="7">
        <v>4549699</v>
      </c>
      <c r="G4660" s="6" t="s">
        <v>1366</v>
      </c>
      <c r="H4660" s="7">
        <v>477718</v>
      </c>
      <c r="I4660" s="137"/>
      <c r="J4660" s="140"/>
      <c r="K4660" s="141"/>
      <c r="L4660" t="str">
        <f t="shared" si="267"/>
        <v>28386</v>
      </c>
      <c r="M4660">
        <f t="shared" si="268"/>
        <v>28386</v>
      </c>
      <c r="N4660" s="37">
        <f t="shared" si="266"/>
        <v>4549699</v>
      </c>
    </row>
    <row r="4661" spans="1:14" x14ac:dyDescent="0.3">
      <c r="A4661" s="3">
        <v>6</v>
      </c>
      <c r="B4661" s="134" t="s">
        <v>7133</v>
      </c>
      <c r="C4661" s="4" t="s">
        <v>7134</v>
      </c>
      <c r="D4661" s="5">
        <v>45050</v>
      </c>
      <c r="E4661" s="6" t="s">
        <v>1368</v>
      </c>
      <c r="F4661" s="7">
        <v>1954612</v>
      </c>
      <c r="G4661" s="6" t="s">
        <v>1366</v>
      </c>
      <c r="H4661" s="7">
        <v>205234</v>
      </c>
      <c r="I4661" s="136">
        <v>13889735</v>
      </c>
      <c r="J4661" s="138" t="s">
        <v>767</v>
      </c>
      <c r="K4661" s="139"/>
      <c r="L4661" t="str">
        <f t="shared" si="267"/>
        <v>25422</v>
      </c>
      <c r="M4661">
        <f t="shared" si="268"/>
        <v>25422</v>
      </c>
      <c r="N4661" s="37">
        <f t="shared" si="266"/>
        <v>1954612</v>
      </c>
    </row>
    <row r="4662" spans="1:14" x14ac:dyDescent="0.3">
      <c r="A4662" s="3">
        <v>6</v>
      </c>
      <c r="B4662" s="142"/>
      <c r="C4662" s="4" t="s">
        <v>7135</v>
      </c>
      <c r="D4662" s="5">
        <v>45057</v>
      </c>
      <c r="E4662" s="6" t="s">
        <v>1368</v>
      </c>
      <c r="F4662" s="7">
        <v>1497639</v>
      </c>
      <c r="G4662" s="6" t="s">
        <v>1366</v>
      </c>
      <c r="H4662" s="7">
        <v>157252</v>
      </c>
      <c r="I4662" s="143"/>
      <c r="J4662" s="144"/>
      <c r="K4662" s="145"/>
      <c r="L4662" t="str">
        <f t="shared" si="267"/>
        <v>28085</v>
      </c>
      <c r="M4662">
        <f t="shared" si="268"/>
        <v>28085</v>
      </c>
      <c r="N4662" s="37">
        <f t="shared" si="266"/>
        <v>1497639</v>
      </c>
    </row>
    <row r="4663" spans="1:14" x14ac:dyDescent="0.3">
      <c r="A4663" s="3">
        <v>6</v>
      </c>
      <c r="B4663" s="142"/>
      <c r="C4663" s="4" t="s">
        <v>7136</v>
      </c>
      <c r="D4663" s="5">
        <v>45075</v>
      </c>
      <c r="E4663" s="6" t="s">
        <v>1368</v>
      </c>
      <c r="F4663" s="7">
        <v>1221638</v>
      </c>
      <c r="G4663" s="6" t="s">
        <v>1366</v>
      </c>
      <c r="H4663" s="7">
        <v>128272</v>
      </c>
      <c r="I4663" s="143"/>
      <c r="J4663" s="144"/>
      <c r="K4663" s="145"/>
      <c r="L4663" t="str">
        <f t="shared" si="267"/>
        <v>31563</v>
      </c>
      <c r="M4663">
        <f t="shared" si="268"/>
        <v>31563</v>
      </c>
      <c r="N4663" s="37">
        <f t="shared" ref="N4663:N4726" si="269">+F4663</f>
        <v>1221638</v>
      </c>
    </row>
    <row r="4664" spans="1:14" ht="25.05" x14ac:dyDescent="0.3">
      <c r="A4664" s="3">
        <v>6</v>
      </c>
      <c r="B4664" s="142"/>
      <c r="C4664" s="4" t="s">
        <v>7137</v>
      </c>
      <c r="D4664" s="5">
        <v>45071</v>
      </c>
      <c r="E4664" s="6" t="s">
        <v>1787</v>
      </c>
      <c r="F4664" s="7">
        <v>1861728</v>
      </c>
      <c r="G4664" s="6" t="s">
        <v>1366</v>
      </c>
      <c r="H4664" s="7">
        <v>195481</v>
      </c>
      <c r="I4664" s="143"/>
      <c r="J4664" s="144"/>
      <c r="K4664" s="145"/>
      <c r="L4664" t="str">
        <f t="shared" si="267"/>
        <v>31245</v>
      </c>
      <c r="M4664">
        <f t="shared" si="268"/>
        <v>31245</v>
      </c>
      <c r="N4664" s="37">
        <f t="shared" si="269"/>
        <v>1861728</v>
      </c>
    </row>
    <row r="4665" spans="1:14" x14ac:dyDescent="0.3">
      <c r="A4665" s="3">
        <v>6</v>
      </c>
      <c r="B4665" s="142"/>
      <c r="C4665" s="4" t="s">
        <v>7138</v>
      </c>
      <c r="D4665" s="5">
        <v>45064</v>
      </c>
      <c r="E4665" s="6" t="s">
        <v>1368</v>
      </c>
      <c r="F4665" s="7">
        <v>3251017</v>
      </c>
      <c r="G4665" s="6" t="s">
        <v>1366</v>
      </c>
      <c r="H4665" s="7">
        <v>341357</v>
      </c>
      <c r="I4665" s="143"/>
      <c r="J4665" s="144"/>
      <c r="K4665" s="145"/>
      <c r="L4665" t="str">
        <f t="shared" si="267"/>
        <v>29714</v>
      </c>
      <c r="M4665">
        <f t="shared" si="268"/>
        <v>29714</v>
      </c>
      <c r="N4665" s="37">
        <f t="shared" si="269"/>
        <v>3251017</v>
      </c>
    </row>
    <row r="4666" spans="1:14" x14ac:dyDescent="0.3">
      <c r="A4666" s="3">
        <v>6</v>
      </c>
      <c r="B4666" s="142"/>
      <c r="C4666" s="4" t="s">
        <v>7139</v>
      </c>
      <c r="D4666" s="5">
        <v>45061</v>
      </c>
      <c r="E4666" s="6" t="s">
        <v>1368</v>
      </c>
      <c r="F4666" s="7">
        <v>2443276</v>
      </c>
      <c r="G4666" s="6" t="s">
        <v>1366</v>
      </c>
      <c r="H4666" s="7">
        <v>256544</v>
      </c>
      <c r="I4666" s="143"/>
      <c r="J4666" s="144"/>
      <c r="K4666" s="145"/>
      <c r="L4666" t="str">
        <f t="shared" si="267"/>
        <v>28350</v>
      </c>
      <c r="M4666">
        <f t="shared" si="268"/>
        <v>28350</v>
      </c>
      <c r="N4666" s="37">
        <f t="shared" si="269"/>
        <v>2443276</v>
      </c>
    </row>
    <row r="4667" spans="1:14" x14ac:dyDescent="0.3">
      <c r="A4667" s="3">
        <v>6</v>
      </c>
      <c r="B4667" s="135"/>
      <c r="C4667" s="4" t="s">
        <v>7140</v>
      </c>
      <c r="D4667" s="5">
        <v>45054</v>
      </c>
      <c r="E4667" s="6" t="s">
        <v>1368</v>
      </c>
      <c r="F4667" s="7">
        <v>3289347</v>
      </c>
      <c r="G4667" s="6" t="s">
        <v>1366</v>
      </c>
      <c r="H4667" s="7">
        <v>345381</v>
      </c>
      <c r="I4667" s="137"/>
      <c r="J4667" s="140"/>
      <c r="K4667" s="141"/>
      <c r="L4667" t="str">
        <f t="shared" si="267"/>
        <v>25740</v>
      </c>
      <c r="M4667">
        <f t="shared" si="268"/>
        <v>25740</v>
      </c>
      <c r="N4667" s="37">
        <f t="shared" si="269"/>
        <v>3289347</v>
      </c>
    </row>
    <row r="4668" spans="1:14" x14ac:dyDescent="0.3">
      <c r="A4668" s="3">
        <v>6</v>
      </c>
      <c r="B4668" s="134" t="s">
        <v>7141</v>
      </c>
      <c r="C4668" s="4" t="s">
        <v>7142</v>
      </c>
      <c r="D4668" s="5">
        <v>45069</v>
      </c>
      <c r="E4668" s="6" t="s">
        <v>1368</v>
      </c>
      <c r="F4668" s="7">
        <v>2841625</v>
      </c>
      <c r="G4668" s="6" t="s">
        <v>1366</v>
      </c>
      <c r="H4668" s="7">
        <v>298370</v>
      </c>
      <c r="I4668" s="136">
        <v>5754615</v>
      </c>
      <c r="J4668" s="138" t="s">
        <v>777</v>
      </c>
      <c r="K4668" s="139"/>
      <c r="L4668" t="str">
        <f t="shared" si="267"/>
        <v>29963</v>
      </c>
      <c r="M4668">
        <f t="shared" si="268"/>
        <v>29963</v>
      </c>
      <c r="N4668" s="37">
        <f t="shared" si="269"/>
        <v>2841625</v>
      </c>
    </row>
    <row r="4669" spans="1:14" x14ac:dyDescent="0.3">
      <c r="A4669" s="3">
        <v>6</v>
      </c>
      <c r="B4669" s="135"/>
      <c r="C4669" s="4" t="s">
        <v>7143</v>
      </c>
      <c r="D4669" s="5">
        <v>45054</v>
      </c>
      <c r="E4669" s="6" t="s">
        <v>1368</v>
      </c>
      <c r="F4669" s="7">
        <v>3588112</v>
      </c>
      <c r="G4669" s="6" t="s">
        <v>1366</v>
      </c>
      <c r="H4669" s="7">
        <v>376752</v>
      </c>
      <c r="I4669" s="137"/>
      <c r="J4669" s="140"/>
      <c r="K4669" s="141"/>
      <c r="L4669" t="str">
        <f t="shared" si="267"/>
        <v>25688</v>
      </c>
      <c r="M4669">
        <f t="shared" si="268"/>
        <v>25688</v>
      </c>
      <c r="N4669" s="37">
        <f t="shared" si="269"/>
        <v>3588112</v>
      </c>
    </row>
    <row r="4670" spans="1:14" ht="37.6" x14ac:dyDescent="0.3">
      <c r="A4670" s="3">
        <v>6</v>
      </c>
      <c r="B4670" s="8" t="s">
        <v>7144</v>
      </c>
      <c r="C4670" s="4" t="s">
        <v>7145</v>
      </c>
      <c r="D4670" s="5">
        <v>45068</v>
      </c>
      <c r="E4670" s="6" t="s">
        <v>1368</v>
      </c>
      <c r="F4670" s="7">
        <v>3383149</v>
      </c>
      <c r="G4670" s="6" t="s">
        <v>1366</v>
      </c>
      <c r="H4670" s="7">
        <v>355231</v>
      </c>
      <c r="I4670" s="11">
        <v>3027918</v>
      </c>
      <c r="J4670" s="132" t="s">
        <v>1905</v>
      </c>
      <c r="K4670" s="133"/>
      <c r="L4670" t="str">
        <f t="shared" si="267"/>
        <v>29832</v>
      </c>
      <c r="M4670">
        <f t="shared" si="268"/>
        <v>29832</v>
      </c>
      <c r="N4670" s="37">
        <f t="shared" si="269"/>
        <v>3383149</v>
      </c>
    </row>
    <row r="4671" spans="1:14" x14ac:dyDescent="0.3">
      <c r="A4671" s="3">
        <v>6</v>
      </c>
      <c r="B4671" s="134" t="s">
        <v>7146</v>
      </c>
      <c r="C4671" s="4" t="s">
        <v>7147</v>
      </c>
      <c r="D4671" s="5">
        <v>45073</v>
      </c>
      <c r="E4671" s="6" t="s">
        <v>1365</v>
      </c>
      <c r="F4671" s="7">
        <v>1609069</v>
      </c>
      <c r="G4671" s="6" t="s">
        <v>1366</v>
      </c>
      <c r="H4671" s="7">
        <v>168952</v>
      </c>
      <c r="I4671" s="136">
        <v>2533483</v>
      </c>
      <c r="J4671" s="138" t="s">
        <v>7148</v>
      </c>
      <c r="K4671" s="139"/>
      <c r="L4671" t="str">
        <f t="shared" si="267"/>
        <v>31485</v>
      </c>
      <c r="M4671">
        <f t="shared" si="268"/>
        <v>31485</v>
      </c>
      <c r="N4671" s="37">
        <f t="shared" si="269"/>
        <v>1609069</v>
      </c>
    </row>
    <row r="4672" spans="1:14" x14ac:dyDescent="0.3">
      <c r="A4672" s="3">
        <v>6</v>
      </c>
      <c r="B4672" s="135"/>
      <c r="C4672" s="4" t="s">
        <v>7149</v>
      </c>
      <c r="D4672" s="5">
        <v>45058</v>
      </c>
      <c r="E4672" s="6" t="s">
        <v>1365</v>
      </c>
      <c r="F4672" s="7">
        <v>1221638</v>
      </c>
      <c r="G4672" s="6" t="s">
        <v>1366</v>
      </c>
      <c r="H4672" s="7">
        <v>128272</v>
      </c>
      <c r="I4672" s="137"/>
      <c r="J4672" s="140"/>
      <c r="K4672" s="141"/>
      <c r="L4672" t="str">
        <f t="shared" si="267"/>
        <v>28207</v>
      </c>
      <c r="M4672">
        <f t="shared" si="268"/>
        <v>28207</v>
      </c>
      <c r="N4672" s="37">
        <f t="shared" si="269"/>
        <v>1221638</v>
      </c>
    </row>
    <row r="4673" spans="1:14" x14ac:dyDescent="0.3">
      <c r="A4673" s="3">
        <v>6</v>
      </c>
      <c r="B4673" s="134" t="s">
        <v>7150</v>
      </c>
      <c r="C4673" s="4" t="s">
        <v>7151</v>
      </c>
      <c r="D4673" s="5">
        <v>45061</v>
      </c>
      <c r="E4673" s="6" t="s">
        <v>1365</v>
      </c>
      <c r="F4673" s="7">
        <v>7485951</v>
      </c>
      <c r="G4673" s="6" t="s">
        <v>1366</v>
      </c>
      <c r="H4673" s="7">
        <v>786025</v>
      </c>
      <c r="I4673" s="136">
        <v>12667951</v>
      </c>
      <c r="J4673" s="138" t="s">
        <v>788</v>
      </c>
      <c r="K4673" s="139"/>
      <c r="L4673" t="str">
        <f t="shared" si="267"/>
        <v>28339</v>
      </c>
      <c r="M4673">
        <f t="shared" si="268"/>
        <v>28339</v>
      </c>
      <c r="N4673" s="37">
        <f t="shared" si="269"/>
        <v>7485951</v>
      </c>
    </row>
    <row r="4674" spans="1:14" x14ac:dyDescent="0.3">
      <c r="A4674" s="3">
        <v>6</v>
      </c>
      <c r="B4674" s="135"/>
      <c r="C4674" s="4" t="s">
        <v>7152</v>
      </c>
      <c r="D4674" s="5">
        <v>45073</v>
      </c>
      <c r="E4674" s="6" t="s">
        <v>1365</v>
      </c>
      <c r="F4674" s="7">
        <v>6668184</v>
      </c>
      <c r="G4674" s="6" t="s">
        <v>1366</v>
      </c>
      <c r="H4674" s="7">
        <v>700159</v>
      </c>
      <c r="I4674" s="137"/>
      <c r="J4674" s="140"/>
      <c r="K4674" s="141"/>
      <c r="L4674" t="str">
        <f t="shared" si="267"/>
        <v>31479</v>
      </c>
      <c r="M4674">
        <f t="shared" si="268"/>
        <v>31479</v>
      </c>
      <c r="N4674" s="37">
        <f t="shared" si="269"/>
        <v>6668184</v>
      </c>
    </row>
    <row r="4675" spans="1:14" x14ac:dyDescent="0.3">
      <c r="A4675" s="3">
        <v>6</v>
      </c>
      <c r="B4675" s="134" t="s">
        <v>7153</v>
      </c>
      <c r="C4675" s="4" t="s">
        <v>7154</v>
      </c>
      <c r="D4675" s="5">
        <v>45075</v>
      </c>
      <c r="E4675" s="6" t="s">
        <v>1908</v>
      </c>
      <c r="F4675" s="7">
        <v>3993968</v>
      </c>
      <c r="G4675" s="6" t="s">
        <v>1366</v>
      </c>
      <c r="H4675" s="7">
        <v>419367</v>
      </c>
      <c r="I4675" s="136">
        <v>18395757</v>
      </c>
      <c r="J4675" s="138" t="s">
        <v>792</v>
      </c>
      <c r="K4675" s="139"/>
      <c r="L4675" t="str">
        <f t="shared" si="267"/>
        <v>31501</v>
      </c>
      <c r="M4675">
        <f t="shared" si="268"/>
        <v>31501</v>
      </c>
      <c r="N4675" s="37">
        <f t="shared" si="269"/>
        <v>3993968</v>
      </c>
    </row>
    <row r="4676" spans="1:14" x14ac:dyDescent="0.3">
      <c r="A4676" s="3">
        <v>6</v>
      </c>
      <c r="B4676" s="142"/>
      <c r="C4676" s="4" t="s">
        <v>7155</v>
      </c>
      <c r="D4676" s="5">
        <v>45049</v>
      </c>
      <c r="E4676" s="6" t="s">
        <v>1368</v>
      </c>
      <c r="F4676" s="7">
        <v>2592788</v>
      </c>
      <c r="G4676" s="6" t="s">
        <v>1366</v>
      </c>
      <c r="H4676" s="7">
        <v>272243</v>
      </c>
      <c r="I4676" s="143"/>
      <c r="J4676" s="144"/>
      <c r="K4676" s="145"/>
      <c r="L4676" t="str">
        <f t="shared" si="267"/>
        <v>25308</v>
      </c>
      <c r="M4676">
        <f t="shared" si="268"/>
        <v>25308</v>
      </c>
      <c r="N4676" s="37">
        <f t="shared" si="269"/>
        <v>2592788</v>
      </c>
    </row>
    <row r="4677" spans="1:14" x14ac:dyDescent="0.3">
      <c r="A4677" s="3">
        <v>6</v>
      </c>
      <c r="B4677" s="142"/>
      <c r="C4677" s="4" t="s">
        <v>7156</v>
      </c>
      <c r="D4677" s="5">
        <v>45061</v>
      </c>
      <c r="E4677" s="6" t="s">
        <v>1368</v>
      </c>
      <c r="F4677" s="7">
        <v>4402343</v>
      </c>
      <c r="G4677" s="6" t="s">
        <v>1366</v>
      </c>
      <c r="H4677" s="7">
        <v>462246</v>
      </c>
      <c r="I4677" s="143"/>
      <c r="J4677" s="144"/>
      <c r="K4677" s="145"/>
      <c r="L4677" t="str">
        <f t="shared" si="267"/>
        <v>28335</v>
      </c>
      <c r="M4677">
        <f t="shared" si="268"/>
        <v>28335</v>
      </c>
      <c r="N4677" s="37">
        <f t="shared" si="269"/>
        <v>4402343</v>
      </c>
    </row>
    <row r="4678" spans="1:14" x14ac:dyDescent="0.3">
      <c r="A4678" s="3">
        <v>6</v>
      </c>
      <c r="B4678" s="142"/>
      <c r="C4678" s="4" t="s">
        <v>7157</v>
      </c>
      <c r="D4678" s="5">
        <v>45054</v>
      </c>
      <c r="E4678" s="6" t="s">
        <v>1368</v>
      </c>
      <c r="F4678" s="7">
        <v>3890579</v>
      </c>
      <c r="G4678" s="6" t="s">
        <v>1366</v>
      </c>
      <c r="H4678" s="7">
        <v>408511</v>
      </c>
      <c r="I4678" s="143"/>
      <c r="J4678" s="144"/>
      <c r="K4678" s="145"/>
      <c r="L4678" t="str">
        <f t="shared" si="267"/>
        <v>25682</v>
      </c>
      <c r="M4678">
        <f t="shared" si="268"/>
        <v>25682</v>
      </c>
      <c r="N4678" s="37">
        <f t="shared" si="269"/>
        <v>3890579</v>
      </c>
    </row>
    <row r="4679" spans="1:14" x14ac:dyDescent="0.3">
      <c r="A4679" s="3">
        <v>6</v>
      </c>
      <c r="B4679" s="135"/>
      <c r="C4679" s="4" t="s">
        <v>7158</v>
      </c>
      <c r="D4679" s="5">
        <v>45068</v>
      </c>
      <c r="E4679" s="6" t="s">
        <v>1368</v>
      </c>
      <c r="F4679" s="7">
        <v>5674240</v>
      </c>
      <c r="G4679" s="6" t="s">
        <v>1366</v>
      </c>
      <c r="H4679" s="7">
        <v>595795</v>
      </c>
      <c r="I4679" s="137"/>
      <c r="J4679" s="140"/>
      <c r="K4679" s="141"/>
      <c r="L4679" t="str">
        <f t="shared" ref="L4679:L4742" si="270">+RIGHT(C4679,5)</f>
        <v>29895</v>
      </c>
      <c r="M4679">
        <f t="shared" ref="M4679:M4742" si="271">+L4679*1</f>
        <v>29895</v>
      </c>
      <c r="N4679" s="37">
        <f t="shared" si="269"/>
        <v>5674240</v>
      </c>
    </row>
    <row r="4680" spans="1:14" ht="25.05" x14ac:dyDescent="0.3">
      <c r="A4680" s="3">
        <v>6</v>
      </c>
      <c r="B4680" s="134" t="s">
        <v>7161</v>
      </c>
      <c r="C4680" s="4" t="s">
        <v>7162</v>
      </c>
      <c r="D4680" s="5">
        <v>45076</v>
      </c>
      <c r="E4680" s="6" t="s">
        <v>1787</v>
      </c>
      <c r="F4680" s="7">
        <v>1309726</v>
      </c>
      <c r="G4680" s="6" t="s">
        <v>1366</v>
      </c>
      <c r="H4680" s="7">
        <v>137521</v>
      </c>
      <c r="I4680" s="136">
        <v>4172011</v>
      </c>
      <c r="J4680" s="138" t="s">
        <v>802</v>
      </c>
      <c r="K4680" s="139"/>
      <c r="L4680" t="str">
        <f t="shared" si="270"/>
        <v>31595</v>
      </c>
      <c r="M4680">
        <f t="shared" si="271"/>
        <v>31595</v>
      </c>
      <c r="N4680" s="37">
        <f t="shared" si="269"/>
        <v>1309726</v>
      </c>
    </row>
    <row r="4681" spans="1:14" x14ac:dyDescent="0.3">
      <c r="A4681" s="3">
        <v>6</v>
      </c>
      <c r="B4681" s="142"/>
      <c r="C4681" s="4" t="s">
        <v>7163</v>
      </c>
      <c r="D4681" s="5">
        <v>45069</v>
      </c>
      <c r="E4681" s="6" t="s">
        <v>1368</v>
      </c>
      <c r="F4681" s="7">
        <v>1290691</v>
      </c>
      <c r="G4681" s="6" t="s">
        <v>1366</v>
      </c>
      <c r="H4681" s="7">
        <v>135523</v>
      </c>
      <c r="I4681" s="143"/>
      <c r="J4681" s="144"/>
      <c r="K4681" s="145"/>
      <c r="L4681" t="str">
        <f t="shared" si="270"/>
        <v>29948</v>
      </c>
      <c r="M4681">
        <f t="shared" si="271"/>
        <v>29948</v>
      </c>
      <c r="N4681" s="37">
        <f t="shared" si="269"/>
        <v>1290691</v>
      </c>
    </row>
    <row r="4682" spans="1:14" x14ac:dyDescent="0.3">
      <c r="A4682" s="3">
        <v>6</v>
      </c>
      <c r="B4682" s="135"/>
      <c r="C4682" s="4" t="s">
        <v>7164</v>
      </c>
      <c r="D4682" s="5">
        <v>45055</v>
      </c>
      <c r="E4682" s="6" t="s">
        <v>1368</v>
      </c>
      <c r="F4682" s="7">
        <v>2061048</v>
      </c>
      <c r="G4682" s="6" t="s">
        <v>1366</v>
      </c>
      <c r="H4682" s="7">
        <v>216410</v>
      </c>
      <c r="I4682" s="137"/>
      <c r="J4682" s="140"/>
      <c r="K4682" s="141"/>
      <c r="L4682" t="str">
        <f t="shared" si="270"/>
        <v>25831</v>
      </c>
      <c r="M4682">
        <f t="shared" si="271"/>
        <v>25831</v>
      </c>
      <c r="N4682" s="37">
        <f t="shared" si="269"/>
        <v>2061048</v>
      </c>
    </row>
    <row r="4683" spans="1:14" x14ac:dyDescent="0.3">
      <c r="A4683" s="3">
        <v>6</v>
      </c>
      <c r="B4683" s="134" t="s">
        <v>7165</v>
      </c>
      <c r="C4683" s="4" t="s">
        <v>7166</v>
      </c>
      <c r="D4683" s="5">
        <v>45061</v>
      </c>
      <c r="E4683" s="6" t="s">
        <v>1368</v>
      </c>
      <c r="F4683" s="7">
        <v>1442687</v>
      </c>
      <c r="G4683" s="6" t="s">
        <v>1366</v>
      </c>
      <c r="H4683" s="7">
        <v>151482</v>
      </c>
      <c r="I4683" s="136">
        <v>5390878</v>
      </c>
      <c r="J4683" s="138" t="s">
        <v>811</v>
      </c>
      <c r="K4683" s="139"/>
      <c r="L4683" t="str">
        <f t="shared" si="270"/>
        <v>28349</v>
      </c>
      <c r="M4683">
        <f t="shared" si="271"/>
        <v>28349</v>
      </c>
      <c r="N4683" s="37">
        <f t="shared" si="269"/>
        <v>1442687</v>
      </c>
    </row>
    <row r="4684" spans="1:14" x14ac:dyDescent="0.3">
      <c r="A4684" s="3">
        <v>6</v>
      </c>
      <c r="B4684" s="142"/>
      <c r="C4684" s="4" t="s">
        <v>7167</v>
      </c>
      <c r="D4684" s="5">
        <v>45075</v>
      </c>
      <c r="E4684" s="6" t="s">
        <v>1368</v>
      </c>
      <c r="F4684" s="7">
        <v>1614114</v>
      </c>
      <c r="G4684" s="6" t="s">
        <v>1366</v>
      </c>
      <c r="H4684" s="7">
        <v>169482</v>
      </c>
      <c r="I4684" s="143"/>
      <c r="J4684" s="144"/>
      <c r="K4684" s="145"/>
      <c r="L4684" t="str">
        <f t="shared" si="270"/>
        <v>31564</v>
      </c>
      <c r="M4684">
        <f t="shared" si="271"/>
        <v>31564</v>
      </c>
      <c r="N4684" s="37">
        <f t="shared" si="269"/>
        <v>1614114</v>
      </c>
    </row>
    <row r="4685" spans="1:14" x14ac:dyDescent="0.3">
      <c r="A4685" s="3">
        <v>6</v>
      </c>
      <c r="B4685" s="142"/>
      <c r="C4685" s="4" t="s">
        <v>7168</v>
      </c>
      <c r="D4685" s="5">
        <v>45050</v>
      </c>
      <c r="E4685" s="6" t="s">
        <v>1368</v>
      </c>
      <c r="F4685" s="7">
        <v>2110682</v>
      </c>
      <c r="G4685" s="6" t="s">
        <v>1366</v>
      </c>
      <c r="H4685" s="7">
        <v>221621</v>
      </c>
      <c r="I4685" s="143"/>
      <c r="J4685" s="144"/>
      <c r="K4685" s="145"/>
      <c r="L4685" t="str">
        <f t="shared" si="270"/>
        <v>25423</v>
      </c>
      <c r="M4685">
        <f t="shared" si="271"/>
        <v>25423</v>
      </c>
      <c r="N4685" s="37">
        <f t="shared" si="269"/>
        <v>2110682</v>
      </c>
    </row>
    <row r="4686" spans="1:14" x14ac:dyDescent="0.3">
      <c r="A4686" s="3">
        <v>6</v>
      </c>
      <c r="B4686" s="135"/>
      <c r="C4686" s="4" t="s">
        <v>7169</v>
      </c>
      <c r="D4686" s="5">
        <v>45068</v>
      </c>
      <c r="E4686" s="6" t="s">
        <v>1368</v>
      </c>
      <c r="F4686" s="7">
        <v>855844</v>
      </c>
      <c r="G4686" s="6" t="s">
        <v>1366</v>
      </c>
      <c r="H4686" s="7">
        <v>89864</v>
      </c>
      <c r="I4686" s="137"/>
      <c r="J4686" s="140"/>
      <c r="K4686" s="141"/>
      <c r="L4686" t="str">
        <f t="shared" si="270"/>
        <v>29915</v>
      </c>
      <c r="M4686">
        <f t="shared" si="271"/>
        <v>29915</v>
      </c>
      <c r="N4686" s="37">
        <f t="shared" si="269"/>
        <v>855844</v>
      </c>
    </row>
    <row r="4687" spans="1:14" ht="25.05" x14ac:dyDescent="0.3">
      <c r="A4687" s="3">
        <v>6</v>
      </c>
      <c r="B4687" s="134" t="s">
        <v>7173</v>
      </c>
      <c r="C4687" s="4" t="s">
        <v>7174</v>
      </c>
      <c r="D4687" s="5">
        <v>45077</v>
      </c>
      <c r="E4687" s="6" t="s">
        <v>2134</v>
      </c>
      <c r="F4687" s="7">
        <v>1368752</v>
      </c>
      <c r="G4687" s="6" t="s">
        <v>1366</v>
      </c>
      <c r="H4687" s="7">
        <v>143719</v>
      </c>
      <c r="I4687" s="136">
        <v>6581560</v>
      </c>
      <c r="J4687" s="138" t="s">
        <v>816</v>
      </c>
      <c r="K4687" s="139"/>
      <c r="L4687" t="str">
        <f t="shared" si="270"/>
        <v>31679</v>
      </c>
      <c r="M4687">
        <f t="shared" si="271"/>
        <v>31679</v>
      </c>
      <c r="N4687" s="37">
        <f t="shared" si="269"/>
        <v>1368752</v>
      </c>
    </row>
    <row r="4688" spans="1:14" x14ac:dyDescent="0.3">
      <c r="A4688" s="3">
        <v>6</v>
      </c>
      <c r="B4688" s="142"/>
      <c r="C4688" s="4" t="s">
        <v>7175</v>
      </c>
      <c r="D4688" s="5">
        <v>45056</v>
      </c>
      <c r="E4688" s="6" t="s">
        <v>1368</v>
      </c>
      <c r="F4688" s="7">
        <v>3911523</v>
      </c>
      <c r="G4688" s="6" t="s">
        <v>1366</v>
      </c>
      <c r="H4688" s="7">
        <v>410710</v>
      </c>
      <c r="I4688" s="143"/>
      <c r="J4688" s="144"/>
      <c r="K4688" s="145"/>
      <c r="L4688" t="str">
        <f t="shared" si="270"/>
        <v>26042</v>
      </c>
      <c r="M4688">
        <f t="shared" si="271"/>
        <v>26042</v>
      </c>
      <c r="N4688" s="37">
        <f t="shared" si="269"/>
        <v>3911523</v>
      </c>
    </row>
    <row r="4689" spans="1:14" x14ac:dyDescent="0.3">
      <c r="A4689" s="3">
        <v>6</v>
      </c>
      <c r="B4689" s="135"/>
      <c r="C4689" s="4" t="s">
        <v>7176</v>
      </c>
      <c r="D4689" s="5">
        <v>45070</v>
      </c>
      <c r="E4689" s="6" t="s">
        <v>1368</v>
      </c>
      <c r="F4689" s="7">
        <v>2073423</v>
      </c>
      <c r="G4689" s="6" t="s">
        <v>1366</v>
      </c>
      <c r="H4689" s="7">
        <v>217709</v>
      </c>
      <c r="I4689" s="137"/>
      <c r="J4689" s="140"/>
      <c r="K4689" s="141"/>
      <c r="L4689" t="str">
        <f t="shared" si="270"/>
        <v>30095</v>
      </c>
      <c r="M4689">
        <f t="shared" si="271"/>
        <v>30095</v>
      </c>
      <c r="N4689" s="37">
        <f t="shared" si="269"/>
        <v>2073423</v>
      </c>
    </row>
    <row r="4690" spans="1:14" x14ac:dyDescent="0.3">
      <c r="A4690" s="3">
        <v>6</v>
      </c>
      <c r="B4690" s="134" t="s">
        <v>7177</v>
      </c>
      <c r="C4690" s="4" t="s">
        <v>7178</v>
      </c>
      <c r="D4690" s="5">
        <v>45052</v>
      </c>
      <c r="E4690" s="6" t="s">
        <v>1368</v>
      </c>
      <c r="F4690" s="7">
        <v>1857405</v>
      </c>
      <c r="G4690" s="6" t="s">
        <v>1366</v>
      </c>
      <c r="H4690" s="7">
        <v>195028</v>
      </c>
      <c r="I4690" s="136">
        <v>11699616</v>
      </c>
      <c r="J4690" s="138" t="s">
        <v>820</v>
      </c>
      <c r="K4690" s="139"/>
      <c r="L4690" t="str">
        <f t="shared" si="270"/>
        <v>25474</v>
      </c>
      <c r="M4690">
        <f t="shared" si="271"/>
        <v>25474</v>
      </c>
      <c r="N4690" s="37">
        <f t="shared" si="269"/>
        <v>1857405</v>
      </c>
    </row>
    <row r="4691" spans="1:14" ht="25.05" x14ac:dyDescent="0.3">
      <c r="A4691" s="3">
        <v>6</v>
      </c>
      <c r="B4691" s="142"/>
      <c r="C4691" s="4" t="s">
        <v>7179</v>
      </c>
      <c r="D4691" s="5">
        <v>45076</v>
      </c>
      <c r="E4691" s="6" t="s">
        <v>1787</v>
      </c>
      <c r="F4691" s="7">
        <v>2441241</v>
      </c>
      <c r="G4691" s="6" t="s">
        <v>1366</v>
      </c>
      <c r="H4691" s="7">
        <v>256330</v>
      </c>
      <c r="I4691" s="143"/>
      <c r="J4691" s="144"/>
      <c r="K4691" s="145"/>
      <c r="L4691" t="str">
        <f t="shared" si="270"/>
        <v>31611</v>
      </c>
      <c r="M4691">
        <f t="shared" si="271"/>
        <v>31611</v>
      </c>
      <c r="N4691" s="37">
        <f t="shared" si="269"/>
        <v>2441241</v>
      </c>
    </row>
    <row r="4692" spans="1:14" x14ac:dyDescent="0.3">
      <c r="A4692" s="3">
        <v>6</v>
      </c>
      <c r="B4692" s="142"/>
      <c r="C4692" s="4" t="s">
        <v>7180</v>
      </c>
      <c r="D4692" s="5">
        <v>45072</v>
      </c>
      <c r="E4692" s="6" t="s">
        <v>1368</v>
      </c>
      <c r="F4692" s="7">
        <v>3339314</v>
      </c>
      <c r="G4692" s="6" t="s">
        <v>1366</v>
      </c>
      <c r="H4692" s="7">
        <v>350628</v>
      </c>
      <c r="I4692" s="143"/>
      <c r="J4692" s="144"/>
      <c r="K4692" s="145"/>
      <c r="L4692" t="str">
        <f t="shared" si="270"/>
        <v>31293</v>
      </c>
      <c r="M4692">
        <f t="shared" si="271"/>
        <v>31293</v>
      </c>
      <c r="N4692" s="37">
        <f t="shared" si="269"/>
        <v>3339314</v>
      </c>
    </row>
    <row r="4693" spans="1:14" x14ac:dyDescent="0.3">
      <c r="A4693" s="3">
        <v>6</v>
      </c>
      <c r="B4693" s="142"/>
      <c r="C4693" s="4" t="s">
        <v>7181</v>
      </c>
      <c r="D4693" s="5">
        <v>45062</v>
      </c>
      <c r="E4693" s="6" t="s">
        <v>1368</v>
      </c>
      <c r="F4693" s="7">
        <v>4099502</v>
      </c>
      <c r="G4693" s="6" t="s">
        <v>1366</v>
      </c>
      <c r="H4693" s="7">
        <v>430448</v>
      </c>
      <c r="I4693" s="143"/>
      <c r="J4693" s="144"/>
      <c r="K4693" s="145"/>
      <c r="L4693" t="str">
        <f t="shared" si="270"/>
        <v>28395</v>
      </c>
      <c r="M4693">
        <f t="shared" si="271"/>
        <v>28395</v>
      </c>
      <c r="N4693" s="37">
        <f t="shared" si="269"/>
        <v>4099502</v>
      </c>
    </row>
    <row r="4694" spans="1:14" ht="25.05" x14ac:dyDescent="0.3">
      <c r="A4694" s="3">
        <v>6</v>
      </c>
      <c r="B4694" s="135"/>
      <c r="C4694" s="4" t="s">
        <v>7182</v>
      </c>
      <c r="D4694" s="5">
        <v>45069</v>
      </c>
      <c r="E4694" s="6" t="s">
        <v>1787</v>
      </c>
      <c r="F4694" s="7">
        <v>1334735</v>
      </c>
      <c r="G4694" s="6" t="s">
        <v>1366</v>
      </c>
      <c r="H4694" s="7">
        <v>140147</v>
      </c>
      <c r="I4694" s="137"/>
      <c r="J4694" s="140"/>
      <c r="K4694" s="141"/>
      <c r="L4694" t="str">
        <f t="shared" si="270"/>
        <v>29967</v>
      </c>
      <c r="M4694">
        <f t="shared" si="271"/>
        <v>29967</v>
      </c>
      <c r="N4694" s="37">
        <f t="shared" si="269"/>
        <v>1334735</v>
      </c>
    </row>
    <row r="4695" spans="1:14" ht="37.6" x14ac:dyDescent="0.3">
      <c r="A4695" s="3">
        <v>6</v>
      </c>
      <c r="B4695" s="8" t="s">
        <v>7183</v>
      </c>
      <c r="C4695" s="4" t="s">
        <v>7184</v>
      </c>
      <c r="D4695" s="5">
        <v>45055</v>
      </c>
      <c r="E4695" s="6" t="s">
        <v>1787</v>
      </c>
      <c r="F4695" s="7">
        <v>807741</v>
      </c>
      <c r="G4695" s="6" t="s">
        <v>1366</v>
      </c>
      <c r="H4695" s="7">
        <v>84813</v>
      </c>
      <c r="I4695" s="11">
        <v>722928</v>
      </c>
      <c r="J4695" s="132" t="s">
        <v>833</v>
      </c>
      <c r="K4695" s="133"/>
      <c r="L4695" t="str">
        <f t="shared" si="270"/>
        <v>25995</v>
      </c>
      <c r="M4695">
        <f t="shared" si="271"/>
        <v>25995</v>
      </c>
      <c r="N4695" s="37">
        <f t="shared" si="269"/>
        <v>807741</v>
      </c>
    </row>
    <row r="4696" spans="1:14" x14ac:dyDescent="0.3">
      <c r="A4696" s="3">
        <v>6</v>
      </c>
      <c r="B4696" s="134" t="s">
        <v>7185</v>
      </c>
      <c r="C4696" s="4" t="s">
        <v>7186</v>
      </c>
      <c r="D4696" s="5">
        <v>45049</v>
      </c>
      <c r="E4696" s="6" t="s">
        <v>1365</v>
      </c>
      <c r="F4696" s="7">
        <v>1602030</v>
      </c>
      <c r="G4696" s="6" t="s">
        <v>1366</v>
      </c>
      <c r="H4696" s="7">
        <v>168213</v>
      </c>
      <c r="I4696" s="136">
        <v>3172085</v>
      </c>
      <c r="J4696" s="138" t="s">
        <v>1940</v>
      </c>
      <c r="K4696" s="139"/>
      <c r="L4696" t="str">
        <f t="shared" si="270"/>
        <v>25314</v>
      </c>
      <c r="M4696">
        <f t="shared" si="271"/>
        <v>25314</v>
      </c>
      <c r="N4696" s="37">
        <f t="shared" si="269"/>
        <v>1602030</v>
      </c>
    </row>
    <row r="4697" spans="1:14" x14ac:dyDescent="0.3">
      <c r="A4697" s="3">
        <v>6</v>
      </c>
      <c r="B4697" s="135"/>
      <c r="C4697" s="4" t="s">
        <v>7187</v>
      </c>
      <c r="D4697" s="5">
        <v>45068</v>
      </c>
      <c r="E4697" s="6" t="s">
        <v>1368</v>
      </c>
      <c r="F4697" s="7">
        <v>1942199</v>
      </c>
      <c r="G4697" s="6" t="s">
        <v>1366</v>
      </c>
      <c r="H4697" s="7">
        <v>203931</v>
      </c>
      <c r="I4697" s="137"/>
      <c r="J4697" s="140"/>
      <c r="K4697" s="141"/>
      <c r="L4697" t="str">
        <f t="shared" si="270"/>
        <v>29838</v>
      </c>
      <c r="M4697">
        <f t="shared" si="271"/>
        <v>29838</v>
      </c>
      <c r="N4697" s="37">
        <f t="shared" si="269"/>
        <v>1942199</v>
      </c>
    </row>
    <row r="4698" spans="1:14" x14ac:dyDescent="0.3">
      <c r="A4698" s="3">
        <v>6</v>
      </c>
      <c r="B4698" s="134" t="s">
        <v>7193</v>
      </c>
      <c r="C4698" s="4" t="s">
        <v>7194</v>
      </c>
      <c r="D4698" s="5">
        <v>45048</v>
      </c>
      <c r="E4698" s="6" t="s">
        <v>1368</v>
      </c>
      <c r="F4698" s="7">
        <v>1632169</v>
      </c>
      <c r="G4698" s="6" t="s">
        <v>1366</v>
      </c>
      <c r="H4698" s="7">
        <v>171378</v>
      </c>
      <c r="I4698" s="136">
        <v>5946967</v>
      </c>
      <c r="J4698" s="138" t="s">
        <v>837</v>
      </c>
      <c r="K4698" s="139"/>
      <c r="L4698" t="str">
        <f t="shared" si="270"/>
        <v>25280</v>
      </c>
      <c r="M4698">
        <f t="shared" si="271"/>
        <v>25280</v>
      </c>
      <c r="N4698" s="37">
        <f t="shared" si="269"/>
        <v>1632169</v>
      </c>
    </row>
    <row r="4699" spans="1:14" x14ac:dyDescent="0.3">
      <c r="A4699" s="3">
        <v>6</v>
      </c>
      <c r="B4699" s="142"/>
      <c r="C4699" s="4" t="s">
        <v>7195</v>
      </c>
      <c r="D4699" s="5">
        <v>45070</v>
      </c>
      <c r="E4699" s="6" t="s">
        <v>1368</v>
      </c>
      <c r="F4699" s="7">
        <v>2328854</v>
      </c>
      <c r="G4699" s="6" t="s">
        <v>1366</v>
      </c>
      <c r="H4699" s="7">
        <v>244530</v>
      </c>
      <c r="I4699" s="143"/>
      <c r="J4699" s="144"/>
      <c r="K4699" s="145"/>
      <c r="L4699" t="str">
        <f t="shared" si="270"/>
        <v>30105</v>
      </c>
      <c r="M4699">
        <f t="shared" si="271"/>
        <v>30105</v>
      </c>
      <c r="N4699" s="37">
        <f t="shared" si="269"/>
        <v>2328854</v>
      </c>
    </row>
    <row r="4700" spans="1:14" x14ac:dyDescent="0.3">
      <c r="A4700" s="3">
        <v>6</v>
      </c>
      <c r="B4700" s="142"/>
      <c r="C4700" s="4" t="s">
        <v>7196</v>
      </c>
      <c r="D4700" s="5">
        <v>45065</v>
      </c>
      <c r="E4700" s="6" t="s">
        <v>1368</v>
      </c>
      <c r="F4700" s="7">
        <v>1221638</v>
      </c>
      <c r="G4700" s="6" t="s">
        <v>1366</v>
      </c>
      <c r="H4700" s="7">
        <v>128272</v>
      </c>
      <c r="I4700" s="143"/>
      <c r="J4700" s="144"/>
      <c r="K4700" s="145"/>
      <c r="L4700" t="str">
        <f t="shared" si="270"/>
        <v>29734</v>
      </c>
      <c r="M4700">
        <f t="shared" si="271"/>
        <v>29734</v>
      </c>
      <c r="N4700" s="37">
        <f t="shared" si="269"/>
        <v>1221638</v>
      </c>
    </row>
    <row r="4701" spans="1:14" x14ac:dyDescent="0.3">
      <c r="A4701" s="3">
        <v>6</v>
      </c>
      <c r="B4701" s="135"/>
      <c r="C4701" s="4" t="s">
        <v>7197</v>
      </c>
      <c r="D4701" s="5">
        <v>45056</v>
      </c>
      <c r="E4701" s="6" t="s">
        <v>1368</v>
      </c>
      <c r="F4701" s="7">
        <v>1461995</v>
      </c>
      <c r="G4701" s="6" t="s">
        <v>1366</v>
      </c>
      <c r="H4701" s="7">
        <v>153510</v>
      </c>
      <c r="I4701" s="137"/>
      <c r="J4701" s="140"/>
      <c r="K4701" s="141"/>
      <c r="L4701" t="str">
        <f t="shared" si="270"/>
        <v>26050</v>
      </c>
      <c r="M4701">
        <f t="shared" si="271"/>
        <v>26050</v>
      </c>
      <c r="N4701" s="37">
        <f t="shared" si="269"/>
        <v>1461995</v>
      </c>
    </row>
    <row r="4702" spans="1:14" x14ac:dyDescent="0.3">
      <c r="A4702" s="3">
        <v>6</v>
      </c>
      <c r="B4702" s="134" t="s">
        <v>7202</v>
      </c>
      <c r="C4702" s="4" t="s">
        <v>7203</v>
      </c>
      <c r="D4702" s="5">
        <v>45069</v>
      </c>
      <c r="E4702" s="6" t="s">
        <v>1368</v>
      </c>
      <c r="F4702" s="7">
        <v>1970562</v>
      </c>
      <c r="G4702" s="6" t="s">
        <v>1366</v>
      </c>
      <c r="H4702" s="7">
        <v>206909</v>
      </c>
      <c r="I4702" s="136">
        <v>5070957</v>
      </c>
      <c r="J4702" s="138" t="s">
        <v>850</v>
      </c>
      <c r="K4702" s="139"/>
      <c r="L4702" t="str">
        <f t="shared" si="270"/>
        <v>29965</v>
      </c>
      <c r="M4702">
        <f t="shared" si="271"/>
        <v>29965</v>
      </c>
      <c r="N4702" s="37">
        <f t="shared" si="269"/>
        <v>1970562</v>
      </c>
    </row>
    <row r="4703" spans="1:14" x14ac:dyDescent="0.3">
      <c r="A4703" s="3">
        <v>6</v>
      </c>
      <c r="B4703" s="142"/>
      <c r="C4703" s="4" t="s">
        <v>7204</v>
      </c>
      <c r="D4703" s="5">
        <v>45049</v>
      </c>
      <c r="E4703" s="6" t="s">
        <v>1368</v>
      </c>
      <c r="F4703" s="7">
        <v>847658</v>
      </c>
      <c r="G4703" s="6" t="s">
        <v>1366</v>
      </c>
      <c r="H4703" s="7">
        <v>89004</v>
      </c>
      <c r="I4703" s="143"/>
      <c r="J4703" s="144"/>
      <c r="K4703" s="145"/>
      <c r="L4703" t="str">
        <f t="shared" si="270"/>
        <v>25302</v>
      </c>
      <c r="M4703">
        <f t="shared" si="271"/>
        <v>25302</v>
      </c>
      <c r="N4703" s="37">
        <f t="shared" si="269"/>
        <v>847658</v>
      </c>
    </row>
    <row r="4704" spans="1:14" x14ac:dyDescent="0.3">
      <c r="A4704" s="3">
        <v>6</v>
      </c>
      <c r="B4704" s="142"/>
      <c r="C4704" s="4" t="s">
        <v>7205</v>
      </c>
      <c r="D4704" s="5">
        <v>45064</v>
      </c>
      <c r="E4704" s="6" t="s">
        <v>1368</v>
      </c>
      <c r="F4704" s="7">
        <v>1522060</v>
      </c>
      <c r="G4704" s="6" t="s">
        <v>1366</v>
      </c>
      <c r="H4704" s="7">
        <v>159816</v>
      </c>
      <c r="I4704" s="143"/>
      <c r="J4704" s="144"/>
      <c r="K4704" s="145"/>
      <c r="L4704" t="str">
        <f t="shared" si="270"/>
        <v>29692</v>
      </c>
      <c r="M4704">
        <f t="shared" si="271"/>
        <v>29692</v>
      </c>
      <c r="N4704" s="37">
        <f t="shared" si="269"/>
        <v>1522060</v>
      </c>
    </row>
    <row r="4705" spans="1:14" x14ac:dyDescent="0.3">
      <c r="A4705" s="3">
        <v>6</v>
      </c>
      <c r="B4705" s="135"/>
      <c r="C4705" s="4" t="s">
        <v>7206</v>
      </c>
      <c r="D4705" s="5">
        <v>45055</v>
      </c>
      <c r="E4705" s="6" t="s">
        <v>1368</v>
      </c>
      <c r="F4705" s="7">
        <v>1325594</v>
      </c>
      <c r="G4705" s="6" t="s">
        <v>1366</v>
      </c>
      <c r="H4705" s="7">
        <v>139187</v>
      </c>
      <c r="I4705" s="137"/>
      <c r="J4705" s="140"/>
      <c r="K4705" s="141"/>
      <c r="L4705" t="str">
        <f t="shared" si="270"/>
        <v>25856</v>
      </c>
      <c r="M4705">
        <f t="shared" si="271"/>
        <v>25856</v>
      </c>
      <c r="N4705" s="37">
        <f t="shared" si="269"/>
        <v>1325594</v>
      </c>
    </row>
    <row r="4706" spans="1:14" ht="37.6" x14ac:dyDescent="0.3">
      <c r="A4706" s="3">
        <v>6</v>
      </c>
      <c r="B4706" s="8" t="s">
        <v>7210</v>
      </c>
      <c r="C4706" s="4" t="s">
        <v>7211</v>
      </c>
      <c r="D4706" s="5">
        <v>45054</v>
      </c>
      <c r="E4706" s="6" t="s">
        <v>1365</v>
      </c>
      <c r="F4706" s="7">
        <v>3911523</v>
      </c>
      <c r="G4706" s="6" t="s">
        <v>1366</v>
      </c>
      <c r="H4706" s="7">
        <v>410710</v>
      </c>
      <c r="I4706" s="11">
        <v>3500813</v>
      </c>
      <c r="J4706" s="132" t="s">
        <v>861</v>
      </c>
      <c r="K4706" s="133"/>
      <c r="L4706" t="str">
        <f t="shared" si="270"/>
        <v>25684</v>
      </c>
      <c r="M4706">
        <f t="shared" si="271"/>
        <v>25684</v>
      </c>
      <c r="N4706" s="37">
        <f t="shared" si="269"/>
        <v>3911523</v>
      </c>
    </row>
    <row r="4707" spans="1:14" ht="37.6" x14ac:dyDescent="0.3">
      <c r="A4707" s="3">
        <v>6</v>
      </c>
      <c r="B4707" s="8" t="s">
        <v>7214</v>
      </c>
      <c r="C4707" s="4" t="s">
        <v>7215</v>
      </c>
      <c r="D4707" s="5">
        <v>45068</v>
      </c>
      <c r="E4707" s="6" t="s">
        <v>1365</v>
      </c>
      <c r="F4707" s="7">
        <v>2590390</v>
      </c>
      <c r="G4707" s="6" t="s">
        <v>1366</v>
      </c>
      <c r="H4707" s="7">
        <v>271991</v>
      </c>
      <c r="I4707" s="11">
        <v>2318399</v>
      </c>
      <c r="J4707" s="132" t="s">
        <v>5097</v>
      </c>
      <c r="K4707" s="133"/>
      <c r="L4707" t="str">
        <f t="shared" si="270"/>
        <v>29874</v>
      </c>
      <c r="M4707">
        <f t="shared" si="271"/>
        <v>29874</v>
      </c>
      <c r="N4707" s="37">
        <f t="shared" si="269"/>
        <v>2590390</v>
      </c>
    </row>
    <row r="4708" spans="1:14" x14ac:dyDescent="0.3">
      <c r="A4708" s="3">
        <v>6</v>
      </c>
      <c r="B4708" s="134" t="s">
        <v>7216</v>
      </c>
      <c r="C4708" s="4" t="s">
        <v>7217</v>
      </c>
      <c r="D4708" s="5">
        <v>45055</v>
      </c>
      <c r="E4708" s="6" t="s">
        <v>1368</v>
      </c>
      <c r="F4708" s="7">
        <v>3094773</v>
      </c>
      <c r="G4708" s="6" t="s">
        <v>1366</v>
      </c>
      <c r="H4708" s="7">
        <v>324951</v>
      </c>
      <c r="I4708" s="136">
        <v>12124324</v>
      </c>
      <c r="J4708" s="138" t="s">
        <v>864</v>
      </c>
      <c r="K4708" s="139"/>
      <c r="L4708" t="str">
        <f t="shared" si="270"/>
        <v>25974</v>
      </c>
      <c r="M4708">
        <f t="shared" si="271"/>
        <v>25974</v>
      </c>
      <c r="N4708" s="37">
        <f t="shared" si="269"/>
        <v>3094773</v>
      </c>
    </row>
    <row r="4709" spans="1:14" x14ac:dyDescent="0.3">
      <c r="A4709" s="3">
        <v>6</v>
      </c>
      <c r="B4709" s="142"/>
      <c r="C4709" s="4" t="s">
        <v>7218</v>
      </c>
      <c r="D4709" s="5">
        <v>45069</v>
      </c>
      <c r="E4709" s="6" t="s">
        <v>1368</v>
      </c>
      <c r="F4709" s="7">
        <v>3861836</v>
      </c>
      <c r="G4709" s="6" t="s">
        <v>1366</v>
      </c>
      <c r="H4709" s="7">
        <v>405493</v>
      </c>
      <c r="I4709" s="143"/>
      <c r="J4709" s="144"/>
      <c r="K4709" s="145"/>
      <c r="L4709" t="str">
        <f t="shared" si="270"/>
        <v>30064</v>
      </c>
      <c r="M4709">
        <f t="shared" si="271"/>
        <v>30064</v>
      </c>
      <c r="N4709" s="37">
        <f t="shared" si="269"/>
        <v>3861836</v>
      </c>
    </row>
    <row r="4710" spans="1:14" x14ac:dyDescent="0.3">
      <c r="A4710" s="3">
        <v>6</v>
      </c>
      <c r="B4710" s="142"/>
      <c r="C4710" s="4" t="s">
        <v>7219</v>
      </c>
      <c r="D4710" s="5">
        <v>45076</v>
      </c>
      <c r="E4710" s="6" t="s">
        <v>1368</v>
      </c>
      <c r="F4710" s="7">
        <v>3251017</v>
      </c>
      <c r="G4710" s="6" t="s">
        <v>1366</v>
      </c>
      <c r="H4710" s="7">
        <v>341357</v>
      </c>
      <c r="I4710" s="143"/>
      <c r="J4710" s="144"/>
      <c r="K4710" s="145"/>
      <c r="L4710" t="str">
        <f t="shared" si="270"/>
        <v>31658</v>
      </c>
      <c r="M4710">
        <f t="shared" si="271"/>
        <v>31658</v>
      </c>
      <c r="N4710" s="37">
        <f t="shared" si="269"/>
        <v>3251017</v>
      </c>
    </row>
    <row r="4711" spans="1:14" x14ac:dyDescent="0.3">
      <c r="A4711" s="3">
        <v>6</v>
      </c>
      <c r="B4711" s="135"/>
      <c r="C4711" s="4" t="s">
        <v>7220</v>
      </c>
      <c r="D4711" s="5">
        <v>45062</v>
      </c>
      <c r="E4711" s="6" t="s">
        <v>1368</v>
      </c>
      <c r="F4711" s="7">
        <v>3339105</v>
      </c>
      <c r="G4711" s="6" t="s">
        <v>1366</v>
      </c>
      <c r="H4711" s="7">
        <v>350606</v>
      </c>
      <c r="I4711" s="137"/>
      <c r="J4711" s="140"/>
      <c r="K4711" s="141"/>
      <c r="L4711" t="str">
        <f t="shared" si="270"/>
        <v>28444</v>
      </c>
      <c r="M4711">
        <f t="shared" si="271"/>
        <v>28444</v>
      </c>
      <c r="N4711" s="37">
        <f t="shared" si="269"/>
        <v>3339105</v>
      </c>
    </row>
    <row r="4712" spans="1:14" x14ac:dyDescent="0.3">
      <c r="A4712" s="3">
        <v>6</v>
      </c>
      <c r="B4712" s="134" t="s">
        <v>7221</v>
      </c>
      <c r="C4712" s="4" t="s">
        <v>7222</v>
      </c>
      <c r="D4712" s="5">
        <v>45054</v>
      </c>
      <c r="E4712" s="6" t="s">
        <v>1365</v>
      </c>
      <c r="F4712" s="7">
        <v>2074380</v>
      </c>
      <c r="G4712" s="6" t="s">
        <v>1366</v>
      </c>
      <c r="H4712" s="7">
        <v>217810</v>
      </c>
      <c r="I4712" s="136">
        <v>4316521</v>
      </c>
      <c r="J4712" s="138" t="s">
        <v>873</v>
      </c>
      <c r="K4712" s="139"/>
      <c r="L4712" t="str">
        <f t="shared" si="270"/>
        <v>25578</v>
      </c>
      <c r="M4712">
        <f t="shared" si="271"/>
        <v>25578</v>
      </c>
      <c r="N4712" s="37">
        <f t="shared" si="269"/>
        <v>2074380</v>
      </c>
    </row>
    <row r="4713" spans="1:14" x14ac:dyDescent="0.3">
      <c r="A4713" s="3">
        <v>6</v>
      </c>
      <c r="B4713" s="142"/>
      <c r="C4713" s="4" t="s">
        <v>7223</v>
      </c>
      <c r="D4713" s="5">
        <v>45076</v>
      </c>
      <c r="E4713" s="6" t="s">
        <v>1365</v>
      </c>
      <c r="F4713" s="7">
        <v>1541683</v>
      </c>
      <c r="G4713" s="6" t="s">
        <v>1366</v>
      </c>
      <c r="H4713" s="7">
        <v>161877</v>
      </c>
      <c r="I4713" s="143"/>
      <c r="J4713" s="144"/>
      <c r="K4713" s="145"/>
      <c r="L4713" t="str">
        <f t="shared" si="270"/>
        <v>31605</v>
      </c>
      <c r="M4713">
        <f t="shared" si="271"/>
        <v>31605</v>
      </c>
      <c r="N4713" s="37">
        <f t="shared" si="269"/>
        <v>1541683</v>
      </c>
    </row>
    <row r="4714" spans="1:14" ht="25.05" x14ac:dyDescent="0.3">
      <c r="A4714" s="3">
        <v>6</v>
      </c>
      <c r="B4714" s="135"/>
      <c r="C4714" s="4" t="s">
        <v>7224</v>
      </c>
      <c r="D4714" s="5">
        <v>45071</v>
      </c>
      <c r="E4714" s="6" t="s">
        <v>1378</v>
      </c>
      <c r="F4714" s="7">
        <v>1206865</v>
      </c>
      <c r="G4714" s="6" t="s">
        <v>1366</v>
      </c>
      <c r="H4714" s="7">
        <v>126721</v>
      </c>
      <c r="I4714" s="137"/>
      <c r="J4714" s="140"/>
      <c r="K4714" s="141"/>
      <c r="L4714" t="str">
        <f t="shared" si="270"/>
        <v>30441</v>
      </c>
      <c r="M4714">
        <f t="shared" si="271"/>
        <v>30441</v>
      </c>
      <c r="N4714" s="37">
        <f t="shared" si="269"/>
        <v>1206865</v>
      </c>
    </row>
    <row r="4715" spans="1:14" ht="37.6" x14ac:dyDescent="0.3">
      <c r="A4715" s="3">
        <v>6</v>
      </c>
      <c r="B4715" s="8" t="s">
        <v>7225</v>
      </c>
      <c r="C4715" s="4" t="s">
        <v>7226</v>
      </c>
      <c r="D4715" s="5">
        <v>45062</v>
      </c>
      <c r="E4715" s="6" t="s">
        <v>1365</v>
      </c>
      <c r="F4715" s="7">
        <v>1699066</v>
      </c>
      <c r="G4715" s="6" t="s">
        <v>1366</v>
      </c>
      <c r="H4715" s="7">
        <v>178402</v>
      </c>
      <c r="I4715" s="11">
        <v>1520664</v>
      </c>
      <c r="J4715" s="132" t="s">
        <v>876</v>
      </c>
      <c r="K4715" s="133"/>
      <c r="L4715" t="str">
        <f t="shared" si="270"/>
        <v>28448</v>
      </c>
      <c r="M4715">
        <f t="shared" si="271"/>
        <v>28448</v>
      </c>
      <c r="N4715" s="37">
        <f t="shared" si="269"/>
        <v>1699066</v>
      </c>
    </row>
    <row r="4716" spans="1:14" ht="37.6" x14ac:dyDescent="0.3">
      <c r="A4716" s="3">
        <v>6</v>
      </c>
      <c r="B4716" s="8" t="s">
        <v>7227</v>
      </c>
      <c r="C4716" s="4" t="s">
        <v>7228</v>
      </c>
      <c r="D4716" s="5">
        <v>45073</v>
      </c>
      <c r="E4716" s="6" t="s">
        <v>1365</v>
      </c>
      <c r="F4716" s="7">
        <v>1418560</v>
      </c>
      <c r="G4716" s="6" t="s">
        <v>1366</v>
      </c>
      <c r="H4716" s="7">
        <v>148949</v>
      </c>
      <c r="I4716" s="11">
        <v>1269611</v>
      </c>
      <c r="J4716" s="132" t="s">
        <v>881</v>
      </c>
      <c r="K4716" s="133"/>
      <c r="L4716" t="str">
        <f t="shared" si="270"/>
        <v>31405</v>
      </c>
      <c r="M4716">
        <f t="shared" si="271"/>
        <v>31405</v>
      </c>
      <c r="N4716" s="37">
        <f t="shared" si="269"/>
        <v>1418560</v>
      </c>
    </row>
    <row r="4717" spans="1:14" x14ac:dyDescent="0.3">
      <c r="A4717" s="3">
        <v>6</v>
      </c>
      <c r="B4717" s="134" t="s">
        <v>7229</v>
      </c>
      <c r="C4717" s="4" t="s">
        <v>7230</v>
      </c>
      <c r="D4717" s="5">
        <v>45049</v>
      </c>
      <c r="E4717" s="6" t="s">
        <v>1368</v>
      </c>
      <c r="F4717" s="7">
        <v>1741960</v>
      </c>
      <c r="G4717" s="6" t="s">
        <v>1366</v>
      </c>
      <c r="H4717" s="7">
        <v>182906</v>
      </c>
      <c r="I4717" s="136">
        <v>6462968</v>
      </c>
      <c r="J4717" s="138" t="s">
        <v>886</v>
      </c>
      <c r="K4717" s="139"/>
      <c r="L4717" t="str">
        <f t="shared" si="270"/>
        <v>25322</v>
      </c>
      <c r="M4717">
        <f t="shared" si="271"/>
        <v>25322</v>
      </c>
      <c r="N4717" s="37">
        <f t="shared" si="269"/>
        <v>1741960</v>
      </c>
    </row>
    <row r="4718" spans="1:14" x14ac:dyDescent="0.3">
      <c r="A4718" s="3">
        <v>6</v>
      </c>
      <c r="B4718" s="142"/>
      <c r="C4718" s="4" t="s">
        <v>7231</v>
      </c>
      <c r="D4718" s="5">
        <v>45056</v>
      </c>
      <c r="E4718" s="6" t="s">
        <v>1368</v>
      </c>
      <c r="F4718" s="7">
        <v>977306</v>
      </c>
      <c r="G4718" s="6" t="s">
        <v>1366</v>
      </c>
      <c r="H4718" s="7">
        <v>102617</v>
      </c>
      <c r="I4718" s="143"/>
      <c r="J4718" s="144"/>
      <c r="K4718" s="145"/>
      <c r="L4718" t="str">
        <f t="shared" si="270"/>
        <v>26874</v>
      </c>
      <c r="M4718">
        <f t="shared" si="271"/>
        <v>26874</v>
      </c>
      <c r="N4718" s="37">
        <f t="shared" si="269"/>
        <v>977306</v>
      </c>
    </row>
    <row r="4719" spans="1:14" x14ac:dyDescent="0.3">
      <c r="A4719" s="3">
        <v>6</v>
      </c>
      <c r="B4719" s="142"/>
      <c r="C4719" s="4" t="s">
        <v>7232</v>
      </c>
      <c r="D4719" s="5">
        <v>45063</v>
      </c>
      <c r="E4719" s="6" t="s">
        <v>1368</v>
      </c>
      <c r="F4719" s="7">
        <v>1945554</v>
      </c>
      <c r="G4719" s="6" t="s">
        <v>1366</v>
      </c>
      <c r="H4719" s="7">
        <v>204283</v>
      </c>
      <c r="I4719" s="143"/>
      <c r="J4719" s="144"/>
      <c r="K4719" s="145"/>
      <c r="L4719" t="str">
        <f t="shared" si="270"/>
        <v>29646</v>
      </c>
      <c r="M4719">
        <f t="shared" si="271"/>
        <v>29646</v>
      </c>
      <c r="N4719" s="37">
        <f t="shared" si="269"/>
        <v>1945554</v>
      </c>
    </row>
    <row r="4720" spans="1:14" x14ac:dyDescent="0.3">
      <c r="A4720" s="3">
        <v>6</v>
      </c>
      <c r="B4720" s="142"/>
      <c r="C4720" s="4" t="s">
        <v>7233</v>
      </c>
      <c r="D4720" s="5">
        <v>45072</v>
      </c>
      <c r="E4720" s="6" t="s">
        <v>1368</v>
      </c>
      <c r="F4720" s="7">
        <v>610819</v>
      </c>
      <c r="G4720" s="6" t="s">
        <v>1366</v>
      </c>
      <c r="H4720" s="7">
        <v>64136</v>
      </c>
      <c r="I4720" s="143"/>
      <c r="J4720" s="144"/>
      <c r="K4720" s="145"/>
      <c r="L4720" t="str">
        <f t="shared" si="270"/>
        <v>31388</v>
      </c>
      <c r="M4720">
        <f t="shared" si="271"/>
        <v>31388</v>
      </c>
      <c r="N4720" s="37">
        <f t="shared" si="269"/>
        <v>610819</v>
      </c>
    </row>
    <row r="4721" spans="1:14" x14ac:dyDescent="0.3">
      <c r="A4721" s="3">
        <v>6</v>
      </c>
      <c r="B4721" s="135"/>
      <c r="C4721" s="4" t="s">
        <v>7234</v>
      </c>
      <c r="D4721" s="5">
        <v>45070</v>
      </c>
      <c r="E4721" s="6" t="s">
        <v>1368</v>
      </c>
      <c r="F4721" s="7">
        <v>1945554</v>
      </c>
      <c r="G4721" s="6" t="s">
        <v>1366</v>
      </c>
      <c r="H4721" s="7">
        <v>204283</v>
      </c>
      <c r="I4721" s="137"/>
      <c r="J4721" s="140"/>
      <c r="K4721" s="141"/>
      <c r="L4721" t="str">
        <f t="shared" si="270"/>
        <v>30136</v>
      </c>
      <c r="M4721">
        <f t="shared" si="271"/>
        <v>30136</v>
      </c>
      <c r="N4721" s="37">
        <f t="shared" si="269"/>
        <v>1945554</v>
      </c>
    </row>
    <row r="4722" spans="1:14" x14ac:dyDescent="0.3">
      <c r="A4722" s="3">
        <v>6</v>
      </c>
      <c r="B4722" s="134" t="s">
        <v>7238</v>
      </c>
      <c r="C4722" s="4" t="s">
        <v>7239</v>
      </c>
      <c r="D4722" s="5">
        <v>45063</v>
      </c>
      <c r="E4722" s="6" t="s">
        <v>1368</v>
      </c>
      <c r="F4722" s="7">
        <v>1773640</v>
      </c>
      <c r="G4722" s="6" t="s">
        <v>1366</v>
      </c>
      <c r="H4722" s="7">
        <v>186232</v>
      </c>
      <c r="I4722" s="136">
        <v>4523266</v>
      </c>
      <c r="J4722" s="138" t="s">
        <v>898</v>
      </c>
      <c r="K4722" s="139"/>
      <c r="L4722" t="str">
        <f t="shared" si="270"/>
        <v>29645</v>
      </c>
      <c r="M4722">
        <f t="shared" si="271"/>
        <v>29645</v>
      </c>
      <c r="N4722" s="37">
        <f t="shared" si="269"/>
        <v>1773640</v>
      </c>
    </row>
    <row r="4723" spans="1:14" x14ac:dyDescent="0.3">
      <c r="A4723" s="3">
        <v>6</v>
      </c>
      <c r="B4723" s="135"/>
      <c r="C4723" s="4" t="s">
        <v>7240</v>
      </c>
      <c r="D4723" s="5">
        <v>45070</v>
      </c>
      <c r="E4723" s="6" t="s">
        <v>1368</v>
      </c>
      <c r="F4723" s="7">
        <v>3280288</v>
      </c>
      <c r="G4723" s="6" t="s">
        <v>1366</v>
      </c>
      <c r="H4723" s="7">
        <v>344430</v>
      </c>
      <c r="I4723" s="137"/>
      <c r="J4723" s="140"/>
      <c r="K4723" s="141"/>
      <c r="L4723" t="str">
        <f t="shared" si="270"/>
        <v>30133</v>
      </c>
      <c r="M4723">
        <f t="shared" si="271"/>
        <v>30133</v>
      </c>
      <c r="N4723" s="37">
        <f t="shared" si="269"/>
        <v>3280288</v>
      </c>
    </row>
    <row r="4724" spans="1:14" x14ac:dyDescent="0.3">
      <c r="A4724" s="3">
        <v>6</v>
      </c>
      <c r="B4724" s="134" t="s">
        <v>7244</v>
      </c>
      <c r="C4724" s="4" t="s">
        <v>7245</v>
      </c>
      <c r="D4724" s="5">
        <v>45056</v>
      </c>
      <c r="E4724" s="6" t="s">
        <v>1368</v>
      </c>
      <c r="F4724" s="7">
        <v>1296394</v>
      </c>
      <c r="G4724" s="6" t="s">
        <v>1366</v>
      </c>
      <c r="H4724" s="7">
        <v>136121</v>
      </c>
      <c r="I4724" s="136">
        <v>7649585</v>
      </c>
      <c r="J4724" s="138" t="s">
        <v>908</v>
      </c>
      <c r="K4724" s="139"/>
      <c r="L4724" t="str">
        <f t="shared" si="270"/>
        <v>26873</v>
      </c>
      <c r="M4724">
        <f t="shared" si="271"/>
        <v>26873</v>
      </c>
      <c r="N4724" s="37">
        <f t="shared" si="269"/>
        <v>1296394</v>
      </c>
    </row>
    <row r="4725" spans="1:14" x14ac:dyDescent="0.3">
      <c r="A4725" s="3">
        <v>6</v>
      </c>
      <c r="B4725" s="142"/>
      <c r="C4725" s="4" t="s">
        <v>7246</v>
      </c>
      <c r="D4725" s="5">
        <v>45049</v>
      </c>
      <c r="E4725" s="6" t="s">
        <v>1365</v>
      </c>
      <c r="F4725" s="7">
        <v>3503148</v>
      </c>
      <c r="G4725" s="6" t="s">
        <v>1366</v>
      </c>
      <c r="H4725" s="7">
        <v>367830</v>
      </c>
      <c r="I4725" s="143"/>
      <c r="J4725" s="144"/>
      <c r="K4725" s="145"/>
      <c r="L4725" t="str">
        <f t="shared" si="270"/>
        <v>25323</v>
      </c>
      <c r="M4725">
        <f t="shared" si="271"/>
        <v>25323</v>
      </c>
      <c r="N4725" s="37">
        <f t="shared" si="269"/>
        <v>3503148</v>
      </c>
    </row>
    <row r="4726" spans="1:14" x14ac:dyDescent="0.3">
      <c r="A4726" s="3">
        <v>6</v>
      </c>
      <c r="B4726" s="142"/>
      <c r="C4726" s="4" t="s">
        <v>7247</v>
      </c>
      <c r="D4726" s="5">
        <v>45063</v>
      </c>
      <c r="E4726" s="6" t="s">
        <v>1368</v>
      </c>
      <c r="F4726" s="7">
        <v>1630013</v>
      </c>
      <c r="G4726" s="6" t="s">
        <v>1366</v>
      </c>
      <c r="H4726" s="7">
        <v>171151</v>
      </c>
      <c r="I4726" s="143"/>
      <c r="J4726" s="144"/>
      <c r="K4726" s="145"/>
      <c r="L4726" t="str">
        <f t="shared" si="270"/>
        <v>29647</v>
      </c>
      <c r="M4726">
        <f t="shared" si="271"/>
        <v>29647</v>
      </c>
      <c r="N4726" s="37">
        <f t="shared" si="269"/>
        <v>1630013</v>
      </c>
    </row>
    <row r="4727" spans="1:14" ht="25.05" x14ac:dyDescent="0.3">
      <c r="A4727" s="3">
        <v>6</v>
      </c>
      <c r="B4727" s="135"/>
      <c r="C4727" s="4" t="s">
        <v>7248</v>
      </c>
      <c r="D4727" s="5">
        <v>45070</v>
      </c>
      <c r="E4727" s="6" t="s">
        <v>1787</v>
      </c>
      <c r="F4727" s="7">
        <v>2117467</v>
      </c>
      <c r="G4727" s="6" t="s">
        <v>1366</v>
      </c>
      <c r="H4727" s="7">
        <v>222334</v>
      </c>
      <c r="I4727" s="137"/>
      <c r="J4727" s="140"/>
      <c r="K4727" s="141"/>
      <c r="L4727" t="str">
        <f t="shared" si="270"/>
        <v>30129</v>
      </c>
      <c r="M4727">
        <f t="shared" si="271"/>
        <v>30129</v>
      </c>
      <c r="N4727" s="37">
        <f t="shared" ref="N4727:N4790" si="272">+F4727</f>
        <v>2117467</v>
      </c>
    </row>
    <row r="4728" spans="1:14" x14ac:dyDescent="0.3">
      <c r="A4728" s="3">
        <v>6</v>
      </c>
      <c r="B4728" s="134" t="s">
        <v>7252</v>
      </c>
      <c r="C4728" s="4" t="s">
        <v>7253</v>
      </c>
      <c r="D4728" s="5">
        <v>45057</v>
      </c>
      <c r="E4728" s="6" t="s">
        <v>1368</v>
      </c>
      <c r="F4728" s="7">
        <v>6674844</v>
      </c>
      <c r="G4728" s="6" t="s">
        <v>1366</v>
      </c>
      <c r="H4728" s="7">
        <v>700859</v>
      </c>
      <c r="I4728" s="136">
        <v>11290261</v>
      </c>
      <c r="J4728" s="138" t="s">
        <v>917</v>
      </c>
      <c r="K4728" s="139"/>
      <c r="L4728" t="str">
        <f t="shared" si="270"/>
        <v>28087</v>
      </c>
      <c r="M4728">
        <f t="shared" si="271"/>
        <v>28087</v>
      </c>
      <c r="N4728" s="37">
        <f t="shared" si="272"/>
        <v>6674844</v>
      </c>
    </row>
    <row r="4729" spans="1:14" ht="25.05" x14ac:dyDescent="0.3">
      <c r="A4729" s="3">
        <v>6</v>
      </c>
      <c r="B4729" s="142"/>
      <c r="C4729" s="4" t="s">
        <v>7254</v>
      </c>
      <c r="D4729" s="5">
        <v>45062</v>
      </c>
      <c r="E4729" s="6" t="s">
        <v>1787</v>
      </c>
      <c r="F4729" s="7">
        <v>2954721</v>
      </c>
      <c r="G4729" s="6" t="s">
        <v>1366</v>
      </c>
      <c r="H4729" s="7">
        <v>310246</v>
      </c>
      <c r="I4729" s="143"/>
      <c r="J4729" s="144"/>
      <c r="K4729" s="145"/>
      <c r="L4729" t="str">
        <f t="shared" si="270"/>
        <v>28445</v>
      </c>
      <c r="M4729">
        <f t="shared" si="271"/>
        <v>28445</v>
      </c>
      <c r="N4729" s="37">
        <f t="shared" si="272"/>
        <v>2954721</v>
      </c>
    </row>
    <row r="4730" spans="1:14" x14ac:dyDescent="0.3">
      <c r="A4730" s="3">
        <v>6</v>
      </c>
      <c r="B4730" s="135"/>
      <c r="C4730" s="4" t="s">
        <v>7255</v>
      </c>
      <c r="D4730" s="5">
        <v>45069</v>
      </c>
      <c r="E4730" s="6" t="s">
        <v>1368</v>
      </c>
      <c r="F4730" s="7">
        <v>2985252</v>
      </c>
      <c r="G4730" s="6" t="s">
        <v>1366</v>
      </c>
      <c r="H4730" s="7">
        <v>313452</v>
      </c>
      <c r="I4730" s="137"/>
      <c r="J4730" s="140"/>
      <c r="K4730" s="141"/>
      <c r="L4730" t="str">
        <f t="shared" si="270"/>
        <v>30057</v>
      </c>
      <c r="M4730">
        <f t="shared" si="271"/>
        <v>30057</v>
      </c>
      <c r="N4730" s="37">
        <f t="shared" si="272"/>
        <v>2985252</v>
      </c>
    </row>
    <row r="4731" spans="1:14" x14ac:dyDescent="0.3">
      <c r="A4731" s="3">
        <v>6</v>
      </c>
      <c r="B4731" s="134" t="s">
        <v>7259</v>
      </c>
      <c r="C4731" s="4" t="s">
        <v>7260</v>
      </c>
      <c r="D4731" s="5">
        <v>45054</v>
      </c>
      <c r="E4731" s="6" t="s">
        <v>1368</v>
      </c>
      <c r="F4731" s="7">
        <v>2036040</v>
      </c>
      <c r="G4731" s="6" t="s">
        <v>1366</v>
      </c>
      <c r="H4731" s="7">
        <v>213784</v>
      </c>
      <c r="I4731" s="136">
        <v>6935873</v>
      </c>
      <c r="J4731" s="138" t="s">
        <v>927</v>
      </c>
      <c r="K4731" s="139"/>
      <c r="L4731" t="str">
        <f t="shared" si="270"/>
        <v>25739</v>
      </c>
      <c r="M4731">
        <f t="shared" si="271"/>
        <v>25739</v>
      </c>
      <c r="N4731" s="37">
        <f t="shared" si="272"/>
        <v>2036040</v>
      </c>
    </row>
    <row r="4732" spans="1:14" x14ac:dyDescent="0.3">
      <c r="A4732" s="3">
        <v>6</v>
      </c>
      <c r="B4732" s="142"/>
      <c r="C4732" s="4" t="s">
        <v>7261</v>
      </c>
      <c r="D4732" s="5">
        <v>45075</v>
      </c>
      <c r="E4732" s="6" t="s">
        <v>1368</v>
      </c>
      <c r="F4732" s="7">
        <v>1669553</v>
      </c>
      <c r="G4732" s="6" t="s">
        <v>1366</v>
      </c>
      <c r="H4732" s="7">
        <v>175303</v>
      </c>
      <c r="I4732" s="143"/>
      <c r="J4732" s="144"/>
      <c r="K4732" s="145"/>
      <c r="L4732" t="str">
        <f t="shared" si="270"/>
        <v>31562</v>
      </c>
      <c r="M4732">
        <f t="shared" si="271"/>
        <v>31562</v>
      </c>
      <c r="N4732" s="37">
        <f t="shared" si="272"/>
        <v>1669553</v>
      </c>
    </row>
    <row r="4733" spans="1:14" ht="25.05" x14ac:dyDescent="0.3">
      <c r="A4733" s="3">
        <v>6</v>
      </c>
      <c r="B4733" s="142"/>
      <c r="C4733" s="4" t="s">
        <v>7262</v>
      </c>
      <c r="D4733" s="5">
        <v>45050</v>
      </c>
      <c r="E4733" s="6" t="s">
        <v>1787</v>
      </c>
      <c r="F4733" s="7">
        <v>807741</v>
      </c>
      <c r="G4733" s="6" t="s">
        <v>1366</v>
      </c>
      <c r="H4733" s="7">
        <v>84813</v>
      </c>
      <c r="I4733" s="143"/>
      <c r="J4733" s="144"/>
      <c r="K4733" s="145"/>
      <c r="L4733" t="str">
        <f t="shared" si="270"/>
        <v>25419</v>
      </c>
      <c r="M4733">
        <f t="shared" si="271"/>
        <v>25419</v>
      </c>
      <c r="N4733" s="37">
        <f t="shared" si="272"/>
        <v>807741</v>
      </c>
    </row>
    <row r="4734" spans="1:14" x14ac:dyDescent="0.3">
      <c r="A4734" s="3">
        <v>6</v>
      </c>
      <c r="B4734" s="142"/>
      <c r="C4734" s="4" t="s">
        <v>7263</v>
      </c>
      <c r="D4734" s="5">
        <v>45068</v>
      </c>
      <c r="E4734" s="6" t="s">
        <v>1368</v>
      </c>
      <c r="F4734" s="7">
        <v>2221555</v>
      </c>
      <c r="G4734" s="6" t="s">
        <v>1366</v>
      </c>
      <c r="H4734" s="7">
        <v>233263</v>
      </c>
      <c r="I4734" s="143"/>
      <c r="J4734" s="144"/>
      <c r="K4734" s="145"/>
      <c r="L4734" t="str">
        <f t="shared" si="270"/>
        <v>29914</v>
      </c>
      <c r="M4734">
        <f t="shared" si="271"/>
        <v>29914</v>
      </c>
      <c r="N4734" s="37">
        <f t="shared" si="272"/>
        <v>2221555</v>
      </c>
    </row>
    <row r="4735" spans="1:14" x14ac:dyDescent="0.3">
      <c r="A4735" s="3">
        <v>6</v>
      </c>
      <c r="B4735" s="135"/>
      <c r="C4735" s="4" t="s">
        <v>7264</v>
      </c>
      <c r="D4735" s="5">
        <v>45064</v>
      </c>
      <c r="E4735" s="6" t="s">
        <v>1368</v>
      </c>
      <c r="F4735" s="7">
        <v>1014690</v>
      </c>
      <c r="G4735" s="6" t="s">
        <v>1366</v>
      </c>
      <c r="H4735" s="7">
        <v>106542</v>
      </c>
      <c r="I4735" s="137"/>
      <c r="J4735" s="140"/>
      <c r="K4735" s="141"/>
      <c r="L4735" t="str">
        <f t="shared" si="270"/>
        <v>29712</v>
      </c>
      <c r="M4735">
        <f t="shared" si="271"/>
        <v>29712</v>
      </c>
      <c r="N4735" s="37">
        <f t="shared" si="272"/>
        <v>1014690</v>
      </c>
    </row>
    <row r="4736" spans="1:14" x14ac:dyDescent="0.3">
      <c r="A4736" s="3">
        <v>6</v>
      </c>
      <c r="B4736" s="134" t="s">
        <v>7268</v>
      </c>
      <c r="C4736" s="4" t="s">
        <v>7269</v>
      </c>
      <c r="D4736" s="5">
        <v>45063</v>
      </c>
      <c r="E4736" s="6" t="s">
        <v>1365</v>
      </c>
      <c r="F4736" s="7">
        <v>1391269</v>
      </c>
      <c r="G4736" s="6" t="s">
        <v>1366</v>
      </c>
      <c r="H4736" s="7">
        <v>146083</v>
      </c>
      <c r="I4736" s="136">
        <v>4542508</v>
      </c>
      <c r="J4736" s="138" t="s">
        <v>934</v>
      </c>
      <c r="K4736" s="139"/>
      <c r="L4736" t="str">
        <f t="shared" si="270"/>
        <v>28569</v>
      </c>
      <c r="M4736">
        <f t="shared" si="271"/>
        <v>28569</v>
      </c>
      <c r="N4736" s="37">
        <f t="shared" si="272"/>
        <v>1391269</v>
      </c>
    </row>
    <row r="4737" spans="1:14" ht="25.05" x14ac:dyDescent="0.3">
      <c r="A4737" s="3">
        <v>6</v>
      </c>
      <c r="B4737" s="142"/>
      <c r="C4737" s="4" t="s">
        <v>7270</v>
      </c>
      <c r="D4737" s="5">
        <v>45050</v>
      </c>
      <c r="E4737" s="6" t="s">
        <v>1378</v>
      </c>
      <c r="F4737" s="7">
        <v>2117467</v>
      </c>
      <c r="G4737" s="6" t="s">
        <v>1366</v>
      </c>
      <c r="H4737" s="7">
        <v>222334</v>
      </c>
      <c r="I4737" s="143"/>
      <c r="J4737" s="144"/>
      <c r="K4737" s="145"/>
      <c r="L4737" t="str">
        <f t="shared" si="270"/>
        <v>25351</v>
      </c>
      <c r="M4737">
        <f t="shared" si="271"/>
        <v>25351</v>
      </c>
      <c r="N4737" s="37">
        <f t="shared" si="272"/>
        <v>2117467</v>
      </c>
    </row>
    <row r="4738" spans="1:14" x14ac:dyDescent="0.3">
      <c r="A4738" s="3">
        <v>6</v>
      </c>
      <c r="B4738" s="135"/>
      <c r="C4738" s="4" t="s">
        <v>7271</v>
      </c>
      <c r="D4738" s="5">
        <v>45063</v>
      </c>
      <c r="E4738" s="6" t="s">
        <v>1365</v>
      </c>
      <c r="F4738" s="7">
        <v>1566692</v>
      </c>
      <c r="G4738" s="6" t="s">
        <v>1366</v>
      </c>
      <c r="H4738" s="7">
        <v>164503</v>
      </c>
      <c r="I4738" s="137"/>
      <c r="J4738" s="140"/>
      <c r="K4738" s="141"/>
      <c r="L4738" t="str">
        <f t="shared" si="270"/>
        <v>28570</v>
      </c>
      <c r="M4738">
        <f t="shared" si="271"/>
        <v>28570</v>
      </c>
      <c r="N4738" s="37">
        <f t="shared" si="272"/>
        <v>1566692</v>
      </c>
    </row>
    <row r="4739" spans="1:14" x14ac:dyDescent="0.3">
      <c r="A4739" s="3">
        <v>6</v>
      </c>
      <c r="B4739" s="134" t="s">
        <v>7272</v>
      </c>
      <c r="C4739" s="4" t="s">
        <v>7273</v>
      </c>
      <c r="D4739" s="5">
        <v>45075</v>
      </c>
      <c r="E4739" s="6" t="s">
        <v>1365</v>
      </c>
      <c r="F4739" s="7">
        <v>1276785</v>
      </c>
      <c r="G4739" s="6" t="s">
        <v>1366</v>
      </c>
      <c r="H4739" s="7">
        <v>134063</v>
      </c>
      <c r="I4739" s="136">
        <v>3329448</v>
      </c>
      <c r="J4739" s="138" t="s">
        <v>5129</v>
      </c>
      <c r="K4739" s="139"/>
      <c r="L4739" t="str">
        <f t="shared" si="270"/>
        <v>31560</v>
      </c>
      <c r="M4739">
        <f t="shared" si="271"/>
        <v>31560</v>
      </c>
      <c r="N4739" s="37">
        <f t="shared" si="272"/>
        <v>1276785</v>
      </c>
    </row>
    <row r="4740" spans="1:14" x14ac:dyDescent="0.3">
      <c r="A4740" s="3">
        <v>6</v>
      </c>
      <c r="B4740" s="142"/>
      <c r="C4740" s="4" t="s">
        <v>7274</v>
      </c>
      <c r="D4740" s="5">
        <v>45050</v>
      </c>
      <c r="E4740" s="6" t="s">
        <v>1365</v>
      </c>
      <c r="F4740" s="7">
        <v>1465959</v>
      </c>
      <c r="G4740" s="6" t="s">
        <v>1366</v>
      </c>
      <c r="H4740" s="7">
        <v>153926</v>
      </c>
      <c r="I4740" s="143"/>
      <c r="J4740" s="144"/>
      <c r="K4740" s="145"/>
      <c r="L4740" t="str">
        <f t="shared" si="270"/>
        <v>25421</v>
      </c>
      <c r="M4740">
        <f t="shared" si="271"/>
        <v>25421</v>
      </c>
      <c r="N4740" s="37">
        <f t="shared" si="272"/>
        <v>1465959</v>
      </c>
    </row>
    <row r="4741" spans="1:14" x14ac:dyDescent="0.3">
      <c r="A4741" s="3">
        <v>6</v>
      </c>
      <c r="B4741" s="135"/>
      <c r="C4741" s="4" t="s">
        <v>7275</v>
      </c>
      <c r="D4741" s="5">
        <v>45061</v>
      </c>
      <c r="E4741" s="6" t="s">
        <v>1365</v>
      </c>
      <c r="F4741" s="7">
        <v>977310</v>
      </c>
      <c r="G4741" s="6" t="s">
        <v>1366</v>
      </c>
      <c r="H4741" s="7">
        <v>102618</v>
      </c>
      <c r="I4741" s="137"/>
      <c r="J4741" s="140"/>
      <c r="K4741" s="141"/>
      <c r="L4741" t="str">
        <f t="shared" si="270"/>
        <v>28348</v>
      </c>
      <c r="M4741">
        <f t="shared" si="271"/>
        <v>28348</v>
      </c>
      <c r="N4741" s="37">
        <f t="shared" si="272"/>
        <v>977310</v>
      </c>
    </row>
    <row r="4742" spans="1:14" x14ac:dyDescent="0.3">
      <c r="A4742" s="3">
        <v>6</v>
      </c>
      <c r="B4742" s="134" t="s">
        <v>7276</v>
      </c>
      <c r="C4742" s="4" t="s">
        <v>7277</v>
      </c>
      <c r="D4742" s="5">
        <v>45062</v>
      </c>
      <c r="E4742" s="6" t="s">
        <v>1368</v>
      </c>
      <c r="F4742" s="7">
        <v>2894761</v>
      </c>
      <c r="G4742" s="6" t="s">
        <v>1366</v>
      </c>
      <c r="H4742" s="7">
        <v>303950</v>
      </c>
      <c r="I4742" s="136">
        <v>16859528</v>
      </c>
      <c r="J4742" s="138" t="s">
        <v>939</v>
      </c>
      <c r="K4742" s="139"/>
      <c r="L4742" t="str">
        <f t="shared" si="270"/>
        <v>28439</v>
      </c>
      <c r="M4742">
        <f t="shared" si="271"/>
        <v>28439</v>
      </c>
      <c r="N4742" s="37">
        <f t="shared" si="272"/>
        <v>2894761</v>
      </c>
    </row>
    <row r="4743" spans="1:14" x14ac:dyDescent="0.3">
      <c r="A4743" s="3">
        <v>6</v>
      </c>
      <c r="B4743" s="142"/>
      <c r="C4743" s="4" t="s">
        <v>7278</v>
      </c>
      <c r="D4743" s="5">
        <v>45076</v>
      </c>
      <c r="E4743" s="6" t="s">
        <v>1368</v>
      </c>
      <c r="F4743" s="7">
        <v>3435510</v>
      </c>
      <c r="G4743" s="6" t="s">
        <v>1366</v>
      </c>
      <c r="H4743" s="7">
        <v>360728</v>
      </c>
      <c r="I4743" s="143"/>
      <c r="J4743" s="144"/>
      <c r="K4743" s="145"/>
      <c r="L4743" t="str">
        <f t="shared" ref="L4743:L4806" si="273">+RIGHT(C4743,5)</f>
        <v>31655</v>
      </c>
      <c r="M4743">
        <f t="shared" ref="M4743:M4806" si="274">+L4743*1</f>
        <v>31655</v>
      </c>
      <c r="N4743" s="37">
        <f t="shared" si="272"/>
        <v>3435510</v>
      </c>
    </row>
    <row r="4744" spans="1:14" x14ac:dyDescent="0.3">
      <c r="A4744" s="3">
        <v>6</v>
      </c>
      <c r="B4744" s="142"/>
      <c r="C4744" s="4" t="s">
        <v>7279</v>
      </c>
      <c r="D4744" s="5">
        <v>45072</v>
      </c>
      <c r="E4744" s="6" t="s">
        <v>1368</v>
      </c>
      <c r="F4744" s="7">
        <v>2214890</v>
      </c>
      <c r="G4744" s="6" t="s">
        <v>1366</v>
      </c>
      <c r="H4744" s="7">
        <v>232563</v>
      </c>
      <c r="I4744" s="143"/>
      <c r="J4744" s="144"/>
      <c r="K4744" s="145"/>
      <c r="L4744" t="str">
        <f t="shared" si="273"/>
        <v>31389</v>
      </c>
      <c r="M4744">
        <f t="shared" si="274"/>
        <v>31389</v>
      </c>
      <c r="N4744" s="37">
        <f t="shared" si="272"/>
        <v>2214890</v>
      </c>
    </row>
    <row r="4745" spans="1:14" ht="25.05" x14ac:dyDescent="0.3">
      <c r="A4745" s="3">
        <v>6</v>
      </c>
      <c r="B4745" s="142"/>
      <c r="C4745" s="4" t="s">
        <v>7280</v>
      </c>
      <c r="D4745" s="5">
        <v>45069</v>
      </c>
      <c r="E4745" s="6" t="s">
        <v>1787</v>
      </c>
      <c r="F4745" s="7">
        <v>8077410</v>
      </c>
      <c r="G4745" s="6" t="s">
        <v>1366</v>
      </c>
      <c r="H4745" s="7">
        <v>848128</v>
      </c>
      <c r="I4745" s="143"/>
      <c r="J4745" s="144"/>
      <c r="K4745" s="145"/>
      <c r="L4745" t="str">
        <f t="shared" si="273"/>
        <v>30059</v>
      </c>
      <c r="M4745">
        <f t="shared" si="274"/>
        <v>30059</v>
      </c>
      <c r="N4745" s="37">
        <f t="shared" si="272"/>
        <v>8077410</v>
      </c>
    </row>
    <row r="4746" spans="1:14" x14ac:dyDescent="0.3">
      <c r="A4746" s="3">
        <v>6</v>
      </c>
      <c r="B4746" s="135"/>
      <c r="C4746" s="4" t="s">
        <v>7281</v>
      </c>
      <c r="D4746" s="5">
        <v>45069</v>
      </c>
      <c r="E4746" s="6" t="s">
        <v>1368</v>
      </c>
      <c r="F4746" s="7">
        <v>2214890</v>
      </c>
      <c r="G4746" s="6" t="s">
        <v>1366</v>
      </c>
      <c r="H4746" s="7">
        <v>232563</v>
      </c>
      <c r="I4746" s="137"/>
      <c r="J4746" s="140"/>
      <c r="K4746" s="141"/>
      <c r="L4746" t="str">
        <f t="shared" si="273"/>
        <v>30058</v>
      </c>
      <c r="M4746">
        <f t="shared" si="274"/>
        <v>30058</v>
      </c>
      <c r="N4746" s="37">
        <f t="shared" si="272"/>
        <v>2214890</v>
      </c>
    </row>
    <row r="4747" spans="1:14" ht="37.6" x14ac:dyDescent="0.3">
      <c r="A4747" s="3">
        <v>6</v>
      </c>
      <c r="B4747" s="8" t="s">
        <v>7288</v>
      </c>
      <c r="C4747" s="4" t="s">
        <v>7289</v>
      </c>
      <c r="D4747" s="5">
        <v>45076</v>
      </c>
      <c r="E4747" s="6" t="s">
        <v>1368</v>
      </c>
      <c r="F4747" s="7">
        <v>1221638</v>
      </c>
      <c r="G4747" s="6" t="s">
        <v>1366</v>
      </c>
      <c r="H4747" s="7">
        <v>128272</v>
      </c>
      <c r="I4747" s="11">
        <v>1093366</v>
      </c>
      <c r="J4747" s="132" t="s">
        <v>952</v>
      </c>
      <c r="K4747" s="133"/>
      <c r="L4747" t="str">
        <f t="shared" si="273"/>
        <v>31653</v>
      </c>
      <c r="M4747">
        <f t="shared" si="274"/>
        <v>31653</v>
      </c>
      <c r="N4747" s="37">
        <f t="shared" si="272"/>
        <v>1221638</v>
      </c>
    </row>
    <row r="4748" spans="1:14" x14ac:dyDescent="0.3">
      <c r="A4748" s="3">
        <v>6</v>
      </c>
      <c r="B4748" s="134" t="s">
        <v>7290</v>
      </c>
      <c r="C4748" s="4" t="s">
        <v>7291</v>
      </c>
      <c r="D4748" s="5">
        <v>45076</v>
      </c>
      <c r="E4748" s="6" t="s">
        <v>1368</v>
      </c>
      <c r="F4748" s="7">
        <v>1832457</v>
      </c>
      <c r="G4748" s="6" t="s">
        <v>1366</v>
      </c>
      <c r="H4748" s="7">
        <v>192408</v>
      </c>
      <c r="I4748" s="136">
        <v>5062934</v>
      </c>
      <c r="J4748" s="138" t="s">
        <v>956</v>
      </c>
      <c r="K4748" s="139"/>
      <c r="L4748" t="str">
        <f t="shared" si="273"/>
        <v>31607</v>
      </c>
      <c r="M4748">
        <f t="shared" si="274"/>
        <v>31607</v>
      </c>
      <c r="N4748" s="37">
        <f t="shared" si="272"/>
        <v>1832457</v>
      </c>
    </row>
    <row r="4749" spans="1:14" x14ac:dyDescent="0.3">
      <c r="A4749" s="3">
        <v>6</v>
      </c>
      <c r="B4749" s="142"/>
      <c r="C4749" s="4" t="s">
        <v>7292</v>
      </c>
      <c r="D4749" s="5">
        <v>45054</v>
      </c>
      <c r="E4749" s="6" t="s">
        <v>1368</v>
      </c>
      <c r="F4749" s="7">
        <v>977306</v>
      </c>
      <c r="G4749" s="6" t="s">
        <v>1366</v>
      </c>
      <c r="H4749" s="7">
        <v>102617</v>
      </c>
      <c r="I4749" s="143"/>
      <c r="J4749" s="144"/>
      <c r="K4749" s="145"/>
      <c r="L4749" t="str">
        <f t="shared" si="273"/>
        <v>25738</v>
      </c>
      <c r="M4749">
        <f t="shared" si="274"/>
        <v>25738</v>
      </c>
      <c r="N4749" s="37">
        <f t="shared" si="272"/>
        <v>977306</v>
      </c>
    </row>
    <row r="4750" spans="1:14" x14ac:dyDescent="0.3">
      <c r="A4750" s="3">
        <v>6</v>
      </c>
      <c r="B4750" s="142"/>
      <c r="C4750" s="4" t="s">
        <v>7293</v>
      </c>
      <c r="D4750" s="5">
        <v>45068</v>
      </c>
      <c r="E4750" s="6" t="s">
        <v>1368</v>
      </c>
      <c r="F4750" s="7">
        <v>1625509</v>
      </c>
      <c r="G4750" s="6" t="s">
        <v>1366</v>
      </c>
      <c r="H4750" s="7">
        <v>170679</v>
      </c>
      <c r="I4750" s="143"/>
      <c r="J4750" s="144"/>
      <c r="K4750" s="145"/>
      <c r="L4750" t="str">
        <f t="shared" si="273"/>
        <v>29913</v>
      </c>
      <c r="M4750">
        <f t="shared" si="274"/>
        <v>29913</v>
      </c>
      <c r="N4750" s="37">
        <f t="shared" si="272"/>
        <v>1625509</v>
      </c>
    </row>
    <row r="4751" spans="1:14" x14ac:dyDescent="0.3">
      <c r="A4751" s="3">
        <v>6</v>
      </c>
      <c r="B4751" s="135"/>
      <c r="C4751" s="4" t="s">
        <v>7294</v>
      </c>
      <c r="D4751" s="5">
        <v>45064</v>
      </c>
      <c r="E4751" s="6" t="s">
        <v>1368</v>
      </c>
      <c r="F4751" s="7">
        <v>1221638</v>
      </c>
      <c r="G4751" s="6" t="s">
        <v>1366</v>
      </c>
      <c r="H4751" s="7">
        <v>128272</v>
      </c>
      <c r="I4751" s="137"/>
      <c r="J4751" s="140"/>
      <c r="K4751" s="141"/>
      <c r="L4751" t="str">
        <f t="shared" si="273"/>
        <v>29713</v>
      </c>
      <c r="M4751">
        <f t="shared" si="274"/>
        <v>29713</v>
      </c>
      <c r="N4751" s="37">
        <f t="shared" si="272"/>
        <v>1221638</v>
      </c>
    </row>
    <row r="4752" spans="1:14" x14ac:dyDescent="0.3">
      <c r="A4752" s="3">
        <v>6</v>
      </c>
      <c r="B4752" s="134" t="s">
        <v>7298</v>
      </c>
      <c r="C4752" s="4" t="s">
        <v>7299</v>
      </c>
      <c r="D4752" s="5">
        <v>45073</v>
      </c>
      <c r="E4752" s="6" t="s">
        <v>1368</v>
      </c>
      <c r="F4752" s="7">
        <v>1541683</v>
      </c>
      <c r="G4752" s="6" t="s">
        <v>1366</v>
      </c>
      <c r="H4752" s="7">
        <v>161877</v>
      </c>
      <c r="I4752" s="136">
        <v>5094581</v>
      </c>
      <c r="J4752" s="138" t="s">
        <v>971</v>
      </c>
      <c r="K4752" s="139"/>
      <c r="L4752" t="str">
        <f t="shared" si="273"/>
        <v>31484</v>
      </c>
      <c r="M4752">
        <f t="shared" si="274"/>
        <v>31484</v>
      </c>
      <c r="N4752" s="37">
        <f t="shared" si="272"/>
        <v>1541683</v>
      </c>
    </row>
    <row r="4753" spans="1:14" x14ac:dyDescent="0.3">
      <c r="A4753" s="3">
        <v>6</v>
      </c>
      <c r="B4753" s="142"/>
      <c r="C4753" s="4" t="s">
        <v>7300</v>
      </c>
      <c r="D4753" s="5">
        <v>45068</v>
      </c>
      <c r="E4753" s="6" t="s">
        <v>1368</v>
      </c>
      <c r="F4753" s="7">
        <v>2189881</v>
      </c>
      <c r="G4753" s="6" t="s">
        <v>1366</v>
      </c>
      <c r="H4753" s="7">
        <v>229937</v>
      </c>
      <c r="I4753" s="143"/>
      <c r="J4753" s="144"/>
      <c r="K4753" s="145"/>
      <c r="L4753" t="str">
        <f t="shared" si="273"/>
        <v>29834</v>
      </c>
      <c r="M4753">
        <f t="shared" si="274"/>
        <v>29834</v>
      </c>
      <c r="N4753" s="37">
        <f t="shared" si="272"/>
        <v>2189881</v>
      </c>
    </row>
    <row r="4754" spans="1:14" x14ac:dyDescent="0.3">
      <c r="A4754" s="3">
        <v>6</v>
      </c>
      <c r="B4754" s="142"/>
      <c r="C4754" s="4" t="s">
        <v>7301</v>
      </c>
      <c r="D4754" s="5">
        <v>45049</v>
      </c>
      <c r="E4754" s="6" t="s">
        <v>1365</v>
      </c>
      <c r="F4754" s="7">
        <v>1196051</v>
      </c>
      <c r="G4754" s="6" t="s">
        <v>1366</v>
      </c>
      <c r="H4754" s="7">
        <v>125585</v>
      </c>
      <c r="I4754" s="143"/>
      <c r="J4754" s="144"/>
      <c r="K4754" s="145"/>
      <c r="L4754" t="str">
        <f t="shared" si="273"/>
        <v>25327</v>
      </c>
      <c r="M4754">
        <f t="shared" si="274"/>
        <v>25327</v>
      </c>
      <c r="N4754" s="37">
        <f t="shared" si="272"/>
        <v>1196051</v>
      </c>
    </row>
    <row r="4755" spans="1:14" x14ac:dyDescent="0.3">
      <c r="A4755" s="3">
        <v>6</v>
      </c>
      <c r="B4755" s="135"/>
      <c r="C4755" s="4" t="s">
        <v>7302</v>
      </c>
      <c r="D4755" s="5">
        <v>45056</v>
      </c>
      <c r="E4755" s="6" t="s">
        <v>1368</v>
      </c>
      <c r="F4755" s="7">
        <v>764654</v>
      </c>
      <c r="G4755" s="6" t="s">
        <v>1366</v>
      </c>
      <c r="H4755" s="7">
        <v>80289</v>
      </c>
      <c r="I4755" s="137"/>
      <c r="J4755" s="140"/>
      <c r="K4755" s="141"/>
      <c r="L4755" t="str">
        <f t="shared" si="273"/>
        <v>26878</v>
      </c>
      <c r="M4755">
        <f t="shared" si="274"/>
        <v>26878</v>
      </c>
      <c r="N4755" s="37">
        <f t="shared" si="272"/>
        <v>764654</v>
      </c>
    </row>
    <row r="4756" spans="1:14" ht="37.6" x14ac:dyDescent="0.3">
      <c r="A4756" s="3">
        <v>6</v>
      </c>
      <c r="B4756" s="8" t="s">
        <v>7311</v>
      </c>
      <c r="C4756" s="4" t="s">
        <v>7312</v>
      </c>
      <c r="D4756" s="5">
        <v>45068</v>
      </c>
      <c r="E4756" s="6" t="s">
        <v>1368</v>
      </c>
      <c r="F4756" s="7">
        <v>1290691</v>
      </c>
      <c r="G4756" s="6" t="s">
        <v>1366</v>
      </c>
      <c r="H4756" s="7">
        <v>135523</v>
      </c>
      <c r="I4756" s="11">
        <v>1155168</v>
      </c>
      <c r="J4756" s="132" t="s">
        <v>985</v>
      </c>
      <c r="K4756" s="133"/>
      <c r="L4756" t="str">
        <f t="shared" si="273"/>
        <v>29830</v>
      </c>
      <c r="M4756">
        <f t="shared" si="274"/>
        <v>29830</v>
      </c>
      <c r="N4756" s="37">
        <f t="shared" si="272"/>
        <v>1290691</v>
      </c>
    </row>
    <row r="4757" spans="1:14" ht="25.05" x14ac:dyDescent="0.3">
      <c r="A4757" s="3">
        <v>6</v>
      </c>
      <c r="B4757" s="134" t="s">
        <v>7313</v>
      </c>
      <c r="C4757" s="4" t="s">
        <v>7314</v>
      </c>
      <c r="D4757" s="5">
        <v>45049</v>
      </c>
      <c r="E4757" s="6" t="s">
        <v>1378</v>
      </c>
      <c r="F4757" s="7">
        <v>12116115</v>
      </c>
      <c r="G4757" s="6" t="s">
        <v>1366</v>
      </c>
      <c r="H4757" s="7">
        <v>1272192</v>
      </c>
      <c r="I4757" s="136">
        <v>15559432</v>
      </c>
      <c r="J4757" s="138" t="s">
        <v>988</v>
      </c>
      <c r="K4757" s="139"/>
      <c r="L4757" t="str">
        <f t="shared" si="273"/>
        <v>25316</v>
      </c>
      <c r="M4757">
        <f t="shared" si="274"/>
        <v>25316</v>
      </c>
      <c r="N4757" s="37">
        <f t="shared" si="272"/>
        <v>12116115</v>
      </c>
    </row>
    <row r="4758" spans="1:14" x14ac:dyDescent="0.3">
      <c r="A4758" s="3">
        <v>6</v>
      </c>
      <c r="B4758" s="142"/>
      <c r="C4758" s="4" t="s">
        <v>7315</v>
      </c>
      <c r="D4758" s="5">
        <v>45070</v>
      </c>
      <c r="E4758" s="6" t="s">
        <v>1368</v>
      </c>
      <c r="F4758" s="7">
        <v>2226301</v>
      </c>
      <c r="G4758" s="6" t="s">
        <v>1366</v>
      </c>
      <c r="H4758" s="7">
        <v>233762</v>
      </c>
      <c r="I4758" s="143"/>
      <c r="J4758" s="144"/>
      <c r="K4758" s="145"/>
      <c r="L4758" t="str">
        <f t="shared" si="273"/>
        <v>30135</v>
      </c>
      <c r="M4758">
        <f t="shared" si="274"/>
        <v>30135</v>
      </c>
      <c r="N4758" s="37">
        <f t="shared" si="272"/>
        <v>2226301</v>
      </c>
    </row>
    <row r="4759" spans="1:14" x14ac:dyDescent="0.3">
      <c r="A4759" s="3">
        <v>6</v>
      </c>
      <c r="B4759" s="135"/>
      <c r="C4759" s="4" t="s">
        <v>7316</v>
      </c>
      <c r="D4759" s="5">
        <v>45063</v>
      </c>
      <c r="E4759" s="6" t="s">
        <v>1368</v>
      </c>
      <c r="F4759" s="7">
        <v>3042424</v>
      </c>
      <c r="G4759" s="6" t="s">
        <v>1366</v>
      </c>
      <c r="H4759" s="7">
        <v>319454</v>
      </c>
      <c r="I4759" s="137"/>
      <c r="J4759" s="140"/>
      <c r="K4759" s="141"/>
      <c r="L4759" t="str">
        <f t="shared" si="273"/>
        <v>29643</v>
      </c>
      <c r="M4759">
        <f t="shared" si="274"/>
        <v>29643</v>
      </c>
      <c r="N4759" s="37">
        <f t="shared" si="272"/>
        <v>3042424</v>
      </c>
    </row>
    <row r="4760" spans="1:14" x14ac:dyDescent="0.3">
      <c r="A4760" s="3">
        <v>6</v>
      </c>
      <c r="B4760" s="134" t="s">
        <v>7322</v>
      </c>
      <c r="C4760" s="4" t="s">
        <v>7323</v>
      </c>
      <c r="D4760" s="5">
        <v>45071</v>
      </c>
      <c r="E4760" s="6" t="s">
        <v>1365</v>
      </c>
      <c r="F4760" s="7">
        <v>886820</v>
      </c>
      <c r="G4760" s="6" t="s">
        <v>1366</v>
      </c>
      <c r="H4760" s="7">
        <v>93116</v>
      </c>
      <c r="I4760" s="136">
        <v>1953977</v>
      </c>
      <c r="J4760" s="138" t="s">
        <v>1001</v>
      </c>
      <c r="K4760" s="139"/>
      <c r="L4760" t="str">
        <f t="shared" si="273"/>
        <v>30528</v>
      </c>
      <c r="M4760">
        <f t="shared" si="274"/>
        <v>30528</v>
      </c>
      <c r="N4760" s="37">
        <f t="shared" si="272"/>
        <v>886820</v>
      </c>
    </row>
    <row r="4761" spans="1:14" x14ac:dyDescent="0.3">
      <c r="A4761" s="3">
        <v>6</v>
      </c>
      <c r="B4761" s="135"/>
      <c r="C4761" s="4" t="s">
        <v>7324</v>
      </c>
      <c r="D4761" s="5">
        <v>45054</v>
      </c>
      <c r="E4761" s="6" t="s">
        <v>1365</v>
      </c>
      <c r="F4761" s="7">
        <v>1296394</v>
      </c>
      <c r="G4761" s="6" t="s">
        <v>1366</v>
      </c>
      <c r="H4761" s="7">
        <v>136121</v>
      </c>
      <c r="I4761" s="137"/>
      <c r="J4761" s="140"/>
      <c r="K4761" s="141"/>
      <c r="L4761" t="str">
        <f t="shared" si="273"/>
        <v>25689</v>
      </c>
      <c r="M4761">
        <f t="shared" si="274"/>
        <v>25689</v>
      </c>
      <c r="N4761" s="37">
        <f t="shared" si="272"/>
        <v>1296394</v>
      </c>
    </row>
    <row r="4762" spans="1:14" x14ac:dyDescent="0.3">
      <c r="A4762" s="3">
        <v>6</v>
      </c>
      <c r="B4762" s="134" t="s">
        <v>7328</v>
      </c>
      <c r="C4762" s="4" t="s">
        <v>7329</v>
      </c>
      <c r="D4762" s="5">
        <v>45068</v>
      </c>
      <c r="E4762" s="6" t="s">
        <v>1368</v>
      </c>
      <c r="F4762" s="7">
        <v>855844</v>
      </c>
      <c r="G4762" s="6" t="s">
        <v>1366</v>
      </c>
      <c r="H4762" s="7">
        <v>89864</v>
      </c>
      <c r="I4762" s="136">
        <v>2367633</v>
      </c>
      <c r="J4762" s="138" t="s">
        <v>1006</v>
      </c>
      <c r="K4762" s="139"/>
      <c r="L4762" t="str">
        <f t="shared" si="273"/>
        <v>29912</v>
      </c>
      <c r="M4762">
        <f t="shared" si="274"/>
        <v>29912</v>
      </c>
      <c r="N4762" s="37">
        <f t="shared" si="272"/>
        <v>855844</v>
      </c>
    </row>
    <row r="4763" spans="1:14" x14ac:dyDescent="0.3">
      <c r="A4763" s="3">
        <v>6</v>
      </c>
      <c r="B4763" s="142"/>
      <c r="C4763" s="4" t="s">
        <v>7330</v>
      </c>
      <c r="D4763" s="5">
        <v>45075</v>
      </c>
      <c r="E4763" s="6" t="s">
        <v>1368</v>
      </c>
      <c r="F4763" s="7">
        <v>774866</v>
      </c>
      <c r="G4763" s="6" t="s">
        <v>1366</v>
      </c>
      <c r="H4763" s="7">
        <v>81361</v>
      </c>
      <c r="I4763" s="143"/>
      <c r="J4763" s="144"/>
      <c r="K4763" s="145"/>
      <c r="L4763" t="str">
        <f t="shared" si="273"/>
        <v>31561</v>
      </c>
      <c r="M4763">
        <f t="shared" si="274"/>
        <v>31561</v>
      </c>
      <c r="N4763" s="37">
        <f t="shared" si="272"/>
        <v>774866</v>
      </c>
    </row>
    <row r="4764" spans="1:14" x14ac:dyDescent="0.3">
      <c r="A4764" s="3">
        <v>6</v>
      </c>
      <c r="B4764" s="135"/>
      <c r="C4764" s="4" t="s">
        <v>7331</v>
      </c>
      <c r="D4764" s="5">
        <v>45061</v>
      </c>
      <c r="E4764" s="6" t="s">
        <v>1368</v>
      </c>
      <c r="F4764" s="7">
        <v>1014690</v>
      </c>
      <c r="G4764" s="6" t="s">
        <v>1366</v>
      </c>
      <c r="H4764" s="7">
        <v>106542</v>
      </c>
      <c r="I4764" s="137"/>
      <c r="J4764" s="140"/>
      <c r="K4764" s="141"/>
      <c r="L4764" t="str">
        <f t="shared" si="273"/>
        <v>28347</v>
      </c>
      <c r="M4764">
        <f t="shared" si="274"/>
        <v>28347</v>
      </c>
      <c r="N4764" s="37">
        <f t="shared" si="272"/>
        <v>1014690</v>
      </c>
    </row>
    <row r="4765" spans="1:14" x14ac:dyDescent="0.3">
      <c r="A4765" s="3">
        <v>6</v>
      </c>
      <c r="B4765" s="134" t="s">
        <v>7334</v>
      </c>
      <c r="C4765" s="4" t="s">
        <v>7335</v>
      </c>
      <c r="D4765" s="5">
        <v>45070</v>
      </c>
      <c r="E4765" s="6" t="s">
        <v>1368</v>
      </c>
      <c r="F4765" s="7">
        <v>1901510</v>
      </c>
      <c r="G4765" s="6" t="s">
        <v>1366</v>
      </c>
      <c r="H4765" s="7">
        <v>199659</v>
      </c>
      <c r="I4765" s="136">
        <v>5696706</v>
      </c>
      <c r="J4765" s="138" t="s">
        <v>1014</v>
      </c>
      <c r="K4765" s="139"/>
      <c r="L4765" t="str">
        <f t="shared" si="273"/>
        <v>30131</v>
      </c>
      <c r="M4765">
        <f t="shared" si="274"/>
        <v>30131</v>
      </c>
      <c r="N4765" s="37">
        <f t="shared" si="272"/>
        <v>1901510</v>
      </c>
    </row>
    <row r="4766" spans="1:14" x14ac:dyDescent="0.3">
      <c r="A4766" s="3">
        <v>6</v>
      </c>
      <c r="B4766" s="135"/>
      <c r="C4766" s="4" t="s">
        <v>7336</v>
      </c>
      <c r="D4766" s="5">
        <v>45056</v>
      </c>
      <c r="E4766" s="6" t="s">
        <v>1368</v>
      </c>
      <c r="F4766" s="7">
        <v>4463525</v>
      </c>
      <c r="G4766" s="6" t="s">
        <v>1366</v>
      </c>
      <c r="H4766" s="7">
        <v>468670</v>
      </c>
      <c r="I4766" s="137"/>
      <c r="J4766" s="140"/>
      <c r="K4766" s="141"/>
      <c r="L4766" t="str">
        <f t="shared" si="273"/>
        <v>26875</v>
      </c>
      <c r="M4766">
        <f t="shared" si="274"/>
        <v>26875</v>
      </c>
      <c r="N4766" s="37">
        <f t="shared" si="272"/>
        <v>4463525</v>
      </c>
    </row>
    <row r="4767" spans="1:14" ht="25.05" x14ac:dyDescent="0.3">
      <c r="A4767" s="3">
        <v>6</v>
      </c>
      <c r="B4767" s="134" t="s">
        <v>7337</v>
      </c>
      <c r="C4767" s="4" t="s">
        <v>7338</v>
      </c>
      <c r="D4767" s="5">
        <v>45076</v>
      </c>
      <c r="E4767" s="6" t="s">
        <v>1787</v>
      </c>
      <c r="F4767" s="7">
        <v>1462604</v>
      </c>
      <c r="G4767" s="6" t="s">
        <v>1366</v>
      </c>
      <c r="H4767" s="7">
        <v>153573</v>
      </c>
      <c r="I4767" s="136">
        <v>4123618</v>
      </c>
      <c r="J4767" s="138" t="s">
        <v>1021</v>
      </c>
      <c r="K4767" s="139"/>
      <c r="L4767" t="str">
        <f t="shared" si="273"/>
        <v>31648</v>
      </c>
      <c r="M4767">
        <f t="shared" si="274"/>
        <v>31648</v>
      </c>
      <c r="N4767" s="37">
        <f t="shared" si="272"/>
        <v>1462604</v>
      </c>
    </row>
    <row r="4768" spans="1:14" ht="25.05" x14ac:dyDescent="0.3">
      <c r="A4768" s="3">
        <v>6</v>
      </c>
      <c r="B4768" s="142"/>
      <c r="C4768" s="4" t="s">
        <v>7339</v>
      </c>
      <c r="D4768" s="5">
        <v>45069</v>
      </c>
      <c r="E4768" s="6" t="s">
        <v>7340</v>
      </c>
      <c r="F4768" s="7">
        <v>1359743</v>
      </c>
      <c r="G4768" s="6" t="s">
        <v>1366</v>
      </c>
      <c r="H4768" s="7">
        <v>142773</v>
      </c>
      <c r="I4768" s="143"/>
      <c r="J4768" s="144"/>
      <c r="K4768" s="145"/>
      <c r="L4768" t="str">
        <f t="shared" si="273"/>
        <v>30063</v>
      </c>
      <c r="M4768">
        <f t="shared" si="274"/>
        <v>30063</v>
      </c>
      <c r="N4768" s="37">
        <f t="shared" si="272"/>
        <v>1359743</v>
      </c>
    </row>
    <row r="4769" spans="1:14" x14ac:dyDescent="0.3">
      <c r="A4769" s="3">
        <v>6</v>
      </c>
      <c r="B4769" s="135"/>
      <c r="C4769" s="4" t="s">
        <v>7341</v>
      </c>
      <c r="D4769" s="5">
        <v>45055</v>
      </c>
      <c r="E4769" s="6" t="s">
        <v>1368</v>
      </c>
      <c r="F4769" s="7">
        <v>1785047</v>
      </c>
      <c r="G4769" s="6" t="s">
        <v>1366</v>
      </c>
      <c r="H4769" s="7">
        <v>187430</v>
      </c>
      <c r="I4769" s="137"/>
      <c r="J4769" s="140"/>
      <c r="K4769" s="141"/>
      <c r="L4769" t="str">
        <f t="shared" si="273"/>
        <v>25973</v>
      </c>
      <c r="M4769">
        <f t="shared" si="274"/>
        <v>25973</v>
      </c>
      <c r="N4769" s="37">
        <f t="shared" si="272"/>
        <v>1785047</v>
      </c>
    </row>
    <row r="4770" spans="1:14" ht="37.6" x14ac:dyDescent="0.3">
      <c r="A4770" s="3">
        <v>6</v>
      </c>
      <c r="B4770" s="8" t="s">
        <v>7345</v>
      </c>
      <c r="C4770" s="4" t="s">
        <v>7346</v>
      </c>
      <c r="D4770" s="5">
        <v>45058</v>
      </c>
      <c r="E4770" s="6" t="s">
        <v>1365</v>
      </c>
      <c r="F4770" s="7">
        <v>1221638</v>
      </c>
      <c r="G4770" s="6" t="s">
        <v>1366</v>
      </c>
      <c r="H4770" s="7">
        <v>128272</v>
      </c>
      <c r="I4770" s="11">
        <v>1093366</v>
      </c>
      <c r="J4770" s="132" t="s">
        <v>1024</v>
      </c>
      <c r="K4770" s="133"/>
      <c r="L4770" t="str">
        <f t="shared" si="273"/>
        <v>28168</v>
      </c>
      <c r="M4770">
        <f t="shared" si="274"/>
        <v>28168</v>
      </c>
      <c r="N4770" s="37">
        <f t="shared" si="272"/>
        <v>1221638</v>
      </c>
    </row>
    <row r="4771" spans="1:14" ht="37.6" x14ac:dyDescent="0.3">
      <c r="A4771" s="3">
        <v>6</v>
      </c>
      <c r="B4771" s="8" t="s">
        <v>7347</v>
      </c>
      <c r="C4771" s="4" t="s">
        <v>7348</v>
      </c>
      <c r="D4771" s="5">
        <v>45064</v>
      </c>
      <c r="E4771" s="6" t="s">
        <v>1365</v>
      </c>
      <c r="F4771" s="7">
        <v>3891107</v>
      </c>
      <c r="G4771" s="6" t="s">
        <v>1366</v>
      </c>
      <c r="H4771" s="7">
        <v>408566</v>
      </c>
      <c r="I4771" s="11">
        <v>3482541</v>
      </c>
      <c r="J4771" s="132" t="s">
        <v>1034</v>
      </c>
      <c r="K4771" s="133"/>
      <c r="L4771" t="str">
        <f t="shared" si="273"/>
        <v>29684</v>
      </c>
      <c r="M4771">
        <f t="shared" si="274"/>
        <v>29684</v>
      </c>
      <c r="N4771" s="37">
        <f t="shared" si="272"/>
        <v>3891107</v>
      </c>
    </row>
    <row r="4772" spans="1:14" ht="25.05" x14ac:dyDescent="0.3">
      <c r="A4772" s="3">
        <v>6</v>
      </c>
      <c r="B4772" s="134" t="s">
        <v>7349</v>
      </c>
      <c r="C4772" s="4" t="s">
        <v>7350</v>
      </c>
      <c r="D4772" s="5">
        <v>45051</v>
      </c>
      <c r="E4772" s="6" t="s">
        <v>7351</v>
      </c>
      <c r="F4772" s="7">
        <v>952864</v>
      </c>
      <c r="G4772" s="6" t="s">
        <v>1366</v>
      </c>
      <c r="H4772" s="7">
        <v>100051</v>
      </c>
      <c r="I4772" s="136">
        <v>3695513</v>
      </c>
      <c r="J4772" s="138" t="s">
        <v>1041</v>
      </c>
      <c r="K4772" s="139"/>
      <c r="L4772" t="str">
        <f t="shared" si="273"/>
        <v>25467</v>
      </c>
      <c r="M4772">
        <f t="shared" si="274"/>
        <v>25467</v>
      </c>
      <c r="N4772" s="37">
        <f t="shared" si="272"/>
        <v>952864</v>
      </c>
    </row>
    <row r="4773" spans="1:14" ht="25.05" x14ac:dyDescent="0.3">
      <c r="A4773" s="3">
        <v>6</v>
      </c>
      <c r="B4773" s="135"/>
      <c r="C4773" s="4" t="s">
        <v>7352</v>
      </c>
      <c r="D4773" s="5">
        <v>45058</v>
      </c>
      <c r="E4773" s="6" t="s">
        <v>1787</v>
      </c>
      <c r="F4773" s="7">
        <v>3176201</v>
      </c>
      <c r="G4773" s="6" t="s">
        <v>1366</v>
      </c>
      <c r="H4773" s="7">
        <v>333501</v>
      </c>
      <c r="I4773" s="137"/>
      <c r="J4773" s="140"/>
      <c r="K4773" s="141"/>
      <c r="L4773" t="str">
        <f t="shared" si="273"/>
        <v>28198</v>
      </c>
      <c r="M4773">
        <f t="shared" si="274"/>
        <v>28198</v>
      </c>
      <c r="N4773" s="37">
        <f t="shared" si="272"/>
        <v>3176201</v>
      </c>
    </row>
    <row r="4774" spans="1:14" x14ac:dyDescent="0.3">
      <c r="A4774" s="3">
        <v>6</v>
      </c>
      <c r="B4774" s="134" t="s">
        <v>7353</v>
      </c>
      <c r="C4774" s="4" t="s">
        <v>7354</v>
      </c>
      <c r="D4774" s="5">
        <v>45076</v>
      </c>
      <c r="E4774" s="6" t="s">
        <v>1368</v>
      </c>
      <c r="F4774" s="7">
        <v>3236244</v>
      </c>
      <c r="G4774" s="6" t="s">
        <v>1366</v>
      </c>
      <c r="H4774" s="7">
        <v>339806</v>
      </c>
      <c r="I4774" s="136">
        <v>10723179</v>
      </c>
      <c r="J4774" s="138" t="s">
        <v>1046</v>
      </c>
      <c r="K4774" s="139"/>
      <c r="L4774" t="str">
        <f t="shared" si="273"/>
        <v>31656</v>
      </c>
      <c r="M4774">
        <f t="shared" si="274"/>
        <v>31656</v>
      </c>
      <c r="N4774" s="37">
        <f t="shared" si="272"/>
        <v>3236244</v>
      </c>
    </row>
    <row r="4775" spans="1:14" x14ac:dyDescent="0.3">
      <c r="A4775" s="3">
        <v>6</v>
      </c>
      <c r="B4775" s="142"/>
      <c r="C4775" s="4" t="s">
        <v>7355</v>
      </c>
      <c r="D4775" s="5">
        <v>45048</v>
      </c>
      <c r="E4775" s="6" t="s">
        <v>1365</v>
      </c>
      <c r="F4775" s="7">
        <v>1465959</v>
      </c>
      <c r="G4775" s="6" t="s">
        <v>1366</v>
      </c>
      <c r="H4775" s="7">
        <v>153926</v>
      </c>
      <c r="I4775" s="143"/>
      <c r="J4775" s="144"/>
      <c r="K4775" s="145"/>
      <c r="L4775" t="str">
        <f t="shared" si="273"/>
        <v>25268</v>
      </c>
      <c r="M4775">
        <f t="shared" si="274"/>
        <v>25268</v>
      </c>
      <c r="N4775" s="37">
        <f t="shared" si="272"/>
        <v>1465959</v>
      </c>
    </row>
    <row r="4776" spans="1:14" ht="25.05" x14ac:dyDescent="0.3">
      <c r="A4776" s="3">
        <v>6</v>
      </c>
      <c r="B4776" s="142"/>
      <c r="C4776" s="4" t="s">
        <v>7356</v>
      </c>
      <c r="D4776" s="5">
        <v>45051</v>
      </c>
      <c r="E4776" s="6" t="s">
        <v>1787</v>
      </c>
      <c r="F4776" s="7">
        <v>2925208</v>
      </c>
      <c r="G4776" s="6" t="s">
        <v>1366</v>
      </c>
      <c r="H4776" s="7">
        <v>307147</v>
      </c>
      <c r="I4776" s="143"/>
      <c r="J4776" s="144"/>
      <c r="K4776" s="145"/>
      <c r="L4776" t="str">
        <f t="shared" si="273"/>
        <v>25466</v>
      </c>
      <c r="M4776">
        <f t="shared" si="274"/>
        <v>25466</v>
      </c>
      <c r="N4776" s="37">
        <f t="shared" si="272"/>
        <v>2925208</v>
      </c>
    </row>
    <row r="4777" spans="1:14" ht="25.05" x14ac:dyDescent="0.3">
      <c r="A4777" s="3">
        <v>6</v>
      </c>
      <c r="B4777" s="142"/>
      <c r="C4777" s="4" t="s">
        <v>7357</v>
      </c>
      <c r="D4777" s="5">
        <v>45058</v>
      </c>
      <c r="E4777" s="6" t="s">
        <v>1787</v>
      </c>
      <c r="F4777" s="7">
        <v>1211612</v>
      </c>
      <c r="G4777" s="6" t="s">
        <v>1366</v>
      </c>
      <c r="H4777" s="7">
        <v>127219</v>
      </c>
      <c r="I4777" s="143"/>
      <c r="J4777" s="144"/>
      <c r="K4777" s="145"/>
      <c r="L4777" t="str">
        <f t="shared" si="273"/>
        <v>28199</v>
      </c>
      <c r="M4777">
        <f t="shared" si="274"/>
        <v>28199</v>
      </c>
      <c r="N4777" s="37">
        <f t="shared" si="272"/>
        <v>1211612</v>
      </c>
    </row>
    <row r="4778" spans="1:14" x14ac:dyDescent="0.3">
      <c r="A4778" s="3">
        <v>6</v>
      </c>
      <c r="B4778" s="135"/>
      <c r="C4778" s="4" t="s">
        <v>7358</v>
      </c>
      <c r="D4778" s="5">
        <v>45062</v>
      </c>
      <c r="E4778" s="6" t="s">
        <v>1368</v>
      </c>
      <c r="F4778" s="7">
        <v>3142183</v>
      </c>
      <c r="G4778" s="6" t="s">
        <v>1366</v>
      </c>
      <c r="H4778" s="7">
        <v>329929</v>
      </c>
      <c r="I4778" s="137"/>
      <c r="J4778" s="140"/>
      <c r="K4778" s="141"/>
      <c r="L4778" t="str">
        <f t="shared" si="273"/>
        <v>28441</v>
      </c>
      <c r="M4778">
        <f t="shared" si="274"/>
        <v>28441</v>
      </c>
      <c r="N4778" s="37">
        <f t="shared" si="272"/>
        <v>3142183</v>
      </c>
    </row>
    <row r="4779" spans="1:14" ht="25.05" x14ac:dyDescent="0.3">
      <c r="A4779" s="3">
        <v>6</v>
      </c>
      <c r="B4779" s="134" t="s">
        <v>7362</v>
      </c>
      <c r="C4779" s="4" t="s">
        <v>7363</v>
      </c>
      <c r="D4779" s="5">
        <v>45068</v>
      </c>
      <c r="E4779" s="6" t="s">
        <v>1787</v>
      </c>
      <c r="F4779" s="7">
        <v>2117467</v>
      </c>
      <c r="G4779" s="6" t="s">
        <v>1366</v>
      </c>
      <c r="H4779" s="7">
        <v>222334</v>
      </c>
      <c r="I4779" s="136">
        <v>6560088</v>
      </c>
      <c r="J4779" s="138" t="s">
        <v>1052</v>
      </c>
      <c r="K4779" s="139"/>
      <c r="L4779" t="str">
        <f t="shared" si="273"/>
        <v>29833</v>
      </c>
      <c r="M4779">
        <f t="shared" si="274"/>
        <v>29833</v>
      </c>
      <c r="N4779" s="37">
        <f t="shared" si="272"/>
        <v>2117467</v>
      </c>
    </row>
    <row r="4780" spans="1:14" ht="25.05" x14ac:dyDescent="0.3">
      <c r="A4780" s="3">
        <v>6</v>
      </c>
      <c r="B4780" s="142"/>
      <c r="C4780" s="4" t="s">
        <v>7364</v>
      </c>
      <c r="D4780" s="5">
        <v>45049</v>
      </c>
      <c r="E4780" s="6" t="s">
        <v>1378</v>
      </c>
      <c r="F4780" s="7">
        <v>2117467</v>
      </c>
      <c r="G4780" s="6" t="s">
        <v>1366</v>
      </c>
      <c r="H4780" s="7">
        <v>222334</v>
      </c>
      <c r="I4780" s="143"/>
      <c r="J4780" s="144"/>
      <c r="K4780" s="145"/>
      <c r="L4780" t="str">
        <f t="shared" si="273"/>
        <v>25324</v>
      </c>
      <c r="M4780">
        <f t="shared" si="274"/>
        <v>25324</v>
      </c>
      <c r="N4780" s="37">
        <f t="shared" si="272"/>
        <v>2117467</v>
      </c>
    </row>
    <row r="4781" spans="1:14" x14ac:dyDescent="0.3">
      <c r="A4781" s="3">
        <v>6</v>
      </c>
      <c r="B4781" s="135"/>
      <c r="C4781" s="4" t="s">
        <v>7365</v>
      </c>
      <c r="D4781" s="5">
        <v>45056</v>
      </c>
      <c r="E4781" s="6" t="s">
        <v>1368</v>
      </c>
      <c r="F4781" s="7">
        <v>3094773</v>
      </c>
      <c r="G4781" s="6" t="s">
        <v>1366</v>
      </c>
      <c r="H4781" s="7">
        <v>324951</v>
      </c>
      <c r="I4781" s="137"/>
      <c r="J4781" s="140"/>
      <c r="K4781" s="141"/>
      <c r="L4781" t="str">
        <f t="shared" si="273"/>
        <v>26872</v>
      </c>
      <c r="M4781">
        <f t="shared" si="274"/>
        <v>26872</v>
      </c>
      <c r="N4781" s="37">
        <f t="shared" si="272"/>
        <v>3094773</v>
      </c>
    </row>
    <row r="4782" spans="1:14" x14ac:dyDescent="0.3">
      <c r="A4782" s="3">
        <v>6</v>
      </c>
      <c r="B4782" s="134" t="s">
        <v>7366</v>
      </c>
      <c r="C4782" s="4" t="s">
        <v>7367</v>
      </c>
      <c r="D4782" s="5">
        <v>45054</v>
      </c>
      <c r="E4782" s="6" t="s">
        <v>1368</v>
      </c>
      <c r="F4782" s="7">
        <v>2677571</v>
      </c>
      <c r="G4782" s="6" t="s">
        <v>1366</v>
      </c>
      <c r="H4782" s="7">
        <v>281145</v>
      </c>
      <c r="I4782" s="136">
        <v>4212720</v>
      </c>
      <c r="J4782" s="138" t="s">
        <v>1057</v>
      </c>
      <c r="K4782" s="139"/>
      <c r="L4782" t="str">
        <f t="shared" si="273"/>
        <v>25741</v>
      </c>
      <c r="M4782">
        <f t="shared" si="274"/>
        <v>25741</v>
      </c>
      <c r="N4782" s="37">
        <f t="shared" si="272"/>
        <v>2677571</v>
      </c>
    </row>
    <row r="4783" spans="1:14" x14ac:dyDescent="0.3">
      <c r="A4783" s="3">
        <v>6</v>
      </c>
      <c r="B4783" s="135"/>
      <c r="C4783" s="4" t="s">
        <v>7368</v>
      </c>
      <c r="D4783" s="5">
        <v>45075</v>
      </c>
      <c r="E4783" s="6" t="s">
        <v>1368</v>
      </c>
      <c r="F4783" s="7">
        <v>2029379</v>
      </c>
      <c r="G4783" s="6" t="s">
        <v>1366</v>
      </c>
      <c r="H4783" s="7">
        <v>213085</v>
      </c>
      <c r="I4783" s="137"/>
      <c r="J4783" s="140"/>
      <c r="K4783" s="141"/>
      <c r="L4783" t="str">
        <f t="shared" si="273"/>
        <v>31555</v>
      </c>
      <c r="M4783">
        <f t="shared" si="274"/>
        <v>31555</v>
      </c>
      <c r="N4783" s="37">
        <f t="shared" si="272"/>
        <v>2029379</v>
      </c>
    </row>
    <row r="4784" spans="1:14" x14ac:dyDescent="0.3">
      <c r="A4784" s="3">
        <v>6</v>
      </c>
      <c r="B4784" s="134" t="s">
        <v>7369</v>
      </c>
      <c r="C4784" s="4" t="s">
        <v>7370</v>
      </c>
      <c r="D4784" s="5">
        <v>45073</v>
      </c>
      <c r="E4784" s="6" t="s">
        <v>1365</v>
      </c>
      <c r="F4784" s="7">
        <v>2846129</v>
      </c>
      <c r="G4784" s="6" t="s">
        <v>1366</v>
      </c>
      <c r="H4784" s="7">
        <v>298844</v>
      </c>
      <c r="I4784" s="136">
        <v>5538905</v>
      </c>
      <c r="J4784" s="138" t="s">
        <v>1065</v>
      </c>
      <c r="K4784" s="139"/>
      <c r="L4784" t="str">
        <f t="shared" si="273"/>
        <v>31478</v>
      </c>
      <c r="M4784">
        <f t="shared" si="274"/>
        <v>31478</v>
      </c>
      <c r="N4784" s="37">
        <f t="shared" si="272"/>
        <v>2846129</v>
      </c>
    </row>
    <row r="4785" spans="1:14" ht="25.05" x14ac:dyDescent="0.3">
      <c r="A4785" s="3">
        <v>6</v>
      </c>
      <c r="B4785" s="142"/>
      <c r="C4785" s="4" t="s">
        <v>7371</v>
      </c>
      <c r="D4785" s="5">
        <v>45056</v>
      </c>
      <c r="E4785" s="6" t="s">
        <v>1787</v>
      </c>
      <c r="F4785" s="7">
        <v>2117467</v>
      </c>
      <c r="G4785" s="6" t="s">
        <v>1366</v>
      </c>
      <c r="H4785" s="7">
        <v>222334</v>
      </c>
      <c r="I4785" s="143"/>
      <c r="J4785" s="144"/>
      <c r="K4785" s="145"/>
      <c r="L4785" t="str">
        <f t="shared" si="273"/>
        <v>26018</v>
      </c>
      <c r="M4785">
        <f t="shared" si="274"/>
        <v>26018</v>
      </c>
      <c r="N4785" s="37">
        <f t="shared" si="272"/>
        <v>2117467</v>
      </c>
    </row>
    <row r="4786" spans="1:14" ht="25.05" x14ac:dyDescent="0.3">
      <c r="A4786" s="3">
        <v>6</v>
      </c>
      <c r="B4786" s="135"/>
      <c r="C4786" s="4" t="s">
        <v>7372</v>
      </c>
      <c r="D4786" s="5">
        <v>45068</v>
      </c>
      <c r="E4786" s="6" t="s">
        <v>5919</v>
      </c>
      <c r="F4786" s="7">
        <v>1225125</v>
      </c>
      <c r="G4786" s="6" t="s">
        <v>1366</v>
      </c>
      <c r="H4786" s="7">
        <v>128638</v>
      </c>
      <c r="I4786" s="137"/>
      <c r="J4786" s="140"/>
      <c r="K4786" s="141"/>
      <c r="L4786" t="str">
        <f t="shared" si="273"/>
        <v>29858</v>
      </c>
      <c r="M4786">
        <f t="shared" si="274"/>
        <v>29858</v>
      </c>
      <c r="N4786" s="37">
        <f t="shared" si="272"/>
        <v>1225125</v>
      </c>
    </row>
    <row r="4787" spans="1:14" x14ac:dyDescent="0.3">
      <c r="A4787" s="3">
        <v>6</v>
      </c>
      <c r="B4787" s="134" t="s">
        <v>7373</v>
      </c>
      <c r="C4787" s="4" t="s">
        <v>7374</v>
      </c>
      <c r="D4787" s="5">
        <v>45055</v>
      </c>
      <c r="E4787" s="6" t="s">
        <v>1368</v>
      </c>
      <c r="F4787" s="7">
        <v>4122096</v>
      </c>
      <c r="G4787" s="6" t="s">
        <v>1366</v>
      </c>
      <c r="H4787" s="7">
        <v>432820</v>
      </c>
      <c r="I4787" s="136">
        <v>15793694</v>
      </c>
      <c r="J4787" s="138" t="s">
        <v>1070</v>
      </c>
      <c r="K4787" s="139"/>
      <c r="L4787" t="str">
        <f t="shared" si="273"/>
        <v>25969</v>
      </c>
      <c r="M4787">
        <f t="shared" si="274"/>
        <v>25969</v>
      </c>
      <c r="N4787" s="37">
        <f t="shared" si="272"/>
        <v>4122096</v>
      </c>
    </row>
    <row r="4788" spans="1:14" x14ac:dyDescent="0.3">
      <c r="A4788" s="3">
        <v>6</v>
      </c>
      <c r="B4788" s="142"/>
      <c r="C4788" s="4" t="s">
        <v>7375</v>
      </c>
      <c r="D4788" s="5">
        <v>45062</v>
      </c>
      <c r="E4788" s="6" t="s">
        <v>1368</v>
      </c>
      <c r="F4788" s="7">
        <v>3083366</v>
      </c>
      <c r="G4788" s="6" t="s">
        <v>1366</v>
      </c>
      <c r="H4788" s="7">
        <v>323753</v>
      </c>
      <c r="I4788" s="143"/>
      <c r="J4788" s="144"/>
      <c r="K4788" s="145"/>
      <c r="L4788" t="str">
        <f t="shared" si="273"/>
        <v>28442</v>
      </c>
      <c r="M4788">
        <f t="shared" si="274"/>
        <v>28442</v>
      </c>
      <c r="N4788" s="37">
        <f t="shared" si="272"/>
        <v>3083366</v>
      </c>
    </row>
    <row r="4789" spans="1:14" ht="25.05" x14ac:dyDescent="0.3">
      <c r="A4789" s="3">
        <v>6</v>
      </c>
      <c r="B4789" s="142"/>
      <c r="C4789" s="4" t="s">
        <v>7376</v>
      </c>
      <c r="D4789" s="5">
        <v>45050</v>
      </c>
      <c r="E4789" s="6" t="s">
        <v>1787</v>
      </c>
      <c r="F4789" s="7">
        <v>2423223</v>
      </c>
      <c r="G4789" s="6" t="s">
        <v>1366</v>
      </c>
      <c r="H4789" s="7">
        <v>254438</v>
      </c>
      <c r="I4789" s="143"/>
      <c r="J4789" s="144"/>
      <c r="K4789" s="145"/>
      <c r="L4789" t="str">
        <f t="shared" si="273"/>
        <v>25420</v>
      </c>
      <c r="M4789">
        <f t="shared" si="274"/>
        <v>25420</v>
      </c>
      <c r="N4789" s="37">
        <f t="shared" si="272"/>
        <v>2423223</v>
      </c>
    </row>
    <row r="4790" spans="1:14" ht="25.05" x14ac:dyDescent="0.3">
      <c r="A4790" s="3">
        <v>6</v>
      </c>
      <c r="B4790" s="142"/>
      <c r="C4790" s="4" t="s">
        <v>7377</v>
      </c>
      <c r="D4790" s="5">
        <v>45069</v>
      </c>
      <c r="E4790" s="6" t="s">
        <v>1787</v>
      </c>
      <c r="F4790" s="7">
        <v>3732949</v>
      </c>
      <c r="G4790" s="6" t="s">
        <v>1366</v>
      </c>
      <c r="H4790" s="7">
        <v>391960</v>
      </c>
      <c r="I4790" s="143"/>
      <c r="J4790" s="144"/>
      <c r="K4790" s="145"/>
      <c r="L4790" t="str">
        <f t="shared" si="273"/>
        <v>30062</v>
      </c>
      <c r="M4790">
        <f t="shared" si="274"/>
        <v>30062</v>
      </c>
      <c r="N4790" s="37">
        <f t="shared" si="272"/>
        <v>3732949</v>
      </c>
    </row>
    <row r="4791" spans="1:14" ht="25.05" x14ac:dyDescent="0.3">
      <c r="A4791" s="3">
        <v>6</v>
      </c>
      <c r="B4791" s="135"/>
      <c r="C4791" s="4" t="s">
        <v>7378</v>
      </c>
      <c r="D4791" s="5">
        <v>45076</v>
      </c>
      <c r="E4791" s="6" t="s">
        <v>1787</v>
      </c>
      <c r="F4791" s="7">
        <v>4284951</v>
      </c>
      <c r="G4791" s="6" t="s">
        <v>1366</v>
      </c>
      <c r="H4791" s="7">
        <v>449920</v>
      </c>
      <c r="I4791" s="137"/>
      <c r="J4791" s="140"/>
      <c r="K4791" s="141"/>
      <c r="L4791" t="str">
        <f t="shared" si="273"/>
        <v>31649</v>
      </c>
      <c r="M4791">
        <f t="shared" si="274"/>
        <v>31649</v>
      </c>
      <c r="N4791" s="37">
        <f t="shared" ref="N4791:N4854" si="275">+F4791</f>
        <v>4284951</v>
      </c>
    </row>
    <row r="4792" spans="1:14" ht="37.6" x14ac:dyDescent="0.3">
      <c r="A4792" s="3">
        <v>6</v>
      </c>
      <c r="B4792" s="8" t="s">
        <v>7382</v>
      </c>
      <c r="C4792" s="4" t="s">
        <v>7383</v>
      </c>
      <c r="D4792" s="5">
        <v>45059</v>
      </c>
      <c r="E4792" s="6" t="s">
        <v>1787</v>
      </c>
      <c r="F4792" s="7">
        <v>2117467</v>
      </c>
      <c r="G4792" s="6" t="s">
        <v>1366</v>
      </c>
      <c r="H4792" s="7">
        <v>222334</v>
      </c>
      <c r="I4792" s="11">
        <v>1895133</v>
      </c>
      <c r="J4792" s="132" t="s">
        <v>1078</v>
      </c>
      <c r="K4792" s="133"/>
      <c r="L4792" t="str">
        <f t="shared" si="273"/>
        <v>28222</v>
      </c>
      <c r="M4792">
        <f t="shared" si="274"/>
        <v>28222</v>
      </c>
      <c r="N4792" s="37">
        <f t="shared" si="275"/>
        <v>2117467</v>
      </c>
    </row>
    <row r="4793" spans="1:14" ht="37.6" x14ac:dyDescent="0.3">
      <c r="A4793" s="3">
        <v>6</v>
      </c>
      <c r="B4793" s="8" t="s">
        <v>7384</v>
      </c>
      <c r="C4793" s="4" t="s">
        <v>7385</v>
      </c>
      <c r="D4793" s="5">
        <v>45073</v>
      </c>
      <c r="E4793" s="6" t="s">
        <v>1368</v>
      </c>
      <c r="F4793" s="7">
        <v>2581381</v>
      </c>
      <c r="G4793" s="6" t="s">
        <v>1366</v>
      </c>
      <c r="H4793" s="7">
        <v>271045</v>
      </c>
      <c r="I4793" s="11">
        <v>2310336</v>
      </c>
      <c r="J4793" s="132" t="s">
        <v>1089</v>
      </c>
      <c r="K4793" s="133"/>
      <c r="L4793" t="str">
        <f t="shared" si="273"/>
        <v>31415</v>
      </c>
      <c r="M4793">
        <f t="shared" si="274"/>
        <v>31415</v>
      </c>
      <c r="N4793" s="37">
        <f t="shared" si="275"/>
        <v>2581381</v>
      </c>
    </row>
    <row r="4794" spans="1:14" x14ac:dyDescent="0.3">
      <c r="A4794" s="3">
        <v>6</v>
      </c>
      <c r="B4794" s="134" t="s">
        <v>7386</v>
      </c>
      <c r="C4794" s="4" t="s">
        <v>7387</v>
      </c>
      <c r="D4794" s="5">
        <v>45063</v>
      </c>
      <c r="E4794" s="6" t="s">
        <v>1368</v>
      </c>
      <c r="F4794" s="7">
        <v>15932961</v>
      </c>
      <c r="G4794" s="6" t="s">
        <v>1366</v>
      </c>
      <c r="H4794" s="7">
        <v>1672961</v>
      </c>
      <c r="I4794" s="136">
        <v>28406950</v>
      </c>
      <c r="J4794" s="138" t="s">
        <v>1093</v>
      </c>
      <c r="K4794" s="139"/>
      <c r="L4794" t="str">
        <f t="shared" si="273"/>
        <v>29644</v>
      </c>
      <c r="M4794">
        <f t="shared" si="274"/>
        <v>29644</v>
      </c>
      <c r="N4794" s="37">
        <f t="shared" si="275"/>
        <v>15932961</v>
      </c>
    </row>
    <row r="4795" spans="1:14" x14ac:dyDescent="0.3">
      <c r="A4795" s="3">
        <v>6</v>
      </c>
      <c r="B4795" s="135"/>
      <c r="C4795" s="4" t="s">
        <v>7388</v>
      </c>
      <c r="D4795" s="5">
        <v>45056</v>
      </c>
      <c r="E4795" s="6" t="s">
        <v>1368</v>
      </c>
      <c r="F4795" s="7">
        <v>15806648</v>
      </c>
      <c r="G4795" s="6" t="s">
        <v>1366</v>
      </c>
      <c r="H4795" s="7">
        <v>1659698</v>
      </c>
      <c r="I4795" s="137"/>
      <c r="J4795" s="140"/>
      <c r="K4795" s="141"/>
      <c r="L4795" t="str">
        <f t="shared" si="273"/>
        <v>26876</v>
      </c>
      <c r="M4795">
        <f t="shared" si="274"/>
        <v>26876</v>
      </c>
      <c r="N4795" s="37">
        <f t="shared" si="275"/>
        <v>15806648</v>
      </c>
    </row>
    <row r="4796" spans="1:14" ht="37.6" x14ac:dyDescent="0.3">
      <c r="A4796" s="3">
        <v>6</v>
      </c>
      <c r="B4796" s="8" t="s">
        <v>7394</v>
      </c>
      <c r="C4796" s="4" t="s">
        <v>7395</v>
      </c>
      <c r="D4796" s="5">
        <v>45076</v>
      </c>
      <c r="E4796" s="6" t="s">
        <v>2134</v>
      </c>
      <c r="F4796" s="7">
        <v>1104004</v>
      </c>
      <c r="G4796" s="6" t="s">
        <v>1366</v>
      </c>
      <c r="H4796" s="7">
        <v>115920</v>
      </c>
      <c r="I4796" s="11">
        <v>988084</v>
      </c>
      <c r="J4796" s="132" t="s">
        <v>1102</v>
      </c>
      <c r="K4796" s="133"/>
      <c r="L4796" t="str">
        <f t="shared" si="273"/>
        <v>31657</v>
      </c>
      <c r="M4796">
        <f t="shared" si="274"/>
        <v>31657</v>
      </c>
      <c r="N4796" s="37">
        <f t="shared" si="275"/>
        <v>1104004</v>
      </c>
    </row>
    <row r="4797" spans="1:14" ht="37.6" x14ac:dyDescent="0.3">
      <c r="A4797" s="3">
        <v>6</v>
      </c>
      <c r="B4797" s="8" t="s">
        <v>7396</v>
      </c>
      <c r="C4797" s="4" t="s">
        <v>7397</v>
      </c>
      <c r="D4797" s="5">
        <v>45059</v>
      </c>
      <c r="E4797" s="6" t="s">
        <v>1368</v>
      </c>
      <c r="F4797" s="7">
        <v>2581381</v>
      </c>
      <c r="G4797" s="6" t="s">
        <v>1366</v>
      </c>
      <c r="H4797" s="7">
        <v>271045</v>
      </c>
      <c r="I4797" s="11">
        <v>2310336</v>
      </c>
      <c r="J4797" s="132" t="s">
        <v>1105</v>
      </c>
      <c r="K4797" s="133"/>
      <c r="L4797" t="str">
        <f t="shared" si="273"/>
        <v>28297</v>
      </c>
      <c r="M4797">
        <f t="shared" si="274"/>
        <v>28297</v>
      </c>
      <c r="N4797" s="37">
        <f t="shared" si="275"/>
        <v>2581381</v>
      </c>
    </row>
    <row r="4798" spans="1:14" x14ac:dyDescent="0.3">
      <c r="A4798" s="3">
        <v>6</v>
      </c>
      <c r="B4798" s="134" t="s">
        <v>7401</v>
      </c>
      <c r="C4798" s="4" t="s">
        <v>7402</v>
      </c>
      <c r="D4798" s="5">
        <v>45076</v>
      </c>
      <c r="E4798" s="6" t="s">
        <v>1365</v>
      </c>
      <c r="F4798" s="7">
        <v>1669553</v>
      </c>
      <c r="G4798" s="6" t="s">
        <v>1366</v>
      </c>
      <c r="H4798" s="7">
        <v>175303</v>
      </c>
      <c r="I4798" s="136">
        <v>4658084</v>
      </c>
      <c r="J4798" s="138" t="s">
        <v>1111</v>
      </c>
      <c r="K4798" s="139"/>
      <c r="L4798" t="str">
        <f t="shared" si="273"/>
        <v>31592</v>
      </c>
      <c r="M4798">
        <f t="shared" si="274"/>
        <v>31592</v>
      </c>
      <c r="N4798" s="37">
        <f t="shared" si="275"/>
        <v>1669553</v>
      </c>
    </row>
    <row r="4799" spans="1:14" ht="25.05" x14ac:dyDescent="0.3">
      <c r="A4799" s="3">
        <v>6</v>
      </c>
      <c r="B4799" s="142"/>
      <c r="C4799" s="4" t="s">
        <v>7403</v>
      </c>
      <c r="D4799" s="5">
        <v>45055</v>
      </c>
      <c r="E4799" s="6" t="s">
        <v>1378</v>
      </c>
      <c r="F4799" s="7">
        <v>1496622</v>
      </c>
      <c r="G4799" s="6" t="s">
        <v>1366</v>
      </c>
      <c r="H4799" s="7">
        <v>157145</v>
      </c>
      <c r="I4799" s="143"/>
      <c r="J4799" s="144"/>
      <c r="K4799" s="145"/>
      <c r="L4799" t="str">
        <f t="shared" si="273"/>
        <v>25830</v>
      </c>
      <c r="M4799">
        <f t="shared" si="274"/>
        <v>25830</v>
      </c>
      <c r="N4799" s="37">
        <f t="shared" si="275"/>
        <v>1496622</v>
      </c>
    </row>
    <row r="4800" spans="1:14" x14ac:dyDescent="0.3">
      <c r="A4800" s="3">
        <v>6</v>
      </c>
      <c r="B4800" s="135"/>
      <c r="C4800" s="4" t="s">
        <v>7404</v>
      </c>
      <c r="D4800" s="5">
        <v>45065</v>
      </c>
      <c r="E4800" s="6" t="s">
        <v>1365</v>
      </c>
      <c r="F4800" s="7">
        <v>2038388</v>
      </c>
      <c r="G4800" s="6" t="s">
        <v>1366</v>
      </c>
      <c r="H4800" s="7">
        <v>214031</v>
      </c>
      <c r="I4800" s="137"/>
      <c r="J4800" s="140"/>
      <c r="K4800" s="141"/>
      <c r="L4800" t="str">
        <f t="shared" si="273"/>
        <v>29744</v>
      </c>
      <c r="M4800">
        <f t="shared" si="274"/>
        <v>29744</v>
      </c>
      <c r="N4800" s="37">
        <f t="shared" si="275"/>
        <v>2038388</v>
      </c>
    </row>
    <row r="4801" spans="1:14" ht="37.6" x14ac:dyDescent="0.3">
      <c r="A4801" s="3">
        <v>6</v>
      </c>
      <c r="B4801" s="8" t="s">
        <v>7408</v>
      </c>
      <c r="C4801" s="4" t="s">
        <v>7409</v>
      </c>
      <c r="D4801" s="5">
        <v>44930</v>
      </c>
      <c r="E4801" s="6" t="s">
        <v>1121</v>
      </c>
      <c r="F4801" s="7">
        <v>807741</v>
      </c>
      <c r="G4801" s="6" t="s">
        <v>1366</v>
      </c>
      <c r="H4801" s="7">
        <v>84813</v>
      </c>
      <c r="I4801" s="11">
        <v>722928</v>
      </c>
      <c r="J4801" s="132" t="s">
        <v>1122</v>
      </c>
      <c r="K4801" s="133"/>
      <c r="L4801" t="str">
        <f t="shared" si="273"/>
        <v>00369</v>
      </c>
      <c r="M4801">
        <f t="shared" si="274"/>
        <v>369</v>
      </c>
      <c r="N4801" s="37">
        <f t="shared" si="275"/>
        <v>807741</v>
      </c>
    </row>
    <row r="4802" spans="1:14" x14ac:dyDescent="0.3">
      <c r="A4802" s="3">
        <v>6</v>
      </c>
      <c r="B4802" s="134" t="s">
        <v>7410</v>
      </c>
      <c r="C4802" s="4" t="s">
        <v>7411</v>
      </c>
      <c r="D4802" s="5">
        <v>45043</v>
      </c>
      <c r="E4802" s="6" t="s">
        <v>1121</v>
      </c>
      <c r="F4802" s="7">
        <v>1419517</v>
      </c>
      <c r="G4802" s="6" t="s">
        <v>1366</v>
      </c>
      <c r="H4802" s="7">
        <v>149049</v>
      </c>
      <c r="I4802" s="136">
        <v>1993396</v>
      </c>
      <c r="J4802" s="138" t="s">
        <v>1122</v>
      </c>
      <c r="K4802" s="139"/>
      <c r="L4802" t="str">
        <f t="shared" si="273"/>
        <v>25010</v>
      </c>
      <c r="M4802">
        <f t="shared" si="274"/>
        <v>25010</v>
      </c>
      <c r="N4802" s="37">
        <f t="shared" si="275"/>
        <v>1419517</v>
      </c>
    </row>
    <row r="4803" spans="1:14" x14ac:dyDescent="0.3">
      <c r="A4803" s="3">
        <v>6</v>
      </c>
      <c r="B4803" s="135"/>
      <c r="C4803" s="4" t="s">
        <v>7412</v>
      </c>
      <c r="D4803" s="5">
        <v>45042</v>
      </c>
      <c r="E4803" s="6" t="s">
        <v>1121</v>
      </c>
      <c r="F4803" s="7">
        <v>807741</v>
      </c>
      <c r="G4803" s="6" t="s">
        <v>1366</v>
      </c>
      <c r="H4803" s="7">
        <v>84813</v>
      </c>
      <c r="I4803" s="137"/>
      <c r="J4803" s="140"/>
      <c r="K4803" s="141"/>
      <c r="L4803" t="str">
        <f t="shared" si="273"/>
        <v>24644</v>
      </c>
      <c r="M4803">
        <f t="shared" si="274"/>
        <v>24644</v>
      </c>
      <c r="N4803" s="37">
        <f t="shared" si="275"/>
        <v>807741</v>
      </c>
    </row>
    <row r="4804" spans="1:14" x14ac:dyDescent="0.3">
      <c r="A4804" s="3">
        <v>6</v>
      </c>
      <c r="B4804" s="134" t="s">
        <v>7413</v>
      </c>
      <c r="C4804" s="4" t="s">
        <v>7414</v>
      </c>
      <c r="D4804" s="5">
        <v>45049</v>
      </c>
      <c r="E4804" s="6" t="s">
        <v>1121</v>
      </c>
      <c r="F4804" s="7">
        <v>1301056</v>
      </c>
      <c r="G4804" s="6" t="s">
        <v>1366</v>
      </c>
      <c r="H4804" s="7">
        <v>136611</v>
      </c>
      <c r="I4804" s="136">
        <v>62660154</v>
      </c>
      <c r="J4804" s="138" t="s">
        <v>1122</v>
      </c>
      <c r="K4804" s="139"/>
      <c r="L4804" t="str">
        <f t="shared" si="273"/>
        <v>25315</v>
      </c>
      <c r="M4804">
        <f t="shared" si="274"/>
        <v>25315</v>
      </c>
      <c r="N4804" s="37">
        <f t="shared" si="275"/>
        <v>1301056</v>
      </c>
    </row>
    <row r="4805" spans="1:14" x14ac:dyDescent="0.3">
      <c r="A4805" s="3">
        <v>6</v>
      </c>
      <c r="B4805" s="142"/>
      <c r="C4805" s="4" t="s">
        <v>7415</v>
      </c>
      <c r="D4805" s="5">
        <v>45048</v>
      </c>
      <c r="E4805" s="6" t="s">
        <v>1121</v>
      </c>
      <c r="F4805" s="7">
        <v>2715911</v>
      </c>
      <c r="G4805" s="6" t="s">
        <v>1366</v>
      </c>
      <c r="H4805" s="7">
        <v>285171</v>
      </c>
      <c r="I4805" s="143"/>
      <c r="J4805" s="144"/>
      <c r="K4805" s="145"/>
      <c r="L4805" t="str">
        <f t="shared" si="273"/>
        <v>25290</v>
      </c>
      <c r="M4805">
        <f t="shared" si="274"/>
        <v>25290</v>
      </c>
      <c r="N4805" s="37">
        <f t="shared" si="275"/>
        <v>2715911</v>
      </c>
    </row>
    <row r="4806" spans="1:14" x14ac:dyDescent="0.3">
      <c r="A4806" s="3">
        <v>6</v>
      </c>
      <c r="B4806" s="142"/>
      <c r="C4806" s="4" t="s">
        <v>7416</v>
      </c>
      <c r="D4806" s="5">
        <v>45057</v>
      </c>
      <c r="E4806" s="6" t="s">
        <v>1121</v>
      </c>
      <c r="F4806" s="7">
        <v>2080178</v>
      </c>
      <c r="G4806" s="6" t="s">
        <v>1366</v>
      </c>
      <c r="H4806" s="7">
        <v>218419</v>
      </c>
      <c r="I4806" s="143"/>
      <c r="J4806" s="144"/>
      <c r="K4806" s="145"/>
      <c r="L4806" t="str">
        <f t="shared" si="273"/>
        <v>28065</v>
      </c>
      <c r="M4806">
        <f t="shared" si="274"/>
        <v>28065</v>
      </c>
      <c r="N4806" s="37">
        <f t="shared" si="275"/>
        <v>2080178</v>
      </c>
    </row>
    <row r="4807" spans="1:14" x14ac:dyDescent="0.3">
      <c r="A4807" s="3">
        <v>6</v>
      </c>
      <c r="B4807" s="142"/>
      <c r="C4807" s="4" t="s">
        <v>7417</v>
      </c>
      <c r="D4807" s="5">
        <v>45069</v>
      </c>
      <c r="E4807" s="6" t="s">
        <v>1121</v>
      </c>
      <c r="F4807" s="7">
        <v>1818233</v>
      </c>
      <c r="G4807" s="6" t="s">
        <v>1366</v>
      </c>
      <c r="H4807" s="7">
        <v>190914</v>
      </c>
      <c r="I4807" s="143"/>
      <c r="J4807" s="144"/>
      <c r="K4807" s="145"/>
      <c r="L4807" t="str">
        <f t="shared" ref="L4807:L4870" si="276">+RIGHT(C4807,5)</f>
        <v>29983</v>
      </c>
      <c r="M4807">
        <f t="shared" ref="M4807:M4870" si="277">+L4807*1</f>
        <v>29983</v>
      </c>
      <c r="N4807" s="37">
        <f t="shared" si="275"/>
        <v>1818233</v>
      </c>
    </row>
    <row r="4808" spans="1:14" x14ac:dyDescent="0.3">
      <c r="A4808" s="3">
        <v>6</v>
      </c>
      <c r="B4808" s="142"/>
      <c r="C4808" s="4" t="s">
        <v>7418</v>
      </c>
      <c r="D4808" s="5">
        <v>45073</v>
      </c>
      <c r="E4808" s="6" t="s">
        <v>1121</v>
      </c>
      <c r="F4808" s="7">
        <v>1699066</v>
      </c>
      <c r="G4808" s="6" t="s">
        <v>1366</v>
      </c>
      <c r="H4808" s="7">
        <v>178402</v>
      </c>
      <c r="I4808" s="143"/>
      <c r="J4808" s="144"/>
      <c r="K4808" s="145"/>
      <c r="L4808" t="str">
        <f t="shared" si="276"/>
        <v>31418</v>
      </c>
      <c r="M4808">
        <f t="shared" si="277"/>
        <v>31418</v>
      </c>
      <c r="N4808" s="37">
        <f t="shared" si="275"/>
        <v>1699066</v>
      </c>
    </row>
    <row r="4809" spans="1:14" x14ac:dyDescent="0.3">
      <c r="A4809" s="3">
        <v>6</v>
      </c>
      <c r="B4809" s="142"/>
      <c r="C4809" s="4" t="s">
        <v>7419</v>
      </c>
      <c r="D4809" s="5">
        <v>45068</v>
      </c>
      <c r="E4809" s="6" t="s">
        <v>1121</v>
      </c>
      <c r="F4809" s="7">
        <v>1014690</v>
      </c>
      <c r="G4809" s="6" t="s">
        <v>1366</v>
      </c>
      <c r="H4809" s="7">
        <v>106542</v>
      </c>
      <c r="I4809" s="143"/>
      <c r="J4809" s="144"/>
      <c r="K4809" s="145"/>
      <c r="L4809" t="str">
        <f t="shared" si="276"/>
        <v>29843</v>
      </c>
      <c r="M4809">
        <f t="shared" si="277"/>
        <v>29843</v>
      </c>
      <c r="N4809" s="37">
        <f t="shared" si="275"/>
        <v>1014690</v>
      </c>
    </row>
    <row r="4810" spans="1:14" x14ac:dyDescent="0.3">
      <c r="A4810" s="3">
        <v>6</v>
      </c>
      <c r="B4810" s="142"/>
      <c r="C4810" s="4" t="s">
        <v>7420</v>
      </c>
      <c r="D4810" s="5">
        <v>45073</v>
      </c>
      <c r="E4810" s="6" t="s">
        <v>1121</v>
      </c>
      <c r="F4810" s="7">
        <v>1350798</v>
      </c>
      <c r="G4810" s="6" t="s">
        <v>1366</v>
      </c>
      <c r="H4810" s="7">
        <v>141834</v>
      </c>
      <c r="I4810" s="143"/>
      <c r="J4810" s="144"/>
      <c r="K4810" s="145"/>
      <c r="L4810" t="str">
        <f t="shared" si="276"/>
        <v>31416</v>
      </c>
      <c r="M4810">
        <f t="shared" si="277"/>
        <v>31416</v>
      </c>
      <c r="N4810" s="37">
        <f t="shared" si="275"/>
        <v>1350798</v>
      </c>
    </row>
    <row r="4811" spans="1:14" x14ac:dyDescent="0.3">
      <c r="A4811" s="3">
        <v>6</v>
      </c>
      <c r="B4811" s="142"/>
      <c r="C4811" s="4" t="s">
        <v>7421</v>
      </c>
      <c r="D4811" s="5">
        <v>45048</v>
      </c>
      <c r="E4811" s="6" t="s">
        <v>1121</v>
      </c>
      <c r="F4811" s="7">
        <v>2865399</v>
      </c>
      <c r="G4811" s="6" t="s">
        <v>1366</v>
      </c>
      <c r="H4811" s="7">
        <v>300867</v>
      </c>
      <c r="I4811" s="143"/>
      <c r="J4811" s="144"/>
      <c r="K4811" s="145"/>
      <c r="L4811" t="str">
        <f t="shared" si="276"/>
        <v>25281</v>
      </c>
      <c r="M4811">
        <f t="shared" si="277"/>
        <v>25281</v>
      </c>
      <c r="N4811" s="37">
        <f t="shared" si="275"/>
        <v>2865399</v>
      </c>
    </row>
    <row r="4812" spans="1:14" x14ac:dyDescent="0.3">
      <c r="A4812" s="3">
        <v>6</v>
      </c>
      <c r="B4812" s="142"/>
      <c r="C4812" s="4" t="s">
        <v>7422</v>
      </c>
      <c r="D4812" s="5">
        <v>45052</v>
      </c>
      <c r="E4812" s="6" t="s">
        <v>1121</v>
      </c>
      <c r="F4812" s="7">
        <v>1188462</v>
      </c>
      <c r="G4812" s="6" t="s">
        <v>1366</v>
      </c>
      <c r="H4812" s="7">
        <v>124789</v>
      </c>
      <c r="I4812" s="143"/>
      <c r="J4812" s="144"/>
      <c r="K4812" s="145"/>
      <c r="L4812" t="str">
        <f t="shared" si="276"/>
        <v>25524</v>
      </c>
      <c r="M4812">
        <f t="shared" si="277"/>
        <v>25524</v>
      </c>
      <c r="N4812" s="37">
        <f t="shared" si="275"/>
        <v>1188462</v>
      </c>
    </row>
    <row r="4813" spans="1:14" x14ac:dyDescent="0.3">
      <c r="A4813" s="3">
        <v>6</v>
      </c>
      <c r="B4813" s="142"/>
      <c r="C4813" s="4" t="s">
        <v>7423</v>
      </c>
      <c r="D4813" s="5">
        <v>45062</v>
      </c>
      <c r="E4813" s="6" t="s">
        <v>1121</v>
      </c>
      <c r="F4813" s="7">
        <v>2228006</v>
      </c>
      <c r="G4813" s="6" t="s">
        <v>1366</v>
      </c>
      <c r="H4813" s="7">
        <v>233941</v>
      </c>
      <c r="I4813" s="143"/>
      <c r="J4813" s="144"/>
      <c r="K4813" s="145"/>
      <c r="L4813" t="str">
        <f t="shared" si="276"/>
        <v>28426</v>
      </c>
      <c r="M4813">
        <f t="shared" si="277"/>
        <v>28426</v>
      </c>
      <c r="N4813" s="37">
        <f t="shared" si="275"/>
        <v>2228006</v>
      </c>
    </row>
    <row r="4814" spans="1:14" x14ac:dyDescent="0.3">
      <c r="A4814" s="3">
        <v>6</v>
      </c>
      <c r="B4814" s="142"/>
      <c r="C4814" s="4" t="s">
        <v>7424</v>
      </c>
      <c r="D4814" s="5">
        <v>45062</v>
      </c>
      <c r="E4814" s="6" t="s">
        <v>1121</v>
      </c>
      <c r="F4814" s="7">
        <v>2158046</v>
      </c>
      <c r="G4814" s="6" t="s">
        <v>1366</v>
      </c>
      <c r="H4814" s="7">
        <v>226595</v>
      </c>
      <c r="I4814" s="143"/>
      <c r="J4814" s="144"/>
      <c r="K4814" s="145"/>
      <c r="L4814" t="str">
        <f t="shared" si="276"/>
        <v>28424</v>
      </c>
      <c r="M4814">
        <f t="shared" si="277"/>
        <v>28424</v>
      </c>
      <c r="N4814" s="37">
        <f t="shared" si="275"/>
        <v>2158046</v>
      </c>
    </row>
    <row r="4815" spans="1:14" x14ac:dyDescent="0.3">
      <c r="A4815" s="3">
        <v>6</v>
      </c>
      <c r="B4815" s="142"/>
      <c r="C4815" s="4" t="s">
        <v>7425</v>
      </c>
      <c r="D4815" s="5">
        <v>45073</v>
      </c>
      <c r="E4815" s="6" t="s">
        <v>1121</v>
      </c>
      <c r="F4815" s="7">
        <v>1517525</v>
      </c>
      <c r="G4815" s="6" t="s">
        <v>1366</v>
      </c>
      <c r="H4815" s="7">
        <v>159340</v>
      </c>
      <c r="I4815" s="143"/>
      <c r="J4815" s="144"/>
      <c r="K4815" s="145"/>
      <c r="L4815" t="str">
        <f t="shared" si="276"/>
        <v>31417</v>
      </c>
      <c r="M4815">
        <f t="shared" si="277"/>
        <v>31417</v>
      </c>
      <c r="N4815" s="37">
        <f t="shared" si="275"/>
        <v>1517525</v>
      </c>
    </row>
    <row r="4816" spans="1:14" x14ac:dyDescent="0.3">
      <c r="A4816" s="3">
        <v>6</v>
      </c>
      <c r="B4816" s="142"/>
      <c r="C4816" s="4" t="s">
        <v>7426</v>
      </c>
      <c r="D4816" s="5">
        <v>45073</v>
      </c>
      <c r="E4816" s="6" t="s">
        <v>1121</v>
      </c>
      <c r="F4816" s="7">
        <v>1804961</v>
      </c>
      <c r="G4816" s="6" t="s">
        <v>1366</v>
      </c>
      <c r="H4816" s="7">
        <v>189521</v>
      </c>
      <c r="I4816" s="143"/>
      <c r="J4816" s="144"/>
      <c r="K4816" s="145"/>
      <c r="L4816" t="str">
        <f t="shared" si="276"/>
        <v>31419</v>
      </c>
      <c r="M4816">
        <f t="shared" si="277"/>
        <v>31419</v>
      </c>
      <c r="N4816" s="37">
        <f t="shared" si="275"/>
        <v>1804961</v>
      </c>
    </row>
    <row r="4817" spans="1:14" x14ac:dyDescent="0.3">
      <c r="A4817" s="3">
        <v>6</v>
      </c>
      <c r="B4817" s="142"/>
      <c r="C4817" s="4" t="s">
        <v>7427</v>
      </c>
      <c r="D4817" s="5">
        <v>45050</v>
      </c>
      <c r="E4817" s="6" t="s">
        <v>1121</v>
      </c>
      <c r="F4817" s="7">
        <v>1558339</v>
      </c>
      <c r="G4817" s="6" t="s">
        <v>1366</v>
      </c>
      <c r="H4817" s="7">
        <v>163626</v>
      </c>
      <c r="I4817" s="143"/>
      <c r="J4817" s="144"/>
      <c r="K4817" s="145"/>
      <c r="L4817" t="str">
        <f t="shared" si="276"/>
        <v>25362</v>
      </c>
      <c r="M4817">
        <f t="shared" si="277"/>
        <v>25362</v>
      </c>
      <c r="N4817" s="37">
        <f t="shared" si="275"/>
        <v>1558339</v>
      </c>
    </row>
    <row r="4818" spans="1:14" x14ac:dyDescent="0.3">
      <c r="A4818" s="3">
        <v>6</v>
      </c>
      <c r="B4818" s="142"/>
      <c r="C4818" s="4" t="s">
        <v>7428</v>
      </c>
      <c r="D4818" s="5">
        <v>45049</v>
      </c>
      <c r="E4818" s="6" t="s">
        <v>1121</v>
      </c>
      <c r="F4818" s="7">
        <v>1828882</v>
      </c>
      <c r="G4818" s="6" t="s">
        <v>1366</v>
      </c>
      <c r="H4818" s="7">
        <v>192033</v>
      </c>
      <c r="I4818" s="143"/>
      <c r="J4818" s="144"/>
      <c r="K4818" s="145"/>
      <c r="L4818" t="str">
        <f t="shared" si="276"/>
        <v>25294</v>
      </c>
      <c r="M4818">
        <f t="shared" si="277"/>
        <v>25294</v>
      </c>
      <c r="N4818" s="37">
        <f t="shared" si="275"/>
        <v>1828882</v>
      </c>
    </row>
    <row r="4819" spans="1:14" x14ac:dyDescent="0.3">
      <c r="A4819" s="3">
        <v>6</v>
      </c>
      <c r="B4819" s="142"/>
      <c r="C4819" s="4" t="s">
        <v>7429</v>
      </c>
      <c r="D4819" s="5">
        <v>45054</v>
      </c>
      <c r="E4819" s="6" t="s">
        <v>1121</v>
      </c>
      <c r="F4819" s="7">
        <v>1589586</v>
      </c>
      <c r="G4819" s="6" t="s">
        <v>1366</v>
      </c>
      <c r="H4819" s="7">
        <v>166907</v>
      </c>
      <c r="I4819" s="143"/>
      <c r="J4819" s="144"/>
      <c r="K4819" s="145"/>
      <c r="L4819" t="str">
        <f t="shared" si="276"/>
        <v>25571</v>
      </c>
      <c r="M4819">
        <f t="shared" si="277"/>
        <v>25571</v>
      </c>
      <c r="N4819" s="37">
        <f t="shared" si="275"/>
        <v>1589586</v>
      </c>
    </row>
    <row r="4820" spans="1:14" x14ac:dyDescent="0.3">
      <c r="A4820" s="3">
        <v>6</v>
      </c>
      <c r="B4820" s="142"/>
      <c r="C4820" s="4" t="s">
        <v>7430</v>
      </c>
      <c r="D4820" s="5">
        <v>45059</v>
      </c>
      <c r="E4820" s="6" t="s">
        <v>1121</v>
      </c>
      <c r="F4820" s="7">
        <v>1765080</v>
      </c>
      <c r="G4820" s="6" t="s">
        <v>1366</v>
      </c>
      <c r="H4820" s="7">
        <v>185333</v>
      </c>
      <c r="I4820" s="143"/>
      <c r="J4820" s="144"/>
      <c r="K4820" s="145"/>
      <c r="L4820" t="str">
        <f t="shared" si="276"/>
        <v>28227</v>
      </c>
      <c r="M4820">
        <f t="shared" si="277"/>
        <v>28227</v>
      </c>
      <c r="N4820" s="37">
        <f t="shared" si="275"/>
        <v>1765080</v>
      </c>
    </row>
    <row r="4821" spans="1:14" x14ac:dyDescent="0.3">
      <c r="A4821" s="3">
        <v>6</v>
      </c>
      <c r="B4821" s="142"/>
      <c r="C4821" s="4" t="s">
        <v>7431</v>
      </c>
      <c r="D4821" s="5">
        <v>45051</v>
      </c>
      <c r="E4821" s="6" t="s">
        <v>1121</v>
      </c>
      <c r="F4821" s="7">
        <v>2683646</v>
      </c>
      <c r="G4821" s="6" t="s">
        <v>1366</v>
      </c>
      <c r="H4821" s="7">
        <v>281783</v>
      </c>
      <c r="I4821" s="143"/>
      <c r="J4821" s="144"/>
      <c r="K4821" s="145"/>
      <c r="L4821" t="str">
        <f t="shared" si="276"/>
        <v>25461</v>
      </c>
      <c r="M4821">
        <f t="shared" si="277"/>
        <v>25461</v>
      </c>
      <c r="N4821" s="37">
        <f t="shared" si="275"/>
        <v>2683646</v>
      </c>
    </row>
    <row r="4822" spans="1:14" x14ac:dyDescent="0.3">
      <c r="A4822" s="3">
        <v>6</v>
      </c>
      <c r="B4822" s="142"/>
      <c r="C4822" s="4" t="s">
        <v>7432</v>
      </c>
      <c r="D4822" s="5">
        <v>45071</v>
      </c>
      <c r="E4822" s="6" t="s">
        <v>1121</v>
      </c>
      <c r="F4822" s="7">
        <v>1609034</v>
      </c>
      <c r="G4822" s="6" t="s">
        <v>1366</v>
      </c>
      <c r="H4822" s="7">
        <v>168949</v>
      </c>
      <c r="I4822" s="143"/>
      <c r="J4822" s="144"/>
      <c r="K4822" s="145"/>
      <c r="L4822" t="str">
        <f t="shared" si="276"/>
        <v>30852</v>
      </c>
      <c r="M4822">
        <f t="shared" si="277"/>
        <v>30852</v>
      </c>
      <c r="N4822" s="37">
        <f t="shared" si="275"/>
        <v>1609034</v>
      </c>
    </row>
    <row r="4823" spans="1:14" x14ac:dyDescent="0.3">
      <c r="A4823" s="3">
        <v>6</v>
      </c>
      <c r="B4823" s="142"/>
      <c r="C4823" s="4" t="s">
        <v>7433</v>
      </c>
      <c r="D4823" s="5">
        <v>45051</v>
      </c>
      <c r="E4823" s="6" t="s">
        <v>1121</v>
      </c>
      <c r="F4823" s="7">
        <v>1479319</v>
      </c>
      <c r="G4823" s="6" t="s">
        <v>1366</v>
      </c>
      <c r="H4823" s="7">
        <v>155328</v>
      </c>
      <c r="I4823" s="143"/>
      <c r="J4823" s="144"/>
      <c r="K4823" s="145"/>
      <c r="L4823" t="str">
        <f t="shared" si="276"/>
        <v>25448</v>
      </c>
      <c r="M4823">
        <f t="shared" si="277"/>
        <v>25448</v>
      </c>
      <c r="N4823" s="37">
        <f t="shared" si="275"/>
        <v>1479319</v>
      </c>
    </row>
    <row r="4824" spans="1:14" x14ac:dyDescent="0.3">
      <c r="A4824" s="3">
        <v>6</v>
      </c>
      <c r="B4824" s="142"/>
      <c r="C4824" s="4" t="s">
        <v>7434</v>
      </c>
      <c r="D4824" s="5">
        <v>45050</v>
      </c>
      <c r="E4824" s="6" t="s">
        <v>1121</v>
      </c>
      <c r="F4824" s="7">
        <v>1382537</v>
      </c>
      <c r="G4824" s="6" t="s">
        <v>1366</v>
      </c>
      <c r="H4824" s="7">
        <v>145166</v>
      </c>
      <c r="I4824" s="143"/>
      <c r="J4824" s="144"/>
      <c r="K4824" s="145"/>
      <c r="L4824" t="str">
        <f t="shared" si="276"/>
        <v>25365</v>
      </c>
      <c r="M4824">
        <f t="shared" si="277"/>
        <v>25365</v>
      </c>
      <c r="N4824" s="37">
        <f t="shared" si="275"/>
        <v>1382537</v>
      </c>
    </row>
    <row r="4825" spans="1:14" x14ac:dyDescent="0.3">
      <c r="A4825" s="3">
        <v>6</v>
      </c>
      <c r="B4825" s="142"/>
      <c r="C4825" s="4" t="s">
        <v>7435</v>
      </c>
      <c r="D4825" s="5">
        <v>45064</v>
      </c>
      <c r="E4825" s="6" t="s">
        <v>1121</v>
      </c>
      <c r="F4825" s="7">
        <v>2029379</v>
      </c>
      <c r="G4825" s="6" t="s">
        <v>1366</v>
      </c>
      <c r="H4825" s="7">
        <v>213085</v>
      </c>
      <c r="I4825" s="143"/>
      <c r="J4825" s="144"/>
      <c r="K4825" s="145"/>
      <c r="L4825" t="str">
        <f t="shared" si="276"/>
        <v>29697</v>
      </c>
      <c r="M4825">
        <f t="shared" si="277"/>
        <v>29697</v>
      </c>
      <c r="N4825" s="37">
        <f t="shared" si="275"/>
        <v>2029379</v>
      </c>
    </row>
    <row r="4826" spans="1:14" x14ac:dyDescent="0.3">
      <c r="A4826" s="3">
        <v>6</v>
      </c>
      <c r="B4826" s="142"/>
      <c r="C4826" s="4" t="s">
        <v>7436</v>
      </c>
      <c r="D4826" s="5">
        <v>45064</v>
      </c>
      <c r="E4826" s="6" t="s">
        <v>1121</v>
      </c>
      <c r="F4826" s="7">
        <v>1610545</v>
      </c>
      <c r="G4826" s="6" t="s">
        <v>1366</v>
      </c>
      <c r="H4826" s="7">
        <v>169107</v>
      </c>
      <c r="I4826" s="143"/>
      <c r="J4826" s="144"/>
      <c r="K4826" s="145"/>
      <c r="L4826" t="str">
        <f t="shared" si="276"/>
        <v>29698</v>
      </c>
      <c r="M4826">
        <f t="shared" si="277"/>
        <v>29698</v>
      </c>
      <c r="N4826" s="37">
        <f t="shared" si="275"/>
        <v>1610545</v>
      </c>
    </row>
    <row r="4827" spans="1:14" x14ac:dyDescent="0.3">
      <c r="A4827" s="3">
        <v>6</v>
      </c>
      <c r="B4827" s="142"/>
      <c r="C4827" s="4" t="s">
        <v>7437</v>
      </c>
      <c r="D4827" s="5">
        <v>45062</v>
      </c>
      <c r="E4827" s="6" t="s">
        <v>1121</v>
      </c>
      <c r="F4827" s="7">
        <v>1162372</v>
      </c>
      <c r="G4827" s="6" t="s">
        <v>1366</v>
      </c>
      <c r="H4827" s="7">
        <v>122049</v>
      </c>
      <c r="I4827" s="143"/>
      <c r="J4827" s="144"/>
      <c r="K4827" s="145"/>
      <c r="L4827" t="str">
        <f t="shared" si="276"/>
        <v>28425</v>
      </c>
      <c r="M4827">
        <f t="shared" si="277"/>
        <v>28425</v>
      </c>
      <c r="N4827" s="37">
        <f t="shared" si="275"/>
        <v>1162372</v>
      </c>
    </row>
    <row r="4828" spans="1:14" x14ac:dyDescent="0.3">
      <c r="A4828" s="3">
        <v>6</v>
      </c>
      <c r="B4828" s="142"/>
      <c r="C4828" s="4" t="s">
        <v>7438</v>
      </c>
      <c r="D4828" s="5">
        <v>45071</v>
      </c>
      <c r="E4828" s="6" t="s">
        <v>1121</v>
      </c>
      <c r="F4828" s="7">
        <v>690489</v>
      </c>
      <c r="G4828" s="6" t="s">
        <v>1366</v>
      </c>
      <c r="H4828" s="7">
        <v>72501</v>
      </c>
      <c r="I4828" s="143"/>
      <c r="J4828" s="144"/>
      <c r="K4828" s="145"/>
      <c r="L4828" t="str">
        <f t="shared" si="276"/>
        <v>30833</v>
      </c>
      <c r="M4828">
        <f t="shared" si="277"/>
        <v>30833</v>
      </c>
      <c r="N4828" s="37">
        <f t="shared" si="275"/>
        <v>690489</v>
      </c>
    </row>
    <row r="4829" spans="1:14" x14ac:dyDescent="0.3">
      <c r="A4829" s="3">
        <v>6</v>
      </c>
      <c r="B4829" s="142"/>
      <c r="C4829" s="4" t="s">
        <v>7439</v>
      </c>
      <c r="D4829" s="5">
        <v>45051</v>
      </c>
      <c r="E4829" s="6" t="s">
        <v>1121</v>
      </c>
      <c r="F4829" s="7">
        <v>1689312</v>
      </c>
      <c r="G4829" s="6" t="s">
        <v>1366</v>
      </c>
      <c r="H4829" s="7">
        <v>177378</v>
      </c>
      <c r="I4829" s="143"/>
      <c r="J4829" s="144"/>
      <c r="K4829" s="145"/>
      <c r="L4829" t="str">
        <f t="shared" si="276"/>
        <v>25447</v>
      </c>
      <c r="M4829">
        <f t="shared" si="277"/>
        <v>25447</v>
      </c>
      <c r="N4829" s="37">
        <f t="shared" si="275"/>
        <v>1689312</v>
      </c>
    </row>
    <row r="4830" spans="1:14" x14ac:dyDescent="0.3">
      <c r="A4830" s="3">
        <v>6</v>
      </c>
      <c r="B4830" s="142"/>
      <c r="C4830" s="4" t="s">
        <v>7440</v>
      </c>
      <c r="D4830" s="5">
        <v>45055</v>
      </c>
      <c r="E4830" s="6" t="s">
        <v>1121</v>
      </c>
      <c r="F4830" s="7">
        <v>2068413</v>
      </c>
      <c r="G4830" s="6" t="s">
        <v>1366</v>
      </c>
      <c r="H4830" s="7">
        <v>217183</v>
      </c>
      <c r="I4830" s="143"/>
      <c r="J4830" s="144"/>
      <c r="K4830" s="145"/>
      <c r="L4830" t="str">
        <f t="shared" si="276"/>
        <v>25945</v>
      </c>
      <c r="M4830">
        <f t="shared" si="277"/>
        <v>25945</v>
      </c>
      <c r="N4830" s="37">
        <f t="shared" si="275"/>
        <v>2068413</v>
      </c>
    </row>
    <row r="4831" spans="1:14" x14ac:dyDescent="0.3">
      <c r="A4831" s="3">
        <v>6</v>
      </c>
      <c r="B4831" s="142"/>
      <c r="C4831" s="4" t="s">
        <v>7441</v>
      </c>
      <c r="D4831" s="5">
        <v>45059</v>
      </c>
      <c r="E4831" s="6" t="s">
        <v>1121</v>
      </c>
      <c r="F4831" s="7">
        <v>2954276</v>
      </c>
      <c r="G4831" s="6" t="s">
        <v>1366</v>
      </c>
      <c r="H4831" s="7">
        <v>310199</v>
      </c>
      <c r="I4831" s="143"/>
      <c r="J4831" s="144"/>
      <c r="K4831" s="145"/>
      <c r="L4831" t="str">
        <f t="shared" si="276"/>
        <v>28228</v>
      </c>
      <c r="M4831">
        <f t="shared" si="277"/>
        <v>28228</v>
      </c>
      <c r="N4831" s="37">
        <f t="shared" si="275"/>
        <v>2954276</v>
      </c>
    </row>
    <row r="4832" spans="1:14" x14ac:dyDescent="0.3">
      <c r="A4832" s="3">
        <v>6</v>
      </c>
      <c r="B4832" s="142"/>
      <c r="C4832" s="4" t="s">
        <v>7442</v>
      </c>
      <c r="D4832" s="5">
        <v>45055</v>
      </c>
      <c r="E4832" s="6" t="s">
        <v>1121</v>
      </c>
      <c r="F4832" s="7">
        <v>1334735</v>
      </c>
      <c r="G4832" s="6" t="s">
        <v>1366</v>
      </c>
      <c r="H4832" s="7">
        <v>140147</v>
      </c>
      <c r="I4832" s="143"/>
      <c r="J4832" s="144"/>
      <c r="K4832" s="145"/>
      <c r="L4832" t="str">
        <f t="shared" si="276"/>
        <v>25946</v>
      </c>
      <c r="M4832">
        <f t="shared" si="277"/>
        <v>25946</v>
      </c>
      <c r="N4832" s="37">
        <f t="shared" si="275"/>
        <v>1334735</v>
      </c>
    </row>
    <row r="4833" spans="1:14" x14ac:dyDescent="0.3">
      <c r="A4833" s="3">
        <v>6</v>
      </c>
      <c r="B4833" s="142"/>
      <c r="C4833" s="4" t="s">
        <v>7443</v>
      </c>
      <c r="D4833" s="5">
        <v>45059</v>
      </c>
      <c r="E4833" s="6" t="s">
        <v>1121</v>
      </c>
      <c r="F4833" s="7">
        <v>804986</v>
      </c>
      <c r="G4833" s="6" t="s">
        <v>1366</v>
      </c>
      <c r="H4833" s="7">
        <v>84524</v>
      </c>
      <c r="I4833" s="143"/>
      <c r="J4833" s="144"/>
      <c r="K4833" s="145"/>
      <c r="L4833" t="str">
        <f t="shared" si="276"/>
        <v>28237</v>
      </c>
      <c r="M4833">
        <f t="shared" si="277"/>
        <v>28237</v>
      </c>
      <c r="N4833" s="37">
        <f t="shared" si="275"/>
        <v>804986</v>
      </c>
    </row>
    <row r="4834" spans="1:14" x14ac:dyDescent="0.3">
      <c r="A4834" s="3">
        <v>6</v>
      </c>
      <c r="B4834" s="142"/>
      <c r="C4834" s="4" t="s">
        <v>7444</v>
      </c>
      <c r="D4834" s="5">
        <v>45071</v>
      </c>
      <c r="E4834" s="6" t="s">
        <v>1121</v>
      </c>
      <c r="F4834" s="7">
        <v>1685897</v>
      </c>
      <c r="G4834" s="6" t="s">
        <v>1366</v>
      </c>
      <c r="H4834" s="7">
        <v>177019</v>
      </c>
      <c r="I4834" s="143"/>
      <c r="J4834" s="144"/>
      <c r="K4834" s="145"/>
      <c r="L4834" t="str">
        <f t="shared" si="276"/>
        <v>30853</v>
      </c>
      <c r="M4834">
        <f t="shared" si="277"/>
        <v>30853</v>
      </c>
      <c r="N4834" s="37">
        <f t="shared" si="275"/>
        <v>1685897</v>
      </c>
    </row>
    <row r="4835" spans="1:14" x14ac:dyDescent="0.3">
      <c r="A4835" s="3">
        <v>6</v>
      </c>
      <c r="B4835" s="142"/>
      <c r="C4835" s="4" t="s">
        <v>7445</v>
      </c>
      <c r="D4835" s="5">
        <v>45050</v>
      </c>
      <c r="E4835" s="6" t="s">
        <v>1121</v>
      </c>
      <c r="F4835" s="7">
        <v>1936139</v>
      </c>
      <c r="G4835" s="6" t="s">
        <v>1366</v>
      </c>
      <c r="H4835" s="7">
        <v>203295</v>
      </c>
      <c r="I4835" s="143"/>
      <c r="J4835" s="144"/>
      <c r="K4835" s="145"/>
      <c r="L4835" t="str">
        <f t="shared" si="276"/>
        <v>25343</v>
      </c>
      <c r="M4835">
        <f t="shared" si="277"/>
        <v>25343</v>
      </c>
      <c r="N4835" s="37">
        <f t="shared" si="275"/>
        <v>1936139</v>
      </c>
    </row>
    <row r="4836" spans="1:14" x14ac:dyDescent="0.3">
      <c r="A4836" s="3">
        <v>6</v>
      </c>
      <c r="B4836" s="142"/>
      <c r="C4836" s="4" t="s">
        <v>7446</v>
      </c>
      <c r="D4836" s="5">
        <v>45064</v>
      </c>
      <c r="E4836" s="6" t="s">
        <v>1121</v>
      </c>
      <c r="F4836" s="7">
        <v>1588133</v>
      </c>
      <c r="G4836" s="6" t="s">
        <v>1366</v>
      </c>
      <c r="H4836" s="7">
        <v>166754</v>
      </c>
      <c r="I4836" s="143"/>
      <c r="J4836" s="144"/>
      <c r="K4836" s="145"/>
      <c r="L4836" t="str">
        <f t="shared" si="276"/>
        <v>29696</v>
      </c>
      <c r="M4836">
        <f t="shared" si="277"/>
        <v>29696</v>
      </c>
      <c r="N4836" s="37">
        <f t="shared" si="275"/>
        <v>1588133</v>
      </c>
    </row>
    <row r="4837" spans="1:14" x14ac:dyDescent="0.3">
      <c r="A4837" s="3">
        <v>6</v>
      </c>
      <c r="B4837" s="142"/>
      <c r="C4837" s="4" t="s">
        <v>7447</v>
      </c>
      <c r="D4837" s="5">
        <v>45064</v>
      </c>
      <c r="E4837" s="6" t="s">
        <v>1121</v>
      </c>
      <c r="F4837" s="7">
        <v>1535716</v>
      </c>
      <c r="G4837" s="6" t="s">
        <v>1366</v>
      </c>
      <c r="H4837" s="7">
        <v>161250</v>
      </c>
      <c r="I4837" s="143"/>
      <c r="J4837" s="144"/>
      <c r="K4837" s="145"/>
      <c r="L4837" t="str">
        <f t="shared" si="276"/>
        <v>29695</v>
      </c>
      <c r="M4837">
        <f t="shared" si="277"/>
        <v>29695</v>
      </c>
      <c r="N4837" s="37">
        <f t="shared" si="275"/>
        <v>1535716</v>
      </c>
    </row>
    <row r="4838" spans="1:14" x14ac:dyDescent="0.3">
      <c r="A4838" s="3">
        <v>6</v>
      </c>
      <c r="B4838" s="142"/>
      <c r="C4838" s="4" t="s">
        <v>7448</v>
      </c>
      <c r="D4838" s="5">
        <v>45068</v>
      </c>
      <c r="E4838" s="6" t="s">
        <v>1121</v>
      </c>
      <c r="F4838" s="7">
        <v>2634740</v>
      </c>
      <c r="G4838" s="6" t="s">
        <v>1366</v>
      </c>
      <c r="H4838" s="7">
        <v>276648</v>
      </c>
      <c r="I4838" s="143"/>
      <c r="J4838" s="144"/>
      <c r="K4838" s="145"/>
      <c r="L4838" t="str">
        <f t="shared" si="276"/>
        <v>29842</v>
      </c>
      <c r="M4838">
        <f t="shared" si="277"/>
        <v>29842</v>
      </c>
      <c r="N4838" s="37">
        <f t="shared" si="275"/>
        <v>2634740</v>
      </c>
    </row>
    <row r="4839" spans="1:14" x14ac:dyDescent="0.3">
      <c r="A4839" s="3">
        <v>6</v>
      </c>
      <c r="B4839" s="142"/>
      <c r="C4839" s="4" t="s">
        <v>7449</v>
      </c>
      <c r="D4839" s="5">
        <v>45057</v>
      </c>
      <c r="E4839" s="6" t="s">
        <v>1121</v>
      </c>
      <c r="F4839" s="7">
        <v>4118032</v>
      </c>
      <c r="G4839" s="6" t="s">
        <v>1366</v>
      </c>
      <c r="H4839" s="7">
        <v>432393</v>
      </c>
      <c r="I4839" s="143"/>
      <c r="J4839" s="144"/>
      <c r="K4839" s="145"/>
      <c r="L4839" t="str">
        <f t="shared" si="276"/>
        <v>27424</v>
      </c>
      <c r="M4839">
        <f t="shared" si="277"/>
        <v>27424</v>
      </c>
      <c r="N4839" s="37">
        <f t="shared" si="275"/>
        <v>4118032</v>
      </c>
    </row>
    <row r="4840" spans="1:14" x14ac:dyDescent="0.3">
      <c r="A4840" s="3">
        <v>6</v>
      </c>
      <c r="B4840" s="142"/>
      <c r="C4840" s="4" t="s">
        <v>7450</v>
      </c>
      <c r="D4840" s="5">
        <v>45062</v>
      </c>
      <c r="E4840" s="6" t="s">
        <v>1121</v>
      </c>
      <c r="F4840" s="7">
        <v>3004287</v>
      </c>
      <c r="G4840" s="6" t="s">
        <v>1366</v>
      </c>
      <c r="H4840" s="7">
        <v>315450</v>
      </c>
      <c r="I4840" s="143"/>
      <c r="J4840" s="144"/>
      <c r="K4840" s="145"/>
      <c r="L4840" t="str">
        <f t="shared" si="276"/>
        <v>28423</v>
      </c>
      <c r="M4840">
        <f t="shared" si="277"/>
        <v>28423</v>
      </c>
      <c r="N4840" s="37">
        <f t="shared" si="275"/>
        <v>3004287</v>
      </c>
    </row>
    <row r="4841" spans="1:14" x14ac:dyDescent="0.3">
      <c r="A4841" s="3">
        <v>6</v>
      </c>
      <c r="B4841" s="135"/>
      <c r="C4841" s="4" t="s">
        <v>7451</v>
      </c>
      <c r="D4841" s="5">
        <v>45071</v>
      </c>
      <c r="E4841" s="6" t="s">
        <v>1121</v>
      </c>
      <c r="F4841" s="7">
        <v>1525140</v>
      </c>
      <c r="G4841" s="6" t="s">
        <v>1366</v>
      </c>
      <c r="H4841" s="7">
        <v>160140</v>
      </c>
      <c r="I4841" s="137"/>
      <c r="J4841" s="140"/>
      <c r="K4841" s="141"/>
      <c r="L4841" t="str">
        <f t="shared" si="276"/>
        <v>30851</v>
      </c>
      <c r="M4841">
        <f t="shared" si="277"/>
        <v>30851</v>
      </c>
      <c r="N4841" s="37">
        <f t="shared" si="275"/>
        <v>1525140</v>
      </c>
    </row>
    <row r="4842" spans="1:14" x14ac:dyDescent="0.3">
      <c r="A4842" s="3">
        <v>6</v>
      </c>
      <c r="B4842" s="134" t="s">
        <v>7477</v>
      </c>
      <c r="C4842" s="4" t="s">
        <v>7478</v>
      </c>
      <c r="D4842" s="5">
        <v>45072</v>
      </c>
      <c r="E4842" s="6" t="s">
        <v>2364</v>
      </c>
      <c r="F4842" s="7">
        <v>798600</v>
      </c>
      <c r="G4842" s="6" t="s">
        <v>1366</v>
      </c>
      <c r="H4842" s="7">
        <v>83853</v>
      </c>
      <c r="I4842" s="136">
        <v>6707988</v>
      </c>
      <c r="J4842" s="138" t="s">
        <v>1236</v>
      </c>
      <c r="K4842" s="139"/>
      <c r="L4842" t="str">
        <f t="shared" si="276"/>
        <v>31262</v>
      </c>
      <c r="M4842">
        <f t="shared" si="277"/>
        <v>31262</v>
      </c>
      <c r="N4842" s="37">
        <f t="shared" si="275"/>
        <v>798600</v>
      </c>
    </row>
    <row r="4843" spans="1:14" x14ac:dyDescent="0.3">
      <c r="A4843" s="3">
        <v>6</v>
      </c>
      <c r="B4843" s="142"/>
      <c r="C4843" s="4" t="s">
        <v>7479</v>
      </c>
      <c r="D4843" s="5">
        <v>45057</v>
      </c>
      <c r="E4843" s="6" t="s">
        <v>2364</v>
      </c>
      <c r="F4843" s="7">
        <v>781845</v>
      </c>
      <c r="G4843" s="6" t="s">
        <v>1366</v>
      </c>
      <c r="H4843" s="7">
        <v>82094</v>
      </c>
      <c r="I4843" s="143"/>
      <c r="J4843" s="144"/>
      <c r="K4843" s="145"/>
      <c r="L4843" t="str">
        <f t="shared" si="276"/>
        <v>26952</v>
      </c>
      <c r="M4843">
        <f t="shared" si="277"/>
        <v>26952</v>
      </c>
      <c r="N4843" s="37">
        <f t="shared" si="275"/>
        <v>781845</v>
      </c>
    </row>
    <row r="4844" spans="1:14" x14ac:dyDescent="0.3">
      <c r="A4844" s="3">
        <v>6</v>
      </c>
      <c r="B4844" s="142"/>
      <c r="C4844" s="4" t="s">
        <v>7480</v>
      </c>
      <c r="D4844" s="5">
        <v>45064</v>
      </c>
      <c r="E4844" s="6" t="s">
        <v>2364</v>
      </c>
      <c r="F4844" s="7">
        <v>853141</v>
      </c>
      <c r="G4844" s="6" t="s">
        <v>1366</v>
      </c>
      <c r="H4844" s="7">
        <v>89580</v>
      </c>
      <c r="I4844" s="143"/>
      <c r="J4844" s="144"/>
      <c r="K4844" s="145"/>
      <c r="L4844" t="str">
        <f t="shared" si="276"/>
        <v>29681</v>
      </c>
      <c r="M4844">
        <f t="shared" si="277"/>
        <v>29681</v>
      </c>
      <c r="N4844" s="37">
        <f t="shared" si="275"/>
        <v>853141</v>
      </c>
    </row>
    <row r="4845" spans="1:14" x14ac:dyDescent="0.3">
      <c r="A4845" s="3">
        <v>6</v>
      </c>
      <c r="B4845" s="142"/>
      <c r="C4845" s="4" t="s">
        <v>7481</v>
      </c>
      <c r="D4845" s="5">
        <v>45057</v>
      </c>
      <c r="E4845" s="6" t="s">
        <v>2364</v>
      </c>
      <c r="F4845" s="7">
        <v>701115</v>
      </c>
      <c r="G4845" s="6" t="s">
        <v>1366</v>
      </c>
      <c r="H4845" s="7">
        <v>73617</v>
      </c>
      <c r="I4845" s="143"/>
      <c r="J4845" s="144"/>
      <c r="K4845" s="145"/>
      <c r="L4845" t="str">
        <f t="shared" si="276"/>
        <v>26954</v>
      </c>
      <c r="M4845">
        <f t="shared" si="277"/>
        <v>26954</v>
      </c>
      <c r="N4845" s="37">
        <f t="shared" si="275"/>
        <v>701115</v>
      </c>
    </row>
    <row r="4846" spans="1:14" x14ac:dyDescent="0.3">
      <c r="A4846" s="3">
        <v>6</v>
      </c>
      <c r="B4846" s="142"/>
      <c r="C4846" s="4" t="s">
        <v>7482</v>
      </c>
      <c r="D4846" s="5">
        <v>45057</v>
      </c>
      <c r="E4846" s="6" t="s">
        <v>2364</v>
      </c>
      <c r="F4846" s="7">
        <v>892524</v>
      </c>
      <c r="G4846" s="6" t="s">
        <v>1366</v>
      </c>
      <c r="H4846" s="7">
        <v>93715</v>
      </c>
      <c r="I4846" s="143"/>
      <c r="J4846" s="144"/>
      <c r="K4846" s="145"/>
      <c r="L4846" t="str">
        <f t="shared" si="276"/>
        <v>26953</v>
      </c>
      <c r="M4846">
        <f t="shared" si="277"/>
        <v>26953</v>
      </c>
      <c r="N4846" s="37">
        <f t="shared" si="275"/>
        <v>892524</v>
      </c>
    </row>
    <row r="4847" spans="1:14" x14ac:dyDescent="0.3">
      <c r="A4847" s="3">
        <v>6</v>
      </c>
      <c r="B4847" s="142"/>
      <c r="C4847" s="4" t="s">
        <v>7483</v>
      </c>
      <c r="D4847" s="5">
        <v>45057</v>
      </c>
      <c r="E4847" s="6" t="s">
        <v>2364</v>
      </c>
      <c r="F4847" s="7">
        <v>798600</v>
      </c>
      <c r="G4847" s="6" t="s">
        <v>1366</v>
      </c>
      <c r="H4847" s="7">
        <v>83853</v>
      </c>
      <c r="I4847" s="143"/>
      <c r="J4847" s="144"/>
      <c r="K4847" s="145"/>
      <c r="L4847" t="str">
        <f t="shared" si="276"/>
        <v>26973</v>
      </c>
      <c r="M4847">
        <f t="shared" si="277"/>
        <v>26973</v>
      </c>
      <c r="N4847" s="37">
        <f t="shared" si="275"/>
        <v>798600</v>
      </c>
    </row>
    <row r="4848" spans="1:14" x14ac:dyDescent="0.3">
      <c r="A4848" s="3">
        <v>6</v>
      </c>
      <c r="B4848" s="142"/>
      <c r="C4848" s="4" t="s">
        <v>7484</v>
      </c>
      <c r="D4848" s="5">
        <v>45071</v>
      </c>
      <c r="E4848" s="6" t="s">
        <v>2364</v>
      </c>
      <c r="F4848" s="7">
        <v>1813290</v>
      </c>
      <c r="G4848" s="6" t="s">
        <v>1366</v>
      </c>
      <c r="H4848" s="7">
        <v>190396</v>
      </c>
      <c r="I4848" s="143"/>
      <c r="J4848" s="144"/>
      <c r="K4848" s="145"/>
      <c r="L4848" t="str">
        <f t="shared" si="276"/>
        <v>30409</v>
      </c>
      <c r="M4848">
        <f t="shared" si="277"/>
        <v>30409</v>
      </c>
      <c r="N4848" s="37">
        <f t="shared" si="275"/>
        <v>1813290</v>
      </c>
    </row>
    <row r="4849" spans="1:14" x14ac:dyDescent="0.3">
      <c r="A4849" s="3">
        <v>6</v>
      </c>
      <c r="B4849" s="135"/>
      <c r="C4849" s="4" t="s">
        <v>7485</v>
      </c>
      <c r="D4849" s="5">
        <v>45064</v>
      </c>
      <c r="E4849" s="6" t="s">
        <v>2364</v>
      </c>
      <c r="F4849" s="7">
        <v>855844</v>
      </c>
      <c r="G4849" s="6" t="s">
        <v>1366</v>
      </c>
      <c r="H4849" s="7">
        <v>89864</v>
      </c>
      <c r="I4849" s="137"/>
      <c r="J4849" s="140"/>
      <c r="K4849" s="141"/>
      <c r="L4849" t="str">
        <f t="shared" si="276"/>
        <v>29680</v>
      </c>
      <c r="M4849">
        <f t="shared" si="277"/>
        <v>29680</v>
      </c>
      <c r="N4849" s="37">
        <f t="shared" si="275"/>
        <v>855844</v>
      </c>
    </row>
    <row r="4850" spans="1:14" x14ac:dyDescent="0.3">
      <c r="A4850" s="3">
        <v>6</v>
      </c>
      <c r="B4850" s="134" t="s">
        <v>7501</v>
      </c>
      <c r="C4850" s="4" t="s">
        <v>7502</v>
      </c>
      <c r="D4850" s="5">
        <v>45023</v>
      </c>
      <c r="E4850" s="6" t="s">
        <v>2364</v>
      </c>
      <c r="F4850" s="7">
        <v>770362</v>
      </c>
      <c r="G4850" s="6" t="s">
        <v>1366</v>
      </c>
      <c r="H4850" s="7">
        <v>80888</v>
      </c>
      <c r="I4850" s="136">
        <v>1788932</v>
      </c>
      <c r="J4850" s="138" t="s">
        <v>1261</v>
      </c>
      <c r="K4850" s="139"/>
      <c r="L4850" t="str">
        <f t="shared" si="276"/>
        <v>20413</v>
      </c>
      <c r="M4850">
        <f t="shared" si="277"/>
        <v>20413</v>
      </c>
      <c r="N4850" s="37">
        <f t="shared" si="275"/>
        <v>770362</v>
      </c>
    </row>
    <row r="4851" spans="1:14" x14ac:dyDescent="0.3">
      <c r="A4851" s="3">
        <v>6</v>
      </c>
      <c r="B4851" s="135"/>
      <c r="C4851" s="4" t="s">
        <v>7503</v>
      </c>
      <c r="D4851" s="5">
        <v>45036</v>
      </c>
      <c r="E4851" s="6" t="s">
        <v>2364</v>
      </c>
      <c r="F4851" s="7">
        <v>1228445</v>
      </c>
      <c r="G4851" s="6" t="s">
        <v>1366</v>
      </c>
      <c r="H4851" s="7">
        <v>128987</v>
      </c>
      <c r="I4851" s="137"/>
      <c r="J4851" s="140"/>
      <c r="K4851" s="141"/>
      <c r="L4851" t="str">
        <f t="shared" si="276"/>
        <v>22953</v>
      </c>
      <c r="M4851">
        <f t="shared" si="277"/>
        <v>22953</v>
      </c>
      <c r="N4851" s="37">
        <f t="shared" si="275"/>
        <v>1228445</v>
      </c>
    </row>
    <row r="4852" spans="1:14" x14ac:dyDescent="0.3">
      <c r="A4852" s="3">
        <v>6</v>
      </c>
      <c r="B4852" s="134" t="s">
        <v>7504</v>
      </c>
      <c r="C4852" s="4" t="s">
        <v>7505</v>
      </c>
      <c r="D4852" s="5">
        <v>45059</v>
      </c>
      <c r="E4852" s="6" t="s">
        <v>2364</v>
      </c>
      <c r="F4852" s="7">
        <v>1746309</v>
      </c>
      <c r="G4852" s="6" t="s">
        <v>1366</v>
      </c>
      <c r="H4852" s="7">
        <v>183362</v>
      </c>
      <c r="I4852" s="136">
        <v>24125292</v>
      </c>
      <c r="J4852" s="138" t="s">
        <v>1261</v>
      </c>
      <c r="K4852" s="139"/>
      <c r="L4852" t="str">
        <f t="shared" si="276"/>
        <v>28224</v>
      </c>
      <c r="M4852">
        <f t="shared" si="277"/>
        <v>28224</v>
      </c>
      <c r="N4852" s="37">
        <f t="shared" si="275"/>
        <v>1746309</v>
      </c>
    </row>
    <row r="4853" spans="1:14" x14ac:dyDescent="0.3">
      <c r="A4853" s="3">
        <v>6</v>
      </c>
      <c r="B4853" s="142"/>
      <c r="C4853" s="4" t="s">
        <v>7506</v>
      </c>
      <c r="D4853" s="5">
        <v>45073</v>
      </c>
      <c r="E4853" s="6" t="s">
        <v>2364</v>
      </c>
      <c r="F4853" s="7">
        <v>1015387</v>
      </c>
      <c r="G4853" s="6" t="s">
        <v>1366</v>
      </c>
      <c r="H4853" s="7">
        <v>106616</v>
      </c>
      <c r="I4853" s="143"/>
      <c r="J4853" s="144"/>
      <c r="K4853" s="145"/>
      <c r="L4853" t="str">
        <f t="shared" si="276"/>
        <v>31474</v>
      </c>
      <c r="M4853">
        <f t="shared" si="277"/>
        <v>31474</v>
      </c>
      <c r="N4853" s="37">
        <f t="shared" si="275"/>
        <v>1015387</v>
      </c>
    </row>
    <row r="4854" spans="1:14" x14ac:dyDescent="0.3">
      <c r="A4854" s="3">
        <v>6</v>
      </c>
      <c r="B4854" s="142"/>
      <c r="C4854" s="4" t="s">
        <v>7507</v>
      </c>
      <c r="D4854" s="5">
        <v>45063</v>
      </c>
      <c r="E4854" s="6" t="s">
        <v>2364</v>
      </c>
      <c r="F4854" s="7">
        <v>1919145</v>
      </c>
      <c r="G4854" s="6" t="s">
        <v>1366</v>
      </c>
      <c r="H4854" s="7">
        <v>201510</v>
      </c>
      <c r="I4854" s="143"/>
      <c r="J4854" s="144"/>
      <c r="K4854" s="145"/>
      <c r="L4854" t="str">
        <f t="shared" si="276"/>
        <v>28538</v>
      </c>
      <c r="M4854">
        <f t="shared" si="277"/>
        <v>28538</v>
      </c>
      <c r="N4854" s="37">
        <f t="shared" si="275"/>
        <v>1919145</v>
      </c>
    </row>
    <row r="4855" spans="1:14" x14ac:dyDescent="0.3">
      <c r="A4855" s="3">
        <v>6</v>
      </c>
      <c r="B4855" s="142"/>
      <c r="C4855" s="4" t="s">
        <v>7508</v>
      </c>
      <c r="D4855" s="5">
        <v>45070</v>
      </c>
      <c r="E4855" s="6" t="s">
        <v>2364</v>
      </c>
      <c r="F4855" s="7">
        <v>1344732</v>
      </c>
      <c r="G4855" s="6" t="s">
        <v>1366</v>
      </c>
      <c r="H4855" s="7">
        <v>141197</v>
      </c>
      <c r="I4855" s="143"/>
      <c r="J4855" s="144"/>
      <c r="K4855" s="145"/>
      <c r="L4855" t="str">
        <f t="shared" si="276"/>
        <v>30097</v>
      </c>
      <c r="M4855">
        <f t="shared" si="277"/>
        <v>30097</v>
      </c>
      <c r="N4855" s="37">
        <f t="shared" ref="N4855:N4918" si="278">+F4855</f>
        <v>1344732</v>
      </c>
    </row>
    <row r="4856" spans="1:14" x14ac:dyDescent="0.3">
      <c r="A4856" s="3">
        <v>6</v>
      </c>
      <c r="B4856" s="142"/>
      <c r="C4856" s="4" t="s">
        <v>7509</v>
      </c>
      <c r="D4856" s="5">
        <v>45049</v>
      </c>
      <c r="E4856" s="6" t="s">
        <v>2364</v>
      </c>
      <c r="F4856" s="7">
        <v>2061054</v>
      </c>
      <c r="G4856" s="6" t="s">
        <v>1366</v>
      </c>
      <c r="H4856" s="7">
        <v>216411</v>
      </c>
      <c r="I4856" s="143"/>
      <c r="J4856" s="144"/>
      <c r="K4856" s="145"/>
      <c r="L4856" t="str">
        <f t="shared" si="276"/>
        <v>25317</v>
      </c>
      <c r="M4856">
        <f t="shared" si="277"/>
        <v>25317</v>
      </c>
      <c r="N4856" s="37">
        <f t="shared" si="278"/>
        <v>2061054</v>
      </c>
    </row>
    <row r="4857" spans="1:14" x14ac:dyDescent="0.3">
      <c r="A4857" s="3">
        <v>6</v>
      </c>
      <c r="B4857" s="142"/>
      <c r="C4857" s="4" t="s">
        <v>7510</v>
      </c>
      <c r="D4857" s="5">
        <v>45057</v>
      </c>
      <c r="E4857" s="6" t="s">
        <v>2364</v>
      </c>
      <c r="F4857" s="7">
        <v>1849013</v>
      </c>
      <c r="G4857" s="6" t="s">
        <v>1366</v>
      </c>
      <c r="H4857" s="7">
        <v>194146</v>
      </c>
      <c r="I4857" s="143"/>
      <c r="J4857" s="144"/>
      <c r="K4857" s="145"/>
      <c r="L4857" t="str">
        <f t="shared" si="276"/>
        <v>28063</v>
      </c>
      <c r="M4857">
        <f t="shared" si="277"/>
        <v>28063</v>
      </c>
      <c r="N4857" s="37">
        <f t="shared" si="278"/>
        <v>1849013</v>
      </c>
    </row>
    <row r="4858" spans="1:14" x14ac:dyDescent="0.3">
      <c r="A4858" s="3">
        <v>6</v>
      </c>
      <c r="B4858" s="142"/>
      <c r="C4858" s="4" t="s">
        <v>7511</v>
      </c>
      <c r="D4858" s="5">
        <v>45059</v>
      </c>
      <c r="E4858" s="6" t="s">
        <v>2364</v>
      </c>
      <c r="F4858" s="7">
        <v>1180293</v>
      </c>
      <c r="G4858" s="6" t="s">
        <v>1366</v>
      </c>
      <c r="H4858" s="7">
        <v>123931</v>
      </c>
      <c r="I4858" s="143"/>
      <c r="J4858" s="144"/>
      <c r="K4858" s="145"/>
      <c r="L4858" t="str">
        <f t="shared" si="276"/>
        <v>28223</v>
      </c>
      <c r="M4858">
        <f t="shared" si="277"/>
        <v>28223</v>
      </c>
      <c r="N4858" s="37">
        <f t="shared" si="278"/>
        <v>1180293</v>
      </c>
    </row>
    <row r="4859" spans="1:14" x14ac:dyDescent="0.3">
      <c r="A4859" s="3">
        <v>6</v>
      </c>
      <c r="B4859" s="142"/>
      <c r="C4859" s="4" t="s">
        <v>7512</v>
      </c>
      <c r="D4859" s="5">
        <v>45076</v>
      </c>
      <c r="E4859" s="6" t="s">
        <v>2364</v>
      </c>
      <c r="F4859" s="7">
        <v>1073942</v>
      </c>
      <c r="G4859" s="6" t="s">
        <v>1366</v>
      </c>
      <c r="H4859" s="7">
        <v>112764</v>
      </c>
      <c r="I4859" s="143"/>
      <c r="J4859" s="144"/>
      <c r="K4859" s="145"/>
      <c r="L4859" t="str">
        <f t="shared" si="276"/>
        <v>31631</v>
      </c>
      <c r="M4859">
        <f t="shared" si="277"/>
        <v>31631</v>
      </c>
      <c r="N4859" s="37">
        <f t="shared" si="278"/>
        <v>1073942</v>
      </c>
    </row>
    <row r="4860" spans="1:14" x14ac:dyDescent="0.3">
      <c r="A4860" s="3">
        <v>6</v>
      </c>
      <c r="B4860" s="142"/>
      <c r="C4860" s="4" t="s">
        <v>7513</v>
      </c>
      <c r="D4860" s="5">
        <v>45054</v>
      </c>
      <c r="E4860" s="6" t="s">
        <v>2364</v>
      </c>
      <c r="F4860" s="7">
        <v>1383438</v>
      </c>
      <c r="G4860" s="6" t="s">
        <v>1366</v>
      </c>
      <c r="H4860" s="7">
        <v>145261</v>
      </c>
      <c r="I4860" s="143"/>
      <c r="J4860" s="144"/>
      <c r="K4860" s="145"/>
      <c r="L4860" t="str">
        <f t="shared" si="276"/>
        <v>25589</v>
      </c>
      <c r="M4860">
        <f t="shared" si="277"/>
        <v>25589</v>
      </c>
      <c r="N4860" s="37">
        <f t="shared" si="278"/>
        <v>1383438</v>
      </c>
    </row>
    <row r="4861" spans="1:14" x14ac:dyDescent="0.3">
      <c r="A4861" s="3">
        <v>6</v>
      </c>
      <c r="B4861" s="142"/>
      <c r="C4861" s="4" t="s">
        <v>7514</v>
      </c>
      <c r="D4861" s="5">
        <v>45052</v>
      </c>
      <c r="E4861" s="6" t="s">
        <v>2364</v>
      </c>
      <c r="F4861" s="7">
        <v>1161410</v>
      </c>
      <c r="G4861" s="6" t="s">
        <v>1366</v>
      </c>
      <c r="H4861" s="7">
        <v>121948</v>
      </c>
      <c r="I4861" s="143"/>
      <c r="J4861" s="144"/>
      <c r="K4861" s="145"/>
      <c r="L4861" t="str">
        <f t="shared" si="276"/>
        <v>25507</v>
      </c>
      <c r="M4861">
        <f t="shared" si="277"/>
        <v>25507</v>
      </c>
      <c r="N4861" s="37">
        <f t="shared" si="278"/>
        <v>1161410</v>
      </c>
    </row>
    <row r="4862" spans="1:14" x14ac:dyDescent="0.3">
      <c r="A4862" s="3">
        <v>6</v>
      </c>
      <c r="B4862" s="142"/>
      <c r="C4862" s="4" t="s">
        <v>7515</v>
      </c>
      <c r="D4862" s="5">
        <v>45057</v>
      </c>
      <c r="E4862" s="6" t="s">
        <v>2364</v>
      </c>
      <c r="F4862" s="7">
        <v>1535034</v>
      </c>
      <c r="G4862" s="6" t="s">
        <v>1366</v>
      </c>
      <c r="H4862" s="7">
        <v>161179</v>
      </c>
      <c r="I4862" s="143"/>
      <c r="J4862" s="144"/>
      <c r="K4862" s="145"/>
      <c r="L4862" t="str">
        <f t="shared" si="276"/>
        <v>27170</v>
      </c>
      <c r="M4862">
        <f t="shared" si="277"/>
        <v>27170</v>
      </c>
      <c r="N4862" s="37">
        <f t="shared" si="278"/>
        <v>1535034</v>
      </c>
    </row>
    <row r="4863" spans="1:14" x14ac:dyDescent="0.3">
      <c r="A4863" s="3">
        <v>6</v>
      </c>
      <c r="B4863" s="142"/>
      <c r="C4863" s="4" t="s">
        <v>7516</v>
      </c>
      <c r="D4863" s="5">
        <v>45064</v>
      </c>
      <c r="E4863" s="6" t="s">
        <v>2364</v>
      </c>
      <c r="F4863" s="7">
        <v>1277582</v>
      </c>
      <c r="G4863" s="6" t="s">
        <v>1366</v>
      </c>
      <c r="H4863" s="7">
        <v>134146</v>
      </c>
      <c r="I4863" s="143"/>
      <c r="J4863" s="144"/>
      <c r="K4863" s="145"/>
      <c r="L4863" t="str">
        <f t="shared" si="276"/>
        <v>29667</v>
      </c>
      <c r="M4863">
        <f t="shared" si="277"/>
        <v>29667</v>
      </c>
      <c r="N4863" s="37">
        <f t="shared" si="278"/>
        <v>1277582</v>
      </c>
    </row>
    <row r="4864" spans="1:14" x14ac:dyDescent="0.3">
      <c r="A4864" s="3">
        <v>6</v>
      </c>
      <c r="B4864" s="142"/>
      <c r="C4864" s="4" t="s">
        <v>7517</v>
      </c>
      <c r="D4864" s="5">
        <v>45064</v>
      </c>
      <c r="E4864" s="6" t="s">
        <v>2364</v>
      </c>
      <c r="F4864" s="7">
        <v>1511717</v>
      </c>
      <c r="G4864" s="6" t="s">
        <v>1366</v>
      </c>
      <c r="H4864" s="7">
        <v>158730</v>
      </c>
      <c r="I4864" s="143"/>
      <c r="J4864" s="144"/>
      <c r="K4864" s="145"/>
      <c r="L4864" t="str">
        <f t="shared" si="276"/>
        <v>29668</v>
      </c>
      <c r="M4864">
        <f t="shared" si="277"/>
        <v>29668</v>
      </c>
      <c r="N4864" s="37">
        <f t="shared" si="278"/>
        <v>1511717</v>
      </c>
    </row>
    <row r="4865" spans="1:14" x14ac:dyDescent="0.3">
      <c r="A4865" s="3">
        <v>6</v>
      </c>
      <c r="B4865" s="142"/>
      <c r="C4865" s="4" t="s">
        <v>7518</v>
      </c>
      <c r="D4865" s="5">
        <v>45068</v>
      </c>
      <c r="E4865" s="6" t="s">
        <v>2364</v>
      </c>
      <c r="F4865" s="7">
        <v>1290691</v>
      </c>
      <c r="G4865" s="6" t="s">
        <v>1366</v>
      </c>
      <c r="H4865" s="7">
        <v>135523</v>
      </c>
      <c r="I4865" s="143"/>
      <c r="J4865" s="144"/>
      <c r="K4865" s="145"/>
      <c r="L4865" t="str">
        <f t="shared" si="276"/>
        <v>29872</v>
      </c>
      <c r="M4865">
        <f t="shared" si="277"/>
        <v>29872</v>
      </c>
      <c r="N4865" s="37">
        <f t="shared" si="278"/>
        <v>1290691</v>
      </c>
    </row>
    <row r="4866" spans="1:14" x14ac:dyDescent="0.3">
      <c r="A4866" s="3">
        <v>6</v>
      </c>
      <c r="B4866" s="142"/>
      <c r="C4866" s="4" t="s">
        <v>7519</v>
      </c>
      <c r="D4866" s="5">
        <v>45070</v>
      </c>
      <c r="E4866" s="6" t="s">
        <v>2364</v>
      </c>
      <c r="F4866" s="7">
        <v>1120955</v>
      </c>
      <c r="G4866" s="6" t="s">
        <v>1366</v>
      </c>
      <c r="H4866" s="7">
        <v>117700</v>
      </c>
      <c r="I4866" s="143"/>
      <c r="J4866" s="144"/>
      <c r="K4866" s="145"/>
      <c r="L4866" t="str">
        <f t="shared" si="276"/>
        <v>30096</v>
      </c>
      <c r="M4866">
        <f t="shared" si="277"/>
        <v>30096</v>
      </c>
      <c r="N4866" s="37">
        <f t="shared" si="278"/>
        <v>1120955</v>
      </c>
    </row>
    <row r="4867" spans="1:14" x14ac:dyDescent="0.3">
      <c r="A4867" s="3">
        <v>6</v>
      </c>
      <c r="B4867" s="142"/>
      <c r="C4867" s="4" t="s">
        <v>7520</v>
      </c>
      <c r="D4867" s="5">
        <v>45064</v>
      </c>
      <c r="E4867" s="6" t="s">
        <v>2364</v>
      </c>
      <c r="F4867" s="7">
        <v>1423065</v>
      </c>
      <c r="G4867" s="6" t="s">
        <v>1366</v>
      </c>
      <c r="H4867" s="7">
        <v>149422</v>
      </c>
      <c r="I4867" s="143"/>
      <c r="J4867" s="144"/>
      <c r="K4867" s="145"/>
      <c r="L4867" t="str">
        <f t="shared" si="276"/>
        <v>29666</v>
      </c>
      <c r="M4867">
        <f t="shared" si="277"/>
        <v>29666</v>
      </c>
      <c r="N4867" s="37">
        <f t="shared" si="278"/>
        <v>1423065</v>
      </c>
    </row>
    <row r="4868" spans="1:14" x14ac:dyDescent="0.3">
      <c r="A4868" s="3">
        <v>6</v>
      </c>
      <c r="B4868" s="142"/>
      <c r="C4868" s="4" t="s">
        <v>7521</v>
      </c>
      <c r="D4868" s="5">
        <v>45052</v>
      </c>
      <c r="E4868" s="6" t="s">
        <v>2364</v>
      </c>
      <c r="F4868" s="7">
        <v>1417614</v>
      </c>
      <c r="G4868" s="6" t="s">
        <v>1366</v>
      </c>
      <c r="H4868" s="7">
        <v>148849</v>
      </c>
      <c r="I4868" s="143"/>
      <c r="J4868" s="144"/>
      <c r="K4868" s="145"/>
      <c r="L4868" t="str">
        <f t="shared" si="276"/>
        <v>25506</v>
      </c>
      <c r="M4868">
        <f t="shared" si="277"/>
        <v>25506</v>
      </c>
      <c r="N4868" s="37">
        <f t="shared" si="278"/>
        <v>1417614</v>
      </c>
    </row>
    <row r="4869" spans="1:14" x14ac:dyDescent="0.3">
      <c r="A4869" s="3">
        <v>6</v>
      </c>
      <c r="B4869" s="142"/>
      <c r="C4869" s="4" t="s">
        <v>7522</v>
      </c>
      <c r="D4869" s="5">
        <v>45057</v>
      </c>
      <c r="E4869" s="6" t="s">
        <v>2364</v>
      </c>
      <c r="F4869" s="7">
        <v>1120991</v>
      </c>
      <c r="G4869" s="6" t="s">
        <v>1366</v>
      </c>
      <c r="H4869" s="7">
        <v>117704</v>
      </c>
      <c r="I4869" s="143"/>
      <c r="J4869" s="144"/>
      <c r="K4869" s="145"/>
      <c r="L4869" t="str">
        <f t="shared" si="276"/>
        <v>28064</v>
      </c>
      <c r="M4869">
        <f t="shared" si="277"/>
        <v>28064</v>
      </c>
      <c r="N4869" s="37">
        <f t="shared" si="278"/>
        <v>1120991</v>
      </c>
    </row>
    <row r="4870" spans="1:14" x14ac:dyDescent="0.3">
      <c r="A4870" s="3">
        <v>6</v>
      </c>
      <c r="B4870" s="135"/>
      <c r="C4870" s="4" t="s">
        <v>7523</v>
      </c>
      <c r="D4870" s="5">
        <v>45068</v>
      </c>
      <c r="E4870" s="6" t="s">
        <v>2364</v>
      </c>
      <c r="F4870" s="7">
        <v>1523262</v>
      </c>
      <c r="G4870" s="6" t="s">
        <v>1366</v>
      </c>
      <c r="H4870" s="7">
        <v>159943</v>
      </c>
      <c r="I4870" s="137"/>
      <c r="J4870" s="140"/>
      <c r="K4870" s="141"/>
      <c r="L4870" t="str">
        <f t="shared" si="276"/>
        <v>29873</v>
      </c>
      <c r="M4870">
        <f t="shared" si="277"/>
        <v>29873</v>
      </c>
      <c r="N4870" s="37">
        <f t="shared" si="278"/>
        <v>1523262</v>
      </c>
    </row>
    <row r="4871" spans="1:14" ht="25.05" x14ac:dyDescent="0.3">
      <c r="A4871" s="3">
        <v>6</v>
      </c>
      <c r="B4871" s="134" t="s">
        <v>7544</v>
      </c>
      <c r="C4871" s="4" t="s">
        <v>7545</v>
      </c>
      <c r="D4871" s="5">
        <v>45054</v>
      </c>
      <c r="E4871" s="6" t="s">
        <v>2282</v>
      </c>
      <c r="F4871" s="7">
        <v>408375</v>
      </c>
      <c r="G4871" s="6" t="s">
        <v>1366</v>
      </c>
      <c r="H4871" s="7">
        <v>42879</v>
      </c>
      <c r="I4871" s="136">
        <v>8415435</v>
      </c>
      <c r="J4871" s="138" t="s">
        <v>1287</v>
      </c>
      <c r="K4871" s="139"/>
      <c r="L4871" t="str">
        <f t="shared" ref="L4871:L4934" si="279">+RIGHT(C4871,5)</f>
        <v>25743</v>
      </c>
      <c r="M4871">
        <f t="shared" ref="M4871:M4934" si="280">+L4871*1</f>
        <v>25743</v>
      </c>
      <c r="N4871" s="37">
        <f t="shared" si="278"/>
        <v>408375</v>
      </c>
    </row>
    <row r="4872" spans="1:14" ht="25.05" x14ac:dyDescent="0.3">
      <c r="A4872" s="3">
        <v>6</v>
      </c>
      <c r="B4872" s="142"/>
      <c r="C4872" s="4" t="s">
        <v>7546</v>
      </c>
      <c r="D4872" s="5">
        <v>45075</v>
      </c>
      <c r="E4872" s="6" t="s">
        <v>2282</v>
      </c>
      <c r="F4872" s="7">
        <v>1683608</v>
      </c>
      <c r="G4872" s="6" t="s">
        <v>1366</v>
      </c>
      <c r="H4872" s="7">
        <v>176779</v>
      </c>
      <c r="I4872" s="143"/>
      <c r="J4872" s="144"/>
      <c r="K4872" s="145"/>
      <c r="L4872" t="str">
        <f t="shared" si="279"/>
        <v>31559</v>
      </c>
      <c r="M4872">
        <f t="shared" si="280"/>
        <v>31559</v>
      </c>
      <c r="N4872" s="37">
        <f t="shared" si="278"/>
        <v>1683608</v>
      </c>
    </row>
    <row r="4873" spans="1:14" ht="25.05" x14ac:dyDescent="0.3">
      <c r="A4873" s="3">
        <v>6</v>
      </c>
      <c r="B4873" s="142"/>
      <c r="C4873" s="4" t="s">
        <v>7547</v>
      </c>
      <c r="D4873" s="5">
        <v>45062</v>
      </c>
      <c r="E4873" s="6" t="s">
        <v>2282</v>
      </c>
      <c r="F4873" s="7">
        <v>653370</v>
      </c>
      <c r="G4873" s="6" t="s">
        <v>1366</v>
      </c>
      <c r="H4873" s="7">
        <v>68604</v>
      </c>
      <c r="I4873" s="143"/>
      <c r="J4873" s="144"/>
      <c r="K4873" s="145"/>
      <c r="L4873" t="str">
        <f t="shared" si="279"/>
        <v>28450</v>
      </c>
      <c r="M4873">
        <f t="shared" si="280"/>
        <v>28450</v>
      </c>
      <c r="N4873" s="37">
        <f t="shared" si="278"/>
        <v>653370</v>
      </c>
    </row>
    <row r="4874" spans="1:14" ht="25.05" x14ac:dyDescent="0.3">
      <c r="A4874" s="3">
        <v>6</v>
      </c>
      <c r="B4874" s="142"/>
      <c r="C4874" s="4" t="s">
        <v>7548</v>
      </c>
      <c r="D4874" s="5">
        <v>45061</v>
      </c>
      <c r="E4874" s="6" t="s">
        <v>2282</v>
      </c>
      <c r="F4874" s="7">
        <v>1440027</v>
      </c>
      <c r="G4874" s="6" t="s">
        <v>1366</v>
      </c>
      <c r="H4874" s="7">
        <v>151203</v>
      </c>
      <c r="I4874" s="143"/>
      <c r="J4874" s="144"/>
      <c r="K4874" s="145"/>
      <c r="L4874" t="str">
        <f t="shared" si="279"/>
        <v>28346</v>
      </c>
      <c r="M4874">
        <f t="shared" si="280"/>
        <v>28346</v>
      </c>
      <c r="N4874" s="37">
        <f t="shared" si="278"/>
        <v>1440027</v>
      </c>
    </row>
    <row r="4875" spans="1:14" ht="25.05" x14ac:dyDescent="0.3">
      <c r="A4875" s="3">
        <v>6</v>
      </c>
      <c r="B4875" s="142"/>
      <c r="C4875" s="4" t="s">
        <v>7549</v>
      </c>
      <c r="D4875" s="5">
        <v>45075</v>
      </c>
      <c r="E4875" s="6" t="s">
        <v>2282</v>
      </c>
      <c r="F4875" s="7">
        <v>1136853</v>
      </c>
      <c r="G4875" s="6" t="s">
        <v>1366</v>
      </c>
      <c r="H4875" s="7">
        <v>119370</v>
      </c>
      <c r="I4875" s="143"/>
      <c r="J4875" s="144"/>
      <c r="K4875" s="145"/>
      <c r="L4875" t="str">
        <f t="shared" si="279"/>
        <v>31558</v>
      </c>
      <c r="M4875">
        <f t="shared" si="280"/>
        <v>31558</v>
      </c>
      <c r="N4875" s="37">
        <f t="shared" si="278"/>
        <v>1136853</v>
      </c>
    </row>
    <row r="4876" spans="1:14" ht="25.05" x14ac:dyDescent="0.3">
      <c r="A4876" s="3">
        <v>6</v>
      </c>
      <c r="B4876" s="142"/>
      <c r="C4876" s="4" t="s">
        <v>7550</v>
      </c>
      <c r="D4876" s="5">
        <v>45061</v>
      </c>
      <c r="E4876" s="6" t="s">
        <v>2282</v>
      </c>
      <c r="F4876" s="7">
        <v>1513815</v>
      </c>
      <c r="G4876" s="6" t="s">
        <v>1366</v>
      </c>
      <c r="H4876" s="7">
        <v>158951</v>
      </c>
      <c r="I4876" s="143"/>
      <c r="J4876" s="144"/>
      <c r="K4876" s="145"/>
      <c r="L4876" t="str">
        <f t="shared" si="279"/>
        <v>28345</v>
      </c>
      <c r="M4876">
        <f t="shared" si="280"/>
        <v>28345</v>
      </c>
      <c r="N4876" s="37">
        <f t="shared" si="278"/>
        <v>1513815</v>
      </c>
    </row>
    <row r="4877" spans="1:14" ht="25.05" x14ac:dyDescent="0.3">
      <c r="A4877" s="3">
        <v>6</v>
      </c>
      <c r="B4877" s="142"/>
      <c r="C4877" s="4" t="s">
        <v>7551</v>
      </c>
      <c r="D4877" s="5">
        <v>45068</v>
      </c>
      <c r="E4877" s="6" t="s">
        <v>2282</v>
      </c>
      <c r="F4877" s="7">
        <v>1423065</v>
      </c>
      <c r="G4877" s="6" t="s">
        <v>1366</v>
      </c>
      <c r="H4877" s="7">
        <v>149422</v>
      </c>
      <c r="I4877" s="143"/>
      <c r="J4877" s="144"/>
      <c r="K4877" s="145"/>
      <c r="L4877" t="str">
        <f t="shared" si="279"/>
        <v>29909</v>
      </c>
      <c r="M4877">
        <f t="shared" si="280"/>
        <v>29909</v>
      </c>
      <c r="N4877" s="37">
        <f t="shared" si="278"/>
        <v>1423065</v>
      </c>
    </row>
    <row r="4878" spans="1:14" ht="25.05" x14ac:dyDescent="0.3">
      <c r="A4878" s="3">
        <v>6</v>
      </c>
      <c r="B4878" s="135"/>
      <c r="C4878" s="4" t="s">
        <v>7552</v>
      </c>
      <c r="D4878" s="5">
        <v>45075</v>
      </c>
      <c r="E4878" s="6" t="s">
        <v>2282</v>
      </c>
      <c r="F4878" s="7">
        <v>1143608</v>
      </c>
      <c r="G4878" s="6" t="s">
        <v>1366</v>
      </c>
      <c r="H4878" s="7">
        <v>120079</v>
      </c>
      <c r="I4878" s="137"/>
      <c r="J4878" s="140"/>
      <c r="K4878" s="141"/>
      <c r="L4878" t="str">
        <f t="shared" si="279"/>
        <v>31557</v>
      </c>
      <c r="M4878">
        <f t="shared" si="280"/>
        <v>31557</v>
      </c>
      <c r="N4878" s="37">
        <f t="shared" si="278"/>
        <v>1143608</v>
      </c>
    </row>
    <row r="4879" spans="1:14" x14ac:dyDescent="0.3">
      <c r="A4879" s="3">
        <v>6</v>
      </c>
      <c r="B4879" s="134" t="s">
        <v>7563</v>
      </c>
      <c r="C4879" s="4" t="s">
        <v>7564</v>
      </c>
      <c r="D4879" s="5">
        <v>45064</v>
      </c>
      <c r="E4879" s="6" t="s">
        <v>2364</v>
      </c>
      <c r="F4879" s="7">
        <v>2107441</v>
      </c>
      <c r="G4879" s="6" t="s">
        <v>1366</v>
      </c>
      <c r="H4879" s="7">
        <v>221281</v>
      </c>
      <c r="I4879" s="136">
        <v>3359704</v>
      </c>
      <c r="J4879" s="138" t="s">
        <v>1356</v>
      </c>
      <c r="K4879" s="139"/>
      <c r="L4879" t="str">
        <f t="shared" si="279"/>
        <v>29671</v>
      </c>
      <c r="M4879">
        <f t="shared" si="280"/>
        <v>29671</v>
      </c>
      <c r="N4879" s="37">
        <f t="shared" si="278"/>
        <v>2107441</v>
      </c>
    </row>
    <row r="4880" spans="1:14" x14ac:dyDescent="0.3">
      <c r="A4880" s="3">
        <v>6</v>
      </c>
      <c r="B4880" s="142"/>
      <c r="C4880" s="4" t="s">
        <v>7565</v>
      </c>
      <c r="D4880" s="5">
        <v>45056</v>
      </c>
      <c r="E4880" s="6" t="s">
        <v>2364</v>
      </c>
      <c r="F4880" s="7">
        <v>713785</v>
      </c>
      <c r="G4880" s="6" t="s">
        <v>1366</v>
      </c>
      <c r="H4880" s="7">
        <v>74947</v>
      </c>
      <c r="I4880" s="143"/>
      <c r="J4880" s="144"/>
      <c r="K4880" s="145"/>
      <c r="L4880" t="str">
        <f t="shared" si="279"/>
        <v>26879</v>
      </c>
      <c r="M4880">
        <f t="shared" si="280"/>
        <v>26879</v>
      </c>
      <c r="N4880" s="37">
        <f t="shared" si="278"/>
        <v>713785</v>
      </c>
    </row>
    <row r="4881" spans="1:14" x14ac:dyDescent="0.3">
      <c r="A4881" s="3">
        <v>6</v>
      </c>
      <c r="B4881" s="135"/>
      <c r="C4881" s="4" t="s">
        <v>7566</v>
      </c>
      <c r="D4881" s="5">
        <v>45070</v>
      </c>
      <c r="E4881" s="6" t="s">
        <v>2364</v>
      </c>
      <c r="F4881" s="7">
        <v>932633</v>
      </c>
      <c r="G4881" s="6" t="s">
        <v>1366</v>
      </c>
      <c r="H4881" s="7">
        <v>97926</v>
      </c>
      <c r="I4881" s="137"/>
      <c r="J4881" s="140"/>
      <c r="K4881" s="141"/>
      <c r="L4881" t="str">
        <f t="shared" si="279"/>
        <v>30137</v>
      </c>
      <c r="M4881">
        <f t="shared" si="280"/>
        <v>30137</v>
      </c>
      <c r="N4881" s="37">
        <f t="shared" si="278"/>
        <v>932633</v>
      </c>
    </row>
    <row r="4882" spans="1:14" ht="50.1" x14ac:dyDescent="0.3">
      <c r="A4882" s="3">
        <v>6</v>
      </c>
      <c r="B4882" s="8" t="s">
        <v>7567</v>
      </c>
      <c r="C4882" s="4" t="s">
        <v>1361</v>
      </c>
      <c r="D4882" s="5">
        <v>45086</v>
      </c>
      <c r="E4882" s="6" t="s">
        <v>7568</v>
      </c>
      <c r="F4882" s="7">
        <v>-46437343</v>
      </c>
      <c r="G4882" s="6">
        <v>0</v>
      </c>
      <c r="H4882" s="6">
        <v>0</v>
      </c>
      <c r="I4882" s="11">
        <v>-46437343</v>
      </c>
      <c r="J4882" s="132" t="s">
        <v>0</v>
      </c>
      <c r="K4882" s="133"/>
      <c r="L4882" t="str">
        <f>+RIGHT(C4882,1)</f>
        <v>'</v>
      </c>
      <c r="M4882" t="e">
        <f t="shared" si="280"/>
        <v>#VALUE!</v>
      </c>
      <c r="N4882" s="37">
        <f t="shared" si="278"/>
        <v>-46437343</v>
      </c>
    </row>
    <row r="4883" spans="1:14" ht="25.05" x14ac:dyDescent="0.3">
      <c r="A4883" s="3">
        <v>6</v>
      </c>
      <c r="B4883" s="134" t="s">
        <v>7569</v>
      </c>
      <c r="C4883" s="4" t="s">
        <v>7570</v>
      </c>
      <c r="D4883" s="5">
        <v>45001</v>
      </c>
      <c r="E4883" s="6" t="s">
        <v>4649</v>
      </c>
      <c r="F4883" s="7">
        <v>466620</v>
      </c>
      <c r="G4883" s="6" t="s">
        <v>1366</v>
      </c>
      <c r="H4883" s="7">
        <v>48995</v>
      </c>
      <c r="I4883" s="136">
        <v>1357281</v>
      </c>
      <c r="J4883" s="138" t="s">
        <v>18</v>
      </c>
      <c r="K4883" s="139"/>
      <c r="L4883" t="str">
        <f t="shared" si="279"/>
        <v>15031</v>
      </c>
      <c r="M4883">
        <f t="shared" si="280"/>
        <v>15031</v>
      </c>
      <c r="N4883" s="37">
        <f t="shared" si="278"/>
        <v>466620</v>
      </c>
    </row>
    <row r="4884" spans="1:14" ht="25.05" x14ac:dyDescent="0.3">
      <c r="A4884" s="3">
        <v>6</v>
      </c>
      <c r="B4884" s="142"/>
      <c r="C4884" s="4" t="s">
        <v>7571</v>
      </c>
      <c r="D4884" s="5">
        <v>45015</v>
      </c>
      <c r="E4884" s="6" t="s">
        <v>4649</v>
      </c>
      <c r="F4884" s="7">
        <v>466620</v>
      </c>
      <c r="G4884" s="6" t="s">
        <v>1366</v>
      </c>
      <c r="H4884" s="7">
        <v>48995</v>
      </c>
      <c r="I4884" s="143"/>
      <c r="J4884" s="144"/>
      <c r="K4884" s="145"/>
      <c r="L4884" t="str">
        <f t="shared" si="279"/>
        <v>18720</v>
      </c>
      <c r="M4884">
        <f t="shared" si="280"/>
        <v>18720</v>
      </c>
      <c r="N4884" s="37">
        <f t="shared" si="278"/>
        <v>466620</v>
      </c>
    </row>
    <row r="4885" spans="1:14" ht="25.05" x14ac:dyDescent="0.3">
      <c r="A4885" s="3">
        <v>6</v>
      </c>
      <c r="B4885" s="135"/>
      <c r="C4885" s="4" t="s">
        <v>7572</v>
      </c>
      <c r="D4885" s="5">
        <v>44994</v>
      </c>
      <c r="E4885" s="6" t="s">
        <v>4649</v>
      </c>
      <c r="F4885" s="7">
        <v>583275</v>
      </c>
      <c r="G4885" s="6" t="s">
        <v>1366</v>
      </c>
      <c r="H4885" s="7">
        <v>61244</v>
      </c>
      <c r="I4885" s="137"/>
      <c r="J4885" s="140"/>
      <c r="K4885" s="141"/>
      <c r="L4885" t="str">
        <f t="shared" si="279"/>
        <v>13184</v>
      </c>
      <c r="M4885">
        <f t="shared" si="280"/>
        <v>13184</v>
      </c>
      <c r="N4885" s="37">
        <f t="shared" si="278"/>
        <v>583275</v>
      </c>
    </row>
    <row r="4886" spans="1:14" ht="37.6" x14ac:dyDescent="0.3">
      <c r="A4886" s="3">
        <v>6</v>
      </c>
      <c r="B4886" s="8" t="s">
        <v>7573</v>
      </c>
      <c r="C4886" s="4" t="s">
        <v>7574</v>
      </c>
      <c r="D4886" s="5">
        <v>45022</v>
      </c>
      <c r="E4886" s="6" t="s">
        <v>4649</v>
      </c>
      <c r="F4886" s="7">
        <v>951720</v>
      </c>
      <c r="G4886" s="6" t="s">
        <v>1366</v>
      </c>
      <c r="H4886" s="7">
        <v>99931</v>
      </c>
      <c r="I4886" s="11">
        <v>851789</v>
      </c>
      <c r="J4886" s="132" t="s">
        <v>18</v>
      </c>
      <c r="K4886" s="133"/>
      <c r="L4886" t="str">
        <f t="shared" si="279"/>
        <v>20221</v>
      </c>
      <c r="M4886">
        <f t="shared" si="280"/>
        <v>20221</v>
      </c>
      <c r="N4886" s="37">
        <f t="shared" si="278"/>
        <v>951720</v>
      </c>
    </row>
    <row r="4887" spans="1:14" ht="25.05" x14ac:dyDescent="0.3">
      <c r="A4887" s="3">
        <v>6</v>
      </c>
      <c r="B4887" s="134" t="s">
        <v>7575</v>
      </c>
      <c r="C4887" s="4" t="s">
        <v>7576</v>
      </c>
      <c r="D4887" s="5">
        <v>45050</v>
      </c>
      <c r="E4887" s="6" t="s">
        <v>4649</v>
      </c>
      <c r="F4887" s="7">
        <v>583275</v>
      </c>
      <c r="G4887" s="6" t="s">
        <v>1366</v>
      </c>
      <c r="H4887" s="7">
        <v>61244</v>
      </c>
      <c r="I4887" s="136">
        <v>3173536</v>
      </c>
      <c r="J4887" s="138" t="s">
        <v>18</v>
      </c>
      <c r="K4887" s="139"/>
      <c r="L4887" t="str">
        <f t="shared" si="279"/>
        <v>25417</v>
      </c>
      <c r="M4887">
        <f t="shared" si="280"/>
        <v>25417</v>
      </c>
      <c r="N4887" s="37">
        <f t="shared" si="278"/>
        <v>583275</v>
      </c>
    </row>
    <row r="4888" spans="1:14" ht="25.05" x14ac:dyDescent="0.3">
      <c r="A4888" s="3">
        <v>6</v>
      </c>
      <c r="B4888" s="142"/>
      <c r="C4888" s="4" t="s">
        <v>7577</v>
      </c>
      <c r="D4888" s="5">
        <v>45075</v>
      </c>
      <c r="E4888" s="6" t="s">
        <v>4649</v>
      </c>
      <c r="F4888" s="7">
        <v>1772925</v>
      </c>
      <c r="G4888" s="6" t="s">
        <v>1366</v>
      </c>
      <c r="H4888" s="7">
        <v>186157</v>
      </c>
      <c r="I4888" s="143"/>
      <c r="J4888" s="144"/>
      <c r="K4888" s="145"/>
      <c r="L4888" t="str">
        <f t="shared" si="279"/>
        <v>31565</v>
      </c>
      <c r="M4888">
        <f t="shared" si="280"/>
        <v>31565</v>
      </c>
      <c r="N4888" s="37">
        <f t="shared" si="278"/>
        <v>1772925</v>
      </c>
    </row>
    <row r="4889" spans="1:14" ht="25.05" x14ac:dyDescent="0.3">
      <c r="A4889" s="3">
        <v>6</v>
      </c>
      <c r="B4889" s="135"/>
      <c r="C4889" s="4" t="s">
        <v>7578</v>
      </c>
      <c r="D4889" s="5">
        <v>45061</v>
      </c>
      <c r="E4889" s="6" t="s">
        <v>4649</v>
      </c>
      <c r="F4889" s="7">
        <v>1189650</v>
      </c>
      <c r="G4889" s="6" t="s">
        <v>1366</v>
      </c>
      <c r="H4889" s="7">
        <v>124913</v>
      </c>
      <c r="I4889" s="137"/>
      <c r="J4889" s="140"/>
      <c r="K4889" s="141"/>
      <c r="L4889" t="str">
        <f t="shared" si="279"/>
        <v>28353</v>
      </c>
      <c r="M4889">
        <f t="shared" si="280"/>
        <v>28353</v>
      </c>
      <c r="N4889" s="37">
        <f t="shared" si="278"/>
        <v>1189650</v>
      </c>
    </row>
    <row r="4890" spans="1:14" ht="25.05" x14ac:dyDescent="0.3">
      <c r="A4890" s="3">
        <v>6</v>
      </c>
      <c r="B4890" s="134" t="s">
        <v>7582</v>
      </c>
      <c r="C4890" s="4" t="s">
        <v>7583</v>
      </c>
      <c r="D4890" s="5">
        <v>45014</v>
      </c>
      <c r="E4890" s="6" t="s">
        <v>4649</v>
      </c>
      <c r="F4890" s="7">
        <v>951720</v>
      </c>
      <c r="G4890" s="6" t="s">
        <v>1366</v>
      </c>
      <c r="H4890" s="7">
        <v>99931</v>
      </c>
      <c r="I4890" s="136">
        <v>3446439</v>
      </c>
      <c r="J4890" s="138" t="s">
        <v>28</v>
      </c>
      <c r="K4890" s="139"/>
      <c r="L4890" t="str">
        <f t="shared" si="279"/>
        <v>17775</v>
      </c>
      <c r="M4890">
        <f t="shared" si="280"/>
        <v>17775</v>
      </c>
      <c r="N4890" s="37">
        <f t="shared" si="278"/>
        <v>951720</v>
      </c>
    </row>
    <row r="4891" spans="1:14" ht="25.05" x14ac:dyDescent="0.3">
      <c r="A4891" s="3">
        <v>6</v>
      </c>
      <c r="B4891" s="142"/>
      <c r="C4891" s="4" t="s">
        <v>7584</v>
      </c>
      <c r="D4891" s="5">
        <v>44986</v>
      </c>
      <c r="E4891" s="6" t="s">
        <v>4649</v>
      </c>
      <c r="F4891" s="7">
        <v>1189650</v>
      </c>
      <c r="G4891" s="6" t="s">
        <v>1366</v>
      </c>
      <c r="H4891" s="7">
        <v>124913</v>
      </c>
      <c r="I4891" s="143"/>
      <c r="J4891" s="144"/>
      <c r="K4891" s="145"/>
      <c r="L4891" t="str">
        <f t="shared" si="279"/>
        <v>09182</v>
      </c>
      <c r="M4891">
        <f t="shared" si="280"/>
        <v>9182</v>
      </c>
      <c r="N4891" s="37">
        <f t="shared" si="278"/>
        <v>1189650</v>
      </c>
    </row>
    <row r="4892" spans="1:14" ht="25.05" x14ac:dyDescent="0.3">
      <c r="A4892" s="3">
        <v>6</v>
      </c>
      <c r="B4892" s="142"/>
      <c r="C4892" s="4" t="s">
        <v>7585</v>
      </c>
      <c r="D4892" s="5">
        <v>45014</v>
      </c>
      <c r="E4892" s="6" t="s">
        <v>4649</v>
      </c>
      <c r="F4892" s="7">
        <v>951720</v>
      </c>
      <c r="G4892" s="6" t="s">
        <v>1366</v>
      </c>
      <c r="H4892" s="7">
        <v>99931</v>
      </c>
      <c r="I4892" s="143"/>
      <c r="J4892" s="144"/>
      <c r="K4892" s="145"/>
      <c r="L4892" t="str">
        <f t="shared" si="279"/>
        <v>17774</v>
      </c>
      <c r="M4892">
        <f t="shared" si="280"/>
        <v>17774</v>
      </c>
      <c r="N4892" s="37">
        <f t="shared" si="278"/>
        <v>951720</v>
      </c>
    </row>
    <row r="4893" spans="1:14" ht="25.05" x14ac:dyDescent="0.3">
      <c r="A4893" s="3">
        <v>6</v>
      </c>
      <c r="B4893" s="135"/>
      <c r="C4893" s="4" t="s">
        <v>7586</v>
      </c>
      <c r="D4893" s="5">
        <v>45007</v>
      </c>
      <c r="E4893" s="6" t="s">
        <v>4649</v>
      </c>
      <c r="F4893" s="7">
        <v>757680</v>
      </c>
      <c r="G4893" s="6" t="s">
        <v>1366</v>
      </c>
      <c r="H4893" s="7">
        <v>79556</v>
      </c>
      <c r="I4893" s="137"/>
      <c r="J4893" s="140"/>
      <c r="K4893" s="141"/>
      <c r="L4893" t="str">
        <f t="shared" si="279"/>
        <v>15931</v>
      </c>
      <c r="M4893">
        <f t="shared" si="280"/>
        <v>15931</v>
      </c>
      <c r="N4893" s="37">
        <f t="shared" si="278"/>
        <v>757680</v>
      </c>
    </row>
    <row r="4894" spans="1:14" ht="25.05" x14ac:dyDescent="0.3">
      <c r="A4894" s="3">
        <v>6</v>
      </c>
      <c r="B4894" s="134" t="s">
        <v>7587</v>
      </c>
      <c r="C4894" s="4" t="s">
        <v>7588</v>
      </c>
      <c r="D4894" s="5">
        <v>45042</v>
      </c>
      <c r="E4894" s="6" t="s">
        <v>4649</v>
      </c>
      <c r="F4894" s="7">
        <v>1796025</v>
      </c>
      <c r="G4894" s="6" t="s">
        <v>1366</v>
      </c>
      <c r="H4894" s="7">
        <v>188583</v>
      </c>
      <c r="I4894" s="136">
        <v>2475771</v>
      </c>
      <c r="J4894" s="138" t="s">
        <v>28</v>
      </c>
      <c r="K4894" s="139"/>
      <c r="L4894" t="str">
        <f t="shared" si="279"/>
        <v>24978</v>
      </c>
      <c r="M4894">
        <f t="shared" si="280"/>
        <v>24978</v>
      </c>
      <c r="N4894" s="37">
        <f t="shared" si="278"/>
        <v>1796025</v>
      </c>
    </row>
    <row r="4895" spans="1:14" ht="25.05" x14ac:dyDescent="0.3">
      <c r="A4895" s="3">
        <v>6</v>
      </c>
      <c r="B4895" s="135"/>
      <c r="C4895" s="4" t="s">
        <v>7589</v>
      </c>
      <c r="D4895" s="5">
        <v>45028</v>
      </c>
      <c r="E4895" s="6" t="s">
        <v>4657</v>
      </c>
      <c r="F4895" s="7">
        <v>970200</v>
      </c>
      <c r="G4895" s="6" t="s">
        <v>1366</v>
      </c>
      <c r="H4895" s="7">
        <v>101871</v>
      </c>
      <c r="I4895" s="137"/>
      <c r="J4895" s="140"/>
      <c r="K4895" s="141"/>
      <c r="L4895" t="str">
        <f t="shared" si="279"/>
        <v>20714</v>
      </c>
      <c r="M4895">
        <f t="shared" si="280"/>
        <v>20714</v>
      </c>
      <c r="N4895" s="37">
        <f t="shared" si="278"/>
        <v>970200</v>
      </c>
    </row>
    <row r="4896" spans="1:14" ht="37.6" x14ac:dyDescent="0.3">
      <c r="A4896" s="3">
        <v>6</v>
      </c>
      <c r="B4896" s="8" t="s">
        <v>7592</v>
      </c>
      <c r="C4896" s="4" t="s">
        <v>7593</v>
      </c>
      <c r="D4896" s="5">
        <v>44933</v>
      </c>
      <c r="E4896" s="6" t="s">
        <v>2366</v>
      </c>
      <c r="F4896" s="7">
        <v>951720</v>
      </c>
      <c r="G4896" s="6" t="s">
        <v>1366</v>
      </c>
      <c r="H4896" s="7">
        <v>99931</v>
      </c>
      <c r="I4896" s="11">
        <v>851789</v>
      </c>
      <c r="J4896" s="132" t="s">
        <v>48</v>
      </c>
      <c r="K4896" s="133"/>
      <c r="L4896" t="str">
        <f t="shared" si="279"/>
        <v>00857</v>
      </c>
      <c r="M4896">
        <f t="shared" si="280"/>
        <v>857</v>
      </c>
      <c r="N4896" s="37">
        <f t="shared" si="278"/>
        <v>951720</v>
      </c>
    </row>
    <row r="4897" spans="1:14" x14ac:dyDescent="0.3">
      <c r="A4897" s="3">
        <v>6</v>
      </c>
      <c r="B4897" s="134" t="s">
        <v>7594</v>
      </c>
      <c r="C4897" s="4" t="s">
        <v>7595</v>
      </c>
      <c r="D4897" s="5">
        <v>44931</v>
      </c>
      <c r="E4897" s="6" t="s">
        <v>2406</v>
      </c>
      <c r="F4897" s="7">
        <v>951720</v>
      </c>
      <c r="G4897" s="6" t="s">
        <v>1366</v>
      </c>
      <c r="H4897" s="7">
        <v>99931</v>
      </c>
      <c r="I4897" s="136">
        <v>1703579</v>
      </c>
      <c r="J4897" s="138" t="s">
        <v>48</v>
      </c>
      <c r="K4897" s="139"/>
      <c r="L4897" t="str">
        <f t="shared" si="279"/>
        <v>00418</v>
      </c>
      <c r="M4897">
        <f t="shared" si="280"/>
        <v>418</v>
      </c>
      <c r="N4897" s="37">
        <f t="shared" si="278"/>
        <v>951720</v>
      </c>
    </row>
    <row r="4898" spans="1:14" x14ac:dyDescent="0.3">
      <c r="A4898" s="3">
        <v>6</v>
      </c>
      <c r="B4898" s="135"/>
      <c r="C4898" s="4" t="s">
        <v>7596</v>
      </c>
      <c r="D4898" s="5">
        <v>44929</v>
      </c>
      <c r="E4898" s="6" t="s">
        <v>2364</v>
      </c>
      <c r="F4898" s="7">
        <v>951720</v>
      </c>
      <c r="G4898" s="6" t="s">
        <v>1366</v>
      </c>
      <c r="H4898" s="7">
        <v>99931</v>
      </c>
      <c r="I4898" s="137"/>
      <c r="J4898" s="140"/>
      <c r="K4898" s="141"/>
      <c r="L4898" t="str">
        <f t="shared" si="279"/>
        <v>00109</v>
      </c>
      <c r="M4898">
        <f t="shared" si="280"/>
        <v>109</v>
      </c>
      <c r="N4898" s="37">
        <f t="shared" si="278"/>
        <v>951720</v>
      </c>
    </row>
    <row r="4899" spans="1:14" x14ac:dyDescent="0.3">
      <c r="A4899" s="3">
        <v>6</v>
      </c>
      <c r="B4899" s="134" t="s">
        <v>7597</v>
      </c>
      <c r="C4899" s="4" t="s">
        <v>7598</v>
      </c>
      <c r="D4899" s="5">
        <v>44929</v>
      </c>
      <c r="E4899" s="6" t="s">
        <v>115</v>
      </c>
      <c r="F4899" s="7">
        <v>951720</v>
      </c>
      <c r="G4899" s="6" t="s">
        <v>1366</v>
      </c>
      <c r="H4899" s="7">
        <v>99931</v>
      </c>
      <c r="I4899" s="136">
        <v>6814315</v>
      </c>
      <c r="J4899" s="138" t="s">
        <v>48</v>
      </c>
      <c r="K4899" s="139"/>
      <c r="L4899" t="str">
        <f t="shared" si="279"/>
        <v>00074</v>
      </c>
      <c r="M4899">
        <f t="shared" si="280"/>
        <v>74</v>
      </c>
      <c r="N4899" s="37">
        <f t="shared" si="278"/>
        <v>951720</v>
      </c>
    </row>
    <row r="4900" spans="1:14" x14ac:dyDescent="0.3">
      <c r="A4900" s="3">
        <v>6</v>
      </c>
      <c r="B4900" s="142"/>
      <c r="C4900" s="4" t="s">
        <v>7599</v>
      </c>
      <c r="D4900" s="5">
        <v>44928</v>
      </c>
      <c r="E4900" s="6" t="s">
        <v>119</v>
      </c>
      <c r="F4900" s="7">
        <v>951720</v>
      </c>
      <c r="G4900" s="6" t="s">
        <v>1366</v>
      </c>
      <c r="H4900" s="7">
        <v>99931</v>
      </c>
      <c r="I4900" s="143"/>
      <c r="J4900" s="144"/>
      <c r="K4900" s="145"/>
      <c r="L4900" t="str">
        <f t="shared" si="279"/>
        <v>00013</v>
      </c>
      <c r="M4900">
        <f t="shared" si="280"/>
        <v>13</v>
      </c>
      <c r="N4900" s="37">
        <f t="shared" si="278"/>
        <v>951720</v>
      </c>
    </row>
    <row r="4901" spans="1:14" x14ac:dyDescent="0.3">
      <c r="A4901" s="3">
        <v>6</v>
      </c>
      <c r="B4901" s="142"/>
      <c r="C4901" s="4" t="s">
        <v>7600</v>
      </c>
      <c r="D4901" s="5">
        <v>44928</v>
      </c>
      <c r="E4901" s="6" t="s">
        <v>115</v>
      </c>
      <c r="F4901" s="7">
        <v>951720</v>
      </c>
      <c r="G4901" s="6" t="s">
        <v>1366</v>
      </c>
      <c r="H4901" s="7">
        <v>99931</v>
      </c>
      <c r="I4901" s="143"/>
      <c r="J4901" s="144"/>
      <c r="K4901" s="145"/>
      <c r="L4901" t="str">
        <f t="shared" si="279"/>
        <v>00009</v>
      </c>
      <c r="M4901">
        <f t="shared" si="280"/>
        <v>9</v>
      </c>
      <c r="N4901" s="37">
        <f t="shared" si="278"/>
        <v>951720</v>
      </c>
    </row>
    <row r="4902" spans="1:14" x14ac:dyDescent="0.3">
      <c r="A4902" s="3">
        <v>6</v>
      </c>
      <c r="B4902" s="142"/>
      <c r="C4902" s="4" t="s">
        <v>7601</v>
      </c>
      <c r="D4902" s="5">
        <v>44929</v>
      </c>
      <c r="E4902" s="6" t="s">
        <v>119</v>
      </c>
      <c r="F4902" s="7">
        <v>951720</v>
      </c>
      <c r="G4902" s="6" t="s">
        <v>1366</v>
      </c>
      <c r="H4902" s="7">
        <v>99931</v>
      </c>
      <c r="I4902" s="143"/>
      <c r="J4902" s="144"/>
      <c r="K4902" s="145"/>
      <c r="L4902" t="str">
        <f t="shared" si="279"/>
        <v>00092</v>
      </c>
      <c r="M4902">
        <f t="shared" si="280"/>
        <v>92</v>
      </c>
      <c r="N4902" s="37">
        <f t="shared" si="278"/>
        <v>951720</v>
      </c>
    </row>
    <row r="4903" spans="1:14" x14ac:dyDescent="0.3">
      <c r="A4903" s="3">
        <v>6</v>
      </c>
      <c r="B4903" s="142"/>
      <c r="C4903" s="4" t="s">
        <v>7602</v>
      </c>
      <c r="D4903" s="5">
        <v>44928</v>
      </c>
      <c r="E4903" s="6" t="s">
        <v>3338</v>
      </c>
      <c r="F4903" s="7">
        <v>951720</v>
      </c>
      <c r="G4903" s="6" t="s">
        <v>1366</v>
      </c>
      <c r="H4903" s="7">
        <v>99931</v>
      </c>
      <c r="I4903" s="143"/>
      <c r="J4903" s="144"/>
      <c r="K4903" s="145"/>
      <c r="L4903" t="str">
        <f t="shared" si="279"/>
        <v>00070</v>
      </c>
      <c r="M4903">
        <f t="shared" si="280"/>
        <v>70</v>
      </c>
      <c r="N4903" s="37">
        <f t="shared" si="278"/>
        <v>951720</v>
      </c>
    </row>
    <row r="4904" spans="1:14" x14ac:dyDescent="0.3">
      <c r="A4904" s="3">
        <v>6</v>
      </c>
      <c r="B4904" s="142"/>
      <c r="C4904" s="4" t="s">
        <v>7603</v>
      </c>
      <c r="D4904" s="5">
        <v>44929</v>
      </c>
      <c r="E4904" s="6" t="s">
        <v>180</v>
      </c>
      <c r="F4904" s="7">
        <v>951720</v>
      </c>
      <c r="G4904" s="6" t="s">
        <v>1366</v>
      </c>
      <c r="H4904" s="7">
        <v>99931</v>
      </c>
      <c r="I4904" s="143"/>
      <c r="J4904" s="144"/>
      <c r="K4904" s="145"/>
      <c r="L4904" t="str">
        <f t="shared" si="279"/>
        <v>00114</v>
      </c>
      <c r="M4904">
        <f t="shared" si="280"/>
        <v>114</v>
      </c>
      <c r="N4904" s="37">
        <f t="shared" si="278"/>
        <v>951720</v>
      </c>
    </row>
    <row r="4905" spans="1:14" x14ac:dyDescent="0.3">
      <c r="A4905" s="3">
        <v>6</v>
      </c>
      <c r="B4905" s="142"/>
      <c r="C4905" s="4" t="s">
        <v>7604</v>
      </c>
      <c r="D4905" s="5">
        <v>44930</v>
      </c>
      <c r="E4905" s="6" t="s">
        <v>115</v>
      </c>
      <c r="F4905" s="7">
        <v>951720</v>
      </c>
      <c r="G4905" s="6" t="s">
        <v>1366</v>
      </c>
      <c r="H4905" s="7">
        <v>99931</v>
      </c>
      <c r="I4905" s="143"/>
      <c r="J4905" s="144"/>
      <c r="K4905" s="145"/>
      <c r="L4905" t="str">
        <f t="shared" si="279"/>
        <v>00258</v>
      </c>
      <c r="M4905">
        <f t="shared" si="280"/>
        <v>258</v>
      </c>
      <c r="N4905" s="37">
        <f t="shared" si="278"/>
        <v>951720</v>
      </c>
    </row>
    <row r="4906" spans="1:14" x14ac:dyDescent="0.3">
      <c r="A4906" s="3">
        <v>6</v>
      </c>
      <c r="B4906" s="135"/>
      <c r="C4906" s="4" t="s">
        <v>7605</v>
      </c>
      <c r="D4906" s="5">
        <v>44929</v>
      </c>
      <c r="E4906" s="6" t="s">
        <v>119</v>
      </c>
      <c r="F4906" s="7">
        <v>951720</v>
      </c>
      <c r="G4906" s="6" t="s">
        <v>1366</v>
      </c>
      <c r="H4906" s="7">
        <v>99931</v>
      </c>
      <c r="I4906" s="137"/>
      <c r="J4906" s="140"/>
      <c r="K4906" s="141"/>
      <c r="L4906" t="str">
        <f t="shared" si="279"/>
        <v>00146</v>
      </c>
      <c r="M4906">
        <f t="shared" si="280"/>
        <v>146</v>
      </c>
      <c r="N4906" s="37">
        <f t="shared" si="278"/>
        <v>951720</v>
      </c>
    </row>
    <row r="4907" spans="1:14" ht="37.6" x14ac:dyDescent="0.3">
      <c r="A4907" s="3">
        <v>6</v>
      </c>
      <c r="B4907" s="8" t="s">
        <v>7606</v>
      </c>
      <c r="C4907" s="4" t="s">
        <v>7607</v>
      </c>
      <c r="D4907" s="5">
        <v>44978</v>
      </c>
      <c r="E4907" s="6" t="s">
        <v>2401</v>
      </c>
      <c r="F4907" s="7">
        <v>583275</v>
      </c>
      <c r="G4907" s="6" t="s">
        <v>1366</v>
      </c>
      <c r="H4907" s="7">
        <v>61244</v>
      </c>
      <c r="I4907" s="11">
        <v>522031</v>
      </c>
      <c r="J4907" s="132" t="s">
        <v>48</v>
      </c>
      <c r="K4907" s="133"/>
      <c r="L4907" t="str">
        <f t="shared" si="279"/>
        <v>06764</v>
      </c>
      <c r="M4907">
        <f t="shared" si="280"/>
        <v>6764</v>
      </c>
      <c r="N4907" s="37">
        <f t="shared" si="278"/>
        <v>583275</v>
      </c>
    </row>
    <row r="4908" spans="1:14" x14ac:dyDescent="0.3">
      <c r="A4908" s="3">
        <v>6</v>
      </c>
      <c r="B4908" s="134" t="s">
        <v>7608</v>
      </c>
      <c r="C4908" s="4" t="s">
        <v>7609</v>
      </c>
      <c r="D4908" s="5">
        <v>44973</v>
      </c>
      <c r="E4908" s="6" t="s">
        <v>2364</v>
      </c>
      <c r="F4908" s="7">
        <v>606375</v>
      </c>
      <c r="G4908" s="6" t="s">
        <v>1366</v>
      </c>
      <c r="H4908" s="7">
        <v>63669</v>
      </c>
      <c r="I4908" s="136">
        <v>1703579</v>
      </c>
      <c r="J4908" s="138" t="s">
        <v>48</v>
      </c>
      <c r="K4908" s="139"/>
      <c r="L4908" t="str">
        <f t="shared" si="279"/>
        <v>05497</v>
      </c>
      <c r="M4908">
        <f t="shared" si="280"/>
        <v>5497</v>
      </c>
      <c r="N4908" s="37">
        <f t="shared" si="278"/>
        <v>606375</v>
      </c>
    </row>
    <row r="4909" spans="1:14" x14ac:dyDescent="0.3">
      <c r="A4909" s="3">
        <v>6</v>
      </c>
      <c r="B4909" s="142"/>
      <c r="C4909" s="4" t="s">
        <v>7610</v>
      </c>
      <c r="D4909" s="5">
        <v>44979</v>
      </c>
      <c r="E4909" s="6" t="s">
        <v>2406</v>
      </c>
      <c r="F4909" s="7">
        <v>713790</v>
      </c>
      <c r="G4909" s="6" t="s">
        <v>1366</v>
      </c>
      <c r="H4909" s="7">
        <v>74948</v>
      </c>
      <c r="I4909" s="143"/>
      <c r="J4909" s="144"/>
      <c r="K4909" s="145"/>
      <c r="L4909" t="str">
        <f t="shared" si="279"/>
        <v>06854</v>
      </c>
      <c r="M4909">
        <f t="shared" si="280"/>
        <v>6854</v>
      </c>
      <c r="N4909" s="37">
        <f t="shared" si="278"/>
        <v>713790</v>
      </c>
    </row>
    <row r="4910" spans="1:14" x14ac:dyDescent="0.3">
      <c r="A4910" s="3">
        <v>6</v>
      </c>
      <c r="B4910" s="135"/>
      <c r="C4910" s="4" t="s">
        <v>7611</v>
      </c>
      <c r="D4910" s="5">
        <v>44973</v>
      </c>
      <c r="E4910" s="6" t="s">
        <v>2364</v>
      </c>
      <c r="F4910" s="7">
        <v>583275</v>
      </c>
      <c r="G4910" s="6" t="s">
        <v>1366</v>
      </c>
      <c r="H4910" s="7">
        <v>61244</v>
      </c>
      <c r="I4910" s="137"/>
      <c r="J4910" s="140"/>
      <c r="K4910" s="141"/>
      <c r="L4910" t="str">
        <f t="shared" si="279"/>
        <v>05495</v>
      </c>
      <c r="M4910">
        <f t="shared" si="280"/>
        <v>5495</v>
      </c>
      <c r="N4910" s="37">
        <f t="shared" si="278"/>
        <v>583275</v>
      </c>
    </row>
    <row r="4911" spans="1:14" x14ac:dyDescent="0.3">
      <c r="A4911" s="3">
        <v>6</v>
      </c>
      <c r="B4911" s="134" t="s">
        <v>7612</v>
      </c>
      <c r="C4911" s="4" t="s">
        <v>7613</v>
      </c>
      <c r="D4911" s="5">
        <v>44989</v>
      </c>
      <c r="E4911" s="6" t="s">
        <v>2364</v>
      </c>
      <c r="F4911" s="7">
        <v>349965</v>
      </c>
      <c r="G4911" s="6" t="s">
        <v>1366</v>
      </c>
      <c r="H4911" s="7">
        <v>36746</v>
      </c>
      <c r="I4911" s="136">
        <v>9118902</v>
      </c>
      <c r="J4911" s="138" t="s">
        <v>48</v>
      </c>
      <c r="K4911" s="139"/>
      <c r="L4911" t="str">
        <f t="shared" si="279"/>
        <v>11328</v>
      </c>
      <c r="M4911">
        <f t="shared" si="280"/>
        <v>11328</v>
      </c>
      <c r="N4911" s="37">
        <f t="shared" si="278"/>
        <v>349965</v>
      </c>
    </row>
    <row r="4912" spans="1:14" x14ac:dyDescent="0.3">
      <c r="A4912" s="3">
        <v>6</v>
      </c>
      <c r="B4912" s="142"/>
      <c r="C4912" s="4" t="s">
        <v>7614</v>
      </c>
      <c r="D4912" s="5">
        <v>44995</v>
      </c>
      <c r="E4912" s="6" t="s">
        <v>2368</v>
      </c>
      <c r="F4912" s="7">
        <v>363825</v>
      </c>
      <c r="G4912" s="6" t="s">
        <v>1366</v>
      </c>
      <c r="H4912" s="7">
        <v>38202</v>
      </c>
      <c r="I4912" s="143"/>
      <c r="J4912" s="144"/>
      <c r="K4912" s="145"/>
      <c r="L4912" t="str">
        <f t="shared" si="279"/>
        <v>13216</v>
      </c>
      <c r="M4912">
        <f t="shared" si="280"/>
        <v>13216</v>
      </c>
      <c r="N4912" s="37">
        <f t="shared" si="278"/>
        <v>363825</v>
      </c>
    </row>
    <row r="4913" spans="1:14" x14ac:dyDescent="0.3">
      <c r="A4913" s="3">
        <v>6</v>
      </c>
      <c r="B4913" s="142"/>
      <c r="C4913" s="4" t="s">
        <v>7615</v>
      </c>
      <c r="D4913" s="5">
        <v>45010</v>
      </c>
      <c r="E4913" s="6" t="s">
        <v>2368</v>
      </c>
      <c r="F4913" s="7">
        <v>571032</v>
      </c>
      <c r="G4913" s="6" t="s">
        <v>1366</v>
      </c>
      <c r="H4913" s="7">
        <v>59958</v>
      </c>
      <c r="I4913" s="143"/>
      <c r="J4913" s="144"/>
      <c r="K4913" s="145"/>
      <c r="L4913" t="str">
        <f t="shared" si="279"/>
        <v>17487</v>
      </c>
      <c r="M4913">
        <f t="shared" si="280"/>
        <v>17487</v>
      </c>
      <c r="N4913" s="37">
        <f t="shared" si="278"/>
        <v>571032</v>
      </c>
    </row>
    <row r="4914" spans="1:14" x14ac:dyDescent="0.3">
      <c r="A4914" s="3">
        <v>6</v>
      </c>
      <c r="B4914" s="142"/>
      <c r="C4914" s="4" t="s">
        <v>7616</v>
      </c>
      <c r="D4914" s="5">
        <v>45013</v>
      </c>
      <c r="E4914" s="6" t="s">
        <v>3338</v>
      </c>
      <c r="F4914" s="7">
        <v>186648</v>
      </c>
      <c r="G4914" s="6" t="s">
        <v>1366</v>
      </c>
      <c r="H4914" s="7">
        <v>19598</v>
      </c>
      <c r="I4914" s="143"/>
      <c r="J4914" s="144"/>
      <c r="K4914" s="145"/>
      <c r="L4914" t="str">
        <f t="shared" si="279"/>
        <v>17644</v>
      </c>
      <c r="M4914">
        <f t="shared" si="280"/>
        <v>17644</v>
      </c>
      <c r="N4914" s="37">
        <f t="shared" si="278"/>
        <v>186648</v>
      </c>
    </row>
    <row r="4915" spans="1:14" x14ac:dyDescent="0.3">
      <c r="A4915" s="3">
        <v>6</v>
      </c>
      <c r="B4915" s="142"/>
      <c r="C4915" s="4" t="s">
        <v>7617</v>
      </c>
      <c r="D4915" s="5">
        <v>45015</v>
      </c>
      <c r="E4915" s="6" t="s">
        <v>2401</v>
      </c>
      <c r="F4915" s="7">
        <v>1903440</v>
      </c>
      <c r="G4915" s="6" t="s">
        <v>1366</v>
      </c>
      <c r="H4915" s="7">
        <v>199861</v>
      </c>
      <c r="I4915" s="143"/>
      <c r="J4915" s="144"/>
      <c r="K4915" s="145"/>
      <c r="L4915" t="str">
        <f t="shared" si="279"/>
        <v>17807</v>
      </c>
      <c r="M4915">
        <f t="shared" si="280"/>
        <v>17807</v>
      </c>
      <c r="N4915" s="37">
        <f t="shared" si="278"/>
        <v>1903440</v>
      </c>
    </row>
    <row r="4916" spans="1:14" x14ac:dyDescent="0.3">
      <c r="A4916" s="3">
        <v>6</v>
      </c>
      <c r="B4916" s="142"/>
      <c r="C4916" s="4" t="s">
        <v>7618</v>
      </c>
      <c r="D4916" s="5">
        <v>44992</v>
      </c>
      <c r="E4916" s="6" t="s">
        <v>2406</v>
      </c>
      <c r="F4916" s="7">
        <v>583275</v>
      </c>
      <c r="G4916" s="6" t="s">
        <v>1366</v>
      </c>
      <c r="H4916" s="7">
        <v>61244</v>
      </c>
      <c r="I4916" s="143"/>
      <c r="J4916" s="144"/>
      <c r="K4916" s="145"/>
      <c r="L4916" t="str">
        <f t="shared" si="279"/>
        <v>11540</v>
      </c>
      <c r="M4916">
        <f t="shared" si="280"/>
        <v>11540</v>
      </c>
      <c r="N4916" s="37">
        <f t="shared" si="278"/>
        <v>583275</v>
      </c>
    </row>
    <row r="4917" spans="1:14" x14ac:dyDescent="0.3">
      <c r="A4917" s="3">
        <v>6</v>
      </c>
      <c r="B4917" s="142"/>
      <c r="C4917" s="4" t="s">
        <v>7619</v>
      </c>
      <c r="D4917" s="5">
        <v>45010</v>
      </c>
      <c r="E4917" s="6" t="s">
        <v>2368</v>
      </c>
      <c r="F4917" s="7">
        <v>571032</v>
      </c>
      <c r="G4917" s="6" t="s">
        <v>1366</v>
      </c>
      <c r="H4917" s="7">
        <v>59958</v>
      </c>
      <c r="I4917" s="143"/>
      <c r="J4917" s="144"/>
      <c r="K4917" s="145"/>
      <c r="L4917" t="str">
        <f t="shared" si="279"/>
        <v>17492</v>
      </c>
      <c r="M4917">
        <f t="shared" si="280"/>
        <v>17492</v>
      </c>
      <c r="N4917" s="37">
        <f t="shared" si="278"/>
        <v>571032</v>
      </c>
    </row>
    <row r="4918" spans="1:14" x14ac:dyDescent="0.3">
      <c r="A4918" s="3">
        <v>6</v>
      </c>
      <c r="B4918" s="142"/>
      <c r="C4918" s="4" t="s">
        <v>7620</v>
      </c>
      <c r="D4918" s="5">
        <v>45005</v>
      </c>
      <c r="E4918" s="6" t="s">
        <v>2414</v>
      </c>
      <c r="F4918" s="7">
        <v>279972</v>
      </c>
      <c r="G4918" s="6" t="s">
        <v>1366</v>
      </c>
      <c r="H4918" s="7">
        <v>29397</v>
      </c>
      <c r="I4918" s="143"/>
      <c r="J4918" s="144"/>
      <c r="K4918" s="145"/>
      <c r="L4918" t="str">
        <f t="shared" si="279"/>
        <v>15757</v>
      </c>
      <c r="M4918">
        <f t="shared" si="280"/>
        <v>15757</v>
      </c>
      <c r="N4918" s="37">
        <f t="shared" si="278"/>
        <v>279972</v>
      </c>
    </row>
    <row r="4919" spans="1:14" x14ac:dyDescent="0.3">
      <c r="A4919" s="3">
        <v>6</v>
      </c>
      <c r="B4919" s="142"/>
      <c r="C4919" s="4" t="s">
        <v>7621</v>
      </c>
      <c r="D4919" s="5">
        <v>44994</v>
      </c>
      <c r="E4919" s="6" t="s">
        <v>2401</v>
      </c>
      <c r="F4919" s="7">
        <v>349965</v>
      </c>
      <c r="G4919" s="6" t="s">
        <v>1366</v>
      </c>
      <c r="H4919" s="7">
        <v>36746</v>
      </c>
      <c r="I4919" s="143"/>
      <c r="J4919" s="144"/>
      <c r="K4919" s="145"/>
      <c r="L4919" t="str">
        <f t="shared" si="279"/>
        <v>13148</v>
      </c>
      <c r="M4919">
        <f t="shared" si="280"/>
        <v>13148</v>
      </c>
      <c r="N4919" s="37">
        <f t="shared" ref="N4919:N4982" si="281">+F4919</f>
        <v>349965</v>
      </c>
    </row>
    <row r="4920" spans="1:14" x14ac:dyDescent="0.3">
      <c r="A4920" s="3">
        <v>6</v>
      </c>
      <c r="B4920" s="142"/>
      <c r="C4920" s="4" t="s">
        <v>7622</v>
      </c>
      <c r="D4920" s="5">
        <v>45010</v>
      </c>
      <c r="E4920" s="6" t="s">
        <v>2368</v>
      </c>
      <c r="F4920" s="7">
        <v>571032</v>
      </c>
      <c r="G4920" s="6" t="s">
        <v>1366</v>
      </c>
      <c r="H4920" s="7">
        <v>59958</v>
      </c>
      <c r="I4920" s="143"/>
      <c r="J4920" s="144"/>
      <c r="K4920" s="145"/>
      <c r="L4920" t="str">
        <f t="shared" si="279"/>
        <v>17489</v>
      </c>
      <c r="M4920">
        <f t="shared" si="280"/>
        <v>17489</v>
      </c>
      <c r="N4920" s="37">
        <f t="shared" si="281"/>
        <v>571032</v>
      </c>
    </row>
    <row r="4921" spans="1:14" x14ac:dyDescent="0.3">
      <c r="A4921" s="3">
        <v>6</v>
      </c>
      <c r="B4921" s="142"/>
      <c r="C4921" s="4" t="s">
        <v>7623</v>
      </c>
      <c r="D4921" s="5">
        <v>45015</v>
      </c>
      <c r="E4921" s="6" t="s">
        <v>2401</v>
      </c>
      <c r="F4921" s="7">
        <v>373296</v>
      </c>
      <c r="G4921" s="6" t="s">
        <v>1366</v>
      </c>
      <c r="H4921" s="7">
        <v>39196</v>
      </c>
      <c r="I4921" s="143"/>
      <c r="J4921" s="144"/>
      <c r="K4921" s="145"/>
      <c r="L4921" t="str">
        <f t="shared" si="279"/>
        <v>18096</v>
      </c>
      <c r="M4921">
        <f t="shared" si="280"/>
        <v>18096</v>
      </c>
      <c r="N4921" s="37">
        <f t="shared" si="281"/>
        <v>373296</v>
      </c>
    </row>
    <row r="4922" spans="1:14" x14ac:dyDescent="0.3">
      <c r="A4922" s="3">
        <v>6</v>
      </c>
      <c r="B4922" s="142"/>
      <c r="C4922" s="4" t="s">
        <v>7624</v>
      </c>
      <c r="D4922" s="5">
        <v>45000</v>
      </c>
      <c r="E4922" s="6" t="s">
        <v>2406</v>
      </c>
      <c r="F4922" s="7">
        <v>279972</v>
      </c>
      <c r="G4922" s="6" t="s">
        <v>1366</v>
      </c>
      <c r="H4922" s="7">
        <v>29397</v>
      </c>
      <c r="I4922" s="143"/>
      <c r="J4922" s="144"/>
      <c r="K4922" s="145"/>
      <c r="L4922" t="str">
        <f t="shared" si="279"/>
        <v>13655</v>
      </c>
      <c r="M4922">
        <f t="shared" si="280"/>
        <v>13655</v>
      </c>
      <c r="N4922" s="37">
        <f t="shared" si="281"/>
        <v>279972</v>
      </c>
    </row>
    <row r="4923" spans="1:14" x14ac:dyDescent="0.3">
      <c r="A4923" s="3">
        <v>6</v>
      </c>
      <c r="B4923" s="142"/>
      <c r="C4923" s="4" t="s">
        <v>7625</v>
      </c>
      <c r="D4923" s="5">
        <v>45000</v>
      </c>
      <c r="E4923" s="6" t="s">
        <v>2364</v>
      </c>
      <c r="F4923" s="7">
        <v>388080</v>
      </c>
      <c r="G4923" s="6" t="s">
        <v>1366</v>
      </c>
      <c r="H4923" s="7">
        <v>40748</v>
      </c>
      <c r="I4923" s="143"/>
      <c r="J4923" s="144"/>
      <c r="K4923" s="145"/>
      <c r="L4923" t="str">
        <f t="shared" si="279"/>
        <v>13710</v>
      </c>
      <c r="M4923">
        <f t="shared" si="280"/>
        <v>13710</v>
      </c>
      <c r="N4923" s="37">
        <f t="shared" si="281"/>
        <v>388080</v>
      </c>
    </row>
    <row r="4924" spans="1:14" x14ac:dyDescent="0.3">
      <c r="A4924" s="3">
        <v>6</v>
      </c>
      <c r="B4924" s="142"/>
      <c r="C4924" s="4" t="s">
        <v>7626</v>
      </c>
      <c r="D4924" s="5">
        <v>45015</v>
      </c>
      <c r="E4924" s="6" t="s">
        <v>2364</v>
      </c>
      <c r="F4924" s="7">
        <v>373296</v>
      </c>
      <c r="G4924" s="6" t="s">
        <v>1366</v>
      </c>
      <c r="H4924" s="7">
        <v>39196</v>
      </c>
      <c r="I4924" s="143"/>
      <c r="J4924" s="144"/>
      <c r="K4924" s="145"/>
      <c r="L4924" t="str">
        <f t="shared" si="279"/>
        <v>18097</v>
      </c>
      <c r="M4924">
        <f t="shared" si="280"/>
        <v>18097</v>
      </c>
      <c r="N4924" s="37">
        <f t="shared" si="281"/>
        <v>373296</v>
      </c>
    </row>
    <row r="4925" spans="1:14" x14ac:dyDescent="0.3">
      <c r="A4925" s="3">
        <v>6</v>
      </c>
      <c r="B4925" s="142"/>
      <c r="C4925" s="4" t="s">
        <v>7627</v>
      </c>
      <c r="D4925" s="5">
        <v>44993</v>
      </c>
      <c r="E4925" s="6" t="s">
        <v>2401</v>
      </c>
      <c r="F4925" s="7">
        <v>349965</v>
      </c>
      <c r="G4925" s="6" t="s">
        <v>1366</v>
      </c>
      <c r="H4925" s="7">
        <v>36746</v>
      </c>
      <c r="I4925" s="143"/>
      <c r="J4925" s="144"/>
      <c r="K4925" s="145"/>
      <c r="L4925" t="str">
        <f t="shared" si="279"/>
        <v>11547</v>
      </c>
      <c r="M4925">
        <f t="shared" si="280"/>
        <v>11547</v>
      </c>
      <c r="N4925" s="37">
        <f t="shared" si="281"/>
        <v>349965</v>
      </c>
    </row>
    <row r="4926" spans="1:14" x14ac:dyDescent="0.3">
      <c r="A4926" s="3">
        <v>6</v>
      </c>
      <c r="B4926" s="142"/>
      <c r="C4926" s="4" t="s">
        <v>7628</v>
      </c>
      <c r="D4926" s="5">
        <v>44994</v>
      </c>
      <c r="E4926" s="6" t="s">
        <v>2401</v>
      </c>
      <c r="F4926" s="7">
        <v>606375</v>
      </c>
      <c r="G4926" s="6" t="s">
        <v>1366</v>
      </c>
      <c r="H4926" s="7">
        <v>63669</v>
      </c>
      <c r="I4926" s="143"/>
      <c r="J4926" s="144"/>
      <c r="K4926" s="145"/>
      <c r="L4926" t="str">
        <f t="shared" si="279"/>
        <v>13153</v>
      </c>
      <c r="M4926">
        <f t="shared" si="280"/>
        <v>13153</v>
      </c>
      <c r="N4926" s="37">
        <f t="shared" si="281"/>
        <v>606375</v>
      </c>
    </row>
    <row r="4927" spans="1:14" x14ac:dyDescent="0.3">
      <c r="A4927" s="3">
        <v>6</v>
      </c>
      <c r="B4927" s="142"/>
      <c r="C4927" s="4" t="s">
        <v>7629</v>
      </c>
      <c r="D4927" s="5">
        <v>44999</v>
      </c>
      <c r="E4927" s="6" t="s">
        <v>2406</v>
      </c>
      <c r="F4927" s="7">
        <v>933240</v>
      </c>
      <c r="G4927" s="6" t="s">
        <v>1366</v>
      </c>
      <c r="H4927" s="7">
        <v>97990</v>
      </c>
      <c r="I4927" s="143"/>
      <c r="J4927" s="144"/>
      <c r="K4927" s="145"/>
      <c r="L4927" t="str">
        <f t="shared" si="279"/>
        <v>13598</v>
      </c>
      <c r="M4927">
        <f t="shared" si="280"/>
        <v>13598</v>
      </c>
      <c r="N4927" s="37">
        <f t="shared" si="281"/>
        <v>933240</v>
      </c>
    </row>
    <row r="4928" spans="1:14" x14ac:dyDescent="0.3">
      <c r="A4928" s="3">
        <v>6</v>
      </c>
      <c r="B4928" s="142"/>
      <c r="C4928" s="4" t="s">
        <v>7630</v>
      </c>
      <c r="D4928" s="5">
        <v>44993</v>
      </c>
      <c r="E4928" s="6" t="s">
        <v>2401</v>
      </c>
      <c r="F4928" s="7">
        <v>583275</v>
      </c>
      <c r="G4928" s="6" t="s">
        <v>1366</v>
      </c>
      <c r="H4928" s="7">
        <v>61244</v>
      </c>
      <c r="I4928" s="143"/>
      <c r="J4928" s="144"/>
      <c r="K4928" s="145"/>
      <c r="L4928" t="str">
        <f t="shared" si="279"/>
        <v>11550</v>
      </c>
      <c r="M4928">
        <f t="shared" si="280"/>
        <v>11550</v>
      </c>
      <c r="N4928" s="37">
        <f t="shared" si="281"/>
        <v>583275</v>
      </c>
    </row>
    <row r="4929" spans="1:14" x14ac:dyDescent="0.3">
      <c r="A4929" s="3">
        <v>6</v>
      </c>
      <c r="B4929" s="135"/>
      <c r="C4929" s="4" t="s">
        <v>7631</v>
      </c>
      <c r="D4929" s="5">
        <v>45010</v>
      </c>
      <c r="E4929" s="6" t="s">
        <v>2368</v>
      </c>
      <c r="F4929" s="7">
        <v>571032</v>
      </c>
      <c r="G4929" s="6" t="s">
        <v>1366</v>
      </c>
      <c r="H4929" s="7">
        <v>59958</v>
      </c>
      <c r="I4929" s="137"/>
      <c r="J4929" s="140"/>
      <c r="K4929" s="141"/>
      <c r="L4929" t="str">
        <f t="shared" si="279"/>
        <v>17494</v>
      </c>
      <c r="M4929">
        <f t="shared" si="280"/>
        <v>17494</v>
      </c>
      <c r="N4929" s="37">
        <f t="shared" si="281"/>
        <v>571032</v>
      </c>
    </row>
    <row r="4930" spans="1:14" ht="37.6" x14ac:dyDescent="0.3">
      <c r="A4930" s="3">
        <v>6</v>
      </c>
      <c r="B4930" s="8" t="s">
        <v>7632</v>
      </c>
      <c r="C4930" s="4" t="s">
        <v>7633</v>
      </c>
      <c r="D4930" s="5">
        <v>45013</v>
      </c>
      <c r="E4930" s="6" t="s">
        <v>2401</v>
      </c>
      <c r="F4930" s="7">
        <v>571032</v>
      </c>
      <c r="G4930" s="6" t="s">
        <v>1366</v>
      </c>
      <c r="H4930" s="7">
        <v>59958</v>
      </c>
      <c r="I4930" s="11">
        <v>511074</v>
      </c>
      <c r="J4930" s="132" t="s">
        <v>48</v>
      </c>
      <c r="K4930" s="133"/>
      <c r="L4930" t="str">
        <f t="shared" si="279"/>
        <v>17651</v>
      </c>
      <c r="M4930">
        <f t="shared" si="280"/>
        <v>17651</v>
      </c>
      <c r="N4930" s="37">
        <f t="shared" si="281"/>
        <v>571032</v>
      </c>
    </row>
    <row r="4931" spans="1:14" x14ac:dyDescent="0.3">
      <c r="A4931" s="3">
        <v>6</v>
      </c>
      <c r="B4931" s="134" t="s">
        <v>7634</v>
      </c>
      <c r="C4931" s="4" t="s">
        <v>7635</v>
      </c>
      <c r="D4931" s="5">
        <v>45021</v>
      </c>
      <c r="E4931" s="6" t="s">
        <v>2364</v>
      </c>
      <c r="F4931" s="7">
        <v>571032</v>
      </c>
      <c r="G4931" s="6" t="s">
        <v>1366</v>
      </c>
      <c r="H4931" s="7">
        <v>59958</v>
      </c>
      <c r="I4931" s="136">
        <v>6552990</v>
      </c>
      <c r="J4931" s="138" t="s">
        <v>48</v>
      </c>
      <c r="K4931" s="139"/>
      <c r="L4931" t="str">
        <f t="shared" si="279"/>
        <v>19278</v>
      </c>
      <c r="M4931">
        <f t="shared" si="280"/>
        <v>19278</v>
      </c>
      <c r="N4931" s="37">
        <f t="shared" si="281"/>
        <v>571032</v>
      </c>
    </row>
    <row r="4932" spans="1:14" x14ac:dyDescent="0.3">
      <c r="A4932" s="3">
        <v>6</v>
      </c>
      <c r="B4932" s="142"/>
      <c r="C4932" s="4" t="s">
        <v>7636</v>
      </c>
      <c r="D4932" s="5">
        <v>45029</v>
      </c>
      <c r="E4932" s="6" t="s">
        <v>2401</v>
      </c>
      <c r="F4932" s="7">
        <v>466620</v>
      </c>
      <c r="G4932" s="6" t="s">
        <v>1366</v>
      </c>
      <c r="H4932" s="7">
        <v>48995</v>
      </c>
      <c r="I4932" s="143"/>
      <c r="J4932" s="144"/>
      <c r="K4932" s="145"/>
      <c r="L4932" t="str">
        <f t="shared" si="279"/>
        <v>21353</v>
      </c>
      <c r="M4932">
        <f t="shared" si="280"/>
        <v>21353</v>
      </c>
      <c r="N4932" s="37">
        <f t="shared" si="281"/>
        <v>466620</v>
      </c>
    </row>
    <row r="4933" spans="1:14" x14ac:dyDescent="0.3">
      <c r="A4933" s="3">
        <v>6</v>
      </c>
      <c r="B4933" s="142"/>
      <c r="C4933" s="4" t="s">
        <v>7637</v>
      </c>
      <c r="D4933" s="5">
        <v>45021</v>
      </c>
      <c r="E4933" s="6" t="s">
        <v>2364</v>
      </c>
      <c r="F4933" s="7">
        <v>571032</v>
      </c>
      <c r="G4933" s="6" t="s">
        <v>1366</v>
      </c>
      <c r="H4933" s="7">
        <v>59958</v>
      </c>
      <c r="I4933" s="143"/>
      <c r="J4933" s="144"/>
      <c r="K4933" s="145"/>
      <c r="L4933" t="str">
        <f t="shared" si="279"/>
        <v>19301</v>
      </c>
      <c r="M4933">
        <f t="shared" si="280"/>
        <v>19301</v>
      </c>
      <c r="N4933" s="37">
        <f t="shared" si="281"/>
        <v>571032</v>
      </c>
    </row>
    <row r="4934" spans="1:14" x14ac:dyDescent="0.3">
      <c r="A4934" s="3">
        <v>6</v>
      </c>
      <c r="B4934" s="142"/>
      <c r="C4934" s="4" t="s">
        <v>7638</v>
      </c>
      <c r="D4934" s="5">
        <v>45043</v>
      </c>
      <c r="E4934" s="6" t="s">
        <v>2368</v>
      </c>
      <c r="F4934" s="7">
        <v>606375</v>
      </c>
      <c r="G4934" s="6" t="s">
        <v>1366</v>
      </c>
      <c r="H4934" s="7">
        <v>63669</v>
      </c>
      <c r="I4934" s="143"/>
      <c r="J4934" s="144"/>
      <c r="K4934" s="145"/>
      <c r="L4934" t="str">
        <f t="shared" si="279"/>
        <v>25047</v>
      </c>
      <c r="M4934">
        <f t="shared" si="280"/>
        <v>25047</v>
      </c>
      <c r="N4934" s="37">
        <f t="shared" si="281"/>
        <v>606375</v>
      </c>
    </row>
    <row r="4935" spans="1:14" x14ac:dyDescent="0.3">
      <c r="A4935" s="3">
        <v>6</v>
      </c>
      <c r="B4935" s="142"/>
      <c r="C4935" s="4" t="s">
        <v>7639</v>
      </c>
      <c r="D4935" s="5">
        <v>45028</v>
      </c>
      <c r="E4935" s="6" t="s">
        <v>2364</v>
      </c>
      <c r="F4935" s="7">
        <v>571032</v>
      </c>
      <c r="G4935" s="6" t="s">
        <v>1366</v>
      </c>
      <c r="H4935" s="7">
        <v>59958</v>
      </c>
      <c r="I4935" s="143"/>
      <c r="J4935" s="144"/>
      <c r="K4935" s="145"/>
      <c r="L4935" t="str">
        <f t="shared" ref="L4935:L4998" si="282">+RIGHT(C4935,5)</f>
        <v>20711</v>
      </c>
      <c r="M4935">
        <f t="shared" ref="M4935:M4998" si="283">+L4935*1</f>
        <v>20711</v>
      </c>
      <c r="N4935" s="37">
        <f t="shared" si="281"/>
        <v>571032</v>
      </c>
    </row>
    <row r="4936" spans="1:14" x14ac:dyDescent="0.3">
      <c r="A4936" s="3">
        <v>6</v>
      </c>
      <c r="B4936" s="142"/>
      <c r="C4936" s="4" t="s">
        <v>7640</v>
      </c>
      <c r="D4936" s="5">
        <v>45030</v>
      </c>
      <c r="E4936" s="6" t="s">
        <v>2368</v>
      </c>
      <c r="F4936" s="7">
        <v>571032</v>
      </c>
      <c r="G4936" s="6" t="s">
        <v>1366</v>
      </c>
      <c r="H4936" s="7">
        <v>59958</v>
      </c>
      <c r="I4936" s="143"/>
      <c r="J4936" s="144"/>
      <c r="K4936" s="145"/>
      <c r="L4936" t="str">
        <f t="shared" si="282"/>
        <v>22123</v>
      </c>
      <c r="M4936">
        <f t="shared" si="283"/>
        <v>22123</v>
      </c>
      <c r="N4936" s="37">
        <f t="shared" si="281"/>
        <v>571032</v>
      </c>
    </row>
    <row r="4937" spans="1:14" x14ac:dyDescent="0.3">
      <c r="A4937" s="3">
        <v>6</v>
      </c>
      <c r="B4937" s="142"/>
      <c r="C4937" s="4" t="s">
        <v>7641</v>
      </c>
      <c r="D4937" s="5">
        <v>45028</v>
      </c>
      <c r="E4937" s="6" t="s">
        <v>3338</v>
      </c>
      <c r="F4937" s="7">
        <v>279972</v>
      </c>
      <c r="G4937" s="6" t="s">
        <v>1366</v>
      </c>
      <c r="H4937" s="7">
        <v>29397</v>
      </c>
      <c r="I4937" s="143"/>
      <c r="J4937" s="144"/>
      <c r="K4937" s="145"/>
      <c r="L4937" t="str">
        <f t="shared" si="282"/>
        <v>20687</v>
      </c>
      <c r="M4937">
        <f t="shared" si="283"/>
        <v>20687</v>
      </c>
      <c r="N4937" s="37">
        <f t="shared" si="281"/>
        <v>279972</v>
      </c>
    </row>
    <row r="4938" spans="1:14" x14ac:dyDescent="0.3">
      <c r="A4938" s="3">
        <v>6</v>
      </c>
      <c r="B4938" s="142"/>
      <c r="C4938" s="4" t="s">
        <v>7642</v>
      </c>
      <c r="D4938" s="5">
        <v>45033</v>
      </c>
      <c r="E4938" s="6" t="s">
        <v>2368</v>
      </c>
      <c r="F4938" s="7">
        <v>571032</v>
      </c>
      <c r="G4938" s="6" t="s">
        <v>1366</v>
      </c>
      <c r="H4938" s="7">
        <v>59958</v>
      </c>
      <c r="I4938" s="143"/>
      <c r="J4938" s="144"/>
      <c r="K4938" s="145"/>
      <c r="L4938" t="str">
        <f t="shared" si="282"/>
        <v>22238</v>
      </c>
      <c r="M4938">
        <f t="shared" si="283"/>
        <v>22238</v>
      </c>
      <c r="N4938" s="37">
        <f t="shared" si="281"/>
        <v>571032</v>
      </c>
    </row>
    <row r="4939" spans="1:14" x14ac:dyDescent="0.3">
      <c r="A4939" s="3">
        <v>6</v>
      </c>
      <c r="B4939" s="142"/>
      <c r="C4939" s="4" t="s">
        <v>7643</v>
      </c>
      <c r="D4939" s="5">
        <v>45041</v>
      </c>
      <c r="E4939" s="6" t="s">
        <v>2401</v>
      </c>
      <c r="F4939" s="7">
        <v>713790</v>
      </c>
      <c r="G4939" s="6" t="s">
        <v>1366</v>
      </c>
      <c r="H4939" s="7">
        <v>74948</v>
      </c>
      <c r="I4939" s="143"/>
      <c r="J4939" s="144"/>
      <c r="K4939" s="145"/>
      <c r="L4939" t="str">
        <f t="shared" si="282"/>
        <v>23718</v>
      </c>
      <c r="M4939">
        <f t="shared" si="283"/>
        <v>23718</v>
      </c>
      <c r="N4939" s="37">
        <f t="shared" si="281"/>
        <v>713790</v>
      </c>
    </row>
    <row r="4940" spans="1:14" x14ac:dyDescent="0.3">
      <c r="A4940" s="3">
        <v>6</v>
      </c>
      <c r="B4940" s="142"/>
      <c r="C4940" s="4" t="s">
        <v>7644</v>
      </c>
      <c r="D4940" s="5">
        <v>45042</v>
      </c>
      <c r="E4940" s="6" t="s">
        <v>2368</v>
      </c>
      <c r="F4940" s="7">
        <v>713790</v>
      </c>
      <c r="G4940" s="6" t="s">
        <v>1366</v>
      </c>
      <c r="H4940" s="7">
        <v>74948</v>
      </c>
      <c r="I4940" s="143"/>
      <c r="J4940" s="144"/>
      <c r="K4940" s="145"/>
      <c r="L4940" t="str">
        <f t="shared" si="282"/>
        <v>23926</v>
      </c>
      <c r="M4940">
        <f t="shared" si="283"/>
        <v>23926</v>
      </c>
      <c r="N4940" s="37">
        <f t="shared" si="281"/>
        <v>713790</v>
      </c>
    </row>
    <row r="4941" spans="1:14" x14ac:dyDescent="0.3">
      <c r="A4941" s="3">
        <v>6</v>
      </c>
      <c r="B4941" s="142"/>
      <c r="C4941" s="4" t="s">
        <v>7645</v>
      </c>
      <c r="D4941" s="5">
        <v>45019</v>
      </c>
      <c r="E4941" s="6" t="s">
        <v>2368</v>
      </c>
      <c r="F4941" s="7">
        <v>485100</v>
      </c>
      <c r="G4941" s="6" t="s">
        <v>1366</v>
      </c>
      <c r="H4941" s="7">
        <v>50935</v>
      </c>
      <c r="I4941" s="143"/>
      <c r="J4941" s="144"/>
      <c r="K4941" s="145"/>
      <c r="L4941" t="str">
        <f t="shared" si="282"/>
        <v>19138</v>
      </c>
      <c r="M4941">
        <f t="shared" si="283"/>
        <v>19138</v>
      </c>
      <c r="N4941" s="37">
        <f t="shared" si="281"/>
        <v>485100</v>
      </c>
    </row>
    <row r="4942" spans="1:14" x14ac:dyDescent="0.3">
      <c r="A4942" s="3">
        <v>6</v>
      </c>
      <c r="B4942" s="142"/>
      <c r="C4942" s="4" t="s">
        <v>7646</v>
      </c>
      <c r="D4942" s="5">
        <v>45037</v>
      </c>
      <c r="E4942" s="6" t="s">
        <v>2414</v>
      </c>
      <c r="F4942" s="7">
        <v>349965</v>
      </c>
      <c r="G4942" s="6" t="s">
        <v>1366</v>
      </c>
      <c r="H4942" s="7">
        <v>36746</v>
      </c>
      <c r="I4942" s="143"/>
      <c r="J4942" s="144"/>
      <c r="K4942" s="145"/>
      <c r="L4942" t="str">
        <f t="shared" si="282"/>
        <v>23461</v>
      </c>
      <c r="M4942">
        <f t="shared" si="283"/>
        <v>23461</v>
      </c>
      <c r="N4942" s="37">
        <f t="shared" si="281"/>
        <v>349965</v>
      </c>
    </row>
    <row r="4943" spans="1:14" x14ac:dyDescent="0.3">
      <c r="A4943" s="3">
        <v>6</v>
      </c>
      <c r="B4943" s="142"/>
      <c r="C4943" s="4" t="s">
        <v>7647</v>
      </c>
      <c r="D4943" s="5">
        <v>45021</v>
      </c>
      <c r="E4943" s="6" t="s">
        <v>2401</v>
      </c>
      <c r="F4943" s="7">
        <v>279972</v>
      </c>
      <c r="G4943" s="6" t="s">
        <v>1366</v>
      </c>
      <c r="H4943" s="7">
        <v>29397</v>
      </c>
      <c r="I4943" s="143"/>
      <c r="J4943" s="144"/>
      <c r="K4943" s="145"/>
      <c r="L4943" t="str">
        <f t="shared" si="282"/>
        <v>19309</v>
      </c>
      <c r="M4943">
        <f t="shared" si="283"/>
        <v>19309</v>
      </c>
      <c r="N4943" s="37">
        <f t="shared" si="281"/>
        <v>279972</v>
      </c>
    </row>
    <row r="4944" spans="1:14" x14ac:dyDescent="0.3">
      <c r="A4944" s="3">
        <v>6</v>
      </c>
      <c r="B4944" s="135"/>
      <c r="C4944" s="4" t="s">
        <v>7648</v>
      </c>
      <c r="D4944" s="5">
        <v>45030</v>
      </c>
      <c r="E4944" s="6" t="s">
        <v>2368</v>
      </c>
      <c r="F4944" s="7">
        <v>571032</v>
      </c>
      <c r="G4944" s="6" t="s">
        <v>1366</v>
      </c>
      <c r="H4944" s="7">
        <v>59958</v>
      </c>
      <c r="I4944" s="137"/>
      <c r="J4944" s="140"/>
      <c r="K4944" s="141"/>
      <c r="L4944" t="str">
        <f t="shared" si="282"/>
        <v>22117</v>
      </c>
      <c r="M4944">
        <f t="shared" si="283"/>
        <v>22117</v>
      </c>
      <c r="N4944" s="37">
        <f t="shared" si="281"/>
        <v>571032</v>
      </c>
    </row>
    <row r="4945" spans="1:14" ht="37.6" x14ac:dyDescent="0.3">
      <c r="A4945" s="3">
        <v>6</v>
      </c>
      <c r="B4945" s="8" t="s">
        <v>7835</v>
      </c>
      <c r="C4945" s="4" t="s">
        <v>7836</v>
      </c>
      <c r="D4945" s="5">
        <v>45013</v>
      </c>
      <c r="E4945" s="6" t="s">
        <v>4649</v>
      </c>
      <c r="F4945" s="7">
        <v>2370060</v>
      </c>
      <c r="G4945" s="6" t="s">
        <v>1366</v>
      </c>
      <c r="H4945" s="7">
        <v>248856</v>
      </c>
      <c r="I4945" s="11">
        <v>2121204</v>
      </c>
      <c r="J4945" s="132" t="s">
        <v>591</v>
      </c>
      <c r="K4945" s="133"/>
      <c r="L4945" t="str">
        <f t="shared" si="282"/>
        <v>17681</v>
      </c>
      <c r="M4945">
        <f t="shared" si="283"/>
        <v>17681</v>
      </c>
      <c r="N4945" s="37">
        <f t="shared" si="281"/>
        <v>2370060</v>
      </c>
    </row>
    <row r="4946" spans="1:14" ht="37.6" x14ac:dyDescent="0.3">
      <c r="A4946" s="3">
        <v>6</v>
      </c>
      <c r="B4946" s="8" t="s">
        <v>7837</v>
      </c>
      <c r="C4946" s="4" t="s">
        <v>7838</v>
      </c>
      <c r="D4946" s="5">
        <v>45059</v>
      </c>
      <c r="E4946" s="6" t="s">
        <v>4649</v>
      </c>
      <c r="F4946" s="7">
        <v>1772925</v>
      </c>
      <c r="G4946" s="6" t="s">
        <v>1366</v>
      </c>
      <c r="H4946" s="7">
        <v>186157</v>
      </c>
      <c r="I4946" s="11">
        <v>1586768</v>
      </c>
      <c r="J4946" s="132" t="s">
        <v>591</v>
      </c>
      <c r="K4946" s="133"/>
      <c r="L4946" t="str">
        <f t="shared" si="282"/>
        <v>28215</v>
      </c>
      <c r="M4946">
        <f t="shared" si="283"/>
        <v>28215</v>
      </c>
      <c r="N4946" s="37">
        <f t="shared" si="281"/>
        <v>1772925</v>
      </c>
    </row>
    <row r="4947" spans="1:14" ht="37.6" x14ac:dyDescent="0.3">
      <c r="A4947" s="3">
        <v>6</v>
      </c>
      <c r="B4947" s="8" t="s">
        <v>7841</v>
      </c>
      <c r="C4947" s="4" t="s">
        <v>7842</v>
      </c>
      <c r="D4947" s="5">
        <v>44929</v>
      </c>
      <c r="E4947" s="6" t="s">
        <v>4649</v>
      </c>
      <c r="F4947" s="7">
        <v>951720</v>
      </c>
      <c r="G4947" s="6" t="s">
        <v>1366</v>
      </c>
      <c r="H4947" s="7">
        <v>99931</v>
      </c>
      <c r="I4947" s="11">
        <v>851789</v>
      </c>
      <c r="J4947" s="132" t="s">
        <v>596</v>
      </c>
      <c r="K4947" s="133"/>
      <c r="L4947" t="str">
        <f t="shared" si="282"/>
        <v>00105</v>
      </c>
      <c r="M4947">
        <f t="shared" si="283"/>
        <v>105</v>
      </c>
      <c r="N4947" s="37">
        <f t="shared" si="281"/>
        <v>951720</v>
      </c>
    </row>
    <row r="4948" spans="1:14" ht="25.05" x14ac:dyDescent="0.3">
      <c r="A4948" s="3">
        <v>6</v>
      </c>
      <c r="B4948" s="134" t="s">
        <v>7843</v>
      </c>
      <c r="C4948" s="4" t="s">
        <v>7844</v>
      </c>
      <c r="D4948" s="5">
        <v>44999</v>
      </c>
      <c r="E4948" s="6" t="s">
        <v>4649</v>
      </c>
      <c r="F4948" s="7">
        <v>1166550</v>
      </c>
      <c r="G4948" s="6" t="s">
        <v>1366</v>
      </c>
      <c r="H4948" s="7">
        <v>122488</v>
      </c>
      <c r="I4948" s="136">
        <v>2129473</v>
      </c>
      <c r="J4948" s="138" t="s">
        <v>596</v>
      </c>
      <c r="K4948" s="139"/>
      <c r="L4948" t="str">
        <f t="shared" si="282"/>
        <v>13547</v>
      </c>
      <c r="M4948">
        <f t="shared" si="283"/>
        <v>13547</v>
      </c>
      <c r="N4948" s="37">
        <f t="shared" si="281"/>
        <v>1166550</v>
      </c>
    </row>
    <row r="4949" spans="1:14" ht="25.05" x14ac:dyDescent="0.3">
      <c r="A4949" s="3">
        <v>6</v>
      </c>
      <c r="B4949" s="135"/>
      <c r="C4949" s="4" t="s">
        <v>7845</v>
      </c>
      <c r="D4949" s="5">
        <v>44988</v>
      </c>
      <c r="E4949" s="6" t="s">
        <v>4657</v>
      </c>
      <c r="F4949" s="7">
        <v>1212750</v>
      </c>
      <c r="G4949" s="6" t="s">
        <v>1366</v>
      </c>
      <c r="H4949" s="7">
        <v>127339</v>
      </c>
      <c r="I4949" s="137"/>
      <c r="J4949" s="140"/>
      <c r="K4949" s="141"/>
      <c r="L4949" t="str">
        <f t="shared" si="282"/>
        <v>11256</v>
      </c>
      <c r="M4949">
        <f t="shared" si="283"/>
        <v>11256</v>
      </c>
      <c r="N4949" s="37">
        <f t="shared" si="281"/>
        <v>1212750</v>
      </c>
    </row>
    <row r="4950" spans="1:14" ht="25.05" x14ac:dyDescent="0.3">
      <c r="A4950" s="3">
        <v>6</v>
      </c>
      <c r="B4950" s="134" t="s">
        <v>7846</v>
      </c>
      <c r="C4950" s="4" t="s">
        <v>7847</v>
      </c>
      <c r="D4950" s="5">
        <v>45026</v>
      </c>
      <c r="E4950" s="6" t="s">
        <v>4649</v>
      </c>
      <c r="F4950" s="7">
        <v>951720</v>
      </c>
      <c r="G4950" s="6" t="s">
        <v>1366</v>
      </c>
      <c r="H4950" s="7">
        <v>99931</v>
      </c>
      <c r="I4950" s="136">
        <v>1443080</v>
      </c>
      <c r="J4950" s="138" t="s">
        <v>596</v>
      </c>
      <c r="K4950" s="139"/>
      <c r="L4950" t="str">
        <f t="shared" si="282"/>
        <v>20515</v>
      </c>
      <c r="M4950">
        <f t="shared" si="283"/>
        <v>20515</v>
      </c>
      <c r="N4950" s="37">
        <f t="shared" si="281"/>
        <v>951720</v>
      </c>
    </row>
    <row r="4951" spans="1:14" ht="25.05" x14ac:dyDescent="0.3">
      <c r="A4951" s="3">
        <v>6</v>
      </c>
      <c r="B4951" s="135"/>
      <c r="C4951" s="4" t="s">
        <v>7848</v>
      </c>
      <c r="D4951" s="5">
        <v>45034</v>
      </c>
      <c r="E4951" s="6" t="s">
        <v>4649</v>
      </c>
      <c r="F4951" s="7">
        <v>660660</v>
      </c>
      <c r="G4951" s="6" t="s">
        <v>1366</v>
      </c>
      <c r="H4951" s="7">
        <v>69369</v>
      </c>
      <c r="I4951" s="137"/>
      <c r="J4951" s="140"/>
      <c r="K4951" s="141"/>
      <c r="L4951" t="str">
        <f t="shared" si="282"/>
        <v>22359</v>
      </c>
      <c r="M4951">
        <f t="shared" si="283"/>
        <v>22359</v>
      </c>
      <c r="N4951" s="37">
        <f t="shared" si="281"/>
        <v>660660</v>
      </c>
    </row>
    <row r="4952" spans="1:14" ht="25.05" x14ac:dyDescent="0.3">
      <c r="A4952" s="3">
        <v>6</v>
      </c>
      <c r="B4952" s="134" t="s">
        <v>7849</v>
      </c>
      <c r="C4952" s="4" t="s">
        <v>7850</v>
      </c>
      <c r="D4952" s="5">
        <v>45058</v>
      </c>
      <c r="E4952" s="6" t="s">
        <v>4649</v>
      </c>
      <c r="F4952" s="7">
        <v>583275</v>
      </c>
      <c r="G4952" s="6" t="s">
        <v>1366</v>
      </c>
      <c r="H4952" s="7">
        <v>61244</v>
      </c>
      <c r="I4952" s="136">
        <v>1281819</v>
      </c>
      <c r="J4952" s="138" t="s">
        <v>596</v>
      </c>
      <c r="K4952" s="139"/>
      <c r="L4952" t="str">
        <f t="shared" si="282"/>
        <v>28143</v>
      </c>
      <c r="M4952">
        <f t="shared" si="283"/>
        <v>28143</v>
      </c>
      <c r="N4952" s="37">
        <f t="shared" si="281"/>
        <v>583275</v>
      </c>
    </row>
    <row r="4953" spans="1:14" ht="25.05" x14ac:dyDescent="0.3">
      <c r="A4953" s="3">
        <v>6</v>
      </c>
      <c r="B4953" s="135"/>
      <c r="C4953" s="4" t="s">
        <v>7851</v>
      </c>
      <c r="D4953" s="5">
        <v>45070</v>
      </c>
      <c r="E4953" s="6" t="s">
        <v>4657</v>
      </c>
      <c r="F4953" s="7">
        <v>848925</v>
      </c>
      <c r="G4953" s="6" t="s">
        <v>1366</v>
      </c>
      <c r="H4953" s="7">
        <v>89137</v>
      </c>
      <c r="I4953" s="137"/>
      <c r="J4953" s="140"/>
      <c r="K4953" s="141"/>
      <c r="L4953" t="str">
        <f t="shared" si="282"/>
        <v>30077</v>
      </c>
      <c r="M4953">
        <f t="shared" si="283"/>
        <v>30077</v>
      </c>
      <c r="N4953" s="37">
        <f t="shared" si="281"/>
        <v>848925</v>
      </c>
    </row>
    <row r="4954" spans="1:14" ht="25.05" x14ac:dyDescent="0.3">
      <c r="A4954" s="3">
        <v>6</v>
      </c>
      <c r="B4954" s="134" t="s">
        <v>7854</v>
      </c>
      <c r="C4954" s="4" t="s">
        <v>7855</v>
      </c>
      <c r="D4954" s="5">
        <v>45014</v>
      </c>
      <c r="E4954" s="6" t="s">
        <v>4649</v>
      </c>
      <c r="F4954" s="7">
        <v>1903440</v>
      </c>
      <c r="G4954" s="6" t="s">
        <v>1366</v>
      </c>
      <c r="H4954" s="7">
        <v>199861</v>
      </c>
      <c r="I4954" s="136">
        <v>4375758</v>
      </c>
      <c r="J4954" s="138" t="s">
        <v>604</v>
      </c>
      <c r="K4954" s="139"/>
      <c r="L4954" t="str">
        <f t="shared" si="282"/>
        <v>17756</v>
      </c>
      <c r="M4954">
        <f t="shared" si="283"/>
        <v>17756</v>
      </c>
      <c r="N4954" s="37">
        <f t="shared" si="281"/>
        <v>1903440</v>
      </c>
    </row>
    <row r="4955" spans="1:14" ht="25.05" x14ac:dyDescent="0.3">
      <c r="A4955" s="3">
        <v>6</v>
      </c>
      <c r="B4955" s="135"/>
      <c r="C4955" s="4" t="s">
        <v>7856</v>
      </c>
      <c r="D4955" s="5">
        <v>44988</v>
      </c>
      <c r="E4955" s="6" t="s">
        <v>4649</v>
      </c>
      <c r="F4955" s="7">
        <v>2985675</v>
      </c>
      <c r="G4955" s="6" t="s">
        <v>1366</v>
      </c>
      <c r="H4955" s="7">
        <v>313496</v>
      </c>
      <c r="I4955" s="137"/>
      <c r="J4955" s="140"/>
      <c r="K4955" s="141"/>
      <c r="L4955" t="str">
        <f t="shared" si="282"/>
        <v>11240</v>
      </c>
      <c r="M4955">
        <f t="shared" si="283"/>
        <v>11240</v>
      </c>
      <c r="N4955" s="37">
        <f t="shared" si="281"/>
        <v>2985675</v>
      </c>
    </row>
    <row r="4956" spans="1:14" ht="25.05" x14ac:dyDescent="0.3">
      <c r="A4956" s="3">
        <v>6</v>
      </c>
      <c r="B4956" s="134" t="s">
        <v>7857</v>
      </c>
      <c r="C4956" s="4" t="s">
        <v>7858</v>
      </c>
      <c r="D4956" s="5">
        <v>45020</v>
      </c>
      <c r="E4956" s="6" t="s">
        <v>4657</v>
      </c>
      <c r="F4956" s="7">
        <v>1455300</v>
      </c>
      <c r="G4956" s="6" t="s">
        <v>1366</v>
      </c>
      <c r="H4956" s="7">
        <v>152807</v>
      </c>
      <c r="I4956" s="136">
        <v>3390618</v>
      </c>
      <c r="J4956" s="138" t="s">
        <v>604</v>
      </c>
      <c r="K4956" s="139"/>
      <c r="L4956" t="str">
        <f t="shared" si="282"/>
        <v>19205</v>
      </c>
      <c r="M4956">
        <f t="shared" si="283"/>
        <v>19205</v>
      </c>
      <c r="N4956" s="37">
        <f t="shared" si="281"/>
        <v>1455300</v>
      </c>
    </row>
    <row r="4957" spans="1:14" ht="25.05" x14ac:dyDescent="0.3">
      <c r="A4957" s="3">
        <v>6</v>
      </c>
      <c r="B4957" s="135"/>
      <c r="C4957" s="4" t="s">
        <v>7859</v>
      </c>
      <c r="D4957" s="5">
        <v>45042</v>
      </c>
      <c r="E4957" s="6" t="s">
        <v>4649</v>
      </c>
      <c r="F4957" s="7">
        <v>2333100</v>
      </c>
      <c r="G4957" s="6" t="s">
        <v>1366</v>
      </c>
      <c r="H4957" s="7">
        <v>244976</v>
      </c>
      <c r="I4957" s="137"/>
      <c r="J4957" s="140"/>
      <c r="K4957" s="141"/>
      <c r="L4957" t="str">
        <f t="shared" si="282"/>
        <v>24393</v>
      </c>
      <c r="M4957">
        <f t="shared" si="283"/>
        <v>24393</v>
      </c>
      <c r="N4957" s="37">
        <f t="shared" si="281"/>
        <v>2333100</v>
      </c>
    </row>
    <row r="4958" spans="1:14" ht="37.6" x14ac:dyDescent="0.3">
      <c r="A4958" s="3">
        <v>6</v>
      </c>
      <c r="B4958" s="8" t="s">
        <v>7860</v>
      </c>
      <c r="C4958" s="4" t="s">
        <v>7861</v>
      </c>
      <c r="D4958" s="5">
        <v>45075</v>
      </c>
      <c r="E4958" s="6" t="s">
        <v>4649</v>
      </c>
      <c r="F4958" s="7">
        <v>1796025</v>
      </c>
      <c r="G4958" s="6" t="s">
        <v>1366</v>
      </c>
      <c r="H4958" s="7">
        <v>188583</v>
      </c>
      <c r="I4958" s="11">
        <v>1607442</v>
      </c>
      <c r="J4958" s="132" t="s">
        <v>604</v>
      </c>
      <c r="K4958" s="133"/>
      <c r="L4958" t="str">
        <f t="shared" si="282"/>
        <v>31493</v>
      </c>
      <c r="M4958">
        <f t="shared" si="283"/>
        <v>31493</v>
      </c>
      <c r="N4958" s="37">
        <f t="shared" si="281"/>
        <v>1796025</v>
      </c>
    </row>
    <row r="4959" spans="1:14" ht="37.6" x14ac:dyDescent="0.3">
      <c r="A4959" s="3">
        <v>6</v>
      </c>
      <c r="B4959" s="8" t="s">
        <v>7865</v>
      </c>
      <c r="C4959" s="4" t="s">
        <v>7866</v>
      </c>
      <c r="D4959" s="5">
        <v>45020</v>
      </c>
      <c r="E4959" s="6" t="s">
        <v>4649</v>
      </c>
      <c r="F4959" s="7">
        <v>933240</v>
      </c>
      <c r="G4959" s="6" t="s">
        <v>1366</v>
      </c>
      <c r="H4959" s="7">
        <v>97990</v>
      </c>
      <c r="I4959" s="11">
        <v>835250</v>
      </c>
      <c r="J4959" s="132" t="s">
        <v>615</v>
      </c>
      <c r="K4959" s="133"/>
      <c r="L4959" t="str">
        <f t="shared" si="282"/>
        <v>19263</v>
      </c>
      <c r="M4959">
        <f t="shared" si="283"/>
        <v>19263</v>
      </c>
      <c r="N4959" s="37">
        <f t="shared" si="281"/>
        <v>933240</v>
      </c>
    </row>
    <row r="4960" spans="1:14" ht="37.6" x14ac:dyDescent="0.3">
      <c r="A4960" s="3">
        <v>6</v>
      </c>
      <c r="B4960" s="8" t="s">
        <v>7878</v>
      </c>
      <c r="C4960" s="4" t="s">
        <v>7879</v>
      </c>
      <c r="D4960" s="5">
        <v>44928</v>
      </c>
      <c r="E4960" s="6" t="s">
        <v>4649</v>
      </c>
      <c r="F4960" s="7">
        <v>757680</v>
      </c>
      <c r="G4960" s="6" t="s">
        <v>1366</v>
      </c>
      <c r="H4960" s="7">
        <v>79556</v>
      </c>
      <c r="I4960" s="11">
        <v>678124</v>
      </c>
      <c r="J4960" s="132" t="s">
        <v>4902</v>
      </c>
      <c r="K4960" s="133"/>
      <c r="L4960" t="str">
        <f t="shared" si="282"/>
        <v>00024</v>
      </c>
      <c r="M4960">
        <f t="shared" si="283"/>
        <v>24</v>
      </c>
      <c r="N4960" s="37">
        <f t="shared" si="281"/>
        <v>757680</v>
      </c>
    </row>
    <row r="4961" spans="1:14" ht="37.6" x14ac:dyDescent="0.3">
      <c r="A4961" s="3">
        <v>6</v>
      </c>
      <c r="B4961" s="8" t="s">
        <v>7880</v>
      </c>
      <c r="C4961" s="4" t="s">
        <v>7881</v>
      </c>
      <c r="D4961" s="5">
        <v>45012</v>
      </c>
      <c r="E4961" s="6" t="s">
        <v>4649</v>
      </c>
      <c r="F4961" s="7">
        <v>951720</v>
      </c>
      <c r="G4961" s="6" t="s">
        <v>1366</v>
      </c>
      <c r="H4961" s="7">
        <v>99931</v>
      </c>
      <c r="I4961" s="11">
        <v>851789</v>
      </c>
      <c r="J4961" s="132" t="s">
        <v>4902</v>
      </c>
      <c r="K4961" s="133"/>
      <c r="L4961" t="str">
        <f t="shared" si="282"/>
        <v>17602</v>
      </c>
      <c r="M4961">
        <f t="shared" si="283"/>
        <v>17602</v>
      </c>
      <c r="N4961" s="37">
        <f t="shared" si="281"/>
        <v>951720</v>
      </c>
    </row>
    <row r="4962" spans="1:14" ht="25.05" x14ac:dyDescent="0.3">
      <c r="A4962" s="3">
        <v>6</v>
      </c>
      <c r="B4962" s="134" t="s">
        <v>7884</v>
      </c>
      <c r="C4962" s="4" t="s">
        <v>7885</v>
      </c>
      <c r="D4962" s="5">
        <v>44992</v>
      </c>
      <c r="E4962" s="6" t="s">
        <v>4649</v>
      </c>
      <c r="F4962" s="7">
        <v>1166550</v>
      </c>
      <c r="G4962" s="6" t="s">
        <v>1366</v>
      </c>
      <c r="H4962" s="7">
        <v>122488</v>
      </c>
      <c r="I4962" s="136">
        <v>2346556</v>
      </c>
      <c r="J4962" s="138" t="s">
        <v>626</v>
      </c>
      <c r="K4962" s="139"/>
      <c r="L4962" t="str">
        <f t="shared" si="282"/>
        <v>11481</v>
      </c>
      <c r="M4962">
        <f t="shared" si="283"/>
        <v>11481</v>
      </c>
      <c r="N4962" s="37">
        <f t="shared" si="281"/>
        <v>1166550</v>
      </c>
    </row>
    <row r="4963" spans="1:14" ht="25.05" x14ac:dyDescent="0.3">
      <c r="A4963" s="3">
        <v>6</v>
      </c>
      <c r="B4963" s="135"/>
      <c r="C4963" s="4" t="s">
        <v>7886</v>
      </c>
      <c r="D4963" s="5">
        <v>45013</v>
      </c>
      <c r="E4963" s="6" t="s">
        <v>4657</v>
      </c>
      <c r="F4963" s="7">
        <v>1455300</v>
      </c>
      <c r="G4963" s="6" t="s">
        <v>1366</v>
      </c>
      <c r="H4963" s="7">
        <v>152806</v>
      </c>
      <c r="I4963" s="137"/>
      <c r="J4963" s="140"/>
      <c r="K4963" s="141"/>
      <c r="L4963" t="str">
        <f t="shared" si="282"/>
        <v>17663</v>
      </c>
      <c r="M4963">
        <f t="shared" si="283"/>
        <v>17663</v>
      </c>
      <c r="N4963" s="37">
        <f t="shared" si="281"/>
        <v>1455300</v>
      </c>
    </row>
    <row r="4964" spans="1:14" ht="37.6" x14ac:dyDescent="0.3">
      <c r="A4964" s="3">
        <v>6</v>
      </c>
      <c r="B4964" s="8" t="s">
        <v>7887</v>
      </c>
      <c r="C4964" s="4" t="s">
        <v>7888</v>
      </c>
      <c r="D4964" s="5">
        <v>45030</v>
      </c>
      <c r="E4964" s="6" t="s">
        <v>4649</v>
      </c>
      <c r="F4964" s="7">
        <v>1903440</v>
      </c>
      <c r="G4964" s="6" t="s">
        <v>1366</v>
      </c>
      <c r="H4964" s="7">
        <v>199861</v>
      </c>
      <c r="I4964" s="11">
        <v>1703579</v>
      </c>
      <c r="J4964" s="132" t="s">
        <v>626</v>
      </c>
      <c r="K4964" s="133"/>
      <c r="L4964" t="str">
        <f t="shared" si="282"/>
        <v>22127</v>
      </c>
      <c r="M4964">
        <f t="shared" si="283"/>
        <v>22127</v>
      </c>
      <c r="N4964" s="37">
        <f t="shared" si="281"/>
        <v>1903440</v>
      </c>
    </row>
    <row r="4965" spans="1:14" ht="25.05" x14ac:dyDescent="0.3">
      <c r="A4965" s="3">
        <v>6</v>
      </c>
      <c r="B4965" s="134" t="s">
        <v>7889</v>
      </c>
      <c r="C4965" s="4" t="s">
        <v>7890</v>
      </c>
      <c r="D4965" s="5">
        <v>45058</v>
      </c>
      <c r="E4965" s="6" t="s">
        <v>4657</v>
      </c>
      <c r="F4965" s="7">
        <v>1212750</v>
      </c>
      <c r="G4965" s="6" t="s">
        <v>1366</v>
      </c>
      <c r="H4965" s="7">
        <v>127339</v>
      </c>
      <c r="I4965" s="136">
        <v>4258947</v>
      </c>
      <c r="J4965" s="138" t="s">
        <v>626</v>
      </c>
      <c r="K4965" s="139"/>
      <c r="L4965" t="str">
        <f t="shared" si="282"/>
        <v>28154</v>
      </c>
      <c r="M4965">
        <f t="shared" si="283"/>
        <v>28154</v>
      </c>
      <c r="N4965" s="37">
        <f t="shared" si="281"/>
        <v>1212750</v>
      </c>
    </row>
    <row r="4966" spans="1:14" ht="25.05" x14ac:dyDescent="0.3">
      <c r="A4966" s="3">
        <v>6</v>
      </c>
      <c r="B4966" s="142"/>
      <c r="C4966" s="4" t="s">
        <v>7891</v>
      </c>
      <c r="D4966" s="5">
        <v>45072</v>
      </c>
      <c r="E4966" s="6" t="s">
        <v>4649</v>
      </c>
      <c r="F4966" s="7">
        <v>2379300</v>
      </c>
      <c r="G4966" s="6" t="s">
        <v>1366</v>
      </c>
      <c r="H4966" s="7">
        <v>249827</v>
      </c>
      <c r="I4966" s="143"/>
      <c r="J4966" s="144"/>
      <c r="K4966" s="145"/>
      <c r="L4966" t="str">
        <f t="shared" si="282"/>
        <v>31261</v>
      </c>
      <c r="M4966">
        <f t="shared" si="283"/>
        <v>31261</v>
      </c>
      <c r="N4966" s="37">
        <f t="shared" si="281"/>
        <v>2379300</v>
      </c>
    </row>
    <row r="4967" spans="1:14" ht="25.05" x14ac:dyDescent="0.3">
      <c r="A4967" s="3">
        <v>6</v>
      </c>
      <c r="B4967" s="135"/>
      <c r="C4967" s="4" t="s">
        <v>7892</v>
      </c>
      <c r="D4967" s="5">
        <v>45058</v>
      </c>
      <c r="E4967" s="6" t="s">
        <v>4649</v>
      </c>
      <c r="F4967" s="7">
        <v>1166550</v>
      </c>
      <c r="G4967" s="6" t="s">
        <v>1366</v>
      </c>
      <c r="H4967" s="7">
        <v>122488</v>
      </c>
      <c r="I4967" s="137"/>
      <c r="J4967" s="140"/>
      <c r="K4967" s="141"/>
      <c r="L4967" t="str">
        <f t="shared" si="282"/>
        <v>28153</v>
      </c>
      <c r="M4967">
        <f t="shared" si="283"/>
        <v>28153</v>
      </c>
      <c r="N4967" s="37">
        <f t="shared" si="281"/>
        <v>1166550</v>
      </c>
    </row>
    <row r="4968" spans="1:14" ht="37.6" x14ac:dyDescent="0.3">
      <c r="A4968" s="3">
        <v>6</v>
      </c>
      <c r="B4968" s="8" t="s">
        <v>7893</v>
      </c>
      <c r="C4968" s="4" t="s">
        <v>7894</v>
      </c>
      <c r="D4968" s="5">
        <v>44929</v>
      </c>
      <c r="E4968" s="6" t="s">
        <v>4649</v>
      </c>
      <c r="F4968" s="7">
        <v>951720</v>
      </c>
      <c r="G4968" s="6" t="s">
        <v>1366</v>
      </c>
      <c r="H4968" s="7">
        <v>99931</v>
      </c>
      <c r="I4968" s="11">
        <v>851789</v>
      </c>
      <c r="J4968" s="132" t="s">
        <v>630</v>
      </c>
      <c r="K4968" s="133"/>
      <c r="L4968" t="str">
        <f t="shared" si="282"/>
        <v>00115</v>
      </c>
      <c r="M4968">
        <f t="shared" si="283"/>
        <v>115</v>
      </c>
      <c r="N4968" s="37">
        <f t="shared" si="281"/>
        <v>951720</v>
      </c>
    </row>
    <row r="4969" spans="1:14" ht="25.05" x14ac:dyDescent="0.3">
      <c r="A4969" s="3">
        <v>6</v>
      </c>
      <c r="B4969" s="134" t="s">
        <v>7895</v>
      </c>
      <c r="C4969" s="4" t="s">
        <v>7896</v>
      </c>
      <c r="D4969" s="5">
        <v>44988</v>
      </c>
      <c r="E4969" s="6" t="s">
        <v>4649</v>
      </c>
      <c r="F4969" s="7">
        <v>1189650</v>
      </c>
      <c r="G4969" s="6" t="s">
        <v>1366</v>
      </c>
      <c r="H4969" s="7">
        <v>124913</v>
      </c>
      <c r="I4969" s="136">
        <v>3219020</v>
      </c>
      <c r="J4969" s="138" t="s">
        <v>630</v>
      </c>
      <c r="K4969" s="139"/>
      <c r="L4969" t="str">
        <f t="shared" si="282"/>
        <v>11249</v>
      </c>
      <c r="M4969">
        <f t="shared" si="283"/>
        <v>11249</v>
      </c>
      <c r="N4969" s="37">
        <f t="shared" si="281"/>
        <v>1189650</v>
      </c>
    </row>
    <row r="4970" spans="1:14" ht="25.05" x14ac:dyDescent="0.3">
      <c r="A4970" s="3">
        <v>6</v>
      </c>
      <c r="B4970" s="142"/>
      <c r="C4970" s="4" t="s">
        <v>7897</v>
      </c>
      <c r="D4970" s="5">
        <v>45002</v>
      </c>
      <c r="E4970" s="6" t="s">
        <v>4657</v>
      </c>
      <c r="F4970" s="7">
        <v>485100</v>
      </c>
      <c r="G4970" s="6" t="s">
        <v>1366</v>
      </c>
      <c r="H4970" s="7">
        <v>50935</v>
      </c>
      <c r="I4970" s="143"/>
      <c r="J4970" s="144"/>
      <c r="K4970" s="145"/>
      <c r="L4970" t="str">
        <f t="shared" si="282"/>
        <v>15633</v>
      </c>
      <c r="M4970">
        <f t="shared" si="283"/>
        <v>15633</v>
      </c>
      <c r="N4970" s="37">
        <f t="shared" si="281"/>
        <v>485100</v>
      </c>
    </row>
    <row r="4971" spans="1:14" ht="25.05" x14ac:dyDescent="0.3">
      <c r="A4971" s="3">
        <v>6</v>
      </c>
      <c r="B4971" s="142"/>
      <c r="C4971" s="4" t="s">
        <v>7898</v>
      </c>
      <c r="D4971" s="5">
        <v>45013</v>
      </c>
      <c r="E4971" s="6" t="s">
        <v>4657</v>
      </c>
      <c r="F4971" s="7">
        <v>970200</v>
      </c>
      <c r="G4971" s="6" t="s">
        <v>1366</v>
      </c>
      <c r="H4971" s="7">
        <v>101871</v>
      </c>
      <c r="I4971" s="143"/>
      <c r="J4971" s="144"/>
      <c r="K4971" s="145"/>
      <c r="L4971" t="str">
        <f t="shared" si="282"/>
        <v>17684</v>
      </c>
      <c r="M4971">
        <f t="shared" si="283"/>
        <v>17684</v>
      </c>
      <c r="N4971" s="37">
        <f t="shared" si="281"/>
        <v>970200</v>
      </c>
    </row>
    <row r="4972" spans="1:14" ht="25.05" x14ac:dyDescent="0.3">
      <c r="A4972" s="3">
        <v>6</v>
      </c>
      <c r="B4972" s="135"/>
      <c r="C4972" s="4" t="s">
        <v>7899</v>
      </c>
      <c r="D4972" s="5">
        <v>45009</v>
      </c>
      <c r="E4972" s="6" t="s">
        <v>4649</v>
      </c>
      <c r="F4972" s="7">
        <v>951720</v>
      </c>
      <c r="G4972" s="6" t="s">
        <v>1366</v>
      </c>
      <c r="H4972" s="7">
        <v>99931</v>
      </c>
      <c r="I4972" s="137"/>
      <c r="J4972" s="140"/>
      <c r="K4972" s="141"/>
      <c r="L4972" t="str">
        <f t="shared" si="282"/>
        <v>17476</v>
      </c>
      <c r="M4972">
        <f t="shared" si="283"/>
        <v>17476</v>
      </c>
      <c r="N4972" s="37">
        <f t="shared" si="281"/>
        <v>951720</v>
      </c>
    </row>
    <row r="4973" spans="1:14" ht="25.05" x14ac:dyDescent="0.3">
      <c r="A4973" s="3">
        <v>6</v>
      </c>
      <c r="B4973" s="134" t="s">
        <v>7900</v>
      </c>
      <c r="C4973" s="4" t="s">
        <v>7901</v>
      </c>
      <c r="D4973" s="5">
        <v>45042</v>
      </c>
      <c r="E4973" s="6" t="s">
        <v>4649</v>
      </c>
      <c r="F4973" s="7">
        <v>1166550</v>
      </c>
      <c r="G4973" s="6" t="s">
        <v>1366</v>
      </c>
      <c r="H4973" s="7">
        <v>122488</v>
      </c>
      <c r="I4973" s="136">
        <v>4701381</v>
      </c>
      <c r="J4973" s="138" t="s">
        <v>630</v>
      </c>
      <c r="K4973" s="139"/>
      <c r="L4973" t="str">
        <f t="shared" si="282"/>
        <v>23786</v>
      </c>
      <c r="M4973">
        <f t="shared" si="283"/>
        <v>23786</v>
      </c>
      <c r="N4973" s="37">
        <f t="shared" si="281"/>
        <v>1166550</v>
      </c>
    </row>
    <row r="4974" spans="1:14" ht="25.05" x14ac:dyDescent="0.3">
      <c r="A4974" s="3">
        <v>6</v>
      </c>
      <c r="B4974" s="142"/>
      <c r="C4974" s="4" t="s">
        <v>7902</v>
      </c>
      <c r="D4974" s="5">
        <v>45019</v>
      </c>
      <c r="E4974" s="6" t="s">
        <v>4657</v>
      </c>
      <c r="F4974" s="7">
        <v>970200</v>
      </c>
      <c r="G4974" s="6" t="s">
        <v>1366</v>
      </c>
      <c r="H4974" s="7">
        <v>101871</v>
      </c>
      <c r="I4974" s="143"/>
      <c r="J4974" s="144"/>
      <c r="K4974" s="145"/>
      <c r="L4974" t="str">
        <f t="shared" si="282"/>
        <v>19145</v>
      </c>
      <c r="M4974">
        <f t="shared" si="283"/>
        <v>19145</v>
      </c>
      <c r="N4974" s="37">
        <f t="shared" si="281"/>
        <v>970200</v>
      </c>
    </row>
    <row r="4975" spans="1:14" ht="25.05" x14ac:dyDescent="0.3">
      <c r="A4975" s="3">
        <v>6</v>
      </c>
      <c r="B4975" s="142"/>
      <c r="C4975" s="4" t="s">
        <v>7903</v>
      </c>
      <c r="D4975" s="5">
        <v>45044</v>
      </c>
      <c r="E4975" s="6" t="s">
        <v>4657</v>
      </c>
      <c r="F4975" s="7">
        <v>1212750</v>
      </c>
      <c r="G4975" s="6" t="s">
        <v>1366</v>
      </c>
      <c r="H4975" s="7">
        <v>127339</v>
      </c>
      <c r="I4975" s="143"/>
      <c r="J4975" s="144"/>
      <c r="K4975" s="145"/>
      <c r="L4975" t="str">
        <f t="shared" si="282"/>
        <v>25182</v>
      </c>
      <c r="M4975">
        <f t="shared" si="283"/>
        <v>25182</v>
      </c>
      <c r="N4975" s="37">
        <f t="shared" si="281"/>
        <v>1212750</v>
      </c>
    </row>
    <row r="4976" spans="1:14" ht="25.05" x14ac:dyDescent="0.3">
      <c r="A4976" s="3">
        <v>6</v>
      </c>
      <c r="B4976" s="135"/>
      <c r="C4976" s="4" t="s">
        <v>7904</v>
      </c>
      <c r="D4976" s="5">
        <v>45030</v>
      </c>
      <c r="E4976" s="6" t="s">
        <v>4649</v>
      </c>
      <c r="F4976" s="7">
        <v>1903440</v>
      </c>
      <c r="G4976" s="6" t="s">
        <v>1366</v>
      </c>
      <c r="H4976" s="7">
        <v>199861</v>
      </c>
      <c r="I4976" s="137"/>
      <c r="J4976" s="140"/>
      <c r="K4976" s="141"/>
      <c r="L4976" t="str">
        <f t="shared" si="282"/>
        <v>22130</v>
      </c>
      <c r="M4976">
        <f t="shared" si="283"/>
        <v>22130</v>
      </c>
      <c r="N4976" s="37">
        <f t="shared" si="281"/>
        <v>1903440</v>
      </c>
    </row>
    <row r="4977" spans="1:14" ht="25.05" x14ac:dyDescent="0.3">
      <c r="A4977" s="3">
        <v>6</v>
      </c>
      <c r="B4977" s="134" t="s">
        <v>7905</v>
      </c>
      <c r="C4977" s="4" t="s">
        <v>7906</v>
      </c>
      <c r="D4977" s="5">
        <v>45055</v>
      </c>
      <c r="E4977" s="6" t="s">
        <v>4649</v>
      </c>
      <c r="F4977" s="7">
        <v>1772925</v>
      </c>
      <c r="G4977" s="6" t="s">
        <v>1366</v>
      </c>
      <c r="H4977" s="7">
        <v>186157</v>
      </c>
      <c r="I4977" s="136">
        <v>3194210</v>
      </c>
      <c r="J4977" s="138" t="s">
        <v>630</v>
      </c>
      <c r="K4977" s="139"/>
      <c r="L4977" t="str">
        <f t="shared" si="282"/>
        <v>25994</v>
      </c>
      <c r="M4977">
        <f t="shared" si="283"/>
        <v>25994</v>
      </c>
      <c r="N4977" s="37">
        <f t="shared" si="281"/>
        <v>1772925</v>
      </c>
    </row>
    <row r="4978" spans="1:14" ht="25.05" x14ac:dyDescent="0.3">
      <c r="A4978" s="3">
        <v>6</v>
      </c>
      <c r="B4978" s="135"/>
      <c r="C4978" s="4" t="s">
        <v>7907</v>
      </c>
      <c r="D4978" s="5">
        <v>45070</v>
      </c>
      <c r="E4978" s="6" t="s">
        <v>4649</v>
      </c>
      <c r="F4978" s="7">
        <v>1796025</v>
      </c>
      <c r="G4978" s="6" t="s">
        <v>1366</v>
      </c>
      <c r="H4978" s="7">
        <v>188583</v>
      </c>
      <c r="I4978" s="137"/>
      <c r="J4978" s="140"/>
      <c r="K4978" s="141"/>
      <c r="L4978" t="str">
        <f t="shared" si="282"/>
        <v>30069</v>
      </c>
      <c r="M4978">
        <f t="shared" si="283"/>
        <v>30069</v>
      </c>
      <c r="N4978" s="37">
        <f t="shared" si="281"/>
        <v>1796025</v>
      </c>
    </row>
    <row r="4979" spans="1:14" ht="37.6" x14ac:dyDescent="0.3">
      <c r="A4979" s="3">
        <v>6</v>
      </c>
      <c r="B4979" s="8" t="s">
        <v>7914</v>
      </c>
      <c r="C4979" s="4" t="s">
        <v>7915</v>
      </c>
      <c r="D4979" s="5">
        <v>44930</v>
      </c>
      <c r="E4979" s="6" t="s">
        <v>4649</v>
      </c>
      <c r="F4979" s="7">
        <v>951720</v>
      </c>
      <c r="G4979" s="6" t="s">
        <v>1366</v>
      </c>
      <c r="H4979" s="7">
        <v>99931</v>
      </c>
      <c r="I4979" s="11">
        <v>851789</v>
      </c>
      <c r="J4979" s="132" t="s">
        <v>7916</v>
      </c>
      <c r="K4979" s="133"/>
      <c r="L4979" t="str">
        <f>+RIGHT(C4979,3)</f>
        <v>381</v>
      </c>
      <c r="M4979">
        <f t="shared" si="283"/>
        <v>381</v>
      </c>
      <c r="N4979" s="37">
        <f t="shared" si="281"/>
        <v>951720</v>
      </c>
    </row>
    <row r="4980" spans="1:14" ht="37.6" x14ac:dyDescent="0.3">
      <c r="A4980" s="3">
        <v>6</v>
      </c>
      <c r="B4980" s="8" t="s">
        <v>7917</v>
      </c>
      <c r="C4980" s="4" t="s">
        <v>7918</v>
      </c>
      <c r="D4980" s="5">
        <v>45013</v>
      </c>
      <c r="E4980" s="6" t="s">
        <v>4649</v>
      </c>
      <c r="F4980" s="7">
        <v>1903440</v>
      </c>
      <c r="G4980" s="6" t="s">
        <v>1366</v>
      </c>
      <c r="H4980" s="7">
        <v>199861</v>
      </c>
      <c r="I4980" s="11">
        <v>1703579</v>
      </c>
      <c r="J4980" s="132" t="s">
        <v>7916</v>
      </c>
      <c r="K4980" s="133"/>
      <c r="L4980" t="str">
        <f t="shared" si="282"/>
        <v>17669</v>
      </c>
      <c r="M4980">
        <f t="shared" si="283"/>
        <v>17669</v>
      </c>
      <c r="N4980" s="37">
        <f t="shared" si="281"/>
        <v>1903440</v>
      </c>
    </row>
    <row r="4981" spans="1:14" ht="25.05" x14ac:dyDescent="0.3">
      <c r="A4981" s="3">
        <v>6</v>
      </c>
      <c r="B4981" s="134" t="s">
        <v>7921</v>
      </c>
      <c r="C4981" s="4" t="s">
        <v>7922</v>
      </c>
      <c r="D4981" s="5">
        <v>44986</v>
      </c>
      <c r="E4981" s="6" t="s">
        <v>4649</v>
      </c>
      <c r="F4981" s="7">
        <v>2379300</v>
      </c>
      <c r="G4981" s="6" t="s">
        <v>1366</v>
      </c>
      <c r="H4981" s="7">
        <v>249826</v>
      </c>
      <c r="I4981" s="136">
        <v>3736916</v>
      </c>
      <c r="J4981" s="138" t="s">
        <v>640</v>
      </c>
      <c r="K4981" s="139"/>
      <c r="L4981" t="str">
        <f t="shared" si="282"/>
        <v>09107</v>
      </c>
      <c r="M4981">
        <f t="shared" si="283"/>
        <v>9107</v>
      </c>
      <c r="N4981" s="37">
        <f t="shared" si="281"/>
        <v>2379300</v>
      </c>
    </row>
    <row r="4982" spans="1:14" ht="25.05" x14ac:dyDescent="0.3">
      <c r="A4982" s="3">
        <v>6</v>
      </c>
      <c r="B4982" s="135"/>
      <c r="C4982" s="4" t="s">
        <v>7923</v>
      </c>
      <c r="D4982" s="5">
        <v>44994</v>
      </c>
      <c r="E4982" s="6" t="s">
        <v>4649</v>
      </c>
      <c r="F4982" s="7">
        <v>1796025</v>
      </c>
      <c r="G4982" s="6" t="s">
        <v>1366</v>
      </c>
      <c r="H4982" s="7">
        <v>188583</v>
      </c>
      <c r="I4982" s="137"/>
      <c r="J4982" s="140"/>
      <c r="K4982" s="141"/>
      <c r="L4982" t="str">
        <f t="shared" si="282"/>
        <v>13174</v>
      </c>
      <c r="M4982">
        <f t="shared" si="283"/>
        <v>13174</v>
      </c>
      <c r="N4982" s="37">
        <f t="shared" si="281"/>
        <v>1796025</v>
      </c>
    </row>
    <row r="4983" spans="1:14" ht="25.05" x14ac:dyDescent="0.3">
      <c r="A4983" s="3">
        <v>6</v>
      </c>
      <c r="B4983" s="134" t="s">
        <v>7924</v>
      </c>
      <c r="C4983" s="4" t="s">
        <v>7925</v>
      </c>
      <c r="D4983" s="5">
        <v>45024</v>
      </c>
      <c r="E4983" s="6" t="s">
        <v>4649</v>
      </c>
      <c r="F4983" s="7">
        <v>2370060</v>
      </c>
      <c r="G4983" s="6" t="s">
        <v>1366</v>
      </c>
      <c r="H4983" s="7">
        <v>248856</v>
      </c>
      <c r="I4983" s="136">
        <v>5336088</v>
      </c>
      <c r="J4983" s="138" t="s">
        <v>640</v>
      </c>
      <c r="K4983" s="139"/>
      <c r="L4983" t="str">
        <f t="shared" si="282"/>
        <v>20469</v>
      </c>
      <c r="M4983">
        <f t="shared" si="283"/>
        <v>20469</v>
      </c>
      <c r="N4983" s="37">
        <f t="shared" ref="N4983:N5046" si="284">+F4983</f>
        <v>2370060</v>
      </c>
    </row>
    <row r="4984" spans="1:14" ht="25.05" x14ac:dyDescent="0.3">
      <c r="A4984" s="3">
        <v>6</v>
      </c>
      <c r="B4984" s="135"/>
      <c r="C4984" s="4" t="s">
        <v>7926</v>
      </c>
      <c r="D4984" s="5">
        <v>45037</v>
      </c>
      <c r="E4984" s="6" t="s">
        <v>4649</v>
      </c>
      <c r="F4984" s="7">
        <v>3592050</v>
      </c>
      <c r="G4984" s="6" t="s">
        <v>1366</v>
      </c>
      <c r="H4984" s="7">
        <v>377166</v>
      </c>
      <c r="I4984" s="137"/>
      <c r="J4984" s="140"/>
      <c r="K4984" s="141"/>
      <c r="L4984" t="str">
        <f t="shared" si="282"/>
        <v>23542</v>
      </c>
      <c r="M4984">
        <f t="shared" si="283"/>
        <v>23542</v>
      </c>
      <c r="N4984" s="37">
        <f t="shared" si="284"/>
        <v>3592050</v>
      </c>
    </row>
    <row r="4985" spans="1:14" ht="37.6" x14ac:dyDescent="0.3">
      <c r="A4985" s="3">
        <v>6</v>
      </c>
      <c r="B4985" s="8" t="s">
        <v>7927</v>
      </c>
      <c r="C4985" s="4" t="s">
        <v>7928</v>
      </c>
      <c r="D4985" s="5">
        <v>45076</v>
      </c>
      <c r="E4985" s="6" t="s">
        <v>4657</v>
      </c>
      <c r="F4985" s="7">
        <v>1819125</v>
      </c>
      <c r="G4985" s="6" t="s">
        <v>1366</v>
      </c>
      <c r="H4985" s="7">
        <v>191008</v>
      </c>
      <c r="I4985" s="11">
        <v>1628117</v>
      </c>
      <c r="J4985" s="132" t="s">
        <v>640</v>
      </c>
      <c r="K4985" s="133"/>
      <c r="L4985" t="str">
        <f t="shared" si="282"/>
        <v>31586</v>
      </c>
      <c r="M4985">
        <f t="shared" si="283"/>
        <v>31586</v>
      </c>
      <c r="N4985" s="37">
        <f t="shared" si="284"/>
        <v>1819125</v>
      </c>
    </row>
    <row r="4986" spans="1:14" ht="37.6" x14ac:dyDescent="0.3">
      <c r="A4986" s="3">
        <v>6</v>
      </c>
      <c r="B4986" s="8" t="s">
        <v>7934</v>
      </c>
      <c r="C4986" s="4" t="s">
        <v>7935</v>
      </c>
      <c r="D4986" s="5">
        <v>44987</v>
      </c>
      <c r="E4986" s="6" t="s">
        <v>4657</v>
      </c>
      <c r="F4986" s="7">
        <v>1212750</v>
      </c>
      <c r="G4986" s="6" t="s">
        <v>1366</v>
      </c>
      <c r="H4986" s="7">
        <v>127339</v>
      </c>
      <c r="I4986" s="11">
        <v>1085411</v>
      </c>
      <c r="J4986" s="132" t="s">
        <v>652</v>
      </c>
      <c r="K4986" s="133"/>
      <c r="L4986" t="str">
        <f t="shared" si="282"/>
        <v>10533</v>
      </c>
      <c r="M4986">
        <f t="shared" si="283"/>
        <v>10533</v>
      </c>
      <c r="N4986" s="37">
        <f t="shared" si="284"/>
        <v>1212750</v>
      </c>
    </row>
    <row r="4987" spans="1:14" ht="25.05" x14ac:dyDescent="0.3">
      <c r="A4987" s="3">
        <v>6</v>
      </c>
      <c r="B4987" s="134" t="s">
        <v>7936</v>
      </c>
      <c r="C4987" s="4" t="s">
        <v>7937</v>
      </c>
      <c r="D4987" s="5">
        <v>45036</v>
      </c>
      <c r="E4987" s="6" t="s">
        <v>4649</v>
      </c>
      <c r="F4987" s="7">
        <v>2985675</v>
      </c>
      <c r="G4987" s="6" t="s">
        <v>1366</v>
      </c>
      <c r="H4987" s="7">
        <v>313496</v>
      </c>
      <c r="I4987" s="136">
        <v>4408837</v>
      </c>
      <c r="J4987" s="138" t="s">
        <v>652</v>
      </c>
      <c r="K4987" s="139"/>
      <c r="L4987" t="str">
        <f t="shared" si="282"/>
        <v>23159</v>
      </c>
      <c r="M4987">
        <f t="shared" si="283"/>
        <v>23159</v>
      </c>
      <c r="N4987" s="37">
        <f t="shared" si="284"/>
        <v>2985675</v>
      </c>
    </row>
    <row r="4988" spans="1:14" ht="25.05" x14ac:dyDescent="0.3">
      <c r="A4988" s="3">
        <v>6</v>
      </c>
      <c r="B4988" s="142"/>
      <c r="C4988" s="4" t="s">
        <v>7938</v>
      </c>
      <c r="D4988" s="5">
        <v>45029</v>
      </c>
      <c r="E4988" s="6" t="s">
        <v>4657</v>
      </c>
      <c r="F4988" s="7">
        <v>970200</v>
      </c>
      <c r="G4988" s="6" t="s">
        <v>1366</v>
      </c>
      <c r="H4988" s="7">
        <v>101871</v>
      </c>
      <c r="I4988" s="143"/>
      <c r="J4988" s="144"/>
      <c r="K4988" s="145"/>
      <c r="L4988" t="str">
        <f t="shared" si="282"/>
        <v>21495</v>
      </c>
      <c r="M4988">
        <f t="shared" si="283"/>
        <v>21495</v>
      </c>
      <c r="N4988" s="37">
        <f t="shared" si="284"/>
        <v>970200</v>
      </c>
    </row>
    <row r="4989" spans="1:14" ht="25.05" x14ac:dyDescent="0.3">
      <c r="A4989" s="3">
        <v>6</v>
      </c>
      <c r="B4989" s="135"/>
      <c r="C4989" s="4" t="s">
        <v>7939</v>
      </c>
      <c r="D4989" s="5">
        <v>45023</v>
      </c>
      <c r="E4989" s="6" t="s">
        <v>4657</v>
      </c>
      <c r="F4989" s="7">
        <v>970200</v>
      </c>
      <c r="G4989" s="6" t="s">
        <v>1366</v>
      </c>
      <c r="H4989" s="7">
        <v>101871</v>
      </c>
      <c r="I4989" s="137"/>
      <c r="J4989" s="140"/>
      <c r="K4989" s="141"/>
      <c r="L4989" t="str">
        <f t="shared" si="282"/>
        <v>20399</v>
      </c>
      <c r="M4989">
        <f t="shared" si="283"/>
        <v>20399</v>
      </c>
      <c r="N4989" s="37">
        <f t="shared" si="284"/>
        <v>970200</v>
      </c>
    </row>
    <row r="4990" spans="1:14" ht="25.05" x14ac:dyDescent="0.3">
      <c r="A4990" s="3">
        <v>6</v>
      </c>
      <c r="B4990" s="134" t="s">
        <v>7940</v>
      </c>
      <c r="C4990" s="4" t="s">
        <v>7941</v>
      </c>
      <c r="D4990" s="5">
        <v>45050</v>
      </c>
      <c r="E4990" s="6" t="s">
        <v>4657</v>
      </c>
      <c r="F4990" s="7">
        <v>1212750</v>
      </c>
      <c r="G4990" s="6" t="s">
        <v>1366</v>
      </c>
      <c r="H4990" s="7">
        <v>127339</v>
      </c>
      <c r="I4990" s="136">
        <v>2129473</v>
      </c>
      <c r="J4990" s="138" t="s">
        <v>652</v>
      </c>
      <c r="K4990" s="139"/>
      <c r="L4990" t="str">
        <f t="shared" si="282"/>
        <v>25339</v>
      </c>
      <c r="M4990">
        <f t="shared" si="283"/>
        <v>25339</v>
      </c>
      <c r="N4990" s="37">
        <f t="shared" si="284"/>
        <v>1212750</v>
      </c>
    </row>
    <row r="4991" spans="1:14" ht="25.05" x14ac:dyDescent="0.3">
      <c r="A4991" s="3">
        <v>6</v>
      </c>
      <c r="B4991" s="135"/>
      <c r="C4991" s="4" t="s">
        <v>7942</v>
      </c>
      <c r="D4991" s="5">
        <v>45056</v>
      </c>
      <c r="E4991" s="6" t="s">
        <v>4649</v>
      </c>
      <c r="F4991" s="7">
        <v>1166550</v>
      </c>
      <c r="G4991" s="6" t="s">
        <v>1366</v>
      </c>
      <c r="H4991" s="7">
        <v>122488</v>
      </c>
      <c r="I4991" s="137"/>
      <c r="J4991" s="140"/>
      <c r="K4991" s="141"/>
      <c r="L4991" t="str">
        <f t="shared" si="282"/>
        <v>26013</v>
      </c>
      <c r="M4991">
        <f t="shared" si="283"/>
        <v>26013</v>
      </c>
      <c r="N4991" s="37">
        <f t="shared" si="284"/>
        <v>1166550</v>
      </c>
    </row>
    <row r="4992" spans="1:14" ht="37.6" x14ac:dyDescent="0.3">
      <c r="A4992" s="3">
        <v>6</v>
      </c>
      <c r="B4992" s="8" t="s">
        <v>7943</v>
      </c>
      <c r="C4992" s="4" t="s">
        <v>7944</v>
      </c>
      <c r="D4992" s="5">
        <v>45015</v>
      </c>
      <c r="E4992" s="6" t="s">
        <v>4657</v>
      </c>
      <c r="F4992" s="7">
        <v>970200</v>
      </c>
      <c r="G4992" s="6" t="s">
        <v>1366</v>
      </c>
      <c r="H4992" s="7">
        <v>101871</v>
      </c>
      <c r="I4992" s="11">
        <v>868329</v>
      </c>
      <c r="J4992" s="132" t="s">
        <v>658</v>
      </c>
      <c r="K4992" s="133"/>
      <c r="L4992" t="str">
        <f t="shared" si="282"/>
        <v>17796</v>
      </c>
      <c r="M4992">
        <f t="shared" si="283"/>
        <v>17796</v>
      </c>
      <c r="N4992" s="37">
        <f t="shared" si="284"/>
        <v>970200</v>
      </c>
    </row>
    <row r="4993" spans="1:14" ht="37.6" x14ac:dyDescent="0.3">
      <c r="A4993" s="3">
        <v>6</v>
      </c>
      <c r="B4993" s="8" t="s">
        <v>7945</v>
      </c>
      <c r="C4993" s="4" t="s">
        <v>7946</v>
      </c>
      <c r="D4993" s="5">
        <v>45022</v>
      </c>
      <c r="E4993" s="6" t="s">
        <v>4649</v>
      </c>
      <c r="F4993" s="7">
        <v>1903440</v>
      </c>
      <c r="G4993" s="6" t="s">
        <v>1366</v>
      </c>
      <c r="H4993" s="7">
        <v>199861</v>
      </c>
      <c r="I4993" s="11">
        <v>1703579</v>
      </c>
      <c r="J4993" s="132" t="s">
        <v>658</v>
      </c>
      <c r="K4993" s="133"/>
      <c r="L4993" t="str">
        <f t="shared" si="282"/>
        <v>20188</v>
      </c>
      <c r="M4993">
        <f t="shared" si="283"/>
        <v>20188</v>
      </c>
      <c r="N4993" s="37">
        <f t="shared" si="284"/>
        <v>1903440</v>
      </c>
    </row>
    <row r="4994" spans="1:14" ht="25.05" x14ac:dyDescent="0.3">
      <c r="A4994" s="3">
        <v>6</v>
      </c>
      <c r="B4994" s="134" t="s">
        <v>7952</v>
      </c>
      <c r="C4994" s="4" t="s">
        <v>7953</v>
      </c>
      <c r="D4994" s="5">
        <v>44992</v>
      </c>
      <c r="E4994" s="6" t="s">
        <v>4657</v>
      </c>
      <c r="F4994" s="7">
        <v>1212750</v>
      </c>
      <c r="G4994" s="6" t="s">
        <v>1366</v>
      </c>
      <c r="H4994" s="7">
        <v>127339</v>
      </c>
      <c r="I4994" s="136">
        <v>3624240</v>
      </c>
      <c r="J4994" s="138" t="s">
        <v>664</v>
      </c>
      <c r="K4994" s="139"/>
      <c r="L4994" t="str">
        <f t="shared" si="282"/>
        <v>11495</v>
      </c>
      <c r="M4994">
        <f t="shared" si="283"/>
        <v>11495</v>
      </c>
      <c r="N4994" s="37">
        <f t="shared" si="284"/>
        <v>1212750</v>
      </c>
    </row>
    <row r="4995" spans="1:14" ht="25.05" x14ac:dyDescent="0.3">
      <c r="A4995" s="3">
        <v>6</v>
      </c>
      <c r="B4995" s="142"/>
      <c r="C4995" s="4" t="s">
        <v>7954</v>
      </c>
      <c r="D4995" s="5">
        <v>45013</v>
      </c>
      <c r="E4995" s="6" t="s">
        <v>4649</v>
      </c>
      <c r="F4995" s="7">
        <v>1903440</v>
      </c>
      <c r="G4995" s="6" t="s">
        <v>1366</v>
      </c>
      <c r="H4995" s="7">
        <v>199861</v>
      </c>
      <c r="I4995" s="143"/>
      <c r="J4995" s="144"/>
      <c r="K4995" s="145"/>
      <c r="L4995" t="str">
        <f t="shared" si="282"/>
        <v>17635</v>
      </c>
      <c r="M4995">
        <f t="shared" si="283"/>
        <v>17635</v>
      </c>
      <c r="N4995" s="37">
        <f t="shared" si="284"/>
        <v>1903440</v>
      </c>
    </row>
    <row r="4996" spans="1:14" ht="25.05" x14ac:dyDescent="0.3">
      <c r="A4996" s="3">
        <v>6</v>
      </c>
      <c r="B4996" s="135"/>
      <c r="C4996" s="4" t="s">
        <v>7955</v>
      </c>
      <c r="D4996" s="5">
        <v>45002</v>
      </c>
      <c r="E4996" s="6" t="s">
        <v>4649</v>
      </c>
      <c r="F4996" s="7">
        <v>933240</v>
      </c>
      <c r="G4996" s="6" t="s">
        <v>1366</v>
      </c>
      <c r="H4996" s="7">
        <v>97990</v>
      </c>
      <c r="I4996" s="137"/>
      <c r="J4996" s="140"/>
      <c r="K4996" s="141"/>
      <c r="L4996" t="str">
        <f t="shared" si="282"/>
        <v>15606</v>
      </c>
      <c r="M4996">
        <f t="shared" si="283"/>
        <v>15606</v>
      </c>
      <c r="N4996" s="37">
        <f t="shared" si="284"/>
        <v>933240</v>
      </c>
    </row>
    <row r="4997" spans="1:14" ht="25.05" x14ac:dyDescent="0.3">
      <c r="A4997" s="3">
        <v>6</v>
      </c>
      <c r="B4997" s="134" t="s">
        <v>7956</v>
      </c>
      <c r="C4997" s="4" t="s">
        <v>7957</v>
      </c>
      <c r="D4997" s="5">
        <v>45024</v>
      </c>
      <c r="E4997" s="6" t="s">
        <v>4657</v>
      </c>
      <c r="F4997" s="7">
        <v>970200</v>
      </c>
      <c r="G4997" s="6" t="s">
        <v>1366</v>
      </c>
      <c r="H4997" s="7">
        <v>101871</v>
      </c>
      <c r="I4997" s="136">
        <v>2327949</v>
      </c>
      <c r="J4997" s="138" t="s">
        <v>664</v>
      </c>
      <c r="K4997" s="139"/>
      <c r="L4997" t="str">
        <f t="shared" si="282"/>
        <v>20448</v>
      </c>
      <c r="M4997">
        <f t="shared" si="283"/>
        <v>20448</v>
      </c>
      <c r="N4997" s="37">
        <f t="shared" si="284"/>
        <v>970200</v>
      </c>
    </row>
    <row r="4998" spans="1:14" ht="25.05" x14ac:dyDescent="0.3">
      <c r="A4998" s="3">
        <v>6</v>
      </c>
      <c r="B4998" s="135"/>
      <c r="C4998" s="4" t="s">
        <v>7958</v>
      </c>
      <c r="D4998" s="5">
        <v>45034</v>
      </c>
      <c r="E4998" s="6" t="s">
        <v>4649</v>
      </c>
      <c r="F4998" s="7">
        <v>1630860</v>
      </c>
      <c r="G4998" s="6" t="s">
        <v>1366</v>
      </c>
      <c r="H4998" s="7">
        <v>171240</v>
      </c>
      <c r="I4998" s="137"/>
      <c r="J4998" s="140"/>
      <c r="K4998" s="141"/>
      <c r="L4998" t="str">
        <f t="shared" si="282"/>
        <v>22319</v>
      </c>
      <c r="M4998">
        <f t="shared" si="283"/>
        <v>22319</v>
      </c>
      <c r="N4998" s="37">
        <f t="shared" si="284"/>
        <v>1630860</v>
      </c>
    </row>
    <row r="4999" spans="1:14" ht="25.05" x14ac:dyDescent="0.3">
      <c r="A4999" s="3">
        <v>6</v>
      </c>
      <c r="B4999" s="134" t="s">
        <v>7959</v>
      </c>
      <c r="C4999" s="4" t="s">
        <v>7960</v>
      </c>
      <c r="D4999" s="5">
        <v>45064</v>
      </c>
      <c r="E4999" s="6" t="s">
        <v>4657</v>
      </c>
      <c r="F4999" s="7">
        <v>1212750</v>
      </c>
      <c r="G4999" s="6" t="s">
        <v>1366</v>
      </c>
      <c r="H4999" s="7">
        <v>127339</v>
      </c>
      <c r="I4999" s="136">
        <v>3757590</v>
      </c>
      <c r="J4999" s="138" t="s">
        <v>664</v>
      </c>
      <c r="K4999" s="139"/>
      <c r="L4999" t="str">
        <f t="shared" ref="L4999:L5062" si="285">+RIGHT(C4999,5)</f>
        <v>29677</v>
      </c>
      <c r="M4999">
        <f t="shared" ref="M4999:M5062" si="286">+L4999*1</f>
        <v>29677</v>
      </c>
      <c r="N4999" s="37">
        <f t="shared" si="284"/>
        <v>1212750</v>
      </c>
    </row>
    <row r="5000" spans="1:14" ht="25.05" x14ac:dyDescent="0.3">
      <c r="A5000" s="3">
        <v>6</v>
      </c>
      <c r="B5000" s="142"/>
      <c r="C5000" s="4" t="s">
        <v>7961</v>
      </c>
      <c r="D5000" s="5">
        <v>45072</v>
      </c>
      <c r="E5000" s="6" t="s">
        <v>4657</v>
      </c>
      <c r="F5000" s="7">
        <v>1819125</v>
      </c>
      <c r="G5000" s="6" t="s">
        <v>1366</v>
      </c>
      <c r="H5000" s="7">
        <v>191008</v>
      </c>
      <c r="I5000" s="143"/>
      <c r="J5000" s="144"/>
      <c r="K5000" s="145"/>
      <c r="L5000" t="str">
        <f t="shared" si="285"/>
        <v>31398</v>
      </c>
      <c r="M5000">
        <f t="shared" si="286"/>
        <v>31398</v>
      </c>
      <c r="N5000" s="37">
        <f t="shared" si="284"/>
        <v>1819125</v>
      </c>
    </row>
    <row r="5001" spans="1:14" ht="25.05" x14ac:dyDescent="0.3">
      <c r="A5001" s="3">
        <v>6</v>
      </c>
      <c r="B5001" s="135"/>
      <c r="C5001" s="4" t="s">
        <v>7962</v>
      </c>
      <c r="D5001" s="5">
        <v>45061</v>
      </c>
      <c r="E5001" s="6" t="s">
        <v>4649</v>
      </c>
      <c r="F5001" s="7">
        <v>1166550</v>
      </c>
      <c r="G5001" s="6" t="s">
        <v>1366</v>
      </c>
      <c r="H5001" s="7">
        <v>122488</v>
      </c>
      <c r="I5001" s="137"/>
      <c r="J5001" s="140"/>
      <c r="K5001" s="141"/>
      <c r="L5001" t="str">
        <f t="shared" si="285"/>
        <v>28307</v>
      </c>
      <c r="M5001">
        <f t="shared" si="286"/>
        <v>28307</v>
      </c>
      <c r="N5001" s="37">
        <f t="shared" si="284"/>
        <v>1166550</v>
      </c>
    </row>
    <row r="5002" spans="1:14" ht="37.6" x14ac:dyDescent="0.3">
      <c r="A5002" s="3">
        <v>6</v>
      </c>
      <c r="B5002" s="8" t="s">
        <v>7966</v>
      </c>
      <c r="C5002" s="4" t="s">
        <v>7967</v>
      </c>
      <c r="D5002" s="5">
        <v>44930</v>
      </c>
      <c r="E5002" s="6" t="s">
        <v>4649</v>
      </c>
      <c r="F5002" s="7">
        <v>1903440</v>
      </c>
      <c r="G5002" s="6" t="s">
        <v>1366</v>
      </c>
      <c r="H5002" s="7">
        <v>199861</v>
      </c>
      <c r="I5002" s="11">
        <v>1703579</v>
      </c>
      <c r="J5002" s="132" t="s">
        <v>684</v>
      </c>
      <c r="K5002" s="133"/>
      <c r="L5002" t="str">
        <f t="shared" si="285"/>
        <v>00250</v>
      </c>
      <c r="M5002">
        <f t="shared" si="286"/>
        <v>250</v>
      </c>
      <c r="N5002" s="37">
        <f t="shared" si="284"/>
        <v>1903440</v>
      </c>
    </row>
    <row r="5003" spans="1:14" ht="25.05" x14ac:dyDescent="0.3">
      <c r="A5003" s="3">
        <v>6</v>
      </c>
      <c r="B5003" s="134" t="s">
        <v>7968</v>
      </c>
      <c r="C5003" s="4" t="s">
        <v>7969</v>
      </c>
      <c r="D5003" s="5">
        <v>45008</v>
      </c>
      <c r="E5003" s="6" t="s">
        <v>4649</v>
      </c>
      <c r="F5003" s="7">
        <v>933240</v>
      </c>
      <c r="G5003" s="6" t="s">
        <v>1366</v>
      </c>
      <c r="H5003" s="7">
        <v>97990</v>
      </c>
      <c r="I5003" s="136">
        <v>5870524</v>
      </c>
      <c r="J5003" s="138" t="s">
        <v>684</v>
      </c>
      <c r="K5003" s="139"/>
      <c r="L5003" t="str">
        <f t="shared" si="285"/>
        <v>16116</v>
      </c>
      <c r="M5003">
        <f t="shared" si="286"/>
        <v>16116</v>
      </c>
      <c r="N5003" s="37">
        <f t="shared" si="284"/>
        <v>933240</v>
      </c>
    </row>
    <row r="5004" spans="1:14" ht="25.05" x14ac:dyDescent="0.3">
      <c r="A5004" s="3">
        <v>6</v>
      </c>
      <c r="B5004" s="142"/>
      <c r="C5004" s="4" t="s">
        <v>7970</v>
      </c>
      <c r="D5004" s="5">
        <v>45013</v>
      </c>
      <c r="E5004" s="6" t="s">
        <v>4649</v>
      </c>
      <c r="F5004" s="7">
        <v>1866480</v>
      </c>
      <c r="G5004" s="6" t="s">
        <v>1366</v>
      </c>
      <c r="H5004" s="7">
        <v>195980</v>
      </c>
      <c r="I5004" s="143"/>
      <c r="J5004" s="144"/>
      <c r="K5004" s="145"/>
      <c r="L5004" t="str">
        <f t="shared" si="285"/>
        <v>17658</v>
      </c>
      <c r="M5004">
        <f t="shared" si="286"/>
        <v>17658</v>
      </c>
      <c r="N5004" s="37">
        <f t="shared" si="284"/>
        <v>1866480</v>
      </c>
    </row>
    <row r="5005" spans="1:14" ht="25.05" x14ac:dyDescent="0.3">
      <c r="A5005" s="3">
        <v>6</v>
      </c>
      <c r="B5005" s="142"/>
      <c r="C5005" s="4" t="s">
        <v>7971</v>
      </c>
      <c r="D5005" s="5">
        <v>45015</v>
      </c>
      <c r="E5005" s="6" t="s">
        <v>4657</v>
      </c>
      <c r="F5005" s="7">
        <v>1940400</v>
      </c>
      <c r="G5005" s="6" t="s">
        <v>1366</v>
      </c>
      <c r="H5005" s="7">
        <v>203742</v>
      </c>
      <c r="I5005" s="143"/>
      <c r="J5005" s="144"/>
      <c r="K5005" s="145"/>
      <c r="L5005" t="str">
        <f t="shared" si="285"/>
        <v>17806</v>
      </c>
      <c r="M5005">
        <f t="shared" si="286"/>
        <v>17806</v>
      </c>
      <c r="N5005" s="37">
        <f t="shared" si="284"/>
        <v>1940400</v>
      </c>
    </row>
    <row r="5006" spans="1:14" ht="25.05" x14ac:dyDescent="0.3">
      <c r="A5006" s="3">
        <v>6</v>
      </c>
      <c r="B5006" s="135"/>
      <c r="C5006" s="4" t="s">
        <v>7972</v>
      </c>
      <c r="D5006" s="5">
        <v>44991</v>
      </c>
      <c r="E5006" s="6" t="s">
        <v>4657</v>
      </c>
      <c r="F5006" s="7">
        <v>1819125</v>
      </c>
      <c r="G5006" s="6" t="s">
        <v>1366</v>
      </c>
      <c r="H5006" s="7">
        <v>191008</v>
      </c>
      <c r="I5006" s="137"/>
      <c r="J5006" s="140"/>
      <c r="K5006" s="141"/>
      <c r="L5006" t="str">
        <f t="shared" si="285"/>
        <v>11387</v>
      </c>
      <c r="M5006">
        <f t="shared" si="286"/>
        <v>11387</v>
      </c>
      <c r="N5006" s="37">
        <f t="shared" si="284"/>
        <v>1819125</v>
      </c>
    </row>
    <row r="5007" spans="1:14" ht="25.05" x14ac:dyDescent="0.3">
      <c r="A5007" s="3">
        <v>6</v>
      </c>
      <c r="B5007" s="134" t="s">
        <v>7973</v>
      </c>
      <c r="C5007" s="4" t="s">
        <v>7974</v>
      </c>
      <c r="D5007" s="5">
        <v>45023</v>
      </c>
      <c r="E5007" s="6" t="s">
        <v>4649</v>
      </c>
      <c r="F5007" s="7">
        <v>3806880</v>
      </c>
      <c r="G5007" s="6" t="s">
        <v>1366</v>
      </c>
      <c r="H5007" s="7">
        <v>399722</v>
      </c>
      <c r="I5007" s="136">
        <v>5143816</v>
      </c>
      <c r="J5007" s="138" t="s">
        <v>684</v>
      </c>
      <c r="K5007" s="139"/>
      <c r="L5007" t="str">
        <f t="shared" si="285"/>
        <v>20375</v>
      </c>
      <c r="M5007">
        <f t="shared" si="286"/>
        <v>20375</v>
      </c>
      <c r="N5007" s="37">
        <f t="shared" si="284"/>
        <v>3806880</v>
      </c>
    </row>
    <row r="5008" spans="1:14" ht="25.05" x14ac:dyDescent="0.3">
      <c r="A5008" s="3">
        <v>6</v>
      </c>
      <c r="B5008" s="135"/>
      <c r="C5008" s="4" t="s">
        <v>7975</v>
      </c>
      <c r="D5008" s="5">
        <v>45033</v>
      </c>
      <c r="E5008" s="6" t="s">
        <v>4657</v>
      </c>
      <c r="F5008" s="7">
        <v>1940400</v>
      </c>
      <c r="G5008" s="6" t="s">
        <v>1366</v>
      </c>
      <c r="H5008" s="7">
        <v>203742</v>
      </c>
      <c r="I5008" s="137"/>
      <c r="J5008" s="140"/>
      <c r="K5008" s="141"/>
      <c r="L5008" t="str">
        <f t="shared" si="285"/>
        <v>22236</v>
      </c>
      <c r="M5008">
        <f t="shared" si="286"/>
        <v>22236</v>
      </c>
      <c r="N5008" s="37">
        <f t="shared" si="284"/>
        <v>1940400</v>
      </c>
    </row>
    <row r="5009" spans="1:14" ht="25.05" x14ac:dyDescent="0.3">
      <c r="A5009" s="3">
        <v>6</v>
      </c>
      <c r="B5009" s="134" t="s">
        <v>7976</v>
      </c>
      <c r="C5009" s="4" t="s">
        <v>7977</v>
      </c>
      <c r="D5009" s="5">
        <v>45076</v>
      </c>
      <c r="E5009" s="6" t="s">
        <v>4649</v>
      </c>
      <c r="F5009" s="7">
        <v>2379300</v>
      </c>
      <c r="G5009" s="6" t="s">
        <v>1366</v>
      </c>
      <c r="H5009" s="7">
        <v>249827</v>
      </c>
      <c r="I5009" s="136">
        <v>4258947</v>
      </c>
      <c r="J5009" s="138" t="s">
        <v>684</v>
      </c>
      <c r="K5009" s="139"/>
      <c r="L5009" t="str">
        <f t="shared" si="285"/>
        <v>31604</v>
      </c>
      <c r="M5009">
        <f t="shared" si="286"/>
        <v>31604</v>
      </c>
      <c r="N5009" s="37">
        <f t="shared" si="284"/>
        <v>2379300</v>
      </c>
    </row>
    <row r="5010" spans="1:14" ht="25.05" x14ac:dyDescent="0.3">
      <c r="A5010" s="3">
        <v>6</v>
      </c>
      <c r="B5010" s="135"/>
      <c r="C5010" s="4" t="s">
        <v>7978</v>
      </c>
      <c r="D5010" s="5">
        <v>45057</v>
      </c>
      <c r="E5010" s="6" t="s">
        <v>4649</v>
      </c>
      <c r="F5010" s="7">
        <v>2379300</v>
      </c>
      <c r="G5010" s="6" t="s">
        <v>1366</v>
      </c>
      <c r="H5010" s="7">
        <v>249827</v>
      </c>
      <c r="I5010" s="137"/>
      <c r="J5010" s="140"/>
      <c r="K5010" s="141"/>
      <c r="L5010" t="str">
        <f t="shared" si="285"/>
        <v>28019</v>
      </c>
      <c r="M5010">
        <f t="shared" si="286"/>
        <v>28019</v>
      </c>
      <c r="N5010" s="37">
        <f t="shared" si="284"/>
        <v>2379300</v>
      </c>
    </row>
    <row r="5011" spans="1:14" ht="37.6" x14ac:dyDescent="0.3">
      <c r="A5011" s="3">
        <v>6</v>
      </c>
      <c r="B5011" s="8" t="s">
        <v>7981</v>
      </c>
      <c r="C5011" s="4" t="s">
        <v>7982</v>
      </c>
      <c r="D5011" s="5">
        <v>45015</v>
      </c>
      <c r="E5011" s="6" t="s">
        <v>4649</v>
      </c>
      <c r="F5011" s="7">
        <v>951720</v>
      </c>
      <c r="G5011" s="6" t="s">
        <v>1366</v>
      </c>
      <c r="H5011" s="7">
        <v>99931</v>
      </c>
      <c r="I5011" s="11">
        <v>851789</v>
      </c>
      <c r="J5011" s="132" t="s">
        <v>693</v>
      </c>
      <c r="K5011" s="133"/>
      <c r="L5011" t="str">
        <f t="shared" si="285"/>
        <v>17794</v>
      </c>
      <c r="M5011">
        <f t="shared" si="286"/>
        <v>17794</v>
      </c>
      <c r="N5011" s="37">
        <f t="shared" si="284"/>
        <v>951720</v>
      </c>
    </row>
    <row r="5012" spans="1:14" ht="25.05" x14ac:dyDescent="0.3">
      <c r="A5012" s="3">
        <v>6</v>
      </c>
      <c r="B5012" s="134" t="s">
        <v>7987</v>
      </c>
      <c r="C5012" s="4" t="s">
        <v>7988</v>
      </c>
      <c r="D5012" s="5">
        <v>45007</v>
      </c>
      <c r="E5012" s="6" t="s">
        <v>4649</v>
      </c>
      <c r="F5012" s="7">
        <v>571032</v>
      </c>
      <c r="G5012" s="6" t="s">
        <v>1366</v>
      </c>
      <c r="H5012" s="7">
        <v>59958</v>
      </c>
      <c r="I5012" s="136">
        <v>1575810</v>
      </c>
      <c r="J5012" s="138" t="s">
        <v>698</v>
      </c>
      <c r="K5012" s="139"/>
      <c r="L5012" t="str">
        <f t="shared" si="285"/>
        <v>15933</v>
      </c>
      <c r="M5012">
        <f t="shared" si="286"/>
        <v>15933</v>
      </c>
      <c r="N5012" s="37">
        <f t="shared" si="284"/>
        <v>571032</v>
      </c>
    </row>
    <row r="5013" spans="1:14" ht="25.05" x14ac:dyDescent="0.3">
      <c r="A5013" s="3">
        <v>6</v>
      </c>
      <c r="B5013" s="135"/>
      <c r="C5013" s="4" t="s">
        <v>7989</v>
      </c>
      <c r="D5013" s="5">
        <v>44993</v>
      </c>
      <c r="E5013" s="6" t="s">
        <v>4649</v>
      </c>
      <c r="F5013" s="7">
        <v>1189650</v>
      </c>
      <c r="G5013" s="6" t="s">
        <v>1366</v>
      </c>
      <c r="H5013" s="7">
        <v>124914</v>
      </c>
      <c r="I5013" s="137"/>
      <c r="J5013" s="140"/>
      <c r="K5013" s="141"/>
      <c r="L5013" t="str">
        <f t="shared" si="285"/>
        <v>12337</v>
      </c>
      <c r="M5013">
        <f t="shared" si="286"/>
        <v>12337</v>
      </c>
      <c r="N5013" s="37">
        <f t="shared" si="284"/>
        <v>1189650</v>
      </c>
    </row>
    <row r="5014" spans="1:14" ht="25.05" x14ac:dyDescent="0.3">
      <c r="A5014" s="3">
        <v>6</v>
      </c>
      <c r="B5014" s="134" t="s">
        <v>7990</v>
      </c>
      <c r="C5014" s="4" t="s">
        <v>7991</v>
      </c>
      <c r="D5014" s="5">
        <v>45021</v>
      </c>
      <c r="E5014" s="6" t="s">
        <v>4649</v>
      </c>
      <c r="F5014" s="7">
        <v>466620</v>
      </c>
      <c r="G5014" s="6" t="s">
        <v>1366</v>
      </c>
      <c r="H5014" s="7">
        <v>48995</v>
      </c>
      <c r="I5014" s="136">
        <v>835250</v>
      </c>
      <c r="J5014" s="138" t="s">
        <v>698</v>
      </c>
      <c r="K5014" s="139"/>
      <c r="L5014" t="str">
        <f t="shared" si="285"/>
        <v>19328</v>
      </c>
      <c r="M5014">
        <f t="shared" si="286"/>
        <v>19328</v>
      </c>
      <c r="N5014" s="37">
        <f t="shared" si="284"/>
        <v>466620</v>
      </c>
    </row>
    <row r="5015" spans="1:14" ht="25.05" x14ac:dyDescent="0.3">
      <c r="A5015" s="3">
        <v>6</v>
      </c>
      <c r="B5015" s="135"/>
      <c r="C5015" s="4" t="s">
        <v>7992</v>
      </c>
      <c r="D5015" s="5">
        <v>45035</v>
      </c>
      <c r="E5015" s="6" t="s">
        <v>4649</v>
      </c>
      <c r="F5015" s="7">
        <v>466620</v>
      </c>
      <c r="G5015" s="6" t="s">
        <v>1366</v>
      </c>
      <c r="H5015" s="7">
        <v>48995</v>
      </c>
      <c r="I5015" s="137"/>
      <c r="J5015" s="140"/>
      <c r="K5015" s="141"/>
      <c r="L5015" t="str">
        <f t="shared" si="285"/>
        <v>22443</v>
      </c>
      <c r="M5015">
        <f t="shared" si="286"/>
        <v>22443</v>
      </c>
      <c r="N5015" s="37">
        <f t="shared" si="284"/>
        <v>466620</v>
      </c>
    </row>
    <row r="5016" spans="1:14" ht="25.05" x14ac:dyDescent="0.3">
      <c r="A5016" s="3">
        <v>6</v>
      </c>
      <c r="B5016" s="134" t="s">
        <v>7993</v>
      </c>
      <c r="C5016" s="4" t="s">
        <v>7994</v>
      </c>
      <c r="D5016" s="5">
        <v>45070</v>
      </c>
      <c r="E5016" s="6" t="s">
        <v>4649</v>
      </c>
      <c r="F5016" s="7">
        <v>947100</v>
      </c>
      <c r="G5016" s="6" t="s">
        <v>1366</v>
      </c>
      <c r="H5016" s="7">
        <v>99445</v>
      </c>
      <c r="I5016" s="136">
        <v>1369686</v>
      </c>
      <c r="J5016" s="138" t="s">
        <v>698</v>
      </c>
      <c r="K5016" s="139"/>
      <c r="L5016" t="str">
        <f t="shared" si="285"/>
        <v>30123</v>
      </c>
      <c r="M5016">
        <f t="shared" si="286"/>
        <v>30123</v>
      </c>
      <c r="N5016" s="37">
        <f t="shared" si="284"/>
        <v>947100</v>
      </c>
    </row>
    <row r="5017" spans="1:14" ht="25.05" x14ac:dyDescent="0.3">
      <c r="A5017" s="3">
        <v>6</v>
      </c>
      <c r="B5017" s="135"/>
      <c r="C5017" s="4" t="s">
        <v>7995</v>
      </c>
      <c r="D5017" s="5">
        <v>45056</v>
      </c>
      <c r="E5017" s="6" t="s">
        <v>4649</v>
      </c>
      <c r="F5017" s="7">
        <v>583275</v>
      </c>
      <c r="G5017" s="6" t="s">
        <v>1366</v>
      </c>
      <c r="H5017" s="7">
        <v>61244</v>
      </c>
      <c r="I5017" s="137"/>
      <c r="J5017" s="140"/>
      <c r="K5017" s="141"/>
      <c r="L5017" t="str">
        <f t="shared" si="285"/>
        <v>26880</v>
      </c>
      <c r="M5017">
        <f t="shared" si="286"/>
        <v>26880</v>
      </c>
      <c r="N5017" s="37">
        <f t="shared" si="284"/>
        <v>583275</v>
      </c>
    </row>
    <row r="5018" spans="1:14" ht="37.6" x14ac:dyDescent="0.3">
      <c r="A5018" s="3">
        <v>6</v>
      </c>
      <c r="B5018" s="8" t="s">
        <v>8004</v>
      </c>
      <c r="C5018" s="4" t="s">
        <v>8005</v>
      </c>
      <c r="D5018" s="5">
        <v>45014</v>
      </c>
      <c r="E5018" s="6" t="s">
        <v>4649</v>
      </c>
      <c r="F5018" s="7">
        <v>1903440</v>
      </c>
      <c r="G5018" s="6" t="s">
        <v>1366</v>
      </c>
      <c r="H5018" s="7">
        <v>199861</v>
      </c>
      <c r="I5018" s="11">
        <v>1703579</v>
      </c>
      <c r="J5018" s="132" t="s">
        <v>708</v>
      </c>
      <c r="K5018" s="133"/>
      <c r="L5018" t="str">
        <f t="shared" si="285"/>
        <v>17749</v>
      </c>
      <c r="M5018">
        <f t="shared" si="286"/>
        <v>17749</v>
      </c>
      <c r="N5018" s="37">
        <f t="shared" si="284"/>
        <v>1903440</v>
      </c>
    </row>
    <row r="5019" spans="1:14" ht="37.6" x14ac:dyDescent="0.3">
      <c r="A5019" s="3">
        <v>6</v>
      </c>
      <c r="B5019" s="8" t="s">
        <v>8006</v>
      </c>
      <c r="C5019" s="4" t="s">
        <v>8007</v>
      </c>
      <c r="D5019" s="5">
        <v>45029</v>
      </c>
      <c r="E5019" s="6" t="s">
        <v>4649</v>
      </c>
      <c r="F5019" s="7">
        <v>1321320</v>
      </c>
      <c r="G5019" s="6" t="s">
        <v>1366</v>
      </c>
      <c r="H5019" s="7">
        <v>138739</v>
      </c>
      <c r="I5019" s="11">
        <v>1182581</v>
      </c>
      <c r="J5019" s="132" t="s">
        <v>708</v>
      </c>
      <c r="K5019" s="133"/>
      <c r="L5019" t="str">
        <f t="shared" si="285"/>
        <v>21401</v>
      </c>
      <c r="M5019">
        <f t="shared" si="286"/>
        <v>21401</v>
      </c>
      <c r="N5019" s="37">
        <f t="shared" si="284"/>
        <v>1321320</v>
      </c>
    </row>
    <row r="5020" spans="1:14" ht="25.05" x14ac:dyDescent="0.3">
      <c r="A5020" s="3">
        <v>6</v>
      </c>
      <c r="B5020" s="134" t="s">
        <v>8008</v>
      </c>
      <c r="C5020" s="4" t="s">
        <v>8009</v>
      </c>
      <c r="D5020" s="5">
        <v>44999</v>
      </c>
      <c r="E5020" s="6" t="s">
        <v>4649</v>
      </c>
      <c r="F5020" s="7">
        <v>1189650</v>
      </c>
      <c r="G5020" s="6" t="s">
        <v>1366</v>
      </c>
      <c r="H5020" s="7">
        <v>124913</v>
      </c>
      <c r="I5020" s="136">
        <v>3632510</v>
      </c>
      <c r="J5020" s="138" t="s">
        <v>712</v>
      </c>
      <c r="K5020" s="139"/>
      <c r="L5020" t="str">
        <f t="shared" si="285"/>
        <v>13583</v>
      </c>
      <c r="M5020">
        <f t="shared" si="286"/>
        <v>13583</v>
      </c>
      <c r="N5020" s="37">
        <f t="shared" si="284"/>
        <v>1189650</v>
      </c>
    </row>
    <row r="5021" spans="1:14" ht="25.05" x14ac:dyDescent="0.3">
      <c r="A5021" s="3">
        <v>6</v>
      </c>
      <c r="B5021" s="142"/>
      <c r="C5021" s="4" t="s">
        <v>8010</v>
      </c>
      <c r="D5021" s="5">
        <v>44992</v>
      </c>
      <c r="E5021" s="6" t="s">
        <v>4649</v>
      </c>
      <c r="F5021" s="7">
        <v>1432200</v>
      </c>
      <c r="G5021" s="6" t="s">
        <v>1366</v>
      </c>
      <c r="H5021" s="7">
        <v>150381</v>
      </c>
      <c r="I5021" s="143"/>
      <c r="J5021" s="144"/>
      <c r="K5021" s="145"/>
      <c r="L5021" t="str">
        <f t="shared" si="285"/>
        <v>11523</v>
      </c>
      <c r="M5021">
        <f t="shared" si="286"/>
        <v>11523</v>
      </c>
      <c r="N5021" s="37">
        <f t="shared" si="284"/>
        <v>1432200</v>
      </c>
    </row>
    <row r="5022" spans="1:14" ht="25.05" x14ac:dyDescent="0.3">
      <c r="A5022" s="3">
        <v>6</v>
      </c>
      <c r="B5022" s="135"/>
      <c r="C5022" s="4" t="s">
        <v>8011</v>
      </c>
      <c r="D5022" s="5">
        <v>45013</v>
      </c>
      <c r="E5022" s="6" t="s">
        <v>4649</v>
      </c>
      <c r="F5022" s="7">
        <v>1436820</v>
      </c>
      <c r="G5022" s="6" t="s">
        <v>1366</v>
      </c>
      <c r="H5022" s="7">
        <v>150866</v>
      </c>
      <c r="I5022" s="137"/>
      <c r="J5022" s="140"/>
      <c r="K5022" s="141"/>
      <c r="L5022" t="str">
        <f t="shared" si="285"/>
        <v>17692</v>
      </c>
      <c r="M5022">
        <f t="shared" si="286"/>
        <v>17692</v>
      </c>
      <c r="N5022" s="37">
        <f t="shared" si="284"/>
        <v>1436820</v>
      </c>
    </row>
    <row r="5023" spans="1:14" ht="25.05" x14ac:dyDescent="0.3">
      <c r="A5023" s="3">
        <v>6</v>
      </c>
      <c r="B5023" s="134" t="s">
        <v>8012</v>
      </c>
      <c r="C5023" s="4" t="s">
        <v>8013</v>
      </c>
      <c r="D5023" s="5">
        <v>45034</v>
      </c>
      <c r="E5023" s="6" t="s">
        <v>4657</v>
      </c>
      <c r="F5023" s="7">
        <v>970200</v>
      </c>
      <c r="G5023" s="6" t="s">
        <v>1366</v>
      </c>
      <c r="H5023" s="7">
        <v>101871</v>
      </c>
      <c r="I5023" s="136">
        <v>2692854</v>
      </c>
      <c r="J5023" s="138" t="s">
        <v>712</v>
      </c>
      <c r="K5023" s="139"/>
      <c r="L5023" t="str">
        <f t="shared" si="285"/>
        <v>22376</v>
      </c>
      <c r="M5023">
        <f t="shared" si="286"/>
        <v>22376</v>
      </c>
      <c r="N5023" s="37">
        <f t="shared" si="284"/>
        <v>970200</v>
      </c>
    </row>
    <row r="5024" spans="1:14" ht="25.05" x14ac:dyDescent="0.3">
      <c r="A5024" s="3">
        <v>6</v>
      </c>
      <c r="B5024" s="135"/>
      <c r="C5024" s="4" t="s">
        <v>8014</v>
      </c>
      <c r="D5024" s="5">
        <v>45041</v>
      </c>
      <c r="E5024" s="6" t="s">
        <v>4649</v>
      </c>
      <c r="F5024" s="7">
        <v>2038575</v>
      </c>
      <c r="G5024" s="6" t="s">
        <v>1366</v>
      </c>
      <c r="H5024" s="7">
        <v>214050</v>
      </c>
      <c r="I5024" s="137"/>
      <c r="J5024" s="140"/>
      <c r="K5024" s="141"/>
      <c r="L5024" t="str">
        <f t="shared" si="285"/>
        <v>23769</v>
      </c>
      <c r="M5024">
        <f t="shared" si="286"/>
        <v>23769</v>
      </c>
      <c r="N5024" s="37">
        <f t="shared" si="284"/>
        <v>2038575</v>
      </c>
    </row>
    <row r="5025" spans="1:14" ht="25.05" x14ac:dyDescent="0.3">
      <c r="A5025" s="3">
        <v>6</v>
      </c>
      <c r="B5025" s="134" t="s">
        <v>8015</v>
      </c>
      <c r="C5025" s="4" t="s">
        <v>8016</v>
      </c>
      <c r="D5025" s="5">
        <v>45055</v>
      </c>
      <c r="E5025" s="6" t="s">
        <v>4649</v>
      </c>
      <c r="F5025" s="7">
        <v>816585</v>
      </c>
      <c r="G5025" s="6" t="s">
        <v>1366</v>
      </c>
      <c r="H5025" s="7">
        <v>85741</v>
      </c>
      <c r="I5025" s="136">
        <v>2012663</v>
      </c>
      <c r="J5025" s="138" t="s">
        <v>712</v>
      </c>
      <c r="K5025" s="139"/>
      <c r="L5025" t="str">
        <f t="shared" si="285"/>
        <v>25975</v>
      </c>
      <c r="M5025">
        <f t="shared" si="286"/>
        <v>25975</v>
      </c>
      <c r="N5025" s="37">
        <f t="shared" si="284"/>
        <v>816585</v>
      </c>
    </row>
    <row r="5026" spans="1:14" ht="25.05" x14ac:dyDescent="0.3">
      <c r="A5026" s="3">
        <v>6</v>
      </c>
      <c r="B5026" s="135"/>
      <c r="C5026" s="4" t="s">
        <v>8017</v>
      </c>
      <c r="D5026" s="5">
        <v>45062</v>
      </c>
      <c r="E5026" s="6" t="s">
        <v>4649</v>
      </c>
      <c r="F5026" s="7">
        <v>1432200</v>
      </c>
      <c r="G5026" s="6" t="s">
        <v>1366</v>
      </c>
      <c r="H5026" s="7">
        <v>150381</v>
      </c>
      <c r="I5026" s="137"/>
      <c r="J5026" s="140"/>
      <c r="K5026" s="141"/>
      <c r="L5026" t="str">
        <f t="shared" si="285"/>
        <v>28438</v>
      </c>
      <c r="M5026">
        <f t="shared" si="286"/>
        <v>28438</v>
      </c>
      <c r="N5026" s="37">
        <f t="shared" si="284"/>
        <v>1432200</v>
      </c>
    </row>
    <row r="5027" spans="1:14" x14ac:dyDescent="0.3">
      <c r="A5027" s="3">
        <v>6</v>
      </c>
      <c r="B5027" s="134" t="s">
        <v>8025</v>
      </c>
      <c r="C5027" s="4" t="s">
        <v>8026</v>
      </c>
      <c r="D5027" s="5">
        <v>45005</v>
      </c>
      <c r="E5027" s="6" t="s">
        <v>8027</v>
      </c>
      <c r="F5027" s="7">
        <v>466620</v>
      </c>
      <c r="G5027" s="6" t="s">
        <v>1366</v>
      </c>
      <c r="H5027" s="7">
        <v>48995</v>
      </c>
      <c r="I5027" s="136">
        <v>758341</v>
      </c>
      <c r="J5027" s="138" t="s">
        <v>717</v>
      </c>
      <c r="K5027" s="139"/>
      <c r="L5027" t="str">
        <f t="shared" si="285"/>
        <v>15751</v>
      </c>
      <c r="M5027">
        <f t="shared" si="286"/>
        <v>15751</v>
      </c>
      <c r="N5027" s="37">
        <f t="shared" si="284"/>
        <v>466620</v>
      </c>
    </row>
    <row r="5028" spans="1:14" x14ac:dyDescent="0.3">
      <c r="A5028" s="3">
        <v>6</v>
      </c>
      <c r="B5028" s="135"/>
      <c r="C5028" s="4" t="s">
        <v>8028</v>
      </c>
      <c r="D5028" s="5">
        <v>45013</v>
      </c>
      <c r="E5028" s="6" t="s">
        <v>8029</v>
      </c>
      <c r="F5028" s="7">
        <v>380688</v>
      </c>
      <c r="G5028" s="6" t="s">
        <v>1366</v>
      </c>
      <c r="H5028" s="7">
        <v>39972</v>
      </c>
      <c r="I5028" s="137"/>
      <c r="J5028" s="140"/>
      <c r="K5028" s="141"/>
      <c r="L5028" t="str">
        <f t="shared" si="285"/>
        <v>17675</v>
      </c>
      <c r="M5028">
        <f t="shared" si="286"/>
        <v>17675</v>
      </c>
      <c r="N5028" s="37">
        <f t="shared" si="284"/>
        <v>380688</v>
      </c>
    </row>
    <row r="5029" spans="1:14" ht="37.6" x14ac:dyDescent="0.3">
      <c r="A5029" s="3">
        <v>6</v>
      </c>
      <c r="B5029" s="8" t="s">
        <v>8030</v>
      </c>
      <c r="C5029" s="4" t="s">
        <v>8031</v>
      </c>
      <c r="D5029" s="5">
        <v>44931</v>
      </c>
      <c r="E5029" s="6" t="s">
        <v>4649</v>
      </c>
      <c r="F5029" s="7">
        <v>466620</v>
      </c>
      <c r="G5029" s="6" t="s">
        <v>1366</v>
      </c>
      <c r="H5029" s="7">
        <v>48995</v>
      </c>
      <c r="I5029" s="11">
        <v>417625</v>
      </c>
      <c r="J5029" s="132" t="s">
        <v>1866</v>
      </c>
      <c r="K5029" s="133"/>
      <c r="L5029" t="str">
        <f t="shared" si="285"/>
        <v>00407</v>
      </c>
      <c r="M5029">
        <f t="shared" si="286"/>
        <v>407</v>
      </c>
      <c r="N5029" s="37">
        <f t="shared" si="284"/>
        <v>466620</v>
      </c>
    </row>
    <row r="5030" spans="1:14" ht="37.6" x14ac:dyDescent="0.3">
      <c r="A5030" s="3">
        <v>6</v>
      </c>
      <c r="B5030" s="8" t="s">
        <v>8032</v>
      </c>
      <c r="C5030" s="4" t="s">
        <v>8033</v>
      </c>
      <c r="D5030" s="5">
        <v>45013</v>
      </c>
      <c r="E5030" s="6" t="s">
        <v>4649</v>
      </c>
      <c r="F5030" s="7">
        <v>951720</v>
      </c>
      <c r="G5030" s="6" t="s">
        <v>1366</v>
      </c>
      <c r="H5030" s="7">
        <v>99931</v>
      </c>
      <c r="I5030" s="11">
        <v>851789</v>
      </c>
      <c r="J5030" s="132" t="s">
        <v>1866</v>
      </c>
      <c r="K5030" s="133"/>
      <c r="L5030" t="str">
        <f t="shared" si="285"/>
        <v>17640</v>
      </c>
      <c r="M5030">
        <f t="shared" si="286"/>
        <v>17640</v>
      </c>
      <c r="N5030" s="37">
        <f t="shared" si="284"/>
        <v>951720</v>
      </c>
    </row>
    <row r="5031" spans="1:14" ht="25.05" x14ac:dyDescent="0.3">
      <c r="A5031" s="3">
        <v>6</v>
      </c>
      <c r="B5031" s="134" t="s">
        <v>8036</v>
      </c>
      <c r="C5031" s="4" t="s">
        <v>8037</v>
      </c>
      <c r="D5031" s="5">
        <v>44993</v>
      </c>
      <c r="E5031" s="6" t="s">
        <v>4649</v>
      </c>
      <c r="F5031" s="7">
        <v>1166550</v>
      </c>
      <c r="G5031" s="6" t="s">
        <v>1366</v>
      </c>
      <c r="H5031" s="7">
        <v>122488</v>
      </c>
      <c r="I5031" s="136">
        <v>1879312</v>
      </c>
      <c r="J5031" s="138" t="s">
        <v>722</v>
      </c>
      <c r="K5031" s="139"/>
      <c r="L5031" t="str">
        <f t="shared" si="285"/>
        <v>11778</v>
      </c>
      <c r="M5031">
        <f t="shared" si="286"/>
        <v>11778</v>
      </c>
      <c r="N5031" s="37">
        <f t="shared" si="284"/>
        <v>1166550</v>
      </c>
    </row>
    <row r="5032" spans="1:14" ht="25.05" x14ac:dyDescent="0.3">
      <c r="A5032" s="3">
        <v>6</v>
      </c>
      <c r="B5032" s="135"/>
      <c r="C5032" s="4" t="s">
        <v>8038</v>
      </c>
      <c r="D5032" s="5">
        <v>45014</v>
      </c>
      <c r="E5032" s="6" t="s">
        <v>4649</v>
      </c>
      <c r="F5032" s="7">
        <v>933240</v>
      </c>
      <c r="G5032" s="6" t="s">
        <v>1366</v>
      </c>
      <c r="H5032" s="7">
        <v>97990</v>
      </c>
      <c r="I5032" s="137"/>
      <c r="J5032" s="140"/>
      <c r="K5032" s="141"/>
      <c r="L5032" t="str">
        <f t="shared" si="285"/>
        <v>17742</v>
      </c>
      <c r="M5032">
        <f t="shared" si="286"/>
        <v>17742</v>
      </c>
      <c r="N5032" s="37">
        <f t="shared" si="284"/>
        <v>933240</v>
      </c>
    </row>
    <row r="5033" spans="1:14" ht="37.6" x14ac:dyDescent="0.3">
      <c r="A5033" s="3">
        <v>6</v>
      </c>
      <c r="B5033" s="8" t="s">
        <v>8039</v>
      </c>
      <c r="C5033" s="4" t="s">
        <v>8040</v>
      </c>
      <c r="D5033" s="5">
        <v>45030</v>
      </c>
      <c r="E5033" s="6" t="s">
        <v>4649</v>
      </c>
      <c r="F5033" s="7">
        <v>1418340</v>
      </c>
      <c r="G5033" s="6" t="s">
        <v>1366</v>
      </c>
      <c r="H5033" s="7">
        <v>148926</v>
      </c>
      <c r="I5033" s="11">
        <v>1269414</v>
      </c>
      <c r="J5033" s="132" t="s">
        <v>722</v>
      </c>
      <c r="K5033" s="133"/>
      <c r="L5033" t="str">
        <f t="shared" si="285"/>
        <v>22148</v>
      </c>
      <c r="M5033">
        <f t="shared" si="286"/>
        <v>22148</v>
      </c>
      <c r="N5033" s="37">
        <f t="shared" si="284"/>
        <v>1418340</v>
      </c>
    </row>
    <row r="5034" spans="1:14" ht="25.05" x14ac:dyDescent="0.3">
      <c r="A5034" s="3">
        <v>6</v>
      </c>
      <c r="B5034" s="134" t="s">
        <v>8041</v>
      </c>
      <c r="C5034" s="4" t="s">
        <v>8042</v>
      </c>
      <c r="D5034" s="5">
        <v>45063</v>
      </c>
      <c r="E5034" s="6" t="s">
        <v>4649</v>
      </c>
      <c r="F5034" s="7">
        <v>1772925</v>
      </c>
      <c r="G5034" s="6" t="s">
        <v>1366</v>
      </c>
      <c r="H5034" s="7">
        <v>186157</v>
      </c>
      <c r="I5034" s="136">
        <v>2129473</v>
      </c>
      <c r="J5034" s="138" t="s">
        <v>722</v>
      </c>
      <c r="K5034" s="139"/>
      <c r="L5034" t="str">
        <f t="shared" si="285"/>
        <v>28508</v>
      </c>
      <c r="M5034">
        <f t="shared" si="286"/>
        <v>28508</v>
      </c>
      <c r="N5034" s="37">
        <f t="shared" si="284"/>
        <v>1772925</v>
      </c>
    </row>
    <row r="5035" spans="1:14" ht="25.05" x14ac:dyDescent="0.3">
      <c r="A5035" s="3">
        <v>6</v>
      </c>
      <c r="B5035" s="135"/>
      <c r="C5035" s="4" t="s">
        <v>8043</v>
      </c>
      <c r="D5035" s="5">
        <v>45050</v>
      </c>
      <c r="E5035" s="6" t="s">
        <v>4657</v>
      </c>
      <c r="F5035" s="7">
        <v>606375</v>
      </c>
      <c r="G5035" s="6" t="s">
        <v>1366</v>
      </c>
      <c r="H5035" s="7">
        <v>63670</v>
      </c>
      <c r="I5035" s="137"/>
      <c r="J5035" s="140"/>
      <c r="K5035" s="141"/>
      <c r="L5035" t="str">
        <f t="shared" si="285"/>
        <v>25348</v>
      </c>
      <c r="M5035">
        <f t="shared" si="286"/>
        <v>25348</v>
      </c>
      <c r="N5035" s="37">
        <f t="shared" si="284"/>
        <v>606375</v>
      </c>
    </row>
    <row r="5036" spans="1:14" ht="37.6" x14ac:dyDescent="0.3">
      <c r="A5036" s="3">
        <v>6</v>
      </c>
      <c r="B5036" s="8" t="s">
        <v>8044</v>
      </c>
      <c r="C5036" s="4" t="s">
        <v>8045</v>
      </c>
      <c r="D5036" s="5">
        <v>45012</v>
      </c>
      <c r="E5036" s="6" t="s">
        <v>4649</v>
      </c>
      <c r="F5036" s="7">
        <v>1903440</v>
      </c>
      <c r="G5036" s="6" t="s">
        <v>1366</v>
      </c>
      <c r="H5036" s="7">
        <v>199861</v>
      </c>
      <c r="I5036" s="11">
        <v>1703579</v>
      </c>
      <c r="J5036" s="132" t="s">
        <v>726</v>
      </c>
      <c r="K5036" s="133"/>
      <c r="L5036" t="str">
        <f t="shared" si="285"/>
        <v>17566</v>
      </c>
      <c r="M5036">
        <f t="shared" si="286"/>
        <v>17566</v>
      </c>
      <c r="N5036" s="37">
        <f t="shared" si="284"/>
        <v>1903440</v>
      </c>
    </row>
    <row r="5037" spans="1:14" ht="37.6" x14ac:dyDescent="0.3">
      <c r="A5037" s="3">
        <v>6</v>
      </c>
      <c r="B5037" s="8" t="s">
        <v>8046</v>
      </c>
      <c r="C5037" s="4" t="s">
        <v>8047</v>
      </c>
      <c r="D5037" s="5">
        <v>45017</v>
      </c>
      <c r="E5037" s="6" t="s">
        <v>4649</v>
      </c>
      <c r="F5037" s="7">
        <v>1903440</v>
      </c>
      <c r="G5037" s="6" t="s">
        <v>1366</v>
      </c>
      <c r="H5037" s="7">
        <v>199861</v>
      </c>
      <c r="I5037" s="11">
        <v>1703579</v>
      </c>
      <c r="J5037" s="132" t="s">
        <v>735</v>
      </c>
      <c r="K5037" s="133"/>
      <c r="L5037" t="str">
        <f t="shared" si="285"/>
        <v>19109</v>
      </c>
      <c r="M5037">
        <f t="shared" si="286"/>
        <v>19109</v>
      </c>
      <c r="N5037" s="37">
        <f t="shared" si="284"/>
        <v>1903440</v>
      </c>
    </row>
    <row r="5038" spans="1:14" ht="37.6" x14ac:dyDescent="0.3">
      <c r="A5038" s="3">
        <v>6</v>
      </c>
      <c r="B5038" s="8" t="s">
        <v>8051</v>
      </c>
      <c r="C5038" s="4" t="s">
        <v>8052</v>
      </c>
      <c r="D5038" s="5">
        <v>45014</v>
      </c>
      <c r="E5038" s="6" t="s">
        <v>4649</v>
      </c>
      <c r="F5038" s="7">
        <v>1903440</v>
      </c>
      <c r="G5038" s="6" t="s">
        <v>1366</v>
      </c>
      <c r="H5038" s="7">
        <v>199861</v>
      </c>
      <c r="I5038" s="11">
        <v>1703579</v>
      </c>
      <c r="J5038" s="132" t="s">
        <v>739</v>
      </c>
      <c r="K5038" s="133"/>
      <c r="L5038" t="str">
        <f t="shared" si="285"/>
        <v>17780</v>
      </c>
      <c r="M5038">
        <f t="shared" si="286"/>
        <v>17780</v>
      </c>
      <c r="N5038" s="37">
        <f t="shared" si="284"/>
        <v>1903440</v>
      </c>
    </row>
    <row r="5039" spans="1:14" ht="37.6" x14ac:dyDescent="0.3">
      <c r="A5039" s="3">
        <v>6</v>
      </c>
      <c r="B5039" s="8" t="s">
        <v>8053</v>
      </c>
      <c r="C5039" s="4" t="s">
        <v>8054</v>
      </c>
      <c r="D5039" s="5">
        <v>45070</v>
      </c>
      <c r="E5039" s="6" t="s">
        <v>4649</v>
      </c>
      <c r="F5039" s="7">
        <v>1796025</v>
      </c>
      <c r="G5039" s="6" t="s">
        <v>1366</v>
      </c>
      <c r="H5039" s="7">
        <v>188583</v>
      </c>
      <c r="I5039" s="11">
        <v>1607442</v>
      </c>
      <c r="J5039" s="132" t="s">
        <v>739</v>
      </c>
      <c r="K5039" s="133"/>
      <c r="L5039" t="str">
        <f t="shared" si="285"/>
        <v>30126</v>
      </c>
      <c r="M5039">
        <f t="shared" si="286"/>
        <v>30126</v>
      </c>
      <c r="N5039" s="37">
        <f t="shared" si="284"/>
        <v>1796025</v>
      </c>
    </row>
    <row r="5040" spans="1:14" x14ac:dyDescent="0.3">
      <c r="A5040" s="3">
        <v>6</v>
      </c>
      <c r="B5040" s="134" t="s">
        <v>8055</v>
      </c>
      <c r="C5040" s="4" t="s">
        <v>8056</v>
      </c>
      <c r="D5040" s="5">
        <v>45007</v>
      </c>
      <c r="E5040" s="6" t="s">
        <v>8057</v>
      </c>
      <c r="F5040" s="7">
        <v>757680</v>
      </c>
      <c r="G5040" s="6" t="s">
        <v>1366</v>
      </c>
      <c r="H5040" s="7">
        <v>79556</v>
      </c>
      <c r="I5040" s="136">
        <v>1947538</v>
      </c>
      <c r="J5040" s="138" t="s">
        <v>749</v>
      </c>
      <c r="K5040" s="139"/>
      <c r="L5040" t="str">
        <f t="shared" si="285"/>
        <v>15932</v>
      </c>
      <c r="M5040">
        <f t="shared" si="286"/>
        <v>15932</v>
      </c>
      <c r="N5040" s="37">
        <f t="shared" si="284"/>
        <v>757680</v>
      </c>
    </row>
    <row r="5041" spans="1:14" ht="25.05" x14ac:dyDescent="0.3">
      <c r="A5041" s="3">
        <v>6</v>
      </c>
      <c r="B5041" s="135"/>
      <c r="C5041" s="4" t="s">
        <v>8058</v>
      </c>
      <c r="D5041" s="5">
        <v>45014</v>
      </c>
      <c r="E5041" s="6" t="s">
        <v>4649</v>
      </c>
      <c r="F5041" s="7">
        <v>1418340</v>
      </c>
      <c r="G5041" s="6" t="s">
        <v>1366</v>
      </c>
      <c r="H5041" s="7">
        <v>148926</v>
      </c>
      <c r="I5041" s="137"/>
      <c r="J5041" s="140"/>
      <c r="K5041" s="141"/>
      <c r="L5041" t="str">
        <f t="shared" si="285"/>
        <v>17779</v>
      </c>
      <c r="M5041">
        <f t="shared" si="286"/>
        <v>17779</v>
      </c>
      <c r="N5041" s="37">
        <f t="shared" si="284"/>
        <v>1418340</v>
      </c>
    </row>
    <row r="5042" spans="1:14" ht="25.05" x14ac:dyDescent="0.3">
      <c r="A5042" s="3">
        <v>6</v>
      </c>
      <c r="B5042" s="134" t="s">
        <v>8059</v>
      </c>
      <c r="C5042" s="4" t="s">
        <v>8060</v>
      </c>
      <c r="D5042" s="5">
        <v>45038</v>
      </c>
      <c r="E5042" s="6" t="s">
        <v>4649</v>
      </c>
      <c r="F5042" s="7">
        <v>583275</v>
      </c>
      <c r="G5042" s="6" t="s">
        <v>1366</v>
      </c>
      <c r="H5042" s="7">
        <v>61244</v>
      </c>
      <c r="I5042" s="136">
        <v>956196</v>
      </c>
      <c r="J5042" s="138" t="s">
        <v>749</v>
      </c>
      <c r="K5042" s="139"/>
      <c r="L5042" t="str">
        <f t="shared" si="285"/>
        <v>23572</v>
      </c>
      <c r="M5042">
        <f t="shared" si="286"/>
        <v>23572</v>
      </c>
      <c r="N5042" s="37">
        <f t="shared" si="284"/>
        <v>583275</v>
      </c>
    </row>
    <row r="5043" spans="1:14" ht="25.05" x14ac:dyDescent="0.3">
      <c r="A5043" s="3">
        <v>6</v>
      </c>
      <c r="B5043" s="135"/>
      <c r="C5043" s="4" t="s">
        <v>8061</v>
      </c>
      <c r="D5043" s="5">
        <v>45024</v>
      </c>
      <c r="E5043" s="6" t="s">
        <v>4657</v>
      </c>
      <c r="F5043" s="7">
        <v>485100</v>
      </c>
      <c r="G5043" s="6" t="s">
        <v>1366</v>
      </c>
      <c r="H5043" s="7">
        <v>50935</v>
      </c>
      <c r="I5043" s="137"/>
      <c r="J5043" s="140"/>
      <c r="K5043" s="141"/>
      <c r="L5043" t="str">
        <f t="shared" si="285"/>
        <v>20493</v>
      </c>
      <c r="M5043">
        <f t="shared" si="286"/>
        <v>20493</v>
      </c>
      <c r="N5043" s="37">
        <f t="shared" si="284"/>
        <v>485100</v>
      </c>
    </row>
    <row r="5044" spans="1:14" ht="25.05" x14ac:dyDescent="0.3">
      <c r="A5044" s="3">
        <v>6</v>
      </c>
      <c r="B5044" s="134" t="s">
        <v>8062</v>
      </c>
      <c r="C5044" s="4" t="s">
        <v>8063</v>
      </c>
      <c r="D5044" s="5">
        <v>45070</v>
      </c>
      <c r="E5044" s="6" t="s">
        <v>4649</v>
      </c>
      <c r="F5044" s="7">
        <v>1189650</v>
      </c>
      <c r="G5044" s="6" t="s">
        <v>1366</v>
      </c>
      <c r="H5044" s="7">
        <v>124914</v>
      </c>
      <c r="I5044" s="136">
        <v>2129473</v>
      </c>
      <c r="J5044" s="138" t="s">
        <v>749</v>
      </c>
      <c r="K5044" s="139"/>
      <c r="L5044" t="str">
        <f t="shared" si="285"/>
        <v>30125</v>
      </c>
      <c r="M5044">
        <f t="shared" si="286"/>
        <v>30125</v>
      </c>
      <c r="N5044" s="37">
        <f t="shared" si="284"/>
        <v>1189650</v>
      </c>
    </row>
    <row r="5045" spans="1:14" ht="25.05" x14ac:dyDescent="0.3">
      <c r="A5045" s="3">
        <v>6</v>
      </c>
      <c r="B5045" s="135"/>
      <c r="C5045" s="4" t="s">
        <v>8064</v>
      </c>
      <c r="D5045" s="5">
        <v>45052</v>
      </c>
      <c r="E5045" s="6" t="s">
        <v>4649</v>
      </c>
      <c r="F5045" s="7">
        <v>1189650</v>
      </c>
      <c r="G5045" s="6" t="s">
        <v>1366</v>
      </c>
      <c r="H5045" s="7">
        <v>124914</v>
      </c>
      <c r="I5045" s="137"/>
      <c r="J5045" s="140"/>
      <c r="K5045" s="141"/>
      <c r="L5045" t="str">
        <f t="shared" si="285"/>
        <v>25542</v>
      </c>
      <c r="M5045">
        <f t="shared" si="286"/>
        <v>25542</v>
      </c>
      <c r="N5045" s="37">
        <f t="shared" si="284"/>
        <v>1189650</v>
      </c>
    </row>
    <row r="5046" spans="1:14" ht="25.05" x14ac:dyDescent="0.3">
      <c r="A5046" s="3">
        <v>6</v>
      </c>
      <c r="B5046" s="134" t="s">
        <v>8072</v>
      </c>
      <c r="C5046" s="4" t="s">
        <v>8073</v>
      </c>
      <c r="D5046" s="5">
        <v>44970</v>
      </c>
      <c r="E5046" s="6" t="s">
        <v>4649</v>
      </c>
      <c r="F5046" s="7">
        <v>1894200</v>
      </c>
      <c r="G5046" s="6" t="s">
        <v>1366</v>
      </c>
      <c r="H5046" s="7">
        <v>198891</v>
      </c>
      <c r="I5046" s="136">
        <v>2217340</v>
      </c>
      <c r="J5046" s="138" t="s">
        <v>767</v>
      </c>
      <c r="K5046" s="139"/>
      <c r="L5046" t="str">
        <f t="shared" si="285"/>
        <v>04017</v>
      </c>
      <c r="M5046">
        <f t="shared" si="286"/>
        <v>4017</v>
      </c>
      <c r="N5046" s="37">
        <f t="shared" si="284"/>
        <v>1894200</v>
      </c>
    </row>
    <row r="5047" spans="1:14" ht="25.05" x14ac:dyDescent="0.3">
      <c r="A5047" s="3">
        <v>6</v>
      </c>
      <c r="B5047" s="135"/>
      <c r="C5047" s="4" t="s">
        <v>8074</v>
      </c>
      <c r="D5047" s="5">
        <v>44970</v>
      </c>
      <c r="E5047" s="6" t="s">
        <v>4649</v>
      </c>
      <c r="F5047" s="7">
        <v>583275</v>
      </c>
      <c r="G5047" s="6" t="s">
        <v>1366</v>
      </c>
      <c r="H5047" s="7">
        <v>61244</v>
      </c>
      <c r="I5047" s="137"/>
      <c r="J5047" s="140"/>
      <c r="K5047" s="141"/>
      <c r="L5047" t="str">
        <f t="shared" si="285"/>
        <v>04018</v>
      </c>
      <c r="M5047">
        <f t="shared" si="286"/>
        <v>4018</v>
      </c>
      <c r="N5047" s="37">
        <f t="shared" ref="N5047:N5110" si="287">+F5047</f>
        <v>583275</v>
      </c>
    </row>
    <row r="5048" spans="1:14" ht="25.05" x14ac:dyDescent="0.3">
      <c r="A5048" s="3">
        <v>6</v>
      </c>
      <c r="B5048" s="134" t="s">
        <v>8075</v>
      </c>
      <c r="C5048" s="4" t="s">
        <v>8076</v>
      </c>
      <c r="D5048" s="5">
        <v>45012</v>
      </c>
      <c r="E5048" s="6" t="s">
        <v>4649</v>
      </c>
      <c r="F5048" s="7">
        <v>761376</v>
      </c>
      <c r="G5048" s="6" t="s">
        <v>1366</v>
      </c>
      <c r="H5048" s="7">
        <v>79944</v>
      </c>
      <c r="I5048" s="136">
        <v>2124512</v>
      </c>
      <c r="J5048" s="138" t="s">
        <v>767</v>
      </c>
      <c r="K5048" s="139"/>
      <c r="L5048" t="str">
        <f t="shared" si="285"/>
        <v>17608</v>
      </c>
      <c r="M5048">
        <f t="shared" si="286"/>
        <v>17608</v>
      </c>
      <c r="N5048" s="37">
        <f t="shared" si="287"/>
        <v>761376</v>
      </c>
    </row>
    <row r="5049" spans="1:14" ht="25.05" x14ac:dyDescent="0.3">
      <c r="A5049" s="3">
        <v>6</v>
      </c>
      <c r="B5049" s="135"/>
      <c r="C5049" s="4" t="s">
        <v>8077</v>
      </c>
      <c r="D5049" s="5">
        <v>45012</v>
      </c>
      <c r="E5049" s="6" t="s">
        <v>4649</v>
      </c>
      <c r="F5049" s="7">
        <v>1612380</v>
      </c>
      <c r="G5049" s="6" t="s">
        <v>1366</v>
      </c>
      <c r="H5049" s="7">
        <v>169300</v>
      </c>
      <c r="I5049" s="137"/>
      <c r="J5049" s="140"/>
      <c r="K5049" s="141"/>
      <c r="L5049" t="str">
        <f t="shared" si="285"/>
        <v>17604</v>
      </c>
      <c r="M5049">
        <f t="shared" si="286"/>
        <v>17604</v>
      </c>
      <c r="N5049" s="37">
        <f t="shared" si="287"/>
        <v>1612380</v>
      </c>
    </row>
    <row r="5050" spans="1:14" ht="25.05" x14ac:dyDescent="0.3">
      <c r="A5050" s="3">
        <v>6</v>
      </c>
      <c r="B5050" s="134" t="s">
        <v>8086</v>
      </c>
      <c r="C5050" s="4" t="s">
        <v>8087</v>
      </c>
      <c r="D5050" s="5">
        <v>44985</v>
      </c>
      <c r="E5050" s="6" t="s">
        <v>4657</v>
      </c>
      <c r="F5050" s="7">
        <v>2379300</v>
      </c>
      <c r="G5050" s="6" t="s">
        <v>1366</v>
      </c>
      <c r="H5050" s="7">
        <v>249826</v>
      </c>
      <c r="I5050" s="136">
        <v>5323684</v>
      </c>
      <c r="J5050" s="138" t="s">
        <v>777</v>
      </c>
      <c r="K5050" s="139"/>
      <c r="L5050" t="str">
        <f t="shared" si="285"/>
        <v>09085</v>
      </c>
      <c r="M5050">
        <f t="shared" si="286"/>
        <v>9085</v>
      </c>
      <c r="N5050" s="37">
        <f t="shared" si="287"/>
        <v>2379300</v>
      </c>
    </row>
    <row r="5051" spans="1:14" ht="25.05" x14ac:dyDescent="0.3">
      <c r="A5051" s="3">
        <v>6</v>
      </c>
      <c r="B5051" s="142"/>
      <c r="C5051" s="4" t="s">
        <v>8088</v>
      </c>
      <c r="D5051" s="5">
        <v>44968</v>
      </c>
      <c r="E5051" s="6" t="s">
        <v>4649</v>
      </c>
      <c r="F5051" s="7">
        <v>1796025</v>
      </c>
      <c r="G5051" s="6" t="s">
        <v>1366</v>
      </c>
      <c r="H5051" s="7">
        <v>188583</v>
      </c>
      <c r="I5051" s="143"/>
      <c r="J5051" s="144"/>
      <c r="K5051" s="145"/>
      <c r="L5051" t="str">
        <f t="shared" si="285"/>
        <v>03874</v>
      </c>
      <c r="M5051">
        <f t="shared" si="286"/>
        <v>3874</v>
      </c>
      <c r="N5051" s="37">
        <f t="shared" si="287"/>
        <v>1796025</v>
      </c>
    </row>
    <row r="5052" spans="1:14" ht="25.05" x14ac:dyDescent="0.3">
      <c r="A5052" s="3">
        <v>6</v>
      </c>
      <c r="B5052" s="135"/>
      <c r="C5052" s="4" t="s">
        <v>8089</v>
      </c>
      <c r="D5052" s="5">
        <v>44978</v>
      </c>
      <c r="E5052" s="6" t="s">
        <v>4649</v>
      </c>
      <c r="F5052" s="7">
        <v>1772925</v>
      </c>
      <c r="G5052" s="6" t="s">
        <v>1366</v>
      </c>
      <c r="H5052" s="7">
        <v>186157</v>
      </c>
      <c r="I5052" s="137"/>
      <c r="J5052" s="140"/>
      <c r="K5052" s="141"/>
      <c r="L5052" t="str">
        <f t="shared" si="285"/>
        <v>06777</v>
      </c>
      <c r="M5052">
        <f t="shared" si="286"/>
        <v>6777</v>
      </c>
      <c r="N5052" s="37">
        <f t="shared" si="287"/>
        <v>1772925</v>
      </c>
    </row>
    <row r="5053" spans="1:14" ht="25.05" x14ac:dyDescent="0.3">
      <c r="A5053" s="3">
        <v>6</v>
      </c>
      <c r="B5053" s="134" t="s">
        <v>8090</v>
      </c>
      <c r="C5053" s="4" t="s">
        <v>8091</v>
      </c>
      <c r="D5053" s="5">
        <v>45027</v>
      </c>
      <c r="E5053" s="6" t="s">
        <v>4657</v>
      </c>
      <c r="F5053" s="7">
        <v>970200</v>
      </c>
      <c r="G5053" s="6" t="s">
        <v>1366</v>
      </c>
      <c r="H5053" s="7">
        <v>101871</v>
      </c>
      <c r="I5053" s="136">
        <v>2956453</v>
      </c>
      <c r="J5053" s="138" t="s">
        <v>777</v>
      </c>
      <c r="K5053" s="139"/>
      <c r="L5053" t="str">
        <f t="shared" si="285"/>
        <v>20576</v>
      </c>
      <c r="M5053">
        <f t="shared" si="286"/>
        <v>20576</v>
      </c>
      <c r="N5053" s="37">
        <f t="shared" si="287"/>
        <v>970200</v>
      </c>
    </row>
    <row r="5054" spans="1:14" ht="25.05" x14ac:dyDescent="0.3">
      <c r="A5054" s="3">
        <v>6</v>
      </c>
      <c r="B5054" s="135"/>
      <c r="C5054" s="4" t="s">
        <v>8092</v>
      </c>
      <c r="D5054" s="5">
        <v>45041</v>
      </c>
      <c r="E5054" s="6" t="s">
        <v>4649</v>
      </c>
      <c r="F5054" s="7">
        <v>2333100</v>
      </c>
      <c r="G5054" s="6" t="s">
        <v>1366</v>
      </c>
      <c r="H5054" s="7">
        <v>244976</v>
      </c>
      <c r="I5054" s="137"/>
      <c r="J5054" s="140"/>
      <c r="K5054" s="141"/>
      <c r="L5054" t="str">
        <f t="shared" si="285"/>
        <v>23729</v>
      </c>
      <c r="M5054">
        <f t="shared" si="286"/>
        <v>23729</v>
      </c>
      <c r="N5054" s="37">
        <f t="shared" si="287"/>
        <v>2333100</v>
      </c>
    </row>
    <row r="5055" spans="1:14" ht="25.05" x14ac:dyDescent="0.3">
      <c r="A5055" s="3">
        <v>6</v>
      </c>
      <c r="B5055" s="134" t="s">
        <v>8093</v>
      </c>
      <c r="C5055" s="4" t="s">
        <v>8094</v>
      </c>
      <c r="D5055" s="5">
        <v>45054</v>
      </c>
      <c r="E5055" s="6" t="s">
        <v>4657</v>
      </c>
      <c r="F5055" s="7">
        <v>1212750</v>
      </c>
      <c r="G5055" s="6" t="s">
        <v>1366</v>
      </c>
      <c r="H5055" s="7">
        <v>127339</v>
      </c>
      <c r="I5055" s="136">
        <v>3214885</v>
      </c>
      <c r="J5055" s="138" t="s">
        <v>777</v>
      </c>
      <c r="K5055" s="139"/>
      <c r="L5055" t="str">
        <f t="shared" si="285"/>
        <v>25687</v>
      </c>
      <c r="M5055">
        <f t="shared" si="286"/>
        <v>25687</v>
      </c>
      <c r="N5055" s="37">
        <f t="shared" si="287"/>
        <v>1212750</v>
      </c>
    </row>
    <row r="5056" spans="1:14" ht="25.05" x14ac:dyDescent="0.3">
      <c r="A5056" s="3">
        <v>6</v>
      </c>
      <c r="B5056" s="135"/>
      <c r="C5056" s="4" t="s">
        <v>8095</v>
      </c>
      <c r="D5056" s="5">
        <v>45076</v>
      </c>
      <c r="E5056" s="6" t="s">
        <v>4649</v>
      </c>
      <c r="F5056" s="7">
        <v>2379300</v>
      </c>
      <c r="G5056" s="6" t="s">
        <v>1366</v>
      </c>
      <c r="H5056" s="7">
        <v>249826</v>
      </c>
      <c r="I5056" s="137"/>
      <c r="J5056" s="140"/>
      <c r="K5056" s="141"/>
      <c r="L5056" t="str">
        <f t="shared" si="285"/>
        <v>31609</v>
      </c>
      <c r="M5056">
        <f t="shared" si="286"/>
        <v>31609</v>
      </c>
      <c r="N5056" s="37">
        <f t="shared" si="287"/>
        <v>2379300</v>
      </c>
    </row>
    <row r="5057" spans="1:14" ht="37.6" x14ac:dyDescent="0.3">
      <c r="A5057" s="3">
        <v>6</v>
      </c>
      <c r="B5057" s="8" t="s">
        <v>8096</v>
      </c>
      <c r="C5057" s="4" t="s">
        <v>8097</v>
      </c>
      <c r="D5057" s="5">
        <v>44980</v>
      </c>
      <c r="E5057" s="6" t="s">
        <v>4649</v>
      </c>
      <c r="F5057" s="7">
        <v>1796025</v>
      </c>
      <c r="G5057" s="6" t="s">
        <v>1366</v>
      </c>
      <c r="H5057" s="7">
        <v>188583</v>
      </c>
      <c r="I5057" s="11">
        <v>1607442</v>
      </c>
      <c r="J5057" s="132" t="s">
        <v>1905</v>
      </c>
      <c r="K5057" s="133"/>
      <c r="L5057" t="str">
        <f t="shared" si="285"/>
        <v>08599</v>
      </c>
      <c r="M5057">
        <f t="shared" si="286"/>
        <v>8599</v>
      </c>
      <c r="N5057" s="37">
        <f t="shared" si="287"/>
        <v>1796025</v>
      </c>
    </row>
    <row r="5058" spans="1:14" ht="37.6" x14ac:dyDescent="0.3">
      <c r="A5058" s="3">
        <v>6</v>
      </c>
      <c r="B5058" s="8" t="s">
        <v>8098</v>
      </c>
      <c r="C5058" s="4" t="s">
        <v>8099</v>
      </c>
      <c r="D5058" s="5">
        <v>45003</v>
      </c>
      <c r="E5058" s="6" t="s">
        <v>4649</v>
      </c>
      <c r="F5058" s="7">
        <v>933240</v>
      </c>
      <c r="G5058" s="6" t="s">
        <v>1366</v>
      </c>
      <c r="H5058" s="7">
        <v>97990</v>
      </c>
      <c r="I5058" s="11">
        <v>835250</v>
      </c>
      <c r="J5058" s="132" t="s">
        <v>1905</v>
      </c>
      <c r="K5058" s="133"/>
      <c r="L5058" t="str">
        <f t="shared" si="285"/>
        <v>15729</v>
      </c>
      <c r="M5058">
        <f t="shared" si="286"/>
        <v>15729</v>
      </c>
      <c r="N5058" s="37">
        <f t="shared" si="287"/>
        <v>933240</v>
      </c>
    </row>
    <row r="5059" spans="1:14" ht="37.6" x14ac:dyDescent="0.3">
      <c r="A5059" s="3">
        <v>6</v>
      </c>
      <c r="B5059" s="8" t="s">
        <v>8100</v>
      </c>
      <c r="C5059" s="4" t="s">
        <v>8101</v>
      </c>
      <c r="D5059" s="5">
        <v>45024</v>
      </c>
      <c r="E5059" s="6" t="s">
        <v>4649</v>
      </c>
      <c r="F5059" s="7">
        <v>1903440</v>
      </c>
      <c r="G5059" s="6" t="s">
        <v>1366</v>
      </c>
      <c r="H5059" s="7">
        <v>199861</v>
      </c>
      <c r="I5059" s="11">
        <v>1703579</v>
      </c>
      <c r="J5059" s="132" t="s">
        <v>1905</v>
      </c>
      <c r="K5059" s="133"/>
      <c r="L5059" t="str">
        <f t="shared" si="285"/>
        <v>20491</v>
      </c>
      <c r="M5059">
        <f t="shared" si="286"/>
        <v>20491</v>
      </c>
      <c r="N5059" s="37">
        <f t="shared" si="287"/>
        <v>1903440</v>
      </c>
    </row>
    <row r="5060" spans="1:14" ht="37.6" x14ac:dyDescent="0.3">
      <c r="A5060" s="3">
        <v>6</v>
      </c>
      <c r="B5060" s="8" t="s">
        <v>8102</v>
      </c>
      <c r="C5060" s="4" t="s">
        <v>8103</v>
      </c>
      <c r="D5060" s="5">
        <v>45068</v>
      </c>
      <c r="E5060" s="6" t="s">
        <v>4649</v>
      </c>
      <c r="F5060" s="7">
        <v>2379300</v>
      </c>
      <c r="G5060" s="6" t="s">
        <v>1366</v>
      </c>
      <c r="H5060" s="7">
        <v>249827</v>
      </c>
      <c r="I5060" s="11">
        <v>2129473</v>
      </c>
      <c r="J5060" s="132" t="s">
        <v>1905</v>
      </c>
      <c r="K5060" s="133"/>
      <c r="L5060" t="str">
        <f t="shared" si="285"/>
        <v>29829</v>
      </c>
      <c r="M5060">
        <f t="shared" si="286"/>
        <v>29829</v>
      </c>
      <c r="N5060" s="37">
        <f t="shared" si="287"/>
        <v>2379300</v>
      </c>
    </row>
    <row r="5061" spans="1:14" ht="37.6" x14ac:dyDescent="0.3">
      <c r="A5061" s="3">
        <v>6</v>
      </c>
      <c r="B5061" s="8" t="s">
        <v>8106</v>
      </c>
      <c r="C5061" s="4" t="s">
        <v>8107</v>
      </c>
      <c r="D5061" s="5">
        <v>44968</v>
      </c>
      <c r="E5061" s="6" t="s">
        <v>4649</v>
      </c>
      <c r="F5061" s="7">
        <v>2472855</v>
      </c>
      <c r="G5061" s="6" t="s">
        <v>1366</v>
      </c>
      <c r="H5061" s="7">
        <v>259650</v>
      </c>
      <c r="I5061" s="11">
        <v>2213205</v>
      </c>
      <c r="J5061" s="132" t="s">
        <v>788</v>
      </c>
      <c r="K5061" s="133"/>
      <c r="L5061" t="str">
        <f t="shared" si="285"/>
        <v>03876</v>
      </c>
      <c r="M5061">
        <f t="shared" si="286"/>
        <v>3876</v>
      </c>
      <c r="N5061" s="37">
        <f t="shared" si="287"/>
        <v>2472855</v>
      </c>
    </row>
    <row r="5062" spans="1:14" ht="37.6" x14ac:dyDescent="0.3">
      <c r="A5062" s="3">
        <v>6</v>
      </c>
      <c r="B5062" s="8" t="s">
        <v>8108</v>
      </c>
      <c r="C5062" s="4" t="s">
        <v>8109</v>
      </c>
      <c r="D5062" s="5">
        <v>45012</v>
      </c>
      <c r="E5062" s="6" t="s">
        <v>4649</v>
      </c>
      <c r="F5062" s="7">
        <v>2463384</v>
      </c>
      <c r="G5062" s="6" t="s">
        <v>1366</v>
      </c>
      <c r="H5062" s="7">
        <v>258655</v>
      </c>
      <c r="I5062" s="11">
        <v>2204729</v>
      </c>
      <c r="J5062" s="132" t="s">
        <v>788</v>
      </c>
      <c r="K5062" s="133"/>
      <c r="L5062" t="str">
        <f t="shared" si="285"/>
        <v>17567</v>
      </c>
      <c r="M5062">
        <f t="shared" si="286"/>
        <v>17567</v>
      </c>
      <c r="N5062" s="37">
        <f t="shared" si="287"/>
        <v>2463384</v>
      </c>
    </row>
    <row r="5063" spans="1:14" ht="37.6" x14ac:dyDescent="0.3">
      <c r="A5063" s="3">
        <v>6</v>
      </c>
      <c r="B5063" s="8" t="s">
        <v>8110</v>
      </c>
      <c r="C5063" s="4" t="s">
        <v>8111</v>
      </c>
      <c r="D5063" s="5">
        <v>45043</v>
      </c>
      <c r="E5063" s="6" t="s">
        <v>4649</v>
      </c>
      <c r="F5063" s="7">
        <v>4758600</v>
      </c>
      <c r="G5063" s="6" t="s">
        <v>1366</v>
      </c>
      <c r="H5063" s="7">
        <v>499653</v>
      </c>
      <c r="I5063" s="11">
        <v>4258947</v>
      </c>
      <c r="J5063" s="132" t="s">
        <v>788</v>
      </c>
      <c r="K5063" s="133"/>
      <c r="L5063" t="str">
        <f t="shared" ref="L5063:L5126" si="288">+RIGHT(C5063,5)</f>
        <v>25043</v>
      </c>
      <c r="M5063">
        <f t="shared" ref="M5063:M5126" si="289">+L5063*1</f>
        <v>25043</v>
      </c>
      <c r="N5063" s="37">
        <f t="shared" si="287"/>
        <v>4758600</v>
      </c>
    </row>
    <row r="5064" spans="1:14" ht="37.6" x14ac:dyDescent="0.3">
      <c r="A5064" s="3">
        <v>6</v>
      </c>
      <c r="B5064" s="8" t="s">
        <v>8112</v>
      </c>
      <c r="C5064" s="4" t="s">
        <v>8113</v>
      </c>
      <c r="D5064" s="5">
        <v>45061</v>
      </c>
      <c r="E5064" s="6" t="s">
        <v>4649</v>
      </c>
      <c r="F5064" s="7">
        <v>3545850</v>
      </c>
      <c r="G5064" s="6" t="s">
        <v>1366</v>
      </c>
      <c r="H5064" s="7">
        <v>372314</v>
      </c>
      <c r="I5064" s="11">
        <v>3173536</v>
      </c>
      <c r="J5064" s="132" t="s">
        <v>788</v>
      </c>
      <c r="K5064" s="133"/>
      <c r="L5064" t="str">
        <f t="shared" si="288"/>
        <v>28338</v>
      </c>
      <c r="M5064">
        <f t="shared" si="289"/>
        <v>28338</v>
      </c>
      <c r="N5064" s="37">
        <f t="shared" si="287"/>
        <v>3545850</v>
      </c>
    </row>
    <row r="5065" spans="1:14" ht="37.6" x14ac:dyDescent="0.3">
      <c r="A5065" s="3">
        <v>6</v>
      </c>
      <c r="B5065" s="8" t="s">
        <v>8119</v>
      </c>
      <c r="C5065" s="4" t="s">
        <v>8120</v>
      </c>
      <c r="D5065" s="5">
        <v>44931</v>
      </c>
      <c r="E5065" s="6" t="s">
        <v>4649</v>
      </c>
      <c r="F5065" s="7">
        <v>1418340</v>
      </c>
      <c r="G5065" s="6" t="s">
        <v>1366</v>
      </c>
      <c r="H5065" s="7">
        <v>148926</v>
      </c>
      <c r="I5065" s="11">
        <v>1269414</v>
      </c>
      <c r="J5065" s="132" t="s">
        <v>802</v>
      </c>
      <c r="K5065" s="133"/>
      <c r="L5065" t="str">
        <f t="shared" si="288"/>
        <v>00410</v>
      </c>
      <c r="M5065">
        <f t="shared" si="289"/>
        <v>410</v>
      </c>
      <c r="N5065" s="37">
        <f t="shared" si="287"/>
        <v>1418340</v>
      </c>
    </row>
    <row r="5066" spans="1:14" ht="25.05" x14ac:dyDescent="0.3">
      <c r="A5066" s="3">
        <v>6</v>
      </c>
      <c r="B5066" s="134" t="s">
        <v>8121</v>
      </c>
      <c r="C5066" s="4" t="s">
        <v>8122</v>
      </c>
      <c r="D5066" s="5">
        <v>44984</v>
      </c>
      <c r="E5066" s="6" t="s">
        <v>4649</v>
      </c>
      <c r="F5066" s="7">
        <v>1189650</v>
      </c>
      <c r="G5066" s="6" t="s">
        <v>1366</v>
      </c>
      <c r="H5066" s="7">
        <v>124914</v>
      </c>
      <c r="I5066" s="136">
        <v>2129473</v>
      </c>
      <c r="J5066" s="138" t="s">
        <v>802</v>
      </c>
      <c r="K5066" s="139"/>
      <c r="L5066" t="str">
        <f t="shared" si="288"/>
        <v>09048</v>
      </c>
      <c r="M5066">
        <f t="shared" si="289"/>
        <v>9048</v>
      </c>
      <c r="N5066" s="37">
        <f t="shared" si="287"/>
        <v>1189650</v>
      </c>
    </row>
    <row r="5067" spans="1:14" ht="25.05" x14ac:dyDescent="0.3">
      <c r="A5067" s="3">
        <v>6</v>
      </c>
      <c r="B5067" s="135"/>
      <c r="C5067" s="4" t="s">
        <v>8123</v>
      </c>
      <c r="D5067" s="5">
        <v>44973</v>
      </c>
      <c r="E5067" s="6" t="s">
        <v>4649</v>
      </c>
      <c r="F5067" s="7">
        <v>1189650</v>
      </c>
      <c r="G5067" s="6" t="s">
        <v>1366</v>
      </c>
      <c r="H5067" s="7">
        <v>124914</v>
      </c>
      <c r="I5067" s="137"/>
      <c r="J5067" s="140"/>
      <c r="K5067" s="141"/>
      <c r="L5067" t="str">
        <f t="shared" si="288"/>
        <v>05498</v>
      </c>
      <c r="M5067">
        <f t="shared" si="289"/>
        <v>5498</v>
      </c>
      <c r="N5067" s="37">
        <f t="shared" si="287"/>
        <v>1189650</v>
      </c>
    </row>
    <row r="5068" spans="1:14" ht="25.05" x14ac:dyDescent="0.3">
      <c r="A5068" s="3">
        <v>6</v>
      </c>
      <c r="B5068" s="134" t="s">
        <v>8124</v>
      </c>
      <c r="C5068" s="4" t="s">
        <v>8125</v>
      </c>
      <c r="D5068" s="5">
        <v>45006</v>
      </c>
      <c r="E5068" s="6" t="s">
        <v>4649</v>
      </c>
      <c r="F5068" s="7">
        <v>466620</v>
      </c>
      <c r="G5068" s="6" t="s">
        <v>1366</v>
      </c>
      <c r="H5068" s="7">
        <v>48995</v>
      </c>
      <c r="I5068" s="136">
        <v>960331</v>
      </c>
      <c r="J5068" s="138" t="s">
        <v>802</v>
      </c>
      <c r="K5068" s="139"/>
      <c r="L5068" t="str">
        <f t="shared" si="288"/>
        <v>15818</v>
      </c>
      <c r="M5068">
        <f t="shared" si="289"/>
        <v>15818</v>
      </c>
      <c r="N5068" s="37">
        <f t="shared" si="287"/>
        <v>466620</v>
      </c>
    </row>
    <row r="5069" spans="1:14" ht="25.05" x14ac:dyDescent="0.3">
      <c r="A5069" s="3">
        <v>6</v>
      </c>
      <c r="B5069" s="135"/>
      <c r="C5069" s="4" t="s">
        <v>8126</v>
      </c>
      <c r="D5069" s="5">
        <v>44996</v>
      </c>
      <c r="E5069" s="6" t="s">
        <v>4657</v>
      </c>
      <c r="F5069" s="7">
        <v>606375</v>
      </c>
      <c r="G5069" s="6" t="s">
        <v>1366</v>
      </c>
      <c r="H5069" s="7">
        <v>63669</v>
      </c>
      <c r="I5069" s="137"/>
      <c r="J5069" s="140"/>
      <c r="K5069" s="141"/>
      <c r="L5069" t="str">
        <f t="shared" si="288"/>
        <v>13346</v>
      </c>
      <c r="M5069">
        <f t="shared" si="289"/>
        <v>13346</v>
      </c>
      <c r="N5069" s="37">
        <f t="shared" si="287"/>
        <v>606375</v>
      </c>
    </row>
    <row r="5070" spans="1:14" ht="25.05" x14ac:dyDescent="0.3">
      <c r="A5070" s="3">
        <v>6</v>
      </c>
      <c r="B5070" s="134" t="s">
        <v>8127</v>
      </c>
      <c r="C5070" s="4" t="s">
        <v>8128</v>
      </c>
      <c r="D5070" s="5">
        <v>45033</v>
      </c>
      <c r="E5070" s="6" t="s">
        <v>4657</v>
      </c>
      <c r="F5070" s="7">
        <v>970200</v>
      </c>
      <c r="G5070" s="6" t="s">
        <v>1366</v>
      </c>
      <c r="H5070" s="7">
        <v>101871</v>
      </c>
      <c r="I5070" s="136">
        <v>2784855</v>
      </c>
      <c r="J5070" s="138" t="s">
        <v>802</v>
      </c>
      <c r="K5070" s="139"/>
      <c r="L5070" t="str">
        <f t="shared" si="288"/>
        <v>22242</v>
      </c>
      <c r="M5070">
        <f t="shared" si="289"/>
        <v>22242</v>
      </c>
      <c r="N5070" s="37">
        <f t="shared" si="287"/>
        <v>970200</v>
      </c>
    </row>
    <row r="5071" spans="1:14" ht="25.05" x14ac:dyDescent="0.3">
      <c r="A5071" s="3">
        <v>6</v>
      </c>
      <c r="B5071" s="142"/>
      <c r="C5071" s="4" t="s">
        <v>8129</v>
      </c>
      <c r="D5071" s="5">
        <v>45041</v>
      </c>
      <c r="E5071" s="6" t="s">
        <v>4649</v>
      </c>
      <c r="F5071" s="7">
        <v>1189650</v>
      </c>
      <c r="G5071" s="6" t="s">
        <v>1366</v>
      </c>
      <c r="H5071" s="7">
        <v>124913</v>
      </c>
      <c r="I5071" s="143"/>
      <c r="J5071" s="144"/>
      <c r="K5071" s="145"/>
      <c r="L5071" t="str">
        <f t="shared" si="288"/>
        <v>23719</v>
      </c>
      <c r="M5071">
        <f t="shared" si="289"/>
        <v>23719</v>
      </c>
      <c r="N5071" s="37">
        <f t="shared" si="287"/>
        <v>1189650</v>
      </c>
    </row>
    <row r="5072" spans="1:14" ht="25.05" x14ac:dyDescent="0.3">
      <c r="A5072" s="3">
        <v>6</v>
      </c>
      <c r="B5072" s="135"/>
      <c r="C5072" s="4" t="s">
        <v>8130</v>
      </c>
      <c r="D5072" s="5">
        <v>45019</v>
      </c>
      <c r="E5072" s="6" t="s">
        <v>4649</v>
      </c>
      <c r="F5072" s="7">
        <v>951720</v>
      </c>
      <c r="G5072" s="6" t="s">
        <v>1366</v>
      </c>
      <c r="H5072" s="7">
        <v>99931</v>
      </c>
      <c r="I5072" s="137"/>
      <c r="J5072" s="140"/>
      <c r="K5072" s="141"/>
      <c r="L5072" t="str">
        <f t="shared" si="288"/>
        <v>19119</v>
      </c>
      <c r="M5072">
        <f t="shared" si="289"/>
        <v>19119</v>
      </c>
      <c r="N5072" s="37">
        <f t="shared" si="287"/>
        <v>951720</v>
      </c>
    </row>
    <row r="5073" spans="1:14" ht="37.6" x14ac:dyDescent="0.3">
      <c r="A5073" s="3">
        <v>6</v>
      </c>
      <c r="B5073" s="8" t="s">
        <v>8131</v>
      </c>
      <c r="C5073" s="4" t="s">
        <v>8132</v>
      </c>
      <c r="D5073" s="5">
        <v>45069</v>
      </c>
      <c r="E5073" s="6" t="s">
        <v>4649</v>
      </c>
      <c r="F5073" s="7">
        <v>1772925</v>
      </c>
      <c r="G5073" s="6" t="s">
        <v>1366</v>
      </c>
      <c r="H5073" s="7">
        <v>186157</v>
      </c>
      <c r="I5073" s="11">
        <v>1586768</v>
      </c>
      <c r="J5073" s="132" t="s">
        <v>802</v>
      </c>
      <c r="K5073" s="133"/>
      <c r="L5073" t="str">
        <f t="shared" si="288"/>
        <v>29949</v>
      </c>
      <c r="M5073">
        <f t="shared" si="289"/>
        <v>29949</v>
      </c>
      <c r="N5073" s="37">
        <f t="shared" si="287"/>
        <v>1772925</v>
      </c>
    </row>
    <row r="5074" spans="1:14" ht="25.05" x14ac:dyDescent="0.3">
      <c r="A5074" s="3">
        <v>6</v>
      </c>
      <c r="B5074" s="134" t="s">
        <v>8135</v>
      </c>
      <c r="C5074" s="4" t="s">
        <v>8136</v>
      </c>
      <c r="D5074" s="5">
        <v>44977</v>
      </c>
      <c r="E5074" s="6" t="s">
        <v>4657</v>
      </c>
      <c r="F5074" s="7">
        <v>606375</v>
      </c>
      <c r="G5074" s="6" t="s">
        <v>1366</v>
      </c>
      <c r="H5074" s="7">
        <v>63669</v>
      </c>
      <c r="I5074" s="136">
        <v>2672179</v>
      </c>
      <c r="J5074" s="138" t="s">
        <v>807</v>
      </c>
      <c r="K5074" s="139"/>
      <c r="L5074" t="str">
        <f t="shared" si="288"/>
        <v>06725</v>
      </c>
      <c r="M5074">
        <f t="shared" si="289"/>
        <v>6725</v>
      </c>
      <c r="N5074" s="37">
        <f t="shared" si="287"/>
        <v>606375</v>
      </c>
    </row>
    <row r="5075" spans="1:14" ht="25.05" x14ac:dyDescent="0.3">
      <c r="A5075" s="3">
        <v>6</v>
      </c>
      <c r="B5075" s="142"/>
      <c r="C5075" s="4" t="s">
        <v>8137</v>
      </c>
      <c r="D5075" s="5">
        <v>44970</v>
      </c>
      <c r="E5075" s="6" t="s">
        <v>4649</v>
      </c>
      <c r="F5075" s="7">
        <v>1189650</v>
      </c>
      <c r="G5075" s="6" t="s">
        <v>1366</v>
      </c>
      <c r="H5075" s="7">
        <v>124913</v>
      </c>
      <c r="I5075" s="143"/>
      <c r="J5075" s="144"/>
      <c r="K5075" s="145"/>
      <c r="L5075" t="str">
        <f t="shared" si="288"/>
        <v>04020</v>
      </c>
      <c r="M5075">
        <f t="shared" si="289"/>
        <v>4020</v>
      </c>
      <c r="N5075" s="37">
        <f t="shared" si="287"/>
        <v>1189650</v>
      </c>
    </row>
    <row r="5076" spans="1:14" ht="25.05" x14ac:dyDescent="0.3">
      <c r="A5076" s="3">
        <v>6</v>
      </c>
      <c r="B5076" s="135"/>
      <c r="C5076" s="4" t="s">
        <v>8138</v>
      </c>
      <c r="D5076" s="5">
        <v>44984</v>
      </c>
      <c r="E5076" s="6" t="s">
        <v>4649</v>
      </c>
      <c r="F5076" s="7">
        <v>1189650</v>
      </c>
      <c r="G5076" s="6" t="s">
        <v>1366</v>
      </c>
      <c r="H5076" s="7">
        <v>124913</v>
      </c>
      <c r="I5076" s="137"/>
      <c r="J5076" s="140"/>
      <c r="K5076" s="141"/>
      <c r="L5076" t="str">
        <f t="shared" si="288"/>
        <v>09067</v>
      </c>
      <c r="M5076">
        <f t="shared" si="289"/>
        <v>9067</v>
      </c>
      <c r="N5076" s="37">
        <f t="shared" si="287"/>
        <v>1189650</v>
      </c>
    </row>
    <row r="5077" spans="1:14" ht="37.6" x14ac:dyDescent="0.3">
      <c r="A5077" s="3">
        <v>6</v>
      </c>
      <c r="B5077" s="8" t="s">
        <v>8139</v>
      </c>
      <c r="C5077" s="4" t="s">
        <v>8140</v>
      </c>
      <c r="D5077" s="5">
        <v>45012</v>
      </c>
      <c r="E5077" s="6" t="s">
        <v>4649</v>
      </c>
      <c r="F5077" s="7">
        <v>951720</v>
      </c>
      <c r="G5077" s="6" t="s">
        <v>1366</v>
      </c>
      <c r="H5077" s="7">
        <v>99931</v>
      </c>
      <c r="I5077" s="11">
        <v>851789</v>
      </c>
      <c r="J5077" s="132" t="s">
        <v>807</v>
      </c>
      <c r="K5077" s="133"/>
      <c r="L5077" t="str">
        <f t="shared" si="288"/>
        <v>17603</v>
      </c>
      <c r="M5077">
        <f t="shared" si="289"/>
        <v>17603</v>
      </c>
      <c r="N5077" s="37">
        <f t="shared" si="287"/>
        <v>951720</v>
      </c>
    </row>
    <row r="5078" spans="1:14" ht="25.05" x14ac:dyDescent="0.3">
      <c r="A5078" s="3">
        <v>6</v>
      </c>
      <c r="B5078" s="134" t="s">
        <v>8141</v>
      </c>
      <c r="C5078" s="4" t="s">
        <v>8142</v>
      </c>
      <c r="D5078" s="5">
        <v>45033</v>
      </c>
      <c r="E5078" s="6" t="s">
        <v>4657</v>
      </c>
      <c r="F5078" s="7">
        <v>485100</v>
      </c>
      <c r="G5078" s="6" t="s">
        <v>1366</v>
      </c>
      <c r="H5078" s="7">
        <v>50936</v>
      </c>
      <c r="I5078" s="136">
        <v>868329</v>
      </c>
      <c r="J5078" s="138" t="s">
        <v>807</v>
      </c>
      <c r="K5078" s="139"/>
      <c r="L5078" t="str">
        <f t="shared" si="288"/>
        <v>22312</v>
      </c>
      <c r="M5078">
        <f t="shared" si="289"/>
        <v>22312</v>
      </c>
      <c r="N5078" s="37">
        <f t="shared" si="287"/>
        <v>485100</v>
      </c>
    </row>
    <row r="5079" spans="1:14" ht="25.05" x14ac:dyDescent="0.3">
      <c r="A5079" s="3">
        <v>6</v>
      </c>
      <c r="B5079" s="135"/>
      <c r="C5079" s="4" t="s">
        <v>8143</v>
      </c>
      <c r="D5079" s="5">
        <v>45019</v>
      </c>
      <c r="E5079" s="6" t="s">
        <v>4657</v>
      </c>
      <c r="F5079" s="7">
        <v>485100</v>
      </c>
      <c r="G5079" s="6" t="s">
        <v>1366</v>
      </c>
      <c r="H5079" s="7">
        <v>50936</v>
      </c>
      <c r="I5079" s="137"/>
      <c r="J5079" s="140"/>
      <c r="K5079" s="141"/>
      <c r="L5079" t="str">
        <f t="shared" si="288"/>
        <v>19170</v>
      </c>
      <c r="M5079">
        <f t="shared" si="289"/>
        <v>19170</v>
      </c>
      <c r="N5079" s="37">
        <f t="shared" si="287"/>
        <v>485100</v>
      </c>
    </row>
    <row r="5080" spans="1:14" ht="25.05" x14ac:dyDescent="0.3">
      <c r="A5080" s="3">
        <v>6</v>
      </c>
      <c r="B5080" s="134" t="s">
        <v>8144</v>
      </c>
      <c r="C5080" s="4" t="s">
        <v>8145</v>
      </c>
      <c r="D5080" s="5">
        <v>45054</v>
      </c>
      <c r="E5080" s="6" t="s">
        <v>4649</v>
      </c>
      <c r="F5080" s="7">
        <v>1166550</v>
      </c>
      <c r="G5080" s="6" t="s">
        <v>1366</v>
      </c>
      <c r="H5080" s="7">
        <v>122488</v>
      </c>
      <c r="I5080" s="136">
        <v>1586768</v>
      </c>
      <c r="J5080" s="138" t="s">
        <v>807</v>
      </c>
      <c r="K5080" s="139"/>
      <c r="L5080" t="str">
        <f t="shared" si="288"/>
        <v>25742</v>
      </c>
      <c r="M5080">
        <f t="shared" si="289"/>
        <v>25742</v>
      </c>
      <c r="N5080" s="37">
        <f t="shared" si="287"/>
        <v>1166550</v>
      </c>
    </row>
    <row r="5081" spans="1:14" ht="25.05" x14ac:dyDescent="0.3">
      <c r="A5081" s="3">
        <v>6</v>
      </c>
      <c r="B5081" s="135"/>
      <c r="C5081" s="4" t="s">
        <v>8146</v>
      </c>
      <c r="D5081" s="5">
        <v>45068</v>
      </c>
      <c r="E5081" s="6" t="s">
        <v>4657</v>
      </c>
      <c r="F5081" s="7">
        <v>606375</v>
      </c>
      <c r="G5081" s="6" t="s">
        <v>1366</v>
      </c>
      <c r="H5081" s="7">
        <v>63669</v>
      </c>
      <c r="I5081" s="137"/>
      <c r="J5081" s="140"/>
      <c r="K5081" s="141"/>
      <c r="L5081" t="str">
        <f t="shared" si="288"/>
        <v>29910</v>
      </c>
      <c r="M5081">
        <f t="shared" si="289"/>
        <v>29910</v>
      </c>
      <c r="N5081" s="37">
        <f t="shared" si="287"/>
        <v>606375</v>
      </c>
    </row>
    <row r="5082" spans="1:14" ht="37.6" x14ac:dyDescent="0.3">
      <c r="A5082" s="3">
        <v>6</v>
      </c>
      <c r="B5082" s="8" t="s">
        <v>8152</v>
      </c>
      <c r="C5082" s="4" t="s">
        <v>8153</v>
      </c>
      <c r="D5082" s="5">
        <v>44970</v>
      </c>
      <c r="E5082" s="6" t="s">
        <v>4649</v>
      </c>
      <c r="F5082" s="7">
        <v>1796025</v>
      </c>
      <c r="G5082" s="6" t="s">
        <v>1366</v>
      </c>
      <c r="H5082" s="7">
        <v>188583</v>
      </c>
      <c r="I5082" s="11">
        <v>1607442</v>
      </c>
      <c r="J5082" s="132" t="s">
        <v>811</v>
      </c>
      <c r="K5082" s="133"/>
      <c r="L5082" t="str">
        <f t="shared" si="288"/>
        <v>04019</v>
      </c>
      <c r="M5082">
        <f t="shared" si="289"/>
        <v>4019</v>
      </c>
      <c r="N5082" s="37">
        <f t="shared" si="287"/>
        <v>1796025</v>
      </c>
    </row>
    <row r="5083" spans="1:14" ht="37.6" x14ac:dyDescent="0.3">
      <c r="A5083" s="3">
        <v>6</v>
      </c>
      <c r="B5083" s="8" t="s">
        <v>8154</v>
      </c>
      <c r="C5083" s="4" t="s">
        <v>8155</v>
      </c>
      <c r="D5083" s="5">
        <v>45026</v>
      </c>
      <c r="E5083" s="6" t="s">
        <v>4649</v>
      </c>
      <c r="F5083" s="7">
        <v>380688</v>
      </c>
      <c r="G5083" s="6" t="s">
        <v>1366</v>
      </c>
      <c r="H5083" s="7">
        <v>39972</v>
      </c>
      <c r="I5083" s="11">
        <v>340716</v>
      </c>
      <c r="J5083" s="132" t="s">
        <v>811</v>
      </c>
      <c r="K5083" s="133"/>
      <c r="L5083" t="str">
        <f t="shared" si="288"/>
        <v>20533</v>
      </c>
      <c r="M5083">
        <f t="shared" si="289"/>
        <v>20533</v>
      </c>
      <c r="N5083" s="37">
        <f t="shared" si="287"/>
        <v>380688</v>
      </c>
    </row>
    <row r="5084" spans="1:14" ht="25.05" x14ac:dyDescent="0.3">
      <c r="A5084" s="3">
        <v>6</v>
      </c>
      <c r="B5084" s="134" t="s">
        <v>8160</v>
      </c>
      <c r="C5084" s="4" t="s">
        <v>8161</v>
      </c>
      <c r="D5084" s="5">
        <v>44967</v>
      </c>
      <c r="E5084" s="6" t="s">
        <v>4649</v>
      </c>
      <c r="F5084" s="7">
        <v>1189650</v>
      </c>
      <c r="G5084" s="6" t="s">
        <v>1366</v>
      </c>
      <c r="H5084" s="7">
        <v>124913</v>
      </c>
      <c r="I5084" s="136">
        <v>2108799</v>
      </c>
      <c r="J5084" s="138" t="s">
        <v>820</v>
      </c>
      <c r="K5084" s="139"/>
      <c r="L5084" t="str">
        <f t="shared" si="288"/>
        <v>03770</v>
      </c>
      <c r="M5084">
        <f t="shared" si="289"/>
        <v>3770</v>
      </c>
      <c r="N5084" s="37">
        <f t="shared" si="287"/>
        <v>1189650</v>
      </c>
    </row>
    <row r="5085" spans="1:14" ht="25.05" x14ac:dyDescent="0.3">
      <c r="A5085" s="3">
        <v>6</v>
      </c>
      <c r="B5085" s="135"/>
      <c r="C5085" s="4" t="s">
        <v>8162</v>
      </c>
      <c r="D5085" s="5">
        <v>44971</v>
      </c>
      <c r="E5085" s="6" t="s">
        <v>4649</v>
      </c>
      <c r="F5085" s="7">
        <v>1166550</v>
      </c>
      <c r="G5085" s="6" t="s">
        <v>1366</v>
      </c>
      <c r="H5085" s="7">
        <v>122488</v>
      </c>
      <c r="I5085" s="137"/>
      <c r="J5085" s="140"/>
      <c r="K5085" s="141"/>
      <c r="L5085" t="str">
        <f t="shared" si="288"/>
        <v>04074</v>
      </c>
      <c r="M5085">
        <f t="shared" si="289"/>
        <v>4074</v>
      </c>
      <c r="N5085" s="37">
        <f t="shared" si="287"/>
        <v>1166550</v>
      </c>
    </row>
    <row r="5086" spans="1:14" ht="25.05" x14ac:dyDescent="0.3">
      <c r="A5086" s="3">
        <v>6</v>
      </c>
      <c r="B5086" s="134" t="s">
        <v>8163</v>
      </c>
      <c r="C5086" s="4" t="s">
        <v>8164</v>
      </c>
      <c r="D5086" s="5">
        <v>44986</v>
      </c>
      <c r="E5086" s="6" t="s">
        <v>4657</v>
      </c>
      <c r="F5086" s="7">
        <v>606375</v>
      </c>
      <c r="G5086" s="6" t="s">
        <v>1366</v>
      </c>
      <c r="H5086" s="7">
        <v>63669</v>
      </c>
      <c r="I5086" s="136">
        <v>3853727</v>
      </c>
      <c r="J5086" s="138" t="s">
        <v>820</v>
      </c>
      <c r="K5086" s="139"/>
      <c r="L5086" t="str">
        <f t="shared" si="288"/>
        <v>09151</v>
      </c>
      <c r="M5086">
        <f t="shared" si="289"/>
        <v>9151</v>
      </c>
      <c r="N5086" s="37">
        <f t="shared" si="287"/>
        <v>606375</v>
      </c>
    </row>
    <row r="5087" spans="1:14" ht="25.05" x14ac:dyDescent="0.3">
      <c r="A5087" s="3">
        <v>6</v>
      </c>
      <c r="B5087" s="142"/>
      <c r="C5087" s="4" t="s">
        <v>8165</v>
      </c>
      <c r="D5087" s="5">
        <v>44999</v>
      </c>
      <c r="E5087" s="6" t="s">
        <v>4649</v>
      </c>
      <c r="F5087" s="7">
        <v>583275</v>
      </c>
      <c r="G5087" s="6" t="s">
        <v>1366</v>
      </c>
      <c r="H5087" s="7">
        <v>61244</v>
      </c>
      <c r="I5087" s="143"/>
      <c r="J5087" s="144"/>
      <c r="K5087" s="145"/>
      <c r="L5087" t="str">
        <f t="shared" si="288"/>
        <v>13544</v>
      </c>
      <c r="M5087">
        <f t="shared" si="289"/>
        <v>13544</v>
      </c>
      <c r="N5087" s="37">
        <f t="shared" si="287"/>
        <v>583275</v>
      </c>
    </row>
    <row r="5088" spans="1:14" ht="25.05" x14ac:dyDescent="0.3">
      <c r="A5088" s="3">
        <v>6</v>
      </c>
      <c r="B5088" s="142"/>
      <c r="C5088" s="4" t="s">
        <v>8166</v>
      </c>
      <c r="D5088" s="5">
        <v>44989</v>
      </c>
      <c r="E5088" s="6" t="s">
        <v>4657</v>
      </c>
      <c r="F5088" s="7">
        <v>1212750</v>
      </c>
      <c r="G5088" s="6" t="s">
        <v>1366</v>
      </c>
      <c r="H5088" s="7">
        <v>127339</v>
      </c>
      <c r="I5088" s="143"/>
      <c r="J5088" s="144"/>
      <c r="K5088" s="145"/>
      <c r="L5088" t="str">
        <f t="shared" si="288"/>
        <v>11335</v>
      </c>
      <c r="M5088">
        <f t="shared" si="289"/>
        <v>11335</v>
      </c>
      <c r="N5088" s="37">
        <f t="shared" si="287"/>
        <v>1212750</v>
      </c>
    </row>
    <row r="5089" spans="1:14" ht="25.05" x14ac:dyDescent="0.3">
      <c r="A5089" s="3">
        <v>6</v>
      </c>
      <c r="B5089" s="142"/>
      <c r="C5089" s="4" t="s">
        <v>8167</v>
      </c>
      <c r="D5089" s="5">
        <v>45013</v>
      </c>
      <c r="E5089" s="6" t="s">
        <v>4657</v>
      </c>
      <c r="F5089" s="7">
        <v>970200</v>
      </c>
      <c r="G5089" s="6" t="s">
        <v>1366</v>
      </c>
      <c r="H5089" s="7">
        <v>101871</v>
      </c>
      <c r="I5089" s="143"/>
      <c r="J5089" s="144"/>
      <c r="K5089" s="145"/>
      <c r="L5089" t="str">
        <f t="shared" si="288"/>
        <v>17671</v>
      </c>
      <c r="M5089">
        <f t="shared" si="289"/>
        <v>17671</v>
      </c>
      <c r="N5089" s="37">
        <f t="shared" si="287"/>
        <v>970200</v>
      </c>
    </row>
    <row r="5090" spans="1:14" ht="25.05" x14ac:dyDescent="0.3">
      <c r="A5090" s="3">
        <v>6</v>
      </c>
      <c r="B5090" s="135"/>
      <c r="C5090" s="4" t="s">
        <v>8168</v>
      </c>
      <c r="D5090" s="5">
        <v>45002</v>
      </c>
      <c r="E5090" s="6" t="s">
        <v>4649</v>
      </c>
      <c r="F5090" s="7">
        <v>933240</v>
      </c>
      <c r="G5090" s="6" t="s">
        <v>1366</v>
      </c>
      <c r="H5090" s="7">
        <v>97990</v>
      </c>
      <c r="I5090" s="137"/>
      <c r="J5090" s="140"/>
      <c r="K5090" s="141"/>
      <c r="L5090" t="str">
        <f t="shared" si="288"/>
        <v>15649</v>
      </c>
      <c r="M5090">
        <f t="shared" si="289"/>
        <v>15649</v>
      </c>
      <c r="N5090" s="37">
        <f t="shared" si="287"/>
        <v>933240</v>
      </c>
    </row>
    <row r="5091" spans="1:14" ht="25.05" x14ac:dyDescent="0.3">
      <c r="A5091" s="3">
        <v>6</v>
      </c>
      <c r="B5091" s="134" t="s">
        <v>8169</v>
      </c>
      <c r="C5091" s="4" t="s">
        <v>8170</v>
      </c>
      <c r="D5091" s="5">
        <v>45031</v>
      </c>
      <c r="E5091" s="6" t="s">
        <v>4649</v>
      </c>
      <c r="F5091" s="7">
        <v>951720</v>
      </c>
      <c r="G5091" s="6" t="s">
        <v>1366</v>
      </c>
      <c r="H5091" s="7">
        <v>99931</v>
      </c>
      <c r="I5091" s="136">
        <v>4121462</v>
      </c>
      <c r="J5091" s="138" t="s">
        <v>820</v>
      </c>
      <c r="K5091" s="139"/>
      <c r="L5091" t="str">
        <f t="shared" si="288"/>
        <v>22192</v>
      </c>
      <c r="M5091">
        <f t="shared" si="289"/>
        <v>22192</v>
      </c>
      <c r="N5091" s="37">
        <f t="shared" si="287"/>
        <v>951720</v>
      </c>
    </row>
    <row r="5092" spans="1:14" ht="25.05" x14ac:dyDescent="0.3">
      <c r="A5092" s="3">
        <v>6</v>
      </c>
      <c r="B5092" s="142"/>
      <c r="C5092" s="4" t="s">
        <v>8171</v>
      </c>
      <c r="D5092" s="5">
        <v>45027</v>
      </c>
      <c r="E5092" s="6" t="s">
        <v>4649</v>
      </c>
      <c r="F5092" s="7">
        <v>951720</v>
      </c>
      <c r="G5092" s="6" t="s">
        <v>1366</v>
      </c>
      <c r="H5092" s="7">
        <v>99931</v>
      </c>
      <c r="I5092" s="143"/>
      <c r="J5092" s="144"/>
      <c r="K5092" s="145"/>
      <c r="L5092" t="str">
        <f t="shared" si="288"/>
        <v>20636</v>
      </c>
      <c r="M5092">
        <f t="shared" si="289"/>
        <v>20636</v>
      </c>
      <c r="N5092" s="37">
        <f t="shared" si="287"/>
        <v>951720</v>
      </c>
    </row>
    <row r="5093" spans="1:14" ht="25.05" x14ac:dyDescent="0.3">
      <c r="A5093" s="3">
        <v>6</v>
      </c>
      <c r="B5093" s="142"/>
      <c r="C5093" s="4" t="s">
        <v>8172</v>
      </c>
      <c r="D5093" s="5">
        <v>45042</v>
      </c>
      <c r="E5093" s="6" t="s">
        <v>4649</v>
      </c>
      <c r="F5093" s="7">
        <v>1166550</v>
      </c>
      <c r="G5093" s="6" t="s">
        <v>1366</v>
      </c>
      <c r="H5093" s="7">
        <v>122488</v>
      </c>
      <c r="I5093" s="143"/>
      <c r="J5093" s="144"/>
      <c r="K5093" s="145"/>
      <c r="L5093" t="str">
        <f t="shared" si="288"/>
        <v>24730</v>
      </c>
      <c r="M5093">
        <f t="shared" si="289"/>
        <v>24730</v>
      </c>
      <c r="N5093" s="37">
        <f t="shared" si="287"/>
        <v>1166550</v>
      </c>
    </row>
    <row r="5094" spans="1:14" ht="25.05" x14ac:dyDescent="0.3">
      <c r="A5094" s="3">
        <v>6</v>
      </c>
      <c r="B5094" s="142"/>
      <c r="C5094" s="4" t="s">
        <v>8173</v>
      </c>
      <c r="D5094" s="5">
        <v>45034</v>
      </c>
      <c r="E5094" s="6" t="s">
        <v>4649</v>
      </c>
      <c r="F5094" s="7">
        <v>951720</v>
      </c>
      <c r="G5094" s="6" t="s">
        <v>1366</v>
      </c>
      <c r="H5094" s="7">
        <v>99931</v>
      </c>
      <c r="I5094" s="143"/>
      <c r="J5094" s="144"/>
      <c r="K5094" s="145"/>
      <c r="L5094" t="str">
        <f t="shared" si="288"/>
        <v>22363</v>
      </c>
      <c r="M5094">
        <f t="shared" si="289"/>
        <v>22363</v>
      </c>
      <c r="N5094" s="37">
        <f t="shared" si="287"/>
        <v>951720</v>
      </c>
    </row>
    <row r="5095" spans="1:14" ht="25.05" x14ac:dyDescent="0.3">
      <c r="A5095" s="3">
        <v>6</v>
      </c>
      <c r="B5095" s="135"/>
      <c r="C5095" s="4" t="s">
        <v>8174</v>
      </c>
      <c r="D5095" s="5">
        <v>45037</v>
      </c>
      <c r="E5095" s="6" t="s">
        <v>4649</v>
      </c>
      <c r="F5095" s="7">
        <v>583275</v>
      </c>
      <c r="G5095" s="6" t="s">
        <v>1366</v>
      </c>
      <c r="H5095" s="7">
        <v>61244</v>
      </c>
      <c r="I5095" s="137"/>
      <c r="J5095" s="140"/>
      <c r="K5095" s="141"/>
      <c r="L5095" t="str">
        <f t="shared" si="288"/>
        <v>23450</v>
      </c>
      <c r="M5095">
        <f t="shared" si="289"/>
        <v>23450</v>
      </c>
      <c r="N5095" s="37">
        <f t="shared" si="287"/>
        <v>583275</v>
      </c>
    </row>
    <row r="5096" spans="1:14" ht="37.6" x14ac:dyDescent="0.3">
      <c r="A5096" s="3">
        <v>6</v>
      </c>
      <c r="B5096" s="8" t="s">
        <v>8184</v>
      </c>
      <c r="C5096" s="4" t="s">
        <v>8185</v>
      </c>
      <c r="D5096" s="5">
        <v>44930</v>
      </c>
      <c r="E5096" s="6" t="s">
        <v>4649</v>
      </c>
      <c r="F5096" s="7">
        <v>933240</v>
      </c>
      <c r="G5096" s="6" t="s">
        <v>1366</v>
      </c>
      <c r="H5096" s="7">
        <v>97990</v>
      </c>
      <c r="I5096" s="11">
        <v>835250</v>
      </c>
      <c r="J5096" s="132" t="s">
        <v>833</v>
      </c>
      <c r="K5096" s="133"/>
      <c r="L5096" t="str">
        <f t="shared" si="288"/>
        <v>00244</v>
      </c>
      <c r="M5096">
        <f t="shared" si="289"/>
        <v>244</v>
      </c>
      <c r="N5096" s="37">
        <f t="shared" si="287"/>
        <v>933240</v>
      </c>
    </row>
    <row r="5097" spans="1:14" ht="37.6" x14ac:dyDescent="0.3">
      <c r="A5097" s="3">
        <v>6</v>
      </c>
      <c r="B5097" s="8" t="s">
        <v>8186</v>
      </c>
      <c r="C5097" s="4" t="s">
        <v>8187</v>
      </c>
      <c r="D5097" s="5">
        <v>44978</v>
      </c>
      <c r="E5097" s="6" t="s">
        <v>4657</v>
      </c>
      <c r="F5097" s="7">
        <v>1212750</v>
      </c>
      <c r="G5097" s="6" t="s">
        <v>1366</v>
      </c>
      <c r="H5097" s="7">
        <v>127339</v>
      </c>
      <c r="I5097" s="11">
        <v>1085411</v>
      </c>
      <c r="J5097" s="132" t="s">
        <v>833</v>
      </c>
      <c r="K5097" s="133"/>
      <c r="L5097" t="str">
        <f t="shared" si="288"/>
        <v>06767</v>
      </c>
      <c r="M5097">
        <f t="shared" si="289"/>
        <v>6767</v>
      </c>
      <c r="N5097" s="37">
        <f t="shared" si="287"/>
        <v>1212750</v>
      </c>
    </row>
    <row r="5098" spans="1:14" ht="37.6" x14ac:dyDescent="0.3">
      <c r="A5098" s="3">
        <v>6</v>
      </c>
      <c r="B5098" s="8" t="s">
        <v>8188</v>
      </c>
      <c r="C5098" s="4" t="s">
        <v>8189</v>
      </c>
      <c r="D5098" s="5">
        <v>45013</v>
      </c>
      <c r="E5098" s="6" t="s">
        <v>4657</v>
      </c>
      <c r="F5098" s="7">
        <v>970200</v>
      </c>
      <c r="G5098" s="6" t="s">
        <v>1366</v>
      </c>
      <c r="H5098" s="7">
        <v>101871</v>
      </c>
      <c r="I5098" s="11">
        <v>868329</v>
      </c>
      <c r="J5098" s="132" t="s">
        <v>833</v>
      </c>
      <c r="K5098" s="133"/>
      <c r="L5098" t="str">
        <f t="shared" si="288"/>
        <v>17679</v>
      </c>
      <c r="M5098">
        <f t="shared" si="289"/>
        <v>17679</v>
      </c>
      <c r="N5098" s="37">
        <f t="shared" si="287"/>
        <v>970200</v>
      </c>
    </row>
    <row r="5099" spans="1:14" ht="37.6" x14ac:dyDescent="0.3">
      <c r="A5099" s="3">
        <v>6</v>
      </c>
      <c r="B5099" s="8" t="s">
        <v>8190</v>
      </c>
      <c r="C5099" s="4" t="s">
        <v>8191</v>
      </c>
      <c r="D5099" s="5">
        <v>45029</v>
      </c>
      <c r="E5099" s="6" t="s">
        <v>4649</v>
      </c>
      <c r="F5099" s="7">
        <v>951720</v>
      </c>
      <c r="G5099" s="6" t="s">
        <v>1366</v>
      </c>
      <c r="H5099" s="7">
        <v>99931</v>
      </c>
      <c r="I5099" s="11">
        <v>851789</v>
      </c>
      <c r="J5099" s="132" t="s">
        <v>833</v>
      </c>
      <c r="K5099" s="133"/>
      <c r="L5099" t="str">
        <f t="shared" si="288"/>
        <v>21990</v>
      </c>
      <c r="M5099">
        <f t="shared" si="289"/>
        <v>21990</v>
      </c>
      <c r="N5099" s="37">
        <f t="shared" si="287"/>
        <v>951720</v>
      </c>
    </row>
    <row r="5100" spans="1:14" ht="37.6" x14ac:dyDescent="0.3">
      <c r="A5100" s="3">
        <v>6</v>
      </c>
      <c r="B5100" s="8" t="s">
        <v>8194</v>
      </c>
      <c r="C5100" s="4" t="s">
        <v>8195</v>
      </c>
      <c r="D5100" s="5">
        <v>44929</v>
      </c>
      <c r="E5100" s="6" t="s">
        <v>4649</v>
      </c>
      <c r="F5100" s="7">
        <v>933240</v>
      </c>
      <c r="G5100" s="6" t="s">
        <v>1366</v>
      </c>
      <c r="H5100" s="7">
        <v>97990</v>
      </c>
      <c r="I5100" s="11">
        <v>835250</v>
      </c>
      <c r="J5100" s="132" t="s">
        <v>1940</v>
      </c>
      <c r="K5100" s="133"/>
      <c r="L5100" t="str">
        <f t="shared" si="288"/>
        <v>00122</v>
      </c>
      <c r="M5100">
        <f t="shared" si="289"/>
        <v>122</v>
      </c>
      <c r="N5100" s="37">
        <f t="shared" si="287"/>
        <v>933240</v>
      </c>
    </row>
    <row r="5101" spans="1:14" ht="37.6" x14ac:dyDescent="0.3">
      <c r="A5101" s="3">
        <v>6</v>
      </c>
      <c r="B5101" s="8" t="s">
        <v>8196</v>
      </c>
      <c r="C5101" s="4" t="s">
        <v>8197</v>
      </c>
      <c r="D5101" s="5">
        <v>44973</v>
      </c>
      <c r="E5101" s="6" t="s">
        <v>4649</v>
      </c>
      <c r="F5101" s="7">
        <v>1189650</v>
      </c>
      <c r="G5101" s="6" t="s">
        <v>1366</v>
      </c>
      <c r="H5101" s="7">
        <v>124913</v>
      </c>
      <c r="I5101" s="11">
        <v>1064737</v>
      </c>
      <c r="J5101" s="132" t="s">
        <v>1940</v>
      </c>
      <c r="K5101" s="133"/>
      <c r="L5101" t="str">
        <f t="shared" si="288"/>
        <v>04924</v>
      </c>
      <c r="M5101">
        <f t="shared" si="289"/>
        <v>4924</v>
      </c>
      <c r="N5101" s="37">
        <f t="shared" si="287"/>
        <v>1189650</v>
      </c>
    </row>
    <row r="5102" spans="1:14" ht="25.05" x14ac:dyDescent="0.3">
      <c r="A5102" s="3">
        <v>6</v>
      </c>
      <c r="B5102" s="134" t="s">
        <v>8198</v>
      </c>
      <c r="C5102" s="4" t="s">
        <v>8199</v>
      </c>
      <c r="D5102" s="5">
        <v>44986</v>
      </c>
      <c r="E5102" s="6" t="s">
        <v>4649</v>
      </c>
      <c r="F5102" s="7">
        <v>1189650</v>
      </c>
      <c r="G5102" s="6" t="s">
        <v>1366</v>
      </c>
      <c r="H5102" s="7">
        <v>124913</v>
      </c>
      <c r="I5102" s="136">
        <v>1920661</v>
      </c>
      <c r="J5102" s="138" t="s">
        <v>1940</v>
      </c>
      <c r="K5102" s="139"/>
      <c r="L5102" t="str">
        <f t="shared" si="288"/>
        <v>09148</v>
      </c>
      <c r="M5102">
        <f t="shared" si="289"/>
        <v>9148</v>
      </c>
      <c r="N5102" s="37">
        <f t="shared" si="287"/>
        <v>1189650</v>
      </c>
    </row>
    <row r="5103" spans="1:14" ht="25.05" x14ac:dyDescent="0.3">
      <c r="A5103" s="3">
        <v>6</v>
      </c>
      <c r="B5103" s="135"/>
      <c r="C5103" s="4" t="s">
        <v>8200</v>
      </c>
      <c r="D5103" s="5">
        <v>44998</v>
      </c>
      <c r="E5103" s="6" t="s">
        <v>4649</v>
      </c>
      <c r="F5103" s="7">
        <v>956340</v>
      </c>
      <c r="G5103" s="6" t="s">
        <v>1366</v>
      </c>
      <c r="H5103" s="7">
        <v>100416</v>
      </c>
      <c r="I5103" s="137"/>
      <c r="J5103" s="140"/>
      <c r="K5103" s="141"/>
      <c r="L5103" t="str">
        <f t="shared" si="288"/>
        <v>13477</v>
      </c>
      <c r="M5103">
        <f t="shared" si="289"/>
        <v>13477</v>
      </c>
      <c r="N5103" s="37">
        <f t="shared" si="287"/>
        <v>956340</v>
      </c>
    </row>
    <row r="5104" spans="1:14" ht="25.05" x14ac:dyDescent="0.3">
      <c r="A5104" s="3">
        <v>6</v>
      </c>
      <c r="B5104" s="134" t="s">
        <v>8201</v>
      </c>
      <c r="C5104" s="4" t="s">
        <v>8202</v>
      </c>
      <c r="D5104" s="5">
        <v>45020</v>
      </c>
      <c r="E5104" s="6" t="s">
        <v>4657</v>
      </c>
      <c r="F5104" s="7">
        <v>970200</v>
      </c>
      <c r="G5104" s="6" t="s">
        <v>1366</v>
      </c>
      <c r="H5104" s="7">
        <v>101871</v>
      </c>
      <c r="I5104" s="136">
        <v>1933066</v>
      </c>
      <c r="J5104" s="138" t="s">
        <v>1940</v>
      </c>
      <c r="K5104" s="139"/>
      <c r="L5104" t="str">
        <f t="shared" si="288"/>
        <v>19231</v>
      </c>
      <c r="M5104">
        <f t="shared" si="289"/>
        <v>19231</v>
      </c>
      <c r="N5104" s="37">
        <f t="shared" si="287"/>
        <v>970200</v>
      </c>
    </row>
    <row r="5105" spans="1:14" ht="25.05" x14ac:dyDescent="0.3">
      <c r="A5105" s="3">
        <v>6</v>
      </c>
      <c r="B5105" s="135"/>
      <c r="C5105" s="4" t="s">
        <v>8203</v>
      </c>
      <c r="D5105" s="5">
        <v>45041</v>
      </c>
      <c r="E5105" s="6" t="s">
        <v>4649</v>
      </c>
      <c r="F5105" s="7">
        <v>1189650</v>
      </c>
      <c r="G5105" s="6" t="s">
        <v>1366</v>
      </c>
      <c r="H5105" s="7">
        <v>124913</v>
      </c>
      <c r="I5105" s="137"/>
      <c r="J5105" s="140"/>
      <c r="K5105" s="141"/>
      <c r="L5105" t="str">
        <f t="shared" si="288"/>
        <v>23722</v>
      </c>
      <c r="M5105">
        <f t="shared" si="289"/>
        <v>23722</v>
      </c>
      <c r="N5105" s="37">
        <f t="shared" si="287"/>
        <v>1189650</v>
      </c>
    </row>
    <row r="5106" spans="1:14" ht="37.6" x14ac:dyDescent="0.3">
      <c r="A5106" s="3">
        <v>6</v>
      </c>
      <c r="B5106" s="8" t="s">
        <v>8210</v>
      </c>
      <c r="C5106" s="4" t="s">
        <v>8211</v>
      </c>
      <c r="D5106" s="5">
        <v>44967</v>
      </c>
      <c r="E5106" s="6" t="s">
        <v>4649</v>
      </c>
      <c r="F5106" s="7">
        <v>1049895</v>
      </c>
      <c r="G5106" s="6" t="s">
        <v>1366</v>
      </c>
      <c r="H5106" s="7">
        <v>110239</v>
      </c>
      <c r="I5106" s="11">
        <v>939656</v>
      </c>
      <c r="J5106" s="132" t="s">
        <v>837</v>
      </c>
      <c r="K5106" s="133"/>
      <c r="L5106" t="str">
        <f t="shared" si="288"/>
        <v>03865</v>
      </c>
      <c r="M5106">
        <f t="shared" si="289"/>
        <v>3865</v>
      </c>
      <c r="N5106" s="37">
        <f t="shared" si="287"/>
        <v>1049895</v>
      </c>
    </row>
    <row r="5107" spans="1:14" ht="25.05" x14ac:dyDescent="0.3">
      <c r="A5107" s="3">
        <v>6</v>
      </c>
      <c r="B5107" s="134" t="s">
        <v>8212</v>
      </c>
      <c r="C5107" s="4" t="s">
        <v>8213</v>
      </c>
      <c r="D5107" s="5">
        <v>45012</v>
      </c>
      <c r="E5107" s="6" t="s">
        <v>4649</v>
      </c>
      <c r="F5107" s="7">
        <v>1903440</v>
      </c>
      <c r="G5107" s="6" t="s">
        <v>1366</v>
      </c>
      <c r="H5107" s="7">
        <v>199861</v>
      </c>
      <c r="I5107" s="136">
        <v>2137743</v>
      </c>
      <c r="J5107" s="138" t="s">
        <v>837</v>
      </c>
      <c r="K5107" s="139"/>
      <c r="L5107" t="str">
        <f t="shared" si="288"/>
        <v>17569</v>
      </c>
      <c r="M5107">
        <f t="shared" si="289"/>
        <v>17569</v>
      </c>
      <c r="N5107" s="37">
        <f t="shared" si="287"/>
        <v>1903440</v>
      </c>
    </row>
    <row r="5108" spans="1:14" ht="25.05" x14ac:dyDescent="0.3">
      <c r="A5108" s="3">
        <v>6</v>
      </c>
      <c r="B5108" s="135"/>
      <c r="C5108" s="4" t="s">
        <v>8214</v>
      </c>
      <c r="D5108" s="5">
        <v>45012</v>
      </c>
      <c r="E5108" s="6" t="s">
        <v>4657</v>
      </c>
      <c r="F5108" s="7">
        <v>485100</v>
      </c>
      <c r="G5108" s="6" t="s">
        <v>1366</v>
      </c>
      <c r="H5108" s="7">
        <v>50936</v>
      </c>
      <c r="I5108" s="137"/>
      <c r="J5108" s="140"/>
      <c r="K5108" s="141"/>
      <c r="L5108" t="str">
        <f t="shared" si="288"/>
        <v>17570</v>
      </c>
      <c r="M5108">
        <f t="shared" si="289"/>
        <v>17570</v>
      </c>
      <c r="N5108" s="37">
        <f t="shared" si="287"/>
        <v>485100</v>
      </c>
    </row>
    <row r="5109" spans="1:14" ht="25.05" x14ac:dyDescent="0.3">
      <c r="A5109" s="3">
        <v>6</v>
      </c>
      <c r="B5109" s="134" t="s">
        <v>8221</v>
      </c>
      <c r="C5109" s="4" t="s">
        <v>8222</v>
      </c>
      <c r="D5109" s="5">
        <v>44992</v>
      </c>
      <c r="E5109" s="6" t="s">
        <v>4649</v>
      </c>
      <c r="F5109" s="7">
        <v>1427580</v>
      </c>
      <c r="G5109" s="6" t="s">
        <v>1366</v>
      </c>
      <c r="H5109" s="7">
        <v>149896</v>
      </c>
      <c r="I5109" s="136">
        <v>2981263</v>
      </c>
      <c r="J5109" s="138" t="s">
        <v>861</v>
      </c>
      <c r="K5109" s="139"/>
      <c r="L5109" t="str">
        <f t="shared" si="288"/>
        <v>11491</v>
      </c>
      <c r="M5109">
        <f t="shared" si="289"/>
        <v>11491</v>
      </c>
      <c r="N5109" s="37">
        <f t="shared" si="287"/>
        <v>1427580</v>
      </c>
    </row>
    <row r="5110" spans="1:14" ht="25.05" x14ac:dyDescent="0.3">
      <c r="A5110" s="3">
        <v>6</v>
      </c>
      <c r="B5110" s="135"/>
      <c r="C5110" s="4" t="s">
        <v>8223</v>
      </c>
      <c r="D5110" s="5">
        <v>45012</v>
      </c>
      <c r="E5110" s="6" t="s">
        <v>4649</v>
      </c>
      <c r="F5110" s="7">
        <v>1903440</v>
      </c>
      <c r="G5110" s="6" t="s">
        <v>1366</v>
      </c>
      <c r="H5110" s="7">
        <v>199861</v>
      </c>
      <c r="I5110" s="137"/>
      <c r="J5110" s="140"/>
      <c r="K5110" s="141"/>
      <c r="L5110" t="str">
        <f t="shared" si="288"/>
        <v>17568</v>
      </c>
      <c r="M5110">
        <f t="shared" si="289"/>
        <v>17568</v>
      </c>
      <c r="N5110" s="37">
        <f t="shared" si="287"/>
        <v>1903440</v>
      </c>
    </row>
    <row r="5111" spans="1:14" ht="37.6" x14ac:dyDescent="0.3">
      <c r="A5111" s="3">
        <v>6</v>
      </c>
      <c r="B5111" s="8" t="s">
        <v>8224</v>
      </c>
      <c r="C5111" s="4" t="s">
        <v>8225</v>
      </c>
      <c r="D5111" s="5">
        <v>45054</v>
      </c>
      <c r="E5111" s="6" t="s">
        <v>4649</v>
      </c>
      <c r="F5111" s="7">
        <v>2379300</v>
      </c>
      <c r="G5111" s="6" t="s">
        <v>1366</v>
      </c>
      <c r="H5111" s="7">
        <v>249827</v>
      </c>
      <c r="I5111" s="11">
        <v>2129473</v>
      </c>
      <c r="J5111" s="132" t="s">
        <v>861</v>
      </c>
      <c r="K5111" s="133"/>
      <c r="L5111" t="str">
        <f t="shared" si="288"/>
        <v>25683</v>
      </c>
      <c r="M5111">
        <f t="shared" si="289"/>
        <v>25683</v>
      </c>
      <c r="N5111" s="37">
        <f t="shared" ref="N5111:N5174" si="290">+F5111</f>
        <v>2379300</v>
      </c>
    </row>
    <row r="5112" spans="1:14" ht="37.6" x14ac:dyDescent="0.3">
      <c r="A5112" s="3">
        <v>6</v>
      </c>
      <c r="B5112" s="8" t="s">
        <v>8228</v>
      </c>
      <c r="C5112" s="4" t="s">
        <v>8229</v>
      </c>
      <c r="D5112" s="5">
        <v>44974</v>
      </c>
      <c r="E5112" s="6" t="s">
        <v>4649</v>
      </c>
      <c r="F5112" s="7">
        <v>1189650</v>
      </c>
      <c r="G5112" s="6" t="s">
        <v>1366</v>
      </c>
      <c r="H5112" s="7">
        <v>124913</v>
      </c>
      <c r="I5112" s="11">
        <v>1064737</v>
      </c>
      <c r="J5112" s="132" t="s">
        <v>5097</v>
      </c>
      <c r="K5112" s="133"/>
      <c r="L5112" t="str">
        <f t="shared" si="288"/>
        <v>06571</v>
      </c>
      <c r="M5112">
        <f t="shared" si="289"/>
        <v>6571</v>
      </c>
      <c r="N5112" s="37">
        <f t="shared" si="290"/>
        <v>1189650</v>
      </c>
    </row>
    <row r="5113" spans="1:14" ht="25.05" x14ac:dyDescent="0.3">
      <c r="A5113" s="3">
        <v>6</v>
      </c>
      <c r="B5113" s="134" t="s">
        <v>8230</v>
      </c>
      <c r="C5113" s="4" t="s">
        <v>8231</v>
      </c>
      <c r="D5113" s="5">
        <v>44999</v>
      </c>
      <c r="E5113" s="6" t="s">
        <v>4649</v>
      </c>
      <c r="F5113" s="7">
        <v>2379300</v>
      </c>
      <c r="G5113" s="6" t="s">
        <v>1366</v>
      </c>
      <c r="H5113" s="7">
        <v>249827</v>
      </c>
      <c r="I5113" s="136">
        <v>5119006</v>
      </c>
      <c r="J5113" s="138" t="s">
        <v>5097</v>
      </c>
      <c r="K5113" s="139"/>
      <c r="L5113" t="str">
        <f t="shared" si="288"/>
        <v>13542</v>
      </c>
      <c r="M5113">
        <f t="shared" si="289"/>
        <v>13542</v>
      </c>
      <c r="N5113" s="37">
        <f t="shared" si="290"/>
        <v>2379300</v>
      </c>
    </row>
    <row r="5114" spans="1:14" ht="25.05" x14ac:dyDescent="0.3">
      <c r="A5114" s="3">
        <v>6</v>
      </c>
      <c r="B5114" s="142"/>
      <c r="C5114" s="4" t="s">
        <v>8232</v>
      </c>
      <c r="D5114" s="5">
        <v>45014</v>
      </c>
      <c r="E5114" s="6" t="s">
        <v>4649</v>
      </c>
      <c r="F5114" s="7">
        <v>1436820</v>
      </c>
      <c r="G5114" s="6" t="s">
        <v>1366</v>
      </c>
      <c r="H5114" s="7">
        <v>150866</v>
      </c>
      <c r="I5114" s="143"/>
      <c r="J5114" s="144"/>
      <c r="K5114" s="145"/>
      <c r="L5114" t="str">
        <f t="shared" si="288"/>
        <v>17730</v>
      </c>
      <c r="M5114">
        <f t="shared" si="289"/>
        <v>17730</v>
      </c>
      <c r="N5114" s="37">
        <f t="shared" si="290"/>
        <v>1436820</v>
      </c>
    </row>
    <row r="5115" spans="1:14" ht="25.05" x14ac:dyDescent="0.3">
      <c r="A5115" s="3">
        <v>6</v>
      </c>
      <c r="B5115" s="135"/>
      <c r="C5115" s="4" t="s">
        <v>8233</v>
      </c>
      <c r="D5115" s="5">
        <v>45014</v>
      </c>
      <c r="E5115" s="6" t="s">
        <v>4649</v>
      </c>
      <c r="F5115" s="7">
        <v>1903440</v>
      </c>
      <c r="G5115" s="6" t="s">
        <v>1366</v>
      </c>
      <c r="H5115" s="7">
        <v>199861</v>
      </c>
      <c r="I5115" s="137"/>
      <c r="J5115" s="140"/>
      <c r="K5115" s="141"/>
      <c r="L5115" t="str">
        <f t="shared" si="288"/>
        <v>17728</v>
      </c>
      <c r="M5115">
        <f t="shared" si="289"/>
        <v>17728</v>
      </c>
      <c r="N5115" s="37">
        <f t="shared" si="290"/>
        <v>1903440</v>
      </c>
    </row>
    <row r="5116" spans="1:14" ht="37.6" x14ac:dyDescent="0.3">
      <c r="A5116" s="3">
        <v>6</v>
      </c>
      <c r="B5116" s="8" t="s">
        <v>8234</v>
      </c>
      <c r="C5116" s="4" t="s">
        <v>8235</v>
      </c>
      <c r="D5116" s="5">
        <v>45068</v>
      </c>
      <c r="E5116" s="6" t="s">
        <v>4657</v>
      </c>
      <c r="F5116" s="7">
        <v>1212750</v>
      </c>
      <c r="G5116" s="6" t="s">
        <v>1366</v>
      </c>
      <c r="H5116" s="7">
        <v>127339</v>
      </c>
      <c r="I5116" s="11">
        <v>1085411</v>
      </c>
      <c r="J5116" s="132" t="s">
        <v>5097</v>
      </c>
      <c r="K5116" s="133"/>
      <c r="L5116" t="str">
        <f t="shared" si="288"/>
        <v>29875</v>
      </c>
      <c r="M5116">
        <f t="shared" si="289"/>
        <v>29875</v>
      </c>
      <c r="N5116" s="37">
        <f t="shared" si="290"/>
        <v>1212750</v>
      </c>
    </row>
    <row r="5117" spans="1:14" ht="37.6" x14ac:dyDescent="0.3">
      <c r="A5117" s="3">
        <v>6</v>
      </c>
      <c r="B5117" s="8" t="s">
        <v>8236</v>
      </c>
      <c r="C5117" s="4" t="s">
        <v>8237</v>
      </c>
      <c r="D5117" s="5">
        <v>44978</v>
      </c>
      <c r="E5117" s="6" t="s">
        <v>4649</v>
      </c>
      <c r="F5117" s="7">
        <v>583275</v>
      </c>
      <c r="G5117" s="6" t="s">
        <v>1366</v>
      </c>
      <c r="H5117" s="7">
        <v>61244</v>
      </c>
      <c r="I5117" s="11">
        <v>522031</v>
      </c>
      <c r="J5117" s="132" t="s">
        <v>864</v>
      </c>
      <c r="K5117" s="133"/>
      <c r="L5117" t="str">
        <f>+RIGHT(C5117,4)</f>
        <v>6797</v>
      </c>
      <c r="M5117">
        <f t="shared" si="289"/>
        <v>6797</v>
      </c>
      <c r="N5117" s="37">
        <f t="shared" si="290"/>
        <v>583275</v>
      </c>
    </row>
    <row r="5118" spans="1:14" ht="37.6" x14ac:dyDescent="0.3">
      <c r="A5118" s="3">
        <v>6</v>
      </c>
      <c r="B5118" s="8" t="s">
        <v>8242</v>
      </c>
      <c r="C5118" s="4" t="s">
        <v>8243</v>
      </c>
      <c r="D5118" s="5">
        <v>45014</v>
      </c>
      <c r="E5118" s="6" t="s">
        <v>8244</v>
      </c>
      <c r="F5118" s="7">
        <v>1903440</v>
      </c>
      <c r="G5118" s="6" t="s">
        <v>1366</v>
      </c>
      <c r="H5118" s="7">
        <v>199861</v>
      </c>
      <c r="I5118" s="11">
        <v>1703579</v>
      </c>
      <c r="J5118" s="132" t="s">
        <v>8245</v>
      </c>
      <c r="K5118" s="133"/>
      <c r="L5118" t="str">
        <f t="shared" si="288"/>
        <v>17781</v>
      </c>
      <c r="M5118">
        <f t="shared" si="289"/>
        <v>17781</v>
      </c>
      <c r="N5118" s="37">
        <f t="shared" si="290"/>
        <v>1903440</v>
      </c>
    </row>
    <row r="5119" spans="1:14" ht="37.6" x14ac:dyDescent="0.3">
      <c r="A5119" s="3">
        <v>6</v>
      </c>
      <c r="B5119" s="8" t="s">
        <v>8246</v>
      </c>
      <c r="C5119" s="4" t="s">
        <v>8247</v>
      </c>
      <c r="D5119" s="5">
        <v>44968</v>
      </c>
      <c r="E5119" s="6" t="s">
        <v>4657</v>
      </c>
      <c r="F5119" s="7">
        <v>606375</v>
      </c>
      <c r="G5119" s="6" t="s">
        <v>1366</v>
      </c>
      <c r="H5119" s="7">
        <v>63669</v>
      </c>
      <c r="I5119" s="11">
        <v>542706</v>
      </c>
      <c r="J5119" s="132" t="s">
        <v>8248</v>
      </c>
      <c r="K5119" s="133"/>
      <c r="L5119" t="str">
        <f t="shared" si="288"/>
        <v>03871</v>
      </c>
      <c r="M5119">
        <f t="shared" si="289"/>
        <v>3871</v>
      </c>
      <c r="N5119" s="37">
        <f t="shared" si="290"/>
        <v>606375</v>
      </c>
    </row>
    <row r="5120" spans="1:14" ht="37.6" x14ac:dyDescent="0.3">
      <c r="A5120" s="3">
        <v>6</v>
      </c>
      <c r="B5120" s="8" t="s">
        <v>8249</v>
      </c>
      <c r="C5120" s="4" t="s">
        <v>8250</v>
      </c>
      <c r="D5120" s="5">
        <v>45013</v>
      </c>
      <c r="E5120" s="6" t="s">
        <v>4649</v>
      </c>
      <c r="F5120" s="7">
        <v>951720</v>
      </c>
      <c r="G5120" s="6" t="s">
        <v>1366</v>
      </c>
      <c r="H5120" s="7">
        <v>99931</v>
      </c>
      <c r="I5120" s="11">
        <v>851789</v>
      </c>
      <c r="J5120" s="132" t="s">
        <v>8248</v>
      </c>
      <c r="K5120" s="133"/>
      <c r="L5120" t="str">
        <f t="shared" si="288"/>
        <v>17638</v>
      </c>
      <c r="M5120">
        <f t="shared" si="289"/>
        <v>17638</v>
      </c>
      <c r="N5120" s="37">
        <f t="shared" si="290"/>
        <v>951720</v>
      </c>
    </row>
    <row r="5121" spans="1:14" ht="37.6" x14ac:dyDescent="0.3">
      <c r="A5121" s="3">
        <v>6</v>
      </c>
      <c r="B5121" s="8" t="s">
        <v>8253</v>
      </c>
      <c r="C5121" s="4" t="s">
        <v>8254</v>
      </c>
      <c r="D5121" s="5">
        <v>44968</v>
      </c>
      <c r="E5121" s="6" t="s">
        <v>4649</v>
      </c>
      <c r="F5121" s="7">
        <v>583275</v>
      </c>
      <c r="G5121" s="6" t="s">
        <v>1366</v>
      </c>
      <c r="H5121" s="7">
        <v>61244</v>
      </c>
      <c r="I5121" s="11">
        <v>522031</v>
      </c>
      <c r="J5121" s="132" t="s">
        <v>881</v>
      </c>
      <c r="K5121" s="133"/>
      <c r="L5121" t="str">
        <f t="shared" si="288"/>
        <v>03884</v>
      </c>
      <c r="M5121">
        <f t="shared" si="289"/>
        <v>3884</v>
      </c>
      <c r="N5121" s="37">
        <f t="shared" si="290"/>
        <v>583275</v>
      </c>
    </row>
    <row r="5122" spans="1:14" ht="25.05" x14ac:dyDescent="0.3">
      <c r="A5122" s="3">
        <v>6</v>
      </c>
      <c r="B5122" s="134" t="s">
        <v>8257</v>
      </c>
      <c r="C5122" s="4" t="s">
        <v>8258</v>
      </c>
      <c r="D5122" s="5">
        <v>44965</v>
      </c>
      <c r="E5122" s="6" t="s">
        <v>4649</v>
      </c>
      <c r="F5122" s="7">
        <v>583275</v>
      </c>
      <c r="G5122" s="6" t="s">
        <v>1366</v>
      </c>
      <c r="H5122" s="7">
        <v>61244</v>
      </c>
      <c r="I5122" s="136">
        <v>5323684</v>
      </c>
      <c r="J5122" s="138" t="s">
        <v>886</v>
      </c>
      <c r="K5122" s="139"/>
      <c r="L5122" t="str">
        <f t="shared" si="288"/>
        <v>03150</v>
      </c>
      <c r="M5122">
        <f t="shared" si="289"/>
        <v>3150</v>
      </c>
      <c r="N5122" s="37">
        <f t="shared" si="290"/>
        <v>583275</v>
      </c>
    </row>
    <row r="5123" spans="1:14" ht="25.05" x14ac:dyDescent="0.3">
      <c r="A5123" s="3">
        <v>6</v>
      </c>
      <c r="B5123" s="142"/>
      <c r="C5123" s="4" t="s">
        <v>8259</v>
      </c>
      <c r="D5123" s="5">
        <v>44967</v>
      </c>
      <c r="E5123" s="6" t="s">
        <v>4649</v>
      </c>
      <c r="F5123" s="7">
        <v>1189650</v>
      </c>
      <c r="G5123" s="6" t="s">
        <v>1366</v>
      </c>
      <c r="H5123" s="7">
        <v>124913</v>
      </c>
      <c r="I5123" s="143"/>
      <c r="J5123" s="144"/>
      <c r="K5123" s="145"/>
      <c r="L5123" t="str">
        <f t="shared" si="288"/>
        <v>03861</v>
      </c>
      <c r="M5123">
        <f t="shared" si="289"/>
        <v>3861</v>
      </c>
      <c r="N5123" s="37">
        <f t="shared" si="290"/>
        <v>1189650</v>
      </c>
    </row>
    <row r="5124" spans="1:14" ht="25.05" x14ac:dyDescent="0.3">
      <c r="A5124" s="3">
        <v>6</v>
      </c>
      <c r="B5124" s="142"/>
      <c r="C5124" s="4" t="s">
        <v>8260</v>
      </c>
      <c r="D5124" s="5">
        <v>44979</v>
      </c>
      <c r="E5124" s="6" t="s">
        <v>4649</v>
      </c>
      <c r="F5124" s="7">
        <v>1796025</v>
      </c>
      <c r="G5124" s="6" t="s">
        <v>1366</v>
      </c>
      <c r="H5124" s="7">
        <v>188583</v>
      </c>
      <c r="I5124" s="143"/>
      <c r="J5124" s="144"/>
      <c r="K5124" s="145"/>
      <c r="L5124" t="str">
        <f t="shared" si="288"/>
        <v>06876</v>
      </c>
      <c r="M5124">
        <f t="shared" si="289"/>
        <v>6876</v>
      </c>
      <c r="N5124" s="37">
        <f t="shared" si="290"/>
        <v>1796025</v>
      </c>
    </row>
    <row r="5125" spans="1:14" ht="25.05" x14ac:dyDescent="0.3">
      <c r="A5125" s="3">
        <v>6</v>
      </c>
      <c r="B5125" s="135"/>
      <c r="C5125" s="4" t="s">
        <v>8261</v>
      </c>
      <c r="D5125" s="5">
        <v>44972</v>
      </c>
      <c r="E5125" s="6" t="s">
        <v>4649</v>
      </c>
      <c r="F5125" s="7">
        <v>2379300</v>
      </c>
      <c r="G5125" s="6" t="s">
        <v>1366</v>
      </c>
      <c r="H5125" s="7">
        <v>249826</v>
      </c>
      <c r="I5125" s="137"/>
      <c r="J5125" s="140"/>
      <c r="K5125" s="141"/>
      <c r="L5125" t="str">
        <f t="shared" si="288"/>
        <v>04203</v>
      </c>
      <c r="M5125">
        <f t="shared" si="289"/>
        <v>4203</v>
      </c>
      <c r="N5125" s="37">
        <f t="shared" si="290"/>
        <v>2379300</v>
      </c>
    </row>
    <row r="5126" spans="1:14" ht="25.05" x14ac:dyDescent="0.3">
      <c r="A5126" s="3">
        <v>6</v>
      </c>
      <c r="B5126" s="134" t="s">
        <v>8262</v>
      </c>
      <c r="C5126" s="4" t="s">
        <v>8263</v>
      </c>
      <c r="D5126" s="5">
        <v>44988</v>
      </c>
      <c r="E5126" s="6" t="s">
        <v>4649</v>
      </c>
      <c r="F5126" s="7">
        <v>1796025</v>
      </c>
      <c r="G5126" s="6" t="s">
        <v>1366</v>
      </c>
      <c r="H5126" s="7">
        <v>188583</v>
      </c>
      <c r="I5126" s="136">
        <v>5168625</v>
      </c>
      <c r="J5126" s="138" t="s">
        <v>886</v>
      </c>
      <c r="K5126" s="139"/>
      <c r="L5126" t="str">
        <f t="shared" si="288"/>
        <v>11263</v>
      </c>
      <c r="M5126">
        <f t="shared" si="289"/>
        <v>11263</v>
      </c>
      <c r="N5126" s="37">
        <f t="shared" si="290"/>
        <v>1796025</v>
      </c>
    </row>
    <row r="5127" spans="1:14" ht="25.05" x14ac:dyDescent="0.3">
      <c r="A5127" s="3">
        <v>6</v>
      </c>
      <c r="B5127" s="142"/>
      <c r="C5127" s="4" t="s">
        <v>8264</v>
      </c>
      <c r="D5127" s="5">
        <v>44995</v>
      </c>
      <c r="E5127" s="6" t="s">
        <v>4657</v>
      </c>
      <c r="F5127" s="7">
        <v>1212750</v>
      </c>
      <c r="G5127" s="6" t="s">
        <v>1366</v>
      </c>
      <c r="H5127" s="7">
        <v>127339</v>
      </c>
      <c r="I5127" s="143"/>
      <c r="J5127" s="144"/>
      <c r="K5127" s="145"/>
      <c r="L5127" t="str">
        <f t="shared" ref="L5127:L5190" si="291">+RIGHT(C5127,5)</f>
        <v>13299</v>
      </c>
      <c r="M5127">
        <f t="shared" ref="M5127:M5190" si="292">+L5127*1</f>
        <v>13299</v>
      </c>
      <c r="N5127" s="37">
        <f t="shared" si="290"/>
        <v>1212750</v>
      </c>
    </row>
    <row r="5128" spans="1:14" ht="25.05" x14ac:dyDescent="0.3">
      <c r="A5128" s="3">
        <v>6</v>
      </c>
      <c r="B5128" s="142"/>
      <c r="C5128" s="4" t="s">
        <v>8265</v>
      </c>
      <c r="D5128" s="5">
        <v>45014</v>
      </c>
      <c r="E5128" s="6" t="s">
        <v>4657</v>
      </c>
      <c r="F5128" s="7">
        <v>970200</v>
      </c>
      <c r="G5128" s="6" t="s">
        <v>1366</v>
      </c>
      <c r="H5128" s="7">
        <v>101871</v>
      </c>
      <c r="I5128" s="143"/>
      <c r="J5128" s="144"/>
      <c r="K5128" s="145"/>
      <c r="L5128" t="str">
        <f t="shared" si="291"/>
        <v>17777</v>
      </c>
      <c r="M5128">
        <f t="shared" si="292"/>
        <v>17777</v>
      </c>
      <c r="N5128" s="37">
        <f t="shared" si="290"/>
        <v>970200</v>
      </c>
    </row>
    <row r="5129" spans="1:14" ht="25.05" x14ac:dyDescent="0.3">
      <c r="A5129" s="3">
        <v>6</v>
      </c>
      <c r="B5129" s="135"/>
      <c r="C5129" s="4" t="s">
        <v>8266</v>
      </c>
      <c r="D5129" s="5">
        <v>45000</v>
      </c>
      <c r="E5129" s="6" t="s">
        <v>4649</v>
      </c>
      <c r="F5129" s="7">
        <v>1796025</v>
      </c>
      <c r="G5129" s="6" t="s">
        <v>1366</v>
      </c>
      <c r="H5129" s="7">
        <v>188583</v>
      </c>
      <c r="I5129" s="137"/>
      <c r="J5129" s="140"/>
      <c r="K5129" s="141"/>
      <c r="L5129" t="str">
        <f t="shared" si="291"/>
        <v>13697</v>
      </c>
      <c r="M5129">
        <f t="shared" si="292"/>
        <v>13697</v>
      </c>
      <c r="N5129" s="37">
        <f t="shared" si="290"/>
        <v>1796025</v>
      </c>
    </row>
    <row r="5130" spans="1:14" ht="25.05" x14ac:dyDescent="0.3">
      <c r="A5130" s="3">
        <v>6</v>
      </c>
      <c r="B5130" s="134" t="s">
        <v>8267</v>
      </c>
      <c r="C5130" s="4" t="s">
        <v>8268</v>
      </c>
      <c r="D5130" s="5">
        <v>45037</v>
      </c>
      <c r="E5130" s="6" t="s">
        <v>4649</v>
      </c>
      <c r="F5130" s="7">
        <v>1796025</v>
      </c>
      <c r="G5130" s="6" t="s">
        <v>1366</v>
      </c>
      <c r="H5130" s="7">
        <v>188582</v>
      </c>
      <c r="I5130" s="136">
        <v>4918464</v>
      </c>
      <c r="J5130" s="138" t="s">
        <v>886</v>
      </c>
      <c r="K5130" s="139"/>
      <c r="L5130" t="str">
        <f t="shared" si="291"/>
        <v>23482</v>
      </c>
      <c r="M5130">
        <f t="shared" si="292"/>
        <v>23482</v>
      </c>
      <c r="N5130" s="37">
        <f t="shared" si="290"/>
        <v>1796025</v>
      </c>
    </row>
    <row r="5131" spans="1:14" ht="25.05" x14ac:dyDescent="0.3">
      <c r="A5131" s="3">
        <v>6</v>
      </c>
      <c r="B5131" s="142"/>
      <c r="C5131" s="4" t="s">
        <v>8269</v>
      </c>
      <c r="D5131" s="5">
        <v>45035</v>
      </c>
      <c r="E5131" s="6" t="s">
        <v>4649</v>
      </c>
      <c r="F5131" s="7">
        <v>951720</v>
      </c>
      <c r="G5131" s="6" t="s">
        <v>1366</v>
      </c>
      <c r="H5131" s="7">
        <v>99931</v>
      </c>
      <c r="I5131" s="143"/>
      <c r="J5131" s="144"/>
      <c r="K5131" s="145"/>
      <c r="L5131" t="str">
        <f t="shared" si="291"/>
        <v>22445</v>
      </c>
      <c r="M5131">
        <f t="shared" si="292"/>
        <v>22445</v>
      </c>
      <c r="N5131" s="37">
        <f t="shared" si="290"/>
        <v>951720</v>
      </c>
    </row>
    <row r="5132" spans="1:14" ht="25.05" x14ac:dyDescent="0.3">
      <c r="A5132" s="3">
        <v>6</v>
      </c>
      <c r="B5132" s="142"/>
      <c r="C5132" s="4" t="s">
        <v>8270</v>
      </c>
      <c r="D5132" s="5">
        <v>45021</v>
      </c>
      <c r="E5132" s="6" t="s">
        <v>4649</v>
      </c>
      <c r="F5132" s="7">
        <v>951720</v>
      </c>
      <c r="G5132" s="6" t="s">
        <v>1366</v>
      </c>
      <c r="H5132" s="7">
        <v>99931</v>
      </c>
      <c r="I5132" s="143"/>
      <c r="J5132" s="144"/>
      <c r="K5132" s="145"/>
      <c r="L5132" t="str">
        <f t="shared" si="291"/>
        <v>19329</v>
      </c>
      <c r="M5132">
        <f t="shared" si="292"/>
        <v>19329</v>
      </c>
      <c r="N5132" s="37">
        <f t="shared" si="290"/>
        <v>951720</v>
      </c>
    </row>
    <row r="5133" spans="1:14" ht="25.05" x14ac:dyDescent="0.3">
      <c r="A5133" s="3">
        <v>6</v>
      </c>
      <c r="B5133" s="135"/>
      <c r="C5133" s="4" t="s">
        <v>8271</v>
      </c>
      <c r="D5133" s="5">
        <v>45042</v>
      </c>
      <c r="E5133" s="6" t="s">
        <v>4649</v>
      </c>
      <c r="F5133" s="7">
        <v>1796025</v>
      </c>
      <c r="G5133" s="6" t="s">
        <v>1366</v>
      </c>
      <c r="H5133" s="7">
        <v>188582</v>
      </c>
      <c r="I5133" s="137"/>
      <c r="J5133" s="140"/>
      <c r="K5133" s="141"/>
      <c r="L5133" t="str">
        <f t="shared" si="291"/>
        <v>24977</v>
      </c>
      <c r="M5133">
        <f t="shared" si="292"/>
        <v>24977</v>
      </c>
      <c r="N5133" s="37">
        <f t="shared" si="290"/>
        <v>1796025</v>
      </c>
    </row>
    <row r="5134" spans="1:14" ht="25.05" x14ac:dyDescent="0.3">
      <c r="A5134" s="3">
        <v>6</v>
      </c>
      <c r="B5134" s="134" t="s">
        <v>8272</v>
      </c>
      <c r="C5134" s="4" t="s">
        <v>8273</v>
      </c>
      <c r="D5134" s="5">
        <v>45072</v>
      </c>
      <c r="E5134" s="6" t="s">
        <v>4657</v>
      </c>
      <c r="F5134" s="7">
        <v>606375</v>
      </c>
      <c r="G5134" s="6" t="s">
        <v>1366</v>
      </c>
      <c r="H5134" s="7">
        <v>63670</v>
      </c>
      <c r="I5134" s="136">
        <v>1607442</v>
      </c>
      <c r="J5134" s="138" t="s">
        <v>886</v>
      </c>
      <c r="K5134" s="139"/>
      <c r="L5134" t="str">
        <f t="shared" si="291"/>
        <v>31386</v>
      </c>
      <c r="M5134">
        <f t="shared" si="292"/>
        <v>31386</v>
      </c>
      <c r="N5134" s="37">
        <f t="shared" si="290"/>
        <v>606375</v>
      </c>
    </row>
    <row r="5135" spans="1:14" ht="25.05" x14ac:dyDescent="0.3">
      <c r="A5135" s="3">
        <v>6</v>
      </c>
      <c r="B5135" s="142"/>
      <c r="C5135" s="4" t="s">
        <v>8274</v>
      </c>
      <c r="D5135" s="5">
        <v>45070</v>
      </c>
      <c r="E5135" s="6" t="s">
        <v>4649</v>
      </c>
      <c r="F5135" s="7">
        <v>583275</v>
      </c>
      <c r="G5135" s="6" t="s">
        <v>1366</v>
      </c>
      <c r="H5135" s="7">
        <v>61244</v>
      </c>
      <c r="I5135" s="143"/>
      <c r="J5135" s="144"/>
      <c r="K5135" s="145"/>
      <c r="L5135" t="str">
        <f t="shared" si="291"/>
        <v>30127</v>
      </c>
      <c r="M5135">
        <f t="shared" si="292"/>
        <v>30127</v>
      </c>
      <c r="N5135" s="37">
        <f t="shared" si="290"/>
        <v>583275</v>
      </c>
    </row>
    <row r="5136" spans="1:14" ht="25.05" x14ac:dyDescent="0.3">
      <c r="A5136" s="3">
        <v>6</v>
      </c>
      <c r="B5136" s="135"/>
      <c r="C5136" s="4" t="s">
        <v>8275</v>
      </c>
      <c r="D5136" s="5">
        <v>45049</v>
      </c>
      <c r="E5136" s="6" t="s">
        <v>4657</v>
      </c>
      <c r="F5136" s="7">
        <v>606375</v>
      </c>
      <c r="G5136" s="6" t="s">
        <v>1366</v>
      </c>
      <c r="H5136" s="7">
        <v>63670</v>
      </c>
      <c r="I5136" s="137"/>
      <c r="J5136" s="140"/>
      <c r="K5136" s="141"/>
      <c r="L5136" t="str">
        <f t="shared" si="291"/>
        <v>25321</v>
      </c>
      <c r="M5136">
        <f t="shared" si="292"/>
        <v>25321</v>
      </c>
      <c r="N5136" s="37">
        <f t="shared" si="290"/>
        <v>606375</v>
      </c>
    </row>
    <row r="5137" spans="1:14" ht="25.05" x14ac:dyDescent="0.3">
      <c r="A5137" s="3">
        <v>6</v>
      </c>
      <c r="B5137" s="134" t="s">
        <v>8290</v>
      </c>
      <c r="C5137" s="4" t="s">
        <v>4169</v>
      </c>
      <c r="D5137" s="5">
        <v>44930</v>
      </c>
      <c r="E5137" s="6" t="s">
        <v>4649</v>
      </c>
      <c r="F5137" s="7">
        <v>1436820</v>
      </c>
      <c r="G5137" s="6" t="s">
        <v>1366</v>
      </c>
      <c r="H5137" s="7">
        <v>150866</v>
      </c>
      <c r="I5137" s="136">
        <v>2989533</v>
      </c>
      <c r="J5137" s="138" t="s">
        <v>8291</v>
      </c>
      <c r="K5137" s="139"/>
      <c r="L5137" t="str">
        <f t="shared" ref="L5137:L5138" si="293">+RIGHT(C5137,3)</f>
        <v>268</v>
      </c>
      <c r="M5137">
        <f t="shared" si="292"/>
        <v>268</v>
      </c>
      <c r="N5137" s="37">
        <f t="shared" si="290"/>
        <v>1436820</v>
      </c>
    </row>
    <row r="5138" spans="1:14" ht="25.05" x14ac:dyDescent="0.3">
      <c r="A5138" s="3">
        <v>6</v>
      </c>
      <c r="B5138" s="135"/>
      <c r="C5138" s="4" t="s">
        <v>8292</v>
      </c>
      <c r="D5138" s="5">
        <v>44930</v>
      </c>
      <c r="E5138" s="6" t="s">
        <v>4649</v>
      </c>
      <c r="F5138" s="7">
        <v>1903440</v>
      </c>
      <c r="G5138" s="6" t="s">
        <v>1366</v>
      </c>
      <c r="H5138" s="7">
        <v>199861</v>
      </c>
      <c r="I5138" s="137"/>
      <c r="J5138" s="140"/>
      <c r="K5138" s="141"/>
      <c r="L5138" t="str">
        <f t="shared" si="293"/>
        <v>269</v>
      </c>
      <c r="M5138">
        <f t="shared" si="292"/>
        <v>269</v>
      </c>
      <c r="N5138" s="37">
        <f t="shared" si="290"/>
        <v>1903440</v>
      </c>
    </row>
    <row r="5139" spans="1:14" ht="37.6" x14ac:dyDescent="0.3">
      <c r="A5139" s="3">
        <v>6</v>
      </c>
      <c r="B5139" s="8" t="s">
        <v>8293</v>
      </c>
      <c r="C5139" s="4" t="s">
        <v>8294</v>
      </c>
      <c r="D5139" s="5">
        <v>44967</v>
      </c>
      <c r="E5139" s="6" t="s">
        <v>4649</v>
      </c>
      <c r="F5139" s="7">
        <v>2985675</v>
      </c>
      <c r="G5139" s="6" t="s">
        <v>1366</v>
      </c>
      <c r="H5139" s="7">
        <v>313496</v>
      </c>
      <c r="I5139" s="11">
        <v>2672179</v>
      </c>
      <c r="J5139" s="132" t="s">
        <v>8291</v>
      </c>
      <c r="K5139" s="133"/>
      <c r="L5139" t="str">
        <f t="shared" ref="L5139" si="294">+RIGHT(C5139,4)</f>
        <v>3772</v>
      </c>
      <c r="M5139">
        <f t="shared" si="292"/>
        <v>3772</v>
      </c>
      <c r="N5139" s="37">
        <f t="shared" si="290"/>
        <v>2985675</v>
      </c>
    </row>
    <row r="5140" spans="1:14" ht="25.05" x14ac:dyDescent="0.3">
      <c r="A5140" s="3">
        <v>6</v>
      </c>
      <c r="B5140" s="134" t="s">
        <v>8295</v>
      </c>
      <c r="C5140" s="4" t="s">
        <v>8296</v>
      </c>
      <c r="D5140" s="5">
        <v>45014</v>
      </c>
      <c r="E5140" s="6" t="s">
        <v>4649</v>
      </c>
      <c r="F5140" s="7">
        <v>1903440</v>
      </c>
      <c r="G5140" s="6" t="s">
        <v>1366</v>
      </c>
      <c r="H5140" s="7">
        <v>199861</v>
      </c>
      <c r="I5140" s="136">
        <v>3833052</v>
      </c>
      <c r="J5140" s="138" t="s">
        <v>8291</v>
      </c>
      <c r="K5140" s="139"/>
      <c r="L5140" t="str">
        <f t="shared" si="291"/>
        <v>17729</v>
      </c>
      <c r="M5140">
        <f t="shared" si="292"/>
        <v>17729</v>
      </c>
      <c r="N5140" s="37">
        <f t="shared" si="290"/>
        <v>1903440</v>
      </c>
    </row>
    <row r="5141" spans="1:14" ht="25.05" x14ac:dyDescent="0.3">
      <c r="A5141" s="3">
        <v>6</v>
      </c>
      <c r="B5141" s="135"/>
      <c r="C5141" s="4" t="s">
        <v>8297</v>
      </c>
      <c r="D5141" s="5">
        <v>44995</v>
      </c>
      <c r="E5141" s="6" t="s">
        <v>4649</v>
      </c>
      <c r="F5141" s="7">
        <v>2379300</v>
      </c>
      <c r="G5141" s="6" t="s">
        <v>1366</v>
      </c>
      <c r="H5141" s="7">
        <v>249827</v>
      </c>
      <c r="I5141" s="137"/>
      <c r="J5141" s="140"/>
      <c r="K5141" s="141"/>
      <c r="L5141" t="str">
        <f t="shared" si="291"/>
        <v>13217</v>
      </c>
      <c r="M5141">
        <f t="shared" si="292"/>
        <v>13217</v>
      </c>
      <c r="N5141" s="37">
        <f t="shared" si="290"/>
        <v>2379300</v>
      </c>
    </row>
    <row r="5142" spans="1:14" ht="25.05" x14ac:dyDescent="0.3">
      <c r="A5142" s="3">
        <v>6</v>
      </c>
      <c r="B5142" s="134" t="s">
        <v>8298</v>
      </c>
      <c r="C5142" s="4" t="s">
        <v>8299</v>
      </c>
      <c r="D5142" s="5">
        <v>45034</v>
      </c>
      <c r="E5142" s="6" t="s">
        <v>4649</v>
      </c>
      <c r="F5142" s="7">
        <v>2388540</v>
      </c>
      <c r="G5142" s="6" t="s">
        <v>1366</v>
      </c>
      <c r="H5142" s="7">
        <v>250797</v>
      </c>
      <c r="I5142" s="136">
        <v>4275487</v>
      </c>
      <c r="J5142" s="138" t="s">
        <v>8291</v>
      </c>
      <c r="K5142" s="139"/>
      <c r="L5142" t="str">
        <f t="shared" si="291"/>
        <v>22340</v>
      </c>
      <c r="M5142">
        <f t="shared" si="292"/>
        <v>22340</v>
      </c>
      <c r="N5142" s="37">
        <f t="shared" si="290"/>
        <v>2388540</v>
      </c>
    </row>
    <row r="5143" spans="1:14" ht="25.05" x14ac:dyDescent="0.3">
      <c r="A5143" s="3">
        <v>6</v>
      </c>
      <c r="B5143" s="135"/>
      <c r="C5143" s="4" t="s">
        <v>8300</v>
      </c>
      <c r="D5143" s="5">
        <v>45027</v>
      </c>
      <c r="E5143" s="6" t="s">
        <v>4649</v>
      </c>
      <c r="F5143" s="7">
        <v>2388540</v>
      </c>
      <c r="G5143" s="6" t="s">
        <v>1366</v>
      </c>
      <c r="H5143" s="7">
        <v>250797</v>
      </c>
      <c r="I5143" s="137"/>
      <c r="J5143" s="140"/>
      <c r="K5143" s="141"/>
      <c r="L5143" t="str">
        <f t="shared" si="291"/>
        <v>20592</v>
      </c>
      <c r="M5143">
        <f t="shared" si="292"/>
        <v>20592</v>
      </c>
      <c r="N5143" s="37">
        <f t="shared" si="290"/>
        <v>2388540</v>
      </c>
    </row>
    <row r="5144" spans="1:14" ht="25.05" x14ac:dyDescent="0.3">
      <c r="A5144" s="3">
        <v>6</v>
      </c>
      <c r="B5144" s="134" t="s">
        <v>8301</v>
      </c>
      <c r="C5144" s="4" t="s">
        <v>8302</v>
      </c>
      <c r="D5144" s="5">
        <v>45050</v>
      </c>
      <c r="E5144" s="6" t="s">
        <v>4649</v>
      </c>
      <c r="F5144" s="7">
        <v>2985675</v>
      </c>
      <c r="G5144" s="6" t="s">
        <v>1366</v>
      </c>
      <c r="H5144" s="7">
        <v>313496</v>
      </c>
      <c r="I5144" s="136">
        <v>5344358</v>
      </c>
      <c r="J5144" s="138" t="s">
        <v>8291</v>
      </c>
      <c r="K5144" s="139"/>
      <c r="L5144" t="str">
        <f t="shared" si="291"/>
        <v>25334</v>
      </c>
      <c r="M5144">
        <f t="shared" si="292"/>
        <v>25334</v>
      </c>
      <c r="N5144" s="37">
        <f t="shared" si="290"/>
        <v>2985675</v>
      </c>
    </row>
    <row r="5145" spans="1:14" ht="25.05" x14ac:dyDescent="0.3">
      <c r="A5145" s="3">
        <v>6</v>
      </c>
      <c r="B5145" s="135"/>
      <c r="C5145" s="4" t="s">
        <v>8303</v>
      </c>
      <c r="D5145" s="5">
        <v>45077</v>
      </c>
      <c r="E5145" s="6" t="s">
        <v>4649</v>
      </c>
      <c r="F5145" s="7">
        <v>2985675</v>
      </c>
      <c r="G5145" s="6" t="s">
        <v>1366</v>
      </c>
      <c r="H5145" s="7">
        <v>313496</v>
      </c>
      <c r="I5145" s="137"/>
      <c r="J5145" s="140"/>
      <c r="K5145" s="141"/>
      <c r="L5145" t="str">
        <f t="shared" si="291"/>
        <v>31667</v>
      </c>
      <c r="M5145">
        <f t="shared" si="292"/>
        <v>31667</v>
      </c>
      <c r="N5145" s="37">
        <f t="shared" si="290"/>
        <v>2985675</v>
      </c>
    </row>
    <row r="5146" spans="1:14" ht="37.6" x14ac:dyDescent="0.3">
      <c r="A5146" s="3">
        <v>6</v>
      </c>
      <c r="B5146" s="8" t="s">
        <v>8306</v>
      </c>
      <c r="C5146" s="4" t="s">
        <v>8307</v>
      </c>
      <c r="D5146" s="5">
        <v>44970</v>
      </c>
      <c r="E5146" s="6" t="s">
        <v>4657</v>
      </c>
      <c r="F5146" s="7">
        <v>1212750</v>
      </c>
      <c r="G5146" s="6" t="s">
        <v>1366</v>
      </c>
      <c r="H5146" s="7">
        <v>127339</v>
      </c>
      <c r="I5146" s="11">
        <v>1085411</v>
      </c>
      <c r="J5146" s="132" t="s">
        <v>927</v>
      </c>
      <c r="K5146" s="133"/>
      <c r="L5146" t="str">
        <f t="shared" si="291"/>
        <v>04016</v>
      </c>
      <c r="M5146">
        <f t="shared" si="292"/>
        <v>4016</v>
      </c>
      <c r="N5146" s="37">
        <f t="shared" si="290"/>
        <v>1212750</v>
      </c>
    </row>
    <row r="5147" spans="1:14" ht="37.6" x14ac:dyDescent="0.3">
      <c r="A5147" s="3">
        <v>6</v>
      </c>
      <c r="B5147" s="8" t="s">
        <v>8308</v>
      </c>
      <c r="C5147" s="4" t="s">
        <v>8309</v>
      </c>
      <c r="D5147" s="5">
        <v>45012</v>
      </c>
      <c r="E5147" s="6" t="s">
        <v>4649</v>
      </c>
      <c r="F5147" s="7">
        <v>1418340</v>
      </c>
      <c r="G5147" s="6" t="s">
        <v>1366</v>
      </c>
      <c r="H5147" s="7">
        <v>148926</v>
      </c>
      <c r="I5147" s="11">
        <v>1269414</v>
      </c>
      <c r="J5147" s="132" t="s">
        <v>927</v>
      </c>
      <c r="K5147" s="133"/>
      <c r="L5147" t="str">
        <f t="shared" si="291"/>
        <v>17606</v>
      </c>
      <c r="M5147">
        <f t="shared" si="292"/>
        <v>17606</v>
      </c>
      <c r="N5147" s="37">
        <f t="shared" si="290"/>
        <v>1418340</v>
      </c>
    </row>
    <row r="5148" spans="1:14" ht="25.05" x14ac:dyDescent="0.3">
      <c r="A5148" s="3">
        <v>6</v>
      </c>
      <c r="B5148" s="134" t="s">
        <v>8314</v>
      </c>
      <c r="C5148" s="4" t="s">
        <v>8315</v>
      </c>
      <c r="D5148" s="5">
        <v>44970</v>
      </c>
      <c r="E5148" s="6" t="s">
        <v>4649</v>
      </c>
      <c r="F5148" s="7">
        <v>583275</v>
      </c>
      <c r="G5148" s="6" t="s">
        <v>1366</v>
      </c>
      <c r="H5148" s="7">
        <v>61244</v>
      </c>
      <c r="I5148" s="136">
        <v>1044062</v>
      </c>
      <c r="J5148" s="138" t="s">
        <v>8316</v>
      </c>
      <c r="K5148" s="139"/>
      <c r="L5148" t="str">
        <f t="shared" si="291"/>
        <v>04022</v>
      </c>
      <c r="M5148">
        <f t="shared" si="292"/>
        <v>4022</v>
      </c>
      <c r="N5148" s="37">
        <f t="shared" si="290"/>
        <v>583275</v>
      </c>
    </row>
    <row r="5149" spans="1:14" ht="25.05" x14ac:dyDescent="0.3">
      <c r="A5149" s="3">
        <v>6</v>
      </c>
      <c r="B5149" s="135"/>
      <c r="C5149" s="4" t="s">
        <v>8317</v>
      </c>
      <c r="D5149" s="5">
        <v>44977</v>
      </c>
      <c r="E5149" s="6" t="s">
        <v>4649</v>
      </c>
      <c r="F5149" s="7">
        <v>583275</v>
      </c>
      <c r="G5149" s="6" t="s">
        <v>1366</v>
      </c>
      <c r="H5149" s="7">
        <v>61244</v>
      </c>
      <c r="I5149" s="137"/>
      <c r="J5149" s="140"/>
      <c r="K5149" s="141"/>
      <c r="L5149" t="str">
        <f t="shared" si="291"/>
        <v>06724</v>
      </c>
      <c r="M5149">
        <f t="shared" si="292"/>
        <v>6724</v>
      </c>
      <c r="N5149" s="37">
        <f t="shared" si="290"/>
        <v>583275</v>
      </c>
    </row>
    <row r="5150" spans="1:14" ht="25.05" x14ac:dyDescent="0.3">
      <c r="A5150" s="3">
        <v>6</v>
      </c>
      <c r="B5150" s="134" t="s">
        <v>8318</v>
      </c>
      <c r="C5150" s="4" t="s">
        <v>8319</v>
      </c>
      <c r="D5150" s="5">
        <v>44991</v>
      </c>
      <c r="E5150" s="6" t="s">
        <v>4649</v>
      </c>
      <c r="F5150" s="7">
        <v>583275</v>
      </c>
      <c r="G5150" s="6" t="s">
        <v>1366</v>
      </c>
      <c r="H5150" s="7">
        <v>61244</v>
      </c>
      <c r="I5150" s="136">
        <v>939656</v>
      </c>
      <c r="J5150" s="138" t="s">
        <v>8316</v>
      </c>
      <c r="K5150" s="139"/>
      <c r="L5150" t="str">
        <f t="shared" si="291"/>
        <v>11423</v>
      </c>
      <c r="M5150">
        <f t="shared" si="292"/>
        <v>11423</v>
      </c>
      <c r="N5150" s="37">
        <f t="shared" si="290"/>
        <v>583275</v>
      </c>
    </row>
    <row r="5151" spans="1:14" ht="25.05" x14ac:dyDescent="0.3">
      <c r="A5151" s="3">
        <v>6</v>
      </c>
      <c r="B5151" s="135"/>
      <c r="C5151" s="4" t="s">
        <v>8320</v>
      </c>
      <c r="D5151" s="5">
        <v>45005</v>
      </c>
      <c r="E5151" s="6" t="s">
        <v>4649</v>
      </c>
      <c r="F5151" s="7">
        <v>466620</v>
      </c>
      <c r="G5151" s="6" t="s">
        <v>1366</v>
      </c>
      <c r="H5151" s="7">
        <v>48995</v>
      </c>
      <c r="I5151" s="137"/>
      <c r="J5151" s="140"/>
      <c r="K5151" s="141"/>
      <c r="L5151" t="str">
        <f t="shared" si="291"/>
        <v>15786</v>
      </c>
      <c r="M5151">
        <f t="shared" si="292"/>
        <v>15786</v>
      </c>
      <c r="N5151" s="37">
        <f t="shared" si="290"/>
        <v>466620</v>
      </c>
    </row>
    <row r="5152" spans="1:14" ht="25.05" x14ac:dyDescent="0.3">
      <c r="A5152" s="3">
        <v>6</v>
      </c>
      <c r="B5152" s="134" t="s">
        <v>8321</v>
      </c>
      <c r="C5152" s="4" t="s">
        <v>8322</v>
      </c>
      <c r="D5152" s="5">
        <v>45033</v>
      </c>
      <c r="E5152" s="6" t="s">
        <v>4649</v>
      </c>
      <c r="F5152" s="7">
        <v>466620</v>
      </c>
      <c r="G5152" s="6" t="s">
        <v>1366</v>
      </c>
      <c r="H5152" s="7">
        <v>48995</v>
      </c>
      <c r="I5152" s="136">
        <v>835250</v>
      </c>
      <c r="J5152" s="138" t="s">
        <v>8316</v>
      </c>
      <c r="K5152" s="139"/>
      <c r="L5152" t="str">
        <f t="shared" si="291"/>
        <v>22310</v>
      </c>
      <c r="M5152">
        <f t="shared" si="292"/>
        <v>22310</v>
      </c>
      <c r="N5152" s="37">
        <f t="shared" si="290"/>
        <v>466620</v>
      </c>
    </row>
    <row r="5153" spans="1:14" ht="25.05" x14ac:dyDescent="0.3">
      <c r="A5153" s="3">
        <v>6</v>
      </c>
      <c r="B5153" s="135"/>
      <c r="C5153" s="4" t="s">
        <v>8323</v>
      </c>
      <c r="D5153" s="5">
        <v>45026</v>
      </c>
      <c r="E5153" s="6" t="s">
        <v>4649</v>
      </c>
      <c r="F5153" s="7">
        <v>466620</v>
      </c>
      <c r="G5153" s="6" t="s">
        <v>1366</v>
      </c>
      <c r="H5153" s="7">
        <v>48995</v>
      </c>
      <c r="I5153" s="137"/>
      <c r="J5153" s="140"/>
      <c r="K5153" s="141"/>
      <c r="L5153" t="str">
        <f t="shared" si="291"/>
        <v>20535</v>
      </c>
      <c r="M5153">
        <f t="shared" si="292"/>
        <v>20535</v>
      </c>
      <c r="N5153" s="37">
        <f t="shared" si="290"/>
        <v>466620</v>
      </c>
    </row>
    <row r="5154" spans="1:14" ht="25.05" x14ac:dyDescent="0.3">
      <c r="A5154" s="3">
        <v>6</v>
      </c>
      <c r="B5154" s="134" t="s">
        <v>8330</v>
      </c>
      <c r="C5154" s="4" t="s">
        <v>8331</v>
      </c>
      <c r="D5154" s="5">
        <v>44964</v>
      </c>
      <c r="E5154" s="6" t="s">
        <v>4649</v>
      </c>
      <c r="F5154" s="7">
        <v>816585</v>
      </c>
      <c r="G5154" s="6" t="s">
        <v>1366</v>
      </c>
      <c r="H5154" s="7">
        <v>85741</v>
      </c>
      <c r="I5154" s="136">
        <v>3883705</v>
      </c>
      <c r="J5154" s="138" t="s">
        <v>939</v>
      </c>
      <c r="K5154" s="139"/>
      <c r="L5154" t="str">
        <f t="shared" si="291"/>
        <v>03088</v>
      </c>
      <c r="M5154">
        <f t="shared" si="292"/>
        <v>3088</v>
      </c>
      <c r="N5154" s="37">
        <f t="shared" si="290"/>
        <v>816585</v>
      </c>
    </row>
    <row r="5155" spans="1:14" ht="25.05" x14ac:dyDescent="0.3">
      <c r="A5155" s="3">
        <v>6</v>
      </c>
      <c r="B5155" s="142"/>
      <c r="C5155" s="4" t="s">
        <v>8332</v>
      </c>
      <c r="D5155" s="5">
        <v>44967</v>
      </c>
      <c r="E5155" s="6" t="s">
        <v>4649</v>
      </c>
      <c r="F5155" s="7">
        <v>583275</v>
      </c>
      <c r="G5155" s="6" t="s">
        <v>1366</v>
      </c>
      <c r="H5155" s="7">
        <v>61244</v>
      </c>
      <c r="I5155" s="143"/>
      <c r="J5155" s="144"/>
      <c r="K5155" s="145"/>
      <c r="L5155" t="str">
        <f t="shared" si="291"/>
        <v>03857</v>
      </c>
      <c r="M5155">
        <f t="shared" si="292"/>
        <v>3857</v>
      </c>
      <c r="N5155" s="37">
        <f t="shared" si="290"/>
        <v>583275</v>
      </c>
    </row>
    <row r="5156" spans="1:14" ht="25.05" x14ac:dyDescent="0.3">
      <c r="A5156" s="3">
        <v>6</v>
      </c>
      <c r="B5156" s="135"/>
      <c r="C5156" s="4" t="s">
        <v>8333</v>
      </c>
      <c r="D5156" s="5">
        <v>44967</v>
      </c>
      <c r="E5156" s="6" t="s">
        <v>4649</v>
      </c>
      <c r="F5156" s="7">
        <v>2939475</v>
      </c>
      <c r="G5156" s="6" t="s">
        <v>1366</v>
      </c>
      <c r="H5156" s="7">
        <v>308645</v>
      </c>
      <c r="I5156" s="137"/>
      <c r="J5156" s="140"/>
      <c r="K5156" s="141"/>
      <c r="L5156" t="str">
        <f t="shared" si="291"/>
        <v>03858</v>
      </c>
      <c r="M5156">
        <f t="shared" si="292"/>
        <v>3858</v>
      </c>
      <c r="N5156" s="37">
        <f t="shared" si="290"/>
        <v>2939475</v>
      </c>
    </row>
    <row r="5157" spans="1:14" ht="37.6" x14ac:dyDescent="0.3">
      <c r="A5157" s="3">
        <v>6</v>
      </c>
      <c r="B5157" s="8" t="s">
        <v>8334</v>
      </c>
      <c r="C5157" s="4" t="s">
        <v>8335</v>
      </c>
      <c r="D5157" s="5">
        <v>44992</v>
      </c>
      <c r="E5157" s="6" t="s">
        <v>4649</v>
      </c>
      <c r="F5157" s="7">
        <v>583275</v>
      </c>
      <c r="G5157" s="6" t="s">
        <v>1366</v>
      </c>
      <c r="H5157" s="7">
        <v>61244</v>
      </c>
      <c r="I5157" s="11">
        <v>522031</v>
      </c>
      <c r="J5157" s="132" t="s">
        <v>939</v>
      </c>
      <c r="K5157" s="133"/>
      <c r="L5157" t="str">
        <f t="shared" si="291"/>
        <v>11525</v>
      </c>
      <c r="M5157">
        <f t="shared" si="292"/>
        <v>11525</v>
      </c>
      <c r="N5157" s="37">
        <f t="shared" si="290"/>
        <v>583275</v>
      </c>
    </row>
    <row r="5158" spans="1:14" ht="37.6" x14ac:dyDescent="0.3">
      <c r="A5158" s="3">
        <v>6</v>
      </c>
      <c r="B5158" s="8" t="s">
        <v>8336</v>
      </c>
      <c r="C5158" s="4" t="s">
        <v>8337</v>
      </c>
      <c r="D5158" s="5">
        <v>45020</v>
      </c>
      <c r="E5158" s="6" t="s">
        <v>4649</v>
      </c>
      <c r="F5158" s="7">
        <v>466620</v>
      </c>
      <c r="G5158" s="6" t="s">
        <v>1366</v>
      </c>
      <c r="H5158" s="7">
        <v>48995</v>
      </c>
      <c r="I5158" s="11">
        <v>417625</v>
      </c>
      <c r="J5158" s="132" t="s">
        <v>939</v>
      </c>
      <c r="K5158" s="133"/>
      <c r="L5158" t="str">
        <f t="shared" si="291"/>
        <v>19264</v>
      </c>
      <c r="M5158">
        <f t="shared" si="292"/>
        <v>19264</v>
      </c>
      <c r="N5158" s="37">
        <f t="shared" si="290"/>
        <v>466620</v>
      </c>
    </row>
    <row r="5159" spans="1:14" ht="25.05" x14ac:dyDescent="0.3">
      <c r="A5159" s="3">
        <v>6</v>
      </c>
      <c r="B5159" s="134" t="s">
        <v>8343</v>
      </c>
      <c r="C5159" s="4" t="s">
        <v>8344</v>
      </c>
      <c r="D5159" s="5">
        <v>44979</v>
      </c>
      <c r="E5159" s="6" t="s">
        <v>4649</v>
      </c>
      <c r="F5159" s="7">
        <v>1796025</v>
      </c>
      <c r="G5159" s="6" t="s">
        <v>1366</v>
      </c>
      <c r="H5159" s="7">
        <v>188582</v>
      </c>
      <c r="I5159" s="136">
        <v>2651505</v>
      </c>
      <c r="J5159" s="138" t="s">
        <v>5135</v>
      </c>
      <c r="K5159" s="139"/>
      <c r="L5159" t="str">
        <f t="shared" si="291"/>
        <v>06875</v>
      </c>
      <c r="M5159">
        <f t="shared" si="292"/>
        <v>6875</v>
      </c>
      <c r="N5159" s="37">
        <f t="shared" si="290"/>
        <v>1796025</v>
      </c>
    </row>
    <row r="5160" spans="1:14" ht="25.05" x14ac:dyDescent="0.3">
      <c r="A5160" s="3">
        <v>6</v>
      </c>
      <c r="B5160" s="135"/>
      <c r="C5160" s="4" t="s">
        <v>8345</v>
      </c>
      <c r="D5160" s="5">
        <v>44965</v>
      </c>
      <c r="E5160" s="6" t="s">
        <v>4649</v>
      </c>
      <c r="F5160" s="7">
        <v>1166550</v>
      </c>
      <c r="G5160" s="6" t="s">
        <v>1366</v>
      </c>
      <c r="H5160" s="7">
        <v>122488</v>
      </c>
      <c r="I5160" s="137"/>
      <c r="J5160" s="140"/>
      <c r="K5160" s="141"/>
      <c r="L5160" t="str">
        <f t="shared" si="291"/>
        <v>03147</v>
      </c>
      <c r="M5160">
        <f t="shared" si="292"/>
        <v>3147</v>
      </c>
      <c r="N5160" s="37">
        <f t="shared" si="290"/>
        <v>1166550</v>
      </c>
    </row>
    <row r="5161" spans="1:14" ht="25.05" x14ac:dyDescent="0.3">
      <c r="A5161" s="3">
        <v>6</v>
      </c>
      <c r="B5161" s="134" t="s">
        <v>8346</v>
      </c>
      <c r="C5161" s="4" t="s">
        <v>8347</v>
      </c>
      <c r="D5161" s="5">
        <v>45014</v>
      </c>
      <c r="E5161" s="6" t="s">
        <v>4649</v>
      </c>
      <c r="F5161" s="7">
        <v>1903440</v>
      </c>
      <c r="G5161" s="6" t="s">
        <v>1366</v>
      </c>
      <c r="H5161" s="7">
        <v>199861</v>
      </c>
      <c r="I5161" s="136">
        <v>2788990</v>
      </c>
      <c r="J5161" s="138" t="s">
        <v>5135</v>
      </c>
      <c r="K5161" s="139"/>
      <c r="L5161" t="str">
        <f t="shared" si="291"/>
        <v>17776</v>
      </c>
      <c r="M5161">
        <f t="shared" si="292"/>
        <v>17776</v>
      </c>
      <c r="N5161" s="37">
        <f t="shared" si="290"/>
        <v>1903440</v>
      </c>
    </row>
    <row r="5162" spans="1:14" ht="25.05" x14ac:dyDescent="0.3">
      <c r="A5162" s="3">
        <v>6</v>
      </c>
      <c r="B5162" s="135"/>
      <c r="C5162" s="4" t="s">
        <v>8348</v>
      </c>
      <c r="D5162" s="5">
        <v>45000</v>
      </c>
      <c r="E5162" s="6" t="s">
        <v>4657</v>
      </c>
      <c r="F5162" s="7">
        <v>1212750</v>
      </c>
      <c r="G5162" s="6" t="s">
        <v>1366</v>
      </c>
      <c r="H5162" s="7">
        <v>127339</v>
      </c>
      <c r="I5162" s="137"/>
      <c r="J5162" s="140"/>
      <c r="K5162" s="141"/>
      <c r="L5162" t="str">
        <f t="shared" si="291"/>
        <v>13698</v>
      </c>
      <c r="M5162">
        <f t="shared" si="292"/>
        <v>13698</v>
      </c>
      <c r="N5162" s="37">
        <f t="shared" si="290"/>
        <v>1212750</v>
      </c>
    </row>
    <row r="5163" spans="1:14" ht="37.6" x14ac:dyDescent="0.3">
      <c r="A5163" s="3">
        <v>6</v>
      </c>
      <c r="B5163" s="8" t="s">
        <v>8349</v>
      </c>
      <c r="C5163" s="4" t="s">
        <v>8350</v>
      </c>
      <c r="D5163" s="5">
        <v>45035</v>
      </c>
      <c r="E5163" s="6" t="s">
        <v>4649</v>
      </c>
      <c r="F5163" s="7">
        <v>1903440</v>
      </c>
      <c r="G5163" s="6" t="s">
        <v>1366</v>
      </c>
      <c r="H5163" s="7">
        <v>199861</v>
      </c>
      <c r="I5163" s="11">
        <v>1703579</v>
      </c>
      <c r="J5163" s="132" t="s">
        <v>5135</v>
      </c>
      <c r="K5163" s="133"/>
      <c r="L5163" t="str">
        <f t="shared" si="291"/>
        <v>22444</v>
      </c>
      <c r="M5163">
        <f t="shared" si="292"/>
        <v>22444</v>
      </c>
      <c r="N5163" s="37">
        <f t="shared" si="290"/>
        <v>1903440</v>
      </c>
    </row>
    <row r="5164" spans="1:14" ht="25.05" x14ac:dyDescent="0.3">
      <c r="A5164" s="3">
        <v>6</v>
      </c>
      <c r="B5164" s="134" t="s">
        <v>8351</v>
      </c>
      <c r="C5164" s="4" t="s">
        <v>8352</v>
      </c>
      <c r="D5164" s="5">
        <v>45063</v>
      </c>
      <c r="E5164" s="6" t="s">
        <v>4649</v>
      </c>
      <c r="F5164" s="7">
        <v>1796025</v>
      </c>
      <c r="G5164" s="6" t="s">
        <v>1366</v>
      </c>
      <c r="H5164" s="7">
        <v>188583</v>
      </c>
      <c r="I5164" s="136">
        <v>3695567</v>
      </c>
      <c r="J5164" s="138" t="s">
        <v>5135</v>
      </c>
      <c r="K5164" s="139"/>
      <c r="L5164" t="str">
        <f t="shared" si="291"/>
        <v>29641</v>
      </c>
      <c r="M5164">
        <f t="shared" si="292"/>
        <v>29641</v>
      </c>
      <c r="N5164" s="37">
        <f t="shared" si="290"/>
        <v>1796025</v>
      </c>
    </row>
    <row r="5165" spans="1:14" ht="25.05" x14ac:dyDescent="0.3">
      <c r="A5165" s="3">
        <v>6</v>
      </c>
      <c r="B5165" s="142"/>
      <c r="C5165" s="4" t="s">
        <v>8353</v>
      </c>
      <c r="D5165" s="5">
        <v>45070</v>
      </c>
      <c r="E5165" s="6" t="s">
        <v>4649</v>
      </c>
      <c r="F5165" s="7">
        <v>1166550</v>
      </c>
      <c r="G5165" s="6" t="s">
        <v>1366</v>
      </c>
      <c r="H5165" s="7">
        <v>122488</v>
      </c>
      <c r="I5165" s="143"/>
      <c r="J5165" s="144"/>
      <c r="K5165" s="145"/>
      <c r="L5165" t="str">
        <f t="shared" si="291"/>
        <v>30124</v>
      </c>
      <c r="M5165">
        <f t="shared" si="292"/>
        <v>30124</v>
      </c>
      <c r="N5165" s="37">
        <f t="shared" si="290"/>
        <v>1166550</v>
      </c>
    </row>
    <row r="5166" spans="1:14" ht="25.05" x14ac:dyDescent="0.3">
      <c r="A5166" s="3">
        <v>6</v>
      </c>
      <c r="B5166" s="135"/>
      <c r="C5166" s="4" t="s">
        <v>8354</v>
      </c>
      <c r="D5166" s="5">
        <v>45056</v>
      </c>
      <c r="E5166" s="6" t="s">
        <v>4649</v>
      </c>
      <c r="F5166" s="7">
        <v>1166550</v>
      </c>
      <c r="G5166" s="6" t="s">
        <v>1366</v>
      </c>
      <c r="H5166" s="7">
        <v>122488</v>
      </c>
      <c r="I5166" s="137"/>
      <c r="J5166" s="140"/>
      <c r="K5166" s="141"/>
      <c r="L5166" t="str">
        <f t="shared" si="291"/>
        <v>26881</v>
      </c>
      <c r="M5166">
        <f t="shared" si="292"/>
        <v>26881</v>
      </c>
      <c r="N5166" s="37">
        <f t="shared" si="290"/>
        <v>1166550</v>
      </c>
    </row>
    <row r="5167" spans="1:14" ht="37.6" x14ac:dyDescent="0.3">
      <c r="A5167" s="3">
        <v>6</v>
      </c>
      <c r="B5167" s="8" t="s">
        <v>8357</v>
      </c>
      <c r="C5167" s="4" t="s">
        <v>8358</v>
      </c>
      <c r="D5167" s="5">
        <v>45022</v>
      </c>
      <c r="E5167" s="6" t="s">
        <v>4649</v>
      </c>
      <c r="F5167" s="7">
        <v>757680</v>
      </c>
      <c r="G5167" s="6" t="s">
        <v>1366</v>
      </c>
      <c r="H5167" s="7">
        <v>79556</v>
      </c>
      <c r="I5167" s="11">
        <v>678124</v>
      </c>
      <c r="J5167" s="132" t="s">
        <v>5142</v>
      </c>
      <c r="K5167" s="133"/>
      <c r="L5167" t="str">
        <f t="shared" si="291"/>
        <v>19548</v>
      </c>
      <c r="M5167">
        <f t="shared" si="292"/>
        <v>19548</v>
      </c>
      <c r="N5167" s="37">
        <f t="shared" si="290"/>
        <v>757680</v>
      </c>
    </row>
    <row r="5168" spans="1:14" ht="37.6" x14ac:dyDescent="0.3">
      <c r="A5168" s="3">
        <v>6</v>
      </c>
      <c r="B5168" s="8" t="s">
        <v>8359</v>
      </c>
      <c r="C5168" s="4" t="s">
        <v>8360</v>
      </c>
      <c r="D5168" s="5">
        <v>45068</v>
      </c>
      <c r="E5168" s="6" t="s">
        <v>4657</v>
      </c>
      <c r="F5168" s="7">
        <v>363825</v>
      </c>
      <c r="G5168" s="6" t="s">
        <v>1366</v>
      </c>
      <c r="H5168" s="7">
        <v>38202</v>
      </c>
      <c r="I5168" s="11">
        <v>325623</v>
      </c>
      <c r="J5168" s="132" t="s">
        <v>5142</v>
      </c>
      <c r="K5168" s="133"/>
      <c r="L5168" t="str">
        <f t="shared" si="291"/>
        <v>29867</v>
      </c>
      <c r="M5168">
        <f t="shared" si="292"/>
        <v>29867</v>
      </c>
      <c r="N5168" s="37">
        <f t="shared" si="290"/>
        <v>363825</v>
      </c>
    </row>
    <row r="5169" spans="1:14" ht="37.6" x14ac:dyDescent="0.3">
      <c r="A5169" s="3">
        <v>6</v>
      </c>
      <c r="B5169" s="8" t="s">
        <v>8361</v>
      </c>
      <c r="C5169" s="4" t="s">
        <v>8362</v>
      </c>
      <c r="D5169" s="5">
        <v>44972</v>
      </c>
      <c r="E5169" s="6" t="s">
        <v>4649</v>
      </c>
      <c r="F5169" s="7">
        <v>2985675</v>
      </c>
      <c r="G5169" s="6" t="s">
        <v>1366</v>
      </c>
      <c r="H5169" s="7">
        <v>313496</v>
      </c>
      <c r="I5169" s="11">
        <v>2672179</v>
      </c>
      <c r="J5169" s="132" t="s">
        <v>952</v>
      </c>
      <c r="K5169" s="133"/>
      <c r="L5169" t="str">
        <f t="shared" si="291"/>
        <v>04114</v>
      </c>
      <c r="M5169">
        <f t="shared" si="292"/>
        <v>4114</v>
      </c>
      <c r="N5169" s="37">
        <f t="shared" si="290"/>
        <v>2985675</v>
      </c>
    </row>
    <row r="5170" spans="1:14" ht="37.6" x14ac:dyDescent="0.3">
      <c r="A5170" s="3">
        <v>6</v>
      </c>
      <c r="B5170" s="8" t="s">
        <v>8363</v>
      </c>
      <c r="C5170" s="4" t="s">
        <v>8364</v>
      </c>
      <c r="D5170" s="5">
        <v>45013</v>
      </c>
      <c r="E5170" s="6" t="s">
        <v>4649</v>
      </c>
      <c r="F5170" s="7">
        <v>951720</v>
      </c>
      <c r="G5170" s="6" t="s">
        <v>1366</v>
      </c>
      <c r="H5170" s="7">
        <v>99931</v>
      </c>
      <c r="I5170" s="11">
        <v>851789</v>
      </c>
      <c r="J5170" s="132" t="s">
        <v>952</v>
      </c>
      <c r="K5170" s="133"/>
      <c r="L5170" t="str">
        <f t="shared" si="291"/>
        <v>17689</v>
      </c>
      <c r="M5170">
        <f t="shared" si="292"/>
        <v>17689</v>
      </c>
      <c r="N5170" s="37">
        <f t="shared" si="290"/>
        <v>951720</v>
      </c>
    </row>
    <row r="5171" spans="1:14" ht="25.05" x14ac:dyDescent="0.3">
      <c r="A5171" s="3">
        <v>6</v>
      </c>
      <c r="B5171" s="134" t="s">
        <v>8367</v>
      </c>
      <c r="C5171" s="4" t="s">
        <v>8368</v>
      </c>
      <c r="D5171" s="5">
        <v>44970</v>
      </c>
      <c r="E5171" s="6" t="s">
        <v>4649</v>
      </c>
      <c r="F5171" s="7">
        <v>2379300</v>
      </c>
      <c r="G5171" s="6" t="s">
        <v>1366</v>
      </c>
      <c r="H5171" s="7">
        <v>249827</v>
      </c>
      <c r="I5171" s="136">
        <v>4238272</v>
      </c>
      <c r="J5171" s="138" t="s">
        <v>956</v>
      </c>
      <c r="K5171" s="139"/>
      <c r="L5171" t="str">
        <f t="shared" si="291"/>
        <v>04014</v>
      </c>
      <c r="M5171">
        <f t="shared" si="292"/>
        <v>4014</v>
      </c>
      <c r="N5171" s="37">
        <f t="shared" si="290"/>
        <v>2379300</v>
      </c>
    </row>
    <row r="5172" spans="1:14" ht="25.05" x14ac:dyDescent="0.3">
      <c r="A5172" s="3">
        <v>6</v>
      </c>
      <c r="B5172" s="142"/>
      <c r="C5172" s="4" t="s">
        <v>8369</v>
      </c>
      <c r="D5172" s="5">
        <v>44963</v>
      </c>
      <c r="E5172" s="6" t="s">
        <v>4649</v>
      </c>
      <c r="F5172" s="7">
        <v>1166550</v>
      </c>
      <c r="G5172" s="6" t="s">
        <v>1366</v>
      </c>
      <c r="H5172" s="7">
        <v>122488</v>
      </c>
      <c r="I5172" s="143"/>
      <c r="J5172" s="144"/>
      <c r="K5172" s="145"/>
      <c r="L5172" t="str">
        <f t="shared" si="291"/>
        <v>03000</v>
      </c>
      <c r="M5172">
        <f t="shared" si="292"/>
        <v>3000</v>
      </c>
      <c r="N5172" s="37">
        <f t="shared" si="290"/>
        <v>1166550</v>
      </c>
    </row>
    <row r="5173" spans="1:14" ht="25.05" x14ac:dyDescent="0.3">
      <c r="A5173" s="3">
        <v>6</v>
      </c>
      <c r="B5173" s="135"/>
      <c r="C5173" s="4" t="s">
        <v>8370</v>
      </c>
      <c r="D5173" s="5">
        <v>44970</v>
      </c>
      <c r="E5173" s="6" t="s">
        <v>4649</v>
      </c>
      <c r="F5173" s="7">
        <v>1189650</v>
      </c>
      <c r="G5173" s="6" t="s">
        <v>1366</v>
      </c>
      <c r="H5173" s="7">
        <v>124913</v>
      </c>
      <c r="I5173" s="137"/>
      <c r="J5173" s="140"/>
      <c r="K5173" s="141"/>
      <c r="L5173" t="str">
        <f t="shared" si="291"/>
        <v>04015</v>
      </c>
      <c r="M5173">
        <f t="shared" si="292"/>
        <v>4015</v>
      </c>
      <c r="N5173" s="37">
        <f t="shared" si="290"/>
        <v>1189650</v>
      </c>
    </row>
    <row r="5174" spans="1:14" ht="25.05" x14ac:dyDescent="0.3">
      <c r="A5174" s="3">
        <v>6</v>
      </c>
      <c r="B5174" s="134" t="s">
        <v>8371</v>
      </c>
      <c r="C5174" s="4" t="s">
        <v>8372</v>
      </c>
      <c r="D5174" s="5">
        <v>44998</v>
      </c>
      <c r="E5174" s="6" t="s">
        <v>4657</v>
      </c>
      <c r="F5174" s="7">
        <v>1212750</v>
      </c>
      <c r="G5174" s="6" t="s">
        <v>1366</v>
      </c>
      <c r="H5174" s="7">
        <v>127339</v>
      </c>
      <c r="I5174" s="136">
        <v>2914071</v>
      </c>
      <c r="J5174" s="138" t="s">
        <v>956</v>
      </c>
      <c r="K5174" s="139"/>
      <c r="L5174" t="str">
        <f t="shared" si="291"/>
        <v>13512</v>
      </c>
      <c r="M5174">
        <f t="shared" si="292"/>
        <v>13512</v>
      </c>
      <c r="N5174" s="37">
        <f t="shared" si="290"/>
        <v>1212750</v>
      </c>
    </row>
    <row r="5175" spans="1:14" ht="25.05" x14ac:dyDescent="0.3">
      <c r="A5175" s="3">
        <v>6</v>
      </c>
      <c r="B5175" s="142"/>
      <c r="C5175" s="4" t="s">
        <v>8373</v>
      </c>
      <c r="D5175" s="5">
        <v>44986</v>
      </c>
      <c r="E5175" s="6" t="s">
        <v>4657</v>
      </c>
      <c r="F5175" s="7">
        <v>606375</v>
      </c>
      <c r="G5175" s="6" t="s">
        <v>1366</v>
      </c>
      <c r="H5175" s="7">
        <v>63669</v>
      </c>
      <c r="I5175" s="143"/>
      <c r="J5175" s="144"/>
      <c r="K5175" s="145"/>
      <c r="L5175" t="str">
        <f t="shared" si="291"/>
        <v>09181</v>
      </c>
      <c r="M5175">
        <f t="shared" si="292"/>
        <v>9181</v>
      </c>
      <c r="N5175" s="37">
        <f t="shared" ref="N5175:N5238" si="295">+F5175</f>
        <v>606375</v>
      </c>
    </row>
    <row r="5176" spans="1:14" ht="25.05" x14ac:dyDescent="0.3">
      <c r="A5176" s="3">
        <v>6</v>
      </c>
      <c r="B5176" s="135"/>
      <c r="C5176" s="4" t="s">
        <v>8374</v>
      </c>
      <c r="D5176" s="5">
        <v>45014</v>
      </c>
      <c r="E5176" s="6" t="s">
        <v>4649</v>
      </c>
      <c r="F5176" s="7">
        <v>1436820</v>
      </c>
      <c r="G5176" s="6" t="s">
        <v>1366</v>
      </c>
      <c r="H5176" s="7">
        <v>150866</v>
      </c>
      <c r="I5176" s="137"/>
      <c r="J5176" s="140"/>
      <c r="K5176" s="141"/>
      <c r="L5176" t="str">
        <f t="shared" si="291"/>
        <v>17778</v>
      </c>
      <c r="M5176">
        <f t="shared" si="292"/>
        <v>17778</v>
      </c>
      <c r="N5176" s="37">
        <f t="shared" si="295"/>
        <v>1436820</v>
      </c>
    </row>
    <row r="5177" spans="1:14" ht="37.6" x14ac:dyDescent="0.3">
      <c r="A5177" s="3">
        <v>6</v>
      </c>
      <c r="B5177" s="8" t="s">
        <v>8375</v>
      </c>
      <c r="C5177" s="4" t="s">
        <v>8376</v>
      </c>
      <c r="D5177" s="5">
        <v>45026</v>
      </c>
      <c r="E5177" s="6" t="s">
        <v>4649</v>
      </c>
      <c r="F5177" s="7">
        <v>1436820</v>
      </c>
      <c r="G5177" s="6" t="s">
        <v>1366</v>
      </c>
      <c r="H5177" s="7">
        <v>150866</v>
      </c>
      <c r="I5177" s="11">
        <v>1285954</v>
      </c>
      <c r="J5177" s="132" t="s">
        <v>956</v>
      </c>
      <c r="K5177" s="133"/>
      <c r="L5177" t="str">
        <f t="shared" si="291"/>
        <v>20536</v>
      </c>
      <c r="M5177">
        <f t="shared" si="292"/>
        <v>20536</v>
      </c>
      <c r="N5177" s="37">
        <f t="shared" si="295"/>
        <v>1436820</v>
      </c>
    </row>
    <row r="5178" spans="1:14" ht="37.6" x14ac:dyDescent="0.3">
      <c r="A5178" s="3">
        <v>6</v>
      </c>
      <c r="B5178" s="8" t="s">
        <v>8377</v>
      </c>
      <c r="C5178" s="4" t="s">
        <v>8378</v>
      </c>
      <c r="D5178" s="5">
        <v>45076</v>
      </c>
      <c r="E5178" s="6" t="s">
        <v>4649</v>
      </c>
      <c r="F5178" s="7">
        <v>1189650</v>
      </c>
      <c r="G5178" s="6" t="s">
        <v>1366</v>
      </c>
      <c r="H5178" s="7">
        <v>124913</v>
      </c>
      <c r="I5178" s="11">
        <v>1064737</v>
      </c>
      <c r="J5178" s="132" t="s">
        <v>956</v>
      </c>
      <c r="K5178" s="133"/>
      <c r="L5178" t="str">
        <f t="shared" si="291"/>
        <v>31606</v>
      </c>
      <c r="M5178">
        <f t="shared" si="292"/>
        <v>31606</v>
      </c>
      <c r="N5178" s="37">
        <f t="shared" si="295"/>
        <v>1189650</v>
      </c>
    </row>
    <row r="5179" spans="1:14" ht="37.6" x14ac:dyDescent="0.3">
      <c r="A5179" s="3">
        <v>6</v>
      </c>
      <c r="B5179" s="8" t="s">
        <v>8401</v>
      </c>
      <c r="C5179" s="4" t="s">
        <v>8402</v>
      </c>
      <c r="D5179" s="5">
        <v>44970</v>
      </c>
      <c r="E5179" s="6" t="s">
        <v>4657</v>
      </c>
      <c r="F5179" s="7">
        <v>1212750</v>
      </c>
      <c r="G5179" s="6" t="s">
        <v>1366</v>
      </c>
      <c r="H5179" s="7">
        <v>127339</v>
      </c>
      <c r="I5179" s="11">
        <v>1085411</v>
      </c>
      <c r="J5179" s="132" t="s">
        <v>8403</v>
      </c>
      <c r="K5179" s="133"/>
      <c r="L5179" t="str">
        <f t="shared" si="291"/>
        <v>04021</v>
      </c>
      <c r="M5179">
        <f t="shared" si="292"/>
        <v>4021</v>
      </c>
      <c r="N5179" s="37">
        <f t="shared" si="295"/>
        <v>1212750</v>
      </c>
    </row>
    <row r="5180" spans="1:14" ht="37.6" x14ac:dyDescent="0.3">
      <c r="A5180" s="3">
        <v>6</v>
      </c>
      <c r="B5180" s="8" t="s">
        <v>8406</v>
      </c>
      <c r="C5180" s="4" t="s">
        <v>8407</v>
      </c>
      <c r="D5180" s="5">
        <v>45012</v>
      </c>
      <c r="E5180" s="6" t="s">
        <v>4649</v>
      </c>
      <c r="F5180" s="7">
        <v>765072</v>
      </c>
      <c r="G5180" s="6" t="s">
        <v>1366</v>
      </c>
      <c r="H5180" s="7">
        <v>80333</v>
      </c>
      <c r="I5180" s="11">
        <v>684739</v>
      </c>
      <c r="J5180" s="132" t="s">
        <v>966</v>
      </c>
      <c r="K5180" s="133"/>
      <c r="L5180" t="str">
        <f t="shared" si="291"/>
        <v>17607</v>
      </c>
      <c r="M5180">
        <f t="shared" si="292"/>
        <v>17607</v>
      </c>
      <c r="N5180" s="37">
        <f t="shared" si="295"/>
        <v>765072</v>
      </c>
    </row>
    <row r="5181" spans="1:14" ht="37.6" x14ac:dyDescent="0.3">
      <c r="A5181" s="3">
        <v>6</v>
      </c>
      <c r="B5181" s="8" t="s">
        <v>8410</v>
      </c>
      <c r="C5181" s="4" t="s">
        <v>8411</v>
      </c>
      <c r="D5181" s="5">
        <v>44928</v>
      </c>
      <c r="E5181" s="6" t="s">
        <v>4649</v>
      </c>
      <c r="F5181" s="7">
        <v>466620</v>
      </c>
      <c r="G5181" s="6" t="s">
        <v>1366</v>
      </c>
      <c r="H5181" s="7">
        <v>48995</v>
      </c>
      <c r="I5181" s="11">
        <v>417625</v>
      </c>
      <c r="J5181" s="132" t="s">
        <v>5161</v>
      </c>
      <c r="K5181" s="133"/>
      <c r="L5181" t="str">
        <f t="shared" si="291"/>
        <v>00020</v>
      </c>
      <c r="M5181">
        <f t="shared" si="292"/>
        <v>20</v>
      </c>
      <c r="N5181" s="37">
        <f t="shared" si="295"/>
        <v>466620</v>
      </c>
    </row>
    <row r="5182" spans="1:14" ht="25.05" x14ac:dyDescent="0.3">
      <c r="A5182" s="3">
        <v>6</v>
      </c>
      <c r="B5182" s="134" t="s">
        <v>8412</v>
      </c>
      <c r="C5182" s="4" t="s">
        <v>8413</v>
      </c>
      <c r="D5182" s="5">
        <v>44970</v>
      </c>
      <c r="E5182" s="6" t="s">
        <v>4649</v>
      </c>
      <c r="F5182" s="7">
        <v>1772925</v>
      </c>
      <c r="G5182" s="6" t="s">
        <v>1366</v>
      </c>
      <c r="H5182" s="7">
        <v>186157</v>
      </c>
      <c r="I5182" s="136">
        <v>5303009</v>
      </c>
      <c r="J5182" s="138" t="s">
        <v>5161</v>
      </c>
      <c r="K5182" s="139"/>
      <c r="L5182" t="str">
        <f t="shared" si="291"/>
        <v>04013</v>
      </c>
      <c r="M5182">
        <f t="shared" si="292"/>
        <v>4013</v>
      </c>
      <c r="N5182" s="37">
        <f t="shared" si="295"/>
        <v>1772925</v>
      </c>
    </row>
    <row r="5183" spans="1:14" ht="25.05" x14ac:dyDescent="0.3">
      <c r="A5183" s="3">
        <v>6</v>
      </c>
      <c r="B5183" s="142"/>
      <c r="C5183" s="4" t="s">
        <v>8414</v>
      </c>
      <c r="D5183" s="5">
        <v>44984</v>
      </c>
      <c r="E5183" s="6" t="s">
        <v>4657</v>
      </c>
      <c r="F5183" s="7">
        <v>1212750</v>
      </c>
      <c r="G5183" s="6" t="s">
        <v>1366</v>
      </c>
      <c r="H5183" s="7">
        <v>127339</v>
      </c>
      <c r="I5183" s="143"/>
      <c r="J5183" s="144"/>
      <c r="K5183" s="145"/>
      <c r="L5183" t="str">
        <f t="shared" si="291"/>
        <v>09066</v>
      </c>
      <c r="M5183">
        <f t="shared" si="292"/>
        <v>9066</v>
      </c>
      <c r="N5183" s="37">
        <f t="shared" si="295"/>
        <v>1212750</v>
      </c>
    </row>
    <row r="5184" spans="1:14" ht="25.05" x14ac:dyDescent="0.3">
      <c r="A5184" s="3">
        <v>6</v>
      </c>
      <c r="B5184" s="142"/>
      <c r="C5184" s="4" t="s">
        <v>8415</v>
      </c>
      <c r="D5184" s="5">
        <v>44970</v>
      </c>
      <c r="E5184" s="6" t="s">
        <v>4649</v>
      </c>
      <c r="F5184" s="7">
        <v>1166550</v>
      </c>
      <c r="G5184" s="6" t="s">
        <v>1366</v>
      </c>
      <c r="H5184" s="7">
        <v>122488</v>
      </c>
      <c r="I5184" s="143"/>
      <c r="J5184" s="144"/>
      <c r="K5184" s="145"/>
      <c r="L5184" t="str">
        <f t="shared" si="291"/>
        <v>04012</v>
      </c>
      <c r="M5184">
        <f t="shared" si="292"/>
        <v>4012</v>
      </c>
      <c r="N5184" s="37">
        <f t="shared" si="295"/>
        <v>1166550</v>
      </c>
    </row>
    <row r="5185" spans="1:15" ht="25.05" x14ac:dyDescent="0.3">
      <c r="A5185" s="3">
        <v>6</v>
      </c>
      <c r="B5185" s="142"/>
      <c r="C5185" s="4" t="s">
        <v>8416</v>
      </c>
      <c r="D5185" s="5">
        <v>44977</v>
      </c>
      <c r="E5185" s="6" t="s">
        <v>4657</v>
      </c>
      <c r="F5185" s="7">
        <v>606375</v>
      </c>
      <c r="G5185" s="6" t="s">
        <v>1366</v>
      </c>
      <c r="H5185" s="7">
        <v>63669</v>
      </c>
      <c r="I5185" s="143"/>
      <c r="J5185" s="144"/>
      <c r="K5185" s="145"/>
      <c r="L5185" t="str">
        <f t="shared" si="291"/>
        <v>06732</v>
      </c>
      <c r="M5185">
        <f t="shared" si="292"/>
        <v>6732</v>
      </c>
      <c r="N5185" s="37">
        <f t="shared" si="295"/>
        <v>606375</v>
      </c>
    </row>
    <row r="5186" spans="1:15" ht="25.05" x14ac:dyDescent="0.3">
      <c r="A5186" s="3">
        <v>6</v>
      </c>
      <c r="B5186" s="135"/>
      <c r="C5186" s="4" t="s">
        <v>8417</v>
      </c>
      <c r="D5186" s="5">
        <v>44963</v>
      </c>
      <c r="E5186" s="6" t="s">
        <v>4649</v>
      </c>
      <c r="F5186" s="7">
        <v>1166550</v>
      </c>
      <c r="G5186" s="6" t="s">
        <v>1366</v>
      </c>
      <c r="H5186" s="7">
        <v>122488</v>
      </c>
      <c r="I5186" s="137"/>
      <c r="J5186" s="140"/>
      <c r="K5186" s="141"/>
      <c r="L5186" t="str">
        <f t="shared" si="291"/>
        <v>02993</v>
      </c>
      <c r="M5186">
        <f t="shared" si="292"/>
        <v>2993</v>
      </c>
      <c r="N5186" s="37">
        <f t="shared" si="295"/>
        <v>1166550</v>
      </c>
    </row>
    <row r="5187" spans="1:15" ht="25.05" x14ac:dyDescent="0.3">
      <c r="A5187" s="3">
        <v>6</v>
      </c>
      <c r="B5187" s="134" t="s">
        <v>8418</v>
      </c>
      <c r="C5187" s="4" t="s">
        <v>8419</v>
      </c>
      <c r="D5187" s="5">
        <v>44998</v>
      </c>
      <c r="E5187" s="6" t="s">
        <v>4657</v>
      </c>
      <c r="F5187" s="7">
        <v>606375</v>
      </c>
      <c r="G5187" s="6" t="s">
        <v>1366</v>
      </c>
      <c r="H5187" s="7">
        <v>63669</v>
      </c>
      <c r="I5187" s="136">
        <v>2246284</v>
      </c>
      <c r="J5187" s="138" t="s">
        <v>5161</v>
      </c>
      <c r="K5187" s="139"/>
      <c r="L5187" t="str">
        <f t="shared" si="291"/>
        <v>13513</v>
      </c>
      <c r="M5187">
        <f t="shared" si="292"/>
        <v>13513</v>
      </c>
      <c r="N5187" s="37">
        <f t="shared" si="295"/>
        <v>606375</v>
      </c>
    </row>
    <row r="5188" spans="1:15" ht="25.05" x14ac:dyDescent="0.3">
      <c r="A5188" s="3">
        <v>6</v>
      </c>
      <c r="B5188" s="142"/>
      <c r="C5188" s="4" t="s">
        <v>8420</v>
      </c>
      <c r="D5188" s="5">
        <v>45012</v>
      </c>
      <c r="E5188" s="6" t="s">
        <v>4657</v>
      </c>
      <c r="F5188" s="7">
        <v>970200</v>
      </c>
      <c r="G5188" s="6" t="s">
        <v>1366</v>
      </c>
      <c r="H5188" s="7">
        <v>101871</v>
      </c>
      <c r="I5188" s="143"/>
      <c r="J5188" s="144"/>
      <c r="K5188" s="145"/>
      <c r="L5188" t="str">
        <f t="shared" si="291"/>
        <v>17610</v>
      </c>
      <c r="M5188">
        <f t="shared" si="292"/>
        <v>17610</v>
      </c>
      <c r="N5188" s="37">
        <f t="shared" si="295"/>
        <v>970200</v>
      </c>
    </row>
    <row r="5189" spans="1:15" ht="25.05" x14ac:dyDescent="0.3">
      <c r="A5189" s="3">
        <v>6</v>
      </c>
      <c r="B5189" s="135"/>
      <c r="C5189" s="4" t="s">
        <v>8421</v>
      </c>
      <c r="D5189" s="5">
        <v>45012</v>
      </c>
      <c r="E5189" s="6" t="s">
        <v>4649</v>
      </c>
      <c r="F5189" s="7">
        <v>933240</v>
      </c>
      <c r="G5189" s="6" t="s">
        <v>1366</v>
      </c>
      <c r="H5189" s="7">
        <v>97990</v>
      </c>
      <c r="I5189" s="137"/>
      <c r="J5189" s="140"/>
      <c r="K5189" s="141"/>
      <c r="L5189" t="str">
        <f t="shared" si="291"/>
        <v>17609</v>
      </c>
      <c r="M5189">
        <f t="shared" si="292"/>
        <v>17609</v>
      </c>
      <c r="N5189" s="37">
        <f t="shared" si="295"/>
        <v>933240</v>
      </c>
    </row>
    <row r="5190" spans="1:15" ht="25.05" x14ac:dyDescent="0.3">
      <c r="A5190" s="3">
        <v>6</v>
      </c>
      <c r="B5190" s="134" t="s">
        <v>8422</v>
      </c>
      <c r="C5190" s="4" t="s">
        <v>8423</v>
      </c>
      <c r="D5190" s="5">
        <v>45026</v>
      </c>
      <c r="E5190" s="6" t="s">
        <v>4649</v>
      </c>
      <c r="F5190" s="7">
        <v>1119888</v>
      </c>
      <c r="G5190" s="6" t="s">
        <v>1366</v>
      </c>
      <c r="H5190" s="7">
        <v>117588</v>
      </c>
      <c r="I5190" s="136">
        <v>2463987</v>
      </c>
      <c r="J5190" s="138" t="s">
        <v>5161</v>
      </c>
      <c r="K5190" s="139"/>
      <c r="L5190" t="str">
        <f t="shared" si="291"/>
        <v>20534</v>
      </c>
      <c r="M5190">
        <f t="shared" si="292"/>
        <v>20534</v>
      </c>
      <c r="N5190" s="37">
        <f t="shared" si="295"/>
        <v>1119888</v>
      </c>
    </row>
    <row r="5191" spans="1:15" ht="25.05" x14ac:dyDescent="0.3">
      <c r="A5191" s="3">
        <v>6</v>
      </c>
      <c r="B5191" s="142"/>
      <c r="C5191" s="4" t="s">
        <v>8424</v>
      </c>
      <c r="D5191" s="5">
        <v>45040</v>
      </c>
      <c r="E5191" s="6" t="s">
        <v>4649</v>
      </c>
      <c r="F5191" s="7">
        <v>1166550</v>
      </c>
      <c r="G5191" s="6" t="s">
        <v>1366</v>
      </c>
      <c r="H5191" s="7">
        <v>122488</v>
      </c>
      <c r="I5191" s="143"/>
      <c r="J5191" s="144"/>
      <c r="K5191" s="145"/>
      <c r="L5191" t="str">
        <f t="shared" ref="L5191:L5254" si="296">+RIGHT(C5191,5)</f>
        <v>23681</v>
      </c>
      <c r="M5191">
        <f t="shared" ref="M5191:M5254" si="297">+L5191*1</f>
        <v>23681</v>
      </c>
      <c r="N5191" s="37">
        <f t="shared" si="295"/>
        <v>1166550</v>
      </c>
    </row>
    <row r="5192" spans="1:15" ht="25.05" x14ac:dyDescent="0.3">
      <c r="A5192" s="3">
        <v>6</v>
      </c>
      <c r="B5192" s="135"/>
      <c r="C5192" s="4" t="s">
        <v>8425</v>
      </c>
      <c r="D5192" s="5">
        <v>45033</v>
      </c>
      <c r="E5192" s="6" t="s">
        <v>4649</v>
      </c>
      <c r="F5192" s="7">
        <v>466620</v>
      </c>
      <c r="G5192" s="6" t="s">
        <v>1366</v>
      </c>
      <c r="H5192" s="7">
        <v>48995</v>
      </c>
      <c r="I5192" s="137"/>
      <c r="J5192" s="140"/>
      <c r="K5192" s="141"/>
      <c r="L5192" t="str">
        <f t="shared" si="296"/>
        <v>22311</v>
      </c>
      <c r="M5192">
        <f t="shared" si="297"/>
        <v>22311</v>
      </c>
      <c r="N5192" s="37">
        <f t="shared" si="295"/>
        <v>466620</v>
      </c>
    </row>
    <row r="5193" spans="1:15" ht="25.05" x14ac:dyDescent="0.3">
      <c r="A5193" s="3">
        <v>6</v>
      </c>
      <c r="B5193" s="134" t="s">
        <v>8426</v>
      </c>
      <c r="C5193" s="4" t="s">
        <v>8427</v>
      </c>
      <c r="D5193" s="5">
        <v>45054</v>
      </c>
      <c r="E5193" s="6" t="s">
        <v>4649</v>
      </c>
      <c r="F5193" s="7">
        <v>1796025</v>
      </c>
      <c r="G5193" s="6" t="s">
        <v>1366</v>
      </c>
      <c r="H5193" s="7">
        <v>188583</v>
      </c>
      <c r="I5193" s="136">
        <v>4993925</v>
      </c>
      <c r="J5193" s="138" t="s">
        <v>5161</v>
      </c>
      <c r="K5193" s="139"/>
      <c r="L5193" t="str">
        <f t="shared" si="296"/>
        <v>25737</v>
      </c>
      <c r="M5193">
        <f t="shared" si="297"/>
        <v>25737</v>
      </c>
      <c r="N5193" s="37">
        <f t="shared" si="295"/>
        <v>1796025</v>
      </c>
    </row>
    <row r="5194" spans="1:15" ht="25.05" x14ac:dyDescent="0.3">
      <c r="A5194" s="3">
        <v>6</v>
      </c>
      <c r="B5194" s="142"/>
      <c r="C5194" s="4" t="s">
        <v>8428</v>
      </c>
      <c r="D5194" s="5">
        <v>45061</v>
      </c>
      <c r="E5194" s="6" t="s">
        <v>4649</v>
      </c>
      <c r="F5194" s="7">
        <v>1427580</v>
      </c>
      <c r="G5194" s="6" t="s">
        <v>1366</v>
      </c>
      <c r="H5194" s="7">
        <v>149896</v>
      </c>
      <c r="I5194" s="143"/>
      <c r="J5194" s="144"/>
      <c r="K5194" s="145"/>
      <c r="L5194" t="str">
        <f t="shared" si="296"/>
        <v>28352</v>
      </c>
      <c r="M5194">
        <f t="shared" si="297"/>
        <v>28352</v>
      </c>
      <c r="N5194" s="37">
        <f t="shared" si="295"/>
        <v>1427580</v>
      </c>
    </row>
    <row r="5195" spans="1:15" ht="25.05" x14ac:dyDescent="0.3">
      <c r="A5195" s="3">
        <v>6</v>
      </c>
      <c r="B5195" s="135"/>
      <c r="C5195" s="4" t="s">
        <v>8429</v>
      </c>
      <c r="D5195" s="5">
        <v>45068</v>
      </c>
      <c r="E5195" s="6" t="s">
        <v>4649</v>
      </c>
      <c r="F5195" s="7">
        <v>2356200</v>
      </c>
      <c r="G5195" s="6" t="s">
        <v>1366</v>
      </c>
      <c r="H5195" s="7">
        <v>247401</v>
      </c>
      <c r="I5195" s="137"/>
      <c r="J5195" s="140"/>
      <c r="K5195" s="141"/>
      <c r="L5195" t="str">
        <f t="shared" si="296"/>
        <v>29911</v>
      </c>
      <c r="M5195">
        <f t="shared" si="297"/>
        <v>29911</v>
      </c>
      <c r="N5195" s="37">
        <f t="shared" si="295"/>
        <v>2356200</v>
      </c>
    </row>
    <row r="5196" spans="1:15" ht="37.6" x14ac:dyDescent="0.3">
      <c r="A5196" s="3">
        <v>6</v>
      </c>
      <c r="B5196" s="8" t="s">
        <v>8432</v>
      </c>
      <c r="C5196" s="4" t="s">
        <v>8433</v>
      </c>
      <c r="D5196" s="5">
        <v>44972</v>
      </c>
      <c r="E5196" s="6" t="s">
        <v>4649</v>
      </c>
      <c r="F5196" s="7">
        <v>1189650</v>
      </c>
      <c r="G5196" s="6" t="s">
        <v>1366</v>
      </c>
      <c r="H5196" s="7">
        <v>124913</v>
      </c>
      <c r="I5196" s="11">
        <v>1064737</v>
      </c>
      <c r="J5196" s="132" t="s">
        <v>971</v>
      </c>
      <c r="K5196" s="133"/>
      <c r="L5196" t="str">
        <f t="shared" si="296"/>
        <v>04205</v>
      </c>
      <c r="M5196">
        <f t="shared" si="297"/>
        <v>4205</v>
      </c>
      <c r="N5196" s="37">
        <f t="shared" si="295"/>
        <v>1189650</v>
      </c>
    </row>
    <row r="5197" spans="1:15" ht="37.6" x14ac:dyDescent="0.3">
      <c r="A5197" s="3">
        <v>6</v>
      </c>
      <c r="B5197" s="8" t="s">
        <v>8441</v>
      </c>
      <c r="C5197" s="4" t="s">
        <v>8442</v>
      </c>
      <c r="D5197" s="5">
        <v>44928</v>
      </c>
      <c r="E5197" s="6" t="s">
        <v>4649</v>
      </c>
      <c r="F5197" s="7">
        <v>951720</v>
      </c>
      <c r="G5197" s="6" t="s">
        <v>1366</v>
      </c>
      <c r="H5197" s="7">
        <v>99931</v>
      </c>
      <c r="I5197" s="11">
        <v>851789</v>
      </c>
      <c r="J5197" s="132" t="s">
        <v>8443</v>
      </c>
      <c r="K5197" s="133"/>
      <c r="L5197" t="str">
        <f t="shared" si="296"/>
        <v>00023</v>
      </c>
      <c r="M5197">
        <f t="shared" si="297"/>
        <v>23</v>
      </c>
      <c r="N5197" s="37">
        <f t="shared" si="295"/>
        <v>951720</v>
      </c>
    </row>
    <row r="5198" spans="1:15" ht="25.05" x14ac:dyDescent="0.3">
      <c r="A5198" s="3">
        <v>6</v>
      </c>
      <c r="B5198" s="134" t="s">
        <v>8446</v>
      </c>
      <c r="C5198" s="4" t="s">
        <v>8447</v>
      </c>
      <c r="D5198" s="5">
        <v>44986</v>
      </c>
      <c r="E5198" s="6" t="s">
        <v>4649</v>
      </c>
      <c r="F5198" s="7">
        <v>233310</v>
      </c>
      <c r="G5198" s="6" t="s">
        <v>1366</v>
      </c>
      <c r="H5198" s="7">
        <v>24498</v>
      </c>
      <c r="I5198" s="136">
        <v>375862</v>
      </c>
      <c r="J5198" s="138" t="s">
        <v>996</v>
      </c>
      <c r="K5198" s="139"/>
      <c r="L5198" t="str">
        <f>+RIGHT(C5198,4)</f>
        <v>9183</v>
      </c>
      <c r="M5198">
        <f t="shared" si="297"/>
        <v>9183</v>
      </c>
      <c r="N5198" s="37">
        <f t="shared" si="295"/>
        <v>233310</v>
      </c>
    </row>
    <row r="5199" spans="1:15" ht="25.05" x14ac:dyDescent="0.3">
      <c r="A5199" s="3">
        <v>6</v>
      </c>
      <c r="B5199" s="135"/>
      <c r="C5199" s="4" t="s">
        <v>8448</v>
      </c>
      <c r="D5199" s="5">
        <v>45014</v>
      </c>
      <c r="E5199" s="6" t="s">
        <v>4649</v>
      </c>
      <c r="F5199" s="7">
        <v>186648</v>
      </c>
      <c r="G5199" s="6" t="s">
        <v>1366</v>
      </c>
      <c r="H5199" s="7">
        <v>19598</v>
      </c>
      <c r="I5199" s="137"/>
      <c r="J5199" s="140"/>
      <c r="K5199" s="141"/>
      <c r="L5199" t="str">
        <f t="shared" si="296"/>
        <v>17785</v>
      </c>
      <c r="M5199">
        <f t="shared" si="297"/>
        <v>17785</v>
      </c>
      <c r="N5199" s="37">
        <f t="shared" si="295"/>
        <v>186648</v>
      </c>
      <c r="O5199" t="s">
        <v>20811</v>
      </c>
    </row>
    <row r="5200" spans="1:15" ht="25.05" x14ac:dyDescent="0.3">
      <c r="A5200" s="3">
        <v>6</v>
      </c>
      <c r="B5200" s="134" t="s">
        <v>8449</v>
      </c>
      <c r="C5200" s="4" t="s">
        <v>8450</v>
      </c>
      <c r="D5200" s="5">
        <v>45021</v>
      </c>
      <c r="E5200" s="6" t="s">
        <v>4649</v>
      </c>
      <c r="F5200" s="7">
        <v>186648</v>
      </c>
      <c r="G5200" s="6" t="s">
        <v>1366</v>
      </c>
      <c r="H5200" s="7">
        <v>19598</v>
      </c>
      <c r="I5200" s="136">
        <v>334100</v>
      </c>
      <c r="J5200" s="138" t="s">
        <v>996</v>
      </c>
      <c r="K5200" s="139"/>
      <c r="L5200" t="str">
        <f t="shared" si="296"/>
        <v>19333</v>
      </c>
      <c r="M5200">
        <f t="shared" si="297"/>
        <v>19333</v>
      </c>
      <c r="N5200" s="37">
        <f t="shared" si="295"/>
        <v>186648</v>
      </c>
    </row>
    <row r="5201" spans="1:14" ht="25.05" x14ac:dyDescent="0.3">
      <c r="A5201" s="3">
        <v>6</v>
      </c>
      <c r="B5201" s="135"/>
      <c r="C5201" s="4" t="s">
        <v>8451</v>
      </c>
      <c r="D5201" s="5">
        <v>45028</v>
      </c>
      <c r="E5201" s="6" t="s">
        <v>4649</v>
      </c>
      <c r="F5201" s="7">
        <v>186648</v>
      </c>
      <c r="G5201" s="6" t="s">
        <v>1366</v>
      </c>
      <c r="H5201" s="7">
        <v>19598</v>
      </c>
      <c r="I5201" s="137"/>
      <c r="J5201" s="140"/>
      <c r="K5201" s="141"/>
      <c r="L5201" t="str">
        <f t="shared" si="296"/>
        <v>20715</v>
      </c>
      <c r="M5201">
        <f t="shared" si="297"/>
        <v>20715</v>
      </c>
      <c r="N5201" s="37">
        <f t="shared" si="295"/>
        <v>186648</v>
      </c>
    </row>
    <row r="5202" spans="1:14" ht="37.6" x14ac:dyDescent="0.3">
      <c r="A5202" s="3">
        <v>6</v>
      </c>
      <c r="B5202" s="8" t="s">
        <v>8454</v>
      </c>
      <c r="C5202" s="4" t="s">
        <v>8455</v>
      </c>
      <c r="D5202" s="5">
        <v>44929</v>
      </c>
      <c r="E5202" s="6" t="s">
        <v>4649</v>
      </c>
      <c r="F5202" s="7">
        <v>933240</v>
      </c>
      <c r="G5202" s="6" t="s">
        <v>1366</v>
      </c>
      <c r="H5202" s="7">
        <v>97990</v>
      </c>
      <c r="I5202" s="11">
        <v>835250</v>
      </c>
      <c r="J5202" s="132" t="s">
        <v>1001</v>
      </c>
      <c r="K5202" s="133"/>
      <c r="L5202" t="str">
        <f t="shared" si="296"/>
        <v>00149</v>
      </c>
      <c r="M5202">
        <f t="shared" si="297"/>
        <v>149</v>
      </c>
      <c r="N5202" s="37">
        <f t="shared" si="295"/>
        <v>933240</v>
      </c>
    </row>
    <row r="5203" spans="1:14" ht="37.6" x14ac:dyDescent="0.3">
      <c r="A5203" s="3">
        <v>6</v>
      </c>
      <c r="B5203" s="8" t="s">
        <v>8456</v>
      </c>
      <c r="C5203" s="4" t="s">
        <v>8457</v>
      </c>
      <c r="D5203" s="5">
        <v>44982</v>
      </c>
      <c r="E5203" s="6" t="s">
        <v>4649</v>
      </c>
      <c r="F5203" s="7">
        <v>1189650</v>
      </c>
      <c r="G5203" s="6" t="s">
        <v>1366</v>
      </c>
      <c r="H5203" s="7">
        <v>124913</v>
      </c>
      <c r="I5203" s="11">
        <v>1064737</v>
      </c>
      <c r="J5203" s="132" t="s">
        <v>1001</v>
      </c>
      <c r="K5203" s="133"/>
      <c r="L5203" t="str">
        <f t="shared" si="296"/>
        <v>09007</v>
      </c>
      <c r="M5203">
        <f t="shared" si="297"/>
        <v>9007</v>
      </c>
      <c r="N5203" s="37">
        <f t="shared" si="295"/>
        <v>1189650</v>
      </c>
    </row>
    <row r="5204" spans="1:14" ht="37.6" x14ac:dyDescent="0.3">
      <c r="A5204" s="3">
        <v>6</v>
      </c>
      <c r="B5204" s="8" t="s">
        <v>8458</v>
      </c>
      <c r="C5204" s="4" t="s">
        <v>8459</v>
      </c>
      <c r="D5204" s="5">
        <v>45014</v>
      </c>
      <c r="E5204" s="6" t="s">
        <v>4649</v>
      </c>
      <c r="F5204" s="7">
        <v>1903440</v>
      </c>
      <c r="G5204" s="6" t="s">
        <v>1366</v>
      </c>
      <c r="H5204" s="7">
        <v>199861</v>
      </c>
      <c r="I5204" s="11">
        <v>1703579</v>
      </c>
      <c r="J5204" s="132" t="s">
        <v>1001</v>
      </c>
      <c r="K5204" s="133"/>
      <c r="L5204" t="str">
        <f t="shared" si="296"/>
        <v>17717</v>
      </c>
      <c r="M5204">
        <f t="shared" si="297"/>
        <v>17717</v>
      </c>
      <c r="N5204" s="37">
        <f t="shared" si="295"/>
        <v>1903440</v>
      </c>
    </row>
    <row r="5205" spans="1:14" ht="37.6" x14ac:dyDescent="0.3">
      <c r="A5205" s="3">
        <v>6</v>
      </c>
      <c r="B5205" s="8" t="s">
        <v>8460</v>
      </c>
      <c r="C5205" s="4" t="s">
        <v>8461</v>
      </c>
      <c r="D5205" s="5">
        <v>45027</v>
      </c>
      <c r="E5205" s="6" t="s">
        <v>4649</v>
      </c>
      <c r="F5205" s="7">
        <v>1418340</v>
      </c>
      <c r="G5205" s="6" t="s">
        <v>1366</v>
      </c>
      <c r="H5205" s="7">
        <v>148926</v>
      </c>
      <c r="I5205" s="11">
        <v>1269414</v>
      </c>
      <c r="J5205" s="132" t="s">
        <v>1001</v>
      </c>
      <c r="K5205" s="133"/>
      <c r="L5205" t="str">
        <f t="shared" si="296"/>
        <v>20578</v>
      </c>
      <c r="M5205">
        <f t="shared" si="297"/>
        <v>20578</v>
      </c>
      <c r="N5205" s="37">
        <f t="shared" si="295"/>
        <v>1418340</v>
      </c>
    </row>
    <row r="5206" spans="1:14" ht="37.6" x14ac:dyDescent="0.3">
      <c r="A5206" s="3">
        <v>6</v>
      </c>
      <c r="B5206" s="8" t="s">
        <v>8464</v>
      </c>
      <c r="C5206" s="4" t="s">
        <v>8465</v>
      </c>
      <c r="D5206" s="5">
        <v>44970</v>
      </c>
      <c r="E5206" s="6" t="s">
        <v>4649</v>
      </c>
      <c r="F5206" s="7">
        <v>233310</v>
      </c>
      <c r="G5206" s="6" t="s">
        <v>1366</v>
      </c>
      <c r="H5206" s="7">
        <v>24498</v>
      </c>
      <c r="I5206" s="11">
        <v>208812</v>
      </c>
      <c r="J5206" s="132" t="s">
        <v>1006</v>
      </c>
      <c r="K5206" s="133"/>
      <c r="L5206" t="str">
        <f t="shared" si="296"/>
        <v>04033</v>
      </c>
      <c r="M5206">
        <f t="shared" si="297"/>
        <v>4033</v>
      </c>
      <c r="N5206" s="37">
        <f t="shared" si="295"/>
        <v>233310</v>
      </c>
    </row>
    <row r="5207" spans="1:14" ht="37.6" x14ac:dyDescent="0.3">
      <c r="A5207" s="3">
        <v>6</v>
      </c>
      <c r="B5207" s="8" t="s">
        <v>8466</v>
      </c>
      <c r="C5207" s="4" t="s">
        <v>8467</v>
      </c>
      <c r="D5207" s="5">
        <v>45019</v>
      </c>
      <c r="E5207" s="6" t="s">
        <v>4649</v>
      </c>
      <c r="F5207" s="7">
        <v>951720</v>
      </c>
      <c r="G5207" s="6" t="s">
        <v>1366</v>
      </c>
      <c r="H5207" s="7">
        <v>99931</v>
      </c>
      <c r="I5207" s="11">
        <v>851789</v>
      </c>
      <c r="J5207" s="132" t="s">
        <v>1006</v>
      </c>
      <c r="K5207" s="133"/>
      <c r="L5207" t="str">
        <f t="shared" si="296"/>
        <v>19175</v>
      </c>
      <c r="M5207">
        <f t="shared" si="297"/>
        <v>19175</v>
      </c>
      <c r="N5207" s="37">
        <f t="shared" si="295"/>
        <v>951720</v>
      </c>
    </row>
    <row r="5208" spans="1:14" ht="37.6" x14ac:dyDescent="0.3">
      <c r="A5208" s="3">
        <v>6</v>
      </c>
      <c r="B5208" s="8" t="s">
        <v>8473</v>
      </c>
      <c r="C5208" s="4" t="s">
        <v>8474</v>
      </c>
      <c r="D5208" s="5">
        <v>45017</v>
      </c>
      <c r="E5208" s="6" t="s">
        <v>4649</v>
      </c>
      <c r="F5208" s="7">
        <v>933240</v>
      </c>
      <c r="G5208" s="6" t="s">
        <v>1366</v>
      </c>
      <c r="H5208" s="7">
        <v>97990</v>
      </c>
      <c r="I5208" s="11">
        <v>835250</v>
      </c>
      <c r="J5208" s="132" t="s">
        <v>5170</v>
      </c>
      <c r="K5208" s="133"/>
      <c r="L5208" t="str">
        <f t="shared" si="296"/>
        <v>19110</v>
      </c>
      <c r="M5208">
        <f t="shared" si="297"/>
        <v>19110</v>
      </c>
      <c r="N5208" s="37">
        <f t="shared" si="295"/>
        <v>933240</v>
      </c>
    </row>
    <row r="5209" spans="1:14" ht="25.05" x14ac:dyDescent="0.3">
      <c r="A5209" s="3">
        <v>6</v>
      </c>
      <c r="B5209" s="134" t="s">
        <v>8481</v>
      </c>
      <c r="C5209" s="4" t="s">
        <v>8482</v>
      </c>
      <c r="D5209" s="5">
        <v>45013</v>
      </c>
      <c r="E5209" s="6" t="s">
        <v>4657</v>
      </c>
      <c r="F5209" s="7">
        <v>485100</v>
      </c>
      <c r="G5209" s="6" t="s">
        <v>1366</v>
      </c>
      <c r="H5209" s="7">
        <v>50935</v>
      </c>
      <c r="I5209" s="136">
        <v>956196</v>
      </c>
      <c r="J5209" s="138" t="s">
        <v>1021</v>
      </c>
      <c r="K5209" s="139"/>
      <c r="L5209" t="str">
        <f t="shared" si="296"/>
        <v>17690</v>
      </c>
      <c r="M5209">
        <f t="shared" si="297"/>
        <v>17690</v>
      </c>
      <c r="N5209" s="37">
        <f t="shared" si="295"/>
        <v>485100</v>
      </c>
    </row>
    <row r="5210" spans="1:14" ht="25.05" x14ac:dyDescent="0.3">
      <c r="A5210" s="3">
        <v>6</v>
      </c>
      <c r="B5210" s="135"/>
      <c r="C5210" s="4" t="s">
        <v>8483</v>
      </c>
      <c r="D5210" s="5">
        <v>44986</v>
      </c>
      <c r="E5210" s="6" t="s">
        <v>4649</v>
      </c>
      <c r="F5210" s="7">
        <v>583275</v>
      </c>
      <c r="G5210" s="6" t="s">
        <v>1366</v>
      </c>
      <c r="H5210" s="7">
        <v>61244</v>
      </c>
      <c r="I5210" s="137"/>
      <c r="J5210" s="140"/>
      <c r="K5210" s="141"/>
      <c r="L5210" t="str">
        <f t="shared" si="296"/>
        <v>09113</v>
      </c>
      <c r="M5210">
        <f t="shared" si="297"/>
        <v>9113</v>
      </c>
      <c r="N5210" s="37">
        <f t="shared" si="295"/>
        <v>583275</v>
      </c>
    </row>
    <row r="5211" spans="1:14" ht="37.6" x14ac:dyDescent="0.3">
      <c r="A5211" s="3">
        <v>6</v>
      </c>
      <c r="B5211" s="8" t="s">
        <v>8498</v>
      </c>
      <c r="C5211" s="4" t="s">
        <v>8499</v>
      </c>
      <c r="D5211" s="5">
        <v>45014</v>
      </c>
      <c r="E5211" s="6" t="s">
        <v>8500</v>
      </c>
      <c r="F5211" s="7">
        <v>1903440</v>
      </c>
      <c r="G5211" s="6" t="s">
        <v>1366</v>
      </c>
      <c r="H5211" s="7">
        <v>199861</v>
      </c>
      <c r="I5211" s="11">
        <v>1703579</v>
      </c>
      <c r="J5211" s="132" t="s">
        <v>1024</v>
      </c>
      <c r="K5211" s="133"/>
      <c r="L5211" t="str">
        <f t="shared" si="296"/>
        <v>17725</v>
      </c>
      <c r="M5211">
        <f t="shared" si="297"/>
        <v>17725</v>
      </c>
      <c r="N5211" s="37">
        <f t="shared" si="295"/>
        <v>1903440</v>
      </c>
    </row>
    <row r="5212" spans="1:14" x14ac:dyDescent="0.3">
      <c r="A5212" s="3">
        <v>6</v>
      </c>
      <c r="B5212" s="134" t="s">
        <v>8505</v>
      </c>
      <c r="C5212" s="4" t="s">
        <v>8506</v>
      </c>
      <c r="D5212" s="5">
        <v>44986</v>
      </c>
      <c r="E5212" s="6" t="s">
        <v>2077</v>
      </c>
      <c r="F5212" s="7">
        <v>1796025</v>
      </c>
      <c r="G5212" s="6" t="s">
        <v>1366</v>
      </c>
      <c r="H5212" s="7">
        <v>188583</v>
      </c>
      <c r="I5212" s="136">
        <v>2041607</v>
      </c>
      <c r="J5212" s="138" t="s">
        <v>1029</v>
      </c>
      <c r="K5212" s="139"/>
      <c r="L5212" t="str">
        <f t="shared" si="296"/>
        <v>09111</v>
      </c>
      <c r="M5212">
        <f t="shared" si="297"/>
        <v>9111</v>
      </c>
      <c r="N5212" s="37">
        <f t="shared" si="295"/>
        <v>1796025</v>
      </c>
    </row>
    <row r="5213" spans="1:14" x14ac:dyDescent="0.3">
      <c r="A5213" s="3">
        <v>6</v>
      </c>
      <c r="B5213" s="135"/>
      <c r="C5213" s="4" t="s">
        <v>8507</v>
      </c>
      <c r="D5213" s="5">
        <v>44999</v>
      </c>
      <c r="E5213" s="6" t="s">
        <v>2077</v>
      </c>
      <c r="F5213" s="7">
        <v>485100</v>
      </c>
      <c r="G5213" s="6" t="s">
        <v>1366</v>
      </c>
      <c r="H5213" s="7">
        <v>50935</v>
      </c>
      <c r="I5213" s="137"/>
      <c r="J5213" s="140"/>
      <c r="K5213" s="141"/>
      <c r="L5213" t="str">
        <f t="shared" si="296"/>
        <v>13585</v>
      </c>
      <c r="M5213">
        <f t="shared" si="297"/>
        <v>13585</v>
      </c>
      <c r="N5213" s="37">
        <f t="shared" si="295"/>
        <v>485100</v>
      </c>
    </row>
    <row r="5214" spans="1:14" ht="37.6" x14ac:dyDescent="0.3">
      <c r="A5214" s="3">
        <v>6</v>
      </c>
      <c r="B5214" s="8" t="s">
        <v>8508</v>
      </c>
      <c r="C5214" s="4" t="s">
        <v>8509</v>
      </c>
      <c r="D5214" s="5">
        <v>44930</v>
      </c>
      <c r="E5214" s="6" t="s">
        <v>4649</v>
      </c>
      <c r="F5214" s="7">
        <v>933240</v>
      </c>
      <c r="G5214" s="6" t="s">
        <v>1366</v>
      </c>
      <c r="H5214" s="7">
        <v>97990</v>
      </c>
      <c r="I5214" s="11">
        <v>835250</v>
      </c>
      <c r="J5214" s="132" t="s">
        <v>1034</v>
      </c>
      <c r="K5214" s="133"/>
      <c r="L5214" t="str">
        <f t="shared" si="296"/>
        <v>00282</v>
      </c>
      <c r="M5214">
        <f t="shared" si="297"/>
        <v>282</v>
      </c>
      <c r="N5214" s="37">
        <f t="shared" si="295"/>
        <v>933240</v>
      </c>
    </row>
    <row r="5215" spans="1:14" ht="37.6" x14ac:dyDescent="0.3">
      <c r="A5215" s="3">
        <v>6</v>
      </c>
      <c r="B5215" s="8" t="s">
        <v>8510</v>
      </c>
      <c r="C5215" s="4" t="s">
        <v>8511</v>
      </c>
      <c r="D5215" s="5">
        <v>45015</v>
      </c>
      <c r="E5215" s="6" t="s">
        <v>4649</v>
      </c>
      <c r="F5215" s="7">
        <v>1903440</v>
      </c>
      <c r="G5215" s="6" t="s">
        <v>1366</v>
      </c>
      <c r="H5215" s="7">
        <v>199861</v>
      </c>
      <c r="I5215" s="11">
        <v>1703579</v>
      </c>
      <c r="J5215" s="132" t="s">
        <v>1034</v>
      </c>
      <c r="K5215" s="133"/>
      <c r="L5215" t="str">
        <f t="shared" si="296"/>
        <v>17797</v>
      </c>
      <c r="M5215">
        <f t="shared" si="297"/>
        <v>17797</v>
      </c>
      <c r="N5215" s="37">
        <f t="shared" si="295"/>
        <v>1903440</v>
      </c>
    </row>
    <row r="5216" spans="1:14" ht="37.6" x14ac:dyDescent="0.3">
      <c r="A5216" s="3">
        <v>6</v>
      </c>
      <c r="B5216" s="8" t="s">
        <v>8515</v>
      </c>
      <c r="C5216" s="4" t="s">
        <v>8516</v>
      </c>
      <c r="D5216" s="5">
        <v>45013</v>
      </c>
      <c r="E5216" s="6" t="s">
        <v>4657</v>
      </c>
      <c r="F5216" s="7">
        <v>485100</v>
      </c>
      <c r="G5216" s="6" t="s">
        <v>1366</v>
      </c>
      <c r="H5216" s="7">
        <v>50936</v>
      </c>
      <c r="I5216" s="11">
        <v>434164</v>
      </c>
      <c r="J5216" s="132" t="s">
        <v>1041</v>
      </c>
      <c r="K5216" s="133"/>
      <c r="L5216" t="str">
        <f t="shared" si="296"/>
        <v>17691</v>
      </c>
      <c r="M5216">
        <f t="shared" si="297"/>
        <v>17691</v>
      </c>
      <c r="N5216" s="37">
        <f t="shared" si="295"/>
        <v>485100</v>
      </c>
    </row>
    <row r="5217" spans="1:14" ht="25.05" x14ac:dyDescent="0.3">
      <c r="A5217" s="3">
        <v>6</v>
      </c>
      <c r="B5217" s="134" t="s">
        <v>8517</v>
      </c>
      <c r="C5217" s="4" t="s">
        <v>8518</v>
      </c>
      <c r="D5217" s="5">
        <v>45030</v>
      </c>
      <c r="E5217" s="6" t="s">
        <v>4649</v>
      </c>
      <c r="F5217" s="7">
        <v>951720</v>
      </c>
      <c r="G5217" s="6" t="s">
        <v>1366</v>
      </c>
      <c r="H5217" s="7">
        <v>99931</v>
      </c>
      <c r="I5217" s="136">
        <v>7749836</v>
      </c>
      <c r="J5217" s="138" t="s">
        <v>1041</v>
      </c>
      <c r="K5217" s="139"/>
      <c r="L5217" t="str">
        <f t="shared" si="296"/>
        <v>22141</v>
      </c>
      <c r="M5217">
        <f t="shared" si="297"/>
        <v>22141</v>
      </c>
      <c r="N5217" s="37">
        <f t="shared" si="295"/>
        <v>951720</v>
      </c>
    </row>
    <row r="5218" spans="1:14" ht="25.05" x14ac:dyDescent="0.3">
      <c r="A5218" s="3">
        <v>6</v>
      </c>
      <c r="B5218" s="142"/>
      <c r="C5218" s="4" t="s">
        <v>8519</v>
      </c>
      <c r="D5218" s="5">
        <v>45027</v>
      </c>
      <c r="E5218" s="6" t="s">
        <v>4649</v>
      </c>
      <c r="F5218" s="7">
        <v>951720</v>
      </c>
      <c r="G5218" s="6" t="s">
        <v>1366</v>
      </c>
      <c r="H5218" s="7">
        <v>99931</v>
      </c>
      <c r="I5218" s="143"/>
      <c r="J5218" s="144"/>
      <c r="K5218" s="145"/>
      <c r="L5218" t="str">
        <f t="shared" si="296"/>
        <v>20638</v>
      </c>
      <c r="M5218">
        <f t="shared" si="297"/>
        <v>20638</v>
      </c>
      <c r="N5218" s="37">
        <f t="shared" si="295"/>
        <v>951720</v>
      </c>
    </row>
    <row r="5219" spans="1:14" ht="25.05" x14ac:dyDescent="0.3">
      <c r="A5219" s="3">
        <v>6</v>
      </c>
      <c r="B5219" s="142"/>
      <c r="C5219" s="4" t="s">
        <v>8520</v>
      </c>
      <c r="D5219" s="5">
        <v>45042</v>
      </c>
      <c r="E5219" s="6" t="s">
        <v>4649</v>
      </c>
      <c r="F5219" s="7">
        <v>2985675</v>
      </c>
      <c r="G5219" s="6" t="s">
        <v>1366</v>
      </c>
      <c r="H5219" s="7">
        <v>313496</v>
      </c>
      <c r="I5219" s="143"/>
      <c r="J5219" s="144"/>
      <c r="K5219" s="145"/>
      <c r="L5219" t="str">
        <f t="shared" si="296"/>
        <v>23780</v>
      </c>
      <c r="M5219">
        <f t="shared" si="297"/>
        <v>23780</v>
      </c>
      <c r="N5219" s="37">
        <f t="shared" si="295"/>
        <v>2985675</v>
      </c>
    </row>
    <row r="5220" spans="1:14" ht="25.05" x14ac:dyDescent="0.3">
      <c r="A5220" s="3">
        <v>6</v>
      </c>
      <c r="B5220" s="142"/>
      <c r="C5220" s="4" t="s">
        <v>8521</v>
      </c>
      <c r="D5220" s="5">
        <v>45037</v>
      </c>
      <c r="E5220" s="6" t="s">
        <v>4649</v>
      </c>
      <c r="F5220" s="7">
        <v>1903440</v>
      </c>
      <c r="G5220" s="6" t="s">
        <v>1366</v>
      </c>
      <c r="H5220" s="7">
        <v>199861</v>
      </c>
      <c r="I5220" s="143"/>
      <c r="J5220" s="144"/>
      <c r="K5220" s="145"/>
      <c r="L5220" t="str">
        <f t="shared" si="296"/>
        <v>23481</v>
      </c>
      <c r="M5220">
        <f t="shared" si="297"/>
        <v>23481</v>
      </c>
      <c r="N5220" s="37">
        <f t="shared" si="295"/>
        <v>1903440</v>
      </c>
    </row>
    <row r="5221" spans="1:14" ht="25.05" x14ac:dyDescent="0.3">
      <c r="A5221" s="3">
        <v>6</v>
      </c>
      <c r="B5221" s="135"/>
      <c r="C5221" s="4" t="s">
        <v>8522</v>
      </c>
      <c r="D5221" s="5">
        <v>45034</v>
      </c>
      <c r="E5221" s="6" t="s">
        <v>4649</v>
      </c>
      <c r="F5221" s="7">
        <v>1866480</v>
      </c>
      <c r="G5221" s="6" t="s">
        <v>1366</v>
      </c>
      <c r="H5221" s="7">
        <v>195980</v>
      </c>
      <c r="I5221" s="137"/>
      <c r="J5221" s="140"/>
      <c r="K5221" s="141"/>
      <c r="L5221" t="str">
        <f t="shared" si="296"/>
        <v>22387</v>
      </c>
      <c r="M5221">
        <f t="shared" si="297"/>
        <v>22387</v>
      </c>
      <c r="N5221" s="37">
        <f t="shared" si="295"/>
        <v>1866480</v>
      </c>
    </row>
    <row r="5222" spans="1:14" ht="37.6" x14ac:dyDescent="0.3">
      <c r="A5222" s="3">
        <v>6</v>
      </c>
      <c r="B5222" s="8" t="s">
        <v>8523</v>
      </c>
      <c r="C5222" s="4" t="s">
        <v>8524</v>
      </c>
      <c r="D5222" s="5">
        <v>44992</v>
      </c>
      <c r="E5222" s="6" t="s">
        <v>4649</v>
      </c>
      <c r="F5222" s="7">
        <v>1749825</v>
      </c>
      <c r="G5222" s="6" t="s">
        <v>1366</v>
      </c>
      <c r="H5222" s="7">
        <v>183732</v>
      </c>
      <c r="I5222" s="11">
        <v>1566093</v>
      </c>
      <c r="J5222" s="132" t="s">
        <v>1046</v>
      </c>
      <c r="K5222" s="133"/>
      <c r="L5222" t="str">
        <f t="shared" si="296"/>
        <v>11524</v>
      </c>
      <c r="M5222">
        <f t="shared" si="297"/>
        <v>11524</v>
      </c>
      <c r="N5222" s="37">
        <f t="shared" si="295"/>
        <v>1749825</v>
      </c>
    </row>
    <row r="5223" spans="1:14" ht="37.6" x14ac:dyDescent="0.3">
      <c r="A5223" s="3">
        <v>6</v>
      </c>
      <c r="B5223" s="8" t="s">
        <v>8531</v>
      </c>
      <c r="C5223" s="4" t="s">
        <v>8532</v>
      </c>
      <c r="D5223" s="5">
        <v>45014</v>
      </c>
      <c r="E5223" s="6" t="s">
        <v>4649</v>
      </c>
      <c r="F5223" s="7">
        <v>1418340</v>
      </c>
      <c r="G5223" s="6" t="s">
        <v>1366</v>
      </c>
      <c r="H5223" s="7">
        <v>148926</v>
      </c>
      <c r="I5223" s="11">
        <v>1269414</v>
      </c>
      <c r="J5223" s="132" t="s">
        <v>1065</v>
      </c>
      <c r="K5223" s="133"/>
      <c r="L5223" t="str">
        <f t="shared" si="296"/>
        <v>17748</v>
      </c>
      <c r="M5223">
        <f t="shared" si="297"/>
        <v>17748</v>
      </c>
      <c r="N5223" s="37">
        <f t="shared" si="295"/>
        <v>1418340</v>
      </c>
    </row>
    <row r="5224" spans="1:14" ht="25.05" x14ac:dyDescent="0.3">
      <c r="A5224" s="3">
        <v>6</v>
      </c>
      <c r="B5224" s="134" t="s">
        <v>8533</v>
      </c>
      <c r="C5224" s="4" t="s">
        <v>8534</v>
      </c>
      <c r="D5224" s="5">
        <v>45022</v>
      </c>
      <c r="E5224" s="6" t="s">
        <v>4649</v>
      </c>
      <c r="F5224" s="7">
        <v>1436820</v>
      </c>
      <c r="G5224" s="6" t="s">
        <v>1366</v>
      </c>
      <c r="H5224" s="7">
        <v>150866</v>
      </c>
      <c r="I5224" s="136">
        <v>5119006</v>
      </c>
      <c r="J5224" s="138" t="s">
        <v>1065</v>
      </c>
      <c r="K5224" s="139"/>
      <c r="L5224" t="str">
        <f t="shared" si="296"/>
        <v>19599</v>
      </c>
      <c r="M5224">
        <f t="shared" si="297"/>
        <v>19599</v>
      </c>
      <c r="N5224" s="37">
        <f t="shared" si="295"/>
        <v>1436820</v>
      </c>
    </row>
    <row r="5225" spans="1:14" ht="25.05" x14ac:dyDescent="0.3">
      <c r="A5225" s="3">
        <v>6</v>
      </c>
      <c r="B5225" s="142"/>
      <c r="C5225" s="4" t="s">
        <v>8535</v>
      </c>
      <c r="D5225" s="5">
        <v>45043</v>
      </c>
      <c r="E5225" s="6" t="s">
        <v>4649</v>
      </c>
      <c r="F5225" s="7">
        <v>2379300</v>
      </c>
      <c r="G5225" s="6" t="s">
        <v>1366</v>
      </c>
      <c r="H5225" s="7">
        <v>249827</v>
      </c>
      <c r="I5225" s="143"/>
      <c r="J5225" s="144"/>
      <c r="K5225" s="145"/>
      <c r="L5225" t="str">
        <f t="shared" si="296"/>
        <v>25023</v>
      </c>
      <c r="M5225">
        <f t="shared" si="297"/>
        <v>25023</v>
      </c>
      <c r="N5225" s="37">
        <f t="shared" si="295"/>
        <v>2379300</v>
      </c>
    </row>
    <row r="5226" spans="1:14" ht="25.05" x14ac:dyDescent="0.3">
      <c r="A5226" s="3">
        <v>6</v>
      </c>
      <c r="B5226" s="135"/>
      <c r="C5226" s="4" t="s">
        <v>8536</v>
      </c>
      <c r="D5226" s="5">
        <v>45035</v>
      </c>
      <c r="E5226" s="6" t="s">
        <v>4649</v>
      </c>
      <c r="F5226" s="7">
        <v>1903440</v>
      </c>
      <c r="G5226" s="6" t="s">
        <v>1366</v>
      </c>
      <c r="H5226" s="7">
        <v>199861</v>
      </c>
      <c r="I5226" s="137"/>
      <c r="J5226" s="140"/>
      <c r="K5226" s="141"/>
      <c r="L5226" t="str">
        <f t="shared" si="296"/>
        <v>22413</v>
      </c>
      <c r="M5226">
        <f t="shared" si="297"/>
        <v>22413</v>
      </c>
      <c r="N5226" s="37">
        <f t="shared" si="295"/>
        <v>1903440</v>
      </c>
    </row>
    <row r="5227" spans="1:14" ht="25.05" x14ac:dyDescent="0.3">
      <c r="A5227" s="3">
        <v>6</v>
      </c>
      <c r="B5227" s="134" t="s">
        <v>8539</v>
      </c>
      <c r="C5227" s="4" t="s">
        <v>8540</v>
      </c>
      <c r="D5227" s="5">
        <v>44999</v>
      </c>
      <c r="E5227" s="6" t="s">
        <v>4649</v>
      </c>
      <c r="F5227" s="7">
        <v>1166550</v>
      </c>
      <c r="G5227" s="6" t="s">
        <v>1366</v>
      </c>
      <c r="H5227" s="7">
        <v>122488</v>
      </c>
      <c r="I5227" s="136">
        <v>2088124</v>
      </c>
      <c r="J5227" s="138" t="s">
        <v>1070</v>
      </c>
      <c r="K5227" s="139"/>
      <c r="L5227" t="str">
        <f t="shared" si="296"/>
        <v>13584</v>
      </c>
      <c r="M5227">
        <f t="shared" si="297"/>
        <v>13584</v>
      </c>
      <c r="N5227" s="37">
        <f t="shared" si="295"/>
        <v>1166550</v>
      </c>
    </row>
    <row r="5228" spans="1:14" ht="25.05" x14ac:dyDescent="0.3">
      <c r="A5228" s="3">
        <v>6</v>
      </c>
      <c r="B5228" s="135"/>
      <c r="C5228" s="4" t="s">
        <v>8541</v>
      </c>
      <c r="D5228" s="5">
        <v>44986</v>
      </c>
      <c r="E5228" s="6" t="s">
        <v>4649</v>
      </c>
      <c r="F5228" s="7">
        <v>1166550</v>
      </c>
      <c r="G5228" s="6" t="s">
        <v>1366</v>
      </c>
      <c r="H5228" s="7">
        <v>122488</v>
      </c>
      <c r="I5228" s="137"/>
      <c r="J5228" s="140"/>
      <c r="K5228" s="141"/>
      <c r="L5228" t="str">
        <f t="shared" si="296"/>
        <v>09112</v>
      </c>
      <c r="M5228">
        <f t="shared" si="297"/>
        <v>9112</v>
      </c>
      <c r="N5228" s="37">
        <f t="shared" si="295"/>
        <v>1166550</v>
      </c>
    </row>
    <row r="5229" spans="1:14" ht="37.6" x14ac:dyDescent="0.3">
      <c r="A5229" s="3">
        <v>6</v>
      </c>
      <c r="B5229" s="8" t="s">
        <v>8544</v>
      </c>
      <c r="C5229" s="4" t="s">
        <v>8545</v>
      </c>
      <c r="D5229" s="5">
        <v>45014</v>
      </c>
      <c r="E5229" s="6" t="s">
        <v>4649</v>
      </c>
      <c r="F5229" s="7">
        <v>951720</v>
      </c>
      <c r="G5229" s="6" t="s">
        <v>1366</v>
      </c>
      <c r="H5229" s="7">
        <v>99931</v>
      </c>
      <c r="I5229" s="11">
        <v>851789</v>
      </c>
      <c r="J5229" s="132" t="s">
        <v>1078</v>
      </c>
      <c r="K5229" s="133"/>
      <c r="L5229" t="str">
        <f t="shared" si="296"/>
        <v>17719</v>
      </c>
      <c r="M5229">
        <f t="shared" si="297"/>
        <v>17719</v>
      </c>
      <c r="N5229" s="37">
        <f t="shared" si="295"/>
        <v>951720</v>
      </c>
    </row>
    <row r="5230" spans="1:14" ht="37.6" x14ac:dyDescent="0.3">
      <c r="A5230" s="3">
        <v>6</v>
      </c>
      <c r="B5230" s="8" t="s">
        <v>8546</v>
      </c>
      <c r="C5230" s="4" t="s">
        <v>8547</v>
      </c>
      <c r="D5230" s="5">
        <v>45029</v>
      </c>
      <c r="E5230" s="6" t="s">
        <v>4649</v>
      </c>
      <c r="F5230" s="7">
        <v>1903440</v>
      </c>
      <c r="G5230" s="6" t="s">
        <v>1366</v>
      </c>
      <c r="H5230" s="7">
        <v>199861</v>
      </c>
      <c r="I5230" s="11">
        <v>1703579</v>
      </c>
      <c r="J5230" s="132" t="s">
        <v>1086</v>
      </c>
      <c r="K5230" s="133"/>
      <c r="L5230" t="str">
        <f t="shared" si="296"/>
        <v>21494</v>
      </c>
      <c r="M5230">
        <f t="shared" si="297"/>
        <v>21494</v>
      </c>
      <c r="N5230" s="37">
        <f t="shared" si="295"/>
        <v>1903440</v>
      </c>
    </row>
    <row r="5231" spans="1:14" ht="37.6" x14ac:dyDescent="0.3">
      <c r="A5231" s="3">
        <v>6</v>
      </c>
      <c r="B5231" s="8" t="s">
        <v>8550</v>
      </c>
      <c r="C5231" s="4" t="s">
        <v>8551</v>
      </c>
      <c r="D5231" s="5">
        <v>44992</v>
      </c>
      <c r="E5231" s="6" t="s">
        <v>4657</v>
      </c>
      <c r="F5231" s="7">
        <v>727650</v>
      </c>
      <c r="G5231" s="6" t="s">
        <v>1366</v>
      </c>
      <c r="H5231" s="7">
        <v>76403</v>
      </c>
      <c r="I5231" s="11">
        <v>651247</v>
      </c>
      <c r="J5231" s="132" t="s">
        <v>1089</v>
      </c>
      <c r="K5231" s="133"/>
      <c r="L5231" t="str">
        <f t="shared" si="296"/>
        <v>11499</v>
      </c>
      <c r="M5231">
        <f t="shared" si="297"/>
        <v>11499</v>
      </c>
      <c r="N5231" s="37">
        <f t="shared" si="295"/>
        <v>727650</v>
      </c>
    </row>
    <row r="5232" spans="1:14" ht="37.6" x14ac:dyDescent="0.3">
      <c r="A5232" s="3">
        <v>6</v>
      </c>
      <c r="B5232" s="8" t="s">
        <v>8552</v>
      </c>
      <c r="C5232" s="4" t="s">
        <v>8553</v>
      </c>
      <c r="D5232" s="5">
        <v>45033</v>
      </c>
      <c r="E5232" s="6" t="s">
        <v>4657</v>
      </c>
      <c r="F5232" s="7">
        <v>1142064</v>
      </c>
      <c r="G5232" s="6" t="s">
        <v>1366</v>
      </c>
      <c r="H5232" s="7">
        <v>119917</v>
      </c>
      <c r="I5232" s="11">
        <v>1022147</v>
      </c>
      <c r="J5232" s="132" t="s">
        <v>1089</v>
      </c>
      <c r="K5232" s="133"/>
      <c r="L5232" t="str">
        <f t="shared" si="296"/>
        <v>22248</v>
      </c>
      <c r="M5232">
        <f t="shared" si="297"/>
        <v>22248</v>
      </c>
      <c r="N5232" s="37">
        <f t="shared" si="295"/>
        <v>1142064</v>
      </c>
    </row>
    <row r="5233" spans="1:14" ht="37.6" x14ac:dyDescent="0.3">
      <c r="A5233" s="3">
        <v>6</v>
      </c>
      <c r="B5233" s="8" t="s">
        <v>8556</v>
      </c>
      <c r="C5233" s="4" t="s">
        <v>8557</v>
      </c>
      <c r="D5233" s="5">
        <v>45012</v>
      </c>
      <c r="E5233" s="6" t="s">
        <v>4649</v>
      </c>
      <c r="F5233" s="7">
        <v>1903440</v>
      </c>
      <c r="G5233" s="6" t="s">
        <v>1366</v>
      </c>
      <c r="H5233" s="7">
        <v>199861</v>
      </c>
      <c r="I5233" s="11">
        <v>1703579</v>
      </c>
      <c r="J5233" s="132" t="s">
        <v>5229</v>
      </c>
      <c r="K5233" s="133"/>
      <c r="L5233" t="str">
        <f t="shared" si="296"/>
        <v>17605</v>
      </c>
      <c r="M5233">
        <f t="shared" si="297"/>
        <v>17605</v>
      </c>
      <c r="N5233" s="37">
        <f t="shared" si="295"/>
        <v>1903440</v>
      </c>
    </row>
    <row r="5234" spans="1:14" ht="25.05" x14ac:dyDescent="0.3">
      <c r="A5234" s="3">
        <v>6</v>
      </c>
      <c r="B5234" s="134" t="s">
        <v>8562</v>
      </c>
      <c r="C5234" s="4" t="s">
        <v>8563</v>
      </c>
      <c r="D5234" s="5">
        <v>45007</v>
      </c>
      <c r="E5234" s="6" t="s">
        <v>4657</v>
      </c>
      <c r="F5234" s="7">
        <v>1261260</v>
      </c>
      <c r="G5234" s="6" t="s">
        <v>1366</v>
      </c>
      <c r="H5234" s="7">
        <v>132432</v>
      </c>
      <c r="I5234" s="136">
        <v>4535985</v>
      </c>
      <c r="J5234" s="138" t="s">
        <v>1093</v>
      </c>
      <c r="K5234" s="139"/>
      <c r="L5234" t="str">
        <f t="shared" si="296"/>
        <v>15930</v>
      </c>
      <c r="M5234">
        <f t="shared" si="297"/>
        <v>15930</v>
      </c>
      <c r="N5234" s="37">
        <f t="shared" si="295"/>
        <v>1261260</v>
      </c>
    </row>
    <row r="5235" spans="1:14" ht="25.05" x14ac:dyDescent="0.3">
      <c r="A5235" s="3">
        <v>6</v>
      </c>
      <c r="B5235" s="135"/>
      <c r="C5235" s="4" t="s">
        <v>8564</v>
      </c>
      <c r="D5235" s="5">
        <v>45014</v>
      </c>
      <c r="E5235" s="6" t="s">
        <v>4649</v>
      </c>
      <c r="F5235" s="7">
        <v>3806880</v>
      </c>
      <c r="G5235" s="6" t="s">
        <v>1366</v>
      </c>
      <c r="H5235" s="7">
        <v>399723</v>
      </c>
      <c r="I5235" s="137"/>
      <c r="J5235" s="140"/>
      <c r="K5235" s="141"/>
      <c r="L5235" t="str">
        <f t="shared" si="296"/>
        <v>17773</v>
      </c>
      <c r="M5235">
        <f t="shared" si="297"/>
        <v>17773</v>
      </c>
      <c r="N5235" s="37">
        <f t="shared" si="295"/>
        <v>3806880</v>
      </c>
    </row>
    <row r="5236" spans="1:14" ht="25.05" x14ac:dyDescent="0.3">
      <c r="A5236" s="3">
        <v>6</v>
      </c>
      <c r="B5236" s="134" t="s">
        <v>8565</v>
      </c>
      <c r="C5236" s="4" t="s">
        <v>8566</v>
      </c>
      <c r="D5236" s="5">
        <v>45042</v>
      </c>
      <c r="E5236" s="6" t="s">
        <v>4649</v>
      </c>
      <c r="F5236" s="7">
        <v>2379300</v>
      </c>
      <c r="G5236" s="6" t="s">
        <v>1366</v>
      </c>
      <c r="H5236" s="7">
        <v>249827</v>
      </c>
      <c r="I5236" s="136">
        <v>5536631</v>
      </c>
      <c r="J5236" s="138" t="s">
        <v>1093</v>
      </c>
      <c r="K5236" s="139"/>
      <c r="L5236" t="str">
        <f t="shared" si="296"/>
        <v>24976</v>
      </c>
      <c r="M5236">
        <f t="shared" si="297"/>
        <v>24976</v>
      </c>
      <c r="N5236" s="37">
        <f t="shared" si="295"/>
        <v>2379300</v>
      </c>
    </row>
    <row r="5237" spans="1:14" ht="25.05" x14ac:dyDescent="0.3">
      <c r="A5237" s="3">
        <v>6</v>
      </c>
      <c r="B5237" s="135"/>
      <c r="C5237" s="4" t="s">
        <v>8567</v>
      </c>
      <c r="D5237" s="5">
        <v>45021</v>
      </c>
      <c r="E5237" s="6" t="s">
        <v>4649</v>
      </c>
      <c r="F5237" s="7">
        <v>3806880</v>
      </c>
      <c r="G5237" s="6" t="s">
        <v>1366</v>
      </c>
      <c r="H5237" s="7">
        <v>399722</v>
      </c>
      <c r="I5237" s="137"/>
      <c r="J5237" s="140"/>
      <c r="K5237" s="141"/>
      <c r="L5237" t="str">
        <f t="shared" si="296"/>
        <v>19327</v>
      </c>
      <c r="M5237">
        <f t="shared" si="297"/>
        <v>19327</v>
      </c>
      <c r="N5237" s="37">
        <f t="shared" si="295"/>
        <v>3806880</v>
      </c>
    </row>
    <row r="5238" spans="1:14" ht="25.05" x14ac:dyDescent="0.3">
      <c r="A5238" s="3">
        <v>6</v>
      </c>
      <c r="B5238" s="134" t="s">
        <v>8578</v>
      </c>
      <c r="C5238" s="4" t="s">
        <v>8579</v>
      </c>
      <c r="D5238" s="5">
        <v>45006</v>
      </c>
      <c r="E5238" s="6" t="s">
        <v>4657</v>
      </c>
      <c r="F5238" s="7">
        <v>970200</v>
      </c>
      <c r="G5238" s="6" t="s">
        <v>1366</v>
      </c>
      <c r="H5238" s="7">
        <v>101871</v>
      </c>
      <c r="I5238" s="136">
        <v>4087349</v>
      </c>
      <c r="J5238" s="138" t="s">
        <v>1111</v>
      </c>
      <c r="K5238" s="139"/>
      <c r="L5238" t="str">
        <f t="shared" si="296"/>
        <v>15844</v>
      </c>
      <c r="M5238">
        <f t="shared" si="297"/>
        <v>15844</v>
      </c>
      <c r="N5238" s="37">
        <f t="shared" si="295"/>
        <v>970200</v>
      </c>
    </row>
    <row r="5239" spans="1:14" ht="25.05" x14ac:dyDescent="0.3">
      <c r="A5239" s="3">
        <v>6</v>
      </c>
      <c r="B5239" s="142"/>
      <c r="C5239" s="4" t="s">
        <v>8580</v>
      </c>
      <c r="D5239" s="5">
        <v>44996</v>
      </c>
      <c r="E5239" s="6" t="s">
        <v>4649</v>
      </c>
      <c r="F5239" s="7">
        <v>1189650</v>
      </c>
      <c r="G5239" s="6" t="s">
        <v>1366</v>
      </c>
      <c r="H5239" s="7">
        <v>124913</v>
      </c>
      <c r="I5239" s="143"/>
      <c r="J5239" s="144"/>
      <c r="K5239" s="145"/>
      <c r="L5239" t="str">
        <f t="shared" si="296"/>
        <v>13397</v>
      </c>
      <c r="M5239">
        <f t="shared" si="297"/>
        <v>13397</v>
      </c>
      <c r="N5239" s="37">
        <f t="shared" ref="N5239:N5302" si="298">+F5239</f>
        <v>1189650</v>
      </c>
    </row>
    <row r="5240" spans="1:14" ht="25.05" x14ac:dyDescent="0.3">
      <c r="A5240" s="3">
        <v>6</v>
      </c>
      <c r="B5240" s="142"/>
      <c r="C5240" s="4" t="s">
        <v>8581</v>
      </c>
      <c r="D5240" s="5">
        <v>45012</v>
      </c>
      <c r="E5240" s="6" t="s">
        <v>4657</v>
      </c>
      <c r="F5240" s="7">
        <v>970200</v>
      </c>
      <c r="G5240" s="6" t="s">
        <v>1366</v>
      </c>
      <c r="H5240" s="7">
        <v>101871</v>
      </c>
      <c r="I5240" s="143"/>
      <c r="J5240" s="144"/>
      <c r="K5240" s="145"/>
      <c r="L5240" t="str">
        <f t="shared" si="296"/>
        <v>17531</v>
      </c>
      <c r="M5240">
        <f t="shared" si="297"/>
        <v>17531</v>
      </c>
      <c r="N5240" s="37">
        <f t="shared" si="298"/>
        <v>970200</v>
      </c>
    </row>
    <row r="5241" spans="1:14" ht="25.05" x14ac:dyDescent="0.3">
      <c r="A5241" s="3">
        <v>6</v>
      </c>
      <c r="B5241" s="135"/>
      <c r="C5241" s="4" t="s">
        <v>8582</v>
      </c>
      <c r="D5241" s="5">
        <v>45014</v>
      </c>
      <c r="E5241" s="6" t="s">
        <v>4649</v>
      </c>
      <c r="F5241" s="7">
        <v>1436820</v>
      </c>
      <c r="G5241" s="6" t="s">
        <v>1366</v>
      </c>
      <c r="H5241" s="7">
        <v>150866</v>
      </c>
      <c r="I5241" s="137"/>
      <c r="J5241" s="140"/>
      <c r="K5241" s="141"/>
      <c r="L5241" t="str">
        <f t="shared" si="296"/>
        <v>17754</v>
      </c>
      <c r="M5241">
        <f t="shared" si="297"/>
        <v>17754</v>
      </c>
      <c r="N5241" s="37">
        <f t="shared" si="298"/>
        <v>1436820</v>
      </c>
    </row>
    <row r="5242" spans="1:14" ht="37.6" x14ac:dyDescent="0.3">
      <c r="A5242" s="3">
        <v>6</v>
      </c>
      <c r="B5242" s="8" t="s">
        <v>8583</v>
      </c>
      <c r="C5242" s="4" t="s">
        <v>8584</v>
      </c>
      <c r="D5242" s="5">
        <v>45020</v>
      </c>
      <c r="E5242" s="6" t="s">
        <v>4649</v>
      </c>
      <c r="F5242" s="7">
        <v>933240</v>
      </c>
      <c r="G5242" s="6" t="s">
        <v>1366</v>
      </c>
      <c r="H5242" s="7">
        <v>97990</v>
      </c>
      <c r="I5242" s="11">
        <v>835250</v>
      </c>
      <c r="J5242" s="132" t="s">
        <v>1111</v>
      </c>
      <c r="K5242" s="133"/>
      <c r="L5242" t="str">
        <f t="shared" si="296"/>
        <v>19204</v>
      </c>
      <c r="M5242">
        <f t="shared" si="297"/>
        <v>19204</v>
      </c>
      <c r="N5242" s="37">
        <f t="shared" si="298"/>
        <v>933240</v>
      </c>
    </row>
    <row r="5243" spans="1:14" x14ac:dyDescent="0.3">
      <c r="A5243" s="3">
        <v>6</v>
      </c>
      <c r="B5243" s="134" t="s">
        <v>8585</v>
      </c>
      <c r="C5243" s="4" t="s">
        <v>8586</v>
      </c>
      <c r="D5243" s="5">
        <v>45006</v>
      </c>
      <c r="E5243" s="6" t="s">
        <v>1121</v>
      </c>
      <c r="F5243" s="7">
        <v>291060</v>
      </c>
      <c r="G5243" s="6" t="s">
        <v>1366</v>
      </c>
      <c r="H5243" s="7">
        <v>30561</v>
      </c>
      <c r="I5243" s="136">
        <v>1292570</v>
      </c>
      <c r="J5243" s="138" t="s">
        <v>1122</v>
      </c>
      <c r="K5243" s="139"/>
      <c r="L5243" t="str">
        <f t="shared" si="296"/>
        <v>15842</v>
      </c>
      <c r="M5243">
        <f t="shared" si="297"/>
        <v>15842</v>
      </c>
      <c r="N5243" s="37">
        <f t="shared" si="298"/>
        <v>291060</v>
      </c>
    </row>
    <row r="5244" spans="1:14" x14ac:dyDescent="0.3">
      <c r="A5244" s="3">
        <v>6</v>
      </c>
      <c r="B5244" s="142"/>
      <c r="C5244" s="4" t="s">
        <v>8587</v>
      </c>
      <c r="D5244" s="5">
        <v>45009</v>
      </c>
      <c r="E5244" s="6" t="s">
        <v>1121</v>
      </c>
      <c r="F5244" s="7">
        <v>765072</v>
      </c>
      <c r="G5244" s="6" t="s">
        <v>1366</v>
      </c>
      <c r="H5244" s="7">
        <v>80332</v>
      </c>
      <c r="I5244" s="143"/>
      <c r="J5244" s="144"/>
      <c r="K5244" s="145"/>
      <c r="L5244" t="str">
        <f t="shared" si="296"/>
        <v>17437</v>
      </c>
      <c r="M5244">
        <f t="shared" si="297"/>
        <v>17437</v>
      </c>
      <c r="N5244" s="37">
        <f t="shared" si="298"/>
        <v>765072</v>
      </c>
    </row>
    <row r="5245" spans="1:14" x14ac:dyDescent="0.3">
      <c r="A5245" s="3">
        <v>6</v>
      </c>
      <c r="B5245" s="135"/>
      <c r="C5245" s="4" t="s">
        <v>8588</v>
      </c>
      <c r="D5245" s="5">
        <v>45016</v>
      </c>
      <c r="E5245" s="6" t="s">
        <v>1121</v>
      </c>
      <c r="F5245" s="7">
        <v>388080</v>
      </c>
      <c r="G5245" s="6" t="s">
        <v>1366</v>
      </c>
      <c r="H5245" s="7">
        <v>40748</v>
      </c>
      <c r="I5245" s="137"/>
      <c r="J5245" s="140"/>
      <c r="K5245" s="141"/>
      <c r="L5245" t="str">
        <f t="shared" si="296"/>
        <v>18748</v>
      </c>
      <c r="M5245">
        <f t="shared" si="297"/>
        <v>18748</v>
      </c>
      <c r="N5245" s="37">
        <f t="shared" si="298"/>
        <v>388080</v>
      </c>
    </row>
    <row r="5246" spans="1:14" x14ac:dyDescent="0.3">
      <c r="A5246" s="3">
        <v>6</v>
      </c>
      <c r="B5246" s="134" t="s">
        <v>8589</v>
      </c>
      <c r="C5246" s="4" t="s">
        <v>8590</v>
      </c>
      <c r="D5246" s="5">
        <v>45029</v>
      </c>
      <c r="E5246" s="6" t="s">
        <v>1121</v>
      </c>
      <c r="F5246" s="7">
        <v>1056132</v>
      </c>
      <c r="G5246" s="6" t="s">
        <v>1366</v>
      </c>
      <c r="H5246" s="7">
        <v>110894</v>
      </c>
      <c r="I5246" s="136">
        <v>2758805</v>
      </c>
      <c r="J5246" s="138" t="s">
        <v>1122</v>
      </c>
      <c r="K5246" s="139"/>
      <c r="L5246" t="str">
        <f t="shared" si="296"/>
        <v>22048</v>
      </c>
      <c r="M5246">
        <f t="shared" si="297"/>
        <v>22048</v>
      </c>
      <c r="N5246" s="37">
        <f t="shared" si="298"/>
        <v>1056132</v>
      </c>
    </row>
    <row r="5247" spans="1:14" x14ac:dyDescent="0.3">
      <c r="A5247" s="3">
        <v>6</v>
      </c>
      <c r="B5247" s="142"/>
      <c r="C5247" s="4" t="s">
        <v>8591</v>
      </c>
      <c r="D5247" s="5">
        <v>45026</v>
      </c>
      <c r="E5247" s="6" t="s">
        <v>1121</v>
      </c>
      <c r="F5247" s="7">
        <v>970200</v>
      </c>
      <c r="G5247" s="6" t="s">
        <v>1366</v>
      </c>
      <c r="H5247" s="7">
        <v>101871</v>
      </c>
      <c r="I5247" s="143"/>
      <c r="J5247" s="144"/>
      <c r="K5247" s="145"/>
      <c r="L5247" t="str">
        <f t="shared" si="296"/>
        <v>20561</v>
      </c>
      <c r="M5247">
        <f t="shared" si="297"/>
        <v>20561</v>
      </c>
      <c r="N5247" s="37">
        <f t="shared" si="298"/>
        <v>970200</v>
      </c>
    </row>
    <row r="5248" spans="1:14" x14ac:dyDescent="0.3">
      <c r="A5248" s="3">
        <v>6</v>
      </c>
      <c r="B5248" s="142"/>
      <c r="C5248" s="4" t="s">
        <v>8592</v>
      </c>
      <c r="D5248" s="5">
        <v>45023</v>
      </c>
      <c r="E5248" s="6" t="s">
        <v>1121</v>
      </c>
      <c r="F5248" s="7">
        <v>485100</v>
      </c>
      <c r="G5248" s="6" t="s">
        <v>1366</v>
      </c>
      <c r="H5248" s="7">
        <v>50936</v>
      </c>
      <c r="I5248" s="143"/>
      <c r="J5248" s="144"/>
      <c r="K5248" s="145"/>
      <c r="L5248" t="str">
        <f t="shared" si="296"/>
        <v>20389</v>
      </c>
      <c r="M5248">
        <f t="shared" si="297"/>
        <v>20389</v>
      </c>
      <c r="N5248" s="37">
        <f t="shared" si="298"/>
        <v>485100</v>
      </c>
    </row>
    <row r="5249" spans="1:14" x14ac:dyDescent="0.3">
      <c r="A5249" s="3">
        <v>6</v>
      </c>
      <c r="B5249" s="135"/>
      <c r="C5249" s="4" t="s">
        <v>8593</v>
      </c>
      <c r="D5249" s="5">
        <v>45028</v>
      </c>
      <c r="E5249" s="6" t="s">
        <v>1121</v>
      </c>
      <c r="F5249" s="7">
        <v>571032</v>
      </c>
      <c r="G5249" s="6" t="s">
        <v>1366</v>
      </c>
      <c r="H5249" s="7">
        <v>59958</v>
      </c>
      <c r="I5249" s="137"/>
      <c r="J5249" s="140"/>
      <c r="K5249" s="141"/>
      <c r="L5249" t="str">
        <f t="shared" si="296"/>
        <v>20700</v>
      </c>
      <c r="M5249">
        <f t="shared" si="297"/>
        <v>20700</v>
      </c>
      <c r="N5249" s="37">
        <f t="shared" si="298"/>
        <v>571032</v>
      </c>
    </row>
    <row r="5250" spans="1:14" x14ac:dyDescent="0.3">
      <c r="A5250" s="3">
        <v>6</v>
      </c>
      <c r="B5250" s="134" t="s">
        <v>8607</v>
      </c>
      <c r="C5250" s="4" t="s">
        <v>8608</v>
      </c>
      <c r="D5250" s="5">
        <v>44989</v>
      </c>
      <c r="E5250" s="6" t="s">
        <v>2364</v>
      </c>
      <c r="F5250" s="7">
        <v>592515</v>
      </c>
      <c r="G5250" s="6" t="s">
        <v>1366</v>
      </c>
      <c r="H5250" s="7">
        <v>62214</v>
      </c>
      <c r="I5250" s="136">
        <v>2527871</v>
      </c>
      <c r="J5250" s="138" t="s">
        <v>1261</v>
      </c>
      <c r="K5250" s="139"/>
      <c r="L5250" t="str">
        <f t="shared" si="296"/>
        <v>11316</v>
      </c>
      <c r="M5250">
        <f t="shared" si="297"/>
        <v>11316</v>
      </c>
      <c r="N5250" s="37">
        <f t="shared" si="298"/>
        <v>592515</v>
      </c>
    </row>
    <row r="5251" spans="1:14" x14ac:dyDescent="0.3">
      <c r="A5251" s="3">
        <v>6</v>
      </c>
      <c r="B5251" s="142"/>
      <c r="C5251" s="4" t="s">
        <v>8609</v>
      </c>
      <c r="D5251" s="5">
        <v>45000</v>
      </c>
      <c r="E5251" s="6" t="s">
        <v>2364</v>
      </c>
      <c r="F5251" s="7">
        <v>571032</v>
      </c>
      <c r="G5251" s="6" t="s">
        <v>1366</v>
      </c>
      <c r="H5251" s="7">
        <v>59958</v>
      </c>
      <c r="I5251" s="143"/>
      <c r="J5251" s="144"/>
      <c r="K5251" s="145"/>
      <c r="L5251" t="str">
        <f t="shared" si="296"/>
        <v>13690</v>
      </c>
      <c r="M5251">
        <f t="shared" si="297"/>
        <v>13690</v>
      </c>
      <c r="N5251" s="37">
        <f t="shared" si="298"/>
        <v>571032</v>
      </c>
    </row>
    <row r="5252" spans="1:14" x14ac:dyDescent="0.3">
      <c r="A5252" s="3">
        <v>6</v>
      </c>
      <c r="B5252" s="142"/>
      <c r="C5252" s="4" t="s">
        <v>8610</v>
      </c>
      <c r="D5252" s="5">
        <v>44989</v>
      </c>
      <c r="E5252" s="6" t="s">
        <v>2364</v>
      </c>
      <c r="F5252" s="7">
        <v>713790</v>
      </c>
      <c r="G5252" s="6" t="s">
        <v>1366</v>
      </c>
      <c r="H5252" s="7">
        <v>74948</v>
      </c>
      <c r="I5252" s="143"/>
      <c r="J5252" s="144"/>
      <c r="K5252" s="145"/>
      <c r="L5252" t="str">
        <f t="shared" si="296"/>
        <v>11311</v>
      </c>
      <c r="M5252">
        <f t="shared" si="297"/>
        <v>11311</v>
      </c>
      <c r="N5252" s="37">
        <f t="shared" si="298"/>
        <v>713790</v>
      </c>
    </row>
    <row r="5253" spans="1:14" x14ac:dyDescent="0.3">
      <c r="A5253" s="3">
        <v>6</v>
      </c>
      <c r="B5253" s="135"/>
      <c r="C5253" s="4" t="s">
        <v>8611</v>
      </c>
      <c r="D5253" s="5">
        <v>44989</v>
      </c>
      <c r="E5253" s="6" t="s">
        <v>2364</v>
      </c>
      <c r="F5253" s="7">
        <v>947100</v>
      </c>
      <c r="G5253" s="6" t="s">
        <v>1366</v>
      </c>
      <c r="H5253" s="7">
        <v>99446</v>
      </c>
      <c r="I5253" s="137"/>
      <c r="J5253" s="140"/>
      <c r="K5253" s="141"/>
      <c r="L5253" t="str">
        <f t="shared" si="296"/>
        <v>11312</v>
      </c>
      <c r="M5253">
        <f t="shared" si="297"/>
        <v>11312</v>
      </c>
      <c r="N5253" s="37">
        <f t="shared" si="298"/>
        <v>947100</v>
      </c>
    </row>
    <row r="5254" spans="1:14" ht="37.6" x14ac:dyDescent="0.3">
      <c r="A5254" s="3">
        <v>6</v>
      </c>
      <c r="B5254" s="8" t="s">
        <v>8612</v>
      </c>
      <c r="C5254" s="4" t="s">
        <v>8613</v>
      </c>
      <c r="D5254" s="5">
        <v>45017</v>
      </c>
      <c r="E5254" s="6" t="s">
        <v>2364</v>
      </c>
      <c r="F5254" s="7">
        <v>571032</v>
      </c>
      <c r="G5254" s="6" t="s">
        <v>1366</v>
      </c>
      <c r="H5254" s="7">
        <v>59958</v>
      </c>
      <c r="I5254" s="11">
        <v>511074</v>
      </c>
      <c r="J5254" s="132" t="s">
        <v>1261</v>
      </c>
      <c r="K5254" s="133"/>
      <c r="L5254" t="str">
        <f t="shared" si="296"/>
        <v>19096</v>
      </c>
      <c r="M5254">
        <f t="shared" si="297"/>
        <v>19096</v>
      </c>
      <c r="N5254" s="37">
        <f t="shared" si="298"/>
        <v>571032</v>
      </c>
    </row>
    <row r="5255" spans="1:14" ht="25.05" x14ac:dyDescent="0.3">
      <c r="A5255" s="3">
        <v>6</v>
      </c>
      <c r="B5255" s="134" t="s">
        <v>8621</v>
      </c>
      <c r="C5255" s="4" t="s">
        <v>8622</v>
      </c>
      <c r="D5255" s="5">
        <v>44970</v>
      </c>
      <c r="E5255" s="6" t="s">
        <v>2282</v>
      </c>
      <c r="F5255" s="7">
        <v>1189650</v>
      </c>
      <c r="G5255" s="6" t="s">
        <v>1366</v>
      </c>
      <c r="H5255" s="7">
        <v>124913</v>
      </c>
      <c r="I5255" s="136">
        <v>1607442</v>
      </c>
      <c r="J5255" s="138" t="s">
        <v>1287</v>
      </c>
      <c r="K5255" s="139"/>
      <c r="L5255" t="str">
        <f t="shared" ref="L5255:L5318" si="299">+RIGHT(C5255,5)</f>
        <v>04026</v>
      </c>
      <c r="M5255">
        <f t="shared" ref="M5255:M5318" si="300">+L5255*1</f>
        <v>4026</v>
      </c>
      <c r="N5255" s="37">
        <f t="shared" si="298"/>
        <v>1189650</v>
      </c>
    </row>
    <row r="5256" spans="1:14" ht="25.05" x14ac:dyDescent="0.3">
      <c r="A5256" s="3">
        <v>6</v>
      </c>
      <c r="B5256" s="135"/>
      <c r="C5256" s="4" t="s">
        <v>8623</v>
      </c>
      <c r="D5256" s="5">
        <v>44970</v>
      </c>
      <c r="E5256" s="6" t="s">
        <v>2282</v>
      </c>
      <c r="F5256" s="7">
        <v>606375</v>
      </c>
      <c r="G5256" s="6" t="s">
        <v>1366</v>
      </c>
      <c r="H5256" s="7">
        <v>63670</v>
      </c>
      <c r="I5256" s="137"/>
      <c r="J5256" s="140"/>
      <c r="K5256" s="141"/>
      <c r="L5256" t="str">
        <f t="shared" si="299"/>
        <v>04025</v>
      </c>
      <c r="M5256">
        <f t="shared" si="300"/>
        <v>4025</v>
      </c>
      <c r="N5256" s="37">
        <f t="shared" si="298"/>
        <v>606375</v>
      </c>
    </row>
    <row r="5257" spans="1:14" ht="37.6" x14ac:dyDescent="0.3">
      <c r="A5257" s="3">
        <v>6</v>
      </c>
      <c r="B5257" s="8" t="s">
        <v>8624</v>
      </c>
      <c r="C5257" s="4" t="s">
        <v>8625</v>
      </c>
      <c r="D5257" s="5">
        <v>45019</v>
      </c>
      <c r="E5257" s="6" t="s">
        <v>2282</v>
      </c>
      <c r="F5257" s="7">
        <v>485100</v>
      </c>
      <c r="G5257" s="6" t="s">
        <v>1366</v>
      </c>
      <c r="H5257" s="7">
        <v>50936</v>
      </c>
      <c r="I5257" s="11">
        <v>434164</v>
      </c>
      <c r="J5257" s="132" t="s">
        <v>1287</v>
      </c>
      <c r="K5257" s="133"/>
      <c r="L5257" t="str">
        <f t="shared" si="299"/>
        <v>19168</v>
      </c>
      <c r="M5257">
        <f t="shared" si="300"/>
        <v>19168</v>
      </c>
      <c r="N5257" s="37">
        <f t="shared" si="298"/>
        <v>485100</v>
      </c>
    </row>
    <row r="5258" spans="1:14" ht="37.6" x14ac:dyDescent="0.3">
      <c r="A5258" s="3">
        <v>6</v>
      </c>
      <c r="B5258" s="8" t="s">
        <v>8670</v>
      </c>
      <c r="C5258" s="4" t="s">
        <v>8671</v>
      </c>
      <c r="D5258" s="5">
        <v>44930</v>
      </c>
      <c r="E5258" s="9"/>
      <c r="F5258" s="7">
        <v>951720</v>
      </c>
      <c r="G5258" s="6" t="s">
        <v>1366</v>
      </c>
      <c r="H5258" s="7">
        <v>99931</v>
      </c>
      <c r="I5258" s="11">
        <v>851789</v>
      </c>
      <c r="J5258" s="132" t="s">
        <v>1356</v>
      </c>
      <c r="K5258" s="133"/>
      <c r="L5258" t="str">
        <f t="shared" si="299"/>
        <v>00220</v>
      </c>
      <c r="M5258">
        <f t="shared" si="300"/>
        <v>220</v>
      </c>
      <c r="N5258" s="37">
        <f t="shared" si="298"/>
        <v>951720</v>
      </c>
    </row>
    <row r="5259" spans="1:14" ht="50.1" x14ac:dyDescent="0.3">
      <c r="A5259" s="3">
        <v>6</v>
      </c>
      <c r="B5259" s="8" t="s">
        <v>8672</v>
      </c>
      <c r="C5259" s="4" t="s">
        <v>1361</v>
      </c>
      <c r="D5259" s="5">
        <v>45086</v>
      </c>
      <c r="E5259" s="6" t="s">
        <v>8673</v>
      </c>
      <c r="F5259" s="7">
        <v>-7254198</v>
      </c>
      <c r="G5259" s="6">
        <v>0</v>
      </c>
      <c r="H5259" s="6">
        <v>0</v>
      </c>
      <c r="I5259" s="11">
        <v>-7254198</v>
      </c>
      <c r="J5259" s="132" t="s">
        <v>0</v>
      </c>
      <c r="K5259" s="133"/>
      <c r="L5259" t="str">
        <f>+RIGHT(C5259,1)</f>
        <v>'</v>
      </c>
      <c r="M5259" t="e">
        <f t="shared" si="300"/>
        <v>#VALUE!</v>
      </c>
      <c r="N5259" s="37">
        <f t="shared" si="298"/>
        <v>-7254198</v>
      </c>
    </row>
    <row r="5260" spans="1:14" x14ac:dyDescent="0.3">
      <c r="A5260" s="3">
        <v>7</v>
      </c>
      <c r="B5260" s="134" t="s">
        <v>8674</v>
      </c>
      <c r="C5260" s="4" t="s">
        <v>8675</v>
      </c>
      <c r="D5260" s="5">
        <v>45096</v>
      </c>
      <c r="E5260" s="6" t="s">
        <v>1368</v>
      </c>
      <c r="F5260" s="7">
        <v>2029379</v>
      </c>
      <c r="G5260" s="6" t="s">
        <v>17</v>
      </c>
      <c r="H5260" s="7">
        <v>213085</v>
      </c>
      <c r="I5260" s="136">
        <v>7882823</v>
      </c>
      <c r="J5260" s="138" t="s">
        <v>18</v>
      </c>
      <c r="K5260" s="139"/>
      <c r="L5260" t="str">
        <f t="shared" si="299"/>
        <v>36261</v>
      </c>
      <c r="M5260">
        <f t="shared" si="300"/>
        <v>36261</v>
      </c>
      <c r="N5260" s="37">
        <f t="shared" si="298"/>
        <v>2029379</v>
      </c>
    </row>
    <row r="5261" spans="1:14" ht="25.05" x14ac:dyDescent="0.3">
      <c r="A5261" s="3">
        <v>7</v>
      </c>
      <c r="B5261" s="142"/>
      <c r="C5261" s="4" t="s">
        <v>8676</v>
      </c>
      <c r="D5261" s="5">
        <v>45083</v>
      </c>
      <c r="E5261" s="6" t="s">
        <v>1787</v>
      </c>
      <c r="F5261" s="7">
        <v>1359743</v>
      </c>
      <c r="G5261" s="6" t="s">
        <v>17</v>
      </c>
      <c r="H5261" s="7">
        <v>142773</v>
      </c>
      <c r="I5261" s="143"/>
      <c r="J5261" s="144"/>
      <c r="K5261" s="145"/>
      <c r="L5261" t="str">
        <f t="shared" si="299"/>
        <v>33185</v>
      </c>
      <c r="M5261">
        <f t="shared" si="300"/>
        <v>33185</v>
      </c>
      <c r="N5261" s="37">
        <f t="shared" si="298"/>
        <v>1359743</v>
      </c>
    </row>
    <row r="5262" spans="1:14" x14ac:dyDescent="0.3">
      <c r="A5262" s="3">
        <v>7</v>
      </c>
      <c r="B5262" s="142"/>
      <c r="C5262" s="4" t="s">
        <v>8677</v>
      </c>
      <c r="D5262" s="5">
        <v>45106</v>
      </c>
      <c r="E5262" s="6" t="s">
        <v>1368</v>
      </c>
      <c r="F5262" s="7">
        <v>3389122</v>
      </c>
      <c r="G5262" s="6" t="s">
        <v>17</v>
      </c>
      <c r="H5262" s="7">
        <v>355858</v>
      </c>
      <c r="I5262" s="143"/>
      <c r="J5262" s="144"/>
      <c r="K5262" s="145"/>
      <c r="L5262" t="str">
        <f t="shared" si="299"/>
        <v>39013</v>
      </c>
      <c r="M5262">
        <f t="shared" si="300"/>
        <v>39013</v>
      </c>
      <c r="N5262" s="37">
        <f t="shared" si="298"/>
        <v>3389122</v>
      </c>
    </row>
    <row r="5263" spans="1:14" x14ac:dyDescent="0.3">
      <c r="A5263" s="3">
        <v>7</v>
      </c>
      <c r="B5263" s="135"/>
      <c r="C5263" s="4" t="s">
        <v>8678</v>
      </c>
      <c r="D5263" s="5">
        <v>45089</v>
      </c>
      <c r="E5263" s="6" t="s">
        <v>1368</v>
      </c>
      <c r="F5263" s="7">
        <v>2029379</v>
      </c>
      <c r="G5263" s="6" t="s">
        <v>17</v>
      </c>
      <c r="H5263" s="7">
        <v>213085</v>
      </c>
      <c r="I5263" s="137"/>
      <c r="J5263" s="140"/>
      <c r="K5263" s="141"/>
      <c r="L5263" t="str">
        <f t="shared" si="299"/>
        <v>34623</v>
      </c>
      <c r="M5263">
        <f t="shared" si="300"/>
        <v>34623</v>
      </c>
      <c r="N5263" s="37">
        <f t="shared" si="298"/>
        <v>2029379</v>
      </c>
    </row>
    <row r="5264" spans="1:14" x14ac:dyDescent="0.3">
      <c r="A5264" s="3">
        <v>7</v>
      </c>
      <c r="B5264" s="134" t="s">
        <v>8679</v>
      </c>
      <c r="C5264" s="4" t="s">
        <v>8680</v>
      </c>
      <c r="D5264" s="5">
        <v>45078</v>
      </c>
      <c r="E5264" s="6" t="s">
        <v>1368</v>
      </c>
      <c r="F5264" s="7">
        <v>1221638</v>
      </c>
      <c r="G5264" s="6" t="s">
        <v>17</v>
      </c>
      <c r="H5264" s="7">
        <v>128272</v>
      </c>
      <c r="I5264" s="136">
        <v>6277758</v>
      </c>
      <c r="J5264" s="138" t="s">
        <v>28</v>
      </c>
      <c r="K5264" s="139"/>
      <c r="L5264" t="str">
        <f t="shared" si="299"/>
        <v>32704</v>
      </c>
      <c r="M5264">
        <f t="shared" si="300"/>
        <v>32704</v>
      </c>
      <c r="N5264" s="37">
        <f t="shared" si="298"/>
        <v>1221638</v>
      </c>
    </row>
    <row r="5265" spans="1:14" x14ac:dyDescent="0.3">
      <c r="A5265" s="3">
        <v>7</v>
      </c>
      <c r="B5265" s="142"/>
      <c r="C5265" s="4" t="s">
        <v>8681</v>
      </c>
      <c r="D5265" s="5">
        <v>45091</v>
      </c>
      <c r="E5265" s="6" t="s">
        <v>1368</v>
      </c>
      <c r="F5265" s="7">
        <v>3753002</v>
      </c>
      <c r="G5265" s="6" t="s">
        <v>17</v>
      </c>
      <c r="H5265" s="7">
        <v>394065</v>
      </c>
      <c r="I5265" s="143"/>
      <c r="J5265" s="144"/>
      <c r="K5265" s="145"/>
      <c r="L5265" t="str">
        <f t="shared" si="299"/>
        <v>34807</v>
      </c>
      <c r="M5265">
        <f t="shared" si="300"/>
        <v>34807</v>
      </c>
      <c r="N5265" s="37">
        <f t="shared" si="298"/>
        <v>3753002</v>
      </c>
    </row>
    <row r="5266" spans="1:14" ht="25.05" x14ac:dyDescent="0.3">
      <c r="A5266" s="3">
        <v>7</v>
      </c>
      <c r="B5266" s="142"/>
      <c r="C5266" s="4" t="s">
        <v>8682</v>
      </c>
      <c r="D5266" s="5">
        <v>45098</v>
      </c>
      <c r="E5266" s="6" t="s">
        <v>1787</v>
      </c>
      <c r="F5266" s="7">
        <v>679872</v>
      </c>
      <c r="G5266" s="6" t="s">
        <v>17</v>
      </c>
      <c r="H5266" s="7">
        <v>71387</v>
      </c>
      <c r="I5266" s="143"/>
      <c r="J5266" s="144"/>
      <c r="K5266" s="145"/>
      <c r="L5266" t="str">
        <f t="shared" si="299"/>
        <v>36432</v>
      </c>
      <c r="M5266">
        <f t="shared" si="300"/>
        <v>36432</v>
      </c>
      <c r="N5266" s="37">
        <f t="shared" si="298"/>
        <v>679872</v>
      </c>
    </row>
    <row r="5267" spans="1:14" ht="25.05" x14ac:dyDescent="0.3">
      <c r="A5267" s="3">
        <v>7</v>
      </c>
      <c r="B5267" s="135"/>
      <c r="C5267" s="4" t="s">
        <v>8683</v>
      </c>
      <c r="D5267" s="5">
        <v>45084</v>
      </c>
      <c r="E5267" s="6" t="s">
        <v>1787</v>
      </c>
      <c r="F5267" s="7">
        <v>1359743</v>
      </c>
      <c r="G5267" s="6" t="s">
        <v>17</v>
      </c>
      <c r="H5267" s="7">
        <v>142773</v>
      </c>
      <c r="I5267" s="137"/>
      <c r="J5267" s="140"/>
      <c r="K5267" s="141"/>
      <c r="L5267" t="str">
        <f t="shared" si="299"/>
        <v>33345</v>
      </c>
      <c r="M5267">
        <f t="shared" si="300"/>
        <v>33345</v>
      </c>
      <c r="N5267" s="37">
        <f t="shared" si="298"/>
        <v>1359743</v>
      </c>
    </row>
    <row r="5268" spans="1:14" x14ac:dyDescent="0.3">
      <c r="A5268" s="3">
        <v>7</v>
      </c>
      <c r="B5268" s="134" t="s">
        <v>8684</v>
      </c>
      <c r="C5268" s="4" t="s">
        <v>8685</v>
      </c>
      <c r="D5268" s="5">
        <v>45083</v>
      </c>
      <c r="E5268" s="6" t="s">
        <v>1368</v>
      </c>
      <c r="F5268" s="7">
        <v>8037953</v>
      </c>
      <c r="G5268" s="6" t="s">
        <v>17</v>
      </c>
      <c r="H5268" s="7">
        <v>843985</v>
      </c>
      <c r="I5268" s="136">
        <v>31679709</v>
      </c>
      <c r="J5268" s="138" t="s">
        <v>35</v>
      </c>
      <c r="K5268" s="139"/>
      <c r="L5268" t="str">
        <f t="shared" si="299"/>
        <v>33264</v>
      </c>
      <c r="M5268">
        <f t="shared" si="300"/>
        <v>33264</v>
      </c>
      <c r="N5268" s="37">
        <f t="shared" si="298"/>
        <v>8037953</v>
      </c>
    </row>
    <row r="5269" spans="1:14" x14ac:dyDescent="0.3">
      <c r="A5269" s="3">
        <v>7</v>
      </c>
      <c r="B5269" s="142"/>
      <c r="C5269" s="4" t="s">
        <v>8686</v>
      </c>
      <c r="D5269" s="5">
        <v>45090</v>
      </c>
      <c r="E5269" s="6" t="s">
        <v>1368</v>
      </c>
      <c r="F5269" s="7">
        <v>1669553</v>
      </c>
      <c r="G5269" s="6" t="s">
        <v>17</v>
      </c>
      <c r="H5269" s="7">
        <v>175303</v>
      </c>
      <c r="I5269" s="143"/>
      <c r="J5269" s="144"/>
      <c r="K5269" s="145"/>
      <c r="L5269" t="str">
        <f t="shared" si="299"/>
        <v>34721</v>
      </c>
      <c r="M5269">
        <f t="shared" si="300"/>
        <v>34721</v>
      </c>
      <c r="N5269" s="37">
        <f t="shared" si="298"/>
        <v>1669553</v>
      </c>
    </row>
    <row r="5270" spans="1:14" x14ac:dyDescent="0.3">
      <c r="A5270" s="3">
        <v>7</v>
      </c>
      <c r="B5270" s="142"/>
      <c r="C5270" s="4" t="s">
        <v>8687</v>
      </c>
      <c r="D5270" s="5">
        <v>45103</v>
      </c>
      <c r="E5270" s="6" t="s">
        <v>1368</v>
      </c>
      <c r="F5270" s="7">
        <v>7485951</v>
      </c>
      <c r="G5270" s="6" t="s">
        <v>17</v>
      </c>
      <c r="H5270" s="7">
        <v>786025</v>
      </c>
      <c r="I5270" s="143"/>
      <c r="J5270" s="144"/>
      <c r="K5270" s="145"/>
      <c r="L5270" t="str">
        <f t="shared" si="299"/>
        <v>37751</v>
      </c>
      <c r="M5270">
        <f t="shared" si="300"/>
        <v>37751</v>
      </c>
      <c r="N5270" s="37">
        <f t="shared" si="298"/>
        <v>7485951</v>
      </c>
    </row>
    <row r="5271" spans="1:14" x14ac:dyDescent="0.3">
      <c r="A5271" s="3">
        <v>7</v>
      </c>
      <c r="B5271" s="142"/>
      <c r="C5271" s="4" t="s">
        <v>8688</v>
      </c>
      <c r="D5271" s="5">
        <v>45090</v>
      </c>
      <c r="E5271" s="6" t="s">
        <v>1368</v>
      </c>
      <c r="F5271" s="7">
        <v>9101433</v>
      </c>
      <c r="G5271" s="6" t="s">
        <v>17</v>
      </c>
      <c r="H5271" s="7">
        <v>955650</v>
      </c>
      <c r="I5271" s="143"/>
      <c r="J5271" s="144"/>
      <c r="K5271" s="145"/>
      <c r="L5271" t="str">
        <f t="shared" si="299"/>
        <v>34722</v>
      </c>
      <c r="M5271">
        <f t="shared" si="300"/>
        <v>34722</v>
      </c>
      <c r="N5271" s="37">
        <f t="shared" si="298"/>
        <v>9101433</v>
      </c>
    </row>
    <row r="5272" spans="1:14" x14ac:dyDescent="0.3">
      <c r="A5272" s="3">
        <v>7</v>
      </c>
      <c r="B5272" s="135"/>
      <c r="C5272" s="4" t="s">
        <v>8689</v>
      </c>
      <c r="D5272" s="5">
        <v>45097</v>
      </c>
      <c r="E5272" s="6" t="s">
        <v>1368</v>
      </c>
      <c r="F5272" s="7">
        <v>9101433</v>
      </c>
      <c r="G5272" s="6" t="s">
        <v>17</v>
      </c>
      <c r="H5272" s="7">
        <v>955650</v>
      </c>
      <c r="I5272" s="137"/>
      <c r="J5272" s="140"/>
      <c r="K5272" s="141"/>
      <c r="L5272" t="str">
        <f t="shared" si="299"/>
        <v>36346</v>
      </c>
      <c r="M5272">
        <f t="shared" si="300"/>
        <v>36346</v>
      </c>
      <c r="N5272" s="37">
        <f t="shared" si="298"/>
        <v>9101433</v>
      </c>
    </row>
    <row r="5273" spans="1:14" ht="37.6" x14ac:dyDescent="0.3">
      <c r="A5273" s="3">
        <v>7</v>
      </c>
      <c r="B5273" s="8" t="s">
        <v>8690</v>
      </c>
      <c r="C5273" s="4" t="s">
        <v>8691</v>
      </c>
      <c r="D5273" s="5">
        <v>44932</v>
      </c>
      <c r="E5273" s="6" t="s">
        <v>47</v>
      </c>
      <c r="F5273" s="7">
        <v>904742</v>
      </c>
      <c r="G5273" s="6" t="s">
        <v>1366</v>
      </c>
      <c r="H5273" s="7">
        <v>93271</v>
      </c>
      <c r="I5273" s="11">
        <v>811471</v>
      </c>
      <c r="J5273" s="132" t="s">
        <v>48</v>
      </c>
      <c r="K5273" s="133"/>
      <c r="L5273" t="str">
        <f>+RIGHT(C5273,3)</f>
        <v>564</v>
      </c>
      <c r="M5273">
        <f t="shared" si="300"/>
        <v>564</v>
      </c>
      <c r="N5273" s="37">
        <f t="shared" si="298"/>
        <v>904742</v>
      </c>
    </row>
    <row r="5274" spans="1:14" x14ac:dyDescent="0.3">
      <c r="A5274" s="3">
        <v>7</v>
      </c>
      <c r="B5274" s="134" t="s">
        <v>8692</v>
      </c>
      <c r="C5274" s="4" t="s">
        <v>8693</v>
      </c>
      <c r="D5274" s="5">
        <v>44932</v>
      </c>
      <c r="E5274" s="6" t="s">
        <v>2646</v>
      </c>
      <c r="F5274" s="7">
        <v>807741</v>
      </c>
      <c r="G5274" s="6" t="s">
        <v>17</v>
      </c>
      <c r="H5274" s="7">
        <v>84813</v>
      </c>
      <c r="I5274" s="136">
        <v>3846179</v>
      </c>
      <c r="J5274" s="138" t="s">
        <v>48</v>
      </c>
      <c r="K5274" s="139"/>
      <c r="L5274" t="str">
        <f t="shared" si="299"/>
        <v>00664</v>
      </c>
      <c r="M5274">
        <f t="shared" si="300"/>
        <v>664</v>
      </c>
      <c r="N5274" s="37">
        <f t="shared" si="298"/>
        <v>807741</v>
      </c>
    </row>
    <row r="5275" spans="1:14" x14ac:dyDescent="0.3">
      <c r="A5275" s="3">
        <v>7</v>
      </c>
      <c r="B5275" s="142"/>
      <c r="C5275" s="4" t="s">
        <v>8694</v>
      </c>
      <c r="D5275" s="5">
        <v>44931</v>
      </c>
      <c r="E5275" s="6" t="s">
        <v>2646</v>
      </c>
      <c r="F5275" s="7">
        <v>969442</v>
      </c>
      <c r="G5275" s="6" t="s">
        <v>17</v>
      </c>
      <c r="H5275" s="7">
        <v>101791</v>
      </c>
      <c r="I5275" s="143"/>
      <c r="J5275" s="144"/>
      <c r="K5275" s="145"/>
      <c r="L5275" t="str">
        <f t="shared" si="299"/>
        <v>00520</v>
      </c>
      <c r="M5275">
        <f t="shared" si="300"/>
        <v>520</v>
      </c>
      <c r="N5275" s="37">
        <f t="shared" si="298"/>
        <v>969442</v>
      </c>
    </row>
    <row r="5276" spans="1:14" x14ac:dyDescent="0.3">
      <c r="A5276" s="3">
        <v>7</v>
      </c>
      <c r="B5276" s="142"/>
      <c r="C5276" s="4" t="s">
        <v>8695</v>
      </c>
      <c r="D5276" s="5">
        <v>44932</v>
      </c>
      <c r="E5276" s="6" t="s">
        <v>2646</v>
      </c>
      <c r="F5276" s="7">
        <v>1712483</v>
      </c>
      <c r="G5276" s="6" t="s">
        <v>17</v>
      </c>
      <c r="H5276" s="7">
        <v>179811</v>
      </c>
      <c r="I5276" s="143"/>
      <c r="J5276" s="144"/>
      <c r="K5276" s="145"/>
      <c r="L5276" t="str">
        <f t="shared" si="299"/>
        <v>00778</v>
      </c>
      <c r="M5276">
        <f t="shared" si="300"/>
        <v>778</v>
      </c>
      <c r="N5276" s="37">
        <f t="shared" si="298"/>
        <v>1712483</v>
      </c>
    </row>
    <row r="5277" spans="1:14" x14ac:dyDescent="0.3">
      <c r="A5277" s="3">
        <v>7</v>
      </c>
      <c r="B5277" s="135"/>
      <c r="C5277" s="4" t="s">
        <v>8696</v>
      </c>
      <c r="D5277" s="5">
        <v>44932</v>
      </c>
      <c r="E5277" s="6" t="s">
        <v>2646</v>
      </c>
      <c r="F5277" s="7">
        <v>807741</v>
      </c>
      <c r="G5277" s="6" t="s">
        <v>17</v>
      </c>
      <c r="H5277" s="7">
        <v>84813</v>
      </c>
      <c r="I5277" s="137"/>
      <c r="J5277" s="140"/>
      <c r="K5277" s="141"/>
      <c r="L5277" t="str">
        <f t="shared" si="299"/>
        <v>00667</v>
      </c>
      <c r="M5277">
        <f t="shared" si="300"/>
        <v>667</v>
      </c>
      <c r="N5277" s="37">
        <f t="shared" si="298"/>
        <v>807741</v>
      </c>
    </row>
    <row r="5278" spans="1:14" ht="37.6" x14ac:dyDescent="0.3">
      <c r="A5278" s="3">
        <v>7</v>
      </c>
      <c r="B5278" s="8" t="s">
        <v>8697</v>
      </c>
      <c r="C5278" s="4" t="s">
        <v>8698</v>
      </c>
      <c r="D5278" s="5">
        <v>44933</v>
      </c>
      <c r="E5278" s="6" t="s">
        <v>47</v>
      </c>
      <c r="F5278" s="7">
        <v>2275269</v>
      </c>
      <c r="G5278" s="6" t="s">
        <v>17</v>
      </c>
      <c r="H5278" s="7">
        <v>238903</v>
      </c>
      <c r="I5278" s="11">
        <v>2036366</v>
      </c>
      <c r="J5278" s="132" t="s">
        <v>48</v>
      </c>
      <c r="K5278" s="133"/>
      <c r="L5278" t="str">
        <f>+RIGHT(C5278,3)</f>
        <v>873</v>
      </c>
      <c r="M5278">
        <f t="shared" si="300"/>
        <v>873</v>
      </c>
      <c r="N5278" s="37">
        <f t="shared" si="298"/>
        <v>2275269</v>
      </c>
    </row>
    <row r="5279" spans="1:14" ht="37.6" x14ac:dyDescent="0.3">
      <c r="A5279" s="3">
        <v>7</v>
      </c>
      <c r="B5279" s="8" t="s">
        <v>8699</v>
      </c>
      <c r="C5279" s="4" t="s">
        <v>8700</v>
      </c>
      <c r="D5279" s="5">
        <v>44945</v>
      </c>
      <c r="E5279" s="6" t="s">
        <v>47</v>
      </c>
      <c r="F5279" s="7">
        <v>500872</v>
      </c>
      <c r="G5279" s="6" t="s">
        <v>17</v>
      </c>
      <c r="H5279" s="7">
        <v>52592</v>
      </c>
      <c r="I5279" s="11">
        <v>448280</v>
      </c>
      <c r="J5279" s="132" t="s">
        <v>48</v>
      </c>
      <c r="K5279" s="133"/>
      <c r="L5279" t="str">
        <f t="shared" ref="L5279:L5281" si="301">+RIGHT(C5279,4)</f>
        <v>1829</v>
      </c>
      <c r="M5279">
        <f t="shared" si="300"/>
        <v>1829</v>
      </c>
      <c r="N5279" s="37">
        <f t="shared" si="298"/>
        <v>500872</v>
      </c>
    </row>
    <row r="5280" spans="1:14" x14ac:dyDescent="0.3">
      <c r="A5280" s="3">
        <v>7</v>
      </c>
      <c r="B5280" s="134" t="s">
        <v>8701</v>
      </c>
      <c r="C5280" s="4" t="s">
        <v>8702</v>
      </c>
      <c r="D5280" s="5">
        <v>44963</v>
      </c>
      <c r="E5280" s="6" t="s">
        <v>47</v>
      </c>
      <c r="F5280" s="7">
        <v>1452239</v>
      </c>
      <c r="G5280" s="6" t="s">
        <v>1366</v>
      </c>
      <c r="H5280" s="7">
        <v>149713</v>
      </c>
      <c r="I5280" s="136">
        <v>1840574</v>
      </c>
      <c r="J5280" s="138" t="s">
        <v>48</v>
      </c>
      <c r="K5280" s="139"/>
      <c r="L5280" t="str">
        <f t="shared" si="301"/>
        <v>2973</v>
      </c>
      <c r="M5280">
        <f t="shared" si="300"/>
        <v>2973</v>
      </c>
      <c r="N5280" s="37">
        <f t="shared" si="298"/>
        <v>1452239</v>
      </c>
    </row>
    <row r="5281" spans="1:14" x14ac:dyDescent="0.3">
      <c r="A5281" s="3">
        <v>7</v>
      </c>
      <c r="B5281" s="135"/>
      <c r="C5281" s="4" t="s">
        <v>8703</v>
      </c>
      <c r="D5281" s="5">
        <v>44982</v>
      </c>
      <c r="E5281" s="6" t="s">
        <v>47</v>
      </c>
      <c r="F5281" s="7">
        <v>599891</v>
      </c>
      <c r="G5281" s="6" t="s">
        <v>1366</v>
      </c>
      <c r="H5281" s="7">
        <v>61843</v>
      </c>
      <c r="I5281" s="137"/>
      <c r="J5281" s="140"/>
      <c r="K5281" s="141"/>
      <c r="L5281" t="str">
        <f t="shared" si="301"/>
        <v>9012</v>
      </c>
      <c r="M5281">
        <f t="shared" si="300"/>
        <v>9012</v>
      </c>
      <c r="N5281" s="37">
        <f t="shared" si="298"/>
        <v>599891</v>
      </c>
    </row>
    <row r="5282" spans="1:14" ht="37.6" x14ac:dyDescent="0.3">
      <c r="A5282" s="3">
        <v>7</v>
      </c>
      <c r="B5282" s="8" t="s">
        <v>8704</v>
      </c>
      <c r="C5282" s="4" t="s">
        <v>8705</v>
      </c>
      <c r="D5282" s="5">
        <v>44963</v>
      </c>
      <c r="E5282" s="6" t="s">
        <v>2646</v>
      </c>
      <c r="F5282" s="7">
        <v>642492</v>
      </c>
      <c r="G5282" s="6" t="s">
        <v>17</v>
      </c>
      <c r="H5282" s="7">
        <v>67462</v>
      </c>
      <c r="I5282" s="11">
        <v>575030</v>
      </c>
      <c r="J5282" s="132" t="s">
        <v>48</v>
      </c>
      <c r="K5282" s="133"/>
      <c r="L5282" t="str">
        <f t="shared" si="299"/>
        <v>02959</v>
      </c>
      <c r="M5282">
        <f t="shared" si="300"/>
        <v>2959</v>
      </c>
      <c r="N5282" s="37">
        <f t="shared" si="298"/>
        <v>642492</v>
      </c>
    </row>
    <row r="5283" spans="1:14" x14ac:dyDescent="0.3">
      <c r="A5283" s="3">
        <v>7</v>
      </c>
      <c r="B5283" s="134" t="s">
        <v>8706</v>
      </c>
      <c r="C5283" s="4" t="s">
        <v>8707</v>
      </c>
      <c r="D5283" s="5">
        <v>44966</v>
      </c>
      <c r="E5283" s="6" t="s">
        <v>47</v>
      </c>
      <c r="F5283" s="7">
        <v>2036283</v>
      </c>
      <c r="G5283" s="6" t="s">
        <v>17</v>
      </c>
      <c r="H5283" s="7">
        <v>213810</v>
      </c>
      <c r="I5283" s="136">
        <v>9320958</v>
      </c>
      <c r="J5283" s="138" t="s">
        <v>48</v>
      </c>
      <c r="K5283" s="139"/>
      <c r="L5283" t="str">
        <f t="shared" ref="L5283:L5291" si="302">+RIGHT(C5283,4)</f>
        <v>3549</v>
      </c>
      <c r="M5283">
        <f t="shared" si="300"/>
        <v>3549</v>
      </c>
      <c r="N5283" s="37">
        <f t="shared" si="298"/>
        <v>2036283</v>
      </c>
    </row>
    <row r="5284" spans="1:14" x14ac:dyDescent="0.3">
      <c r="A5284" s="3">
        <v>7</v>
      </c>
      <c r="B5284" s="142"/>
      <c r="C5284" s="4" t="s">
        <v>8708</v>
      </c>
      <c r="D5284" s="5">
        <v>44980</v>
      </c>
      <c r="E5284" s="6" t="s">
        <v>47</v>
      </c>
      <c r="F5284" s="7">
        <v>1134801</v>
      </c>
      <c r="G5284" s="6" t="s">
        <v>17</v>
      </c>
      <c r="H5284" s="7">
        <v>119154</v>
      </c>
      <c r="I5284" s="143"/>
      <c r="J5284" s="144"/>
      <c r="K5284" s="145"/>
      <c r="L5284" t="str">
        <f t="shared" si="302"/>
        <v>7206</v>
      </c>
      <c r="M5284">
        <f t="shared" si="300"/>
        <v>7206</v>
      </c>
      <c r="N5284" s="37">
        <f t="shared" si="298"/>
        <v>1134801</v>
      </c>
    </row>
    <row r="5285" spans="1:14" x14ac:dyDescent="0.3">
      <c r="A5285" s="3">
        <v>7</v>
      </c>
      <c r="B5285" s="142"/>
      <c r="C5285" s="4" t="s">
        <v>8709</v>
      </c>
      <c r="D5285" s="5">
        <v>44963</v>
      </c>
      <c r="E5285" s="6" t="s">
        <v>47</v>
      </c>
      <c r="F5285" s="7">
        <v>1774337</v>
      </c>
      <c r="G5285" s="6" t="s">
        <v>17</v>
      </c>
      <c r="H5285" s="7">
        <v>186305</v>
      </c>
      <c r="I5285" s="143"/>
      <c r="J5285" s="144"/>
      <c r="K5285" s="145"/>
      <c r="L5285" t="str">
        <f t="shared" si="302"/>
        <v>3010</v>
      </c>
      <c r="M5285">
        <f t="shared" si="300"/>
        <v>3010</v>
      </c>
      <c r="N5285" s="37">
        <f t="shared" si="298"/>
        <v>1774337</v>
      </c>
    </row>
    <row r="5286" spans="1:14" x14ac:dyDescent="0.3">
      <c r="A5286" s="3">
        <v>7</v>
      </c>
      <c r="B5286" s="142"/>
      <c r="C5286" s="4" t="s">
        <v>8710</v>
      </c>
      <c r="D5286" s="5">
        <v>44969</v>
      </c>
      <c r="E5286" s="6" t="s">
        <v>47</v>
      </c>
      <c r="F5286" s="7">
        <v>331201</v>
      </c>
      <c r="G5286" s="6" t="s">
        <v>17</v>
      </c>
      <c r="H5286" s="7">
        <v>34776</v>
      </c>
      <c r="I5286" s="143"/>
      <c r="J5286" s="144"/>
      <c r="K5286" s="145"/>
      <c r="L5286" t="str">
        <f t="shared" si="302"/>
        <v>3947</v>
      </c>
      <c r="M5286">
        <f t="shared" si="300"/>
        <v>3947</v>
      </c>
      <c r="N5286" s="37">
        <f t="shared" si="298"/>
        <v>331201</v>
      </c>
    </row>
    <row r="5287" spans="1:14" x14ac:dyDescent="0.3">
      <c r="A5287" s="3">
        <v>7</v>
      </c>
      <c r="B5287" s="142"/>
      <c r="C5287" s="4" t="s">
        <v>8711</v>
      </c>
      <c r="D5287" s="5">
        <v>44981</v>
      </c>
      <c r="E5287" s="6" t="s">
        <v>47</v>
      </c>
      <c r="F5287" s="7">
        <v>3077677</v>
      </c>
      <c r="G5287" s="6" t="s">
        <v>17</v>
      </c>
      <c r="H5287" s="7">
        <v>323156</v>
      </c>
      <c r="I5287" s="143"/>
      <c r="J5287" s="144"/>
      <c r="K5287" s="145"/>
      <c r="L5287" t="str">
        <f t="shared" si="302"/>
        <v>8984</v>
      </c>
      <c r="M5287">
        <f t="shared" si="300"/>
        <v>8984</v>
      </c>
      <c r="N5287" s="37">
        <f t="shared" si="298"/>
        <v>3077677</v>
      </c>
    </row>
    <row r="5288" spans="1:14" x14ac:dyDescent="0.3">
      <c r="A5288" s="3">
        <v>7</v>
      </c>
      <c r="B5288" s="142"/>
      <c r="C5288" s="4" t="s">
        <v>8712</v>
      </c>
      <c r="D5288" s="5">
        <v>44973</v>
      </c>
      <c r="E5288" s="6" t="s">
        <v>47</v>
      </c>
      <c r="F5288" s="7">
        <v>815846</v>
      </c>
      <c r="G5288" s="6" t="s">
        <v>17</v>
      </c>
      <c r="H5288" s="7">
        <v>85664</v>
      </c>
      <c r="I5288" s="143"/>
      <c r="J5288" s="144"/>
      <c r="K5288" s="145"/>
      <c r="L5288" t="str">
        <f t="shared" si="302"/>
        <v>4999</v>
      </c>
      <c r="M5288">
        <f t="shared" si="300"/>
        <v>4999</v>
      </c>
      <c r="N5288" s="37">
        <f t="shared" si="298"/>
        <v>815846</v>
      </c>
    </row>
    <row r="5289" spans="1:14" x14ac:dyDescent="0.3">
      <c r="A5289" s="3">
        <v>7</v>
      </c>
      <c r="B5289" s="135"/>
      <c r="C5289" s="4" t="s">
        <v>8713</v>
      </c>
      <c r="D5289" s="5">
        <v>44973</v>
      </c>
      <c r="E5289" s="6" t="s">
        <v>47</v>
      </c>
      <c r="F5289" s="7">
        <v>1244333</v>
      </c>
      <c r="G5289" s="6" t="s">
        <v>17</v>
      </c>
      <c r="H5289" s="7">
        <v>130655</v>
      </c>
      <c r="I5289" s="137"/>
      <c r="J5289" s="140"/>
      <c r="K5289" s="141"/>
      <c r="L5289" t="str">
        <f t="shared" si="302"/>
        <v>5481</v>
      </c>
      <c r="M5289">
        <f t="shared" si="300"/>
        <v>5481</v>
      </c>
      <c r="N5289" s="37">
        <f t="shared" si="298"/>
        <v>1244333</v>
      </c>
    </row>
    <row r="5290" spans="1:14" x14ac:dyDescent="0.3">
      <c r="A5290" s="3">
        <v>7</v>
      </c>
      <c r="B5290" s="134" t="s">
        <v>8714</v>
      </c>
      <c r="C5290" s="4" t="s">
        <v>8715</v>
      </c>
      <c r="D5290" s="5">
        <v>44968</v>
      </c>
      <c r="E5290" s="6" t="s">
        <v>47</v>
      </c>
      <c r="F5290" s="7">
        <v>2389147</v>
      </c>
      <c r="G5290" s="6" t="s">
        <v>17</v>
      </c>
      <c r="H5290" s="7">
        <v>250861</v>
      </c>
      <c r="I5290" s="136">
        <v>3289209</v>
      </c>
      <c r="J5290" s="138" t="s">
        <v>48</v>
      </c>
      <c r="K5290" s="139"/>
      <c r="L5290" t="str">
        <f t="shared" si="302"/>
        <v>3927</v>
      </c>
      <c r="M5290">
        <f t="shared" si="300"/>
        <v>3927</v>
      </c>
      <c r="N5290" s="37">
        <f t="shared" si="298"/>
        <v>2389147</v>
      </c>
    </row>
    <row r="5291" spans="1:14" x14ac:dyDescent="0.3">
      <c r="A5291" s="3">
        <v>7</v>
      </c>
      <c r="B5291" s="135"/>
      <c r="C5291" s="4" t="s">
        <v>8716</v>
      </c>
      <c r="D5291" s="5">
        <v>44980</v>
      </c>
      <c r="E5291" s="6" t="s">
        <v>47</v>
      </c>
      <c r="F5291" s="7">
        <v>1285947</v>
      </c>
      <c r="G5291" s="6" t="s">
        <v>17</v>
      </c>
      <c r="H5291" s="7">
        <v>135024</v>
      </c>
      <c r="I5291" s="137"/>
      <c r="J5291" s="140"/>
      <c r="K5291" s="141"/>
      <c r="L5291" t="str">
        <f t="shared" si="302"/>
        <v>6967</v>
      </c>
      <c r="M5291">
        <f t="shared" si="300"/>
        <v>6967</v>
      </c>
      <c r="N5291" s="37">
        <f t="shared" si="298"/>
        <v>1285947</v>
      </c>
    </row>
    <row r="5292" spans="1:14" x14ac:dyDescent="0.3">
      <c r="A5292" s="3">
        <v>7</v>
      </c>
      <c r="B5292" s="134" t="s">
        <v>8717</v>
      </c>
      <c r="C5292" s="4" t="s">
        <v>8718</v>
      </c>
      <c r="D5292" s="5">
        <v>44994</v>
      </c>
      <c r="E5292" s="6" t="s">
        <v>47</v>
      </c>
      <c r="F5292" s="7">
        <v>697693</v>
      </c>
      <c r="G5292" s="6" t="s">
        <v>1366</v>
      </c>
      <c r="H5292" s="7">
        <v>71926</v>
      </c>
      <c r="I5292" s="136">
        <v>2083701</v>
      </c>
      <c r="J5292" s="138" t="s">
        <v>48</v>
      </c>
      <c r="K5292" s="139"/>
      <c r="L5292" t="str">
        <f t="shared" si="299"/>
        <v>12717</v>
      </c>
      <c r="M5292">
        <f t="shared" si="300"/>
        <v>12717</v>
      </c>
      <c r="N5292" s="37">
        <f t="shared" si="298"/>
        <v>697693</v>
      </c>
    </row>
    <row r="5293" spans="1:14" x14ac:dyDescent="0.3">
      <c r="A5293" s="3">
        <v>7</v>
      </c>
      <c r="B5293" s="142"/>
      <c r="C5293" s="4" t="s">
        <v>8719</v>
      </c>
      <c r="D5293" s="5">
        <v>45008</v>
      </c>
      <c r="E5293" s="6" t="s">
        <v>47</v>
      </c>
      <c r="F5293" s="7">
        <v>610819</v>
      </c>
      <c r="G5293" s="6" t="s">
        <v>1366</v>
      </c>
      <c r="H5293" s="7">
        <v>62970</v>
      </c>
      <c r="I5293" s="143"/>
      <c r="J5293" s="144"/>
      <c r="K5293" s="145"/>
      <c r="L5293" t="str">
        <f t="shared" si="299"/>
        <v>16187</v>
      </c>
      <c r="M5293">
        <f t="shared" si="300"/>
        <v>16187</v>
      </c>
      <c r="N5293" s="37">
        <f t="shared" si="298"/>
        <v>610819</v>
      </c>
    </row>
    <row r="5294" spans="1:14" x14ac:dyDescent="0.3">
      <c r="A5294" s="3">
        <v>7</v>
      </c>
      <c r="B5294" s="135"/>
      <c r="C5294" s="4" t="s">
        <v>8720</v>
      </c>
      <c r="D5294" s="5">
        <v>44995</v>
      </c>
      <c r="E5294" s="6" t="s">
        <v>47</v>
      </c>
      <c r="F5294" s="7">
        <v>1014690</v>
      </c>
      <c r="G5294" s="6" t="s">
        <v>1366</v>
      </c>
      <c r="H5294" s="7">
        <v>104605</v>
      </c>
      <c r="I5294" s="137"/>
      <c r="J5294" s="140"/>
      <c r="K5294" s="141"/>
      <c r="L5294" t="str">
        <f t="shared" si="299"/>
        <v>13205</v>
      </c>
      <c r="M5294">
        <f t="shared" si="300"/>
        <v>13205</v>
      </c>
      <c r="N5294" s="37">
        <f t="shared" si="298"/>
        <v>1014690</v>
      </c>
    </row>
    <row r="5295" spans="1:14" x14ac:dyDescent="0.3">
      <c r="A5295" s="3">
        <v>7</v>
      </c>
      <c r="B5295" s="134" t="s">
        <v>8721</v>
      </c>
      <c r="C5295" s="4" t="s">
        <v>8722</v>
      </c>
      <c r="D5295" s="5">
        <v>45010</v>
      </c>
      <c r="E5295" s="6" t="s">
        <v>2646</v>
      </c>
      <c r="F5295" s="7">
        <v>403871</v>
      </c>
      <c r="G5295" s="6" t="s">
        <v>17</v>
      </c>
      <c r="H5295" s="7">
        <v>42407</v>
      </c>
      <c r="I5295" s="136">
        <v>722929</v>
      </c>
      <c r="J5295" s="138" t="s">
        <v>48</v>
      </c>
      <c r="K5295" s="139"/>
      <c r="L5295" t="str">
        <f t="shared" si="299"/>
        <v>17508</v>
      </c>
      <c r="M5295">
        <f t="shared" si="300"/>
        <v>17508</v>
      </c>
      <c r="N5295" s="37">
        <f t="shared" si="298"/>
        <v>403871</v>
      </c>
    </row>
    <row r="5296" spans="1:14" x14ac:dyDescent="0.3">
      <c r="A5296" s="3">
        <v>7</v>
      </c>
      <c r="B5296" s="135"/>
      <c r="C5296" s="4" t="s">
        <v>8723</v>
      </c>
      <c r="D5296" s="5">
        <v>44996</v>
      </c>
      <c r="E5296" s="6" t="s">
        <v>2646</v>
      </c>
      <c r="F5296" s="7">
        <v>403871</v>
      </c>
      <c r="G5296" s="6" t="s">
        <v>17</v>
      </c>
      <c r="H5296" s="7">
        <v>42407</v>
      </c>
      <c r="I5296" s="137"/>
      <c r="J5296" s="140"/>
      <c r="K5296" s="141"/>
      <c r="L5296" t="str">
        <f t="shared" si="299"/>
        <v>13416</v>
      </c>
      <c r="M5296">
        <f t="shared" si="300"/>
        <v>13416</v>
      </c>
      <c r="N5296" s="37">
        <f t="shared" si="298"/>
        <v>403871</v>
      </c>
    </row>
    <row r="5297" spans="1:14" x14ac:dyDescent="0.3">
      <c r="A5297" s="3">
        <v>7</v>
      </c>
      <c r="B5297" s="134" t="s">
        <v>8724</v>
      </c>
      <c r="C5297" s="4" t="s">
        <v>8725</v>
      </c>
      <c r="D5297" s="5">
        <v>45000</v>
      </c>
      <c r="E5297" s="6" t="s">
        <v>47</v>
      </c>
      <c r="F5297" s="7">
        <v>2102936</v>
      </c>
      <c r="G5297" s="6" t="s">
        <v>17</v>
      </c>
      <c r="H5297" s="7">
        <v>220808</v>
      </c>
      <c r="I5297" s="136">
        <v>6163095</v>
      </c>
      <c r="J5297" s="138" t="s">
        <v>48</v>
      </c>
      <c r="K5297" s="139"/>
      <c r="L5297" t="str">
        <f t="shared" si="299"/>
        <v>13687</v>
      </c>
      <c r="M5297">
        <f t="shared" si="300"/>
        <v>13687</v>
      </c>
      <c r="N5297" s="37">
        <f t="shared" si="298"/>
        <v>2102936</v>
      </c>
    </row>
    <row r="5298" spans="1:14" x14ac:dyDescent="0.3">
      <c r="A5298" s="3">
        <v>7</v>
      </c>
      <c r="B5298" s="142"/>
      <c r="C5298" s="4" t="s">
        <v>8726</v>
      </c>
      <c r="D5298" s="5">
        <v>44991</v>
      </c>
      <c r="E5298" s="6" t="s">
        <v>47</v>
      </c>
      <c r="F5298" s="7">
        <v>1014690</v>
      </c>
      <c r="G5298" s="6" t="s">
        <v>17</v>
      </c>
      <c r="H5298" s="7">
        <v>106542</v>
      </c>
      <c r="I5298" s="143"/>
      <c r="J5298" s="144"/>
      <c r="K5298" s="145"/>
      <c r="L5298" t="str">
        <f t="shared" si="299"/>
        <v>11346</v>
      </c>
      <c r="M5298">
        <f t="shared" si="300"/>
        <v>11346</v>
      </c>
      <c r="N5298" s="37">
        <f t="shared" si="298"/>
        <v>1014690</v>
      </c>
    </row>
    <row r="5299" spans="1:14" x14ac:dyDescent="0.3">
      <c r="A5299" s="3">
        <v>7</v>
      </c>
      <c r="B5299" s="142"/>
      <c r="C5299" s="4" t="s">
        <v>8727</v>
      </c>
      <c r="D5299" s="5">
        <v>45007</v>
      </c>
      <c r="E5299" s="6" t="s">
        <v>47</v>
      </c>
      <c r="F5299" s="7">
        <v>1807093</v>
      </c>
      <c r="G5299" s="6" t="s">
        <v>17</v>
      </c>
      <c r="H5299" s="7">
        <v>189745</v>
      </c>
      <c r="I5299" s="143"/>
      <c r="J5299" s="144"/>
      <c r="K5299" s="145"/>
      <c r="L5299" t="str">
        <f t="shared" si="299"/>
        <v>15905</v>
      </c>
      <c r="M5299">
        <f t="shared" si="300"/>
        <v>15905</v>
      </c>
      <c r="N5299" s="37">
        <f t="shared" si="298"/>
        <v>1807093</v>
      </c>
    </row>
    <row r="5300" spans="1:14" x14ac:dyDescent="0.3">
      <c r="A5300" s="3">
        <v>7</v>
      </c>
      <c r="B5300" s="135"/>
      <c r="C5300" s="4" t="s">
        <v>8728</v>
      </c>
      <c r="D5300" s="5">
        <v>45000</v>
      </c>
      <c r="E5300" s="6" t="s">
        <v>47</v>
      </c>
      <c r="F5300" s="7">
        <v>1961421</v>
      </c>
      <c r="G5300" s="6" t="s">
        <v>17</v>
      </c>
      <c r="H5300" s="7">
        <v>205949</v>
      </c>
      <c r="I5300" s="137"/>
      <c r="J5300" s="140"/>
      <c r="K5300" s="141"/>
      <c r="L5300" t="str">
        <f t="shared" si="299"/>
        <v>13643</v>
      </c>
      <c r="M5300">
        <f t="shared" si="300"/>
        <v>13643</v>
      </c>
      <c r="N5300" s="37">
        <f t="shared" si="298"/>
        <v>1961421</v>
      </c>
    </row>
    <row r="5301" spans="1:14" x14ac:dyDescent="0.3">
      <c r="A5301" s="3">
        <v>7</v>
      </c>
      <c r="B5301" s="134" t="s">
        <v>8729</v>
      </c>
      <c r="C5301" s="4" t="s">
        <v>8730</v>
      </c>
      <c r="D5301" s="5">
        <v>45035</v>
      </c>
      <c r="E5301" s="6" t="s">
        <v>47</v>
      </c>
      <c r="F5301" s="7">
        <v>697062</v>
      </c>
      <c r="G5301" s="6" t="s">
        <v>1366</v>
      </c>
      <c r="H5301" s="7">
        <v>71861</v>
      </c>
      <c r="I5301" s="136">
        <v>6124707</v>
      </c>
      <c r="J5301" s="138" t="s">
        <v>48</v>
      </c>
      <c r="K5301" s="139"/>
      <c r="L5301" t="str">
        <f t="shared" si="299"/>
        <v>22428</v>
      </c>
      <c r="M5301">
        <f t="shared" si="300"/>
        <v>22428</v>
      </c>
      <c r="N5301" s="37">
        <f t="shared" si="298"/>
        <v>697062</v>
      </c>
    </row>
    <row r="5302" spans="1:14" x14ac:dyDescent="0.3">
      <c r="A5302" s="3">
        <v>7</v>
      </c>
      <c r="B5302" s="142"/>
      <c r="C5302" s="4" t="s">
        <v>8731</v>
      </c>
      <c r="D5302" s="5">
        <v>45042</v>
      </c>
      <c r="E5302" s="6" t="s">
        <v>47</v>
      </c>
      <c r="F5302" s="7">
        <v>724882</v>
      </c>
      <c r="G5302" s="6" t="s">
        <v>1366</v>
      </c>
      <c r="H5302" s="7">
        <v>74729</v>
      </c>
      <c r="I5302" s="143"/>
      <c r="J5302" s="144"/>
      <c r="K5302" s="145"/>
      <c r="L5302" t="str">
        <f t="shared" si="299"/>
        <v>23949</v>
      </c>
      <c r="M5302">
        <f t="shared" si="300"/>
        <v>23949</v>
      </c>
      <c r="N5302" s="37">
        <f t="shared" si="298"/>
        <v>724882</v>
      </c>
    </row>
    <row r="5303" spans="1:14" x14ac:dyDescent="0.3">
      <c r="A5303" s="3">
        <v>7</v>
      </c>
      <c r="B5303" s="142"/>
      <c r="C5303" s="4" t="s">
        <v>8732</v>
      </c>
      <c r="D5303" s="5">
        <v>45044</v>
      </c>
      <c r="E5303" s="6" t="s">
        <v>2364</v>
      </c>
      <c r="F5303" s="7">
        <v>1985275</v>
      </c>
      <c r="G5303" s="6" t="s">
        <v>1366</v>
      </c>
      <c r="H5303" s="7">
        <v>204664</v>
      </c>
      <c r="I5303" s="143"/>
      <c r="J5303" s="144"/>
      <c r="K5303" s="145"/>
      <c r="L5303" t="str">
        <f t="shared" si="299"/>
        <v>25233</v>
      </c>
      <c r="M5303">
        <f t="shared" si="300"/>
        <v>25233</v>
      </c>
      <c r="N5303" s="37">
        <f t="shared" ref="N5303:N5366" si="303">+F5303</f>
        <v>1985275</v>
      </c>
    </row>
    <row r="5304" spans="1:14" x14ac:dyDescent="0.3">
      <c r="A5304" s="3">
        <v>7</v>
      </c>
      <c r="B5304" s="142"/>
      <c r="C5304" s="4" t="s">
        <v>8733</v>
      </c>
      <c r="D5304" s="5">
        <v>45017</v>
      </c>
      <c r="E5304" s="6" t="s">
        <v>47</v>
      </c>
      <c r="F5304" s="7">
        <v>930864</v>
      </c>
      <c r="G5304" s="6" t="s">
        <v>1366</v>
      </c>
      <c r="H5304" s="7">
        <v>95964</v>
      </c>
      <c r="I5304" s="143"/>
      <c r="J5304" s="144"/>
      <c r="K5304" s="145"/>
      <c r="L5304" t="str">
        <f t="shared" si="299"/>
        <v>19104</v>
      </c>
      <c r="M5304">
        <f t="shared" si="300"/>
        <v>19104</v>
      </c>
      <c r="N5304" s="37">
        <f t="shared" si="303"/>
        <v>930864</v>
      </c>
    </row>
    <row r="5305" spans="1:14" x14ac:dyDescent="0.3">
      <c r="A5305" s="3">
        <v>7</v>
      </c>
      <c r="B5305" s="142"/>
      <c r="C5305" s="4" t="s">
        <v>8734</v>
      </c>
      <c r="D5305" s="5">
        <v>45042</v>
      </c>
      <c r="E5305" s="6" t="s">
        <v>47</v>
      </c>
      <c r="F5305" s="7">
        <v>1420466</v>
      </c>
      <c r="G5305" s="6" t="s">
        <v>1366</v>
      </c>
      <c r="H5305" s="7">
        <v>146437</v>
      </c>
      <c r="I5305" s="143"/>
      <c r="J5305" s="144"/>
      <c r="K5305" s="145"/>
      <c r="L5305" t="str">
        <f t="shared" si="299"/>
        <v>23950</v>
      </c>
      <c r="M5305">
        <f t="shared" si="300"/>
        <v>23950</v>
      </c>
      <c r="N5305" s="37">
        <f t="shared" si="303"/>
        <v>1420466</v>
      </c>
    </row>
    <row r="5306" spans="1:14" x14ac:dyDescent="0.3">
      <c r="A5306" s="3">
        <v>7</v>
      </c>
      <c r="B5306" s="142"/>
      <c r="C5306" s="4" t="s">
        <v>8735</v>
      </c>
      <c r="D5306" s="5">
        <v>45030</v>
      </c>
      <c r="E5306" s="6" t="s">
        <v>47</v>
      </c>
      <c r="F5306" s="7">
        <v>776941</v>
      </c>
      <c r="G5306" s="6" t="s">
        <v>1366</v>
      </c>
      <c r="H5306" s="7">
        <v>80096</v>
      </c>
      <c r="I5306" s="143"/>
      <c r="J5306" s="144"/>
      <c r="K5306" s="145"/>
      <c r="L5306" t="str">
        <f t="shared" si="299"/>
        <v>22119</v>
      </c>
      <c r="M5306">
        <f t="shared" si="300"/>
        <v>22119</v>
      </c>
      <c r="N5306" s="37">
        <f t="shared" si="303"/>
        <v>776941</v>
      </c>
    </row>
    <row r="5307" spans="1:14" x14ac:dyDescent="0.3">
      <c r="A5307" s="3">
        <v>7</v>
      </c>
      <c r="B5307" s="135"/>
      <c r="C5307" s="4" t="s">
        <v>8736</v>
      </c>
      <c r="D5307" s="5">
        <v>45028</v>
      </c>
      <c r="E5307" s="6" t="s">
        <v>47</v>
      </c>
      <c r="F5307" s="7">
        <v>293192</v>
      </c>
      <c r="G5307" s="6" t="s">
        <v>1366</v>
      </c>
      <c r="H5307" s="7">
        <v>30225</v>
      </c>
      <c r="I5307" s="137"/>
      <c r="J5307" s="140"/>
      <c r="K5307" s="141"/>
      <c r="L5307" t="str">
        <f t="shared" si="299"/>
        <v>20664</v>
      </c>
      <c r="M5307">
        <f t="shared" si="300"/>
        <v>20664</v>
      </c>
      <c r="N5307" s="37">
        <f t="shared" si="303"/>
        <v>293192</v>
      </c>
    </row>
    <row r="5308" spans="1:14" x14ac:dyDescent="0.3">
      <c r="A5308" s="3">
        <v>7</v>
      </c>
      <c r="B5308" s="134" t="s">
        <v>8737</v>
      </c>
      <c r="C5308" s="4" t="s">
        <v>8738</v>
      </c>
      <c r="D5308" s="5">
        <v>45036</v>
      </c>
      <c r="E5308" s="6" t="s">
        <v>47</v>
      </c>
      <c r="F5308" s="7">
        <v>2782447</v>
      </c>
      <c r="G5308" s="6" t="s">
        <v>17</v>
      </c>
      <c r="H5308" s="7">
        <v>292157</v>
      </c>
      <c r="I5308" s="136">
        <v>9475403</v>
      </c>
      <c r="J5308" s="138" t="s">
        <v>48</v>
      </c>
      <c r="K5308" s="139"/>
      <c r="L5308" t="str">
        <f t="shared" si="299"/>
        <v>23157</v>
      </c>
      <c r="M5308">
        <f t="shared" si="300"/>
        <v>23157</v>
      </c>
      <c r="N5308" s="37">
        <f t="shared" si="303"/>
        <v>2782447</v>
      </c>
    </row>
    <row r="5309" spans="1:14" x14ac:dyDescent="0.3">
      <c r="A5309" s="3">
        <v>7</v>
      </c>
      <c r="B5309" s="142"/>
      <c r="C5309" s="4" t="s">
        <v>8739</v>
      </c>
      <c r="D5309" s="5">
        <v>45020</v>
      </c>
      <c r="E5309" s="6" t="s">
        <v>47</v>
      </c>
      <c r="F5309" s="7">
        <v>1241607</v>
      </c>
      <c r="G5309" s="6" t="s">
        <v>17</v>
      </c>
      <c r="H5309" s="7">
        <v>130369</v>
      </c>
      <c r="I5309" s="143"/>
      <c r="J5309" s="144"/>
      <c r="K5309" s="145"/>
      <c r="L5309" t="str">
        <f t="shared" si="299"/>
        <v>19211</v>
      </c>
      <c r="M5309">
        <f t="shared" si="300"/>
        <v>19211</v>
      </c>
      <c r="N5309" s="37">
        <f t="shared" si="303"/>
        <v>1241607</v>
      </c>
    </row>
    <row r="5310" spans="1:14" x14ac:dyDescent="0.3">
      <c r="A5310" s="3">
        <v>7</v>
      </c>
      <c r="B5310" s="142"/>
      <c r="C5310" s="4" t="s">
        <v>8740</v>
      </c>
      <c r="D5310" s="5">
        <v>45027</v>
      </c>
      <c r="E5310" s="6" t="s">
        <v>47</v>
      </c>
      <c r="F5310" s="7">
        <v>2157145</v>
      </c>
      <c r="G5310" s="6" t="s">
        <v>17</v>
      </c>
      <c r="H5310" s="7">
        <v>226500</v>
      </c>
      <c r="I5310" s="143"/>
      <c r="J5310" s="144"/>
      <c r="K5310" s="145"/>
      <c r="L5310" t="str">
        <f t="shared" si="299"/>
        <v>20596</v>
      </c>
      <c r="M5310">
        <f t="shared" si="300"/>
        <v>20596</v>
      </c>
      <c r="N5310" s="37">
        <f t="shared" si="303"/>
        <v>2157145</v>
      </c>
    </row>
    <row r="5311" spans="1:14" x14ac:dyDescent="0.3">
      <c r="A5311" s="3">
        <v>7</v>
      </c>
      <c r="B5311" s="142"/>
      <c r="C5311" s="4" t="s">
        <v>8741</v>
      </c>
      <c r="D5311" s="5">
        <v>45031</v>
      </c>
      <c r="E5311" s="6" t="s">
        <v>47</v>
      </c>
      <c r="F5311" s="7">
        <v>2075620</v>
      </c>
      <c r="G5311" s="6" t="s">
        <v>17</v>
      </c>
      <c r="H5311" s="7">
        <v>217940</v>
      </c>
      <c r="I5311" s="143"/>
      <c r="J5311" s="144"/>
      <c r="K5311" s="145"/>
      <c r="L5311" t="str">
        <f t="shared" si="299"/>
        <v>22194</v>
      </c>
      <c r="M5311">
        <f t="shared" si="300"/>
        <v>22194</v>
      </c>
      <c r="N5311" s="37">
        <f t="shared" si="303"/>
        <v>2075620</v>
      </c>
    </row>
    <row r="5312" spans="1:14" x14ac:dyDescent="0.3">
      <c r="A5312" s="3">
        <v>7</v>
      </c>
      <c r="B5312" s="135"/>
      <c r="C5312" s="4" t="s">
        <v>8742</v>
      </c>
      <c r="D5312" s="5">
        <v>45044</v>
      </c>
      <c r="E5312" s="6" t="s">
        <v>47</v>
      </c>
      <c r="F5312" s="7">
        <v>2330224</v>
      </c>
      <c r="G5312" s="6" t="s">
        <v>17</v>
      </c>
      <c r="H5312" s="7">
        <v>244674</v>
      </c>
      <c r="I5312" s="137"/>
      <c r="J5312" s="140"/>
      <c r="K5312" s="141"/>
      <c r="L5312" t="str">
        <f t="shared" si="299"/>
        <v>25243</v>
      </c>
      <c r="M5312">
        <f t="shared" si="300"/>
        <v>25243</v>
      </c>
      <c r="N5312" s="37">
        <f t="shared" si="303"/>
        <v>2330224</v>
      </c>
    </row>
    <row r="5313" spans="1:14" ht="37.6" x14ac:dyDescent="0.3">
      <c r="A5313" s="3">
        <v>7</v>
      </c>
      <c r="B5313" s="8" t="s">
        <v>8743</v>
      </c>
      <c r="C5313" s="4" t="s">
        <v>8744</v>
      </c>
      <c r="D5313" s="5">
        <v>45043</v>
      </c>
      <c r="E5313" s="6" t="s">
        <v>5437</v>
      </c>
      <c r="F5313" s="7">
        <v>987769</v>
      </c>
      <c r="G5313" s="6" t="s">
        <v>17</v>
      </c>
      <c r="H5313" s="7">
        <v>103716</v>
      </c>
      <c r="I5313" s="11">
        <v>884053</v>
      </c>
      <c r="J5313" s="132" t="s">
        <v>48</v>
      </c>
      <c r="K5313" s="133"/>
      <c r="L5313" t="str">
        <f t="shared" si="299"/>
        <v>24991</v>
      </c>
      <c r="M5313">
        <f t="shared" si="300"/>
        <v>24991</v>
      </c>
      <c r="N5313" s="37">
        <f t="shared" si="303"/>
        <v>987769</v>
      </c>
    </row>
    <row r="5314" spans="1:14" x14ac:dyDescent="0.3">
      <c r="A5314" s="3">
        <v>7</v>
      </c>
      <c r="B5314" s="134" t="s">
        <v>8745</v>
      </c>
      <c r="C5314" s="4" t="s">
        <v>8746</v>
      </c>
      <c r="D5314" s="5">
        <v>45071</v>
      </c>
      <c r="E5314" s="6" t="s">
        <v>6572</v>
      </c>
      <c r="F5314" s="7">
        <v>1052069</v>
      </c>
      <c r="G5314" s="6" t="s">
        <v>1366</v>
      </c>
      <c r="H5314" s="7">
        <v>110467</v>
      </c>
      <c r="I5314" s="136">
        <v>1997961</v>
      </c>
      <c r="J5314" s="138" t="s">
        <v>48</v>
      </c>
      <c r="K5314" s="139"/>
      <c r="L5314" t="str">
        <f t="shared" si="299"/>
        <v>30442</v>
      </c>
      <c r="M5314">
        <f t="shared" si="300"/>
        <v>30442</v>
      </c>
      <c r="N5314" s="37">
        <f t="shared" si="303"/>
        <v>1052069</v>
      </c>
    </row>
    <row r="5315" spans="1:14" x14ac:dyDescent="0.3">
      <c r="A5315" s="3">
        <v>7</v>
      </c>
      <c r="B5315" s="135"/>
      <c r="C5315" s="4" t="s">
        <v>8747</v>
      </c>
      <c r="D5315" s="5">
        <v>45077</v>
      </c>
      <c r="E5315" s="6" t="s">
        <v>2364</v>
      </c>
      <c r="F5315" s="7">
        <v>1180290</v>
      </c>
      <c r="G5315" s="6" t="s">
        <v>1366</v>
      </c>
      <c r="H5315" s="7">
        <v>123931</v>
      </c>
      <c r="I5315" s="137"/>
      <c r="J5315" s="140"/>
      <c r="K5315" s="141"/>
      <c r="L5315" t="str">
        <f t="shared" si="299"/>
        <v>31678</v>
      </c>
      <c r="M5315">
        <f t="shared" si="300"/>
        <v>31678</v>
      </c>
      <c r="N5315" s="37">
        <f t="shared" si="303"/>
        <v>1180290</v>
      </c>
    </row>
    <row r="5316" spans="1:14" x14ac:dyDescent="0.3">
      <c r="A5316" s="3">
        <v>7</v>
      </c>
      <c r="B5316" s="134" t="s">
        <v>8748</v>
      </c>
      <c r="C5316" s="4" t="s">
        <v>8749</v>
      </c>
      <c r="D5316" s="5">
        <v>45061</v>
      </c>
      <c r="E5316" s="6" t="s">
        <v>2364</v>
      </c>
      <c r="F5316" s="7">
        <v>1290691</v>
      </c>
      <c r="G5316" s="6" t="s">
        <v>1366</v>
      </c>
      <c r="H5316" s="7">
        <v>133058</v>
      </c>
      <c r="I5316" s="136">
        <v>3023464</v>
      </c>
      <c r="J5316" s="138" t="s">
        <v>48</v>
      </c>
      <c r="K5316" s="139"/>
      <c r="L5316" t="str">
        <f t="shared" si="299"/>
        <v>28325</v>
      </c>
      <c r="M5316">
        <f t="shared" si="300"/>
        <v>28325</v>
      </c>
      <c r="N5316" s="37">
        <f t="shared" si="303"/>
        <v>1290691</v>
      </c>
    </row>
    <row r="5317" spans="1:14" x14ac:dyDescent="0.3">
      <c r="A5317" s="3">
        <v>7</v>
      </c>
      <c r="B5317" s="142"/>
      <c r="C5317" s="4" t="s">
        <v>8750</v>
      </c>
      <c r="D5317" s="5">
        <v>45072</v>
      </c>
      <c r="E5317" s="6" t="s">
        <v>2364</v>
      </c>
      <c r="F5317" s="7">
        <v>774414</v>
      </c>
      <c r="G5317" s="6" t="s">
        <v>1366</v>
      </c>
      <c r="H5317" s="7">
        <v>79835</v>
      </c>
      <c r="I5317" s="143"/>
      <c r="J5317" s="144"/>
      <c r="K5317" s="145"/>
      <c r="L5317" t="str">
        <f t="shared" si="299"/>
        <v>31394</v>
      </c>
      <c r="M5317">
        <f t="shared" si="300"/>
        <v>31394</v>
      </c>
      <c r="N5317" s="37">
        <f t="shared" si="303"/>
        <v>774414</v>
      </c>
    </row>
    <row r="5318" spans="1:14" x14ac:dyDescent="0.3">
      <c r="A5318" s="3">
        <v>7</v>
      </c>
      <c r="B5318" s="142"/>
      <c r="C5318" s="4" t="s">
        <v>8751</v>
      </c>
      <c r="D5318" s="5">
        <v>45054</v>
      </c>
      <c r="E5318" s="6" t="s">
        <v>47</v>
      </c>
      <c r="F5318" s="7">
        <v>697062</v>
      </c>
      <c r="G5318" s="6" t="s">
        <v>1366</v>
      </c>
      <c r="H5318" s="7">
        <v>71861</v>
      </c>
      <c r="I5318" s="143"/>
      <c r="J5318" s="144"/>
      <c r="K5318" s="145"/>
      <c r="L5318" t="str">
        <f t="shared" si="299"/>
        <v>25622</v>
      </c>
      <c r="M5318">
        <f t="shared" si="300"/>
        <v>25622</v>
      </c>
      <c r="N5318" s="37">
        <f t="shared" si="303"/>
        <v>697062</v>
      </c>
    </row>
    <row r="5319" spans="1:14" x14ac:dyDescent="0.3">
      <c r="A5319" s="3">
        <v>7</v>
      </c>
      <c r="B5319" s="135"/>
      <c r="C5319" s="4" t="s">
        <v>8752</v>
      </c>
      <c r="D5319" s="5">
        <v>45071</v>
      </c>
      <c r="E5319" s="6" t="s">
        <v>47</v>
      </c>
      <c r="F5319" s="7">
        <v>608814</v>
      </c>
      <c r="G5319" s="6" t="s">
        <v>1366</v>
      </c>
      <c r="H5319" s="7">
        <v>62763</v>
      </c>
      <c r="I5319" s="137"/>
      <c r="J5319" s="140"/>
      <c r="K5319" s="141"/>
      <c r="L5319" t="str">
        <f t="shared" ref="L5319:L5382" si="304">+RIGHT(C5319,5)</f>
        <v>31022</v>
      </c>
      <c r="M5319">
        <f t="shared" ref="M5319:M5382" si="305">+L5319*1</f>
        <v>31022</v>
      </c>
      <c r="N5319" s="37">
        <f t="shared" si="303"/>
        <v>608814</v>
      </c>
    </row>
    <row r="5320" spans="1:14" x14ac:dyDescent="0.3">
      <c r="A5320" s="3">
        <v>7</v>
      </c>
      <c r="B5320" s="134" t="s">
        <v>8753</v>
      </c>
      <c r="C5320" s="4" t="s">
        <v>8754</v>
      </c>
      <c r="D5320" s="5">
        <v>45077</v>
      </c>
      <c r="E5320" s="6" t="s">
        <v>47</v>
      </c>
      <c r="F5320" s="7">
        <v>2089512</v>
      </c>
      <c r="G5320" s="6" t="s">
        <v>17</v>
      </c>
      <c r="H5320" s="7">
        <v>219399</v>
      </c>
      <c r="I5320" s="136">
        <v>4510725</v>
      </c>
      <c r="J5320" s="138" t="s">
        <v>48</v>
      </c>
      <c r="K5320" s="139"/>
      <c r="L5320" t="str">
        <f t="shared" si="304"/>
        <v>31675</v>
      </c>
      <c r="M5320">
        <f t="shared" si="305"/>
        <v>31675</v>
      </c>
      <c r="N5320" s="37">
        <f t="shared" si="303"/>
        <v>2089512</v>
      </c>
    </row>
    <row r="5321" spans="1:14" x14ac:dyDescent="0.3">
      <c r="A5321" s="3">
        <v>7</v>
      </c>
      <c r="B5321" s="142"/>
      <c r="C5321" s="4" t="s">
        <v>8755</v>
      </c>
      <c r="D5321" s="5">
        <v>45058</v>
      </c>
      <c r="E5321" s="6" t="s">
        <v>47</v>
      </c>
      <c r="F5321" s="7">
        <v>1337324</v>
      </c>
      <c r="G5321" s="6" t="s">
        <v>17</v>
      </c>
      <c r="H5321" s="7">
        <v>140419</v>
      </c>
      <c r="I5321" s="143"/>
      <c r="J5321" s="144"/>
      <c r="K5321" s="145"/>
      <c r="L5321" t="str">
        <f t="shared" si="304"/>
        <v>28177</v>
      </c>
      <c r="M5321">
        <f t="shared" si="305"/>
        <v>28177</v>
      </c>
      <c r="N5321" s="37">
        <f t="shared" si="303"/>
        <v>1337324</v>
      </c>
    </row>
    <row r="5322" spans="1:14" x14ac:dyDescent="0.3">
      <c r="A5322" s="3">
        <v>7</v>
      </c>
      <c r="B5322" s="135"/>
      <c r="C5322" s="4" t="s">
        <v>8756</v>
      </c>
      <c r="D5322" s="5">
        <v>45063</v>
      </c>
      <c r="E5322" s="6" t="s">
        <v>47</v>
      </c>
      <c r="F5322" s="7">
        <v>1613080</v>
      </c>
      <c r="G5322" s="6" t="s">
        <v>17</v>
      </c>
      <c r="H5322" s="7">
        <v>169373</v>
      </c>
      <c r="I5322" s="137"/>
      <c r="J5322" s="140"/>
      <c r="K5322" s="141"/>
      <c r="L5322" t="str">
        <f t="shared" si="304"/>
        <v>29220</v>
      </c>
      <c r="M5322">
        <f t="shared" si="305"/>
        <v>29220</v>
      </c>
      <c r="N5322" s="37">
        <f t="shared" si="303"/>
        <v>1613080</v>
      </c>
    </row>
    <row r="5323" spans="1:14" ht="37.6" x14ac:dyDescent="0.3">
      <c r="A5323" s="3">
        <v>7</v>
      </c>
      <c r="B5323" s="8" t="s">
        <v>8757</v>
      </c>
      <c r="C5323" s="4" t="s">
        <v>8758</v>
      </c>
      <c r="D5323" s="5">
        <v>45069</v>
      </c>
      <c r="E5323" s="6" t="s">
        <v>6572</v>
      </c>
      <c r="F5323" s="7">
        <v>1208444</v>
      </c>
      <c r="G5323" s="6" t="s">
        <v>17</v>
      </c>
      <c r="H5323" s="7">
        <v>126887</v>
      </c>
      <c r="I5323" s="11">
        <v>1081557</v>
      </c>
      <c r="J5323" s="132" t="s">
        <v>48</v>
      </c>
      <c r="K5323" s="133"/>
      <c r="L5323" t="str">
        <f t="shared" si="304"/>
        <v>29944</v>
      </c>
      <c r="M5323">
        <f t="shared" si="305"/>
        <v>29944</v>
      </c>
      <c r="N5323" s="37">
        <f t="shared" si="303"/>
        <v>1208444</v>
      </c>
    </row>
    <row r="5324" spans="1:14" ht="37.6" x14ac:dyDescent="0.3">
      <c r="A5324" s="3">
        <v>7</v>
      </c>
      <c r="B5324" s="8" t="s">
        <v>8759</v>
      </c>
      <c r="C5324" s="4" t="s">
        <v>8760</v>
      </c>
      <c r="D5324" s="5">
        <v>45075</v>
      </c>
      <c r="E5324" s="6" t="s">
        <v>2364</v>
      </c>
      <c r="F5324" s="7">
        <v>1044316</v>
      </c>
      <c r="G5324" s="6" t="s">
        <v>17</v>
      </c>
      <c r="H5324" s="7">
        <v>109653</v>
      </c>
      <c r="I5324" s="11">
        <v>934663</v>
      </c>
      <c r="J5324" s="132" t="s">
        <v>48</v>
      </c>
      <c r="K5324" s="133"/>
      <c r="L5324" t="str">
        <f t="shared" si="304"/>
        <v>31515</v>
      </c>
      <c r="M5324">
        <f t="shared" si="305"/>
        <v>31515</v>
      </c>
      <c r="N5324" s="37">
        <f t="shared" si="303"/>
        <v>1044316</v>
      </c>
    </row>
    <row r="5325" spans="1:14" x14ac:dyDescent="0.3">
      <c r="A5325" s="3">
        <v>7</v>
      </c>
      <c r="B5325" s="134" t="s">
        <v>8761</v>
      </c>
      <c r="C5325" s="4" t="s">
        <v>8762</v>
      </c>
      <c r="D5325" s="5">
        <v>45070</v>
      </c>
      <c r="E5325" s="6" t="s">
        <v>5437</v>
      </c>
      <c r="F5325" s="7">
        <v>770362</v>
      </c>
      <c r="G5325" s="6" t="s">
        <v>17</v>
      </c>
      <c r="H5325" s="7">
        <v>80888</v>
      </c>
      <c r="I5325" s="136">
        <v>4752492</v>
      </c>
      <c r="J5325" s="138" t="s">
        <v>48</v>
      </c>
      <c r="K5325" s="139"/>
      <c r="L5325" t="str">
        <f t="shared" si="304"/>
        <v>30107</v>
      </c>
      <c r="M5325">
        <f t="shared" si="305"/>
        <v>30107</v>
      </c>
      <c r="N5325" s="37">
        <f t="shared" si="303"/>
        <v>770362</v>
      </c>
    </row>
    <row r="5326" spans="1:14" x14ac:dyDescent="0.3">
      <c r="A5326" s="3">
        <v>7</v>
      </c>
      <c r="B5326" s="142"/>
      <c r="C5326" s="4" t="s">
        <v>8763</v>
      </c>
      <c r="D5326" s="5">
        <v>45075</v>
      </c>
      <c r="E5326" s="6" t="s">
        <v>3338</v>
      </c>
      <c r="F5326" s="7">
        <v>1894965</v>
      </c>
      <c r="G5326" s="6" t="s">
        <v>17</v>
      </c>
      <c r="H5326" s="7">
        <v>198971</v>
      </c>
      <c r="I5326" s="143"/>
      <c r="J5326" s="144"/>
      <c r="K5326" s="145"/>
      <c r="L5326" t="str">
        <f t="shared" si="304"/>
        <v>31527</v>
      </c>
      <c r="M5326">
        <f t="shared" si="305"/>
        <v>31527</v>
      </c>
      <c r="N5326" s="37">
        <f t="shared" si="303"/>
        <v>1894965</v>
      </c>
    </row>
    <row r="5327" spans="1:14" x14ac:dyDescent="0.3">
      <c r="A5327" s="3">
        <v>7</v>
      </c>
      <c r="B5327" s="142"/>
      <c r="C5327" s="4" t="s">
        <v>8764</v>
      </c>
      <c r="D5327" s="5">
        <v>45070</v>
      </c>
      <c r="E5327" s="6" t="s">
        <v>5437</v>
      </c>
      <c r="F5327" s="7">
        <v>668919</v>
      </c>
      <c r="G5327" s="6" t="s">
        <v>17</v>
      </c>
      <c r="H5327" s="7">
        <v>70237</v>
      </c>
      <c r="I5327" s="143"/>
      <c r="J5327" s="144"/>
      <c r="K5327" s="145"/>
      <c r="L5327" t="str">
        <f t="shared" si="304"/>
        <v>30083</v>
      </c>
      <c r="M5327">
        <f t="shared" si="305"/>
        <v>30083</v>
      </c>
      <c r="N5327" s="37">
        <f t="shared" si="303"/>
        <v>668919</v>
      </c>
    </row>
    <row r="5328" spans="1:14" x14ac:dyDescent="0.3">
      <c r="A5328" s="3">
        <v>7</v>
      </c>
      <c r="B5328" s="142"/>
      <c r="C5328" s="4" t="s">
        <v>8765</v>
      </c>
      <c r="D5328" s="5">
        <v>45056</v>
      </c>
      <c r="E5328" s="9"/>
      <c r="F5328" s="7">
        <v>1168525</v>
      </c>
      <c r="G5328" s="6" t="s">
        <v>17</v>
      </c>
      <c r="H5328" s="7">
        <v>122695</v>
      </c>
      <c r="I5328" s="143"/>
      <c r="J5328" s="144"/>
      <c r="K5328" s="145"/>
      <c r="L5328" t="str">
        <f t="shared" si="304"/>
        <v>26034</v>
      </c>
      <c r="M5328">
        <f t="shared" si="305"/>
        <v>26034</v>
      </c>
      <c r="N5328" s="37">
        <f t="shared" si="303"/>
        <v>1168525</v>
      </c>
    </row>
    <row r="5329" spans="1:14" x14ac:dyDescent="0.3">
      <c r="A5329" s="3">
        <v>7</v>
      </c>
      <c r="B5329" s="135"/>
      <c r="C5329" s="4" t="s">
        <v>8766</v>
      </c>
      <c r="D5329" s="5">
        <v>45064</v>
      </c>
      <c r="E5329" s="6" t="s">
        <v>5437</v>
      </c>
      <c r="F5329" s="7">
        <v>807276</v>
      </c>
      <c r="G5329" s="6" t="s">
        <v>17</v>
      </c>
      <c r="H5329" s="7">
        <v>84764</v>
      </c>
      <c r="I5329" s="137"/>
      <c r="J5329" s="140"/>
      <c r="K5329" s="141"/>
      <c r="L5329" t="str">
        <f t="shared" si="304"/>
        <v>29707</v>
      </c>
      <c r="M5329">
        <f t="shared" si="305"/>
        <v>29707</v>
      </c>
      <c r="N5329" s="37">
        <f t="shared" si="303"/>
        <v>807276</v>
      </c>
    </row>
    <row r="5330" spans="1:14" x14ac:dyDescent="0.3">
      <c r="A5330" s="3">
        <v>7</v>
      </c>
      <c r="B5330" s="134" t="s">
        <v>8767</v>
      </c>
      <c r="C5330" s="4" t="s">
        <v>8768</v>
      </c>
      <c r="D5330" s="5">
        <v>45078</v>
      </c>
      <c r="E5330" s="6" t="s">
        <v>2368</v>
      </c>
      <c r="F5330" s="7">
        <v>1046363</v>
      </c>
      <c r="G5330" s="6" t="s">
        <v>17</v>
      </c>
      <c r="H5330" s="7">
        <v>109868</v>
      </c>
      <c r="I5330" s="136">
        <v>210331622</v>
      </c>
      <c r="J5330" s="138" t="s">
        <v>48</v>
      </c>
      <c r="K5330" s="139"/>
      <c r="L5330" t="str">
        <f t="shared" si="304"/>
        <v>32778</v>
      </c>
      <c r="M5330">
        <f t="shared" si="305"/>
        <v>32778</v>
      </c>
      <c r="N5330" s="37">
        <f t="shared" si="303"/>
        <v>1046363</v>
      </c>
    </row>
    <row r="5331" spans="1:14" x14ac:dyDescent="0.3">
      <c r="A5331" s="3">
        <v>7</v>
      </c>
      <c r="B5331" s="142"/>
      <c r="C5331" s="4" t="s">
        <v>8769</v>
      </c>
      <c r="D5331" s="5">
        <v>45078</v>
      </c>
      <c r="E5331" s="6" t="s">
        <v>6686</v>
      </c>
      <c r="F5331" s="7">
        <v>1221638</v>
      </c>
      <c r="G5331" s="6" t="s">
        <v>17</v>
      </c>
      <c r="H5331" s="7">
        <v>128272</v>
      </c>
      <c r="I5331" s="143"/>
      <c r="J5331" s="144"/>
      <c r="K5331" s="145"/>
      <c r="L5331" t="str">
        <f t="shared" si="304"/>
        <v>32767</v>
      </c>
      <c r="M5331">
        <f t="shared" si="305"/>
        <v>32767</v>
      </c>
      <c r="N5331" s="37">
        <f t="shared" si="303"/>
        <v>1221638</v>
      </c>
    </row>
    <row r="5332" spans="1:14" x14ac:dyDescent="0.3">
      <c r="A5332" s="3">
        <v>7</v>
      </c>
      <c r="B5332" s="142"/>
      <c r="C5332" s="4" t="s">
        <v>8770</v>
      </c>
      <c r="D5332" s="5">
        <v>45082</v>
      </c>
      <c r="E5332" s="6" t="s">
        <v>2368</v>
      </c>
      <c r="F5332" s="7">
        <v>610819</v>
      </c>
      <c r="G5332" s="6" t="s">
        <v>17</v>
      </c>
      <c r="H5332" s="7">
        <v>64136</v>
      </c>
      <c r="I5332" s="143"/>
      <c r="J5332" s="144"/>
      <c r="K5332" s="145"/>
      <c r="L5332" t="str">
        <f t="shared" si="304"/>
        <v>33067</v>
      </c>
      <c r="M5332">
        <f t="shared" si="305"/>
        <v>33067</v>
      </c>
      <c r="N5332" s="37">
        <f t="shared" si="303"/>
        <v>610819</v>
      </c>
    </row>
    <row r="5333" spans="1:14" x14ac:dyDescent="0.3">
      <c r="A5333" s="3">
        <v>7</v>
      </c>
      <c r="B5333" s="142"/>
      <c r="C5333" s="4" t="s">
        <v>8771</v>
      </c>
      <c r="D5333" s="5">
        <v>45080</v>
      </c>
      <c r="E5333" s="6" t="s">
        <v>2368</v>
      </c>
      <c r="F5333" s="7">
        <v>1290691</v>
      </c>
      <c r="G5333" s="6" t="s">
        <v>17</v>
      </c>
      <c r="H5333" s="7">
        <v>135523</v>
      </c>
      <c r="I5333" s="143"/>
      <c r="J5333" s="144"/>
      <c r="K5333" s="145"/>
      <c r="L5333" t="str">
        <f t="shared" si="304"/>
        <v>33000</v>
      </c>
      <c r="M5333">
        <f t="shared" si="305"/>
        <v>33000</v>
      </c>
      <c r="N5333" s="37">
        <f t="shared" si="303"/>
        <v>1290691</v>
      </c>
    </row>
    <row r="5334" spans="1:14" x14ac:dyDescent="0.3">
      <c r="A5334" s="3">
        <v>7</v>
      </c>
      <c r="B5334" s="142"/>
      <c r="C5334" s="4" t="s">
        <v>8772</v>
      </c>
      <c r="D5334" s="5">
        <v>45078</v>
      </c>
      <c r="E5334" s="6" t="s">
        <v>2414</v>
      </c>
      <c r="F5334" s="7">
        <v>1157215</v>
      </c>
      <c r="G5334" s="6" t="s">
        <v>17</v>
      </c>
      <c r="H5334" s="7">
        <v>121508</v>
      </c>
      <c r="I5334" s="143"/>
      <c r="J5334" s="144"/>
      <c r="K5334" s="145"/>
      <c r="L5334" t="str">
        <f t="shared" si="304"/>
        <v>32776</v>
      </c>
      <c r="M5334">
        <f t="shared" si="305"/>
        <v>32776</v>
      </c>
      <c r="N5334" s="37">
        <f t="shared" si="303"/>
        <v>1157215</v>
      </c>
    </row>
    <row r="5335" spans="1:14" x14ac:dyDescent="0.3">
      <c r="A5335" s="3">
        <v>7</v>
      </c>
      <c r="B5335" s="142"/>
      <c r="C5335" s="4" t="s">
        <v>8773</v>
      </c>
      <c r="D5335" s="5">
        <v>45079</v>
      </c>
      <c r="E5335" s="6" t="s">
        <v>2364</v>
      </c>
      <c r="F5335" s="7">
        <v>1566692</v>
      </c>
      <c r="G5335" s="6" t="s">
        <v>17</v>
      </c>
      <c r="H5335" s="7">
        <v>164503</v>
      </c>
      <c r="I5335" s="143"/>
      <c r="J5335" s="144"/>
      <c r="K5335" s="145"/>
      <c r="L5335" t="str">
        <f t="shared" si="304"/>
        <v>32855</v>
      </c>
      <c r="M5335">
        <f t="shared" si="305"/>
        <v>32855</v>
      </c>
      <c r="N5335" s="37">
        <f t="shared" si="303"/>
        <v>1566692</v>
      </c>
    </row>
    <row r="5336" spans="1:14" x14ac:dyDescent="0.3">
      <c r="A5336" s="3">
        <v>7</v>
      </c>
      <c r="B5336" s="142"/>
      <c r="C5336" s="4" t="s">
        <v>8774</v>
      </c>
      <c r="D5336" s="5">
        <v>45080</v>
      </c>
      <c r="E5336" s="6" t="s">
        <v>3338</v>
      </c>
      <c r="F5336" s="7">
        <v>2712424</v>
      </c>
      <c r="G5336" s="6" t="s">
        <v>17</v>
      </c>
      <c r="H5336" s="7">
        <v>284805</v>
      </c>
      <c r="I5336" s="143"/>
      <c r="J5336" s="144"/>
      <c r="K5336" s="145"/>
      <c r="L5336" t="str">
        <f t="shared" si="304"/>
        <v>32996</v>
      </c>
      <c r="M5336">
        <f t="shared" si="305"/>
        <v>32996</v>
      </c>
      <c r="N5336" s="37">
        <f t="shared" si="303"/>
        <v>2712424</v>
      </c>
    </row>
    <row r="5337" spans="1:14" x14ac:dyDescent="0.3">
      <c r="A5337" s="3">
        <v>7</v>
      </c>
      <c r="B5337" s="142"/>
      <c r="C5337" s="4" t="s">
        <v>8775</v>
      </c>
      <c r="D5337" s="5">
        <v>45084</v>
      </c>
      <c r="E5337" s="6" t="s">
        <v>3338</v>
      </c>
      <c r="F5337" s="7">
        <v>1217627</v>
      </c>
      <c r="G5337" s="6" t="s">
        <v>17</v>
      </c>
      <c r="H5337" s="7">
        <v>127851</v>
      </c>
      <c r="I5337" s="143"/>
      <c r="J5337" s="144"/>
      <c r="K5337" s="145"/>
      <c r="L5337" t="str">
        <f t="shared" si="304"/>
        <v>33301</v>
      </c>
      <c r="M5337">
        <f t="shared" si="305"/>
        <v>33301</v>
      </c>
      <c r="N5337" s="37">
        <f t="shared" si="303"/>
        <v>1217627</v>
      </c>
    </row>
    <row r="5338" spans="1:14" x14ac:dyDescent="0.3">
      <c r="A5338" s="3">
        <v>7</v>
      </c>
      <c r="B5338" s="142"/>
      <c r="C5338" s="4" t="s">
        <v>8776</v>
      </c>
      <c r="D5338" s="5">
        <v>45083</v>
      </c>
      <c r="E5338" s="6" t="s">
        <v>2364</v>
      </c>
      <c r="F5338" s="7">
        <v>1290691</v>
      </c>
      <c r="G5338" s="6" t="s">
        <v>17</v>
      </c>
      <c r="H5338" s="7">
        <v>135523</v>
      </c>
      <c r="I5338" s="143"/>
      <c r="J5338" s="144"/>
      <c r="K5338" s="145"/>
      <c r="L5338" t="str">
        <f t="shared" si="304"/>
        <v>33239</v>
      </c>
      <c r="M5338">
        <f t="shared" si="305"/>
        <v>33239</v>
      </c>
      <c r="N5338" s="37">
        <f t="shared" si="303"/>
        <v>1290691</v>
      </c>
    </row>
    <row r="5339" spans="1:14" x14ac:dyDescent="0.3">
      <c r="A5339" s="3">
        <v>7</v>
      </c>
      <c r="B5339" s="142"/>
      <c r="C5339" s="4" t="s">
        <v>8777</v>
      </c>
      <c r="D5339" s="5">
        <v>45084</v>
      </c>
      <c r="E5339" s="6" t="s">
        <v>2414</v>
      </c>
      <c r="F5339" s="7">
        <v>408375</v>
      </c>
      <c r="G5339" s="6" t="s">
        <v>17</v>
      </c>
      <c r="H5339" s="7">
        <v>42879</v>
      </c>
      <c r="I5339" s="143"/>
      <c r="J5339" s="144"/>
      <c r="K5339" s="145"/>
      <c r="L5339" t="str">
        <f t="shared" si="304"/>
        <v>33297</v>
      </c>
      <c r="M5339">
        <f t="shared" si="305"/>
        <v>33297</v>
      </c>
      <c r="N5339" s="37">
        <f t="shared" si="303"/>
        <v>408375</v>
      </c>
    </row>
    <row r="5340" spans="1:14" x14ac:dyDescent="0.3">
      <c r="A5340" s="3">
        <v>7</v>
      </c>
      <c r="B5340" s="142"/>
      <c r="C5340" s="4" t="s">
        <v>8778</v>
      </c>
      <c r="D5340" s="5">
        <v>45085</v>
      </c>
      <c r="E5340" s="6" t="s">
        <v>6572</v>
      </c>
      <c r="F5340" s="7">
        <v>244328</v>
      </c>
      <c r="G5340" s="6" t="s">
        <v>17</v>
      </c>
      <c r="H5340" s="7">
        <v>25654</v>
      </c>
      <c r="I5340" s="143"/>
      <c r="J5340" s="144"/>
      <c r="K5340" s="145"/>
      <c r="L5340" t="str">
        <f t="shared" si="304"/>
        <v>33922</v>
      </c>
      <c r="M5340">
        <f t="shared" si="305"/>
        <v>33922</v>
      </c>
      <c r="N5340" s="37">
        <f t="shared" si="303"/>
        <v>244328</v>
      </c>
    </row>
    <row r="5341" spans="1:14" x14ac:dyDescent="0.3">
      <c r="A5341" s="3">
        <v>7</v>
      </c>
      <c r="B5341" s="142"/>
      <c r="C5341" s="4" t="s">
        <v>8779</v>
      </c>
      <c r="D5341" s="5">
        <v>45085</v>
      </c>
      <c r="E5341" s="6" t="s">
        <v>6572</v>
      </c>
      <c r="F5341" s="7">
        <v>668919</v>
      </c>
      <c r="G5341" s="6" t="s">
        <v>17</v>
      </c>
      <c r="H5341" s="7">
        <v>70236</v>
      </c>
      <c r="I5341" s="143"/>
      <c r="J5341" s="144"/>
      <c r="K5341" s="145"/>
      <c r="L5341" t="str">
        <f t="shared" si="304"/>
        <v>33923</v>
      </c>
      <c r="M5341">
        <f t="shared" si="305"/>
        <v>33923</v>
      </c>
      <c r="N5341" s="37">
        <f t="shared" si="303"/>
        <v>668919</v>
      </c>
    </row>
    <row r="5342" spans="1:14" x14ac:dyDescent="0.3">
      <c r="A5342" s="3">
        <v>7</v>
      </c>
      <c r="B5342" s="142"/>
      <c r="C5342" s="4" t="s">
        <v>8780</v>
      </c>
      <c r="D5342" s="5">
        <v>45084</v>
      </c>
      <c r="E5342" s="6" t="s">
        <v>2364</v>
      </c>
      <c r="F5342" s="7">
        <v>884815</v>
      </c>
      <c r="G5342" s="6" t="s">
        <v>17</v>
      </c>
      <c r="H5342" s="7">
        <v>92906</v>
      </c>
      <c r="I5342" s="143"/>
      <c r="J5342" s="144"/>
      <c r="K5342" s="145"/>
      <c r="L5342" t="str">
        <f t="shared" si="304"/>
        <v>33318</v>
      </c>
      <c r="M5342">
        <f t="shared" si="305"/>
        <v>33318</v>
      </c>
      <c r="N5342" s="37">
        <f t="shared" si="303"/>
        <v>884815</v>
      </c>
    </row>
    <row r="5343" spans="1:14" x14ac:dyDescent="0.3">
      <c r="A5343" s="3">
        <v>7</v>
      </c>
      <c r="B5343" s="142"/>
      <c r="C5343" s="4" t="s">
        <v>8781</v>
      </c>
      <c r="D5343" s="5">
        <v>45087</v>
      </c>
      <c r="E5343" s="6" t="s">
        <v>2414</v>
      </c>
      <c r="F5343" s="7">
        <v>1014690</v>
      </c>
      <c r="G5343" s="6" t="s">
        <v>17</v>
      </c>
      <c r="H5343" s="7">
        <v>106542</v>
      </c>
      <c r="I5343" s="143"/>
      <c r="J5343" s="144"/>
      <c r="K5343" s="145"/>
      <c r="L5343" t="str">
        <f t="shared" si="304"/>
        <v>34556</v>
      </c>
      <c r="M5343">
        <f t="shared" si="305"/>
        <v>34556</v>
      </c>
      <c r="N5343" s="37">
        <f t="shared" si="303"/>
        <v>1014690</v>
      </c>
    </row>
    <row r="5344" spans="1:14" x14ac:dyDescent="0.3">
      <c r="A5344" s="3">
        <v>7</v>
      </c>
      <c r="B5344" s="142"/>
      <c r="C5344" s="4" t="s">
        <v>8782</v>
      </c>
      <c r="D5344" s="5">
        <v>45091</v>
      </c>
      <c r="E5344" s="6" t="s">
        <v>2414</v>
      </c>
      <c r="F5344" s="7">
        <v>2137839</v>
      </c>
      <c r="G5344" s="6" t="s">
        <v>17</v>
      </c>
      <c r="H5344" s="7">
        <v>224473</v>
      </c>
      <c r="I5344" s="143"/>
      <c r="J5344" s="144"/>
      <c r="K5344" s="145"/>
      <c r="L5344" t="str">
        <f t="shared" si="304"/>
        <v>34752</v>
      </c>
      <c r="M5344">
        <f t="shared" si="305"/>
        <v>34752</v>
      </c>
      <c r="N5344" s="37">
        <f t="shared" si="303"/>
        <v>2137839</v>
      </c>
    </row>
    <row r="5345" spans="1:14" x14ac:dyDescent="0.3">
      <c r="A5345" s="3">
        <v>7</v>
      </c>
      <c r="B5345" s="142"/>
      <c r="C5345" s="4" t="s">
        <v>8783</v>
      </c>
      <c r="D5345" s="5">
        <v>45094</v>
      </c>
      <c r="E5345" s="6" t="s">
        <v>2364</v>
      </c>
      <c r="F5345" s="7">
        <v>597053</v>
      </c>
      <c r="G5345" s="6" t="s">
        <v>17</v>
      </c>
      <c r="H5345" s="7">
        <v>62691</v>
      </c>
      <c r="I5345" s="143"/>
      <c r="J5345" s="144"/>
      <c r="K5345" s="145"/>
      <c r="L5345" t="str">
        <f t="shared" si="304"/>
        <v>36130</v>
      </c>
      <c r="M5345">
        <f t="shared" si="305"/>
        <v>36130</v>
      </c>
      <c r="N5345" s="37">
        <f t="shared" si="303"/>
        <v>597053</v>
      </c>
    </row>
    <row r="5346" spans="1:14" x14ac:dyDescent="0.3">
      <c r="A5346" s="3">
        <v>7</v>
      </c>
      <c r="B5346" s="142"/>
      <c r="C5346" s="4" t="s">
        <v>8784</v>
      </c>
      <c r="D5346" s="5">
        <v>45099</v>
      </c>
      <c r="E5346" s="6" t="s">
        <v>2414</v>
      </c>
      <c r="F5346" s="7">
        <v>719214</v>
      </c>
      <c r="G5346" s="6" t="s">
        <v>17</v>
      </c>
      <c r="H5346" s="7">
        <v>75517</v>
      </c>
      <c r="I5346" s="143"/>
      <c r="J5346" s="144"/>
      <c r="K5346" s="145"/>
      <c r="L5346" t="str">
        <f t="shared" si="304"/>
        <v>37158</v>
      </c>
      <c r="M5346">
        <f t="shared" si="305"/>
        <v>37158</v>
      </c>
      <c r="N5346" s="37">
        <f t="shared" si="303"/>
        <v>719214</v>
      </c>
    </row>
    <row r="5347" spans="1:14" x14ac:dyDescent="0.3">
      <c r="A5347" s="3">
        <v>7</v>
      </c>
      <c r="B5347" s="142"/>
      <c r="C5347" s="4" t="s">
        <v>8785</v>
      </c>
      <c r="D5347" s="5">
        <v>45091</v>
      </c>
      <c r="E5347" s="6" t="s">
        <v>2364</v>
      </c>
      <c r="F5347" s="7">
        <v>244328</v>
      </c>
      <c r="G5347" s="6" t="s">
        <v>17</v>
      </c>
      <c r="H5347" s="7">
        <v>25654</v>
      </c>
      <c r="I5347" s="143"/>
      <c r="J5347" s="144"/>
      <c r="K5347" s="145"/>
      <c r="L5347" t="str">
        <f t="shared" si="304"/>
        <v>34747</v>
      </c>
      <c r="M5347">
        <f t="shared" si="305"/>
        <v>34747</v>
      </c>
      <c r="N5347" s="37">
        <f t="shared" si="303"/>
        <v>244328</v>
      </c>
    </row>
    <row r="5348" spans="1:14" x14ac:dyDescent="0.3">
      <c r="A5348" s="3">
        <v>7</v>
      </c>
      <c r="B5348" s="142"/>
      <c r="C5348" s="4" t="s">
        <v>8786</v>
      </c>
      <c r="D5348" s="5">
        <v>45085</v>
      </c>
      <c r="E5348" s="6" t="s">
        <v>2414</v>
      </c>
      <c r="F5348" s="7">
        <v>1019439</v>
      </c>
      <c r="G5348" s="6" t="s">
        <v>17</v>
      </c>
      <c r="H5348" s="7">
        <v>107041</v>
      </c>
      <c r="I5348" s="143"/>
      <c r="J5348" s="144"/>
      <c r="K5348" s="145"/>
      <c r="L5348" t="str">
        <f t="shared" si="304"/>
        <v>33993</v>
      </c>
      <c r="M5348">
        <f t="shared" si="305"/>
        <v>33993</v>
      </c>
      <c r="N5348" s="37">
        <f t="shared" si="303"/>
        <v>1019439</v>
      </c>
    </row>
    <row r="5349" spans="1:14" x14ac:dyDescent="0.3">
      <c r="A5349" s="3">
        <v>7</v>
      </c>
      <c r="B5349" s="142"/>
      <c r="C5349" s="4" t="s">
        <v>8787</v>
      </c>
      <c r="D5349" s="5">
        <v>45093</v>
      </c>
      <c r="E5349" s="6" t="s">
        <v>3338</v>
      </c>
      <c r="F5349" s="7">
        <v>1050867</v>
      </c>
      <c r="G5349" s="6" t="s">
        <v>17</v>
      </c>
      <c r="H5349" s="7">
        <v>110341</v>
      </c>
      <c r="I5349" s="143"/>
      <c r="J5349" s="144"/>
      <c r="K5349" s="145"/>
      <c r="L5349" t="str">
        <f t="shared" si="304"/>
        <v>36010</v>
      </c>
      <c r="M5349">
        <f t="shared" si="305"/>
        <v>36010</v>
      </c>
      <c r="N5349" s="37">
        <f t="shared" si="303"/>
        <v>1050867</v>
      </c>
    </row>
    <row r="5350" spans="1:14" x14ac:dyDescent="0.3">
      <c r="A5350" s="3">
        <v>7</v>
      </c>
      <c r="B5350" s="142"/>
      <c r="C5350" s="4" t="s">
        <v>8788</v>
      </c>
      <c r="D5350" s="5">
        <v>45100</v>
      </c>
      <c r="E5350" s="6" t="s">
        <v>2414</v>
      </c>
      <c r="F5350" s="7">
        <v>770362</v>
      </c>
      <c r="G5350" s="6" t="s">
        <v>17</v>
      </c>
      <c r="H5350" s="7">
        <v>80888</v>
      </c>
      <c r="I5350" s="143"/>
      <c r="J5350" s="144"/>
      <c r="K5350" s="145"/>
      <c r="L5350" t="str">
        <f t="shared" si="304"/>
        <v>37491</v>
      </c>
      <c r="M5350">
        <f t="shared" si="305"/>
        <v>37491</v>
      </c>
      <c r="N5350" s="37">
        <f t="shared" si="303"/>
        <v>770362</v>
      </c>
    </row>
    <row r="5351" spans="1:14" x14ac:dyDescent="0.3">
      <c r="A5351" s="3">
        <v>7</v>
      </c>
      <c r="B5351" s="142"/>
      <c r="C5351" s="4" t="s">
        <v>8789</v>
      </c>
      <c r="D5351" s="5">
        <v>45100</v>
      </c>
      <c r="E5351" s="6" t="s">
        <v>3338</v>
      </c>
      <c r="F5351" s="7">
        <v>679872</v>
      </c>
      <c r="G5351" s="6" t="s">
        <v>17</v>
      </c>
      <c r="H5351" s="7">
        <v>71387</v>
      </c>
      <c r="I5351" s="143"/>
      <c r="J5351" s="144"/>
      <c r="K5351" s="145"/>
      <c r="L5351" t="str">
        <f t="shared" si="304"/>
        <v>37507</v>
      </c>
      <c r="M5351">
        <f t="shared" si="305"/>
        <v>37507</v>
      </c>
      <c r="N5351" s="37">
        <f t="shared" si="303"/>
        <v>679872</v>
      </c>
    </row>
    <row r="5352" spans="1:14" x14ac:dyDescent="0.3">
      <c r="A5352" s="3">
        <v>7</v>
      </c>
      <c r="B5352" s="142"/>
      <c r="C5352" s="4" t="s">
        <v>8790</v>
      </c>
      <c r="D5352" s="5">
        <v>45105</v>
      </c>
      <c r="E5352" s="6" t="s">
        <v>2364</v>
      </c>
      <c r="F5352" s="7">
        <v>652251</v>
      </c>
      <c r="G5352" s="6" t="s">
        <v>17</v>
      </c>
      <c r="H5352" s="7">
        <v>68486</v>
      </c>
      <c r="I5352" s="143"/>
      <c r="J5352" s="144"/>
      <c r="K5352" s="145"/>
      <c r="L5352" t="str">
        <f t="shared" si="304"/>
        <v>37857</v>
      </c>
      <c r="M5352">
        <f t="shared" si="305"/>
        <v>37857</v>
      </c>
      <c r="N5352" s="37">
        <f t="shared" si="303"/>
        <v>652251</v>
      </c>
    </row>
    <row r="5353" spans="1:14" x14ac:dyDescent="0.3">
      <c r="A5353" s="3">
        <v>7</v>
      </c>
      <c r="B5353" s="142"/>
      <c r="C5353" s="4" t="s">
        <v>8791</v>
      </c>
      <c r="D5353" s="5">
        <v>45096</v>
      </c>
      <c r="E5353" s="6" t="s">
        <v>6686</v>
      </c>
      <c r="F5353" s="7">
        <v>403871</v>
      </c>
      <c r="G5353" s="6" t="s">
        <v>17</v>
      </c>
      <c r="H5353" s="7">
        <v>42406</v>
      </c>
      <c r="I5353" s="143"/>
      <c r="J5353" s="144"/>
      <c r="K5353" s="145"/>
      <c r="L5353" t="str">
        <f t="shared" si="304"/>
        <v>36211</v>
      </c>
      <c r="M5353">
        <f t="shared" si="305"/>
        <v>36211</v>
      </c>
      <c r="N5353" s="37">
        <f t="shared" si="303"/>
        <v>403871</v>
      </c>
    </row>
    <row r="5354" spans="1:14" x14ac:dyDescent="0.3">
      <c r="A5354" s="3">
        <v>7</v>
      </c>
      <c r="B5354" s="142"/>
      <c r="C5354" s="4" t="s">
        <v>8792</v>
      </c>
      <c r="D5354" s="5">
        <v>45106</v>
      </c>
      <c r="E5354" s="6" t="s">
        <v>6572</v>
      </c>
      <c r="F5354" s="7">
        <v>681877</v>
      </c>
      <c r="G5354" s="6" t="s">
        <v>17</v>
      </c>
      <c r="H5354" s="7">
        <v>71597</v>
      </c>
      <c r="I5354" s="143"/>
      <c r="J5354" s="144"/>
      <c r="K5354" s="145"/>
      <c r="L5354" t="str">
        <f t="shared" si="304"/>
        <v>38672</v>
      </c>
      <c r="M5354">
        <f t="shared" si="305"/>
        <v>38672</v>
      </c>
      <c r="N5354" s="37">
        <f t="shared" si="303"/>
        <v>681877</v>
      </c>
    </row>
    <row r="5355" spans="1:14" x14ac:dyDescent="0.3">
      <c r="A5355" s="3">
        <v>7</v>
      </c>
      <c r="B5355" s="142"/>
      <c r="C5355" s="4" t="s">
        <v>8793</v>
      </c>
      <c r="D5355" s="5">
        <v>45107</v>
      </c>
      <c r="E5355" s="6" t="s">
        <v>2414</v>
      </c>
      <c r="F5355" s="7">
        <v>135974</v>
      </c>
      <c r="G5355" s="6" t="s">
        <v>17</v>
      </c>
      <c r="H5355" s="7">
        <v>14277</v>
      </c>
      <c r="I5355" s="143"/>
      <c r="J5355" s="144"/>
      <c r="K5355" s="145"/>
      <c r="L5355" t="str">
        <f t="shared" si="304"/>
        <v>39035</v>
      </c>
      <c r="M5355">
        <f t="shared" si="305"/>
        <v>39035</v>
      </c>
      <c r="N5355" s="37">
        <f t="shared" si="303"/>
        <v>135974</v>
      </c>
    </row>
    <row r="5356" spans="1:14" x14ac:dyDescent="0.3">
      <c r="A5356" s="3">
        <v>7</v>
      </c>
      <c r="B5356" s="142"/>
      <c r="C5356" s="4" t="s">
        <v>8794</v>
      </c>
      <c r="D5356" s="5">
        <v>45082</v>
      </c>
      <c r="E5356" s="6" t="s">
        <v>47</v>
      </c>
      <c r="F5356" s="7">
        <v>552002</v>
      </c>
      <c r="G5356" s="6" t="s">
        <v>17</v>
      </c>
      <c r="H5356" s="7">
        <v>57960</v>
      </c>
      <c r="I5356" s="143"/>
      <c r="J5356" s="144"/>
      <c r="K5356" s="145"/>
      <c r="L5356" t="str">
        <f t="shared" si="304"/>
        <v>33070</v>
      </c>
      <c r="M5356">
        <f t="shared" si="305"/>
        <v>33070</v>
      </c>
      <c r="N5356" s="37">
        <f t="shared" si="303"/>
        <v>552002</v>
      </c>
    </row>
    <row r="5357" spans="1:14" x14ac:dyDescent="0.3">
      <c r="A5357" s="3">
        <v>7</v>
      </c>
      <c r="B5357" s="142"/>
      <c r="C5357" s="4" t="s">
        <v>8795</v>
      </c>
      <c r="D5357" s="5">
        <v>45104</v>
      </c>
      <c r="E5357" s="6" t="s">
        <v>2364</v>
      </c>
      <c r="F5357" s="7">
        <v>366491</v>
      </c>
      <c r="G5357" s="6" t="s">
        <v>17</v>
      </c>
      <c r="H5357" s="7">
        <v>38482</v>
      </c>
      <c r="I5357" s="143"/>
      <c r="J5357" s="144"/>
      <c r="K5357" s="145"/>
      <c r="L5357" t="str">
        <f t="shared" si="304"/>
        <v>37807</v>
      </c>
      <c r="M5357">
        <f t="shared" si="305"/>
        <v>37807</v>
      </c>
      <c r="N5357" s="37">
        <f t="shared" si="303"/>
        <v>366491</v>
      </c>
    </row>
    <row r="5358" spans="1:14" x14ac:dyDescent="0.3">
      <c r="A5358" s="3">
        <v>7</v>
      </c>
      <c r="B5358" s="142"/>
      <c r="C5358" s="4" t="s">
        <v>8796</v>
      </c>
      <c r="D5358" s="5">
        <v>45105</v>
      </c>
      <c r="E5358" s="6" t="s">
        <v>2364</v>
      </c>
      <c r="F5358" s="7">
        <v>652251</v>
      </c>
      <c r="G5358" s="6" t="s">
        <v>17</v>
      </c>
      <c r="H5358" s="7">
        <v>68486</v>
      </c>
      <c r="I5358" s="143"/>
      <c r="J5358" s="144"/>
      <c r="K5358" s="145"/>
      <c r="L5358" t="str">
        <f t="shared" si="304"/>
        <v>37855</v>
      </c>
      <c r="M5358">
        <f t="shared" si="305"/>
        <v>37855</v>
      </c>
      <c r="N5358" s="37">
        <f t="shared" si="303"/>
        <v>652251</v>
      </c>
    </row>
    <row r="5359" spans="1:14" x14ac:dyDescent="0.3">
      <c r="A5359" s="3">
        <v>7</v>
      </c>
      <c r="B5359" s="142"/>
      <c r="C5359" s="4" t="s">
        <v>8797</v>
      </c>
      <c r="D5359" s="5">
        <v>45104</v>
      </c>
      <c r="E5359" s="6" t="s">
        <v>3338</v>
      </c>
      <c r="F5359" s="7">
        <v>1290691</v>
      </c>
      <c r="G5359" s="6" t="s">
        <v>17</v>
      </c>
      <c r="H5359" s="7">
        <v>135523</v>
      </c>
      <c r="I5359" s="143"/>
      <c r="J5359" s="144"/>
      <c r="K5359" s="145"/>
      <c r="L5359" t="str">
        <f t="shared" si="304"/>
        <v>37795</v>
      </c>
      <c r="M5359">
        <f t="shared" si="305"/>
        <v>37795</v>
      </c>
      <c r="N5359" s="37">
        <f t="shared" si="303"/>
        <v>1290691</v>
      </c>
    </row>
    <row r="5360" spans="1:14" x14ac:dyDescent="0.3">
      <c r="A5360" s="3">
        <v>7</v>
      </c>
      <c r="B5360" s="142"/>
      <c r="C5360" s="4" t="s">
        <v>8798</v>
      </c>
      <c r="D5360" s="5">
        <v>45106</v>
      </c>
      <c r="E5360" s="6" t="s">
        <v>2414</v>
      </c>
      <c r="F5360" s="7">
        <v>407923</v>
      </c>
      <c r="G5360" s="6" t="s">
        <v>17</v>
      </c>
      <c r="H5360" s="7">
        <v>42832</v>
      </c>
      <c r="I5360" s="143"/>
      <c r="J5360" s="144"/>
      <c r="K5360" s="145"/>
      <c r="L5360" t="str">
        <f t="shared" si="304"/>
        <v>38679</v>
      </c>
      <c r="M5360">
        <f t="shared" si="305"/>
        <v>38679</v>
      </c>
      <c r="N5360" s="37">
        <f t="shared" si="303"/>
        <v>407923</v>
      </c>
    </row>
    <row r="5361" spans="1:14" x14ac:dyDescent="0.3">
      <c r="A5361" s="3">
        <v>7</v>
      </c>
      <c r="B5361" s="142"/>
      <c r="C5361" s="4" t="s">
        <v>8799</v>
      </c>
      <c r="D5361" s="5">
        <v>45097</v>
      </c>
      <c r="E5361" s="6" t="s">
        <v>2364</v>
      </c>
      <c r="F5361" s="7">
        <v>404745</v>
      </c>
      <c r="G5361" s="6" t="s">
        <v>17</v>
      </c>
      <c r="H5361" s="7">
        <v>42498</v>
      </c>
      <c r="I5361" s="143"/>
      <c r="J5361" s="144"/>
      <c r="K5361" s="145"/>
      <c r="L5361" t="str">
        <f t="shared" si="304"/>
        <v>36351</v>
      </c>
      <c r="M5361">
        <f t="shared" si="305"/>
        <v>36351</v>
      </c>
      <c r="N5361" s="37">
        <f t="shared" si="303"/>
        <v>404745</v>
      </c>
    </row>
    <row r="5362" spans="1:14" x14ac:dyDescent="0.3">
      <c r="A5362" s="3">
        <v>7</v>
      </c>
      <c r="B5362" s="142"/>
      <c r="C5362" s="4" t="s">
        <v>8800</v>
      </c>
      <c r="D5362" s="5">
        <v>45096</v>
      </c>
      <c r="E5362" s="6" t="s">
        <v>2364</v>
      </c>
      <c r="F5362" s="7">
        <v>951820</v>
      </c>
      <c r="G5362" s="6" t="s">
        <v>17</v>
      </c>
      <c r="H5362" s="7">
        <v>99941</v>
      </c>
      <c r="I5362" s="143"/>
      <c r="J5362" s="144"/>
      <c r="K5362" s="145"/>
      <c r="L5362" t="str">
        <f t="shared" si="304"/>
        <v>36209</v>
      </c>
      <c r="M5362">
        <f t="shared" si="305"/>
        <v>36209</v>
      </c>
      <c r="N5362" s="37">
        <f t="shared" si="303"/>
        <v>951820</v>
      </c>
    </row>
    <row r="5363" spans="1:14" x14ac:dyDescent="0.3">
      <c r="A5363" s="3">
        <v>7</v>
      </c>
      <c r="B5363" s="142"/>
      <c r="C5363" s="4" t="s">
        <v>8801</v>
      </c>
      <c r="D5363" s="5">
        <v>45078</v>
      </c>
      <c r="E5363" s="6" t="s">
        <v>2414</v>
      </c>
      <c r="F5363" s="7">
        <v>569471</v>
      </c>
      <c r="G5363" s="6" t="s">
        <v>17</v>
      </c>
      <c r="H5363" s="7">
        <v>59794</v>
      </c>
      <c r="I5363" s="143"/>
      <c r="J5363" s="144"/>
      <c r="K5363" s="145"/>
      <c r="L5363" t="str">
        <f t="shared" si="304"/>
        <v>32775</v>
      </c>
      <c r="M5363">
        <f t="shared" si="305"/>
        <v>32775</v>
      </c>
      <c r="N5363" s="37">
        <f t="shared" si="303"/>
        <v>569471</v>
      </c>
    </row>
    <row r="5364" spans="1:14" x14ac:dyDescent="0.3">
      <c r="A5364" s="3">
        <v>7</v>
      </c>
      <c r="B5364" s="142"/>
      <c r="C5364" s="4" t="s">
        <v>8802</v>
      </c>
      <c r="D5364" s="5">
        <v>45079</v>
      </c>
      <c r="E5364" s="6" t="s">
        <v>2364</v>
      </c>
      <c r="F5364" s="7">
        <v>1107665</v>
      </c>
      <c r="G5364" s="6" t="s">
        <v>17</v>
      </c>
      <c r="H5364" s="7">
        <v>116305</v>
      </c>
      <c r="I5364" s="143"/>
      <c r="J5364" s="144"/>
      <c r="K5364" s="145"/>
      <c r="L5364" t="str">
        <f t="shared" si="304"/>
        <v>32841</v>
      </c>
      <c r="M5364">
        <f t="shared" si="305"/>
        <v>32841</v>
      </c>
      <c r="N5364" s="37">
        <f t="shared" si="303"/>
        <v>1107665</v>
      </c>
    </row>
    <row r="5365" spans="1:14" x14ac:dyDescent="0.3">
      <c r="A5365" s="3">
        <v>7</v>
      </c>
      <c r="B5365" s="142"/>
      <c r="C5365" s="4" t="s">
        <v>8803</v>
      </c>
      <c r="D5365" s="5">
        <v>45084</v>
      </c>
      <c r="E5365" s="6" t="s">
        <v>2414</v>
      </c>
      <c r="F5365" s="7">
        <v>679872</v>
      </c>
      <c r="G5365" s="6" t="s">
        <v>17</v>
      </c>
      <c r="H5365" s="7">
        <v>71387</v>
      </c>
      <c r="I5365" s="143"/>
      <c r="J5365" s="144"/>
      <c r="K5365" s="145"/>
      <c r="L5365" t="str">
        <f t="shared" si="304"/>
        <v>33325</v>
      </c>
      <c r="M5365">
        <f t="shared" si="305"/>
        <v>33325</v>
      </c>
      <c r="N5365" s="37">
        <f t="shared" si="303"/>
        <v>679872</v>
      </c>
    </row>
    <row r="5366" spans="1:14" x14ac:dyDescent="0.3">
      <c r="A5366" s="3">
        <v>7</v>
      </c>
      <c r="B5366" s="142"/>
      <c r="C5366" s="4" t="s">
        <v>8804</v>
      </c>
      <c r="D5366" s="5">
        <v>45083</v>
      </c>
      <c r="E5366" s="6" t="s">
        <v>2364</v>
      </c>
      <c r="F5366" s="7">
        <v>1439281</v>
      </c>
      <c r="G5366" s="6" t="s">
        <v>17</v>
      </c>
      <c r="H5366" s="7">
        <v>151125</v>
      </c>
      <c r="I5366" s="143"/>
      <c r="J5366" s="144"/>
      <c r="K5366" s="145"/>
      <c r="L5366" t="str">
        <f t="shared" si="304"/>
        <v>33240</v>
      </c>
      <c r="M5366">
        <f t="shared" si="305"/>
        <v>33240</v>
      </c>
      <c r="N5366" s="37">
        <f t="shared" si="303"/>
        <v>1439281</v>
      </c>
    </row>
    <row r="5367" spans="1:14" x14ac:dyDescent="0.3">
      <c r="A5367" s="3">
        <v>7</v>
      </c>
      <c r="B5367" s="142"/>
      <c r="C5367" s="4" t="s">
        <v>8805</v>
      </c>
      <c r="D5367" s="5">
        <v>45084</v>
      </c>
      <c r="E5367" s="6" t="s">
        <v>2414</v>
      </c>
      <c r="F5367" s="7">
        <v>488655</v>
      </c>
      <c r="G5367" s="6" t="s">
        <v>17</v>
      </c>
      <c r="H5367" s="7">
        <v>51309</v>
      </c>
      <c r="I5367" s="143"/>
      <c r="J5367" s="144"/>
      <c r="K5367" s="145"/>
      <c r="L5367" t="str">
        <f t="shared" si="304"/>
        <v>33296</v>
      </c>
      <c r="M5367">
        <f t="shared" si="305"/>
        <v>33296</v>
      </c>
      <c r="N5367" s="37">
        <f t="shared" ref="N5367:N5430" si="306">+F5367</f>
        <v>488655</v>
      </c>
    </row>
    <row r="5368" spans="1:14" x14ac:dyDescent="0.3">
      <c r="A5368" s="3">
        <v>7</v>
      </c>
      <c r="B5368" s="142"/>
      <c r="C5368" s="4" t="s">
        <v>8806</v>
      </c>
      <c r="D5368" s="5">
        <v>45079</v>
      </c>
      <c r="E5368" s="6" t="s">
        <v>2414</v>
      </c>
      <c r="F5368" s="7">
        <v>679872</v>
      </c>
      <c r="G5368" s="6" t="s">
        <v>17</v>
      </c>
      <c r="H5368" s="7">
        <v>71387</v>
      </c>
      <c r="I5368" s="143"/>
      <c r="J5368" s="144"/>
      <c r="K5368" s="145"/>
      <c r="L5368" t="str">
        <f t="shared" si="304"/>
        <v>32835</v>
      </c>
      <c r="M5368">
        <f t="shared" si="305"/>
        <v>32835</v>
      </c>
      <c r="N5368" s="37">
        <f t="shared" si="306"/>
        <v>679872</v>
      </c>
    </row>
    <row r="5369" spans="1:14" x14ac:dyDescent="0.3">
      <c r="A5369" s="3">
        <v>7</v>
      </c>
      <c r="B5369" s="142"/>
      <c r="C5369" s="4" t="s">
        <v>8807</v>
      </c>
      <c r="D5369" s="5">
        <v>45084</v>
      </c>
      <c r="E5369" s="6" t="s">
        <v>2414</v>
      </c>
      <c r="F5369" s="7">
        <v>242322</v>
      </c>
      <c r="G5369" s="6" t="s">
        <v>17</v>
      </c>
      <c r="H5369" s="7">
        <v>25444</v>
      </c>
      <c r="I5369" s="143"/>
      <c r="J5369" s="144"/>
      <c r="K5369" s="145"/>
      <c r="L5369" t="str">
        <f t="shared" si="304"/>
        <v>33293</v>
      </c>
      <c r="M5369">
        <f t="shared" si="305"/>
        <v>33293</v>
      </c>
      <c r="N5369" s="37">
        <f t="shared" si="306"/>
        <v>242322</v>
      </c>
    </row>
    <row r="5370" spans="1:14" x14ac:dyDescent="0.3">
      <c r="A5370" s="3">
        <v>7</v>
      </c>
      <c r="B5370" s="142"/>
      <c r="C5370" s="4" t="s">
        <v>8808</v>
      </c>
      <c r="D5370" s="5">
        <v>45084</v>
      </c>
      <c r="E5370" s="6" t="s">
        <v>3338</v>
      </c>
      <c r="F5370" s="7">
        <v>1647466</v>
      </c>
      <c r="G5370" s="6" t="s">
        <v>17</v>
      </c>
      <c r="H5370" s="7">
        <v>172984</v>
      </c>
      <c r="I5370" s="143"/>
      <c r="J5370" s="144"/>
      <c r="K5370" s="145"/>
      <c r="L5370" t="str">
        <f t="shared" si="304"/>
        <v>33321</v>
      </c>
      <c r="M5370">
        <f t="shared" si="305"/>
        <v>33321</v>
      </c>
      <c r="N5370" s="37">
        <f t="shared" si="306"/>
        <v>1647466</v>
      </c>
    </row>
    <row r="5371" spans="1:14" x14ac:dyDescent="0.3">
      <c r="A5371" s="3">
        <v>7</v>
      </c>
      <c r="B5371" s="142"/>
      <c r="C5371" s="4" t="s">
        <v>8809</v>
      </c>
      <c r="D5371" s="5">
        <v>45083</v>
      </c>
      <c r="E5371" s="6" t="s">
        <v>2364</v>
      </c>
      <c r="F5371" s="7">
        <v>479160</v>
      </c>
      <c r="G5371" s="6" t="s">
        <v>17</v>
      </c>
      <c r="H5371" s="7">
        <v>50312</v>
      </c>
      <c r="I5371" s="143"/>
      <c r="J5371" s="144"/>
      <c r="K5371" s="145"/>
      <c r="L5371" t="str">
        <f t="shared" si="304"/>
        <v>33241</v>
      </c>
      <c r="M5371">
        <f t="shared" si="305"/>
        <v>33241</v>
      </c>
      <c r="N5371" s="37">
        <f t="shared" si="306"/>
        <v>479160</v>
      </c>
    </row>
    <row r="5372" spans="1:14" x14ac:dyDescent="0.3">
      <c r="A5372" s="3">
        <v>7</v>
      </c>
      <c r="B5372" s="142"/>
      <c r="C5372" s="4" t="s">
        <v>8810</v>
      </c>
      <c r="D5372" s="5">
        <v>45084</v>
      </c>
      <c r="E5372" s="6" t="s">
        <v>6572</v>
      </c>
      <c r="F5372" s="7">
        <v>486650</v>
      </c>
      <c r="G5372" s="6" t="s">
        <v>17</v>
      </c>
      <c r="H5372" s="7">
        <v>51098</v>
      </c>
      <c r="I5372" s="143"/>
      <c r="J5372" s="144"/>
      <c r="K5372" s="145"/>
      <c r="L5372" t="str">
        <f t="shared" si="304"/>
        <v>33324</v>
      </c>
      <c r="M5372">
        <f t="shared" si="305"/>
        <v>33324</v>
      </c>
      <c r="N5372" s="37">
        <f t="shared" si="306"/>
        <v>486650</v>
      </c>
    </row>
    <row r="5373" spans="1:14" x14ac:dyDescent="0.3">
      <c r="A5373" s="3">
        <v>7</v>
      </c>
      <c r="B5373" s="142"/>
      <c r="C5373" s="4" t="s">
        <v>8811</v>
      </c>
      <c r="D5373" s="5">
        <v>45085</v>
      </c>
      <c r="E5373" s="6" t="s">
        <v>2414</v>
      </c>
      <c r="F5373" s="7">
        <v>660673</v>
      </c>
      <c r="G5373" s="6" t="s">
        <v>17</v>
      </c>
      <c r="H5373" s="7">
        <v>69371</v>
      </c>
      <c r="I5373" s="143"/>
      <c r="J5373" s="144"/>
      <c r="K5373" s="145"/>
      <c r="L5373" t="str">
        <f t="shared" si="304"/>
        <v>33994</v>
      </c>
      <c r="M5373">
        <f t="shared" si="305"/>
        <v>33994</v>
      </c>
      <c r="N5373" s="37">
        <f t="shared" si="306"/>
        <v>660673</v>
      </c>
    </row>
    <row r="5374" spans="1:14" x14ac:dyDescent="0.3">
      <c r="A5374" s="3">
        <v>7</v>
      </c>
      <c r="B5374" s="142"/>
      <c r="C5374" s="4" t="s">
        <v>8812</v>
      </c>
      <c r="D5374" s="5">
        <v>45086</v>
      </c>
      <c r="E5374" s="6" t="s">
        <v>2364</v>
      </c>
      <c r="F5374" s="7">
        <v>403871</v>
      </c>
      <c r="G5374" s="6" t="s">
        <v>17</v>
      </c>
      <c r="H5374" s="7">
        <v>42406</v>
      </c>
      <c r="I5374" s="143"/>
      <c r="J5374" s="144"/>
      <c r="K5374" s="145"/>
      <c r="L5374" t="str">
        <f t="shared" si="304"/>
        <v>34351</v>
      </c>
      <c r="M5374">
        <f t="shared" si="305"/>
        <v>34351</v>
      </c>
      <c r="N5374" s="37">
        <f t="shared" si="306"/>
        <v>403871</v>
      </c>
    </row>
    <row r="5375" spans="1:14" x14ac:dyDescent="0.3">
      <c r="A5375" s="3">
        <v>7</v>
      </c>
      <c r="B5375" s="142"/>
      <c r="C5375" s="4" t="s">
        <v>8813</v>
      </c>
      <c r="D5375" s="5">
        <v>45093</v>
      </c>
      <c r="E5375" s="6" t="s">
        <v>6572</v>
      </c>
      <c r="F5375" s="7">
        <v>1046363</v>
      </c>
      <c r="G5375" s="6" t="s">
        <v>17</v>
      </c>
      <c r="H5375" s="7">
        <v>109868</v>
      </c>
      <c r="I5375" s="143"/>
      <c r="J5375" s="144"/>
      <c r="K5375" s="145"/>
      <c r="L5375" t="str">
        <f t="shared" si="304"/>
        <v>36002</v>
      </c>
      <c r="M5375">
        <f t="shared" si="305"/>
        <v>36002</v>
      </c>
      <c r="N5375" s="37">
        <f t="shared" si="306"/>
        <v>1046363</v>
      </c>
    </row>
    <row r="5376" spans="1:14" x14ac:dyDescent="0.3">
      <c r="A5376" s="3">
        <v>7</v>
      </c>
      <c r="B5376" s="142"/>
      <c r="C5376" s="4" t="s">
        <v>8814</v>
      </c>
      <c r="D5376" s="5">
        <v>45094</v>
      </c>
      <c r="E5376" s="6" t="s">
        <v>2414</v>
      </c>
      <c r="F5376" s="7">
        <v>372346</v>
      </c>
      <c r="G5376" s="6" t="s">
        <v>17</v>
      </c>
      <c r="H5376" s="7">
        <v>39096</v>
      </c>
      <c r="I5376" s="143"/>
      <c r="J5376" s="144"/>
      <c r="K5376" s="145"/>
      <c r="L5376" t="str">
        <f t="shared" si="304"/>
        <v>36123</v>
      </c>
      <c r="M5376">
        <f t="shared" si="305"/>
        <v>36123</v>
      </c>
      <c r="N5376" s="37">
        <f t="shared" si="306"/>
        <v>372346</v>
      </c>
    </row>
    <row r="5377" spans="1:14" x14ac:dyDescent="0.3">
      <c r="A5377" s="3">
        <v>7</v>
      </c>
      <c r="B5377" s="142"/>
      <c r="C5377" s="4" t="s">
        <v>8815</v>
      </c>
      <c r="D5377" s="5">
        <v>45082</v>
      </c>
      <c r="E5377" s="6" t="s">
        <v>2364</v>
      </c>
      <c r="F5377" s="7">
        <v>407923</v>
      </c>
      <c r="G5377" s="6" t="s">
        <v>17</v>
      </c>
      <c r="H5377" s="7">
        <v>42832</v>
      </c>
      <c r="I5377" s="143"/>
      <c r="J5377" s="144"/>
      <c r="K5377" s="145"/>
      <c r="L5377" t="str">
        <f t="shared" si="304"/>
        <v>33052</v>
      </c>
      <c r="M5377">
        <f t="shared" si="305"/>
        <v>33052</v>
      </c>
      <c r="N5377" s="37">
        <f t="shared" si="306"/>
        <v>407923</v>
      </c>
    </row>
    <row r="5378" spans="1:14" x14ac:dyDescent="0.3">
      <c r="A5378" s="3">
        <v>7</v>
      </c>
      <c r="B5378" s="142"/>
      <c r="C5378" s="4" t="s">
        <v>8816</v>
      </c>
      <c r="D5378" s="5">
        <v>45096</v>
      </c>
      <c r="E5378" s="6" t="s">
        <v>2414</v>
      </c>
      <c r="F5378" s="7">
        <v>812245</v>
      </c>
      <c r="G5378" s="6" t="s">
        <v>17</v>
      </c>
      <c r="H5378" s="7">
        <v>85286</v>
      </c>
      <c r="I5378" s="143"/>
      <c r="J5378" s="144"/>
      <c r="K5378" s="145"/>
      <c r="L5378" t="str">
        <f t="shared" si="304"/>
        <v>36210</v>
      </c>
      <c r="M5378">
        <f t="shared" si="305"/>
        <v>36210</v>
      </c>
      <c r="N5378" s="37">
        <f t="shared" si="306"/>
        <v>812245</v>
      </c>
    </row>
    <row r="5379" spans="1:14" x14ac:dyDescent="0.3">
      <c r="A5379" s="3">
        <v>7</v>
      </c>
      <c r="B5379" s="142"/>
      <c r="C5379" s="4" t="s">
        <v>8817</v>
      </c>
      <c r="D5379" s="5">
        <v>45097</v>
      </c>
      <c r="E5379" s="6" t="s">
        <v>2364</v>
      </c>
      <c r="F5379" s="7">
        <v>962389</v>
      </c>
      <c r="G5379" s="6" t="s">
        <v>17</v>
      </c>
      <c r="H5379" s="7">
        <v>101051</v>
      </c>
      <c r="I5379" s="143"/>
      <c r="J5379" s="144"/>
      <c r="K5379" s="145"/>
      <c r="L5379" t="str">
        <f t="shared" si="304"/>
        <v>36355</v>
      </c>
      <c r="M5379">
        <f t="shared" si="305"/>
        <v>36355</v>
      </c>
      <c r="N5379" s="37">
        <f t="shared" si="306"/>
        <v>962389</v>
      </c>
    </row>
    <row r="5380" spans="1:14" x14ac:dyDescent="0.3">
      <c r="A5380" s="3">
        <v>7</v>
      </c>
      <c r="B5380" s="142"/>
      <c r="C5380" s="4" t="s">
        <v>8818</v>
      </c>
      <c r="D5380" s="5">
        <v>45098</v>
      </c>
      <c r="E5380" s="6" t="s">
        <v>2414</v>
      </c>
      <c r="F5380" s="7">
        <v>563768</v>
      </c>
      <c r="G5380" s="6" t="s">
        <v>17</v>
      </c>
      <c r="H5380" s="7">
        <v>59196</v>
      </c>
      <c r="I5380" s="143"/>
      <c r="J5380" s="144"/>
      <c r="K5380" s="145"/>
      <c r="L5380" t="str">
        <f t="shared" si="304"/>
        <v>36372</v>
      </c>
      <c r="M5380">
        <f t="shared" si="305"/>
        <v>36372</v>
      </c>
      <c r="N5380" s="37">
        <f t="shared" si="306"/>
        <v>563768</v>
      </c>
    </row>
    <row r="5381" spans="1:14" x14ac:dyDescent="0.3">
      <c r="A5381" s="3">
        <v>7</v>
      </c>
      <c r="B5381" s="142"/>
      <c r="C5381" s="4" t="s">
        <v>8819</v>
      </c>
      <c r="D5381" s="5">
        <v>45100</v>
      </c>
      <c r="E5381" s="6" t="s">
        <v>2414</v>
      </c>
      <c r="F5381" s="7">
        <v>408375</v>
      </c>
      <c r="G5381" s="6" t="s">
        <v>17</v>
      </c>
      <c r="H5381" s="7">
        <v>42879</v>
      </c>
      <c r="I5381" s="143"/>
      <c r="J5381" s="144"/>
      <c r="K5381" s="145"/>
      <c r="L5381" t="str">
        <f t="shared" si="304"/>
        <v>37492</v>
      </c>
      <c r="M5381">
        <f t="shared" si="305"/>
        <v>37492</v>
      </c>
      <c r="N5381" s="37">
        <f t="shared" si="306"/>
        <v>408375</v>
      </c>
    </row>
    <row r="5382" spans="1:14" x14ac:dyDescent="0.3">
      <c r="A5382" s="3">
        <v>7</v>
      </c>
      <c r="B5382" s="142"/>
      <c r="C5382" s="4" t="s">
        <v>8820</v>
      </c>
      <c r="D5382" s="5">
        <v>45094</v>
      </c>
      <c r="E5382" s="6" t="s">
        <v>3338</v>
      </c>
      <c r="F5382" s="7">
        <v>794096</v>
      </c>
      <c r="G5382" s="6" t="s">
        <v>17</v>
      </c>
      <c r="H5382" s="7">
        <v>83380</v>
      </c>
      <c r="I5382" s="143"/>
      <c r="J5382" s="144"/>
      <c r="K5382" s="145"/>
      <c r="L5382" t="str">
        <f t="shared" si="304"/>
        <v>36131</v>
      </c>
      <c r="M5382">
        <f t="shared" si="305"/>
        <v>36131</v>
      </c>
      <c r="N5382" s="37">
        <f t="shared" si="306"/>
        <v>794096</v>
      </c>
    </row>
    <row r="5383" spans="1:14" x14ac:dyDescent="0.3">
      <c r="A5383" s="3">
        <v>7</v>
      </c>
      <c r="B5383" s="142"/>
      <c r="C5383" s="4" t="s">
        <v>8821</v>
      </c>
      <c r="D5383" s="5">
        <v>45098</v>
      </c>
      <c r="E5383" s="6" t="s">
        <v>2414</v>
      </c>
      <c r="F5383" s="7">
        <v>488655</v>
      </c>
      <c r="G5383" s="6" t="s">
        <v>17</v>
      </c>
      <c r="H5383" s="7">
        <v>51309</v>
      </c>
      <c r="I5383" s="143"/>
      <c r="J5383" s="144"/>
      <c r="K5383" s="145"/>
      <c r="L5383" t="str">
        <f t="shared" ref="L5383:L5446" si="307">+RIGHT(C5383,5)</f>
        <v>36389</v>
      </c>
      <c r="M5383">
        <f t="shared" ref="M5383:M5446" si="308">+L5383*1</f>
        <v>36389</v>
      </c>
      <c r="N5383" s="37">
        <f t="shared" si="306"/>
        <v>488655</v>
      </c>
    </row>
    <row r="5384" spans="1:14" x14ac:dyDescent="0.3">
      <c r="A5384" s="3">
        <v>7</v>
      </c>
      <c r="B5384" s="142"/>
      <c r="C5384" s="4" t="s">
        <v>8822</v>
      </c>
      <c r="D5384" s="5">
        <v>45100</v>
      </c>
      <c r="E5384" s="6" t="s">
        <v>3338</v>
      </c>
      <c r="F5384" s="7">
        <v>721482</v>
      </c>
      <c r="G5384" s="6" t="s">
        <v>17</v>
      </c>
      <c r="H5384" s="7">
        <v>75756</v>
      </c>
      <c r="I5384" s="143"/>
      <c r="J5384" s="144"/>
      <c r="K5384" s="145"/>
      <c r="L5384" t="str">
        <f t="shared" si="307"/>
        <v>37497</v>
      </c>
      <c r="M5384">
        <f t="shared" si="308"/>
        <v>37497</v>
      </c>
      <c r="N5384" s="37">
        <f t="shared" si="306"/>
        <v>721482</v>
      </c>
    </row>
    <row r="5385" spans="1:14" x14ac:dyDescent="0.3">
      <c r="A5385" s="3">
        <v>7</v>
      </c>
      <c r="B5385" s="142"/>
      <c r="C5385" s="4" t="s">
        <v>8823</v>
      </c>
      <c r="D5385" s="5">
        <v>45086</v>
      </c>
      <c r="E5385" s="6" t="s">
        <v>2414</v>
      </c>
      <c r="F5385" s="7">
        <v>597050</v>
      </c>
      <c r="G5385" s="6" t="s">
        <v>17</v>
      </c>
      <c r="H5385" s="7">
        <v>62690</v>
      </c>
      <c r="I5385" s="143"/>
      <c r="J5385" s="144"/>
      <c r="K5385" s="145"/>
      <c r="L5385" t="str">
        <f t="shared" si="307"/>
        <v>34346</v>
      </c>
      <c r="M5385">
        <f t="shared" si="308"/>
        <v>34346</v>
      </c>
      <c r="N5385" s="37">
        <f t="shared" si="306"/>
        <v>597050</v>
      </c>
    </row>
    <row r="5386" spans="1:14" x14ac:dyDescent="0.3">
      <c r="A5386" s="3">
        <v>7</v>
      </c>
      <c r="B5386" s="142"/>
      <c r="C5386" s="4" t="s">
        <v>8824</v>
      </c>
      <c r="D5386" s="5">
        <v>45105</v>
      </c>
      <c r="E5386" s="6" t="s">
        <v>2414</v>
      </c>
      <c r="F5386" s="7">
        <v>679872</v>
      </c>
      <c r="G5386" s="6" t="s">
        <v>17</v>
      </c>
      <c r="H5386" s="7">
        <v>71387</v>
      </c>
      <c r="I5386" s="143"/>
      <c r="J5386" s="144"/>
      <c r="K5386" s="145"/>
      <c r="L5386" t="str">
        <f t="shared" si="307"/>
        <v>37874</v>
      </c>
      <c r="M5386">
        <f t="shared" si="308"/>
        <v>37874</v>
      </c>
      <c r="N5386" s="37">
        <f t="shared" si="306"/>
        <v>679872</v>
      </c>
    </row>
    <row r="5387" spans="1:14" x14ac:dyDescent="0.3">
      <c r="A5387" s="3">
        <v>7</v>
      </c>
      <c r="B5387" s="142"/>
      <c r="C5387" s="4" t="s">
        <v>8825</v>
      </c>
      <c r="D5387" s="5">
        <v>45098</v>
      </c>
      <c r="E5387" s="6" t="s">
        <v>2414</v>
      </c>
      <c r="F5387" s="7">
        <v>366491</v>
      </c>
      <c r="G5387" s="6" t="s">
        <v>17</v>
      </c>
      <c r="H5387" s="7">
        <v>38482</v>
      </c>
      <c r="I5387" s="143"/>
      <c r="J5387" s="144"/>
      <c r="K5387" s="145"/>
      <c r="L5387" t="str">
        <f t="shared" si="307"/>
        <v>36374</v>
      </c>
      <c r="M5387">
        <f t="shared" si="308"/>
        <v>36374</v>
      </c>
      <c r="N5387" s="37">
        <f t="shared" si="306"/>
        <v>366491</v>
      </c>
    </row>
    <row r="5388" spans="1:14" x14ac:dyDescent="0.3">
      <c r="A5388" s="3">
        <v>7</v>
      </c>
      <c r="B5388" s="142"/>
      <c r="C5388" s="4" t="s">
        <v>8826</v>
      </c>
      <c r="D5388" s="5">
        <v>45099</v>
      </c>
      <c r="E5388" s="6" t="s">
        <v>3338</v>
      </c>
      <c r="F5388" s="7">
        <v>774414</v>
      </c>
      <c r="G5388" s="6" t="s">
        <v>17</v>
      </c>
      <c r="H5388" s="7">
        <v>81313</v>
      </c>
      <c r="I5388" s="143"/>
      <c r="J5388" s="144"/>
      <c r="K5388" s="145"/>
      <c r="L5388" t="str">
        <f t="shared" si="307"/>
        <v>37168</v>
      </c>
      <c r="M5388">
        <f t="shared" si="308"/>
        <v>37168</v>
      </c>
      <c r="N5388" s="37">
        <f t="shared" si="306"/>
        <v>774414</v>
      </c>
    </row>
    <row r="5389" spans="1:14" x14ac:dyDescent="0.3">
      <c r="A5389" s="3">
        <v>7</v>
      </c>
      <c r="B5389" s="142"/>
      <c r="C5389" s="4" t="s">
        <v>8827</v>
      </c>
      <c r="D5389" s="5">
        <v>45105</v>
      </c>
      <c r="E5389" s="6" t="s">
        <v>2414</v>
      </c>
      <c r="F5389" s="7">
        <v>1730739</v>
      </c>
      <c r="G5389" s="6" t="s">
        <v>17</v>
      </c>
      <c r="H5389" s="7">
        <v>181728</v>
      </c>
      <c r="I5389" s="143"/>
      <c r="J5389" s="144"/>
      <c r="K5389" s="145"/>
      <c r="L5389" t="str">
        <f t="shared" si="307"/>
        <v>37881</v>
      </c>
      <c r="M5389">
        <f t="shared" si="308"/>
        <v>37881</v>
      </c>
      <c r="N5389" s="37">
        <f t="shared" si="306"/>
        <v>1730739</v>
      </c>
    </row>
    <row r="5390" spans="1:14" x14ac:dyDescent="0.3">
      <c r="A5390" s="3">
        <v>7</v>
      </c>
      <c r="B5390" s="142"/>
      <c r="C5390" s="4" t="s">
        <v>8828</v>
      </c>
      <c r="D5390" s="5">
        <v>45101</v>
      </c>
      <c r="E5390" s="6" t="s">
        <v>2364</v>
      </c>
      <c r="F5390" s="7">
        <v>935963</v>
      </c>
      <c r="G5390" s="6" t="s">
        <v>17</v>
      </c>
      <c r="H5390" s="7">
        <v>98276</v>
      </c>
      <c r="I5390" s="143"/>
      <c r="J5390" s="144"/>
      <c r="K5390" s="145"/>
      <c r="L5390" t="str">
        <f t="shared" si="307"/>
        <v>37608</v>
      </c>
      <c r="M5390">
        <f t="shared" si="308"/>
        <v>37608</v>
      </c>
      <c r="N5390" s="37">
        <f t="shared" si="306"/>
        <v>935963</v>
      </c>
    </row>
    <row r="5391" spans="1:14" x14ac:dyDescent="0.3">
      <c r="A5391" s="3">
        <v>7</v>
      </c>
      <c r="B5391" s="142"/>
      <c r="C5391" s="4" t="s">
        <v>8829</v>
      </c>
      <c r="D5391" s="5">
        <v>45104</v>
      </c>
      <c r="E5391" s="6" t="s">
        <v>3338</v>
      </c>
      <c r="F5391" s="7">
        <v>354728</v>
      </c>
      <c r="G5391" s="6" t="s">
        <v>17</v>
      </c>
      <c r="H5391" s="7">
        <v>37246</v>
      </c>
      <c r="I5391" s="143"/>
      <c r="J5391" s="144"/>
      <c r="K5391" s="145"/>
      <c r="L5391" t="str">
        <f t="shared" si="307"/>
        <v>37810</v>
      </c>
      <c r="M5391">
        <f t="shared" si="308"/>
        <v>37810</v>
      </c>
      <c r="N5391" s="37">
        <f t="shared" si="306"/>
        <v>354728</v>
      </c>
    </row>
    <row r="5392" spans="1:14" x14ac:dyDescent="0.3">
      <c r="A5392" s="3">
        <v>7</v>
      </c>
      <c r="B5392" s="142"/>
      <c r="C5392" s="4" t="s">
        <v>8830</v>
      </c>
      <c r="D5392" s="5">
        <v>45105</v>
      </c>
      <c r="E5392" s="6" t="s">
        <v>6572</v>
      </c>
      <c r="F5392" s="7">
        <v>520329</v>
      </c>
      <c r="G5392" s="6" t="s">
        <v>17</v>
      </c>
      <c r="H5392" s="7">
        <v>54635</v>
      </c>
      <c r="I5392" s="143"/>
      <c r="J5392" s="144"/>
      <c r="K5392" s="145"/>
      <c r="L5392" t="str">
        <f t="shared" si="307"/>
        <v>37873</v>
      </c>
      <c r="M5392">
        <f t="shared" si="308"/>
        <v>37873</v>
      </c>
      <c r="N5392" s="37">
        <f t="shared" si="306"/>
        <v>520329</v>
      </c>
    </row>
    <row r="5393" spans="1:14" x14ac:dyDescent="0.3">
      <c r="A5393" s="3">
        <v>7</v>
      </c>
      <c r="B5393" s="142"/>
      <c r="C5393" s="4" t="s">
        <v>8831</v>
      </c>
      <c r="D5393" s="5">
        <v>45106</v>
      </c>
      <c r="E5393" s="6" t="s">
        <v>6572</v>
      </c>
      <c r="F5393" s="7">
        <v>642492</v>
      </c>
      <c r="G5393" s="6" t="s">
        <v>17</v>
      </c>
      <c r="H5393" s="7">
        <v>67462</v>
      </c>
      <c r="I5393" s="143"/>
      <c r="J5393" s="144"/>
      <c r="K5393" s="145"/>
      <c r="L5393" t="str">
        <f t="shared" si="307"/>
        <v>38031</v>
      </c>
      <c r="M5393">
        <f t="shared" si="308"/>
        <v>38031</v>
      </c>
      <c r="N5393" s="37">
        <f t="shared" si="306"/>
        <v>642492</v>
      </c>
    </row>
    <row r="5394" spans="1:14" x14ac:dyDescent="0.3">
      <c r="A5394" s="3">
        <v>7</v>
      </c>
      <c r="B5394" s="142"/>
      <c r="C5394" s="4" t="s">
        <v>8832</v>
      </c>
      <c r="D5394" s="5">
        <v>45100</v>
      </c>
      <c r="E5394" s="6" t="s">
        <v>3338</v>
      </c>
      <c r="F5394" s="7">
        <v>1290691</v>
      </c>
      <c r="G5394" s="6" t="s">
        <v>17</v>
      </c>
      <c r="H5394" s="7">
        <v>135523</v>
      </c>
      <c r="I5394" s="143"/>
      <c r="J5394" s="144"/>
      <c r="K5394" s="145"/>
      <c r="L5394" t="str">
        <f t="shared" si="307"/>
        <v>37495</v>
      </c>
      <c r="M5394">
        <f t="shared" si="308"/>
        <v>37495</v>
      </c>
      <c r="N5394" s="37">
        <f t="shared" si="306"/>
        <v>1290691</v>
      </c>
    </row>
    <row r="5395" spans="1:14" x14ac:dyDescent="0.3">
      <c r="A5395" s="3">
        <v>7</v>
      </c>
      <c r="B5395" s="142"/>
      <c r="C5395" s="4" t="s">
        <v>8833</v>
      </c>
      <c r="D5395" s="5">
        <v>45084</v>
      </c>
      <c r="E5395" s="6" t="s">
        <v>2364</v>
      </c>
      <c r="F5395" s="7">
        <v>679872</v>
      </c>
      <c r="G5395" s="6" t="s">
        <v>17</v>
      </c>
      <c r="H5395" s="7">
        <v>71387</v>
      </c>
      <c r="I5395" s="143"/>
      <c r="J5395" s="144"/>
      <c r="K5395" s="145"/>
      <c r="L5395" t="str">
        <f t="shared" si="307"/>
        <v>33285</v>
      </c>
      <c r="M5395">
        <f t="shared" si="308"/>
        <v>33285</v>
      </c>
      <c r="N5395" s="37">
        <f t="shared" si="306"/>
        <v>679872</v>
      </c>
    </row>
    <row r="5396" spans="1:14" x14ac:dyDescent="0.3">
      <c r="A5396" s="3">
        <v>7</v>
      </c>
      <c r="B5396" s="142"/>
      <c r="C5396" s="4" t="s">
        <v>8834</v>
      </c>
      <c r="D5396" s="5">
        <v>45105</v>
      </c>
      <c r="E5396" s="6" t="s">
        <v>2414</v>
      </c>
      <c r="F5396" s="7">
        <v>652948</v>
      </c>
      <c r="G5396" s="6" t="s">
        <v>17</v>
      </c>
      <c r="H5396" s="7">
        <v>68560</v>
      </c>
      <c r="I5396" s="143"/>
      <c r="J5396" s="144"/>
      <c r="K5396" s="145"/>
      <c r="L5396" t="str">
        <f t="shared" si="307"/>
        <v>37864</v>
      </c>
      <c r="M5396">
        <f t="shared" si="308"/>
        <v>37864</v>
      </c>
      <c r="N5396" s="37">
        <f t="shared" si="306"/>
        <v>652948</v>
      </c>
    </row>
    <row r="5397" spans="1:14" x14ac:dyDescent="0.3">
      <c r="A5397" s="3">
        <v>7</v>
      </c>
      <c r="B5397" s="142"/>
      <c r="C5397" s="4" t="s">
        <v>8835</v>
      </c>
      <c r="D5397" s="5">
        <v>45106</v>
      </c>
      <c r="E5397" s="6" t="s">
        <v>2414</v>
      </c>
      <c r="F5397" s="7">
        <v>1152844</v>
      </c>
      <c r="G5397" s="6" t="s">
        <v>17</v>
      </c>
      <c r="H5397" s="7">
        <v>121049</v>
      </c>
      <c r="I5397" s="143"/>
      <c r="J5397" s="144"/>
      <c r="K5397" s="145"/>
      <c r="L5397" t="str">
        <f t="shared" si="307"/>
        <v>38673</v>
      </c>
      <c r="M5397">
        <f t="shared" si="308"/>
        <v>38673</v>
      </c>
      <c r="N5397" s="37">
        <f t="shared" si="306"/>
        <v>1152844</v>
      </c>
    </row>
    <row r="5398" spans="1:14" x14ac:dyDescent="0.3">
      <c r="A5398" s="3">
        <v>7</v>
      </c>
      <c r="B5398" s="142"/>
      <c r="C5398" s="4" t="s">
        <v>8836</v>
      </c>
      <c r="D5398" s="5">
        <v>45079</v>
      </c>
      <c r="E5398" s="6" t="s">
        <v>6572</v>
      </c>
      <c r="F5398" s="7">
        <v>1050867</v>
      </c>
      <c r="G5398" s="6" t="s">
        <v>17</v>
      </c>
      <c r="H5398" s="7">
        <v>110341</v>
      </c>
      <c r="I5398" s="143"/>
      <c r="J5398" s="144"/>
      <c r="K5398" s="145"/>
      <c r="L5398" t="str">
        <f t="shared" si="307"/>
        <v>32826</v>
      </c>
      <c r="M5398">
        <f t="shared" si="308"/>
        <v>32826</v>
      </c>
      <c r="N5398" s="37">
        <f t="shared" si="306"/>
        <v>1050867</v>
      </c>
    </row>
    <row r="5399" spans="1:14" x14ac:dyDescent="0.3">
      <c r="A5399" s="3">
        <v>7</v>
      </c>
      <c r="B5399" s="142"/>
      <c r="C5399" s="4" t="s">
        <v>8837</v>
      </c>
      <c r="D5399" s="5">
        <v>45079</v>
      </c>
      <c r="E5399" s="6" t="s">
        <v>2414</v>
      </c>
      <c r="F5399" s="7">
        <v>479160</v>
      </c>
      <c r="G5399" s="6" t="s">
        <v>17</v>
      </c>
      <c r="H5399" s="7">
        <v>50312</v>
      </c>
      <c r="I5399" s="143"/>
      <c r="J5399" s="144"/>
      <c r="K5399" s="145"/>
      <c r="L5399" t="str">
        <f t="shared" si="307"/>
        <v>32829</v>
      </c>
      <c r="M5399">
        <f t="shared" si="308"/>
        <v>32829</v>
      </c>
      <c r="N5399" s="37">
        <f t="shared" si="306"/>
        <v>479160</v>
      </c>
    </row>
    <row r="5400" spans="1:14" x14ac:dyDescent="0.3">
      <c r="A5400" s="3">
        <v>7</v>
      </c>
      <c r="B5400" s="142"/>
      <c r="C5400" s="4" t="s">
        <v>8838</v>
      </c>
      <c r="D5400" s="5">
        <v>45079</v>
      </c>
      <c r="E5400" s="6" t="s">
        <v>3338</v>
      </c>
      <c r="F5400" s="7">
        <v>1110978</v>
      </c>
      <c r="G5400" s="6" t="s">
        <v>17</v>
      </c>
      <c r="H5400" s="7">
        <v>116653</v>
      </c>
      <c r="I5400" s="143"/>
      <c r="J5400" s="144"/>
      <c r="K5400" s="145"/>
      <c r="L5400" t="str">
        <f t="shared" si="307"/>
        <v>32850</v>
      </c>
      <c r="M5400">
        <f t="shared" si="308"/>
        <v>32850</v>
      </c>
      <c r="N5400" s="37">
        <f t="shared" si="306"/>
        <v>1110978</v>
      </c>
    </row>
    <row r="5401" spans="1:14" x14ac:dyDescent="0.3">
      <c r="A5401" s="3">
        <v>7</v>
      </c>
      <c r="B5401" s="142"/>
      <c r="C5401" s="4" t="s">
        <v>8839</v>
      </c>
      <c r="D5401" s="5">
        <v>45086</v>
      </c>
      <c r="E5401" s="6" t="s">
        <v>3338</v>
      </c>
      <c r="F5401" s="7">
        <v>679872</v>
      </c>
      <c r="G5401" s="6" t="s">
        <v>17</v>
      </c>
      <c r="H5401" s="7">
        <v>71387</v>
      </c>
      <c r="I5401" s="143"/>
      <c r="J5401" s="144"/>
      <c r="K5401" s="145"/>
      <c r="L5401" t="str">
        <f t="shared" si="307"/>
        <v>34340</v>
      </c>
      <c r="M5401">
        <f t="shared" si="308"/>
        <v>34340</v>
      </c>
      <c r="N5401" s="37">
        <f t="shared" si="306"/>
        <v>679872</v>
      </c>
    </row>
    <row r="5402" spans="1:14" x14ac:dyDescent="0.3">
      <c r="A5402" s="3">
        <v>7</v>
      </c>
      <c r="B5402" s="142"/>
      <c r="C5402" s="4" t="s">
        <v>8840</v>
      </c>
      <c r="D5402" s="5">
        <v>45089</v>
      </c>
      <c r="E5402" s="6" t="s">
        <v>6572</v>
      </c>
      <c r="F5402" s="7">
        <v>776626</v>
      </c>
      <c r="G5402" s="6" t="s">
        <v>17</v>
      </c>
      <c r="H5402" s="7">
        <v>81546</v>
      </c>
      <c r="I5402" s="143"/>
      <c r="J5402" s="144"/>
      <c r="K5402" s="145"/>
      <c r="L5402" t="str">
        <f t="shared" si="307"/>
        <v>34593</v>
      </c>
      <c r="M5402">
        <f t="shared" si="308"/>
        <v>34593</v>
      </c>
      <c r="N5402" s="37">
        <f t="shared" si="306"/>
        <v>776626</v>
      </c>
    </row>
    <row r="5403" spans="1:14" x14ac:dyDescent="0.3">
      <c r="A5403" s="3">
        <v>7</v>
      </c>
      <c r="B5403" s="142"/>
      <c r="C5403" s="4" t="s">
        <v>8841</v>
      </c>
      <c r="D5403" s="5">
        <v>45089</v>
      </c>
      <c r="E5403" s="6" t="s">
        <v>3338</v>
      </c>
      <c r="F5403" s="7">
        <v>1901510</v>
      </c>
      <c r="G5403" s="6" t="s">
        <v>17</v>
      </c>
      <c r="H5403" s="7">
        <v>199659</v>
      </c>
      <c r="I5403" s="143"/>
      <c r="J5403" s="144"/>
      <c r="K5403" s="145"/>
      <c r="L5403" t="str">
        <f t="shared" si="307"/>
        <v>34567</v>
      </c>
      <c r="M5403">
        <f t="shared" si="308"/>
        <v>34567</v>
      </c>
      <c r="N5403" s="37">
        <f t="shared" si="306"/>
        <v>1901510</v>
      </c>
    </row>
    <row r="5404" spans="1:14" x14ac:dyDescent="0.3">
      <c r="A5404" s="3">
        <v>7</v>
      </c>
      <c r="B5404" s="142"/>
      <c r="C5404" s="4" t="s">
        <v>8842</v>
      </c>
      <c r="D5404" s="5">
        <v>45091</v>
      </c>
      <c r="E5404" s="6" t="s">
        <v>2414</v>
      </c>
      <c r="F5404" s="7">
        <v>777117</v>
      </c>
      <c r="G5404" s="6" t="s">
        <v>17</v>
      </c>
      <c r="H5404" s="7">
        <v>81597</v>
      </c>
      <c r="I5404" s="143"/>
      <c r="J5404" s="144"/>
      <c r="K5404" s="145"/>
      <c r="L5404" t="str">
        <f t="shared" si="307"/>
        <v>34762</v>
      </c>
      <c r="M5404">
        <f t="shared" si="308"/>
        <v>34762</v>
      </c>
      <c r="N5404" s="37">
        <f t="shared" si="306"/>
        <v>777117</v>
      </c>
    </row>
    <row r="5405" spans="1:14" x14ac:dyDescent="0.3">
      <c r="A5405" s="3">
        <v>7</v>
      </c>
      <c r="B5405" s="142"/>
      <c r="C5405" s="4" t="s">
        <v>8843</v>
      </c>
      <c r="D5405" s="5">
        <v>45093</v>
      </c>
      <c r="E5405" s="6" t="s">
        <v>2364</v>
      </c>
      <c r="F5405" s="7">
        <v>679872</v>
      </c>
      <c r="G5405" s="6" t="s">
        <v>17</v>
      </c>
      <c r="H5405" s="7">
        <v>71387</v>
      </c>
      <c r="I5405" s="143"/>
      <c r="J5405" s="144"/>
      <c r="K5405" s="145"/>
      <c r="L5405" t="str">
        <f t="shared" si="307"/>
        <v>36019</v>
      </c>
      <c r="M5405">
        <f t="shared" si="308"/>
        <v>36019</v>
      </c>
      <c r="N5405" s="37">
        <f t="shared" si="306"/>
        <v>679872</v>
      </c>
    </row>
    <row r="5406" spans="1:14" x14ac:dyDescent="0.3">
      <c r="A5406" s="3">
        <v>7</v>
      </c>
      <c r="B5406" s="142"/>
      <c r="C5406" s="4" t="s">
        <v>8844</v>
      </c>
      <c r="D5406" s="5">
        <v>45083</v>
      </c>
      <c r="E5406" s="6" t="s">
        <v>2364</v>
      </c>
      <c r="F5406" s="7">
        <v>403871</v>
      </c>
      <c r="G5406" s="6" t="s">
        <v>17</v>
      </c>
      <c r="H5406" s="7">
        <v>42406</v>
      </c>
      <c r="I5406" s="143"/>
      <c r="J5406" s="144"/>
      <c r="K5406" s="145"/>
      <c r="L5406" t="str">
        <f t="shared" si="307"/>
        <v>33246</v>
      </c>
      <c r="M5406">
        <f t="shared" si="308"/>
        <v>33246</v>
      </c>
      <c r="N5406" s="37">
        <f t="shared" si="306"/>
        <v>403871</v>
      </c>
    </row>
    <row r="5407" spans="1:14" x14ac:dyDescent="0.3">
      <c r="A5407" s="3">
        <v>7</v>
      </c>
      <c r="B5407" s="142"/>
      <c r="C5407" s="4" t="s">
        <v>8845</v>
      </c>
      <c r="D5407" s="5">
        <v>45093</v>
      </c>
      <c r="E5407" s="6" t="s">
        <v>6572</v>
      </c>
      <c r="F5407" s="7">
        <v>759409</v>
      </c>
      <c r="G5407" s="6" t="s">
        <v>17</v>
      </c>
      <c r="H5407" s="7">
        <v>79738</v>
      </c>
      <c r="I5407" s="143"/>
      <c r="J5407" s="144"/>
      <c r="K5407" s="145"/>
      <c r="L5407" t="str">
        <f t="shared" si="307"/>
        <v>36000</v>
      </c>
      <c r="M5407">
        <f t="shared" si="308"/>
        <v>36000</v>
      </c>
      <c r="N5407" s="37">
        <f t="shared" si="306"/>
        <v>759409</v>
      </c>
    </row>
    <row r="5408" spans="1:14" x14ac:dyDescent="0.3">
      <c r="A5408" s="3">
        <v>7</v>
      </c>
      <c r="B5408" s="142"/>
      <c r="C5408" s="4" t="s">
        <v>8846</v>
      </c>
      <c r="D5408" s="5">
        <v>45093</v>
      </c>
      <c r="E5408" s="6" t="s">
        <v>2364</v>
      </c>
      <c r="F5408" s="7">
        <v>955873</v>
      </c>
      <c r="G5408" s="6" t="s">
        <v>17</v>
      </c>
      <c r="H5408" s="7">
        <v>100367</v>
      </c>
      <c r="I5408" s="143"/>
      <c r="J5408" s="144"/>
      <c r="K5408" s="145"/>
      <c r="L5408" t="str">
        <f t="shared" si="307"/>
        <v>36110</v>
      </c>
      <c r="M5408">
        <f t="shared" si="308"/>
        <v>36110</v>
      </c>
      <c r="N5408" s="37">
        <f t="shared" si="306"/>
        <v>955873</v>
      </c>
    </row>
    <row r="5409" spans="1:14" x14ac:dyDescent="0.3">
      <c r="A5409" s="3">
        <v>7</v>
      </c>
      <c r="B5409" s="142"/>
      <c r="C5409" s="4" t="s">
        <v>8847</v>
      </c>
      <c r="D5409" s="5">
        <v>45093</v>
      </c>
      <c r="E5409" s="6" t="s">
        <v>2414</v>
      </c>
      <c r="F5409" s="7">
        <v>427546</v>
      </c>
      <c r="G5409" s="6" t="s">
        <v>17</v>
      </c>
      <c r="H5409" s="7">
        <v>44892</v>
      </c>
      <c r="I5409" s="143"/>
      <c r="J5409" s="144"/>
      <c r="K5409" s="145"/>
      <c r="L5409" t="str">
        <f t="shared" si="307"/>
        <v>36033</v>
      </c>
      <c r="M5409">
        <f t="shared" si="308"/>
        <v>36033</v>
      </c>
      <c r="N5409" s="37">
        <f t="shared" si="306"/>
        <v>427546</v>
      </c>
    </row>
    <row r="5410" spans="1:14" x14ac:dyDescent="0.3">
      <c r="A5410" s="3">
        <v>7</v>
      </c>
      <c r="B5410" s="142"/>
      <c r="C5410" s="4" t="s">
        <v>8848</v>
      </c>
      <c r="D5410" s="5">
        <v>45089</v>
      </c>
      <c r="E5410" s="6" t="s">
        <v>3338</v>
      </c>
      <c r="F5410" s="7">
        <v>482790</v>
      </c>
      <c r="G5410" s="6" t="s">
        <v>17</v>
      </c>
      <c r="H5410" s="7">
        <v>50693</v>
      </c>
      <c r="I5410" s="143"/>
      <c r="J5410" s="144"/>
      <c r="K5410" s="145"/>
      <c r="L5410" t="str">
        <f t="shared" si="307"/>
        <v>34575</v>
      </c>
      <c r="M5410">
        <f t="shared" si="308"/>
        <v>34575</v>
      </c>
      <c r="N5410" s="37">
        <f t="shared" si="306"/>
        <v>482790</v>
      </c>
    </row>
    <row r="5411" spans="1:14" x14ac:dyDescent="0.3">
      <c r="A5411" s="3">
        <v>7</v>
      </c>
      <c r="B5411" s="142"/>
      <c r="C5411" s="4" t="s">
        <v>8849</v>
      </c>
      <c r="D5411" s="5">
        <v>45093</v>
      </c>
      <c r="E5411" s="6" t="s">
        <v>2364</v>
      </c>
      <c r="F5411" s="7">
        <v>1937883</v>
      </c>
      <c r="G5411" s="6" t="s">
        <v>17</v>
      </c>
      <c r="H5411" s="7">
        <v>203478</v>
      </c>
      <c r="I5411" s="143"/>
      <c r="J5411" s="144"/>
      <c r="K5411" s="145"/>
      <c r="L5411" t="str">
        <f t="shared" si="307"/>
        <v>36024</v>
      </c>
      <c r="M5411">
        <f t="shared" si="308"/>
        <v>36024</v>
      </c>
      <c r="N5411" s="37">
        <f t="shared" si="306"/>
        <v>1937883</v>
      </c>
    </row>
    <row r="5412" spans="1:14" x14ac:dyDescent="0.3">
      <c r="A5412" s="3">
        <v>7</v>
      </c>
      <c r="B5412" s="142"/>
      <c r="C5412" s="4" t="s">
        <v>8850</v>
      </c>
      <c r="D5412" s="5">
        <v>45094</v>
      </c>
      <c r="E5412" s="6" t="s">
        <v>2414</v>
      </c>
      <c r="F5412" s="7">
        <v>1239995</v>
      </c>
      <c r="G5412" s="6" t="s">
        <v>17</v>
      </c>
      <c r="H5412" s="7">
        <v>130199</v>
      </c>
      <c r="I5412" s="143"/>
      <c r="J5412" s="144"/>
      <c r="K5412" s="145"/>
      <c r="L5412" t="str">
        <f t="shared" si="307"/>
        <v>36125</v>
      </c>
      <c r="M5412">
        <f t="shared" si="308"/>
        <v>36125</v>
      </c>
      <c r="N5412" s="37">
        <f t="shared" si="306"/>
        <v>1239995</v>
      </c>
    </row>
    <row r="5413" spans="1:14" x14ac:dyDescent="0.3">
      <c r="A5413" s="3">
        <v>7</v>
      </c>
      <c r="B5413" s="142"/>
      <c r="C5413" s="4" t="s">
        <v>8851</v>
      </c>
      <c r="D5413" s="5">
        <v>45098</v>
      </c>
      <c r="E5413" s="6" t="s">
        <v>2414</v>
      </c>
      <c r="F5413" s="7">
        <v>245025</v>
      </c>
      <c r="G5413" s="6" t="s">
        <v>17</v>
      </c>
      <c r="H5413" s="7">
        <v>25728</v>
      </c>
      <c r="I5413" s="143"/>
      <c r="J5413" s="144"/>
      <c r="K5413" s="145"/>
      <c r="L5413" t="str">
        <f t="shared" si="307"/>
        <v>36375</v>
      </c>
      <c r="M5413">
        <f t="shared" si="308"/>
        <v>36375</v>
      </c>
      <c r="N5413" s="37">
        <f t="shared" si="306"/>
        <v>245025</v>
      </c>
    </row>
    <row r="5414" spans="1:14" x14ac:dyDescent="0.3">
      <c r="A5414" s="3">
        <v>7</v>
      </c>
      <c r="B5414" s="142"/>
      <c r="C5414" s="4" t="s">
        <v>8852</v>
      </c>
      <c r="D5414" s="5">
        <v>45093</v>
      </c>
      <c r="E5414" s="6" t="s">
        <v>2364</v>
      </c>
      <c r="F5414" s="7">
        <v>366491</v>
      </c>
      <c r="G5414" s="6" t="s">
        <v>17</v>
      </c>
      <c r="H5414" s="7">
        <v>38482</v>
      </c>
      <c r="I5414" s="143"/>
      <c r="J5414" s="144"/>
      <c r="K5414" s="145"/>
      <c r="L5414" t="str">
        <f t="shared" si="307"/>
        <v>36007</v>
      </c>
      <c r="M5414">
        <f t="shared" si="308"/>
        <v>36007</v>
      </c>
      <c r="N5414" s="37">
        <f t="shared" si="306"/>
        <v>366491</v>
      </c>
    </row>
    <row r="5415" spans="1:14" x14ac:dyDescent="0.3">
      <c r="A5415" s="3">
        <v>7</v>
      </c>
      <c r="B5415" s="142"/>
      <c r="C5415" s="4" t="s">
        <v>8853</v>
      </c>
      <c r="D5415" s="5">
        <v>45091</v>
      </c>
      <c r="E5415" s="6" t="s">
        <v>3338</v>
      </c>
      <c r="F5415" s="7">
        <v>403871</v>
      </c>
      <c r="G5415" s="6" t="s">
        <v>17</v>
      </c>
      <c r="H5415" s="7">
        <v>42406</v>
      </c>
      <c r="I5415" s="143"/>
      <c r="J5415" s="144"/>
      <c r="K5415" s="145"/>
      <c r="L5415" t="str">
        <f t="shared" si="307"/>
        <v>34753</v>
      </c>
      <c r="M5415">
        <f t="shared" si="308"/>
        <v>34753</v>
      </c>
      <c r="N5415" s="37">
        <f t="shared" si="306"/>
        <v>403871</v>
      </c>
    </row>
    <row r="5416" spans="1:14" x14ac:dyDescent="0.3">
      <c r="A5416" s="3">
        <v>7</v>
      </c>
      <c r="B5416" s="142"/>
      <c r="C5416" s="4" t="s">
        <v>8854</v>
      </c>
      <c r="D5416" s="5">
        <v>45090</v>
      </c>
      <c r="E5416" s="6" t="s">
        <v>2414</v>
      </c>
      <c r="F5416" s="7">
        <v>410626</v>
      </c>
      <c r="G5416" s="6" t="s">
        <v>17</v>
      </c>
      <c r="H5416" s="7">
        <v>43116</v>
      </c>
      <c r="I5416" s="143"/>
      <c r="J5416" s="144"/>
      <c r="K5416" s="145"/>
      <c r="L5416" t="str">
        <f t="shared" si="307"/>
        <v>34704</v>
      </c>
      <c r="M5416">
        <f t="shared" si="308"/>
        <v>34704</v>
      </c>
      <c r="N5416" s="37">
        <f t="shared" si="306"/>
        <v>410626</v>
      </c>
    </row>
    <row r="5417" spans="1:14" x14ac:dyDescent="0.3">
      <c r="A5417" s="3">
        <v>7</v>
      </c>
      <c r="B5417" s="142"/>
      <c r="C5417" s="4" t="s">
        <v>8855</v>
      </c>
      <c r="D5417" s="5">
        <v>45094</v>
      </c>
      <c r="E5417" s="6" t="s">
        <v>3338</v>
      </c>
      <c r="F5417" s="7">
        <v>484645</v>
      </c>
      <c r="G5417" s="6" t="s">
        <v>17</v>
      </c>
      <c r="H5417" s="7">
        <v>50888</v>
      </c>
      <c r="I5417" s="143"/>
      <c r="J5417" s="144"/>
      <c r="K5417" s="145"/>
      <c r="L5417" t="str">
        <f t="shared" si="307"/>
        <v>36168</v>
      </c>
      <c r="M5417">
        <f t="shared" si="308"/>
        <v>36168</v>
      </c>
      <c r="N5417" s="37">
        <f t="shared" si="306"/>
        <v>484645</v>
      </c>
    </row>
    <row r="5418" spans="1:14" x14ac:dyDescent="0.3">
      <c r="A5418" s="3">
        <v>7</v>
      </c>
      <c r="B5418" s="142"/>
      <c r="C5418" s="4" t="s">
        <v>8856</v>
      </c>
      <c r="D5418" s="5">
        <v>45100</v>
      </c>
      <c r="E5418" s="6" t="s">
        <v>2414</v>
      </c>
      <c r="F5418" s="7">
        <v>1058126</v>
      </c>
      <c r="G5418" s="6" t="s">
        <v>17</v>
      </c>
      <c r="H5418" s="7">
        <v>111103</v>
      </c>
      <c r="I5418" s="143"/>
      <c r="J5418" s="144"/>
      <c r="K5418" s="145"/>
      <c r="L5418" t="str">
        <f t="shared" si="307"/>
        <v>37493</v>
      </c>
      <c r="M5418">
        <f t="shared" si="308"/>
        <v>37493</v>
      </c>
      <c r="N5418" s="37">
        <f t="shared" si="306"/>
        <v>1058126</v>
      </c>
    </row>
    <row r="5419" spans="1:14" x14ac:dyDescent="0.3">
      <c r="A5419" s="3">
        <v>7</v>
      </c>
      <c r="B5419" s="142"/>
      <c r="C5419" s="4" t="s">
        <v>8857</v>
      </c>
      <c r="D5419" s="5">
        <v>45105</v>
      </c>
      <c r="E5419" s="6" t="s">
        <v>3338</v>
      </c>
      <c r="F5419" s="7">
        <v>770362</v>
      </c>
      <c r="G5419" s="6" t="s">
        <v>17</v>
      </c>
      <c r="H5419" s="7">
        <v>80888</v>
      </c>
      <c r="I5419" s="143"/>
      <c r="J5419" s="144"/>
      <c r="K5419" s="145"/>
      <c r="L5419" t="str">
        <f t="shared" si="307"/>
        <v>37847</v>
      </c>
      <c r="M5419">
        <f t="shared" si="308"/>
        <v>37847</v>
      </c>
      <c r="N5419" s="37">
        <f t="shared" si="306"/>
        <v>770362</v>
      </c>
    </row>
    <row r="5420" spans="1:14" x14ac:dyDescent="0.3">
      <c r="A5420" s="3">
        <v>7</v>
      </c>
      <c r="B5420" s="142"/>
      <c r="C5420" s="4" t="s">
        <v>8858</v>
      </c>
      <c r="D5420" s="5">
        <v>45090</v>
      </c>
      <c r="E5420" s="6" t="s">
        <v>6686</v>
      </c>
      <c r="F5420" s="7">
        <v>1295195</v>
      </c>
      <c r="G5420" s="6" t="s">
        <v>17</v>
      </c>
      <c r="H5420" s="7">
        <v>135995</v>
      </c>
      <c r="I5420" s="143"/>
      <c r="J5420" s="144"/>
      <c r="K5420" s="145"/>
      <c r="L5420" t="str">
        <f t="shared" si="307"/>
        <v>34682</v>
      </c>
      <c r="M5420">
        <f t="shared" si="308"/>
        <v>34682</v>
      </c>
      <c r="N5420" s="37">
        <f t="shared" si="306"/>
        <v>1295195</v>
      </c>
    </row>
    <row r="5421" spans="1:14" x14ac:dyDescent="0.3">
      <c r="A5421" s="3">
        <v>7</v>
      </c>
      <c r="B5421" s="142"/>
      <c r="C5421" s="4" t="s">
        <v>8859</v>
      </c>
      <c r="D5421" s="5">
        <v>45105</v>
      </c>
      <c r="E5421" s="6" t="s">
        <v>2414</v>
      </c>
      <c r="F5421" s="7">
        <v>245025</v>
      </c>
      <c r="G5421" s="6" t="s">
        <v>17</v>
      </c>
      <c r="H5421" s="7">
        <v>25728</v>
      </c>
      <c r="I5421" s="143"/>
      <c r="J5421" s="144"/>
      <c r="K5421" s="145"/>
      <c r="L5421" t="str">
        <f t="shared" si="307"/>
        <v>37863</v>
      </c>
      <c r="M5421">
        <f t="shared" si="308"/>
        <v>37863</v>
      </c>
      <c r="N5421" s="37">
        <f t="shared" si="306"/>
        <v>245025</v>
      </c>
    </row>
    <row r="5422" spans="1:14" x14ac:dyDescent="0.3">
      <c r="A5422" s="3">
        <v>7</v>
      </c>
      <c r="B5422" s="142"/>
      <c r="C5422" s="4" t="s">
        <v>8860</v>
      </c>
      <c r="D5422" s="5">
        <v>45105</v>
      </c>
      <c r="E5422" s="6" t="s">
        <v>2414</v>
      </c>
      <c r="F5422" s="7">
        <v>276001</v>
      </c>
      <c r="G5422" s="6" t="s">
        <v>17</v>
      </c>
      <c r="H5422" s="7">
        <v>28980</v>
      </c>
      <c r="I5422" s="143"/>
      <c r="J5422" s="144"/>
      <c r="K5422" s="145"/>
      <c r="L5422" t="str">
        <f t="shared" si="307"/>
        <v>37890</v>
      </c>
      <c r="M5422">
        <f t="shared" si="308"/>
        <v>37890</v>
      </c>
      <c r="N5422" s="37">
        <f t="shared" si="306"/>
        <v>276001</v>
      </c>
    </row>
    <row r="5423" spans="1:14" x14ac:dyDescent="0.3">
      <c r="A5423" s="3">
        <v>7</v>
      </c>
      <c r="B5423" s="142"/>
      <c r="C5423" s="4" t="s">
        <v>8861</v>
      </c>
      <c r="D5423" s="5">
        <v>45104</v>
      </c>
      <c r="E5423" s="6" t="s">
        <v>2364</v>
      </c>
      <c r="F5423" s="7">
        <v>1178040</v>
      </c>
      <c r="G5423" s="6" t="s">
        <v>17</v>
      </c>
      <c r="H5423" s="7">
        <v>123694</v>
      </c>
      <c r="I5423" s="143"/>
      <c r="J5423" s="144"/>
      <c r="K5423" s="145"/>
      <c r="L5423" t="str">
        <f t="shared" si="307"/>
        <v>37796</v>
      </c>
      <c r="M5423">
        <f t="shared" si="308"/>
        <v>37796</v>
      </c>
      <c r="N5423" s="37">
        <f t="shared" si="306"/>
        <v>1178040</v>
      </c>
    </row>
    <row r="5424" spans="1:14" x14ac:dyDescent="0.3">
      <c r="A5424" s="3">
        <v>7</v>
      </c>
      <c r="B5424" s="142"/>
      <c r="C5424" s="4" t="s">
        <v>8862</v>
      </c>
      <c r="D5424" s="5">
        <v>45084</v>
      </c>
      <c r="E5424" s="6" t="s">
        <v>2364</v>
      </c>
      <c r="F5424" s="7">
        <v>1249259</v>
      </c>
      <c r="G5424" s="6" t="s">
        <v>17</v>
      </c>
      <c r="H5424" s="7">
        <v>131172</v>
      </c>
      <c r="I5424" s="143"/>
      <c r="J5424" s="144"/>
      <c r="K5424" s="145"/>
      <c r="L5424" t="str">
        <f t="shared" si="307"/>
        <v>33286</v>
      </c>
      <c r="M5424">
        <f t="shared" si="308"/>
        <v>33286</v>
      </c>
      <c r="N5424" s="37">
        <f t="shared" si="306"/>
        <v>1249259</v>
      </c>
    </row>
    <row r="5425" spans="1:14" x14ac:dyDescent="0.3">
      <c r="A5425" s="3">
        <v>7</v>
      </c>
      <c r="B5425" s="142"/>
      <c r="C5425" s="4" t="s">
        <v>8863</v>
      </c>
      <c r="D5425" s="5">
        <v>45101</v>
      </c>
      <c r="E5425" s="6" t="s">
        <v>3338</v>
      </c>
      <c r="F5425" s="7">
        <v>796332</v>
      </c>
      <c r="G5425" s="6" t="s">
        <v>17</v>
      </c>
      <c r="H5425" s="7">
        <v>83615</v>
      </c>
      <c r="I5425" s="143"/>
      <c r="J5425" s="144"/>
      <c r="K5425" s="145"/>
      <c r="L5425" t="str">
        <f t="shared" si="307"/>
        <v>37612</v>
      </c>
      <c r="M5425">
        <f t="shared" si="308"/>
        <v>37612</v>
      </c>
      <c r="N5425" s="37">
        <f t="shared" si="306"/>
        <v>796332</v>
      </c>
    </row>
    <row r="5426" spans="1:14" x14ac:dyDescent="0.3">
      <c r="A5426" s="3">
        <v>7</v>
      </c>
      <c r="B5426" s="142"/>
      <c r="C5426" s="4" t="s">
        <v>8864</v>
      </c>
      <c r="D5426" s="5">
        <v>45104</v>
      </c>
      <c r="E5426" s="6" t="s">
        <v>2414</v>
      </c>
      <c r="F5426" s="7">
        <v>403871</v>
      </c>
      <c r="G5426" s="6" t="s">
        <v>17</v>
      </c>
      <c r="H5426" s="7">
        <v>42406</v>
      </c>
      <c r="I5426" s="143"/>
      <c r="J5426" s="144"/>
      <c r="K5426" s="145"/>
      <c r="L5426" t="str">
        <f t="shared" si="307"/>
        <v>37786</v>
      </c>
      <c r="M5426">
        <f t="shared" si="308"/>
        <v>37786</v>
      </c>
      <c r="N5426" s="37">
        <f t="shared" si="306"/>
        <v>403871</v>
      </c>
    </row>
    <row r="5427" spans="1:14" x14ac:dyDescent="0.3">
      <c r="A5427" s="3">
        <v>7</v>
      </c>
      <c r="B5427" s="142"/>
      <c r="C5427" s="4" t="s">
        <v>8865</v>
      </c>
      <c r="D5427" s="5">
        <v>45107</v>
      </c>
      <c r="E5427" s="6" t="s">
        <v>2414</v>
      </c>
      <c r="F5427" s="7">
        <v>915499</v>
      </c>
      <c r="G5427" s="6" t="s">
        <v>17</v>
      </c>
      <c r="H5427" s="7">
        <v>96127</v>
      </c>
      <c r="I5427" s="143"/>
      <c r="J5427" s="144"/>
      <c r="K5427" s="145"/>
      <c r="L5427" t="str">
        <f t="shared" si="307"/>
        <v>39036</v>
      </c>
      <c r="M5427">
        <f t="shared" si="308"/>
        <v>39036</v>
      </c>
      <c r="N5427" s="37">
        <f t="shared" si="306"/>
        <v>915499</v>
      </c>
    </row>
    <row r="5428" spans="1:14" x14ac:dyDescent="0.3">
      <c r="A5428" s="3">
        <v>7</v>
      </c>
      <c r="B5428" s="142"/>
      <c r="C5428" s="4" t="s">
        <v>8866</v>
      </c>
      <c r="D5428" s="5">
        <v>45107</v>
      </c>
      <c r="E5428" s="6" t="s">
        <v>6686</v>
      </c>
      <c r="F5428" s="7">
        <v>400214</v>
      </c>
      <c r="G5428" s="6" t="s">
        <v>17</v>
      </c>
      <c r="H5428" s="7">
        <v>42022</v>
      </c>
      <c r="I5428" s="143"/>
      <c r="J5428" s="144"/>
      <c r="K5428" s="145"/>
      <c r="L5428" t="str">
        <f t="shared" si="307"/>
        <v>39031</v>
      </c>
      <c r="M5428">
        <f t="shared" si="308"/>
        <v>39031</v>
      </c>
      <c r="N5428" s="37">
        <f t="shared" si="306"/>
        <v>400214</v>
      </c>
    </row>
    <row r="5429" spans="1:14" x14ac:dyDescent="0.3">
      <c r="A5429" s="3">
        <v>7</v>
      </c>
      <c r="B5429" s="142"/>
      <c r="C5429" s="4" t="s">
        <v>8867</v>
      </c>
      <c r="D5429" s="5">
        <v>45078</v>
      </c>
      <c r="E5429" s="6" t="s">
        <v>2414</v>
      </c>
      <c r="F5429" s="7">
        <v>245025</v>
      </c>
      <c r="G5429" s="6" t="s">
        <v>17</v>
      </c>
      <c r="H5429" s="7">
        <v>25728</v>
      </c>
      <c r="I5429" s="143"/>
      <c r="J5429" s="144"/>
      <c r="K5429" s="145"/>
      <c r="L5429" t="str">
        <f t="shared" si="307"/>
        <v>32765</v>
      </c>
      <c r="M5429">
        <f t="shared" si="308"/>
        <v>32765</v>
      </c>
      <c r="N5429" s="37">
        <f t="shared" si="306"/>
        <v>245025</v>
      </c>
    </row>
    <row r="5430" spans="1:14" x14ac:dyDescent="0.3">
      <c r="A5430" s="3">
        <v>7</v>
      </c>
      <c r="B5430" s="142"/>
      <c r="C5430" s="4" t="s">
        <v>8868</v>
      </c>
      <c r="D5430" s="5">
        <v>45078</v>
      </c>
      <c r="E5430" s="6" t="s">
        <v>2368</v>
      </c>
      <c r="F5430" s="7">
        <v>575476</v>
      </c>
      <c r="G5430" s="6" t="s">
        <v>17</v>
      </c>
      <c r="H5430" s="7">
        <v>60425</v>
      </c>
      <c r="I5430" s="143"/>
      <c r="J5430" s="144"/>
      <c r="K5430" s="145"/>
      <c r="L5430" t="str">
        <f t="shared" si="307"/>
        <v>32768</v>
      </c>
      <c r="M5430">
        <f t="shared" si="308"/>
        <v>32768</v>
      </c>
      <c r="N5430" s="37">
        <f t="shared" si="306"/>
        <v>575476</v>
      </c>
    </row>
    <row r="5431" spans="1:14" x14ac:dyDescent="0.3">
      <c r="A5431" s="3">
        <v>7</v>
      </c>
      <c r="B5431" s="142"/>
      <c r="C5431" s="4" t="s">
        <v>8869</v>
      </c>
      <c r="D5431" s="5">
        <v>45080</v>
      </c>
      <c r="E5431" s="6" t="s">
        <v>2414</v>
      </c>
      <c r="F5431" s="7">
        <v>407923</v>
      </c>
      <c r="G5431" s="6" t="s">
        <v>17</v>
      </c>
      <c r="H5431" s="7">
        <v>42832</v>
      </c>
      <c r="I5431" s="143"/>
      <c r="J5431" s="144"/>
      <c r="K5431" s="145"/>
      <c r="L5431" t="str">
        <f t="shared" si="307"/>
        <v>33022</v>
      </c>
      <c r="M5431">
        <f t="shared" si="308"/>
        <v>33022</v>
      </c>
      <c r="N5431" s="37">
        <f t="shared" ref="N5431:N5494" si="309">+F5431</f>
        <v>407923</v>
      </c>
    </row>
    <row r="5432" spans="1:14" x14ac:dyDescent="0.3">
      <c r="A5432" s="3">
        <v>7</v>
      </c>
      <c r="B5432" s="142"/>
      <c r="C5432" s="4" t="s">
        <v>8870</v>
      </c>
      <c r="D5432" s="5">
        <v>45080</v>
      </c>
      <c r="E5432" s="6" t="s">
        <v>2368</v>
      </c>
      <c r="F5432" s="7">
        <v>843222</v>
      </c>
      <c r="G5432" s="6" t="s">
        <v>17</v>
      </c>
      <c r="H5432" s="7">
        <v>88538</v>
      </c>
      <c r="I5432" s="143"/>
      <c r="J5432" s="144"/>
      <c r="K5432" s="145"/>
      <c r="L5432" t="str">
        <f t="shared" si="307"/>
        <v>33034</v>
      </c>
      <c r="M5432">
        <f t="shared" si="308"/>
        <v>33034</v>
      </c>
      <c r="N5432" s="37">
        <f t="shared" si="309"/>
        <v>843222</v>
      </c>
    </row>
    <row r="5433" spans="1:14" x14ac:dyDescent="0.3">
      <c r="A5433" s="3">
        <v>7</v>
      </c>
      <c r="B5433" s="142"/>
      <c r="C5433" s="4" t="s">
        <v>8871</v>
      </c>
      <c r="D5433" s="5">
        <v>45080</v>
      </c>
      <c r="E5433" s="6" t="s">
        <v>3338</v>
      </c>
      <c r="F5433" s="7">
        <v>1160816</v>
      </c>
      <c r="G5433" s="6" t="s">
        <v>17</v>
      </c>
      <c r="H5433" s="7">
        <v>121886</v>
      </c>
      <c r="I5433" s="143"/>
      <c r="J5433" s="144"/>
      <c r="K5433" s="145"/>
      <c r="L5433" t="str">
        <f t="shared" si="307"/>
        <v>33036</v>
      </c>
      <c r="M5433">
        <f t="shared" si="308"/>
        <v>33036</v>
      </c>
      <c r="N5433" s="37">
        <f t="shared" si="309"/>
        <v>1160816</v>
      </c>
    </row>
    <row r="5434" spans="1:14" x14ac:dyDescent="0.3">
      <c r="A5434" s="3">
        <v>7</v>
      </c>
      <c r="B5434" s="142"/>
      <c r="C5434" s="4" t="s">
        <v>8872</v>
      </c>
      <c r="D5434" s="5">
        <v>45080</v>
      </c>
      <c r="E5434" s="6" t="s">
        <v>2364</v>
      </c>
      <c r="F5434" s="7">
        <v>759409</v>
      </c>
      <c r="G5434" s="6" t="s">
        <v>17</v>
      </c>
      <c r="H5434" s="7">
        <v>79738</v>
      </c>
      <c r="I5434" s="143"/>
      <c r="J5434" s="144"/>
      <c r="K5434" s="145"/>
      <c r="L5434" t="str">
        <f t="shared" si="307"/>
        <v>33012</v>
      </c>
      <c r="M5434">
        <f t="shared" si="308"/>
        <v>33012</v>
      </c>
      <c r="N5434" s="37">
        <f t="shared" si="309"/>
        <v>759409</v>
      </c>
    </row>
    <row r="5435" spans="1:14" x14ac:dyDescent="0.3">
      <c r="A5435" s="3">
        <v>7</v>
      </c>
      <c r="B5435" s="142"/>
      <c r="C5435" s="4" t="s">
        <v>8873</v>
      </c>
      <c r="D5435" s="5">
        <v>45080</v>
      </c>
      <c r="E5435" s="6" t="s">
        <v>2368</v>
      </c>
      <c r="F5435" s="7">
        <v>612866</v>
      </c>
      <c r="G5435" s="6" t="s">
        <v>17</v>
      </c>
      <c r="H5435" s="7">
        <v>64351</v>
      </c>
      <c r="I5435" s="143"/>
      <c r="J5435" s="144"/>
      <c r="K5435" s="145"/>
      <c r="L5435" t="str">
        <f t="shared" si="307"/>
        <v>33035</v>
      </c>
      <c r="M5435">
        <f t="shared" si="308"/>
        <v>33035</v>
      </c>
      <c r="N5435" s="37">
        <f t="shared" si="309"/>
        <v>612866</v>
      </c>
    </row>
    <row r="5436" spans="1:14" x14ac:dyDescent="0.3">
      <c r="A5436" s="3">
        <v>7</v>
      </c>
      <c r="B5436" s="142"/>
      <c r="C5436" s="4" t="s">
        <v>8874</v>
      </c>
      <c r="D5436" s="5">
        <v>45082</v>
      </c>
      <c r="E5436" s="6" t="s">
        <v>3338</v>
      </c>
      <c r="F5436" s="7">
        <v>1014690</v>
      </c>
      <c r="G5436" s="6" t="s">
        <v>17</v>
      </c>
      <c r="H5436" s="7">
        <v>106542</v>
      </c>
      <c r="I5436" s="143"/>
      <c r="J5436" s="144"/>
      <c r="K5436" s="145"/>
      <c r="L5436" t="str">
        <f t="shared" si="307"/>
        <v>33109</v>
      </c>
      <c r="M5436">
        <f t="shared" si="308"/>
        <v>33109</v>
      </c>
      <c r="N5436" s="37">
        <f t="shared" si="309"/>
        <v>1014690</v>
      </c>
    </row>
    <row r="5437" spans="1:14" x14ac:dyDescent="0.3">
      <c r="A5437" s="3">
        <v>7</v>
      </c>
      <c r="B5437" s="142"/>
      <c r="C5437" s="4" t="s">
        <v>8875</v>
      </c>
      <c r="D5437" s="5">
        <v>45085</v>
      </c>
      <c r="E5437" s="6" t="s">
        <v>2364</v>
      </c>
      <c r="F5437" s="7">
        <v>610819</v>
      </c>
      <c r="G5437" s="6" t="s">
        <v>17</v>
      </c>
      <c r="H5437" s="7">
        <v>64136</v>
      </c>
      <c r="I5437" s="143"/>
      <c r="J5437" s="144"/>
      <c r="K5437" s="145"/>
      <c r="L5437" t="str">
        <f t="shared" si="307"/>
        <v>34283</v>
      </c>
      <c r="M5437">
        <f t="shared" si="308"/>
        <v>34283</v>
      </c>
      <c r="N5437" s="37">
        <f t="shared" si="309"/>
        <v>610819</v>
      </c>
    </row>
    <row r="5438" spans="1:14" x14ac:dyDescent="0.3">
      <c r="A5438" s="3">
        <v>7</v>
      </c>
      <c r="B5438" s="142"/>
      <c r="C5438" s="4" t="s">
        <v>8876</v>
      </c>
      <c r="D5438" s="5">
        <v>45086</v>
      </c>
      <c r="E5438" s="6" t="s">
        <v>6572</v>
      </c>
      <c r="F5438" s="7">
        <v>518323</v>
      </c>
      <c r="G5438" s="6" t="s">
        <v>17</v>
      </c>
      <c r="H5438" s="7">
        <v>54424</v>
      </c>
      <c r="I5438" s="143"/>
      <c r="J5438" s="144"/>
      <c r="K5438" s="145"/>
      <c r="L5438" t="str">
        <f t="shared" si="307"/>
        <v>34311</v>
      </c>
      <c r="M5438">
        <f t="shared" si="308"/>
        <v>34311</v>
      </c>
      <c r="N5438" s="37">
        <f t="shared" si="309"/>
        <v>518323</v>
      </c>
    </row>
    <row r="5439" spans="1:14" x14ac:dyDescent="0.3">
      <c r="A5439" s="3">
        <v>7</v>
      </c>
      <c r="B5439" s="142"/>
      <c r="C5439" s="4" t="s">
        <v>8877</v>
      </c>
      <c r="D5439" s="5">
        <v>45079</v>
      </c>
      <c r="E5439" s="6" t="s">
        <v>3338</v>
      </c>
      <c r="F5439" s="7">
        <v>486650</v>
      </c>
      <c r="G5439" s="6" t="s">
        <v>17</v>
      </c>
      <c r="H5439" s="7">
        <v>51098</v>
      </c>
      <c r="I5439" s="143"/>
      <c r="J5439" s="144"/>
      <c r="K5439" s="145"/>
      <c r="L5439" t="str">
        <f t="shared" si="307"/>
        <v>32849</v>
      </c>
      <c r="M5439">
        <f t="shared" si="308"/>
        <v>32849</v>
      </c>
      <c r="N5439" s="37">
        <f t="shared" si="309"/>
        <v>486650</v>
      </c>
    </row>
    <row r="5440" spans="1:14" x14ac:dyDescent="0.3">
      <c r="A5440" s="3">
        <v>7</v>
      </c>
      <c r="B5440" s="142"/>
      <c r="C5440" s="4" t="s">
        <v>8878</v>
      </c>
      <c r="D5440" s="5">
        <v>45082</v>
      </c>
      <c r="E5440" s="6" t="s">
        <v>2364</v>
      </c>
      <c r="F5440" s="7">
        <v>488655</v>
      </c>
      <c r="G5440" s="6" t="s">
        <v>17</v>
      </c>
      <c r="H5440" s="7">
        <v>51309</v>
      </c>
      <c r="I5440" s="143"/>
      <c r="J5440" s="144"/>
      <c r="K5440" s="145"/>
      <c r="L5440" t="str">
        <f t="shared" si="307"/>
        <v>33051</v>
      </c>
      <c r="M5440">
        <f t="shared" si="308"/>
        <v>33051</v>
      </c>
      <c r="N5440" s="37">
        <f t="shared" si="309"/>
        <v>488655</v>
      </c>
    </row>
    <row r="5441" spans="1:14" x14ac:dyDescent="0.3">
      <c r="A5441" s="3">
        <v>7</v>
      </c>
      <c r="B5441" s="142"/>
      <c r="C5441" s="4" t="s">
        <v>8879</v>
      </c>
      <c r="D5441" s="5">
        <v>45079</v>
      </c>
      <c r="E5441" s="6" t="s">
        <v>2364</v>
      </c>
      <c r="F5441" s="7">
        <v>410626</v>
      </c>
      <c r="G5441" s="6" t="s">
        <v>17</v>
      </c>
      <c r="H5441" s="7">
        <v>43116</v>
      </c>
      <c r="I5441" s="143"/>
      <c r="J5441" s="144"/>
      <c r="K5441" s="145"/>
      <c r="L5441" t="str">
        <f t="shared" si="307"/>
        <v>32838</v>
      </c>
      <c r="M5441">
        <f t="shared" si="308"/>
        <v>32838</v>
      </c>
      <c r="N5441" s="37">
        <f t="shared" si="309"/>
        <v>410626</v>
      </c>
    </row>
    <row r="5442" spans="1:14" x14ac:dyDescent="0.3">
      <c r="A5442" s="3">
        <v>7</v>
      </c>
      <c r="B5442" s="142"/>
      <c r="C5442" s="4" t="s">
        <v>8880</v>
      </c>
      <c r="D5442" s="5">
        <v>45087</v>
      </c>
      <c r="E5442" s="6" t="s">
        <v>2364</v>
      </c>
      <c r="F5442" s="7">
        <v>646193</v>
      </c>
      <c r="G5442" s="6" t="s">
        <v>17</v>
      </c>
      <c r="H5442" s="7">
        <v>67850</v>
      </c>
      <c r="I5442" s="143"/>
      <c r="J5442" s="144"/>
      <c r="K5442" s="145"/>
      <c r="L5442" t="str">
        <f t="shared" si="307"/>
        <v>34483</v>
      </c>
      <c r="M5442">
        <f t="shared" si="308"/>
        <v>34483</v>
      </c>
      <c r="N5442" s="37">
        <f t="shared" si="309"/>
        <v>646193</v>
      </c>
    </row>
    <row r="5443" spans="1:14" x14ac:dyDescent="0.3">
      <c r="A5443" s="3">
        <v>7</v>
      </c>
      <c r="B5443" s="142"/>
      <c r="C5443" s="4" t="s">
        <v>8881</v>
      </c>
      <c r="D5443" s="5">
        <v>45086</v>
      </c>
      <c r="E5443" s="6" t="s">
        <v>2414</v>
      </c>
      <c r="F5443" s="7">
        <v>433497</v>
      </c>
      <c r="G5443" s="6" t="s">
        <v>17</v>
      </c>
      <c r="H5443" s="7">
        <v>45517</v>
      </c>
      <c r="I5443" s="143"/>
      <c r="J5443" s="144"/>
      <c r="K5443" s="145"/>
      <c r="L5443" t="str">
        <f t="shared" si="307"/>
        <v>34335</v>
      </c>
      <c r="M5443">
        <f t="shared" si="308"/>
        <v>34335</v>
      </c>
      <c r="N5443" s="37">
        <f t="shared" si="309"/>
        <v>433497</v>
      </c>
    </row>
    <row r="5444" spans="1:14" x14ac:dyDescent="0.3">
      <c r="A5444" s="3">
        <v>7</v>
      </c>
      <c r="B5444" s="142"/>
      <c r="C5444" s="4" t="s">
        <v>8882</v>
      </c>
      <c r="D5444" s="5">
        <v>45093</v>
      </c>
      <c r="E5444" s="6" t="s">
        <v>6572</v>
      </c>
      <c r="F5444" s="7">
        <v>1945554</v>
      </c>
      <c r="G5444" s="6" t="s">
        <v>17</v>
      </c>
      <c r="H5444" s="7">
        <v>204283</v>
      </c>
      <c r="I5444" s="143"/>
      <c r="J5444" s="144"/>
      <c r="K5444" s="145"/>
      <c r="L5444" t="str">
        <f t="shared" si="307"/>
        <v>36018</v>
      </c>
      <c r="M5444">
        <f t="shared" si="308"/>
        <v>36018</v>
      </c>
      <c r="N5444" s="37">
        <f t="shared" si="309"/>
        <v>1945554</v>
      </c>
    </row>
    <row r="5445" spans="1:14" x14ac:dyDescent="0.3">
      <c r="A5445" s="3">
        <v>7</v>
      </c>
      <c r="B5445" s="142"/>
      <c r="C5445" s="4" t="s">
        <v>8883</v>
      </c>
      <c r="D5445" s="5">
        <v>45084</v>
      </c>
      <c r="E5445" s="6" t="s">
        <v>2414</v>
      </c>
      <c r="F5445" s="7">
        <v>1223727</v>
      </c>
      <c r="G5445" s="6" t="s">
        <v>17</v>
      </c>
      <c r="H5445" s="7">
        <v>128491</v>
      </c>
      <c r="I5445" s="143"/>
      <c r="J5445" s="144"/>
      <c r="K5445" s="145"/>
      <c r="L5445" t="str">
        <f t="shared" si="307"/>
        <v>33323</v>
      </c>
      <c r="M5445">
        <f t="shared" si="308"/>
        <v>33323</v>
      </c>
      <c r="N5445" s="37">
        <f t="shared" si="309"/>
        <v>1223727</v>
      </c>
    </row>
    <row r="5446" spans="1:14" x14ac:dyDescent="0.3">
      <c r="A5446" s="3">
        <v>7</v>
      </c>
      <c r="B5446" s="142"/>
      <c r="C5446" s="4" t="s">
        <v>8884</v>
      </c>
      <c r="D5446" s="5">
        <v>45093</v>
      </c>
      <c r="E5446" s="6" t="s">
        <v>6572</v>
      </c>
      <c r="F5446" s="7">
        <v>808111</v>
      </c>
      <c r="G5446" s="6" t="s">
        <v>17</v>
      </c>
      <c r="H5446" s="7">
        <v>84852</v>
      </c>
      <c r="I5446" s="143"/>
      <c r="J5446" s="144"/>
      <c r="K5446" s="145"/>
      <c r="L5446" t="str">
        <f t="shared" si="307"/>
        <v>36020</v>
      </c>
      <c r="M5446">
        <f t="shared" si="308"/>
        <v>36020</v>
      </c>
      <c r="N5446" s="37">
        <f t="shared" si="309"/>
        <v>808111</v>
      </c>
    </row>
    <row r="5447" spans="1:14" x14ac:dyDescent="0.3">
      <c r="A5447" s="3">
        <v>7</v>
      </c>
      <c r="B5447" s="142"/>
      <c r="C5447" s="4" t="s">
        <v>8885</v>
      </c>
      <c r="D5447" s="5">
        <v>45094</v>
      </c>
      <c r="E5447" s="6" t="s">
        <v>3338</v>
      </c>
      <c r="F5447" s="7">
        <v>1168527</v>
      </c>
      <c r="G5447" s="6" t="s">
        <v>17</v>
      </c>
      <c r="H5447" s="7">
        <v>122695</v>
      </c>
      <c r="I5447" s="143"/>
      <c r="J5447" s="144"/>
      <c r="K5447" s="145"/>
      <c r="L5447" t="str">
        <f t="shared" ref="L5447:L5510" si="310">+RIGHT(C5447,5)</f>
        <v>36189</v>
      </c>
      <c r="M5447">
        <f t="shared" ref="M5447:M5510" si="311">+L5447*1</f>
        <v>36189</v>
      </c>
      <c r="N5447" s="37">
        <f t="shared" si="309"/>
        <v>1168527</v>
      </c>
    </row>
    <row r="5448" spans="1:14" x14ac:dyDescent="0.3">
      <c r="A5448" s="3">
        <v>7</v>
      </c>
      <c r="B5448" s="142"/>
      <c r="C5448" s="4" t="s">
        <v>8886</v>
      </c>
      <c r="D5448" s="5">
        <v>45091</v>
      </c>
      <c r="E5448" s="6" t="s">
        <v>3338</v>
      </c>
      <c r="F5448" s="7">
        <v>1167784</v>
      </c>
      <c r="G5448" s="6" t="s">
        <v>17</v>
      </c>
      <c r="H5448" s="7">
        <v>122617</v>
      </c>
      <c r="I5448" s="143"/>
      <c r="J5448" s="144"/>
      <c r="K5448" s="145"/>
      <c r="L5448" t="str">
        <f t="shared" si="310"/>
        <v>34755</v>
      </c>
      <c r="M5448">
        <f t="shared" si="311"/>
        <v>34755</v>
      </c>
      <c r="N5448" s="37">
        <f t="shared" si="309"/>
        <v>1167784</v>
      </c>
    </row>
    <row r="5449" spans="1:14" x14ac:dyDescent="0.3">
      <c r="A5449" s="3">
        <v>7</v>
      </c>
      <c r="B5449" s="142"/>
      <c r="C5449" s="4" t="s">
        <v>8887</v>
      </c>
      <c r="D5449" s="5">
        <v>45100</v>
      </c>
      <c r="E5449" s="6" t="s">
        <v>3338</v>
      </c>
      <c r="F5449" s="7">
        <v>645456</v>
      </c>
      <c r="G5449" s="6" t="s">
        <v>17</v>
      </c>
      <c r="H5449" s="7">
        <v>67773</v>
      </c>
      <c r="I5449" s="143"/>
      <c r="J5449" s="144"/>
      <c r="K5449" s="145"/>
      <c r="L5449" t="str">
        <f t="shared" si="310"/>
        <v>37494</v>
      </c>
      <c r="M5449">
        <f t="shared" si="311"/>
        <v>37494</v>
      </c>
      <c r="N5449" s="37">
        <f t="shared" si="309"/>
        <v>645456</v>
      </c>
    </row>
    <row r="5450" spans="1:14" x14ac:dyDescent="0.3">
      <c r="A5450" s="3">
        <v>7</v>
      </c>
      <c r="B5450" s="142"/>
      <c r="C5450" s="4" t="s">
        <v>8888</v>
      </c>
      <c r="D5450" s="5">
        <v>45101</v>
      </c>
      <c r="E5450" s="6" t="s">
        <v>2414</v>
      </c>
      <c r="F5450" s="7">
        <v>1011252</v>
      </c>
      <c r="G5450" s="6" t="s">
        <v>17</v>
      </c>
      <c r="H5450" s="7">
        <v>106181</v>
      </c>
      <c r="I5450" s="143"/>
      <c r="J5450" s="144"/>
      <c r="K5450" s="145"/>
      <c r="L5450" t="str">
        <f t="shared" si="310"/>
        <v>37614</v>
      </c>
      <c r="M5450">
        <f t="shared" si="311"/>
        <v>37614</v>
      </c>
      <c r="N5450" s="37">
        <f t="shared" si="309"/>
        <v>1011252</v>
      </c>
    </row>
    <row r="5451" spans="1:14" x14ac:dyDescent="0.3">
      <c r="A5451" s="3">
        <v>7</v>
      </c>
      <c r="B5451" s="142"/>
      <c r="C5451" s="4" t="s">
        <v>8889</v>
      </c>
      <c r="D5451" s="5">
        <v>45094</v>
      </c>
      <c r="E5451" s="6" t="s">
        <v>2414</v>
      </c>
      <c r="F5451" s="7">
        <v>1056573</v>
      </c>
      <c r="G5451" s="6" t="s">
        <v>17</v>
      </c>
      <c r="H5451" s="7">
        <v>110940</v>
      </c>
      <c r="I5451" s="143"/>
      <c r="J5451" s="144"/>
      <c r="K5451" s="145"/>
      <c r="L5451" t="str">
        <f t="shared" si="310"/>
        <v>36153</v>
      </c>
      <c r="M5451">
        <f t="shared" si="311"/>
        <v>36153</v>
      </c>
      <c r="N5451" s="37">
        <f t="shared" si="309"/>
        <v>1056573</v>
      </c>
    </row>
    <row r="5452" spans="1:14" x14ac:dyDescent="0.3">
      <c r="A5452" s="3">
        <v>7</v>
      </c>
      <c r="B5452" s="142"/>
      <c r="C5452" s="4" t="s">
        <v>8890</v>
      </c>
      <c r="D5452" s="5">
        <v>45097</v>
      </c>
      <c r="E5452" s="6" t="s">
        <v>3338</v>
      </c>
      <c r="F5452" s="7">
        <v>679872</v>
      </c>
      <c r="G5452" s="6" t="s">
        <v>17</v>
      </c>
      <c r="H5452" s="7">
        <v>71387</v>
      </c>
      <c r="I5452" s="143"/>
      <c r="J5452" s="144"/>
      <c r="K5452" s="145"/>
      <c r="L5452" t="str">
        <f t="shared" si="310"/>
        <v>36327</v>
      </c>
      <c r="M5452">
        <f t="shared" si="311"/>
        <v>36327</v>
      </c>
      <c r="N5452" s="37">
        <f t="shared" si="309"/>
        <v>679872</v>
      </c>
    </row>
    <row r="5453" spans="1:14" x14ac:dyDescent="0.3">
      <c r="A5453" s="3">
        <v>7</v>
      </c>
      <c r="B5453" s="142"/>
      <c r="C5453" s="4" t="s">
        <v>8891</v>
      </c>
      <c r="D5453" s="5">
        <v>45084</v>
      </c>
      <c r="E5453" s="6" t="s">
        <v>47</v>
      </c>
      <c r="F5453" s="7">
        <v>420451</v>
      </c>
      <c r="G5453" s="6" t="s">
        <v>17</v>
      </c>
      <c r="H5453" s="7">
        <v>44147</v>
      </c>
      <c r="I5453" s="143"/>
      <c r="J5453" s="144"/>
      <c r="K5453" s="145"/>
      <c r="L5453" t="str">
        <f t="shared" si="310"/>
        <v>33326</v>
      </c>
      <c r="M5453">
        <f t="shared" si="311"/>
        <v>33326</v>
      </c>
      <c r="N5453" s="37">
        <f t="shared" si="309"/>
        <v>420451</v>
      </c>
    </row>
    <row r="5454" spans="1:14" x14ac:dyDescent="0.3">
      <c r="A5454" s="3">
        <v>7</v>
      </c>
      <c r="B5454" s="142"/>
      <c r="C5454" s="4" t="s">
        <v>8892</v>
      </c>
      <c r="D5454" s="5">
        <v>45104</v>
      </c>
      <c r="E5454" s="6" t="s">
        <v>6572</v>
      </c>
      <c r="F5454" s="7">
        <v>1043173</v>
      </c>
      <c r="G5454" s="6" t="s">
        <v>17</v>
      </c>
      <c r="H5454" s="7">
        <v>109533</v>
      </c>
      <c r="I5454" s="143"/>
      <c r="J5454" s="144"/>
      <c r="K5454" s="145"/>
      <c r="L5454" t="str">
        <f t="shared" si="310"/>
        <v>37808</v>
      </c>
      <c r="M5454">
        <f t="shared" si="311"/>
        <v>37808</v>
      </c>
      <c r="N5454" s="37">
        <f t="shared" si="309"/>
        <v>1043173</v>
      </c>
    </row>
    <row r="5455" spans="1:14" x14ac:dyDescent="0.3">
      <c r="A5455" s="3">
        <v>7</v>
      </c>
      <c r="B5455" s="142"/>
      <c r="C5455" s="4" t="s">
        <v>8893</v>
      </c>
      <c r="D5455" s="5">
        <v>45101</v>
      </c>
      <c r="E5455" s="6" t="s">
        <v>2364</v>
      </c>
      <c r="F5455" s="7">
        <v>569471</v>
      </c>
      <c r="G5455" s="6" t="s">
        <v>17</v>
      </c>
      <c r="H5455" s="7">
        <v>59794</v>
      </c>
      <c r="I5455" s="143"/>
      <c r="J5455" s="144"/>
      <c r="K5455" s="145"/>
      <c r="L5455" t="str">
        <f t="shared" si="310"/>
        <v>37601</v>
      </c>
      <c r="M5455">
        <f t="shared" si="311"/>
        <v>37601</v>
      </c>
      <c r="N5455" s="37">
        <f t="shared" si="309"/>
        <v>569471</v>
      </c>
    </row>
    <row r="5456" spans="1:14" x14ac:dyDescent="0.3">
      <c r="A5456" s="3">
        <v>7</v>
      </c>
      <c r="B5456" s="142"/>
      <c r="C5456" s="4" t="s">
        <v>8894</v>
      </c>
      <c r="D5456" s="5">
        <v>45105</v>
      </c>
      <c r="E5456" s="6" t="s">
        <v>2414</v>
      </c>
      <c r="F5456" s="7">
        <v>366491</v>
      </c>
      <c r="G5456" s="6" t="s">
        <v>17</v>
      </c>
      <c r="H5456" s="7">
        <v>38482</v>
      </c>
      <c r="I5456" s="143"/>
      <c r="J5456" s="144"/>
      <c r="K5456" s="145"/>
      <c r="L5456" t="str">
        <f t="shared" si="310"/>
        <v>37883</v>
      </c>
      <c r="M5456">
        <f t="shared" si="311"/>
        <v>37883</v>
      </c>
      <c r="N5456" s="37">
        <f t="shared" si="309"/>
        <v>366491</v>
      </c>
    </row>
    <row r="5457" spans="1:14" x14ac:dyDescent="0.3">
      <c r="A5457" s="3">
        <v>7</v>
      </c>
      <c r="B5457" s="142"/>
      <c r="C5457" s="4" t="s">
        <v>8895</v>
      </c>
      <c r="D5457" s="5">
        <v>45097</v>
      </c>
      <c r="E5457" s="6" t="s">
        <v>6686</v>
      </c>
      <c r="F5457" s="7">
        <v>1423065</v>
      </c>
      <c r="G5457" s="6" t="s">
        <v>17</v>
      </c>
      <c r="H5457" s="7">
        <v>149422</v>
      </c>
      <c r="I5457" s="143"/>
      <c r="J5457" s="144"/>
      <c r="K5457" s="145"/>
      <c r="L5457" t="str">
        <f t="shared" si="310"/>
        <v>36352</v>
      </c>
      <c r="M5457">
        <f t="shared" si="311"/>
        <v>36352</v>
      </c>
      <c r="N5457" s="37">
        <f t="shared" si="309"/>
        <v>1423065</v>
      </c>
    </row>
    <row r="5458" spans="1:14" x14ac:dyDescent="0.3">
      <c r="A5458" s="3">
        <v>7</v>
      </c>
      <c r="B5458" s="142"/>
      <c r="C5458" s="4" t="s">
        <v>8896</v>
      </c>
      <c r="D5458" s="5">
        <v>45105</v>
      </c>
      <c r="E5458" s="6" t="s">
        <v>2414</v>
      </c>
      <c r="F5458" s="7">
        <v>163350</v>
      </c>
      <c r="G5458" s="6" t="s">
        <v>17</v>
      </c>
      <c r="H5458" s="7">
        <v>17152</v>
      </c>
      <c r="I5458" s="143"/>
      <c r="J5458" s="144"/>
      <c r="K5458" s="145"/>
      <c r="L5458" t="str">
        <f t="shared" si="310"/>
        <v>37865</v>
      </c>
      <c r="M5458">
        <f t="shared" si="311"/>
        <v>37865</v>
      </c>
      <c r="N5458" s="37">
        <f t="shared" si="309"/>
        <v>163350</v>
      </c>
    </row>
    <row r="5459" spans="1:14" x14ac:dyDescent="0.3">
      <c r="A5459" s="3">
        <v>7</v>
      </c>
      <c r="B5459" s="142"/>
      <c r="C5459" s="4" t="s">
        <v>8897</v>
      </c>
      <c r="D5459" s="5">
        <v>45107</v>
      </c>
      <c r="E5459" s="6" t="s">
        <v>2414</v>
      </c>
      <c r="F5459" s="7">
        <v>839592</v>
      </c>
      <c r="G5459" s="6" t="s">
        <v>17</v>
      </c>
      <c r="H5459" s="7">
        <v>88157</v>
      </c>
      <c r="I5459" s="143"/>
      <c r="J5459" s="144"/>
      <c r="K5459" s="145"/>
      <c r="L5459" t="str">
        <f t="shared" si="310"/>
        <v>39040</v>
      </c>
      <c r="M5459">
        <f t="shared" si="311"/>
        <v>39040</v>
      </c>
      <c r="N5459" s="37">
        <f t="shared" si="309"/>
        <v>839592</v>
      </c>
    </row>
    <row r="5460" spans="1:14" x14ac:dyDescent="0.3">
      <c r="A5460" s="3">
        <v>7</v>
      </c>
      <c r="B5460" s="142"/>
      <c r="C5460" s="4" t="s">
        <v>8898</v>
      </c>
      <c r="D5460" s="5">
        <v>45104</v>
      </c>
      <c r="E5460" s="6" t="s">
        <v>2414</v>
      </c>
      <c r="F5460" s="7">
        <v>220801</v>
      </c>
      <c r="G5460" s="6" t="s">
        <v>17</v>
      </c>
      <c r="H5460" s="7">
        <v>23184</v>
      </c>
      <c r="I5460" s="143"/>
      <c r="J5460" s="144"/>
      <c r="K5460" s="145"/>
      <c r="L5460" t="str">
        <f t="shared" si="310"/>
        <v>37825</v>
      </c>
      <c r="M5460">
        <f t="shared" si="311"/>
        <v>37825</v>
      </c>
      <c r="N5460" s="37">
        <f t="shared" si="309"/>
        <v>220801</v>
      </c>
    </row>
    <row r="5461" spans="1:14" x14ac:dyDescent="0.3">
      <c r="A5461" s="3">
        <v>7</v>
      </c>
      <c r="B5461" s="142"/>
      <c r="C5461" s="4" t="s">
        <v>8899</v>
      </c>
      <c r="D5461" s="5">
        <v>45106</v>
      </c>
      <c r="E5461" s="6" t="s">
        <v>3338</v>
      </c>
      <c r="F5461" s="7">
        <v>759409</v>
      </c>
      <c r="G5461" s="6" t="s">
        <v>17</v>
      </c>
      <c r="H5461" s="7">
        <v>79738</v>
      </c>
      <c r="I5461" s="143"/>
      <c r="J5461" s="144"/>
      <c r="K5461" s="145"/>
      <c r="L5461" t="str">
        <f t="shared" si="310"/>
        <v>37909</v>
      </c>
      <c r="M5461">
        <f t="shared" si="311"/>
        <v>37909</v>
      </c>
      <c r="N5461" s="37">
        <f t="shared" si="309"/>
        <v>759409</v>
      </c>
    </row>
    <row r="5462" spans="1:14" x14ac:dyDescent="0.3">
      <c r="A5462" s="3">
        <v>7</v>
      </c>
      <c r="B5462" s="142"/>
      <c r="C5462" s="4" t="s">
        <v>8900</v>
      </c>
      <c r="D5462" s="5">
        <v>45106</v>
      </c>
      <c r="E5462" s="6" t="s">
        <v>2364</v>
      </c>
      <c r="F5462" s="7">
        <v>930864</v>
      </c>
      <c r="G5462" s="6" t="s">
        <v>17</v>
      </c>
      <c r="H5462" s="7">
        <v>97741</v>
      </c>
      <c r="I5462" s="143"/>
      <c r="J5462" s="144"/>
      <c r="K5462" s="145"/>
      <c r="L5462" t="str">
        <f t="shared" si="310"/>
        <v>37912</v>
      </c>
      <c r="M5462">
        <f t="shared" si="311"/>
        <v>37912</v>
      </c>
      <c r="N5462" s="37">
        <f t="shared" si="309"/>
        <v>930864</v>
      </c>
    </row>
    <row r="5463" spans="1:14" x14ac:dyDescent="0.3">
      <c r="A5463" s="3">
        <v>7</v>
      </c>
      <c r="B5463" s="142"/>
      <c r="C5463" s="4" t="s">
        <v>8901</v>
      </c>
      <c r="D5463" s="5">
        <v>45104</v>
      </c>
      <c r="E5463" s="6" t="s">
        <v>2364</v>
      </c>
      <c r="F5463" s="7">
        <v>732983</v>
      </c>
      <c r="G5463" s="6" t="s">
        <v>17</v>
      </c>
      <c r="H5463" s="7">
        <v>76963</v>
      </c>
      <c r="I5463" s="143"/>
      <c r="J5463" s="144"/>
      <c r="K5463" s="145"/>
      <c r="L5463" t="str">
        <f t="shared" si="310"/>
        <v>37819</v>
      </c>
      <c r="M5463">
        <f t="shared" si="311"/>
        <v>37819</v>
      </c>
      <c r="N5463" s="37">
        <f t="shared" si="309"/>
        <v>732983</v>
      </c>
    </row>
    <row r="5464" spans="1:14" x14ac:dyDescent="0.3">
      <c r="A5464" s="3">
        <v>7</v>
      </c>
      <c r="B5464" s="142"/>
      <c r="C5464" s="4" t="s">
        <v>8902</v>
      </c>
      <c r="D5464" s="5">
        <v>45104</v>
      </c>
      <c r="E5464" s="6" t="s">
        <v>2364</v>
      </c>
      <c r="F5464" s="7">
        <v>407923</v>
      </c>
      <c r="G5464" s="6" t="s">
        <v>17</v>
      </c>
      <c r="H5464" s="7">
        <v>42832</v>
      </c>
      <c r="I5464" s="143"/>
      <c r="J5464" s="144"/>
      <c r="K5464" s="145"/>
      <c r="L5464" t="str">
        <f t="shared" si="310"/>
        <v>37821</v>
      </c>
      <c r="M5464">
        <f t="shared" si="311"/>
        <v>37821</v>
      </c>
      <c r="N5464" s="37">
        <f t="shared" si="309"/>
        <v>407923</v>
      </c>
    </row>
    <row r="5465" spans="1:14" x14ac:dyDescent="0.3">
      <c r="A5465" s="3">
        <v>7</v>
      </c>
      <c r="B5465" s="142"/>
      <c r="C5465" s="4" t="s">
        <v>8903</v>
      </c>
      <c r="D5465" s="5">
        <v>45105</v>
      </c>
      <c r="E5465" s="6" t="s">
        <v>3338</v>
      </c>
      <c r="F5465" s="7">
        <v>770362</v>
      </c>
      <c r="G5465" s="6" t="s">
        <v>17</v>
      </c>
      <c r="H5465" s="7">
        <v>80888</v>
      </c>
      <c r="I5465" s="143"/>
      <c r="J5465" s="144"/>
      <c r="K5465" s="145"/>
      <c r="L5465" t="str">
        <f t="shared" si="310"/>
        <v>37860</v>
      </c>
      <c r="M5465">
        <f t="shared" si="311"/>
        <v>37860</v>
      </c>
      <c r="N5465" s="37">
        <f t="shared" si="309"/>
        <v>770362</v>
      </c>
    </row>
    <row r="5466" spans="1:14" x14ac:dyDescent="0.3">
      <c r="A5466" s="3">
        <v>7</v>
      </c>
      <c r="B5466" s="142"/>
      <c r="C5466" s="4" t="s">
        <v>8904</v>
      </c>
      <c r="D5466" s="5">
        <v>45098</v>
      </c>
      <c r="E5466" s="6" t="s">
        <v>6686</v>
      </c>
      <c r="F5466" s="7">
        <v>652251</v>
      </c>
      <c r="G5466" s="6" t="s">
        <v>17</v>
      </c>
      <c r="H5466" s="7">
        <v>68486</v>
      </c>
      <c r="I5466" s="143"/>
      <c r="J5466" s="144"/>
      <c r="K5466" s="145"/>
      <c r="L5466" t="str">
        <f t="shared" si="310"/>
        <v>36376</v>
      </c>
      <c r="M5466">
        <f t="shared" si="311"/>
        <v>36376</v>
      </c>
      <c r="N5466" s="37">
        <f t="shared" si="309"/>
        <v>652251</v>
      </c>
    </row>
    <row r="5467" spans="1:14" x14ac:dyDescent="0.3">
      <c r="A5467" s="3">
        <v>7</v>
      </c>
      <c r="B5467" s="142"/>
      <c r="C5467" s="4" t="s">
        <v>8905</v>
      </c>
      <c r="D5467" s="5">
        <v>45078</v>
      </c>
      <c r="E5467" s="6" t="s">
        <v>2414</v>
      </c>
      <c r="F5467" s="7">
        <v>366491</v>
      </c>
      <c r="G5467" s="6" t="s">
        <v>17</v>
      </c>
      <c r="H5467" s="7">
        <v>38482</v>
      </c>
      <c r="I5467" s="143"/>
      <c r="J5467" s="144"/>
      <c r="K5467" s="145"/>
      <c r="L5467" t="str">
        <f t="shared" si="310"/>
        <v>32777</v>
      </c>
      <c r="M5467">
        <f t="shared" si="311"/>
        <v>32777</v>
      </c>
      <c r="N5467" s="37">
        <f t="shared" si="309"/>
        <v>366491</v>
      </c>
    </row>
    <row r="5468" spans="1:14" x14ac:dyDescent="0.3">
      <c r="A5468" s="3">
        <v>7</v>
      </c>
      <c r="B5468" s="142"/>
      <c r="C5468" s="4" t="s">
        <v>8906</v>
      </c>
      <c r="D5468" s="5">
        <v>45080</v>
      </c>
      <c r="E5468" s="6" t="s">
        <v>2364</v>
      </c>
      <c r="F5468" s="7">
        <v>1123849</v>
      </c>
      <c r="G5468" s="6" t="s">
        <v>17</v>
      </c>
      <c r="H5468" s="7">
        <v>118004</v>
      </c>
      <c r="I5468" s="143"/>
      <c r="J5468" s="144"/>
      <c r="K5468" s="145"/>
      <c r="L5468" t="str">
        <f t="shared" si="310"/>
        <v>32999</v>
      </c>
      <c r="M5468">
        <f t="shared" si="311"/>
        <v>32999</v>
      </c>
      <c r="N5468" s="37">
        <f t="shared" si="309"/>
        <v>1123849</v>
      </c>
    </row>
    <row r="5469" spans="1:14" x14ac:dyDescent="0.3">
      <c r="A5469" s="3">
        <v>7</v>
      </c>
      <c r="B5469" s="142"/>
      <c r="C5469" s="4" t="s">
        <v>8907</v>
      </c>
      <c r="D5469" s="5">
        <v>45079</v>
      </c>
      <c r="E5469" s="6" t="s">
        <v>2414</v>
      </c>
      <c r="F5469" s="7">
        <v>1008549</v>
      </c>
      <c r="G5469" s="6" t="s">
        <v>17</v>
      </c>
      <c r="H5469" s="7">
        <v>105898</v>
      </c>
      <c r="I5469" s="143"/>
      <c r="J5469" s="144"/>
      <c r="K5469" s="145"/>
      <c r="L5469" t="str">
        <f t="shared" si="310"/>
        <v>32845</v>
      </c>
      <c r="M5469">
        <f t="shared" si="311"/>
        <v>32845</v>
      </c>
      <c r="N5469" s="37">
        <f t="shared" si="309"/>
        <v>1008549</v>
      </c>
    </row>
    <row r="5470" spans="1:14" x14ac:dyDescent="0.3">
      <c r="A5470" s="3">
        <v>7</v>
      </c>
      <c r="B5470" s="142"/>
      <c r="C5470" s="4" t="s">
        <v>8908</v>
      </c>
      <c r="D5470" s="5">
        <v>45084</v>
      </c>
      <c r="E5470" s="6" t="s">
        <v>2414</v>
      </c>
      <c r="F5470" s="7">
        <v>1221638</v>
      </c>
      <c r="G5470" s="6" t="s">
        <v>17</v>
      </c>
      <c r="H5470" s="7">
        <v>128272</v>
      </c>
      <c r="I5470" s="143"/>
      <c r="J5470" s="144"/>
      <c r="K5470" s="145"/>
      <c r="L5470" t="str">
        <f t="shared" si="310"/>
        <v>33319</v>
      </c>
      <c r="M5470">
        <f t="shared" si="311"/>
        <v>33319</v>
      </c>
      <c r="N5470" s="37">
        <f t="shared" si="309"/>
        <v>1221638</v>
      </c>
    </row>
    <row r="5471" spans="1:14" x14ac:dyDescent="0.3">
      <c r="A5471" s="3">
        <v>7</v>
      </c>
      <c r="B5471" s="142"/>
      <c r="C5471" s="4" t="s">
        <v>8909</v>
      </c>
      <c r="D5471" s="5">
        <v>45087</v>
      </c>
      <c r="E5471" s="6" t="s">
        <v>2414</v>
      </c>
      <c r="F5471" s="7">
        <v>991163</v>
      </c>
      <c r="G5471" s="6" t="s">
        <v>17</v>
      </c>
      <c r="H5471" s="7">
        <v>104072</v>
      </c>
      <c r="I5471" s="143"/>
      <c r="J5471" s="144"/>
      <c r="K5471" s="145"/>
      <c r="L5471" t="str">
        <f t="shared" si="310"/>
        <v>34555</v>
      </c>
      <c r="M5471">
        <f t="shared" si="311"/>
        <v>34555</v>
      </c>
      <c r="N5471" s="37">
        <f t="shared" si="309"/>
        <v>991163</v>
      </c>
    </row>
    <row r="5472" spans="1:14" x14ac:dyDescent="0.3">
      <c r="A5472" s="3">
        <v>7</v>
      </c>
      <c r="B5472" s="142"/>
      <c r="C5472" s="4" t="s">
        <v>8910</v>
      </c>
      <c r="D5472" s="5">
        <v>45082</v>
      </c>
      <c r="E5472" s="6" t="s">
        <v>3338</v>
      </c>
      <c r="F5472" s="7">
        <v>935963</v>
      </c>
      <c r="G5472" s="6" t="s">
        <v>17</v>
      </c>
      <c r="H5472" s="7">
        <v>98276</v>
      </c>
      <c r="I5472" s="143"/>
      <c r="J5472" s="144"/>
      <c r="K5472" s="145"/>
      <c r="L5472" t="str">
        <f t="shared" si="310"/>
        <v>33107</v>
      </c>
      <c r="M5472">
        <f t="shared" si="311"/>
        <v>33107</v>
      </c>
      <c r="N5472" s="37">
        <f t="shared" si="309"/>
        <v>935963</v>
      </c>
    </row>
    <row r="5473" spans="1:14" x14ac:dyDescent="0.3">
      <c r="A5473" s="3">
        <v>7</v>
      </c>
      <c r="B5473" s="142"/>
      <c r="C5473" s="4" t="s">
        <v>8911</v>
      </c>
      <c r="D5473" s="5">
        <v>45091</v>
      </c>
      <c r="E5473" s="6" t="s">
        <v>6572</v>
      </c>
      <c r="F5473" s="7">
        <v>654953</v>
      </c>
      <c r="G5473" s="6" t="s">
        <v>17</v>
      </c>
      <c r="H5473" s="7">
        <v>68770</v>
      </c>
      <c r="I5473" s="143"/>
      <c r="J5473" s="144"/>
      <c r="K5473" s="145"/>
      <c r="L5473" t="str">
        <f t="shared" si="310"/>
        <v>34758</v>
      </c>
      <c r="M5473">
        <f t="shared" si="311"/>
        <v>34758</v>
      </c>
      <c r="N5473" s="37">
        <f t="shared" si="309"/>
        <v>654953</v>
      </c>
    </row>
    <row r="5474" spans="1:14" x14ac:dyDescent="0.3">
      <c r="A5474" s="3">
        <v>7</v>
      </c>
      <c r="B5474" s="142"/>
      <c r="C5474" s="4" t="s">
        <v>8912</v>
      </c>
      <c r="D5474" s="5">
        <v>45091</v>
      </c>
      <c r="E5474" s="6" t="s">
        <v>2414</v>
      </c>
      <c r="F5474" s="7">
        <v>597050</v>
      </c>
      <c r="G5474" s="6" t="s">
        <v>17</v>
      </c>
      <c r="H5474" s="7">
        <v>62690</v>
      </c>
      <c r="I5474" s="143"/>
      <c r="J5474" s="144"/>
      <c r="K5474" s="145"/>
      <c r="L5474" t="str">
        <f t="shared" si="310"/>
        <v>34765</v>
      </c>
      <c r="M5474">
        <f t="shared" si="311"/>
        <v>34765</v>
      </c>
      <c r="N5474" s="37">
        <f t="shared" si="309"/>
        <v>597050</v>
      </c>
    </row>
    <row r="5475" spans="1:14" x14ac:dyDescent="0.3">
      <c r="A5475" s="3">
        <v>7</v>
      </c>
      <c r="B5475" s="142"/>
      <c r="C5475" s="4" t="s">
        <v>8913</v>
      </c>
      <c r="D5475" s="5">
        <v>45087</v>
      </c>
      <c r="E5475" s="6" t="s">
        <v>6572</v>
      </c>
      <c r="F5475" s="7">
        <v>408375</v>
      </c>
      <c r="G5475" s="6" t="s">
        <v>17</v>
      </c>
      <c r="H5475" s="7">
        <v>42879</v>
      </c>
      <c r="I5475" s="143"/>
      <c r="J5475" s="144"/>
      <c r="K5475" s="145"/>
      <c r="L5475" t="str">
        <f t="shared" si="310"/>
        <v>34553</v>
      </c>
      <c r="M5475">
        <f t="shared" si="311"/>
        <v>34553</v>
      </c>
      <c r="N5475" s="37">
        <f t="shared" si="309"/>
        <v>408375</v>
      </c>
    </row>
    <row r="5476" spans="1:14" x14ac:dyDescent="0.3">
      <c r="A5476" s="3">
        <v>7</v>
      </c>
      <c r="B5476" s="142"/>
      <c r="C5476" s="4" t="s">
        <v>8914</v>
      </c>
      <c r="D5476" s="5">
        <v>45093</v>
      </c>
      <c r="E5476" s="6" t="s">
        <v>6572</v>
      </c>
      <c r="F5476" s="7">
        <v>1379968</v>
      </c>
      <c r="G5476" s="6" t="s">
        <v>17</v>
      </c>
      <c r="H5476" s="7">
        <v>144897</v>
      </c>
      <c r="I5476" s="143"/>
      <c r="J5476" s="144"/>
      <c r="K5476" s="145"/>
      <c r="L5476" t="str">
        <f t="shared" si="310"/>
        <v>36001</v>
      </c>
      <c r="M5476">
        <f t="shared" si="311"/>
        <v>36001</v>
      </c>
      <c r="N5476" s="37">
        <f t="shared" si="309"/>
        <v>1379968</v>
      </c>
    </row>
    <row r="5477" spans="1:14" x14ac:dyDescent="0.3">
      <c r="A5477" s="3">
        <v>7</v>
      </c>
      <c r="B5477" s="142"/>
      <c r="C5477" s="4" t="s">
        <v>8915</v>
      </c>
      <c r="D5477" s="5">
        <v>45094</v>
      </c>
      <c r="E5477" s="6" t="s">
        <v>6572</v>
      </c>
      <c r="F5477" s="7">
        <v>720555</v>
      </c>
      <c r="G5477" s="6" t="s">
        <v>17</v>
      </c>
      <c r="H5477" s="7">
        <v>75658</v>
      </c>
      <c r="I5477" s="143"/>
      <c r="J5477" s="144"/>
      <c r="K5477" s="145"/>
      <c r="L5477" t="str">
        <f t="shared" si="310"/>
        <v>36165</v>
      </c>
      <c r="M5477">
        <f t="shared" si="311"/>
        <v>36165</v>
      </c>
      <c r="N5477" s="37">
        <f t="shared" si="309"/>
        <v>720555</v>
      </c>
    </row>
    <row r="5478" spans="1:14" x14ac:dyDescent="0.3">
      <c r="A5478" s="3">
        <v>7</v>
      </c>
      <c r="B5478" s="142"/>
      <c r="C5478" s="4" t="s">
        <v>8916</v>
      </c>
      <c r="D5478" s="5">
        <v>45096</v>
      </c>
      <c r="E5478" s="6" t="s">
        <v>6572</v>
      </c>
      <c r="F5478" s="7">
        <v>1001044</v>
      </c>
      <c r="G5478" s="6" t="s">
        <v>17</v>
      </c>
      <c r="H5478" s="7">
        <v>105110</v>
      </c>
      <c r="I5478" s="143"/>
      <c r="J5478" s="144"/>
      <c r="K5478" s="145"/>
      <c r="L5478" t="str">
        <f t="shared" si="310"/>
        <v>36214</v>
      </c>
      <c r="M5478">
        <f t="shared" si="311"/>
        <v>36214</v>
      </c>
      <c r="N5478" s="37">
        <f t="shared" si="309"/>
        <v>1001044</v>
      </c>
    </row>
    <row r="5479" spans="1:14" x14ac:dyDescent="0.3">
      <c r="A5479" s="3">
        <v>7</v>
      </c>
      <c r="B5479" s="142"/>
      <c r="C5479" s="4" t="s">
        <v>8917</v>
      </c>
      <c r="D5479" s="5">
        <v>45093</v>
      </c>
      <c r="E5479" s="6" t="s">
        <v>6572</v>
      </c>
      <c r="F5479" s="7">
        <v>1167332</v>
      </c>
      <c r="G5479" s="6" t="s">
        <v>17</v>
      </c>
      <c r="H5479" s="7">
        <v>122570</v>
      </c>
      <c r="I5479" s="143"/>
      <c r="J5479" s="144"/>
      <c r="K5479" s="145"/>
      <c r="L5479" t="str">
        <f t="shared" si="310"/>
        <v>36017</v>
      </c>
      <c r="M5479">
        <f t="shared" si="311"/>
        <v>36017</v>
      </c>
      <c r="N5479" s="37">
        <f t="shared" si="309"/>
        <v>1167332</v>
      </c>
    </row>
    <row r="5480" spans="1:14" x14ac:dyDescent="0.3">
      <c r="A5480" s="3">
        <v>7</v>
      </c>
      <c r="B5480" s="142"/>
      <c r="C5480" s="4" t="s">
        <v>8918</v>
      </c>
      <c r="D5480" s="5">
        <v>45094</v>
      </c>
      <c r="E5480" s="6" t="s">
        <v>6572</v>
      </c>
      <c r="F5480" s="7">
        <v>552002</v>
      </c>
      <c r="G5480" s="6" t="s">
        <v>17</v>
      </c>
      <c r="H5480" s="7">
        <v>57960</v>
      </c>
      <c r="I5480" s="143"/>
      <c r="J5480" s="144"/>
      <c r="K5480" s="145"/>
      <c r="L5480" t="str">
        <f t="shared" si="310"/>
        <v>36191</v>
      </c>
      <c r="M5480">
        <f t="shared" si="311"/>
        <v>36191</v>
      </c>
      <c r="N5480" s="37">
        <f t="shared" si="309"/>
        <v>552002</v>
      </c>
    </row>
    <row r="5481" spans="1:14" x14ac:dyDescent="0.3">
      <c r="A5481" s="3">
        <v>7</v>
      </c>
      <c r="B5481" s="142"/>
      <c r="C5481" s="4" t="s">
        <v>8919</v>
      </c>
      <c r="D5481" s="5">
        <v>45098</v>
      </c>
      <c r="E5481" s="6" t="s">
        <v>2414</v>
      </c>
      <c r="F5481" s="7">
        <v>1060626</v>
      </c>
      <c r="G5481" s="6" t="s">
        <v>17</v>
      </c>
      <c r="H5481" s="7">
        <v>111366</v>
      </c>
      <c r="I5481" s="143"/>
      <c r="J5481" s="144"/>
      <c r="K5481" s="145"/>
      <c r="L5481" t="str">
        <f t="shared" si="310"/>
        <v>36370</v>
      </c>
      <c r="M5481">
        <f t="shared" si="311"/>
        <v>36370</v>
      </c>
      <c r="N5481" s="37">
        <f t="shared" si="309"/>
        <v>1060626</v>
      </c>
    </row>
    <row r="5482" spans="1:14" x14ac:dyDescent="0.3">
      <c r="A5482" s="3">
        <v>7</v>
      </c>
      <c r="B5482" s="142"/>
      <c r="C5482" s="4" t="s">
        <v>8920</v>
      </c>
      <c r="D5482" s="5">
        <v>45100</v>
      </c>
      <c r="E5482" s="6" t="s">
        <v>2414</v>
      </c>
      <c r="F5482" s="7">
        <v>565596</v>
      </c>
      <c r="G5482" s="6" t="s">
        <v>17</v>
      </c>
      <c r="H5482" s="7">
        <v>59388</v>
      </c>
      <c r="I5482" s="143"/>
      <c r="J5482" s="144"/>
      <c r="K5482" s="145"/>
      <c r="L5482" t="str">
        <f t="shared" si="310"/>
        <v>37490</v>
      </c>
      <c r="M5482">
        <f t="shared" si="311"/>
        <v>37490</v>
      </c>
      <c r="N5482" s="37">
        <f t="shared" si="309"/>
        <v>565596</v>
      </c>
    </row>
    <row r="5483" spans="1:14" x14ac:dyDescent="0.3">
      <c r="A5483" s="3">
        <v>7</v>
      </c>
      <c r="B5483" s="142"/>
      <c r="C5483" s="4" t="s">
        <v>8921</v>
      </c>
      <c r="D5483" s="5">
        <v>45079</v>
      </c>
      <c r="E5483" s="6" t="s">
        <v>3338</v>
      </c>
      <c r="F5483" s="7">
        <v>650203</v>
      </c>
      <c r="G5483" s="6" t="s">
        <v>17</v>
      </c>
      <c r="H5483" s="7">
        <v>68271</v>
      </c>
      <c r="I5483" s="143"/>
      <c r="J5483" s="144"/>
      <c r="K5483" s="145"/>
      <c r="L5483" t="str">
        <f t="shared" si="310"/>
        <v>32853</v>
      </c>
      <c r="M5483">
        <f t="shared" si="311"/>
        <v>32853</v>
      </c>
      <c r="N5483" s="37">
        <f t="shared" si="309"/>
        <v>650203</v>
      </c>
    </row>
    <row r="5484" spans="1:14" x14ac:dyDescent="0.3">
      <c r="A5484" s="3">
        <v>7</v>
      </c>
      <c r="B5484" s="142"/>
      <c r="C5484" s="4" t="s">
        <v>8922</v>
      </c>
      <c r="D5484" s="5">
        <v>45093</v>
      </c>
      <c r="E5484" s="6" t="s">
        <v>6572</v>
      </c>
      <c r="F5484" s="7">
        <v>1535721</v>
      </c>
      <c r="G5484" s="6" t="s">
        <v>17</v>
      </c>
      <c r="H5484" s="7">
        <v>161251</v>
      </c>
      <c r="I5484" s="143"/>
      <c r="J5484" s="144"/>
      <c r="K5484" s="145"/>
      <c r="L5484" t="str">
        <f t="shared" si="310"/>
        <v>35999</v>
      </c>
      <c r="M5484">
        <f t="shared" si="311"/>
        <v>35999</v>
      </c>
      <c r="N5484" s="37">
        <f t="shared" si="309"/>
        <v>1535721</v>
      </c>
    </row>
    <row r="5485" spans="1:14" x14ac:dyDescent="0.3">
      <c r="A5485" s="3">
        <v>7</v>
      </c>
      <c r="B5485" s="142"/>
      <c r="C5485" s="4" t="s">
        <v>8923</v>
      </c>
      <c r="D5485" s="5">
        <v>45098</v>
      </c>
      <c r="E5485" s="6" t="s">
        <v>6572</v>
      </c>
      <c r="F5485" s="7">
        <v>518323</v>
      </c>
      <c r="G5485" s="6" t="s">
        <v>17</v>
      </c>
      <c r="H5485" s="7">
        <v>54424</v>
      </c>
      <c r="I5485" s="143"/>
      <c r="J5485" s="144"/>
      <c r="K5485" s="145"/>
      <c r="L5485" t="str">
        <f t="shared" si="310"/>
        <v>36387</v>
      </c>
      <c r="M5485">
        <f t="shared" si="311"/>
        <v>36387</v>
      </c>
      <c r="N5485" s="37">
        <f t="shared" si="309"/>
        <v>518323</v>
      </c>
    </row>
    <row r="5486" spans="1:14" x14ac:dyDescent="0.3">
      <c r="A5486" s="3">
        <v>7</v>
      </c>
      <c r="B5486" s="142"/>
      <c r="C5486" s="4" t="s">
        <v>8924</v>
      </c>
      <c r="D5486" s="5">
        <v>45099</v>
      </c>
      <c r="E5486" s="6" t="s">
        <v>3338</v>
      </c>
      <c r="F5486" s="7">
        <v>1290691</v>
      </c>
      <c r="G5486" s="6" t="s">
        <v>17</v>
      </c>
      <c r="H5486" s="7">
        <v>135523</v>
      </c>
      <c r="I5486" s="143"/>
      <c r="J5486" s="144"/>
      <c r="K5486" s="145"/>
      <c r="L5486" t="str">
        <f t="shared" si="310"/>
        <v>37161</v>
      </c>
      <c r="M5486">
        <f t="shared" si="311"/>
        <v>37161</v>
      </c>
      <c r="N5486" s="37">
        <f t="shared" si="309"/>
        <v>1290691</v>
      </c>
    </row>
    <row r="5487" spans="1:14" x14ac:dyDescent="0.3">
      <c r="A5487" s="3">
        <v>7</v>
      </c>
      <c r="B5487" s="142"/>
      <c r="C5487" s="4" t="s">
        <v>8925</v>
      </c>
      <c r="D5487" s="5">
        <v>45101</v>
      </c>
      <c r="E5487" s="6" t="s">
        <v>6572</v>
      </c>
      <c r="F5487" s="7">
        <v>679872</v>
      </c>
      <c r="G5487" s="6" t="s">
        <v>17</v>
      </c>
      <c r="H5487" s="7">
        <v>71387</v>
      </c>
      <c r="I5487" s="143"/>
      <c r="J5487" s="144"/>
      <c r="K5487" s="145"/>
      <c r="L5487" t="str">
        <f t="shared" si="310"/>
        <v>37650</v>
      </c>
      <c r="M5487">
        <f t="shared" si="311"/>
        <v>37650</v>
      </c>
      <c r="N5487" s="37">
        <f t="shared" si="309"/>
        <v>679872</v>
      </c>
    </row>
    <row r="5488" spans="1:14" x14ac:dyDescent="0.3">
      <c r="A5488" s="3">
        <v>7</v>
      </c>
      <c r="B5488" s="142"/>
      <c r="C5488" s="4" t="s">
        <v>8926</v>
      </c>
      <c r="D5488" s="5">
        <v>45103</v>
      </c>
      <c r="E5488" s="6" t="s">
        <v>3338</v>
      </c>
      <c r="F5488" s="7">
        <v>352723</v>
      </c>
      <c r="G5488" s="6" t="s">
        <v>17</v>
      </c>
      <c r="H5488" s="7">
        <v>37036</v>
      </c>
      <c r="I5488" s="143"/>
      <c r="J5488" s="144"/>
      <c r="K5488" s="145"/>
      <c r="L5488" t="str">
        <f t="shared" si="310"/>
        <v>37699</v>
      </c>
      <c r="M5488">
        <f t="shared" si="311"/>
        <v>37699</v>
      </c>
      <c r="N5488" s="37">
        <f t="shared" si="309"/>
        <v>352723</v>
      </c>
    </row>
    <row r="5489" spans="1:14" x14ac:dyDescent="0.3">
      <c r="A5489" s="3">
        <v>7</v>
      </c>
      <c r="B5489" s="142"/>
      <c r="C5489" s="4" t="s">
        <v>8927</v>
      </c>
      <c r="D5489" s="5">
        <v>45101</v>
      </c>
      <c r="E5489" s="6" t="s">
        <v>6686</v>
      </c>
      <c r="F5489" s="7">
        <v>679872</v>
      </c>
      <c r="G5489" s="6" t="s">
        <v>17</v>
      </c>
      <c r="H5489" s="7">
        <v>71387</v>
      </c>
      <c r="I5489" s="143"/>
      <c r="J5489" s="144"/>
      <c r="K5489" s="145"/>
      <c r="L5489" t="str">
        <f t="shared" si="310"/>
        <v>37651</v>
      </c>
      <c r="M5489">
        <f t="shared" si="311"/>
        <v>37651</v>
      </c>
      <c r="N5489" s="37">
        <f t="shared" si="309"/>
        <v>679872</v>
      </c>
    </row>
    <row r="5490" spans="1:14" x14ac:dyDescent="0.3">
      <c r="A5490" s="3">
        <v>7</v>
      </c>
      <c r="B5490" s="142"/>
      <c r="C5490" s="4" t="s">
        <v>8928</v>
      </c>
      <c r="D5490" s="5">
        <v>45104</v>
      </c>
      <c r="E5490" s="6" t="s">
        <v>2414</v>
      </c>
      <c r="F5490" s="7">
        <v>1056777</v>
      </c>
      <c r="G5490" s="6" t="s">
        <v>17</v>
      </c>
      <c r="H5490" s="7">
        <v>110962</v>
      </c>
      <c r="I5490" s="143"/>
      <c r="J5490" s="144"/>
      <c r="K5490" s="145"/>
      <c r="L5490" t="str">
        <f t="shared" si="310"/>
        <v>37777</v>
      </c>
      <c r="M5490">
        <f t="shared" si="311"/>
        <v>37777</v>
      </c>
      <c r="N5490" s="37">
        <f t="shared" si="309"/>
        <v>1056777</v>
      </c>
    </row>
    <row r="5491" spans="1:14" x14ac:dyDescent="0.3">
      <c r="A5491" s="3">
        <v>7</v>
      </c>
      <c r="B5491" s="142"/>
      <c r="C5491" s="4" t="s">
        <v>8929</v>
      </c>
      <c r="D5491" s="5">
        <v>45104</v>
      </c>
      <c r="E5491" s="6" t="s">
        <v>2364</v>
      </c>
      <c r="F5491" s="7">
        <v>924199</v>
      </c>
      <c r="G5491" s="6" t="s">
        <v>17</v>
      </c>
      <c r="H5491" s="7">
        <v>97041</v>
      </c>
      <c r="I5491" s="143"/>
      <c r="J5491" s="144"/>
      <c r="K5491" s="145"/>
      <c r="L5491" t="str">
        <f t="shared" si="310"/>
        <v>37817</v>
      </c>
      <c r="M5491">
        <f t="shared" si="311"/>
        <v>37817</v>
      </c>
      <c r="N5491" s="37">
        <f t="shared" si="309"/>
        <v>924199</v>
      </c>
    </row>
    <row r="5492" spans="1:14" x14ac:dyDescent="0.3">
      <c r="A5492" s="3">
        <v>7</v>
      </c>
      <c r="B5492" s="142"/>
      <c r="C5492" s="4" t="s">
        <v>8930</v>
      </c>
      <c r="D5492" s="5">
        <v>45107</v>
      </c>
      <c r="E5492" s="6" t="s">
        <v>2414</v>
      </c>
      <c r="F5492" s="7">
        <v>777836</v>
      </c>
      <c r="G5492" s="6" t="s">
        <v>17</v>
      </c>
      <c r="H5492" s="7">
        <v>81673</v>
      </c>
      <c r="I5492" s="143"/>
      <c r="J5492" s="144"/>
      <c r="K5492" s="145"/>
      <c r="L5492" t="str">
        <f t="shared" si="310"/>
        <v>39041</v>
      </c>
      <c r="M5492">
        <f t="shared" si="311"/>
        <v>39041</v>
      </c>
      <c r="N5492" s="37">
        <f t="shared" si="309"/>
        <v>777836</v>
      </c>
    </row>
    <row r="5493" spans="1:14" x14ac:dyDescent="0.3">
      <c r="A5493" s="3">
        <v>7</v>
      </c>
      <c r="B5493" s="142"/>
      <c r="C5493" s="4" t="s">
        <v>8931</v>
      </c>
      <c r="D5493" s="5">
        <v>45086</v>
      </c>
      <c r="E5493" s="6" t="s">
        <v>47</v>
      </c>
      <c r="F5493" s="7">
        <v>403871</v>
      </c>
      <c r="G5493" s="6" t="s">
        <v>17</v>
      </c>
      <c r="H5493" s="7">
        <v>42406</v>
      </c>
      <c r="I5493" s="143"/>
      <c r="J5493" s="144"/>
      <c r="K5493" s="145"/>
      <c r="L5493" t="str">
        <f t="shared" si="310"/>
        <v>34308</v>
      </c>
      <c r="M5493">
        <f t="shared" si="311"/>
        <v>34308</v>
      </c>
      <c r="N5493" s="37">
        <f t="shared" si="309"/>
        <v>403871</v>
      </c>
    </row>
    <row r="5494" spans="1:14" x14ac:dyDescent="0.3">
      <c r="A5494" s="3">
        <v>7</v>
      </c>
      <c r="B5494" s="142"/>
      <c r="C5494" s="4" t="s">
        <v>8932</v>
      </c>
      <c r="D5494" s="5">
        <v>45105</v>
      </c>
      <c r="E5494" s="6" t="s">
        <v>2414</v>
      </c>
      <c r="F5494" s="7">
        <v>777117</v>
      </c>
      <c r="G5494" s="6" t="s">
        <v>17</v>
      </c>
      <c r="H5494" s="7">
        <v>81597</v>
      </c>
      <c r="I5494" s="143"/>
      <c r="J5494" s="144"/>
      <c r="K5494" s="145"/>
      <c r="L5494" t="str">
        <f t="shared" si="310"/>
        <v>37880</v>
      </c>
      <c r="M5494">
        <f t="shared" si="311"/>
        <v>37880</v>
      </c>
      <c r="N5494" s="37">
        <f t="shared" si="309"/>
        <v>777117</v>
      </c>
    </row>
    <row r="5495" spans="1:14" x14ac:dyDescent="0.3">
      <c r="A5495" s="3">
        <v>7</v>
      </c>
      <c r="B5495" s="142"/>
      <c r="C5495" s="4" t="s">
        <v>8933</v>
      </c>
      <c r="D5495" s="5">
        <v>45090</v>
      </c>
      <c r="E5495" s="6" t="s">
        <v>47</v>
      </c>
      <c r="F5495" s="7">
        <v>1423065</v>
      </c>
      <c r="G5495" s="6" t="s">
        <v>17</v>
      </c>
      <c r="H5495" s="7">
        <v>149422</v>
      </c>
      <c r="I5495" s="143"/>
      <c r="J5495" s="144"/>
      <c r="K5495" s="145"/>
      <c r="L5495" t="str">
        <f t="shared" si="310"/>
        <v>34658</v>
      </c>
      <c r="M5495">
        <f t="shared" si="311"/>
        <v>34658</v>
      </c>
      <c r="N5495" s="37">
        <f t="shared" ref="N5495:N5558" si="312">+F5495</f>
        <v>1423065</v>
      </c>
    </row>
    <row r="5496" spans="1:14" x14ac:dyDescent="0.3">
      <c r="A5496" s="3">
        <v>7</v>
      </c>
      <c r="B5496" s="142"/>
      <c r="C5496" s="4" t="s">
        <v>8934</v>
      </c>
      <c r="D5496" s="5">
        <v>45082</v>
      </c>
      <c r="E5496" s="6" t="s">
        <v>2364</v>
      </c>
      <c r="F5496" s="7">
        <v>774414</v>
      </c>
      <c r="G5496" s="6" t="s">
        <v>17</v>
      </c>
      <c r="H5496" s="7">
        <v>81313</v>
      </c>
      <c r="I5496" s="143"/>
      <c r="J5496" s="144"/>
      <c r="K5496" s="145"/>
      <c r="L5496" t="str">
        <f t="shared" si="310"/>
        <v>33084</v>
      </c>
      <c r="M5496">
        <f t="shared" si="311"/>
        <v>33084</v>
      </c>
      <c r="N5496" s="37">
        <f t="shared" si="312"/>
        <v>774414</v>
      </c>
    </row>
    <row r="5497" spans="1:14" x14ac:dyDescent="0.3">
      <c r="A5497" s="3">
        <v>7</v>
      </c>
      <c r="B5497" s="142"/>
      <c r="C5497" s="4" t="s">
        <v>8935</v>
      </c>
      <c r="D5497" s="5">
        <v>45097</v>
      </c>
      <c r="E5497" s="6" t="s">
        <v>2364</v>
      </c>
      <c r="F5497" s="7">
        <v>652948</v>
      </c>
      <c r="G5497" s="6" t="s">
        <v>17</v>
      </c>
      <c r="H5497" s="7">
        <v>68560</v>
      </c>
      <c r="I5497" s="143"/>
      <c r="J5497" s="144"/>
      <c r="K5497" s="145"/>
      <c r="L5497" t="str">
        <f t="shared" si="310"/>
        <v>36322</v>
      </c>
      <c r="M5497">
        <f t="shared" si="311"/>
        <v>36322</v>
      </c>
      <c r="N5497" s="37">
        <f t="shared" si="312"/>
        <v>652948</v>
      </c>
    </row>
    <row r="5498" spans="1:14" x14ac:dyDescent="0.3">
      <c r="A5498" s="3">
        <v>7</v>
      </c>
      <c r="B5498" s="142"/>
      <c r="C5498" s="4" t="s">
        <v>8936</v>
      </c>
      <c r="D5498" s="5">
        <v>45089</v>
      </c>
      <c r="E5498" s="6" t="s">
        <v>3338</v>
      </c>
      <c r="F5498" s="7">
        <v>870597</v>
      </c>
      <c r="G5498" s="6" t="s">
        <v>17</v>
      </c>
      <c r="H5498" s="7">
        <v>91413</v>
      </c>
      <c r="I5498" s="143"/>
      <c r="J5498" s="144"/>
      <c r="K5498" s="145"/>
      <c r="L5498" t="str">
        <f t="shared" si="310"/>
        <v>34573</v>
      </c>
      <c r="M5498">
        <f t="shared" si="311"/>
        <v>34573</v>
      </c>
      <c r="N5498" s="37">
        <f t="shared" si="312"/>
        <v>870597</v>
      </c>
    </row>
    <row r="5499" spans="1:14" x14ac:dyDescent="0.3">
      <c r="A5499" s="3">
        <v>7</v>
      </c>
      <c r="B5499" s="142"/>
      <c r="C5499" s="4" t="s">
        <v>8937</v>
      </c>
      <c r="D5499" s="5">
        <v>45079</v>
      </c>
      <c r="E5499" s="6" t="s">
        <v>2414</v>
      </c>
      <c r="F5499" s="7">
        <v>271949</v>
      </c>
      <c r="G5499" s="6" t="s">
        <v>17</v>
      </c>
      <c r="H5499" s="7">
        <v>28555</v>
      </c>
      <c r="I5499" s="143"/>
      <c r="J5499" s="144"/>
      <c r="K5499" s="145"/>
      <c r="L5499" t="str">
        <f t="shared" si="310"/>
        <v>32828</v>
      </c>
      <c r="M5499">
        <f t="shared" si="311"/>
        <v>32828</v>
      </c>
      <c r="N5499" s="37">
        <f t="shared" si="312"/>
        <v>271949</v>
      </c>
    </row>
    <row r="5500" spans="1:14" x14ac:dyDescent="0.3">
      <c r="A5500" s="3">
        <v>7</v>
      </c>
      <c r="B5500" s="142"/>
      <c r="C5500" s="4" t="s">
        <v>8938</v>
      </c>
      <c r="D5500" s="5">
        <v>45079</v>
      </c>
      <c r="E5500" s="6" t="s">
        <v>2368</v>
      </c>
      <c r="F5500" s="7">
        <v>886820</v>
      </c>
      <c r="G5500" s="6" t="s">
        <v>17</v>
      </c>
      <c r="H5500" s="7">
        <v>93116</v>
      </c>
      <c r="I5500" s="143"/>
      <c r="J5500" s="144"/>
      <c r="K5500" s="145"/>
      <c r="L5500" t="str">
        <f t="shared" si="310"/>
        <v>32836</v>
      </c>
      <c r="M5500">
        <f t="shared" si="311"/>
        <v>32836</v>
      </c>
      <c r="N5500" s="37">
        <f t="shared" si="312"/>
        <v>886820</v>
      </c>
    </row>
    <row r="5501" spans="1:14" x14ac:dyDescent="0.3">
      <c r="A5501" s="3">
        <v>7</v>
      </c>
      <c r="B5501" s="142"/>
      <c r="C5501" s="4" t="s">
        <v>8939</v>
      </c>
      <c r="D5501" s="5">
        <v>45079</v>
      </c>
      <c r="E5501" s="6" t="s">
        <v>2364</v>
      </c>
      <c r="F5501" s="7">
        <v>610819</v>
      </c>
      <c r="G5501" s="6" t="s">
        <v>17</v>
      </c>
      <c r="H5501" s="7">
        <v>64136</v>
      </c>
      <c r="I5501" s="143"/>
      <c r="J5501" s="144"/>
      <c r="K5501" s="145"/>
      <c r="L5501" t="str">
        <f t="shared" si="310"/>
        <v>32837</v>
      </c>
      <c r="M5501">
        <f t="shared" si="311"/>
        <v>32837</v>
      </c>
      <c r="N5501" s="37">
        <f t="shared" si="312"/>
        <v>610819</v>
      </c>
    </row>
    <row r="5502" spans="1:14" x14ac:dyDescent="0.3">
      <c r="A5502" s="3">
        <v>7</v>
      </c>
      <c r="B5502" s="142"/>
      <c r="C5502" s="4" t="s">
        <v>8940</v>
      </c>
      <c r="D5502" s="5">
        <v>45080</v>
      </c>
      <c r="E5502" s="6" t="s">
        <v>2414</v>
      </c>
      <c r="F5502" s="7">
        <v>679872</v>
      </c>
      <c r="G5502" s="6" t="s">
        <v>17</v>
      </c>
      <c r="H5502" s="7">
        <v>71387</v>
      </c>
      <c r="I5502" s="143"/>
      <c r="J5502" s="144"/>
      <c r="K5502" s="145"/>
      <c r="L5502" t="str">
        <f t="shared" si="310"/>
        <v>33020</v>
      </c>
      <c r="M5502">
        <f t="shared" si="311"/>
        <v>33020</v>
      </c>
      <c r="N5502" s="37">
        <f t="shared" si="312"/>
        <v>679872</v>
      </c>
    </row>
    <row r="5503" spans="1:14" x14ac:dyDescent="0.3">
      <c r="A5503" s="3">
        <v>7</v>
      </c>
      <c r="B5503" s="142"/>
      <c r="C5503" s="4" t="s">
        <v>8941</v>
      </c>
      <c r="D5503" s="5">
        <v>45079</v>
      </c>
      <c r="E5503" s="6" t="s">
        <v>2368</v>
      </c>
      <c r="F5503" s="7">
        <v>1699066</v>
      </c>
      <c r="G5503" s="6" t="s">
        <v>17</v>
      </c>
      <c r="H5503" s="7">
        <v>178402</v>
      </c>
      <c r="I5503" s="143"/>
      <c r="J5503" s="144"/>
      <c r="K5503" s="145"/>
      <c r="L5503" t="str">
        <f t="shared" si="310"/>
        <v>32854</v>
      </c>
      <c r="M5503">
        <f t="shared" si="311"/>
        <v>32854</v>
      </c>
      <c r="N5503" s="37">
        <f t="shared" si="312"/>
        <v>1699066</v>
      </c>
    </row>
    <row r="5504" spans="1:14" x14ac:dyDescent="0.3">
      <c r="A5504" s="3">
        <v>7</v>
      </c>
      <c r="B5504" s="142"/>
      <c r="C5504" s="4" t="s">
        <v>8942</v>
      </c>
      <c r="D5504" s="5">
        <v>45080</v>
      </c>
      <c r="E5504" s="6" t="s">
        <v>2414</v>
      </c>
      <c r="F5504" s="7">
        <v>759409</v>
      </c>
      <c r="G5504" s="6" t="s">
        <v>17</v>
      </c>
      <c r="H5504" s="7">
        <v>79738</v>
      </c>
      <c r="I5504" s="143"/>
      <c r="J5504" s="144"/>
      <c r="K5504" s="145"/>
      <c r="L5504" t="str">
        <f t="shared" si="310"/>
        <v>33027</v>
      </c>
      <c r="M5504">
        <f t="shared" si="311"/>
        <v>33027</v>
      </c>
      <c r="N5504" s="37">
        <f t="shared" si="312"/>
        <v>759409</v>
      </c>
    </row>
    <row r="5505" spans="1:14" x14ac:dyDescent="0.3">
      <c r="A5505" s="3">
        <v>7</v>
      </c>
      <c r="B5505" s="142"/>
      <c r="C5505" s="4" t="s">
        <v>8943</v>
      </c>
      <c r="D5505" s="5">
        <v>45084</v>
      </c>
      <c r="E5505" s="6" t="s">
        <v>2414</v>
      </c>
      <c r="F5505" s="7">
        <v>853141</v>
      </c>
      <c r="G5505" s="6" t="s">
        <v>17</v>
      </c>
      <c r="H5505" s="7">
        <v>89580</v>
      </c>
      <c r="I5505" s="143"/>
      <c r="J5505" s="144"/>
      <c r="K5505" s="145"/>
      <c r="L5505" t="str">
        <f t="shared" si="310"/>
        <v>33295</v>
      </c>
      <c r="M5505">
        <f t="shared" si="311"/>
        <v>33295</v>
      </c>
      <c r="N5505" s="37">
        <f t="shared" si="312"/>
        <v>853141</v>
      </c>
    </row>
    <row r="5506" spans="1:14" x14ac:dyDescent="0.3">
      <c r="A5506" s="3">
        <v>7</v>
      </c>
      <c r="B5506" s="142"/>
      <c r="C5506" s="4" t="s">
        <v>8944</v>
      </c>
      <c r="D5506" s="5">
        <v>45078</v>
      </c>
      <c r="E5506" s="6" t="s">
        <v>2414</v>
      </c>
      <c r="F5506" s="7">
        <v>703346</v>
      </c>
      <c r="G5506" s="6" t="s">
        <v>17</v>
      </c>
      <c r="H5506" s="7">
        <v>73851</v>
      </c>
      <c r="I5506" s="143"/>
      <c r="J5506" s="144"/>
      <c r="K5506" s="145"/>
      <c r="L5506" t="str">
        <f t="shared" si="310"/>
        <v>32774</v>
      </c>
      <c r="M5506">
        <f t="shared" si="311"/>
        <v>32774</v>
      </c>
      <c r="N5506" s="37">
        <f t="shared" si="312"/>
        <v>703346</v>
      </c>
    </row>
    <row r="5507" spans="1:14" x14ac:dyDescent="0.3">
      <c r="A5507" s="3">
        <v>7</v>
      </c>
      <c r="B5507" s="142"/>
      <c r="C5507" s="4" t="s">
        <v>8945</v>
      </c>
      <c r="D5507" s="5">
        <v>45080</v>
      </c>
      <c r="E5507" s="6" t="s">
        <v>2368</v>
      </c>
      <c r="F5507" s="7">
        <v>977871</v>
      </c>
      <c r="G5507" s="6" t="s">
        <v>17</v>
      </c>
      <c r="H5507" s="7">
        <v>102676</v>
      </c>
      <c r="I5507" s="143"/>
      <c r="J5507" s="144"/>
      <c r="K5507" s="145"/>
      <c r="L5507" t="str">
        <f t="shared" si="310"/>
        <v>33033</v>
      </c>
      <c r="M5507">
        <f t="shared" si="311"/>
        <v>33033</v>
      </c>
      <c r="N5507" s="37">
        <f t="shared" si="312"/>
        <v>977871</v>
      </c>
    </row>
    <row r="5508" spans="1:14" x14ac:dyDescent="0.3">
      <c r="A5508" s="3">
        <v>7</v>
      </c>
      <c r="B5508" s="142"/>
      <c r="C5508" s="4" t="s">
        <v>8946</v>
      </c>
      <c r="D5508" s="5">
        <v>45083</v>
      </c>
      <c r="E5508" s="6" t="s">
        <v>3338</v>
      </c>
      <c r="F5508" s="7">
        <v>486650</v>
      </c>
      <c r="G5508" s="6" t="s">
        <v>17</v>
      </c>
      <c r="H5508" s="7">
        <v>51098</v>
      </c>
      <c r="I5508" s="143"/>
      <c r="J5508" s="144"/>
      <c r="K5508" s="145"/>
      <c r="L5508" t="str">
        <f t="shared" si="310"/>
        <v>33213</v>
      </c>
      <c r="M5508">
        <f t="shared" si="311"/>
        <v>33213</v>
      </c>
      <c r="N5508" s="37">
        <f t="shared" si="312"/>
        <v>486650</v>
      </c>
    </row>
    <row r="5509" spans="1:14" x14ac:dyDescent="0.3">
      <c r="A5509" s="3">
        <v>7</v>
      </c>
      <c r="B5509" s="142"/>
      <c r="C5509" s="4" t="s">
        <v>8947</v>
      </c>
      <c r="D5509" s="5">
        <v>45086</v>
      </c>
      <c r="E5509" s="6" t="s">
        <v>2364</v>
      </c>
      <c r="F5509" s="7">
        <v>1072789</v>
      </c>
      <c r="G5509" s="6" t="s">
        <v>17</v>
      </c>
      <c r="H5509" s="7">
        <v>112643</v>
      </c>
      <c r="I5509" s="143"/>
      <c r="J5509" s="144"/>
      <c r="K5509" s="145"/>
      <c r="L5509" t="str">
        <f t="shared" si="310"/>
        <v>34321</v>
      </c>
      <c r="M5509">
        <f t="shared" si="311"/>
        <v>34321</v>
      </c>
      <c r="N5509" s="37">
        <f t="shared" si="312"/>
        <v>1072789</v>
      </c>
    </row>
    <row r="5510" spans="1:14" x14ac:dyDescent="0.3">
      <c r="A5510" s="3">
        <v>7</v>
      </c>
      <c r="B5510" s="142"/>
      <c r="C5510" s="4" t="s">
        <v>8948</v>
      </c>
      <c r="D5510" s="5">
        <v>45079</v>
      </c>
      <c r="E5510" s="6" t="s">
        <v>3338</v>
      </c>
      <c r="F5510" s="7">
        <v>855092</v>
      </c>
      <c r="G5510" s="6" t="s">
        <v>17</v>
      </c>
      <c r="H5510" s="7">
        <v>89785</v>
      </c>
      <c r="I5510" s="143"/>
      <c r="J5510" s="144"/>
      <c r="K5510" s="145"/>
      <c r="L5510" t="str">
        <f t="shared" si="310"/>
        <v>32847</v>
      </c>
      <c r="M5510">
        <f t="shared" si="311"/>
        <v>32847</v>
      </c>
      <c r="N5510" s="37">
        <f t="shared" si="312"/>
        <v>855092</v>
      </c>
    </row>
    <row r="5511" spans="1:14" x14ac:dyDescent="0.3">
      <c r="A5511" s="3">
        <v>7</v>
      </c>
      <c r="B5511" s="142"/>
      <c r="C5511" s="4" t="s">
        <v>8949</v>
      </c>
      <c r="D5511" s="5">
        <v>45083</v>
      </c>
      <c r="E5511" s="6" t="s">
        <v>2364</v>
      </c>
      <c r="F5511" s="7">
        <v>390225</v>
      </c>
      <c r="G5511" s="6" t="s">
        <v>17</v>
      </c>
      <c r="H5511" s="7">
        <v>40974</v>
      </c>
      <c r="I5511" s="143"/>
      <c r="J5511" s="144"/>
      <c r="K5511" s="145"/>
      <c r="L5511" t="str">
        <f t="shared" ref="L5511:L5574" si="313">+RIGHT(C5511,5)</f>
        <v>33248</v>
      </c>
      <c r="M5511">
        <f t="shared" ref="M5511:M5574" si="314">+L5511*1</f>
        <v>33248</v>
      </c>
      <c r="N5511" s="37">
        <f t="shared" si="312"/>
        <v>390225</v>
      </c>
    </row>
    <row r="5512" spans="1:14" x14ac:dyDescent="0.3">
      <c r="A5512" s="3">
        <v>7</v>
      </c>
      <c r="B5512" s="142"/>
      <c r="C5512" s="4" t="s">
        <v>8950</v>
      </c>
      <c r="D5512" s="5">
        <v>45085</v>
      </c>
      <c r="E5512" s="6" t="s">
        <v>2364</v>
      </c>
      <c r="F5512" s="7">
        <v>499125</v>
      </c>
      <c r="G5512" s="6" t="s">
        <v>17</v>
      </c>
      <c r="H5512" s="7">
        <v>52408</v>
      </c>
      <c r="I5512" s="143"/>
      <c r="J5512" s="144"/>
      <c r="K5512" s="145"/>
      <c r="L5512" t="str">
        <f t="shared" si="313"/>
        <v>33711</v>
      </c>
      <c r="M5512">
        <f t="shared" si="314"/>
        <v>33711</v>
      </c>
      <c r="N5512" s="37">
        <f t="shared" si="312"/>
        <v>499125</v>
      </c>
    </row>
    <row r="5513" spans="1:14" x14ac:dyDescent="0.3">
      <c r="A5513" s="3">
        <v>7</v>
      </c>
      <c r="B5513" s="142"/>
      <c r="C5513" s="4" t="s">
        <v>8951</v>
      </c>
      <c r="D5513" s="5">
        <v>45086</v>
      </c>
      <c r="E5513" s="6" t="s">
        <v>2364</v>
      </c>
      <c r="F5513" s="7">
        <v>276001</v>
      </c>
      <c r="G5513" s="6" t="s">
        <v>17</v>
      </c>
      <c r="H5513" s="7">
        <v>28980</v>
      </c>
      <c r="I5513" s="143"/>
      <c r="J5513" s="144"/>
      <c r="K5513" s="145"/>
      <c r="L5513" t="str">
        <f t="shared" si="313"/>
        <v>34319</v>
      </c>
      <c r="M5513">
        <f t="shared" si="314"/>
        <v>34319</v>
      </c>
      <c r="N5513" s="37">
        <f t="shared" si="312"/>
        <v>276001</v>
      </c>
    </row>
    <row r="5514" spans="1:14" x14ac:dyDescent="0.3">
      <c r="A5514" s="3">
        <v>7</v>
      </c>
      <c r="B5514" s="142"/>
      <c r="C5514" s="4" t="s">
        <v>8952</v>
      </c>
      <c r="D5514" s="5">
        <v>45089</v>
      </c>
      <c r="E5514" s="6" t="s">
        <v>3338</v>
      </c>
      <c r="F5514" s="7">
        <v>655651</v>
      </c>
      <c r="G5514" s="6" t="s">
        <v>17</v>
      </c>
      <c r="H5514" s="7">
        <v>68843</v>
      </c>
      <c r="I5514" s="143"/>
      <c r="J5514" s="144"/>
      <c r="K5514" s="145"/>
      <c r="L5514" t="str">
        <f t="shared" si="313"/>
        <v>34565</v>
      </c>
      <c r="M5514">
        <f t="shared" si="314"/>
        <v>34565</v>
      </c>
      <c r="N5514" s="37">
        <f t="shared" si="312"/>
        <v>655651</v>
      </c>
    </row>
    <row r="5515" spans="1:14" x14ac:dyDescent="0.3">
      <c r="A5515" s="3">
        <v>7</v>
      </c>
      <c r="B5515" s="142"/>
      <c r="C5515" s="4" t="s">
        <v>8953</v>
      </c>
      <c r="D5515" s="5">
        <v>45085</v>
      </c>
      <c r="E5515" s="6" t="s">
        <v>2414</v>
      </c>
      <c r="F5515" s="7">
        <v>1058734</v>
      </c>
      <c r="G5515" s="6" t="s">
        <v>17</v>
      </c>
      <c r="H5515" s="7">
        <v>111167</v>
      </c>
      <c r="I5515" s="143"/>
      <c r="J5515" s="144"/>
      <c r="K5515" s="145"/>
      <c r="L5515" t="str">
        <f t="shared" si="313"/>
        <v>34305</v>
      </c>
      <c r="M5515">
        <f t="shared" si="314"/>
        <v>34305</v>
      </c>
      <c r="N5515" s="37">
        <f t="shared" si="312"/>
        <v>1058734</v>
      </c>
    </row>
    <row r="5516" spans="1:14" x14ac:dyDescent="0.3">
      <c r="A5516" s="3">
        <v>7</v>
      </c>
      <c r="B5516" s="142"/>
      <c r="C5516" s="4" t="s">
        <v>8954</v>
      </c>
      <c r="D5516" s="5">
        <v>45086</v>
      </c>
      <c r="E5516" s="6" t="s">
        <v>2364</v>
      </c>
      <c r="F5516" s="7">
        <v>908289</v>
      </c>
      <c r="G5516" s="6" t="s">
        <v>17</v>
      </c>
      <c r="H5516" s="7">
        <v>95370</v>
      </c>
      <c r="I5516" s="143"/>
      <c r="J5516" s="144"/>
      <c r="K5516" s="145"/>
      <c r="L5516" t="str">
        <f t="shared" si="313"/>
        <v>34334</v>
      </c>
      <c r="M5516">
        <f t="shared" si="314"/>
        <v>34334</v>
      </c>
      <c r="N5516" s="37">
        <f t="shared" si="312"/>
        <v>908289</v>
      </c>
    </row>
    <row r="5517" spans="1:14" x14ac:dyDescent="0.3">
      <c r="A5517" s="3">
        <v>7</v>
      </c>
      <c r="B5517" s="142"/>
      <c r="C5517" s="4" t="s">
        <v>8955</v>
      </c>
      <c r="D5517" s="5">
        <v>45086</v>
      </c>
      <c r="E5517" s="6" t="s">
        <v>2414</v>
      </c>
      <c r="F5517" s="7">
        <v>853141</v>
      </c>
      <c r="G5517" s="6" t="s">
        <v>17</v>
      </c>
      <c r="H5517" s="7">
        <v>89580</v>
      </c>
      <c r="I5517" s="143"/>
      <c r="J5517" s="144"/>
      <c r="K5517" s="145"/>
      <c r="L5517" t="str">
        <f t="shared" si="313"/>
        <v>34345</v>
      </c>
      <c r="M5517">
        <f t="shared" si="314"/>
        <v>34345</v>
      </c>
      <c r="N5517" s="37">
        <f t="shared" si="312"/>
        <v>853141</v>
      </c>
    </row>
    <row r="5518" spans="1:14" x14ac:dyDescent="0.3">
      <c r="A5518" s="3">
        <v>7</v>
      </c>
      <c r="B5518" s="142"/>
      <c r="C5518" s="4" t="s">
        <v>8956</v>
      </c>
      <c r="D5518" s="5">
        <v>45089</v>
      </c>
      <c r="E5518" s="6" t="s">
        <v>3338</v>
      </c>
      <c r="F5518" s="7">
        <v>407923</v>
      </c>
      <c r="G5518" s="6" t="s">
        <v>17</v>
      </c>
      <c r="H5518" s="7">
        <v>42832</v>
      </c>
      <c r="I5518" s="143"/>
      <c r="J5518" s="144"/>
      <c r="K5518" s="145"/>
      <c r="L5518" t="str">
        <f t="shared" si="313"/>
        <v>34589</v>
      </c>
      <c r="M5518">
        <f t="shared" si="314"/>
        <v>34589</v>
      </c>
      <c r="N5518" s="37">
        <f t="shared" si="312"/>
        <v>407923</v>
      </c>
    </row>
    <row r="5519" spans="1:14" x14ac:dyDescent="0.3">
      <c r="A5519" s="3">
        <v>7</v>
      </c>
      <c r="B5519" s="142"/>
      <c r="C5519" s="4" t="s">
        <v>8957</v>
      </c>
      <c r="D5519" s="5">
        <v>45091</v>
      </c>
      <c r="E5519" s="6" t="s">
        <v>2414</v>
      </c>
      <c r="F5519" s="7">
        <v>543897</v>
      </c>
      <c r="G5519" s="6" t="s">
        <v>17</v>
      </c>
      <c r="H5519" s="7">
        <v>57109</v>
      </c>
      <c r="I5519" s="143"/>
      <c r="J5519" s="144"/>
      <c r="K5519" s="145"/>
      <c r="L5519" t="str">
        <f t="shared" si="313"/>
        <v>34763</v>
      </c>
      <c r="M5519">
        <f t="shared" si="314"/>
        <v>34763</v>
      </c>
      <c r="N5519" s="37">
        <f t="shared" si="312"/>
        <v>543897</v>
      </c>
    </row>
    <row r="5520" spans="1:14" x14ac:dyDescent="0.3">
      <c r="A5520" s="3">
        <v>7</v>
      </c>
      <c r="B5520" s="142"/>
      <c r="C5520" s="4" t="s">
        <v>8958</v>
      </c>
      <c r="D5520" s="5">
        <v>45091</v>
      </c>
      <c r="E5520" s="6" t="s">
        <v>2414</v>
      </c>
      <c r="F5520" s="7">
        <v>1510322</v>
      </c>
      <c r="G5520" s="6" t="s">
        <v>17</v>
      </c>
      <c r="H5520" s="7">
        <v>158584</v>
      </c>
      <c r="I5520" s="143"/>
      <c r="J5520" s="144"/>
      <c r="K5520" s="145"/>
      <c r="L5520" t="str">
        <f t="shared" si="313"/>
        <v>34754</v>
      </c>
      <c r="M5520">
        <f t="shared" si="314"/>
        <v>34754</v>
      </c>
      <c r="N5520" s="37">
        <f t="shared" si="312"/>
        <v>1510322</v>
      </c>
    </row>
    <row r="5521" spans="1:14" x14ac:dyDescent="0.3">
      <c r="A5521" s="3">
        <v>7</v>
      </c>
      <c r="B5521" s="142"/>
      <c r="C5521" s="4" t="s">
        <v>8959</v>
      </c>
      <c r="D5521" s="5">
        <v>45082</v>
      </c>
      <c r="E5521" s="6" t="s">
        <v>2364</v>
      </c>
      <c r="F5521" s="7">
        <v>668919</v>
      </c>
      <c r="G5521" s="6" t="s">
        <v>17</v>
      </c>
      <c r="H5521" s="7">
        <v>70236</v>
      </c>
      <c r="I5521" s="143"/>
      <c r="J5521" s="144"/>
      <c r="K5521" s="145"/>
      <c r="L5521" t="str">
        <f t="shared" si="313"/>
        <v>33085</v>
      </c>
      <c r="M5521">
        <f t="shared" si="314"/>
        <v>33085</v>
      </c>
      <c r="N5521" s="37">
        <f t="shared" si="312"/>
        <v>668919</v>
      </c>
    </row>
    <row r="5522" spans="1:14" x14ac:dyDescent="0.3">
      <c r="A5522" s="3">
        <v>7</v>
      </c>
      <c r="B5522" s="142"/>
      <c r="C5522" s="4" t="s">
        <v>8960</v>
      </c>
      <c r="D5522" s="5">
        <v>45086</v>
      </c>
      <c r="E5522" s="6" t="s">
        <v>2414</v>
      </c>
      <c r="F5522" s="7">
        <v>968758</v>
      </c>
      <c r="G5522" s="6" t="s">
        <v>17</v>
      </c>
      <c r="H5522" s="7">
        <v>101720</v>
      </c>
      <c r="I5522" s="143"/>
      <c r="J5522" s="144"/>
      <c r="K5522" s="145"/>
      <c r="L5522" t="str">
        <f t="shared" si="313"/>
        <v>34328</v>
      </c>
      <c r="M5522">
        <f t="shared" si="314"/>
        <v>34328</v>
      </c>
      <c r="N5522" s="37">
        <f t="shared" si="312"/>
        <v>968758</v>
      </c>
    </row>
    <row r="5523" spans="1:14" x14ac:dyDescent="0.3">
      <c r="A5523" s="3">
        <v>7</v>
      </c>
      <c r="B5523" s="142"/>
      <c r="C5523" s="4" t="s">
        <v>8961</v>
      </c>
      <c r="D5523" s="5">
        <v>45086</v>
      </c>
      <c r="E5523" s="6" t="s">
        <v>3338</v>
      </c>
      <c r="F5523" s="7">
        <v>1211966</v>
      </c>
      <c r="G5523" s="6" t="s">
        <v>17</v>
      </c>
      <c r="H5523" s="7">
        <v>127256</v>
      </c>
      <c r="I5523" s="143"/>
      <c r="J5523" s="144"/>
      <c r="K5523" s="145"/>
      <c r="L5523" t="str">
        <f t="shared" si="313"/>
        <v>34331</v>
      </c>
      <c r="M5523">
        <f t="shared" si="314"/>
        <v>34331</v>
      </c>
      <c r="N5523" s="37">
        <f t="shared" si="312"/>
        <v>1211966</v>
      </c>
    </row>
    <row r="5524" spans="1:14" x14ac:dyDescent="0.3">
      <c r="A5524" s="3">
        <v>7</v>
      </c>
      <c r="B5524" s="142"/>
      <c r="C5524" s="4" t="s">
        <v>8962</v>
      </c>
      <c r="D5524" s="5">
        <v>45100</v>
      </c>
      <c r="E5524" s="6" t="s">
        <v>6572</v>
      </c>
      <c r="F5524" s="7">
        <v>608814</v>
      </c>
      <c r="G5524" s="6" t="s">
        <v>17</v>
      </c>
      <c r="H5524" s="7">
        <v>63925</v>
      </c>
      <c r="I5524" s="143"/>
      <c r="J5524" s="144"/>
      <c r="K5524" s="145"/>
      <c r="L5524" t="str">
        <f t="shared" si="313"/>
        <v>37502</v>
      </c>
      <c r="M5524">
        <f t="shared" si="314"/>
        <v>37502</v>
      </c>
      <c r="N5524" s="37">
        <f t="shared" si="312"/>
        <v>608814</v>
      </c>
    </row>
    <row r="5525" spans="1:14" x14ac:dyDescent="0.3">
      <c r="A5525" s="3">
        <v>7</v>
      </c>
      <c r="B5525" s="142"/>
      <c r="C5525" s="4" t="s">
        <v>8963</v>
      </c>
      <c r="D5525" s="5">
        <v>45099</v>
      </c>
      <c r="E5525" s="6" t="s">
        <v>2414</v>
      </c>
      <c r="F5525" s="7">
        <v>482790</v>
      </c>
      <c r="G5525" s="6" t="s">
        <v>17</v>
      </c>
      <c r="H5525" s="7">
        <v>50693</v>
      </c>
      <c r="I5525" s="143"/>
      <c r="J5525" s="144"/>
      <c r="K5525" s="145"/>
      <c r="L5525" t="str">
        <f t="shared" si="313"/>
        <v>37162</v>
      </c>
      <c r="M5525">
        <f t="shared" si="314"/>
        <v>37162</v>
      </c>
      <c r="N5525" s="37">
        <f t="shared" si="312"/>
        <v>482790</v>
      </c>
    </row>
    <row r="5526" spans="1:14" x14ac:dyDescent="0.3">
      <c r="A5526" s="3">
        <v>7</v>
      </c>
      <c r="B5526" s="142"/>
      <c r="C5526" s="4" t="s">
        <v>8964</v>
      </c>
      <c r="D5526" s="5">
        <v>45101</v>
      </c>
      <c r="E5526" s="6" t="s">
        <v>6572</v>
      </c>
      <c r="F5526" s="7">
        <v>608814</v>
      </c>
      <c r="G5526" s="6" t="s">
        <v>17</v>
      </c>
      <c r="H5526" s="7">
        <v>63925</v>
      </c>
      <c r="I5526" s="143"/>
      <c r="J5526" s="144"/>
      <c r="K5526" s="145"/>
      <c r="L5526" t="str">
        <f t="shared" si="313"/>
        <v>37600</v>
      </c>
      <c r="M5526">
        <f t="shared" si="314"/>
        <v>37600</v>
      </c>
      <c r="N5526" s="37">
        <f t="shared" si="312"/>
        <v>608814</v>
      </c>
    </row>
    <row r="5527" spans="1:14" x14ac:dyDescent="0.3">
      <c r="A5527" s="3">
        <v>7</v>
      </c>
      <c r="B5527" s="142"/>
      <c r="C5527" s="4" t="s">
        <v>8965</v>
      </c>
      <c r="D5527" s="5">
        <v>45103</v>
      </c>
      <c r="E5527" s="6" t="s">
        <v>2414</v>
      </c>
      <c r="F5527" s="7">
        <v>403871</v>
      </c>
      <c r="G5527" s="6" t="s">
        <v>17</v>
      </c>
      <c r="H5527" s="7">
        <v>42406</v>
      </c>
      <c r="I5527" s="143"/>
      <c r="J5527" s="144"/>
      <c r="K5527" s="145"/>
      <c r="L5527" t="str">
        <f t="shared" si="313"/>
        <v>37675</v>
      </c>
      <c r="M5527">
        <f t="shared" si="314"/>
        <v>37675</v>
      </c>
      <c r="N5527" s="37">
        <f t="shared" si="312"/>
        <v>403871</v>
      </c>
    </row>
    <row r="5528" spans="1:14" x14ac:dyDescent="0.3">
      <c r="A5528" s="3">
        <v>7</v>
      </c>
      <c r="B5528" s="142"/>
      <c r="C5528" s="4" t="s">
        <v>8966</v>
      </c>
      <c r="D5528" s="5">
        <v>45097</v>
      </c>
      <c r="E5528" s="6" t="s">
        <v>2364</v>
      </c>
      <c r="F5528" s="7">
        <v>244328</v>
      </c>
      <c r="G5528" s="6" t="s">
        <v>17</v>
      </c>
      <c r="H5528" s="7">
        <v>25654</v>
      </c>
      <c r="I5528" s="143"/>
      <c r="J5528" s="144"/>
      <c r="K5528" s="145"/>
      <c r="L5528" t="str">
        <f t="shared" si="313"/>
        <v>36321</v>
      </c>
      <c r="M5528">
        <f t="shared" si="314"/>
        <v>36321</v>
      </c>
      <c r="N5528" s="37">
        <f t="shared" si="312"/>
        <v>244328</v>
      </c>
    </row>
    <row r="5529" spans="1:14" x14ac:dyDescent="0.3">
      <c r="A5529" s="3">
        <v>7</v>
      </c>
      <c r="B5529" s="142"/>
      <c r="C5529" s="4" t="s">
        <v>8967</v>
      </c>
      <c r="D5529" s="5">
        <v>45093</v>
      </c>
      <c r="E5529" s="6" t="s">
        <v>6572</v>
      </c>
      <c r="F5529" s="7">
        <v>1014690</v>
      </c>
      <c r="G5529" s="6" t="s">
        <v>17</v>
      </c>
      <c r="H5529" s="7">
        <v>106542</v>
      </c>
      <c r="I5529" s="143"/>
      <c r="J5529" s="144"/>
      <c r="K5529" s="145"/>
      <c r="L5529" t="str">
        <f t="shared" si="313"/>
        <v>36021</v>
      </c>
      <c r="M5529">
        <f t="shared" si="314"/>
        <v>36021</v>
      </c>
      <c r="N5529" s="37">
        <f t="shared" si="312"/>
        <v>1014690</v>
      </c>
    </row>
    <row r="5530" spans="1:14" x14ac:dyDescent="0.3">
      <c r="A5530" s="3">
        <v>7</v>
      </c>
      <c r="B5530" s="142"/>
      <c r="C5530" s="4" t="s">
        <v>8968</v>
      </c>
      <c r="D5530" s="5">
        <v>45096</v>
      </c>
      <c r="E5530" s="6" t="s">
        <v>6686</v>
      </c>
      <c r="F5530" s="7">
        <v>490050</v>
      </c>
      <c r="G5530" s="6" t="s">
        <v>17</v>
      </c>
      <c r="H5530" s="7">
        <v>51455</v>
      </c>
      <c r="I5530" s="143"/>
      <c r="J5530" s="144"/>
      <c r="K5530" s="145"/>
      <c r="L5530" t="str">
        <f t="shared" si="313"/>
        <v>36213</v>
      </c>
      <c r="M5530">
        <f t="shared" si="314"/>
        <v>36213</v>
      </c>
      <c r="N5530" s="37">
        <f t="shared" si="312"/>
        <v>490050</v>
      </c>
    </row>
    <row r="5531" spans="1:14" x14ac:dyDescent="0.3">
      <c r="A5531" s="3">
        <v>7</v>
      </c>
      <c r="B5531" s="142"/>
      <c r="C5531" s="4" t="s">
        <v>8969</v>
      </c>
      <c r="D5531" s="5">
        <v>45103</v>
      </c>
      <c r="E5531" s="6" t="s">
        <v>2414</v>
      </c>
      <c r="F5531" s="7">
        <v>846987</v>
      </c>
      <c r="G5531" s="6" t="s">
        <v>17</v>
      </c>
      <c r="H5531" s="7">
        <v>88934</v>
      </c>
      <c r="I5531" s="143"/>
      <c r="J5531" s="144"/>
      <c r="K5531" s="145"/>
      <c r="L5531" t="str">
        <f t="shared" si="313"/>
        <v>37673</v>
      </c>
      <c r="M5531">
        <f t="shared" si="314"/>
        <v>37673</v>
      </c>
      <c r="N5531" s="37">
        <f t="shared" si="312"/>
        <v>846987</v>
      </c>
    </row>
    <row r="5532" spans="1:14" x14ac:dyDescent="0.3">
      <c r="A5532" s="3">
        <v>7</v>
      </c>
      <c r="B5532" s="142"/>
      <c r="C5532" s="4" t="s">
        <v>8970</v>
      </c>
      <c r="D5532" s="5">
        <v>45097</v>
      </c>
      <c r="E5532" s="6" t="s">
        <v>2364</v>
      </c>
      <c r="F5532" s="7">
        <v>1045168</v>
      </c>
      <c r="G5532" s="6" t="s">
        <v>17</v>
      </c>
      <c r="H5532" s="7">
        <v>109743</v>
      </c>
      <c r="I5532" s="143"/>
      <c r="J5532" s="144"/>
      <c r="K5532" s="145"/>
      <c r="L5532" t="str">
        <f t="shared" si="313"/>
        <v>36354</v>
      </c>
      <c r="M5532">
        <f t="shared" si="314"/>
        <v>36354</v>
      </c>
      <c r="N5532" s="37">
        <f t="shared" si="312"/>
        <v>1045168</v>
      </c>
    </row>
    <row r="5533" spans="1:14" x14ac:dyDescent="0.3">
      <c r="A5533" s="3">
        <v>7</v>
      </c>
      <c r="B5533" s="142"/>
      <c r="C5533" s="4" t="s">
        <v>8971</v>
      </c>
      <c r="D5533" s="5">
        <v>45100</v>
      </c>
      <c r="E5533" s="6" t="s">
        <v>6572</v>
      </c>
      <c r="F5533" s="7">
        <v>486650</v>
      </c>
      <c r="G5533" s="6" t="s">
        <v>17</v>
      </c>
      <c r="H5533" s="7">
        <v>51098</v>
      </c>
      <c r="I5533" s="143"/>
      <c r="J5533" s="144"/>
      <c r="K5533" s="145"/>
      <c r="L5533" t="str">
        <f t="shared" si="313"/>
        <v>37503</v>
      </c>
      <c r="M5533">
        <f t="shared" si="314"/>
        <v>37503</v>
      </c>
      <c r="N5533" s="37">
        <f t="shared" si="312"/>
        <v>486650</v>
      </c>
    </row>
    <row r="5534" spans="1:14" x14ac:dyDescent="0.3">
      <c r="A5534" s="3">
        <v>7</v>
      </c>
      <c r="B5534" s="142"/>
      <c r="C5534" s="4" t="s">
        <v>8972</v>
      </c>
      <c r="D5534" s="5">
        <v>45089</v>
      </c>
      <c r="E5534" s="6" t="s">
        <v>3338</v>
      </c>
      <c r="F5534" s="7">
        <v>930864</v>
      </c>
      <c r="G5534" s="6" t="s">
        <v>17</v>
      </c>
      <c r="H5534" s="7">
        <v>97741</v>
      </c>
      <c r="I5534" s="143"/>
      <c r="J5534" s="144"/>
      <c r="K5534" s="145"/>
      <c r="L5534" t="str">
        <f t="shared" si="313"/>
        <v>34581</v>
      </c>
      <c r="M5534">
        <f t="shared" si="314"/>
        <v>34581</v>
      </c>
      <c r="N5534" s="37">
        <f t="shared" si="312"/>
        <v>930864</v>
      </c>
    </row>
    <row r="5535" spans="1:14" x14ac:dyDescent="0.3">
      <c r="A5535" s="3">
        <v>7</v>
      </c>
      <c r="B5535" s="142"/>
      <c r="C5535" s="4" t="s">
        <v>8973</v>
      </c>
      <c r="D5535" s="5">
        <v>45091</v>
      </c>
      <c r="E5535" s="6" t="s">
        <v>2414</v>
      </c>
      <c r="F5535" s="7">
        <v>812246</v>
      </c>
      <c r="G5535" s="6" t="s">
        <v>17</v>
      </c>
      <c r="H5535" s="7">
        <v>85286</v>
      </c>
      <c r="I5535" s="143"/>
      <c r="J5535" s="144"/>
      <c r="K5535" s="145"/>
      <c r="L5535" t="str">
        <f t="shared" si="313"/>
        <v>34764</v>
      </c>
      <c r="M5535">
        <f t="shared" si="314"/>
        <v>34764</v>
      </c>
      <c r="N5535" s="37">
        <f t="shared" si="312"/>
        <v>812246</v>
      </c>
    </row>
    <row r="5536" spans="1:14" x14ac:dyDescent="0.3">
      <c r="A5536" s="3">
        <v>7</v>
      </c>
      <c r="B5536" s="142"/>
      <c r="C5536" s="4" t="s">
        <v>8974</v>
      </c>
      <c r="D5536" s="5">
        <v>45098</v>
      </c>
      <c r="E5536" s="6" t="s">
        <v>3338</v>
      </c>
      <c r="F5536" s="7">
        <v>648198</v>
      </c>
      <c r="G5536" s="6" t="s">
        <v>17</v>
      </c>
      <c r="H5536" s="7">
        <v>68061</v>
      </c>
      <c r="I5536" s="143"/>
      <c r="J5536" s="144"/>
      <c r="K5536" s="145"/>
      <c r="L5536" t="str">
        <f t="shared" si="313"/>
        <v>36392</v>
      </c>
      <c r="M5536">
        <f t="shared" si="314"/>
        <v>36392</v>
      </c>
      <c r="N5536" s="37">
        <f t="shared" si="312"/>
        <v>648198</v>
      </c>
    </row>
    <row r="5537" spans="1:14" x14ac:dyDescent="0.3">
      <c r="A5537" s="3">
        <v>7</v>
      </c>
      <c r="B5537" s="142"/>
      <c r="C5537" s="4" t="s">
        <v>8975</v>
      </c>
      <c r="D5537" s="5">
        <v>45107</v>
      </c>
      <c r="E5537" s="6" t="s">
        <v>2414</v>
      </c>
      <c r="F5537" s="7">
        <v>488653</v>
      </c>
      <c r="G5537" s="6" t="s">
        <v>17</v>
      </c>
      <c r="H5537" s="7">
        <v>51309</v>
      </c>
      <c r="I5537" s="143"/>
      <c r="J5537" s="144"/>
      <c r="K5537" s="145"/>
      <c r="L5537" t="str">
        <f t="shared" si="313"/>
        <v>39042</v>
      </c>
      <c r="M5537">
        <f t="shared" si="314"/>
        <v>39042</v>
      </c>
      <c r="N5537" s="37">
        <f t="shared" si="312"/>
        <v>488653</v>
      </c>
    </row>
    <row r="5538" spans="1:14" x14ac:dyDescent="0.3">
      <c r="A5538" s="3">
        <v>7</v>
      </c>
      <c r="B5538" s="142"/>
      <c r="C5538" s="4" t="s">
        <v>8976</v>
      </c>
      <c r="D5538" s="5">
        <v>45103</v>
      </c>
      <c r="E5538" s="6" t="s">
        <v>2414</v>
      </c>
      <c r="F5538" s="7">
        <v>774414</v>
      </c>
      <c r="G5538" s="6" t="s">
        <v>17</v>
      </c>
      <c r="H5538" s="7">
        <v>81313</v>
      </c>
      <c r="I5538" s="143"/>
      <c r="J5538" s="144"/>
      <c r="K5538" s="145"/>
      <c r="L5538" t="str">
        <f t="shared" si="313"/>
        <v>37672</v>
      </c>
      <c r="M5538">
        <f t="shared" si="314"/>
        <v>37672</v>
      </c>
      <c r="N5538" s="37">
        <f t="shared" si="312"/>
        <v>774414</v>
      </c>
    </row>
    <row r="5539" spans="1:14" x14ac:dyDescent="0.3">
      <c r="A5539" s="3">
        <v>7</v>
      </c>
      <c r="B5539" s="142"/>
      <c r="C5539" s="4" t="s">
        <v>8977</v>
      </c>
      <c r="D5539" s="5">
        <v>45085</v>
      </c>
      <c r="E5539" s="6" t="s">
        <v>2364</v>
      </c>
      <c r="F5539" s="7">
        <v>276001</v>
      </c>
      <c r="G5539" s="6" t="s">
        <v>17</v>
      </c>
      <c r="H5539" s="7">
        <v>28980</v>
      </c>
      <c r="I5539" s="143"/>
      <c r="J5539" s="144"/>
      <c r="K5539" s="145"/>
      <c r="L5539" t="str">
        <f t="shared" si="313"/>
        <v>33661</v>
      </c>
      <c r="M5539">
        <f t="shared" si="314"/>
        <v>33661</v>
      </c>
      <c r="N5539" s="37">
        <f t="shared" si="312"/>
        <v>276001</v>
      </c>
    </row>
    <row r="5540" spans="1:14" x14ac:dyDescent="0.3">
      <c r="A5540" s="3">
        <v>7</v>
      </c>
      <c r="B5540" s="142"/>
      <c r="C5540" s="4" t="s">
        <v>8978</v>
      </c>
      <c r="D5540" s="5">
        <v>45096</v>
      </c>
      <c r="E5540" s="6" t="s">
        <v>2364</v>
      </c>
      <c r="F5540" s="7">
        <v>1285943</v>
      </c>
      <c r="G5540" s="6" t="s">
        <v>17</v>
      </c>
      <c r="H5540" s="7">
        <v>135024</v>
      </c>
      <c r="I5540" s="143"/>
      <c r="J5540" s="144"/>
      <c r="K5540" s="145"/>
      <c r="L5540" t="str">
        <f t="shared" si="313"/>
        <v>36222</v>
      </c>
      <c r="M5540">
        <f t="shared" si="314"/>
        <v>36222</v>
      </c>
      <c r="N5540" s="37">
        <f t="shared" si="312"/>
        <v>1285943</v>
      </c>
    </row>
    <row r="5541" spans="1:14" x14ac:dyDescent="0.3">
      <c r="A5541" s="3">
        <v>7</v>
      </c>
      <c r="B5541" s="142"/>
      <c r="C5541" s="4" t="s">
        <v>8979</v>
      </c>
      <c r="D5541" s="5">
        <v>45098</v>
      </c>
      <c r="E5541" s="6" t="s">
        <v>3338</v>
      </c>
      <c r="F5541" s="7">
        <v>855147</v>
      </c>
      <c r="G5541" s="6" t="s">
        <v>17</v>
      </c>
      <c r="H5541" s="7">
        <v>89790</v>
      </c>
      <c r="I5541" s="143"/>
      <c r="J5541" s="144"/>
      <c r="K5541" s="145"/>
      <c r="L5541" t="str">
        <f t="shared" si="313"/>
        <v>36391</v>
      </c>
      <c r="M5541">
        <f t="shared" si="314"/>
        <v>36391</v>
      </c>
      <c r="N5541" s="37">
        <f t="shared" si="312"/>
        <v>855147</v>
      </c>
    </row>
    <row r="5542" spans="1:14" x14ac:dyDescent="0.3">
      <c r="A5542" s="3">
        <v>7</v>
      </c>
      <c r="B5542" s="142"/>
      <c r="C5542" s="4" t="s">
        <v>8980</v>
      </c>
      <c r="D5542" s="5">
        <v>45097</v>
      </c>
      <c r="E5542" s="6" t="s">
        <v>3338</v>
      </c>
      <c r="F5542" s="7">
        <v>1206975</v>
      </c>
      <c r="G5542" s="6" t="s">
        <v>17</v>
      </c>
      <c r="H5542" s="7">
        <v>126732</v>
      </c>
      <c r="I5542" s="143"/>
      <c r="J5542" s="144"/>
      <c r="K5542" s="145"/>
      <c r="L5542" t="str">
        <f t="shared" si="313"/>
        <v>36316</v>
      </c>
      <c r="M5542">
        <f t="shared" si="314"/>
        <v>36316</v>
      </c>
      <c r="N5542" s="37">
        <f t="shared" si="312"/>
        <v>1206975</v>
      </c>
    </row>
    <row r="5543" spans="1:14" x14ac:dyDescent="0.3">
      <c r="A5543" s="3">
        <v>7</v>
      </c>
      <c r="B5543" s="142"/>
      <c r="C5543" s="4" t="s">
        <v>8981</v>
      </c>
      <c r="D5543" s="5">
        <v>45093</v>
      </c>
      <c r="E5543" s="6" t="s">
        <v>6686</v>
      </c>
      <c r="F5543" s="7">
        <v>1683608</v>
      </c>
      <c r="G5543" s="6" t="s">
        <v>17</v>
      </c>
      <c r="H5543" s="7">
        <v>176779</v>
      </c>
      <c r="I5543" s="143"/>
      <c r="J5543" s="144"/>
      <c r="K5543" s="145"/>
      <c r="L5543" t="str">
        <f t="shared" si="313"/>
        <v>36107</v>
      </c>
      <c r="M5543">
        <f t="shared" si="314"/>
        <v>36107</v>
      </c>
      <c r="N5543" s="37">
        <f t="shared" si="312"/>
        <v>1683608</v>
      </c>
    </row>
    <row r="5544" spans="1:14" x14ac:dyDescent="0.3">
      <c r="A5544" s="3">
        <v>7</v>
      </c>
      <c r="B5544" s="142"/>
      <c r="C5544" s="4" t="s">
        <v>8982</v>
      </c>
      <c r="D5544" s="5">
        <v>45105</v>
      </c>
      <c r="E5544" s="6" t="s">
        <v>6686</v>
      </c>
      <c r="F5544" s="7">
        <v>569471</v>
      </c>
      <c r="G5544" s="6" t="s">
        <v>17</v>
      </c>
      <c r="H5544" s="7">
        <v>59794</v>
      </c>
      <c r="I5544" s="143"/>
      <c r="J5544" s="144"/>
      <c r="K5544" s="145"/>
      <c r="L5544" t="str">
        <f t="shared" si="313"/>
        <v>37854</v>
      </c>
      <c r="M5544">
        <f t="shared" si="314"/>
        <v>37854</v>
      </c>
      <c r="N5544" s="37">
        <f t="shared" si="312"/>
        <v>569471</v>
      </c>
    </row>
    <row r="5545" spans="1:14" x14ac:dyDescent="0.3">
      <c r="A5545" s="3">
        <v>7</v>
      </c>
      <c r="B5545" s="142"/>
      <c r="C5545" s="4" t="s">
        <v>8983</v>
      </c>
      <c r="D5545" s="5">
        <v>45094</v>
      </c>
      <c r="E5545" s="6" t="s">
        <v>6572</v>
      </c>
      <c r="F5545" s="7">
        <v>1359743</v>
      </c>
      <c r="G5545" s="6" t="s">
        <v>17</v>
      </c>
      <c r="H5545" s="7">
        <v>142773</v>
      </c>
      <c r="I5545" s="143"/>
      <c r="J5545" s="144"/>
      <c r="K5545" s="145"/>
      <c r="L5545" t="str">
        <f t="shared" si="313"/>
        <v>36190</v>
      </c>
      <c r="M5545">
        <f t="shared" si="314"/>
        <v>36190</v>
      </c>
      <c r="N5545" s="37">
        <f t="shared" si="312"/>
        <v>1359743</v>
      </c>
    </row>
    <row r="5546" spans="1:14" x14ac:dyDescent="0.3">
      <c r="A5546" s="3">
        <v>7</v>
      </c>
      <c r="B5546" s="142"/>
      <c r="C5546" s="4" t="s">
        <v>8984</v>
      </c>
      <c r="D5546" s="5">
        <v>45103</v>
      </c>
      <c r="E5546" s="6" t="s">
        <v>2414</v>
      </c>
      <c r="F5546" s="7">
        <v>488697</v>
      </c>
      <c r="G5546" s="6" t="s">
        <v>17</v>
      </c>
      <c r="H5546" s="7">
        <v>51313</v>
      </c>
      <c r="I5546" s="143"/>
      <c r="J5546" s="144"/>
      <c r="K5546" s="145"/>
      <c r="L5546" t="str">
        <f t="shared" si="313"/>
        <v>37674</v>
      </c>
      <c r="M5546">
        <f t="shared" si="314"/>
        <v>37674</v>
      </c>
      <c r="N5546" s="37">
        <f t="shared" si="312"/>
        <v>488697</v>
      </c>
    </row>
    <row r="5547" spans="1:14" x14ac:dyDescent="0.3">
      <c r="A5547" s="3">
        <v>7</v>
      </c>
      <c r="B5547" s="142"/>
      <c r="C5547" s="4" t="s">
        <v>8985</v>
      </c>
      <c r="D5547" s="5">
        <v>45080</v>
      </c>
      <c r="E5547" s="6" t="s">
        <v>2414</v>
      </c>
      <c r="F5547" s="7">
        <v>707451</v>
      </c>
      <c r="G5547" s="6" t="s">
        <v>17</v>
      </c>
      <c r="H5547" s="7">
        <v>74282</v>
      </c>
      <c r="I5547" s="143"/>
      <c r="J5547" s="144"/>
      <c r="K5547" s="145"/>
      <c r="L5547" t="str">
        <f t="shared" si="313"/>
        <v>33021</v>
      </c>
      <c r="M5547">
        <f t="shared" si="314"/>
        <v>33021</v>
      </c>
      <c r="N5547" s="37">
        <f t="shared" si="312"/>
        <v>707451</v>
      </c>
    </row>
    <row r="5548" spans="1:14" x14ac:dyDescent="0.3">
      <c r="A5548" s="3">
        <v>7</v>
      </c>
      <c r="B5548" s="142"/>
      <c r="C5548" s="4" t="s">
        <v>8986</v>
      </c>
      <c r="D5548" s="5">
        <v>45079</v>
      </c>
      <c r="E5548" s="6" t="s">
        <v>2364</v>
      </c>
      <c r="F5548" s="7">
        <v>532092</v>
      </c>
      <c r="G5548" s="6" t="s">
        <v>17</v>
      </c>
      <c r="H5548" s="7">
        <v>55870</v>
      </c>
      <c r="I5548" s="143"/>
      <c r="J5548" s="144"/>
      <c r="K5548" s="145"/>
      <c r="L5548" t="str">
        <f t="shared" si="313"/>
        <v>32840</v>
      </c>
      <c r="M5548">
        <f t="shared" si="314"/>
        <v>32840</v>
      </c>
      <c r="N5548" s="37">
        <f t="shared" si="312"/>
        <v>532092</v>
      </c>
    </row>
    <row r="5549" spans="1:14" x14ac:dyDescent="0.3">
      <c r="A5549" s="3">
        <v>7</v>
      </c>
      <c r="B5549" s="142"/>
      <c r="C5549" s="4" t="s">
        <v>8987</v>
      </c>
      <c r="D5549" s="5">
        <v>45082</v>
      </c>
      <c r="E5549" s="6" t="s">
        <v>2368</v>
      </c>
      <c r="F5549" s="7">
        <v>1423065</v>
      </c>
      <c r="G5549" s="6" t="s">
        <v>17</v>
      </c>
      <c r="H5549" s="7">
        <v>149422</v>
      </c>
      <c r="I5549" s="143"/>
      <c r="J5549" s="144"/>
      <c r="K5549" s="145"/>
      <c r="L5549" t="str">
        <f t="shared" si="313"/>
        <v>33068</v>
      </c>
      <c r="M5549">
        <f t="shared" si="314"/>
        <v>33068</v>
      </c>
      <c r="N5549" s="37">
        <f t="shared" si="312"/>
        <v>1423065</v>
      </c>
    </row>
    <row r="5550" spans="1:14" x14ac:dyDescent="0.3">
      <c r="A5550" s="3">
        <v>7</v>
      </c>
      <c r="B5550" s="142"/>
      <c r="C5550" s="4" t="s">
        <v>8988</v>
      </c>
      <c r="D5550" s="5">
        <v>45084</v>
      </c>
      <c r="E5550" s="6" t="s">
        <v>2414</v>
      </c>
      <c r="F5550" s="7">
        <v>816298</v>
      </c>
      <c r="G5550" s="6" t="s">
        <v>17</v>
      </c>
      <c r="H5550" s="7">
        <v>85711</v>
      </c>
      <c r="I5550" s="143"/>
      <c r="J5550" s="144"/>
      <c r="K5550" s="145"/>
      <c r="L5550" t="str">
        <f t="shared" si="313"/>
        <v>33294</v>
      </c>
      <c r="M5550">
        <f t="shared" si="314"/>
        <v>33294</v>
      </c>
      <c r="N5550" s="37">
        <f t="shared" si="312"/>
        <v>816298</v>
      </c>
    </row>
    <row r="5551" spans="1:14" x14ac:dyDescent="0.3">
      <c r="A5551" s="3">
        <v>7</v>
      </c>
      <c r="B5551" s="142"/>
      <c r="C5551" s="4" t="s">
        <v>8989</v>
      </c>
      <c r="D5551" s="5">
        <v>45086</v>
      </c>
      <c r="E5551" s="6" t="s">
        <v>6572</v>
      </c>
      <c r="F5551" s="7">
        <v>1439281</v>
      </c>
      <c r="G5551" s="6" t="s">
        <v>17</v>
      </c>
      <c r="H5551" s="7">
        <v>151125</v>
      </c>
      <c r="I5551" s="143"/>
      <c r="J5551" s="144"/>
      <c r="K5551" s="145"/>
      <c r="L5551" t="str">
        <f t="shared" si="313"/>
        <v>34312</v>
      </c>
      <c r="M5551">
        <f t="shared" si="314"/>
        <v>34312</v>
      </c>
      <c r="N5551" s="37">
        <f t="shared" si="312"/>
        <v>1439281</v>
      </c>
    </row>
    <row r="5552" spans="1:14" x14ac:dyDescent="0.3">
      <c r="A5552" s="3">
        <v>7</v>
      </c>
      <c r="B5552" s="142"/>
      <c r="C5552" s="4" t="s">
        <v>8990</v>
      </c>
      <c r="D5552" s="5">
        <v>45087</v>
      </c>
      <c r="E5552" s="6" t="s">
        <v>6572</v>
      </c>
      <c r="F5552" s="7">
        <v>488697</v>
      </c>
      <c r="G5552" s="6" t="s">
        <v>17</v>
      </c>
      <c r="H5552" s="7">
        <v>51313</v>
      </c>
      <c r="I5552" s="143"/>
      <c r="J5552" s="144"/>
      <c r="K5552" s="145"/>
      <c r="L5552" t="str">
        <f t="shared" si="313"/>
        <v>34476</v>
      </c>
      <c r="M5552">
        <f t="shared" si="314"/>
        <v>34476</v>
      </c>
      <c r="N5552" s="37">
        <f t="shared" si="312"/>
        <v>488697</v>
      </c>
    </row>
    <row r="5553" spans="1:14" x14ac:dyDescent="0.3">
      <c r="A5553" s="3">
        <v>7</v>
      </c>
      <c r="B5553" s="142"/>
      <c r="C5553" s="4" t="s">
        <v>8991</v>
      </c>
      <c r="D5553" s="5">
        <v>45080</v>
      </c>
      <c r="E5553" s="6" t="s">
        <v>3338</v>
      </c>
      <c r="F5553" s="7">
        <v>1209216</v>
      </c>
      <c r="G5553" s="6" t="s">
        <v>17</v>
      </c>
      <c r="H5553" s="7">
        <v>126968</v>
      </c>
      <c r="I5553" s="143"/>
      <c r="J5553" s="144"/>
      <c r="K5553" s="145"/>
      <c r="L5553" t="str">
        <f t="shared" si="313"/>
        <v>33002</v>
      </c>
      <c r="M5553">
        <f t="shared" si="314"/>
        <v>33002</v>
      </c>
      <c r="N5553" s="37">
        <f t="shared" si="312"/>
        <v>1209216</v>
      </c>
    </row>
    <row r="5554" spans="1:14" x14ac:dyDescent="0.3">
      <c r="A5554" s="3">
        <v>7</v>
      </c>
      <c r="B5554" s="142"/>
      <c r="C5554" s="4" t="s">
        <v>8992</v>
      </c>
      <c r="D5554" s="5">
        <v>45082</v>
      </c>
      <c r="E5554" s="6" t="s">
        <v>2414</v>
      </c>
      <c r="F5554" s="7">
        <v>523890</v>
      </c>
      <c r="G5554" s="6" t="s">
        <v>17</v>
      </c>
      <c r="H5554" s="7">
        <v>55008</v>
      </c>
      <c r="I5554" s="143"/>
      <c r="J5554" s="144"/>
      <c r="K5554" s="145"/>
      <c r="L5554" t="str">
        <f t="shared" si="313"/>
        <v>33069</v>
      </c>
      <c r="M5554">
        <f t="shared" si="314"/>
        <v>33069</v>
      </c>
      <c r="N5554" s="37">
        <f t="shared" si="312"/>
        <v>523890</v>
      </c>
    </row>
    <row r="5555" spans="1:14" x14ac:dyDescent="0.3">
      <c r="A5555" s="3">
        <v>7</v>
      </c>
      <c r="B5555" s="142"/>
      <c r="C5555" s="4" t="s">
        <v>8993</v>
      </c>
      <c r="D5555" s="5">
        <v>45086</v>
      </c>
      <c r="E5555" s="6" t="s">
        <v>2414</v>
      </c>
      <c r="F5555" s="7">
        <v>560835</v>
      </c>
      <c r="G5555" s="6" t="s">
        <v>17</v>
      </c>
      <c r="H5555" s="7">
        <v>58888</v>
      </c>
      <c r="I5555" s="143"/>
      <c r="J5555" s="144"/>
      <c r="K5555" s="145"/>
      <c r="L5555" t="str">
        <f t="shared" si="313"/>
        <v>34330</v>
      </c>
      <c r="M5555">
        <f t="shared" si="314"/>
        <v>34330</v>
      </c>
      <c r="N5555" s="37">
        <f t="shared" si="312"/>
        <v>560835</v>
      </c>
    </row>
    <row r="5556" spans="1:14" x14ac:dyDescent="0.3">
      <c r="A5556" s="3">
        <v>7</v>
      </c>
      <c r="B5556" s="142"/>
      <c r="C5556" s="4" t="s">
        <v>8994</v>
      </c>
      <c r="D5556" s="5">
        <v>45084</v>
      </c>
      <c r="E5556" s="6" t="s">
        <v>2364</v>
      </c>
      <c r="F5556" s="7">
        <v>1032552</v>
      </c>
      <c r="G5556" s="6" t="s">
        <v>17</v>
      </c>
      <c r="H5556" s="7">
        <v>108418</v>
      </c>
      <c r="I5556" s="143"/>
      <c r="J5556" s="144"/>
      <c r="K5556" s="145"/>
      <c r="L5556" t="str">
        <f t="shared" si="313"/>
        <v>33303</v>
      </c>
      <c r="M5556">
        <f t="shared" si="314"/>
        <v>33303</v>
      </c>
      <c r="N5556" s="37">
        <f t="shared" si="312"/>
        <v>1032552</v>
      </c>
    </row>
    <row r="5557" spans="1:14" x14ac:dyDescent="0.3">
      <c r="A5557" s="3">
        <v>7</v>
      </c>
      <c r="B5557" s="142"/>
      <c r="C5557" s="4" t="s">
        <v>8995</v>
      </c>
      <c r="D5557" s="5">
        <v>45084</v>
      </c>
      <c r="E5557" s="6" t="s">
        <v>2414</v>
      </c>
      <c r="F5557" s="7">
        <v>245025</v>
      </c>
      <c r="G5557" s="6" t="s">
        <v>17</v>
      </c>
      <c r="H5557" s="7">
        <v>25728</v>
      </c>
      <c r="I5557" s="143"/>
      <c r="J5557" s="144"/>
      <c r="K5557" s="145"/>
      <c r="L5557" t="str">
        <f t="shared" si="313"/>
        <v>33299</v>
      </c>
      <c r="M5557">
        <f t="shared" si="314"/>
        <v>33299</v>
      </c>
      <c r="N5557" s="37">
        <f t="shared" si="312"/>
        <v>245025</v>
      </c>
    </row>
    <row r="5558" spans="1:14" x14ac:dyDescent="0.3">
      <c r="A5558" s="3">
        <v>7</v>
      </c>
      <c r="B5558" s="142"/>
      <c r="C5558" s="4" t="s">
        <v>8996</v>
      </c>
      <c r="D5558" s="5">
        <v>45091</v>
      </c>
      <c r="E5558" s="6" t="s">
        <v>3338</v>
      </c>
      <c r="F5558" s="7">
        <v>1174410</v>
      </c>
      <c r="G5558" s="6" t="s">
        <v>17</v>
      </c>
      <c r="H5558" s="7">
        <v>123313</v>
      </c>
      <c r="I5558" s="143"/>
      <c r="J5558" s="144"/>
      <c r="K5558" s="145"/>
      <c r="L5558" t="str">
        <f t="shared" si="313"/>
        <v>34751</v>
      </c>
      <c r="M5558">
        <f t="shared" si="314"/>
        <v>34751</v>
      </c>
      <c r="N5558" s="37">
        <f t="shared" si="312"/>
        <v>1174410</v>
      </c>
    </row>
    <row r="5559" spans="1:14" x14ac:dyDescent="0.3">
      <c r="A5559" s="3">
        <v>7</v>
      </c>
      <c r="B5559" s="142"/>
      <c r="C5559" s="4" t="s">
        <v>8997</v>
      </c>
      <c r="D5559" s="5">
        <v>45085</v>
      </c>
      <c r="E5559" s="6" t="s">
        <v>2364</v>
      </c>
      <c r="F5559" s="7">
        <v>679872</v>
      </c>
      <c r="G5559" s="6" t="s">
        <v>17</v>
      </c>
      <c r="H5559" s="7">
        <v>71387</v>
      </c>
      <c r="I5559" s="143"/>
      <c r="J5559" s="144"/>
      <c r="K5559" s="145"/>
      <c r="L5559" t="str">
        <f t="shared" si="313"/>
        <v>33662</v>
      </c>
      <c r="M5559">
        <f t="shared" si="314"/>
        <v>33662</v>
      </c>
      <c r="N5559" s="37">
        <f t="shared" ref="N5559:N5622" si="315">+F5559</f>
        <v>679872</v>
      </c>
    </row>
    <row r="5560" spans="1:14" x14ac:dyDescent="0.3">
      <c r="A5560" s="3">
        <v>7</v>
      </c>
      <c r="B5560" s="142"/>
      <c r="C5560" s="4" t="s">
        <v>8998</v>
      </c>
      <c r="D5560" s="5">
        <v>45089</v>
      </c>
      <c r="E5560" s="6" t="s">
        <v>6572</v>
      </c>
      <c r="F5560" s="7">
        <v>1046363</v>
      </c>
      <c r="G5560" s="6" t="s">
        <v>17</v>
      </c>
      <c r="H5560" s="7">
        <v>109868</v>
      </c>
      <c r="I5560" s="143"/>
      <c r="J5560" s="144"/>
      <c r="K5560" s="145"/>
      <c r="L5560" t="str">
        <f t="shared" si="313"/>
        <v>34586</v>
      </c>
      <c r="M5560">
        <f t="shared" si="314"/>
        <v>34586</v>
      </c>
      <c r="N5560" s="37">
        <f t="shared" si="315"/>
        <v>1046363</v>
      </c>
    </row>
    <row r="5561" spans="1:14" x14ac:dyDescent="0.3">
      <c r="A5561" s="3">
        <v>7</v>
      </c>
      <c r="B5561" s="142"/>
      <c r="C5561" s="4" t="s">
        <v>8999</v>
      </c>
      <c r="D5561" s="5">
        <v>45090</v>
      </c>
      <c r="E5561" s="6" t="s">
        <v>2414</v>
      </c>
      <c r="F5561" s="7">
        <v>642492</v>
      </c>
      <c r="G5561" s="6" t="s">
        <v>17</v>
      </c>
      <c r="H5561" s="7">
        <v>67462</v>
      </c>
      <c r="I5561" s="143"/>
      <c r="J5561" s="144"/>
      <c r="K5561" s="145"/>
      <c r="L5561" t="str">
        <f t="shared" si="313"/>
        <v>34703</v>
      </c>
      <c r="M5561">
        <f t="shared" si="314"/>
        <v>34703</v>
      </c>
      <c r="N5561" s="37">
        <f t="shared" si="315"/>
        <v>642492</v>
      </c>
    </row>
    <row r="5562" spans="1:14" x14ac:dyDescent="0.3">
      <c r="A5562" s="3">
        <v>7</v>
      </c>
      <c r="B5562" s="142"/>
      <c r="C5562" s="4" t="s">
        <v>9000</v>
      </c>
      <c r="D5562" s="5">
        <v>45093</v>
      </c>
      <c r="E5562" s="6" t="s">
        <v>6572</v>
      </c>
      <c r="F5562" s="7">
        <v>689588</v>
      </c>
      <c r="G5562" s="6" t="s">
        <v>17</v>
      </c>
      <c r="H5562" s="7">
        <v>72407</v>
      </c>
      <c r="I5562" s="143"/>
      <c r="J5562" s="144"/>
      <c r="K5562" s="145"/>
      <c r="L5562" t="str">
        <f t="shared" si="313"/>
        <v>36022</v>
      </c>
      <c r="M5562">
        <f t="shared" si="314"/>
        <v>36022</v>
      </c>
      <c r="N5562" s="37">
        <f t="shared" si="315"/>
        <v>689588</v>
      </c>
    </row>
    <row r="5563" spans="1:14" x14ac:dyDescent="0.3">
      <c r="A5563" s="3">
        <v>7</v>
      </c>
      <c r="B5563" s="142"/>
      <c r="C5563" s="4" t="s">
        <v>9001</v>
      </c>
      <c r="D5563" s="5">
        <v>45094</v>
      </c>
      <c r="E5563" s="6" t="s">
        <v>2414</v>
      </c>
      <c r="F5563" s="7">
        <v>328951</v>
      </c>
      <c r="G5563" s="6" t="s">
        <v>17</v>
      </c>
      <c r="H5563" s="7">
        <v>34540</v>
      </c>
      <c r="I5563" s="143"/>
      <c r="J5563" s="144"/>
      <c r="K5563" s="145"/>
      <c r="L5563" t="str">
        <f t="shared" si="313"/>
        <v>36188</v>
      </c>
      <c r="M5563">
        <f t="shared" si="314"/>
        <v>36188</v>
      </c>
      <c r="N5563" s="37">
        <f t="shared" si="315"/>
        <v>328951</v>
      </c>
    </row>
    <row r="5564" spans="1:14" x14ac:dyDescent="0.3">
      <c r="A5564" s="3">
        <v>7</v>
      </c>
      <c r="B5564" s="142"/>
      <c r="C5564" s="4" t="s">
        <v>9002</v>
      </c>
      <c r="D5564" s="5">
        <v>45086</v>
      </c>
      <c r="E5564" s="6" t="s">
        <v>2364</v>
      </c>
      <c r="F5564" s="7">
        <v>1191518</v>
      </c>
      <c r="G5564" s="6" t="s">
        <v>17</v>
      </c>
      <c r="H5564" s="7">
        <v>125109</v>
      </c>
      <c r="I5564" s="143"/>
      <c r="J5564" s="144"/>
      <c r="K5564" s="145"/>
      <c r="L5564" t="str">
        <f t="shared" si="313"/>
        <v>34323</v>
      </c>
      <c r="M5564">
        <f t="shared" si="314"/>
        <v>34323</v>
      </c>
      <c r="N5564" s="37">
        <f t="shared" si="315"/>
        <v>1191518</v>
      </c>
    </row>
    <row r="5565" spans="1:14" x14ac:dyDescent="0.3">
      <c r="A5565" s="3">
        <v>7</v>
      </c>
      <c r="B5565" s="142"/>
      <c r="C5565" s="4" t="s">
        <v>9003</v>
      </c>
      <c r="D5565" s="5">
        <v>45078</v>
      </c>
      <c r="E5565" s="6" t="s">
        <v>2414</v>
      </c>
      <c r="F5565" s="7">
        <v>1363975</v>
      </c>
      <c r="G5565" s="6" t="s">
        <v>17</v>
      </c>
      <c r="H5565" s="7">
        <v>143217</v>
      </c>
      <c r="I5565" s="143"/>
      <c r="J5565" s="144"/>
      <c r="K5565" s="145"/>
      <c r="L5565" t="str">
        <f t="shared" si="313"/>
        <v>32762</v>
      </c>
      <c r="M5565">
        <f t="shared" si="314"/>
        <v>32762</v>
      </c>
      <c r="N5565" s="37">
        <f t="shared" si="315"/>
        <v>1363975</v>
      </c>
    </row>
    <row r="5566" spans="1:14" x14ac:dyDescent="0.3">
      <c r="A5566" s="3">
        <v>7</v>
      </c>
      <c r="B5566" s="142"/>
      <c r="C5566" s="4" t="s">
        <v>9004</v>
      </c>
      <c r="D5566" s="5">
        <v>45079</v>
      </c>
      <c r="E5566" s="6" t="s">
        <v>2364</v>
      </c>
      <c r="F5566" s="7">
        <v>1548829</v>
      </c>
      <c r="G5566" s="6" t="s">
        <v>17</v>
      </c>
      <c r="H5566" s="7">
        <v>162627</v>
      </c>
      <c r="I5566" s="143"/>
      <c r="J5566" s="144"/>
      <c r="K5566" s="145"/>
      <c r="L5566" t="str">
        <f t="shared" si="313"/>
        <v>32842</v>
      </c>
      <c r="M5566">
        <f t="shared" si="314"/>
        <v>32842</v>
      </c>
      <c r="N5566" s="37">
        <f t="shared" si="315"/>
        <v>1548829</v>
      </c>
    </row>
    <row r="5567" spans="1:14" x14ac:dyDescent="0.3">
      <c r="A5567" s="3">
        <v>7</v>
      </c>
      <c r="B5567" s="142"/>
      <c r="C5567" s="4" t="s">
        <v>9005</v>
      </c>
      <c r="D5567" s="5">
        <v>45098</v>
      </c>
      <c r="E5567" s="6" t="s">
        <v>6572</v>
      </c>
      <c r="F5567" s="7">
        <v>679872</v>
      </c>
      <c r="G5567" s="6" t="s">
        <v>17</v>
      </c>
      <c r="H5567" s="7">
        <v>71387</v>
      </c>
      <c r="I5567" s="143"/>
      <c r="J5567" s="144"/>
      <c r="K5567" s="145"/>
      <c r="L5567" t="str">
        <f t="shared" si="313"/>
        <v>36388</v>
      </c>
      <c r="M5567">
        <f t="shared" si="314"/>
        <v>36388</v>
      </c>
      <c r="N5567" s="37">
        <f t="shared" si="315"/>
        <v>679872</v>
      </c>
    </row>
    <row r="5568" spans="1:14" x14ac:dyDescent="0.3">
      <c r="A5568" s="3">
        <v>7</v>
      </c>
      <c r="B5568" s="142"/>
      <c r="C5568" s="4" t="s">
        <v>9006</v>
      </c>
      <c r="D5568" s="5">
        <v>45098</v>
      </c>
      <c r="E5568" s="6" t="s">
        <v>2364</v>
      </c>
      <c r="F5568" s="7">
        <v>669868</v>
      </c>
      <c r="G5568" s="6" t="s">
        <v>17</v>
      </c>
      <c r="H5568" s="7">
        <v>70336</v>
      </c>
      <c r="I5568" s="143"/>
      <c r="J5568" s="144"/>
      <c r="K5568" s="145"/>
      <c r="L5568" t="str">
        <f t="shared" si="313"/>
        <v>36382</v>
      </c>
      <c r="M5568">
        <f t="shared" si="314"/>
        <v>36382</v>
      </c>
      <c r="N5568" s="37">
        <f t="shared" si="315"/>
        <v>669868</v>
      </c>
    </row>
    <row r="5569" spans="1:14" x14ac:dyDescent="0.3">
      <c r="A5569" s="3">
        <v>7</v>
      </c>
      <c r="B5569" s="142"/>
      <c r="C5569" s="4" t="s">
        <v>9007</v>
      </c>
      <c r="D5569" s="5">
        <v>45101</v>
      </c>
      <c r="E5569" s="6" t="s">
        <v>2364</v>
      </c>
      <c r="F5569" s="7">
        <v>532092</v>
      </c>
      <c r="G5569" s="6" t="s">
        <v>17</v>
      </c>
      <c r="H5569" s="7">
        <v>55870</v>
      </c>
      <c r="I5569" s="143"/>
      <c r="J5569" s="144"/>
      <c r="K5569" s="145"/>
      <c r="L5569" t="str">
        <f t="shared" si="313"/>
        <v>37611</v>
      </c>
      <c r="M5569">
        <f t="shared" si="314"/>
        <v>37611</v>
      </c>
      <c r="N5569" s="37">
        <f t="shared" si="315"/>
        <v>532092</v>
      </c>
    </row>
    <row r="5570" spans="1:14" x14ac:dyDescent="0.3">
      <c r="A5570" s="3">
        <v>7</v>
      </c>
      <c r="B5570" s="142"/>
      <c r="C5570" s="4" t="s">
        <v>9008</v>
      </c>
      <c r="D5570" s="5">
        <v>45086</v>
      </c>
      <c r="E5570" s="6" t="s">
        <v>3338</v>
      </c>
      <c r="F5570" s="7">
        <v>865546</v>
      </c>
      <c r="G5570" s="6" t="s">
        <v>17</v>
      </c>
      <c r="H5570" s="7">
        <v>90882</v>
      </c>
      <c r="I5570" s="143"/>
      <c r="J5570" s="144"/>
      <c r="K5570" s="145"/>
      <c r="L5570" t="str">
        <f t="shared" si="313"/>
        <v>34317</v>
      </c>
      <c r="M5570">
        <f t="shared" si="314"/>
        <v>34317</v>
      </c>
      <c r="N5570" s="37">
        <f t="shared" si="315"/>
        <v>865546</v>
      </c>
    </row>
    <row r="5571" spans="1:14" x14ac:dyDescent="0.3">
      <c r="A5571" s="3">
        <v>7</v>
      </c>
      <c r="B5571" s="142"/>
      <c r="C5571" s="4" t="s">
        <v>9009</v>
      </c>
      <c r="D5571" s="5">
        <v>45089</v>
      </c>
      <c r="E5571" s="6" t="s">
        <v>3338</v>
      </c>
      <c r="F5571" s="7">
        <v>652703</v>
      </c>
      <c r="G5571" s="6" t="s">
        <v>17</v>
      </c>
      <c r="H5571" s="7">
        <v>68534</v>
      </c>
      <c r="I5571" s="143"/>
      <c r="J5571" s="144"/>
      <c r="K5571" s="145"/>
      <c r="L5571" t="str">
        <f t="shared" si="313"/>
        <v>34571</v>
      </c>
      <c r="M5571">
        <f t="shared" si="314"/>
        <v>34571</v>
      </c>
      <c r="N5571" s="37">
        <f t="shared" si="315"/>
        <v>652703</v>
      </c>
    </row>
    <row r="5572" spans="1:14" x14ac:dyDescent="0.3">
      <c r="A5572" s="3">
        <v>7</v>
      </c>
      <c r="B5572" s="142"/>
      <c r="C5572" s="4" t="s">
        <v>9010</v>
      </c>
      <c r="D5572" s="5">
        <v>45096</v>
      </c>
      <c r="E5572" s="6" t="s">
        <v>3338</v>
      </c>
      <c r="F5572" s="7">
        <v>1686108</v>
      </c>
      <c r="G5572" s="6" t="s">
        <v>17</v>
      </c>
      <c r="H5572" s="7">
        <v>177041</v>
      </c>
      <c r="I5572" s="143"/>
      <c r="J5572" s="144"/>
      <c r="K5572" s="145"/>
      <c r="L5572" t="str">
        <f t="shared" si="313"/>
        <v>36221</v>
      </c>
      <c r="M5572">
        <f t="shared" si="314"/>
        <v>36221</v>
      </c>
      <c r="N5572" s="37">
        <f t="shared" si="315"/>
        <v>1686108</v>
      </c>
    </row>
    <row r="5573" spans="1:14" x14ac:dyDescent="0.3">
      <c r="A5573" s="3">
        <v>7</v>
      </c>
      <c r="B5573" s="142"/>
      <c r="C5573" s="4" t="s">
        <v>9011</v>
      </c>
      <c r="D5573" s="5">
        <v>45103</v>
      </c>
      <c r="E5573" s="6" t="s">
        <v>6572</v>
      </c>
      <c r="F5573" s="7">
        <v>794096</v>
      </c>
      <c r="G5573" s="6" t="s">
        <v>17</v>
      </c>
      <c r="H5573" s="7">
        <v>83380</v>
      </c>
      <c r="I5573" s="143"/>
      <c r="J5573" s="144"/>
      <c r="K5573" s="145"/>
      <c r="L5573" t="str">
        <f t="shared" si="313"/>
        <v>37683</v>
      </c>
      <c r="M5573">
        <f t="shared" si="314"/>
        <v>37683</v>
      </c>
      <c r="N5573" s="37">
        <f t="shared" si="315"/>
        <v>794096</v>
      </c>
    </row>
    <row r="5574" spans="1:14" x14ac:dyDescent="0.3">
      <c r="A5574" s="3">
        <v>7</v>
      </c>
      <c r="B5574" s="142"/>
      <c r="C5574" s="4" t="s">
        <v>9012</v>
      </c>
      <c r="D5574" s="5">
        <v>45090</v>
      </c>
      <c r="E5574" s="6" t="s">
        <v>2414</v>
      </c>
      <c r="F5574" s="7">
        <v>899191</v>
      </c>
      <c r="G5574" s="6" t="s">
        <v>17</v>
      </c>
      <c r="H5574" s="7">
        <v>94415</v>
      </c>
      <c r="I5574" s="143"/>
      <c r="J5574" s="144"/>
      <c r="K5574" s="145"/>
      <c r="L5574" t="str">
        <f t="shared" si="313"/>
        <v>34705</v>
      </c>
      <c r="M5574">
        <f t="shared" si="314"/>
        <v>34705</v>
      </c>
      <c r="N5574" s="37">
        <f t="shared" si="315"/>
        <v>899191</v>
      </c>
    </row>
    <row r="5575" spans="1:14" x14ac:dyDescent="0.3">
      <c r="A5575" s="3">
        <v>7</v>
      </c>
      <c r="B5575" s="142"/>
      <c r="C5575" s="4" t="s">
        <v>9013</v>
      </c>
      <c r="D5575" s="5">
        <v>45105</v>
      </c>
      <c r="E5575" s="6" t="s">
        <v>2414</v>
      </c>
      <c r="F5575" s="7">
        <v>1115593</v>
      </c>
      <c r="G5575" s="6" t="s">
        <v>17</v>
      </c>
      <c r="H5575" s="7">
        <v>117137</v>
      </c>
      <c r="I5575" s="143"/>
      <c r="J5575" s="144"/>
      <c r="K5575" s="145"/>
      <c r="L5575" t="str">
        <f t="shared" ref="L5575:L5638" si="316">+RIGHT(C5575,5)</f>
        <v>37861</v>
      </c>
      <c r="M5575">
        <f t="shared" ref="M5575:M5638" si="317">+L5575*1</f>
        <v>37861</v>
      </c>
      <c r="N5575" s="37">
        <f t="shared" si="315"/>
        <v>1115593</v>
      </c>
    </row>
    <row r="5576" spans="1:14" x14ac:dyDescent="0.3">
      <c r="A5576" s="3">
        <v>7</v>
      </c>
      <c r="B5576" s="142"/>
      <c r="C5576" s="4" t="s">
        <v>9014</v>
      </c>
      <c r="D5576" s="5">
        <v>45101</v>
      </c>
      <c r="E5576" s="6" t="s">
        <v>6686</v>
      </c>
      <c r="F5576" s="7">
        <v>776420</v>
      </c>
      <c r="G5576" s="6" t="s">
        <v>17</v>
      </c>
      <c r="H5576" s="7">
        <v>81524</v>
      </c>
      <c r="I5576" s="143"/>
      <c r="J5576" s="144"/>
      <c r="K5576" s="145"/>
      <c r="L5576" t="str">
        <f t="shared" si="316"/>
        <v>37598</v>
      </c>
      <c r="M5576">
        <f t="shared" si="317"/>
        <v>37598</v>
      </c>
      <c r="N5576" s="37">
        <f t="shared" si="315"/>
        <v>776420</v>
      </c>
    </row>
    <row r="5577" spans="1:14" x14ac:dyDescent="0.3">
      <c r="A5577" s="3">
        <v>7</v>
      </c>
      <c r="B5577" s="142"/>
      <c r="C5577" s="4" t="s">
        <v>9015</v>
      </c>
      <c r="D5577" s="5">
        <v>45104</v>
      </c>
      <c r="E5577" s="6" t="s">
        <v>3338</v>
      </c>
      <c r="F5577" s="7">
        <v>407923</v>
      </c>
      <c r="G5577" s="6" t="s">
        <v>17</v>
      </c>
      <c r="H5577" s="7">
        <v>42832</v>
      </c>
      <c r="I5577" s="143"/>
      <c r="J5577" s="144"/>
      <c r="K5577" s="145"/>
      <c r="L5577" t="str">
        <f t="shared" si="316"/>
        <v>37809</v>
      </c>
      <c r="M5577">
        <f t="shared" si="317"/>
        <v>37809</v>
      </c>
      <c r="N5577" s="37">
        <f t="shared" si="315"/>
        <v>407923</v>
      </c>
    </row>
    <row r="5578" spans="1:14" x14ac:dyDescent="0.3">
      <c r="A5578" s="3">
        <v>7</v>
      </c>
      <c r="B5578" s="142"/>
      <c r="C5578" s="4" t="s">
        <v>9016</v>
      </c>
      <c r="D5578" s="5">
        <v>45085</v>
      </c>
      <c r="E5578" s="6" t="s">
        <v>2364</v>
      </c>
      <c r="F5578" s="7">
        <v>3055498</v>
      </c>
      <c r="G5578" s="6" t="s">
        <v>17</v>
      </c>
      <c r="H5578" s="7">
        <v>320827</v>
      </c>
      <c r="I5578" s="143"/>
      <c r="J5578" s="144"/>
      <c r="K5578" s="145"/>
      <c r="L5578" t="str">
        <f t="shared" si="316"/>
        <v>34284</v>
      </c>
      <c r="M5578">
        <f t="shared" si="317"/>
        <v>34284</v>
      </c>
      <c r="N5578" s="37">
        <f t="shared" si="315"/>
        <v>3055498</v>
      </c>
    </row>
    <row r="5579" spans="1:14" x14ac:dyDescent="0.3">
      <c r="A5579" s="3">
        <v>7</v>
      </c>
      <c r="B5579" s="142"/>
      <c r="C5579" s="4" t="s">
        <v>9017</v>
      </c>
      <c r="D5579" s="5">
        <v>45098</v>
      </c>
      <c r="E5579" s="6" t="s">
        <v>2364</v>
      </c>
      <c r="F5579" s="7">
        <v>599097</v>
      </c>
      <c r="G5579" s="6" t="s">
        <v>17</v>
      </c>
      <c r="H5579" s="7">
        <v>62905</v>
      </c>
      <c r="I5579" s="143"/>
      <c r="J5579" s="144"/>
      <c r="K5579" s="145"/>
      <c r="L5579" t="str">
        <f t="shared" si="316"/>
        <v>36378</v>
      </c>
      <c r="M5579">
        <f t="shared" si="317"/>
        <v>36378</v>
      </c>
      <c r="N5579" s="37">
        <f t="shared" si="315"/>
        <v>599097</v>
      </c>
    </row>
    <row r="5580" spans="1:14" x14ac:dyDescent="0.3">
      <c r="A5580" s="3">
        <v>7</v>
      </c>
      <c r="B5580" s="142"/>
      <c r="C5580" s="4" t="s">
        <v>9018</v>
      </c>
      <c r="D5580" s="5">
        <v>45104</v>
      </c>
      <c r="E5580" s="6" t="s">
        <v>3338</v>
      </c>
      <c r="F5580" s="7">
        <v>530087</v>
      </c>
      <c r="G5580" s="6" t="s">
        <v>17</v>
      </c>
      <c r="H5580" s="7">
        <v>55659</v>
      </c>
      <c r="I5580" s="143"/>
      <c r="J5580" s="144"/>
      <c r="K5580" s="145"/>
      <c r="L5580" t="str">
        <f t="shared" si="316"/>
        <v>37779</v>
      </c>
      <c r="M5580">
        <f t="shared" si="317"/>
        <v>37779</v>
      </c>
      <c r="N5580" s="37">
        <f t="shared" si="315"/>
        <v>530087</v>
      </c>
    </row>
    <row r="5581" spans="1:14" x14ac:dyDescent="0.3">
      <c r="A5581" s="3">
        <v>7</v>
      </c>
      <c r="B5581" s="142"/>
      <c r="C5581" s="4" t="s">
        <v>9019</v>
      </c>
      <c r="D5581" s="5">
        <v>45106</v>
      </c>
      <c r="E5581" s="6" t="s">
        <v>2364</v>
      </c>
      <c r="F5581" s="7">
        <v>532092</v>
      </c>
      <c r="G5581" s="6" t="s">
        <v>17</v>
      </c>
      <c r="H5581" s="7">
        <v>55870</v>
      </c>
      <c r="I5581" s="143"/>
      <c r="J5581" s="144"/>
      <c r="K5581" s="145"/>
      <c r="L5581" t="str">
        <f t="shared" si="316"/>
        <v>38032</v>
      </c>
      <c r="M5581">
        <f t="shared" si="317"/>
        <v>38032</v>
      </c>
      <c r="N5581" s="37">
        <f t="shared" si="315"/>
        <v>532092</v>
      </c>
    </row>
    <row r="5582" spans="1:14" x14ac:dyDescent="0.3">
      <c r="A5582" s="3">
        <v>7</v>
      </c>
      <c r="B5582" s="142"/>
      <c r="C5582" s="4" t="s">
        <v>9020</v>
      </c>
      <c r="D5582" s="5">
        <v>45105</v>
      </c>
      <c r="E5582" s="6" t="s">
        <v>2364</v>
      </c>
      <c r="F5582" s="7">
        <v>652251</v>
      </c>
      <c r="G5582" s="6" t="s">
        <v>17</v>
      </c>
      <c r="H5582" s="7">
        <v>68486</v>
      </c>
      <c r="I5582" s="143"/>
      <c r="J5582" s="144"/>
      <c r="K5582" s="145"/>
      <c r="L5582" t="str">
        <f t="shared" si="316"/>
        <v>37858</v>
      </c>
      <c r="M5582">
        <f t="shared" si="317"/>
        <v>37858</v>
      </c>
      <c r="N5582" s="37">
        <f t="shared" si="315"/>
        <v>652251</v>
      </c>
    </row>
    <row r="5583" spans="1:14" x14ac:dyDescent="0.3">
      <c r="A5583" s="3">
        <v>7</v>
      </c>
      <c r="B5583" s="142"/>
      <c r="C5583" s="4" t="s">
        <v>9021</v>
      </c>
      <c r="D5583" s="5">
        <v>45079</v>
      </c>
      <c r="E5583" s="6" t="s">
        <v>6686</v>
      </c>
      <c r="F5583" s="7">
        <v>516276</v>
      </c>
      <c r="G5583" s="6" t="s">
        <v>17</v>
      </c>
      <c r="H5583" s="7">
        <v>54209</v>
      </c>
      <c r="I5583" s="143"/>
      <c r="J5583" s="144"/>
      <c r="K5583" s="145"/>
      <c r="L5583" t="str">
        <f t="shared" si="316"/>
        <v>32846</v>
      </c>
      <c r="M5583">
        <f t="shared" si="317"/>
        <v>32846</v>
      </c>
      <c r="N5583" s="37">
        <f t="shared" si="315"/>
        <v>516276</v>
      </c>
    </row>
    <row r="5584" spans="1:14" x14ac:dyDescent="0.3">
      <c r="A5584" s="3">
        <v>7</v>
      </c>
      <c r="B5584" s="142"/>
      <c r="C5584" s="4" t="s">
        <v>9022</v>
      </c>
      <c r="D5584" s="5">
        <v>45098</v>
      </c>
      <c r="E5584" s="6" t="s">
        <v>2414</v>
      </c>
      <c r="F5584" s="7">
        <v>1017358</v>
      </c>
      <c r="G5584" s="6" t="s">
        <v>17</v>
      </c>
      <c r="H5584" s="7">
        <v>106823</v>
      </c>
      <c r="I5584" s="143"/>
      <c r="J5584" s="144"/>
      <c r="K5584" s="145"/>
      <c r="L5584" t="str">
        <f t="shared" si="316"/>
        <v>36384</v>
      </c>
      <c r="M5584">
        <f t="shared" si="317"/>
        <v>36384</v>
      </c>
      <c r="N5584" s="37">
        <f t="shared" si="315"/>
        <v>1017358</v>
      </c>
    </row>
    <row r="5585" spans="1:14" x14ac:dyDescent="0.3">
      <c r="A5585" s="3">
        <v>7</v>
      </c>
      <c r="B5585" s="142"/>
      <c r="C5585" s="4" t="s">
        <v>9023</v>
      </c>
      <c r="D5585" s="5">
        <v>45080</v>
      </c>
      <c r="E5585" s="6" t="s">
        <v>3338</v>
      </c>
      <c r="F5585" s="7">
        <v>732983</v>
      </c>
      <c r="G5585" s="6" t="s">
        <v>17</v>
      </c>
      <c r="H5585" s="7">
        <v>76963</v>
      </c>
      <c r="I5585" s="143"/>
      <c r="J5585" s="144"/>
      <c r="K5585" s="145"/>
      <c r="L5585" t="str">
        <f t="shared" si="316"/>
        <v>33024</v>
      </c>
      <c r="M5585">
        <f t="shared" si="317"/>
        <v>33024</v>
      </c>
      <c r="N5585" s="37">
        <f t="shared" si="315"/>
        <v>732983</v>
      </c>
    </row>
    <row r="5586" spans="1:14" x14ac:dyDescent="0.3">
      <c r="A5586" s="3">
        <v>7</v>
      </c>
      <c r="B5586" s="142"/>
      <c r="C5586" s="4" t="s">
        <v>9024</v>
      </c>
      <c r="D5586" s="5">
        <v>45086</v>
      </c>
      <c r="E5586" s="6" t="s">
        <v>2414</v>
      </c>
      <c r="F5586" s="7">
        <v>1246059</v>
      </c>
      <c r="G5586" s="6" t="s">
        <v>17</v>
      </c>
      <c r="H5586" s="7">
        <v>130836</v>
      </c>
      <c r="I5586" s="143"/>
      <c r="J5586" s="144"/>
      <c r="K5586" s="145"/>
      <c r="L5586" t="str">
        <f t="shared" si="316"/>
        <v>34332</v>
      </c>
      <c r="M5586">
        <f t="shared" si="317"/>
        <v>34332</v>
      </c>
      <c r="N5586" s="37">
        <f t="shared" si="315"/>
        <v>1246059</v>
      </c>
    </row>
    <row r="5587" spans="1:14" x14ac:dyDescent="0.3">
      <c r="A5587" s="3">
        <v>7</v>
      </c>
      <c r="B5587" s="142"/>
      <c r="C5587" s="4" t="s">
        <v>9025</v>
      </c>
      <c r="D5587" s="5">
        <v>45082</v>
      </c>
      <c r="E5587" s="6" t="s">
        <v>3338</v>
      </c>
      <c r="F5587" s="7">
        <v>1344338</v>
      </c>
      <c r="G5587" s="6" t="s">
        <v>17</v>
      </c>
      <c r="H5587" s="7">
        <v>141155</v>
      </c>
      <c r="I5587" s="143"/>
      <c r="J5587" s="144"/>
      <c r="K5587" s="145"/>
      <c r="L5587" t="str">
        <f t="shared" si="316"/>
        <v>33064</v>
      </c>
      <c r="M5587">
        <f t="shared" si="317"/>
        <v>33064</v>
      </c>
      <c r="N5587" s="37">
        <f t="shared" si="315"/>
        <v>1344338</v>
      </c>
    </row>
    <row r="5588" spans="1:14" x14ac:dyDescent="0.3">
      <c r="A5588" s="3">
        <v>7</v>
      </c>
      <c r="B5588" s="142"/>
      <c r="C5588" s="4" t="s">
        <v>9026</v>
      </c>
      <c r="D5588" s="5">
        <v>45084</v>
      </c>
      <c r="E5588" s="6" t="s">
        <v>2364</v>
      </c>
      <c r="F5588" s="7">
        <v>433785</v>
      </c>
      <c r="G5588" s="6" t="s">
        <v>17</v>
      </c>
      <c r="H5588" s="7">
        <v>45547</v>
      </c>
      <c r="I5588" s="143"/>
      <c r="J5588" s="144"/>
      <c r="K5588" s="145"/>
      <c r="L5588" t="str">
        <f t="shared" si="316"/>
        <v>33274</v>
      </c>
      <c r="M5588">
        <f t="shared" si="317"/>
        <v>33274</v>
      </c>
      <c r="N5588" s="37">
        <f t="shared" si="315"/>
        <v>433785</v>
      </c>
    </row>
    <row r="5589" spans="1:14" x14ac:dyDescent="0.3">
      <c r="A5589" s="3">
        <v>7</v>
      </c>
      <c r="B5589" s="142"/>
      <c r="C5589" s="4" t="s">
        <v>9027</v>
      </c>
      <c r="D5589" s="5">
        <v>45091</v>
      </c>
      <c r="E5589" s="6" t="s">
        <v>3338</v>
      </c>
      <c r="F5589" s="7">
        <v>1123905</v>
      </c>
      <c r="G5589" s="6" t="s">
        <v>17</v>
      </c>
      <c r="H5589" s="7">
        <v>118010</v>
      </c>
      <c r="I5589" s="143"/>
      <c r="J5589" s="144"/>
      <c r="K5589" s="145"/>
      <c r="L5589" t="str">
        <f t="shared" si="316"/>
        <v>34744</v>
      </c>
      <c r="M5589">
        <f t="shared" si="317"/>
        <v>34744</v>
      </c>
      <c r="N5589" s="37">
        <f t="shared" si="315"/>
        <v>1123905</v>
      </c>
    </row>
    <row r="5590" spans="1:14" x14ac:dyDescent="0.3">
      <c r="A5590" s="3">
        <v>7</v>
      </c>
      <c r="B5590" s="142"/>
      <c r="C5590" s="4" t="s">
        <v>9028</v>
      </c>
      <c r="D5590" s="5">
        <v>45093</v>
      </c>
      <c r="E5590" s="6" t="s">
        <v>3338</v>
      </c>
      <c r="F5590" s="7">
        <v>1206975</v>
      </c>
      <c r="G5590" s="6" t="s">
        <v>17</v>
      </c>
      <c r="H5590" s="7">
        <v>126732</v>
      </c>
      <c r="I5590" s="143"/>
      <c r="J5590" s="144"/>
      <c r="K5590" s="145"/>
      <c r="L5590" t="str">
        <f t="shared" si="316"/>
        <v>36011</v>
      </c>
      <c r="M5590">
        <f t="shared" si="317"/>
        <v>36011</v>
      </c>
      <c r="N5590" s="37">
        <f t="shared" si="315"/>
        <v>1206975</v>
      </c>
    </row>
    <row r="5591" spans="1:14" x14ac:dyDescent="0.3">
      <c r="A5591" s="3">
        <v>7</v>
      </c>
      <c r="B5591" s="142"/>
      <c r="C5591" s="4" t="s">
        <v>9029</v>
      </c>
      <c r="D5591" s="5">
        <v>45086</v>
      </c>
      <c r="E5591" s="6" t="s">
        <v>2414</v>
      </c>
      <c r="F5591" s="7">
        <v>648896</v>
      </c>
      <c r="G5591" s="6" t="s">
        <v>17</v>
      </c>
      <c r="H5591" s="7">
        <v>68134</v>
      </c>
      <c r="I5591" s="143"/>
      <c r="J5591" s="144"/>
      <c r="K5591" s="145"/>
      <c r="L5591" t="str">
        <f t="shared" si="316"/>
        <v>34347</v>
      </c>
      <c r="M5591">
        <f t="shared" si="317"/>
        <v>34347</v>
      </c>
      <c r="N5591" s="37">
        <f t="shared" si="315"/>
        <v>648896</v>
      </c>
    </row>
    <row r="5592" spans="1:14" x14ac:dyDescent="0.3">
      <c r="A5592" s="3">
        <v>7</v>
      </c>
      <c r="B5592" s="142"/>
      <c r="C5592" s="4" t="s">
        <v>9030</v>
      </c>
      <c r="D5592" s="5">
        <v>45091</v>
      </c>
      <c r="E5592" s="6" t="s">
        <v>3338</v>
      </c>
      <c r="F5592" s="7">
        <v>597748</v>
      </c>
      <c r="G5592" s="6" t="s">
        <v>17</v>
      </c>
      <c r="H5592" s="7">
        <v>62764</v>
      </c>
      <c r="I5592" s="143"/>
      <c r="J5592" s="144"/>
      <c r="K5592" s="145"/>
      <c r="L5592" t="str">
        <f t="shared" si="316"/>
        <v>34761</v>
      </c>
      <c r="M5592">
        <f t="shared" si="317"/>
        <v>34761</v>
      </c>
      <c r="N5592" s="37">
        <f t="shared" si="315"/>
        <v>597748</v>
      </c>
    </row>
    <row r="5593" spans="1:14" x14ac:dyDescent="0.3">
      <c r="A5593" s="3">
        <v>7</v>
      </c>
      <c r="B5593" s="142"/>
      <c r="C5593" s="4" t="s">
        <v>9031</v>
      </c>
      <c r="D5593" s="5">
        <v>45080</v>
      </c>
      <c r="E5593" s="6" t="s">
        <v>2414</v>
      </c>
      <c r="F5593" s="7">
        <v>648198</v>
      </c>
      <c r="G5593" s="6" t="s">
        <v>17</v>
      </c>
      <c r="H5593" s="7">
        <v>68061</v>
      </c>
      <c r="I5593" s="143"/>
      <c r="J5593" s="144"/>
      <c r="K5593" s="145"/>
      <c r="L5593" t="str">
        <f t="shared" si="316"/>
        <v>33023</v>
      </c>
      <c r="M5593">
        <f t="shared" si="317"/>
        <v>33023</v>
      </c>
      <c r="N5593" s="37">
        <f t="shared" si="315"/>
        <v>648198</v>
      </c>
    </row>
    <row r="5594" spans="1:14" x14ac:dyDescent="0.3">
      <c r="A5594" s="3">
        <v>7</v>
      </c>
      <c r="B5594" s="142"/>
      <c r="C5594" s="4" t="s">
        <v>9032</v>
      </c>
      <c r="D5594" s="5">
        <v>45085</v>
      </c>
      <c r="E5594" s="6" t="s">
        <v>6572</v>
      </c>
      <c r="F5594" s="7">
        <v>774414</v>
      </c>
      <c r="G5594" s="6" t="s">
        <v>17</v>
      </c>
      <c r="H5594" s="7">
        <v>81313</v>
      </c>
      <c r="I5594" s="143"/>
      <c r="J5594" s="144"/>
      <c r="K5594" s="145"/>
      <c r="L5594" t="str">
        <f t="shared" si="316"/>
        <v>33851</v>
      </c>
      <c r="M5594">
        <f t="shared" si="317"/>
        <v>33851</v>
      </c>
      <c r="N5594" s="37">
        <f t="shared" si="315"/>
        <v>774414</v>
      </c>
    </row>
    <row r="5595" spans="1:14" x14ac:dyDescent="0.3">
      <c r="A5595" s="3">
        <v>7</v>
      </c>
      <c r="B5595" s="142"/>
      <c r="C5595" s="4" t="s">
        <v>9033</v>
      </c>
      <c r="D5595" s="5">
        <v>45091</v>
      </c>
      <c r="E5595" s="6" t="s">
        <v>2414</v>
      </c>
      <c r="F5595" s="7">
        <v>1056573</v>
      </c>
      <c r="G5595" s="6" t="s">
        <v>17</v>
      </c>
      <c r="H5595" s="7">
        <v>110940</v>
      </c>
      <c r="I5595" s="143"/>
      <c r="J5595" s="144"/>
      <c r="K5595" s="145"/>
      <c r="L5595" t="str">
        <f t="shared" si="316"/>
        <v>34740</v>
      </c>
      <c r="M5595">
        <f t="shared" si="317"/>
        <v>34740</v>
      </c>
      <c r="N5595" s="37">
        <f t="shared" si="315"/>
        <v>1056573</v>
      </c>
    </row>
    <row r="5596" spans="1:14" x14ac:dyDescent="0.3">
      <c r="A5596" s="3">
        <v>7</v>
      </c>
      <c r="B5596" s="142"/>
      <c r="C5596" s="4" t="s">
        <v>9034</v>
      </c>
      <c r="D5596" s="5">
        <v>45096</v>
      </c>
      <c r="E5596" s="6" t="s">
        <v>6572</v>
      </c>
      <c r="F5596" s="7">
        <v>247276</v>
      </c>
      <c r="G5596" s="6" t="s">
        <v>17</v>
      </c>
      <c r="H5596" s="7">
        <v>25964</v>
      </c>
      <c r="I5596" s="143"/>
      <c r="J5596" s="144"/>
      <c r="K5596" s="145"/>
      <c r="L5596" t="str">
        <f t="shared" si="316"/>
        <v>36219</v>
      </c>
      <c r="M5596">
        <f t="shared" si="317"/>
        <v>36219</v>
      </c>
      <c r="N5596" s="37">
        <f t="shared" si="315"/>
        <v>247276</v>
      </c>
    </row>
    <row r="5597" spans="1:14" x14ac:dyDescent="0.3">
      <c r="A5597" s="3">
        <v>7</v>
      </c>
      <c r="B5597" s="142"/>
      <c r="C5597" s="4" t="s">
        <v>9035</v>
      </c>
      <c r="D5597" s="5">
        <v>45085</v>
      </c>
      <c r="E5597" s="6" t="s">
        <v>2364</v>
      </c>
      <c r="F5597" s="7">
        <v>759409</v>
      </c>
      <c r="G5597" s="6" t="s">
        <v>17</v>
      </c>
      <c r="H5597" s="7">
        <v>79738</v>
      </c>
      <c r="I5597" s="143"/>
      <c r="J5597" s="144"/>
      <c r="K5597" s="145"/>
      <c r="L5597" t="str">
        <f t="shared" si="316"/>
        <v>33664</v>
      </c>
      <c r="M5597">
        <f t="shared" si="317"/>
        <v>33664</v>
      </c>
      <c r="N5597" s="37">
        <f t="shared" si="315"/>
        <v>759409</v>
      </c>
    </row>
    <row r="5598" spans="1:14" x14ac:dyDescent="0.3">
      <c r="A5598" s="3">
        <v>7</v>
      </c>
      <c r="B5598" s="142"/>
      <c r="C5598" s="4" t="s">
        <v>9036</v>
      </c>
      <c r="D5598" s="5">
        <v>45093</v>
      </c>
      <c r="E5598" s="6" t="s">
        <v>2364</v>
      </c>
      <c r="F5598" s="7">
        <v>1072789</v>
      </c>
      <c r="G5598" s="6" t="s">
        <v>17</v>
      </c>
      <c r="H5598" s="7">
        <v>112643</v>
      </c>
      <c r="I5598" s="143"/>
      <c r="J5598" s="144"/>
      <c r="K5598" s="145"/>
      <c r="L5598" t="str">
        <f t="shared" si="316"/>
        <v>36106</v>
      </c>
      <c r="M5598">
        <f t="shared" si="317"/>
        <v>36106</v>
      </c>
      <c r="N5598" s="37">
        <f t="shared" si="315"/>
        <v>1072789</v>
      </c>
    </row>
    <row r="5599" spans="1:14" x14ac:dyDescent="0.3">
      <c r="A5599" s="3">
        <v>7</v>
      </c>
      <c r="B5599" s="142"/>
      <c r="C5599" s="4" t="s">
        <v>9037</v>
      </c>
      <c r="D5599" s="5">
        <v>45096</v>
      </c>
      <c r="E5599" s="6" t="s">
        <v>6572</v>
      </c>
      <c r="F5599" s="7">
        <v>1211981</v>
      </c>
      <c r="G5599" s="6" t="s">
        <v>17</v>
      </c>
      <c r="H5599" s="7">
        <v>127258</v>
      </c>
      <c r="I5599" s="143"/>
      <c r="J5599" s="144"/>
      <c r="K5599" s="145"/>
      <c r="L5599" t="str">
        <f t="shared" si="316"/>
        <v>36220</v>
      </c>
      <c r="M5599">
        <f t="shared" si="317"/>
        <v>36220</v>
      </c>
      <c r="N5599" s="37">
        <f t="shared" si="315"/>
        <v>1211981</v>
      </c>
    </row>
    <row r="5600" spans="1:14" x14ac:dyDescent="0.3">
      <c r="A5600" s="3">
        <v>7</v>
      </c>
      <c r="B5600" s="142"/>
      <c r="C5600" s="4" t="s">
        <v>9038</v>
      </c>
      <c r="D5600" s="5">
        <v>45098</v>
      </c>
      <c r="E5600" s="6" t="s">
        <v>3338</v>
      </c>
      <c r="F5600" s="7">
        <v>925010</v>
      </c>
      <c r="G5600" s="6" t="s">
        <v>17</v>
      </c>
      <c r="H5600" s="7">
        <v>97126</v>
      </c>
      <c r="I5600" s="143"/>
      <c r="J5600" s="144"/>
      <c r="K5600" s="145"/>
      <c r="L5600" t="str">
        <f t="shared" si="316"/>
        <v>36393</v>
      </c>
      <c r="M5600">
        <f t="shared" si="317"/>
        <v>36393</v>
      </c>
      <c r="N5600" s="37">
        <f t="shared" si="315"/>
        <v>925010</v>
      </c>
    </row>
    <row r="5601" spans="1:14" x14ac:dyDescent="0.3">
      <c r="A5601" s="3">
        <v>7</v>
      </c>
      <c r="B5601" s="142"/>
      <c r="C5601" s="4" t="s">
        <v>9039</v>
      </c>
      <c r="D5601" s="5">
        <v>45098</v>
      </c>
      <c r="E5601" s="6" t="s">
        <v>2414</v>
      </c>
      <c r="F5601" s="7">
        <v>234135</v>
      </c>
      <c r="G5601" s="6" t="s">
        <v>17</v>
      </c>
      <c r="H5601" s="7">
        <v>24584</v>
      </c>
      <c r="I5601" s="143"/>
      <c r="J5601" s="144"/>
      <c r="K5601" s="145"/>
      <c r="L5601" t="str">
        <f t="shared" si="316"/>
        <v>36371</v>
      </c>
      <c r="M5601">
        <f t="shared" si="317"/>
        <v>36371</v>
      </c>
      <c r="N5601" s="37">
        <f t="shared" si="315"/>
        <v>234135</v>
      </c>
    </row>
    <row r="5602" spans="1:14" x14ac:dyDescent="0.3">
      <c r="A5602" s="3">
        <v>7</v>
      </c>
      <c r="B5602" s="142"/>
      <c r="C5602" s="4" t="s">
        <v>9040</v>
      </c>
      <c r="D5602" s="5">
        <v>45094</v>
      </c>
      <c r="E5602" s="6" t="s">
        <v>2414</v>
      </c>
      <c r="F5602" s="7">
        <v>812246</v>
      </c>
      <c r="G5602" s="6" t="s">
        <v>17</v>
      </c>
      <c r="H5602" s="7">
        <v>85286</v>
      </c>
      <c r="I5602" s="143"/>
      <c r="J5602" s="144"/>
      <c r="K5602" s="145"/>
      <c r="L5602" t="str">
        <f t="shared" si="316"/>
        <v>36151</v>
      </c>
      <c r="M5602">
        <f t="shared" si="317"/>
        <v>36151</v>
      </c>
      <c r="N5602" s="37">
        <f t="shared" si="315"/>
        <v>812246</v>
      </c>
    </row>
    <row r="5603" spans="1:14" x14ac:dyDescent="0.3">
      <c r="A5603" s="3">
        <v>7</v>
      </c>
      <c r="B5603" s="142"/>
      <c r="C5603" s="4" t="s">
        <v>9041</v>
      </c>
      <c r="D5603" s="5">
        <v>45096</v>
      </c>
      <c r="E5603" s="6" t="s">
        <v>3338</v>
      </c>
      <c r="F5603" s="7">
        <v>2295569</v>
      </c>
      <c r="G5603" s="6" t="s">
        <v>17</v>
      </c>
      <c r="H5603" s="7">
        <v>241035</v>
      </c>
      <c r="I5603" s="143"/>
      <c r="J5603" s="144"/>
      <c r="K5603" s="145"/>
      <c r="L5603" t="str">
        <f t="shared" si="316"/>
        <v>36224</v>
      </c>
      <c r="M5603">
        <f t="shared" si="317"/>
        <v>36224</v>
      </c>
      <c r="N5603" s="37">
        <f t="shared" si="315"/>
        <v>2295569</v>
      </c>
    </row>
    <row r="5604" spans="1:14" x14ac:dyDescent="0.3">
      <c r="A5604" s="3">
        <v>7</v>
      </c>
      <c r="B5604" s="142"/>
      <c r="C5604" s="4" t="s">
        <v>9042</v>
      </c>
      <c r="D5604" s="5">
        <v>45097</v>
      </c>
      <c r="E5604" s="6" t="s">
        <v>2414</v>
      </c>
      <c r="F5604" s="7">
        <v>1945554</v>
      </c>
      <c r="G5604" s="6" t="s">
        <v>17</v>
      </c>
      <c r="H5604" s="7">
        <v>204283</v>
      </c>
      <c r="I5604" s="143"/>
      <c r="J5604" s="144"/>
      <c r="K5604" s="145"/>
      <c r="L5604" t="str">
        <f t="shared" si="316"/>
        <v>36311</v>
      </c>
      <c r="M5604">
        <f t="shared" si="317"/>
        <v>36311</v>
      </c>
      <c r="N5604" s="37">
        <f t="shared" si="315"/>
        <v>1945554</v>
      </c>
    </row>
    <row r="5605" spans="1:14" x14ac:dyDescent="0.3">
      <c r="A5605" s="3">
        <v>7</v>
      </c>
      <c r="B5605" s="142"/>
      <c r="C5605" s="4" t="s">
        <v>9043</v>
      </c>
      <c r="D5605" s="5">
        <v>45098</v>
      </c>
      <c r="E5605" s="6" t="s">
        <v>2414</v>
      </c>
      <c r="F5605" s="7">
        <v>796788</v>
      </c>
      <c r="G5605" s="6" t="s">
        <v>17</v>
      </c>
      <c r="H5605" s="7">
        <v>83663</v>
      </c>
      <c r="I5605" s="143"/>
      <c r="J5605" s="144"/>
      <c r="K5605" s="145"/>
      <c r="L5605" t="str">
        <f t="shared" si="316"/>
        <v>36379</v>
      </c>
      <c r="M5605">
        <f t="shared" si="317"/>
        <v>36379</v>
      </c>
      <c r="N5605" s="37">
        <f t="shared" si="315"/>
        <v>796788</v>
      </c>
    </row>
    <row r="5606" spans="1:14" x14ac:dyDescent="0.3">
      <c r="A5606" s="3">
        <v>7</v>
      </c>
      <c r="B5606" s="142"/>
      <c r="C5606" s="4" t="s">
        <v>9044</v>
      </c>
      <c r="D5606" s="5">
        <v>45091</v>
      </c>
      <c r="E5606" s="6" t="s">
        <v>6686</v>
      </c>
      <c r="F5606" s="7">
        <v>1291388</v>
      </c>
      <c r="G5606" s="6" t="s">
        <v>17</v>
      </c>
      <c r="H5606" s="7">
        <v>135596</v>
      </c>
      <c r="I5606" s="143"/>
      <c r="J5606" s="144"/>
      <c r="K5606" s="145"/>
      <c r="L5606" t="str">
        <f t="shared" si="316"/>
        <v>34741</v>
      </c>
      <c r="M5606">
        <f t="shared" si="317"/>
        <v>34741</v>
      </c>
      <c r="N5606" s="37">
        <f t="shared" si="315"/>
        <v>1291388</v>
      </c>
    </row>
    <row r="5607" spans="1:14" x14ac:dyDescent="0.3">
      <c r="A5607" s="3">
        <v>7</v>
      </c>
      <c r="B5607" s="142"/>
      <c r="C5607" s="4" t="s">
        <v>9045</v>
      </c>
      <c r="D5607" s="5">
        <v>45091</v>
      </c>
      <c r="E5607" s="6" t="s">
        <v>6686</v>
      </c>
      <c r="F5607" s="7">
        <v>543897</v>
      </c>
      <c r="G5607" s="6" t="s">
        <v>17</v>
      </c>
      <c r="H5607" s="7">
        <v>57109</v>
      </c>
      <c r="I5607" s="143"/>
      <c r="J5607" s="144"/>
      <c r="K5607" s="145"/>
      <c r="L5607" t="str">
        <f t="shared" si="316"/>
        <v>34748</v>
      </c>
      <c r="M5607">
        <f t="shared" si="317"/>
        <v>34748</v>
      </c>
      <c r="N5607" s="37">
        <f t="shared" si="315"/>
        <v>543897</v>
      </c>
    </row>
    <row r="5608" spans="1:14" x14ac:dyDescent="0.3">
      <c r="A5608" s="3">
        <v>7</v>
      </c>
      <c r="B5608" s="142"/>
      <c r="C5608" s="4" t="s">
        <v>9046</v>
      </c>
      <c r="D5608" s="5">
        <v>45099</v>
      </c>
      <c r="E5608" s="6" t="s">
        <v>6686</v>
      </c>
      <c r="F5608" s="7">
        <v>935963</v>
      </c>
      <c r="G5608" s="6" t="s">
        <v>17</v>
      </c>
      <c r="H5608" s="7">
        <v>98276</v>
      </c>
      <c r="I5608" s="143"/>
      <c r="J5608" s="144"/>
      <c r="K5608" s="145"/>
      <c r="L5608" t="str">
        <f t="shared" si="316"/>
        <v>37159</v>
      </c>
      <c r="M5608">
        <f t="shared" si="317"/>
        <v>37159</v>
      </c>
      <c r="N5608" s="37">
        <f t="shared" si="315"/>
        <v>935963</v>
      </c>
    </row>
    <row r="5609" spans="1:14" x14ac:dyDescent="0.3">
      <c r="A5609" s="3">
        <v>7</v>
      </c>
      <c r="B5609" s="142"/>
      <c r="C5609" s="4" t="s">
        <v>9047</v>
      </c>
      <c r="D5609" s="5">
        <v>45105</v>
      </c>
      <c r="E5609" s="6" t="s">
        <v>2364</v>
      </c>
      <c r="F5609" s="7">
        <v>488655</v>
      </c>
      <c r="G5609" s="6" t="s">
        <v>17</v>
      </c>
      <c r="H5609" s="7">
        <v>51309</v>
      </c>
      <c r="I5609" s="143"/>
      <c r="J5609" s="144"/>
      <c r="K5609" s="145"/>
      <c r="L5609" t="str">
        <f t="shared" si="316"/>
        <v>37853</v>
      </c>
      <c r="M5609">
        <f t="shared" si="317"/>
        <v>37853</v>
      </c>
      <c r="N5609" s="37">
        <f t="shared" si="315"/>
        <v>488655</v>
      </c>
    </row>
    <row r="5610" spans="1:14" x14ac:dyDescent="0.3">
      <c r="A5610" s="3">
        <v>7</v>
      </c>
      <c r="B5610" s="142"/>
      <c r="C5610" s="4" t="s">
        <v>9048</v>
      </c>
      <c r="D5610" s="5">
        <v>45105</v>
      </c>
      <c r="E5610" s="6" t="s">
        <v>2414</v>
      </c>
      <c r="F5610" s="7">
        <v>569923</v>
      </c>
      <c r="G5610" s="6" t="s">
        <v>17</v>
      </c>
      <c r="H5610" s="7">
        <v>59842</v>
      </c>
      <c r="I5610" s="143"/>
      <c r="J5610" s="144"/>
      <c r="K5610" s="145"/>
      <c r="L5610" t="str">
        <f t="shared" si="316"/>
        <v>37862</v>
      </c>
      <c r="M5610">
        <f t="shared" si="317"/>
        <v>37862</v>
      </c>
      <c r="N5610" s="37">
        <f t="shared" si="315"/>
        <v>569923</v>
      </c>
    </row>
    <row r="5611" spans="1:14" x14ac:dyDescent="0.3">
      <c r="A5611" s="3">
        <v>7</v>
      </c>
      <c r="B5611" s="142"/>
      <c r="C5611" s="4" t="s">
        <v>9049</v>
      </c>
      <c r="D5611" s="5">
        <v>45091</v>
      </c>
      <c r="E5611" s="6" t="s">
        <v>47</v>
      </c>
      <c r="F5611" s="7">
        <v>935963</v>
      </c>
      <c r="G5611" s="6" t="s">
        <v>17</v>
      </c>
      <c r="H5611" s="7">
        <v>98276</v>
      </c>
      <c r="I5611" s="143"/>
      <c r="J5611" s="144"/>
      <c r="K5611" s="145"/>
      <c r="L5611" t="str">
        <f t="shared" si="316"/>
        <v>34749</v>
      </c>
      <c r="M5611">
        <f t="shared" si="317"/>
        <v>34749</v>
      </c>
      <c r="N5611" s="37">
        <f t="shared" si="315"/>
        <v>935963</v>
      </c>
    </row>
    <row r="5612" spans="1:14" x14ac:dyDescent="0.3">
      <c r="A5612" s="3">
        <v>7</v>
      </c>
      <c r="B5612" s="142"/>
      <c r="C5612" s="4" t="s">
        <v>9050</v>
      </c>
      <c r="D5612" s="5">
        <v>45099</v>
      </c>
      <c r="E5612" s="6" t="s">
        <v>6572</v>
      </c>
      <c r="F5612" s="7">
        <v>514271</v>
      </c>
      <c r="G5612" s="6" t="s">
        <v>17</v>
      </c>
      <c r="H5612" s="7">
        <v>53998</v>
      </c>
      <c r="I5612" s="143"/>
      <c r="J5612" s="144"/>
      <c r="K5612" s="145"/>
      <c r="L5612" t="str">
        <f t="shared" si="316"/>
        <v>37165</v>
      </c>
      <c r="M5612">
        <f t="shared" si="317"/>
        <v>37165</v>
      </c>
      <c r="N5612" s="37">
        <f t="shared" si="315"/>
        <v>514271</v>
      </c>
    </row>
    <row r="5613" spans="1:14" x14ac:dyDescent="0.3">
      <c r="A5613" s="3">
        <v>7</v>
      </c>
      <c r="B5613" s="142"/>
      <c r="C5613" s="4" t="s">
        <v>9051</v>
      </c>
      <c r="D5613" s="5">
        <v>45101</v>
      </c>
      <c r="E5613" s="6" t="s">
        <v>6572</v>
      </c>
      <c r="F5613" s="7">
        <v>1017189</v>
      </c>
      <c r="G5613" s="6" t="s">
        <v>17</v>
      </c>
      <c r="H5613" s="7">
        <v>106805</v>
      </c>
      <c r="I5613" s="143"/>
      <c r="J5613" s="144"/>
      <c r="K5613" s="145"/>
      <c r="L5613" t="str">
        <f t="shared" si="316"/>
        <v>37599</v>
      </c>
      <c r="M5613">
        <f t="shared" si="317"/>
        <v>37599</v>
      </c>
      <c r="N5613" s="37">
        <f t="shared" si="315"/>
        <v>1017189</v>
      </c>
    </row>
    <row r="5614" spans="1:14" x14ac:dyDescent="0.3">
      <c r="A5614" s="3">
        <v>7</v>
      </c>
      <c r="B5614" s="142"/>
      <c r="C5614" s="4" t="s">
        <v>9052</v>
      </c>
      <c r="D5614" s="5">
        <v>45104</v>
      </c>
      <c r="E5614" s="6" t="s">
        <v>2364</v>
      </c>
      <c r="F5614" s="7">
        <v>640242</v>
      </c>
      <c r="G5614" s="6" t="s">
        <v>17</v>
      </c>
      <c r="H5614" s="7">
        <v>67225</v>
      </c>
      <c r="I5614" s="143"/>
      <c r="J5614" s="144"/>
      <c r="K5614" s="145"/>
      <c r="L5614" t="str">
        <f t="shared" si="316"/>
        <v>37818</v>
      </c>
      <c r="M5614">
        <f t="shared" si="317"/>
        <v>37818</v>
      </c>
      <c r="N5614" s="37">
        <f t="shared" si="315"/>
        <v>640242</v>
      </c>
    </row>
    <row r="5615" spans="1:14" x14ac:dyDescent="0.3">
      <c r="A5615" s="3">
        <v>7</v>
      </c>
      <c r="B5615" s="142"/>
      <c r="C5615" s="4" t="s">
        <v>9053</v>
      </c>
      <c r="D5615" s="5">
        <v>45104</v>
      </c>
      <c r="E5615" s="6" t="s">
        <v>6572</v>
      </c>
      <c r="F5615" s="7">
        <v>1322364</v>
      </c>
      <c r="G5615" s="6" t="s">
        <v>17</v>
      </c>
      <c r="H5615" s="7">
        <v>138848</v>
      </c>
      <c r="I5615" s="143"/>
      <c r="J5615" s="144"/>
      <c r="K5615" s="145"/>
      <c r="L5615" t="str">
        <f t="shared" si="316"/>
        <v>37775</v>
      </c>
      <c r="M5615">
        <f t="shared" si="317"/>
        <v>37775</v>
      </c>
      <c r="N5615" s="37">
        <f t="shared" si="315"/>
        <v>1322364</v>
      </c>
    </row>
    <row r="5616" spans="1:14" x14ac:dyDescent="0.3">
      <c r="A5616" s="3">
        <v>7</v>
      </c>
      <c r="B5616" s="135"/>
      <c r="C5616" s="4" t="s">
        <v>9054</v>
      </c>
      <c r="D5616" s="5">
        <v>45083</v>
      </c>
      <c r="E5616" s="6" t="s">
        <v>6686</v>
      </c>
      <c r="F5616" s="7">
        <v>1182789</v>
      </c>
      <c r="G5616" s="6" t="s">
        <v>17</v>
      </c>
      <c r="H5616" s="7">
        <v>124193</v>
      </c>
      <c r="I5616" s="137"/>
      <c r="J5616" s="140"/>
      <c r="K5616" s="141"/>
      <c r="L5616" t="str">
        <f t="shared" si="316"/>
        <v>33247</v>
      </c>
      <c r="M5616">
        <f t="shared" si="317"/>
        <v>33247</v>
      </c>
      <c r="N5616" s="37">
        <f t="shared" si="315"/>
        <v>1182789</v>
      </c>
    </row>
    <row r="5617" spans="1:14" x14ac:dyDescent="0.3">
      <c r="A5617" s="3">
        <v>7</v>
      </c>
      <c r="B5617" s="134" t="s">
        <v>9055</v>
      </c>
      <c r="C5617" s="4" t="s">
        <v>9056</v>
      </c>
      <c r="D5617" s="5">
        <v>45080</v>
      </c>
      <c r="E5617" s="6" t="s">
        <v>2364</v>
      </c>
      <c r="F5617" s="7">
        <v>886820</v>
      </c>
      <c r="G5617" s="6" t="s">
        <v>17</v>
      </c>
      <c r="H5617" s="7">
        <v>93116</v>
      </c>
      <c r="I5617" s="136">
        <v>5015918</v>
      </c>
      <c r="J5617" s="138" t="s">
        <v>48</v>
      </c>
      <c r="K5617" s="139"/>
      <c r="L5617" t="str">
        <f t="shared" si="316"/>
        <v>33007</v>
      </c>
      <c r="M5617">
        <f t="shared" si="317"/>
        <v>33007</v>
      </c>
      <c r="N5617" s="37">
        <f t="shared" si="315"/>
        <v>886820</v>
      </c>
    </row>
    <row r="5618" spans="1:14" x14ac:dyDescent="0.3">
      <c r="A5618" s="3">
        <v>7</v>
      </c>
      <c r="B5618" s="142"/>
      <c r="C5618" s="4" t="s">
        <v>9057</v>
      </c>
      <c r="D5618" s="5">
        <v>45105</v>
      </c>
      <c r="E5618" s="6" t="s">
        <v>2414</v>
      </c>
      <c r="F5618" s="7">
        <v>679872</v>
      </c>
      <c r="G5618" s="6" t="s">
        <v>17</v>
      </c>
      <c r="H5618" s="7">
        <v>71387</v>
      </c>
      <c r="I5618" s="143"/>
      <c r="J5618" s="144"/>
      <c r="K5618" s="145"/>
      <c r="L5618" t="str">
        <f t="shared" si="316"/>
        <v>37879</v>
      </c>
      <c r="M5618">
        <f t="shared" si="317"/>
        <v>37879</v>
      </c>
      <c r="N5618" s="37">
        <f t="shared" si="315"/>
        <v>679872</v>
      </c>
    </row>
    <row r="5619" spans="1:14" x14ac:dyDescent="0.3">
      <c r="A5619" s="3">
        <v>7</v>
      </c>
      <c r="B5619" s="142"/>
      <c r="C5619" s="4" t="s">
        <v>9058</v>
      </c>
      <c r="D5619" s="5">
        <v>45105</v>
      </c>
      <c r="E5619" s="6" t="s">
        <v>3338</v>
      </c>
      <c r="F5619" s="7">
        <v>1409664</v>
      </c>
      <c r="G5619" s="6" t="s">
        <v>17</v>
      </c>
      <c r="H5619" s="7">
        <v>148015</v>
      </c>
      <c r="I5619" s="143"/>
      <c r="J5619" s="144"/>
      <c r="K5619" s="145"/>
      <c r="L5619" t="str">
        <f t="shared" si="316"/>
        <v>37872</v>
      </c>
      <c r="M5619">
        <f t="shared" si="317"/>
        <v>37872</v>
      </c>
      <c r="N5619" s="37">
        <f t="shared" si="315"/>
        <v>1409664</v>
      </c>
    </row>
    <row r="5620" spans="1:14" x14ac:dyDescent="0.3">
      <c r="A5620" s="3">
        <v>7</v>
      </c>
      <c r="B5620" s="142"/>
      <c r="C5620" s="4" t="s">
        <v>9059</v>
      </c>
      <c r="D5620" s="5">
        <v>45086</v>
      </c>
      <c r="E5620" s="9"/>
      <c r="F5620" s="7">
        <v>403871</v>
      </c>
      <c r="G5620" s="6" t="s">
        <v>17</v>
      </c>
      <c r="H5620" s="7">
        <v>42406</v>
      </c>
      <c r="I5620" s="143"/>
      <c r="J5620" s="144"/>
      <c r="K5620" s="145"/>
      <c r="L5620" t="str">
        <f t="shared" si="316"/>
        <v>34310</v>
      </c>
      <c r="M5620">
        <f t="shared" si="317"/>
        <v>34310</v>
      </c>
      <c r="N5620" s="37">
        <f t="shared" si="315"/>
        <v>403871</v>
      </c>
    </row>
    <row r="5621" spans="1:14" x14ac:dyDescent="0.3">
      <c r="A5621" s="3">
        <v>7</v>
      </c>
      <c r="B5621" s="142"/>
      <c r="C5621" s="4" t="s">
        <v>9060</v>
      </c>
      <c r="D5621" s="5">
        <v>45086</v>
      </c>
      <c r="E5621" s="9"/>
      <c r="F5621" s="7">
        <v>403871</v>
      </c>
      <c r="G5621" s="6" t="s">
        <v>17</v>
      </c>
      <c r="H5621" s="7">
        <v>42406</v>
      </c>
      <c r="I5621" s="143"/>
      <c r="J5621" s="144"/>
      <c r="K5621" s="145"/>
      <c r="L5621" t="str">
        <f t="shared" si="316"/>
        <v>34320</v>
      </c>
      <c r="M5621">
        <f t="shared" si="317"/>
        <v>34320</v>
      </c>
      <c r="N5621" s="37">
        <f t="shared" si="315"/>
        <v>403871</v>
      </c>
    </row>
    <row r="5622" spans="1:14" x14ac:dyDescent="0.3">
      <c r="A5622" s="3">
        <v>7</v>
      </c>
      <c r="B5622" s="142"/>
      <c r="C5622" s="4" t="s">
        <v>9061</v>
      </c>
      <c r="D5622" s="5">
        <v>45107</v>
      </c>
      <c r="E5622" s="6" t="s">
        <v>6572</v>
      </c>
      <c r="F5622" s="7">
        <v>652948</v>
      </c>
      <c r="G5622" s="6" t="s">
        <v>17</v>
      </c>
      <c r="H5622" s="7">
        <v>68560</v>
      </c>
      <c r="I5622" s="143"/>
      <c r="J5622" s="144"/>
      <c r="K5622" s="145"/>
      <c r="L5622" t="str">
        <f t="shared" si="316"/>
        <v>39045</v>
      </c>
      <c r="M5622">
        <f t="shared" si="317"/>
        <v>39045</v>
      </c>
      <c r="N5622" s="37">
        <f t="shared" si="315"/>
        <v>652948</v>
      </c>
    </row>
    <row r="5623" spans="1:14" x14ac:dyDescent="0.3">
      <c r="A5623" s="3">
        <v>7</v>
      </c>
      <c r="B5623" s="135"/>
      <c r="C5623" s="4" t="s">
        <v>9062</v>
      </c>
      <c r="D5623" s="5">
        <v>45107</v>
      </c>
      <c r="E5623" s="6" t="s">
        <v>2364</v>
      </c>
      <c r="F5623" s="7">
        <v>1167332</v>
      </c>
      <c r="G5623" s="6" t="s">
        <v>17</v>
      </c>
      <c r="H5623" s="7">
        <v>122570</v>
      </c>
      <c r="I5623" s="137"/>
      <c r="J5623" s="140"/>
      <c r="K5623" s="141"/>
      <c r="L5623" t="str">
        <f t="shared" si="316"/>
        <v>39044</v>
      </c>
      <c r="M5623">
        <f t="shared" si="317"/>
        <v>39044</v>
      </c>
      <c r="N5623" s="37">
        <f t="shared" ref="N5623:N5686" si="318">+F5623</f>
        <v>1167332</v>
      </c>
    </row>
    <row r="5624" spans="1:14" x14ac:dyDescent="0.3">
      <c r="A5624" s="3">
        <v>7</v>
      </c>
      <c r="B5624" s="134" t="s">
        <v>9063</v>
      </c>
      <c r="C5624" s="4" t="s">
        <v>9064</v>
      </c>
      <c r="D5624" s="5">
        <v>45079</v>
      </c>
      <c r="E5624" s="6" t="s">
        <v>1365</v>
      </c>
      <c r="F5624" s="7">
        <v>3132157</v>
      </c>
      <c r="G5624" s="6" t="s">
        <v>17</v>
      </c>
      <c r="H5624" s="7">
        <v>328876</v>
      </c>
      <c r="I5624" s="136">
        <v>7421877</v>
      </c>
      <c r="J5624" s="138" t="s">
        <v>591</v>
      </c>
      <c r="K5624" s="139"/>
      <c r="L5624" t="str">
        <f t="shared" si="316"/>
        <v>32830</v>
      </c>
      <c r="M5624">
        <f t="shared" si="317"/>
        <v>32830</v>
      </c>
      <c r="N5624" s="37">
        <f t="shared" si="318"/>
        <v>3132157</v>
      </c>
    </row>
    <row r="5625" spans="1:14" x14ac:dyDescent="0.3">
      <c r="A5625" s="3">
        <v>7</v>
      </c>
      <c r="B5625" s="142"/>
      <c r="C5625" s="4" t="s">
        <v>9065</v>
      </c>
      <c r="D5625" s="5">
        <v>45105</v>
      </c>
      <c r="E5625" s="6" t="s">
        <v>1368</v>
      </c>
      <c r="F5625" s="7">
        <v>3904863</v>
      </c>
      <c r="G5625" s="6" t="s">
        <v>17</v>
      </c>
      <c r="H5625" s="7">
        <v>410011</v>
      </c>
      <c r="I5625" s="143"/>
      <c r="J5625" s="144"/>
      <c r="K5625" s="145"/>
      <c r="L5625" t="str">
        <f t="shared" si="316"/>
        <v>37887</v>
      </c>
      <c r="M5625">
        <f t="shared" si="317"/>
        <v>37887</v>
      </c>
      <c r="N5625" s="37">
        <f t="shared" si="318"/>
        <v>3904863</v>
      </c>
    </row>
    <row r="5626" spans="1:14" x14ac:dyDescent="0.3">
      <c r="A5626" s="3">
        <v>7</v>
      </c>
      <c r="B5626" s="135"/>
      <c r="C5626" s="4" t="s">
        <v>9066</v>
      </c>
      <c r="D5626" s="5">
        <v>45093</v>
      </c>
      <c r="E5626" s="6" t="s">
        <v>1368</v>
      </c>
      <c r="F5626" s="7">
        <v>1255580</v>
      </c>
      <c r="G5626" s="6" t="s">
        <v>17</v>
      </c>
      <c r="H5626" s="7">
        <v>131836</v>
      </c>
      <c r="I5626" s="137"/>
      <c r="J5626" s="140"/>
      <c r="K5626" s="141"/>
      <c r="L5626" t="str">
        <f t="shared" si="316"/>
        <v>36014</v>
      </c>
      <c r="M5626">
        <f t="shared" si="317"/>
        <v>36014</v>
      </c>
      <c r="N5626" s="37">
        <f t="shared" si="318"/>
        <v>1255580</v>
      </c>
    </row>
    <row r="5627" spans="1:14" x14ac:dyDescent="0.3">
      <c r="A5627" s="3">
        <v>7</v>
      </c>
      <c r="B5627" s="134" t="s">
        <v>9067</v>
      </c>
      <c r="C5627" s="4" t="s">
        <v>9068</v>
      </c>
      <c r="D5627" s="5">
        <v>45096</v>
      </c>
      <c r="E5627" s="6" t="s">
        <v>1368</v>
      </c>
      <c r="F5627" s="7">
        <v>2093861</v>
      </c>
      <c r="G5627" s="6" t="s">
        <v>17</v>
      </c>
      <c r="H5627" s="7">
        <v>219855</v>
      </c>
      <c r="I5627" s="136">
        <v>6605188</v>
      </c>
      <c r="J5627" s="138" t="s">
        <v>596</v>
      </c>
      <c r="K5627" s="139"/>
      <c r="L5627" t="str">
        <f t="shared" si="316"/>
        <v>36226</v>
      </c>
      <c r="M5627">
        <f t="shared" si="317"/>
        <v>36226</v>
      </c>
      <c r="N5627" s="37">
        <f t="shared" si="318"/>
        <v>2093861</v>
      </c>
    </row>
    <row r="5628" spans="1:14" x14ac:dyDescent="0.3">
      <c r="A5628" s="3">
        <v>7</v>
      </c>
      <c r="B5628" s="142"/>
      <c r="C5628" s="4" t="s">
        <v>9069</v>
      </c>
      <c r="D5628" s="5">
        <v>45082</v>
      </c>
      <c r="E5628" s="6" t="s">
        <v>1365</v>
      </c>
      <c r="F5628" s="7">
        <v>2813514</v>
      </c>
      <c r="G5628" s="6" t="s">
        <v>17</v>
      </c>
      <c r="H5628" s="7">
        <v>295419</v>
      </c>
      <c r="I5628" s="143"/>
      <c r="J5628" s="144"/>
      <c r="K5628" s="145"/>
      <c r="L5628" t="str">
        <f t="shared" si="316"/>
        <v>33108</v>
      </c>
      <c r="M5628">
        <f t="shared" si="317"/>
        <v>33108</v>
      </c>
      <c r="N5628" s="37">
        <f t="shared" si="318"/>
        <v>2813514</v>
      </c>
    </row>
    <row r="5629" spans="1:14" x14ac:dyDescent="0.3">
      <c r="A5629" s="3">
        <v>7</v>
      </c>
      <c r="B5629" s="135"/>
      <c r="C5629" s="4" t="s">
        <v>9070</v>
      </c>
      <c r="D5629" s="5">
        <v>45089</v>
      </c>
      <c r="E5629" s="6" t="s">
        <v>1365</v>
      </c>
      <c r="F5629" s="7">
        <v>2472723</v>
      </c>
      <c r="G5629" s="6" t="s">
        <v>17</v>
      </c>
      <c r="H5629" s="7">
        <v>259636</v>
      </c>
      <c r="I5629" s="137"/>
      <c r="J5629" s="140"/>
      <c r="K5629" s="141"/>
      <c r="L5629" t="str">
        <f t="shared" si="316"/>
        <v>34583</v>
      </c>
      <c r="M5629">
        <f t="shared" si="317"/>
        <v>34583</v>
      </c>
      <c r="N5629" s="37">
        <f t="shared" si="318"/>
        <v>2472723</v>
      </c>
    </row>
    <row r="5630" spans="1:14" ht="25.05" x14ac:dyDescent="0.3">
      <c r="A5630" s="3">
        <v>7</v>
      </c>
      <c r="B5630" s="134" t="s">
        <v>9071</v>
      </c>
      <c r="C5630" s="4" t="s">
        <v>9072</v>
      </c>
      <c r="D5630" s="5">
        <v>45085</v>
      </c>
      <c r="E5630" s="6" t="s">
        <v>1378</v>
      </c>
      <c r="F5630" s="7">
        <v>1866475</v>
      </c>
      <c r="G5630" s="6" t="s">
        <v>17</v>
      </c>
      <c r="H5630" s="7">
        <v>195980</v>
      </c>
      <c r="I5630" s="136">
        <v>8778526</v>
      </c>
      <c r="J5630" s="138" t="s">
        <v>604</v>
      </c>
      <c r="K5630" s="139"/>
      <c r="L5630" t="str">
        <f t="shared" si="316"/>
        <v>33995</v>
      </c>
      <c r="M5630">
        <f t="shared" si="317"/>
        <v>33995</v>
      </c>
      <c r="N5630" s="37">
        <f t="shared" si="318"/>
        <v>1866475</v>
      </c>
    </row>
    <row r="5631" spans="1:14" x14ac:dyDescent="0.3">
      <c r="A5631" s="3">
        <v>7</v>
      </c>
      <c r="B5631" s="142"/>
      <c r="C5631" s="4" t="s">
        <v>9073</v>
      </c>
      <c r="D5631" s="5">
        <v>45094</v>
      </c>
      <c r="E5631" s="6" t="s">
        <v>1368</v>
      </c>
      <c r="F5631" s="7">
        <v>5013371</v>
      </c>
      <c r="G5631" s="6" t="s">
        <v>17</v>
      </c>
      <c r="H5631" s="7">
        <v>526404</v>
      </c>
      <c r="I5631" s="143"/>
      <c r="J5631" s="144"/>
      <c r="K5631" s="145"/>
      <c r="L5631" t="str">
        <f t="shared" si="316"/>
        <v>36155</v>
      </c>
      <c r="M5631">
        <f t="shared" si="317"/>
        <v>36155</v>
      </c>
      <c r="N5631" s="37">
        <f t="shared" si="318"/>
        <v>5013371</v>
      </c>
    </row>
    <row r="5632" spans="1:14" x14ac:dyDescent="0.3">
      <c r="A5632" s="3">
        <v>7</v>
      </c>
      <c r="B5632" s="135"/>
      <c r="C5632" s="4" t="s">
        <v>9074</v>
      </c>
      <c r="D5632" s="5">
        <v>45107</v>
      </c>
      <c r="E5632" s="6" t="s">
        <v>1368</v>
      </c>
      <c r="F5632" s="7">
        <v>2928563</v>
      </c>
      <c r="G5632" s="6" t="s">
        <v>17</v>
      </c>
      <c r="H5632" s="7">
        <v>307499</v>
      </c>
      <c r="I5632" s="137"/>
      <c r="J5632" s="140"/>
      <c r="K5632" s="141"/>
      <c r="L5632" t="str">
        <f t="shared" si="316"/>
        <v>39043</v>
      </c>
      <c r="M5632">
        <f t="shared" si="317"/>
        <v>39043</v>
      </c>
      <c r="N5632" s="37">
        <f t="shared" si="318"/>
        <v>2928563</v>
      </c>
    </row>
    <row r="5633" spans="1:14" ht="37.6" x14ac:dyDescent="0.3">
      <c r="A5633" s="3">
        <v>7</v>
      </c>
      <c r="B5633" s="8" t="s">
        <v>9075</v>
      </c>
      <c r="C5633" s="4" t="s">
        <v>9076</v>
      </c>
      <c r="D5633" s="5">
        <v>45090</v>
      </c>
      <c r="E5633" s="6" t="s">
        <v>1368</v>
      </c>
      <c r="F5633" s="7">
        <v>1548829</v>
      </c>
      <c r="G5633" s="6" t="s">
        <v>17</v>
      </c>
      <c r="H5633" s="7">
        <v>162627</v>
      </c>
      <c r="I5633" s="11">
        <v>1386202</v>
      </c>
      <c r="J5633" s="132" t="s">
        <v>610</v>
      </c>
      <c r="K5633" s="133"/>
      <c r="L5633" t="str">
        <f t="shared" si="316"/>
        <v>34675</v>
      </c>
      <c r="M5633">
        <f t="shared" si="317"/>
        <v>34675</v>
      </c>
      <c r="N5633" s="37">
        <f t="shared" si="318"/>
        <v>1548829</v>
      </c>
    </row>
    <row r="5634" spans="1:14" x14ac:dyDescent="0.3">
      <c r="A5634" s="3">
        <v>7</v>
      </c>
      <c r="B5634" s="134" t="s">
        <v>9077</v>
      </c>
      <c r="C5634" s="4" t="s">
        <v>9078</v>
      </c>
      <c r="D5634" s="5">
        <v>45106</v>
      </c>
      <c r="E5634" s="6" t="s">
        <v>1368</v>
      </c>
      <c r="F5634" s="7">
        <v>1162821</v>
      </c>
      <c r="G5634" s="6" t="s">
        <v>17</v>
      </c>
      <c r="H5634" s="7">
        <v>122096</v>
      </c>
      <c r="I5634" s="136">
        <v>7629512</v>
      </c>
      <c r="J5634" s="138" t="s">
        <v>615</v>
      </c>
      <c r="K5634" s="139"/>
      <c r="L5634" t="str">
        <f t="shared" si="316"/>
        <v>39016</v>
      </c>
      <c r="M5634">
        <f t="shared" si="317"/>
        <v>39016</v>
      </c>
      <c r="N5634" s="37">
        <f t="shared" si="318"/>
        <v>1162821</v>
      </c>
    </row>
    <row r="5635" spans="1:14" x14ac:dyDescent="0.3">
      <c r="A5635" s="3">
        <v>7</v>
      </c>
      <c r="B5635" s="142"/>
      <c r="C5635" s="4" t="s">
        <v>9079</v>
      </c>
      <c r="D5635" s="5">
        <v>45090</v>
      </c>
      <c r="E5635" s="6" t="s">
        <v>1368</v>
      </c>
      <c r="F5635" s="7">
        <v>3765702</v>
      </c>
      <c r="G5635" s="6" t="s">
        <v>17</v>
      </c>
      <c r="H5635" s="7">
        <v>395399</v>
      </c>
      <c r="I5635" s="143"/>
      <c r="J5635" s="144"/>
      <c r="K5635" s="145"/>
      <c r="L5635" t="str">
        <f t="shared" si="316"/>
        <v>34720</v>
      </c>
      <c r="M5635">
        <f t="shared" si="317"/>
        <v>34720</v>
      </c>
      <c r="N5635" s="37">
        <f t="shared" si="318"/>
        <v>3765702</v>
      </c>
    </row>
    <row r="5636" spans="1:14" x14ac:dyDescent="0.3">
      <c r="A5636" s="3">
        <v>7</v>
      </c>
      <c r="B5636" s="135"/>
      <c r="C5636" s="4" t="s">
        <v>9080</v>
      </c>
      <c r="D5636" s="5">
        <v>45097</v>
      </c>
      <c r="E5636" s="6" t="s">
        <v>1368</v>
      </c>
      <c r="F5636" s="7">
        <v>3596071</v>
      </c>
      <c r="G5636" s="6" t="s">
        <v>17</v>
      </c>
      <c r="H5636" s="7">
        <v>377587</v>
      </c>
      <c r="I5636" s="137"/>
      <c r="J5636" s="140"/>
      <c r="K5636" s="141"/>
      <c r="L5636" t="str">
        <f t="shared" si="316"/>
        <v>36347</v>
      </c>
      <c r="M5636">
        <f t="shared" si="317"/>
        <v>36347</v>
      </c>
      <c r="N5636" s="37">
        <f t="shared" si="318"/>
        <v>3596071</v>
      </c>
    </row>
    <row r="5637" spans="1:14" ht="25.05" x14ac:dyDescent="0.3">
      <c r="A5637" s="3">
        <v>7</v>
      </c>
      <c r="B5637" s="134" t="s">
        <v>9081</v>
      </c>
      <c r="C5637" s="4" t="s">
        <v>9082</v>
      </c>
      <c r="D5637" s="5">
        <v>45106</v>
      </c>
      <c r="E5637" s="6" t="s">
        <v>1787</v>
      </c>
      <c r="F5637" s="7">
        <v>403871</v>
      </c>
      <c r="G5637" s="6" t="s">
        <v>17</v>
      </c>
      <c r="H5637" s="7">
        <v>42406</v>
      </c>
      <c r="I5637" s="136">
        <v>1084393</v>
      </c>
      <c r="J5637" s="138" t="s">
        <v>623</v>
      </c>
      <c r="K5637" s="139"/>
      <c r="L5637" t="str">
        <f t="shared" si="316"/>
        <v>39015</v>
      </c>
      <c r="M5637">
        <f t="shared" si="317"/>
        <v>39015</v>
      </c>
      <c r="N5637" s="37">
        <f t="shared" si="318"/>
        <v>403871</v>
      </c>
    </row>
    <row r="5638" spans="1:14" ht="25.05" x14ac:dyDescent="0.3">
      <c r="A5638" s="3">
        <v>7</v>
      </c>
      <c r="B5638" s="135"/>
      <c r="C5638" s="4" t="s">
        <v>9083</v>
      </c>
      <c r="D5638" s="5">
        <v>45083</v>
      </c>
      <c r="E5638" s="6" t="s">
        <v>1787</v>
      </c>
      <c r="F5638" s="7">
        <v>807741</v>
      </c>
      <c r="G5638" s="6" t="s">
        <v>17</v>
      </c>
      <c r="H5638" s="7">
        <v>84813</v>
      </c>
      <c r="I5638" s="137"/>
      <c r="J5638" s="140"/>
      <c r="K5638" s="141"/>
      <c r="L5638" t="str">
        <f t="shared" si="316"/>
        <v>33262</v>
      </c>
      <c r="M5638">
        <f t="shared" si="317"/>
        <v>33262</v>
      </c>
      <c r="N5638" s="37">
        <f t="shared" si="318"/>
        <v>807741</v>
      </c>
    </row>
    <row r="5639" spans="1:14" ht="37.6" x14ac:dyDescent="0.3">
      <c r="A5639" s="3">
        <v>7</v>
      </c>
      <c r="B5639" s="8" t="s">
        <v>9084</v>
      </c>
      <c r="C5639" s="4" t="s">
        <v>9085</v>
      </c>
      <c r="D5639" s="5">
        <v>45087</v>
      </c>
      <c r="E5639" s="6" t="s">
        <v>1368</v>
      </c>
      <c r="F5639" s="7">
        <v>2581381</v>
      </c>
      <c r="G5639" s="6" t="s">
        <v>17</v>
      </c>
      <c r="H5639" s="7">
        <v>271045</v>
      </c>
      <c r="I5639" s="11">
        <v>2310336</v>
      </c>
      <c r="J5639" s="132" t="s">
        <v>626</v>
      </c>
      <c r="K5639" s="133"/>
      <c r="L5639" t="str">
        <f t="shared" ref="L5639:L5702" si="319">+RIGHT(C5639,5)</f>
        <v>34479</v>
      </c>
      <c r="M5639">
        <f t="shared" ref="M5639:M5702" si="320">+L5639*1</f>
        <v>34479</v>
      </c>
      <c r="N5639" s="37">
        <f t="shared" si="318"/>
        <v>2581381</v>
      </c>
    </row>
    <row r="5640" spans="1:14" x14ac:dyDescent="0.3">
      <c r="A5640" s="3">
        <v>7</v>
      </c>
      <c r="B5640" s="134" t="s">
        <v>9086</v>
      </c>
      <c r="C5640" s="4" t="s">
        <v>9087</v>
      </c>
      <c r="D5640" s="5">
        <v>45086</v>
      </c>
      <c r="E5640" s="6" t="s">
        <v>1365</v>
      </c>
      <c r="F5640" s="7">
        <v>1418560</v>
      </c>
      <c r="G5640" s="6" t="s">
        <v>17</v>
      </c>
      <c r="H5640" s="7">
        <v>148949</v>
      </c>
      <c r="I5640" s="136">
        <v>12468786</v>
      </c>
      <c r="J5640" s="138" t="s">
        <v>630</v>
      </c>
      <c r="K5640" s="139"/>
      <c r="L5640" t="str">
        <f t="shared" si="319"/>
        <v>34325</v>
      </c>
      <c r="M5640">
        <f t="shared" si="320"/>
        <v>34325</v>
      </c>
      <c r="N5640" s="37">
        <f t="shared" si="318"/>
        <v>1418560</v>
      </c>
    </row>
    <row r="5641" spans="1:14" x14ac:dyDescent="0.3">
      <c r="A5641" s="3">
        <v>7</v>
      </c>
      <c r="B5641" s="142"/>
      <c r="C5641" s="4" t="s">
        <v>9088</v>
      </c>
      <c r="D5641" s="5">
        <v>45091</v>
      </c>
      <c r="E5641" s="6" t="s">
        <v>1365</v>
      </c>
      <c r="F5641" s="7">
        <v>2374433</v>
      </c>
      <c r="G5641" s="6" t="s">
        <v>17</v>
      </c>
      <c r="H5641" s="7">
        <v>249316</v>
      </c>
      <c r="I5641" s="143"/>
      <c r="J5641" s="144"/>
      <c r="K5641" s="145"/>
      <c r="L5641" t="str">
        <f t="shared" si="319"/>
        <v>34739</v>
      </c>
      <c r="M5641">
        <f t="shared" si="320"/>
        <v>34739</v>
      </c>
      <c r="N5641" s="37">
        <f t="shared" si="318"/>
        <v>2374433</v>
      </c>
    </row>
    <row r="5642" spans="1:14" x14ac:dyDescent="0.3">
      <c r="A5642" s="3">
        <v>7</v>
      </c>
      <c r="B5642" s="142"/>
      <c r="C5642" s="4" t="s">
        <v>9089</v>
      </c>
      <c r="D5642" s="5">
        <v>45093</v>
      </c>
      <c r="E5642" s="6" t="s">
        <v>1368</v>
      </c>
      <c r="F5642" s="7">
        <v>1832457</v>
      </c>
      <c r="G5642" s="6" t="s">
        <v>17</v>
      </c>
      <c r="H5642" s="7">
        <v>192408</v>
      </c>
      <c r="I5642" s="143"/>
      <c r="J5642" s="144"/>
      <c r="K5642" s="145"/>
      <c r="L5642" t="str">
        <f t="shared" si="319"/>
        <v>36015</v>
      </c>
      <c r="M5642">
        <f t="shared" si="320"/>
        <v>36015</v>
      </c>
      <c r="N5642" s="37">
        <f t="shared" si="318"/>
        <v>1832457</v>
      </c>
    </row>
    <row r="5643" spans="1:14" ht="25.05" x14ac:dyDescent="0.3">
      <c r="A5643" s="3">
        <v>7</v>
      </c>
      <c r="B5643" s="142"/>
      <c r="C5643" s="4" t="s">
        <v>9090</v>
      </c>
      <c r="D5643" s="5">
        <v>45078</v>
      </c>
      <c r="E5643" s="6" t="s">
        <v>1378</v>
      </c>
      <c r="F5643" s="7">
        <v>2575617</v>
      </c>
      <c r="G5643" s="6" t="s">
        <v>17</v>
      </c>
      <c r="H5643" s="7">
        <v>270440</v>
      </c>
      <c r="I5643" s="143"/>
      <c r="J5643" s="144"/>
      <c r="K5643" s="145"/>
      <c r="L5643" t="str">
        <f t="shared" si="319"/>
        <v>32770</v>
      </c>
      <c r="M5643">
        <f t="shared" si="320"/>
        <v>32770</v>
      </c>
      <c r="N5643" s="37">
        <f t="shared" si="318"/>
        <v>2575617</v>
      </c>
    </row>
    <row r="5644" spans="1:14" ht="25.05" x14ac:dyDescent="0.3">
      <c r="A5644" s="3">
        <v>7</v>
      </c>
      <c r="B5644" s="142"/>
      <c r="C5644" s="4" t="s">
        <v>9091</v>
      </c>
      <c r="D5644" s="5">
        <v>45097</v>
      </c>
      <c r="E5644" s="6" t="s">
        <v>1787</v>
      </c>
      <c r="F5644" s="7">
        <v>2831356</v>
      </c>
      <c r="G5644" s="6" t="s">
        <v>17</v>
      </c>
      <c r="H5644" s="7">
        <v>297292</v>
      </c>
      <c r="I5644" s="143"/>
      <c r="J5644" s="144"/>
      <c r="K5644" s="145"/>
      <c r="L5644" t="str">
        <f t="shared" si="319"/>
        <v>36357</v>
      </c>
      <c r="M5644">
        <f t="shared" si="320"/>
        <v>36357</v>
      </c>
      <c r="N5644" s="37">
        <f t="shared" si="318"/>
        <v>2831356</v>
      </c>
    </row>
    <row r="5645" spans="1:14" x14ac:dyDescent="0.3">
      <c r="A5645" s="3">
        <v>7</v>
      </c>
      <c r="B5645" s="135"/>
      <c r="C5645" s="4" t="s">
        <v>9092</v>
      </c>
      <c r="D5645" s="5">
        <v>45104</v>
      </c>
      <c r="E5645" s="6" t="s">
        <v>1365</v>
      </c>
      <c r="F5645" s="7">
        <v>2899182</v>
      </c>
      <c r="G5645" s="6" t="s">
        <v>17</v>
      </c>
      <c r="H5645" s="7">
        <v>304414</v>
      </c>
      <c r="I5645" s="137"/>
      <c r="J5645" s="140"/>
      <c r="K5645" s="141"/>
      <c r="L5645" t="str">
        <f t="shared" si="319"/>
        <v>37805</v>
      </c>
      <c r="M5645">
        <f t="shared" si="320"/>
        <v>37805</v>
      </c>
      <c r="N5645" s="37">
        <f t="shared" si="318"/>
        <v>2899182</v>
      </c>
    </row>
    <row r="5646" spans="1:14" ht="25.05" x14ac:dyDescent="0.3">
      <c r="A5646" s="3">
        <v>7</v>
      </c>
      <c r="B5646" s="134" t="s">
        <v>9093</v>
      </c>
      <c r="C5646" s="4" t="s">
        <v>9094</v>
      </c>
      <c r="D5646" s="5">
        <v>45082</v>
      </c>
      <c r="E5646" s="6" t="s">
        <v>1378</v>
      </c>
      <c r="F5646" s="7">
        <v>1206865</v>
      </c>
      <c r="G5646" s="6" t="s">
        <v>17</v>
      </c>
      <c r="H5646" s="7">
        <v>126721</v>
      </c>
      <c r="I5646" s="136">
        <v>9823239</v>
      </c>
      <c r="J5646" s="138" t="s">
        <v>640</v>
      </c>
      <c r="K5646" s="139"/>
      <c r="L5646" t="str">
        <f t="shared" si="319"/>
        <v>33087</v>
      </c>
      <c r="M5646">
        <f t="shared" si="320"/>
        <v>33087</v>
      </c>
      <c r="N5646" s="37">
        <f t="shared" si="318"/>
        <v>1206865</v>
      </c>
    </row>
    <row r="5647" spans="1:14" ht="25.05" x14ac:dyDescent="0.3">
      <c r="A5647" s="3">
        <v>7</v>
      </c>
      <c r="B5647" s="142"/>
      <c r="C5647" s="4" t="s">
        <v>9095</v>
      </c>
      <c r="D5647" s="5">
        <v>45099</v>
      </c>
      <c r="E5647" s="6" t="s">
        <v>9096</v>
      </c>
      <c r="F5647" s="7">
        <v>1197900</v>
      </c>
      <c r="G5647" s="6" t="s">
        <v>17</v>
      </c>
      <c r="H5647" s="7">
        <v>125779</v>
      </c>
      <c r="I5647" s="143"/>
      <c r="J5647" s="144"/>
      <c r="K5647" s="145"/>
      <c r="L5647" t="str">
        <f t="shared" si="319"/>
        <v>36464</v>
      </c>
      <c r="M5647">
        <f t="shared" si="320"/>
        <v>36464</v>
      </c>
      <c r="N5647" s="37">
        <f t="shared" si="318"/>
        <v>1197900</v>
      </c>
    </row>
    <row r="5648" spans="1:14" x14ac:dyDescent="0.3">
      <c r="A5648" s="3">
        <v>7</v>
      </c>
      <c r="B5648" s="142"/>
      <c r="C5648" s="4" t="s">
        <v>9097</v>
      </c>
      <c r="D5648" s="5">
        <v>45086</v>
      </c>
      <c r="E5648" s="6" t="s">
        <v>1368</v>
      </c>
      <c r="F5648" s="7">
        <v>3261253</v>
      </c>
      <c r="G5648" s="6" t="s">
        <v>17</v>
      </c>
      <c r="H5648" s="7">
        <v>342432</v>
      </c>
      <c r="I5648" s="143"/>
      <c r="J5648" s="144"/>
      <c r="K5648" s="145"/>
      <c r="L5648" t="str">
        <f t="shared" si="319"/>
        <v>34352</v>
      </c>
      <c r="M5648">
        <f t="shared" si="320"/>
        <v>34352</v>
      </c>
      <c r="N5648" s="37">
        <f t="shared" si="318"/>
        <v>3261253</v>
      </c>
    </row>
    <row r="5649" spans="1:14" x14ac:dyDescent="0.3">
      <c r="A5649" s="3">
        <v>7</v>
      </c>
      <c r="B5649" s="142"/>
      <c r="C5649" s="4" t="s">
        <v>9098</v>
      </c>
      <c r="D5649" s="5">
        <v>45105</v>
      </c>
      <c r="E5649" s="6" t="s">
        <v>1368</v>
      </c>
      <c r="F5649" s="7">
        <v>3596071</v>
      </c>
      <c r="G5649" s="6" t="s">
        <v>17</v>
      </c>
      <c r="H5649" s="7">
        <v>377587</v>
      </c>
      <c r="I5649" s="143"/>
      <c r="J5649" s="144"/>
      <c r="K5649" s="145"/>
      <c r="L5649" t="str">
        <f t="shared" si="319"/>
        <v>37877</v>
      </c>
      <c r="M5649">
        <f t="shared" si="320"/>
        <v>37877</v>
      </c>
      <c r="N5649" s="37">
        <f t="shared" si="318"/>
        <v>3596071</v>
      </c>
    </row>
    <row r="5650" spans="1:14" ht="25.05" x14ac:dyDescent="0.3">
      <c r="A5650" s="3">
        <v>7</v>
      </c>
      <c r="B5650" s="135"/>
      <c r="C5650" s="4" t="s">
        <v>9099</v>
      </c>
      <c r="D5650" s="5">
        <v>45096</v>
      </c>
      <c r="E5650" s="6" t="s">
        <v>1378</v>
      </c>
      <c r="F5650" s="7">
        <v>1713597</v>
      </c>
      <c r="G5650" s="6" t="s">
        <v>17</v>
      </c>
      <c r="H5650" s="7">
        <v>179928</v>
      </c>
      <c r="I5650" s="137"/>
      <c r="J5650" s="140"/>
      <c r="K5650" s="141"/>
      <c r="L5650" t="str">
        <f t="shared" si="319"/>
        <v>36232</v>
      </c>
      <c r="M5650">
        <f t="shared" si="320"/>
        <v>36232</v>
      </c>
      <c r="N5650" s="37">
        <f t="shared" si="318"/>
        <v>1713597</v>
      </c>
    </row>
    <row r="5651" spans="1:14" x14ac:dyDescent="0.3">
      <c r="A5651" s="3">
        <v>7</v>
      </c>
      <c r="B5651" s="134" t="s">
        <v>9100</v>
      </c>
      <c r="C5651" s="4" t="s">
        <v>9101</v>
      </c>
      <c r="D5651" s="5">
        <v>45091</v>
      </c>
      <c r="E5651" s="6" t="s">
        <v>1368</v>
      </c>
      <c r="F5651" s="7">
        <v>1221638</v>
      </c>
      <c r="G5651" s="6" t="s">
        <v>17</v>
      </c>
      <c r="H5651" s="7">
        <v>128272</v>
      </c>
      <c r="I5651" s="136">
        <v>6378979</v>
      </c>
      <c r="J5651" s="138" t="s">
        <v>652</v>
      </c>
      <c r="K5651" s="139"/>
      <c r="L5651" t="str">
        <f t="shared" si="319"/>
        <v>34743</v>
      </c>
      <c r="M5651">
        <f t="shared" si="320"/>
        <v>34743</v>
      </c>
      <c r="N5651" s="37">
        <f t="shared" si="318"/>
        <v>1221638</v>
      </c>
    </row>
    <row r="5652" spans="1:14" ht="25.05" x14ac:dyDescent="0.3">
      <c r="A5652" s="3">
        <v>7</v>
      </c>
      <c r="B5652" s="142"/>
      <c r="C5652" s="4" t="s">
        <v>9102</v>
      </c>
      <c r="D5652" s="5">
        <v>45097</v>
      </c>
      <c r="E5652" s="6" t="s">
        <v>1787</v>
      </c>
      <c r="F5652" s="7">
        <v>1309726</v>
      </c>
      <c r="G5652" s="6" t="s">
        <v>17</v>
      </c>
      <c r="H5652" s="7">
        <v>137521</v>
      </c>
      <c r="I5652" s="143"/>
      <c r="J5652" s="144"/>
      <c r="K5652" s="145"/>
      <c r="L5652" t="str">
        <f t="shared" si="319"/>
        <v>36310</v>
      </c>
      <c r="M5652">
        <f t="shared" si="320"/>
        <v>36310</v>
      </c>
      <c r="N5652" s="37">
        <f t="shared" si="318"/>
        <v>1309726</v>
      </c>
    </row>
    <row r="5653" spans="1:14" ht="25.05" x14ac:dyDescent="0.3">
      <c r="A5653" s="3">
        <v>7</v>
      </c>
      <c r="B5653" s="142"/>
      <c r="C5653" s="4" t="s">
        <v>9103</v>
      </c>
      <c r="D5653" s="5">
        <v>45085</v>
      </c>
      <c r="E5653" s="6" t="s">
        <v>1787</v>
      </c>
      <c r="F5653" s="7">
        <v>2014606</v>
      </c>
      <c r="G5653" s="6" t="s">
        <v>17</v>
      </c>
      <c r="H5653" s="7">
        <v>211534</v>
      </c>
      <c r="I5653" s="143"/>
      <c r="J5653" s="144"/>
      <c r="K5653" s="145"/>
      <c r="L5653" t="str">
        <f t="shared" si="319"/>
        <v>33850</v>
      </c>
      <c r="M5653">
        <f t="shared" si="320"/>
        <v>33850</v>
      </c>
      <c r="N5653" s="37">
        <f t="shared" si="318"/>
        <v>2014606</v>
      </c>
    </row>
    <row r="5654" spans="1:14" x14ac:dyDescent="0.3">
      <c r="A5654" s="3">
        <v>7</v>
      </c>
      <c r="B5654" s="135"/>
      <c r="C5654" s="4" t="s">
        <v>9104</v>
      </c>
      <c r="D5654" s="5">
        <v>45105</v>
      </c>
      <c r="E5654" s="6" t="s">
        <v>1365</v>
      </c>
      <c r="F5654" s="7">
        <v>2581381</v>
      </c>
      <c r="G5654" s="6" t="s">
        <v>17</v>
      </c>
      <c r="H5654" s="7">
        <v>271045</v>
      </c>
      <c r="I5654" s="137"/>
      <c r="J5654" s="140"/>
      <c r="K5654" s="141"/>
      <c r="L5654" t="str">
        <f t="shared" si="319"/>
        <v>37886</v>
      </c>
      <c r="M5654">
        <f t="shared" si="320"/>
        <v>37886</v>
      </c>
      <c r="N5654" s="37">
        <f t="shared" si="318"/>
        <v>2581381</v>
      </c>
    </row>
    <row r="5655" spans="1:14" ht="25.05" x14ac:dyDescent="0.3">
      <c r="A5655" s="3">
        <v>7</v>
      </c>
      <c r="B5655" s="134" t="s">
        <v>9105</v>
      </c>
      <c r="C5655" s="4" t="s">
        <v>9106</v>
      </c>
      <c r="D5655" s="5">
        <v>45079</v>
      </c>
      <c r="E5655" s="6" t="s">
        <v>1378</v>
      </c>
      <c r="F5655" s="7">
        <v>1359743</v>
      </c>
      <c r="G5655" s="6" t="s">
        <v>17</v>
      </c>
      <c r="H5655" s="7">
        <v>142773</v>
      </c>
      <c r="I5655" s="136">
        <v>5343600</v>
      </c>
      <c r="J5655" s="138" t="s">
        <v>658</v>
      </c>
      <c r="K5655" s="139"/>
      <c r="L5655" t="str">
        <f t="shared" si="319"/>
        <v>32827</v>
      </c>
      <c r="M5655">
        <f t="shared" si="320"/>
        <v>32827</v>
      </c>
      <c r="N5655" s="37">
        <f t="shared" si="318"/>
        <v>1359743</v>
      </c>
    </row>
    <row r="5656" spans="1:14" x14ac:dyDescent="0.3">
      <c r="A5656" s="3">
        <v>7</v>
      </c>
      <c r="B5656" s="142"/>
      <c r="C5656" s="4" t="s">
        <v>9107</v>
      </c>
      <c r="D5656" s="5">
        <v>45094</v>
      </c>
      <c r="E5656" s="6" t="s">
        <v>1365</v>
      </c>
      <c r="F5656" s="7">
        <v>2581381</v>
      </c>
      <c r="G5656" s="6" t="s">
        <v>17</v>
      </c>
      <c r="H5656" s="7">
        <v>271045</v>
      </c>
      <c r="I5656" s="143"/>
      <c r="J5656" s="144"/>
      <c r="K5656" s="145"/>
      <c r="L5656" t="str">
        <f t="shared" si="319"/>
        <v>36133</v>
      </c>
      <c r="M5656">
        <f t="shared" si="320"/>
        <v>36133</v>
      </c>
      <c r="N5656" s="37">
        <f t="shared" si="318"/>
        <v>2581381</v>
      </c>
    </row>
    <row r="5657" spans="1:14" x14ac:dyDescent="0.3">
      <c r="A5657" s="3">
        <v>7</v>
      </c>
      <c r="B5657" s="135"/>
      <c r="C5657" s="4" t="s">
        <v>9108</v>
      </c>
      <c r="D5657" s="5">
        <v>45087</v>
      </c>
      <c r="E5657" s="6" t="s">
        <v>1365</v>
      </c>
      <c r="F5657" s="7">
        <v>2029379</v>
      </c>
      <c r="G5657" s="6" t="s">
        <v>17</v>
      </c>
      <c r="H5657" s="7">
        <v>213085</v>
      </c>
      <c r="I5657" s="137"/>
      <c r="J5657" s="140"/>
      <c r="K5657" s="141"/>
      <c r="L5657" t="str">
        <f t="shared" si="319"/>
        <v>34481</v>
      </c>
      <c r="M5657">
        <f t="shared" si="320"/>
        <v>34481</v>
      </c>
      <c r="N5657" s="37">
        <f t="shared" si="318"/>
        <v>2029379</v>
      </c>
    </row>
    <row r="5658" spans="1:14" x14ac:dyDescent="0.3">
      <c r="A5658" s="3">
        <v>7</v>
      </c>
      <c r="B5658" s="134" t="s">
        <v>9109</v>
      </c>
      <c r="C5658" s="4" t="s">
        <v>9110</v>
      </c>
      <c r="D5658" s="5">
        <v>45086</v>
      </c>
      <c r="E5658" s="6" t="s">
        <v>1368</v>
      </c>
      <c r="F5658" s="7">
        <v>4766674</v>
      </c>
      <c r="G5658" s="6" t="s">
        <v>17</v>
      </c>
      <c r="H5658" s="7">
        <v>500501</v>
      </c>
      <c r="I5658" s="136">
        <v>18623586</v>
      </c>
      <c r="J5658" s="138" t="s">
        <v>664</v>
      </c>
      <c r="K5658" s="139"/>
      <c r="L5658" t="str">
        <f t="shared" si="319"/>
        <v>34353</v>
      </c>
      <c r="M5658">
        <f t="shared" si="320"/>
        <v>34353</v>
      </c>
      <c r="N5658" s="37">
        <f t="shared" si="318"/>
        <v>4766674</v>
      </c>
    </row>
    <row r="5659" spans="1:14" x14ac:dyDescent="0.3">
      <c r="A5659" s="3">
        <v>7</v>
      </c>
      <c r="B5659" s="142"/>
      <c r="C5659" s="4" t="s">
        <v>9111</v>
      </c>
      <c r="D5659" s="5">
        <v>45085</v>
      </c>
      <c r="E5659" s="6" t="s">
        <v>1368</v>
      </c>
      <c r="F5659" s="7">
        <v>2599125</v>
      </c>
      <c r="G5659" s="6" t="s">
        <v>17</v>
      </c>
      <c r="H5659" s="7">
        <v>272908</v>
      </c>
      <c r="I5659" s="143"/>
      <c r="J5659" s="144"/>
      <c r="K5659" s="145"/>
      <c r="L5659" t="str">
        <f t="shared" si="319"/>
        <v>33659</v>
      </c>
      <c r="M5659">
        <f t="shared" si="320"/>
        <v>33659</v>
      </c>
      <c r="N5659" s="37">
        <f t="shared" si="318"/>
        <v>2599125</v>
      </c>
    </row>
    <row r="5660" spans="1:14" x14ac:dyDescent="0.3">
      <c r="A5660" s="3">
        <v>7</v>
      </c>
      <c r="B5660" s="142"/>
      <c r="C5660" s="4" t="s">
        <v>9112</v>
      </c>
      <c r="D5660" s="5">
        <v>45094</v>
      </c>
      <c r="E5660" s="6" t="s">
        <v>1368</v>
      </c>
      <c r="F5660" s="7">
        <v>5318676</v>
      </c>
      <c r="G5660" s="6" t="s">
        <v>17</v>
      </c>
      <c r="H5660" s="7">
        <v>558461</v>
      </c>
      <c r="I5660" s="143"/>
      <c r="J5660" s="144"/>
      <c r="K5660" s="145"/>
      <c r="L5660" t="str">
        <f t="shared" si="319"/>
        <v>36113</v>
      </c>
      <c r="M5660">
        <f t="shared" si="320"/>
        <v>36113</v>
      </c>
      <c r="N5660" s="37">
        <f t="shared" si="318"/>
        <v>5318676</v>
      </c>
    </row>
    <row r="5661" spans="1:14" x14ac:dyDescent="0.3">
      <c r="A5661" s="3">
        <v>7</v>
      </c>
      <c r="B5661" s="142"/>
      <c r="C5661" s="4" t="s">
        <v>9113</v>
      </c>
      <c r="D5661" s="5">
        <v>45101</v>
      </c>
      <c r="E5661" s="6" t="s">
        <v>1368</v>
      </c>
      <c r="F5661" s="7">
        <v>3986296</v>
      </c>
      <c r="G5661" s="6" t="s">
        <v>17</v>
      </c>
      <c r="H5661" s="7">
        <v>418561</v>
      </c>
      <c r="I5661" s="143"/>
      <c r="J5661" s="144"/>
      <c r="K5661" s="145"/>
      <c r="L5661" t="str">
        <f t="shared" si="319"/>
        <v>37593</v>
      </c>
      <c r="M5661">
        <f t="shared" si="320"/>
        <v>37593</v>
      </c>
      <c r="N5661" s="37">
        <f t="shared" si="318"/>
        <v>3986296</v>
      </c>
    </row>
    <row r="5662" spans="1:14" x14ac:dyDescent="0.3">
      <c r="A5662" s="3">
        <v>7</v>
      </c>
      <c r="B5662" s="135"/>
      <c r="C5662" s="4" t="s">
        <v>9114</v>
      </c>
      <c r="D5662" s="5">
        <v>45080</v>
      </c>
      <c r="E5662" s="6" t="s">
        <v>1368</v>
      </c>
      <c r="F5662" s="7">
        <v>4137705</v>
      </c>
      <c r="G5662" s="6" t="s">
        <v>17</v>
      </c>
      <c r="H5662" s="7">
        <v>434459</v>
      </c>
      <c r="I5662" s="137"/>
      <c r="J5662" s="140"/>
      <c r="K5662" s="141"/>
      <c r="L5662" t="str">
        <f t="shared" si="319"/>
        <v>33004</v>
      </c>
      <c r="M5662">
        <f t="shared" si="320"/>
        <v>33004</v>
      </c>
      <c r="N5662" s="37">
        <f t="shared" si="318"/>
        <v>4137705</v>
      </c>
    </row>
    <row r="5663" spans="1:14" ht="25.05" x14ac:dyDescent="0.3">
      <c r="A5663" s="3">
        <v>7</v>
      </c>
      <c r="B5663" s="134" t="s">
        <v>9115</v>
      </c>
      <c r="C5663" s="4" t="s">
        <v>9116</v>
      </c>
      <c r="D5663" s="5">
        <v>45103</v>
      </c>
      <c r="E5663" s="6" t="s">
        <v>1787</v>
      </c>
      <c r="F5663" s="7">
        <v>5544660</v>
      </c>
      <c r="G5663" s="6" t="s">
        <v>17</v>
      </c>
      <c r="H5663" s="7">
        <v>582189</v>
      </c>
      <c r="I5663" s="136">
        <v>6628717</v>
      </c>
      <c r="J5663" s="138" t="s">
        <v>673</v>
      </c>
      <c r="K5663" s="139"/>
      <c r="L5663" t="str">
        <f t="shared" si="319"/>
        <v>37681</v>
      </c>
      <c r="M5663">
        <f t="shared" si="320"/>
        <v>37681</v>
      </c>
      <c r="N5663" s="37">
        <f t="shared" si="318"/>
        <v>5544660</v>
      </c>
    </row>
    <row r="5664" spans="1:14" ht="25.05" x14ac:dyDescent="0.3">
      <c r="A5664" s="3">
        <v>7</v>
      </c>
      <c r="B5664" s="135"/>
      <c r="C5664" s="4" t="s">
        <v>9117</v>
      </c>
      <c r="D5664" s="5">
        <v>45084</v>
      </c>
      <c r="E5664" s="6" t="s">
        <v>1378</v>
      </c>
      <c r="F5664" s="7">
        <v>1861728</v>
      </c>
      <c r="G5664" s="6" t="s">
        <v>17</v>
      </c>
      <c r="H5664" s="7">
        <v>195482</v>
      </c>
      <c r="I5664" s="137"/>
      <c r="J5664" s="140"/>
      <c r="K5664" s="141"/>
      <c r="L5664" t="str">
        <f t="shared" si="319"/>
        <v>33315</v>
      </c>
      <c r="M5664">
        <f t="shared" si="320"/>
        <v>33315</v>
      </c>
      <c r="N5664" s="37">
        <f t="shared" si="318"/>
        <v>1861728</v>
      </c>
    </row>
    <row r="5665" spans="1:14" ht="25.05" x14ac:dyDescent="0.3">
      <c r="A5665" s="3">
        <v>7</v>
      </c>
      <c r="B5665" s="134" t="s">
        <v>9118</v>
      </c>
      <c r="C5665" s="4" t="s">
        <v>9119</v>
      </c>
      <c r="D5665" s="5">
        <v>45099</v>
      </c>
      <c r="E5665" s="6" t="s">
        <v>1787</v>
      </c>
      <c r="F5665" s="7">
        <v>2831356</v>
      </c>
      <c r="G5665" s="6" t="s">
        <v>17</v>
      </c>
      <c r="H5665" s="7">
        <v>297292</v>
      </c>
      <c r="I5665" s="136">
        <v>11913946</v>
      </c>
      <c r="J5665" s="138" t="s">
        <v>684</v>
      </c>
      <c r="K5665" s="139"/>
      <c r="L5665" t="str">
        <f t="shared" si="319"/>
        <v>37163</v>
      </c>
      <c r="M5665">
        <f t="shared" si="320"/>
        <v>37163</v>
      </c>
      <c r="N5665" s="37">
        <f t="shared" si="318"/>
        <v>2831356</v>
      </c>
    </row>
    <row r="5666" spans="1:14" x14ac:dyDescent="0.3">
      <c r="A5666" s="3">
        <v>7</v>
      </c>
      <c r="B5666" s="135"/>
      <c r="C5666" s="4" t="s">
        <v>9120</v>
      </c>
      <c r="D5666" s="5">
        <v>45083</v>
      </c>
      <c r="E5666" s="6" t="s">
        <v>1368</v>
      </c>
      <c r="F5666" s="7">
        <v>10480316</v>
      </c>
      <c r="G5666" s="6" t="s">
        <v>17</v>
      </c>
      <c r="H5666" s="7">
        <v>1100434</v>
      </c>
      <c r="I5666" s="137"/>
      <c r="J5666" s="140"/>
      <c r="K5666" s="141"/>
      <c r="L5666" t="str">
        <f t="shared" si="319"/>
        <v>33200</v>
      </c>
      <c r="M5666">
        <f t="shared" si="320"/>
        <v>33200</v>
      </c>
      <c r="N5666" s="37">
        <f t="shared" si="318"/>
        <v>10480316</v>
      </c>
    </row>
    <row r="5667" spans="1:14" ht="25.05" x14ac:dyDescent="0.3">
      <c r="A5667" s="3">
        <v>7</v>
      </c>
      <c r="B5667" s="134" t="s">
        <v>9121</v>
      </c>
      <c r="C5667" s="4" t="s">
        <v>9122</v>
      </c>
      <c r="D5667" s="5">
        <v>45079</v>
      </c>
      <c r="E5667" s="6" t="s">
        <v>1787</v>
      </c>
      <c r="F5667" s="7">
        <v>1615482</v>
      </c>
      <c r="G5667" s="6" t="s">
        <v>17</v>
      </c>
      <c r="H5667" s="7">
        <v>169626</v>
      </c>
      <c r="I5667" s="136">
        <v>12532843</v>
      </c>
      <c r="J5667" s="138" t="s">
        <v>693</v>
      </c>
      <c r="K5667" s="139"/>
      <c r="L5667" t="str">
        <f t="shared" si="319"/>
        <v>32848</v>
      </c>
      <c r="M5667">
        <f t="shared" si="320"/>
        <v>32848</v>
      </c>
      <c r="N5667" s="37">
        <f t="shared" si="318"/>
        <v>1615482</v>
      </c>
    </row>
    <row r="5668" spans="1:14" ht="25.05" x14ac:dyDescent="0.3">
      <c r="A5668" s="3">
        <v>7</v>
      </c>
      <c r="B5668" s="142"/>
      <c r="C5668" s="4" t="s">
        <v>9123</v>
      </c>
      <c r="D5668" s="5">
        <v>45086</v>
      </c>
      <c r="E5668" s="6" t="s">
        <v>1787</v>
      </c>
      <c r="F5668" s="7">
        <v>7377810</v>
      </c>
      <c r="G5668" s="6" t="s">
        <v>17</v>
      </c>
      <c r="H5668" s="7">
        <v>774670</v>
      </c>
      <c r="I5668" s="143"/>
      <c r="J5668" s="144"/>
      <c r="K5668" s="145"/>
      <c r="L5668" t="str">
        <f t="shared" si="319"/>
        <v>34333</v>
      </c>
      <c r="M5668">
        <f t="shared" si="320"/>
        <v>34333</v>
      </c>
      <c r="N5668" s="37">
        <f t="shared" si="318"/>
        <v>7377810</v>
      </c>
    </row>
    <row r="5669" spans="1:14" x14ac:dyDescent="0.3">
      <c r="A5669" s="3">
        <v>7</v>
      </c>
      <c r="B5669" s="135"/>
      <c r="C5669" s="4" t="s">
        <v>9124</v>
      </c>
      <c r="D5669" s="5">
        <v>45087</v>
      </c>
      <c r="E5669" s="6" t="s">
        <v>1368</v>
      </c>
      <c r="F5669" s="7">
        <v>5009884</v>
      </c>
      <c r="G5669" s="6" t="s">
        <v>17</v>
      </c>
      <c r="H5669" s="7">
        <v>526038</v>
      </c>
      <c r="I5669" s="137"/>
      <c r="J5669" s="140"/>
      <c r="K5669" s="141"/>
      <c r="L5669" t="str">
        <f t="shared" si="319"/>
        <v>34482</v>
      </c>
      <c r="M5669">
        <f t="shared" si="320"/>
        <v>34482</v>
      </c>
      <c r="N5669" s="37">
        <f t="shared" si="318"/>
        <v>5009884</v>
      </c>
    </row>
    <row r="5670" spans="1:14" x14ac:dyDescent="0.3">
      <c r="A5670" s="3">
        <v>7</v>
      </c>
      <c r="B5670" s="134" t="s">
        <v>9125</v>
      </c>
      <c r="C5670" s="4" t="s">
        <v>9126</v>
      </c>
      <c r="D5670" s="5">
        <v>45084</v>
      </c>
      <c r="E5670" s="6" t="s">
        <v>1368</v>
      </c>
      <c r="F5670" s="7">
        <v>1014690</v>
      </c>
      <c r="G5670" s="6" t="s">
        <v>17</v>
      </c>
      <c r="H5670" s="7">
        <v>106543</v>
      </c>
      <c r="I5670" s="136">
        <v>2402397</v>
      </c>
      <c r="J5670" s="138" t="s">
        <v>698</v>
      </c>
      <c r="K5670" s="139"/>
      <c r="L5670" t="str">
        <f t="shared" si="319"/>
        <v>33350</v>
      </c>
      <c r="M5670">
        <f t="shared" si="320"/>
        <v>33350</v>
      </c>
      <c r="N5670" s="37">
        <f t="shared" si="318"/>
        <v>1014690</v>
      </c>
    </row>
    <row r="5671" spans="1:14" ht="25.05" x14ac:dyDescent="0.3">
      <c r="A5671" s="3">
        <v>7</v>
      </c>
      <c r="B5671" s="142"/>
      <c r="C5671" s="4" t="s">
        <v>9127</v>
      </c>
      <c r="D5671" s="5">
        <v>45091</v>
      </c>
      <c r="E5671" s="6" t="s">
        <v>1787</v>
      </c>
      <c r="F5671" s="7">
        <v>403871</v>
      </c>
      <c r="G5671" s="6" t="s">
        <v>17</v>
      </c>
      <c r="H5671" s="7">
        <v>42407</v>
      </c>
      <c r="I5671" s="143"/>
      <c r="J5671" s="144"/>
      <c r="K5671" s="145"/>
      <c r="L5671" t="str">
        <f t="shared" si="319"/>
        <v>34808</v>
      </c>
      <c r="M5671">
        <f t="shared" si="320"/>
        <v>34808</v>
      </c>
      <c r="N5671" s="37">
        <f t="shared" si="318"/>
        <v>403871</v>
      </c>
    </row>
    <row r="5672" spans="1:14" ht="25.05" x14ac:dyDescent="0.3">
      <c r="A5672" s="3">
        <v>7</v>
      </c>
      <c r="B5672" s="142"/>
      <c r="C5672" s="4" t="s">
        <v>9128</v>
      </c>
      <c r="D5672" s="5">
        <v>45098</v>
      </c>
      <c r="E5672" s="6" t="s">
        <v>1787</v>
      </c>
      <c r="F5672" s="7">
        <v>654863</v>
      </c>
      <c r="G5672" s="6" t="s">
        <v>17</v>
      </c>
      <c r="H5672" s="7">
        <v>68761</v>
      </c>
      <c r="I5672" s="143"/>
      <c r="J5672" s="144"/>
      <c r="K5672" s="145"/>
      <c r="L5672" t="str">
        <f t="shared" si="319"/>
        <v>36429</v>
      </c>
      <c r="M5672">
        <f t="shared" si="320"/>
        <v>36429</v>
      </c>
      <c r="N5672" s="37">
        <f t="shared" si="318"/>
        <v>654863</v>
      </c>
    </row>
    <row r="5673" spans="1:14" x14ac:dyDescent="0.3">
      <c r="A5673" s="3">
        <v>7</v>
      </c>
      <c r="B5673" s="135"/>
      <c r="C5673" s="4" t="s">
        <v>9129</v>
      </c>
      <c r="D5673" s="5">
        <v>45103</v>
      </c>
      <c r="E5673" s="6" t="s">
        <v>1368</v>
      </c>
      <c r="F5673" s="7">
        <v>610819</v>
      </c>
      <c r="G5673" s="6" t="s">
        <v>17</v>
      </c>
      <c r="H5673" s="7">
        <v>64136</v>
      </c>
      <c r="I5673" s="137"/>
      <c r="J5673" s="140"/>
      <c r="K5673" s="141"/>
      <c r="L5673" t="str">
        <f t="shared" si="319"/>
        <v>37755</v>
      </c>
      <c r="M5673">
        <f t="shared" si="320"/>
        <v>37755</v>
      </c>
      <c r="N5673" s="37">
        <f t="shared" si="318"/>
        <v>610819</v>
      </c>
    </row>
    <row r="5674" spans="1:14" x14ac:dyDescent="0.3">
      <c r="A5674" s="3">
        <v>7</v>
      </c>
      <c r="B5674" s="134" t="s">
        <v>9130</v>
      </c>
      <c r="C5674" s="4" t="s">
        <v>9131</v>
      </c>
      <c r="D5674" s="5">
        <v>45078</v>
      </c>
      <c r="E5674" s="6" t="s">
        <v>1844</v>
      </c>
      <c r="F5674" s="7">
        <v>2038388</v>
      </c>
      <c r="G5674" s="6" t="s">
        <v>17</v>
      </c>
      <c r="H5674" s="7">
        <v>214031</v>
      </c>
      <c r="I5674" s="136">
        <v>4619575</v>
      </c>
      <c r="J5674" s="138" t="s">
        <v>702</v>
      </c>
      <c r="K5674" s="139"/>
      <c r="L5674" t="str">
        <f t="shared" si="319"/>
        <v>32699</v>
      </c>
      <c r="M5674">
        <f t="shared" si="320"/>
        <v>32699</v>
      </c>
      <c r="N5674" s="37">
        <f t="shared" si="318"/>
        <v>2038388</v>
      </c>
    </row>
    <row r="5675" spans="1:14" x14ac:dyDescent="0.3">
      <c r="A5675" s="3">
        <v>7</v>
      </c>
      <c r="B5675" s="142"/>
      <c r="C5675" s="4" t="s">
        <v>9132</v>
      </c>
      <c r="D5675" s="5">
        <v>45094</v>
      </c>
      <c r="E5675" s="6" t="s">
        <v>1368</v>
      </c>
      <c r="F5675" s="7">
        <v>1901510</v>
      </c>
      <c r="G5675" s="6" t="s">
        <v>17</v>
      </c>
      <c r="H5675" s="7">
        <v>199658</v>
      </c>
      <c r="I5675" s="143"/>
      <c r="J5675" s="144"/>
      <c r="K5675" s="145"/>
      <c r="L5675" t="str">
        <f t="shared" si="319"/>
        <v>36202</v>
      </c>
      <c r="M5675">
        <f t="shared" si="320"/>
        <v>36202</v>
      </c>
      <c r="N5675" s="37">
        <f t="shared" si="318"/>
        <v>1901510</v>
      </c>
    </row>
    <row r="5676" spans="1:14" x14ac:dyDescent="0.3">
      <c r="A5676" s="3">
        <v>7</v>
      </c>
      <c r="B5676" s="135"/>
      <c r="C5676" s="4" t="s">
        <v>9133</v>
      </c>
      <c r="D5676" s="5">
        <v>45084</v>
      </c>
      <c r="E5676" s="6" t="s">
        <v>1368</v>
      </c>
      <c r="F5676" s="7">
        <v>1221638</v>
      </c>
      <c r="G5676" s="6" t="s">
        <v>17</v>
      </c>
      <c r="H5676" s="7">
        <v>128272</v>
      </c>
      <c r="I5676" s="137"/>
      <c r="J5676" s="140"/>
      <c r="K5676" s="141"/>
      <c r="L5676" t="str">
        <f t="shared" si="319"/>
        <v>33346</v>
      </c>
      <c r="M5676">
        <f t="shared" si="320"/>
        <v>33346</v>
      </c>
      <c r="N5676" s="37">
        <f t="shared" si="318"/>
        <v>1221638</v>
      </c>
    </row>
    <row r="5677" spans="1:14" ht="37.6" x14ac:dyDescent="0.3">
      <c r="A5677" s="3">
        <v>7</v>
      </c>
      <c r="B5677" s="8" t="s">
        <v>9134</v>
      </c>
      <c r="C5677" s="4" t="s">
        <v>9135</v>
      </c>
      <c r="D5677" s="5">
        <v>45087</v>
      </c>
      <c r="E5677" s="6" t="s">
        <v>1787</v>
      </c>
      <c r="F5677" s="7">
        <v>2140193</v>
      </c>
      <c r="G5677" s="6" t="s">
        <v>17</v>
      </c>
      <c r="H5677" s="7">
        <v>224720</v>
      </c>
      <c r="I5677" s="11">
        <v>1915473</v>
      </c>
      <c r="J5677" s="132" t="s">
        <v>708</v>
      </c>
      <c r="K5677" s="133"/>
      <c r="L5677" t="str">
        <f t="shared" si="319"/>
        <v>34471</v>
      </c>
      <c r="M5677">
        <f t="shared" si="320"/>
        <v>34471</v>
      </c>
      <c r="N5677" s="37">
        <f t="shared" si="318"/>
        <v>2140193</v>
      </c>
    </row>
    <row r="5678" spans="1:14" x14ac:dyDescent="0.3">
      <c r="A5678" s="3">
        <v>7</v>
      </c>
      <c r="B5678" s="134" t="s">
        <v>9136</v>
      </c>
      <c r="C5678" s="4" t="s">
        <v>9137</v>
      </c>
      <c r="D5678" s="5">
        <v>45090</v>
      </c>
      <c r="E5678" s="6" t="s">
        <v>1368</v>
      </c>
      <c r="F5678" s="7">
        <v>3231850</v>
      </c>
      <c r="G5678" s="6" t="s">
        <v>17</v>
      </c>
      <c r="H5678" s="7">
        <v>339344</v>
      </c>
      <c r="I5678" s="136">
        <v>9596344</v>
      </c>
      <c r="J5678" s="138" t="s">
        <v>712</v>
      </c>
      <c r="K5678" s="139"/>
      <c r="L5678" t="str">
        <f t="shared" si="319"/>
        <v>34719</v>
      </c>
      <c r="M5678">
        <f t="shared" si="320"/>
        <v>34719</v>
      </c>
      <c r="N5678" s="37">
        <f t="shared" si="318"/>
        <v>3231850</v>
      </c>
    </row>
    <row r="5679" spans="1:14" x14ac:dyDescent="0.3">
      <c r="A5679" s="3">
        <v>7</v>
      </c>
      <c r="B5679" s="142"/>
      <c r="C5679" s="4" t="s">
        <v>9138</v>
      </c>
      <c r="D5679" s="5">
        <v>45103</v>
      </c>
      <c r="E5679" s="6" t="s">
        <v>1368</v>
      </c>
      <c r="F5679" s="7">
        <v>2419604</v>
      </c>
      <c r="G5679" s="6" t="s">
        <v>17</v>
      </c>
      <c r="H5679" s="7">
        <v>254058</v>
      </c>
      <c r="I5679" s="143"/>
      <c r="J5679" s="144"/>
      <c r="K5679" s="145"/>
      <c r="L5679" t="str">
        <f t="shared" si="319"/>
        <v>37749</v>
      </c>
      <c r="M5679">
        <f t="shared" si="320"/>
        <v>37749</v>
      </c>
      <c r="N5679" s="37">
        <f t="shared" si="318"/>
        <v>2419604</v>
      </c>
    </row>
    <row r="5680" spans="1:14" x14ac:dyDescent="0.3">
      <c r="A5680" s="3">
        <v>7</v>
      </c>
      <c r="B5680" s="142"/>
      <c r="C5680" s="4" t="s">
        <v>9139</v>
      </c>
      <c r="D5680" s="5">
        <v>45083</v>
      </c>
      <c r="E5680" s="6" t="s">
        <v>1368</v>
      </c>
      <c r="F5680" s="7">
        <v>2325290</v>
      </c>
      <c r="G5680" s="6" t="s">
        <v>17</v>
      </c>
      <c r="H5680" s="7">
        <v>244155</v>
      </c>
      <c r="I5680" s="143"/>
      <c r="J5680" s="144"/>
      <c r="K5680" s="145"/>
      <c r="L5680" t="str">
        <f t="shared" si="319"/>
        <v>33269</v>
      </c>
      <c r="M5680">
        <f t="shared" si="320"/>
        <v>33269</v>
      </c>
      <c r="N5680" s="37">
        <f t="shared" si="318"/>
        <v>2325290</v>
      </c>
    </row>
    <row r="5681" spans="1:14" x14ac:dyDescent="0.3">
      <c r="A5681" s="3">
        <v>7</v>
      </c>
      <c r="B5681" s="135"/>
      <c r="C5681" s="4" t="s">
        <v>9140</v>
      </c>
      <c r="D5681" s="5">
        <v>45097</v>
      </c>
      <c r="E5681" s="6" t="s">
        <v>1368</v>
      </c>
      <c r="F5681" s="7">
        <v>2745428</v>
      </c>
      <c r="G5681" s="6" t="s">
        <v>17</v>
      </c>
      <c r="H5681" s="7">
        <v>288270</v>
      </c>
      <c r="I5681" s="137"/>
      <c r="J5681" s="140"/>
      <c r="K5681" s="141"/>
      <c r="L5681" t="str">
        <f t="shared" si="319"/>
        <v>36344</v>
      </c>
      <c r="M5681">
        <f t="shared" si="320"/>
        <v>36344</v>
      </c>
      <c r="N5681" s="37">
        <f t="shared" si="318"/>
        <v>2745428</v>
      </c>
    </row>
    <row r="5682" spans="1:14" x14ac:dyDescent="0.3">
      <c r="A5682" s="3">
        <v>7</v>
      </c>
      <c r="B5682" s="134" t="s">
        <v>9141</v>
      </c>
      <c r="C5682" s="4" t="s">
        <v>9142</v>
      </c>
      <c r="D5682" s="5">
        <v>45091</v>
      </c>
      <c r="E5682" s="6" t="s">
        <v>1365</v>
      </c>
      <c r="F5682" s="7">
        <v>2094996</v>
      </c>
      <c r="G5682" s="6" t="s">
        <v>17</v>
      </c>
      <c r="H5682" s="7">
        <v>219975</v>
      </c>
      <c r="I5682" s="136">
        <v>13485294</v>
      </c>
      <c r="J5682" s="138" t="s">
        <v>717</v>
      </c>
      <c r="K5682" s="139"/>
      <c r="L5682" t="str">
        <f t="shared" si="319"/>
        <v>34767</v>
      </c>
      <c r="M5682">
        <f t="shared" si="320"/>
        <v>34767</v>
      </c>
      <c r="N5682" s="37">
        <f t="shared" si="318"/>
        <v>2094996</v>
      </c>
    </row>
    <row r="5683" spans="1:14" x14ac:dyDescent="0.3">
      <c r="A5683" s="3">
        <v>7</v>
      </c>
      <c r="B5683" s="142"/>
      <c r="C5683" s="4" t="s">
        <v>9143</v>
      </c>
      <c r="D5683" s="5">
        <v>45105</v>
      </c>
      <c r="E5683" s="6" t="s">
        <v>1368</v>
      </c>
      <c r="F5683" s="7">
        <v>4836744</v>
      </c>
      <c r="G5683" s="6" t="s">
        <v>17</v>
      </c>
      <c r="H5683" s="7">
        <v>507858</v>
      </c>
      <c r="I5683" s="143"/>
      <c r="J5683" s="144"/>
      <c r="K5683" s="145"/>
      <c r="L5683" t="str">
        <f t="shared" si="319"/>
        <v>37906</v>
      </c>
      <c r="M5683">
        <f t="shared" si="320"/>
        <v>37906</v>
      </c>
      <c r="N5683" s="37">
        <f t="shared" si="318"/>
        <v>4836744</v>
      </c>
    </row>
    <row r="5684" spans="1:14" x14ac:dyDescent="0.3">
      <c r="A5684" s="3">
        <v>7</v>
      </c>
      <c r="B5684" s="142"/>
      <c r="C5684" s="4" t="s">
        <v>9144</v>
      </c>
      <c r="D5684" s="5">
        <v>45094</v>
      </c>
      <c r="E5684" s="6" t="s">
        <v>1365</v>
      </c>
      <c r="F5684" s="7">
        <v>2528616</v>
      </c>
      <c r="G5684" s="6" t="s">
        <v>17</v>
      </c>
      <c r="H5684" s="7">
        <v>265505</v>
      </c>
      <c r="I5684" s="143"/>
      <c r="J5684" s="144"/>
      <c r="K5684" s="145"/>
      <c r="L5684" t="str">
        <f t="shared" si="319"/>
        <v>36180</v>
      </c>
      <c r="M5684">
        <f t="shared" si="320"/>
        <v>36180</v>
      </c>
      <c r="N5684" s="37">
        <f t="shared" si="318"/>
        <v>2528616</v>
      </c>
    </row>
    <row r="5685" spans="1:14" x14ac:dyDescent="0.3">
      <c r="A5685" s="3">
        <v>7</v>
      </c>
      <c r="B5685" s="142"/>
      <c r="C5685" s="4" t="s">
        <v>9145</v>
      </c>
      <c r="D5685" s="5">
        <v>45103</v>
      </c>
      <c r="E5685" s="6" t="s">
        <v>1365</v>
      </c>
      <c r="F5685" s="7">
        <v>3503152</v>
      </c>
      <c r="G5685" s="6" t="s">
        <v>17</v>
      </c>
      <c r="H5685" s="7">
        <v>367831</v>
      </c>
      <c r="I5685" s="143"/>
      <c r="J5685" s="144"/>
      <c r="K5685" s="145"/>
      <c r="L5685" t="str">
        <f t="shared" si="319"/>
        <v>37679</v>
      </c>
      <c r="M5685">
        <f t="shared" si="320"/>
        <v>37679</v>
      </c>
      <c r="N5685" s="37">
        <f t="shared" si="318"/>
        <v>3503152</v>
      </c>
    </row>
    <row r="5686" spans="1:14" x14ac:dyDescent="0.3">
      <c r="A5686" s="3">
        <v>7</v>
      </c>
      <c r="B5686" s="135"/>
      <c r="C5686" s="4" t="s">
        <v>9146</v>
      </c>
      <c r="D5686" s="5">
        <v>45093</v>
      </c>
      <c r="E5686" s="6" t="s">
        <v>1365</v>
      </c>
      <c r="F5686" s="7">
        <v>2103860</v>
      </c>
      <c r="G5686" s="6" t="s">
        <v>17</v>
      </c>
      <c r="H5686" s="7">
        <v>220905</v>
      </c>
      <c r="I5686" s="137"/>
      <c r="J5686" s="140"/>
      <c r="K5686" s="141"/>
      <c r="L5686" t="str">
        <f t="shared" si="319"/>
        <v>35997</v>
      </c>
      <c r="M5686">
        <f t="shared" si="320"/>
        <v>35997</v>
      </c>
      <c r="N5686" s="37">
        <f t="shared" si="318"/>
        <v>2103860</v>
      </c>
    </row>
    <row r="5687" spans="1:14" ht="37.6" x14ac:dyDescent="0.3">
      <c r="A5687" s="3">
        <v>7</v>
      </c>
      <c r="B5687" s="8" t="s">
        <v>9147</v>
      </c>
      <c r="C5687" s="4" t="s">
        <v>9148</v>
      </c>
      <c r="D5687" s="5">
        <v>45106</v>
      </c>
      <c r="E5687" s="6" t="s">
        <v>1368</v>
      </c>
      <c r="F5687" s="7">
        <v>5201526</v>
      </c>
      <c r="G5687" s="6" t="s">
        <v>17</v>
      </c>
      <c r="H5687" s="7">
        <v>546160</v>
      </c>
      <c r="I5687" s="11">
        <v>4655366</v>
      </c>
      <c r="J5687" s="132" t="s">
        <v>1866</v>
      </c>
      <c r="K5687" s="133"/>
      <c r="L5687" t="str">
        <f t="shared" si="319"/>
        <v>37913</v>
      </c>
      <c r="M5687">
        <f t="shared" si="320"/>
        <v>37913</v>
      </c>
      <c r="N5687" s="37">
        <f t="shared" ref="N5687:N5750" si="321">+F5687</f>
        <v>5201526</v>
      </c>
    </row>
    <row r="5688" spans="1:14" ht="37.6" x14ac:dyDescent="0.3">
      <c r="A5688" s="3">
        <v>7</v>
      </c>
      <c r="B5688" s="8" t="s">
        <v>9149</v>
      </c>
      <c r="C5688" s="4" t="s">
        <v>9150</v>
      </c>
      <c r="D5688" s="5">
        <v>45107</v>
      </c>
      <c r="E5688" s="6" t="s">
        <v>1368</v>
      </c>
      <c r="F5688" s="7">
        <v>2744154</v>
      </c>
      <c r="G5688" s="6" t="s">
        <v>17</v>
      </c>
      <c r="H5688" s="7">
        <v>288136</v>
      </c>
      <c r="I5688" s="11">
        <v>2456018</v>
      </c>
      <c r="J5688" s="132" t="s">
        <v>722</v>
      </c>
      <c r="K5688" s="133"/>
      <c r="L5688" t="str">
        <f t="shared" si="319"/>
        <v>39030</v>
      </c>
      <c r="M5688">
        <f t="shared" si="320"/>
        <v>39030</v>
      </c>
      <c r="N5688" s="37">
        <f t="shared" si="321"/>
        <v>2744154</v>
      </c>
    </row>
    <row r="5689" spans="1:14" ht="25.05" x14ac:dyDescent="0.3">
      <c r="A5689" s="3">
        <v>7</v>
      </c>
      <c r="B5689" s="134" t="s">
        <v>9151</v>
      </c>
      <c r="C5689" s="4" t="s">
        <v>9152</v>
      </c>
      <c r="D5689" s="5">
        <v>45085</v>
      </c>
      <c r="E5689" s="6" t="s">
        <v>1787</v>
      </c>
      <c r="F5689" s="7">
        <v>4234934</v>
      </c>
      <c r="G5689" s="6" t="s">
        <v>17</v>
      </c>
      <c r="H5689" s="7">
        <v>444668</v>
      </c>
      <c r="I5689" s="136">
        <v>8710413</v>
      </c>
      <c r="J5689" s="138" t="s">
        <v>726</v>
      </c>
      <c r="K5689" s="139"/>
      <c r="L5689" t="str">
        <f t="shared" si="319"/>
        <v>33576</v>
      </c>
      <c r="M5689">
        <f t="shared" si="320"/>
        <v>33576</v>
      </c>
      <c r="N5689" s="37">
        <f t="shared" si="321"/>
        <v>4234934</v>
      </c>
    </row>
    <row r="5690" spans="1:14" x14ac:dyDescent="0.3">
      <c r="A5690" s="3">
        <v>7</v>
      </c>
      <c r="B5690" s="142"/>
      <c r="C5690" s="4" t="s">
        <v>9153</v>
      </c>
      <c r="D5690" s="5">
        <v>45084</v>
      </c>
      <c r="E5690" s="6" t="s">
        <v>1368</v>
      </c>
      <c r="F5690" s="7">
        <v>1832457</v>
      </c>
      <c r="G5690" s="6" t="s">
        <v>17</v>
      </c>
      <c r="H5690" s="7">
        <v>192408</v>
      </c>
      <c r="I5690" s="143"/>
      <c r="J5690" s="144"/>
      <c r="K5690" s="145"/>
      <c r="L5690" t="str">
        <f t="shared" si="319"/>
        <v>33292</v>
      </c>
      <c r="M5690">
        <f t="shared" si="320"/>
        <v>33292</v>
      </c>
      <c r="N5690" s="37">
        <f t="shared" si="321"/>
        <v>1832457</v>
      </c>
    </row>
    <row r="5691" spans="1:14" x14ac:dyDescent="0.3">
      <c r="A5691" s="3">
        <v>7</v>
      </c>
      <c r="B5691" s="135"/>
      <c r="C5691" s="4" t="s">
        <v>9154</v>
      </c>
      <c r="D5691" s="5">
        <v>45097</v>
      </c>
      <c r="E5691" s="6" t="s">
        <v>1368</v>
      </c>
      <c r="F5691" s="7">
        <v>3664914</v>
      </c>
      <c r="G5691" s="6" t="s">
        <v>17</v>
      </c>
      <c r="H5691" s="7">
        <v>384816</v>
      </c>
      <c r="I5691" s="137"/>
      <c r="J5691" s="140"/>
      <c r="K5691" s="141"/>
      <c r="L5691" t="str">
        <f t="shared" si="319"/>
        <v>36284</v>
      </c>
      <c r="M5691">
        <f t="shared" si="320"/>
        <v>36284</v>
      </c>
      <c r="N5691" s="37">
        <f t="shared" si="321"/>
        <v>3664914</v>
      </c>
    </row>
    <row r="5692" spans="1:14" x14ac:dyDescent="0.3">
      <c r="A5692" s="3">
        <v>7</v>
      </c>
      <c r="B5692" s="134" t="s">
        <v>9155</v>
      </c>
      <c r="C5692" s="4" t="s">
        <v>9156</v>
      </c>
      <c r="D5692" s="5">
        <v>45091</v>
      </c>
      <c r="E5692" s="6" t="s">
        <v>1368</v>
      </c>
      <c r="F5692" s="7">
        <v>7782214</v>
      </c>
      <c r="G5692" s="6" t="s">
        <v>17</v>
      </c>
      <c r="H5692" s="7">
        <v>817133</v>
      </c>
      <c r="I5692" s="136">
        <v>17833774</v>
      </c>
      <c r="J5692" s="138" t="s">
        <v>739</v>
      </c>
      <c r="K5692" s="139"/>
      <c r="L5692" t="str">
        <f t="shared" si="319"/>
        <v>34803</v>
      </c>
      <c r="M5692">
        <f t="shared" si="320"/>
        <v>34803</v>
      </c>
      <c r="N5692" s="37">
        <f t="shared" si="321"/>
        <v>7782214</v>
      </c>
    </row>
    <row r="5693" spans="1:14" x14ac:dyDescent="0.3">
      <c r="A5693" s="3">
        <v>7</v>
      </c>
      <c r="B5693" s="142"/>
      <c r="C5693" s="4" t="s">
        <v>9157</v>
      </c>
      <c r="D5693" s="5">
        <v>45098</v>
      </c>
      <c r="E5693" s="6" t="s">
        <v>1368</v>
      </c>
      <c r="F5693" s="7">
        <v>6678210</v>
      </c>
      <c r="G5693" s="6" t="s">
        <v>17</v>
      </c>
      <c r="H5693" s="7">
        <v>701212</v>
      </c>
      <c r="I5693" s="143"/>
      <c r="J5693" s="144"/>
      <c r="K5693" s="145"/>
      <c r="L5693" t="str">
        <f t="shared" si="319"/>
        <v>36430</v>
      </c>
      <c r="M5693">
        <f t="shared" si="320"/>
        <v>36430</v>
      </c>
      <c r="N5693" s="37">
        <f t="shared" si="321"/>
        <v>6678210</v>
      </c>
    </row>
    <row r="5694" spans="1:14" x14ac:dyDescent="0.3">
      <c r="A5694" s="3">
        <v>7</v>
      </c>
      <c r="B5694" s="135"/>
      <c r="C5694" s="4" t="s">
        <v>9158</v>
      </c>
      <c r="D5694" s="5">
        <v>45078</v>
      </c>
      <c r="E5694" s="6" t="s">
        <v>1368</v>
      </c>
      <c r="F5694" s="7">
        <v>5465581</v>
      </c>
      <c r="G5694" s="6" t="s">
        <v>17</v>
      </c>
      <c r="H5694" s="7">
        <v>573886</v>
      </c>
      <c r="I5694" s="137"/>
      <c r="J5694" s="140"/>
      <c r="K5694" s="141"/>
      <c r="L5694" t="str">
        <f t="shared" si="319"/>
        <v>32698</v>
      </c>
      <c r="M5694">
        <f t="shared" si="320"/>
        <v>32698</v>
      </c>
      <c r="N5694" s="37">
        <f t="shared" si="321"/>
        <v>5465581</v>
      </c>
    </row>
    <row r="5695" spans="1:14" ht="25.05" x14ac:dyDescent="0.3">
      <c r="A5695" s="3">
        <v>7</v>
      </c>
      <c r="B5695" s="134" t="s">
        <v>9159</v>
      </c>
      <c r="C5695" s="4" t="s">
        <v>9160</v>
      </c>
      <c r="D5695" s="5">
        <v>45101</v>
      </c>
      <c r="E5695" s="6" t="s">
        <v>1378</v>
      </c>
      <c r="F5695" s="7">
        <v>1058734</v>
      </c>
      <c r="G5695" s="6" t="s">
        <v>17</v>
      </c>
      <c r="H5695" s="7">
        <v>111167</v>
      </c>
      <c r="I5695" s="136">
        <v>9229555</v>
      </c>
      <c r="J5695" s="138" t="s">
        <v>749</v>
      </c>
      <c r="K5695" s="139"/>
      <c r="L5695" t="str">
        <f t="shared" si="319"/>
        <v>37664</v>
      </c>
      <c r="M5695">
        <f t="shared" si="320"/>
        <v>37664</v>
      </c>
      <c r="N5695" s="37">
        <f t="shared" si="321"/>
        <v>1058734</v>
      </c>
    </row>
    <row r="5696" spans="1:14" x14ac:dyDescent="0.3">
      <c r="A5696" s="3">
        <v>7</v>
      </c>
      <c r="B5696" s="142"/>
      <c r="C5696" s="4" t="s">
        <v>9161</v>
      </c>
      <c r="D5696" s="5">
        <v>45080</v>
      </c>
      <c r="E5696" s="6" t="s">
        <v>1365</v>
      </c>
      <c r="F5696" s="7">
        <v>2728286</v>
      </c>
      <c r="G5696" s="6" t="s">
        <v>17</v>
      </c>
      <c r="H5696" s="7">
        <v>286470</v>
      </c>
      <c r="I5696" s="143"/>
      <c r="J5696" s="144"/>
      <c r="K5696" s="145"/>
      <c r="L5696" t="str">
        <f t="shared" si="319"/>
        <v>33044</v>
      </c>
      <c r="M5696">
        <f t="shared" si="320"/>
        <v>33044</v>
      </c>
      <c r="N5696" s="37">
        <f t="shared" si="321"/>
        <v>2728286</v>
      </c>
    </row>
    <row r="5697" spans="1:14" x14ac:dyDescent="0.3">
      <c r="A5697" s="3">
        <v>7</v>
      </c>
      <c r="B5697" s="142"/>
      <c r="C5697" s="4" t="s">
        <v>9162</v>
      </c>
      <c r="D5697" s="5">
        <v>45094</v>
      </c>
      <c r="E5697" s="6" t="s">
        <v>1365</v>
      </c>
      <c r="F5697" s="7">
        <v>2073423</v>
      </c>
      <c r="G5697" s="6" t="s">
        <v>17</v>
      </c>
      <c r="H5697" s="7">
        <v>217709</v>
      </c>
      <c r="I5697" s="143"/>
      <c r="J5697" s="144"/>
      <c r="K5697" s="145"/>
      <c r="L5697" t="str">
        <f t="shared" si="319"/>
        <v>36204</v>
      </c>
      <c r="M5697">
        <f t="shared" si="320"/>
        <v>36204</v>
      </c>
      <c r="N5697" s="37">
        <f t="shared" si="321"/>
        <v>2073423</v>
      </c>
    </row>
    <row r="5698" spans="1:14" x14ac:dyDescent="0.3">
      <c r="A5698" s="3">
        <v>7</v>
      </c>
      <c r="B5698" s="142"/>
      <c r="C5698" s="4" t="s">
        <v>9163</v>
      </c>
      <c r="D5698" s="5">
        <v>45078</v>
      </c>
      <c r="E5698" s="6" t="s">
        <v>1365</v>
      </c>
      <c r="F5698" s="7">
        <v>1920545</v>
      </c>
      <c r="G5698" s="6" t="s">
        <v>17</v>
      </c>
      <c r="H5698" s="7">
        <v>201657</v>
      </c>
      <c r="I5698" s="143"/>
      <c r="J5698" s="144"/>
      <c r="K5698" s="145"/>
      <c r="L5698" t="str">
        <f t="shared" si="319"/>
        <v>32702</v>
      </c>
      <c r="M5698">
        <f t="shared" si="320"/>
        <v>32702</v>
      </c>
      <c r="N5698" s="37">
        <f t="shared" si="321"/>
        <v>1920545</v>
      </c>
    </row>
    <row r="5699" spans="1:14" x14ac:dyDescent="0.3">
      <c r="A5699" s="3">
        <v>7</v>
      </c>
      <c r="B5699" s="135"/>
      <c r="C5699" s="4" t="s">
        <v>9164</v>
      </c>
      <c r="D5699" s="5">
        <v>45091</v>
      </c>
      <c r="E5699" s="6" t="s">
        <v>1365</v>
      </c>
      <c r="F5699" s="7">
        <v>2531364</v>
      </c>
      <c r="G5699" s="6" t="s">
        <v>17</v>
      </c>
      <c r="H5699" s="7">
        <v>265793</v>
      </c>
      <c r="I5699" s="137"/>
      <c r="J5699" s="140"/>
      <c r="K5699" s="141"/>
      <c r="L5699" t="str">
        <f t="shared" si="319"/>
        <v>34804</v>
      </c>
      <c r="M5699">
        <f t="shared" si="320"/>
        <v>34804</v>
      </c>
      <c r="N5699" s="37">
        <f t="shared" si="321"/>
        <v>2531364</v>
      </c>
    </row>
    <row r="5700" spans="1:14" x14ac:dyDescent="0.3">
      <c r="A5700" s="3">
        <v>7</v>
      </c>
      <c r="B5700" s="134" t="s">
        <v>9165</v>
      </c>
      <c r="C5700" s="4" t="s">
        <v>9166</v>
      </c>
      <c r="D5700" s="5">
        <v>45083</v>
      </c>
      <c r="E5700" s="6" t="s">
        <v>1365</v>
      </c>
      <c r="F5700" s="7">
        <v>2038388</v>
      </c>
      <c r="G5700" s="6" t="s">
        <v>17</v>
      </c>
      <c r="H5700" s="7">
        <v>214031</v>
      </c>
      <c r="I5700" s="136">
        <v>8713662</v>
      </c>
      <c r="J5700" s="138" t="s">
        <v>760</v>
      </c>
      <c r="K5700" s="139"/>
      <c r="L5700" t="str">
        <f t="shared" si="319"/>
        <v>33184</v>
      </c>
      <c r="M5700">
        <f t="shared" si="320"/>
        <v>33184</v>
      </c>
      <c r="N5700" s="37">
        <f t="shared" si="321"/>
        <v>2038388</v>
      </c>
    </row>
    <row r="5701" spans="1:14" x14ac:dyDescent="0.3">
      <c r="A5701" s="3">
        <v>7</v>
      </c>
      <c r="B5701" s="142"/>
      <c r="C5701" s="4" t="s">
        <v>9167</v>
      </c>
      <c r="D5701" s="5">
        <v>45097</v>
      </c>
      <c r="E5701" s="6" t="s">
        <v>1365</v>
      </c>
      <c r="F5701" s="7">
        <v>4842409</v>
      </c>
      <c r="G5701" s="6" t="s">
        <v>17</v>
      </c>
      <c r="H5701" s="7">
        <v>508453</v>
      </c>
      <c r="I5701" s="143"/>
      <c r="J5701" s="144"/>
      <c r="K5701" s="145"/>
      <c r="L5701" t="str">
        <f t="shared" si="319"/>
        <v>36299</v>
      </c>
      <c r="M5701">
        <f t="shared" si="320"/>
        <v>36299</v>
      </c>
      <c r="N5701" s="37">
        <f t="shared" si="321"/>
        <v>4842409</v>
      </c>
    </row>
    <row r="5702" spans="1:14" x14ac:dyDescent="0.3">
      <c r="A5702" s="3">
        <v>7</v>
      </c>
      <c r="B5702" s="135"/>
      <c r="C5702" s="4" t="s">
        <v>9168</v>
      </c>
      <c r="D5702" s="5">
        <v>45093</v>
      </c>
      <c r="E5702" s="6" t="s">
        <v>1365</v>
      </c>
      <c r="F5702" s="7">
        <v>2855138</v>
      </c>
      <c r="G5702" s="6" t="s">
        <v>17</v>
      </c>
      <c r="H5702" s="7">
        <v>299789</v>
      </c>
      <c r="I5702" s="137"/>
      <c r="J5702" s="140"/>
      <c r="K5702" s="141"/>
      <c r="L5702" t="str">
        <f t="shared" si="319"/>
        <v>36012</v>
      </c>
      <c r="M5702">
        <f t="shared" si="320"/>
        <v>36012</v>
      </c>
      <c r="N5702" s="37">
        <f t="shared" si="321"/>
        <v>2855138</v>
      </c>
    </row>
    <row r="5703" spans="1:14" x14ac:dyDescent="0.3">
      <c r="A5703" s="3">
        <v>7</v>
      </c>
      <c r="B5703" s="134" t="s">
        <v>9169</v>
      </c>
      <c r="C5703" s="4" t="s">
        <v>9170</v>
      </c>
      <c r="D5703" s="5">
        <v>45089</v>
      </c>
      <c r="E5703" s="6" t="s">
        <v>1368</v>
      </c>
      <c r="F5703" s="7">
        <v>2443276</v>
      </c>
      <c r="G5703" s="6" t="s">
        <v>17</v>
      </c>
      <c r="H5703" s="7">
        <v>256544</v>
      </c>
      <c r="I5703" s="136">
        <v>15458551</v>
      </c>
      <c r="J5703" s="138" t="s">
        <v>767</v>
      </c>
      <c r="K5703" s="139"/>
      <c r="L5703" t="str">
        <f t="shared" ref="L5703:L5766" si="322">+RIGHT(C5703,5)</f>
        <v>34625</v>
      </c>
      <c r="M5703">
        <f t="shared" ref="M5703:M5766" si="323">+L5703*1</f>
        <v>34625</v>
      </c>
      <c r="N5703" s="37">
        <f t="shared" si="321"/>
        <v>2443276</v>
      </c>
    </row>
    <row r="5704" spans="1:14" x14ac:dyDescent="0.3">
      <c r="A5704" s="3">
        <v>7</v>
      </c>
      <c r="B5704" s="142"/>
      <c r="C5704" s="4" t="s">
        <v>9171</v>
      </c>
      <c r="D5704" s="5">
        <v>45099</v>
      </c>
      <c r="E5704" s="6" t="s">
        <v>1368</v>
      </c>
      <c r="F5704" s="7">
        <v>1588074</v>
      </c>
      <c r="G5704" s="6" t="s">
        <v>17</v>
      </c>
      <c r="H5704" s="7">
        <v>166748</v>
      </c>
      <c r="I5704" s="143"/>
      <c r="J5704" s="144"/>
      <c r="K5704" s="145"/>
      <c r="L5704" t="str">
        <f t="shared" si="322"/>
        <v>37444</v>
      </c>
      <c r="M5704">
        <f t="shared" si="323"/>
        <v>37444</v>
      </c>
      <c r="N5704" s="37">
        <f t="shared" si="321"/>
        <v>1588074</v>
      </c>
    </row>
    <row r="5705" spans="1:14" x14ac:dyDescent="0.3">
      <c r="A5705" s="3">
        <v>7</v>
      </c>
      <c r="B5705" s="142"/>
      <c r="C5705" s="4" t="s">
        <v>9172</v>
      </c>
      <c r="D5705" s="5">
        <v>45103</v>
      </c>
      <c r="E5705" s="6" t="s">
        <v>1368</v>
      </c>
      <c r="F5705" s="7">
        <v>2920251</v>
      </c>
      <c r="G5705" s="6" t="s">
        <v>17</v>
      </c>
      <c r="H5705" s="7">
        <v>306626</v>
      </c>
      <c r="I5705" s="143"/>
      <c r="J5705" s="144"/>
      <c r="K5705" s="145"/>
      <c r="L5705" t="str">
        <f t="shared" si="322"/>
        <v>37752</v>
      </c>
      <c r="M5705">
        <f t="shared" si="323"/>
        <v>37752</v>
      </c>
      <c r="N5705" s="37">
        <f t="shared" si="321"/>
        <v>2920251</v>
      </c>
    </row>
    <row r="5706" spans="1:14" ht="25.05" x14ac:dyDescent="0.3">
      <c r="A5706" s="3">
        <v>7</v>
      </c>
      <c r="B5706" s="142"/>
      <c r="C5706" s="4" t="s">
        <v>9173</v>
      </c>
      <c r="D5706" s="5">
        <v>45082</v>
      </c>
      <c r="E5706" s="6" t="s">
        <v>1787</v>
      </c>
      <c r="F5706" s="7">
        <v>1601681</v>
      </c>
      <c r="G5706" s="6" t="s">
        <v>17</v>
      </c>
      <c r="H5706" s="7">
        <v>168177</v>
      </c>
      <c r="I5706" s="143"/>
      <c r="J5706" s="144"/>
      <c r="K5706" s="145"/>
      <c r="L5706" t="str">
        <f t="shared" si="322"/>
        <v>33146</v>
      </c>
      <c r="M5706">
        <f t="shared" si="323"/>
        <v>33146</v>
      </c>
      <c r="N5706" s="37">
        <f t="shared" si="321"/>
        <v>1601681</v>
      </c>
    </row>
    <row r="5707" spans="1:14" x14ac:dyDescent="0.3">
      <c r="A5707" s="3">
        <v>7</v>
      </c>
      <c r="B5707" s="142"/>
      <c r="C5707" s="4" t="s">
        <v>9174</v>
      </c>
      <c r="D5707" s="5">
        <v>45092</v>
      </c>
      <c r="E5707" s="6" t="s">
        <v>1368</v>
      </c>
      <c r="F5707" s="7">
        <v>3192200</v>
      </c>
      <c r="G5707" s="6" t="s">
        <v>17</v>
      </c>
      <c r="H5707" s="7">
        <v>335181</v>
      </c>
      <c r="I5707" s="143"/>
      <c r="J5707" s="144"/>
      <c r="K5707" s="145"/>
      <c r="L5707" t="str">
        <f t="shared" si="322"/>
        <v>35975</v>
      </c>
      <c r="M5707">
        <f t="shared" si="323"/>
        <v>35975</v>
      </c>
      <c r="N5707" s="37">
        <f t="shared" si="321"/>
        <v>3192200</v>
      </c>
    </row>
    <row r="5708" spans="1:14" x14ac:dyDescent="0.3">
      <c r="A5708" s="3">
        <v>7</v>
      </c>
      <c r="B5708" s="142"/>
      <c r="C5708" s="4" t="s">
        <v>9175</v>
      </c>
      <c r="D5708" s="5">
        <v>45096</v>
      </c>
      <c r="E5708" s="6" t="s">
        <v>1368</v>
      </c>
      <c r="F5708" s="7">
        <v>2443276</v>
      </c>
      <c r="G5708" s="6" t="s">
        <v>17</v>
      </c>
      <c r="H5708" s="7">
        <v>256544</v>
      </c>
      <c r="I5708" s="143"/>
      <c r="J5708" s="144"/>
      <c r="K5708" s="145"/>
      <c r="L5708" t="str">
        <f t="shared" si="322"/>
        <v>36258</v>
      </c>
      <c r="M5708">
        <f t="shared" si="323"/>
        <v>36258</v>
      </c>
      <c r="N5708" s="37">
        <f t="shared" si="321"/>
        <v>2443276</v>
      </c>
    </row>
    <row r="5709" spans="1:14" x14ac:dyDescent="0.3">
      <c r="A5709" s="3">
        <v>7</v>
      </c>
      <c r="B5709" s="142"/>
      <c r="C5709" s="4" t="s">
        <v>9176</v>
      </c>
      <c r="D5709" s="5">
        <v>45078</v>
      </c>
      <c r="E5709" s="6" t="s">
        <v>1368</v>
      </c>
      <c r="F5709" s="7">
        <v>1221638</v>
      </c>
      <c r="G5709" s="6" t="s">
        <v>17</v>
      </c>
      <c r="H5709" s="7">
        <v>128272</v>
      </c>
      <c r="I5709" s="143"/>
      <c r="J5709" s="144"/>
      <c r="K5709" s="145"/>
      <c r="L5709" t="str">
        <f t="shared" si="322"/>
        <v>32822</v>
      </c>
      <c r="M5709">
        <f t="shared" si="323"/>
        <v>32822</v>
      </c>
      <c r="N5709" s="37">
        <f t="shared" si="321"/>
        <v>1221638</v>
      </c>
    </row>
    <row r="5710" spans="1:14" ht="25.05" x14ac:dyDescent="0.3">
      <c r="A5710" s="3">
        <v>7</v>
      </c>
      <c r="B5710" s="135"/>
      <c r="C5710" s="4" t="s">
        <v>9177</v>
      </c>
      <c r="D5710" s="5">
        <v>45085</v>
      </c>
      <c r="E5710" s="6" t="s">
        <v>1787</v>
      </c>
      <c r="F5710" s="7">
        <v>1861728</v>
      </c>
      <c r="G5710" s="6" t="s">
        <v>17</v>
      </c>
      <c r="H5710" s="7">
        <v>195481</v>
      </c>
      <c r="I5710" s="137"/>
      <c r="J5710" s="140"/>
      <c r="K5710" s="141"/>
      <c r="L5710" t="str">
        <f t="shared" si="322"/>
        <v>34287</v>
      </c>
      <c r="M5710">
        <f t="shared" si="323"/>
        <v>34287</v>
      </c>
      <c r="N5710" s="37">
        <f t="shared" si="321"/>
        <v>1861728</v>
      </c>
    </row>
    <row r="5711" spans="1:14" ht="25.05" x14ac:dyDescent="0.3">
      <c r="A5711" s="3">
        <v>7</v>
      </c>
      <c r="B5711" s="134" t="s">
        <v>9178</v>
      </c>
      <c r="C5711" s="4" t="s">
        <v>9179</v>
      </c>
      <c r="D5711" s="5">
        <v>45090</v>
      </c>
      <c r="E5711" s="6" t="s">
        <v>2134</v>
      </c>
      <c r="F5711" s="7">
        <v>3136804</v>
      </c>
      <c r="G5711" s="6" t="s">
        <v>17</v>
      </c>
      <c r="H5711" s="7">
        <v>329364</v>
      </c>
      <c r="I5711" s="136">
        <v>7778594</v>
      </c>
      <c r="J5711" s="138" t="s">
        <v>777</v>
      </c>
      <c r="K5711" s="139"/>
      <c r="L5711" t="str">
        <f t="shared" si="322"/>
        <v>34679</v>
      </c>
      <c r="M5711">
        <f t="shared" si="323"/>
        <v>34679</v>
      </c>
      <c r="N5711" s="37">
        <f t="shared" si="321"/>
        <v>3136804</v>
      </c>
    </row>
    <row r="5712" spans="1:14" ht="25.05" x14ac:dyDescent="0.3">
      <c r="A5712" s="3">
        <v>7</v>
      </c>
      <c r="B5712" s="142"/>
      <c r="C5712" s="4" t="s">
        <v>9180</v>
      </c>
      <c r="D5712" s="5">
        <v>45097</v>
      </c>
      <c r="E5712" s="6" t="s">
        <v>1787</v>
      </c>
      <c r="F5712" s="7">
        <v>1615482</v>
      </c>
      <c r="G5712" s="6" t="s">
        <v>17</v>
      </c>
      <c r="H5712" s="7">
        <v>169626</v>
      </c>
      <c r="I5712" s="143"/>
      <c r="J5712" s="144"/>
      <c r="K5712" s="145"/>
      <c r="L5712" t="str">
        <f t="shared" si="322"/>
        <v>36314</v>
      </c>
      <c r="M5712">
        <f t="shared" si="323"/>
        <v>36314</v>
      </c>
      <c r="N5712" s="37">
        <f t="shared" si="321"/>
        <v>1615482</v>
      </c>
    </row>
    <row r="5713" spans="1:14" x14ac:dyDescent="0.3">
      <c r="A5713" s="3">
        <v>7</v>
      </c>
      <c r="B5713" s="135"/>
      <c r="C5713" s="4" t="s">
        <v>9181</v>
      </c>
      <c r="D5713" s="5">
        <v>45084</v>
      </c>
      <c r="E5713" s="6" t="s">
        <v>1368</v>
      </c>
      <c r="F5713" s="7">
        <v>3938880</v>
      </c>
      <c r="G5713" s="6" t="s">
        <v>17</v>
      </c>
      <c r="H5713" s="7">
        <v>413582</v>
      </c>
      <c r="I5713" s="137"/>
      <c r="J5713" s="140"/>
      <c r="K5713" s="141"/>
      <c r="L5713" t="str">
        <f t="shared" si="322"/>
        <v>33306</v>
      </c>
      <c r="M5713">
        <f t="shared" si="323"/>
        <v>33306</v>
      </c>
      <c r="N5713" s="37">
        <f t="shared" si="321"/>
        <v>3938880</v>
      </c>
    </row>
    <row r="5714" spans="1:14" ht="37.6" x14ac:dyDescent="0.3">
      <c r="A5714" s="3">
        <v>7</v>
      </c>
      <c r="B5714" s="8" t="s">
        <v>9182</v>
      </c>
      <c r="C5714" s="4" t="s">
        <v>9183</v>
      </c>
      <c r="D5714" s="5">
        <v>45094</v>
      </c>
      <c r="E5714" s="6" t="s">
        <v>1368</v>
      </c>
      <c r="F5714" s="7">
        <v>3044069</v>
      </c>
      <c r="G5714" s="6" t="s">
        <v>17</v>
      </c>
      <c r="H5714" s="7">
        <v>319627</v>
      </c>
      <c r="I5714" s="11">
        <v>2724442</v>
      </c>
      <c r="J5714" s="132" t="s">
        <v>1905</v>
      </c>
      <c r="K5714" s="133"/>
      <c r="L5714" t="str">
        <f t="shared" si="322"/>
        <v>36199</v>
      </c>
      <c r="M5714">
        <f t="shared" si="323"/>
        <v>36199</v>
      </c>
      <c r="N5714" s="37">
        <f t="shared" si="321"/>
        <v>3044069</v>
      </c>
    </row>
    <row r="5715" spans="1:14" x14ac:dyDescent="0.3">
      <c r="A5715" s="3">
        <v>7</v>
      </c>
      <c r="B5715" s="134" t="s">
        <v>9184</v>
      </c>
      <c r="C5715" s="4" t="s">
        <v>9185</v>
      </c>
      <c r="D5715" s="5">
        <v>45094</v>
      </c>
      <c r="E5715" s="6" t="s">
        <v>1365</v>
      </c>
      <c r="F5715" s="7">
        <v>1221638</v>
      </c>
      <c r="G5715" s="6" t="s">
        <v>17</v>
      </c>
      <c r="H5715" s="7">
        <v>128272</v>
      </c>
      <c r="I5715" s="136">
        <v>2186732</v>
      </c>
      <c r="J5715" s="138" t="s">
        <v>7148</v>
      </c>
      <c r="K5715" s="139"/>
      <c r="L5715" t="str">
        <f t="shared" si="322"/>
        <v>36111</v>
      </c>
      <c r="M5715">
        <f t="shared" si="323"/>
        <v>36111</v>
      </c>
      <c r="N5715" s="37">
        <f t="shared" si="321"/>
        <v>1221638</v>
      </c>
    </row>
    <row r="5716" spans="1:14" x14ac:dyDescent="0.3">
      <c r="A5716" s="3">
        <v>7</v>
      </c>
      <c r="B5716" s="135"/>
      <c r="C5716" s="4" t="s">
        <v>9186</v>
      </c>
      <c r="D5716" s="5">
        <v>45085</v>
      </c>
      <c r="E5716" s="6" t="s">
        <v>1365</v>
      </c>
      <c r="F5716" s="7">
        <v>1221638</v>
      </c>
      <c r="G5716" s="6" t="s">
        <v>17</v>
      </c>
      <c r="H5716" s="7">
        <v>128272</v>
      </c>
      <c r="I5716" s="137"/>
      <c r="J5716" s="140"/>
      <c r="K5716" s="141"/>
      <c r="L5716" t="str">
        <f t="shared" si="322"/>
        <v>34288</v>
      </c>
      <c r="M5716">
        <f t="shared" si="323"/>
        <v>34288</v>
      </c>
      <c r="N5716" s="37">
        <f t="shared" si="321"/>
        <v>1221638</v>
      </c>
    </row>
    <row r="5717" spans="1:14" x14ac:dyDescent="0.3">
      <c r="A5717" s="3">
        <v>7</v>
      </c>
      <c r="B5717" s="134" t="s">
        <v>9187</v>
      </c>
      <c r="C5717" s="4" t="s">
        <v>9188</v>
      </c>
      <c r="D5717" s="5">
        <v>45090</v>
      </c>
      <c r="E5717" s="6" t="s">
        <v>1368</v>
      </c>
      <c r="F5717" s="7">
        <v>4866499</v>
      </c>
      <c r="G5717" s="6" t="s">
        <v>17</v>
      </c>
      <c r="H5717" s="7">
        <v>510983</v>
      </c>
      <c r="I5717" s="136">
        <v>6524301</v>
      </c>
      <c r="J5717" s="138" t="s">
        <v>788</v>
      </c>
      <c r="K5717" s="139"/>
      <c r="L5717" t="str">
        <f t="shared" si="322"/>
        <v>34650</v>
      </c>
      <c r="M5717">
        <f t="shared" si="323"/>
        <v>34650</v>
      </c>
      <c r="N5717" s="37">
        <f t="shared" si="321"/>
        <v>4866499</v>
      </c>
    </row>
    <row r="5718" spans="1:14" ht="25.05" x14ac:dyDescent="0.3">
      <c r="A5718" s="3">
        <v>7</v>
      </c>
      <c r="B5718" s="135"/>
      <c r="C5718" s="4" t="s">
        <v>9189</v>
      </c>
      <c r="D5718" s="5">
        <v>45103</v>
      </c>
      <c r="E5718" s="6" t="s">
        <v>1787</v>
      </c>
      <c r="F5718" s="7">
        <v>2423223</v>
      </c>
      <c r="G5718" s="6" t="s">
        <v>17</v>
      </c>
      <c r="H5718" s="7">
        <v>254438</v>
      </c>
      <c r="I5718" s="137"/>
      <c r="J5718" s="140"/>
      <c r="K5718" s="141"/>
      <c r="L5718" t="str">
        <f t="shared" si="322"/>
        <v>37740</v>
      </c>
      <c r="M5718">
        <f t="shared" si="323"/>
        <v>37740</v>
      </c>
      <c r="N5718" s="37">
        <f t="shared" si="321"/>
        <v>2423223</v>
      </c>
    </row>
    <row r="5719" spans="1:14" x14ac:dyDescent="0.3">
      <c r="A5719" s="3">
        <v>7</v>
      </c>
      <c r="B5719" s="134" t="s">
        <v>9190</v>
      </c>
      <c r="C5719" s="4" t="s">
        <v>9191</v>
      </c>
      <c r="D5719" s="5">
        <v>45096</v>
      </c>
      <c r="E5719" s="6" t="s">
        <v>1368</v>
      </c>
      <c r="F5719" s="7">
        <v>2837120</v>
      </c>
      <c r="G5719" s="6" t="s">
        <v>17</v>
      </c>
      <c r="H5719" s="7">
        <v>297898</v>
      </c>
      <c r="I5719" s="136">
        <v>13016626</v>
      </c>
      <c r="J5719" s="138" t="s">
        <v>792</v>
      </c>
      <c r="K5719" s="139"/>
      <c r="L5719" t="str">
        <f t="shared" si="322"/>
        <v>36228</v>
      </c>
      <c r="M5719">
        <f t="shared" si="323"/>
        <v>36228</v>
      </c>
      <c r="N5719" s="37">
        <f t="shared" si="321"/>
        <v>2837120</v>
      </c>
    </row>
    <row r="5720" spans="1:14" x14ac:dyDescent="0.3">
      <c r="A5720" s="3">
        <v>7</v>
      </c>
      <c r="B5720" s="142"/>
      <c r="C5720" s="4" t="s">
        <v>9192</v>
      </c>
      <c r="D5720" s="5">
        <v>45082</v>
      </c>
      <c r="E5720" s="6" t="s">
        <v>1365</v>
      </c>
      <c r="F5720" s="7">
        <v>3644861</v>
      </c>
      <c r="G5720" s="6" t="s">
        <v>17</v>
      </c>
      <c r="H5720" s="7">
        <v>382710</v>
      </c>
      <c r="I5720" s="143"/>
      <c r="J5720" s="144"/>
      <c r="K5720" s="145"/>
      <c r="L5720" t="str">
        <f t="shared" si="322"/>
        <v>33124</v>
      </c>
      <c r="M5720">
        <f t="shared" si="323"/>
        <v>33124</v>
      </c>
      <c r="N5720" s="37">
        <f t="shared" si="321"/>
        <v>3644861</v>
      </c>
    </row>
    <row r="5721" spans="1:14" x14ac:dyDescent="0.3">
      <c r="A5721" s="3">
        <v>7</v>
      </c>
      <c r="B5721" s="142"/>
      <c r="C5721" s="4" t="s">
        <v>9193</v>
      </c>
      <c r="D5721" s="5">
        <v>45103</v>
      </c>
      <c r="E5721" s="6" t="s">
        <v>1365</v>
      </c>
      <c r="F5721" s="7">
        <v>2851651</v>
      </c>
      <c r="G5721" s="6" t="s">
        <v>17</v>
      </c>
      <c r="H5721" s="7">
        <v>299423</v>
      </c>
      <c r="I5721" s="143"/>
      <c r="J5721" s="144"/>
      <c r="K5721" s="145"/>
      <c r="L5721" t="str">
        <f t="shared" si="322"/>
        <v>37671</v>
      </c>
      <c r="M5721">
        <f t="shared" si="323"/>
        <v>37671</v>
      </c>
      <c r="N5721" s="37">
        <f t="shared" si="321"/>
        <v>2851651</v>
      </c>
    </row>
    <row r="5722" spans="1:14" x14ac:dyDescent="0.3">
      <c r="A5722" s="3">
        <v>7</v>
      </c>
      <c r="B5722" s="135"/>
      <c r="C5722" s="4" t="s">
        <v>9194</v>
      </c>
      <c r="D5722" s="5">
        <v>45087</v>
      </c>
      <c r="E5722" s="6" t="s">
        <v>1862</v>
      </c>
      <c r="F5722" s="7">
        <v>5210084</v>
      </c>
      <c r="G5722" s="6" t="s">
        <v>17</v>
      </c>
      <c r="H5722" s="7">
        <v>547059</v>
      </c>
      <c r="I5722" s="137"/>
      <c r="J5722" s="140"/>
      <c r="K5722" s="141"/>
      <c r="L5722" t="str">
        <f t="shared" si="322"/>
        <v>34540</v>
      </c>
      <c r="M5722">
        <f t="shared" si="323"/>
        <v>34540</v>
      </c>
      <c r="N5722" s="37">
        <f t="shared" si="321"/>
        <v>5210084</v>
      </c>
    </row>
    <row r="5723" spans="1:14" ht="37.6" x14ac:dyDescent="0.3">
      <c r="A5723" s="3">
        <v>7</v>
      </c>
      <c r="B5723" s="8" t="s">
        <v>9195</v>
      </c>
      <c r="C5723" s="4" t="s">
        <v>9196</v>
      </c>
      <c r="D5723" s="5">
        <v>45089</v>
      </c>
      <c r="E5723" s="6" t="s">
        <v>2134</v>
      </c>
      <c r="F5723" s="7">
        <v>552002</v>
      </c>
      <c r="G5723" s="6" t="s">
        <v>17</v>
      </c>
      <c r="H5723" s="7">
        <v>57960</v>
      </c>
      <c r="I5723" s="11">
        <v>494042</v>
      </c>
      <c r="J5723" s="132" t="s">
        <v>802</v>
      </c>
      <c r="K5723" s="133"/>
      <c r="L5723" t="str">
        <f t="shared" si="322"/>
        <v>34579</v>
      </c>
      <c r="M5723">
        <f t="shared" si="323"/>
        <v>34579</v>
      </c>
      <c r="N5723" s="37">
        <f t="shared" si="321"/>
        <v>552002</v>
      </c>
    </row>
    <row r="5724" spans="1:14" x14ac:dyDescent="0.3">
      <c r="A5724" s="3">
        <v>7</v>
      </c>
      <c r="B5724" s="134" t="s">
        <v>9197</v>
      </c>
      <c r="C5724" s="4" t="s">
        <v>9198</v>
      </c>
      <c r="D5724" s="5">
        <v>45089</v>
      </c>
      <c r="E5724" s="6" t="s">
        <v>1368</v>
      </c>
      <c r="F5724" s="7">
        <v>1034312</v>
      </c>
      <c r="G5724" s="6" t="s">
        <v>17</v>
      </c>
      <c r="H5724" s="7">
        <v>108603</v>
      </c>
      <c r="I5724" s="136">
        <v>1363054</v>
      </c>
      <c r="J5724" s="138" t="s">
        <v>811</v>
      </c>
      <c r="K5724" s="139"/>
      <c r="L5724" t="str">
        <f t="shared" si="322"/>
        <v>34624</v>
      </c>
      <c r="M5724">
        <f t="shared" si="323"/>
        <v>34624</v>
      </c>
      <c r="N5724" s="37">
        <f t="shared" si="321"/>
        <v>1034312</v>
      </c>
    </row>
    <row r="5725" spans="1:14" x14ac:dyDescent="0.3">
      <c r="A5725" s="3">
        <v>7</v>
      </c>
      <c r="B5725" s="135"/>
      <c r="C5725" s="4" t="s">
        <v>9199</v>
      </c>
      <c r="D5725" s="5">
        <v>45106</v>
      </c>
      <c r="E5725" s="6" t="s">
        <v>1368</v>
      </c>
      <c r="F5725" s="7">
        <v>488653</v>
      </c>
      <c r="G5725" s="6" t="s">
        <v>17</v>
      </c>
      <c r="H5725" s="7">
        <v>51308</v>
      </c>
      <c r="I5725" s="137"/>
      <c r="J5725" s="140"/>
      <c r="K5725" s="141"/>
      <c r="L5725" t="str">
        <f t="shared" si="322"/>
        <v>39017</v>
      </c>
      <c r="M5725">
        <f t="shared" si="323"/>
        <v>39017</v>
      </c>
      <c r="N5725" s="37">
        <f t="shared" si="321"/>
        <v>488653</v>
      </c>
    </row>
    <row r="5726" spans="1:14" x14ac:dyDescent="0.3">
      <c r="A5726" s="3">
        <v>7</v>
      </c>
      <c r="B5726" s="134" t="s">
        <v>9200</v>
      </c>
      <c r="C5726" s="4" t="s">
        <v>9201</v>
      </c>
      <c r="D5726" s="5">
        <v>45107</v>
      </c>
      <c r="E5726" s="6" t="s">
        <v>1368</v>
      </c>
      <c r="F5726" s="7">
        <v>3619611</v>
      </c>
      <c r="G5726" s="6" t="s">
        <v>17</v>
      </c>
      <c r="H5726" s="7">
        <v>380059</v>
      </c>
      <c r="I5726" s="136">
        <v>6228051</v>
      </c>
      <c r="J5726" s="138" t="s">
        <v>816</v>
      </c>
      <c r="K5726" s="139"/>
      <c r="L5726" t="str">
        <f t="shared" si="322"/>
        <v>39029</v>
      </c>
      <c r="M5726">
        <f t="shared" si="323"/>
        <v>39029</v>
      </c>
      <c r="N5726" s="37">
        <f t="shared" si="321"/>
        <v>3619611</v>
      </c>
    </row>
    <row r="5727" spans="1:14" x14ac:dyDescent="0.3">
      <c r="A5727" s="3">
        <v>7</v>
      </c>
      <c r="B5727" s="135"/>
      <c r="C5727" s="4" t="s">
        <v>9202</v>
      </c>
      <c r="D5727" s="5">
        <v>45086</v>
      </c>
      <c r="E5727" s="6" t="s">
        <v>1368</v>
      </c>
      <c r="F5727" s="7">
        <v>3339105</v>
      </c>
      <c r="G5727" s="6" t="s">
        <v>17</v>
      </c>
      <c r="H5727" s="7">
        <v>350606</v>
      </c>
      <c r="I5727" s="137"/>
      <c r="J5727" s="140"/>
      <c r="K5727" s="141"/>
      <c r="L5727" t="str">
        <f t="shared" si="322"/>
        <v>34337</v>
      </c>
      <c r="M5727">
        <f t="shared" si="323"/>
        <v>34337</v>
      </c>
      <c r="N5727" s="37">
        <f t="shared" si="321"/>
        <v>3339105</v>
      </c>
    </row>
    <row r="5728" spans="1:14" ht="25.05" x14ac:dyDescent="0.3">
      <c r="A5728" s="3">
        <v>7</v>
      </c>
      <c r="B5728" s="134" t="s">
        <v>9203</v>
      </c>
      <c r="C5728" s="4" t="s">
        <v>9204</v>
      </c>
      <c r="D5728" s="5">
        <v>45079</v>
      </c>
      <c r="E5728" s="6" t="s">
        <v>1787</v>
      </c>
      <c r="F5728" s="7">
        <v>1615482</v>
      </c>
      <c r="G5728" s="6" t="s">
        <v>17</v>
      </c>
      <c r="H5728" s="7">
        <v>169626</v>
      </c>
      <c r="I5728" s="136">
        <v>9603670</v>
      </c>
      <c r="J5728" s="138" t="s">
        <v>820</v>
      </c>
      <c r="K5728" s="139"/>
      <c r="L5728" t="str">
        <f t="shared" si="322"/>
        <v>32844</v>
      </c>
      <c r="M5728">
        <f t="shared" si="323"/>
        <v>32844</v>
      </c>
      <c r="N5728" s="37">
        <f t="shared" si="321"/>
        <v>1615482</v>
      </c>
    </row>
    <row r="5729" spans="1:14" ht="25.05" x14ac:dyDescent="0.3">
      <c r="A5729" s="3">
        <v>7</v>
      </c>
      <c r="B5729" s="142"/>
      <c r="C5729" s="4" t="s">
        <v>9205</v>
      </c>
      <c r="D5729" s="5">
        <v>45097</v>
      </c>
      <c r="E5729" s="6" t="s">
        <v>1378</v>
      </c>
      <c r="F5729" s="7">
        <v>654863</v>
      </c>
      <c r="G5729" s="6" t="s">
        <v>17</v>
      </c>
      <c r="H5729" s="7">
        <v>68761</v>
      </c>
      <c r="I5729" s="143"/>
      <c r="J5729" s="144"/>
      <c r="K5729" s="145"/>
      <c r="L5729" t="str">
        <f t="shared" si="322"/>
        <v>36326</v>
      </c>
      <c r="M5729">
        <f t="shared" si="323"/>
        <v>36326</v>
      </c>
      <c r="N5729" s="37">
        <f t="shared" si="321"/>
        <v>654863</v>
      </c>
    </row>
    <row r="5730" spans="1:14" ht="25.05" x14ac:dyDescent="0.3">
      <c r="A5730" s="3">
        <v>7</v>
      </c>
      <c r="B5730" s="142"/>
      <c r="C5730" s="4" t="s">
        <v>9206</v>
      </c>
      <c r="D5730" s="5">
        <v>45092</v>
      </c>
      <c r="E5730" s="6" t="s">
        <v>1378</v>
      </c>
      <c r="F5730" s="7">
        <v>2176493</v>
      </c>
      <c r="G5730" s="6" t="s">
        <v>17</v>
      </c>
      <c r="H5730" s="7">
        <v>228532</v>
      </c>
      <c r="I5730" s="143"/>
      <c r="J5730" s="144"/>
      <c r="K5730" s="145"/>
      <c r="L5730" t="str">
        <f t="shared" si="322"/>
        <v>35862</v>
      </c>
      <c r="M5730">
        <f t="shared" si="323"/>
        <v>35862</v>
      </c>
      <c r="N5730" s="37">
        <f t="shared" si="321"/>
        <v>2176493</v>
      </c>
    </row>
    <row r="5731" spans="1:14" x14ac:dyDescent="0.3">
      <c r="A5731" s="3">
        <v>7</v>
      </c>
      <c r="B5731" s="142"/>
      <c r="C5731" s="4" t="s">
        <v>9207</v>
      </c>
      <c r="D5731" s="5">
        <v>45082</v>
      </c>
      <c r="E5731" s="6" t="s">
        <v>1368</v>
      </c>
      <c r="F5731" s="7">
        <v>1832457</v>
      </c>
      <c r="G5731" s="6" t="s">
        <v>17</v>
      </c>
      <c r="H5731" s="7">
        <v>192408</v>
      </c>
      <c r="I5731" s="143"/>
      <c r="J5731" s="144"/>
      <c r="K5731" s="145"/>
      <c r="L5731" t="str">
        <f t="shared" si="322"/>
        <v>33105</v>
      </c>
      <c r="M5731">
        <f t="shared" si="323"/>
        <v>33105</v>
      </c>
      <c r="N5731" s="37">
        <f t="shared" si="321"/>
        <v>1832457</v>
      </c>
    </row>
    <row r="5732" spans="1:14" ht="25.05" x14ac:dyDescent="0.3">
      <c r="A5732" s="3">
        <v>7</v>
      </c>
      <c r="B5732" s="142"/>
      <c r="C5732" s="4" t="s">
        <v>9208</v>
      </c>
      <c r="D5732" s="5">
        <v>45101</v>
      </c>
      <c r="E5732" s="6" t="s">
        <v>1378</v>
      </c>
      <c r="F5732" s="7">
        <v>1758867</v>
      </c>
      <c r="G5732" s="6" t="s">
        <v>17</v>
      </c>
      <c r="H5732" s="7">
        <v>184681</v>
      </c>
      <c r="I5732" s="143"/>
      <c r="J5732" s="144"/>
      <c r="K5732" s="145"/>
      <c r="L5732" t="str">
        <f t="shared" si="322"/>
        <v>37654</v>
      </c>
      <c r="M5732">
        <f t="shared" si="323"/>
        <v>37654</v>
      </c>
      <c r="N5732" s="37">
        <f t="shared" si="321"/>
        <v>1758867</v>
      </c>
    </row>
    <row r="5733" spans="1:14" ht="25.05" x14ac:dyDescent="0.3">
      <c r="A5733" s="3">
        <v>7</v>
      </c>
      <c r="B5733" s="142"/>
      <c r="C5733" s="4" t="s">
        <v>9209</v>
      </c>
      <c r="D5733" s="5">
        <v>45099</v>
      </c>
      <c r="E5733" s="6" t="s">
        <v>1771</v>
      </c>
      <c r="F5733" s="7">
        <v>552002</v>
      </c>
      <c r="G5733" s="6" t="s">
        <v>17</v>
      </c>
      <c r="H5733" s="7">
        <v>57960</v>
      </c>
      <c r="I5733" s="143"/>
      <c r="J5733" s="144"/>
      <c r="K5733" s="145"/>
      <c r="L5733" t="str">
        <f t="shared" si="322"/>
        <v>37154</v>
      </c>
      <c r="M5733">
        <f t="shared" si="323"/>
        <v>37154</v>
      </c>
      <c r="N5733" s="37">
        <f t="shared" si="321"/>
        <v>552002</v>
      </c>
    </row>
    <row r="5734" spans="1:14" ht="25.05" x14ac:dyDescent="0.3">
      <c r="A5734" s="3">
        <v>7</v>
      </c>
      <c r="B5734" s="142"/>
      <c r="C5734" s="4" t="s">
        <v>9210</v>
      </c>
      <c r="D5734" s="5">
        <v>45106</v>
      </c>
      <c r="E5734" s="6" t="s">
        <v>1378</v>
      </c>
      <c r="F5734" s="7">
        <v>807741</v>
      </c>
      <c r="G5734" s="6" t="s">
        <v>17</v>
      </c>
      <c r="H5734" s="7">
        <v>84813</v>
      </c>
      <c r="I5734" s="143"/>
      <c r="J5734" s="144"/>
      <c r="K5734" s="145"/>
      <c r="L5734" t="str">
        <f t="shared" si="322"/>
        <v>38677</v>
      </c>
      <c r="M5734">
        <f t="shared" si="323"/>
        <v>38677</v>
      </c>
      <c r="N5734" s="37">
        <f t="shared" si="321"/>
        <v>807741</v>
      </c>
    </row>
    <row r="5735" spans="1:14" ht="25.05" x14ac:dyDescent="0.3">
      <c r="A5735" s="3">
        <v>7</v>
      </c>
      <c r="B5735" s="135"/>
      <c r="C5735" s="4" t="s">
        <v>9211</v>
      </c>
      <c r="D5735" s="5">
        <v>45086</v>
      </c>
      <c r="E5735" s="6" t="s">
        <v>2134</v>
      </c>
      <c r="F5735" s="7">
        <v>1332452</v>
      </c>
      <c r="G5735" s="6" t="s">
        <v>17</v>
      </c>
      <c r="H5735" s="7">
        <v>139907</v>
      </c>
      <c r="I5735" s="137"/>
      <c r="J5735" s="140"/>
      <c r="K5735" s="141"/>
      <c r="L5735" t="str">
        <f t="shared" si="322"/>
        <v>34342</v>
      </c>
      <c r="M5735">
        <f t="shared" si="323"/>
        <v>34342</v>
      </c>
      <c r="N5735" s="37">
        <f t="shared" si="321"/>
        <v>1332452</v>
      </c>
    </row>
    <row r="5736" spans="1:14" x14ac:dyDescent="0.3">
      <c r="A5736" s="3">
        <v>7</v>
      </c>
      <c r="B5736" s="134" t="s">
        <v>9212</v>
      </c>
      <c r="C5736" s="4" t="s">
        <v>9213</v>
      </c>
      <c r="D5736" s="5">
        <v>45092</v>
      </c>
      <c r="E5736" s="6" t="s">
        <v>1368</v>
      </c>
      <c r="F5736" s="7">
        <v>2077928</v>
      </c>
      <c r="G5736" s="6" t="s">
        <v>17</v>
      </c>
      <c r="H5736" s="7">
        <v>218182</v>
      </c>
      <c r="I5736" s="136">
        <v>3766658</v>
      </c>
      <c r="J5736" s="138" t="s">
        <v>1940</v>
      </c>
      <c r="K5736" s="139"/>
      <c r="L5736" t="str">
        <f t="shared" si="322"/>
        <v>35786</v>
      </c>
      <c r="M5736">
        <f t="shared" si="323"/>
        <v>35786</v>
      </c>
      <c r="N5736" s="37">
        <f t="shared" si="321"/>
        <v>2077928</v>
      </c>
    </row>
    <row r="5737" spans="1:14" x14ac:dyDescent="0.3">
      <c r="A5737" s="3">
        <v>7</v>
      </c>
      <c r="B5737" s="142"/>
      <c r="C5737" s="4" t="s">
        <v>9214</v>
      </c>
      <c r="D5737" s="5">
        <v>45107</v>
      </c>
      <c r="E5737" s="6" t="s">
        <v>1368</v>
      </c>
      <c r="F5737" s="7">
        <v>1573397</v>
      </c>
      <c r="G5737" s="6" t="s">
        <v>17</v>
      </c>
      <c r="H5737" s="7">
        <v>165207</v>
      </c>
      <c r="I5737" s="143"/>
      <c r="J5737" s="144"/>
      <c r="K5737" s="145"/>
      <c r="L5737" t="str">
        <f t="shared" si="322"/>
        <v>39038</v>
      </c>
      <c r="M5737">
        <f t="shared" si="323"/>
        <v>39038</v>
      </c>
      <c r="N5737" s="37">
        <f t="shared" si="321"/>
        <v>1573397</v>
      </c>
    </row>
    <row r="5738" spans="1:14" ht="25.05" x14ac:dyDescent="0.3">
      <c r="A5738" s="3">
        <v>7</v>
      </c>
      <c r="B5738" s="135"/>
      <c r="C5738" s="4" t="s">
        <v>9215</v>
      </c>
      <c r="D5738" s="5">
        <v>45086</v>
      </c>
      <c r="E5738" s="6" t="s">
        <v>1787</v>
      </c>
      <c r="F5738" s="7">
        <v>557231</v>
      </c>
      <c r="G5738" s="6" t="s">
        <v>17</v>
      </c>
      <c r="H5738" s="7">
        <v>58509</v>
      </c>
      <c r="I5738" s="137"/>
      <c r="J5738" s="140"/>
      <c r="K5738" s="141"/>
      <c r="L5738" t="str">
        <f t="shared" si="322"/>
        <v>34327</v>
      </c>
      <c r="M5738">
        <f t="shared" si="323"/>
        <v>34327</v>
      </c>
      <c r="N5738" s="37">
        <f t="shared" si="321"/>
        <v>557231</v>
      </c>
    </row>
    <row r="5739" spans="1:14" x14ac:dyDescent="0.3">
      <c r="A5739" s="3">
        <v>7</v>
      </c>
      <c r="B5739" s="134" t="s">
        <v>9216</v>
      </c>
      <c r="C5739" s="4" t="s">
        <v>9217</v>
      </c>
      <c r="D5739" s="5">
        <v>45100</v>
      </c>
      <c r="E5739" s="6" t="s">
        <v>1368</v>
      </c>
      <c r="F5739" s="7">
        <v>1221638</v>
      </c>
      <c r="G5739" s="6" t="s">
        <v>17</v>
      </c>
      <c r="H5739" s="7">
        <v>128272</v>
      </c>
      <c r="I5739" s="136">
        <v>7780933</v>
      </c>
      <c r="J5739" s="138" t="s">
        <v>837</v>
      </c>
      <c r="K5739" s="139"/>
      <c r="L5739" t="str">
        <f t="shared" si="322"/>
        <v>37589</v>
      </c>
      <c r="M5739">
        <f t="shared" si="323"/>
        <v>37589</v>
      </c>
      <c r="N5739" s="37">
        <f t="shared" si="321"/>
        <v>1221638</v>
      </c>
    </row>
    <row r="5740" spans="1:14" ht="25.05" x14ac:dyDescent="0.3">
      <c r="A5740" s="3">
        <v>7</v>
      </c>
      <c r="B5740" s="142"/>
      <c r="C5740" s="4" t="s">
        <v>9218</v>
      </c>
      <c r="D5740" s="5">
        <v>45078</v>
      </c>
      <c r="E5740" s="6" t="s">
        <v>1787</v>
      </c>
      <c r="F5740" s="7">
        <v>807741</v>
      </c>
      <c r="G5740" s="6" t="s">
        <v>17</v>
      </c>
      <c r="H5740" s="7">
        <v>84813</v>
      </c>
      <c r="I5740" s="143"/>
      <c r="J5740" s="144"/>
      <c r="K5740" s="145"/>
      <c r="L5740" t="str">
        <f t="shared" si="322"/>
        <v>32796</v>
      </c>
      <c r="M5740">
        <f t="shared" si="323"/>
        <v>32796</v>
      </c>
      <c r="N5740" s="37">
        <f t="shared" si="321"/>
        <v>807741</v>
      </c>
    </row>
    <row r="5741" spans="1:14" x14ac:dyDescent="0.3">
      <c r="A5741" s="3">
        <v>7</v>
      </c>
      <c r="B5741" s="142"/>
      <c r="C5741" s="4" t="s">
        <v>9219</v>
      </c>
      <c r="D5741" s="5">
        <v>45096</v>
      </c>
      <c r="E5741" s="6" t="s">
        <v>1368</v>
      </c>
      <c r="F5741" s="7">
        <v>3504706</v>
      </c>
      <c r="G5741" s="6" t="s">
        <v>17</v>
      </c>
      <c r="H5741" s="7">
        <v>367994</v>
      </c>
      <c r="I5741" s="143"/>
      <c r="J5741" s="144"/>
      <c r="K5741" s="145"/>
      <c r="L5741" t="str">
        <f t="shared" si="322"/>
        <v>36227</v>
      </c>
      <c r="M5741">
        <f t="shared" si="323"/>
        <v>36227</v>
      </c>
      <c r="N5741" s="37">
        <f t="shared" si="321"/>
        <v>3504706</v>
      </c>
    </row>
    <row r="5742" spans="1:14" ht="25.05" x14ac:dyDescent="0.3">
      <c r="A5742" s="3">
        <v>7</v>
      </c>
      <c r="B5742" s="142"/>
      <c r="C5742" s="4" t="s">
        <v>9220</v>
      </c>
      <c r="D5742" s="5">
        <v>45083</v>
      </c>
      <c r="E5742" s="6" t="s">
        <v>1787</v>
      </c>
      <c r="F5742" s="7">
        <v>2351954</v>
      </c>
      <c r="G5742" s="6" t="s">
        <v>17</v>
      </c>
      <c r="H5742" s="7">
        <v>246955</v>
      </c>
      <c r="I5742" s="143"/>
      <c r="J5742" s="144"/>
      <c r="K5742" s="145"/>
      <c r="L5742" t="str">
        <f t="shared" si="322"/>
        <v>33245</v>
      </c>
      <c r="M5742">
        <f t="shared" si="323"/>
        <v>33245</v>
      </c>
      <c r="N5742" s="37">
        <f t="shared" si="321"/>
        <v>2351954</v>
      </c>
    </row>
    <row r="5743" spans="1:14" ht="25.05" x14ac:dyDescent="0.3">
      <c r="A5743" s="3">
        <v>7</v>
      </c>
      <c r="B5743" s="135"/>
      <c r="C5743" s="4" t="s">
        <v>9221</v>
      </c>
      <c r="D5743" s="5">
        <v>45092</v>
      </c>
      <c r="E5743" s="6" t="s">
        <v>1787</v>
      </c>
      <c r="F5743" s="7">
        <v>807741</v>
      </c>
      <c r="G5743" s="6" t="s">
        <v>17</v>
      </c>
      <c r="H5743" s="7">
        <v>84813</v>
      </c>
      <c r="I5743" s="137"/>
      <c r="J5743" s="140"/>
      <c r="K5743" s="141"/>
      <c r="L5743" t="str">
        <f t="shared" si="322"/>
        <v>35990</v>
      </c>
      <c r="M5743">
        <f t="shared" si="323"/>
        <v>35990</v>
      </c>
      <c r="N5743" s="37">
        <f t="shared" si="321"/>
        <v>807741</v>
      </c>
    </row>
    <row r="5744" spans="1:14" x14ac:dyDescent="0.3">
      <c r="A5744" s="3">
        <v>7</v>
      </c>
      <c r="B5744" s="134" t="s">
        <v>9222</v>
      </c>
      <c r="C5744" s="4" t="s">
        <v>9223</v>
      </c>
      <c r="D5744" s="5">
        <v>45105</v>
      </c>
      <c r="E5744" s="6" t="s">
        <v>1368</v>
      </c>
      <c r="F5744" s="7">
        <v>1290691</v>
      </c>
      <c r="G5744" s="6" t="s">
        <v>17</v>
      </c>
      <c r="H5744" s="7">
        <v>135522</v>
      </c>
      <c r="I5744" s="136">
        <v>7094473</v>
      </c>
      <c r="J5744" s="138" t="s">
        <v>850</v>
      </c>
      <c r="K5744" s="139"/>
      <c r="L5744" t="str">
        <f t="shared" si="322"/>
        <v>37859</v>
      </c>
      <c r="M5744">
        <f t="shared" si="323"/>
        <v>37859</v>
      </c>
      <c r="N5744" s="37">
        <f t="shared" si="321"/>
        <v>1290691</v>
      </c>
    </row>
    <row r="5745" spans="1:14" ht="25.05" x14ac:dyDescent="0.3">
      <c r="A5745" s="3">
        <v>7</v>
      </c>
      <c r="B5745" s="142"/>
      <c r="C5745" s="4" t="s">
        <v>9224</v>
      </c>
      <c r="D5745" s="5">
        <v>45086</v>
      </c>
      <c r="E5745" s="6" t="s">
        <v>1787</v>
      </c>
      <c r="F5745" s="7">
        <v>403871</v>
      </c>
      <c r="G5745" s="6" t="s">
        <v>17</v>
      </c>
      <c r="H5745" s="7">
        <v>42406</v>
      </c>
      <c r="I5745" s="143"/>
      <c r="J5745" s="144"/>
      <c r="K5745" s="145"/>
      <c r="L5745" t="str">
        <f t="shared" si="322"/>
        <v>34349</v>
      </c>
      <c r="M5745">
        <f t="shared" si="323"/>
        <v>34349</v>
      </c>
      <c r="N5745" s="37">
        <f t="shared" si="321"/>
        <v>403871</v>
      </c>
    </row>
    <row r="5746" spans="1:14" x14ac:dyDescent="0.3">
      <c r="A5746" s="3">
        <v>7</v>
      </c>
      <c r="B5746" s="142"/>
      <c r="C5746" s="4" t="s">
        <v>9225</v>
      </c>
      <c r="D5746" s="5">
        <v>45097</v>
      </c>
      <c r="E5746" s="6" t="s">
        <v>1368</v>
      </c>
      <c r="F5746" s="7">
        <v>3318029</v>
      </c>
      <c r="G5746" s="6" t="s">
        <v>17</v>
      </c>
      <c r="H5746" s="7">
        <v>348393</v>
      </c>
      <c r="I5746" s="143"/>
      <c r="J5746" s="144"/>
      <c r="K5746" s="145"/>
      <c r="L5746" t="str">
        <f t="shared" si="322"/>
        <v>36294</v>
      </c>
      <c r="M5746">
        <f t="shared" si="323"/>
        <v>36294</v>
      </c>
      <c r="N5746" s="37">
        <f t="shared" si="321"/>
        <v>3318029</v>
      </c>
    </row>
    <row r="5747" spans="1:14" x14ac:dyDescent="0.3">
      <c r="A5747" s="3">
        <v>7</v>
      </c>
      <c r="B5747" s="142"/>
      <c r="C5747" s="4" t="s">
        <v>9226</v>
      </c>
      <c r="D5747" s="5">
        <v>45104</v>
      </c>
      <c r="E5747" s="6" t="s">
        <v>1368</v>
      </c>
      <c r="F5747" s="7">
        <v>770362</v>
      </c>
      <c r="G5747" s="6" t="s">
        <v>17</v>
      </c>
      <c r="H5747" s="7">
        <v>80888</v>
      </c>
      <c r="I5747" s="143"/>
      <c r="J5747" s="144"/>
      <c r="K5747" s="145"/>
      <c r="L5747" t="str">
        <f t="shared" si="322"/>
        <v>37772</v>
      </c>
      <c r="M5747">
        <f t="shared" si="323"/>
        <v>37772</v>
      </c>
      <c r="N5747" s="37">
        <f t="shared" si="321"/>
        <v>770362</v>
      </c>
    </row>
    <row r="5748" spans="1:14" x14ac:dyDescent="0.3">
      <c r="A5748" s="3">
        <v>7</v>
      </c>
      <c r="B5748" s="142"/>
      <c r="C5748" s="4" t="s">
        <v>9227</v>
      </c>
      <c r="D5748" s="5">
        <v>45080</v>
      </c>
      <c r="E5748" s="6" t="s">
        <v>1368</v>
      </c>
      <c r="F5748" s="7">
        <v>1463960</v>
      </c>
      <c r="G5748" s="6" t="s">
        <v>17</v>
      </c>
      <c r="H5748" s="7">
        <v>153716</v>
      </c>
      <c r="I5748" s="143"/>
      <c r="J5748" s="144"/>
      <c r="K5748" s="145"/>
      <c r="L5748" t="str">
        <f t="shared" si="322"/>
        <v>33009</v>
      </c>
      <c r="M5748">
        <f t="shared" si="323"/>
        <v>33009</v>
      </c>
      <c r="N5748" s="37">
        <f t="shared" si="321"/>
        <v>1463960</v>
      </c>
    </row>
    <row r="5749" spans="1:14" ht="25.05" x14ac:dyDescent="0.3">
      <c r="A5749" s="3">
        <v>7</v>
      </c>
      <c r="B5749" s="135"/>
      <c r="C5749" s="4" t="s">
        <v>9228</v>
      </c>
      <c r="D5749" s="5">
        <v>45094</v>
      </c>
      <c r="E5749" s="6" t="s">
        <v>1787</v>
      </c>
      <c r="F5749" s="7">
        <v>679872</v>
      </c>
      <c r="G5749" s="6" t="s">
        <v>17</v>
      </c>
      <c r="H5749" s="7">
        <v>71387</v>
      </c>
      <c r="I5749" s="137"/>
      <c r="J5749" s="140"/>
      <c r="K5749" s="141"/>
      <c r="L5749" t="str">
        <f t="shared" si="322"/>
        <v>36121</v>
      </c>
      <c r="M5749">
        <f t="shared" si="323"/>
        <v>36121</v>
      </c>
      <c r="N5749" s="37">
        <f t="shared" si="321"/>
        <v>679872</v>
      </c>
    </row>
    <row r="5750" spans="1:14" x14ac:dyDescent="0.3">
      <c r="A5750" s="3">
        <v>7</v>
      </c>
      <c r="B5750" s="134" t="s">
        <v>9229</v>
      </c>
      <c r="C5750" s="4" t="s">
        <v>9230</v>
      </c>
      <c r="D5750" s="5">
        <v>45078</v>
      </c>
      <c r="E5750" s="6" t="s">
        <v>1368</v>
      </c>
      <c r="F5750" s="7">
        <v>2345372</v>
      </c>
      <c r="G5750" s="6" t="s">
        <v>17</v>
      </c>
      <c r="H5750" s="7">
        <v>246264</v>
      </c>
      <c r="I5750" s="136">
        <v>4063615</v>
      </c>
      <c r="J5750" s="138" t="s">
        <v>861</v>
      </c>
      <c r="K5750" s="139"/>
      <c r="L5750" t="str">
        <f t="shared" si="322"/>
        <v>32711</v>
      </c>
      <c r="M5750">
        <f t="shared" si="323"/>
        <v>32711</v>
      </c>
      <c r="N5750" s="37">
        <f t="shared" si="321"/>
        <v>2345372</v>
      </c>
    </row>
    <row r="5751" spans="1:14" x14ac:dyDescent="0.3">
      <c r="A5751" s="3">
        <v>7</v>
      </c>
      <c r="B5751" s="135"/>
      <c r="C5751" s="4" t="s">
        <v>9231</v>
      </c>
      <c r="D5751" s="5">
        <v>45099</v>
      </c>
      <c r="E5751" s="6" t="s">
        <v>1368</v>
      </c>
      <c r="F5751" s="7">
        <v>2194980</v>
      </c>
      <c r="G5751" s="6" t="s">
        <v>17</v>
      </c>
      <c r="H5751" s="7">
        <v>230473</v>
      </c>
      <c r="I5751" s="137"/>
      <c r="J5751" s="140"/>
      <c r="K5751" s="141"/>
      <c r="L5751" t="str">
        <f t="shared" si="322"/>
        <v>37462</v>
      </c>
      <c r="M5751">
        <f t="shared" si="323"/>
        <v>37462</v>
      </c>
      <c r="N5751" s="37">
        <f t="shared" ref="N5751:N5814" si="324">+F5751</f>
        <v>2194980</v>
      </c>
    </row>
    <row r="5752" spans="1:14" x14ac:dyDescent="0.3">
      <c r="A5752" s="3">
        <v>7</v>
      </c>
      <c r="B5752" s="134" t="s">
        <v>9232</v>
      </c>
      <c r="C5752" s="4" t="s">
        <v>9233</v>
      </c>
      <c r="D5752" s="5">
        <v>45083</v>
      </c>
      <c r="E5752" s="6" t="s">
        <v>1365</v>
      </c>
      <c r="F5752" s="7">
        <v>2590390</v>
      </c>
      <c r="G5752" s="6" t="s">
        <v>17</v>
      </c>
      <c r="H5752" s="7">
        <v>271991</v>
      </c>
      <c r="I5752" s="136">
        <v>5967114</v>
      </c>
      <c r="J5752" s="138" t="s">
        <v>5097</v>
      </c>
      <c r="K5752" s="139"/>
      <c r="L5752" t="str">
        <f t="shared" si="322"/>
        <v>33188</v>
      </c>
      <c r="M5752">
        <f t="shared" si="323"/>
        <v>33188</v>
      </c>
      <c r="N5752" s="37">
        <f t="shared" si="324"/>
        <v>2590390</v>
      </c>
    </row>
    <row r="5753" spans="1:14" x14ac:dyDescent="0.3">
      <c r="A5753" s="3">
        <v>7</v>
      </c>
      <c r="B5753" s="142"/>
      <c r="C5753" s="4" t="s">
        <v>9234</v>
      </c>
      <c r="D5753" s="5">
        <v>45104</v>
      </c>
      <c r="E5753" s="6" t="s">
        <v>1365</v>
      </c>
      <c r="F5753" s="7">
        <v>2038388</v>
      </c>
      <c r="G5753" s="6" t="s">
        <v>17</v>
      </c>
      <c r="H5753" s="7">
        <v>214031</v>
      </c>
      <c r="I5753" s="143"/>
      <c r="J5753" s="144"/>
      <c r="K5753" s="145"/>
      <c r="L5753" t="str">
        <f t="shared" si="322"/>
        <v>37790</v>
      </c>
      <c r="M5753">
        <f t="shared" si="323"/>
        <v>37790</v>
      </c>
      <c r="N5753" s="37">
        <f t="shared" si="324"/>
        <v>2038388</v>
      </c>
    </row>
    <row r="5754" spans="1:14" x14ac:dyDescent="0.3">
      <c r="A5754" s="3">
        <v>7</v>
      </c>
      <c r="B5754" s="135"/>
      <c r="C5754" s="4" t="s">
        <v>9235</v>
      </c>
      <c r="D5754" s="5">
        <v>45097</v>
      </c>
      <c r="E5754" s="6" t="s">
        <v>1365</v>
      </c>
      <c r="F5754" s="7">
        <v>2038388</v>
      </c>
      <c r="G5754" s="6" t="s">
        <v>17</v>
      </c>
      <c r="H5754" s="7">
        <v>214031</v>
      </c>
      <c r="I5754" s="137"/>
      <c r="J5754" s="140"/>
      <c r="K5754" s="141"/>
      <c r="L5754" t="str">
        <f t="shared" si="322"/>
        <v>36298</v>
      </c>
      <c r="M5754">
        <f t="shared" si="323"/>
        <v>36298</v>
      </c>
      <c r="N5754" s="37">
        <f t="shared" si="324"/>
        <v>2038388</v>
      </c>
    </row>
    <row r="5755" spans="1:14" x14ac:dyDescent="0.3">
      <c r="A5755" s="3">
        <v>7</v>
      </c>
      <c r="B5755" s="134" t="s">
        <v>9236</v>
      </c>
      <c r="C5755" s="4" t="s">
        <v>9237</v>
      </c>
      <c r="D5755" s="5">
        <v>45097</v>
      </c>
      <c r="E5755" s="6" t="s">
        <v>1368</v>
      </c>
      <c r="F5755" s="7">
        <v>4146846</v>
      </c>
      <c r="G5755" s="6" t="s">
        <v>17</v>
      </c>
      <c r="H5755" s="7">
        <v>435419</v>
      </c>
      <c r="I5755" s="136">
        <v>8595059</v>
      </c>
      <c r="J5755" s="138" t="s">
        <v>864</v>
      </c>
      <c r="K5755" s="139"/>
      <c r="L5755" t="str">
        <f t="shared" si="322"/>
        <v>36341</v>
      </c>
      <c r="M5755">
        <f t="shared" si="323"/>
        <v>36341</v>
      </c>
      <c r="N5755" s="37">
        <f t="shared" si="324"/>
        <v>4146846</v>
      </c>
    </row>
    <row r="5756" spans="1:14" ht="25.05" x14ac:dyDescent="0.3">
      <c r="A5756" s="3">
        <v>7</v>
      </c>
      <c r="B5756" s="142"/>
      <c r="C5756" s="4" t="s">
        <v>9238</v>
      </c>
      <c r="D5756" s="5">
        <v>45090</v>
      </c>
      <c r="E5756" s="6" t="s">
        <v>1787</v>
      </c>
      <c r="F5756" s="7">
        <v>2117467</v>
      </c>
      <c r="G5756" s="6" t="s">
        <v>17</v>
      </c>
      <c r="H5756" s="7">
        <v>222334</v>
      </c>
      <c r="I5756" s="143"/>
      <c r="J5756" s="144"/>
      <c r="K5756" s="145"/>
      <c r="L5756" t="str">
        <f t="shared" si="322"/>
        <v>34724</v>
      </c>
      <c r="M5756">
        <f t="shared" si="323"/>
        <v>34724</v>
      </c>
      <c r="N5756" s="37">
        <f t="shared" si="324"/>
        <v>2117467</v>
      </c>
    </row>
    <row r="5757" spans="1:14" x14ac:dyDescent="0.3">
      <c r="A5757" s="3">
        <v>7</v>
      </c>
      <c r="B5757" s="135"/>
      <c r="C5757" s="4" t="s">
        <v>9239</v>
      </c>
      <c r="D5757" s="5">
        <v>45083</v>
      </c>
      <c r="E5757" s="6" t="s">
        <v>1368</v>
      </c>
      <c r="F5757" s="7">
        <v>3339105</v>
      </c>
      <c r="G5757" s="6" t="s">
        <v>17</v>
      </c>
      <c r="H5757" s="7">
        <v>350606</v>
      </c>
      <c r="I5757" s="137"/>
      <c r="J5757" s="140"/>
      <c r="K5757" s="141"/>
      <c r="L5757" t="str">
        <f t="shared" si="322"/>
        <v>33268</v>
      </c>
      <c r="M5757">
        <f t="shared" si="323"/>
        <v>33268</v>
      </c>
      <c r="N5757" s="37">
        <f t="shared" si="324"/>
        <v>3339105</v>
      </c>
    </row>
    <row r="5758" spans="1:14" ht="37.6" x14ac:dyDescent="0.3">
      <c r="A5758" s="3">
        <v>7</v>
      </c>
      <c r="B5758" s="8" t="s">
        <v>9240</v>
      </c>
      <c r="C5758" s="4" t="s">
        <v>9241</v>
      </c>
      <c r="D5758" s="5">
        <v>45083</v>
      </c>
      <c r="E5758" s="6" t="s">
        <v>1365</v>
      </c>
      <c r="F5758" s="7">
        <v>1541683</v>
      </c>
      <c r="G5758" s="6" t="s">
        <v>17</v>
      </c>
      <c r="H5758" s="7">
        <v>161877</v>
      </c>
      <c r="I5758" s="11">
        <v>1379806</v>
      </c>
      <c r="J5758" s="132" t="s">
        <v>873</v>
      </c>
      <c r="K5758" s="133"/>
      <c r="L5758" t="str">
        <f t="shared" si="322"/>
        <v>33205</v>
      </c>
      <c r="M5758">
        <f t="shared" si="323"/>
        <v>33205</v>
      </c>
      <c r="N5758" s="37">
        <f t="shared" si="324"/>
        <v>1541683</v>
      </c>
    </row>
    <row r="5759" spans="1:14" x14ac:dyDescent="0.3">
      <c r="A5759" s="3">
        <v>7</v>
      </c>
      <c r="B5759" s="134" t="s">
        <v>9242</v>
      </c>
      <c r="C5759" s="4" t="s">
        <v>9243</v>
      </c>
      <c r="D5759" s="5">
        <v>45091</v>
      </c>
      <c r="E5759" s="6" t="s">
        <v>1365</v>
      </c>
      <c r="F5759" s="7">
        <v>1699066</v>
      </c>
      <c r="G5759" s="6" t="s">
        <v>17</v>
      </c>
      <c r="H5759" s="7">
        <v>178402</v>
      </c>
      <c r="I5759" s="136">
        <v>3627431</v>
      </c>
      <c r="J5759" s="138" t="s">
        <v>876</v>
      </c>
      <c r="K5759" s="139"/>
      <c r="L5759" t="str">
        <f t="shared" si="322"/>
        <v>34738</v>
      </c>
      <c r="M5759">
        <f t="shared" si="323"/>
        <v>34738</v>
      </c>
      <c r="N5759" s="37">
        <f t="shared" si="324"/>
        <v>1699066</v>
      </c>
    </row>
    <row r="5760" spans="1:14" x14ac:dyDescent="0.3">
      <c r="A5760" s="3">
        <v>7</v>
      </c>
      <c r="B5760" s="135"/>
      <c r="C5760" s="4" t="s">
        <v>9244</v>
      </c>
      <c r="D5760" s="5">
        <v>45104</v>
      </c>
      <c r="E5760" s="6" t="s">
        <v>1365</v>
      </c>
      <c r="F5760" s="7">
        <v>2353929</v>
      </c>
      <c r="G5760" s="6" t="s">
        <v>17</v>
      </c>
      <c r="H5760" s="7">
        <v>247162</v>
      </c>
      <c r="I5760" s="137"/>
      <c r="J5760" s="140"/>
      <c r="K5760" s="141"/>
      <c r="L5760" t="str">
        <f t="shared" si="322"/>
        <v>37823</v>
      </c>
      <c r="M5760">
        <f t="shared" si="323"/>
        <v>37823</v>
      </c>
      <c r="N5760" s="37">
        <f t="shared" si="324"/>
        <v>2353929</v>
      </c>
    </row>
    <row r="5761" spans="1:14" x14ac:dyDescent="0.3">
      <c r="A5761" s="3">
        <v>7</v>
      </c>
      <c r="B5761" s="134" t="s">
        <v>9245</v>
      </c>
      <c r="C5761" s="4" t="s">
        <v>9246</v>
      </c>
      <c r="D5761" s="5">
        <v>45084</v>
      </c>
      <c r="E5761" s="6" t="s">
        <v>1365</v>
      </c>
      <c r="F5761" s="7">
        <v>1979571</v>
      </c>
      <c r="G5761" s="6" t="s">
        <v>17</v>
      </c>
      <c r="H5761" s="7">
        <v>207855</v>
      </c>
      <c r="I5761" s="136">
        <v>4073871</v>
      </c>
      <c r="J5761" s="138" t="s">
        <v>881</v>
      </c>
      <c r="K5761" s="139"/>
      <c r="L5761" t="str">
        <f t="shared" si="322"/>
        <v>33302</v>
      </c>
      <c r="M5761">
        <f t="shared" si="323"/>
        <v>33302</v>
      </c>
      <c r="N5761" s="37">
        <f t="shared" si="324"/>
        <v>1979571</v>
      </c>
    </row>
    <row r="5762" spans="1:14" ht="25.05" x14ac:dyDescent="0.3">
      <c r="A5762" s="3">
        <v>7</v>
      </c>
      <c r="B5762" s="142"/>
      <c r="C5762" s="4" t="s">
        <v>9247</v>
      </c>
      <c r="D5762" s="5">
        <v>45107</v>
      </c>
      <c r="E5762" s="6" t="s">
        <v>1771</v>
      </c>
      <c r="F5762" s="7">
        <v>1350602</v>
      </c>
      <c r="G5762" s="6" t="s">
        <v>17</v>
      </c>
      <c r="H5762" s="7">
        <v>141813</v>
      </c>
      <c r="I5762" s="143"/>
      <c r="J5762" s="144"/>
      <c r="K5762" s="145"/>
      <c r="L5762" t="str">
        <f t="shared" si="322"/>
        <v>39034</v>
      </c>
      <c r="M5762">
        <f t="shared" si="323"/>
        <v>39034</v>
      </c>
      <c r="N5762" s="37">
        <f t="shared" si="324"/>
        <v>1350602</v>
      </c>
    </row>
    <row r="5763" spans="1:14" x14ac:dyDescent="0.3">
      <c r="A5763" s="3">
        <v>7</v>
      </c>
      <c r="B5763" s="135"/>
      <c r="C5763" s="4" t="s">
        <v>9248</v>
      </c>
      <c r="D5763" s="5">
        <v>45094</v>
      </c>
      <c r="E5763" s="6" t="s">
        <v>1365</v>
      </c>
      <c r="F5763" s="7">
        <v>1221638</v>
      </c>
      <c r="G5763" s="6" t="s">
        <v>17</v>
      </c>
      <c r="H5763" s="7">
        <v>128272</v>
      </c>
      <c r="I5763" s="137"/>
      <c r="J5763" s="140"/>
      <c r="K5763" s="141"/>
      <c r="L5763" t="str">
        <f t="shared" si="322"/>
        <v>36132</v>
      </c>
      <c r="M5763">
        <f t="shared" si="323"/>
        <v>36132</v>
      </c>
      <c r="N5763" s="37">
        <f t="shared" si="324"/>
        <v>1221638</v>
      </c>
    </row>
    <row r="5764" spans="1:14" x14ac:dyDescent="0.3">
      <c r="A5764" s="3">
        <v>7</v>
      </c>
      <c r="B5764" s="134" t="s">
        <v>9249</v>
      </c>
      <c r="C5764" s="4" t="s">
        <v>9250</v>
      </c>
      <c r="D5764" s="5">
        <v>45100</v>
      </c>
      <c r="E5764" s="6" t="s">
        <v>1368</v>
      </c>
      <c r="F5764" s="7">
        <v>1541683</v>
      </c>
      <c r="G5764" s="6" t="s">
        <v>17</v>
      </c>
      <c r="H5764" s="7">
        <v>161877</v>
      </c>
      <c r="I5764" s="136">
        <v>7749626</v>
      </c>
      <c r="J5764" s="138" t="s">
        <v>886</v>
      </c>
      <c r="K5764" s="139"/>
      <c r="L5764" t="str">
        <f t="shared" si="322"/>
        <v>37584</v>
      </c>
      <c r="M5764">
        <f t="shared" si="323"/>
        <v>37584</v>
      </c>
      <c r="N5764" s="37">
        <f t="shared" si="324"/>
        <v>1541683</v>
      </c>
    </row>
    <row r="5765" spans="1:14" x14ac:dyDescent="0.3">
      <c r="A5765" s="3">
        <v>7</v>
      </c>
      <c r="B5765" s="142"/>
      <c r="C5765" s="4" t="s">
        <v>9251</v>
      </c>
      <c r="D5765" s="5">
        <v>45079</v>
      </c>
      <c r="E5765" s="6" t="s">
        <v>1368</v>
      </c>
      <c r="F5765" s="7">
        <v>610819</v>
      </c>
      <c r="G5765" s="6" t="s">
        <v>17</v>
      </c>
      <c r="H5765" s="7">
        <v>64136</v>
      </c>
      <c r="I5765" s="143"/>
      <c r="J5765" s="144"/>
      <c r="K5765" s="145"/>
      <c r="L5765" t="str">
        <f t="shared" si="322"/>
        <v>32990</v>
      </c>
      <c r="M5765">
        <f t="shared" si="323"/>
        <v>32990</v>
      </c>
      <c r="N5765" s="37">
        <f t="shared" si="324"/>
        <v>610819</v>
      </c>
    </row>
    <row r="5766" spans="1:14" x14ac:dyDescent="0.3">
      <c r="A5766" s="3">
        <v>7</v>
      </c>
      <c r="B5766" s="142"/>
      <c r="C5766" s="4" t="s">
        <v>9252</v>
      </c>
      <c r="D5766" s="5">
        <v>45084</v>
      </c>
      <c r="E5766" s="6" t="s">
        <v>1368</v>
      </c>
      <c r="F5766" s="7">
        <v>1669553</v>
      </c>
      <c r="G5766" s="6" t="s">
        <v>17</v>
      </c>
      <c r="H5766" s="7">
        <v>175303</v>
      </c>
      <c r="I5766" s="143"/>
      <c r="J5766" s="144"/>
      <c r="K5766" s="145"/>
      <c r="L5766" t="str">
        <f t="shared" si="322"/>
        <v>33349</v>
      </c>
      <c r="M5766">
        <f t="shared" si="323"/>
        <v>33349</v>
      </c>
      <c r="N5766" s="37">
        <f t="shared" si="324"/>
        <v>1669553</v>
      </c>
    </row>
    <row r="5767" spans="1:14" x14ac:dyDescent="0.3">
      <c r="A5767" s="3">
        <v>7</v>
      </c>
      <c r="B5767" s="142"/>
      <c r="C5767" s="4" t="s">
        <v>9253</v>
      </c>
      <c r="D5767" s="5">
        <v>45091</v>
      </c>
      <c r="E5767" s="6" t="s">
        <v>1368</v>
      </c>
      <c r="F5767" s="7">
        <v>1014690</v>
      </c>
      <c r="G5767" s="6" t="s">
        <v>17</v>
      </c>
      <c r="H5767" s="7">
        <v>106542</v>
      </c>
      <c r="I5767" s="143"/>
      <c r="J5767" s="144"/>
      <c r="K5767" s="145"/>
      <c r="L5767" t="str">
        <f t="shared" ref="L5767:L5830" si="325">+RIGHT(C5767,5)</f>
        <v>34815</v>
      </c>
      <c r="M5767">
        <f t="shared" ref="M5767:M5830" si="326">+L5767*1</f>
        <v>34815</v>
      </c>
      <c r="N5767" s="37">
        <f t="shared" si="324"/>
        <v>1014690</v>
      </c>
    </row>
    <row r="5768" spans="1:14" x14ac:dyDescent="0.3">
      <c r="A5768" s="3">
        <v>7</v>
      </c>
      <c r="B5768" s="142"/>
      <c r="C5768" s="4" t="s">
        <v>9254</v>
      </c>
      <c r="D5768" s="5">
        <v>45078</v>
      </c>
      <c r="E5768" s="6" t="s">
        <v>1368</v>
      </c>
      <c r="F5768" s="7">
        <v>1669553</v>
      </c>
      <c r="G5768" s="6" t="s">
        <v>17</v>
      </c>
      <c r="H5768" s="7">
        <v>175303</v>
      </c>
      <c r="I5768" s="143"/>
      <c r="J5768" s="144"/>
      <c r="K5768" s="145"/>
      <c r="L5768" t="str">
        <f t="shared" si="325"/>
        <v>32703</v>
      </c>
      <c r="M5768">
        <f t="shared" si="326"/>
        <v>32703</v>
      </c>
      <c r="N5768" s="37">
        <f t="shared" si="324"/>
        <v>1669553</v>
      </c>
    </row>
    <row r="5769" spans="1:14" x14ac:dyDescent="0.3">
      <c r="A5769" s="3">
        <v>7</v>
      </c>
      <c r="B5769" s="142"/>
      <c r="C5769" s="4" t="s">
        <v>9255</v>
      </c>
      <c r="D5769" s="5">
        <v>45086</v>
      </c>
      <c r="E5769" s="6" t="s">
        <v>1368</v>
      </c>
      <c r="F5769" s="7">
        <v>886820</v>
      </c>
      <c r="G5769" s="6" t="s">
        <v>17</v>
      </c>
      <c r="H5769" s="7">
        <v>93116</v>
      </c>
      <c r="I5769" s="143"/>
      <c r="J5769" s="144"/>
      <c r="K5769" s="145"/>
      <c r="L5769" t="str">
        <f t="shared" si="325"/>
        <v>34455</v>
      </c>
      <c r="M5769">
        <f t="shared" si="326"/>
        <v>34455</v>
      </c>
      <c r="N5769" s="37">
        <f t="shared" si="324"/>
        <v>886820</v>
      </c>
    </row>
    <row r="5770" spans="1:14" x14ac:dyDescent="0.3">
      <c r="A5770" s="3">
        <v>7</v>
      </c>
      <c r="B5770" s="135"/>
      <c r="C5770" s="4" t="s">
        <v>9256</v>
      </c>
      <c r="D5770" s="5">
        <v>45098</v>
      </c>
      <c r="E5770" s="6" t="s">
        <v>1368</v>
      </c>
      <c r="F5770" s="7">
        <v>1265682</v>
      </c>
      <c r="G5770" s="6" t="s">
        <v>17</v>
      </c>
      <c r="H5770" s="7">
        <v>132897</v>
      </c>
      <c r="I5770" s="137"/>
      <c r="J5770" s="140"/>
      <c r="K5770" s="141"/>
      <c r="L5770" t="str">
        <f t="shared" si="325"/>
        <v>36431</v>
      </c>
      <c r="M5770">
        <f t="shared" si="326"/>
        <v>36431</v>
      </c>
      <c r="N5770" s="37">
        <f t="shared" si="324"/>
        <v>1265682</v>
      </c>
    </row>
    <row r="5771" spans="1:14" x14ac:dyDescent="0.3">
      <c r="A5771" s="3">
        <v>7</v>
      </c>
      <c r="B5771" s="134" t="s">
        <v>9257</v>
      </c>
      <c r="C5771" s="4" t="s">
        <v>9258</v>
      </c>
      <c r="D5771" s="5">
        <v>45091</v>
      </c>
      <c r="E5771" s="6" t="s">
        <v>1368</v>
      </c>
      <c r="F5771" s="7">
        <v>2581381</v>
      </c>
      <c r="G5771" s="6" t="s">
        <v>17</v>
      </c>
      <c r="H5771" s="7">
        <v>271045</v>
      </c>
      <c r="I5771" s="136">
        <v>6436966</v>
      </c>
      <c r="J5771" s="138" t="s">
        <v>898</v>
      </c>
      <c r="K5771" s="139"/>
      <c r="L5771" t="str">
        <f t="shared" si="325"/>
        <v>34810</v>
      </c>
      <c r="M5771">
        <f t="shared" si="326"/>
        <v>34810</v>
      </c>
      <c r="N5771" s="37">
        <f t="shared" si="324"/>
        <v>2581381</v>
      </c>
    </row>
    <row r="5772" spans="1:14" x14ac:dyDescent="0.3">
      <c r="A5772" s="3">
        <v>7</v>
      </c>
      <c r="B5772" s="142"/>
      <c r="C5772" s="4" t="s">
        <v>9259</v>
      </c>
      <c r="D5772" s="5">
        <v>45078</v>
      </c>
      <c r="E5772" s="6" t="s">
        <v>1368</v>
      </c>
      <c r="F5772" s="7">
        <v>2029379</v>
      </c>
      <c r="G5772" s="6" t="s">
        <v>17</v>
      </c>
      <c r="H5772" s="7">
        <v>213085</v>
      </c>
      <c r="I5772" s="143"/>
      <c r="J5772" s="144"/>
      <c r="K5772" s="145"/>
      <c r="L5772" t="str">
        <f t="shared" si="325"/>
        <v>32705</v>
      </c>
      <c r="M5772">
        <f t="shared" si="326"/>
        <v>32705</v>
      </c>
      <c r="N5772" s="37">
        <f t="shared" si="324"/>
        <v>2029379</v>
      </c>
    </row>
    <row r="5773" spans="1:14" x14ac:dyDescent="0.3">
      <c r="A5773" s="3">
        <v>7</v>
      </c>
      <c r="B5773" s="135"/>
      <c r="C5773" s="4" t="s">
        <v>9260</v>
      </c>
      <c r="D5773" s="5">
        <v>45106</v>
      </c>
      <c r="E5773" s="6" t="s">
        <v>1368</v>
      </c>
      <c r="F5773" s="7">
        <v>2581381</v>
      </c>
      <c r="G5773" s="6" t="s">
        <v>17</v>
      </c>
      <c r="H5773" s="7">
        <v>271045</v>
      </c>
      <c r="I5773" s="137"/>
      <c r="J5773" s="140"/>
      <c r="K5773" s="141"/>
      <c r="L5773" t="str">
        <f t="shared" si="325"/>
        <v>39012</v>
      </c>
      <c r="M5773">
        <f t="shared" si="326"/>
        <v>39012</v>
      </c>
      <c r="N5773" s="37">
        <f t="shared" si="324"/>
        <v>2581381</v>
      </c>
    </row>
    <row r="5774" spans="1:14" x14ac:dyDescent="0.3">
      <c r="A5774" s="3">
        <v>7</v>
      </c>
      <c r="B5774" s="134" t="s">
        <v>9261</v>
      </c>
      <c r="C5774" s="4" t="s">
        <v>9262</v>
      </c>
      <c r="D5774" s="5">
        <v>45078</v>
      </c>
      <c r="E5774" s="6" t="s">
        <v>1368</v>
      </c>
      <c r="F5774" s="7">
        <v>2073423</v>
      </c>
      <c r="G5774" s="6" t="s">
        <v>17</v>
      </c>
      <c r="H5774" s="7">
        <v>217709</v>
      </c>
      <c r="I5774" s="136">
        <v>9211824</v>
      </c>
      <c r="J5774" s="138" t="s">
        <v>908</v>
      </c>
      <c r="K5774" s="139"/>
      <c r="L5774" t="str">
        <f t="shared" si="325"/>
        <v>32700</v>
      </c>
      <c r="M5774">
        <f t="shared" si="326"/>
        <v>32700</v>
      </c>
      <c r="N5774" s="37">
        <f t="shared" si="324"/>
        <v>2073423</v>
      </c>
    </row>
    <row r="5775" spans="1:14" x14ac:dyDescent="0.3">
      <c r="A5775" s="3">
        <v>7</v>
      </c>
      <c r="B5775" s="142"/>
      <c r="C5775" s="4" t="s">
        <v>9263</v>
      </c>
      <c r="D5775" s="5">
        <v>45084</v>
      </c>
      <c r="E5775" s="6" t="s">
        <v>1368</v>
      </c>
      <c r="F5775" s="7">
        <v>1826935</v>
      </c>
      <c r="G5775" s="6" t="s">
        <v>17</v>
      </c>
      <c r="H5775" s="7">
        <v>191828</v>
      </c>
      <c r="I5775" s="143"/>
      <c r="J5775" s="144"/>
      <c r="K5775" s="145"/>
      <c r="L5775" t="str">
        <f t="shared" si="325"/>
        <v>33347</v>
      </c>
      <c r="M5775">
        <f t="shared" si="326"/>
        <v>33347</v>
      </c>
      <c r="N5775" s="37">
        <f t="shared" si="324"/>
        <v>1826935</v>
      </c>
    </row>
    <row r="5776" spans="1:14" x14ac:dyDescent="0.3">
      <c r="A5776" s="3">
        <v>7</v>
      </c>
      <c r="B5776" s="142"/>
      <c r="C5776" s="4" t="s">
        <v>9264</v>
      </c>
      <c r="D5776" s="5">
        <v>45091</v>
      </c>
      <c r="E5776" s="6" t="s">
        <v>1368</v>
      </c>
      <c r="F5776" s="7">
        <v>3092617</v>
      </c>
      <c r="G5776" s="6" t="s">
        <v>17</v>
      </c>
      <c r="H5776" s="7">
        <v>324725</v>
      </c>
      <c r="I5776" s="143"/>
      <c r="J5776" s="144"/>
      <c r="K5776" s="145"/>
      <c r="L5776" t="str">
        <f t="shared" si="325"/>
        <v>34802</v>
      </c>
      <c r="M5776">
        <f t="shared" si="326"/>
        <v>34802</v>
      </c>
      <c r="N5776" s="37">
        <f t="shared" si="324"/>
        <v>3092617</v>
      </c>
    </row>
    <row r="5777" spans="1:14" x14ac:dyDescent="0.3">
      <c r="A5777" s="3">
        <v>7</v>
      </c>
      <c r="B5777" s="142"/>
      <c r="C5777" s="4" t="s">
        <v>9265</v>
      </c>
      <c r="D5777" s="5">
        <v>45106</v>
      </c>
      <c r="E5777" s="6" t="s">
        <v>1368</v>
      </c>
      <c r="F5777" s="7">
        <v>1669553</v>
      </c>
      <c r="G5777" s="6" t="s">
        <v>17</v>
      </c>
      <c r="H5777" s="7">
        <v>175303</v>
      </c>
      <c r="I5777" s="143"/>
      <c r="J5777" s="144"/>
      <c r="K5777" s="145"/>
      <c r="L5777" t="str">
        <f t="shared" si="325"/>
        <v>39014</v>
      </c>
      <c r="M5777">
        <f t="shared" si="326"/>
        <v>39014</v>
      </c>
      <c r="N5777" s="37">
        <f t="shared" si="324"/>
        <v>1669553</v>
      </c>
    </row>
    <row r="5778" spans="1:14" x14ac:dyDescent="0.3">
      <c r="A5778" s="3">
        <v>7</v>
      </c>
      <c r="B5778" s="135"/>
      <c r="C5778" s="4" t="s">
        <v>9266</v>
      </c>
      <c r="D5778" s="5">
        <v>45098</v>
      </c>
      <c r="E5778" s="6" t="s">
        <v>1368</v>
      </c>
      <c r="F5778" s="7">
        <v>1630013</v>
      </c>
      <c r="G5778" s="6" t="s">
        <v>17</v>
      </c>
      <c r="H5778" s="7">
        <v>171151</v>
      </c>
      <c r="I5778" s="137"/>
      <c r="J5778" s="140"/>
      <c r="K5778" s="141"/>
      <c r="L5778" t="str">
        <f t="shared" si="325"/>
        <v>36428</v>
      </c>
      <c r="M5778">
        <f t="shared" si="326"/>
        <v>36428</v>
      </c>
      <c r="N5778" s="37">
        <f t="shared" si="324"/>
        <v>1630013</v>
      </c>
    </row>
    <row r="5779" spans="1:14" x14ac:dyDescent="0.3">
      <c r="A5779" s="3">
        <v>7</v>
      </c>
      <c r="B5779" s="134" t="s">
        <v>9267</v>
      </c>
      <c r="C5779" s="4" t="s">
        <v>9268</v>
      </c>
      <c r="D5779" s="5">
        <v>45085</v>
      </c>
      <c r="E5779" s="6" t="s">
        <v>1368</v>
      </c>
      <c r="F5779" s="7">
        <v>3536027</v>
      </c>
      <c r="G5779" s="6" t="s">
        <v>17</v>
      </c>
      <c r="H5779" s="7">
        <v>371283</v>
      </c>
      <c r="I5779" s="136">
        <v>15573550</v>
      </c>
      <c r="J5779" s="138" t="s">
        <v>917</v>
      </c>
      <c r="K5779" s="139"/>
      <c r="L5779" t="str">
        <f t="shared" si="325"/>
        <v>34289</v>
      </c>
      <c r="M5779">
        <f t="shared" si="326"/>
        <v>34289</v>
      </c>
      <c r="N5779" s="37">
        <f t="shared" si="324"/>
        <v>3536027</v>
      </c>
    </row>
    <row r="5780" spans="1:14" x14ac:dyDescent="0.3">
      <c r="A5780" s="3">
        <v>7</v>
      </c>
      <c r="B5780" s="142"/>
      <c r="C5780" s="4" t="s">
        <v>9269</v>
      </c>
      <c r="D5780" s="5">
        <v>45080</v>
      </c>
      <c r="E5780" s="6" t="s">
        <v>1368</v>
      </c>
      <c r="F5780" s="7">
        <v>3408158</v>
      </c>
      <c r="G5780" s="6" t="s">
        <v>17</v>
      </c>
      <c r="H5780" s="7">
        <v>357857</v>
      </c>
      <c r="I5780" s="143"/>
      <c r="J5780" s="144"/>
      <c r="K5780" s="145"/>
      <c r="L5780" t="str">
        <f t="shared" si="325"/>
        <v>33043</v>
      </c>
      <c r="M5780">
        <f t="shared" si="326"/>
        <v>33043</v>
      </c>
      <c r="N5780" s="37">
        <f t="shared" si="324"/>
        <v>3408158</v>
      </c>
    </row>
    <row r="5781" spans="1:14" ht="25.05" x14ac:dyDescent="0.3">
      <c r="A5781" s="3">
        <v>7</v>
      </c>
      <c r="B5781" s="142"/>
      <c r="C5781" s="4" t="s">
        <v>9270</v>
      </c>
      <c r="D5781" s="5">
        <v>45078</v>
      </c>
      <c r="E5781" s="6" t="s">
        <v>1787</v>
      </c>
      <c r="F5781" s="7">
        <v>3176201</v>
      </c>
      <c r="G5781" s="6" t="s">
        <v>17</v>
      </c>
      <c r="H5781" s="7">
        <v>333501</v>
      </c>
      <c r="I5781" s="143"/>
      <c r="J5781" s="144"/>
      <c r="K5781" s="145"/>
      <c r="L5781" t="str">
        <f t="shared" si="325"/>
        <v>32823</v>
      </c>
      <c r="M5781">
        <f t="shared" si="326"/>
        <v>32823</v>
      </c>
      <c r="N5781" s="37">
        <f t="shared" si="324"/>
        <v>3176201</v>
      </c>
    </row>
    <row r="5782" spans="1:14" x14ac:dyDescent="0.3">
      <c r="A5782" s="3">
        <v>7</v>
      </c>
      <c r="B5782" s="142"/>
      <c r="C5782" s="4" t="s">
        <v>9271</v>
      </c>
      <c r="D5782" s="5">
        <v>45099</v>
      </c>
      <c r="E5782" s="6" t="s">
        <v>1368</v>
      </c>
      <c r="F5782" s="7">
        <v>3635368</v>
      </c>
      <c r="G5782" s="6" t="s">
        <v>17</v>
      </c>
      <c r="H5782" s="7">
        <v>381714</v>
      </c>
      <c r="I5782" s="143"/>
      <c r="J5782" s="144"/>
      <c r="K5782" s="145"/>
      <c r="L5782" t="str">
        <f t="shared" si="325"/>
        <v>37446</v>
      </c>
      <c r="M5782">
        <f t="shared" si="326"/>
        <v>37446</v>
      </c>
      <c r="N5782" s="37">
        <f t="shared" si="324"/>
        <v>3635368</v>
      </c>
    </row>
    <row r="5783" spans="1:14" x14ac:dyDescent="0.3">
      <c r="A5783" s="3">
        <v>7</v>
      </c>
      <c r="B5783" s="135"/>
      <c r="C5783" s="4" t="s">
        <v>9272</v>
      </c>
      <c r="D5783" s="5">
        <v>45090</v>
      </c>
      <c r="E5783" s="6" t="s">
        <v>1368</v>
      </c>
      <c r="F5783" s="7">
        <v>3644861</v>
      </c>
      <c r="G5783" s="6" t="s">
        <v>17</v>
      </c>
      <c r="H5783" s="7">
        <v>382710</v>
      </c>
      <c r="I5783" s="137"/>
      <c r="J5783" s="140"/>
      <c r="K5783" s="141"/>
      <c r="L5783" t="str">
        <f t="shared" si="325"/>
        <v>34718</v>
      </c>
      <c r="M5783">
        <f t="shared" si="326"/>
        <v>34718</v>
      </c>
      <c r="N5783" s="37">
        <f t="shared" si="324"/>
        <v>3644861</v>
      </c>
    </row>
    <row r="5784" spans="1:14" x14ac:dyDescent="0.3">
      <c r="A5784" s="3">
        <v>7</v>
      </c>
      <c r="B5784" s="134" t="s">
        <v>9273</v>
      </c>
      <c r="C5784" s="4" t="s">
        <v>9274</v>
      </c>
      <c r="D5784" s="5">
        <v>45096</v>
      </c>
      <c r="E5784" s="6" t="s">
        <v>1368</v>
      </c>
      <c r="F5784" s="7">
        <v>1945554</v>
      </c>
      <c r="G5784" s="6" t="s">
        <v>17</v>
      </c>
      <c r="H5784" s="7">
        <v>204283</v>
      </c>
      <c r="I5784" s="136">
        <v>4712733</v>
      </c>
      <c r="J5784" s="138" t="s">
        <v>927</v>
      </c>
      <c r="K5784" s="139"/>
      <c r="L5784" t="str">
        <f t="shared" si="325"/>
        <v>36259</v>
      </c>
      <c r="M5784">
        <f t="shared" si="326"/>
        <v>36259</v>
      </c>
      <c r="N5784" s="37">
        <f t="shared" si="324"/>
        <v>1945554</v>
      </c>
    </row>
    <row r="5785" spans="1:14" x14ac:dyDescent="0.3">
      <c r="A5785" s="3">
        <v>7</v>
      </c>
      <c r="B5785" s="142"/>
      <c r="C5785" s="4" t="s">
        <v>9275</v>
      </c>
      <c r="D5785" s="5">
        <v>45089</v>
      </c>
      <c r="E5785" s="6" t="s">
        <v>1368</v>
      </c>
      <c r="F5785" s="7">
        <v>886820</v>
      </c>
      <c r="G5785" s="6" t="s">
        <v>17</v>
      </c>
      <c r="H5785" s="7">
        <v>93116</v>
      </c>
      <c r="I5785" s="143"/>
      <c r="J5785" s="144"/>
      <c r="K5785" s="145"/>
      <c r="L5785" t="str">
        <f t="shared" si="325"/>
        <v>34622</v>
      </c>
      <c r="M5785">
        <f t="shared" si="326"/>
        <v>34622</v>
      </c>
      <c r="N5785" s="37">
        <f t="shared" si="324"/>
        <v>886820</v>
      </c>
    </row>
    <row r="5786" spans="1:14" x14ac:dyDescent="0.3">
      <c r="A5786" s="3">
        <v>7</v>
      </c>
      <c r="B5786" s="142"/>
      <c r="C5786" s="4" t="s">
        <v>9276</v>
      </c>
      <c r="D5786" s="5">
        <v>45082</v>
      </c>
      <c r="E5786" s="6" t="s">
        <v>1365</v>
      </c>
      <c r="F5786" s="7">
        <v>1014690</v>
      </c>
      <c r="G5786" s="6" t="s">
        <v>17</v>
      </c>
      <c r="H5786" s="7">
        <v>106543</v>
      </c>
      <c r="I5786" s="143"/>
      <c r="J5786" s="144"/>
      <c r="K5786" s="145"/>
      <c r="L5786" t="str">
        <f t="shared" si="325"/>
        <v>33143</v>
      </c>
      <c r="M5786">
        <f t="shared" si="326"/>
        <v>33143</v>
      </c>
      <c r="N5786" s="37">
        <f t="shared" si="324"/>
        <v>1014690</v>
      </c>
    </row>
    <row r="5787" spans="1:14" x14ac:dyDescent="0.3">
      <c r="A5787" s="3">
        <v>7</v>
      </c>
      <c r="B5787" s="135"/>
      <c r="C5787" s="4" t="s">
        <v>9277</v>
      </c>
      <c r="D5787" s="5">
        <v>45103</v>
      </c>
      <c r="E5787" s="6" t="s">
        <v>1368</v>
      </c>
      <c r="F5787" s="7">
        <v>1418560</v>
      </c>
      <c r="G5787" s="6" t="s">
        <v>17</v>
      </c>
      <c r="H5787" s="7">
        <v>148949</v>
      </c>
      <c r="I5787" s="137"/>
      <c r="J5787" s="140"/>
      <c r="K5787" s="141"/>
      <c r="L5787" t="str">
        <f t="shared" si="325"/>
        <v>37748</v>
      </c>
      <c r="M5787">
        <f t="shared" si="326"/>
        <v>37748</v>
      </c>
      <c r="N5787" s="37">
        <f t="shared" si="324"/>
        <v>1418560</v>
      </c>
    </row>
    <row r="5788" spans="1:14" ht="37.6" x14ac:dyDescent="0.3">
      <c r="A5788" s="3">
        <v>7</v>
      </c>
      <c r="B5788" s="8" t="s">
        <v>9278</v>
      </c>
      <c r="C5788" s="4" t="s">
        <v>9279</v>
      </c>
      <c r="D5788" s="5">
        <v>45087</v>
      </c>
      <c r="E5788" s="6" t="s">
        <v>1365</v>
      </c>
      <c r="F5788" s="7">
        <v>2280372</v>
      </c>
      <c r="G5788" s="6" t="s">
        <v>17</v>
      </c>
      <c r="H5788" s="7">
        <v>239439</v>
      </c>
      <c r="I5788" s="11">
        <v>2040933</v>
      </c>
      <c r="J5788" s="132" t="s">
        <v>934</v>
      </c>
      <c r="K5788" s="133"/>
      <c r="L5788" t="str">
        <f t="shared" si="325"/>
        <v>34466</v>
      </c>
      <c r="M5788">
        <f t="shared" si="326"/>
        <v>34466</v>
      </c>
      <c r="N5788" s="37">
        <f t="shared" si="324"/>
        <v>2280372</v>
      </c>
    </row>
    <row r="5789" spans="1:14" x14ac:dyDescent="0.3">
      <c r="A5789" s="3">
        <v>7</v>
      </c>
      <c r="B5789" s="134" t="s">
        <v>9280</v>
      </c>
      <c r="C5789" s="4" t="s">
        <v>9281</v>
      </c>
      <c r="D5789" s="5">
        <v>45089</v>
      </c>
      <c r="E5789" s="6" t="s">
        <v>1365</v>
      </c>
      <c r="F5789" s="7">
        <v>1221638</v>
      </c>
      <c r="G5789" s="6" t="s">
        <v>17</v>
      </c>
      <c r="H5789" s="7">
        <v>128272</v>
      </c>
      <c r="I5789" s="136">
        <v>4730838</v>
      </c>
      <c r="J5789" s="138" t="s">
        <v>5129</v>
      </c>
      <c r="K5789" s="139"/>
      <c r="L5789" t="str">
        <f t="shared" si="325"/>
        <v>34626</v>
      </c>
      <c r="M5789">
        <f t="shared" si="326"/>
        <v>34626</v>
      </c>
      <c r="N5789" s="37">
        <f t="shared" si="324"/>
        <v>1221638</v>
      </c>
    </row>
    <row r="5790" spans="1:14" x14ac:dyDescent="0.3">
      <c r="A5790" s="3">
        <v>7</v>
      </c>
      <c r="B5790" s="142"/>
      <c r="C5790" s="4" t="s">
        <v>9282</v>
      </c>
      <c r="D5790" s="5">
        <v>45096</v>
      </c>
      <c r="E5790" s="6" t="s">
        <v>1365</v>
      </c>
      <c r="F5790" s="7">
        <v>977310</v>
      </c>
      <c r="G5790" s="6" t="s">
        <v>17</v>
      </c>
      <c r="H5790" s="7">
        <v>102617</v>
      </c>
      <c r="I5790" s="143"/>
      <c r="J5790" s="144"/>
      <c r="K5790" s="145"/>
      <c r="L5790" t="str">
        <f t="shared" si="325"/>
        <v>36257</v>
      </c>
      <c r="M5790">
        <f t="shared" si="326"/>
        <v>36257</v>
      </c>
      <c r="N5790" s="37">
        <f t="shared" si="324"/>
        <v>977310</v>
      </c>
    </row>
    <row r="5791" spans="1:14" x14ac:dyDescent="0.3">
      <c r="A5791" s="3">
        <v>7</v>
      </c>
      <c r="B5791" s="142"/>
      <c r="C5791" s="4" t="s">
        <v>9283</v>
      </c>
      <c r="D5791" s="5">
        <v>45103</v>
      </c>
      <c r="E5791" s="6" t="s">
        <v>1365</v>
      </c>
      <c r="F5791" s="7">
        <v>1465966</v>
      </c>
      <c r="G5791" s="6" t="s">
        <v>17</v>
      </c>
      <c r="H5791" s="7">
        <v>153926</v>
      </c>
      <c r="I5791" s="143"/>
      <c r="J5791" s="144"/>
      <c r="K5791" s="145"/>
      <c r="L5791" t="str">
        <f t="shared" si="325"/>
        <v>37753</v>
      </c>
      <c r="M5791">
        <f t="shared" si="326"/>
        <v>37753</v>
      </c>
      <c r="N5791" s="37">
        <f t="shared" si="324"/>
        <v>1465966</v>
      </c>
    </row>
    <row r="5792" spans="1:14" x14ac:dyDescent="0.3">
      <c r="A5792" s="3">
        <v>7</v>
      </c>
      <c r="B5792" s="135"/>
      <c r="C5792" s="4" t="s">
        <v>9284</v>
      </c>
      <c r="D5792" s="5">
        <v>45082</v>
      </c>
      <c r="E5792" s="6" t="s">
        <v>1365</v>
      </c>
      <c r="F5792" s="7">
        <v>1620938</v>
      </c>
      <c r="G5792" s="6" t="s">
        <v>17</v>
      </c>
      <c r="H5792" s="7">
        <v>170198</v>
      </c>
      <c r="I5792" s="137"/>
      <c r="J5792" s="140"/>
      <c r="K5792" s="141"/>
      <c r="L5792" t="str">
        <f t="shared" si="325"/>
        <v>33144</v>
      </c>
      <c r="M5792">
        <f t="shared" si="326"/>
        <v>33144</v>
      </c>
      <c r="N5792" s="37">
        <f t="shared" si="324"/>
        <v>1620938</v>
      </c>
    </row>
    <row r="5793" spans="1:14" ht="37.6" x14ac:dyDescent="0.3">
      <c r="A5793" s="3">
        <v>7</v>
      </c>
      <c r="B5793" s="8" t="s">
        <v>9285</v>
      </c>
      <c r="C5793" s="4" t="s">
        <v>9286</v>
      </c>
      <c r="D5793" s="5">
        <v>45020</v>
      </c>
      <c r="E5793" s="6" t="s">
        <v>9287</v>
      </c>
      <c r="F5793" s="7">
        <v>1976268</v>
      </c>
      <c r="G5793" s="6" t="s">
        <v>1366</v>
      </c>
      <c r="H5793" s="7">
        <v>207508</v>
      </c>
      <c r="I5793" s="11">
        <v>1768760</v>
      </c>
      <c r="J5793" s="132" t="s">
        <v>939</v>
      </c>
      <c r="K5793" s="133"/>
      <c r="L5793" t="str">
        <f t="shared" si="325"/>
        <v>19270</v>
      </c>
      <c r="M5793">
        <f t="shared" si="326"/>
        <v>19270</v>
      </c>
      <c r="N5793" s="37">
        <f t="shared" si="324"/>
        <v>1976268</v>
      </c>
    </row>
    <row r="5794" spans="1:14" x14ac:dyDescent="0.3">
      <c r="A5794" s="3">
        <v>7</v>
      </c>
      <c r="B5794" s="134" t="s">
        <v>9288</v>
      </c>
      <c r="C5794" s="4" t="s">
        <v>9289</v>
      </c>
      <c r="D5794" s="5">
        <v>45086</v>
      </c>
      <c r="E5794" s="6" t="s">
        <v>1368</v>
      </c>
      <c r="F5794" s="7">
        <v>2883508</v>
      </c>
      <c r="G5794" s="6" t="s">
        <v>17</v>
      </c>
      <c r="H5794" s="7">
        <v>302768</v>
      </c>
      <c r="I5794" s="136">
        <v>21784338</v>
      </c>
      <c r="J5794" s="138" t="s">
        <v>939</v>
      </c>
      <c r="K5794" s="139"/>
      <c r="L5794" t="str">
        <f t="shared" si="325"/>
        <v>34453</v>
      </c>
      <c r="M5794">
        <f t="shared" si="326"/>
        <v>34453</v>
      </c>
      <c r="N5794" s="37">
        <f t="shared" si="324"/>
        <v>2883508</v>
      </c>
    </row>
    <row r="5795" spans="1:14" x14ac:dyDescent="0.3">
      <c r="A5795" s="3">
        <v>7</v>
      </c>
      <c r="B5795" s="142"/>
      <c r="C5795" s="4" t="s">
        <v>9290</v>
      </c>
      <c r="D5795" s="5">
        <v>45093</v>
      </c>
      <c r="E5795" s="6" t="s">
        <v>1368</v>
      </c>
      <c r="F5795" s="7">
        <v>2837120</v>
      </c>
      <c r="G5795" s="6" t="s">
        <v>17</v>
      </c>
      <c r="H5795" s="7">
        <v>297898</v>
      </c>
      <c r="I5795" s="143"/>
      <c r="J5795" s="144"/>
      <c r="K5795" s="145"/>
      <c r="L5795" t="str">
        <f t="shared" si="325"/>
        <v>36089</v>
      </c>
      <c r="M5795">
        <f t="shared" si="326"/>
        <v>36089</v>
      </c>
      <c r="N5795" s="37">
        <f t="shared" si="324"/>
        <v>2837120</v>
      </c>
    </row>
    <row r="5796" spans="1:14" x14ac:dyDescent="0.3">
      <c r="A5796" s="3">
        <v>7</v>
      </c>
      <c r="B5796" s="142"/>
      <c r="C5796" s="4" t="s">
        <v>9291</v>
      </c>
      <c r="D5796" s="5">
        <v>45083</v>
      </c>
      <c r="E5796" s="6" t="s">
        <v>1368</v>
      </c>
      <c r="F5796" s="7">
        <v>2453160</v>
      </c>
      <c r="G5796" s="6" t="s">
        <v>17</v>
      </c>
      <c r="H5796" s="7">
        <v>257582</v>
      </c>
      <c r="I5796" s="143"/>
      <c r="J5796" s="144"/>
      <c r="K5796" s="145"/>
      <c r="L5796" t="str">
        <f t="shared" si="325"/>
        <v>33267</v>
      </c>
      <c r="M5796">
        <f t="shared" si="326"/>
        <v>33267</v>
      </c>
      <c r="N5796" s="37">
        <f t="shared" si="324"/>
        <v>2453160</v>
      </c>
    </row>
    <row r="5797" spans="1:14" x14ac:dyDescent="0.3">
      <c r="A5797" s="3">
        <v>7</v>
      </c>
      <c r="B5797" s="142"/>
      <c r="C5797" s="4" t="s">
        <v>9292</v>
      </c>
      <c r="D5797" s="5">
        <v>45079</v>
      </c>
      <c r="E5797" s="6" t="s">
        <v>1368</v>
      </c>
      <c r="F5797" s="7">
        <v>1804961</v>
      </c>
      <c r="G5797" s="6" t="s">
        <v>17</v>
      </c>
      <c r="H5797" s="7">
        <v>189521</v>
      </c>
      <c r="I5797" s="143"/>
      <c r="J5797" s="144"/>
      <c r="K5797" s="145"/>
      <c r="L5797" t="str">
        <f t="shared" si="325"/>
        <v>32991</v>
      </c>
      <c r="M5797">
        <f t="shared" si="326"/>
        <v>32991</v>
      </c>
      <c r="N5797" s="37">
        <f t="shared" si="324"/>
        <v>1804961</v>
      </c>
    </row>
    <row r="5798" spans="1:14" ht="25.05" x14ac:dyDescent="0.3">
      <c r="A5798" s="3">
        <v>7</v>
      </c>
      <c r="B5798" s="142"/>
      <c r="C5798" s="4" t="s">
        <v>9293</v>
      </c>
      <c r="D5798" s="5">
        <v>45083</v>
      </c>
      <c r="E5798" s="6" t="s">
        <v>1787</v>
      </c>
      <c r="F5798" s="7">
        <v>8077410</v>
      </c>
      <c r="G5798" s="6" t="s">
        <v>17</v>
      </c>
      <c r="H5798" s="7">
        <v>848128</v>
      </c>
      <c r="I5798" s="143"/>
      <c r="J5798" s="144"/>
      <c r="K5798" s="145"/>
      <c r="L5798" t="str">
        <f t="shared" si="325"/>
        <v>33266</v>
      </c>
      <c r="M5798">
        <f t="shared" si="326"/>
        <v>33266</v>
      </c>
      <c r="N5798" s="37">
        <f t="shared" si="324"/>
        <v>8077410</v>
      </c>
    </row>
    <row r="5799" spans="1:14" x14ac:dyDescent="0.3">
      <c r="A5799" s="3">
        <v>7</v>
      </c>
      <c r="B5799" s="142"/>
      <c r="C5799" s="4" t="s">
        <v>9294</v>
      </c>
      <c r="D5799" s="5">
        <v>45100</v>
      </c>
      <c r="E5799" s="6" t="s">
        <v>1368</v>
      </c>
      <c r="F5799" s="7">
        <v>3792993</v>
      </c>
      <c r="G5799" s="6" t="s">
        <v>17</v>
      </c>
      <c r="H5799" s="7">
        <v>398264</v>
      </c>
      <c r="I5799" s="143"/>
      <c r="J5799" s="144"/>
      <c r="K5799" s="145"/>
      <c r="L5799" t="str">
        <f t="shared" si="325"/>
        <v>37585</v>
      </c>
      <c r="M5799">
        <f t="shared" si="326"/>
        <v>37585</v>
      </c>
      <c r="N5799" s="37">
        <f t="shared" si="324"/>
        <v>3792993</v>
      </c>
    </row>
    <row r="5800" spans="1:14" x14ac:dyDescent="0.3">
      <c r="A5800" s="3">
        <v>7</v>
      </c>
      <c r="B5800" s="135"/>
      <c r="C5800" s="4" t="s">
        <v>9295</v>
      </c>
      <c r="D5800" s="5">
        <v>45097</v>
      </c>
      <c r="E5800" s="6" t="s">
        <v>1368</v>
      </c>
      <c r="F5800" s="7">
        <v>2490891</v>
      </c>
      <c r="G5800" s="6" t="s">
        <v>17</v>
      </c>
      <c r="H5800" s="7">
        <v>261544</v>
      </c>
      <c r="I5800" s="137"/>
      <c r="J5800" s="140"/>
      <c r="K5800" s="141"/>
      <c r="L5800" t="str">
        <f t="shared" si="325"/>
        <v>36342</v>
      </c>
      <c r="M5800">
        <f t="shared" si="326"/>
        <v>36342</v>
      </c>
      <c r="N5800" s="37">
        <f t="shared" si="324"/>
        <v>2490891</v>
      </c>
    </row>
    <row r="5801" spans="1:14" x14ac:dyDescent="0.3">
      <c r="A5801" s="3">
        <v>7</v>
      </c>
      <c r="B5801" s="134" t="s">
        <v>9296</v>
      </c>
      <c r="C5801" s="4" t="s">
        <v>9297</v>
      </c>
      <c r="D5801" s="5">
        <v>45097</v>
      </c>
      <c r="E5801" s="6" t="s">
        <v>1368</v>
      </c>
      <c r="F5801" s="7">
        <v>1832457</v>
      </c>
      <c r="G5801" s="6" t="s">
        <v>17</v>
      </c>
      <c r="H5801" s="7">
        <v>192408</v>
      </c>
      <c r="I5801" s="136">
        <v>2733415</v>
      </c>
      <c r="J5801" s="138" t="s">
        <v>952</v>
      </c>
      <c r="K5801" s="139"/>
      <c r="L5801" t="str">
        <f t="shared" si="325"/>
        <v>36343</v>
      </c>
      <c r="M5801">
        <f t="shared" si="326"/>
        <v>36343</v>
      </c>
      <c r="N5801" s="37">
        <f t="shared" si="324"/>
        <v>1832457</v>
      </c>
    </row>
    <row r="5802" spans="1:14" x14ac:dyDescent="0.3">
      <c r="A5802" s="3">
        <v>7</v>
      </c>
      <c r="B5802" s="135"/>
      <c r="C5802" s="4" t="s">
        <v>9298</v>
      </c>
      <c r="D5802" s="5">
        <v>45083</v>
      </c>
      <c r="E5802" s="6" t="s">
        <v>1368</v>
      </c>
      <c r="F5802" s="7">
        <v>1221638</v>
      </c>
      <c r="G5802" s="6" t="s">
        <v>17</v>
      </c>
      <c r="H5802" s="7">
        <v>128272</v>
      </c>
      <c r="I5802" s="137"/>
      <c r="J5802" s="140"/>
      <c r="K5802" s="141"/>
      <c r="L5802" t="str">
        <f t="shared" si="325"/>
        <v>33263</v>
      </c>
      <c r="M5802">
        <f t="shared" si="326"/>
        <v>33263</v>
      </c>
      <c r="N5802" s="37">
        <f t="shared" si="324"/>
        <v>1221638</v>
      </c>
    </row>
    <row r="5803" spans="1:14" x14ac:dyDescent="0.3">
      <c r="A5803" s="3">
        <v>7</v>
      </c>
      <c r="B5803" s="134" t="s">
        <v>9299</v>
      </c>
      <c r="C5803" s="4" t="s">
        <v>9300</v>
      </c>
      <c r="D5803" s="5">
        <v>45082</v>
      </c>
      <c r="E5803" s="6" t="s">
        <v>1365</v>
      </c>
      <c r="F5803" s="7">
        <v>1221638</v>
      </c>
      <c r="G5803" s="6" t="s">
        <v>17</v>
      </c>
      <c r="H5803" s="7">
        <v>128272</v>
      </c>
      <c r="I5803" s="136">
        <v>4394107</v>
      </c>
      <c r="J5803" s="138" t="s">
        <v>956</v>
      </c>
      <c r="K5803" s="139"/>
      <c r="L5803" t="str">
        <f t="shared" si="325"/>
        <v>33145</v>
      </c>
      <c r="M5803">
        <f t="shared" si="326"/>
        <v>33145</v>
      </c>
      <c r="N5803" s="37">
        <f t="shared" si="324"/>
        <v>1221638</v>
      </c>
    </row>
    <row r="5804" spans="1:14" x14ac:dyDescent="0.3">
      <c r="A5804" s="3">
        <v>7</v>
      </c>
      <c r="B5804" s="142"/>
      <c r="C5804" s="4" t="s">
        <v>9301</v>
      </c>
      <c r="D5804" s="5">
        <v>45089</v>
      </c>
      <c r="E5804" s="6" t="s">
        <v>1368</v>
      </c>
      <c r="F5804" s="7">
        <v>1407607</v>
      </c>
      <c r="G5804" s="6" t="s">
        <v>17</v>
      </c>
      <c r="H5804" s="7">
        <v>147799</v>
      </c>
      <c r="I5804" s="143"/>
      <c r="J5804" s="144"/>
      <c r="K5804" s="145"/>
      <c r="L5804" t="str">
        <f t="shared" si="325"/>
        <v>34621</v>
      </c>
      <c r="M5804">
        <f t="shared" si="326"/>
        <v>34621</v>
      </c>
      <c r="N5804" s="37">
        <f t="shared" si="324"/>
        <v>1407607</v>
      </c>
    </row>
    <row r="5805" spans="1:14" x14ac:dyDescent="0.3">
      <c r="A5805" s="3">
        <v>7</v>
      </c>
      <c r="B5805" s="135"/>
      <c r="C5805" s="4" t="s">
        <v>9302</v>
      </c>
      <c r="D5805" s="5">
        <v>45103</v>
      </c>
      <c r="E5805" s="6" t="s">
        <v>1368</v>
      </c>
      <c r="F5805" s="7">
        <v>2280372</v>
      </c>
      <c r="G5805" s="6" t="s">
        <v>17</v>
      </c>
      <c r="H5805" s="7">
        <v>239439</v>
      </c>
      <c r="I5805" s="137"/>
      <c r="J5805" s="140"/>
      <c r="K5805" s="141"/>
      <c r="L5805" t="str">
        <f t="shared" si="325"/>
        <v>37750</v>
      </c>
      <c r="M5805">
        <f t="shared" si="326"/>
        <v>37750</v>
      </c>
      <c r="N5805" s="37">
        <f t="shared" si="324"/>
        <v>2280372</v>
      </c>
    </row>
    <row r="5806" spans="1:14" x14ac:dyDescent="0.3">
      <c r="A5806" s="3">
        <v>7</v>
      </c>
      <c r="B5806" s="134" t="s">
        <v>9303</v>
      </c>
      <c r="C5806" s="4" t="s">
        <v>9304</v>
      </c>
      <c r="D5806" s="5">
        <v>45080</v>
      </c>
      <c r="E5806" s="6" t="s">
        <v>1368</v>
      </c>
      <c r="F5806" s="7">
        <v>2076525</v>
      </c>
      <c r="G5806" s="6" t="s">
        <v>17</v>
      </c>
      <c r="H5806" s="7">
        <v>218035</v>
      </c>
      <c r="I5806" s="136">
        <v>5284207</v>
      </c>
      <c r="J5806" s="138" t="s">
        <v>971</v>
      </c>
      <c r="K5806" s="139"/>
      <c r="L5806" t="str">
        <f t="shared" si="325"/>
        <v>33041</v>
      </c>
      <c r="M5806">
        <f t="shared" si="326"/>
        <v>33041</v>
      </c>
      <c r="N5806" s="37">
        <f t="shared" si="324"/>
        <v>2076525</v>
      </c>
    </row>
    <row r="5807" spans="1:14" x14ac:dyDescent="0.3">
      <c r="A5807" s="3">
        <v>7</v>
      </c>
      <c r="B5807" s="142"/>
      <c r="C5807" s="4" t="s">
        <v>9305</v>
      </c>
      <c r="D5807" s="5">
        <v>45094</v>
      </c>
      <c r="E5807" s="6" t="s">
        <v>1368</v>
      </c>
      <c r="F5807" s="7">
        <v>2292599</v>
      </c>
      <c r="G5807" s="6" t="s">
        <v>17</v>
      </c>
      <c r="H5807" s="7">
        <v>240723</v>
      </c>
      <c r="I5807" s="143"/>
      <c r="J5807" s="144"/>
      <c r="K5807" s="145"/>
      <c r="L5807" t="str">
        <f t="shared" si="325"/>
        <v>36205</v>
      </c>
      <c r="M5807">
        <f t="shared" si="326"/>
        <v>36205</v>
      </c>
      <c r="N5807" s="37">
        <f t="shared" si="324"/>
        <v>2292599</v>
      </c>
    </row>
    <row r="5808" spans="1:14" x14ac:dyDescent="0.3">
      <c r="A5808" s="3">
        <v>7</v>
      </c>
      <c r="B5808" s="135"/>
      <c r="C5808" s="4" t="s">
        <v>9306</v>
      </c>
      <c r="D5808" s="5">
        <v>45101</v>
      </c>
      <c r="E5808" s="6" t="s">
        <v>1368</v>
      </c>
      <c r="F5808" s="7">
        <v>1535018</v>
      </c>
      <c r="G5808" s="6" t="s">
        <v>17</v>
      </c>
      <c r="H5808" s="7">
        <v>161177</v>
      </c>
      <c r="I5808" s="137"/>
      <c r="J5808" s="140"/>
      <c r="K5808" s="141"/>
      <c r="L5808" t="str">
        <f t="shared" si="325"/>
        <v>37667</v>
      </c>
      <c r="M5808">
        <f t="shared" si="326"/>
        <v>37667</v>
      </c>
      <c r="N5808" s="37">
        <f t="shared" si="324"/>
        <v>1535018</v>
      </c>
    </row>
    <row r="5809" spans="1:14" x14ac:dyDescent="0.3">
      <c r="A5809" s="3">
        <v>7</v>
      </c>
      <c r="B5809" s="134" t="s">
        <v>9307</v>
      </c>
      <c r="C5809" s="4" t="s">
        <v>9308</v>
      </c>
      <c r="D5809" s="5">
        <v>45078</v>
      </c>
      <c r="E5809" s="6" t="s">
        <v>1368</v>
      </c>
      <c r="F5809" s="7">
        <v>2881164</v>
      </c>
      <c r="G5809" s="6" t="s">
        <v>17</v>
      </c>
      <c r="H5809" s="7">
        <v>302522</v>
      </c>
      <c r="I5809" s="136">
        <v>5743386</v>
      </c>
      <c r="J5809" s="138" t="s">
        <v>988</v>
      </c>
      <c r="K5809" s="139"/>
      <c r="L5809" t="str">
        <f t="shared" si="325"/>
        <v>32707</v>
      </c>
      <c r="M5809">
        <f t="shared" si="326"/>
        <v>32707</v>
      </c>
      <c r="N5809" s="37">
        <f t="shared" si="324"/>
        <v>2881164</v>
      </c>
    </row>
    <row r="5810" spans="1:14" x14ac:dyDescent="0.3">
      <c r="A5810" s="3">
        <v>7</v>
      </c>
      <c r="B5810" s="135"/>
      <c r="C5810" s="4" t="s">
        <v>9309</v>
      </c>
      <c r="D5810" s="5">
        <v>45091</v>
      </c>
      <c r="E5810" s="6" t="s">
        <v>1368</v>
      </c>
      <c r="F5810" s="7">
        <v>3536027</v>
      </c>
      <c r="G5810" s="6" t="s">
        <v>17</v>
      </c>
      <c r="H5810" s="7">
        <v>371283</v>
      </c>
      <c r="I5810" s="137"/>
      <c r="J5810" s="140"/>
      <c r="K5810" s="141"/>
      <c r="L5810" t="str">
        <f t="shared" si="325"/>
        <v>34814</v>
      </c>
      <c r="M5810">
        <f t="shared" si="326"/>
        <v>34814</v>
      </c>
      <c r="N5810" s="37">
        <f t="shared" si="324"/>
        <v>3536027</v>
      </c>
    </row>
    <row r="5811" spans="1:14" ht="25.05" x14ac:dyDescent="0.3">
      <c r="A5811" s="3">
        <v>7</v>
      </c>
      <c r="B5811" s="134" t="s">
        <v>9310</v>
      </c>
      <c r="C5811" s="4" t="s">
        <v>9311</v>
      </c>
      <c r="D5811" s="5">
        <v>45084</v>
      </c>
      <c r="E5811" s="6" t="s">
        <v>1787</v>
      </c>
      <c r="F5811" s="7">
        <v>435299</v>
      </c>
      <c r="G5811" s="6" t="s">
        <v>17</v>
      </c>
      <c r="H5811" s="7">
        <v>45706</v>
      </c>
      <c r="I5811" s="136">
        <v>1374466</v>
      </c>
      <c r="J5811" s="138" t="s">
        <v>996</v>
      </c>
      <c r="K5811" s="139"/>
      <c r="L5811" t="str">
        <f t="shared" si="325"/>
        <v>33344</v>
      </c>
      <c r="M5811">
        <f t="shared" si="326"/>
        <v>33344</v>
      </c>
      <c r="N5811" s="37">
        <f t="shared" si="324"/>
        <v>435299</v>
      </c>
    </row>
    <row r="5812" spans="1:14" x14ac:dyDescent="0.3">
      <c r="A5812" s="3">
        <v>7</v>
      </c>
      <c r="B5812" s="142"/>
      <c r="C5812" s="4" t="s">
        <v>9312</v>
      </c>
      <c r="D5812" s="5">
        <v>45098</v>
      </c>
      <c r="E5812" s="6" t="s">
        <v>1368</v>
      </c>
      <c r="F5812" s="7">
        <v>354728</v>
      </c>
      <c r="G5812" s="6" t="s">
        <v>17</v>
      </c>
      <c r="H5812" s="7">
        <v>37246</v>
      </c>
      <c r="I5812" s="143"/>
      <c r="J5812" s="144"/>
      <c r="K5812" s="145"/>
      <c r="L5812" t="str">
        <f t="shared" si="325"/>
        <v>36433</v>
      </c>
      <c r="M5812">
        <f t="shared" si="326"/>
        <v>36433</v>
      </c>
      <c r="N5812" s="37">
        <f t="shared" si="324"/>
        <v>354728</v>
      </c>
    </row>
    <row r="5813" spans="1:14" x14ac:dyDescent="0.3">
      <c r="A5813" s="3">
        <v>7</v>
      </c>
      <c r="B5813" s="135"/>
      <c r="C5813" s="4" t="s">
        <v>9313</v>
      </c>
      <c r="D5813" s="5">
        <v>45078</v>
      </c>
      <c r="E5813" s="6" t="s">
        <v>1368</v>
      </c>
      <c r="F5813" s="7">
        <v>745689</v>
      </c>
      <c r="G5813" s="6" t="s">
        <v>17</v>
      </c>
      <c r="H5813" s="7">
        <v>78297</v>
      </c>
      <c r="I5813" s="137"/>
      <c r="J5813" s="140"/>
      <c r="K5813" s="141"/>
      <c r="L5813" t="str">
        <f t="shared" si="325"/>
        <v>32706</v>
      </c>
      <c r="M5813">
        <f t="shared" si="326"/>
        <v>32706</v>
      </c>
      <c r="N5813" s="37">
        <f t="shared" si="324"/>
        <v>745689</v>
      </c>
    </row>
    <row r="5814" spans="1:14" ht="37.6" x14ac:dyDescent="0.3">
      <c r="A5814" s="3">
        <v>7</v>
      </c>
      <c r="B5814" s="8" t="s">
        <v>9314</v>
      </c>
      <c r="C5814" s="4" t="s">
        <v>9315</v>
      </c>
      <c r="D5814" s="5">
        <v>45103</v>
      </c>
      <c r="E5814" s="6" t="s">
        <v>1365</v>
      </c>
      <c r="F5814" s="7">
        <v>1290691</v>
      </c>
      <c r="G5814" s="6" t="s">
        <v>17</v>
      </c>
      <c r="H5814" s="7">
        <v>135523</v>
      </c>
      <c r="I5814" s="11">
        <v>1155168</v>
      </c>
      <c r="J5814" s="132" t="s">
        <v>1001</v>
      </c>
      <c r="K5814" s="133"/>
      <c r="L5814" t="str">
        <f t="shared" si="325"/>
        <v>37700</v>
      </c>
      <c r="M5814">
        <f t="shared" si="326"/>
        <v>37700</v>
      </c>
      <c r="N5814" s="37">
        <f t="shared" si="324"/>
        <v>1290691</v>
      </c>
    </row>
    <row r="5815" spans="1:14" ht="37.6" x14ac:dyDescent="0.3">
      <c r="A5815" s="3">
        <v>7</v>
      </c>
      <c r="B5815" s="8" t="s">
        <v>9316</v>
      </c>
      <c r="C5815" s="4" t="s">
        <v>9317</v>
      </c>
      <c r="D5815" s="5">
        <v>45103</v>
      </c>
      <c r="E5815" s="6" t="s">
        <v>1787</v>
      </c>
      <c r="F5815" s="7">
        <v>403871</v>
      </c>
      <c r="G5815" s="6" t="s">
        <v>17</v>
      </c>
      <c r="H5815" s="7">
        <v>42406</v>
      </c>
      <c r="I5815" s="11">
        <v>361465</v>
      </c>
      <c r="J5815" s="132" t="s">
        <v>1006</v>
      </c>
      <c r="K5815" s="133"/>
      <c r="L5815" t="str">
        <f t="shared" si="325"/>
        <v>37756</v>
      </c>
      <c r="M5815">
        <f t="shared" si="326"/>
        <v>37756</v>
      </c>
      <c r="N5815" s="37">
        <f t="shared" ref="N5815:N5878" si="327">+F5815</f>
        <v>403871</v>
      </c>
    </row>
    <row r="5816" spans="1:14" ht="37.6" x14ac:dyDescent="0.3">
      <c r="A5816" s="3">
        <v>7</v>
      </c>
      <c r="B5816" s="8" t="s">
        <v>9318</v>
      </c>
      <c r="C5816" s="4" t="s">
        <v>9319</v>
      </c>
      <c r="D5816" s="5">
        <v>45091</v>
      </c>
      <c r="E5816" s="6" t="s">
        <v>1368</v>
      </c>
      <c r="F5816" s="7">
        <v>2305380</v>
      </c>
      <c r="G5816" s="6" t="s">
        <v>17</v>
      </c>
      <c r="H5816" s="7">
        <v>242065</v>
      </c>
      <c r="I5816" s="11">
        <v>2063315</v>
      </c>
      <c r="J5816" s="132" t="s">
        <v>1014</v>
      </c>
      <c r="K5816" s="133"/>
      <c r="L5816" t="str">
        <f t="shared" si="325"/>
        <v>34800</v>
      </c>
      <c r="M5816">
        <f t="shared" si="326"/>
        <v>34800</v>
      </c>
      <c r="N5816" s="37">
        <f t="shared" si="327"/>
        <v>2305380</v>
      </c>
    </row>
    <row r="5817" spans="1:14" x14ac:dyDescent="0.3">
      <c r="A5817" s="3">
        <v>7</v>
      </c>
      <c r="B5817" s="134" t="s">
        <v>9320</v>
      </c>
      <c r="C5817" s="4" t="s">
        <v>9321</v>
      </c>
      <c r="D5817" s="5">
        <v>45090</v>
      </c>
      <c r="E5817" s="6" t="s">
        <v>1368</v>
      </c>
      <c r="F5817" s="7">
        <v>1773640</v>
      </c>
      <c r="G5817" s="6" t="s">
        <v>17</v>
      </c>
      <c r="H5817" s="7">
        <v>186232</v>
      </c>
      <c r="I5817" s="136">
        <v>4029224</v>
      </c>
      <c r="J5817" s="138" t="s">
        <v>1021</v>
      </c>
      <c r="K5817" s="139"/>
      <c r="L5817" t="str">
        <f t="shared" si="325"/>
        <v>34723</v>
      </c>
      <c r="M5817">
        <f t="shared" si="326"/>
        <v>34723</v>
      </c>
      <c r="N5817" s="37">
        <f t="shared" si="327"/>
        <v>1773640</v>
      </c>
    </row>
    <row r="5818" spans="1:14" x14ac:dyDescent="0.3">
      <c r="A5818" s="3">
        <v>7</v>
      </c>
      <c r="B5818" s="135"/>
      <c r="C5818" s="4" t="s">
        <v>9322</v>
      </c>
      <c r="D5818" s="5">
        <v>45097</v>
      </c>
      <c r="E5818" s="6" t="s">
        <v>1368</v>
      </c>
      <c r="F5818" s="7">
        <v>2728286</v>
      </c>
      <c r="G5818" s="6" t="s">
        <v>17</v>
      </c>
      <c r="H5818" s="7">
        <v>286470</v>
      </c>
      <c r="I5818" s="137"/>
      <c r="J5818" s="140"/>
      <c r="K5818" s="141"/>
      <c r="L5818" t="str">
        <f t="shared" si="325"/>
        <v>36349</v>
      </c>
      <c r="M5818">
        <f t="shared" si="326"/>
        <v>36349</v>
      </c>
      <c r="N5818" s="37">
        <f t="shared" si="327"/>
        <v>2728286</v>
      </c>
    </row>
    <row r="5819" spans="1:14" x14ac:dyDescent="0.3">
      <c r="A5819" s="3">
        <v>7</v>
      </c>
      <c r="B5819" s="134" t="s">
        <v>9323</v>
      </c>
      <c r="C5819" s="4" t="s">
        <v>9324</v>
      </c>
      <c r="D5819" s="5">
        <v>45082</v>
      </c>
      <c r="E5819" s="6" t="s">
        <v>1365</v>
      </c>
      <c r="F5819" s="7">
        <v>2837120</v>
      </c>
      <c r="G5819" s="6" t="s">
        <v>17</v>
      </c>
      <c r="H5819" s="7">
        <v>297898</v>
      </c>
      <c r="I5819" s="136">
        <v>6366072</v>
      </c>
      <c r="J5819" s="138" t="s">
        <v>1034</v>
      </c>
      <c r="K5819" s="139"/>
      <c r="L5819" t="str">
        <f t="shared" si="325"/>
        <v>33122</v>
      </c>
      <c r="M5819">
        <f t="shared" si="326"/>
        <v>33122</v>
      </c>
      <c r="N5819" s="37">
        <f t="shared" si="327"/>
        <v>2837120</v>
      </c>
    </row>
    <row r="5820" spans="1:14" ht="25.05" x14ac:dyDescent="0.3">
      <c r="A5820" s="3">
        <v>7</v>
      </c>
      <c r="B5820" s="142"/>
      <c r="C5820" s="4" t="s">
        <v>9325</v>
      </c>
      <c r="D5820" s="5">
        <v>45090</v>
      </c>
      <c r="E5820" s="6" t="s">
        <v>1378</v>
      </c>
      <c r="F5820" s="7">
        <v>2660328</v>
      </c>
      <c r="G5820" s="6" t="s">
        <v>17</v>
      </c>
      <c r="H5820" s="7">
        <v>279335</v>
      </c>
      <c r="I5820" s="143"/>
      <c r="J5820" s="144"/>
      <c r="K5820" s="145"/>
      <c r="L5820" t="str">
        <f t="shared" si="325"/>
        <v>34664</v>
      </c>
      <c r="M5820">
        <f t="shared" si="326"/>
        <v>34664</v>
      </c>
      <c r="N5820" s="37">
        <f t="shared" si="327"/>
        <v>2660328</v>
      </c>
    </row>
    <row r="5821" spans="1:14" ht="25.05" x14ac:dyDescent="0.3">
      <c r="A5821" s="3">
        <v>7</v>
      </c>
      <c r="B5821" s="135"/>
      <c r="C5821" s="4" t="s">
        <v>9326</v>
      </c>
      <c r="D5821" s="5">
        <v>45104</v>
      </c>
      <c r="E5821" s="6" t="s">
        <v>1787</v>
      </c>
      <c r="F5821" s="7">
        <v>1615482</v>
      </c>
      <c r="G5821" s="6" t="s">
        <v>17</v>
      </c>
      <c r="H5821" s="7">
        <v>169626</v>
      </c>
      <c r="I5821" s="137"/>
      <c r="J5821" s="140"/>
      <c r="K5821" s="141"/>
      <c r="L5821" t="str">
        <f t="shared" si="325"/>
        <v>37797</v>
      </c>
      <c r="M5821">
        <f t="shared" si="326"/>
        <v>37797</v>
      </c>
      <c r="N5821" s="37">
        <f t="shared" si="327"/>
        <v>1615482</v>
      </c>
    </row>
    <row r="5822" spans="1:14" ht="37.6" x14ac:dyDescent="0.3">
      <c r="A5822" s="3">
        <v>7</v>
      </c>
      <c r="B5822" s="8" t="s">
        <v>9327</v>
      </c>
      <c r="C5822" s="4" t="s">
        <v>9328</v>
      </c>
      <c r="D5822" s="5">
        <v>45097</v>
      </c>
      <c r="E5822" s="6" t="s">
        <v>1787</v>
      </c>
      <c r="F5822" s="7">
        <v>807741</v>
      </c>
      <c r="G5822" s="6" t="s">
        <v>17</v>
      </c>
      <c r="H5822" s="7">
        <v>84813</v>
      </c>
      <c r="I5822" s="11">
        <v>722928</v>
      </c>
      <c r="J5822" s="132" t="s">
        <v>1041</v>
      </c>
      <c r="K5822" s="133"/>
      <c r="L5822" t="str">
        <f t="shared" si="325"/>
        <v>36348</v>
      </c>
      <c r="M5822">
        <f t="shared" si="326"/>
        <v>36348</v>
      </c>
      <c r="N5822" s="37">
        <f t="shared" si="327"/>
        <v>807741</v>
      </c>
    </row>
    <row r="5823" spans="1:14" x14ac:dyDescent="0.3">
      <c r="A5823" s="3">
        <v>7</v>
      </c>
      <c r="B5823" s="134" t="s">
        <v>9329</v>
      </c>
      <c r="C5823" s="4" t="s">
        <v>9330</v>
      </c>
      <c r="D5823" s="5">
        <v>45100</v>
      </c>
      <c r="E5823" s="6" t="s">
        <v>1368</v>
      </c>
      <c r="F5823" s="7">
        <v>3891107</v>
      </c>
      <c r="G5823" s="6" t="s">
        <v>17</v>
      </c>
      <c r="H5823" s="7">
        <v>408566</v>
      </c>
      <c r="I5823" s="136">
        <v>7740651</v>
      </c>
      <c r="J5823" s="138" t="s">
        <v>1046</v>
      </c>
      <c r="K5823" s="139"/>
      <c r="L5823" t="str">
        <f t="shared" si="325"/>
        <v>37583</v>
      </c>
      <c r="M5823">
        <f t="shared" si="326"/>
        <v>37583</v>
      </c>
      <c r="N5823" s="37">
        <f t="shared" si="327"/>
        <v>3891107</v>
      </c>
    </row>
    <row r="5824" spans="1:14" x14ac:dyDescent="0.3">
      <c r="A5824" s="3">
        <v>7</v>
      </c>
      <c r="B5824" s="142"/>
      <c r="C5824" s="4" t="s">
        <v>9331</v>
      </c>
      <c r="D5824" s="5">
        <v>45090</v>
      </c>
      <c r="E5824" s="6" t="s">
        <v>1368</v>
      </c>
      <c r="F5824" s="7">
        <v>3339105</v>
      </c>
      <c r="G5824" s="6" t="s">
        <v>17</v>
      </c>
      <c r="H5824" s="7">
        <v>350606</v>
      </c>
      <c r="I5824" s="143"/>
      <c r="J5824" s="144"/>
      <c r="K5824" s="145"/>
      <c r="L5824" t="str">
        <f t="shared" si="325"/>
        <v>34725</v>
      </c>
      <c r="M5824">
        <f t="shared" si="326"/>
        <v>34725</v>
      </c>
      <c r="N5824" s="37">
        <f t="shared" si="327"/>
        <v>3339105</v>
      </c>
    </row>
    <row r="5825" spans="1:14" x14ac:dyDescent="0.3">
      <c r="A5825" s="3">
        <v>7</v>
      </c>
      <c r="B5825" s="135"/>
      <c r="C5825" s="4" t="s">
        <v>9332</v>
      </c>
      <c r="D5825" s="5">
        <v>45086</v>
      </c>
      <c r="E5825" s="6" t="s">
        <v>1368</v>
      </c>
      <c r="F5825" s="7">
        <v>1418560</v>
      </c>
      <c r="G5825" s="6" t="s">
        <v>17</v>
      </c>
      <c r="H5825" s="7">
        <v>148949</v>
      </c>
      <c r="I5825" s="137"/>
      <c r="J5825" s="140"/>
      <c r="K5825" s="141"/>
      <c r="L5825" t="str">
        <f t="shared" si="325"/>
        <v>34454</v>
      </c>
      <c r="M5825">
        <f t="shared" si="326"/>
        <v>34454</v>
      </c>
      <c r="N5825" s="37">
        <f t="shared" si="327"/>
        <v>1418560</v>
      </c>
    </row>
    <row r="5826" spans="1:14" x14ac:dyDescent="0.3">
      <c r="A5826" s="3">
        <v>7</v>
      </c>
      <c r="B5826" s="134" t="s">
        <v>9333</v>
      </c>
      <c r="C5826" s="4" t="s">
        <v>9334</v>
      </c>
      <c r="D5826" s="5">
        <v>45078</v>
      </c>
      <c r="E5826" s="6" t="s">
        <v>1368</v>
      </c>
      <c r="F5826" s="7">
        <v>3339105</v>
      </c>
      <c r="G5826" s="6" t="s">
        <v>17</v>
      </c>
      <c r="H5826" s="7">
        <v>350606</v>
      </c>
      <c r="I5826" s="136">
        <v>8673898</v>
      </c>
      <c r="J5826" s="138" t="s">
        <v>1052</v>
      </c>
      <c r="K5826" s="139"/>
      <c r="L5826" t="str">
        <f t="shared" si="325"/>
        <v>32697</v>
      </c>
      <c r="M5826">
        <f t="shared" si="326"/>
        <v>32697</v>
      </c>
      <c r="N5826" s="37">
        <f t="shared" si="327"/>
        <v>3339105</v>
      </c>
    </row>
    <row r="5827" spans="1:14" ht="25.05" x14ac:dyDescent="0.3">
      <c r="A5827" s="3">
        <v>7</v>
      </c>
      <c r="B5827" s="142"/>
      <c r="C5827" s="4" t="s">
        <v>9335</v>
      </c>
      <c r="D5827" s="5">
        <v>45101</v>
      </c>
      <c r="E5827" s="6" t="s">
        <v>1787</v>
      </c>
      <c r="F5827" s="7">
        <v>2117467</v>
      </c>
      <c r="G5827" s="6" t="s">
        <v>17</v>
      </c>
      <c r="H5827" s="7">
        <v>222334</v>
      </c>
      <c r="I5827" s="143"/>
      <c r="J5827" s="144"/>
      <c r="K5827" s="145"/>
      <c r="L5827" t="str">
        <f t="shared" si="325"/>
        <v>37665</v>
      </c>
      <c r="M5827">
        <f t="shared" si="326"/>
        <v>37665</v>
      </c>
      <c r="N5827" s="37">
        <f t="shared" si="327"/>
        <v>2117467</v>
      </c>
    </row>
    <row r="5828" spans="1:14" ht="25.05" x14ac:dyDescent="0.3">
      <c r="A5828" s="3">
        <v>7</v>
      </c>
      <c r="B5828" s="142"/>
      <c r="C5828" s="4" t="s">
        <v>9336</v>
      </c>
      <c r="D5828" s="5">
        <v>45084</v>
      </c>
      <c r="E5828" s="6" t="s">
        <v>1787</v>
      </c>
      <c r="F5828" s="7">
        <v>2117467</v>
      </c>
      <c r="G5828" s="6" t="s">
        <v>17</v>
      </c>
      <c r="H5828" s="7">
        <v>222334</v>
      </c>
      <c r="I5828" s="143"/>
      <c r="J5828" s="144"/>
      <c r="K5828" s="145"/>
      <c r="L5828" t="str">
        <f t="shared" si="325"/>
        <v>33348</v>
      </c>
      <c r="M5828">
        <f t="shared" si="326"/>
        <v>33348</v>
      </c>
      <c r="N5828" s="37">
        <f t="shared" si="327"/>
        <v>2117467</v>
      </c>
    </row>
    <row r="5829" spans="1:14" ht="25.05" x14ac:dyDescent="0.3">
      <c r="A5829" s="3">
        <v>7</v>
      </c>
      <c r="B5829" s="135"/>
      <c r="C5829" s="4" t="s">
        <v>9337</v>
      </c>
      <c r="D5829" s="5">
        <v>45091</v>
      </c>
      <c r="E5829" s="6" t="s">
        <v>1787</v>
      </c>
      <c r="F5829" s="7">
        <v>2117467</v>
      </c>
      <c r="G5829" s="6" t="s">
        <v>17</v>
      </c>
      <c r="H5829" s="7">
        <v>222334</v>
      </c>
      <c r="I5829" s="137"/>
      <c r="J5829" s="140"/>
      <c r="K5829" s="141"/>
      <c r="L5829" t="str">
        <f t="shared" si="325"/>
        <v>34799</v>
      </c>
      <c r="M5829">
        <f t="shared" si="326"/>
        <v>34799</v>
      </c>
      <c r="N5829" s="37">
        <f t="shared" si="327"/>
        <v>2117467</v>
      </c>
    </row>
    <row r="5830" spans="1:14" x14ac:dyDescent="0.3">
      <c r="A5830" s="3">
        <v>7</v>
      </c>
      <c r="B5830" s="134" t="s">
        <v>9338</v>
      </c>
      <c r="C5830" s="4" t="s">
        <v>9339</v>
      </c>
      <c r="D5830" s="5">
        <v>45082</v>
      </c>
      <c r="E5830" s="6" t="s">
        <v>1368</v>
      </c>
      <c r="F5830" s="7">
        <v>2029379</v>
      </c>
      <c r="G5830" s="6" t="s">
        <v>17</v>
      </c>
      <c r="H5830" s="7">
        <v>213085</v>
      </c>
      <c r="I5830" s="136">
        <v>3632588</v>
      </c>
      <c r="J5830" s="138" t="s">
        <v>1057</v>
      </c>
      <c r="K5830" s="139"/>
      <c r="L5830" t="str">
        <f t="shared" si="325"/>
        <v>33147</v>
      </c>
      <c r="M5830">
        <f t="shared" si="326"/>
        <v>33147</v>
      </c>
      <c r="N5830" s="37">
        <f t="shared" si="327"/>
        <v>2029379</v>
      </c>
    </row>
    <row r="5831" spans="1:14" x14ac:dyDescent="0.3">
      <c r="A5831" s="3">
        <v>7</v>
      </c>
      <c r="B5831" s="135"/>
      <c r="C5831" s="4" t="s">
        <v>9340</v>
      </c>
      <c r="D5831" s="5">
        <v>45096</v>
      </c>
      <c r="E5831" s="6" t="s">
        <v>1368</v>
      </c>
      <c r="F5831" s="7">
        <v>2029379</v>
      </c>
      <c r="G5831" s="6" t="s">
        <v>17</v>
      </c>
      <c r="H5831" s="7">
        <v>213085</v>
      </c>
      <c r="I5831" s="137"/>
      <c r="J5831" s="140"/>
      <c r="K5831" s="141"/>
      <c r="L5831" t="str">
        <f t="shared" ref="L5831:L5894" si="328">+RIGHT(C5831,5)</f>
        <v>36260</v>
      </c>
      <c r="M5831">
        <f t="shared" ref="M5831:M5894" si="329">+L5831*1</f>
        <v>36260</v>
      </c>
      <c r="N5831" s="37">
        <f t="shared" si="327"/>
        <v>2029379</v>
      </c>
    </row>
    <row r="5832" spans="1:14" ht="37.6" x14ac:dyDescent="0.3">
      <c r="A5832" s="3">
        <v>7</v>
      </c>
      <c r="B5832" s="8" t="s">
        <v>9341</v>
      </c>
      <c r="C5832" s="4" t="s">
        <v>9342</v>
      </c>
      <c r="D5832" s="5">
        <v>45090</v>
      </c>
      <c r="E5832" s="6" t="s">
        <v>1787</v>
      </c>
      <c r="F5832" s="7">
        <v>2897917</v>
      </c>
      <c r="G5832" s="6" t="s">
        <v>17</v>
      </c>
      <c r="H5832" s="7">
        <v>304281</v>
      </c>
      <c r="I5832" s="11">
        <v>2593636</v>
      </c>
      <c r="J5832" s="132" t="s">
        <v>1065</v>
      </c>
      <c r="K5832" s="133"/>
      <c r="L5832" t="str">
        <f t="shared" si="328"/>
        <v>34660</v>
      </c>
      <c r="M5832">
        <f t="shared" si="329"/>
        <v>34660</v>
      </c>
      <c r="N5832" s="37">
        <f t="shared" si="327"/>
        <v>2897917</v>
      </c>
    </row>
    <row r="5833" spans="1:14" x14ac:dyDescent="0.3">
      <c r="A5833" s="3">
        <v>7</v>
      </c>
      <c r="B5833" s="134" t="s">
        <v>9343</v>
      </c>
      <c r="C5833" s="4" t="s">
        <v>9344</v>
      </c>
      <c r="D5833" s="5">
        <v>45090</v>
      </c>
      <c r="E5833" s="6" t="s">
        <v>1368</v>
      </c>
      <c r="F5833" s="7">
        <v>2837120</v>
      </c>
      <c r="G5833" s="6" t="s">
        <v>17</v>
      </c>
      <c r="H5833" s="7">
        <v>297898</v>
      </c>
      <c r="I5833" s="136">
        <v>13269180</v>
      </c>
      <c r="J5833" s="138" t="s">
        <v>1070</v>
      </c>
      <c r="K5833" s="139"/>
      <c r="L5833" t="str">
        <f t="shared" si="328"/>
        <v>34717</v>
      </c>
      <c r="M5833">
        <f t="shared" si="329"/>
        <v>34717</v>
      </c>
      <c r="N5833" s="37">
        <f t="shared" si="327"/>
        <v>2837120</v>
      </c>
    </row>
    <row r="5834" spans="1:14" ht="25.05" x14ac:dyDescent="0.3">
      <c r="A5834" s="3">
        <v>7</v>
      </c>
      <c r="B5834" s="142"/>
      <c r="C5834" s="4" t="s">
        <v>9345</v>
      </c>
      <c r="D5834" s="5">
        <v>45101</v>
      </c>
      <c r="E5834" s="6" t="s">
        <v>1787</v>
      </c>
      <c r="F5834" s="7">
        <v>3230964</v>
      </c>
      <c r="G5834" s="6" t="s">
        <v>17</v>
      </c>
      <c r="H5834" s="7">
        <v>339251</v>
      </c>
      <c r="I5834" s="143"/>
      <c r="J5834" s="144"/>
      <c r="K5834" s="145"/>
      <c r="L5834" t="str">
        <f t="shared" si="328"/>
        <v>37666</v>
      </c>
      <c r="M5834">
        <f t="shared" si="329"/>
        <v>37666</v>
      </c>
      <c r="N5834" s="37">
        <f t="shared" si="327"/>
        <v>3230964</v>
      </c>
    </row>
    <row r="5835" spans="1:14" x14ac:dyDescent="0.3">
      <c r="A5835" s="3">
        <v>7</v>
      </c>
      <c r="B5835" s="142"/>
      <c r="C5835" s="4" t="s">
        <v>9346</v>
      </c>
      <c r="D5835" s="5">
        <v>45097</v>
      </c>
      <c r="E5835" s="6" t="s">
        <v>1368</v>
      </c>
      <c r="F5835" s="7">
        <v>5280605</v>
      </c>
      <c r="G5835" s="6" t="s">
        <v>17</v>
      </c>
      <c r="H5835" s="7">
        <v>554463</v>
      </c>
      <c r="I5835" s="143"/>
      <c r="J5835" s="144"/>
      <c r="K5835" s="145"/>
      <c r="L5835" t="str">
        <f t="shared" si="328"/>
        <v>36345</v>
      </c>
      <c r="M5835">
        <f t="shared" si="329"/>
        <v>36345</v>
      </c>
      <c r="N5835" s="37">
        <f t="shared" si="327"/>
        <v>5280605</v>
      </c>
    </row>
    <row r="5836" spans="1:14" ht="25.05" x14ac:dyDescent="0.3">
      <c r="A5836" s="3">
        <v>7</v>
      </c>
      <c r="B5836" s="135"/>
      <c r="C5836" s="4" t="s">
        <v>9347</v>
      </c>
      <c r="D5836" s="5">
        <v>45083</v>
      </c>
      <c r="E5836" s="6" t="s">
        <v>1787</v>
      </c>
      <c r="F5836" s="7">
        <v>3477210</v>
      </c>
      <c r="G5836" s="6" t="s">
        <v>17</v>
      </c>
      <c r="H5836" s="7">
        <v>365107</v>
      </c>
      <c r="I5836" s="137"/>
      <c r="J5836" s="140"/>
      <c r="K5836" s="141"/>
      <c r="L5836" t="str">
        <f t="shared" si="328"/>
        <v>33265</v>
      </c>
      <c r="M5836">
        <f t="shared" si="329"/>
        <v>33265</v>
      </c>
      <c r="N5836" s="37">
        <f t="shared" si="327"/>
        <v>3477210</v>
      </c>
    </row>
    <row r="5837" spans="1:14" x14ac:dyDescent="0.3">
      <c r="A5837" s="3">
        <v>7</v>
      </c>
      <c r="B5837" s="134" t="s">
        <v>9348</v>
      </c>
      <c r="C5837" s="4" t="s">
        <v>9349</v>
      </c>
      <c r="D5837" s="5">
        <v>45099</v>
      </c>
      <c r="E5837" s="6" t="s">
        <v>1365</v>
      </c>
      <c r="F5837" s="7">
        <v>1290691</v>
      </c>
      <c r="G5837" s="6" t="s">
        <v>17</v>
      </c>
      <c r="H5837" s="7">
        <v>135523</v>
      </c>
      <c r="I5837" s="136">
        <v>3831077</v>
      </c>
      <c r="J5837" s="138" t="s">
        <v>1078</v>
      </c>
      <c r="K5837" s="139"/>
      <c r="L5837" t="str">
        <f t="shared" si="328"/>
        <v>37166</v>
      </c>
      <c r="M5837">
        <f t="shared" si="329"/>
        <v>37166</v>
      </c>
      <c r="N5837" s="37">
        <f t="shared" si="327"/>
        <v>1290691</v>
      </c>
    </row>
    <row r="5838" spans="1:14" ht="25.05" x14ac:dyDescent="0.3">
      <c r="A5838" s="3">
        <v>7</v>
      </c>
      <c r="B5838" s="135"/>
      <c r="C5838" s="4" t="s">
        <v>9350</v>
      </c>
      <c r="D5838" s="5">
        <v>45090</v>
      </c>
      <c r="E5838" s="6" t="s">
        <v>1787</v>
      </c>
      <c r="F5838" s="7">
        <v>2989842</v>
      </c>
      <c r="G5838" s="6" t="s">
        <v>17</v>
      </c>
      <c r="H5838" s="7">
        <v>313933</v>
      </c>
      <c r="I5838" s="137"/>
      <c r="J5838" s="140"/>
      <c r="K5838" s="141"/>
      <c r="L5838" t="str">
        <f t="shared" si="328"/>
        <v>34680</v>
      </c>
      <c r="M5838">
        <f t="shared" si="329"/>
        <v>34680</v>
      </c>
      <c r="N5838" s="37">
        <f t="shared" si="327"/>
        <v>2989842</v>
      </c>
    </row>
    <row r="5839" spans="1:14" x14ac:dyDescent="0.3">
      <c r="A5839" s="3">
        <v>7</v>
      </c>
      <c r="B5839" s="134" t="s">
        <v>9351</v>
      </c>
      <c r="C5839" s="4" t="s">
        <v>9352</v>
      </c>
      <c r="D5839" s="5">
        <v>45091</v>
      </c>
      <c r="E5839" s="6" t="s">
        <v>1368</v>
      </c>
      <c r="F5839" s="7">
        <v>9415714</v>
      </c>
      <c r="G5839" s="6" t="s">
        <v>17</v>
      </c>
      <c r="H5839" s="7">
        <v>988650</v>
      </c>
      <c r="I5839" s="136">
        <v>30889574</v>
      </c>
      <c r="J5839" s="138" t="s">
        <v>1093</v>
      </c>
      <c r="K5839" s="139"/>
      <c r="L5839" t="str">
        <f t="shared" si="328"/>
        <v>34806</v>
      </c>
      <c r="M5839">
        <f t="shared" si="329"/>
        <v>34806</v>
      </c>
      <c r="N5839" s="37">
        <f t="shared" si="327"/>
        <v>9415714</v>
      </c>
    </row>
    <row r="5840" spans="1:14" x14ac:dyDescent="0.3">
      <c r="A5840" s="3">
        <v>7</v>
      </c>
      <c r="B5840" s="142"/>
      <c r="C5840" s="4" t="s">
        <v>9353</v>
      </c>
      <c r="D5840" s="5">
        <v>45098</v>
      </c>
      <c r="E5840" s="6" t="s">
        <v>1368</v>
      </c>
      <c r="F5840" s="7">
        <v>9415714</v>
      </c>
      <c r="G5840" s="6" t="s">
        <v>17</v>
      </c>
      <c r="H5840" s="7">
        <v>988650</v>
      </c>
      <c r="I5840" s="143"/>
      <c r="J5840" s="144"/>
      <c r="K5840" s="145"/>
      <c r="L5840" t="str">
        <f t="shared" si="328"/>
        <v>36427</v>
      </c>
      <c r="M5840">
        <f t="shared" si="329"/>
        <v>36427</v>
      </c>
      <c r="N5840" s="37">
        <f t="shared" si="327"/>
        <v>9415714</v>
      </c>
    </row>
    <row r="5841" spans="1:14" x14ac:dyDescent="0.3">
      <c r="A5841" s="3">
        <v>7</v>
      </c>
      <c r="B5841" s="142"/>
      <c r="C5841" s="4" t="s">
        <v>9354</v>
      </c>
      <c r="D5841" s="5">
        <v>45084</v>
      </c>
      <c r="E5841" s="6" t="s">
        <v>1368</v>
      </c>
      <c r="F5841" s="7">
        <v>6678210</v>
      </c>
      <c r="G5841" s="6" t="s">
        <v>17</v>
      </c>
      <c r="H5841" s="7">
        <v>701212</v>
      </c>
      <c r="I5841" s="143"/>
      <c r="J5841" s="144"/>
      <c r="K5841" s="145"/>
      <c r="L5841" t="str">
        <f t="shared" si="328"/>
        <v>33351</v>
      </c>
      <c r="M5841">
        <f t="shared" si="329"/>
        <v>33351</v>
      </c>
      <c r="N5841" s="37">
        <f t="shared" si="327"/>
        <v>6678210</v>
      </c>
    </row>
    <row r="5842" spans="1:14" x14ac:dyDescent="0.3">
      <c r="A5842" s="3">
        <v>7</v>
      </c>
      <c r="B5842" s="135"/>
      <c r="C5842" s="4" t="s">
        <v>9355</v>
      </c>
      <c r="D5842" s="5">
        <v>45078</v>
      </c>
      <c r="E5842" s="6" t="s">
        <v>1368</v>
      </c>
      <c r="F5842" s="7">
        <v>9003852</v>
      </c>
      <c r="G5842" s="6" t="s">
        <v>17</v>
      </c>
      <c r="H5842" s="7">
        <v>945404</v>
      </c>
      <c r="I5842" s="137"/>
      <c r="J5842" s="140"/>
      <c r="K5842" s="141"/>
      <c r="L5842" t="str">
        <f t="shared" si="328"/>
        <v>32701</v>
      </c>
      <c r="M5842">
        <f t="shared" si="329"/>
        <v>32701</v>
      </c>
      <c r="N5842" s="37">
        <f t="shared" si="327"/>
        <v>9003852</v>
      </c>
    </row>
    <row r="5843" spans="1:14" x14ac:dyDescent="0.3">
      <c r="A5843" s="3">
        <v>7</v>
      </c>
      <c r="B5843" s="134" t="s">
        <v>9356</v>
      </c>
      <c r="C5843" s="4" t="s">
        <v>9357</v>
      </c>
      <c r="D5843" s="5">
        <v>45101</v>
      </c>
      <c r="E5843" s="6" t="s">
        <v>1368</v>
      </c>
      <c r="F5843" s="7">
        <v>3891107</v>
      </c>
      <c r="G5843" s="6" t="s">
        <v>17</v>
      </c>
      <c r="H5843" s="7">
        <v>408566</v>
      </c>
      <c r="I5843" s="136">
        <v>5792877</v>
      </c>
      <c r="J5843" s="138" t="s">
        <v>1105</v>
      </c>
      <c r="K5843" s="139"/>
      <c r="L5843" t="str">
        <f t="shared" si="328"/>
        <v>37663</v>
      </c>
      <c r="M5843">
        <f t="shared" si="329"/>
        <v>37663</v>
      </c>
      <c r="N5843" s="37">
        <f t="shared" si="327"/>
        <v>3891107</v>
      </c>
    </row>
    <row r="5844" spans="1:14" x14ac:dyDescent="0.3">
      <c r="A5844" s="3">
        <v>7</v>
      </c>
      <c r="B5844" s="135"/>
      <c r="C5844" s="4" t="s">
        <v>9358</v>
      </c>
      <c r="D5844" s="5">
        <v>45080</v>
      </c>
      <c r="E5844" s="6" t="s">
        <v>1368</v>
      </c>
      <c r="F5844" s="7">
        <v>2581381</v>
      </c>
      <c r="G5844" s="6" t="s">
        <v>17</v>
      </c>
      <c r="H5844" s="7">
        <v>271045</v>
      </c>
      <c r="I5844" s="137"/>
      <c r="J5844" s="140"/>
      <c r="K5844" s="141"/>
      <c r="L5844" t="str">
        <f t="shared" si="328"/>
        <v>33042</v>
      </c>
      <c r="M5844">
        <f t="shared" si="329"/>
        <v>33042</v>
      </c>
      <c r="N5844" s="37">
        <f t="shared" si="327"/>
        <v>2581381</v>
      </c>
    </row>
    <row r="5845" spans="1:14" ht="25.05" x14ac:dyDescent="0.3">
      <c r="A5845" s="3">
        <v>7</v>
      </c>
      <c r="B5845" s="134" t="s">
        <v>9359</v>
      </c>
      <c r="C5845" s="4" t="s">
        <v>9360</v>
      </c>
      <c r="D5845" s="5">
        <v>45099</v>
      </c>
      <c r="E5845" s="6" t="s">
        <v>1378</v>
      </c>
      <c r="F5845" s="7">
        <v>1359743</v>
      </c>
      <c r="G5845" s="6" t="s">
        <v>17</v>
      </c>
      <c r="H5845" s="7">
        <v>142773</v>
      </c>
      <c r="I5845" s="136">
        <v>6070560</v>
      </c>
      <c r="J5845" s="138" t="s">
        <v>1111</v>
      </c>
      <c r="K5845" s="139"/>
      <c r="L5845" t="str">
        <f t="shared" si="328"/>
        <v>37157</v>
      </c>
      <c r="M5845">
        <f t="shared" si="329"/>
        <v>37157</v>
      </c>
      <c r="N5845" s="37">
        <f t="shared" si="327"/>
        <v>1359743</v>
      </c>
    </row>
    <row r="5846" spans="1:14" ht="25.05" x14ac:dyDescent="0.3">
      <c r="A5846" s="3">
        <v>7</v>
      </c>
      <c r="B5846" s="142"/>
      <c r="C5846" s="4" t="s">
        <v>9361</v>
      </c>
      <c r="D5846" s="5">
        <v>45104</v>
      </c>
      <c r="E5846" s="6" t="s">
        <v>1787</v>
      </c>
      <c r="F5846" s="7">
        <v>1359743</v>
      </c>
      <c r="G5846" s="6" t="s">
        <v>17</v>
      </c>
      <c r="H5846" s="7">
        <v>142773</v>
      </c>
      <c r="I5846" s="143"/>
      <c r="J5846" s="144"/>
      <c r="K5846" s="145"/>
      <c r="L5846" t="str">
        <f t="shared" si="328"/>
        <v>37784</v>
      </c>
      <c r="M5846">
        <f t="shared" si="329"/>
        <v>37784</v>
      </c>
      <c r="N5846" s="37">
        <f t="shared" si="327"/>
        <v>1359743</v>
      </c>
    </row>
    <row r="5847" spans="1:14" x14ac:dyDescent="0.3">
      <c r="A5847" s="3">
        <v>7</v>
      </c>
      <c r="B5847" s="135"/>
      <c r="C5847" s="4" t="s">
        <v>9362</v>
      </c>
      <c r="D5847" s="5">
        <v>45084</v>
      </c>
      <c r="E5847" s="6" t="s">
        <v>1365</v>
      </c>
      <c r="F5847" s="7">
        <v>4063263</v>
      </c>
      <c r="G5847" s="6" t="s">
        <v>17</v>
      </c>
      <c r="H5847" s="7">
        <v>426643</v>
      </c>
      <c r="I5847" s="137"/>
      <c r="J5847" s="140"/>
      <c r="K5847" s="141"/>
      <c r="L5847" t="str">
        <f t="shared" si="328"/>
        <v>33328</v>
      </c>
      <c r="M5847">
        <f t="shared" si="329"/>
        <v>33328</v>
      </c>
      <c r="N5847" s="37">
        <f t="shared" si="327"/>
        <v>4063263</v>
      </c>
    </row>
    <row r="5848" spans="1:14" x14ac:dyDescent="0.3">
      <c r="A5848" s="3">
        <v>7</v>
      </c>
      <c r="B5848" s="134" t="s">
        <v>9363</v>
      </c>
      <c r="C5848" s="4" t="s">
        <v>9364</v>
      </c>
      <c r="D5848" s="5">
        <v>45078</v>
      </c>
      <c r="E5848" s="6" t="s">
        <v>1121</v>
      </c>
      <c r="F5848" s="7">
        <v>1069686</v>
      </c>
      <c r="G5848" s="6" t="s">
        <v>17</v>
      </c>
      <c r="H5848" s="7">
        <v>112317</v>
      </c>
      <c r="I5848" s="136">
        <v>74352523</v>
      </c>
      <c r="J5848" s="138" t="s">
        <v>1122</v>
      </c>
      <c r="K5848" s="139"/>
      <c r="L5848" t="str">
        <f t="shared" si="328"/>
        <v>32795</v>
      </c>
      <c r="M5848">
        <f t="shared" si="329"/>
        <v>32795</v>
      </c>
      <c r="N5848" s="37">
        <f t="shared" si="327"/>
        <v>1069686</v>
      </c>
    </row>
    <row r="5849" spans="1:14" x14ac:dyDescent="0.3">
      <c r="A5849" s="3">
        <v>7</v>
      </c>
      <c r="B5849" s="142"/>
      <c r="C5849" s="4" t="s">
        <v>9365</v>
      </c>
      <c r="D5849" s="5">
        <v>45087</v>
      </c>
      <c r="E5849" s="6" t="s">
        <v>1121</v>
      </c>
      <c r="F5849" s="7">
        <v>2314313</v>
      </c>
      <c r="G5849" s="6" t="s">
        <v>17</v>
      </c>
      <c r="H5849" s="7">
        <v>243003</v>
      </c>
      <c r="I5849" s="143"/>
      <c r="J5849" s="144"/>
      <c r="K5849" s="145"/>
      <c r="L5849" t="str">
        <f t="shared" si="328"/>
        <v>34538</v>
      </c>
      <c r="M5849">
        <f t="shared" si="329"/>
        <v>34538</v>
      </c>
      <c r="N5849" s="37">
        <f t="shared" si="327"/>
        <v>2314313</v>
      </c>
    </row>
    <row r="5850" spans="1:14" x14ac:dyDescent="0.3">
      <c r="A5850" s="3">
        <v>7</v>
      </c>
      <c r="B5850" s="142"/>
      <c r="C5850" s="4" t="s">
        <v>9366</v>
      </c>
      <c r="D5850" s="5">
        <v>45106</v>
      </c>
      <c r="E5850" s="6" t="s">
        <v>1121</v>
      </c>
      <c r="F5850" s="7">
        <v>2715911</v>
      </c>
      <c r="G5850" s="6" t="s">
        <v>17</v>
      </c>
      <c r="H5850" s="7">
        <v>285171</v>
      </c>
      <c r="I5850" s="143"/>
      <c r="J5850" s="144"/>
      <c r="K5850" s="145"/>
      <c r="L5850" t="str">
        <f t="shared" si="328"/>
        <v>39008</v>
      </c>
      <c r="M5850">
        <f t="shared" si="329"/>
        <v>39008</v>
      </c>
      <c r="N5850" s="37">
        <f t="shared" si="327"/>
        <v>2715911</v>
      </c>
    </row>
    <row r="5851" spans="1:14" x14ac:dyDescent="0.3">
      <c r="A5851" s="3">
        <v>7</v>
      </c>
      <c r="B5851" s="142"/>
      <c r="C5851" s="4" t="s">
        <v>9367</v>
      </c>
      <c r="D5851" s="5">
        <v>45087</v>
      </c>
      <c r="E5851" s="6" t="s">
        <v>1121</v>
      </c>
      <c r="F5851" s="7">
        <v>1723214</v>
      </c>
      <c r="G5851" s="6" t="s">
        <v>17</v>
      </c>
      <c r="H5851" s="7">
        <v>180937</v>
      </c>
      <c r="I5851" s="143"/>
      <c r="J5851" s="144"/>
      <c r="K5851" s="145"/>
      <c r="L5851" t="str">
        <f t="shared" si="328"/>
        <v>34536</v>
      </c>
      <c r="M5851">
        <f t="shared" si="329"/>
        <v>34536</v>
      </c>
      <c r="N5851" s="37">
        <f t="shared" si="327"/>
        <v>1723214</v>
      </c>
    </row>
    <row r="5852" spans="1:14" x14ac:dyDescent="0.3">
      <c r="A5852" s="3">
        <v>7</v>
      </c>
      <c r="B5852" s="142"/>
      <c r="C5852" s="4" t="s">
        <v>9368</v>
      </c>
      <c r="D5852" s="5">
        <v>45085</v>
      </c>
      <c r="E5852" s="6" t="s">
        <v>1121</v>
      </c>
      <c r="F5852" s="7">
        <v>1423065</v>
      </c>
      <c r="G5852" s="6" t="s">
        <v>17</v>
      </c>
      <c r="H5852" s="7">
        <v>149422</v>
      </c>
      <c r="I5852" s="143"/>
      <c r="J5852" s="144"/>
      <c r="K5852" s="145"/>
      <c r="L5852" t="str">
        <f t="shared" si="328"/>
        <v>34301</v>
      </c>
      <c r="M5852">
        <f t="shared" si="329"/>
        <v>34301</v>
      </c>
      <c r="N5852" s="37">
        <f t="shared" si="327"/>
        <v>1423065</v>
      </c>
    </row>
    <row r="5853" spans="1:14" x14ac:dyDescent="0.3">
      <c r="A5853" s="3">
        <v>7</v>
      </c>
      <c r="B5853" s="142"/>
      <c r="C5853" s="4" t="s">
        <v>9369</v>
      </c>
      <c r="D5853" s="5">
        <v>45097</v>
      </c>
      <c r="E5853" s="6" t="s">
        <v>1121</v>
      </c>
      <c r="F5853" s="7">
        <v>1547479</v>
      </c>
      <c r="G5853" s="6" t="s">
        <v>17</v>
      </c>
      <c r="H5853" s="7">
        <v>162485</v>
      </c>
      <c r="I5853" s="143"/>
      <c r="J5853" s="144"/>
      <c r="K5853" s="145"/>
      <c r="L5853" t="str">
        <f t="shared" si="328"/>
        <v>36320</v>
      </c>
      <c r="M5853">
        <f t="shared" si="329"/>
        <v>36320</v>
      </c>
      <c r="N5853" s="37">
        <f t="shared" si="327"/>
        <v>1547479</v>
      </c>
    </row>
    <row r="5854" spans="1:14" x14ac:dyDescent="0.3">
      <c r="A5854" s="3">
        <v>7</v>
      </c>
      <c r="B5854" s="142"/>
      <c r="C5854" s="4" t="s">
        <v>9370</v>
      </c>
      <c r="D5854" s="5">
        <v>45099</v>
      </c>
      <c r="E5854" s="6" t="s">
        <v>1121</v>
      </c>
      <c r="F5854" s="7">
        <v>1328880</v>
      </c>
      <c r="G5854" s="6" t="s">
        <v>17</v>
      </c>
      <c r="H5854" s="7">
        <v>139532</v>
      </c>
      <c r="I5854" s="143"/>
      <c r="J5854" s="144"/>
      <c r="K5854" s="145"/>
      <c r="L5854" t="str">
        <f t="shared" si="328"/>
        <v>37021</v>
      </c>
      <c r="M5854">
        <f t="shared" si="329"/>
        <v>37021</v>
      </c>
      <c r="N5854" s="37">
        <f t="shared" si="327"/>
        <v>1328880</v>
      </c>
    </row>
    <row r="5855" spans="1:14" x14ac:dyDescent="0.3">
      <c r="A5855" s="3">
        <v>7</v>
      </c>
      <c r="B5855" s="142"/>
      <c r="C5855" s="4" t="s">
        <v>9371</v>
      </c>
      <c r="D5855" s="5">
        <v>45099</v>
      </c>
      <c r="E5855" s="6" t="s">
        <v>1121</v>
      </c>
      <c r="F5855" s="7">
        <v>1407607</v>
      </c>
      <c r="G5855" s="6" t="s">
        <v>17</v>
      </c>
      <c r="H5855" s="7">
        <v>147799</v>
      </c>
      <c r="I5855" s="143"/>
      <c r="J5855" s="144"/>
      <c r="K5855" s="145"/>
      <c r="L5855" t="str">
        <f t="shared" si="328"/>
        <v>37018</v>
      </c>
      <c r="M5855">
        <f t="shared" si="329"/>
        <v>37018</v>
      </c>
      <c r="N5855" s="37">
        <f t="shared" si="327"/>
        <v>1407607</v>
      </c>
    </row>
    <row r="5856" spans="1:14" x14ac:dyDescent="0.3">
      <c r="A5856" s="3">
        <v>7</v>
      </c>
      <c r="B5856" s="142"/>
      <c r="C5856" s="4" t="s">
        <v>9372</v>
      </c>
      <c r="D5856" s="5">
        <v>45104</v>
      </c>
      <c r="E5856" s="6" t="s">
        <v>1121</v>
      </c>
      <c r="F5856" s="7">
        <v>2215348</v>
      </c>
      <c r="G5856" s="6" t="s">
        <v>17</v>
      </c>
      <c r="H5856" s="7">
        <v>232612</v>
      </c>
      <c r="I5856" s="143"/>
      <c r="J5856" s="144"/>
      <c r="K5856" s="145"/>
      <c r="L5856" t="str">
        <f t="shared" si="328"/>
        <v>37838</v>
      </c>
      <c r="M5856">
        <f t="shared" si="329"/>
        <v>37838</v>
      </c>
      <c r="N5856" s="37">
        <f t="shared" si="327"/>
        <v>2215348</v>
      </c>
    </row>
    <row r="5857" spans="1:14" x14ac:dyDescent="0.3">
      <c r="A5857" s="3">
        <v>7</v>
      </c>
      <c r="B5857" s="142"/>
      <c r="C5857" s="4" t="s">
        <v>9373</v>
      </c>
      <c r="D5857" s="5">
        <v>45078</v>
      </c>
      <c r="E5857" s="6" t="s">
        <v>1121</v>
      </c>
      <c r="F5857" s="7">
        <v>1087974</v>
      </c>
      <c r="G5857" s="6" t="s">
        <v>17</v>
      </c>
      <c r="H5857" s="7">
        <v>114237</v>
      </c>
      <c r="I5857" s="143"/>
      <c r="J5857" s="144"/>
      <c r="K5857" s="145"/>
      <c r="L5857" t="str">
        <f t="shared" si="328"/>
        <v>32715</v>
      </c>
      <c r="M5857">
        <f t="shared" si="329"/>
        <v>32715</v>
      </c>
      <c r="N5857" s="37">
        <f t="shared" si="327"/>
        <v>1087974</v>
      </c>
    </row>
    <row r="5858" spans="1:14" x14ac:dyDescent="0.3">
      <c r="A5858" s="3">
        <v>7</v>
      </c>
      <c r="B5858" s="142"/>
      <c r="C5858" s="4" t="s">
        <v>9374</v>
      </c>
      <c r="D5858" s="5">
        <v>45082</v>
      </c>
      <c r="E5858" s="6" t="s">
        <v>1121</v>
      </c>
      <c r="F5858" s="7">
        <v>1295195</v>
      </c>
      <c r="G5858" s="6" t="s">
        <v>17</v>
      </c>
      <c r="H5858" s="7">
        <v>135995</v>
      </c>
      <c r="I5858" s="143"/>
      <c r="J5858" s="144"/>
      <c r="K5858" s="145"/>
      <c r="L5858" t="str">
        <f t="shared" si="328"/>
        <v>33131</v>
      </c>
      <c r="M5858">
        <f t="shared" si="329"/>
        <v>33131</v>
      </c>
      <c r="N5858" s="37">
        <f t="shared" si="327"/>
        <v>1295195</v>
      </c>
    </row>
    <row r="5859" spans="1:14" x14ac:dyDescent="0.3">
      <c r="A5859" s="3">
        <v>7</v>
      </c>
      <c r="B5859" s="142"/>
      <c r="C5859" s="4" t="s">
        <v>9375</v>
      </c>
      <c r="D5859" s="5">
        <v>45094</v>
      </c>
      <c r="E5859" s="6" t="s">
        <v>1121</v>
      </c>
      <c r="F5859" s="7">
        <v>1335235</v>
      </c>
      <c r="G5859" s="6" t="s">
        <v>17</v>
      </c>
      <c r="H5859" s="7">
        <v>140200</v>
      </c>
      <c r="I5859" s="143"/>
      <c r="J5859" s="144"/>
      <c r="K5859" s="145"/>
      <c r="L5859" t="str">
        <f t="shared" si="328"/>
        <v>36194</v>
      </c>
      <c r="M5859">
        <f t="shared" si="329"/>
        <v>36194</v>
      </c>
      <c r="N5859" s="37">
        <f t="shared" si="327"/>
        <v>1335235</v>
      </c>
    </row>
    <row r="5860" spans="1:14" x14ac:dyDescent="0.3">
      <c r="A5860" s="3">
        <v>7</v>
      </c>
      <c r="B5860" s="142"/>
      <c r="C5860" s="4" t="s">
        <v>9376</v>
      </c>
      <c r="D5860" s="5">
        <v>45094</v>
      </c>
      <c r="E5860" s="6" t="s">
        <v>1121</v>
      </c>
      <c r="F5860" s="7">
        <v>679872</v>
      </c>
      <c r="G5860" s="6" t="s">
        <v>17</v>
      </c>
      <c r="H5860" s="7">
        <v>71387</v>
      </c>
      <c r="I5860" s="143"/>
      <c r="J5860" s="144"/>
      <c r="K5860" s="145"/>
      <c r="L5860" t="str">
        <f t="shared" si="328"/>
        <v>36197</v>
      </c>
      <c r="M5860">
        <f t="shared" si="329"/>
        <v>36197</v>
      </c>
      <c r="N5860" s="37">
        <f t="shared" si="327"/>
        <v>679872</v>
      </c>
    </row>
    <row r="5861" spans="1:14" x14ac:dyDescent="0.3">
      <c r="A5861" s="3">
        <v>7</v>
      </c>
      <c r="B5861" s="142"/>
      <c r="C5861" s="4" t="s">
        <v>9377</v>
      </c>
      <c r="D5861" s="5">
        <v>45097</v>
      </c>
      <c r="E5861" s="6" t="s">
        <v>1121</v>
      </c>
      <c r="F5861" s="7">
        <v>2166903</v>
      </c>
      <c r="G5861" s="6" t="s">
        <v>17</v>
      </c>
      <c r="H5861" s="7">
        <v>227525</v>
      </c>
      <c r="I5861" s="143"/>
      <c r="J5861" s="144"/>
      <c r="K5861" s="145"/>
      <c r="L5861" t="str">
        <f t="shared" si="328"/>
        <v>36318</v>
      </c>
      <c r="M5861">
        <f t="shared" si="329"/>
        <v>36318</v>
      </c>
      <c r="N5861" s="37">
        <f t="shared" si="327"/>
        <v>2166903</v>
      </c>
    </row>
    <row r="5862" spans="1:14" x14ac:dyDescent="0.3">
      <c r="A5862" s="3">
        <v>7</v>
      </c>
      <c r="B5862" s="142"/>
      <c r="C5862" s="4" t="s">
        <v>9378</v>
      </c>
      <c r="D5862" s="5">
        <v>45104</v>
      </c>
      <c r="E5862" s="6" t="s">
        <v>1121</v>
      </c>
      <c r="F5862" s="7">
        <v>1476660</v>
      </c>
      <c r="G5862" s="6" t="s">
        <v>17</v>
      </c>
      <c r="H5862" s="7">
        <v>155049</v>
      </c>
      <c r="I5862" s="143"/>
      <c r="J5862" s="144"/>
      <c r="K5862" s="145"/>
      <c r="L5862" t="str">
        <f t="shared" si="328"/>
        <v>37814</v>
      </c>
      <c r="M5862">
        <f t="shared" si="329"/>
        <v>37814</v>
      </c>
      <c r="N5862" s="37">
        <f t="shared" si="327"/>
        <v>1476660</v>
      </c>
    </row>
    <row r="5863" spans="1:14" x14ac:dyDescent="0.3">
      <c r="A5863" s="3">
        <v>7</v>
      </c>
      <c r="B5863" s="142"/>
      <c r="C5863" s="4" t="s">
        <v>9379</v>
      </c>
      <c r="D5863" s="5">
        <v>45104</v>
      </c>
      <c r="E5863" s="6" t="s">
        <v>1121</v>
      </c>
      <c r="F5863" s="7">
        <v>770362</v>
      </c>
      <c r="G5863" s="6" t="s">
        <v>17</v>
      </c>
      <c r="H5863" s="7">
        <v>80888</v>
      </c>
      <c r="I5863" s="143"/>
      <c r="J5863" s="144"/>
      <c r="K5863" s="145"/>
      <c r="L5863" t="str">
        <f t="shared" si="328"/>
        <v>37815</v>
      </c>
      <c r="M5863">
        <f t="shared" si="329"/>
        <v>37815</v>
      </c>
      <c r="N5863" s="37">
        <f t="shared" si="327"/>
        <v>770362</v>
      </c>
    </row>
    <row r="5864" spans="1:14" x14ac:dyDescent="0.3">
      <c r="A5864" s="3">
        <v>7</v>
      </c>
      <c r="B5864" s="142"/>
      <c r="C5864" s="4" t="s">
        <v>9380</v>
      </c>
      <c r="D5864" s="5">
        <v>45104</v>
      </c>
      <c r="E5864" s="6" t="s">
        <v>1121</v>
      </c>
      <c r="F5864" s="7">
        <v>1535716</v>
      </c>
      <c r="G5864" s="6" t="s">
        <v>17</v>
      </c>
      <c r="H5864" s="7">
        <v>161250</v>
      </c>
      <c r="I5864" s="143"/>
      <c r="J5864" s="144"/>
      <c r="K5864" s="145"/>
      <c r="L5864" t="str">
        <f t="shared" si="328"/>
        <v>37812</v>
      </c>
      <c r="M5864">
        <f t="shared" si="329"/>
        <v>37812</v>
      </c>
      <c r="N5864" s="37">
        <f t="shared" si="327"/>
        <v>1535716</v>
      </c>
    </row>
    <row r="5865" spans="1:14" x14ac:dyDescent="0.3">
      <c r="A5865" s="3">
        <v>7</v>
      </c>
      <c r="B5865" s="142"/>
      <c r="C5865" s="4" t="s">
        <v>9381</v>
      </c>
      <c r="D5865" s="5">
        <v>45104</v>
      </c>
      <c r="E5865" s="6" t="s">
        <v>1121</v>
      </c>
      <c r="F5865" s="7">
        <v>1408305</v>
      </c>
      <c r="G5865" s="6" t="s">
        <v>17</v>
      </c>
      <c r="H5865" s="7">
        <v>147872</v>
      </c>
      <c r="I5865" s="143"/>
      <c r="J5865" s="144"/>
      <c r="K5865" s="145"/>
      <c r="L5865" t="str">
        <f t="shared" si="328"/>
        <v>37837</v>
      </c>
      <c r="M5865">
        <f t="shared" si="329"/>
        <v>37837</v>
      </c>
      <c r="N5865" s="37">
        <f t="shared" si="327"/>
        <v>1408305</v>
      </c>
    </row>
    <row r="5866" spans="1:14" x14ac:dyDescent="0.3">
      <c r="A5866" s="3">
        <v>7</v>
      </c>
      <c r="B5866" s="142"/>
      <c r="C5866" s="4" t="s">
        <v>9382</v>
      </c>
      <c r="D5866" s="5">
        <v>45078</v>
      </c>
      <c r="E5866" s="6" t="s">
        <v>1121</v>
      </c>
      <c r="F5866" s="7">
        <v>2422981</v>
      </c>
      <c r="G5866" s="6" t="s">
        <v>17</v>
      </c>
      <c r="H5866" s="7">
        <v>254413</v>
      </c>
      <c r="I5866" s="143"/>
      <c r="J5866" s="144"/>
      <c r="K5866" s="145"/>
      <c r="L5866" t="str">
        <f t="shared" si="328"/>
        <v>32714</v>
      </c>
      <c r="M5866">
        <f t="shared" si="329"/>
        <v>32714</v>
      </c>
      <c r="N5866" s="37">
        <f t="shared" si="327"/>
        <v>2422981</v>
      </c>
    </row>
    <row r="5867" spans="1:14" x14ac:dyDescent="0.3">
      <c r="A5867" s="3">
        <v>7</v>
      </c>
      <c r="B5867" s="142"/>
      <c r="C5867" s="4" t="s">
        <v>9383</v>
      </c>
      <c r="D5867" s="5">
        <v>45099</v>
      </c>
      <c r="E5867" s="6" t="s">
        <v>1121</v>
      </c>
      <c r="F5867" s="7">
        <v>844954</v>
      </c>
      <c r="G5867" s="6" t="s">
        <v>17</v>
      </c>
      <c r="H5867" s="7">
        <v>88720</v>
      </c>
      <c r="I5867" s="143"/>
      <c r="J5867" s="144"/>
      <c r="K5867" s="145"/>
      <c r="L5867" t="str">
        <f t="shared" si="328"/>
        <v>37017</v>
      </c>
      <c r="M5867">
        <f t="shared" si="329"/>
        <v>37017</v>
      </c>
      <c r="N5867" s="37">
        <f t="shared" si="327"/>
        <v>844954</v>
      </c>
    </row>
    <row r="5868" spans="1:14" x14ac:dyDescent="0.3">
      <c r="A5868" s="3">
        <v>7</v>
      </c>
      <c r="B5868" s="142"/>
      <c r="C5868" s="4" t="s">
        <v>9384</v>
      </c>
      <c r="D5868" s="5">
        <v>45099</v>
      </c>
      <c r="E5868" s="6" t="s">
        <v>1121</v>
      </c>
      <c r="F5868" s="7">
        <v>2046997</v>
      </c>
      <c r="G5868" s="6" t="s">
        <v>17</v>
      </c>
      <c r="H5868" s="7">
        <v>214935</v>
      </c>
      <c r="I5868" s="143"/>
      <c r="J5868" s="144"/>
      <c r="K5868" s="145"/>
      <c r="L5868" t="str">
        <f t="shared" si="328"/>
        <v>37044</v>
      </c>
      <c r="M5868">
        <f t="shared" si="329"/>
        <v>37044</v>
      </c>
      <c r="N5868" s="37">
        <f t="shared" si="327"/>
        <v>2046997</v>
      </c>
    </row>
    <row r="5869" spans="1:14" x14ac:dyDescent="0.3">
      <c r="A5869" s="3">
        <v>7</v>
      </c>
      <c r="B5869" s="142"/>
      <c r="C5869" s="4" t="s">
        <v>9385</v>
      </c>
      <c r="D5869" s="5">
        <v>45104</v>
      </c>
      <c r="E5869" s="6" t="s">
        <v>1121</v>
      </c>
      <c r="F5869" s="7">
        <v>1057678</v>
      </c>
      <c r="G5869" s="6" t="s">
        <v>17</v>
      </c>
      <c r="H5869" s="7">
        <v>111056</v>
      </c>
      <c r="I5869" s="143"/>
      <c r="J5869" s="144"/>
      <c r="K5869" s="145"/>
      <c r="L5869" t="str">
        <f t="shared" si="328"/>
        <v>37841</v>
      </c>
      <c r="M5869">
        <f t="shared" si="329"/>
        <v>37841</v>
      </c>
      <c r="N5869" s="37">
        <f t="shared" si="327"/>
        <v>1057678</v>
      </c>
    </row>
    <row r="5870" spans="1:14" x14ac:dyDescent="0.3">
      <c r="A5870" s="3">
        <v>7</v>
      </c>
      <c r="B5870" s="142"/>
      <c r="C5870" s="4" t="s">
        <v>9386</v>
      </c>
      <c r="D5870" s="5">
        <v>45104</v>
      </c>
      <c r="E5870" s="6" t="s">
        <v>1121</v>
      </c>
      <c r="F5870" s="7">
        <v>1014690</v>
      </c>
      <c r="G5870" s="6" t="s">
        <v>17</v>
      </c>
      <c r="H5870" s="7">
        <v>106542</v>
      </c>
      <c r="I5870" s="143"/>
      <c r="J5870" s="144"/>
      <c r="K5870" s="145"/>
      <c r="L5870" t="str">
        <f t="shared" si="328"/>
        <v>37835</v>
      </c>
      <c r="M5870">
        <f t="shared" si="329"/>
        <v>37835</v>
      </c>
      <c r="N5870" s="37">
        <f t="shared" si="327"/>
        <v>1014690</v>
      </c>
    </row>
    <row r="5871" spans="1:14" x14ac:dyDescent="0.3">
      <c r="A5871" s="3">
        <v>7</v>
      </c>
      <c r="B5871" s="142"/>
      <c r="C5871" s="4" t="s">
        <v>9387</v>
      </c>
      <c r="D5871" s="5">
        <v>45078</v>
      </c>
      <c r="E5871" s="6" t="s">
        <v>1121</v>
      </c>
      <c r="F5871" s="7">
        <v>1571655</v>
      </c>
      <c r="G5871" s="6" t="s">
        <v>17</v>
      </c>
      <c r="H5871" s="7">
        <v>165024</v>
      </c>
      <c r="I5871" s="143"/>
      <c r="J5871" s="144"/>
      <c r="K5871" s="145"/>
      <c r="L5871" t="str">
        <f t="shared" si="328"/>
        <v>32713</v>
      </c>
      <c r="M5871">
        <f t="shared" si="329"/>
        <v>32713</v>
      </c>
      <c r="N5871" s="37">
        <f t="shared" si="327"/>
        <v>1571655</v>
      </c>
    </row>
    <row r="5872" spans="1:14" x14ac:dyDescent="0.3">
      <c r="A5872" s="3">
        <v>7</v>
      </c>
      <c r="B5872" s="142"/>
      <c r="C5872" s="4" t="s">
        <v>9388</v>
      </c>
      <c r="D5872" s="5">
        <v>45083</v>
      </c>
      <c r="E5872" s="6" t="s">
        <v>1121</v>
      </c>
      <c r="F5872" s="7">
        <v>1071488</v>
      </c>
      <c r="G5872" s="6" t="s">
        <v>17</v>
      </c>
      <c r="H5872" s="7">
        <v>112506</v>
      </c>
      <c r="I5872" s="143"/>
      <c r="J5872" s="144"/>
      <c r="K5872" s="145"/>
      <c r="L5872" t="str">
        <f t="shared" si="328"/>
        <v>33208</v>
      </c>
      <c r="M5872">
        <f t="shared" si="329"/>
        <v>33208</v>
      </c>
      <c r="N5872" s="37">
        <f t="shared" si="327"/>
        <v>1071488</v>
      </c>
    </row>
    <row r="5873" spans="1:14" x14ac:dyDescent="0.3">
      <c r="A5873" s="3">
        <v>7</v>
      </c>
      <c r="B5873" s="142"/>
      <c r="C5873" s="4" t="s">
        <v>9389</v>
      </c>
      <c r="D5873" s="5">
        <v>45087</v>
      </c>
      <c r="E5873" s="6" t="s">
        <v>1121</v>
      </c>
      <c r="F5873" s="7">
        <v>1259715</v>
      </c>
      <c r="G5873" s="6" t="s">
        <v>17</v>
      </c>
      <c r="H5873" s="7">
        <v>132270</v>
      </c>
      <c r="I5873" s="143"/>
      <c r="J5873" s="144"/>
      <c r="K5873" s="145"/>
      <c r="L5873" t="str">
        <f t="shared" si="328"/>
        <v>34535</v>
      </c>
      <c r="M5873">
        <f t="shared" si="329"/>
        <v>34535</v>
      </c>
      <c r="N5873" s="37">
        <f t="shared" si="327"/>
        <v>1259715</v>
      </c>
    </row>
    <row r="5874" spans="1:14" x14ac:dyDescent="0.3">
      <c r="A5874" s="3">
        <v>7</v>
      </c>
      <c r="B5874" s="142"/>
      <c r="C5874" s="4" t="s">
        <v>9390</v>
      </c>
      <c r="D5874" s="5">
        <v>45083</v>
      </c>
      <c r="E5874" s="6" t="s">
        <v>1121</v>
      </c>
      <c r="F5874" s="7">
        <v>922212</v>
      </c>
      <c r="G5874" s="6" t="s">
        <v>17</v>
      </c>
      <c r="H5874" s="7">
        <v>96832</v>
      </c>
      <c r="I5874" s="143"/>
      <c r="J5874" s="144"/>
      <c r="K5874" s="145"/>
      <c r="L5874" t="str">
        <f t="shared" si="328"/>
        <v>33231</v>
      </c>
      <c r="M5874">
        <f t="shared" si="329"/>
        <v>33231</v>
      </c>
      <c r="N5874" s="37">
        <f t="shared" si="327"/>
        <v>922212</v>
      </c>
    </row>
    <row r="5875" spans="1:14" x14ac:dyDescent="0.3">
      <c r="A5875" s="3">
        <v>7</v>
      </c>
      <c r="B5875" s="142"/>
      <c r="C5875" s="4" t="s">
        <v>9391</v>
      </c>
      <c r="D5875" s="5">
        <v>45094</v>
      </c>
      <c r="E5875" s="6" t="s">
        <v>1121</v>
      </c>
      <c r="F5875" s="7">
        <v>1200659</v>
      </c>
      <c r="G5875" s="6" t="s">
        <v>17</v>
      </c>
      <c r="H5875" s="7">
        <v>126069</v>
      </c>
      <c r="I5875" s="143"/>
      <c r="J5875" s="144"/>
      <c r="K5875" s="145"/>
      <c r="L5875" t="str">
        <f t="shared" si="328"/>
        <v>36193</v>
      </c>
      <c r="M5875">
        <f t="shared" si="329"/>
        <v>36193</v>
      </c>
      <c r="N5875" s="37">
        <f t="shared" si="327"/>
        <v>1200659</v>
      </c>
    </row>
    <row r="5876" spans="1:14" x14ac:dyDescent="0.3">
      <c r="A5876" s="3">
        <v>7</v>
      </c>
      <c r="B5876" s="142"/>
      <c r="C5876" s="4" t="s">
        <v>9392</v>
      </c>
      <c r="D5876" s="5">
        <v>45090</v>
      </c>
      <c r="E5876" s="6" t="s">
        <v>1121</v>
      </c>
      <c r="F5876" s="7">
        <v>1014690</v>
      </c>
      <c r="G5876" s="6" t="s">
        <v>17</v>
      </c>
      <c r="H5876" s="7">
        <v>106542</v>
      </c>
      <c r="I5876" s="143"/>
      <c r="J5876" s="144"/>
      <c r="K5876" s="145"/>
      <c r="L5876" t="str">
        <f t="shared" si="328"/>
        <v>34701</v>
      </c>
      <c r="M5876">
        <f t="shared" si="329"/>
        <v>34701</v>
      </c>
      <c r="N5876" s="37">
        <f t="shared" si="327"/>
        <v>1014690</v>
      </c>
    </row>
    <row r="5877" spans="1:14" x14ac:dyDescent="0.3">
      <c r="A5877" s="3">
        <v>7</v>
      </c>
      <c r="B5877" s="142"/>
      <c r="C5877" s="4" t="s">
        <v>9393</v>
      </c>
      <c r="D5877" s="5">
        <v>45104</v>
      </c>
      <c r="E5877" s="6" t="s">
        <v>1121</v>
      </c>
      <c r="F5877" s="7">
        <v>1811478</v>
      </c>
      <c r="G5877" s="6" t="s">
        <v>17</v>
      </c>
      <c r="H5877" s="7">
        <v>190205</v>
      </c>
      <c r="I5877" s="143"/>
      <c r="J5877" s="144"/>
      <c r="K5877" s="145"/>
      <c r="L5877" t="str">
        <f t="shared" si="328"/>
        <v>37813</v>
      </c>
      <c r="M5877">
        <f t="shared" si="329"/>
        <v>37813</v>
      </c>
      <c r="N5877" s="37">
        <f t="shared" si="327"/>
        <v>1811478</v>
      </c>
    </row>
    <row r="5878" spans="1:14" x14ac:dyDescent="0.3">
      <c r="A5878" s="3">
        <v>7</v>
      </c>
      <c r="B5878" s="142"/>
      <c r="C5878" s="4" t="s">
        <v>9394</v>
      </c>
      <c r="D5878" s="5">
        <v>45085</v>
      </c>
      <c r="E5878" s="6" t="s">
        <v>1121</v>
      </c>
      <c r="F5878" s="7">
        <v>807741</v>
      </c>
      <c r="G5878" s="6" t="s">
        <v>17</v>
      </c>
      <c r="H5878" s="7">
        <v>84813</v>
      </c>
      <c r="I5878" s="143"/>
      <c r="J5878" s="144"/>
      <c r="K5878" s="145"/>
      <c r="L5878" t="str">
        <f t="shared" si="328"/>
        <v>33554</v>
      </c>
      <c r="M5878">
        <f t="shared" si="329"/>
        <v>33554</v>
      </c>
      <c r="N5878" s="37">
        <f t="shared" si="327"/>
        <v>807741</v>
      </c>
    </row>
    <row r="5879" spans="1:14" x14ac:dyDescent="0.3">
      <c r="A5879" s="3">
        <v>7</v>
      </c>
      <c r="B5879" s="142"/>
      <c r="C5879" s="4" t="s">
        <v>9395</v>
      </c>
      <c r="D5879" s="5">
        <v>45092</v>
      </c>
      <c r="E5879" s="6" t="s">
        <v>1121</v>
      </c>
      <c r="F5879" s="7">
        <v>1811478</v>
      </c>
      <c r="G5879" s="6" t="s">
        <v>17</v>
      </c>
      <c r="H5879" s="7">
        <v>190205</v>
      </c>
      <c r="I5879" s="143"/>
      <c r="J5879" s="144"/>
      <c r="K5879" s="145"/>
      <c r="L5879" t="str">
        <f t="shared" si="328"/>
        <v>35709</v>
      </c>
      <c r="M5879">
        <f t="shared" si="329"/>
        <v>35709</v>
      </c>
      <c r="N5879" s="37">
        <f t="shared" ref="N5879:N5942" si="330">+F5879</f>
        <v>1811478</v>
      </c>
    </row>
    <row r="5880" spans="1:14" x14ac:dyDescent="0.3">
      <c r="A5880" s="3">
        <v>7</v>
      </c>
      <c r="B5880" s="142"/>
      <c r="C5880" s="4" t="s">
        <v>9396</v>
      </c>
      <c r="D5880" s="5">
        <v>45104</v>
      </c>
      <c r="E5880" s="6" t="s">
        <v>1121</v>
      </c>
      <c r="F5880" s="7">
        <v>1669439</v>
      </c>
      <c r="G5880" s="6" t="s">
        <v>17</v>
      </c>
      <c r="H5880" s="7">
        <v>175291</v>
      </c>
      <c r="I5880" s="143"/>
      <c r="J5880" s="144"/>
      <c r="K5880" s="145"/>
      <c r="L5880" t="str">
        <f t="shared" si="328"/>
        <v>37836</v>
      </c>
      <c r="M5880">
        <f t="shared" si="329"/>
        <v>37836</v>
      </c>
      <c r="N5880" s="37">
        <f t="shared" si="330"/>
        <v>1669439</v>
      </c>
    </row>
    <row r="5881" spans="1:14" x14ac:dyDescent="0.3">
      <c r="A5881" s="3">
        <v>7</v>
      </c>
      <c r="B5881" s="142"/>
      <c r="C5881" s="4" t="s">
        <v>9397</v>
      </c>
      <c r="D5881" s="5">
        <v>45078</v>
      </c>
      <c r="E5881" s="6" t="s">
        <v>1121</v>
      </c>
      <c r="F5881" s="7">
        <v>1129142</v>
      </c>
      <c r="G5881" s="6" t="s">
        <v>17</v>
      </c>
      <c r="H5881" s="7">
        <v>118560</v>
      </c>
      <c r="I5881" s="143"/>
      <c r="J5881" s="144"/>
      <c r="K5881" s="145"/>
      <c r="L5881" t="str">
        <f t="shared" si="328"/>
        <v>32712</v>
      </c>
      <c r="M5881">
        <f t="shared" si="329"/>
        <v>32712</v>
      </c>
      <c r="N5881" s="37">
        <f t="shared" si="330"/>
        <v>1129142</v>
      </c>
    </row>
    <row r="5882" spans="1:14" x14ac:dyDescent="0.3">
      <c r="A5882" s="3">
        <v>7</v>
      </c>
      <c r="B5882" s="142"/>
      <c r="C5882" s="4" t="s">
        <v>9398</v>
      </c>
      <c r="D5882" s="5">
        <v>45083</v>
      </c>
      <c r="E5882" s="6" t="s">
        <v>1121</v>
      </c>
      <c r="F5882" s="7">
        <v>2960243</v>
      </c>
      <c r="G5882" s="6" t="s">
        <v>17</v>
      </c>
      <c r="H5882" s="7">
        <v>310826</v>
      </c>
      <c r="I5882" s="143"/>
      <c r="J5882" s="144"/>
      <c r="K5882" s="145"/>
      <c r="L5882" t="str">
        <f t="shared" si="328"/>
        <v>33232</v>
      </c>
      <c r="M5882">
        <f t="shared" si="329"/>
        <v>33232</v>
      </c>
      <c r="N5882" s="37">
        <f t="shared" si="330"/>
        <v>2960243</v>
      </c>
    </row>
    <row r="5883" spans="1:14" x14ac:dyDescent="0.3">
      <c r="A5883" s="3">
        <v>7</v>
      </c>
      <c r="B5883" s="142"/>
      <c r="C5883" s="4" t="s">
        <v>9399</v>
      </c>
      <c r="D5883" s="5">
        <v>45094</v>
      </c>
      <c r="E5883" s="6" t="s">
        <v>1121</v>
      </c>
      <c r="F5883" s="7">
        <v>799471</v>
      </c>
      <c r="G5883" s="6" t="s">
        <v>17</v>
      </c>
      <c r="H5883" s="7">
        <v>83944</v>
      </c>
      <c r="I5883" s="143"/>
      <c r="J5883" s="144"/>
      <c r="K5883" s="145"/>
      <c r="L5883" t="str">
        <f t="shared" si="328"/>
        <v>36135</v>
      </c>
      <c r="M5883">
        <f t="shared" si="329"/>
        <v>36135</v>
      </c>
      <c r="N5883" s="37">
        <f t="shared" si="330"/>
        <v>799471</v>
      </c>
    </row>
    <row r="5884" spans="1:14" x14ac:dyDescent="0.3">
      <c r="A5884" s="3">
        <v>7</v>
      </c>
      <c r="B5884" s="142"/>
      <c r="C5884" s="4" t="s">
        <v>9400</v>
      </c>
      <c r="D5884" s="5">
        <v>45090</v>
      </c>
      <c r="E5884" s="6" t="s">
        <v>1121</v>
      </c>
      <c r="F5884" s="7">
        <v>2667322</v>
      </c>
      <c r="G5884" s="6" t="s">
        <v>17</v>
      </c>
      <c r="H5884" s="7">
        <v>280069</v>
      </c>
      <c r="I5884" s="143"/>
      <c r="J5884" s="144"/>
      <c r="K5884" s="145"/>
      <c r="L5884" t="str">
        <f t="shared" si="328"/>
        <v>34702</v>
      </c>
      <c r="M5884">
        <f t="shared" si="329"/>
        <v>34702</v>
      </c>
      <c r="N5884" s="37">
        <f t="shared" si="330"/>
        <v>2667322</v>
      </c>
    </row>
    <row r="5885" spans="1:14" x14ac:dyDescent="0.3">
      <c r="A5885" s="3">
        <v>7</v>
      </c>
      <c r="B5885" s="142"/>
      <c r="C5885" s="4" t="s">
        <v>9401</v>
      </c>
      <c r="D5885" s="5">
        <v>45090</v>
      </c>
      <c r="E5885" s="6" t="s">
        <v>1121</v>
      </c>
      <c r="F5885" s="7">
        <v>2593752</v>
      </c>
      <c r="G5885" s="6" t="s">
        <v>17</v>
      </c>
      <c r="H5885" s="7">
        <v>272344</v>
      </c>
      <c r="I5885" s="143"/>
      <c r="J5885" s="144"/>
      <c r="K5885" s="145"/>
      <c r="L5885" t="str">
        <f t="shared" si="328"/>
        <v>34708</v>
      </c>
      <c r="M5885">
        <f t="shared" si="329"/>
        <v>34708</v>
      </c>
      <c r="N5885" s="37">
        <f t="shared" si="330"/>
        <v>2593752</v>
      </c>
    </row>
    <row r="5886" spans="1:14" x14ac:dyDescent="0.3">
      <c r="A5886" s="3">
        <v>7</v>
      </c>
      <c r="B5886" s="142"/>
      <c r="C5886" s="4" t="s">
        <v>9402</v>
      </c>
      <c r="D5886" s="5">
        <v>45099</v>
      </c>
      <c r="E5886" s="6" t="s">
        <v>1121</v>
      </c>
      <c r="F5886" s="7">
        <v>652948</v>
      </c>
      <c r="G5886" s="6" t="s">
        <v>17</v>
      </c>
      <c r="H5886" s="7">
        <v>68560</v>
      </c>
      <c r="I5886" s="143"/>
      <c r="J5886" s="144"/>
      <c r="K5886" s="145"/>
      <c r="L5886" t="str">
        <f t="shared" si="328"/>
        <v>37020</v>
      </c>
      <c r="M5886">
        <f t="shared" si="329"/>
        <v>37020</v>
      </c>
      <c r="N5886" s="37">
        <f t="shared" si="330"/>
        <v>652948</v>
      </c>
    </row>
    <row r="5887" spans="1:14" x14ac:dyDescent="0.3">
      <c r="A5887" s="3">
        <v>7</v>
      </c>
      <c r="B5887" s="142"/>
      <c r="C5887" s="4" t="s">
        <v>9403</v>
      </c>
      <c r="D5887" s="5">
        <v>45078</v>
      </c>
      <c r="E5887" s="6" t="s">
        <v>1121</v>
      </c>
      <c r="F5887" s="7">
        <v>2091983</v>
      </c>
      <c r="G5887" s="6" t="s">
        <v>17</v>
      </c>
      <c r="H5887" s="7">
        <v>219658</v>
      </c>
      <c r="I5887" s="143"/>
      <c r="J5887" s="144"/>
      <c r="K5887" s="145"/>
      <c r="L5887" t="str">
        <f t="shared" si="328"/>
        <v>32747</v>
      </c>
      <c r="M5887">
        <f t="shared" si="329"/>
        <v>32747</v>
      </c>
      <c r="N5887" s="37">
        <f t="shared" si="330"/>
        <v>2091983</v>
      </c>
    </row>
    <row r="5888" spans="1:14" x14ac:dyDescent="0.3">
      <c r="A5888" s="3">
        <v>7</v>
      </c>
      <c r="B5888" s="142"/>
      <c r="C5888" s="4" t="s">
        <v>9404</v>
      </c>
      <c r="D5888" s="5">
        <v>45080</v>
      </c>
      <c r="E5888" s="6" t="s">
        <v>1121</v>
      </c>
      <c r="F5888" s="7">
        <v>807741</v>
      </c>
      <c r="G5888" s="6" t="s">
        <v>17</v>
      </c>
      <c r="H5888" s="7">
        <v>84813</v>
      </c>
      <c r="I5888" s="143"/>
      <c r="J5888" s="144"/>
      <c r="K5888" s="145"/>
      <c r="L5888" t="str">
        <f t="shared" si="328"/>
        <v>33016</v>
      </c>
      <c r="M5888">
        <f t="shared" si="329"/>
        <v>33016</v>
      </c>
      <c r="N5888" s="37">
        <f t="shared" si="330"/>
        <v>807741</v>
      </c>
    </row>
    <row r="5889" spans="1:14" x14ac:dyDescent="0.3">
      <c r="A5889" s="3">
        <v>7</v>
      </c>
      <c r="B5889" s="142"/>
      <c r="C5889" s="4" t="s">
        <v>9405</v>
      </c>
      <c r="D5889" s="5">
        <v>45090</v>
      </c>
      <c r="E5889" s="6" t="s">
        <v>1121</v>
      </c>
      <c r="F5889" s="7">
        <v>1276635</v>
      </c>
      <c r="G5889" s="6" t="s">
        <v>17</v>
      </c>
      <c r="H5889" s="7">
        <v>134047</v>
      </c>
      <c r="I5889" s="143"/>
      <c r="J5889" s="144"/>
      <c r="K5889" s="145"/>
      <c r="L5889" t="str">
        <f t="shared" si="328"/>
        <v>34707</v>
      </c>
      <c r="M5889">
        <f t="shared" si="329"/>
        <v>34707</v>
      </c>
      <c r="N5889" s="37">
        <f t="shared" si="330"/>
        <v>1276635</v>
      </c>
    </row>
    <row r="5890" spans="1:14" x14ac:dyDescent="0.3">
      <c r="A5890" s="3">
        <v>7</v>
      </c>
      <c r="B5890" s="142"/>
      <c r="C5890" s="4" t="s">
        <v>9406</v>
      </c>
      <c r="D5890" s="5">
        <v>45087</v>
      </c>
      <c r="E5890" s="6" t="s">
        <v>1121</v>
      </c>
      <c r="F5890" s="7">
        <v>1180087</v>
      </c>
      <c r="G5890" s="6" t="s">
        <v>17</v>
      </c>
      <c r="H5890" s="7">
        <v>123909</v>
      </c>
      <c r="I5890" s="143"/>
      <c r="J5890" s="144"/>
      <c r="K5890" s="145"/>
      <c r="L5890" t="str">
        <f t="shared" si="328"/>
        <v>34539</v>
      </c>
      <c r="M5890">
        <f t="shared" si="329"/>
        <v>34539</v>
      </c>
      <c r="N5890" s="37">
        <f t="shared" si="330"/>
        <v>1180087</v>
      </c>
    </row>
    <row r="5891" spans="1:14" x14ac:dyDescent="0.3">
      <c r="A5891" s="3">
        <v>7</v>
      </c>
      <c r="B5891" s="142"/>
      <c r="C5891" s="4" t="s">
        <v>9407</v>
      </c>
      <c r="D5891" s="5">
        <v>45092</v>
      </c>
      <c r="E5891" s="6" t="s">
        <v>1121</v>
      </c>
      <c r="F5891" s="7">
        <v>1461997</v>
      </c>
      <c r="G5891" s="6" t="s">
        <v>17</v>
      </c>
      <c r="H5891" s="7">
        <v>153510</v>
      </c>
      <c r="I5891" s="143"/>
      <c r="J5891" s="144"/>
      <c r="K5891" s="145"/>
      <c r="L5891" t="str">
        <f t="shared" si="328"/>
        <v>35710</v>
      </c>
      <c r="M5891">
        <f t="shared" si="329"/>
        <v>35710</v>
      </c>
      <c r="N5891" s="37">
        <f t="shared" si="330"/>
        <v>1461997</v>
      </c>
    </row>
    <row r="5892" spans="1:14" x14ac:dyDescent="0.3">
      <c r="A5892" s="3">
        <v>7</v>
      </c>
      <c r="B5892" s="142"/>
      <c r="C5892" s="4" t="s">
        <v>9408</v>
      </c>
      <c r="D5892" s="5">
        <v>45099</v>
      </c>
      <c r="E5892" s="6" t="s">
        <v>1121</v>
      </c>
      <c r="F5892" s="7">
        <v>2303129</v>
      </c>
      <c r="G5892" s="6" t="s">
        <v>17</v>
      </c>
      <c r="H5892" s="7">
        <v>241829</v>
      </c>
      <c r="I5892" s="143"/>
      <c r="J5892" s="144"/>
      <c r="K5892" s="145"/>
      <c r="L5892" t="str">
        <f t="shared" si="328"/>
        <v>37043</v>
      </c>
      <c r="M5892">
        <f t="shared" si="329"/>
        <v>37043</v>
      </c>
      <c r="N5892" s="37">
        <f t="shared" si="330"/>
        <v>2303129</v>
      </c>
    </row>
    <row r="5893" spans="1:14" x14ac:dyDescent="0.3">
      <c r="A5893" s="3">
        <v>7</v>
      </c>
      <c r="B5893" s="142"/>
      <c r="C5893" s="4" t="s">
        <v>9409</v>
      </c>
      <c r="D5893" s="5">
        <v>45103</v>
      </c>
      <c r="E5893" s="6" t="s">
        <v>1121</v>
      </c>
      <c r="F5893" s="7">
        <v>2157300</v>
      </c>
      <c r="G5893" s="6" t="s">
        <v>17</v>
      </c>
      <c r="H5893" s="7">
        <v>226517</v>
      </c>
      <c r="I5893" s="143"/>
      <c r="J5893" s="144"/>
      <c r="K5893" s="145"/>
      <c r="L5893" t="str">
        <f t="shared" si="328"/>
        <v>37704</v>
      </c>
      <c r="M5893">
        <f t="shared" si="329"/>
        <v>37704</v>
      </c>
      <c r="N5893" s="37">
        <f t="shared" si="330"/>
        <v>2157300</v>
      </c>
    </row>
    <row r="5894" spans="1:14" x14ac:dyDescent="0.3">
      <c r="A5894" s="3">
        <v>7</v>
      </c>
      <c r="B5894" s="142"/>
      <c r="C5894" s="4" t="s">
        <v>9410</v>
      </c>
      <c r="D5894" s="5">
        <v>45085</v>
      </c>
      <c r="E5894" s="6" t="s">
        <v>1121</v>
      </c>
      <c r="F5894" s="7">
        <v>986064</v>
      </c>
      <c r="G5894" s="6" t="s">
        <v>17</v>
      </c>
      <c r="H5894" s="7">
        <v>103537</v>
      </c>
      <c r="I5894" s="143"/>
      <c r="J5894" s="144"/>
      <c r="K5894" s="145"/>
      <c r="L5894" t="str">
        <f t="shared" si="328"/>
        <v>33553</v>
      </c>
      <c r="M5894">
        <f t="shared" si="329"/>
        <v>33553</v>
      </c>
      <c r="N5894" s="37">
        <f t="shared" si="330"/>
        <v>986064</v>
      </c>
    </row>
    <row r="5895" spans="1:14" x14ac:dyDescent="0.3">
      <c r="A5895" s="3">
        <v>7</v>
      </c>
      <c r="B5895" s="142"/>
      <c r="C5895" s="4" t="s">
        <v>9411</v>
      </c>
      <c r="D5895" s="5">
        <v>45080</v>
      </c>
      <c r="E5895" s="6" t="s">
        <v>1121</v>
      </c>
      <c r="F5895" s="7">
        <v>1246059</v>
      </c>
      <c r="G5895" s="6" t="s">
        <v>17</v>
      </c>
      <c r="H5895" s="7">
        <v>130836</v>
      </c>
      <c r="I5895" s="143"/>
      <c r="J5895" s="144"/>
      <c r="K5895" s="145"/>
      <c r="L5895" t="str">
        <f t="shared" ref="L5895:L5958" si="331">+RIGHT(C5895,5)</f>
        <v>33017</v>
      </c>
      <c r="M5895">
        <f t="shared" ref="M5895:M5958" si="332">+L5895*1</f>
        <v>33017</v>
      </c>
      <c r="N5895" s="37">
        <f t="shared" si="330"/>
        <v>1246059</v>
      </c>
    </row>
    <row r="5896" spans="1:14" x14ac:dyDescent="0.3">
      <c r="A5896" s="3">
        <v>7</v>
      </c>
      <c r="B5896" s="142"/>
      <c r="C5896" s="4" t="s">
        <v>9412</v>
      </c>
      <c r="D5896" s="5">
        <v>45094</v>
      </c>
      <c r="E5896" s="6" t="s">
        <v>1121</v>
      </c>
      <c r="F5896" s="7">
        <v>855188</v>
      </c>
      <c r="G5896" s="6" t="s">
        <v>17</v>
      </c>
      <c r="H5896" s="7">
        <v>89795</v>
      </c>
      <c r="I5896" s="143"/>
      <c r="J5896" s="144"/>
      <c r="K5896" s="145"/>
      <c r="L5896" t="str">
        <f t="shared" si="331"/>
        <v>36195</v>
      </c>
      <c r="M5896">
        <f t="shared" si="332"/>
        <v>36195</v>
      </c>
      <c r="N5896" s="37">
        <f t="shared" si="330"/>
        <v>855188</v>
      </c>
    </row>
    <row r="5897" spans="1:14" x14ac:dyDescent="0.3">
      <c r="A5897" s="3">
        <v>7</v>
      </c>
      <c r="B5897" s="142"/>
      <c r="C5897" s="4" t="s">
        <v>9413</v>
      </c>
      <c r="D5897" s="5">
        <v>45094</v>
      </c>
      <c r="E5897" s="6" t="s">
        <v>1121</v>
      </c>
      <c r="F5897" s="7">
        <v>1178040</v>
      </c>
      <c r="G5897" s="6" t="s">
        <v>17</v>
      </c>
      <c r="H5897" s="7">
        <v>123694</v>
      </c>
      <c r="I5897" s="143"/>
      <c r="J5897" s="144"/>
      <c r="K5897" s="145"/>
      <c r="L5897" t="str">
        <f t="shared" si="331"/>
        <v>36196</v>
      </c>
      <c r="M5897">
        <f t="shared" si="332"/>
        <v>36196</v>
      </c>
      <c r="N5897" s="37">
        <f t="shared" si="330"/>
        <v>1178040</v>
      </c>
    </row>
    <row r="5898" spans="1:14" x14ac:dyDescent="0.3">
      <c r="A5898" s="3">
        <v>7</v>
      </c>
      <c r="B5898" s="142"/>
      <c r="C5898" s="4" t="s">
        <v>9414</v>
      </c>
      <c r="D5898" s="5">
        <v>45099</v>
      </c>
      <c r="E5898" s="6" t="s">
        <v>1121</v>
      </c>
      <c r="F5898" s="7">
        <v>908138</v>
      </c>
      <c r="G5898" s="6" t="s">
        <v>17</v>
      </c>
      <c r="H5898" s="7">
        <v>95354</v>
      </c>
      <c r="I5898" s="143"/>
      <c r="J5898" s="144"/>
      <c r="K5898" s="145"/>
      <c r="L5898" t="str">
        <f t="shared" si="331"/>
        <v>37019</v>
      </c>
      <c r="M5898">
        <f t="shared" si="332"/>
        <v>37019</v>
      </c>
      <c r="N5898" s="37">
        <f t="shared" si="330"/>
        <v>908138</v>
      </c>
    </row>
    <row r="5899" spans="1:14" x14ac:dyDescent="0.3">
      <c r="A5899" s="3">
        <v>7</v>
      </c>
      <c r="B5899" s="142"/>
      <c r="C5899" s="4" t="s">
        <v>9415</v>
      </c>
      <c r="D5899" s="5">
        <v>45101</v>
      </c>
      <c r="E5899" s="6" t="s">
        <v>1121</v>
      </c>
      <c r="F5899" s="7">
        <v>1105167</v>
      </c>
      <c r="G5899" s="6" t="s">
        <v>17</v>
      </c>
      <c r="H5899" s="7">
        <v>116043</v>
      </c>
      <c r="I5899" s="143"/>
      <c r="J5899" s="144"/>
      <c r="K5899" s="145"/>
      <c r="L5899" t="str">
        <f t="shared" si="331"/>
        <v>37625</v>
      </c>
      <c r="M5899">
        <f t="shared" si="332"/>
        <v>37625</v>
      </c>
      <c r="N5899" s="37">
        <f t="shared" si="330"/>
        <v>1105167</v>
      </c>
    </row>
    <row r="5900" spans="1:14" x14ac:dyDescent="0.3">
      <c r="A5900" s="3">
        <v>7</v>
      </c>
      <c r="B5900" s="142"/>
      <c r="C5900" s="4" t="s">
        <v>9416</v>
      </c>
      <c r="D5900" s="5">
        <v>45104</v>
      </c>
      <c r="E5900" s="6" t="s">
        <v>1121</v>
      </c>
      <c r="F5900" s="7">
        <v>914893</v>
      </c>
      <c r="G5900" s="6" t="s">
        <v>17</v>
      </c>
      <c r="H5900" s="7">
        <v>96064</v>
      </c>
      <c r="I5900" s="143"/>
      <c r="J5900" s="144"/>
      <c r="K5900" s="145"/>
      <c r="L5900" t="str">
        <f t="shared" si="331"/>
        <v>37839</v>
      </c>
      <c r="M5900">
        <f t="shared" si="332"/>
        <v>37839</v>
      </c>
      <c r="N5900" s="37">
        <f t="shared" si="330"/>
        <v>914893</v>
      </c>
    </row>
    <row r="5901" spans="1:14" x14ac:dyDescent="0.3">
      <c r="A5901" s="3">
        <v>7</v>
      </c>
      <c r="B5901" s="142"/>
      <c r="C5901" s="4" t="s">
        <v>9417</v>
      </c>
      <c r="D5901" s="5">
        <v>45104</v>
      </c>
      <c r="E5901" s="6" t="s">
        <v>1121</v>
      </c>
      <c r="F5901" s="7">
        <v>1217627</v>
      </c>
      <c r="G5901" s="6" t="s">
        <v>17</v>
      </c>
      <c r="H5901" s="7">
        <v>127851</v>
      </c>
      <c r="I5901" s="143"/>
      <c r="J5901" s="144"/>
      <c r="K5901" s="145"/>
      <c r="L5901" t="str">
        <f t="shared" si="331"/>
        <v>37811</v>
      </c>
      <c r="M5901">
        <f t="shared" si="332"/>
        <v>37811</v>
      </c>
      <c r="N5901" s="37">
        <f t="shared" si="330"/>
        <v>1217627</v>
      </c>
    </row>
    <row r="5902" spans="1:14" x14ac:dyDescent="0.3">
      <c r="A5902" s="3">
        <v>7</v>
      </c>
      <c r="B5902" s="135"/>
      <c r="C5902" s="4" t="s">
        <v>9418</v>
      </c>
      <c r="D5902" s="5">
        <v>45097</v>
      </c>
      <c r="E5902" s="6" t="s">
        <v>1121</v>
      </c>
      <c r="F5902" s="7">
        <v>4552939</v>
      </c>
      <c r="G5902" s="6" t="s">
        <v>17</v>
      </c>
      <c r="H5902" s="7">
        <v>478059</v>
      </c>
      <c r="I5902" s="137"/>
      <c r="J5902" s="140"/>
      <c r="K5902" s="141"/>
      <c r="L5902" t="str">
        <f t="shared" si="331"/>
        <v>36317</v>
      </c>
      <c r="M5902">
        <f t="shared" si="332"/>
        <v>36317</v>
      </c>
      <c r="N5902" s="37">
        <f t="shared" si="330"/>
        <v>4552939</v>
      </c>
    </row>
    <row r="5903" spans="1:14" ht="37.6" x14ac:dyDescent="0.3">
      <c r="A5903" s="3">
        <v>7</v>
      </c>
      <c r="B5903" s="8" t="s">
        <v>9419</v>
      </c>
      <c r="C5903" s="4" t="s">
        <v>9420</v>
      </c>
      <c r="D5903" s="5">
        <v>45104</v>
      </c>
      <c r="E5903" s="6" t="s">
        <v>1121</v>
      </c>
      <c r="F5903" s="7">
        <v>1614008</v>
      </c>
      <c r="G5903" s="6" t="s">
        <v>17</v>
      </c>
      <c r="H5903" s="7">
        <v>169471</v>
      </c>
      <c r="I5903" s="11">
        <v>1444537</v>
      </c>
      <c r="J5903" s="132" t="s">
        <v>1122</v>
      </c>
      <c r="K5903" s="133"/>
      <c r="L5903" t="str">
        <f t="shared" si="331"/>
        <v>37840</v>
      </c>
      <c r="M5903">
        <f t="shared" si="332"/>
        <v>37840</v>
      </c>
      <c r="N5903" s="37">
        <f t="shared" si="330"/>
        <v>1614008</v>
      </c>
    </row>
    <row r="5904" spans="1:14" x14ac:dyDescent="0.3">
      <c r="A5904" s="3">
        <v>7</v>
      </c>
      <c r="B5904" s="134" t="s">
        <v>9421</v>
      </c>
      <c r="C5904" s="4" t="s">
        <v>9422</v>
      </c>
      <c r="D5904" s="5">
        <v>45080</v>
      </c>
      <c r="E5904" s="6" t="s">
        <v>2364</v>
      </c>
      <c r="F5904" s="7">
        <v>774414</v>
      </c>
      <c r="G5904" s="6" t="s">
        <v>17</v>
      </c>
      <c r="H5904" s="7">
        <v>81314</v>
      </c>
      <c r="I5904" s="136">
        <v>6349595</v>
      </c>
      <c r="J5904" s="138" t="s">
        <v>1236</v>
      </c>
      <c r="K5904" s="139"/>
      <c r="L5904" t="str">
        <f t="shared" si="331"/>
        <v>33006</v>
      </c>
      <c r="M5904">
        <f t="shared" si="332"/>
        <v>33006</v>
      </c>
      <c r="N5904" s="37">
        <f t="shared" si="330"/>
        <v>774414</v>
      </c>
    </row>
    <row r="5905" spans="1:14" x14ac:dyDescent="0.3">
      <c r="A5905" s="3">
        <v>7</v>
      </c>
      <c r="B5905" s="142"/>
      <c r="C5905" s="4" t="s">
        <v>9423</v>
      </c>
      <c r="D5905" s="5">
        <v>45100</v>
      </c>
      <c r="E5905" s="6" t="s">
        <v>2364</v>
      </c>
      <c r="F5905" s="7">
        <v>798600</v>
      </c>
      <c r="G5905" s="6" t="s">
        <v>17</v>
      </c>
      <c r="H5905" s="7">
        <v>83853</v>
      </c>
      <c r="I5905" s="143"/>
      <c r="J5905" s="144"/>
      <c r="K5905" s="145"/>
      <c r="L5905" t="str">
        <f t="shared" si="331"/>
        <v>37488</v>
      </c>
      <c r="M5905">
        <f t="shared" si="332"/>
        <v>37488</v>
      </c>
      <c r="N5905" s="37">
        <f t="shared" si="330"/>
        <v>798600</v>
      </c>
    </row>
    <row r="5906" spans="1:14" x14ac:dyDescent="0.3">
      <c r="A5906" s="3">
        <v>7</v>
      </c>
      <c r="B5906" s="142"/>
      <c r="C5906" s="4" t="s">
        <v>9424</v>
      </c>
      <c r="D5906" s="5">
        <v>45090</v>
      </c>
      <c r="E5906" s="6" t="s">
        <v>2364</v>
      </c>
      <c r="F5906" s="7">
        <v>490050</v>
      </c>
      <c r="G5906" s="6" t="s">
        <v>17</v>
      </c>
      <c r="H5906" s="7">
        <v>51455</v>
      </c>
      <c r="I5906" s="143"/>
      <c r="J5906" s="144"/>
      <c r="K5906" s="145"/>
      <c r="L5906" t="str">
        <f t="shared" si="331"/>
        <v>34654</v>
      </c>
      <c r="M5906">
        <f t="shared" si="332"/>
        <v>34654</v>
      </c>
      <c r="N5906" s="37">
        <f t="shared" si="330"/>
        <v>490050</v>
      </c>
    </row>
    <row r="5907" spans="1:14" x14ac:dyDescent="0.3">
      <c r="A5907" s="3">
        <v>7</v>
      </c>
      <c r="B5907" s="142"/>
      <c r="C5907" s="4" t="s">
        <v>9425</v>
      </c>
      <c r="D5907" s="5">
        <v>45086</v>
      </c>
      <c r="E5907" s="6" t="s">
        <v>2364</v>
      </c>
      <c r="F5907" s="7">
        <v>1001732</v>
      </c>
      <c r="G5907" s="6" t="s">
        <v>17</v>
      </c>
      <c r="H5907" s="7">
        <v>105182</v>
      </c>
      <c r="I5907" s="143"/>
      <c r="J5907" s="144"/>
      <c r="K5907" s="145"/>
      <c r="L5907" t="str">
        <f t="shared" si="331"/>
        <v>34315</v>
      </c>
      <c r="M5907">
        <f t="shared" si="332"/>
        <v>34315</v>
      </c>
      <c r="N5907" s="37">
        <f t="shared" si="330"/>
        <v>1001732</v>
      </c>
    </row>
    <row r="5908" spans="1:14" x14ac:dyDescent="0.3">
      <c r="A5908" s="3">
        <v>7</v>
      </c>
      <c r="B5908" s="142"/>
      <c r="C5908" s="4" t="s">
        <v>9426</v>
      </c>
      <c r="D5908" s="5">
        <v>45105</v>
      </c>
      <c r="E5908" s="6" t="s">
        <v>2364</v>
      </c>
      <c r="F5908" s="7">
        <v>1409419</v>
      </c>
      <c r="G5908" s="6" t="s">
        <v>17</v>
      </c>
      <c r="H5908" s="7">
        <v>147989</v>
      </c>
      <c r="I5908" s="143"/>
      <c r="J5908" s="144"/>
      <c r="K5908" s="145"/>
      <c r="L5908" t="str">
        <f t="shared" si="331"/>
        <v>37867</v>
      </c>
      <c r="M5908">
        <f t="shared" si="332"/>
        <v>37867</v>
      </c>
      <c r="N5908" s="37">
        <f t="shared" si="330"/>
        <v>1409419</v>
      </c>
    </row>
    <row r="5909" spans="1:14" x14ac:dyDescent="0.3">
      <c r="A5909" s="3">
        <v>7</v>
      </c>
      <c r="B5909" s="142"/>
      <c r="C5909" s="4" t="s">
        <v>9427</v>
      </c>
      <c r="D5909" s="5">
        <v>45105</v>
      </c>
      <c r="E5909" s="6" t="s">
        <v>2364</v>
      </c>
      <c r="F5909" s="7">
        <v>518323</v>
      </c>
      <c r="G5909" s="6" t="s">
        <v>17</v>
      </c>
      <c r="H5909" s="7">
        <v>54424</v>
      </c>
      <c r="I5909" s="143"/>
      <c r="J5909" s="144"/>
      <c r="K5909" s="145"/>
      <c r="L5909" t="str">
        <f t="shared" si="331"/>
        <v>37866</v>
      </c>
      <c r="M5909">
        <f t="shared" si="332"/>
        <v>37866</v>
      </c>
      <c r="N5909" s="37">
        <f t="shared" si="330"/>
        <v>518323</v>
      </c>
    </row>
    <row r="5910" spans="1:14" x14ac:dyDescent="0.3">
      <c r="A5910" s="3">
        <v>7</v>
      </c>
      <c r="B5910" s="142"/>
      <c r="C5910" s="4" t="s">
        <v>9428</v>
      </c>
      <c r="D5910" s="5">
        <v>45080</v>
      </c>
      <c r="E5910" s="6" t="s">
        <v>2364</v>
      </c>
      <c r="F5910" s="7">
        <v>1175284</v>
      </c>
      <c r="G5910" s="6" t="s">
        <v>17</v>
      </c>
      <c r="H5910" s="7">
        <v>123405</v>
      </c>
      <c r="I5910" s="143"/>
      <c r="J5910" s="144"/>
      <c r="K5910" s="145"/>
      <c r="L5910" t="str">
        <f t="shared" si="331"/>
        <v>33005</v>
      </c>
      <c r="M5910">
        <f t="shared" si="332"/>
        <v>33005</v>
      </c>
      <c r="N5910" s="37">
        <f t="shared" si="330"/>
        <v>1175284</v>
      </c>
    </row>
    <row r="5911" spans="1:14" x14ac:dyDescent="0.3">
      <c r="A5911" s="3">
        <v>7</v>
      </c>
      <c r="B5911" s="135"/>
      <c r="C5911" s="4" t="s">
        <v>9429</v>
      </c>
      <c r="D5911" s="5">
        <v>45094</v>
      </c>
      <c r="E5911" s="6" t="s">
        <v>2364</v>
      </c>
      <c r="F5911" s="7">
        <v>926698</v>
      </c>
      <c r="G5911" s="6" t="s">
        <v>17</v>
      </c>
      <c r="H5911" s="7">
        <v>97303</v>
      </c>
      <c r="I5911" s="137"/>
      <c r="J5911" s="140"/>
      <c r="K5911" s="141"/>
      <c r="L5911" t="str">
        <f t="shared" si="331"/>
        <v>36122</v>
      </c>
      <c r="M5911">
        <f t="shared" si="332"/>
        <v>36122</v>
      </c>
      <c r="N5911" s="37">
        <f t="shared" si="330"/>
        <v>926698</v>
      </c>
    </row>
    <row r="5912" spans="1:14" ht="37.6" x14ac:dyDescent="0.3">
      <c r="A5912" s="3">
        <v>7</v>
      </c>
      <c r="B5912" s="8" t="s">
        <v>9430</v>
      </c>
      <c r="C5912" s="4" t="s">
        <v>9431</v>
      </c>
      <c r="D5912" s="5">
        <v>45041</v>
      </c>
      <c r="E5912" s="6" t="s">
        <v>2364</v>
      </c>
      <c r="F5912" s="7">
        <v>1088252</v>
      </c>
      <c r="G5912" s="6" t="s">
        <v>1366</v>
      </c>
      <c r="H5912" s="7">
        <v>114266</v>
      </c>
      <c r="I5912" s="11">
        <v>973986</v>
      </c>
      <c r="J5912" s="132" t="s">
        <v>1261</v>
      </c>
      <c r="K5912" s="133"/>
      <c r="L5912" t="str">
        <f t="shared" si="331"/>
        <v>23726</v>
      </c>
      <c r="M5912">
        <f t="shared" si="332"/>
        <v>23726</v>
      </c>
      <c r="N5912" s="37">
        <f t="shared" si="330"/>
        <v>1088252</v>
      </c>
    </row>
    <row r="5913" spans="1:14" ht="37.6" x14ac:dyDescent="0.3">
      <c r="A5913" s="3">
        <v>7</v>
      </c>
      <c r="B5913" s="8" t="s">
        <v>9432</v>
      </c>
      <c r="C5913" s="4" t="s">
        <v>9433</v>
      </c>
      <c r="D5913" s="5">
        <v>45075</v>
      </c>
      <c r="E5913" s="6" t="s">
        <v>2364</v>
      </c>
      <c r="F5913" s="7">
        <v>2544717</v>
      </c>
      <c r="G5913" s="6" t="s">
        <v>1366</v>
      </c>
      <c r="H5913" s="7">
        <v>267195</v>
      </c>
      <c r="I5913" s="11">
        <v>2277522</v>
      </c>
      <c r="J5913" s="132" t="s">
        <v>1261</v>
      </c>
      <c r="K5913" s="133"/>
      <c r="L5913" t="str">
        <f t="shared" si="331"/>
        <v>31507</v>
      </c>
      <c r="M5913">
        <f t="shared" si="332"/>
        <v>31507</v>
      </c>
      <c r="N5913" s="37">
        <f t="shared" si="330"/>
        <v>2544717</v>
      </c>
    </row>
    <row r="5914" spans="1:14" x14ac:dyDescent="0.3">
      <c r="A5914" s="3">
        <v>7</v>
      </c>
      <c r="B5914" s="134" t="s">
        <v>9434</v>
      </c>
      <c r="C5914" s="4" t="s">
        <v>9435</v>
      </c>
      <c r="D5914" s="5">
        <v>45082</v>
      </c>
      <c r="E5914" s="6" t="s">
        <v>2364</v>
      </c>
      <c r="F5914" s="7">
        <v>1009001</v>
      </c>
      <c r="G5914" s="6" t="s">
        <v>17</v>
      </c>
      <c r="H5914" s="7">
        <v>105945</v>
      </c>
      <c r="I5914" s="136">
        <v>26956160</v>
      </c>
      <c r="J5914" s="138" t="s">
        <v>1261</v>
      </c>
      <c r="K5914" s="139"/>
      <c r="L5914" t="str">
        <f t="shared" si="331"/>
        <v>33060</v>
      </c>
      <c r="M5914">
        <f t="shared" si="332"/>
        <v>33060</v>
      </c>
      <c r="N5914" s="37">
        <f t="shared" si="330"/>
        <v>1009001</v>
      </c>
    </row>
    <row r="5915" spans="1:14" x14ac:dyDescent="0.3">
      <c r="A5915" s="3">
        <v>7</v>
      </c>
      <c r="B5915" s="142"/>
      <c r="C5915" s="4" t="s">
        <v>9436</v>
      </c>
      <c r="D5915" s="5">
        <v>45085</v>
      </c>
      <c r="E5915" s="6" t="s">
        <v>2364</v>
      </c>
      <c r="F5915" s="7">
        <v>611516</v>
      </c>
      <c r="G5915" s="6" t="s">
        <v>17</v>
      </c>
      <c r="H5915" s="7">
        <v>64209</v>
      </c>
      <c r="I5915" s="143"/>
      <c r="J5915" s="144"/>
      <c r="K5915" s="145"/>
      <c r="L5915" t="str">
        <f t="shared" si="331"/>
        <v>33437</v>
      </c>
      <c r="M5915">
        <f t="shared" si="332"/>
        <v>33437</v>
      </c>
      <c r="N5915" s="37">
        <f t="shared" si="330"/>
        <v>611516</v>
      </c>
    </row>
    <row r="5916" spans="1:14" x14ac:dyDescent="0.3">
      <c r="A5916" s="3">
        <v>7</v>
      </c>
      <c r="B5916" s="142"/>
      <c r="C5916" s="4" t="s">
        <v>9437</v>
      </c>
      <c r="D5916" s="5">
        <v>45091</v>
      </c>
      <c r="E5916" s="6" t="s">
        <v>2364</v>
      </c>
      <c r="F5916" s="7">
        <v>1413557</v>
      </c>
      <c r="G5916" s="6" t="s">
        <v>17</v>
      </c>
      <c r="H5916" s="7">
        <v>148423</v>
      </c>
      <c r="I5916" s="143"/>
      <c r="J5916" s="144"/>
      <c r="K5916" s="145"/>
      <c r="L5916" t="str">
        <f t="shared" si="331"/>
        <v>34759</v>
      </c>
      <c r="M5916">
        <f t="shared" si="332"/>
        <v>34759</v>
      </c>
      <c r="N5916" s="37">
        <f t="shared" si="330"/>
        <v>1413557</v>
      </c>
    </row>
    <row r="5917" spans="1:14" x14ac:dyDescent="0.3">
      <c r="A5917" s="3">
        <v>7</v>
      </c>
      <c r="B5917" s="142"/>
      <c r="C5917" s="4" t="s">
        <v>9438</v>
      </c>
      <c r="D5917" s="5">
        <v>45080</v>
      </c>
      <c r="E5917" s="6" t="s">
        <v>2364</v>
      </c>
      <c r="F5917" s="7">
        <v>1552636</v>
      </c>
      <c r="G5917" s="6" t="s">
        <v>17</v>
      </c>
      <c r="H5917" s="7">
        <v>163027</v>
      </c>
      <c r="I5917" s="143"/>
      <c r="J5917" s="144"/>
      <c r="K5917" s="145"/>
      <c r="L5917" t="str">
        <f t="shared" si="331"/>
        <v>33011</v>
      </c>
      <c r="M5917">
        <f t="shared" si="332"/>
        <v>33011</v>
      </c>
      <c r="N5917" s="37">
        <f t="shared" si="330"/>
        <v>1552636</v>
      </c>
    </row>
    <row r="5918" spans="1:14" x14ac:dyDescent="0.3">
      <c r="A5918" s="3">
        <v>7</v>
      </c>
      <c r="B5918" s="142"/>
      <c r="C5918" s="4" t="s">
        <v>9439</v>
      </c>
      <c r="D5918" s="5">
        <v>45083</v>
      </c>
      <c r="E5918" s="6" t="s">
        <v>2364</v>
      </c>
      <c r="F5918" s="7">
        <v>1719181</v>
      </c>
      <c r="G5918" s="6" t="s">
        <v>17</v>
      </c>
      <c r="H5918" s="7">
        <v>180514</v>
      </c>
      <c r="I5918" s="143"/>
      <c r="J5918" s="144"/>
      <c r="K5918" s="145"/>
      <c r="L5918" t="str">
        <f t="shared" si="331"/>
        <v>33214</v>
      </c>
      <c r="M5918">
        <f t="shared" si="332"/>
        <v>33214</v>
      </c>
      <c r="N5918" s="37">
        <f t="shared" si="330"/>
        <v>1719181</v>
      </c>
    </row>
    <row r="5919" spans="1:14" x14ac:dyDescent="0.3">
      <c r="A5919" s="3">
        <v>7</v>
      </c>
      <c r="B5919" s="142"/>
      <c r="C5919" s="4" t="s">
        <v>9440</v>
      </c>
      <c r="D5919" s="5">
        <v>45085</v>
      </c>
      <c r="E5919" s="6" t="s">
        <v>2364</v>
      </c>
      <c r="F5919" s="7">
        <v>1233390</v>
      </c>
      <c r="G5919" s="6" t="s">
        <v>17</v>
      </c>
      <c r="H5919" s="7">
        <v>129506</v>
      </c>
      <c r="I5919" s="143"/>
      <c r="J5919" s="144"/>
      <c r="K5919" s="145"/>
      <c r="L5919" t="str">
        <f t="shared" si="331"/>
        <v>33438</v>
      </c>
      <c r="M5919">
        <f t="shared" si="332"/>
        <v>33438</v>
      </c>
      <c r="N5919" s="37">
        <f t="shared" si="330"/>
        <v>1233390</v>
      </c>
    </row>
    <row r="5920" spans="1:14" x14ac:dyDescent="0.3">
      <c r="A5920" s="3">
        <v>7</v>
      </c>
      <c r="B5920" s="142"/>
      <c r="C5920" s="4" t="s">
        <v>9441</v>
      </c>
      <c r="D5920" s="5">
        <v>45080</v>
      </c>
      <c r="E5920" s="6" t="s">
        <v>2364</v>
      </c>
      <c r="F5920" s="7">
        <v>1021445</v>
      </c>
      <c r="G5920" s="6" t="s">
        <v>17</v>
      </c>
      <c r="H5920" s="7">
        <v>107252</v>
      </c>
      <c r="I5920" s="143"/>
      <c r="J5920" s="144"/>
      <c r="K5920" s="145"/>
      <c r="L5920" t="str">
        <f t="shared" si="331"/>
        <v>33029</v>
      </c>
      <c r="M5920">
        <f t="shared" si="332"/>
        <v>33029</v>
      </c>
      <c r="N5920" s="37">
        <f t="shared" si="330"/>
        <v>1021445</v>
      </c>
    </row>
    <row r="5921" spans="1:14" x14ac:dyDescent="0.3">
      <c r="A5921" s="3">
        <v>7</v>
      </c>
      <c r="B5921" s="142"/>
      <c r="C5921" s="4" t="s">
        <v>9442</v>
      </c>
      <c r="D5921" s="5">
        <v>45100</v>
      </c>
      <c r="E5921" s="6" t="s">
        <v>2364</v>
      </c>
      <c r="F5921" s="7">
        <v>1406049</v>
      </c>
      <c r="G5921" s="6" t="s">
        <v>17</v>
      </c>
      <c r="H5921" s="7">
        <v>147635</v>
      </c>
      <c r="I5921" s="143"/>
      <c r="J5921" s="144"/>
      <c r="K5921" s="145"/>
      <c r="L5921" t="str">
        <f t="shared" si="331"/>
        <v>37501</v>
      </c>
      <c r="M5921">
        <f t="shared" si="332"/>
        <v>37501</v>
      </c>
      <c r="N5921" s="37">
        <f t="shared" si="330"/>
        <v>1406049</v>
      </c>
    </row>
    <row r="5922" spans="1:14" x14ac:dyDescent="0.3">
      <c r="A5922" s="3">
        <v>7</v>
      </c>
      <c r="B5922" s="142"/>
      <c r="C5922" s="4" t="s">
        <v>9443</v>
      </c>
      <c r="D5922" s="5">
        <v>45098</v>
      </c>
      <c r="E5922" s="6" t="s">
        <v>2364</v>
      </c>
      <c r="F5922" s="7">
        <v>1099313</v>
      </c>
      <c r="G5922" s="6" t="s">
        <v>17</v>
      </c>
      <c r="H5922" s="7">
        <v>115428</v>
      </c>
      <c r="I5922" s="143"/>
      <c r="J5922" s="144"/>
      <c r="K5922" s="145"/>
      <c r="L5922" t="str">
        <f t="shared" si="331"/>
        <v>36397</v>
      </c>
      <c r="M5922">
        <f t="shared" si="332"/>
        <v>36397</v>
      </c>
      <c r="N5922" s="37">
        <f t="shared" si="330"/>
        <v>1099313</v>
      </c>
    </row>
    <row r="5923" spans="1:14" x14ac:dyDescent="0.3">
      <c r="A5923" s="3">
        <v>7</v>
      </c>
      <c r="B5923" s="142"/>
      <c r="C5923" s="4" t="s">
        <v>9444</v>
      </c>
      <c r="D5923" s="5">
        <v>45105</v>
      </c>
      <c r="E5923" s="6" t="s">
        <v>2364</v>
      </c>
      <c r="F5923" s="7">
        <v>842949</v>
      </c>
      <c r="G5923" s="6" t="s">
        <v>17</v>
      </c>
      <c r="H5923" s="7">
        <v>88510</v>
      </c>
      <c r="I5923" s="143"/>
      <c r="J5923" s="144"/>
      <c r="K5923" s="145"/>
      <c r="L5923" t="str">
        <f t="shared" si="331"/>
        <v>37868</v>
      </c>
      <c r="M5923">
        <f t="shared" si="332"/>
        <v>37868</v>
      </c>
      <c r="N5923" s="37">
        <f t="shared" si="330"/>
        <v>842949</v>
      </c>
    </row>
    <row r="5924" spans="1:14" x14ac:dyDescent="0.3">
      <c r="A5924" s="3">
        <v>7</v>
      </c>
      <c r="B5924" s="142"/>
      <c r="C5924" s="4" t="s">
        <v>9445</v>
      </c>
      <c r="D5924" s="5">
        <v>45080</v>
      </c>
      <c r="E5924" s="6" t="s">
        <v>2364</v>
      </c>
      <c r="F5924" s="7">
        <v>1661252</v>
      </c>
      <c r="G5924" s="6" t="s">
        <v>17</v>
      </c>
      <c r="H5924" s="7">
        <v>174431</v>
      </c>
      <c r="I5924" s="143"/>
      <c r="J5924" s="144"/>
      <c r="K5924" s="145"/>
      <c r="L5924" t="str">
        <f t="shared" si="331"/>
        <v>33030</v>
      </c>
      <c r="M5924">
        <f t="shared" si="332"/>
        <v>33030</v>
      </c>
      <c r="N5924" s="37">
        <f t="shared" si="330"/>
        <v>1661252</v>
      </c>
    </row>
    <row r="5925" spans="1:14" x14ac:dyDescent="0.3">
      <c r="A5925" s="3">
        <v>7</v>
      </c>
      <c r="B5925" s="142"/>
      <c r="C5925" s="4" t="s">
        <v>9446</v>
      </c>
      <c r="D5925" s="5">
        <v>45087</v>
      </c>
      <c r="E5925" s="6" t="s">
        <v>2364</v>
      </c>
      <c r="F5925" s="7">
        <v>2471588</v>
      </c>
      <c r="G5925" s="6" t="s">
        <v>17</v>
      </c>
      <c r="H5925" s="7">
        <v>259517</v>
      </c>
      <c r="I5925" s="143"/>
      <c r="J5925" s="144"/>
      <c r="K5925" s="145"/>
      <c r="L5925" t="str">
        <f t="shared" si="331"/>
        <v>34486</v>
      </c>
      <c r="M5925">
        <f t="shared" si="332"/>
        <v>34486</v>
      </c>
      <c r="N5925" s="37">
        <f t="shared" si="330"/>
        <v>2471588</v>
      </c>
    </row>
    <row r="5926" spans="1:14" x14ac:dyDescent="0.3">
      <c r="A5926" s="3">
        <v>7</v>
      </c>
      <c r="B5926" s="142"/>
      <c r="C5926" s="4" t="s">
        <v>9447</v>
      </c>
      <c r="D5926" s="5">
        <v>45098</v>
      </c>
      <c r="E5926" s="6" t="s">
        <v>2364</v>
      </c>
      <c r="F5926" s="7">
        <v>773065</v>
      </c>
      <c r="G5926" s="6" t="s">
        <v>17</v>
      </c>
      <c r="H5926" s="7">
        <v>81172</v>
      </c>
      <c r="I5926" s="143"/>
      <c r="J5926" s="144"/>
      <c r="K5926" s="145"/>
      <c r="L5926" t="str">
        <f t="shared" si="331"/>
        <v>36399</v>
      </c>
      <c r="M5926">
        <f t="shared" si="332"/>
        <v>36399</v>
      </c>
      <c r="N5926" s="37">
        <f t="shared" si="330"/>
        <v>773065</v>
      </c>
    </row>
    <row r="5927" spans="1:14" x14ac:dyDescent="0.3">
      <c r="A5927" s="3">
        <v>7</v>
      </c>
      <c r="B5927" s="142"/>
      <c r="C5927" s="4" t="s">
        <v>9448</v>
      </c>
      <c r="D5927" s="5">
        <v>45090</v>
      </c>
      <c r="E5927" s="6" t="s">
        <v>2364</v>
      </c>
      <c r="F5927" s="7">
        <v>1019443</v>
      </c>
      <c r="G5927" s="6" t="s">
        <v>17</v>
      </c>
      <c r="H5927" s="7">
        <v>107041</v>
      </c>
      <c r="I5927" s="143"/>
      <c r="J5927" s="144"/>
      <c r="K5927" s="145"/>
      <c r="L5927" t="str">
        <f t="shared" si="331"/>
        <v>34684</v>
      </c>
      <c r="M5927">
        <f t="shared" si="332"/>
        <v>34684</v>
      </c>
      <c r="N5927" s="37">
        <f t="shared" si="330"/>
        <v>1019443</v>
      </c>
    </row>
    <row r="5928" spans="1:14" x14ac:dyDescent="0.3">
      <c r="A5928" s="3">
        <v>7</v>
      </c>
      <c r="B5928" s="142"/>
      <c r="C5928" s="4" t="s">
        <v>9449</v>
      </c>
      <c r="D5928" s="5">
        <v>45100</v>
      </c>
      <c r="E5928" s="6" t="s">
        <v>2364</v>
      </c>
      <c r="F5928" s="7">
        <v>1604236</v>
      </c>
      <c r="G5928" s="6" t="s">
        <v>17</v>
      </c>
      <c r="H5928" s="7">
        <v>168445</v>
      </c>
      <c r="I5928" s="143"/>
      <c r="J5928" s="144"/>
      <c r="K5928" s="145"/>
      <c r="L5928" t="str">
        <f t="shared" si="331"/>
        <v>37506</v>
      </c>
      <c r="M5928">
        <f t="shared" si="332"/>
        <v>37506</v>
      </c>
      <c r="N5928" s="37">
        <f t="shared" si="330"/>
        <v>1604236</v>
      </c>
    </row>
    <row r="5929" spans="1:14" x14ac:dyDescent="0.3">
      <c r="A5929" s="3">
        <v>7</v>
      </c>
      <c r="B5929" s="142"/>
      <c r="C5929" s="4" t="s">
        <v>9450</v>
      </c>
      <c r="D5929" s="5">
        <v>45090</v>
      </c>
      <c r="E5929" s="6" t="s">
        <v>2364</v>
      </c>
      <c r="F5929" s="7">
        <v>479160</v>
      </c>
      <c r="G5929" s="6" t="s">
        <v>17</v>
      </c>
      <c r="H5929" s="7">
        <v>50312</v>
      </c>
      <c r="I5929" s="143"/>
      <c r="J5929" s="144"/>
      <c r="K5929" s="145"/>
      <c r="L5929" t="str">
        <f t="shared" si="331"/>
        <v>34683</v>
      </c>
      <c r="M5929">
        <f t="shared" si="332"/>
        <v>34683</v>
      </c>
      <c r="N5929" s="37">
        <f t="shared" si="330"/>
        <v>479160</v>
      </c>
    </row>
    <row r="5930" spans="1:14" x14ac:dyDescent="0.3">
      <c r="A5930" s="3">
        <v>7</v>
      </c>
      <c r="B5930" s="142"/>
      <c r="C5930" s="4" t="s">
        <v>9451</v>
      </c>
      <c r="D5930" s="5">
        <v>45096</v>
      </c>
      <c r="E5930" s="6" t="s">
        <v>2364</v>
      </c>
      <c r="F5930" s="7">
        <v>1710785</v>
      </c>
      <c r="G5930" s="6" t="s">
        <v>17</v>
      </c>
      <c r="H5930" s="7">
        <v>179632</v>
      </c>
      <c r="I5930" s="143"/>
      <c r="J5930" s="144"/>
      <c r="K5930" s="145"/>
      <c r="L5930" t="str">
        <f t="shared" si="331"/>
        <v>36217</v>
      </c>
      <c r="M5930">
        <f t="shared" si="332"/>
        <v>36217</v>
      </c>
      <c r="N5930" s="37">
        <f t="shared" si="330"/>
        <v>1710785</v>
      </c>
    </row>
    <row r="5931" spans="1:14" x14ac:dyDescent="0.3">
      <c r="A5931" s="3">
        <v>7</v>
      </c>
      <c r="B5931" s="142"/>
      <c r="C5931" s="4" t="s">
        <v>9452</v>
      </c>
      <c r="D5931" s="5">
        <v>45104</v>
      </c>
      <c r="E5931" s="6" t="s">
        <v>2364</v>
      </c>
      <c r="F5931" s="7">
        <v>1403552</v>
      </c>
      <c r="G5931" s="6" t="s">
        <v>17</v>
      </c>
      <c r="H5931" s="7">
        <v>147373</v>
      </c>
      <c r="I5931" s="143"/>
      <c r="J5931" s="144"/>
      <c r="K5931" s="145"/>
      <c r="L5931" t="str">
        <f t="shared" si="331"/>
        <v>37791</v>
      </c>
      <c r="M5931">
        <f t="shared" si="332"/>
        <v>37791</v>
      </c>
      <c r="N5931" s="37">
        <f t="shared" si="330"/>
        <v>1403552</v>
      </c>
    </row>
    <row r="5932" spans="1:14" x14ac:dyDescent="0.3">
      <c r="A5932" s="3">
        <v>7</v>
      </c>
      <c r="B5932" s="142"/>
      <c r="C5932" s="4" t="s">
        <v>9453</v>
      </c>
      <c r="D5932" s="5">
        <v>45106</v>
      </c>
      <c r="E5932" s="6" t="s">
        <v>2364</v>
      </c>
      <c r="F5932" s="7">
        <v>855844</v>
      </c>
      <c r="G5932" s="6" t="s">
        <v>17</v>
      </c>
      <c r="H5932" s="7">
        <v>89864</v>
      </c>
      <c r="I5932" s="143"/>
      <c r="J5932" s="144"/>
      <c r="K5932" s="145"/>
      <c r="L5932" t="str">
        <f t="shared" si="331"/>
        <v>38205</v>
      </c>
      <c r="M5932">
        <f t="shared" si="332"/>
        <v>38205</v>
      </c>
      <c r="N5932" s="37">
        <f t="shared" si="330"/>
        <v>855844</v>
      </c>
    </row>
    <row r="5933" spans="1:14" x14ac:dyDescent="0.3">
      <c r="A5933" s="3">
        <v>7</v>
      </c>
      <c r="B5933" s="142"/>
      <c r="C5933" s="4" t="s">
        <v>9454</v>
      </c>
      <c r="D5933" s="5">
        <v>45106</v>
      </c>
      <c r="E5933" s="6" t="s">
        <v>2364</v>
      </c>
      <c r="F5933" s="7">
        <v>1194142</v>
      </c>
      <c r="G5933" s="6" t="s">
        <v>17</v>
      </c>
      <c r="H5933" s="7">
        <v>125385</v>
      </c>
      <c r="I5933" s="143"/>
      <c r="J5933" s="144"/>
      <c r="K5933" s="145"/>
      <c r="L5933" t="str">
        <f t="shared" si="331"/>
        <v>38206</v>
      </c>
      <c r="M5933">
        <f t="shared" si="332"/>
        <v>38206</v>
      </c>
      <c r="N5933" s="37">
        <f t="shared" si="330"/>
        <v>1194142</v>
      </c>
    </row>
    <row r="5934" spans="1:14" x14ac:dyDescent="0.3">
      <c r="A5934" s="3">
        <v>7</v>
      </c>
      <c r="B5934" s="142"/>
      <c r="C5934" s="4" t="s">
        <v>9455</v>
      </c>
      <c r="D5934" s="5">
        <v>45080</v>
      </c>
      <c r="E5934" s="6" t="s">
        <v>2364</v>
      </c>
      <c r="F5934" s="7">
        <v>556523</v>
      </c>
      <c r="G5934" s="6" t="s">
        <v>17</v>
      </c>
      <c r="H5934" s="7">
        <v>58435</v>
      </c>
      <c r="I5934" s="143"/>
      <c r="J5934" s="144"/>
      <c r="K5934" s="145"/>
      <c r="L5934" t="str">
        <f t="shared" si="331"/>
        <v>33010</v>
      </c>
      <c r="M5934">
        <f t="shared" si="332"/>
        <v>33010</v>
      </c>
      <c r="N5934" s="37">
        <f t="shared" si="330"/>
        <v>556523</v>
      </c>
    </row>
    <row r="5935" spans="1:14" x14ac:dyDescent="0.3">
      <c r="A5935" s="3">
        <v>7</v>
      </c>
      <c r="B5935" s="142"/>
      <c r="C5935" s="4" t="s">
        <v>9456</v>
      </c>
      <c r="D5935" s="5">
        <v>45083</v>
      </c>
      <c r="E5935" s="6" t="s">
        <v>2364</v>
      </c>
      <c r="F5935" s="7">
        <v>1310561</v>
      </c>
      <c r="G5935" s="6" t="s">
        <v>17</v>
      </c>
      <c r="H5935" s="7">
        <v>137609</v>
      </c>
      <c r="I5935" s="143"/>
      <c r="J5935" s="144"/>
      <c r="K5935" s="145"/>
      <c r="L5935" t="str">
        <f t="shared" si="331"/>
        <v>33215</v>
      </c>
      <c r="M5935">
        <f t="shared" si="332"/>
        <v>33215</v>
      </c>
      <c r="N5935" s="37">
        <f t="shared" si="330"/>
        <v>1310561</v>
      </c>
    </row>
    <row r="5936" spans="1:14" x14ac:dyDescent="0.3">
      <c r="A5936" s="3">
        <v>7</v>
      </c>
      <c r="B5936" s="142"/>
      <c r="C5936" s="4" t="s">
        <v>9457</v>
      </c>
      <c r="D5936" s="5">
        <v>45103</v>
      </c>
      <c r="E5936" s="6" t="s">
        <v>2364</v>
      </c>
      <c r="F5936" s="7">
        <v>815400</v>
      </c>
      <c r="G5936" s="6" t="s">
        <v>17</v>
      </c>
      <c r="H5936" s="7">
        <v>85617</v>
      </c>
      <c r="I5936" s="143"/>
      <c r="J5936" s="144"/>
      <c r="K5936" s="145"/>
      <c r="L5936" t="str">
        <f t="shared" si="331"/>
        <v>37678</v>
      </c>
      <c r="M5936">
        <f t="shared" si="332"/>
        <v>37678</v>
      </c>
      <c r="N5936" s="37">
        <f t="shared" si="330"/>
        <v>815400</v>
      </c>
    </row>
    <row r="5937" spans="1:14" x14ac:dyDescent="0.3">
      <c r="A5937" s="3">
        <v>7</v>
      </c>
      <c r="B5937" s="142"/>
      <c r="C5937" s="4" t="s">
        <v>9458</v>
      </c>
      <c r="D5937" s="5">
        <v>45098</v>
      </c>
      <c r="E5937" s="6" t="s">
        <v>2364</v>
      </c>
      <c r="F5937" s="7">
        <v>1456050</v>
      </c>
      <c r="G5937" s="6" t="s">
        <v>17</v>
      </c>
      <c r="H5937" s="7">
        <v>152885</v>
      </c>
      <c r="I5937" s="143"/>
      <c r="J5937" s="144"/>
      <c r="K5937" s="145"/>
      <c r="L5937" t="str">
        <f t="shared" si="331"/>
        <v>36398</v>
      </c>
      <c r="M5937">
        <f t="shared" si="332"/>
        <v>36398</v>
      </c>
      <c r="N5937" s="37">
        <f t="shared" si="330"/>
        <v>1456050</v>
      </c>
    </row>
    <row r="5938" spans="1:14" x14ac:dyDescent="0.3">
      <c r="A5938" s="3">
        <v>7</v>
      </c>
      <c r="B5938" s="135"/>
      <c r="C5938" s="4" t="s">
        <v>9459</v>
      </c>
      <c r="D5938" s="5">
        <v>45105</v>
      </c>
      <c r="E5938" s="6" t="s">
        <v>2364</v>
      </c>
      <c r="F5938" s="7">
        <v>897976</v>
      </c>
      <c r="G5938" s="6" t="s">
        <v>17</v>
      </c>
      <c r="H5938" s="7">
        <v>94287</v>
      </c>
      <c r="I5938" s="137"/>
      <c r="J5938" s="140"/>
      <c r="K5938" s="141"/>
      <c r="L5938" t="str">
        <f t="shared" si="331"/>
        <v>37869</v>
      </c>
      <c r="M5938">
        <f t="shared" si="332"/>
        <v>37869</v>
      </c>
      <c r="N5938" s="37">
        <f t="shared" si="330"/>
        <v>897976</v>
      </c>
    </row>
    <row r="5939" spans="1:14" ht="25.05" x14ac:dyDescent="0.3">
      <c r="A5939" s="3">
        <v>7</v>
      </c>
      <c r="B5939" s="134" t="s">
        <v>9460</v>
      </c>
      <c r="C5939" s="4" t="s">
        <v>9461</v>
      </c>
      <c r="D5939" s="5">
        <v>45082</v>
      </c>
      <c r="E5939" s="6" t="s">
        <v>2282</v>
      </c>
      <c r="F5939" s="7">
        <v>1019439</v>
      </c>
      <c r="G5939" s="6" t="s">
        <v>17</v>
      </c>
      <c r="H5939" s="7">
        <v>107041</v>
      </c>
      <c r="I5939" s="136">
        <v>9844870</v>
      </c>
      <c r="J5939" s="138" t="s">
        <v>1287</v>
      </c>
      <c r="K5939" s="139"/>
      <c r="L5939" t="str">
        <f t="shared" si="331"/>
        <v>33149</v>
      </c>
      <c r="M5939">
        <f t="shared" si="332"/>
        <v>33149</v>
      </c>
      <c r="N5939" s="37">
        <f t="shared" si="330"/>
        <v>1019439</v>
      </c>
    </row>
    <row r="5940" spans="1:14" ht="25.05" x14ac:dyDescent="0.3">
      <c r="A5940" s="3">
        <v>7</v>
      </c>
      <c r="B5940" s="142"/>
      <c r="C5940" s="4" t="s">
        <v>9462</v>
      </c>
      <c r="D5940" s="5">
        <v>45089</v>
      </c>
      <c r="E5940" s="6" t="s">
        <v>2282</v>
      </c>
      <c r="F5940" s="7">
        <v>1359252</v>
      </c>
      <c r="G5940" s="6" t="s">
        <v>17</v>
      </c>
      <c r="H5940" s="7">
        <v>142721</v>
      </c>
      <c r="I5940" s="143"/>
      <c r="J5940" s="144"/>
      <c r="K5940" s="145"/>
      <c r="L5940" t="str">
        <f t="shared" si="331"/>
        <v>34631</v>
      </c>
      <c r="M5940">
        <f t="shared" si="332"/>
        <v>34631</v>
      </c>
      <c r="N5940" s="37">
        <f t="shared" si="330"/>
        <v>1359252</v>
      </c>
    </row>
    <row r="5941" spans="1:14" ht="25.05" x14ac:dyDescent="0.3">
      <c r="A5941" s="3">
        <v>7</v>
      </c>
      <c r="B5941" s="142"/>
      <c r="C5941" s="4" t="s">
        <v>9463</v>
      </c>
      <c r="D5941" s="5">
        <v>45089</v>
      </c>
      <c r="E5941" s="6" t="s">
        <v>2282</v>
      </c>
      <c r="F5941" s="7">
        <v>1941987</v>
      </c>
      <c r="G5941" s="6" t="s">
        <v>17</v>
      </c>
      <c r="H5941" s="7">
        <v>203909</v>
      </c>
      <c r="I5941" s="143"/>
      <c r="J5941" s="144"/>
      <c r="K5941" s="145"/>
      <c r="L5941" t="str">
        <f t="shared" si="331"/>
        <v>34629</v>
      </c>
      <c r="M5941">
        <f t="shared" si="332"/>
        <v>34629</v>
      </c>
      <c r="N5941" s="37">
        <f t="shared" si="330"/>
        <v>1941987</v>
      </c>
    </row>
    <row r="5942" spans="1:14" ht="25.05" x14ac:dyDescent="0.3">
      <c r="A5942" s="3">
        <v>7</v>
      </c>
      <c r="B5942" s="142"/>
      <c r="C5942" s="4" t="s">
        <v>9464</v>
      </c>
      <c r="D5942" s="5">
        <v>45096</v>
      </c>
      <c r="E5942" s="6" t="s">
        <v>2282</v>
      </c>
      <c r="F5942" s="7">
        <v>930864</v>
      </c>
      <c r="G5942" s="6" t="s">
        <v>17</v>
      </c>
      <c r="H5942" s="7">
        <v>97741</v>
      </c>
      <c r="I5942" s="143"/>
      <c r="J5942" s="144"/>
      <c r="K5942" s="145"/>
      <c r="L5942" t="str">
        <f t="shared" si="331"/>
        <v>36262</v>
      </c>
      <c r="M5942">
        <f t="shared" si="332"/>
        <v>36262</v>
      </c>
      <c r="N5942" s="37">
        <f t="shared" si="330"/>
        <v>930864</v>
      </c>
    </row>
    <row r="5943" spans="1:14" ht="25.05" x14ac:dyDescent="0.3">
      <c r="A5943" s="3">
        <v>7</v>
      </c>
      <c r="B5943" s="142"/>
      <c r="C5943" s="4" t="s">
        <v>9465</v>
      </c>
      <c r="D5943" s="5">
        <v>45089</v>
      </c>
      <c r="E5943" s="6" t="s">
        <v>2282</v>
      </c>
      <c r="F5943" s="7">
        <v>1032552</v>
      </c>
      <c r="G5943" s="6" t="s">
        <v>17</v>
      </c>
      <c r="H5943" s="7">
        <v>108418</v>
      </c>
      <c r="I5943" s="143"/>
      <c r="J5943" s="144"/>
      <c r="K5943" s="145"/>
      <c r="L5943" t="str">
        <f t="shared" si="331"/>
        <v>34628</v>
      </c>
      <c r="M5943">
        <f t="shared" si="332"/>
        <v>34628</v>
      </c>
      <c r="N5943" s="37">
        <f t="shared" ref="N5943:N6006" si="333">+F5943</f>
        <v>1032552</v>
      </c>
    </row>
    <row r="5944" spans="1:14" ht="25.05" x14ac:dyDescent="0.3">
      <c r="A5944" s="3">
        <v>7</v>
      </c>
      <c r="B5944" s="142"/>
      <c r="C5944" s="4" t="s">
        <v>9466</v>
      </c>
      <c r="D5944" s="5">
        <v>45103</v>
      </c>
      <c r="E5944" s="6" t="s">
        <v>2282</v>
      </c>
      <c r="F5944" s="7">
        <v>811752</v>
      </c>
      <c r="G5944" s="6" t="s">
        <v>17</v>
      </c>
      <c r="H5944" s="7">
        <v>85234</v>
      </c>
      <c r="I5944" s="143"/>
      <c r="J5944" s="144"/>
      <c r="K5944" s="145"/>
      <c r="L5944" t="str">
        <f t="shared" si="331"/>
        <v>37745</v>
      </c>
      <c r="M5944">
        <f t="shared" si="332"/>
        <v>37745</v>
      </c>
      <c r="N5944" s="37">
        <f t="shared" si="333"/>
        <v>811752</v>
      </c>
    </row>
    <row r="5945" spans="1:14" ht="25.05" x14ac:dyDescent="0.3">
      <c r="A5945" s="3">
        <v>7</v>
      </c>
      <c r="B5945" s="142"/>
      <c r="C5945" s="4" t="s">
        <v>9467</v>
      </c>
      <c r="D5945" s="5">
        <v>45096</v>
      </c>
      <c r="E5945" s="6" t="s">
        <v>2282</v>
      </c>
      <c r="F5945" s="7">
        <v>774169</v>
      </c>
      <c r="G5945" s="6" t="s">
        <v>17</v>
      </c>
      <c r="H5945" s="7">
        <v>81288</v>
      </c>
      <c r="I5945" s="143"/>
      <c r="J5945" s="144"/>
      <c r="K5945" s="145"/>
      <c r="L5945" t="str">
        <f t="shared" si="331"/>
        <v>36263</v>
      </c>
      <c r="M5945">
        <f t="shared" si="332"/>
        <v>36263</v>
      </c>
      <c r="N5945" s="37">
        <f t="shared" si="333"/>
        <v>774169</v>
      </c>
    </row>
    <row r="5946" spans="1:14" ht="25.05" x14ac:dyDescent="0.3">
      <c r="A5946" s="3">
        <v>7</v>
      </c>
      <c r="B5946" s="142"/>
      <c r="C5946" s="4" t="s">
        <v>9468</v>
      </c>
      <c r="D5946" s="5">
        <v>45089</v>
      </c>
      <c r="E5946" s="6" t="s">
        <v>2282</v>
      </c>
      <c r="F5946" s="7">
        <v>853141</v>
      </c>
      <c r="G5946" s="6" t="s">
        <v>17</v>
      </c>
      <c r="H5946" s="7">
        <v>89580</v>
      </c>
      <c r="I5946" s="143"/>
      <c r="J5946" s="144"/>
      <c r="K5946" s="145"/>
      <c r="L5946" t="str">
        <f t="shared" si="331"/>
        <v>34627</v>
      </c>
      <c r="M5946">
        <f t="shared" si="332"/>
        <v>34627</v>
      </c>
      <c r="N5946" s="37">
        <f t="shared" si="333"/>
        <v>853141</v>
      </c>
    </row>
    <row r="5947" spans="1:14" ht="25.05" x14ac:dyDescent="0.3">
      <c r="A5947" s="3">
        <v>7</v>
      </c>
      <c r="B5947" s="142"/>
      <c r="C5947" s="4" t="s">
        <v>9469</v>
      </c>
      <c r="D5947" s="5">
        <v>45082</v>
      </c>
      <c r="E5947" s="6" t="s">
        <v>2282</v>
      </c>
      <c r="F5947" s="7">
        <v>1015387</v>
      </c>
      <c r="G5947" s="6" t="s">
        <v>17</v>
      </c>
      <c r="H5947" s="7">
        <v>106616</v>
      </c>
      <c r="I5947" s="143"/>
      <c r="J5947" s="144"/>
      <c r="K5947" s="145"/>
      <c r="L5947" t="str">
        <f t="shared" si="331"/>
        <v>33148</v>
      </c>
      <c r="M5947">
        <f t="shared" si="332"/>
        <v>33148</v>
      </c>
      <c r="N5947" s="37">
        <f t="shared" si="333"/>
        <v>1015387</v>
      </c>
    </row>
    <row r="5948" spans="1:14" ht="25.05" x14ac:dyDescent="0.3">
      <c r="A5948" s="3">
        <v>7</v>
      </c>
      <c r="B5948" s="142"/>
      <c r="C5948" s="4" t="s">
        <v>9470</v>
      </c>
      <c r="D5948" s="5">
        <v>45089</v>
      </c>
      <c r="E5948" s="6" t="s">
        <v>2282</v>
      </c>
      <c r="F5948" s="7">
        <v>774866</v>
      </c>
      <c r="G5948" s="6" t="s">
        <v>17</v>
      </c>
      <c r="H5948" s="7">
        <v>81361</v>
      </c>
      <c r="I5948" s="143"/>
      <c r="J5948" s="144"/>
      <c r="K5948" s="145"/>
      <c r="L5948" t="str">
        <f t="shared" si="331"/>
        <v>34630</v>
      </c>
      <c r="M5948">
        <f t="shared" si="332"/>
        <v>34630</v>
      </c>
      <c r="N5948" s="37">
        <f t="shared" si="333"/>
        <v>774866</v>
      </c>
    </row>
    <row r="5949" spans="1:14" ht="25.05" x14ac:dyDescent="0.3">
      <c r="A5949" s="3">
        <v>7</v>
      </c>
      <c r="B5949" s="135"/>
      <c r="C5949" s="4" t="s">
        <v>9471</v>
      </c>
      <c r="D5949" s="5">
        <v>45103</v>
      </c>
      <c r="E5949" s="6" t="s">
        <v>2282</v>
      </c>
      <c r="F5949" s="7">
        <v>486446</v>
      </c>
      <c r="G5949" s="6" t="s">
        <v>17</v>
      </c>
      <c r="H5949" s="7">
        <v>51077</v>
      </c>
      <c r="I5949" s="137"/>
      <c r="J5949" s="140"/>
      <c r="K5949" s="141"/>
      <c r="L5949" t="str">
        <f t="shared" si="331"/>
        <v>37757</v>
      </c>
      <c r="M5949">
        <f t="shared" si="332"/>
        <v>37757</v>
      </c>
      <c r="N5949" s="37">
        <f t="shared" si="333"/>
        <v>486446</v>
      </c>
    </row>
    <row r="5950" spans="1:14" x14ac:dyDescent="0.3">
      <c r="A5950" s="3">
        <v>7</v>
      </c>
      <c r="B5950" s="134" t="s">
        <v>9472</v>
      </c>
      <c r="C5950" s="4" t="s">
        <v>9473</v>
      </c>
      <c r="D5950" s="5">
        <v>45083</v>
      </c>
      <c r="E5950" s="6" t="s">
        <v>2364</v>
      </c>
      <c r="F5950" s="7">
        <v>1590166</v>
      </c>
      <c r="G5950" s="6" t="s">
        <v>17</v>
      </c>
      <c r="H5950" s="7">
        <v>166968</v>
      </c>
      <c r="I5950" s="136">
        <v>3477600</v>
      </c>
      <c r="J5950" s="138" t="s">
        <v>1356</v>
      </c>
      <c r="K5950" s="139"/>
      <c r="L5950" t="str">
        <f t="shared" si="331"/>
        <v>33249</v>
      </c>
      <c r="M5950">
        <f t="shared" si="332"/>
        <v>33249</v>
      </c>
      <c r="N5950" s="37">
        <f t="shared" si="333"/>
        <v>1590166</v>
      </c>
    </row>
    <row r="5951" spans="1:14" x14ac:dyDescent="0.3">
      <c r="A5951" s="3">
        <v>7</v>
      </c>
      <c r="B5951" s="142"/>
      <c r="C5951" s="4" t="s">
        <v>9474</v>
      </c>
      <c r="D5951" s="5">
        <v>45104</v>
      </c>
      <c r="E5951" s="6" t="s">
        <v>2364</v>
      </c>
      <c r="F5951" s="7">
        <v>1534775</v>
      </c>
      <c r="G5951" s="6" t="s">
        <v>17</v>
      </c>
      <c r="H5951" s="7">
        <v>161152</v>
      </c>
      <c r="I5951" s="143"/>
      <c r="J5951" s="144"/>
      <c r="K5951" s="145"/>
      <c r="L5951" t="str">
        <f t="shared" si="331"/>
        <v>37820</v>
      </c>
      <c r="M5951">
        <f t="shared" si="332"/>
        <v>37820</v>
      </c>
      <c r="N5951" s="37">
        <f t="shared" si="333"/>
        <v>1534775</v>
      </c>
    </row>
    <row r="5952" spans="1:14" x14ac:dyDescent="0.3">
      <c r="A5952" s="3">
        <v>7</v>
      </c>
      <c r="B5952" s="135"/>
      <c r="C5952" s="4" t="s">
        <v>9475</v>
      </c>
      <c r="D5952" s="5">
        <v>45091</v>
      </c>
      <c r="E5952" s="6" t="s">
        <v>2364</v>
      </c>
      <c r="F5952" s="7">
        <v>760646</v>
      </c>
      <c r="G5952" s="6" t="s">
        <v>17</v>
      </c>
      <c r="H5952" s="7">
        <v>79868</v>
      </c>
      <c r="I5952" s="137"/>
      <c r="J5952" s="140"/>
      <c r="K5952" s="141"/>
      <c r="L5952" t="str">
        <f t="shared" si="331"/>
        <v>34812</v>
      </c>
      <c r="M5952">
        <f t="shared" si="332"/>
        <v>34812</v>
      </c>
      <c r="N5952" s="37">
        <f t="shared" si="333"/>
        <v>760646</v>
      </c>
    </row>
    <row r="5953" spans="1:14" ht="25.05" x14ac:dyDescent="0.3">
      <c r="A5953" s="3">
        <v>7</v>
      </c>
      <c r="B5953" s="134" t="s">
        <v>9476</v>
      </c>
      <c r="C5953" s="4" t="s">
        <v>9477</v>
      </c>
      <c r="D5953" s="5">
        <v>45089</v>
      </c>
      <c r="E5953" s="6" t="s">
        <v>4657</v>
      </c>
      <c r="F5953" s="7">
        <v>606375</v>
      </c>
      <c r="G5953" s="6" t="s">
        <v>17</v>
      </c>
      <c r="H5953" s="7">
        <v>63669</v>
      </c>
      <c r="I5953" s="136">
        <v>986435</v>
      </c>
      <c r="J5953" s="138" t="s">
        <v>18</v>
      </c>
      <c r="K5953" s="139"/>
      <c r="L5953" t="str">
        <f t="shared" si="331"/>
        <v>34611</v>
      </c>
      <c r="M5953">
        <f t="shared" si="332"/>
        <v>34611</v>
      </c>
      <c r="N5953" s="37">
        <f t="shared" si="333"/>
        <v>606375</v>
      </c>
    </row>
    <row r="5954" spans="1:14" ht="25.05" x14ac:dyDescent="0.3">
      <c r="A5954" s="3">
        <v>7</v>
      </c>
      <c r="B5954" s="135"/>
      <c r="C5954" s="4" t="s">
        <v>9478</v>
      </c>
      <c r="D5954" s="5">
        <v>45106</v>
      </c>
      <c r="E5954" s="6" t="s">
        <v>4649</v>
      </c>
      <c r="F5954" s="7">
        <v>495787</v>
      </c>
      <c r="G5954" s="6" t="s">
        <v>17</v>
      </c>
      <c r="H5954" s="7">
        <v>52058</v>
      </c>
      <c r="I5954" s="137"/>
      <c r="J5954" s="140"/>
      <c r="K5954" s="141"/>
      <c r="L5954" t="str">
        <f t="shared" si="331"/>
        <v>39011</v>
      </c>
      <c r="M5954">
        <f t="shared" si="332"/>
        <v>39011</v>
      </c>
      <c r="N5954" s="37">
        <f t="shared" si="333"/>
        <v>495787</v>
      </c>
    </row>
    <row r="5955" spans="1:14" ht="25.05" x14ac:dyDescent="0.3">
      <c r="A5955" s="3">
        <v>7</v>
      </c>
      <c r="B5955" s="134" t="s">
        <v>9479</v>
      </c>
      <c r="C5955" s="4" t="s">
        <v>9480</v>
      </c>
      <c r="D5955" s="5">
        <v>45098</v>
      </c>
      <c r="E5955" s="6" t="s">
        <v>4649</v>
      </c>
      <c r="F5955" s="7">
        <v>991573</v>
      </c>
      <c r="G5955" s="6" t="s">
        <v>17</v>
      </c>
      <c r="H5955" s="7">
        <v>104115</v>
      </c>
      <c r="I5955" s="136">
        <v>3925065</v>
      </c>
      <c r="J5955" s="138" t="s">
        <v>28</v>
      </c>
      <c r="K5955" s="139"/>
      <c r="L5955" t="str">
        <f t="shared" si="331"/>
        <v>36421</v>
      </c>
      <c r="M5955">
        <f t="shared" si="332"/>
        <v>36421</v>
      </c>
      <c r="N5955" s="37">
        <f t="shared" si="333"/>
        <v>991573</v>
      </c>
    </row>
    <row r="5956" spans="1:14" ht="25.05" x14ac:dyDescent="0.3">
      <c r="A5956" s="3">
        <v>7</v>
      </c>
      <c r="B5956" s="142"/>
      <c r="C5956" s="4" t="s">
        <v>9481</v>
      </c>
      <c r="D5956" s="5">
        <v>45092</v>
      </c>
      <c r="E5956" s="6" t="s">
        <v>4649</v>
      </c>
      <c r="F5956" s="7">
        <v>1102162</v>
      </c>
      <c r="G5956" s="6" t="s">
        <v>17</v>
      </c>
      <c r="H5956" s="7">
        <v>115727</v>
      </c>
      <c r="I5956" s="143"/>
      <c r="J5956" s="144"/>
      <c r="K5956" s="145"/>
      <c r="L5956" t="str">
        <f t="shared" si="331"/>
        <v>35007</v>
      </c>
      <c r="M5956">
        <f t="shared" si="332"/>
        <v>35007</v>
      </c>
      <c r="N5956" s="37">
        <f t="shared" si="333"/>
        <v>1102162</v>
      </c>
    </row>
    <row r="5957" spans="1:14" ht="25.05" x14ac:dyDescent="0.3">
      <c r="A5957" s="3">
        <v>7</v>
      </c>
      <c r="B5957" s="142"/>
      <c r="C5957" s="4" t="s">
        <v>9482</v>
      </c>
      <c r="D5957" s="5">
        <v>45098</v>
      </c>
      <c r="E5957" s="6" t="s">
        <v>4649</v>
      </c>
      <c r="F5957" s="7">
        <v>1102162</v>
      </c>
      <c r="G5957" s="6" t="s">
        <v>17</v>
      </c>
      <c r="H5957" s="7">
        <v>115727</v>
      </c>
      <c r="I5957" s="143"/>
      <c r="J5957" s="144"/>
      <c r="K5957" s="145"/>
      <c r="L5957" t="str">
        <f t="shared" si="331"/>
        <v>36422</v>
      </c>
      <c r="M5957">
        <f t="shared" si="332"/>
        <v>36422</v>
      </c>
      <c r="N5957" s="37">
        <f t="shared" si="333"/>
        <v>1102162</v>
      </c>
    </row>
    <row r="5958" spans="1:14" ht="25.05" x14ac:dyDescent="0.3">
      <c r="A5958" s="3">
        <v>7</v>
      </c>
      <c r="B5958" s="135"/>
      <c r="C5958" s="4" t="s">
        <v>9483</v>
      </c>
      <c r="D5958" s="5">
        <v>45078</v>
      </c>
      <c r="E5958" s="6" t="s">
        <v>4649</v>
      </c>
      <c r="F5958" s="7">
        <v>1189650</v>
      </c>
      <c r="G5958" s="6" t="s">
        <v>17</v>
      </c>
      <c r="H5958" s="7">
        <v>124913</v>
      </c>
      <c r="I5958" s="137"/>
      <c r="J5958" s="140"/>
      <c r="K5958" s="141"/>
      <c r="L5958" t="str">
        <f t="shared" si="331"/>
        <v>32695</v>
      </c>
      <c r="M5958">
        <f t="shared" si="332"/>
        <v>32695</v>
      </c>
      <c r="N5958" s="37">
        <f t="shared" si="333"/>
        <v>1189650</v>
      </c>
    </row>
    <row r="5959" spans="1:14" x14ac:dyDescent="0.3">
      <c r="A5959" s="3">
        <v>7</v>
      </c>
      <c r="B5959" s="134" t="s">
        <v>9484</v>
      </c>
      <c r="C5959" s="4" t="s">
        <v>9485</v>
      </c>
      <c r="D5959" s="5">
        <v>44928</v>
      </c>
      <c r="E5959" s="6" t="s">
        <v>2646</v>
      </c>
      <c r="F5959" s="7">
        <v>951720</v>
      </c>
      <c r="G5959" s="6" t="s">
        <v>17</v>
      </c>
      <c r="H5959" s="7">
        <v>99931</v>
      </c>
      <c r="I5959" s="136">
        <v>2137743</v>
      </c>
      <c r="J5959" s="138" t="s">
        <v>48</v>
      </c>
      <c r="K5959" s="139"/>
      <c r="L5959" t="str">
        <f t="shared" ref="L5959:L6022" si="334">+RIGHT(C5959,5)</f>
        <v>00071</v>
      </c>
      <c r="M5959">
        <f t="shared" ref="M5959:M6022" si="335">+L5959*1</f>
        <v>71</v>
      </c>
      <c r="N5959" s="37">
        <f t="shared" si="333"/>
        <v>951720</v>
      </c>
    </row>
    <row r="5960" spans="1:14" x14ac:dyDescent="0.3">
      <c r="A5960" s="3">
        <v>7</v>
      </c>
      <c r="B5960" s="142"/>
      <c r="C5960" s="4" t="s">
        <v>9486</v>
      </c>
      <c r="D5960" s="5">
        <v>44930</v>
      </c>
      <c r="E5960" s="6" t="s">
        <v>2646</v>
      </c>
      <c r="F5960" s="7">
        <v>951720</v>
      </c>
      <c r="G5960" s="6" t="s">
        <v>17</v>
      </c>
      <c r="H5960" s="7">
        <v>99931</v>
      </c>
      <c r="I5960" s="143"/>
      <c r="J5960" s="144"/>
      <c r="K5960" s="145"/>
      <c r="L5960" t="str">
        <f t="shared" si="334"/>
        <v>00383</v>
      </c>
      <c r="M5960">
        <f t="shared" si="335"/>
        <v>383</v>
      </c>
      <c r="N5960" s="37">
        <f t="shared" si="333"/>
        <v>951720</v>
      </c>
    </row>
    <row r="5961" spans="1:14" x14ac:dyDescent="0.3">
      <c r="A5961" s="3">
        <v>7</v>
      </c>
      <c r="B5961" s="135"/>
      <c r="C5961" s="4" t="s">
        <v>9487</v>
      </c>
      <c r="D5961" s="5">
        <v>44929</v>
      </c>
      <c r="E5961" s="6" t="s">
        <v>2646</v>
      </c>
      <c r="F5961" s="7">
        <v>485100</v>
      </c>
      <c r="G5961" s="6" t="s">
        <v>17</v>
      </c>
      <c r="H5961" s="7">
        <v>50936</v>
      </c>
      <c r="I5961" s="137"/>
      <c r="J5961" s="140"/>
      <c r="K5961" s="141"/>
      <c r="L5961" t="str">
        <f t="shared" si="334"/>
        <v>00211</v>
      </c>
      <c r="M5961">
        <f t="shared" si="335"/>
        <v>211</v>
      </c>
      <c r="N5961" s="37">
        <f t="shared" si="333"/>
        <v>485100</v>
      </c>
    </row>
    <row r="5962" spans="1:14" ht="37.6" x14ac:dyDescent="0.3">
      <c r="A5962" s="3">
        <v>7</v>
      </c>
      <c r="B5962" s="8" t="s">
        <v>9488</v>
      </c>
      <c r="C5962" s="4" t="s">
        <v>9489</v>
      </c>
      <c r="D5962" s="5">
        <v>44995</v>
      </c>
      <c r="E5962" s="6" t="s">
        <v>47</v>
      </c>
      <c r="F5962" s="7">
        <v>349965</v>
      </c>
      <c r="G5962" s="6" t="s">
        <v>1366</v>
      </c>
      <c r="H5962" s="7">
        <v>36078</v>
      </c>
      <c r="I5962" s="11">
        <v>313887</v>
      </c>
      <c r="J5962" s="132" t="s">
        <v>48</v>
      </c>
      <c r="K5962" s="133"/>
      <c r="L5962" t="str">
        <f t="shared" si="334"/>
        <v>13206</v>
      </c>
      <c r="M5962">
        <f t="shared" si="335"/>
        <v>13206</v>
      </c>
      <c r="N5962" s="37">
        <f t="shared" si="333"/>
        <v>349965</v>
      </c>
    </row>
    <row r="5963" spans="1:14" ht="37.6" x14ac:dyDescent="0.3">
      <c r="A5963" s="3">
        <v>7</v>
      </c>
      <c r="B5963" s="8" t="s">
        <v>9490</v>
      </c>
      <c r="C5963" s="4" t="s">
        <v>9491</v>
      </c>
      <c r="D5963" s="5">
        <v>45042</v>
      </c>
      <c r="E5963" s="6" t="s">
        <v>47</v>
      </c>
      <c r="F5963" s="7">
        <v>713790</v>
      </c>
      <c r="G5963" s="6" t="s">
        <v>1366</v>
      </c>
      <c r="H5963" s="7">
        <v>73585</v>
      </c>
      <c r="I5963" s="11">
        <v>640205</v>
      </c>
      <c r="J5963" s="132" t="s">
        <v>48</v>
      </c>
      <c r="K5963" s="133"/>
      <c r="L5963" t="str">
        <f t="shared" si="334"/>
        <v>23951</v>
      </c>
      <c r="M5963">
        <f t="shared" si="335"/>
        <v>23951</v>
      </c>
      <c r="N5963" s="37">
        <f t="shared" si="333"/>
        <v>713790</v>
      </c>
    </row>
    <row r="5964" spans="1:14" x14ac:dyDescent="0.3">
      <c r="A5964" s="3">
        <v>7</v>
      </c>
      <c r="B5964" s="134" t="s">
        <v>9492</v>
      </c>
      <c r="C5964" s="4" t="s">
        <v>9493</v>
      </c>
      <c r="D5964" s="5">
        <v>45055</v>
      </c>
      <c r="E5964" s="6" t="s">
        <v>2368</v>
      </c>
      <c r="F5964" s="7">
        <v>363825</v>
      </c>
      <c r="G5964" s="6" t="s">
        <v>1366</v>
      </c>
      <c r="H5964" s="7">
        <v>38202</v>
      </c>
      <c r="I5964" s="136">
        <v>2993668</v>
      </c>
      <c r="J5964" s="138" t="s">
        <v>48</v>
      </c>
      <c r="K5964" s="139"/>
      <c r="L5964" t="str">
        <f t="shared" si="334"/>
        <v>26001</v>
      </c>
      <c r="M5964">
        <f t="shared" si="335"/>
        <v>26001</v>
      </c>
      <c r="N5964" s="37">
        <f t="shared" si="333"/>
        <v>363825</v>
      </c>
    </row>
    <row r="5965" spans="1:14" x14ac:dyDescent="0.3">
      <c r="A5965" s="3">
        <v>7</v>
      </c>
      <c r="B5965" s="142"/>
      <c r="C5965" s="4" t="s">
        <v>9494</v>
      </c>
      <c r="D5965" s="5">
        <v>45058</v>
      </c>
      <c r="E5965" s="6" t="s">
        <v>2364</v>
      </c>
      <c r="F5965" s="7">
        <v>713790</v>
      </c>
      <c r="G5965" s="6" t="s">
        <v>1366</v>
      </c>
      <c r="H5965" s="7">
        <v>74948</v>
      </c>
      <c r="I5965" s="143"/>
      <c r="J5965" s="144"/>
      <c r="K5965" s="145"/>
      <c r="L5965" t="str">
        <f t="shared" si="334"/>
        <v>28201</v>
      </c>
      <c r="M5965">
        <f t="shared" si="335"/>
        <v>28201</v>
      </c>
      <c r="N5965" s="37">
        <f t="shared" si="333"/>
        <v>713790</v>
      </c>
    </row>
    <row r="5966" spans="1:14" x14ac:dyDescent="0.3">
      <c r="A5966" s="3">
        <v>7</v>
      </c>
      <c r="B5966" s="142"/>
      <c r="C5966" s="4" t="s">
        <v>9495</v>
      </c>
      <c r="D5966" s="5">
        <v>45073</v>
      </c>
      <c r="E5966" s="6" t="s">
        <v>6572</v>
      </c>
      <c r="F5966" s="7">
        <v>606375</v>
      </c>
      <c r="G5966" s="6" t="s">
        <v>1366</v>
      </c>
      <c r="H5966" s="7">
        <v>63669</v>
      </c>
      <c r="I5966" s="143"/>
      <c r="J5966" s="144"/>
      <c r="K5966" s="145"/>
      <c r="L5966" t="str">
        <f t="shared" si="334"/>
        <v>31473</v>
      </c>
      <c r="M5966">
        <f t="shared" si="335"/>
        <v>31473</v>
      </c>
      <c r="N5966" s="37">
        <f t="shared" si="333"/>
        <v>606375</v>
      </c>
    </row>
    <row r="5967" spans="1:14" x14ac:dyDescent="0.3">
      <c r="A5967" s="3">
        <v>7</v>
      </c>
      <c r="B5967" s="142"/>
      <c r="C5967" s="4" t="s">
        <v>9496</v>
      </c>
      <c r="D5967" s="5">
        <v>45073</v>
      </c>
      <c r="E5967" s="6" t="s">
        <v>2368</v>
      </c>
      <c r="F5967" s="7">
        <v>947100</v>
      </c>
      <c r="G5967" s="6" t="s">
        <v>1366</v>
      </c>
      <c r="H5967" s="7">
        <v>99445</v>
      </c>
      <c r="I5967" s="143"/>
      <c r="J5967" s="144"/>
      <c r="K5967" s="145"/>
      <c r="L5967" t="str">
        <f t="shared" si="334"/>
        <v>31456</v>
      </c>
      <c r="M5967">
        <f t="shared" si="335"/>
        <v>31456</v>
      </c>
      <c r="N5967" s="37">
        <f t="shared" si="333"/>
        <v>947100</v>
      </c>
    </row>
    <row r="5968" spans="1:14" x14ac:dyDescent="0.3">
      <c r="A5968" s="3">
        <v>7</v>
      </c>
      <c r="B5968" s="135"/>
      <c r="C5968" s="4" t="s">
        <v>9497</v>
      </c>
      <c r="D5968" s="5">
        <v>45056</v>
      </c>
      <c r="E5968" s="6" t="s">
        <v>2414</v>
      </c>
      <c r="F5968" s="7">
        <v>713790</v>
      </c>
      <c r="G5968" s="6" t="s">
        <v>1366</v>
      </c>
      <c r="H5968" s="7">
        <v>74948</v>
      </c>
      <c r="I5968" s="137"/>
      <c r="J5968" s="140"/>
      <c r="K5968" s="141"/>
      <c r="L5968" t="str">
        <f t="shared" si="334"/>
        <v>26038</v>
      </c>
      <c r="M5968">
        <f t="shared" si="335"/>
        <v>26038</v>
      </c>
      <c r="N5968" s="37">
        <f t="shared" si="333"/>
        <v>713790</v>
      </c>
    </row>
    <row r="5969" spans="1:14" ht="37.6" x14ac:dyDescent="0.3">
      <c r="A5969" s="3">
        <v>7</v>
      </c>
      <c r="B5969" s="8" t="s">
        <v>9498</v>
      </c>
      <c r="C5969" s="4" t="s">
        <v>9499</v>
      </c>
      <c r="D5969" s="5">
        <v>45075</v>
      </c>
      <c r="E5969" s="6" t="s">
        <v>2364</v>
      </c>
      <c r="F5969" s="7">
        <v>242550</v>
      </c>
      <c r="G5969" s="6" t="s">
        <v>17</v>
      </c>
      <c r="H5969" s="7">
        <v>25468</v>
      </c>
      <c r="I5969" s="11">
        <v>217082</v>
      </c>
      <c r="J5969" s="132" t="s">
        <v>48</v>
      </c>
      <c r="K5969" s="133"/>
      <c r="L5969" t="str">
        <f t="shared" si="334"/>
        <v>31516</v>
      </c>
      <c r="M5969">
        <f t="shared" si="335"/>
        <v>31516</v>
      </c>
      <c r="N5969" s="37">
        <f t="shared" si="333"/>
        <v>242550</v>
      </c>
    </row>
    <row r="5970" spans="1:14" x14ac:dyDescent="0.3">
      <c r="A5970" s="3">
        <v>7</v>
      </c>
      <c r="B5970" s="134" t="s">
        <v>9500</v>
      </c>
      <c r="C5970" s="4" t="s">
        <v>9501</v>
      </c>
      <c r="D5970" s="5">
        <v>45086</v>
      </c>
      <c r="E5970" s="6" t="s">
        <v>6572</v>
      </c>
      <c r="F5970" s="7">
        <v>198315</v>
      </c>
      <c r="G5970" s="6" t="s">
        <v>17</v>
      </c>
      <c r="H5970" s="7">
        <v>20823</v>
      </c>
      <c r="I5970" s="136">
        <v>2947982</v>
      </c>
      <c r="J5970" s="138" t="s">
        <v>48</v>
      </c>
      <c r="K5970" s="139"/>
      <c r="L5970" t="str">
        <f t="shared" si="334"/>
        <v>34313</v>
      </c>
      <c r="M5970">
        <f t="shared" si="335"/>
        <v>34313</v>
      </c>
      <c r="N5970" s="37">
        <f t="shared" si="333"/>
        <v>198315</v>
      </c>
    </row>
    <row r="5971" spans="1:14" x14ac:dyDescent="0.3">
      <c r="A5971" s="3">
        <v>7</v>
      </c>
      <c r="B5971" s="142"/>
      <c r="C5971" s="4" t="s">
        <v>9502</v>
      </c>
      <c r="D5971" s="5">
        <v>45084</v>
      </c>
      <c r="E5971" s="6" t="s">
        <v>2364</v>
      </c>
      <c r="F5971" s="7">
        <v>583275</v>
      </c>
      <c r="G5971" s="6" t="s">
        <v>17</v>
      </c>
      <c r="H5971" s="7">
        <v>61244</v>
      </c>
      <c r="I5971" s="143"/>
      <c r="J5971" s="144"/>
      <c r="K5971" s="145"/>
      <c r="L5971" t="str">
        <f t="shared" si="334"/>
        <v>33275</v>
      </c>
      <c r="M5971">
        <f t="shared" si="335"/>
        <v>33275</v>
      </c>
      <c r="N5971" s="37">
        <f t="shared" si="333"/>
        <v>583275</v>
      </c>
    </row>
    <row r="5972" spans="1:14" x14ac:dyDescent="0.3">
      <c r="A5972" s="3">
        <v>7</v>
      </c>
      <c r="B5972" s="142"/>
      <c r="C5972" s="4" t="s">
        <v>9503</v>
      </c>
      <c r="D5972" s="5">
        <v>45086</v>
      </c>
      <c r="E5972" s="6" t="s">
        <v>47</v>
      </c>
      <c r="F5972" s="7">
        <v>440865</v>
      </c>
      <c r="G5972" s="6" t="s">
        <v>17</v>
      </c>
      <c r="H5972" s="7">
        <v>46291</v>
      </c>
      <c r="I5972" s="143"/>
      <c r="J5972" s="144"/>
      <c r="K5972" s="145"/>
      <c r="L5972" t="str">
        <f t="shared" si="334"/>
        <v>34309</v>
      </c>
      <c r="M5972">
        <f t="shared" si="335"/>
        <v>34309</v>
      </c>
      <c r="N5972" s="37">
        <f t="shared" si="333"/>
        <v>440865</v>
      </c>
    </row>
    <row r="5973" spans="1:14" x14ac:dyDescent="0.3">
      <c r="A5973" s="3">
        <v>7</v>
      </c>
      <c r="B5973" s="142"/>
      <c r="C5973" s="4" t="s">
        <v>9504</v>
      </c>
      <c r="D5973" s="5">
        <v>45085</v>
      </c>
      <c r="E5973" s="6" t="s">
        <v>2364</v>
      </c>
      <c r="F5973" s="7">
        <v>713790</v>
      </c>
      <c r="G5973" s="6" t="s">
        <v>17</v>
      </c>
      <c r="H5973" s="7">
        <v>74948</v>
      </c>
      <c r="I5973" s="143"/>
      <c r="J5973" s="144"/>
      <c r="K5973" s="145"/>
      <c r="L5973" t="str">
        <f t="shared" si="334"/>
        <v>33660</v>
      </c>
      <c r="M5973">
        <f t="shared" si="335"/>
        <v>33660</v>
      </c>
      <c r="N5973" s="37">
        <f t="shared" si="333"/>
        <v>713790</v>
      </c>
    </row>
    <row r="5974" spans="1:14" x14ac:dyDescent="0.3">
      <c r="A5974" s="3">
        <v>7</v>
      </c>
      <c r="B5974" s="142"/>
      <c r="C5974" s="4" t="s">
        <v>9505</v>
      </c>
      <c r="D5974" s="5">
        <v>45093</v>
      </c>
      <c r="E5974" s="6" t="s">
        <v>6572</v>
      </c>
      <c r="F5974" s="7">
        <v>440865</v>
      </c>
      <c r="G5974" s="6" t="s">
        <v>17</v>
      </c>
      <c r="H5974" s="7">
        <v>46291</v>
      </c>
      <c r="I5974" s="143"/>
      <c r="J5974" s="144"/>
      <c r="K5974" s="145"/>
      <c r="L5974" t="str">
        <f t="shared" si="334"/>
        <v>35998</v>
      </c>
      <c r="M5974">
        <f t="shared" si="335"/>
        <v>35998</v>
      </c>
      <c r="N5974" s="37">
        <f t="shared" si="333"/>
        <v>440865</v>
      </c>
    </row>
    <row r="5975" spans="1:14" x14ac:dyDescent="0.3">
      <c r="A5975" s="3">
        <v>7</v>
      </c>
      <c r="B5975" s="142"/>
      <c r="C5975" s="4" t="s">
        <v>9506</v>
      </c>
      <c r="D5975" s="5">
        <v>45093</v>
      </c>
      <c r="E5975" s="6" t="s">
        <v>6686</v>
      </c>
      <c r="F5975" s="7">
        <v>440865</v>
      </c>
      <c r="G5975" s="6" t="s">
        <v>17</v>
      </c>
      <c r="H5975" s="7">
        <v>46291</v>
      </c>
      <c r="I5975" s="143"/>
      <c r="J5975" s="144"/>
      <c r="K5975" s="145"/>
      <c r="L5975" t="str">
        <f t="shared" si="334"/>
        <v>36108</v>
      </c>
      <c r="M5975">
        <f t="shared" si="335"/>
        <v>36108</v>
      </c>
      <c r="N5975" s="37">
        <f t="shared" si="333"/>
        <v>440865</v>
      </c>
    </row>
    <row r="5976" spans="1:14" x14ac:dyDescent="0.3">
      <c r="A5976" s="3">
        <v>7</v>
      </c>
      <c r="B5976" s="135"/>
      <c r="C5976" s="4" t="s">
        <v>9507</v>
      </c>
      <c r="D5976" s="5">
        <v>45078</v>
      </c>
      <c r="E5976" s="6" t="s">
        <v>2368</v>
      </c>
      <c r="F5976" s="7">
        <v>475860</v>
      </c>
      <c r="G5976" s="6" t="s">
        <v>17</v>
      </c>
      <c r="H5976" s="7">
        <v>49965</v>
      </c>
      <c r="I5976" s="137"/>
      <c r="J5976" s="140"/>
      <c r="K5976" s="141"/>
      <c r="L5976" t="str">
        <f t="shared" si="334"/>
        <v>32779</v>
      </c>
      <c r="M5976">
        <f t="shared" si="335"/>
        <v>32779</v>
      </c>
      <c r="N5976" s="37">
        <f t="shared" si="333"/>
        <v>475860</v>
      </c>
    </row>
    <row r="5977" spans="1:14" ht="25.05" x14ac:dyDescent="0.3">
      <c r="A5977" s="3">
        <v>7</v>
      </c>
      <c r="B5977" s="134" t="s">
        <v>9508</v>
      </c>
      <c r="C5977" s="4" t="s">
        <v>9509</v>
      </c>
      <c r="D5977" s="5">
        <v>45087</v>
      </c>
      <c r="E5977" s="6" t="s">
        <v>4649</v>
      </c>
      <c r="F5977" s="7">
        <v>2379300</v>
      </c>
      <c r="G5977" s="6" t="s">
        <v>17</v>
      </c>
      <c r="H5977" s="7">
        <v>249827</v>
      </c>
      <c r="I5977" s="136">
        <v>3371914</v>
      </c>
      <c r="J5977" s="138" t="s">
        <v>591</v>
      </c>
      <c r="K5977" s="139"/>
      <c r="L5977" t="str">
        <f t="shared" si="334"/>
        <v>34484</v>
      </c>
      <c r="M5977">
        <f t="shared" si="335"/>
        <v>34484</v>
      </c>
      <c r="N5977" s="37">
        <f t="shared" si="333"/>
        <v>2379300</v>
      </c>
    </row>
    <row r="5978" spans="1:14" ht="25.05" x14ac:dyDescent="0.3">
      <c r="A5978" s="3">
        <v>7</v>
      </c>
      <c r="B5978" s="135"/>
      <c r="C5978" s="4" t="s">
        <v>9510</v>
      </c>
      <c r="D5978" s="5">
        <v>45090</v>
      </c>
      <c r="E5978" s="6" t="s">
        <v>4649</v>
      </c>
      <c r="F5978" s="7">
        <v>1388202</v>
      </c>
      <c r="G5978" s="6" t="s">
        <v>17</v>
      </c>
      <c r="H5978" s="7">
        <v>145761</v>
      </c>
      <c r="I5978" s="137"/>
      <c r="J5978" s="140"/>
      <c r="K5978" s="141"/>
      <c r="L5978" t="str">
        <f t="shared" si="334"/>
        <v>34676</v>
      </c>
      <c r="M5978">
        <f t="shared" si="335"/>
        <v>34676</v>
      </c>
      <c r="N5978" s="37">
        <f t="shared" si="333"/>
        <v>1388202</v>
      </c>
    </row>
    <row r="5979" spans="1:14" ht="25.05" x14ac:dyDescent="0.3">
      <c r="A5979" s="3">
        <v>7</v>
      </c>
      <c r="B5979" s="134" t="s">
        <v>9511</v>
      </c>
      <c r="C5979" s="4" t="s">
        <v>9512</v>
      </c>
      <c r="D5979" s="5">
        <v>45096</v>
      </c>
      <c r="E5979" s="6" t="s">
        <v>4649</v>
      </c>
      <c r="F5979" s="7">
        <v>1102162</v>
      </c>
      <c r="G5979" s="6" t="s">
        <v>17</v>
      </c>
      <c r="H5979" s="7">
        <v>115727</v>
      </c>
      <c r="I5979" s="136">
        <v>3016932</v>
      </c>
      <c r="J5979" s="138" t="s">
        <v>596</v>
      </c>
      <c r="K5979" s="139"/>
      <c r="L5979" t="str">
        <f t="shared" si="334"/>
        <v>36225</v>
      </c>
      <c r="M5979">
        <f t="shared" si="335"/>
        <v>36225</v>
      </c>
      <c r="N5979" s="37">
        <f t="shared" si="333"/>
        <v>1102162</v>
      </c>
    </row>
    <row r="5980" spans="1:14" ht="25.05" x14ac:dyDescent="0.3">
      <c r="A5980" s="3">
        <v>7</v>
      </c>
      <c r="B5980" s="142"/>
      <c r="C5980" s="4" t="s">
        <v>9513</v>
      </c>
      <c r="D5980" s="5">
        <v>45084</v>
      </c>
      <c r="E5980" s="6" t="s">
        <v>4649</v>
      </c>
      <c r="F5980" s="7">
        <v>1166550</v>
      </c>
      <c r="G5980" s="6" t="s">
        <v>17</v>
      </c>
      <c r="H5980" s="7">
        <v>122488</v>
      </c>
      <c r="I5980" s="143"/>
      <c r="J5980" s="144"/>
      <c r="K5980" s="145"/>
      <c r="L5980" t="str">
        <f t="shared" si="334"/>
        <v>33287</v>
      </c>
      <c r="M5980">
        <f t="shared" si="335"/>
        <v>33287</v>
      </c>
      <c r="N5980" s="37">
        <f t="shared" si="333"/>
        <v>1166550</v>
      </c>
    </row>
    <row r="5981" spans="1:14" ht="25.05" x14ac:dyDescent="0.3">
      <c r="A5981" s="3">
        <v>7</v>
      </c>
      <c r="B5981" s="142"/>
      <c r="C5981" s="4" t="s">
        <v>9514</v>
      </c>
      <c r="D5981" s="5">
        <v>45089</v>
      </c>
      <c r="E5981" s="6" t="s">
        <v>4657</v>
      </c>
      <c r="F5981" s="7">
        <v>606375</v>
      </c>
      <c r="G5981" s="6" t="s">
        <v>17</v>
      </c>
      <c r="H5981" s="7">
        <v>63669</v>
      </c>
      <c r="I5981" s="143"/>
      <c r="J5981" s="144"/>
      <c r="K5981" s="145"/>
      <c r="L5981" t="str">
        <f t="shared" si="334"/>
        <v>34582</v>
      </c>
      <c r="M5981">
        <f t="shared" si="335"/>
        <v>34582</v>
      </c>
      <c r="N5981" s="37">
        <f t="shared" si="333"/>
        <v>606375</v>
      </c>
    </row>
    <row r="5982" spans="1:14" ht="25.05" x14ac:dyDescent="0.3">
      <c r="A5982" s="3">
        <v>7</v>
      </c>
      <c r="B5982" s="135"/>
      <c r="C5982" s="4" t="s">
        <v>9515</v>
      </c>
      <c r="D5982" s="5">
        <v>45106</v>
      </c>
      <c r="E5982" s="6" t="s">
        <v>4649</v>
      </c>
      <c r="F5982" s="7">
        <v>495787</v>
      </c>
      <c r="G5982" s="6" t="s">
        <v>17</v>
      </c>
      <c r="H5982" s="7">
        <v>52058</v>
      </c>
      <c r="I5982" s="137"/>
      <c r="J5982" s="140"/>
      <c r="K5982" s="141"/>
      <c r="L5982" t="str">
        <f t="shared" si="334"/>
        <v>38036</v>
      </c>
      <c r="M5982">
        <f t="shared" si="335"/>
        <v>38036</v>
      </c>
      <c r="N5982" s="37">
        <f t="shared" si="333"/>
        <v>495787</v>
      </c>
    </row>
    <row r="5983" spans="1:14" ht="25.05" x14ac:dyDescent="0.3">
      <c r="A5983" s="3">
        <v>7</v>
      </c>
      <c r="B5983" s="134" t="s">
        <v>9516</v>
      </c>
      <c r="C5983" s="4" t="s">
        <v>9517</v>
      </c>
      <c r="D5983" s="5">
        <v>45094</v>
      </c>
      <c r="E5983" s="6" t="s">
        <v>4649</v>
      </c>
      <c r="F5983" s="7">
        <v>2204323</v>
      </c>
      <c r="G5983" s="6" t="s">
        <v>17</v>
      </c>
      <c r="H5983" s="7">
        <v>231454</v>
      </c>
      <c r="I5983" s="136">
        <v>2416598</v>
      </c>
      <c r="J5983" s="138" t="s">
        <v>604</v>
      </c>
      <c r="K5983" s="139"/>
      <c r="L5983" t="str">
        <f t="shared" si="334"/>
        <v>36157</v>
      </c>
      <c r="M5983">
        <f t="shared" si="335"/>
        <v>36157</v>
      </c>
      <c r="N5983" s="37">
        <f t="shared" si="333"/>
        <v>2204323</v>
      </c>
    </row>
    <row r="5984" spans="1:14" ht="25.05" x14ac:dyDescent="0.3">
      <c r="A5984" s="3">
        <v>7</v>
      </c>
      <c r="B5984" s="135"/>
      <c r="C5984" s="4" t="s">
        <v>9518</v>
      </c>
      <c r="D5984" s="5">
        <v>45087</v>
      </c>
      <c r="E5984" s="6" t="s">
        <v>4649</v>
      </c>
      <c r="F5984" s="7">
        <v>495787</v>
      </c>
      <c r="G5984" s="6" t="s">
        <v>17</v>
      </c>
      <c r="H5984" s="7">
        <v>52058</v>
      </c>
      <c r="I5984" s="137"/>
      <c r="J5984" s="140"/>
      <c r="K5984" s="141"/>
      <c r="L5984" t="str">
        <f t="shared" si="334"/>
        <v>34554</v>
      </c>
      <c r="M5984">
        <f t="shared" si="335"/>
        <v>34554</v>
      </c>
      <c r="N5984" s="37">
        <f t="shared" si="333"/>
        <v>495787</v>
      </c>
    </row>
    <row r="5985" spans="1:14" ht="37.6" x14ac:dyDescent="0.3">
      <c r="A5985" s="3">
        <v>7</v>
      </c>
      <c r="B5985" s="8" t="s">
        <v>9519</v>
      </c>
      <c r="C5985" s="4" t="s">
        <v>9520</v>
      </c>
      <c r="D5985" s="5">
        <v>45050</v>
      </c>
      <c r="E5985" s="6" t="s">
        <v>4649</v>
      </c>
      <c r="F5985" s="7">
        <v>1166550</v>
      </c>
      <c r="G5985" s="6" t="s">
        <v>1366</v>
      </c>
      <c r="H5985" s="7">
        <v>122488</v>
      </c>
      <c r="I5985" s="11">
        <v>1044062</v>
      </c>
      <c r="J5985" s="132" t="s">
        <v>615</v>
      </c>
      <c r="K5985" s="133"/>
      <c r="L5985" t="str">
        <f t="shared" si="334"/>
        <v>25416</v>
      </c>
      <c r="M5985">
        <f t="shared" si="335"/>
        <v>25416</v>
      </c>
      <c r="N5985" s="37">
        <f t="shared" si="333"/>
        <v>1166550</v>
      </c>
    </row>
    <row r="5986" spans="1:14" ht="37.6" x14ac:dyDescent="0.3">
      <c r="A5986" s="3">
        <v>7</v>
      </c>
      <c r="B5986" s="8" t="s">
        <v>9521</v>
      </c>
      <c r="C5986" s="4" t="s">
        <v>9522</v>
      </c>
      <c r="D5986" s="5">
        <v>45092</v>
      </c>
      <c r="E5986" s="6" t="s">
        <v>4649</v>
      </c>
      <c r="F5986" s="7">
        <v>495787</v>
      </c>
      <c r="G5986" s="6" t="s">
        <v>17</v>
      </c>
      <c r="H5986" s="7">
        <v>52058</v>
      </c>
      <c r="I5986" s="11">
        <v>443729</v>
      </c>
      <c r="J5986" s="132" t="s">
        <v>623</v>
      </c>
      <c r="K5986" s="133"/>
      <c r="L5986" t="str">
        <f t="shared" si="334"/>
        <v>35004</v>
      </c>
      <c r="M5986">
        <f t="shared" si="335"/>
        <v>35004</v>
      </c>
      <c r="N5986" s="37">
        <f t="shared" si="333"/>
        <v>495787</v>
      </c>
    </row>
    <row r="5987" spans="1:14" ht="37.6" x14ac:dyDescent="0.3">
      <c r="A5987" s="3">
        <v>7</v>
      </c>
      <c r="B5987" s="8" t="s">
        <v>9523</v>
      </c>
      <c r="C5987" s="4" t="s">
        <v>9524</v>
      </c>
      <c r="D5987" s="5">
        <v>45087</v>
      </c>
      <c r="E5987" s="6" t="s">
        <v>4649</v>
      </c>
      <c r="F5987" s="7">
        <v>2204323</v>
      </c>
      <c r="G5987" s="6" t="s">
        <v>17</v>
      </c>
      <c r="H5987" s="7">
        <v>231454</v>
      </c>
      <c r="I5987" s="11">
        <v>1972869</v>
      </c>
      <c r="J5987" s="132" t="s">
        <v>626</v>
      </c>
      <c r="K5987" s="133"/>
      <c r="L5987" t="str">
        <f t="shared" si="334"/>
        <v>34480</v>
      </c>
      <c r="M5987">
        <f t="shared" si="335"/>
        <v>34480</v>
      </c>
      <c r="N5987" s="37">
        <f t="shared" si="333"/>
        <v>2204323</v>
      </c>
    </row>
    <row r="5988" spans="1:14" ht="25.05" x14ac:dyDescent="0.3">
      <c r="A5988" s="3">
        <v>7</v>
      </c>
      <c r="B5988" s="134" t="s">
        <v>9525</v>
      </c>
      <c r="C5988" s="4" t="s">
        <v>9526</v>
      </c>
      <c r="D5988" s="5">
        <v>45079</v>
      </c>
      <c r="E5988" s="6" t="s">
        <v>4657</v>
      </c>
      <c r="F5988" s="7">
        <v>606375</v>
      </c>
      <c r="G5988" s="6" t="s">
        <v>17</v>
      </c>
      <c r="H5988" s="7">
        <v>63669</v>
      </c>
      <c r="I5988" s="136">
        <v>2959304</v>
      </c>
      <c r="J5988" s="138" t="s">
        <v>630</v>
      </c>
      <c r="K5988" s="139"/>
      <c r="L5988" t="str">
        <f t="shared" si="334"/>
        <v>32832</v>
      </c>
      <c r="M5988">
        <f t="shared" si="335"/>
        <v>32832</v>
      </c>
      <c r="N5988" s="37">
        <f t="shared" si="333"/>
        <v>606375</v>
      </c>
    </row>
    <row r="5989" spans="1:14" ht="25.05" x14ac:dyDescent="0.3">
      <c r="A5989" s="3">
        <v>7</v>
      </c>
      <c r="B5989" s="142"/>
      <c r="C5989" s="4" t="s">
        <v>9527</v>
      </c>
      <c r="D5989" s="5">
        <v>45093</v>
      </c>
      <c r="E5989" s="6" t="s">
        <v>4649</v>
      </c>
      <c r="F5989" s="7">
        <v>1708537</v>
      </c>
      <c r="G5989" s="6" t="s">
        <v>17</v>
      </c>
      <c r="H5989" s="7">
        <v>179396</v>
      </c>
      <c r="I5989" s="143"/>
      <c r="J5989" s="144"/>
      <c r="K5989" s="145"/>
      <c r="L5989" t="str">
        <f t="shared" si="334"/>
        <v>36105</v>
      </c>
      <c r="M5989">
        <f t="shared" si="335"/>
        <v>36105</v>
      </c>
      <c r="N5989" s="37">
        <f t="shared" si="333"/>
        <v>1708537</v>
      </c>
    </row>
    <row r="5990" spans="1:14" ht="25.05" x14ac:dyDescent="0.3">
      <c r="A5990" s="3">
        <v>7</v>
      </c>
      <c r="B5990" s="135"/>
      <c r="C5990" s="4" t="s">
        <v>9528</v>
      </c>
      <c r="D5990" s="5">
        <v>45097</v>
      </c>
      <c r="E5990" s="6" t="s">
        <v>4649</v>
      </c>
      <c r="F5990" s="7">
        <v>991573</v>
      </c>
      <c r="G5990" s="6" t="s">
        <v>17</v>
      </c>
      <c r="H5990" s="7">
        <v>104115</v>
      </c>
      <c r="I5990" s="137"/>
      <c r="J5990" s="140"/>
      <c r="K5990" s="141"/>
      <c r="L5990" t="str">
        <f t="shared" si="334"/>
        <v>36358</v>
      </c>
      <c r="M5990">
        <f t="shared" si="335"/>
        <v>36358</v>
      </c>
      <c r="N5990" s="37">
        <f t="shared" si="333"/>
        <v>991573</v>
      </c>
    </row>
    <row r="5991" spans="1:14" ht="25.05" x14ac:dyDescent="0.3">
      <c r="A5991" s="3">
        <v>7</v>
      </c>
      <c r="B5991" s="134" t="s">
        <v>9529</v>
      </c>
      <c r="C5991" s="4" t="s">
        <v>9530</v>
      </c>
      <c r="D5991" s="5">
        <v>45105</v>
      </c>
      <c r="E5991" s="6" t="s">
        <v>4649</v>
      </c>
      <c r="F5991" s="7">
        <v>1708537</v>
      </c>
      <c r="G5991" s="6" t="s">
        <v>17</v>
      </c>
      <c r="H5991" s="7">
        <v>179396</v>
      </c>
      <c r="I5991" s="136">
        <v>2860328</v>
      </c>
      <c r="J5991" s="138" t="s">
        <v>640</v>
      </c>
      <c r="K5991" s="139"/>
      <c r="L5991" t="str">
        <f t="shared" si="334"/>
        <v>37876</v>
      </c>
      <c r="M5991">
        <f t="shared" si="335"/>
        <v>37876</v>
      </c>
      <c r="N5991" s="37">
        <f t="shared" si="333"/>
        <v>1708537</v>
      </c>
    </row>
    <row r="5992" spans="1:14" ht="25.05" x14ac:dyDescent="0.3">
      <c r="A5992" s="3">
        <v>7</v>
      </c>
      <c r="B5992" s="135"/>
      <c r="C5992" s="4" t="s">
        <v>9531</v>
      </c>
      <c r="D5992" s="5">
        <v>45093</v>
      </c>
      <c r="E5992" s="6" t="s">
        <v>4649</v>
      </c>
      <c r="F5992" s="7">
        <v>1487360</v>
      </c>
      <c r="G5992" s="6" t="s">
        <v>17</v>
      </c>
      <c r="H5992" s="7">
        <v>156173</v>
      </c>
      <c r="I5992" s="137"/>
      <c r="J5992" s="140"/>
      <c r="K5992" s="141"/>
      <c r="L5992" t="str">
        <f t="shared" si="334"/>
        <v>36016</v>
      </c>
      <c r="M5992">
        <f t="shared" si="335"/>
        <v>36016</v>
      </c>
      <c r="N5992" s="37">
        <f t="shared" si="333"/>
        <v>1487360</v>
      </c>
    </row>
    <row r="5993" spans="1:14" ht="25.05" x14ac:dyDescent="0.3">
      <c r="A5993" s="3">
        <v>7</v>
      </c>
      <c r="B5993" s="134" t="s">
        <v>9532</v>
      </c>
      <c r="C5993" s="4" t="s">
        <v>9533</v>
      </c>
      <c r="D5993" s="5">
        <v>45105</v>
      </c>
      <c r="E5993" s="6" t="s">
        <v>4649</v>
      </c>
      <c r="F5993" s="7">
        <v>991573</v>
      </c>
      <c r="G5993" s="6" t="s">
        <v>17</v>
      </c>
      <c r="H5993" s="7">
        <v>104115</v>
      </c>
      <c r="I5993" s="136">
        <v>1774916</v>
      </c>
      <c r="J5993" s="138" t="s">
        <v>652</v>
      </c>
      <c r="K5993" s="139"/>
      <c r="L5993" t="str">
        <f t="shared" si="334"/>
        <v>37885</v>
      </c>
      <c r="M5993">
        <f t="shared" si="335"/>
        <v>37885</v>
      </c>
      <c r="N5993" s="37">
        <f t="shared" si="333"/>
        <v>991573</v>
      </c>
    </row>
    <row r="5994" spans="1:14" ht="25.05" x14ac:dyDescent="0.3">
      <c r="A5994" s="3">
        <v>7</v>
      </c>
      <c r="B5994" s="135"/>
      <c r="C5994" s="4" t="s">
        <v>9534</v>
      </c>
      <c r="D5994" s="5">
        <v>45097</v>
      </c>
      <c r="E5994" s="6" t="s">
        <v>4649</v>
      </c>
      <c r="F5994" s="7">
        <v>991573</v>
      </c>
      <c r="G5994" s="6" t="s">
        <v>17</v>
      </c>
      <c r="H5994" s="7">
        <v>104115</v>
      </c>
      <c r="I5994" s="137"/>
      <c r="J5994" s="140"/>
      <c r="K5994" s="141"/>
      <c r="L5994" t="str">
        <f t="shared" si="334"/>
        <v>36309</v>
      </c>
      <c r="M5994">
        <f t="shared" si="335"/>
        <v>36309</v>
      </c>
      <c r="N5994" s="37">
        <f t="shared" si="333"/>
        <v>991573</v>
      </c>
    </row>
    <row r="5995" spans="1:14" ht="37.6" x14ac:dyDescent="0.3">
      <c r="A5995" s="3">
        <v>7</v>
      </c>
      <c r="B5995" s="8" t="s">
        <v>9535</v>
      </c>
      <c r="C5995" s="4" t="s">
        <v>9536</v>
      </c>
      <c r="D5995" s="5">
        <v>45089</v>
      </c>
      <c r="E5995" s="6" t="s">
        <v>4649</v>
      </c>
      <c r="F5995" s="7">
        <v>991573</v>
      </c>
      <c r="G5995" s="6" t="s">
        <v>17</v>
      </c>
      <c r="H5995" s="7">
        <v>104115</v>
      </c>
      <c r="I5995" s="11">
        <v>887458</v>
      </c>
      <c r="J5995" s="132" t="s">
        <v>658</v>
      </c>
      <c r="K5995" s="133"/>
      <c r="L5995" t="str">
        <f t="shared" si="334"/>
        <v>34570</v>
      </c>
      <c r="M5995">
        <f t="shared" si="335"/>
        <v>34570</v>
      </c>
      <c r="N5995" s="37">
        <f t="shared" si="333"/>
        <v>991573</v>
      </c>
    </row>
    <row r="5996" spans="1:14" ht="25.05" x14ac:dyDescent="0.3">
      <c r="A5996" s="3">
        <v>7</v>
      </c>
      <c r="B5996" s="134" t="s">
        <v>9537</v>
      </c>
      <c r="C5996" s="4" t="s">
        <v>9538</v>
      </c>
      <c r="D5996" s="5">
        <v>45082</v>
      </c>
      <c r="E5996" s="6" t="s">
        <v>4649</v>
      </c>
      <c r="F5996" s="7">
        <v>1796025</v>
      </c>
      <c r="G5996" s="6" t="s">
        <v>17</v>
      </c>
      <c r="H5996" s="7">
        <v>188583</v>
      </c>
      <c r="I5996" s="136">
        <v>5897934</v>
      </c>
      <c r="J5996" s="138" t="s">
        <v>664</v>
      </c>
      <c r="K5996" s="139"/>
      <c r="L5996" t="str">
        <f t="shared" si="334"/>
        <v>33073</v>
      </c>
      <c r="M5996">
        <f t="shared" si="335"/>
        <v>33073</v>
      </c>
      <c r="N5996" s="37">
        <f t="shared" si="333"/>
        <v>1796025</v>
      </c>
    </row>
    <row r="5997" spans="1:14" ht="25.05" x14ac:dyDescent="0.3">
      <c r="A5997" s="3">
        <v>7</v>
      </c>
      <c r="B5997" s="142"/>
      <c r="C5997" s="4" t="s">
        <v>9539</v>
      </c>
      <c r="D5997" s="5">
        <v>45098</v>
      </c>
      <c r="E5997" s="6" t="s">
        <v>4649</v>
      </c>
      <c r="F5997" s="7">
        <v>2314912</v>
      </c>
      <c r="G5997" s="6" t="s">
        <v>17</v>
      </c>
      <c r="H5997" s="7">
        <v>243066</v>
      </c>
      <c r="I5997" s="143"/>
      <c r="J5997" s="144"/>
      <c r="K5997" s="145"/>
      <c r="L5997" t="str">
        <f t="shared" si="334"/>
        <v>36377</v>
      </c>
      <c r="M5997">
        <f t="shared" si="335"/>
        <v>36377</v>
      </c>
      <c r="N5997" s="37">
        <f t="shared" si="333"/>
        <v>2314912</v>
      </c>
    </row>
    <row r="5998" spans="1:14" ht="25.05" x14ac:dyDescent="0.3">
      <c r="A5998" s="3">
        <v>7</v>
      </c>
      <c r="B5998" s="142"/>
      <c r="C5998" s="4" t="s">
        <v>9540</v>
      </c>
      <c r="D5998" s="5">
        <v>45101</v>
      </c>
      <c r="E5998" s="6" t="s">
        <v>4649</v>
      </c>
      <c r="F5998" s="7">
        <v>1487360</v>
      </c>
      <c r="G5998" s="6" t="s">
        <v>17</v>
      </c>
      <c r="H5998" s="7">
        <v>156173</v>
      </c>
      <c r="I5998" s="143"/>
      <c r="J5998" s="144"/>
      <c r="K5998" s="145"/>
      <c r="L5998" t="str">
        <f t="shared" si="334"/>
        <v>37592</v>
      </c>
      <c r="M5998">
        <f t="shared" si="335"/>
        <v>37592</v>
      </c>
      <c r="N5998" s="37">
        <f t="shared" si="333"/>
        <v>1487360</v>
      </c>
    </row>
    <row r="5999" spans="1:14" ht="25.05" x14ac:dyDescent="0.3">
      <c r="A5999" s="3">
        <v>7</v>
      </c>
      <c r="B5999" s="135"/>
      <c r="C5999" s="4" t="s">
        <v>9541</v>
      </c>
      <c r="D5999" s="5">
        <v>45090</v>
      </c>
      <c r="E5999" s="6" t="s">
        <v>4649</v>
      </c>
      <c r="F5999" s="7">
        <v>991573</v>
      </c>
      <c r="G5999" s="6" t="s">
        <v>17</v>
      </c>
      <c r="H5999" s="7">
        <v>104115</v>
      </c>
      <c r="I5999" s="137"/>
      <c r="J5999" s="140"/>
      <c r="K5999" s="141"/>
      <c r="L5999" t="str">
        <f t="shared" si="334"/>
        <v>34671</v>
      </c>
      <c r="M5999">
        <f t="shared" si="335"/>
        <v>34671</v>
      </c>
      <c r="N5999" s="37">
        <f t="shared" si="333"/>
        <v>991573</v>
      </c>
    </row>
    <row r="6000" spans="1:14" ht="37.6" x14ac:dyDescent="0.3">
      <c r="A6000" s="3">
        <v>7</v>
      </c>
      <c r="B6000" s="8" t="s">
        <v>9542</v>
      </c>
      <c r="C6000" s="4" t="s">
        <v>9543</v>
      </c>
      <c r="D6000" s="5">
        <v>45087</v>
      </c>
      <c r="E6000" s="6" t="s">
        <v>4649</v>
      </c>
      <c r="F6000" s="7">
        <v>495787</v>
      </c>
      <c r="G6000" s="6" t="s">
        <v>17</v>
      </c>
      <c r="H6000" s="7">
        <v>52058</v>
      </c>
      <c r="I6000" s="11">
        <v>443729</v>
      </c>
      <c r="J6000" s="132" t="s">
        <v>673</v>
      </c>
      <c r="K6000" s="133"/>
      <c r="L6000" t="str">
        <f t="shared" si="334"/>
        <v>34546</v>
      </c>
      <c r="M6000">
        <f t="shared" si="335"/>
        <v>34546</v>
      </c>
      <c r="N6000" s="37">
        <f t="shared" si="333"/>
        <v>495787</v>
      </c>
    </row>
    <row r="6001" spans="1:14" ht="25.05" x14ac:dyDescent="0.3">
      <c r="A6001" s="3">
        <v>7</v>
      </c>
      <c r="B6001" s="134" t="s">
        <v>9544</v>
      </c>
      <c r="C6001" s="4" t="s">
        <v>9545</v>
      </c>
      <c r="D6001" s="5">
        <v>45089</v>
      </c>
      <c r="E6001" s="6" t="s">
        <v>4649</v>
      </c>
      <c r="F6001" s="7">
        <v>2974719</v>
      </c>
      <c r="G6001" s="6" t="s">
        <v>17</v>
      </c>
      <c r="H6001" s="7">
        <v>312346</v>
      </c>
      <c r="I6001" s="136">
        <v>6764716</v>
      </c>
      <c r="J6001" s="138" t="s">
        <v>684</v>
      </c>
      <c r="K6001" s="139"/>
      <c r="L6001" t="str">
        <f t="shared" si="334"/>
        <v>34574</v>
      </c>
      <c r="M6001">
        <f t="shared" si="335"/>
        <v>34574</v>
      </c>
      <c r="N6001" s="37">
        <f t="shared" si="333"/>
        <v>2974719</v>
      </c>
    </row>
    <row r="6002" spans="1:14" ht="25.05" x14ac:dyDescent="0.3">
      <c r="A6002" s="3">
        <v>7</v>
      </c>
      <c r="B6002" s="142"/>
      <c r="C6002" s="4" t="s">
        <v>9546</v>
      </c>
      <c r="D6002" s="5">
        <v>45083</v>
      </c>
      <c r="E6002" s="6" t="s">
        <v>4649</v>
      </c>
      <c r="F6002" s="7">
        <v>2379300</v>
      </c>
      <c r="G6002" s="6" t="s">
        <v>17</v>
      </c>
      <c r="H6002" s="7">
        <v>249827</v>
      </c>
      <c r="I6002" s="143"/>
      <c r="J6002" s="144"/>
      <c r="K6002" s="145"/>
      <c r="L6002" t="str">
        <f t="shared" si="334"/>
        <v>33199</v>
      </c>
      <c r="M6002">
        <f t="shared" si="335"/>
        <v>33199</v>
      </c>
      <c r="N6002" s="37">
        <f t="shared" si="333"/>
        <v>2379300</v>
      </c>
    </row>
    <row r="6003" spans="1:14" ht="25.05" x14ac:dyDescent="0.3">
      <c r="A6003" s="3">
        <v>7</v>
      </c>
      <c r="B6003" s="135"/>
      <c r="C6003" s="4" t="s">
        <v>9547</v>
      </c>
      <c r="D6003" s="5">
        <v>45094</v>
      </c>
      <c r="E6003" s="6" t="s">
        <v>4649</v>
      </c>
      <c r="F6003" s="7">
        <v>2204323</v>
      </c>
      <c r="G6003" s="6" t="s">
        <v>17</v>
      </c>
      <c r="H6003" s="7">
        <v>231454</v>
      </c>
      <c r="I6003" s="137"/>
      <c r="J6003" s="140"/>
      <c r="K6003" s="141"/>
      <c r="L6003" t="str">
        <f t="shared" si="334"/>
        <v>36129</v>
      </c>
      <c r="M6003">
        <f t="shared" si="335"/>
        <v>36129</v>
      </c>
      <c r="N6003" s="37">
        <f t="shared" si="333"/>
        <v>2204323</v>
      </c>
    </row>
    <row r="6004" spans="1:14" ht="37.6" x14ac:dyDescent="0.3">
      <c r="A6004" s="3">
        <v>7</v>
      </c>
      <c r="B6004" s="8" t="s">
        <v>9548</v>
      </c>
      <c r="C6004" s="4" t="s">
        <v>9549</v>
      </c>
      <c r="D6004" s="5">
        <v>45089</v>
      </c>
      <c r="E6004" s="6" t="s">
        <v>4649</v>
      </c>
      <c r="F6004" s="7">
        <v>495787</v>
      </c>
      <c r="G6004" s="6" t="s">
        <v>17</v>
      </c>
      <c r="H6004" s="7">
        <v>52058</v>
      </c>
      <c r="I6004" s="11">
        <v>443729</v>
      </c>
      <c r="J6004" s="132" t="s">
        <v>693</v>
      </c>
      <c r="K6004" s="133"/>
      <c r="L6004" t="str">
        <f t="shared" si="334"/>
        <v>34568</v>
      </c>
      <c r="M6004">
        <f t="shared" si="335"/>
        <v>34568</v>
      </c>
      <c r="N6004" s="37">
        <f t="shared" si="333"/>
        <v>495787</v>
      </c>
    </row>
    <row r="6005" spans="1:14" ht="37.6" x14ac:dyDescent="0.3">
      <c r="A6005" s="3">
        <v>7</v>
      </c>
      <c r="B6005" s="8" t="s">
        <v>9550</v>
      </c>
      <c r="C6005" s="4" t="s">
        <v>9551</v>
      </c>
      <c r="D6005" s="5">
        <v>45098</v>
      </c>
      <c r="E6005" s="6" t="s">
        <v>4649</v>
      </c>
      <c r="F6005" s="7">
        <v>495787</v>
      </c>
      <c r="G6005" s="6" t="s">
        <v>17</v>
      </c>
      <c r="H6005" s="7">
        <v>52058</v>
      </c>
      <c r="I6005" s="11">
        <v>443729</v>
      </c>
      <c r="J6005" s="132" t="s">
        <v>698</v>
      </c>
      <c r="K6005" s="133"/>
      <c r="L6005" t="str">
        <f t="shared" si="334"/>
        <v>36423</v>
      </c>
      <c r="M6005">
        <f t="shared" si="335"/>
        <v>36423</v>
      </c>
      <c r="N6005" s="37">
        <f t="shared" si="333"/>
        <v>495787</v>
      </c>
    </row>
    <row r="6006" spans="1:14" ht="37.6" x14ac:dyDescent="0.3">
      <c r="A6006" s="3">
        <v>7</v>
      </c>
      <c r="B6006" s="8" t="s">
        <v>9552</v>
      </c>
      <c r="C6006" s="4" t="s">
        <v>9553</v>
      </c>
      <c r="D6006" s="5">
        <v>45087</v>
      </c>
      <c r="E6006" s="6" t="s">
        <v>4649</v>
      </c>
      <c r="F6006" s="7">
        <v>1487360</v>
      </c>
      <c r="G6006" s="6" t="s">
        <v>17</v>
      </c>
      <c r="H6006" s="7">
        <v>156173</v>
      </c>
      <c r="I6006" s="11">
        <v>1331187</v>
      </c>
      <c r="J6006" s="132" t="s">
        <v>708</v>
      </c>
      <c r="K6006" s="133"/>
      <c r="L6006" t="str">
        <f t="shared" si="334"/>
        <v>34548</v>
      </c>
      <c r="M6006">
        <f t="shared" si="335"/>
        <v>34548</v>
      </c>
      <c r="N6006" s="37">
        <f t="shared" si="333"/>
        <v>1487360</v>
      </c>
    </row>
    <row r="6007" spans="1:14" ht="25.05" x14ac:dyDescent="0.3">
      <c r="A6007" s="3">
        <v>7</v>
      </c>
      <c r="B6007" s="134" t="s">
        <v>9554</v>
      </c>
      <c r="C6007" s="4" t="s">
        <v>9555</v>
      </c>
      <c r="D6007" s="5">
        <v>45090</v>
      </c>
      <c r="E6007" s="6" t="s">
        <v>4649</v>
      </c>
      <c r="F6007" s="7">
        <v>991573</v>
      </c>
      <c r="G6007" s="6" t="s">
        <v>17</v>
      </c>
      <c r="H6007" s="7">
        <v>104115</v>
      </c>
      <c r="I6007" s="136">
        <v>4133876</v>
      </c>
      <c r="J6007" s="138" t="s">
        <v>712</v>
      </c>
      <c r="K6007" s="139"/>
      <c r="L6007" t="str">
        <f t="shared" si="334"/>
        <v>34716</v>
      </c>
      <c r="M6007">
        <f t="shared" si="335"/>
        <v>34716</v>
      </c>
      <c r="N6007" s="37">
        <f t="shared" ref="N6007:N6070" si="336">+F6007</f>
        <v>991573</v>
      </c>
    </row>
    <row r="6008" spans="1:14" ht="25.05" x14ac:dyDescent="0.3">
      <c r="A6008" s="3">
        <v>7</v>
      </c>
      <c r="B6008" s="142"/>
      <c r="C6008" s="4" t="s">
        <v>9556</v>
      </c>
      <c r="D6008" s="5">
        <v>45097</v>
      </c>
      <c r="E6008" s="6" t="s">
        <v>4649</v>
      </c>
      <c r="F6008" s="7">
        <v>1961773</v>
      </c>
      <c r="G6008" s="6" t="s">
        <v>17</v>
      </c>
      <c r="H6008" s="7">
        <v>205986</v>
      </c>
      <c r="I6008" s="143"/>
      <c r="J6008" s="144"/>
      <c r="K6008" s="145"/>
      <c r="L6008" t="str">
        <f t="shared" si="334"/>
        <v>36339</v>
      </c>
      <c r="M6008">
        <f t="shared" si="335"/>
        <v>36339</v>
      </c>
      <c r="N6008" s="37">
        <f t="shared" si="336"/>
        <v>1961773</v>
      </c>
    </row>
    <row r="6009" spans="1:14" ht="25.05" x14ac:dyDescent="0.3">
      <c r="A6009" s="3">
        <v>7</v>
      </c>
      <c r="B6009" s="135"/>
      <c r="C6009" s="4" t="s">
        <v>9557</v>
      </c>
      <c r="D6009" s="5">
        <v>45083</v>
      </c>
      <c r="E6009" s="6" t="s">
        <v>4649</v>
      </c>
      <c r="F6009" s="7">
        <v>1665510</v>
      </c>
      <c r="G6009" s="6" t="s">
        <v>17</v>
      </c>
      <c r="H6009" s="7">
        <v>174879</v>
      </c>
      <c r="I6009" s="137"/>
      <c r="J6009" s="140"/>
      <c r="K6009" s="141"/>
      <c r="L6009" t="str">
        <f t="shared" si="334"/>
        <v>33258</v>
      </c>
      <c r="M6009">
        <f t="shared" si="335"/>
        <v>33258</v>
      </c>
      <c r="N6009" s="37">
        <f t="shared" si="336"/>
        <v>1665510</v>
      </c>
    </row>
    <row r="6010" spans="1:14" ht="37.6" x14ac:dyDescent="0.3">
      <c r="A6010" s="3">
        <v>7</v>
      </c>
      <c r="B6010" s="8" t="s">
        <v>9558</v>
      </c>
      <c r="C6010" s="4" t="s">
        <v>9559</v>
      </c>
      <c r="D6010" s="5">
        <v>45089</v>
      </c>
      <c r="E6010" s="6" t="s">
        <v>4649</v>
      </c>
      <c r="F6010" s="7">
        <v>495787</v>
      </c>
      <c r="G6010" s="6" t="s">
        <v>17</v>
      </c>
      <c r="H6010" s="7">
        <v>52058</v>
      </c>
      <c r="I6010" s="11">
        <v>443729</v>
      </c>
      <c r="J6010" s="132" t="s">
        <v>1866</v>
      </c>
      <c r="K6010" s="133"/>
      <c r="L6010" t="str">
        <f t="shared" si="334"/>
        <v>34564</v>
      </c>
      <c r="M6010">
        <f t="shared" si="335"/>
        <v>34564</v>
      </c>
      <c r="N6010" s="37">
        <f t="shared" si="336"/>
        <v>495787</v>
      </c>
    </row>
    <row r="6011" spans="1:14" ht="37.6" x14ac:dyDescent="0.3">
      <c r="A6011" s="3">
        <v>7</v>
      </c>
      <c r="B6011" s="8" t="s">
        <v>9560</v>
      </c>
      <c r="C6011" s="4" t="s">
        <v>9561</v>
      </c>
      <c r="D6011" s="5">
        <v>45092</v>
      </c>
      <c r="E6011" s="6" t="s">
        <v>4649</v>
      </c>
      <c r="F6011" s="7">
        <v>495787</v>
      </c>
      <c r="G6011" s="6" t="s">
        <v>17</v>
      </c>
      <c r="H6011" s="7">
        <v>52058</v>
      </c>
      <c r="I6011" s="11">
        <v>443729</v>
      </c>
      <c r="J6011" s="132" t="s">
        <v>4992</v>
      </c>
      <c r="K6011" s="133"/>
      <c r="L6011" t="str">
        <f t="shared" si="334"/>
        <v>35005</v>
      </c>
      <c r="M6011">
        <f t="shared" si="335"/>
        <v>35005</v>
      </c>
      <c r="N6011" s="37">
        <f t="shared" si="336"/>
        <v>495787</v>
      </c>
    </row>
    <row r="6012" spans="1:14" ht="37.6" x14ac:dyDescent="0.3">
      <c r="A6012" s="3">
        <v>7</v>
      </c>
      <c r="B6012" s="8" t="s">
        <v>9562</v>
      </c>
      <c r="C6012" s="4" t="s">
        <v>9563</v>
      </c>
      <c r="D6012" s="5">
        <v>45101</v>
      </c>
      <c r="E6012" s="6" t="s">
        <v>4649</v>
      </c>
      <c r="F6012" s="7">
        <v>1102162</v>
      </c>
      <c r="G6012" s="6" t="s">
        <v>17</v>
      </c>
      <c r="H6012" s="7">
        <v>115727</v>
      </c>
      <c r="I6012" s="11">
        <v>986435</v>
      </c>
      <c r="J6012" s="132" t="s">
        <v>722</v>
      </c>
      <c r="K6012" s="133"/>
      <c r="L6012" t="str">
        <f t="shared" si="334"/>
        <v>37609</v>
      </c>
      <c r="M6012">
        <f t="shared" si="335"/>
        <v>37609</v>
      </c>
      <c r="N6012" s="37">
        <f t="shared" si="336"/>
        <v>1102162</v>
      </c>
    </row>
    <row r="6013" spans="1:14" ht="37.6" x14ac:dyDescent="0.3">
      <c r="A6013" s="3">
        <v>7</v>
      </c>
      <c r="B6013" s="8" t="s">
        <v>9564</v>
      </c>
      <c r="C6013" s="4" t="s">
        <v>9565</v>
      </c>
      <c r="D6013" s="5">
        <v>45087</v>
      </c>
      <c r="E6013" s="6" t="s">
        <v>4649</v>
      </c>
      <c r="F6013" s="7">
        <v>991573</v>
      </c>
      <c r="G6013" s="6" t="s">
        <v>17</v>
      </c>
      <c r="H6013" s="7">
        <v>104115</v>
      </c>
      <c r="I6013" s="11">
        <v>887458</v>
      </c>
      <c r="J6013" s="132" t="s">
        <v>726</v>
      </c>
      <c r="K6013" s="133"/>
      <c r="L6013" t="str">
        <f t="shared" si="334"/>
        <v>34541</v>
      </c>
      <c r="M6013">
        <f t="shared" si="335"/>
        <v>34541</v>
      </c>
      <c r="N6013" s="37">
        <f t="shared" si="336"/>
        <v>991573</v>
      </c>
    </row>
    <row r="6014" spans="1:14" ht="37.6" x14ac:dyDescent="0.3">
      <c r="A6014" s="3">
        <v>7</v>
      </c>
      <c r="B6014" s="8" t="s">
        <v>9566</v>
      </c>
      <c r="C6014" s="4" t="s">
        <v>9567</v>
      </c>
      <c r="D6014" s="5">
        <v>45087</v>
      </c>
      <c r="E6014" s="6" t="s">
        <v>4649</v>
      </c>
      <c r="F6014" s="7">
        <v>495787</v>
      </c>
      <c r="G6014" s="6" t="s">
        <v>17</v>
      </c>
      <c r="H6014" s="7">
        <v>52058</v>
      </c>
      <c r="I6014" s="11">
        <v>443729</v>
      </c>
      <c r="J6014" s="132" t="s">
        <v>735</v>
      </c>
      <c r="K6014" s="133"/>
      <c r="L6014" t="str">
        <f t="shared" si="334"/>
        <v>34561</v>
      </c>
      <c r="M6014">
        <f t="shared" si="335"/>
        <v>34561</v>
      </c>
      <c r="N6014" s="37">
        <f t="shared" si="336"/>
        <v>495787</v>
      </c>
    </row>
    <row r="6015" spans="1:14" ht="37.6" x14ac:dyDescent="0.3">
      <c r="A6015" s="3">
        <v>7</v>
      </c>
      <c r="B6015" s="8" t="s">
        <v>9568</v>
      </c>
      <c r="C6015" s="4" t="s">
        <v>9569</v>
      </c>
      <c r="D6015" s="5">
        <v>45098</v>
      </c>
      <c r="E6015" s="6" t="s">
        <v>4649</v>
      </c>
      <c r="F6015" s="7">
        <v>793258</v>
      </c>
      <c r="G6015" s="6" t="s">
        <v>17</v>
      </c>
      <c r="H6015" s="7">
        <v>83292</v>
      </c>
      <c r="I6015" s="11">
        <v>709966</v>
      </c>
      <c r="J6015" s="132" t="s">
        <v>739</v>
      </c>
      <c r="K6015" s="133"/>
      <c r="L6015" t="str">
        <f t="shared" si="334"/>
        <v>36425</v>
      </c>
      <c r="M6015">
        <f t="shared" si="335"/>
        <v>36425</v>
      </c>
      <c r="N6015" s="37">
        <f t="shared" si="336"/>
        <v>793258</v>
      </c>
    </row>
    <row r="6016" spans="1:14" ht="25.05" x14ac:dyDescent="0.3">
      <c r="A6016" s="3">
        <v>7</v>
      </c>
      <c r="B6016" s="134" t="s">
        <v>9570</v>
      </c>
      <c r="C6016" s="4" t="s">
        <v>9571</v>
      </c>
      <c r="D6016" s="5">
        <v>45094</v>
      </c>
      <c r="E6016" s="6" t="s">
        <v>4657</v>
      </c>
      <c r="F6016" s="7">
        <v>606375</v>
      </c>
      <c r="G6016" s="6" t="s">
        <v>17</v>
      </c>
      <c r="H6016" s="7">
        <v>63669</v>
      </c>
      <c r="I6016" s="136">
        <v>2839652</v>
      </c>
      <c r="J6016" s="138" t="s">
        <v>749</v>
      </c>
      <c r="K6016" s="139"/>
      <c r="L6016" t="str">
        <f t="shared" si="334"/>
        <v>36203</v>
      </c>
      <c r="M6016">
        <f t="shared" si="335"/>
        <v>36203</v>
      </c>
      <c r="N6016" s="37">
        <f t="shared" si="336"/>
        <v>606375</v>
      </c>
    </row>
    <row r="6017" spans="1:14" ht="25.05" x14ac:dyDescent="0.3">
      <c r="A6017" s="3">
        <v>7</v>
      </c>
      <c r="B6017" s="142"/>
      <c r="C6017" s="4" t="s">
        <v>9572</v>
      </c>
      <c r="D6017" s="5">
        <v>45098</v>
      </c>
      <c r="E6017" s="6" t="s">
        <v>4649</v>
      </c>
      <c r="F6017" s="7">
        <v>991573</v>
      </c>
      <c r="G6017" s="6" t="s">
        <v>17</v>
      </c>
      <c r="H6017" s="7">
        <v>104115</v>
      </c>
      <c r="I6017" s="143"/>
      <c r="J6017" s="144"/>
      <c r="K6017" s="145"/>
      <c r="L6017" t="str">
        <f t="shared" si="334"/>
        <v>36424</v>
      </c>
      <c r="M6017">
        <f t="shared" si="335"/>
        <v>36424</v>
      </c>
      <c r="N6017" s="37">
        <f t="shared" si="336"/>
        <v>991573</v>
      </c>
    </row>
    <row r="6018" spans="1:14" ht="25.05" x14ac:dyDescent="0.3">
      <c r="A6018" s="3">
        <v>7</v>
      </c>
      <c r="B6018" s="142"/>
      <c r="C6018" s="4" t="s">
        <v>9573</v>
      </c>
      <c r="D6018" s="5">
        <v>45087</v>
      </c>
      <c r="E6018" s="6" t="s">
        <v>4649</v>
      </c>
      <c r="F6018" s="7">
        <v>991573</v>
      </c>
      <c r="G6018" s="6" t="s">
        <v>17</v>
      </c>
      <c r="H6018" s="7">
        <v>104115</v>
      </c>
      <c r="I6018" s="143"/>
      <c r="J6018" s="144"/>
      <c r="K6018" s="145"/>
      <c r="L6018" t="str">
        <f t="shared" si="334"/>
        <v>34560</v>
      </c>
      <c r="M6018">
        <f t="shared" si="335"/>
        <v>34560</v>
      </c>
      <c r="N6018" s="37">
        <f t="shared" si="336"/>
        <v>991573</v>
      </c>
    </row>
    <row r="6019" spans="1:14" ht="25.05" x14ac:dyDescent="0.3">
      <c r="A6019" s="3">
        <v>7</v>
      </c>
      <c r="B6019" s="135"/>
      <c r="C6019" s="4" t="s">
        <v>9574</v>
      </c>
      <c r="D6019" s="5">
        <v>45080</v>
      </c>
      <c r="E6019" s="6" t="s">
        <v>4649</v>
      </c>
      <c r="F6019" s="7">
        <v>583275</v>
      </c>
      <c r="G6019" s="6" t="s">
        <v>17</v>
      </c>
      <c r="H6019" s="7">
        <v>61244</v>
      </c>
      <c r="I6019" s="137"/>
      <c r="J6019" s="140"/>
      <c r="K6019" s="141"/>
      <c r="L6019" t="str">
        <f t="shared" si="334"/>
        <v>33040</v>
      </c>
      <c r="M6019">
        <f t="shared" si="335"/>
        <v>33040</v>
      </c>
      <c r="N6019" s="37">
        <f t="shared" si="336"/>
        <v>583275</v>
      </c>
    </row>
    <row r="6020" spans="1:14" ht="25.05" x14ac:dyDescent="0.3">
      <c r="A6020" s="3">
        <v>7</v>
      </c>
      <c r="B6020" s="134" t="s">
        <v>9575</v>
      </c>
      <c r="C6020" s="4" t="s">
        <v>9576</v>
      </c>
      <c r="D6020" s="5">
        <v>45092</v>
      </c>
      <c r="E6020" s="6" t="s">
        <v>4649</v>
      </c>
      <c r="F6020" s="7">
        <v>1719223</v>
      </c>
      <c r="G6020" s="6" t="s">
        <v>17</v>
      </c>
      <c r="H6020" s="7">
        <v>180519</v>
      </c>
      <c r="I6020" s="136">
        <v>3304056</v>
      </c>
      <c r="J6020" s="138" t="s">
        <v>767</v>
      </c>
      <c r="K6020" s="139"/>
      <c r="L6020" t="str">
        <f t="shared" si="334"/>
        <v>35974</v>
      </c>
      <c r="M6020">
        <f t="shared" si="335"/>
        <v>35974</v>
      </c>
      <c r="N6020" s="37">
        <f t="shared" si="336"/>
        <v>1719223</v>
      </c>
    </row>
    <row r="6021" spans="1:14" ht="25.05" x14ac:dyDescent="0.3">
      <c r="A6021" s="3">
        <v>7</v>
      </c>
      <c r="B6021" s="142"/>
      <c r="C6021" s="4" t="s">
        <v>9577</v>
      </c>
      <c r="D6021" s="5">
        <v>45099</v>
      </c>
      <c r="E6021" s="6" t="s">
        <v>4649</v>
      </c>
      <c r="F6021" s="7">
        <v>1476673</v>
      </c>
      <c r="G6021" s="6" t="s">
        <v>17</v>
      </c>
      <c r="H6021" s="7">
        <v>155051</v>
      </c>
      <c r="I6021" s="143"/>
      <c r="J6021" s="144"/>
      <c r="K6021" s="145"/>
      <c r="L6021" t="str">
        <f t="shared" si="334"/>
        <v>37445</v>
      </c>
      <c r="M6021">
        <f t="shared" si="335"/>
        <v>37445</v>
      </c>
      <c r="N6021" s="37">
        <f t="shared" si="336"/>
        <v>1476673</v>
      </c>
    </row>
    <row r="6022" spans="1:14" ht="25.05" x14ac:dyDescent="0.3">
      <c r="A6022" s="3">
        <v>7</v>
      </c>
      <c r="B6022" s="135"/>
      <c r="C6022" s="4" t="s">
        <v>9578</v>
      </c>
      <c r="D6022" s="5">
        <v>45089</v>
      </c>
      <c r="E6022" s="6" t="s">
        <v>4649</v>
      </c>
      <c r="F6022" s="7">
        <v>495787</v>
      </c>
      <c r="G6022" s="6" t="s">
        <v>17</v>
      </c>
      <c r="H6022" s="7">
        <v>52058</v>
      </c>
      <c r="I6022" s="137"/>
      <c r="J6022" s="140"/>
      <c r="K6022" s="141"/>
      <c r="L6022" t="str">
        <f t="shared" si="334"/>
        <v>34619</v>
      </c>
      <c r="M6022">
        <f t="shared" si="335"/>
        <v>34619</v>
      </c>
      <c r="N6022" s="37">
        <f t="shared" si="336"/>
        <v>495787</v>
      </c>
    </row>
    <row r="6023" spans="1:14" ht="37.6" x14ac:dyDescent="0.3">
      <c r="A6023" s="3">
        <v>7</v>
      </c>
      <c r="B6023" s="8" t="s">
        <v>9579</v>
      </c>
      <c r="C6023" s="4" t="s">
        <v>9580</v>
      </c>
      <c r="D6023" s="5">
        <v>45084</v>
      </c>
      <c r="E6023" s="6" t="s">
        <v>4649</v>
      </c>
      <c r="F6023" s="7">
        <v>2379300</v>
      </c>
      <c r="G6023" s="6" t="s">
        <v>17</v>
      </c>
      <c r="H6023" s="7">
        <v>249827</v>
      </c>
      <c r="I6023" s="11">
        <v>2129473</v>
      </c>
      <c r="J6023" s="132" t="s">
        <v>777</v>
      </c>
      <c r="K6023" s="133"/>
      <c r="L6023" t="str">
        <f t="shared" ref="L6023:L6086" si="337">+RIGHT(C6023,5)</f>
        <v>33305</v>
      </c>
      <c r="M6023">
        <f t="shared" ref="M6023:M6086" si="338">+L6023*1</f>
        <v>33305</v>
      </c>
      <c r="N6023" s="37">
        <f t="shared" si="336"/>
        <v>2379300</v>
      </c>
    </row>
    <row r="6024" spans="1:14" ht="37.6" x14ac:dyDescent="0.3">
      <c r="A6024" s="3">
        <v>7</v>
      </c>
      <c r="B6024" s="8" t="s">
        <v>9581</v>
      </c>
      <c r="C6024" s="4" t="s">
        <v>9582</v>
      </c>
      <c r="D6024" s="5">
        <v>45090</v>
      </c>
      <c r="E6024" s="6" t="s">
        <v>4649</v>
      </c>
      <c r="F6024" s="7">
        <v>4187469</v>
      </c>
      <c r="G6024" s="6" t="s">
        <v>17</v>
      </c>
      <c r="H6024" s="7">
        <v>439684</v>
      </c>
      <c r="I6024" s="11">
        <v>3747785</v>
      </c>
      <c r="J6024" s="132" t="s">
        <v>788</v>
      </c>
      <c r="K6024" s="133"/>
      <c r="L6024" t="str">
        <f t="shared" si="337"/>
        <v>34651</v>
      </c>
      <c r="M6024">
        <f t="shared" si="338"/>
        <v>34651</v>
      </c>
      <c r="N6024" s="37">
        <f t="shared" si="336"/>
        <v>4187469</v>
      </c>
    </row>
    <row r="6025" spans="1:14" ht="37.6" x14ac:dyDescent="0.3">
      <c r="A6025" s="3">
        <v>7</v>
      </c>
      <c r="B6025" s="8" t="s">
        <v>9583</v>
      </c>
      <c r="C6025" s="4" t="s">
        <v>9584</v>
      </c>
      <c r="D6025" s="5">
        <v>45089</v>
      </c>
      <c r="E6025" s="6" t="s">
        <v>4657</v>
      </c>
      <c r="F6025" s="7">
        <v>606375</v>
      </c>
      <c r="G6025" s="6" t="s">
        <v>17</v>
      </c>
      <c r="H6025" s="7">
        <v>63669</v>
      </c>
      <c r="I6025" s="11">
        <v>542706</v>
      </c>
      <c r="J6025" s="132" t="s">
        <v>802</v>
      </c>
      <c r="K6025" s="133"/>
      <c r="L6025" t="str">
        <f t="shared" si="337"/>
        <v>34578</v>
      </c>
      <c r="M6025">
        <f t="shared" si="338"/>
        <v>34578</v>
      </c>
      <c r="N6025" s="37">
        <f t="shared" si="336"/>
        <v>606375</v>
      </c>
    </row>
    <row r="6026" spans="1:14" ht="25.05" x14ac:dyDescent="0.3">
      <c r="A6026" s="3">
        <v>7</v>
      </c>
      <c r="B6026" s="134" t="s">
        <v>9585</v>
      </c>
      <c r="C6026" s="4" t="s">
        <v>9586</v>
      </c>
      <c r="D6026" s="5">
        <v>45096</v>
      </c>
      <c r="E6026" s="6" t="s">
        <v>4649</v>
      </c>
      <c r="F6026" s="7">
        <v>495787</v>
      </c>
      <c r="G6026" s="6" t="s">
        <v>17</v>
      </c>
      <c r="H6026" s="7">
        <v>52058</v>
      </c>
      <c r="I6026" s="136">
        <v>2959305</v>
      </c>
      <c r="J6026" s="138" t="s">
        <v>807</v>
      </c>
      <c r="K6026" s="139"/>
      <c r="L6026" t="str">
        <f t="shared" si="337"/>
        <v>36256</v>
      </c>
      <c r="M6026">
        <f t="shared" si="338"/>
        <v>36256</v>
      </c>
      <c r="N6026" s="37">
        <f t="shared" si="336"/>
        <v>495787</v>
      </c>
    </row>
    <row r="6027" spans="1:14" ht="25.05" x14ac:dyDescent="0.3">
      <c r="A6027" s="3">
        <v>7</v>
      </c>
      <c r="B6027" s="142"/>
      <c r="C6027" s="4" t="s">
        <v>9587</v>
      </c>
      <c r="D6027" s="5">
        <v>45082</v>
      </c>
      <c r="E6027" s="6" t="s">
        <v>4657</v>
      </c>
      <c r="F6027" s="7">
        <v>606375</v>
      </c>
      <c r="G6027" s="6" t="s">
        <v>17</v>
      </c>
      <c r="H6027" s="7">
        <v>63669</v>
      </c>
      <c r="I6027" s="143"/>
      <c r="J6027" s="144"/>
      <c r="K6027" s="145"/>
      <c r="L6027" t="str">
        <f t="shared" si="337"/>
        <v>33141</v>
      </c>
      <c r="M6027">
        <f t="shared" si="338"/>
        <v>33141</v>
      </c>
      <c r="N6027" s="37">
        <f t="shared" si="336"/>
        <v>606375</v>
      </c>
    </row>
    <row r="6028" spans="1:14" ht="25.05" x14ac:dyDescent="0.3">
      <c r="A6028" s="3">
        <v>7</v>
      </c>
      <c r="B6028" s="142"/>
      <c r="C6028" s="4" t="s">
        <v>9588</v>
      </c>
      <c r="D6028" s="5">
        <v>45089</v>
      </c>
      <c r="E6028" s="6" t="s">
        <v>4649</v>
      </c>
      <c r="F6028" s="7">
        <v>1102162</v>
      </c>
      <c r="G6028" s="6" t="s">
        <v>17</v>
      </c>
      <c r="H6028" s="7">
        <v>115727</v>
      </c>
      <c r="I6028" s="143"/>
      <c r="J6028" s="144"/>
      <c r="K6028" s="145"/>
      <c r="L6028" t="str">
        <f t="shared" si="337"/>
        <v>34612</v>
      </c>
      <c r="M6028">
        <f t="shared" si="338"/>
        <v>34612</v>
      </c>
      <c r="N6028" s="37">
        <f t="shared" si="336"/>
        <v>1102162</v>
      </c>
    </row>
    <row r="6029" spans="1:14" ht="25.05" x14ac:dyDescent="0.3">
      <c r="A6029" s="3">
        <v>7</v>
      </c>
      <c r="B6029" s="135"/>
      <c r="C6029" s="4" t="s">
        <v>9589</v>
      </c>
      <c r="D6029" s="5">
        <v>45103</v>
      </c>
      <c r="E6029" s="6" t="s">
        <v>4649</v>
      </c>
      <c r="F6029" s="7">
        <v>1102162</v>
      </c>
      <c r="G6029" s="6" t="s">
        <v>17</v>
      </c>
      <c r="H6029" s="7">
        <v>115727</v>
      </c>
      <c r="I6029" s="137"/>
      <c r="J6029" s="140"/>
      <c r="K6029" s="141"/>
      <c r="L6029" t="str">
        <f t="shared" si="337"/>
        <v>37744</v>
      </c>
      <c r="M6029">
        <f t="shared" si="338"/>
        <v>37744</v>
      </c>
      <c r="N6029" s="37">
        <f t="shared" si="336"/>
        <v>1102162</v>
      </c>
    </row>
    <row r="6030" spans="1:14" ht="25.05" x14ac:dyDescent="0.3">
      <c r="A6030" s="3">
        <v>7</v>
      </c>
      <c r="B6030" s="134" t="s">
        <v>9590</v>
      </c>
      <c r="C6030" s="4" t="s">
        <v>9591</v>
      </c>
      <c r="D6030" s="5">
        <v>45062</v>
      </c>
      <c r="E6030" s="6" t="s">
        <v>4649</v>
      </c>
      <c r="F6030" s="7">
        <v>1189650</v>
      </c>
      <c r="G6030" s="6" t="s">
        <v>1366</v>
      </c>
      <c r="H6030" s="7">
        <v>124914</v>
      </c>
      <c r="I6030" s="136">
        <v>2129473</v>
      </c>
      <c r="J6030" s="138" t="s">
        <v>820</v>
      </c>
      <c r="K6030" s="139"/>
      <c r="L6030" t="str">
        <f t="shared" si="337"/>
        <v>28394</v>
      </c>
      <c r="M6030">
        <f t="shared" si="338"/>
        <v>28394</v>
      </c>
      <c r="N6030" s="37">
        <f t="shared" si="336"/>
        <v>1189650</v>
      </c>
    </row>
    <row r="6031" spans="1:14" ht="25.05" x14ac:dyDescent="0.3">
      <c r="A6031" s="3">
        <v>7</v>
      </c>
      <c r="B6031" s="142"/>
      <c r="C6031" s="4" t="s">
        <v>9592</v>
      </c>
      <c r="D6031" s="5">
        <v>45076</v>
      </c>
      <c r="E6031" s="6" t="s">
        <v>4657</v>
      </c>
      <c r="F6031" s="7">
        <v>606375</v>
      </c>
      <c r="G6031" s="6" t="s">
        <v>1366</v>
      </c>
      <c r="H6031" s="7">
        <v>63670</v>
      </c>
      <c r="I6031" s="143"/>
      <c r="J6031" s="144"/>
      <c r="K6031" s="145"/>
      <c r="L6031" t="str">
        <f t="shared" si="337"/>
        <v>31610</v>
      </c>
      <c r="M6031">
        <f t="shared" si="338"/>
        <v>31610</v>
      </c>
      <c r="N6031" s="37">
        <f t="shared" si="336"/>
        <v>606375</v>
      </c>
    </row>
    <row r="6032" spans="1:14" ht="25.05" x14ac:dyDescent="0.3">
      <c r="A6032" s="3">
        <v>7</v>
      </c>
      <c r="B6032" s="135"/>
      <c r="C6032" s="4" t="s">
        <v>9593</v>
      </c>
      <c r="D6032" s="5">
        <v>45069</v>
      </c>
      <c r="E6032" s="6" t="s">
        <v>4649</v>
      </c>
      <c r="F6032" s="7">
        <v>583275</v>
      </c>
      <c r="G6032" s="6" t="s">
        <v>1366</v>
      </c>
      <c r="H6032" s="7">
        <v>61244</v>
      </c>
      <c r="I6032" s="137"/>
      <c r="J6032" s="140"/>
      <c r="K6032" s="141"/>
      <c r="L6032" t="str">
        <f t="shared" si="337"/>
        <v>29968</v>
      </c>
      <c r="M6032">
        <f t="shared" si="338"/>
        <v>29968</v>
      </c>
      <c r="N6032" s="37">
        <f t="shared" si="336"/>
        <v>583275</v>
      </c>
    </row>
    <row r="6033" spans="1:14" ht="25.05" x14ac:dyDescent="0.3">
      <c r="A6033" s="3">
        <v>7</v>
      </c>
      <c r="B6033" s="134" t="s">
        <v>9594</v>
      </c>
      <c r="C6033" s="4" t="s">
        <v>9595</v>
      </c>
      <c r="D6033" s="5">
        <v>45082</v>
      </c>
      <c r="E6033" s="6" t="s">
        <v>4657</v>
      </c>
      <c r="F6033" s="7">
        <v>606375</v>
      </c>
      <c r="G6033" s="6" t="s">
        <v>17</v>
      </c>
      <c r="H6033" s="7">
        <v>63669</v>
      </c>
      <c r="I6033" s="136">
        <v>3304058</v>
      </c>
      <c r="J6033" s="138" t="s">
        <v>820</v>
      </c>
      <c r="K6033" s="139"/>
      <c r="L6033" t="str">
        <f t="shared" si="337"/>
        <v>33106</v>
      </c>
      <c r="M6033">
        <f t="shared" si="338"/>
        <v>33106</v>
      </c>
      <c r="N6033" s="37">
        <f t="shared" si="336"/>
        <v>606375</v>
      </c>
    </row>
    <row r="6034" spans="1:14" ht="25.05" x14ac:dyDescent="0.3">
      <c r="A6034" s="3">
        <v>7</v>
      </c>
      <c r="B6034" s="142"/>
      <c r="C6034" s="4" t="s">
        <v>9596</v>
      </c>
      <c r="D6034" s="5">
        <v>45086</v>
      </c>
      <c r="E6034" s="6" t="s">
        <v>4649</v>
      </c>
      <c r="F6034" s="7">
        <v>495787</v>
      </c>
      <c r="G6034" s="6" t="s">
        <v>17</v>
      </c>
      <c r="H6034" s="7">
        <v>52058</v>
      </c>
      <c r="I6034" s="143"/>
      <c r="J6034" s="144"/>
      <c r="K6034" s="145"/>
      <c r="L6034" t="str">
        <f t="shared" si="337"/>
        <v>34341</v>
      </c>
      <c r="M6034">
        <f t="shared" si="338"/>
        <v>34341</v>
      </c>
      <c r="N6034" s="37">
        <f t="shared" si="336"/>
        <v>495787</v>
      </c>
    </row>
    <row r="6035" spans="1:14" ht="25.05" x14ac:dyDescent="0.3">
      <c r="A6035" s="3">
        <v>7</v>
      </c>
      <c r="B6035" s="142"/>
      <c r="C6035" s="4" t="s">
        <v>9597</v>
      </c>
      <c r="D6035" s="5">
        <v>45079</v>
      </c>
      <c r="E6035" s="6" t="s">
        <v>4657</v>
      </c>
      <c r="F6035" s="7">
        <v>606375</v>
      </c>
      <c r="G6035" s="6" t="s">
        <v>17</v>
      </c>
      <c r="H6035" s="7">
        <v>63669</v>
      </c>
      <c r="I6035" s="143"/>
      <c r="J6035" s="144"/>
      <c r="K6035" s="145"/>
      <c r="L6035" t="str">
        <f t="shared" si="337"/>
        <v>32843</v>
      </c>
      <c r="M6035">
        <f t="shared" si="338"/>
        <v>32843</v>
      </c>
      <c r="N6035" s="37">
        <f t="shared" si="336"/>
        <v>606375</v>
      </c>
    </row>
    <row r="6036" spans="1:14" ht="25.05" x14ac:dyDescent="0.3">
      <c r="A6036" s="3">
        <v>7</v>
      </c>
      <c r="B6036" s="142"/>
      <c r="C6036" s="4" t="s">
        <v>9598</v>
      </c>
      <c r="D6036" s="5">
        <v>45099</v>
      </c>
      <c r="E6036" s="6" t="s">
        <v>4649</v>
      </c>
      <c r="F6036" s="7">
        <v>495787</v>
      </c>
      <c r="G6036" s="6" t="s">
        <v>17</v>
      </c>
      <c r="H6036" s="7">
        <v>52058</v>
      </c>
      <c r="I6036" s="143"/>
      <c r="J6036" s="144"/>
      <c r="K6036" s="145"/>
      <c r="L6036" t="str">
        <f t="shared" si="337"/>
        <v>37155</v>
      </c>
      <c r="M6036">
        <f t="shared" si="338"/>
        <v>37155</v>
      </c>
      <c r="N6036" s="37">
        <f t="shared" si="336"/>
        <v>495787</v>
      </c>
    </row>
    <row r="6037" spans="1:14" ht="25.05" x14ac:dyDescent="0.3">
      <c r="A6037" s="3">
        <v>7</v>
      </c>
      <c r="B6037" s="142"/>
      <c r="C6037" s="4" t="s">
        <v>9599</v>
      </c>
      <c r="D6037" s="5">
        <v>45097</v>
      </c>
      <c r="E6037" s="6" t="s">
        <v>4649</v>
      </c>
      <c r="F6037" s="7">
        <v>495787</v>
      </c>
      <c r="G6037" s="6" t="s">
        <v>17</v>
      </c>
      <c r="H6037" s="7">
        <v>52058</v>
      </c>
      <c r="I6037" s="143"/>
      <c r="J6037" s="144"/>
      <c r="K6037" s="145"/>
      <c r="L6037" t="str">
        <f t="shared" si="337"/>
        <v>36325</v>
      </c>
      <c r="M6037">
        <f t="shared" si="338"/>
        <v>36325</v>
      </c>
      <c r="N6037" s="37">
        <f t="shared" si="336"/>
        <v>495787</v>
      </c>
    </row>
    <row r="6038" spans="1:14" ht="25.05" x14ac:dyDescent="0.3">
      <c r="A6038" s="3">
        <v>7</v>
      </c>
      <c r="B6038" s="142"/>
      <c r="C6038" s="4" t="s">
        <v>9600</v>
      </c>
      <c r="D6038" s="5">
        <v>45094</v>
      </c>
      <c r="E6038" s="6" t="s">
        <v>4649</v>
      </c>
      <c r="F6038" s="7">
        <v>495787</v>
      </c>
      <c r="G6038" s="6" t="s">
        <v>17</v>
      </c>
      <c r="H6038" s="7">
        <v>52058</v>
      </c>
      <c r="I6038" s="143"/>
      <c r="J6038" s="144"/>
      <c r="K6038" s="145"/>
      <c r="L6038" t="str">
        <f t="shared" si="337"/>
        <v>36119</v>
      </c>
      <c r="M6038">
        <f t="shared" si="338"/>
        <v>36119</v>
      </c>
      <c r="N6038" s="37">
        <f t="shared" si="336"/>
        <v>495787</v>
      </c>
    </row>
    <row r="6039" spans="1:14" ht="25.05" x14ac:dyDescent="0.3">
      <c r="A6039" s="3">
        <v>7</v>
      </c>
      <c r="B6039" s="135"/>
      <c r="C6039" s="4" t="s">
        <v>9601</v>
      </c>
      <c r="D6039" s="5">
        <v>45106</v>
      </c>
      <c r="E6039" s="6" t="s">
        <v>4649</v>
      </c>
      <c r="F6039" s="7">
        <v>495787</v>
      </c>
      <c r="G6039" s="6" t="s">
        <v>17</v>
      </c>
      <c r="H6039" s="7">
        <v>52058</v>
      </c>
      <c r="I6039" s="137"/>
      <c r="J6039" s="140"/>
      <c r="K6039" s="141"/>
      <c r="L6039" t="str">
        <f t="shared" si="337"/>
        <v>38676</v>
      </c>
      <c r="M6039">
        <f t="shared" si="338"/>
        <v>38676</v>
      </c>
      <c r="N6039" s="37">
        <f t="shared" si="336"/>
        <v>495787</v>
      </c>
    </row>
    <row r="6040" spans="1:14" ht="25.05" x14ac:dyDescent="0.3">
      <c r="A6040" s="3">
        <v>7</v>
      </c>
      <c r="B6040" s="134" t="s">
        <v>9602</v>
      </c>
      <c r="C6040" s="4" t="s">
        <v>9603</v>
      </c>
      <c r="D6040" s="5">
        <v>45092</v>
      </c>
      <c r="E6040" s="6" t="s">
        <v>4649</v>
      </c>
      <c r="F6040" s="7">
        <v>495787</v>
      </c>
      <c r="G6040" s="6" t="s">
        <v>17</v>
      </c>
      <c r="H6040" s="7">
        <v>52058</v>
      </c>
      <c r="I6040" s="136">
        <v>1487792</v>
      </c>
      <c r="J6040" s="138" t="s">
        <v>829</v>
      </c>
      <c r="K6040" s="139"/>
      <c r="L6040" t="str">
        <f t="shared" si="337"/>
        <v>35001</v>
      </c>
      <c r="M6040">
        <f t="shared" si="338"/>
        <v>35001</v>
      </c>
      <c r="N6040" s="37">
        <f t="shared" si="336"/>
        <v>495787</v>
      </c>
    </row>
    <row r="6041" spans="1:14" ht="25.05" x14ac:dyDescent="0.3">
      <c r="A6041" s="3">
        <v>7</v>
      </c>
      <c r="B6041" s="135"/>
      <c r="C6041" s="4" t="s">
        <v>9604</v>
      </c>
      <c r="D6041" s="5">
        <v>45084</v>
      </c>
      <c r="E6041" s="6" t="s">
        <v>4649</v>
      </c>
      <c r="F6041" s="7">
        <v>1166550</v>
      </c>
      <c r="G6041" s="6" t="s">
        <v>17</v>
      </c>
      <c r="H6041" s="7">
        <v>122487</v>
      </c>
      <c r="I6041" s="137"/>
      <c r="J6041" s="140"/>
      <c r="K6041" s="141"/>
      <c r="L6041" t="str">
        <f t="shared" si="337"/>
        <v>33342</v>
      </c>
      <c r="M6041">
        <f t="shared" si="338"/>
        <v>33342</v>
      </c>
      <c r="N6041" s="37">
        <f t="shared" si="336"/>
        <v>1166550</v>
      </c>
    </row>
    <row r="6042" spans="1:14" ht="25.05" x14ac:dyDescent="0.3">
      <c r="A6042" s="3">
        <v>7</v>
      </c>
      <c r="B6042" s="134" t="s">
        <v>9605</v>
      </c>
      <c r="C6042" s="4" t="s">
        <v>9606</v>
      </c>
      <c r="D6042" s="5">
        <v>45092</v>
      </c>
      <c r="E6042" s="6" t="s">
        <v>4649</v>
      </c>
      <c r="F6042" s="7">
        <v>1102162</v>
      </c>
      <c r="G6042" s="6" t="s">
        <v>17</v>
      </c>
      <c r="H6042" s="7">
        <v>115727</v>
      </c>
      <c r="I6042" s="136">
        <v>2584526</v>
      </c>
      <c r="J6042" s="138" t="s">
        <v>1940</v>
      </c>
      <c r="K6042" s="139"/>
      <c r="L6042" t="str">
        <f t="shared" si="337"/>
        <v>35785</v>
      </c>
      <c r="M6042">
        <f t="shared" si="338"/>
        <v>35785</v>
      </c>
      <c r="N6042" s="37">
        <f t="shared" si="336"/>
        <v>1102162</v>
      </c>
    </row>
    <row r="6043" spans="1:14" ht="25.05" x14ac:dyDescent="0.3">
      <c r="A6043" s="3">
        <v>7</v>
      </c>
      <c r="B6043" s="142"/>
      <c r="C6043" s="4" t="s">
        <v>9607</v>
      </c>
      <c r="D6043" s="5">
        <v>45107</v>
      </c>
      <c r="E6043" s="6" t="s">
        <v>4649</v>
      </c>
      <c r="F6043" s="7">
        <v>683415</v>
      </c>
      <c r="G6043" s="6" t="s">
        <v>17</v>
      </c>
      <c r="H6043" s="7">
        <v>71759</v>
      </c>
      <c r="I6043" s="143"/>
      <c r="J6043" s="144"/>
      <c r="K6043" s="145"/>
      <c r="L6043" t="str">
        <f t="shared" si="337"/>
        <v>39037</v>
      </c>
      <c r="M6043">
        <f t="shared" si="338"/>
        <v>39037</v>
      </c>
      <c r="N6043" s="37">
        <f t="shared" si="336"/>
        <v>683415</v>
      </c>
    </row>
    <row r="6044" spans="1:14" ht="25.05" x14ac:dyDescent="0.3">
      <c r="A6044" s="3">
        <v>7</v>
      </c>
      <c r="B6044" s="135"/>
      <c r="C6044" s="4" t="s">
        <v>9608</v>
      </c>
      <c r="D6044" s="5">
        <v>45086</v>
      </c>
      <c r="E6044" s="6" t="s">
        <v>4649</v>
      </c>
      <c r="F6044" s="7">
        <v>1102162</v>
      </c>
      <c r="G6044" s="6" t="s">
        <v>17</v>
      </c>
      <c r="H6044" s="7">
        <v>115727</v>
      </c>
      <c r="I6044" s="137"/>
      <c r="J6044" s="140"/>
      <c r="K6044" s="141"/>
      <c r="L6044" t="str">
        <f t="shared" si="337"/>
        <v>34326</v>
      </c>
      <c r="M6044">
        <f t="shared" si="338"/>
        <v>34326</v>
      </c>
      <c r="N6044" s="37">
        <f t="shared" si="336"/>
        <v>1102162</v>
      </c>
    </row>
    <row r="6045" spans="1:14" ht="37.6" x14ac:dyDescent="0.3">
      <c r="A6045" s="3">
        <v>7</v>
      </c>
      <c r="B6045" s="8" t="s">
        <v>9609</v>
      </c>
      <c r="C6045" s="4" t="s">
        <v>9610</v>
      </c>
      <c r="D6045" s="5">
        <v>45051</v>
      </c>
      <c r="E6045" s="6" t="s">
        <v>4649</v>
      </c>
      <c r="F6045" s="7">
        <v>2379300</v>
      </c>
      <c r="G6045" s="6" t="s">
        <v>1366</v>
      </c>
      <c r="H6045" s="7">
        <v>249827</v>
      </c>
      <c r="I6045" s="11">
        <v>2129473</v>
      </c>
      <c r="J6045" s="132" t="s">
        <v>837</v>
      </c>
      <c r="K6045" s="133"/>
      <c r="L6045" t="str">
        <f t="shared" si="337"/>
        <v>25451</v>
      </c>
      <c r="M6045">
        <f t="shared" si="338"/>
        <v>25451</v>
      </c>
      <c r="N6045" s="37">
        <f t="shared" si="336"/>
        <v>2379300</v>
      </c>
    </row>
    <row r="6046" spans="1:14" ht="25.05" x14ac:dyDescent="0.3">
      <c r="A6046" s="3">
        <v>7</v>
      </c>
      <c r="B6046" s="134" t="s">
        <v>9611</v>
      </c>
      <c r="C6046" s="4" t="s">
        <v>9612</v>
      </c>
      <c r="D6046" s="5">
        <v>45078</v>
      </c>
      <c r="E6046" s="6" t="s">
        <v>4649</v>
      </c>
      <c r="F6046" s="7">
        <v>1894200</v>
      </c>
      <c r="G6046" s="6" t="s">
        <v>17</v>
      </c>
      <c r="H6046" s="7">
        <v>198891</v>
      </c>
      <c r="I6046" s="136">
        <v>3234014</v>
      </c>
      <c r="J6046" s="138" t="s">
        <v>861</v>
      </c>
      <c r="K6046" s="139"/>
      <c r="L6046" t="str">
        <f t="shared" si="337"/>
        <v>32710</v>
      </c>
      <c r="M6046">
        <f t="shared" si="338"/>
        <v>32710</v>
      </c>
      <c r="N6046" s="37">
        <f t="shared" si="336"/>
        <v>1894200</v>
      </c>
    </row>
    <row r="6047" spans="1:14" ht="25.05" x14ac:dyDescent="0.3">
      <c r="A6047" s="3">
        <v>7</v>
      </c>
      <c r="B6047" s="135"/>
      <c r="C6047" s="4" t="s">
        <v>9613</v>
      </c>
      <c r="D6047" s="5">
        <v>45099</v>
      </c>
      <c r="E6047" s="6" t="s">
        <v>4649</v>
      </c>
      <c r="F6047" s="7">
        <v>1719223</v>
      </c>
      <c r="G6047" s="6" t="s">
        <v>17</v>
      </c>
      <c r="H6047" s="7">
        <v>180518</v>
      </c>
      <c r="I6047" s="137"/>
      <c r="J6047" s="140"/>
      <c r="K6047" s="141"/>
      <c r="L6047" t="str">
        <f t="shared" si="337"/>
        <v>37460</v>
      </c>
      <c r="M6047">
        <f t="shared" si="338"/>
        <v>37460</v>
      </c>
      <c r="N6047" s="37">
        <f t="shared" si="336"/>
        <v>1719223</v>
      </c>
    </row>
    <row r="6048" spans="1:14" ht="25.05" x14ac:dyDescent="0.3">
      <c r="A6048" s="3">
        <v>7</v>
      </c>
      <c r="B6048" s="134" t="s">
        <v>9614</v>
      </c>
      <c r="C6048" s="4" t="s">
        <v>9615</v>
      </c>
      <c r="D6048" s="5">
        <v>45104</v>
      </c>
      <c r="E6048" s="6" t="s">
        <v>4657</v>
      </c>
      <c r="F6048" s="7">
        <v>1212750</v>
      </c>
      <c r="G6048" s="6" t="s">
        <v>17</v>
      </c>
      <c r="H6048" s="7">
        <v>127339</v>
      </c>
      <c r="I6048" s="136">
        <v>4102343</v>
      </c>
      <c r="J6048" s="138" t="s">
        <v>5097</v>
      </c>
      <c r="K6048" s="139"/>
      <c r="L6048" t="str">
        <f t="shared" si="337"/>
        <v>37789</v>
      </c>
      <c r="M6048">
        <f t="shared" si="338"/>
        <v>37789</v>
      </c>
      <c r="N6048" s="37">
        <f t="shared" si="336"/>
        <v>1212750</v>
      </c>
    </row>
    <row r="6049" spans="1:14" ht="25.05" x14ac:dyDescent="0.3">
      <c r="A6049" s="3">
        <v>7</v>
      </c>
      <c r="B6049" s="142"/>
      <c r="C6049" s="4" t="s">
        <v>9616</v>
      </c>
      <c r="D6049" s="5">
        <v>45083</v>
      </c>
      <c r="E6049" s="6" t="s">
        <v>4649</v>
      </c>
      <c r="F6049" s="7">
        <v>2379300</v>
      </c>
      <c r="G6049" s="6" t="s">
        <v>17</v>
      </c>
      <c r="H6049" s="7">
        <v>249826</v>
      </c>
      <c r="I6049" s="143"/>
      <c r="J6049" s="144"/>
      <c r="K6049" s="145"/>
      <c r="L6049" t="str">
        <f t="shared" si="337"/>
        <v>33189</v>
      </c>
      <c r="M6049">
        <f t="shared" si="338"/>
        <v>33189</v>
      </c>
      <c r="N6049" s="37">
        <f t="shared" si="336"/>
        <v>2379300</v>
      </c>
    </row>
    <row r="6050" spans="1:14" ht="25.05" x14ac:dyDescent="0.3">
      <c r="A6050" s="3">
        <v>7</v>
      </c>
      <c r="B6050" s="135"/>
      <c r="C6050" s="4" t="s">
        <v>9617</v>
      </c>
      <c r="D6050" s="5">
        <v>45090</v>
      </c>
      <c r="E6050" s="6" t="s">
        <v>4649</v>
      </c>
      <c r="F6050" s="7">
        <v>991573</v>
      </c>
      <c r="G6050" s="6" t="s">
        <v>17</v>
      </c>
      <c r="H6050" s="7">
        <v>104115</v>
      </c>
      <c r="I6050" s="137"/>
      <c r="J6050" s="140"/>
      <c r="K6050" s="141"/>
      <c r="L6050" t="str">
        <f t="shared" si="337"/>
        <v>34670</v>
      </c>
      <c r="M6050">
        <f t="shared" si="338"/>
        <v>34670</v>
      </c>
      <c r="N6050" s="37">
        <f t="shared" si="336"/>
        <v>991573</v>
      </c>
    </row>
    <row r="6051" spans="1:14" ht="37.6" x14ac:dyDescent="0.3">
      <c r="A6051" s="3">
        <v>7</v>
      </c>
      <c r="B6051" s="8" t="s">
        <v>9618</v>
      </c>
      <c r="C6051" s="4" t="s">
        <v>9619</v>
      </c>
      <c r="D6051" s="5">
        <v>45087</v>
      </c>
      <c r="E6051" s="6" t="s">
        <v>4649</v>
      </c>
      <c r="F6051" s="7">
        <v>495787</v>
      </c>
      <c r="G6051" s="6" t="s">
        <v>17</v>
      </c>
      <c r="H6051" s="7">
        <v>52058</v>
      </c>
      <c r="I6051" s="11">
        <v>443729</v>
      </c>
      <c r="J6051" s="132" t="s">
        <v>873</v>
      </c>
      <c r="K6051" s="133"/>
      <c r="L6051" t="str">
        <f t="shared" si="337"/>
        <v>34547</v>
      </c>
      <c r="M6051">
        <f t="shared" si="338"/>
        <v>34547</v>
      </c>
      <c r="N6051" s="37">
        <f t="shared" si="336"/>
        <v>495787</v>
      </c>
    </row>
    <row r="6052" spans="1:14" ht="37.6" x14ac:dyDescent="0.3">
      <c r="A6052" s="3">
        <v>7</v>
      </c>
      <c r="B6052" s="8" t="s">
        <v>9620</v>
      </c>
      <c r="C6052" s="4" t="s">
        <v>9621</v>
      </c>
      <c r="D6052" s="5">
        <v>45092</v>
      </c>
      <c r="E6052" s="6" t="s">
        <v>8244</v>
      </c>
      <c r="F6052" s="7">
        <v>793258</v>
      </c>
      <c r="G6052" s="6" t="s">
        <v>17</v>
      </c>
      <c r="H6052" s="7">
        <v>83292</v>
      </c>
      <c r="I6052" s="11">
        <v>709966</v>
      </c>
      <c r="J6052" s="132" t="s">
        <v>8245</v>
      </c>
      <c r="K6052" s="133"/>
      <c r="L6052" t="str">
        <f t="shared" si="337"/>
        <v>34990</v>
      </c>
      <c r="M6052">
        <f t="shared" si="338"/>
        <v>34990</v>
      </c>
      <c r="N6052" s="37">
        <f t="shared" si="336"/>
        <v>793258</v>
      </c>
    </row>
    <row r="6053" spans="1:14" ht="25.05" x14ac:dyDescent="0.3">
      <c r="A6053" s="3">
        <v>7</v>
      </c>
      <c r="B6053" s="134" t="s">
        <v>9622</v>
      </c>
      <c r="C6053" s="4" t="s">
        <v>9623</v>
      </c>
      <c r="D6053" s="5">
        <v>45093</v>
      </c>
      <c r="E6053" s="6" t="s">
        <v>4649</v>
      </c>
      <c r="F6053" s="7">
        <v>1102162</v>
      </c>
      <c r="G6053" s="6" t="s">
        <v>17</v>
      </c>
      <c r="H6053" s="7">
        <v>115727</v>
      </c>
      <c r="I6053" s="136">
        <v>5088778</v>
      </c>
      <c r="J6053" s="138" t="s">
        <v>886</v>
      </c>
      <c r="K6053" s="139"/>
      <c r="L6053" t="str">
        <f t="shared" si="337"/>
        <v>36086</v>
      </c>
      <c r="M6053">
        <f t="shared" si="338"/>
        <v>36086</v>
      </c>
      <c r="N6053" s="37">
        <f t="shared" si="336"/>
        <v>1102162</v>
      </c>
    </row>
    <row r="6054" spans="1:14" ht="25.05" x14ac:dyDescent="0.3">
      <c r="A6054" s="3">
        <v>7</v>
      </c>
      <c r="B6054" s="142"/>
      <c r="C6054" s="4" t="s">
        <v>9624</v>
      </c>
      <c r="D6054" s="5">
        <v>45084</v>
      </c>
      <c r="E6054" s="6" t="s">
        <v>4649</v>
      </c>
      <c r="F6054" s="7">
        <v>583275</v>
      </c>
      <c r="G6054" s="6" t="s">
        <v>17</v>
      </c>
      <c r="H6054" s="7">
        <v>61244</v>
      </c>
      <c r="I6054" s="143"/>
      <c r="J6054" s="144"/>
      <c r="K6054" s="145"/>
      <c r="L6054" t="str">
        <f t="shared" si="337"/>
        <v>33343</v>
      </c>
      <c r="M6054">
        <f t="shared" si="338"/>
        <v>33343</v>
      </c>
      <c r="N6054" s="37">
        <f t="shared" si="336"/>
        <v>583275</v>
      </c>
    </row>
    <row r="6055" spans="1:14" ht="25.05" x14ac:dyDescent="0.3">
      <c r="A6055" s="3">
        <v>7</v>
      </c>
      <c r="B6055" s="142"/>
      <c r="C6055" s="4" t="s">
        <v>9625</v>
      </c>
      <c r="D6055" s="5">
        <v>45100</v>
      </c>
      <c r="E6055" s="6" t="s">
        <v>4649</v>
      </c>
      <c r="F6055" s="7">
        <v>1102162</v>
      </c>
      <c r="G6055" s="6" t="s">
        <v>17</v>
      </c>
      <c r="H6055" s="7">
        <v>115727</v>
      </c>
      <c r="I6055" s="143"/>
      <c r="J6055" s="144"/>
      <c r="K6055" s="145"/>
      <c r="L6055" t="str">
        <f t="shared" si="337"/>
        <v>37587</v>
      </c>
      <c r="M6055">
        <f t="shared" si="338"/>
        <v>37587</v>
      </c>
      <c r="N6055" s="37">
        <f t="shared" si="336"/>
        <v>1102162</v>
      </c>
    </row>
    <row r="6056" spans="1:14" ht="25.05" x14ac:dyDescent="0.3">
      <c r="A6056" s="3">
        <v>7</v>
      </c>
      <c r="B6056" s="142"/>
      <c r="C6056" s="4" t="s">
        <v>9626</v>
      </c>
      <c r="D6056" s="5">
        <v>45092</v>
      </c>
      <c r="E6056" s="6" t="s">
        <v>4649</v>
      </c>
      <c r="F6056" s="7">
        <v>495787</v>
      </c>
      <c r="G6056" s="6" t="s">
        <v>17</v>
      </c>
      <c r="H6056" s="7">
        <v>52058</v>
      </c>
      <c r="I6056" s="143"/>
      <c r="J6056" s="144"/>
      <c r="K6056" s="145"/>
      <c r="L6056" t="str">
        <f t="shared" si="337"/>
        <v>34999</v>
      </c>
      <c r="M6056">
        <f t="shared" si="338"/>
        <v>34999</v>
      </c>
      <c r="N6056" s="37">
        <f t="shared" si="336"/>
        <v>495787</v>
      </c>
    </row>
    <row r="6057" spans="1:14" ht="25.05" x14ac:dyDescent="0.3">
      <c r="A6057" s="3">
        <v>7</v>
      </c>
      <c r="B6057" s="142"/>
      <c r="C6057" s="4" t="s">
        <v>9627</v>
      </c>
      <c r="D6057" s="5">
        <v>45078</v>
      </c>
      <c r="E6057" s="6" t="s">
        <v>4649</v>
      </c>
      <c r="F6057" s="7">
        <v>1189650</v>
      </c>
      <c r="G6057" s="6" t="s">
        <v>17</v>
      </c>
      <c r="H6057" s="7">
        <v>124913</v>
      </c>
      <c r="I6057" s="143"/>
      <c r="J6057" s="144"/>
      <c r="K6057" s="145"/>
      <c r="L6057" t="str">
        <f t="shared" si="337"/>
        <v>32696</v>
      </c>
      <c r="M6057">
        <f t="shared" si="338"/>
        <v>32696</v>
      </c>
      <c r="N6057" s="37">
        <f t="shared" si="336"/>
        <v>1189650</v>
      </c>
    </row>
    <row r="6058" spans="1:14" ht="25.05" x14ac:dyDescent="0.3">
      <c r="A6058" s="3">
        <v>7</v>
      </c>
      <c r="B6058" s="142"/>
      <c r="C6058" s="4" t="s">
        <v>9628</v>
      </c>
      <c r="D6058" s="5">
        <v>45086</v>
      </c>
      <c r="E6058" s="6" t="s">
        <v>4657</v>
      </c>
      <c r="F6058" s="7">
        <v>606375</v>
      </c>
      <c r="G6058" s="6" t="s">
        <v>17</v>
      </c>
      <c r="H6058" s="7">
        <v>63669</v>
      </c>
      <c r="I6058" s="143"/>
      <c r="J6058" s="144"/>
      <c r="K6058" s="145"/>
      <c r="L6058" t="str">
        <f t="shared" si="337"/>
        <v>34452</v>
      </c>
      <c r="M6058">
        <f t="shared" si="338"/>
        <v>34452</v>
      </c>
      <c r="N6058" s="37">
        <f t="shared" si="336"/>
        <v>606375</v>
      </c>
    </row>
    <row r="6059" spans="1:14" ht="25.05" x14ac:dyDescent="0.3">
      <c r="A6059" s="3">
        <v>7</v>
      </c>
      <c r="B6059" s="135"/>
      <c r="C6059" s="4" t="s">
        <v>9629</v>
      </c>
      <c r="D6059" s="5">
        <v>45079</v>
      </c>
      <c r="E6059" s="6" t="s">
        <v>4657</v>
      </c>
      <c r="F6059" s="7">
        <v>606375</v>
      </c>
      <c r="G6059" s="6" t="s">
        <v>17</v>
      </c>
      <c r="H6059" s="7">
        <v>63669</v>
      </c>
      <c r="I6059" s="137"/>
      <c r="J6059" s="140"/>
      <c r="K6059" s="141"/>
      <c r="L6059" t="str">
        <f t="shared" si="337"/>
        <v>32988</v>
      </c>
      <c r="M6059">
        <f t="shared" si="338"/>
        <v>32988</v>
      </c>
      <c r="N6059" s="37">
        <f t="shared" si="336"/>
        <v>606375</v>
      </c>
    </row>
    <row r="6060" spans="1:14" ht="37.6" x14ac:dyDescent="0.3">
      <c r="A6060" s="3">
        <v>7</v>
      </c>
      <c r="B6060" s="8" t="s">
        <v>9630</v>
      </c>
      <c r="C6060" s="4" t="s">
        <v>9631</v>
      </c>
      <c r="D6060" s="5">
        <v>45092</v>
      </c>
      <c r="E6060" s="6" t="s">
        <v>4649</v>
      </c>
      <c r="F6060" s="7">
        <v>495787</v>
      </c>
      <c r="G6060" s="6" t="s">
        <v>17</v>
      </c>
      <c r="H6060" s="7">
        <v>52058</v>
      </c>
      <c r="I6060" s="11">
        <v>443729</v>
      </c>
      <c r="J6060" s="132" t="s">
        <v>898</v>
      </c>
      <c r="K6060" s="133"/>
      <c r="L6060" t="str">
        <f t="shared" si="337"/>
        <v>35002</v>
      </c>
      <c r="M6060">
        <f t="shared" si="338"/>
        <v>35002</v>
      </c>
      <c r="N6060" s="37">
        <f t="shared" si="336"/>
        <v>495787</v>
      </c>
    </row>
    <row r="6061" spans="1:14" ht="37.6" x14ac:dyDescent="0.3">
      <c r="A6061" s="3">
        <v>7</v>
      </c>
      <c r="B6061" s="8" t="s">
        <v>9632</v>
      </c>
      <c r="C6061" s="4" t="s">
        <v>9633</v>
      </c>
      <c r="D6061" s="5">
        <v>45092</v>
      </c>
      <c r="E6061" s="6" t="s">
        <v>4649</v>
      </c>
      <c r="F6061" s="7">
        <v>495787</v>
      </c>
      <c r="G6061" s="6" t="s">
        <v>17</v>
      </c>
      <c r="H6061" s="7">
        <v>52058</v>
      </c>
      <c r="I6061" s="11">
        <v>443729</v>
      </c>
      <c r="J6061" s="132" t="s">
        <v>908</v>
      </c>
      <c r="K6061" s="133"/>
      <c r="L6061" t="str">
        <f t="shared" si="337"/>
        <v>35003</v>
      </c>
      <c r="M6061">
        <f t="shared" si="338"/>
        <v>35003</v>
      </c>
      <c r="N6061" s="37">
        <f t="shared" si="336"/>
        <v>495787</v>
      </c>
    </row>
    <row r="6062" spans="1:14" ht="25.05" x14ac:dyDescent="0.3">
      <c r="A6062" s="3">
        <v>7</v>
      </c>
      <c r="B6062" s="134" t="s">
        <v>9634</v>
      </c>
      <c r="C6062" s="4" t="s">
        <v>9635</v>
      </c>
      <c r="D6062" s="5">
        <v>45106</v>
      </c>
      <c r="E6062" s="6" t="s">
        <v>4649</v>
      </c>
      <c r="F6062" s="7">
        <v>2204323</v>
      </c>
      <c r="G6062" s="6" t="s">
        <v>17</v>
      </c>
      <c r="H6062" s="7">
        <v>231454</v>
      </c>
      <c r="I6062" s="136">
        <v>2860327</v>
      </c>
      <c r="J6062" s="138" t="s">
        <v>8291</v>
      </c>
      <c r="K6062" s="139"/>
      <c r="L6062" t="str">
        <f t="shared" si="337"/>
        <v>38207</v>
      </c>
      <c r="M6062">
        <f t="shared" si="338"/>
        <v>38207</v>
      </c>
      <c r="N6062" s="37">
        <f t="shared" si="336"/>
        <v>2204323</v>
      </c>
    </row>
    <row r="6063" spans="1:14" ht="25.05" x14ac:dyDescent="0.3">
      <c r="A6063" s="3">
        <v>7</v>
      </c>
      <c r="B6063" s="135"/>
      <c r="C6063" s="4" t="s">
        <v>9636</v>
      </c>
      <c r="D6063" s="5">
        <v>45090</v>
      </c>
      <c r="E6063" s="6" t="s">
        <v>4649</v>
      </c>
      <c r="F6063" s="7">
        <v>991573</v>
      </c>
      <c r="G6063" s="6" t="s">
        <v>17</v>
      </c>
      <c r="H6063" s="7">
        <v>104115</v>
      </c>
      <c r="I6063" s="137"/>
      <c r="J6063" s="140"/>
      <c r="K6063" s="141"/>
      <c r="L6063" t="str">
        <f t="shared" si="337"/>
        <v>34669</v>
      </c>
      <c r="M6063">
        <f t="shared" si="338"/>
        <v>34669</v>
      </c>
      <c r="N6063" s="37">
        <f t="shared" si="336"/>
        <v>991573</v>
      </c>
    </row>
    <row r="6064" spans="1:14" ht="37.6" x14ac:dyDescent="0.3">
      <c r="A6064" s="3">
        <v>7</v>
      </c>
      <c r="B6064" s="8" t="s">
        <v>9637</v>
      </c>
      <c r="C6064" s="4" t="s">
        <v>9638</v>
      </c>
      <c r="D6064" s="5">
        <v>45089</v>
      </c>
      <c r="E6064" s="6" t="s">
        <v>4649</v>
      </c>
      <c r="F6064" s="7">
        <v>495787</v>
      </c>
      <c r="G6064" s="6" t="s">
        <v>17</v>
      </c>
      <c r="H6064" s="7">
        <v>52058</v>
      </c>
      <c r="I6064" s="11">
        <v>443729</v>
      </c>
      <c r="J6064" s="132" t="s">
        <v>927</v>
      </c>
      <c r="K6064" s="133"/>
      <c r="L6064" t="str">
        <f t="shared" si="337"/>
        <v>34613</v>
      </c>
      <c r="M6064">
        <f t="shared" si="338"/>
        <v>34613</v>
      </c>
      <c r="N6064" s="37">
        <f t="shared" si="336"/>
        <v>495787</v>
      </c>
    </row>
    <row r="6065" spans="1:14" ht="37.6" x14ac:dyDescent="0.3">
      <c r="A6065" s="3">
        <v>7</v>
      </c>
      <c r="B6065" s="8" t="s">
        <v>9639</v>
      </c>
      <c r="C6065" s="4" t="s">
        <v>9640</v>
      </c>
      <c r="D6065" s="5">
        <v>45103</v>
      </c>
      <c r="E6065" s="6" t="s">
        <v>4649</v>
      </c>
      <c r="F6065" s="7">
        <v>495787</v>
      </c>
      <c r="G6065" s="6" t="s">
        <v>17</v>
      </c>
      <c r="H6065" s="7">
        <v>52058</v>
      </c>
      <c r="I6065" s="11">
        <v>443729</v>
      </c>
      <c r="J6065" s="132" t="s">
        <v>8316</v>
      </c>
      <c r="K6065" s="133"/>
      <c r="L6065" t="str">
        <f t="shared" si="337"/>
        <v>37754</v>
      </c>
      <c r="M6065">
        <f t="shared" si="338"/>
        <v>37754</v>
      </c>
      <c r="N6065" s="37">
        <f t="shared" si="336"/>
        <v>495787</v>
      </c>
    </row>
    <row r="6066" spans="1:14" ht="37.6" x14ac:dyDescent="0.3">
      <c r="A6066" s="3">
        <v>7</v>
      </c>
      <c r="B6066" s="8" t="s">
        <v>9641</v>
      </c>
      <c r="C6066" s="4" t="s">
        <v>9642</v>
      </c>
      <c r="D6066" s="5">
        <v>45089</v>
      </c>
      <c r="E6066" s="6" t="s">
        <v>4649</v>
      </c>
      <c r="F6066" s="7">
        <v>297472</v>
      </c>
      <c r="G6066" s="6" t="s">
        <v>17</v>
      </c>
      <c r="H6066" s="7">
        <v>31235</v>
      </c>
      <c r="I6066" s="11">
        <v>266237</v>
      </c>
      <c r="J6066" s="132" t="s">
        <v>9643</v>
      </c>
      <c r="K6066" s="133"/>
      <c r="L6066" t="str">
        <f t="shared" si="337"/>
        <v>34618</v>
      </c>
      <c r="M6066">
        <f t="shared" si="338"/>
        <v>34618</v>
      </c>
      <c r="N6066" s="37">
        <f t="shared" si="336"/>
        <v>297472</v>
      </c>
    </row>
    <row r="6067" spans="1:14" ht="25.05" x14ac:dyDescent="0.3">
      <c r="A6067" s="3">
        <v>7</v>
      </c>
      <c r="B6067" s="134" t="s">
        <v>9644</v>
      </c>
      <c r="C6067" s="4" t="s">
        <v>9645</v>
      </c>
      <c r="D6067" s="5">
        <v>45087</v>
      </c>
      <c r="E6067" s="6" t="s">
        <v>4649</v>
      </c>
      <c r="F6067" s="7">
        <v>1102162</v>
      </c>
      <c r="G6067" s="6" t="s">
        <v>17</v>
      </c>
      <c r="H6067" s="7">
        <v>115727</v>
      </c>
      <c r="I6067" s="136">
        <v>1430164</v>
      </c>
      <c r="J6067" s="138" t="s">
        <v>934</v>
      </c>
      <c r="K6067" s="139"/>
      <c r="L6067" t="str">
        <f t="shared" si="337"/>
        <v>34467</v>
      </c>
      <c r="M6067">
        <f t="shared" si="338"/>
        <v>34467</v>
      </c>
      <c r="N6067" s="37">
        <f t="shared" si="336"/>
        <v>1102162</v>
      </c>
    </row>
    <row r="6068" spans="1:14" ht="25.05" x14ac:dyDescent="0.3">
      <c r="A6068" s="3">
        <v>7</v>
      </c>
      <c r="B6068" s="135"/>
      <c r="C6068" s="4" t="s">
        <v>9646</v>
      </c>
      <c r="D6068" s="5">
        <v>45089</v>
      </c>
      <c r="E6068" s="6" t="s">
        <v>4649</v>
      </c>
      <c r="F6068" s="7">
        <v>495787</v>
      </c>
      <c r="G6068" s="6" t="s">
        <v>17</v>
      </c>
      <c r="H6068" s="7">
        <v>52058</v>
      </c>
      <c r="I6068" s="137"/>
      <c r="J6068" s="140"/>
      <c r="K6068" s="141"/>
      <c r="L6068" t="str">
        <f t="shared" si="337"/>
        <v>34595</v>
      </c>
      <c r="M6068">
        <f t="shared" si="338"/>
        <v>34595</v>
      </c>
      <c r="N6068" s="37">
        <f t="shared" si="336"/>
        <v>495787</v>
      </c>
    </row>
    <row r="6069" spans="1:14" ht="37.6" x14ac:dyDescent="0.3">
      <c r="A6069" s="3">
        <v>7</v>
      </c>
      <c r="B6069" s="8" t="s">
        <v>9647</v>
      </c>
      <c r="C6069" s="4" t="s">
        <v>9648</v>
      </c>
      <c r="D6069" s="5">
        <v>45093</v>
      </c>
      <c r="E6069" s="6" t="s">
        <v>4649</v>
      </c>
      <c r="F6069" s="7">
        <v>1102162</v>
      </c>
      <c r="G6069" s="6" t="s">
        <v>17</v>
      </c>
      <c r="H6069" s="7">
        <v>115727</v>
      </c>
      <c r="I6069" s="11">
        <v>986435</v>
      </c>
      <c r="J6069" s="132" t="s">
        <v>939</v>
      </c>
      <c r="K6069" s="133"/>
      <c r="L6069" t="str">
        <f t="shared" si="337"/>
        <v>36088</v>
      </c>
      <c r="M6069">
        <f t="shared" si="338"/>
        <v>36088</v>
      </c>
      <c r="N6069" s="37">
        <f t="shared" si="336"/>
        <v>1102162</v>
      </c>
    </row>
    <row r="6070" spans="1:14" ht="25.05" x14ac:dyDescent="0.3">
      <c r="A6070" s="3">
        <v>7</v>
      </c>
      <c r="B6070" s="134" t="s">
        <v>9649</v>
      </c>
      <c r="C6070" s="4" t="s">
        <v>9650</v>
      </c>
      <c r="D6070" s="5">
        <v>45092</v>
      </c>
      <c r="E6070" s="6" t="s">
        <v>4649</v>
      </c>
      <c r="F6070" s="7">
        <v>495787</v>
      </c>
      <c r="G6070" s="6" t="s">
        <v>17</v>
      </c>
      <c r="H6070" s="7">
        <v>52058</v>
      </c>
      <c r="I6070" s="136">
        <v>3502010</v>
      </c>
      <c r="J6070" s="138" t="s">
        <v>5135</v>
      </c>
      <c r="K6070" s="139"/>
      <c r="L6070" t="str">
        <f t="shared" si="337"/>
        <v>35006</v>
      </c>
      <c r="M6070">
        <f t="shared" si="338"/>
        <v>35006</v>
      </c>
      <c r="N6070" s="37">
        <f t="shared" si="336"/>
        <v>495787</v>
      </c>
    </row>
    <row r="6071" spans="1:14" ht="25.05" x14ac:dyDescent="0.3">
      <c r="A6071" s="3">
        <v>7</v>
      </c>
      <c r="B6071" s="142"/>
      <c r="C6071" s="4" t="s">
        <v>9651</v>
      </c>
      <c r="D6071" s="5">
        <v>45101</v>
      </c>
      <c r="E6071" s="6" t="s">
        <v>4657</v>
      </c>
      <c r="F6071" s="7">
        <v>1212750</v>
      </c>
      <c r="G6071" s="6" t="s">
        <v>17</v>
      </c>
      <c r="H6071" s="7">
        <v>127339</v>
      </c>
      <c r="I6071" s="143"/>
      <c r="J6071" s="144"/>
      <c r="K6071" s="145"/>
      <c r="L6071" t="str">
        <f t="shared" si="337"/>
        <v>37662</v>
      </c>
      <c r="M6071">
        <f t="shared" si="338"/>
        <v>37662</v>
      </c>
      <c r="N6071" s="37">
        <f t="shared" ref="N6071:N6134" si="339">+F6071</f>
        <v>1212750</v>
      </c>
    </row>
    <row r="6072" spans="1:14" ht="25.05" x14ac:dyDescent="0.3">
      <c r="A6072" s="3">
        <v>7</v>
      </c>
      <c r="B6072" s="142"/>
      <c r="C6072" s="4" t="s">
        <v>9652</v>
      </c>
      <c r="D6072" s="5">
        <v>45078</v>
      </c>
      <c r="E6072" s="6" t="s">
        <v>4657</v>
      </c>
      <c r="F6072" s="7">
        <v>1212750</v>
      </c>
      <c r="G6072" s="6" t="s">
        <v>17</v>
      </c>
      <c r="H6072" s="7">
        <v>127339</v>
      </c>
      <c r="I6072" s="143"/>
      <c r="J6072" s="144"/>
      <c r="K6072" s="145"/>
      <c r="L6072" t="str">
        <f t="shared" si="337"/>
        <v>32694</v>
      </c>
      <c r="M6072">
        <f t="shared" si="338"/>
        <v>32694</v>
      </c>
      <c r="N6072" s="37">
        <f t="shared" si="339"/>
        <v>1212750</v>
      </c>
    </row>
    <row r="6073" spans="1:14" ht="25.05" x14ac:dyDescent="0.3">
      <c r="A6073" s="3">
        <v>7</v>
      </c>
      <c r="B6073" s="135"/>
      <c r="C6073" s="4" t="s">
        <v>9653</v>
      </c>
      <c r="D6073" s="5">
        <v>45098</v>
      </c>
      <c r="E6073" s="6" t="s">
        <v>4649</v>
      </c>
      <c r="F6073" s="7">
        <v>991573</v>
      </c>
      <c r="G6073" s="6" t="s">
        <v>17</v>
      </c>
      <c r="H6073" s="7">
        <v>104115</v>
      </c>
      <c r="I6073" s="137"/>
      <c r="J6073" s="140"/>
      <c r="K6073" s="141"/>
      <c r="L6073" t="str">
        <f t="shared" si="337"/>
        <v>36426</v>
      </c>
      <c r="M6073">
        <f t="shared" si="338"/>
        <v>36426</v>
      </c>
      <c r="N6073" s="37">
        <f t="shared" si="339"/>
        <v>991573</v>
      </c>
    </row>
    <row r="6074" spans="1:14" ht="25.05" x14ac:dyDescent="0.3">
      <c r="A6074" s="3">
        <v>7</v>
      </c>
      <c r="B6074" s="134" t="s">
        <v>9654</v>
      </c>
      <c r="C6074" s="4" t="s">
        <v>9655</v>
      </c>
      <c r="D6074" s="5">
        <v>45078</v>
      </c>
      <c r="E6074" s="6" t="s">
        <v>4657</v>
      </c>
      <c r="F6074" s="7">
        <v>363825</v>
      </c>
      <c r="G6074" s="6" t="s">
        <v>17</v>
      </c>
      <c r="H6074" s="7">
        <v>38202</v>
      </c>
      <c r="I6074" s="136">
        <v>1943510</v>
      </c>
      <c r="J6074" s="138" t="s">
        <v>5142</v>
      </c>
      <c r="K6074" s="139"/>
      <c r="L6074" t="str">
        <f t="shared" si="337"/>
        <v>32766</v>
      </c>
      <c r="M6074">
        <f t="shared" si="338"/>
        <v>32766</v>
      </c>
      <c r="N6074" s="37">
        <f t="shared" si="339"/>
        <v>363825</v>
      </c>
    </row>
    <row r="6075" spans="1:14" ht="25.05" x14ac:dyDescent="0.3">
      <c r="A6075" s="3">
        <v>7</v>
      </c>
      <c r="B6075" s="142"/>
      <c r="C6075" s="4" t="s">
        <v>9656</v>
      </c>
      <c r="D6075" s="5">
        <v>45087</v>
      </c>
      <c r="E6075" s="6" t="s">
        <v>4649</v>
      </c>
      <c r="F6075" s="7">
        <v>297472</v>
      </c>
      <c r="G6075" s="6" t="s">
        <v>17</v>
      </c>
      <c r="H6075" s="7">
        <v>31234</v>
      </c>
      <c r="I6075" s="143"/>
      <c r="J6075" s="144"/>
      <c r="K6075" s="145"/>
      <c r="L6075" t="str">
        <f t="shared" si="337"/>
        <v>34468</v>
      </c>
      <c r="M6075">
        <f t="shared" si="338"/>
        <v>34468</v>
      </c>
      <c r="N6075" s="37">
        <f t="shared" si="339"/>
        <v>297472</v>
      </c>
    </row>
    <row r="6076" spans="1:14" ht="25.05" x14ac:dyDescent="0.3">
      <c r="A6076" s="3">
        <v>7</v>
      </c>
      <c r="B6076" s="142"/>
      <c r="C6076" s="4" t="s">
        <v>9657</v>
      </c>
      <c r="D6076" s="5">
        <v>45097</v>
      </c>
      <c r="E6076" s="6" t="s">
        <v>4649</v>
      </c>
      <c r="F6076" s="7">
        <v>903847</v>
      </c>
      <c r="G6076" s="6" t="s">
        <v>17</v>
      </c>
      <c r="H6076" s="7">
        <v>94904</v>
      </c>
      <c r="I6076" s="143"/>
      <c r="J6076" s="144"/>
      <c r="K6076" s="145"/>
      <c r="L6076" t="str">
        <f t="shared" si="337"/>
        <v>36281</v>
      </c>
      <c r="M6076">
        <f t="shared" si="338"/>
        <v>36281</v>
      </c>
      <c r="N6076" s="37">
        <f t="shared" si="339"/>
        <v>903847</v>
      </c>
    </row>
    <row r="6077" spans="1:14" ht="25.05" x14ac:dyDescent="0.3">
      <c r="A6077" s="3">
        <v>7</v>
      </c>
      <c r="B6077" s="135"/>
      <c r="C6077" s="4" t="s">
        <v>9658</v>
      </c>
      <c r="D6077" s="5">
        <v>45087</v>
      </c>
      <c r="E6077" s="6" t="s">
        <v>4657</v>
      </c>
      <c r="F6077" s="7">
        <v>606375</v>
      </c>
      <c r="G6077" s="6" t="s">
        <v>17</v>
      </c>
      <c r="H6077" s="7">
        <v>63669</v>
      </c>
      <c r="I6077" s="137"/>
      <c r="J6077" s="140"/>
      <c r="K6077" s="141"/>
      <c r="L6077" t="str">
        <f t="shared" si="337"/>
        <v>34469</v>
      </c>
      <c r="M6077">
        <f t="shared" si="338"/>
        <v>34469</v>
      </c>
      <c r="N6077" s="37">
        <f t="shared" si="339"/>
        <v>606375</v>
      </c>
    </row>
    <row r="6078" spans="1:14" ht="37.6" x14ac:dyDescent="0.3">
      <c r="A6078" s="3">
        <v>7</v>
      </c>
      <c r="B6078" s="8" t="s">
        <v>9659</v>
      </c>
      <c r="C6078" s="4" t="s">
        <v>9660</v>
      </c>
      <c r="D6078" s="5">
        <v>45090</v>
      </c>
      <c r="E6078" s="6" t="s">
        <v>4649</v>
      </c>
      <c r="F6078" s="7">
        <v>495787</v>
      </c>
      <c r="G6078" s="6" t="s">
        <v>17</v>
      </c>
      <c r="H6078" s="7">
        <v>52058</v>
      </c>
      <c r="I6078" s="11">
        <v>443729</v>
      </c>
      <c r="J6078" s="132" t="s">
        <v>952</v>
      </c>
      <c r="K6078" s="133"/>
      <c r="L6078" t="str">
        <f t="shared" si="337"/>
        <v>34713</v>
      </c>
      <c r="M6078">
        <f t="shared" si="338"/>
        <v>34713</v>
      </c>
      <c r="N6078" s="37">
        <f t="shared" si="339"/>
        <v>495787</v>
      </c>
    </row>
    <row r="6079" spans="1:14" ht="25.05" x14ac:dyDescent="0.3">
      <c r="A6079" s="3">
        <v>7</v>
      </c>
      <c r="B6079" s="134" t="s">
        <v>9661</v>
      </c>
      <c r="C6079" s="4" t="s">
        <v>9662</v>
      </c>
      <c r="D6079" s="5">
        <v>45089</v>
      </c>
      <c r="E6079" s="6" t="s">
        <v>4649</v>
      </c>
      <c r="F6079" s="7">
        <v>495787</v>
      </c>
      <c r="G6079" s="6" t="s">
        <v>17</v>
      </c>
      <c r="H6079" s="7">
        <v>52058</v>
      </c>
      <c r="I6079" s="136">
        <v>2593877</v>
      </c>
      <c r="J6079" s="138" t="s">
        <v>956</v>
      </c>
      <c r="K6079" s="139"/>
      <c r="L6079" t="str">
        <f t="shared" si="337"/>
        <v>34615</v>
      </c>
      <c r="M6079">
        <f t="shared" si="338"/>
        <v>34615</v>
      </c>
      <c r="N6079" s="37">
        <f t="shared" si="339"/>
        <v>495787</v>
      </c>
    </row>
    <row r="6080" spans="1:14" ht="25.05" x14ac:dyDescent="0.3">
      <c r="A6080" s="3">
        <v>7</v>
      </c>
      <c r="B6080" s="142"/>
      <c r="C6080" s="4" t="s">
        <v>9663</v>
      </c>
      <c r="D6080" s="5">
        <v>45082</v>
      </c>
      <c r="E6080" s="6" t="s">
        <v>4649</v>
      </c>
      <c r="F6080" s="7">
        <v>1189650</v>
      </c>
      <c r="G6080" s="6" t="s">
        <v>17</v>
      </c>
      <c r="H6080" s="7">
        <v>124913</v>
      </c>
      <c r="I6080" s="143"/>
      <c r="J6080" s="144"/>
      <c r="K6080" s="145"/>
      <c r="L6080" t="str">
        <f t="shared" si="337"/>
        <v>33142</v>
      </c>
      <c r="M6080">
        <f t="shared" si="338"/>
        <v>33142</v>
      </c>
      <c r="N6080" s="37">
        <f t="shared" si="339"/>
        <v>1189650</v>
      </c>
    </row>
    <row r="6081" spans="1:14" ht="25.05" x14ac:dyDescent="0.3">
      <c r="A6081" s="3">
        <v>7</v>
      </c>
      <c r="B6081" s="135"/>
      <c r="C6081" s="4" t="s">
        <v>9664</v>
      </c>
      <c r="D6081" s="5">
        <v>45089</v>
      </c>
      <c r="E6081" s="6" t="s">
        <v>4657</v>
      </c>
      <c r="F6081" s="7">
        <v>1212750</v>
      </c>
      <c r="G6081" s="6" t="s">
        <v>17</v>
      </c>
      <c r="H6081" s="7">
        <v>127339</v>
      </c>
      <c r="I6081" s="137"/>
      <c r="J6081" s="140"/>
      <c r="K6081" s="141"/>
      <c r="L6081" t="str">
        <f t="shared" si="337"/>
        <v>34616</v>
      </c>
      <c r="M6081">
        <f t="shared" si="338"/>
        <v>34616</v>
      </c>
      <c r="N6081" s="37">
        <f t="shared" si="339"/>
        <v>1212750</v>
      </c>
    </row>
    <row r="6082" spans="1:14" ht="37.6" x14ac:dyDescent="0.3">
      <c r="A6082" s="3">
        <v>7</v>
      </c>
      <c r="B6082" s="8" t="s">
        <v>9665</v>
      </c>
      <c r="C6082" s="4" t="s">
        <v>9666</v>
      </c>
      <c r="D6082" s="5">
        <v>45089</v>
      </c>
      <c r="E6082" s="6" t="s">
        <v>4649</v>
      </c>
      <c r="F6082" s="7">
        <v>297472</v>
      </c>
      <c r="G6082" s="6" t="s">
        <v>17</v>
      </c>
      <c r="H6082" s="7">
        <v>31235</v>
      </c>
      <c r="I6082" s="11">
        <v>266237</v>
      </c>
      <c r="J6082" s="132" t="s">
        <v>966</v>
      </c>
      <c r="K6082" s="133"/>
      <c r="L6082" t="str">
        <f t="shared" si="337"/>
        <v>34614</v>
      </c>
      <c r="M6082">
        <f t="shared" si="338"/>
        <v>34614</v>
      </c>
      <c r="N6082" s="37">
        <f t="shared" si="339"/>
        <v>297472</v>
      </c>
    </row>
    <row r="6083" spans="1:14" ht="25.05" x14ac:dyDescent="0.3">
      <c r="A6083" s="3">
        <v>7</v>
      </c>
      <c r="B6083" s="134" t="s">
        <v>9667</v>
      </c>
      <c r="C6083" s="4" t="s">
        <v>9668</v>
      </c>
      <c r="D6083" s="5">
        <v>45089</v>
      </c>
      <c r="E6083" s="6" t="s">
        <v>4657</v>
      </c>
      <c r="F6083" s="7">
        <v>1212750</v>
      </c>
      <c r="G6083" s="6" t="s">
        <v>17</v>
      </c>
      <c r="H6083" s="7">
        <v>127339</v>
      </c>
      <c r="I6083" s="136">
        <v>2416598</v>
      </c>
      <c r="J6083" s="138" t="s">
        <v>5161</v>
      </c>
      <c r="K6083" s="139"/>
      <c r="L6083" t="str">
        <f t="shared" si="337"/>
        <v>34617</v>
      </c>
      <c r="M6083">
        <f t="shared" si="338"/>
        <v>34617</v>
      </c>
      <c r="N6083" s="37">
        <f t="shared" si="339"/>
        <v>1212750</v>
      </c>
    </row>
    <row r="6084" spans="1:14" ht="25.05" x14ac:dyDescent="0.3">
      <c r="A6084" s="3">
        <v>7</v>
      </c>
      <c r="B6084" s="135"/>
      <c r="C6084" s="4" t="s">
        <v>9669</v>
      </c>
      <c r="D6084" s="5">
        <v>45103</v>
      </c>
      <c r="E6084" s="6" t="s">
        <v>4649</v>
      </c>
      <c r="F6084" s="7">
        <v>1487360</v>
      </c>
      <c r="G6084" s="6" t="s">
        <v>17</v>
      </c>
      <c r="H6084" s="7">
        <v>156173</v>
      </c>
      <c r="I6084" s="137"/>
      <c r="J6084" s="140"/>
      <c r="K6084" s="141"/>
      <c r="L6084" t="str">
        <f t="shared" si="337"/>
        <v>37746</v>
      </c>
      <c r="M6084">
        <f t="shared" si="338"/>
        <v>37746</v>
      </c>
      <c r="N6084" s="37">
        <f t="shared" si="339"/>
        <v>1487360</v>
      </c>
    </row>
    <row r="6085" spans="1:14" ht="37.6" x14ac:dyDescent="0.3">
      <c r="A6085" s="3">
        <v>7</v>
      </c>
      <c r="B6085" s="8" t="s">
        <v>9670</v>
      </c>
      <c r="C6085" s="4" t="s">
        <v>9671</v>
      </c>
      <c r="D6085" s="5">
        <v>45087</v>
      </c>
      <c r="E6085" s="6" t="s">
        <v>4649</v>
      </c>
      <c r="F6085" s="7">
        <v>495787</v>
      </c>
      <c r="G6085" s="6" t="s">
        <v>17</v>
      </c>
      <c r="H6085" s="7">
        <v>52058</v>
      </c>
      <c r="I6085" s="11">
        <v>443729</v>
      </c>
      <c r="J6085" s="132" t="s">
        <v>971</v>
      </c>
      <c r="K6085" s="133"/>
      <c r="L6085" t="str">
        <f t="shared" si="337"/>
        <v>34559</v>
      </c>
      <c r="M6085">
        <f t="shared" si="338"/>
        <v>34559</v>
      </c>
      <c r="N6085" s="37">
        <f t="shared" si="339"/>
        <v>495787</v>
      </c>
    </row>
    <row r="6086" spans="1:14" ht="25.05" x14ac:dyDescent="0.3">
      <c r="A6086" s="3">
        <v>7</v>
      </c>
      <c r="B6086" s="134" t="s">
        <v>9672</v>
      </c>
      <c r="C6086" s="4" t="s">
        <v>9673</v>
      </c>
      <c r="D6086" s="5">
        <v>45087</v>
      </c>
      <c r="E6086" s="6" t="s">
        <v>4649</v>
      </c>
      <c r="F6086" s="7">
        <v>594944</v>
      </c>
      <c r="G6086" s="6" t="s">
        <v>17</v>
      </c>
      <c r="H6086" s="7">
        <v>62469</v>
      </c>
      <c r="I6086" s="136">
        <v>1518910</v>
      </c>
      <c r="J6086" s="138" t="s">
        <v>1001</v>
      </c>
      <c r="K6086" s="139"/>
      <c r="L6086" t="str">
        <f t="shared" si="337"/>
        <v>34551</v>
      </c>
      <c r="M6086">
        <f t="shared" si="338"/>
        <v>34551</v>
      </c>
      <c r="N6086" s="37">
        <f t="shared" si="339"/>
        <v>594944</v>
      </c>
    </row>
    <row r="6087" spans="1:14" ht="25.05" x14ac:dyDescent="0.3">
      <c r="A6087" s="3">
        <v>7</v>
      </c>
      <c r="B6087" s="135"/>
      <c r="C6087" s="4" t="s">
        <v>9674</v>
      </c>
      <c r="D6087" s="5">
        <v>45087</v>
      </c>
      <c r="E6087" s="6" t="s">
        <v>4649</v>
      </c>
      <c r="F6087" s="7">
        <v>1102162</v>
      </c>
      <c r="G6087" s="6" t="s">
        <v>17</v>
      </c>
      <c r="H6087" s="7">
        <v>115727</v>
      </c>
      <c r="I6087" s="137"/>
      <c r="J6087" s="140"/>
      <c r="K6087" s="141"/>
      <c r="L6087" t="str">
        <f t="shared" ref="L6087:L6150" si="340">+RIGHT(C6087,5)</f>
        <v>34550</v>
      </c>
      <c r="M6087">
        <f t="shared" ref="M6087:M6150" si="341">+L6087*1</f>
        <v>34550</v>
      </c>
      <c r="N6087" s="37">
        <f t="shared" si="339"/>
        <v>1102162</v>
      </c>
    </row>
    <row r="6088" spans="1:14" ht="37.6" x14ac:dyDescent="0.3">
      <c r="A6088" s="3">
        <v>7</v>
      </c>
      <c r="B6088" s="8" t="s">
        <v>9675</v>
      </c>
      <c r="C6088" s="4" t="s">
        <v>9676</v>
      </c>
      <c r="D6088" s="5">
        <v>45092</v>
      </c>
      <c r="E6088" s="6" t="s">
        <v>4649</v>
      </c>
      <c r="F6088" s="7">
        <v>495787</v>
      </c>
      <c r="G6088" s="6" t="s">
        <v>17</v>
      </c>
      <c r="H6088" s="7">
        <v>52058</v>
      </c>
      <c r="I6088" s="11">
        <v>443729</v>
      </c>
      <c r="J6088" s="132" t="s">
        <v>1014</v>
      </c>
      <c r="K6088" s="133"/>
      <c r="L6088" t="str">
        <f t="shared" si="340"/>
        <v>35000</v>
      </c>
      <c r="M6088">
        <f t="shared" si="341"/>
        <v>35000</v>
      </c>
      <c r="N6088" s="37">
        <f t="shared" si="339"/>
        <v>495787</v>
      </c>
    </row>
    <row r="6089" spans="1:14" ht="37.6" x14ac:dyDescent="0.3">
      <c r="A6089" s="3">
        <v>7</v>
      </c>
      <c r="B6089" s="8" t="s">
        <v>9677</v>
      </c>
      <c r="C6089" s="4" t="s">
        <v>9678</v>
      </c>
      <c r="D6089" s="5">
        <v>45090</v>
      </c>
      <c r="E6089" s="6" t="s">
        <v>4649</v>
      </c>
      <c r="F6089" s="7">
        <v>495787</v>
      </c>
      <c r="G6089" s="6" t="s">
        <v>17</v>
      </c>
      <c r="H6089" s="7">
        <v>52058</v>
      </c>
      <c r="I6089" s="11">
        <v>443729</v>
      </c>
      <c r="J6089" s="132" t="s">
        <v>1024</v>
      </c>
      <c r="K6089" s="133"/>
      <c r="L6089" t="str">
        <f t="shared" si="340"/>
        <v>34657</v>
      </c>
      <c r="M6089">
        <f t="shared" si="341"/>
        <v>34657</v>
      </c>
      <c r="N6089" s="37">
        <f t="shared" si="339"/>
        <v>495787</v>
      </c>
    </row>
    <row r="6090" spans="1:14" x14ac:dyDescent="0.3">
      <c r="A6090" s="3">
        <v>7</v>
      </c>
      <c r="B6090" s="134" t="s">
        <v>9679</v>
      </c>
      <c r="C6090" s="4" t="s">
        <v>9680</v>
      </c>
      <c r="D6090" s="5">
        <v>45076</v>
      </c>
      <c r="E6090" s="6" t="s">
        <v>2077</v>
      </c>
      <c r="F6090" s="7">
        <v>606375</v>
      </c>
      <c r="G6090" s="6" t="s">
        <v>1366</v>
      </c>
      <c r="H6090" s="7">
        <v>63670</v>
      </c>
      <c r="I6090" s="136">
        <v>1607442</v>
      </c>
      <c r="J6090" s="138" t="s">
        <v>1029</v>
      </c>
      <c r="K6090" s="139"/>
      <c r="L6090" t="str">
        <f t="shared" si="340"/>
        <v>31647</v>
      </c>
      <c r="M6090">
        <f t="shared" si="341"/>
        <v>31647</v>
      </c>
      <c r="N6090" s="37">
        <f t="shared" si="339"/>
        <v>606375</v>
      </c>
    </row>
    <row r="6091" spans="1:14" x14ac:dyDescent="0.3">
      <c r="A6091" s="3">
        <v>7</v>
      </c>
      <c r="B6091" s="135"/>
      <c r="C6091" s="4" t="s">
        <v>9681</v>
      </c>
      <c r="D6091" s="5">
        <v>45055</v>
      </c>
      <c r="E6091" s="6" t="s">
        <v>2077</v>
      </c>
      <c r="F6091" s="7">
        <v>1189650</v>
      </c>
      <c r="G6091" s="6" t="s">
        <v>1366</v>
      </c>
      <c r="H6091" s="7">
        <v>124913</v>
      </c>
      <c r="I6091" s="137"/>
      <c r="J6091" s="140"/>
      <c r="K6091" s="141"/>
      <c r="L6091" t="str">
        <f t="shared" si="340"/>
        <v>25976</v>
      </c>
      <c r="M6091">
        <f t="shared" si="341"/>
        <v>25976</v>
      </c>
      <c r="N6091" s="37">
        <f t="shared" si="339"/>
        <v>1189650</v>
      </c>
    </row>
    <row r="6092" spans="1:14" ht="37.6" x14ac:dyDescent="0.3">
      <c r="A6092" s="3">
        <v>7</v>
      </c>
      <c r="B6092" s="8" t="s">
        <v>9682</v>
      </c>
      <c r="C6092" s="4" t="s">
        <v>9683</v>
      </c>
      <c r="D6092" s="5">
        <v>45089</v>
      </c>
      <c r="E6092" s="6" t="s">
        <v>4649</v>
      </c>
      <c r="F6092" s="7">
        <v>892416</v>
      </c>
      <c r="G6092" s="6" t="s">
        <v>17</v>
      </c>
      <c r="H6092" s="7">
        <v>93704</v>
      </c>
      <c r="I6092" s="11">
        <v>798712</v>
      </c>
      <c r="J6092" s="132" t="s">
        <v>1034</v>
      </c>
      <c r="K6092" s="133"/>
      <c r="L6092" t="str">
        <f t="shared" si="340"/>
        <v>34569</v>
      </c>
      <c r="M6092">
        <f t="shared" si="341"/>
        <v>34569</v>
      </c>
      <c r="N6092" s="37">
        <f t="shared" si="339"/>
        <v>892416</v>
      </c>
    </row>
    <row r="6093" spans="1:14" ht="25.05" x14ac:dyDescent="0.3">
      <c r="A6093" s="3">
        <v>7</v>
      </c>
      <c r="B6093" s="134" t="s">
        <v>9684</v>
      </c>
      <c r="C6093" s="4" t="s">
        <v>9685</v>
      </c>
      <c r="D6093" s="5">
        <v>45076</v>
      </c>
      <c r="E6093" s="6" t="s">
        <v>4649</v>
      </c>
      <c r="F6093" s="7">
        <v>1166550</v>
      </c>
      <c r="G6093" s="6" t="s">
        <v>1366</v>
      </c>
      <c r="H6093" s="7">
        <v>122488</v>
      </c>
      <c r="I6093" s="136">
        <v>6305722</v>
      </c>
      <c r="J6093" s="138" t="s">
        <v>1041</v>
      </c>
      <c r="K6093" s="139"/>
      <c r="L6093" t="str">
        <f t="shared" si="340"/>
        <v>31646</v>
      </c>
      <c r="M6093">
        <f t="shared" si="341"/>
        <v>31646</v>
      </c>
      <c r="N6093" s="37">
        <f t="shared" si="339"/>
        <v>1166550</v>
      </c>
    </row>
    <row r="6094" spans="1:14" ht="25.05" x14ac:dyDescent="0.3">
      <c r="A6094" s="3">
        <v>7</v>
      </c>
      <c r="B6094" s="142"/>
      <c r="C6094" s="4" t="s">
        <v>9686</v>
      </c>
      <c r="D6094" s="5">
        <v>45072</v>
      </c>
      <c r="E6094" s="6" t="s">
        <v>4649</v>
      </c>
      <c r="F6094" s="7">
        <v>1166550</v>
      </c>
      <c r="G6094" s="6" t="s">
        <v>1366</v>
      </c>
      <c r="H6094" s="7">
        <v>122488</v>
      </c>
      <c r="I6094" s="143"/>
      <c r="J6094" s="144"/>
      <c r="K6094" s="145"/>
      <c r="L6094" t="str">
        <f t="shared" si="340"/>
        <v>31387</v>
      </c>
      <c r="M6094">
        <f t="shared" si="341"/>
        <v>31387</v>
      </c>
      <c r="N6094" s="37">
        <f t="shared" si="339"/>
        <v>1166550</v>
      </c>
    </row>
    <row r="6095" spans="1:14" ht="25.05" x14ac:dyDescent="0.3">
      <c r="A6095" s="3">
        <v>7</v>
      </c>
      <c r="B6095" s="142"/>
      <c r="C6095" s="4" t="s">
        <v>9687</v>
      </c>
      <c r="D6095" s="5">
        <v>45055</v>
      </c>
      <c r="E6095" s="6" t="s">
        <v>4649</v>
      </c>
      <c r="F6095" s="7">
        <v>1166550</v>
      </c>
      <c r="G6095" s="6" t="s">
        <v>1366</v>
      </c>
      <c r="H6095" s="7">
        <v>122488</v>
      </c>
      <c r="I6095" s="143"/>
      <c r="J6095" s="144"/>
      <c r="K6095" s="145"/>
      <c r="L6095" t="str">
        <f t="shared" si="340"/>
        <v>25977</v>
      </c>
      <c r="M6095">
        <f t="shared" si="341"/>
        <v>25977</v>
      </c>
      <c r="N6095" s="37">
        <f t="shared" si="339"/>
        <v>1166550</v>
      </c>
    </row>
    <row r="6096" spans="1:14" ht="25.05" x14ac:dyDescent="0.3">
      <c r="A6096" s="3">
        <v>7</v>
      </c>
      <c r="B6096" s="142"/>
      <c r="C6096" s="4" t="s">
        <v>9688</v>
      </c>
      <c r="D6096" s="5">
        <v>45062</v>
      </c>
      <c r="E6096" s="6" t="s">
        <v>4649</v>
      </c>
      <c r="F6096" s="7">
        <v>2379300</v>
      </c>
      <c r="G6096" s="6" t="s">
        <v>1366</v>
      </c>
      <c r="H6096" s="7">
        <v>249827</v>
      </c>
      <c r="I6096" s="143"/>
      <c r="J6096" s="144"/>
      <c r="K6096" s="145"/>
      <c r="L6096" t="str">
        <f t="shared" si="340"/>
        <v>28437</v>
      </c>
      <c r="M6096">
        <f t="shared" si="341"/>
        <v>28437</v>
      </c>
      <c r="N6096" s="37">
        <f t="shared" si="339"/>
        <v>2379300</v>
      </c>
    </row>
    <row r="6097" spans="1:14" ht="25.05" x14ac:dyDescent="0.3">
      <c r="A6097" s="3">
        <v>7</v>
      </c>
      <c r="B6097" s="135"/>
      <c r="C6097" s="4" t="s">
        <v>9689</v>
      </c>
      <c r="D6097" s="5">
        <v>45051</v>
      </c>
      <c r="E6097" s="6" t="s">
        <v>4649</v>
      </c>
      <c r="F6097" s="7">
        <v>1166550</v>
      </c>
      <c r="G6097" s="6" t="s">
        <v>1366</v>
      </c>
      <c r="H6097" s="7">
        <v>122488</v>
      </c>
      <c r="I6097" s="137"/>
      <c r="J6097" s="140"/>
      <c r="K6097" s="141"/>
      <c r="L6097" t="str">
        <f t="shared" si="340"/>
        <v>25465</v>
      </c>
      <c r="M6097">
        <f t="shared" si="341"/>
        <v>25465</v>
      </c>
      <c r="N6097" s="37">
        <f t="shared" si="339"/>
        <v>1166550</v>
      </c>
    </row>
    <row r="6098" spans="1:14" ht="25.05" x14ac:dyDescent="0.3">
      <c r="A6098" s="3">
        <v>7</v>
      </c>
      <c r="B6098" s="134" t="s">
        <v>9690</v>
      </c>
      <c r="C6098" s="4" t="s">
        <v>9691</v>
      </c>
      <c r="D6098" s="5">
        <v>45090</v>
      </c>
      <c r="E6098" s="6" t="s">
        <v>4649</v>
      </c>
      <c r="F6098" s="7">
        <v>2589521</v>
      </c>
      <c r="G6098" s="6" t="s">
        <v>17</v>
      </c>
      <c r="H6098" s="7">
        <v>271900</v>
      </c>
      <c r="I6098" s="136">
        <v>12881277</v>
      </c>
      <c r="J6098" s="138" t="s">
        <v>1041</v>
      </c>
      <c r="K6098" s="139"/>
      <c r="L6098" t="str">
        <f t="shared" si="340"/>
        <v>34712</v>
      </c>
      <c r="M6098">
        <f t="shared" si="341"/>
        <v>34712</v>
      </c>
      <c r="N6098" s="37">
        <f t="shared" si="339"/>
        <v>2589521</v>
      </c>
    </row>
    <row r="6099" spans="1:14" ht="25.05" x14ac:dyDescent="0.3">
      <c r="A6099" s="3">
        <v>7</v>
      </c>
      <c r="B6099" s="142"/>
      <c r="C6099" s="4" t="s">
        <v>9692</v>
      </c>
      <c r="D6099" s="5">
        <v>45103</v>
      </c>
      <c r="E6099" s="6" t="s">
        <v>4649</v>
      </c>
      <c r="F6099" s="7">
        <v>1597948</v>
      </c>
      <c r="G6099" s="6" t="s">
        <v>17</v>
      </c>
      <c r="H6099" s="7">
        <v>167785</v>
      </c>
      <c r="I6099" s="143"/>
      <c r="J6099" s="144"/>
      <c r="K6099" s="145"/>
      <c r="L6099" t="str">
        <f t="shared" si="340"/>
        <v>37747</v>
      </c>
      <c r="M6099">
        <f t="shared" si="341"/>
        <v>37747</v>
      </c>
      <c r="N6099" s="37">
        <f t="shared" si="339"/>
        <v>1597948</v>
      </c>
    </row>
    <row r="6100" spans="1:14" ht="25.05" x14ac:dyDescent="0.3">
      <c r="A6100" s="3">
        <v>7</v>
      </c>
      <c r="B6100" s="142"/>
      <c r="C6100" s="4" t="s">
        <v>9693</v>
      </c>
      <c r="D6100" s="5">
        <v>45086</v>
      </c>
      <c r="E6100" s="6" t="s">
        <v>4649</v>
      </c>
      <c r="F6100" s="7">
        <v>2204323</v>
      </c>
      <c r="G6100" s="6" t="s">
        <v>17</v>
      </c>
      <c r="H6100" s="7">
        <v>231454</v>
      </c>
      <c r="I6100" s="143"/>
      <c r="J6100" s="144"/>
      <c r="K6100" s="145"/>
      <c r="L6100" t="str">
        <f t="shared" si="340"/>
        <v>34451</v>
      </c>
      <c r="M6100">
        <f t="shared" si="341"/>
        <v>34451</v>
      </c>
      <c r="N6100" s="37">
        <f t="shared" si="339"/>
        <v>2204323</v>
      </c>
    </row>
    <row r="6101" spans="1:14" ht="25.05" x14ac:dyDescent="0.3">
      <c r="A6101" s="3">
        <v>7</v>
      </c>
      <c r="B6101" s="142"/>
      <c r="C6101" s="4" t="s">
        <v>9694</v>
      </c>
      <c r="D6101" s="5">
        <v>45079</v>
      </c>
      <c r="E6101" s="6" t="s">
        <v>4657</v>
      </c>
      <c r="F6101" s="7">
        <v>1212750</v>
      </c>
      <c r="G6101" s="6" t="s">
        <v>17</v>
      </c>
      <c r="H6101" s="7">
        <v>127339</v>
      </c>
      <c r="I6101" s="143"/>
      <c r="J6101" s="144"/>
      <c r="K6101" s="145"/>
      <c r="L6101" t="str">
        <f t="shared" si="340"/>
        <v>32989</v>
      </c>
      <c r="M6101">
        <f t="shared" si="341"/>
        <v>32989</v>
      </c>
      <c r="N6101" s="37">
        <f t="shared" si="339"/>
        <v>1212750</v>
      </c>
    </row>
    <row r="6102" spans="1:14" ht="25.05" x14ac:dyDescent="0.3">
      <c r="A6102" s="3">
        <v>7</v>
      </c>
      <c r="B6102" s="142"/>
      <c r="C6102" s="4" t="s">
        <v>9695</v>
      </c>
      <c r="D6102" s="5">
        <v>45083</v>
      </c>
      <c r="E6102" s="6" t="s">
        <v>4649</v>
      </c>
      <c r="F6102" s="7">
        <v>2379300</v>
      </c>
      <c r="G6102" s="6" t="s">
        <v>17</v>
      </c>
      <c r="H6102" s="7">
        <v>249826</v>
      </c>
      <c r="I6102" s="143"/>
      <c r="J6102" s="144"/>
      <c r="K6102" s="145"/>
      <c r="L6102" t="str">
        <f t="shared" si="340"/>
        <v>33259</v>
      </c>
      <c r="M6102">
        <f t="shared" si="341"/>
        <v>33259</v>
      </c>
      <c r="N6102" s="37">
        <f t="shared" si="339"/>
        <v>2379300</v>
      </c>
    </row>
    <row r="6103" spans="1:14" ht="25.05" x14ac:dyDescent="0.3">
      <c r="A6103" s="3">
        <v>7</v>
      </c>
      <c r="B6103" s="142"/>
      <c r="C6103" s="4" t="s">
        <v>9696</v>
      </c>
      <c r="D6103" s="5">
        <v>45093</v>
      </c>
      <c r="E6103" s="6" t="s">
        <v>4649</v>
      </c>
      <c r="F6103" s="7">
        <v>1597948</v>
      </c>
      <c r="G6103" s="6" t="s">
        <v>17</v>
      </c>
      <c r="H6103" s="7">
        <v>167785</v>
      </c>
      <c r="I6103" s="143"/>
      <c r="J6103" s="144"/>
      <c r="K6103" s="145"/>
      <c r="L6103" t="str">
        <f t="shared" si="340"/>
        <v>36087</v>
      </c>
      <c r="M6103">
        <f t="shared" si="341"/>
        <v>36087</v>
      </c>
      <c r="N6103" s="37">
        <f t="shared" si="339"/>
        <v>1597948</v>
      </c>
    </row>
    <row r="6104" spans="1:14" ht="25.05" x14ac:dyDescent="0.3">
      <c r="A6104" s="3">
        <v>7</v>
      </c>
      <c r="B6104" s="142"/>
      <c r="C6104" s="4" t="s">
        <v>9697</v>
      </c>
      <c r="D6104" s="5">
        <v>45097</v>
      </c>
      <c r="E6104" s="6" t="s">
        <v>4649</v>
      </c>
      <c r="F6104" s="7">
        <v>1597948</v>
      </c>
      <c r="G6104" s="6" t="s">
        <v>17</v>
      </c>
      <c r="H6104" s="7">
        <v>167785</v>
      </c>
      <c r="I6104" s="143"/>
      <c r="J6104" s="144"/>
      <c r="K6104" s="145"/>
      <c r="L6104" t="str">
        <f t="shared" si="340"/>
        <v>36338</v>
      </c>
      <c r="M6104">
        <f t="shared" si="341"/>
        <v>36338</v>
      </c>
      <c r="N6104" s="37">
        <f t="shared" si="339"/>
        <v>1597948</v>
      </c>
    </row>
    <row r="6105" spans="1:14" ht="25.05" x14ac:dyDescent="0.3">
      <c r="A6105" s="3">
        <v>7</v>
      </c>
      <c r="B6105" s="135"/>
      <c r="C6105" s="4" t="s">
        <v>9698</v>
      </c>
      <c r="D6105" s="5">
        <v>45100</v>
      </c>
      <c r="E6105" s="6" t="s">
        <v>4657</v>
      </c>
      <c r="F6105" s="7">
        <v>1212750</v>
      </c>
      <c r="G6105" s="6" t="s">
        <v>17</v>
      </c>
      <c r="H6105" s="7">
        <v>127339</v>
      </c>
      <c r="I6105" s="137"/>
      <c r="J6105" s="140"/>
      <c r="K6105" s="141"/>
      <c r="L6105" t="str">
        <f t="shared" si="340"/>
        <v>37586</v>
      </c>
      <c r="M6105">
        <f t="shared" si="341"/>
        <v>37586</v>
      </c>
      <c r="N6105" s="37">
        <f t="shared" si="339"/>
        <v>1212750</v>
      </c>
    </row>
    <row r="6106" spans="1:14" ht="37.6" x14ac:dyDescent="0.3">
      <c r="A6106" s="3">
        <v>7</v>
      </c>
      <c r="B6106" s="8" t="s">
        <v>9699</v>
      </c>
      <c r="C6106" s="4" t="s">
        <v>9700</v>
      </c>
      <c r="D6106" s="5">
        <v>45069</v>
      </c>
      <c r="E6106" s="6" t="s">
        <v>4657</v>
      </c>
      <c r="F6106" s="7">
        <v>1212750</v>
      </c>
      <c r="G6106" s="6" t="s">
        <v>1366</v>
      </c>
      <c r="H6106" s="7">
        <v>127339</v>
      </c>
      <c r="I6106" s="11">
        <v>1085411</v>
      </c>
      <c r="J6106" s="132" t="s">
        <v>1046</v>
      </c>
      <c r="K6106" s="133"/>
      <c r="L6106" t="str">
        <f t="shared" si="340"/>
        <v>30056</v>
      </c>
      <c r="M6106">
        <f t="shared" si="341"/>
        <v>30056</v>
      </c>
      <c r="N6106" s="37">
        <f t="shared" si="339"/>
        <v>1212750</v>
      </c>
    </row>
    <row r="6107" spans="1:14" ht="25.05" x14ac:dyDescent="0.3">
      <c r="A6107" s="3">
        <v>7</v>
      </c>
      <c r="B6107" s="134" t="s">
        <v>9701</v>
      </c>
      <c r="C6107" s="4" t="s">
        <v>9702</v>
      </c>
      <c r="D6107" s="5">
        <v>45083</v>
      </c>
      <c r="E6107" s="6" t="s">
        <v>4649</v>
      </c>
      <c r="F6107" s="7">
        <v>1166550</v>
      </c>
      <c r="G6107" s="6" t="s">
        <v>17</v>
      </c>
      <c r="H6107" s="7">
        <v>122488</v>
      </c>
      <c r="I6107" s="136">
        <v>2818978</v>
      </c>
      <c r="J6107" s="138" t="s">
        <v>1046</v>
      </c>
      <c r="K6107" s="139"/>
      <c r="L6107" t="str">
        <f t="shared" si="340"/>
        <v>33260</v>
      </c>
      <c r="M6107">
        <f t="shared" si="341"/>
        <v>33260</v>
      </c>
      <c r="N6107" s="37">
        <f t="shared" si="339"/>
        <v>1166550</v>
      </c>
    </row>
    <row r="6108" spans="1:14" ht="25.05" x14ac:dyDescent="0.3">
      <c r="A6108" s="3">
        <v>7</v>
      </c>
      <c r="B6108" s="142"/>
      <c r="C6108" s="4" t="s">
        <v>9703</v>
      </c>
      <c r="D6108" s="5">
        <v>45097</v>
      </c>
      <c r="E6108" s="6" t="s">
        <v>4649</v>
      </c>
      <c r="F6108" s="7">
        <v>991573</v>
      </c>
      <c r="G6108" s="6" t="s">
        <v>17</v>
      </c>
      <c r="H6108" s="7">
        <v>104115</v>
      </c>
      <c r="I6108" s="143"/>
      <c r="J6108" s="144"/>
      <c r="K6108" s="145"/>
      <c r="L6108" t="str">
        <f t="shared" si="340"/>
        <v>36340</v>
      </c>
      <c r="M6108">
        <f t="shared" si="341"/>
        <v>36340</v>
      </c>
      <c r="N6108" s="37">
        <f t="shared" si="339"/>
        <v>991573</v>
      </c>
    </row>
    <row r="6109" spans="1:14" ht="25.05" x14ac:dyDescent="0.3">
      <c r="A6109" s="3">
        <v>7</v>
      </c>
      <c r="B6109" s="135"/>
      <c r="C6109" s="4" t="s">
        <v>9704</v>
      </c>
      <c r="D6109" s="5">
        <v>45090</v>
      </c>
      <c r="E6109" s="6" t="s">
        <v>4649</v>
      </c>
      <c r="F6109" s="7">
        <v>991573</v>
      </c>
      <c r="G6109" s="6" t="s">
        <v>17</v>
      </c>
      <c r="H6109" s="7">
        <v>104115</v>
      </c>
      <c r="I6109" s="137"/>
      <c r="J6109" s="140"/>
      <c r="K6109" s="141"/>
      <c r="L6109" t="str">
        <f t="shared" si="340"/>
        <v>34715</v>
      </c>
      <c r="M6109">
        <f t="shared" si="341"/>
        <v>34715</v>
      </c>
      <c r="N6109" s="37">
        <f t="shared" si="339"/>
        <v>991573</v>
      </c>
    </row>
    <row r="6110" spans="1:14" ht="37.6" x14ac:dyDescent="0.3">
      <c r="A6110" s="3">
        <v>7</v>
      </c>
      <c r="B6110" s="8" t="s">
        <v>9705</v>
      </c>
      <c r="C6110" s="4" t="s">
        <v>9706</v>
      </c>
      <c r="D6110" s="5">
        <v>45103</v>
      </c>
      <c r="E6110" s="6" t="s">
        <v>4649</v>
      </c>
      <c r="F6110" s="7">
        <v>1597948</v>
      </c>
      <c r="G6110" s="6" t="s">
        <v>17</v>
      </c>
      <c r="H6110" s="7">
        <v>167785</v>
      </c>
      <c r="I6110" s="11">
        <v>1430163</v>
      </c>
      <c r="J6110" s="132" t="s">
        <v>1065</v>
      </c>
      <c r="K6110" s="133"/>
      <c r="L6110" t="str">
        <f t="shared" si="340"/>
        <v>37684</v>
      </c>
      <c r="M6110">
        <f t="shared" si="341"/>
        <v>37684</v>
      </c>
      <c r="N6110" s="37">
        <f t="shared" si="339"/>
        <v>1597948</v>
      </c>
    </row>
    <row r="6111" spans="1:14" ht="25.05" x14ac:dyDescent="0.3">
      <c r="A6111" s="3">
        <v>7</v>
      </c>
      <c r="B6111" s="134" t="s">
        <v>9707</v>
      </c>
      <c r="C6111" s="4" t="s">
        <v>9708</v>
      </c>
      <c r="D6111" s="5">
        <v>45083</v>
      </c>
      <c r="E6111" s="6" t="s">
        <v>4649</v>
      </c>
      <c r="F6111" s="7">
        <v>1166550</v>
      </c>
      <c r="G6111" s="6" t="s">
        <v>17</v>
      </c>
      <c r="H6111" s="7">
        <v>122488</v>
      </c>
      <c r="I6111" s="136">
        <v>1931520</v>
      </c>
      <c r="J6111" s="138" t="s">
        <v>1070</v>
      </c>
      <c r="K6111" s="139"/>
      <c r="L6111" t="str">
        <f t="shared" si="340"/>
        <v>33261</v>
      </c>
      <c r="M6111">
        <f t="shared" si="341"/>
        <v>33261</v>
      </c>
      <c r="N6111" s="37">
        <f t="shared" si="339"/>
        <v>1166550</v>
      </c>
    </row>
    <row r="6112" spans="1:14" ht="25.05" x14ac:dyDescent="0.3">
      <c r="A6112" s="3">
        <v>7</v>
      </c>
      <c r="B6112" s="135"/>
      <c r="C6112" s="4" t="s">
        <v>9709</v>
      </c>
      <c r="D6112" s="5">
        <v>45101</v>
      </c>
      <c r="E6112" s="6" t="s">
        <v>4649</v>
      </c>
      <c r="F6112" s="7">
        <v>991573</v>
      </c>
      <c r="G6112" s="6" t="s">
        <v>17</v>
      </c>
      <c r="H6112" s="7">
        <v>104115</v>
      </c>
      <c r="I6112" s="137"/>
      <c r="J6112" s="140"/>
      <c r="K6112" s="141"/>
      <c r="L6112" t="str">
        <f t="shared" si="340"/>
        <v>37661</v>
      </c>
      <c r="M6112">
        <f t="shared" si="341"/>
        <v>37661</v>
      </c>
      <c r="N6112" s="37">
        <f t="shared" si="339"/>
        <v>991573</v>
      </c>
    </row>
    <row r="6113" spans="1:14" ht="37.6" x14ac:dyDescent="0.3">
      <c r="A6113" s="3">
        <v>7</v>
      </c>
      <c r="B6113" s="8" t="s">
        <v>9710</v>
      </c>
      <c r="C6113" s="4" t="s">
        <v>9711</v>
      </c>
      <c r="D6113" s="5">
        <v>45087</v>
      </c>
      <c r="E6113" s="6" t="s">
        <v>4649</v>
      </c>
      <c r="F6113" s="7">
        <v>594944</v>
      </c>
      <c r="G6113" s="6" t="s">
        <v>17</v>
      </c>
      <c r="H6113" s="7">
        <v>62469</v>
      </c>
      <c r="I6113" s="11">
        <v>532475</v>
      </c>
      <c r="J6113" s="132" t="s">
        <v>1078</v>
      </c>
      <c r="K6113" s="133"/>
      <c r="L6113" t="str">
        <f t="shared" si="340"/>
        <v>34552</v>
      </c>
      <c r="M6113">
        <f t="shared" si="341"/>
        <v>34552</v>
      </c>
      <c r="N6113" s="37">
        <f t="shared" si="339"/>
        <v>594944</v>
      </c>
    </row>
    <row r="6114" spans="1:14" ht="37.6" x14ac:dyDescent="0.3">
      <c r="A6114" s="3">
        <v>7</v>
      </c>
      <c r="B6114" s="8" t="s">
        <v>9712</v>
      </c>
      <c r="C6114" s="4" t="s">
        <v>9713</v>
      </c>
      <c r="D6114" s="5">
        <v>45089</v>
      </c>
      <c r="E6114" s="6" t="s">
        <v>9714</v>
      </c>
      <c r="F6114" s="7">
        <v>991573</v>
      </c>
      <c r="G6114" s="6" t="s">
        <v>17</v>
      </c>
      <c r="H6114" s="7">
        <v>104115</v>
      </c>
      <c r="I6114" s="11">
        <v>887458</v>
      </c>
      <c r="J6114" s="132" t="s">
        <v>5229</v>
      </c>
      <c r="K6114" s="133"/>
      <c r="L6114" t="str">
        <f t="shared" si="340"/>
        <v>34620</v>
      </c>
      <c r="M6114">
        <f t="shared" si="341"/>
        <v>34620</v>
      </c>
      <c r="N6114" s="37">
        <f t="shared" si="339"/>
        <v>991573</v>
      </c>
    </row>
    <row r="6115" spans="1:14" ht="25.05" x14ac:dyDescent="0.3">
      <c r="A6115" s="3">
        <v>7</v>
      </c>
      <c r="B6115" s="134" t="s">
        <v>9715</v>
      </c>
      <c r="C6115" s="4" t="s">
        <v>9716</v>
      </c>
      <c r="D6115" s="5">
        <v>45063</v>
      </c>
      <c r="E6115" s="6" t="s">
        <v>4649</v>
      </c>
      <c r="F6115" s="7">
        <v>2379300</v>
      </c>
      <c r="G6115" s="6" t="s">
        <v>1366</v>
      </c>
      <c r="H6115" s="7">
        <v>249827</v>
      </c>
      <c r="I6115" s="136">
        <v>4258947</v>
      </c>
      <c r="J6115" s="138" t="s">
        <v>1093</v>
      </c>
      <c r="K6115" s="139"/>
      <c r="L6115" t="str">
        <f t="shared" si="340"/>
        <v>29642</v>
      </c>
      <c r="M6115">
        <f t="shared" si="341"/>
        <v>29642</v>
      </c>
      <c r="N6115" s="37">
        <f t="shared" si="339"/>
        <v>2379300</v>
      </c>
    </row>
    <row r="6116" spans="1:14" ht="25.05" x14ac:dyDescent="0.3">
      <c r="A6116" s="3">
        <v>7</v>
      </c>
      <c r="B6116" s="135"/>
      <c r="C6116" s="4" t="s">
        <v>9717</v>
      </c>
      <c r="D6116" s="5">
        <v>45056</v>
      </c>
      <c r="E6116" s="6" t="s">
        <v>4649</v>
      </c>
      <c r="F6116" s="7">
        <v>2379300</v>
      </c>
      <c r="G6116" s="6" t="s">
        <v>1366</v>
      </c>
      <c r="H6116" s="7">
        <v>249827</v>
      </c>
      <c r="I6116" s="137"/>
      <c r="J6116" s="140"/>
      <c r="K6116" s="141"/>
      <c r="L6116" t="str">
        <f t="shared" si="340"/>
        <v>26882</v>
      </c>
      <c r="M6116">
        <f t="shared" si="341"/>
        <v>26882</v>
      </c>
      <c r="N6116" s="37">
        <f t="shared" si="339"/>
        <v>2379300</v>
      </c>
    </row>
    <row r="6117" spans="1:14" ht="25.05" x14ac:dyDescent="0.3">
      <c r="A6117" s="3">
        <v>7</v>
      </c>
      <c r="B6117" s="134" t="s">
        <v>9718</v>
      </c>
      <c r="C6117" s="4" t="s">
        <v>9719</v>
      </c>
      <c r="D6117" s="5">
        <v>45078</v>
      </c>
      <c r="E6117" s="6" t="s">
        <v>4649</v>
      </c>
      <c r="F6117" s="7">
        <v>3592050</v>
      </c>
      <c r="G6117" s="6" t="s">
        <v>17</v>
      </c>
      <c r="H6117" s="7">
        <v>377165</v>
      </c>
      <c r="I6117" s="136">
        <v>11419570</v>
      </c>
      <c r="J6117" s="138" t="s">
        <v>1093</v>
      </c>
      <c r="K6117" s="139"/>
      <c r="L6117" t="str">
        <f t="shared" si="340"/>
        <v>32693</v>
      </c>
      <c r="M6117">
        <f t="shared" si="341"/>
        <v>32693</v>
      </c>
      <c r="N6117" s="37">
        <f t="shared" si="339"/>
        <v>3592050</v>
      </c>
    </row>
    <row r="6118" spans="1:14" ht="25.05" x14ac:dyDescent="0.3">
      <c r="A6118" s="3">
        <v>7</v>
      </c>
      <c r="B6118" s="142"/>
      <c r="C6118" s="4" t="s">
        <v>9720</v>
      </c>
      <c r="D6118" s="5">
        <v>45084</v>
      </c>
      <c r="E6118" s="6" t="s">
        <v>4649</v>
      </c>
      <c r="F6118" s="7">
        <v>4758600</v>
      </c>
      <c r="G6118" s="6" t="s">
        <v>17</v>
      </c>
      <c r="H6118" s="7">
        <v>499653</v>
      </c>
      <c r="I6118" s="143"/>
      <c r="J6118" s="144"/>
      <c r="K6118" s="145"/>
      <c r="L6118" t="str">
        <f t="shared" si="340"/>
        <v>33341</v>
      </c>
      <c r="M6118">
        <f t="shared" si="341"/>
        <v>33341</v>
      </c>
      <c r="N6118" s="37">
        <f t="shared" si="339"/>
        <v>4758600</v>
      </c>
    </row>
    <row r="6119" spans="1:14" ht="25.05" x14ac:dyDescent="0.3">
      <c r="A6119" s="3">
        <v>7</v>
      </c>
      <c r="B6119" s="135"/>
      <c r="C6119" s="4" t="s">
        <v>9721</v>
      </c>
      <c r="D6119" s="5">
        <v>45098</v>
      </c>
      <c r="E6119" s="6" t="s">
        <v>4649</v>
      </c>
      <c r="F6119" s="7">
        <v>4408646</v>
      </c>
      <c r="G6119" s="6" t="s">
        <v>17</v>
      </c>
      <c r="H6119" s="7">
        <v>462908</v>
      </c>
      <c r="I6119" s="137"/>
      <c r="J6119" s="140"/>
      <c r="K6119" s="141"/>
      <c r="L6119" t="str">
        <f t="shared" si="340"/>
        <v>36420</v>
      </c>
      <c r="M6119">
        <f t="shared" si="341"/>
        <v>36420</v>
      </c>
      <c r="N6119" s="37">
        <f t="shared" si="339"/>
        <v>4408646</v>
      </c>
    </row>
    <row r="6120" spans="1:14" ht="37.6" x14ac:dyDescent="0.3">
      <c r="A6120" s="3">
        <v>7</v>
      </c>
      <c r="B6120" s="8" t="s">
        <v>9722</v>
      </c>
      <c r="C6120" s="4" t="s">
        <v>9723</v>
      </c>
      <c r="D6120" s="5">
        <v>45090</v>
      </c>
      <c r="E6120" s="6" t="s">
        <v>4649</v>
      </c>
      <c r="F6120" s="7">
        <v>495787</v>
      </c>
      <c r="G6120" s="6" t="s">
        <v>17</v>
      </c>
      <c r="H6120" s="7">
        <v>52058</v>
      </c>
      <c r="I6120" s="11">
        <v>443729</v>
      </c>
      <c r="J6120" s="132" t="s">
        <v>5237</v>
      </c>
      <c r="K6120" s="133"/>
      <c r="L6120" t="str">
        <f t="shared" si="340"/>
        <v>34714</v>
      </c>
      <c r="M6120">
        <f t="shared" si="341"/>
        <v>34714</v>
      </c>
      <c r="N6120" s="37">
        <f t="shared" si="339"/>
        <v>495787</v>
      </c>
    </row>
    <row r="6121" spans="1:14" ht="37.6" x14ac:dyDescent="0.3">
      <c r="A6121" s="3">
        <v>7</v>
      </c>
      <c r="B6121" s="8" t="s">
        <v>9724</v>
      </c>
      <c r="C6121" s="4" t="s">
        <v>9725</v>
      </c>
      <c r="D6121" s="5">
        <v>45068</v>
      </c>
      <c r="E6121" s="6" t="s">
        <v>4657</v>
      </c>
      <c r="F6121" s="7">
        <v>1212750</v>
      </c>
      <c r="G6121" s="6" t="s">
        <v>1366</v>
      </c>
      <c r="H6121" s="7">
        <v>127339</v>
      </c>
      <c r="I6121" s="11">
        <v>1085411</v>
      </c>
      <c r="J6121" s="132" t="s">
        <v>1105</v>
      </c>
      <c r="K6121" s="133"/>
      <c r="L6121" t="str">
        <f t="shared" si="340"/>
        <v>29835</v>
      </c>
      <c r="M6121">
        <f t="shared" si="341"/>
        <v>29835</v>
      </c>
      <c r="N6121" s="37">
        <f t="shared" si="339"/>
        <v>1212750</v>
      </c>
    </row>
    <row r="6122" spans="1:14" ht="25.05" x14ac:dyDescent="0.3">
      <c r="A6122" s="3">
        <v>7</v>
      </c>
      <c r="B6122" s="134" t="s">
        <v>9726</v>
      </c>
      <c r="C6122" s="4" t="s">
        <v>9727</v>
      </c>
      <c r="D6122" s="5">
        <v>45094</v>
      </c>
      <c r="E6122" s="6" t="s">
        <v>4649</v>
      </c>
      <c r="F6122" s="7">
        <v>991573</v>
      </c>
      <c r="G6122" s="6" t="s">
        <v>17</v>
      </c>
      <c r="H6122" s="7">
        <v>104115</v>
      </c>
      <c r="I6122" s="136">
        <v>2662374</v>
      </c>
      <c r="J6122" s="138" t="s">
        <v>1111</v>
      </c>
      <c r="K6122" s="139"/>
      <c r="L6122" t="str">
        <f t="shared" si="340"/>
        <v>36124</v>
      </c>
      <c r="M6122">
        <f t="shared" si="341"/>
        <v>36124</v>
      </c>
      <c r="N6122" s="37">
        <f t="shared" si="339"/>
        <v>991573</v>
      </c>
    </row>
    <row r="6123" spans="1:14" ht="25.05" x14ac:dyDescent="0.3">
      <c r="A6123" s="3">
        <v>7</v>
      </c>
      <c r="B6123" s="142"/>
      <c r="C6123" s="4" t="s">
        <v>9728</v>
      </c>
      <c r="D6123" s="5">
        <v>45090</v>
      </c>
      <c r="E6123" s="6" t="s">
        <v>4649</v>
      </c>
      <c r="F6123" s="7">
        <v>991573</v>
      </c>
      <c r="G6123" s="6" t="s">
        <v>17</v>
      </c>
      <c r="H6123" s="7">
        <v>104115</v>
      </c>
      <c r="I6123" s="143"/>
      <c r="J6123" s="144"/>
      <c r="K6123" s="145"/>
      <c r="L6123" t="str">
        <f t="shared" si="340"/>
        <v>34655</v>
      </c>
      <c r="M6123">
        <f t="shared" si="341"/>
        <v>34655</v>
      </c>
      <c r="N6123" s="37">
        <f t="shared" si="339"/>
        <v>991573</v>
      </c>
    </row>
    <row r="6124" spans="1:14" ht="25.05" x14ac:dyDescent="0.3">
      <c r="A6124" s="3">
        <v>7</v>
      </c>
      <c r="B6124" s="135"/>
      <c r="C6124" s="4" t="s">
        <v>9729</v>
      </c>
      <c r="D6124" s="5">
        <v>45090</v>
      </c>
      <c r="E6124" s="6" t="s">
        <v>4649</v>
      </c>
      <c r="F6124" s="7">
        <v>991573</v>
      </c>
      <c r="G6124" s="6" t="s">
        <v>17</v>
      </c>
      <c r="H6124" s="7">
        <v>104115</v>
      </c>
      <c r="I6124" s="137"/>
      <c r="J6124" s="140"/>
      <c r="K6124" s="141"/>
      <c r="L6124" t="str">
        <f t="shared" si="340"/>
        <v>34656</v>
      </c>
      <c r="M6124">
        <f t="shared" si="341"/>
        <v>34656</v>
      </c>
      <c r="N6124" s="37">
        <f t="shared" si="339"/>
        <v>991573</v>
      </c>
    </row>
    <row r="6125" spans="1:14" x14ac:dyDescent="0.3">
      <c r="A6125" s="3">
        <v>7</v>
      </c>
      <c r="B6125" s="134" t="s">
        <v>9730</v>
      </c>
      <c r="C6125" s="4" t="s">
        <v>9731</v>
      </c>
      <c r="D6125" s="5">
        <v>45082</v>
      </c>
      <c r="E6125" s="6" t="s">
        <v>1121</v>
      </c>
      <c r="F6125" s="7">
        <v>1189650</v>
      </c>
      <c r="G6125" s="6" t="s">
        <v>17</v>
      </c>
      <c r="H6125" s="7">
        <v>124913</v>
      </c>
      <c r="I6125" s="136">
        <v>9830842</v>
      </c>
      <c r="J6125" s="138" t="s">
        <v>1122</v>
      </c>
      <c r="K6125" s="139"/>
      <c r="L6125" t="str">
        <f t="shared" si="340"/>
        <v>33130</v>
      </c>
      <c r="M6125">
        <f t="shared" si="341"/>
        <v>33130</v>
      </c>
      <c r="N6125" s="37">
        <f t="shared" si="339"/>
        <v>1189650</v>
      </c>
    </row>
    <row r="6126" spans="1:14" x14ac:dyDescent="0.3">
      <c r="A6126" s="3">
        <v>7</v>
      </c>
      <c r="B6126" s="142"/>
      <c r="C6126" s="4" t="s">
        <v>9732</v>
      </c>
      <c r="D6126" s="5">
        <v>45080</v>
      </c>
      <c r="E6126" s="6" t="s">
        <v>1121</v>
      </c>
      <c r="F6126" s="7">
        <v>485100</v>
      </c>
      <c r="G6126" s="6" t="s">
        <v>17</v>
      </c>
      <c r="H6126" s="7">
        <v>50935</v>
      </c>
      <c r="I6126" s="143"/>
      <c r="J6126" s="144"/>
      <c r="K6126" s="145"/>
      <c r="L6126" t="str">
        <f t="shared" si="340"/>
        <v>33015</v>
      </c>
      <c r="M6126">
        <f t="shared" si="341"/>
        <v>33015</v>
      </c>
      <c r="N6126" s="37">
        <f t="shared" si="339"/>
        <v>485100</v>
      </c>
    </row>
    <row r="6127" spans="1:14" x14ac:dyDescent="0.3">
      <c r="A6127" s="3">
        <v>7</v>
      </c>
      <c r="B6127" s="142"/>
      <c r="C6127" s="4" t="s">
        <v>9733</v>
      </c>
      <c r="D6127" s="5">
        <v>45087</v>
      </c>
      <c r="E6127" s="6" t="s">
        <v>1121</v>
      </c>
      <c r="F6127" s="7">
        <v>661297</v>
      </c>
      <c r="G6127" s="6" t="s">
        <v>17</v>
      </c>
      <c r="H6127" s="7">
        <v>69436</v>
      </c>
      <c r="I6127" s="143"/>
      <c r="J6127" s="144"/>
      <c r="K6127" s="145"/>
      <c r="L6127" t="str">
        <f t="shared" si="340"/>
        <v>34537</v>
      </c>
      <c r="M6127">
        <f t="shared" si="341"/>
        <v>34537</v>
      </c>
      <c r="N6127" s="37">
        <f t="shared" si="339"/>
        <v>661297</v>
      </c>
    </row>
    <row r="6128" spans="1:14" x14ac:dyDescent="0.3">
      <c r="A6128" s="3">
        <v>7</v>
      </c>
      <c r="B6128" s="142"/>
      <c r="C6128" s="4" t="s">
        <v>9734</v>
      </c>
      <c r="D6128" s="5">
        <v>45090</v>
      </c>
      <c r="E6128" s="6" t="s">
        <v>1121</v>
      </c>
      <c r="F6128" s="7">
        <v>2204323</v>
      </c>
      <c r="G6128" s="6" t="s">
        <v>17</v>
      </c>
      <c r="H6128" s="7">
        <v>231454</v>
      </c>
      <c r="I6128" s="143"/>
      <c r="J6128" s="144"/>
      <c r="K6128" s="145"/>
      <c r="L6128" t="str">
        <f t="shared" si="340"/>
        <v>34709</v>
      </c>
      <c r="M6128">
        <f t="shared" si="341"/>
        <v>34709</v>
      </c>
      <c r="N6128" s="37">
        <f t="shared" si="339"/>
        <v>2204323</v>
      </c>
    </row>
    <row r="6129" spans="1:14" x14ac:dyDescent="0.3">
      <c r="A6129" s="3">
        <v>7</v>
      </c>
      <c r="B6129" s="142"/>
      <c r="C6129" s="4" t="s">
        <v>9735</v>
      </c>
      <c r="D6129" s="5">
        <v>45094</v>
      </c>
      <c r="E6129" s="6" t="s">
        <v>1121</v>
      </c>
      <c r="F6129" s="7">
        <v>1102162</v>
      </c>
      <c r="G6129" s="6" t="s">
        <v>17</v>
      </c>
      <c r="H6129" s="7">
        <v>115727</v>
      </c>
      <c r="I6129" s="143"/>
      <c r="J6129" s="144"/>
      <c r="K6129" s="145"/>
      <c r="L6129" t="str">
        <f t="shared" si="340"/>
        <v>36198</v>
      </c>
      <c r="M6129">
        <f t="shared" si="341"/>
        <v>36198</v>
      </c>
      <c r="N6129" s="37">
        <f t="shared" si="339"/>
        <v>1102162</v>
      </c>
    </row>
    <row r="6130" spans="1:14" x14ac:dyDescent="0.3">
      <c r="A6130" s="3">
        <v>7</v>
      </c>
      <c r="B6130" s="142"/>
      <c r="C6130" s="4" t="s">
        <v>9736</v>
      </c>
      <c r="D6130" s="5">
        <v>45083</v>
      </c>
      <c r="E6130" s="6" t="s">
        <v>1121</v>
      </c>
      <c r="F6130" s="7">
        <v>956340</v>
      </c>
      <c r="G6130" s="6" t="s">
        <v>17</v>
      </c>
      <c r="H6130" s="7">
        <v>100416</v>
      </c>
      <c r="I6130" s="143"/>
      <c r="J6130" s="144"/>
      <c r="K6130" s="145"/>
      <c r="L6130" t="str">
        <f t="shared" si="340"/>
        <v>33207</v>
      </c>
      <c r="M6130">
        <f t="shared" si="341"/>
        <v>33207</v>
      </c>
      <c r="N6130" s="37">
        <f t="shared" si="339"/>
        <v>956340</v>
      </c>
    </row>
    <row r="6131" spans="1:14" x14ac:dyDescent="0.3">
      <c r="A6131" s="3">
        <v>7</v>
      </c>
      <c r="B6131" s="142"/>
      <c r="C6131" s="4" t="s">
        <v>9737</v>
      </c>
      <c r="D6131" s="5">
        <v>45099</v>
      </c>
      <c r="E6131" s="6" t="s">
        <v>1121</v>
      </c>
      <c r="F6131" s="7">
        <v>903847</v>
      </c>
      <c r="G6131" s="6" t="s">
        <v>17</v>
      </c>
      <c r="H6131" s="7">
        <v>94904</v>
      </c>
      <c r="I6131" s="143"/>
      <c r="J6131" s="144"/>
      <c r="K6131" s="145"/>
      <c r="L6131" t="str">
        <f t="shared" si="340"/>
        <v>36505</v>
      </c>
      <c r="M6131">
        <f t="shared" si="341"/>
        <v>36505</v>
      </c>
      <c r="N6131" s="37">
        <f t="shared" si="339"/>
        <v>903847</v>
      </c>
    </row>
    <row r="6132" spans="1:14" x14ac:dyDescent="0.3">
      <c r="A6132" s="3">
        <v>7</v>
      </c>
      <c r="B6132" s="142"/>
      <c r="C6132" s="4" t="s">
        <v>9738</v>
      </c>
      <c r="D6132" s="5">
        <v>45085</v>
      </c>
      <c r="E6132" s="6" t="s">
        <v>1121</v>
      </c>
      <c r="F6132" s="7">
        <v>2379300</v>
      </c>
      <c r="G6132" s="6" t="s">
        <v>17</v>
      </c>
      <c r="H6132" s="7">
        <v>249826</v>
      </c>
      <c r="I6132" s="143"/>
      <c r="J6132" s="144"/>
      <c r="K6132" s="145"/>
      <c r="L6132" t="str">
        <f t="shared" si="340"/>
        <v>33555</v>
      </c>
      <c r="M6132">
        <f t="shared" si="341"/>
        <v>33555</v>
      </c>
      <c r="N6132" s="37">
        <f t="shared" si="339"/>
        <v>2379300</v>
      </c>
    </row>
    <row r="6133" spans="1:14" x14ac:dyDescent="0.3">
      <c r="A6133" s="3">
        <v>7</v>
      </c>
      <c r="B6133" s="142"/>
      <c r="C6133" s="4" t="s">
        <v>9739</v>
      </c>
      <c r="D6133" s="5">
        <v>45085</v>
      </c>
      <c r="E6133" s="6" t="s">
        <v>1121</v>
      </c>
      <c r="F6133" s="7">
        <v>440865</v>
      </c>
      <c r="G6133" s="6" t="s">
        <v>17</v>
      </c>
      <c r="H6133" s="7">
        <v>46291</v>
      </c>
      <c r="I6133" s="143"/>
      <c r="J6133" s="144"/>
      <c r="K6133" s="145"/>
      <c r="L6133" t="str">
        <f t="shared" si="340"/>
        <v>34300</v>
      </c>
      <c r="M6133">
        <f t="shared" si="341"/>
        <v>34300</v>
      </c>
      <c r="N6133" s="37">
        <f t="shared" si="339"/>
        <v>440865</v>
      </c>
    </row>
    <row r="6134" spans="1:14" x14ac:dyDescent="0.3">
      <c r="A6134" s="3">
        <v>7</v>
      </c>
      <c r="B6134" s="135"/>
      <c r="C6134" s="4" t="s">
        <v>9740</v>
      </c>
      <c r="D6134" s="5">
        <v>45094</v>
      </c>
      <c r="E6134" s="6" t="s">
        <v>1121</v>
      </c>
      <c r="F6134" s="7">
        <v>661297</v>
      </c>
      <c r="G6134" s="6" t="s">
        <v>17</v>
      </c>
      <c r="H6134" s="7">
        <v>69436</v>
      </c>
      <c r="I6134" s="137"/>
      <c r="J6134" s="140"/>
      <c r="K6134" s="141"/>
      <c r="L6134" t="str">
        <f t="shared" si="340"/>
        <v>36134</v>
      </c>
      <c r="M6134">
        <f t="shared" si="341"/>
        <v>36134</v>
      </c>
      <c r="N6134" s="37">
        <f t="shared" si="339"/>
        <v>661297</v>
      </c>
    </row>
    <row r="6135" spans="1:14" ht="37.6" x14ac:dyDescent="0.3">
      <c r="A6135" s="3">
        <v>7</v>
      </c>
      <c r="B6135" s="8" t="s">
        <v>10103</v>
      </c>
      <c r="C6135" s="4" t="s">
        <v>1361</v>
      </c>
      <c r="D6135" s="5">
        <v>45115</v>
      </c>
      <c r="E6135" s="6" t="s">
        <v>10104</v>
      </c>
      <c r="F6135" s="7">
        <v>-23120262</v>
      </c>
      <c r="G6135" s="6">
        <v>0</v>
      </c>
      <c r="H6135" s="6">
        <v>0</v>
      </c>
      <c r="I6135" s="11">
        <v>-23120262</v>
      </c>
      <c r="J6135" s="132" t="s">
        <v>0</v>
      </c>
      <c r="K6135" s="133"/>
      <c r="L6135" t="str">
        <f t="shared" ref="L6135:L6136" si="342">+RIGHT(C6135,1)</f>
        <v>'</v>
      </c>
      <c r="M6135" t="e">
        <f t="shared" si="341"/>
        <v>#VALUE!</v>
      </c>
      <c r="N6135" s="37">
        <f t="shared" ref="N6135:N6198" si="343">+F6135</f>
        <v>-23120262</v>
      </c>
    </row>
    <row r="6136" spans="1:14" ht="37.6" x14ac:dyDescent="0.3">
      <c r="A6136" s="3">
        <v>7</v>
      </c>
      <c r="B6136" s="8" t="s">
        <v>10215</v>
      </c>
      <c r="C6136" s="4" t="s">
        <v>1361</v>
      </c>
      <c r="D6136" s="5">
        <v>45115</v>
      </c>
      <c r="E6136" s="6" t="s">
        <v>10216</v>
      </c>
      <c r="F6136" s="7">
        <v>-5485883</v>
      </c>
      <c r="G6136" s="6">
        <v>0</v>
      </c>
      <c r="H6136" s="6">
        <v>0</v>
      </c>
      <c r="I6136" s="11">
        <v>-5485883</v>
      </c>
      <c r="J6136" s="132" t="s">
        <v>0</v>
      </c>
      <c r="K6136" s="133"/>
      <c r="L6136" t="str">
        <f t="shared" si="342"/>
        <v>'</v>
      </c>
      <c r="M6136" t="e">
        <f t="shared" si="341"/>
        <v>#VALUE!</v>
      </c>
      <c r="N6136" s="37">
        <f t="shared" si="343"/>
        <v>-5485883</v>
      </c>
    </row>
    <row r="6137" spans="1:14" ht="25.05" x14ac:dyDescent="0.3">
      <c r="A6137" s="3">
        <v>8</v>
      </c>
      <c r="B6137" s="134" t="s">
        <v>10300</v>
      </c>
      <c r="C6137" s="4" t="s">
        <v>10301</v>
      </c>
      <c r="D6137" s="5">
        <v>45113</v>
      </c>
      <c r="E6137" s="6" t="s">
        <v>4649</v>
      </c>
      <c r="F6137" s="7">
        <v>963052</v>
      </c>
      <c r="G6137" s="6" t="s">
        <v>17</v>
      </c>
      <c r="H6137" s="7">
        <v>101121</v>
      </c>
      <c r="I6137" s="136">
        <v>1374471</v>
      </c>
      <c r="J6137" s="138" t="s">
        <v>18</v>
      </c>
      <c r="K6137" s="139"/>
      <c r="L6137" t="str">
        <f t="shared" si="340"/>
        <v>40636</v>
      </c>
      <c r="M6137">
        <f t="shared" si="341"/>
        <v>40636</v>
      </c>
      <c r="N6137" s="37">
        <f t="shared" si="343"/>
        <v>963052</v>
      </c>
    </row>
    <row r="6138" spans="1:14" ht="25.05" x14ac:dyDescent="0.3">
      <c r="A6138" s="3">
        <v>8</v>
      </c>
      <c r="B6138" s="135"/>
      <c r="C6138" s="4" t="s">
        <v>10302</v>
      </c>
      <c r="D6138" s="5">
        <v>45134</v>
      </c>
      <c r="E6138" s="6" t="s">
        <v>4649</v>
      </c>
      <c r="F6138" s="7">
        <v>572670</v>
      </c>
      <c r="G6138" s="6" t="s">
        <v>17</v>
      </c>
      <c r="H6138" s="7">
        <v>60130</v>
      </c>
      <c r="I6138" s="137"/>
      <c r="J6138" s="140"/>
      <c r="K6138" s="141"/>
      <c r="L6138" t="str">
        <f t="shared" si="340"/>
        <v>45070</v>
      </c>
      <c r="M6138">
        <f t="shared" si="341"/>
        <v>45070</v>
      </c>
      <c r="N6138" s="37">
        <f t="shared" si="343"/>
        <v>572670</v>
      </c>
    </row>
    <row r="6139" spans="1:14" ht="25.05" x14ac:dyDescent="0.3">
      <c r="A6139" s="3">
        <v>8</v>
      </c>
      <c r="B6139" s="134" t="s">
        <v>10303</v>
      </c>
      <c r="C6139" s="4" t="s">
        <v>10304</v>
      </c>
      <c r="D6139" s="5">
        <v>45126</v>
      </c>
      <c r="E6139" s="6" t="s">
        <v>4657</v>
      </c>
      <c r="F6139" s="7">
        <v>952560</v>
      </c>
      <c r="G6139" s="6" t="s">
        <v>17</v>
      </c>
      <c r="H6139" s="7">
        <v>100019</v>
      </c>
      <c r="I6139" s="136">
        <v>1705082</v>
      </c>
      <c r="J6139" s="138" t="s">
        <v>28</v>
      </c>
      <c r="K6139" s="139"/>
      <c r="L6139" t="str">
        <f t="shared" si="340"/>
        <v>42476</v>
      </c>
      <c r="M6139">
        <f t="shared" si="341"/>
        <v>42476</v>
      </c>
      <c r="N6139" s="37">
        <f t="shared" si="343"/>
        <v>952560</v>
      </c>
    </row>
    <row r="6140" spans="1:14" ht="25.05" x14ac:dyDescent="0.3">
      <c r="A6140" s="3">
        <v>8</v>
      </c>
      <c r="B6140" s="135"/>
      <c r="C6140" s="4" t="s">
        <v>10305</v>
      </c>
      <c r="D6140" s="5">
        <v>45112</v>
      </c>
      <c r="E6140" s="6" t="s">
        <v>4657</v>
      </c>
      <c r="F6140" s="7">
        <v>952560</v>
      </c>
      <c r="G6140" s="6" t="s">
        <v>17</v>
      </c>
      <c r="H6140" s="7">
        <v>100019</v>
      </c>
      <c r="I6140" s="137"/>
      <c r="J6140" s="140"/>
      <c r="K6140" s="141"/>
      <c r="L6140" t="str">
        <f t="shared" si="340"/>
        <v>39572</v>
      </c>
      <c r="M6140">
        <f t="shared" si="341"/>
        <v>39572</v>
      </c>
      <c r="N6140" s="37">
        <f t="shared" si="343"/>
        <v>952560</v>
      </c>
    </row>
    <row r="6141" spans="1:14" x14ac:dyDescent="0.3">
      <c r="A6141" s="3">
        <v>8</v>
      </c>
      <c r="B6141" s="134" t="s">
        <v>10306</v>
      </c>
      <c r="C6141" s="4" t="s">
        <v>10307</v>
      </c>
      <c r="D6141" s="5">
        <v>45112</v>
      </c>
      <c r="E6141" s="6" t="s">
        <v>3338</v>
      </c>
      <c r="F6141" s="7">
        <v>476280</v>
      </c>
      <c r="G6141" s="6" t="s">
        <v>17</v>
      </c>
      <c r="H6141" s="7">
        <v>50009</v>
      </c>
      <c r="I6141" s="136">
        <v>8894751</v>
      </c>
      <c r="J6141" s="138" t="s">
        <v>48</v>
      </c>
      <c r="K6141" s="139"/>
      <c r="L6141" t="str">
        <f t="shared" si="340"/>
        <v>39527</v>
      </c>
      <c r="M6141">
        <f t="shared" si="341"/>
        <v>39527</v>
      </c>
      <c r="N6141" s="37">
        <f t="shared" si="343"/>
        <v>476280</v>
      </c>
    </row>
    <row r="6142" spans="1:14" x14ac:dyDescent="0.3">
      <c r="A6142" s="3">
        <v>8</v>
      </c>
      <c r="B6142" s="142"/>
      <c r="C6142" s="4" t="s">
        <v>10308</v>
      </c>
      <c r="D6142" s="5">
        <v>45112</v>
      </c>
      <c r="E6142" s="6" t="s">
        <v>6686</v>
      </c>
      <c r="F6142" s="7">
        <v>476280</v>
      </c>
      <c r="G6142" s="6" t="s">
        <v>17</v>
      </c>
      <c r="H6142" s="7">
        <v>50009</v>
      </c>
      <c r="I6142" s="143"/>
      <c r="J6142" s="144"/>
      <c r="K6142" s="145"/>
      <c r="L6142" t="str">
        <f t="shared" si="340"/>
        <v>39478</v>
      </c>
      <c r="M6142">
        <f t="shared" si="341"/>
        <v>39478</v>
      </c>
      <c r="N6142" s="37">
        <f t="shared" si="343"/>
        <v>476280</v>
      </c>
    </row>
    <row r="6143" spans="1:14" x14ac:dyDescent="0.3">
      <c r="A6143" s="3">
        <v>8</v>
      </c>
      <c r="B6143" s="142"/>
      <c r="C6143" s="4" t="s">
        <v>10309</v>
      </c>
      <c r="D6143" s="5">
        <v>45112</v>
      </c>
      <c r="E6143" s="6" t="s">
        <v>2414</v>
      </c>
      <c r="F6143" s="7">
        <v>476280</v>
      </c>
      <c r="G6143" s="6" t="s">
        <v>17</v>
      </c>
      <c r="H6143" s="7">
        <v>50009</v>
      </c>
      <c r="I6143" s="143"/>
      <c r="J6143" s="144"/>
      <c r="K6143" s="145"/>
      <c r="L6143" t="str">
        <f t="shared" si="340"/>
        <v>39505</v>
      </c>
      <c r="M6143">
        <f t="shared" si="341"/>
        <v>39505</v>
      </c>
      <c r="N6143" s="37">
        <f t="shared" si="343"/>
        <v>476280</v>
      </c>
    </row>
    <row r="6144" spans="1:14" x14ac:dyDescent="0.3">
      <c r="A6144" s="3">
        <v>8</v>
      </c>
      <c r="B6144" s="142"/>
      <c r="C6144" s="4" t="s">
        <v>10310</v>
      </c>
      <c r="D6144" s="5">
        <v>45112</v>
      </c>
      <c r="E6144" s="6" t="s">
        <v>2414</v>
      </c>
      <c r="F6144" s="7">
        <v>476280</v>
      </c>
      <c r="G6144" s="6" t="s">
        <v>17</v>
      </c>
      <c r="H6144" s="7">
        <v>50009</v>
      </c>
      <c r="I6144" s="143"/>
      <c r="J6144" s="144"/>
      <c r="K6144" s="145"/>
      <c r="L6144" t="str">
        <f t="shared" si="340"/>
        <v>39513</v>
      </c>
      <c r="M6144">
        <f t="shared" si="341"/>
        <v>39513</v>
      </c>
      <c r="N6144" s="37">
        <f t="shared" si="343"/>
        <v>476280</v>
      </c>
    </row>
    <row r="6145" spans="1:14" x14ac:dyDescent="0.3">
      <c r="A6145" s="3">
        <v>8</v>
      </c>
      <c r="B6145" s="142"/>
      <c r="C6145" s="4" t="s">
        <v>10311</v>
      </c>
      <c r="D6145" s="5">
        <v>45112</v>
      </c>
      <c r="E6145" s="6" t="s">
        <v>3338</v>
      </c>
      <c r="F6145" s="7">
        <v>577831</v>
      </c>
      <c r="G6145" s="6" t="s">
        <v>17</v>
      </c>
      <c r="H6145" s="7">
        <v>60672</v>
      </c>
      <c r="I6145" s="143"/>
      <c r="J6145" s="144"/>
      <c r="K6145" s="145"/>
      <c r="L6145" t="str">
        <f t="shared" si="340"/>
        <v>39503</v>
      </c>
      <c r="M6145">
        <f t="shared" si="341"/>
        <v>39503</v>
      </c>
      <c r="N6145" s="37">
        <f t="shared" si="343"/>
        <v>577831</v>
      </c>
    </row>
    <row r="6146" spans="1:14" x14ac:dyDescent="0.3">
      <c r="A6146" s="3">
        <v>8</v>
      </c>
      <c r="B6146" s="142"/>
      <c r="C6146" s="4" t="s">
        <v>10312</v>
      </c>
      <c r="D6146" s="5">
        <v>45136</v>
      </c>
      <c r="E6146" s="6" t="s">
        <v>3338</v>
      </c>
      <c r="F6146" s="7">
        <v>572670</v>
      </c>
      <c r="G6146" s="6" t="s">
        <v>17</v>
      </c>
      <c r="H6146" s="7">
        <v>60130</v>
      </c>
      <c r="I6146" s="143"/>
      <c r="J6146" s="144"/>
      <c r="K6146" s="145"/>
      <c r="L6146" t="str">
        <f t="shared" si="340"/>
        <v>45267</v>
      </c>
      <c r="M6146">
        <f t="shared" si="341"/>
        <v>45267</v>
      </c>
      <c r="N6146" s="37">
        <f t="shared" si="343"/>
        <v>572670</v>
      </c>
    </row>
    <row r="6147" spans="1:14" x14ac:dyDescent="0.3">
      <c r="A6147" s="3">
        <v>8</v>
      </c>
      <c r="B6147" s="142"/>
      <c r="C6147" s="4" t="s">
        <v>10313</v>
      </c>
      <c r="D6147" s="5">
        <v>45112</v>
      </c>
      <c r="E6147" s="6" t="s">
        <v>6572</v>
      </c>
      <c r="F6147" s="7">
        <v>476280</v>
      </c>
      <c r="G6147" s="6" t="s">
        <v>17</v>
      </c>
      <c r="H6147" s="7">
        <v>50009</v>
      </c>
      <c r="I6147" s="143"/>
      <c r="J6147" s="144"/>
      <c r="K6147" s="145"/>
      <c r="L6147" t="str">
        <f t="shared" si="340"/>
        <v>39524</v>
      </c>
      <c r="M6147">
        <f t="shared" si="341"/>
        <v>39524</v>
      </c>
      <c r="N6147" s="37">
        <f t="shared" si="343"/>
        <v>476280</v>
      </c>
    </row>
    <row r="6148" spans="1:14" x14ac:dyDescent="0.3">
      <c r="A6148" s="3">
        <v>8</v>
      </c>
      <c r="B6148" s="142"/>
      <c r="C6148" s="4" t="s">
        <v>10314</v>
      </c>
      <c r="D6148" s="5">
        <v>45112</v>
      </c>
      <c r="E6148" s="6" t="s">
        <v>2414</v>
      </c>
      <c r="F6148" s="7">
        <v>476280</v>
      </c>
      <c r="G6148" s="6" t="s">
        <v>17</v>
      </c>
      <c r="H6148" s="7">
        <v>50009</v>
      </c>
      <c r="I6148" s="143"/>
      <c r="J6148" s="144"/>
      <c r="K6148" s="145"/>
      <c r="L6148" t="str">
        <f t="shared" si="340"/>
        <v>39507</v>
      </c>
      <c r="M6148">
        <f t="shared" si="341"/>
        <v>39507</v>
      </c>
      <c r="N6148" s="37">
        <f t="shared" si="343"/>
        <v>476280</v>
      </c>
    </row>
    <row r="6149" spans="1:14" x14ac:dyDescent="0.3">
      <c r="A6149" s="3">
        <v>8</v>
      </c>
      <c r="B6149" s="142"/>
      <c r="C6149" s="4" t="s">
        <v>10315</v>
      </c>
      <c r="D6149" s="5">
        <v>45112</v>
      </c>
      <c r="E6149" s="6" t="s">
        <v>3338</v>
      </c>
      <c r="F6149" s="7">
        <v>476280</v>
      </c>
      <c r="G6149" s="6" t="s">
        <v>17</v>
      </c>
      <c r="H6149" s="7">
        <v>50009</v>
      </c>
      <c r="I6149" s="143"/>
      <c r="J6149" s="144"/>
      <c r="K6149" s="145"/>
      <c r="L6149" t="str">
        <f t="shared" si="340"/>
        <v>39526</v>
      </c>
      <c r="M6149">
        <f t="shared" si="341"/>
        <v>39526</v>
      </c>
      <c r="N6149" s="37">
        <f t="shared" si="343"/>
        <v>476280</v>
      </c>
    </row>
    <row r="6150" spans="1:14" x14ac:dyDescent="0.3">
      <c r="A6150" s="3">
        <v>8</v>
      </c>
      <c r="B6150" s="142"/>
      <c r="C6150" s="4" t="s">
        <v>10316</v>
      </c>
      <c r="D6150" s="5">
        <v>45112</v>
      </c>
      <c r="E6150" s="6" t="s">
        <v>3338</v>
      </c>
      <c r="F6150" s="7">
        <v>476280</v>
      </c>
      <c r="G6150" s="6" t="s">
        <v>17</v>
      </c>
      <c r="H6150" s="7">
        <v>50009</v>
      </c>
      <c r="I6150" s="143"/>
      <c r="J6150" s="144"/>
      <c r="K6150" s="145"/>
      <c r="L6150" t="str">
        <f t="shared" si="340"/>
        <v>39494</v>
      </c>
      <c r="M6150">
        <f t="shared" si="341"/>
        <v>39494</v>
      </c>
      <c r="N6150" s="37">
        <f t="shared" si="343"/>
        <v>476280</v>
      </c>
    </row>
    <row r="6151" spans="1:14" x14ac:dyDescent="0.3">
      <c r="A6151" s="3">
        <v>8</v>
      </c>
      <c r="B6151" s="142"/>
      <c r="C6151" s="4" t="s">
        <v>10317</v>
      </c>
      <c r="D6151" s="5">
        <v>45125</v>
      </c>
      <c r="E6151" s="6" t="s">
        <v>3338</v>
      </c>
      <c r="F6151" s="7">
        <v>1048950</v>
      </c>
      <c r="G6151" s="6" t="s">
        <v>17</v>
      </c>
      <c r="H6151" s="7">
        <v>110140</v>
      </c>
      <c r="I6151" s="143"/>
      <c r="J6151" s="144"/>
      <c r="K6151" s="145"/>
      <c r="L6151" t="str">
        <f t="shared" ref="L6151:L6214" si="344">+RIGHT(C6151,5)</f>
        <v>42322</v>
      </c>
      <c r="M6151">
        <f t="shared" ref="M6151:M6214" si="345">+L6151*1</f>
        <v>42322</v>
      </c>
      <c r="N6151" s="37">
        <f t="shared" si="343"/>
        <v>1048950</v>
      </c>
    </row>
    <row r="6152" spans="1:14" x14ac:dyDescent="0.3">
      <c r="A6152" s="3">
        <v>8</v>
      </c>
      <c r="B6152" s="142"/>
      <c r="C6152" s="4" t="s">
        <v>10318</v>
      </c>
      <c r="D6152" s="5">
        <v>45133</v>
      </c>
      <c r="E6152" s="6" t="s">
        <v>6572</v>
      </c>
      <c r="F6152" s="7">
        <v>381024</v>
      </c>
      <c r="G6152" s="6" t="s">
        <v>17</v>
      </c>
      <c r="H6152" s="7">
        <v>40008</v>
      </c>
      <c r="I6152" s="143"/>
      <c r="J6152" s="144"/>
      <c r="K6152" s="145"/>
      <c r="L6152" t="str">
        <f t="shared" si="344"/>
        <v>44039</v>
      </c>
      <c r="M6152">
        <f t="shared" si="345"/>
        <v>44039</v>
      </c>
      <c r="N6152" s="37">
        <f t="shared" si="343"/>
        <v>381024</v>
      </c>
    </row>
    <row r="6153" spans="1:14" x14ac:dyDescent="0.3">
      <c r="A6153" s="3">
        <v>8</v>
      </c>
      <c r="B6153" s="142"/>
      <c r="C6153" s="4" t="s">
        <v>10319</v>
      </c>
      <c r="D6153" s="5">
        <v>45113</v>
      </c>
      <c r="E6153" s="6" t="s">
        <v>3338</v>
      </c>
      <c r="F6153" s="7">
        <v>476280</v>
      </c>
      <c r="G6153" s="6" t="s">
        <v>17</v>
      </c>
      <c r="H6153" s="7">
        <v>50009</v>
      </c>
      <c r="I6153" s="143"/>
      <c r="J6153" s="144"/>
      <c r="K6153" s="145"/>
      <c r="L6153" t="str">
        <f t="shared" si="344"/>
        <v>40464</v>
      </c>
      <c r="M6153">
        <f t="shared" si="345"/>
        <v>40464</v>
      </c>
      <c r="N6153" s="37">
        <f t="shared" si="343"/>
        <v>476280</v>
      </c>
    </row>
    <row r="6154" spans="1:14" x14ac:dyDescent="0.3">
      <c r="A6154" s="3">
        <v>8</v>
      </c>
      <c r="B6154" s="142"/>
      <c r="C6154" s="4" t="s">
        <v>10320</v>
      </c>
      <c r="D6154" s="5">
        <v>45120</v>
      </c>
      <c r="E6154" s="6" t="s">
        <v>3338</v>
      </c>
      <c r="F6154" s="7">
        <v>577831</v>
      </c>
      <c r="G6154" s="6" t="s">
        <v>17</v>
      </c>
      <c r="H6154" s="7">
        <v>60672</v>
      </c>
      <c r="I6154" s="143"/>
      <c r="J6154" s="144"/>
      <c r="K6154" s="145"/>
      <c r="L6154" t="str">
        <f t="shared" si="344"/>
        <v>41846</v>
      </c>
      <c r="M6154">
        <f t="shared" si="345"/>
        <v>41846</v>
      </c>
      <c r="N6154" s="37">
        <f t="shared" si="343"/>
        <v>577831</v>
      </c>
    </row>
    <row r="6155" spans="1:14" x14ac:dyDescent="0.3">
      <c r="A6155" s="3">
        <v>8</v>
      </c>
      <c r="B6155" s="142"/>
      <c r="C6155" s="4" t="s">
        <v>10321</v>
      </c>
      <c r="D6155" s="5">
        <v>45113</v>
      </c>
      <c r="E6155" s="6" t="s">
        <v>2414</v>
      </c>
      <c r="F6155" s="7">
        <v>1049914</v>
      </c>
      <c r="G6155" s="6" t="s">
        <v>17</v>
      </c>
      <c r="H6155" s="7">
        <v>110241</v>
      </c>
      <c r="I6155" s="143"/>
      <c r="J6155" s="144"/>
      <c r="K6155" s="145"/>
      <c r="L6155" t="str">
        <f t="shared" si="344"/>
        <v>40452</v>
      </c>
      <c r="M6155">
        <f t="shared" si="345"/>
        <v>40452</v>
      </c>
      <c r="N6155" s="37">
        <f t="shared" si="343"/>
        <v>1049914</v>
      </c>
    </row>
    <row r="6156" spans="1:14" x14ac:dyDescent="0.3">
      <c r="A6156" s="3">
        <v>8</v>
      </c>
      <c r="B6156" s="142"/>
      <c r="C6156" s="4" t="s">
        <v>10322</v>
      </c>
      <c r="D6156" s="5">
        <v>45114</v>
      </c>
      <c r="E6156" s="6" t="s">
        <v>3338</v>
      </c>
      <c r="F6156" s="7">
        <v>194709</v>
      </c>
      <c r="G6156" s="6" t="s">
        <v>17</v>
      </c>
      <c r="H6156" s="7">
        <v>20444</v>
      </c>
      <c r="I6156" s="143"/>
      <c r="J6156" s="144"/>
      <c r="K6156" s="145"/>
      <c r="L6156" t="str">
        <f t="shared" si="344"/>
        <v>40679</v>
      </c>
      <c r="M6156">
        <f t="shared" si="345"/>
        <v>40679</v>
      </c>
      <c r="N6156" s="37">
        <f t="shared" si="343"/>
        <v>194709</v>
      </c>
    </row>
    <row r="6157" spans="1:14" x14ac:dyDescent="0.3">
      <c r="A6157" s="3">
        <v>8</v>
      </c>
      <c r="B6157" s="142"/>
      <c r="C6157" s="4" t="s">
        <v>10323</v>
      </c>
      <c r="D6157" s="5">
        <v>45114</v>
      </c>
      <c r="E6157" s="6" t="s">
        <v>6572</v>
      </c>
      <c r="F6157" s="7">
        <v>772540</v>
      </c>
      <c r="G6157" s="6" t="s">
        <v>17</v>
      </c>
      <c r="H6157" s="7">
        <v>81117</v>
      </c>
      <c r="I6157" s="143"/>
      <c r="J6157" s="144"/>
      <c r="K6157" s="145"/>
      <c r="L6157" t="str">
        <f t="shared" si="344"/>
        <v>40651</v>
      </c>
      <c r="M6157">
        <f t="shared" si="345"/>
        <v>40651</v>
      </c>
      <c r="N6157" s="37">
        <f t="shared" si="343"/>
        <v>772540</v>
      </c>
    </row>
    <row r="6158" spans="1:14" x14ac:dyDescent="0.3">
      <c r="A6158" s="3">
        <v>8</v>
      </c>
      <c r="B6158" s="135"/>
      <c r="C6158" s="4" t="s">
        <v>10324</v>
      </c>
      <c r="D6158" s="5">
        <v>45113</v>
      </c>
      <c r="E6158" s="6" t="s">
        <v>3338</v>
      </c>
      <c r="F6158" s="7">
        <v>476280</v>
      </c>
      <c r="G6158" s="6" t="s">
        <v>17</v>
      </c>
      <c r="H6158" s="7">
        <v>50009</v>
      </c>
      <c r="I6158" s="137"/>
      <c r="J6158" s="140"/>
      <c r="K6158" s="141"/>
      <c r="L6158" t="str">
        <f t="shared" si="344"/>
        <v>40454</v>
      </c>
      <c r="M6158">
        <f t="shared" si="345"/>
        <v>40454</v>
      </c>
      <c r="N6158" s="37">
        <f t="shared" si="343"/>
        <v>476280</v>
      </c>
    </row>
    <row r="6159" spans="1:14" ht="25.05" x14ac:dyDescent="0.3">
      <c r="A6159" s="3">
        <v>8</v>
      </c>
      <c r="B6159" s="134" t="s">
        <v>10325</v>
      </c>
      <c r="C6159" s="4" t="s">
        <v>10326</v>
      </c>
      <c r="D6159" s="5">
        <v>45111</v>
      </c>
      <c r="E6159" s="6" t="s">
        <v>4649</v>
      </c>
      <c r="F6159" s="7">
        <v>1634041</v>
      </c>
      <c r="G6159" s="6" t="s">
        <v>17</v>
      </c>
      <c r="H6159" s="7">
        <v>171574</v>
      </c>
      <c r="I6159" s="136">
        <v>3458834</v>
      </c>
      <c r="J6159" s="138" t="s">
        <v>591</v>
      </c>
      <c r="K6159" s="139"/>
      <c r="L6159" t="str">
        <f t="shared" si="344"/>
        <v>39380</v>
      </c>
      <c r="M6159">
        <f t="shared" si="345"/>
        <v>39380</v>
      </c>
      <c r="N6159" s="37">
        <f t="shared" si="343"/>
        <v>1634041</v>
      </c>
    </row>
    <row r="6160" spans="1:14" ht="25.05" x14ac:dyDescent="0.3">
      <c r="A6160" s="3">
        <v>8</v>
      </c>
      <c r="B6160" s="142"/>
      <c r="C6160" s="4" t="s">
        <v>10327</v>
      </c>
      <c r="D6160" s="5">
        <v>45117</v>
      </c>
      <c r="E6160" s="6" t="s">
        <v>4657</v>
      </c>
      <c r="F6160" s="7">
        <v>476280</v>
      </c>
      <c r="G6160" s="6" t="s">
        <v>17</v>
      </c>
      <c r="H6160" s="7">
        <v>50009</v>
      </c>
      <c r="I6160" s="143"/>
      <c r="J6160" s="144"/>
      <c r="K6160" s="145"/>
      <c r="L6160" t="str">
        <f t="shared" si="344"/>
        <v>40878</v>
      </c>
      <c r="M6160">
        <f t="shared" si="345"/>
        <v>40878</v>
      </c>
      <c r="N6160" s="37">
        <f t="shared" si="343"/>
        <v>476280</v>
      </c>
    </row>
    <row r="6161" spans="1:14" ht="25.05" x14ac:dyDescent="0.3">
      <c r="A6161" s="3">
        <v>8</v>
      </c>
      <c r="B6161" s="135"/>
      <c r="C6161" s="4" t="s">
        <v>10328</v>
      </c>
      <c r="D6161" s="5">
        <v>45132</v>
      </c>
      <c r="E6161" s="6" t="s">
        <v>4649</v>
      </c>
      <c r="F6161" s="7">
        <v>1754298</v>
      </c>
      <c r="G6161" s="6" t="s">
        <v>17</v>
      </c>
      <c r="H6161" s="7">
        <v>184201</v>
      </c>
      <c r="I6161" s="137"/>
      <c r="J6161" s="140"/>
      <c r="K6161" s="141"/>
      <c r="L6161" t="str">
        <f t="shared" si="344"/>
        <v>43947</v>
      </c>
      <c r="M6161">
        <f t="shared" si="345"/>
        <v>43947</v>
      </c>
      <c r="N6161" s="37">
        <f t="shared" si="343"/>
        <v>1754298</v>
      </c>
    </row>
    <row r="6162" spans="1:14" ht="37.6" x14ac:dyDescent="0.3">
      <c r="A6162" s="3">
        <v>8</v>
      </c>
      <c r="B6162" s="8" t="s">
        <v>10329</v>
      </c>
      <c r="C6162" s="4" t="s">
        <v>10330</v>
      </c>
      <c r="D6162" s="5">
        <v>45118</v>
      </c>
      <c r="E6162" s="6" t="s">
        <v>4649</v>
      </c>
      <c r="F6162" s="7">
        <v>1439332</v>
      </c>
      <c r="G6162" s="6" t="s">
        <v>17</v>
      </c>
      <c r="H6162" s="7">
        <v>151130</v>
      </c>
      <c r="I6162" s="11">
        <v>1288202</v>
      </c>
      <c r="J6162" s="132" t="s">
        <v>596</v>
      </c>
      <c r="K6162" s="133"/>
      <c r="L6162" t="str">
        <f t="shared" si="344"/>
        <v>40994</v>
      </c>
      <c r="M6162">
        <f t="shared" si="345"/>
        <v>40994</v>
      </c>
      <c r="N6162" s="37">
        <f t="shared" si="343"/>
        <v>1439332</v>
      </c>
    </row>
    <row r="6163" spans="1:14" ht="25.05" x14ac:dyDescent="0.3">
      <c r="A6163" s="3">
        <v>8</v>
      </c>
      <c r="B6163" s="134" t="s">
        <v>10331</v>
      </c>
      <c r="C6163" s="4" t="s">
        <v>10332</v>
      </c>
      <c r="D6163" s="5">
        <v>45112</v>
      </c>
      <c r="E6163" s="6" t="s">
        <v>4657</v>
      </c>
      <c r="F6163" s="7">
        <v>476280</v>
      </c>
      <c r="G6163" s="6" t="s">
        <v>17</v>
      </c>
      <c r="H6163" s="7">
        <v>50010</v>
      </c>
      <c r="I6163" s="136">
        <v>1705082</v>
      </c>
      <c r="J6163" s="138" t="s">
        <v>604</v>
      </c>
      <c r="K6163" s="139"/>
      <c r="L6163" t="str">
        <f t="shared" si="344"/>
        <v>39521</v>
      </c>
      <c r="M6163">
        <f t="shared" si="345"/>
        <v>39521</v>
      </c>
      <c r="N6163" s="37">
        <f t="shared" si="343"/>
        <v>476280</v>
      </c>
    </row>
    <row r="6164" spans="1:14" ht="25.05" x14ac:dyDescent="0.3">
      <c r="A6164" s="3">
        <v>8</v>
      </c>
      <c r="B6164" s="135"/>
      <c r="C6164" s="4" t="s">
        <v>10333</v>
      </c>
      <c r="D6164" s="5">
        <v>45122</v>
      </c>
      <c r="E6164" s="6" t="s">
        <v>4657</v>
      </c>
      <c r="F6164" s="7">
        <v>1428840</v>
      </c>
      <c r="G6164" s="6" t="s">
        <v>17</v>
      </c>
      <c r="H6164" s="7">
        <v>150029</v>
      </c>
      <c r="I6164" s="137"/>
      <c r="J6164" s="140"/>
      <c r="K6164" s="141"/>
      <c r="L6164" t="str">
        <f t="shared" si="344"/>
        <v>42195</v>
      </c>
      <c r="M6164">
        <f t="shared" si="345"/>
        <v>42195</v>
      </c>
      <c r="N6164" s="37">
        <f t="shared" si="343"/>
        <v>1428840</v>
      </c>
    </row>
    <row r="6165" spans="1:14" ht="37.6" x14ac:dyDescent="0.3">
      <c r="A6165" s="3">
        <v>8</v>
      </c>
      <c r="B6165" s="8" t="s">
        <v>10334</v>
      </c>
      <c r="C6165" s="4" t="s">
        <v>10335</v>
      </c>
      <c r="D6165" s="5">
        <v>45125</v>
      </c>
      <c r="E6165" s="6" t="s">
        <v>4649</v>
      </c>
      <c r="F6165" s="7">
        <v>1145340</v>
      </c>
      <c r="G6165" s="6" t="s">
        <v>17</v>
      </c>
      <c r="H6165" s="7">
        <v>120261</v>
      </c>
      <c r="I6165" s="11">
        <v>1025079</v>
      </c>
      <c r="J6165" s="132" t="s">
        <v>615</v>
      </c>
      <c r="K6165" s="133"/>
      <c r="L6165" t="str">
        <f t="shared" si="344"/>
        <v>42372</v>
      </c>
      <c r="M6165">
        <f t="shared" si="345"/>
        <v>42372</v>
      </c>
      <c r="N6165" s="37">
        <f t="shared" si="343"/>
        <v>1145340</v>
      </c>
    </row>
    <row r="6166" spans="1:14" ht="37.6" x14ac:dyDescent="0.3">
      <c r="A6166" s="3">
        <v>8</v>
      </c>
      <c r="B6166" s="8" t="s">
        <v>10336</v>
      </c>
      <c r="C6166" s="4" t="s">
        <v>10337</v>
      </c>
      <c r="D6166" s="5">
        <v>45114</v>
      </c>
      <c r="E6166" s="6" t="s">
        <v>4657</v>
      </c>
      <c r="F6166" s="7">
        <v>476280</v>
      </c>
      <c r="G6166" s="6" t="s">
        <v>17</v>
      </c>
      <c r="H6166" s="7">
        <v>50009</v>
      </c>
      <c r="I6166" s="11">
        <v>426271</v>
      </c>
      <c r="J6166" s="132" t="s">
        <v>4899</v>
      </c>
      <c r="K6166" s="133"/>
      <c r="L6166" t="str">
        <f t="shared" si="344"/>
        <v>40732</v>
      </c>
      <c r="M6166">
        <f t="shared" si="345"/>
        <v>40732</v>
      </c>
      <c r="N6166" s="37">
        <f t="shared" si="343"/>
        <v>476280</v>
      </c>
    </row>
    <row r="6167" spans="1:14" ht="37.6" x14ac:dyDescent="0.3">
      <c r="A6167" s="3">
        <v>8</v>
      </c>
      <c r="B6167" s="8" t="s">
        <v>10338</v>
      </c>
      <c r="C6167" s="4" t="s">
        <v>10339</v>
      </c>
      <c r="D6167" s="5">
        <v>45117</v>
      </c>
      <c r="E6167" s="6" t="s">
        <v>4657</v>
      </c>
      <c r="F6167" s="7">
        <v>476280</v>
      </c>
      <c r="G6167" s="6" t="s">
        <v>17</v>
      </c>
      <c r="H6167" s="7">
        <v>50009</v>
      </c>
      <c r="I6167" s="11">
        <v>426271</v>
      </c>
      <c r="J6167" s="132" t="s">
        <v>4902</v>
      </c>
      <c r="K6167" s="133"/>
      <c r="L6167" t="str">
        <f t="shared" si="344"/>
        <v>40927</v>
      </c>
      <c r="M6167">
        <f t="shared" si="345"/>
        <v>40927</v>
      </c>
      <c r="N6167" s="37">
        <f t="shared" si="343"/>
        <v>476280</v>
      </c>
    </row>
    <row r="6168" spans="1:14" ht="25.05" x14ac:dyDescent="0.3">
      <c r="A6168" s="3">
        <v>8</v>
      </c>
      <c r="B6168" s="134" t="s">
        <v>10340</v>
      </c>
      <c r="C6168" s="4" t="s">
        <v>10341</v>
      </c>
      <c r="D6168" s="5">
        <v>45133</v>
      </c>
      <c r="E6168" s="6" t="s">
        <v>4649</v>
      </c>
      <c r="F6168" s="7">
        <v>2097900</v>
      </c>
      <c r="G6168" s="6" t="s">
        <v>17</v>
      </c>
      <c r="H6168" s="7">
        <v>220279</v>
      </c>
      <c r="I6168" s="136">
        <v>3601484</v>
      </c>
      <c r="J6168" s="138" t="s">
        <v>626</v>
      </c>
      <c r="K6168" s="139"/>
      <c r="L6168" t="str">
        <f t="shared" si="344"/>
        <v>44006</v>
      </c>
      <c r="M6168">
        <f t="shared" si="345"/>
        <v>44006</v>
      </c>
      <c r="N6168" s="37">
        <f t="shared" si="343"/>
        <v>2097900</v>
      </c>
    </row>
    <row r="6169" spans="1:14" ht="25.05" x14ac:dyDescent="0.3">
      <c r="A6169" s="3">
        <v>8</v>
      </c>
      <c r="B6169" s="135"/>
      <c r="C6169" s="4" t="s">
        <v>10342</v>
      </c>
      <c r="D6169" s="5">
        <v>45114</v>
      </c>
      <c r="E6169" s="6" t="s">
        <v>4649</v>
      </c>
      <c r="F6169" s="7">
        <v>1926104</v>
      </c>
      <c r="G6169" s="6" t="s">
        <v>17</v>
      </c>
      <c r="H6169" s="7">
        <v>202241</v>
      </c>
      <c r="I6169" s="137"/>
      <c r="J6169" s="140"/>
      <c r="K6169" s="141"/>
      <c r="L6169" t="str">
        <f t="shared" si="344"/>
        <v>40645</v>
      </c>
      <c r="M6169">
        <f t="shared" si="345"/>
        <v>40645</v>
      </c>
      <c r="N6169" s="37">
        <f t="shared" si="343"/>
        <v>1926104</v>
      </c>
    </row>
    <row r="6170" spans="1:14" ht="25.05" x14ac:dyDescent="0.3">
      <c r="A6170" s="3">
        <v>8</v>
      </c>
      <c r="B6170" s="134" t="s">
        <v>10343</v>
      </c>
      <c r="C6170" s="4" t="s">
        <v>10344</v>
      </c>
      <c r="D6170" s="5">
        <v>45136</v>
      </c>
      <c r="E6170" s="6" t="s">
        <v>4649</v>
      </c>
      <c r="F6170" s="7">
        <v>1763370</v>
      </c>
      <c r="G6170" s="6" t="s">
        <v>17</v>
      </c>
      <c r="H6170" s="7">
        <v>185154</v>
      </c>
      <c r="I6170" s="136">
        <v>3728350</v>
      </c>
      <c r="J6170" s="138" t="s">
        <v>630</v>
      </c>
      <c r="K6170" s="139"/>
      <c r="L6170" t="str">
        <f t="shared" si="344"/>
        <v>45257</v>
      </c>
      <c r="M6170">
        <f t="shared" si="345"/>
        <v>45257</v>
      </c>
      <c r="N6170" s="37">
        <f t="shared" si="343"/>
        <v>1763370</v>
      </c>
    </row>
    <row r="6171" spans="1:14" ht="25.05" x14ac:dyDescent="0.3">
      <c r="A6171" s="3">
        <v>8</v>
      </c>
      <c r="B6171" s="142"/>
      <c r="C6171" s="4" t="s">
        <v>10345</v>
      </c>
      <c r="D6171" s="5">
        <v>45122</v>
      </c>
      <c r="E6171" s="6" t="s">
        <v>4657</v>
      </c>
      <c r="F6171" s="7">
        <v>476280</v>
      </c>
      <c r="G6171" s="6" t="s">
        <v>17</v>
      </c>
      <c r="H6171" s="7">
        <v>50009</v>
      </c>
      <c r="I6171" s="143"/>
      <c r="J6171" s="144"/>
      <c r="K6171" s="145"/>
      <c r="L6171" t="str">
        <f t="shared" si="344"/>
        <v>42199</v>
      </c>
      <c r="M6171">
        <f t="shared" si="345"/>
        <v>42199</v>
      </c>
      <c r="N6171" s="37">
        <f t="shared" si="343"/>
        <v>476280</v>
      </c>
    </row>
    <row r="6172" spans="1:14" ht="25.05" x14ac:dyDescent="0.3">
      <c r="A6172" s="3">
        <v>8</v>
      </c>
      <c r="B6172" s="142"/>
      <c r="C6172" s="4" t="s">
        <v>10346</v>
      </c>
      <c r="D6172" s="5">
        <v>45120</v>
      </c>
      <c r="E6172" s="6" t="s">
        <v>4649</v>
      </c>
      <c r="F6172" s="7">
        <v>963052</v>
      </c>
      <c r="G6172" s="6" t="s">
        <v>17</v>
      </c>
      <c r="H6172" s="7">
        <v>101120</v>
      </c>
      <c r="I6172" s="143"/>
      <c r="J6172" s="144"/>
      <c r="K6172" s="145"/>
      <c r="L6172" t="str">
        <f t="shared" si="344"/>
        <v>41825</v>
      </c>
      <c r="M6172">
        <f t="shared" si="345"/>
        <v>41825</v>
      </c>
      <c r="N6172" s="37">
        <f t="shared" si="343"/>
        <v>963052</v>
      </c>
    </row>
    <row r="6173" spans="1:14" ht="25.05" x14ac:dyDescent="0.3">
      <c r="A6173" s="3">
        <v>8</v>
      </c>
      <c r="B6173" s="135"/>
      <c r="C6173" s="4" t="s">
        <v>10347</v>
      </c>
      <c r="D6173" s="5">
        <v>45114</v>
      </c>
      <c r="E6173" s="6" t="s">
        <v>4649</v>
      </c>
      <c r="F6173" s="7">
        <v>963052</v>
      </c>
      <c r="G6173" s="6" t="s">
        <v>17</v>
      </c>
      <c r="H6173" s="7">
        <v>101120</v>
      </c>
      <c r="I6173" s="137"/>
      <c r="J6173" s="140"/>
      <c r="K6173" s="141"/>
      <c r="L6173" t="str">
        <f t="shared" si="344"/>
        <v>40657</v>
      </c>
      <c r="M6173">
        <f t="shared" si="345"/>
        <v>40657</v>
      </c>
      <c r="N6173" s="37">
        <f t="shared" si="343"/>
        <v>963052</v>
      </c>
    </row>
    <row r="6174" spans="1:14" ht="37.6" x14ac:dyDescent="0.3">
      <c r="A6174" s="3">
        <v>8</v>
      </c>
      <c r="B6174" s="8" t="s">
        <v>10348</v>
      </c>
      <c r="C6174" s="4" t="s">
        <v>10349</v>
      </c>
      <c r="D6174" s="5">
        <v>45119</v>
      </c>
      <c r="E6174" s="6" t="s">
        <v>4649</v>
      </c>
      <c r="F6174" s="7">
        <v>1926104</v>
      </c>
      <c r="G6174" s="6" t="s">
        <v>17</v>
      </c>
      <c r="H6174" s="7">
        <v>202241</v>
      </c>
      <c r="I6174" s="11">
        <v>1723863</v>
      </c>
      <c r="J6174" s="132" t="s">
        <v>640</v>
      </c>
      <c r="K6174" s="133"/>
      <c r="L6174" t="str">
        <f t="shared" si="344"/>
        <v>41045</v>
      </c>
      <c r="M6174">
        <f t="shared" si="345"/>
        <v>41045</v>
      </c>
      <c r="N6174" s="37">
        <f t="shared" si="343"/>
        <v>1926104</v>
      </c>
    </row>
    <row r="6175" spans="1:14" ht="25.05" x14ac:dyDescent="0.3">
      <c r="A6175" s="3">
        <v>8</v>
      </c>
      <c r="B6175" s="134" t="s">
        <v>10350</v>
      </c>
      <c r="C6175" s="4" t="s">
        <v>10351</v>
      </c>
      <c r="D6175" s="5">
        <v>45113</v>
      </c>
      <c r="E6175" s="6" t="s">
        <v>4657</v>
      </c>
      <c r="F6175" s="7">
        <v>952560</v>
      </c>
      <c r="G6175" s="6" t="s">
        <v>17</v>
      </c>
      <c r="H6175" s="7">
        <v>100019</v>
      </c>
      <c r="I6175" s="136">
        <v>1877620</v>
      </c>
      <c r="J6175" s="138" t="s">
        <v>652</v>
      </c>
      <c r="K6175" s="139"/>
      <c r="L6175" t="str">
        <f t="shared" si="344"/>
        <v>40463</v>
      </c>
      <c r="M6175">
        <f t="shared" si="345"/>
        <v>40463</v>
      </c>
      <c r="N6175" s="37">
        <f t="shared" si="343"/>
        <v>952560</v>
      </c>
    </row>
    <row r="6176" spans="1:14" ht="25.05" x14ac:dyDescent="0.3">
      <c r="A6176" s="3">
        <v>8</v>
      </c>
      <c r="B6176" s="135"/>
      <c r="C6176" s="4" t="s">
        <v>10352</v>
      </c>
      <c r="D6176" s="5">
        <v>45134</v>
      </c>
      <c r="E6176" s="6" t="s">
        <v>4649</v>
      </c>
      <c r="F6176" s="7">
        <v>1145340</v>
      </c>
      <c r="G6176" s="6" t="s">
        <v>17</v>
      </c>
      <c r="H6176" s="7">
        <v>120261</v>
      </c>
      <c r="I6176" s="137"/>
      <c r="J6176" s="140"/>
      <c r="K6176" s="141"/>
      <c r="L6176" t="str">
        <f t="shared" si="344"/>
        <v>44789</v>
      </c>
      <c r="M6176">
        <f t="shared" si="345"/>
        <v>44789</v>
      </c>
      <c r="N6176" s="37">
        <f t="shared" si="343"/>
        <v>1145340</v>
      </c>
    </row>
    <row r="6177" spans="1:14" ht="37.6" x14ac:dyDescent="0.3">
      <c r="A6177" s="3">
        <v>8</v>
      </c>
      <c r="B6177" s="8" t="s">
        <v>10353</v>
      </c>
      <c r="C6177" s="4" t="s">
        <v>10354</v>
      </c>
      <c r="D6177" s="5">
        <v>45112</v>
      </c>
      <c r="E6177" s="6" t="s">
        <v>4657</v>
      </c>
      <c r="F6177" s="7">
        <v>952560</v>
      </c>
      <c r="G6177" s="6" t="s">
        <v>17</v>
      </c>
      <c r="H6177" s="7">
        <v>100019</v>
      </c>
      <c r="I6177" s="11">
        <v>852541</v>
      </c>
      <c r="J6177" s="132" t="s">
        <v>658</v>
      </c>
      <c r="K6177" s="133"/>
      <c r="L6177" t="str">
        <f t="shared" si="344"/>
        <v>39490</v>
      </c>
      <c r="M6177">
        <f t="shared" si="345"/>
        <v>39490</v>
      </c>
      <c r="N6177" s="37">
        <f t="shared" si="343"/>
        <v>952560</v>
      </c>
    </row>
    <row r="6178" spans="1:14" ht="25.05" x14ac:dyDescent="0.3">
      <c r="A6178" s="3">
        <v>8</v>
      </c>
      <c r="B6178" s="134" t="s">
        <v>10355</v>
      </c>
      <c r="C6178" s="4" t="s">
        <v>10356</v>
      </c>
      <c r="D6178" s="5">
        <v>45125</v>
      </c>
      <c r="E6178" s="6" t="s">
        <v>4649</v>
      </c>
      <c r="F6178" s="7">
        <v>1621620</v>
      </c>
      <c r="G6178" s="6" t="s">
        <v>17</v>
      </c>
      <c r="H6178" s="7">
        <v>170270</v>
      </c>
      <c r="I6178" s="136">
        <v>2303891</v>
      </c>
      <c r="J6178" s="138" t="s">
        <v>664</v>
      </c>
      <c r="K6178" s="139"/>
      <c r="L6178" t="str">
        <f t="shared" si="344"/>
        <v>42311</v>
      </c>
      <c r="M6178">
        <f t="shared" si="345"/>
        <v>42311</v>
      </c>
      <c r="N6178" s="37">
        <f t="shared" si="343"/>
        <v>1621620</v>
      </c>
    </row>
    <row r="6179" spans="1:14" ht="25.05" x14ac:dyDescent="0.3">
      <c r="A6179" s="3">
        <v>8</v>
      </c>
      <c r="B6179" s="135"/>
      <c r="C6179" s="4" t="s">
        <v>10357</v>
      </c>
      <c r="D6179" s="5">
        <v>45112</v>
      </c>
      <c r="E6179" s="6" t="s">
        <v>4657</v>
      </c>
      <c r="F6179" s="7">
        <v>952560</v>
      </c>
      <c r="G6179" s="6" t="s">
        <v>17</v>
      </c>
      <c r="H6179" s="7">
        <v>100019</v>
      </c>
      <c r="I6179" s="137"/>
      <c r="J6179" s="140"/>
      <c r="K6179" s="141"/>
      <c r="L6179" t="str">
        <f t="shared" si="344"/>
        <v>39475</v>
      </c>
      <c r="M6179">
        <f t="shared" si="345"/>
        <v>39475</v>
      </c>
      <c r="N6179" s="37">
        <f t="shared" si="343"/>
        <v>952560</v>
      </c>
    </row>
    <row r="6180" spans="1:14" ht="37.6" x14ac:dyDescent="0.3">
      <c r="A6180" s="3">
        <v>8</v>
      </c>
      <c r="B6180" s="8" t="s">
        <v>10358</v>
      </c>
      <c r="C6180" s="4" t="s">
        <v>10359</v>
      </c>
      <c r="D6180" s="5">
        <v>45113</v>
      </c>
      <c r="E6180" s="6" t="s">
        <v>4657</v>
      </c>
      <c r="F6180" s="7">
        <v>476280</v>
      </c>
      <c r="G6180" s="6" t="s">
        <v>17</v>
      </c>
      <c r="H6180" s="7">
        <v>50009</v>
      </c>
      <c r="I6180" s="11">
        <v>426271</v>
      </c>
      <c r="J6180" s="132" t="s">
        <v>673</v>
      </c>
      <c r="K6180" s="133"/>
      <c r="L6180" t="str">
        <f t="shared" si="344"/>
        <v>40456</v>
      </c>
      <c r="M6180">
        <f t="shared" si="345"/>
        <v>40456</v>
      </c>
      <c r="N6180" s="37">
        <f t="shared" si="343"/>
        <v>476280</v>
      </c>
    </row>
    <row r="6181" spans="1:14" ht="25.05" x14ac:dyDescent="0.3">
      <c r="A6181" s="3">
        <v>8</v>
      </c>
      <c r="B6181" s="134" t="s">
        <v>10360</v>
      </c>
      <c r="C6181" s="4" t="s">
        <v>10361</v>
      </c>
      <c r="D6181" s="5">
        <v>45112</v>
      </c>
      <c r="E6181" s="6" t="s">
        <v>4657</v>
      </c>
      <c r="F6181" s="7">
        <v>952560</v>
      </c>
      <c r="G6181" s="6" t="s">
        <v>17</v>
      </c>
      <c r="H6181" s="7">
        <v>100019</v>
      </c>
      <c r="I6181" s="136">
        <v>4985346</v>
      </c>
      <c r="J6181" s="138" t="s">
        <v>684</v>
      </c>
      <c r="K6181" s="139"/>
      <c r="L6181" t="str">
        <f t="shared" si="344"/>
        <v>39508</v>
      </c>
      <c r="M6181">
        <f t="shared" si="345"/>
        <v>39508</v>
      </c>
      <c r="N6181" s="37">
        <f t="shared" si="343"/>
        <v>952560</v>
      </c>
    </row>
    <row r="6182" spans="1:14" ht="25.05" x14ac:dyDescent="0.3">
      <c r="A6182" s="3">
        <v>8</v>
      </c>
      <c r="B6182" s="142"/>
      <c r="C6182" s="4" t="s">
        <v>10362</v>
      </c>
      <c r="D6182" s="5">
        <v>45132</v>
      </c>
      <c r="E6182" s="6" t="s">
        <v>4649</v>
      </c>
      <c r="F6182" s="7">
        <v>2670570</v>
      </c>
      <c r="G6182" s="6" t="s">
        <v>17</v>
      </c>
      <c r="H6182" s="7">
        <v>280410</v>
      </c>
      <c r="I6182" s="143"/>
      <c r="J6182" s="144"/>
      <c r="K6182" s="145"/>
      <c r="L6182" t="str">
        <f t="shared" si="344"/>
        <v>43926</v>
      </c>
      <c r="M6182">
        <f t="shared" si="345"/>
        <v>43926</v>
      </c>
      <c r="N6182" s="37">
        <f t="shared" si="343"/>
        <v>2670570</v>
      </c>
    </row>
    <row r="6183" spans="1:14" ht="25.05" x14ac:dyDescent="0.3">
      <c r="A6183" s="3">
        <v>8</v>
      </c>
      <c r="B6183" s="135"/>
      <c r="C6183" s="4" t="s">
        <v>10363</v>
      </c>
      <c r="D6183" s="5">
        <v>45114</v>
      </c>
      <c r="E6183" s="6" t="s">
        <v>4649</v>
      </c>
      <c r="F6183" s="7">
        <v>1947089</v>
      </c>
      <c r="G6183" s="6" t="s">
        <v>17</v>
      </c>
      <c r="H6183" s="7">
        <v>204444</v>
      </c>
      <c r="I6183" s="137"/>
      <c r="J6183" s="140"/>
      <c r="K6183" s="141"/>
      <c r="L6183" t="str">
        <f t="shared" si="344"/>
        <v>40683</v>
      </c>
      <c r="M6183">
        <f t="shared" si="345"/>
        <v>40683</v>
      </c>
      <c r="N6183" s="37">
        <f t="shared" si="343"/>
        <v>1947089</v>
      </c>
    </row>
    <row r="6184" spans="1:14" ht="37.6" x14ac:dyDescent="0.3">
      <c r="A6184" s="3">
        <v>8</v>
      </c>
      <c r="B6184" s="8" t="s">
        <v>10364</v>
      </c>
      <c r="C6184" s="4" t="s">
        <v>10365</v>
      </c>
      <c r="D6184" s="5">
        <v>45112</v>
      </c>
      <c r="E6184" s="6" t="s">
        <v>4657</v>
      </c>
      <c r="F6184" s="7">
        <v>476280</v>
      </c>
      <c r="G6184" s="6" t="s">
        <v>17</v>
      </c>
      <c r="H6184" s="7">
        <v>50009</v>
      </c>
      <c r="I6184" s="11">
        <v>426271</v>
      </c>
      <c r="J6184" s="132" t="s">
        <v>693</v>
      </c>
      <c r="K6184" s="133"/>
      <c r="L6184" t="str">
        <f t="shared" si="344"/>
        <v>39480</v>
      </c>
      <c r="M6184">
        <f t="shared" si="345"/>
        <v>39480</v>
      </c>
      <c r="N6184" s="37">
        <f t="shared" si="343"/>
        <v>476280</v>
      </c>
    </row>
    <row r="6185" spans="1:14" ht="25.05" x14ac:dyDescent="0.3">
      <c r="A6185" s="3">
        <v>8</v>
      </c>
      <c r="B6185" s="134" t="s">
        <v>10366</v>
      </c>
      <c r="C6185" s="4" t="s">
        <v>10367</v>
      </c>
      <c r="D6185" s="5">
        <v>45112</v>
      </c>
      <c r="E6185" s="6" t="s">
        <v>4649</v>
      </c>
      <c r="F6185" s="7">
        <v>292063</v>
      </c>
      <c r="G6185" s="6" t="s">
        <v>17</v>
      </c>
      <c r="H6185" s="7">
        <v>30667</v>
      </c>
      <c r="I6185" s="136">
        <v>1250953</v>
      </c>
      <c r="J6185" s="138" t="s">
        <v>698</v>
      </c>
      <c r="K6185" s="139"/>
      <c r="L6185" t="str">
        <f t="shared" si="344"/>
        <v>39577</v>
      </c>
      <c r="M6185">
        <f t="shared" si="345"/>
        <v>39577</v>
      </c>
      <c r="N6185" s="37">
        <f t="shared" si="343"/>
        <v>292063</v>
      </c>
    </row>
    <row r="6186" spans="1:14" ht="25.05" x14ac:dyDescent="0.3">
      <c r="A6186" s="3">
        <v>8</v>
      </c>
      <c r="B6186" s="142"/>
      <c r="C6186" s="4" t="s">
        <v>10368</v>
      </c>
      <c r="D6186" s="5">
        <v>45133</v>
      </c>
      <c r="E6186" s="6" t="s">
        <v>4649</v>
      </c>
      <c r="F6186" s="7">
        <v>629370</v>
      </c>
      <c r="G6186" s="6" t="s">
        <v>17</v>
      </c>
      <c r="H6186" s="7">
        <v>66084</v>
      </c>
      <c r="I6186" s="143"/>
      <c r="J6186" s="144"/>
      <c r="K6186" s="145"/>
      <c r="L6186" t="str">
        <f t="shared" si="344"/>
        <v>44063</v>
      </c>
      <c r="M6186">
        <f t="shared" si="345"/>
        <v>44063</v>
      </c>
      <c r="N6186" s="37">
        <f t="shared" si="343"/>
        <v>629370</v>
      </c>
    </row>
    <row r="6187" spans="1:14" ht="25.05" x14ac:dyDescent="0.3">
      <c r="A6187" s="3">
        <v>8</v>
      </c>
      <c r="B6187" s="135"/>
      <c r="C6187" s="4" t="s">
        <v>10369</v>
      </c>
      <c r="D6187" s="5">
        <v>45119</v>
      </c>
      <c r="E6187" s="6" t="s">
        <v>4657</v>
      </c>
      <c r="F6187" s="7">
        <v>476280</v>
      </c>
      <c r="G6187" s="6" t="s">
        <v>17</v>
      </c>
      <c r="H6187" s="7">
        <v>50009</v>
      </c>
      <c r="I6187" s="137"/>
      <c r="J6187" s="140"/>
      <c r="K6187" s="141"/>
      <c r="L6187" t="str">
        <f t="shared" si="344"/>
        <v>41562</v>
      </c>
      <c r="M6187">
        <f t="shared" si="345"/>
        <v>41562</v>
      </c>
      <c r="N6187" s="37">
        <f t="shared" si="343"/>
        <v>476280</v>
      </c>
    </row>
    <row r="6188" spans="1:14" ht="37.6" x14ac:dyDescent="0.3">
      <c r="A6188" s="3">
        <v>8</v>
      </c>
      <c r="B6188" s="8" t="s">
        <v>10370</v>
      </c>
      <c r="C6188" s="4" t="s">
        <v>10371</v>
      </c>
      <c r="D6188" s="5">
        <v>45115</v>
      </c>
      <c r="E6188" s="6" t="s">
        <v>4657</v>
      </c>
      <c r="F6188" s="7">
        <v>476280</v>
      </c>
      <c r="G6188" s="6" t="s">
        <v>17</v>
      </c>
      <c r="H6188" s="7">
        <v>50009</v>
      </c>
      <c r="I6188" s="11">
        <v>426271</v>
      </c>
      <c r="J6188" s="132" t="s">
        <v>702</v>
      </c>
      <c r="K6188" s="133"/>
      <c r="L6188" t="str">
        <f t="shared" si="344"/>
        <v>40857</v>
      </c>
      <c r="M6188">
        <f t="shared" si="345"/>
        <v>40857</v>
      </c>
      <c r="N6188" s="37">
        <f t="shared" si="343"/>
        <v>476280</v>
      </c>
    </row>
    <row r="6189" spans="1:14" ht="37.6" x14ac:dyDescent="0.3">
      <c r="A6189" s="3">
        <v>8</v>
      </c>
      <c r="B6189" s="8" t="s">
        <v>10372</v>
      </c>
      <c r="C6189" s="4" t="s">
        <v>10373</v>
      </c>
      <c r="D6189" s="5">
        <v>45112</v>
      </c>
      <c r="E6189" s="6" t="s">
        <v>4657</v>
      </c>
      <c r="F6189" s="7">
        <v>952560</v>
      </c>
      <c r="G6189" s="6" t="s">
        <v>17</v>
      </c>
      <c r="H6189" s="7">
        <v>100019</v>
      </c>
      <c r="I6189" s="11">
        <v>852541</v>
      </c>
      <c r="J6189" s="132" t="s">
        <v>708</v>
      </c>
      <c r="K6189" s="133"/>
      <c r="L6189" t="str">
        <f t="shared" si="344"/>
        <v>39510</v>
      </c>
      <c r="M6189">
        <f t="shared" si="345"/>
        <v>39510</v>
      </c>
      <c r="N6189" s="37">
        <f t="shared" si="343"/>
        <v>952560</v>
      </c>
    </row>
    <row r="6190" spans="1:14" ht="25.05" x14ac:dyDescent="0.3">
      <c r="A6190" s="3">
        <v>8</v>
      </c>
      <c r="B6190" s="134" t="s">
        <v>10374</v>
      </c>
      <c r="C6190" s="4" t="s">
        <v>10375</v>
      </c>
      <c r="D6190" s="5">
        <v>45125</v>
      </c>
      <c r="E6190" s="6" t="s">
        <v>4657</v>
      </c>
      <c r="F6190" s="7">
        <v>952560</v>
      </c>
      <c r="G6190" s="6" t="s">
        <v>17</v>
      </c>
      <c r="H6190" s="7">
        <v>100019</v>
      </c>
      <c r="I6190" s="136">
        <v>2557624</v>
      </c>
      <c r="J6190" s="138" t="s">
        <v>712</v>
      </c>
      <c r="K6190" s="139"/>
      <c r="L6190" t="str">
        <f t="shared" si="344"/>
        <v>42373</v>
      </c>
      <c r="M6190">
        <f t="shared" si="345"/>
        <v>42373</v>
      </c>
      <c r="N6190" s="37">
        <f t="shared" si="343"/>
        <v>952560</v>
      </c>
    </row>
    <row r="6191" spans="1:14" ht="25.05" x14ac:dyDescent="0.3">
      <c r="A6191" s="3">
        <v>8</v>
      </c>
      <c r="B6191" s="142"/>
      <c r="C6191" s="4" t="s">
        <v>10376</v>
      </c>
      <c r="D6191" s="5">
        <v>45111</v>
      </c>
      <c r="E6191" s="6" t="s">
        <v>4657</v>
      </c>
      <c r="F6191" s="7">
        <v>952560</v>
      </c>
      <c r="G6191" s="6" t="s">
        <v>17</v>
      </c>
      <c r="H6191" s="7">
        <v>100019</v>
      </c>
      <c r="I6191" s="143"/>
      <c r="J6191" s="144"/>
      <c r="K6191" s="145"/>
      <c r="L6191" t="str">
        <f t="shared" si="344"/>
        <v>39456</v>
      </c>
      <c r="M6191">
        <f t="shared" si="345"/>
        <v>39456</v>
      </c>
      <c r="N6191" s="37">
        <f t="shared" si="343"/>
        <v>952560</v>
      </c>
    </row>
    <row r="6192" spans="1:14" ht="25.05" x14ac:dyDescent="0.3">
      <c r="A6192" s="3">
        <v>8</v>
      </c>
      <c r="B6192" s="135"/>
      <c r="C6192" s="4" t="s">
        <v>10377</v>
      </c>
      <c r="D6192" s="5">
        <v>45132</v>
      </c>
      <c r="E6192" s="6" t="s">
        <v>4657</v>
      </c>
      <c r="F6192" s="7">
        <v>952560</v>
      </c>
      <c r="G6192" s="6" t="s">
        <v>17</v>
      </c>
      <c r="H6192" s="7">
        <v>100019</v>
      </c>
      <c r="I6192" s="137"/>
      <c r="J6192" s="140"/>
      <c r="K6192" s="141"/>
      <c r="L6192" t="str">
        <f t="shared" si="344"/>
        <v>43980</v>
      </c>
      <c r="M6192">
        <f t="shared" si="345"/>
        <v>43980</v>
      </c>
      <c r="N6192" s="37">
        <f t="shared" si="343"/>
        <v>952560</v>
      </c>
    </row>
    <row r="6193" spans="1:14" ht="37.6" x14ac:dyDescent="0.3">
      <c r="A6193" s="3">
        <v>8</v>
      </c>
      <c r="B6193" s="8" t="s">
        <v>10378</v>
      </c>
      <c r="C6193" s="4" t="s">
        <v>10379</v>
      </c>
      <c r="D6193" s="5">
        <v>45121</v>
      </c>
      <c r="E6193" s="6" t="s">
        <v>4657</v>
      </c>
      <c r="F6193" s="7">
        <v>476280</v>
      </c>
      <c r="G6193" s="6" t="s">
        <v>17</v>
      </c>
      <c r="H6193" s="7">
        <v>50009</v>
      </c>
      <c r="I6193" s="11">
        <v>426271</v>
      </c>
      <c r="J6193" s="132" t="s">
        <v>717</v>
      </c>
      <c r="K6193" s="133"/>
      <c r="L6193" t="str">
        <f t="shared" si="344"/>
        <v>42177</v>
      </c>
      <c r="M6193">
        <f t="shared" si="345"/>
        <v>42177</v>
      </c>
      <c r="N6193" s="37">
        <f t="shared" si="343"/>
        <v>476280</v>
      </c>
    </row>
    <row r="6194" spans="1:14" ht="37.6" x14ac:dyDescent="0.3">
      <c r="A6194" s="3">
        <v>8</v>
      </c>
      <c r="B6194" s="8" t="s">
        <v>10380</v>
      </c>
      <c r="C6194" s="4" t="s">
        <v>10381</v>
      </c>
      <c r="D6194" s="5">
        <v>45112</v>
      </c>
      <c r="E6194" s="6" t="s">
        <v>4657</v>
      </c>
      <c r="F6194" s="7">
        <v>476280</v>
      </c>
      <c r="G6194" s="6" t="s">
        <v>17</v>
      </c>
      <c r="H6194" s="7">
        <v>50009</v>
      </c>
      <c r="I6194" s="11">
        <v>426271</v>
      </c>
      <c r="J6194" s="132" t="s">
        <v>1866</v>
      </c>
      <c r="K6194" s="133"/>
      <c r="L6194" t="str">
        <f t="shared" si="344"/>
        <v>39481</v>
      </c>
      <c r="M6194">
        <f t="shared" si="345"/>
        <v>39481</v>
      </c>
      <c r="N6194" s="37">
        <f t="shared" si="343"/>
        <v>476280</v>
      </c>
    </row>
    <row r="6195" spans="1:14" ht="37.6" x14ac:dyDescent="0.3">
      <c r="A6195" s="3">
        <v>8</v>
      </c>
      <c r="B6195" s="8" t="s">
        <v>10382</v>
      </c>
      <c r="C6195" s="4" t="s">
        <v>10383</v>
      </c>
      <c r="D6195" s="5">
        <v>45112</v>
      </c>
      <c r="E6195" s="6" t="s">
        <v>4657</v>
      </c>
      <c r="F6195" s="7">
        <v>476280</v>
      </c>
      <c r="G6195" s="6" t="s">
        <v>17</v>
      </c>
      <c r="H6195" s="7">
        <v>50009</v>
      </c>
      <c r="I6195" s="11">
        <v>426271</v>
      </c>
      <c r="J6195" s="132" t="s">
        <v>4992</v>
      </c>
      <c r="K6195" s="133"/>
      <c r="L6195" t="str">
        <f t="shared" si="344"/>
        <v>39570</v>
      </c>
      <c r="M6195">
        <f t="shared" si="345"/>
        <v>39570</v>
      </c>
      <c r="N6195" s="37">
        <f t="shared" si="343"/>
        <v>476280</v>
      </c>
    </row>
    <row r="6196" spans="1:14" ht="25.05" x14ac:dyDescent="0.3">
      <c r="A6196" s="3">
        <v>8</v>
      </c>
      <c r="B6196" s="134" t="s">
        <v>10384</v>
      </c>
      <c r="C6196" s="4" t="s">
        <v>10385</v>
      </c>
      <c r="D6196" s="5">
        <v>45127</v>
      </c>
      <c r="E6196" s="6" t="s">
        <v>4649</v>
      </c>
      <c r="F6196" s="7">
        <v>2574180</v>
      </c>
      <c r="G6196" s="6" t="s">
        <v>17</v>
      </c>
      <c r="H6196" s="7">
        <v>270289</v>
      </c>
      <c r="I6196" s="136">
        <v>3071178</v>
      </c>
      <c r="J6196" s="138" t="s">
        <v>726</v>
      </c>
      <c r="K6196" s="139"/>
      <c r="L6196" t="str">
        <f t="shared" si="344"/>
        <v>43599</v>
      </c>
      <c r="M6196">
        <f t="shared" si="345"/>
        <v>43599</v>
      </c>
      <c r="N6196" s="37">
        <f t="shared" si="343"/>
        <v>2574180</v>
      </c>
    </row>
    <row r="6197" spans="1:14" ht="25.05" x14ac:dyDescent="0.3">
      <c r="A6197" s="3">
        <v>8</v>
      </c>
      <c r="B6197" s="135"/>
      <c r="C6197" s="4" t="s">
        <v>10386</v>
      </c>
      <c r="D6197" s="5">
        <v>45112</v>
      </c>
      <c r="E6197" s="6" t="s">
        <v>4657</v>
      </c>
      <c r="F6197" s="7">
        <v>857304</v>
      </c>
      <c r="G6197" s="6" t="s">
        <v>17</v>
      </c>
      <c r="H6197" s="7">
        <v>90017</v>
      </c>
      <c r="I6197" s="137"/>
      <c r="J6197" s="140"/>
      <c r="K6197" s="141"/>
      <c r="L6197" t="str">
        <f t="shared" si="344"/>
        <v>39464</v>
      </c>
      <c r="M6197">
        <f t="shared" si="345"/>
        <v>39464</v>
      </c>
      <c r="N6197" s="37">
        <f t="shared" si="343"/>
        <v>857304</v>
      </c>
    </row>
    <row r="6198" spans="1:14" ht="25.05" x14ac:dyDescent="0.3">
      <c r="A6198" s="3">
        <v>8</v>
      </c>
      <c r="B6198" s="134" t="s">
        <v>10387</v>
      </c>
      <c r="C6198" s="4" t="s">
        <v>10388</v>
      </c>
      <c r="D6198" s="5">
        <v>45115</v>
      </c>
      <c r="E6198" s="6" t="s">
        <v>4657</v>
      </c>
      <c r="F6198" s="7">
        <v>476280</v>
      </c>
      <c r="G6198" s="6" t="s">
        <v>17</v>
      </c>
      <c r="H6198" s="7">
        <v>50010</v>
      </c>
      <c r="I6198" s="136">
        <v>1297592</v>
      </c>
      <c r="J6198" s="138" t="s">
        <v>735</v>
      </c>
      <c r="K6198" s="139"/>
      <c r="L6198" t="str">
        <f t="shared" si="344"/>
        <v>40859</v>
      </c>
      <c r="M6198">
        <f t="shared" si="345"/>
        <v>40859</v>
      </c>
      <c r="N6198" s="37">
        <f t="shared" si="343"/>
        <v>476280</v>
      </c>
    </row>
    <row r="6199" spans="1:14" ht="25.05" x14ac:dyDescent="0.3">
      <c r="A6199" s="3">
        <v>8</v>
      </c>
      <c r="B6199" s="135"/>
      <c r="C6199" s="4" t="s">
        <v>10389</v>
      </c>
      <c r="D6199" s="5">
        <v>45108</v>
      </c>
      <c r="E6199" s="6" t="s">
        <v>4649</v>
      </c>
      <c r="F6199" s="7">
        <v>973544</v>
      </c>
      <c r="G6199" s="6" t="s">
        <v>17</v>
      </c>
      <c r="H6199" s="7">
        <v>102222</v>
      </c>
      <c r="I6199" s="137"/>
      <c r="J6199" s="140"/>
      <c r="K6199" s="141"/>
      <c r="L6199" t="str">
        <f t="shared" si="344"/>
        <v>39261</v>
      </c>
      <c r="M6199">
        <f t="shared" si="345"/>
        <v>39261</v>
      </c>
      <c r="N6199" s="37">
        <f t="shared" ref="N6199:N6262" si="346">+F6199</f>
        <v>973544</v>
      </c>
    </row>
    <row r="6200" spans="1:14" ht="37.6" x14ac:dyDescent="0.3">
      <c r="A6200" s="3">
        <v>8</v>
      </c>
      <c r="B6200" s="8" t="s">
        <v>10390</v>
      </c>
      <c r="C6200" s="4" t="s">
        <v>10391</v>
      </c>
      <c r="D6200" s="5">
        <v>45112</v>
      </c>
      <c r="E6200" s="6" t="s">
        <v>4657</v>
      </c>
      <c r="F6200" s="7">
        <v>952560</v>
      </c>
      <c r="G6200" s="6" t="s">
        <v>17</v>
      </c>
      <c r="H6200" s="7">
        <v>100019</v>
      </c>
      <c r="I6200" s="11">
        <v>852541</v>
      </c>
      <c r="J6200" s="132" t="s">
        <v>739</v>
      </c>
      <c r="K6200" s="133"/>
      <c r="L6200" t="str">
        <f t="shared" si="344"/>
        <v>39571</v>
      </c>
      <c r="M6200">
        <f t="shared" si="345"/>
        <v>39571</v>
      </c>
      <c r="N6200" s="37">
        <f t="shared" si="346"/>
        <v>952560</v>
      </c>
    </row>
    <row r="6201" spans="1:14" ht="25.05" x14ac:dyDescent="0.3">
      <c r="A6201" s="3">
        <v>8</v>
      </c>
      <c r="B6201" s="134" t="s">
        <v>10392</v>
      </c>
      <c r="C6201" s="4" t="s">
        <v>10393</v>
      </c>
      <c r="D6201" s="5">
        <v>45129</v>
      </c>
      <c r="E6201" s="6" t="s">
        <v>4657</v>
      </c>
      <c r="F6201" s="7">
        <v>476280</v>
      </c>
      <c r="G6201" s="6" t="s">
        <v>17</v>
      </c>
      <c r="H6201" s="7">
        <v>50009</v>
      </c>
      <c r="I6201" s="136">
        <v>2227012</v>
      </c>
      <c r="J6201" s="138" t="s">
        <v>749</v>
      </c>
      <c r="K6201" s="139"/>
      <c r="L6201" t="str">
        <f t="shared" si="344"/>
        <v>43819</v>
      </c>
      <c r="M6201">
        <f t="shared" si="345"/>
        <v>43819</v>
      </c>
      <c r="N6201" s="37">
        <f t="shared" si="346"/>
        <v>476280</v>
      </c>
    </row>
    <row r="6202" spans="1:14" ht="25.05" x14ac:dyDescent="0.3">
      <c r="A6202" s="3">
        <v>8</v>
      </c>
      <c r="B6202" s="142"/>
      <c r="C6202" s="4" t="s">
        <v>10394</v>
      </c>
      <c r="D6202" s="5">
        <v>45126</v>
      </c>
      <c r="E6202" s="6" t="s">
        <v>4649</v>
      </c>
      <c r="F6202" s="7">
        <v>572670</v>
      </c>
      <c r="G6202" s="6" t="s">
        <v>17</v>
      </c>
      <c r="H6202" s="7">
        <v>60130</v>
      </c>
      <c r="I6202" s="143"/>
      <c r="J6202" s="144"/>
      <c r="K6202" s="145"/>
      <c r="L6202" t="str">
        <f t="shared" si="344"/>
        <v>42474</v>
      </c>
      <c r="M6202">
        <f t="shared" si="345"/>
        <v>42474</v>
      </c>
      <c r="N6202" s="37">
        <f t="shared" si="346"/>
        <v>572670</v>
      </c>
    </row>
    <row r="6203" spans="1:14" ht="25.05" x14ac:dyDescent="0.3">
      <c r="A6203" s="3">
        <v>8</v>
      </c>
      <c r="B6203" s="142"/>
      <c r="C6203" s="4" t="s">
        <v>10395</v>
      </c>
      <c r="D6203" s="5">
        <v>45115</v>
      </c>
      <c r="E6203" s="6" t="s">
        <v>4657</v>
      </c>
      <c r="F6203" s="7">
        <v>476280</v>
      </c>
      <c r="G6203" s="6" t="s">
        <v>17</v>
      </c>
      <c r="H6203" s="7">
        <v>50009</v>
      </c>
      <c r="I6203" s="143"/>
      <c r="J6203" s="144"/>
      <c r="K6203" s="145"/>
      <c r="L6203" t="str">
        <f t="shared" si="344"/>
        <v>40858</v>
      </c>
      <c r="M6203">
        <f t="shared" si="345"/>
        <v>40858</v>
      </c>
      <c r="N6203" s="37">
        <f t="shared" si="346"/>
        <v>476280</v>
      </c>
    </row>
    <row r="6204" spans="1:14" ht="25.05" x14ac:dyDescent="0.3">
      <c r="A6204" s="3">
        <v>8</v>
      </c>
      <c r="B6204" s="135"/>
      <c r="C6204" s="4" t="s">
        <v>10396</v>
      </c>
      <c r="D6204" s="5">
        <v>45112</v>
      </c>
      <c r="E6204" s="6" t="s">
        <v>4649</v>
      </c>
      <c r="F6204" s="7">
        <v>963052</v>
      </c>
      <c r="G6204" s="6" t="s">
        <v>17</v>
      </c>
      <c r="H6204" s="7">
        <v>101121</v>
      </c>
      <c r="I6204" s="137"/>
      <c r="J6204" s="140"/>
      <c r="K6204" s="141"/>
      <c r="L6204" t="str">
        <f t="shared" si="344"/>
        <v>39576</v>
      </c>
      <c r="M6204">
        <f t="shared" si="345"/>
        <v>39576</v>
      </c>
      <c r="N6204" s="37">
        <f t="shared" si="346"/>
        <v>963052</v>
      </c>
    </row>
    <row r="6205" spans="1:14" ht="25.05" x14ac:dyDescent="0.3">
      <c r="A6205" s="3">
        <v>8</v>
      </c>
      <c r="B6205" s="134" t="s">
        <v>10397</v>
      </c>
      <c r="C6205" s="4" t="s">
        <v>10398</v>
      </c>
      <c r="D6205" s="5">
        <v>45113</v>
      </c>
      <c r="E6205" s="6" t="s">
        <v>4649</v>
      </c>
      <c r="F6205" s="7">
        <v>973544</v>
      </c>
      <c r="G6205" s="6" t="s">
        <v>17</v>
      </c>
      <c r="H6205" s="7">
        <v>102222</v>
      </c>
      <c r="I6205" s="136">
        <v>3890739</v>
      </c>
      <c r="J6205" s="138" t="s">
        <v>767</v>
      </c>
      <c r="K6205" s="139"/>
      <c r="L6205" t="str">
        <f t="shared" si="344"/>
        <v>40637</v>
      </c>
      <c r="M6205">
        <f t="shared" si="345"/>
        <v>40637</v>
      </c>
      <c r="N6205" s="37">
        <f t="shared" si="346"/>
        <v>973544</v>
      </c>
    </row>
    <row r="6206" spans="1:14" ht="25.05" x14ac:dyDescent="0.3">
      <c r="A6206" s="3">
        <v>8</v>
      </c>
      <c r="B6206" s="142"/>
      <c r="C6206" s="4" t="s">
        <v>10399</v>
      </c>
      <c r="D6206" s="5">
        <v>45124</v>
      </c>
      <c r="E6206" s="6" t="s">
        <v>4657</v>
      </c>
      <c r="F6206" s="7">
        <v>952560</v>
      </c>
      <c r="G6206" s="6" t="s">
        <v>17</v>
      </c>
      <c r="H6206" s="7">
        <v>100019</v>
      </c>
      <c r="I6206" s="143"/>
      <c r="J6206" s="144"/>
      <c r="K6206" s="145"/>
      <c r="L6206" t="str">
        <f t="shared" si="344"/>
        <v>42281</v>
      </c>
      <c r="M6206">
        <f t="shared" si="345"/>
        <v>42281</v>
      </c>
      <c r="N6206" s="37">
        <f t="shared" si="346"/>
        <v>952560</v>
      </c>
    </row>
    <row r="6207" spans="1:14" ht="25.05" x14ac:dyDescent="0.3">
      <c r="A6207" s="3">
        <v>8</v>
      </c>
      <c r="B6207" s="142"/>
      <c r="C6207" s="4" t="s">
        <v>10400</v>
      </c>
      <c r="D6207" s="5">
        <v>45131</v>
      </c>
      <c r="E6207" s="6" t="s">
        <v>4649</v>
      </c>
      <c r="F6207" s="7">
        <v>801738</v>
      </c>
      <c r="G6207" s="6" t="s">
        <v>17</v>
      </c>
      <c r="H6207" s="7">
        <v>84182</v>
      </c>
      <c r="I6207" s="143"/>
      <c r="J6207" s="144"/>
      <c r="K6207" s="145"/>
      <c r="L6207" t="str">
        <f t="shared" si="344"/>
        <v>43912</v>
      </c>
      <c r="M6207">
        <f t="shared" si="345"/>
        <v>43912</v>
      </c>
      <c r="N6207" s="37">
        <f t="shared" si="346"/>
        <v>801738</v>
      </c>
    </row>
    <row r="6208" spans="1:14" ht="25.05" x14ac:dyDescent="0.3">
      <c r="A6208" s="3">
        <v>8</v>
      </c>
      <c r="B6208" s="142"/>
      <c r="C6208" s="4" t="s">
        <v>10401</v>
      </c>
      <c r="D6208" s="5">
        <v>45120</v>
      </c>
      <c r="E6208" s="6" t="s">
        <v>4657</v>
      </c>
      <c r="F6208" s="7">
        <v>666792</v>
      </c>
      <c r="G6208" s="6" t="s">
        <v>17</v>
      </c>
      <c r="H6208" s="7">
        <v>70013</v>
      </c>
      <c r="I6208" s="143"/>
      <c r="J6208" s="144"/>
      <c r="K6208" s="145"/>
      <c r="L6208" t="str">
        <f t="shared" si="344"/>
        <v>42065</v>
      </c>
      <c r="M6208">
        <f t="shared" si="345"/>
        <v>42065</v>
      </c>
      <c r="N6208" s="37">
        <f t="shared" si="346"/>
        <v>666792</v>
      </c>
    </row>
    <row r="6209" spans="1:14" ht="25.05" x14ac:dyDescent="0.3">
      <c r="A6209" s="3">
        <v>8</v>
      </c>
      <c r="B6209" s="142"/>
      <c r="C6209" s="4" t="s">
        <v>10402</v>
      </c>
      <c r="D6209" s="5">
        <v>45113</v>
      </c>
      <c r="E6209" s="6" t="s">
        <v>4657</v>
      </c>
      <c r="F6209" s="7">
        <v>571536</v>
      </c>
      <c r="G6209" s="6" t="s">
        <v>17</v>
      </c>
      <c r="H6209" s="7">
        <v>60011</v>
      </c>
      <c r="I6209" s="143"/>
      <c r="J6209" s="144"/>
      <c r="K6209" s="145"/>
      <c r="L6209" t="str">
        <f t="shared" si="344"/>
        <v>40638</v>
      </c>
      <c r="M6209">
        <f t="shared" si="345"/>
        <v>40638</v>
      </c>
      <c r="N6209" s="37">
        <f t="shared" si="346"/>
        <v>571536</v>
      </c>
    </row>
    <row r="6210" spans="1:14" ht="25.05" x14ac:dyDescent="0.3">
      <c r="A6210" s="3">
        <v>8</v>
      </c>
      <c r="B6210" s="135"/>
      <c r="C6210" s="4" t="s">
        <v>10403</v>
      </c>
      <c r="D6210" s="5">
        <v>45117</v>
      </c>
      <c r="E6210" s="6" t="s">
        <v>10404</v>
      </c>
      <c r="F6210" s="7">
        <v>381024</v>
      </c>
      <c r="G6210" s="6" t="s">
        <v>17</v>
      </c>
      <c r="H6210" s="7">
        <v>40007</v>
      </c>
      <c r="I6210" s="137"/>
      <c r="J6210" s="140"/>
      <c r="K6210" s="141"/>
      <c r="L6210" t="str">
        <f t="shared" si="344"/>
        <v>40932</v>
      </c>
      <c r="M6210">
        <f t="shared" si="345"/>
        <v>40932</v>
      </c>
      <c r="N6210" s="37">
        <f t="shared" si="346"/>
        <v>381024</v>
      </c>
    </row>
    <row r="6211" spans="1:14" ht="25.05" x14ac:dyDescent="0.3">
      <c r="A6211" s="3">
        <v>8</v>
      </c>
      <c r="B6211" s="134" t="s">
        <v>10405</v>
      </c>
      <c r="C6211" s="4" t="s">
        <v>10406</v>
      </c>
      <c r="D6211" s="5">
        <v>45131</v>
      </c>
      <c r="E6211" s="6" t="s">
        <v>4657</v>
      </c>
      <c r="F6211" s="7">
        <v>1905120</v>
      </c>
      <c r="G6211" s="6" t="s">
        <v>17</v>
      </c>
      <c r="H6211" s="7">
        <v>200038</v>
      </c>
      <c r="I6211" s="136">
        <v>3428945</v>
      </c>
      <c r="J6211" s="138" t="s">
        <v>777</v>
      </c>
      <c r="K6211" s="139"/>
      <c r="L6211" t="str">
        <f t="shared" si="344"/>
        <v>43859</v>
      </c>
      <c r="M6211">
        <f t="shared" si="345"/>
        <v>43859</v>
      </c>
      <c r="N6211" s="37">
        <f t="shared" si="346"/>
        <v>1905120</v>
      </c>
    </row>
    <row r="6212" spans="1:14" ht="25.05" x14ac:dyDescent="0.3">
      <c r="A6212" s="3">
        <v>8</v>
      </c>
      <c r="B6212" s="135"/>
      <c r="C6212" s="4" t="s">
        <v>10407</v>
      </c>
      <c r="D6212" s="5">
        <v>45118</v>
      </c>
      <c r="E6212" s="6" t="s">
        <v>4649</v>
      </c>
      <c r="F6212" s="7">
        <v>1926104</v>
      </c>
      <c r="G6212" s="6" t="s">
        <v>17</v>
      </c>
      <c r="H6212" s="7">
        <v>202241</v>
      </c>
      <c r="I6212" s="137"/>
      <c r="J6212" s="140"/>
      <c r="K6212" s="141"/>
      <c r="L6212" t="str">
        <f t="shared" si="344"/>
        <v>40991</v>
      </c>
      <c r="M6212">
        <f t="shared" si="345"/>
        <v>40991</v>
      </c>
      <c r="N6212" s="37">
        <f t="shared" si="346"/>
        <v>1926104</v>
      </c>
    </row>
    <row r="6213" spans="1:14" ht="37.6" x14ac:dyDescent="0.3">
      <c r="A6213" s="3">
        <v>8</v>
      </c>
      <c r="B6213" s="8" t="s">
        <v>10408</v>
      </c>
      <c r="C6213" s="4" t="s">
        <v>10409</v>
      </c>
      <c r="D6213" s="5">
        <v>45135</v>
      </c>
      <c r="E6213" s="6" t="s">
        <v>4649</v>
      </c>
      <c r="F6213" s="7">
        <v>2336040</v>
      </c>
      <c r="G6213" s="6" t="s">
        <v>17</v>
      </c>
      <c r="H6213" s="7">
        <v>245284</v>
      </c>
      <c r="I6213" s="11">
        <v>2090756</v>
      </c>
      <c r="J6213" s="132" t="s">
        <v>1905</v>
      </c>
      <c r="K6213" s="133"/>
      <c r="L6213" t="str">
        <f t="shared" si="344"/>
        <v>45238</v>
      </c>
      <c r="M6213">
        <f t="shared" si="345"/>
        <v>45238</v>
      </c>
      <c r="N6213" s="37">
        <f t="shared" si="346"/>
        <v>2336040</v>
      </c>
    </row>
    <row r="6214" spans="1:14" ht="37.6" x14ac:dyDescent="0.3">
      <c r="A6214" s="3">
        <v>8</v>
      </c>
      <c r="B6214" s="8" t="s">
        <v>10410</v>
      </c>
      <c r="C6214" s="4" t="s">
        <v>10411</v>
      </c>
      <c r="D6214" s="5">
        <v>45115</v>
      </c>
      <c r="E6214" s="6" t="s">
        <v>4657</v>
      </c>
      <c r="F6214" s="7">
        <v>476280</v>
      </c>
      <c r="G6214" s="6" t="s">
        <v>17</v>
      </c>
      <c r="H6214" s="7">
        <v>50009</v>
      </c>
      <c r="I6214" s="11">
        <v>426271</v>
      </c>
      <c r="J6214" s="132" t="s">
        <v>7148</v>
      </c>
      <c r="K6214" s="133"/>
      <c r="L6214" t="str">
        <f t="shared" si="344"/>
        <v>40864</v>
      </c>
      <c r="M6214">
        <f t="shared" si="345"/>
        <v>40864</v>
      </c>
      <c r="N6214" s="37">
        <f t="shared" si="346"/>
        <v>476280</v>
      </c>
    </row>
    <row r="6215" spans="1:14" ht="37.6" x14ac:dyDescent="0.3">
      <c r="A6215" s="3">
        <v>8</v>
      </c>
      <c r="B6215" s="8" t="s">
        <v>10412</v>
      </c>
      <c r="C6215" s="4" t="s">
        <v>10413</v>
      </c>
      <c r="D6215" s="5">
        <v>45117</v>
      </c>
      <c r="E6215" s="6" t="s">
        <v>4649</v>
      </c>
      <c r="F6215" s="7">
        <v>2899649</v>
      </c>
      <c r="G6215" s="6" t="s">
        <v>17</v>
      </c>
      <c r="H6215" s="7">
        <v>304463</v>
      </c>
      <c r="I6215" s="11">
        <v>2595186</v>
      </c>
      <c r="J6215" s="132" t="s">
        <v>788</v>
      </c>
      <c r="K6215" s="133"/>
      <c r="L6215" t="str">
        <f t="shared" ref="L6215:L6278" si="347">+RIGHT(C6215,5)</f>
        <v>40898</v>
      </c>
      <c r="M6215">
        <f t="shared" ref="M6215:M6278" si="348">+L6215*1</f>
        <v>40898</v>
      </c>
      <c r="N6215" s="37">
        <f t="shared" si="346"/>
        <v>2899649</v>
      </c>
    </row>
    <row r="6216" spans="1:14" ht="37.6" x14ac:dyDescent="0.3">
      <c r="A6216" s="3">
        <v>8</v>
      </c>
      <c r="B6216" s="8" t="s">
        <v>10414</v>
      </c>
      <c r="C6216" s="4" t="s">
        <v>10415</v>
      </c>
      <c r="D6216" s="5">
        <v>45118</v>
      </c>
      <c r="E6216" s="6" t="s">
        <v>4649</v>
      </c>
      <c r="F6216" s="7">
        <v>963052</v>
      </c>
      <c r="G6216" s="6" t="s">
        <v>17</v>
      </c>
      <c r="H6216" s="7">
        <v>101120</v>
      </c>
      <c r="I6216" s="11">
        <v>861932</v>
      </c>
      <c r="J6216" s="132" t="s">
        <v>802</v>
      </c>
      <c r="K6216" s="133"/>
      <c r="L6216" t="str">
        <f t="shared" si="347"/>
        <v>40970</v>
      </c>
      <c r="M6216">
        <f t="shared" si="348"/>
        <v>40970</v>
      </c>
      <c r="N6216" s="37">
        <f t="shared" si="346"/>
        <v>963052</v>
      </c>
    </row>
    <row r="6217" spans="1:14" ht="25.05" x14ac:dyDescent="0.3">
      <c r="A6217" s="3">
        <v>8</v>
      </c>
      <c r="B6217" s="134" t="s">
        <v>10416</v>
      </c>
      <c r="C6217" s="4" t="s">
        <v>10417</v>
      </c>
      <c r="D6217" s="5">
        <v>45131</v>
      </c>
      <c r="E6217" s="6" t="s">
        <v>4649</v>
      </c>
      <c r="F6217" s="7">
        <v>1145340</v>
      </c>
      <c r="G6217" s="6" t="s">
        <v>17</v>
      </c>
      <c r="H6217" s="7">
        <v>120261</v>
      </c>
      <c r="I6217" s="136">
        <v>2303891</v>
      </c>
      <c r="J6217" s="138" t="s">
        <v>807</v>
      </c>
      <c r="K6217" s="139"/>
      <c r="L6217" t="str">
        <f t="shared" si="347"/>
        <v>43911</v>
      </c>
      <c r="M6217">
        <f t="shared" si="348"/>
        <v>43911</v>
      </c>
      <c r="N6217" s="37">
        <f t="shared" si="346"/>
        <v>1145340</v>
      </c>
    </row>
    <row r="6218" spans="1:14" ht="25.05" x14ac:dyDescent="0.3">
      <c r="A6218" s="3">
        <v>8</v>
      </c>
      <c r="B6218" s="142"/>
      <c r="C6218" s="4" t="s">
        <v>10418</v>
      </c>
      <c r="D6218" s="5">
        <v>45117</v>
      </c>
      <c r="E6218" s="6" t="s">
        <v>4657</v>
      </c>
      <c r="F6218" s="7">
        <v>476280</v>
      </c>
      <c r="G6218" s="6" t="s">
        <v>17</v>
      </c>
      <c r="H6218" s="7">
        <v>50009</v>
      </c>
      <c r="I6218" s="143"/>
      <c r="J6218" s="144"/>
      <c r="K6218" s="145"/>
      <c r="L6218" t="str">
        <f t="shared" si="347"/>
        <v>40929</v>
      </c>
      <c r="M6218">
        <f t="shared" si="348"/>
        <v>40929</v>
      </c>
      <c r="N6218" s="37">
        <f t="shared" si="346"/>
        <v>476280</v>
      </c>
    </row>
    <row r="6219" spans="1:14" ht="25.05" x14ac:dyDescent="0.3">
      <c r="A6219" s="3">
        <v>8</v>
      </c>
      <c r="B6219" s="135"/>
      <c r="C6219" s="4" t="s">
        <v>10419</v>
      </c>
      <c r="D6219" s="5">
        <v>45117</v>
      </c>
      <c r="E6219" s="6" t="s">
        <v>4657</v>
      </c>
      <c r="F6219" s="7">
        <v>952560</v>
      </c>
      <c r="G6219" s="6" t="s">
        <v>17</v>
      </c>
      <c r="H6219" s="7">
        <v>100019</v>
      </c>
      <c r="I6219" s="137"/>
      <c r="J6219" s="140"/>
      <c r="K6219" s="141"/>
      <c r="L6219" t="str">
        <f t="shared" si="347"/>
        <v>40928</v>
      </c>
      <c r="M6219">
        <f t="shared" si="348"/>
        <v>40928</v>
      </c>
      <c r="N6219" s="37">
        <f t="shared" si="346"/>
        <v>952560</v>
      </c>
    </row>
    <row r="6220" spans="1:14" ht="25.05" x14ac:dyDescent="0.3">
      <c r="A6220" s="3">
        <v>8</v>
      </c>
      <c r="B6220" s="134" t="s">
        <v>10420</v>
      </c>
      <c r="C6220" s="4" t="s">
        <v>10421</v>
      </c>
      <c r="D6220" s="5">
        <v>45132</v>
      </c>
      <c r="E6220" s="6" t="s">
        <v>4649</v>
      </c>
      <c r="F6220" s="7">
        <v>1145340</v>
      </c>
      <c r="G6220" s="6" t="s">
        <v>17</v>
      </c>
      <c r="H6220" s="7">
        <v>120261</v>
      </c>
      <c r="I6220" s="136">
        <v>1993578</v>
      </c>
      <c r="J6220" s="138" t="s">
        <v>820</v>
      </c>
      <c r="K6220" s="139"/>
      <c r="L6220" t="str">
        <f t="shared" si="347"/>
        <v>43963</v>
      </c>
      <c r="M6220">
        <f t="shared" si="348"/>
        <v>43963</v>
      </c>
      <c r="N6220" s="37">
        <f t="shared" si="346"/>
        <v>1145340</v>
      </c>
    </row>
    <row r="6221" spans="1:14" ht="25.05" x14ac:dyDescent="0.3">
      <c r="A6221" s="3">
        <v>8</v>
      </c>
      <c r="B6221" s="142"/>
      <c r="C6221" s="4" t="s">
        <v>10422</v>
      </c>
      <c r="D6221" s="5">
        <v>45135</v>
      </c>
      <c r="E6221" s="6" t="s">
        <v>4657</v>
      </c>
      <c r="F6221" s="7">
        <v>595350</v>
      </c>
      <c r="G6221" s="6" t="s">
        <v>17</v>
      </c>
      <c r="H6221" s="7">
        <v>62512</v>
      </c>
      <c r="I6221" s="143"/>
      <c r="J6221" s="144"/>
      <c r="K6221" s="145"/>
      <c r="L6221" t="str">
        <f t="shared" si="347"/>
        <v>45100</v>
      </c>
      <c r="M6221">
        <f t="shared" si="348"/>
        <v>45100</v>
      </c>
      <c r="N6221" s="37">
        <f t="shared" si="346"/>
        <v>595350</v>
      </c>
    </row>
    <row r="6222" spans="1:14" ht="25.05" x14ac:dyDescent="0.3">
      <c r="A6222" s="3">
        <v>8</v>
      </c>
      <c r="B6222" s="135"/>
      <c r="C6222" s="4" t="s">
        <v>10423</v>
      </c>
      <c r="D6222" s="5">
        <v>45118</v>
      </c>
      <c r="E6222" s="6" t="s">
        <v>4649</v>
      </c>
      <c r="F6222" s="7">
        <v>486772</v>
      </c>
      <c r="G6222" s="6" t="s">
        <v>17</v>
      </c>
      <c r="H6222" s="7">
        <v>51111</v>
      </c>
      <c r="I6222" s="137"/>
      <c r="J6222" s="140"/>
      <c r="K6222" s="141"/>
      <c r="L6222" t="str">
        <f t="shared" si="347"/>
        <v>40993</v>
      </c>
      <c r="M6222">
        <f t="shared" si="348"/>
        <v>40993</v>
      </c>
      <c r="N6222" s="37">
        <f t="shared" si="346"/>
        <v>486772</v>
      </c>
    </row>
    <row r="6223" spans="1:14" ht="37.6" x14ac:dyDescent="0.3">
      <c r="A6223" s="3">
        <v>8</v>
      </c>
      <c r="B6223" s="8" t="s">
        <v>10424</v>
      </c>
      <c r="C6223" s="4" t="s">
        <v>10425</v>
      </c>
      <c r="D6223" s="5">
        <v>45087</v>
      </c>
      <c r="E6223" s="6" t="s">
        <v>4649</v>
      </c>
      <c r="F6223" s="7">
        <v>495787</v>
      </c>
      <c r="G6223" s="6" t="s">
        <v>17</v>
      </c>
      <c r="H6223" s="7">
        <v>52058</v>
      </c>
      <c r="I6223" s="11">
        <v>443729</v>
      </c>
      <c r="J6223" s="132" t="s">
        <v>837</v>
      </c>
      <c r="K6223" s="133"/>
      <c r="L6223" t="str">
        <f t="shared" si="347"/>
        <v>34545</v>
      </c>
      <c r="M6223">
        <f t="shared" si="348"/>
        <v>34545</v>
      </c>
      <c r="N6223" s="37">
        <f t="shared" si="346"/>
        <v>495787</v>
      </c>
    </row>
    <row r="6224" spans="1:14" ht="25.05" x14ac:dyDescent="0.3">
      <c r="A6224" s="3">
        <v>8</v>
      </c>
      <c r="B6224" s="134" t="s">
        <v>10426</v>
      </c>
      <c r="C6224" s="4" t="s">
        <v>10427</v>
      </c>
      <c r="D6224" s="5">
        <v>45112</v>
      </c>
      <c r="E6224" s="6" t="s">
        <v>4657</v>
      </c>
      <c r="F6224" s="7">
        <v>476280</v>
      </c>
      <c r="G6224" s="6" t="s">
        <v>17</v>
      </c>
      <c r="H6224" s="7">
        <v>50009</v>
      </c>
      <c r="I6224" s="136">
        <v>2983894</v>
      </c>
      <c r="J6224" s="138" t="s">
        <v>837</v>
      </c>
      <c r="K6224" s="139"/>
      <c r="L6224" t="str">
        <f t="shared" si="347"/>
        <v>39466</v>
      </c>
      <c r="M6224">
        <f t="shared" si="348"/>
        <v>39466</v>
      </c>
      <c r="N6224" s="37">
        <f t="shared" si="346"/>
        <v>476280</v>
      </c>
    </row>
    <row r="6225" spans="1:14" ht="25.05" x14ac:dyDescent="0.3">
      <c r="A6225" s="3">
        <v>8</v>
      </c>
      <c r="B6225" s="142"/>
      <c r="C6225" s="4" t="s">
        <v>10428</v>
      </c>
      <c r="D6225" s="5">
        <v>45112</v>
      </c>
      <c r="E6225" s="6" t="s">
        <v>4657</v>
      </c>
      <c r="F6225" s="7">
        <v>952560</v>
      </c>
      <c r="G6225" s="6" t="s">
        <v>17</v>
      </c>
      <c r="H6225" s="7">
        <v>100019</v>
      </c>
      <c r="I6225" s="143"/>
      <c r="J6225" s="144"/>
      <c r="K6225" s="145"/>
      <c r="L6225" t="str">
        <f t="shared" si="347"/>
        <v>39467</v>
      </c>
      <c r="M6225">
        <f t="shared" si="348"/>
        <v>39467</v>
      </c>
      <c r="N6225" s="37">
        <f t="shared" si="346"/>
        <v>952560</v>
      </c>
    </row>
    <row r="6226" spans="1:14" ht="25.05" x14ac:dyDescent="0.3">
      <c r="A6226" s="3">
        <v>8</v>
      </c>
      <c r="B6226" s="142"/>
      <c r="C6226" s="4" t="s">
        <v>10429</v>
      </c>
      <c r="D6226" s="5">
        <v>45110</v>
      </c>
      <c r="E6226" s="6" t="s">
        <v>4657</v>
      </c>
      <c r="F6226" s="7">
        <v>952560</v>
      </c>
      <c r="G6226" s="6" t="s">
        <v>17</v>
      </c>
      <c r="H6226" s="7">
        <v>100019</v>
      </c>
      <c r="I6226" s="143"/>
      <c r="J6226" s="144"/>
      <c r="K6226" s="145"/>
      <c r="L6226" t="str">
        <f t="shared" si="347"/>
        <v>39355</v>
      </c>
      <c r="M6226">
        <f t="shared" si="348"/>
        <v>39355</v>
      </c>
      <c r="N6226" s="37">
        <f t="shared" si="346"/>
        <v>952560</v>
      </c>
    </row>
    <row r="6227" spans="1:14" ht="25.05" x14ac:dyDescent="0.3">
      <c r="A6227" s="3">
        <v>8</v>
      </c>
      <c r="B6227" s="135"/>
      <c r="C6227" s="4" t="s">
        <v>10430</v>
      </c>
      <c r="D6227" s="5">
        <v>45112</v>
      </c>
      <c r="E6227" s="6" t="s">
        <v>4657</v>
      </c>
      <c r="F6227" s="7">
        <v>952560</v>
      </c>
      <c r="G6227" s="6" t="s">
        <v>17</v>
      </c>
      <c r="H6227" s="7">
        <v>100019</v>
      </c>
      <c r="I6227" s="137"/>
      <c r="J6227" s="140"/>
      <c r="K6227" s="141"/>
      <c r="L6227" t="str">
        <f t="shared" si="347"/>
        <v>39465</v>
      </c>
      <c r="M6227">
        <f t="shared" si="348"/>
        <v>39465</v>
      </c>
      <c r="N6227" s="37">
        <f t="shared" si="346"/>
        <v>952560</v>
      </c>
    </row>
    <row r="6228" spans="1:14" ht="37.6" x14ac:dyDescent="0.3">
      <c r="A6228" s="3">
        <v>8</v>
      </c>
      <c r="B6228" s="8" t="s">
        <v>10431</v>
      </c>
      <c r="C6228" s="4" t="s">
        <v>10432</v>
      </c>
      <c r="D6228" s="5">
        <v>45126</v>
      </c>
      <c r="E6228" s="6" t="s">
        <v>4649</v>
      </c>
      <c r="F6228" s="7">
        <v>3050460</v>
      </c>
      <c r="G6228" s="6" t="s">
        <v>17</v>
      </c>
      <c r="H6228" s="7">
        <v>320298</v>
      </c>
      <c r="I6228" s="11">
        <v>2730162</v>
      </c>
      <c r="J6228" s="132" t="s">
        <v>5097</v>
      </c>
      <c r="K6228" s="133"/>
      <c r="L6228" t="str">
        <f t="shared" si="347"/>
        <v>42406</v>
      </c>
      <c r="M6228">
        <f t="shared" si="348"/>
        <v>42406</v>
      </c>
      <c r="N6228" s="37">
        <f t="shared" si="346"/>
        <v>3050460</v>
      </c>
    </row>
    <row r="6229" spans="1:14" ht="25.05" x14ac:dyDescent="0.3">
      <c r="A6229" s="3">
        <v>8</v>
      </c>
      <c r="B6229" s="134" t="s">
        <v>10433</v>
      </c>
      <c r="C6229" s="4" t="s">
        <v>10434</v>
      </c>
      <c r="D6229" s="5">
        <v>45108</v>
      </c>
      <c r="E6229" s="6" t="s">
        <v>4657</v>
      </c>
      <c r="F6229" s="7">
        <v>595350</v>
      </c>
      <c r="G6229" s="6" t="s">
        <v>17</v>
      </c>
      <c r="H6229" s="7">
        <v>62512</v>
      </c>
      <c r="I6229" s="136">
        <v>3621782</v>
      </c>
      <c r="J6229" s="138" t="s">
        <v>886</v>
      </c>
      <c r="K6229" s="139"/>
      <c r="L6229" t="str">
        <f t="shared" si="347"/>
        <v>39235</v>
      </c>
      <c r="M6229">
        <f t="shared" si="348"/>
        <v>39235</v>
      </c>
      <c r="N6229" s="37">
        <f t="shared" si="346"/>
        <v>595350</v>
      </c>
    </row>
    <row r="6230" spans="1:14" ht="25.05" x14ac:dyDescent="0.3">
      <c r="A6230" s="3">
        <v>8</v>
      </c>
      <c r="B6230" s="142"/>
      <c r="C6230" s="4" t="s">
        <v>10435</v>
      </c>
      <c r="D6230" s="5">
        <v>45119</v>
      </c>
      <c r="E6230" s="6" t="s">
        <v>4649</v>
      </c>
      <c r="F6230" s="7">
        <v>963052</v>
      </c>
      <c r="G6230" s="6" t="s">
        <v>17</v>
      </c>
      <c r="H6230" s="7">
        <v>101121</v>
      </c>
      <c r="I6230" s="143"/>
      <c r="J6230" s="144"/>
      <c r="K6230" s="145"/>
      <c r="L6230" t="str">
        <f t="shared" si="347"/>
        <v>41551</v>
      </c>
      <c r="M6230">
        <f t="shared" si="348"/>
        <v>41551</v>
      </c>
      <c r="N6230" s="37">
        <f t="shared" si="346"/>
        <v>963052</v>
      </c>
    </row>
    <row r="6231" spans="1:14" ht="25.05" x14ac:dyDescent="0.3">
      <c r="A6231" s="3">
        <v>8</v>
      </c>
      <c r="B6231" s="142"/>
      <c r="C6231" s="4" t="s">
        <v>10436</v>
      </c>
      <c r="D6231" s="5">
        <v>45114</v>
      </c>
      <c r="E6231" s="6" t="s">
        <v>4649</v>
      </c>
      <c r="F6231" s="7">
        <v>963052</v>
      </c>
      <c r="G6231" s="6" t="s">
        <v>17</v>
      </c>
      <c r="H6231" s="7">
        <v>101121</v>
      </c>
      <c r="I6231" s="143"/>
      <c r="J6231" s="144"/>
      <c r="K6231" s="145"/>
      <c r="L6231" t="str">
        <f t="shared" si="347"/>
        <v>40730</v>
      </c>
      <c r="M6231">
        <f t="shared" si="348"/>
        <v>40730</v>
      </c>
      <c r="N6231" s="37">
        <f t="shared" si="346"/>
        <v>963052</v>
      </c>
    </row>
    <row r="6232" spans="1:14" ht="25.05" x14ac:dyDescent="0.3">
      <c r="A6232" s="3">
        <v>8</v>
      </c>
      <c r="B6232" s="142"/>
      <c r="C6232" s="4" t="s">
        <v>10437</v>
      </c>
      <c r="D6232" s="5">
        <v>45114</v>
      </c>
      <c r="E6232" s="6" t="s">
        <v>4657</v>
      </c>
      <c r="F6232" s="7">
        <v>476280</v>
      </c>
      <c r="G6232" s="6" t="s">
        <v>17</v>
      </c>
      <c r="H6232" s="7">
        <v>50009</v>
      </c>
      <c r="I6232" s="143"/>
      <c r="J6232" s="144"/>
      <c r="K6232" s="145"/>
      <c r="L6232" t="str">
        <f t="shared" si="347"/>
        <v>40731</v>
      </c>
      <c r="M6232">
        <f t="shared" si="348"/>
        <v>40731</v>
      </c>
      <c r="N6232" s="37">
        <f t="shared" si="346"/>
        <v>476280</v>
      </c>
    </row>
    <row r="6233" spans="1:14" ht="25.05" x14ac:dyDescent="0.3">
      <c r="A6233" s="3">
        <v>8</v>
      </c>
      <c r="B6233" s="142"/>
      <c r="C6233" s="4" t="s">
        <v>10438</v>
      </c>
      <c r="D6233" s="5">
        <v>45126</v>
      </c>
      <c r="E6233" s="6" t="s">
        <v>4657</v>
      </c>
      <c r="F6233" s="7">
        <v>476280</v>
      </c>
      <c r="G6233" s="6" t="s">
        <v>17</v>
      </c>
      <c r="H6233" s="7">
        <v>50009</v>
      </c>
      <c r="I6233" s="143"/>
      <c r="J6233" s="144"/>
      <c r="K6233" s="145"/>
      <c r="L6233" t="str">
        <f t="shared" si="347"/>
        <v>42475</v>
      </c>
      <c r="M6233">
        <f t="shared" si="348"/>
        <v>42475</v>
      </c>
      <c r="N6233" s="37">
        <f t="shared" si="346"/>
        <v>476280</v>
      </c>
    </row>
    <row r="6234" spans="1:14" ht="25.05" x14ac:dyDescent="0.3">
      <c r="A6234" s="3">
        <v>8</v>
      </c>
      <c r="B6234" s="135"/>
      <c r="C6234" s="4" t="s">
        <v>10439</v>
      </c>
      <c r="D6234" s="5">
        <v>45133</v>
      </c>
      <c r="E6234" s="6" t="s">
        <v>4649</v>
      </c>
      <c r="F6234" s="7">
        <v>572670</v>
      </c>
      <c r="G6234" s="6" t="s">
        <v>17</v>
      </c>
      <c r="H6234" s="7">
        <v>60130</v>
      </c>
      <c r="I6234" s="137"/>
      <c r="J6234" s="140"/>
      <c r="K6234" s="141"/>
      <c r="L6234" t="str">
        <f t="shared" si="347"/>
        <v>44066</v>
      </c>
      <c r="M6234">
        <f t="shared" si="348"/>
        <v>44066</v>
      </c>
      <c r="N6234" s="37">
        <f t="shared" si="346"/>
        <v>572670</v>
      </c>
    </row>
    <row r="6235" spans="1:14" ht="25.05" x14ac:dyDescent="0.3">
      <c r="A6235" s="3">
        <v>8</v>
      </c>
      <c r="B6235" s="134" t="s">
        <v>10440</v>
      </c>
      <c r="C6235" s="4" t="s">
        <v>10441</v>
      </c>
      <c r="D6235" s="5">
        <v>45133</v>
      </c>
      <c r="E6235" s="6" t="s">
        <v>4649</v>
      </c>
      <c r="F6235" s="7">
        <v>1145340</v>
      </c>
      <c r="G6235" s="6" t="s">
        <v>17</v>
      </c>
      <c r="H6235" s="7">
        <v>120261</v>
      </c>
      <c r="I6235" s="136">
        <v>1451350</v>
      </c>
      <c r="J6235" s="138" t="s">
        <v>898</v>
      </c>
      <c r="K6235" s="139"/>
      <c r="L6235" t="str">
        <f t="shared" si="347"/>
        <v>44065</v>
      </c>
      <c r="M6235">
        <f t="shared" si="348"/>
        <v>44065</v>
      </c>
      <c r="N6235" s="37">
        <f t="shared" si="346"/>
        <v>1145340</v>
      </c>
    </row>
    <row r="6236" spans="1:14" ht="25.05" x14ac:dyDescent="0.3">
      <c r="A6236" s="3">
        <v>8</v>
      </c>
      <c r="B6236" s="135"/>
      <c r="C6236" s="4" t="s">
        <v>10442</v>
      </c>
      <c r="D6236" s="5">
        <v>45112</v>
      </c>
      <c r="E6236" s="6" t="s">
        <v>4657</v>
      </c>
      <c r="F6236" s="7">
        <v>476280</v>
      </c>
      <c r="G6236" s="6" t="s">
        <v>17</v>
      </c>
      <c r="H6236" s="7">
        <v>50009</v>
      </c>
      <c r="I6236" s="137"/>
      <c r="J6236" s="140"/>
      <c r="K6236" s="141"/>
      <c r="L6236" t="str">
        <f t="shared" si="347"/>
        <v>39573</v>
      </c>
      <c r="M6236">
        <f t="shared" si="348"/>
        <v>39573</v>
      </c>
      <c r="N6236" s="37">
        <f t="shared" si="346"/>
        <v>476280</v>
      </c>
    </row>
    <row r="6237" spans="1:14" ht="37.6" x14ac:dyDescent="0.3">
      <c r="A6237" s="3">
        <v>8</v>
      </c>
      <c r="B6237" s="8" t="s">
        <v>10443</v>
      </c>
      <c r="C6237" s="4" t="s">
        <v>10444</v>
      </c>
      <c r="D6237" s="5">
        <v>45118</v>
      </c>
      <c r="E6237" s="6" t="s">
        <v>4657</v>
      </c>
      <c r="F6237" s="7">
        <v>476280</v>
      </c>
      <c r="G6237" s="6" t="s">
        <v>17</v>
      </c>
      <c r="H6237" s="7">
        <v>50009</v>
      </c>
      <c r="I6237" s="11">
        <v>426271</v>
      </c>
      <c r="J6237" s="132" t="s">
        <v>917</v>
      </c>
      <c r="K6237" s="133"/>
      <c r="L6237" t="str">
        <f t="shared" si="347"/>
        <v>41027</v>
      </c>
      <c r="M6237">
        <f t="shared" si="348"/>
        <v>41027</v>
      </c>
      <c r="N6237" s="37">
        <f t="shared" si="346"/>
        <v>476280</v>
      </c>
    </row>
    <row r="6238" spans="1:14" ht="25.05" x14ac:dyDescent="0.3">
      <c r="A6238" s="3">
        <v>8</v>
      </c>
      <c r="B6238" s="134" t="s">
        <v>10445</v>
      </c>
      <c r="C6238" s="4" t="s">
        <v>10446</v>
      </c>
      <c r="D6238" s="5">
        <v>45120</v>
      </c>
      <c r="E6238" s="6" t="s">
        <v>4649</v>
      </c>
      <c r="F6238" s="7">
        <v>2412877</v>
      </c>
      <c r="G6238" s="6" t="s">
        <v>17</v>
      </c>
      <c r="H6238" s="7">
        <v>253352</v>
      </c>
      <c r="I6238" s="136">
        <v>4463416</v>
      </c>
      <c r="J6238" s="138" t="s">
        <v>8291</v>
      </c>
      <c r="K6238" s="139"/>
      <c r="L6238" t="str">
        <f t="shared" si="347"/>
        <v>41837</v>
      </c>
      <c r="M6238">
        <f t="shared" si="348"/>
        <v>41837</v>
      </c>
      <c r="N6238" s="37">
        <f t="shared" si="346"/>
        <v>2412877</v>
      </c>
    </row>
    <row r="6239" spans="1:14" ht="25.05" x14ac:dyDescent="0.3">
      <c r="A6239" s="3">
        <v>8</v>
      </c>
      <c r="B6239" s="135"/>
      <c r="C6239" s="4" t="s">
        <v>10447</v>
      </c>
      <c r="D6239" s="5">
        <v>45134</v>
      </c>
      <c r="E6239" s="6" t="s">
        <v>4649</v>
      </c>
      <c r="F6239" s="7">
        <v>2574180</v>
      </c>
      <c r="G6239" s="6" t="s">
        <v>17</v>
      </c>
      <c r="H6239" s="7">
        <v>270289</v>
      </c>
      <c r="I6239" s="137"/>
      <c r="J6239" s="140"/>
      <c r="K6239" s="141"/>
      <c r="L6239" t="str">
        <f t="shared" si="347"/>
        <v>44497</v>
      </c>
      <c r="M6239">
        <f t="shared" si="348"/>
        <v>44497</v>
      </c>
      <c r="N6239" s="37">
        <f t="shared" si="346"/>
        <v>2574180</v>
      </c>
    </row>
    <row r="6240" spans="1:14" ht="25.05" x14ac:dyDescent="0.3">
      <c r="A6240" s="3">
        <v>8</v>
      </c>
      <c r="B6240" s="134" t="s">
        <v>10448</v>
      </c>
      <c r="C6240" s="4" t="s">
        <v>10449</v>
      </c>
      <c r="D6240" s="5">
        <v>45117</v>
      </c>
      <c r="E6240" s="6" t="s">
        <v>4649</v>
      </c>
      <c r="F6240" s="7">
        <v>973544</v>
      </c>
      <c r="G6240" s="6" t="s">
        <v>17</v>
      </c>
      <c r="H6240" s="7">
        <v>102222</v>
      </c>
      <c r="I6240" s="136">
        <v>2255183</v>
      </c>
      <c r="J6240" s="138" t="s">
        <v>8316</v>
      </c>
      <c r="K6240" s="139"/>
      <c r="L6240" t="str">
        <f t="shared" si="347"/>
        <v>40925</v>
      </c>
      <c r="M6240">
        <f t="shared" si="348"/>
        <v>40925</v>
      </c>
      <c r="N6240" s="37">
        <f t="shared" si="346"/>
        <v>973544</v>
      </c>
    </row>
    <row r="6241" spans="1:14" ht="25.05" x14ac:dyDescent="0.3">
      <c r="A6241" s="3">
        <v>8</v>
      </c>
      <c r="B6241" s="142"/>
      <c r="C6241" s="4" t="s">
        <v>10450</v>
      </c>
      <c r="D6241" s="5">
        <v>45110</v>
      </c>
      <c r="E6241" s="6" t="s">
        <v>4649</v>
      </c>
      <c r="F6241" s="7">
        <v>973544</v>
      </c>
      <c r="G6241" s="6" t="s">
        <v>17</v>
      </c>
      <c r="H6241" s="7">
        <v>102222</v>
      </c>
      <c r="I6241" s="143"/>
      <c r="J6241" s="144"/>
      <c r="K6241" s="145"/>
      <c r="L6241" t="str">
        <f t="shared" si="347"/>
        <v>39360</v>
      </c>
      <c r="M6241">
        <f t="shared" si="348"/>
        <v>39360</v>
      </c>
      <c r="N6241" s="37">
        <f t="shared" si="346"/>
        <v>973544</v>
      </c>
    </row>
    <row r="6242" spans="1:14" ht="25.05" x14ac:dyDescent="0.3">
      <c r="A6242" s="3">
        <v>8</v>
      </c>
      <c r="B6242" s="135"/>
      <c r="C6242" s="4" t="s">
        <v>10451</v>
      </c>
      <c r="D6242" s="5">
        <v>45131</v>
      </c>
      <c r="E6242" s="6" t="s">
        <v>4649</v>
      </c>
      <c r="F6242" s="7">
        <v>572670</v>
      </c>
      <c r="G6242" s="6" t="s">
        <v>17</v>
      </c>
      <c r="H6242" s="7">
        <v>60130</v>
      </c>
      <c r="I6242" s="137"/>
      <c r="J6242" s="140"/>
      <c r="K6242" s="141"/>
      <c r="L6242" t="str">
        <f t="shared" si="347"/>
        <v>43910</v>
      </c>
      <c r="M6242">
        <f t="shared" si="348"/>
        <v>43910</v>
      </c>
      <c r="N6242" s="37">
        <f t="shared" si="346"/>
        <v>572670</v>
      </c>
    </row>
    <row r="6243" spans="1:14" ht="25.05" x14ac:dyDescent="0.3">
      <c r="A6243" s="3">
        <v>8</v>
      </c>
      <c r="B6243" s="134" t="s">
        <v>10452</v>
      </c>
      <c r="C6243" s="4" t="s">
        <v>10453</v>
      </c>
      <c r="D6243" s="5">
        <v>45112</v>
      </c>
      <c r="E6243" s="6" t="s">
        <v>4657</v>
      </c>
      <c r="F6243" s="7">
        <v>476280</v>
      </c>
      <c r="G6243" s="6" t="s">
        <v>17</v>
      </c>
      <c r="H6243" s="7">
        <v>50009</v>
      </c>
      <c r="I6243" s="136">
        <v>3610874</v>
      </c>
      <c r="J6243" s="138" t="s">
        <v>5135</v>
      </c>
      <c r="K6243" s="139"/>
      <c r="L6243" t="str">
        <f t="shared" si="347"/>
        <v>39575</v>
      </c>
      <c r="M6243">
        <f t="shared" si="348"/>
        <v>39575</v>
      </c>
      <c r="N6243" s="37">
        <f t="shared" si="346"/>
        <v>476280</v>
      </c>
    </row>
    <row r="6244" spans="1:14" ht="25.05" x14ac:dyDescent="0.3">
      <c r="A6244" s="3">
        <v>8</v>
      </c>
      <c r="B6244" s="142"/>
      <c r="C6244" s="4" t="s">
        <v>10454</v>
      </c>
      <c r="D6244" s="5">
        <v>45126</v>
      </c>
      <c r="E6244" s="6" t="s">
        <v>4649</v>
      </c>
      <c r="F6244" s="7">
        <v>2097900</v>
      </c>
      <c r="G6244" s="6" t="s">
        <v>17</v>
      </c>
      <c r="H6244" s="7">
        <v>220279</v>
      </c>
      <c r="I6244" s="143"/>
      <c r="J6244" s="144"/>
      <c r="K6244" s="145"/>
      <c r="L6244" t="str">
        <f t="shared" si="347"/>
        <v>42467</v>
      </c>
      <c r="M6244">
        <f t="shared" si="348"/>
        <v>42467</v>
      </c>
      <c r="N6244" s="37">
        <f t="shared" si="346"/>
        <v>2097900</v>
      </c>
    </row>
    <row r="6245" spans="1:14" ht="25.05" x14ac:dyDescent="0.3">
      <c r="A6245" s="3">
        <v>8</v>
      </c>
      <c r="B6245" s="142"/>
      <c r="C6245" s="4" t="s">
        <v>10455</v>
      </c>
      <c r="D6245" s="5">
        <v>45119</v>
      </c>
      <c r="E6245" s="6" t="s">
        <v>4649</v>
      </c>
      <c r="F6245" s="7">
        <v>486772</v>
      </c>
      <c r="G6245" s="6" t="s">
        <v>17</v>
      </c>
      <c r="H6245" s="7">
        <v>51111</v>
      </c>
      <c r="I6245" s="143"/>
      <c r="J6245" s="144"/>
      <c r="K6245" s="145"/>
      <c r="L6245" t="str">
        <f t="shared" si="347"/>
        <v>41561</v>
      </c>
      <c r="M6245">
        <f t="shared" si="348"/>
        <v>41561</v>
      </c>
      <c r="N6245" s="37">
        <f t="shared" si="346"/>
        <v>486772</v>
      </c>
    </row>
    <row r="6246" spans="1:14" ht="25.05" x14ac:dyDescent="0.3">
      <c r="A6246" s="3">
        <v>8</v>
      </c>
      <c r="B6246" s="135"/>
      <c r="C6246" s="4" t="s">
        <v>10456</v>
      </c>
      <c r="D6246" s="5">
        <v>45112</v>
      </c>
      <c r="E6246" s="6" t="s">
        <v>4649</v>
      </c>
      <c r="F6246" s="7">
        <v>973544</v>
      </c>
      <c r="G6246" s="6" t="s">
        <v>17</v>
      </c>
      <c r="H6246" s="7">
        <v>102222</v>
      </c>
      <c r="I6246" s="137"/>
      <c r="J6246" s="140"/>
      <c r="K6246" s="141"/>
      <c r="L6246" t="str">
        <f t="shared" si="347"/>
        <v>39574</v>
      </c>
      <c r="M6246">
        <f t="shared" si="348"/>
        <v>39574</v>
      </c>
      <c r="N6246" s="37">
        <f t="shared" si="346"/>
        <v>973544</v>
      </c>
    </row>
    <row r="6247" spans="1:14" ht="37.6" x14ac:dyDescent="0.3">
      <c r="A6247" s="3">
        <v>8</v>
      </c>
      <c r="B6247" s="8" t="s">
        <v>10457</v>
      </c>
      <c r="C6247" s="4" t="s">
        <v>10458</v>
      </c>
      <c r="D6247" s="5">
        <v>45118</v>
      </c>
      <c r="E6247" s="6" t="s">
        <v>4657</v>
      </c>
      <c r="F6247" s="7">
        <v>952560</v>
      </c>
      <c r="G6247" s="6" t="s">
        <v>17</v>
      </c>
      <c r="H6247" s="7">
        <v>100019</v>
      </c>
      <c r="I6247" s="11">
        <v>852541</v>
      </c>
      <c r="J6247" s="132" t="s">
        <v>952</v>
      </c>
      <c r="K6247" s="133"/>
      <c r="L6247" t="str">
        <f t="shared" si="347"/>
        <v>41028</v>
      </c>
      <c r="M6247">
        <f t="shared" si="348"/>
        <v>41028</v>
      </c>
      <c r="N6247" s="37">
        <f t="shared" si="346"/>
        <v>952560</v>
      </c>
    </row>
    <row r="6248" spans="1:14" ht="25.05" x14ac:dyDescent="0.3">
      <c r="A6248" s="3">
        <v>8</v>
      </c>
      <c r="B6248" s="134" t="s">
        <v>10459</v>
      </c>
      <c r="C6248" s="4" t="s">
        <v>10460</v>
      </c>
      <c r="D6248" s="5">
        <v>45117</v>
      </c>
      <c r="E6248" s="6" t="s">
        <v>4657</v>
      </c>
      <c r="F6248" s="7">
        <v>476280</v>
      </c>
      <c r="G6248" s="6" t="s">
        <v>17</v>
      </c>
      <c r="H6248" s="7">
        <v>50009</v>
      </c>
      <c r="I6248" s="136">
        <v>1288202</v>
      </c>
      <c r="J6248" s="138" t="s">
        <v>956</v>
      </c>
      <c r="K6248" s="139"/>
      <c r="L6248" t="str">
        <f t="shared" si="347"/>
        <v>40930</v>
      </c>
      <c r="M6248">
        <f t="shared" si="348"/>
        <v>40930</v>
      </c>
      <c r="N6248" s="37">
        <f t="shared" si="346"/>
        <v>476280</v>
      </c>
    </row>
    <row r="6249" spans="1:14" ht="25.05" x14ac:dyDescent="0.3">
      <c r="A6249" s="3">
        <v>8</v>
      </c>
      <c r="B6249" s="135"/>
      <c r="C6249" s="4" t="s">
        <v>10461</v>
      </c>
      <c r="D6249" s="5">
        <v>45110</v>
      </c>
      <c r="E6249" s="6" t="s">
        <v>4649</v>
      </c>
      <c r="F6249" s="7">
        <v>963052</v>
      </c>
      <c r="G6249" s="6" t="s">
        <v>17</v>
      </c>
      <c r="H6249" s="7">
        <v>101121</v>
      </c>
      <c r="I6249" s="137"/>
      <c r="J6249" s="140"/>
      <c r="K6249" s="141"/>
      <c r="L6249" t="str">
        <f t="shared" si="347"/>
        <v>39361</v>
      </c>
      <c r="M6249">
        <f t="shared" si="348"/>
        <v>39361</v>
      </c>
      <c r="N6249" s="37">
        <f t="shared" si="346"/>
        <v>963052</v>
      </c>
    </row>
    <row r="6250" spans="1:14" ht="37.6" x14ac:dyDescent="0.3">
      <c r="A6250" s="3">
        <v>8</v>
      </c>
      <c r="B6250" s="8" t="s">
        <v>10462</v>
      </c>
      <c r="C6250" s="4" t="s">
        <v>10463</v>
      </c>
      <c r="D6250" s="5">
        <v>45117</v>
      </c>
      <c r="E6250" s="6" t="s">
        <v>4657</v>
      </c>
      <c r="F6250" s="7">
        <v>285768</v>
      </c>
      <c r="G6250" s="6" t="s">
        <v>17</v>
      </c>
      <c r="H6250" s="7">
        <v>30006</v>
      </c>
      <c r="I6250" s="11">
        <v>255762</v>
      </c>
      <c r="J6250" s="132" t="s">
        <v>966</v>
      </c>
      <c r="K6250" s="133"/>
      <c r="L6250" t="str">
        <f t="shared" si="347"/>
        <v>40931</v>
      </c>
      <c r="M6250">
        <f t="shared" si="348"/>
        <v>40931</v>
      </c>
      <c r="N6250" s="37">
        <f t="shared" si="346"/>
        <v>285768</v>
      </c>
    </row>
    <row r="6251" spans="1:14" ht="37.6" x14ac:dyDescent="0.3">
      <c r="A6251" s="3">
        <v>8</v>
      </c>
      <c r="B6251" s="8" t="s">
        <v>10464</v>
      </c>
      <c r="C6251" s="4" t="s">
        <v>10465</v>
      </c>
      <c r="D6251" s="5">
        <v>45115</v>
      </c>
      <c r="E6251" s="6" t="s">
        <v>4657</v>
      </c>
      <c r="F6251" s="7">
        <v>476280</v>
      </c>
      <c r="G6251" s="6" t="s">
        <v>17</v>
      </c>
      <c r="H6251" s="7">
        <v>50009</v>
      </c>
      <c r="I6251" s="11">
        <v>426271</v>
      </c>
      <c r="J6251" s="132" t="s">
        <v>971</v>
      </c>
      <c r="K6251" s="133"/>
      <c r="L6251" t="str">
        <f t="shared" si="347"/>
        <v>40860</v>
      </c>
      <c r="M6251">
        <f t="shared" si="348"/>
        <v>40860</v>
      </c>
      <c r="N6251" s="37">
        <f t="shared" si="346"/>
        <v>476280</v>
      </c>
    </row>
    <row r="6252" spans="1:14" ht="37.6" x14ac:dyDescent="0.3">
      <c r="A6252" s="3">
        <v>8</v>
      </c>
      <c r="B6252" s="8" t="s">
        <v>10466</v>
      </c>
      <c r="C6252" s="4" t="s">
        <v>10467</v>
      </c>
      <c r="D6252" s="5">
        <v>45126</v>
      </c>
      <c r="E6252" s="6" t="s">
        <v>4649</v>
      </c>
      <c r="F6252" s="7">
        <v>229068</v>
      </c>
      <c r="G6252" s="6" t="s">
        <v>17</v>
      </c>
      <c r="H6252" s="7">
        <v>24052</v>
      </c>
      <c r="I6252" s="11">
        <v>205016</v>
      </c>
      <c r="J6252" s="132" t="s">
        <v>996</v>
      </c>
      <c r="K6252" s="133"/>
      <c r="L6252" t="str">
        <f t="shared" si="347"/>
        <v>42477</v>
      </c>
      <c r="M6252">
        <f t="shared" si="348"/>
        <v>42477</v>
      </c>
      <c r="N6252" s="37">
        <f t="shared" si="346"/>
        <v>229068</v>
      </c>
    </row>
    <row r="6253" spans="1:14" ht="37.6" x14ac:dyDescent="0.3">
      <c r="A6253" s="3">
        <v>8</v>
      </c>
      <c r="B6253" s="8" t="s">
        <v>10468</v>
      </c>
      <c r="C6253" s="4" t="s">
        <v>10469</v>
      </c>
      <c r="D6253" s="5">
        <v>45128</v>
      </c>
      <c r="E6253" s="6" t="s">
        <v>4657</v>
      </c>
      <c r="F6253" s="7">
        <v>476280</v>
      </c>
      <c r="G6253" s="6" t="s">
        <v>17</v>
      </c>
      <c r="H6253" s="7">
        <v>50009</v>
      </c>
      <c r="I6253" s="11">
        <v>426271</v>
      </c>
      <c r="J6253" s="132" t="s">
        <v>1001</v>
      </c>
      <c r="K6253" s="133"/>
      <c r="L6253" t="str">
        <f t="shared" si="347"/>
        <v>43624</v>
      </c>
      <c r="M6253">
        <f t="shared" si="348"/>
        <v>43624</v>
      </c>
      <c r="N6253" s="37">
        <f t="shared" si="346"/>
        <v>476280</v>
      </c>
    </row>
    <row r="6254" spans="1:14" ht="37.6" x14ac:dyDescent="0.3">
      <c r="A6254" s="3">
        <v>8</v>
      </c>
      <c r="B6254" s="8" t="s">
        <v>10470</v>
      </c>
      <c r="C6254" s="4" t="s">
        <v>10471</v>
      </c>
      <c r="D6254" s="5">
        <v>45118</v>
      </c>
      <c r="E6254" s="6" t="s">
        <v>4657</v>
      </c>
      <c r="F6254" s="7">
        <v>476280</v>
      </c>
      <c r="G6254" s="6" t="s">
        <v>17</v>
      </c>
      <c r="H6254" s="7">
        <v>50009</v>
      </c>
      <c r="I6254" s="11">
        <v>426271</v>
      </c>
      <c r="J6254" s="132" t="s">
        <v>8497</v>
      </c>
      <c r="K6254" s="133"/>
      <c r="L6254" t="str">
        <f t="shared" si="347"/>
        <v>41029</v>
      </c>
      <c r="M6254">
        <f t="shared" si="348"/>
        <v>41029</v>
      </c>
      <c r="N6254" s="37">
        <f t="shared" si="346"/>
        <v>476280</v>
      </c>
    </row>
    <row r="6255" spans="1:14" ht="37.6" x14ac:dyDescent="0.3">
      <c r="A6255" s="3">
        <v>8</v>
      </c>
      <c r="B6255" s="8" t="s">
        <v>10472</v>
      </c>
      <c r="C6255" s="4" t="s">
        <v>10473</v>
      </c>
      <c r="D6255" s="5">
        <v>45112</v>
      </c>
      <c r="E6255" s="6" t="s">
        <v>4657</v>
      </c>
      <c r="F6255" s="7">
        <v>476280</v>
      </c>
      <c r="G6255" s="6" t="s">
        <v>17</v>
      </c>
      <c r="H6255" s="7">
        <v>50009</v>
      </c>
      <c r="I6255" s="11">
        <v>426271</v>
      </c>
      <c r="J6255" s="132" t="s">
        <v>1024</v>
      </c>
      <c r="K6255" s="133"/>
      <c r="L6255" t="str">
        <f t="shared" si="347"/>
        <v>39512</v>
      </c>
      <c r="M6255">
        <f t="shared" si="348"/>
        <v>39512</v>
      </c>
      <c r="N6255" s="37">
        <f t="shared" si="346"/>
        <v>476280</v>
      </c>
    </row>
    <row r="6256" spans="1:14" ht="37.6" x14ac:dyDescent="0.3">
      <c r="A6256" s="3">
        <v>8</v>
      </c>
      <c r="B6256" s="8" t="s">
        <v>10474</v>
      </c>
      <c r="C6256" s="4" t="s">
        <v>10475</v>
      </c>
      <c r="D6256" s="5">
        <v>45112</v>
      </c>
      <c r="E6256" s="6" t="s">
        <v>4657</v>
      </c>
      <c r="F6256" s="7">
        <v>476280</v>
      </c>
      <c r="G6256" s="6" t="s">
        <v>17</v>
      </c>
      <c r="H6256" s="7">
        <v>50009</v>
      </c>
      <c r="I6256" s="11">
        <v>426271</v>
      </c>
      <c r="J6256" s="132" t="s">
        <v>1034</v>
      </c>
      <c r="K6256" s="133"/>
      <c r="L6256" t="str">
        <f t="shared" si="347"/>
        <v>39482</v>
      </c>
      <c r="M6256">
        <f t="shared" si="348"/>
        <v>39482</v>
      </c>
      <c r="N6256" s="37">
        <f t="shared" si="346"/>
        <v>476280</v>
      </c>
    </row>
    <row r="6257" spans="1:14" ht="25.05" x14ac:dyDescent="0.3">
      <c r="A6257" s="3">
        <v>8</v>
      </c>
      <c r="B6257" s="134" t="s">
        <v>10476</v>
      </c>
      <c r="C6257" s="4" t="s">
        <v>10477</v>
      </c>
      <c r="D6257" s="5">
        <v>45121</v>
      </c>
      <c r="E6257" s="6" t="s">
        <v>4649</v>
      </c>
      <c r="F6257" s="7">
        <v>2097900</v>
      </c>
      <c r="G6257" s="6" t="s">
        <v>17</v>
      </c>
      <c r="H6257" s="7">
        <v>220279</v>
      </c>
      <c r="I6257" s="136">
        <v>8573123</v>
      </c>
      <c r="J6257" s="138" t="s">
        <v>1041</v>
      </c>
      <c r="K6257" s="139"/>
      <c r="L6257" t="str">
        <f t="shared" si="347"/>
        <v>42178</v>
      </c>
      <c r="M6257">
        <f t="shared" si="348"/>
        <v>42178</v>
      </c>
      <c r="N6257" s="37">
        <f t="shared" si="346"/>
        <v>2097900</v>
      </c>
    </row>
    <row r="6258" spans="1:14" ht="25.05" x14ac:dyDescent="0.3">
      <c r="A6258" s="3">
        <v>8</v>
      </c>
      <c r="B6258" s="142"/>
      <c r="C6258" s="4" t="s">
        <v>10478</v>
      </c>
      <c r="D6258" s="5">
        <v>45128</v>
      </c>
      <c r="E6258" s="6" t="s">
        <v>4649</v>
      </c>
      <c r="F6258" s="7">
        <v>2290680</v>
      </c>
      <c r="G6258" s="6" t="s">
        <v>17</v>
      </c>
      <c r="H6258" s="7">
        <v>240521</v>
      </c>
      <c r="I6258" s="143"/>
      <c r="J6258" s="144"/>
      <c r="K6258" s="145"/>
      <c r="L6258" t="str">
        <f t="shared" si="347"/>
        <v>43746</v>
      </c>
      <c r="M6258">
        <f t="shared" si="348"/>
        <v>43746</v>
      </c>
      <c r="N6258" s="37">
        <f t="shared" si="346"/>
        <v>2290680</v>
      </c>
    </row>
    <row r="6259" spans="1:14" ht="25.05" x14ac:dyDescent="0.3">
      <c r="A6259" s="3">
        <v>8</v>
      </c>
      <c r="B6259" s="142"/>
      <c r="C6259" s="4" t="s">
        <v>10479</v>
      </c>
      <c r="D6259" s="5">
        <v>45111</v>
      </c>
      <c r="E6259" s="6" t="s">
        <v>4649</v>
      </c>
      <c r="F6259" s="7">
        <v>973544</v>
      </c>
      <c r="G6259" s="6" t="s">
        <v>17</v>
      </c>
      <c r="H6259" s="7">
        <v>102222</v>
      </c>
      <c r="I6259" s="143"/>
      <c r="J6259" s="144"/>
      <c r="K6259" s="145"/>
      <c r="L6259" t="str">
        <f t="shared" si="347"/>
        <v>39453</v>
      </c>
      <c r="M6259">
        <f t="shared" si="348"/>
        <v>39453</v>
      </c>
      <c r="N6259" s="37">
        <f t="shared" si="346"/>
        <v>973544</v>
      </c>
    </row>
    <row r="6260" spans="1:14" ht="25.05" x14ac:dyDescent="0.3">
      <c r="A6260" s="3">
        <v>8</v>
      </c>
      <c r="B6260" s="142"/>
      <c r="C6260" s="4" t="s">
        <v>10480</v>
      </c>
      <c r="D6260" s="5">
        <v>45125</v>
      </c>
      <c r="E6260" s="6" t="s">
        <v>4649</v>
      </c>
      <c r="F6260" s="7">
        <v>2766960</v>
      </c>
      <c r="G6260" s="6" t="s">
        <v>17</v>
      </c>
      <c r="H6260" s="7">
        <v>290531</v>
      </c>
      <c r="I6260" s="143"/>
      <c r="J6260" s="144"/>
      <c r="K6260" s="145"/>
      <c r="L6260" t="str">
        <f t="shared" si="347"/>
        <v>42374</v>
      </c>
      <c r="M6260">
        <f t="shared" si="348"/>
        <v>42374</v>
      </c>
      <c r="N6260" s="37">
        <f t="shared" si="346"/>
        <v>2766960</v>
      </c>
    </row>
    <row r="6261" spans="1:14" ht="25.05" x14ac:dyDescent="0.3">
      <c r="A6261" s="3">
        <v>8</v>
      </c>
      <c r="B6261" s="135"/>
      <c r="C6261" s="4" t="s">
        <v>10481</v>
      </c>
      <c r="D6261" s="5">
        <v>45118</v>
      </c>
      <c r="E6261" s="6" t="s">
        <v>4649</v>
      </c>
      <c r="F6261" s="7">
        <v>1449824</v>
      </c>
      <c r="G6261" s="6" t="s">
        <v>17</v>
      </c>
      <c r="H6261" s="7">
        <v>152231</v>
      </c>
      <c r="I6261" s="137"/>
      <c r="J6261" s="140"/>
      <c r="K6261" s="141"/>
      <c r="L6261" t="str">
        <f t="shared" si="347"/>
        <v>41025</v>
      </c>
      <c r="M6261">
        <f t="shared" si="348"/>
        <v>41025</v>
      </c>
      <c r="N6261" s="37">
        <f t="shared" si="346"/>
        <v>1449824</v>
      </c>
    </row>
    <row r="6262" spans="1:14" ht="25.05" x14ac:dyDescent="0.3">
      <c r="A6262" s="3">
        <v>8</v>
      </c>
      <c r="B6262" s="134" t="s">
        <v>10482</v>
      </c>
      <c r="C6262" s="4" t="s">
        <v>10483</v>
      </c>
      <c r="D6262" s="5">
        <v>45111</v>
      </c>
      <c r="E6262" s="6" t="s">
        <v>4649</v>
      </c>
      <c r="F6262" s="7">
        <v>1460317</v>
      </c>
      <c r="G6262" s="6" t="s">
        <v>17</v>
      </c>
      <c r="H6262" s="7">
        <v>153333</v>
      </c>
      <c r="I6262" s="136">
        <v>3184604</v>
      </c>
      <c r="J6262" s="138" t="s">
        <v>1046</v>
      </c>
      <c r="K6262" s="139"/>
      <c r="L6262" t="str">
        <f t="shared" si="347"/>
        <v>39455</v>
      </c>
      <c r="M6262">
        <f t="shared" si="348"/>
        <v>39455</v>
      </c>
      <c r="N6262" s="37">
        <f t="shared" si="346"/>
        <v>1460317</v>
      </c>
    </row>
    <row r="6263" spans="1:14" ht="25.05" x14ac:dyDescent="0.3">
      <c r="A6263" s="3">
        <v>8</v>
      </c>
      <c r="B6263" s="142"/>
      <c r="C6263" s="4" t="s">
        <v>10484</v>
      </c>
      <c r="D6263" s="5">
        <v>45132</v>
      </c>
      <c r="E6263" s="6" t="s">
        <v>4649</v>
      </c>
      <c r="F6263" s="7">
        <v>1145340</v>
      </c>
      <c r="G6263" s="6" t="s">
        <v>17</v>
      </c>
      <c r="H6263" s="7">
        <v>120261</v>
      </c>
      <c r="I6263" s="143"/>
      <c r="J6263" s="144"/>
      <c r="K6263" s="145"/>
      <c r="L6263" t="str">
        <f t="shared" si="347"/>
        <v>43979</v>
      </c>
      <c r="M6263">
        <f t="shared" si="348"/>
        <v>43979</v>
      </c>
      <c r="N6263" s="37">
        <f t="shared" ref="N6263:N6326" si="349">+F6263</f>
        <v>1145340</v>
      </c>
    </row>
    <row r="6264" spans="1:14" ht="25.05" x14ac:dyDescent="0.3">
      <c r="A6264" s="3">
        <v>8</v>
      </c>
      <c r="B6264" s="135"/>
      <c r="C6264" s="4" t="s">
        <v>10485</v>
      </c>
      <c r="D6264" s="5">
        <v>45118</v>
      </c>
      <c r="E6264" s="6" t="s">
        <v>4657</v>
      </c>
      <c r="F6264" s="7">
        <v>952560</v>
      </c>
      <c r="G6264" s="6" t="s">
        <v>17</v>
      </c>
      <c r="H6264" s="7">
        <v>100019</v>
      </c>
      <c r="I6264" s="137"/>
      <c r="J6264" s="140"/>
      <c r="K6264" s="141"/>
      <c r="L6264" t="str">
        <f t="shared" si="347"/>
        <v>41026</v>
      </c>
      <c r="M6264">
        <f t="shared" si="348"/>
        <v>41026</v>
      </c>
      <c r="N6264" s="37">
        <f t="shared" si="349"/>
        <v>952560</v>
      </c>
    </row>
    <row r="6265" spans="1:14" ht="37.6" x14ac:dyDescent="0.3">
      <c r="A6265" s="3">
        <v>8</v>
      </c>
      <c r="B6265" s="8" t="s">
        <v>10486</v>
      </c>
      <c r="C6265" s="4" t="s">
        <v>10487</v>
      </c>
      <c r="D6265" s="5">
        <v>45117</v>
      </c>
      <c r="E6265" s="6" t="s">
        <v>4657</v>
      </c>
      <c r="F6265" s="7">
        <v>476280</v>
      </c>
      <c r="G6265" s="6" t="s">
        <v>17</v>
      </c>
      <c r="H6265" s="7">
        <v>50009</v>
      </c>
      <c r="I6265" s="11">
        <v>426271</v>
      </c>
      <c r="J6265" s="132" t="s">
        <v>1057</v>
      </c>
      <c r="K6265" s="133"/>
      <c r="L6265" t="str">
        <f t="shared" si="347"/>
        <v>40926</v>
      </c>
      <c r="M6265">
        <f t="shared" si="348"/>
        <v>40926</v>
      </c>
      <c r="N6265" s="37">
        <f t="shared" si="349"/>
        <v>476280</v>
      </c>
    </row>
    <row r="6266" spans="1:14" ht="37.6" x14ac:dyDescent="0.3">
      <c r="A6266" s="3">
        <v>8</v>
      </c>
      <c r="B6266" s="8" t="s">
        <v>10488</v>
      </c>
      <c r="C6266" s="4" t="s">
        <v>10489</v>
      </c>
      <c r="D6266" s="5">
        <v>45128</v>
      </c>
      <c r="E6266" s="6" t="s">
        <v>4649</v>
      </c>
      <c r="F6266" s="7">
        <v>1145340</v>
      </c>
      <c r="G6266" s="6" t="s">
        <v>17</v>
      </c>
      <c r="H6266" s="7">
        <v>120261</v>
      </c>
      <c r="I6266" s="11">
        <v>1025079</v>
      </c>
      <c r="J6266" s="132" t="s">
        <v>1065</v>
      </c>
      <c r="K6266" s="133"/>
      <c r="L6266" t="str">
        <f t="shared" si="347"/>
        <v>43606</v>
      </c>
      <c r="M6266">
        <f t="shared" si="348"/>
        <v>43606</v>
      </c>
      <c r="N6266" s="37">
        <f t="shared" si="349"/>
        <v>1145340</v>
      </c>
    </row>
    <row r="6267" spans="1:14" ht="37.6" x14ac:dyDescent="0.3">
      <c r="A6267" s="3">
        <v>8</v>
      </c>
      <c r="B6267" s="8" t="s">
        <v>10490</v>
      </c>
      <c r="C6267" s="4" t="s">
        <v>10491</v>
      </c>
      <c r="D6267" s="5">
        <v>45111</v>
      </c>
      <c r="E6267" s="6" t="s">
        <v>4649</v>
      </c>
      <c r="F6267" s="7">
        <v>973544</v>
      </c>
      <c r="G6267" s="6" t="s">
        <v>17</v>
      </c>
      <c r="H6267" s="7">
        <v>102222</v>
      </c>
      <c r="I6267" s="11">
        <v>871322</v>
      </c>
      <c r="J6267" s="132" t="s">
        <v>1070</v>
      </c>
      <c r="K6267" s="133"/>
      <c r="L6267" t="str">
        <f t="shared" si="347"/>
        <v>39454</v>
      </c>
      <c r="M6267">
        <f t="shared" si="348"/>
        <v>39454</v>
      </c>
      <c r="N6267" s="37">
        <f t="shared" si="349"/>
        <v>973544</v>
      </c>
    </row>
    <row r="6268" spans="1:14" ht="25.05" x14ac:dyDescent="0.3">
      <c r="A6268" s="3">
        <v>8</v>
      </c>
      <c r="B6268" s="134" t="s">
        <v>10492</v>
      </c>
      <c r="C6268" s="4" t="s">
        <v>10493</v>
      </c>
      <c r="D6268" s="5">
        <v>45131</v>
      </c>
      <c r="E6268" s="6" t="s">
        <v>4649</v>
      </c>
      <c r="F6268" s="7">
        <v>572670</v>
      </c>
      <c r="G6268" s="6" t="s">
        <v>17</v>
      </c>
      <c r="H6268" s="7">
        <v>60130</v>
      </c>
      <c r="I6268" s="136">
        <v>938810</v>
      </c>
      <c r="J6268" s="138" t="s">
        <v>1086</v>
      </c>
      <c r="K6268" s="139"/>
      <c r="L6268" t="str">
        <f t="shared" si="347"/>
        <v>43842</v>
      </c>
      <c r="M6268">
        <f t="shared" si="348"/>
        <v>43842</v>
      </c>
      <c r="N6268" s="37">
        <f t="shared" si="349"/>
        <v>572670</v>
      </c>
    </row>
    <row r="6269" spans="1:14" ht="25.05" x14ac:dyDescent="0.3">
      <c r="A6269" s="3">
        <v>8</v>
      </c>
      <c r="B6269" s="135"/>
      <c r="C6269" s="4" t="s">
        <v>10494</v>
      </c>
      <c r="D6269" s="5">
        <v>45112</v>
      </c>
      <c r="E6269" s="6" t="s">
        <v>4657</v>
      </c>
      <c r="F6269" s="7">
        <v>476280</v>
      </c>
      <c r="G6269" s="6" t="s">
        <v>17</v>
      </c>
      <c r="H6269" s="7">
        <v>50010</v>
      </c>
      <c r="I6269" s="137"/>
      <c r="J6269" s="140"/>
      <c r="K6269" s="141"/>
      <c r="L6269" t="str">
        <f t="shared" si="347"/>
        <v>39495</v>
      </c>
      <c r="M6269">
        <f t="shared" si="348"/>
        <v>39495</v>
      </c>
      <c r="N6269" s="37">
        <f t="shared" si="349"/>
        <v>476280</v>
      </c>
    </row>
    <row r="6270" spans="1:14" ht="25.05" x14ac:dyDescent="0.3">
      <c r="A6270" s="3">
        <v>8</v>
      </c>
      <c r="B6270" s="134" t="s">
        <v>10495</v>
      </c>
      <c r="C6270" s="4" t="s">
        <v>10496</v>
      </c>
      <c r="D6270" s="5">
        <v>45133</v>
      </c>
      <c r="E6270" s="6" t="s">
        <v>4649</v>
      </c>
      <c r="F6270" s="7">
        <v>2097900</v>
      </c>
      <c r="G6270" s="6" t="s">
        <v>17</v>
      </c>
      <c r="H6270" s="7">
        <v>220279</v>
      </c>
      <c r="I6270" s="136">
        <v>6177889</v>
      </c>
      <c r="J6270" s="138" t="s">
        <v>1093</v>
      </c>
      <c r="K6270" s="139"/>
      <c r="L6270" t="str">
        <f t="shared" si="347"/>
        <v>44064</v>
      </c>
      <c r="M6270">
        <f t="shared" si="348"/>
        <v>44064</v>
      </c>
      <c r="N6270" s="37">
        <f t="shared" si="349"/>
        <v>2097900</v>
      </c>
    </row>
    <row r="6271" spans="1:14" ht="25.05" x14ac:dyDescent="0.3">
      <c r="A6271" s="3">
        <v>8</v>
      </c>
      <c r="B6271" s="142"/>
      <c r="C6271" s="4" t="s">
        <v>10497</v>
      </c>
      <c r="D6271" s="5">
        <v>45119</v>
      </c>
      <c r="E6271" s="6" t="s">
        <v>4649</v>
      </c>
      <c r="F6271" s="7">
        <v>3852209</v>
      </c>
      <c r="G6271" s="6" t="s">
        <v>17</v>
      </c>
      <c r="H6271" s="7">
        <v>404482</v>
      </c>
      <c r="I6271" s="143"/>
      <c r="J6271" s="144"/>
      <c r="K6271" s="145"/>
      <c r="L6271" t="str">
        <f t="shared" si="347"/>
        <v>41549</v>
      </c>
      <c r="M6271">
        <f t="shared" si="348"/>
        <v>41549</v>
      </c>
      <c r="N6271" s="37">
        <f t="shared" si="349"/>
        <v>3852209</v>
      </c>
    </row>
    <row r="6272" spans="1:14" ht="25.05" x14ac:dyDescent="0.3">
      <c r="A6272" s="3">
        <v>8</v>
      </c>
      <c r="B6272" s="135"/>
      <c r="C6272" s="4" t="s">
        <v>10498</v>
      </c>
      <c r="D6272" s="5">
        <v>45119</v>
      </c>
      <c r="E6272" s="6" t="s">
        <v>4657</v>
      </c>
      <c r="F6272" s="7">
        <v>952560</v>
      </c>
      <c r="G6272" s="6" t="s">
        <v>17</v>
      </c>
      <c r="H6272" s="7">
        <v>100019</v>
      </c>
      <c r="I6272" s="137"/>
      <c r="J6272" s="140"/>
      <c r="K6272" s="141"/>
      <c r="L6272" t="str">
        <f t="shared" si="347"/>
        <v>41550</v>
      </c>
      <c r="M6272">
        <f t="shared" si="348"/>
        <v>41550</v>
      </c>
      <c r="N6272" s="37">
        <f t="shared" si="349"/>
        <v>952560</v>
      </c>
    </row>
    <row r="6273" spans="1:14" ht="37.6" x14ac:dyDescent="0.3">
      <c r="A6273" s="3">
        <v>8</v>
      </c>
      <c r="B6273" s="8" t="s">
        <v>10499</v>
      </c>
      <c r="C6273" s="4" t="s">
        <v>10500</v>
      </c>
      <c r="D6273" s="5">
        <v>45115</v>
      </c>
      <c r="E6273" s="6" t="s">
        <v>4657</v>
      </c>
      <c r="F6273" s="7">
        <v>952560</v>
      </c>
      <c r="G6273" s="6" t="s">
        <v>17</v>
      </c>
      <c r="H6273" s="7">
        <v>100019</v>
      </c>
      <c r="I6273" s="11">
        <v>852541</v>
      </c>
      <c r="J6273" s="132" t="s">
        <v>1105</v>
      </c>
      <c r="K6273" s="133"/>
      <c r="L6273" t="str">
        <f t="shared" si="347"/>
        <v>40856</v>
      </c>
      <c r="M6273">
        <f t="shared" si="348"/>
        <v>40856</v>
      </c>
      <c r="N6273" s="37">
        <f t="shared" si="349"/>
        <v>952560</v>
      </c>
    </row>
    <row r="6274" spans="1:14" ht="25.05" x14ac:dyDescent="0.3">
      <c r="A6274" s="3">
        <v>8</v>
      </c>
      <c r="B6274" s="134" t="s">
        <v>10501</v>
      </c>
      <c r="C6274" s="4" t="s">
        <v>10502</v>
      </c>
      <c r="D6274" s="5">
        <v>45121</v>
      </c>
      <c r="E6274" s="6" t="s">
        <v>4657</v>
      </c>
      <c r="F6274" s="7">
        <v>476280</v>
      </c>
      <c r="G6274" s="6" t="s">
        <v>17</v>
      </c>
      <c r="H6274" s="7">
        <v>50009</v>
      </c>
      <c r="I6274" s="136">
        <v>2730162</v>
      </c>
      <c r="J6274" s="138" t="s">
        <v>1111</v>
      </c>
      <c r="K6274" s="139"/>
      <c r="L6274" t="str">
        <f t="shared" si="347"/>
        <v>42116</v>
      </c>
      <c r="M6274">
        <f t="shared" si="348"/>
        <v>42116</v>
      </c>
      <c r="N6274" s="37">
        <f t="shared" si="349"/>
        <v>476280</v>
      </c>
    </row>
    <row r="6275" spans="1:14" ht="25.05" x14ac:dyDescent="0.3">
      <c r="A6275" s="3">
        <v>8</v>
      </c>
      <c r="B6275" s="142"/>
      <c r="C6275" s="4" t="s">
        <v>10503</v>
      </c>
      <c r="D6275" s="5">
        <v>45128</v>
      </c>
      <c r="E6275" s="6" t="s">
        <v>4649</v>
      </c>
      <c r="F6275" s="7">
        <v>1145340</v>
      </c>
      <c r="G6275" s="6" t="s">
        <v>17</v>
      </c>
      <c r="H6275" s="7">
        <v>120261</v>
      </c>
      <c r="I6275" s="143"/>
      <c r="J6275" s="144"/>
      <c r="K6275" s="145"/>
      <c r="L6275" t="str">
        <f t="shared" si="347"/>
        <v>43618</v>
      </c>
      <c r="M6275">
        <f t="shared" si="348"/>
        <v>43618</v>
      </c>
      <c r="N6275" s="37">
        <f t="shared" si="349"/>
        <v>1145340</v>
      </c>
    </row>
    <row r="6276" spans="1:14" ht="25.05" x14ac:dyDescent="0.3">
      <c r="A6276" s="3">
        <v>8</v>
      </c>
      <c r="B6276" s="142"/>
      <c r="C6276" s="4" t="s">
        <v>10504</v>
      </c>
      <c r="D6276" s="5">
        <v>45131</v>
      </c>
      <c r="E6276" s="6" t="s">
        <v>4657</v>
      </c>
      <c r="F6276" s="7">
        <v>476280</v>
      </c>
      <c r="G6276" s="6" t="s">
        <v>17</v>
      </c>
      <c r="H6276" s="7">
        <v>50009</v>
      </c>
      <c r="I6276" s="143"/>
      <c r="J6276" s="144"/>
      <c r="K6276" s="145"/>
      <c r="L6276" t="str">
        <f t="shared" si="347"/>
        <v>43857</v>
      </c>
      <c r="M6276">
        <f t="shared" si="348"/>
        <v>43857</v>
      </c>
      <c r="N6276" s="37">
        <f t="shared" si="349"/>
        <v>476280</v>
      </c>
    </row>
    <row r="6277" spans="1:14" ht="25.05" x14ac:dyDescent="0.3">
      <c r="A6277" s="3">
        <v>8</v>
      </c>
      <c r="B6277" s="135"/>
      <c r="C6277" s="4" t="s">
        <v>10505</v>
      </c>
      <c r="D6277" s="5">
        <v>45112</v>
      </c>
      <c r="E6277" s="6" t="s">
        <v>4657</v>
      </c>
      <c r="F6277" s="7">
        <v>952560</v>
      </c>
      <c r="G6277" s="6" t="s">
        <v>17</v>
      </c>
      <c r="H6277" s="7">
        <v>100019</v>
      </c>
      <c r="I6277" s="137"/>
      <c r="J6277" s="140"/>
      <c r="K6277" s="141"/>
      <c r="L6277" t="str">
        <f t="shared" si="347"/>
        <v>39519</v>
      </c>
      <c r="M6277">
        <f t="shared" si="348"/>
        <v>39519</v>
      </c>
      <c r="N6277" s="37">
        <f t="shared" si="349"/>
        <v>952560</v>
      </c>
    </row>
    <row r="6278" spans="1:14" x14ac:dyDescent="0.3">
      <c r="A6278" s="3">
        <v>8</v>
      </c>
      <c r="B6278" s="134" t="s">
        <v>10506</v>
      </c>
      <c r="C6278" s="4" t="s">
        <v>10507</v>
      </c>
      <c r="D6278" s="5">
        <v>45121</v>
      </c>
      <c r="E6278" s="6" t="s">
        <v>1121</v>
      </c>
      <c r="F6278" s="7">
        <v>476280</v>
      </c>
      <c r="G6278" s="6" t="s">
        <v>17</v>
      </c>
      <c r="H6278" s="7">
        <v>50009</v>
      </c>
      <c r="I6278" s="136">
        <v>2324190</v>
      </c>
      <c r="J6278" s="138" t="s">
        <v>1122</v>
      </c>
      <c r="K6278" s="139"/>
      <c r="L6278" t="str">
        <f t="shared" si="347"/>
        <v>42174</v>
      </c>
      <c r="M6278">
        <f t="shared" si="348"/>
        <v>42174</v>
      </c>
      <c r="N6278" s="37">
        <f t="shared" si="349"/>
        <v>476280</v>
      </c>
    </row>
    <row r="6279" spans="1:14" x14ac:dyDescent="0.3">
      <c r="A6279" s="3">
        <v>8</v>
      </c>
      <c r="B6279" s="142"/>
      <c r="C6279" s="4" t="s">
        <v>10508</v>
      </c>
      <c r="D6279" s="5">
        <v>45112</v>
      </c>
      <c r="E6279" s="6" t="s">
        <v>1121</v>
      </c>
      <c r="F6279" s="7">
        <v>476280</v>
      </c>
      <c r="G6279" s="6" t="s">
        <v>17</v>
      </c>
      <c r="H6279" s="7">
        <v>50009</v>
      </c>
      <c r="I6279" s="143"/>
      <c r="J6279" s="144"/>
      <c r="K6279" s="145"/>
      <c r="L6279" t="str">
        <f t="shared" ref="L6279:L6342" si="350">+RIGHT(C6279,5)</f>
        <v>39469</v>
      </c>
      <c r="M6279">
        <f t="shared" ref="M6279:M6342" si="351">+L6279*1</f>
        <v>39469</v>
      </c>
      <c r="N6279" s="37">
        <f t="shared" si="349"/>
        <v>476280</v>
      </c>
    </row>
    <row r="6280" spans="1:14" x14ac:dyDescent="0.3">
      <c r="A6280" s="3">
        <v>8</v>
      </c>
      <c r="B6280" s="142"/>
      <c r="C6280" s="4" t="s">
        <v>10509</v>
      </c>
      <c r="D6280" s="5">
        <v>45112</v>
      </c>
      <c r="E6280" s="6" t="s">
        <v>1121</v>
      </c>
      <c r="F6280" s="7">
        <v>476280</v>
      </c>
      <c r="G6280" s="6" t="s">
        <v>17</v>
      </c>
      <c r="H6280" s="7">
        <v>50009</v>
      </c>
      <c r="I6280" s="143"/>
      <c r="J6280" s="144"/>
      <c r="K6280" s="145"/>
      <c r="L6280" t="str">
        <f t="shared" si="350"/>
        <v>39468</v>
      </c>
      <c r="M6280">
        <f t="shared" si="351"/>
        <v>39468</v>
      </c>
      <c r="N6280" s="37">
        <f t="shared" si="349"/>
        <v>476280</v>
      </c>
    </row>
    <row r="6281" spans="1:14" x14ac:dyDescent="0.3">
      <c r="A6281" s="3">
        <v>8</v>
      </c>
      <c r="B6281" s="135"/>
      <c r="C6281" s="4" t="s">
        <v>10510</v>
      </c>
      <c r="D6281" s="5">
        <v>45136</v>
      </c>
      <c r="E6281" s="6" t="s">
        <v>1121</v>
      </c>
      <c r="F6281" s="7">
        <v>1168020</v>
      </c>
      <c r="G6281" s="6" t="s">
        <v>17</v>
      </c>
      <c r="H6281" s="7">
        <v>122642</v>
      </c>
      <c r="I6281" s="137"/>
      <c r="J6281" s="140"/>
      <c r="K6281" s="141"/>
      <c r="L6281" t="str">
        <f t="shared" si="350"/>
        <v>45310</v>
      </c>
      <c r="M6281">
        <f t="shared" si="351"/>
        <v>45310</v>
      </c>
      <c r="N6281" s="37">
        <f t="shared" si="349"/>
        <v>1168020</v>
      </c>
    </row>
    <row r="6282" spans="1:14" ht="37.6" x14ac:dyDescent="0.3">
      <c r="A6282" s="3">
        <v>8</v>
      </c>
      <c r="B6282" s="8" t="s">
        <v>10511</v>
      </c>
      <c r="C6282" s="4" t="s">
        <v>10512</v>
      </c>
      <c r="D6282" s="5">
        <v>45114</v>
      </c>
      <c r="E6282" s="6" t="s">
        <v>2364</v>
      </c>
      <c r="F6282" s="7">
        <v>476280</v>
      </c>
      <c r="G6282" s="6" t="s">
        <v>17</v>
      </c>
      <c r="H6282" s="7">
        <v>50009</v>
      </c>
      <c r="I6282" s="11">
        <v>426271</v>
      </c>
      <c r="J6282" s="132" t="s">
        <v>1236</v>
      </c>
      <c r="K6282" s="133"/>
      <c r="L6282" t="str">
        <f t="shared" si="350"/>
        <v>40648</v>
      </c>
      <c r="M6282">
        <f t="shared" si="351"/>
        <v>40648</v>
      </c>
      <c r="N6282" s="37">
        <f t="shared" si="349"/>
        <v>476280</v>
      </c>
    </row>
    <row r="6283" spans="1:14" x14ac:dyDescent="0.3">
      <c r="A6283" s="3">
        <v>8</v>
      </c>
      <c r="B6283" s="134" t="s">
        <v>10513</v>
      </c>
      <c r="C6283" s="4" t="s">
        <v>10514</v>
      </c>
      <c r="D6283" s="5">
        <v>45112</v>
      </c>
      <c r="E6283" s="6" t="s">
        <v>2364</v>
      </c>
      <c r="F6283" s="7">
        <v>476280</v>
      </c>
      <c r="G6283" s="6" t="s">
        <v>17</v>
      </c>
      <c r="H6283" s="7">
        <v>50010</v>
      </c>
      <c r="I6283" s="136">
        <v>1023049</v>
      </c>
      <c r="J6283" s="138" t="s">
        <v>1261</v>
      </c>
      <c r="K6283" s="139"/>
      <c r="L6283" t="str">
        <f t="shared" si="350"/>
        <v>39530</v>
      </c>
      <c r="M6283">
        <f t="shared" si="351"/>
        <v>39530</v>
      </c>
      <c r="N6283" s="37">
        <f t="shared" si="349"/>
        <v>476280</v>
      </c>
    </row>
    <row r="6284" spans="1:14" x14ac:dyDescent="0.3">
      <c r="A6284" s="3">
        <v>8</v>
      </c>
      <c r="B6284" s="142"/>
      <c r="C6284" s="4" t="s">
        <v>10515</v>
      </c>
      <c r="D6284" s="5">
        <v>45112</v>
      </c>
      <c r="E6284" s="6" t="s">
        <v>2364</v>
      </c>
      <c r="F6284" s="7">
        <v>476280</v>
      </c>
      <c r="G6284" s="6" t="s">
        <v>17</v>
      </c>
      <c r="H6284" s="7">
        <v>50010</v>
      </c>
      <c r="I6284" s="143"/>
      <c r="J6284" s="144"/>
      <c r="K6284" s="145"/>
      <c r="L6284" t="str">
        <f t="shared" si="350"/>
        <v>39529</v>
      </c>
      <c r="M6284">
        <f t="shared" si="351"/>
        <v>39529</v>
      </c>
      <c r="N6284" s="37">
        <f t="shared" si="349"/>
        <v>476280</v>
      </c>
    </row>
    <row r="6285" spans="1:14" x14ac:dyDescent="0.3">
      <c r="A6285" s="3">
        <v>8</v>
      </c>
      <c r="B6285" s="135"/>
      <c r="C6285" s="4" t="s">
        <v>10516</v>
      </c>
      <c r="D6285" s="5">
        <v>45112</v>
      </c>
      <c r="E6285" s="6" t="s">
        <v>2364</v>
      </c>
      <c r="F6285" s="7">
        <v>190512</v>
      </c>
      <c r="G6285" s="6" t="s">
        <v>17</v>
      </c>
      <c r="H6285" s="7">
        <v>20004</v>
      </c>
      <c r="I6285" s="137"/>
      <c r="J6285" s="140"/>
      <c r="K6285" s="141"/>
      <c r="L6285" t="str">
        <f t="shared" si="350"/>
        <v>39528</v>
      </c>
      <c r="M6285">
        <f t="shared" si="351"/>
        <v>39528</v>
      </c>
      <c r="N6285" s="37">
        <f t="shared" si="349"/>
        <v>190512</v>
      </c>
    </row>
    <row r="6286" spans="1:14" ht="25.05" x14ac:dyDescent="0.3">
      <c r="A6286" s="3">
        <v>8</v>
      </c>
      <c r="B6286" s="134" t="s">
        <v>10517</v>
      </c>
      <c r="C6286" s="4" t="s">
        <v>10518</v>
      </c>
      <c r="D6286" s="5">
        <v>45117</v>
      </c>
      <c r="E6286" s="6" t="s">
        <v>2282</v>
      </c>
      <c r="F6286" s="7">
        <v>476280</v>
      </c>
      <c r="G6286" s="6" t="s">
        <v>17</v>
      </c>
      <c r="H6286" s="7">
        <v>50010</v>
      </c>
      <c r="I6286" s="136">
        <v>1705082</v>
      </c>
      <c r="J6286" s="138" t="s">
        <v>1287</v>
      </c>
      <c r="K6286" s="139"/>
      <c r="L6286" t="str">
        <f t="shared" si="350"/>
        <v>40935</v>
      </c>
      <c r="M6286">
        <f t="shared" si="351"/>
        <v>40935</v>
      </c>
      <c r="N6286" s="37">
        <f t="shared" si="349"/>
        <v>476280</v>
      </c>
    </row>
    <row r="6287" spans="1:14" ht="25.05" x14ac:dyDescent="0.3">
      <c r="A6287" s="3">
        <v>8</v>
      </c>
      <c r="B6287" s="142"/>
      <c r="C6287" s="4" t="s">
        <v>10519</v>
      </c>
      <c r="D6287" s="5">
        <v>45117</v>
      </c>
      <c r="E6287" s="6" t="s">
        <v>2282</v>
      </c>
      <c r="F6287" s="7">
        <v>476280</v>
      </c>
      <c r="G6287" s="6" t="s">
        <v>17</v>
      </c>
      <c r="H6287" s="7">
        <v>50010</v>
      </c>
      <c r="I6287" s="143"/>
      <c r="J6287" s="144"/>
      <c r="K6287" s="145"/>
      <c r="L6287" t="str">
        <f t="shared" si="350"/>
        <v>40936</v>
      </c>
      <c r="M6287">
        <f t="shared" si="351"/>
        <v>40936</v>
      </c>
      <c r="N6287" s="37">
        <f t="shared" si="349"/>
        <v>476280</v>
      </c>
    </row>
    <row r="6288" spans="1:14" ht="25.05" x14ac:dyDescent="0.3">
      <c r="A6288" s="3">
        <v>8</v>
      </c>
      <c r="B6288" s="142"/>
      <c r="C6288" s="4" t="s">
        <v>10520</v>
      </c>
      <c r="D6288" s="5">
        <v>45117</v>
      </c>
      <c r="E6288" s="6" t="s">
        <v>2282</v>
      </c>
      <c r="F6288" s="7">
        <v>476280</v>
      </c>
      <c r="G6288" s="6" t="s">
        <v>17</v>
      </c>
      <c r="H6288" s="7">
        <v>50010</v>
      </c>
      <c r="I6288" s="143"/>
      <c r="J6288" s="144"/>
      <c r="K6288" s="145"/>
      <c r="L6288" t="str">
        <f t="shared" si="350"/>
        <v>40934</v>
      </c>
      <c r="M6288">
        <f t="shared" si="351"/>
        <v>40934</v>
      </c>
      <c r="N6288" s="37">
        <f t="shared" si="349"/>
        <v>476280</v>
      </c>
    </row>
    <row r="6289" spans="1:14" ht="25.05" x14ac:dyDescent="0.3">
      <c r="A6289" s="3">
        <v>8</v>
      </c>
      <c r="B6289" s="135"/>
      <c r="C6289" s="4" t="s">
        <v>10521</v>
      </c>
      <c r="D6289" s="5">
        <v>45117</v>
      </c>
      <c r="E6289" s="6" t="s">
        <v>2282</v>
      </c>
      <c r="F6289" s="7">
        <v>476280</v>
      </c>
      <c r="G6289" s="6" t="s">
        <v>17</v>
      </c>
      <c r="H6289" s="7">
        <v>50010</v>
      </c>
      <c r="I6289" s="137"/>
      <c r="J6289" s="140"/>
      <c r="K6289" s="141"/>
      <c r="L6289" t="str">
        <f t="shared" si="350"/>
        <v>40933</v>
      </c>
      <c r="M6289">
        <f t="shared" si="351"/>
        <v>40933</v>
      </c>
      <c r="N6289" s="37">
        <f t="shared" si="349"/>
        <v>476280</v>
      </c>
    </row>
    <row r="6290" spans="1:14" x14ac:dyDescent="0.3">
      <c r="A6290" s="3">
        <v>8</v>
      </c>
      <c r="B6290" s="134" t="s">
        <v>10522</v>
      </c>
      <c r="C6290" s="4" t="s">
        <v>10523</v>
      </c>
      <c r="D6290" s="5">
        <v>45113</v>
      </c>
      <c r="E6290" s="6" t="s">
        <v>1368</v>
      </c>
      <c r="F6290" s="7">
        <v>2065878</v>
      </c>
      <c r="G6290" s="6" t="s">
        <v>10524</v>
      </c>
      <c r="H6290" s="7">
        <v>222082</v>
      </c>
      <c r="I6290" s="136">
        <v>7197895</v>
      </c>
      <c r="J6290" s="138" t="s">
        <v>18</v>
      </c>
      <c r="K6290" s="139"/>
      <c r="L6290" t="str">
        <f t="shared" si="350"/>
        <v>40640</v>
      </c>
      <c r="M6290">
        <f t="shared" si="351"/>
        <v>40640</v>
      </c>
      <c r="N6290" s="37">
        <f t="shared" si="349"/>
        <v>2065878</v>
      </c>
    </row>
    <row r="6291" spans="1:14" x14ac:dyDescent="0.3">
      <c r="A6291" s="3">
        <v>8</v>
      </c>
      <c r="B6291" s="142"/>
      <c r="C6291" s="4" t="s">
        <v>10525</v>
      </c>
      <c r="D6291" s="5">
        <v>45134</v>
      </c>
      <c r="E6291" s="6" t="s">
        <v>1368</v>
      </c>
      <c r="F6291" s="7">
        <v>2263464</v>
      </c>
      <c r="G6291" s="6" t="s">
        <v>10524</v>
      </c>
      <c r="H6291" s="7">
        <v>243322</v>
      </c>
      <c r="I6291" s="143"/>
      <c r="J6291" s="144"/>
      <c r="K6291" s="145"/>
      <c r="L6291" t="str">
        <f t="shared" si="350"/>
        <v>45087</v>
      </c>
      <c r="M6291">
        <f t="shared" si="351"/>
        <v>45087</v>
      </c>
      <c r="N6291" s="37">
        <f t="shared" si="349"/>
        <v>2263464</v>
      </c>
    </row>
    <row r="6292" spans="1:14" x14ac:dyDescent="0.3">
      <c r="A6292" s="3">
        <v>8</v>
      </c>
      <c r="B6292" s="135"/>
      <c r="C6292" s="4" t="s">
        <v>10526</v>
      </c>
      <c r="D6292" s="5">
        <v>45120</v>
      </c>
      <c r="E6292" s="6" t="s">
        <v>1368</v>
      </c>
      <c r="F6292" s="7">
        <v>3735526</v>
      </c>
      <c r="G6292" s="6" t="s">
        <v>10524</v>
      </c>
      <c r="H6292" s="7">
        <v>401569</v>
      </c>
      <c r="I6292" s="137"/>
      <c r="J6292" s="140"/>
      <c r="K6292" s="141"/>
      <c r="L6292" t="str">
        <f t="shared" si="350"/>
        <v>42067</v>
      </c>
      <c r="M6292">
        <f t="shared" si="351"/>
        <v>42067</v>
      </c>
      <c r="N6292" s="37">
        <f t="shared" si="349"/>
        <v>3735526</v>
      </c>
    </row>
    <row r="6293" spans="1:14" x14ac:dyDescent="0.3">
      <c r="A6293" s="3">
        <v>8</v>
      </c>
      <c r="B6293" s="134" t="s">
        <v>10527</v>
      </c>
      <c r="C6293" s="4" t="s">
        <v>10528</v>
      </c>
      <c r="D6293" s="5">
        <v>45126</v>
      </c>
      <c r="E6293" s="6" t="s">
        <v>1368</v>
      </c>
      <c r="F6293" s="7">
        <v>959537</v>
      </c>
      <c r="G6293" s="6" t="s">
        <v>10524</v>
      </c>
      <c r="H6293" s="7">
        <v>103150</v>
      </c>
      <c r="I6293" s="136">
        <v>4099284</v>
      </c>
      <c r="J6293" s="138" t="s">
        <v>28</v>
      </c>
      <c r="K6293" s="139"/>
      <c r="L6293" t="str">
        <f t="shared" si="350"/>
        <v>42484</v>
      </c>
      <c r="M6293">
        <f t="shared" si="351"/>
        <v>42484</v>
      </c>
      <c r="N6293" s="37">
        <f t="shared" si="349"/>
        <v>959537</v>
      </c>
    </row>
    <row r="6294" spans="1:14" x14ac:dyDescent="0.3">
      <c r="A6294" s="3">
        <v>8</v>
      </c>
      <c r="B6294" s="142"/>
      <c r="C6294" s="4" t="s">
        <v>10529</v>
      </c>
      <c r="D6294" s="5">
        <v>45133</v>
      </c>
      <c r="E6294" s="6" t="s">
        <v>1368</v>
      </c>
      <c r="F6294" s="7">
        <v>1420222</v>
      </c>
      <c r="G6294" s="6" t="s">
        <v>10524</v>
      </c>
      <c r="H6294" s="7">
        <v>152674</v>
      </c>
      <c r="I6294" s="143"/>
      <c r="J6294" s="144"/>
      <c r="K6294" s="145"/>
      <c r="L6294" t="str">
        <f t="shared" si="350"/>
        <v>44070</v>
      </c>
      <c r="M6294">
        <f t="shared" si="351"/>
        <v>44070</v>
      </c>
      <c r="N6294" s="37">
        <f t="shared" si="349"/>
        <v>1420222</v>
      </c>
    </row>
    <row r="6295" spans="1:14" x14ac:dyDescent="0.3">
      <c r="A6295" s="3">
        <v>8</v>
      </c>
      <c r="B6295" s="135"/>
      <c r="C6295" s="4" t="s">
        <v>10530</v>
      </c>
      <c r="D6295" s="5">
        <v>45119</v>
      </c>
      <c r="E6295" s="6" t="s">
        <v>1368</v>
      </c>
      <c r="F6295" s="7">
        <v>2213276</v>
      </c>
      <c r="G6295" s="6" t="s">
        <v>10524</v>
      </c>
      <c r="H6295" s="7">
        <v>237927</v>
      </c>
      <c r="I6295" s="137"/>
      <c r="J6295" s="140"/>
      <c r="K6295" s="141"/>
      <c r="L6295" t="str">
        <f t="shared" si="350"/>
        <v>41563</v>
      </c>
      <c r="M6295">
        <f t="shared" si="351"/>
        <v>41563</v>
      </c>
      <c r="N6295" s="37">
        <f t="shared" si="349"/>
        <v>2213276</v>
      </c>
    </row>
    <row r="6296" spans="1:14" x14ac:dyDescent="0.3">
      <c r="A6296" s="3">
        <v>8</v>
      </c>
      <c r="B6296" s="134" t="s">
        <v>10531</v>
      </c>
      <c r="C6296" s="4" t="s">
        <v>10532</v>
      </c>
      <c r="D6296" s="5">
        <v>45118</v>
      </c>
      <c r="E6296" s="6" t="s">
        <v>1368</v>
      </c>
      <c r="F6296" s="7">
        <v>9409716</v>
      </c>
      <c r="G6296" s="6" t="s">
        <v>10524</v>
      </c>
      <c r="H6296" s="7">
        <v>1011544</v>
      </c>
      <c r="I6296" s="136">
        <v>27606348</v>
      </c>
      <c r="J6296" s="138" t="s">
        <v>35</v>
      </c>
      <c r="K6296" s="139"/>
      <c r="L6296" t="str">
        <f t="shared" si="350"/>
        <v>41032</v>
      </c>
      <c r="M6296">
        <f t="shared" si="351"/>
        <v>41032</v>
      </c>
      <c r="N6296" s="37">
        <f t="shared" si="349"/>
        <v>9409716</v>
      </c>
    </row>
    <row r="6297" spans="1:14" x14ac:dyDescent="0.3">
      <c r="A6297" s="3">
        <v>8</v>
      </c>
      <c r="B6297" s="142"/>
      <c r="C6297" s="4" t="s">
        <v>10533</v>
      </c>
      <c r="D6297" s="5">
        <v>45125</v>
      </c>
      <c r="E6297" s="6" t="s">
        <v>1365</v>
      </c>
      <c r="F6297" s="7">
        <v>6211318</v>
      </c>
      <c r="G6297" s="6" t="s">
        <v>10524</v>
      </c>
      <c r="H6297" s="7">
        <v>667717</v>
      </c>
      <c r="I6297" s="143"/>
      <c r="J6297" s="144"/>
      <c r="K6297" s="145"/>
      <c r="L6297" t="str">
        <f t="shared" si="350"/>
        <v>42383</v>
      </c>
      <c r="M6297">
        <f t="shared" si="351"/>
        <v>42383</v>
      </c>
      <c r="N6297" s="37">
        <f t="shared" si="349"/>
        <v>6211318</v>
      </c>
    </row>
    <row r="6298" spans="1:14" x14ac:dyDescent="0.3">
      <c r="A6298" s="3">
        <v>8</v>
      </c>
      <c r="B6298" s="142"/>
      <c r="C6298" s="4" t="s">
        <v>10534</v>
      </c>
      <c r="D6298" s="5">
        <v>45111</v>
      </c>
      <c r="E6298" s="6" t="s">
        <v>1368</v>
      </c>
      <c r="F6298" s="7">
        <v>6870064</v>
      </c>
      <c r="G6298" s="6" t="s">
        <v>10524</v>
      </c>
      <c r="H6298" s="7">
        <v>738532</v>
      </c>
      <c r="I6298" s="143"/>
      <c r="J6298" s="144"/>
      <c r="K6298" s="145"/>
      <c r="L6298" t="str">
        <f t="shared" si="350"/>
        <v>39457</v>
      </c>
      <c r="M6298">
        <f t="shared" si="351"/>
        <v>39457</v>
      </c>
      <c r="N6298" s="37">
        <f t="shared" si="349"/>
        <v>6870064</v>
      </c>
    </row>
    <row r="6299" spans="1:14" x14ac:dyDescent="0.3">
      <c r="A6299" s="3">
        <v>8</v>
      </c>
      <c r="B6299" s="142"/>
      <c r="C6299" s="4" t="s">
        <v>10535</v>
      </c>
      <c r="D6299" s="5">
        <v>45111</v>
      </c>
      <c r="E6299" s="6" t="s">
        <v>1368</v>
      </c>
      <c r="F6299" s="7">
        <v>1519252</v>
      </c>
      <c r="G6299" s="6" t="s">
        <v>10524</v>
      </c>
      <c r="H6299" s="7">
        <v>163320</v>
      </c>
      <c r="I6299" s="143"/>
      <c r="J6299" s="144"/>
      <c r="K6299" s="145"/>
      <c r="L6299" t="str">
        <f t="shared" si="350"/>
        <v>39458</v>
      </c>
      <c r="M6299">
        <f t="shared" si="351"/>
        <v>39458</v>
      </c>
      <c r="N6299" s="37">
        <f t="shared" si="349"/>
        <v>1519252</v>
      </c>
    </row>
    <row r="6300" spans="1:14" x14ac:dyDescent="0.3">
      <c r="A6300" s="3">
        <v>8</v>
      </c>
      <c r="B6300" s="142"/>
      <c r="C6300" s="4" t="s">
        <v>10536</v>
      </c>
      <c r="D6300" s="5">
        <v>45132</v>
      </c>
      <c r="E6300" s="6" t="s">
        <v>1368</v>
      </c>
      <c r="F6300" s="7">
        <v>6044836</v>
      </c>
      <c r="G6300" s="6" t="s">
        <v>10524</v>
      </c>
      <c r="H6300" s="7">
        <v>649820</v>
      </c>
      <c r="I6300" s="143"/>
      <c r="J6300" s="144"/>
      <c r="K6300" s="145"/>
      <c r="L6300" t="str">
        <f t="shared" si="350"/>
        <v>43987</v>
      </c>
      <c r="M6300">
        <f t="shared" si="351"/>
        <v>43987</v>
      </c>
      <c r="N6300" s="37">
        <f t="shared" si="349"/>
        <v>6044836</v>
      </c>
    </row>
    <row r="6301" spans="1:14" x14ac:dyDescent="0.3">
      <c r="A6301" s="3">
        <v>8</v>
      </c>
      <c r="B6301" s="135"/>
      <c r="C6301" s="4" t="s">
        <v>10537</v>
      </c>
      <c r="D6301" s="5">
        <v>45125</v>
      </c>
      <c r="E6301" s="6" t="s">
        <v>1368</v>
      </c>
      <c r="F6301" s="7">
        <v>876296</v>
      </c>
      <c r="G6301" s="6" t="s">
        <v>10524</v>
      </c>
      <c r="H6301" s="7">
        <v>94202</v>
      </c>
      <c r="I6301" s="137"/>
      <c r="J6301" s="140"/>
      <c r="K6301" s="141"/>
      <c r="L6301" t="str">
        <f t="shared" si="350"/>
        <v>42380</v>
      </c>
      <c r="M6301">
        <f t="shared" si="351"/>
        <v>42380</v>
      </c>
      <c r="N6301" s="37">
        <f t="shared" si="349"/>
        <v>876296</v>
      </c>
    </row>
    <row r="6302" spans="1:14" ht="37.6" x14ac:dyDescent="0.3">
      <c r="A6302" s="3">
        <v>8</v>
      </c>
      <c r="B6302" s="8" t="s">
        <v>10552</v>
      </c>
      <c r="C6302" s="4" t="s">
        <v>10553</v>
      </c>
      <c r="D6302" s="5">
        <v>45101</v>
      </c>
      <c r="E6302" s="6" t="s">
        <v>3338</v>
      </c>
      <c r="F6302" s="7">
        <v>1235867</v>
      </c>
      <c r="G6302" s="6" t="s">
        <v>17</v>
      </c>
      <c r="H6302" s="7">
        <v>129766</v>
      </c>
      <c r="I6302" s="11">
        <v>1106101</v>
      </c>
      <c r="J6302" s="132" t="s">
        <v>48</v>
      </c>
      <c r="K6302" s="133"/>
      <c r="L6302" t="str">
        <f t="shared" si="350"/>
        <v>37653</v>
      </c>
      <c r="M6302">
        <f t="shared" si="351"/>
        <v>37653</v>
      </c>
      <c r="N6302" s="37">
        <f t="shared" si="349"/>
        <v>1235867</v>
      </c>
    </row>
    <row r="6303" spans="1:14" ht="37.6" x14ac:dyDescent="0.3">
      <c r="A6303" s="3">
        <v>8</v>
      </c>
      <c r="B6303" s="8" t="s">
        <v>10554</v>
      </c>
      <c r="C6303" s="4" t="s">
        <v>10555</v>
      </c>
      <c r="D6303" s="5">
        <v>45087</v>
      </c>
      <c r="E6303" s="6" t="s">
        <v>47</v>
      </c>
      <c r="F6303" s="7">
        <v>1651741</v>
      </c>
      <c r="G6303" s="6" t="s">
        <v>17</v>
      </c>
      <c r="H6303" s="7">
        <v>173433</v>
      </c>
      <c r="I6303" s="11">
        <v>1478308</v>
      </c>
      <c r="J6303" s="132" t="s">
        <v>48</v>
      </c>
      <c r="K6303" s="133"/>
      <c r="L6303" t="str">
        <f t="shared" si="350"/>
        <v>34472</v>
      </c>
      <c r="M6303">
        <f t="shared" si="351"/>
        <v>34472</v>
      </c>
      <c r="N6303" s="37">
        <f t="shared" si="349"/>
        <v>1651741</v>
      </c>
    </row>
    <row r="6304" spans="1:14" ht="37.6" x14ac:dyDescent="0.3">
      <c r="A6304" s="3">
        <v>8</v>
      </c>
      <c r="B6304" s="8" t="s">
        <v>10556</v>
      </c>
      <c r="C6304" s="4" t="s">
        <v>10557</v>
      </c>
      <c r="D6304" s="5">
        <v>45106</v>
      </c>
      <c r="E6304" s="6" t="s">
        <v>2414</v>
      </c>
      <c r="F6304" s="7">
        <v>1074601</v>
      </c>
      <c r="G6304" s="6" t="s">
        <v>17</v>
      </c>
      <c r="H6304" s="7">
        <v>112833</v>
      </c>
      <c r="I6304" s="11">
        <v>961768</v>
      </c>
      <c r="J6304" s="132" t="s">
        <v>48</v>
      </c>
      <c r="K6304" s="133"/>
      <c r="L6304" t="str">
        <f t="shared" si="350"/>
        <v>38674</v>
      </c>
      <c r="M6304">
        <f t="shared" si="351"/>
        <v>38674</v>
      </c>
      <c r="N6304" s="37">
        <f t="shared" si="349"/>
        <v>1074601</v>
      </c>
    </row>
    <row r="6305" spans="1:14" x14ac:dyDescent="0.3">
      <c r="A6305" s="3">
        <v>8</v>
      </c>
      <c r="B6305" s="134" t="s">
        <v>10558</v>
      </c>
      <c r="C6305" s="4" t="s">
        <v>10559</v>
      </c>
      <c r="D6305" s="5">
        <v>45105</v>
      </c>
      <c r="E6305" s="6" t="s">
        <v>3338</v>
      </c>
      <c r="F6305" s="7">
        <v>392918</v>
      </c>
      <c r="G6305" s="6" t="s">
        <v>17</v>
      </c>
      <c r="H6305" s="7">
        <v>41256</v>
      </c>
      <c r="I6305" s="136">
        <v>1362479</v>
      </c>
      <c r="J6305" s="138" t="s">
        <v>48</v>
      </c>
      <c r="K6305" s="139"/>
      <c r="L6305" t="str">
        <f t="shared" si="350"/>
        <v>37846</v>
      </c>
      <c r="M6305">
        <f t="shared" si="351"/>
        <v>37846</v>
      </c>
      <c r="N6305" s="37">
        <f t="shared" si="349"/>
        <v>392918</v>
      </c>
    </row>
    <row r="6306" spans="1:14" x14ac:dyDescent="0.3">
      <c r="A6306" s="3">
        <v>8</v>
      </c>
      <c r="B6306" s="135"/>
      <c r="C6306" s="4" t="s">
        <v>10560</v>
      </c>
      <c r="D6306" s="5">
        <v>45106</v>
      </c>
      <c r="E6306" s="6" t="s">
        <v>2364</v>
      </c>
      <c r="F6306" s="7">
        <v>1129405</v>
      </c>
      <c r="G6306" s="6" t="s">
        <v>17</v>
      </c>
      <c r="H6306" s="7">
        <v>118588</v>
      </c>
      <c r="I6306" s="137"/>
      <c r="J6306" s="140"/>
      <c r="K6306" s="141"/>
      <c r="L6306" t="str">
        <f t="shared" si="350"/>
        <v>38033</v>
      </c>
      <c r="M6306">
        <f t="shared" si="351"/>
        <v>38033</v>
      </c>
      <c r="N6306" s="37">
        <f t="shared" si="349"/>
        <v>1129405</v>
      </c>
    </row>
    <row r="6307" spans="1:14" x14ac:dyDescent="0.3">
      <c r="A6307" s="3">
        <v>8</v>
      </c>
      <c r="B6307" s="134" t="s">
        <v>10561</v>
      </c>
      <c r="C6307" s="4" t="s">
        <v>10562</v>
      </c>
      <c r="D6307" s="5">
        <v>45078</v>
      </c>
      <c r="E6307" s="6" t="s">
        <v>2366</v>
      </c>
      <c r="F6307" s="7">
        <v>1520055</v>
      </c>
      <c r="G6307" s="6" t="s">
        <v>17</v>
      </c>
      <c r="H6307" s="7">
        <v>159606</v>
      </c>
      <c r="I6307" s="136">
        <v>2710738</v>
      </c>
      <c r="J6307" s="138" t="s">
        <v>48</v>
      </c>
      <c r="K6307" s="139"/>
      <c r="L6307" t="str">
        <f t="shared" si="350"/>
        <v>32781</v>
      </c>
      <c r="M6307">
        <f t="shared" si="351"/>
        <v>32781</v>
      </c>
      <c r="N6307" s="37">
        <f t="shared" si="349"/>
        <v>1520055</v>
      </c>
    </row>
    <row r="6308" spans="1:14" x14ac:dyDescent="0.3">
      <c r="A6308" s="3">
        <v>8</v>
      </c>
      <c r="B6308" s="142"/>
      <c r="C6308" s="4" t="s">
        <v>10563</v>
      </c>
      <c r="D6308" s="5">
        <v>45094</v>
      </c>
      <c r="E6308" s="6" t="s">
        <v>2366</v>
      </c>
      <c r="F6308" s="7">
        <v>1001732</v>
      </c>
      <c r="G6308" s="6" t="s">
        <v>17</v>
      </c>
      <c r="H6308" s="7">
        <v>105182</v>
      </c>
      <c r="I6308" s="143"/>
      <c r="J6308" s="144"/>
      <c r="K6308" s="145"/>
      <c r="L6308" t="str">
        <f t="shared" si="350"/>
        <v>36127</v>
      </c>
      <c r="M6308">
        <f t="shared" si="351"/>
        <v>36127</v>
      </c>
      <c r="N6308" s="37">
        <f t="shared" si="349"/>
        <v>1001732</v>
      </c>
    </row>
    <row r="6309" spans="1:14" x14ac:dyDescent="0.3">
      <c r="A6309" s="3">
        <v>8</v>
      </c>
      <c r="B6309" s="135"/>
      <c r="C6309" s="4" t="s">
        <v>10564</v>
      </c>
      <c r="D6309" s="5">
        <v>45097</v>
      </c>
      <c r="E6309" s="6" t="s">
        <v>2366</v>
      </c>
      <c r="F6309" s="7">
        <v>506970</v>
      </c>
      <c r="G6309" s="6" t="s">
        <v>17</v>
      </c>
      <c r="H6309" s="7">
        <v>53232</v>
      </c>
      <c r="I6309" s="137"/>
      <c r="J6309" s="140"/>
      <c r="K6309" s="141"/>
      <c r="L6309" t="str">
        <f t="shared" si="350"/>
        <v>36302</v>
      </c>
      <c r="M6309">
        <f t="shared" si="351"/>
        <v>36302</v>
      </c>
      <c r="N6309" s="37">
        <f t="shared" si="349"/>
        <v>506970</v>
      </c>
    </row>
    <row r="6310" spans="1:14" x14ac:dyDescent="0.3">
      <c r="A6310" s="3">
        <v>8</v>
      </c>
      <c r="B6310" s="134" t="s">
        <v>10565</v>
      </c>
      <c r="C6310" s="4" t="s">
        <v>10566</v>
      </c>
      <c r="D6310" s="5">
        <v>45101</v>
      </c>
      <c r="E6310" s="6" t="s">
        <v>47</v>
      </c>
      <c r="F6310" s="7">
        <v>403871</v>
      </c>
      <c r="G6310" s="6" t="s">
        <v>10524</v>
      </c>
      <c r="H6310" s="7">
        <v>43416</v>
      </c>
      <c r="I6310" s="136">
        <v>4654449</v>
      </c>
      <c r="J6310" s="138" t="s">
        <v>48</v>
      </c>
      <c r="K6310" s="139"/>
      <c r="L6310" t="str">
        <f t="shared" si="350"/>
        <v>37656</v>
      </c>
      <c r="M6310">
        <f t="shared" si="351"/>
        <v>37656</v>
      </c>
      <c r="N6310" s="37">
        <f t="shared" si="349"/>
        <v>403871</v>
      </c>
    </row>
    <row r="6311" spans="1:14" x14ac:dyDescent="0.3">
      <c r="A6311" s="3">
        <v>8</v>
      </c>
      <c r="B6311" s="142"/>
      <c r="C6311" s="4" t="s">
        <v>10567</v>
      </c>
      <c r="D6311" s="5">
        <v>45105</v>
      </c>
      <c r="E6311" s="6" t="s">
        <v>2414</v>
      </c>
      <c r="F6311" s="7">
        <v>1291388</v>
      </c>
      <c r="G6311" s="6" t="s">
        <v>10524</v>
      </c>
      <c r="H6311" s="7">
        <v>138824</v>
      </c>
      <c r="I6311" s="143"/>
      <c r="J6311" s="144"/>
      <c r="K6311" s="145"/>
      <c r="L6311" t="str">
        <f t="shared" si="350"/>
        <v>37882</v>
      </c>
      <c r="M6311">
        <f t="shared" si="351"/>
        <v>37882</v>
      </c>
      <c r="N6311" s="37">
        <f t="shared" si="349"/>
        <v>1291388</v>
      </c>
    </row>
    <row r="6312" spans="1:14" x14ac:dyDescent="0.3">
      <c r="A6312" s="3">
        <v>8</v>
      </c>
      <c r="B6312" s="142"/>
      <c r="C6312" s="4" t="s">
        <v>10568</v>
      </c>
      <c r="D6312" s="5">
        <v>45105</v>
      </c>
      <c r="E6312" s="6" t="s">
        <v>47</v>
      </c>
      <c r="F6312" s="7">
        <v>728972</v>
      </c>
      <c r="G6312" s="6" t="s">
        <v>10524</v>
      </c>
      <c r="H6312" s="7">
        <v>78365</v>
      </c>
      <c r="I6312" s="143"/>
      <c r="J6312" s="144"/>
      <c r="K6312" s="145"/>
      <c r="L6312" t="str">
        <f t="shared" si="350"/>
        <v>37843</v>
      </c>
      <c r="M6312">
        <f t="shared" si="351"/>
        <v>37843</v>
      </c>
      <c r="N6312" s="37">
        <f t="shared" si="349"/>
        <v>728972</v>
      </c>
    </row>
    <row r="6313" spans="1:14" x14ac:dyDescent="0.3">
      <c r="A6313" s="3">
        <v>8</v>
      </c>
      <c r="B6313" s="142"/>
      <c r="C6313" s="4" t="s">
        <v>10569</v>
      </c>
      <c r="D6313" s="5">
        <v>45107</v>
      </c>
      <c r="E6313" s="6" t="s">
        <v>47</v>
      </c>
      <c r="F6313" s="7">
        <v>1832518</v>
      </c>
      <c r="G6313" s="6" t="s">
        <v>10524</v>
      </c>
      <c r="H6313" s="7">
        <v>196996</v>
      </c>
      <c r="I6313" s="143"/>
      <c r="J6313" s="144"/>
      <c r="K6313" s="145"/>
      <c r="L6313" t="str">
        <f t="shared" si="350"/>
        <v>39032</v>
      </c>
      <c r="M6313">
        <f t="shared" si="351"/>
        <v>39032</v>
      </c>
      <c r="N6313" s="37">
        <f t="shared" si="349"/>
        <v>1832518</v>
      </c>
    </row>
    <row r="6314" spans="1:14" x14ac:dyDescent="0.3">
      <c r="A6314" s="3">
        <v>8</v>
      </c>
      <c r="B6314" s="135"/>
      <c r="C6314" s="4" t="s">
        <v>10570</v>
      </c>
      <c r="D6314" s="5">
        <v>45097</v>
      </c>
      <c r="E6314" s="6" t="s">
        <v>47</v>
      </c>
      <c r="F6314" s="7">
        <v>958320</v>
      </c>
      <c r="G6314" s="6" t="s">
        <v>10524</v>
      </c>
      <c r="H6314" s="7">
        <v>103019</v>
      </c>
      <c r="I6314" s="137"/>
      <c r="J6314" s="140"/>
      <c r="K6314" s="141"/>
      <c r="L6314" t="str">
        <f t="shared" si="350"/>
        <v>36277</v>
      </c>
      <c r="M6314">
        <f t="shared" si="351"/>
        <v>36277</v>
      </c>
      <c r="N6314" s="37">
        <f t="shared" si="349"/>
        <v>958320</v>
      </c>
    </row>
    <row r="6315" spans="1:14" x14ac:dyDescent="0.3">
      <c r="A6315" s="3">
        <v>8</v>
      </c>
      <c r="B6315" s="134" t="s">
        <v>10571</v>
      </c>
      <c r="C6315" s="4" t="s">
        <v>10572</v>
      </c>
      <c r="D6315" s="5">
        <v>45108</v>
      </c>
      <c r="E6315" s="6" t="s">
        <v>6686</v>
      </c>
      <c r="F6315" s="7">
        <v>1424659</v>
      </c>
      <c r="G6315" s="6" t="s">
        <v>10524</v>
      </c>
      <c r="H6315" s="7">
        <v>153151</v>
      </c>
      <c r="I6315" s="136">
        <v>214710198</v>
      </c>
      <c r="J6315" s="138" t="s">
        <v>48</v>
      </c>
      <c r="K6315" s="139"/>
      <c r="L6315" t="str">
        <f t="shared" si="350"/>
        <v>39246</v>
      </c>
      <c r="M6315">
        <f t="shared" si="351"/>
        <v>39246</v>
      </c>
      <c r="N6315" s="37">
        <f t="shared" si="349"/>
        <v>1424659</v>
      </c>
    </row>
    <row r="6316" spans="1:14" x14ac:dyDescent="0.3">
      <c r="A6316" s="3">
        <v>8</v>
      </c>
      <c r="B6316" s="142"/>
      <c r="C6316" s="4" t="s">
        <v>10573</v>
      </c>
      <c r="D6316" s="5">
        <v>45113</v>
      </c>
      <c r="E6316" s="6" t="s">
        <v>3338</v>
      </c>
      <c r="F6316" s="7">
        <v>710111</v>
      </c>
      <c r="G6316" s="6" t="s">
        <v>10524</v>
      </c>
      <c r="H6316" s="7">
        <v>76337</v>
      </c>
      <c r="I6316" s="143"/>
      <c r="J6316" s="144"/>
      <c r="K6316" s="145"/>
      <c r="L6316" t="str">
        <f t="shared" si="350"/>
        <v>40459</v>
      </c>
      <c r="M6316">
        <f t="shared" si="351"/>
        <v>40459</v>
      </c>
      <c r="N6316" s="37">
        <f t="shared" si="349"/>
        <v>710111</v>
      </c>
    </row>
    <row r="6317" spans="1:14" x14ac:dyDescent="0.3">
      <c r="A6317" s="3">
        <v>8</v>
      </c>
      <c r="B6317" s="142"/>
      <c r="C6317" s="4" t="s">
        <v>10574</v>
      </c>
      <c r="D6317" s="5">
        <v>45112</v>
      </c>
      <c r="E6317" s="6" t="s">
        <v>2364</v>
      </c>
      <c r="F6317" s="7">
        <v>880937</v>
      </c>
      <c r="G6317" s="6" t="s">
        <v>10524</v>
      </c>
      <c r="H6317" s="7">
        <v>94701</v>
      </c>
      <c r="I6317" s="143"/>
      <c r="J6317" s="144"/>
      <c r="K6317" s="145"/>
      <c r="L6317" t="str">
        <f t="shared" si="350"/>
        <v>39492</v>
      </c>
      <c r="M6317">
        <f t="shared" si="351"/>
        <v>39492</v>
      </c>
      <c r="N6317" s="37">
        <f t="shared" si="349"/>
        <v>880937</v>
      </c>
    </row>
    <row r="6318" spans="1:14" x14ac:dyDescent="0.3">
      <c r="A6318" s="3">
        <v>8</v>
      </c>
      <c r="B6318" s="142"/>
      <c r="C6318" s="4" t="s">
        <v>10575</v>
      </c>
      <c r="D6318" s="5">
        <v>45114</v>
      </c>
      <c r="E6318" s="6" t="s">
        <v>3338</v>
      </c>
      <c r="F6318" s="7">
        <v>1165561</v>
      </c>
      <c r="G6318" s="6" t="s">
        <v>10524</v>
      </c>
      <c r="H6318" s="7">
        <v>125298</v>
      </c>
      <c r="I6318" s="143"/>
      <c r="J6318" s="144"/>
      <c r="K6318" s="145"/>
      <c r="L6318" t="str">
        <f t="shared" si="350"/>
        <v>40661</v>
      </c>
      <c r="M6318">
        <f t="shared" si="351"/>
        <v>40661</v>
      </c>
      <c r="N6318" s="37">
        <f t="shared" si="349"/>
        <v>1165561</v>
      </c>
    </row>
    <row r="6319" spans="1:14" x14ac:dyDescent="0.3">
      <c r="A6319" s="3">
        <v>8</v>
      </c>
      <c r="B6319" s="142"/>
      <c r="C6319" s="4" t="s">
        <v>10576</v>
      </c>
      <c r="D6319" s="5">
        <v>45114</v>
      </c>
      <c r="E6319" s="6" t="s">
        <v>2364</v>
      </c>
      <c r="F6319" s="7">
        <v>284044</v>
      </c>
      <c r="G6319" s="6" t="s">
        <v>10524</v>
      </c>
      <c r="H6319" s="7">
        <v>30535</v>
      </c>
      <c r="I6319" s="143"/>
      <c r="J6319" s="144"/>
      <c r="K6319" s="145"/>
      <c r="L6319" t="str">
        <f t="shared" si="350"/>
        <v>40664</v>
      </c>
      <c r="M6319">
        <f t="shared" si="351"/>
        <v>40664</v>
      </c>
      <c r="N6319" s="37">
        <f t="shared" si="349"/>
        <v>284044</v>
      </c>
    </row>
    <row r="6320" spans="1:14" x14ac:dyDescent="0.3">
      <c r="A6320" s="3">
        <v>8</v>
      </c>
      <c r="B6320" s="142"/>
      <c r="C6320" s="4" t="s">
        <v>10577</v>
      </c>
      <c r="D6320" s="5">
        <v>45112</v>
      </c>
      <c r="E6320" s="6" t="s">
        <v>3338</v>
      </c>
      <c r="F6320" s="7">
        <v>429824</v>
      </c>
      <c r="G6320" s="6" t="s">
        <v>10524</v>
      </c>
      <c r="H6320" s="7">
        <v>46206</v>
      </c>
      <c r="I6320" s="143"/>
      <c r="J6320" s="144"/>
      <c r="K6320" s="145"/>
      <c r="L6320" t="str">
        <f t="shared" si="350"/>
        <v>39531</v>
      </c>
      <c r="M6320">
        <f t="shared" si="351"/>
        <v>39531</v>
      </c>
      <c r="N6320" s="37">
        <f t="shared" si="349"/>
        <v>429824</v>
      </c>
    </row>
    <row r="6321" spans="1:14" x14ac:dyDescent="0.3">
      <c r="A6321" s="3">
        <v>8</v>
      </c>
      <c r="B6321" s="142"/>
      <c r="C6321" s="4" t="s">
        <v>10578</v>
      </c>
      <c r="D6321" s="5">
        <v>45118</v>
      </c>
      <c r="E6321" s="6" t="s">
        <v>6572</v>
      </c>
      <c r="F6321" s="7">
        <v>1492412</v>
      </c>
      <c r="G6321" s="6" t="s">
        <v>10524</v>
      </c>
      <c r="H6321" s="7">
        <v>160434</v>
      </c>
      <c r="I6321" s="143"/>
      <c r="J6321" s="144"/>
      <c r="K6321" s="145"/>
      <c r="L6321" t="str">
        <f t="shared" si="350"/>
        <v>40976</v>
      </c>
      <c r="M6321">
        <f t="shared" si="351"/>
        <v>40976</v>
      </c>
      <c r="N6321" s="37">
        <f t="shared" si="349"/>
        <v>1492412</v>
      </c>
    </row>
    <row r="6322" spans="1:14" x14ac:dyDescent="0.3">
      <c r="A6322" s="3">
        <v>8</v>
      </c>
      <c r="B6322" s="142"/>
      <c r="C6322" s="4" t="s">
        <v>10579</v>
      </c>
      <c r="D6322" s="5">
        <v>45119</v>
      </c>
      <c r="E6322" s="6" t="s">
        <v>3338</v>
      </c>
      <c r="F6322" s="7">
        <v>638379</v>
      </c>
      <c r="G6322" s="6" t="s">
        <v>10524</v>
      </c>
      <c r="H6322" s="7">
        <v>68626</v>
      </c>
      <c r="I6322" s="143"/>
      <c r="J6322" s="144"/>
      <c r="K6322" s="145"/>
      <c r="L6322" t="str">
        <f t="shared" si="350"/>
        <v>41431</v>
      </c>
      <c r="M6322">
        <f t="shared" si="351"/>
        <v>41431</v>
      </c>
      <c r="N6322" s="37">
        <f t="shared" si="349"/>
        <v>638379</v>
      </c>
    </row>
    <row r="6323" spans="1:14" x14ac:dyDescent="0.3">
      <c r="A6323" s="3">
        <v>8</v>
      </c>
      <c r="B6323" s="142"/>
      <c r="C6323" s="4" t="s">
        <v>10580</v>
      </c>
      <c r="D6323" s="5">
        <v>45120</v>
      </c>
      <c r="E6323" s="6" t="s">
        <v>6686</v>
      </c>
      <c r="F6323" s="7">
        <v>1176870</v>
      </c>
      <c r="G6323" s="6" t="s">
        <v>10524</v>
      </c>
      <c r="H6323" s="7">
        <v>126514</v>
      </c>
      <c r="I6323" s="143"/>
      <c r="J6323" s="144"/>
      <c r="K6323" s="145"/>
      <c r="L6323" t="str">
        <f t="shared" si="350"/>
        <v>41795</v>
      </c>
      <c r="M6323">
        <f t="shared" si="351"/>
        <v>41795</v>
      </c>
      <c r="N6323" s="37">
        <f t="shared" si="349"/>
        <v>1176870</v>
      </c>
    </row>
    <row r="6324" spans="1:14" x14ac:dyDescent="0.3">
      <c r="A6324" s="3">
        <v>8</v>
      </c>
      <c r="B6324" s="142"/>
      <c r="C6324" s="4" t="s">
        <v>10581</v>
      </c>
      <c r="D6324" s="5">
        <v>45121</v>
      </c>
      <c r="E6324" s="6" t="s">
        <v>2414</v>
      </c>
      <c r="F6324" s="7">
        <v>429824</v>
      </c>
      <c r="G6324" s="6" t="s">
        <v>10524</v>
      </c>
      <c r="H6324" s="7">
        <v>46206</v>
      </c>
      <c r="I6324" s="143"/>
      <c r="J6324" s="144"/>
      <c r="K6324" s="145"/>
      <c r="L6324" t="str">
        <f t="shared" si="350"/>
        <v>42114</v>
      </c>
      <c r="M6324">
        <f t="shared" si="351"/>
        <v>42114</v>
      </c>
      <c r="N6324" s="37">
        <f t="shared" si="349"/>
        <v>429824</v>
      </c>
    </row>
    <row r="6325" spans="1:14" x14ac:dyDescent="0.3">
      <c r="A6325" s="3">
        <v>8</v>
      </c>
      <c r="B6325" s="142"/>
      <c r="C6325" s="4" t="s">
        <v>10582</v>
      </c>
      <c r="D6325" s="5">
        <v>45122</v>
      </c>
      <c r="E6325" s="6" t="s">
        <v>2364</v>
      </c>
      <c r="F6325" s="7">
        <v>446472</v>
      </c>
      <c r="G6325" s="6" t="s">
        <v>10524</v>
      </c>
      <c r="H6325" s="7">
        <v>47996</v>
      </c>
      <c r="I6325" s="143"/>
      <c r="J6325" s="144"/>
      <c r="K6325" s="145"/>
      <c r="L6325" t="str">
        <f t="shared" si="350"/>
        <v>42201</v>
      </c>
      <c r="M6325">
        <f t="shared" si="351"/>
        <v>42201</v>
      </c>
      <c r="N6325" s="37">
        <f t="shared" si="349"/>
        <v>446472</v>
      </c>
    </row>
    <row r="6326" spans="1:14" x14ac:dyDescent="0.3">
      <c r="A6326" s="3">
        <v>8</v>
      </c>
      <c r="B6326" s="142"/>
      <c r="C6326" s="4" t="s">
        <v>10583</v>
      </c>
      <c r="D6326" s="5">
        <v>45124</v>
      </c>
      <c r="E6326" s="6" t="s">
        <v>6572</v>
      </c>
      <c r="F6326" s="7">
        <v>525777</v>
      </c>
      <c r="G6326" s="6" t="s">
        <v>10524</v>
      </c>
      <c r="H6326" s="7">
        <v>56521</v>
      </c>
      <c r="I6326" s="143"/>
      <c r="J6326" s="144"/>
      <c r="K6326" s="145"/>
      <c r="L6326" t="str">
        <f t="shared" si="350"/>
        <v>42242</v>
      </c>
      <c r="M6326">
        <f t="shared" si="351"/>
        <v>42242</v>
      </c>
      <c r="N6326" s="37">
        <f t="shared" si="349"/>
        <v>525777</v>
      </c>
    </row>
    <row r="6327" spans="1:14" x14ac:dyDescent="0.3">
      <c r="A6327" s="3">
        <v>8</v>
      </c>
      <c r="B6327" s="142"/>
      <c r="C6327" s="4" t="s">
        <v>10584</v>
      </c>
      <c r="D6327" s="5">
        <v>45120</v>
      </c>
      <c r="E6327" s="6" t="s">
        <v>3338</v>
      </c>
      <c r="F6327" s="7">
        <v>629059</v>
      </c>
      <c r="G6327" s="6" t="s">
        <v>10524</v>
      </c>
      <c r="H6327" s="7">
        <v>67624</v>
      </c>
      <c r="I6327" s="143"/>
      <c r="J6327" s="144"/>
      <c r="K6327" s="145"/>
      <c r="L6327" t="str">
        <f t="shared" si="350"/>
        <v>41849</v>
      </c>
      <c r="M6327">
        <f t="shared" si="351"/>
        <v>41849</v>
      </c>
      <c r="N6327" s="37">
        <f t="shared" ref="N6327:N6390" si="352">+F6327</f>
        <v>629059</v>
      </c>
    </row>
    <row r="6328" spans="1:14" x14ac:dyDescent="0.3">
      <c r="A6328" s="3">
        <v>8</v>
      </c>
      <c r="B6328" s="142"/>
      <c r="C6328" s="4" t="s">
        <v>10585</v>
      </c>
      <c r="D6328" s="5">
        <v>45121</v>
      </c>
      <c r="E6328" s="6" t="s">
        <v>2414</v>
      </c>
      <c r="F6328" s="7">
        <v>1338683</v>
      </c>
      <c r="G6328" s="6" t="s">
        <v>10524</v>
      </c>
      <c r="H6328" s="7">
        <v>143908</v>
      </c>
      <c r="I6328" s="143"/>
      <c r="J6328" s="144"/>
      <c r="K6328" s="145"/>
      <c r="L6328" t="str">
        <f t="shared" si="350"/>
        <v>42118</v>
      </c>
      <c r="M6328">
        <f t="shared" si="351"/>
        <v>42118</v>
      </c>
      <c r="N6328" s="37">
        <f t="shared" si="352"/>
        <v>1338683</v>
      </c>
    </row>
    <row r="6329" spans="1:14" x14ac:dyDescent="0.3">
      <c r="A6329" s="3">
        <v>8</v>
      </c>
      <c r="B6329" s="142"/>
      <c r="C6329" s="4" t="s">
        <v>10586</v>
      </c>
      <c r="D6329" s="5">
        <v>45126</v>
      </c>
      <c r="E6329" s="6" t="s">
        <v>6686</v>
      </c>
      <c r="F6329" s="7">
        <v>922305</v>
      </c>
      <c r="G6329" s="6" t="s">
        <v>10524</v>
      </c>
      <c r="H6329" s="7">
        <v>99148</v>
      </c>
      <c r="I6329" s="143"/>
      <c r="J6329" s="144"/>
      <c r="K6329" s="145"/>
      <c r="L6329" t="str">
        <f t="shared" si="350"/>
        <v>42452</v>
      </c>
      <c r="M6329">
        <f t="shared" si="351"/>
        <v>42452</v>
      </c>
      <c r="N6329" s="37">
        <f t="shared" si="352"/>
        <v>922305</v>
      </c>
    </row>
    <row r="6330" spans="1:14" x14ac:dyDescent="0.3">
      <c r="A6330" s="3">
        <v>8</v>
      </c>
      <c r="B6330" s="142"/>
      <c r="C6330" s="4" t="s">
        <v>10587</v>
      </c>
      <c r="D6330" s="5">
        <v>45126</v>
      </c>
      <c r="E6330" s="6" t="s">
        <v>2414</v>
      </c>
      <c r="F6330" s="7">
        <v>580801</v>
      </c>
      <c r="G6330" s="6" t="s">
        <v>10524</v>
      </c>
      <c r="H6330" s="7">
        <v>62436</v>
      </c>
      <c r="I6330" s="143"/>
      <c r="J6330" s="144"/>
      <c r="K6330" s="145"/>
      <c r="L6330" t="str">
        <f t="shared" si="350"/>
        <v>42455</v>
      </c>
      <c r="M6330">
        <f t="shared" si="351"/>
        <v>42455</v>
      </c>
      <c r="N6330" s="37">
        <f t="shared" si="352"/>
        <v>580801</v>
      </c>
    </row>
    <row r="6331" spans="1:14" x14ac:dyDescent="0.3">
      <c r="A6331" s="3">
        <v>8</v>
      </c>
      <c r="B6331" s="142"/>
      <c r="C6331" s="4" t="s">
        <v>10588</v>
      </c>
      <c r="D6331" s="5">
        <v>45114</v>
      </c>
      <c r="E6331" s="6" t="s">
        <v>2414</v>
      </c>
      <c r="F6331" s="7">
        <v>1111061</v>
      </c>
      <c r="G6331" s="6" t="s">
        <v>10524</v>
      </c>
      <c r="H6331" s="7">
        <v>119439</v>
      </c>
      <c r="I6331" s="143"/>
      <c r="J6331" s="144"/>
      <c r="K6331" s="145"/>
      <c r="L6331" t="str">
        <f t="shared" si="350"/>
        <v>40677</v>
      </c>
      <c r="M6331">
        <f t="shared" si="351"/>
        <v>40677</v>
      </c>
      <c r="N6331" s="37">
        <f t="shared" si="352"/>
        <v>1111061</v>
      </c>
    </row>
    <row r="6332" spans="1:14" x14ac:dyDescent="0.3">
      <c r="A6332" s="3">
        <v>8</v>
      </c>
      <c r="B6332" s="142"/>
      <c r="C6332" s="4" t="s">
        <v>10589</v>
      </c>
      <c r="D6332" s="5">
        <v>45115</v>
      </c>
      <c r="E6332" s="6" t="s">
        <v>6686</v>
      </c>
      <c r="F6332" s="7">
        <v>914731</v>
      </c>
      <c r="G6332" s="6" t="s">
        <v>10524</v>
      </c>
      <c r="H6332" s="7">
        <v>98334</v>
      </c>
      <c r="I6332" s="143"/>
      <c r="J6332" s="144"/>
      <c r="K6332" s="145"/>
      <c r="L6332" t="str">
        <f t="shared" si="350"/>
        <v>40834</v>
      </c>
      <c r="M6332">
        <f t="shared" si="351"/>
        <v>40834</v>
      </c>
      <c r="N6332" s="37">
        <f t="shared" si="352"/>
        <v>914731</v>
      </c>
    </row>
    <row r="6333" spans="1:14" x14ac:dyDescent="0.3">
      <c r="A6333" s="3">
        <v>8</v>
      </c>
      <c r="B6333" s="142"/>
      <c r="C6333" s="4" t="s">
        <v>10590</v>
      </c>
      <c r="D6333" s="5">
        <v>45126</v>
      </c>
      <c r="E6333" s="6" t="s">
        <v>3338</v>
      </c>
      <c r="F6333" s="7">
        <v>287861</v>
      </c>
      <c r="G6333" s="6" t="s">
        <v>10524</v>
      </c>
      <c r="H6333" s="7">
        <v>30945</v>
      </c>
      <c r="I6333" s="143"/>
      <c r="J6333" s="144"/>
      <c r="K6333" s="145"/>
      <c r="L6333" t="str">
        <f t="shared" si="350"/>
        <v>42451</v>
      </c>
      <c r="M6333">
        <f t="shared" si="351"/>
        <v>42451</v>
      </c>
      <c r="N6333" s="37">
        <f t="shared" si="352"/>
        <v>287861</v>
      </c>
    </row>
    <row r="6334" spans="1:14" x14ac:dyDescent="0.3">
      <c r="A6334" s="3">
        <v>8</v>
      </c>
      <c r="B6334" s="142"/>
      <c r="C6334" s="4" t="s">
        <v>10591</v>
      </c>
      <c r="D6334" s="5">
        <v>45128</v>
      </c>
      <c r="E6334" s="6" t="s">
        <v>3338</v>
      </c>
      <c r="F6334" s="7">
        <v>376122</v>
      </c>
      <c r="G6334" s="6" t="s">
        <v>10524</v>
      </c>
      <c r="H6334" s="7">
        <v>40433</v>
      </c>
      <c r="I6334" s="143"/>
      <c r="J6334" s="144"/>
      <c r="K6334" s="145"/>
      <c r="L6334" t="str">
        <f t="shared" si="350"/>
        <v>43627</v>
      </c>
      <c r="M6334">
        <f t="shared" si="351"/>
        <v>43627</v>
      </c>
      <c r="N6334" s="37">
        <f t="shared" si="352"/>
        <v>376122</v>
      </c>
    </row>
    <row r="6335" spans="1:14" x14ac:dyDescent="0.3">
      <c r="A6335" s="3">
        <v>8</v>
      </c>
      <c r="B6335" s="142"/>
      <c r="C6335" s="4" t="s">
        <v>10592</v>
      </c>
      <c r="D6335" s="5">
        <v>45129</v>
      </c>
      <c r="E6335" s="6" t="s">
        <v>3338</v>
      </c>
      <c r="F6335" s="7">
        <v>1089990</v>
      </c>
      <c r="G6335" s="6" t="s">
        <v>10524</v>
      </c>
      <c r="H6335" s="7">
        <v>117174</v>
      </c>
      <c r="I6335" s="143"/>
      <c r="J6335" s="144"/>
      <c r="K6335" s="145"/>
      <c r="L6335" t="str">
        <f t="shared" si="350"/>
        <v>43763</v>
      </c>
      <c r="M6335">
        <f t="shared" si="351"/>
        <v>43763</v>
      </c>
      <c r="N6335" s="37">
        <f t="shared" si="352"/>
        <v>1089990</v>
      </c>
    </row>
    <row r="6336" spans="1:14" x14ac:dyDescent="0.3">
      <c r="A6336" s="3">
        <v>8</v>
      </c>
      <c r="B6336" s="142"/>
      <c r="C6336" s="4" t="s">
        <v>10593</v>
      </c>
      <c r="D6336" s="5">
        <v>45128</v>
      </c>
      <c r="E6336" s="6" t="s">
        <v>3338</v>
      </c>
      <c r="F6336" s="7">
        <v>1189879</v>
      </c>
      <c r="G6336" s="6" t="s">
        <v>10524</v>
      </c>
      <c r="H6336" s="7">
        <v>127912</v>
      </c>
      <c r="I6336" s="143"/>
      <c r="J6336" s="144"/>
      <c r="K6336" s="145"/>
      <c r="L6336" t="str">
        <f t="shared" si="350"/>
        <v>43605</v>
      </c>
      <c r="M6336">
        <f t="shared" si="351"/>
        <v>43605</v>
      </c>
      <c r="N6336" s="37">
        <f t="shared" si="352"/>
        <v>1189879</v>
      </c>
    </row>
    <row r="6337" spans="1:14" x14ac:dyDescent="0.3">
      <c r="A6337" s="3">
        <v>8</v>
      </c>
      <c r="B6337" s="142"/>
      <c r="C6337" s="4" t="s">
        <v>10594</v>
      </c>
      <c r="D6337" s="5">
        <v>45132</v>
      </c>
      <c r="E6337" s="6" t="s">
        <v>6686</v>
      </c>
      <c r="F6337" s="7">
        <v>1072316</v>
      </c>
      <c r="G6337" s="6" t="s">
        <v>10524</v>
      </c>
      <c r="H6337" s="7">
        <v>115274</v>
      </c>
      <c r="I6337" s="143"/>
      <c r="J6337" s="144"/>
      <c r="K6337" s="145"/>
      <c r="L6337" t="str">
        <f t="shared" si="350"/>
        <v>43928</v>
      </c>
      <c r="M6337">
        <f t="shared" si="351"/>
        <v>43928</v>
      </c>
      <c r="N6337" s="37">
        <f t="shared" si="352"/>
        <v>1072316</v>
      </c>
    </row>
    <row r="6338" spans="1:14" x14ac:dyDescent="0.3">
      <c r="A6338" s="3">
        <v>8</v>
      </c>
      <c r="B6338" s="142"/>
      <c r="C6338" s="4" t="s">
        <v>10595</v>
      </c>
      <c r="D6338" s="5">
        <v>45131</v>
      </c>
      <c r="E6338" s="6" t="s">
        <v>2364</v>
      </c>
      <c r="F6338" s="7">
        <v>376122</v>
      </c>
      <c r="G6338" s="6" t="s">
        <v>10524</v>
      </c>
      <c r="H6338" s="7">
        <v>40433</v>
      </c>
      <c r="I6338" s="143"/>
      <c r="J6338" s="144"/>
      <c r="K6338" s="145"/>
      <c r="L6338" t="str">
        <f t="shared" si="350"/>
        <v>43838</v>
      </c>
      <c r="M6338">
        <f t="shared" si="351"/>
        <v>43838</v>
      </c>
      <c r="N6338" s="37">
        <f t="shared" si="352"/>
        <v>376122</v>
      </c>
    </row>
    <row r="6339" spans="1:14" x14ac:dyDescent="0.3">
      <c r="A6339" s="3">
        <v>8</v>
      </c>
      <c r="B6339" s="142"/>
      <c r="C6339" s="4" t="s">
        <v>10596</v>
      </c>
      <c r="D6339" s="5">
        <v>45134</v>
      </c>
      <c r="E6339" s="6" t="s">
        <v>6572</v>
      </c>
      <c r="F6339" s="7">
        <v>1014797</v>
      </c>
      <c r="G6339" s="6" t="s">
        <v>10524</v>
      </c>
      <c r="H6339" s="7">
        <v>109091</v>
      </c>
      <c r="I6339" s="143"/>
      <c r="J6339" s="144"/>
      <c r="K6339" s="145"/>
      <c r="L6339" t="str">
        <f t="shared" si="350"/>
        <v>44834</v>
      </c>
      <c r="M6339">
        <f t="shared" si="351"/>
        <v>44834</v>
      </c>
      <c r="N6339" s="37">
        <f t="shared" si="352"/>
        <v>1014797</v>
      </c>
    </row>
    <row r="6340" spans="1:14" x14ac:dyDescent="0.3">
      <c r="A6340" s="3">
        <v>8</v>
      </c>
      <c r="B6340" s="142"/>
      <c r="C6340" s="4" t="s">
        <v>10597</v>
      </c>
      <c r="D6340" s="5">
        <v>45136</v>
      </c>
      <c r="E6340" s="6" t="s">
        <v>6686</v>
      </c>
      <c r="F6340" s="7">
        <v>1670295</v>
      </c>
      <c r="G6340" s="6" t="s">
        <v>10524</v>
      </c>
      <c r="H6340" s="7">
        <v>179557</v>
      </c>
      <c r="I6340" s="143"/>
      <c r="J6340" s="144"/>
      <c r="K6340" s="145"/>
      <c r="L6340" t="str">
        <f t="shared" si="350"/>
        <v>45263</v>
      </c>
      <c r="M6340">
        <f t="shared" si="351"/>
        <v>45263</v>
      </c>
      <c r="N6340" s="37">
        <f t="shared" si="352"/>
        <v>1670295</v>
      </c>
    </row>
    <row r="6341" spans="1:14" x14ac:dyDescent="0.3">
      <c r="A6341" s="3">
        <v>8</v>
      </c>
      <c r="B6341" s="142"/>
      <c r="C6341" s="4" t="s">
        <v>10598</v>
      </c>
      <c r="D6341" s="5">
        <v>45138</v>
      </c>
      <c r="E6341" s="6" t="s">
        <v>2414</v>
      </c>
      <c r="F6341" s="7">
        <v>403160</v>
      </c>
      <c r="G6341" s="6" t="s">
        <v>10524</v>
      </c>
      <c r="H6341" s="7">
        <v>43340</v>
      </c>
      <c r="I6341" s="143"/>
      <c r="J6341" s="144"/>
      <c r="K6341" s="145"/>
      <c r="L6341" t="str">
        <f t="shared" si="350"/>
        <v>45339</v>
      </c>
      <c r="M6341">
        <f t="shared" si="351"/>
        <v>45339</v>
      </c>
      <c r="N6341" s="37">
        <f t="shared" si="352"/>
        <v>403160</v>
      </c>
    </row>
    <row r="6342" spans="1:14" x14ac:dyDescent="0.3">
      <c r="A6342" s="3">
        <v>8</v>
      </c>
      <c r="B6342" s="142"/>
      <c r="C6342" s="4" t="s">
        <v>10599</v>
      </c>
      <c r="D6342" s="5">
        <v>45138</v>
      </c>
      <c r="E6342" s="6" t="s">
        <v>2414</v>
      </c>
      <c r="F6342" s="7">
        <v>636413</v>
      </c>
      <c r="G6342" s="6" t="s">
        <v>10524</v>
      </c>
      <c r="H6342" s="7">
        <v>68414</v>
      </c>
      <c r="I6342" s="143"/>
      <c r="J6342" s="144"/>
      <c r="K6342" s="145"/>
      <c r="L6342" t="str">
        <f t="shared" si="350"/>
        <v>45338</v>
      </c>
      <c r="M6342">
        <f t="shared" si="351"/>
        <v>45338</v>
      </c>
      <c r="N6342" s="37">
        <f t="shared" si="352"/>
        <v>636413</v>
      </c>
    </row>
    <row r="6343" spans="1:14" x14ac:dyDescent="0.3">
      <c r="A6343" s="3">
        <v>8</v>
      </c>
      <c r="B6343" s="142"/>
      <c r="C6343" s="4" t="s">
        <v>10600</v>
      </c>
      <c r="D6343" s="5">
        <v>45129</v>
      </c>
      <c r="E6343" s="6" t="s">
        <v>2414</v>
      </c>
      <c r="F6343" s="7">
        <v>860062</v>
      </c>
      <c r="G6343" s="6" t="s">
        <v>10524</v>
      </c>
      <c r="H6343" s="7">
        <v>92457</v>
      </c>
      <c r="I6343" s="143"/>
      <c r="J6343" s="144"/>
      <c r="K6343" s="145"/>
      <c r="L6343" t="str">
        <f t="shared" ref="L6343:L6406" si="353">+RIGHT(C6343,5)</f>
        <v>43749</v>
      </c>
      <c r="M6343">
        <f t="shared" ref="M6343:M6406" si="354">+L6343*1</f>
        <v>43749</v>
      </c>
      <c r="N6343" s="37">
        <f t="shared" si="352"/>
        <v>860062</v>
      </c>
    </row>
    <row r="6344" spans="1:14" x14ac:dyDescent="0.3">
      <c r="A6344" s="3">
        <v>8</v>
      </c>
      <c r="B6344" s="142"/>
      <c r="C6344" s="4" t="s">
        <v>10601</v>
      </c>
      <c r="D6344" s="5">
        <v>45126</v>
      </c>
      <c r="E6344" s="6" t="s">
        <v>6572</v>
      </c>
      <c r="F6344" s="7">
        <v>1122725</v>
      </c>
      <c r="G6344" s="6" t="s">
        <v>10524</v>
      </c>
      <c r="H6344" s="7">
        <v>120693</v>
      </c>
      <c r="I6344" s="143"/>
      <c r="J6344" s="144"/>
      <c r="K6344" s="145"/>
      <c r="L6344" t="str">
        <f t="shared" si="353"/>
        <v>42445</v>
      </c>
      <c r="M6344">
        <f t="shared" si="354"/>
        <v>42445</v>
      </c>
      <c r="N6344" s="37">
        <f t="shared" si="352"/>
        <v>1122725</v>
      </c>
    </row>
    <row r="6345" spans="1:14" x14ac:dyDescent="0.3">
      <c r="A6345" s="3">
        <v>8</v>
      </c>
      <c r="B6345" s="142"/>
      <c r="C6345" s="4" t="s">
        <v>10602</v>
      </c>
      <c r="D6345" s="5">
        <v>45114</v>
      </c>
      <c r="E6345" s="6" t="s">
        <v>47</v>
      </c>
      <c r="F6345" s="7">
        <v>422250</v>
      </c>
      <c r="G6345" s="6" t="s">
        <v>10524</v>
      </c>
      <c r="H6345" s="7">
        <v>45392</v>
      </c>
      <c r="I6345" s="143"/>
      <c r="J6345" s="144"/>
      <c r="K6345" s="145"/>
      <c r="L6345" t="str">
        <f t="shared" si="353"/>
        <v>40650</v>
      </c>
      <c r="M6345">
        <f t="shared" si="354"/>
        <v>40650</v>
      </c>
      <c r="N6345" s="37">
        <f t="shared" si="352"/>
        <v>422250</v>
      </c>
    </row>
    <row r="6346" spans="1:14" x14ac:dyDescent="0.3">
      <c r="A6346" s="3">
        <v>8</v>
      </c>
      <c r="B6346" s="142"/>
      <c r="C6346" s="4" t="s">
        <v>10603</v>
      </c>
      <c r="D6346" s="5">
        <v>45110</v>
      </c>
      <c r="E6346" s="6" t="s">
        <v>2414</v>
      </c>
      <c r="F6346" s="7">
        <v>898180</v>
      </c>
      <c r="G6346" s="6" t="s">
        <v>10524</v>
      </c>
      <c r="H6346" s="7">
        <v>96554</v>
      </c>
      <c r="I6346" s="143"/>
      <c r="J6346" s="144"/>
      <c r="K6346" s="145"/>
      <c r="L6346" t="str">
        <f t="shared" si="353"/>
        <v>39282</v>
      </c>
      <c r="M6346">
        <f t="shared" si="354"/>
        <v>39282</v>
      </c>
      <c r="N6346" s="37">
        <f t="shared" si="352"/>
        <v>898180</v>
      </c>
    </row>
    <row r="6347" spans="1:14" x14ac:dyDescent="0.3">
      <c r="A6347" s="3">
        <v>8</v>
      </c>
      <c r="B6347" s="142"/>
      <c r="C6347" s="4" t="s">
        <v>10604</v>
      </c>
      <c r="D6347" s="5">
        <v>45108</v>
      </c>
      <c r="E6347" s="6" t="s">
        <v>2364</v>
      </c>
      <c r="F6347" s="7">
        <v>396527</v>
      </c>
      <c r="G6347" s="6" t="s">
        <v>10524</v>
      </c>
      <c r="H6347" s="7">
        <v>42627</v>
      </c>
      <c r="I6347" s="143"/>
      <c r="J6347" s="144"/>
      <c r="K6347" s="145"/>
      <c r="L6347" t="str">
        <f t="shared" si="353"/>
        <v>39243</v>
      </c>
      <c r="M6347">
        <f t="shared" si="354"/>
        <v>39243</v>
      </c>
      <c r="N6347" s="37">
        <f t="shared" si="352"/>
        <v>396527</v>
      </c>
    </row>
    <row r="6348" spans="1:14" x14ac:dyDescent="0.3">
      <c r="A6348" s="3">
        <v>8</v>
      </c>
      <c r="B6348" s="142"/>
      <c r="C6348" s="4" t="s">
        <v>10605</v>
      </c>
      <c r="D6348" s="5">
        <v>45110</v>
      </c>
      <c r="E6348" s="6" t="s">
        <v>6686</v>
      </c>
      <c r="F6348" s="7">
        <v>541966</v>
      </c>
      <c r="G6348" s="6" t="s">
        <v>10524</v>
      </c>
      <c r="H6348" s="7">
        <v>58261</v>
      </c>
      <c r="I6348" s="143"/>
      <c r="J6348" s="144"/>
      <c r="K6348" s="145"/>
      <c r="L6348" t="str">
        <f t="shared" si="353"/>
        <v>39300</v>
      </c>
      <c r="M6348">
        <f t="shared" si="354"/>
        <v>39300</v>
      </c>
      <c r="N6348" s="37">
        <f t="shared" si="352"/>
        <v>541966</v>
      </c>
    </row>
    <row r="6349" spans="1:14" x14ac:dyDescent="0.3">
      <c r="A6349" s="3">
        <v>8</v>
      </c>
      <c r="B6349" s="142"/>
      <c r="C6349" s="4" t="s">
        <v>10606</v>
      </c>
      <c r="D6349" s="5">
        <v>45112</v>
      </c>
      <c r="E6349" s="6" t="s">
        <v>3338</v>
      </c>
      <c r="F6349" s="7">
        <v>719056</v>
      </c>
      <c r="G6349" s="6" t="s">
        <v>10524</v>
      </c>
      <c r="H6349" s="7">
        <v>77299</v>
      </c>
      <c r="I6349" s="143"/>
      <c r="J6349" s="144"/>
      <c r="K6349" s="145"/>
      <c r="L6349" t="str">
        <f t="shared" si="353"/>
        <v>39484</v>
      </c>
      <c r="M6349">
        <f t="shared" si="354"/>
        <v>39484</v>
      </c>
      <c r="N6349" s="37">
        <f t="shared" si="352"/>
        <v>719056</v>
      </c>
    </row>
    <row r="6350" spans="1:14" x14ac:dyDescent="0.3">
      <c r="A6350" s="3">
        <v>8</v>
      </c>
      <c r="B6350" s="142"/>
      <c r="C6350" s="4" t="s">
        <v>10607</v>
      </c>
      <c r="D6350" s="5">
        <v>45112</v>
      </c>
      <c r="E6350" s="6" t="s">
        <v>2414</v>
      </c>
      <c r="F6350" s="7">
        <v>400950</v>
      </c>
      <c r="G6350" s="6" t="s">
        <v>10524</v>
      </c>
      <c r="H6350" s="7">
        <v>43102</v>
      </c>
      <c r="I6350" s="143"/>
      <c r="J6350" s="144"/>
      <c r="K6350" s="145"/>
      <c r="L6350" t="str">
        <f t="shared" si="353"/>
        <v>39517</v>
      </c>
      <c r="M6350">
        <f t="shared" si="354"/>
        <v>39517</v>
      </c>
      <c r="N6350" s="37">
        <f t="shared" si="352"/>
        <v>400950</v>
      </c>
    </row>
    <row r="6351" spans="1:14" x14ac:dyDescent="0.3">
      <c r="A6351" s="3">
        <v>8</v>
      </c>
      <c r="B6351" s="142"/>
      <c r="C6351" s="4" t="s">
        <v>10608</v>
      </c>
      <c r="D6351" s="5">
        <v>45115</v>
      </c>
      <c r="E6351" s="6" t="s">
        <v>6686</v>
      </c>
      <c r="F6351" s="7">
        <v>390258</v>
      </c>
      <c r="G6351" s="6" t="s">
        <v>10524</v>
      </c>
      <c r="H6351" s="7">
        <v>41953</v>
      </c>
      <c r="I6351" s="143"/>
      <c r="J6351" s="144"/>
      <c r="K6351" s="145"/>
      <c r="L6351" t="str">
        <f t="shared" si="353"/>
        <v>40833</v>
      </c>
      <c r="M6351">
        <f t="shared" si="354"/>
        <v>40833</v>
      </c>
      <c r="N6351" s="37">
        <f t="shared" si="352"/>
        <v>390258</v>
      </c>
    </row>
    <row r="6352" spans="1:14" x14ac:dyDescent="0.3">
      <c r="A6352" s="3">
        <v>8</v>
      </c>
      <c r="B6352" s="142"/>
      <c r="C6352" s="4" t="s">
        <v>10609</v>
      </c>
      <c r="D6352" s="5">
        <v>45110</v>
      </c>
      <c r="E6352" s="6" t="s">
        <v>2414</v>
      </c>
      <c r="F6352" s="7">
        <v>1178829</v>
      </c>
      <c r="G6352" s="6" t="s">
        <v>10524</v>
      </c>
      <c r="H6352" s="7">
        <v>126724</v>
      </c>
      <c r="I6352" s="143"/>
      <c r="J6352" s="144"/>
      <c r="K6352" s="145"/>
      <c r="L6352" t="str">
        <f t="shared" si="353"/>
        <v>39296</v>
      </c>
      <c r="M6352">
        <f t="shared" si="354"/>
        <v>39296</v>
      </c>
      <c r="N6352" s="37">
        <f t="shared" si="352"/>
        <v>1178829</v>
      </c>
    </row>
    <row r="6353" spans="1:14" x14ac:dyDescent="0.3">
      <c r="A6353" s="3">
        <v>8</v>
      </c>
      <c r="B6353" s="142"/>
      <c r="C6353" s="4" t="s">
        <v>10610</v>
      </c>
      <c r="D6353" s="5">
        <v>45110</v>
      </c>
      <c r="E6353" s="6" t="s">
        <v>2414</v>
      </c>
      <c r="F6353" s="7">
        <v>191907</v>
      </c>
      <c r="G6353" s="6" t="s">
        <v>10524</v>
      </c>
      <c r="H6353" s="7">
        <v>20630</v>
      </c>
      <c r="I6353" s="143"/>
      <c r="J6353" s="144"/>
      <c r="K6353" s="145"/>
      <c r="L6353" t="str">
        <f t="shared" si="353"/>
        <v>39298</v>
      </c>
      <c r="M6353">
        <f t="shared" si="354"/>
        <v>39298</v>
      </c>
      <c r="N6353" s="37">
        <f t="shared" si="352"/>
        <v>191907</v>
      </c>
    </row>
    <row r="6354" spans="1:14" x14ac:dyDescent="0.3">
      <c r="A6354" s="3">
        <v>8</v>
      </c>
      <c r="B6354" s="142"/>
      <c r="C6354" s="4" t="s">
        <v>10611</v>
      </c>
      <c r="D6354" s="5">
        <v>45117</v>
      </c>
      <c r="E6354" s="6" t="s">
        <v>6572</v>
      </c>
      <c r="F6354" s="7">
        <v>797477</v>
      </c>
      <c r="G6354" s="6" t="s">
        <v>10524</v>
      </c>
      <c r="H6354" s="7">
        <v>85729</v>
      </c>
      <c r="I6354" s="143"/>
      <c r="J6354" s="144"/>
      <c r="K6354" s="145"/>
      <c r="L6354" t="str">
        <f t="shared" si="353"/>
        <v>40884</v>
      </c>
      <c r="M6354">
        <f t="shared" si="354"/>
        <v>40884</v>
      </c>
      <c r="N6354" s="37">
        <f t="shared" si="352"/>
        <v>797477</v>
      </c>
    </row>
    <row r="6355" spans="1:14" x14ac:dyDescent="0.3">
      <c r="A6355" s="3">
        <v>8</v>
      </c>
      <c r="B6355" s="142"/>
      <c r="C6355" s="4" t="s">
        <v>10612</v>
      </c>
      <c r="D6355" s="5">
        <v>45119</v>
      </c>
      <c r="E6355" s="6" t="s">
        <v>6686</v>
      </c>
      <c r="F6355" s="7">
        <v>777072</v>
      </c>
      <c r="G6355" s="6" t="s">
        <v>10524</v>
      </c>
      <c r="H6355" s="7">
        <v>83535</v>
      </c>
      <c r="I6355" s="143"/>
      <c r="J6355" s="144"/>
      <c r="K6355" s="145"/>
      <c r="L6355" t="str">
        <f t="shared" si="353"/>
        <v>41047</v>
      </c>
      <c r="M6355">
        <f t="shared" si="354"/>
        <v>41047</v>
      </c>
      <c r="N6355" s="37">
        <f t="shared" si="352"/>
        <v>777072</v>
      </c>
    </row>
    <row r="6356" spans="1:14" x14ac:dyDescent="0.3">
      <c r="A6356" s="3">
        <v>8</v>
      </c>
      <c r="B6356" s="142"/>
      <c r="C6356" s="4" t="s">
        <v>10613</v>
      </c>
      <c r="D6356" s="5">
        <v>45119</v>
      </c>
      <c r="E6356" s="6" t="s">
        <v>6686</v>
      </c>
      <c r="F6356" s="7">
        <v>626870</v>
      </c>
      <c r="G6356" s="6" t="s">
        <v>10524</v>
      </c>
      <c r="H6356" s="7">
        <v>67389</v>
      </c>
      <c r="I6356" s="143"/>
      <c r="J6356" s="144"/>
      <c r="K6356" s="145"/>
      <c r="L6356" t="str">
        <f t="shared" si="353"/>
        <v>41078</v>
      </c>
      <c r="M6356">
        <f t="shared" si="354"/>
        <v>41078</v>
      </c>
      <c r="N6356" s="37">
        <f t="shared" si="352"/>
        <v>626870</v>
      </c>
    </row>
    <row r="6357" spans="1:14" x14ac:dyDescent="0.3">
      <c r="A6357" s="3">
        <v>8</v>
      </c>
      <c r="B6357" s="142"/>
      <c r="C6357" s="4" t="s">
        <v>10614</v>
      </c>
      <c r="D6357" s="5">
        <v>45122</v>
      </c>
      <c r="E6357" s="6" t="s">
        <v>2414</v>
      </c>
      <c r="F6357" s="7">
        <v>287861</v>
      </c>
      <c r="G6357" s="6" t="s">
        <v>10524</v>
      </c>
      <c r="H6357" s="7">
        <v>30945</v>
      </c>
      <c r="I6357" s="143"/>
      <c r="J6357" s="144"/>
      <c r="K6357" s="145"/>
      <c r="L6357" t="str">
        <f t="shared" si="353"/>
        <v>42218</v>
      </c>
      <c r="M6357">
        <f t="shared" si="354"/>
        <v>42218</v>
      </c>
      <c r="N6357" s="37">
        <f t="shared" si="352"/>
        <v>287861</v>
      </c>
    </row>
    <row r="6358" spans="1:14" x14ac:dyDescent="0.3">
      <c r="A6358" s="3">
        <v>8</v>
      </c>
      <c r="B6358" s="142"/>
      <c r="C6358" s="4" t="s">
        <v>10615</v>
      </c>
      <c r="D6358" s="5">
        <v>45114</v>
      </c>
      <c r="E6358" s="6" t="s">
        <v>3338</v>
      </c>
      <c r="F6358" s="7">
        <v>1420681</v>
      </c>
      <c r="G6358" s="6" t="s">
        <v>10524</v>
      </c>
      <c r="H6358" s="7">
        <v>152723</v>
      </c>
      <c r="I6358" s="143"/>
      <c r="J6358" s="144"/>
      <c r="K6358" s="145"/>
      <c r="L6358" t="str">
        <f t="shared" si="353"/>
        <v>40681</v>
      </c>
      <c r="M6358">
        <f t="shared" si="354"/>
        <v>40681</v>
      </c>
      <c r="N6358" s="37">
        <f t="shared" si="352"/>
        <v>1420681</v>
      </c>
    </row>
    <row r="6359" spans="1:14" x14ac:dyDescent="0.3">
      <c r="A6359" s="3">
        <v>8</v>
      </c>
      <c r="B6359" s="142"/>
      <c r="C6359" s="4" t="s">
        <v>10616</v>
      </c>
      <c r="D6359" s="5">
        <v>45117</v>
      </c>
      <c r="E6359" s="6" t="s">
        <v>3338</v>
      </c>
      <c r="F6359" s="7">
        <v>1180607</v>
      </c>
      <c r="G6359" s="6" t="s">
        <v>10524</v>
      </c>
      <c r="H6359" s="7">
        <v>126915</v>
      </c>
      <c r="I6359" s="143"/>
      <c r="J6359" s="144"/>
      <c r="K6359" s="145"/>
      <c r="L6359" t="str">
        <f t="shared" si="353"/>
        <v>40883</v>
      </c>
      <c r="M6359">
        <f t="shared" si="354"/>
        <v>40883</v>
      </c>
      <c r="N6359" s="37">
        <f t="shared" si="352"/>
        <v>1180607</v>
      </c>
    </row>
    <row r="6360" spans="1:14" x14ac:dyDescent="0.3">
      <c r="A6360" s="3">
        <v>8</v>
      </c>
      <c r="B6360" s="142"/>
      <c r="C6360" s="4" t="s">
        <v>10617</v>
      </c>
      <c r="D6360" s="5">
        <v>45119</v>
      </c>
      <c r="E6360" s="6" t="s">
        <v>2364</v>
      </c>
      <c r="F6360" s="7">
        <v>663983</v>
      </c>
      <c r="G6360" s="6" t="s">
        <v>10524</v>
      </c>
      <c r="H6360" s="7">
        <v>71378</v>
      </c>
      <c r="I6360" s="143"/>
      <c r="J6360" s="144"/>
      <c r="K6360" s="145"/>
      <c r="L6360" t="str">
        <f t="shared" si="353"/>
        <v>41080</v>
      </c>
      <c r="M6360">
        <f t="shared" si="354"/>
        <v>41080</v>
      </c>
      <c r="N6360" s="37">
        <f t="shared" si="352"/>
        <v>663983</v>
      </c>
    </row>
    <row r="6361" spans="1:14" x14ac:dyDescent="0.3">
      <c r="A6361" s="3">
        <v>8</v>
      </c>
      <c r="B6361" s="142"/>
      <c r="C6361" s="4" t="s">
        <v>10618</v>
      </c>
      <c r="D6361" s="5">
        <v>45120</v>
      </c>
      <c r="E6361" s="6" t="s">
        <v>3338</v>
      </c>
      <c r="F6361" s="7">
        <v>455427</v>
      </c>
      <c r="G6361" s="6" t="s">
        <v>10524</v>
      </c>
      <c r="H6361" s="7">
        <v>48958</v>
      </c>
      <c r="I6361" s="143"/>
      <c r="J6361" s="144"/>
      <c r="K6361" s="145"/>
      <c r="L6361" t="str">
        <f t="shared" si="353"/>
        <v>41821</v>
      </c>
      <c r="M6361">
        <f t="shared" si="354"/>
        <v>41821</v>
      </c>
      <c r="N6361" s="37">
        <f t="shared" si="352"/>
        <v>455427</v>
      </c>
    </row>
    <row r="6362" spans="1:14" x14ac:dyDescent="0.3">
      <c r="A6362" s="3">
        <v>8</v>
      </c>
      <c r="B6362" s="142"/>
      <c r="C6362" s="4" t="s">
        <v>10619</v>
      </c>
      <c r="D6362" s="5">
        <v>45122</v>
      </c>
      <c r="E6362" s="6" t="s">
        <v>6686</v>
      </c>
      <c r="F6362" s="7">
        <v>1029548</v>
      </c>
      <c r="G6362" s="6" t="s">
        <v>10524</v>
      </c>
      <c r="H6362" s="7">
        <v>110676</v>
      </c>
      <c r="I6362" s="143"/>
      <c r="J6362" s="144"/>
      <c r="K6362" s="145"/>
      <c r="L6362" t="str">
        <f t="shared" si="353"/>
        <v>42190</v>
      </c>
      <c r="M6362">
        <f t="shared" si="354"/>
        <v>42190</v>
      </c>
      <c r="N6362" s="37">
        <f t="shared" si="352"/>
        <v>1029548</v>
      </c>
    </row>
    <row r="6363" spans="1:14" x14ac:dyDescent="0.3">
      <c r="A6363" s="3">
        <v>8</v>
      </c>
      <c r="B6363" s="142"/>
      <c r="C6363" s="4" t="s">
        <v>10620</v>
      </c>
      <c r="D6363" s="5">
        <v>45124</v>
      </c>
      <c r="E6363" s="6" t="s">
        <v>2414</v>
      </c>
      <c r="F6363" s="7">
        <v>518203</v>
      </c>
      <c r="G6363" s="6" t="s">
        <v>10524</v>
      </c>
      <c r="H6363" s="7">
        <v>55707</v>
      </c>
      <c r="I6363" s="143"/>
      <c r="J6363" s="144"/>
      <c r="K6363" s="145"/>
      <c r="L6363" t="str">
        <f t="shared" si="353"/>
        <v>42227</v>
      </c>
      <c r="M6363">
        <f t="shared" si="354"/>
        <v>42227</v>
      </c>
      <c r="N6363" s="37">
        <f t="shared" si="352"/>
        <v>518203</v>
      </c>
    </row>
    <row r="6364" spans="1:14" x14ac:dyDescent="0.3">
      <c r="A6364" s="3">
        <v>8</v>
      </c>
      <c r="B6364" s="142"/>
      <c r="C6364" s="4" t="s">
        <v>10621</v>
      </c>
      <c r="D6364" s="5">
        <v>45108</v>
      </c>
      <c r="E6364" s="6" t="s">
        <v>3338</v>
      </c>
      <c r="F6364" s="7">
        <v>762303</v>
      </c>
      <c r="G6364" s="6" t="s">
        <v>10524</v>
      </c>
      <c r="H6364" s="7">
        <v>81948</v>
      </c>
      <c r="I6364" s="143"/>
      <c r="J6364" s="144"/>
      <c r="K6364" s="145"/>
      <c r="L6364" t="str">
        <f t="shared" si="353"/>
        <v>39239</v>
      </c>
      <c r="M6364">
        <f t="shared" si="354"/>
        <v>39239</v>
      </c>
      <c r="N6364" s="37">
        <f t="shared" si="352"/>
        <v>762303</v>
      </c>
    </row>
    <row r="6365" spans="1:14" x14ac:dyDescent="0.3">
      <c r="A6365" s="3">
        <v>8</v>
      </c>
      <c r="B6365" s="142"/>
      <c r="C6365" s="4" t="s">
        <v>10622</v>
      </c>
      <c r="D6365" s="5">
        <v>45121</v>
      </c>
      <c r="E6365" s="6" t="s">
        <v>6572</v>
      </c>
      <c r="F6365" s="7">
        <v>396527</v>
      </c>
      <c r="G6365" s="6" t="s">
        <v>10524</v>
      </c>
      <c r="H6365" s="7">
        <v>42627</v>
      </c>
      <c r="I6365" s="143"/>
      <c r="J6365" s="144"/>
      <c r="K6365" s="145"/>
      <c r="L6365" t="str">
        <f t="shared" si="353"/>
        <v>42125</v>
      </c>
      <c r="M6365">
        <f t="shared" si="354"/>
        <v>42125</v>
      </c>
      <c r="N6365" s="37">
        <f t="shared" si="352"/>
        <v>396527</v>
      </c>
    </row>
    <row r="6366" spans="1:14" x14ac:dyDescent="0.3">
      <c r="A6366" s="3">
        <v>8</v>
      </c>
      <c r="B6366" s="142"/>
      <c r="C6366" s="4" t="s">
        <v>10623</v>
      </c>
      <c r="D6366" s="5">
        <v>45124</v>
      </c>
      <c r="E6366" s="6" t="s">
        <v>2414</v>
      </c>
      <c r="F6366" s="7">
        <v>442655</v>
      </c>
      <c r="G6366" s="6" t="s">
        <v>10524</v>
      </c>
      <c r="H6366" s="7">
        <v>47585</v>
      </c>
      <c r="I6366" s="143"/>
      <c r="J6366" s="144"/>
      <c r="K6366" s="145"/>
      <c r="L6366" t="str">
        <f t="shared" si="353"/>
        <v>42228</v>
      </c>
      <c r="M6366">
        <f t="shared" si="354"/>
        <v>42228</v>
      </c>
      <c r="N6366" s="37">
        <f t="shared" si="352"/>
        <v>442655</v>
      </c>
    </row>
    <row r="6367" spans="1:14" x14ac:dyDescent="0.3">
      <c r="A6367" s="3">
        <v>8</v>
      </c>
      <c r="B6367" s="142"/>
      <c r="C6367" s="4" t="s">
        <v>10624</v>
      </c>
      <c r="D6367" s="5">
        <v>45126</v>
      </c>
      <c r="E6367" s="6" t="s">
        <v>6572</v>
      </c>
      <c r="F6367" s="7">
        <v>958255</v>
      </c>
      <c r="G6367" s="6" t="s">
        <v>10524</v>
      </c>
      <c r="H6367" s="7">
        <v>103012</v>
      </c>
      <c r="I6367" s="143"/>
      <c r="J6367" s="144"/>
      <c r="K6367" s="145"/>
      <c r="L6367" t="str">
        <f t="shared" si="353"/>
        <v>42460</v>
      </c>
      <c r="M6367">
        <f t="shared" si="354"/>
        <v>42460</v>
      </c>
      <c r="N6367" s="37">
        <f t="shared" si="352"/>
        <v>958255</v>
      </c>
    </row>
    <row r="6368" spans="1:14" x14ac:dyDescent="0.3">
      <c r="A6368" s="3">
        <v>8</v>
      </c>
      <c r="B6368" s="142"/>
      <c r="C6368" s="4" t="s">
        <v>10625</v>
      </c>
      <c r="D6368" s="5">
        <v>45125</v>
      </c>
      <c r="E6368" s="6" t="s">
        <v>2364</v>
      </c>
      <c r="F6368" s="7">
        <v>626870</v>
      </c>
      <c r="G6368" s="6" t="s">
        <v>10524</v>
      </c>
      <c r="H6368" s="7">
        <v>67389</v>
      </c>
      <c r="I6368" s="143"/>
      <c r="J6368" s="144"/>
      <c r="K6368" s="145"/>
      <c r="L6368" t="str">
        <f t="shared" si="353"/>
        <v>42336</v>
      </c>
      <c r="M6368">
        <f t="shared" si="354"/>
        <v>42336</v>
      </c>
      <c r="N6368" s="37">
        <f t="shared" si="352"/>
        <v>626870</v>
      </c>
    </row>
    <row r="6369" spans="1:14" x14ac:dyDescent="0.3">
      <c r="A6369" s="3">
        <v>8</v>
      </c>
      <c r="B6369" s="142"/>
      <c r="C6369" s="4" t="s">
        <v>10626</v>
      </c>
      <c r="D6369" s="5">
        <v>45127</v>
      </c>
      <c r="E6369" s="6" t="s">
        <v>6686</v>
      </c>
      <c r="F6369" s="7">
        <v>396587</v>
      </c>
      <c r="G6369" s="6" t="s">
        <v>10524</v>
      </c>
      <c r="H6369" s="7">
        <v>42633</v>
      </c>
      <c r="I6369" s="143"/>
      <c r="J6369" s="144"/>
      <c r="K6369" s="145"/>
      <c r="L6369" t="str">
        <f t="shared" si="353"/>
        <v>42762</v>
      </c>
      <c r="M6369">
        <f t="shared" si="354"/>
        <v>42762</v>
      </c>
      <c r="N6369" s="37">
        <f t="shared" si="352"/>
        <v>396587</v>
      </c>
    </row>
    <row r="6370" spans="1:14" x14ac:dyDescent="0.3">
      <c r="A6370" s="3">
        <v>8</v>
      </c>
      <c r="B6370" s="142"/>
      <c r="C6370" s="4" t="s">
        <v>10627</v>
      </c>
      <c r="D6370" s="5">
        <v>45122</v>
      </c>
      <c r="E6370" s="6" t="s">
        <v>2414</v>
      </c>
      <c r="F6370" s="7">
        <v>1394603</v>
      </c>
      <c r="G6370" s="6" t="s">
        <v>10524</v>
      </c>
      <c r="H6370" s="7">
        <v>149920</v>
      </c>
      <c r="I6370" s="143"/>
      <c r="J6370" s="144"/>
      <c r="K6370" s="145"/>
      <c r="L6370" t="str">
        <f t="shared" si="353"/>
        <v>42194</v>
      </c>
      <c r="M6370">
        <f t="shared" si="354"/>
        <v>42194</v>
      </c>
      <c r="N6370" s="37">
        <f t="shared" si="352"/>
        <v>1394603</v>
      </c>
    </row>
    <row r="6371" spans="1:14" x14ac:dyDescent="0.3">
      <c r="A6371" s="3">
        <v>8</v>
      </c>
      <c r="B6371" s="142"/>
      <c r="C6371" s="4" t="s">
        <v>10628</v>
      </c>
      <c r="D6371" s="5">
        <v>45113</v>
      </c>
      <c r="E6371" s="6" t="s">
        <v>6686</v>
      </c>
      <c r="F6371" s="7">
        <v>626870</v>
      </c>
      <c r="G6371" s="6" t="s">
        <v>10524</v>
      </c>
      <c r="H6371" s="7">
        <v>67389</v>
      </c>
      <c r="I6371" s="143"/>
      <c r="J6371" s="144"/>
      <c r="K6371" s="145"/>
      <c r="L6371" t="str">
        <f t="shared" si="353"/>
        <v>40458</v>
      </c>
      <c r="M6371">
        <f t="shared" si="354"/>
        <v>40458</v>
      </c>
      <c r="N6371" s="37">
        <f t="shared" si="352"/>
        <v>626870</v>
      </c>
    </row>
    <row r="6372" spans="1:14" x14ac:dyDescent="0.3">
      <c r="A6372" s="3">
        <v>8</v>
      </c>
      <c r="B6372" s="142"/>
      <c r="C6372" s="4" t="s">
        <v>10629</v>
      </c>
      <c r="D6372" s="5">
        <v>45128</v>
      </c>
      <c r="E6372" s="6" t="s">
        <v>2364</v>
      </c>
      <c r="F6372" s="7">
        <v>784080</v>
      </c>
      <c r="G6372" s="6" t="s">
        <v>10524</v>
      </c>
      <c r="H6372" s="7">
        <v>84289</v>
      </c>
      <c r="I6372" s="143"/>
      <c r="J6372" s="144"/>
      <c r="K6372" s="145"/>
      <c r="L6372" t="str">
        <f t="shared" si="353"/>
        <v>43740</v>
      </c>
      <c r="M6372">
        <f t="shared" si="354"/>
        <v>43740</v>
      </c>
      <c r="N6372" s="37">
        <f t="shared" si="352"/>
        <v>784080</v>
      </c>
    </row>
    <row r="6373" spans="1:14" x14ac:dyDescent="0.3">
      <c r="A6373" s="3">
        <v>8</v>
      </c>
      <c r="B6373" s="142"/>
      <c r="C6373" s="4" t="s">
        <v>10630</v>
      </c>
      <c r="D6373" s="5">
        <v>45129</v>
      </c>
      <c r="E6373" s="6" t="s">
        <v>3338</v>
      </c>
      <c r="F6373" s="7">
        <v>608653</v>
      </c>
      <c r="G6373" s="6" t="s">
        <v>10524</v>
      </c>
      <c r="H6373" s="7">
        <v>65430</v>
      </c>
      <c r="I6373" s="143"/>
      <c r="J6373" s="144"/>
      <c r="K6373" s="145"/>
      <c r="L6373" t="str">
        <f t="shared" si="353"/>
        <v>43805</v>
      </c>
      <c r="M6373">
        <f t="shared" si="354"/>
        <v>43805</v>
      </c>
      <c r="N6373" s="37">
        <f t="shared" si="352"/>
        <v>608653</v>
      </c>
    </row>
    <row r="6374" spans="1:14" x14ac:dyDescent="0.3">
      <c r="A6374" s="3">
        <v>8</v>
      </c>
      <c r="B6374" s="142"/>
      <c r="C6374" s="4" t="s">
        <v>10631</v>
      </c>
      <c r="D6374" s="5">
        <v>45124</v>
      </c>
      <c r="E6374" s="6" t="s">
        <v>6686</v>
      </c>
      <c r="F6374" s="7">
        <v>624385</v>
      </c>
      <c r="G6374" s="6" t="s">
        <v>10524</v>
      </c>
      <c r="H6374" s="7">
        <v>67121</v>
      </c>
      <c r="I6374" s="143"/>
      <c r="J6374" s="144"/>
      <c r="K6374" s="145"/>
      <c r="L6374" t="str">
        <f t="shared" si="353"/>
        <v>42256</v>
      </c>
      <c r="M6374">
        <f t="shared" si="354"/>
        <v>42256</v>
      </c>
      <c r="N6374" s="37">
        <f t="shared" si="352"/>
        <v>624385</v>
      </c>
    </row>
    <row r="6375" spans="1:14" x14ac:dyDescent="0.3">
      <c r="A6375" s="3">
        <v>8</v>
      </c>
      <c r="B6375" s="142"/>
      <c r="C6375" s="4" t="s">
        <v>10632</v>
      </c>
      <c r="D6375" s="5">
        <v>45134</v>
      </c>
      <c r="E6375" s="6" t="s">
        <v>6572</v>
      </c>
      <c r="F6375" s="7">
        <v>918548</v>
      </c>
      <c r="G6375" s="6" t="s">
        <v>10524</v>
      </c>
      <c r="H6375" s="7">
        <v>98744</v>
      </c>
      <c r="I6375" s="143"/>
      <c r="J6375" s="144"/>
      <c r="K6375" s="145"/>
      <c r="L6375" t="str">
        <f t="shared" si="353"/>
        <v>44787</v>
      </c>
      <c r="M6375">
        <f t="shared" si="354"/>
        <v>44787</v>
      </c>
      <c r="N6375" s="37">
        <f t="shared" si="352"/>
        <v>918548</v>
      </c>
    </row>
    <row r="6376" spans="1:14" x14ac:dyDescent="0.3">
      <c r="A6376" s="3">
        <v>8</v>
      </c>
      <c r="B6376" s="142"/>
      <c r="C6376" s="4" t="s">
        <v>10633</v>
      </c>
      <c r="D6376" s="5">
        <v>45133</v>
      </c>
      <c r="E6376" s="6" t="s">
        <v>3338</v>
      </c>
      <c r="F6376" s="7">
        <v>904553</v>
      </c>
      <c r="G6376" s="6" t="s">
        <v>10524</v>
      </c>
      <c r="H6376" s="7">
        <v>97239</v>
      </c>
      <c r="I6376" s="143"/>
      <c r="J6376" s="144"/>
      <c r="K6376" s="145"/>
      <c r="L6376" t="str">
        <f t="shared" si="353"/>
        <v>44028</v>
      </c>
      <c r="M6376">
        <f t="shared" si="354"/>
        <v>44028</v>
      </c>
      <c r="N6376" s="37">
        <f t="shared" si="352"/>
        <v>904553</v>
      </c>
    </row>
    <row r="6377" spans="1:14" x14ac:dyDescent="0.3">
      <c r="A6377" s="3">
        <v>8</v>
      </c>
      <c r="B6377" s="142"/>
      <c r="C6377" s="4" t="s">
        <v>10634</v>
      </c>
      <c r="D6377" s="5">
        <v>45133</v>
      </c>
      <c r="E6377" s="6" t="s">
        <v>2414</v>
      </c>
      <c r="F6377" s="7">
        <v>1269826</v>
      </c>
      <c r="G6377" s="6" t="s">
        <v>10524</v>
      </c>
      <c r="H6377" s="7">
        <v>136506</v>
      </c>
      <c r="I6377" s="143"/>
      <c r="J6377" s="144"/>
      <c r="K6377" s="145"/>
      <c r="L6377" t="str">
        <f t="shared" si="353"/>
        <v>43999</v>
      </c>
      <c r="M6377">
        <f t="shared" si="354"/>
        <v>43999</v>
      </c>
      <c r="N6377" s="37">
        <f t="shared" si="352"/>
        <v>1269826</v>
      </c>
    </row>
    <row r="6378" spans="1:14" x14ac:dyDescent="0.3">
      <c r="A6378" s="3">
        <v>8</v>
      </c>
      <c r="B6378" s="142"/>
      <c r="C6378" s="4" t="s">
        <v>10635</v>
      </c>
      <c r="D6378" s="5">
        <v>45135</v>
      </c>
      <c r="E6378" s="6" t="s">
        <v>2414</v>
      </c>
      <c r="F6378" s="7">
        <v>880718</v>
      </c>
      <c r="G6378" s="6" t="s">
        <v>10524</v>
      </c>
      <c r="H6378" s="7">
        <v>94677</v>
      </c>
      <c r="I6378" s="143"/>
      <c r="J6378" s="144"/>
      <c r="K6378" s="145"/>
      <c r="L6378" t="str">
        <f t="shared" si="353"/>
        <v>45090</v>
      </c>
      <c r="M6378">
        <f t="shared" si="354"/>
        <v>45090</v>
      </c>
      <c r="N6378" s="37">
        <f t="shared" si="352"/>
        <v>880718</v>
      </c>
    </row>
    <row r="6379" spans="1:14" x14ac:dyDescent="0.3">
      <c r="A6379" s="3">
        <v>8</v>
      </c>
      <c r="B6379" s="142"/>
      <c r="C6379" s="4" t="s">
        <v>10636</v>
      </c>
      <c r="D6379" s="5">
        <v>45133</v>
      </c>
      <c r="E6379" s="6" t="s">
        <v>6572</v>
      </c>
      <c r="F6379" s="7">
        <v>616692</v>
      </c>
      <c r="G6379" s="6" t="s">
        <v>10524</v>
      </c>
      <c r="H6379" s="7">
        <v>66294</v>
      </c>
      <c r="I6379" s="143"/>
      <c r="J6379" s="144"/>
      <c r="K6379" s="145"/>
      <c r="L6379" t="str">
        <f t="shared" si="353"/>
        <v>44041</v>
      </c>
      <c r="M6379">
        <f t="shared" si="354"/>
        <v>44041</v>
      </c>
      <c r="N6379" s="37">
        <f t="shared" si="352"/>
        <v>616692</v>
      </c>
    </row>
    <row r="6380" spans="1:14" x14ac:dyDescent="0.3">
      <c r="A6380" s="3">
        <v>8</v>
      </c>
      <c r="B6380" s="142"/>
      <c r="C6380" s="4" t="s">
        <v>10637</v>
      </c>
      <c r="D6380" s="5">
        <v>45134</v>
      </c>
      <c r="E6380" s="6" t="s">
        <v>6572</v>
      </c>
      <c r="F6380" s="7">
        <v>1331767</v>
      </c>
      <c r="G6380" s="6" t="s">
        <v>10524</v>
      </c>
      <c r="H6380" s="7">
        <v>143165</v>
      </c>
      <c r="I6380" s="143"/>
      <c r="J6380" s="144"/>
      <c r="K6380" s="145"/>
      <c r="L6380" t="str">
        <f t="shared" si="353"/>
        <v>44805</v>
      </c>
      <c r="M6380">
        <f t="shared" si="354"/>
        <v>44805</v>
      </c>
      <c r="N6380" s="37">
        <f t="shared" si="352"/>
        <v>1331767</v>
      </c>
    </row>
    <row r="6381" spans="1:14" x14ac:dyDescent="0.3">
      <c r="A6381" s="3">
        <v>8</v>
      </c>
      <c r="B6381" s="142"/>
      <c r="C6381" s="4" t="s">
        <v>10638</v>
      </c>
      <c r="D6381" s="5">
        <v>45136</v>
      </c>
      <c r="E6381" s="6" t="s">
        <v>2364</v>
      </c>
      <c r="F6381" s="7">
        <v>1174307</v>
      </c>
      <c r="G6381" s="6" t="s">
        <v>10524</v>
      </c>
      <c r="H6381" s="7">
        <v>126238</v>
      </c>
      <c r="I6381" s="143"/>
      <c r="J6381" s="144"/>
      <c r="K6381" s="145"/>
      <c r="L6381" t="str">
        <f t="shared" si="353"/>
        <v>45266</v>
      </c>
      <c r="M6381">
        <f t="shared" si="354"/>
        <v>45266</v>
      </c>
      <c r="N6381" s="37">
        <f t="shared" si="352"/>
        <v>1174307</v>
      </c>
    </row>
    <row r="6382" spans="1:14" x14ac:dyDescent="0.3">
      <c r="A6382" s="3">
        <v>8</v>
      </c>
      <c r="B6382" s="142"/>
      <c r="C6382" s="4" t="s">
        <v>10639</v>
      </c>
      <c r="D6382" s="5">
        <v>45134</v>
      </c>
      <c r="E6382" s="6" t="s">
        <v>3338</v>
      </c>
      <c r="F6382" s="7">
        <v>681683</v>
      </c>
      <c r="G6382" s="6" t="s">
        <v>10524</v>
      </c>
      <c r="H6382" s="7">
        <v>73281</v>
      </c>
      <c r="I6382" s="143"/>
      <c r="J6382" s="144"/>
      <c r="K6382" s="145"/>
      <c r="L6382" t="str">
        <f t="shared" si="353"/>
        <v>44802</v>
      </c>
      <c r="M6382">
        <f t="shared" si="354"/>
        <v>44802</v>
      </c>
      <c r="N6382" s="37">
        <f t="shared" si="352"/>
        <v>681683</v>
      </c>
    </row>
    <row r="6383" spans="1:14" x14ac:dyDescent="0.3">
      <c r="A6383" s="3">
        <v>8</v>
      </c>
      <c r="B6383" s="142"/>
      <c r="C6383" s="4" t="s">
        <v>10640</v>
      </c>
      <c r="D6383" s="5">
        <v>45129</v>
      </c>
      <c r="E6383" s="6" t="s">
        <v>47</v>
      </c>
      <c r="F6383" s="7">
        <v>426066</v>
      </c>
      <c r="G6383" s="6" t="s">
        <v>10524</v>
      </c>
      <c r="H6383" s="7">
        <v>45802</v>
      </c>
      <c r="I6383" s="143"/>
      <c r="J6383" s="144"/>
      <c r="K6383" s="145"/>
      <c r="L6383" t="str">
        <f t="shared" si="353"/>
        <v>43765</v>
      </c>
      <c r="M6383">
        <f t="shared" si="354"/>
        <v>43765</v>
      </c>
      <c r="N6383" s="37">
        <f t="shared" si="352"/>
        <v>426066</v>
      </c>
    </row>
    <row r="6384" spans="1:14" x14ac:dyDescent="0.3">
      <c r="A6384" s="3">
        <v>8</v>
      </c>
      <c r="B6384" s="142"/>
      <c r="C6384" s="4" t="s">
        <v>10641</v>
      </c>
      <c r="D6384" s="5">
        <v>45124</v>
      </c>
      <c r="E6384" s="6" t="s">
        <v>2364</v>
      </c>
      <c r="F6384" s="7">
        <v>805600</v>
      </c>
      <c r="G6384" s="6" t="s">
        <v>10524</v>
      </c>
      <c r="H6384" s="7">
        <v>86602</v>
      </c>
      <c r="I6384" s="143"/>
      <c r="J6384" s="144"/>
      <c r="K6384" s="145"/>
      <c r="L6384" t="str">
        <f t="shared" si="353"/>
        <v>42246</v>
      </c>
      <c r="M6384">
        <f t="shared" si="354"/>
        <v>42246</v>
      </c>
      <c r="N6384" s="37">
        <f t="shared" si="352"/>
        <v>805600</v>
      </c>
    </row>
    <row r="6385" spans="1:14" x14ac:dyDescent="0.3">
      <c r="A6385" s="3">
        <v>8</v>
      </c>
      <c r="B6385" s="142"/>
      <c r="C6385" s="4" t="s">
        <v>10642</v>
      </c>
      <c r="D6385" s="5">
        <v>45124</v>
      </c>
      <c r="E6385" s="6" t="s">
        <v>2364</v>
      </c>
      <c r="F6385" s="7">
        <v>856686</v>
      </c>
      <c r="G6385" s="6" t="s">
        <v>10524</v>
      </c>
      <c r="H6385" s="7">
        <v>92094</v>
      </c>
      <c r="I6385" s="143"/>
      <c r="J6385" s="144"/>
      <c r="K6385" s="145"/>
      <c r="L6385" t="str">
        <f t="shared" si="353"/>
        <v>42257</v>
      </c>
      <c r="M6385">
        <f t="shared" si="354"/>
        <v>42257</v>
      </c>
      <c r="N6385" s="37">
        <f t="shared" si="352"/>
        <v>856686</v>
      </c>
    </row>
    <row r="6386" spans="1:14" x14ac:dyDescent="0.3">
      <c r="A6386" s="3">
        <v>8</v>
      </c>
      <c r="B6386" s="142"/>
      <c r="C6386" s="4" t="s">
        <v>10643</v>
      </c>
      <c r="D6386" s="5">
        <v>45133</v>
      </c>
      <c r="E6386" s="9"/>
      <c r="F6386" s="7">
        <v>1212000</v>
      </c>
      <c r="G6386" s="6" t="s">
        <v>10524</v>
      </c>
      <c r="H6386" s="7">
        <v>130290</v>
      </c>
      <c r="I6386" s="143"/>
      <c r="J6386" s="144"/>
      <c r="K6386" s="145"/>
      <c r="L6386" t="str">
        <f t="shared" si="353"/>
        <v>43991</v>
      </c>
      <c r="M6386">
        <f t="shared" si="354"/>
        <v>43991</v>
      </c>
      <c r="N6386" s="37">
        <f t="shared" si="352"/>
        <v>1212000</v>
      </c>
    </row>
    <row r="6387" spans="1:14" x14ac:dyDescent="0.3">
      <c r="A6387" s="3">
        <v>8</v>
      </c>
      <c r="B6387" s="142"/>
      <c r="C6387" s="4" t="s">
        <v>10644</v>
      </c>
      <c r="D6387" s="5">
        <v>45108</v>
      </c>
      <c r="E6387" s="6" t="s">
        <v>2414</v>
      </c>
      <c r="F6387" s="7">
        <v>2150750</v>
      </c>
      <c r="G6387" s="6" t="s">
        <v>10524</v>
      </c>
      <c r="H6387" s="7">
        <v>231206</v>
      </c>
      <c r="I6387" s="143"/>
      <c r="J6387" s="144"/>
      <c r="K6387" s="145"/>
      <c r="L6387" t="str">
        <f t="shared" si="353"/>
        <v>39237</v>
      </c>
      <c r="M6387">
        <f t="shared" si="354"/>
        <v>39237</v>
      </c>
      <c r="N6387" s="37">
        <f t="shared" si="352"/>
        <v>2150750</v>
      </c>
    </row>
    <row r="6388" spans="1:14" x14ac:dyDescent="0.3">
      <c r="A6388" s="3">
        <v>8</v>
      </c>
      <c r="B6388" s="142"/>
      <c r="C6388" s="4" t="s">
        <v>10645</v>
      </c>
      <c r="D6388" s="5">
        <v>45108</v>
      </c>
      <c r="E6388" s="6" t="s">
        <v>2364</v>
      </c>
      <c r="F6388" s="7">
        <v>1676068</v>
      </c>
      <c r="G6388" s="6" t="s">
        <v>10524</v>
      </c>
      <c r="H6388" s="7">
        <v>180177</v>
      </c>
      <c r="I6388" s="143"/>
      <c r="J6388" s="144"/>
      <c r="K6388" s="145"/>
      <c r="L6388" t="str">
        <f t="shared" si="353"/>
        <v>39245</v>
      </c>
      <c r="M6388">
        <f t="shared" si="354"/>
        <v>39245</v>
      </c>
      <c r="N6388" s="37">
        <f t="shared" si="352"/>
        <v>1676068</v>
      </c>
    </row>
    <row r="6389" spans="1:14" x14ac:dyDescent="0.3">
      <c r="A6389" s="3">
        <v>8</v>
      </c>
      <c r="B6389" s="142"/>
      <c r="C6389" s="4" t="s">
        <v>10646</v>
      </c>
      <c r="D6389" s="5">
        <v>45108</v>
      </c>
      <c r="E6389" s="6" t="s">
        <v>6572</v>
      </c>
      <c r="F6389" s="7">
        <v>525777</v>
      </c>
      <c r="G6389" s="6" t="s">
        <v>10524</v>
      </c>
      <c r="H6389" s="7">
        <v>56521</v>
      </c>
      <c r="I6389" s="143"/>
      <c r="J6389" s="144"/>
      <c r="K6389" s="145"/>
      <c r="L6389" t="str">
        <f t="shared" si="353"/>
        <v>39257</v>
      </c>
      <c r="M6389">
        <f t="shared" si="354"/>
        <v>39257</v>
      </c>
      <c r="N6389" s="37">
        <f t="shared" si="352"/>
        <v>525777</v>
      </c>
    </row>
    <row r="6390" spans="1:14" x14ac:dyDescent="0.3">
      <c r="A6390" s="3">
        <v>8</v>
      </c>
      <c r="B6390" s="142"/>
      <c r="C6390" s="4" t="s">
        <v>10647</v>
      </c>
      <c r="D6390" s="5">
        <v>45113</v>
      </c>
      <c r="E6390" s="6" t="s">
        <v>6686</v>
      </c>
      <c r="F6390" s="7">
        <v>1272823</v>
      </c>
      <c r="G6390" s="6" t="s">
        <v>10524</v>
      </c>
      <c r="H6390" s="7">
        <v>136828</v>
      </c>
      <c r="I6390" s="143"/>
      <c r="J6390" s="144"/>
      <c r="K6390" s="145"/>
      <c r="L6390" t="str">
        <f t="shared" si="353"/>
        <v>40457</v>
      </c>
      <c r="M6390">
        <f t="shared" si="354"/>
        <v>40457</v>
      </c>
      <c r="N6390" s="37">
        <f t="shared" si="352"/>
        <v>1272823</v>
      </c>
    </row>
    <row r="6391" spans="1:14" x14ac:dyDescent="0.3">
      <c r="A6391" s="3">
        <v>8</v>
      </c>
      <c r="B6391" s="142"/>
      <c r="C6391" s="4" t="s">
        <v>10648</v>
      </c>
      <c r="D6391" s="5">
        <v>45112</v>
      </c>
      <c r="E6391" s="6" t="s">
        <v>2414</v>
      </c>
      <c r="F6391" s="7">
        <v>1300007</v>
      </c>
      <c r="G6391" s="6" t="s">
        <v>10524</v>
      </c>
      <c r="H6391" s="7">
        <v>139751</v>
      </c>
      <c r="I6391" s="143"/>
      <c r="J6391" s="144"/>
      <c r="K6391" s="145"/>
      <c r="L6391" t="str">
        <f t="shared" si="353"/>
        <v>39502</v>
      </c>
      <c r="M6391">
        <f t="shared" si="354"/>
        <v>39502</v>
      </c>
      <c r="N6391" s="37">
        <f t="shared" ref="N6391:N6454" si="355">+F6391</f>
        <v>1300007</v>
      </c>
    </row>
    <row r="6392" spans="1:14" x14ac:dyDescent="0.3">
      <c r="A6392" s="3">
        <v>8</v>
      </c>
      <c r="B6392" s="142"/>
      <c r="C6392" s="4" t="s">
        <v>10649</v>
      </c>
      <c r="D6392" s="5">
        <v>45114</v>
      </c>
      <c r="E6392" s="6" t="s">
        <v>2414</v>
      </c>
      <c r="F6392" s="7">
        <v>876296</v>
      </c>
      <c r="G6392" s="6" t="s">
        <v>10524</v>
      </c>
      <c r="H6392" s="7">
        <v>94202</v>
      </c>
      <c r="I6392" s="143"/>
      <c r="J6392" s="144"/>
      <c r="K6392" s="145"/>
      <c r="L6392" t="str">
        <f t="shared" si="353"/>
        <v>40682</v>
      </c>
      <c r="M6392">
        <f t="shared" si="354"/>
        <v>40682</v>
      </c>
      <c r="N6392" s="37">
        <f t="shared" si="355"/>
        <v>876296</v>
      </c>
    </row>
    <row r="6393" spans="1:14" x14ac:dyDescent="0.3">
      <c r="A6393" s="3">
        <v>8</v>
      </c>
      <c r="B6393" s="142"/>
      <c r="C6393" s="4" t="s">
        <v>10650</v>
      </c>
      <c r="D6393" s="5">
        <v>45114</v>
      </c>
      <c r="E6393" s="6" t="s">
        <v>6572</v>
      </c>
      <c r="F6393" s="7">
        <v>784080</v>
      </c>
      <c r="G6393" s="6" t="s">
        <v>10524</v>
      </c>
      <c r="H6393" s="7">
        <v>84289</v>
      </c>
      <c r="I6393" s="143"/>
      <c r="J6393" s="144"/>
      <c r="K6393" s="145"/>
      <c r="L6393" t="str">
        <f t="shared" si="353"/>
        <v>40688</v>
      </c>
      <c r="M6393">
        <f t="shared" si="354"/>
        <v>40688</v>
      </c>
      <c r="N6393" s="37">
        <f t="shared" si="355"/>
        <v>784080</v>
      </c>
    </row>
    <row r="6394" spans="1:14" x14ac:dyDescent="0.3">
      <c r="A6394" s="3">
        <v>8</v>
      </c>
      <c r="B6394" s="142"/>
      <c r="C6394" s="4" t="s">
        <v>10651</v>
      </c>
      <c r="D6394" s="5">
        <v>45115</v>
      </c>
      <c r="E6394" s="6" t="s">
        <v>3338</v>
      </c>
      <c r="F6394" s="7">
        <v>846537</v>
      </c>
      <c r="G6394" s="6" t="s">
        <v>10524</v>
      </c>
      <c r="H6394" s="7">
        <v>91003</v>
      </c>
      <c r="I6394" s="143"/>
      <c r="J6394" s="144"/>
      <c r="K6394" s="145"/>
      <c r="L6394" t="str">
        <f t="shared" si="353"/>
        <v>40831</v>
      </c>
      <c r="M6394">
        <f t="shared" si="354"/>
        <v>40831</v>
      </c>
      <c r="N6394" s="37">
        <f t="shared" si="355"/>
        <v>846537</v>
      </c>
    </row>
    <row r="6395" spans="1:14" x14ac:dyDescent="0.3">
      <c r="A6395" s="3">
        <v>8</v>
      </c>
      <c r="B6395" s="142"/>
      <c r="C6395" s="4" t="s">
        <v>10652</v>
      </c>
      <c r="D6395" s="5">
        <v>45119</v>
      </c>
      <c r="E6395" s="6" t="s">
        <v>3338</v>
      </c>
      <c r="F6395" s="7">
        <v>237916</v>
      </c>
      <c r="G6395" s="6" t="s">
        <v>10524</v>
      </c>
      <c r="H6395" s="7">
        <v>25576</v>
      </c>
      <c r="I6395" s="143"/>
      <c r="J6395" s="144"/>
      <c r="K6395" s="145"/>
      <c r="L6395" t="str">
        <f t="shared" si="353"/>
        <v>41041</v>
      </c>
      <c r="M6395">
        <f t="shared" si="354"/>
        <v>41041</v>
      </c>
      <c r="N6395" s="37">
        <f t="shared" si="355"/>
        <v>237916</v>
      </c>
    </row>
    <row r="6396" spans="1:14" x14ac:dyDescent="0.3">
      <c r="A6396" s="3">
        <v>8</v>
      </c>
      <c r="B6396" s="142"/>
      <c r="C6396" s="4" t="s">
        <v>10653</v>
      </c>
      <c r="D6396" s="5">
        <v>45114</v>
      </c>
      <c r="E6396" s="6" t="s">
        <v>3338</v>
      </c>
      <c r="F6396" s="7">
        <v>1029137</v>
      </c>
      <c r="G6396" s="6" t="s">
        <v>10524</v>
      </c>
      <c r="H6396" s="7">
        <v>110632</v>
      </c>
      <c r="I6396" s="143"/>
      <c r="J6396" s="144"/>
      <c r="K6396" s="145"/>
      <c r="L6396" t="str">
        <f t="shared" si="353"/>
        <v>40680</v>
      </c>
      <c r="M6396">
        <f t="shared" si="354"/>
        <v>40680</v>
      </c>
      <c r="N6396" s="37">
        <f t="shared" si="355"/>
        <v>1029137</v>
      </c>
    </row>
    <row r="6397" spans="1:14" x14ac:dyDescent="0.3">
      <c r="A6397" s="3">
        <v>8</v>
      </c>
      <c r="B6397" s="142"/>
      <c r="C6397" s="4" t="s">
        <v>10654</v>
      </c>
      <c r="D6397" s="5">
        <v>45114</v>
      </c>
      <c r="E6397" s="6" t="s">
        <v>2414</v>
      </c>
      <c r="F6397" s="7">
        <v>640148</v>
      </c>
      <c r="G6397" s="6" t="s">
        <v>10524</v>
      </c>
      <c r="H6397" s="7">
        <v>68816</v>
      </c>
      <c r="I6397" s="143"/>
      <c r="J6397" s="144"/>
      <c r="K6397" s="145"/>
      <c r="L6397" t="str">
        <f t="shared" si="353"/>
        <v>40674</v>
      </c>
      <c r="M6397">
        <f t="shared" si="354"/>
        <v>40674</v>
      </c>
      <c r="N6397" s="37">
        <f t="shared" si="355"/>
        <v>640148</v>
      </c>
    </row>
    <row r="6398" spans="1:14" x14ac:dyDescent="0.3">
      <c r="A6398" s="3">
        <v>8</v>
      </c>
      <c r="B6398" s="142"/>
      <c r="C6398" s="4" t="s">
        <v>10655</v>
      </c>
      <c r="D6398" s="5">
        <v>45119</v>
      </c>
      <c r="E6398" s="6" t="s">
        <v>6572</v>
      </c>
      <c r="F6398" s="7">
        <v>818777</v>
      </c>
      <c r="G6398" s="6" t="s">
        <v>10524</v>
      </c>
      <c r="H6398" s="7">
        <v>88019</v>
      </c>
      <c r="I6398" s="143"/>
      <c r="J6398" s="144"/>
      <c r="K6398" s="145"/>
      <c r="L6398" t="str">
        <f t="shared" si="353"/>
        <v>41073</v>
      </c>
      <c r="M6398">
        <f t="shared" si="354"/>
        <v>41073</v>
      </c>
      <c r="N6398" s="37">
        <f t="shared" si="355"/>
        <v>818777</v>
      </c>
    </row>
    <row r="6399" spans="1:14" x14ac:dyDescent="0.3">
      <c r="A6399" s="3">
        <v>8</v>
      </c>
      <c r="B6399" s="142"/>
      <c r="C6399" s="4" t="s">
        <v>10656</v>
      </c>
      <c r="D6399" s="5">
        <v>45114</v>
      </c>
      <c r="E6399" s="6" t="s">
        <v>2364</v>
      </c>
      <c r="F6399" s="7">
        <v>396527</v>
      </c>
      <c r="G6399" s="6" t="s">
        <v>10524</v>
      </c>
      <c r="H6399" s="7">
        <v>42627</v>
      </c>
      <c r="I6399" s="143"/>
      <c r="J6399" s="144"/>
      <c r="K6399" s="145"/>
      <c r="L6399" t="str">
        <f t="shared" si="353"/>
        <v>40663</v>
      </c>
      <c r="M6399">
        <f t="shared" si="354"/>
        <v>40663</v>
      </c>
      <c r="N6399" s="37">
        <f t="shared" si="355"/>
        <v>396527</v>
      </c>
    </row>
    <row r="6400" spans="1:14" x14ac:dyDescent="0.3">
      <c r="A6400" s="3">
        <v>8</v>
      </c>
      <c r="B6400" s="142"/>
      <c r="C6400" s="4" t="s">
        <v>10657</v>
      </c>
      <c r="D6400" s="5">
        <v>45118</v>
      </c>
      <c r="E6400" s="6" t="s">
        <v>2414</v>
      </c>
      <c r="F6400" s="7">
        <v>1363821</v>
      </c>
      <c r="G6400" s="6" t="s">
        <v>10524</v>
      </c>
      <c r="H6400" s="7">
        <v>146611</v>
      </c>
      <c r="I6400" s="143"/>
      <c r="J6400" s="144"/>
      <c r="K6400" s="145"/>
      <c r="L6400" t="str">
        <f t="shared" si="353"/>
        <v>40996</v>
      </c>
      <c r="M6400">
        <f t="shared" si="354"/>
        <v>40996</v>
      </c>
      <c r="N6400" s="37">
        <f t="shared" si="355"/>
        <v>1363821</v>
      </c>
    </row>
    <row r="6401" spans="1:14" x14ac:dyDescent="0.3">
      <c r="A6401" s="3">
        <v>8</v>
      </c>
      <c r="B6401" s="142"/>
      <c r="C6401" s="4" t="s">
        <v>10658</v>
      </c>
      <c r="D6401" s="5">
        <v>45119</v>
      </c>
      <c r="E6401" s="6" t="s">
        <v>6686</v>
      </c>
      <c r="F6401" s="7">
        <v>1012644</v>
      </c>
      <c r="G6401" s="6" t="s">
        <v>10524</v>
      </c>
      <c r="H6401" s="7">
        <v>108859</v>
      </c>
      <c r="I6401" s="143"/>
      <c r="J6401" s="144"/>
      <c r="K6401" s="145"/>
      <c r="L6401" t="str">
        <f t="shared" si="353"/>
        <v>41048</v>
      </c>
      <c r="M6401">
        <f t="shared" si="354"/>
        <v>41048</v>
      </c>
      <c r="N6401" s="37">
        <f t="shared" si="355"/>
        <v>1012644</v>
      </c>
    </row>
    <row r="6402" spans="1:14" x14ac:dyDescent="0.3">
      <c r="A6402" s="3">
        <v>8</v>
      </c>
      <c r="B6402" s="142"/>
      <c r="C6402" s="4" t="s">
        <v>10659</v>
      </c>
      <c r="D6402" s="5">
        <v>45120</v>
      </c>
      <c r="E6402" s="6" t="s">
        <v>6686</v>
      </c>
      <c r="F6402" s="7">
        <v>1161475</v>
      </c>
      <c r="G6402" s="6" t="s">
        <v>10524</v>
      </c>
      <c r="H6402" s="7">
        <v>124859</v>
      </c>
      <c r="I6402" s="143"/>
      <c r="J6402" s="144"/>
      <c r="K6402" s="145"/>
      <c r="L6402" t="str">
        <f t="shared" si="353"/>
        <v>41827</v>
      </c>
      <c r="M6402">
        <f t="shared" si="354"/>
        <v>41827</v>
      </c>
      <c r="N6402" s="37">
        <f t="shared" si="355"/>
        <v>1161475</v>
      </c>
    </row>
    <row r="6403" spans="1:14" x14ac:dyDescent="0.3">
      <c r="A6403" s="3">
        <v>8</v>
      </c>
      <c r="B6403" s="142"/>
      <c r="C6403" s="4" t="s">
        <v>10660</v>
      </c>
      <c r="D6403" s="5">
        <v>45121</v>
      </c>
      <c r="E6403" s="6" t="s">
        <v>3338</v>
      </c>
      <c r="F6403" s="7">
        <v>1356064</v>
      </c>
      <c r="G6403" s="6" t="s">
        <v>10524</v>
      </c>
      <c r="H6403" s="7">
        <v>145777</v>
      </c>
      <c r="I6403" s="143"/>
      <c r="J6403" s="144"/>
      <c r="K6403" s="145"/>
      <c r="L6403" t="str">
        <f t="shared" si="353"/>
        <v>42104</v>
      </c>
      <c r="M6403">
        <f t="shared" si="354"/>
        <v>42104</v>
      </c>
      <c r="N6403" s="37">
        <f t="shared" si="355"/>
        <v>1356064</v>
      </c>
    </row>
    <row r="6404" spans="1:14" x14ac:dyDescent="0.3">
      <c r="A6404" s="3">
        <v>8</v>
      </c>
      <c r="B6404" s="142"/>
      <c r="C6404" s="4" t="s">
        <v>10661</v>
      </c>
      <c r="D6404" s="5">
        <v>45120</v>
      </c>
      <c r="E6404" s="6" t="s">
        <v>2414</v>
      </c>
      <c r="F6404" s="7">
        <v>451837</v>
      </c>
      <c r="G6404" s="6" t="s">
        <v>10524</v>
      </c>
      <c r="H6404" s="7">
        <v>48572</v>
      </c>
      <c r="I6404" s="143"/>
      <c r="J6404" s="144"/>
      <c r="K6404" s="145"/>
      <c r="L6404" t="str">
        <f t="shared" si="353"/>
        <v>41833</v>
      </c>
      <c r="M6404">
        <f t="shared" si="354"/>
        <v>41833</v>
      </c>
      <c r="N6404" s="37">
        <f t="shared" si="355"/>
        <v>451837</v>
      </c>
    </row>
    <row r="6405" spans="1:14" x14ac:dyDescent="0.3">
      <c r="A6405" s="3">
        <v>8</v>
      </c>
      <c r="B6405" s="142"/>
      <c r="C6405" s="4" t="s">
        <v>10662</v>
      </c>
      <c r="D6405" s="5">
        <v>45126</v>
      </c>
      <c r="E6405" s="6" t="s">
        <v>6572</v>
      </c>
      <c r="F6405" s="7">
        <v>549779</v>
      </c>
      <c r="G6405" s="6" t="s">
        <v>10524</v>
      </c>
      <c r="H6405" s="7">
        <v>59101</v>
      </c>
      <c r="I6405" s="143"/>
      <c r="J6405" s="144"/>
      <c r="K6405" s="145"/>
      <c r="L6405" t="str">
        <f t="shared" si="353"/>
        <v>42400</v>
      </c>
      <c r="M6405">
        <f t="shared" si="354"/>
        <v>42400</v>
      </c>
      <c r="N6405" s="37">
        <f t="shared" si="355"/>
        <v>549779</v>
      </c>
    </row>
    <row r="6406" spans="1:14" x14ac:dyDescent="0.3">
      <c r="A6406" s="3">
        <v>8</v>
      </c>
      <c r="B6406" s="142"/>
      <c r="C6406" s="4" t="s">
        <v>10663</v>
      </c>
      <c r="D6406" s="5">
        <v>45126</v>
      </c>
      <c r="E6406" s="6" t="s">
        <v>6686</v>
      </c>
      <c r="F6406" s="7">
        <v>616116</v>
      </c>
      <c r="G6406" s="6" t="s">
        <v>10524</v>
      </c>
      <c r="H6406" s="7">
        <v>66232</v>
      </c>
      <c r="I6406" s="143"/>
      <c r="J6406" s="144"/>
      <c r="K6406" s="145"/>
      <c r="L6406" t="str">
        <f t="shared" si="353"/>
        <v>42390</v>
      </c>
      <c r="M6406">
        <f t="shared" si="354"/>
        <v>42390</v>
      </c>
      <c r="N6406" s="37">
        <f t="shared" si="355"/>
        <v>616116</v>
      </c>
    </row>
    <row r="6407" spans="1:14" x14ac:dyDescent="0.3">
      <c r="A6407" s="3">
        <v>8</v>
      </c>
      <c r="B6407" s="142"/>
      <c r="C6407" s="4" t="s">
        <v>10664</v>
      </c>
      <c r="D6407" s="5">
        <v>45112</v>
      </c>
      <c r="E6407" s="6" t="s">
        <v>2414</v>
      </c>
      <c r="F6407" s="7">
        <v>1215469</v>
      </c>
      <c r="G6407" s="6" t="s">
        <v>10524</v>
      </c>
      <c r="H6407" s="7">
        <v>130663</v>
      </c>
      <c r="I6407" s="143"/>
      <c r="J6407" s="144"/>
      <c r="K6407" s="145"/>
      <c r="L6407" t="str">
        <f t="shared" ref="L6407:L6470" si="356">+RIGHT(C6407,5)</f>
        <v>39509</v>
      </c>
      <c r="M6407">
        <f t="shared" ref="M6407:M6470" si="357">+L6407*1</f>
        <v>39509</v>
      </c>
      <c r="N6407" s="37">
        <f t="shared" si="355"/>
        <v>1215469</v>
      </c>
    </row>
    <row r="6408" spans="1:14" x14ac:dyDescent="0.3">
      <c r="A6408" s="3">
        <v>8</v>
      </c>
      <c r="B6408" s="142"/>
      <c r="C6408" s="4" t="s">
        <v>10665</v>
      </c>
      <c r="D6408" s="5">
        <v>45122</v>
      </c>
      <c r="E6408" s="6" t="s">
        <v>6686</v>
      </c>
      <c r="F6408" s="7">
        <v>857212</v>
      </c>
      <c r="G6408" s="6" t="s">
        <v>10524</v>
      </c>
      <c r="H6408" s="7">
        <v>92150</v>
      </c>
      <c r="I6408" s="143"/>
      <c r="J6408" s="144"/>
      <c r="K6408" s="145"/>
      <c r="L6408" t="str">
        <f t="shared" si="356"/>
        <v>42212</v>
      </c>
      <c r="M6408">
        <f t="shared" si="357"/>
        <v>42212</v>
      </c>
      <c r="N6408" s="37">
        <f t="shared" si="355"/>
        <v>857212</v>
      </c>
    </row>
    <row r="6409" spans="1:14" x14ac:dyDescent="0.3">
      <c r="A6409" s="3">
        <v>8</v>
      </c>
      <c r="B6409" s="142"/>
      <c r="C6409" s="4" t="s">
        <v>10666</v>
      </c>
      <c r="D6409" s="5">
        <v>45125</v>
      </c>
      <c r="E6409" s="6" t="s">
        <v>2414</v>
      </c>
      <c r="F6409" s="7">
        <v>538609</v>
      </c>
      <c r="G6409" s="6" t="s">
        <v>10524</v>
      </c>
      <c r="H6409" s="7">
        <v>57900</v>
      </c>
      <c r="I6409" s="143"/>
      <c r="J6409" s="144"/>
      <c r="K6409" s="145"/>
      <c r="L6409" t="str">
        <f t="shared" si="356"/>
        <v>42355</v>
      </c>
      <c r="M6409">
        <f t="shared" si="357"/>
        <v>42355</v>
      </c>
      <c r="N6409" s="37">
        <f t="shared" si="355"/>
        <v>538609</v>
      </c>
    </row>
    <row r="6410" spans="1:14" x14ac:dyDescent="0.3">
      <c r="A6410" s="3">
        <v>8</v>
      </c>
      <c r="B6410" s="142"/>
      <c r="C6410" s="4" t="s">
        <v>10667</v>
      </c>
      <c r="D6410" s="5">
        <v>45128</v>
      </c>
      <c r="E6410" s="6" t="s">
        <v>6686</v>
      </c>
      <c r="F6410" s="7">
        <v>1039484</v>
      </c>
      <c r="G6410" s="6" t="s">
        <v>10524</v>
      </c>
      <c r="H6410" s="7">
        <v>111745</v>
      </c>
      <c r="I6410" s="143"/>
      <c r="J6410" s="144"/>
      <c r="K6410" s="145"/>
      <c r="L6410" t="str">
        <f t="shared" si="356"/>
        <v>43637</v>
      </c>
      <c r="M6410">
        <f t="shared" si="357"/>
        <v>43637</v>
      </c>
      <c r="N6410" s="37">
        <f t="shared" si="355"/>
        <v>1039484</v>
      </c>
    </row>
    <row r="6411" spans="1:14" x14ac:dyDescent="0.3">
      <c r="A6411" s="3">
        <v>8</v>
      </c>
      <c r="B6411" s="142"/>
      <c r="C6411" s="4" t="s">
        <v>10668</v>
      </c>
      <c r="D6411" s="5">
        <v>45126</v>
      </c>
      <c r="E6411" s="6" t="s">
        <v>6686</v>
      </c>
      <c r="F6411" s="7">
        <v>600067</v>
      </c>
      <c r="G6411" s="6" t="s">
        <v>10524</v>
      </c>
      <c r="H6411" s="7">
        <v>64507</v>
      </c>
      <c r="I6411" s="143"/>
      <c r="J6411" s="144"/>
      <c r="K6411" s="145"/>
      <c r="L6411" t="str">
        <f t="shared" si="356"/>
        <v>42450</v>
      </c>
      <c r="M6411">
        <f t="shared" si="357"/>
        <v>42450</v>
      </c>
      <c r="N6411" s="37">
        <f t="shared" si="355"/>
        <v>600067</v>
      </c>
    </row>
    <row r="6412" spans="1:14" x14ac:dyDescent="0.3">
      <c r="A6412" s="3">
        <v>8</v>
      </c>
      <c r="B6412" s="142"/>
      <c r="C6412" s="4" t="s">
        <v>10669</v>
      </c>
      <c r="D6412" s="5">
        <v>45128</v>
      </c>
      <c r="E6412" s="6" t="s">
        <v>2414</v>
      </c>
      <c r="F6412" s="7">
        <v>525777</v>
      </c>
      <c r="G6412" s="6" t="s">
        <v>10524</v>
      </c>
      <c r="H6412" s="7">
        <v>56521</v>
      </c>
      <c r="I6412" s="143"/>
      <c r="J6412" s="144"/>
      <c r="K6412" s="145"/>
      <c r="L6412" t="str">
        <f t="shared" si="356"/>
        <v>43615</v>
      </c>
      <c r="M6412">
        <f t="shared" si="357"/>
        <v>43615</v>
      </c>
      <c r="N6412" s="37">
        <f t="shared" si="355"/>
        <v>525777</v>
      </c>
    </row>
    <row r="6413" spans="1:14" x14ac:dyDescent="0.3">
      <c r="A6413" s="3">
        <v>8</v>
      </c>
      <c r="B6413" s="142"/>
      <c r="C6413" s="4" t="s">
        <v>10670</v>
      </c>
      <c r="D6413" s="5">
        <v>45128</v>
      </c>
      <c r="E6413" s="6" t="s">
        <v>6686</v>
      </c>
      <c r="F6413" s="7">
        <v>1049757</v>
      </c>
      <c r="G6413" s="6" t="s">
        <v>10524</v>
      </c>
      <c r="H6413" s="7">
        <v>112849</v>
      </c>
      <c r="I6413" s="143"/>
      <c r="J6413" s="144"/>
      <c r="K6413" s="145"/>
      <c r="L6413" t="str">
        <f t="shared" si="356"/>
        <v>43604</v>
      </c>
      <c r="M6413">
        <f t="shared" si="357"/>
        <v>43604</v>
      </c>
      <c r="N6413" s="37">
        <f t="shared" si="355"/>
        <v>1049757</v>
      </c>
    </row>
    <row r="6414" spans="1:14" x14ac:dyDescent="0.3">
      <c r="A6414" s="3">
        <v>8</v>
      </c>
      <c r="B6414" s="142"/>
      <c r="C6414" s="4" t="s">
        <v>10671</v>
      </c>
      <c r="D6414" s="5">
        <v>45132</v>
      </c>
      <c r="E6414" s="6" t="s">
        <v>3338</v>
      </c>
      <c r="F6414" s="7">
        <v>722823</v>
      </c>
      <c r="G6414" s="6" t="s">
        <v>10524</v>
      </c>
      <c r="H6414" s="7">
        <v>77703</v>
      </c>
      <c r="I6414" s="143"/>
      <c r="J6414" s="144"/>
      <c r="K6414" s="145"/>
      <c r="L6414" t="str">
        <f t="shared" si="356"/>
        <v>43921</v>
      </c>
      <c r="M6414">
        <f t="shared" si="357"/>
        <v>43921</v>
      </c>
      <c r="N6414" s="37">
        <f t="shared" si="355"/>
        <v>722823</v>
      </c>
    </row>
    <row r="6415" spans="1:14" x14ac:dyDescent="0.3">
      <c r="A6415" s="3">
        <v>8</v>
      </c>
      <c r="B6415" s="142"/>
      <c r="C6415" s="4" t="s">
        <v>10672</v>
      </c>
      <c r="D6415" s="5">
        <v>45133</v>
      </c>
      <c r="E6415" s="6" t="s">
        <v>6686</v>
      </c>
      <c r="F6415" s="7">
        <v>525777</v>
      </c>
      <c r="G6415" s="6" t="s">
        <v>10524</v>
      </c>
      <c r="H6415" s="7">
        <v>56521</v>
      </c>
      <c r="I6415" s="143"/>
      <c r="J6415" s="144"/>
      <c r="K6415" s="145"/>
      <c r="L6415" t="str">
        <f t="shared" si="356"/>
        <v>43992</v>
      </c>
      <c r="M6415">
        <f t="shared" si="357"/>
        <v>43992</v>
      </c>
      <c r="N6415" s="37">
        <f t="shared" si="355"/>
        <v>525777</v>
      </c>
    </row>
    <row r="6416" spans="1:14" x14ac:dyDescent="0.3">
      <c r="A6416" s="3">
        <v>8</v>
      </c>
      <c r="B6416" s="142"/>
      <c r="C6416" s="4" t="s">
        <v>10673</v>
      </c>
      <c r="D6416" s="5">
        <v>45133</v>
      </c>
      <c r="E6416" s="6" t="s">
        <v>6686</v>
      </c>
      <c r="F6416" s="7">
        <v>623690</v>
      </c>
      <c r="G6416" s="6" t="s">
        <v>10524</v>
      </c>
      <c r="H6416" s="7">
        <v>67047</v>
      </c>
      <c r="I6416" s="143"/>
      <c r="J6416" s="144"/>
      <c r="K6416" s="145"/>
      <c r="L6416" t="str">
        <f t="shared" si="356"/>
        <v>43996</v>
      </c>
      <c r="M6416">
        <f t="shared" si="357"/>
        <v>43996</v>
      </c>
      <c r="N6416" s="37">
        <f t="shared" si="355"/>
        <v>623690</v>
      </c>
    </row>
    <row r="6417" spans="1:14" x14ac:dyDescent="0.3">
      <c r="A6417" s="3">
        <v>8</v>
      </c>
      <c r="B6417" s="142"/>
      <c r="C6417" s="4" t="s">
        <v>10674</v>
      </c>
      <c r="D6417" s="5">
        <v>45136</v>
      </c>
      <c r="E6417" s="6" t="s">
        <v>3338</v>
      </c>
      <c r="F6417" s="7">
        <v>626870</v>
      </c>
      <c r="G6417" s="6" t="s">
        <v>10524</v>
      </c>
      <c r="H6417" s="7">
        <v>67389</v>
      </c>
      <c r="I6417" s="143"/>
      <c r="J6417" s="144"/>
      <c r="K6417" s="145"/>
      <c r="L6417" t="str">
        <f t="shared" si="356"/>
        <v>45271</v>
      </c>
      <c r="M6417">
        <f t="shared" si="357"/>
        <v>45271</v>
      </c>
      <c r="N6417" s="37">
        <f t="shared" si="355"/>
        <v>626870</v>
      </c>
    </row>
    <row r="6418" spans="1:14" x14ac:dyDescent="0.3">
      <c r="A6418" s="3">
        <v>8</v>
      </c>
      <c r="B6418" s="142"/>
      <c r="C6418" s="4" t="s">
        <v>10675</v>
      </c>
      <c r="D6418" s="5">
        <v>45133</v>
      </c>
      <c r="E6418" s="6" t="s">
        <v>6572</v>
      </c>
      <c r="F6418" s="7">
        <v>383815</v>
      </c>
      <c r="G6418" s="6" t="s">
        <v>10524</v>
      </c>
      <c r="H6418" s="7">
        <v>41260</v>
      </c>
      <c r="I6418" s="143"/>
      <c r="J6418" s="144"/>
      <c r="K6418" s="145"/>
      <c r="L6418" t="str">
        <f t="shared" si="356"/>
        <v>44040</v>
      </c>
      <c r="M6418">
        <f t="shared" si="357"/>
        <v>44040</v>
      </c>
      <c r="N6418" s="37">
        <f t="shared" si="355"/>
        <v>383815</v>
      </c>
    </row>
    <row r="6419" spans="1:14" x14ac:dyDescent="0.3">
      <c r="A6419" s="3">
        <v>8</v>
      </c>
      <c r="B6419" s="142"/>
      <c r="C6419" s="4" t="s">
        <v>10676</v>
      </c>
      <c r="D6419" s="5">
        <v>45125</v>
      </c>
      <c r="E6419" s="6" t="s">
        <v>2414</v>
      </c>
      <c r="F6419" s="7">
        <v>1014422</v>
      </c>
      <c r="G6419" s="6" t="s">
        <v>10524</v>
      </c>
      <c r="H6419" s="7">
        <v>109050</v>
      </c>
      <c r="I6419" s="143"/>
      <c r="J6419" s="144"/>
      <c r="K6419" s="145"/>
      <c r="L6419" t="str">
        <f t="shared" si="356"/>
        <v>42318</v>
      </c>
      <c r="M6419">
        <f t="shared" si="357"/>
        <v>42318</v>
      </c>
      <c r="N6419" s="37">
        <f t="shared" si="355"/>
        <v>1014422</v>
      </c>
    </row>
    <row r="6420" spans="1:14" x14ac:dyDescent="0.3">
      <c r="A6420" s="3">
        <v>8</v>
      </c>
      <c r="B6420" s="142"/>
      <c r="C6420" s="4" t="s">
        <v>10677</v>
      </c>
      <c r="D6420" s="5">
        <v>45126</v>
      </c>
      <c r="E6420" s="6" t="s">
        <v>2414</v>
      </c>
      <c r="F6420" s="7">
        <v>819807</v>
      </c>
      <c r="G6420" s="6" t="s">
        <v>10524</v>
      </c>
      <c r="H6420" s="7">
        <v>88129</v>
      </c>
      <c r="I6420" s="143"/>
      <c r="J6420" s="144"/>
      <c r="K6420" s="145"/>
      <c r="L6420" t="str">
        <f t="shared" si="356"/>
        <v>42453</v>
      </c>
      <c r="M6420">
        <f t="shared" si="357"/>
        <v>42453</v>
      </c>
      <c r="N6420" s="37">
        <f t="shared" si="355"/>
        <v>819807</v>
      </c>
    </row>
    <row r="6421" spans="1:14" x14ac:dyDescent="0.3">
      <c r="A6421" s="3">
        <v>8</v>
      </c>
      <c r="B6421" s="142"/>
      <c r="C6421" s="4" t="s">
        <v>10678</v>
      </c>
      <c r="D6421" s="5">
        <v>45133</v>
      </c>
      <c r="E6421" s="6" t="s">
        <v>2414</v>
      </c>
      <c r="F6421" s="7">
        <v>766347</v>
      </c>
      <c r="G6421" s="6" t="s">
        <v>10524</v>
      </c>
      <c r="H6421" s="7">
        <v>82382</v>
      </c>
      <c r="I6421" s="143"/>
      <c r="J6421" s="144"/>
      <c r="K6421" s="145"/>
      <c r="L6421" t="str">
        <f t="shared" si="356"/>
        <v>44008</v>
      </c>
      <c r="M6421">
        <f t="shared" si="357"/>
        <v>44008</v>
      </c>
      <c r="N6421" s="37">
        <f t="shared" si="355"/>
        <v>766347</v>
      </c>
    </row>
    <row r="6422" spans="1:14" x14ac:dyDescent="0.3">
      <c r="A6422" s="3">
        <v>8</v>
      </c>
      <c r="B6422" s="142"/>
      <c r="C6422" s="4" t="s">
        <v>10679</v>
      </c>
      <c r="D6422" s="5">
        <v>45125</v>
      </c>
      <c r="E6422" s="6" t="s">
        <v>2414</v>
      </c>
      <c r="F6422" s="7">
        <v>975508</v>
      </c>
      <c r="G6422" s="6" t="s">
        <v>10524</v>
      </c>
      <c r="H6422" s="7">
        <v>104867</v>
      </c>
      <c r="I6422" s="143"/>
      <c r="J6422" s="144"/>
      <c r="K6422" s="145"/>
      <c r="L6422" t="str">
        <f t="shared" si="356"/>
        <v>42317</v>
      </c>
      <c r="M6422">
        <f t="shared" si="357"/>
        <v>42317</v>
      </c>
      <c r="N6422" s="37">
        <f t="shared" si="355"/>
        <v>975508</v>
      </c>
    </row>
    <row r="6423" spans="1:14" x14ac:dyDescent="0.3">
      <c r="A6423" s="3">
        <v>8</v>
      </c>
      <c r="B6423" s="142"/>
      <c r="C6423" s="4" t="s">
        <v>10680</v>
      </c>
      <c r="D6423" s="5">
        <v>45131</v>
      </c>
      <c r="E6423" s="6" t="s">
        <v>2364</v>
      </c>
      <c r="F6423" s="7">
        <v>1348977</v>
      </c>
      <c r="G6423" s="6" t="s">
        <v>10524</v>
      </c>
      <c r="H6423" s="7">
        <v>145015</v>
      </c>
      <c r="I6423" s="143"/>
      <c r="J6423" s="144"/>
      <c r="K6423" s="145"/>
      <c r="L6423" t="str">
        <f t="shared" si="356"/>
        <v>43830</v>
      </c>
      <c r="M6423">
        <f t="shared" si="357"/>
        <v>43830</v>
      </c>
      <c r="N6423" s="37">
        <f t="shared" si="355"/>
        <v>1348977</v>
      </c>
    </row>
    <row r="6424" spans="1:14" x14ac:dyDescent="0.3">
      <c r="A6424" s="3">
        <v>8</v>
      </c>
      <c r="B6424" s="142"/>
      <c r="C6424" s="4" t="s">
        <v>10681</v>
      </c>
      <c r="D6424" s="5">
        <v>45124</v>
      </c>
      <c r="E6424" s="6" t="s">
        <v>2364</v>
      </c>
      <c r="F6424" s="7">
        <v>947563</v>
      </c>
      <c r="G6424" s="6" t="s">
        <v>10524</v>
      </c>
      <c r="H6424" s="7">
        <v>101863</v>
      </c>
      <c r="I6424" s="143"/>
      <c r="J6424" s="144"/>
      <c r="K6424" s="145"/>
      <c r="L6424" t="str">
        <f t="shared" si="356"/>
        <v>42247</v>
      </c>
      <c r="M6424">
        <f t="shared" si="357"/>
        <v>42247</v>
      </c>
      <c r="N6424" s="37">
        <f t="shared" si="355"/>
        <v>947563</v>
      </c>
    </row>
    <row r="6425" spans="1:14" x14ac:dyDescent="0.3">
      <c r="A6425" s="3">
        <v>8</v>
      </c>
      <c r="B6425" s="142"/>
      <c r="C6425" s="4" t="s">
        <v>10682</v>
      </c>
      <c r="D6425" s="5">
        <v>45134</v>
      </c>
      <c r="E6425" s="6" t="s">
        <v>2414</v>
      </c>
      <c r="F6425" s="7">
        <v>866975</v>
      </c>
      <c r="G6425" s="6" t="s">
        <v>10524</v>
      </c>
      <c r="H6425" s="7">
        <v>93200</v>
      </c>
      <c r="I6425" s="143"/>
      <c r="J6425" s="144"/>
      <c r="K6425" s="145"/>
      <c r="L6425" t="str">
        <f t="shared" si="356"/>
        <v>44804</v>
      </c>
      <c r="M6425">
        <f t="shared" si="357"/>
        <v>44804</v>
      </c>
      <c r="N6425" s="37">
        <f t="shared" si="355"/>
        <v>866975</v>
      </c>
    </row>
    <row r="6426" spans="1:14" x14ac:dyDescent="0.3">
      <c r="A6426" s="3">
        <v>8</v>
      </c>
      <c r="B6426" s="142"/>
      <c r="C6426" s="4" t="s">
        <v>10683</v>
      </c>
      <c r="D6426" s="5">
        <v>45108</v>
      </c>
      <c r="E6426" s="6" t="s">
        <v>2364</v>
      </c>
      <c r="F6426" s="7">
        <v>1118635</v>
      </c>
      <c r="G6426" s="6" t="s">
        <v>10524</v>
      </c>
      <c r="H6426" s="7">
        <v>120253</v>
      </c>
      <c r="I6426" s="143"/>
      <c r="J6426" s="144"/>
      <c r="K6426" s="145"/>
      <c r="L6426" t="str">
        <f t="shared" si="356"/>
        <v>39241</v>
      </c>
      <c r="M6426">
        <f t="shared" si="357"/>
        <v>39241</v>
      </c>
      <c r="N6426" s="37">
        <f t="shared" si="355"/>
        <v>1118635</v>
      </c>
    </row>
    <row r="6427" spans="1:14" x14ac:dyDescent="0.3">
      <c r="A6427" s="3">
        <v>8</v>
      </c>
      <c r="B6427" s="142"/>
      <c r="C6427" s="4" t="s">
        <v>10684</v>
      </c>
      <c r="D6427" s="5">
        <v>45112</v>
      </c>
      <c r="E6427" s="6" t="s">
        <v>6572</v>
      </c>
      <c r="F6427" s="7">
        <v>876296</v>
      </c>
      <c r="G6427" s="6" t="s">
        <v>10524</v>
      </c>
      <c r="H6427" s="7">
        <v>94202</v>
      </c>
      <c r="I6427" s="143"/>
      <c r="J6427" s="144"/>
      <c r="K6427" s="145"/>
      <c r="L6427" t="str">
        <f t="shared" si="356"/>
        <v>39523</v>
      </c>
      <c r="M6427">
        <f t="shared" si="357"/>
        <v>39523</v>
      </c>
      <c r="N6427" s="37">
        <f t="shared" si="355"/>
        <v>876296</v>
      </c>
    </row>
    <row r="6428" spans="1:14" x14ac:dyDescent="0.3">
      <c r="A6428" s="3">
        <v>8</v>
      </c>
      <c r="B6428" s="142"/>
      <c r="C6428" s="4" t="s">
        <v>10685</v>
      </c>
      <c r="D6428" s="5">
        <v>45108</v>
      </c>
      <c r="E6428" s="6" t="s">
        <v>6686</v>
      </c>
      <c r="F6428" s="7">
        <v>646610</v>
      </c>
      <c r="G6428" s="6" t="s">
        <v>10524</v>
      </c>
      <c r="H6428" s="7">
        <v>69511</v>
      </c>
      <c r="I6428" s="143"/>
      <c r="J6428" s="144"/>
      <c r="K6428" s="145"/>
      <c r="L6428" t="str">
        <f t="shared" si="356"/>
        <v>39251</v>
      </c>
      <c r="M6428">
        <f t="shared" si="357"/>
        <v>39251</v>
      </c>
      <c r="N6428" s="37">
        <f t="shared" si="355"/>
        <v>646610</v>
      </c>
    </row>
    <row r="6429" spans="1:14" x14ac:dyDescent="0.3">
      <c r="A6429" s="3">
        <v>8</v>
      </c>
      <c r="B6429" s="142"/>
      <c r="C6429" s="4" t="s">
        <v>10686</v>
      </c>
      <c r="D6429" s="5">
        <v>45112</v>
      </c>
      <c r="E6429" s="6" t="s">
        <v>2414</v>
      </c>
      <c r="F6429" s="7">
        <v>1248788</v>
      </c>
      <c r="G6429" s="6" t="s">
        <v>10524</v>
      </c>
      <c r="H6429" s="7">
        <v>134245</v>
      </c>
      <c r="I6429" s="143"/>
      <c r="J6429" s="144"/>
      <c r="K6429" s="145"/>
      <c r="L6429" t="str">
        <f t="shared" si="356"/>
        <v>39488</v>
      </c>
      <c r="M6429">
        <f t="shared" si="357"/>
        <v>39488</v>
      </c>
      <c r="N6429" s="37">
        <f t="shared" si="355"/>
        <v>1248788</v>
      </c>
    </row>
    <row r="6430" spans="1:14" x14ac:dyDescent="0.3">
      <c r="A6430" s="3">
        <v>8</v>
      </c>
      <c r="B6430" s="142"/>
      <c r="C6430" s="4" t="s">
        <v>10687</v>
      </c>
      <c r="D6430" s="5">
        <v>45118</v>
      </c>
      <c r="E6430" s="6" t="s">
        <v>2364</v>
      </c>
      <c r="F6430" s="7">
        <v>396527</v>
      </c>
      <c r="G6430" s="6" t="s">
        <v>10524</v>
      </c>
      <c r="H6430" s="7">
        <v>42627</v>
      </c>
      <c r="I6430" s="143"/>
      <c r="J6430" s="144"/>
      <c r="K6430" s="145"/>
      <c r="L6430" t="str">
        <f t="shared" si="356"/>
        <v>41001</v>
      </c>
      <c r="M6430">
        <f t="shared" si="357"/>
        <v>41001</v>
      </c>
      <c r="N6430" s="37">
        <f t="shared" si="355"/>
        <v>396527</v>
      </c>
    </row>
    <row r="6431" spans="1:14" x14ac:dyDescent="0.3">
      <c r="A6431" s="3">
        <v>8</v>
      </c>
      <c r="B6431" s="142"/>
      <c r="C6431" s="4" t="s">
        <v>10688</v>
      </c>
      <c r="D6431" s="5">
        <v>45120</v>
      </c>
      <c r="E6431" s="6" t="s">
        <v>2414</v>
      </c>
      <c r="F6431" s="7">
        <v>663983</v>
      </c>
      <c r="G6431" s="6" t="s">
        <v>10524</v>
      </c>
      <c r="H6431" s="7">
        <v>71378</v>
      </c>
      <c r="I6431" s="143"/>
      <c r="J6431" s="144"/>
      <c r="K6431" s="145"/>
      <c r="L6431" t="str">
        <f t="shared" si="356"/>
        <v>41819</v>
      </c>
      <c r="M6431">
        <f t="shared" si="357"/>
        <v>41819</v>
      </c>
      <c r="N6431" s="37">
        <f t="shared" si="355"/>
        <v>663983</v>
      </c>
    </row>
    <row r="6432" spans="1:14" x14ac:dyDescent="0.3">
      <c r="A6432" s="3">
        <v>8</v>
      </c>
      <c r="B6432" s="142"/>
      <c r="C6432" s="4" t="s">
        <v>10689</v>
      </c>
      <c r="D6432" s="5">
        <v>45120</v>
      </c>
      <c r="E6432" s="6" t="s">
        <v>3338</v>
      </c>
      <c r="F6432" s="7">
        <v>399205</v>
      </c>
      <c r="G6432" s="6" t="s">
        <v>10524</v>
      </c>
      <c r="H6432" s="7">
        <v>42915</v>
      </c>
      <c r="I6432" s="143"/>
      <c r="J6432" s="144"/>
      <c r="K6432" s="145"/>
      <c r="L6432" t="str">
        <f t="shared" si="356"/>
        <v>41850</v>
      </c>
      <c r="M6432">
        <f t="shared" si="357"/>
        <v>41850</v>
      </c>
      <c r="N6432" s="37">
        <f t="shared" si="355"/>
        <v>399205</v>
      </c>
    </row>
    <row r="6433" spans="1:14" x14ac:dyDescent="0.3">
      <c r="A6433" s="3">
        <v>8</v>
      </c>
      <c r="B6433" s="142"/>
      <c r="C6433" s="4" t="s">
        <v>10690</v>
      </c>
      <c r="D6433" s="5">
        <v>45121</v>
      </c>
      <c r="E6433" s="6" t="s">
        <v>2364</v>
      </c>
      <c r="F6433" s="7">
        <v>1494191</v>
      </c>
      <c r="G6433" s="6" t="s">
        <v>10524</v>
      </c>
      <c r="H6433" s="7">
        <v>160626</v>
      </c>
      <c r="I6433" s="143"/>
      <c r="J6433" s="144"/>
      <c r="K6433" s="145"/>
      <c r="L6433" t="str">
        <f t="shared" si="356"/>
        <v>42098</v>
      </c>
      <c r="M6433">
        <f t="shared" si="357"/>
        <v>42098</v>
      </c>
      <c r="N6433" s="37">
        <f t="shared" si="355"/>
        <v>1494191</v>
      </c>
    </row>
    <row r="6434" spans="1:14" x14ac:dyDescent="0.3">
      <c r="A6434" s="3">
        <v>8</v>
      </c>
      <c r="B6434" s="142"/>
      <c r="C6434" s="4" t="s">
        <v>10691</v>
      </c>
      <c r="D6434" s="5">
        <v>45122</v>
      </c>
      <c r="E6434" s="6" t="s">
        <v>6686</v>
      </c>
      <c r="F6434" s="7">
        <v>446472</v>
      </c>
      <c r="G6434" s="6" t="s">
        <v>10524</v>
      </c>
      <c r="H6434" s="7">
        <v>47996</v>
      </c>
      <c r="I6434" s="143"/>
      <c r="J6434" s="144"/>
      <c r="K6434" s="145"/>
      <c r="L6434" t="str">
        <f t="shared" si="356"/>
        <v>42186</v>
      </c>
      <c r="M6434">
        <f t="shared" si="357"/>
        <v>42186</v>
      </c>
      <c r="N6434" s="37">
        <f t="shared" si="355"/>
        <v>446472</v>
      </c>
    </row>
    <row r="6435" spans="1:14" x14ac:dyDescent="0.3">
      <c r="A6435" s="3">
        <v>8</v>
      </c>
      <c r="B6435" s="142"/>
      <c r="C6435" s="4" t="s">
        <v>10692</v>
      </c>
      <c r="D6435" s="5">
        <v>45119</v>
      </c>
      <c r="E6435" s="6" t="s">
        <v>2414</v>
      </c>
      <c r="F6435" s="7">
        <v>240570</v>
      </c>
      <c r="G6435" s="6" t="s">
        <v>10524</v>
      </c>
      <c r="H6435" s="7">
        <v>25861</v>
      </c>
      <c r="I6435" s="143"/>
      <c r="J6435" s="144"/>
      <c r="K6435" s="145"/>
      <c r="L6435" t="str">
        <f t="shared" si="356"/>
        <v>41065</v>
      </c>
      <c r="M6435">
        <f t="shared" si="357"/>
        <v>41065</v>
      </c>
      <c r="N6435" s="37">
        <f t="shared" si="355"/>
        <v>240570</v>
      </c>
    </row>
    <row r="6436" spans="1:14" x14ac:dyDescent="0.3">
      <c r="A6436" s="3">
        <v>8</v>
      </c>
      <c r="B6436" s="142"/>
      <c r="C6436" s="4" t="s">
        <v>10693</v>
      </c>
      <c r="D6436" s="5">
        <v>45115</v>
      </c>
      <c r="E6436" s="6" t="s">
        <v>2364</v>
      </c>
      <c r="F6436" s="7">
        <v>475952</v>
      </c>
      <c r="G6436" s="6" t="s">
        <v>10524</v>
      </c>
      <c r="H6436" s="7">
        <v>51165</v>
      </c>
      <c r="I6436" s="143"/>
      <c r="J6436" s="144"/>
      <c r="K6436" s="145"/>
      <c r="L6436" t="str">
        <f t="shared" si="356"/>
        <v>40832</v>
      </c>
      <c r="M6436">
        <f t="shared" si="357"/>
        <v>40832</v>
      </c>
      <c r="N6436" s="37">
        <f t="shared" si="355"/>
        <v>475952</v>
      </c>
    </row>
    <row r="6437" spans="1:14" x14ac:dyDescent="0.3">
      <c r="A6437" s="3">
        <v>8</v>
      </c>
      <c r="B6437" s="142"/>
      <c r="C6437" s="4" t="s">
        <v>10694</v>
      </c>
      <c r="D6437" s="5">
        <v>45117</v>
      </c>
      <c r="E6437" s="6" t="s">
        <v>2414</v>
      </c>
      <c r="F6437" s="7">
        <v>631292</v>
      </c>
      <c r="G6437" s="6" t="s">
        <v>10524</v>
      </c>
      <c r="H6437" s="7">
        <v>67864</v>
      </c>
      <c r="I6437" s="143"/>
      <c r="J6437" s="144"/>
      <c r="K6437" s="145"/>
      <c r="L6437" t="str">
        <f t="shared" si="356"/>
        <v>40889</v>
      </c>
      <c r="M6437">
        <f t="shared" si="357"/>
        <v>40889</v>
      </c>
      <c r="N6437" s="37">
        <f t="shared" si="355"/>
        <v>631292</v>
      </c>
    </row>
    <row r="6438" spans="1:14" x14ac:dyDescent="0.3">
      <c r="A6438" s="3">
        <v>8</v>
      </c>
      <c r="B6438" s="142"/>
      <c r="C6438" s="4" t="s">
        <v>10695</v>
      </c>
      <c r="D6438" s="5">
        <v>45118</v>
      </c>
      <c r="E6438" s="6" t="s">
        <v>6572</v>
      </c>
      <c r="F6438" s="7">
        <v>426066</v>
      </c>
      <c r="G6438" s="6" t="s">
        <v>10524</v>
      </c>
      <c r="H6438" s="7">
        <v>45802</v>
      </c>
      <c r="I6438" s="143"/>
      <c r="J6438" s="144"/>
      <c r="K6438" s="145"/>
      <c r="L6438" t="str">
        <f t="shared" si="356"/>
        <v>41012</v>
      </c>
      <c r="M6438">
        <f t="shared" si="357"/>
        <v>41012</v>
      </c>
      <c r="N6438" s="37">
        <f t="shared" si="355"/>
        <v>426066</v>
      </c>
    </row>
    <row r="6439" spans="1:14" x14ac:dyDescent="0.3">
      <c r="A6439" s="3">
        <v>8</v>
      </c>
      <c r="B6439" s="142"/>
      <c r="C6439" s="4" t="s">
        <v>10696</v>
      </c>
      <c r="D6439" s="5">
        <v>45121</v>
      </c>
      <c r="E6439" s="6" t="s">
        <v>2414</v>
      </c>
      <c r="F6439" s="7">
        <v>479768</v>
      </c>
      <c r="G6439" s="6" t="s">
        <v>10524</v>
      </c>
      <c r="H6439" s="7">
        <v>51575</v>
      </c>
      <c r="I6439" s="143"/>
      <c r="J6439" s="144"/>
      <c r="K6439" s="145"/>
      <c r="L6439" t="str">
        <f t="shared" si="356"/>
        <v>42110</v>
      </c>
      <c r="M6439">
        <f t="shared" si="357"/>
        <v>42110</v>
      </c>
      <c r="N6439" s="37">
        <f t="shared" si="355"/>
        <v>479768</v>
      </c>
    </row>
    <row r="6440" spans="1:14" x14ac:dyDescent="0.3">
      <c r="A6440" s="3">
        <v>8</v>
      </c>
      <c r="B6440" s="142"/>
      <c r="C6440" s="4" t="s">
        <v>10697</v>
      </c>
      <c r="D6440" s="5">
        <v>45125</v>
      </c>
      <c r="E6440" s="6" t="s">
        <v>3338</v>
      </c>
      <c r="F6440" s="7">
        <v>3023725</v>
      </c>
      <c r="G6440" s="6" t="s">
        <v>10524</v>
      </c>
      <c r="H6440" s="7">
        <v>325050</v>
      </c>
      <c r="I6440" s="143"/>
      <c r="J6440" s="144"/>
      <c r="K6440" s="145"/>
      <c r="L6440" t="str">
        <f t="shared" si="356"/>
        <v>42326</v>
      </c>
      <c r="M6440">
        <f t="shared" si="357"/>
        <v>42326</v>
      </c>
      <c r="N6440" s="37">
        <f t="shared" si="355"/>
        <v>3023725</v>
      </c>
    </row>
    <row r="6441" spans="1:14" x14ac:dyDescent="0.3">
      <c r="A6441" s="3">
        <v>8</v>
      </c>
      <c r="B6441" s="142"/>
      <c r="C6441" s="4" t="s">
        <v>10698</v>
      </c>
      <c r="D6441" s="5">
        <v>45119</v>
      </c>
      <c r="E6441" s="6" t="s">
        <v>6572</v>
      </c>
      <c r="F6441" s="7">
        <v>191907</v>
      </c>
      <c r="G6441" s="6" t="s">
        <v>10524</v>
      </c>
      <c r="H6441" s="7">
        <v>20630</v>
      </c>
      <c r="I6441" s="143"/>
      <c r="J6441" s="144"/>
      <c r="K6441" s="145"/>
      <c r="L6441" t="str">
        <f t="shared" si="356"/>
        <v>41071</v>
      </c>
      <c r="M6441">
        <f t="shared" si="357"/>
        <v>41071</v>
      </c>
      <c r="N6441" s="37">
        <f t="shared" si="355"/>
        <v>191907</v>
      </c>
    </row>
    <row r="6442" spans="1:14" x14ac:dyDescent="0.3">
      <c r="A6442" s="3">
        <v>8</v>
      </c>
      <c r="B6442" s="142"/>
      <c r="C6442" s="4" t="s">
        <v>10699</v>
      </c>
      <c r="D6442" s="5">
        <v>45117</v>
      </c>
      <c r="E6442" s="6" t="s">
        <v>6572</v>
      </c>
      <c r="F6442" s="7">
        <v>1353067</v>
      </c>
      <c r="G6442" s="6" t="s">
        <v>10524</v>
      </c>
      <c r="H6442" s="7">
        <v>145455</v>
      </c>
      <c r="I6442" s="143"/>
      <c r="J6442" s="144"/>
      <c r="K6442" s="145"/>
      <c r="L6442" t="str">
        <f t="shared" si="356"/>
        <v>40882</v>
      </c>
      <c r="M6442">
        <f t="shared" si="357"/>
        <v>40882</v>
      </c>
      <c r="N6442" s="37">
        <f t="shared" si="355"/>
        <v>1353067</v>
      </c>
    </row>
    <row r="6443" spans="1:14" x14ac:dyDescent="0.3">
      <c r="A6443" s="3">
        <v>8</v>
      </c>
      <c r="B6443" s="142"/>
      <c r="C6443" s="4" t="s">
        <v>10700</v>
      </c>
      <c r="D6443" s="5">
        <v>45122</v>
      </c>
      <c r="E6443" s="6" t="s">
        <v>2364</v>
      </c>
      <c r="F6443" s="7">
        <v>426066</v>
      </c>
      <c r="G6443" s="6" t="s">
        <v>10524</v>
      </c>
      <c r="H6443" s="7">
        <v>45802</v>
      </c>
      <c r="I6443" s="143"/>
      <c r="J6443" s="144"/>
      <c r="K6443" s="145"/>
      <c r="L6443" t="str">
        <f t="shared" si="356"/>
        <v>42191</v>
      </c>
      <c r="M6443">
        <f t="shared" si="357"/>
        <v>42191</v>
      </c>
      <c r="N6443" s="37">
        <f t="shared" si="355"/>
        <v>426066</v>
      </c>
    </row>
    <row r="6444" spans="1:14" x14ac:dyDescent="0.3">
      <c r="A6444" s="3">
        <v>8</v>
      </c>
      <c r="B6444" s="142"/>
      <c r="C6444" s="4" t="s">
        <v>10701</v>
      </c>
      <c r="D6444" s="5">
        <v>45126</v>
      </c>
      <c r="E6444" s="6" t="s">
        <v>6572</v>
      </c>
      <c r="F6444" s="7">
        <v>1068203</v>
      </c>
      <c r="G6444" s="6" t="s">
        <v>10524</v>
      </c>
      <c r="H6444" s="7">
        <v>114832</v>
      </c>
      <c r="I6444" s="143"/>
      <c r="J6444" s="144"/>
      <c r="K6444" s="145"/>
      <c r="L6444" t="str">
        <f t="shared" si="356"/>
        <v>42444</v>
      </c>
      <c r="M6444">
        <f t="shared" si="357"/>
        <v>42444</v>
      </c>
      <c r="N6444" s="37">
        <f t="shared" si="355"/>
        <v>1068203</v>
      </c>
    </row>
    <row r="6445" spans="1:14" x14ac:dyDescent="0.3">
      <c r="A6445" s="3">
        <v>8</v>
      </c>
      <c r="B6445" s="142"/>
      <c r="C6445" s="4" t="s">
        <v>10702</v>
      </c>
      <c r="D6445" s="5">
        <v>45126</v>
      </c>
      <c r="E6445" s="6" t="s">
        <v>6572</v>
      </c>
      <c r="F6445" s="7">
        <v>435022</v>
      </c>
      <c r="G6445" s="6" t="s">
        <v>10524</v>
      </c>
      <c r="H6445" s="7">
        <v>46765</v>
      </c>
      <c r="I6445" s="143"/>
      <c r="J6445" s="144"/>
      <c r="K6445" s="145"/>
      <c r="L6445" t="str">
        <f t="shared" si="356"/>
        <v>42448</v>
      </c>
      <c r="M6445">
        <f t="shared" si="357"/>
        <v>42448</v>
      </c>
      <c r="N6445" s="37">
        <f t="shared" si="355"/>
        <v>435022</v>
      </c>
    </row>
    <row r="6446" spans="1:14" x14ac:dyDescent="0.3">
      <c r="A6446" s="3">
        <v>8</v>
      </c>
      <c r="B6446" s="142"/>
      <c r="C6446" s="4" t="s">
        <v>10703</v>
      </c>
      <c r="D6446" s="5">
        <v>45125</v>
      </c>
      <c r="E6446" s="6" t="s">
        <v>2414</v>
      </c>
      <c r="F6446" s="7">
        <v>330053</v>
      </c>
      <c r="G6446" s="6" t="s">
        <v>10524</v>
      </c>
      <c r="H6446" s="7">
        <v>35481</v>
      </c>
      <c r="I6446" s="143"/>
      <c r="J6446" s="144"/>
      <c r="K6446" s="145"/>
      <c r="L6446" t="str">
        <f t="shared" si="356"/>
        <v>42354</v>
      </c>
      <c r="M6446">
        <f t="shared" si="357"/>
        <v>42354</v>
      </c>
      <c r="N6446" s="37">
        <f t="shared" si="355"/>
        <v>330053</v>
      </c>
    </row>
    <row r="6447" spans="1:14" x14ac:dyDescent="0.3">
      <c r="A6447" s="3">
        <v>8</v>
      </c>
      <c r="B6447" s="142"/>
      <c r="C6447" s="4" t="s">
        <v>10704</v>
      </c>
      <c r="D6447" s="5">
        <v>45113</v>
      </c>
      <c r="E6447" s="6" t="s">
        <v>6686</v>
      </c>
      <c r="F6447" s="7">
        <v>626870</v>
      </c>
      <c r="G6447" s="6" t="s">
        <v>10524</v>
      </c>
      <c r="H6447" s="7">
        <v>67389</v>
      </c>
      <c r="I6447" s="143"/>
      <c r="J6447" s="144"/>
      <c r="K6447" s="145"/>
      <c r="L6447" t="str">
        <f t="shared" si="356"/>
        <v>40451</v>
      </c>
      <c r="M6447">
        <f t="shared" si="357"/>
        <v>40451</v>
      </c>
      <c r="N6447" s="37">
        <f t="shared" si="355"/>
        <v>626870</v>
      </c>
    </row>
    <row r="6448" spans="1:14" x14ac:dyDescent="0.3">
      <c r="A6448" s="3">
        <v>8</v>
      </c>
      <c r="B6448" s="142"/>
      <c r="C6448" s="4" t="s">
        <v>10705</v>
      </c>
      <c r="D6448" s="5">
        <v>45126</v>
      </c>
      <c r="E6448" s="6" t="s">
        <v>6572</v>
      </c>
      <c r="F6448" s="7">
        <v>1106638</v>
      </c>
      <c r="G6448" s="6" t="s">
        <v>10524</v>
      </c>
      <c r="H6448" s="7">
        <v>118964</v>
      </c>
      <c r="I6448" s="143"/>
      <c r="J6448" s="144"/>
      <c r="K6448" s="145"/>
      <c r="L6448" t="str">
        <f t="shared" si="356"/>
        <v>42458</v>
      </c>
      <c r="M6448">
        <f t="shared" si="357"/>
        <v>42458</v>
      </c>
      <c r="N6448" s="37">
        <f t="shared" si="355"/>
        <v>1106638</v>
      </c>
    </row>
    <row r="6449" spans="1:14" x14ac:dyDescent="0.3">
      <c r="A6449" s="3">
        <v>8</v>
      </c>
      <c r="B6449" s="142"/>
      <c r="C6449" s="4" t="s">
        <v>10706</v>
      </c>
      <c r="D6449" s="5">
        <v>45124</v>
      </c>
      <c r="E6449" s="6" t="s">
        <v>3338</v>
      </c>
      <c r="F6449" s="7">
        <v>525777</v>
      </c>
      <c r="G6449" s="6" t="s">
        <v>10524</v>
      </c>
      <c r="H6449" s="7">
        <v>56521</v>
      </c>
      <c r="I6449" s="143"/>
      <c r="J6449" s="144"/>
      <c r="K6449" s="145"/>
      <c r="L6449" t="str">
        <f t="shared" si="356"/>
        <v>42249</v>
      </c>
      <c r="M6449">
        <f t="shared" si="357"/>
        <v>42249</v>
      </c>
      <c r="N6449" s="37">
        <f t="shared" si="355"/>
        <v>525777</v>
      </c>
    </row>
    <row r="6450" spans="1:14" x14ac:dyDescent="0.3">
      <c r="A6450" s="3">
        <v>8</v>
      </c>
      <c r="B6450" s="142"/>
      <c r="C6450" s="4" t="s">
        <v>10707</v>
      </c>
      <c r="D6450" s="5">
        <v>45125</v>
      </c>
      <c r="E6450" s="6" t="s">
        <v>2414</v>
      </c>
      <c r="F6450" s="7">
        <v>470448</v>
      </c>
      <c r="G6450" s="6" t="s">
        <v>10524</v>
      </c>
      <c r="H6450" s="7">
        <v>50573</v>
      </c>
      <c r="I6450" s="143"/>
      <c r="J6450" s="144"/>
      <c r="K6450" s="145"/>
      <c r="L6450" t="str">
        <f t="shared" si="356"/>
        <v>42315</v>
      </c>
      <c r="M6450">
        <f t="shared" si="357"/>
        <v>42315</v>
      </c>
      <c r="N6450" s="37">
        <f t="shared" si="355"/>
        <v>470448</v>
      </c>
    </row>
    <row r="6451" spans="1:14" x14ac:dyDescent="0.3">
      <c r="A6451" s="3">
        <v>8</v>
      </c>
      <c r="B6451" s="142"/>
      <c r="C6451" s="4" t="s">
        <v>10708</v>
      </c>
      <c r="D6451" s="5">
        <v>45126</v>
      </c>
      <c r="E6451" s="6" t="s">
        <v>6686</v>
      </c>
      <c r="F6451" s="7">
        <v>663983</v>
      </c>
      <c r="G6451" s="6" t="s">
        <v>10524</v>
      </c>
      <c r="H6451" s="7">
        <v>71378</v>
      </c>
      <c r="I6451" s="143"/>
      <c r="J6451" s="144"/>
      <c r="K6451" s="145"/>
      <c r="L6451" t="str">
        <f t="shared" si="356"/>
        <v>42389</v>
      </c>
      <c r="M6451">
        <f t="shared" si="357"/>
        <v>42389</v>
      </c>
      <c r="N6451" s="37">
        <f t="shared" si="355"/>
        <v>663983</v>
      </c>
    </row>
    <row r="6452" spans="1:14" x14ac:dyDescent="0.3">
      <c r="A6452" s="3">
        <v>8</v>
      </c>
      <c r="B6452" s="142"/>
      <c r="C6452" s="4" t="s">
        <v>10709</v>
      </c>
      <c r="D6452" s="5">
        <v>45133</v>
      </c>
      <c r="E6452" s="6" t="s">
        <v>2414</v>
      </c>
      <c r="F6452" s="7">
        <v>853568</v>
      </c>
      <c r="G6452" s="6" t="s">
        <v>10524</v>
      </c>
      <c r="H6452" s="7">
        <v>91759</v>
      </c>
      <c r="I6452" s="143"/>
      <c r="J6452" s="144"/>
      <c r="K6452" s="145"/>
      <c r="L6452" t="str">
        <f t="shared" si="356"/>
        <v>44012</v>
      </c>
      <c r="M6452">
        <f t="shared" si="357"/>
        <v>44012</v>
      </c>
      <c r="N6452" s="37">
        <f t="shared" si="355"/>
        <v>853568</v>
      </c>
    </row>
    <row r="6453" spans="1:14" x14ac:dyDescent="0.3">
      <c r="A6453" s="3">
        <v>8</v>
      </c>
      <c r="B6453" s="142"/>
      <c r="C6453" s="4" t="s">
        <v>10710</v>
      </c>
      <c r="D6453" s="5">
        <v>45133</v>
      </c>
      <c r="E6453" s="6" t="s">
        <v>6686</v>
      </c>
      <c r="F6453" s="7">
        <v>663983</v>
      </c>
      <c r="G6453" s="6" t="s">
        <v>10524</v>
      </c>
      <c r="H6453" s="7">
        <v>71378</v>
      </c>
      <c r="I6453" s="143"/>
      <c r="J6453" s="144"/>
      <c r="K6453" s="145"/>
      <c r="L6453" t="str">
        <f t="shared" si="356"/>
        <v>43998</v>
      </c>
      <c r="M6453">
        <f t="shared" si="357"/>
        <v>43998</v>
      </c>
      <c r="N6453" s="37">
        <f t="shared" si="355"/>
        <v>663983</v>
      </c>
    </row>
    <row r="6454" spans="1:14" x14ac:dyDescent="0.3">
      <c r="A6454" s="3">
        <v>8</v>
      </c>
      <c r="B6454" s="142"/>
      <c r="C6454" s="4" t="s">
        <v>10711</v>
      </c>
      <c r="D6454" s="5">
        <v>45133</v>
      </c>
      <c r="E6454" s="6" t="s">
        <v>6686</v>
      </c>
      <c r="F6454" s="7">
        <v>1070162</v>
      </c>
      <c r="G6454" s="6" t="s">
        <v>10524</v>
      </c>
      <c r="H6454" s="7">
        <v>115042</v>
      </c>
      <c r="I6454" s="143"/>
      <c r="J6454" s="144"/>
      <c r="K6454" s="145"/>
      <c r="L6454" t="str">
        <f t="shared" si="356"/>
        <v>44029</v>
      </c>
      <c r="M6454">
        <f t="shared" si="357"/>
        <v>44029</v>
      </c>
      <c r="N6454" s="37">
        <f t="shared" si="355"/>
        <v>1070162</v>
      </c>
    </row>
    <row r="6455" spans="1:14" x14ac:dyDescent="0.3">
      <c r="A6455" s="3">
        <v>8</v>
      </c>
      <c r="B6455" s="142"/>
      <c r="C6455" s="4" t="s">
        <v>10712</v>
      </c>
      <c r="D6455" s="5">
        <v>45132</v>
      </c>
      <c r="E6455" s="6" t="s">
        <v>6686</v>
      </c>
      <c r="F6455" s="7">
        <v>689754</v>
      </c>
      <c r="G6455" s="6" t="s">
        <v>10524</v>
      </c>
      <c r="H6455" s="7">
        <v>74149</v>
      </c>
      <c r="I6455" s="143"/>
      <c r="J6455" s="144"/>
      <c r="K6455" s="145"/>
      <c r="L6455" t="str">
        <f t="shared" si="356"/>
        <v>43971</v>
      </c>
      <c r="M6455">
        <f t="shared" si="357"/>
        <v>43971</v>
      </c>
      <c r="N6455" s="37">
        <f t="shared" ref="N6455:N6518" si="358">+F6455</f>
        <v>689754</v>
      </c>
    </row>
    <row r="6456" spans="1:14" x14ac:dyDescent="0.3">
      <c r="A6456" s="3">
        <v>8</v>
      </c>
      <c r="B6456" s="142"/>
      <c r="C6456" s="4" t="s">
        <v>10713</v>
      </c>
      <c r="D6456" s="5">
        <v>45132</v>
      </c>
      <c r="E6456" s="6" t="s">
        <v>6686</v>
      </c>
      <c r="F6456" s="7">
        <v>684388</v>
      </c>
      <c r="G6456" s="6" t="s">
        <v>10524</v>
      </c>
      <c r="H6456" s="7">
        <v>73572</v>
      </c>
      <c r="I6456" s="143"/>
      <c r="J6456" s="144"/>
      <c r="K6456" s="145"/>
      <c r="L6456" t="str">
        <f t="shared" si="356"/>
        <v>43972</v>
      </c>
      <c r="M6456">
        <f t="shared" si="357"/>
        <v>43972</v>
      </c>
      <c r="N6456" s="37">
        <f t="shared" si="358"/>
        <v>684388</v>
      </c>
    </row>
    <row r="6457" spans="1:14" x14ac:dyDescent="0.3">
      <c r="A6457" s="3">
        <v>8</v>
      </c>
      <c r="B6457" s="142"/>
      <c r="C6457" s="4" t="s">
        <v>10714</v>
      </c>
      <c r="D6457" s="5">
        <v>45135</v>
      </c>
      <c r="E6457" s="6" t="s">
        <v>6572</v>
      </c>
      <c r="F6457" s="7">
        <v>876296</v>
      </c>
      <c r="G6457" s="6" t="s">
        <v>10524</v>
      </c>
      <c r="H6457" s="7">
        <v>94202</v>
      </c>
      <c r="I6457" s="143"/>
      <c r="J6457" s="144"/>
      <c r="K6457" s="145"/>
      <c r="L6457" t="str">
        <f t="shared" si="356"/>
        <v>45097</v>
      </c>
      <c r="M6457">
        <f t="shared" si="357"/>
        <v>45097</v>
      </c>
      <c r="N6457" s="37">
        <f t="shared" si="358"/>
        <v>876296</v>
      </c>
    </row>
    <row r="6458" spans="1:14" x14ac:dyDescent="0.3">
      <c r="A6458" s="3">
        <v>8</v>
      </c>
      <c r="B6458" s="142"/>
      <c r="C6458" s="4" t="s">
        <v>10715</v>
      </c>
      <c r="D6458" s="5">
        <v>45133</v>
      </c>
      <c r="E6458" s="6" t="s">
        <v>2364</v>
      </c>
      <c r="F6458" s="7">
        <v>710051</v>
      </c>
      <c r="G6458" s="6" t="s">
        <v>10524</v>
      </c>
      <c r="H6458" s="7">
        <v>76330</v>
      </c>
      <c r="I6458" s="143"/>
      <c r="J6458" s="144"/>
      <c r="K6458" s="145"/>
      <c r="L6458" t="str">
        <f t="shared" si="356"/>
        <v>44045</v>
      </c>
      <c r="M6458">
        <f t="shared" si="357"/>
        <v>44045</v>
      </c>
      <c r="N6458" s="37">
        <f t="shared" si="358"/>
        <v>710051</v>
      </c>
    </row>
    <row r="6459" spans="1:14" x14ac:dyDescent="0.3">
      <c r="A6459" s="3">
        <v>8</v>
      </c>
      <c r="B6459" s="142"/>
      <c r="C6459" s="4" t="s">
        <v>10716</v>
      </c>
      <c r="D6459" s="5">
        <v>45128</v>
      </c>
      <c r="E6459" s="6" t="s">
        <v>2414</v>
      </c>
      <c r="F6459" s="7">
        <v>663983</v>
      </c>
      <c r="G6459" s="6" t="s">
        <v>10524</v>
      </c>
      <c r="H6459" s="7">
        <v>71378</v>
      </c>
      <c r="I6459" s="143"/>
      <c r="J6459" s="144"/>
      <c r="K6459" s="145"/>
      <c r="L6459" t="str">
        <f t="shared" si="356"/>
        <v>43613</v>
      </c>
      <c r="M6459">
        <f t="shared" si="357"/>
        <v>43613</v>
      </c>
      <c r="N6459" s="37">
        <f t="shared" si="358"/>
        <v>663983</v>
      </c>
    </row>
    <row r="6460" spans="1:14" x14ac:dyDescent="0.3">
      <c r="A6460" s="3">
        <v>8</v>
      </c>
      <c r="B6460" s="142"/>
      <c r="C6460" s="4" t="s">
        <v>10717</v>
      </c>
      <c r="D6460" s="5">
        <v>45138</v>
      </c>
      <c r="E6460" s="6" t="s">
        <v>2414</v>
      </c>
      <c r="F6460" s="7">
        <v>599713</v>
      </c>
      <c r="G6460" s="6" t="s">
        <v>10524</v>
      </c>
      <c r="H6460" s="7">
        <v>64469</v>
      </c>
      <c r="I6460" s="143"/>
      <c r="J6460" s="144"/>
      <c r="K6460" s="145"/>
      <c r="L6460" t="str">
        <f t="shared" si="356"/>
        <v>45346</v>
      </c>
      <c r="M6460">
        <f t="shared" si="357"/>
        <v>45346</v>
      </c>
      <c r="N6460" s="37">
        <f t="shared" si="358"/>
        <v>599713</v>
      </c>
    </row>
    <row r="6461" spans="1:14" x14ac:dyDescent="0.3">
      <c r="A6461" s="3">
        <v>8</v>
      </c>
      <c r="B6461" s="142"/>
      <c r="C6461" s="4" t="s">
        <v>10718</v>
      </c>
      <c r="D6461" s="5">
        <v>45135</v>
      </c>
      <c r="E6461" s="6" t="s">
        <v>2364</v>
      </c>
      <c r="F6461" s="7">
        <v>818777</v>
      </c>
      <c r="G6461" s="6" t="s">
        <v>10524</v>
      </c>
      <c r="H6461" s="7">
        <v>88019</v>
      </c>
      <c r="I6461" s="143"/>
      <c r="J6461" s="144"/>
      <c r="K6461" s="145"/>
      <c r="L6461" t="str">
        <f t="shared" si="356"/>
        <v>45113</v>
      </c>
      <c r="M6461">
        <f t="shared" si="357"/>
        <v>45113</v>
      </c>
      <c r="N6461" s="37">
        <f t="shared" si="358"/>
        <v>818777</v>
      </c>
    </row>
    <row r="6462" spans="1:14" x14ac:dyDescent="0.3">
      <c r="A6462" s="3">
        <v>8</v>
      </c>
      <c r="B6462" s="142"/>
      <c r="C6462" s="4" t="s">
        <v>10719</v>
      </c>
      <c r="D6462" s="5">
        <v>45134</v>
      </c>
      <c r="E6462" s="6" t="s">
        <v>3338</v>
      </c>
      <c r="F6462" s="7">
        <v>3478340</v>
      </c>
      <c r="G6462" s="6" t="s">
        <v>10524</v>
      </c>
      <c r="H6462" s="7">
        <v>373922</v>
      </c>
      <c r="I6462" s="143"/>
      <c r="J6462" s="144"/>
      <c r="K6462" s="145"/>
      <c r="L6462" t="str">
        <f t="shared" si="356"/>
        <v>44801</v>
      </c>
      <c r="M6462">
        <f t="shared" si="357"/>
        <v>44801</v>
      </c>
      <c r="N6462" s="37">
        <f t="shared" si="358"/>
        <v>3478340</v>
      </c>
    </row>
    <row r="6463" spans="1:14" x14ac:dyDescent="0.3">
      <c r="A6463" s="3">
        <v>8</v>
      </c>
      <c r="B6463" s="142"/>
      <c r="C6463" s="4" t="s">
        <v>10720</v>
      </c>
      <c r="D6463" s="5">
        <v>45125</v>
      </c>
      <c r="E6463" s="6" t="s">
        <v>3338</v>
      </c>
      <c r="F6463" s="7">
        <v>1226814</v>
      </c>
      <c r="G6463" s="6" t="s">
        <v>10524</v>
      </c>
      <c r="H6463" s="7">
        <v>131883</v>
      </c>
      <c r="I6463" s="143"/>
      <c r="J6463" s="144"/>
      <c r="K6463" s="145"/>
      <c r="L6463" t="str">
        <f t="shared" si="356"/>
        <v>42316</v>
      </c>
      <c r="M6463">
        <f t="shared" si="357"/>
        <v>42316</v>
      </c>
      <c r="N6463" s="37">
        <f t="shared" si="358"/>
        <v>1226814</v>
      </c>
    </row>
    <row r="6464" spans="1:14" x14ac:dyDescent="0.3">
      <c r="A6464" s="3">
        <v>8</v>
      </c>
      <c r="B6464" s="142"/>
      <c r="C6464" s="4" t="s">
        <v>10721</v>
      </c>
      <c r="D6464" s="5">
        <v>45134</v>
      </c>
      <c r="E6464" s="6" t="s">
        <v>3338</v>
      </c>
      <c r="F6464" s="7">
        <v>1221636</v>
      </c>
      <c r="G6464" s="6" t="s">
        <v>10524</v>
      </c>
      <c r="H6464" s="7">
        <v>131326</v>
      </c>
      <c r="I6464" s="143"/>
      <c r="J6464" s="144"/>
      <c r="K6464" s="145"/>
      <c r="L6464" t="str">
        <f t="shared" si="356"/>
        <v>44791</v>
      </c>
      <c r="M6464">
        <f t="shared" si="357"/>
        <v>44791</v>
      </c>
      <c r="N6464" s="37">
        <f t="shared" si="358"/>
        <v>1221636</v>
      </c>
    </row>
    <row r="6465" spans="1:14" x14ac:dyDescent="0.3">
      <c r="A6465" s="3">
        <v>8</v>
      </c>
      <c r="B6465" s="142"/>
      <c r="C6465" s="4" t="s">
        <v>10722</v>
      </c>
      <c r="D6465" s="5">
        <v>45136</v>
      </c>
      <c r="E6465" s="6" t="s">
        <v>2364</v>
      </c>
      <c r="F6465" s="7">
        <v>757106</v>
      </c>
      <c r="G6465" s="6" t="s">
        <v>10524</v>
      </c>
      <c r="H6465" s="7">
        <v>81389</v>
      </c>
      <c r="I6465" s="143"/>
      <c r="J6465" s="144"/>
      <c r="K6465" s="145"/>
      <c r="L6465" t="str">
        <f t="shared" si="356"/>
        <v>45261</v>
      </c>
      <c r="M6465">
        <f t="shared" si="357"/>
        <v>45261</v>
      </c>
      <c r="N6465" s="37">
        <f t="shared" si="358"/>
        <v>757106</v>
      </c>
    </row>
    <row r="6466" spans="1:14" x14ac:dyDescent="0.3">
      <c r="A6466" s="3">
        <v>8</v>
      </c>
      <c r="B6466" s="142"/>
      <c r="C6466" s="4" t="s">
        <v>10723</v>
      </c>
      <c r="D6466" s="5">
        <v>45114</v>
      </c>
      <c r="E6466" s="9"/>
      <c r="F6466" s="7">
        <v>1198427</v>
      </c>
      <c r="G6466" s="6" t="s">
        <v>10524</v>
      </c>
      <c r="H6466" s="7">
        <v>128831</v>
      </c>
      <c r="I6466" s="143"/>
      <c r="J6466" s="144"/>
      <c r="K6466" s="145"/>
      <c r="L6466" t="str">
        <f t="shared" si="356"/>
        <v>40671</v>
      </c>
      <c r="M6466">
        <f t="shared" si="357"/>
        <v>40671</v>
      </c>
      <c r="N6466" s="37">
        <f t="shared" si="358"/>
        <v>1198427</v>
      </c>
    </row>
    <row r="6467" spans="1:14" x14ac:dyDescent="0.3">
      <c r="A6467" s="3">
        <v>8</v>
      </c>
      <c r="B6467" s="142"/>
      <c r="C6467" s="4" t="s">
        <v>10724</v>
      </c>
      <c r="D6467" s="5">
        <v>45134</v>
      </c>
      <c r="E6467" s="9"/>
      <c r="F6467" s="7">
        <v>1749595</v>
      </c>
      <c r="G6467" s="6" t="s">
        <v>10524</v>
      </c>
      <c r="H6467" s="7">
        <v>188081</v>
      </c>
      <c r="I6467" s="143"/>
      <c r="J6467" s="144"/>
      <c r="K6467" s="145"/>
      <c r="L6467" t="str">
        <f t="shared" si="356"/>
        <v>44786</v>
      </c>
      <c r="M6467">
        <f t="shared" si="357"/>
        <v>44786</v>
      </c>
      <c r="N6467" s="37">
        <f t="shared" si="358"/>
        <v>1749595</v>
      </c>
    </row>
    <row r="6468" spans="1:14" x14ac:dyDescent="0.3">
      <c r="A6468" s="3">
        <v>8</v>
      </c>
      <c r="B6468" s="142"/>
      <c r="C6468" s="4" t="s">
        <v>10725</v>
      </c>
      <c r="D6468" s="5">
        <v>45136</v>
      </c>
      <c r="E6468" s="6" t="s">
        <v>3338</v>
      </c>
      <c r="F6468" s="7">
        <v>267004</v>
      </c>
      <c r="G6468" s="6" t="s">
        <v>10524</v>
      </c>
      <c r="H6468" s="7">
        <v>28703</v>
      </c>
      <c r="I6468" s="143"/>
      <c r="J6468" s="144"/>
      <c r="K6468" s="145"/>
      <c r="L6468" t="str">
        <f t="shared" si="356"/>
        <v>45272</v>
      </c>
      <c r="M6468">
        <f t="shared" si="357"/>
        <v>45272</v>
      </c>
      <c r="N6468" s="37">
        <f t="shared" si="358"/>
        <v>267004</v>
      </c>
    </row>
    <row r="6469" spans="1:14" x14ac:dyDescent="0.3">
      <c r="A6469" s="3">
        <v>8</v>
      </c>
      <c r="B6469" s="142"/>
      <c r="C6469" s="4" t="s">
        <v>10726</v>
      </c>
      <c r="D6469" s="5">
        <v>45108</v>
      </c>
      <c r="E6469" s="6" t="s">
        <v>2364</v>
      </c>
      <c r="F6469" s="7">
        <v>1147279</v>
      </c>
      <c r="G6469" s="6" t="s">
        <v>10524</v>
      </c>
      <c r="H6469" s="7">
        <v>123332</v>
      </c>
      <c r="I6469" s="143"/>
      <c r="J6469" s="144"/>
      <c r="K6469" s="145"/>
      <c r="L6469" t="str">
        <f t="shared" si="356"/>
        <v>39250</v>
      </c>
      <c r="M6469">
        <f t="shared" si="357"/>
        <v>39250</v>
      </c>
      <c r="N6469" s="37">
        <f t="shared" si="358"/>
        <v>1147279</v>
      </c>
    </row>
    <row r="6470" spans="1:14" x14ac:dyDescent="0.3">
      <c r="A6470" s="3">
        <v>8</v>
      </c>
      <c r="B6470" s="142"/>
      <c r="C6470" s="4" t="s">
        <v>10727</v>
      </c>
      <c r="D6470" s="5">
        <v>45112</v>
      </c>
      <c r="E6470" s="6" t="s">
        <v>2364</v>
      </c>
      <c r="F6470" s="7">
        <v>784080</v>
      </c>
      <c r="G6470" s="6" t="s">
        <v>10524</v>
      </c>
      <c r="H6470" s="7">
        <v>84289</v>
      </c>
      <c r="I6470" s="143"/>
      <c r="J6470" s="144"/>
      <c r="K6470" s="145"/>
      <c r="L6470" t="str">
        <f t="shared" si="356"/>
        <v>39474</v>
      </c>
      <c r="M6470">
        <f t="shared" si="357"/>
        <v>39474</v>
      </c>
      <c r="N6470" s="37">
        <f t="shared" si="358"/>
        <v>784080</v>
      </c>
    </row>
    <row r="6471" spans="1:14" x14ac:dyDescent="0.3">
      <c r="A6471" s="3">
        <v>8</v>
      </c>
      <c r="B6471" s="142"/>
      <c r="C6471" s="4" t="s">
        <v>10728</v>
      </c>
      <c r="D6471" s="5">
        <v>45112</v>
      </c>
      <c r="E6471" s="6" t="s">
        <v>3338</v>
      </c>
      <c r="F6471" s="7">
        <v>880873</v>
      </c>
      <c r="G6471" s="6" t="s">
        <v>10524</v>
      </c>
      <c r="H6471" s="7">
        <v>94694</v>
      </c>
      <c r="I6471" s="143"/>
      <c r="J6471" s="144"/>
      <c r="K6471" s="145"/>
      <c r="L6471" t="str">
        <f t="shared" ref="L6471:L6534" si="359">+RIGHT(C6471,5)</f>
        <v>39525</v>
      </c>
      <c r="M6471">
        <f t="shared" ref="M6471:M6534" si="360">+L6471*1</f>
        <v>39525</v>
      </c>
      <c r="N6471" s="37">
        <f t="shared" si="358"/>
        <v>880873</v>
      </c>
    </row>
    <row r="6472" spans="1:14" x14ac:dyDescent="0.3">
      <c r="A6472" s="3">
        <v>8</v>
      </c>
      <c r="B6472" s="142"/>
      <c r="C6472" s="4" t="s">
        <v>10729</v>
      </c>
      <c r="D6472" s="5">
        <v>45110</v>
      </c>
      <c r="E6472" s="6" t="s">
        <v>3338</v>
      </c>
      <c r="F6472" s="7">
        <v>801012</v>
      </c>
      <c r="G6472" s="6" t="s">
        <v>10524</v>
      </c>
      <c r="H6472" s="7">
        <v>86109</v>
      </c>
      <c r="I6472" s="143"/>
      <c r="J6472" s="144"/>
      <c r="K6472" s="145"/>
      <c r="L6472" t="str">
        <f t="shared" si="359"/>
        <v>39303</v>
      </c>
      <c r="M6472">
        <f t="shared" si="360"/>
        <v>39303</v>
      </c>
      <c r="N6472" s="37">
        <f t="shared" si="358"/>
        <v>801012</v>
      </c>
    </row>
    <row r="6473" spans="1:14" x14ac:dyDescent="0.3">
      <c r="A6473" s="3">
        <v>8</v>
      </c>
      <c r="B6473" s="142"/>
      <c r="C6473" s="4" t="s">
        <v>10730</v>
      </c>
      <c r="D6473" s="5">
        <v>45113</v>
      </c>
      <c r="E6473" s="6" t="s">
        <v>3338</v>
      </c>
      <c r="F6473" s="7">
        <v>426066</v>
      </c>
      <c r="G6473" s="6" t="s">
        <v>10524</v>
      </c>
      <c r="H6473" s="7">
        <v>45802</v>
      </c>
      <c r="I6473" s="143"/>
      <c r="J6473" s="144"/>
      <c r="K6473" s="145"/>
      <c r="L6473" t="str">
        <f t="shared" si="359"/>
        <v>40460</v>
      </c>
      <c r="M6473">
        <f t="shared" si="360"/>
        <v>40460</v>
      </c>
      <c r="N6473" s="37">
        <f t="shared" si="358"/>
        <v>426066</v>
      </c>
    </row>
    <row r="6474" spans="1:14" x14ac:dyDescent="0.3">
      <c r="A6474" s="3">
        <v>8</v>
      </c>
      <c r="B6474" s="142"/>
      <c r="C6474" s="4" t="s">
        <v>10731</v>
      </c>
      <c r="D6474" s="5">
        <v>45112</v>
      </c>
      <c r="E6474" s="6" t="s">
        <v>2414</v>
      </c>
      <c r="F6474" s="7">
        <v>673635</v>
      </c>
      <c r="G6474" s="6" t="s">
        <v>10524</v>
      </c>
      <c r="H6474" s="7">
        <v>72416</v>
      </c>
      <c r="I6474" s="143"/>
      <c r="J6474" s="144"/>
      <c r="K6474" s="145"/>
      <c r="L6474" t="str">
        <f t="shared" si="359"/>
        <v>39489</v>
      </c>
      <c r="M6474">
        <f t="shared" si="360"/>
        <v>39489</v>
      </c>
      <c r="N6474" s="37">
        <f t="shared" si="358"/>
        <v>673635</v>
      </c>
    </row>
    <row r="6475" spans="1:14" x14ac:dyDescent="0.3">
      <c r="A6475" s="3">
        <v>8</v>
      </c>
      <c r="B6475" s="142"/>
      <c r="C6475" s="4" t="s">
        <v>10732</v>
      </c>
      <c r="D6475" s="5">
        <v>45115</v>
      </c>
      <c r="E6475" s="6" t="s">
        <v>6686</v>
      </c>
      <c r="F6475" s="7">
        <v>534733</v>
      </c>
      <c r="G6475" s="6" t="s">
        <v>10524</v>
      </c>
      <c r="H6475" s="7">
        <v>57484</v>
      </c>
      <c r="I6475" s="143"/>
      <c r="J6475" s="144"/>
      <c r="K6475" s="145"/>
      <c r="L6475" t="str">
        <f t="shared" si="359"/>
        <v>40835</v>
      </c>
      <c r="M6475">
        <f t="shared" si="360"/>
        <v>40835</v>
      </c>
      <c r="N6475" s="37">
        <f t="shared" si="358"/>
        <v>534733</v>
      </c>
    </row>
    <row r="6476" spans="1:14" x14ac:dyDescent="0.3">
      <c r="A6476" s="3">
        <v>8</v>
      </c>
      <c r="B6476" s="142"/>
      <c r="C6476" s="4" t="s">
        <v>10733</v>
      </c>
      <c r="D6476" s="5">
        <v>45121</v>
      </c>
      <c r="E6476" s="6" t="s">
        <v>6686</v>
      </c>
      <c r="F6476" s="7">
        <v>1251316</v>
      </c>
      <c r="G6476" s="6" t="s">
        <v>10524</v>
      </c>
      <c r="H6476" s="7">
        <v>134516</v>
      </c>
      <c r="I6476" s="143"/>
      <c r="J6476" s="144"/>
      <c r="K6476" s="145"/>
      <c r="L6476" t="str">
        <f t="shared" si="359"/>
        <v>42105</v>
      </c>
      <c r="M6476">
        <f t="shared" si="360"/>
        <v>42105</v>
      </c>
      <c r="N6476" s="37">
        <f t="shared" si="358"/>
        <v>1251316</v>
      </c>
    </row>
    <row r="6477" spans="1:14" x14ac:dyDescent="0.3">
      <c r="A6477" s="3">
        <v>8</v>
      </c>
      <c r="B6477" s="142"/>
      <c r="C6477" s="4" t="s">
        <v>10734</v>
      </c>
      <c r="D6477" s="5">
        <v>45120</v>
      </c>
      <c r="E6477" s="6" t="s">
        <v>3338</v>
      </c>
      <c r="F6477" s="7">
        <v>1022871</v>
      </c>
      <c r="G6477" s="6" t="s">
        <v>10524</v>
      </c>
      <c r="H6477" s="7">
        <v>109959</v>
      </c>
      <c r="I6477" s="143"/>
      <c r="J6477" s="144"/>
      <c r="K6477" s="145"/>
      <c r="L6477" t="str">
        <f t="shared" si="359"/>
        <v>41848</v>
      </c>
      <c r="M6477">
        <f t="shared" si="360"/>
        <v>41848</v>
      </c>
      <c r="N6477" s="37">
        <f t="shared" si="358"/>
        <v>1022871</v>
      </c>
    </row>
    <row r="6478" spans="1:14" x14ac:dyDescent="0.3">
      <c r="A6478" s="3">
        <v>8</v>
      </c>
      <c r="B6478" s="142"/>
      <c r="C6478" s="4" t="s">
        <v>10735</v>
      </c>
      <c r="D6478" s="5">
        <v>45126</v>
      </c>
      <c r="E6478" s="6" t="s">
        <v>2414</v>
      </c>
      <c r="F6478" s="7">
        <v>1002466</v>
      </c>
      <c r="G6478" s="6" t="s">
        <v>10524</v>
      </c>
      <c r="H6478" s="7">
        <v>107765</v>
      </c>
      <c r="I6478" s="143"/>
      <c r="J6478" s="144"/>
      <c r="K6478" s="145"/>
      <c r="L6478" t="str">
        <f t="shared" si="359"/>
        <v>42454</v>
      </c>
      <c r="M6478">
        <f t="shared" si="360"/>
        <v>42454</v>
      </c>
      <c r="N6478" s="37">
        <f t="shared" si="358"/>
        <v>1002466</v>
      </c>
    </row>
    <row r="6479" spans="1:14" x14ac:dyDescent="0.3">
      <c r="A6479" s="3">
        <v>8</v>
      </c>
      <c r="B6479" s="142"/>
      <c r="C6479" s="4" t="s">
        <v>10736</v>
      </c>
      <c r="D6479" s="5">
        <v>45122</v>
      </c>
      <c r="E6479" s="6" t="s">
        <v>6686</v>
      </c>
      <c r="F6479" s="7">
        <v>876296</v>
      </c>
      <c r="G6479" s="6" t="s">
        <v>10524</v>
      </c>
      <c r="H6479" s="7">
        <v>94202</v>
      </c>
      <c r="I6479" s="143"/>
      <c r="J6479" s="144"/>
      <c r="K6479" s="145"/>
      <c r="L6479" t="str">
        <f t="shared" si="359"/>
        <v>42213</v>
      </c>
      <c r="M6479">
        <f t="shared" si="360"/>
        <v>42213</v>
      </c>
      <c r="N6479" s="37">
        <f t="shared" si="358"/>
        <v>876296</v>
      </c>
    </row>
    <row r="6480" spans="1:14" x14ac:dyDescent="0.3">
      <c r="A6480" s="3">
        <v>8</v>
      </c>
      <c r="B6480" s="142"/>
      <c r="C6480" s="4" t="s">
        <v>10737</v>
      </c>
      <c r="D6480" s="5">
        <v>45124</v>
      </c>
      <c r="E6480" s="6" t="s">
        <v>2414</v>
      </c>
      <c r="F6480" s="7">
        <v>153252</v>
      </c>
      <c r="G6480" s="6" t="s">
        <v>10524</v>
      </c>
      <c r="H6480" s="7">
        <v>16475</v>
      </c>
      <c r="I6480" s="143"/>
      <c r="J6480" s="144"/>
      <c r="K6480" s="145"/>
      <c r="L6480" t="str">
        <f t="shared" si="359"/>
        <v>42226</v>
      </c>
      <c r="M6480">
        <f t="shared" si="360"/>
        <v>42226</v>
      </c>
      <c r="N6480" s="37">
        <f t="shared" si="358"/>
        <v>153252</v>
      </c>
    </row>
    <row r="6481" spans="1:14" x14ac:dyDescent="0.3">
      <c r="A6481" s="3">
        <v>8</v>
      </c>
      <c r="B6481" s="142"/>
      <c r="C6481" s="4" t="s">
        <v>10738</v>
      </c>
      <c r="D6481" s="5">
        <v>45118</v>
      </c>
      <c r="E6481" s="6" t="s">
        <v>6572</v>
      </c>
      <c r="F6481" s="7">
        <v>712800</v>
      </c>
      <c r="G6481" s="6" t="s">
        <v>10524</v>
      </c>
      <c r="H6481" s="7">
        <v>76626</v>
      </c>
      <c r="I6481" s="143"/>
      <c r="J6481" s="144"/>
      <c r="K6481" s="145"/>
      <c r="L6481" t="str">
        <f t="shared" si="359"/>
        <v>40990</v>
      </c>
      <c r="M6481">
        <f t="shared" si="360"/>
        <v>40990</v>
      </c>
      <c r="N6481" s="37">
        <f t="shared" si="358"/>
        <v>712800</v>
      </c>
    </row>
    <row r="6482" spans="1:14" x14ac:dyDescent="0.3">
      <c r="A6482" s="3">
        <v>8</v>
      </c>
      <c r="B6482" s="142"/>
      <c r="C6482" s="4" t="s">
        <v>10739</v>
      </c>
      <c r="D6482" s="5">
        <v>45126</v>
      </c>
      <c r="E6482" s="6" t="s">
        <v>2414</v>
      </c>
      <c r="F6482" s="7">
        <v>666636</v>
      </c>
      <c r="G6482" s="6" t="s">
        <v>10524</v>
      </c>
      <c r="H6482" s="7">
        <v>71663</v>
      </c>
      <c r="I6482" s="143"/>
      <c r="J6482" s="144"/>
      <c r="K6482" s="145"/>
      <c r="L6482" t="str">
        <f t="shared" si="359"/>
        <v>42392</v>
      </c>
      <c r="M6482">
        <f t="shared" si="360"/>
        <v>42392</v>
      </c>
      <c r="N6482" s="37">
        <f t="shared" si="358"/>
        <v>666636</v>
      </c>
    </row>
    <row r="6483" spans="1:14" x14ac:dyDescent="0.3">
      <c r="A6483" s="3">
        <v>8</v>
      </c>
      <c r="B6483" s="142"/>
      <c r="C6483" s="4" t="s">
        <v>10740</v>
      </c>
      <c r="D6483" s="5">
        <v>45129</v>
      </c>
      <c r="E6483" s="6" t="s">
        <v>2414</v>
      </c>
      <c r="F6483" s="7">
        <v>383815</v>
      </c>
      <c r="G6483" s="6" t="s">
        <v>10524</v>
      </c>
      <c r="H6483" s="7">
        <v>41260</v>
      </c>
      <c r="I6483" s="143"/>
      <c r="J6483" s="144"/>
      <c r="K6483" s="145"/>
      <c r="L6483" t="str">
        <f t="shared" si="359"/>
        <v>43756</v>
      </c>
      <c r="M6483">
        <f t="shared" si="360"/>
        <v>43756</v>
      </c>
      <c r="N6483" s="37">
        <f t="shared" si="358"/>
        <v>383815</v>
      </c>
    </row>
    <row r="6484" spans="1:14" x14ac:dyDescent="0.3">
      <c r="A6484" s="3">
        <v>8</v>
      </c>
      <c r="B6484" s="142"/>
      <c r="C6484" s="4" t="s">
        <v>10741</v>
      </c>
      <c r="D6484" s="5">
        <v>45125</v>
      </c>
      <c r="E6484" s="6" t="s">
        <v>6686</v>
      </c>
      <c r="F6484" s="7">
        <v>948027</v>
      </c>
      <c r="G6484" s="6" t="s">
        <v>10524</v>
      </c>
      <c r="H6484" s="7">
        <v>101913</v>
      </c>
      <c r="I6484" s="143"/>
      <c r="J6484" s="144"/>
      <c r="K6484" s="145"/>
      <c r="L6484" t="str">
        <f t="shared" si="359"/>
        <v>42352</v>
      </c>
      <c r="M6484">
        <f t="shared" si="360"/>
        <v>42352</v>
      </c>
      <c r="N6484" s="37">
        <f t="shared" si="358"/>
        <v>948027</v>
      </c>
    </row>
    <row r="6485" spans="1:14" x14ac:dyDescent="0.3">
      <c r="A6485" s="3">
        <v>8</v>
      </c>
      <c r="B6485" s="142"/>
      <c r="C6485" s="4" t="s">
        <v>10742</v>
      </c>
      <c r="D6485" s="5">
        <v>45129</v>
      </c>
      <c r="E6485" s="6" t="s">
        <v>2414</v>
      </c>
      <c r="F6485" s="7">
        <v>92137</v>
      </c>
      <c r="G6485" s="6" t="s">
        <v>10524</v>
      </c>
      <c r="H6485" s="7">
        <v>9905</v>
      </c>
      <c r="I6485" s="143"/>
      <c r="J6485" s="144"/>
      <c r="K6485" s="145"/>
      <c r="L6485" t="str">
        <f t="shared" si="359"/>
        <v>43748</v>
      </c>
      <c r="M6485">
        <f t="shared" si="360"/>
        <v>43748</v>
      </c>
      <c r="N6485" s="37">
        <f t="shared" si="358"/>
        <v>92137</v>
      </c>
    </row>
    <row r="6486" spans="1:14" x14ac:dyDescent="0.3">
      <c r="A6486" s="3">
        <v>8</v>
      </c>
      <c r="B6486" s="142"/>
      <c r="C6486" s="4" t="s">
        <v>10743</v>
      </c>
      <c r="D6486" s="5">
        <v>45131</v>
      </c>
      <c r="E6486" s="6" t="s">
        <v>3338</v>
      </c>
      <c r="F6486" s="7">
        <v>191907</v>
      </c>
      <c r="G6486" s="6" t="s">
        <v>10524</v>
      </c>
      <c r="H6486" s="7">
        <v>20630</v>
      </c>
      <c r="I6486" s="143"/>
      <c r="J6486" s="144"/>
      <c r="K6486" s="145"/>
      <c r="L6486" t="str">
        <f t="shared" si="359"/>
        <v>43860</v>
      </c>
      <c r="M6486">
        <f t="shared" si="360"/>
        <v>43860</v>
      </c>
      <c r="N6486" s="37">
        <f t="shared" si="358"/>
        <v>191907</v>
      </c>
    </row>
    <row r="6487" spans="1:14" x14ac:dyDescent="0.3">
      <c r="A6487" s="3">
        <v>8</v>
      </c>
      <c r="B6487" s="142"/>
      <c r="C6487" s="4" t="s">
        <v>10744</v>
      </c>
      <c r="D6487" s="5">
        <v>45128</v>
      </c>
      <c r="E6487" s="6" t="s">
        <v>3338</v>
      </c>
      <c r="F6487" s="7">
        <v>1353067</v>
      </c>
      <c r="G6487" s="6" t="s">
        <v>10524</v>
      </c>
      <c r="H6487" s="7">
        <v>145455</v>
      </c>
      <c r="I6487" s="143"/>
      <c r="J6487" s="144"/>
      <c r="K6487" s="145"/>
      <c r="L6487" t="str">
        <f t="shared" si="359"/>
        <v>43628</v>
      </c>
      <c r="M6487">
        <f t="shared" si="360"/>
        <v>43628</v>
      </c>
      <c r="N6487" s="37">
        <f t="shared" si="358"/>
        <v>1353067</v>
      </c>
    </row>
    <row r="6488" spans="1:14" x14ac:dyDescent="0.3">
      <c r="A6488" s="3">
        <v>8</v>
      </c>
      <c r="B6488" s="142"/>
      <c r="C6488" s="4" t="s">
        <v>10745</v>
      </c>
      <c r="D6488" s="5">
        <v>45118</v>
      </c>
      <c r="E6488" s="6" t="s">
        <v>3338</v>
      </c>
      <c r="F6488" s="7">
        <v>810946</v>
      </c>
      <c r="G6488" s="6" t="s">
        <v>10524</v>
      </c>
      <c r="H6488" s="7">
        <v>87177</v>
      </c>
      <c r="I6488" s="143"/>
      <c r="J6488" s="144"/>
      <c r="K6488" s="145"/>
      <c r="L6488" t="str">
        <f t="shared" si="359"/>
        <v>40977</v>
      </c>
      <c r="M6488">
        <f t="shared" si="360"/>
        <v>40977</v>
      </c>
      <c r="N6488" s="37">
        <f t="shared" si="358"/>
        <v>810946</v>
      </c>
    </row>
    <row r="6489" spans="1:14" x14ac:dyDescent="0.3">
      <c r="A6489" s="3">
        <v>8</v>
      </c>
      <c r="B6489" s="142"/>
      <c r="C6489" s="4" t="s">
        <v>10746</v>
      </c>
      <c r="D6489" s="5">
        <v>45132</v>
      </c>
      <c r="E6489" s="6" t="s">
        <v>2364</v>
      </c>
      <c r="F6489" s="7">
        <v>287861</v>
      </c>
      <c r="G6489" s="6" t="s">
        <v>10524</v>
      </c>
      <c r="H6489" s="7">
        <v>30945</v>
      </c>
      <c r="I6489" s="143"/>
      <c r="J6489" s="144"/>
      <c r="K6489" s="145"/>
      <c r="L6489" t="str">
        <f t="shared" si="359"/>
        <v>43945</v>
      </c>
      <c r="M6489">
        <f t="shared" si="360"/>
        <v>43945</v>
      </c>
      <c r="N6489" s="37">
        <f t="shared" si="358"/>
        <v>287861</v>
      </c>
    </row>
    <row r="6490" spans="1:14" x14ac:dyDescent="0.3">
      <c r="A6490" s="3">
        <v>8</v>
      </c>
      <c r="B6490" s="142"/>
      <c r="C6490" s="4" t="s">
        <v>10747</v>
      </c>
      <c r="D6490" s="5">
        <v>45133</v>
      </c>
      <c r="E6490" s="6" t="s">
        <v>2414</v>
      </c>
      <c r="F6490" s="7">
        <v>759937</v>
      </c>
      <c r="G6490" s="6" t="s">
        <v>10524</v>
      </c>
      <c r="H6490" s="7">
        <v>81693</v>
      </c>
      <c r="I6490" s="143"/>
      <c r="J6490" s="144"/>
      <c r="K6490" s="145"/>
      <c r="L6490" t="str">
        <f t="shared" si="359"/>
        <v>44033</v>
      </c>
      <c r="M6490">
        <f t="shared" si="360"/>
        <v>44033</v>
      </c>
      <c r="N6490" s="37">
        <f t="shared" si="358"/>
        <v>759937</v>
      </c>
    </row>
    <row r="6491" spans="1:14" x14ac:dyDescent="0.3">
      <c r="A6491" s="3">
        <v>8</v>
      </c>
      <c r="B6491" s="142"/>
      <c r="C6491" s="4" t="s">
        <v>10748</v>
      </c>
      <c r="D6491" s="5">
        <v>45121</v>
      </c>
      <c r="E6491" s="6" t="s">
        <v>3338</v>
      </c>
      <c r="F6491" s="7">
        <v>1749595</v>
      </c>
      <c r="G6491" s="6" t="s">
        <v>10524</v>
      </c>
      <c r="H6491" s="7">
        <v>188081</v>
      </c>
      <c r="I6491" s="143"/>
      <c r="J6491" s="144"/>
      <c r="K6491" s="145"/>
      <c r="L6491" t="str">
        <f t="shared" si="359"/>
        <v>42117</v>
      </c>
      <c r="M6491">
        <f t="shared" si="360"/>
        <v>42117</v>
      </c>
      <c r="N6491" s="37">
        <f t="shared" si="358"/>
        <v>1749595</v>
      </c>
    </row>
    <row r="6492" spans="1:14" x14ac:dyDescent="0.3">
      <c r="A6492" s="3">
        <v>8</v>
      </c>
      <c r="B6492" s="142"/>
      <c r="C6492" s="4" t="s">
        <v>10749</v>
      </c>
      <c r="D6492" s="5">
        <v>45132</v>
      </c>
      <c r="E6492" s="6" t="s">
        <v>6686</v>
      </c>
      <c r="F6492" s="7">
        <v>626870</v>
      </c>
      <c r="G6492" s="6" t="s">
        <v>10524</v>
      </c>
      <c r="H6492" s="7">
        <v>67389</v>
      </c>
      <c r="I6492" s="143"/>
      <c r="J6492" s="144"/>
      <c r="K6492" s="145"/>
      <c r="L6492" t="str">
        <f t="shared" si="359"/>
        <v>43970</v>
      </c>
      <c r="M6492">
        <f t="shared" si="360"/>
        <v>43970</v>
      </c>
      <c r="N6492" s="37">
        <f t="shared" si="358"/>
        <v>626870</v>
      </c>
    </row>
    <row r="6493" spans="1:14" x14ac:dyDescent="0.3">
      <c r="A6493" s="3">
        <v>8</v>
      </c>
      <c r="B6493" s="142"/>
      <c r="C6493" s="4" t="s">
        <v>10750</v>
      </c>
      <c r="D6493" s="5">
        <v>45134</v>
      </c>
      <c r="E6493" s="6" t="s">
        <v>6572</v>
      </c>
      <c r="F6493" s="7">
        <v>1071941</v>
      </c>
      <c r="G6493" s="6" t="s">
        <v>10524</v>
      </c>
      <c r="H6493" s="7">
        <v>115234</v>
      </c>
      <c r="I6493" s="143"/>
      <c r="J6493" s="144"/>
      <c r="K6493" s="145"/>
      <c r="L6493" t="str">
        <f t="shared" si="359"/>
        <v>44788</v>
      </c>
      <c r="M6493">
        <f t="shared" si="360"/>
        <v>44788</v>
      </c>
      <c r="N6493" s="37">
        <f t="shared" si="358"/>
        <v>1071941</v>
      </c>
    </row>
    <row r="6494" spans="1:14" x14ac:dyDescent="0.3">
      <c r="A6494" s="3">
        <v>8</v>
      </c>
      <c r="B6494" s="142"/>
      <c r="C6494" s="4" t="s">
        <v>10751</v>
      </c>
      <c r="D6494" s="5">
        <v>45127</v>
      </c>
      <c r="E6494" s="6" t="s">
        <v>3338</v>
      </c>
      <c r="F6494" s="7">
        <v>479768</v>
      </c>
      <c r="G6494" s="6" t="s">
        <v>10524</v>
      </c>
      <c r="H6494" s="7">
        <v>51575</v>
      </c>
      <c r="I6494" s="143"/>
      <c r="J6494" s="144"/>
      <c r="K6494" s="145"/>
      <c r="L6494" t="str">
        <f t="shared" si="359"/>
        <v>42490</v>
      </c>
      <c r="M6494">
        <f t="shared" si="360"/>
        <v>42490</v>
      </c>
      <c r="N6494" s="37">
        <f t="shared" si="358"/>
        <v>479768</v>
      </c>
    </row>
    <row r="6495" spans="1:14" x14ac:dyDescent="0.3">
      <c r="A6495" s="3">
        <v>8</v>
      </c>
      <c r="B6495" s="142"/>
      <c r="C6495" s="4" t="s">
        <v>10752</v>
      </c>
      <c r="D6495" s="5">
        <v>45128</v>
      </c>
      <c r="E6495" s="6" t="s">
        <v>2414</v>
      </c>
      <c r="F6495" s="7">
        <v>914731</v>
      </c>
      <c r="G6495" s="6" t="s">
        <v>10524</v>
      </c>
      <c r="H6495" s="7">
        <v>98334</v>
      </c>
      <c r="I6495" s="143"/>
      <c r="J6495" s="144"/>
      <c r="K6495" s="145"/>
      <c r="L6495" t="str">
        <f t="shared" si="359"/>
        <v>43614</v>
      </c>
      <c r="M6495">
        <f t="shared" si="360"/>
        <v>43614</v>
      </c>
      <c r="N6495" s="37">
        <f t="shared" si="358"/>
        <v>914731</v>
      </c>
    </row>
    <row r="6496" spans="1:14" x14ac:dyDescent="0.3">
      <c r="A6496" s="3">
        <v>8</v>
      </c>
      <c r="B6496" s="142"/>
      <c r="C6496" s="4" t="s">
        <v>10753</v>
      </c>
      <c r="D6496" s="5">
        <v>45112</v>
      </c>
      <c r="E6496" s="6" t="s">
        <v>47</v>
      </c>
      <c r="F6496" s="7">
        <v>910893</v>
      </c>
      <c r="G6496" s="6" t="s">
        <v>10524</v>
      </c>
      <c r="H6496" s="7">
        <v>97921</v>
      </c>
      <c r="I6496" s="143"/>
      <c r="J6496" s="144"/>
      <c r="K6496" s="145"/>
      <c r="L6496" t="str">
        <f t="shared" si="359"/>
        <v>39501</v>
      </c>
      <c r="M6496">
        <f t="shared" si="360"/>
        <v>39501</v>
      </c>
      <c r="N6496" s="37">
        <f t="shared" si="358"/>
        <v>910893</v>
      </c>
    </row>
    <row r="6497" spans="1:14" x14ac:dyDescent="0.3">
      <c r="A6497" s="3">
        <v>8</v>
      </c>
      <c r="B6497" s="142"/>
      <c r="C6497" s="4" t="s">
        <v>10754</v>
      </c>
      <c r="D6497" s="5">
        <v>45131</v>
      </c>
      <c r="E6497" s="6" t="s">
        <v>47</v>
      </c>
      <c r="F6497" s="7">
        <v>1397773</v>
      </c>
      <c r="G6497" s="6" t="s">
        <v>10524</v>
      </c>
      <c r="H6497" s="7">
        <v>150261</v>
      </c>
      <c r="I6497" s="143"/>
      <c r="J6497" s="144"/>
      <c r="K6497" s="145"/>
      <c r="L6497" t="str">
        <f t="shared" si="359"/>
        <v>43848</v>
      </c>
      <c r="M6497">
        <f t="shared" si="360"/>
        <v>43848</v>
      </c>
      <c r="N6497" s="37">
        <f t="shared" si="358"/>
        <v>1397773</v>
      </c>
    </row>
    <row r="6498" spans="1:14" x14ac:dyDescent="0.3">
      <c r="A6498" s="3">
        <v>8</v>
      </c>
      <c r="B6498" s="142"/>
      <c r="C6498" s="4" t="s">
        <v>10755</v>
      </c>
      <c r="D6498" s="5">
        <v>45112</v>
      </c>
      <c r="E6498" s="6" t="s">
        <v>2414</v>
      </c>
      <c r="F6498" s="7">
        <v>342885</v>
      </c>
      <c r="G6498" s="6" t="s">
        <v>10524</v>
      </c>
      <c r="H6498" s="7">
        <v>36860</v>
      </c>
      <c r="I6498" s="143"/>
      <c r="J6498" s="144"/>
      <c r="K6498" s="145"/>
      <c r="L6498" t="str">
        <f t="shared" si="359"/>
        <v>39487</v>
      </c>
      <c r="M6498">
        <f t="shared" si="360"/>
        <v>39487</v>
      </c>
      <c r="N6498" s="37">
        <f t="shared" si="358"/>
        <v>342885</v>
      </c>
    </row>
    <row r="6499" spans="1:14" x14ac:dyDescent="0.3">
      <c r="A6499" s="3">
        <v>8</v>
      </c>
      <c r="B6499" s="142"/>
      <c r="C6499" s="4" t="s">
        <v>10756</v>
      </c>
      <c r="D6499" s="5">
        <v>45114</v>
      </c>
      <c r="E6499" s="6" t="s">
        <v>6686</v>
      </c>
      <c r="F6499" s="7">
        <v>468259</v>
      </c>
      <c r="G6499" s="6" t="s">
        <v>10524</v>
      </c>
      <c r="H6499" s="7">
        <v>50338</v>
      </c>
      <c r="I6499" s="143"/>
      <c r="J6499" s="144"/>
      <c r="K6499" s="145"/>
      <c r="L6499" t="str">
        <f t="shared" si="359"/>
        <v>40656</v>
      </c>
      <c r="M6499">
        <f t="shared" si="360"/>
        <v>40656</v>
      </c>
      <c r="N6499" s="37">
        <f t="shared" si="358"/>
        <v>468259</v>
      </c>
    </row>
    <row r="6500" spans="1:14" x14ac:dyDescent="0.3">
      <c r="A6500" s="3">
        <v>8</v>
      </c>
      <c r="B6500" s="142"/>
      <c r="C6500" s="4" t="s">
        <v>10757</v>
      </c>
      <c r="D6500" s="5">
        <v>45114</v>
      </c>
      <c r="E6500" s="6" t="s">
        <v>3338</v>
      </c>
      <c r="F6500" s="7">
        <v>626870</v>
      </c>
      <c r="G6500" s="6" t="s">
        <v>10524</v>
      </c>
      <c r="H6500" s="7">
        <v>67389</v>
      </c>
      <c r="I6500" s="143"/>
      <c r="J6500" s="144"/>
      <c r="K6500" s="145"/>
      <c r="L6500" t="str">
        <f t="shared" si="359"/>
        <v>40691</v>
      </c>
      <c r="M6500">
        <f t="shared" si="360"/>
        <v>40691</v>
      </c>
      <c r="N6500" s="37">
        <f t="shared" si="358"/>
        <v>626870</v>
      </c>
    </row>
    <row r="6501" spans="1:14" x14ac:dyDescent="0.3">
      <c r="A6501" s="3">
        <v>8</v>
      </c>
      <c r="B6501" s="142"/>
      <c r="C6501" s="4" t="s">
        <v>10758</v>
      </c>
      <c r="D6501" s="5">
        <v>45114</v>
      </c>
      <c r="E6501" s="6" t="s">
        <v>2414</v>
      </c>
      <c r="F6501" s="7">
        <v>951844</v>
      </c>
      <c r="G6501" s="6" t="s">
        <v>10524</v>
      </c>
      <c r="H6501" s="7">
        <v>102323</v>
      </c>
      <c r="I6501" s="143"/>
      <c r="J6501" s="144"/>
      <c r="K6501" s="145"/>
      <c r="L6501" t="str">
        <f t="shared" si="359"/>
        <v>40678</v>
      </c>
      <c r="M6501">
        <f t="shared" si="360"/>
        <v>40678</v>
      </c>
      <c r="N6501" s="37">
        <f t="shared" si="358"/>
        <v>951844</v>
      </c>
    </row>
    <row r="6502" spans="1:14" x14ac:dyDescent="0.3">
      <c r="A6502" s="3">
        <v>8</v>
      </c>
      <c r="B6502" s="142"/>
      <c r="C6502" s="4" t="s">
        <v>10759</v>
      </c>
      <c r="D6502" s="5">
        <v>45120</v>
      </c>
      <c r="E6502" s="6" t="s">
        <v>3338</v>
      </c>
      <c r="F6502" s="7">
        <v>673635</v>
      </c>
      <c r="G6502" s="6" t="s">
        <v>10524</v>
      </c>
      <c r="H6502" s="7">
        <v>72416</v>
      </c>
      <c r="I6502" s="143"/>
      <c r="J6502" s="144"/>
      <c r="K6502" s="145"/>
      <c r="L6502" t="str">
        <f t="shared" si="359"/>
        <v>41822</v>
      </c>
      <c r="M6502">
        <f t="shared" si="360"/>
        <v>41822</v>
      </c>
      <c r="N6502" s="37">
        <f t="shared" si="358"/>
        <v>673635</v>
      </c>
    </row>
    <row r="6503" spans="1:14" x14ac:dyDescent="0.3">
      <c r="A6503" s="3">
        <v>8</v>
      </c>
      <c r="B6503" s="142"/>
      <c r="C6503" s="4" t="s">
        <v>10760</v>
      </c>
      <c r="D6503" s="5">
        <v>45114</v>
      </c>
      <c r="E6503" s="6" t="s">
        <v>6572</v>
      </c>
      <c r="F6503" s="7">
        <v>1649228</v>
      </c>
      <c r="G6503" s="6" t="s">
        <v>10524</v>
      </c>
      <c r="H6503" s="7">
        <v>177292</v>
      </c>
      <c r="I6503" s="143"/>
      <c r="J6503" s="144"/>
      <c r="K6503" s="145"/>
      <c r="L6503" t="str">
        <f t="shared" si="359"/>
        <v>40652</v>
      </c>
      <c r="M6503">
        <f t="shared" si="360"/>
        <v>40652</v>
      </c>
      <c r="N6503" s="37">
        <f t="shared" si="358"/>
        <v>1649228</v>
      </c>
    </row>
    <row r="6504" spans="1:14" x14ac:dyDescent="0.3">
      <c r="A6504" s="3">
        <v>8</v>
      </c>
      <c r="B6504" s="142"/>
      <c r="C6504" s="4" t="s">
        <v>10761</v>
      </c>
      <c r="D6504" s="5">
        <v>45114</v>
      </c>
      <c r="E6504" s="6" t="s">
        <v>2414</v>
      </c>
      <c r="F6504" s="7">
        <v>1016460</v>
      </c>
      <c r="G6504" s="6" t="s">
        <v>10524</v>
      </c>
      <c r="H6504" s="7">
        <v>109269</v>
      </c>
      <c r="I6504" s="143"/>
      <c r="J6504" s="144"/>
      <c r="K6504" s="145"/>
      <c r="L6504" t="str">
        <f t="shared" si="359"/>
        <v>40672</v>
      </c>
      <c r="M6504">
        <f t="shared" si="360"/>
        <v>40672</v>
      </c>
      <c r="N6504" s="37">
        <f t="shared" si="358"/>
        <v>1016460</v>
      </c>
    </row>
    <row r="6505" spans="1:14" x14ac:dyDescent="0.3">
      <c r="A6505" s="3">
        <v>8</v>
      </c>
      <c r="B6505" s="142"/>
      <c r="C6505" s="4" t="s">
        <v>10762</v>
      </c>
      <c r="D6505" s="5">
        <v>45124</v>
      </c>
      <c r="E6505" s="6" t="s">
        <v>2414</v>
      </c>
      <c r="F6505" s="7">
        <v>518203</v>
      </c>
      <c r="G6505" s="6" t="s">
        <v>10524</v>
      </c>
      <c r="H6505" s="7">
        <v>55707</v>
      </c>
      <c r="I6505" s="143"/>
      <c r="J6505" s="144"/>
      <c r="K6505" s="145"/>
      <c r="L6505" t="str">
        <f t="shared" si="359"/>
        <v>42229</v>
      </c>
      <c r="M6505">
        <f t="shared" si="360"/>
        <v>42229</v>
      </c>
      <c r="N6505" s="37">
        <f t="shared" si="358"/>
        <v>518203</v>
      </c>
    </row>
    <row r="6506" spans="1:14" x14ac:dyDescent="0.3">
      <c r="A6506" s="3">
        <v>8</v>
      </c>
      <c r="B6506" s="142"/>
      <c r="C6506" s="4" t="s">
        <v>10763</v>
      </c>
      <c r="D6506" s="5">
        <v>45125</v>
      </c>
      <c r="E6506" s="6" t="s">
        <v>2414</v>
      </c>
      <c r="F6506" s="7">
        <v>1012644</v>
      </c>
      <c r="G6506" s="6" t="s">
        <v>10524</v>
      </c>
      <c r="H6506" s="7">
        <v>108859</v>
      </c>
      <c r="I6506" s="143"/>
      <c r="J6506" s="144"/>
      <c r="K6506" s="145"/>
      <c r="L6506" t="str">
        <f t="shared" si="359"/>
        <v>42314</v>
      </c>
      <c r="M6506">
        <f t="shared" si="360"/>
        <v>42314</v>
      </c>
      <c r="N6506" s="37">
        <f t="shared" si="358"/>
        <v>1012644</v>
      </c>
    </row>
    <row r="6507" spans="1:14" x14ac:dyDescent="0.3">
      <c r="A6507" s="3">
        <v>8</v>
      </c>
      <c r="B6507" s="142"/>
      <c r="C6507" s="4" t="s">
        <v>10764</v>
      </c>
      <c r="D6507" s="5">
        <v>45112</v>
      </c>
      <c r="E6507" s="6" t="s">
        <v>2414</v>
      </c>
      <c r="F6507" s="7">
        <v>479768</v>
      </c>
      <c r="G6507" s="6" t="s">
        <v>10524</v>
      </c>
      <c r="H6507" s="7">
        <v>51575</v>
      </c>
      <c r="I6507" s="143"/>
      <c r="J6507" s="144"/>
      <c r="K6507" s="145"/>
      <c r="L6507" t="str">
        <f t="shared" si="359"/>
        <v>39516</v>
      </c>
      <c r="M6507">
        <f t="shared" si="360"/>
        <v>39516</v>
      </c>
      <c r="N6507" s="37">
        <f t="shared" si="358"/>
        <v>479768</v>
      </c>
    </row>
    <row r="6508" spans="1:14" x14ac:dyDescent="0.3">
      <c r="A6508" s="3">
        <v>8</v>
      </c>
      <c r="B6508" s="142"/>
      <c r="C6508" s="4" t="s">
        <v>10765</v>
      </c>
      <c r="D6508" s="5">
        <v>45124</v>
      </c>
      <c r="E6508" s="6" t="s">
        <v>2414</v>
      </c>
      <c r="F6508" s="7">
        <v>306504</v>
      </c>
      <c r="G6508" s="6" t="s">
        <v>10524</v>
      </c>
      <c r="H6508" s="7">
        <v>32949</v>
      </c>
      <c r="I6508" s="143"/>
      <c r="J6508" s="144"/>
      <c r="K6508" s="145"/>
      <c r="L6508" t="str">
        <f t="shared" si="359"/>
        <v>42225</v>
      </c>
      <c r="M6508">
        <f t="shared" si="360"/>
        <v>42225</v>
      </c>
      <c r="N6508" s="37">
        <f t="shared" si="358"/>
        <v>306504</v>
      </c>
    </row>
    <row r="6509" spans="1:14" x14ac:dyDescent="0.3">
      <c r="A6509" s="3">
        <v>8</v>
      </c>
      <c r="B6509" s="142"/>
      <c r="C6509" s="4" t="s">
        <v>10766</v>
      </c>
      <c r="D6509" s="5">
        <v>45124</v>
      </c>
      <c r="E6509" s="6" t="s">
        <v>6686</v>
      </c>
      <c r="F6509" s="7">
        <v>479768</v>
      </c>
      <c r="G6509" s="6" t="s">
        <v>10524</v>
      </c>
      <c r="H6509" s="7">
        <v>51575</v>
      </c>
      <c r="I6509" s="143"/>
      <c r="J6509" s="144"/>
      <c r="K6509" s="145"/>
      <c r="L6509" t="str">
        <f t="shared" si="359"/>
        <v>42245</v>
      </c>
      <c r="M6509">
        <f t="shared" si="360"/>
        <v>42245</v>
      </c>
      <c r="N6509" s="37">
        <f t="shared" si="358"/>
        <v>479768</v>
      </c>
    </row>
    <row r="6510" spans="1:14" x14ac:dyDescent="0.3">
      <c r="A6510" s="3">
        <v>8</v>
      </c>
      <c r="B6510" s="142"/>
      <c r="C6510" s="4" t="s">
        <v>10767</v>
      </c>
      <c r="D6510" s="5">
        <v>45125</v>
      </c>
      <c r="E6510" s="6" t="s">
        <v>2414</v>
      </c>
      <c r="F6510" s="7">
        <v>229878</v>
      </c>
      <c r="G6510" s="6" t="s">
        <v>10524</v>
      </c>
      <c r="H6510" s="7">
        <v>24712</v>
      </c>
      <c r="I6510" s="143"/>
      <c r="J6510" s="144"/>
      <c r="K6510" s="145"/>
      <c r="L6510" t="str">
        <f t="shared" si="359"/>
        <v>42357</v>
      </c>
      <c r="M6510">
        <f t="shared" si="360"/>
        <v>42357</v>
      </c>
      <c r="N6510" s="37">
        <f t="shared" si="358"/>
        <v>229878</v>
      </c>
    </row>
    <row r="6511" spans="1:14" x14ac:dyDescent="0.3">
      <c r="A6511" s="3">
        <v>8</v>
      </c>
      <c r="B6511" s="142"/>
      <c r="C6511" s="4" t="s">
        <v>10768</v>
      </c>
      <c r="D6511" s="5">
        <v>45129</v>
      </c>
      <c r="E6511" s="6" t="s">
        <v>3338</v>
      </c>
      <c r="F6511" s="7">
        <v>663983</v>
      </c>
      <c r="G6511" s="6" t="s">
        <v>10524</v>
      </c>
      <c r="H6511" s="7">
        <v>71378</v>
      </c>
      <c r="I6511" s="143"/>
      <c r="J6511" s="144"/>
      <c r="K6511" s="145"/>
      <c r="L6511" t="str">
        <f t="shared" si="359"/>
        <v>43803</v>
      </c>
      <c r="M6511">
        <f t="shared" si="360"/>
        <v>43803</v>
      </c>
      <c r="N6511" s="37">
        <f t="shared" si="358"/>
        <v>663983</v>
      </c>
    </row>
    <row r="6512" spans="1:14" x14ac:dyDescent="0.3">
      <c r="A6512" s="3">
        <v>8</v>
      </c>
      <c r="B6512" s="142"/>
      <c r="C6512" s="4" t="s">
        <v>10769</v>
      </c>
      <c r="D6512" s="5">
        <v>45122</v>
      </c>
      <c r="E6512" s="6" t="s">
        <v>2414</v>
      </c>
      <c r="F6512" s="7">
        <v>588435</v>
      </c>
      <c r="G6512" s="6" t="s">
        <v>10524</v>
      </c>
      <c r="H6512" s="7">
        <v>63257</v>
      </c>
      <c r="I6512" s="143"/>
      <c r="J6512" s="144"/>
      <c r="K6512" s="145"/>
      <c r="L6512" t="str">
        <f t="shared" si="359"/>
        <v>42216</v>
      </c>
      <c r="M6512">
        <f t="shared" si="360"/>
        <v>42216</v>
      </c>
      <c r="N6512" s="37">
        <f t="shared" si="358"/>
        <v>588435</v>
      </c>
    </row>
    <row r="6513" spans="1:14" x14ac:dyDescent="0.3">
      <c r="A6513" s="3">
        <v>8</v>
      </c>
      <c r="B6513" s="142"/>
      <c r="C6513" s="4" t="s">
        <v>10770</v>
      </c>
      <c r="D6513" s="5">
        <v>45126</v>
      </c>
      <c r="E6513" s="6" t="s">
        <v>2364</v>
      </c>
      <c r="F6513" s="7">
        <v>818777</v>
      </c>
      <c r="G6513" s="6" t="s">
        <v>10524</v>
      </c>
      <c r="H6513" s="7">
        <v>88019</v>
      </c>
      <c r="I6513" s="143"/>
      <c r="J6513" s="144"/>
      <c r="K6513" s="145"/>
      <c r="L6513" t="str">
        <f t="shared" si="359"/>
        <v>42391</v>
      </c>
      <c r="M6513">
        <f t="shared" si="360"/>
        <v>42391</v>
      </c>
      <c r="N6513" s="37">
        <f t="shared" si="358"/>
        <v>818777</v>
      </c>
    </row>
    <row r="6514" spans="1:14" x14ac:dyDescent="0.3">
      <c r="A6514" s="3">
        <v>8</v>
      </c>
      <c r="B6514" s="142"/>
      <c r="C6514" s="4" t="s">
        <v>10771</v>
      </c>
      <c r="D6514" s="5">
        <v>45119</v>
      </c>
      <c r="E6514" s="6" t="s">
        <v>3338</v>
      </c>
      <c r="F6514" s="7">
        <v>1327966</v>
      </c>
      <c r="G6514" s="6" t="s">
        <v>10524</v>
      </c>
      <c r="H6514" s="7">
        <v>142756</v>
      </c>
      <c r="I6514" s="143"/>
      <c r="J6514" s="144"/>
      <c r="K6514" s="145"/>
      <c r="L6514" t="str">
        <f t="shared" si="359"/>
        <v>41075</v>
      </c>
      <c r="M6514">
        <f t="shared" si="360"/>
        <v>41075</v>
      </c>
      <c r="N6514" s="37">
        <f t="shared" si="358"/>
        <v>1327966</v>
      </c>
    </row>
    <row r="6515" spans="1:14" x14ac:dyDescent="0.3">
      <c r="A6515" s="3">
        <v>8</v>
      </c>
      <c r="B6515" s="142"/>
      <c r="C6515" s="4" t="s">
        <v>10772</v>
      </c>
      <c r="D6515" s="5">
        <v>45126</v>
      </c>
      <c r="E6515" s="6" t="s">
        <v>3338</v>
      </c>
      <c r="F6515" s="7">
        <v>1089990</v>
      </c>
      <c r="G6515" s="6" t="s">
        <v>10524</v>
      </c>
      <c r="H6515" s="7">
        <v>117174</v>
      </c>
      <c r="I6515" s="143"/>
      <c r="J6515" s="144"/>
      <c r="K6515" s="145"/>
      <c r="L6515" t="str">
        <f t="shared" si="359"/>
        <v>42398</v>
      </c>
      <c r="M6515">
        <f t="shared" si="360"/>
        <v>42398</v>
      </c>
      <c r="N6515" s="37">
        <f t="shared" si="358"/>
        <v>1089990</v>
      </c>
    </row>
    <row r="6516" spans="1:14" x14ac:dyDescent="0.3">
      <c r="A6516" s="3">
        <v>8</v>
      </c>
      <c r="B6516" s="142"/>
      <c r="C6516" s="4" t="s">
        <v>10773</v>
      </c>
      <c r="D6516" s="5">
        <v>45131</v>
      </c>
      <c r="E6516" s="6" t="s">
        <v>3338</v>
      </c>
      <c r="F6516" s="7">
        <v>671676</v>
      </c>
      <c r="G6516" s="6" t="s">
        <v>10524</v>
      </c>
      <c r="H6516" s="7">
        <v>72205</v>
      </c>
      <c r="I6516" s="143"/>
      <c r="J6516" s="144"/>
      <c r="K6516" s="145"/>
      <c r="L6516" t="str">
        <f t="shared" si="359"/>
        <v>43841</v>
      </c>
      <c r="M6516">
        <f t="shared" si="360"/>
        <v>43841</v>
      </c>
      <c r="N6516" s="37">
        <f t="shared" si="358"/>
        <v>671676</v>
      </c>
    </row>
    <row r="6517" spans="1:14" x14ac:dyDescent="0.3">
      <c r="A6517" s="3">
        <v>8</v>
      </c>
      <c r="B6517" s="142"/>
      <c r="C6517" s="4" t="s">
        <v>10774</v>
      </c>
      <c r="D6517" s="5">
        <v>45133</v>
      </c>
      <c r="E6517" s="6" t="s">
        <v>6572</v>
      </c>
      <c r="F6517" s="7">
        <v>1111061</v>
      </c>
      <c r="G6517" s="6" t="s">
        <v>10524</v>
      </c>
      <c r="H6517" s="7">
        <v>119439</v>
      </c>
      <c r="I6517" s="143"/>
      <c r="J6517" s="144"/>
      <c r="K6517" s="145"/>
      <c r="L6517" t="str">
        <f t="shared" si="359"/>
        <v>44026</v>
      </c>
      <c r="M6517">
        <f t="shared" si="360"/>
        <v>44026</v>
      </c>
      <c r="N6517" s="37">
        <f t="shared" si="358"/>
        <v>1111061</v>
      </c>
    </row>
    <row r="6518" spans="1:14" x14ac:dyDescent="0.3">
      <c r="A6518" s="3">
        <v>8</v>
      </c>
      <c r="B6518" s="142"/>
      <c r="C6518" s="4" t="s">
        <v>10775</v>
      </c>
      <c r="D6518" s="5">
        <v>45120</v>
      </c>
      <c r="E6518" s="6" t="s">
        <v>3338</v>
      </c>
      <c r="F6518" s="7">
        <v>1400275</v>
      </c>
      <c r="G6518" s="6" t="s">
        <v>10524</v>
      </c>
      <c r="H6518" s="7">
        <v>150530</v>
      </c>
      <c r="I6518" s="143"/>
      <c r="J6518" s="144"/>
      <c r="K6518" s="145"/>
      <c r="L6518" t="str">
        <f t="shared" si="359"/>
        <v>41845</v>
      </c>
      <c r="M6518">
        <f t="shared" si="360"/>
        <v>41845</v>
      </c>
      <c r="N6518" s="37">
        <f t="shared" si="358"/>
        <v>1400275</v>
      </c>
    </row>
    <row r="6519" spans="1:14" x14ac:dyDescent="0.3">
      <c r="A6519" s="3">
        <v>8</v>
      </c>
      <c r="B6519" s="142"/>
      <c r="C6519" s="4" t="s">
        <v>10776</v>
      </c>
      <c r="D6519" s="5">
        <v>45133</v>
      </c>
      <c r="E6519" s="6" t="s">
        <v>2364</v>
      </c>
      <c r="F6519" s="7">
        <v>426066</v>
      </c>
      <c r="G6519" s="6" t="s">
        <v>10524</v>
      </c>
      <c r="H6519" s="7">
        <v>45802</v>
      </c>
      <c r="I6519" s="143"/>
      <c r="J6519" s="144"/>
      <c r="K6519" s="145"/>
      <c r="L6519" t="str">
        <f t="shared" si="359"/>
        <v>44044</v>
      </c>
      <c r="M6519">
        <f t="shared" si="360"/>
        <v>44044</v>
      </c>
      <c r="N6519" s="37">
        <f t="shared" ref="N6519:N6582" si="361">+F6519</f>
        <v>426066</v>
      </c>
    </row>
    <row r="6520" spans="1:14" x14ac:dyDescent="0.3">
      <c r="A6520" s="3">
        <v>8</v>
      </c>
      <c r="B6520" s="142"/>
      <c r="C6520" s="4" t="s">
        <v>10777</v>
      </c>
      <c r="D6520" s="5">
        <v>45135</v>
      </c>
      <c r="E6520" s="6" t="s">
        <v>2364</v>
      </c>
      <c r="F6520" s="7">
        <v>342885</v>
      </c>
      <c r="G6520" s="6" t="s">
        <v>10524</v>
      </c>
      <c r="H6520" s="7">
        <v>36860</v>
      </c>
      <c r="I6520" s="143"/>
      <c r="J6520" s="144"/>
      <c r="K6520" s="145"/>
      <c r="L6520" t="str">
        <f t="shared" si="359"/>
        <v>45098</v>
      </c>
      <c r="M6520">
        <f t="shared" si="360"/>
        <v>45098</v>
      </c>
      <c r="N6520" s="37">
        <f t="shared" si="361"/>
        <v>342885</v>
      </c>
    </row>
    <row r="6521" spans="1:14" x14ac:dyDescent="0.3">
      <c r="A6521" s="3">
        <v>8</v>
      </c>
      <c r="B6521" s="142"/>
      <c r="C6521" s="4" t="s">
        <v>10778</v>
      </c>
      <c r="D6521" s="5">
        <v>45129</v>
      </c>
      <c r="E6521" s="6" t="s">
        <v>3338</v>
      </c>
      <c r="F6521" s="7">
        <v>396527</v>
      </c>
      <c r="G6521" s="6" t="s">
        <v>10524</v>
      </c>
      <c r="H6521" s="7">
        <v>42627</v>
      </c>
      <c r="I6521" s="143"/>
      <c r="J6521" s="144"/>
      <c r="K6521" s="145"/>
      <c r="L6521" t="str">
        <f t="shared" si="359"/>
        <v>43752</v>
      </c>
      <c r="M6521">
        <f t="shared" si="360"/>
        <v>43752</v>
      </c>
      <c r="N6521" s="37">
        <f t="shared" si="361"/>
        <v>396527</v>
      </c>
    </row>
    <row r="6522" spans="1:14" x14ac:dyDescent="0.3">
      <c r="A6522" s="3">
        <v>8</v>
      </c>
      <c r="B6522" s="142"/>
      <c r="C6522" s="4" t="s">
        <v>10779</v>
      </c>
      <c r="D6522" s="5">
        <v>45134</v>
      </c>
      <c r="E6522" s="6" t="s">
        <v>2414</v>
      </c>
      <c r="F6522" s="7">
        <v>1298014</v>
      </c>
      <c r="G6522" s="6" t="s">
        <v>10524</v>
      </c>
      <c r="H6522" s="7">
        <v>139537</v>
      </c>
      <c r="I6522" s="143"/>
      <c r="J6522" s="144"/>
      <c r="K6522" s="145"/>
      <c r="L6522" t="str">
        <f t="shared" si="359"/>
        <v>44810</v>
      </c>
      <c r="M6522">
        <f t="shared" si="360"/>
        <v>44810</v>
      </c>
      <c r="N6522" s="37">
        <f t="shared" si="361"/>
        <v>1298014</v>
      </c>
    </row>
    <row r="6523" spans="1:14" x14ac:dyDescent="0.3">
      <c r="A6523" s="3">
        <v>8</v>
      </c>
      <c r="B6523" s="142"/>
      <c r="C6523" s="4" t="s">
        <v>10780</v>
      </c>
      <c r="D6523" s="5">
        <v>45124</v>
      </c>
      <c r="E6523" s="6" t="s">
        <v>6572</v>
      </c>
      <c r="F6523" s="7">
        <v>793055</v>
      </c>
      <c r="G6523" s="6" t="s">
        <v>10524</v>
      </c>
      <c r="H6523" s="7">
        <v>85253</v>
      </c>
      <c r="I6523" s="143"/>
      <c r="J6523" s="144"/>
      <c r="K6523" s="145"/>
      <c r="L6523" t="str">
        <f t="shared" si="359"/>
        <v>42241</v>
      </c>
      <c r="M6523">
        <f t="shared" si="360"/>
        <v>42241</v>
      </c>
      <c r="N6523" s="37">
        <f t="shared" si="361"/>
        <v>793055</v>
      </c>
    </row>
    <row r="6524" spans="1:14" x14ac:dyDescent="0.3">
      <c r="A6524" s="3">
        <v>8</v>
      </c>
      <c r="B6524" s="142"/>
      <c r="C6524" s="4" t="s">
        <v>10781</v>
      </c>
      <c r="D6524" s="5">
        <v>45134</v>
      </c>
      <c r="E6524" s="6" t="s">
        <v>2414</v>
      </c>
      <c r="F6524" s="7">
        <v>764072</v>
      </c>
      <c r="G6524" s="6" t="s">
        <v>10524</v>
      </c>
      <c r="H6524" s="7">
        <v>82138</v>
      </c>
      <c r="I6524" s="143"/>
      <c r="J6524" s="144"/>
      <c r="K6524" s="145"/>
      <c r="L6524" t="str">
        <f t="shared" si="359"/>
        <v>44835</v>
      </c>
      <c r="M6524">
        <f t="shared" si="360"/>
        <v>44835</v>
      </c>
      <c r="N6524" s="37">
        <f t="shared" si="361"/>
        <v>764072</v>
      </c>
    </row>
    <row r="6525" spans="1:14" x14ac:dyDescent="0.3">
      <c r="A6525" s="3">
        <v>8</v>
      </c>
      <c r="B6525" s="142"/>
      <c r="C6525" s="4" t="s">
        <v>10782</v>
      </c>
      <c r="D6525" s="5">
        <v>45138</v>
      </c>
      <c r="E6525" s="6" t="s">
        <v>6572</v>
      </c>
      <c r="F6525" s="7">
        <v>1910180</v>
      </c>
      <c r="G6525" s="6" t="s">
        <v>10524</v>
      </c>
      <c r="H6525" s="7">
        <v>205344</v>
      </c>
      <c r="I6525" s="143"/>
      <c r="J6525" s="144"/>
      <c r="K6525" s="145"/>
      <c r="L6525" t="str">
        <f t="shared" si="359"/>
        <v>45342</v>
      </c>
      <c r="M6525">
        <f t="shared" si="360"/>
        <v>45342</v>
      </c>
      <c r="N6525" s="37">
        <f t="shared" si="361"/>
        <v>1910180</v>
      </c>
    </row>
    <row r="6526" spans="1:14" x14ac:dyDescent="0.3">
      <c r="A6526" s="3">
        <v>8</v>
      </c>
      <c r="B6526" s="142"/>
      <c r="C6526" s="4" t="s">
        <v>10783</v>
      </c>
      <c r="D6526" s="5">
        <v>45121</v>
      </c>
      <c r="E6526" s="6" t="s">
        <v>2414</v>
      </c>
      <c r="F6526" s="7">
        <v>539972</v>
      </c>
      <c r="G6526" s="6" t="s">
        <v>10524</v>
      </c>
      <c r="H6526" s="7">
        <v>58047</v>
      </c>
      <c r="I6526" s="143"/>
      <c r="J6526" s="144"/>
      <c r="K6526" s="145"/>
      <c r="L6526" t="str">
        <f t="shared" si="359"/>
        <v>42112</v>
      </c>
      <c r="M6526">
        <f t="shared" si="360"/>
        <v>42112</v>
      </c>
      <c r="N6526" s="37">
        <f t="shared" si="361"/>
        <v>539972</v>
      </c>
    </row>
    <row r="6527" spans="1:14" x14ac:dyDescent="0.3">
      <c r="A6527" s="3">
        <v>8</v>
      </c>
      <c r="B6527" s="142"/>
      <c r="C6527" s="4" t="s">
        <v>10784</v>
      </c>
      <c r="D6527" s="5">
        <v>45129</v>
      </c>
      <c r="E6527" s="6" t="s">
        <v>3338</v>
      </c>
      <c r="F6527" s="7">
        <v>1106638</v>
      </c>
      <c r="G6527" s="6" t="s">
        <v>10524</v>
      </c>
      <c r="H6527" s="7">
        <v>118964</v>
      </c>
      <c r="I6527" s="143"/>
      <c r="J6527" s="144"/>
      <c r="K6527" s="145"/>
      <c r="L6527" t="str">
        <f t="shared" si="359"/>
        <v>43751</v>
      </c>
      <c r="M6527">
        <f t="shared" si="360"/>
        <v>43751</v>
      </c>
      <c r="N6527" s="37">
        <f t="shared" si="361"/>
        <v>1106638</v>
      </c>
    </row>
    <row r="6528" spans="1:14" x14ac:dyDescent="0.3">
      <c r="A6528" s="3">
        <v>8</v>
      </c>
      <c r="B6528" s="142"/>
      <c r="C6528" s="4" t="s">
        <v>10785</v>
      </c>
      <c r="D6528" s="5">
        <v>45134</v>
      </c>
      <c r="E6528" s="6" t="s">
        <v>3338</v>
      </c>
      <c r="F6528" s="7">
        <v>763694</v>
      </c>
      <c r="G6528" s="6" t="s">
        <v>10524</v>
      </c>
      <c r="H6528" s="7">
        <v>82097</v>
      </c>
      <c r="I6528" s="143"/>
      <c r="J6528" s="144"/>
      <c r="K6528" s="145"/>
      <c r="L6528" t="str">
        <f t="shared" si="359"/>
        <v>44784</v>
      </c>
      <c r="M6528">
        <f t="shared" si="360"/>
        <v>44784</v>
      </c>
      <c r="N6528" s="37">
        <f t="shared" si="361"/>
        <v>763694</v>
      </c>
    </row>
    <row r="6529" spans="1:14" x14ac:dyDescent="0.3">
      <c r="A6529" s="3">
        <v>8</v>
      </c>
      <c r="B6529" s="142"/>
      <c r="C6529" s="4" t="s">
        <v>10786</v>
      </c>
      <c r="D6529" s="5">
        <v>45135</v>
      </c>
      <c r="E6529" s="6" t="s">
        <v>3338</v>
      </c>
      <c r="F6529" s="7">
        <v>801012</v>
      </c>
      <c r="G6529" s="6" t="s">
        <v>10524</v>
      </c>
      <c r="H6529" s="7">
        <v>86109</v>
      </c>
      <c r="I6529" s="143"/>
      <c r="J6529" s="144"/>
      <c r="K6529" s="145"/>
      <c r="L6529" t="str">
        <f t="shared" si="359"/>
        <v>45102</v>
      </c>
      <c r="M6529">
        <f t="shared" si="360"/>
        <v>45102</v>
      </c>
      <c r="N6529" s="37">
        <f t="shared" si="361"/>
        <v>801012</v>
      </c>
    </row>
    <row r="6530" spans="1:14" x14ac:dyDescent="0.3">
      <c r="A6530" s="3">
        <v>8</v>
      </c>
      <c r="B6530" s="142"/>
      <c r="C6530" s="4" t="s">
        <v>10787</v>
      </c>
      <c r="D6530" s="5">
        <v>45134</v>
      </c>
      <c r="E6530" s="6" t="s">
        <v>2414</v>
      </c>
      <c r="F6530" s="7">
        <v>876296</v>
      </c>
      <c r="G6530" s="6" t="s">
        <v>10524</v>
      </c>
      <c r="H6530" s="7">
        <v>94202</v>
      </c>
      <c r="I6530" s="143"/>
      <c r="J6530" s="144"/>
      <c r="K6530" s="145"/>
      <c r="L6530" t="str">
        <f t="shared" si="359"/>
        <v>44785</v>
      </c>
      <c r="M6530">
        <f t="shared" si="360"/>
        <v>44785</v>
      </c>
      <c r="N6530" s="37">
        <f t="shared" si="361"/>
        <v>876296</v>
      </c>
    </row>
    <row r="6531" spans="1:14" x14ac:dyDescent="0.3">
      <c r="A6531" s="3">
        <v>8</v>
      </c>
      <c r="B6531" s="142"/>
      <c r="C6531" s="4" t="s">
        <v>10788</v>
      </c>
      <c r="D6531" s="5">
        <v>45131</v>
      </c>
      <c r="E6531" s="6" t="s">
        <v>6686</v>
      </c>
      <c r="F6531" s="7">
        <v>1014501</v>
      </c>
      <c r="G6531" s="6" t="s">
        <v>10524</v>
      </c>
      <c r="H6531" s="7">
        <v>109059</v>
      </c>
      <c r="I6531" s="143"/>
      <c r="J6531" s="144"/>
      <c r="K6531" s="145"/>
      <c r="L6531" t="str">
        <f t="shared" si="359"/>
        <v>43861</v>
      </c>
      <c r="M6531">
        <f t="shared" si="360"/>
        <v>43861</v>
      </c>
      <c r="N6531" s="37">
        <f t="shared" si="361"/>
        <v>1014501</v>
      </c>
    </row>
    <row r="6532" spans="1:14" x14ac:dyDescent="0.3">
      <c r="A6532" s="3">
        <v>8</v>
      </c>
      <c r="B6532" s="142"/>
      <c r="C6532" s="4" t="s">
        <v>10789</v>
      </c>
      <c r="D6532" s="5">
        <v>45131</v>
      </c>
      <c r="E6532" s="6" t="s">
        <v>6686</v>
      </c>
      <c r="F6532" s="7">
        <v>1290327</v>
      </c>
      <c r="G6532" s="6" t="s">
        <v>10524</v>
      </c>
      <c r="H6532" s="7">
        <v>138710</v>
      </c>
      <c r="I6532" s="143"/>
      <c r="J6532" s="144"/>
      <c r="K6532" s="145"/>
      <c r="L6532" t="str">
        <f t="shared" si="359"/>
        <v>43829</v>
      </c>
      <c r="M6532">
        <f t="shared" si="360"/>
        <v>43829</v>
      </c>
      <c r="N6532" s="37">
        <f t="shared" si="361"/>
        <v>1290327</v>
      </c>
    </row>
    <row r="6533" spans="1:14" x14ac:dyDescent="0.3">
      <c r="A6533" s="3">
        <v>8</v>
      </c>
      <c r="B6533" s="142"/>
      <c r="C6533" s="4" t="s">
        <v>10790</v>
      </c>
      <c r="D6533" s="5">
        <v>45108</v>
      </c>
      <c r="E6533" s="6" t="s">
        <v>3338</v>
      </c>
      <c r="F6533" s="7">
        <v>1888221</v>
      </c>
      <c r="G6533" s="6" t="s">
        <v>10524</v>
      </c>
      <c r="H6533" s="7">
        <v>202984</v>
      </c>
      <c r="I6533" s="143"/>
      <c r="J6533" s="144"/>
      <c r="K6533" s="145"/>
      <c r="L6533" t="str">
        <f t="shared" si="359"/>
        <v>39248</v>
      </c>
      <c r="M6533">
        <f t="shared" si="360"/>
        <v>39248</v>
      </c>
      <c r="N6533" s="37">
        <f t="shared" si="361"/>
        <v>1888221</v>
      </c>
    </row>
    <row r="6534" spans="1:14" x14ac:dyDescent="0.3">
      <c r="A6534" s="3">
        <v>8</v>
      </c>
      <c r="B6534" s="142"/>
      <c r="C6534" s="4" t="s">
        <v>10791</v>
      </c>
      <c r="D6534" s="5">
        <v>45113</v>
      </c>
      <c r="E6534" s="6" t="s">
        <v>2414</v>
      </c>
      <c r="F6534" s="7">
        <v>479768</v>
      </c>
      <c r="G6534" s="6" t="s">
        <v>10524</v>
      </c>
      <c r="H6534" s="7">
        <v>51575</v>
      </c>
      <c r="I6534" s="143"/>
      <c r="J6534" s="144"/>
      <c r="K6534" s="145"/>
      <c r="L6534" t="str">
        <f t="shared" si="359"/>
        <v>40453</v>
      </c>
      <c r="M6534">
        <f t="shared" si="360"/>
        <v>40453</v>
      </c>
      <c r="N6534" s="37">
        <f t="shared" si="361"/>
        <v>479768</v>
      </c>
    </row>
    <row r="6535" spans="1:14" x14ac:dyDescent="0.3">
      <c r="A6535" s="3">
        <v>8</v>
      </c>
      <c r="B6535" s="142"/>
      <c r="C6535" s="4" t="s">
        <v>10792</v>
      </c>
      <c r="D6535" s="5">
        <v>45114</v>
      </c>
      <c r="E6535" s="6" t="s">
        <v>3338</v>
      </c>
      <c r="F6535" s="7">
        <v>1327966</v>
      </c>
      <c r="G6535" s="6" t="s">
        <v>10524</v>
      </c>
      <c r="H6535" s="7">
        <v>142756</v>
      </c>
      <c r="I6535" s="143"/>
      <c r="J6535" s="144"/>
      <c r="K6535" s="145"/>
      <c r="L6535" t="str">
        <f t="shared" ref="L6535:L6598" si="362">+RIGHT(C6535,5)</f>
        <v>40662</v>
      </c>
      <c r="M6535">
        <f t="shared" ref="M6535:M6598" si="363">+L6535*1</f>
        <v>40662</v>
      </c>
      <c r="N6535" s="37">
        <f t="shared" si="361"/>
        <v>1327966</v>
      </c>
    </row>
    <row r="6536" spans="1:14" x14ac:dyDescent="0.3">
      <c r="A6536" s="3">
        <v>8</v>
      </c>
      <c r="B6536" s="142"/>
      <c r="C6536" s="4" t="s">
        <v>10793</v>
      </c>
      <c r="D6536" s="5">
        <v>45117</v>
      </c>
      <c r="E6536" s="6" t="s">
        <v>2414</v>
      </c>
      <c r="F6536" s="7">
        <v>797477</v>
      </c>
      <c r="G6536" s="6" t="s">
        <v>10524</v>
      </c>
      <c r="H6536" s="7">
        <v>85729</v>
      </c>
      <c r="I6536" s="143"/>
      <c r="J6536" s="144"/>
      <c r="K6536" s="145"/>
      <c r="L6536" t="str">
        <f t="shared" si="362"/>
        <v>40871</v>
      </c>
      <c r="M6536">
        <f t="shared" si="363"/>
        <v>40871</v>
      </c>
      <c r="N6536" s="37">
        <f t="shared" si="361"/>
        <v>797477</v>
      </c>
    </row>
    <row r="6537" spans="1:14" x14ac:dyDescent="0.3">
      <c r="A6537" s="3">
        <v>8</v>
      </c>
      <c r="B6537" s="142"/>
      <c r="C6537" s="4" t="s">
        <v>10794</v>
      </c>
      <c r="D6537" s="5">
        <v>45115</v>
      </c>
      <c r="E6537" s="6" t="s">
        <v>2414</v>
      </c>
      <c r="F6537" s="7">
        <v>701037</v>
      </c>
      <c r="G6537" s="6" t="s">
        <v>10524</v>
      </c>
      <c r="H6537" s="7">
        <v>75361</v>
      </c>
      <c r="I6537" s="143"/>
      <c r="J6537" s="144"/>
      <c r="K6537" s="145"/>
      <c r="L6537" t="str">
        <f t="shared" si="362"/>
        <v>40836</v>
      </c>
      <c r="M6537">
        <f t="shared" si="363"/>
        <v>40836</v>
      </c>
      <c r="N6537" s="37">
        <f t="shared" si="361"/>
        <v>701037</v>
      </c>
    </row>
    <row r="6538" spans="1:14" x14ac:dyDescent="0.3">
      <c r="A6538" s="3">
        <v>8</v>
      </c>
      <c r="B6538" s="142"/>
      <c r="C6538" s="4" t="s">
        <v>10795</v>
      </c>
      <c r="D6538" s="5">
        <v>45118</v>
      </c>
      <c r="E6538" s="6" t="s">
        <v>6572</v>
      </c>
      <c r="F6538" s="7">
        <v>676814</v>
      </c>
      <c r="G6538" s="6" t="s">
        <v>10524</v>
      </c>
      <c r="H6538" s="7">
        <v>72758</v>
      </c>
      <c r="I6538" s="143"/>
      <c r="J6538" s="144"/>
      <c r="K6538" s="145"/>
      <c r="L6538" t="str">
        <f t="shared" si="362"/>
        <v>41014</v>
      </c>
      <c r="M6538">
        <f t="shared" si="363"/>
        <v>41014</v>
      </c>
      <c r="N6538" s="37">
        <f t="shared" si="361"/>
        <v>676814</v>
      </c>
    </row>
    <row r="6539" spans="1:14" x14ac:dyDescent="0.3">
      <c r="A6539" s="3">
        <v>8</v>
      </c>
      <c r="B6539" s="142"/>
      <c r="C6539" s="4" t="s">
        <v>10796</v>
      </c>
      <c r="D6539" s="5">
        <v>45119</v>
      </c>
      <c r="E6539" s="6" t="s">
        <v>6572</v>
      </c>
      <c r="F6539" s="7">
        <v>758309</v>
      </c>
      <c r="G6539" s="6" t="s">
        <v>10524</v>
      </c>
      <c r="H6539" s="7">
        <v>81518</v>
      </c>
      <c r="I6539" s="143"/>
      <c r="J6539" s="144"/>
      <c r="K6539" s="145"/>
      <c r="L6539" t="str">
        <f t="shared" si="362"/>
        <v>41042</v>
      </c>
      <c r="M6539">
        <f t="shared" si="363"/>
        <v>41042</v>
      </c>
      <c r="N6539" s="37">
        <f t="shared" si="361"/>
        <v>758309</v>
      </c>
    </row>
    <row r="6540" spans="1:14" x14ac:dyDescent="0.3">
      <c r="A6540" s="3">
        <v>8</v>
      </c>
      <c r="B6540" s="142"/>
      <c r="C6540" s="4" t="s">
        <v>10797</v>
      </c>
      <c r="D6540" s="5">
        <v>45119</v>
      </c>
      <c r="E6540" s="6" t="s">
        <v>3338</v>
      </c>
      <c r="F6540" s="7">
        <v>525777</v>
      </c>
      <c r="G6540" s="6" t="s">
        <v>10524</v>
      </c>
      <c r="H6540" s="7">
        <v>56521</v>
      </c>
      <c r="I6540" s="143"/>
      <c r="J6540" s="144"/>
      <c r="K6540" s="145"/>
      <c r="L6540" t="str">
        <f t="shared" si="362"/>
        <v>41084</v>
      </c>
      <c r="M6540">
        <f t="shared" si="363"/>
        <v>41084</v>
      </c>
      <c r="N6540" s="37">
        <f t="shared" si="361"/>
        <v>525777</v>
      </c>
    </row>
    <row r="6541" spans="1:14" x14ac:dyDescent="0.3">
      <c r="A6541" s="3">
        <v>8</v>
      </c>
      <c r="B6541" s="142"/>
      <c r="C6541" s="4" t="s">
        <v>10798</v>
      </c>
      <c r="D6541" s="5">
        <v>45119</v>
      </c>
      <c r="E6541" s="6" t="s">
        <v>2364</v>
      </c>
      <c r="F6541" s="7">
        <v>2694416</v>
      </c>
      <c r="G6541" s="6" t="s">
        <v>10524</v>
      </c>
      <c r="H6541" s="7">
        <v>289650</v>
      </c>
      <c r="I6541" s="143"/>
      <c r="J6541" s="144"/>
      <c r="K6541" s="145"/>
      <c r="L6541" t="str">
        <f t="shared" si="362"/>
        <v>41081</v>
      </c>
      <c r="M6541">
        <f t="shared" si="363"/>
        <v>41081</v>
      </c>
      <c r="N6541" s="37">
        <f t="shared" si="361"/>
        <v>2694416</v>
      </c>
    </row>
    <row r="6542" spans="1:14" x14ac:dyDescent="0.3">
      <c r="A6542" s="3">
        <v>8</v>
      </c>
      <c r="B6542" s="142"/>
      <c r="C6542" s="4" t="s">
        <v>10799</v>
      </c>
      <c r="D6542" s="5">
        <v>45119</v>
      </c>
      <c r="E6542" s="6" t="s">
        <v>6686</v>
      </c>
      <c r="F6542" s="7">
        <v>876296</v>
      </c>
      <c r="G6542" s="6" t="s">
        <v>10524</v>
      </c>
      <c r="H6542" s="7">
        <v>94202</v>
      </c>
      <c r="I6542" s="143"/>
      <c r="J6542" s="144"/>
      <c r="K6542" s="145"/>
      <c r="L6542" t="str">
        <f t="shared" si="362"/>
        <v>41050</v>
      </c>
      <c r="M6542">
        <f t="shared" si="363"/>
        <v>41050</v>
      </c>
      <c r="N6542" s="37">
        <f t="shared" si="361"/>
        <v>876296</v>
      </c>
    </row>
    <row r="6543" spans="1:14" x14ac:dyDescent="0.3">
      <c r="A6543" s="3">
        <v>8</v>
      </c>
      <c r="B6543" s="142"/>
      <c r="C6543" s="4" t="s">
        <v>10800</v>
      </c>
      <c r="D6543" s="5">
        <v>45122</v>
      </c>
      <c r="E6543" s="6" t="s">
        <v>6686</v>
      </c>
      <c r="F6543" s="7">
        <v>479768</v>
      </c>
      <c r="G6543" s="6" t="s">
        <v>10524</v>
      </c>
      <c r="H6543" s="7">
        <v>51575</v>
      </c>
      <c r="I6543" s="143"/>
      <c r="J6543" s="144"/>
      <c r="K6543" s="145"/>
      <c r="L6543" t="str">
        <f t="shared" si="362"/>
        <v>42207</v>
      </c>
      <c r="M6543">
        <f t="shared" si="363"/>
        <v>42207</v>
      </c>
      <c r="N6543" s="37">
        <f t="shared" si="361"/>
        <v>479768</v>
      </c>
    </row>
    <row r="6544" spans="1:14" x14ac:dyDescent="0.3">
      <c r="A6544" s="3">
        <v>8</v>
      </c>
      <c r="B6544" s="142"/>
      <c r="C6544" s="4" t="s">
        <v>10801</v>
      </c>
      <c r="D6544" s="5">
        <v>45119</v>
      </c>
      <c r="E6544" s="6" t="s">
        <v>6572</v>
      </c>
      <c r="F6544" s="7">
        <v>1024812</v>
      </c>
      <c r="G6544" s="6" t="s">
        <v>10524</v>
      </c>
      <c r="H6544" s="7">
        <v>110167</v>
      </c>
      <c r="I6544" s="143"/>
      <c r="J6544" s="144"/>
      <c r="K6544" s="145"/>
      <c r="L6544" t="str">
        <f t="shared" si="362"/>
        <v>41072</v>
      </c>
      <c r="M6544">
        <f t="shared" si="363"/>
        <v>41072</v>
      </c>
      <c r="N6544" s="37">
        <f t="shared" si="361"/>
        <v>1024812</v>
      </c>
    </row>
    <row r="6545" spans="1:14" x14ac:dyDescent="0.3">
      <c r="A6545" s="3">
        <v>8</v>
      </c>
      <c r="B6545" s="142"/>
      <c r="C6545" s="4" t="s">
        <v>10802</v>
      </c>
      <c r="D6545" s="5">
        <v>45119</v>
      </c>
      <c r="E6545" s="6" t="s">
        <v>2414</v>
      </c>
      <c r="F6545" s="7">
        <v>1018864</v>
      </c>
      <c r="G6545" s="6" t="s">
        <v>10524</v>
      </c>
      <c r="H6545" s="7">
        <v>109528</v>
      </c>
      <c r="I6545" s="143"/>
      <c r="J6545" s="144"/>
      <c r="K6545" s="145"/>
      <c r="L6545" t="str">
        <f t="shared" si="362"/>
        <v>41063</v>
      </c>
      <c r="M6545">
        <f t="shared" si="363"/>
        <v>41063</v>
      </c>
      <c r="N6545" s="37">
        <f t="shared" si="361"/>
        <v>1018864</v>
      </c>
    </row>
    <row r="6546" spans="1:14" x14ac:dyDescent="0.3">
      <c r="A6546" s="3">
        <v>8</v>
      </c>
      <c r="B6546" s="142"/>
      <c r="C6546" s="4" t="s">
        <v>10803</v>
      </c>
      <c r="D6546" s="5">
        <v>45125</v>
      </c>
      <c r="E6546" s="6" t="s">
        <v>3338</v>
      </c>
      <c r="F6546" s="7">
        <v>933338</v>
      </c>
      <c r="G6546" s="6" t="s">
        <v>10524</v>
      </c>
      <c r="H6546" s="7">
        <v>100334</v>
      </c>
      <c r="I6546" s="143"/>
      <c r="J6546" s="144"/>
      <c r="K6546" s="145"/>
      <c r="L6546" t="str">
        <f t="shared" si="362"/>
        <v>42327</v>
      </c>
      <c r="M6546">
        <f t="shared" si="363"/>
        <v>42327</v>
      </c>
      <c r="N6546" s="37">
        <f t="shared" si="361"/>
        <v>933338</v>
      </c>
    </row>
    <row r="6547" spans="1:14" x14ac:dyDescent="0.3">
      <c r="A6547" s="3">
        <v>8</v>
      </c>
      <c r="B6547" s="142"/>
      <c r="C6547" s="4" t="s">
        <v>10804</v>
      </c>
      <c r="D6547" s="5">
        <v>45119</v>
      </c>
      <c r="E6547" s="6" t="s">
        <v>6572</v>
      </c>
      <c r="F6547" s="7">
        <v>396527</v>
      </c>
      <c r="G6547" s="6" t="s">
        <v>10524</v>
      </c>
      <c r="H6547" s="7">
        <v>42627</v>
      </c>
      <c r="I6547" s="143"/>
      <c r="J6547" s="144"/>
      <c r="K6547" s="145"/>
      <c r="L6547" t="str">
        <f t="shared" si="362"/>
        <v>41432</v>
      </c>
      <c r="M6547">
        <f t="shared" si="363"/>
        <v>41432</v>
      </c>
      <c r="N6547" s="37">
        <f t="shared" si="361"/>
        <v>396527</v>
      </c>
    </row>
    <row r="6548" spans="1:14" x14ac:dyDescent="0.3">
      <c r="A6548" s="3">
        <v>8</v>
      </c>
      <c r="B6548" s="142"/>
      <c r="C6548" s="4" t="s">
        <v>10805</v>
      </c>
      <c r="D6548" s="5">
        <v>45122</v>
      </c>
      <c r="E6548" s="6" t="s">
        <v>6686</v>
      </c>
      <c r="F6548" s="7">
        <v>396527</v>
      </c>
      <c r="G6548" s="6" t="s">
        <v>10524</v>
      </c>
      <c r="H6548" s="7">
        <v>42627</v>
      </c>
      <c r="I6548" s="143"/>
      <c r="J6548" s="144"/>
      <c r="K6548" s="145"/>
      <c r="L6548" t="str">
        <f t="shared" si="362"/>
        <v>42205</v>
      </c>
      <c r="M6548">
        <f t="shared" si="363"/>
        <v>42205</v>
      </c>
      <c r="N6548" s="37">
        <f t="shared" si="361"/>
        <v>396527</v>
      </c>
    </row>
    <row r="6549" spans="1:14" x14ac:dyDescent="0.3">
      <c r="A6549" s="3">
        <v>8</v>
      </c>
      <c r="B6549" s="142"/>
      <c r="C6549" s="4" t="s">
        <v>10806</v>
      </c>
      <c r="D6549" s="5">
        <v>45127</v>
      </c>
      <c r="E6549" s="6" t="s">
        <v>3338</v>
      </c>
      <c r="F6549" s="7">
        <v>191907</v>
      </c>
      <c r="G6549" s="6" t="s">
        <v>10524</v>
      </c>
      <c r="H6549" s="7">
        <v>20630</v>
      </c>
      <c r="I6549" s="143"/>
      <c r="J6549" s="144"/>
      <c r="K6549" s="145"/>
      <c r="L6549" t="str">
        <f t="shared" si="362"/>
        <v>42797</v>
      </c>
      <c r="M6549">
        <f t="shared" si="363"/>
        <v>42797</v>
      </c>
      <c r="N6549" s="37">
        <f t="shared" si="361"/>
        <v>191907</v>
      </c>
    </row>
    <row r="6550" spans="1:14" x14ac:dyDescent="0.3">
      <c r="A6550" s="3">
        <v>8</v>
      </c>
      <c r="B6550" s="142"/>
      <c r="C6550" s="4" t="s">
        <v>10807</v>
      </c>
      <c r="D6550" s="5">
        <v>45118</v>
      </c>
      <c r="E6550" s="6" t="s">
        <v>2401</v>
      </c>
      <c r="F6550" s="7">
        <v>1221636</v>
      </c>
      <c r="G6550" s="6" t="s">
        <v>10524</v>
      </c>
      <c r="H6550" s="7">
        <v>131326</v>
      </c>
      <c r="I6550" s="143"/>
      <c r="J6550" s="144"/>
      <c r="K6550" s="145"/>
      <c r="L6550" t="str">
        <f t="shared" si="362"/>
        <v>40979</v>
      </c>
      <c r="M6550">
        <f t="shared" si="363"/>
        <v>40979</v>
      </c>
      <c r="N6550" s="37">
        <f t="shared" si="361"/>
        <v>1221636</v>
      </c>
    </row>
    <row r="6551" spans="1:14" x14ac:dyDescent="0.3">
      <c r="A6551" s="3">
        <v>8</v>
      </c>
      <c r="B6551" s="142"/>
      <c r="C6551" s="4" t="s">
        <v>10808</v>
      </c>
      <c r="D6551" s="5">
        <v>45127</v>
      </c>
      <c r="E6551" s="6" t="s">
        <v>3338</v>
      </c>
      <c r="F6551" s="7">
        <v>230342</v>
      </c>
      <c r="G6551" s="6" t="s">
        <v>10524</v>
      </c>
      <c r="H6551" s="7">
        <v>24762</v>
      </c>
      <c r="I6551" s="143"/>
      <c r="J6551" s="144"/>
      <c r="K6551" s="145"/>
      <c r="L6551" t="str">
        <f t="shared" si="362"/>
        <v>42489</v>
      </c>
      <c r="M6551">
        <f t="shared" si="363"/>
        <v>42489</v>
      </c>
      <c r="N6551" s="37">
        <f t="shared" si="361"/>
        <v>230342</v>
      </c>
    </row>
    <row r="6552" spans="1:14" x14ac:dyDescent="0.3">
      <c r="A6552" s="3">
        <v>8</v>
      </c>
      <c r="B6552" s="142"/>
      <c r="C6552" s="4" t="s">
        <v>10809</v>
      </c>
      <c r="D6552" s="5">
        <v>45131</v>
      </c>
      <c r="E6552" s="6" t="s">
        <v>2414</v>
      </c>
      <c r="F6552" s="7">
        <v>390722</v>
      </c>
      <c r="G6552" s="6" t="s">
        <v>10524</v>
      </c>
      <c r="H6552" s="7">
        <v>42003</v>
      </c>
      <c r="I6552" s="143"/>
      <c r="J6552" s="144"/>
      <c r="K6552" s="145"/>
      <c r="L6552" t="str">
        <f t="shared" si="362"/>
        <v>43852</v>
      </c>
      <c r="M6552">
        <f t="shared" si="363"/>
        <v>43852</v>
      </c>
      <c r="N6552" s="37">
        <f t="shared" si="361"/>
        <v>390722</v>
      </c>
    </row>
    <row r="6553" spans="1:14" x14ac:dyDescent="0.3">
      <c r="A6553" s="3">
        <v>8</v>
      </c>
      <c r="B6553" s="142"/>
      <c r="C6553" s="4" t="s">
        <v>10810</v>
      </c>
      <c r="D6553" s="5">
        <v>45131</v>
      </c>
      <c r="E6553" s="6" t="s">
        <v>6572</v>
      </c>
      <c r="F6553" s="7">
        <v>797477</v>
      </c>
      <c r="G6553" s="6" t="s">
        <v>10524</v>
      </c>
      <c r="H6553" s="7">
        <v>85729</v>
      </c>
      <c r="I6553" s="143"/>
      <c r="J6553" s="144"/>
      <c r="K6553" s="145"/>
      <c r="L6553" t="str">
        <f t="shared" si="362"/>
        <v>43849</v>
      </c>
      <c r="M6553">
        <f t="shared" si="363"/>
        <v>43849</v>
      </c>
      <c r="N6553" s="37">
        <f t="shared" si="361"/>
        <v>797477</v>
      </c>
    </row>
    <row r="6554" spans="1:14" x14ac:dyDescent="0.3">
      <c r="A6554" s="3">
        <v>8</v>
      </c>
      <c r="B6554" s="142"/>
      <c r="C6554" s="4" t="s">
        <v>10811</v>
      </c>
      <c r="D6554" s="5">
        <v>45133</v>
      </c>
      <c r="E6554" s="6" t="s">
        <v>6686</v>
      </c>
      <c r="F6554" s="7">
        <v>487525</v>
      </c>
      <c r="G6554" s="6" t="s">
        <v>10524</v>
      </c>
      <c r="H6554" s="7">
        <v>52409</v>
      </c>
      <c r="I6554" s="143"/>
      <c r="J6554" s="144"/>
      <c r="K6554" s="145"/>
      <c r="L6554" t="str">
        <f t="shared" si="362"/>
        <v>43997</v>
      </c>
      <c r="M6554">
        <f t="shared" si="363"/>
        <v>43997</v>
      </c>
      <c r="N6554" s="37">
        <f t="shared" si="361"/>
        <v>487525</v>
      </c>
    </row>
    <row r="6555" spans="1:14" x14ac:dyDescent="0.3">
      <c r="A6555" s="3">
        <v>8</v>
      </c>
      <c r="B6555" s="142"/>
      <c r="C6555" s="4" t="s">
        <v>10812</v>
      </c>
      <c r="D6555" s="5">
        <v>45134</v>
      </c>
      <c r="E6555" s="6" t="s">
        <v>2414</v>
      </c>
      <c r="F6555" s="7">
        <v>591088</v>
      </c>
      <c r="G6555" s="6" t="s">
        <v>10524</v>
      </c>
      <c r="H6555" s="7">
        <v>63542</v>
      </c>
      <c r="I6555" s="143"/>
      <c r="J6555" s="144"/>
      <c r="K6555" s="145"/>
      <c r="L6555" t="str">
        <f t="shared" si="362"/>
        <v>44811</v>
      </c>
      <c r="M6555">
        <f t="shared" si="363"/>
        <v>44811</v>
      </c>
      <c r="N6555" s="37">
        <f t="shared" si="361"/>
        <v>591088</v>
      </c>
    </row>
    <row r="6556" spans="1:14" x14ac:dyDescent="0.3">
      <c r="A6556" s="3">
        <v>8</v>
      </c>
      <c r="B6556" s="142"/>
      <c r="C6556" s="4" t="s">
        <v>10813</v>
      </c>
      <c r="D6556" s="5">
        <v>45138</v>
      </c>
      <c r="E6556" s="6" t="s">
        <v>6686</v>
      </c>
      <c r="F6556" s="7">
        <v>599713</v>
      </c>
      <c r="G6556" s="6" t="s">
        <v>10524</v>
      </c>
      <c r="H6556" s="7">
        <v>64469</v>
      </c>
      <c r="I6556" s="143"/>
      <c r="J6556" s="144"/>
      <c r="K6556" s="145"/>
      <c r="L6556" t="str">
        <f t="shared" si="362"/>
        <v>45337</v>
      </c>
      <c r="M6556">
        <f t="shared" si="363"/>
        <v>45337</v>
      </c>
      <c r="N6556" s="37">
        <f t="shared" si="361"/>
        <v>599713</v>
      </c>
    </row>
    <row r="6557" spans="1:14" x14ac:dyDescent="0.3">
      <c r="A6557" s="3">
        <v>8</v>
      </c>
      <c r="B6557" s="142"/>
      <c r="C6557" s="4" t="s">
        <v>10814</v>
      </c>
      <c r="D6557" s="5">
        <v>45134</v>
      </c>
      <c r="E6557" s="6" t="s">
        <v>2414</v>
      </c>
      <c r="F6557" s="7">
        <v>240570</v>
      </c>
      <c r="G6557" s="6" t="s">
        <v>10524</v>
      </c>
      <c r="H6557" s="7">
        <v>25861</v>
      </c>
      <c r="I6557" s="143"/>
      <c r="J6557" s="144"/>
      <c r="K6557" s="145"/>
      <c r="L6557" t="str">
        <f t="shared" si="362"/>
        <v>44809</v>
      </c>
      <c r="M6557">
        <f t="shared" si="363"/>
        <v>44809</v>
      </c>
      <c r="N6557" s="37">
        <f t="shared" si="361"/>
        <v>240570</v>
      </c>
    </row>
    <row r="6558" spans="1:14" x14ac:dyDescent="0.3">
      <c r="A6558" s="3">
        <v>8</v>
      </c>
      <c r="B6558" s="142"/>
      <c r="C6558" s="4" t="s">
        <v>10815</v>
      </c>
      <c r="D6558" s="5">
        <v>45134</v>
      </c>
      <c r="E6558" s="6" t="s">
        <v>3338</v>
      </c>
      <c r="F6558" s="7">
        <v>696882</v>
      </c>
      <c r="G6558" s="6" t="s">
        <v>10524</v>
      </c>
      <c r="H6558" s="7">
        <v>74915</v>
      </c>
      <c r="I6558" s="143"/>
      <c r="J6558" s="144"/>
      <c r="K6558" s="145"/>
      <c r="L6558" t="str">
        <f t="shared" si="362"/>
        <v>44803</v>
      </c>
      <c r="M6558">
        <f t="shared" si="363"/>
        <v>44803</v>
      </c>
      <c r="N6558" s="37">
        <f t="shared" si="361"/>
        <v>696882</v>
      </c>
    </row>
    <row r="6559" spans="1:14" x14ac:dyDescent="0.3">
      <c r="A6559" s="3">
        <v>8</v>
      </c>
      <c r="B6559" s="142"/>
      <c r="C6559" s="4" t="s">
        <v>10816</v>
      </c>
      <c r="D6559" s="5">
        <v>45114</v>
      </c>
      <c r="E6559" s="6" t="s">
        <v>47</v>
      </c>
      <c r="F6559" s="7">
        <v>597450</v>
      </c>
      <c r="G6559" s="6" t="s">
        <v>10524</v>
      </c>
      <c r="H6559" s="7">
        <v>64226</v>
      </c>
      <c r="I6559" s="143"/>
      <c r="J6559" s="144"/>
      <c r="K6559" s="145"/>
      <c r="L6559" t="str">
        <f t="shared" si="362"/>
        <v>40808</v>
      </c>
      <c r="M6559">
        <f t="shared" si="363"/>
        <v>40808</v>
      </c>
      <c r="N6559" s="37">
        <f t="shared" si="361"/>
        <v>597450</v>
      </c>
    </row>
    <row r="6560" spans="1:14" x14ac:dyDescent="0.3">
      <c r="A6560" s="3">
        <v>8</v>
      </c>
      <c r="B6560" s="142"/>
      <c r="C6560" s="4" t="s">
        <v>10817</v>
      </c>
      <c r="D6560" s="5">
        <v>45121</v>
      </c>
      <c r="E6560" s="6" t="s">
        <v>47</v>
      </c>
      <c r="F6560" s="7">
        <v>1890741</v>
      </c>
      <c r="G6560" s="6" t="s">
        <v>10524</v>
      </c>
      <c r="H6560" s="7">
        <v>203255</v>
      </c>
      <c r="I6560" s="143"/>
      <c r="J6560" s="144"/>
      <c r="K6560" s="145"/>
      <c r="L6560" t="str">
        <f t="shared" si="362"/>
        <v>42108</v>
      </c>
      <c r="M6560">
        <f t="shared" si="363"/>
        <v>42108</v>
      </c>
      <c r="N6560" s="37">
        <f t="shared" si="361"/>
        <v>1890741</v>
      </c>
    </row>
    <row r="6561" spans="1:14" x14ac:dyDescent="0.3">
      <c r="A6561" s="3">
        <v>8</v>
      </c>
      <c r="B6561" s="142"/>
      <c r="C6561" s="4" t="s">
        <v>10818</v>
      </c>
      <c r="D6561" s="5">
        <v>45133</v>
      </c>
      <c r="E6561" s="6" t="s">
        <v>47</v>
      </c>
      <c r="F6561" s="7">
        <v>552822</v>
      </c>
      <c r="G6561" s="6" t="s">
        <v>10524</v>
      </c>
      <c r="H6561" s="7">
        <v>59428</v>
      </c>
      <c r="I6561" s="143"/>
      <c r="J6561" s="144"/>
      <c r="K6561" s="145"/>
      <c r="L6561" t="str">
        <f t="shared" si="362"/>
        <v>44049</v>
      </c>
      <c r="M6561">
        <f t="shared" si="363"/>
        <v>44049</v>
      </c>
      <c r="N6561" s="37">
        <f t="shared" si="361"/>
        <v>552822</v>
      </c>
    </row>
    <row r="6562" spans="1:14" x14ac:dyDescent="0.3">
      <c r="A6562" s="3">
        <v>8</v>
      </c>
      <c r="B6562" s="142"/>
      <c r="C6562" s="4" t="s">
        <v>10819</v>
      </c>
      <c r="D6562" s="5">
        <v>45108</v>
      </c>
      <c r="E6562" s="6" t="s">
        <v>6572</v>
      </c>
      <c r="F6562" s="7">
        <v>479768</v>
      </c>
      <c r="G6562" s="6" t="s">
        <v>10524</v>
      </c>
      <c r="H6562" s="7">
        <v>51575</v>
      </c>
      <c r="I6562" s="143"/>
      <c r="J6562" s="144"/>
      <c r="K6562" s="145"/>
      <c r="L6562" t="str">
        <f t="shared" si="362"/>
        <v>39254</v>
      </c>
      <c r="M6562">
        <f t="shared" si="363"/>
        <v>39254</v>
      </c>
      <c r="N6562" s="37">
        <f t="shared" si="361"/>
        <v>479768</v>
      </c>
    </row>
    <row r="6563" spans="1:14" x14ac:dyDescent="0.3">
      <c r="A6563" s="3">
        <v>8</v>
      </c>
      <c r="B6563" s="142"/>
      <c r="C6563" s="4" t="s">
        <v>10820</v>
      </c>
      <c r="D6563" s="5">
        <v>45110</v>
      </c>
      <c r="E6563" s="6" t="s">
        <v>2364</v>
      </c>
      <c r="F6563" s="7">
        <v>1147279</v>
      </c>
      <c r="G6563" s="6" t="s">
        <v>10524</v>
      </c>
      <c r="H6563" s="7">
        <v>123332</v>
      </c>
      <c r="I6563" s="143"/>
      <c r="J6563" s="144"/>
      <c r="K6563" s="145"/>
      <c r="L6563" t="str">
        <f t="shared" si="362"/>
        <v>39295</v>
      </c>
      <c r="M6563">
        <f t="shared" si="363"/>
        <v>39295</v>
      </c>
      <c r="N6563" s="37">
        <f t="shared" si="361"/>
        <v>1147279</v>
      </c>
    </row>
    <row r="6564" spans="1:14" x14ac:dyDescent="0.3">
      <c r="A6564" s="3">
        <v>8</v>
      </c>
      <c r="B6564" s="142"/>
      <c r="C6564" s="4" t="s">
        <v>10821</v>
      </c>
      <c r="D6564" s="5">
        <v>45112</v>
      </c>
      <c r="E6564" s="6" t="s">
        <v>2414</v>
      </c>
      <c r="F6564" s="7">
        <v>559117</v>
      </c>
      <c r="G6564" s="6" t="s">
        <v>10524</v>
      </c>
      <c r="H6564" s="7">
        <v>60105</v>
      </c>
      <c r="I6564" s="143"/>
      <c r="J6564" s="144"/>
      <c r="K6564" s="145"/>
      <c r="L6564" t="str">
        <f t="shared" si="362"/>
        <v>39518</v>
      </c>
      <c r="M6564">
        <f t="shared" si="363"/>
        <v>39518</v>
      </c>
      <c r="N6564" s="37">
        <f t="shared" si="361"/>
        <v>559117</v>
      </c>
    </row>
    <row r="6565" spans="1:14" x14ac:dyDescent="0.3">
      <c r="A6565" s="3">
        <v>8</v>
      </c>
      <c r="B6565" s="142"/>
      <c r="C6565" s="4" t="s">
        <v>10822</v>
      </c>
      <c r="D6565" s="5">
        <v>45112</v>
      </c>
      <c r="E6565" s="6" t="s">
        <v>6686</v>
      </c>
      <c r="F6565" s="7">
        <v>525777</v>
      </c>
      <c r="G6565" s="6" t="s">
        <v>10524</v>
      </c>
      <c r="H6565" s="7">
        <v>56521</v>
      </c>
      <c r="I6565" s="143"/>
      <c r="J6565" s="144"/>
      <c r="K6565" s="145"/>
      <c r="L6565" t="str">
        <f t="shared" si="362"/>
        <v>39472</v>
      </c>
      <c r="M6565">
        <f t="shared" si="363"/>
        <v>39472</v>
      </c>
      <c r="N6565" s="37">
        <f t="shared" si="361"/>
        <v>525777</v>
      </c>
    </row>
    <row r="6566" spans="1:14" x14ac:dyDescent="0.3">
      <c r="A6566" s="3">
        <v>8</v>
      </c>
      <c r="B6566" s="142"/>
      <c r="C6566" s="4" t="s">
        <v>10823</v>
      </c>
      <c r="D6566" s="5">
        <v>45114</v>
      </c>
      <c r="E6566" s="6" t="s">
        <v>3338</v>
      </c>
      <c r="F6566" s="7">
        <v>522020</v>
      </c>
      <c r="G6566" s="6" t="s">
        <v>10524</v>
      </c>
      <c r="H6566" s="7">
        <v>56117</v>
      </c>
      <c r="I6566" s="143"/>
      <c r="J6566" s="144"/>
      <c r="K6566" s="145"/>
      <c r="L6566" t="str">
        <f t="shared" si="362"/>
        <v>40654</v>
      </c>
      <c r="M6566">
        <f t="shared" si="363"/>
        <v>40654</v>
      </c>
      <c r="N6566" s="37">
        <f t="shared" si="361"/>
        <v>522020</v>
      </c>
    </row>
    <row r="6567" spans="1:14" x14ac:dyDescent="0.3">
      <c r="A6567" s="3">
        <v>8</v>
      </c>
      <c r="B6567" s="142"/>
      <c r="C6567" s="4" t="s">
        <v>10824</v>
      </c>
      <c r="D6567" s="5">
        <v>45114</v>
      </c>
      <c r="E6567" s="6" t="s">
        <v>6572</v>
      </c>
      <c r="F6567" s="7">
        <v>311863</v>
      </c>
      <c r="G6567" s="6" t="s">
        <v>10524</v>
      </c>
      <c r="H6567" s="7">
        <v>33525</v>
      </c>
      <c r="I6567" s="143"/>
      <c r="J6567" s="144"/>
      <c r="K6567" s="145"/>
      <c r="L6567" t="str">
        <f t="shared" si="362"/>
        <v>40684</v>
      </c>
      <c r="M6567">
        <f t="shared" si="363"/>
        <v>40684</v>
      </c>
      <c r="N6567" s="37">
        <f t="shared" si="361"/>
        <v>311863</v>
      </c>
    </row>
    <row r="6568" spans="1:14" x14ac:dyDescent="0.3">
      <c r="A6568" s="3">
        <v>8</v>
      </c>
      <c r="B6568" s="142"/>
      <c r="C6568" s="4" t="s">
        <v>10825</v>
      </c>
      <c r="D6568" s="5">
        <v>45112</v>
      </c>
      <c r="E6568" s="6" t="s">
        <v>2414</v>
      </c>
      <c r="F6568" s="7">
        <v>473140</v>
      </c>
      <c r="G6568" s="6" t="s">
        <v>10524</v>
      </c>
      <c r="H6568" s="7">
        <v>50863</v>
      </c>
      <c r="I6568" s="143"/>
      <c r="J6568" s="144"/>
      <c r="K6568" s="145"/>
      <c r="L6568" t="str">
        <f t="shared" si="362"/>
        <v>39514</v>
      </c>
      <c r="M6568">
        <f t="shared" si="363"/>
        <v>39514</v>
      </c>
      <c r="N6568" s="37">
        <f t="shared" si="361"/>
        <v>473140</v>
      </c>
    </row>
    <row r="6569" spans="1:14" x14ac:dyDescent="0.3">
      <c r="A6569" s="3">
        <v>8</v>
      </c>
      <c r="B6569" s="142"/>
      <c r="C6569" s="4" t="s">
        <v>10826</v>
      </c>
      <c r="D6569" s="5">
        <v>45112</v>
      </c>
      <c r="E6569" s="6" t="s">
        <v>2414</v>
      </c>
      <c r="F6569" s="7">
        <v>349320</v>
      </c>
      <c r="G6569" s="6" t="s">
        <v>10524</v>
      </c>
      <c r="H6569" s="7">
        <v>37552</v>
      </c>
      <c r="I6569" s="143"/>
      <c r="J6569" s="144"/>
      <c r="K6569" s="145"/>
      <c r="L6569" t="str">
        <f t="shared" si="362"/>
        <v>39515</v>
      </c>
      <c r="M6569">
        <f t="shared" si="363"/>
        <v>39515</v>
      </c>
      <c r="N6569" s="37">
        <f t="shared" si="361"/>
        <v>349320</v>
      </c>
    </row>
    <row r="6570" spans="1:14" x14ac:dyDescent="0.3">
      <c r="A6570" s="3">
        <v>8</v>
      </c>
      <c r="B6570" s="142"/>
      <c r="C6570" s="4" t="s">
        <v>10827</v>
      </c>
      <c r="D6570" s="5">
        <v>45110</v>
      </c>
      <c r="E6570" s="6" t="s">
        <v>6686</v>
      </c>
      <c r="F6570" s="7">
        <v>766347</v>
      </c>
      <c r="G6570" s="6" t="s">
        <v>10524</v>
      </c>
      <c r="H6570" s="7">
        <v>82382</v>
      </c>
      <c r="I6570" s="143"/>
      <c r="J6570" s="144"/>
      <c r="K6570" s="145"/>
      <c r="L6570" t="str">
        <f t="shared" si="362"/>
        <v>39288</v>
      </c>
      <c r="M6570">
        <f t="shared" si="363"/>
        <v>39288</v>
      </c>
      <c r="N6570" s="37">
        <f t="shared" si="361"/>
        <v>766347</v>
      </c>
    </row>
    <row r="6571" spans="1:14" x14ac:dyDescent="0.3">
      <c r="A6571" s="3">
        <v>8</v>
      </c>
      <c r="B6571" s="142"/>
      <c r="C6571" s="4" t="s">
        <v>10828</v>
      </c>
      <c r="D6571" s="5">
        <v>45117</v>
      </c>
      <c r="E6571" s="6" t="s">
        <v>6572</v>
      </c>
      <c r="F6571" s="7">
        <v>779657</v>
      </c>
      <c r="G6571" s="6" t="s">
        <v>10524</v>
      </c>
      <c r="H6571" s="7">
        <v>83813</v>
      </c>
      <c r="I6571" s="143"/>
      <c r="J6571" s="144"/>
      <c r="K6571" s="145"/>
      <c r="L6571" t="str">
        <f t="shared" si="362"/>
        <v>40881</v>
      </c>
      <c r="M6571">
        <f t="shared" si="363"/>
        <v>40881</v>
      </c>
      <c r="N6571" s="37">
        <f t="shared" si="361"/>
        <v>779657</v>
      </c>
    </row>
    <row r="6572" spans="1:14" x14ac:dyDescent="0.3">
      <c r="A6572" s="3">
        <v>8</v>
      </c>
      <c r="B6572" s="142"/>
      <c r="C6572" s="4" t="s">
        <v>10829</v>
      </c>
      <c r="D6572" s="5">
        <v>45119</v>
      </c>
      <c r="E6572" s="6" t="s">
        <v>2414</v>
      </c>
      <c r="F6572" s="7">
        <v>376122</v>
      </c>
      <c r="G6572" s="6" t="s">
        <v>10524</v>
      </c>
      <c r="H6572" s="7">
        <v>40433</v>
      </c>
      <c r="I6572" s="143"/>
      <c r="J6572" s="144"/>
      <c r="K6572" s="145"/>
      <c r="L6572" t="str">
        <f t="shared" si="362"/>
        <v>41064</v>
      </c>
      <c r="M6572">
        <f t="shared" si="363"/>
        <v>41064</v>
      </c>
      <c r="N6572" s="37">
        <f t="shared" si="361"/>
        <v>376122</v>
      </c>
    </row>
    <row r="6573" spans="1:14" x14ac:dyDescent="0.3">
      <c r="A6573" s="3">
        <v>8</v>
      </c>
      <c r="B6573" s="142"/>
      <c r="C6573" s="4" t="s">
        <v>10830</v>
      </c>
      <c r="D6573" s="5">
        <v>45114</v>
      </c>
      <c r="E6573" s="6" t="s">
        <v>6572</v>
      </c>
      <c r="F6573" s="7">
        <v>822594</v>
      </c>
      <c r="G6573" s="6" t="s">
        <v>10524</v>
      </c>
      <c r="H6573" s="7">
        <v>88429</v>
      </c>
      <c r="I6573" s="143"/>
      <c r="J6573" s="144"/>
      <c r="K6573" s="145"/>
      <c r="L6573" t="str">
        <f t="shared" si="362"/>
        <v>40686</v>
      </c>
      <c r="M6573">
        <f t="shared" si="363"/>
        <v>40686</v>
      </c>
      <c r="N6573" s="37">
        <f t="shared" si="361"/>
        <v>822594</v>
      </c>
    </row>
    <row r="6574" spans="1:14" x14ac:dyDescent="0.3">
      <c r="A6574" s="3">
        <v>8</v>
      </c>
      <c r="B6574" s="142"/>
      <c r="C6574" s="4" t="s">
        <v>10831</v>
      </c>
      <c r="D6574" s="5">
        <v>45119</v>
      </c>
      <c r="E6574" s="6" t="s">
        <v>6572</v>
      </c>
      <c r="F6574" s="7">
        <v>580861</v>
      </c>
      <c r="G6574" s="6" t="s">
        <v>10524</v>
      </c>
      <c r="H6574" s="7">
        <v>62443</v>
      </c>
      <c r="I6574" s="143"/>
      <c r="J6574" s="144"/>
      <c r="K6574" s="145"/>
      <c r="L6574" t="str">
        <f t="shared" si="362"/>
        <v>41070</v>
      </c>
      <c r="M6574">
        <f t="shared" si="363"/>
        <v>41070</v>
      </c>
      <c r="N6574" s="37">
        <f t="shared" si="361"/>
        <v>580861</v>
      </c>
    </row>
    <row r="6575" spans="1:14" x14ac:dyDescent="0.3">
      <c r="A6575" s="3">
        <v>8</v>
      </c>
      <c r="B6575" s="142"/>
      <c r="C6575" s="4" t="s">
        <v>10832</v>
      </c>
      <c r="D6575" s="5">
        <v>45120</v>
      </c>
      <c r="E6575" s="6" t="s">
        <v>6572</v>
      </c>
      <c r="F6575" s="7">
        <v>673635</v>
      </c>
      <c r="G6575" s="6" t="s">
        <v>10524</v>
      </c>
      <c r="H6575" s="7">
        <v>72416</v>
      </c>
      <c r="I6575" s="143"/>
      <c r="J6575" s="144"/>
      <c r="K6575" s="145"/>
      <c r="L6575" t="str">
        <f t="shared" si="362"/>
        <v>41847</v>
      </c>
      <c r="M6575">
        <f t="shared" si="363"/>
        <v>41847</v>
      </c>
      <c r="N6575" s="37">
        <f t="shared" si="361"/>
        <v>673635</v>
      </c>
    </row>
    <row r="6576" spans="1:14" x14ac:dyDescent="0.3">
      <c r="A6576" s="3">
        <v>8</v>
      </c>
      <c r="B6576" s="142"/>
      <c r="C6576" s="4" t="s">
        <v>10833</v>
      </c>
      <c r="D6576" s="5">
        <v>45119</v>
      </c>
      <c r="E6576" s="6" t="s">
        <v>6686</v>
      </c>
      <c r="F6576" s="7">
        <v>376122</v>
      </c>
      <c r="G6576" s="6" t="s">
        <v>10524</v>
      </c>
      <c r="H6576" s="7">
        <v>40433</v>
      </c>
      <c r="I6576" s="143"/>
      <c r="J6576" s="144"/>
      <c r="K6576" s="145"/>
      <c r="L6576" t="str">
        <f t="shared" si="362"/>
        <v>41090</v>
      </c>
      <c r="M6576">
        <f t="shared" si="363"/>
        <v>41090</v>
      </c>
      <c r="N6576" s="37">
        <f t="shared" si="361"/>
        <v>376122</v>
      </c>
    </row>
    <row r="6577" spans="1:14" x14ac:dyDescent="0.3">
      <c r="A6577" s="3">
        <v>8</v>
      </c>
      <c r="B6577" s="142"/>
      <c r="C6577" s="4" t="s">
        <v>10834</v>
      </c>
      <c r="D6577" s="5">
        <v>45122</v>
      </c>
      <c r="E6577" s="6" t="s">
        <v>6686</v>
      </c>
      <c r="F6577" s="7">
        <v>663983</v>
      </c>
      <c r="G6577" s="6" t="s">
        <v>10524</v>
      </c>
      <c r="H6577" s="7">
        <v>71378</v>
      </c>
      <c r="I6577" s="143"/>
      <c r="J6577" s="144"/>
      <c r="K6577" s="145"/>
      <c r="L6577" t="str">
        <f t="shared" si="362"/>
        <v>42215</v>
      </c>
      <c r="M6577">
        <f t="shared" si="363"/>
        <v>42215</v>
      </c>
      <c r="N6577" s="37">
        <f t="shared" si="361"/>
        <v>663983</v>
      </c>
    </row>
    <row r="6578" spans="1:14" x14ac:dyDescent="0.3">
      <c r="A6578" s="3">
        <v>8</v>
      </c>
      <c r="B6578" s="142"/>
      <c r="C6578" s="4" t="s">
        <v>10835</v>
      </c>
      <c r="D6578" s="5">
        <v>45114</v>
      </c>
      <c r="E6578" s="6" t="s">
        <v>3338</v>
      </c>
      <c r="F6578" s="7">
        <v>1734561</v>
      </c>
      <c r="G6578" s="6" t="s">
        <v>10524</v>
      </c>
      <c r="H6578" s="7">
        <v>186465</v>
      </c>
      <c r="I6578" s="143"/>
      <c r="J6578" s="144"/>
      <c r="K6578" s="145"/>
      <c r="L6578" t="str">
        <f t="shared" si="362"/>
        <v>40689</v>
      </c>
      <c r="M6578">
        <f t="shared" si="363"/>
        <v>40689</v>
      </c>
      <c r="N6578" s="37">
        <f t="shared" si="361"/>
        <v>1734561</v>
      </c>
    </row>
    <row r="6579" spans="1:14" x14ac:dyDescent="0.3">
      <c r="A6579" s="3">
        <v>8</v>
      </c>
      <c r="B6579" s="142"/>
      <c r="C6579" s="4" t="s">
        <v>10836</v>
      </c>
      <c r="D6579" s="5">
        <v>45120</v>
      </c>
      <c r="E6579" s="6" t="s">
        <v>2414</v>
      </c>
      <c r="F6579" s="7">
        <v>1381999</v>
      </c>
      <c r="G6579" s="6" t="s">
        <v>10524</v>
      </c>
      <c r="H6579" s="7">
        <v>148565</v>
      </c>
      <c r="I6579" s="143"/>
      <c r="J6579" s="144"/>
      <c r="K6579" s="145"/>
      <c r="L6579" t="str">
        <f t="shared" si="362"/>
        <v>41829</v>
      </c>
      <c r="M6579">
        <f t="shared" si="363"/>
        <v>41829</v>
      </c>
      <c r="N6579" s="37">
        <f t="shared" si="361"/>
        <v>1381999</v>
      </c>
    </row>
    <row r="6580" spans="1:14" x14ac:dyDescent="0.3">
      <c r="A6580" s="3">
        <v>8</v>
      </c>
      <c r="B6580" s="142"/>
      <c r="C6580" s="4" t="s">
        <v>10837</v>
      </c>
      <c r="D6580" s="5">
        <v>45119</v>
      </c>
      <c r="E6580" s="6" t="s">
        <v>6686</v>
      </c>
      <c r="F6580" s="7">
        <v>1023397</v>
      </c>
      <c r="G6580" s="6" t="s">
        <v>10524</v>
      </c>
      <c r="H6580" s="7">
        <v>110015</v>
      </c>
      <c r="I6580" s="143"/>
      <c r="J6580" s="144"/>
      <c r="K6580" s="145"/>
      <c r="L6580" t="str">
        <f t="shared" si="362"/>
        <v>41089</v>
      </c>
      <c r="M6580">
        <f t="shared" si="363"/>
        <v>41089</v>
      </c>
      <c r="N6580" s="37">
        <f t="shared" si="361"/>
        <v>1023397</v>
      </c>
    </row>
    <row r="6581" spans="1:14" x14ac:dyDescent="0.3">
      <c r="A6581" s="3">
        <v>8</v>
      </c>
      <c r="B6581" s="142"/>
      <c r="C6581" s="4" t="s">
        <v>10838</v>
      </c>
      <c r="D6581" s="5">
        <v>45122</v>
      </c>
      <c r="E6581" s="6" t="s">
        <v>2414</v>
      </c>
      <c r="F6581" s="7">
        <v>862898</v>
      </c>
      <c r="G6581" s="6" t="s">
        <v>10524</v>
      </c>
      <c r="H6581" s="7">
        <v>92762</v>
      </c>
      <c r="I6581" s="143"/>
      <c r="J6581" s="144"/>
      <c r="K6581" s="145"/>
      <c r="L6581" t="str">
        <f t="shared" si="362"/>
        <v>42217</v>
      </c>
      <c r="M6581">
        <f t="shared" si="363"/>
        <v>42217</v>
      </c>
      <c r="N6581" s="37">
        <f t="shared" si="361"/>
        <v>862898</v>
      </c>
    </row>
    <row r="6582" spans="1:14" x14ac:dyDescent="0.3">
      <c r="A6582" s="3">
        <v>8</v>
      </c>
      <c r="B6582" s="142"/>
      <c r="C6582" s="4" t="s">
        <v>10839</v>
      </c>
      <c r="D6582" s="5">
        <v>45125</v>
      </c>
      <c r="E6582" s="6" t="s">
        <v>2414</v>
      </c>
      <c r="F6582" s="7">
        <v>914731</v>
      </c>
      <c r="G6582" s="6" t="s">
        <v>10524</v>
      </c>
      <c r="H6582" s="7">
        <v>98334</v>
      </c>
      <c r="I6582" s="143"/>
      <c r="J6582" s="144"/>
      <c r="K6582" s="145"/>
      <c r="L6582" t="str">
        <f t="shared" si="362"/>
        <v>42356</v>
      </c>
      <c r="M6582">
        <f t="shared" si="363"/>
        <v>42356</v>
      </c>
      <c r="N6582" s="37">
        <f t="shared" si="361"/>
        <v>914731</v>
      </c>
    </row>
    <row r="6583" spans="1:14" x14ac:dyDescent="0.3">
      <c r="A6583" s="3">
        <v>8</v>
      </c>
      <c r="B6583" s="142"/>
      <c r="C6583" s="4" t="s">
        <v>10840</v>
      </c>
      <c r="D6583" s="5">
        <v>45112</v>
      </c>
      <c r="E6583" s="6" t="s">
        <v>3338</v>
      </c>
      <c r="F6583" s="7">
        <v>525777</v>
      </c>
      <c r="G6583" s="6" t="s">
        <v>10524</v>
      </c>
      <c r="H6583" s="7">
        <v>56521</v>
      </c>
      <c r="I6583" s="143"/>
      <c r="J6583" s="144"/>
      <c r="K6583" s="145"/>
      <c r="L6583" t="str">
        <f t="shared" si="362"/>
        <v>39504</v>
      </c>
      <c r="M6583">
        <f t="shared" si="363"/>
        <v>39504</v>
      </c>
      <c r="N6583" s="37">
        <f t="shared" ref="N6583:N6646" si="364">+F6583</f>
        <v>525777</v>
      </c>
    </row>
    <row r="6584" spans="1:14" x14ac:dyDescent="0.3">
      <c r="A6584" s="3">
        <v>8</v>
      </c>
      <c r="B6584" s="142"/>
      <c r="C6584" s="4" t="s">
        <v>10841</v>
      </c>
      <c r="D6584" s="5">
        <v>45121</v>
      </c>
      <c r="E6584" s="6" t="s">
        <v>2414</v>
      </c>
      <c r="F6584" s="7">
        <v>780342</v>
      </c>
      <c r="G6584" s="6" t="s">
        <v>10524</v>
      </c>
      <c r="H6584" s="7">
        <v>83887</v>
      </c>
      <c r="I6584" s="143"/>
      <c r="J6584" s="144"/>
      <c r="K6584" s="145"/>
      <c r="L6584" t="str">
        <f t="shared" si="362"/>
        <v>42111</v>
      </c>
      <c r="M6584">
        <f t="shared" si="363"/>
        <v>42111</v>
      </c>
      <c r="N6584" s="37">
        <f t="shared" si="364"/>
        <v>780342</v>
      </c>
    </row>
    <row r="6585" spans="1:14" x14ac:dyDescent="0.3">
      <c r="A6585" s="3">
        <v>8</v>
      </c>
      <c r="B6585" s="142"/>
      <c r="C6585" s="4" t="s">
        <v>10842</v>
      </c>
      <c r="D6585" s="5">
        <v>45122</v>
      </c>
      <c r="E6585" s="6" t="s">
        <v>6686</v>
      </c>
      <c r="F6585" s="7">
        <v>818777</v>
      </c>
      <c r="G6585" s="6" t="s">
        <v>10524</v>
      </c>
      <c r="H6585" s="7">
        <v>88019</v>
      </c>
      <c r="I6585" s="143"/>
      <c r="J6585" s="144"/>
      <c r="K6585" s="145"/>
      <c r="L6585" t="str">
        <f t="shared" si="362"/>
        <v>42204</v>
      </c>
      <c r="M6585">
        <f t="shared" si="363"/>
        <v>42204</v>
      </c>
      <c r="N6585" s="37">
        <f t="shared" si="364"/>
        <v>818777</v>
      </c>
    </row>
    <row r="6586" spans="1:14" x14ac:dyDescent="0.3">
      <c r="A6586" s="3">
        <v>8</v>
      </c>
      <c r="B6586" s="142"/>
      <c r="C6586" s="4" t="s">
        <v>10843</v>
      </c>
      <c r="D6586" s="5">
        <v>45126</v>
      </c>
      <c r="E6586" s="6" t="s">
        <v>6686</v>
      </c>
      <c r="F6586" s="7">
        <v>1096460</v>
      </c>
      <c r="G6586" s="6" t="s">
        <v>10524</v>
      </c>
      <c r="H6586" s="7">
        <v>117869</v>
      </c>
      <c r="I6586" s="143"/>
      <c r="J6586" s="144"/>
      <c r="K6586" s="145"/>
      <c r="L6586" t="str">
        <f t="shared" si="362"/>
        <v>42387</v>
      </c>
      <c r="M6586">
        <f t="shared" si="363"/>
        <v>42387</v>
      </c>
      <c r="N6586" s="37">
        <f t="shared" si="364"/>
        <v>1096460</v>
      </c>
    </row>
    <row r="6587" spans="1:14" x14ac:dyDescent="0.3">
      <c r="A6587" s="3">
        <v>8</v>
      </c>
      <c r="B6587" s="142"/>
      <c r="C6587" s="4" t="s">
        <v>10844</v>
      </c>
      <c r="D6587" s="5">
        <v>45126</v>
      </c>
      <c r="E6587" s="6" t="s">
        <v>6686</v>
      </c>
      <c r="F6587" s="7">
        <v>626870</v>
      </c>
      <c r="G6587" s="6" t="s">
        <v>10524</v>
      </c>
      <c r="H6587" s="7">
        <v>67389</v>
      </c>
      <c r="I6587" s="143"/>
      <c r="J6587" s="144"/>
      <c r="K6587" s="145"/>
      <c r="L6587" t="str">
        <f t="shared" si="362"/>
        <v>42463</v>
      </c>
      <c r="M6587">
        <f t="shared" si="363"/>
        <v>42463</v>
      </c>
      <c r="N6587" s="37">
        <f t="shared" si="364"/>
        <v>626870</v>
      </c>
    </row>
    <row r="6588" spans="1:14" x14ac:dyDescent="0.3">
      <c r="A6588" s="3">
        <v>8</v>
      </c>
      <c r="B6588" s="142"/>
      <c r="C6588" s="4" t="s">
        <v>10845</v>
      </c>
      <c r="D6588" s="5">
        <v>45125</v>
      </c>
      <c r="E6588" s="6" t="s">
        <v>6686</v>
      </c>
      <c r="F6588" s="7">
        <v>396527</v>
      </c>
      <c r="G6588" s="6" t="s">
        <v>10524</v>
      </c>
      <c r="H6588" s="7">
        <v>42627</v>
      </c>
      <c r="I6588" s="143"/>
      <c r="J6588" s="144"/>
      <c r="K6588" s="145"/>
      <c r="L6588" t="str">
        <f t="shared" si="362"/>
        <v>42353</v>
      </c>
      <c r="M6588">
        <f t="shared" si="363"/>
        <v>42353</v>
      </c>
      <c r="N6588" s="37">
        <f t="shared" si="364"/>
        <v>396527</v>
      </c>
    </row>
    <row r="6589" spans="1:14" x14ac:dyDescent="0.3">
      <c r="A6589" s="3">
        <v>8</v>
      </c>
      <c r="B6589" s="142"/>
      <c r="C6589" s="4" t="s">
        <v>10846</v>
      </c>
      <c r="D6589" s="5">
        <v>45114</v>
      </c>
      <c r="E6589" s="6" t="s">
        <v>2414</v>
      </c>
      <c r="F6589" s="7">
        <v>684388</v>
      </c>
      <c r="G6589" s="6" t="s">
        <v>10524</v>
      </c>
      <c r="H6589" s="7">
        <v>73572</v>
      </c>
      <c r="I6589" s="143"/>
      <c r="J6589" s="144"/>
      <c r="K6589" s="145"/>
      <c r="L6589" t="str">
        <f t="shared" si="362"/>
        <v>40809</v>
      </c>
      <c r="M6589">
        <f t="shared" si="363"/>
        <v>40809</v>
      </c>
      <c r="N6589" s="37">
        <f t="shared" si="364"/>
        <v>684388</v>
      </c>
    </row>
    <row r="6590" spans="1:14" x14ac:dyDescent="0.3">
      <c r="A6590" s="3">
        <v>8</v>
      </c>
      <c r="B6590" s="142"/>
      <c r="C6590" s="4" t="s">
        <v>10847</v>
      </c>
      <c r="D6590" s="5">
        <v>45119</v>
      </c>
      <c r="E6590" s="6" t="s">
        <v>3338</v>
      </c>
      <c r="F6590" s="7">
        <v>626870</v>
      </c>
      <c r="G6590" s="6" t="s">
        <v>10524</v>
      </c>
      <c r="H6590" s="7">
        <v>67389</v>
      </c>
      <c r="I6590" s="143"/>
      <c r="J6590" s="144"/>
      <c r="K6590" s="145"/>
      <c r="L6590" t="str">
        <f t="shared" si="362"/>
        <v>41083</v>
      </c>
      <c r="M6590">
        <f t="shared" si="363"/>
        <v>41083</v>
      </c>
      <c r="N6590" s="37">
        <f t="shared" si="364"/>
        <v>626870</v>
      </c>
    </row>
    <row r="6591" spans="1:14" x14ac:dyDescent="0.3">
      <c r="A6591" s="3">
        <v>8</v>
      </c>
      <c r="B6591" s="142"/>
      <c r="C6591" s="4" t="s">
        <v>10848</v>
      </c>
      <c r="D6591" s="5">
        <v>45121</v>
      </c>
      <c r="E6591" s="6" t="s">
        <v>2414</v>
      </c>
      <c r="F6591" s="7">
        <v>2640595</v>
      </c>
      <c r="G6591" s="6" t="s">
        <v>10524</v>
      </c>
      <c r="H6591" s="7">
        <v>283864</v>
      </c>
      <c r="I6591" s="143"/>
      <c r="J6591" s="144"/>
      <c r="K6591" s="145"/>
      <c r="L6591" t="str">
        <f t="shared" si="362"/>
        <v>42113</v>
      </c>
      <c r="M6591">
        <f t="shared" si="363"/>
        <v>42113</v>
      </c>
      <c r="N6591" s="37">
        <f t="shared" si="364"/>
        <v>2640595</v>
      </c>
    </row>
    <row r="6592" spans="1:14" x14ac:dyDescent="0.3">
      <c r="A6592" s="3">
        <v>8</v>
      </c>
      <c r="B6592" s="142"/>
      <c r="C6592" s="4" t="s">
        <v>10849</v>
      </c>
      <c r="D6592" s="5">
        <v>45122</v>
      </c>
      <c r="E6592" s="6" t="s">
        <v>6686</v>
      </c>
      <c r="F6592" s="7">
        <v>422250</v>
      </c>
      <c r="G6592" s="6" t="s">
        <v>10524</v>
      </c>
      <c r="H6592" s="7">
        <v>45392</v>
      </c>
      <c r="I6592" s="143"/>
      <c r="J6592" s="144"/>
      <c r="K6592" s="145"/>
      <c r="L6592" t="str">
        <f t="shared" si="362"/>
        <v>42206</v>
      </c>
      <c r="M6592">
        <f t="shared" si="363"/>
        <v>42206</v>
      </c>
      <c r="N6592" s="37">
        <f t="shared" si="364"/>
        <v>422250</v>
      </c>
    </row>
    <row r="6593" spans="1:14" x14ac:dyDescent="0.3">
      <c r="A6593" s="3">
        <v>8</v>
      </c>
      <c r="B6593" s="142"/>
      <c r="C6593" s="4" t="s">
        <v>10850</v>
      </c>
      <c r="D6593" s="5">
        <v>45125</v>
      </c>
      <c r="E6593" s="6" t="s">
        <v>3338</v>
      </c>
      <c r="F6593" s="7">
        <v>621731</v>
      </c>
      <c r="G6593" s="6" t="s">
        <v>10524</v>
      </c>
      <c r="H6593" s="7">
        <v>66836</v>
      </c>
      <c r="I6593" s="143"/>
      <c r="J6593" s="144"/>
      <c r="K6593" s="145"/>
      <c r="L6593" t="str">
        <f t="shared" si="362"/>
        <v>42341</v>
      </c>
      <c r="M6593">
        <f t="shared" si="363"/>
        <v>42341</v>
      </c>
      <c r="N6593" s="37">
        <f t="shared" si="364"/>
        <v>621731</v>
      </c>
    </row>
    <row r="6594" spans="1:14" x14ac:dyDescent="0.3">
      <c r="A6594" s="3">
        <v>8</v>
      </c>
      <c r="B6594" s="142"/>
      <c r="C6594" s="4" t="s">
        <v>10851</v>
      </c>
      <c r="D6594" s="5">
        <v>45125</v>
      </c>
      <c r="E6594" s="6" t="s">
        <v>2364</v>
      </c>
      <c r="F6594" s="7">
        <v>876296</v>
      </c>
      <c r="G6594" s="6" t="s">
        <v>10524</v>
      </c>
      <c r="H6594" s="7">
        <v>94202</v>
      </c>
      <c r="I6594" s="143"/>
      <c r="J6594" s="144"/>
      <c r="K6594" s="145"/>
      <c r="L6594" t="str">
        <f t="shared" si="362"/>
        <v>42343</v>
      </c>
      <c r="M6594">
        <f t="shared" si="363"/>
        <v>42343</v>
      </c>
      <c r="N6594" s="37">
        <f t="shared" si="364"/>
        <v>876296</v>
      </c>
    </row>
    <row r="6595" spans="1:14" x14ac:dyDescent="0.3">
      <c r="A6595" s="3">
        <v>8</v>
      </c>
      <c r="B6595" s="142"/>
      <c r="C6595" s="4" t="s">
        <v>10852</v>
      </c>
      <c r="D6595" s="5">
        <v>45126</v>
      </c>
      <c r="E6595" s="6" t="s">
        <v>6572</v>
      </c>
      <c r="F6595" s="7">
        <v>623690</v>
      </c>
      <c r="G6595" s="6" t="s">
        <v>10524</v>
      </c>
      <c r="H6595" s="7">
        <v>67047</v>
      </c>
      <c r="I6595" s="143"/>
      <c r="J6595" s="144"/>
      <c r="K6595" s="145"/>
      <c r="L6595" t="str">
        <f t="shared" si="362"/>
        <v>42457</v>
      </c>
      <c r="M6595">
        <f t="shared" si="363"/>
        <v>42457</v>
      </c>
      <c r="N6595" s="37">
        <f t="shared" si="364"/>
        <v>623690</v>
      </c>
    </row>
    <row r="6596" spans="1:14" x14ac:dyDescent="0.3">
      <c r="A6596" s="3">
        <v>8</v>
      </c>
      <c r="B6596" s="142"/>
      <c r="C6596" s="4" t="s">
        <v>10853</v>
      </c>
      <c r="D6596" s="5">
        <v>45132</v>
      </c>
      <c r="E6596" s="6" t="s">
        <v>3338</v>
      </c>
      <c r="F6596" s="7">
        <v>813639</v>
      </c>
      <c r="G6596" s="6" t="s">
        <v>10524</v>
      </c>
      <c r="H6596" s="7">
        <v>87466</v>
      </c>
      <c r="I6596" s="143"/>
      <c r="J6596" s="144"/>
      <c r="K6596" s="145"/>
      <c r="L6596" t="str">
        <f t="shared" si="362"/>
        <v>43933</v>
      </c>
      <c r="M6596">
        <f t="shared" si="363"/>
        <v>43933</v>
      </c>
      <c r="N6596" s="37">
        <f t="shared" si="364"/>
        <v>813639</v>
      </c>
    </row>
    <row r="6597" spans="1:14" x14ac:dyDescent="0.3">
      <c r="A6597" s="3">
        <v>8</v>
      </c>
      <c r="B6597" s="142"/>
      <c r="C6597" s="4" t="s">
        <v>10854</v>
      </c>
      <c r="D6597" s="5">
        <v>45129</v>
      </c>
      <c r="E6597" s="6" t="s">
        <v>2414</v>
      </c>
      <c r="F6597" s="7">
        <v>950216</v>
      </c>
      <c r="G6597" s="6" t="s">
        <v>10524</v>
      </c>
      <c r="H6597" s="7">
        <v>102148</v>
      </c>
      <c r="I6597" s="143"/>
      <c r="J6597" s="144"/>
      <c r="K6597" s="145"/>
      <c r="L6597" t="str">
        <f t="shared" si="362"/>
        <v>43750</v>
      </c>
      <c r="M6597">
        <f t="shared" si="363"/>
        <v>43750</v>
      </c>
      <c r="N6597" s="37">
        <f t="shared" si="364"/>
        <v>950216</v>
      </c>
    </row>
    <row r="6598" spans="1:14" x14ac:dyDescent="0.3">
      <c r="A6598" s="3">
        <v>8</v>
      </c>
      <c r="B6598" s="142"/>
      <c r="C6598" s="4" t="s">
        <v>10855</v>
      </c>
      <c r="D6598" s="5">
        <v>45119</v>
      </c>
      <c r="E6598" s="6" t="s">
        <v>2414</v>
      </c>
      <c r="F6598" s="7">
        <v>887270</v>
      </c>
      <c r="G6598" s="6" t="s">
        <v>10524</v>
      </c>
      <c r="H6598" s="7">
        <v>95382</v>
      </c>
      <c r="I6598" s="143"/>
      <c r="J6598" s="144"/>
      <c r="K6598" s="145"/>
      <c r="L6598" t="str">
        <f t="shared" si="362"/>
        <v>41077</v>
      </c>
      <c r="M6598">
        <f t="shared" si="363"/>
        <v>41077</v>
      </c>
      <c r="N6598" s="37">
        <f t="shared" si="364"/>
        <v>887270</v>
      </c>
    </row>
    <row r="6599" spans="1:14" x14ac:dyDescent="0.3">
      <c r="A6599" s="3">
        <v>8</v>
      </c>
      <c r="B6599" s="142"/>
      <c r="C6599" s="4" t="s">
        <v>10856</v>
      </c>
      <c r="D6599" s="5">
        <v>45131</v>
      </c>
      <c r="E6599" s="6" t="s">
        <v>6572</v>
      </c>
      <c r="F6599" s="7">
        <v>1204551</v>
      </c>
      <c r="G6599" s="6" t="s">
        <v>10524</v>
      </c>
      <c r="H6599" s="7">
        <v>129489</v>
      </c>
      <c r="I6599" s="143"/>
      <c r="J6599" s="144"/>
      <c r="K6599" s="145"/>
      <c r="L6599" t="str">
        <f t="shared" ref="L6599:L6662" si="365">+RIGHT(C6599,5)</f>
        <v>43850</v>
      </c>
      <c r="M6599">
        <f t="shared" ref="M6599:M6662" si="366">+L6599*1</f>
        <v>43850</v>
      </c>
      <c r="N6599" s="37">
        <f t="shared" si="364"/>
        <v>1204551</v>
      </c>
    </row>
    <row r="6600" spans="1:14" x14ac:dyDescent="0.3">
      <c r="A6600" s="3">
        <v>8</v>
      </c>
      <c r="B6600" s="142"/>
      <c r="C6600" s="4" t="s">
        <v>10857</v>
      </c>
      <c r="D6600" s="5">
        <v>45131</v>
      </c>
      <c r="E6600" s="6" t="s">
        <v>2414</v>
      </c>
      <c r="F6600" s="7">
        <v>755655</v>
      </c>
      <c r="G6600" s="6" t="s">
        <v>10524</v>
      </c>
      <c r="H6600" s="7">
        <v>81233</v>
      </c>
      <c r="I6600" s="143"/>
      <c r="J6600" s="144"/>
      <c r="K6600" s="145"/>
      <c r="L6600" t="str">
        <f t="shared" si="365"/>
        <v>43851</v>
      </c>
      <c r="M6600">
        <f t="shared" si="366"/>
        <v>43851</v>
      </c>
      <c r="N6600" s="37">
        <f t="shared" si="364"/>
        <v>755655</v>
      </c>
    </row>
    <row r="6601" spans="1:14" x14ac:dyDescent="0.3">
      <c r="A6601" s="3">
        <v>8</v>
      </c>
      <c r="B6601" s="142"/>
      <c r="C6601" s="4" t="s">
        <v>10858</v>
      </c>
      <c r="D6601" s="5">
        <v>45110</v>
      </c>
      <c r="E6601" s="6" t="s">
        <v>6686</v>
      </c>
      <c r="F6601" s="7">
        <v>643730</v>
      </c>
      <c r="G6601" s="6" t="s">
        <v>10524</v>
      </c>
      <c r="H6601" s="7">
        <v>69201</v>
      </c>
      <c r="I6601" s="143"/>
      <c r="J6601" s="144"/>
      <c r="K6601" s="145"/>
      <c r="L6601" t="str">
        <f t="shared" si="365"/>
        <v>39289</v>
      </c>
      <c r="M6601">
        <f t="shared" si="366"/>
        <v>39289</v>
      </c>
      <c r="N6601" s="37">
        <f t="shared" si="364"/>
        <v>643730</v>
      </c>
    </row>
    <row r="6602" spans="1:14" x14ac:dyDescent="0.3">
      <c r="A6602" s="3">
        <v>8</v>
      </c>
      <c r="B6602" s="142"/>
      <c r="C6602" s="4" t="s">
        <v>10859</v>
      </c>
      <c r="D6602" s="5">
        <v>45127</v>
      </c>
      <c r="E6602" s="6" t="s">
        <v>3338</v>
      </c>
      <c r="F6602" s="7">
        <v>1739194</v>
      </c>
      <c r="G6602" s="6" t="s">
        <v>10524</v>
      </c>
      <c r="H6602" s="7">
        <v>186963</v>
      </c>
      <c r="I6602" s="143"/>
      <c r="J6602" s="144"/>
      <c r="K6602" s="145"/>
      <c r="L6602" t="str">
        <f t="shared" si="365"/>
        <v>42725</v>
      </c>
      <c r="M6602">
        <f t="shared" si="366"/>
        <v>42725</v>
      </c>
      <c r="N6602" s="37">
        <f t="shared" si="364"/>
        <v>1739194</v>
      </c>
    </row>
    <row r="6603" spans="1:14" x14ac:dyDescent="0.3">
      <c r="A6603" s="3">
        <v>8</v>
      </c>
      <c r="B6603" s="142"/>
      <c r="C6603" s="4" t="s">
        <v>10860</v>
      </c>
      <c r="D6603" s="5">
        <v>45133</v>
      </c>
      <c r="E6603" s="6" t="s">
        <v>6572</v>
      </c>
      <c r="F6603" s="7">
        <v>405769</v>
      </c>
      <c r="G6603" s="6" t="s">
        <v>10524</v>
      </c>
      <c r="H6603" s="7">
        <v>43620</v>
      </c>
      <c r="I6603" s="143"/>
      <c r="J6603" s="144"/>
      <c r="K6603" s="145"/>
      <c r="L6603" t="str">
        <f t="shared" si="365"/>
        <v>44037</v>
      </c>
      <c r="M6603">
        <f t="shared" si="366"/>
        <v>44037</v>
      </c>
      <c r="N6603" s="37">
        <f t="shared" si="364"/>
        <v>405769</v>
      </c>
    </row>
    <row r="6604" spans="1:14" x14ac:dyDescent="0.3">
      <c r="A6604" s="3">
        <v>8</v>
      </c>
      <c r="B6604" s="142"/>
      <c r="C6604" s="4" t="s">
        <v>10861</v>
      </c>
      <c r="D6604" s="5">
        <v>45133</v>
      </c>
      <c r="E6604" s="6" t="s">
        <v>6572</v>
      </c>
      <c r="F6604" s="7">
        <v>451837</v>
      </c>
      <c r="G6604" s="6" t="s">
        <v>10524</v>
      </c>
      <c r="H6604" s="7">
        <v>48572</v>
      </c>
      <c r="I6604" s="143"/>
      <c r="J6604" s="144"/>
      <c r="K6604" s="145"/>
      <c r="L6604" t="str">
        <f t="shared" si="365"/>
        <v>44038</v>
      </c>
      <c r="M6604">
        <f t="shared" si="366"/>
        <v>44038</v>
      </c>
      <c r="N6604" s="37">
        <f t="shared" si="364"/>
        <v>451837</v>
      </c>
    </row>
    <row r="6605" spans="1:14" x14ac:dyDescent="0.3">
      <c r="A6605" s="3">
        <v>8</v>
      </c>
      <c r="B6605" s="142"/>
      <c r="C6605" s="4" t="s">
        <v>10862</v>
      </c>
      <c r="D6605" s="5">
        <v>45129</v>
      </c>
      <c r="E6605" s="6" t="s">
        <v>2414</v>
      </c>
      <c r="F6605" s="7">
        <v>426066</v>
      </c>
      <c r="G6605" s="6" t="s">
        <v>10524</v>
      </c>
      <c r="H6605" s="7">
        <v>45802</v>
      </c>
      <c r="I6605" s="143"/>
      <c r="J6605" s="144"/>
      <c r="K6605" s="145"/>
      <c r="L6605" t="str">
        <f t="shared" si="365"/>
        <v>43762</v>
      </c>
      <c r="M6605">
        <f t="shared" si="366"/>
        <v>43762</v>
      </c>
      <c r="N6605" s="37">
        <f t="shared" si="364"/>
        <v>426066</v>
      </c>
    </row>
    <row r="6606" spans="1:14" x14ac:dyDescent="0.3">
      <c r="A6606" s="3">
        <v>8</v>
      </c>
      <c r="B6606" s="142"/>
      <c r="C6606" s="4" t="s">
        <v>10863</v>
      </c>
      <c r="D6606" s="5">
        <v>45134</v>
      </c>
      <c r="E6606" s="6" t="s">
        <v>3338</v>
      </c>
      <c r="F6606" s="7">
        <v>1221636</v>
      </c>
      <c r="G6606" s="6" t="s">
        <v>10524</v>
      </c>
      <c r="H6606" s="7">
        <v>131326</v>
      </c>
      <c r="I6606" s="143"/>
      <c r="J6606" s="144"/>
      <c r="K6606" s="145"/>
      <c r="L6606" t="str">
        <f t="shared" si="365"/>
        <v>44792</v>
      </c>
      <c r="M6606">
        <f t="shared" si="366"/>
        <v>44792</v>
      </c>
      <c r="N6606" s="37">
        <f t="shared" si="364"/>
        <v>1221636</v>
      </c>
    </row>
    <row r="6607" spans="1:14" x14ac:dyDescent="0.3">
      <c r="A6607" s="3">
        <v>8</v>
      </c>
      <c r="B6607" s="135"/>
      <c r="C6607" s="4" t="s">
        <v>10864</v>
      </c>
      <c r="D6607" s="5">
        <v>45138</v>
      </c>
      <c r="E6607" s="6" t="s">
        <v>3338</v>
      </c>
      <c r="F6607" s="7">
        <v>1267223</v>
      </c>
      <c r="G6607" s="6" t="s">
        <v>10524</v>
      </c>
      <c r="H6607" s="7">
        <v>136226</v>
      </c>
      <c r="I6607" s="137"/>
      <c r="J6607" s="140"/>
      <c r="K6607" s="141"/>
      <c r="L6607" t="str">
        <f t="shared" si="365"/>
        <v>45336</v>
      </c>
      <c r="M6607">
        <f t="shared" si="366"/>
        <v>45336</v>
      </c>
      <c r="N6607" s="37">
        <f t="shared" si="364"/>
        <v>1267223</v>
      </c>
    </row>
    <row r="6608" spans="1:14" x14ac:dyDescent="0.3">
      <c r="A6608" s="3">
        <v>8</v>
      </c>
      <c r="B6608" s="134" t="s">
        <v>10869</v>
      </c>
      <c r="C6608" s="4" t="s">
        <v>10870</v>
      </c>
      <c r="D6608" s="5">
        <v>45132</v>
      </c>
      <c r="E6608" s="6" t="s">
        <v>1368</v>
      </c>
      <c r="F6608" s="7">
        <v>2395548</v>
      </c>
      <c r="G6608" s="6" t="s">
        <v>10524</v>
      </c>
      <c r="H6608" s="7">
        <v>257521</v>
      </c>
      <c r="I6608" s="136">
        <v>7518247</v>
      </c>
      <c r="J6608" s="138" t="s">
        <v>591</v>
      </c>
      <c r="K6608" s="139"/>
      <c r="L6608" t="str">
        <f t="shared" si="365"/>
        <v>43946</v>
      </c>
      <c r="M6608">
        <f t="shared" si="366"/>
        <v>43946</v>
      </c>
      <c r="N6608" s="37">
        <f t="shared" si="364"/>
        <v>2395548</v>
      </c>
    </row>
    <row r="6609" spans="1:14" x14ac:dyDescent="0.3">
      <c r="A6609" s="3">
        <v>8</v>
      </c>
      <c r="B6609" s="142"/>
      <c r="C6609" s="4" t="s">
        <v>10871</v>
      </c>
      <c r="D6609" s="5">
        <v>45118</v>
      </c>
      <c r="E6609" s="6" t="s">
        <v>1365</v>
      </c>
      <c r="F6609" s="7">
        <v>3109720</v>
      </c>
      <c r="G6609" s="6" t="s">
        <v>10524</v>
      </c>
      <c r="H6609" s="7">
        <v>334295</v>
      </c>
      <c r="I6609" s="143"/>
      <c r="J6609" s="144"/>
      <c r="K6609" s="145"/>
      <c r="L6609" t="str">
        <f t="shared" si="365"/>
        <v>40999</v>
      </c>
      <c r="M6609">
        <f t="shared" si="366"/>
        <v>40999</v>
      </c>
      <c r="N6609" s="37">
        <f t="shared" si="364"/>
        <v>3109720</v>
      </c>
    </row>
    <row r="6610" spans="1:14" x14ac:dyDescent="0.3">
      <c r="A6610" s="3">
        <v>8</v>
      </c>
      <c r="B6610" s="135"/>
      <c r="C6610" s="4" t="s">
        <v>10872</v>
      </c>
      <c r="D6610" s="5">
        <v>45125</v>
      </c>
      <c r="E6610" s="6" t="s">
        <v>1365</v>
      </c>
      <c r="F6610" s="7">
        <v>2918538</v>
      </c>
      <c r="G6610" s="6" t="s">
        <v>10524</v>
      </c>
      <c r="H6610" s="7">
        <v>313743</v>
      </c>
      <c r="I6610" s="137"/>
      <c r="J6610" s="140"/>
      <c r="K6610" s="141"/>
      <c r="L6610" t="str">
        <f t="shared" si="365"/>
        <v>42348</v>
      </c>
      <c r="M6610">
        <f t="shared" si="366"/>
        <v>42348</v>
      </c>
      <c r="N6610" s="37">
        <f t="shared" si="364"/>
        <v>2918538</v>
      </c>
    </row>
    <row r="6611" spans="1:14" x14ac:dyDescent="0.3">
      <c r="A6611" s="3">
        <v>8</v>
      </c>
      <c r="B6611" s="134" t="s">
        <v>10873</v>
      </c>
      <c r="C6611" s="4" t="s">
        <v>10874</v>
      </c>
      <c r="D6611" s="5">
        <v>45117</v>
      </c>
      <c r="E6611" s="6" t="s">
        <v>1368</v>
      </c>
      <c r="F6611" s="7">
        <v>1994533</v>
      </c>
      <c r="G6611" s="6" t="s">
        <v>10524</v>
      </c>
      <c r="H6611" s="7">
        <v>214412</v>
      </c>
      <c r="I6611" s="136">
        <v>8786058</v>
      </c>
      <c r="J6611" s="138" t="s">
        <v>596</v>
      </c>
      <c r="K6611" s="139"/>
      <c r="L6611" t="str">
        <f t="shared" si="365"/>
        <v>40888</v>
      </c>
      <c r="M6611">
        <f t="shared" si="366"/>
        <v>40888</v>
      </c>
      <c r="N6611" s="37">
        <f t="shared" si="364"/>
        <v>1994533</v>
      </c>
    </row>
    <row r="6612" spans="1:14" ht="25.05" x14ac:dyDescent="0.3">
      <c r="A6612" s="3">
        <v>8</v>
      </c>
      <c r="B6612" s="142"/>
      <c r="C6612" s="4" t="s">
        <v>10875</v>
      </c>
      <c r="D6612" s="5">
        <v>45114</v>
      </c>
      <c r="E6612" s="6" t="s">
        <v>1787</v>
      </c>
      <c r="F6612" s="7">
        <v>2042242</v>
      </c>
      <c r="G6612" s="6" t="s">
        <v>10524</v>
      </c>
      <c r="H6612" s="7">
        <v>219541</v>
      </c>
      <c r="I6612" s="143"/>
      <c r="J6612" s="144"/>
      <c r="K6612" s="145"/>
      <c r="L6612" t="str">
        <f t="shared" si="365"/>
        <v>40699</v>
      </c>
      <c r="M6612">
        <f t="shared" si="366"/>
        <v>40699</v>
      </c>
      <c r="N6612" s="37">
        <f t="shared" si="364"/>
        <v>2042242</v>
      </c>
    </row>
    <row r="6613" spans="1:14" x14ac:dyDescent="0.3">
      <c r="A6613" s="3">
        <v>8</v>
      </c>
      <c r="B6613" s="142"/>
      <c r="C6613" s="4" t="s">
        <v>10876</v>
      </c>
      <c r="D6613" s="5">
        <v>45124</v>
      </c>
      <c r="E6613" s="6" t="s">
        <v>1368</v>
      </c>
      <c r="F6613" s="7">
        <v>3181658</v>
      </c>
      <c r="G6613" s="6" t="s">
        <v>10524</v>
      </c>
      <c r="H6613" s="7">
        <v>342028</v>
      </c>
      <c r="I6613" s="143"/>
      <c r="J6613" s="144"/>
      <c r="K6613" s="145"/>
      <c r="L6613" t="str">
        <f t="shared" si="365"/>
        <v>42250</v>
      </c>
      <c r="M6613">
        <f t="shared" si="366"/>
        <v>42250</v>
      </c>
      <c r="N6613" s="37">
        <f t="shared" si="364"/>
        <v>3181658</v>
      </c>
    </row>
    <row r="6614" spans="1:14" x14ac:dyDescent="0.3">
      <c r="A6614" s="3">
        <v>8</v>
      </c>
      <c r="B6614" s="135"/>
      <c r="C6614" s="4" t="s">
        <v>10877</v>
      </c>
      <c r="D6614" s="5">
        <v>45131</v>
      </c>
      <c r="E6614" s="6" t="s">
        <v>1368</v>
      </c>
      <c r="F6614" s="7">
        <v>2625890</v>
      </c>
      <c r="G6614" s="6" t="s">
        <v>10524</v>
      </c>
      <c r="H6614" s="7">
        <v>282283</v>
      </c>
      <c r="I6614" s="137"/>
      <c r="J6614" s="140"/>
      <c r="K6614" s="141"/>
      <c r="L6614" t="str">
        <f t="shared" si="365"/>
        <v>43845</v>
      </c>
      <c r="M6614">
        <f t="shared" si="366"/>
        <v>43845</v>
      </c>
      <c r="N6614" s="37">
        <f t="shared" si="364"/>
        <v>2625890</v>
      </c>
    </row>
    <row r="6615" spans="1:14" x14ac:dyDescent="0.3">
      <c r="A6615" s="3">
        <v>8</v>
      </c>
      <c r="B6615" s="134" t="s">
        <v>10878</v>
      </c>
      <c r="C6615" s="4" t="s">
        <v>10879</v>
      </c>
      <c r="D6615" s="5">
        <v>45112</v>
      </c>
      <c r="E6615" s="6" t="s">
        <v>1368</v>
      </c>
      <c r="F6615" s="7">
        <v>3020755</v>
      </c>
      <c r="G6615" s="6" t="s">
        <v>10524</v>
      </c>
      <c r="H6615" s="7">
        <v>324731</v>
      </c>
      <c r="I6615" s="136">
        <v>8266242</v>
      </c>
      <c r="J6615" s="138" t="s">
        <v>604</v>
      </c>
      <c r="K6615" s="139"/>
      <c r="L6615" t="str">
        <f t="shared" si="365"/>
        <v>39520</v>
      </c>
      <c r="M6615">
        <f t="shared" si="366"/>
        <v>39520</v>
      </c>
      <c r="N6615" s="37">
        <f t="shared" si="364"/>
        <v>3020755</v>
      </c>
    </row>
    <row r="6616" spans="1:14" x14ac:dyDescent="0.3">
      <c r="A6616" s="3">
        <v>8</v>
      </c>
      <c r="B6616" s="142"/>
      <c r="C6616" s="4" t="s">
        <v>10880</v>
      </c>
      <c r="D6616" s="5">
        <v>45135</v>
      </c>
      <c r="E6616" s="6" t="s">
        <v>1365</v>
      </c>
      <c r="F6616" s="7">
        <v>3175205</v>
      </c>
      <c r="G6616" s="6" t="s">
        <v>10524</v>
      </c>
      <c r="H6616" s="7">
        <v>341335</v>
      </c>
      <c r="I6616" s="143"/>
      <c r="J6616" s="144"/>
      <c r="K6616" s="145"/>
      <c r="L6616" t="str">
        <f t="shared" si="365"/>
        <v>45111</v>
      </c>
      <c r="M6616">
        <f t="shared" si="366"/>
        <v>45111</v>
      </c>
      <c r="N6616" s="37">
        <f t="shared" si="364"/>
        <v>3175205</v>
      </c>
    </row>
    <row r="6617" spans="1:14" x14ac:dyDescent="0.3">
      <c r="A6617" s="3">
        <v>8</v>
      </c>
      <c r="B6617" s="135"/>
      <c r="C6617" s="4" t="s">
        <v>10881</v>
      </c>
      <c r="D6617" s="5">
        <v>45127</v>
      </c>
      <c r="E6617" s="6" t="s">
        <v>1368</v>
      </c>
      <c r="F6617" s="7">
        <v>3065936</v>
      </c>
      <c r="G6617" s="6" t="s">
        <v>10524</v>
      </c>
      <c r="H6617" s="7">
        <v>329588</v>
      </c>
      <c r="I6617" s="137"/>
      <c r="J6617" s="140"/>
      <c r="K6617" s="141"/>
      <c r="L6617" t="str">
        <f t="shared" si="365"/>
        <v>42703</v>
      </c>
      <c r="M6617">
        <f t="shared" si="366"/>
        <v>42703</v>
      </c>
      <c r="N6617" s="37">
        <f t="shared" si="364"/>
        <v>3065936</v>
      </c>
    </row>
    <row r="6618" spans="1:14" ht="25.05" x14ac:dyDescent="0.3">
      <c r="A6618" s="3">
        <v>8</v>
      </c>
      <c r="B6618" s="134" t="s">
        <v>10882</v>
      </c>
      <c r="C6618" s="4" t="s">
        <v>10883</v>
      </c>
      <c r="D6618" s="5">
        <v>45124</v>
      </c>
      <c r="E6618" s="6" t="s">
        <v>1787</v>
      </c>
      <c r="F6618" s="7">
        <v>1247381</v>
      </c>
      <c r="G6618" s="6" t="s">
        <v>10524</v>
      </c>
      <c r="H6618" s="7">
        <v>134094</v>
      </c>
      <c r="I6618" s="136">
        <v>1966163</v>
      </c>
      <c r="J6618" s="138" t="s">
        <v>610</v>
      </c>
      <c r="K6618" s="139"/>
      <c r="L6618" t="str">
        <f t="shared" si="365"/>
        <v>42234</v>
      </c>
      <c r="M6618">
        <f t="shared" si="366"/>
        <v>42234</v>
      </c>
      <c r="N6618" s="37">
        <f t="shared" si="364"/>
        <v>1247381</v>
      </c>
    </row>
    <row r="6619" spans="1:14" x14ac:dyDescent="0.3">
      <c r="A6619" s="3">
        <v>8</v>
      </c>
      <c r="B6619" s="135"/>
      <c r="C6619" s="4" t="s">
        <v>10884</v>
      </c>
      <c r="D6619" s="5">
        <v>45136</v>
      </c>
      <c r="E6619" s="6" t="s">
        <v>1368</v>
      </c>
      <c r="F6619" s="7">
        <v>955603</v>
      </c>
      <c r="G6619" s="6" t="s">
        <v>10524</v>
      </c>
      <c r="H6619" s="7">
        <v>102727</v>
      </c>
      <c r="I6619" s="137"/>
      <c r="J6619" s="140"/>
      <c r="K6619" s="141"/>
      <c r="L6619" t="str">
        <f t="shared" si="365"/>
        <v>45259</v>
      </c>
      <c r="M6619">
        <f t="shared" si="366"/>
        <v>45259</v>
      </c>
      <c r="N6619" s="37">
        <f t="shared" si="364"/>
        <v>955603</v>
      </c>
    </row>
    <row r="6620" spans="1:14" x14ac:dyDescent="0.3">
      <c r="A6620" s="3">
        <v>8</v>
      </c>
      <c r="B6620" s="134" t="s">
        <v>10885</v>
      </c>
      <c r="C6620" s="4" t="s">
        <v>10886</v>
      </c>
      <c r="D6620" s="5">
        <v>45118</v>
      </c>
      <c r="E6620" s="6" t="s">
        <v>1368</v>
      </c>
      <c r="F6620" s="7">
        <v>2596406</v>
      </c>
      <c r="G6620" s="6" t="s">
        <v>10524</v>
      </c>
      <c r="H6620" s="7">
        <v>279113</v>
      </c>
      <c r="I6620" s="136">
        <v>5005518</v>
      </c>
      <c r="J6620" s="138" t="s">
        <v>615</v>
      </c>
      <c r="K6620" s="139"/>
      <c r="L6620" t="str">
        <f t="shared" si="365"/>
        <v>41030</v>
      </c>
      <c r="M6620">
        <f t="shared" si="366"/>
        <v>41030</v>
      </c>
      <c r="N6620" s="37">
        <f t="shared" si="364"/>
        <v>2596406</v>
      </c>
    </row>
    <row r="6621" spans="1:14" x14ac:dyDescent="0.3">
      <c r="A6621" s="3">
        <v>8</v>
      </c>
      <c r="B6621" s="142"/>
      <c r="C6621" s="4" t="s">
        <v>10887</v>
      </c>
      <c r="D6621" s="5">
        <v>45132</v>
      </c>
      <c r="E6621" s="6" t="s">
        <v>1368</v>
      </c>
      <c r="F6621" s="7">
        <v>1822435</v>
      </c>
      <c r="G6621" s="6" t="s">
        <v>10524</v>
      </c>
      <c r="H6621" s="7">
        <v>195912</v>
      </c>
      <c r="I6621" s="143"/>
      <c r="J6621" s="144"/>
      <c r="K6621" s="145"/>
      <c r="L6621" t="str">
        <f t="shared" si="365"/>
        <v>43986</v>
      </c>
      <c r="M6621">
        <f t="shared" si="366"/>
        <v>43986</v>
      </c>
      <c r="N6621" s="37">
        <f t="shared" si="364"/>
        <v>1822435</v>
      </c>
    </row>
    <row r="6622" spans="1:14" ht="25.05" x14ac:dyDescent="0.3">
      <c r="A6622" s="3">
        <v>8</v>
      </c>
      <c r="B6622" s="135"/>
      <c r="C6622" s="4" t="s">
        <v>10888</v>
      </c>
      <c r="D6622" s="5">
        <v>45125</v>
      </c>
      <c r="E6622" s="6" t="s">
        <v>1378</v>
      </c>
      <c r="F6622" s="7">
        <v>1189582</v>
      </c>
      <c r="G6622" s="6" t="s">
        <v>10524</v>
      </c>
      <c r="H6622" s="7">
        <v>127880</v>
      </c>
      <c r="I6622" s="137"/>
      <c r="J6622" s="140"/>
      <c r="K6622" s="141"/>
      <c r="L6622" t="str">
        <f t="shared" si="365"/>
        <v>42379</v>
      </c>
      <c r="M6622">
        <f t="shared" si="366"/>
        <v>42379</v>
      </c>
      <c r="N6622" s="37">
        <f t="shared" si="364"/>
        <v>1189582</v>
      </c>
    </row>
    <row r="6623" spans="1:14" ht="25.05" x14ac:dyDescent="0.3">
      <c r="A6623" s="3">
        <v>8</v>
      </c>
      <c r="B6623" s="134" t="s">
        <v>10889</v>
      </c>
      <c r="C6623" s="4" t="s">
        <v>10890</v>
      </c>
      <c r="D6623" s="5">
        <v>45118</v>
      </c>
      <c r="E6623" s="6" t="s">
        <v>1787</v>
      </c>
      <c r="F6623" s="7">
        <v>396527</v>
      </c>
      <c r="G6623" s="6" t="s">
        <v>10524</v>
      </c>
      <c r="H6623" s="7">
        <v>42627</v>
      </c>
      <c r="I6623" s="136">
        <v>1061702</v>
      </c>
      <c r="J6623" s="138" t="s">
        <v>623</v>
      </c>
      <c r="K6623" s="139"/>
      <c r="L6623" t="str">
        <f t="shared" si="365"/>
        <v>41037</v>
      </c>
      <c r="M6623">
        <f t="shared" si="366"/>
        <v>41037</v>
      </c>
      <c r="N6623" s="37">
        <f t="shared" si="364"/>
        <v>396527</v>
      </c>
    </row>
    <row r="6624" spans="1:14" ht="25.05" x14ac:dyDescent="0.3">
      <c r="A6624" s="3">
        <v>8</v>
      </c>
      <c r="B6624" s="135"/>
      <c r="C6624" s="4" t="s">
        <v>10891</v>
      </c>
      <c r="D6624" s="5">
        <v>45132</v>
      </c>
      <c r="E6624" s="6" t="s">
        <v>1787</v>
      </c>
      <c r="F6624" s="7">
        <v>793055</v>
      </c>
      <c r="G6624" s="6" t="s">
        <v>10524</v>
      </c>
      <c r="H6624" s="7">
        <v>85253</v>
      </c>
      <c r="I6624" s="137"/>
      <c r="J6624" s="140"/>
      <c r="K6624" s="141"/>
      <c r="L6624" t="str">
        <f t="shared" si="365"/>
        <v>43989</v>
      </c>
      <c r="M6624">
        <f t="shared" si="366"/>
        <v>43989</v>
      </c>
      <c r="N6624" s="37">
        <f t="shared" si="364"/>
        <v>793055</v>
      </c>
    </row>
    <row r="6625" spans="1:14" x14ac:dyDescent="0.3">
      <c r="A6625" s="3">
        <v>8</v>
      </c>
      <c r="B6625" s="134" t="s">
        <v>10892</v>
      </c>
      <c r="C6625" s="4" t="s">
        <v>10893</v>
      </c>
      <c r="D6625" s="5">
        <v>45120</v>
      </c>
      <c r="E6625" s="6" t="s">
        <v>1368</v>
      </c>
      <c r="F6625" s="7">
        <v>1919074</v>
      </c>
      <c r="G6625" s="6" t="s">
        <v>10524</v>
      </c>
      <c r="H6625" s="7">
        <v>206300</v>
      </c>
      <c r="I6625" s="136">
        <v>8494678</v>
      </c>
      <c r="J6625" s="138" t="s">
        <v>626</v>
      </c>
      <c r="K6625" s="139"/>
      <c r="L6625" t="str">
        <f t="shared" si="365"/>
        <v>41832</v>
      </c>
      <c r="M6625">
        <f t="shared" si="366"/>
        <v>41832</v>
      </c>
      <c r="N6625" s="37">
        <f t="shared" si="364"/>
        <v>1919074</v>
      </c>
    </row>
    <row r="6626" spans="1:14" x14ac:dyDescent="0.3">
      <c r="A6626" s="3">
        <v>8</v>
      </c>
      <c r="B6626" s="142"/>
      <c r="C6626" s="4" t="s">
        <v>10894</v>
      </c>
      <c r="D6626" s="5">
        <v>45114</v>
      </c>
      <c r="E6626" s="6" t="s">
        <v>1862</v>
      </c>
      <c r="F6626" s="7">
        <v>3172219</v>
      </c>
      <c r="G6626" s="6" t="s">
        <v>10524</v>
      </c>
      <c r="H6626" s="7">
        <v>341013</v>
      </c>
      <c r="I6626" s="143"/>
      <c r="J6626" s="144"/>
      <c r="K6626" s="145"/>
      <c r="L6626" t="str">
        <f t="shared" si="365"/>
        <v>40644</v>
      </c>
      <c r="M6626">
        <f t="shared" si="366"/>
        <v>40644</v>
      </c>
      <c r="N6626" s="37">
        <f t="shared" si="364"/>
        <v>3172219</v>
      </c>
    </row>
    <row r="6627" spans="1:14" x14ac:dyDescent="0.3">
      <c r="A6627" s="3">
        <v>8</v>
      </c>
      <c r="B6627" s="135"/>
      <c r="C6627" s="4" t="s">
        <v>10895</v>
      </c>
      <c r="D6627" s="5">
        <v>45133</v>
      </c>
      <c r="E6627" s="6" t="s">
        <v>1368</v>
      </c>
      <c r="F6627" s="7">
        <v>4426553</v>
      </c>
      <c r="G6627" s="6" t="s">
        <v>10524</v>
      </c>
      <c r="H6627" s="7">
        <v>475854</v>
      </c>
      <c r="I6627" s="137"/>
      <c r="J6627" s="140"/>
      <c r="K6627" s="141"/>
      <c r="L6627" t="str">
        <f t="shared" si="365"/>
        <v>44005</v>
      </c>
      <c r="M6627">
        <f t="shared" si="366"/>
        <v>44005</v>
      </c>
      <c r="N6627" s="37">
        <f t="shared" si="364"/>
        <v>4426553</v>
      </c>
    </row>
    <row r="6628" spans="1:14" x14ac:dyDescent="0.3">
      <c r="A6628" s="3">
        <v>8</v>
      </c>
      <c r="B6628" s="134" t="s">
        <v>10896</v>
      </c>
      <c r="C6628" s="4" t="s">
        <v>10897</v>
      </c>
      <c r="D6628" s="5">
        <v>45125</v>
      </c>
      <c r="E6628" s="6" t="s">
        <v>1368</v>
      </c>
      <c r="F6628" s="7">
        <v>1272823</v>
      </c>
      <c r="G6628" s="6" t="s">
        <v>10524</v>
      </c>
      <c r="H6628" s="7">
        <v>136828</v>
      </c>
      <c r="I6628" s="136">
        <v>16576266</v>
      </c>
      <c r="J6628" s="138" t="s">
        <v>630</v>
      </c>
      <c r="K6628" s="139"/>
      <c r="L6628" t="str">
        <f t="shared" si="365"/>
        <v>42346</v>
      </c>
      <c r="M6628">
        <f t="shared" si="366"/>
        <v>42346</v>
      </c>
      <c r="N6628" s="37">
        <f t="shared" si="364"/>
        <v>1272823</v>
      </c>
    </row>
    <row r="6629" spans="1:14" x14ac:dyDescent="0.3">
      <c r="A6629" s="3">
        <v>8</v>
      </c>
      <c r="B6629" s="142"/>
      <c r="C6629" s="4" t="s">
        <v>10898</v>
      </c>
      <c r="D6629" s="5">
        <v>45110</v>
      </c>
      <c r="E6629" s="6" t="s">
        <v>1368</v>
      </c>
      <c r="F6629" s="7">
        <v>959537</v>
      </c>
      <c r="G6629" s="6" t="s">
        <v>10524</v>
      </c>
      <c r="H6629" s="7">
        <v>103150</v>
      </c>
      <c r="I6629" s="143"/>
      <c r="J6629" s="144"/>
      <c r="K6629" s="145"/>
      <c r="L6629" t="str">
        <f t="shared" si="365"/>
        <v>39315</v>
      </c>
      <c r="M6629">
        <f t="shared" si="366"/>
        <v>39315</v>
      </c>
      <c r="N6629" s="37">
        <f t="shared" si="364"/>
        <v>959537</v>
      </c>
    </row>
    <row r="6630" spans="1:14" ht="25.05" x14ac:dyDescent="0.3">
      <c r="A6630" s="3">
        <v>8</v>
      </c>
      <c r="B6630" s="142"/>
      <c r="C6630" s="4" t="s">
        <v>10899</v>
      </c>
      <c r="D6630" s="5">
        <v>45119</v>
      </c>
      <c r="E6630" s="6" t="s">
        <v>5919</v>
      </c>
      <c r="F6630" s="7">
        <v>2405700</v>
      </c>
      <c r="G6630" s="6" t="s">
        <v>10524</v>
      </c>
      <c r="H6630" s="7">
        <v>258613</v>
      </c>
      <c r="I6630" s="143"/>
      <c r="J6630" s="144"/>
      <c r="K6630" s="145"/>
      <c r="L6630" t="str">
        <f t="shared" si="365"/>
        <v>41051</v>
      </c>
      <c r="M6630">
        <f t="shared" si="366"/>
        <v>41051</v>
      </c>
      <c r="N6630" s="37">
        <f t="shared" si="364"/>
        <v>2405700</v>
      </c>
    </row>
    <row r="6631" spans="1:14" x14ac:dyDescent="0.3">
      <c r="A6631" s="3">
        <v>8</v>
      </c>
      <c r="B6631" s="142"/>
      <c r="C6631" s="4" t="s">
        <v>10900</v>
      </c>
      <c r="D6631" s="5">
        <v>45132</v>
      </c>
      <c r="E6631" s="6" t="s">
        <v>1368</v>
      </c>
      <c r="F6631" s="7">
        <v>1899990</v>
      </c>
      <c r="G6631" s="6" t="s">
        <v>10524</v>
      </c>
      <c r="H6631" s="7">
        <v>204249</v>
      </c>
      <c r="I6631" s="143"/>
      <c r="J6631" s="144"/>
      <c r="K6631" s="145"/>
      <c r="L6631" t="str">
        <f t="shared" si="365"/>
        <v>43950</v>
      </c>
      <c r="M6631">
        <f t="shared" si="366"/>
        <v>43950</v>
      </c>
      <c r="N6631" s="37">
        <f t="shared" si="364"/>
        <v>1899990</v>
      </c>
    </row>
    <row r="6632" spans="1:14" x14ac:dyDescent="0.3">
      <c r="A6632" s="3">
        <v>8</v>
      </c>
      <c r="B6632" s="142"/>
      <c r="C6632" s="4" t="s">
        <v>10901</v>
      </c>
      <c r="D6632" s="5">
        <v>45122</v>
      </c>
      <c r="E6632" s="6" t="s">
        <v>1368</v>
      </c>
      <c r="F6632" s="7">
        <v>1583410</v>
      </c>
      <c r="G6632" s="6" t="s">
        <v>10524</v>
      </c>
      <c r="H6632" s="7">
        <v>170217</v>
      </c>
      <c r="I6632" s="143"/>
      <c r="J6632" s="144"/>
      <c r="K6632" s="145"/>
      <c r="L6632" t="str">
        <f t="shared" si="365"/>
        <v>42200</v>
      </c>
      <c r="M6632">
        <f t="shared" si="366"/>
        <v>42200</v>
      </c>
      <c r="N6632" s="37">
        <f t="shared" si="364"/>
        <v>1583410</v>
      </c>
    </row>
    <row r="6633" spans="1:14" x14ac:dyDescent="0.3">
      <c r="A6633" s="3">
        <v>8</v>
      </c>
      <c r="B6633" s="142"/>
      <c r="C6633" s="4" t="s">
        <v>10902</v>
      </c>
      <c r="D6633" s="5">
        <v>45114</v>
      </c>
      <c r="E6633" s="6" t="s">
        <v>1368</v>
      </c>
      <c r="F6633" s="7">
        <v>2865078</v>
      </c>
      <c r="G6633" s="6" t="s">
        <v>10524</v>
      </c>
      <c r="H6633" s="7">
        <v>307996</v>
      </c>
      <c r="I6633" s="143"/>
      <c r="J6633" s="144"/>
      <c r="K6633" s="145"/>
      <c r="L6633" t="str">
        <f t="shared" si="365"/>
        <v>40658</v>
      </c>
      <c r="M6633">
        <f t="shared" si="366"/>
        <v>40658</v>
      </c>
      <c r="N6633" s="37">
        <f t="shared" si="364"/>
        <v>2865078</v>
      </c>
    </row>
    <row r="6634" spans="1:14" x14ac:dyDescent="0.3">
      <c r="A6634" s="3">
        <v>8</v>
      </c>
      <c r="B6634" s="142"/>
      <c r="C6634" s="4" t="s">
        <v>10903</v>
      </c>
      <c r="D6634" s="5">
        <v>45128</v>
      </c>
      <c r="E6634" s="6" t="s">
        <v>1365</v>
      </c>
      <c r="F6634" s="7">
        <v>2693045</v>
      </c>
      <c r="G6634" s="6" t="s">
        <v>10524</v>
      </c>
      <c r="H6634" s="7">
        <v>289502</v>
      </c>
      <c r="I6634" s="143"/>
      <c r="J6634" s="144"/>
      <c r="K6634" s="145"/>
      <c r="L6634" t="str">
        <f t="shared" si="365"/>
        <v>43641</v>
      </c>
      <c r="M6634">
        <f t="shared" si="366"/>
        <v>43641</v>
      </c>
      <c r="N6634" s="37">
        <f t="shared" si="364"/>
        <v>2693045</v>
      </c>
    </row>
    <row r="6635" spans="1:14" x14ac:dyDescent="0.3">
      <c r="A6635" s="3">
        <v>8</v>
      </c>
      <c r="B6635" s="142"/>
      <c r="C6635" s="4" t="s">
        <v>10904</v>
      </c>
      <c r="D6635" s="5">
        <v>45136</v>
      </c>
      <c r="E6635" s="6" t="s">
        <v>1368</v>
      </c>
      <c r="F6635" s="7">
        <v>1392768</v>
      </c>
      <c r="G6635" s="6" t="s">
        <v>10524</v>
      </c>
      <c r="H6635" s="7">
        <v>149723</v>
      </c>
      <c r="I6635" s="143"/>
      <c r="J6635" s="144"/>
      <c r="K6635" s="145"/>
      <c r="L6635" t="str">
        <f t="shared" si="365"/>
        <v>45256</v>
      </c>
      <c r="M6635">
        <f t="shared" si="366"/>
        <v>45256</v>
      </c>
      <c r="N6635" s="37">
        <f t="shared" si="364"/>
        <v>1392768</v>
      </c>
    </row>
    <row r="6636" spans="1:14" ht="25.05" x14ac:dyDescent="0.3">
      <c r="A6636" s="3">
        <v>8</v>
      </c>
      <c r="B6636" s="142"/>
      <c r="C6636" s="4" t="s">
        <v>10905</v>
      </c>
      <c r="D6636" s="5">
        <v>45118</v>
      </c>
      <c r="E6636" s="6" t="s">
        <v>1378</v>
      </c>
      <c r="F6636" s="7">
        <v>1896696</v>
      </c>
      <c r="G6636" s="6" t="s">
        <v>10524</v>
      </c>
      <c r="H6636" s="7">
        <v>203895</v>
      </c>
      <c r="I6636" s="143"/>
      <c r="J6636" s="144"/>
      <c r="K6636" s="145"/>
      <c r="L6636" t="str">
        <f t="shared" si="365"/>
        <v>40997</v>
      </c>
      <c r="M6636">
        <f t="shared" si="366"/>
        <v>40997</v>
      </c>
      <c r="N6636" s="37">
        <f t="shared" si="364"/>
        <v>1896696</v>
      </c>
    </row>
    <row r="6637" spans="1:14" ht="25.05" x14ac:dyDescent="0.3">
      <c r="A6637" s="3">
        <v>8</v>
      </c>
      <c r="B6637" s="135"/>
      <c r="C6637" s="4" t="s">
        <v>10906</v>
      </c>
      <c r="D6637" s="5">
        <v>45122</v>
      </c>
      <c r="E6637" s="6" t="s">
        <v>5919</v>
      </c>
      <c r="F6637" s="7">
        <v>1603800</v>
      </c>
      <c r="G6637" s="6" t="s">
        <v>10524</v>
      </c>
      <c r="H6637" s="7">
        <v>172408</v>
      </c>
      <c r="I6637" s="137"/>
      <c r="J6637" s="140"/>
      <c r="K6637" s="141"/>
      <c r="L6637" t="str">
        <f t="shared" si="365"/>
        <v>42198</v>
      </c>
      <c r="M6637">
        <f t="shared" si="366"/>
        <v>42198</v>
      </c>
      <c r="N6637" s="37">
        <f t="shared" si="364"/>
        <v>1603800</v>
      </c>
    </row>
    <row r="6638" spans="1:14" x14ac:dyDescent="0.3">
      <c r="A6638" s="3">
        <v>8</v>
      </c>
      <c r="B6638" s="134" t="s">
        <v>10907</v>
      </c>
      <c r="C6638" s="4" t="s">
        <v>10908</v>
      </c>
      <c r="D6638" s="5">
        <v>45114</v>
      </c>
      <c r="E6638" s="6" t="s">
        <v>1368</v>
      </c>
      <c r="F6638" s="7">
        <v>4196210</v>
      </c>
      <c r="G6638" s="6" t="s">
        <v>10524</v>
      </c>
      <c r="H6638" s="7">
        <v>451093</v>
      </c>
      <c r="I6638" s="136">
        <v>11051822</v>
      </c>
      <c r="J6638" s="138" t="s">
        <v>640</v>
      </c>
      <c r="K6638" s="139"/>
      <c r="L6638" t="str">
        <f t="shared" si="365"/>
        <v>40659</v>
      </c>
      <c r="M6638">
        <f t="shared" si="366"/>
        <v>40659</v>
      </c>
      <c r="N6638" s="37">
        <f t="shared" si="364"/>
        <v>4196210</v>
      </c>
    </row>
    <row r="6639" spans="1:14" x14ac:dyDescent="0.3">
      <c r="A6639" s="3">
        <v>8</v>
      </c>
      <c r="B6639" s="142"/>
      <c r="C6639" s="4" t="s">
        <v>10909</v>
      </c>
      <c r="D6639" s="5">
        <v>45138</v>
      </c>
      <c r="E6639" s="6" t="s">
        <v>1368</v>
      </c>
      <c r="F6639" s="7">
        <v>1919074</v>
      </c>
      <c r="G6639" s="6" t="s">
        <v>10524</v>
      </c>
      <c r="H6639" s="7">
        <v>206300</v>
      </c>
      <c r="I6639" s="143"/>
      <c r="J6639" s="144"/>
      <c r="K6639" s="145"/>
      <c r="L6639" t="str">
        <f t="shared" si="365"/>
        <v>45345</v>
      </c>
      <c r="M6639">
        <f t="shared" si="366"/>
        <v>45345</v>
      </c>
      <c r="N6639" s="37">
        <f t="shared" si="364"/>
        <v>1919074</v>
      </c>
    </row>
    <row r="6640" spans="1:14" ht="25.05" x14ac:dyDescent="0.3">
      <c r="A6640" s="3">
        <v>8</v>
      </c>
      <c r="B6640" s="142"/>
      <c r="C6640" s="4" t="s">
        <v>10910</v>
      </c>
      <c r="D6640" s="5">
        <v>45124</v>
      </c>
      <c r="E6640" s="6" t="s">
        <v>1378</v>
      </c>
      <c r="F6640" s="7">
        <v>1880609</v>
      </c>
      <c r="G6640" s="6" t="s">
        <v>10524</v>
      </c>
      <c r="H6640" s="7">
        <v>202165</v>
      </c>
      <c r="I6640" s="143"/>
      <c r="J6640" s="144"/>
      <c r="K6640" s="145"/>
      <c r="L6640" t="str">
        <f t="shared" si="365"/>
        <v>42235</v>
      </c>
      <c r="M6640">
        <f t="shared" si="366"/>
        <v>42235</v>
      </c>
      <c r="N6640" s="37">
        <f t="shared" si="364"/>
        <v>1880609</v>
      </c>
    </row>
    <row r="6641" spans="1:14" x14ac:dyDescent="0.3">
      <c r="A6641" s="3">
        <v>8</v>
      </c>
      <c r="B6641" s="142"/>
      <c r="C6641" s="4" t="s">
        <v>10911</v>
      </c>
      <c r="D6641" s="5">
        <v>45128</v>
      </c>
      <c r="E6641" s="6" t="s">
        <v>1368</v>
      </c>
      <c r="F6641" s="7">
        <v>1919074</v>
      </c>
      <c r="G6641" s="6" t="s">
        <v>10524</v>
      </c>
      <c r="H6641" s="7">
        <v>206300</v>
      </c>
      <c r="I6641" s="143"/>
      <c r="J6641" s="144"/>
      <c r="K6641" s="145"/>
      <c r="L6641" t="str">
        <f t="shared" si="365"/>
        <v>43631</v>
      </c>
      <c r="M6641">
        <f t="shared" si="366"/>
        <v>43631</v>
      </c>
      <c r="N6641" s="37">
        <f t="shared" si="364"/>
        <v>1919074</v>
      </c>
    </row>
    <row r="6642" spans="1:14" ht="25.05" x14ac:dyDescent="0.3">
      <c r="A6642" s="3">
        <v>8</v>
      </c>
      <c r="B6642" s="135"/>
      <c r="C6642" s="4" t="s">
        <v>10912</v>
      </c>
      <c r="D6642" s="5">
        <v>45136</v>
      </c>
      <c r="E6642" s="6" t="s">
        <v>1378</v>
      </c>
      <c r="F6642" s="7">
        <v>2468027</v>
      </c>
      <c r="G6642" s="6" t="s">
        <v>10524</v>
      </c>
      <c r="H6642" s="7">
        <v>265313</v>
      </c>
      <c r="I6642" s="137"/>
      <c r="J6642" s="140"/>
      <c r="K6642" s="141"/>
      <c r="L6642" t="str">
        <f t="shared" si="365"/>
        <v>45258</v>
      </c>
      <c r="M6642">
        <f t="shared" si="366"/>
        <v>45258</v>
      </c>
      <c r="N6642" s="37">
        <f t="shared" si="364"/>
        <v>2468027</v>
      </c>
    </row>
    <row r="6643" spans="1:14" ht="25.05" x14ac:dyDescent="0.3">
      <c r="A6643" s="3">
        <v>8</v>
      </c>
      <c r="B6643" s="134" t="s">
        <v>10913</v>
      </c>
      <c r="C6643" s="4" t="s">
        <v>10914</v>
      </c>
      <c r="D6643" s="5">
        <v>45120</v>
      </c>
      <c r="E6643" s="6" t="s">
        <v>1787</v>
      </c>
      <c r="F6643" s="7">
        <v>1087555</v>
      </c>
      <c r="G6643" s="6" t="s">
        <v>10524</v>
      </c>
      <c r="H6643" s="7">
        <v>116912</v>
      </c>
      <c r="I6643" s="136">
        <v>3948025</v>
      </c>
      <c r="J6643" s="138" t="s">
        <v>652</v>
      </c>
      <c r="K6643" s="139"/>
      <c r="L6643" t="str">
        <f t="shared" si="365"/>
        <v>41831</v>
      </c>
      <c r="M6643">
        <f t="shared" si="366"/>
        <v>41831</v>
      </c>
      <c r="N6643" s="37">
        <f t="shared" si="364"/>
        <v>1087555</v>
      </c>
    </row>
    <row r="6644" spans="1:14" x14ac:dyDescent="0.3">
      <c r="A6644" s="3">
        <v>8</v>
      </c>
      <c r="B6644" s="142"/>
      <c r="C6644" s="4" t="s">
        <v>10915</v>
      </c>
      <c r="D6644" s="5">
        <v>45127</v>
      </c>
      <c r="E6644" s="6" t="s">
        <v>1368</v>
      </c>
      <c r="F6644" s="7">
        <v>2082262</v>
      </c>
      <c r="G6644" s="6" t="s">
        <v>10524</v>
      </c>
      <c r="H6644" s="7">
        <v>223843</v>
      </c>
      <c r="I6644" s="143"/>
      <c r="J6644" s="144"/>
      <c r="K6644" s="145"/>
      <c r="L6644" t="str">
        <f t="shared" si="365"/>
        <v>42786</v>
      </c>
      <c r="M6644">
        <f t="shared" si="366"/>
        <v>42786</v>
      </c>
      <c r="N6644" s="37">
        <f t="shared" si="364"/>
        <v>2082262</v>
      </c>
    </row>
    <row r="6645" spans="1:14" ht="25.05" x14ac:dyDescent="0.3">
      <c r="A6645" s="3">
        <v>8</v>
      </c>
      <c r="B6645" s="135"/>
      <c r="C6645" s="4" t="s">
        <v>10916</v>
      </c>
      <c r="D6645" s="5">
        <v>45134</v>
      </c>
      <c r="E6645" s="6" t="s">
        <v>1787</v>
      </c>
      <c r="F6645" s="7">
        <v>1253740</v>
      </c>
      <c r="G6645" s="6" t="s">
        <v>10524</v>
      </c>
      <c r="H6645" s="7">
        <v>134777</v>
      </c>
      <c r="I6645" s="137"/>
      <c r="J6645" s="140"/>
      <c r="K6645" s="141"/>
      <c r="L6645" t="str">
        <f t="shared" si="365"/>
        <v>44790</v>
      </c>
      <c r="M6645">
        <f t="shared" si="366"/>
        <v>44790</v>
      </c>
      <c r="N6645" s="37">
        <f t="shared" si="364"/>
        <v>1253740</v>
      </c>
    </row>
    <row r="6646" spans="1:14" x14ac:dyDescent="0.3">
      <c r="A6646" s="3">
        <v>8</v>
      </c>
      <c r="B6646" s="134" t="s">
        <v>10917</v>
      </c>
      <c r="C6646" s="4" t="s">
        <v>10918</v>
      </c>
      <c r="D6646" s="5">
        <v>45111</v>
      </c>
      <c r="E6646" s="6" t="s">
        <v>1368</v>
      </c>
      <c r="F6646" s="7">
        <v>2545646</v>
      </c>
      <c r="G6646" s="6" t="s">
        <v>10524</v>
      </c>
      <c r="H6646" s="7">
        <v>273657</v>
      </c>
      <c r="I6646" s="136">
        <v>5027683</v>
      </c>
      <c r="J6646" s="138" t="s">
        <v>658</v>
      </c>
      <c r="K6646" s="139"/>
      <c r="L6646" t="str">
        <f t="shared" si="365"/>
        <v>39387</v>
      </c>
      <c r="M6646">
        <f t="shared" si="366"/>
        <v>39387</v>
      </c>
      <c r="N6646" s="37">
        <f t="shared" si="364"/>
        <v>2545646</v>
      </c>
    </row>
    <row r="6647" spans="1:14" x14ac:dyDescent="0.3">
      <c r="A6647" s="3">
        <v>8</v>
      </c>
      <c r="B6647" s="142"/>
      <c r="C6647" s="4" t="s">
        <v>10919</v>
      </c>
      <c r="D6647" s="5">
        <v>45127</v>
      </c>
      <c r="E6647" s="6" t="s">
        <v>1365</v>
      </c>
      <c r="F6647" s="7">
        <v>1752592</v>
      </c>
      <c r="G6647" s="6" t="s">
        <v>10524</v>
      </c>
      <c r="H6647" s="7">
        <v>188404</v>
      </c>
      <c r="I6647" s="143"/>
      <c r="J6647" s="144"/>
      <c r="K6647" s="145"/>
      <c r="L6647" t="str">
        <f t="shared" si="365"/>
        <v>42727</v>
      </c>
      <c r="M6647">
        <f t="shared" si="366"/>
        <v>42727</v>
      </c>
      <c r="N6647" s="37">
        <f t="shared" ref="N6647:N6710" si="367">+F6647</f>
        <v>1752592</v>
      </c>
    </row>
    <row r="6648" spans="1:14" ht="25.05" x14ac:dyDescent="0.3">
      <c r="A6648" s="3">
        <v>8</v>
      </c>
      <c r="B6648" s="135"/>
      <c r="C6648" s="4" t="s">
        <v>10920</v>
      </c>
      <c r="D6648" s="5">
        <v>45138</v>
      </c>
      <c r="E6648" s="6" t="s">
        <v>1787</v>
      </c>
      <c r="F6648" s="7">
        <v>1335020</v>
      </c>
      <c r="G6648" s="6" t="s">
        <v>10524</v>
      </c>
      <c r="H6648" s="7">
        <v>143515</v>
      </c>
      <c r="I6648" s="137"/>
      <c r="J6648" s="140"/>
      <c r="K6648" s="141"/>
      <c r="L6648" t="str">
        <f t="shared" si="365"/>
        <v>45335</v>
      </c>
      <c r="M6648">
        <f t="shared" si="366"/>
        <v>45335</v>
      </c>
      <c r="N6648" s="37">
        <f t="shared" si="367"/>
        <v>1335020</v>
      </c>
    </row>
    <row r="6649" spans="1:14" x14ac:dyDescent="0.3">
      <c r="A6649" s="3">
        <v>8</v>
      </c>
      <c r="B6649" s="134" t="s">
        <v>10921</v>
      </c>
      <c r="C6649" s="4" t="s">
        <v>10922</v>
      </c>
      <c r="D6649" s="5">
        <v>45112</v>
      </c>
      <c r="E6649" s="6" t="s">
        <v>1368</v>
      </c>
      <c r="F6649" s="7">
        <v>2998620</v>
      </c>
      <c r="G6649" s="6" t="s">
        <v>10524</v>
      </c>
      <c r="H6649" s="7">
        <v>322352</v>
      </c>
      <c r="I6649" s="136">
        <v>14657757</v>
      </c>
      <c r="J6649" s="138" t="s">
        <v>664</v>
      </c>
      <c r="K6649" s="139"/>
      <c r="L6649" t="str">
        <f t="shared" si="365"/>
        <v>39476</v>
      </c>
      <c r="M6649">
        <f t="shared" si="366"/>
        <v>39476</v>
      </c>
      <c r="N6649" s="37">
        <f t="shared" si="367"/>
        <v>2998620</v>
      </c>
    </row>
    <row r="6650" spans="1:14" ht="25.05" x14ac:dyDescent="0.3">
      <c r="A6650" s="3">
        <v>8</v>
      </c>
      <c r="B6650" s="142"/>
      <c r="C6650" s="4" t="s">
        <v>10923</v>
      </c>
      <c r="D6650" s="5">
        <v>45120</v>
      </c>
      <c r="E6650" s="6" t="s">
        <v>1787</v>
      </c>
      <c r="F6650" s="7">
        <v>1189582</v>
      </c>
      <c r="G6650" s="6" t="s">
        <v>10524</v>
      </c>
      <c r="H6650" s="7">
        <v>127880</v>
      </c>
      <c r="I6650" s="143"/>
      <c r="J6650" s="144"/>
      <c r="K6650" s="145"/>
      <c r="L6650" t="str">
        <f t="shared" si="365"/>
        <v>41826</v>
      </c>
      <c r="M6650">
        <f t="shared" si="366"/>
        <v>41826</v>
      </c>
      <c r="N6650" s="37">
        <f t="shared" si="367"/>
        <v>1189582</v>
      </c>
    </row>
    <row r="6651" spans="1:14" x14ac:dyDescent="0.3">
      <c r="A6651" s="3">
        <v>8</v>
      </c>
      <c r="B6651" s="142"/>
      <c r="C6651" s="4" t="s">
        <v>10924</v>
      </c>
      <c r="D6651" s="5">
        <v>45118</v>
      </c>
      <c r="E6651" s="6" t="s">
        <v>1368</v>
      </c>
      <c r="F6651" s="7">
        <v>2232360</v>
      </c>
      <c r="G6651" s="6" t="s">
        <v>10524</v>
      </c>
      <c r="H6651" s="7">
        <v>239979</v>
      </c>
      <c r="I6651" s="143"/>
      <c r="J6651" s="144"/>
      <c r="K6651" s="145"/>
      <c r="L6651" t="str">
        <f t="shared" si="365"/>
        <v>40965</v>
      </c>
      <c r="M6651">
        <f t="shared" si="366"/>
        <v>40965</v>
      </c>
      <c r="N6651" s="37">
        <f t="shared" si="367"/>
        <v>2232360</v>
      </c>
    </row>
    <row r="6652" spans="1:14" x14ac:dyDescent="0.3">
      <c r="A6652" s="3">
        <v>8</v>
      </c>
      <c r="B6652" s="142"/>
      <c r="C6652" s="4" t="s">
        <v>10925</v>
      </c>
      <c r="D6652" s="5">
        <v>45131</v>
      </c>
      <c r="E6652" s="6" t="s">
        <v>1368</v>
      </c>
      <c r="F6652" s="7">
        <v>3012017</v>
      </c>
      <c r="G6652" s="6" t="s">
        <v>10524</v>
      </c>
      <c r="H6652" s="7">
        <v>323792</v>
      </c>
      <c r="I6652" s="143"/>
      <c r="J6652" s="144"/>
      <c r="K6652" s="145"/>
      <c r="L6652" t="str">
        <f t="shared" si="365"/>
        <v>43827</v>
      </c>
      <c r="M6652">
        <f t="shared" si="366"/>
        <v>43827</v>
      </c>
      <c r="N6652" s="37">
        <f t="shared" si="367"/>
        <v>3012017</v>
      </c>
    </row>
    <row r="6653" spans="1:14" x14ac:dyDescent="0.3">
      <c r="A6653" s="3">
        <v>8</v>
      </c>
      <c r="B6653" s="142"/>
      <c r="C6653" s="4" t="s">
        <v>10926</v>
      </c>
      <c r="D6653" s="5">
        <v>45136</v>
      </c>
      <c r="E6653" s="6" t="s">
        <v>1368</v>
      </c>
      <c r="F6653" s="7">
        <v>2070122</v>
      </c>
      <c r="G6653" s="6" t="s">
        <v>10524</v>
      </c>
      <c r="H6653" s="7">
        <v>222538</v>
      </c>
      <c r="I6653" s="143"/>
      <c r="J6653" s="144"/>
      <c r="K6653" s="145"/>
      <c r="L6653" t="str">
        <f t="shared" si="365"/>
        <v>45264</v>
      </c>
      <c r="M6653">
        <f t="shared" si="366"/>
        <v>45264</v>
      </c>
      <c r="N6653" s="37">
        <f t="shared" si="367"/>
        <v>2070122</v>
      </c>
    </row>
    <row r="6654" spans="1:14" x14ac:dyDescent="0.3">
      <c r="A6654" s="3">
        <v>8</v>
      </c>
      <c r="B6654" s="135"/>
      <c r="C6654" s="4" t="s">
        <v>10927</v>
      </c>
      <c r="D6654" s="5">
        <v>45125</v>
      </c>
      <c r="E6654" s="6" t="s">
        <v>1368</v>
      </c>
      <c r="F6654" s="7">
        <v>4920556</v>
      </c>
      <c r="G6654" s="6" t="s">
        <v>10524</v>
      </c>
      <c r="H6654" s="7">
        <v>528960</v>
      </c>
      <c r="I6654" s="137"/>
      <c r="J6654" s="140"/>
      <c r="K6654" s="141"/>
      <c r="L6654" t="str">
        <f t="shared" si="365"/>
        <v>42312</v>
      </c>
      <c r="M6654">
        <f t="shared" si="366"/>
        <v>42312</v>
      </c>
      <c r="N6654" s="37">
        <f t="shared" si="367"/>
        <v>4920556</v>
      </c>
    </row>
    <row r="6655" spans="1:14" ht="25.05" x14ac:dyDescent="0.3">
      <c r="A6655" s="3">
        <v>8</v>
      </c>
      <c r="B6655" s="134" t="s">
        <v>10928</v>
      </c>
      <c r="C6655" s="4" t="s">
        <v>10929</v>
      </c>
      <c r="D6655" s="5">
        <v>45136</v>
      </c>
      <c r="E6655" s="6" t="s">
        <v>1787</v>
      </c>
      <c r="F6655" s="7">
        <v>2078968</v>
      </c>
      <c r="G6655" s="6" t="s">
        <v>10524</v>
      </c>
      <c r="H6655" s="7">
        <v>223489</v>
      </c>
      <c r="I6655" s="136">
        <v>6674246</v>
      </c>
      <c r="J6655" s="138" t="s">
        <v>673</v>
      </c>
      <c r="K6655" s="139"/>
      <c r="L6655" t="str">
        <f t="shared" si="365"/>
        <v>45252</v>
      </c>
      <c r="M6655">
        <f t="shared" si="366"/>
        <v>45252</v>
      </c>
      <c r="N6655" s="37">
        <f t="shared" si="367"/>
        <v>2078968</v>
      </c>
    </row>
    <row r="6656" spans="1:14" x14ac:dyDescent="0.3">
      <c r="A6656" s="3">
        <v>8</v>
      </c>
      <c r="B6656" s="142"/>
      <c r="C6656" s="4" t="s">
        <v>10930</v>
      </c>
      <c r="D6656" s="5">
        <v>45113</v>
      </c>
      <c r="E6656" s="6" t="s">
        <v>1365</v>
      </c>
      <c r="F6656" s="7">
        <v>959537</v>
      </c>
      <c r="G6656" s="6" t="s">
        <v>10524</v>
      </c>
      <c r="H6656" s="7">
        <v>103150</v>
      </c>
      <c r="I6656" s="143"/>
      <c r="J6656" s="144"/>
      <c r="K6656" s="145"/>
      <c r="L6656" t="str">
        <f t="shared" si="365"/>
        <v>40455</v>
      </c>
      <c r="M6656">
        <f t="shared" si="366"/>
        <v>40455</v>
      </c>
      <c r="N6656" s="37">
        <f t="shared" si="367"/>
        <v>959537</v>
      </c>
    </row>
    <row r="6657" spans="1:14" x14ac:dyDescent="0.3">
      <c r="A6657" s="3">
        <v>8</v>
      </c>
      <c r="B6657" s="142"/>
      <c r="C6657" s="4" t="s">
        <v>10931</v>
      </c>
      <c r="D6657" s="5">
        <v>45131</v>
      </c>
      <c r="E6657" s="6" t="s">
        <v>1365</v>
      </c>
      <c r="F6657" s="7">
        <v>940453</v>
      </c>
      <c r="G6657" s="6" t="s">
        <v>10524</v>
      </c>
      <c r="H6657" s="7">
        <v>101099</v>
      </c>
      <c r="I6657" s="143"/>
      <c r="J6657" s="144"/>
      <c r="K6657" s="145"/>
      <c r="L6657" t="str">
        <f t="shared" si="365"/>
        <v>43862</v>
      </c>
      <c r="M6657">
        <f t="shared" si="366"/>
        <v>43862</v>
      </c>
      <c r="N6657" s="37">
        <f t="shared" si="367"/>
        <v>940453</v>
      </c>
    </row>
    <row r="6658" spans="1:14" x14ac:dyDescent="0.3">
      <c r="A6658" s="3">
        <v>8</v>
      </c>
      <c r="B6658" s="135"/>
      <c r="C6658" s="4" t="s">
        <v>10932</v>
      </c>
      <c r="D6658" s="5">
        <v>45119</v>
      </c>
      <c r="E6658" s="6" t="s">
        <v>1368</v>
      </c>
      <c r="F6658" s="7">
        <v>3499189</v>
      </c>
      <c r="G6658" s="6" t="s">
        <v>10524</v>
      </c>
      <c r="H6658" s="7">
        <v>376163</v>
      </c>
      <c r="I6658" s="137"/>
      <c r="J6658" s="140"/>
      <c r="K6658" s="141"/>
      <c r="L6658" t="str">
        <f t="shared" si="365"/>
        <v>41086</v>
      </c>
      <c r="M6658">
        <f t="shared" si="366"/>
        <v>41086</v>
      </c>
      <c r="N6658" s="37">
        <f t="shared" si="367"/>
        <v>3499189</v>
      </c>
    </row>
    <row r="6659" spans="1:14" ht="25.05" x14ac:dyDescent="0.3">
      <c r="A6659" s="3">
        <v>8</v>
      </c>
      <c r="B6659" s="134" t="s">
        <v>10933</v>
      </c>
      <c r="C6659" s="4" t="s">
        <v>10934</v>
      </c>
      <c r="D6659" s="5">
        <v>45118</v>
      </c>
      <c r="E6659" s="6" t="s">
        <v>1787</v>
      </c>
      <c r="F6659" s="7">
        <v>3341552</v>
      </c>
      <c r="G6659" s="6" t="s">
        <v>10524</v>
      </c>
      <c r="H6659" s="7">
        <v>359217</v>
      </c>
      <c r="I6659" s="136">
        <v>5836057</v>
      </c>
      <c r="J6659" s="138" t="s">
        <v>684</v>
      </c>
      <c r="K6659" s="139"/>
      <c r="L6659" t="str">
        <f t="shared" si="365"/>
        <v>40978</v>
      </c>
      <c r="M6659">
        <f t="shared" si="366"/>
        <v>40978</v>
      </c>
      <c r="N6659" s="37">
        <f t="shared" si="367"/>
        <v>3341552</v>
      </c>
    </row>
    <row r="6660" spans="1:14" x14ac:dyDescent="0.3">
      <c r="A6660" s="3">
        <v>8</v>
      </c>
      <c r="B6660" s="135"/>
      <c r="C6660" s="4" t="s">
        <v>10935</v>
      </c>
      <c r="D6660" s="5">
        <v>45132</v>
      </c>
      <c r="E6660" s="6" t="s">
        <v>1368</v>
      </c>
      <c r="F6660" s="7">
        <v>3197448</v>
      </c>
      <c r="G6660" s="6" t="s">
        <v>10524</v>
      </c>
      <c r="H6660" s="7">
        <v>343726</v>
      </c>
      <c r="I6660" s="137"/>
      <c r="J6660" s="140"/>
      <c r="K6660" s="141"/>
      <c r="L6660" t="str">
        <f t="shared" si="365"/>
        <v>43927</v>
      </c>
      <c r="M6660">
        <f t="shared" si="366"/>
        <v>43927</v>
      </c>
      <c r="N6660" s="37">
        <f t="shared" si="367"/>
        <v>3197448</v>
      </c>
    </row>
    <row r="6661" spans="1:14" x14ac:dyDescent="0.3">
      <c r="A6661" s="3">
        <v>8</v>
      </c>
      <c r="B6661" s="134" t="s">
        <v>10936</v>
      </c>
      <c r="C6661" s="4" t="s">
        <v>10937</v>
      </c>
      <c r="D6661" s="5">
        <v>45132</v>
      </c>
      <c r="E6661" s="6" t="s">
        <v>1368</v>
      </c>
      <c r="F6661" s="7">
        <v>2856233</v>
      </c>
      <c r="G6661" s="6" t="s">
        <v>10524</v>
      </c>
      <c r="H6661" s="7">
        <v>307045</v>
      </c>
      <c r="I6661" s="136">
        <v>9446972</v>
      </c>
      <c r="J6661" s="138" t="s">
        <v>693</v>
      </c>
      <c r="K6661" s="139"/>
      <c r="L6661" t="str">
        <f t="shared" si="365"/>
        <v>43935</v>
      </c>
      <c r="M6661">
        <f t="shared" si="366"/>
        <v>43935</v>
      </c>
      <c r="N6661" s="37">
        <f t="shared" si="367"/>
        <v>2856233</v>
      </c>
    </row>
    <row r="6662" spans="1:14" x14ac:dyDescent="0.3">
      <c r="A6662" s="3">
        <v>8</v>
      </c>
      <c r="B6662" s="142"/>
      <c r="C6662" s="4" t="s">
        <v>10938</v>
      </c>
      <c r="D6662" s="5">
        <v>45125</v>
      </c>
      <c r="E6662" s="6" t="s">
        <v>1368</v>
      </c>
      <c r="F6662" s="7">
        <v>2395548</v>
      </c>
      <c r="G6662" s="6" t="s">
        <v>10524</v>
      </c>
      <c r="H6662" s="7">
        <v>257521</v>
      </c>
      <c r="I6662" s="143"/>
      <c r="J6662" s="144"/>
      <c r="K6662" s="145"/>
      <c r="L6662" t="str">
        <f t="shared" si="365"/>
        <v>42324</v>
      </c>
      <c r="M6662">
        <f t="shared" si="366"/>
        <v>42324</v>
      </c>
      <c r="N6662" s="37">
        <f t="shared" si="367"/>
        <v>2395548</v>
      </c>
    </row>
    <row r="6663" spans="1:14" x14ac:dyDescent="0.3">
      <c r="A6663" s="3">
        <v>8</v>
      </c>
      <c r="B6663" s="142"/>
      <c r="C6663" s="4" t="s">
        <v>10939</v>
      </c>
      <c r="D6663" s="5">
        <v>45111</v>
      </c>
      <c r="E6663" s="6" t="s">
        <v>1368</v>
      </c>
      <c r="F6663" s="7">
        <v>2937514</v>
      </c>
      <c r="G6663" s="6" t="s">
        <v>10524</v>
      </c>
      <c r="H6663" s="7">
        <v>315783</v>
      </c>
      <c r="I6663" s="143"/>
      <c r="J6663" s="144"/>
      <c r="K6663" s="145"/>
      <c r="L6663" t="str">
        <f t="shared" ref="L6663:L6726" si="368">+RIGHT(C6663,5)</f>
        <v>39388</v>
      </c>
      <c r="M6663">
        <f t="shared" ref="M6663:M6726" si="369">+L6663*1</f>
        <v>39388</v>
      </c>
      <c r="N6663" s="37">
        <f t="shared" si="367"/>
        <v>2937514</v>
      </c>
    </row>
    <row r="6664" spans="1:14" x14ac:dyDescent="0.3">
      <c r="A6664" s="3">
        <v>8</v>
      </c>
      <c r="B6664" s="135"/>
      <c r="C6664" s="4" t="s">
        <v>10940</v>
      </c>
      <c r="D6664" s="5">
        <v>45118</v>
      </c>
      <c r="E6664" s="6" t="s">
        <v>1368</v>
      </c>
      <c r="F6664" s="7">
        <v>2395548</v>
      </c>
      <c r="G6664" s="6" t="s">
        <v>10524</v>
      </c>
      <c r="H6664" s="7">
        <v>257521</v>
      </c>
      <c r="I6664" s="137"/>
      <c r="J6664" s="140"/>
      <c r="K6664" s="141"/>
      <c r="L6664" t="str">
        <f t="shared" si="368"/>
        <v>40983</v>
      </c>
      <c r="M6664">
        <f t="shared" si="369"/>
        <v>40983</v>
      </c>
      <c r="N6664" s="37">
        <f t="shared" si="367"/>
        <v>2395548</v>
      </c>
    </row>
    <row r="6665" spans="1:14" x14ac:dyDescent="0.3">
      <c r="A6665" s="3">
        <v>8</v>
      </c>
      <c r="B6665" s="134" t="s">
        <v>10941</v>
      </c>
      <c r="C6665" s="4" t="s">
        <v>10942</v>
      </c>
      <c r="D6665" s="5">
        <v>45133</v>
      </c>
      <c r="E6665" s="6" t="s">
        <v>1365</v>
      </c>
      <c r="F6665" s="7">
        <v>525777</v>
      </c>
      <c r="G6665" s="6" t="s">
        <v>10524</v>
      </c>
      <c r="H6665" s="7">
        <v>56521</v>
      </c>
      <c r="I6665" s="136">
        <v>1463690</v>
      </c>
      <c r="J6665" s="138" t="s">
        <v>698</v>
      </c>
      <c r="K6665" s="139"/>
      <c r="L6665" t="str">
        <f t="shared" si="368"/>
        <v>44071</v>
      </c>
      <c r="M6665">
        <f t="shared" si="369"/>
        <v>44071</v>
      </c>
      <c r="N6665" s="37">
        <f t="shared" si="367"/>
        <v>525777</v>
      </c>
    </row>
    <row r="6666" spans="1:14" x14ac:dyDescent="0.3">
      <c r="A6666" s="3">
        <v>8</v>
      </c>
      <c r="B6666" s="142"/>
      <c r="C6666" s="4" t="s">
        <v>10943</v>
      </c>
      <c r="D6666" s="5">
        <v>45126</v>
      </c>
      <c r="E6666" s="6" t="s">
        <v>1368</v>
      </c>
      <c r="F6666" s="7">
        <v>717685</v>
      </c>
      <c r="G6666" s="6" t="s">
        <v>10524</v>
      </c>
      <c r="H6666" s="7">
        <v>77151</v>
      </c>
      <c r="I6666" s="143"/>
      <c r="J6666" s="144"/>
      <c r="K6666" s="145"/>
      <c r="L6666" t="str">
        <f t="shared" si="368"/>
        <v>42481</v>
      </c>
      <c r="M6666">
        <f t="shared" si="369"/>
        <v>42481</v>
      </c>
      <c r="N6666" s="37">
        <f t="shared" si="367"/>
        <v>717685</v>
      </c>
    </row>
    <row r="6667" spans="1:14" ht="25.05" x14ac:dyDescent="0.3">
      <c r="A6667" s="3">
        <v>8</v>
      </c>
      <c r="B6667" s="135"/>
      <c r="C6667" s="4" t="s">
        <v>10944</v>
      </c>
      <c r="D6667" s="5">
        <v>45112</v>
      </c>
      <c r="E6667" s="6" t="s">
        <v>1787</v>
      </c>
      <c r="F6667" s="7">
        <v>396527</v>
      </c>
      <c r="G6667" s="6" t="s">
        <v>10524</v>
      </c>
      <c r="H6667" s="7">
        <v>42627</v>
      </c>
      <c r="I6667" s="137"/>
      <c r="J6667" s="140"/>
      <c r="K6667" s="141"/>
      <c r="L6667" t="str">
        <f t="shared" si="368"/>
        <v>39585</v>
      </c>
      <c r="M6667">
        <f t="shared" si="369"/>
        <v>39585</v>
      </c>
      <c r="N6667" s="37">
        <f t="shared" si="367"/>
        <v>396527</v>
      </c>
    </row>
    <row r="6668" spans="1:14" x14ac:dyDescent="0.3">
      <c r="A6668" s="3">
        <v>8</v>
      </c>
      <c r="B6668" s="134" t="s">
        <v>10945</v>
      </c>
      <c r="C6668" s="4" t="s">
        <v>10946</v>
      </c>
      <c r="D6668" s="5">
        <v>45126</v>
      </c>
      <c r="E6668" s="6" t="s">
        <v>1368</v>
      </c>
      <c r="F6668" s="7">
        <v>876296</v>
      </c>
      <c r="G6668" s="6" t="s">
        <v>10524</v>
      </c>
      <c r="H6668" s="7">
        <v>94202</v>
      </c>
      <c r="I6668" s="136">
        <v>1564188</v>
      </c>
      <c r="J6668" s="138" t="s">
        <v>702</v>
      </c>
      <c r="K6668" s="139"/>
      <c r="L6668" t="str">
        <f t="shared" si="368"/>
        <v>42486</v>
      </c>
      <c r="M6668">
        <f t="shared" si="369"/>
        <v>42486</v>
      </c>
      <c r="N6668" s="37">
        <f t="shared" si="367"/>
        <v>876296</v>
      </c>
    </row>
    <row r="6669" spans="1:14" x14ac:dyDescent="0.3">
      <c r="A6669" s="3">
        <v>8</v>
      </c>
      <c r="B6669" s="135"/>
      <c r="C6669" s="4" t="s">
        <v>10947</v>
      </c>
      <c r="D6669" s="5">
        <v>45108</v>
      </c>
      <c r="E6669" s="6" t="s">
        <v>1368</v>
      </c>
      <c r="F6669" s="7">
        <v>876296</v>
      </c>
      <c r="G6669" s="6" t="s">
        <v>10524</v>
      </c>
      <c r="H6669" s="7">
        <v>94202</v>
      </c>
      <c r="I6669" s="137"/>
      <c r="J6669" s="140"/>
      <c r="K6669" s="141"/>
      <c r="L6669" t="str">
        <f t="shared" si="368"/>
        <v>39265</v>
      </c>
      <c r="M6669">
        <f t="shared" si="369"/>
        <v>39265</v>
      </c>
      <c r="N6669" s="37">
        <f t="shared" si="367"/>
        <v>876296</v>
      </c>
    </row>
    <row r="6670" spans="1:14" x14ac:dyDescent="0.3">
      <c r="A6670" s="3">
        <v>8</v>
      </c>
      <c r="B6670" s="134" t="s">
        <v>10948</v>
      </c>
      <c r="C6670" s="4" t="s">
        <v>10949</v>
      </c>
      <c r="D6670" s="5">
        <v>45129</v>
      </c>
      <c r="E6670" s="6" t="s">
        <v>1368</v>
      </c>
      <c r="F6670" s="7">
        <v>940453</v>
      </c>
      <c r="G6670" s="6" t="s">
        <v>10524</v>
      </c>
      <c r="H6670" s="7">
        <v>101099</v>
      </c>
      <c r="I6670" s="136">
        <v>3856438</v>
      </c>
      <c r="J6670" s="138" t="s">
        <v>708</v>
      </c>
      <c r="K6670" s="139"/>
      <c r="L6670" t="str">
        <f t="shared" si="368"/>
        <v>43764</v>
      </c>
      <c r="M6670">
        <f t="shared" si="369"/>
        <v>43764</v>
      </c>
      <c r="N6670" s="37">
        <f t="shared" si="367"/>
        <v>940453</v>
      </c>
    </row>
    <row r="6671" spans="1:14" x14ac:dyDescent="0.3">
      <c r="A6671" s="3">
        <v>8</v>
      </c>
      <c r="B6671" s="135"/>
      <c r="C6671" s="4" t="s">
        <v>10950</v>
      </c>
      <c r="D6671" s="5">
        <v>45114</v>
      </c>
      <c r="E6671" s="6" t="s">
        <v>1368</v>
      </c>
      <c r="F6671" s="7">
        <v>3380486</v>
      </c>
      <c r="G6671" s="6" t="s">
        <v>10524</v>
      </c>
      <c r="H6671" s="7">
        <v>363402</v>
      </c>
      <c r="I6671" s="137"/>
      <c r="J6671" s="140"/>
      <c r="K6671" s="141"/>
      <c r="L6671" t="str">
        <f t="shared" si="368"/>
        <v>40660</v>
      </c>
      <c r="M6671">
        <f t="shared" si="369"/>
        <v>40660</v>
      </c>
      <c r="N6671" s="37">
        <f t="shared" si="367"/>
        <v>3380486</v>
      </c>
    </row>
    <row r="6672" spans="1:14" x14ac:dyDescent="0.3">
      <c r="A6672" s="3">
        <v>8</v>
      </c>
      <c r="B6672" s="134" t="s">
        <v>10951</v>
      </c>
      <c r="C6672" s="4" t="s">
        <v>10952</v>
      </c>
      <c r="D6672" s="5">
        <v>45111</v>
      </c>
      <c r="E6672" s="6" t="s">
        <v>1368</v>
      </c>
      <c r="F6672" s="7">
        <v>2294557</v>
      </c>
      <c r="G6672" s="6" t="s">
        <v>10524</v>
      </c>
      <c r="H6672" s="7">
        <v>246665</v>
      </c>
      <c r="I6672" s="136">
        <v>7135597</v>
      </c>
      <c r="J6672" s="138" t="s">
        <v>712</v>
      </c>
      <c r="K6672" s="139"/>
      <c r="L6672" t="str">
        <f t="shared" si="368"/>
        <v>39463</v>
      </c>
      <c r="M6672">
        <f t="shared" si="369"/>
        <v>39463</v>
      </c>
      <c r="N6672" s="37">
        <f t="shared" si="367"/>
        <v>2294557</v>
      </c>
    </row>
    <row r="6673" spans="1:14" x14ac:dyDescent="0.3">
      <c r="A6673" s="3">
        <v>8</v>
      </c>
      <c r="B6673" s="142"/>
      <c r="C6673" s="4" t="s">
        <v>10953</v>
      </c>
      <c r="D6673" s="5">
        <v>45125</v>
      </c>
      <c r="E6673" s="6" t="s">
        <v>1368</v>
      </c>
      <c r="F6673" s="7">
        <v>2527697</v>
      </c>
      <c r="G6673" s="6" t="s">
        <v>10524</v>
      </c>
      <c r="H6673" s="7">
        <v>271728</v>
      </c>
      <c r="I6673" s="143"/>
      <c r="J6673" s="144"/>
      <c r="K6673" s="145"/>
      <c r="L6673" t="str">
        <f t="shared" si="368"/>
        <v>42378</v>
      </c>
      <c r="M6673">
        <f t="shared" si="369"/>
        <v>42378</v>
      </c>
      <c r="N6673" s="37">
        <f t="shared" si="367"/>
        <v>2527697</v>
      </c>
    </row>
    <row r="6674" spans="1:14" x14ac:dyDescent="0.3">
      <c r="A6674" s="3">
        <v>8</v>
      </c>
      <c r="B6674" s="142"/>
      <c r="C6674" s="4" t="s">
        <v>10954</v>
      </c>
      <c r="D6674" s="5">
        <v>45132</v>
      </c>
      <c r="E6674" s="6" t="s">
        <v>1368</v>
      </c>
      <c r="F6674" s="7">
        <v>959537</v>
      </c>
      <c r="G6674" s="6" t="s">
        <v>10524</v>
      </c>
      <c r="H6674" s="7">
        <v>103150</v>
      </c>
      <c r="I6674" s="143"/>
      <c r="J6674" s="144"/>
      <c r="K6674" s="145"/>
      <c r="L6674" t="str">
        <f t="shared" si="368"/>
        <v>43984</v>
      </c>
      <c r="M6674">
        <f t="shared" si="369"/>
        <v>43984</v>
      </c>
      <c r="N6674" s="37">
        <f t="shared" si="367"/>
        <v>959537</v>
      </c>
    </row>
    <row r="6675" spans="1:14" x14ac:dyDescent="0.3">
      <c r="A6675" s="3">
        <v>8</v>
      </c>
      <c r="B6675" s="135"/>
      <c r="C6675" s="4" t="s">
        <v>10955</v>
      </c>
      <c r="D6675" s="5">
        <v>45118</v>
      </c>
      <c r="E6675" s="6" t="s">
        <v>1368</v>
      </c>
      <c r="F6675" s="7">
        <v>2213276</v>
      </c>
      <c r="G6675" s="6" t="s">
        <v>10524</v>
      </c>
      <c r="H6675" s="7">
        <v>237927</v>
      </c>
      <c r="I6675" s="137"/>
      <c r="J6675" s="140"/>
      <c r="K6675" s="141"/>
      <c r="L6675" t="str">
        <f t="shared" si="368"/>
        <v>41036</v>
      </c>
      <c r="M6675">
        <f t="shared" si="369"/>
        <v>41036</v>
      </c>
      <c r="N6675" s="37">
        <f t="shared" si="367"/>
        <v>2213276</v>
      </c>
    </row>
    <row r="6676" spans="1:14" x14ac:dyDescent="0.3">
      <c r="A6676" s="3">
        <v>8</v>
      </c>
      <c r="B6676" s="134" t="s">
        <v>10956</v>
      </c>
      <c r="C6676" s="4" t="s">
        <v>10957</v>
      </c>
      <c r="D6676" s="5">
        <v>45120</v>
      </c>
      <c r="E6676" s="6" t="s">
        <v>1365</v>
      </c>
      <c r="F6676" s="7">
        <v>1816749</v>
      </c>
      <c r="G6676" s="6" t="s">
        <v>10524</v>
      </c>
      <c r="H6676" s="7">
        <v>195300</v>
      </c>
      <c r="I6676" s="136">
        <v>8645794</v>
      </c>
      <c r="J6676" s="138" t="s">
        <v>717</v>
      </c>
      <c r="K6676" s="139"/>
      <c r="L6676" t="str">
        <f t="shared" si="368"/>
        <v>41839</v>
      </c>
      <c r="M6676">
        <f t="shared" si="369"/>
        <v>41839</v>
      </c>
      <c r="N6676" s="37">
        <f t="shared" si="367"/>
        <v>1816749</v>
      </c>
    </row>
    <row r="6677" spans="1:14" x14ac:dyDescent="0.3">
      <c r="A6677" s="3">
        <v>8</v>
      </c>
      <c r="B6677" s="142"/>
      <c r="C6677" s="4" t="s">
        <v>10958</v>
      </c>
      <c r="D6677" s="5">
        <v>45120</v>
      </c>
      <c r="E6677" s="6" t="s">
        <v>1365</v>
      </c>
      <c r="F6677" s="7">
        <v>1085768</v>
      </c>
      <c r="G6677" s="6" t="s">
        <v>10524</v>
      </c>
      <c r="H6677" s="7">
        <v>116720</v>
      </c>
      <c r="I6677" s="143"/>
      <c r="J6677" s="144"/>
      <c r="K6677" s="145"/>
      <c r="L6677" t="str">
        <f t="shared" si="368"/>
        <v>41840</v>
      </c>
      <c r="M6677">
        <f t="shared" si="369"/>
        <v>41840</v>
      </c>
      <c r="N6677" s="37">
        <f t="shared" si="367"/>
        <v>1085768</v>
      </c>
    </row>
    <row r="6678" spans="1:14" x14ac:dyDescent="0.3">
      <c r="A6678" s="3">
        <v>8</v>
      </c>
      <c r="B6678" s="142"/>
      <c r="C6678" s="4" t="s">
        <v>10959</v>
      </c>
      <c r="D6678" s="5">
        <v>45133</v>
      </c>
      <c r="E6678" s="6" t="s">
        <v>1365</v>
      </c>
      <c r="F6678" s="7">
        <v>1215402</v>
      </c>
      <c r="G6678" s="6" t="s">
        <v>10524</v>
      </c>
      <c r="H6678" s="7">
        <v>130656</v>
      </c>
      <c r="I6678" s="143"/>
      <c r="J6678" s="144"/>
      <c r="K6678" s="145"/>
      <c r="L6678" t="str">
        <f t="shared" si="368"/>
        <v>44035</v>
      </c>
      <c r="M6678">
        <f t="shared" si="369"/>
        <v>44035</v>
      </c>
      <c r="N6678" s="37">
        <f t="shared" si="367"/>
        <v>1215402</v>
      </c>
    </row>
    <row r="6679" spans="1:14" x14ac:dyDescent="0.3">
      <c r="A6679" s="3">
        <v>8</v>
      </c>
      <c r="B6679" s="142"/>
      <c r="C6679" s="4" t="s">
        <v>10960</v>
      </c>
      <c r="D6679" s="5">
        <v>45126</v>
      </c>
      <c r="E6679" s="6" t="s">
        <v>10961</v>
      </c>
      <c r="F6679" s="7">
        <v>1085768</v>
      </c>
      <c r="G6679" s="6" t="s">
        <v>10524</v>
      </c>
      <c r="H6679" s="7">
        <v>116720</v>
      </c>
      <c r="I6679" s="143"/>
      <c r="J6679" s="144"/>
      <c r="K6679" s="145"/>
      <c r="L6679" t="str">
        <f t="shared" si="368"/>
        <v>42468</v>
      </c>
      <c r="M6679">
        <f t="shared" si="369"/>
        <v>42468</v>
      </c>
      <c r="N6679" s="37">
        <f t="shared" si="367"/>
        <v>1085768</v>
      </c>
    </row>
    <row r="6680" spans="1:14" x14ac:dyDescent="0.3">
      <c r="A6680" s="3">
        <v>8</v>
      </c>
      <c r="B6680" s="142"/>
      <c r="C6680" s="4" t="s">
        <v>10962</v>
      </c>
      <c r="D6680" s="5">
        <v>45126</v>
      </c>
      <c r="E6680" s="6" t="s">
        <v>1365</v>
      </c>
      <c r="F6680" s="7">
        <v>2959686</v>
      </c>
      <c r="G6680" s="6" t="s">
        <v>10524</v>
      </c>
      <c r="H6680" s="7">
        <v>318166</v>
      </c>
      <c r="I6680" s="143"/>
      <c r="J6680" s="144"/>
      <c r="K6680" s="145"/>
      <c r="L6680" t="str">
        <f t="shared" si="368"/>
        <v>42464</v>
      </c>
      <c r="M6680">
        <f t="shared" si="369"/>
        <v>42464</v>
      </c>
      <c r="N6680" s="37">
        <f t="shared" si="367"/>
        <v>2959686</v>
      </c>
    </row>
    <row r="6681" spans="1:14" x14ac:dyDescent="0.3">
      <c r="A6681" s="3">
        <v>8</v>
      </c>
      <c r="B6681" s="135"/>
      <c r="C6681" s="4" t="s">
        <v>10963</v>
      </c>
      <c r="D6681" s="5">
        <v>45133</v>
      </c>
      <c r="E6681" s="6" t="s">
        <v>1862</v>
      </c>
      <c r="F6681" s="7">
        <v>1523791</v>
      </c>
      <c r="G6681" s="6" t="s">
        <v>10524</v>
      </c>
      <c r="H6681" s="7">
        <v>163808</v>
      </c>
      <c r="I6681" s="137"/>
      <c r="J6681" s="140"/>
      <c r="K6681" s="141"/>
      <c r="L6681" t="str">
        <f t="shared" si="368"/>
        <v>44036</v>
      </c>
      <c r="M6681">
        <f t="shared" si="369"/>
        <v>44036</v>
      </c>
      <c r="N6681" s="37">
        <f t="shared" si="367"/>
        <v>1523791</v>
      </c>
    </row>
    <row r="6682" spans="1:14" ht="37.6" x14ac:dyDescent="0.3">
      <c r="A6682" s="3">
        <v>8</v>
      </c>
      <c r="B6682" s="8" t="s">
        <v>10964</v>
      </c>
      <c r="C6682" s="4" t="s">
        <v>10965</v>
      </c>
      <c r="D6682" s="5">
        <v>45112</v>
      </c>
      <c r="E6682" s="6" t="s">
        <v>1787</v>
      </c>
      <c r="F6682" s="7">
        <v>3965274</v>
      </c>
      <c r="G6682" s="6" t="s">
        <v>10524</v>
      </c>
      <c r="H6682" s="7">
        <v>426267</v>
      </c>
      <c r="I6682" s="11">
        <v>3539007</v>
      </c>
      <c r="J6682" s="132" t="s">
        <v>1866</v>
      </c>
      <c r="K6682" s="133"/>
      <c r="L6682" t="str">
        <f t="shared" si="368"/>
        <v>39522</v>
      </c>
      <c r="M6682">
        <f t="shared" si="369"/>
        <v>39522</v>
      </c>
      <c r="N6682" s="37">
        <f t="shared" si="367"/>
        <v>3965274</v>
      </c>
    </row>
    <row r="6683" spans="1:14" ht="37.6" x14ac:dyDescent="0.3">
      <c r="A6683" s="3">
        <v>8</v>
      </c>
      <c r="B6683" s="8" t="s">
        <v>10966</v>
      </c>
      <c r="C6683" s="4" t="s">
        <v>10967</v>
      </c>
      <c r="D6683" s="5">
        <v>45117</v>
      </c>
      <c r="E6683" s="6" t="s">
        <v>4387</v>
      </c>
      <c r="F6683" s="7">
        <v>1532520</v>
      </c>
      <c r="G6683" s="6" t="s">
        <v>10524</v>
      </c>
      <c r="H6683" s="7">
        <v>164746</v>
      </c>
      <c r="I6683" s="11">
        <v>1367774</v>
      </c>
      <c r="J6683" s="132" t="s">
        <v>722</v>
      </c>
      <c r="K6683" s="133"/>
      <c r="L6683" t="str">
        <f t="shared" si="368"/>
        <v>40894</v>
      </c>
      <c r="M6683">
        <f t="shared" si="369"/>
        <v>40894</v>
      </c>
      <c r="N6683" s="37">
        <f t="shared" si="367"/>
        <v>1532520</v>
      </c>
    </row>
    <row r="6684" spans="1:14" x14ac:dyDescent="0.3">
      <c r="A6684" s="3">
        <v>8</v>
      </c>
      <c r="B6684" s="134" t="s">
        <v>10968</v>
      </c>
      <c r="C6684" s="4" t="s">
        <v>10969</v>
      </c>
      <c r="D6684" s="5">
        <v>45125</v>
      </c>
      <c r="E6684" s="6" t="s">
        <v>1368</v>
      </c>
      <c r="F6684" s="7">
        <v>7369510</v>
      </c>
      <c r="G6684" s="6" t="s">
        <v>10524</v>
      </c>
      <c r="H6684" s="7">
        <v>792222</v>
      </c>
      <c r="I6684" s="136">
        <v>10431027</v>
      </c>
      <c r="J6684" s="138" t="s">
        <v>726</v>
      </c>
      <c r="K6684" s="139"/>
      <c r="L6684" t="str">
        <f t="shared" si="368"/>
        <v>42351</v>
      </c>
      <c r="M6684">
        <f t="shared" si="369"/>
        <v>42351</v>
      </c>
      <c r="N6684" s="37">
        <f t="shared" si="367"/>
        <v>7369510</v>
      </c>
    </row>
    <row r="6685" spans="1:14" x14ac:dyDescent="0.3">
      <c r="A6685" s="3">
        <v>8</v>
      </c>
      <c r="B6685" s="142"/>
      <c r="C6685" s="4" t="s">
        <v>10970</v>
      </c>
      <c r="D6685" s="5">
        <v>45114</v>
      </c>
      <c r="E6685" s="6" t="s">
        <v>1368</v>
      </c>
      <c r="F6685" s="7">
        <v>1439305</v>
      </c>
      <c r="G6685" s="6" t="s">
        <v>10524</v>
      </c>
      <c r="H6685" s="7">
        <v>154725</v>
      </c>
      <c r="I6685" s="143"/>
      <c r="J6685" s="144"/>
      <c r="K6685" s="145"/>
      <c r="L6685" t="str">
        <f t="shared" si="368"/>
        <v>40665</v>
      </c>
      <c r="M6685">
        <f t="shared" si="369"/>
        <v>40665</v>
      </c>
      <c r="N6685" s="37">
        <f t="shared" si="367"/>
        <v>1439305</v>
      </c>
    </row>
    <row r="6686" spans="1:14" x14ac:dyDescent="0.3">
      <c r="A6686" s="3">
        <v>8</v>
      </c>
      <c r="B6686" s="135"/>
      <c r="C6686" s="4" t="s">
        <v>10971</v>
      </c>
      <c r="D6686" s="5">
        <v>45113</v>
      </c>
      <c r="E6686" s="6" t="s">
        <v>1368</v>
      </c>
      <c r="F6686" s="7">
        <v>2878610</v>
      </c>
      <c r="G6686" s="6" t="s">
        <v>10524</v>
      </c>
      <c r="H6686" s="7">
        <v>309451</v>
      </c>
      <c r="I6686" s="137"/>
      <c r="J6686" s="140"/>
      <c r="K6686" s="141"/>
      <c r="L6686" t="str">
        <f t="shared" si="368"/>
        <v>39588</v>
      </c>
      <c r="M6686">
        <f t="shared" si="369"/>
        <v>39588</v>
      </c>
      <c r="N6686" s="37">
        <f t="shared" si="367"/>
        <v>2878610</v>
      </c>
    </row>
    <row r="6687" spans="1:14" ht="37.6" x14ac:dyDescent="0.3">
      <c r="A6687" s="3">
        <v>8</v>
      </c>
      <c r="B6687" s="8" t="s">
        <v>10972</v>
      </c>
      <c r="C6687" s="4" t="s">
        <v>10973</v>
      </c>
      <c r="D6687" s="5">
        <v>45115</v>
      </c>
      <c r="E6687" s="6" t="s">
        <v>1368</v>
      </c>
      <c r="F6687" s="7">
        <v>1439305</v>
      </c>
      <c r="G6687" s="6" t="s">
        <v>10524</v>
      </c>
      <c r="H6687" s="7">
        <v>154725</v>
      </c>
      <c r="I6687" s="11">
        <v>1284580</v>
      </c>
      <c r="J6687" s="132" t="s">
        <v>735</v>
      </c>
      <c r="K6687" s="133"/>
      <c r="L6687" t="str">
        <f t="shared" si="368"/>
        <v>40862</v>
      </c>
      <c r="M6687">
        <f t="shared" si="369"/>
        <v>40862</v>
      </c>
      <c r="N6687" s="37">
        <f t="shared" si="367"/>
        <v>1439305</v>
      </c>
    </row>
    <row r="6688" spans="1:14" ht="25.05" x14ac:dyDescent="0.3">
      <c r="A6688" s="3">
        <v>8</v>
      </c>
      <c r="B6688" s="134" t="s">
        <v>10974</v>
      </c>
      <c r="C6688" s="4" t="s">
        <v>10975</v>
      </c>
      <c r="D6688" s="5">
        <v>45133</v>
      </c>
      <c r="E6688" s="6" t="s">
        <v>1787</v>
      </c>
      <c r="F6688" s="7">
        <v>5881205</v>
      </c>
      <c r="G6688" s="6" t="s">
        <v>10524</v>
      </c>
      <c r="H6688" s="7">
        <v>632230</v>
      </c>
      <c r="I6688" s="136">
        <v>14784279</v>
      </c>
      <c r="J6688" s="138" t="s">
        <v>739</v>
      </c>
      <c r="K6688" s="139"/>
      <c r="L6688" t="str">
        <f t="shared" si="368"/>
        <v>44073</v>
      </c>
      <c r="M6688">
        <f t="shared" si="369"/>
        <v>44073</v>
      </c>
      <c r="N6688" s="37">
        <f t="shared" si="367"/>
        <v>5881205</v>
      </c>
    </row>
    <row r="6689" spans="1:14" x14ac:dyDescent="0.3">
      <c r="A6689" s="3">
        <v>8</v>
      </c>
      <c r="B6689" s="142"/>
      <c r="C6689" s="4" t="s">
        <v>10976</v>
      </c>
      <c r="D6689" s="5">
        <v>45119</v>
      </c>
      <c r="E6689" s="6" t="s">
        <v>1368</v>
      </c>
      <c r="F6689" s="7">
        <v>6878909</v>
      </c>
      <c r="G6689" s="6" t="s">
        <v>10524</v>
      </c>
      <c r="H6689" s="7">
        <v>739483</v>
      </c>
      <c r="I6689" s="143"/>
      <c r="J6689" s="144"/>
      <c r="K6689" s="145"/>
      <c r="L6689" t="str">
        <f t="shared" si="368"/>
        <v>41566</v>
      </c>
      <c r="M6689">
        <f t="shared" si="369"/>
        <v>41566</v>
      </c>
      <c r="N6689" s="37">
        <f t="shared" si="367"/>
        <v>6878909</v>
      </c>
    </row>
    <row r="6690" spans="1:14" x14ac:dyDescent="0.3">
      <c r="A6690" s="3">
        <v>8</v>
      </c>
      <c r="B6690" s="135"/>
      <c r="C6690" s="4" t="s">
        <v>10977</v>
      </c>
      <c r="D6690" s="5">
        <v>45112</v>
      </c>
      <c r="E6690" s="6" t="s">
        <v>1368</v>
      </c>
      <c r="F6690" s="7">
        <v>3804905</v>
      </c>
      <c r="G6690" s="6" t="s">
        <v>10524</v>
      </c>
      <c r="H6690" s="7">
        <v>409027</v>
      </c>
      <c r="I6690" s="137"/>
      <c r="J6690" s="140"/>
      <c r="K6690" s="141"/>
      <c r="L6690" t="str">
        <f t="shared" si="368"/>
        <v>39581</v>
      </c>
      <c r="M6690">
        <f t="shared" si="369"/>
        <v>39581</v>
      </c>
      <c r="N6690" s="37">
        <f t="shared" si="367"/>
        <v>3804905</v>
      </c>
    </row>
    <row r="6691" spans="1:14" ht="25.05" x14ac:dyDescent="0.3">
      <c r="A6691" s="3">
        <v>8</v>
      </c>
      <c r="B6691" s="134" t="s">
        <v>10978</v>
      </c>
      <c r="C6691" s="4" t="s">
        <v>10979</v>
      </c>
      <c r="D6691" s="5">
        <v>45112</v>
      </c>
      <c r="E6691" s="6" t="s">
        <v>1378</v>
      </c>
      <c r="F6691" s="7">
        <v>2078968</v>
      </c>
      <c r="G6691" s="6" t="s">
        <v>10524</v>
      </c>
      <c r="H6691" s="7">
        <v>223489</v>
      </c>
      <c r="I6691" s="136">
        <v>8709435</v>
      </c>
      <c r="J6691" s="138" t="s">
        <v>749</v>
      </c>
      <c r="K6691" s="139"/>
      <c r="L6691" t="str">
        <f t="shared" si="368"/>
        <v>39580</v>
      </c>
      <c r="M6691">
        <f t="shared" si="369"/>
        <v>39580</v>
      </c>
      <c r="N6691" s="37">
        <f t="shared" si="367"/>
        <v>2078968</v>
      </c>
    </row>
    <row r="6692" spans="1:14" ht="25.05" x14ac:dyDescent="0.3">
      <c r="A6692" s="3">
        <v>8</v>
      </c>
      <c r="B6692" s="142"/>
      <c r="C6692" s="4" t="s">
        <v>10980</v>
      </c>
      <c r="D6692" s="5">
        <v>45126</v>
      </c>
      <c r="E6692" s="6" t="s">
        <v>1378</v>
      </c>
      <c r="F6692" s="7">
        <v>2078968</v>
      </c>
      <c r="G6692" s="6" t="s">
        <v>10524</v>
      </c>
      <c r="H6692" s="7">
        <v>223489</v>
      </c>
      <c r="I6692" s="143"/>
      <c r="J6692" s="144"/>
      <c r="K6692" s="145"/>
      <c r="L6692" t="str">
        <f t="shared" si="368"/>
        <v>42483</v>
      </c>
      <c r="M6692">
        <f t="shared" si="369"/>
        <v>42483</v>
      </c>
      <c r="N6692" s="37">
        <f t="shared" si="367"/>
        <v>2078968</v>
      </c>
    </row>
    <row r="6693" spans="1:14" x14ac:dyDescent="0.3">
      <c r="A6693" s="3">
        <v>8</v>
      </c>
      <c r="B6693" s="142"/>
      <c r="C6693" s="4" t="s">
        <v>10981</v>
      </c>
      <c r="D6693" s="5">
        <v>45115</v>
      </c>
      <c r="E6693" s="6" t="s">
        <v>1365</v>
      </c>
      <c r="F6693" s="7">
        <v>959537</v>
      </c>
      <c r="G6693" s="6" t="s">
        <v>10524</v>
      </c>
      <c r="H6693" s="7">
        <v>103150</v>
      </c>
      <c r="I6693" s="143"/>
      <c r="J6693" s="144"/>
      <c r="K6693" s="145"/>
      <c r="L6693" t="str">
        <f t="shared" si="368"/>
        <v>40861</v>
      </c>
      <c r="M6693">
        <f t="shared" si="369"/>
        <v>40861</v>
      </c>
      <c r="N6693" s="37">
        <f t="shared" si="367"/>
        <v>959537</v>
      </c>
    </row>
    <row r="6694" spans="1:14" x14ac:dyDescent="0.3">
      <c r="A6694" s="3">
        <v>8</v>
      </c>
      <c r="B6694" s="142"/>
      <c r="C6694" s="4" t="s">
        <v>10982</v>
      </c>
      <c r="D6694" s="5">
        <v>45108</v>
      </c>
      <c r="E6694" s="6" t="s">
        <v>1365</v>
      </c>
      <c r="F6694" s="7">
        <v>959537</v>
      </c>
      <c r="G6694" s="6" t="s">
        <v>10524</v>
      </c>
      <c r="H6694" s="7">
        <v>103150</v>
      </c>
      <c r="I6694" s="143"/>
      <c r="J6694" s="144"/>
      <c r="K6694" s="145"/>
      <c r="L6694" t="str">
        <f t="shared" si="368"/>
        <v>39262</v>
      </c>
      <c r="M6694">
        <f t="shared" si="369"/>
        <v>39262</v>
      </c>
      <c r="N6694" s="37">
        <f t="shared" si="367"/>
        <v>959537</v>
      </c>
    </row>
    <row r="6695" spans="1:14" x14ac:dyDescent="0.3">
      <c r="A6695" s="3">
        <v>8</v>
      </c>
      <c r="B6695" s="142"/>
      <c r="C6695" s="4" t="s">
        <v>10983</v>
      </c>
      <c r="D6695" s="5">
        <v>45129</v>
      </c>
      <c r="E6695" s="6" t="s">
        <v>1365</v>
      </c>
      <c r="F6695" s="7">
        <v>959537</v>
      </c>
      <c r="G6695" s="6" t="s">
        <v>10524</v>
      </c>
      <c r="H6695" s="7">
        <v>103150</v>
      </c>
      <c r="I6695" s="143"/>
      <c r="J6695" s="144"/>
      <c r="K6695" s="145"/>
      <c r="L6695" t="str">
        <f t="shared" si="368"/>
        <v>43820</v>
      </c>
      <c r="M6695">
        <f t="shared" si="369"/>
        <v>43820</v>
      </c>
      <c r="N6695" s="37">
        <f t="shared" si="367"/>
        <v>959537</v>
      </c>
    </row>
    <row r="6696" spans="1:14" ht="25.05" x14ac:dyDescent="0.3">
      <c r="A6696" s="3">
        <v>8</v>
      </c>
      <c r="B6696" s="135"/>
      <c r="C6696" s="4" t="s">
        <v>10984</v>
      </c>
      <c r="D6696" s="5">
        <v>45136</v>
      </c>
      <c r="E6696" s="6" t="s">
        <v>1378</v>
      </c>
      <c r="F6696" s="7">
        <v>2721924</v>
      </c>
      <c r="G6696" s="6" t="s">
        <v>10524</v>
      </c>
      <c r="H6696" s="7">
        <v>292607</v>
      </c>
      <c r="I6696" s="137"/>
      <c r="J6696" s="140"/>
      <c r="K6696" s="141"/>
      <c r="L6696" t="str">
        <f t="shared" si="368"/>
        <v>45317</v>
      </c>
      <c r="M6696">
        <f t="shared" si="369"/>
        <v>45317</v>
      </c>
      <c r="N6696" s="37">
        <f t="shared" si="367"/>
        <v>2721924</v>
      </c>
    </row>
    <row r="6697" spans="1:14" x14ac:dyDescent="0.3">
      <c r="A6697" s="3">
        <v>8</v>
      </c>
      <c r="B6697" s="134" t="s">
        <v>10985</v>
      </c>
      <c r="C6697" s="4" t="s">
        <v>10986</v>
      </c>
      <c r="D6697" s="5">
        <v>45112</v>
      </c>
      <c r="E6697" s="6" t="s">
        <v>1365</v>
      </c>
      <c r="F6697" s="7">
        <v>2083568</v>
      </c>
      <c r="G6697" s="6" t="s">
        <v>10524</v>
      </c>
      <c r="H6697" s="7">
        <v>223984</v>
      </c>
      <c r="I6697" s="136">
        <v>16176714</v>
      </c>
      <c r="J6697" s="138" t="s">
        <v>760</v>
      </c>
      <c r="K6697" s="139"/>
      <c r="L6697" t="str">
        <f t="shared" si="368"/>
        <v>39483</v>
      </c>
      <c r="M6697">
        <f t="shared" si="369"/>
        <v>39483</v>
      </c>
      <c r="N6697" s="37">
        <f t="shared" si="367"/>
        <v>2083568</v>
      </c>
    </row>
    <row r="6698" spans="1:14" x14ac:dyDescent="0.3">
      <c r="A6698" s="3">
        <v>8</v>
      </c>
      <c r="B6698" s="142"/>
      <c r="C6698" s="4" t="s">
        <v>10987</v>
      </c>
      <c r="D6698" s="5">
        <v>45118</v>
      </c>
      <c r="E6698" s="6" t="s">
        <v>1365</v>
      </c>
      <c r="F6698" s="7">
        <v>7022063</v>
      </c>
      <c r="G6698" s="6" t="s">
        <v>10524</v>
      </c>
      <c r="H6698" s="7">
        <v>754872</v>
      </c>
      <c r="I6698" s="143"/>
      <c r="J6698" s="144"/>
      <c r="K6698" s="145"/>
      <c r="L6698" t="str">
        <f t="shared" si="368"/>
        <v>40981</v>
      </c>
      <c r="M6698">
        <f t="shared" si="369"/>
        <v>40981</v>
      </c>
      <c r="N6698" s="37">
        <f t="shared" si="367"/>
        <v>7022063</v>
      </c>
    </row>
    <row r="6699" spans="1:14" x14ac:dyDescent="0.3">
      <c r="A6699" s="3">
        <v>8</v>
      </c>
      <c r="B6699" s="142"/>
      <c r="C6699" s="4" t="s">
        <v>10988</v>
      </c>
      <c r="D6699" s="5">
        <v>45138</v>
      </c>
      <c r="E6699" s="6" t="s">
        <v>1365</v>
      </c>
      <c r="F6699" s="7">
        <v>3514028</v>
      </c>
      <c r="G6699" s="6" t="s">
        <v>10524</v>
      </c>
      <c r="H6699" s="7">
        <v>377758</v>
      </c>
      <c r="I6699" s="143"/>
      <c r="J6699" s="144"/>
      <c r="K6699" s="145"/>
      <c r="L6699" t="str">
        <f t="shared" si="368"/>
        <v>45333</v>
      </c>
      <c r="M6699">
        <f t="shared" si="369"/>
        <v>45333</v>
      </c>
      <c r="N6699" s="37">
        <f t="shared" si="367"/>
        <v>3514028</v>
      </c>
    </row>
    <row r="6700" spans="1:14" x14ac:dyDescent="0.3">
      <c r="A6700" s="3">
        <v>8</v>
      </c>
      <c r="B6700" s="142"/>
      <c r="C6700" s="4" t="s">
        <v>10989</v>
      </c>
      <c r="D6700" s="5">
        <v>45108</v>
      </c>
      <c r="E6700" s="6" t="s">
        <v>1365</v>
      </c>
      <c r="F6700" s="7">
        <v>2951019</v>
      </c>
      <c r="G6700" s="6" t="s">
        <v>10524</v>
      </c>
      <c r="H6700" s="7">
        <v>317235</v>
      </c>
      <c r="I6700" s="143"/>
      <c r="J6700" s="144"/>
      <c r="K6700" s="145"/>
      <c r="L6700" t="str">
        <f t="shared" si="368"/>
        <v>39249</v>
      </c>
      <c r="M6700">
        <f t="shared" si="369"/>
        <v>39249</v>
      </c>
      <c r="N6700" s="37">
        <f t="shared" si="367"/>
        <v>2951019</v>
      </c>
    </row>
    <row r="6701" spans="1:14" x14ac:dyDescent="0.3">
      <c r="A6701" s="3">
        <v>8</v>
      </c>
      <c r="B6701" s="135"/>
      <c r="C6701" s="4" t="s">
        <v>10990</v>
      </c>
      <c r="D6701" s="5">
        <v>45133</v>
      </c>
      <c r="E6701" s="6" t="s">
        <v>1365</v>
      </c>
      <c r="F6701" s="7">
        <v>2554492</v>
      </c>
      <c r="G6701" s="6" t="s">
        <v>10524</v>
      </c>
      <c r="H6701" s="7">
        <v>274608</v>
      </c>
      <c r="I6701" s="137"/>
      <c r="J6701" s="140"/>
      <c r="K6701" s="141"/>
      <c r="L6701" t="str">
        <f t="shared" si="368"/>
        <v>44032</v>
      </c>
      <c r="M6701">
        <f t="shared" si="369"/>
        <v>44032</v>
      </c>
      <c r="N6701" s="37">
        <f t="shared" si="367"/>
        <v>2554492</v>
      </c>
    </row>
    <row r="6702" spans="1:14" x14ac:dyDescent="0.3">
      <c r="A6702" s="3">
        <v>8</v>
      </c>
      <c r="B6702" s="134" t="s">
        <v>10991</v>
      </c>
      <c r="C6702" s="4" t="s">
        <v>10992</v>
      </c>
      <c r="D6702" s="5">
        <v>45120</v>
      </c>
      <c r="E6702" s="6" t="s">
        <v>1368</v>
      </c>
      <c r="F6702" s="7">
        <v>2984824</v>
      </c>
      <c r="G6702" s="6" t="s">
        <v>10524</v>
      </c>
      <c r="H6702" s="7">
        <v>320869</v>
      </c>
      <c r="I6702" s="136">
        <v>13228974</v>
      </c>
      <c r="J6702" s="138" t="s">
        <v>767</v>
      </c>
      <c r="K6702" s="139"/>
      <c r="L6702" t="str">
        <f t="shared" si="368"/>
        <v>42068</v>
      </c>
      <c r="M6702">
        <f t="shared" si="369"/>
        <v>42068</v>
      </c>
      <c r="N6702" s="37">
        <f t="shared" si="367"/>
        <v>2984824</v>
      </c>
    </row>
    <row r="6703" spans="1:14" x14ac:dyDescent="0.3">
      <c r="A6703" s="3">
        <v>8</v>
      </c>
      <c r="B6703" s="142"/>
      <c r="C6703" s="4" t="s">
        <v>10993</v>
      </c>
      <c r="D6703" s="5">
        <v>45134</v>
      </c>
      <c r="E6703" s="6" t="s">
        <v>1368</v>
      </c>
      <c r="F6703" s="7">
        <v>3820360</v>
      </c>
      <c r="G6703" s="6" t="s">
        <v>10524</v>
      </c>
      <c r="H6703" s="7">
        <v>410689</v>
      </c>
      <c r="I6703" s="143"/>
      <c r="J6703" s="144"/>
      <c r="K6703" s="145"/>
      <c r="L6703" t="str">
        <f t="shared" si="368"/>
        <v>45088</v>
      </c>
      <c r="M6703">
        <f t="shared" si="369"/>
        <v>45088</v>
      </c>
      <c r="N6703" s="37">
        <f t="shared" si="367"/>
        <v>3820360</v>
      </c>
    </row>
    <row r="6704" spans="1:14" x14ac:dyDescent="0.3">
      <c r="A6704" s="3">
        <v>8</v>
      </c>
      <c r="B6704" s="142"/>
      <c r="C6704" s="4" t="s">
        <v>10994</v>
      </c>
      <c r="D6704" s="5">
        <v>45124</v>
      </c>
      <c r="E6704" s="6" t="s">
        <v>1368</v>
      </c>
      <c r="F6704" s="7">
        <v>1919074</v>
      </c>
      <c r="G6704" s="6" t="s">
        <v>10524</v>
      </c>
      <c r="H6704" s="7">
        <v>206300</v>
      </c>
      <c r="I6704" s="143"/>
      <c r="J6704" s="144"/>
      <c r="K6704" s="145"/>
      <c r="L6704" t="str">
        <f t="shared" si="368"/>
        <v>42284</v>
      </c>
      <c r="M6704">
        <f t="shared" si="369"/>
        <v>42284</v>
      </c>
      <c r="N6704" s="37">
        <f t="shared" si="367"/>
        <v>1919074</v>
      </c>
    </row>
    <row r="6705" spans="1:14" x14ac:dyDescent="0.3">
      <c r="A6705" s="3">
        <v>8</v>
      </c>
      <c r="B6705" s="142"/>
      <c r="C6705" s="4" t="s">
        <v>10995</v>
      </c>
      <c r="D6705" s="5">
        <v>45110</v>
      </c>
      <c r="E6705" s="6" t="s">
        <v>1368</v>
      </c>
      <c r="F6705" s="7">
        <v>1785748</v>
      </c>
      <c r="G6705" s="6" t="s">
        <v>10524</v>
      </c>
      <c r="H6705" s="7">
        <v>191968</v>
      </c>
      <c r="I6705" s="143"/>
      <c r="J6705" s="144"/>
      <c r="K6705" s="145"/>
      <c r="L6705" t="str">
        <f t="shared" si="368"/>
        <v>39368</v>
      </c>
      <c r="M6705">
        <f t="shared" si="369"/>
        <v>39368</v>
      </c>
      <c r="N6705" s="37">
        <f t="shared" si="367"/>
        <v>1785748</v>
      </c>
    </row>
    <row r="6706" spans="1:14" x14ac:dyDescent="0.3">
      <c r="A6706" s="3">
        <v>8</v>
      </c>
      <c r="B6706" s="142"/>
      <c r="C6706" s="4" t="s">
        <v>10996</v>
      </c>
      <c r="D6706" s="5">
        <v>45117</v>
      </c>
      <c r="E6706" s="6" t="s">
        <v>1368</v>
      </c>
      <c r="F6706" s="7">
        <v>1420222</v>
      </c>
      <c r="G6706" s="6" t="s">
        <v>10524</v>
      </c>
      <c r="H6706" s="7">
        <v>152674</v>
      </c>
      <c r="I6706" s="143"/>
      <c r="J6706" s="144"/>
      <c r="K6706" s="145"/>
      <c r="L6706" t="str">
        <f t="shared" si="368"/>
        <v>40937</v>
      </c>
      <c r="M6706">
        <f t="shared" si="369"/>
        <v>40937</v>
      </c>
      <c r="N6706" s="37">
        <f t="shared" si="367"/>
        <v>1420222</v>
      </c>
    </row>
    <row r="6707" spans="1:14" ht="25.05" x14ac:dyDescent="0.3">
      <c r="A6707" s="3">
        <v>8</v>
      </c>
      <c r="B6707" s="142"/>
      <c r="C6707" s="4" t="s">
        <v>10997</v>
      </c>
      <c r="D6707" s="5">
        <v>45113</v>
      </c>
      <c r="E6707" s="6" t="s">
        <v>1787</v>
      </c>
      <c r="F6707" s="7">
        <v>1391983</v>
      </c>
      <c r="G6707" s="6" t="s">
        <v>10524</v>
      </c>
      <c r="H6707" s="7">
        <v>149638</v>
      </c>
      <c r="I6707" s="143"/>
      <c r="J6707" s="144"/>
      <c r="K6707" s="145"/>
      <c r="L6707" t="str">
        <f t="shared" si="368"/>
        <v>40639</v>
      </c>
      <c r="M6707">
        <f t="shared" si="369"/>
        <v>40639</v>
      </c>
      <c r="N6707" s="37">
        <f t="shared" si="367"/>
        <v>1391983</v>
      </c>
    </row>
    <row r="6708" spans="1:14" ht="25.05" x14ac:dyDescent="0.3">
      <c r="A6708" s="3">
        <v>8</v>
      </c>
      <c r="B6708" s="135"/>
      <c r="C6708" s="4" t="s">
        <v>10998</v>
      </c>
      <c r="D6708" s="5">
        <v>45127</v>
      </c>
      <c r="E6708" s="6" t="s">
        <v>1787</v>
      </c>
      <c r="F6708" s="7">
        <v>1500169</v>
      </c>
      <c r="G6708" s="6" t="s">
        <v>10524</v>
      </c>
      <c r="H6708" s="7">
        <v>161268</v>
      </c>
      <c r="I6708" s="137"/>
      <c r="J6708" s="140"/>
      <c r="K6708" s="141"/>
      <c r="L6708" t="str">
        <f t="shared" si="368"/>
        <v>43589</v>
      </c>
      <c r="M6708">
        <f t="shared" si="369"/>
        <v>43589</v>
      </c>
      <c r="N6708" s="37">
        <f t="shared" si="367"/>
        <v>1500169</v>
      </c>
    </row>
    <row r="6709" spans="1:14" x14ac:dyDescent="0.3">
      <c r="A6709" s="3">
        <v>8</v>
      </c>
      <c r="B6709" s="134" t="s">
        <v>10999</v>
      </c>
      <c r="C6709" s="4" t="s">
        <v>11000</v>
      </c>
      <c r="D6709" s="5">
        <v>45131</v>
      </c>
      <c r="E6709" s="6" t="s">
        <v>1365</v>
      </c>
      <c r="F6709" s="7">
        <v>2712128</v>
      </c>
      <c r="G6709" s="6" t="s">
        <v>10524</v>
      </c>
      <c r="H6709" s="7">
        <v>291554</v>
      </c>
      <c r="I6709" s="136">
        <v>11074883</v>
      </c>
      <c r="J6709" s="138" t="s">
        <v>777</v>
      </c>
      <c r="K6709" s="139"/>
      <c r="L6709" t="str">
        <f t="shared" si="368"/>
        <v>43858</v>
      </c>
      <c r="M6709">
        <f t="shared" si="369"/>
        <v>43858</v>
      </c>
      <c r="N6709" s="37">
        <f t="shared" si="367"/>
        <v>2712128</v>
      </c>
    </row>
    <row r="6710" spans="1:14" x14ac:dyDescent="0.3">
      <c r="A6710" s="3">
        <v>8</v>
      </c>
      <c r="B6710" s="142"/>
      <c r="C6710" s="4" t="s">
        <v>11001</v>
      </c>
      <c r="D6710" s="5">
        <v>45111</v>
      </c>
      <c r="E6710" s="6" t="s">
        <v>1368</v>
      </c>
      <c r="F6710" s="7">
        <v>6192914</v>
      </c>
      <c r="G6710" s="6" t="s">
        <v>10524</v>
      </c>
      <c r="H6710" s="7">
        <v>665738</v>
      </c>
      <c r="I6710" s="143"/>
      <c r="J6710" s="144"/>
      <c r="K6710" s="145"/>
      <c r="L6710" t="str">
        <f t="shared" si="368"/>
        <v>39415</v>
      </c>
      <c r="M6710">
        <f t="shared" si="369"/>
        <v>39415</v>
      </c>
      <c r="N6710" s="37">
        <f t="shared" si="367"/>
        <v>6192914</v>
      </c>
    </row>
    <row r="6711" spans="1:14" x14ac:dyDescent="0.3">
      <c r="A6711" s="3">
        <v>8</v>
      </c>
      <c r="B6711" s="135"/>
      <c r="C6711" s="4" t="s">
        <v>11002</v>
      </c>
      <c r="D6711" s="5">
        <v>45125</v>
      </c>
      <c r="E6711" s="6" t="s">
        <v>1368</v>
      </c>
      <c r="F6711" s="7">
        <v>3503790</v>
      </c>
      <c r="G6711" s="6" t="s">
        <v>10524</v>
      </c>
      <c r="H6711" s="7">
        <v>376657</v>
      </c>
      <c r="I6711" s="137"/>
      <c r="J6711" s="140"/>
      <c r="K6711" s="141"/>
      <c r="L6711" t="str">
        <f t="shared" si="368"/>
        <v>42334</v>
      </c>
      <c r="M6711">
        <f t="shared" si="369"/>
        <v>42334</v>
      </c>
      <c r="N6711" s="37">
        <f t="shared" ref="N6711:N6774" si="370">+F6711</f>
        <v>3503790</v>
      </c>
    </row>
    <row r="6712" spans="1:14" ht="37.6" x14ac:dyDescent="0.3">
      <c r="A6712" s="3">
        <v>8</v>
      </c>
      <c r="B6712" s="8" t="s">
        <v>11003</v>
      </c>
      <c r="C6712" s="4" t="s">
        <v>11004</v>
      </c>
      <c r="D6712" s="5">
        <v>45108</v>
      </c>
      <c r="E6712" s="6" t="s">
        <v>1368</v>
      </c>
      <c r="F6712" s="7">
        <v>3121745</v>
      </c>
      <c r="G6712" s="6" t="s">
        <v>10524</v>
      </c>
      <c r="H6712" s="7">
        <v>335588</v>
      </c>
      <c r="I6712" s="11">
        <v>2786157</v>
      </c>
      <c r="J6712" s="132" t="s">
        <v>1905</v>
      </c>
      <c r="K6712" s="133"/>
      <c r="L6712" t="str">
        <f t="shared" si="368"/>
        <v>39234</v>
      </c>
      <c r="M6712">
        <f t="shared" si="369"/>
        <v>39234</v>
      </c>
      <c r="N6712" s="37">
        <f t="shared" si="370"/>
        <v>3121745</v>
      </c>
    </row>
    <row r="6713" spans="1:14" x14ac:dyDescent="0.3">
      <c r="A6713" s="3">
        <v>8</v>
      </c>
      <c r="B6713" s="134" t="s">
        <v>11005</v>
      </c>
      <c r="C6713" s="4" t="s">
        <v>11006</v>
      </c>
      <c r="D6713" s="5">
        <v>45125</v>
      </c>
      <c r="E6713" s="6" t="s">
        <v>1365</v>
      </c>
      <c r="F6713" s="7">
        <v>1449587</v>
      </c>
      <c r="G6713" s="6" t="s">
        <v>10524</v>
      </c>
      <c r="H6713" s="7">
        <v>155831</v>
      </c>
      <c r="I6713" s="136">
        <v>2150143</v>
      </c>
      <c r="J6713" s="138" t="s">
        <v>7148</v>
      </c>
      <c r="K6713" s="139"/>
      <c r="L6713" t="str">
        <f t="shared" si="368"/>
        <v>42371</v>
      </c>
      <c r="M6713">
        <f t="shared" si="369"/>
        <v>42371</v>
      </c>
      <c r="N6713" s="37">
        <f t="shared" si="370"/>
        <v>1449587</v>
      </c>
    </row>
    <row r="6714" spans="1:14" x14ac:dyDescent="0.3">
      <c r="A6714" s="3">
        <v>8</v>
      </c>
      <c r="B6714" s="135"/>
      <c r="C6714" s="4" t="s">
        <v>11007</v>
      </c>
      <c r="D6714" s="5">
        <v>45115</v>
      </c>
      <c r="E6714" s="6" t="s">
        <v>1365</v>
      </c>
      <c r="F6714" s="7">
        <v>959537</v>
      </c>
      <c r="G6714" s="6" t="s">
        <v>10524</v>
      </c>
      <c r="H6714" s="7">
        <v>103150</v>
      </c>
      <c r="I6714" s="137"/>
      <c r="J6714" s="140"/>
      <c r="K6714" s="141"/>
      <c r="L6714" t="str">
        <f t="shared" si="368"/>
        <v>40865</v>
      </c>
      <c r="M6714">
        <f t="shared" si="369"/>
        <v>40865</v>
      </c>
      <c r="N6714" s="37">
        <f t="shared" si="370"/>
        <v>959537</v>
      </c>
    </row>
    <row r="6715" spans="1:14" ht="37.6" x14ac:dyDescent="0.3">
      <c r="A6715" s="3">
        <v>8</v>
      </c>
      <c r="B6715" s="8" t="s">
        <v>11008</v>
      </c>
      <c r="C6715" s="4" t="s">
        <v>11009</v>
      </c>
      <c r="D6715" s="5">
        <v>45117</v>
      </c>
      <c r="E6715" s="6" t="s">
        <v>1368</v>
      </c>
      <c r="F6715" s="7">
        <v>5424257</v>
      </c>
      <c r="G6715" s="6" t="s">
        <v>10524</v>
      </c>
      <c r="H6715" s="7">
        <v>583108</v>
      </c>
      <c r="I6715" s="11">
        <v>4841149</v>
      </c>
      <c r="J6715" s="132" t="s">
        <v>788</v>
      </c>
      <c r="K6715" s="133"/>
      <c r="L6715" t="str">
        <f t="shared" si="368"/>
        <v>40899</v>
      </c>
      <c r="M6715">
        <f t="shared" si="369"/>
        <v>40899</v>
      </c>
      <c r="N6715" s="37">
        <f t="shared" si="370"/>
        <v>5424257</v>
      </c>
    </row>
    <row r="6716" spans="1:14" ht="25.05" x14ac:dyDescent="0.3">
      <c r="A6716" s="3">
        <v>8</v>
      </c>
      <c r="B6716" s="134" t="s">
        <v>11010</v>
      </c>
      <c r="C6716" s="4" t="s">
        <v>11011</v>
      </c>
      <c r="D6716" s="5">
        <v>45110</v>
      </c>
      <c r="E6716" s="6" t="s">
        <v>1787</v>
      </c>
      <c r="F6716" s="7">
        <v>3172219</v>
      </c>
      <c r="G6716" s="6" t="s">
        <v>10524</v>
      </c>
      <c r="H6716" s="7">
        <v>341013</v>
      </c>
      <c r="I6716" s="136">
        <v>16957570</v>
      </c>
      <c r="J6716" s="138" t="s">
        <v>792</v>
      </c>
      <c r="K6716" s="139"/>
      <c r="L6716" t="str">
        <f t="shared" si="368"/>
        <v>39318</v>
      </c>
      <c r="M6716">
        <f t="shared" si="369"/>
        <v>39318</v>
      </c>
      <c r="N6716" s="37">
        <f t="shared" si="370"/>
        <v>3172219</v>
      </c>
    </row>
    <row r="6717" spans="1:14" x14ac:dyDescent="0.3">
      <c r="A6717" s="3">
        <v>8</v>
      </c>
      <c r="B6717" s="142"/>
      <c r="C6717" s="4" t="s">
        <v>11012</v>
      </c>
      <c r="D6717" s="5">
        <v>45131</v>
      </c>
      <c r="E6717" s="6" t="s">
        <v>1368</v>
      </c>
      <c r="F6717" s="7">
        <v>4699188</v>
      </c>
      <c r="G6717" s="6" t="s">
        <v>10524</v>
      </c>
      <c r="H6717" s="7">
        <v>505163</v>
      </c>
      <c r="I6717" s="143"/>
      <c r="J6717" s="144"/>
      <c r="K6717" s="145"/>
      <c r="L6717" t="str">
        <f t="shared" si="368"/>
        <v>43854</v>
      </c>
      <c r="M6717">
        <f t="shared" si="369"/>
        <v>43854</v>
      </c>
      <c r="N6717" s="37">
        <f t="shared" si="370"/>
        <v>4699188</v>
      </c>
    </row>
    <row r="6718" spans="1:14" x14ac:dyDescent="0.3">
      <c r="A6718" s="3">
        <v>8</v>
      </c>
      <c r="B6718" s="142"/>
      <c r="C6718" s="4" t="s">
        <v>11013</v>
      </c>
      <c r="D6718" s="5">
        <v>45128</v>
      </c>
      <c r="E6718" s="6" t="s">
        <v>11014</v>
      </c>
      <c r="F6718" s="7">
        <v>1145529</v>
      </c>
      <c r="G6718" s="6" t="s">
        <v>10524</v>
      </c>
      <c r="H6718" s="7">
        <v>123144</v>
      </c>
      <c r="I6718" s="143"/>
      <c r="J6718" s="144"/>
      <c r="K6718" s="145"/>
      <c r="L6718" t="str">
        <f t="shared" si="368"/>
        <v>43747</v>
      </c>
      <c r="M6718">
        <f t="shared" si="369"/>
        <v>43747</v>
      </c>
      <c r="N6718" s="37">
        <f t="shared" si="370"/>
        <v>1145529</v>
      </c>
    </row>
    <row r="6719" spans="1:14" x14ac:dyDescent="0.3">
      <c r="A6719" s="3">
        <v>8</v>
      </c>
      <c r="B6719" s="142"/>
      <c r="C6719" s="4" t="s">
        <v>11015</v>
      </c>
      <c r="D6719" s="5">
        <v>45124</v>
      </c>
      <c r="E6719" s="6" t="s">
        <v>1368</v>
      </c>
      <c r="F6719" s="7">
        <v>3505183</v>
      </c>
      <c r="G6719" s="6" t="s">
        <v>10524</v>
      </c>
      <c r="H6719" s="7">
        <v>376807</v>
      </c>
      <c r="I6719" s="143"/>
      <c r="J6719" s="144"/>
      <c r="K6719" s="145"/>
      <c r="L6719" t="str">
        <f t="shared" si="368"/>
        <v>42258</v>
      </c>
      <c r="M6719">
        <f t="shared" si="369"/>
        <v>42258</v>
      </c>
      <c r="N6719" s="37">
        <f t="shared" si="370"/>
        <v>3505183</v>
      </c>
    </row>
    <row r="6720" spans="1:14" x14ac:dyDescent="0.3">
      <c r="A6720" s="3">
        <v>8</v>
      </c>
      <c r="B6720" s="135"/>
      <c r="C6720" s="4" t="s">
        <v>11016</v>
      </c>
      <c r="D6720" s="5">
        <v>45117</v>
      </c>
      <c r="E6720" s="6" t="s">
        <v>1368</v>
      </c>
      <c r="F6720" s="7">
        <v>6477959</v>
      </c>
      <c r="G6720" s="6" t="s">
        <v>10524</v>
      </c>
      <c r="H6720" s="7">
        <v>696380</v>
      </c>
      <c r="I6720" s="137"/>
      <c r="J6720" s="140"/>
      <c r="K6720" s="141"/>
      <c r="L6720" t="str">
        <f t="shared" si="368"/>
        <v>40893</v>
      </c>
      <c r="M6720">
        <f t="shared" si="369"/>
        <v>40893</v>
      </c>
      <c r="N6720" s="37">
        <f t="shared" si="370"/>
        <v>6477959</v>
      </c>
    </row>
    <row r="6721" spans="1:14" x14ac:dyDescent="0.3">
      <c r="A6721" s="3">
        <v>8</v>
      </c>
      <c r="B6721" s="134" t="s">
        <v>11017</v>
      </c>
      <c r="C6721" s="4" t="s">
        <v>11018</v>
      </c>
      <c r="D6721" s="5">
        <v>45133</v>
      </c>
      <c r="E6721" s="6" t="s">
        <v>1365</v>
      </c>
      <c r="F6721" s="7">
        <v>479768</v>
      </c>
      <c r="G6721" s="6" t="s">
        <v>10524</v>
      </c>
      <c r="H6721" s="7">
        <v>51575</v>
      </c>
      <c r="I6721" s="136">
        <v>2831736</v>
      </c>
      <c r="J6721" s="138" t="s">
        <v>802</v>
      </c>
      <c r="K6721" s="139"/>
      <c r="L6721" t="str">
        <f t="shared" si="368"/>
        <v>44003</v>
      </c>
      <c r="M6721">
        <f t="shared" si="369"/>
        <v>44003</v>
      </c>
      <c r="N6721" s="37">
        <f t="shared" si="370"/>
        <v>479768</v>
      </c>
    </row>
    <row r="6722" spans="1:14" x14ac:dyDescent="0.3">
      <c r="A6722" s="3">
        <v>8</v>
      </c>
      <c r="B6722" s="142"/>
      <c r="C6722" s="4" t="s">
        <v>11019</v>
      </c>
      <c r="D6722" s="5">
        <v>45125</v>
      </c>
      <c r="E6722" s="6" t="s">
        <v>1368</v>
      </c>
      <c r="F6722" s="7">
        <v>1336981</v>
      </c>
      <c r="G6722" s="6" t="s">
        <v>10524</v>
      </c>
      <c r="H6722" s="7">
        <v>143725</v>
      </c>
      <c r="I6722" s="143"/>
      <c r="J6722" s="144"/>
      <c r="K6722" s="145"/>
      <c r="L6722" t="str">
        <f t="shared" si="368"/>
        <v>42340</v>
      </c>
      <c r="M6722">
        <f t="shared" si="369"/>
        <v>42340</v>
      </c>
      <c r="N6722" s="37">
        <f t="shared" si="370"/>
        <v>1336981</v>
      </c>
    </row>
    <row r="6723" spans="1:14" x14ac:dyDescent="0.3">
      <c r="A6723" s="3">
        <v>8</v>
      </c>
      <c r="B6723" s="135"/>
      <c r="C6723" s="4" t="s">
        <v>11020</v>
      </c>
      <c r="D6723" s="5">
        <v>45114</v>
      </c>
      <c r="E6723" s="6" t="s">
        <v>1368</v>
      </c>
      <c r="F6723" s="7">
        <v>1356064</v>
      </c>
      <c r="G6723" s="6" t="s">
        <v>10524</v>
      </c>
      <c r="H6723" s="7">
        <v>145777</v>
      </c>
      <c r="I6723" s="137"/>
      <c r="J6723" s="140"/>
      <c r="K6723" s="141"/>
      <c r="L6723" t="str">
        <f t="shared" si="368"/>
        <v>40806</v>
      </c>
      <c r="M6723">
        <f t="shared" si="369"/>
        <v>40806</v>
      </c>
      <c r="N6723" s="37">
        <f t="shared" si="370"/>
        <v>1356064</v>
      </c>
    </row>
    <row r="6724" spans="1:14" ht="37.6" x14ac:dyDescent="0.3">
      <c r="A6724" s="3">
        <v>8</v>
      </c>
      <c r="B6724" s="8" t="s">
        <v>11021</v>
      </c>
      <c r="C6724" s="4" t="s">
        <v>11022</v>
      </c>
      <c r="D6724" s="5">
        <v>45117</v>
      </c>
      <c r="E6724" s="6" t="s">
        <v>1368</v>
      </c>
      <c r="F6724" s="7">
        <v>479768</v>
      </c>
      <c r="G6724" s="6" t="s">
        <v>10524</v>
      </c>
      <c r="H6724" s="7">
        <v>51575</v>
      </c>
      <c r="I6724" s="11">
        <v>428193</v>
      </c>
      <c r="J6724" s="132" t="s">
        <v>807</v>
      </c>
      <c r="K6724" s="133"/>
      <c r="L6724" t="str">
        <f t="shared" si="368"/>
        <v>40941</v>
      </c>
      <c r="M6724">
        <f t="shared" si="369"/>
        <v>40941</v>
      </c>
      <c r="N6724" s="37">
        <f t="shared" si="370"/>
        <v>479768</v>
      </c>
    </row>
    <row r="6725" spans="1:14" x14ac:dyDescent="0.3">
      <c r="A6725" s="3">
        <v>8</v>
      </c>
      <c r="B6725" s="134" t="s">
        <v>11023</v>
      </c>
      <c r="C6725" s="4" t="s">
        <v>11024</v>
      </c>
      <c r="D6725" s="5">
        <v>45131</v>
      </c>
      <c r="E6725" s="6" t="s">
        <v>1368</v>
      </c>
      <c r="F6725" s="7">
        <v>895562</v>
      </c>
      <c r="G6725" s="6" t="s">
        <v>10524</v>
      </c>
      <c r="H6725" s="7">
        <v>96273</v>
      </c>
      <c r="I6725" s="136">
        <v>2109003</v>
      </c>
      <c r="J6725" s="138" t="s">
        <v>811</v>
      </c>
      <c r="K6725" s="139"/>
      <c r="L6725" t="str">
        <f t="shared" si="368"/>
        <v>43920</v>
      </c>
      <c r="M6725">
        <f t="shared" si="369"/>
        <v>43920</v>
      </c>
      <c r="N6725" s="37">
        <f t="shared" si="370"/>
        <v>895562</v>
      </c>
    </row>
    <row r="6726" spans="1:14" x14ac:dyDescent="0.3">
      <c r="A6726" s="3">
        <v>8</v>
      </c>
      <c r="B6726" s="135"/>
      <c r="C6726" s="4" t="s">
        <v>11025</v>
      </c>
      <c r="D6726" s="5">
        <v>45117</v>
      </c>
      <c r="E6726" s="6" t="s">
        <v>1368</v>
      </c>
      <c r="F6726" s="7">
        <v>1467467</v>
      </c>
      <c r="G6726" s="6" t="s">
        <v>10524</v>
      </c>
      <c r="H6726" s="7">
        <v>157753</v>
      </c>
      <c r="I6726" s="137"/>
      <c r="J6726" s="140"/>
      <c r="K6726" s="141"/>
      <c r="L6726" t="str">
        <f t="shared" si="368"/>
        <v>40947</v>
      </c>
      <c r="M6726">
        <f t="shared" si="369"/>
        <v>40947</v>
      </c>
      <c r="N6726" s="37">
        <f t="shared" si="370"/>
        <v>1467467</v>
      </c>
    </row>
    <row r="6727" spans="1:14" ht="25.05" x14ac:dyDescent="0.3">
      <c r="A6727" s="3">
        <v>8</v>
      </c>
      <c r="B6727" s="134" t="s">
        <v>11026</v>
      </c>
      <c r="C6727" s="4" t="s">
        <v>11027</v>
      </c>
      <c r="D6727" s="5">
        <v>45119</v>
      </c>
      <c r="E6727" s="6" t="s">
        <v>1787</v>
      </c>
      <c r="F6727" s="7">
        <v>3341552</v>
      </c>
      <c r="G6727" s="6" t="s">
        <v>10524</v>
      </c>
      <c r="H6727" s="7">
        <v>359217</v>
      </c>
      <c r="I6727" s="136">
        <v>4546524</v>
      </c>
      <c r="J6727" s="138" t="s">
        <v>816</v>
      </c>
      <c r="K6727" s="139"/>
      <c r="L6727" t="str">
        <f t="shared" ref="L6727:L6790" si="371">+RIGHT(C6727,5)</f>
        <v>41087</v>
      </c>
      <c r="M6727">
        <f t="shared" ref="M6727:M6790" si="372">+L6727*1</f>
        <v>41087</v>
      </c>
      <c r="N6727" s="37">
        <f t="shared" si="370"/>
        <v>3341552</v>
      </c>
    </row>
    <row r="6728" spans="1:14" x14ac:dyDescent="0.3">
      <c r="A6728" s="3">
        <v>8</v>
      </c>
      <c r="B6728" s="135"/>
      <c r="C6728" s="4" t="s">
        <v>11028</v>
      </c>
      <c r="D6728" s="5">
        <v>45133</v>
      </c>
      <c r="E6728" s="6" t="s">
        <v>1365</v>
      </c>
      <c r="F6728" s="7">
        <v>1752592</v>
      </c>
      <c r="G6728" s="6" t="s">
        <v>10524</v>
      </c>
      <c r="H6728" s="7">
        <v>188403</v>
      </c>
      <c r="I6728" s="137"/>
      <c r="J6728" s="140"/>
      <c r="K6728" s="141"/>
      <c r="L6728" t="str">
        <f t="shared" si="371"/>
        <v>43995</v>
      </c>
      <c r="M6728">
        <f t="shared" si="372"/>
        <v>43995</v>
      </c>
      <c r="N6728" s="37">
        <f t="shared" si="370"/>
        <v>1752592</v>
      </c>
    </row>
    <row r="6729" spans="1:14" ht="25.05" x14ac:dyDescent="0.3">
      <c r="A6729" s="3">
        <v>8</v>
      </c>
      <c r="B6729" s="134" t="s">
        <v>11029</v>
      </c>
      <c r="C6729" s="4" t="s">
        <v>11030</v>
      </c>
      <c r="D6729" s="5">
        <v>45120</v>
      </c>
      <c r="E6729" s="6" t="s">
        <v>1378</v>
      </c>
      <c r="F6729" s="7">
        <v>2285982</v>
      </c>
      <c r="G6729" s="6" t="s">
        <v>10524</v>
      </c>
      <c r="H6729" s="7">
        <v>245743</v>
      </c>
      <c r="I6729" s="136">
        <v>13956752</v>
      </c>
      <c r="J6729" s="138" t="s">
        <v>820</v>
      </c>
      <c r="K6729" s="139"/>
      <c r="L6729" t="str">
        <f t="shared" si="371"/>
        <v>41852</v>
      </c>
      <c r="M6729">
        <f t="shared" si="372"/>
        <v>41852</v>
      </c>
      <c r="N6729" s="37">
        <f t="shared" si="370"/>
        <v>2285982</v>
      </c>
    </row>
    <row r="6730" spans="1:14" ht="25.05" x14ac:dyDescent="0.3">
      <c r="A6730" s="3">
        <v>8</v>
      </c>
      <c r="B6730" s="142"/>
      <c r="C6730" s="4" t="s">
        <v>11031</v>
      </c>
      <c r="D6730" s="5">
        <v>45135</v>
      </c>
      <c r="E6730" s="6" t="s">
        <v>1378</v>
      </c>
      <c r="F6730" s="7">
        <v>2202271</v>
      </c>
      <c r="G6730" s="6" t="s">
        <v>10524</v>
      </c>
      <c r="H6730" s="7">
        <v>236744</v>
      </c>
      <c r="I6730" s="143"/>
      <c r="J6730" s="144"/>
      <c r="K6730" s="145"/>
      <c r="L6730" t="str">
        <f t="shared" si="371"/>
        <v>45101</v>
      </c>
      <c r="M6730">
        <f t="shared" si="372"/>
        <v>45101</v>
      </c>
      <c r="N6730" s="37">
        <f t="shared" si="370"/>
        <v>2202271</v>
      </c>
    </row>
    <row r="6731" spans="1:14" x14ac:dyDescent="0.3">
      <c r="A6731" s="3">
        <v>8</v>
      </c>
      <c r="B6731" s="142"/>
      <c r="C6731" s="4" t="s">
        <v>11032</v>
      </c>
      <c r="D6731" s="5">
        <v>45110</v>
      </c>
      <c r="E6731" s="6" t="s">
        <v>1368</v>
      </c>
      <c r="F6731" s="7">
        <v>1246028</v>
      </c>
      <c r="G6731" s="6" t="s">
        <v>10524</v>
      </c>
      <c r="H6731" s="7">
        <v>133948</v>
      </c>
      <c r="I6731" s="143"/>
      <c r="J6731" s="144"/>
      <c r="K6731" s="145"/>
      <c r="L6731" t="str">
        <f t="shared" si="371"/>
        <v>39311</v>
      </c>
      <c r="M6731">
        <f t="shared" si="372"/>
        <v>39311</v>
      </c>
      <c r="N6731" s="37">
        <f t="shared" si="370"/>
        <v>1246028</v>
      </c>
    </row>
    <row r="6732" spans="1:14" x14ac:dyDescent="0.3">
      <c r="A6732" s="3">
        <v>8</v>
      </c>
      <c r="B6732" s="142"/>
      <c r="C6732" s="4" t="s">
        <v>11033</v>
      </c>
      <c r="D6732" s="5">
        <v>45114</v>
      </c>
      <c r="E6732" s="6" t="s">
        <v>1368</v>
      </c>
      <c r="F6732" s="7">
        <v>1673773</v>
      </c>
      <c r="G6732" s="6" t="s">
        <v>10524</v>
      </c>
      <c r="H6732" s="7">
        <v>179931</v>
      </c>
      <c r="I6732" s="143"/>
      <c r="J6732" s="144"/>
      <c r="K6732" s="145"/>
      <c r="L6732" t="str">
        <f t="shared" si="371"/>
        <v>40693</v>
      </c>
      <c r="M6732">
        <f t="shared" si="372"/>
        <v>40693</v>
      </c>
      <c r="N6732" s="37">
        <f t="shared" si="370"/>
        <v>1673773</v>
      </c>
    </row>
    <row r="6733" spans="1:14" ht="25.05" x14ac:dyDescent="0.3">
      <c r="A6733" s="3">
        <v>8</v>
      </c>
      <c r="B6733" s="142"/>
      <c r="C6733" s="4" t="s">
        <v>11034</v>
      </c>
      <c r="D6733" s="5">
        <v>45118</v>
      </c>
      <c r="E6733" s="6" t="s">
        <v>1787</v>
      </c>
      <c r="F6733" s="7">
        <v>1666354</v>
      </c>
      <c r="G6733" s="6" t="s">
        <v>10524</v>
      </c>
      <c r="H6733" s="7">
        <v>179133</v>
      </c>
      <c r="I6733" s="143"/>
      <c r="J6733" s="144"/>
      <c r="K6733" s="145"/>
      <c r="L6733" t="str">
        <f t="shared" si="371"/>
        <v>40992</v>
      </c>
      <c r="M6733">
        <f t="shared" si="372"/>
        <v>40992</v>
      </c>
      <c r="N6733" s="37">
        <f t="shared" si="370"/>
        <v>1666354</v>
      </c>
    </row>
    <row r="6734" spans="1:14" x14ac:dyDescent="0.3">
      <c r="A6734" s="3">
        <v>8</v>
      </c>
      <c r="B6734" s="142"/>
      <c r="C6734" s="4" t="s">
        <v>11035</v>
      </c>
      <c r="D6734" s="5">
        <v>45129</v>
      </c>
      <c r="E6734" s="6" t="s">
        <v>1368</v>
      </c>
      <c r="F6734" s="7">
        <v>2302204</v>
      </c>
      <c r="G6734" s="6" t="s">
        <v>10524</v>
      </c>
      <c r="H6734" s="7">
        <v>247487</v>
      </c>
      <c r="I6734" s="143"/>
      <c r="J6734" s="144"/>
      <c r="K6734" s="145"/>
      <c r="L6734" t="str">
        <f t="shared" si="371"/>
        <v>43754</v>
      </c>
      <c r="M6734">
        <f t="shared" si="372"/>
        <v>43754</v>
      </c>
      <c r="N6734" s="37">
        <f t="shared" si="370"/>
        <v>2302204</v>
      </c>
    </row>
    <row r="6735" spans="1:14" x14ac:dyDescent="0.3">
      <c r="A6735" s="3">
        <v>8</v>
      </c>
      <c r="B6735" s="142"/>
      <c r="C6735" s="4" t="s">
        <v>11036</v>
      </c>
      <c r="D6735" s="5">
        <v>45125</v>
      </c>
      <c r="E6735" s="6" t="s">
        <v>1365</v>
      </c>
      <c r="F6735" s="7">
        <v>1725797</v>
      </c>
      <c r="G6735" s="6" t="s">
        <v>10524</v>
      </c>
      <c r="H6735" s="7">
        <v>185523</v>
      </c>
      <c r="I6735" s="143"/>
      <c r="J6735" s="144"/>
      <c r="K6735" s="145"/>
      <c r="L6735" t="str">
        <f t="shared" si="371"/>
        <v>42338</v>
      </c>
      <c r="M6735">
        <f t="shared" si="372"/>
        <v>42338</v>
      </c>
      <c r="N6735" s="37">
        <f t="shared" si="370"/>
        <v>1725797</v>
      </c>
    </row>
    <row r="6736" spans="1:14" x14ac:dyDescent="0.3">
      <c r="A6736" s="3">
        <v>8</v>
      </c>
      <c r="B6736" s="135"/>
      <c r="C6736" s="4" t="s">
        <v>11037</v>
      </c>
      <c r="D6736" s="5">
        <v>45132</v>
      </c>
      <c r="E6736" s="6" t="s">
        <v>1368</v>
      </c>
      <c r="F6736" s="7">
        <v>2535408</v>
      </c>
      <c r="G6736" s="6" t="s">
        <v>10524</v>
      </c>
      <c r="H6736" s="7">
        <v>272556</v>
      </c>
      <c r="I6736" s="137"/>
      <c r="J6736" s="140"/>
      <c r="K6736" s="141"/>
      <c r="L6736" t="str">
        <f t="shared" si="371"/>
        <v>43962</v>
      </c>
      <c r="M6736">
        <f t="shared" si="372"/>
        <v>43962</v>
      </c>
      <c r="N6736" s="37">
        <f t="shared" si="370"/>
        <v>2535408</v>
      </c>
    </row>
    <row r="6737" spans="1:14" x14ac:dyDescent="0.3">
      <c r="A6737" s="3">
        <v>8</v>
      </c>
      <c r="B6737" s="134" t="s">
        <v>11038</v>
      </c>
      <c r="C6737" s="4" t="s">
        <v>11039</v>
      </c>
      <c r="D6737" s="5">
        <v>45119</v>
      </c>
      <c r="E6737" s="6" t="s">
        <v>1368</v>
      </c>
      <c r="F6737" s="7">
        <v>479768</v>
      </c>
      <c r="G6737" s="6" t="s">
        <v>10524</v>
      </c>
      <c r="H6737" s="7">
        <v>51575</v>
      </c>
      <c r="I6737" s="136">
        <v>1284580</v>
      </c>
      <c r="J6737" s="138" t="s">
        <v>829</v>
      </c>
      <c r="K6737" s="139"/>
      <c r="L6737" t="str">
        <f t="shared" si="371"/>
        <v>41572</v>
      </c>
      <c r="M6737">
        <f t="shared" si="372"/>
        <v>41572</v>
      </c>
      <c r="N6737" s="37">
        <f t="shared" si="370"/>
        <v>479768</v>
      </c>
    </row>
    <row r="6738" spans="1:14" x14ac:dyDescent="0.3">
      <c r="A6738" s="3">
        <v>8</v>
      </c>
      <c r="B6738" s="135"/>
      <c r="C6738" s="4" t="s">
        <v>11040</v>
      </c>
      <c r="D6738" s="5">
        <v>45133</v>
      </c>
      <c r="E6738" s="6" t="s">
        <v>1368</v>
      </c>
      <c r="F6738" s="7">
        <v>959537</v>
      </c>
      <c r="G6738" s="6" t="s">
        <v>10524</v>
      </c>
      <c r="H6738" s="7">
        <v>103150</v>
      </c>
      <c r="I6738" s="137"/>
      <c r="J6738" s="140"/>
      <c r="K6738" s="141"/>
      <c r="L6738" t="str">
        <f t="shared" si="371"/>
        <v>44068</v>
      </c>
      <c r="M6738">
        <f t="shared" si="372"/>
        <v>44068</v>
      </c>
      <c r="N6738" s="37">
        <f t="shared" si="370"/>
        <v>959537</v>
      </c>
    </row>
    <row r="6739" spans="1:14" x14ac:dyDescent="0.3">
      <c r="A6739" s="3">
        <v>8</v>
      </c>
      <c r="B6739" s="134" t="s">
        <v>11041</v>
      </c>
      <c r="C6739" s="4" t="s">
        <v>11042</v>
      </c>
      <c r="D6739" s="5">
        <v>45121</v>
      </c>
      <c r="E6739" s="6" t="s">
        <v>1368</v>
      </c>
      <c r="F6739" s="7">
        <v>959537</v>
      </c>
      <c r="G6739" s="6" t="s">
        <v>10524</v>
      </c>
      <c r="H6739" s="7">
        <v>103150</v>
      </c>
      <c r="I6739" s="136">
        <v>1712774</v>
      </c>
      <c r="J6739" s="138" t="s">
        <v>5073</v>
      </c>
      <c r="K6739" s="139"/>
      <c r="L6739" t="str">
        <f t="shared" si="371"/>
        <v>42181</v>
      </c>
      <c r="M6739">
        <f t="shared" si="372"/>
        <v>42181</v>
      </c>
      <c r="N6739" s="37">
        <f t="shared" si="370"/>
        <v>959537</v>
      </c>
    </row>
    <row r="6740" spans="1:14" x14ac:dyDescent="0.3">
      <c r="A6740" s="3">
        <v>8</v>
      </c>
      <c r="B6740" s="135"/>
      <c r="C6740" s="4" t="s">
        <v>11043</v>
      </c>
      <c r="D6740" s="5">
        <v>45132</v>
      </c>
      <c r="E6740" s="6" t="s">
        <v>1368</v>
      </c>
      <c r="F6740" s="7">
        <v>959537</v>
      </c>
      <c r="G6740" s="6" t="s">
        <v>10524</v>
      </c>
      <c r="H6740" s="7">
        <v>103150</v>
      </c>
      <c r="I6740" s="137"/>
      <c r="J6740" s="140"/>
      <c r="K6740" s="141"/>
      <c r="L6740" t="str">
        <f t="shared" si="371"/>
        <v>43981</v>
      </c>
      <c r="M6740">
        <f t="shared" si="372"/>
        <v>43981</v>
      </c>
      <c r="N6740" s="37">
        <f t="shared" si="370"/>
        <v>959537</v>
      </c>
    </row>
    <row r="6741" spans="1:14" x14ac:dyDescent="0.3">
      <c r="A6741" s="3">
        <v>8</v>
      </c>
      <c r="B6741" s="134" t="s">
        <v>11044</v>
      </c>
      <c r="C6741" s="4" t="s">
        <v>11045</v>
      </c>
      <c r="D6741" s="5">
        <v>45125</v>
      </c>
      <c r="E6741" s="6" t="s">
        <v>1368</v>
      </c>
      <c r="F6741" s="7">
        <v>1757014</v>
      </c>
      <c r="G6741" s="6" t="s">
        <v>10524</v>
      </c>
      <c r="H6741" s="7">
        <v>188879</v>
      </c>
      <c r="I6741" s="136">
        <v>2354176</v>
      </c>
      <c r="J6741" s="138" t="s">
        <v>1940</v>
      </c>
      <c r="K6741" s="139"/>
      <c r="L6741" t="str">
        <f t="shared" si="371"/>
        <v>42323</v>
      </c>
      <c r="M6741">
        <f t="shared" si="372"/>
        <v>42323</v>
      </c>
      <c r="N6741" s="37">
        <f t="shared" si="370"/>
        <v>1757014</v>
      </c>
    </row>
    <row r="6742" spans="1:14" x14ac:dyDescent="0.3">
      <c r="A6742" s="3">
        <v>8</v>
      </c>
      <c r="B6742" s="135"/>
      <c r="C6742" s="4" t="s">
        <v>11046</v>
      </c>
      <c r="D6742" s="5">
        <v>45121</v>
      </c>
      <c r="E6742" s="6" t="s">
        <v>1368</v>
      </c>
      <c r="F6742" s="7">
        <v>880718</v>
      </c>
      <c r="G6742" s="6" t="s">
        <v>10524</v>
      </c>
      <c r="H6742" s="7">
        <v>94677</v>
      </c>
      <c r="I6742" s="137"/>
      <c r="J6742" s="140"/>
      <c r="K6742" s="141"/>
      <c r="L6742" t="str">
        <f t="shared" si="371"/>
        <v>42107</v>
      </c>
      <c r="M6742">
        <f t="shared" si="372"/>
        <v>42107</v>
      </c>
      <c r="N6742" s="37">
        <f t="shared" si="370"/>
        <v>880718</v>
      </c>
    </row>
    <row r="6743" spans="1:14" ht="25.05" x14ac:dyDescent="0.3">
      <c r="A6743" s="3">
        <v>8</v>
      </c>
      <c r="B6743" s="134" t="s">
        <v>11047</v>
      </c>
      <c r="C6743" s="4" t="s">
        <v>11048</v>
      </c>
      <c r="D6743" s="5">
        <v>45113</v>
      </c>
      <c r="E6743" s="6" t="s">
        <v>1787</v>
      </c>
      <c r="F6743" s="7">
        <v>1423883</v>
      </c>
      <c r="G6743" s="6" t="s">
        <v>10524</v>
      </c>
      <c r="H6743" s="7">
        <v>153067</v>
      </c>
      <c r="I6743" s="136">
        <v>10429246</v>
      </c>
      <c r="J6743" s="138" t="s">
        <v>837</v>
      </c>
      <c r="K6743" s="139"/>
      <c r="L6743" t="str">
        <f t="shared" si="371"/>
        <v>40212</v>
      </c>
      <c r="M6743">
        <f t="shared" si="372"/>
        <v>40212</v>
      </c>
      <c r="N6743" s="37">
        <f t="shared" si="370"/>
        <v>1423883</v>
      </c>
    </row>
    <row r="6744" spans="1:14" ht="25.05" x14ac:dyDescent="0.3">
      <c r="A6744" s="3">
        <v>8</v>
      </c>
      <c r="B6744" s="142"/>
      <c r="C6744" s="4" t="s">
        <v>11049</v>
      </c>
      <c r="D6744" s="5">
        <v>45110</v>
      </c>
      <c r="E6744" s="6" t="s">
        <v>1787</v>
      </c>
      <c r="F6744" s="7">
        <v>1436011</v>
      </c>
      <c r="G6744" s="6" t="s">
        <v>10524</v>
      </c>
      <c r="H6744" s="7">
        <v>154371</v>
      </c>
      <c r="I6744" s="143"/>
      <c r="J6744" s="144"/>
      <c r="K6744" s="145"/>
      <c r="L6744" t="str">
        <f t="shared" si="371"/>
        <v>39271</v>
      </c>
      <c r="M6744">
        <f t="shared" si="372"/>
        <v>39271</v>
      </c>
      <c r="N6744" s="37">
        <f t="shared" si="370"/>
        <v>1436011</v>
      </c>
    </row>
    <row r="6745" spans="1:14" x14ac:dyDescent="0.3">
      <c r="A6745" s="3">
        <v>8</v>
      </c>
      <c r="B6745" s="142"/>
      <c r="C6745" s="4" t="s">
        <v>11050</v>
      </c>
      <c r="D6745" s="5">
        <v>45120</v>
      </c>
      <c r="E6745" s="6" t="s">
        <v>1368</v>
      </c>
      <c r="F6745" s="7">
        <v>1272823</v>
      </c>
      <c r="G6745" s="6" t="s">
        <v>10524</v>
      </c>
      <c r="H6745" s="7">
        <v>136829</v>
      </c>
      <c r="I6745" s="143"/>
      <c r="J6745" s="144"/>
      <c r="K6745" s="145"/>
      <c r="L6745" t="str">
        <f t="shared" si="371"/>
        <v>42061</v>
      </c>
      <c r="M6745">
        <f t="shared" si="372"/>
        <v>42061</v>
      </c>
      <c r="N6745" s="37">
        <f t="shared" si="370"/>
        <v>1272823</v>
      </c>
    </row>
    <row r="6746" spans="1:14" x14ac:dyDescent="0.3">
      <c r="A6746" s="3">
        <v>8</v>
      </c>
      <c r="B6746" s="142"/>
      <c r="C6746" s="4" t="s">
        <v>11051</v>
      </c>
      <c r="D6746" s="5">
        <v>45125</v>
      </c>
      <c r="E6746" s="6" t="s">
        <v>1368</v>
      </c>
      <c r="F6746" s="7">
        <v>3279074</v>
      </c>
      <c r="G6746" s="6" t="s">
        <v>10524</v>
      </c>
      <c r="H6746" s="7">
        <v>352501</v>
      </c>
      <c r="I6746" s="143"/>
      <c r="J6746" s="144"/>
      <c r="K6746" s="145"/>
      <c r="L6746" t="str">
        <f t="shared" si="371"/>
        <v>42332</v>
      </c>
      <c r="M6746">
        <f t="shared" si="372"/>
        <v>42332</v>
      </c>
      <c r="N6746" s="37">
        <f t="shared" si="370"/>
        <v>3279074</v>
      </c>
    </row>
    <row r="6747" spans="1:14" x14ac:dyDescent="0.3">
      <c r="A6747" s="3">
        <v>8</v>
      </c>
      <c r="B6747" s="142"/>
      <c r="C6747" s="4" t="s">
        <v>11052</v>
      </c>
      <c r="D6747" s="5">
        <v>45114</v>
      </c>
      <c r="E6747" s="6" t="s">
        <v>1368</v>
      </c>
      <c r="F6747" s="7">
        <v>1638201</v>
      </c>
      <c r="G6747" s="6" t="s">
        <v>10524</v>
      </c>
      <c r="H6747" s="7">
        <v>176107</v>
      </c>
      <c r="I6747" s="143"/>
      <c r="J6747" s="144"/>
      <c r="K6747" s="145"/>
      <c r="L6747" t="str">
        <f t="shared" si="371"/>
        <v>40655</v>
      </c>
      <c r="M6747">
        <f t="shared" si="372"/>
        <v>40655</v>
      </c>
      <c r="N6747" s="37">
        <f t="shared" si="370"/>
        <v>1638201</v>
      </c>
    </row>
    <row r="6748" spans="1:14" x14ac:dyDescent="0.3">
      <c r="A6748" s="3">
        <v>8</v>
      </c>
      <c r="B6748" s="135"/>
      <c r="C6748" s="4" t="s">
        <v>11053</v>
      </c>
      <c r="D6748" s="5">
        <v>45135</v>
      </c>
      <c r="E6748" s="6" t="s">
        <v>1368</v>
      </c>
      <c r="F6748" s="7">
        <v>2635438</v>
      </c>
      <c r="G6748" s="6" t="s">
        <v>10524</v>
      </c>
      <c r="H6748" s="7">
        <v>283310</v>
      </c>
      <c r="I6748" s="137"/>
      <c r="J6748" s="140"/>
      <c r="K6748" s="141"/>
      <c r="L6748" t="str">
        <f t="shared" si="371"/>
        <v>45114</v>
      </c>
      <c r="M6748">
        <f t="shared" si="372"/>
        <v>45114</v>
      </c>
      <c r="N6748" s="37">
        <f t="shared" si="370"/>
        <v>2635438</v>
      </c>
    </row>
    <row r="6749" spans="1:14" x14ac:dyDescent="0.3">
      <c r="A6749" s="3">
        <v>8</v>
      </c>
      <c r="B6749" s="134" t="s">
        <v>11054</v>
      </c>
      <c r="C6749" s="4" t="s">
        <v>11055</v>
      </c>
      <c r="D6749" s="5">
        <v>45136</v>
      </c>
      <c r="E6749" s="6" t="s">
        <v>1368</v>
      </c>
      <c r="F6749" s="7">
        <v>617010</v>
      </c>
      <c r="G6749" s="6" t="s">
        <v>10524</v>
      </c>
      <c r="H6749" s="7">
        <v>66329</v>
      </c>
      <c r="I6749" s="136">
        <v>3804423</v>
      </c>
      <c r="J6749" s="138" t="s">
        <v>850</v>
      </c>
      <c r="K6749" s="139"/>
      <c r="L6749" t="str">
        <f t="shared" si="371"/>
        <v>45262</v>
      </c>
      <c r="M6749">
        <f t="shared" si="372"/>
        <v>45262</v>
      </c>
      <c r="N6749" s="37">
        <f t="shared" si="370"/>
        <v>617010</v>
      </c>
    </row>
    <row r="6750" spans="1:14" ht="25.05" x14ac:dyDescent="0.3">
      <c r="A6750" s="3">
        <v>8</v>
      </c>
      <c r="B6750" s="142"/>
      <c r="C6750" s="4" t="s">
        <v>11056</v>
      </c>
      <c r="D6750" s="5">
        <v>45117</v>
      </c>
      <c r="E6750" s="6" t="s">
        <v>1787</v>
      </c>
      <c r="F6750" s="7">
        <v>475833</v>
      </c>
      <c r="G6750" s="6" t="s">
        <v>10524</v>
      </c>
      <c r="H6750" s="7">
        <v>51152</v>
      </c>
      <c r="I6750" s="143"/>
      <c r="J6750" s="144"/>
      <c r="K6750" s="145"/>
      <c r="L6750" t="str">
        <f t="shared" si="371"/>
        <v>40879</v>
      </c>
      <c r="M6750">
        <f t="shared" si="372"/>
        <v>40879</v>
      </c>
      <c r="N6750" s="37">
        <f t="shared" si="370"/>
        <v>475833</v>
      </c>
    </row>
    <row r="6751" spans="1:14" x14ac:dyDescent="0.3">
      <c r="A6751" s="3">
        <v>8</v>
      </c>
      <c r="B6751" s="142"/>
      <c r="C6751" s="4" t="s">
        <v>11057</v>
      </c>
      <c r="D6751" s="5">
        <v>45114</v>
      </c>
      <c r="E6751" s="6" t="s">
        <v>1368</v>
      </c>
      <c r="F6751" s="7">
        <v>940453</v>
      </c>
      <c r="G6751" s="6" t="s">
        <v>10524</v>
      </c>
      <c r="H6751" s="7">
        <v>101099</v>
      </c>
      <c r="I6751" s="143"/>
      <c r="J6751" s="144"/>
      <c r="K6751" s="145"/>
      <c r="L6751" t="str">
        <f t="shared" si="371"/>
        <v>40807</v>
      </c>
      <c r="M6751">
        <f t="shared" si="372"/>
        <v>40807</v>
      </c>
      <c r="N6751" s="37">
        <f t="shared" si="370"/>
        <v>940453</v>
      </c>
    </row>
    <row r="6752" spans="1:14" x14ac:dyDescent="0.3">
      <c r="A6752" s="3">
        <v>8</v>
      </c>
      <c r="B6752" s="135"/>
      <c r="C6752" s="4" t="s">
        <v>11058</v>
      </c>
      <c r="D6752" s="5">
        <v>45133</v>
      </c>
      <c r="E6752" s="6" t="s">
        <v>1368</v>
      </c>
      <c r="F6752" s="7">
        <v>2229363</v>
      </c>
      <c r="G6752" s="6" t="s">
        <v>10524</v>
      </c>
      <c r="H6752" s="7">
        <v>239657</v>
      </c>
      <c r="I6752" s="137"/>
      <c r="J6752" s="140"/>
      <c r="K6752" s="141"/>
      <c r="L6752" t="str">
        <f t="shared" si="371"/>
        <v>44048</v>
      </c>
      <c r="M6752">
        <f t="shared" si="372"/>
        <v>44048</v>
      </c>
      <c r="N6752" s="37">
        <f t="shared" si="370"/>
        <v>2229363</v>
      </c>
    </row>
    <row r="6753" spans="1:14" ht="37.6" x14ac:dyDescent="0.3">
      <c r="A6753" s="3">
        <v>8</v>
      </c>
      <c r="B6753" s="8" t="s">
        <v>11059</v>
      </c>
      <c r="C6753" s="4" t="s">
        <v>11060</v>
      </c>
      <c r="D6753" s="5">
        <v>45127</v>
      </c>
      <c r="E6753" s="6" t="s">
        <v>1368</v>
      </c>
      <c r="F6753" s="7">
        <v>2800550</v>
      </c>
      <c r="G6753" s="6" t="s">
        <v>10524</v>
      </c>
      <c r="H6753" s="7">
        <v>301059</v>
      </c>
      <c r="I6753" s="11">
        <v>2499491</v>
      </c>
      <c r="J6753" s="132" t="s">
        <v>861</v>
      </c>
      <c r="K6753" s="133"/>
      <c r="L6753" t="str">
        <f t="shared" si="371"/>
        <v>43293</v>
      </c>
      <c r="M6753">
        <f t="shared" si="372"/>
        <v>43293</v>
      </c>
      <c r="N6753" s="37">
        <f t="shared" si="370"/>
        <v>2800550</v>
      </c>
    </row>
    <row r="6754" spans="1:14" x14ac:dyDescent="0.3">
      <c r="A6754" s="3">
        <v>8</v>
      </c>
      <c r="B6754" s="134" t="s">
        <v>11061</v>
      </c>
      <c r="C6754" s="4" t="s">
        <v>11062</v>
      </c>
      <c r="D6754" s="5">
        <v>45111</v>
      </c>
      <c r="E6754" s="6" t="s">
        <v>1365</v>
      </c>
      <c r="F6754" s="7">
        <v>2461039</v>
      </c>
      <c r="G6754" s="6" t="s">
        <v>10524</v>
      </c>
      <c r="H6754" s="7">
        <v>264562</v>
      </c>
      <c r="I6754" s="136">
        <v>5036107</v>
      </c>
      <c r="J6754" s="138" t="s">
        <v>5097</v>
      </c>
      <c r="K6754" s="139"/>
      <c r="L6754" t="str">
        <f t="shared" si="371"/>
        <v>39399</v>
      </c>
      <c r="M6754">
        <f t="shared" si="372"/>
        <v>39399</v>
      </c>
      <c r="N6754" s="37">
        <f t="shared" si="370"/>
        <v>2461039</v>
      </c>
    </row>
    <row r="6755" spans="1:14" x14ac:dyDescent="0.3">
      <c r="A6755" s="3">
        <v>8</v>
      </c>
      <c r="B6755" s="135"/>
      <c r="C6755" s="4" t="s">
        <v>11063</v>
      </c>
      <c r="D6755" s="5">
        <v>45126</v>
      </c>
      <c r="E6755" s="6" t="s">
        <v>1365</v>
      </c>
      <c r="F6755" s="7">
        <v>3181658</v>
      </c>
      <c r="G6755" s="6" t="s">
        <v>10524</v>
      </c>
      <c r="H6755" s="7">
        <v>342028</v>
      </c>
      <c r="I6755" s="137"/>
      <c r="J6755" s="140"/>
      <c r="K6755" s="141"/>
      <c r="L6755" t="str">
        <f t="shared" si="371"/>
        <v>42405</v>
      </c>
      <c r="M6755">
        <f t="shared" si="372"/>
        <v>42405</v>
      </c>
      <c r="N6755" s="37">
        <f t="shared" si="370"/>
        <v>3181658</v>
      </c>
    </row>
    <row r="6756" spans="1:14" x14ac:dyDescent="0.3">
      <c r="A6756" s="3">
        <v>8</v>
      </c>
      <c r="B6756" s="134" t="s">
        <v>11064</v>
      </c>
      <c r="C6756" s="4" t="s">
        <v>11065</v>
      </c>
      <c r="D6756" s="5">
        <v>45125</v>
      </c>
      <c r="E6756" s="6" t="s">
        <v>1368</v>
      </c>
      <c r="F6756" s="7">
        <v>4791096</v>
      </c>
      <c r="G6756" s="6" t="s">
        <v>10524</v>
      </c>
      <c r="H6756" s="7">
        <v>515043</v>
      </c>
      <c r="I6756" s="136">
        <v>6987918</v>
      </c>
      <c r="J6756" s="138" t="s">
        <v>864</v>
      </c>
      <c r="K6756" s="139"/>
      <c r="L6756" t="str">
        <f t="shared" si="371"/>
        <v>42375</v>
      </c>
      <c r="M6756">
        <f t="shared" si="372"/>
        <v>42375</v>
      </c>
      <c r="N6756" s="37">
        <f t="shared" si="370"/>
        <v>4791096</v>
      </c>
    </row>
    <row r="6757" spans="1:14" x14ac:dyDescent="0.3">
      <c r="A6757" s="3">
        <v>8</v>
      </c>
      <c r="B6757" s="135"/>
      <c r="C6757" s="4" t="s">
        <v>11066</v>
      </c>
      <c r="D6757" s="5">
        <v>45132</v>
      </c>
      <c r="E6757" s="6" t="s">
        <v>1368</v>
      </c>
      <c r="F6757" s="7">
        <v>3038504</v>
      </c>
      <c r="G6757" s="6" t="s">
        <v>10524</v>
      </c>
      <c r="H6757" s="7">
        <v>326639</v>
      </c>
      <c r="I6757" s="137"/>
      <c r="J6757" s="140"/>
      <c r="K6757" s="141"/>
      <c r="L6757" t="str">
        <f t="shared" si="371"/>
        <v>43983</v>
      </c>
      <c r="M6757">
        <f t="shared" si="372"/>
        <v>43983</v>
      </c>
      <c r="N6757" s="37">
        <f t="shared" si="370"/>
        <v>3038504</v>
      </c>
    </row>
    <row r="6758" spans="1:14" x14ac:dyDescent="0.3">
      <c r="A6758" s="3">
        <v>8</v>
      </c>
      <c r="B6758" s="134" t="s">
        <v>11067</v>
      </c>
      <c r="C6758" s="4" t="s">
        <v>11068</v>
      </c>
      <c r="D6758" s="5">
        <v>45108</v>
      </c>
      <c r="E6758" s="6" t="s">
        <v>1365</v>
      </c>
      <c r="F6758" s="7">
        <v>2787415</v>
      </c>
      <c r="G6758" s="6" t="s">
        <v>10524</v>
      </c>
      <c r="H6758" s="7">
        <v>299647</v>
      </c>
      <c r="I6758" s="136">
        <v>7378153</v>
      </c>
      <c r="J6758" s="138" t="s">
        <v>873</v>
      </c>
      <c r="K6758" s="139"/>
      <c r="L6758" t="str">
        <f t="shared" si="371"/>
        <v>39256</v>
      </c>
      <c r="M6758">
        <f t="shared" si="372"/>
        <v>39256</v>
      </c>
      <c r="N6758" s="37">
        <f t="shared" si="370"/>
        <v>2787415</v>
      </c>
    </row>
    <row r="6759" spans="1:14" x14ac:dyDescent="0.3">
      <c r="A6759" s="3">
        <v>8</v>
      </c>
      <c r="B6759" s="142"/>
      <c r="C6759" s="4" t="s">
        <v>11069</v>
      </c>
      <c r="D6759" s="5">
        <v>45112</v>
      </c>
      <c r="E6759" s="6" t="s">
        <v>1365</v>
      </c>
      <c r="F6759" s="7">
        <v>710111</v>
      </c>
      <c r="G6759" s="6" t="s">
        <v>10524</v>
      </c>
      <c r="H6759" s="7">
        <v>76337</v>
      </c>
      <c r="I6759" s="143"/>
      <c r="J6759" s="144"/>
      <c r="K6759" s="145"/>
      <c r="L6759" t="str">
        <f t="shared" si="371"/>
        <v>39511</v>
      </c>
      <c r="M6759">
        <f t="shared" si="372"/>
        <v>39511</v>
      </c>
      <c r="N6759" s="37">
        <f t="shared" si="370"/>
        <v>710111</v>
      </c>
    </row>
    <row r="6760" spans="1:14" x14ac:dyDescent="0.3">
      <c r="A6760" s="3">
        <v>8</v>
      </c>
      <c r="B6760" s="142"/>
      <c r="C6760" s="4" t="s">
        <v>11070</v>
      </c>
      <c r="D6760" s="5">
        <v>45134</v>
      </c>
      <c r="E6760" s="6" t="s">
        <v>1365</v>
      </c>
      <c r="F6760" s="7">
        <v>2063178</v>
      </c>
      <c r="G6760" s="6" t="s">
        <v>10524</v>
      </c>
      <c r="H6760" s="7">
        <v>221792</v>
      </c>
      <c r="I6760" s="143"/>
      <c r="J6760" s="144"/>
      <c r="K6760" s="145"/>
      <c r="L6760" t="str">
        <f t="shared" si="371"/>
        <v>44808</v>
      </c>
      <c r="M6760">
        <f t="shared" si="372"/>
        <v>44808</v>
      </c>
      <c r="N6760" s="37">
        <f t="shared" si="370"/>
        <v>2063178</v>
      </c>
    </row>
    <row r="6761" spans="1:14" x14ac:dyDescent="0.3">
      <c r="A6761" s="3">
        <v>8</v>
      </c>
      <c r="B6761" s="135"/>
      <c r="C6761" s="4" t="s">
        <v>11071</v>
      </c>
      <c r="D6761" s="5">
        <v>45117</v>
      </c>
      <c r="E6761" s="6" t="s">
        <v>1365</v>
      </c>
      <c r="F6761" s="7">
        <v>2706134</v>
      </c>
      <c r="G6761" s="6" t="s">
        <v>10524</v>
      </c>
      <c r="H6761" s="7">
        <v>290909</v>
      </c>
      <c r="I6761" s="137"/>
      <c r="J6761" s="140"/>
      <c r="K6761" s="141"/>
      <c r="L6761" t="str">
        <f t="shared" si="371"/>
        <v>40880</v>
      </c>
      <c r="M6761">
        <f t="shared" si="372"/>
        <v>40880</v>
      </c>
      <c r="N6761" s="37">
        <f t="shared" si="370"/>
        <v>2706134</v>
      </c>
    </row>
    <row r="6762" spans="1:14" ht="25.05" x14ac:dyDescent="0.3">
      <c r="A6762" s="3">
        <v>8</v>
      </c>
      <c r="B6762" s="134" t="s">
        <v>11072</v>
      </c>
      <c r="C6762" s="4" t="s">
        <v>11073</v>
      </c>
      <c r="D6762" s="5">
        <v>45132</v>
      </c>
      <c r="E6762" s="6" t="s">
        <v>1378</v>
      </c>
      <c r="F6762" s="7">
        <v>1413594</v>
      </c>
      <c r="G6762" s="6" t="s">
        <v>10524</v>
      </c>
      <c r="H6762" s="7">
        <v>151961</v>
      </c>
      <c r="I6762" s="136">
        <v>2533569</v>
      </c>
      <c r="J6762" s="138" t="s">
        <v>876</v>
      </c>
      <c r="K6762" s="139"/>
      <c r="L6762" t="str">
        <f t="shared" si="371"/>
        <v>43974</v>
      </c>
      <c r="M6762">
        <f t="shared" si="372"/>
        <v>43974</v>
      </c>
      <c r="N6762" s="37">
        <f t="shared" si="370"/>
        <v>1413594</v>
      </c>
    </row>
    <row r="6763" spans="1:14" x14ac:dyDescent="0.3">
      <c r="A6763" s="3">
        <v>8</v>
      </c>
      <c r="B6763" s="135"/>
      <c r="C6763" s="4" t="s">
        <v>11074</v>
      </c>
      <c r="D6763" s="5">
        <v>45119</v>
      </c>
      <c r="E6763" s="6" t="s">
        <v>1365</v>
      </c>
      <c r="F6763" s="7">
        <v>1425139</v>
      </c>
      <c r="G6763" s="6" t="s">
        <v>10524</v>
      </c>
      <c r="H6763" s="7">
        <v>153203</v>
      </c>
      <c r="I6763" s="137"/>
      <c r="J6763" s="140"/>
      <c r="K6763" s="141"/>
      <c r="L6763" t="str">
        <f t="shared" si="371"/>
        <v>41049</v>
      </c>
      <c r="M6763">
        <f t="shared" si="372"/>
        <v>41049</v>
      </c>
      <c r="N6763" s="37">
        <f t="shared" si="370"/>
        <v>1425139</v>
      </c>
    </row>
    <row r="6764" spans="1:14" ht="25.05" x14ac:dyDescent="0.3">
      <c r="A6764" s="3">
        <v>8</v>
      </c>
      <c r="B6764" s="134" t="s">
        <v>11075</v>
      </c>
      <c r="C6764" s="4" t="s">
        <v>11076</v>
      </c>
      <c r="D6764" s="5">
        <v>45122</v>
      </c>
      <c r="E6764" s="6" t="s">
        <v>1378</v>
      </c>
      <c r="F6764" s="7">
        <v>1436011</v>
      </c>
      <c r="G6764" s="6" t="s">
        <v>10524</v>
      </c>
      <c r="H6764" s="7">
        <v>154371</v>
      </c>
      <c r="I6764" s="136">
        <v>4072853</v>
      </c>
      <c r="J6764" s="138" t="s">
        <v>881</v>
      </c>
      <c r="K6764" s="139"/>
      <c r="L6764" t="str">
        <f t="shared" si="371"/>
        <v>42189</v>
      </c>
      <c r="M6764">
        <f t="shared" si="372"/>
        <v>42189</v>
      </c>
      <c r="N6764" s="37">
        <f t="shared" si="370"/>
        <v>1436011</v>
      </c>
    </row>
    <row r="6765" spans="1:14" x14ac:dyDescent="0.3">
      <c r="A6765" s="3">
        <v>8</v>
      </c>
      <c r="B6765" s="142"/>
      <c r="C6765" s="4" t="s">
        <v>11077</v>
      </c>
      <c r="D6765" s="5">
        <v>45138</v>
      </c>
      <c r="E6765" s="6" t="s">
        <v>1365</v>
      </c>
      <c r="F6765" s="7">
        <v>2167873</v>
      </c>
      <c r="G6765" s="6" t="s">
        <v>10524</v>
      </c>
      <c r="H6765" s="7">
        <v>233046</v>
      </c>
      <c r="I6765" s="143"/>
      <c r="J6765" s="144"/>
      <c r="K6765" s="145"/>
      <c r="L6765" t="str">
        <f t="shared" si="371"/>
        <v>45334</v>
      </c>
      <c r="M6765">
        <f t="shared" si="372"/>
        <v>45334</v>
      </c>
      <c r="N6765" s="37">
        <f t="shared" si="370"/>
        <v>2167873</v>
      </c>
    </row>
    <row r="6766" spans="1:14" x14ac:dyDescent="0.3">
      <c r="A6766" s="3">
        <v>8</v>
      </c>
      <c r="B6766" s="135"/>
      <c r="C6766" s="4" t="s">
        <v>11078</v>
      </c>
      <c r="D6766" s="5">
        <v>45119</v>
      </c>
      <c r="E6766" s="6" t="s">
        <v>1365</v>
      </c>
      <c r="F6766" s="7">
        <v>959537</v>
      </c>
      <c r="G6766" s="6" t="s">
        <v>10524</v>
      </c>
      <c r="H6766" s="7">
        <v>103150</v>
      </c>
      <c r="I6766" s="137"/>
      <c r="J6766" s="140"/>
      <c r="K6766" s="141"/>
      <c r="L6766" t="str">
        <f t="shared" si="371"/>
        <v>41076</v>
      </c>
      <c r="M6766">
        <f t="shared" si="372"/>
        <v>41076</v>
      </c>
      <c r="N6766" s="37">
        <f t="shared" si="370"/>
        <v>959537</v>
      </c>
    </row>
    <row r="6767" spans="1:14" x14ac:dyDescent="0.3">
      <c r="A6767" s="3">
        <v>8</v>
      </c>
      <c r="B6767" s="134" t="s">
        <v>11079</v>
      </c>
      <c r="C6767" s="4" t="s">
        <v>11080</v>
      </c>
      <c r="D6767" s="5">
        <v>45133</v>
      </c>
      <c r="E6767" s="6" t="s">
        <v>1368</v>
      </c>
      <c r="F6767" s="7">
        <v>1519252</v>
      </c>
      <c r="G6767" s="6" t="s">
        <v>10524</v>
      </c>
      <c r="H6767" s="7">
        <v>163320</v>
      </c>
      <c r="I6767" s="136">
        <v>9059741</v>
      </c>
      <c r="J6767" s="138" t="s">
        <v>886</v>
      </c>
      <c r="K6767" s="139"/>
      <c r="L6767" t="str">
        <f t="shared" si="371"/>
        <v>44067</v>
      </c>
      <c r="M6767">
        <f t="shared" si="372"/>
        <v>44067</v>
      </c>
      <c r="N6767" s="37">
        <f t="shared" si="370"/>
        <v>1519252</v>
      </c>
    </row>
    <row r="6768" spans="1:14" x14ac:dyDescent="0.3">
      <c r="A6768" s="3">
        <v>8</v>
      </c>
      <c r="B6768" s="142"/>
      <c r="C6768" s="4" t="s">
        <v>11081</v>
      </c>
      <c r="D6768" s="5">
        <v>45112</v>
      </c>
      <c r="E6768" s="6" t="s">
        <v>1368</v>
      </c>
      <c r="F6768" s="7">
        <v>1147279</v>
      </c>
      <c r="G6768" s="6" t="s">
        <v>10524</v>
      </c>
      <c r="H6768" s="7">
        <v>123332</v>
      </c>
      <c r="I6768" s="143"/>
      <c r="J6768" s="144"/>
      <c r="K6768" s="145"/>
      <c r="L6768" t="str">
        <f t="shared" si="371"/>
        <v>39582</v>
      </c>
      <c r="M6768">
        <f t="shared" si="372"/>
        <v>39582</v>
      </c>
      <c r="N6768" s="37">
        <f t="shared" si="370"/>
        <v>1147279</v>
      </c>
    </row>
    <row r="6769" spans="1:14" x14ac:dyDescent="0.3">
      <c r="A6769" s="3">
        <v>8</v>
      </c>
      <c r="B6769" s="142"/>
      <c r="C6769" s="4" t="s">
        <v>11082</v>
      </c>
      <c r="D6769" s="5">
        <v>45126</v>
      </c>
      <c r="E6769" s="6" t="s">
        <v>1368</v>
      </c>
      <c r="F6769" s="7">
        <v>1602493</v>
      </c>
      <c r="G6769" s="6" t="s">
        <v>10524</v>
      </c>
      <c r="H6769" s="7">
        <v>172268</v>
      </c>
      <c r="I6769" s="143"/>
      <c r="J6769" s="144"/>
      <c r="K6769" s="145"/>
      <c r="L6769" t="str">
        <f t="shared" si="371"/>
        <v>42485</v>
      </c>
      <c r="M6769">
        <f t="shared" si="372"/>
        <v>42485</v>
      </c>
      <c r="N6769" s="37">
        <f t="shared" si="370"/>
        <v>1602493</v>
      </c>
    </row>
    <row r="6770" spans="1:14" x14ac:dyDescent="0.3">
      <c r="A6770" s="3">
        <v>8</v>
      </c>
      <c r="B6770" s="142"/>
      <c r="C6770" s="4" t="s">
        <v>11083</v>
      </c>
      <c r="D6770" s="5">
        <v>45108</v>
      </c>
      <c r="E6770" s="6" t="s">
        <v>1368</v>
      </c>
      <c r="F6770" s="7">
        <v>876296</v>
      </c>
      <c r="G6770" s="6" t="s">
        <v>10524</v>
      </c>
      <c r="H6770" s="7">
        <v>94202</v>
      </c>
      <c r="I6770" s="143"/>
      <c r="J6770" s="144"/>
      <c r="K6770" s="145"/>
      <c r="L6770" t="str">
        <f t="shared" si="371"/>
        <v>39233</v>
      </c>
      <c r="M6770">
        <f t="shared" si="372"/>
        <v>39233</v>
      </c>
      <c r="N6770" s="37">
        <f t="shared" si="370"/>
        <v>876296</v>
      </c>
    </row>
    <row r="6771" spans="1:14" x14ac:dyDescent="0.3">
      <c r="A6771" s="3">
        <v>8</v>
      </c>
      <c r="B6771" s="142"/>
      <c r="C6771" s="4" t="s">
        <v>11084</v>
      </c>
      <c r="D6771" s="5">
        <v>45119</v>
      </c>
      <c r="E6771" s="6" t="s">
        <v>1368</v>
      </c>
      <c r="F6771" s="7">
        <v>1586407</v>
      </c>
      <c r="G6771" s="6" t="s">
        <v>10524</v>
      </c>
      <c r="H6771" s="7">
        <v>170539</v>
      </c>
      <c r="I6771" s="143"/>
      <c r="J6771" s="144"/>
      <c r="K6771" s="145"/>
      <c r="L6771" t="str">
        <f t="shared" si="371"/>
        <v>41567</v>
      </c>
      <c r="M6771">
        <f t="shared" si="372"/>
        <v>41567</v>
      </c>
      <c r="N6771" s="37">
        <f t="shared" si="370"/>
        <v>1586407</v>
      </c>
    </row>
    <row r="6772" spans="1:14" x14ac:dyDescent="0.3">
      <c r="A6772" s="3">
        <v>8</v>
      </c>
      <c r="B6772" s="142"/>
      <c r="C6772" s="4" t="s">
        <v>11085</v>
      </c>
      <c r="D6772" s="5">
        <v>45128</v>
      </c>
      <c r="E6772" s="6" t="s">
        <v>1368</v>
      </c>
      <c r="F6772" s="7">
        <v>710111</v>
      </c>
      <c r="G6772" s="6" t="s">
        <v>10524</v>
      </c>
      <c r="H6772" s="7">
        <v>76337</v>
      </c>
      <c r="I6772" s="143"/>
      <c r="J6772" s="144"/>
      <c r="K6772" s="145"/>
      <c r="L6772" t="str">
        <f t="shared" si="371"/>
        <v>43743</v>
      </c>
      <c r="M6772">
        <f t="shared" si="372"/>
        <v>43743</v>
      </c>
      <c r="N6772" s="37">
        <f t="shared" si="370"/>
        <v>710111</v>
      </c>
    </row>
    <row r="6773" spans="1:14" x14ac:dyDescent="0.3">
      <c r="A6773" s="3">
        <v>8</v>
      </c>
      <c r="B6773" s="142"/>
      <c r="C6773" s="4" t="s">
        <v>11086</v>
      </c>
      <c r="D6773" s="5">
        <v>45114</v>
      </c>
      <c r="E6773" s="6" t="s">
        <v>1368</v>
      </c>
      <c r="F6773" s="7">
        <v>1122725</v>
      </c>
      <c r="G6773" s="6" t="s">
        <v>10524</v>
      </c>
      <c r="H6773" s="7">
        <v>120693</v>
      </c>
      <c r="I6773" s="143"/>
      <c r="J6773" s="144"/>
      <c r="K6773" s="145"/>
      <c r="L6773" t="str">
        <f t="shared" si="371"/>
        <v>40755</v>
      </c>
      <c r="M6773">
        <f t="shared" si="372"/>
        <v>40755</v>
      </c>
      <c r="N6773" s="37">
        <f t="shared" si="370"/>
        <v>1122725</v>
      </c>
    </row>
    <row r="6774" spans="1:14" x14ac:dyDescent="0.3">
      <c r="A6774" s="3">
        <v>8</v>
      </c>
      <c r="B6774" s="135"/>
      <c r="C6774" s="4" t="s">
        <v>11087</v>
      </c>
      <c r="D6774" s="5">
        <v>45121</v>
      </c>
      <c r="E6774" s="6" t="s">
        <v>1368</v>
      </c>
      <c r="F6774" s="7">
        <v>1586407</v>
      </c>
      <c r="G6774" s="6" t="s">
        <v>10524</v>
      </c>
      <c r="H6774" s="7">
        <v>170539</v>
      </c>
      <c r="I6774" s="137"/>
      <c r="J6774" s="140"/>
      <c r="K6774" s="141"/>
      <c r="L6774" t="str">
        <f t="shared" si="371"/>
        <v>42183</v>
      </c>
      <c r="M6774">
        <f t="shared" si="372"/>
        <v>42183</v>
      </c>
      <c r="N6774" s="37">
        <f t="shared" si="370"/>
        <v>1586407</v>
      </c>
    </row>
    <row r="6775" spans="1:14" x14ac:dyDescent="0.3">
      <c r="A6775" s="3">
        <v>8</v>
      </c>
      <c r="B6775" s="134" t="s">
        <v>11088</v>
      </c>
      <c r="C6775" s="4" t="s">
        <v>11089</v>
      </c>
      <c r="D6775" s="5">
        <v>45119</v>
      </c>
      <c r="E6775" s="6" t="s">
        <v>1368</v>
      </c>
      <c r="F6775" s="7">
        <v>3978958</v>
      </c>
      <c r="G6775" s="6" t="s">
        <v>10524</v>
      </c>
      <c r="H6775" s="7">
        <v>427738</v>
      </c>
      <c r="I6775" s="136">
        <v>5538252</v>
      </c>
      <c r="J6775" s="138" t="s">
        <v>898</v>
      </c>
      <c r="K6775" s="139"/>
      <c r="L6775" t="str">
        <f t="shared" si="371"/>
        <v>41565</v>
      </c>
      <c r="M6775">
        <f t="shared" si="372"/>
        <v>41565</v>
      </c>
      <c r="N6775" s="37">
        <f t="shared" ref="N6775:N6838" si="373">+F6775</f>
        <v>3978958</v>
      </c>
    </row>
    <row r="6776" spans="1:14" x14ac:dyDescent="0.3">
      <c r="A6776" s="3">
        <v>8</v>
      </c>
      <c r="B6776" s="135"/>
      <c r="C6776" s="4" t="s">
        <v>11090</v>
      </c>
      <c r="D6776" s="5">
        <v>45126</v>
      </c>
      <c r="E6776" s="6" t="s">
        <v>1368</v>
      </c>
      <c r="F6776" s="7">
        <v>2226366</v>
      </c>
      <c r="G6776" s="6" t="s">
        <v>10524</v>
      </c>
      <c r="H6776" s="7">
        <v>239334</v>
      </c>
      <c r="I6776" s="137"/>
      <c r="J6776" s="140"/>
      <c r="K6776" s="141"/>
      <c r="L6776" t="str">
        <f t="shared" si="371"/>
        <v>42482</v>
      </c>
      <c r="M6776">
        <f t="shared" si="372"/>
        <v>42482</v>
      </c>
      <c r="N6776" s="37">
        <f t="shared" si="373"/>
        <v>2226366</v>
      </c>
    </row>
    <row r="6777" spans="1:14" x14ac:dyDescent="0.3">
      <c r="A6777" s="3">
        <v>8</v>
      </c>
      <c r="B6777" s="134" t="s">
        <v>11091</v>
      </c>
      <c r="C6777" s="4" t="s">
        <v>11092</v>
      </c>
      <c r="D6777" s="5">
        <v>45126</v>
      </c>
      <c r="E6777" s="6" t="s">
        <v>1368</v>
      </c>
      <c r="F6777" s="7">
        <v>2399971</v>
      </c>
      <c r="G6777" s="6" t="s">
        <v>10524</v>
      </c>
      <c r="H6777" s="7">
        <v>257997</v>
      </c>
      <c r="I6777" s="136">
        <v>6066792</v>
      </c>
      <c r="J6777" s="138" t="s">
        <v>908</v>
      </c>
      <c r="K6777" s="139"/>
      <c r="L6777" t="str">
        <f t="shared" si="371"/>
        <v>42480</v>
      </c>
      <c r="M6777">
        <f t="shared" si="372"/>
        <v>42480</v>
      </c>
      <c r="N6777" s="37">
        <f t="shared" si="373"/>
        <v>2399971</v>
      </c>
    </row>
    <row r="6778" spans="1:14" x14ac:dyDescent="0.3">
      <c r="A6778" s="3">
        <v>8</v>
      </c>
      <c r="B6778" s="142"/>
      <c r="C6778" s="4" t="s">
        <v>11093</v>
      </c>
      <c r="D6778" s="5">
        <v>45112</v>
      </c>
      <c r="E6778" s="6" t="s">
        <v>1368</v>
      </c>
      <c r="F6778" s="7">
        <v>2399971</v>
      </c>
      <c r="G6778" s="6" t="s">
        <v>10524</v>
      </c>
      <c r="H6778" s="7">
        <v>257997</v>
      </c>
      <c r="I6778" s="143"/>
      <c r="J6778" s="144"/>
      <c r="K6778" s="145"/>
      <c r="L6778" t="str">
        <f t="shared" si="371"/>
        <v>39583</v>
      </c>
      <c r="M6778">
        <f t="shared" si="372"/>
        <v>39583</v>
      </c>
      <c r="N6778" s="37">
        <f t="shared" si="373"/>
        <v>2399971</v>
      </c>
    </row>
    <row r="6779" spans="1:14" x14ac:dyDescent="0.3">
      <c r="A6779" s="3">
        <v>8</v>
      </c>
      <c r="B6779" s="135"/>
      <c r="C6779" s="4" t="s">
        <v>11094</v>
      </c>
      <c r="D6779" s="5">
        <v>45133</v>
      </c>
      <c r="E6779" s="6" t="s">
        <v>1368</v>
      </c>
      <c r="F6779" s="7">
        <v>1997584</v>
      </c>
      <c r="G6779" s="6" t="s">
        <v>10524</v>
      </c>
      <c r="H6779" s="7">
        <v>214740</v>
      </c>
      <c r="I6779" s="137"/>
      <c r="J6779" s="140"/>
      <c r="K6779" s="141"/>
      <c r="L6779" t="str">
        <f t="shared" si="371"/>
        <v>44072</v>
      </c>
      <c r="M6779">
        <f t="shared" si="372"/>
        <v>44072</v>
      </c>
      <c r="N6779" s="37">
        <f t="shared" si="373"/>
        <v>1997584</v>
      </c>
    </row>
    <row r="6780" spans="1:14" x14ac:dyDescent="0.3">
      <c r="A6780" s="3">
        <v>8</v>
      </c>
      <c r="B6780" s="134" t="s">
        <v>11095</v>
      </c>
      <c r="C6780" s="4" t="s">
        <v>11096</v>
      </c>
      <c r="D6780" s="5">
        <v>45120</v>
      </c>
      <c r="E6780" s="6" t="s">
        <v>1368</v>
      </c>
      <c r="F6780" s="7">
        <v>3831559</v>
      </c>
      <c r="G6780" s="6" t="s">
        <v>10524</v>
      </c>
      <c r="H6780" s="7">
        <v>411893</v>
      </c>
      <c r="I6780" s="136">
        <v>14956383</v>
      </c>
      <c r="J6780" s="138" t="s">
        <v>917</v>
      </c>
      <c r="K6780" s="139"/>
      <c r="L6780" t="str">
        <f t="shared" si="371"/>
        <v>42066</v>
      </c>
      <c r="M6780">
        <f t="shared" si="372"/>
        <v>42066</v>
      </c>
      <c r="N6780" s="37">
        <f t="shared" si="373"/>
        <v>3831559</v>
      </c>
    </row>
    <row r="6781" spans="1:14" x14ac:dyDescent="0.3">
      <c r="A6781" s="3">
        <v>8</v>
      </c>
      <c r="B6781" s="142"/>
      <c r="C6781" s="4" t="s">
        <v>11097</v>
      </c>
      <c r="D6781" s="5">
        <v>45108</v>
      </c>
      <c r="E6781" s="6" t="s">
        <v>1368</v>
      </c>
      <c r="F6781" s="7">
        <v>3004371</v>
      </c>
      <c r="G6781" s="6" t="s">
        <v>10524</v>
      </c>
      <c r="H6781" s="7">
        <v>322970</v>
      </c>
      <c r="I6781" s="143"/>
      <c r="J6781" s="144"/>
      <c r="K6781" s="145"/>
      <c r="L6781" t="str">
        <f t="shared" si="371"/>
        <v>39264</v>
      </c>
      <c r="M6781">
        <f t="shared" si="372"/>
        <v>39264</v>
      </c>
      <c r="N6781" s="37">
        <f t="shared" si="373"/>
        <v>3004371</v>
      </c>
    </row>
    <row r="6782" spans="1:14" x14ac:dyDescent="0.3">
      <c r="A6782" s="3">
        <v>8</v>
      </c>
      <c r="B6782" s="142"/>
      <c r="C6782" s="4" t="s">
        <v>11098</v>
      </c>
      <c r="D6782" s="5">
        <v>45136</v>
      </c>
      <c r="E6782" s="6" t="s">
        <v>1368</v>
      </c>
      <c r="F6782" s="7">
        <v>2408902</v>
      </c>
      <c r="G6782" s="6" t="s">
        <v>10524</v>
      </c>
      <c r="H6782" s="7">
        <v>258957</v>
      </c>
      <c r="I6782" s="143"/>
      <c r="J6782" s="144"/>
      <c r="K6782" s="145"/>
      <c r="L6782" t="str">
        <f t="shared" si="371"/>
        <v>45313</v>
      </c>
      <c r="M6782">
        <f t="shared" si="372"/>
        <v>45313</v>
      </c>
      <c r="N6782" s="37">
        <f t="shared" si="373"/>
        <v>2408902</v>
      </c>
    </row>
    <row r="6783" spans="1:14" x14ac:dyDescent="0.3">
      <c r="A6783" s="3">
        <v>8</v>
      </c>
      <c r="B6783" s="142"/>
      <c r="C6783" s="4" t="s">
        <v>11099</v>
      </c>
      <c r="D6783" s="5">
        <v>45125</v>
      </c>
      <c r="E6783" s="6" t="s">
        <v>1368</v>
      </c>
      <c r="F6783" s="7">
        <v>2149119</v>
      </c>
      <c r="G6783" s="6" t="s">
        <v>10524</v>
      </c>
      <c r="H6783" s="7">
        <v>231030</v>
      </c>
      <c r="I6783" s="143"/>
      <c r="J6783" s="144"/>
      <c r="K6783" s="145"/>
      <c r="L6783" t="str">
        <f t="shared" si="371"/>
        <v>42381</v>
      </c>
      <c r="M6783">
        <f t="shared" si="372"/>
        <v>42381</v>
      </c>
      <c r="N6783" s="37">
        <f t="shared" si="373"/>
        <v>2149119</v>
      </c>
    </row>
    <row r="6784" spans="1:14" ht="25.05" x14ac:dyDescent="0.3">
      <c r="A6784" s="3">
        <v>8</v>
      </c>
      <c r="B6784" s="142"/>
      <c r="C6784" s="4" t="s">
        <v>11100</v>
      </c>
      <c r="D6784" s="5">
        <v>45111</v>
      </c>
      <c r="E6784" s="6" t="s">
        <v>1787</v>
      </c>
      <c r="F6784" s="7">
        <v>2475495</v>
      </c>
      <c r="G6784" s="6" t="s">
        <v>10524</v>
      </c>
      <c r="H6784" s="7">
        <v>266116</v>
      </c>
      <c r="I6784" s="143"/>
      <c r="J6784" s="144"/>
      <c r="K6784" s="145"/>
      <c r="L6784" t="str">
        <f t="shared" si="371"/>
        <v>39461</v>
      </c>
      <c r="M6784">
        <f t="shared" si="372"/>
        <v>39461</v>
      </c>
      <c r="N6784" s="37">
        <f t="shared" si="373"/>
        <v>2475495</v>
      </c>
    </row>
    <row r="6785" spans="1:14" x14ac:dyDescent="0.3">
      <c r="A6785" s="3">
        <v>8</v>
      </c>
      <c r="B6785" s="135"/>
      <c r="C6785" s="4" t="s">
        <v>11101</v>
      </c>
      <c r="D6785" s="5">
        <v>45118</v>
      </c>
      <c r="E6785" s="6" t="s">
        <v>1368</v>
      </c>
      <c r="F6785" s="7">
        <v>2888406</v>
      </c>
      <c r="G6785" s="6" t="s">
        <v>10524</v>
      </c>
      <c r="H6785" s="7">
        <v>310504</v>
      </c>
      <c r="I6785" s="137"/>
      <c r="J6785" s="140"/>
      <c r="K6785" s="141"/>
      <c r="L6785" t="str">
        <f t="shared" si="371"/>
        <v>41035</v>
      </c>
      <c r="M6785">
        <f t="shared" si="372"/>
        <v>41035</v>
      </c>
      <c r="N6785" s="37">
        <f t="shared" si="373"/>
        <v>2888406</v>
      </c>
    </row>
    <row r="6786" spans="1:14" ht="37.6" x14ac:dyDescent="0.3">
      <c r="A6786" s="3">
        <v>8</v>
      </c>
      <c r="B6786" s="8" t="s">
        <v>11102</v>
      </c>
      <c r="C6786" s="4" t="s">
        <v>11103</v>
      </c>
      <c r="D6786" s="5">
        <v>45120</v>
      </c>
      <c r="E6786" s="6" t="s">
        <v>5919</v>
      </c>
      <c r="F6786" s="7">
        <v>1603800</v>
      </c>
      <c r="G6786" s="6" t="s">
        <v>10524</v>
      </c>
      <c r="H6786" s="7">
        <v>172409</v>
      </c>
      <c r="I6786" s="11">
        <v>1431391</v>
      </c>
      <c r="J6786" s="132" t="s">
        <v>8291</v>
      </c>
      <c r="K6786" s="133"/>
      <c r="L6786" t="str">
        <f t="shared" si="371"/>
        <v>41838</v>
      </c>
      <c r="M6786">
        <f t="shared" si="372"/>
        <v>41838</v>
      </c>
      <c r="N6786" s="37">
        <f t="shared" si="373"/>
        <v>1603800</v>
      </c>
    </row>
    <row r="6787" spans="1:14" x14ac:dyDescent="0.3">
      <c r="A6787" s="3">
        <v>8</v>
      </c>
      <c r="B6787" s="134" t="s">
        <v>11104</v>
      </c>
      <c r="C6787" s="4" t="s">
        <v>11105</v>
      </c>
      <c r="D6787" s="5">
        <v>45110</v>
      </c>
      <c r="E6787" s="6" t="s">
        <v>1368</v>
      </c>
      <c r="F6787" s="7">
        <v>1790235</v>
      </c>
      <c r="G6787" s="6" t="s">
        <v>10524</v>
      </c>
      <c r="H6787" s="7">
        <v>192450</v>
      </c>
      <c r="I6787" s="136">
        <v>6861777</v>
      </c>
      <c r="J6787" s="138" t="s">
        <v>927</v>
      </c>
      <c r="K6787" s="139"/>
      <c r="L6787" t="str">
        <f t="shared" si="371"/>
        <v>39367</v>
      </c>
      <c r="M6787">
        <f t="shared" si="372"/>
        <v>39367</v>
      </c>
      <c r="N6787" s="37">
        <f t="shared" si="373"/>
        <v>1790235</v>
      </c>
    </row>
    <row r="6788" spans="1:14" x14ac:dyDescent="0.3">
      <c r="A6788" s="3">
        <v>8</v>
      </c>
      <c r="B6788" s="142"/>
      <c r="C6788" s="4" t="s">
        <v>11106</v>
      </c>
      <c r="D6788" s="5">
        <v>45117</v>
      </c>
      <c r="E6788" s="6" t="s">
        <v>1368</v>
      </c>
      <c r="F6788" s="7">
        <v>959537</v>
      </c>
      <c r="G6788" s="6" t="s">
        <v>10524</v>
      </c>
      <c r="H6788" s="7">
        <v>103150</v>
      </c>
      <c r="I6788" s="143"/>
      <c r="J6788" s="144"/>
      <c r="K6788" s="145"/>
      <c r="L6788" t="str">
        <f t="shared" si="371"/>
        <v>40940</v>
      </c>
      <c r="M6788">
        <f t="shared" si="372"/>
        <v>40940</v>
      </c>
      <c r="N6788" s="37">
        <f t="shared" si="373"/>
        <v>959537</v>
      </c>
    </row>
    <row r="6789" spans="1:14" x14ac:dyDescent="0.3">
      <c r="A6789" s="3">
        <v>8</v>
      </c>
      <c r="B6789" s="142"/>
      <c r="C6789" s="4" t="s">
        <v>11107</v>
      </c>
      <c r="D6789" s="5">
        <v>45124</v>
      </c>
      <c r="E6789" s="6" t="s">
        <v>1368</v>
      </c>
      <c r="F6789" s="7">
        <v>2709131</v>
      </c>
      <c r="G6789" s="6" t="s">
        <v>10524</v>
      </c>
      <c r="H6789" s="7">
        <v>291232</v>
      </c>
      <c r="I6789" s="143"/>
      <c r="J6789" s="144"/>
      <c r="K6789" s="145"/>
      <c r="L6789" t="str">
        <f t="shared" si="371"/>
        <v>42286</v>
      </c>
      <c r="M6789">
        <f t="shared" si="372"/>
        <v>42286</v>
      </c>
      <c r="N6789" s="37">
        <f t="shared" si="373"/>
        <v>2709131</v>
      </c>
    </row>
    <row r="6790" spans="1:14" x14ac:dyDescent="0.3">
      <c r="A6790" s="3">
        <v>8</v>
      </c>
      <c r="B6790" s="135"/>
      <c r="C6790" s="4" t="s">
        <v>11108</v>
      </c>
      <c r="D6790" s="5">
        <v>45131</v>
      </c>
      <c r="E6790" s="6" t="s">
        <v>1368</v>
      </c>
      <c r="F6790" s="7">
        <v>2229363</v>
      </c>
      <c r="G6790" s="6" t="s">
        <v>10524</v>
      </c>
      <c r="H6790" s="7">
        <v>239657</v>
      </c>
      <c r="I6790" s="137"/>
      <c r="J6790" s="140"/>
      <c r="K6790" s="141"/>
      <c r="L6790" t="str">
        <f t="shared" si="371"/>
        <v>43916</v>
      </c>
      <c r="M6790">
        <f t="shared" si="372"/>
        <v>43916</v>
      </c>
      <c r="N6790" s="37">
        <f t="shared" si="373"/>
        <v>2229363</v>
      </c>
    </row>
    <row r="6791" spans="1:14" ht="37.6" x14ac:dyDescent="0.3">
      <c r="A6791" s="3">
        <v>8</v>
      </c>
      <c r="B6791" s="8" t="s">
        <v>11109</v>
      </c>
      <c r="C6791" s="4" t="s">
        <v>11110</v>
      </c>
      <c r="D6791" s="5">
        <v>45113</v>
      </c>
      <c r="E6791" s="6" t="s">
        <v>1365</v>
      </c>
      <c r="F6791" s="7">
        <v>2399971</v>
      </c>
      <c r="G6791" s="6" t="s">
        <v>10524</v>
      </c>
      <c r="H6791" s="7">
        <v>257997</v>
      </c>
      <c r="I6791" s="11">
        <v>2141974</v>
      </c>
      <c r="J6791" s="132" t="s">
        <v>934</v>
      </c>
      <c r="K6791" s="133"/>
      <c r="L6791" t="str">
        <f t="shared" ref="L6791:L6854" si="374">+RIGHT(C6791,5)</f>
        <v>39931</v>
      </c>
      <c r="M6791">
        <f t="shared" ref="M6791:M6854" si="375">+L6791*1</f>
        <v>39931</v>
      </c>
      <c r="N6791" s="37">
        <f t="shared" si="373"/>
        <v>2399971</v>
      </c>
    </row>
    <row r="6792" spans="1:14" x14ac:dyDescent="0.3">
      <c r="A6792" s="3">
        <v>8</v>
      </c>
      <c r="B6792" s="134" t="s">
        <v>11111</v>
      </c>
      <c r="C6792" s="4" t="s">
        <v>11112</v>
      </c>
      <c r="D6792" s="5">
        <v>45110</v>
      </c>
      <c r="E6792" s="6" t="s">
        <v>1365</v>
      </c>
      <c r="F6792" s="7">
        <v>1081261</v>
      </c>
      <c r="G6792" s="6" t="s">
        <v>10524</v>
      </c>
      <c r="H6792" s="7">
        <v>116235</v>
      </c>
      <c r="I6792" s="136">
        <v>3705463</v>
      </c>
      <c r="J6792" s="138" t="s">
        <v>5129</v>
      </c>
      <c r="K6792" s="139"/>
      <c r="L6792" t="str">
        <f t="shared" si="374"/>
        <v>39364</v>
      </c>
      <c r="M6792">
        <f t="shared" si="375"/>
        <v>39364</v>
      </c>
      <c r="N6792" s="37">
        <f t="shared" si="373"/>
        <v>1081261</v>
      </c>
    </row>
    <row r="6793" spans="1:14" x14ac:dyDescent="0.3">
      <c r="A6793" s="3">
        <v>8</v>
      </c>
      <c r="B6793" s="142"/>
      <c r="C6793" s="4" t="s">
        <v>11113</v>
      </c>
      <c r="D6793" s="5">
        <v>45131</v>
      </c>
      <c r="E6793" s="6" t="s">
        <v>1365</v>
      </c>
      <c r="F6793" s="7">
        <v>959537</v>
      </c>
      <c r="G6793" s="6" t="s">
        <v>10524</v>
      </c>
      <c r="H6793" s="7">
        <v>103150</v>
      </c>
      <c r="I6793" s="143"/>
      <c r="J6793" s="144"/>
      <c r="K6793" s="145"/>
      <c r="L6793" t="str">
        <f t="shared" si="374"/>
        <v>43915</v>
      </c>
      <c r="M6793">
        <f t="shared" si="375"/>
        <v>43915</v>
      </c>
      <c r="N6793" s="37">
        <f t="shared" si="373"/>
        <v>959537</v>
      </c>
    </row>
    <row r="6794" spans="1:14" x14ac:dyDescent="0.3">
      <c r="A6794" s="3">
        <v>8</v>
      </c>
      <c r="B6794" s="142"/>
      <c r="C6794" s="4" t="s">
        <v>11114</v>
      </c>
      <c r="D6794" s="5">
        <v>45124</v>
      </c>
      <c r="E6794" s="6" t="s">
        <v>1365</v>
      </c>
      <c r="F6794" s="7">
        <v>1151444</v>
      </c>
      <c r="G6794" s="6" t="s">
        <v>10524</v>
      </c>
      <c r="H6794" s="7">
        <v>123780</v>
      </c>
      <c r="I6794" s="143"/>
      <c r="J6794" s="144"/>
      <c r="K6794" s="145"/>
      <c r="L6794" t="str">
        <f t="shared" si="374"/>
        <v>42283</v>
      </c>
      <c r="M6794">
        <f t="shared" si="375"/>
        <v>42283</v>
      </c>
      <c r="N6794" s="37">
        <f t="shared" si="373"/>
        <v>1151444</v>
      </c>
    </row>
    <row r="6795" spans="1:14" x14ac:dyDescent="0.3">
      <c r="A6795" s="3">
        <v>8</v>
      </c>
      <c r="B6795" s="135"/>
      <c r="C6795" s="4" t="s">
        <v>11115</v>
      </c>
      <c r="D6795" s="5">
        <v>45117</v>
      </c>
      <c r="E6795" s="6" t="s">
        <v>1365</v>
      </c>
      <c r="F6795" s="7">
        <v>959537</v>
      </c>
      <c r="G6795" s="6" t="s">
        <v>10524</v>
      </c>
      <c r="H6795" s="7">
        <v>103150</v>
      </c>
      <c r="I6795" s="137"/>
      <c r="J6795" s="140"/>
      <c r="K6795" s="141"/>
      <c r="L6795" t="str">
        <f t="shared" si="374"/>
        <v>40938</v>
      </c>
      <c r="M6795">
        <f t="shared" si="375"/>
        <v>40938</v>
      </c>
      <c r="N6795" s="37">
        <f t="shared" si="373"/>
        <v>959537</v>
      </c>
    </row>
    <row r="6796" spans="1:14" x14ac:dyDescent="0.3">
      <c r="A6796" s="3">
        <v>8</v>
      </c>
      <c r="B6796" s="134" t="s">
        <v>11116</v>
      </c>
      <c r="C6796" s="4" t="s">
        <v>11117</v>
      </c>
      <c r="D6796" s="5">
        <v>45118</v>
      </c>
      <c r="E6796" s="6" t="s">
        <v>1368</v>
      </c>
      <c r="F6796" s="7">
        <v>1925415</v>
      </c>
      <c r="G6796" s="6" t="s">
        <v>10524</v>
      </c>
      <c r="H6796" s="7">
        <v>206982</v>
      </c>
      <c r="I6796" s="136">
        <v>20840657</v>
      </c>
      <c r="J6796" s="138" t="s">
        <v>939</v>
      </c>
      <c r="K6796" s="139"/>
      <c r="L6796" t="str">
        <f t="shared" si="374"/>
        <v>41038</v>
      </c>
      <c r="M6796">
        <f t="shared" si="375"/>
        <v>41038</v>
      </c>
      <c r="N6796" s="37">
        <f t="shared" si="373"/>
        <v>1925415</v>
      </c>
    </row>
    <row r="6797" spans="1:14" ht="25.05" x14ac:dyDescent="0.3">
      <c r="A6797" s="3">
        <v>8</v>
      </c>
      <c r="B6797" s="142"/>
      <c r="C6797" s="4" t="s">
        <v>11118</v>
      </c>
      <c r="D6797" s="5">
        <v>45138</v>
      </c>
      <c r="E6797" s="6" t="s">
        <v>1787</v>
      </c>
      <c r="F6797" s="7">
        <v>12688877</v>
      </c>
      <c r="G6797" s="6" t="s">
        <v>10524</v>
      </c>
      <c r="H6797" s="7">
        <v>1364054</v>
      </c>
      <c r="I6797" s="143"/>
      <c r="J6797" s="144"/>
      <c r="K6797" s="145"/>
      <c r="L6797" t="str">
        <f t="shared" si="374"/>
        <v>45341</v>
      </c>
      <c r="M6797">
        <f t="shared" si="375"/>
        <v>45341</v>
      </c>
      <c r="N6797" s="37">
        <f t="shared" si="373"/>
        <v>12688877</v>
      </c>
    </row>
    <row r="6798" spans="1:14" x14ac:dyDescent="0.3">
      <c r="A6798" s="3">
        <v>8</v>
      </c>
      <c r="B6798" s="142"/>
      <c r="C6798" s="4" t="s">
        <v>11119</v>
      </c>
      <c r="D6798" s="5">
        <v>45125</v>
      </c>
      <c r="E6798" s="6" t="s">
        <v>1368</v>
      </c>
      <c r="F6798" s="7">
        <v>1503166</v>
      </c>
      <c r="G6798" s="6" t="s">
        <v>10524</v>
      </c>
      <c r="H6798" s="7">
        <v>161590</v>
      </c>
      <c r="I6798" s="143"/>
      <c r="J6798" s="144"/>
      <c r="K6798" s="145"/>
      <c r="L6798" t="str">
        <f t="shared" si="374"/>
        <v>42385</v>
      </c>
      <c r="M6798">
        <f t="shared" si="375"/>
        <v>42385</v>
      </c>
      <c r="N6798" s="37">
        <f t="shared" si="373"/>
        <v>1503166</v>
      </c>
    </row>
    <row r="6799" spans="1:14" x14ac:dyDescent="0.3">
      <c r="A6799" s="3">
        <v>8</v>
      </c>
      <c r="B6799" s="142"/>
      <c r="C6799" s="4" t="s">
        <v>11120</v>
      </c>
      <c r="D6799" s="5">
        <v>45128</v>
      </c>
      <c r="E6799" s="6" t="s">
        <v>1368</v>
      </c>
      <c r="F6799" s="7">
        <v>1272823</v>
      </c>
      <c r="G6799" s="6" t="s">
        <v>10524</v>
      </c>
      <c r="H6799" s="7">
        <v>136828</v>
      </c>
      <c r="I6799" s="143"/>
      <c r="J6799" s="144"/>
      <c r="K6799" s="145"/>
      <c r="L6799" t="str">
        <f t="shared" si="374"/>
        <v>43745</v>
      </c>
      <c r="M6799">
        <f t="shared" si="375"/>
        <v>43745</v>
      </c>
      <c r="N6799" s="37">
        <f t="shared" si="373"/>
        <v>1272823</v>
      </c>
    </row>
    <row r="6800" spans="1:14" x14ac:dyDescent="0.3">
      <c r="A6800" s="3">
        <v>8</v>
      </c>
      <c r="B6800" s="142"/>
      <c r="C6800" s="4" t="s">
        <v>11121</v>
      </c>
      <c r="D6800" s="5">
        <v>45114</v>
      </c>
      <c r="E6800" s="6" t="s">
        <v>1368</v>
      </c>
      <c r="F6800" s="7">
        <v>1934261</v>
      </c>
      <c r="G6800" s="6" t="s">
        <v>10524</v>
      </c>
      <c r="H6800" s="7">
        <v>207933</v>
      </c>
      <c r="I6800" s="143"/>
      <c r="J6800" s="144"/>
      <c r="K6800" s="145"/>
      <c r="L6800" t="str">
        <f t="shared" si="374"/>
        <v>40733</v>
      </c>
      <c r="M6800">
        <f t="shared" si="375"/>
        <v>40733</v>
      </c>
      <c r="N6800" s="37">
        <f t="shared" si="373"/>
        <v>1934261</v>
      </c>
    </row>
    <row r="6801" spans="1:14" x14ac:dyDescent="0.3">
      <c r="A6801" s="3">
        <v>8</v>
      </c>
      <c r="B6801" s="142"/>
      <c r="C6801" s="4" t="s">
        <v>11122</v>
      </c>
      <c r="D6801" s="5">
        <v>45135</v>
      </c>
      <c r="E6801" s="6" t="s">
        <v>1368</v>
      </c>
      <c r="F6801" s="7">
        <v>2331261</v>
      </c>
      <c r="G6801" s="6" t="s">
        <v>10524</v>
      </c>
      <c r="H6801" s="7">
        <v>250611</v>
      </c>
      <c r="I6801" s="143"/>
      <c r="J6801" s="144"/>
      <c r="K6801" s="145"/>
      <c r="L6801" t="str">
        <f t="shared" si="374"/>
        <v>45239</v>
      </c>
      <c r="M6801">
        <f t="shared" si="375"/>
        <v>45239</v>
      </c>
      <c r="N6801" s="37">
        <f t="shared" si="373"/>
        <v>2331261</v>
      </c>
    </row>
    <row r="6802" spans="1:14" x14ac:dyDescent="0.3">
      <c r="A6802" s="3">
        <v>8</v>
      </c>
      <c r="B6802" s="135"/>
      <c r="C6802" s="4" t="s">
        <v>11123</v>
      </c>
      <c r="D6802" s="5">
        <v>45121</v>
      </c>
      <c r="E6802" s="6" t="s">
        <v>1368</v>
      </c>
      <c r="F6802" s="7">
        <v>1695073</v>
      </c>
      <c r="G6802" s="6" t="s">
        <v>10524</v>
      </c>
      <c r="H6802" s="7">
        <v>182220</v>
      </c>
      <c r="I6802" s="137"/>
      <c r="J6802" s="140"/>
      <c r="K6802" s="141"/>
      <c r="L6802" t="str">
        <f t="shared" si="374"/>
        <v>42180</v>
      </c>
      <c r="M6802">
        <f t="shared" si="375"/>
        <v>42180</v>
      </c>
      <c r="N6802" s="37">
        <f t="shared" si="373"/>
        <v>1695073</v>
      </c>
    </row>
    <row r="6803" spans="1:14" ht="37.6" x14ac:dyDescent="0.3">
      <c r="A6803" s="3">
        <v>8</v>
      </c>
      <c r="B6803" s="8" t="s">
        <v>11124</v>
      </c>
      <c r="C6803" s="4" t="s">
        <v>11125</v>
      </c>
      <c r="D6803" s="5">
        <v>45118</v>
      </c>
      <c r="E6803" s="6" t="s">
        <v>1368</v>
      </c>
      <c r="F6803" s="7">
        <v>959537</v>
      </c>
      <c r="G6803" s="6" t="s">
        <v>10524</v>
      </c>
      <c r="H6803" s="7">
        <v>103150</v>
      </c>
      <c r="I6803" s="11">
        <v>856387</v>
      </c>
      <c r="J6803" s="132" t="s">
        <v>952</v>
      </c>
      <c r="K6803" s="133"/>
      <c r="L6803" t="str">
        <f t="shared" si="374"/>
        <v>41031</v>
      </c>
      <c r="M6803">
        <f t="shared" si="375"/>
        <v>41031</v>
      </c>
      <c r="N6803" s="37">
        <f t="shared" si="373"/>
        <v>959537</v>
      </c>
    </row>
    <row r="6804" spans="1:14" x14ac:dyDescent="0.3">
      <c r="A6804" s="3">
        <v>8</v>
      </c>
      <c r="B6804" s="134" t="s">
        <v>11126</v>
      </c>
      <c r="C6804" s="4" t="s">
        <v>11127</v>
      </c>
      <c r="D6804" s="5">
        <v>45117</v>
      </c>
      <c r="E6804" s="6" t="s">
        <v>1368</v>
      </c>
      <c r="F6804" s="7">
        <v>2478789</v>
      </c>
      <c r="G6804" s="6" t="s">
        <v>10524</v>
      </c>
      <c r="H6804" s="7">
        <v>266470</v>
      </c>
      <c r="I6804" s="136">
        <v>4278993</v>
      </c>
      <c r="J6804" s="138" t="s">
        <v>956</v>
      </c>
      <c r="K6804" s="139"/>
      <c r="L6804" t="str">
        <f t="shared" si="374"/>
        <v>40939</v>
      </c>
      <c r="M6804">
        <f t="shared" si="375"/>
        <v>40939</v>
      </c>
      <c r="N6804" s="37">
        <f t="shared" si="373"/>
        <v>2478789</v>
      </c>
    </row>
    <row r="6805" spans="1:14" x14ac:dyDescent="0.3">
      <c r="A6805" s="3">
        <v>8</v>
      </c>
      <c r="B6805" s="142"/>
      <c r="C6805" s="4" t="s">
        <v>11128</v>
      </c>
      <c r="D6805" s="5">
        <v>45110</v>
      </c>
      <c r="E6805" s="6" t="s">
        <v>1368</v>
      </c>
      <c r="F6805" s="7">
        <v>479768</v>
      </c>
      <c r="G6805" s="6" t="s">
        <v>10524</v>
      </c>
      <c r="H6805" s="7">
        <v>51575</v>
      </c>
      <c r="I6805" s="143"/>
      <c r="J6805" s="144"/>
      <c r="K6805" s="145"/>
      <c r="L6805" t="str">
        <f t="shared" si="374"/>
        <v>39366</v>
      </c>
      <c r="M6805">
        <f t="shared" si="375"/>
        <v>39366</v>
      </c>
      <c r="N6805" s="37">
        <f t="shared" si="373"/>
        <v>479768</v>
      </c>
    </row>
    <row r="6806" spans="1:14" x14ac:dyDescent="0.3">
      <c r="A6806" s="3">
        <v>8</v>
      </c>
      <c r="B6806" s="135"/>
      <c r="C6806" s="4" t="s">
        <v>11129</v>
      </c>
      <c r="D6806" s="5">
        <v>45131</v>
      </c>
      <c r="E6806" s="6" t="s">
        <v>1368</v>
      </c>
      <c r="F6806" s="7">
        <v>1835833</v>
      </c>
      <c r="G6806" s="6" t="s">
        <v>10524</v>
      </c>
      <c r="H6806" s="7">
        <v>197352</v>
      </c>
      <c r="I6806" s="137"/>
      <c r="J6806" s="140"/>
      <c r="K6806" s="141"/>
      <c r="L6806" t="str">
        <f t="shared" si="374"/>
        <v>43917</v>
      </c>
      <c r="M6806">
        <f t="shared" si="375"/>
        <v>43917</v>
      </c>
      <c r="N6806" s="37">
        <f t="shared" si="373"/>
        <v>1835833</v>
      </c>
    </row>
    <row r="6807" spans="1:14" x14ac:dyDescent="0.3">
      <c r="A6807" s="3">
        <v>8</v>
      </c>
      <c r="B6807" s="134" t="s">
        <v>11130</v>
      </c>
      <c r="C6807" s="4" t="s">
        <v>11131</v>
      </c>
      <c r="D6807" s="5">
        <v>45129</v>
      </c>
      <c r="E6807" s="6" t="s">
        <v>1368</v>
      </c>
      <c r="F6807" s="7">
        <v>1590519</v>
      </c>
      <c r="G6807" s="6" t="s">
        <v>10524</v>
      </c>
      <c r="H6807" s="7">
        <v>170981</v>
      </c>
      <c r="I6807" s="136">
        <v>5385235</v>
      </c>
      <c r="J6807" s="138" t="s">
        <v>971</v>
      </c>
      <c r="K6807" s="139"/>
      <c r="L6807" t="str">
        <f t="shared" si="374"/>
        <v>43821</v>
      </c>
      <c r="M6807">
        <f t="shared" si="375"/>
        <v>43821</v>
      </c>
      <c r="N6807" s="37">
        <f t="shared" si="373"/>
        <v>1590519</v>
      </c>
    </row>
    <row r="6808" spans="1:14" x14ac:dyDescent="0.3">
      <c r="A6808" s="3">
        <v>8</v>
      </c>
      <c r="B6808" s="142"/>
      <c r="C6808" s="4" t="s">
        <v>11132</v>
      </c>
      <c r="D6808" s="5">
        <v>45136</v>
      </c>
      <c r="E6808" s="6" t="s">
        <v>1368</v>
      </c>
      <c r="F6808" s="7">
        <v>2106200</v>
      </c>
      <c r="G6808" s="6" t="s">
        <v>10524</v>
      </c>
      <c r="H6808" s="7">
        <v>226417</v>
      </c>
      <c r="I6808" s="143"/>
      <c r="J6808" s="144"/>
      <c r="K6808" s="145"/>
      <c r="L6808" t="str">
        <f t="shared" si="374"/>
        <v>45316</v>
      </c>
      <c r="M6808">
        <f t="shared" si="375"/>
        <v>45316</v>
      </c>
      <c r="N6808" s="37">
        <f t="shared" si="373"/>
        <v>2106200</v>
      </c>
    </row>
    <row r="6809" spans="1:14" x14ac:dyDescent="0.3">
      <c r="A6809" s="3">
        <v>8</v>
      </c>
      <c r="B6809" s="142"/>
      <c r="C6809" s="4" t="s">
        <v>11133</v>
      </c>
      <c r="D6809" s="5">
        <v>45108</v>
      </c>
      <c r="E6809" s="6" t="s">
        <v>1368</v>
      </c>
      <c r="F6809" s="7">
        <v>1339186</v>
      </c>
      <c r="G6809" s="6" t="s">
        <v>10524</v>
      </c>
      <c r="H6809" s="7">
        <v>143963</v>
      </c>
      <c r="I6809" s="143"/>
      <c r="J6809" s="144"/>
      <c r="K6809" s="145"/>
      <c r="L6809" t="str">
        <f t="shared" si="374"/>
        <v>39260</v>
      </c>
      <c r="M6809">
        <f t="shared" si="375"/>
        <v>39260</v>
      </c>
      <c r="N6809" s="37">
        <f t="shared" si="373"/>
        <v>1339186</v>
      </c>
    </row>
    <row r="6810" spans="1:14" x14ac:dyDescent="0.3">
      <c r="A6810" s="3">
        <v>8</v>
      </c>
      <c r="B6810" s="135"/>
      <c r="C6810" s="4" t="s">
        <v>11134</v>
      </c>
      <c r="D6810" s="5">
        <v>45122</v>
      </c>
      <c r="E6810" s="6" t="s">
        <v>1368</v>
      </c>
      <c r="F6810" s="7">
        <v>997972</v>
      </c>
      <c r="G6810" s="6" t="s">
        <v>10524</v>
      </c>
      <c r="H6810" s="7">
        <v>107282</v>
      </c>
      <c r="I6810" s="137"/>
      <c r="J6810" s="140"/>
      <c r="K6810" s="141"/>
      <c r="L6810" t="str">
        <f t="shared" si="374"/>
        <v>42221</v>
      </c>
      <c r="M6810">
        <f t="shared" si="375"/>
        <v>42221</v>
      </c>
      <c r="N6810" s="37">
        <f t="shared" si="373"/>
        <v>997972</v>
      </c>
    </row>
    <row r="6811" spans="1:14" x14ac:dyDescent="0.3">
      <c r="A6811" s="3">
        <v>8</v>
      </c>
      <c r="B6811" s="134" t="s">
        <v>11135</v>
      </c>
      <c r="C6811" s="4" t="s">
        <v>11136</v>
      </c>
      <c r="D6811" s="5">
        <v>45108</v>
      </c>
      <c r="E6811" s="6" t="s">
        <v>1365</v>
      </c>
      <c r="F6811" s="7">
        <v>1519252</v>
      </c>
      <c r="G6811" s="6" t="s">
        <v>10524</v>
      </c>
      <c r="H6811" s="7">
        <v>163320</v>
      </c>
      <c r="I6811" s="136">
        <v>2593978</v>
      </c>
      <c r="J6811" s="138" t="s">
        <v>985</v>
      </c>
      <c r="K6811" s="139"/>
      <c r="L6811" t="str">
        <f t="shared" si="374"/>
        <v>39232</v>
      </c>
      <c r="M6811">
        <f t="shared" si="375"/>
        <v>39232</v>
      </c>
      <c r="N6811" s="37">
        <f t="shared" si="373"/>
        <v>1519252</v>
      </c>
    </row>
    <row r="6812" spans="1:14" x14ac:dyDescent="0.3">
      <c r="A6812" s="3">
        <v>8</v>
      </c>
      <c r="B6812" s="135"/>
      <c r="C6812" s="4" t="s">
        <v>11137</v>
      </c>
      <c r="D6812" s="5">
        <v>45135</v>
      </c>
      <c r="E6812" s="6" t="s">
        <v>1368</v>
      </c>
      <c r="F6812" s="7">
        <v>1387166</v>
      </c>
      <c r="G6812" s="6" t="s">
        <v>10524</v>
      </c>
      <c r="H6812" s="7">
        <v>149120</v>
      </c>
      <c r="I6812" s="137"/>
      <c r="J6812" s="140"/>
      <c r="K6812" s="141"/>
      <c r="L6812" t="str">
        <f t="shared" si="374"/>
        <v>45240</v>
      </c>
      <c r="M6812">
        <f t="shared" si="375"/>
        <v>45240</v>
      </c>
      <c r="N6812" s="37">
        <f t="shared" si="373"/>
        <v>1387166</v>
      </c>
    </row>
    <row r="6813" spans="1:14" x14ac:dyDescent="0.3">
      <c r="A6813" s="3">
        <v>8</v>
      </c>
      <c r="B6813" s="134" t="s">
        <v>11138</v>
      </c>
      <c r="C6813" s="4" t="s">
        <v>11139</v>
      </c>
      <c r="D6813" s="5">
        <v>45119</v>
      </c>
      <c r="E6813" s="6" t="s">
        <v>1368</v>
      </c>
      <c r="F6813" s="7">
        <v>4845992</v>
      </c>
      <c r="G6813" s="6" t="s">
        <v>10524</v>
      </c>
      <c r="H6813" s="7">
        <v>520944</v>
      </c>
      <c r="I6813" s="136">
        <v>15530530</v>
      </c>
      <c r="J6813" s="138" t="s">
        <v>988</v>
      </c>
      <c r="K6813" s="139"/>
      <c r="L6813" t="str">
        <f t="shared" si="374"/>
        <v>41570</v>
      </c>
      <c r="M6813">
        <f t="shared" si="375"/>
        <v>41570</v>
      </c>
      <c r="N6813" s="37">
        <f t="shared" si="373"/>
        <v>4845992</v>
      </c>
    </row>
    <row r="6814" spans="1:14" ht="25.05" x14ac:dyDescent="0.3">
      <c r="A6814" s="3">
        <v>8</v>
      </c>
      <c r="B6814" s="142"/>
      <c r="C6814" s="4" t="s">
        <v>11140</v>
      </c>
      <c r="D6814" s="5">
        <v>45133</v>
      </c>
      <c r="E6814" s="6" t="s">
        <v>1787</v>
      </c>
      <c r="F6814" s="7">
        <v>3665077</v>
      </c>
      <c r="G6814" s="6" t="s">
        <v>10524</v>
      </c>
      <c r="H6814" s="7">
        <v>393996</v>
      </c>
      <c r="I6814" s="143"/>
      <c r="J6814" s="144"/>
      <c r="K6814" s="145"/>
      <c r="L6814" t="str">
        <f t="shared" si="374"/>
        <v>44076</v>
      </c>
      <c r="M6814">
        <f t="shared" si="375"/>
        <v>44076</v>
      </c>
      <c r="N6814" s="37">
        <f t="shared" si="373"/>
        <v>3665077</v>
      </c>
    </row>
    <row r="6815" spans="1:14" x14ac:dyDescent="0.3">
      <c r="A6815" s="3">
        <v>8</v>
      </c>
      <c r="B6815" s="142"/>
      <c r="C6815" s="4" t="s">
        <v>11141</v>
      </c>
      <c r="D6815" s="5">
        <v>45112</v>
      </c>
      <c r="E6815" s="6" t="s">
        <v>1368</v>
      </c>
      <c r="F6815" s="7">
        <v>959537</v>
      </c>
      <c r="G6815" s="6" t="s">
        <v>10524</v>
      </c>
      <c r="H6815" s="7">
        <v>103150</v>
      </c>
      <c r="I6815" s="143"/>
      <c r="J6815" s="144"/>
      <c r="K6815" s="145"/>
      <c r="L6815" t="str">
        <f t="shared" si="374"/>
        <v>39587</v>
      </c>
      <c r="M6815">
        <f t="shared" si="375"/>
        <v>39587</v>
      </c>
      <c r="N6815" s="37">
        <f t="shared" si="373"/>
        <v>959537</v>
      </c>
    </row>
    <row r="6816" spans="1:14" ht="25.05" x14ac:dyDescent="0.3">
      <c r="A6816" s="3">
        <v>8</v>
      </c>
      <c r="B6816" s="135"/>
      <c r="C6816" s="4" t="s">
        <v>11142</v>
      </c>
      <c r="D6816" s="5">
        <v>45117</v>
      </c>
      <c r="E6816" s="6" t="s">
        <v>1787</v>
      </c>
      <c r="F6816" s="7">
        <v>7930548</v>
      </c>
      <c r="G6816" s="6" t="s">
        <v>10524</v>
      </c>
      <c r="H6816" s="7">
        <v>852534</v>
      </c>
      <c r="I6816" s="137"/>
      <c r="J6816" s="140"/>
      <c r="K6816" s="141"/>
      <c r="L6816" t="str">
        <f t="shared" si="374"/>
        <v>40892</v>
      </c>
      <c r="M6816">
        <f t="shared" si="375"/>
        <v>40892</v>
      </c>
      <c r="N6816" s="37">
        <f t="shared" si="373"/>
        <v>7930548</v>
      </c>
    </row>
    <row r="6817" spans="1:14" x14ac:dyDescent="0.3">
      <c r="A6817" s="3">
        <v>8</v>
      </c>
      <c r="B6817" s="134" t="s">
        <v>11143</v>
      </c>
      <c r="C6817" s="4" t="s">
        <v>11144</v>
      </c>
      <c r="D6817" s="5">
        <v>45119</v>
      </c>
      <c r="E6817" s="6" t="s">
        <v>1368</v>
      </c>
      <c r="F6817" s="7">
        <v>443793</v>
      </c>
      <c r="G6817" s="6" t="s">
        <v>10524</v>
      </c>
      <c r="H6817" s="7">
        <v>47708</v>
      </c>
      <c r="I6817" s="136">
        <v>2978566</v>
      </c>
      <c r="J6817" s="138" t="s">
        <v>996</v>
      </c>
      <c r="K6817" s="139"/>
      <c r="L6817" t="str">
        <f t="shared" si="374"/>
        <v>41571</v>
      </c>
      <c r="M6817">
        <f t="shared" si="375"/>
        <v>41571</v>
      </c>
      <c r="N6817" s="37">
        <f t="shared" si="373"/>
        <v>443793</v>
      </c>
    </row>
    <row r="6818" spans="1:14" x14ac:dyDescent="0.3">
      <c r="A6818" s="3">
        <v>8</v>
      </c>
      <c r="B6818" s="142"/>
      <c r="C6818" s="4" t="s">
        <v>11145</v>
      </c>
      <c r="D6818" s="5">
        <v>45112</v>
      </c>
      <c r="E6818" s="6" t="s">
        <v>1368</v>
      </c>
      <c r="F6818" s="7">
        <v>1381999</v>
      </c>
      <c r="G6818" s="6" t="s">
        <v>10524</v>
      </c>
      <c r="H6818" s="7">
        <v>148565</v>
      </c>
      <c r="I6818" s="143"/>
      <c r="J6818" s="144"/>
      <c r="K6818" s="145"/>
      <c r="L6818" t="str">
        <f t="shared" si="374"/>
        <v>39586</v>
      </c>
      <c r="M6818">
        <f t="shared" si="375"/>
        <v>39586</v>
      </c>
      <c r="N6818" s="37">
        <f t="shared" si="373"/>
        <v>1381999</v>
      </c>
    </row>
    <row r="6819" spans="1:14" x14ac:dyDescent="0.3">
      <c r="A6819" s="3">
        <v>8</v>
      </c>
      <c r="B6819" s="135"/>
      <c r="C6819" s="4" t="s">
        <v>11146</v>
      </c>
      <c r="D6819" s="5">
        <v>45126</v>
      </c>
      <c r="E6819" s="6" t="s">
        <v>1368</v>
      </c>
      <c r="F6819" s="7">
        <v>1511537</v>
      </c>
      <c r="G6819" s="6" t="s">
        <v>10524</v>
      </c>
      <c r="H6819" s="7">
        <v>162490</v>
      </c>
      <c r="I6819" s="137"/>
      <c r="J6819" s="140"/>
      <c r="K6819" s="141"/>
      <c r="L6819" t="str">
        <f t="shared" si="374"/>
        <v>42478</v>
      </c>
      <c r="M6819">
        <f t="shared" si="375"/>
        <v>42478</v>
      </c>
      <c r="N6819" s="37">
        <f t="shared" si="373"/>
        <v>1511537</v>
      </c>
    </row>
    <row r="6820" spans="1:14" x14ac:dyDescent="0.3">
      <c r="A6820" s="3">
        <v>8</v>
      </c>
      <c r="B6820" s="134" t="s">
        <v>11147</v>
      </c>
      <c r="C6820" s="4" t="s">
        <v>11148</v>
      </c>
      <c r="D6820" s="5">
        <v>45128</v>
      </c>
      <c r="E6820" s="6" t="s">
        <v>1365</v>
      </c>
      <c r="F6820" s="7">
        <v>959537</v>
      </c>
      <c r="G6820" s="6" t="s">
        <v>10524</v>
      </c>
      <c r="H6820" s="7">
        <v>103150</v>
      </c>
      <c r="I6820" s="136">
        <v>1975350</v>
      </c>
      <c r="J6820" s="138" t="s">
        <v>1001</v>
      </c>
      <c r="K6820" s="139"/>
      <c r="L6820" t="str">
        <f t="shared" si="374"/>
        <v>43625</v>
      </c>
      <c r="M6820">
        <f t="shared" si="375"/>
        <v>43625</v>
      </c>
      <c r="N6820" s="37">
        <f t="shared" si="373"/>
        <v>959537</v>
      </c>
    </row>
    <row r="6821" spans="1:14" ht="25.05" x14ac:dyDescent="0.3">
      <c r="A6821" s="3">
        <v>8</v>
      </c>
      <c r="B6821" s="135"/>
      <c r="C6821" s="4" t="s">
        <v>11149</v>
      </c>
      <c r="D6821" s="5">
        <v>45114</v>
      </c>
      <c r="E6821" s="6" t="s">
        <v>1378</v>
      </c>
      <c r="F6821" s="7">
        <v>1253740</v>
      </c>
      <c r="G6821" s="6" t="s">
        <v>10524</v>
      </c>
      <c r="H6821" s="7">
        <v>134777</v>
      </c>
      <c r="I6821" s="137"/>
      <c r="J6821" s="140"/>
      <c r="K6821" s="141"/>
      <c r="L6821" t="str">
        <f t="shared" si="374"/>
        <v>40667</v>
      </c>
      <c r="M6821">
        <f t="shared" si="375"/>
        <v>40667</v>
      </c>
      <c r="N6821" s="37">
        <f t="shared" si="373"/>
        <v>1253740</v>
      </c>
    </row>
    <row r="6822" spans="1:14" x14ac:dyDescent="0.3">
      <c r="A6822" s="3">
        <v>8</v>
      </c>
      <c r="B6822" s="134" t="s">
        <v>11150</v>
      </c>
      <c r="C6822" s="4" t="s">
        <v>11151</v>
      </c>
      <c r="D6822" s="5">
        <v>45117</v>
      </c>
      <c r="E6822" s="6" t="s">
        <v>1368</v>
      </c>
      <c r="F6822" s="7">
        <v>525777</v>
      </c>
      <c r="G6822" s="6" t="s">
        <v>10524</v>
      </c>
      <c r="H6822" s="7">
        <v>56521</v>
      </c>
      <c r="I6822" s="136">
        <v>1580269</v>
      </c>
      <c r="J6822" s="138" t="s">
        <v>1006</v>
      </c>
      <c r="K6822" s="139"/>
      <c r="L6822" t="str">
        <f t="shared" si="374"/>
        <v>40942</v>
      </c>
      <c r="M6822">
        <f t="shared" si="375"/>
        <v>40942</v>
      </c>
      <c r="N6822" s="37">
        <f t="shared" si="373"/>
        <v>525777</v>
      </c>
    </row>
    <row r="6823" spans="1:14" ht="25.05" x14ac:dyDescent="0.3">
      <c r="A6823" s="3">
        <v>8</v>
      </c>
      <c r="B6823" s="142"/>
      <c r="C6823" s="4" t="s">
        <v>11152</v>
      </c>
      <c r="D6823" s="5">
        <v>45110</v>
      </c>
      <c r="E6823" s="6" t="s">
        <v>1787</v>
      </c>
      <c r="F6823" s="7">
        <v>478486</v>
      </c>
      <c r="G6823" s="6" t="s">
        <v>10524</v>
      </c>
      <c r="H6823" s="7">
        <v>51437</v>
      </c>
      <c r="I6823" s="143"/>
      <c r="J6823" s="144"/>
      <c r="K6823" s="145"/>
      <c r="L6823" t="str">
        <f t="shared" si="374"/>
        <v>39365</v>
      </c>
      <c r="M6823">
        <f t="shared" si="375"/>
        <v>39365</v>
      </c>
      <c r="N6823" s="37">
        <f t="shared" si="373"/>
        <v>478486</v>
      </c>
    </row>
    <row r="6824" spans="1:14" x14ac:dyDescent="0.3">
      <c r="A6824" s="3">
        <v>8</v>
      </c>
      <c r="B6824" s="135"/>
      <c r="C6824" s="4" t="s">
        <v>11153</v>
      </c>
      <c r="D6824" s="5">
        <v>45124</v>
      </c>
      <c r="E6824" s="6" t="s">
        <v>1368</v>
      </c>
      <c r="F6824" s="7">
        <v>766347</v>
      </c>
      <c r="G6824" s="6" t="s">
        <v>10524</v>
      </c>
      <c r="H6824" s="7">
        <v>82382</v>
      </c>
      <c r="I6824" s="137"/>
      <c r="J6824" s="140"/>
      <c r="K6824" s="141"/>
      <c r="L6824" t="str">
        <f t="shared" si="374"/>
        <v>42285</v>
      </c>
      <c r="M6824">
        <f t="shared" si="375"/>
        <v>42285</v>
      </c>
      <c r="N6824" s="37">
        <f t="shared" si="373"/>
        <v>766347</v>
      </c>
    </row>
    <row r="6825" spans="1:14" x14ac:dyDescent="0.3">
      <c r="A6825" s="3">
        <v>8</v>
      </c>
      <c r="B6825" s="134" t="s">
        <v>11154</v>
      </c>
      <c r="C6825" s="4" t="s">
        <v>11155</v>
      </c>
      <c r="D6825" s="5">
        <v>45112</v>
      </c>
      <c r="E6825" s="6" t="s">
        <v>1368</v>
      </c>
      <c r="F6825" s="7">
        <v>3584893</v>
      </c>
      <c r="G6825" s="6" t="s">
        <v>10524</v>
      </c>
      <c r="H6825" s="7">
        <v>385376</v>
      </c>
      <c r="I6825" s="136">
        <v>5607006</v>
      </c>
      <c r="J6825" s="138" t="s">
        <v>1014</v>
      </c>
      <c r="K6825" s="139"/>
      <c r="L6825" t="str">
        <f t="shared" si="374"/>
        <v>39579</v>
      </c>
      <c r="M6825">
        <f t="shared" si="375"/>
        <v>39579</v>
      </c>
      <c r="N6825" s="37">
        <f t="shared" si="373"/>
        <v>3584893</v>
      </c>
    </row>
    <row r="6826" spans="1:14" x14ac:dyDescent="0.3">
      <c r="A6826" s="3">
        <v>8</v>
      </c>
      <c r="B6826" s="142"/>
      <c r="C6826" s="4" t="s">
        <v>11156</v>
      </c>
      <c r="D6826" s="5">
        <v>45119</v>
      </c>
      <c r="E6826" s="6" t="s">
        <v>1368</v>
      </c>
      <c r="F6826" s="7">
        <v>1816749</v>
      </c>
      <c r="G6826" s="6" t="s">
        <v>10524</v>
      </c>
      <c r="H6826" s="7">
        <v>195301</v>
      </c>
      <c r="I6826" s="143"/>
      <c r="J6826" s="144"/>
      <c r="K6826" s="145"/>
      <c r="L6826" t="str">
        <f t="shared" si="374"/>
        <v>41569</v>
      </c>
      <c r="M6826">
        <f t="shared" si="375"/>
        <v>41569</v>
      </c>
      <c r="N6826" s="37">
        <f t="shared" si="373"/>
        <v>1816749</v>
      </c>
    </row>
    <row r="6827" spans="1:14" x14ac:dyDescent="0.3">
      <c r="A6827" s="3">
        <v>8</v>
      </c>
      <c r="B6827" s="135"/>
      <c r="C6827" s="4" t="s">
        <v>11157</v>
      </c>
      <c r="D6827" s="5">
        <v>45133</v>
      </c>
      <c r="E6827" s="6" t="s">
        <v>1368</v>
      </c>
      <c r="F6827" s="7">
        <v>880718</v>
      </c>
      <c r="G6827" s="6" t="s">
        <v>10524</v>
      </c>
      <c r="H6827" s="7">
        <v>94677</v>
      </c>
      <c r="I6827" s="137"/>
      <c r="J6827" s="140"/>
      <c r="K6827" s="141"/>
      <c r="L6827" t="str">
        <f t="shared" si="374"/>
        <v>44075</v>
      </c>
      <c r="M6827">
        <f t="shared" si="375"/>
        <v>44075</v>
      </c>
      <c r="N6827" s="37">
        <f t="shared" si="373"/>
        <v>880718</v>
      </c>
    </row>
    <row r="6828" spans="1:14" ht="25.05" x14ac:dyDescent="0.3">
      <c r="A6828" s="3">
        <v>8</v>
      </c>
      <c r="B6828" s="134" t="s">
        <v>11158</v>
      </c>
      <c r="C6828" s="4" t="s">
        <v>11159</v>
      </c>
      <c r="D6828" s="5">
        <v>45118</v>
      </c>
      <c r="E6828" s="6" t="s">
        <v>1787</v>
      </c>
      <c r="F6828" s="7">
        <v>1253740</v>
      </c>
      <c r="G6828" s="6" t="s">
        <v>10524</v>
      </c>
      <c r="H6828" s="7">
        <v>134777</v>
      </c>
      <c r="I6828" s="136">
        <v>2757444</v>
      </c>
      <c r="J6828" s="138" t="s">
        <v>1021</v>
      </c>
      <c r="K6828" s="139"/>
      <c r="L6828" t="str">
        <f t="shared" si="374"/>
        <v>41033</v>
      </c>
      <c r="M6828">
        <f t="shared" si="375"/>
        <v>41033</v>
      </c>
      <c r="N6828" s="37">
        <f t="shared" si="373"/>
        <v>1253740</v>
      </c>
    </row>
    <row r="6829" spans="1:14" x14ac:dyDescent="0.3">
      <c r="A6829" s="3">
        <v>8</v>
      </c>
      <c r="B6829" s="135"/>
      <c r="C6829" s="4" t="s">
        <v>11160</v>
      </c>
      <c r="D6829" s="5">
        <v>45132</v>
      </c>
      <c r="E6829" s="6" t="s">
        <v>1368</v>
      </c>
      <c r="F6829" s="7">
        <v>1835833</v>
      </c>
      <c r="G6829" s="6" t="s">
        <v>10524</v>
      </c>
      <c r="H6829" s="7">
        <v>197352</v>
      </c>
      <c r="I6829" s="137"/>
      <c r="J6829" s="140"/>
      <c r="K6829" s="141"/>
      <c r="L6829" t="str">
        <f t="shared" si="374"/>
        <v>43988</v>
      </c>
      <c r="M6829">
        <f t="shared" si="375"/>
        <v>43988</v>
      </c>
      <c r="N6829" s="37">
        <f t="shared" si="373"/>
        <v>1835833</v>
      </c>
    </row>
    <row r="6830" spans="1:14" ht="37.6" x14ac:dyDescent="0.3">
      <c r="A6830" s="3">
        <v>8</v>
      </c>
      <c r="B6830" s="8" t="s">
        <v>11161</v>
      </c>
      <c r="C6830" s="4" t="s">
        <v>11162</v>
      </c>
      <c r="D6830" s="5">
        <v>45118</v>
      </c>
      <c r="E6830" s="6" t="s">
        <v>1368</v>
      </c>
      <c r="F6830" s="7">
        <v>959537</v>
      </c>
      <c r="G6830" s="6" t="s">
        <v>10524</v>
      </c>
      <c r="H6830" s="7">
        <v>103150</v>
      </c>
      <c r="I6830" s="11">
        <v>856387</v>
      </c>
      <c r="J6830" s="132" t="s">
        <v>8497</v>
      </c>
      <c r="K6830" s="133"/>
      <c r="L6830" t="str">
        <f t="shared" si="374"/>
        <v>41039</v>
      </c>
      <c r="M6830">
        <f t="shared" si="375"/>
        <v>41039</v>
      </c>
      <c r="N6830" s="37">
        <f t="shared" si="373"/>
        <v>959537</v>
      </c>
    </row>
    <row r="6831" spans="1:14" ht="37.6" x14ac:dyDescent="0.3">
      <c r="A6831" s="3">
        <v>8</v>
      </c>
      <c r="B6831" s="8" t="s">
        <v>11163</v>
      </c>
      <c r="C6831" s="4" t="s">
        <v>11164</v>
      </c>
      <c r="D6831" s="5">
        <v>45131</v>
      </c>
      <c r="E6831" s="6" t="s">
        <v>1365</v>
      </c>
      <c r="F6831" s="7">
        <v>1163782</v>
      </c>
      <c r="G6831" s="6" t="s">
        <v>10524</v>
      </c>
      <c r="H6831" s="7">
        <v>125107</v>
      </c>
      <c r="I6831" s="11">
        <v>1038675</v>
      </c>
      <c r="J6831" s="132" t="s">
        <v>11165</v>
      </c>
      <c r="K6831" s="133"/>
      <c r="L6831" t="str">
        <f t="shared" si="374"/>
        <v>43913</v>
      </c>
      <c r="M6831">
        <f t="shared" si="375"/>
        <v>43913</v>
      </c>
      <c r="N6831" s="37">
        <f t="shared" si="373"/>
        <v>1163782</v>
      </c>
    </row>
    <row r="6832" spans="1:14" ht="37.6" x14ac:dyDescent="0.3">
      <c r="A6832" s="3">
        <v>8</v>
      </c>
      <c r="B6832" s="8" t="s">
        <v>11166</v>
      </c>
      <c r="C6832" s="4" t="s">
        <v>11167</v>
      </c>
      <c r="D6832" s="5">
        <v>45119</v>
      </c>
      <c r="E6832" s="6" t="s">
        <v>1365</v>
      </c>
      <c r="F6832" s="7">
        <v>959537</v>
      </c>
      <c r="G6832" s="6" t="s">
        <v>10524</v>
      </c>
      <c r="H6832" s="7">
        <v>103150</v>
      </c>
      <c r="I6832" s="11">
        <v>856387</v>
      </c>
      <c r="J6832" s="132" t="s">
        <v>1024</v>
      </c>
      <c r="K6832" s="133"/>
      <c r="L6832" t="str">
        <f t="shared" si="374"/>
        <v>41062</v>
      </c>
      <c r="M6832">
        <f t="shared" si="375"/>
        <v>41062</v>
      </c>
      <c r="N6832" s="37">
        <f t="shared" si="373"/>
        <v>959537</v>
      </c>
    </row>
    <row r="6833" spans="1:14" ht="37.6" x14ac:dyDescent="0.3">
      <c r="A6833" s="3">
        <v>8</v>
      </c>
      <c r="B6833" s="8" t="s">
        <v>11168</v>
      </c>
      <c r="C6833" s="4" t="s">
        <v>11169</v>
      </c>
      <c r="D6833" s="5">
        <v>45125</v>
      </c>
      <c r="E6833" s="6" t="s">
        <v>1368</v>
      </c>
      <c r="F6833" s="7">
        <v>479768</v>
      </c>
      <c r="G6833" s="6" t="s">
        <v>10524</v>
      </c>
      <c r="H6833" s="7">
        <v>51575</v>
      </c>
      <c r="I6833" s="11">
        <v>428193</v>
      </c>
      <c r="J6833" s="132" t="s">
        <v>2074</v>
      </c>
      <c r="K6833" s="133"/>
      <c r="L6833" t="str">
        <f t="shared" si="374"/>
        <v>42376</v>
      </c>
      <c r="M6833">
        <f t="shared" si="375"/>
        <v>42376</v>
      </c>
      <c r="N6833" s="37">
        <f t="shared" si="373"/>
        <v>479768</v>
      </c>
    </row>
    <row r="6834" spans="1:14" x14ac:dyDescent="0.3">
      <c r="A6834" s="3">
        <v>8</v>
      </c>
      <c r="B6834" s="134" t="s">
        <v>11170</v>
      </c>
      <c r="C6834" s="4" t="s">
        <v>11171</v>
      </c>
      <c r="D6834" s="5">
        <v>45121</v>
      </c>
      <c r="E6834" s="6" t="s">
        <v>1368</v>
      </c>
      <c r="F6834" s="7">
        <v>1982934</v>
      </c>
      <c r="G6834" s="6" t="s">
        <v>10524</v>
      </c>
      <c r="H6834" s="7">
        <v>213165</v>
      </c>
      <c r="I6834" s="136">
        <v>2831736</v>
      </c>
      <c r="J6834" s="138" t="s">
        <v>1034</v>
      </c>
      <c r="K6834" s="139"/>
      <c r="L6834" t="str">
        <f t="shared" si="374"/>
        <v>42106</v>
      </c>
      <c r="M6834">
        <f t="shared" si="375"/>
        <v>42106</v>
      </c>
      <c r="N6834" s="37">
        <f t="shared" si="373"/>
        <v>1982934</v>
      </c>
    </row>
    <row r="6835" spans="1:14" x14ac:dyDescent="0.3">
      <c r="A6835" s="3">
        <v>8</v>
      </c>
      <c r="B6835" s="135"/>
      <c r="C6835" s="4" t="s">
        <v>11172</v>
      </c>
      <c r="D6835" s="5">
        <v>45133</v>
      </c>
      <c r="E6835" s="6" t="s">
        <v>1368</v>
      </c>
      <c r="F6835" s="7">
        <v>1189879</v>
      </c>
      <c r="G6835" s="6" t="s">
        <v>10524</v>
      </c>
      <c r="H6835" s="7">
        <v>127912</v>
      </c>
      <c r="I6835" s="137"/>
      <c r="J6835" s="140"/>
      <c r="K6835" s="141"/>
      <c r="L6835" t="str">
        <f t="shared" si="374"/>
        <v>44031</v>
      </c>
      <c r="M6835">
        <f t="shared" si="375"/>
        <v>44031</v>
      </c>
      <c r="N6835" s="37">
        <f t="shared" si="373"/>
        <v>1189879</v>
      </c>
    </row>
    <row r="6836" spans="1:14" ht="25.05" x14ac:dyDescent="0.3">
      <c r="A6836" s="3">
        <v>8</v>
      </c>
      <c r="B6836" s="134" t="s">
        <v>11173</v>
      </c>
      <c r="C6836" s="4" t="s">
        <v>11174</v>
      </c>
      <c r="D6836" s="5">
        <v>45111</v>
      </c>
      <c r="E6836" s="6" t="s">
        <v>1787</v>
      </c>
      <c r="F6836" s="7">
        <v>2078968</v>
      </c>
      <c r="G6836" s="6" t="s">
        <v>10524</v>
      </c>
      <c r="H6836" s="7">
        <v>223489</v>
      </c>
      <c r="I6836" s="136">
        <v>4418759</v>
      </c>
      <c r="J6836" s="138" t="s">
        <v>1041</v>
      </c>
      <c r="K6836" s="139"/>
      <c r="L6836" t="str">
        <f t="shared" si="374"/>
        <v>39462</v>
      </c>
      <c r="M6836">
        <f t="shared" si="375"/>
        <v>39462</v>
      </c>
      <c r="N6836" s="37">
        <f t="shared" si="373"/>
        <v>2078968</v>
      </c>
    </row>
    <row r="6837" spans="1:14" ht="25.05" x14ac:dyDescent="0.3">
      <c r="A6837" s="3">
        <v>8</v>
      </c>
      <c r="B6837" s="142"/>
      <c r="C6837" s="4" t="s">
        <v>11175</v>
      </c>
      <c r="D6837" s="5">
        <v>45125</v>
      </c>
      <c r="E6837" s="6" t="s">
        <v>1787</v>
      </c>
      <c r="F6837" s="7">
        <v>2078968</v>
      </c>
      <c r="G6837" s="6" t="s">
        <v>10524</v>
      </c>
      <c r="H6837" s="7">
        <v>223489</v>
      </c>
      <c r="I6837" s="143"/>
      <c r="J6837" s="144"/>
      <c r="K6837" s="145"/>
      <c r="L6837" t="str">
        <f t="shared" si="374"/>
        <v>42384</v>
      </c>
      <c r="M6837">
        <f t="shared" si="375"/>
        <v>42384</v>
      </c>
      <c r="N6837" s="37">
        <f t="shared" si="373"/>
        <v>2078968</v>
      </c>
    </row>
    <row r="6838" spans="1:14" ht="25.05" x14ac:dyDescent="0.3">
      <c r="A6838" s="3">
        <v>8</v>
      </c>
      <c r="B6838" s="135"/>
      <c r="C6838" s="4" t="s">
        <v>11176</v>
      </c>
      <c r="D6838" s="5">
        <v>45121</v>
      </c>
      <c r="E6838" s="6" t="s">
        <v>1787</v>
      </c>
      <c r="F6838" s="7">
        <v>793055</v>
      </c>
      <c r="G6838" s="6" t="s">
        <v>10524</v>
      </c>
      <c r="H6838" s="7">
        <v>85253</v>
      </c>
      <c r="I6838" s="137"/>
      <c r="J6838" s="140"/>
      <c r="K6838" s="141"/>
      <c r="L6838" t="str">
        <f t="shared" si="374"/>
        <v>42182</v>
      </c>
      <c r="M6838">
        <f t="shared" si="375"/>
        <v>42182</v>
      </c>
      <c r="N6838" s="37">
        <f t="shared" si="373"/>
        <v>793055</v>
      </c>
    </row>
    <row r="6839" spans="1:14" x14ac:dyDescent="0.3">
      <c r="A6839" s="3">
        <v>8</v>
      </c>
      <c r="B6839" s="134" t="s">
        <v>11177</v>
      </c>
      <c r="C6839" s="4" t="s">
        <v>11178</v>
      </c>
      <c r="D6839" s="5">
        <v>45135</v>
      </c>
      <c r="E6839" s="6" t="s">
        <v>1368</v>
      </c>
      <c r="F6839" s="7">
        <v>3278394</v>
      </c>
      <c r="G6839" s="6" t="s">
        <v>10524</v>
      </c>
      <c r="H6839" s="7">
        <v>352427</v>
      </c>
      <c r="I6839" s="136">
        <v>10808750</v>
      </c>
      <c r="J6839" s="138" t="s">
        <v>1046</v>
      </c>
      <c r="K6839" s="139"/>
      <c r="L6839" t="str">
        <f t="shared" si="374"/>
        <v>45241</v>
      </c>
      <c r="M6839">
        <f t="shared" si="375"/>
        <v>45241</v>
      </c>
      <c r="N6839" s="37">
        <f t="shared" ref="N6839:N6902" si="376">+F6839</f>
        <v>3278394</v>
      </c>
    </row>
    <row r="6840" spans="1:14" x14ac:dyDescent="0.3">
      <c r="A6840" s="3">
        <v>8</v>
      </c>
      <c r="B6840" s="142"/>
      <c r="C6840" s="4" t="s">
        <v>11179</v>
      </c>
      <c r="D6840" s="5">
        <v>45128</v>
      </c>
      <c r="E6840" s="6" t="s">
        <v>1368</v>
      </c>
      <c r="F6840" s="7">
        <v>3038504</v>
      </c>
      <c r="G6840" s="6" t="s">
        <v>10524</v>
      </c>
      <c r="H6840" s="7">
        <v>326639</v>
      </c>
      <c r="I6840" s="143"/>
      <c r="J6840" s="144"/>
      <c r="K6840" s="145"/>
      <c r="L6840" t="str">
        <f t="shared" si="374"/>
        <v>43744</v>
      </c>
      <c r="M6840">
        <f t="shared" si="375"/>
        <v>43744</v>
      </c>
      <c r="N6840" s="37">
        <f t="shared" si="376"/>
        <v>3038504</v>
      </c>
    </row>
    <row r="6841" spans="1:14" x14ac:dyDescent="0.3">
      <c r="A6841" s="3">
        <v>8</v>
      </c>
      <c r="B6841" s="142"/>
      <c r="C6841" s="4" t="s">
        <v>11180</v>
      </c>
      <c r="D6841" s="5">
        <v>45111</v>
      </c>
      <c r="E6841" s="6" t="s">
        <v>1368</v>
      </c>
      <c r="F6841" s="7">
        <v>3580470</v>
      </c>
      <c r="G6841" s="6" t="s">
        <v>10524</v>
      </c>
      <c r="H6841" s="7">
        <v>384900</v>
      </c>
      <c r="I6841" s="143"/>
      <c r="J6841" s="144"/>
      <c r="K6841" s="145"/>
      <c r="L6841" t="str">
        <f t="shared" si="374"/>
        <v>39460</v>
      </c>
      <c r="M6841">
        <f t="shared" si="375"/>
        <v>39460</v>
      </c>
      <c r="N6841" s="37">
        <f t="shared" si="376"/>
        <v>3580470</v>
      </c>
    </row>
    <row r="6842" spans="1:14" x14ac:dyDescent="0.3">
      <c r="A6842" s="3">
        <v>8</v>
      </c>
      <c r="B6842" s="135"/>
      <c r="C6842" s="4" t="s">
        <v>11181</v>
      </c>
      <c r="D6842" s="5">
        <v>45121</v>
      </c>
      <c r="E6842" s="6" t="s">
        <v>1368</v>
      </c>
      <c r="F6842" s="7">
        <v>2213276</v>
      </c>
      <c r="G6842" s="6" t="s">
        <v>10524</v>
      </c>
      <c r="H6842" s="7">
        <v>237927</v>
      </c>
      <c r="I6842" s="137"/>
      <c r="J6842" s="140"/>
      <c r="K6842" s="141"/>
      <c r="L6842" t="str">
        <f t="shared" si="374"/>
        <v>42179</v>
      </c>
      <c r="M6842">
        <f t="shared" si="375"/>
        <v>42179</v>
      </c>
      <c r="N6842" s="37">
        <f t="shared" si="376"/>
        <v>2213276</v>
      </c>
    </row>
    <row r="6843" spans="1:14" ht="25.05" x14ac:dyDescent="0.3">
      <c r="A6843" s="3">
        <v>8</v>
      </c>
      <c r="B6843" s="134" t="s">
        <v>11182</v>
      </c>
      <c r="C6843" s="4" t="s">
        <v>11183</v>
      </c>
      <c r="D6843" s="5">
        <v>45112</v>
      </c>
      <c r="E6843" s="6" t="s">
        <v>1787</v>
      </c>
      <c r="F6843" s="7">
        <v>2078968</v>
      </c>
      <c r="G6843" s="6" t="s">
        <v>10524</v>
      </c>
      <c r="H6843" s="7">
        <v>223489</v>
      </c>
      <c r="I6843" s="136">
        <v>7130624</v>
      </c>
      <c r="J6843" s="138" t="s">
        <v>1052</v>
      </c>
      <c r="K6843" s="139"/>
      <c r="L6843" t="str">
        <f t="shared" si="374"/>
        <v>39578</v>
      </c>
      <c r="M6843">
        <f t="shared" si="375"/>
        <v>39578</v>
      </c>
      <c r="N6843" s="37">
        <f t="shared" si="376"/>
        <v>2078968</v>
      </c>
    </row>
    <row r="6844" spans="1:14" ht="25.05" x14ac:dyDescent="0.3">
      <c r="A6844" s="3">
        <v>8</v>
      </c>
      <c r="B6844" s="142"/>
      <c r="C6844" s="4" t="s">
        <v>11184</v>
      </c>
      <c r="D6844" s="5">
        <v>45126</v>
      </c>
      <c r="E6844" s="6" t="s">
        <v>11185</v>
      </c>
      <c r="F6844" s="7">
        <v>2078968</v>
      </c>
      <c r="G6844" s="6" t="s">
        <v>10524</v>
      </c>
      <c r="H6844" s="7">
        <v>223489</v>
      </c>
      <c r="I6844" s="143"/>
      <c r="J6844" s="144"/>
      <c r="K6844" s="145"/>
      <c r="L6844" t="str">
        <f t="shared" si="374"/>
        <v>42479</v>
      </c>
      <c r="M6844">
        <f t="shared" si="375"/>
        <v>42479</v>
      </c>
      <c r="N6844" s="37">
        <f t="shared" si="376"/>
        <v>2078968</v>
      </c>
    </row>
    <row r="6845" spans="1:14" x14ac:dyDescent="0.3">
      <c r="A6845" s="3">
        <v>8</v>
      </c>
      <c r="B6845" s="142"/>
      <c r="C6845" s="4" t="s">
        <v>11186</v>
      </c>
      <c r="D6845" s="5">
        <v>45119</v>
      </c>
      <c r="E6845" s="6" t="s">
        <v>1368</v>
      </c>
      <c r="F6845" s="7">
        <v>2558736</v>
      </c>
      <c r="G6845" s="6" t="s">
        <v>10524</v>
      </c>
      <c r="H6845" s="7">
        <v>275064</v>
      </c>
      <c r="I6845" s="143"/>
      <c r="J6845" s="144"/>
      <c r="K6845" s="145"/>
      <c r="L6845" t="str">
        <f t="shared" si="374"/>
        <v>41564</v>
      </c>
      <c r="M6845">
        <f t="shared" si="375"/>
        <v>41564</v>
      </c>
      <c r="N6845" s="37">
        <f t="shared" si="376"/>
        <v>2558736</v>
      </c>
    </row>
    <row r="6846" spans="1:14" x14ac:dyDescent="0.3">
      <c r="A6846" s="3">
        <v>8</v>
      </c>
      <c r="B6846" s="135"/>
      <c r="C6846" s="4" t="s">
        <v>11187</v>
      </c>
      <c r="D6846" s="5">
        <v>45129</v>
      </c>
      <c r="E6846" s="6" t="s">
        <v>1368</v>
      </c>
      <c r="F6846" s="7">
        <v>1272823</v>
      </c>
      <c r="G6846" s="6" t="s">
        <v>10524</v>
      </c>
      <c r="H6846" s="7">
        <v>136829</v>
      </c>
      <c r="I6846" s="137"/>
      <c r="J6846" s="140"/>
      <c r="K6846" s="141"/>
      <c r="L6846" t="str">
        <f t="shared" si="374"/>
        <v>43823</v>
      </c>
      <c r="M6846">
        <f t="shared" si="375"/>
        <v>43823</v>
      </c>
      <c r="N6846" s="37">
        <f t="shared" si="376"/>
        <v>1272823</v>
      </c>
    </row>
    <row r="6847" spans="1:14" ht="25.05" x14ac:dyDescent="0.3">
      <c r="A6847" s="3">
        <v>8</v>
      </c>
      <c r="B6847" s="134" t="s">
        <v>11188</v>
      </c>
      <c r="C6847" s="4" t="s">
        <v>11189</v>
      </c>
      <c r="D6847" s="5">
        <v>45131</v>
      </c>
      <c r="E6847" s="6" t="s">
        <v>1787</v>
      </c>
      <c r="F6847" s="7">
        <v>1189582</v>
      </c>
      <c r="G6847" s="6" t="s">
        <v>10524</v>
      </c>
      <c r="H6847" s="7">
        <v>127880</v>
      </c>
      <c r="I6847" s="136">
        <v>4264370</v>
      </c>
      <c r="J6847" s="138" t="s">
        <v>1057</v>
      </c>
      <c r="K6847" s="139"/>
      <c r="L6847" t="str">
        <f t="shared" si="374"/>
        <v>43914</v>
      </c>
      <c r="M6847">
        <f t="shared" si="375"/>
        <v>43914</v>
      </c>
      <c r="N6847" s="37">
        <f t="shared" si="376"/>
        <v>1189582</v>
      </c>
    </row>
    <row r="6848" spans="1:14" x14ac:dyDescent="0.3">
      <c r="A6848" s="3">
        <v>8</v>
      </c>
      <c r="B6848" s="142"/>
      <c r="C6848" s="4" t="s">
        <v>11190</v>
      </c>
      <c r="D6848" s="5">
        <v>45124</v>
      </c>
      <c r="E6848" s="6" t="s">
        <v>1368</v>
      </c>
      <c r="F6848" s="7">
        <v>1439305</v>
      </c>
      <c r="G6848" s="6" t="s">
        <v>10524</v>
      </c>
      <c r="H6848" s="7">
        <v>154725</v>
      </c>
      <c r="I6848" s="143"/>
      <c r="J6848" s="144"/>
      <c r="K6848" s="145"/>
      <c r="L6848" t="str">
        <f t="shared" si="374"/>
        <v>42282</v>
      </c>
      <c r="M6848">
        <f t="shared" si="375"/>
        <v>42282</v>
      </c>
      <c r="N6848" s="37">
        <f t="shared" si="376"/>
        <v>1439305</v>
      </c>
    </row>
    <row r="6849" spans="1:14" x14ac:dyDescent="0.3">
      <c r="A6849" s="3">
        <v>8</v>
      </c>
      <c r="B6849" s="135"/>
      <c r="C6849" s="4" t="s">
        <v>11191</v>
      </c>
      <c r="D6849" s="5">
        <v>45110</v>
      </c>
      <c r="E6849" s="6" t="s">
        <v>1368</v>
      </c>
      <c r="F6849" s="7">
        <v>2149119</v>
      </c>
      <c r="G6849" s="6" t="s">
        <v>10524</v>
      </c>
      <c r="H6849" s="7">
        <v>231030</v>
      </c>
      <c r="I6849" s="137"/>
      <c r="J6849" s="140"/>
      <c r="K6849" s="141"/>
      <c r="L6849" t="str">
        <f t="shared" si="374"/>
        <v>39363</v>
      </c>
      <c r="M6849">
        <f t="shared" si="375"/>
        <v>39363</v>
      </c>
      <c r="N6849" s="37">
        <f t="shared" si="376"/>
        <v>2149119</v>
      </c>
    </row>
    <row r="6850" spans="1:14" x14ac:dyDescent="0.3">
      <c r="A6850" s="3">
        <v>8</v>
      </c>
      <c r="B6850" s="134" t="s">
        <v>11192</v>
      </c>
      <c r="C6850" s="4" t="s">
        <v>11193</v>
      </c>
      <c r="D6850" s="5">
        <v>45131</v>
      </c>
      <c r="E6850" s="6" t="s">
        <v>1368</v>
      </c>
      <c r="F6850" s="7">
        <v>959537</v>
      </c>
      <c r="G6850" s="6" t="s">
        <v>10524</v>
      </c>
      <c r="H6850" s="7">
        <v>103150</v>
      </c>
      <c r="I6850" s="136">
        <v>4535854</v>
      </c>
      <c r="J6850" s="138" t="s">
        <v>1065</v>
      </c>
      <c r="K6850" s="139"/>
      <c r="L6850" t="str">
        <f t="shared" si="374"/>
        <v>43835</v>
      </c>
      <c r="M6850">
        <f t="shared" si="375"/>
        <v>43835</v>
      </c>
      <c r="N6850" s="37">
        <f t="shared" si="376"/>
        <v>959537</v>
      </c>
    </row>
    <row r="6851" spans="1:14" x14ac:dyDescent="0.3">
      <c r="A6851" s="3">
        <v>8</v>
      </c>
      <c r="B6851" s="142"/>
      <c r="C6851" s="4" t="s">
        <v>11194</v>
      </c>
      <c r="D6851" s="5">
        <v>45118</v>
      </c>
      <c r="E6851" s="6" t="s">
        <v>1368</v>
      </c>
      <c r="F6851" s="7">
        <v>959537</v>
      </c>
      <c r="G6851" s="6" t="s">
        <v>10524</v>
      </c>
      <c r="H6851" s="7">
        <v>103150</v>
      </c>
      <c r="I6851" s="143"/>
      <c r="J6851" s="144"/>
      <c r="K6851" s="145"/>
      <c r="L6851" t="str">
        <f t="shared" si="374"/>
        <v>40964</v>
      </c>
      <c r="M6851">
        <f t="shared" si="375"/>
        <v>40964</v>
      </c>
      <c r="N6851" s="37">
        <f t="shared" si="376"/>
        <v>959537</v>
      </c>
    </row>
    <row r="6852" spans="1:14" ht="25.05" x14ac:dyDescent="0.3">
      <c r="A6852" s="3">
        <v>8</v>
      </c>
      <c r="B6852" s="142"/>
      <c r="C6852" s="4" t="s">
        <v>11195</v>
      </c>
      <c r="D6852" s="5">
        <v>45114</v>
      </c>
      <c r="E6852" s="6" t="s">
        <v>4387</v>
      </c>
      <c r="F6852" s="7">
        <v>1568160</v>
      </c>
      <c r="G6852" s="6" t="s">
        <v>10524</v>
      </c>
      <c r="H6852" s="7">
        <v>168577</v>
      </c>
      <c r="I6852" s="143"/>
      <c r="J6852" s="144"/>
      <c r="K6852" s="145"/>
      <c r="L6852" t="str">
        <f t="shared" si="374"/>
        <v>40696</v>
      </c>
      <c r="M6852">
        <f t="shared" si="375"/>
        <v>40696</v>
      </c>
      <c r="N6852" s="37">
        <f t="shared" si="376"/>
        <v>1568160</v>
      </c>
    </row>
    <row r="6853" spans="1:14" ht="25.05" x14ac:dyDescent="0.3">
      <c r="A6853" s="3">
        <v>8</v>
      </c>
      <c r="B6853" s="135"/>
      <c r="C6853" s="4" t="s">
        <v>11196</v>
      </c>
      <c r="D6853" s="5">
        <v>45128</v>
      </c>
      <c r="E6853" s="6" t="s">
        <v>1787</v>
      </c>
      <c r="F6853" s="7">
        <v>1594955</v>
      </c>
      <c r="G6853" s="6" t="s">
        <v>10524</v>
      </c>
      <c r="H6853" s="7">
        <v>171458</v>
      </c>
      <c r="I6853" s="137"/>
      <c r="J6853" s="140"/>
      <c r="K6853" s="141"/>
      <c r="L6853" t="str">
        <f t="shared" si="374"/>
        <v>43607</v>
      </c>
      <c r="M6853">
        <f t="shared" si="375"/>
        <v>43607</v>
      </c>
      <c r="N6853" s="37">
        <f t="shared" si="376"/>
        <v>1594955</v>
      </c>
    </row>
    <row r="6854" spans="1:14" x14ac:dyDescent="0.3">
      <c r="A6854" s="3">
        <v>8</v>
      </c>
      <c r="B6854" s="134" t="s">
        <v>11197</v>
      </c>
      <c r="C6854" s="4" t="s">
        <v>11198</v>
      </c>
      <c r="D6854" s="5">
        <v>45132</v>
      </c>
      <c r="E6854" s="6" t="s">
        <v>1368</v>
      </c>
      <c r="F6854" s="7">
        <v>4592441</v>
      </c>
      <c r="G6854" s="6" t="s">
        <v>10524</v>
      </c>
      <c r="H6854" s="7">
        <v>493687</v>
      </c>
      <c r="I6854" s="136">
        <v>10749634</v>
      </c>
      <c r="J6854" s="138" t="s">
        <v>1070</v>
      </c>
      <c r="K6854" s="139"/>
      <c r="L6854" t="str">
        <f t="shared" si="374"/>
        <v>43985</v>
      </c>
      <c r="M6854">
        <f t="shared" si="375"/>
        <v>43985</v>
      </c>
      <c r="N6854" s="37">
        <f t="shared" si="376"/>
        <v>4592441</v>
      </c>
    </row>
    <row r="6855" spans="1:14" x14ac:dyDescent="0.3">
      <c r="A6855" s="3">
        <v>8</v>
      </c>
      <c r="B6855" s="142"/>
      <c r="C6855" s="4" t="s">
        <v>11199</v>
      </c>
      <c r="D6855" s="5">
        <v>45111</v>
      </c>
      <c r="E6855" s="6" t="s">
        <v>1368</v>
      </c>
      <c r="F6855" s="7">
        <v>3025415</v>
      </c>
      <c r="G6855" s="6" t="s">
        <v>10524</v>
      </c>
      <c r="H6855" s="7">
        <v>325232</v>
      </c>
      <c r="I6855" s="143"/>
      <c r="J6855" s="144"/>
      <c r="K6855" s="145"/>
      <c r="L6855" t="str">
        <f t="shared" ref="L6855:L6918" si="377">+RIGHT(C6855,5)</f>
        <v>39459</v>
      </c>
      <c r="M6855">
        <f t="shared" ref="M6855:M6918" si="378">+L6855*1</f>
        <v>39459</v>
      </c>
      <c r="N6855" s="37">
        <f t="shared" si="376"/>
        <v>3025415</v>
      </c>
    </row>
    <row r="6856" spans="1:14" x14ac:dyDescent="0.3">
      <c r="A6856" s="3">
        <v>8</v>
      </c>
      <c r="B6856" s="142"/>
      <c r="C6856" s="4" t="s">
        <v>11200</v>
      </c>
      <c r="D6856" s="5">
        <v>45118</v>
      </c>
      <c r="E6856" s="6" t="s">
        <v>1368</v>
      </c>
      <c r="F6856" s="7">
        <v>2213276</v>
      </c>
      <c r="G6856" s="6" t="s">
        <v>10524</v>
      </c>
      <c r="H6856" s="7">
        <v>237927</v>
      </c>
      <c r="I6856" s="143"/>
      <c r="J6856" s="144"/>
      <c r="K6856" s="145"/>
      <c r="L6856" t="str">
        <f t="shared" si="377"/>
        <v>41034</v>
      </c>
      <c r="M6856">
        <f t="shared" si="378"/>
        <v>41034</v>
      </c>
      <c r="N6856" s="37">
        <f t="shared" si="376"/>
        <v>2213276</v>
      </c>
    </row>
    <row r="6857" spans="1:14" x14ac:dyDescent="0.3">
      <c r="A6857" s="3">
        <v>8</v>
      </c>
      <c r="B6857" s="135"/>
      <c r="C6857" s="4" t="s">
        <v>11201</v>
      </c>
      <c r="D6857" s="5">
        <v>45125</v>
      </c>
      <c r="E6857" s="6" t="s">
        <v>1368</v>
      </c>
      <c r="F6857" s="7">
        <v>2213276</v>
      </c>
      <c r="G6857" s="6" t="s">
        <v>10524</v>
      </c>
      <c r="H6857" s="7">
        <v>237927</v>
      </c>
      <c r="I6857" s="137"/>
      <c r="J6857" s="140"/>
      <c r="K6857" s="141"/>
      <c r="L6857" t="str">
        <f t="shared" si="377"/>
        <v>42382</v>
      </c>
      <c r="M6857">
        <f t="shared" si="378"/>
        <v>42382</v>
      </c>
      <c r="N6857" s="37">
        <f t="shared" si="376"/>
        <v>2213276</v>
      </c>
    </row>
    <row r="6858" spans="1:14" x14ac:dyDescent="0.3">
      <c r="A6858" s="3">
        <v>8</v>
      </c>
      <c r="B6858" s="134" t="s">
        <v>11202</v>
      </c>
      <c r="C6858" s="4" t="s">
        <v>11203</v>
      </c>
      <c r="D6858" s="5">
        <v>45114</v>
      </c>
      <c r="E6858" s="6" t="s">
        <v>1368</v>
      </c>
      <c r="F6858" s="7">
        <v>3668702</v>
      </c>
      <c r="G6858" s="6" t="s">
        <v>10524</v>
      </c>
      <c r="H6858" s="7">
        <v>394385</v>
      </c>
      <c r="I6858" s="136">
        <v>7588229</v>
      </c>
      <c r="J6858" s="138" t="s">
        <v>1078</v>
      </c>
      <c r="K6858" s="139"/>
      <c r="L6858" t="str">
        <f t="shared" si="377"/>
        <v>40685</v>
      </c>
      <c r="M6858">
        <f t="shared" si="378"/>
        <v>40685</v>
      </c>
      <c r="N6858" s="37">
        <f t="shared" si="376"/>
        <v>3668702</v>
      </c>
    </row>
    <row r="6859" spans="1:14" x14ac:dyDescent="0.3">
      <c r="A6859" s="3">
        <v>8</v>
      </c>
      <c r="B6859" s="142"/>
      <c r="C6859" s="4" t="s">
        <v>11204</v>
      </c>
      <c r="D6859" s="5">
        <v>45128</v>
      </c>
      <c r="E6859" s="6" t="s">
        <v>1365</v>
      </c>
      <c r="F6859" s="7">
        <v>2444456</v>
      </c>
      <c r="G6859" s="6" t="s">
        <v>10524</v>
      </c>
      <c r="H6859" s="7">
        <v>262779</v>
      </c>
      <c r="I6859" s="143"/>
      <c r="J6859" s="144"/>
      <c r="K6859" s="145"/>
      <c r="L6859" t="str">
        <f t="shared" si="377"/>
        <v>43626</v>
      </c>
      <c r="M6859">
        <f t="shared" si="378"/>
        <v>43626</v>
      </c>
      <c r="N6859" s="37">
        <f t="shared" si="376"/>
        <v>2444456</v>
      </c>
    </row>
    <row r="6860" spans="1:14" x14ac:dyDescent="0.3">
      <c r="A6860" s="3">
        <v>8</v>
      </c>
      <c r="B6860" s="135"/>
      <c r="C6860" s="4" t="s">
        <v>11205</v>
      </c>
      <c r="D6860" s="5">
        <v>45134</v>
      </c>
      <c r="E6860" s="6" t="s">
        <v>1365</v>
      </c>
      <c r="F6860" s="7">
        <v>2389059</v>
      </c>
      <c r="G6860" s="6" t="s">
        <v>10524</v>
      </c>
      <c r="H6860" s="7">
        <v>256824</v>
      </c>
      <c r="I6860" s="137"/>
      <c r="J6860" s="140"/>
      <c r="K6860" s="141"/>
      <c r="L6860" t="str">
        <f t="shared" si="377"/>
        <v>44807</v>
      </c>
      <c r="M6860">
        <f t="shared" si="378"/>
        <v>44807</v>
      </c>
      <c r="N6860" s="37">
        <f t="shared" si="376"/>
        <v>2389059</v>
      </c>
    </row>
    <row r="6861" spans="1:14" x14ac:dyDescent="0.3">
      <c r="A6861" s="3">
        <v>8</v>
      </c>
      <c r="B6861" s="134" t="s">
        <v>11206</v>
      </c>
      <c r="C6861" s="4" t="s">
        <v>11207</v>
      </c>
      <c r="D6861" s="5">
        <v>45122</v>
      </c>
      <c r="E6861" s="6" t="s">
        <v>1368</v>
      </c>
      <c r="F6861" s="7">
        <v>4014533</v>
      </c>
      <c r="G6861" s="6" t="s">
        <v>10524</v>
      </c>
      <c r="H6861" s="7">
        <v>431562</v>
      </c>
      <c r="I6861" s="136">
        <v>4011164</v>
      </c>
      <c r="J6861" s="138" t="s">
        <v>1089</v>
      </c>
      <c r="K6861" s="139"/>
      <c r="L6861" t="str">
        <f t="shared" si="377"/>
        <v>42209</v>
      </c>
      <c r="M6861">
        <f t="shared" si="378"/>
        <v>42209</v>
      </c>
      <c r="N6861" s="37">
        <f t="shared" si="376"/>
        <v>4014533</v>
      </c>
    </row>
    <row r="6862" spans="1:14" x14ac:dyDescent="0.3">
      <c r="A6862" s="3">
        <v>8</v>
      </c>
      <c r="B6862" s="135"/>
      <c r="C6862" s="4" t="s">
        <v>11208</v>
      </c>
      <c r="D6862" s="5">
        <v>45131</v>
      </c>
      <c r="E6862" s="6" t="s">
        <v>1368</v>
      </c>
      <c r="F6862" s="7">
        <v>479768</v>
      </c>
      <c r="G6862" s="6" t="s">
        <v>10524</v>
      </c>
      <c r="H6862" s="7">
        <v>51575</v>
      </c>
      <c r="I6862" s="137"/>
      <c r="J6862" s="140"/>
      <c r="K6862" s="141"/>
      <c r="L6862" t="str">
        <f t="shared" si="377"/>
        <v>43837</v>
      </c>
      <c r="M6862">
        <f t="shared" si="378"/>
        <v>43837</v>
      </c>
      <c r="N6862" s="37">
        <f t="shared" si="376"/>
        <v>479768</v>
      </c>
    </row>
    <row r="6863" spans="1:14" x14ac:dyDescent="0.3">
      <c r="A6863" s="3">
        <v>8</v>
      </c>
      <c r="B6863" s="134" t="s">
        <v>11209</v>
      </c>
      <c r="C6863" s="4" t="s">
        <v>11210</v>
      </c>
      <c r="D6863" s="5">
        <v>45126</v>
      </c>
      <c r="E6863" s="6" t="s">
        <v>1368</v>
      </c>
      <c r="F6863" s="7">
        <v>14589148</v>
      </c>
      <c r="G6863" s="6" t="s">
        <v>10524</v>
      </c>
      <c r="H6863" s="7">
        <v>1568333</v>
      </c>
      <c r="I6863" s="136">
        <v>43143393</v>
      </c>
      <c r="J6863" s="138" t="s">
        <v>1093</v>
      </c>
      <c r="K6863" s="139"/>
      <c r="L6863" t="str">
        <f t="shared" si="377"/>
        <v>42487</v>
      </c>
      <c r="M6863">
        <f t="shared" si="378"/>
        <v>42487</v>
      </c>
      <c r="N6863" s="37">
        <f t="shared" si="376"/>
        <v>14589148</v>
      </c>
    </row>
    <row r="6864" spans="1:14" x14ac:dyDescent="0.3">
      <c r="A6864" s="3">
        <v>8</v>
      </c>
      <c r="B6864" s="142"/>
      <c r="C6864" s="4" t="s">
        <v>11211</v>
      </c>
      <c r="D6864" s="5">
        <v>45133</v>
      </c>
      <c r="E6864" s="6" t="s">
        <v>1368</v>
      </c>
      <c r="F6864" s="7">
        <v>8213216</v>
      </c>
      <c r="G6864" s="6" t="s">
        <v>10524</v>
      </c>
      <c r="H6864" s="7">
        <v>882921</v>
      </c>
      <c r="I6864" s="143"/>
      <c r="J6864" s="144"/>
      <c r="K6864" s="145"/>
      <c r="L6864" t="str">
        <f t="shared" si="377"/>
        <v>44074</v>
      </c>
      <c r="M6864">
        <f t="shared" si="378"/>
        <v>44074</v>
      </c>
      <c r="N6864" s="37">
        <f t="shared" si="376"/>
        <v>8213216</v>
      </c>
    </row>
    <row r="6865" spans="1:14" x14ac:dyDescent="0.3">
      <c r="A6865" s="3">
        <v>8</v>
      </c>
      <c r="B6865" s="142"/>
      <c r="C6865" s="4" t="s">
        <v>11212</v>
      </c>
      <c r="D6865" s="5">
        <v>45119</v>
      </c>
      <c r="E6865" s="6" t="s">
        <v>1368</v>
      </c>
      <c r="F6865" s="7">
        <v>18653900</v>
      </c>
      <c r="G6865" s="6" t="s">
        <v>10524</v>
      </c>
      <c r="H6865" s="7">
        <v>2005294</v>
      </c>
      <c r="I6865" s="143"/>
      <c r="J6865" s="144"/>
      <c r="K6865" s="145"/>
      <c r="L6865" t="str">
        <f t="shared" si="377"/>
        <v>41568</v>
      </c>
      <c r="M6865">
        <f t="shared" si="378"/>
        <v>41568</v>
      </c>
      <c r="N6865" s="37">
        <f t="shared" si="376"/>
        <v>18653900</v>
      </c>
    </row>
    <row r="6866" spans="1:14" x14ac:dyDescent="0.3">
      <c r="A6866" s="3">
        <v>8</v>
      </c>
      <c r="B6866" s="135"/>
      <c r="C6866" s="4" t="s">
        <v>11213</v>
      </c>
      <c r="D6866" s="5">
        <v>45108</v>
      </c>
      <c r="E6866" s="6" t="s">
        <v>1368</v>
      </c>
      <c r="F6866" s="7">
        <v>6883672</v>
      </c>
      <c r="G6866" s="6" t="s">
        <v>10524</v>
      </c>
      <c r="H6866" s="7">
        <v>739995</v>
      </c>
      <c r="I6866" s="137"/>
      <c r="J6866" s="140"/>
      <c r="K6866" s="141"/>
      <c r="L6866" t="str">
        <f t="shared" si="377"/>
        <v>39263</v>
      </c>
      <c r="M6866">
        <f t="shared" si="378"/>
        <v>39263</v>
      </c>
      <c r="N6866" s="37">
        <f t="shared" si="376"/>
        <v>6883672</v>
      </c>
    </row>
    <row r="6867" spans="1:14" ht="37.6" x14ac:dyDescent="0.3">
      <c r="A6867" s="3">
        <v>8</v>
      </c>
      <c r="B6867" s="8" t="s">
        <v>11214</v>
      </c>
      <c r="C6867" s="4" t="s">
        <v>11215</v>
      </c>
      <c r="D6867" s="5">
        <v>45114</v>
      </c>
      <c r="E6867" s="6" t="s">
        <v>2134</v>
      </c>
      <c r="F6867" s="7">
        <v>3327070</v>
      </c>
      <c r="G6867" s="6" t="s">
        <v>10524</v>
      </c>
      <c r="H6867" s="7">
        <v>357660</v>
      </c>
      <c r="I6867" s="11">
        <v>2969410</v>
      </c>
      <c r="J6867" s="132" t="s">
        <v>1102</v>
      </c>
      <c r="K6867" s="133"/>
      <c r="L6867" t="str">
        <f t="shared" si="377"/>
        <v>40754</v>
      </c>
      <c r="M6867">
        <f t="shared" si="378"/>
        <v>40754</v>
      </c>
      <c r="N6867" s="37">
        <f t="shared" si="376"/>
        <v>3327070</v>
      </c>
    </row>
    <row r="6868" spans="1:14" ht="25.05" x14ac:dyDescent="0.3">
      <c r="A6868" s="3">
        <v>8</v>
      </c>
      <c r="B6868" s="134" t="s">
        <v>11216</v>
      </c>
      <c r="C6868" s="4" t="s">
        <v>11217</v>
      </c>
      <c r="D6868" s="5">
        <v>45129</v>
      </c>
      <c r="E6868" s="6" t="s">
        <v>1787</v>
      </c>
      <c r="F6868" s="7">
        <v>1253740</v>
      </c>
      <c r="G6868" s="6" t="s">
        <v>10524</v>
      </c>
      <c r="H6868" s="7">
        <v>134777</v>
      </c>
      <c r="I6868" s="136">
        <v>7102439</v>
      </c>
      <c r="J6868" s="138" t="s">
        <v>1105</v>
      </c>
      <c r="K6868" s="139"/>
      <c r="L6868" t="str">
        <f t="shared" si="377"/>
        <v>43822</v>
      </c>
      <c r="M6868">
        <f t="shared" si="378"/>
        <v>43822</v>
      </c>
      <c r="N6868" s="37">
        <f t="shared" si="376"/>
        <v>1253740</v>
      </c>
    </row>
    <row r="6869" spans="1:14" x14ac:dyDescent="0.3">
      <c r="A6869" s="3">
        <v>8</v>
      </c>
      <c r="B6869" s="142"/>
      <c r="C6869" s="4" t="s">
        <v>11218</v>
      </c>
      <c r="D6869" s="5">
        <v>45122</v>
      </c>
      <c r="E6869" s="6" t="s">
        <v>1368</v>
      </c>
      <c r="F6869" s="7">
        <v>3204986</v>
      </c>
      <c r="G6869" s="6" t="s">
        <v>10524</v>
      </c>
      <c r="H6869" s="7">
        <v>344536</v>
      </c>
      <c r="I6869" s="143"/>
      <c r="J6869" s="144"/>
      <c r="K6869" s="145"/>
      <c r="L6869" t="str">
        <f t="shared" si="377"/>
        <v>42222</v>
      </c>
      <c r="M6869">
        <f t="shared" si="378"/>
        <v>42222</v>
      </c>
      <c r="N6869" s="37">
        <f t="shared" si="376"/>
        <v>3204986</v>
      </c>
    </row>
    <row r="6870" spans="1:14" x14ac:dyDescent="0.3">
      <c r="A6870" s="3">
        <v>8</v>
      </c>
      <c r="B6870" s="142"/>
      <c r="C6870" s="4" t="s">
        <v>11219</v>
      </c>
      <c r="D6870" s="5">
        <v>45115</v>
      </c>
      <c r="E6870" s="6" t="s">
        <v>1368</v>
      </c>
      <c r="F6870" s="7">
        <v>2213276</v>
      </c>
      <c r="G6870" s="6" t="s">
        <v>10524</v>
      </c>
      <c r="H6870" s="7">
        <v>237927</v>
      </c>
      <c r="I6870" s="143"/>
      <c r="J6870" s="144"/>
      <c r="K6870" s="145"/>
      <c r="L6870" t="str">
        <f t="shared" si="377"/>
        <v>40863</v>
      </c>
      <c r="M6870">
        <f t="shared" si="378"/>
        <v>40863</v>
      </c>
      <c r="N6870" s="37">
        <f t="shared" si="376"/>
        <v>2213276</v>
      </c>
    </row>
    <row r="6871" spans="1:14" ht="25.05" x14ac:dyDescent="0.3">
      <c r="A6871" s="3">
        <v>8</v>
      </c>
      <c r="B6871" s="135"/>
      <c r="C6871" s="4" t="s">
        <v>11220</v>
      </c>
      <c r="D6871" s="5">
        <v>45136</v>
      </c>
      <c r="E6871" s="6" t="s">
        <v>1787</v>
      </c>
      <c r="F6871" s="7">
        <v>1285913</v>
      </c>
      <c r="G6871" s="6" t="s">
        <v>10524</v>
      </c>
      <c r="H6871" s="7">
        <v>138236</v>
      </c>
      <c r="I6871" s="137"/>
      <c r="J6871" s="140"/>
      <c r="K6871" s="141"/>
      <c r="L6871" t="str">
        <f t="shared" si="377"/>
        <v>45315</v>
      </c>
      <c r="M6871">
        <f t="shared" si="378"/>
        <v>45315</v>
      </c>
      <c r="N6871" s="37">
        <f t="shared" si="376"/>
        <v>1285913</v>
      </c>
    </row>
    <row r="6872" spans="1:14" x14ac:dyDescent="0.3">
      <c r="A6872" s="3">
        <v>8</v>
      </c>
      <c r="B6872" s="134" t="s">
        <v>11221</v>
      </c>
      <c r="C6872" s="4" t="s">
        <v>11222</v>
      </c>
      <c r="D6872" s="5">
        <v>45121</v>
      </c>
      <c r="E6872" s="6" t="s">
        <v>1368</v>
      </c>
      <c r="F6872" s="7">
        <v>2153542</v>
      </c>
      <c r="G6872" s="6" t="s">
        <v>10524</v>
      </c>
      <c r="H6872" s="7">
        <v>231506</v>
      </c>
      <c r="I6872" s="136">
        <v>9742847</v>
      </c>
      <c r="J6872" s="138" t="s">
        <v>1111</v>
      </c>
      <c r="K6872" s="139"/>
      <c r="L6872" t="str">
        <f t="shared" si="377"/>
        <v>42115</v>
      </c>
      <c r="M6872">
        <f t="shared" si="378"/>
        <v>42115</v>
      </c>
      <c r="N6872" s="37">
        <f t="shared" si="376"/>
        <v>2153542</v>
      </c>
    </row>
    <row r="6873" spans="1:14" ht="25.05" x14ac:dyDescent="0.3">
      <c r="A6873" s="3">
        <v>8</v>
      </c>
      <c r="B6873" s="142"/>
      <c r="C6873" s="4" t="s">
        <v>11223</v>
      </c>
      <c r="D6873" s="5">
        <v>45126</v>
      </c>
      <c r="E6873" s="6" t="s">
        <v>1787</v>
      </c>
      <c r="F6873" s="7">
        <v>1654690</v>
      </c>
      <c r="G6873" s="6" t="s">
        <v>10524</v>
      </c>
      <c r="H6873" s="7">
        <v>177879</v>
      </c>
      <c r="I6873" s="143"/>
      <c r="J6873" s="144"/>
      <c r="K6873" s="145"/>
      <c r="L6873" t="str">
        <f t="shared" si="377"/>
        <v>42456</v>
      </c>
      <c r="M6873">
        <f t="shared" si="378"/>
        <v>42456</v>
      </c>
      <c r="N6873" s="37">
        <f t="shared" si="376"/>
        <v>1654690</v>
      </c>
    </row>
    <row r="6874" spans="1:14" x14ac:dyDescent="0.3">
      <c r="A6874" s="3">
        <v>8</v>
      </c>
      <c r="B6874" s="142"/>
      <c r="C6874" s="4" t="s">
        <v>11224</v>
      </c>
      <c r="D6874" s="5">
        <v>45131</v>
      </c>
      <c r="E6874" s="6" t="s">
        <v>1365</v>
      </c>
      <c r="F6874" s="7">
        <v>1360487</v>
      </c>
      <c r="G6874" s="6" t="s">
        <v>10524</v>
      </c>
      <c r="H6874" s="7">
        <v>146252</v>
      </c>
      <c r="I6874" s="143"/>
      <c r="J6874" s="144"/>
      <c r="K6874" s="145"/>
      <c r="L6874" t="str">
        <f t="shared" si="377"/>
        <v>43856</v>
      </c>
      <c r="M6874">
        <f t="shared" si="378"/>
        <v>43856</v>
      </c>
      <c r="N6874" s="37">
        <f t="shared" si="376"/>
        <v>1360487</v>
      </c>
    </row>
    <row r="6875" spans="1:14" x14ac:dyDescent="0.3">
      <c r="A6875" s="3">
        <v>8</v>
      </c>
      <c r="B6875" s="142"/>
      <c r="C6875" s="4" t="s">
        <v>11225</v>
      </c>
      <c r="D6875" s="5">
        <v>45119</v>
      </c>
      <c r="E6875" s="6" t="s">
        <v>1368</v>
      </c>
      <c r="F6875" s="7">
        <v>4228384</v>
      </c>
      <c r="G6875" s="6" t="s">
        <v>10524</v>
      </c>
      <c r="H6875" s="7">
        <v>454551</v>
      </c>
      <c r="I6875" s="143"/>
      <c r="J6875" s="144"/>
      <c r="K6875" s="145"/>
      <c r="L6875" t="str">
        <f t="shared" si="377"/>
        <v>41067</v>
      </c>
      <c r="M6875">
        <f t="shared" si="378"/>
        <v>41067</v>
      </c>
      <c r="N6875" s="37">
        <f t="shared" si="376"/>
        <v>4228384</v>
      </c>
    </row>
    <row r="6876" spans="1:14" x14ac:dyDescent="0.3">
      <c r="A6876" s="3">
        <v>8</v>
      </c>
      <c r="B6876" s="135"/>
      <c r="C6876" s="4" t="s">
        <v>11226</v>
      </c>
      <c r="D6876" s="5">
        <v>45114</v>
      </c>
      <c r="E6876" s="6" t="s">
        <v>1368</v>
      </c>
      <c r="F6876" s="7">
        <v>1519252</v>
      </c>
      <c r="G6876" s="6" t="s">
        <v>10524</v>
      </c>
      <c r="H6876" s="7">
        <v>163320</v>
      </c>
      <c r="I6876" s="137"/>
      <c r="J6876" s="140"/>
      <c r="K6876" s="141"/>
      <c r="L6876" t="str">
        <f t="shared" si="377"/>
        <v>40673</v>
      </c>
      <c r="M6876">
        <f t="shared" si="378"/>
        <v>40673</v>
      </c>
      <c r="N6876" s="37">
        <f t="shared" si="376"/>
        <v>1519252</v>
      </c>
    </row>
    <row r="6877" spans="1:14" x14ac:dyDescent="0.3">
      <c r="A6877" s="3">
        <v>8</v>
      </c>
      <c r="B6877" s="134" t="s">
        <v>11227</v>
      </c>
      <c r="C6877" s="4" t="s">
        <v>11228</v>
      </c>
      <c r="D6877" s="5">
        <v>45111</v>
      </c>
      <c r="E6877" s="6" t="s">
        <v>1121</v>
      </c>
      <c r="F6877" s="7">
        <v>237916</v>
      </c>
      <c r="G6877" s="6" t="s">
        <v>10524</v>
      </c>
      <c r="H6877" s="7">
        <v>25576</v>
      </c>
      <c r="I6877" s="136">
        <v>60757197</v>
      </c>
      <c r="J6877" s="138" t="s">
        <v>1122</v>
      </c>
      <c r="K6877" s="139"/>
      <c r="L6877" t="str">
        <f t="shared" si="377"/>
        <v>39433</v>
      </c>
      <c r="M6877">
        <f t="shared" si="378"/>
        <v>39433</v>
      </c>
      <c r="N6877" s="37">
        <f t="shared" si="376"/>
        <v>237916</v>
      </c>
    </row>
    <row r="6878" spans="1:14" x14ac:dyDescent="0.3">
      <c r="A6878" s="3">
        <v>8</v>
      </c>
      <c r="B6878" s="142"/>
      <c r="C6878" s="4" t="s">
        <v>11229</v>
      </c>
      <c r="D6878" s="5">
        <v>45112</v>
      </c>
      <c r="E6878" s="6" t="s">
        <v>1121</v>
      </c>
      <c r="F6878" s="7">
        <v>479768</v>
      </c>
      <c r="G6878" s="6" t="s">
        <v>10524</v>
      </c>
      <c r="H6878" s="7">
        <v>51575</v>
      </c>
      <c r="I6878" s="143"/>
      <c r="J6878" s="144"/>
      <c r="K6878" s="145"/>
      <c r="L6878" t="str">
        <f t="shared" si="377"/>
        <v>39548</v>
      </c>
      <c r="M6878">
        <f t="shared" si="378"/>
        <v>39548</v>
      </c>
      <c r="N6878" s="37">
        <f t="shared" si="376"/>
        <v>479768</v>
      </c>
    </row>
    <row r="6879" spans="1:14" x14ac:dyDescent="0.3">
      <c r="A6879" s="3">
        <v>8</v>
      </c>
      <c r="B6879" s="142"/>
      <c r="C6879" s="4" t="s">
        <v>11230</v>
      </c>
      <c r="D6879" s="5">
        <v>45112</v>
      </c>
      <c r="E6879" s="6" t="s">
        <v>1121</v>
      </c>
      <c r="F6879" s="7">
        <v>479768</v>
      </c>
      <c r="G6879" s="6" t="s">
        <v>10524</v>
      </c>
      <c r="H6879" s="7">
        <v>51575</v>
      </c>
      <c r="I6879" s="143"/>
      <c r="J6879" s="144"/>
      <c r="K6879" s="145"/>
      <c r="L6879" t="str">
        <f t="shared" si="377"/>
        <v>39535</v>
      </c>
      <c r="M6879">
        <f t="shared" si="378"/>
        <v>39535</v>
      </c>
      <c r="N6879" s="37">
        <f t="shared" si="376"/>
        <v>479768</v>
      </c>
    </row>
    <row r="6880" spans="1:14" x14ac:dyDescent="0.3">
      <c r="A6880" s="3">
        <v>8</v>
      </c>
      <c r="B6880" s="142"/>
      <c r="C6880" s="4" t="s">
        <v>11231</v>
      </c>
      <c r="D6880" s="5">
        <v>45112</v>
      </c>
      <c r="E6880" s="6" t="s">
        <v>1121</v>
      </c>
      <c r="F6880" s="7">
        <v>479768</v>
      </c>
      <c r="G6880" s="6" t="s">
        <v>10524</v>
      </c>
      <c r="H6880" s="7">
        <v>51575</v>
      </c>
      <c r="I6880" s="143"/>
      <c r="J6880" s="144"/>
      <c r="K6880" s="145"/>
      <c r="L6880" t="str">
        <f t="shared" si="377"/>
        <v>39545</v>
      </c>
      <c r="M6880">
        <f t="shared" si="378"/>
        <v>39545</v>
      </c>
      <c r="N6880" s="37">
        <f t="shared" si="376"/>
        <v>479768</v>
      </c>
    </row>
    <row r="6881" spans="1:14" x14ac:dyDescent="0.3">
      <c r="A6881" s="3">
        <v>8</v>
      </c>
      <c r="B6881" s="142"/>
      <c r="C6881" s="4" t="s">
        <v>11232</v>
      </c>
      <c r="D6881" s="5">
        <v>45122</v>
      </c>
      <c r="E6881" s="6" t="s">
        <v>1121</v>
      </c>
      <c r="F6881" s="7">
        <v>470912</v>
      </c>
      <c r="G6881" s="6" t="s">
        <v>10524</v>
      </c>
      <c r="H6881" s="7">
        <v>50623</v>
      </c>
      <c r="I6881" s="143"/>
      <c r="J6881" s="144"/>
      <c r="K6881" s="145"/>
      <c r="L6881" t="str">
        <f t="shared" si="377"/>
        <v>42203</v>
      </c>
      <c r="M6881">
        <f t="shared" si="378"/>
        <v>42203</v>
      </c>
      <c r="N6881" s="37">
        <f t="shared" si="376"/>
        <v>470912</v>
      </c>
    </row>
    <row r="6882" spans="1:14" x14ac:dyDescent="0.3">
      <c r="A6882" s="3">
        <v>8</v>
      </c>
      <c r="B6882" s="142"/>
      <c r="C6882" s="4" t="s">
        <v>11233</v>
      </c>
      <c r="D6882" s="5">
        <v>45112</v>
      </c>
      <c r="E6882" s="6" t="s">
        <v>1121</v>
      </c>
      <c r="F6882" s="7">
        <v>767629</v>
      </c>
      <c r="G6882" s="6" t="s">
        <v>10524</v>
      </c>
      <c r="H6882" s="7">
        <v>82520</v>
      </c>
      <c r="I6882" s="143"/>
      <c r="J6882" s="144"/>
      <c r="K6882" s="145"/>
      <c r="L6882" t="str">
        <f t="shared" si="377"/>
        <v>39549</v>
      </c>
      <c r="M6882">
        <f t="shared" si="378"/>
        <v>39549</v>
      </c>
      <c r="N6882" s="37">
        <f t="shared" si="376"/>
        <v>767629</v>
      </c>
    </row>
    <row r="6883" spans="1:14" x14ac:dyDescent="0.3">
      <c r="A6883" s="3">
        <v>8</v>
      </c>
      <c r="B6883" s="142"/>
      <c r="C6883" s="4" t="s">
        <v>11234</v>
      </c>
      <c r="D6883" s="5">
        <v>45127</v>
      </c>
      <c r="E6883" s="6" t="s">
        <v>1121</v>
      </c>
      <c r="F6883" s="7">
        <v>1436011</v>
      </c>
      <c r="G6883" s="6" t="s">
        <v>10524</v>
      </c>
      <c r="H6883" s="7">
        <v>154371</v>
      </c>
      <c r="I6883" s="143"/>
      <c r="J6883" s="144"/>
      <c r="K6883" s="145"/>
      <c r="L6883" t="str">
        <f t="shared" si="377"/>
        <v>43291</v>
      </c>
      <c r="M6883">
        <f t="shared" si="378"/>
        <v>43291</v>
      </c>
      <c r="N6883" s="37">
        <f t="shared" si="376"/>
        <v>1436011</v>
      </c>
    </row>
    <row r="6884" spans="1:14" x14ac:dyDescent="0.3">
      <c r="A6884" s="3">
        <v>8</v>
      </c>
      <c r="B6884" s="142"/>
      <c r="C6884" s="4" t="s">
        <v>11235</v>
      </c>
      <c r="D6884" s="5">
        <v>45129</v>
      </c>
      <c r="E6884" s="6" t="s">
        <v>1121</v>
      </c>
      <c r="F6884" s="7">
        <v>1982934</v>
      </c>
      <c r="G6884" s="6" t="s">
        <v>10524</v>
      </c>
      <c r="H6884" s="7">
        <v>213165</v>
      </c>
      <c r="I6884" s="143"/>
      <c r="J6884" s="144"/>
      <c r="K6884" s="145"/>
      <c r="L6884" t="str">
        <f t="shared" si="377"/>
        <v>43759</v>
      </c>
      <c r="M6884">
        <f t="shared" si="378"/>
        <v>43759</v>
      </c>
      <c r="N6884" s="37">
        <f t="shared" si="376"/>
        <v>1982934</v>
      </c>
    </row>
    <row r="6885" spans="1:14" x14ac:dyDescent="0.3">
      <c r="A6885" s="3">
        <v>8</v>
      </c>
      <c r="B6885" s="142"/>
      <c r="C6885" s="4" t="s">
        <v>11236</v>
      </c>
      <c r="D6885" s="5">
        <v>45132</v>
      </c>
      <c r="E6885" s="6" t="s">
        <v>1121</v>
      </c>
      <c r="F6885" s="7">
        <v>1836961</v>
      </c>
      <c r="G6885" s="6" t="s">
        <v>10524</v>
      </c>
      <c r="H6885" s="7">
        <v>197473</v>
      </c>
      <c r="I6885" s="143"/>
      <c r="J6885" s="144"/>
      <c r="K6885" s="145"/>
      <c r="L6885" t="str">
        <f t="shared" si="377"/>
        <v>43982</v>
      </c>
      <c r="M6885">
        <f t="shared" si="378"/>
        <v>43982</v>
      </c>
      <c r="N6885" s="37">
        <f t="shared" si="376"/>
        <v>1836961</v>
      </c>
    </row>
    <row r="6886" spans="1:14" x14ac:dyDescent="0.3">
      <c r="A6886" s="3">
        <v>8</v>
      </c>
      <c r="B6886" s="142"/>
      <c r="C6886" s="4" t="s">
        <v>11237</v>
      </c>
      <c r="D6886" s="5">
        <v>45112</v>
      </c>
      <c r="E6886" s="6" t="s">
        <v>1121</v>
      </c>
      <c r="F6886" s="7">
        <v>767629</v>
      </c>
      <c r="G6886" s="6" t="s">
        <v>10524</v>
      </c>
      <c r="H6886" s="7">
        <v>82520</v>
      </c>
      <c r="I6886" s="143"/>
      <c r="J6886" s="144"/>
      <c r="K6886" s="145"/>
      <c r="L6886" t="str">
        <f t="shared" si="377"/>
        <v>39496</v>
      </c>
      <c r="M6886">
        <f t="shared" si="378"/>
        <v>39496</v>
      </c>
      <c r="N6886" s="37">
        <f t="shared" si="376"/>
        <v>767629</v>
      </c>
    </row>
    <row r="6887" spans="1:14" x14ac:dyDescent="0.3">
      <c r="A6887" s="3">
        <v>8</v>
      </c>
      <c r="B6887" s="142"/>
      <c r="C6887" s="4" t="s">
        <v>11238</v>
      </c>
      <c r="D6887" s="5">
        <v>45112</v>
      </c>
      <c r="E6887" s="6" t="s">
        <v>1121</v>
      </c>
      <c r="F6887" s="7">
        <v>767629</v>
      </c>
      <c r="G6887" s="6" t="s">
        <v>10524</v>
      </c>
      <c r="H6887" s="7">
        <v>82520</v>
      </c>
      <c r="I6887" s="143"/>
      <c r="J6887" s="144"/>
      <c r="K6887" s="145"/>
      <c r="L6887" t="str">
        <f t="shared" si="377"/>
        <v>39540</v>
      </c>
      <c r="M6887">
        <f t="shared" si="378"/>
        <v>39540</v>
      </c>
      <c r="N6887" s="37">
        <f t="shared" si="376"/>
        <v>767629</v>
      </c>
    </row>
    <row r="6888" spans="1:14" x14ac:dyDescent="0.3">
      <c r="A6888" s="3">
        <v>8</v>
      </c>
      <c r="B6888" s="142"/>
      <c r="C6888" s="4" t="s">
        <v>11239</v>
      </c>
      <c r="D6888" s="5">
        <v>45112</v>
      </c>
      <c r="E6888" s="6" t="s">
        <v>1121</v>
      </c>
      <c r="F6888" s="7">
        <v>479768</v>
      </c>
      <c r="G6888" s="6" t="s">
        <v>10524</v>
      </c>
      <c r="H6888" s="7">
        <v>51575</v>
      </c>
      <c r="I6888" s="143"/>
      <c r="J6888" s="144"/>
      <c r="K6888" s="145"/>
      <c r="L6888" t="str">
        <f t="shared" si="377"/>
        <v>39497</v>
      </c>
      <c r="M6888">
        <f t="shared" si="378"/>
        <v>39497</v>
      </c>
      <c r="N6888" s="37">
        <f t="shared" si="376"/>
        <v>479768</v>
      </c>
    </row>
    <row r="6889" spans="1:14" x14ac:dyDescent="0.3">
      <c r="A6889" s="3">
        <v>8</v>
      </c>
      <c r="B6889" s="142"/>
      <c r="C6889" s="4" t="s">
        <v>11240</v>
      </c>
      <c r="D6889" s="5">
        <v>45118</v>
      </c>
      <c r="E6889" s="6" t="s">
        <v>1121</v>
      </c>
      <c r="F6889" s="7">
        <v>793055</v>
      </c>
      <c r="G6889" s="6" t="s">
        <v>10524</v>
      </c>
      <c r="H6889" s="7">
        <v>85253</v>
      </c>
      <c r="I6889" s="143"/>
      <c r="J6889" s="144"/>
      <c r="K6889" s="145"/>
      <c r="L6889" t="str">
        <f t="shared" si="377"/>
        <v>41022</v>
      </c>
      <c r="M6889">
        <f t="shared" si="378"/>
        <v>41022</v>
      </c>
      <c r="N6889" s="37">
        <f t="shared" si="376"/>
        <v>793055</v>
      </c>
    </row>
    <row r="6890" spans="1:14" x14ac:dyDescent="0.3">
      <c r="A6890" s="3">
        <v>8</v>
      </c>
      <c r="B6890" s="142"/>
      <c r="C6890" s="4" t="s">
        <v>11241</v>
      </c>
      <c r="D6890" s="5">
        <v>45112</v>
      </c>
      <c r="E6890" s="6" t="s">
        <v>1121</v>
      </c>
      <c r="F6890" s="7">
        <v>479768</v>
      </c>
      <c r="G6890" s="6" t="s">
        <v>10524</v>
      </c>
      <c r="H6890" s="7">
        <v>51575</v>
      </c>
      <c r="I6890" s="143"/>
      <c r="J6890" s="144"/>
      <c r="K6890" s="145"/>
      <c r="L6890" t="str">
        <f t="shared" si="377"/>
        <v>39546</v>
      </c>
      <c r="M6890">
        <f t="shared" si="378"/>
        <v>39546</v>
      </c>
      <c r="N6890" s="37">
        <f t="shared" si="376"/>
        <v>479768</v>
      </c>
    </row>
    <row r="6891" spans="1:14" x14ac:dyDescent="0.3">
      <c r="A6891" s="3">
        <v>8</v>
      </c>
      <c r="B6891" s="142"/>
      <c r="C6891" s="4" t="s">
        <v>11242</v>
      </c>
      <c r="D6891" s="5">
        <v>45125</v>
      </c>
      <c r="E6891" s="6" t="s">
        <v>1121</v>
      </c>
      <c r="F6891" s="7">
        <v>1022933</v>
      </c>
      <c r="G6891" s="6" t="s">
        <v>10524</v>
      </c>
      <c r="H6891" s="7">
        <v>109965</v>
      </c>
      <c r="I6891" s="143"/>
      <c r="J6891" s="144"/>
      <c r="K6891" s="145"/>
      <c r="L6891" t="str">
        <f t="shared" si="377"/>
        <v>42359</v>
      </c>
      <c r="M6891">
        <f t="shared" si="378"/>
        <v>42359</v>
      </c>
      <c r="N6891" s="37">
        <f t="shared" si="376"/>
        <v>1022933</v>
      </c>
    </row>
    <row r="6892" spans="1:14" x14ac:dyDescent="0.3">
      <c r="A6892" s="3">
        <v>8</v>
      </c>
      <c r="B6892" s="142"/>
      <c r="C6892" s="4" t="s">
        <v>11243</v>
      </c>
      <c r="D6892" s="5">
        <v>45132</v>
      </c>
      <c r="E6892" s="6" t="s">
        <v>1121</v>
      </c>
      <c r="F6892" s="7">
        <v>3102662</v>
      </c>
      <c r="G6892" s="6" t="s">
        <v>10524</v>
      </c>
      <c r="H6892" s="7">
        <v>333536</v>
      </c>
      <c r="I6892" s="143"/>
      <c r="J6892" s="144"/>
      <c r="K6892" s="145"/>
      <c r="L6892" t="str">
        <f t="shared" si="377"/>
        <v>43956</v>
      </c>
      <c r="M6892">
        <f t="shared" si="378"/>
        <v>43956</v>
      </c>
      <c r="N6892" s="37">
        <f t="shared" si="376"/>
        <v>3102662</v>
      </c>
    </row>
    <row r="6893" spans="1:14" x14ac:dyDescent="0.3">
      <c r="A6893" s="3">
        <v>8</v>
      </c>
      <c r="B6893" s="142"/>
      <c r="C6893" s="4" t="s">
        <v>11244</v>
      </c>
      <c r="D6893" s="5">
        <v>45134</v>
      </c>
      <c r="E6893" s="6" t="s">
        <v>1121</v>
      </c>
      <c r="F6893" s="7">
        <v>2441141</v>
      </c>
      <c r="G6893" s="6" t="s">
        <v>10524</v>
      </c>
      <c r="H6893" s="7">
        <v>262423</v>
      </c>
      <c r="I6893" s="143"/>
      <c r="J6893" s="144"/>
      <c r="K6893" s="145"/>
      <c r="L6893" t="str">
        <f t="shared" si="377"/>
        <v>44799</v>
      </c>
      <c r="M6893">
        <f t="shared" si="378"/>
        <v>44799</v>
      </c>
      <c r="N6893" s="37">
        <f t="shared" si="376"/>
        <v>2441141</v>
      </c>
    </row>
    <row r="6894" spans="1:14" x14ac:dyDescent="0.3">
      <c r="A6894" s="3">
        <v>8</v>
      </c>
      <c r="B6894" s="142"/>
      <c r="C6894" s="4" t="s">
        <v>11245</v>
      </c>
      <c r="D6894" s="5">
        <v>45112</v>
      </c>
      <c r="E6894" s="6" t="s">
        <v>1121</v>
      </c>
      <c r="F6894" s="7">
        <v>479768</v>
      </c>
      <c r="G6894" s="6" t="s">
        <v>10524</v>
      </c>
      <c r="H6894" s="7">
        <v>51575</v>
      </c>
      <c r="I6894" s="143"/>
      <c r="J6894" s="144"/>
      <c r="K6894" s="145"/>
      <c r="L6894" t="str">
        <f t="shared" si="377"/>
        <v>39543</v>
      </c>
      <c r="M6894">
        <f t="shared" si="378"/>
        <v>39543</v>
      </c>
      <c r="N6894" s="37">
        <f t="shared" si="376"/>
        <v>479768</v>
      </c>
    </row>
    <row r="6895" spans="1:14" x14ac:dyDescent="0.3">
      <c r="A6895" s="3">
        <v>8</v>
      </c>
      <c r="B6895" s="142"/>
      <c r="C6895" s="4" t="s">
        <v>11246</v>
      </c>
      <c r="D6895" s="5">
        <v>45112</v>
      </c>
      <c r="E6895" s="6" t="s">
        <v>1121</v>
      </c>
      <c r="F6895" s="7">
        <v>479768</v>
      </c>
      <c r="G6895" s="6" t="s">
        <v>10524</v>
      </c>
      <c r="H6895" s="7">
        <v>51575</v>
      </c>
      <c r="I6895" s="143"/>
      <c r="J6895" s="144"/>
      <c r="K6895" s="145"/>
      <c r="L6895" t="str">
        <f t="shared" si="377"/>
        <v>39534</v>
      </c>
      <c r="M6895">
        <f t="shared" si="378"/>
        <v>39534</v>
      </c>
      <c r="N6895" s="37">
        <f t="shared" si="376"/>
        <v>479768</v>
      </c>
    </row>
    <row r="6896" spans="1:14" x14ac:dyDescent="0.3">
      <c r="A6896" s="3">
        <v>8</v>
      </c>
      <c r="B6896" s="142"/>
      <c r="C6896" s="4" t="s">
        <v>11247</v>
      </c>
      <c r="D6896" s="5">
        <v>45112</v>
      </c>
      <c r="E6896" s="6" t="s">
        <v>1121</v>
      </c>
      <c r="F6896" s="7">
        <v>479768</v>
      </c>
      <c r="G6896" s="6" t="s">
        <v>10524</v>
      </c>
      <c r="H6896" s="7">
        <v>51575</v>
      </c>
      <c r="I6896" s="143"/>
      <c r="J6896" s="144"/>
      <c r="K6896" s="145"/>
      <c r="L6896" t="str">
        <f t="shared" si="377"/>
        <v>39537</v>
      </c>
      <c r="M6896">
        <f t="shared" si="378"/>
        <v>39537</v>
      </c>
      <c r="N6896" s="37">
        <f t="shared" si="376"/>
        <v>479768</v>
      </c>
    </row>
    <row r="6897" spans="1:14" x14ac:dyDescent="0.3">
      <c r="A6897" s="3">
        <v>8</v>
      </c>
      <c r="B6897" s="142"/>
      <c r="C6897" s="4" t="s">
        <v>11248</v>
      </c>
      <c r="D6897" s="5">
        <v>45118</v>
      </c>
      <c r="E6897" s="6" t="s">
        <v>1121</v>
      </c>
      <c r="F6897" s="7">
        <v>1906924</v>
      </c>
      <c r="G6897" s="6" t="s">
        <v>10524</v>
      </c>
      <c r="H6897" s="7">
        <v>204994</v>
      </c>
      <c r="I6897" s="143"/>
      <c r="J6897" s="144"/>
      <c r="K6897" s="145"/>
      <c r="L6897" t="str">
        <f t="shared" si="377"/>
        <v>41019</v>
      </c>
      <c r="M6897">
        <f t="shared" si="378"/>
        <v>41019</v>
      </c>
      <c r="N6897" s="37">
        <f t="shared" si="376"/>
        <v>1906924</v>
      </c>
    </row>
    <row r="6898" spans="1:14" x14ac:dyDescent="0.3">
      <c r="A6898" s="3">
        <v>8</v>
      </c>
      <c r="B6898" s="142"/>
      <c r="C6898" s="4" t="s">
        <v>11249</v>
      </c>
      <c r="D6898" s="5">
        <v>45118</v>
      </c>
      <c r="E6898" s="6" t="s">
        <v>1121</v>
      </c>
      <c r="F6898" s="7">
        <v>1436011</v>
      </c>
      <c r="G6898" s="6" t="s">
        <v>10524</v>
      </c>
      <c r="H6898" s="7">
        <v>154371</v>
      </c>
      <c r="I6898" s="143"/>
      <c r="J6898" s="144"/>
      <c r="K6898" s="145"/>
      <c r="L6898" t="str">
        <f t="shared" si="377"/>
        <v>41023</v>
      </c>
      <c r="M6898">
        <f t="shared" si="378"/>
        <v>41023</v>
      </c>
      <c r="N6898" s="37">
        <f t="shared" si="376"/>
        <v>1436011</v>
      </c>
    </row>
    <row r="6899" spans="1:14" x14ac:dyDescent="0.3">
      <c r="A6899" s="3">
        <v>8</v>
      </c>
      <c r="B6899" s="142"/>
      <c r="C6899" s="4" t="s">
        <v>11250</v>
      </c>
      <c r="D6899" s="5">
        <v>45112</v>
      </c>
      <c r="E6899" s="6" t="s">
        <v>1121</v>
      </c>
      <c r="F6899" s="7">
        <v>479768</v>
      </c>
      <c r="G6899" s="6" t="s">
        <v>10524</v>
      </c>
      <c r="H6899" s="7">
        <v>51575</v>
      </c>
      <c r="I6899" s="143"/>
      <c r="J6899" s="144"/>
      <c r="K6899" s="145"/>
      <c r="L6899" t="str">
        <f t="shared" si="377"/>
        <v>39541</v>
      </c>
      <c r="M6899">
        <f t="shared" si="378"/>
        <v>39541</v>
      </c>
      <c r="N6899" s="37">
        <f t="shared" si="376"/>
        <v>479768</v>
      </c>
    </row>
    <row r="6900" spans="1:14" x14ac:dyDescent="0.3">
      <c r="A6900" s="3">
        <v>8</v>
      </c>
      <c r="B6900" s="142"/>
      <c r="C6900" s="4" t="s">
        <v>11251</v>
      </c>
      <c r="D6900" s="5">
        <v>45118</v>
      </c>
      <c r="E6900" s="6" t="s">
        <v>1121</v>
      </c>
      <c r="F6900" s="7">
        <v>396527</v>
      </c>
      <c r="G6900" s="6" t="s">
        <v>10524</v>
      </c>
      <c r="H6900" s="7">
        <v>42627</v>
      </c>
      <c r="I6900" s="143"/>
      <c r="J6900" s="144"/>
      <c r="K6900" s="145"/>
      <c r="L6900" t="str">
        <f t="shared" si="377"/>
        <v>41020</v>
      </c>
      <c r="M6900">
        <f t="shared" si="378"/>
        <v>41020</v>
      </c>
      <c r="N6900" s="37">
        <f t="shared" si="376"/>
        <v>396527</v>
      </c>
    </row>
    <row r="6901" spans="1:14" x14ac:dyDescent="0.3">
      <c r="A6901" s="3">
        <v>8</v>
      </c>
      <c r="B6901" s="142"/>
      <c r="C6901" s="4" t="s">
        <v>11252</v>
      </c>
      <c r="D6901" s="5">
        <v>45112</v>
      </c>
      <c r="E6901" s="6" t="s">
        <v>1121</v>
      </c>
      <c r="F6901" s="7">
        <v>479768</v>
      </c>
      <c r="G6901" s="6" t="s">
        <v>10524</v>
      </c>
      <c r="H6901" s="7">
        <v>51575</v>
      </c>
      <c r="I6901" s="143"/>
      <c r="J6901" s="144"/>
      <c r="K6901" s="145"/>
      <c r="L6901" t="str">
        <f t="shared" si="377"/>
        <v>39555</v>
      </c>
      <c r="M6901">
        <f t="shared" si="378"/>
        <v>39555</v>
      </c>
      <c r="N6901" s="37">
        <f t="shared" si="376"/>
        <v>479768</v>
      </c>
    </row>
    <row r="6902" spans="1:14" x14ac:dyDescent="0.3">
      <c r="A6902" s="3">
        <v>8</v>
      </c>
      <c r="B6902" s="142"/>
      <c r="C6902" s="4" t="s">
        <v>11253</v>
      </c>
      <c r="D6902" s="5">
        <v>45112</v>
      </c>
      <c r="E6902" s="6" t="s">
        <v>1121</v>
      </c>
      <c r="F6902" s="7">
        <v>479768</v>
      </c>
      <c r="G6902" s="6" t="s">
        <v>10524</v>
      </c>
      <c r="H6902" s="7">
        <v>51575</v>
      </c>
      <c r="I6902" s="143"/>
      <c r="J6902" s="144"/>
      <c r="K6902" s="145"/>
      <c r="L6902" t="str">
        <f t="shared" si="377"/>
        <v>39556</v>
      </c>
      <c r="M6902">
        <f t="shared" si="378"/>
        <v>39556</v>
      </c>
      <c r="N6902" s="37">
        <f t="shared" si="376"/>
        <v>479768</v>
      </c>
    </row>
    <row r="6903" spans="1:14" x14ac:dyDescent="0.3">
      <c r="A6903" s="3">
        <v>8</v>
      </c>
      <c r="B6903" s="142"/>
      <c r="C6903" s="4" t="s">
        <v>11254</v>
      </c>
      <c r="D6903" s="5">
        <v>45112</v>
      </c>
      <c r="E6903" s="6" t="s">
        <v>1121</v>
      </c>
      <c r="F6903" s="7">
        <v>767629</v>
      </c>
      <c r="G6903" s="6" t="s">
        <v>10524</v>
      </c>
      <c r="H6903" s="7">
        <v>82520</v>
      </c>
      <c r="I6903" s="143"/>
      <c r="J6903" s="144"/>
      <c r="K6903" s="145"/>
      <c r="L6903" t="str">
        <f t="shared" si="377"/>
        <v>39550</v>
      </c>
      <c r="M6903">
        <f t="shared" si="378"/>
        <v>39550</v>
      </c>
      <c r="N6903" s="37">
        <f t="shared" ref="N6903:N6966" si="379">+F6903</f>
        <v>767629</v>
      </c>
    </row>
    <row r="6904" spans="1:14" x14ac:dyDescent="0.3">
      <c r="A6904" s="3">
        <v>8</v>
      </c>
      <c r="B6904" s="142"/>
      <c r="C6904" s="4" t="s">
        <v>11255</v>
      </c>
      <c r="D6904" s="5">
        <v>45111</v>
      </c>
      <c r="E6904" s="6" t="s">
        <v>1121</v>
      </c>
      <c r="F6904" s="7">
        <v>1519252</v>
      </c>
      <c r="G6904" s="6" t="s">
        <v>10524</v>
      </c>
      <c r="H6904" s="7">
        <v>163320</v>
      </c>
      <c r="I6904" s="143"/>
      <c r="J6904" s="144"/>
      <c r="K6904" s="145"/>
      <c r="L6904" t="str">
        <f t="shared" si="377"/>
        <v>39435</v>
      </c>
      <c r="M6904">
        <f t="shared" si="378"/>
        <v>39435</v>
      </c>
      <c r="N6904" s="37">
        <f t="shared" si="379"/>
        <v>1519252</v>
      </c>
    </row>
    <row r="6905" spans="1:14" x14ac:dyDescent="0.3">
      <c r="A6905" s="3">
        <v>8</v>
      </c>
      <c r="B6905" s="142"/>
      <c r="C6905" s="4" t="s">
        <v>11256</v>
      </c>
      <c r="D6905" s="5">
        <v>45112</v>
      </c>
      <c r="E6905" s="6" t="s">
        <v>1121</v>
      </c>
      <c r="F6905" s="7">
        <v>479768</v>
      </c>
      <c r="G6905" s="6" t="s">
        <v>10524</v>
      </c>
      <c r="H6905" s="7">
        <v>51575</v>
      </c>
      <c r="I6905" s="143"/>
      <c r="J6905" s="144"/>
      <c r="K6905" s="145"/>
      <c r="L6905" t="str">
        <f t="shared" si="377"/>
        <v>39499</v>
      </c>
      <c r="M6905">
        <f t="shared" si="378"/>
        <v>39499</v>
      </c>
      <c r="N6905" s="37">
        <f t="shared" si="379"/>
        <v>479768</v>
      </c>
    </row>
    <row r="6906" spans="1:14" x14ac:dyDescent="0.3">
      <c r="A6906" s="3">
        <v>8</v>
      </c>
      <c r="B6906" s="142"/>
      <c r="C6906" s="4" t="s">
        <v>11257</v>
      </c>
      <c r="D6906" s="5">
        <v>45112</v>
      </c>
      <c r="E6906" s="6" t="s">
        <v>1121</v>
      </c>
      <c r="F6906" s="7">
        <v>479768</v>
      </c>
      <c r="G6906" s="6" t="s">
        <v>10524</v>
      </c>
      <c r="H6906" s="7">
        <v>51575</v>
      </c>
      <c r="I6906" s="143"/>
      <c r="J6906" s="144"/>
      <c r="K6906" s="145"/>
      <c r="L6906" t="str">
        <f t="shared" si="377"/>
        <v>39554</v>
      </c>
      <c r="M6906">
        <f t="shared" si="378"/>
        <v>39554</v>
      </c>
      <c r="N6906" s="37">
        <f t="shared" si="379"/>
        <v>479768</v>
      </c>
    </row>
    <row r="6907" spans="1:14" x14ac:dyDescent="0.3">
      <c r="A6907" s="3">
        <v>8</v>
      </c>
      <c r="B6907" s="142"/>
      <c r="C6907" s="4" t="s">
        <v>11258</v>
      </c>
      <c r="D6907" s="5">
        <v>45111</v>
      </c>
      <c r="E6907" s="6" t="s">
        <v>1121</v>
      </c>
      <c r="F6907" s="7">
        <v>998869</v>
      </c>
      <c r="G6907" s="6" t="s">
        <v>10524</v>
      </c>
      <c r="H6907" s="7">
        <v>107378</v>
      </c>
      <c r="I6907" s="143"/>
      <c r="J6907" s="144"/>
      <c r="K6907" s="145"/>
      <c r="L6907" t="str">
        <f t="shared" si="377"/>
        <v>39432</v>
      </c>
      <c r="M6907">
        <f t="shared" si="378"/>
        <v>39432</v>
      </c>
      <c r="N6907" s="37">
        <f t="shared" si="379"/>
        <v>998869</v>
      </c>
    </row>
    <row r="6908" spans="1:14" x14ac:dyDescent="0.3">
      <c r="A6908" s="3">
        <v>8</v>
      </c>
      <c r="B6908" s="142"/>
      <c r="C6908" s="4" t="s">
        <v>11259</v>
      </c>
      <c r="D6908" s="5">
        <v>45112</v>
      </c>
      <c r="E6908" s="6" t="s">
        <v>1121</v>
      </c>
      <c r="F6908" s="7">
        <v>1530006</v>
      </c>
      <c r="G6908" s="6" t="s">
        <v>10524</v>
      </c>
      <c r="H6908" s="7">
        <v>164476</v>
      </c>
      <c r="I6908" s="143"/>
      <c r="J6908" s="144"/>
      <c r="K6908" s="145"/>
      <c r="L6908" t="str">
        <f t="shared" si="377"/>
        <v>39470</v>
      </c>
      <c r="M6908">
        <f t="shared" si="378"/>
        <v>39470</v>
      </c>
      <c r="N6908" s="37">
        <f t="shared" si="379"/>
        <v>1530006</v>
      </c>
    </row>
    <row r="6909" spans="1:14" x14ac:dyDescent="0.3">
      <c r="A6909" s="3">
        <v>8</v>
      </c>
      <c r="B6909" s="142"/>
      <c r="C6909" s="4" t="s">
        <v>11260</v>
      </c>
      <c r="D6909" s="5">
        <v>45112</v>
      </c>
      <c r="E6909" s="6" t="s">
        <v>1121</v>
      </c>
      <c r="F6909" s="7">
        <v>959537</v>
      </c>
      <c r="G6909" s="6" t="s">
        <v>10524</v>
      </c>
      <c r="H6909" s="7">
        <v>103150</v>
      </c>
      <c r="I6909" s="143"/>
      <c r="J6909" s="144"/>
      <c r="K6909" s="145"/>
      <c r="L6909" t="str">
        <f t="shared" si="377"/>
        <v>39551</v>
      </c>
      <c r="M6909">
        <f t="shared" si="378"/>
        <v>39551</v>
      </c>
      <c r="N6909" s="37">
        <f t="shared" si="379"/>
        <v>959537</v>
      </c>
    </row>
    <row r="6910" spans="1:14" x14ac:dyDescent="0.3">
      <c r="A6910" s="3">
        <v>8</v>
      </c>
      <c r="B6910" s="142"/>
      <c r="C6910" s="4" t="s">
        <v>11261</v>
      </c>
      <c r="D6910" s="5">
        <v>45129</v>
      </c>
      <c r="E6910" s="6" t="s">
        <v>1121</v>
      </c>
      <c r="F6910" s="7">
        <v>2215669</v>
      </c>
      <c r="G6910" s="6" t="s">
        <v>10524</v>
      </c>
      <c r="H6910" s="7">
        <v>238184</v>
      </c>
      <c r="I6910" s="143"/>
      <c r="J6910" s="144"/>
      <c r="K6910" s="145"/>
      <c r="L6910" t="str">
        <f t="shared" si="377"/>
        <v>43760</v>
      </c>
      <c r="M6910">
        <f t="shared" si="378"/>
        <v>43760</v>
      </c>
      <c r="N6910" s="37">
        <f t="shared" si="379"/>
        <v>2215669</v>
      </c>
    </row>
    <row r="6911" spans="1:14" x14ac:dyDescent="0.3">
      <c r="A6911" s="3">
        <v>8</v>
      </c>
      <c r="B6911" s="142"/>
      <c r="C6911" s="4" t="s">
        <v>11262</v>
      </c>
      <c r="D6911" s="5">
        <v>45135</v>
      </c>
      <c r="E6911" s="6" t="s">
        <v>1121</v>
      </c>
      <c r="F6911" s="7">
        <v>1262306</v>
      </c>
      <c r="G6911" s="6" t="s">
        <v>10524</v>
      </c>
      <c r="H6911" s="7">
        <v>135698</v>
      </c>
      <c r="I6911" s="143"/>
      <c r="J6911" s="144"/>
      <c r="K6911" s="145"/>
      <c r="L6911" t="str">
        <f t="shared" si="377"/>
        <v>45237</v>
      </c>
      <c r="M6911">
        <f t="shared" si="378"/>
        <v>45237</v>
      </c>
      <c r="N6911" s="37">
        <f t="shared" si="379"/>
        <v>1262306</v>
      </c>
    </row>
    <row r="6912" spans="1:14" x14ac:dyDescent="0.3">
      <c r="A6912" s="3">
        <v>8</v>
      </c>
      <c r="B6912" s="142"/>
      <c r="C6912" s="4" t="s">
        <v>11263</v>
      </c>
      <c r="D6912" s="5">
        <v>45111</v>
      </c>
      <c r="E6912" s="6" t="s">
        <v>1121</v>
      </c>
      <c r="F6912" s="7">
        <v>832905</v>
      </c>
      <c r="G6912" s="6" t="s">
        <v>10524</v>
      </c>
      <c r="H6912" s="7">
        <v>89537</v>
      </c>
      <c r="I6912" s="143"/>
      <c r="J6912" s="144"/>
      <c r="K6912" s="145"/>
      <c r="L6912" t="str">
        <f t="shared" si="377"/>
        <v>39434</v>
      </c>
      <c r="M6912">
        <f t="shared" si="378"/>
        <v>39434</v>
      </c>
      <c r="N6912" s="37">
        <f t="shared" si="379"/>
        <v>832905</v>
      </c>
    </row>
    <row r="6913" spans="1:14" x14ac:dyDescent="0.3">
      <c r="A6913" s="3">
        <v>8</v>
      </c>
      <c r="B6913" s="142"/>
      <c r="C6913" s="4" t="s">
        <v>11264</v>
      </c>
      <c r="D6913" s="5">
        <v>45112</v>
      </c>
      <c r="E6913" s="6" t="s">
        <v>1121</v>
      </c>
      <c r="F6913" s="7">
        <v>479768</v>
      </c>
      <c r="G6913" s="6" t="s">
        <v>10524</v>
      </c>
      <c r="H6913" s="7">
        <v>51575</v>
      </c>
      <c r="I6913" s="143"/>
      <c r="J6913" s="144"/>
      <c r="K6913" s="145"/>
      <c r="L6913" t="str">
        <f t="shared" si="377"/>
        <v>39498</v>
      </c>
      <c r="M6913">
        <f t="shared" si="378"/>
        <v>39498</v>
      </c>
      <c r="N6913" s="37">
        <f t="shared" si="379"/>
        <v>479768</v>
      </c>
    </row>
    <row r="6914" spans="1:14" x14ac:dyDescent="0.3">
      <c r="A6914" s="3">
        <v>8</v>
      </c>
      <c r="B6914" s="142"/>
      <c r="C6914" s="4" t="s">
        <v>11265</v>
      </c>
      <c r="D6914" s="5">
        <v>45118</v>
      </c>
      <c r="E6914" s="6" t="s">
        <v>1121</v>
      </c>
      <c r="F6914" s="7">
        <v>2283299</v>
      </c>
      <c r="G6914" s="6" t="s">
        <v>10524</v>
      </c>
      <c r="H6914" s="7">
        <v>245455</v>
      </c>
      <c r="I6914" s="143"/>
      <c r="J6914" s="144"/>
      <c r="K6914" s="145"/>
      <c r="L6914" t="str">
        <f t="shared" si="377"/>
        <v>41018</v>
      </c>
      <c r="M6914">
        <f t="shared" si="378"/>
        <v>41018</v>
      </c>
      <c r="N6914" s="37">
        <f t="shared" si="379"/>
        <v>2283299</v>
      </c>
    </row>
    <row r="6915" spans="1:14" x14ac:dyDescent="0.3">
      <c r="A6915" s="3">
        <v>8</v>
      </c>
      <c r="B6915" s="142"/>
      <c r="C6915" s="4" t="s">
        <v>11266</v>
      </c>
      <c r="D6915" s="5">
        <v>45112</v>
      </c>
      <c r="E6915" s="6" t="s">
        <v>1121</v>
      </c>
      <c r="F6915" s="7">
        <v>767629</v>
      </c>
      <c r="G6915" s="6" t="s">
        <v>10524</v>
      </c>
      <c r="H6915" s="7">
        <v>82520</v>
      </c>
      <c r="I6915" s="143"/>
      <c r="J6915" s="144"/>
      <c r="K6915" s="145"/>
      <c r="L6915" t="str">
        <f t="shared" si="377"/>
        <v>39544</v>
      </c>
      <c r="M6915">
        <f t="shared" si="378"/>
        <v>39544</v>
      </c>
      <c r="N6915" s="37">
        <f t="shared" si="379"/>
        <v>767629</v>
      </c>
    </row>
    <row r="6916" spans="1:14" x14ac:dyDescent="0.3">
      <c r="A6916" s="3">
        <v>8</v>
      </c>
      <c r="B6916" s="142"/>
      <c r="C6916" s="4" t="s">
        <v>11267</v>
      </c>
      <c r="D6916" s="5">
        <v>45112</v>
      </c>
      <c r="E6916" s="6" t="s">
        <v>1121</v>
      </c>
      <c r="F6916" s="7">
        <v>767629</v>
      </c>
      <c r="G6916" s="6" t="s">
        <v>10524</v>
      </c>
      <c r="H6916" s="7">
        <v>82520</v>
      </c>
      <c r="I6916" s="143"/>
      <c r="J6916" s="144"/>
      <c r="K6916" s="145"/>
      <c r="L6916" t="str">
        <f t="shared" si="377"/>
        <v>39539</v>
      </c>
      <c r="M6916">
        <f t="shared" si="378"/>
        <v>39539</v>
      </c>
      <c r="N6916" s="37">
        <f t="shared" si="379"/>
        <v>767629</v>
      </c>
    </row>
    <row r="6917" spans="1:14" x14ac:dyDescent="0.3">
      <c r="A6917" s="3">
        <v>8</v>
      </c>
      <c r="B6917" s="142"/>
      <c r="C6917" s="4" t="s">
        <v>11268</v>
      </c>
      <c r="D6917" s="5">
        <v>45112</v>
      </c>
      <c r="E6917" s="6" t="s">
        <v>1121</v>
      </c>
      <c r="F6917" s="7">
        <v>767629</v>
      </c>
      <c r="G6917" s="6" t="s">
        <v>10524</v>
      </c>
      <c r="H6917" s="7">
        <v>82520</v>
      </c>
      <c r="I6917" s="143"/>
      <c r="J6917" s="144"/>
      <c r="K6917" s="145"/>
      <c r="L6917" t="str">
        <f t="shared" si="377"/>
        <v>39538</v>
      </c>
      <c r="M6917">
        <f t="shared" si="378"/>
        <v>39538</v>
      </c>
      <c r="N6917" s="37">
        <f t="shared" si="379"/>
        <v>767629</v>
      </c>
    </row>
    <row r="6918" spans="1:14" x14ac:dyDescent="0.3">
      <c r="A6918" s="3">
        <v>8</v>
      </c>
      <c r="B6918" s="142"/>
      <c r="C6918" s="4" t="s">
        <v>11269</v>
      </c>
      <c r="D6918" s="5">
        <v>45112</v>
      </c>
      <c r="E6918" s="6" t="s">
        <v>1121</v>
      </c>
      <c r="F6918" s="7">
        <v>767629</v>
      </c>
      <c r="G6918" s="6" t="s">
        <v>10524</v>
      </c>
      <c r="H6918" s="7">
        <v>82520</v>
      </c>
      <c r="I6918" s="143"/>
      <c r="J6918" s="144"/>
      <c r="K6918" s="145"/>
      <c r="L6918" t="str">
        <f t="shared" si="377"/>
        <v>39547</v>
      </c>
      <c r="M6918">
        <f t="shared" si="378"/>
        <v>39547</v>
      </c>
      <c r="N6918" s="37">
        <f t="shared" si="379"/>
        <v>767629</v>
      </c>
    </row>
    <row r="6919" spans="1:14" x14ac:dyDescent="0.3">
      <c r="A6919" s="3">
        <v>8</v>
      </c>
      <c r="B6919" s="142"/>
      <c r="C6919" s="4" t="s">
        <v>11270</v>
      </c>
      <c r="D6919" s="5">
        <v>45118</v>
      </c>
      <c r="E6919" s="6" t="s">
        <v>1121</v>
      </c>
      <c r="F6919" s="7">
        <v>1397631</v>
      </c>
      <c r="G6919" s="6" t="s">
        <v>10524</v>
      </c>
      <c r="H6919" s="7">
        <v>150245</v>
      </c>
      <c r="I6919" s="143"/>
      <c r="J6919" s="144"/>
      <c r="K6919" s="145"/>
      <c r="L6919" t="str">
        <f t="shared" ref="L6919:L6982" si="380">+RIGHT(C6919,5)</f>
        <v>41021</v>
      </c>
      <c r="M6919">
        <f t="shared" ref="M6919:M6982" si="381">+L6919*1</f>
        <v>41021</v>
      </c>
      <c r="N6919" s="37">
        <f t="shared" si="379"/>
        <v>1397631</v>
      </c>
    </row>
    <row r="6920" spans="1:14" x14ac:dyDescent="0.3">
      <c r="A6920" s="3">
        <v>8</v>
      </c>
      <c r="B6920" s="142"/>
      <c r="C6920" s="4" t="s">
        <v>11271</v>
      </c>
      <c r="D6920" s="5">
        <v>45127</v>
      </c>
      <c r="E6920" s="6" t="s">
        <v>1121</v>
      </c>
      <c r="F6920" s="7">
        <v>2579258</v>
      </c>
      <c r="G6920" s="6" t="s">
        <v>10524</v>
      </c>
      <c r="H6920" s="7">
        <v>277270</v>
      </c>
      <c r="I6920" s="143"/>
      <c r="J6920" s="144"/>
      <c r="K6920" s="145"/>
      <c r="L6920" t="str">
        <f t="shared" si="380"/>
        <v>43568</v>
      </c>
      <c r="M6920">
        <f t="shared" si="381"/>
        <v>43568</v>
      </c>
      <c r="N6920" s="37">
        <f t="shared" si="379"/>
        <v>2579258</v>
      </c>
    </row>
    <row r="6921" spans="1:14" x14ac:dyDescent="0.3">
      <c r="A6921" s="3">
        <v>8</v>
      </c>
      <c r="B6921" s="142"/>
      <c r="C6921" s="4" t="s">
        <v>11272</v>
      </c>
      <c r="D6921" s="5">
        <v>45132</v>
      </c>
      <c r="E6921" s="6" t="s">
        <v>1121</v>
      </c>
      <c r="F6921" s="7">
        <v>1103459</v>
      </c>
      <c r="G6921" s="6" t="s">
        <v>10524</v>
      </c>
      <c r="H6921" s="7">
        <v>118622</v>
      </c>
      <c r="I6921" s="143"/>
      <c r="J6921" s="144"/>
      <c r="K6921" s="145"/>
      <c r="L6921" t="str">
        <f t="shared" si="380"/>
        <v>43954</v>
      </c>
      <c r="M6921">
        <f t="shared" si="381"/>
        <v>43954</v>
      </c>
      <c r="N6921" s="37">
        <f t="shared" si="379"/>
        <v>1103459</v>
      </c>
    </row>
    <row r="6922" spans="1:14" x14ac:dyDescent="0.3">
      <c r="A6922" s="3">
        <v>8</v>
      </c>
      <c r="B6922" s="142"/>
      <c r="C6922" s="4" t="s">
        <v>11273</v>
      </c>
      <c r="D6922" s="5">
        <v>45127</v>
      </c>
      <c r="E6922" s="6" t="s">
        <v>1121</v>
      </c>
      <c r="F6922" s="7">
        <v>903513</v>
      </c>
      <c r="G6922" s="6" t="s">
        <v>10524</v>
      </c>
      <c r="H6922" s="7">
        <v>97128</v>
      </c>
      <c r="I6922" s="143"/>
      <c r="J6922" s="144"/>
      <c r="K6922" s="145"/>
      <c r="L6922" t="str">
        <f t="shared" si="380"/>
        <v>43587</v>
      </c>
      <c r="M6922">
        <f t="shared" si="381"/>
        <v>43587</v>
      </c>
      <c r="N6922" s="37">
        <f t="shared" si="379"/>
        <v>903513</v>
      </c>
    </row>
    <row r="6923" spans="1:14" x14ac:dyDescent="0.3">
      <c r="A6923" s="3">
        <v>8</v>
      </c>
      <c r="B6923" s="142"/>
      <c r="C6923" s="4" t="s">
        <v>11274</v>
      </c>
      <c r="D6923" s="5">
        <v>45113</v>
      </c>
      <c r="E6923" s="6" t="s">
        <v>1121</v>
      </c>
      <c r="F6923" s="7">
        <v>2279826</v>
      </c>
      <c r="G6923" s="6" t="s">
        <v>10524</v>
      </c>
      <c r="H6923" s="7">
        <v>245081</v>
      </c>
      <c r="I6923" s="143"/>
      <c r="J6923" s="144"/>
      <c r="K6923" s="145"/>
      <c r="L6923" t="str">
        <f t="shared" si="380"/>
        <v>40622</v>
      </c>
      <c r="M6923">
        <f t="shared" si="381"/>
        <v>40622</v>
      </c>
      <c r="N6923" s="37">
        <f t="shared" si="379"/>
        <v>2279826</v>
      </c>
    </row>
    <row r="6924" spans="1:14" x14ac:dyDescent="0.3">
      <c r="A6924" s="3">
        <v>8</v>
      </c>
      <c r="B6924" s="142"/>
      <c r="C6924" s="4" t="s">
        <v>11275</v>
      </c>
      <c r="D6924" s="5">
        <v>45112</v>
      </c>
      <c r="E6924" s="6" t="s">
        <v>1121</v>
      </c>
      <c r="F6924" s="7">
        <v>767629</v>
      </c>
      <c r="G6924" s="6" t="s">
        <v>10524</v>
      </c>
      <c r="H6924" s="7">
        <v>82520</v>
      </c>
      <c r="I6924" s="143"/>
      <c r="J6924" s="144"/>
      <c r="K6924" s="145"/>
      <c r="L6924" t="str">
        <f t="shared" si="380"/>
        <v>39552</v>
      </c>
      <c r="M6924">
        <f t="shared" si="381"/>
        <v>39552</v>
      </c>
      <c r="N6924" s="37">
        <f t="shared" si="379"/>
        <v>767629</v>
      </c>
    </row>
    <row r="6925" spans="1:14" x14ac:dyDescent="0.3">
      <c r="A6925" s="3">
        <v>8</v>
      </c>
      <c r="B6925" s="142"/>
      <c r="C6925" s="4" t="s">
        <v>11276</v>
      </c>
      <c r="D6925" s="5">
        <v>45112</v>
      </c>
      <c r="E6925" s="6" t="s">
        <v>1121</v>
      </c>
      <c r="F6925" s="7">
        <v>479768</v>
      </c>
      <c r="G6925" s="6" t="s">
        <v>10524</v>
      </c>
      <c r="H6925" s="7">
        <v>51575</v>
      </c>
      <c r="I6925" s="143"/>
      <c r="J6925" s="144"/>
      <c r="K6925" s="145"/>
      <c r="L6925" t="str">
        <f t="shared" si="380"/>
        <v>39553</v>
      </c>
      <c r="M6925">
        <f t="shared" si="381"/>
        <v>39553</v>
      </c>
      <c r="N6925" s="37">
        <f t="shared" si="379"/>
        <v>479768</v>
      </c>
    </row>
    <row r="6926" spans="1:14" x14ac:dyDescent="0.3">
      <c r="A6926" s="3">
        <v>8</v>
      </c>
      <c r="B6926" s="142"/>
      <c r="C6926" s="4" t="s">
        <v>11277</v>
      </c>
      <c r="D6926" s="5">
        <v>45120</v>
      </c>
      <c r="E6926" s="6" t="s">
        <v>1121</v>
      </c>
      <c r="F6926" s="7">
        <v>1333083</v>
      </c>
      <c r="G6926" s="6" t="s">
        <v>10524</v>
      </c>
      <c r="H6926" s="7">
        <v>143306</v>
      </c>
      <c r="I6926" s="143"/>
      <c r="J6926" s="144"/>
      <c r="K6926" s="145"/>
      <c r="L6926" t="str">
        <f t="shared" si="380"/>
        <v>41841</v>
      </c>
      <c r="M6926">
        <f t="shared" si="381"/>
        <v>41841</v>
      </c>
      <c r="N6926" s="37">
        <f t="shared" si="379"/>
        <v>1333083</v>
      </c>
    </row>
    <row r="6927" spans="1:14" x14ac:dyDescent="0.3">
      <c r="A6927" s="3">
        <v>8</v>
      </c>
      <c r="B6927" s="142"/>
      <c r="C6927" s="4" t="s">
        <v>11278</v>
      </c>
      <c r="D6927" s="5">
        <v>45132</v>
      </c>
      <c r="E6927" s="6" t="s">
        <v>1121</v>
      </c>
      <c r="F6927" s="7">
        <v>1749595</v>
      </c>
      <c r="G6927" s="6" t="s">
        <v>10524</v>
      </c>
      <c r="H6927" s="7">
        <v>188081</v>
      </c>
      <c r="I6927" s="143"/>
      <c r="J6927" s="144"/>
      <c r="K6927" s="145"/>
      <c r="L6927" t="str">
        <f t="shared" si="380"/>
        <v>43955</v>
      </c>
      <c r="M6927">
        <f t="shared" si="381"/>
        <v>43955</v>
      </c>
      <c r="N6927" s="37">
        <f t="shared" si="379"/>
        <v>1749595</v>
      </c>
    </row>
    <row r="6928" spans="1:14" x14ac:dyDescent="0.3">
      <c r="A6928" s="3">
        <v>8</v>
      </c>
      <c r="B6928" s="142"/>
      <c r="C6928" s="4" t="s">
        <v>11279</v>
      </c>
      <c r="D6928" s="5">
        <v>45132</v>
      </c>
      <c r="E6928" s="6" t="s">
        <v>1121</v>
      </c>
      <c r="F6928" s="7">
        <v>2132725</v>
      </c>
      <c r="G6928" s="6" t="s">
        <v>10524</v>
      </c>
      <c r="H6928" s="7">
        <v>229268</v>
      </c>
      <c r="I6928" s="143"/>
      <c r="J6928" s="144"/>
      <c r="K6928" s="145"/>
      <c r="L6928" t="str">
        <f t="shared" si="380"/>
        <v>43953</v>
      </c>
      <c r="M6928">
        <f t="shared" si="381"/>
        <v>43953</v>
      </c>
      <c r="N6928" s="37">
        <f t="shared" si="379"/>
        <v>2132725</v>
      </c>
    </row>
    <row r="6929" spans="1:14" x14ac:dyDescent="0.3">
      <c r="A6929" s="3">
        <v>8</v>
      </c>
      <c r="B6929" s="142"/>
      <c r="C6929" s="4" t="s">
        <v>11280</v>
      </c>
      <c r="D6929" s="5">
        <v>45113</v>
      </c>
      <c r="E6929" s="6" t="s">
        <v>1121</v>
      </c>
      <c r="F6929" s="7">
        <v>396527</v>
      </c>
      <c r="G6929" s="6" t="s">
        <v>10524</v>
      </c>
      <c r="H6929" s="7">
        <v>42627</v>
      </c>
      <c r="I6929" s="143"/>
      <c r="J6929" s="144"/>
      <c r="K6929" s="145"/>
      <c r="L6929" t="str">
        <f t="shared" si="380"/>
        <v>40621</v>
      </c>
      <c r="M6929">
        <f t="shared" si="381"/>
        <v>40621</v>
      </c>
      <c r="N6929" s="37">
        <f t="shared" si="379"/>
        <v>396527</v>
      </c>
    </row>
    <row r="6930" spans="1:14" x14ac:dyDescent="0.3">
      <c r="A6930" s="3">
        <v>8</v>
      </c>
      <c r="B6930" s="142"/>
      <c r="C6930" s="4" t="s">
        <v>11281</v>
      </c>
      <c r="D6930" s="5">
        <v>45112</v>
      </c>
      <c r="E6930" s="6" t="s">
        <v>1121</v>
      </c>
      <c r="F6930" s="7">
        <v>479768</v>
      </c>
      <c r="G6930" s="6" t="s">
        <v>10524</v>
      </c>
      <c r="H6930" s="7">
        <v>51575</v>
      </c>
      <c r="I6930" s="143"/>
      <c r="J6930" s="144"/>
      <c r="K6930" s="145"/>
      <c r="L6930" t="str">
        <f t="shared" si="380"/>
        <v>39536</v>
      </c>
      <c r="M6930">
        <f t="shared" si="381"/>
        <v>39536</v>
      </c>
      <c r="N6930" s="37">
        <f t="shared" si="379"/>
        <v>479768</v>
      </c>
    </row>
    <row r="6931" spans="1:14" x14ac:dyDescent="0.3">
      <c r="A6931" s="3">
        <v>8</v>
      </c>
      <c r="B6931" s="142"/>
      <c r="C6931" s="4" t="s">
        <v>11282</v>
      </c>
      <c r="D6931" s="5">
        <v>45112</v>
      </c>
      <c r="E6931" s="6" t="s">
        <v>1121</v>
      </c>
      <c r="F6931" s="7">
        <v>479768</v>
      </c>
      <c r="G6931" s="6" t="s">
        <v>10524</v>
      </c>
      <c r="H6931" s="7">
        <v>51575</v>
      </c>
      <c r="I6931" s="143"/>
      <c r="J6931" s="144"/>
      <c r="K6931" s="145"/>
      <c r="L6931" t="str">
        <f t="shared" si="380"/>
        <v>39542</v>
      </c>
      <c r="M6931">
        <f t="shared" si="381"/>
        <v>39542</v>
      </c>
      <c r="N6931" s="37">
        <f t="shared" si="379"/>
        <v>479768</v>
      </c>
    </row>
    <row r="6932" spans="1:14" x14ac:dyDescent="0.3">
      <c r="A6932" s="3">
        <v>8</v>
      </c>
      <c r="B6932" s="142"/>
      <c r="C6932" s="4" t="s">
        <v>11283</v>
      </c>
      <c r="D6932" s="5">
        <v>45112</v>
      </c>
      <c r="E6932" s="6" t="s">
        <v>1121</v>
      </c>
      <c r="F6932" s="7">
        <v>479768</v>
      </c>
      <c r="G6932" s="6" t="s">
        <v>10524</v>
      </c>
      <c r="H6932" s="7">
        <v>51575</v>
      </c>
      <c r="I6932" s="143"/>
      <c r="J6932" s="144"/>
      <c r="K6932" s="145"/>
      <c r="L6932" t="str">
        <f t="shared" si="380"/>
        <v>39557</v>
      </c>
      <c r="M6932">
        <f t="shared" si="381"/>
        <v>39557</v>
      </c>
      <c r="N6932" s="37">
        <f t="shared" si="379"/>
        <v>479768</v>
      </c>
    </row>
    <row r="6933" spans="1:14" x14ac:dyDescent="0.3">
      <c r="A6933" s="3">
        <v>8</v>
      </c>
      <c r="B6933" s="142"/>
      <c r="C6933" s="4" t="s">
        <v>11284</v>
      </c>
      <c r="D6933" s="5">
        <v>45111</v>
      </c>
      <c r="E6933" s="6" t="s">
        <v>1121</v>
      </c>
      <c r="F6933" s="7">
        <v>1549931</v>
      </c>
      <c r="G6933" s="6" t="s">
        <v>10524</v>
      </c>
      <c r="H6933" s="7">
        <v>166618</v>
      </c>
      <c r="I6933" s="143"/>
      <c r="J6933" s="144"/>
      <c r="K6933" s="145"/>
      <c r="L6933" t="str">
        <f t="shared" si="380"/>
        <v>39431</v>
      </c>
      <c r="M6933">
        <f t="shared" si="381"/>
        <v>39431</v>
      </c>
      <c r="N6933" s="37">
        <f t="shared" si="379"/>
        <v>1549931</v>
      </c>
    </row>
    <row r="6934" spans="1:14" x14ac:dyDescent="0.3">
      <c r="A6934" s="3">
        <v>8</v>
      </c>
      <c r="B6934" s="142"/>
      <c r="C6934" s="4" t="s">
        <v>11285</v>
      </c>
      <c r="D6934" s="5">
        <v>45125</v>
      </c>
      <c r="E6934" s="6" t="s">
        <v>1121</v>
      </c>
      <c r="F6934" s="7">
        <v>1692154</v>
      </c>
      <c r="G6934" s="6" t="s">
        <v>10524</v>
      </c>
      <c r="H6934" s="7">
        <v>181907</v>
      </c>
      <c r="I6934" s="143"/>
      <c r="J6934" s="144"/>
      <c r="K6934" s="145"/>
      <c r="L6934" t="str">
        <f t="shared" si="380"/>
        <v>42360</v>
      </c>
      <c r="M6934">
        <f t="shared" si="381"/>
        <v>42360</v>
      </c>
      <c r="N6934" s="37">
        <f t="shared" si="379"/>
        <v>1692154</v>
      </c>
    </row>
    <row r="6935" spans="1:14" x14ac:dyDescent="0.3">
      <c r="A6935" s="3">
        <v>8</v>
      </c>
      <c r="B6935" s="142"/>
      <c r="C6935" s="4" t="s">
        <v>11286</v>
      </c>
      <c r="D6935" s="5">
        <v>45118</v>
      </c>
      <c r="E6935" s="6" t="s">
        <v>1121</v>
      </c>
      <c r="F6935" s="7">
        <v>1020218</v>
      </c>
      <c r="G6935" s="6" t="s">
        <v>10524</v>
      </c>
      <c r="H6935" s="7">
        <v>109673</v>
      </c>
      <c r="I6935" s="143"/>
      <c r="J6935" s="144"/>
      <c r="K6935" s="145"/>
      <c r="L6935" t="str">
        <f t="shared" si="380"/>
        <v>41024</v>
      </c>
      <c r="M6935">
        <f t="shared" si="381"/>
        <v>41024</v>
      </c>
      <c r="N6935" s="37">
        <f t="shared" si="379"/>
        <v>1020218</v>
      </c>
    </row>
    <row r="6936" spans="1:14" x14ac:dyDescent="0.3">
      <c r="A6936" s="3">
        <v>8</v>
      </c>
      <c r="B6936" s="142"/>
      <c r="C6936" s="4" t="s">
        <v>11287</v>
      </c>
      <c r="D6936" s="5">
        <v>45127</v>
      </c>
      <c r="E6936" s="6" t="s">
        <v>1121</v>
      </c>
      <c r="F6936" s="7">
        <v>1544197</v>
      </c>
      <c r="G6936" s="6" t="s">
        <v>10524</v>
      </c>
      <c r="H6936" s="7">
        <v>166001</v>
      </c>
      <c r="I6936" s="143"/>
      <c r="J6936" s="144"/>
      <c r="K6936" s="145"/>
      <c r="L6936" t="str">
        <f t="shared" si="380"/>
        <v>43292</v>
      </c>
      <c r="M6936">
        <f t="shared" si="381"/>
        <v>43292</v>
      </c>
      <c r="N6936" s="37">
        <f t="shared" si="379"/>
        <v>1544197</v>
      </c>
    </row>
    <row r="6937" spans="1:14" x14ac:dyDescent="0.3">
      <c r="A6937" s="3">
        <v>8</v>
      </c>
      <c r="B6937" s="142"/>
      <c r="C6937" s="4" t="s">
        <v>11288</v>
      </c>
      <c r="D6937" s="5">
        <v>45127</v>
      </c>
      <c r="E6937" s="6" t="s">
        <v>1121</v>
      </c>
      <c r="F6937" s="7">
        <v>1841013</v>
      </c>
      <c r="G6937" s="6" t="s">
        <v>10524</v>
      </c>
      <c r="H6937" s="7">
        <v>197909</v>
      </c>
      <c r="I6937" s="143"/>
      <c r="J6937" s="144"/>
      <c r="K6937" s="145"/>
      <c r="L6937" t="str">
        <f t="shared" si="380"/>
        <v>43290</v>
      </c>
      <c r="M6937">
        <f t="shared" si="381"/>
        <v>43290</v>
      </c>
      <c r="N6937" s="37">
        <f t="shared" si="379"/>
        <v>1841013</v>
      </c>
    </row>
    <row r="6938" spans="1:14" x14ac:dyDescent="0.3">
      <c r="A6938" s="3">
        <v>8</v>
      </c>
      <c r="B6938" s="135"/>
      <c r="C6938" s="4" t="s">
        <v>11289</v>
      </c>
      <c r="D6938" s="5">
        <v>45132</v>
      </c>
      <c r="E6938" s="6" t="s">
        <v>1121</v>
      </c>
      <c r="F6938" s="7">
        <v>2341846</v>
      </c>
      <c r="G6938" s="6" t="s">
        <v>10524</v>
      </c>
      <c r="H6938" s="7">
        <v>251748</v>
      </c>
      <c r="I6938" s="137"/>
      <c r="J6938" s="140"/>
      <c r="K6938" s="141"/>
      <c r="L6938" t="str">
        <f t="shared" si="380"/>
        <v>43957</v>
      </c>
      <c r="M6938">
        <f t="shared" si="381"/>
        <v>43957</v>
      </c>
      <c r="N6938" s="37">
        <f t="shared" si="379"/>
        <v>2341846</v>
      </c>
    </row>
    <row r="6939" spans="1:14" x14ac:dyDescent="0.3">
      <c r="A6939" s="3">
        <v>8</v>
      </c>
      <c r="B6939" s="134" t="s">
        <v>11290</v>
      </c>
      <c r="C6939" s="4" t="s">
        <v>11291</v>
      </c>
      <c r="D6939" s="5">
        <v>45133</v>
      </c>
      <c r="E6939" s="6" t="s">
        <v>2364</v>
      </c>
      <c r="F6939" s="7">
        <v>1519252</v>
      </c>
      <c r="G6939" s="6" t="s">
        <v>10524</v>
      </c>
      <c r="H6939" s="7">
        <v>163320</v>
      </c>
      <c r="I6939" s="136">
        <v>9963591</v>
      </c>
      <c r="J6939" s="138" t="s">
        <v>1236</v>
      </c>
      <c r="K6939" s="139"/>
      <c r="L6939" t="str">
        <f t="shared" si="380"/>
        <v>44010</v>
      </c>
      <c r="M6939">
        <f t="shared" si="381"/>
        <v>44010</v>
      </c>
      <c r="N6939" s="37">
        <f t="shared" si="379"/>
        <v>1519252</v>
      </c>
    </row>
    <row r="6940" spans="1:14" x14ac:dyDescent="0.3">
      <c r="A6940" s="3">
        <v>8</v>
      </c>
      <c r="B6940" s="142"/>
      <c r="C6940" s="4" t="s">
        <v>11292</v>
      </c>
      <c r="D6940" s="5">
        <v>45133</v>
      </c>
      <c r="E6940" s="6" t="s">
        <v>2364</v>
      </c>
      <c r="F6940" s="7">
        <v>788659</v>
      </c>
      <c r="G6940" s="6" t="s">
        <v>10524</v>
      </c>
      <c r="H6940" s="7">
        <v>84781</v>
      </c>
      <c r="I6940" s="143"/>
      <c r="J6940" s="144"/>
      <c r="K6940" s="145"/>
      <c r="L6940" t="str">
        <f t="shared" si="380"/>
        <v>44004</v>
      </c>
      <c r="M6940">
        <f t="shared" si="381"/>
        <v>44004</v>
      </c>
      <c r="N6940" s="37">
        <f t="shared" si="379"/>
        <v>788659</v>
      </c>
    </row>
    <row r="6941" spans="1:14" x14ac:dyDescent="0.3">
      <c r="A6941" s="3">
        <v>8</v>
      </c>
      <c r="B6941" s="142"/>
      <c r="C6941" s="4" t="s">
        <v>11293</v>
      </c>
      <c r="D6941" s="5">
        <v>45133</v>
      </c>
      <c r="E6941" s="6" t="s">
        <v>2364</v>
      </c>
      <c r="F6941" s="7">
        <v>1263848</v>
      </c>
      <c r="G6941" s="6" t="s">
        <v>10524</v>
      </c>
      <c r="H6941" s="7">
        <v>135864</v>
      </c>
      <c r="I6941" s="143"/>
      <c r="J6941" s="144"/>
      <c r="K6941" s="145"/>
      <c r="L6941" t="str">
        <f t="shared" si="380"/>
        <v>44007</v>
      </c>
      <c r="M6941">
        <f t="shared" si="381"/>
        <v>44007</v>
      </c>
      <c r="N6941" s="37">
        <f t="shared" si="379"/>
        <v>1263848</v>
      </c>
    </row>
    <row r="6942" spans="1:14" x14ac:dyDescent="0.3">
      <c r="A6942" s="3">
        <v>8</v>
      </c>
      <c r="B6942" s="142"/>
      <c r="C6942" s="4" t="s">
        <v>11294</v>
      </c>
      <c r="D6942" s="5">
        <v>45108</v>
      </c>
      <c r="E6942" s="6" t="s">
        <v>2364</v>
      </c>
      <c r="F6942" s="7">
        <v>1639197</v>
      </c>
      <c r="G6942" s="6" t="s">
        <v>10524</v>
      </c>
      <c r="H6942" s="7">
        <v>176214</v>
      </c>
      <c r="I6942" s="143"/>
      <c r="J6942" s="144"/>
      <c r="K6942" s="145"/>
      <c r="L6942" t="str">
        <f t="shared" si="380"/>
        <v>39252</v>
      </c>
      <c r="M6942">
        <f t="shared" si="381"/>
        <v>39252</v>
      </c>
      <c r="N6942" s="37">
        <f t="shared" si="379"/>
        <v>1639197</v>
      </c>
    </row>
    <row r="6943" spans="1:14" x14ac:dyDescent="0.3">
      <c r="A6943" s="3">
        <v>8</v>
      </c>
      <c r="B6943" s="142"/>
      <c r="C6943" s="4" t="s">
        <v>11295</v>
      </c>
      <c r="D6943" s="5">
        <v>45114</v>
      </c>
      <c r="E6943" s="6" t="s">
        <v>2364</v>
      </c>
      <c r="F6943" s="7">
        <v>1263848</v>
      </c>
      <c r="G6943" s="6" t="s">
        <v>10524</v>
      </c>
      <c r="H6943" s="7">
        <v>135864</v>
      </c>
      <c r="I6943" s="143"/>
      <c r="J6943" s="144"/>
      <c r="K6943" s="145"/>
      <c r="L6943" t="str">
        <f t="shared" si="380"/>
        <v>40649</v>
      </c>
      <c r="M6943">
        <f t="shared" si="381"/>
        <v>40649</v>
      </c>
      <c r="N6943" s="37">
        <f t="shared" si="379"/>
        <v>1263848</v>
      </c>
    </row>
    <row r="6944" spans="1:14" x14ac:dyDescent="0.3">
      <c r="A6944" s="3">
        <v>8</v>
      </c>
      <c r="B6944" s="142"/>
      <c r="C6944" s="4" t="s">
        <v>11296</v>
      </c>
      <c r="D6944" s="5">
        <v>45111</v>
      </c>
      <c r="E6944" s="6" t="s">
        <v>2364</v>
      </c>
      <c r="F6944" s="7">
        <v>876296</v>
      </c>
      <c r="G6944" s="6" t="s">
        <v>10524</v>
      </c>
      <c r="H6944" s="7">
        <v>94202</v>
      </c>
      <c r="I6944" s="143"/>
      <c r="J6944" s="144"/>
      <c r="K6944" s="145"/>
      <c r="L6944" t="str">
        <f t="shared" si="380"/>
        <v>39398</v>
      </c>
      <c r="M6944">
        <f t="shared" si="381"/>
        <v>39398</v>
      </c>
      <c r="N6944" s="37">
        <f t="shared" si="379"/>
        <v>876296</v>
      </c>
    </row>
    <row r="6945" spans="1:14" x14ac:dyDescent="0.3">
      <c r="A6945" s="3">
        <v>8</v>
      </c>
      <c r="B6945" s="142"/>
      <c r="C6945" s="4" t="s">
        <v>11297</v>
      </c>
      <c r="D6945" s="5">
        <v>45120</v>
      </c>
      <c r="E6945" s="6" t="s">
        <v>2364</v>
      </c>
      <c r="F6945" s="7">
        <v>1507124</v>
      </c>
      <c r="G6945" s="6" t="s">
        <v>10524</v>
      </c>
      <c r="H6945" s="7">
        <v>162016</v>
      </c>
      <c r="I6945" s="143"/>
      <c r="J6945" s="144"/>
      <c r="K6945" s="145"/>
      <c r="L6945" t="str">
        <f t="shared" si="380"/>
        <v>41851</v>
      </c>
      <c r="M6945">
        <f t="shared" si="381"/>
        <v>41851</v>
      </c>
      <c r="N6945" s="37">
        <f t="shared" si="379"/>
        <v>1507124</v>
      </c>
    </row>
    <row r="6946" spans="1:14" x14ac:dyDescent="0.3">
      <c r="A6946" s="3">
        <v>8</v>
      </c>
      <c r="B6946" s="142"/>
      <c r="C6946" s="4" t="s">
        <v>11298</v>
      </c>
      <c r="D6946" s="5">
        <v>45118</v>
      </c>
      <c r="E6946" s="6" t="s">
        <v>2364</v>
      </c>
      <c r="F6946" s="7">
        <v>717685</v>
      </c>
      <c r="G6946" s="6" t="s">
        <v>10524</v>
      </c>
      <c r="H6946" s="7">
        <v>77151</v>
      </c>
      <c r="I6946" s="143"/>
      <c r="J6946" s="144"/>
      <c r="K6946" s="145"/>
      <c r="L6946" t="str">
        <f t="shared" si="380"/>
        <v>40989</v>
      </c>
      <c r="M6946">
        <f t="shared" si="381"/>
        <v>40989</v>
      </c>
      <c r="N6946" s="37">
        <f t="shared" si="379"/>
        <v>717685</v>
      </c>
    </row>
    <row r="6947" spans="1:14" x14ac:dyDescent="0.3">
      <c r="A6947" s="3">
        <v>8</v>
      </c>
      <c r="B6947" s="142"/>
      <c r="C6947" s="4" t="s">
        <v>11299</v>
      </c>
      <c r="D6947" s="5">
        <v>45118</v>
      </c>
      <c r="E6947" s="6" t="s">
        <v>2364</v>
      </c>
      <c r="F6947" s="7">
        <v>711482</v>
      </c>
      <c r="G6947" s="6" t="s">
        <v>10524</v>
      </c>
      <c r="H6947" s="7">
        <v>76484</v>
      </c>
      <c r="I6947" s="143"/>
      <c r="J6947" s="144"/>
      <c r="K6947" s="145"/>
      <c r="L6947" t="str">
        <f t="shared" si="380"/>
        <v>40988</v>
      </c>
      <c r="M6947">
        <f t="shared" si="381"/>
        <v>40988</v>
      </c>
      <c r="N6947" s="37">
        <f t="shared" si="379"/>
        <v>711482</v>
      </c>
    </row>
    <row r="6948" spans="1:14" x14ac:dyDescent="0.3">
      <c r="A6948" s="3">
        <v>8</v>
      </c>
      <c r="B6948" s="135"/>
      <c r="C6948" s="4" t="s">
        <v>11300</v>
      </c>
      <c r="D6948" s="5">
        <v>45128</v>
      </c>
      <c r="E6948" s="6" t="s">
        <v>2364</v>
      </c>
      <c r="F6948" s="7">
        <v>876296</v>
      </c>
      <c r="G6948" s="6" t="s">
        <v>10524</v>
      </c>
      <c r="H6948" s="7">
        <v>94202</v>
      </c>
      <c r="I6948" s="137"/>
      <c r="J6948" s="140"/>
      <c r="K6948" s="141"/>
      <c r="L6948" t="str">
        <f t="shared" si="380"/>
        <v>43617</v>
      </c>
      <c r="M6948">
        <f t="shared" si="381"/>
        <v>43617</v>
      </c>
      <c r="N6948" s="37">
        <f t="shared" si="379"/>
        <v>876296</v>
      </c>
    </row>
    <row r="6949" spans="1:14" ht="37.6" x14ac:dyDescent="0.3">
      <c r="A6949" s="3">
        <v>8</v>
      </c>
      <c r="B6949" s="8" t="s">
        <v>11301</v>
      </c>
      <c r="C6949" s="4" t="s">
        <v>11302</v>
      </c>
      <c r="D6949" s="5">
        <v>45043</v>
      </c>
      <c r="E6949" s="6" t="s">
        <v>2364</v>
      </c>
      <c r="F6949" s="7">
        <v>1674636</v>
      </c>
      <c r="G6949" s="6" t="s">
        <v>17</v>
      </c>
      <c r="H6949" s="7">
        <v>175837</v>
      </c>
      <c r="I6949" s="11">
        <v>1498799</v>
      </c>
      <c r="J6949" s="132" t="s">
        <v>1261</v>
      </c>
      <c r="K6949" s="133"/>
      <c r="L6949" t="str">
        <f t="shared" si="380"/>
        <v>25040</v>
      </c>
      <c r="M6949">
        <f t="shared" si="381"/>
        <v>25040</v>
      </c>
      <c r="N6949" s="37">
        <f t="shared" si="379"/>
        <v>1674636</v>
      </c>
    </row>
    <row r="6950" spans="1:14" x14ac:dyDescent="0.3">
      <c r="A6950" s="3">
        <v>8</v>
      </c>
      <c r="B6950" s="134" t="s">
        <v>11303</v>
      </c>
      <c r="C6950" s="4" t="s">
        <v>11304</v>
      </c>
      <c r="D6950" s="5">
        <v>45075</v>
      </c>
      <c r="E6950" s="9"/>
      <c r="F6950" s="7">
        <v>1039062</v>
      </c>
      <c r="G6950" s="6" t="s">
        <v>17</v>
      </c>
      <c r="H6950" s="7">
        <v>109102</v>
      </c>
      <c r="I6950" s="136">
        <v>2181529</v>
      </c>
      <c r="J6950" s="138" t="s">
        <v>1261</v>
      </c>
      <c r="K6950" s="139"/>
      <c r="L6950" t="str">
        <f t="shared" si="380"/>
        <v>31508</v>
      </c>
      <c r="M6950">
        <f t="shared" si="381"/>
        <v>31508</v>
      </c>
      <c r="N6950" s="37">
        <f t="shared" si="379"/>
        <v>1039062</v>
      </c>
    </row>
    <row r="6951" spans="1:14" x14ac:dyDescent="0.3">
      <c r="A6951" s="3">
        <v>8</v>
      </c>
      <c r="B6951" s="135"/>
      <c r="C6951" s="4" t="s">
        <v>11305</v>
      </c>
      <c r="D6951" s="5">
        <v>45054</v>
      </c>
      <c r="E6951" s="9"/>
      <c r="F6951" s="7">
        <v>1398401</v>
      </c>
      <c r="G6951" s="6" t="s">
        <v>17</v>
      </c>
      <c r="H6951" s="7">
        <v>146832</v>
      </c>
      <c r="I6951" s="137"/>
      <c r="J6951" s="140"/>
      <c r="K6951" s="141"/>
      <c r="L6951" t="str">
        <f t="shared" si="380"/>
        <v>25588</v>
      </c>
      <c r="M6951">
        <f t="shared" si="381"/>
        <v>25588</v>
      </c>
      <c r="N6951" s="37">
        <f t="shared" si="379"/>
        <v>1398401</v>
      </c>
    </row>
    <row r="6952" spans="1:14" ht="37.6" x14ac:dyDescent="0.3">
      <c r="A6952" s="3">
        <v>8</v>
      </c>
      <c r="B6952" s="8" t="s">
        <v>11306</v>
      </c>
      <c r="C6952" s="4" t="s">
        <v>11307</v>
      </c>
      <c r="D6952" s="5">
        <v>45098</v>
      </c>
      <c r="E6952" s="9"/>
      <c r="F6952" s="7">
        <v>1585913</v>
      </c>
      <c r="G6952" s="6" t="s">
        <v>17</v>
      </c>
      <c r="H6952" s="7">
        <v>166521</v>
      </c>
      <c r="I6952" s="11">
        <v>1419392</v>
      </c>
      <c r="J6952" s="132" t="s">
        <v>1261</v>
      </c>
      <c r="K6952" s="133"/>
      <c r="L6952" t="str">
        <f t="shared" si="380"/>
        <v>36400</v>
      </c>
      <c r="M6952">
        <f t="shared" si="381"/>
        <v>36400</v>
      </c>
      <c r="N6952" s="37">
        <f t="shared" si="379"/>
        <v>1585913</v>
      </c>
    </row>
    <row r="6953" spans="1:14" x14ac:dyDescent="0.3">
      <c r="A6953" s="3">
        <v>8</v>
      </c>
      <c r="B6953" s="134" t="s">
        <v>11308</v>
      </c>
      <c r="C6953" s="4" t="s">
        <v>11309</v>
      </c>
      <c r="D6953" s="5">
        <v>45129</v>
      </c>
      <c r="E6953" s="6" t="s">
        <v>2364</v>
      </c>
      <c r="F6953" s="7">
        <v>2123240</v>
      </c>
      <c r="G6953" s="6" t="s">
        <v>10524</v>
      </c>
      <c r="H6953" s="7">
        <v>228248</v>
      </c>
      <c r="I6953" s="136">
        <v>10680090</v>
      </c>
      <c r="J6953" s="138" t="s">
        <v>1261</v>
      </c>
      <c r="K6953" s="139"/>
      <c r="L6953" t="str">
        <f t="shared" si="380"/>
        <v>43767</v>
      </c>
      <c r="M6953">
        <f t="shared" si="381"/>
        <v>43767</v>
      </c>
      <c r="N6953" s="37">
        <f t="shared" si="379"/>
        <v>2123240</v>
      </c>
    </row>
    <row r="6954" spans="1:14" x14ac:dyDescent="0.3">
      <c r="A6954" s="3">
        <v>8</v>
      </c>
      <c r="B6954" s="142"/>
      <c r="C6954" s="4" t="s">
        <v>11310</v>
      </c>
      <c r="D6954" s="5">
        <v>45124</v>
      </c>
      <c r="E6954" s="6" t="s">
        <v>2364</v>
      </c>
      <c r="F6954" s="7">
        <v>1453340</v>
      </c>
      <c r="G6954" s="6" t="s">
        <v>10524</v>
      </c>
      <c r="H6954" s="7">
        <v>156234</v>
      </c>
      <c r="I6954" s="143"/>
      <c r="J6954" s="144"/>
      <c r="K6954" s="145"/>
      <c r="L6954" t="str">
        <f t="shared" si="380"/>
        <v>42230</v>
      </c>
      <c r="M6954">
        <f t="shared" si="381"/>
        <v>42230</v>
      </c>
      <c r="N6954" s="37">
        <f t="shared" si="379"/>
        <v>1453340</v>
      </c>
    </row>
    <row r="6955" spans="1:14" x14ac:dyDescent="0.3">
      <c r="A6955" s="3">
        <v>8</v>
      </c>
      <c r="B6955" s="142"/>
      <c r="C6955" s="4" t="s">
        <v>11311</v>
      </c>
      <c r="D6955" s="5">
        <v>45133</v>
      </c>
      <c r="E6955" s="6" t="s">
        <v>2364</v>
      </c>
      <c r="F6955" s="7">
        <v>793055</v>
      </c>
      <c r="G6955" s="6" t="s">
        <v>10524</v>
      </c>
      <c r="H6955" s="7">
        <v>85253</v>
      </c>
      <c r="I6955" s="143"/>
      <c r="J6955" s="144"/>
      <c r="K6955" s="145"/>
      <c r="L6955" t="str">
        <f t="shared" si="380"/>
        <v>44016</v>
      </c>
      <c r="M6955">
        <f t="shared" si="381"/>
        <v>44016</v>
      </c>
      <c r="N6955" s="37">
        <f t="shared" si="379"/>
        <v>793055</v>
      </c>
    </row>
    <row r="6956" spans="1:14" x14ac:dyDescent="0.3">
      <c r="A6956" s="3">
        <v>8</v>
      </c>
      <c r="B6956" s="142"/>
      <c r="C6956" s="4" t="s">
        <v>11312</v>
      </c>
      <c r="D6956" s="5">
        <v>45133</v>
      </c>
      <c r="E6956" s="6" t="s">
        <v>2364</v>
      </c>
      <c r="F6956" s="7">
        <v>525777</v>
      </c>
      <c r="G6956" s="6" t="s">
        <v>10524</v>
      </c>
      <c r="H6956" s="7">
        <v>56521</v>
      </c>
      <c r="I6956" s="143"/>
      <c r="J6956" s="144"/>
      <c r="K6956" s="145"/>
      <c r="L6956" t="str">
        <f t="shared" si="380"/>
        <v>44015</v>
      </c>
      <c r="M6956">
        <f t="shared" si="381"/>
        <v>44015</v>
      </c>
      <c r="N6956" s="37">
        <f t="shared" si="379"/>
        <v>525777</v>
      </c>
    </row>
    <row r="6957" spans="1:14" x14ac:dyDescent="0.3">
      <c r="A6957" s="3">
        <v>8</v>
      </c>
      <c r="B6957" s="142"/>
      <c r="C6957" s="4" t="s">
        <v>11313</v>
      </c>
      <c r="D6957" s="5">
        <v>45126</v>
      </c>
      <c r="E6957" s="6" t="s">
        <v>2364</v>
      </c>
      <c r="F6957" s="7">
        <v>876296</v>
      </c>
      <c r="G6957" s="6" t="s">
        <v>10524</v>
      </c>
      <c r="H6957" s="7">
        <v>94202</v>
      </c>
      <c r="I6957" s="143"/>
      <c r="J6957" s="144"/>
      <c r="K6957" s="145"/>
      <c r="L6957" t="str">
        <f t="shared" si="380"/>
        <v>42404</v>
      </c>
      <c r="M6957">
        <f t="shared" si="381"/>
        <v>42404</v>
      </c>
      <c r="N6957" s="37">
        <f t="shared" si="379"/>
        <v>876296</v>
      </c>
    </row>
    <row r="6958" spans="1:14" x14ac:dyDescent="0.3">
      <c r="A6958" s="3">
        <v>8</v>
      </c>
      <c r="B6958" s="142"/>
      <c r="C6958" s="4" t="s">
        <v>11314</v>
      </c>
      <c r="D6958" s="5">
        <v>45114</v>
      </c>
      <c r="E6958" s="6" t="s">
        <v>2364</v>
      </c>
      <c r="F6958" s="7">
        <v>1306917</v>
      </c>
      <c r="G6958" s="6" t="s">
        <v>10524</v>
      </c>
      <c r="H6958" s="7">
        <v>140494</v>
      </c>
      <c r="I6958" s="143"/>
      <c r="J6958" s="144"/>
      <c r="K6958" s="145"/>
      <c r="L6958" t="str">
        <f t="shared" si="380"/>
        <v>40692</v>
      </c>
      <c r="M6958">
        <f t="shared" si="381"/>
        <v>40692</v>
      </c>
      <c r="N6958" s="37">
        <f t="shared" si="379"/>
        <v>1306917</v>
      </c>
    </row>
    <row r="6959" spans="1:14" x14ac:dyDescent="0.3">
      <c r="A6959" s="3">
        <v>8</v>
      </c>
      <c r="B6959" s="142"/>
      <c r="C6959" s="4" t="s">
        <v>11315</v>
      </c>
      <c r="D6959" s="5">
        <v>45133</v>
      </c>
      <c r="E6959" s="6" t="s">
        <v>2364</v>
      </c>
      <c r="F6959" s="7">
        <v>490493</v>
      </c>
      <c r="G6959" s="6" t="s">
        <v>10524</v>
      </c>
      <c r="H6959" s="7">
        <v>52728</v>
      </c>
      <c r="I6959" s="143"/>
      <c r="J6959" s="144"/>
      <c r="K6959" s="145"/>
      <c r="L6959" t="str">
        <f t="shared" si="380"/>
        <v>44014</v>
      </c>
      <c r="M6959">
        <f t="shared" si="381"/>
        <v>44014</v>
      </c>
      <c r="N6959" s="37">
        <f t="shared" si="379"/>
        <v>490493</v>
      </c>
    </row>
    <row r="6960" spans="1:14" x14ac:dyDescent="0.3">
      <c r="A6960" s="3">
        <v>8</v>
      </c>
      <c r="B6960" s="142"/>
      <c r="C6960" s="4" t="s">
        <v>11316</v>
      </c>
      <c r="D6960" s="5">
        <v>45136</v>
      </c>
      <c r="E6960" s="6" t="s">
        <v>2364</v>
      </c>
      <c r="F6960" s="7">
        <v>1267223</v>
      </c>
      <c r="G6960" s="6" t="s">
        <v>10524</v>
      </c>
      <c r="H6960" s="7">
        <v>136226</v>
      </c>
      <c r="I6960" s="143"/>
      <c r="J6960" s="144"/>
      <c r="K6960" s="145"/>
      <c r="L6960" t="str">
        <f t="shared" si="380"/>
        <v>45268</v>
      </c>
      <c r="M6960">
        <f t="shared" si="381"/>
        <v>45268</v>
      </c>
      <c r="N6960" s="37">
        <f t="shared" si="379"/>
        <v>1267223</v>
      </c>
    </row>
    <row r="6961" spans="1:14" x14ac:dyDescent="0.3">
      <c r="A6961" s="3">
        <v>8</v>
      </c>
      <c r="B6961" s="142"/>
      <c r="C6961" s="4" t="s">
        <v>11317</v>
      </c>
      <c r="D6961" s="5">
        <v>45120</v>
      </c>
      <c r="E6961" s="6" t="s">
        <v>2364</v>
      </c>
      <c r="F6961" s="7">
        <v>1257654</v>
      </c>
      <c r="G6961" s="6" t="s">
        <v>10524</v>
      </c>
      <c r="H6961" s="7">
        <v>135198</v>
      </c>
      <c r="I6961" s="143"/>
      <c r="J6961" s="144"/>
      <c r="K6961" s="145"/>
      <c r="L6961" t="str">
        <f t="shared" si="380"/>
        <v>41835</v>
      </c>
      <c r="M6961">
        <f t="shared" si="381"/>
        <v>41835</v>
      </c>
      <c r="N6961" s="37">
        <f t="shared" si="379"/>
        <v>1257654</v>
      </c>
    </row>
    <row r="6962" spans="1:14" x14ac:dyDescent="0.3">
      <c r="A6962" s="3">
        <v>8</v>
      </c>
      <c r="B6962" s="135"/>
      <c r="C6962" s="4" t="s">
        <v>11318</v>
      </c>
      <c r="D6962" s="5">
        <v>45134</v>
      </c>
      <c r="E6962" s="6" t="s">
        <v>2364</v>
      </c>
      <c r="F6962" s="7">
        <v>1872492</v>
      </c>
      <c r="G6962" s="6" t="s">
        <v>10524</v>
      </c>
      <c r="H6962" s="7">
        <v>201293</v>
      </c>
      <c r="I6962" s="137"/>
      <c r="J6962" s="140"/>
      <c r="K6962" s="141"/>
      <c r="L6962" t="str">
        <f t="shared" si="380"/>
        <v>44486</v>
      </c>
      <c r="M6962">
        <f t="shared" si="381"/>
        <v>44486</v>
      </c>
      <c r="N6962" s="37">
        <f t="shared" si="379"/>
        <v>1872492</v>
      </c>
    </row>
    <row r="6963" spans="1:14" ht="25.05" x14ac:dyDescent="0.3">
      <c r="A6963" s="3">
        <v>8</v>
      </c>
      <c r="B6963" s="134" t="s">
        <v>11319</v>
      </c>
      <c r="C6963" s="4" t="s">
        <v>11320</v>
      </c>
      <c r="D6963" s="5">
        <v>45110</v>
      </c>
      <c r="E6963" s="6" t="s">
        <v>2282</v>
      </c>
      <c r="F6963" s="7">
        <v>563096</v>
      </c>
      <c r="G6963" s="6" t="s">
        <v>10524</v>
      </c>
      <c r="H6963" s="7">
        <v>60533</v>
      </c>
      <c r="I6963" s="136">
        <v>6120654</v>
      </c>
      <c r="J6963" s="138" t="s">
        <v>1287</v>
      </c>
      <c r="K6963" s="139"/>
      <c r="L6963" t="str">
        <f t="shared" si="380"/>
        <v>39370</v>
      </c>
      <c r="M6963">
        <f t="shared" si="381"/>
        <v>39370</v>
      </c>
      <c r="N6963" s="37">
        <f t="shared" si="379"/>
        <v>563096</v>
      </c>
    </row>
    <row r="6964" spans="1:14" ht="25.05" x14ac:dyDescent="0.3">
      <c r="A6964" s="3">
        <v>8</v>
      </c>
      <c r="B6964" s="142"/>
      <c r="C6964" s="4" t="s">
        <v>11321</v>
      </c>
      <c r="D6964" s="5">
        <v>45117</v>
      </c>
      <c r="E6964" s="6" t="s">
        <v>2282</v>
      </c>
      <c r="F6964" s="7">
        <v>501496</v>
      </c>
      <c r="G6964" s="6" t="s">
        <v>10524</v>
      </c>
      <c r="H6964" s="7">
        <v>53911</v>
      </c>
      <c r="I6964" s="143"/>
      <c r="J6964" s="144"/>
      <c r="K6964" s="145"/>
      <c r="L6964" t="str">
        <f t="shared" si="380"/>
        <v>40943</v>
      </c>
      <c r="M6964">
        <f t="shared" si="381"/>
        <v>40943</v>
      </c>
      <c r="N6964" s="37">
        <f t="shared" si="379"/>
        <v>501496</v>
      </c>
    </row>
    <row r="6965" spans="1:14" ht="25.05" x14ac:dyDescent="0.3">
      <c r="A6965" s="3">
        <v>8</v>
      </c>
      <c r="B6965" s="142"/>
      <c r="C6965" s="4" t="s">
        <v>11322</v>
      </c>
      <c r="D6965" s="5">
        <v>45110</v>
      </c>
      <c r="E6965" s="6" t="s">
        <v>2282</v>
      </c>
      <c r="F6965" s="7">
        <v>1393708</v>
      </c>
      <c r="G6965" s="6" t="s">
        <v>10524</v>
      </c>
      <c r="H6965" s="7">
        <v>149824</v>
      </c>
      <c r="I6965" s="143"/>
      <c r="J6965" s="144"/>
      <c r="K6965" s="145"/>
      <c r="L6965" t="str">
        <f t="shared" si="380"/>
        <v>39369</v>
      </c>
      <c r="M6965">
        <f t="shared" si="381"/>
        <v>39369</v>
      </c>
      <c r="N6965" s="37">
        <f t="shared" si="379"/>
        <v>1393708</v>
      </c>
    </row>
    <row r="6966" spans="1:14" ht="25.05" x14ac:dyDescent="0.3">
      <c r="A6966" s="3">
        <v>8</v>
      </c>
      <c r="B6966" s="142"/>
      <c r="C6966" s="4" t="s">
        <v>11323</v>
      </c>
      <c r="D6966" s="5">
        <v>45117</v>
      </c>
      <c r="E6966" s="6" t="s">
        <v>2282</v>
      </c>
      <c r="F6966" s="7">
        <v>470912</v>
      </c>
      <c r="G6966" s="6" t="s">
        <v>10524</v>
      </c>
      <c r="H6966" s="7">
        <v>50623</v>
      </c>
      <c r="I6966" s="143"/>
      <c r="J6966" s="144"/>
      <c r="K6966" s="145"/>
      <c r="L6966" t="str">
        <f t="shared" si="380"/>
        <v>40946</v>
      </c>
      <c r="M6966">
        <f t="shared" si="381"/>
        <v>40946</v>
      </c>
      <c r="N6966" s="37">
        <f t="shared" si="379"/>
        <v>470912</v>
      </c>
    </row>
    <row r="6967" spans="1:14" ht="25.05" x14ac:dyDescent="0.3">
      <c r="A6967" s="3">
        <v>8</v>
      </c>
      <c r="B6967" s="142"/>
      <c r="C6967" s="4" t="s">
        <v>11324</v>
      </c>
      <c r="D6967" s="5">
        <v>45131</v>
      </c>
      <c r="E6967" s="6" t="s">
        <v>2282</v>
      </c>
      <c r="F6967" s="7">
        <v>880718</v>
      </c>
      <c r="G6967" s="6" t="s">
        <v>10524</v>
      </c>
      <c r="H6967" s="7">
        <v>94677</v>
      </c>
      <c r="I6967" s="143"/>
      <c r="J6967" s="144"/>
      <c r="K6967" s="145"/>
      <c r="L6967" t="str">
        <f t="shared" si="380"/>
        <v>43919</v>
      </c>
      <c r="M6967">
        <f t="shared" si="381"/>
        <v>43919</v>
      </c>
      <c r="N6967" s="37">
        <f t="shared" ref="N6967:N7030" si="382">+F6967</f>
        <v>880718</v>
      </c>
    </row>
    <row r="6968" spans="1:14" ht="25.05" x14ac:dyDescent="0.3">
      <c r="A6968" s="3">
        <v>8</v>
      </c>
      <c r="B6968" s="142"/>
      <c r="C6968" s="4" t="s">
        <v>11325</v>
      </c>
      <c r="D6968" s="5">
        <v>45117</v>
      </c>
      <c r="E6968" s="6" t="s">
        <v>2282</v>
      </c>
      <c r="F6968" s="7">
        <v>1519703</v>
      </c>
      <c r="G6968" s="6" t="s">
        <v>10524</v>
      </c>
      <c r="H6968" s="7">
        <v>163368</v>
      </c>
      <c r="I6968" s="143"/>
      <c r="J6968" s="144"/>
      <c r="K6968" s="145"/>
      <c r="L6968" t="str">
        <f t="shared" si="380"/>
        <v>40945</v>
      </c>
      <c r="M6968">
        <f t="shared" si="381"/>
        <v>40945</v>
      </c>
      <c r="N6968" s="37">
        <f t="shared" si="382"/>
        <v>1519703</v>
      </c>
    </row>
    <row r="6969" spans="1:14" ht="25.05" x14ac:dyDescent="0.3">
      <c r="A6969" s="3">
        <v>8</v>
      </c>
      <c r="B6969" s="142"/>
      <c r="C6969" s="4" t="s">
        <v>11326</v>
      </c>
      <c r="D6969" s="5">
        <v>45117</v>
      </c>
      <c r="E6969" s="6" t="s">
        <v>2282</v>
      </c>
      <c r="F6969" s="7">
        <v>766347</v>
      </c>
      <c r="G6969" s="6" t="s">
        <v>10524</v>
      </c>
      <c r="H6969" s="7">
        <v>82382</v>
      </c>
      <c r="I6969" s="143"/>
      <c r="J6969" s="144"/>
      <c r="K6969" s="145"/>
      <c r="L6969" t="str">
        <f t="shared" si="380"/>
        <v>40944</v>
      </c>
      <c r="M6969">
        <f t="shared" si="381"/>
        <v>40944</v>
      </c>
      <c r="N6969" s="37">
        <f t="shared" si="382"/>
        <v>766347</v>
      </c>
    </row>
    <row r="6970" spans="1:14" ht="25.05" x14ac:dyDescent="0.3">
      <c r="A6970" s="3">
        <v>8</v>
      </c>
      <c r="B6970" s="135"/>
      <c r="C6970" s="4" t="s">
        <v>11327</v>
      </c>
      <c r="D6970" s="5">
        <v>45131</v>
      </c>
      <c r="E6970" s="6" t="s">
        <v>2282</v>
      </c>
      <c r="F6970" s="7">
        <v>761896</v>
      </c>
      <c r="G6970" s="6" t="s">
        <v>10524</v>
      </c>
      <c r="H6970" s="7">
        <v>81904</v>
      </c>
      <c r="I6970" s="137"/>
      <c r="J6970" s="140"/>
      <c r="K6970" s="141"/>
      <c r="L6970" t="str">
        <f t="shared" si="380"/>
        <v>43918</v>
      </c>
      <c r="M6970">
        <f t="shared" si="381"/>
        <v>43918</v>
      </c>
      <c r="N6970" s="37">
        <f t="shared" si="382"/>
        <v>761896</v>
      </c>
    </row>
    <row r="6971" spans="1:14" x14ac:dyDescent="0.3">
      <c r="A6971" s="3">
        <v>8</v>
      </c>
      <c r="B6971" s="134" t="s">
        <v>11330</v>
      </c>
      <c r="C6971" s="4" t="s">
        <v>11331</v>
      </c>
      <c r="D6971" s="5">
        <v>45112</v>
      </c>
      <c r="E6971" s="6" t="s">
        <v>2364</v>
      </c>
      <c r="F6971" s="7">
        <v>1073342</v>
      </c>
      <c r="G6971" s="6" t="s">
        <v>10524</v>
      </c>
      <c r="H6971" s="7">
        <v>115384</v>
      </c>
      <c r="I6971" s="136">
        <v>2435896</v>
      </c>
      <c r="J6971" s="138" t="s">
        <v>1356</v>
      </c>
      <c r="K6971" s="139"/>
      <c r="L6971" t="str">
        <f t="shared" si="380"/>
        <v>39584</v>
      </c>
      <c r="M6971">
        <f t="shared" si="381"/>
        <v>39584</v>
      </c>
      <c r="N6971" s="37">
        <f t="shared" si="382"/>
        <v>1073342</v>
      </c>
    </row>
    <row r="6972" spans="1:14" x14ac:dyDescent="0.3">
      <c r="A6972" s="3">
        <v>8</v>
      </c>
      <c r="B6972" s="135"/>
      <c r="C6972" s="4" t="s">
        <v>11332</v>
      </c>
      <c r="D6972" s="5">
        <v>45122</v>
      </c>
      <c r="E6972" s="6" t="s">
        <v>2364</v>
      </c>
      <c r="F6972" s="7">
        <v>1655953</v>
      </c>
      <c r="G6972" s="6" t="s">
        <v>10524</v>
      </c>
      <c r="H6972" s="7">
        <v>178015</v>
      </c>
      <c r="I6972" s="137"/>
      <c r="J6972" s="140"/>
      <c r="K6972" s="141"/>
      <c r="L6972" t="str">
        <f t="shared" si="380"/>
        <v>42192</v>
      </c>
      <c r="M6972">
        <f t="shared" si="381"/>
        <v>42192</v>
      </c>
      <c r="N6972" s="37">
        <f t="shared" si="382"/>
        <v>1655953</v>
      </c>
    </row>
    <row r="6973" spans="1:14" ht="37.6" x14ac:dyDescent="0.3">
      <c r="A6973" s="3">
        <v>8</v>
      </c>
      <c r="B6973" s="8" t="s">
        <v>11392</v>
      </c>
      <c r="C6973" s="4" t="s">
        <v>1361</v>
      </c>
      <c r="D6973" s="5">
        <v>45145</v>
      </c>
      <c r="E6973" s="6" t="s">
        <v>11393</v>
      </c>
      <c r="F6973" s="7">
        <v>-4639354</v>
      </c>
      <c r="G6973" s="6">
        <v>0</v>
      </c>
      <c r="H6973" s="6">
        <v>0</v>
      </c>
      <c r="I6973" s="11">
        <v>-4639354</v>
      </c>
      <c r="J6973" s="132" t="s">
        <v>0</v>
      </c>
      <c r="K6973" s="133"/>
      <c r="L6973" t="str">
        <f t="shared" ref="L6973:L6975" si="383">+RIGHT(C6973,1)</f>
        <v>'</v>
      </c>
      <c r="M6973" t="e">
        <f t="shared" si="381"/>
        <v>#VALUE!</v>
      </c>
      <c r="N6973" s="37">
        <f t="shared" si="382"/>
        <v>-4639354</v>
      </c>
    </row>
    <row r="6974" spans="1:14" ht="37.6" x14ac:dyDescent="0.3">
      <c r="A6974" s="3">
        <v>8</v>
      </c>
      <c r="B6974" s="8" t="s">
        <v>11700</v>
      </c>
      <c r="C6974" s="4" t="s">
        <v>1361</v>
      </c>
      <c r="D6974" s="5">
        <v>45145</v>
      </c>
      <c r="E6974" s="6" t="s">
        <v>11701</v>
      </c>
      <c r="F6974" s="7">
        <v>-24277553</v>
      </c>
      <c r="G6974" s="6">
        <v>0</v>
      </c>
      <c r="H6974" s="6">
        <v>0</v>
      </c>
      <c r="I6974" s="11">
        <v>-24277553</v>
      </c>
      <c r="J6974" s="132" t="s">
        <v>0</v>
      </c>
      <c r="K6974" s="133"/>
      <c r="L6974" t="str">
        <f t="shared" si="383"/>
        <v>'</v>
      </c>
      <c r="M6974" t="e">
        <f t="shared" si="381"/>
        <v>#VALUE!</v>
      </c>
      <c r="N6974" s="37">
        <f t="shared" si="382"/>
        <v>-24277553</v>
      </c>
    </row>
    <row r="6975" spans="1:14" ht="50.1" x14ac:dyDescent="0.3">
      <c r="A6975" s="3">
        <v>8</v>
      </c>
      <c r="B6975" s="8" t="s">
        <v>11702</v>
      </c>
      <c r="C6975" s="4" t="s">
        <v>1361</v>
      </c>
      <c r="D6975" s="5">
        <v>45155</v>
      </c>
      <c r="E6975" s="6" t="s">
        <v>11703</v>
      </c>
      <c r="F6975" s="7">
        <v>-54000000</v>
      </c>
      <c r="G6975" s="6">
        <v>0</v>
      </c>
      <c r="H6975" s="6">
        <v>0</v>
      </c>
      <c r="I6975" s="11">
        <v>-54000000</v>
      </c>
      <c r="J6975" s="132" t="s">
        <v>0</v>
      </c>
      <c r="K6975" s="133"/>
      <c r="L6975" t="str">
        <f t="shared" si="383"/>
        <v>'</v>
      </c>
      <c r="M6975" t="e">
        <f t="shared" si="381"/>
        <v>#VALUE!</v>
      </c>
      <c r="N6975" s="37">
        <f t="shared" si="382"/>
        <v>-54000000</v>
      </c>
    </row>
    <row r="6976" spans="1:14" ht="25.05" x14ac:dyDescent="0.3">
      <c r="A6976" s="3">
        <v>1</v>
      </c>
      <c r="B6976" s="134" t="s">
        <v>781</v>
      </c>
      <c r="C6976" s="4" t="s">
        <v>782</v>
      </c>
      <c r="D6976" s="5">
        <v>44935</v>
      </c>
      <c r="E6976" s="6" t="s">
        <v>783</v>
      </c>
      <c r="F6976" s="7">
        <v>-1350584</v>
      </c>
      <c r="G6976" s="6" t="s">
        <v>17</v>
      </c>
      <c r="H6976" s="7">
        <v>-141811</v>
      </c>
      <c r="I6976" s="136">
        <v>-1487431</v>
      </c>
      <c r="J6976" s="138" t="s">
        <v>777</v>
      </c>
      <c r="K6976" s="139"/>
      <c r="L6976" t="str">
        <f t="shared" ref="L6976:L6978" si="384">+RIGHT(C6976,2)</f>
        <v>35</v>
      </c>
      <c r="M6976">
        <f t="shared" si="381"/>
        <v>35</v>
      </c>
      <c r="N6976" s="37">
        <f t="shared" si="382"/>
        <v>-1350584</v>
      </c>
    </row>
    <row r="6977" spans="1:14" ht="25.05" x14ac:dyDescent="0.3">
      <c r="A6977" s="3">
        <v>1</v>
      </c>
      <c r="B6977" s="135"/>
      <c r="C6977" s="4" t="s">
        <v>784</v>
      </c>
      <c r="D6977" s="5">
        <v>44935</v>
      </c>
      <c r="E6977" s="6" t="s">
        <v>785</v>
      </c>
      <c r="F6977" s="7">
        <v>-311350</v>
      </c>
      <c r="G6977" s="6" t="s">
        <v>17</v>
      </c>
      <c r="H6977" s="7">
        <v>-32692</v>
      </c>
      <c r="I6977" s="137"/>
      <c r="J6977" s="140"/>
      <c r="K6977" s="141"/>
      <c r="L6977" t="str">
        <f t="shared" si="384"/>
        <v>34</v>
      </c>
      <c r="M6977">
        <f t="shared" si="381"/>
        <v>34</v>
      </c>
      <c r="N6977" s="37">
        <f t="shared" si="382"/>
        <v>-311350</v>
      </c>
    </row>
    <row r="6978" spans="1:14" ht="37.6" x14ac:dyDescent="0.3">
      <c r="A6978" s="3">
        <v>1</v>
      </c>
      <c r="B6978" s="8" t="s">
        <v>856</v>
      </c>
      <c r="C6978" s="4" t="s">
        <v>857</v>
      </c>
      <c r="D6978" s="5">
        <v>44930</v>
      </c>
      <c r="E6978" s="6" t="s">
        <v>858</v>
      </c>
      <c r="F6978" s="7">
        <v>-197802</v>
      </c>
      <c r="G6978" s="6" t="s">
        <v>17</v>
      </c>
      <c r="H6978" s="7">
        <v>-20769</v>
      </c>
      <c r="I6978" s="11">
        <v>-177033</v>
      </c>
      <c r="J6978" s="132" t="s">
        <v>850</v>
      </c>
      <c r="K6978" s="133"/>
      <c r="L6978" t="str">
        <f t="shared" si="384"/>
        <v>20</v>
      </c>
      <c r="M6978">
        <f t="shared" si="381"/>
        <v>20</v>
      </c>
      <c r="N6978" s="37">
        <f t="shared" si="382"/>
        <v>-197802</v>
      </c>
    </row>
    <row r="6979" spans="1:14" ht="37.6" x14ac:dyDescent="0.3">
      <c r="A6979" s="3">
        <v>1</v>
      </c>
      <c r="B6979" s="8" t="s">
        <v>961</v>
      </c>
      <c r="C6979" s="4" t="s">
        <v>962</v>
      </c>
      <c r="D6979" s="5">
        <v>44930</v>
      </c>
      <c r="E6979" s="6" t="s">
        <v>963</v>
      </c>
      <c r="F6979" s="7">
        <v>-203902</v>
      </c>
      <c r="G6979" s="6" t="s">
        <v>17</v>
      </c>
      <c r="H6979" s="7">
        <v>-21410</v>
      </c>
      <c r="I6979" s="11">
        <v>-182492</v>
      </c>
      <c r="J6979" s="132" t="s">
        <v>956</v>
      </c>
      <c r="K6979" s="133"/>
      <c r="L6979" t="str">
        <f>+RIGHT(C6979,1)</f>
        <v>3</v>
      </c>
      <c r="M6979">
        <f t="shared" si="381"/>
        <v>3</v>
      </c>
      <c r="N6979" s="37">
        <f t="shared" si="382"/>
        <v>-203902</v>
      </c>
    </row>
    <row r="6980" spans="1:14" ht="37.6" x14ac:dyDescent="0.3">
      <c r="A6980" s="3">
        <v>1</v>
      </c>
      <c r="B6980" s="8" t="s">
        <v>1073</v>
      </c>
      <c r="C6980" s="4" t="s">
        <v>1074</v>
      </c>
      <c r="D6980" s="5">
        <v>44931</v>
      </c>
      <c r="E6980" s="6" t="s">
        <v>1075</v>
      </c>
      <c r="F6980" s="7">
        <v>-497068</v>
      </c>
      <c r="G6980" s="6" t="s">
        <v>17</v>
      </c>
      <c r="H6980" s="7">
        <v>-52192</v>
      </c>
      <c r="I6980" s="11">
        <v>-444876</v>
      </c>
      <c r="J6980" s="132" t="s">
        <v>1070</v>
      </c>
      <c r="K6980" s="133"/>
      <c r="L6980" t="str">
        <f t="shared" si="380"/>
        <v>00007</v>
      </c>
      <c r="M6980">
        <f t="shared" si="381"/>
        <v>7</v>
      </c>
      <c r="N6980" s="37">
        <f t="shared" si="382"/>
        <v>-497068</v>
      </c>
    </row>
    <row r="6981" spans="1:14" ht="37.6" x14ac:dyDescent="0.3">
      <c r="A6981" s="3">
        <v>1</v>
      </c>
      <c r="B6981" s="134" t="s">
        <v>1330</v>
      </c>
      <c r="C6981" s="4" t="s">
        <v>1331</v>
      </c>
      <c r="D6981" s="5">
        <v>44935</v>
      </c>
      <c r="E6981" s="6" t="s">
        <v>1332</v>
      </c>
      <c r="F6981" s="7">
        <v>-1170465</v>
      </c>
      <c r="G6981" s="6" t="s">
        <v>17</v>
      </c>
      <c r="H6981" s="7">
        <v>-122899</v>
      </c>
      <c r="I6981" s="136">
        <v>-1203421</v>
      </c>
      <c r="J6981" s="138" t="s">
        <v>1287</v>
      </c>
      <c r="K6981" s="139"/>
      <c r="L6981" t="str">
        <f t="shared" si="380"/>
        <v>00016</v>
      </c>
      <c r="M6981">
        <f t="shared" si="381"/>
        <v>16</v>
      </c>
      <c r="N6981" s="37">
        <f t="shared" si="382"/>
        <v>-1170465</v>
      </c>
    </row>
    <row r="6982" spans="1:14" ht="37.6" x14ac:dyDescent="0.3">
      <c r="A6982" s="3">
        <v>1</v>
      </c>
      <c r="B6982" s="142"/>
      <c r="C6982" s="4" t="s">
        <v>1333</v>
      </c>
      <c r="D6982" s="5">
        <v>44938</v>
      </c>
      <c r="E6982" s="6" t="s">
        <v>1334</v>
      </c>
      <c r="F6982" s="7">
        <v>-54197</v>
      </c>
      <c r="G6982" s="6" t="s">
        <v>17</v>
      </c>
      <c r="H6982" s="7">
        <v>-5691</v>
      </c>
      <c r="I6982" s="143"/>
      <c r="J6982" s="144"/>
      <c r="K6982" s="145"/>
      <c r="L6982" t="str">
        <f t="shared" si="380"/>
        <v>00053</v>
      </c>
      <c r="M6982">
        <f t="shared" si="381"/>
        <v>53</v>
      </c>
      <c r="N6982" s="37">
        <f t="shared" si="382"/>
        <v>-54197</v>
      </c>
    </row>
    <row r="6983" spans="1:14" ht="37.6" x14ac:dyDescent="0.3">
      <c r="A6983" s="3">
        <v>1</v>
      </c>
      <c r="B6983" s="135"/>
      <c r="C6983" s="4" t="s">
        <v>1335</v>
      </c>
      <c r="D6983" s="5">
        <v>44930</v>
      </c>
      <c r="E6983" s="6" t="s">
        <v>1336</v>
      </c>
      <c r="F6983" s="7">
        <v>-119943</v>
      </c>
      <c r="G6983" s="6" t="s">
        <v>17</v>
      </c>
      <c r="H6983" s="7">
        <v>-12594</v>
      </c>
      <c r="I6983" s="137"/>
      <c r="J6983" s="140"/>
      <c r="K6983" s="141"/>
      <c r="L6983" t="str">
        <f t="shared" ref="L6983:L7044" si="385">+RIGHT(C6983,5)</f>
        <v>00014</v>
      </c>
      <c r="M6983">
        <f t="shared" ref="M6983:M7046" si="386">+L6983*1</f>
        <v>14</v>
      </c>
      <c r="N6983" s="37">
        <f t="shared" si="382"/>
        <v>-119943</v>
      </c>
    </row>
    <row r="6984" spans="1:14" x14ac:dyDescent="0.3">
      <c r="A6984" s="3">
        <v>2</v>
      </c>
      <c r="B6984" s="146" t="s">
        <v>1721</v>
      </c>
      <c r="C6984" s="4" t="s">
        <v>1722</v>
      </c>
      <c r="D6984" s="5">
        <v>44935</v>
      </c>
      <c r="E6984" s="13" t="s">
        <v>1723</v>
      </c>
      <c r="F6984" s="7">
        <v>-847077</v>
      </c>
      <c r="G6984" s="6" t="s">
        <v>1366</v>
      </c>
      <c r="H6984" s="7">
        <v>-88943</v>
      </c>
      <c r="I6984" s="136">
        <v>-8090770</v>
      </c>
      <c r="J6984" s="138" t="s">
        <v>48</v>
      </c>
      <c r="K6984" s="139"/>
      <c r="L6984" t="str">
        <f>+RIGHT(C6984,3)</f>
        <v>371</v>
      </c>
      <c r="M6984">
        <f t="shared" si="386"/>
        <v>371</v>
      </c>
      <c r="N6984" s="37">
        <f t="shared" si="382"/>
        <v>-847077</v>
      </c>
    </row>
    <row r="6985" spans="1:14" x14ac:dyDescent="0.3">
      <c r="A6985" s="3">
        <v>2</v>
      </c>
      <c r="B6985" s="148"/>
      <c r="C6985" s="4" t="s">
        <v>1724</v>
      </c>
      <c r="D6985" s="5">
        <v>44943</v>
      </c>
      <c r="E6985" s="13" t="s">
        <v>1725</v>
      </c>
      <c r="F6985" s="7">
        <v>-1356404</v>
      </c>
      <c r="G6985" s="6" t="s">
        <v>1366</v>
      </c>
      <c r="H6985" s="7">
        <v>-142422</v>
      </c>
      <c r="I6985" s="143"/>
      <c r="J6985" s="144"/>
      <c r="K6985" s="145"/>
      <c r="L6985" t="str">
        <f t="shared" ref="L6985:L7004" si="387">+RIGHT(C6985,4)</f>
        <v>1401</v>
      </c>
      <c r="M6985">
        <f t="shared" si="386"/>
        <v>1401</v>
      </c>
      <c r="N6985" s="37">
        <f t="shared" si="382"/>
        <v>-1356404</v>
      </c>
    </row>
    <row r="6986" spans="1:14" x14ac:dyDescent="0.3">
      <c r="A6986" s="3">
        <v>2</v>
      </c>
      <c r="B6986" s="148"/>
      <c r="C6986" s="4" t="s">
        <v>1726</v>
      </c>
      <c r="D6986" s="5">
        <v>44930</v>
      </c>
      <c r="E6986" s="13" t="s">
        <v>1727</v>
      </c>
      <c r="F6986" s="7">
        <v>-629488</v>
      </c>
      <c r="G6986" s="6" t="s">
        <v>1366</v>
      </c>
      <c r="H6986" s="7">
        <v>-66096</v>
      </c>
      <c r="I6986" s="143"/>
      <c r="J6986" s="144"/>
      <c r="K6986" s="145"/>
      <c r="L6986" t="str">
        <f t="shared" ref="L6986:L6993" si="388">+RIGHT(C6986,3)</f>
        <v>108</v>
      </c>
      <c r="M6986">
        <f t="shared" si="386"/>
        <v>108</v>
      </c>
      <c r="N6986" s="37">
        <f t="shared" si="382"/>
        <v>-629488</v>
      </c>
    </row>
    <row r="6987" spans="1:14" x14ac:dyDescent="0.3">
      <c r="A6987" s="3">
        <v>2</v>
      </c>
      <c r="B6987" s="148"/>
      <c r="C6987" s="4" t="s">
        <v>1728</v>
      </c>
      <c r="D6987" s="5">
        <v>44935</v>
      </c>
      <c r="E6987" s="13" t="s">
        <v>1729</v>
      </c>
      <c r="F6987" s="7">
        <v>-249927</v>
      </c>
      <c r="G6987" s="6" t="s">
        <v>1366</v>
      </c>
      <c r="H6987" s="7">
        <v>-26242</v>
      </c>
      <c r="I6987" s="143"/>
      <c r="J6987" s="144"/>
      <c r="K6987" s="145"/>
      <c r="L6987" t="str">
        <f t="shared" si="388"/>
        <v>321</v>
      </c>
      <c r="M6987">
        <f t="shared" si="386"/>
        <v>321</v>
      </c>
      <c r="N6987" s="37">
        <f t="shared" si="382"/>
        <v>-249927</v>
      </c>
    </row>
    <row r="6988" spans="1:14" x14ac:dyDescent="0.3">
      <c r="A6988" s="3">
        <v>2</v>
      </c>
      <c r="B6988" s="148"/>
      <c r="C6988" s="4" t="s">
        <v>1730</v>
      </c>
      <c r="D6988" s="5">
        <v>44931</v>
      </c>
      <c r="E6988" s="13" t="s">
        <v>1731</v>
      </c>
      <c r="F6988" s="7">
        <v>-307843</v>
      </c>
      <c r="G6988" s="6" t="s">
        <v>1366</v>
      </c>
      <c r="H6988" s="7">
        <v>-32324</v>
      </c>
      <c r="I6988" s="143"/>
      <c r="J6988" s="144"/>
      <c r="K6988" s="145"/>
      <c r="L6988" t="str">
        <f t="shared" si="388"/>
        <v>204</v>
      </c>
      <c r="M6988">
        <f t="shared" si="386"/>
        <v>204</v>
      </c>
      <c r="N6988" s="37">
        <f t="shared" si="382"/>
        <v>-307843</v>
      </c>
    </row>
    <row r="6989" spans="1:14" x14ac:dyDescent="0.3">
      <c r="A6989" s="3">
        <v>2</v>
      </c>
      <c r="B6989" s="148"/>
      <c r="C6989" s="4" t="s">
        <v>1732</v>
      </c>
      <c r="D6989" s="5">
        <v>44936</v>
      </c>
      <c r="E6989" s="13" t="s">
        <v>1733</v>
      </c>
      <c r="F6989" s="7">
        <v>-80190</v>
      </c>
      <c r="G6989" s="6" t="s">
        <v>1366</v>
      </c>
      <c r="H6989" s="7">
        <v>-8420</v>
      </c>
      <c r="I6989" s="143"/>
      <c r="J6989" s="144"/>
      <c r="K6989" s="145"/>
      <c r="L6989" t="str">
        <f t="shared" si="388"/>
        <v>639</v>
      </c>
      <c r="M6989">
        <f t="shared" si="386"/>
        <v>639</v>
      </c>
      <c r="N6989" s="37">
        <f t="shared" si="382"/>
        <v>-80190</v>
      </c>
    </row>
    <row r="6990" spans="1:14" x14ac:dyDescent="0.3">
      <c r="A6990" s="3">
        <v>2</v>
      </c>
      <c r="B6990" s="148"/>
      <c r="C6990" s="4" t="s">
        <v>1734</v>
      </c>
      <c r="D6990" s="5">
        <v>44937</v>
      </c>
      <c r="E6990" s="13" t="s">
        <v>1735</v>
      </c>
      <c r="F6990" s="7">
        <v>-237916</v>
      </c>
      <c r="G6990" s="6" t="s">
        <v>1366</v>
      </c>
      <c r="H6990" s="7">
        <v>-24981</v>
      </c>
      <c r="I6990" s="143"/>
      <c r="J6990" s="144"/>
      <c r="K6990" s="145"/>
      <c r="L6990" t="str">
        <f t="shared" si="388"/>
        <v>728</v>
      </c>
      <c r="M6990">
        <f t="shared" si="386"/>
        <v>728</v>
      </c>
      <c r="N6990" s="37">
        <f t="shared" si="382"/>
        <v>-237916</v>
      </c>
    </row>
    <row r="6991" spans="1:14" x14ac:dyDescent="0.3">
      <c r="A6991" s="3">
        <v>2</v>
      </c>
      <c r="B6991" s="148"/>
      <c r="C6991" s="4" t="s">
        <v>1736</v>
      </c>
      <c r="D6991" s="5">
        <v>44930</v>
      </c>
      <c r="E6991" s="13" t="s">
        <v>1737</v>
      </c>
      <c r="F6991" s="7">
        <v>-163300</v>
      </c>
      <c r="G6991" s="6" t="s">
        <v>1366</v>
      </c>
      <c r="H6991" s="7">
        <v>-17146</v>
      </c>
      <c r="I6991" s="143"/>
      <c r="J6991" s="144"/>
      <c r="K6991" s="145"/>
      <c r="L6991" t="str">
        <f t="shared" si="388"/>
        <v>121</v>
      </c>
      <c r="M6991">
        <f t="shared" si="386"/>
        <v>121</v>
      </c>
      <c r="N6991" s="37">
        <f t="shared" si="382"/>
        <v>-163300</v>
      </c>
    </row>
    <row r="6992" spans="1:14" x14ac:dyDescent="0.3">
      <c r="A6992" s="3">
        <v>2</v>
      </c>
      <c r="B6992" s="148"/>
      <c r="C6992" s="4" t="s">
        <v>1738</v>
      </c>
      <c r="D6992" s="5">
        <v>44935</v>
      </c>
      <c r="E6992" s="13" t="s">
        <v>1739</v>
      </c>
      <c r="F6992" s="7">
        <v>-237916</v>
      </c>
      <c r="G6992" s="6" t="s">
        <v>1366</v>
      </c>
      <c r="H6992" s="7">
        <v>-24981</v>
      </c>
      <c r="I6992" s="143"/>
      <c r="J6992" s="144"/>
      <c r="K6992" s="145"/>
      <c r="L6992" t="str">
        <f t="shared" si="388"/>
        <v>333</v>
      </c>
      <c r="M6992">
        <f t="shared" si="386"/>
        <v>333</v>
      </c>
      <c r="N6992" s="37">
        <f t="shared" si="382"/>
        <v>-237916</v>
      </c>
    </row>
    <row r="6993" spans="1:14" x14ac:dyDescent="0.3">
      <c r="A6993" s="3">
        <v>2</v>
      </c>
      <c r="B6993" s="148"/>
      <c r="C6993" s="4" t="s">
        <v>1740</v>
      </c>
      <c r="D6993" s="5">
        <v>44939</v>
      </c>
      <c r="E6993" s="13" t="s">
        <v>1741</v>
      </c>
      <c r="F6993" s="7">
        <v>-276010</v>
      </c>
      <c r="G6993" s="6" t="s">
        <v>1366</v>
      </c>
      <c r="H6993" s="7">
        <v>-28981</v>
      </c>
      <c r="I6993" s="143"/>
      <c r="J6993" s="144"/>
      <c r="K6993" s="145"/>
      <c r="L6993" t="str">
        <f t="shared" si="388"/>
        <v>975</v>
      </c>
      <c r="M6993">
        <f t="shared" si="386"/>
        <v>975</v>
      </c>
      <c r="N6993" s="37">
        <f t="shared" si="382"/>
        <v>-276010</v>
      </c>
    </row>
    <row r="6994" spans="1:14" x14ac:dyDescent="0.3">
      <c r="A6994" s="3">
        <v>2</v>
      </c>
      <c r="B6994" s="148"/>
      <c r="C6994" s="4" t="s">
        <v>1742</v>
      </c>
      <c r="D6994" s="5">
        <v>44939</v>
      </c>
      <c r="E6994" s="13" t="s">
        <v>1743</v>
      </c>
      <c r="F6994" s="7">
        <v>-216786</v>
      </c>
      <c r="G6994" s="6" t="s">
        <v>1366</v>
      </c>
      <c r="H6994" s="7">
        <v>-22763</v>
      </c>
      <c r="I6994" s="143"/>
      <c r="J6994" s="144"/>
      <c r="K6994" s="145"/>
      <c r="L6994" t="str">
        <f t="shared" si="387"/>
        <v>1043</v>
      </c>
      <c r="M6994">
        <f t="shared" si="386"/>
        <v>1043</v>
      </c>
      <c r="N6994" s="37">
        <f t="shared" si="382"/>
        <v>-216786</v>
      </c>
    </row>
    <row r="6995" spans="1:14" x14ac:dyDescent="0.3">
      <c r="A6995" s="3">
        <v>2</v>
      </c>
      <c r="B6995" s="148"/>
      <c r="C6995" s="4" t="s">
        <v>1744</v>
      </c>
      <c r="D6995" s="5">
        <v>44930</v>
      </c>
      <c r="E6995" s="13" t="s">
        <v>1745</v>
      </c>
      <c r="F6995" s="7">
        <v>-228336</v>
      </c>
      <c r="G6995" s="6" t="s">
        <v>1366</v>
      </c>
      <c r="H6995" s="7">
        <v>-23975</v>
      </c>
      <c r="I6995" s="143"/>
      <c r="J6995" s="144"/>
      <c r="K6995" s="145"/>
      <c r="L6995" t="str">
        <f t="shared" ref="L6995:L6998" si="389">+RIGHT(C6995,3)</f>
        <v>160</v>
      </c>
      <c r="M6995">
        <f t="shared" si="386"/>
        <v>160</v>
      </c>
      <c r="N6995" s="37">
        <f t="shared" si="382"/>
        <v>-228336</v>
      </c>
    </row>
    <row r="6996" spans="1:14" x14ac:dyDescent="0.3">
      <c r="A6996" s="3">
        <v>2</v>
      </c>
      <c r="B6996" s="148"/>
      <c r="C6996" s="4" t="s">
        <v>1746</v>
      </c>
      <c r="D6996" s="5">
        <v>44930</v>
      </c>
      <c r="E6996" s="13" t="s">
        <v>1747</v>
      </c>
      <c r="F6996" s="7">
        <v>-119943</v>
      </c>
      <c r="G6996" s="6" t="s">
        <v>1366</v>
      </c>
      <c r="H6996" s="7">
        <v>-12594</v>
      </c>
      <c r="I6996" s="143"/>
      <c r="J6996" s="144"/>
      <c r="K6996" s="145"/>
      <c r="L6996" t="str">
        <f t="shared" si="389"/>
        <v>149</v>
      </c>
      <c r="M6996">
        <f t="shared" si="386"/>
        <v>149</v>
      </c>
      <c r="N6996" s="37">
        <f t="shared" si="382"/>
        <v>-119943</v>
      </c>
    </row>
    <row r="6997" spans="1:14" x14ac:dyDescent="0.3">
      <c r="A6997" s="3">
        <v>2</v>
      </c>
      <c r="B6997" s="148"/>
      <c r="C6997" s="4" t="s">
        <v>1748</v>
      </c>
      <c r="D6997" s="5">
        <v>44936</v>
      </c>
      <c r="E6997" s="13" t="s">
        <v>1749</v>
      </c>
      <c r="F6997" s="7">
        <v>-355535</v>
      </c>
      <c r="G6997" s="6" t="s">
        <v>1366</v>
      </c>
      <c r="H6997" s="7">
        <v>-37331</v>
      </c>
      <c r="I6997" s="143"/>
      <c r="J6997" s="144"/>
      <c r="K6997" s="145"/>
      <c r="L6997" t="str">
        <f t="shared" si="389"/>
        <v>496</v>
      </c>
      <c r="M6997">
        <f t="shared" si="386"/>
        <v>496</v>
      </c>
      <c r="N6997" s="37">
        <f t="shared" si="382"/>
        <v>-355535</v>
      </c>
    </row>
    <row r="6998" spans="1:14" x14ac:dyDescent="0.3">
      <c r="A6998" s="3">
        <v>2</v>
      </c>
      <c r="B6998" s="148"/>
      <c r="C6998" s="4" t="s">
        <v>1750</v>
      </c>
      <c r="D6998" s="5">
        <v>44937</v>
      </c>
      <c r="E6998" s="13" t="s">
        <v>1751</v>
      </c>
      <c r="F6998" s="7">
        <v>-859286</v>
      </c>
      <c r="G6998" s="6" t="s">
        <v>1366</v>
      </c>
      <c r="H6998" s="7">
        <v>-90225</v>
      </c>
      <c r="I6998" s="143"/>
      <c r="J6998" s="144"/>
      <c r="K6998" s="145"/>
      <c r="L6998" t="str">
        <f t="shared" si="389"/>
        <v>674</v>
      </c>
      <c r="M6998">
        <f t="shared" si="386"/>
        <v>674</v>
      </c>
      <c r="N6998" s="37">
        <f t="shared" si="382"/>
        <v>-859286</v>
      </c>
    </row>
    <row r="6999" spans="1:14" x14ac:dyDescent="0.3">
      <c r="A6999" s="3">
        <v>2</v>
      </c>
      <c r="B6999" s="148"/>
      <c r="C6999" s="4" t="s">
        <v>1752</v>
      </c>
      <c r="D6999" s="5">
        <v>44943</v>
      </c>
      <c r="E6999" s="13" t="s">
        <v>1753</v>
      </c>
      <c r="F6999" s="7">
        <v>-533967</v>
      </c>
      <c r="G6999" s="6" t="s">
        <v>1366</v>
      </c>
      <c r="H6999" s="7">
        <v>-56067</v>
      </c>
      <c r="I6999" s="143"/>
      <c r="J6999" s="144"/>
      <c r="K6999" s="145"/>
      <c r="L6999" t="str">
        <f t="shared" si="387"/>
        <v>1487</v>
      </c>
      <c r="M6999">
        <f t="shared" si="386"/>
        <v>1487</v>
      </c>
      <c r="N6999" s="37">
        <f t="shared" si="382"/>
        <v>-533967</v>
      </c>
    </row>
    <row r="7000" spans="1:14" x14ac:dyDescent="0.3">
      <c r="A7000" s="3">
        <v>2</v>
      </c>
      <c r="B7000" s="148"/>
      <c r="C7000" s="4" t="s">
        <v>1754</v>
      </c>
      <c r="D7000" s="5">
        <v>44938</v>
      </c>
      <c r="E7000" s="13" t="s">
        <v>1755</v>
      </c>
      <c r="F7000" s="7">
        <v>-359828</v>
      </c>
      <c r="G7000" s="6" t="s">
        <v>1366</v>
      </c>
      <c r="H7000" s="7">
        <v>-37782</v>
      </c>
      <c r="I7000" s="143"/>
      <c r="J7000" s="144"/>
      <c r="K7000" s="145"/>
      <c r="L7000" t="str">
        <f t="shared" ref="L7000:L7002" si="390">+RIGHT(C7000,3)</f>
        <v>836</v>
      </c>
      <c r="M7000">
        <f t="shared" si="386"/>
        <v>836</v>
      </c>
      <c r="N7000" s="37">
        <f t="shared" si="382"/>
        <v>-359828</v>
      </c>
    </row>
    <row r="7001" spans="1:14" x14ac:dyDescent="0.3">
      <c r="A7001" s="3">
        <v>2</v>
      </c>
      <c r="B7001" s="148"/>
      <c r="C7001" s="4" t="s">
        <v>1756</v>
      </c>
      <c r="D7001" s="5">
        <v>44936</v>
      </c>
      <c r="E7001" s="13" t="s">
        <v>1757</v>
      </c>
      <c r="F7001" s="7">
        <v>-586195</v>
      </c>
      <c r="G7001" s="6" t="s">
        <v>1366</v>
      </c>
      <c r="H7001" s="7">
        <v>-61550</v>
      </c>
      <c r="I7001" s="143"/>
      <c r="J7001" s="144"/>
      <c r="K7001" s="145"/>
      <c r="L7001" t="str">
        <f t="shared" si="390"/>
        <v>600</v>
      </c>
      <c r="M7001">
        <f t="shared" si="386"/>
        <v>600</v>
      </c>
      <c r="N7001" s="37">
        <f t="shared" si="382"/>
        <v>-586195</v>
      </c>
    </row>
    <row r="7002" spans="1:14" x14ac:dyDescent="0.3">
      <c r="A7002" s="3">
        <v>2</v>
      </c>
      <c r="B7002" s="148"/>
      <c r="C7002" s="4" t="s">
        <v>1758</v>
      </c>
      <c r="D7002" s="5">
        <v>44936</v>
      </c>
      <c r="E7002" s="13" t="s">
        <v>1759</v>
      </c>
      <c r="F7002" s="7">
        <v>-914248</v>
      </c>
      <c r="G7002" s="6" t="s">
        <v>1366</v>
      </c>
      <c r="H7002" s="7">
        <v>-95996</v>
      </c>
      <c r="I7002" s="143"/>
      <c r="J7002" s="144"/>
      <c r="K7002" s="145"/>
      <c r="L7002" t="str">
        <f t="shared" si="390"/>
        <v>644</v>
      </c>
      <c r="M7002">
        <f t="shared" si="386"/>
        <v>644</v>
      </c>
      <c r="N7002" s="37">
        <f t="shared" si="382"/>
        <v>-914248</v>
      </c>
    </row>
    <row r="7003" spans="1:14" x14ac:dyDescent="0.3">
      <c r="A7003" s="3">
        <v>2</v>
      </c>
      <c r="B7003" s="148"/>
      <c r="C7003" s="4" t="s">
        <v>1760</v>
      </c>
      <c r="D7003" s="5">
        <v>44943</v>
      </c>
      <c r="E7003" s="13" t="s">
        <v>1761</v>
      </c>
      <c r="F7003" s="7">
        <v>-119943</v>
      </c>
      <c r="G7003" s="6" t="s">
        <v>1366</v>
      </c>
      <c r="H7003" s="7">
        <v>-12594</v>
      </c>
      <c r="I7003" s="143"/>
      <c r="J7003" s="144"/>
      <c r="K7003" s="145"/>
      <c r="L7003" t="str">
        <f t="shared" si="387"/>
        <v>1333</v>
      </c>
      <c r="M7003">
        <f t="shared" si="386"/>
        <v>1333</v>
      </c>
      <c r="N7003" s="37">
        <f t="shared" si="382"/>
        <v>-119943</v>
      </c>
    </row>
    <row r="7004" spans="1:14" x14ac:dyDescent="0.3">
      <c r="A7004" s="3">
        <v>2</v>
      </c>
      <c r="B7004" s="147"/>
      <c r="C7004" s="4" t="s">
        <v>1762</v>
      </c>
      <c r="D7004" s="5">
        <v>44956</v>
      </c>
      <c r="E7004" s="13" t="s">
        <v>1763</v>
      </c>
      <c r="F7004" s="7">
        <v>-359828</v>
      </c>
      <c r="G7004" s="6" t="s">
        <v>1366</v>
      </c>
      <c r="H7004" s="7">
        <v>-37782</v>
      </c>
      <c r="I7004" s="137"/>
      <c r="J7004" s="140"/>
      <c r="K7004" s="141"/>
      <c r="L7004" t="str">
        <f t="shared" si="387"/>
        <v>1742</v>
      </c>
      <c r="M7004">
        <f t="shared" si="386"/>
        <v>1742</v>
      </c>
      <c r="N7004" s="37">
        <f t="shared" si="382"/>
        <v>-359828</v>
      </c>
    </row>
    <row r="7005" spans="1:14" x14ac:dyDescent="0.3">
      <c r="A7005" s="3">
        <v>2</v>
      </c>
      <c r="B7005" s="146" t="s">
        <v>1852</v>
      </c>
      <c r="C7005" s="4" t="s">
        <v>1853</v>
      </c>
      <c r="D7005" s="5">
        <v>44961</v>
      </c>
      <c r="E7005" s="13" t="s">
        <v>1854</v>
      </c>
      <c r="F7005" s="7">
        <v>-66177</v>
      </c>
      <c r="G7005" s="6" t="s">
        <v>1366</v>
      </c>
      <c r="H7005" s="7">
        <v>-6949</v>
      </c>
      <c r="I7005" s="136">
        <v>-618309</v>
      </c>
      <c r="J7005" s="138" t="s">
        <v>712</v>
      </c>
      <c r="K7005" s="139"/>
      <c r="L7005" t="str">
        <f t="shared" ref="L7005:L7006" si="391">+RIGHT(C7005,3)</f>
        <v>177</v>
      </c>
      <c r="M7005">
        <f t="shared" si="386"/>
        <v>177</v>
      </c>
      <c r="N7005" s="37">
        <f t="shared" si="382"/>
        <v>-66177</v>
      </c>
    </row>
    <row r="7006" spans="1:14" x14ac:dyDescent="0.3">
      <c r="A7006" s="3">
        <v>2</v>
      </c>
      <c r="B7006" s="147"/>
      <c r="C7006" s="4" t="s">
        <v>1855</v>
      </c>
      <c r="D7006" s="5">
        <v>44961</v>
      </c>
      <c r="E7006" s="13" t="s">
        <v>1856</v>
      </c>
      <c r="F7006" s="7">
        <v>-624671</v>
      </c>
      <c r="G7006" s="6" t="s">
        <v>1366</v>
      </c>
      <c r="H7006" s="7">
        <v>-65590</v>
      </c>
      <c r="I7006" s="137"/>
      <c r="J7006" s="140"/>
      <c r="K7006" s="141"/>
      <c r="L7006" t="str">
        <f t="shared" si="391"/>
        <v>178</v>
      </c>
      <c r="M7006">
        <f t="shared" si="386"/>
        <v>178</v>
      </c>
      <c r="N7006" s="37">
        <f t="shared" si="382"/>
        <v>-624671</v>
      </c>
    </row>
    <row r="7007" spans="1:14" x14ac:dyDescent="0.3">
      <c r="A7007" s="3">
        <v>2</v>
      </c>
      <c r="B7007" s="15" t="s">
        <v>1870</v>
      </c>
      <c r="C7007" s="4" t="s">
        <v>1871</v>
      </c>
      <c r="D7007" s="5">
        <v>44956</v>
      </c>
      <c r="E7007" s="13" t="s">
        <v>1872</v>
      </c>
      <c r="F7007" s="7">
        <v>-1177532</v>
      </c>
      <c r="G7007" s="6" t="s">
        <v>1366</v>
      </c>
      <c r="H7007" s="7">
        <v>-123641</v>
      </c>
      <c r="I7007" s="11">
        <v>-1053891</v>
      </c>
      <c r="J7007" s="132" t="s">
        <v>722</v>
      </c>
      <c r="K7007" s="133"/>
      <c r="L7007" t="str">
        <f t="shared" si="385"/>
        <v>00081</v>
      </c>
      <c r="M7007">
        <f t="shared" si="386"/>
        <v>81</v>
      </c>
      <c r="N7007" s="37">
        <f t="shared" si="382"/>
        <v>-1177532</v>
      </c>
    </row>
    <row r="7008" spans="1:14" x14ac:dyDescent="0.3">
      <c r="A7008" s="3">
        <v>2</v>
      </c>
      <c r="B7008" s="146" t="s">
        <v>1881</v>
      </c>
      <c r="C7008" s="4" t="s">
        <v>1882</v>
      </c>
      <c r="D7008" s="5">
        <v>44943</v>
      </c>
      <c r="E7008" s="13" t="s">
        <v>1883</v>
      </c>
      <c r="F7008" s="7">
        <v>-468474</v>
      </c>
      <c r="G7008" s="6" t="s">
        <v>1366</v>
      </c>
      <c r="H7008" s="7">
        <v>-49190</v>
      </c>
      <c r="I7008" s="136">
        <v>-975934</v>
      </c>
      <c r="J7008" s="138" t="s">
        <v>739</v>
      </c>
      <c r="K7008" s="139"/>
      <c r="L7008" t="str">
        <f t="shared" ref="L7008:L7009" si="392">+RIGHT(C7008,2)</f>
        <v>50</v>
      </c>
      <c r="M7008">
        <f t="shared" si="386"/>
        <v>50</v>
      </c>
      <c r="N7008" s="37">
        <f t="shared" si="382"/>
        <v>-468474</v>
      </c>
    </row>
    <row r="7009" spans="1:14" x14ac:dyDescent="0.3">
      <c r="A7009" s="3">
        <v>2</v>
      </c>
      <c r="B7009" s="147"/>
      <c r="C7009" s="4" t="s">
        <v>1884</v>
      </c>
      <c r="D7009" s="5">
        <v>44933</v>
      </c>
      <c r="E7009" s="13" t="s">
        <v>1885</v>
      </c>
      <c r="F7009" s="7">
        <v>-621955</v>
      </c>
      <c r="G7009" s="6" t="s">
        <v>1366</v>
      </c>
      <c r="H7009" s="7">
        <v>-65305</v>
      </c>
      <c r="I7009" s="137"/>
      <c r="J7009" s="140"/>
      <c r="K7009" s="141"/>
      <c r="L7009" t="str">
        <f t="shared" si="392"/>
        <v>30</v>
      </c>
      <c r="M7009">
        <f t="shared" si="386"/>
        <v>30</v>
      </c>
      <c r="N7009" s="37">
        <f t="shared" si="382"/>
        <v>-621955</v>
      </c>
    </row>
    <row r="7010" spans="1:14" x14ac:dyDescent="0.3">
      <c r="A7010" s="3">
        <v>2</v>
      </c>
      <c r="B7010" s="15" t="s">
        <v>1942</v>
      </c>
      <c r="C7010" s="4" t="s">
        <v>1943</v>
      </c>
      <c r="D7010" s="5">
        <v>44958</v>
      </c>
      <c r="E7010" s="13" t="s">
        <v>1944</v>
      </c>
      <c r="F7010" s="7">
        <v>-1056334</v>
      </c>
      <c r="G7010" s="6" t="s">
        <v>1366</v>
      </c>
      <c r="H7010" s="7">
        <v>-110915</v>
      </c>
      <c r="I7010" s="11">
        <v>-945419</v>
      </c>
      <c r="J7010" s="132" t="s">
        <v>1940</v>
      </c>
      <c r="K7010" s="133"/>
      <c r="L7010" t="str">
        <f t="shared" si="385"/>
        <v>00056</v>
      </c>
      <c r="M7010">
        <f t="shared" si="386"/>
        <v>56</v>
      </c>
      <c r="N7010" s="37">
        <f t="shared" si="382"/>
        <v>-1056334</v>
      </c>
    </row>
    <row r="7011" spans="1:14" x14ac:dyDescent="0.3">
      <c r="A7011" s="3">
        <v>2</v>
      </c>
      <c r="B7011" s="15" t="s">
        <v>1952</v>
      </c>
      <c r="C7011" s="4" t="s">
        <v>1953</v>
      </c>
      <c r="D7011" s="5">
        <v>44944</v>
      </c>
      <c r="E7011" s="13" t="s">
        <v>1954</v>
      </c>
      <c r="F7011" s="7">
        <v>-721305</v>
      </c>
      <c r="G7011" s="6" t="s">
        <v>1366</v>
      </c>
      <c r="H7011" s="7">
        <v>-75737</v>
      </c>
      <c r="I7011" s="11">
        <v>-645568</v>
      </c>
      <c r="J7011" s="132" t="s">
        <v>837</v>
      </c>
      <c r="K7011" s="133"/>
      <c r="L7011" t="str">
        <f>+RIGHT(C7011,2)</f>
        <v>80</v>
      </c>
      <c r="M7011">
        <f t="shared" si="386"/>
        <v>80</v>
      </c>
      <c r="N7011" s="37">
        <f t="shared" si="382"/>
        <v>-721305</v>
      </c>
    </row>
    <row r="7012" spans="1:14" x14ac:dyDescent="0.3">
      <c r="A7012" s="3">
        <v>2</v>
      </c>
      <c r="B7012" s="146" t="s">
        <v>1965</v>
      </c>
      <c r="C7012" s="4" t="s">
        <v>1966</v>
      </c>
      <c r="D7012" s="5">
        <v>44960</v>
      </c>
      <c r="E7012" s="13" t="s">
        <v>1967</v>
      </c>
      <c r="F7012" s="7">
        <v>-959429</v>
      </c>
      <c r="G7012" s="6" t="s">
        <v>1366</v>
      </c>
      <c r="H7012" s="7">
        <v>-100740</v>
      </c>
      <c r="I7012" s="136">
        <v>-1432849</v>
      </c>
      <c r="J7012" s="138" t="s">
        <v>850</v>
      </c>
      <c r="K7012" s="139"/>
      <c r="L7012" t="str">
        <f t="shared" ref="L7012:L7015" si="393">+RIGHT(C7012,3)</f>
        <v>237</v>
      </c>
      <c r="M7012">
        <f t="shared" si="386"/>
        <v>237</v>
      </c>
      <c r="N7012" s="37">
        <f t="shared" si="382"/>
        <v>-959429</v>
      </c>
    </row>
    <row r="7013" spans="1:14" x14ac:dyDescent="0.3">
      <c r="A7013" s="3">
        <v>2</v>
      </c>
      <c r="B7013" s="147"/>
      <c r="C7013" s="4" t="s">
        <v>1968</v>
      </c>
      <c r="D7013" s="5">
        <v>44963</v>
      </c>
      <c r="E7013" s="13" t="s">
        <v>1969</v>
      </c>
      <c r="F7013" s="7">
        <v>-641520</v>
      </c>
      <c r="G7013" s="6" t="s">
        <v>1366</v>
      </c>
      <c r="H7013" s="7">
        <v>-67360</v>
      </c>
      <c r="I7013" s="137"/>
      <c r="J7013" s="140"/>
      <c r="K7013" s="141"/>
      <c r="L7013" t="str">
        <f t="shared" si="393"/>
        <v>243</v>
      </c>
      <c r="M7013">
        <f t="shared" si="386"/>
        <v>243</v>
      </c>
      <c r="N7013" s="37">
        <f t="shared" si="382"/>
        <v>-641520</v>
      </c>
    </row>
    <row r="7014" spans="1:14" x14ac:dyDescent="0.3">
      <c r="A7014" s="3">
        <v>2</v>
      </c>
      <c r="B7014" s="15" t="s">
        <v>1988</v>
      </c>
      <c r="C7014" s="4" t="s">
        <v>1989</v>
      </c>
      <c r="D7014" s="5">
        <v>44940</v>
      </c>
      <c r="E7014" s="13" t="s">
        <v>1990</v>
      </c>
      <c r="F7014" s="7">
        <v>-119943</v>
      </c>
      <c r="G7014" s="6" t="s">
        <v>1366</v>
      </c>
      <c r="H7014" s="7">
        <v>-12594</v>
      </c>
      <c r="I7014" s="11">
        <v>-107349</v>
      </c>
      <c r="J7014" s="132" t="s">
        <v>886</v>
      </c>
      <c r="K7014" s="133"/>
      <c r="L7014" t="str">
        <f>+RIGHT(C7014,2)</f>
        <v>17</v>
      </c>
      <c r="M7014">
        <f t="shared" si="386"/>
        <v>17</v>
      </c>
      <c r="N7014" s="37">
        <f t="shared" si="382"/>
        <v>-119943</v>
      </c>
    </row>
    <row r="7015" spans="1:14" x14ac:dyDescent="0.3">
      <c r="A7015" s="3">
        <v>2</v>
      </c>
      <c r="B7015" s="15" t="s">
        <v>1998</v>
      </c>
      <c r="C7015" s="4" t="s">
        <v>1999</v>
      </c>
      <c r="D7015" s="5">
        <v>44961</v>
      </c>
      <c r="E7015" s="13" t="s">
        <v>2000</v>
      </c>
      <c r="F7015" s="7">
        <v>-261446</v>
      </c>
      <c r="G7015" s="6" t="s">
        <v>1366</v>
      </c>
      <c r="H7015" s="7">
        <v>-27452</v>
      </c>
      <c r="I7015" s="11">
        <v>-233994</v>
      </c>
      <c r="J7015" s="132" t="s">
        <v>908</v>
      </c>
      <c r="K7015" s="133"/>
      <c r="L7015" t="str">
        <f t="shared" si="393"/>
        <v>143</v>
      </c>
      <c r="M7015">
        <f t="shared" si="386"/>
        <v>143</v>
      </c>
      <c r="N7015" s="37">
        <f t="shared" si="382"/>
        <v>-261446</v>
      </c>
    </row>
    <row r="7016" spans="1:14" x14ac:dyDescent="0.3">
      <c r="A7016" s="3">
        <v>2</v>
      </c>
      <c r="B7016" s="15" t="s">
        <v>2008</v>
      </c>
      <c r="C7016" s="4" t="s">
        <v>2009</v>
      </c>
      <c r="D7016" s="5">
        <v>44940</v>
      </c>
      <c r="E7016" s="13" t="s">
        <v>2010</v>
      </c>
      <c r="F7016" s="7">
        <v>-295940</v>
      </c>
      <c r="G7016" s="6" t="s">
        <v>1366</v>
      </c>
      <c r="H7016" s="7">
        <v>-31074</v>
      </c>
      <c r="I7016" s="11">
        <v>-264866</v>
      </c>
      <c r="J7016" s="132" t="s">
        <v>917</v>
      </c>
      <c r="K7016" s="133"/>
      <c r="L7016" t="str">
        <f t="shared" si="385"/>
        <v>00024</v>
      </c>
      <c r="M7016">
        <f t="shared" si="386"/>
        <v>24</v>
      </c>
      <c r="N7016" s="37">
        <f t="shared" si="382"/>
        <v>-295940</v>
      </c>
    </row>
    <row r="7017" spans="1:14" x14ac:dyDescent="0.3">
      <c r="A7017" s="3">
        <v>2</v>
      </c>
      <c r="B7017" s="15" t="s">
        <v>2027</v>
      </c>
      <c r="C7017" s="4" t="s">
        <v>2028</v>
      </c>
      <c r="D7017" s="5">
        <v>44961</v>
      </c>
      <c r="E7017" s="13" t="s">
        <v>2029</v>
      </c>
      <c r="F7017" s="7">
        <v>-203902</v>
      </c>
      <c r="G7017" s="6" t="s">
        <v>1366</v>
      </c>
      <c r="H7017" s="7">
        <v>-21410</v>
      </c>
      <c r="I7017" s="11">
        <v>-182492</v>
      </c>
      <c r="J7017" s="132" t="s">
        <v>956</v>
      </c>
      <c r="K7017" s="133"/>
      <c r="L7017" t="str">
        <f t="shared" ref="L7017" si="394">+RIGHT(C7017,3)</f>
        <v>129</v>
      </c>
      <c r="M7017">
        <f t="shared" si="386"/>
        <v>129</v>
      </c>
      <c r="N7017" s="37">
        <f t="shared" si="382"/>
        <v>-203902</v>
      </c>
    </row>
    <row r="7018" spans="1:14" x14ac:dyDescent="0.3">
      <c r="A7018" s="3">
        <v>2</v>
      </c>
      <c r="B7018" s="146" t="s">
        <v>2035</v>
      </c>
      <c r="C7018" s="4" t="s">
        <v>2036</v>
      </c>
      <c r="D7018" s="5">
        <v>44939</v>
      </c>
      <c r="E7018" s="13" t="s">
        <v>2037</v>
      </c>
      <c r="F7018" s="7">
        <v>-286080</v>
      </c>
      <c r="G7018" s="6" t="s">
        <v>1366</v>
      </c>
      <c r="H7018" s="7">
        <v>-30038</v>
      </c>
      <c r="I7018" s="136">
        <v>-709004</v>
      </c>
      <c r="J7018" s="138" t="s">
        <v>971</v>
      </c>
      <c r="K7018" s="139"/>
      <c r="L7018" t="str">
        <f t="shared" ref="L7018:L7024" si="395">+RIGHT(C7018,2)</f>
        <v>22</v>
      </c>
      <c r="M7018">
        <f t="shared" si="386"/>
        <v>22</v>
      </c>
      <c r="N7018" s="37">
        <f t="shared" si="382"/>
        <v>-286080</v>
      </c>
    </row>
    <row r="7019" spans="1:14" x14ac:dyDescent="0.3">
      <c r="A7019" s="3">
        <v>2</v>
      </c>
      <c r="B7019" s="148"/>
      <c r="C7019" s="4" t="s">
        <v>2038</v>
      </c>
      <c r="D7019" s="5">
        <v>44929</v>
      </c>
      <c r="E7019" s="13" t="s">
        <v>2039</v>
      </c>
      <c r="F7019" s="7">
        <v>-195577</v>
      </c>
      <c r="G7019" s="6" t="s">
        <v>1366</v>
      </c>
      <c r="H7019" s="7">
        <v>-20536</v>
      </c>
      <c r="I7019" s="143"/>
      <c r="J7019" s="144"/>
      <c r="K7019" s="145"/>
      <c r="L7019" t="str">
        <f>+RIGHT(C7019,1)</f>
        <v>3</v>
      </c>
      <c r="M7019">
        <f t="shared" si="386"/>
        <v>3</v>
      </c>
      <c r="N7019" s="37">
        <f t="shared" si="382"/>
        <v>-195577</v>
      </c>
    </row>
    <row r="7020" spans="1:14" x14ac:dyDescent="0.3">
      <c r="A7020" s="3">
        <v>2</v>
      </c>
      <c r="B7020" s="147"/>
      <c r="C7020" s="4" t="s">
        <v>857</v>
      </c>
      <c r="D7020" s="5">
        <v>44939</v>
      </c>
      <c r="E7020" s="13" t="s">
        <v>2040</v>
      </c>
      <c r="F7020" s="7">
        <v>-310526</v>
      </c>
      <c r="G7020" s="6" t="s">
        <v>1366</v>
      </c>
      <c r="H7020" s="7">
        <v>-32605</v>
      </c>
      <c r="I7020" s="137"/>
      <c r="J7020" s="140"/>
      <c r="K7020" s="141"/>
      <c r="L7020" t="str">
        <f t="shared" si="395"/>
        <v>20</v>
      </c>
      <c r="M7020">
        <f t="shared" si="386"/>
        <v>20</v>
      </c>
      <c r="N7020" s="37">
        <f t="shared" si="382"/>
        <v>-310526</v>
      </c>
    </row>
    <row r="7021" spans="1:14" x14ac:dyDescent="0.3">
      <c r="A7021" s="3">
        <v>2</v>
      </c>
      <c r="B7021" s="15" t="s">
        <v>2044</v>
      </c>
      <c r="C7021" s="4" t="s">
        <v>2045</v>
      </c>
      <c r="D7021" s="5">
        <v>44945</v>
      </c>
      <c r="E7021" s="13" t="s">
        <v>2046</v>
      </c>
      <c r="F7021" s="7">
        <v>-320760</v>
      </c>
      <c r="G7021" s="6" t="s">
        <v>1366</v>
      </c>
      <c r="H7021" s="7">
        <v>-33680</v>
      </c>
      <c r="I7021" s="11">
        <v>-287080</v>
      </c>
      <c r="J7021" s="132" t="s">
        <v>988</v>
      </c>
      <c r="K7021" s="133"/>
      <c r="L7021" t="str">
        <f t="shared" si="395"/>
        <v>36</v>
      </c>
      <c r="M7021">
        <f t="shared" si="386"/>
        <v>36</v>
      </c>
      <c r="N7021" s="37">
        <f t="shared" si="382"/>
        <v>-320760</v>
      </c>
    </row>
    <row r="7022" spans="1:14" x14ac:dyDescent="0.3">
      <c r="A7022" s="3">
        <v>2</v>
      </c>
      <c r="B7022" s="15" t="s">
        <v>2050</v>
      </c>
      <c r="C7022" s="4" t="s">
        <v>2051</v>
      </c>
      <c r="D7022" s="5">
        <v>44965</v>
      </c>
      <c r="E7022" s="13" t="s">
        <v>2052</v>
      </c>
      <c r="F7022" s="7">
        <v>-588060</v>
      </c>
      <c r="G7022" s="6" t="s">
        <v>1366</v>
      </c>
      <c r="H7022" s="7">
        <v>-61746</v>
      </c>
      <c r="I7022" s="11">
        <v>-526314</v>
      </c>
      <c r="J7022" s="132" t="s">
        <v>1001</v>
      </c>
      <c r="K7022" s="133"/>
      <c r="L7022" t="str">
        <f t="shared" si="395"/>
        <v>97</v>
      </c>
      <c r="M7022">
        <f t="shared" si="386"/>
        <v>97</v>
      </c>
      <c r="N7022" s="37">
        <f t="shared" si="382"/>
        <v>-588060</v>
      </c>
    </row>
    <row r="7023" spans="1:14" x14ac:dyDescent="0.3">
      <c r="A7023" s="3">
        <v>2</v>
      </c>
      <c r="B7023" s="15" t="s">
        <v>2060</v>
      </c>
      <c r="C7023" s="4" t="s">
        <v>2061</v>
      </c>
      <c r="D7023" s="5">
        <v>44931</v>
      </c>
      <c r="E7023" s="13" t="s">
        <v>2062</v>
      </c>
      <c r="F7023" s="7">
        <v>-320760</v>
      </c>
      <c r="G7023" s="6" t="s">
        <v>17</v>
      </c>
      <c r="H7023" s="7">
        <v>-33680</v>
      </c>
      <c r="I7023" s="11">
        <v>-287080</v>
      </c>
      <c r="J7023" s="132" t="s">
        <v>1014</v>
      </c>
      <c r="K7023" s="133"/>
      <c r="L7023" t="str">
        <f>+RIGHT(C7023,1)</f>
        <v>6</v>
      </c>
      <c r="M7023">
        <f t="shared" si="386"/>
        <v>6</v>
      </c>
      <c r="N7023" s="37">
        <f t="shared" si="382"/>
        <v>-320760</v>
      </c>
    </row>
    <row r="7024" spans="1:14" x14ac:dyDescent="0.3">
      <c r="A7024" s="3">
        <v>2</v>
      </c>
      <c r="B7024" s="15" t="s">
        <v>2063</v>
      </c>
      <c r="C7024" s="4" t="s">
        <v>2064</v>
      </c>
      <c r="D7024" s="5">
        <v>44960</v>
      </c>
      <c r="E7024" s="13" t="s">
        <v>2065</v>
      </c>
      <c r="F7024" s="7">
        <v>-490050</v>
      </c>
      <c r="G7024" s="6" t="s">
        <v>1366</v>
      </c>
      <c r="H7024" s="7">
        <v>-51455</v>
      </c>
      <c r="I7024" s="11">
        <v>-438595</v>
      </c>
      <c r="J7024" s="132" t="s">
        <v>1014</v>
      </c>
      <c r="K7024" s="133"/>
      <c r="L7024" t="str">
        <f t="shared" si="395"/>
        <v>52</v>
      </c>
      <c r="M7024">
        <f t="shared" si="386"/>
        <v>52</v>
      </c>
      <c r="N7024" s="37">
        <f t="shared" si="382"/>
        <v>-490050</v>
      </c>
    </row>
    <row r="7025" spans="1:14" x14ac:dyDescent="0.3">
      <c r="A7025" s="3">
        <v>2</v>
      </c>
      <c r="B7025" s="15" t="s">
        <v>2111</v>
      </c>
      <c r="C7025" s="4" t="s">
        <v>2112</v>
      </c>
      <c r="D7025" s="5">
        <v>44972</v>
      </c>
      <c r="E7025" s="13" t="s">
        <v>2113</v>
      </c>
      <c r="F7025" s="7">
        <v>-716014</v>
      </c>
      <c r="G7025" s="6" t="s">
        <v>1366</v>
      </c>
      <c r="H7025" s="7">
        <v>-75181</v>
      </c>
      <c r="I7025" s="11">
        <v>-640833</v>
      </c>
      <c r="J7025" s="132" t="s">
        <v>1070</v>
      </c>
      <c r="K7025" s="133"/>
      <c r="L7025" t="str">
        <f t="shared" si="385"/>
        <v>00168</v>
      </c>
      <c r="M7025">
        <f t="shared" si="386"/>
        <v>168</v>
      </c>
      <c r="N7025" s="37">
        <f t="shared" si="382"/>
        <v>-716014</v>
      </c>
    </row>
    <row r="7026" spans="1:14" x14ac:dyDescent="0.3">
      <c r="A7026" s="3">
        <v>2</v>
      </c>
      <c r="B7026" s="15" t="s">
        <v>2128</v>
      </c>
      <c r="C7026" s="4" t="s">
        <v>2129</v>
      </c>
      <c r="D7026" s="5">
        <v>44960</v>
      </c>
      <c r="E7026" s="13" t="s">
        <v>2130</v>
      </c>
      <c r="F7026" s="7">
        <v>-1065523</v>
      </c>
      <c r="G7026" s="6" t="s">
        <v>1366</v>
      </c>
      <c r="H7026" s="7">
        <v>-111880</v>
      </c>
      <c r="I7026" s="11">
        <v>-953643</v>
      </c>
      <c r="J7026" s="132" t="s">
        <v>1093</v>
      </c>
      <c r="K7026" s="133"/>
      <c r="L7026" t="str">
        <f t="shared" ref="L7026" si="396">+RIGHT(C7026,3)</f>
        <v>111</v>
      </c>
      <c r="M7026">
        <f t="shared" si="386"/>
        <v>111</v>
      </c>
      <c r="N7026" s="37">
        <f t="shared" si="382"/>
        <v>-1065523</v>
      </c>
    </row>
    <row r="7027" spans="1:14" x14ac:dyDescent="0.3">
      <c r="A7027" s="3">
        <v>2</v>
      </c>
      <c r="B7027" s="146" t="s">
        <v>2141</v>
      </c>
      <c r="C7027" s="4" t="s">
        <v>2142</v>
      </c>
      <c r="D7027" s="5">
        <v>44960</v>
      </c>
      <c r="E7027" s="13" t="s">
        <v>2143</v>
      </c>
      <c r="F7027" s="7">
        <v>-311517</v>
      </c>
      <c r="G7027" s="6" t="s">
        <v>1366</v>
      </c>
      <c r="H7027" s="7">
        <v>-32709</v>
      </c>
      <c r="I7027" s="136">
        <v>-370673</v>
      </c>
      <c r="J7027" s="138" t="s">
        <v>1105</v>
      </c>
      <c r="K7027" s="139"/>
      <c r="L7027" t="str">
        <f t="shared" ref="L7027:L7031" si="397">+RIGHT(C7027,2)</f>
        <v>58</v>
      </c>
      <c r="M7027">
        <f t="shared" si="386"/>
        <v>58</v>
      </c>
      <c r="N7027" s="37">
        <f t="shared" si="382"/>
        <v>-311517</v>
      </c>
    </row>
    <row r="7028" spans="1:14" x14ac:dyDescent="0.3">
      <c r="A7028" s="3">
        <v>2</v>
      </c>
      <c r="B7028" s="147"/>
      <c r="C7028" s="4" t="s">
        <v>2144</v>
      </c>
      <c r="D7028" s="5">
        <v>44960</v>
      </c>
      <c r="E7028" s="13" t="s">
        <v>2145</v>
      </c>
      <c r="F7028" s="7">
        <v>-102643</v>
      </c>
      <c r="G7028" s="6" t="s">
        <v>1366</v>
      </c>
      <c r="H7028" s="7">
        <v>-10778</v>
      </c>
      <c r="I7028" s="137"/>
      <c r="J7028" s="140"/>
      <c r="K7028" s="141"/>
      <c r="L7028" t="str">
        <f t="shared" si="397"/>
        <v>57</v>
      </c>
      <c r="M7028">
        <f t="shared" si="386"/>
        <v>57</v>
      </c>
      <c r="N7028" s="37">
        <f t="shared" si="382"/>
        <v>-102643</v>
      </c>
    </row>
    <row r="7029" spans="1:14" x14ac:dyDescent="0.3">
      <c r="A7029" s="3">
        <v>2</v>
      </c>
      <c r="B7029" s="146" t="s">
        <v>2204</v>
      </c>
      <c r="C7029" s="4" t="s">
        <v>2205</v>
      </c>
      <c r="D7029" s="5">
        <v>44937</v>
      </c>
      <c r="E7029" s="13" t="s">
        <v>2206</v>
      </c>
      <c r="F7029" s="7">
        <v>-119943</v>
      </c>
      <c r="G7029" s="6" t="s">
        <v>1366</v>
      </c>
      <c r="H7029" s="7">
        <v>-12594</v>
      </c>
      <c r="I7029" s="136">
        <v>-1016452</v>
      </c>
      <c r="J7029" s="138" t="s">
        <v>1122</v>
      </c>
      <c r="K7029" s="139"/>
      <c r="L7029" t="str">
        <f t="shared" si="397"/>
        <v>33</v>
      </c>
      <c r="M7029">
        <f t="shared" si="386"/>
        <v>33</v>
      </c>
      <c r="N7029" s="37">
        <f t="shared" si="382"/>
        <v>-119943</v>
      </c>
    </row>
    <row r="7030" spans="1:14" x14ac:dyDescent="0.3">
      <c r="A7030" s="3">
        <v>2</v>
      </c>
      <c r="B7030" s="148"/>
      <c r="C7030" s="4" t="s">
        <v>2207</v>
      </c>
      <c r="D7030" s="5">
        <v>44944</v>
      </c>
      <c r="E7030" s="13" t="s">
        <v>2208</v>
      </c>
      <c r="F7030" s="7">
        <v>-614808</v>
      </c>
      <c r="G7030" s="6" t="s">
        <v>1366</v>
      </c>
      <c r="H7030" s="7">
        <v>-64555</v>
      </c>
      <c r="I7030" s="143"/>
      <c r="J7030" s="144"/>
      <c r="K7030" s="145"/>
      <c r="L7030" t="str">
        <f t="shared" si="397"/>
        <v>89</v>
      </c>
      <c r="M7030">
        <f t="shared" si="386"/>
        <v>89</v>
      </c>
      <c r="N7030" s="37">
        <f t="shared" si="382"/>
        <v>-614808</v>
      </c>
    </row>
    <row r="7031" spans="1:14" x14ac:dyDescent="0.3">
      <c r="A7031" s="3">
        <v>2</v>
      </c>
      <c r="B7031" s="147"/>
      <c r="C7031" s="4" t="s">
        <v>784</v>
      </c>
      <c r="D7031" s="5">
        <v>44937</v>
      </c>
      <c r="E7031" s="13" t="s">
        <v>2209</v>
      </c>
      <c r="F7031" s="7">
        <v>-400950</v>
      </c>
      <c r="G7031" s="6" t="s">
        <v>1366</v>
      </c>
      <c r="H7031" s="7">
        <v>-42100</v>
      </c>
      <c r="I7031" s="137"/>
      <c r="J7031" s="140"/>
      <c r="K7031" s="141"/>
      <c r="L7031" t="str">
        <f t="shared" si="397"/>
        <v>34</v>
      </c>
      <c r="M7031">
        <f t="shared" si="386"/>
        <v>34</v>
      </c>
      <c r="N7031" s="37">
        <f t="shared" ref="N7031:N7094" si="398">+F7031</f>
        <v>-400950</v>
      </c>
    </row>
    <row r="7032" spans="1:14" x14ac:dyDescent="0.3">
      <c r="A7032" s="3">
        <v>2</v>
      </c>
      <c r="B7032" s="15" t="s">
        <v>2237</v>
      </c>
      <c r="C7032" s="4" t="s">
        <v>2238</v>
      </c>
      <c r="D7032" s="5">
        <v>44931</v>
      </c>
      <c r="E7032" s="13" t="s">
        <v>2239</v>
      </c>
      <c r="F7032" s="7">
        <v>-661197</v>
      </c>
      <c r="G7032" s="6" t="s">
        <v>1366</v>
      </c>
      <c r="H7032" s="7">
        <v>-69426</v>
      </c>
      <c r="I7032" s="11">
        <v>-591771</v>
      </c>
      <c r="J7032" s="132" t="s">
        <v>1236</v>
      </c>
      <c r="K7032" s="133"/>
      <c r="L7032" t="str">
        <f t="shared" ref="L7032:L7033" si="399">+RIGHT(C7032,1)</f>
        <v>1</v>
      </c>
      <c r="M7032">
        <f t="shared" si="386"/>
        <v>1</v>
      </c>
      <c r="N7032" s="37">
        <f t="shared" si="398"/>
        <v>-661197</v>
      </c>
    </row>
    <row r="7033" spans="1:14" x14ac:dyDescent="0.3">
      <c r="A7033" s="3">
        <v>2</v>
      </c>
      <c r="B7033" s="15" t="s">
        <v>2278</v>
      </c>
      <c r="C7033" s="4" t="s">
        <v>2238</v>
      </c>
      <c r="D7033" s="5">
        <v>44936</v>
      </c>
      <c r="E7033" s="13" t="s">
        <v>2279</v>
      </c>
      <c r="F7033" s="7">
        <v>-426417</v>
      </c>
      <c r="G7033" s="6" t="s">
        <v>1366</v>
      </c>
      <c r="H7033" s="7">
        <v>-44774</v>
      </c>
      <c r="I7033" s="11">
        <v>-381643</v>
      </c>
      <c r="J7033" s="132" t="s">
        <v>1261</v>
      </c>
      <c r="K7033" s="133"/>
      <c r="L7033" t="str">
        <f t="shared" si="399"/>
        <v>1</v>
      </c>
      <c r="M7033">
        <f t="shared" si="386"/>
        <v>1</v>
      </c>
      <c r="N7033" s="37">
        <f t="shared" si="398"/>
        <v>-426417</v>
      </c>
    </row>
    <row r="7034" spans="1:14" x14ac:dyDescent="0.3">
      <c r="A7034" s="3">
        <v>2</v>
      </c>
      <c r="B7034" s="146" t="s">
        <v>2295</v>
      </c>
      <c r="C7034" s="4" t="s">
        <v>2296</v>
      </c>
      <c r="D7034" s="5">
        <v>44940</v>
      </c>
      <c r="E7034" s="13" t="s">
        <v>2297</v>
      </c>
      <c r="F7034" s="7">
        <v>-492647</v>
      </c>
      <c r="G7034" s="6" t="s">
        <v>1366</v>
      </c>
      <c r="H7034" s="7">
        <v>-51728</v>
      </c>
      <c r="I7034" s="136">
        <v>-499930</v>
      </c>
      <c r="J7034" s="138" t="s">
        <v>1287</v>
      </c>
      <c r="K7034" s="139"/>
      <c r="L7034" t="str">
        <f t="shared" si="385"/>
        <v>00063</v>
      </c>
      <c r="M7034">
        <f t="shared" si="386"/>
        <v>63</v>
      </c>
      <c r="N7034" s="37">
        <f t="shared" si="398"/>
        <v>-492647</v>
      </c>
    </row>
    <row r="7035" spans="1:14" x14ac:dyDescent="0.3">
      <c r="A7035" s="3">
        <v>2</v>
      </c>
      <c r="B7035" s="147"/>
      <c r="C7035" s="4" t="s">
        <v>2298</v>
      </c>
      <c r="D7035" s="5">
        <v>44940</v>
      </c>
      <c r="E7035" s="13" t="s">
        <v>2299</v>
      </c>
      <c r="F7035" s="7">
        <v>-65934</v>
      </c>
      <c r="G7035" s="6" t="s">
        <v>1366</v>
      </c>
      <c r="H7035" s="7">
        <v>-6923</v>
      </c>
      <c r="I7035" s="137"/>
      <c r="J7035" s="140"/>
      <c r="K7035" s="141"/>
      <c r="L7035" t="str">
        <f t="shared" si="385"/>
        <v>00059</v>
      </c>
      <c r="M7035">
        <f t="shared" si="386"/>
        <v>59</v>
      </c>
      <c r="N7035" s="37">
        <f t="shared" si="398"/>
        <v>-65934</v>
      </c>
    </row>
    <row r="7036" spans="1:14" x14ac:dyDescent="0.3">
      <c r="A7036" s="3">
        <v>2</v>
      </c>
      <c r="B7036" s="146" t="s">
        <v>2300</v>
      </c>
      <c r="C7036" s="4" t="s">
        <v>2301</v>
      </c>
      <c r="D7036" s="5">
        <v>44970</v>
      </c>
      <c r="E7036" s="13" t="s">
        <v>2302</v>
      </c>
      <c r="F7036" s="7">
        <v>-240570</v>
      </c>
      <c r="G7036" s="6" t="s">
        <v>1366</v>
      </c>
      <c r="H7036" s="7">
        <v>-25260</v>
      </c>
      <c r="I7036" s="136">
        <v>-2569418</v>
      </c>
      <c r="J7036" s="138" t="s">
        <v>1287</v>
      </c>
      <c r="K7036" s="139"/>
      <c r="L7036" t="str">
        <f t="shared" si="385"/>
        <v>00220</v>
      </c>
      <c r="M7036">
        <f t="shared" si="386"/>
        <v>220</v>
      </c>
      <c r="N7036" s="37">
        <f t="shared" si="398"/>
        <v>-240570</v>
      </c>
    </row>
    <row r="7037" spans="1:14" x14ac:dyDescent="0.3">
      <c r="A7037" s="3">
        <v>2</v>
      </c>
      <c r="B7037" s="148"/>
      <c r="C7037" s="4" t="s">
        <v>2303</v>
      </c>
      <c r="D7037" s="5">
        <v>44960</v>
      </c>
      <c r="E7037" s="13" t="s">
        <v>2304</v>
      </c>
      <c r="F7037" s="7">
        <v>-153965</v>
      </c>
      <c r="G7037" s="6" t="s">
        <v>1366</v>
      </c>
      <c r="H7037" s="7">
        <v>-16166</v>
      </c>
      <c r="I7037" s="143"/>
      <c r="J7037" s="144"/>
      <c r="K7037" s="145"/>
      <c r="L7037" t="str">
        <f t="shared" si="385"/>
        <v>00137</v>
      </c>
      <c r="M7037">
        <f t="shared" si="386"/>
        <v>137</v>
      </c>
      <c r="N7037" s="37">
        <f t="shared" si="398"/>
        <v>-153965</v>
      </c>
    </row>
    <row r="7038" spans="1:14" x14ac:dyDescent="0.3">
      <c r="A7038" s="3">
        <v>2</v>
      </c>
      <c r="B7038" s="148"/>
      <c r="C7038" s="4" t="s">
        <v>2305</v>
      </c>
      <c r="D7038" s="5">
        <v>44964</v>
      </c>
      <c r="E7038" s="13" t="s">
        <v>2306</v>
      </c>
      <c r="F7038" s="7">
        <v>-104844</v>
      </c>
      <c r="G7038" s="6" t="s">
        <v>1366</v>
      </c>
      <c r="H7038" s="7">
        <v>-11009</v>
      </c>
      <c r="I7038" s="143"/>
      <c r="J7038" s="144"/>
      <c r="K7038" s="145"/>
      <c r="L7038" t="str">
        <f t="shared" si="385"/>
        <v>00166</v>
      </c>
      <c r="M7038">
        <f t="shared" si="386"/>
        <v>166</v>
      </c>
      <c r="N7038" s="37">
        <f t="shared" si="398"/>
        <v>-104844</v>
      </c>
    </row>
    <row r="7039" spans="1:14" x14ac:dyDescent="0.3">
      <c r="A7039" s="3">
        <v>2</v>
      </c>
      <c r="B7039" s="148"/>
      <c r="C7039" s="4" t="s">
        <v>2307</v>
      </c>
      <c r="D7039" s="5">
        <v>44971</v>
      </c>
      <c r="E7039" s="13" t="s">
        <v>2308</v>
      </c>
      <c r="F7039" s="7">
        <v>-749371</v>
      </c>
      <c r="G7039" s="6" t="s">
        <v>1366</v>
      </c>
      <c r="H7039" s="7">
        <v>-78684</v>
      </c>
      <c r="I7039" s="143"/>
      <c r="J7039" s="144"/>
      <c r="K7039" s="145"/>
      <c r="L7039" t="str">
        <f t="shared" si="385"/>
        <v>00243</v>
      </c>
      <c r="M7039">
        <f t="shared" si="386"/>
        <v>243</v>
      </c>
      <c r="N7039" s="37">
        <f t="shared" si="398"/>
        <v>-749371</v>
      </c>
    </row>
    <row r="7040" spans="1:14" x14ac:dyDescent="0.3">
      <c r="A7040" s="3">
        <v>2</v>
      </c>
      <c r="B7040" s="148"/>
      <c r="C7040" s="4" t="s">
        <v>2309</v>
      </c>
      <c r="D7040" s="5">
        <v>44963</v>
      </c>
      <c r="E7040" s="13" t="s">
        <v>2310</v>
      </c>
      <c r="F7040" s="7">
        <v>-208833</v>
      </c>
      <c r="G7040" s="6" t="s">
        <v>1366</v>
      </c>
      <c r="H7040" s="7">
        <v>-21927</v>
      </c>
      <c r="I7040" s="143"/>
      <c r="J7040" s="144"/>
      <c r="K7040" s="145"/>
      <c r="L7040" t="str">
        <f t="shared" si="385"/>
        <v>00153</v>
      </c>
      <c r="M7040">
        <f t="shared" si="386"/>
        <v>153</v>
      </c>
      <c r="N7040" s="37">
        <f t="shared" si="398"/>
        <v>-208833</v>
      </c>
    </row>
    <row r="7041" spans="1:14" x14ac:dyDescent="0.3">
      <c r="A7041" s="3">
        <v>2</v>
      </c>
      <c r="B7041" s="148"/>
      <c r="C7041" s="4" t="s">
        <v>2311</v>
      </c>
      <c r="D7041" s="5">
        <v>44964</v>
      </c>
      <c r="E7041" s="13" t="s">
        <v>2312</v>
      </c>
      <c r="F7041" s="7">
        <v>-187253</v>
      </c>
      <c r="G7041" s="6" t="s">
        <v>1366</v>
      </c>
      <c r="H7041" s="7">
        <v>-19662</v>
      </c>
      <c r="I7041" s="143"/>
      <c r="J7041" s="144"/>
      <c r="K7041" s="145"/>
      <c r="L7041" t="str">
        <f t="shared" si="385"/>
        <v>00167</v>
      </c>
      <c r="M7041">
        <f t="shared" si="386"/>
        <v>167</v>
      </c>
      <c r="N7041" s="37">
        <f t="shared" si="398"/>
        <v>-187253</v>
      </c>
    </row>
    <row r="7042" spans="1:14" x14ac:dyDescent="0.3">
      <c r="A7042" s="3">
        <v>2</v>
      </c>
      <c r="B7042" s="148"/>
      <c r="C7042" s="4" t="s">
        <v>2313</v>
      </c>
      <c r="D7042" s="5">
        <v>44970</v>
      </c>
      <c r="E7042" s="13" t="s">
        <v>2314</v>
      </c>
      <c r="F7042" s="7">
        <v>-220296</v>
      </c>
      <c r="G7042" s="6" t="s">
        <v>1366</v>
      </c>
      <c r="H7042" s="7">
        <v>-23131</v>
      </c>
      <c r="I7042" s="143"/>
      <c r="J7042" s="144"/>
      <c r="K7042" s="145"/>
      <c r="L7042" t="str">
        <f t="shared" si="385"/>
        <v>00224</v>
      </c>
      <c r="M7042">
        <f t="shared" si="386"/>
        <v>224</v>
      </c>
      <c r="N7042" s="37">
        <f t="shared" si="398"/>
        <v>-220296</v>
      </c>
    </row>
    <row r="7043" spans="1:14" x14ac:dyDescent="0.3">
      <c r="A7043" s="3">
        <v>2</v>
      </c>
      <c r="B7043" s="148"/>
      <c r="C7043" s="4" t="s">
        <v>2315</v>
      </c>
      <c r="D7043" s="5">
        <v>44964</v>
      </c>
      <c r="E7043" s="13" t="s">
        <v>2316</v>
      </c>
      <c r="F7043" s="7">
        <v>-619952</v>
      </c>
      <c r="G7043" s="6" t="s">
        <v>1366</v>
      </c>
      <c r="H7043" s="7">
        <v>-65095</v>
      </c>
      <c r="I7043" s="143"/>
      <c r="J7043" s="144"/>
      <c r="K7043" s="145"/>
      <c r="L7043" t="str">
        <f t="shared" si="385"/>
        <v>00178</v>
      </c>
      <c r="M7043">
        <f t="shared" si="386"/>
        <v>178</v>
      </c>
      <c r="N7043" s="37">
        <f t="shared" si="398"/>
        <v>-619952</v>
      </c>
    </row>
    <row r="7044" spans="1:14" x14ac:dyDescent="0.3">
      <c r="A7044" s="3">
        <v>2</v>
      </c>
      <c r="B7044" s="147"/>
      <c r="C7044" s="4" t="s">
        <v>2317</v>
      </c>
      <c r="D7044" s="5">
        <v>44970</v>
      </c>
      <c r="E7044" s="13" t="s">
        <v>2318</v>
      </c>
      <c r="F7044" s="7">
        <v>-385774</v>
      </c>
      <c r="G7044" s="6" t="s">
        <v>1366</v>
      </c>
      <c r="H7044" s="7">
        <v>-40506</v>
      </c>
      <c r="I7044" s="137"/>
      <c r="J7044" s="140"/>
      <c r="K7044" s="141"/>
      <c r="L7044" t="str">
        <f t="shared" si="385"/>
        <v>00229</v>
      </c>
      <c r="M7044">
        <f t="shared" si="386"/>
        <v>229</v>
      </c>
      <c r="N7044" s="37">
        <f t="shared" si="398"/>
        <v>-385774</v>
      </c>
    </row>
    <row r="7045" spans="1:14" x14ac:dyDescent="0.3">
      <c r="A7045" s="3">
        <v>3</v>
      </c>
      <c r="B7045" s="146" t="s">
        <v>2676</v>
      </c>
      <c r="C7045" s="4" t="s">
        <v>2677</v>
      </c>
      <c r="D7045" s="5">
        <v>44980</v>
      </c>
      <c r="E7045" s="13" t="s">
        <v>2678</v>
      </c>
      <c r="F7045" s="7">
        <v>-161548</v>
      </c>
      <c r="G7045" s="6" t="s">
        <v>1366</v>
      </c>
      <c r="H7045" s="7">
        <v>-16963</v>
      </c>
      <c r="I7045" s="136">
        <v>-25986459</v>
      </c>
      <c r="J7045" s="138" t="s">
        <v>48</v>
      </c>
      <c r="K7045" s="139"/>
      <c r="L7045" t="str">
        <f t="shared" ref="L7045:L7091" si="400">+RIGHT(C7045,4)</f>
        <v>5701</v>
      </c>
      <c r="M7045">
        <f t="shared" si="386"/>
        <v>5701</v>
      </c>
      <c r="N7045" s="37">
        <f t="shared" si="398"/>
        <v>-161548</v>
      </c>
    </row>
    <row r="7046" spans="1:14" x14ac:dyDescent="0.3">
      <c r="A7046" s="3">
        <v>3</v>
      </c>
      <c r="B7046" s="148"/>
      <c r="C7046" s="4" t="s">
        <v>2679</v>
      </c>
      <c r="D7046" s="5">
        <v>44958</v>
      </c>
      <c r="E7046" s="13" t="s">
        <v>2680</v>
      </c>
      <c r="F7046" s="7">
        <v>-641520</v>
      </c>
      <c r="G7046" s="6" t="s">
        <v>1366</v>
      </c>
      <c r="H7046" s="7">
        <v>-67360</v>
      </c>
      <c r="I7046" s="143"/>
      <c r="J7046" s="144"/>
      <c r="K7046" s="145"/>
      <c r="L7046" t="str">
        <f t="shared" si="400"/>
        <v>1985</v>
      </c>
      <c r="M7046">
        <f t="shared" si="386"/>
        <v>1985</v>
      </c>
      <c r="N7046" s="37">
        <f t="shared" si="398"/>
        <v>-641520</v>
      </c>
    </row>
    <row r="7047" spans="1:14" x14ac:dyDescent="0.3">
      <c r="A7047" s="3">
        <v>3</v>
      </c>
      <c r="B7047" s="148"/>
      <c r="C7047" s="4" t="s">
        <v>2681</v>
      </c>
      <c r="D7047" s="5">
        <v>44958</v>
      </c>
      <c r="E7047" s="13" t="s">
        <v>2682</v>
      </c>
      <c r="F7047" s="7">
        <v>-79305</v>
      </c>
      <c r="G7047" s="6" t="s">
        <v>1366</v>
      </c>
      <c r="H7047" s="7">
        <v>-8327</v>
      </c>
      <c r="I7047" s="143"/>
      <c r="J7047" s="144"/>
      <c r="K7047" s="145"/>
      <c r="L7047" t="str">
        <f t="shared" si="400"/>
        <v>2014</v>
      </c>
      <c r="M7047">
        <f t="shared" ref="M7047:M7110" si="401">+L7047*1</f>
        <v>2014</v>
      </c>
      <c r="N7047" s="37">
        <f t="shared" si="398"/>
        <v>-79305</v>
      </c>
    </row>
    <row r="7048" spans="1:14" x14ac:dyDescent="0.3">
      <c r="A7048" s="3">
        <v>3</v>
      </c>
      <c r="B7048" s="148"/>
      <c r="C7048" s="4" t="s">
        <v>2683</v>
      </c>
      <c r="D7048" s="5">
        <v>44982</v>
      </c>
      <c r="E7048" s="13" t="s">
        <v>2684</v>
      </c>
      <c r="F7048" s="7">
        <v>-838663</v>
      </c>
      <c r="G7048" s="6" t="s">
        <v>1366</v>
      </c>
      <c r="H7048" s="7">
        <v>-88060</v>
      </c>
      <c r="I7048" s="143"/>
      <c r="J7048" s="144"/>
      <c r="K7048" s="145"/>
      <c r="L7048" t="str">
        <f t="shared" si="400"/>
        <v>6229</v>
      </c>
      <c r="M7048">
        <f t="shared" si="401"/>
        <v>6229</v>
      </c>
      <c r="N7048" s="37">
        <f t="shared" si="398"/>
        <v>-838663</v>
      </c>
    </row>
    <row r="7049" spans="1:14" x14ac:dyDescent="0.3">
      <c r="A7049" s="3">
        <v>3</v>
      </c>
      <c r="B7049" s="148"/>
      <c r="C7049" s="4" t="s">
        <v>2685</v>
      </c>
      <c r="D7049" s="5">
        <v>44963</v>
      </c>
      <c r="E7049" s="13" t="s">
        <v>2686</v>
      </c>
      <c r="F7049" s="7">
        <v>-515069</v>
      </c>
      <c r="G7049" s="6" t="s">
        <v>1366</v>
      </c>
      <c r="H7049" s="7">
        <v>-54082</v>
      </c>
      <c r="I7049" s="143"/>
      <c r="J7049" s="144"/>
      <c r="K7049" s="145"/>
      <c r="L7049" t="str">
        <f t="shared" si="400"/>
        <v>2491</v>
      </c>
      <c r="M7049">
        <f t="shared" si="401"/>
        <v>2491</v>
      </c>
      <c r="N7049" s="37">
        <f t="shared" si="398"/>
        <v>-515069</v>
      </c>
    </row>
    <row r="7050" spans="1:14" x14ac:dyDescent="0.3">
      <c r="A7050" s="3">
        <v>3</v>
      </c>
      <c r="B7050" s="148"/>
      <c r="C7050" s="4" t="s">
        <v>2687</v>
      </c>
      <c r="D7050" s="5">
        <v>44967</v>
      </c>
      <c r="E7050" s="13" t="s">
        <v>2688</v>
      </c>
      <c r="F7050" s="7">
        <v>-200151</v>
      </c>
      <c r="G7050" s="6" t="s">
        <v>1366</v>
      </c>
      <c r="H7050" s="7">
        <v>-21016</v>
      </c>
      <c r="I7050" s="143"/>
      <c r="J7050" s="144"/>
      <c r="K7050" s="145"/>
      <c r="L7050" t="str">
        <f t="shared" si="400"/>
        <v>3211</v>
      </c>
      <c r="M7050">
        <f t="shared" si="401"/>
        <v>3211</v>
      </c>
      <c r="N7050" s="37">
        <f t="shared" si="398"/>
        <v>-200151</v>
      </c>
    </row>
    <row r="7051" spans="1:14" x14ac:dyDescent="0.3">
      <c r="A7051" s="3">
        <v>3</v>
      </c>
      <c r="B7051" s="148"/>
      <c r="C7051" s="4" t="s">
        <v>2689</v>
      </c>
      <c r="D7051" s="5">
        <v>44980</v>
      </c>
      <c r="E7051" s="13" t="s">
        <v>2690</v>
      </c>
      <c r="F7051" s="7">
        <v>-325799</v>
      </c>
      <c r="G7051" s="6" t="s">
        <v>1366</v>
      </c>
      <c r="H7051" s="7">
        <v>-34209</v>
      </c>
      <c r="I7051" s="143"/>
      <c r="J7051" s="144"/>
      <c r="K7051" s="145"/>
      <c r="L7051" t="str">
        <f t="shared" si="400"/>
        <v>5665</v>
      </c>
      <c r="M7051">
        <f t="shared" si="401"/>
        <v>5665</v>
      </c>
      <c r="N7051" s="37">
        <f t="shared" si="398"/>
        <v>-325799</v>
      </c>
    </row>
    <row r="7052" spans="1:14" x14ac:dyDescent="0.3">
      <c r="A7052" s="3">
        <v>3</v>
      </c>
      <c r="B7052" s="148"/>
      <c r="C7052" s="4" t="s">
        <v>2691</v>
      </c>
      <c r="D7052" s="5">
        <v>44968</v>
      </c>
      <c r="E7052" s="13" t="s">
        <v>2692</v>
      </c>
      <c r="F7052" s="7">
        <v>-732983</v>
      </c>
      <c r="G7052" s="6" t="s">
        <v>1366</v>
      </c>
      <c r="H7052" s="7">
        <v>-76963</v>
      </c>
      <c r="I7052" s="143"/>
      <c r="J7052" s="144"/>
      <c r="K7052" s="145"/>
      <c r="L7052" t="str">
        <f t="shared" si="400"/>
        <v>3424</v>
      </c>
      <c r="M7052">
        <f t="shared" si="401"/>
        <v>3424</v>
      </c>
      <c r="N7052" s="37">
        <f t="shared" si="398"/>
        <v>-732983</v>
      </c>
    </row>
    <row r="7053" spans="1:14" x14ac:dyDescent="0.3">
      <c r="A7053" s="3">
        <v>3</v>
      </c>
      <c r="B7053" s="148"/>
      <c r="C7053" s="4" t="s">
        <v>2693</v>
      </c>
      <c r="D7053" s="5">
        <v>44978</v>
      </c>
      <c r="E7053" s="13" t="s">
        <v>2694</v>
      </c>
      <c r="F7053" s="7">
        <v>-133502</v>
      </c>
      <c r="G7053" s="6" t="s">
        <v>1366</v>
      </c>
      <c r="H7053" s="7">
        <v>-14018</v>
      </c>
      <c r="I7053" s="143"/>
      <c r="J7053" s="144"/>
      <c r="K7053" s="145"/>
      <c r="L7053" t="str">
        <f t="shared" si="400"/>
        <v>5116</v>
      </c>
      <c r="M7053">
        <f t="shared" si="401"/>
        <v>5116</v>
      </c>
      <c r="N7053" s="37">
        <f t="shared" si="398"/>
        <v>-133502</v>
      </c>
    </row>
    <row r="7054" spans="1:14" x14ac:dyDescent="0.3">
      <c r="A7054" s="3">
        <v>3</v>
      </c>
      <c r="B7054" s="148"/>
      <c r="C7054" s="4" t="s">
        <v>2695</v>
      </c>
      <c r="D7054" s="5">
        <v>44979</v>
      </c>
      <c r="E7054" s="13" t="s">
        <v>2696</v>
      </c>
      <c r="F7054" s="7">
        <v>-100174</v>
      </c>
      <c r="G7054" s="6" t="s">
        <v>1366</v>
      </c>
      <c r="H7054" s="7">
        <v>-10518</v>
      </c>
      <c r="I7054" s="143"/>
      <c r="J7054" s="144"/>
      <c r="K7054" s="145"/>
      <c r="L7054" t="str">
        <f t="shared" si="400"/>
        <v>5227</v>
      </c>
      <c r="M7054">
        <f t="shared" si="401"/>
        <v>5227</v>
      </c>
      <c r="N7054" s="37">
        <f t="shared" si="398"/>
        <v>-100174</v>
      </c>
    </row>
    <row r="7055" spans="1:14" x14ac:dyDescent="0.3">
      <c r="A7055" s="3">
        <v>3</v>
      </c>
      <c r="B7055" s="148"/>
      <c r="C7055" s="4" t="s">
        <v>2697</v>
      </c>
      <c r="D7055" s="5">
        <v>44984</v>
      </c>
      <c r="E7055" s="13" t="s">
        <v>2698</v>
      </c>
      <c r="F7055" s="7">
        <v>-764656</v>
      </c>
      <c r="G7055" s="6" t="s">
        <v>1366</v>
      </c>
      <c r="H7055" s="7">
        <v>-80289</v>
      </c>
      <c r="I7055" s="143"/>
      <c r="J7055" s="144"/>
      <c r="K7055" s="145"/>
      <c r="L7055" t="str">
        <f t="shared" si="400"/>
        <v>6375</v>
      </c>
      <c r="M7055">
        <f t="shared" si="401"/>
        <v>6375</v>
      </c>
      <c r="N7055" s="37">
        <f t="shared" si="398"/>
        <v>-764656</v>
      </c>
    </row>
    <row r="7056" spans="1:14" x14ac:dyDescent="0.3">
      <c r="A7056" s="3">
        <v>3</v>
      </c>
      <c r="B7056" s="148"/>
      <c r="C7056" s="4" t="s">
        <v>2699</v>
      </c>
      <c r="D7056" s="5">
        <v>44958</v>
      </c>
      <c r="E7056" s="13" t="s">
        <v>2700</v>
      </c>
      <c r="F7056" s="7">
        <v>-95360</v>
      </c>
      <c r="G7056" s="6" t="s">
        <v>1366</v>
      </c>
      <c r="H7056" s="7">
        <v>-10013</v>
      </c>
      <c r="I7056" s="143"/>
      <c r="J7056" s="144"/>
      <c r="K7056" s="145"/>
      <c r="L7056" t="str">
        <f t="shared" si="400"/>
        <v>1871</v>
      </c>
      <c r="M7056">
        <f t="shared" si="401"/>
        <v>1871</v>
      </c>
      <c r="N7056" s="37">
        <f t="shared" si="398"/>
        <v>-95360</v>
      </c>
    </row>
    <row r="7057" spans="1:14" x14ac:dyDescent="0.3">
      <c r="A7057" s="3">
        <v>3</v>
      </c>
      <c r="B7057" s="148"/>
      <c r="C7057" s="4" t="s">
        <v>2701</v>
      </c>
      <c r="D7057" s="5">
        <v>44966</v>
      </c>
      <c r="E7057" s="13" t="s">
        <v>2702</v>
      </c>
      <c r="F7057" s="7">
        <v>-694289</v>
      </c>
      <c r="G7057" s="6" t="s">
        <v>1366</v>
      </c>
      <c r="H7057" s="7">
        <v>-72900</v>
      </c>
      <c r="I7057" s="143"/>
      <c r="J7057" s="144"/>
      <c r="K7057" s="145"/>
      <c r="L7057" t="str">
        <f t="shared" si="400"/>
        <v>2985</v>
      </c>
      <c r="M7057">
        <f t="shared" si="401"/>
        <v>2985</v>
      </c>
      <c r="N7057" s="37">
        <f t="shared" si="398"/>
        <v>-694289</v>
      </c>
    </row>
    <row r="7058" spans="1:14" x14ac:dyDescent="0.3">
      <c r="A7058" s="3">
        <v>3</v>
      </c>
      <c r="B7058" s="148"/>
      <c r="C7058" s="4" t="s">
        <v>2703</v>
      </c>
      <c r="D7058" s="5">
        <v>44979</v>
      </c>
      <c r="E7058" s="13" t="s">
        <v>2704</v>
      </c>
      <c r="F7058" s="7">
        <v>-99758</v>
      </c>
      <c r="G7058" s="6" t="s">
        <v>1366</v>
      </c>
      <c r="H7058" s="7">
        <v>-10475</v>
      </c>
      <c r="I7058" s="143"/>
      <c r="J7058" s="144"/>
      <c r="K7058" s="145"/>
      <c r="L7058" t="str">
        <f t="shared" si="400"/>
        <v>5507</v>
      </c>
      <c r="M7058">
        <f t="shared" si="401"/>
        <v>5507</v>
      </c>
      <c r="N7058" s="37">
        <f t="shared" si="398"/>
        <v>-99758</v>
      </c>
    </row>
    <row r="7059" spans="1:14" x14ac:dyDescent="0.3">
      <c r="A7059" s="3">
        <v>3</v>
      </c>
      <c r="B7059" s="148"/>
      <c r="C7059" s="4" t="s">
        <v>2705</v>
      </c>
      <c r="D7059" s="5">
        <v>44984</v>
      </c>
      <c r="E7059" s="13" t="s">
        <v>2706</v>
      </c>
      <c r="F7059" s="7">
        <v>-249124</v>
      </c>
      <c r="G7059" s="6" t="s">
        <v>1366</v>
      </c>
      <c r="H7059" s="7">
        <v>-26158</v>
      </c>
      <c r="I7059" s="143"/>
      <c r="J7059" s="144"/>
      <c r="K7059" s="145"/>
      <c r="L7059" t="str">
        <f t="shared" si="400"/>
        <v>6330</v>
      </c>
      <c r="M7059">
        <f t="shared" si="401"/>
        <v>6330</v>
      </c>
      <c r="N7059" s="37">
        <f t="shared" si="398"/>
        <v>-249124</v>
      </c>
    </row>
    <row r="7060" spans="1:14" x14ac:dyDescent="0.3">
      <c r="A7060" s="3">
        <v>3</v>
      </c>
      <c r="B7060" s="148"/>
      <c r="C7060" s="4" t="s">
        <v>2707</v>
      </c>
      <c r="D7060" s="5">
        <v>44974</v>
      </c>
      <c r="E7060" s="13" t="s">
        <v>2708</v>
      </c>
      <c r="F7060" s="7">
        <v>-2722323</v>
      </c>
      <c r="G7060" s="6" t="s">
        <v>1366</v>
      </c>
      <c r="H7060" s="7">
        <v>-285844</v>
      </c>
      <c r="I7060" s="143"/>
      <c r="J7060" s="144"/>
      <c r="K7060" s="145"/>
      <c r="L7060" t="str">
        <f t="shared" si="400"/>
        <v>4603</v>
      </c>
      <c r="M7060">
        <f t="shared" si="401"/>
        <v>4603</v>
      </c>
      <c r="N7060" s="37">
        <f t="shared" si="398"/>
        <v>-2722323</v>
      </c>
    </row>
    <row r="7061" spans="1:14" x14ac:dyDescent="0.3">
      <c r="A7061" s="3">
        <v>3</v>
      </c>
      <c r="B7061" s="148"/>
      <c r="C7061" s="4" t="s">
        <v>2709</v>
      </c>
      <c r="D7061" s="5">
        <v>44964</v>
      </c>
      <c r="E7061" s="13" t="s">
        <v>2710</v>
      </c>
      <c r="F7061" s="7">
        <v>-1932461</v>
      </c>
      <c r="G7061" s="6" t="s">
        <v>1366</v>
      </c>
      <c r="H7061" s="7">
        <v>-202908</v>
      </c>
      <c r="I7061" s="143"/>
      <c r="J7061" s="144"/>
      <c r="K7061" s="145"/>
      <c r="L7061" t="str">
        <f t="shared" si="400"/>
        <v>2627</v>
      </c>
      <c r="M7061">
        <f t="shared" si="401"/>
        <v>2627</v>
      </c>
      <c r="N7061" s="37">
        <f t="shared" si="398"/>
        <v>-1932461</v>
      </c>
    </row>
    <row r="7062" spans="1:14" x14ac:dyDescent="0.3">
      <c r="A7062" s="3">
        <v>3</v>
      </c>
      <c r="B7062" s="148"/>
      <c r="C7062" s="4" t="s">
        <v>2711</v>
      </c>
      <c r="D7062" s="5">
        <v>44980</v>
      </c>
      <c r="E7062" s="13" t="s">
        <v>2712</v>
      </c>
      <c r="F7062" s="7">
        <v>-689588</v>
      </c>
      <c r="G7062" s="6" t="s">
        <v>1366</v>
      </c>
      <c r="H7062" s="7">
        <v>-72407</v>
      </c>
      <c r="I7062" s="143"/>
      <c r="J7062" s="144"/>
      <c r="K7062" s="145"/>
      <c r="L7062" t="str">
        <f t="shared" si="400"/>
        <v>5744</v>
      </c>
      <c r="M7062">
        <f t="shared" si="401"/>
        <v>5744</v>
      </c>
      <c r="N7062" s="37">
        <f t="shared" si="398"/>
        <v>-689588</v>
      </c>
    </row>
    <row r="7063" spans="1:14" x14ac:dyDescent="0.3">
      <c r="A7063" s="3">
        <v>3</v>
      </c>
      <c r="B7063" s="148"/>
      <c r="C7063" s="4" t="s">
        <v>2713</v>
      </c>
      <c r="D7063" s="5">
        <v>44963</v>
      </c>
      <c r="E7063" s="13" t="s">
        <v>2714</v>
      </c>
      <c r="F7063" s="7">
        <v>-109460</v>
      </c>
      <c r="G7063" s="6" t="s">
        <v>1366</v>
      </c>
      <c r="H7063" s="7">
        <v>-11493</v>
      </c>
      <c r="I7063" s="143"/>
      <c r="J7063" s="144"/>
      <c r="K7063" s="145"/>
      <c r="L7063" t="str">
        <f t="shared" si="400"/>
        <v>2399</v>
      </c>
      <c r="M7063">
        <f t="shared" si="401"/>
        <v>2399</v>
      </c>
      <c r="N7063" s="37">
        <f t="shared" si="398"/>
        <v>-109460</v>
      </c>
    </row>
    <row r="7064" spans="1:14" x14ac:dyDescent="0.3">
      <c r="A7064" s="3">
        <v>3</v>
      </c>
      <c r="B7064" s="148"/>
      <c r="C7064" s="4" t="s">
        <v>2715</v>
      </c>
      <c r="D7064" s="5">
        <v>44977</v>
      </c>
      <c r="E7064" s="13" t="s">
        <v>2716</v>
      </c>
      <c r="F7064" s="7">
        <v>-677824</v>
      </c>
      <c r="G7064" s="6" t="s">
        <v>1366</v>
      </c>
      <c r="H7064" s="7">
        <v>-71172</v>
      </c>
      <c r="I7064" s="143"/>
      <c r="J7064" s="144"/>
      <c r="K7064" s="145"/>
      <c r="L7064" t="str">
        <f t="shared" si="400"/>
        <v>4824</v>
      </c>
      <c r="M7064">
        <f t="shared" si="401"/>
        <v>4824</v>
      </c>
      <c r="N7064" s="37">
        <f t="shared" si="398"/>
        <v>-677824</v>
      </c>
    </row>
    <row r="7065" spans="1:14" x14ac:dyDescent="0.3">
      <c r="A7065" s="3">
        <v>3</v>
      </c>
      <c r="B7065" s="148"/>
      <c r="C7065" s="4" t="s">
        <v>2717</v>
      </c>
      <c r="D7065" s="5">
        <v>44984</v>
      </c>
      <c r="E7065" s="13" t="s">
        <v>2718</v>
      </c>
      <c r="F7065" s="7">
        <v>-1728049</v>
      </c>
      <c r="G7065" s="6" t="s">
        <v>1366</v>
      </c>
      <c r="H7065" s="7">
        <v>-181445</v>
      </c>
      <c r="I7065" s="143"/>
      <c r="J7065" s="144"/>
      <c r="K7065" s="145"/>
      <c r="L7065" t="str">
        <f t="shared" si="400"/>
        <v>6280</v>
      </c>
      <c r="M7065">
        <f t="shared" si="401"/>
        <v>6280</v>
      </c>
      <c r="N7065" s="37">
        <f t="shared" si="398"/>
        <v>-1728049</v>
      </c>
    </row>
    <row r="7066" spans="1:14" x14ac:dyDescent="0.3">
      <c r="A7066" s="3">
        <v>3</v>
      </c>
      <c r="B7066" s="148"/>
      <c r="C7066" s="4" t="s">
        <v>2719</v>
      </c>
      <c r="D7066" s="5">
        <v>44963</v>
      </c>
      <c r="E7066" s="13" t="s">
        <v>2720</v>
      </c>
      <c r="F7066" s="7">
        <v>-144438</v>
      </c>
      <c r="G7066" s="6" t="s">
        <v>1366</v>
      </c>
      <c r="H7066" s="7">
        <v>-15166</v>
      </c>
      <c r="I7066" s="143"/>
      <c r="J7066" s="144"/>
      <c r="K7066" s="145"/>
      <c r="L7066" t="str">
        <f t="shared" si="400"/>
        <v>2528</v>
      </c>
      <c r="M7066">
        <f t="shared" si="401"/>
        <v>2528</v>
      </c>
      <c r="N7066" s="37">
        <f t="shared" si="398"/>
        <v>-144438</v>
      </c>
    </row>
    <row r="7067" spans="1:14" x14ac:dyDescent="0.3">
      <c r="A7067" s="3">
        <v>3</v>
      </c>
      <c r="B7067" s="148"/>
      <c r="C7067" s="4" t="s">
        <v>2721</v>
      </c>
      <c r="D7067" s="5">
        <v>44981</v>
      </c>
      <c r="E7067" s="13" t="s">
        <v>2722</v>
      </c>
      <c r="F7067" s="7">
        <v>-242322</v>
      </c>
      <c r="G7067" s="6" t="s">
        <v>1366</v>
      </c>
      <c r="H7067" s="7">
        <v>-25444</v>
      </c>
      <c r="I7067" s="143"/>
      <c r="J7067" s="144"/>
      <c r="K7067" s="145"/>
      <c r="L7067" t="str">
        <f t="shared" si="400"/>
        <v>5934</v>
      </c>
      <c r="M7067">
        <f t="shared" si="401"/>
        <v>5934</v>
      </c>
      <c r="N7067" s="37">
        <f t="shared" si="398"/>
        <v>-242322</v>
      </c>
    </row>
    <row r="7068" spans="1:14" x14ac:dyDescent="0.3">
      <c r="A7068" s="3">
        <v>3</v>
      </c>
      <c r="B7068" s="148"/>
      <c r="C7068" s="4" t="s">
        <v>2723</v>
      </c>
      <c r="D7068" s="5">
        <v>44981</v>
      </c>
      <c r="E7068" s="13" t="s">
        <v>2724</v>
      </c>
      <c r="F7068" s="7">
        <v>-497464</v>
      </c>
      <c r="G7068" s="6" t="s">
        <v>1366</v>
      </c>
      <c r="H7068" s="7">
        <v>-52234</v>
      </c>
      <c r="I7068" s="143"/>
      <c r="J7068" s="144"/>
      <c r="K7068" s="145"/>
      <c r="L7068" t="str">
        <f t="shared" si="400"/>
        <v>6043</v>
      </c>
      <c r="M7068">
        <f t="shared" si="401"/>
        <v>6043</v>
      </c>
      <c r="N7068" s="37">
        <f t="shared" si="398"/>
        <v>-497464</v>
      </c>
    </row>
    <row r="7069" spans="1:14" x14ac:dyDescent="0.3">
      <c r="A7069" s="3">
        <v>3</v>
      </c>
      <c r="B7069" s="148"/>
      <c r="C7069" s="4" t="s">
        <v>2725</v>
      </c>
      <c r="D7069" s="5">
        <v>44981</v>
      </c>
      <c r="E7069" s="13" t="s">
        <v>2726</v>
      </c>
      <c r="F7069" s="7">
        <v>-122164</v>
      </c>
      <c r="G7069" s="6" t="s">
        <v>1366</v>
      </c>
      <c r="H7069" s="7">
        <v>-12827</v>
      </c>
      <c r="I7069" s="143"/>
      <c r="J7069" s="144"/>
      <c r="K7069" s="145"/>
      <c r="L7069" t="str">
        <f t="shared" si="400"/>
        <v>6069</v>
      </c>
      <c r="M7069">
        <f t="shared" si="401"/>
        <v>6069</v>
      </c>
      <c r="N7069" s="37">
        <f t="shared" si="398"/>
        <v>-122164</v>
      </c>
    </row>
    <row r="7070" spans="1:14" x14ac:dyDescent="0.3">
      <c r="A7070" s="3">
        <v>3</v>
      </c>
      <c r="B7070" s="148"/>
      <c r="C7070" s="4" t="s">
        <v>2727</v>
      </c>
      <c r="D7070" s="5">
        <v>44974</v>
      </c>
      <c r="E7070" s="13" t="s">
        <v>2728</v>
      </c>
      <c r="F7070" s="7">
        <v>-855147</v>
      </c>
      <c r="G7070" s="6" t="s">
        <v>1366</v>
      </c>
      <c r="H7070" s="7">
        <v>-89790</v>
      </c>
      <c r="I7070" s="143"/>
      <c r="J7070" s="144"/>
      <c r="K7070" s="145"/>
      <c r="L7070" t="str">
        <f t="shared" si="400"/>
        <v>4523</v>
      </c>
      <c r="M7070">
        <f t="shared" si="401"/>
        <v>4523</v>
      </c>
      <c r="N7070" s="37">
        <f t="shared" si="398"/>
        <v>-855147</v>
      </c>
    </row>
    <row r="7071" spans="1:14" x14ac:dyDescent="0.3">
      <c r="A7071" s="3">
        <v>3</v>
      </c>
      <c r="B7071" s="148"/>
      <c r="C7071" s="4" t="s">
        <v>2729</v>
      </c>
      <c r="D7071" s="5">
        <v>44977</v>
      </c>
      <c r="E7071" s="13" t="s">
        <v>2730</v>
      </c>
      <c r="F7071" s="7">
        <v>-1043878</v>
      </c>
      <c r="G7071" s="6" t="s">
        <v>1366</v>
      </c>
      <c r="H7071" s="7">
        <v>-109607</v>
      </c>
      <c r="I7071" s="143"/>
      <c r="J7071" s="144"/>
      <c r="K7071" s="145"/>
      <c r="L7071" t="str">
        <f t="shared" si="400"/>
        <v>4756</v>
      </c>
      <c r="M7071">
        <f t="shared" si="401"/>
        <v>4756</v>
      </c>
      <c r="N7071" s="37">
        <f t="shared" si="398"/>
        <v>-1043878</v>
      </c>
    </row>
    <row r="7072" spans="1:14" x14ac:dyDescent="0.3">
      <c r="A7072" s="3">
        <v>3</v>
      </c>
      <c r="B7072" s="148"/>
      <c r="C7072" s="4" t="s">
        <v>2731</v>
      </c>
      <c r="D7072" s="5">
        <v>44977</v>
      </c>
      <c r="E7072" s="13" t="s">
        <v>2732</v>
      </c>
      <c r="F7072" s="7">
        <v>-112695</v>
      </c>
      <c r="G7072" s="6" t="s">
        <v>1366</v>
      </c>
      <c r="H7072" s="7">
        <v>-11833</v>
      </c>
      <c r="I7072" s="143"/>
      <c r="J7072" s="144"/>
      <c r="K7072" s="145"/>
      <c r="L7072" t="str">
        <f t="shared" si="400"/>
        <v>4763</v>
      </c>
      <c r="M7072">
        <f t="shared" si="401"/>
        <v>4763</v>
      </c>
      <c r="N7072" s="37">
        <f t="shared" si="398"/>
        <v>-112695</v>
      </c>
    </row>
    <row r="7073" spans="1:14" x14ac:dyDescent="0.3">
      <c r="A7073" s="3">
        <v>3</v>
      </c>
      <c r="B7073" s="148"/>
      <c r="C7073" s="4" t="s">
        <v>2733</v>
      </c>
      <c r="D7073" s="5">
        <v>44958</v>
      </c>
      <c r="E7073" s="13" t="s">
        <v>2734</v>
      </c>
      <c r="F7073" s="7">
        <v>-938067</v>
      </c>
      <c r="G7073" s="6" t="s">
        <v>1366</v>
      </c>
      <c r="H7073" s="7">
        <v>-98497</v>
      </c>
      <c r="I7073" s="143"/>
      <c r="J7073" s="144"/>
      <c r="K7073" s="145"/>
      <c r="L7073" t="str">
        <f t="shared" si="400"/>
        <v>1984</v>
      </c>
      <c r="M7073">
        <f t="shared" si="401"/>
        <v>1984</v>
      </c>
      <c r="N7073" s="37">
        <f t="shared" si="398"/>
        <v>-938067</v>
      </c>
    </row>
    <row r="7074" spans="1:14" x14ac:dyDescent="0.3">
      <c r="A7074" s="3">
        <v>3</v>
      </c>
      <c r="B7074" s="148"/>
      <c r="C7074" s="4" t="s">
        <v>2735</v>
      </c>
      <c r="D7074" s="5">
        <v>44973</v>
      </c>
      <c r="E7074" s="13" t="s">
        <v>2736</v>
      </c>
      <c r="F7074" s="7">
        <v>-508837</v>
      </c>
      <c r="G7074" s="6" t="s">
        <v>1366</v>
      </c>
      <c r="H7074" s="7">
        <v>-53428</v>
      </c>
      <c r="I7074" s="143"/>
      <c r="J7074" s="144"/>
      <c r="K7074" s="145"/>
      <c r="L7074" t="str">
        <f t="shared" si="400"/>
        <v>4199</v>
      </c>
      <c r="M7074">
        <f t="shared" si="401"/>
        <v>4199</v>
      </c>
      <c r="N7074" s="37">
        <f t="shared" si="398"/>
        <v>-508837</v>
      </c>
    </row>
    <row r="7075" spans="1:14" x14ac:dyDescent="0.3">
      <c r="A7075" s="3">
        <v>3</v>
      </c>
      <c r="B7075" s="148"/>
      <c r="C7075" s="4" t="s">
        <v>2737</v>
      </c>
      <c r="D7075" s="5">
        <v>44981</v>
      </c>
      <c r="E7075" s="13" t="s">
        <v>2738</v>
      </c>
      <c r="F7075" s="7">
        <v>-484645</v>
      </c>
      <c r="G7075" s="6" t="s">
        <v>1366</v>
      </c>
      <c r="H7075" s="7">
        <v>-50888</v>
      </c>
      <c r="I7075" s="143"/>
      <c r="J7075" s="144"/>
      <c r="K7075" s="145"/>
      <c r="L7075" t="str">
        <f t="shared" si="400"/>
        <v>5933</v>
      </c>
      <c r="M7075">
        <f t="shared" si="401"/>
        <v>5933</v>
      </c>
      <c r="N7075" s="37">
        <f t="shared" si="398"/>
        <v>-484645</v>
      </c>
    </row>
    <row r="7076" spans="1:14" x14ac:dyDescent="0.3">
      <c r="A7076" s="3">
        <v>3</v>
      </c>
      <c r="B7076" s="148"/>
      <c r="C7076" s="4" t="s">
        <v>2739</v>
      </c>
      <c r="D7076" s="5">
        <v>44975</v>
      </c>
      <c r="E7076" s="13" t="s">
        <v>2740</v>
      </c>
      <c r="F7076" s="7">
        <v>-186173</v>
      </c>
      <c r="G7076" s="6" t="s">
        <v>1366</v>
      </c>
      <c r="H7076" s="7">
        <v>-19548</v>
      </c>
      <c r="I7076" s="143"/>
      <c r="J7076" s="144"/>
      <c r="K7076" s="145"/>
      <c r="L7076" t="str">
        <f t="shared" si="400"/>
        <v>4633</v>
      </c>
      <c r="M7076">
        <f t="shared" si="401"/>
        <v>4633</v>
      </c>
      <c r="N7076" s="37">
        <f t="shared" si="398"/>
        <v>-186173</v>
      </c>
    </row>
    <row r="7077" spans="1:14" x14ac:dyDescent="0.3">
      <c r="A7077" s="3">
        <v>3</v>
      </c>
      <c r="B7077" s="148"/>
      <c r="C7077" s="4" t="s">
        <v>2741</v>
      </c>
      <c r="D7077" s="5">
        <v>44964</v>
      </c>
      <c r="E7077" s="13" t="s">
        <v>2742</v>
      </c>
      <c r="F7077" s="7">
        <v>-606986</v>
      </c>
      <c r="G7077" s="6" t="s">
        <v>1366</v>
      </c>
      <c r="H7077" s="7">
        <v>-63734</v>
      </c>
      <c r="I7077" s="143"/>
      <c r="J7077" s="144"/>
      <c r="K7077" s="145"/>
      <c r="L7077" t="str">
        <f t="shared" si="400"/>
        <v>2562</v>
      </c>
      <c r="M7077">
        <f t="shared" si="401"/>
        <v>2562</v>
      </c>
      <c r="N7077" s="37">
        <f t="shared" si="398"/>
        <v>-606986</v>
      </c>
    </row>
    <row r="7078" spans="1:14" x14ac:dyDescent="0.3">
      <c r="A7078" s="3">
        <v>3</v>
      </c>
      <c r="B7078" s="148"/>
      <c r="C7078" s="4" t="s">
        <v>2743</v>
      </c>
      <c r="D7078" s="5">
        <v>44964</v>
      </c>
      <c r="E7078" s="13" t="s">
        <v>2744</v>
      </c>
      <c r="F7078" s="7">
        <v>-936235</v>
      </c>
      <c r="G7078" s="6" t="s">
        <v>1366</v>
      </c>
      <c r="H7078" s="7">
        <v>-98305</v>
      </c>
      <c r="I7078" s="143"/>
      <c r="J7078" s="144"/>
      <c r="K7078" s="145"/>
      <c r="L7078" t="str">
        <f t="shared" si="400"/>
        <v>2589</v>
      </c>
      <c r="M7078">
        <f t="shared" si="401"/>
        <v>2589</v>
      </c>
      <c r="N7078" s="37">
        <f t="shared" si="398"/>
        <v>-936235</v>
      </c>
    </row>
    <row r="7079" spans="1:14" x14ac:dyDescent="0.3">
      <c r="A7079" s="3">
        <v>3</v>
      </c>
      <c r="B7079" s="148"/>
      <c r="C7079" s="4" t="s">
        <v>2745</v>
      </c>
      <c r="D7079" s="5">
        <v>44972</v>
      </c>
      <c r="E7079" s="13" t="s">
        <v>2746</v>
      </c>
      <c r="F7079" s="7">
        <v>-610819</v>
      </c>
      <c r="G7079" s="6" t="s">
        <v>1366</v>
      </c>
      <c r="H7079" s="7">
        <v>-64136</v>
      </c>
      <c r="I7079" s="143"/>
      <c r="J7079" s="144"/>
      <c r="K7079" s="145"/>
      <c r="L7079" t="str">
        <f t="shared" si="400"/>
        <v>4096</v>
      </c>
      <c r="M7079">
        <f t="shared" si="401"/>
        <v>4096</v>
      </c>
      <c r="N7079" s="37">
        <f t="shared" si="398"/>
        <v>-610819</v>
      </c>
    </row>
    <row r="7080" spans="1:14" x14ac:dyDescent="0.3">
      <c r="A7080" s="3">
        <v>3</v>
      </c>
      <c r="B7080" s="148"/>
      <c r="C7080" s="4" t="s">
        <v>2747</v>
      </c>
      <c r="D7080" s="5">
        <v>44971</v>
      </c>
      <c r="E7080" s="13" t="s">
        <v>2748</v>
      </c>
      <c r="F7080" s="7">
        <v>-400699</v>
      </c>
      <c r="G7080" s="6" t="s">
        <v>1366</v>
      </c>
      <c r="H7080" s="7">
        <v>-42073</v>
      </c>
      <c r="I7080" s="143"/>
      <c r="J7080" s="144"/>
      <c r="K7080" s="145"/>
      <c r="L7080" t="str">
        <f t="shared" si="400"/>
        <v>3731</v>
      </c>
      <c r="M7080">
        <f t="shared" si="401"/>
        <v>3731</v>
      </c>
      <c r="N7080" s="37">
        <f t="shared" si="398"/>
        <v>-400699</v>
      </c>
    </row>
    <row r="7081" spans="1:14" x14ac:dyDescent="0.3">
      <c r="A7081" s="3">
        <v>3</v>
      </c>
      <c r="B7081" s="148"/>
      <c r="C7081" s="4" t="s">
        <v>2749</v>
      </c>
      <c r="D7081" s="5">
        <v>44985</v>
      </c>
      <c r="E7081" s="13" t="s">
        <v>2750</v>
      </c>
      <c r="F7081" s="7">
        <v>-403871</v>
      </c>
      <c r="G7081" s="6" t="s">
        <v>1366</v>
      </c>
      <c r="H7081" s="7">
        <v>-42406</v>
      </c>
      <c r="I7081" s="143"/>
      <c r="J7081" s="144"/>
      <c r="K7081" s="145"/>
      <c r="L7081" t="str">
        <f t="shared" si="400"/>
        <v>6423</v>
      </c>
      <c r="M7081">
        <f t="shared" si="401"/>
        <v>6423</v>
      </c>
      <c r="N7081" s="37">
        <f t="shared" si="398"/>
        <v>-403871</v>
      </c>
    </row>
    <row r="7082" spans="1:14" x14ac:dyDescent="0.3">
      <c r="A7082" s="3">
        <v>3</v>
      </c>
      <c r="B7082" s="148"/>
      <c r="C7082" s="4" t="s">
        <v>2751</v>
      </c>
      <c r="D7082" s="5">
        <v>44985</v>
      </c>
      <c r="E7082" s="13" t="s">
        <v>2752</v>
      </c>
      <c r="F7082" s="7">
        <v>-2184145</v>
      </c>
      <c r="G7082" s="6" t="s">
        <v>1366</v>
      </c>
      <c r="H7082" s="7">
        <v>-229335</v>
      </c>
      <c r="I7082" s="143"/>
      <c r="J7082" s="144"/>
      <c r="K7082" s="145"/>
      <c r="L7082" t="str">
        <f t="shared" si="400"/>
        <v>6455</v>
      </c>
      <c r="M7082">
        <f t="shared" si="401"/>
        <v>6455</v>
      </c>
      <c r="N7082" s="37">
        <f t="shared" si="398"/>
        <v>-2184145</v>
      </c>
    </row>
    <row r="7083" spans="1:14" x14ac:dyDescent="0.3">
      <c r="A7083" s="3">
        <v>3</v>
      </c>
      <c r="B7083" s="148"/>
      <c r="C7083" s="4" t="s">
        <v>2753</v>
      </c>
      <c r="D7083" s="5">
        <v>44959</v>
      </c>
      <c r="E7083" s="13" t="s">
        <v>2754</v>
      </c>
      <c r="F7083" s="7">
        <v>-1066608</v>
      </c>
      <c r="G7083" s="6" t="s">
        <v>1366</v>
      </c>
      <c r="H7083" s="7">
        <v>-111994</v>
      </c>
      <c r="I7083" s="143"/>
      <c r="J7083" s="144"/>
      <c r="K7083" s="145"/>
      <c r="L7083" t="str">
        <f t="shared" si="400"/>
        <v>2143</v>
      </c>
      <c r="M7083">
        <f t="shared" si="401"/>
        <v>2143</v>
      </c>
      <c r="N7083" s="37">
        <f t="shared" si="398"/>
        <v>-1066608</v>
      </c>
    </row>
    <row r="7084" spans="1:14" x14ac:dyDescent="0.3">
      <c r="A7084" s="3">
        <v>3</v>
      </c>
      <c r="B7084" s="148"/>
      <c r="C7084" s="4" t="s">
        <v>2755</v>
      </c>
      <c r="D7084" s="5">
        <v>44973</v>
      </c>
      <c r="E7084" s="13" t="s">
        <v>2756</v>
      </c>
      <c r="F7084" s="7">
        <v>-445260</v>
      </c>
      <c r="G7084" s="6" t="s">
        <v>1366</v>
      </c>
      <c r="H7084" s="7">
        <v>-46752</v>
      </c>
      <c r="I7084" s="143"/>
      <c r="J7084" s="144"/>
      <c r="K7084" s="145"/>
      <c r="L7084" t="str">
        <f t="shared" si="400"/>
        <v>4334</v>
      </c>
      <c r="M7084">
        <f t="shared" si="401"/>
        <v>4334</v>
      </c>
      <c r="N7084" s="37">
        <f t="shared" si="398"/>
        <v>-445260</v>
      </c>
    </row>
    <row r="7085" spans="1:14" x14ac:dyDescent="0.3">
      <c r="A7085" s="3">
        <v>3</v>
      </c>
      <c r="B7085" s="148"/>
      <c r="C7085" s="4" t="s">
        <v>2757</v>
      </c>
      <c r="D7085" s="5">
        <v>44959</v>
      </c>
      <c r="E7085" s="13" t="s">
        <v>2758</v>
      </c>
      <c r="F7085" s="7">
        <v>-947727</v>
      </c>
      <c r="G7085" s="6" t="s">
        <v>1366</v>
      </c>
      <c r="H7085" s="7">
        <v>-99511</v>
      </c>
      <c r="I7085" s="143"/>
      <c r="J7085" s="144"/>
      <c r="K7085" s="145"/>
      <c r="L7085" t="str">
        <f t="shared" si="400"/>
        <v>2281</v>
      </c>
      <c r="M7085">
        <f t="shared" si="401"/>
        <v>2281</v>
      </c>
      <c r="N7085" s="37">
        <f t="shared" si="398"/>
        <v>-947727</v>
      </c>
    </row>
    <row r="7086" spans="1:14" x14ac:dyDescent="0.3">
      <c r="A7086" s="3">
        <v>3</v>
      </c>
      <c r="B7086" s="148"/>
      <c r="C7086" s="4" t="s">
        <v>2759</v>
      </c>
      <c r="D7086" s="5">
        <v>44980</v>
      </c>
      <c r="E7086" s="13" t="s">
        <v>2760</v>
      </c>
      <c r="F7086" s="7">
        <v>-398165</v>
      </c>
      <c r="G7086" s="6" t="s">
        <v>1366</v>
      </c>
      <c r="H7086" s="7">
        <v>-41807</v>
      </c>
      <c r="I7086" s="143"/>
      <c r="J7086" s="144"/>
      <c r="K7086" s="145"/>
      <c r="L7086" t="str">
        <f t="shared" si="400"/>
        <v>5741</v>
      </c>
      <c r="M7086">
        <f t="shared" si="401"/>
        <v>5741</v>
      </c>
      <c r="N7086" s="37">
        <f t="shared" si="398"/>
        <v>-398165</v>
      </c>
    </row>
    <row r="7087" spans="1:14" x14ac:dyDescent="0.3">
      <c r="A7087" s="3">
        <v>3</v>
      </c>
      <c r="B7087" s="148"/>
      <c r="C7087" s="4" t="s">
        <v>2761</v>
      </c>
      <c r="D7087" s="5">
        <v>44972</v>
      </c>
      <c r="E7087" s="13" t="s">
        <v>2762</v>
      </c>
      <c r="F7087" s="7">
        <v>-528737</v>
      </c>
      <c r="G7087" s="6" t="s">
        <v>1366</v>
      </c>
      <c r="H7087" s="7">
        <v>-55517</v>
      </c>
      <c r="I7087" s="143"/>
      <c r="J7087" s="144"/>
      <c r="K7087" s="145"/>
      <c r="L7087" t="str">
        <f t="shared" si="400"/>
        <v>3953</v>
      </c>
      <c r="M7087">
        <f t="shared" si="401"/>
        <v>3953</v>
      </c>
      <c r="N7087" s="37">
        <f t="shared" si="398"/>
        <v>-528737</v>
      </c>
    </row>
    <row r="7088" spans="1:14" x14ac:dyDescent="0.3">
      <c r="A7088" s="3">
        <v>3</v>
      </c>
      <c r="B7088" s="148"/>
      <c r="C7088" s="4" t="s">
        <v>2763</v>
      </c>
      <c r="D7088" s="5">
        <v>44973</v>
      </c>
      <c r="E7088" s="13" t="s">
        <v>2764</v>
      </c>
      <c r="F7088" s="7">
        <v>-85671</v>
      </c>
      <c r="G7088" s="6" t="s">
        <v>1366</v>
      </c>
      <c r="H7088" s="7">
        <v>-8995</v>
      </c>
      <c r="I7088" s="143"/>
      <c r="J7088" s="144"/>
      <c r="K7088" s="145"/>
      <c r="L7088" t="str">
        <f t="shared" si="400"/>
        <v>4178</v>
      </c>
      <c r="M7088">
        <f t="shared" si="401"/>
        <v>4178</v>
      </c>
      <c r="N7088" s="37">
        <f t="shared" si="398"/>
        <v>-85671</v>
      </c>
    </row>
    <row r="7089" spans="1:14" x14ac:dyDescent="0.3">
      <c r="A7089" s="3">
        <v>3</v>
      </c>
      <c r="B7089" s="147"/>
      <c r="C7089" s="4" t="s">
        <v>2765</v>
      </c>
      <c r="D7089" s="5">
        <v>44977</v>
      </c>
      <c r="E7089" s="13" t="s">
        <v>2766</v>
      </c>
      <c r="F7089" s="7">
        <v>-1792791</v>
      </c>
      <c r="G7089" s="6" t="s">
        <v>1366</v>
      </c>
      <c r="H7089" s="7">
        <v>-188243</v>
      </c>
      <c r="I7089" s="137"/>
      <c r="J7089" s="140"/>
      <c r="K7089" s="141"/>
      <c r="L7089" t="str">
        <f t="shared" si="400"/>
        <v>4713</v>
      </c>
      <c r="M7089">
        <f t="shared" si="401"/>
        <v>4713</v>
      </c>
      <c r="N7089" s="37">
        <f t="shared" si="398"/>
        <v>-1792791</v>
      </c>
    </row>
    <row r="7090" spans="1:14" x14ac:dyDescent="0.3">
      <c r="A7090" s="3">
        <v>3</v>
      </c>
      <c r="B7090" s="15" t="s">
        <v>2767</v>
      </c>
      <c r="C7090" s="4" t="s">
        <v>2768</v>
      </c>
      <c r="D7090" s="5">
        <v>44991</v>
      </c>
      <c r="E7090" s="13" t="s">
        <v>2769</v>
      </c>
      <c r="F7090" s="7">
        <v>-283712</v>
      </c>
      <c r="G7090" s="6" t="s">
        <v>1366</v>
      </c>
      <c r="H7090" s="7">
        <v>-29790</v>
      </c>
      <c r="I7090" s="11">
        <v>-253922</v>
      </c>
      <c r="J7090" s="132" t="s">
        <v>48</v>
      </c>
      <c r="K7090" s="133"/>
      <c r="L7090" t="str">
        <f t="shared" si="400"/>
        <v>7292</v>
      </c>
      <c r="M7090">
        <f t="shared" si="401"/>
        <v>7292</v>
      </c>
      <c r="N7090" s="37">
        <f t="shared" si="398"/>
        <v>-283712</v>
      </c>
    </row>
    <row r="7091" spans="1:14" x14ac:dyDescent="0.3">
      <c r="A7091" s="3">
        <v>3</v>
      </c>
      <c r="B7091" s="15" t="s">
        <v>2779</v>
      </c>
      <c r="C7091" s="4" t="s">
        <v>2780</v>
      </c>
      <c r="D7091" s="5">
        <v>44991</v>
      </c>
      <c r="E7091" s="13" t="s">
        <v>2781</v>
      </c>
      <c r="F7091" s="7">
        <v>-1499269</v>
      </c>
      <c r="G7091" s="6" t="s">
        <v>1366</v>
      </c>
      <c r="H7091" s="7">
        <v>-157423</v>
      </c>
      <c r="I7091" s="11">
        <v>-1341846</v>
      </c>
      <c r="J7091" s="132" t="s">
        <v>596</v>
      </c>
      <c r="K7091" s="133"/>
      <c r="L7091" t="str">
        <f t="shared" si="400"/>
        <v>1794</v>
      </c>
      <c r="M7091">
        <f t="shared" si="401"/>
        <v>1794</v>
      </c>
      <c r="N7091" s="37">
        <f t="shared" si="398"/>
        <v>-1499269</v>
      </c>
    </row>
    <row r="7092" spans="1:14" x14ac:dyDescent="0.3">
      <c r="A7092" s="3">
        <v>3</v>
      </c>
      <c r="B7092" s="15" t="s">
        <v>2792</v>
      </c>
      <c r="C7092" s="4" t="s">
        <v>2793</v>
      </c>
      <c r="D7092" s="5">
        <v>44998</v>
      </c>
      <c r="E7092" s="13" t="s">
        <v>2794</v>
      </c>
      <c r="F7092" s="7">
        <v>-510654</v>
      </c>
      <c r="G7092" s="6" t="s">
        <v>1366</v>
      </c>
      <c r="H7092" s="7">
        <v>-53619</v>
      </c>
      <c r="I7092" s="11">
        <v>-457035</v>
      </c>
      <c r="J7092" s="132" t="s">
        <v>615</v>
      </c>
      <c r="K7092" s="133"/>
      <c r="L7092" t="str">
        <f t="shared" ref="L7092:L7093" si="402">+RIGHT(C7092,3)</f>
        <v>326</v>
      </c>
      <c r="M7092">
        <f t="shared" si="401"/>
        <v>326</v>
      </c>
      <c r="N7092" s="37">
        <f t="shared" si="398"/>
        <v>-510654</v>
      </c>
    </row>
    <row r="7093" spans="1:14" x14ac:dyDescent="0.3">
      <c r="A7093" s="3">
        <v>3</v>
      </c>
      <c r="B7093" s="15" t="s">
        <v>2800</v>
      </c>
      <c r="C7093" s="4" t="s">
        <v>2801</v>
      </c>
      <c r="D7093" s="5">
        <v>44973</v>
      </c>
      <c r="E7093" s="13" t="s">
        <v>2802</v>
      </c>
      <c r="F7093" s="7">
        <v>-184613</v>
      </c>
      <c r="G7093" s="6" t="s">
        <v>1366</v>
      </c>
      <c r="H7093" s="7">
        <v>-19384</v>
      </c>
      <c r="I7093" s="11">
        <v>-165229</v>
      </c>
      <c r="J7093" s="132" t="s">
        <v>626</v>
      </c>
      <c r="K7093" s="133"/>
      <c r="L7093" t="str">
        <f t="shared" si="402"/>
        <v>161</v>
      </c>
      <c r="M7093">
        <f t="shared" si="401"/>
        <v>161</v>
      </c>
      <c r="N7093" s="37">
        <f t="shared" si="398"/>
        <v>-184613</v>
      </c>
    </row>
    <row r="7094" spans="1:14" x14ac:dyDescent="0.3">
      <c r="A7094" s="3">
        <v>3</v>
      </c>
      <c r="B7094" s="15" t="s">
        <v>2858</v>
      </c>
      <c r="C7094" s="4" t="s">
        <v>2859</v>
      </c>
      <c r="D7094" s="5">
        <v>44984</v>
      </c>
      <c r="E7094" s="13" t="s">
        <v>2860</v>
      </c>
      <c r="F7094" s="7">
        <v>-339381</v>
      </c>
      <c r="G7094" s="6" t="s">
        <v>1366</v>
      </c>
      <c r="H7094" s="7">
        <v>-35635</v>
      </c>
      <c r="I7094" s="11">
        <v>-303746</v>
      </c>
      <c r="J7094" s="132" t="s">
        <v>717</v>
      </c>
      <c r="K7094" s="133"/>
      <c r="L7094" t="str">
        <f>+RIGHT(C7094,3)</f>
        <v>156</v>
      </c>
      <c r="M7094">
        <f t="shared" si="401"/>
        <v>156</v>
      </c>
      <c r="N7094" s="37">
        <f t="shared" si="398"/>
        <v>-339381</v>
      </c>
    </row>
    <row r="7095" spans="1:14" x14ac:dyDescent="0.3">
      <c r="A7095" s="3">
        <v>3</v>
      </c>
      <c r="B7095" s="15" t="s">
        <v>2870</v>
      </c>
      <c r="C7095" s="4" t="s">
        <v>2871</v>
      </c>
      <c r="D7095" s="5">
        <v>44974</v>
      </c>
      <c r="E7095" s="13" t="s">
        <v>2872</v>
      </c>
      <c r="F7095" s="7">
        <v>-420523</v>
      </c>
      <c r="G7095" s="6" t="s">
        <v>1366</v>
      </c>
      <c r="H7095" s="7">
        <v>-44155</v>
      </c>
      <c r="I7095" s="11">
        <v>-376368</v>
      </c>
      <c r="J7095" s="132" t="s">
        <v>739</v>
      </c>
      <c r="K7095" s="133"/>
      <c r="L7095" t="str">
        <f t="shared" ref="L7095:L7100" si="403">+RIGHT(C7095,3)</f>
        <v>163</v>
      </c>
      <c r="M7095">
        <f t="shared" si="401"/>
        <v>163</v>
      </c>
      <c r="N7095" s="37">
        <f t="shared" ref="N7095:N7158" si="404">+F7095</f>
        <v>-420523</v>
      </c>
    </row>
    <row r="7096" spans="1:14" x14ac:dyDescent="0.3">
      <c r="A7096" s="3">
        <v>3</v>
      </c>
      <c r="B7096" s="15" t="s">
        <v>2877</v>
      </c>
      <c r="C7096" s="4" t="s">
        <v>1746</v>
      </c>
      <c r="D7096" s="5">
        <v>44984</v>
      </c>
      <c r="E7096" s="13" t="s">
        <v>2878</v>
      </c>
      <c r="F7096" s="7">
        <v>-130973</v>
      </c>
      <c r="G7096" s="6" t="s">
        <v>1366</v>
      </c>
      <c r="H7096" s="7">
        <v>-13752</v>
      </c>
      <c r="I7096" s="11">
        <v>-117221</v>
      </c>
      <c r="J7096" s="132" t="s">
        <v>749</v>
      </c>
      <c r="K7096" s="133"/>
      <c r="L7096" t="str">
        <f t="shared" si="403"/>
        <v>149</v>
      </c>
      <c r="M7096">
        <f t="shared" si="401"/>
        <v>149</v>
      </c>
      <c r="N7096" s="37">
        <f t="shared" si="404"/>
        <v>-130973</v>
      </c>
    </row>
    <row r="7097" spans="1:14" x14ac:dyDescent="0.3">
      <c r="A7097" s="3">
        <v>3</v>
      </c>
      <c r="B7097" s="146" t="s">
        <v>2882</v>
      </c>
      <c r="C7097" s="4" t="s">
        <v>2883</v>
      </c>
      <c r="D7097" s="5">
        <v>44979</v>
      </c>
      <c r="E7097" s="13" t="s">
        <v>2884</v>
      </c>
      <c r="F7097" s="7">
        <v>-499854</v>
      </c>
      <c r="G7097" s="6" t="s">
        <v>1366</v>
      </c>
      <c r="H7097" s="7">
        <v>-52485</v>
      </c>
      <c r="I7097" s="136">
        <v>-564590</v>
      </c>
      <c r="J7097" s="138" t="s">
        <v>760</v>
      </c>
      <c r="K7097" s="139"/>
      <c r="L7097" t="str">
        <f t="shared" si="403"/>
        <v>286</v>
      </c>
      <c r="M7097">
        <f t="shared" si="401"/>
        <v>286</v>
      </c>
      <c r="N7097" s="37">
        <f t="shared" si="404"/>
        <v>-499854</v>
      </c>
    </row>
    <row r="7098" spans="1:14" x14ac:dyDescent="0.3">
      <c r="A7098" s="3">
        <v>3</v>
      </c>
      <c r="B7098" s="147"/>
      <c r="C7098" s="4" t="s">
        <v>2885</v>
      </c>
      <c r="D7098" s="5">
        <v>44979</v>
      </c>
      <c r="E7098" s="13" t="s">
        <v>2886</v>
      </c>
      <c r="F7098" s="7">
        <v>-130973</v>
      </c>
      <c r="G7098" s="6" t="s">
        <v>1366</v>
      </c>
      <c r="H7098" s="7">
        <v>-13752</v>
      </c>
      <c r="I7098" s="137"/>
      <c r="J7098" s="140"/>
      <c r="K7098" s="141"/>
      <c r="L7098" t="str">
        <f t="shared" si="403"/>
        <v>287</v>
      </c>
      <c r="M7098">
        <f t="shared" si="401"/>
        <v>287</v>
      </c>
      <c r="N7098" s="37">
        <f t="shared" si="404"/>
        <v>-130973</v>
      </c>
    </row>
    <row r="7099" spans="1:14" x14ac:dyDescent="0.3">
      <c r="A7099" s="3">
        <v>3</v>
      </c>
      <c r="B7099" s="146" t="s">
        <v>2894</v>
      </c>
      <c r="C7099" s="4" t="s">
        <v>2895</v>
      </c>
      <c r="D7099" s="5">
        <v>44974</v>
      </c>
      <c r="E7099" s="13" t="s">
        <v>2896</v>
      </c>
      <c r="F7099" s="7">
        <v>-103839</v>
      </c>
      <c r="G7099" s="6" t="s">
        <v>1366</v>
      </c>
      <c r="H7099" s="7">
        <v>-10903</v>
      </c>
      <c r="I7099" s="136">
        <v>-420313</v>
      </c>
      <c r="J7099" s="138" t="s">
        <v>767</v>
      </c>
      <c r="K7099" s="139"/>
      <c r="L7099" t="str">
        <f t="shared" si="403"/>
        <v>182</v>
      </c>
      <c r="M7099">
        <f t="shared" si="401"/>
        <v>182</v>
      </c>
      <c r="N7099" s="37">
        <f t="shared" si="404"/>
        <v>-103839</v>
      </c>
    </row>
    <row r="7100" spans="1:14" x14ac:dyDescent="0.3">
      <c r="A7100" s="3">
        <v>3</v>
      </c>
      <c r="B7100" s="147"/>
      <c r="C7100" s="4" t="s">
        <v>2897</v>
      </c>
      <c r="D7100" s="5">
        <v>44974</v>
      </c>
      <c r="E7100" s="13" t="s">
        <v>2898</v>
      </c>
      <c r="F7100" s="7">
        <v>-365784</v>
      </c>
      <c r="G7100" s="6" t="s">
        <v>1366</v>
      </c>
      <c r="H7100" s="7">
        <v>-38407</v>
      </c>
      <c r="I7100" s="137"/>
      <c r="J7100" s="140"/>
      <c r="K7100" s="141"/>
      <c r="L7100" t="str">
        <f t="shared" si="403"/>
        <v>181</v>
      </c>
      <c r="M7100">
        <f t="shared" si="401"/>
        <v>181</v>
      </c>
      <c r="N7100" s="37">
        <f t="shared" si="404"/>
        <v>-365784</v>
      </c>
    </row>
    <row r="7101" spans="1:14" x14ac:dyDescent="0.3">
      <c r="A7101" s="3">
        <v>3</v>
      </c>
      <c r="B7101" s="146" t="s">
        <v>2910</v>
      </c>
      <c r="C7101" s="4" t="s">
        <v>2911</v>
      </c>
      <c r="D7101" s="5">
        <v>44967</v>
      </c>
      <c r="E7101" s="13" t="s">
        <v>2912</v>
      </c>
      <c r="F7101" s="7">
        <v>-161548</v>
      </c>
      <c r="G7101" s="6" t="s">
        <v>1366</v>
      </c>
      <c r="H7101" s="7">
        <v>-16962</v>
      </c>
      <c r="I7101" s="136">
        <v>-597700</v>
      </c>
      <c r="J7101" s="138" t="s">
        <v>788</v>
      </c>
      <c r="K7101" s="139"/>
      <c r="L7101" t="str">
        <f t="shared" ref="L7101:L7105" si="405">+RIGHT(C7101,5)</f>
        <v>00147</v>
      </c>
      <c r="M7101">
        <f t="shared" si="401"/>
        <v>147</v>
      </c>
      <c r="N7101" s="37">
        <f t="shared" si="404"/>
        <v>-161548</v>
      </c>
    </row>
    <row r="7102" spans="1:14" x14ac:dyDescent="0.3">
      <c r="A7102" s="3">
        <v>3</v>
      </c>
      <c r="B7102" s="147"/>
      <c r="C7102" s="4" t="s">
        <v>2913</v>
      </c>
      <c r="D7102" s="5">
        <v>44972</v>
      </c>
      <c r="E7102" s="13" t="s">
        <v>2914</v>
      </c>
      <c r="F7102" s="7">
        <v>-506273</v>
      </c>
      <c r="G7102" s="6" t="s">
        <v>1366</v>
      </c>
      <c r="H7102" s="7">
        <v>-53159</v>
      </c>
      <c r="I7102" s="137"/>
      <c r="J7102" s="140"/>
      <c r="K7102" s="141"/>
      <c r="L7102" t="str">
        <f t="shared" si="405"/>
        <v>00183</v>
      </c>
      <c r="M7102">
        <f t="shared" si="401"/>
        <v>183</v>
      </c>
      <c r="N7102" s="37">
        <f t="shared" si="404"/>
        <v>-506273</v>
      </c>
    </row>
    <row r="7103" spans="1:14" x14ac:dyDescent="0.3">
      <c r="A7103" s="3">
        <v>3</v>
      </c>
      <c r="B7103" s="146" t="s">
        <v>2920</v>
      </c>
      <c r="C7103" s="4" t="s">
        <v>2921</v>
      </c>
      <c r="D7103" s="5">
        <v>44958</v>
      </c>
      <c r="E7103" s="13" t="s">
        <v>2922</v>
      </c>
      <c r="F7103" s="7">
        <v>-207678</v>
      </c>
      <c r="G7103" s="6" t="s">
        <v>1366</v>
      </c>
      <c r="H7103" s="7">
        <v>-21806</v>
      </c>
      <c r="I7103" s="136">
        <v>-476838</v>
      </c>
      <c r="J7103" s="138" t="s">
        <v>792</v>
      </c>
      <c r="K7103" s="139"/>
      <c r="L7103" t="str">
        <f>+RIGHT(C7103,2)</f>
        <v>66</v>
      </c>
      <c r="M7103">
        <f t="shared" si="401"/>
        <v>66</v>
      </c>
      <c r="N7103" s="37">
        <f t="shared" si="404"/>
        <v>-207678</v>
      </c>
    </row>
    <row r="7104" spans="1:14" x14ac:dyDescent="0.3">
      <c r="A7104" s="3">
        <v>3</v>
      </c>
      <c r="B7104" s="147"/>
      <c r="C7104" s="4" t="s">
        <v>2923</v>
      </c>
      <c r="D7104" s="5">
        <v>44985</v>
      </c>
      <c r="E7104" s="13" t="s">
        <v>2924</v>
      </c>
      <c r="F7104" s="7">
        <v>-325102</v>
      </c>
      <c r="G7104" s="6" t="s">
        <v>1366</v>
      </c>
      <c r="H7104" s="7">
        <v>-34136</v>
      </c>
      <c r="I7104" s="137"/>
      <c r="J7104" s="140"/>
      <c r="K7104" s="141"/>
      <c r="L7104" t="str">
        <f t="shared" ref="L7104" si="406">+RIGHT(C7104,3)</f>
        <v>199</v>
      </c>
      <c r="M7104">
        <f t="shared" si="401"/>
        <v>199</v>
      </c>
      <c r="N7104" s="37">
        <f t="shared" si="404"/>
        <v>-325102</v>
      </c>
    </row>
    <row r="7105" spans="1:14" x14ac:dyDescent="0.3">
      <c r="A7105" s="3">
        <v>3</v>
      </c>
      <c r="B7105" s="15" t="s">
        <v>2944</v>
      </c>
      <c r="C7105" s="4" t="s">
        <v>2945</v>
      </c>
      <c r="D7105" s="5">
        <v>44980</v>
      </c>
      <c r="E7105" s="13" t="s">
        <v>2946</v>
      </c>
      <c r="F7105" s="7">
        <v>-65133</v>
      </c>
      <c r="G7105" s="6" t="s">
        <v>1366</v>
      </c>
      <c r="H7105" s="7">
        <v>-6839</v>
      </c>
      <c r="I7105" s="11">
        <v>-58294</v>
      </c>
      <c r="J7105" s="132" t="s">
        <v>1940</v>
      </c>
      <c r="K7105" s="133"/>
      <c r="L7105" t="str">
        <f t="shared" si="405"/>
        <v>00213</v>
      </c>
      <c r="M7105">
        <f t="shared" si="401"/>
        <v>213</v>
      </c>
      <c r="N7105" s="37">
        <f t="shared" si="404"/>
        <v>-65133</v>
      </c>
    </row>
    <row r="7106" spans="1:14" x14ac:dyDescent="0.3">
      <c r="A7106" s="3">
        <v>3</v>
      </c>
      <c r="B7106" s="146" t="s">
        <v>2947</v>
      </c>
      <c r="C7106" s="4" t="s">
        <v>2948</v>
      </c>
      <c r="D7106" s="5">
        <v>44980</v>
      </c>
      <c r="E7106" s="13" t="s">
        <v>2949</v>
      </c>
      <c r="F7106" s="7">
        <v>-424259</v>
      </c>
      <c r="G7106" s="6" t="s">
        <v>1366</v>
      </c>
      <c r="H7106" s="7">
        <v>-44547</v>
      </c>
      <c r="I7106" s="136">
        <v>-2230932</v>
      </c>
      <c r="J7106" s="138" t="s">
        <v>837</v>
      </c>
      <c r="K7106" s="139"/>
      <c r="L7106" t="str">
        <f t="shared" ref="L7106:L7122" si="407">+RIGHT(C7106,3)</f>
        <v>350</v>
      </c>
      <c r="M7106">
        <f t="shared" si="401"/>
        <v>350</v>
      </c>
      <c r="N7106" s="37">
        <f t="shared" si="404"/>
        <v>-424259</v>
      </c>
    </row>
    <row r="7107" spans="1:14" x14ac:dyDescent="0.3">
      <c r="A7107" s="3">
        <v>3</v>
      </c>
      <c r="B7107" s="148"/>
      <c r="C7107" s="4" t="s">
        <v>2950</v>
      </c>
      <c r="D7107" s="5">
        <v>44981</v>
      </c>
      <c r="E7107" s="13" t="s">
        <v>2951</v>
      </c>
      <c r="F7107" s="7">
        <v>-506385</v>
      </c>
      <c r="G7107" s="6" t="s">
        <v>1366</v>
      </c>
      <c r="H7107" s="7">
        <v>-53170</v>
      </c>
      <c r="I7107" s="143"/>
      <c r="J7107" s="144"/>
      <c r="K7107" s="145"/>
      <c r="L7107" t="str">
        <f t="shared" si="407"/>
        <v>368</v>
      </c>
      <c r="M7107">
        <f t="shared" si="401"/>
        <v>368</v>
      </c>
      <c r="N7107" s="37">
        <f t="shared" si="404"/>
        <v>-506385</v>
      </c>
    </row>
    <row r="7108" spans="1:14" x14ac:dyDescent="0.3">
      <c r="A7108" s="3">
        <v>3</v>
      </c>
      <c r="B7108" s="148"/>
      <c r="C7108" s="4" t="s">
        <v>2952</v>
      </c>
      <c r="D7108" s="5">
        <v>44963</v>
      </c>
      <c r="E7108" s="13" t="s">
        <v>2953</v>
      </c>
      <c r="F7108" s="7">
        <v>-446386</v>
      </c>
      <c r="G7108" s="6" t="s">
        <v>1366</v>
      </c>
      <c r="H7108" s="7">
        <v>-46870</v>
      </c>
      <c r="I7108" s="143"/>
      <c r="J7108" s="144"/>
      <c r="K7108" s="145"/>
      <c r="L7108" t="str">
        <f t="shared" si="407"/>
        <v>153</v>
      </c>
      <c r="M7108">
        <f t="shared" si="401"/>
        <v>153</v>
      </c>
      <c r="N7108" s="37">
        <f t="shared" si="404"/>
        <v>-446386</v>
      </c>
    </row>
    <row r="7109" spans="1:14" x14ac:dyDescent="0.3">
      <c r="A7109" s="3">
        <v>3</v>
      </c>
      <c r="B7109" s="148"/>
      <c r="C7109" s="4" t="s">
        <v>2954</v>
      </c>
      <c r="D7109" s="5">
        <v>44968</v>
      </c>
      <c r="E7109" s="13" t="s">
        <v>2955</v>
      </c>
      <c r="F7109" s="7">
        <v>-914166</v>
      </c>
      <c r="G7109" s="6" t="s">
        <v>1366</v>
      </c>
      <c r="H7109" s="7">
        <v>-95987</v>
      </c>
      <c r="I7109" s="143"/>
      <c r="J7109" s="144"/>
      <c r="K7109" s="145"/>
      <c r="L7109" t="str">
        <f t="shared" si="407"/>
        <v>259</v>
      </c>
      <c r="M7109">
        <f t="shared" si="401"/>
        <v>259</v>
      </c>
      <c r="N7109" s="37">
        <f t="shared" si="404"/>
        <v>-914166</v>
      </c>
    </row>
    <row r="7110" spans="1:14" x14ac:dyDescent="0.3">
      <c r="A7110" s="3">
        <v>3</v>
      </c>
      <c r="B7110" s="147"/>
      <c r="C7110" s="4" t="s">
        <v>2956</v>
      </c>
      <c r="D7110" s="5">
        <v>44985</v>
      </c>
      <c r="E7110" s="13" t="s">
        <v>2957</v>
      </c>
      <c r="F7110" s="7">
        <v>-201465</v>
      </c>
      <c r="G7110" s="6" t="s">
        <v>1366</v>
      </c>
      <c r="H7110" s="7">
        <v>-21154</v>
      </c>
      <c r="I7110" s="137"/>
      <c r="J7110" s="140"/>
      <c r="K7110" s="141"/>
      <c r="L7110" t="str">
        <f t="shared" si="407"/>
        <v>459</v>
      </c>
      <c r="M7110">
        <f t="shared" si="401"/>
        <v>459</v>
      </c>
      <c r="N7110" s="37">
        <f t="shared" si="404"/>
        <v>-201465</v>
      </c>
    </row>
    <row r="7111" spans="1:14" x14ac:dyDescent="0.3">
      <c r="A7111" s="3">
        <v>3</v>
      </c>
      <c r="B7111" s="15" t="s">
        <v>2965</v>
      </c>
      <c r="C7111" s="4" t="s">
        <v>2966</v>
      </c>
      <c r="D7111" s="5">
        <v>44998</v>
      </c>
      <c r="E7111" s="13" t="s">
        <v>2967</v>
      </c>
      <c r="F7111" s="7">
        <v>-678671</v>
      </c>
      <c r="G7111" s="6" t="s">
        <v>1366</v>
      </c>
      <c r="H7111" s="7">
        <v>-71260</v>
      </c>
      <c r="I7111" s="11">
        <v>-607411</v>
      </c>
      <c r="J7111" s="132" t="s">
        <v>850</v>
      </c>
      <c r="K7111" s="133"/>
      <c r="L7111" t="str">
        <f t="shared" si="407"/>
        <v>742</v>
      </c>
      <c r="M7111">
        <f t="shared" ref="M7111:M7174" si="408">+L7111*1</f>
        <v>742</v>
      </c>
      <c r="N7111" s="37">
        <f t="shared" si="404"/>
        <v>-678671</v>
      </c>
    </row>
    <row r="7112" spans="1:14" x14ac:dyDescent="0.3">
      <c r="A7112" s="3">
        <v>3</v>
      </c>
      <c r="B7112" s="15" t="s">
        <v>2972</v>
      </c>
      <c r="C7112" s="4" t="s">
        <v>2973</v>
      </c>
      <c r="D7112" s="5">
        <v>44978</v>
      </c>
      <c r="E7112" s="13" t="s">
        <v>2974</v>
      </c>
      <c r="F7112" s="7">
        <v>-95360</v>
      </c>
      <c r="G7112" s="6" t="s">
        <v>1366</v>
      </c>
      <c r="H7112" s="7">
        <v>-10013</v>
      </c>
      <c r="I7112" s="11">
        <v>-85347</v>
      </c>
      <c r="J7112" s="132" t="s">
        <v>861</v>
      </c>
      <c r="K7112" s="133"/>
      <c r="L7112" t="str">
        <f>+RIGHT(C7112,2)</f>
        <v>65</v>
      </c>
      <c r="M7112">
        <f t="shared" si="408"/>
        <v>65</v>
      </c>
      <c r="N7112" s="37">
        <f t="shared" si="404"/>
        <v>-95360</v>
      </c>
    </row>
    <row r="7113" spans="1:14" x14ac:dyDescent="0.3">
      <c r="A7113" s="3">
        <v>3</v>
      </c>
      <c r="B7113" s="146" t="s">
        <v>2979</v>
      </c>
      <c r="C7113" s="4" t="s">
        <v>2129</v>
      </c>
      <c r="D7113" s="5">
        <v>44979</v>
      </c>
      <c r="E7113" s="13" t="s">
        <v>2980</v>
      </c>
      <c r="F7113" s="7">
        <v>-244328</v>
      </c>
      <c r="G7113" s="6" t="s">
        <v>1366</v>
      </c>
      <c r="H7113" s="7">
        <v>-25654</v>
      </c>
      <c r="I7113" s="136">
        <v>-505754</v>
      </c>
      <c r="J7113" s="138" t="s">
        <v>864</v>
      </c>
      <c r="K7113" s="139"/>
      <c r="L7113" t="str">
        <f t="shared" si="407"/>
        <v>111</v>
      </c>
      <c r="M7113">
        <f t="shared" si="408"/>
        <v>111</v>
      </c>
      <c r="N7113" s="37">
        <f t="shared" si="404"/>
        <v>-244328</v>
      </c>
    </row>
    <row r="7114" spans="1:14" x14ac:dyDescent="0.3">
      <c r="A7114" s="3">
        <v>3</v>
      </c>
      <c r="B7114" s="147"/>
      <c r="C7114" s="4" t="s">
        <v>2981</v>
      </c>
      <c r="D7114" s="5">
        <v>44979</v>
      </c>
      <c r="E7114" s="13" t="s">
        <v>2982</v>
      </c>
      <c r="F7114" s="7">
        <v>-320760</v>
      </c>
      <c r="G7114" s="6" t="s">
        <v>1366</v>
      </c>
      <c r="H7114" s="7">
        <v>-33680</v>
      </c>
      <c r="I7114" s="137"/>
      <c r="J7114" s="140"/>
      <c r="K7114" s="141"/>
      <c r="L7114" t="str">
        <f t="shared" si="407"/>
        <v>112</v>
      </c>
      <c r="M7114">
        <f t="shared" si="408"/>
        <v>112</v>
      </c>
      <c r="N7114" s="37">
        <f t="shared" si="404"/>
        <v>-320760</v>
      </c>
    </row>
    <row r="7115" spans="1:14" x14ac:dyDescent="0.3">
      <c r="A7115" s="3">
        <v>3</v>
      </c>
      <c r="B7115" s="15" t="s">
        <v>3002</v>
      </c>
      <c r="C7115" s="4" t="s">
        <v>3003</v>
      </c>
      <c r="D7115" s="5">
        <v>44999</v>
      </c>
      <c r="E7115" s="13" t="s">
        <v>3004</v>
      </c>
      <c r="F7115" s="7">
        <v>-103839</v>
      </c>
      <c r="G7115" s="6" t="s">
        <v>1366</v>
      </c>
      <c r="H7115" s="7">
        <v>-10903</v>
      </c>
      <c r="I7115" s="11">
        <v>-92936</v>
      </c>
      <c r="J7115" s="132" t="s">
        <v>908</v>
      </c>
      <c r="K7115" s="133"/>
      <c r="L7115" t="str">
        <f t="shared" si="407"/>
        <v>311</v>
      </c>
      <c r="M7115">
        <f t="shared" si="408"/>
        <v>311</v>
      </c>
      <c r="N7115" s="37">
        <f t="shared" si="404"/>
        <v>-103839</v>
      </c>
    </row>
    <row r="7116" spans="1:14" x14ac:dyDescent="0.3">
      <c r="A7116" s="3">
        <v>3</v>
      </c>
      <c r="B7116" s="15" t="s">
        <v>3016</v>
      </c>
      <c r="C7116" s="4" t="s">
        <v>3017</v>
      </c>
      <c r="D7116" s="5">
        <v>44993</v>
      </c>
      <c r="E7116" s="13" t="s">
        <v>3018</v>
      </c>
      <c r="F7116" s="7">
        <v>-55200</v>
      </c>
      <c r="G7116" s="6" t="s">
        <v>1366</v>
      </c>
      <c r="H7116" s="7">
        <v>-5796</v>
      </c>
      <c r="I7116" s="11">
        <v>-49404</v>
      </c>
      <c r="J7116" s="132" t="s">
        <v>927</v>
      </c>
      <c r="K7116" s="133"/>
      <c r="L7116" t="str">
        <f t="shared" si="407"/>
        <v>260</v>
      </c>
      <c r="M7116">
        <f t="shared" si="408"/>
        <v>260</v>
      </c>
      <c r="N7116" s="37">
        <f t="shared" si="404"/>
        <v>-55200</v>
      </c>
    </row>
    <row r="7117" spans="1:14" x14ac:dyDescent="0.3">
      <c r="A7117" s="3">
        <v>3</v>
      </c>
      <c r="B7117" s="15" t="s">
        <v>3036</v>
      </c>
      <c r="C7117" s="4" t="s">
        <v>3037</v>
      </c>
      <c r="D7117" s="5">
        <v>44977</v>
      </c>
      <c r="E7117" s="13" t="s">
        <v>3038</v>
      </c>
      <c r="F7117" s="7">
        <v>-122164</v>
      </c>
      <c r="G7117" s="6" t="s">
        <v>1366</v>
      </c>
      <c r="H7117" s="7">
        <v>-12827</v>
      </c>
      <c r="I7117" s="11">
        <v>-109337</v>
      </c>
      <c r="J7117" s="132" t="s">
        <v>956</v>
      </c>
      <c r="K7117" s="133"/>
      <c r="L7117" t="str">
        <f t="shared" si="407"/>
        <v>221</v>
      </c>
      <c r="M7117">
        <f t="shared" si="408"/>
        <v>221</v>
      </c>
      <c r="N7117" s="37">
        <f t="shared" si="404"/>
        <v>-122164</v>
      </c>
    </row>
    <row r="7118" spans="1:14" x14ac:dyDescent="0.3">
      <c r="A7118" s="3">
        <v>3</v>
      </c>
      <c r="B7118" s="15" t="s">
        <v>3045</v>
      </c>
      <c r="C7118" s="4" t="s">
        <v>3046</v>
      </c>
      <c r="D7118" s="5">
        <v>44973</v>
      </c>
      <c r="E7118" s="13" t="s">
        <v>3047</v>
      </c>
      <c r="F7118" s="7">
        <v>-691873</v>
      </c>
      <c r="G7118" s="6" t="s">
        <v>1366</v>
      </c>
      <c r="H7118" s="7">
        <v>-72647</v>
      </c>
      <c r="I7118" s="11">
        <v>-619226</v>
      </c>
      <c r="J7118" s="132" t="s">
        <v>971</v>
      </c>
      <c r="K7118" s="133"/>
      <c r="L7118" t="str">
        <f t="shared" si="407"/>
        <v>147</v>
      </c>
      <c r="M7118">
        <f t="shared" si="408"/>
        <v>147</v>
      </c>
      <c r="N7118" s="37">
        <f t="shared" si="404"/>
        <v>-691873</v>
      </c>
    </row>
    <row r="7119" spans="1:14" x14ac:dyDescent="0.3">
      <c r="A7119" s="3">
        <v>3</v>
      </c>
      <c r="B7119" s="15" t="s">
        <v>3056</v>
      </c>
      <c r="C7119" s="4" t="s">
        <v>3057</v>
      </c>
      <c r="D7119" s="5">
        <v>44964</v>
      </c>
      <c r="E7119" s="13" t="s">
        <v>3058</v>
      </c>
      <c r="F7119" s="7">
        <v>-101951</v>
      </c>
      <c r="G7119" s="6" t="s">
        <v>1366</v>
      </c>
      <c r="H7119" s="7">
        <v>-10705</v>
      </c>
      <c r="I7119" s="11">
        <v>-91246</v>
      </c>
      <c r="J7119" s="132" t="s">
        <v>996</v>
      </c>
      <c r="K7119" s="133"/>
      <c r="L7119" t="str">
        <f>+RIGHT(C7119,2)</f>
        <v>71</v>
      </c>
      <c r="M7119">
        <f t="shared" si="408"/>
        <v>71</v>
      </c>
      <c r="N7119" s="37">
        <f t="shared" si="404"/>
        <v>-101951</v>
      </c>
    </row>
    <row r="7120" spans="1:14" x14ac:dyDescent="0.3">
      <c r="A7120" s="3">
        <v>3</v>
      </c>
      <c r="B7120" s="15" t="s">
        <v>3066</v>
      </c>
      <c r="C7120" s="4" t="s">
        <v>3067</v>
      </c>
      <c r="D7120" s="5">
        <v>44986</v>
      </c>
      <c r="E7120" s="13" t="s">
        <v>3068</v>
      </c>
      <c r="F7120" s="7">
        <v>-2056229</v>
      </c>
      <c r="G7120" s="6" t="s">
        <v>1366</v>
      </c>
      <c r="H7120" s="7">
        <v>-215904</v>
      </c>
      <c r="I7120" s="11">
        <v>-1840325</v>
      </c>
      <c r="J7120" s="132" t="s">
        <v>1006</v>
      </c>
      <c r="K7120" s="133"/>
      <c r="L7120" t="str">
        <f t="shared" si="407"/>
        <v>191</v>
      </c>
      <c r="M7120">
        <f t="shared" si="408"/>
        <v>191</v>
      </c>
      <c r="N7120" s="37">
        <f t="shared" si="404"/>
        <v>-2056229</v>
      </c>
    </row>
    <row r="7121" spans="1:14" x14ac:dyDescent="0.3">
      <c r="A7121" s="3">
        <v>3</v>
      </c>
      <c r="B7121" s="15" t="s">
        <v>3074</v>
      </c>
      <c r="C7121" s="4" t="s">
        <v>3075</v>
      </c>
      <c r="D7121" s="5">
        <v>44981</v>
      </c>
      <c r="E7121" s="13" t="s">
        <v>3076</v>
      </c>
      <c r="F7121" s="7">
        <v>-513322</v>
      </c>
      <c r="G7121" s="6" t="s">
        <v>1366</v>
      </c>
      <c r="H7121" s="7">
        <v>-53899</v>
      </c>
      <c r="I7121" s="11">
        <v>-459423</v>
      </c>
      <c r="J7121" s="132" t="s">
        <v>1021</v>
      </c>
      <c r="K7121" s="133"/>
      <c r="L7121" t="str">
        <f>+RIGHT(C7121,2)</f>
        <v>93</v>
      </c>
      <c r="M7121">
        <f t="shared" si="408"/>
        <v>93</v>
      </c>
      <c r="N7121" s="37">
        <f t="shared" si="404"/>
        <v>-513322</v>
      </c>
    </row>
    <row r="7122" spans="1:14" x14ac:dyDescent="0.3">
      <c r="A7122" s="3">
        <v>3</v>
      </c>
      <c r="B7122" s="15" t="s">
        <v>3083</v>
      </c>
      <c r="C7122" s="4" t="s">
        <v>3084</v>
      </c>
      <c r="D7122" s="5">
        <v>44984</v>
      </c>
      <c r="E7122" s="13" t="s">
        <v>3085</v>
      </c>
      <c r="F7122" s="7">
        <v>-80774</v>
      </c>
      <c r="G7122" s="6" t="s">
        <v>1366</v>
      </c>
      <c r="H7122" s="7">
        <v>-8481</v>
      </c>
      <c r="I7122" s="11">
        <v>-72293</v>
      </c>
      <c r="J7122" s="132" t="s">
        <v>1034</v>
      </c>
      <c r="K7122" s="133"/>
      <c r="L7122" t="str">
        <f t="shared" si="407"/>
        <v>257</v>
      </c>
      <c r="M7122">
        <f t="shared" si="408"/>
        <v>257</v>
      </c>
      <c r="N7122" s="37">
        <f t="shared" si="404"/>
        <v>-80774</v>
      </c>
    </row>
    <row r="7123" spans="1:14" x14ac:dyDescent="0.3">
      <c r="A7123" s="3">
        <v>3</v>
      </c>
      <c r="B7123" s="15" t="s">
        <v>3108</v>
      </c>
      <c r="C7123" s="4" t="s">
        <v>3109</v>
      </c>
      <c r="D7123" s="5">
        <v>44998</v>
      </c>
      <c r="E7123" s="13" t="s">
        <v>3110</v>
      </c>
      <c r="F7123" s="7">
        <v>-892526</v>
      </c>
      <c r="G7123" s="6" t="s">
        <v>1366</v>
      </c>
      <c r="H7123" s="7">
        <v>-93715</v>
      </c>
      <c r="I7123" s="11">
        <v>-798811</v>
      </c>
      <c r="J7123" s="132" t="s">
        <v>1070</v>
      </c>
      <c r="K7123" s="133"/>
      <c r="L7123" t="str">
        <f t="shared" ref="L7123:L7174" si="409">+RIGHT(C7123,5)</f>
        <v>00288</v>
      </c>
      <c r="M7123">
        <f t="shared" si="408"/>
        <v>288</v>
      </c>
      <c r="N7123" s="37">
        <f t="shared" si="404"/>
        <v>-892526</v>
      </c>
    </row>
    <row r="7124" spans="1:14" x14ac:dyDescent="0.3">
      <c r="A7124" s="3">
        <v>3</v>
      </c>
      <c r="B7124" s="15" t="s">
        <v>3118</v>
      </c>
      <c r="C7124" s="4" t="s">
        <v>3119</v>
      </c>
      <c r="D7124" s="5">
        <v>44981</v>
      </c>
      <c r="E7124" s="13" t="s">
        <v>3120</v>
      </c>
      <c r="F7124" s="7">
        <v>-122164</v>
      </c>
      <c r="G7124" s="6" t="s">
        <v>1366</v>
      </c>
      <c r="H7124" s="7">
        <v>-12827</v>
      </c>
      <c r="I7124" s="11">
        <v>-109337</v>
      </c>
      <c r="J7124" s="132" t="s">
        <v>1093</v>
      </c>
      <c r="K7124" s="133"/>
      <c r="L7124" t="str">
        <f t="shared" ref="L7124:L7128" si="410">+RIGHT(C7124,3)</f>
        <v>234</v>
      </c>
      <c r="M7124">
        <f t="shared" si="408"/>
        <v>234</v>
      </c>
      <c r="N7124" s="37">
        <f t="shared" si="404"/>
        <v>-122164</v>
      </c>
    </row>
    <row r="7125" spans="1:14" x14ac:dyDescent="0.3">
      <c r="A7125" s="3">
        <v>3</v>
      </c>
      <c r="B7125" s="146" t="s">
        <v>3159</v>
      </c>
      <c r="C7125" s="4" t="s">
        <v>3160</v>
      </c>
      <c r="D7125" s="5">
        <v>44964</v>
      </c>
      <c r="E7125" s="13" t="s">
        <v>3161</v>
      </c>
      <c r="F7125" s="7">
        <v>-608768</v>
      </c>
      <c r="G7125" s="6" t="s">
        <v>1366</v>
      </c>
      <c r="H7125" s="7">
        <v>-63921</v>
      </c>
      <c r="I7125" s="136">
        <v>-7344321</v>
      </c>
      <c r="J7125" s="138" t="s">
        <v>1122</v>
      </c>
      <c r="K7125" s="139"/>
      <c r="L7125" t="str">
        <f t="shared" si="410"/>
        <v>155</v>
      </c>
      <c r="M7125">
        <f t="shared" si="408"/>
        <v>155</v>
      </c>
      <c r="N7125" s="37">
        <f t="shared" si="404"/>
        <v>-608768</v>
      </c>
    </row>
    <row r="7126" spans="1:14" x14ac:dyDescent="0.3">
      <c r="A7126" s="3">
        <v>3</v>
      </c>
      <c r="B7126" s="148"/>
      <c r="C7126" s="4" t="s">
        <v>2895</v>
      </c>
      <c r="D7126" s="5">
        <v>44965</v>
      </c>
      <c r="E7126" s="13" t="s">
        <v>3162</v>
      </c>
      <c r="F7126" s="7">
        <v>-1184735</v>
      </c>
      <c r="G7126" s="6" t="s">
        <v>1366</v>
      </c>
      <c r="H7126" s="7">
        <v>-124397</v>
      </c>
      <c r="I7126" s="143"/>
      <c r="J7126" s="144"/>
      <c r="K7126" s="145"/>
      <c r="L7126" t="str">
        <f t="shared" si="410"/>
        <v>182</v>
      </c>
      <c r="M7126">
        <f t="shared" si="408"/>
        <v>182</v>
      </c>
      <c r="N7126" s="37">
        <f t="shared" si="404"/>
        <v>-1184735</v>
      </c>
    </row>
    <row r="7127" spans="1:14" x14ac:dyDescent="0.3">
      <c r="A7127" s="3">
        <v>3</v>
      </c>
      <c r="B7127" s="148"/>
      <c r="C7127" s="4" t="s">
        <v>3163</v>
      </c>
      <c r="D7127" s="5">
        <v>44965</v>
      </c>
      <c r="E7127" s="13" t="s">
        <v>3164</v>
      </c>
      <c r="F7127" s="7">
        <v>-440592</v>
      </c>
      <c r="G7127" s="6" t="s">
        <v>1366</v>
      </c>
      <c r="H7127" s="7">
        <v>-46262</v>
      </c>
      <c r="I7127" s="143"/>
      <c r="J7127" s="144"/>
      <c r="K7127" s="145"/>
      <c r="L7127" t="str">
        <f t="shared" si="410"/>
        <v>228</v>
      </c>
      <c r="M7127">
        <f t="shared" si="408"/>
        <v>228</v>
      </c>
      <c r="N7127" s="37">
        <f t="shared" si="404"/>
        <v>-440592</v>
      </c>
    </row>
    <row r="7128" spans="1:14" x14ac:dyDescent="0.3">
      <c r="A7128" s="3">
        <v>3</v>
      </c>
      <c r="B7128" s="148"/>
      <c r="C7128" s="4" t="s">
        <v>3165</v>
      </c>
      <c r="D7128" s="5">
        <v>44977</v>
      </c>
      <c r="E7128" s="13" t="s">
        <v>3166</v>
      </c>
      <c r="F7128" s="7">
        <v>-873919</v>
      </c>
      <c r="G7128" s="6" t="s">
        <v>1366</v>
      </c>
      <c r="H7128" s="7">
        <v>-91761</v>
      </c>
      <c r="I7128" s="143"/>
      <c r="J7128" s="144"/>
      <c r="K7128" s="145"/>
      <c r="L7128" t="str">
        <f t="shared" si="410"/>
        <v>556</v>
      </c>
      <c r="M7128">
        <f t="shared" si="408"/>
        <v>556</v>
      </c>
      <c r="N7128" s="37">
        <f t="shared" si="404"/>
        <v>-873919</v>
      </c>
    </row>
    <row r="7129" spans="1:14" x14ac:dyDescent="0.3">
      <c r="A7129" s="3">
        <v>3</v>
      </c>
      <c r="B7129" s="148"/>
      <c r="C7129" s="4" t="s">
        <v>3167</v>
      </c>
      <c r="D7129" s="5">
        <v>44979</v>
      </c>
      <c r="E7129" s="13" t="s">
        <v>3168</v>
      </c>
      <c r="F7129" s="7">
        <v>-295019</v>
      </c>
      <c r="G7129" s="6" t="s">
        <v>1366</v>
      </c>
      <c r="H7129" s="7">
        <v>-30977</v>
      </c>
      <c r="I7129" s="143"/>
      <c r="J7129" s="144"/>
      <c r="K7129" s="145"/>
      <c r="L7129" t="str">
        <f t="shared" si="409"/>
        <v>00578</v>
      </c>
      <c r="M7129">
        <f t="shared" si="408"/>
        <v>578</v>
      </c>
      <c r="N7129" s="37">
        <f t="shared" si="404"/>
        <v>-295019</v>
      </c>
    </row>
    <row r="7130" spans="1:14" x14ac:dyDescent="0.3">
      <c r="A7130" s="3">
        <v>3</v>
      </c>
      <c r="B7130" s="148"/>
      <c r="C7130" s="4" t="s">
        <v>3169</v>
      </c>
      <c r="D7130" s="5">
        <v>44965</v>
      </c>
      <c r="E7130" s="13" t="s">
        <v>3170</v>
      </c>
      <c r="F7130" s="7">
        <v>-119943</v>
      </c>
      <c r="G7130" s="6" t="s">
        <v>1366</v>
      </c>
      <c r="H7130" s="7">
        <v>-12594</v>
      </c>
      <c r="I7130" s="143"/>
      <c r="J7130" s="144"/>
      <c r="K7130" s="145"/>
      <c r="L7130" t="str">
        <f t="shared" ref="L7130:L7131" si="411">+RIGHT(C7130,3)</f>
        <v>183</v>
      </c>
      <c r="M7130">
        <f t="shared" si="408"/>
        <v>183</v>
      </c>
      <c r="N7130" s="37">
        <f t="shared" si="404"/>
        <v>-119943</v>
      </c>
    </row>
    <row r="7131" spans="1:14" x14ac:dyDescent="0.3">
      <c r="A7131" s="3">
        <v>3</v>
      </c>
      <c r="B7131" s="148"/>
      <c r="C7131" s="4" t="s">
        <v>3171</v>
      </c>
      <c r="D7131" s="5">
        <v>44966</v>
      </c>
      <c r="E7131" s="13" t="s">
        <v>3172</v>
      </c>
      <c r="F7131" s="7">
        <v>-663187</v>
      </c>
      <c r="G7131" s="6" t="s">
        <v>1366</v>
      </c>
      <c r="H7131" s="7">
        <v>-69635</v>
      </c>
      <c r="I7131" s="143"/>
      <c r="J7131" s="144"/>
      <c r="K7131" s="145"/>
      <c r="L7131" t="str">
        <f t="shared" si="411"/>
        <v>238</v>
      </c>
      <c r="M7131">
        <f t="shared" si="408"/>
        <v>238</v>
      </c>
      <c r="N7131" s="37">
        <f t="shared" si="404"/>
        <v>-663187</v>
      </c>
    </row>
    <row r="7132" spans="1:14" x14ac:dyDescent="0.3">
      <c r="A7132" s="3">
        <v>3</v>
      </c>
      <c r="B7132" s="148"/>
      <c r="C7132" s="4" t="s">
        <v>3173</v>
      </c>
      <c r="D7132" s="5">
        <v>44971</v>
      </c>
      <c r="E7132" s="13" t="s">
        <v>3174</v>
      </c>
      <c r="F7132" s="7">
        <v>-1087840</v>
      </c>
      <c r="G7132" s="6" t="s">
        <v>1366</v>
      </c>
      <c r="H7132" s="7">
        <v>-114223</v>
      </c>
      <c r="I7132" s="143"/>
      <c r="J7132" s="144"/>
      <c r="K7132" s="145"/>
      <c r="L7132" t="str">
        <f t="shared" si="409"/>
        <v>00356</v>
      </c>
      <c r="M7132">
        <f t="shared" si="408"/>
        <v>356</v>
      </c>
      <c r="N7132" s="37">
        <f t="shared" si="404"/>
        <v>-1087840</v>
      </c>
    </row>
    <row r="7133" spans="1:14" x14ac:dyDescent="0.3">
      <c r="A7133" s="3">
        <v>3</v>
      </c>
      <c r="B7133" s="148"/>
      <c r="C7133" s="4" t="s">
        <v>3175</v>
      </c>
      <c r="D7133" s="5">
        <v>44979</v>
      </c>
      <c r="E7133" s="13" t="s">
        <v>3176</v>
      </c>
      <c r="F7133" s="7">
        <v>-98353</v>
      </c>
      <c r="G7133" s="6" t="s">
        <v>1366</v>
      </c>
      <c r="H7133" s="7">
        <v>-10327</v>
      </c>
      <c r="I7133" s="143"/>
      <c r="J7133" s="144"/>
      <c r="K7133" s="145"/>
      <c r="L7133" t="str">
        <f t="shared" si="409"/>
        <v>00577</v>
      </c>
      <c r="M7133">
        <f t="shared" si="408"/>
        <v>577</v>
      </c>
      <c r="N7133" s="37">
        <f t="shared" si="404"/>
        <v>-98353</v>
      </c>
    </row>
    <row r="7134" spans="1:14" x14ac:dyDescent="0.3">
      <c r="A7134" s="3">
        <v>3</v>
      </c>
      <c r="B7134" s="148"/>
      <c r="C7134" s="4" t="s">
        <v>3177</v>
      </c>
      <c r="D7134" s="5">
        <v>44964</v>
      </c>
      <c r="E7134" s="13" t="s">
        <v>3178</v>
      </c>
      <c r="F7134" s="7">
        <v>-239885</v>
      </c>
      <c r="G7134" s="6" t="s">
        <v>1366</v>
      </c>
      <c r="H7134" s="7">
        <v>-25188</v>
      </c>
      <c r="I7134" s="143"/>
      <c r="J7134" s="144"/>
      <c r="K7134" s="145"/>
      <c r="L7134" t="str">
        <f>+RIGHT(C7134,3)</f>
        <v>157</v>
      </c>
      <c r="M7134">
        <f t="shared" si="408"/>
        <v>157</v>
      </c>
      <c r="N7134" s="37">
        <f t="shared" si="404"/>
        <v>-239885</v>
      </c>
    </row>
    <row r="7135" spans="1:14" x14ac:dyDescent="0.3">
      <c r="A7135" s="3">
        <v>3</v>
      </c>
      <c r="B7135" s="148"/>
      <c r="C7135" s="4" t="s">
        <v>3179</v>
      </c>
      <c r="D7135" s="5">
        <v>44971</v>
      </c>
      <c r="E7135" s="13" t="s">
        <v>3180</v>
      </c>
      <c r="F7135" s="7">
        <v>-379493</v>
      </c>
      <c r="G7135" s="6" t="s">
        <v>1366</v>
      </c>
      <c r="H7135" s="7">
        <v>-39847</v>
      </c>
      <c r="I7135" s="143"/>
      <c r="J7135" s="144"/>
      <c r="K7135" s="145"/>
      <c r="L7135" t="str">
        <f t="shared" si="409"/>
        <v>00357</v>
      </c>
      <c r="M7135">
        <f t="shared" si="408"/>
        <v>357</v>
      </c>
      <c r="N7135" s="37">
        <f t="shared" si="404"/>
        <v>-379493</v>
      </c>
    </row>
    <row r="7136" spans="1:14" x14ac:dyDescent="0.3">
      <c r="A7136" s="3">
        <v>3</v>
      </c>
      <c r="B7136" s="148"/>
      <c r="C7136" s="4" t="s">
        <v>3181</v>
      </c>
      <c r="D7136" s="5">
        <v>44966</v>
      </c>
      <c r="E7136" s="13" t="s">
        <v>3182</v>
      </c>
      <c r="F7136" s="7">
        <v>-162590</v>
      </c>
      <c r="G7136" s="6" t="s">
        <v>1366</v>
      </c>
      <c r="H7136" s="7">
        <v>-17072</v>
      </c>
      <c r="I7136" s="143"/>
      <c r="J7136" s="144"/>
      <c r="K7136" s="145"/>
      <c r="L7136" t="str">
        <f t="shared" ref="L7136:L7137" si="412">+RIGHT(C7136,3)</f>
        <v>232</v>
      </c>
      <c r="M7136">
        <f t="shared" si="408"/>
        <v>232</v>
      </c>
      <c r="N7136" s="37">
        <f t="shared" si="404"/>
        <v>-162590</v>
      </c>
    </row>
    <row r="7137" spans="1:14" x14ac:dyDescent="0.3">
      <c r="A7137" s="3">
        <v>3</v>
      </c>
      <c r="B7137" s="148"/>
      <c r="C7137" s="4" t="s">
        <v>3183</v>
      </c>
      <c r="D7137" s="5">
        <v>44971</v>
      </c>
      <c r="E7137" s="13" t="s">
        <v>3184</v>
      </c>
      <c r="F7137" s="7">
        <v>-478755</v>
      </c>
      <c r="G7137" s="6" t="s">
        <v>1366</v>
      </c>
      <c r="H7137" s="7">
        <v>-50269</v>
      </c>
      <c r="I7137" s="143"/>
      <c r="J7137" s="144"/>
      <c r="K7137" s="145"/>
      <c r="L7137" t="str">
        <f t="shared" si="412"/>
        <v>354</v>
      </c>
      <c r="M7137">
        <f t="shared" si="408"/>
        <v>354</v>
      </c>
      <c r="N7137" s="37">
        <f t="shared" si="404"/>
        <v>-478755</v>
      </c>
    </row>
    <row r="7138" spans="1:14" x14ac:dyDescent="0.3">
      <c r="A7138" s="3">
        <v>3</v>
      </c>
      <c r="B7138" s="148"/>
      <c r="C7138" s="4" t="s">
        <v>3185</v>
      </c>
      <c r="D7138" s="5">
        <v>44979</v>
      </c>
      <c r="E7138" s="13" t="s">
        <v>3186</v>
      </c>
      <c r="F7138" s="7">
        <v>-947392</v>
      </c>
      <c r="G7138" s="6" t="s">
        <v>1366</v>
      </c>
      <c r="H7138" s="7">
        <v>-99476</v>
      </c>
      <c r="I7138" s="143"/>
      <c r="J7138" s="144"/>
      <c r="K7138" s="145"/>
      <c r="L7138" t="str">
        <f t="shared" si="409"/>
        <v>00579</v>
      </c>
      <c r="M7138">
        <f t="shared" si="408"/>
        <v>579</v>
      </c>
      <c r="N7138" s="37">
        <f t="shared" si="404"/>
        <v>-947392</v>
      </c>
    </row>
    <row r="7139" spans="1:14" x14ac:dyDescent="0.3">
      <c r="A7139" s="3">
        <v>3</v>
      </c>
      <c r="B7139" s="148"/>
      <c r="C7139" s="4" t="s">
        <v>3187</v>
      </c>
      <c r="D7139" s="5">
        <v>44980</v>
      </c>
      <c r="E7139" s="13" t="s">
        <v>3188</v>
      </c>
      <c r="F7139" s="7">
        <v>-252693</v>
      </c>
      <c r="G7139" s="6" t="s">
        <v>1366</v>
      </c>
      <c r="H7139" s="7">
        <v>-26533</v>
      </c>
      <c r="I7139" s="143"/>
      <c r="J7139" s="144"/>
      <c r="K7139" s="145"/>
      <c r="L7139" t="str">
        <f>+RIGHT(C7139,4)</f>
        <v>0655</v>
      </c>
      <c r="M7139">
        <f t="shared" si="408"/>
        <v>655</v>
      </c>
      <c r="N7139" s="37">
        <f t="shared" si="404"/>
        <v>-252693</v>
      </c>
    </row>
    <row r="7140" spans="1:14" x14ac:dyDescent="0.3">
      <c r="A7140" s="3">
        <v>3</v>
      </c>
      <c r="B7140" s="147"/>
      <c r="C7140" s="4" t="s">
        <v>3189</v>
      </c>
      <c r="D7140" s="5">
        <v>44971</v>
      </c>
      <c r="E7140" s="13" t="s">
        <v>3190</v>
      </c>
      <c r="F7140" s="7">
        <v>-372781</v>
      </c>
      <c r="G7140" s="6" t="s">
        <v>1366</v>
      </c>
      <c r="H7140" s="7">
        <v>-39142</v>
      </c>
      <c r="I7140" s="137"/>
      <c r="J7140" s="140"/>
      <c r="K7140" s="141"/>
      <c r="L7140" t="str">
        <f t="shared" si="409"/>
        <v>00355</v>
      </c>
      <c r="M7140">
        <f t="shared" si="408"/>
        <v>355</v>
      </c>
      <c r="N7140" s="37">
        <f t="shared" si="404"/>
        <v>-372781</v>
      </c>
    </row>
    <row r="7141" spans="1:14" x14ac:dyDescent="0.3">
      <c r="A7141" s="3">
        <v>3</v>
      </c>
      <c r="B7141" s="146" t="s">
        <v>3204</v>
      </c>
      <c r="C7141" s="4" t="s">
        <v>3205</v>
      </c>
      <c r="D7141" s="5">
        <v>44964</v>
      </c>
      <c r="E7141" s="13" t="s">
        <v>3206</v>
      </c>
      <c r="F7141" s="7">
        <v>-774644</v>
      </c>
      <c r="G7141" s="6" t="s">
        <v>1366</v>
      </c>
      <c r="H7141" s="7">
        <v>-81338</v>
      </c>
      <c r="I7141" s="136">
        <v>-1907388</v>
      </c>
      <c r="J7141" s="138" t="s">
        <v>1236</v>
      </c>
      <c r="K7141" s="139"/>
      <c r="L7141" t="str">
        <f t="shared" ref="L7141:L7146" si="413">+RIGHT(C7141,2)</f>
        <v>48</v>
      </c>
      <c r="M7141">
        <f t="shared" si="408"/>
        <v>48</v>
      </c>
      <c r="N7141" s="37">
        <f t="shared" si="404"/>
        <v>-774644</v>
      </c>
    </row>
    <row r="7142" spans="1:14" x14ac:dyDescent="0.3">
      <c r="A7142" s="3">
        <v>3</v>
      </c>
      <c r="B7142" s="148"/>
      <c r="C7142" s="4" t="s">
        <v>3207</v>
      </c>
      <c r="D7142" s="5">
        <v>44975</v>
      </c>
      <c r="E7142" s="13" t="s">
        <v>3208</v>
      </c>
      <c r="F7142" s="7">
        <v>-200350</v>
      </c>
      <c r="G7142" s="6" t="s">
        <v>1366</v>
      </c>
      <c r="H7142" s="7">
        <v>-21037</v>
      </c>
      <c r="I7142" s="143"/>
      <c r="J7142" s="144"/>
      <c r="K7142" s="145"/>
      <c r="L7142" t="str">
        <f t="shared" si="413"/>
        <v>82</v>
      </c>
      <c r="M7142">
        <f t="shared" si="408"/>
        <v>82</v>
      </c>
      <c r="N7142" s="37">
        <f t="shared" si="404"/>
        <v>-200350</v>
      </c>
    </row>
    <row r="7143" spans="1:14" x14ac:dyDescent="0.3">
      <c r="A7143" s="3">
        <v>3</v>
      </c>
      <c r="B7143" s="148"/>
      <c r="C7143" s="4" t="s">
        <v>1953</v>
      </c>
      <c r="D7143" s="5">
        <v>44975</v>
      </c>
      <c r="E7143" s="13" t="s">
        <v>3209</v>
      </c>
      <c r="F7143" s="7">
        <v>-200350</v>
      </c>
      <c r="G7143" s="6" t="s">
        <v>1366</v>
      </c>
      <c r="H7143" s="7">
        <v>-21037</v>
      </c>
      <c r="I7143" s="143"/>
      <c r="J7143" s="144"/>
      <c r="K7143" s="145"/>
      <c r="L7143" t="str">
        <f t="shared" si="413"/>
        <v>80</v>
      </c>
      <c r="M7143">
        <f t="shared" si="408"/>
        <v>80</v>
      </c>
      <c r="N7143" s="37">
        <f t="shared" si="404"/>
        <v>-200350</v>
      </c>
    </row>
    <row r="7144" spans="1:14" x14ac:dyDescent="0.3">
      <c r="A7144" s="3">
        <v>3</v>
      </c>
      <c r="B7144" s="147"/>
      <c r="C7144" s="4" t="s">
        <v>3210</v>
      </c>
      <c r="D7144" s="5">
        <v>44977</v>
      </c>
      <c r="E7144" s="13" t="s">
        <v>3211</v>
      </c>
      <c r="F7144" s="7">
        <v>-955816</v>
      </c>
      <c r="G7144" s="6" t="s">
        <v>1366</v>
      </c>
      <c r="H7144" s="7">
        <v>-100361</v>
      </c>
      <c r="I7144" s="137"/>
      <c r="J7144" s="140"/>
      <c r="K7144" s="141"/>
      <c r="L7144" t="str">
        <f t="shared" si="413"/>
        <v>86</v>
      </c>
      <c r="M7144">
        <f t="shared" si="408"/>
        <v>86</v>
      </c>
      <c r="N7144" s="37">
        <f t="shared" si="404"/>
        <v>-955816</v>
      </c>
    </row>
    <row r="7145" spans="1:14" x14ac:dyDescent="0.3">
      <c r="A7145" s="3">
        <v>3</v>
      </c>
      <c r="B7145" s="146" t="s">
        <v>3227</v>
      </c>
      <c r="C7145" s="4" t="s">
        <v>3228</v>
      </c>
      <c r="D7145" s="5">
        <v>44968</v>
      </c>
      <c r="E7145" s="13" t="s">
        <v>3229</v>
      </c>
      <c r="F7145" s="7">
        <v>-565419</v>
      </c>
      <c r="G7145" s="6" t="s">
        <v>1366</v>
      </c>
      <c r="H7145" s="7">
        <v>-59369</v>
      </c>
      <c r="I7145" s="136">
        <v>-5166720</v>
      </c>
      <c r="J7145" s="138" t="s">
        <v>1261</v>
      </c>
      <c r="K7145" s="139"/>
      <c r="L7145" t="str">
        <f t="shared" si="413"/>
        <v>69</v>
      </c>
      <c r="M7145">
        <f t="shared" si="408"/>
        <v>69</v>
      </c>
      <c r="N7145" s="37">
        <f t="shared" si="404"/>
        <v>-565419</v>
      </c>
    </row>
    <row r="7146" spans="1:14" x14ac:dyDescent="0.3">
      <c r="A7146" s="3">
        <v>3</v>
      </c>
      <c r="B7146" s="148"/>
      <c r="C7146" s="4" t="s">
        <v>782</v>
      </c>
      <c r="D7146" s="5">
        <v>44960</v>
      </c>
      <c r="E7146" s="13" t="s">
        <v>3230</v>
      </c>
      <c r="F7146" s="7">
        <v>-305819</v>
      </c>
      <c r="G7146" s="6" t="s">
        <v>1366</v>
      </c>
      <c r="H7146" s="7">
        <v>-32111</v>
      </c>
      <c r="I7146" s="143"/>
      <c r="J7146" s="144"/>
      <c r="K7146" s="145"/>
      <c r="L7146" t="str">
        <f t="shared" si="413"/>
        <v>35</v>
      </c>
      <c r="M7146">
        <f t="shared" si="408"/>
        <v>35</v>
      </c>
      <c r="N7146" s="37">
        <f t="shared" si="404"/>
        <v>-305819</v>
      </c>
    </row>
    <row r="7147" spans="1:14" x14ac:dyDescent="0.3">
      <c r="A7147" s="3">
        <v>3</v>
      </c>
      <c r="B7147" s="148"/>
      <c r="C7147" s="4" t="s">
        <v>3231</v>
      </c>
      <c r="D7147" s="5">
        <v>44984</v>
      </c>
      <c r="E7147" s="13" t="s">
        <v>3232</v>
      </c>
      <c r="F7147" s="7">
        <v>-311483</v>
      </c>
      <c r="G7147" s="6" t="s">
        <v>1366</v>
      </c>
      <c r="H7147" s="7">
        <v>-32706</v>
      </c>
      <c r="I7147" s="143"/>
      <c r="J7147" s="144"/>
      <c r="K7147" s="145"/>
      <c r="L7147" t="str">
        <f t="shared" ref="L7147:L7152" si="414">+RIGHT(C7147,3)</f>
        <v>134</v>
      </c>
      <c r="M7147">
        <f t="shared" si="408"/>
        <v>134</v>
      </c>
      <c r="N7147" s="37">
        <f t="shared" si="404"/>
        <v>-311483</v>
      </c>
    </row>
    <row r="7148" spans="1:14" x14ac:dyDescent="0.3">
      <c r="A7148" s="3">
        <v>3</v>
      </c>
      <c r="B7148" s="148"/>
      <c r="C7148" s="4" t="s">
        <v>3233</v>
      </c>
      <c r="D7148" s="5">
        <v>44971</v>
      </c>
      <c r="E7148" s="13" t="s">
        <v>3234</v>
      </c>
      <c r="F7148" s="7">
        <v>-1401539</v>
      </c>
      <c r="G7148" s="6" t="s">
        <v>1366</v>
      </c>
      <c r="H7148" s="7">
        <v>-147161</v>
      </c>
      <c r="I7148" s="143"/>
      <c r="J7148" s="144"/>
      <c r="K7148" s="145"/>
      <c r="L7148" t="str">
        <f>+RIGHT(C7148,2)</f>
        <v>77</v>
      </c>
      <c r="M7148">
        <f t="shared" si="408"/>
        <v>77</v>
      </c>
      <c r="N7148" s="37">
        <f t="shared" si="404"/>
        <v>-1401539</v>
      </c>
    </row>
    <row r="7149" spans="1:14" x14ac:dyDescent="0.3">
      <c r="A7149" s="3">
        <v>3</v>
      </c>
      <c r="B7149" s="148"/>
      <c r="C7149" s="4" t="s">
        <v>3235</v>
      </c>
      <c r="D7149" s="5">
        <v>44973</v>
      </c>
      <c r="E7149" s="13" t="s">
        <v>3236</v>
      </c>
      <c r="F7149" s="7">
        <v>-356232</v>
      </c>
      <c r="G7149" s="6" t="s">
        <v>1366</v>
      </c>
      <c r="H7149" s="7">
        <v>-37404</v>
      </c>
      <c r="I7149" s="143"/>
      <c r="J7149" s="144"/>
      <c r="K7149" s="145"/>
      <c r="L7149" t="str">
        <f t="shared" si="414"/>
        <v>100</v>
      </c>
      <c r="M7149">
        <f t="shared" si="408"/>
        <v>100</v>
      </c>
      <c r="N7149" s="37">
        <f t="shared" si="404"/>
        <v>-356232</v>
      </c>
    </row>
    <row r="7150" spans="1:14" x14ac:dyDescent="0.3">
      <c r="A7150" s="3">
        <v>3</v>
      </c>
      <c r="B7150" s="148"/>
      <c r="C7150" s="4" t="s">
        <v>3237</v>
      </c>
      <c r="D7150" s="5">
        <v>44971</v>
      </c>
      <c r="E7150" s="13" t="s">
        <v>3238</v>
      </c>
      <c r="F7150" s="7">
        <v>-566374</v>
      </c>
      <c r="G7150" s="6" t="s">
        <v>1366</v>
      </c>
      <c r="H7150" s="7">
        <v>-59469</v>
      </c>
      <c r="I7150" s="143"/>
      <c r="J7150" s="144"/>
      <c r="K7150" s="145"/>
      <c r="L7150" t="str">
        <f>+RIGHT(C7150,2)</f>
        <v>78</v>
      </c>
      <c r="M7150">
        <f t="shared" si="408"/>
        <v>78</v>
      </c>
      <c r="N7150" s="37">
        <f t="shared" si="404"/>
        <v>-566374</v>
      </c>
    </row>
    <row r="7151" spans="1:14" x14ac:dyDescent="0.3">
      <c r="A7151" s="3">
        <v>3</v>
      </c>
      <c r="B7151" s="148"/>
      <c r="C7151" s="4" t="s">
        <v>3239</v>
      </c>
      <c r="D7151" s="5">
        <v>44973</v>
      </c>
      <c r="E7151" s="13" t="s">
        <v>3240</v>
      </c>
      <c r="F7151" s="7">
        <v>-390796</v>
      </c>
      <c r="G7151" s="6" t="s">
        <v>1366</v>
      </c>
      <c r="H7151" s="7">
        <v>-41034</v>
      </c>
      <c r="I7151" s="143"/>
      <c r="J7151" s="144"/>
      <c r="K7151" s="145"/>
      <c r="L7151" t="str">
        <f t="shared" si="414"/>
        <v>101</v>
      </c>
      <c r="M7151">
        <f t="shared" si="408"/>
        <v>101</v>
      </c>
      <c r="N7151" s="37">
        <f t="shared" si="404"/>
        <v>-390796</v>
      </c>
    </row>
    <row r="7152" spans="1:14" x14ac:dyDescent="0.3">
      <c r="A7152" s="3">
        <v>3</v>
      </c>
      <c r="B7152" s="148"/>
      <c r="C7152" s="4" t="s">
        <v>3241</v>
      </c>
      <c r="D7152" s="5">
        <v>44973</v>
      </c>
      <c r="E7152" s="13" t="s">
        <v>3242</v>
      </c>
      <c r="F7152" s="7">
        <v>-884542</v>
      </c>
      <c r="G7152" s="6" t="s">
        <v>1366</v>
      </c>
      <c r="H7152" s="7">
        <v>-92877</v>
      </c>
      <c r="I7152" s="143"/>
      <c r="J7152" s="144"/>
      <c r="K7152" s="145"/>
      <c r="L7152" t="str">
        <f t="shared" si="414"/>
        <v>107</v>
      </c>
      <c r="M7152">
        <f t="shared" si="408"/>
        <v>107</v>
      </c>
      <c r="N7152" s="37">
        <f t="shared" si="404"/>
        <v>-884542</v>
      </c>
    </row>
    <row r="7153" spans="1:14" x14ac:dyDescent="0.3">
      <c r="A7153" s="3">
        <v>3</v>
      </c>
      <c r="B7153" s="148"/>
      <c r="C7153" s="4" t="s">
        <v>3243</v>
      </c>
      <c r="D7153" s="5">
        <v>44968</v>
      </c>
      <c r="E7153" s="13" t="s">
        <v>3244</v>
      </c>
      <c r="F7153" s="7">
        <v>-709524</v>
      </c>
      <c r="G7153" s="6" t="s">
        <v>1366</v>
      </c>
      <c r="H7153" s="7">
        <v>-74500</v>
      </c>
      <c r="I7153" s="143"/>
      <c r="J7153" s="144"/>
      <c r="K7153" s="145"/>
      <c r="L7153" t="str">
        <f t="shared" ref="L7153:L7154" si="415">+RIGHT(C7153,2)</f>
        <v>62</v>
      </c>
      <c r="M7153">
        <f t="shared" si="408"/>
        <v>62</v>
      </c>
      <c r="N7153" s="37">
        <f t="shared" si="404"/>
        <v>-709524</v>
      </c>
    </row>
    <row r="7154" spans="1:14" x14ac:dyDescent="0.3">
      <c r="A7154" s="3">
        <v>3</v>
      </c>
      <c r="B7154" s="147"/>
      <c r="C7154" s="4" t="s">
        <v>3245</v>
      </c>
      <c r="D7154" s="5">
        <v>44971</v>
      </c>
      <c r="E7154" s="13" t="s">
        <v>3246</v>
      </c>
      <c r="F7154" s="7">
        <v>-281143</v>
      </c>
      <c r="G7154" s="6" t="s">
        <v>1366</v>
      </c>
      <c r="H7154" s="7">
        <v>-29520</v>
      </c>
      <c r="I7154" s="137"/>
      <c r="J7154" s="140"/>
      <c r="K7154" s="141"/>
      <c r="L7154" t="str">
        <f t="shared" si="415"/>
        <v>79</v>
      </c>
      <c r="M7154">
        <f t="shared" si="408"/>
        <v>79</v>
      </c>
      <c r="N7154" s="37">
        <f t="shared" si="404"/>
        <v>-281143</v>
      </c>
    </row>
    <row r="7155" spans="1:14" x14ac:dyDescent="0.3">
      <c r="A7155" s="3">
        <v>3</v>
      </c>
      <c r="B7155" s="146" t="s">
        <v>3264</v>
      </c>
      <c r="C7155" s="4" t="s">
        <v>3265</v>
      </c>
      <c r="D7155" s="5">
        <v>44981</v>
      </c>
      <c r="E7155" s="13" t="s">
        <v>3266</v>
      </c>
      <c r="F7155" s="7">
        <v>-587249</v>
      </c>
      <c r="G7155" s="6" t="s">
        <v>1366</v>
      </c>
      <c r="H7155" s="7">
        <v>-61661</v>
      </c>
      <c r="I7155" s="136">
        <v>-836453</v>
      </c>
      <c r="J7155" s="138" t="s">
        <v>1287</v>
      </c>
      <c r="K7155" s="139"/>
      <c r="L7155" t="str">
        <f t="shared" si="409"/>
        <v>00289</v>
      </c>
      <c r="M7155">
        <f t="shared" si="408"/>
        <v>289</v>
      </c>
      <c r="N7155" s="37">
        <f t="shared" si="404"/>
        <v>-587249</v>
      </c>
    </row>
    <row r="7156" spans="1:14" x14ac:dyDescent="0.3">
      <c r="A7156" s="3">
        <v>3</v>
      </c>
      <c r="B7156" s="147"/>
      <c r="C7156" s="4" t="s">
        <v>3267</v>
      </c>
      <c r="D7156" s="5">
        <v>44981</v>
      </c>
      <c r="E7156" s="13" t="s">
        <v>3268</v>
      </c>
      <c r="F7156" s="7">
        <v>-347335</v>
      </c>
      <c r="G7156" s="6" t="s">
        <v>1366</v>
      </c>
      <c r="H7156" s="7">
        <v>-36470</v>
      </c>
      <c r="I7156" s="137"/>
      <c r="J7156" s="140"/>
      <c r="K7156" s="141"/>
      <c r="L7156" t="str">
        <f t="shared" si="409"/>
        <v>00319</v>
      </c>
      <c r="M7156">
        <f t="shared" si="408"/>
        <v>319</v>
      </c>
      <c r="N7156" s="37">
        <f t="shared" si="404"/>
        <v>-347335</v>
      </c>
    </row>
    <row r="7157" spans="1:14" x14ac:dyDescent="0.3">
      <c r="A7157" s="3">
        <v>3</v>
      </c>
      <c r="B7157" s="146" t="s">
        <v>3269</v>
      </c>
      <c r="C7157" s="4" t="s">
        <v>3270</v>
      </c>
      <c r="D7157" s="5">
        <v>44995</v>
      </c>
      <c r="E7157" s="13" t="s">
        <v>3271</v>
      </c>
      <c r="F7157" s="7">
        <v>-291259</v>
      </c>
      <c r="G7157" s="6" t="s">
        <v>1366</v>
      </c>
      <c r="H7157" s="7">
        <v>-30582</v>
      </c>
      <c r="I7157" s="136">
        <v>-915340</v>
      </c>
      <c r="J7157" s="138" t="s">
        <v>1287</v>
      </c>
      <c r="K7157" s="139"/>
      <c r="L7157" t="str">
        <f t="shared" si="409"/>
        <v>00437</v>
      </c>
      <c r="M7157">
        <f t="shared" si="408"/>
        <v>437</v>
      </c>
      <c r="N7157" s="37">
        <f t="shared" si="404"/>
        <v>-291259</v>
      </c>
    </row>
    <row r="7158" spans="1:14" x14ac:dyDescent="0.3">
      <c r="A7158" s="3">
        <v>3</v>
      </c>
      <c r="B7158" s="147"/>
      <c r="C7158" s="4" t="s">
        <v>3272</v>
      </c>
      <c r="D7158" s="5">
        <v>44993</v>
      </c>
      <c r="E7158" s="13" t="s">
        <v>3273</v>
      </c>
      <c r="F7158" s="7">
        <v>-731467</v>
      </c>
      <c r="G7158" s="6" t="s">
        <v>1366</v>
      </c>
      <c r="H7158" s="7">
        <v>-76804</v>
      </c>
      <c r="I7158" s="137"/>
      <c r="J7158" s="140"/>
      <c r="K7158" s="141"/>
      <c r="L7158" t="str">
        <f t="shared" si="409"/>
        <v>00414</v>
      </c>
      <c r="M7158">
        <f t="shared" si="408"/>
        <v>414</v>
      </c>
      <c r="N7158" s="37">
        <f t="shared" si="404"/>
        <v>-731467</v>
      </c>
    </row>
    <row r="7159" spans="1:14" x14ac:dyDescent="0.3">
      <c r="A7159" s="3">
        <v>4</v>
      </c>
      <c r="B7159" s="15" t="s">
        <v>3284</v>
      </c>
      <c r="C7159" s="4" t="s">
        <v>3285</v>
      </c>
      <c r="D7159" s="5">
        <v>44999</v>
      </c>
      <c r="E7159" s="13" t="s">
        <v>3286</v>
      </c>
      <c r="F7159" s="7">
        <v>-55200</v>
      </c>
      <c r="G7159" s="6" t="s">
        <v>1366</v>
      </c>
      <c r="H7159" s="7">
        <v>-5796</v>
      </c>
      <c r="I7159" s="11">
        <v>-49404</v>
      </c>
      <c r="J7159" s="132" t="s">
        <v>18</v>
      </c>
      <c r="K7159" s="133"/>
      <c r="L7159" t="str">
        <f t="shared" ref="L7159:L7161" si="416">+RIGHT(C7159,3)</f>
        <v>377</v>
      </c>
      <c r="M7159">
        <f t="shared" si="408"/>
        <v>377</v>
      </c>
      <c r="N7159" s="37">
        <f t="shared" ref="N7159:N7222" si="417">+F7159</f>
        <v>-55200</v>
      </c>
    </row>
    <row r="7160" spans="1:14" x14ac:dyDescent="0.3">
      <c r="A7160" s="3">
        <v>4</v>
      </c>
      <c r="B7160" s="146" t="s">
        <v>3293</v>
      </c>
      <c r="C7160" s="4" t="s">
        <v>3294</v>
      </c>
      <c r="D7160" s="5">
        <v>45005</v>
      </c>
      <c r="E7160" s="13" t="s">
        <v>3295</v>
      </c>
      <c r="F7160" s="7">
        <v>-587948</v>
      </c>
      <c r="G7160" s="6" t="s">
        <v>1366</v>
      </c>
      <c r="H7160" s="7">
        <v>-61735</v>
      </c>
      <c r="I7160" s="136">
        <v>-570677</v>
      </c>
      <c r="J7160" s="138" t="s">
        <v>28</v>
      </c>
      <c r="K7160" s="139"/>
      <c r="L7160" t="str">
        <f t="shared" si="416"/>
        <v>198</v>
      </c>
      <c r="M7160">
        <f t="shared" si="408"/>
        <v>198</v>
      </c>
      <c r="N7160" s="37">
        <f t="shared" si="417"/>
        <v>-587948</v>
      </c>
    </row>
    <row r="7161" spans="1:14" x14ac:dyDescent="0.3">
      <c r="A7161" s="3">
        <v>4</v>
      </c>
      <c r="B7161" s="147"/>
      <c r="C7161" s="4" t="s">
        <v>3296</v>
      </c>
      <c r="D7161" s="5">
        <v>45005</v>
      </c>
      <c r="E7161" s="13" t="s">
        <v>3297</v>
      </c>
      <c r="F7161" s="7">
        <v>-49680</v>
      </c>
      <c r="G7161" s="6" t="s">
        <v>1366</v>
      </c>
      <c r="H7161" s="7">
        <v>-5216</v>
      </c>
      <c r="I7161" s="137"/>
      <c r="J7161" s="140"/>
      <c r="K7161" s="141"/>
      <c r="L7161" t="str">
        <f t="shared" si="416"/>
        <v>197</v>
      </c>
      <c r="M7161">
        <f t="shared" si="408"/>
        <v>197</v>
      </c>
      <c r="N7161" s="37">
        <f t="shared" si="417"/>
        <v>-49680</v>
      </c>
    </row>
    <row r="7162" spans="1:14" x14ac:dyDescent="0.3">
      <c r="A7162" s="3">
        <v>4</v>
      </c>
      <c r="B7162" s="146" t="s">
        <v>3809</v>
      </c>
      <c r="C7162" s="4" t="s">
        <v>3810</v>
      </c>
      <c r="D7162" s="5">
        <v>44986</v>
      </c>
      <c r="E7162" s="13" t="s">
        <v>3811</v>
      </c>
      <c r="F7162" s="7">
        <v>-225390</v>
      </c>
      <c r="G7162" s="6" t="s">
        <v>1366</v>
      </c>
      <c r="H7162" s="7">
        <v>-23666</v>
      </c>
      <c r="I7162" s="136">
        <v>-1102404</v>
      </c>
      <c r="J7162" s="138" t="s">
        <v>48</v>
      </c>
      <c r="K7162" s="139"/>
      <c r="L7162" t="str">
        <f t="shared" ref="L7162:L7166" si="418">+RIGHT(C7162,4)</f>
        <v>6737</v>
      </c>
      <c r="M7162">
        <f t="shared" si="408"/>
        <v>6737</v>
      </c>
      <c r="N7162" s="37">
        <f t="shared" si="417"/>
        <v>-225390</v>
      </c>
    </row>
    <row r="7163" spans="1:14" x14ac:dyDescent="0.3">
      <c r="A7163" s="3">
        <v>4</v>
      </c>
      <c r="B7163" s="148"/>
      <c r="C7163" s="4" t="s">
        <v>3812</v>
      </c>
      <c r="D7163" s="5">
        <v>44986</v>
      </c>
      <c r="E7163" s="13" t="s">
        <v>3813</v>
      </c>
      <c r="F7163" s="7">
        <v>-204059</v>
      </c>
      <c r="G7163" s="6" t="s">
        <v>1366</v>
      </c>
      <c r="H7163" s="7">
        <v>-21426</v>
      </c>
      <c r="I7163" s="143"/>
      <c r="J7163" s="144"/>
      <c r="K7163" s="145"/>
      <c r="L7163" t="str">
        <f t="shared" si="418"/>
        <v>6811</v>
      </c>
      <c r="M7163">
        <f t="shared" si="408"/>
        <v>6811</v>
      </c>
      <c r="N7163" s="37">
        <f t="shared" si="417"/>
        <v>-204059</v>
      </c>
    </row>
    <row r="7164" spans="1:14" x14ac:dyDescent="0.3">
      <c r="A7164" s="3">
        <v>4</v>
      </c>
      <c r="B7164" s="148"/>
      <c r="C7164" s="4" t="s">
        <v>3814</v>
      </c>
      <c r="D7164" s="5">
        <v>44986</v>
      </c>
      <c r="E7164" s="13" t="s">
        <v>3815</v>
      </c>
      <c r="F7164" s="7">
        <v>-313632</v>
      </c>
      <c r="G7164" s="6" t="s">
        <v>1366</v>
      </c>
      <c r="H7164" s="7">
        <v>-32931</v>
      </c>
      <c r="I7164" s="143"/>
      <c r="J7164" s="144"/>
      <c r="K7164" s="145"/>
      <c r="L7164" t="str">
        <f t="shared" si="418"/>
        <v>6605</v>
      </c>
      <c r="M7164">
        <f t="shared" si="408"/>
        <v>6605</v>
      </c>
      <c r="N7164" s="37">
        <f t="shared" si="417"/>
        <v>-313632</v>
      </c>
    </row>
    <row r="7165" spans="1:14" x14ac:dyDescent="0.3">
      <c r="A7165" s="3">
        <v>4</v>
      </c>
      <c r="B7165" s="147"/>
      <c r="C7165" s="4" t="s">
        <v>3816</v>
      </c>
      <c r="D7165" s="5">
        <v>44986</v>
      </c>
      <c r="E7165" s="13" t="s">
        <v>3817</v>
      </c>
      <c r="F7165" s="7">
        <v>-488655</v>
      </c>
      <c r="G7165" s="6" t="s">
        <v>1366</v>
      </c>
      <c r="H7165" s="7">
        <v>-51309</v>
      </c>
      <c r="I7165" s="137"/>
      <c r="J7165" s="140"/>
      <c r="K7165" s="141"/>
      <c r="L7165" t="str">
        <f t="shared" si="418"/>
        <v>6796</v>
      </c>
      <c r="M7165">
        <f t="shared" si="408"/>
        <v>6796</v>
      </c>
      <c r="N7165" s="37">
        <f t="shared" si="417"/>
        <v>-488655</v>
      </c>
    </row>
    <row r="7166" spans="1:14" x14ac:dyDescent="0.3">
      <c r="A7166" s="3">
        <v>4</v>
      </c>
      <c r="B7166" s="146" t="s">
        <v>3818</v>
      </c>
      <c r="C7166" s="4" t="s">
        <v>3819</v>
      </c>
      <c r="D7166" s="5">
        <v>44998</v>
      </c>
      <c r="E7166" s="13" t="s">
        <v>3820</v>
      </c>
      <c r="F7166" s="7">
        <v>-242322</v>
      </c>
      <c r="G7166" s="6" t="s">
        <v>1366</v>
      </c>
      <c r="H7166" s="7">
        <v>-25444</v>
      </c>
      <c r="I7166" s="136">
        <v>-2973593</v>
      </c>
      <c r="J7166" s="138" t="s">
        <v>48</v>
      </c>
      <c r="K7166" s="139"/>
      <c r="L7166" t="str">
        <f t="shared" si="418"/>
        <v>8606</v>
      </c>
      <c r="M7166">
        <f t="shared" si="408"/>
        <v>8606</v>
      </c>
      <c r="N7166" s="37">
        <f t="shared" si="417"/>
        <v>-242322</v>
      </c>
    </row>
    <row r="7167" spans="1:14" x14ac:dyDescent="0.3">
      <c r="A7167" s="3">
        <v>4</v>
      </c>
      <c r="B7167" s="148"/>
      <c r="C7167" s="4" t="s">
        <v>3821</v>
      </c>
      <c r="D7167" s="5">
        <v>45006</v>
      </c>
      <c r="E7167" s="13" t="s">
        <v>3822</v>
      </c>
      <c r="F7167" s="7">
        <v>-404670</v>
      </c>
      <c r="G7167" s="6" t="s">
        <v>1366</v>
      </c>
      <c r="H7167" s="7">
        <v>-42490</v>
      </c>
      <c r="I7167" s="143"/>
      <c r="J7167" s="144"/>
      <c r="K7167" s="145"/>
      <c r="L7167" t="str">
        <f t="shared" si="409"/>
        <v>09891</v>
      </c>
      <c r="M7167">
        <f t="shared" si="408"/>
        <v>9891</v>
      </c>
      <c r="N7167" s="37">
        <f t="shared" si="417"/>
        <v>-404670</v>
      </c>
    </row>
    <row r="7168" spans="1:14" x14ac:dyDescent="0.3">
      <c r="A7168" s="3">
        <v>4</v>
      </c>
      <c r="B7168" s="148"/>
      <c r="C7168" s="4" t="s">
        <v>3823</v>
      </c>
      <c r="D7168" s="5">
        <v>44993</v>
      </c>
      <c r="E7168" s="13" t="s">
        <v>3824</v>
      </c>
      <c r="F7168" s="7">
        <v>-805992</v>
      </c>
      <c r="G7168" s="6" t="s">
        <v>1366</v>
      </c>
      <c r="H7168" s="7">
        <v>-84629</v>
      </c>
      <c r="I7168" s="143"/>
      <c r="J7168" s="144"/>
      <c r="K7168" s="145"/>
      <c r="L7168" t="str">
        <f t="shared" ref="L7168:L7171" si="419">+RIGHT(C7168,4)</f>
        <v>7747</v>
      </c>
      <c r="M7168">
        <f t="shared" si="408"/>
        <v>7747</v>
      </c>
      <c r="N7168" s="37">
        <f t="shared" si="417"/>
        <v>-805992</v>
      </c>
    </row>
    <row r="7169" spans="1:14" x14ac:dyDescent="0.3">
      <c r="A7169" s="3">
        <v>4</v>
      </c>
      <c r="B7169" s="148"/>
      <c r="C7169" s="4" t="s">
        <v>3825</v>
      </c>
      <c r="D7169" s="5">
        <v>44995</v>
      </c>
      <c r="E7169" s="13" t="s">
        <v>3826</v>
      </c>
      <c r="F7169" s="7">
        <v>-622282</v>
      </c>
      <c r="G7169" s="6" t="s">
        <v>1366</v>
      </c>
      <c r="H7169" s="7">
        <v>-65340</v>
      </c>
      <c r="I7169" s="143"/>
      <c r="J7169" s="144"/>
      <c r="K7169" s="145"/>
      <c r="L7169" t="str">
        <f t="shared" si="419"/>
        <v>8353</v>
      </c>
      <c r="M7169">
        <f t="shared" si="408"/>
        <v>8353</v>
      </c>
      <c r="N7169" s="37">
        <f t="shared" si="417"/>
        <v>-622282</v>
      </c>
    </row>
    <row r="7170" spans="1:14" x14ac:dyDescent="0.3">
      <c r="A7170" s="3">
        <v>4</v>
      </c>
      <c r="B7170" s="148"/>
      <c r="C7170" s="4" t="s">
        <v>3827</v>
      </c>
      <c r="D7170" s="5">
        <v>44998</v>
      </c>
      <c r="E7170" s="13" t="s">
        <v>3828</v>
      </c>
      <c r="F7170" s="7">
        <v>-865370</v>
      </c>
      <c r="G7170" s="6" t="s">
        <v>1366</v>
      </c>
      <c r="H7170" s="7">
        <v>-90864</v>
      </c>
      <c r="I7170" s="143"/>
      <c r="J7170" s="144"/>
      <c r="K7170" s="145"/>
      <c r="L7170" t="str">
        <f t="shared" si="419"/>
        <v>8595</v>
      </c>
      <c r="M7170">
        <f t="shared" si="408"/>
        <v>8595</v>
      </c>
      <c r="N7170" s="37">
        <f t="shared" si="417"/>
        <v>-865370</v>
      </c>
    </row>
    <row r="7171" spans="1:14" x14ac:dyDescent="0.3">
      <c r="A7171" s="3">
        <v>4</v>
      </c>
      <c r="B7171" s="147"/>
      <c r="C7171" s="4" t="s">
        <v>3829</v>
      </c>
      <c r="D7171" s="5">
        <v>44993</v>
      </c>
      <c r="E7171" s="13" t="s">
        <v>3830</v>
      </c>
      <c r="F7171" s="7">
        <v>-381814</v>
      </c>
      <c r="G7171" s="6" t="s">
        <v>1366</v>
      </c>
      <c r="H7171" s="7">
        <v>-40090</v>
      </c>
      <c r="I7171" s="137"/>
      <c r="J7171" s="140"/>
      <c r="K7171" s="141"/>
      <c r="L7171" t="str">
        <f t="shared" si="419"/>
        <v>7721</v>
      </c>
      <c r="M7171">
        <f t="shared" si="408"/>
        <v>7721</v>
      </c>
      <c r="N7171" s="37">
        <f t="shared" si="417"/>
        <v>-381814</v>
      </c>
    </row>
    <row r="7172" spans="1:14" x14ac:dyDescent="0.3">
      <c r="A7172" s="3">
        <v>4</v>
      </c>
      <c r="B7172" s="146" t="s">
        <v>3831</v>
      </c>
      <c r="C7172" s="4" t="s">
        <v>3832</v>
      </c>
      <c r="D7172" s="5">
        <v>45016</v>
      </c>
      <c r="E7172" s="13" t="s">
        <v>3833</v>
      </c>
      <c r="F7172" s="7">
        <v>-365206</v>
      </c>
      <c r="G7172" s="6" t="s">
        <v>1366</v>
      </c>
      <c r="H7172" s="7">
        <v>-38347</v>
      </c>
      <c r="I7172" s="136">
        <v>-40279372</v>
      </c>
      <c r="J7172" s="138" t="s">
        <v>48</v>
      </c>
      <c r="K7172" s="139"/>
      <c r="L7172" t="str">
        <f t="shared" si="409"/>
        <v>11968</v>
      </c>
      <c r="M7172">
        <f t="shared" si="408"/>
        <v>11968</v>
      </c>
      <c r="N7172" s="37">
        <f t="shared" si="417"/>
        <v>-365206</v>
      </c>
    </row>
    <row r="7173" spans="1:14" x14ac:dyDescent="0.3">
      <c r="A7173" s="3">
        <v>4</v>
      </c>
      <c r="B7173" s="148"/>
      <c r="C7173" s="4" t="s">
        <v>3834</v>
      </c>
      <c r="D7173" s="5">
        <v>45009</v>
      </c>
      <c r="E7173" s="13" t="s">
        <v>3835</v>
      </c>
      <c r="F7173" s="7">
        <v>-817504</v>
      </c>
      <c r="G7173" s="6" t="s">
        <v>1366</v>
      </c>
      <c r="H7173" s="7">
        <v>-85838</v>
      </c>
      <c r="I7173" s="143"/>
      <c r="J7173" s="144"/>
      <c r="K7173" s="145"/>
      <c r="L7173" t="str">
        <f t="shared" si="409"/>
        <v>10610</v>
      </c>
      <c r="M7173">
        <f t="shared" si="408"/>
        <v>10610</v>
      </c>
      <c r="N7173" s="37">
        <f t="shared" si="417"/>
        <v>-817504</v>
      </c>
    </row>
    <row r="7174" spans="1:14" x14ac:dyDescent="0.3">
      <c r="A7174" s="3">
        <v>4</v>
      </c>
      <c r="B7174" s="148"/>
      <c r="C7174" s="4" t="s">
        <v>3836</v>
      </c>
      <c r="D7174" s="5">
        <v>45007</v>
      </c>
      <c r="E7174" s="13" t="s">
        <v>3837</v>
      </c>
      <c r="F7174" s="7">
        <v>-122164</v>
      </c>
      <c r="G7174" s="6" t="s">
        <v>1366</v>
      </c>
      <c r="H7174" s="7">
        <v>-12827</v>
      </c>
      <c r="I7174" s="143"/>
      <c r="J7174" s="144"/>
      <c r="K7174" s="145"/>
      <c r="L7174" t="str">
        <f t="shared" si="409"/>
        <v>10185</v>
      </c>
      <c r="M7174">
        <f t="shared" si="408"/>
        <v>10185</v>
      </c>
      <c r="N7174" s="37">
        <f t="shared" si="417"/>
        <v>-122164</v>
      </c>
    </row>
    <row r="7175" spans="1:14" x14ac:dyDescent="0.3">
      <c r="A7175" s="3">
        <v>4</v>
      </c>
      <c r="B7175" s="148"/>
      <c r="C7175" s="4" t="s">
        <v>3838</v>
      </c>
      <c r="D7175" s="5">
        <v>45007</v>
      </c>
      <c r="E7175" s="13" t="s">
        <v>3839</v>
      </c>
      <c r="F7175" s="7">
        <v>-610819</v>
      </c>
      <c r="G7175" s="6" t="s">
        <v>1366</v>
      </c>
      <c r="H7175" s="7">
        <v>-64136</v>
      </c>
      <c r="I7175" s="143"/>
      <c r="J7175" s="144"/>
      <c r="K7175" s="145"/>
      <c r="L7175" t="str">
        <f t="shared" ref="L7175:L7237" si="420">+RIGHT(C7175,5)</f>
        <v>10181</v>
      </c>
      <c r="M7175">
        <f t="shared" ref="M7175:M7238" si="421">+L7175*1</f>
        <v>10181</v>
      </c>
      <c r="N7175" s="37">
        <f t="shared" si="417"/>
        <v>-610819</v>
      </c>
    </row>
    <row r="7176" spans="1:14" x14ac:dyDescent="0.3">
      <c r="A7176" s="3">
        <v>4</v>
      </c>
      <c r="B7176" s="148"/>
      <c r="C7176" s="4" t="s">
        <v>3840</v>
      </c>
      <c r="D7176" s="5">
        <v>45006</v>
      </c>
      <c r="E7176" s="13" t="s">
        <v>3841</v>
      </c>
      <c r="F7176" s="7">
        <v>-122164</v>
      </c>
      <c r="G7176" s="6" t="s">
        <v>1366</v>
      </c>
      <c r="H7176" s="7">
        <v>-12827</v>
      </c>
      <c r="I7176" s="143"/>
      <c r="J7176" s="144"/>
      <c r="K7176" s="145"/>
      <c r="L7176" t="str">
        <f t="shared" si="420"/>
        <v>10143</v>
      </c>
      <c r="M7176">
        <f t="shared" si="421"/>
        <v>10143</v>
      </c>
      <c r="N7176" s="37">
        <f t="shared" si="417"/>
        <v>-122164</v>
      </c>
    </row>
    <row r="7177" spans="1:14" x14ac:dyDescent="0.3">
      <c r="A7177" s="3">
        <v>4</v>
      </c>
      <c r="B7177" s="148"/>
      <c r="C7177" s="4" t="s">
        <v>3842</v>
      </c>
      <c r="D7177" s="5">
        <v>45003</v>
      </c>
      <c r="E7177" s="13" t="s">
        <v>3843</v>
      </c>
      <c r="F7177" s="7">
        <v>-110400</v>
      </c>
      <c r="G7177" s="6" t="s">
        <v>1366</v>
      </c>
      <c r="H7177" s="7">
        <v>-11592</v>
      </c>
      <c r="I7177" s="143"/>
      <c r="J7177" s="144"/>
      <c r="K7177" s="145"/>
      <c r="L7177" t="str">
        <f t="shared" ref="L7177:L7182" si="422">+RIGHT(C7177,4)</f>
        <v>9703</v>
      </c>
      <c r="M7177">
        <f t="shared" si="421"/>
        <v>9703</v>
      </c>
      <c r="N7177" s="37">
        <f t="shared" si="417"/>
        <v>-110400</v>
      </c>
    </row>
    <row r="7178" spans="1:14" x14ac:dyDescent="0.3">
      <c r="A7178" s="3">
        <v>4</v>
      </c>
      <c r="B7178" s="148"/>
      <c r="C7178" s="4" t="s">
        <v>3844</v>
      </c>
      <c r="D7178" s="5">
        <v>44993</v>
      </c>
      <c r="E7178" s="13" t="s">
        <v>3845</v>
      </c>
      <c r="F7178" s="7">
        <v>-556635</v>
      </c>
      <c r="G7178" s="6" t="s">
        <v>1366</v>
      </c>
      <c r="H7178" s="7">
        <v>-58447</v>
      </c>
      <c r="I7178" s="143"/>
      <c r="J7178" s="144"/>
      <c r="K7178" s="145"/>
      <c r="L7178" t="str">
        <f t="shared" si="422"/>
        <v>7831</v>
      </c>
      <c r="M7178">
        <f t="shared" si="421"/>
        <v>7831</v>
      </c>
      <c r="N7178" s="37">
        <f t="shared" si="417"/>
        <v>-556635</v>
      </c>
    </row>
    <row r="7179" spans="1:14" x14ac:dyDescent="0.3">
      <c r="A7179" s="3">
        <v>4</v>
      </c>
      <c r="B7179" s="148"/>
      <c r="C7179" s="4" t="s">
        <v>3846</v>
      </c>
      <c r="D7179" s="5">
        <v>44993</v>
      </c>
      <c r="E7179" s="13" t="s">
        <v>3847</v>
      </c>
      <c r="F7179" s="7">
        <v>-470766</v>
      </c>
      <c r="G7179" s="6" t="s">
        <v>1366</v>
      </c>
      <c r="H7179" s="7">
        <v>-49430</v>
      </c>
      <c r="I7179" s="143"/>
      <c r="J7179" s="144"/>
      <c r="K7179" s="145"/>
      <c r="L7179" t="str">
        <f t="shared" si="422"/>
        <v>7798</v>
      </c>
      <c r="M7179">
        <f t="shared" si="421"/>
        <v>7798</v>
      </c>
      <c r="N7179" s="37">
        <f t="shared" si="417"/>
        <v>-470766</v>
      </c>
    </row>
    <row r="7180" spans="1:14" x14ac:dyDescent="0.3">
      <c r="A7180" s="3">
        <v>4</v>
      </c>
      <c r="B7180" s="148"/>
      <c r="C7180" s="4" t="s">
        <v>3848</v>
      </c>
      <c r="D7180" s="5">
        <v>44988</v>
      </c>
      <c r="E7180" s="13" t="s">
        <v>3849</v>
      </c>
      <c r="F7180" s="7">
        <v>-667933</v>
      </c>
      <c r="G7180" s="6" t="s">
        <v>1366</v>
      </c>
      <c r="H7180" s="7">
        <v>-70133</v>
      </c>
      <c r="I7180" s="143"/>
      <c r="J7180" s="144"/>
      <c r="K7180" s="145"/>
      <c r="L7180" t="str">
        <f t="shared" si="422"/>
        <v>7221</v>
      </c>
      <c r="M7180">
        <f t="shared" si="421"/>
        <v>7221</v>
      </c>
      <c r="N7180" s="37">
        <f t="shared" si="417"/>
        <v>-667933</v>
      </c>
    </row>
    <row r="7181" spans="1:14" x14ac:dyDescent="0.3">
      <c r="A7181" s="3">
        <v>4</v>
      </c>
      <c r="B7181" s="148"/>
      <c r="C7181" s="4" t="s">
        <v>3850</v>
      </c>
      <c r="D7181" s="5">
        <v>44999</v>
      </c>
      <c r="E7181" s="13" t="s">
        <v>3851</v>
      </c>
      <c r="F7181" s="7">
        <v>-1563453</v>
      </c>
      <c r="G7181" s="6" t="s">
        <v>1366</v>
      </c>
      <c r="H7181" s="7">
        <v>-164163</v>
      </c>
      <c r="I7181" s="143"/>
      <c r="J7181" s="144"/>
      <c r="K7181" s="145"/>
      <c r="L7181" t="str">
        <f t="shared" si="422"/>
        <v>8859</v>
      </c>
      <c r="M7181">
        <f t="shared" si="421"/>
        <v>8859</v>
      </c>
      <c r="N7181" s="37">
        <f t="shared" si="417"/>
        <v>-1563453</v>
      </c>
    </row>
    <row r="7182" spans="1:14" x14ac:dyDescent="0.3">
      <c r="A7182" s="3">
        <v>4</v>
      </c>
      <c r="B7182" s="148"/>
      <c r="C7182" s="4" t="s">
        <v>3852</v>
      </c>
      <c r="D7182" s="5">
        <v>44991</v>
      </c>
      <c r="E7182" s="13" t="s">
        <v>3853</v>
      </c>
      <c r="F7182" s="7">
        <v>-1008234</v>
      </c>
      <c r="G7182" s="6" t="s">
        <v>1366</v>
      </c>
      <c r="H7182" s="7">
        <v>-105865</v>
      </c>
      <c r="I7182" s="143"/>
      <c r="J7182" s="144"/>
      <c r="K7182" s="145"/>
      <c r="L7182" t="str">
        <f t="shared" si="422"/>
        <v>7506</v>
      </c>
      <c r="M7182">
        <f t="shared" si="421"/>
        <v>7506</v>
      </c>
      <c r="N7182" s="37">
        <f t="shared" si="417"/>
        <v>-1008234</v>
      </c>
    </row>
    <row r="7183" spans="1:14" x14ac:dyDescent="0.3">
      <c r="A7183" s="3">
        <v>4</v>
      </c>
      <c r="B7183" s="148"/>
      <c r="C7183" s="4" t="s">
        <v>3854</v>
      </c>
      <c r="D7183" s="5">
        <v>45016</v>
      </c>
      <c r="E7183" s="13" t="s">
        <v>3855</v>
      </c>
      <c r="F7183" s="7">
        <v>-532092</v>
      </c>
      <c r="G7183" s="6" t="s">
        <v>1366</v>
      </c>
      <c r="H7183" s="7">
        <v>-55870</v>
      </c>
      <c r="I7183" s="143"/>
      <c r="J7183" s="144"/>
      <c r="K7183" s="145"/>
      <c r="L7183" t="str">
        <f t="shared" si="420"/>
        <v>11981</v>
      </c>
      <c r="M7183">
        <f t="shared" si="421"/>
        <v>11981</v>
      </c>
      <c r="N7183" s="37">
        <f t="shared" si="417"/>
        <v>-532092</v>
      </c>
    </row>
    <row r="7184" spans="1:14" x14ac:dyDescent="0.3">
      <c r="A7184" s="3">
        <v>4</v>
      </c>
      <c r="B7184" s="148"/>
      <c r="C7184" s="4" t="s">
        <v>3856</v>
      </c>
      <c r="D7184" s="5">
        <v>45013</v>
      </c>
      <c r="E7184" s="13" t="s">
        <v>3857</v>
      </c>
      <c r="F7184" s="7">
        <v>-381440</v>
      </c>
      <c r="G7184" s="6" t="s">
        <v>1366</v>
      </c>
      <c r="H7184" s="7">
        <v>-40051</v>
      </c>
      <c r="I7184" s="143"/>
      <c r="J7184" s="144"/>
      <c r="K7184" s="145"/>
      <c r="L7184" t="str">
        <f t="shared" si="420"/>
        <v>11088</v>
      </c>
      <c r="M7184">
        <f t="shared" si="421"/>
        <v>11088</v>
      </c>
      <c r="N7184" s="37">
        <f t="shared" si="417"/>
        <v>-381440</v>
      </c>
    </row>
    <row r="7185" spans="1:14" x14ac:dyDescent="0.3">
      <c r="A7185" s="3">
        <v>4</v>
      </c>
      <c r="B7185" s="148"/>
      <c r="C7185" s="4" t="s">
        <v>3858</v>
      </c>
      <c r="D7185" s="5">
        <v>45013</v>
      </c>
      <c r="E7185" s="13" t="s">
        <v>3859</v>
      </c>
      <c r="F7185" s="7">
        <v>-244328</v>
      </c>
      <c r="G7185" s="6" t="s">
        <v>1366</v>
      </c>
      <c r="H7185" s="7">
        <v>-25654</v>
      </c>
      <c r="I7185" s="143"/>
      <c r="J7185" s="144"/>
      <c r="K7185" s="145"/>
      <c r="L7185" t="str">
        <f t="shared" si="420"/>
        <v>11079</v>
      </c>
      <c r="M7185">
        <f t="shared" si="421"/>
        <v>11079</v>
      </c>
      <c r="N7185" s="37">
        <f t="shared" si="417"/>
        <v>-244328</v>
      </c>
    </row>
    <row r="7186" spans="1:14" x14ac:dyDescent="0.3">
      <c r="A7186" s="3">
        <v>4</v>
      </c>
      <c r="B7186" s="148"/>
      <c r="C7186" s="4" t="s">
        <v>3860</v>
      </c>
      <c r="D7186" s="5">
        <v>45013</v>
      </c>
      <c r="E7186" s="13" t="s">
        <v>3861</v>
      </c>
      <c r="F7186" s="7">
        <v>-122164</v>
      </c>
      <c r="G7186" s="6" t="s">
        <v>1366</v>
      </c>
      <c r="H7186" s="7">
        <v>-12827</v>
      </c>
      <c r="I7186" s="143"/>
      <c r="J7186" s="144"/>
      <c r="K7186" s="145"/>
      <c r="L7186" t="str">
        <f t="shared" si="420"/>
        <v>11154</v>
      </c>
      <c r="M7186">
        <f t="shared" si="421"/>
        <v>11154</v>
      </c>
      <c r="N7186" s="37">
        <f t="shared" si="417"/>
        <v>-122164</v>
      </c>
    </row>
    <row r="7187" spans="1:14" x14ac:dyDescent="0.3">
      <c r="A7187" s="3">
        <v>4</v>
      </c>
      <c r="B7187" s="148"/>
      <c r="C7187" s="4" t="s">
        <v>3862</v>
      </c>
      <c r="D7187" s="5">
        <v>45013</v>
      </c>
      <c r="E7187" s="13" t="s">
        <v>3863</v>
      </c>
      <c r="F7187" s="7">
        <v>-541850</v>
      </c>
      <c r="G7187" s="6" t="s">
        <v>1366</v>
      </c>
      <c r="H7187" s="7">
        <v>-56894</v>
      </c>
      <c r="I7187" s="143"/>
      <c r="J7187" s="144"/>
      <c r="K7187" s="145"/>
      <c r="L7187" t="str">
        <f t="shared" si="420"/>
        <v>11275</v>
      </c>
      <c r="M7187">
        <f t="shared" si="421"/>
        <v>11275</v>
      </c>
      <c r="N7187" s="37">
        <f t="shared" si="417"/>
        <v>-541850</v>
      </c>
    </row>
    <row r="7188" spans="1:14" x14ac:dyDescent="0.3">
      <c r="A7188" s="3">
        <v>4</v>
      </c>
      <c r="B7188" s="148"/>
      <c r="C7188" s="4" t="s">
        <v>3864</v>
      </c>
      <c r="D7188" s="5">
        <v>45008</v>
      </c>
      <c r="E7188" s="13" t="s">
        <v>3865</v>
      </c>
      <c r="F7188" s="7">
        <v>-490702</v>
      </c>
      <c r="G7188" s="6" t="s">
        <v>1366</v>
      </c>
      <c r="H7188" s="7">
        <v>-51524</v>
      </c>
      <c r="I7188" s="143"/>
      <c r="J7188" s="144"/>
      <c r="K7188" s="145"/>
      <c r="L7188" t="str">
        <f t="shared" si="420"/>
        <v>10466</v>
      </c>
      <c r="M7188">
        <f t="shared" si="421"/>
        <v>10466</v>
      </c>
      <c r="N7188" s="37">
        <f t="shared" si="417"/>
        <v>-490702</v>
      </c>
    </row>
    <row r="7189" spans="1:14" x14ac:dyDescent="0.3">
      <c r="A7189" s="3">
        <v>4</v>
      </c>
      <c r="B7189" s="148"/>
      <c r="C7189" s="4" t="s">
        <v>3866</v>
      </c>
      <c r="D7189" s="5">
        <v>45009</v>
      </c>
      <c r="E7189" s="13" t="s">
        <v>3867</v>
      </c>
      <c r="F7189" s="7">
        <v>-777774</v>
      </c>
      <c r="G7189" s="6" t="s">
        <v>1366</v>
      </c>
      <c r="H7189" s="7">
        <v>-81666</v>
      </c>
      <c r="I7189" s="143"/>
      <c r="J7189" s="144"/>
      <c r="K7189" s="145"/>
      <c r="L7189" t="str">
        <f t="shared" si="420"/>
        <v>10487</v>
      </c>
      <c r="M7189">
        <f t="shared" si="421"/>
        <v>10487</v>
      </c>
      <c r="N7189" s="37">
        <f t="shared" si="417"/>
        <v>-777774</v>
      </c>
    </row>
    <row r="7190" spans="1:14" x14ac:dyDescent="0.3">
      <c r="A7190" s="3">
        <v>4</v>
      </c>
      <c r="B7190" s="148"/>
      <c r="C7190" s="4" t="s">
        <v>3868</v>
      </c>
      <c r="D7190" s="5">
        <v>45008</v>
      </c>
      <c r="E7190" s="13" t="s">
        <v>3869</v>
      </c>
      <c r="F7190" s="7">
        <v>-135974</v>
      </c>
      <c r="G7190" s="6" t="s">
        <v>1366</v>
      </c>
      <c r="H7190" s="7">
        <v>-14277</v>
      </c>
      <c r="I7190" s="143"/>
      <c r="J7190" s="144"/>
      <c r="K7190" s="145"/>
      <c r="L7190" t="str">
        <f t="shared" si="420"/>
        <v>10383</v>
      </c>
      <c r="M7190">
        <f t="shared" si="421"/>
        <v>10383</v>
      </c>
      <c r="N7190" s="37">
        <f t="shared" si="417"/>
        <v>-135974</v>
      </c>
    </row>
    <row r="7191" spans="1:14" x14ac:dyDescent="0.3">
      <c r="A7191" s="3">
        <v>4</v>
      </c>
      <c r="B7191" s="148"/>
      <c r="C7191" s="4" t="s">
        <v>3870</v>
      </c>
      <c r="D7191" s="5">
        <v>45008</v>
      </c>
      <c r="E7191" s="13" t="s">
        <v>3871</v>
      </c>
      <c r="F7191" s="7">
        <v>-488655</v>
      </c>
      <c r="G7191" s="6" t="s">
        <v>1366</v>
      </c>
      <c r="H7191" s="7">
        <v>-51309</v>
      </c>
      <c r="I7191" s="143"/>
      <c r="J7191" s="144"/>
      <c r="K7191" s="145"/>
      <c r="L7191" t="str">
        <f t="shared" si="420"/>
        <v>10371</v>
      </c>
      <c r="M7191">
        <f t="shared" si="421"/>
        <v>10371</v>
      </c>
      <c r="N7191" s="37">
        <f t="shared" si="417"/>
        <v>-488655</v>
      </c>
    </row>
    <row r="7192" spans="1:14" x14ac:dyDescent="0.3">
      <c r="A7192" s="3">
        <v>4</v>
      </c>
      <c r="B7192" s="148"/>
      <c r="C7192" s="4" t="s">
        <v>3872</v>
      </c>
      <c r="D7192" s="5">
        <v>44992</v>
      </c>
      <c r="E7192" s="13" t="s">
        <v>3873</v>
      </c>
      <c r="F7192" s="7">
        <v>-130973</v>
      </c>
      <c r="G7192" s="6" t="s">
        <v>1366</v>
      </c>
      <c r="H7192" s="7">
        <v>-13752</v>
      </c>
      <c r="I7192" s="143"/>
      <c r="J7192" s="144"/>
      <c r="K7192" s="145"/>
      <c r="L7192" t="str">
        <f t="shared" ref="L7192:L7193" si="423">+RIGHT(C7192,4)</f>
        <v>7578</v>
      </c>
      <c r="M7192">
        <f t="shared" si="421"/>
        <v>7578</v>
      </c>
      <c r="N7192" s="37">
        <f t="shared" si="417"/>
        <v>-130973</v>
      </c>
    </row>
    <row r="7193" spans="1:14" x14ac:dyDescent="0.3">
      <c r="A7193" s="3">
        <v>4</v>
      </c>
      <c r="B7193" s="148"/>
      <c r="C7193" s="4" t="s">
        <v>3874</v>
      </c>
      <c r="D7193" s="5">
        <v>44991</v>
      </c>
      <c r="E7193" s="13" t="s">
        <v>3875</v>
      </c>
      <c r="F7193" s="7">
        <v>-120540</v>
      </c>
      <c r="G7193" s="6" t="s">
        <v>1366</v>
      </c>
      <c r="H7193" s="7">
        <v>-12657</v>
      </c>
      <c r="I7193" s="143"/>
      <c r="J7193" s="144"/>
      <c r="K7193" s="145"/>
      <c r="L7193" t="str">
        <f t="shared" si="423"/>
        <v>7477</v>
      </c>
      <c r="M7193">
        <f t="shared" si="421"/>
        <v>7477</v>
      </c>
      <c r="N7193" s="37">
        <f t="shared" si="417"/>
        <v>-120540</v>
      </c>
    </row>
    <row r="7194" spans="1:14" x14ac:dyDescent="0.3">
      <c r="A7194" s="3">
        <v>4</v>
      </c>
      <c r="B7194" s="148"/>
      <c r="C7194" s="4" t="s">
        <v>3876</v>
      </c>
      <c r="D7194" s="5">
        <v>45016</v>
      </c>
      <c r="E7194" s="13" t="s">
        <v>3877</v>
      </c>
      <c r="F7194" s="7">
        <v>-301121</v>
      </c>
      <c r="G7194" s="6" t="s">
        <v>1366</v>
      </c>
      <c r="H7194" s="7">
        <v>-31618</v>
      </c>
      <c r="I7194" s="143"/>
      <c r="J7194" s="144"/>
      <c r="K7194" s="145"/>
      <c r="L7194" t="str">
        <f t="shared" si="420"/>
        <v>11967</v>
      </c>
      <c r="M7194">
        <f t="shared" si="421"/>
        <v>11967</v>
      </c>
      <c r="N7194" s="37">
        <f t="shared" si="417"/>
        <v>-301121</v>
      </c>
    </row>
    <row r="7195" spans="1:14" x14ac:dyDescent="0.3">
      <c r="A7195" s="3">
        <v>4</v>
      </c>
      <c r="B7195" s="148"/>
      <c r="C7195" s="4" t="s">
        <v>3878</v>
      </c>
      <c r="D7195" s="5">
        <v>45015</v>
      </c>
      <c r="E7195" s="13" t="s">
        <v>3879</v>
      </c>
      <c r="F7195" s="7">
        <v>-603150</v>
      </c>
      <c r="G7195" s="6" t="s">
        <v>1366</v>
      </c>
      <c r="H7195" s="7">
        <v>-63331</v>
      </c>
      <c r="I7195" s="143"/>
      <c r="J7195" s="144"/>
      <c r="K7195" s="145"/>
      <c r="L7195" t="str">
        <f t="shared" si="420"/>
        <v>11731</v>
      </c>
      <c r="M7195">
        <f t="shared" si="421"/>
        <v>11731</v>
      </c>
      <c r="N7195" s="37">
        <f t="shared" si="417"/>
        <v>-603150</v>
      </c>
    </row>
    <row r="7196" spans="1:14" x14ac:dyDescent="0.3">
      <c r="A7196" s="3">
        <v>4</v>
      </c>
      <c r="B7196" s="148"/>
      <c r="C7196" s="4" t="s">
        <v>3880</v>
      </c>
      <c r="D7196" s="5">
        <v>45012</v>
      </c>
      <c r="E7196" s="13" t="s">
        <v>3881</v>
      </c>
      <c r="F7196" s="7">
        <v>-226888</v>
      </c>
      <c r="G7196" s="6" t="s">
        <v>1366</v>
      </c>
      <c r="H7196" s="7">
        <v>-23823</v>
      </c>
      <c r="I7196" s="143"/>
      <c r="J7196" s="144"/>
      <c r="K7196" s="145"/>
      <c r="L7196" t="str">
        <f t="shared" si="420"/>
        <v>10885</v>
      </c>
      <c r="M7196">
        <f t="shared" si="421"/>
        <v>10885</v>
      </c>
      <c r="N7196" s="37">
        <f t="shared" si="417"/>
        <v>-226888</v>
      </c>
    </row>
    <row r="7197" spans="1:14" x14ac:dyDescent="0.3">
      <c r="A7197" s="3">
        <v>4</v>
      </c>
      <c r="B7197" s="148"/>
      <c r="C7197" s="4" t="s">
        <v>3882</v>
      </c>
      <c r="D7197" s="5">
        <v>45013</v>
      </c>
      <c r="E7197" s="13" t="s">
        <v>3883</v>
      </c>
      <c r="F7197" s="7">
        <v>-366491</v>
      </c>
      <c r="G7197" s="6" t="s">
        <v>1366</v>
      </c>
      <c r="H7197" s="7">
        <v>-38482</v>
      </c>
      <c r="I7197" s="143"/>
      <c r="J7197" s="144"/>
      <c r="K7197" s="145"/>
      <c r="L7197" t="str">
        <f t="shared" si="420"/>
        <v>11036</v>
      </c>
      <c r="M7197">
        <f t="shared" si="421"/>
        <v>11036</v>
      </c>
      <c r="N7197" s="37">
        <f t="shared" si="417"/>
        <v>-366491</v>
      </c>
    </row>
    <row r="7198" spans="1:14" x14ac:dyDescent="0.3">
      <c r="A7198" s="3">
        <v>4</v>
      </c>
      <c r="B7198" s="148"/>
      <c r="C7198" s="4" t="s">
        <v>3884</v>
      </c>
      <c r="D7198" s="5">
        <v>45012</v>
      </c>
      <c r="E7198" s="13" t="s">
        <v>3885</v>
      </c>
      <c r="F7198" s="7">
        <v>-528040</v>
      </c>
      <c r="G7198" s="6" t="s">
        <v>1366</v>
      </c>
      <c r="H7198" s="7">
        <v>-55444</v>
      </c>
      <c r="I7198" s="143"/>
      <c r="J7198" s="144"/>
      <c r="K7198" s="145"/>
      <c r="L7198" t="str">
        <f t="shared" si="420"/>
        <v>10967</v>
      </c>
      <c r="M7198">
        <f t="shared" si="421"/>
        <v>10967</v>
      </c>
      <c r="N7198" s="37">
        <f t="shared" si="417"/>
        <v>-528040</v>
      </c>
    </row>
    <row r="7199" spans="1:14" x14ac:dyDescent="0.3">
      <c r="A7199" s="3">
        <v>4</v>
      </c>
      <c r="B7199" s="148"/>
      <c r="C7199" s="4" t="s">
        <v>3886</v>
      </c>
      <c r="D7199" s="5">
        <v>45008</v>
      </c>
      <c r="E7199" s="13" t="s">
        <v>3887</v>
      </c>
      <c r="F7199" s="7">
        <v>-244328</v>
      </c>
      <c r="G7199" s="6" t="s">
        <v>1366</v>
      </c>
      <c r="H7199" s="7">
        <v>-25654</v>
      </c>
      <c r="I7199" s="143"/>
      <c r="J7199" s="144"/>
      <c r="K7199" s="145"/>
      <c r="L7199" t="str">
        <f t="shared" si="420"/>
        <v>10413</v>
      </c>
      <c r="M7199">
        <f t="shared" si="421"/>
        <v>10413</v>
      </c>
      <c r="N7199" s="37">
        <f t="shared" si="417"/>
        <v>-244328</v>
      </c>
    </row>
    <row r="7200" spans="1:14" x14ac:dyDescent="0.3">
      <c r="A7200" s="3">
        <v>4</v>
      </c>
      <c r="B7200" s="148"/>
      <c r="C7200" s="4" t="s">
        <v>3888</v>
      </c>
      <c r="D7200" s="5">
        <v>44998</v>
      </c>
      <c r="E7200" s="13" t="s">
        <v>3889</v>
      </c>
      <c r="F7200" s="7">
        <v>-366491</v>
      </c>
      <c r="G7200" s="6" t="s">
        <v>1366</v>
      </c>
      <c r="H7200" s="7">
        <v>-38482</v>
      </c>
      <c r="I7200" s="143"/>
      <c r="J7200" s="144"/>
      <c r="K7200" s="145"/>
      <c r="L7200" t="str">
        <f t="shared" ref="L7200:L7205" si="424">+RIGHT(C7200,4)</f>
        <v>8536</v>
      </c>
      <c r="M7200">
        <f t="shared" si="421"/>
        <v>8536</v>
      </c>
      <c r="N7200" s="37">
        <f t="shared" si="417"/>
        <v>-366491</v>
      </c>
    </row>
    <row r="7201" spans="1:14" x14ac:dyDescent="0.3">
      <c r="A7201" s="3">
        <v>4</v>
      </c>
      <c r="B7201" s="148"/>
      <c r="C7201" s="4" t="s">
        <v>3890</v>
      </c>
      <c r="D7201" s="5">
        <v>44986</v>
      </c>
      <c r="E7201" s="13" t="s">
        <v>3891</v>
      </c>
      <c r="F7201" s="7">
        <v>-1933779</v>
      </c>
      <c r="G7201" s="6" t="s">
        <v>1366</v>
      </c>
      <c r="H7201" s="7">
        <v>-203047</v>
      </c>
      <c r="I7201" s="143"/>
      <c r="J7201" s="144"/>
      <c r="K7201" s="145"/>
      <c r="L7201" t="str">
        <f t="shared" si="424"/>
        <v>6880</v>
      </c>
      <c r="M7201">
        <f t="shared" si="421"/>
        <v>6880</v>
      </c>
      <c r="N7201" s="37">
        <f t="shared" si="417"/>
        <v>-1933779</v>
      </c>
    </row>
    <row r="7202" spans="1:14" x14ac:dyDescent="0.3">
      <c r="A7202" s="3">
        <v>4</v>
      </c>
      <c r="B7202" s="148"/>
      <c r="C7202" s="4" t="s">
        <v>3892</v>
      </c>
      <c r="D7202" s="5">
        <v>44991</v>
      </c>
      <c r="E7202" s="13" t="s">
        <v>3893</v>
      </c>
      <c r="F7202" s="7">
        <v>-1014690</v>
      </c>
      <c r="G7202" s="6" t="s">
        <v>1366</v>
      </c>
      <c r="H7202" s="7">
        <v>-106542</v>
      </c>
      <c r="I7202" s="143"/>
      <c r="J7202" s="144"/>
      <c r="K7202" s="145"/>
      <c r="L7202" t="str">
        <f t="shared" si="424"/>
        <v>7363</v>
      </c>
      <c r="M7202">
        <f t="shared" si="421"/>
        <v>7363</v>
      </c>
      <c r="N7202" s="37">
        <f t="shared" si="417"/>
        <v>-1014690</v>
      </c>
    </row>
    <row r="7203" spans="1:14" x14ac:dyDescent="0.3">
      <c r="A7203" s="3">
        <v>4</v>
      </c>
      <c r="B7203" s="148"/>
      <c r="C7203" s="4" t="s">
        <v>3894</v>
      </c>
      <c r="D7203" s="5">
        <v>44991</v>
      </c>
      <c r="E7203" s="13" t="s">
        <v>3895</v>
      </c>
      <c r="F7203" s="7">
        <v>-1438652</v>
      </c>
      <c r="G7203" s="6" t="s">
        <v>1366</v>
      </c>
      <c r="H7203" s="7">
        <v>-151058</v>
      </c>
      <c r="I7203" s="143"/>
      <c r="J7203" s="144"/>
      <c r="K7203" s="145"/>
      <c r="L7203" t="str">
        <f t="shared" si="424"/>
        <v>7372</v>
      </c>
      <c r="M7203">
        <f t="shared" si="421"/>
        <v>7372</v>
      </c>
      <c r="N7203" s="37">
        <f t="shared" si="417"/>
        <v>-1438652</v>
      </c>
    </row>
    <row r="7204" spans="1:14" x14ac:dyDescent="0.3">
      <c r="A7204" s="3">
        <v>4</v>
      </c>
      <c r="B7204" s="148"/>
      <c r="C7204" s="4" t="s">
        <v>3896</v>
      </c>
      <c r="D7204" s="5">
        <v>45001</v>
      </c>
      <c r="E7204" s="13" t="s">
        <v>3897</v>
      </c>
      <c r="F7204" s="7">
        <v>-201465</v>
      </c>
      <c r="G7204" s="6" t="s">
        <v>1366</v>
      </c>
      <c r="H7204" s="7">
        <v>-21154</v>
      </c>
      <c r="I7204" s="143"/>
      <c r="J7204" s="144"/>
      <c r="K7204" s="145"/>
      <c r="L7204" t="str">
        <f t="shared" si="424"/>
        <v>9434</v>
      </c>
      <c r="M7204">
        <f t="shared" si="421"/>
        <v>9434</v>
      </c>
      <c r="N7204" s="37">
        <f t="shared" si="417"/>
        <v>-201465</v>
      </c>
    </row>
    <row r="7205" spans="1:14" x14ac:dyDescent="0.3">
      <c r="A7205" s="3">
        <v>4</v>
      </c>
      <c r="B7205" s="148"/>
      <c r="C7205" s="4" t="s">
        <v>3898</v>
      </c>
      <c r="D7205" s="5">
        <v>45000</v>
      </c>
      <c r="E7205" s="13" t="s">
        <v>3899</v>
      </c>
      <c r="F7205" s="7">
        <v>-601713</v>
      </c>
      <c r="G7205" s="6" t="s">
        <v>1366</v>
      </c>
      <c r="H7205" s="7">
        <v>-63180</v>
      </c>
      <c r="I7205" s="143"/>
      <c r="J7205" s="144"/>
      <c r="K7205" s="145"/>
      <c r="L7205" t="str">
        <f t="shared" si="424"/>
        <v>9213</v>
      </c>
      <c r="M7205">
        <f t="shared" si="421"/>
        <v>9213</v>
      </c>
      <c r="N7205" s="37">
        <f t="shared" si="417"/>
        <v>-601713</v>
      </c>
    </row>
    <row r="7206" spans="1:14" x14ac:dyDescent="0.3">
      <c r="A7206" s="3">
        <v>4</v>
      </c>
      <c r="B7206" s="148"/>
      <c r="C7206" s="4" t="s">
        <v>3900</v>
      </c>
      <c r="D7206" s="5">
        <v>45015</v>
      </c>
      <c r="E7206" s="13" t="s">
        <v>586</v>
      </c>
      <c r="F7206" s="7">
        <v>-217939</v>
      </c>
      <c r="G7206" s="6" t="s">
        <v>1366</v>
      </c>
      <c r="H7206" s="7">
        <v>-22884</v>
      </c>
      <c r="I7206" s="143"/>
      <c r="J7206" s="144"/>
      <c r="K7206" s="145"/>
      <c r="L7206" t="str">
        <f t="shared" si="420"/>
        <v>11715</v>
      </c>
      <c r="M7206">
        <f t="shared" si="421"/>
        <v>11715</v>
      </c>
      <c r="N7206" s="37">
        <f t="shared" si="417"/>
        <v>-217939</v>
      </c>
    </row>
    <row r="7207" spans="1:14" x14ac:dyDescent="0.3">
      <c r="A7207" s="3">
        <v>4</v>
      </c>
      <c r="B7207" s="148"/>
      <c r="C7207" s="4" t="s">
        <v>3901</v>
      </c>
      <c r="D7207" s="5">
        <v>45007</v>
      </c>
      <c r="E7207" s="13" t="s">
        <v>3902</v>
      </c>
      <c r="F7207" s="7">
        <v>-704395</v>
      </c>
      <c r="G7207" s="6" t="s">
        <v>1366</v>
      </c>
      <c r="H7207" s="7">
        <v>-73961</v>
      </c>
      <c r="I7207" s="143"/>
      <c r="J7207" s="144"/>
      <c r="K7207" s="145"/>
      <c r="L7207" t="str">
        <f t="shared" si="420"/>
        <v>10240</v>
      </c>
      <c r="M7207">
        <f t="shared" si="421"/>
        <v>10240</v>
      </c>
      <c r="N7207" s="37">
        <f t="shared" si="417"/>
        <v>-704395</v>
      </c>
    </row>
    <row r="7208" spans="1:14" x14ac:dyDescent="0.3">
      <c r="A7208" s="3">
        <v>4</v>
      </c>
      <c r="B7208" s="148"/>
      <c r="C7208" s="4" t="s">
        <v>3903</v>
      </c>
      <c r="D7208" s="5">
        <v>44986</v>
      </c>
      <c r="E7208" s="13" t="s">
        <v>3904</v>
      </c>
      <c r="F7208" s="7">
        <v>-546909</v>
      </c>
      <c r="G7208" s="6" t="s">
        <v>1366</v>
      </c>
      <c r="H7208" s="7">
        <v>-57425</v>
      </c>
      <c r="I7208" s="143"/>
      <c r="J7208" s="144"/>
      <c r="K7208" s="145"/>
      <c r="L7208" t="str">
        <f>+RIGHT(C7208,4)</f>
        <v>6665</v>
      </c>
      <c r="M7208">
        <f t="shared" si="421"/>
        <v>6665</v>
      </c>
      <c r="N7208" s="37">
        <f t="shared" si="417"/>
        <v>-546909</v>
      </c>
    </row>
    <row r="7209" spans="1:14" x14ac:dyDescent="0.3">
      <c r="A7209" s="3">
        <v>4</v>
      </c>
      <c r="B7209" s="148"/>
      <c r="C7209" s="4" t="s">
        <v>3905</v>
      </c>
      <c r="D7209" s="5">
        <v>45010</v>
      </c>
      <c r="E7209" s="13" t="s">
        <v>3906</v>
      </c>
      <c r="F7209" s="7">
        <v>-367898</v>
      </c>
      <c r="G7209" s="6" t="s">
        <v>1366</v>
      </c>
      <c r="H7209" s="7">
        <v>-38629</v>
      </c>
      <c r="I7209" s="143"/>
      <c r="J7209" s="144"/>
      <c r="K7209" s="145"/>
      <c r="L7209" t="str">
        <f t="shared" si="420"/>
        <v>10721</v>
      </c>
      <c r="M7209">
        <f t="shared" si="421"/>
        <v>10721</v>
      </c>
      <c r="N7209" s="37">
        <f t="shared" si="417"/>
        <v>-367898</v>
      </c>
    </row>
    <row r="7210" spans="1:14" x14ac:dyDescent="0.3">
      <c r="A7210" s="3">
        <v>4</v>
      </c>
      <c r="B7210" s="148"/>
      <c r="C7210" s="4" t="s">
        <v>3907</v>
      </c>
      <c r="D7210" s="5">
        <v>44996</v>
      </c>
      <c r="E7210" s="13" t="s">
        <v>3908</v>
      </c>
      <c r="F7210" s="7">
        <v>-225390</v>
      </c>
      <c r="G7210" s="6" t="s">
        <v>1366</v>
      </c>
      <c r="H7210" s="7">
        <v>-23666</v>
      </c>
      <c r="I7210" s="143"/>
      <c r="J7210" s="144"/>
      <c r="K7210" s="145"/>
      <c r="L7210" t="str">
        <f t="shared" ref="L7210:L7211" si="425">+RIGHT(C7210,4)</f>
        <v>8462</v>
      </c>
      <c r="M7210">
        <f t="shared" si="421"/>
        <v>8462</v>
      </c>
      <c r="N7210" s="37">
        <f t="shared" si="417"/>
        <v>-225390</v>
      </c>
    </row>
    <row r="7211" spans="1:14" x14ac:dyDescent="0.3">
      <c r="A7211" s="3">
        <v>4</v>
      </c>
      <c r="B7211" s="148"/>
      <c r="C7211" s="4" t="s">
        <v>3909</v>
      </c>
      <c r="D7211" s="5">
        <v>44998</v>
      </c>
      <c r="E7211" s="13" t="s">
        <v>3910</v>
      </c>
      <c r="F7211" s="7">
        <v>-1214041</v>
      </c>
      <c r="G7211" s="6" t="s">
        <v>1366</v>
      </c>
      <c r="H7211" s="7">
        <v>-127474</v>
      </c>
      <c r="I7211" s="143"/>
      <c r="J7211" s="144"/>
      <c r="K7211" s="145"/>
      <c r="L7211" t="str">
        <f t="shared" si="425"/>
        <v>8704</v>
      </c>
      <c r="M7211">
        <f t="shared" si="421"/>
        <v>8704</v>
      </c>
      <c r="N7211" s="37">
        <f t="shared" si="417"/>
        <v>-1214041</v>
      </c>
    </row>
    <row r="7212" spans="1:14" x14ac:dyDescent="0.3">
      <c r="A7212" s="3">
        <v>4</v>
      </c>
      <c r="B7212" s="148"/>
      <c r="C7212" s="4" t="s">
        <v>3911</v>
      </c>
      <c r="D7212" s="5">
        <v>44998</v>
      </c>
      <c r="E7212" s="13" t="s">
        <v>3912</v>
      </c>
      <c r="F7212" s="7">
        <v>-99825</v>
      </c>
      <c r="G7212" s="6" t="s">
        <v>1366</v>
      </c>
      <c r="H7212" s="7">
        <v>-10482</v>
      </c>
      <c r="I7212" s="143"/>
      <c r="J7212" s="144"/>
      <c r="K7212" s="145"/>
      <c r="L7212" t="str">
        <f>+RIGHT(C7212,4)</f>
        <v>8724</v>
      </c>
      <c r="M7212">
        <f t="shared" si="421"/>
        <v>8724</v>
      </c>
      <c r="N7212" s="37">
        <f t="shared" si="417"/>
        <v>-99825</v>
      </c>
    </row>
    <row r="7213" spans="1:14" x14ac:dyDescent="0.3">
      <c r="A7213" s="3">
        <v>4</v>
      </c>
      <c r="B7213" s="148"/>
      <c r="C7213" s="4" t="s">
        <v>3913</v>
      </c>
      <c r="D7213" s="5">
        <v>45016</v>
      </c>
      <c r="E7213" s="13" t="s">
        <v>3914</v>
      </c>
      <c r="F7213" s="7">
        <v>-445260</v>
      </c>
      <c r="G7213" s="6" t="s">
        <v>1366</v>
      </c>
      <c r="H7213" s="7">
        <v>-46752</v>
      </c>
      <c r="I7213" s="143"/>
      <c r="J7213" s="144"/>
      <c r="K7213" s="145"/>
      <c r="L7213" t="str">
        <f t="shared" si="420"/>
        <v>11939</v>
      </c>
      <c r="M7213">
        <f t="shared" si="421"/>
        <v>11939</v>
      </c>
      <c r="N7213" s="37">
        <f t="shared" si="417"/>
        <v>-445260</v>
      </c>
    </row>
    <row r="7214" spans="1:14" x14ac:dyDescent="0.3">
      <c r="A7214" s="3">
        <v>4</v>
      </c>
      <c r="B7214" s="148"/>
      <c r="C7214" s="4" t="s">
        <v>3915</v>
      </c>
      <c r="D7214" s="5">
        <v>45015</v>
      </c>
      <c r="E7214" s="13" t="s">
        <v>3916</v>
      </c>
      <c r="F7214" s="7">
        <v>-327103</v>
      </c>
      <c r="G7214" s="6" t="s">
        <v>1366</v>
      </c>
      <c r="H7214" s="7">
        <v>-34346</v>
      </c>
      <c r="I7214" s="143"/>
      <c r="J7214" s="144"/>
      <c r="K7214" s="145"/>
      <c r="L7214" t="str">
        <f t="shared" si="420"/>
        <v>11757</v>
      </c>
      <c r="M7214">
        <f t="shared" si="421"/>
        <v>11757</v>
      </c>
      <c r="N7214" s="37">
        <f t="shared" si="417"/>
        <v>-327103</v>
      </c>
    </row>
    <row r="7215" spans="1:14" x14ac:dyDescent="0.3">
      <c r="A7215" s="3">
        <v>4</v>
      </c>
      <c r="B7215" s="148"/>
      <c r="C7215" s="4" t="s">
        <v>3917</v>
      </c>
      <c r="D7215" s="5">
        <v>45012</v>
      </c>
      <c r="E7215" s="13" t="s">
        <v>3918</v>
      </c>
      <c r="F7215" s="7">
        <v>-678797</v>
      </c>
      <c r="G7215" s="6" t="s">
        <v>1366</v>
      </c>
      <c r="H7215" s="7">
        <v>-71274</v>
      </c>
      <c r="I7215" s="143"/>
      <c r="J7215" s="144"/>
      <c r="K7215" s="145"/>
      <c r="L7215" t="str">
        <f t="shared" si="420"/>
        <v>10874</v>
      </c>
      <c r="M7215">
        <f t="shared" si="421"/>
        <v>10874</v>
      </c>
      <c r="N7215" s="37">
        <f t="shared" si="417"/>
        <v>-678797</v>
      </c>
    </row>
    <row r="7216" spans="1:14" x14ac:dyDescent="0.3">
      <c r="A7216" s="3">
        <v>4</v>
      </c>
      <c r="B7216" s="148"/>
      <c r="C7216" s="4" t="s">
        <v>3919</v>
      </c>
      <c r="D7216" s="5">
        <v>45012</v>
      </c>
      <c r="E7216" s="13" t="s">
        <v>3920</v>
      </c>
      <c r="F7216" s="7">
        <v>-807741</v>
      </c>
      <c r="G7216" s="6" t="s">
        <v>1366</v>
      </c>
      <c r="H7216" s="7">
        <v>-84813</v>
      </c>
      <c r="I7216" s="143"/>
      <c r="J7216" s="144"/>
      <c r="K7216" s="145"/>
      <c r="L7216" t="str">
        <f t="shared" si="420"/>
        <v>10895</v>
      </c>
      <c r="M7216">
        <f t="shared" si="421"/>
        <v>10895</v>
      </c>
      <c r="N7216" s="37">
        <f t="shared" si="417"/>
        <v>-807741</v>
      </c>
    </row>
    <row r="7217" spans="1:14" x14ac:dyDescent="0.3">
      <c r="A7217" s="3">
        <v>4</v>
      </c>
      <c r="B7217" s="148"/>
      <c r="C7217" s="4" t="s">
        <v>3921</v>
      </c>
      <c r="D7217" s="5">
        <v>45009</v>
      </c>
      <c r="E7217" s="13" t="s">
        <v>3922</v>
      </c>
      <c r="F7217" s="7">
        <v>-325102</v>
      </c>
      <c r="G7217" s="6" t="s">
        <v>1366</v>
      </c>
      <c r="H7217" s="7">
        <v>-34136</v>
      </c>
      <c r="I7217" s="143"/>
      <c r="J7217" s="144"/>
      <c r="K7217" s="145"/>
      <c r="L7217" t="str">
        <f t="shared" si="420"/>
        <v>10640</v>
      </c>
      <c r="M7217">
        <f t="shared" si="421"/>
        <v>10640</v>
      </c>
      <c r="N7217" s="37">
        <f t="shared" si="417"/>
        <v>-325102</v>
      </c>
    </row>
    <row r="7218" spans="1:14" x14ac:dyDescent="0.3">
      <c r="A7218" s="3">
        <v>4</v>
      </c>
      <c r="B7218" s="148"/>
      <c r="C7218" s="4" t="s">
        <v>3923</v>
      </c>
      <c r="D7218" s="5">
        <v>45001</v>
      </c>
      <c r="E7218" s="13" t="s">
        <v>3924</v>
      </c>
      <c r="F7218" s="7">
        <v>-378829</v>
      </c>
      <c r="G7218" s="6" t="s">
        <v>1366</v>
      </c>
      <c r="H7218" s="7">
        <v>-39777</v>
      </c>
      <c r="I7218" s="143"/>
      <c r="J7218" s="144"/>
      <c r="K7218" s="145"/>
      <c r="L7218" t="str">
        <f t="shared" ref="L7218:L7220" si="426">+RIGHT(C7218,4)</f>
        <v>9439</v>
      </c>
      <c r="M7218">
        <f t="shared" si="421"/>
        <v>9439</v>
      </c>
      <c r="N7218" s="37">
        <f t="shared" si="417"/>
        <v>-378829</v>
      </c>
    </row>
    <row r="7219" spans="1:14" x14ac:dyDescent="0.3">
      <c r="A7219" s="3">
        <v>4</v>
      </c>
      <c r="B7219" s="148"/>
      <c r="C7219" s="4" t="s">
        <v>3925</v>
      </c>
      <c r="D7219" s="5">
        <v>45002</v>
      </c>
      <c r="E7219" s="13" t="s">
        <v>3926</v>
      </c>
      <c r="F7219" s="7">
        <v>-668674</v>
      </c>
      <c r="G7219" s="6" t="s">
        <v>1366</v>
      </c>
      <c r="H7219" s="7">
        <v>-70211</v>
      </c>
      <c r="I7219" s="143"/>
      <c r="J7219" s="144"/>
      <c r="K7219" s="145"/>
      <c r="L7219" t="str">
        <f t="shared" si="426"/>
        <v>9472</v>
      </c>
      <c r="M7219">
        <f t="shared" si="421"/>
        <v>9472</v>
      </c>
      <c r="N7219" s="37">
        <f t="shared" si="417"/>
        <v>-668674</v>
      </c>
    </row>
    <row r="7220" spans="1:14" x14ac:dyDescent="0.3">
      <c r="A7220" s="3">
        <v>4</v>
      </c>
      <c r="B7220" s="148"/>
      <c r="C7220" s="4" t="s">
        <v>3927</v>
      </c>
      <c r="D7220" s="5">
        <v>45000</v>
      </c>
      <c r="E7220" s="13" t="s">
        <v>3928</v>
      </c>
      <c r="F7220" s="7">
        <v>-1569641</v>
      </c>
      <c r="G7220" s="6" t="s">
        <v>1366</v>
      </c>
      <c r="H7220" s="7">
        <v>-164812</v>
      </c>
      <c r="I7220" s="143"/>
      <c r="J7220" s="144"/>
      <c r="K7220" s="145"/>
      <c r="L7220" t="str">
        <f t="shared" si="426"/>
        <v>9241</v>
      </c>
      <c r="M7220">
        <f t="shared" si="421"/>
        <v>9241</v>
      </c>
      <c r="N7220" s="37">
        <f t="shared" si="417"/>
        <v>-1569641</v>
      </c>
    </row>
    <row r="7221" spans="1:14" x14ac:dyDescent="0.3">
      <c r="A7221" s="3">
        <v>4</v>
      </c>
      <c r="B7221" s="148"/>
      <c r="C7221" s="4" t="s">
        <v>3929</v>
      </c>
      <c r="D7221" s="5">
        <v>45015</v>
      </c>
      <c r="E7221" s="13" t="s">
        <v>3930</v>
      </c>
      <c r="F7221" s="7">
        <v>-506273</v>
      </c>
      <c r="G7221" s="6" t="s">
        <v>1366</v>
      </c>
      <c r="H7221" s="7">
        <v>-53159</v>
      </c>
      <c r="I7221" s="143"/>
      <c r="J7221" s="144"/>
      <c r="K7221" s="145"/>
      <c r="L7221" t="str">
        <f t="shared" si="420"/>
        <v>11774</v>
      </c>
      <c r="M7221">
        <f t="shared" si="421"/>
        <v>11774</v>
      </c>
      <c r="N7221" s="37">
        <f t="shared" si="417"/>
        <v>-506273</v>
      </c>
    </row>
    <row r="7222" spans="1:14" x14ac:dyDescent="0.3">
      <c r="A7222" s="3">
        <v>4</v>
      </c>
      <c r="B7222" s="148"/>
      <c r="C7222" s="4" t="s">
        <v>3931</v>
      </c>
      <c r="D7222" s="5">
        <v>45014</v>
      </c>
      <c r="E7222" s="13" t="s">
        <v>3932</v>
      </c>
      <c r="F7222" s="7">
        <v>-456672</v>
      </c>
      <c r="G7222" s="6" t="s">
        <v>1366</v>
      </c>
      <c r="H7222" s="7">
        <v>-47951</v>
      </c>
      <c r="I7222" s="143"/>
      <c r="J7222" s="144"/>
      <c r="K7222" s="145"/>
      <c r="L7222" t="str">
        <f t="shared" si="420"/>
        <v>11295</v>
      </c>
      <c r="M7222">
        <f t="shared" si="421"/>
        <v>11295</v>
      </c>
      <c r="N7222" s="37">
        <f t="shared" si="417"/>
        <v>-456672</v>
      </c>
    </row>
    <row r="7223" spans="1:14" x14ac:dyDescent="0.3">
      <c r="A7223" s="3">
        <v>4</v>
      </c>
      <c r="B7223" s="148"/>
      <c r="C7223" s="4" t="s">
        <v>3933</v>
      </c>
      <c r="D7223" s="5">
        <v>45014</v>
      </c>
      <c r="E7223" s="13" t="s">
        <v>3934</v>
      </c>
      <c r="F7223" s="7">
        <v>-812844</v>
      </c>
      <c r="G7223" s="6" t="s">
        <v>1366</v>
      </c>
      <c r="H7223" s="7">
        <v>-85349</v>
      </c>
      <c r="I7223" s="143"/>
      <c r="J7223" s="144"/>
      <c r="K7223" s="145"/>
      <c r="L7223" t="str">
        <f t="shared" si="420"/>
        <v>11454</v>
      </c>
      <c r="M7223">
        <f t="shared" si="421"/>
        <v>11454</v>
      </c>
      <c r="N7223" s="37">
        <f t="shared" ref="N7223:N7286" si="427">+F7223</f>
        <v>-812844</v>
      </c>
    </row>
    <row r="7224" spans="1:14" x14ac:dyDescent="0.3">
      <c r="A7224" s="3">
        <v>4</v>
      </c>
      <c r="B7224" s="148"/>
      <c r="C7224" s="4" t="s">
        <v>3935</v>
      </c>
      <c r="D7224" s="5">
        <v>45009</v>
      </c>
      <c r="E7224" s="13" t="s">
        <v>3936</v>
      </c>
      <c r="F7224" s="7">
        <v>-383524</v>
      </c>
      <c r="G7224" s="6" t="s">
        <v>1366</v>
      </c>
      <c r="H7224" s="7">
        <v>-40270</v>
      </c>
      <c r="I7224" s="143"/>
      <c r="J7224" s="144"/>
      <c r="K7224" s="145"/>
      <c r="L7224" t="str">
        <f t="shared" si="420"/>
        <v>10619</v>
      </c>
      <c r="M7224">
        <f t="shared" si="421"/>
        <v>10619</v>
      </c>
      <c r="N7224" s="37">
        <f t="shared" si="427"/>
        <v>-383524</v>
      </c>
    </row>
    <row r="7225" spans="1:14" x14ac:dyDescent="0.3">
      <c r="A7225" s="3">
        <v>4</v>
      </c>
      <c r="B7225" s="148"/>
      <c r="C7225" s="4" t="s">
        <v>3937</v>
      </c>
      <c r="D7225" s="5">
        <v>45009</v>
      </c>
      <c r="E7225" s="13" t="s">
        <v>3938</v>
      </c>
      <c r="F7225" s="7">
        <v>-122164</v>
      </c>
      <c r="G7225" s="6" t="s">
        <v>1366</v>
      </c>
      <c r="H7225" s="7">
        <v>-12827</v>
      </c>
      <c r="I7225" s="143"/>
      <c r="J7225" s="144"/>
      <c r="K7225" s="145"/>
      <c r="L7225" t="str">
        <f t="shared" si="420"/>
        <v>10518</v>
      </c>
      <c r="M7225">
        <f t="shared" si="421"/>
        <v>10518</v>
      </c>
      <c r="N7225" s="37">
        <f t="shared" si="427"/>
        <v>-122164</v>
      </c>
    </row>
    <row r="7226" spans="1:14" x14ac:dyDescent="0.3">
      <c r="A7226" s="3">
        <v>4</v>
      </c>
      <c r="B7226" s="148"/>
      <c r="C7226" s="4" t="s">
        <v>3939</v>
      </c>
      <c r="D7226" s="5">
        <v>45006</v>
      </c>
      <c r="E7226" s="13" t="s">
        <v>3940</v>
      </c>
      <c r="F7226" s="7">
        <v>-178134</v>
      </c>
      <c r="G7226" s="6" t="s">
        <v>1366</v>
      </c>
      <c r="H7226" s="7">
        <v>-18704</v>
      </c>
      <c r="I7226" s="143"/>
      <c r="J7226" s="144"/>
      <c r="K7226" s="145"/>
      <c r="L7226" t="str">
        <f t="shared" si="420"/>
        <v>10148</v>
      </c>
      <c r="M7226">
        <f t="shared" si="421"/>
        <v>10148</v>
      </c>
      <c r="N7226" s="37">
        <f t="shared" si="427"/>
        <v>-178134</v>
      </c>
    </row>
    <row r="7227" spans="1:14" x14ac:dyDescent="0.3">
      <c r="A7227" s="3">
        <v>4</v>
      </c>
      <c r="B7227" s="148"/>
      <c r="C7227" s="4" t="s">
        <v>3941</v>
      </c>
      <c r="D7227" s="5">
        <v>44996</v>
      </c>
      <c r="E7227" s="13" t="s">
        <v>3942</v>
      </c>
      <c r="F7227" s="7">
        <v>-1073929</v>
      </c>
      <c r="G7227" s="6" t="s">
        <v>1366</v>
      </c>
      <c r="H7227" s="7">
        <v>-112763</v>
      </c>
      <c r="I7227" s="143"/>
      <c r="J7227" s="144"/>
      <c r="K7227" s="145"/>
      <c r="L7227" t="str">
        <f t="shared" ref="L7227:L7231" si="428">+RIGHT(C7227,4)</f>
        <v>8410</v>
      </c>
      <c r="M7227">
        <f t="shared" si="421"/>
        <v>8410</v>
      </c>
      <c r="N7227" s="37">
        <f t="shared" si="427"/>
        <v>-1073929</v>
      </c>
    </row>
    <row r="7228" spans="1:14" x14ac:dyDescent="0.3">
      <c r="A7228" s="3">
        <v>4</v>
      </c>
      <c r="B7228" s="148"/>
      <c r="C7228" s="4" t="s">
        <v>3943</v>
      </c>
      <c r="D7228" s="5">
        <v>44993</v>
      </c>
      <c r="E7228" s="13" t="s">
        <v>3944</v>
      </c>
      <c r="F7228" s="7">
        <v>-652615</v>
      </c>
      <c r="G7228" s="6" t="s">
        <v>1366</v>
      </c>
      <c r="H7228" s="7">
        <v>-68525</v>
      </c>
      <c r="I7228" s="143"/>
      <c r="J7228" s="144"/>
      <c r="K7228" s="145"/>
      <c r="L7228" t="str">
        <f t="shared" si="428"/>
        <v>7799</v>
      </c>
      <c r="M7228">
        <f t="shared" si="421"/>
        <v>7799</v>
      </c>
      <c r="N7228" s="37">
        <f t="shared" si="427"/>
        <v>-652615</v>
      </c>
    </row>
    <row r="7229" spans="1:14" x14ac:dyDescent="0.3">
      <c r="A7229" s="3">
        <v>4</v>
      </c>
      <c r="B7229" s="148"/>
      <c r="C7229" s="4" t="s">
        <v>3945</v>
      </c>
      <c r="D7229" s="5">
        <v>44998</v>
      </c>
      <c r="E7229" s="13" t="s">
        <v>3946</v>
      </c>
      <c r="F7229" s="7">
        <v>-392918</v>
      </c>
      <c r="G7229" s="6" t="s">
        <v>1366</v>
      </c>
      <c r="H7229" s="7">
        <v>-41256</v>
      </c>
      <c r="I7229" s="143"/>
      <c r="J7229" s="144"/>
      <c r="K7229" s="145"/>
      <c r="L7229" t="str">
        <f t="shared" si="428"/>
        <v>8716</v>
      </c>
      <c r="M7229">
        <f t="shared" si="421"/>
        <v>8716</v>
      </c>
      <c r="N7229" s="37">
        <f t="shared" si="427"/>
        <v>-392918</v>
      </c>
    </row>
    <row r="7230" spans="1:14" x14ac:dyDescent="0.3">
      <c r="A7230" s="3">
        <v>4</v>
      </c>
      <c r="B7230" s="148"/>
      <c r="C7230" s="4" t="s">
        <v>3947</v>
      </c>
      <c r="D7230" s="5">
        <v>45001</v>
      </c>
      <c r="E7230" s="13" t="s">
        <v>3948</v>
      </c>
      <c r="F7230" s="7">
        <v>-1820084</v>
      </c>
      <c r="G7230" s="6" t="s">
        <v>1366</v>
      </c>
      <c r="H7230" s="7">
        <v>-191109</v>
      </c>
      <c r="I7230" s="143"/>
      <c r="J7230" s="144"/>
      <c r="K7230" s="145"/>
      <c r="L7230" t="str">
        <f t="shared" si="428"/>
        <v>9466</v>
      </c>
      <c r="M7230">
        <f t="shared" si="421"/>
        <v>9466</v>
      </c>
      <c r="N7230" s="37">
        <f t="shared" si="427"/>
        <v>-1820084</v>
      </c>
    </row>
    <row r="7231" spans="1:14" x14ac:dyDescent="0.3">
      <c r="A7231" s="3">
        <v>4</v>
      </c>
      <c r="B7231" s="148"/>
      <c r="C7231" s="4" t="s">
        <v>3949</v>
      </c>
      <c r="D7231" s="5">
        <v>44999</v>
      </c>
      <c r="E7231" s="13" t="s">
        <v>3950</v>
      </c>
      <c r="F7231" s="7">
        <v>-775773</v>
      </c>
      <c r="G7231" s="6" t="s">
        <v>1366</v>
      </c>
      <c r="H7231" s="7">
        <v>-81456</v>
      </c>
      <c r="I7231" s="143"/>
      <c r="J7231" s="144"/>
      <c r="K7231" s="145"/>
      <c r="L7231" t="str">
        <f t="shared" si="428"/>
        <v>8844</v>
      </c>
      <c r="M7231">
        <f t="shared" si="421"/>
        <v>8844</v>
      </c>
      <c r="N7231" s="37">
        <f t="shared" si="427"/>
        <v>-775773</v>
      </c>
    </row>
    <row r="7232" spans="1:14" x14ac:dyDescent="0.3">
      <c r="A7232" s="3">
        <v>4</v>
      </c>
      <c r="B7232" s="148"/>
      <c r="C7232" s="4" t="s">
        <v>3951</v>
      </c>
      <c r="D7232" s="5">
        <v>45014</v>
      </c>
      <c r="E7232" s="13" t="s">
        <v>3952</v>
      </c>
      <c r="F7232" s="7">
        <v>-275055</v>
      </c>
      <c r="G7232" s="6" t="s">
        <v>1366</v>
      </c>
      <c r="H7232" s="7">
        <v>-28881</v>
      </c>
      <c r="I7232" s="143"/>
      <c r="J7232" s="144"/>
      <c r="K7232" s="145"/>
      <c r="L7232" t="str">
        <f t="shared" si="420"/>
        <v>11374</v>
      </c>
      <c r="M7232">
        <f t="shared" si="421"/>
        <v>11374</v>
      </c>
      <c r="N7232" s="37">
        <f t="shared" si="427"/>
        <v>-275055</v>
      </c>
    </row>
    <row r="7233" spans="1:14" x14ac:dyDescent="0.3">
      <c r="A7233" s="3">
        <v>4</v>
      </c>
      <c r="B7233" s="148"/>
      <c r="C7233" s="4" t="s">
        <v>3953</v>
      </c>
      <c r="D7233" s="5">
        <v>45012</v>
      </c>
      <c r="E7233" s="13" t="s">
        <v>3954</v>
      </c>
      <c r="F7233" s="7">
        <v>-80774</v>
      </c>
      <c r="G7233" s="6" t="s">
        <v>1366</v>
      </c>
      <c r="H7233" s="7">
        <v>-8481</v>
      </c>
      <c r="I7233" s="143"/>
      <c r="J7233" s="144"/>
      <c r="K7233" s="145"/>
      <c r="L7233" t="str">
        <f t="shared" si="420"/>
        <v>10851</v>
      </c>
      <c r="M7233">
        <f t="shared" si="421"/>
        <v>10851</v>
      </c>
      <c r="N7233" s="37">
        <f t="shared" si="427"/>
        <v>-80774</v>
      </c>
    </row>
    <row r="7234" spans="1:14" x14ac:dyDescent="0.3">
      <c r="A7234" s="3">
        <v>4</v>
      </c>
      <c r="B7234" s="148"/>
      <c r="C7234" s="4" t="s">
        <v>3955</v>
      </c>
      <c r="D7234" s="5">
        <v>45014</v>
      </c>
      <c r="E7234" s="13" t="s">
        <v>3956</v>
      </c>
      <c r="F7234" s="7">
        <v>-55200</v>
      </c>
      <c r="G7234" s="6" t="s">
        <v>1366</v>
      </c>
      <c r="H7234" s="7">
        <v>-5796</v>
      </c>
      <c r="I7234" s="143"/>
      <c r="J7234" s="144"/>
      <c r="K7234" s="145"/>
      <c r="L7234" t="str">
        <f t="shared" si="420"/>
        <v>11429</v>
      </c>
      <c r="M7234">
        <f t="shared" si="421"/>
        <v>11429</v>
      </c>
      <c r="N7234" s="37">
        <f t="shared" si="427"/>
        <v>-55200</v>
      </c>
    </row>
    <row r="7235" spans="1:14" x14ac:dyDescent="0.3">
      <c r="A7235" s="3">
        <v>4</v>
      </c>
      <c r="B7235" s="148"/>
      <c r="C7235" s="4" t="s">
        <v>3957</v>
      </c>
      <c r="D7235" s="5">
        <v>45012</v>
      </c>
      <c r="E7235" s="13" t="s">
        <v>3958</v>
      </c>
      <c r="F7235" s="7">
        <v>-607709</v>
      </c>
      <c r="G7235" s="6" t="s">
        <v>1366</v>
      </c>
      <c r="H7235" s="7">
        <v>-63809</v>
      </c>
      <c r="I7235" s="143"/>
      <c r="J7235" s="144"/>
      <c r="K7235" s="145"/>
      <c r="L7235" t="str">
        <f t="shared" si="420"/>
        <v>10946</v>
      </c>
      <c r="M7235">
        <f t="shared" si="421"/>
        <v>10946</v>
      </c>
      <c r="N7235" s="37">
        <f t="shared" si="427"/>
        <v>-607709</v>
      </c>
    </row>
    <row r="7236" spans="1:14" x14ac:dyDescent="0.3">
      <c r="A7236" s="3">
        <v>4</v>
      </c>
      <c r="B7236" s="148"/>
      <c r="C7236" s="4" t="s">
        <v>3959</v>
      </c>
      <c r="D7236" s="5">
        <v>45008</v>
      </c>
      <c r="E7236" s="13" t="s">
        <v>3960</v>
      </c>
      <c r="F7236" s="7">
        <v>-990039</v>
      </c>
      <c r="G7236" s="6" t="s">
        <v>1366</v>
      </c>
      <c r="H7236" s="7">
        <v>-103954</v>
      </c>
      <c r="I7236" s="143"/>
      <c r="J7236" s="144"/>
      <c r="K7236" s="145"/>
      <c r="L7236" t="str">
        <f t="shared" si="420"/>
        <v>10472</v>
      </c>
      <c r="M7236">
        <f t="shared" si="421"/>
        <v>10472</v>
      </c>
      <c r="N7236" s="37">
        <f t="shared" si="427"/>
        <v>-990039</v>
      </c>
    </row>
    <row r="7237" spans="1:14" x14ac:dyDescent="0.3">
      <c r="A7237" s="3">
        <v>4</v>
      </c>
      <c r="B7237" s="148"/>
      <c r="C7237" s="4" t="s">
        <v>3961</v>
      </c>
      <c r="D7237" s="5">
        <v>45006</v>
      </c>
      <c r="E7237" s="13" t="s">
        <v>3962</v>
      </c>
      <c r="F7237" s="7">
        <v>-232564</v>
      </c>
      <c r="G7237" s="6" t="s">
        <v>1366</v>
      </c>
      <c r="H7237" s="7">
        <v>-24419</v>
      </c>
      <c r="I7237" s="143"/>
      <c r="J7237" s="144"/>
      <c r="K7237" s="145"/>
      <c r="L7237" t="str">
        <f t="shared" si="420"/>
        <v>10008</v>
      </c>
      <c r="M7237">
        <f t="shared" si="421"/>
        <v>10008</v>
      </c>
      <c r="N7237" s="37">
        <f t="shared" si="427"/>
        <v>-232564</v>
      </c>
    </row>
    <row r="7238" spans="1:14" x14ac:dyDescent="0.3">
      <c r="A7238" s="3">
        <v>4</v>
      </c>
      <c r="B7238" s="148"/>
      <c r="C7238" s="4" t="s">
        <v>3963</v>
      </c>
      <c r="D7238" s="5">
        <v>45005</v>
      </c>
      <c r="E7238" s="13" t="s">
        <v>3964</v>
      </c>
      <c r="F7238" s="7">
        <v>-80774</v>
      </c>
      <c r="G7238" s="6" t="s">
        <v>1366</v>
      </c>
      <c r="H7238" s="7">
        <v>-8481</v>
      </c>
      <c r="I7238" s="143"/>
      <c r="J7238" s="144"/>
      <c r="K7238" s="145"/>
      <c r="L7238" t="str">
        <f t="shared" ref="L7238:L7239" si="429">+RIGHT(C7238,4)</f>
        <v>9735</v>
      </c>
      <c r="M7238">
        <f t="shared" si="421"/>
        <v>9735</v>
      </c>
      <c r="N7238" s="37">
        <f t="shared" si="427"/>
        <v>-80774</v>
      </c>
    </row>
    <row r="7239" spans="1:14" x14ac:dyDescent="0.3">
      <c r="A7239" s="3">
        <v>4</v>
      </c>
      <c r="B7239" s="148"/>
      <c r="C7239" s="4" t="s">
        <v>3965</v>
      </c>
      <c r="D7239" s="5">
        <v>44987</v>
      </c>
      <c r="E7239" s="13" t="s">
        <v>3966</v>
      </c>
      <c r="F7239" s="7">
        <v>-202938</v>
      </c>
      <c r="G7239" s="6" t="s">
        <v>1366</v>
      </c>
      <c r="H7239" s="7">
        <v>-21308</v>
      </c>
      <c r="I7239" s="143"/>
      <c r="J7239" s="144"/>
      <c r="K7239" s="145"/>
      <c r="L7239" t="str">
        <f t="shared" si="429"/>
        <v>7052</v>
      </c>
      <c r="M7239">
        <f t="shared" ref="M7239:M7302" si="430">+L7239*1</f>
        <v>7052</v>
      </c>
      <c r="N7239" s="37">
        <f t="shared" si="427"/>
        <v>-202938</v>
      </c>
    </row>
    <row r="7240" spans="1:14" x14ac:dyDescent="0.3">
      <c r="A7240" s="3">
        <v>4</v>
      </c>
      <c r="B7240" s="148"/>
      <c r="C7240" s="4" t="s">
        <v>3967</v>
      </c>
      <c r="D7240" s="5">
        <v>45010</v>
      </c>
      <c r="E7240" s="13" t="s">
        <v>3968</v>
      </c>
      <c r="F7240" s="7">
        <v>-366491</v>
      </c>
      <c r="G7240" s="6" t="s">
        <v>1366</v>
      </c>
      <c r="H7240" s="7">
        <v>-38482</v>
      </c>
      <c r="I7240" s="143"/>
      <c r="J7240" s="144"/>
      <c r="K7240" s="145"/>
      <c r="L7240" t="str">
        <f t="shared" ref="L7240:L7272" si="431">+RIGHT(C7240,5)</f>
        <v>10723</v>
      </c>
      <c r="M7240">
        <f t="shared" si="430"/>
        <v>10723</v>
      </c>
      <c r="N7240" s="37">
        <f t="shared" si="427"/>
        <v>-366491</v>
      </c>
    </row>
    <row r="7241" spans="1:14" x14ac:dyDescent="0.3">
      <c r="A7241" s="3">
        <v>4</v>
      </c>
      <c r="B7241" s="148"/>
      <c r="C7241" s="4" t="s">
        <v>3969</v>
      </c>
      <c r="D7241" s="5">
        <v>45006</v>
      </c>
      <c r="E7241" s="13" t="s">
        <v>3970</v>
      </c>
      <c r="F7241" s="7">
        <v>-122164</v>
      </c>
      <c r="G7241" s="6" t="s">
        <v>1366</v>
      </c>
      <c r="H7241" s="7">
        <v>-12827</v>
      </c>
      <c r="I7241" s="143"/>
      <c r="J7241" s="144"/>
      <c r="K7241" s="145"/>
      <c r="L7241" t="str">
        <f t="shared" si="431"/>
        <v>10077</v>
      </c>
      <c r="M7241">
        <f t="shared" si="430"/>
        <v>10077</v>
      </c>
      <c r="N7241" s="37">
        <f t="shared" si="427"/>
        <v>-122164</v>
      </c>
    </row>
    <row r="7242" spans="1:14" x14ac:dyDescent="0.3">
      <c r="A7242" s="3">
        <v>4</v>
      </c>
      <c r="B7242" s="148"/>
      <c r="C7242" s="4" t="s">
        <v>3971</v>
      </c>
      <c r="D7242" s="5">
        <v>44994</v>
      </c>
      <c r="E7242" s="13" t="s">
        <v>3972</v>
      </c>
      <c r="F7242" s="7">
        <v>-876115</v>
      </c>
      <c r="G7242" s="6" t="s">
        <v>1366</v>
      </c>
      <c r="H7242" s="7">
        <v>-91992</v>
      </c>
      <c r="I7242" s="143"/>
      <c r="J7242" s="144"/>
      <c r="K7242" s="145"/>
      <c r="L7242" t="str">
        <f t="shared" ref="L7242:L7246" si="432">+RIGHT(C7242,4)</f>
        <v>8043</v>
      </c>
      <c r="M7242">
        <f t="shared" si="430"/>
        <v>8043</v>
      </c>
      <c r="N7242" s="37">
        <f t="shared" si="427"/>
        <v>-876115</v>
      </c>
    </row>
    <row r="7243" spans="1:14" x14ac:dyDescent="0.3">
      <c r="A7243" s="3">
        <v>4</v>
      </c>
      <c r="B7243" s="148"/>
      <c r="C7243" s="4" t="s">
        <v>3973</v>
      </c>
      <c r="D7243" s="5">
        <v>44994</v>
      </c>
      <c r="E7243" s="13" t="s">
        <v>3974</v>
      </c>
      <c r="F7243" s="7">
        <v>-122164</v>
      </c>
      <c r="G7243" s="6" t="s">
        <v>1366</v>
      </c>
      <c r="H7243" s="7">
        <v>-12827</v>
      </c>
      <c r="I7243" s="143"/>
      <c r="J7243" s="144"/>
      <c r="K7243" s="145"/>
      <c r="L7243" t="str">
        <f t="shared" si="432"/>
        <v>8077</v>
      </c>
      <c r="M7243">
        <f t="shared" si="430"/>
        <v>8077</v>
      </c>
      <c r="N7243" s="37">
        <f t="shared" si="427"/>
        <v>-122164</v>
      </c>
    </row>
    <row r="7244" spans="1:14" x14ac:dyDescent="0.3">
      <c r="A7244" s="3">
        <v>4</v>
      </c>
      <c r="B7244" s="148"/>
      <c r="C7244" s="4" t="s">
        <v>3975</v>
      </c>
      <c r="D7244" s="5">
        <v>44998</v>
      </c>
      <c r="E7244" s="13" t="s">
        <v>3976</v>
      </c>
      <c r="F7244" s="7">
        <v>-619027</v>
      </c>
      <c r="G7244" s="6" t="s">
        <v>1366</v>
      </c>
      <c r="H7244" s="7">
        <v>-64998</v>
      </c>
      <c r="I7244" s="143"/>
      <c r="J7244" s="144"/>
      <c r="K7244" s="145"/>
      <c r="L7244" t="str">
        <f t="shared" si="432"/>
        <v>8682</v>
      </c>
      <c r="M7244">
        <f t="shared" si="430"/>
        <v>8682</v>
      </c>
      <c r="N7244" s="37">
        <f t="shared" si="427"/>
        <v>-619027</v>
      </c>
    </row>
    <row r="7245" spans="1:14" x14ac:dyDescent="0.3">
      <c r="A7245" s="3">
        <v>4</v>
      </c>
      <c r="B7245" s="148"/>
      <c r="C7245" s="4" t="s">
        <v>3977</v>
      </c>
      <c r="D7245" s="5">
        <v>44998</v>
      </c>
      <c r="E7245" s="13" t="s">
        <v>3978</v>
      </c>
      <c r="F7245" s="7">
        <v>-608380</v>
      </c>
      <c r="G7245" s="6" t="s">
        <v>1366</v>
      </c>
      <c r="H7245" s="7">
        <v>-63880</v>
      </c>
      <c r="I7245" s="143"/>
      <c r="J7245" s="144"/>
      <c r="K7245" s="145"/>
      <c r="L7245" t="str">
        <f t="shared" si="432"/>
        <v>8688</v>
      </c>
      <c r="M7245">
        <f t="shared" si="430"/>
        <v>8688</v>
      </c>
      <c r="N7245" s="37">
        <f t="shared" si="427"/>
        <v>-608380</v>
      </c>
    </row>
    <row r="7246" spans="1:14" x14ac:dyDescent="0.3">
      <c r="A7246" s="3">
        <v>4</v>
      </c>
      <c r="B7246" s="148"/>
      <c r="C7246" s="4" t="s">
        <v>3979</v>
      </c>
      <c r="D7246" s="5">
        <v>44991</v>
      </c>
      <c r="E7246" s="13" t="s">
        <v>3980</v>
      </c>
      <c r="F7246" s="7">
        <v>-461652</v>
      </c>
      <c r="G7246" s="6" t="s">
        <v>1366</v>
      </c>
      <c r="H7246" s="7">
        <v>-48473</v>
      </c>
      <c r="I7246" s="143"/>
      <c r="J7246" s="144"/>
      <c r="K7246" s="145"/>
      <c r="L7246" t="str">
        <f t="shared" si="432"/>
        <v>7502</v>
      </c>
      <c r="M7246">
        <f t="shared" si="430"/>
        <v>7502</v>
      </c>
      <c r="N7246" s="37">
        <f t="shared" si="427"/>
        <v>-461652</v>
      </c>
    </row>
    <row r="7247" spans="1:14" x14ac:dyDescent="0.3">
      <c r="A7247" s="3">
        <v>4</v>
      </c>
      <c r="B7247" s="148"/>
      <c r="C7247" s="4" t="s">
        <v>3981</v>
      </c>
      <c r="D7247" s="5">
        <v>45013</v>
      </c>
      <c r="E7247" s="13" t="s">
        <v>3982</v>
      </c>
      <c r="F7247" s="7">
        <v>-538562</v>
      </c>
      <c r="G7247" s="6" t="s">
        <v>1366</v>
      </c>
      <c r="H7247" s="7">
        <v>-56549</v>
      </c>
      <c r="I7247" s="143"/>
      <c r="J7247" s="144"/>
      <c r="K7247" s="145"/>
      <c r="L7247" t="str">
        <f t="shared" si="431"/>
        <v>11106</v>
      </c>
      <c r="M7247">
        <f t="shared" si="430"/>
        <v>11106</v>
      </c>
      <c r="N7247" s="37">
        <f t="shared" si="427"/>
        <v>-538562</v>
      </c>
    </row>
    <row r="7248" spans="1:14" x14ac:dyDescent="0.3">
      <c r="A7248" s="3">
        <v>4</v>
      </c>
      <c r="B7248" s="148"/>
      <c r="C7248" s="4" t="s">
        <v>3983</v>
      </c>
      <c r="D7248" s="5">
        <v>45013</v>
      </c>
      <c r="E7248" s="13" t="s">
        <v>3984</v>
      </c>
      <c r="F7248" s="7">
        <v>-192357</v>
      </c>
      <c r="G7248" s="6" t="s">
        <v>1366</v>
      </c>
      <c r="H7248" s="7">
        <v>-20197</v>
      </c>
      <c r="I7248" s="143"/>
      <c r="J7248" s="144"/>
      <c r="K7248" s="145"/>
      <c r="L7248" t="str">
        <f t="shared" si="431"/>
        <v>11253</v>
      </c>
      <c r="M7248">
        <f t="shared" si="430"/>
        <v>11253</v>
      </c>
      <c r="N7248" s="37">
        <f t="shared" si="427"/>
        <v>-192357</v>
      </c>
    </row>
    <row r="7249" spans="1:14" x14ac:dyDescent="0.3">
      <c r="A7249" s="3">
        <v>4</v>
      </c>
      <c r="B7249" s="147"/>
      <c r="C7249" s="4" t="s">
        <v>3985</v>
      </c>
      <c r="D7249" s="5">
        <v>44986</v>
      </c>
      <c r="E7249" s="13" t="s">
        <v>3986</v>
      </c>
      <c r="F7249" s="7">
        <v>-4611868</v>
      </c>
      <c r="G7249" s="6" t="s">
        <v>1366</v>
      </c>
      <c r="H7249" s="7">
        <v>-484246</v>
      </c>
      <c r="I7249" s="137"/>
      <c r="J7249" s="140"/>
      <c r="K7249" s="141"/>
      <c r="L7249" t="str">
        <f>+RIGHT(C7249,4)</f>
        <v>6890</v>
      </c>
      <c r="M7249">
        <f t="shared" si="430"/>
        <v>6890</v>
      </c>
      <c r="N7249" s="37">
        <f t="shared" si="427"/>
        <v>-4611868</v>
      </c>
    </row>
    <row r="7250" spans="1:14" x14ac:dyDescent="0.3">
      <c r="A7250" s="3">
        <v>4</v>
      </c>
      <c r="B7250" s="146" t="s">
        <v>3987</v>
      </c>
      <c r="C7250" s="4" t="s">
        <v>3988</v>
      </c>
      <c r="D7250" s="5">
        <v>45026</v>
      </c>
      <c r="E7250" s="13" t="s">
        <v>3989</v>
      </c>
      <c r="F7250" s="7">
        <v>-80774</v>
      </c>
      <c r="G7250" s="6" t="s">
        <v>1366</v>
      </c>
      <c r="H7250" s="7">
        <v>-8481</v>
      </c>
      <c r="I7250" s="136">
        <v>-2762487</v>
      </c>
      <c r="J7250" s="138" t="s">
        <v>48</v>
      </c>
      <c r="K7250" s="139"/>
      <c r="L7250" t="str">
        <f t="shared" si="431"/>
        <v>12779</v>
      </c>
      <c r="M7250">
        <f t="shared" si="430"/>
        <v>12779</v>
      </c>
      <c r="N7250" s="37">
        <f t="shared" si="427"/>
        <v>-80774</v>
      </c>
    </row>
    <row r="7251" spans="1:14" x14ac:dyDescent="0.3">
      <c r="A7251" s="3">
        <v>4</v>
      </c>
      <c r="B7251" s="148"/>
      <c r="C7251" s="4" t="s">
        <v>3990</v>
      </c>
      <c r="D7251" s="5">
        <v>45023</v>
      </c>
      <c r="E7251" s="13" t="s">
        <v>3991</v>
      </c>
      <c r="F7251" s="7">
        <v>-200209</v>
      </c>
      <c r="G7251" s="6" t="s">
        <v>1366</v>
      </c>
      <c r="H7251" s="7">
        <v>-21022</v>
      </c>
      <c r="I7251" s="143"/>
      <c r="J7251" s="144"/>
      <c r="K7251" s="145"/>
      <c r="L7251" t="str">
        <f t="shared" si="431"/>
        <v>12765</v>
      </c>
      <c r="M7251">
        <f t="shared" si="430"/>
        <v>12765</v>
      </c>
      <c r="N7251" s="37">
        <f t="shared" si="427"/>
        <v>-200209</v>
      </c>
    </row>
    <row r="7252" spans="1:14" x14ac:dyDescent="0.3">
      <c r="A7252" s="3">
        <v>4</v>
      </c>
      <c r="B7252" s="148"/>
      <c r="C7252" s="4" t="s">
        <v>3992</v>
      </c>
      <c r="D7252" s="5">
        <v>45026</v>
      </c>
      <c r="E7252" s="13" t="s">
        <v>3993</v>
      </c>
      <c r="F7252" s="7">
        <v>-949780</v>
      </c>
      <c r="G7252" s="6" t="s">
        <v>1366</v>
      </c>
      <c r="H7252" s="7">
        <v>-99727</v>
      </c>
      <c r="I7252" s="143"/>
      <c r="J7252" s="144"/>
      <c r="K7252" s="145"/>
      <c r="L7252" t="str">
        <f t="shared" si="431"/>
        <v>12828</v>
      </c>
      <c r="M7252">
        <f t="shared" si="430"/>
        <v>12828</v>
      </c>
      <c r="N7252" s="37">
        <f t="shared" si="427"/>
        <v>-949780</v>
      </c>
    </row>
    <row r="7253" spans="1:14" x14ac:dyDescent="0.3">
      <c r="A7253" s="3">
        <v>4</v>
      </c>
      <c r="B7253" s="148"/>
      <c r="C7253" s="4" t="s">
        <v>3994</v>
      </c>
      <c r="D7253" s="5">
        <v>45026</v>
      </c>
      <c r="E7253" s="13" t="s">
        <v>3995</v>
      </c>
      <c r="F7253" s="7">
        <v>-162449</v>
      </c>
      <c r="G7253" s="6" t="s">
        <v>1366</v>
      </c>
      <c r="H7253" s="7">
        <v>-17057</v>
      </c>
      <c r="I7253" s="143"/>
      <c r="J7253" s="144"/>
      <c r="K7253" s="145"/>
      <c r="L7253" t="str">
        <f t="shared" si="431"/>
        <v>12862</v>
      </c>
      <c r="M7253">
        <f t="shared" si="430"/>
        <v>12862</v>
      </c>
      <c r="N7253" s="37">
        <f t="shared" si="427"/>
        <v>-162449</v>
      </c>
    </row>
    <row r="7254" spans="1:14" x14ac:dyDescent="0.3">
      <c r="A7254" s="3">
        <v>4</v>
      </c>
      <c r="B7254" s="148"/>
      <c r="C7254" s="4" t="s">
        <v>3996</v>
      </c>
      <c r="D7254" s="5">
        <v>45023</v>
      </c>
      <c r="E7254" s="13" t="s">
        <v>3997</v>
      </c>
      <c r="F7254" s="7">
        <v>-890520</v>
      </c>
      <c r="G7254" s="6" t="s">
        <v>1366</v>
      </c>
      <c r="H7254" s="7">
        <v>-93505</v>
      </c>
      <c r="I7254" s="143"/>
      <c r="J7254" s="144"/>
      <c r="K7254" s="145"/>
      <c r="L7254" t="str">
        <f t="shared" si="431"/>
        <v>12741</v>
      </c>
      <c r="M7254">
        <f t="shared" si="430"/>
        <v>12741</v>
      </c>
      <c r="N7254" s="37">
        <f t="shared" si="427"/>
        <v>-890520</v>
      </c>
    </row>
    <row r="7255" spans="1:14" x14ac:dyDescent="0.3">
      <c r="A7255" s="3">
        <v>4</v>
      </c>
      <c r="B7255" s="147"/>
      <c r="C7255" s="4" t="s">
        <v>3998</v>
      </c>
      <c r="D7255" s="5">
        <v>45021</v>
      </c>
      <c r="E7255" s="13" t="s">
        <v>3999</v>
      </c>
      <c r="F7255" s="7">
        <v>-802846</v>
      </c>
      <c r="G7255" s="6" t="s">
        <v>1366</v>
      </c>
      <c r="H7255" s="7">
        <v>-84299</v>
      </c>
      <c r="I7255" s="137"/>
      <c r="J7255" s="140"/>
      <c r="K7255" s="141"/>
      <c r="L7255" t="str">
        <f t="shared" si="431"/>
        <v>12427</v>
      </c>
      <c r="M7255">
        <f t="shared" si="430"/>
        <v>12427</v>
      </c>
      <c r="N7255" s="37">
        <f t="shared" si="427"/>
        <v>-802846</v>
      </c>
    </row>
    <row r="7256" spans="1:14" x14ac:dyDescent="0.3">
      <c r="A7256" s="3">
        <v>4</v>
      </c>
      <c r="B7256" s="146" t="s">
        <v>4000</v>
      </c>
      <c r="C7256" s="4" t="s">
        <v>4001</v>
      </c>
      <c r="D7256" s="5">
        <v>45027</v>
      </c>
      <c r="E7256" s="13" t="s">
        <v>4002</v>
      </c>
      <c r="F7256" s="7">
        <v>-606808</v>
      </c>
      <c r="G7256" s="6" t="s">
        <v>1366</v>
      </c>
      <c r="H7256" s="7">
        <v>-63715</v>
      </c>
      <c r="I7256" s="136">
        <v>-615386</v>
      </c>
      <c r="J7256" s="138" t="s">
        <v>48</v>
      </c>
      <c r="K7256" s="139"/>
      <c r="L7256" t="str">
        <f t="shared" si="431"/>
        <v>13033</v>
      </c>
      <c r="M7256">
        <f t="shared" si="430"/>
        <v>13033</v>
      </c>
      <c r="N7256" s="37">
        <f t="shared" si="427"/>
        <v>-606808</v>
      </c>
    </row>
    <row r="7257" spans="1:14" x14ac:dyDescent="0.3">
      <c r="A7257" s="3">
        <v>4</v>
      </c>
      <c r="B7257" s="147"/>
      <c r="C7257" s="4" t="s">
        <v>4003</v>
      </c>
      <c r="D7257" s="5">
        <v>45027</v>
      </c>
      <c r="E7257" s="13" t="s">
        <v>4004</v>
      </c>
      <c r="F7257" s="7">
        <v>-80774</v>
      </c>
      <c r="G7257" s="6" t="s">
        <v>1366</v>
      </c>
      <c r="H7257" s="7">
        <v>-8481</v>
      </c>
      <c r="I7257" s="137"/>
      <c r="J7257" s="140"/>
      <c r="K7257" s="141"/>
      <c r="L7257" t="str">
        <f t="shared" si="431"/>
        <v>13023</v>
      </c>
      <c r="M7257">
        <f t="shared" si="430"/>
        <v>13023</v>
      </c>
      <c r="N7257" s="37">
        <f t="shared" si="427"/>
        <v>-80774</v>
      </c>
    </row>
    <row r="7258" spans="1:14" x14ac:dyDescent="0.3">
      <c r="A7258" s="3">
        <v>4</v>
      </c>
      <c r="B7258" s="15" t="s">
        <v>4014</v>
      </c>
      <c r="C7258" s="4" t="s">
        <v>4015</v>
      </c>
      <c r="D7258" s="5">
        <v>45010</v>
      </c>
      <c r="E7258" s="13" t="s">
        <v>4016</v>
      </c>
      <c r="F7258" s="7">
        <v>-530710</v>
      </c>
      <c r="G7258" s="6" t="s">
        <v>1366</v>
      </c>
      <c r="H7258" s="7">
        <v>-55725</v>
      </c>
      <c r="I7258" s="11">
        <v>-474985</v>
      </c>
      <c r="J7258" s="132" t="s">
        <v>596</v>
      </c>
      <c r="K7258" s="133"/>
      <c r="L7258" t="str">
        <f t="shared" ref="L7258" si="433">+RIGHT(C7258,4)</f>
        <v>2658</v>
      </c>
      <c r="M7258">
        <f t="shared" si="430"/>
        <v>2658</v>
      </c>
      <c r="N7258" s="37">
        <f t="shared" si="427"/>
        <v>-530710</v>
      </c>
    </row>
    <row r="7259" spans="1:14" x14ac:dyDescent="0.3">
      <c r="A7259" s="3">
        <v>4</v>
      </c>
      <c r="B7259" s="15" t="s">
        <v>4026</v>
      </c>
      <c r="C7259" s="4" t="s">
        <v>4027</v>
      </c>
      <c r="D7259" s="5">
        <v>45026</v>
      </c>
      <c r="E7259" s="13" t="s">
        <v>4028</v>
      </c>
      <c r="F7259" s="7">
        <v>-394607</v>
      </c>
      <c r="G7259" s="6" t="s">
        <v>1366</v>
      </c>
      <c r="H7259" s="7">
        <v>-41434</v>
      </c>
      <c r="I7259" s="11">
        <v>-353173</v>
      </c>
      <c r="J7259" s="132" t="s">
        <v>615</v>
      </c>
      <c r="K7259" s="133"/>
      <c r="L7259" t="str">
        <f t="shared" ref="L7259:L7261" si="434">+RIGHT(C7259,3)</f>
        <v>484</v>
      </c>
      <c r="M7259">
        <f t="shared" si="430"/>
        <v>484</v>
      </c>
      <c r="N7259" s="37">
        <f t="shared" si="427"/>
        <v>-394607</v>
      </c>
    </row>
    <row r="7260" spans="1:14" x14ac:dyDescent="0.3">
      <c r="A7260" s="3">
        <v>4</v>
      </c>
      <c r="B7260" s="146" t="s">
        <v>4093</v>
      </c>
      <c r="C7260" s="4" t="s">
        <v>4094</v>
      </c>
      <c r="D7260" s="5">
        <v>45015</v>
      </c>
      <c r="E7260" s="13" t="s">
        <v>4095</v>
      </c>
      <c r="F7260" s="7">
        <v>-570580</v>
      </c>
      <c r="G7260" s="6" t="s">
        <v>1366</v>
      </c>
      <c r="H7260" s="7">
        <v>-59911</v>
      </c>
      <c r="I7260" s="136">
        <v>-640483</v>
      </c>
      <c r="J7260" s="138" t="s">
        <v>712</v>
      </c>
      <c r="K7260" s="139"/>
      <c r="L7260" t="str">
        <f t="shared" si="434"/>
        <v>493</v>
      </c>
      <c r="M7260">
        <f t="shared" si="430"/>
        <v>493</v>
      </c>
      <c r="N7260" s="37">
        <f t="shared" si="427"/>
        <v>-570580</v>
      </c>
    </row>
    <row r="7261" spans="1:14" x14ac:dyDescent="0.3">
      <c r="A7261" s="3">
        <v>4</v>
      </c>
      <c r="B7261" s="147"/>
      <c r="C7261" s="4" t="s">
        <v>4096</v>
      </c>
      <c r="D7261" s="5">
        <v>45007</v>
      </c>
      <c r="E7261" s="13" t="s">
        <v>4097</v>
      </c>
      <c r="F7261" s="7">
        <v>-145043</v>
      </c>
      <c r="G7261" s="6" t="s">
        <v>1366</v>
      </c>
      <c r="H7261" s="7">
        <v>-15229</v>
      </c>
      <c r="I7261" s="137"/>
      <c r="J7261" s="140"/>
      <c r="K7261" s="141"/>
      <c r="L7261" t="str">
        <f t="shared" si="434"/>
        <v>450</v>
      </c>
      <c r="M7261">
        <f t="shared" si="430"/>
        <v>450</v>
      </c>
      <c r="N7261" s="37">
        <f t="shared" si="427"/>
        <v>-145043</v>
      </c>
    </row>
    <row r="7262" spans="1:14" x14ac:dyDescent="0.3">
      <c r="A7262" s="3">
        <v>4</v>
      </c>
      <c r="B7262" s="15" t="s">
        <v>4109</v>
      </c>
      <c r="C7262" s="4" t="s">
        <v>4110</v>
      </c>
      <c r="D7262" s="5">
        <v>45019</v>
      </c>
      <c r="E7262" s="13" t="s">
        <v>4111</v>
      </c>
      <c r="F7262" s="7">
        <v>-841882</v>
      </c>
      <c r="G7262" s="6" t="s">
        <v>1366</v>
      </c>
      <c r="H7262" s="7">
        <v>-88398</v>
      </c>
      <c r="I7262" s="11">
        <v>-753484</v>
      </c>
      <c r="J7262" s="132" t="s">
        <v>722</v>
      </c>
      <c r="K7262" s="133"/>
      <c r="L7262" t="str">
        <f t="shared" si="431"/>
        <v>00526</v>
      </c>
      <c r="M7262">
        <f t="shared" si="430"/>
        <v>526</v>
      </c>
      <c r="N7262" s="37">
        <f t="shared" si="427"/>
        <v>-841882</v>
      </c>
    </row>
    <row r="7263" spans="1:14" x14ac:dyDescent="0.3">
      <c r="A7263" s="3">
        <v>4</v>
      </c>
      <c r="B7263" s="146" t="s">
        <v>4116</v>
      </c>
      <c r="C7263" s="4" t="s">
        <v>4117</v>
      </c>
      <c r="D7263" s="5">
        <v>44998</v>
      </c>
      <c r="E7263" s="13" t="s">
        <v>4118</v>
      </c>
      <c r="F7263" s="7">
        <v>-326700</v>
      </c>
      <c r="G7263" s="6" t="s">
        <v>1366</v>
      </c>
      <c r="H7263" s="7">
        <v>-34303</v>
      </c>
      <c r="I7263" s="136">
        <v>-673871</v>
      </c>
      <c r="J7263" s="138" t="s">
        <v>726</v>
      </c>
      <c r="K7263" s="139"/>
      <c r="L7263" t="str">
        <f t="shared" ref="L7263:L7271" si="435">+RIGHT(C7263,3)</f>
        <v>414</v>
      </c>
      <c r="M7263">
        <f t="shared" si="430"/>
        <v>414</v>
      </c>
      <c r="N7263" s="37">
        <f t="shared" si="427"/>
        <v>-326700</v>
      </c>
    </row>
    <row r="7264" spans="1:14" x14ac:dyDescent="0.3">
      <c r="A7264" s="3">
        <v>4</v>
      </c>
      <c r="B7264" s="147"/>
      <c r="C7264" s="4" t="s">
        <v>4119</v>
      </c>
      <c r="D7264" s="5">
        <v>45008</v>
      </c>
      <c r="E7264" s="13" t="s">
        <v>4120</v>
      </c>
      <c r="F7264" s="7">
        <v>-426228</v>
      </c>
      <c r="G7264" s="6" t="s">
        <v>1366</v>
      </c>
      <c r="H7264" s="7">
        <v>-44754</v>
      </c>
      <c r="I7264" s="137"/>
      <c r="J7264" s="140"/>
      <c r="K7264" s="141"/>
      <c r="L7264" t="str">
        <f t="shared" si="435"/>
        <v>495</v>
      </c>
      <c r="M7264">
        <f t="shared" si="430"/>
        <v>495</v>
      </c>
      <c r="N7264" s="37">
        <f t="shared" si="427"/>
        <v>-426228</v>
      </c>
    </row>
    <row r="7265" spans="1:14" x14ac:dyDescent="0.3">
      <c r="A7265" s="3">
        <v>4</v>
      </c>
      <c r="B7265" s="146" t="s">
        <v>4125</v>
      </c>
      <c r="C7265" s="4" t="s">
        <v>4126</v>
      </c>
      <c r="D7265" s="5">
        <v>45012</v>
      </c>
      <c r="E7265" s="13" t="s">
        <v>4127</v>
      </c>
      <c r="F7265" s="7">
        <v>-447259</v>
      </c>
      <c r="G7265" s="6" t="s">
        <v>1366</v>
      </c>
      <c r="H7265" s="7">
        <v>-46962</v>
      </c>
      <c r="I7265" s="136">
        <v>-970380</v>
      </c>
      <c r="J7265" s="138" t="s">
        <v>739</v>
      </c>
      <c r="K7265" s="139"/>
      <c r="L7265" t="str">
        <f t="shared" si="435"/>
        <v>315</v>
      </c>
      <c r="M7265">
        <f t="shared" si="430"/>
        <v>315</v>
      </c>
      <c r="N7265" s="37">
        <f t="shared" si="427"/>
        <v>-447259</v>
      </c>
    </row>
    <row r="7266" spans="1:14" x14ac:dyDescent="0.3">
      <c r="A7266" s="3">
        <v>4</v>
      </c>
      <c r="B7266" s="147"/>
      <c r="C7266" s="4" t="s">
        <v>4128</v>
      </c>
      <c r="D7266" s="5">
        <v>44994</v>
      </c>
      <c r="E7266" s="13" t="s">
        <v>4129</v>
      </c>
      <c r="F7266" s="7">
        <v>-636965</v>
      </c>
      <c r="G7266" s="6" t="s">
        <v>1366</v>
      </c>
      <c r="H7266" s="7">
        <v>-66882</v>
      </c>
      <c r="I7266" s="137"/>
      <c r="J7266" s="140"/>
      <c r="K7266" s="141"/>
      <c r="L7266" t="str">
        <f t="shared" si="435"/>
        <v>246</v>
      </c>
      <c r="M7266">
        <f t="shared" si="430"/>
        <v>246</v>
      </c>
      <c r="N7266" s="37">
        <f t="shared" si="427"/>
        <v>-636965</v>
      </c>
    </row>
    <row r="7267" spans="1:14" x14ac:dyDescent="0.3">
      <c r="A7267" s="3">
        <v>4</v>
      </c>
      <c r="B7267" s="15" t="s">
        <v>4137</v>
      </c>
      <c r="C7267" s="4" t="s">
        <v>4138</v>
      </c>
      <c r="D7267" s="5">
        <v>45023</v>
      </c>
      <c r="E7267" s="13" t="s">
        <v>4139</v>
      </c>
      <c r="F7267" s="7">
        <v>-130973</v>
      </c>
      <c r="G7267" s="6" t="s">
        <v>1366</v>
      </c>
      <c r="H7267" s="7">
        <v>-13752</v>
      </c>
      <c r="I7267" s="11">
        <v>-117221</v>
      </c>
      <c r="J7267" s="132" t="s">
        <v>749</v>
      </c>
      <c r="K7267" s="133"/>
      <c r="L7267" t="str">
        <f t="shared" si="435"/>
        <v>280</v>
      </c>
      <c r="M7267">
        <f t="shared" si="430"/>
        <v>280</v>
      </c>
      <c r="N7267" s="37">
        <f t="shared" si="427"/>
        <v>-130973</v>
      </c>
    </row>
    <row r="7268" spans="1:14" x14ac:dyDescent="0.3">
      <c r="A7268" s="3">
        <v>4</v>
      </c>
      <c r="B7268" s="15" t="s">
        <v>4152</v>
      </c>
      <c r="C7268" s="4" t="s">
        <v>4153</v>
      </c>
      <c r="D7268" s="5">
        <v>45012</v>
      </c>
      <c r="E7268" s="13" t="s">
        <v>4154</v>
      </c>
      <c r="F7268" s="7">
        <v>-260961</v>
      </c>
      <c r="G7268" s="6" t="s">
        <v>1366</v>
      </c>
      <c r="H7268" s="7">
        <v>-27401</v>
      </c>
      <c r="I7268" s="11">
        <v>-233560</v>
      </c>
      <c r="J7268" s="132" t="s">
        <v>767</v>
      </c>
      <c r="K7268" s="133"/>
      <c r="L7268" t="str">
        <f t="shared" si="435"/>
        <v>419</v>
      </c>
      <c r="M7268">
        <f t="shared" si="430"/>
        <v>419</v>
      </c>
      <c r="N7268" s="37">
        <f t="shared" si="427"/>
        <v>-260961</v>
      </c>
    </row>
    <row r="7269" spans="1:14" x14ac:dyDescent="0.3">
      <c r="A7269" s="3">
        <v>4</v>
      </c>
      <c r="B7269" s="15" t="s">
        <v>4168</v>
      </c>
      <c r="C7269" s="4" t="s">
        <v>4169</v>
      </c>
      <c r="D7269" s="5">
        <v>44995</v>
      </c>
      <c r="E7269" s="13" t="s">
        <v>4170</v>
      </c>
      <c r="F7269" s="7">
        <v>-80774</v>
      </c>
      <c r="G7269" s="6" t="s">
        <v>1366</v>
      </c>
      <c r="H7269" s="7">
        <v>-8481</v>
      </c>
      <c r="I7269" s="11">
        <v>-72293</v>
      </c>
      <c r="J7269" s="132" t="s">
        <v>792</v>
      </c>
      <c r="K7269" s="133"/>
      <c r="L7269" t="str">
        <f t="shared" si="435"/>
        <v>268</v>
      </c>
      <c r="M7269">
        <f t="shared" si="430"/>
        <v>268</v>
      </c>
      <c r="N7269" s="37">
        <f t="shared" si="427"/>
        <v>-80774</v>
      </c>
    </row>
    <row r="7270" spans="1:14" x14ac:dyDescent="0.3">
      <c r="A7270" s="3">
        <v>4</v>
      </c>
      <c r="B7270" s="15" t="s">
        <v>4178</v>
      </c>
      <c r="C7270" s="4" t="s">
        <v>4179</v>
      </c>
      <c r="D7270" s="5">
        <v>45006</v>
      </c>
      <c r="E7270" s="13" t="s">
        <v>4180</v>
      </c>
      <c r="F7270" s="7">
        <v>-1016695</v>
      </c>
      <c r="G7270" s="6" t="s">
        <v>1366</v>
      </c>
      <c r="H7270" s="7">
        <v>-106753</v>
      </c>
      <c r="I7270" s="11">
        <v>-909942</v>
      </c>
      <c r="J7270" s="132" t="s">
        <v>811</v>
      </c>
      <c r="K7270" s="133"/>
      <c r="L7270" t="str">
        <f t="shared" si="435"/>
        <v>235</v>
      </c>
      <c r="M7270">
        <f t="shared" si="430"/>
        <v>235</v>
      </c>
      <c r="N7270" s="37">
        <f t="shared" si="427"/>
        <v>-1016695</v>
      </c>
    </row>
    <row r="7271" spans="1:14" x14ac:dyDescent="0.3">
      <c r="A7271" s="3">
        <v>4</v>
      </c>
      <c r="B7271" s="15" t="s">
        <v>4181</v>
      </c>
      <c r="C7271" s="4" t="s">
        <v>4182</v>
      </c>
      <c r="D7271" s="5">
        <v>45028</v>
      </c>
      <c r="E7271" s="13" t="s">
        <v>4183</v>
      </c>
      <c r="F7271" s="7">
        <v>-244328</v>
      </c>
      <c r="G7271" s="6" t="s">
        <v>1366</v>
      </c>
      <c r="H7271" s="7">
        <v>-25654</v>
      </c>
      <c r="I7271" s="11">
        <v>-218674</v>
      </c>
      <c r="J7271" s="132" t="s">
        <v>811</v>
      </c>
      <c r="K7271" s="133"/>
      <c r="L7271" t="str">
        <f t="shared" si="435"/>
        <v>335</v>
      </c>
      <c r="M7271">
        <f t="shared" si="430"/>
        <v>335</v>
      </c>
      <c r="N7271" s="37">
        <f t="shared" si="427"/>
        <v>-244328</v>
      </c>
    </row>
    <row r="7272" spans="1:14" x14ac:dyDescent="0.3">
      <c r="A7272" s="3">
        <v>4</v>
      </c>
      <c r="B7272" s="15" t="s">
        <v>4210</v>
      </c>
      <c r="C7272" s="4" t="s">
        <v>4211</v>
      </c>
      <c r="D7272" s="5">
        <v>44995</v>
      </c>
      <c r="E7272" s="13" t="s">
        <v>4212</v>
      </c>
      <c r="F7272" s="7">
        <v>-2412927</v>
      </c>
      <c r="G7272" s="6" t="s">
        <v>1366</v>
      </c>
      <c r="H7272" s="7">
        <v>-253357</v>
      </c>
      <c r="I7272" s="11">
        <v>-2159570</v>
      </c>
      <c r="J7272" s="132" t="s">
        <v>1940</v>
      </c>
      <c r="K7272" s="133"/>
      <c r="L7272" t="str">
        <f t="shared" si="431"/>
        <v>00260</v>
      </c>
      <c r="M7272">
        <f t="shared" si="430"/>
        <v>260</v>
      </c>
      <c r="N7272" s="37">
        <f t="shared" si="427"/>
        <v>-2412927</v>
      </c>
    </row>
    <row r="7273" spans="1:14" x14ac:dyDescent="0.3">
      <c r="A7273" s="3">
        <v>4</v>
      </c>
      <c r="B7273" s="15" t="s">
        <v>4224</v>
      </c>
      <c r="C7273" s="4" t="s">
        <v>4225</v>
      </c>
      <c r="D7273" s="5">
        <v>45008</v>
      </c>
      <c r="E7273" s="13" t="s">
        <v>4226</v>
      </c>
      <c r="F7273" s="7">
        <v>-190720</v>
      </c>
      <c r="G7273" s="6" t="s">
        <v>1366</v>
      </c>
      <c r="H7273" s="7">
        <v>-20026</v>
      </c>
      <c r="I7273" s="11">
        <v>-170694</v>
      </c>
      <c r="J7273" s="132" t="s">
        <v>837</v>
      </c>
      <c r="K7273" s="133"/>
      <c r="L7273" t="str">
        <f t="shared" ref="L7273:L7289" si="436">+RIGHT(C7273,3)</f>
        <v>671</v>
      </c>
      <c r="M7273">
        <f t="shared" si="430"/>
        <v>671</v>
      </c>
      <c r="N7273" s="37">
        <f t="shared" si="427"/>
        <v>-190720</v>
      </c>
    </row>
    <row r="7274" spans="1:14" x14ac:dyDescent="0.3">
      <c r="A7274" s="3">
        <v>4</v>
      </c>
      <c r="B7274" s="15" t="s">
        <v>4227</v>
      </c>
      <c r="C7274" s="4" t="s">
        <v>4228</v>
      </c>
      <c r="D7274" s="5">
        <v>45028</v>
      </c>
      <c r="E7274" s="13" t="s">
        <v>4229</v>
      </c>
      <c r="F7274" s="7">
        <v>-374812</v>
      </c>
      <c r="G7274" s="6" t="s">
        <v>1366</v>
      </c>
      <c r="H7274" s="7">
        <v>-39355</v>
      </c>
      <c r="I7274" s="11">
        <v>-335457</v>
      </c>
      <c r="J7274" s="132" t="s">
        <v>837</v>
      </c>
      <c r="K7274" s="133"/>
      <c r="L7274" t="str">
        <f t="shared" si="436"/>
        <v>838</v>
      </c>
      <c r="M7274">
        <f t="shared" si="430"/>
        <v>838</v>
      </c>
      <c r="N7274" s="37">
        <f t="shared" si="427"/>
        <v>-374812</v>
      </c>
    </row>
    <row r="7275" spans="1:14" x14ac:dyDescent="0.3">
      <c r="A7275" s="3">
        <v>4</v>
      </c>
      <c r="B7275" s="15" t="s">
        <v>4230</v>
      </c>
      <c r="C7275" s="4" t="s">
        <v>4231</v>
      </c>
      <c r="D7275" s="5">
        <v>44982</v>
      </c>
      <c r="E7275" s="13" t="s">
        <v>4232</v>
      </c>
      <c r="F7275" s="7">
        <v>-1574511</v>
      </c>
      <c r="G7275" s="6" t="s">
        <v>1366</v>
      </c>
      <c r="H7275" s="7">
        <v>-165324</v>
      </c>
      <c r="I7275" s="11">
        <v>-1409187</v>
      </c>
      <c r="J7275" s="132" t="s">
        <v>844</v>
      </c>
      <c r="K7275" s="133"/>
      <c r="L7275" t="str">
        <f t="shared" si="436"/>
        <v>303</v>
      </c>
      <c r="M7275">
        <f t="shared" si="430"/>
        <v>303</v>
      </c>
      <c r="N7275" s="37">
        <f t="shared" si="427"/>
        <v>-1574511</v>
      </c>
    </row>
    <row r="7276" spans="1:14" x14ac:dyDescent="0.3">
      <c r="A7276" s="3">
        <v>4</v>
      </c>
      <c r="B7276" s="146" t="s">
        <v>4250</v>
      </c>
      <c r="C7276" s="4" t="s">
        <v>1855</v>
      </c>
      <c r="D7276" s="5">
        <v>45008</v>
      </c>
      <c r="E7276" s="13" t="s">
        <v>4251</v>
      </c>
      <c r="F7276" s="7">
        <v>-874400</v>
      </c>
      <c r="G7276" s="6" t="s">
        <v>1366</v>
      </c>
      <c r="H7276" s="7">
        <v>-91812</v>
      </c>
      <c r="I7276" s="136">
        <v>-1395270</v>
      </c>
      <c r="J7276" s="138" t="s">
        <v>876</v>
      </c>
      <c r="K7276" s="139"/>
      <c r="L7276" t="str">
        <f t="shared" si="436"/>
        <v>178</v>
      </c>
      <c r="M7276">
        <f t="shared" si="430"/>
        <v>178</v>
      </c>
      <c r="N7276" s="37">
        <f t="shared" si="427"/>
        <v>-874400</v>
      </c>
    </row>
    <row r="7277" spans="1:14" x14ac:dyDescent="0.3">
      <c r="A7277" s="3">
        <v>4</v>
      </c>
      <c r="B7277" s="147"/>
      <c r="C7277" s="4" t="s">
        <v>4252</v>
      </c>
      <c r="D7277" s="5">
        <v>45008</v>
      </c>
      <c r="E7277" s="13" t="s">
        <v>4253</v>
      </c>
      <c r="F7277" s="7">
        <v>-684561</v>
      </c>
      <c r="G7277" s="6" t="s">
        <v>1366</v>
      </c>
      <c r="H7277" s="7">
        <v>-71879</v>
      </c>
      <c r="I7277" s="137"/>
      <c r="J7277" s="140"/>
      <c r="K7277" s="141"/>
      <c r="L7277" t="str">
        <f t="shared" si="436"/>
        <v>180</v>
      </c>
      <c r="M7277">
        <f t="shared" si="430"/>
        <v>180</v>
      </c>
      <c r="N7277" s="37">
        <f t="shared" si="427"/>
        <v>-684561</v>
      </c>
    </row>
    <row r="7278" spans="1:14" x14ac:dyDescent="0.3">
      <c r="A7278" s="3">
        <v>4</v>
      </c>
      <c r="B7278" s="15" t="s">
        <v>4263</v>
      </c>
      <c r="C7278" s="4" t="s">
        <v>4264</v>
      </c>
      <c r="D7278" s="5">
        <v>45005</v>
      </c>
      <c r="E7278" s="13" t="s">
        <v>4265</v>
      </c>
      <c r="F7278" s="7">
        <v>-654863</v>
      </c>
      <c r="G7278" s="6" t="s">
        <v>1366</v>
      </c>
      <c r="H7278" s="7">
        <v>-68761</v>
      </c>
      <c r="I7278" s="11">
        <v>-586102</v>
      </c>
      <c r="J7278" s="132" t="s">
        <v>886</v>
      </c>
      <c r="K7278" s="133"/>
      <c r="L7278" t="str">
        <f t="shared" si="436"/>
        <v>308</v>
      </c>
      <c r="M7278">
        <f t="shared" si="430"/>
        <v>308</v>
      </c>
      <c r="N7278" s="37">
        <f t="shared" si="427"/>
        <v>-654863</v>
      </c>
    </row>
    <row r="7279" spans="1:14" x14ac:dyDescent="0.3">
      <c r="A7279" s="3">
        <v>4</v>
      </c>
      <c r="B7279" s="15" t="s">
        <v>4277</v>
      </c>
      <c r="C7279" s="4" t="s">
        <v>4278</v>
      </c>
      <c r="D7279" s="5">
        <v>45012</v>
      </c>
      <c r="E7279" s="13" t="s">
        <v>4279</v>
      </c>
      <c r="F7279" s="7">
        <v>-130973</v>
      </c>
      <c r="G7279" s="6" t="s">
        <v>1366</v>
      </c>
      <c r="H7279" s="7">
        <v>-13752</v>
      </c>
      <c r="I7279" s="11">
        <v>-117221</v>
      </c>
      <c r="J7279" s="132" t="s">
        <v>908</v>
      </c>
      <c r="K7279" s="133"/>
      <c r="L7279" t="str">
        <f t="shared" si="436"/>
        <v>343</v>
      </c>
      <c r="M7279">
        <f t="shared" si="430"/>
        <v>343</v>
      </c>
      <c r="N7279" s="37">
        <f t="shared" si="427"/>
        <v>-130973</v>
      </c>
    </row>
    <row r="7280" spans="1:14" x14ac:dyDescent="0.3">
      <c r="A7280" s="3">
        <v>4</v>
      </c>
      <c r="B7280" s="15" t="s">
        <v>4280</v>
      </c>
      <c r="C7280" s="4" t="s">
        <v>4281</v>
      </c>
      <c r="D7280" s="5">
        <v>45027</v>
      </c>
      <c r="E7280" s="13" t="s">
        <v>4282</v>
      </c>
      <c r="F7280" s="7">
        <v>-122164</v>
      </c>
      <c r="G7280" s="6" t="s">
        <v>1366</v>
      </c>
      <c r="H7280" s="7">
        <v>-12827</v>
      </c>
      <c r="I7280" s="11">
        <v>-109337</v>
      </c>
      <c r="J7280" s="132" t="s">
        <v>908</v>
      </c>
      <c r="K7280" s="133"/>
      <c r="L7280" t="str">
        <f t="shared" si="436"/>
        <v>442</v>
      </c>
      <c r="M7280">
        <f t="shared" si="430"/>
        <v>442</v>
      </c>
      <c r="N7280" s="37">
        <f t="shared" si="427"/>
        <v>-122164</v>
      </c>
    </row>
    <row r="7281" spans="1:14" x14ac:dyDescent="0.3">
      <c r="A7281" s="3">
        <v>4</v>
      </c>
      <c r="B7281" s="15" t="s">
        <v>4309</v>
      </c>
      <c r="C7281" s="4" t="s">
        <v>4310</v>
      </c>
      <c r="D7281" s="5">
        <v>45000</v>
      </c>
      <c r="E7281" s="13" t="s">
        <v>4311</v>
      </c>
      <c r="F7281" s="7">
        <v>-486650</v>
      </c>
      <c r="G7281" s="6" t="s">
        <v>1366</v>
      </c>
      <c r="H7281" s="7">
        <v>-51098</v>
      </c>
      <c r="I7281" s="11">
        <v>-435552</v>
      </c>
      <c r="J7281" s="132" t="s">
        <v>939</v>
      </c>
      <c r="K7281" s="133"/>
      <c r="L7281" t="str">
        <f t="shared" si="436"/>
        <v>184</v>
      </c>
      <c r="M7281">
        <f t="shared" si="430"/>
        <v>184</v>
      </c>
      <c r="N7281" s="37">
        <f t="shared" si="427"/>
        <v>-486650</v>
      </c>
    </row>
    <row r="7282" spans="1:14" x14ac:dyDescent="0.3">
      <c r="A7282" s="3">
        <v>4</v>
      </c>
      <c r="B7282" s="15" t="s">
        <v>4312</v>
      </c>
      <c r="C7282" s="4" t="s">
        <v>4313</v>
      </c>
      <c r="D7282" s="5">
        <v>45020</v>
      </c>
      <c r="E7282" s="13" t="s">
        <v>4314</v>
      </c>
      <c r="F7282" s="7">
        <v>-816750</v>
      </c>
      <c r="G7282" s="6" t="s">
        <v>1366</v>
      </c>
      <c r="H7282" s="7">
        <v>-85759</v>
      </c>
      <c r="I7282" s="11">
        <v>-730991</v>
      </c>
      <c r="J7282" s="132" t="s">
        <v>939</v>
      </c>
      <c r="K7282" s="133"/>
      <c r="L7282" t="str">
        <f t="shared" si="436"/>
        <v>230</v>
      </c>
      <c r="M7282">
        <f t="shared" si="430"/>
        <v>230</v>
      </c>
      <c r="N7282" s="37">
        <f t="shared" si="427"/>
        <v>-816750</v>
      </c>
    </row>
    <row r="7283" spans="1:14" x14ac:dyDescent="0.3">
      <c r="A7283" s="3">
        <v>4</v>
      </c>
      <c r="B7283" s="146" t="s">
        <v>4331</v>
      </c>
      <c r="C7283" s="4" t="s">
        <v>4332</v>
      </c>
      <c r="D7283" s="5">
        <v>45001</v>
      </c>
      <c r="E7283" s="13" t="s">
        <v>4333</v>
      </c>
      <c r="F7283" s="7">
        <v>-366491</v>
      </c>
      <c r="G7283" s="6" t="s">
        <v>1366</v>
      </c>
      <c r="H7283" s="7">
        <v>-38482</v>
      </c>
      <c r="I7283" s="136">
        <v>-546683</v>
      </c>
      <c r="J7283" s="138" t="s">
        <v>988</v>
      </c>
      <c r="K7283" s="139"/>
      <c r="L7283" t="str">
        <f t="shared" si="436"/>
        <v>344</v>
      </c>
      <c r="M7283">
        <f t="shared" si="430"/>
        <v>344</v>
      </c>
      <c r="N7283" s="37">
        <f t="shared" si="427"/>
        <v>-366491</v>
      </c>
    </row>
    <row r="7284" spans="1:14" x14ac:dyDescent="0.3">
      <c r="A7284" s="3">
        <v>4</v>
      </c>
      <c r="B7284" s="147"/>
      <c r="C7284" s="4" t="s">
        <v>4153</v>
      </c>
      <c r="D7284" s="5">
        <v>45014</v>
      </c>
      <c r="E7284" s="13" t="s">
        <v>4334</v>
      </c>
      <c r="F7284" s="7">
        <v>-244328</v>
      </c>
      <c r="G7284" s="6" t="s">
        <v>1366</v>
      </c>
      <c r="H7284" s="7">
        <v>-25654</v>
      </c>
      <c r="I7284" s="137"/>
      <c r="J7284" s="140"/>
      <c r="K7284" s="141"/>
      <c r="L7284" t="str">
        <f t="shared" si="436"/>
        <v>419</v>
      </c>
      <c r="M7284">
        <f t="shared" si="430"/>
        <v>419</v>
      </c>
      <c r="N7284" s="37">
        <f t="shared" si="427"/>
        <v>-244328</v>
      </c>
    </row>
    <row r="7285" spans="1:14" x14ac:dyDescent="0.3">
      <c r="A7285" s="3">
        <v>4</v>
      </c>
      <c r="B7285" s="15" t="s">
        <v>4348</v>
      </c>
      <c r="C7285" s="4" t="s">
        <v>4349</v>
      </c>
      <c r="D7285" s="5">
        <v>45014</v>
      </c>
      <c r="E7285" s="13" t="s">
        <v>4350</v>
      </c>
      <c r="F7285" s="7">
        <v>-464372</v>
      </c>
      <c r="G7285" s="6" t="s">
        <v>1366</v>
      </c>
      <c r="H7285" s="7">
        <v>-48759</v>
      </c>
      <c r="I7285" s="11">
        <v>-415613</v>
      </c>
      <c r="J7285" s="132" t="s">
        <v>1006</v>
      </c>
      <c r="K7285" s="133"/>
      <c r="L7285" t="str">
        <f t="shared" si="436"/>
        <v>428</v>
      </c>
      <c r="M7285">
        <f t="shared" si="430"/>
        <v>428</v>
      </c>
      <c r="N7285" s="37">
        <f t="shared" si="427"/>
        <v>-464372</v>
      </c>
    </row>
    <row r="7286" spans="1:14" x14ac:dyDescent="0.3">
      <c r="A7286" s="3">
        <v>4</v>
      </c>
      <c r="B7286" s="15" t="s">
        <v>4382</v>
      </c>
      <c r="C7286" s="4" t="s">
        <v>4383</v>
      </c>
      <c r="D7286" s="5">
        <v>45019</v>
      </c>
      <c r="E7286" s="13" t="s">
        <v>4384</v>
      </c>
      <c r="F7286" s="7">
        <v>-591879</v>
      </c>
      <c r="G7286" s="6" t="s">
        <v>1366</v>
      </c>
      <c r="H7286" s="7">
        <v>-62147</v>
      </c>
      <c r="I7286" s="11">
        <v>-529732</v>
      </c>
      <c r="J7286" s="132" t="s">
        <v>1057</v>
      </c>
      <c r="K7286" s="133"/>
      <c r="L7286" t="str">
        <f t="shared" si="436"/>
        <v>322</v>
      </c>
      <c r="M7286">
        <f t="shared" si="430"/>
        <v>322</v>
      </c>
      <c r="N7286" s="37">
        <f t="shared" si="427"/>
        <v>-591879</v>
      </c>
    </row>
    <row r="7287" spans="1:14" x14ac:dyDescent="0.3">
      <c r="A7287" s="3">
        <v>4</v>
      </c>
      <c r="B7287" s="146" t="s">
        <v>4402</v>
      </c>
      <c r="C7287" s="4" t="s">
        <v>4403</v>
      </c>
      <c r="D7287" s="5">
        <v>44999</v>
      </c>
      <c r="E7287" s="13" t="s">
        <v>4404</v>
      </c>
      <c r="F7287" s="7">
        <v>-55200</v>
      </c>
      <c r="G7287" s="6" t="s">
        <v>1366</v>
      </c>
      <c r="H7287" s="7">
        <v>-5796</v>
      </c>
      <c r="I7287" s="136">
        <v>-158741</v>
      </c>
      <c r="J7287" s="138" t="s">
        <v>1093</v>
      </c>
      <c r="K7287" s="139"/>
      <c r="L7287" t="str">
        <f t="shared" si="436"/>
        <v>380</v>
      </c>
      <c r="M7287">
        <f t="shared" si="430"/>
        <v>380</v>
      </c>
      <c r="N7287" s="37">
        <f t="shared" ref="N7287:N7350" si="437">+F7287</f>
        <v>-55200</v>
      </c>
    </row>
    <row r="7288" spans="1:14" x14ac:dyDescent="0.3">
      <c r="A7288" s="3">
        <v>4</v>
      </c>
      <c r="B7288" s="147"/>
      <c r="C7288" s="4" t="s">
        <v>4405</v>
      </c>
      <c r="D7288" s="5">
        <v>45000</v>
      </c>
      <c r="E7288" s="13" t="s">
        <v>4406</v>
      </c>
      <c r="F7288" s="7">
        <v>-122164</v>
      </c>
      <c r="G7288" s="6" t="s">
        <v>1366</v>
      </c>
      <c r="H7288" s="7">
        <v>-12827</v>
      </c>
      <c r="I7288" s="137"/>
      <c r="J7288" s="140"/>
      <c r="K7288" s="141"/>
      <c r="L7288" t="str">
        <f t="shared" si="436"/>
        <v>392</v>
      </c>
      <c r="M7288">
        <f t="shared" si="430"/>
        <v>392</v>
      </c>
      <c r="N7288" s="37">
        <f t="shared" si="437"/>
        <v>-122164</v>
      </c>
    </row>
    <row r="7289" spans="1:14" x14ac:dyDescent="0.3">
      <c r="A7289" s="3">
        <v>4</v>
      </c>
      <c r="B7289" s="15" t="s">
        <v>4407</v>
      </c>
      <c r="C7289" s="4" t="s">
        <v>4408</v>
      </c>
      <c r="D7289" s="5">
        <v>45022</v>
      </c>
      <c r="E7289" s="13" t="s">
        <v>4409</v>
      </c>
      <c r="F7289" s="7">
        <v>-130973</v>
      </c>
      <c r="G7289" s="6" t="s">
        <v>1366</v>
      </c>
      <c r="H7289" s="7">
        <v>-13752</v>
      </c>
      <c r="I7289" s="11">
        <v>-117221</v>
      </c>
      <c r="J7289" s="132" t="s">
        <v>1093</v>
      </c>
      <c r="K7289" s="133"/>
      <c r="L7289" t="str">
        <f t="shared" si="436"/>
        <v>507</v>
      </c>
      <c r="M7289">
        <f t="shared" si="430"/>
        <v>507</v>
      </c>
      <c r="N7289" s="37">
        <f t="shared" si="437"/>
        <v>-130973</v>
      </c>
    </row>
    <row r="7290" spans="1:14" x14ac:dyDescent="0.3">
      <c r="A7290" s="3">
        <v>4</v>
      </c>
      <c r="B7290" s="146" t="s">
        <v>4481</v>
      </c>
      <c r="C7290" s="4" t="s">
        <v>4482</v>
      </c>
      <c r="D7290" s="5">
        <v>45010</v>
      </c>
      <c r="E7290" s="13" t="s">
        <v>4483</v>
      </c>
      <c r="F7290" s="7">
        <v>-95360</v>
      </c>
      <c r="G7290" s="6" t="s">
        <v>1366</v>
      </c>
      <c r="H7290" s="7">
        <v>-10013</v>
      </c>
      <c r="I7290" s="136">
        <v>-5797985</v>
      </c>
      <c r="J7290" s="138" t="s">
        <v>1122</v>
      </c>
      <c r="K7290" s="139"/>
      <c r="L7290" t="str">
        <f t="shared" ref="L7290:L7307" si="438">+RIGHT(C7290,4)</f>
        <v>1147</v>
      </c>
      <c r="M7290">
        <f t="shared" si="430"/>
        <v>1147</v>
      </c>
      <c r="N7290" s="37">
        <f t="shared" si="437"/>
        <v>-95360</v>
      </c>
    </row>
    <row r="7291" spans="1:14" x14ac:dyDescent="0.3">
      <c r="A7291" s="3">
        <v>4</v>
      </c>
      <c r="B7291" s="148"/>
      <c r="C7291" s="4" t="s">
        <v>4484</v>
      </c>
      <c r="D7291" s="5">
        <v>45002</v>
      </c>
      <c r="E7291" s="13" t="s">
        <v>4485</v>
      </c>
      <c r="F7291" s="7">
        <v>-352723</v>
      </c>
      <c r="G7291" s="6" t="s">
        <v>1366</v>
      </c>
      <c r="H7291" s="7">
        <v>-37036</v>
      </c>
      <c r="I7291" s="143"/>
      <c r="J7291" s="144"/>
      <c r="K7291" s="145"/>
      <c r="L7291" t="str">
        <f t="shared" si="438"/>
        <v>1040</v>
      </c>
      <c r="M7291">
        <f t="shared" si="430"/>
        <v>1040</v>
      </c>
      <c r="N7291" s="37">
        <f t="shared" si="437"/>
        <v>-352723</v>
      </c>
    </row>
    <row r="7292" spans="1:14" x14ac:dyDescent="0.3">
      <c r="A7292" s="3">
        <v>4</v>
      </c>
      <c r="B7292" s="148"/>
      <c r="C7292" s="4" t="s">
        <v>4486</v>
      </c>
      <c r="D7292" s="5">
        <v>44988</v>
      </c>
      <c r="E7292" s="13" t="s">
        <v>4487</v>
      </c>
      <c r="F7292" s="7">
        <v>-174139</v>
      </c>
      <c r="G7292" s="6" t="s">
        <v>1366</v>
      </c>
      <c r="H7292" s="7">
        <v>-18285</v>
      </c>
      <c r="I7292" s="143"/>
      <c r="J7292" s="144"/>
      <c r="K7292" s="145"/>
      <c r="L7292" t="str">
        <f>+RIGHT(C7292,3)</f>
        <v>848</v>
      </c>
      <c r="M7292">
        <f t="shared" si="430"/>
        <v>848</v>
      </c>
      <c r="N7292" s="37">
        <f t="shared" si="437"/>
        <v>-174139</v>
      </c>
    </row>
    <row r="7293" spans="1:14" x14ac:dyDescent="0.3">
      <c r="A7293" s="3">
        <v>4</v>
      </c>
      <c r="B7293" s="148"/>
      <c r="C7293" s="4" t="s">
        <v>4488</v>
      </c>
      <c r="D7293" s="5">
        <v>44999</v>
      </c>
      <c r="E7293" s="13" t="s">
        <v>4489</v>
      </c>
      <c r="F7293" s="7">
        <v>-270653</v>
      </c>
      <c r="G7293" s="6" t="s">
        <v>1366</v>
      </c>
      <c r="H7293" s="7">
        <v>-28419</v>
      </c>
      <c r="I7293" s="143"/>
      <c r="J7293" s="144"/>
      <c r="K7293" s="145"/>
      <c r="L7293" t="str">
        <f t="shared" si="438"/>
        <v>1011</v>
      </c>
      <c r="M7293">
        <f t="shared" si="430"/>
        <v>1011</v>
      </c>
      <c r="N7293" s="37">
        <f t="shared" si="437"/>
        <v>-270653</v>
      </c>
    </row>
    <row r="7294" spans="1:14" x14ac:dyDescent="0.3">
      <c r="A7294" s="3">
        <v>4</v>
      </c>
      <c r="B7294" s="148"/>
      <c r="C7294" s="4" t="s">
        <v>4490</v>
      </c>
      <c r="D7294" s="5">
        <v>44991</v>
      </c>
      <c r="E7294" s="13" t="s">
        <v>4491</v>
      </c>
      <c r="F7294" s="7">
        <v>-374633</v>
      </c>
      <c r="G7294" s="6" t="s">
        <v>1366</v>
      </c>
      <c r="H7294" s="7">
        <v>-39336</v>
      </c>
      <c r="I7294" s="143"/>
      <c r="J7294" s="144"/>
      <c r="K7294" s="145"/>
      <c r="L7294" t="str">
        <f t="shared" ref="L7294:L7298" si="439">+RIGHT(C7294,3)</f>
        <v>890</v>
      </c>
      <c r="M7294">
        <f t="shared" si="430"/>
        <v>890</v>
      </c>
      <c r="N7294" s="37">
        <f t="shared" si="437"/>
        <v>-374633</v>
      </c>
    </row>
    <row r="7295" spans="1:14" x14ac:dyDescent="0.3">
      <c r="A7295" s="3">
        <v>4</v>
      </c>
      <c r="B7295" s="148"/>
      <c r="C7295" s="4" t="s">
        <v>4492</v>
      </c>
      <c r="D7295" s="5">
        <v>44991</v>
      </c>
      <c r="E7295" s="13" t="s">
        <v>4493</v>
      </c>
      <c r="F7295" s="7">
        <v>-290453</v>
      </c>
      <c r="G7295" s="6" t="s">
        <v>1366</v>
      </c>
      <c r="H7295" s="7">
        <v>-30498</v>
      </c>
      <c r="I7295" s="143"/>
      <c r="J7295" s="144"/>
      <c r="K7295" s="145"/>
      <c r="L7295" t="str">
        <f t="shared" si="439"/>
        <v>888</v>
      </c>
      <c r="M7295">
        <f t="shared" si="430"/>
        <v>888</v>
      </c>
      <c r="N7295" s="37">
        <f t="shared" si="437"/>
        <v>-290453</v>
      </c>
    </row>
    <row r="7296" spans="1:14" x14ac:dyDescent="0.3">
      <c r="A7296" s="3">
        <v>4</v>
      </c>
      <c r="B7296" s="148"/>
      <c r="C7296" s="4" t="s">
        <v>4494</v>
      </c>
      <c r="D7296" s="5">
        <v>44987</v>
      </c>
      <c r="E7296" s="13" t="s">
        <v>4495</v>
      </c>
      <c r="F7296" s="7">
        <v>-240570</v>
      </c>
      <c r="G7296" s="6" t="s">
        <v>1366</v>
      </c>
      <c r="H7296" s="7">
        <v>-25260</v>
      </c>
      <c r="I7296" s="143"/>
      <c r="J7296" s="144"/>
      <c r="K7296" s="145"/>
      <c r="L7296" t="str">
        <f t="shared" si="439"/>
        <v>791</v>
      </c>
      <c r="M7296">
        <f t="shared" si="430"/>
        <v>791</v>
      </c>
      <c r="N7296" s="37">
        <f t="shared" si="437"/>
        <v>-240570</v>
      </c>
    </row>
    <row r="7297" spans="1:14" x14ac:dyDescent="0.3">
      <c r="A7297" s="3">
        <v>4</v>
      </c>
      <c r="B7297" s="148"/>
      <c r="C7297" s="4" t="s">
        <v>4496</v>
      </c>
      <c r="D7297" s="5">
        <v>44991</v>
      </c>
      <c r="E7297" s="13" t="s">
        <v>4497</v>
      </c>
      <c r="F7297" s="7">
        <v>-407933</v>
      </c>
      <c r="G7297" s="6" t="s">
        <v>1366</v>
      </c>
      <c r="H7297" s="7">
        <v>-42833</v>
      </c>
      <c r="I7297" s="143"/>
      <c r="J7297" s="144"/>
      <c r="K7297" s="145"/>
      <c r="L7297" t="str">
        <f t="shared" si="439"/>
        <v>889</v>
      </c>
      <c r="M7297">
        <f t="shared" si="430"/>
        <v>889</v>
      </c>
      <c r="N7297" s="37">
        <f t="shared" si="437"/>
        <v>-407933</v>
      </c>
    </row>
    <row r="7298" spans="1:14" x14ac:dyDescent="0.3">
      <c r="A7298" s="3">
        <v>4</v>
      </c>
      <c r="B7298" s="148"/>
      <c r="C7298" s="4" t="s">
        <v>4498</v>
      </c>
      <c r="D7298" s="5">
        <v>44991</v>
      </c>
      <c r="E7298" s="13" t="s">
        <v>4499</v>
      </c>
      <c r="F7298" s="7">
        <v>-431322</v>
      </c>
      <c r="G7298" s="6" t="s">
        <v>1366</v>
      </c>
      <c r="H7298" s="7">
        <v>-45289</v>
      </c>
      <c r="I7298" s="143"/>
      <c r="J7298" s="144"/>
      <c r="K7298" s="145"/>
      <c r="L7298" t="str">
        <f t="shared" si="439"/>
        <v>887</v>
      </c>
      <c r="M7298">
        <f t="shared" si="430"/>
        <v>887</v>
      </c>
      <c r="N7298" s="37">
        <f t="shared" si="437"/>
        <v>-431322</v>
      </c>
    </row>
    <row r="7299" spans="1:14" x14ac:dyDescent="0.3">
      <c r="A7299" s="3">
        <v>4</v>
      </c>
      <c r="B7299" s="148"/>
      <c r="C7299" s="4" t="s">
        <v>4500</v>
      </c>
      <c r="D7299" s="5">
        <v>45015</v>
      </c>
      <c r="E7299" s="13" t="s">
        <v>4501</v>
      </c>
      <c r="F7299" s="7">
        <v>-129138</v>
      </c>
      <c r="G7299" s="6" t="s">
        <v>1366</v>
      </c>
      <c r="H7299" s="7">
        <v>-13559</v>
      </c>
      <c r="I7299" s="143"/>
      <c r="J7299" s="144"/>
      <c r="K7299" s="145"/>
      <c r="L7299" t="str">
        <f t="shared" si="438"/>
        <v>1203</v>
      </c>
      <c r="M7299">
        <f t="shared" si="430"/>
        <v>1203</v>
      </c>
      <c r="N7299" s="37">
        <f t="shared" si="437"/>
        <v>-129138</v>
      </c>
    </row>
    <row r="7300" spans="1:14" x14ac:dyDescent="0.3">
      <c r="A7300" s="3">
        <v>4</v>
      </c>
      <c r="B7300" s="148"/>
      <c r="C7300" s="4" t="s">
        <v>4502</v>
      </c>
      <c r="D7300" s="5">
        <v>44996</v>
      </c>
      <c r="E7300" s="13" t="s">
        <v>4503</v>
      </c>
      <c r="F7300" s="7">
        <v>-105800</v>
      </c>
      <c r="G7300" s="6" t="s">
        <v>1366</v>
      </c>
      <c r="H7300" s="7">
        <v>-11109</v>
      </c>
      <c r="I7300" s="143"/>
      <c r="J7300" s="144"/>
      <c r="K7300" s="145"/>
      <c r="L7300" t="str">
        <f t="shared" ref="L7300:L7303" si="440">+RIGHT(C7300,3)</f>
        <v>974</v>
      </c>
      <c r="M7300">
        <f t="shared" si="430"/>
        <v>974</v>
      </c>
      <c r="N7300" s="37">
        <f t="shared" si="437"/>
        <v>-105800</v>
      </c>
    </row>
    <row r="7301" spans="1:14" x14ac:dyDescent="0.3">
      <c r="A7301" s="3">
        <v>4</v>
      </c>
      <c r="B7301" s="148"/>
      <c r="C7301" s="4" t="s">
        <v>4504</v>
      </c>
      <c r="D7301" s="5">
        <v>44986</v>
      </c>
      <c r="E7301" s="13" t="s">
        <v>4505</v>
      </c>
      <c r="F7301" s="7">
        <v>-238335</v>
      </c>
      <c r="G7301" s="6" t="s">
        <v>1366</v>
      </c>
      <c r="H7301" s="7">
        <v>-25025</v>
      </c>
      <c r="I7301" s="143"/>
      <c r="J7301" s="144"/>
      <c r="K7301" s="145"/>
      <c r="L7301" t="str">
        <f t="shared" si="440"/>
        <v>747</v>
      </c>
      <c r="M7301">
        <f t="shared" si="430"/>
        <v>747</v>
      </c>
      <c r="N7301" s="37">
        <f t="shared" si="437"/>
        <v>-238335</v>
      </c>
    </row>
    <row r="7302" spans="1:14" x14ac:dyDescent="0.3">
      <c r="A7302" s="3">
        <v>4</v>
      </c>
      <c r="B7302" s="148"/>
      <c r="C7302" s="4" t="s">
        <v>4506</v>
      </c>
      <c r="D7302" s="5">
        <v>44986</v>
      </c>
      <c r="E7302" s="13" t="s">
        <v>4507</v>
      </c>
      <c r="F7302" s="7">
        <v>-1499255</v>
      </c>
      <c r="G7302" s="6" t="s">
        <v>1366</v>
      </c>
      <c r="H7302" s="7">
        <v>-157422</v>
      </c>
      <c r="I7302" s="143"/>
      <c r="J7302" s="144"/>
      <c r="K7302" s="145"/>
      <c r="L7302" t="str">
        <f t="shared" si="440"/>
        <v>749</v>
      </c>
      <c r="M7302">
        <f t="shared" si="430"/>
        <v>749</v>
      </c>
      <c r="N7302" s="37">
        <f t="shared" si="437"/>
        <v>-1499255</v>
      </c>
    </row>
    <row r="7303" spans="1:14" x14ac:dyDescent="0.3">
      <c r="A7303" s="3">
        <v>4</v>
      </c>
      <c r="B7303" s="148"/>
      <c r="C7303" s="4" t="s">
        <v>4508</v>
      </c>
      <c r="D7303" s="5">
        <v>44986</v>
      </c>
      <c r="E7303" s="13" t="s">
        <v>4509</v>
      </c>
      <c r="F7303" s="7">
        <v>-234986</v>
      </c>
      <c r="G7303" s="6" t="s">
        <v>1366</v>
      </c>
      <c r="H7303" s="7">
        <v>-24674</v>
      </c>
      <c r="I7303" s="143"/>
      <c r="J7303" s="144"/>
      <c r="K7303" s="145"/>
      <c r="L7303" t="str">
        <f t="shared" si="440"/>
        <v>748</v>
      </c>
      <c r="M7303">
        <f t="shared" ref="M7303:M7366" si="441">+L7303*1</f>
        <v>748</v>
      </c>
      <c r="N7303" s="37">
        <f t="shared" si="437"/>
        <v>-234986</v>
      </c>
    </row>
    <row r="7304" spans="1:14" x14ac:dyDescent="0.3">
      <c r="A7304" s="3">
        <v>4</v>
      </c>
      <c r="B7304" s="148"/>
      <c r="C7304" s="4" t="s">
        <v>4510</v>
      </c>
      <c r="D7304" s="5">
        <v>45002</v>
      </c>
      <c r="E7304" s="13" t="s">
        <v>4511</v>
      </c>
      <c r="F7304" s="7">
        <v>-163404</v>
      </c>
      <c r="G7304" s="6" t="s">
        <v>1366</v>
      </c>
      <c r="H7304" s="7">
        <v>-17157</v>
      </c>
      <c r="I7304" s="143"/>
      <c r="J7304" s="144"/>
      <c r="K7304" s="145"/>
      <c r="L7304" t="str">
        <f t="shared" si="438"/>
        <v>1039</v>
      </c>
      <c r="M7304">
        <f t="shared" si="441"/>
        <v>1039</v>
      </c>
      <c r="N7304" s="37">
        <f t="shared" si="437"/>
        <v>-163404</v>
      </c>
    </row>
    <row r="7305" spans="1:14" x14ac:dyDescent="0.3">
      <c r="A7305" s="3">
        <v>4</v>
      </c>
      <c r="B7305" s="148"/>
      <c r="C7305" s="4" t="s">
        <v>4512</v>
      </c>
      <c r="D7305" s="5">
        <v>44999</v>
      </c>
      <c r="E7305" s="13" t="s">
        <v>4513</v>
      </c>
      <c r="F7305" s="7">
        <v>-81675</v>
      </c>
      <c r="G7305" s="6" t="s">
        <v>1366</v>
      </c>
      <c r="H7305" s="7">
        <v>-8576</v>
      </c>
      <c r="I7305" s="143"/>
      <c r="J7305" s="144"/>
      <c r="K7305" s="145"/>
      <c r="L7305" t="str">
        <f t="shared" si="438"/>
        <v>1009</v>
      </c>
      <c r="M7305">
        <f t="shared" si="441"/>
        <v>1009</v>
      </c>
      <c r="N7305" s="37">
        <f t="shared" si="437"/>
        <v>-81675</v>
      </c>
    </row>
    <row r="7306" spans="1:14" x14ac:dyDescent="0.3">
      <c r="A7306" s="3">
        <v>4</v>
      </c>
      <c r="B7306" s="148"/>
      <c r="C7306" s="4" t="s">
        <v>4514</v>
      </c>
      <c r="D7306" s="5">
        <v>44996</v>
      </c>
      <c r="E7306" s="13" t="s">
        <v>4515</v>
      </c>
      <c r="F7306" s="7">
        <v>-361360</v>
      </c>
      <c r="G7306" s="6" t="s">
        <v>1366</v>
      </c>
      <c r="H7306" s="7">
        <v>-37943</v>
      </c>
      <c r="I7306" s="143"/>
      <c r="J7306" s="144"/>
      <c r="K7306" s="145"/>
      <c r="L7306" t="str">
        <f>+RIGHT(C7306,3)</f>
        <v>973</v>
      </c>
      <c r="M7306">
        <f t="shared" si="441"/>
        <v>973</v>
      </c>
      <c r="N7306" s="37">
        <f t="shared" si="437"/>
        <v>-361360</v>
      </c>
    </row>
    <row r="7307" spans="1:14" x14ac:dyDescent="0.3">
      <c r="A7307" s="3">
        <v>4</v>
      </c>
      <c r="B7307" s="147"/>
      <c r="C7307" s="4" t="s">
        <v>4516</v>
      </c>
      <c r="D7307" s="5">
        <v>45005</v>
      </c>
      <c r="E7307" s="13" t="s">
        <v>4517</v>
      </c>
      <c r="F7307" s="7">
        <v>-1026456</v>
      </c>
      <c r="G7307" s="6" t="s">
        <v>1366</v>
      </c>
      <c r="H7307" s="7">
        <v>-107778</v>
      </c>
      <c r="I7307" s="137"/>
      <c r="J7307" s="140"/>
      <c r="K7307" s="141"/>
      <c r="L7307" t="str">
        <f t="shared" si="438"/>
        <v>1052</v>
      </c>
      <c r="M7307">
        <f t="shared" si="441"/>
        <v>1052</v>
      </c>
      <c r="N7307" s="37">
        <f t="shared" si="437"/>
        <v>-1026456</v>
      </c>
    </row>
    <row r="7308" spans="1:14" x14ac:dyDescent="0.3">
      <c r="A7308" s="3">
        <v>4</v>
      </c>
      <c r="B7308" s="15" t="s">
        <v>4533</v>
      </c>
      <c r="C7308" s="4" t="s">
        <v>4534</v>
      </c>
      <c r="D7308" s="5">
        <v>45002</v>
      </c>
      <c r="E7308" s="13" t="s">
        <v>4535</v>
      </c>
      <c r="F7308" s="7">
        <v>-391383</v>
      </c>
      <c r="G7308" s="6" t="s">
        <v>1366</v>
      </c>
      <c r="H7308" s="7">
        <v>-41095</v>
      </c>
      <c r="I7308" s="11">
        <v>-350288</v>
      </c>
      <c r="J7308" s="132" t="s">
        <v>1236</v>
      </c>
      <c r="K7308" s="133"/>
      <c r="L7308" t="str">
        <f t="shared" ref="L7308:L7319" si="442">+RIGHT(C7308,3)</f>
        <v>146</v>
      </c>
      <c r="M7308">
        <f t="shared" si="441"/>
        <v>146</v>
      </c>
      <c r="N7308" s="37">
        <f t="shared" si="437"/>
        <v>-391383</v>
      </c>
    </row>
    <row r="7309" spans="1:14" x14ac:dyDescent="0.3">
      <c r="A7309" s="3">
        <v>4</v>
      </c>
      <c r="B7309" s="15" t="s">
        <v>4536</v>
      </c>
      <c r="C7309" s="4" t="s">
        <v>4537</v>
      </c>
      <c r="D7309" s="5">
        <v>45013</v>
      </c>
      <c r="E7309" s="13" t="s">
        <v>4538</v>
      </c>
      <c r="F7309" s="7">
        <v>-199650</v>
      </c>
      <c r="G7309" s="6" t="s">
        <v>1366</v>
      </c>
      <c r="H7309" s="7">
        <v>-20963</v>
      </c>
      <c r="I7309" s="11">
        <v>-178687</v>
      </c>
      <c r="J7309" s="132" t="s">
        <v>1236</v>
      </c>
      <c r="K7309" s="133"/>
      <c r="L7309" t="str">
        <f t="shared" si="442"/>
        <v>167</v>
      </c>
      <c r="M7309">
        <f t="shared" si="441"/>
        <v>167</v>
      </c>
      <c r="N7309" s="37">
        <f t="shared" si="437"/>
        <v>-199650</v>
      </c>
    </row>
    <row r="7310" spans="1:14" x14ac:dyDescent="0.3">
      <c r="A7310" s="3">
        <v>4</v>
      </c>
      <c r="B7310" s="15" t="s">
        <v>4572</v>
      </c>
      <c r="C7310" s="4" t="s">
        <v>4573</v>
      </c>
      <c r="D7310" s="5">
        <v>44999</v>
      </c>
      <c r="E7310" s="13" t="s">
        <v>4574</v>
      </c>
      <c r="F7310" s="7">
        <v>-811536</v>
      </c>
      <c r="G7310" s="6" t="s">
        <v>1366</v>
      </c>
      <c r="H7310" s="7">
        <v>-85211</v>
      </c>
      <c r="I7310" s="11">
        <v>-726325</v>
      </c>
      <c r="J7310" s="132" t="s">
        <v>1261</v>
      </c>
      <c r="K7310" s="133"/>
      <c r="L7310" t="str">
        <f t="shared" si="442"/>
        <v>185</v>
      </c>
      <c r="M7310">
        <f t="shared" si="441"/>
        <v>185</v>
      </c>
      <c r="N7310" s="37">
        <f t="shared" si="437"/>
        <v>-811536</v>
      </c>
    </row>
    <row r="7311" spans="1:14" x14ac:dyDescent="0.3">
      <c r="A7311" s="3">
        <v>4</v>
      </c>
      <c r="B7311" s="146" t="s">
        <v>4575</v>
      </c>
      <c r="C7311" s="4" t="s">
        <v>4576</v>
      </c>
      <c r="D7311" s="5">
        <v>45012</v>
      </c>
      <c r="E7311" s="13" t="s">
        <v>4577</v>
      </c>
      <c r="F7311" s="7">
        <v>-523448</v>
      </c>
      <c r="G7311" s="6" t="s">
        <v>1366</v>
      </c>
      <c r="H7311" s="7">
        <v>-54962</v>
      </c>
      <c r="I7311" s="136">
        <v>-4989201</v>
      </c>
      <c r="J7311" s="138" t="s">
        <v>1261</v>
      </c>
      <c r="K7311" s="139"/>
      <c r="L7311" t="str">
        <f t="shared" si="442"/>
        <v>231</v>
      </c>
      <c r="M7311">
        <f t="shared" si="441"/>
        <v>231</v>
      </c>
      <c r="N7311" s="37">
        <f t="shared" si="437"/>
        <v>-523448</v>
      </c>
    </row>
    <row r="7312" spans="1:14" x14ac:dyDescent="0.3">
      <c r="A7312" s="3">
        <v>4</v>
      </c>
      <c r="B7312" s="148"/>
      <c r="C7312" s="4" t="s">
        <v>4578</v>
      </c>
      <c r="D7312" s="5">
        <v>45012</v>
      </c>
      <c r="E7312" s="13" t="s">
        <v>4579</v>
      </c>
      <c r="F7312" s="7">
        <v>-508279</v>
      </c>
      <c r="G7312" s="6" t="s">
        <v>1366</v>
      </c>
      <c r="H7312" s="7">
        <v>-53369</v>
      </c>
      <c r="I7312" s="143"/>
      <c r="J7312" s="144"/>
      <c r="K7312" s="145"/>
      <c r="L7312" t="str">
        <f t="shared" si="442"/>
        <v>225</v>
      </c>
      <c r="M7312">
        <f t="shared" si="441"/>
        <v>225</v>
      </c>
      <c r="N7312" s="37">
        <f t="shared" si="437"/>
        <v>-508279</v>
      </c>
    </row>
    <row r="7313" spans="1:14" x14ac:dyDescent="0.3">
      <c r="A7313" s="3">
        <v>4</v>
      </c>
      <c r="B7313" s="148"/>
      <c r="C7313" s="4" t="s">
        <v>4580</v>
      </c>
      <c r="D7313" s="5">
        <v>45006</v>
      </c>
      <c r="E7313" s="13" t="s">
        <v>4581</v>
      </c>
      <c r="F7313" s="7">
        <v>-662475</v>
      </c>
      <c r="G7313" s="6" t="s">
        <v>1366</v>
      </c>
      <c r="H7313" s="7">
        <v>-69560</v>
      </c>
      <c r="I7313" s="143"/>
      <c r="J7313" s="144"/>
      <c r="K7313" s="145"/>
      <c r="L7313" t="str">
        <f t="shared" si="442"/>
        <v>205</v>
      </c>
      <c r="M7313">
        <f t="shared" si="441"/>
        <v>205</v>
      </c>
      <c r="N7313" s="37">
        <f t="shared" si="437"/>
        <v>-662475</v>
      </c>
    </row>
    <row r="7314" spans="1:14" x14ac:dyDescent="0.3">
      <c r="A7314" s="3">
        <v>4</v>
      </c>
      <c r="B7314" s="148"/>
      <c r="C7314" s="4" t="s">
        <v>4582</v>
      </c>
      <c r="D7314" s="5">
        <v>44992</v>
      </c>
      <c r="E7314" s="13" t="s">
        <v>4583</v>
      </c>
      <c r="F7314" s="7">
        <v>-421692</v>
      </c>
      <c r="G7314" s="6" t="s">
        <v>1366</v>
      </c>
      <c r="H7314" s="7">
        <v>-44278</v>
      </c>
      <c r="I7314" s="143"/>
      <c r="J7314" s="144"/>
      <c r="K7314" s="145"/>
      <c r="L7314" t="str">
        <f t="shared" si="442"/>
        <v>166</v>
      </c>
      <c r="M7314">
        <f t="shared" si="441"/>
        <v>166</v>
      </c>
      <c r="N7314" s="37">
        <f t="shared" si="437"/>
        <v>-421692</v>
      </c>
    </row>
    <row r="7315" spans="1:14" x14ac:dyDescent="0.3">
      <c r="A7315" s="3">
        <v>4</v>
      </c>
      <c r="B7315" s="148"/>
      <c r="C7315" s="4" t="s">
        <v>4584</v>
      </c>
      <c r="D7315" s="5">
        <v>45014</v>
      </c>
      <c r="E7315" s="13" t="s">
        <v>4585</v>
      </c>
      <c r="F7315" s="7">
        <v>-366491</v>
      </c>
      <c r="G7315" s="6" t="s">
        <v>1366</v>
      </c>
      <c r="H7315" s="7">
        <v>-38482</v>
      </c>
      <c r="I7315" s="143"/>
      <c r="J7315" s="144"/>
      <c r="K7315" s="145"/>
      <c r="L7315" t="str">
        <f t="shared" si="442"/>
        <v>242</v>
      </c>
      <c r="M7315">
        <f t="shared" si="441"/>
        <v>242</v>
      </c>
      <c r="N7315" s="37">
        <f t="shared" si="437"/>
        <v>-366491</v>
      </c>
    </row>
    <row r="7316" spans="1:14" x14ac:dyDescent="0.3">
      <c r="A7316" s="3">
        <v>4</v>
      </c>
      <c r="B7316" s="148"/>
      <c r="C7316" s="4" t="s">
        <v>4586</v>
      </c>
      <c r="D7316" s="5">
        <v>45012</v>
      </c>
      <c r="E7316" s="13" t="s">
        <v>4587</v>
      </c>
      <c r="F7316" s="7">
        <v>-972158</v>
      </c>
      <c r="G7316" s="6" t="s">
        <v>1366</v>
      </c>
      <c r="H7316" s="7">
        <v>-102077</v>
      </c>
      <c r="I7316" s="143"/>
      <c r="J7316" s="144"/>
      <c r="K7316" s="145"/>
      <c r="L7316" t="str">
        <f t="shared" si="442"/>
        <v>230</v>
      </c>
      <c r="M7316">
        <f t="shared" si="441"/>
        <v>230</v>
      </c>
      <c r="N7316" s="37">
        <f t="shared" si="437"/>
        <v>-972158</v>
      </c>
    </row>
    <row r="7317" spans="1:14" x14ac:dyDescent="0.3">
      <c r="A7317" s="3">
        <v>4</v>
      </c>
      <c r="B7317" s="148"/>
      <c r="C7317" s="4" t="s">
        <v>4588</v>
      </c>
      <c r="D7317" s="5">
        <v>44987</v>
      </c>
      <c r="E7317" s="13" t="s">
        <v>4589</v>
      </c>
      <c r="F7317" s="7">
        <v>-1242217</v>
      </c>
      <c r="G7317" s="6" t="s">
        <v>1366</v>
      </c>
      <c r="H7317" s="7">
        <v>-130433</v>
      </c>
      <c r="I7317" s="143"/>
      <c r="J7317" s="144"/>
      <c r="K7317" s="145"/>
      <c r="L7317" t="str">
        <f t="shared" si="442"/>
        <v>152</v>
      </c>
      <c r="M7317">
        <f t="shared" si="441"/>
        <v>152</v>
      </c>
      <c r="N7317" s="37">
        <f t="shared" si="437"/>
        <v>-1242217</v>
      </c>
    </row>
    <row r="7318" spans="1:14" x14ac:dyDescent="0.3">
      <c r="A7318" s="3">
        <v>4</v>
      </c>
      <c r="B7318" s="148"/>
      <c r="C7318" s="4" t="s">
        <v>4590</v>
      </c>
      <c r="D7318" s="5">
        <v>45014</v>
      </c>
      <c r="E7318" s="13" t="s">
        <v>4591</v>
      </c>
      <c r="F7318" s="7">
        <v>-380302</v>
      </c>
      <c r="G7318" s="6" t="s">
        <v>1366</v>
      </c>
      <c r="H7318" s="7">
        <v>-39932</v>
      </c>
      <c r="I7318" s="143"/>
      <c r="J7318" s="144"/>
      <c r="K7318" s="145"/>
      <c r="L7318" t="str">
        <f t="shared" si="442"/>
        <v>241</v>
      </c>
      <c r="M7318">
        <f t="shared" si="441"/>
        <v>241</v>
      </c>
      <c r="N7318" s="37">
        <f t="shared" si="437"/>
        <v>-380302</v>
      </c>
    </row>
    <row r="7319" spans="1:14" x14ac:dyDescent="0.3">
      <c r="A7319" s="3">
        <v>4</v>
      </c>
      <c r="B7319" s="147"/>
      <c r="C7319" s="4" t="s">
        <v>4592</v>
      </c>
      <c r="D7319" s="5">
        <v>45014</v>
      </c>
      <c r="E7319" s="13" t="s">
        <v>4593</v>
      </c>
      <c r="F7319" s="7">
        <v>-497464</v>
      </c>
      <c r="G7319" s="6" t="s">
        <v>1366</v>
      </c>
      <c r="H7319" s="7">
        <v>-52234</v>
      </c>
      <c r="I7319" s="137"/>
      <c r="J7319" s="140"/>
      <c r="K7319" s="141"/>
      <c r="L7319" t="str">
        <f t="shared" si="442"/>
        <v>240</v>
      </c>
      <c r="M7319">
        <f t="shared" si="441"/>
        <v>240</v>
      </c>
      <c r="N7319" s="37">
        <f t="shared" si="437"/>
        <v>-497464</v>
      </c>
    </row>
    <row r="7320" spans="1:14" x14ac:dyDescent="0.3">
      <c r="A7320" s="3">
        <v>4</v>
      </c>
      <c r="B7320" s="15" t="s">
        <v>4594</v>
      </c>
      <c r="C7320" s="4" t="s">
        <v>4595</v>
      </c>
      <c r="D7320" s="5">
        <v>44989</v>
      </c>
      <c r="E7320" s="13" t="s">
        <v>4596</v>
      </c>
      <c r="F7320" s="7">
        <v>-812246</v>
      </c>
      <c r="G7320" s="6" t="s">
        <v>1366</v>
      </c>
      <c r="H7320" s="7">
        <v>-85286</v>
      </c>
      <c r="I7320" s="11">
        <v>-726960</v>
      </c>
      <c r="J7320" s="132" t="s">
        <v>1261</v>
      </c>
      <c r="K7320" s="133"/>
      <c r="L7320" t="str">
        <f t="shared" ref="L7320:L7352" si="443">+RIGHT(C7320,5)</f>
        <v>11313</v>
      </c>
      <c r="M7320">
        <f t="shared" si="441"/>
        <v>11313</v>
      </c>
      <c r="N7320" s="37">
        <f t="shared" si="437"/>
        <v>-812246</v>
      </c>
    </row>
    <row r="7321" spans="1:14" x14ac:dyDescent="0.3">
      <c r="A7321" s="3">
        <v>4</v>
      </c>
      <c r="B7321" s="146" t="s">
        <v>4616</v>
      </c>
      <c r="C7321" s="4" t="s">
        <v>4617</v>
      </c>
      <c r="D7321" s="5">
        <v>45012</v>
      </c>
      <c r="E7321" s="13" t="s">
        <v>4618</v>
      </c>
      <c r="F7321" s="7">
        <v>-404993</v>
      </c>
      <c r="G7321" s="6" t="s">
        <v>1366</v>
      </c>
      <c r="H7321" s="7">
        <v>-42524</v>
      </c>
      <c r="I7321" s="136">
        <v>-919722</v>
      </c>
      <c r="J7321" s="138" t="s">
        <v>1287</v>
      </c>
      <c r="K7321" s="139"/>
      <c r="L7321" t="str">
        <f t="shared" si="443"/>
        <v>00540</v>
      </c>
      <c r="M7321">
        <f t="shared" si="441"/>
        <v>540</v>
      </c>
      <c r="N7321" s="37">
        <f t="shared" si="437"/>
        <v>-404993</v>
      </c>
    </row>
    <row r="7322" spans="1:14" x14ac:dyDescent="0.3">
      <c r="A7322" s="3">
        <v>4</v>
      </c>
      <c r="B7322" s="148"/>
      <c r="C7322" s="4" t="s">
        <v>4619</v>
      </c>
      <c r="D7322" s="5">
        <v>45005</v>
      </c>
      <c r="E7322" s="13" t="s">
        <v>4620</v>
      </c>
      <c r="F7322" s="7">
        <v>-244328</v>
      </c>
      <c r="G7322" s="6" t="s">
        <v>1366</v>
      </c>
      <c r="H7322" s="7">
        <v>-25654</v>
      </c>
      <c r="I7322" s="143"/>
      <c r="J7322" s="144"/>
      <c r="K7322" s="145"/>
      <c r="L7322" t="str">
        <f t="shared" si="443"/>
        <v>00495</v>
      </c>
      <c r="M7322">
        <f t="shared" si="441"/>
        <v>495</v>
      </c>
      <c r="N7322" s="37">
        <f t="shared" si="437"/>
        <v>-244328</v>
      </c>
    </row>
    <row r="7323" spans="1:14" x14ac:dyDescent="0.3">
      <c r="A7323" s="3">
        <v>4</v>
      </c>
      <c r="B7323" s="148"/>
      <c r="C7323" s="4" t="s">
        <v>4621</v>
      </c>
      <c r="D7323" s="5">
        <v>45016</v>
      </c>
      <c r="E7323" s="13" t="s">
        <v>4622</v>
      </c>
      <c r="F7323" s="7">
        <v>-165601</v>
      </c>
      <c r="G7323" s="6" t="s">
        <v>1366</v>
      </c>
      <c r="H7323" s="7">
        <v>-17388</v>
      </c>
      <c r="I7323" s="143"/>
      <c r="J7323" s="144"/>
      <c r="K7323" s="145"/>
      <c r="L7323" t="str">
        <f t="shared" si="443"/>
        <v>00575</v>
      </c>
      <c r="M7323">
        <f t="shared" si="441"/>
        <v>575</v>
      </c>
      <c r="N7323" s="37">
        <f t="shared" si="437"/>
        <v>-165601</v>
      </c>
    </row>
    <row r="7324" spans="1:14" x14ac:dyDescent="0.3">
      <c r="A7324" s="3">
        <v>4</v>
      </c>
      <c r="B7324" s="147"/>
      <c r="C7324" s="4" t="s">
        <v>4623</v>
      </c>
      <c r="D7324" s="5">
        <v>45007</v>
      </c>
      <c r="E7324" s="13" t="s">
        <v>4624</v>
      </c>
      <c r="F7324" s="7">
        <v>-212700</v>
      </c>
      <c r="G7324" s="6" t="s">
        <v>1366</v>
      </c>
      <c r="H7324" s="7">
        <v>-22333</v>
      </c>
      <c r="I7324" s="137"/>
      <c r="J7324" s="140"/>
      <c r="K7324" s="141"/>
      <c r="L7324" t="str">
        <f t="shared" si="443"/>
        <v>00512</v>
      </c>
      <c r="M7324">
        <f t="shared" si="441"/>
        <v>512</v>
      </c>
      <c r="N7324" s="37">
        <f t="shared" si="437"/>
        <v>-212700</v>
      </c>
    </row>
    <row r="7325" spans="1:14" x14ac:dyDescent="0.3">
      <c r="A7325" s="3">
        <v>4</v>
      </c>
      <c r="B7325" s="146" t="s">
        <v>4625</v>
      </c>
      <c r="C7325" s="4" t="s">
        <v>4626</v>
      </c>
      <c r="D7325" s="5">
        <v>45023</v>
      </c>
      <c r="E7325" s="13" t="s">
        <v>4627</v>
      </c>
      <c r="F7325" s="7">
        <v>-255488</v>
      </c>
      <c r="G7325" s="6" t="s">
        <v>1366</v>
      </c>
      <c r="H7325" s="7">
        <v>-26826</v>
      </c>
      <c r="I7325" s="136">
        <v>-1527498</v>
      </c>
      <c r="J7325" s="138" t="s">
        <v>1287</v>
      </c>
      <c r="K7325" s="139"/>
      <c r="L7325" t="str">
        <f t="shared" si="443"/>
        <v>00627</v>
      </c>
      <c r="M7325">
        <f t="shared" si="441"/>
        <v>627</v>
      </c>
      <c r="N7325" s="37">
        <f t="shared" si="437"/>
        <v>-255488</v>
      </c>
    </row>
    <row r="7326" spans="1:14" x14ac:dyDescent="0.3">
      <c r="A7326" s="3">
        <v>4</v>
      </c>
      <c r="B7326" s="148"/>
      <c r="C7326" s="4" t="s">
        <v>4628</v>
      </c>
      <c r="D7326" s="5">
        <v>45023</v>
      </c>
      <c r="E7326" s="13" t="s">
        <v>4629</v>
      </c>
      <c r="F7326" s="7">
        <v>-161548</v>
      </c>
      <c r="G7326" s="6" t="s">
        <v>1366</v>
      </c>
      <c r="H7326" s="7">
        <v>-16963</v>
      </c>
      <c r="I7326" s="143"/>
      <c r="J7326" s="144"/>
      <c r="K7326" s="145"/>
      <c r="L7326" t="str">
        <f t="shared" si="443"/>
        <v>00629</v>
      </c>
      <c r="M7326">
        <f t="shared" si="441"/>
        <v>629</v>
      </c>
      <c r="N7326" s="37">
        <f t="shared" si="437"/>
        <v>-161548</v>
      </c>
    </row>
    <row r="7327" spans="1:14" x14ac:dyDescent="0.3">
      <c r="A7327" s="3">
        <v>4</v>
      </c>
      <c r="B7327" s="148"/>
      <c r="C7327" s="4" t="s">
        <v>4630</v>
      </c>
      <c r="D7327" s="5">
        <v>45027</v>
      </c>
      <c r="E7327" s="13" t="s">
        <v>4631</v>
      </c>
      <c r="F7327" s="7">
        <v>-331964</v>
      </c>
      <c r="G7327" s="6" t="s">
        <v>1366</v>
      </c>
      <c r="H7327" s="7">
        <v>-34856</v>
      </c>
      <c r="I7327" s="143"/>
      <c r="J7327" s="144"/>
      <c r="K7327" s="145"/>
      <c r="L7327" t="str">
        <f t="shared" si="443"/>
        <v>00660</v>
      </c>
      <c r="M7327">
        <f t="shared" si="441"/>
        <v>660</v>
      </c>
      <c r="N7327" s="37">
        <f t="shared" si="437"/>
        <v>-331964</v>
      </c>
    </row>
    <row r="7328" spans="1:14" x14ac:dyDescent="0.3">
      <c r="A7328" s="3">
        <v>4</v>
      </c>
      <c r="B7328" s="148"/>
      <c r="C7328" s="4" t="s">
        <v>4632</v>
      </c>
      <c r="D7328" s="5">
        <v>45022</v>
      </c>
      <c r="E7328" s="13" t="s">
        <v>4633</v>
      </c>
      <c r="F7328" s="7">
        <v>-203839</v>
      </c>
      <c r="G7328" s="6" t="s">
        <v>1366</v>
      </c>
      <c r="H7328" s="7">
        <v>-21403</v>
      </c>
      <c r="I7328" s="143"/>
      <c r="J7328" s="144"/>
      <c r="K7328" s="145"/>
      <c r="L7328" t="str">
        <f t="shared" si="443"/>
        <v>00623</v>
      </c>
      <c r="M7328">
        <f t="shared" si="441"/>
        <v>623</v>
      </c>
      <c r="N7328" s="37">
        <f t="shared" si="437"/>
        <v>-203839</v>
      </c>
    </row>
    <row r="7329" spans="1:14" x14ac:dyDescent="0.3">
      <c r="A7329" s="3">
        <v>4</v>
      </c>
      <c r="B7329" s="148"/>
      <c r="C7329" s="4" t="s">
        <v>4634</v>
      </c>
      <c r="D7329" s="5">
        <v>45022</v>
      </c>
      <c r="E7329" s="13" t="s">
        <v>4635</v>
      </c>
      <c r="F7329" s="7">
        <v>-347030</v>
      </c>
      <c r="G7329" s="6" t="s">
        <v>1366</v>
      </c>
      <c r="H7329" s="7">
        <v>-36438</v>
      </c>
      <c r="I7329" s="143"/>
      <c r="J7329" s="144"/>
      <c r="K7329" s="145"/>
      <c r="L7329" t="str">
        <f t="shared" si="443"/>
        <v>00616</v>
      </c>
      <c r="M7329">
        <f t="shared" si="441"/>
        <v>616</v>
      </c>
      <c r="N7329" s="37">
        <f t="shared" si="437"/>
        <v>-347030</v>
      </c>
    </row>
    <row r="7330" spans="1:14" x14ac:dyDescent="0.3">
      <c r="A7330" s="3">
        <v>4</v>
      </c>
      <c r="B7330" s="148"/>
      <c r="C7330" s="4" t="s">
        <v>4636</v>
      </c>
      <c r="D7330" s="5">
        <v>45027</v>
      </c>
      <c r="E7330" s="13" t="s">
        <v>4637</v>
      </c>
      <c r="F7330" s="7">
        <v>-331964</v>
      </c>
      <c r="G7330" s="6" t="s">
        <v>1366</v>
      </c>
      <c r="H7330" s="7">
        <v>-34856</v>
      </c>
      <c r="I7330" s="143"/>
      <c r="J7330" s="144"/>
      <c r="K7330" s="145"/>
      <c r="L7330" t="str">
        <f t="shared" si="443"/>
        <v>00653</v>
      </c>
      <c r="M7330">
        <f t="shared" si="441"/>
        <v>653</v>
      </c>
      <c r="N7330" s="37">
        <f t="shared" si="437"/>
        <v>-331964</v>
      </c>
    </row>
    <row r="7331" spans="1:14" x14ac:dyDescent="0.3">
      <c r="A7331" s="3">
        <v>4</v>
      </c>
      <c r="B7331" s="147"/>
      <c r="C7331" s="4" t="s">
        <v>4638</v>
      </c>
      <c r="D7331" s="5">
        <v>45027</v>
      </c>
      <c r="E7331" s="13" t="s">
        <v>4639</v>
      </c>
      <c r="F7331" s="7">
        <v>-74869</v>
      </c>
      <c r="G7331" s="6" t="s">
        <v>1366</v>
      </c>
      <c r="H7331" s="7">
        <v>-7861</v>
      </c>
      <c r="I7331" s="137"/>
      <c r="J7331" s="140"/>
      <c r="K7331" s="141"/>
      <c r="L7331" t="str">
        <f t="shared" si="443"/>
        <v>00645</v>
      </c>
      <c r="M7331">
        <f t="shared" si="441"/>
        <v>645</v>
      </c>
      <c r="N7331" s="37">
        <f t="shared" si="437"/>
        <v>-74869</v>
      </c>
    </row>
    <row r="7332" spans="1:14" x14ac:dyDescent="0.3">
      <c r="A7332" s="3">
        <v>4</v>
      </c>
      <c r="B7332" s="146" t="s">
        <v>4832</v>
      </c>
      <c r="C7332" s="4" t="s">
        <v>4833</v>
      </c>
      <c r="D7332" s="5">
        <v>44943</v>
      </c>
      <c r="E7332" s="13" t="s">
        <v>4834</v>
      </c>
      <c r="F7332" s="7">
        <v>-357210</v>
      </c>
      <c r="G7332" s="6" t="s">
        <v>17</v>
      </c>
      <c r="H7332" s="7">
        <v>-38201</v>
      </c>
      <c r="I7332" s="136">
        <v>-425345</v>
      </c>
      <c r="J7332" s="138" t="s">
        <v>48</v>
      </c>
      <c r="K7332" s="139"/>
      <c r="L7332" t="str">
        <f t="shared" ref="L7332:L7346" si="444">+RIGHT(C7332,4)</f>
        <v>1334</v>
      </c>
      <c r="M7332">
        <f t="shared" si="441"/>
        <v>1334</v>
      </c>
      <c r="N7332" s="37">
        <f t="shared" si="437"/>
        <v>-357210</v>
      </c>
    </row>
    <row r="7333" spans="1:14" x14ac:dyDescent="0.3">
      <c r="A7333" s="3">
        <v>4</v>
      </c>
      <c r="B7333" s="147"/>
      <c r="C7333" s="4" t="s">
        <v>4835</v>
      </c>
      <c r="D7333" s="5">
        <v>44939</v>
      </c>
      <c r="E7333" s="13" t="s">
        <v>4836</v>
      </c>
      <c r="F7333" s="7">
        <v>-119070</v>
      </c>
      <c r="G7333" s="6" t="s">
        <v>17</v>
      </c>
      <c r="H7333" s="7">
        <v>-12734</v>
      </c>
      <c r="I7333" s="137"/>
      <c r="J7333" s="140"/>
      <c r="K7333" s="141"/>
      <c r="L7333" t="str">
        <f t="shared" ref="L7333:L7334" si="445">+RIGHT(C7333,3)</f>
        <v>858</v>
      </c>
      <c r="M7333">
        <f t="shared" si="441"/>
        <v>858</v>
      </c>
      <c r="N7333" s="37">
        <f t="shared" si="437"/>
        <v>-119070</v>
      </c>
    </row>
    <row r="7334" spans="1:14" x14ac:dyDescent="0.3">
      <c r="A7334" s="3">
        <v>4</v>
      </c>
      <c r="B7334" s="146" t="s">
        <v>4837</v>
      </c>
      <c r="C7334" s="4" t="s">
        <v>4838</v>
      </c>
      <c r="D7334" s="5">
        <v>44936</v>
      </c>
      <c r="E7334" s="13" t="s">
        <v>4839</v>
      </c>
      <c r="F7334" s="7">
        <v>-357210</v>
      </c>
      <c r="G7334" s="6" t="s">
        <v>1366</v>
      </c>
      <c r="H7334" s="7">
        <v>-37507</v>
      </c>
      <c r="I7334" s="136">
        <v>-404957</v>
      </c>
      <c r="J7334" s="138" t="s">
        <v>48</v>
      </c>
      <c r="K7334" s="139"/>
      <c r="L7334" t="str">
        <f t="shared" si="445"/>
        <v>642</v>
      </c>
      <c r="M7334">
        <f t="shared" si="441"/>
        <v>642</v>
      </c>
      <c r="N7334" s="37">
        <f t="shared" si="437"/>
        <v>-357210</v>
      </c>
    </row>
    <row r="7335" spans="1:14" x14ac:dyDescent="0.3">
      <c r="A7335" s="3">
        <v>4</v>
      </c>
      <c r="B7335" s="147"/>
      <c r="C7335" s="4" t="s">
        <v>4840</v>
      </c>
      <c r="D7335" s="5">
        <v>44943</v>
      </c>
      <c r="E7335" s="13" t="s">
        <v>4841</v>
      </c>
      <c r="F7335" s="7">
        <v>-95256</v>
      </c>
      <c r="G7335" s="6" t="s">
        <v>1366</v>
      </c>
      <c r="H7335" s="7">
        <v>-10002</v>
      </c>
      <c r="I7335" s="137"/>
      <c r="J7335" s="140"/>
      <c r="K7335" s="141"/>
      <c r="L7335" t="str">
        <f t="shared" si="444"/>
        <v>1424</v>
      </c>
      <c r="M7335">
        <f t="shared" si="441"/>
        <v>1424</v>
      </c>
      <c r="N7335" s="37">
        <f t="shared" si="437"/>
        <v>-95256</v>
      </c>
    </row>
    <row r="7336" spans="1:14" x14ac:dyDescent="0.3">
      <c r="A7336" s="3">
        <v>4</v>
      </c>
      <c r="B7336" s="146" t="s">
        <v>4842</v>
      </c>
      <c r="C7336" s="4" t="s">
        <v>4843</v>
      </c>
      <c r="D7336" s="5">
        <v>44973</v>
      </c>
      <c r="E7336" s="13" t="s">
        <v>4844</v>
      </c>
      <c r="F7336" s="7">
        <v>-388080</v>
      </c>
      <c r="G7336" s="6" t="s">
        <v>1366</v>
      </c>
      <c r="H7336" s="7">
        <v>-40748</v>
      </c>
      <c r="I7336" s="136">
        <v>-3166510</v>
      </c>
      <c r="J7336" s="138" t="s">
        <v>48</v>
      </c>
      <c r="K7336" s="139"/>
      <c r="L7336" t="str">
        <f t="shared" si="444"/>
        <v>4200</v>
      </c>
      <c r="M7336">
        <f t="shared" si="441"/>
        <v>4200</v>
      </c>
      <c r="N7336" s="37">
        <f t="shared" si="437"/>
        <v>-388080</v>
      </c>
    </row>
    <row r="7337" spans="1:14" x14ac:dyDescent="0.3">
      <c r="A7337" s="3">
        <v>4</v>
      </c>
      <c r="B7337" s="148"/>
      <c r="C7337" s="4" t="s">
        <v>4845</v>
      </c>
      <c r="D7337" s="5">
        <v>44958</v>
      </c>
      <c r="E7337" s="13" t="s">
        <v>4846</v>
      </c>
      <c r="F7337" s="7">
        <v>-595350</v>
      </c>
      <c r="G7337" s="6" t="s">
        <v>1366</v>
      </c>
      <c r="H7337" s="7">
        <v>-62512</v>
      </c>
      <c r="I7337" s="143"/>
      <c r="J7337" s="144"/>
      <c r="K7337" s="145"/>
      <c r="L7337" t="str">
        <f t="shared" si="444"/>
        <v>2015</v>
      </c>
      <c r="M7337">
        <f t="shared" si="441"/>
        <v>2015</v>
      </c>
      <c r="N7337" s="37">
        <f t="shared" si="437"/>
        <v>-595350</v>
      </c>
    </row>
    <row r="7338" spans="1:14" x14ac:dyDescent="0.3">
      <c r="A7338" s="3">
        <v>4</v>
      </c>
      <c r="B7338" s="148"/>
      <c r="C7338" s="4" t="s">
        <v>4847</v>
      </c>
      <c r="D7338" s="5">
        <v>44985</v>
      </c>
      <c r="E7338" s="13" t="s">
        <v>4848</v>
      </c>
      <c r="F7338" s="7">
        <v>-233310</v>
      </c>
      <c r="G7338" s="6" t="s">
        <v>1366</v>
      </c>
      <c r="H7338" s="7">
        <v>-24498</v>
      </c>
      <c r="I7338" s="143"/>
      <c r="J7338" s="144"/>
      <c r="K7338" s="145"/>
      <c r="L7338" t="str">
        <f t="shared" si="444"/>
        <v>6454</v>
      </c>
      <c r="M7338">
        <f t="shared" si="441"/>
        <v>6454</v>
      </c>
      <c r="N7338" s="37">
        <f t="shared" si="437"/>
        <v>-233310</v>
      </c>
    </row>
    <row r="7339" spans="1:14" x14ac:dyDescent="0.3">
      <c r="A7339" s="3">
        <v>4</v>
      </c>
      <c r="B7339" s="148"/>
      <c r="C7339" s="4" t="s">
        <v>4849</v>
      </c>
      <c r="D7339" s="5">
        <v>44974</v>
      </c>
      <c r="E7339" s="13" t="s">
        <v>4850</v>
      </c>
      <c r="F7339" s="7">
        <v>-279972</v>
      </c>
      <c r="G7339" s="6" t="s">
        <v>1366</v>
      </c>
      <c r="H7339" s="7">
        <v>-29397</v>
      </c>
      <c r="I7339" s="143"/>
      <c r="J7339" s="144"/>
      <c r="K7339" s="145"/>
      <c r="L7339" t="str">
        <f t="shared" si="444"/>
        <v>4524</v>
      </c>
      <c r="M7339">
        <f t="shared" si="441"/>
        <v>4524</v>
      </c>
      <c r="N7339" s="37">
        <f t="shared" si="437"/>
        <v>-279972</v>
      </c>
    </row>
    <row r="7340" spans="1:14" x14ac:dyDescent="0.3">
      <c r="A7340" s="3">
        <v>4</v>
      </c>
      <c r="B7340" s="148"/>
      <c r="C7340" s="4" t="s">
        <v>4851</v>
      </c>
      <c r="D7340" s="5">
        <v>44964</v>
      </c>
      <c r="E7340" s="13" t="s">
        <v>4852</v>
      </c>
      <c r="F7340" s="7">
        <v>-194040</v>
      </c>
      <c r="G7340" s="6" t="s">
        <v>1366</v>
      </c>
      <c r="H7340" s="7">
        <v>-20374</v>
      </c>
      <c r="I7340" s="143"/>
      <c r="J7340" s="144"/>
      <c r="K7340" s="145"/>
      <c r="L7340" t="str">
        <f t="shared" si="444"/>
        <v>2626</v>
      </c>
      <c r="M7340">
        <f t="shared" si="441"/>
        <v>2626</v>
      </c>
      <c r="N7340" s="37">
        <f t="shared" si="437"/>
        <v>-194040</v>
      </c>
    </row>
    <row r="7341" spans="1:14" x14ac:dyDescent="0.3">
      <c r="A7341" s="3">
        <v>4</v>
      </c>
      <c r="B7341" s="148"/>
      <c r="C7341" s="4" t="s">
        <v>4853</v>
      </c>
      <c r="D7341" s="5">
        <v>44978</v>
      </c>
      <c r="E7341" s="13" t="s">
        <v>4854</v>
      </c>
      <c r="F7341" s="7">
        <v>-485100</v>
      </c>
      <c r="G7341" s="6" t="s">
        <v>1366</v>
      </c>
      <c r="H7341" s="7">
        <v>-50936</v>
      </c>
      <c r="I7341" s="143"/>
      <c r="J7341" s="144"/>
      <c r="K7341" s="145"/>
      <c r="L7341" t="str">
        <f t="shared" si="444"/>
        <v>5068</v>
      </c>
      <c r="M7341">
        <f t="shared" si="441"/>
        <v>5068</v>
      </c>
      <c r="N7341" s="37">
        <f t="shared" si="437"/>
        <v>-485100</v>
      </c>
    </row>
    <row r="7342" spans="1:14" x14ac:dyDescent="0.3">
      <c r="A7342" s="3">
        <v>4</v>
      </c>
      <c r="B7342" s="148"/>
      <c r="C7342" s="4" t="s">
        <v>4855</v>
      </c>
      <c r="D7342" s="5">
        <v>44967</v>
      </c>
      <c r="E7342" s="13" t="s">
        <v>4856</v>
      </c>
      <c r="F7342" s="7">
        <v>-363825</v>
      </c>
      <c r="G7342" s="6" t="s">
        <v>1366</v>
      </c>
      <c r="H7342" s="7">
        <v>-38202</v>
      </c>
      <c r="I7342" s="143"/>
      <c r="J7342" s="144"/>
      <c r="K7342" s="145"/>
      <c r="L7342" t="str">
        <f t="shared" si="444"/>
        <v>3266</v>
      </c>
      <c r="M7342">
        <f t="shared" si="441"/>
        <v>3266</v>
      </c>
      <c r="N7342" s="37">
        <f t="shared" si="437"/>
        <v>-363825</v>
      </c>
    </row>
    <row r="7343" spans="1:14" x14ac:dyDescent="0.3">
      <c r="A7343" s="3">
        <v>4</v>
      </c>
      <c r="B7343" s="148"/>
      <c r="C7343" s="4" t="s">
        <v>4857</v>
      </c>
      <c r="D7343" s="5">
        <v>44972</v>
      </c>
      <c r="E7343" s="13" t="s">
        <v>4858</v>
      </c>
      <c r="F7343" s="7">
        <v>-97020</v>
      </c>
      <c r="G7343" s="6" t="s">
        <v>1366</v>
      </c>
      <c r="H7343" s="7">
        <v>-10187</v>
      </c>
      <c r="I7343" s="143"/>
      <c r="J7343" s="144"/>
      <c r="K7343" s="145"/>
      <c r="L7343" t="str">
        <f t="shared" si="444"/>
        <v>3952</v>
      </c>
      <c r="M7343">
        <f t="shared" si="441"/>
        <v>3952</v>
      </c>
      <c r="N7343" s="37">
        <f t="shared" si="437"/>
        <v>-97020</v>
      </c>
    </row>
    <row r="7344" spans="1:14" x14ac:dyDescent="0.3">
      <c r="A7344" s="3">
        <v>4</v>
      </c>
      <c r="B7344" s="148"/>
      <c r="C7344" s="4" t="s">
        <v>4859</v>
      </c>
      <c r="D7344" s="5">
        <v>44959</v>
      </c>
      <c r="E7344" s="13" t="s">
        <v>4860</v>
      </c>
      <c r="F7344" s="7">
        <v>-186883</v>
      </c>
      <c r="G7344" s="6" t="s">
        <v>1366</v>
      </c>
      <c r="H7344" s="7">
        <v>-19623</v>
      </c>
      <c r="I7344" s="143"/>
      <c r="J7344" s="144"/>
      <c r="K7344" s="145"/>
      <c r="L7344" t="str">
        <f t="shared" si="444"/>
        <v>2273</v>
      </c>
      <c r="M7344">
        <f t="shared" si="441"/>
        <v>2273</v>
      </c>
      <c r="N7344" s="37">
        <f t="shared" si="437"/>
        <v>-186883</v>
      </c>
    </row>
    <row r="7345" spans="1:14" x14ac:dyDescent="0.3">
      <c r="A7345" s="3">
        <v>4</v>
      </c>
      <c r="B7345" s="147"/>
      <c r="C7345" s="4" t="s">
        <v>4861</v>
      </c>
      <c r="D7345" s="5">
        <v>44958</v>
      </c>
      <c r="E7345" s="13" t="s">
        <v>4862</v>
      </c>
      <c r="F7345" s="7">
        <v>-714420</v>
      </c>
      <c r="G7345" s="6" t="s">
        <v>1366</v>
      </c>
      <c r="H7345" s="7">
        <v>-75014</v>
      </c>
      <c r="I7345" s="137"/>
      <c r="J7345" s="140"/>
      <c r="K7345" s="141"/>
      <c r="L7345" t="str">
        <f t="shared" si="444"/>
        <v>1983</v>
      </c>
      <c r="M7345">
        <f t="shared" si="441"/>
        <v>1983</v>
      </c>
      <c r="N7345" s="37">
        <f t="shared" si="437"/>
        <v>-714420</v>
      </c>
    </row>
    <row r="7346" spans="1:14" x14ac:dyDescent="0.3">
      <c r="A7346" s="3">
        <v>4</v>
      </c>
      <c r="B7346" s="15" t="s">
        <v>4863</v>
      </c>
      <c r="C7346" s="4" t="s">
        <v>4864</v>
      </c>
      <c r="D7346" s="5">
        <v>45000</v>
      </c>
      <c r="E7346" s="13" t="s">
        <v>4865</v>
      </c>
      <c r="F7346" s="7">
        <v>-376992</v>
      </c>
      <c r="G7346" s="6" t="s">
        <v>1366</v>
      </c>
      <c r="H7346" s="7">
        <v>-39584</v>
      </c>
      <c r="I7346" s="11">
        <v>-337408</v>
      </c>
      <c r="J7346" s="132" t="s">
        <v>48</v>
      </c>
      <c r="K7346" s="133"/>
      <c r="L7346" t="str">
        <f t="shared" si="444"/>
        <v>9261</v>
      </c>
      <c r="M7346">
        <f t="shared" si="441"/>
        <v>9261</v>
      </c>
      <c r="N7346" s="37">
        <f t="shared" si="437"/>
        <v>-376992</v>
      </c>
    </row>
    <row r="7347" spans="1:14" x14ac:dyDescent="0.3">
      <c r="A7347" s="3">
        <v>4</v>
      </c>
      <c r="B7347" s="15" t="s">
        <v>4892</v>
      </c>
      <c r="C7347" s="4" t="s">
        <v>4893</v>
      </c>
      <c r="D7347" s="5">
        <v>44965</v>
      </c>
      <c r="E7347" s="13" t="s">
        <v>4894</v>
      </c>
      <c r="F7347" s="7">
        <v>-119070</v>
      </c>
      <c r="G7347" s="6" t="s">
        <v>1366</v>
      </c>
      <c r="H7347" s="7">
        <v>-12502</v>
      </c>
      <c r="I7347" s="11">
        <v>-106568</v>
      </c>
      <c r="J7347" s="132" t="s">
        <v>615</v>
      </c>
      <c r="K7347" s="133"/>
      <c r="L7347" t="str">
        <f>+RIGHT(C7347,3)</f>
        <v>125</v>
      </c>
      <c r="M7347">
        <f t="shared" si="441"/>
        <v>125</v>
      </c>
      <c r="N7347" s="37">
        <f t="shared" si="437"/>
        <v>-119070</v>
      </c>
    </row>
    <row r="7348" spans="1:14" x14ac:dyDescent="0.3">
      <c r="A7348" s="3">
        <v>4</v>
      </c>
      <c r="B7348" s="15" t="s">
        <v>5001</v>
      </c>
      <c r="C7348" s="4" t="s">
        <v>5002</v>
      </c>
      <c r="D7348" s="5">
        <v>45019</v>
      </c>
      <c r="E7348" s="13" t="s">
        <v>5003</v>
      </c>
      <c r="F7348" s="7">
        <v>-102617</v>
      </c>
      <c r="G7348" s="6" t="s">
        <v>1366</v>
      </c>
      <c r="H7348" s="7">
        <v>-10775</v>
      </c>
      <c r="I7348" s="11">
        <v>-91842</v>
      </c>
      <c r="J7348" s="132" t="s">
        <v>722</v>
      </c>
      <c r="K7348" s="133"/>
      <c r="L7348" t="str">
        <f t="shared" si="443"/>
        <v>00527</v>
      </c>
      <c r="M7348">
        <f t="shared" si="441"/>
        <v>527</v>
      </c>
      <c r="N7348" s="37">
        <f t="shared" si="437"/>
        <v>-102617</v>
      </c>
    </row>
    <row r="7349" spans="1:14" x14ac:dyDescent="0.3">
      <c r="A7349" s="3">
        <v>4</v>
      </c>
      <c r="B7349" s="146" t="s">
        <v>5020</v>
      </c>
      <c r="C7349" s="4" t="s">
        <v>5021</v>
      </c>
      <c r="D7349" s="5">
        <v>44943</v>
      </c>
      <c r="E7349" s="13" t="s">
        <v>5022</v>
      </c>
      <c r="F7349" s="7">
        <v>-471744</v>
      </c>
      <c r="G7349" s="6" t="s">
        <v>1366</v>
      </c>
      <c r="H7349" s="7">
        <v>-49533</v>
      </c>
      <c r="I7349" s="136">
        <v>-1053497</v>
      </c>
      <c r="J7349" s="138" t="s">
        <v>739</v>
      </c>
      <c r="K7349" s="139"/>
      <c r="L7349" t="str">
        <f t="shared" ref="L7349:L7350" si="446">+RIGHT(C7349,2)</f>
        <v>49</v>
      </c>
      <c r="M7349">
        <f t="shared" si="441"/>
        <v>49</v>
      </c>
      <c r="N7349" s="37">
        <f t="shared" si="437"/>
        <v>-471744</v>
      </c>
    </row>
    <row r="7350" spans="1:14" x14ac:dyDescent="0.3">
      <c r="A7350" s="3">
        <v>4</v>
      </c>
      <c r="B7350" s="147"/>
      <c r="C7350" s="4" t="s">
        <v>5023</v>
      </c>
      <c r="D7350" s="5">
        <v>44933</v>
      </c>
      <c r="E7350" s="13" t="s">
        <v>5024</v>
      </c>
      <c r="F7350" s="7">
        <v>-705348</v>
      </c>
      <c r="G7350" s="6" t="s">
        <v>1366</v>
      </c>
      <c r="H7350" s="7">
        <v>-74062</v>
      </c>
      <c r="I7350" s="137"/>
      <c r="J7350" s="140"/>
      <c r="K7350" s="141"/>
      <c r="L7350" t="str">
        <f t="shared" si="446"/>
        <v>29</v>
      </c>
      <c r="M7350">
        <f t="shared" si="441"/>
        <v>29</v>
      </c>
      <c r="N7350" s="37">
        <f t="shared" si="437"/>
        <v>-705348</v>
      </c>
    </row>
    <row r="7351" spans="1:14" x14ac:dyDescent="0.3">
      <c r="A7351" s="3">
        <v>4</v>
      </c>
      <c r="B7351" s="15" t="s">
        <v>5029</v>
      </c>
      <c r="C7351" s="4" t="s">
        <v>4534</v>
      </c>
      <c r="D7351" s="5">
        <v>44984</v>
      </c>
      <c r="E7351" s="13" t="s">
        <v>5030</v>
      </c>
      <c r="F7351" s="7">
        <v>-121275</v>
      </c>
      <c r="G7351" s="6" t="s">
        <v>1366</v>
      </c>
      <c r="H7351" s="7">
        <v>-12734</v>
      </c>
      <c r="I7351" s="11">
        <v>-108541</v>
      </c>
      <c r="J7351" s="132" t="s">
        <v>749</v>
      </c>
      <c r="K7351" s="133"/>
      <c r="L7351" t="str">
        <f t="shared" ref="L7351" si="447">+RIGHT(C7351,3)</f>
        <v>146</v>
      </c>
      <c r="M7351">
        <f t="shared" si="441"/>
        <v>146</v>
      </c>
      <c r="N7351" s="37">
        <f t="shared" ref="N7351:N7414" si="448">+F7351</f>
        <v>-121275</v>
      </c>
    </row>
    <row r="7352" spans="1:14" x14ac:dyDescent="0.3">
      <c r="A7352" s="3">
        <v>4</v>
      </c>
      <c r="B7352" s="15" t="s">
        <v>5084</v>
      </c>
      <c r="C7352" s="4" t="s">
        <v>5085</v>
      </c>
      <c r="D7352" s="5">
        <v>44980</v>
      </c>
      <c r="E7352" s="13" t="s">
        <v>5086</v>
      </c>
      <c r="F7352" s="7">
        <v>-119070</v>
      </c>
      <c r="G7352" s="6" t="s">
        <v>1366</v>
      </c>
      <c r="H7352" s="7">
        <v>-12502</v>
      </c>
      <c r="I7352" s="11">
        <v>-106568</v>
      </c>
      <c r="J7352" s="132" t="s">
        <v>1940</v>
      </c>
      <c r="K7352" s="133"/>
      <c r="L7352" t="str">
        <f t="shared" si="443"/>
        <v>00214</v>
      </c>
      <c r="M7352">
        <f t="shared" si="441"/>
        <v>214</v>
      </c>
      <c r="N7352" s="37">
        <f t="shared" si="448"/>
        <v>-119070</v>
      </c>
    </row>
    <row r="7353" spans="1:14" x14ac:dyDescent="0.3">
      <c r="A7353" s="3">
        <v>4</v>
      </c>
      <c r="B7353" s="15" t="s">
        <v>5089</v>
      </c>
      <c r="C7353" s="4" t="s">
        <v>3160</v>
      </c>
      <c r="D7353" s="5">
        <v>44963</v>
      </c>
      <c r="E7353" s="13" t="s">
        <v>5090</v>
      </c>
      <c r="F7353" s="7">
        <v>-207900</v>
      </c>
      <c r="G7353" s="6" t="s">
        <v>1366</v>
      </c>
      <c r="H7353" s="7">
        <v>-21830</v>
      </c>
      <c r="I7353" s="11">
        <v>-186070</v>
      </c>
      <c r="J7353" s="132" t="s">
        <v>837</v>
      </c>
      <c r="K7353" s="133"/>
      <c r="L7353" t="str">
        <f t="shared" ref="L7353:L7364" si="449">+RIGHT(C7353,3)</f>
        <v>155</v>
      </c>
      <c r="M7353">
        <f t="shared" si="441"/>
        <v>155</v>
      </c>
      <c r="N7353" s="37">
        <f t="shared" si="448"/>
        <v>-207900</v>
      </c>
    </row>
    <row r="7354" spans="1:14" x14ac:dyDescent="0.3">
      <c r="A7354" s="3">
        <v>4</v>
      </c>
      <c r="B7354" s="15" t="s">
        <v>5100</v>
      </c>
      <c r="C7354" s="4" t="s">
        <v>5101</v>
      </c>
      <c r="D7354" s="5">
        <v>44980</v>
      </c>
      <c r="E7354" s="13" t="s">
        <v>5102</v>
      </c>
      <c r="F7354" s="7">
        <v>-476280</v>
      </c>
      <c r="G7354" s="6" t="s">
        <v>1366</v>
      </c>
      <c r="H7354" s="7">
        <v>-50009</v>
      </c>
      <c r="I7354" s="11">
        <v>-426271</v>
      </c>
      <c r="J7354" s="132" t="s">
        <v>864</v>
      </c>
      <c r="K7354" s="133"/>
      <c r="L7354" t="str">
        <f t="shared" si="449"/>
        <v>113</v>
      </c>
      <c r="M7354">
        <f t="shared" si="441"/>
        <v>113</v>
      </c>
      <c r="N7354" s="37">
        <f t="shared" si="448"/>
        <v>-476280</v>
      </c>
    </row>
    <row r="7355" spans="1:14" x14ac:dyDescent="0.3">
      <c r="A7355" s="3">
        <v>4</v>
      </c>
      <c r="B7355" s="15" t="s">
        <v>5113</v>
      </c>
      <c r="C7355" s="4" t="s">
        <v>5114</v>
      </c>
      <c r="D7355" s="5">
        <v>44961</v>
      </c>
      <c r="E7355" s="13" t="s">
        <v>5115</v>
      </c>
      <c r="F7355" s="7">
        <v>-119070</v>
      </c>
      <c r="G7355" s="6" t="s">
        <v>1366</v>
      </c>
      <c r="H7355" s="7">
        <v>-12502</v>
      </c>
      <c r="I7355" s="11">
        <v>-106568</v>
      </c>
      <c r="J7355" s="132" t="s">
        <v>908</v>
      </c>
      <c r="K7355" s="133"/>
      <c r="L7355" t="str">
        <f t="shared" si="449"/>
        <v>145</v>
      </c>
      <c r="M7355">
        <f t="shared" si="441"/>
        <v>145</v>
      </c>
      <c r="N7355" s="37">
        <f t="shared" si="448"/>
        <v>-119070</v>
      </c>
    </row>
    <row r="7356" spans="1:14" x14ac:dyDescent="0.3">
      <c r="A7356" s="3">
        <v>4</v>
      </c>
      <c r="B7356" s="15" t="s">
        <v>5121</v>
      </c>
      <c r="C7356" s="4" t="s">
        <v>5122</v>
      </c>
      <c r="D7356" s="5">
        <v>44996</v>
      </c>
      <c r="E7356" s="13" t="s">
        <v>5123</v>
      </c>
      <c r="F7356" s="7">
        <v>-679140</v>
      </c>
      <c r="G7356" s="6" t="s">
        <v>1366</v>
      </c>
      <c r="H7356" s="7">
        <v>-71310</v>
      </c>
      <c r="I7356" s="11">
        <v>-607830</v>
      </c>
      <c r="J7356" s="132" t="s">
        <v>927</v>
      </c>
      <c r="K7356" s="133"/>
      <c r="L7356" t="str">
        <f t="shared" si="449"/>
        <v>284</v>
      </c>
      <c r="M7356">
        <f t="shared" si="441"/>
        <v>284</v>
      </c>
      <c r="N7356" s="37">
        <f t="shared" si="448"/>
        <v>-679140</v>
      </c>
    </row>
    <row r="7357" spans="1:14" x14ac:dyDescent="0.3">
      <c r="A7357" s="3">
        <v>4</v>
      </c>
      <c r="B7357" s="15" t="s">
        <v>5138</v>
      </c>
      <c r="C7357" s="4" t="s">
        <v>1855</v>
      </c>
      <c r="D7357" s="5">
        <v>44989</v>
      </c>
      <c r="E7357" s="13" t="s">
        <v>5139</v>
      </c>
      <c r="F7357" s="7">
        <v>-287364</v>
      </c>
      <c r="G7357" s="6" t="s">
        <v>1366</v>
      </c>
      <c r="H7357" s="7">
        <v>-30173</v>
      </c>
      <c r="I7357" s="11">
        <v>-257191</v>
      </c>
      <c r="J7357" s="132" t="s">
        <v>5135</v>
      </c>
      <c r="K7357" s="133"/>
      <c r="L7357" t="str">
        <f t="shared" si="449"/>
        <v>178</v>
      </c>
      <c r="M7357">
        <f t="shared" si="441"/>
        <v>178</v>
      </c>
      <c r="N7357" s="37">
        <f t="shared" si="448"/>
        <v>-287364</v>
      </c>
    </row>
    <row r="7358" spans="1:14" x14ac:dyDescent="0.3">
      <c r="A7358" s="3">
        <v>4</v>
      </c>
      <c r="B7358" s="15" t="s">
        <v>5148</v>
      </c>
      <c r="C7358" s="4" t="s">
        <v>5149</v>
      </c>
      <c r="D7358" s="5">
        <v>44979</v>
      </c>
      <c r="E7358" s="13" t="s">
        <v>5150</v>
      </c>
      <c r="F7358" s="7">
        <v>-1334025</v>
      </c>
      <c r="G7358" s="6" t="s">
        <v>1366</v>
      </c>
      <c r="H7358" s="7">
        <v>-140073</v>
      </c>
      <c r="I7358" s="11">
        <v>-1193952</v>
      </c>
      <c r="J7358" s="132" t="s">
        <v>956</v>
      </c>
      <c r="K7358" s="133"/>
      <c r="L7358" t="str">
        <f t="shared" si="449"/>
        <v>248</v>
      </c>
      <c r="M7358">
        <f t="shared" si="441"/>
        <v>248</v>
      </c>
      <c r="N7358" s="37">
        <f t="shared" si="448"/>
        <v>-1334025</v>
      </c>
    </row>
    <row r="7359" spans="1:14" x14ac:dyDescent="0.3">
      <c r="A7359" s="3">
        <v>4</v>
      </c>
      <c r="B7359" s="146" t="s">
        <v>5151</v>
      </c>
      <c r="C7359" s="4" t="s">
        <v>5152</v>
      </c>
      <c r="D7359" s="5">
        <v>44961</v>
      </c>
      <c r="E7359" s="13" t="s">
        <v>5153</v>
      </c>
      <c r="F7359" s="7">
        <v>-388080</v>
      </c>
      <c r="G7359" s="6" t="s">
        <v>1366</v>
      </c>
      <c r="H7359" s="7">
        <v>-40748</v>
      </c>
      <c r="I7359" s="136">
        <v>-672955</v>
      </c>
      <c r="J7359" s="138" t="s">
        <v>956</v>
      </c>
      <c r="K7359" s="139"/>
      <c r="L7359" t="str">
        <f t="shared" si="449"/>
        <v>130</v>
      </c>
      <c r="M7359">
        <f t="shared" si="441"/>
        <v>130</v>
      </c>
      <c r="N7359" s="37">
        <f t="shared" si="448"/>
        <v>-388080</v>
      </c>
    </row>
    <row r="7360" spans="1:14" x14ac:dyDescent="0.3">
      <c r="A7360" s="3">
        <v>4</v>
      </c>
      <c r="B7360" s="147"/>
      <c r="C7360" s="4" t="s">
        <v>5154</v>
      </c>
      <c r="D7360" s="5">
        <v>44977</v>
      </c>
      <c r="E7360" s="13" t="s">
        <v>5155</v>
      </c>
      <c r="F7360" s="7">
        <v>-363825</v>
      </c>
      <c r="G7360" s="6" t="s">
        <v>1366</v>
      </c>
      <c r="H7360" s="7">
        <v>-38202</v>
      </c>
      <c r="I7360" s="137"/>
      <c r="J7360" s="140"/>
      <c r="K7360" s="141"/>
      <c r="L7360" t="str">
        <f t="shared" si="449"/>
        <v>222</v>
      </c>
      <c r="M7360">
        <f t="shared" si="441"/>
        <v>222</v>
      </c>
      <c r="N7360" s="37">
        <f t="shared" si="448"/>
        <v>-363825</v>
      </c>
    </row>
    <row r="7361" spans="1:14" x14ac:dyDescent="0.3">
      <c r="A7361" s="3">
        <v>4</v>
      </c>
      <c r="B7361" s="15" t="s">
        <v>5162</v>
      </c>
      <c r="C7361" s="4" t="s">
        <v>5163</v>
      </c>
      <c r="D7361" s="5">
        <v>44976</v>
      </c>
      <c r="E7361" s="13" t="s">
        <v>5164</v>
      </c>
      <c r="F7361" s="7">
        <v>-242550</v>
      </c>
      <c r="G7361" s="6" t="s">
        <v>1366</v>
      </c>
      <c r="H7361" s="7">
        <v>-25468</v>
      </c>
      <c r="I7361" s="11">
        <v>-217082</v>
      </c>
      <c r="J7361" s="132" t="s">
        <v>5161</v>
      </c>
      <c r="K7361" s="133"/>
      <c r="L7361" t="str">
        <f t="shared" ref="L7361:L7363" si="450">+RIGHT(C7361,2)</f>
        <v>62</v>
      </c>
      <c r="M7361">
        <f t="shared" si="441"/>
        <v>62</v>
      </c>
      <c r="N7361" s="37">
        <f t="shared" si="448"/>
        <v>-242550</v>
      </c>
    </row>
    <row r="7362" spans="1:14" x14ac:dyDescent="0.3">
      <c r="A7362" s="3">
        <v>4</v>
      </c>
      <c r="B7362" s="15" t="s">
        <v>5165</v>
      </c>
      <c r="C7362" s="4" t="s">
        <v>5166</v>
      </c>
      <c r="D7362" s="5">
        <v>44965</v>
      </c>
      <c r="E7362" s="13" t="s">
        <v>5167</v>
      </c>
      <c r="F7362" s="7">
        <v>-119070</v>
      </c>
      <c r="G7362" s="6" t="s">
        <v>1366</v>
      </c>
      <c r="H7362" s="7">
        <v>-12502</v>
      </c>
      <c r="I7362" s="11">
        <v>-106568</v>
      </c>
      <c r="J7362" s="132" t="s">
        <v>1001</v>
      </c>
      <c r="K7362" s="133"/>
      <c r="L7362" t="str">
        <f t="shared" si="450"/>
        <v>98</v>
      </c>
      <c r="M7362">
        <f t="shared" si="441"/>
        <v>98</v>
      </c>
      <c r="N7362" s="37">
        <f t="shared" si="448"/>
        <v>-119070</v>
      </c>
    </row>
    <row r="7363" spans="1:14" x14ac:dyDescent="0.3">
      <c r="A7363" s="3">
        <v>4</v>
      </c>
      <c r="B7363" s="15" t="s">
        <v>5177</v>
      </c>
      <c r="C7363" s="4" t="s">
        <v>5178</v>
      </c>
      <c r="D7363" s="5">
        <v>44981</v>
      </c>
      <c r="E7363" s="13" t="s">
        <v>5179</v>
      </c>
      <c r="F7363" s="7">
        <v>-388080</v>
      </c>
      <c r="G7363" s="6" t="s">
        <v>1366</v>
      </c>
      <c r="H7363" s="7">
        <v>-40748</v>
      </c>
      <c r="I7363" s="11">
        <v>-347332</v>
      </c>
      <c r="J7363" s="132" t="s">
        <v>1021</v>
      </c>
      <c r="K7363" s="133"/>
      <c r="L7363" t="str">
        <f t="shared" si="450"/>
        <v>94</v>
      </c>
      <c r="M7363">
        <f t="shared" si="441"/>
        <v>94</v>
      </c>
      <c r="N7363" s="37">
        <f t="shared" si="448"/>
        <v>-388080</v>
      </c>
    </row>
    <row r="7364" spans="1:14" x14ac:dyDescent="0.3">
      <c r="A7364" s="3">
        <v>4</v>
      </c>
      <c r="B7364" s="15" t="s">
        <v>5195</v>
      </c>
      <c r="C7364" s="4" t="s">
        <v>5196</v>
      </c>
      <c r="D7364" s="5">
        <v>44967</v>
      </c>
      <c r="E7364" s="13" t="s">
        <v>5197</v>
      </c>
      <c r="F7364" s="7">
        <v>-119070</v>
      </c>
      <c r="G7364" s="6" t="s">
        <v>1366</v>
      </c>
      <c r="H7364" s="7">
        <v>-12502</v>
      </c>
      <c r="I7364" s="11">
        <v>-106568</v>
      </c>
      <c r="J7364" s="132" t="s">
        <v>1046</v>
      </c>
      <c r="K7364" s="133"/>
      <c r="L7364" t="str">
        <f t="shared" si="449"/>
        <v>106</v>
      </c>
      <c r="M7364">
        <f t="shared" si="441"/>
        <v>106</v>
      </c>
      <c r="N7364" s="37">
        <f t="shared" si="448"/>
        <v>-119070</v>
      </c>
    </row>
    <row r="7365" spans="1:14" x14ac:dyDescent="0.3">
      <c r="A7365" s="3">
        <v>4</v>
      </c>
      <c r="B7365" s="15" t="s">
        <v>5222</v>
      </c>
      <c r="C7365" s="4" t="s">
        <v>5223</v>
      </c>
      <c r="D7365" s="5">
        <v>44981</v>
      </c>
      <c r="E7365" s="13" t="s">
        <v>5224</v>
      </c>
      <c r="F7365" s="7">
        <v>-476280</v>
      </c>
      <c r="G7365" s="6" t="s">
        <v>1366</v>
      </c>
      <c r="H7365" s="7">
        <v>-50009</v>
      </c>
      <c r="I7365" s="11">
        <v>-426271</v>
      </c>
      <c r="J7365" s="132" t="s">
        <v>1086</v>
      </c>
      <c r="K7365" s="133"/>
      <c r="L7365" t="str">
        <f t="shared" ref="L7365" si="451">+RIGHT(C7365,4)</f>
        <v>0133</v>
      </c>
      <c r="M7365">
        <f t="shared" si="441"/>
        <v>133</v>
      </c>
      <c r="N7365" s="37">
        <f t="shared" si="448"/>
        <v>-476280</v>
      </c>
    </row>
    <row r="7366" spans="1:14" x14ac:dyDescent="0.3">
      <c r="A7366" s="3">
        <v>4</v>
      </c>
      <c r="B7366" s="15" t="s">
        <v>5257</v>
      </c>
      <c r="C7366" s="4" t="s">
        <v>5258</v>
      </c>
      <c r="D7366" s="5">
        <v>44937</v>
      </c>
      <c r="E7366" s="13" t="s">
        <v>5259</v>
      </c>
      <c r="F7366" s="7">
        <v>-1071630</v>
      </c>
      <c r="G7366" s="6" t="s">
        <v>1366</v>
      </c>
      <c r="H7366" s="7">
        <v>-112521</v>
      </c>
      <c r="I7366" s="11">
        <v>-959109</v>
      </c>
      <c r="J7366" s="132" t="s">
        <v>1111</v>
      </c>
      <c r="K7366" s="133"/>
      <c r="L7366" t="str">
        <f t="shared" ref="L7366:L7369" si="452">+RIGHT(C7366,3)</f>
        <v>168</v>
      </c>
      <c r="M7366">
        <f t="shared" si="441"/>
        <v>168</v>
      </c>
      <c r="N7366" s="37">
        <f t="shared" si="448"/>
        <v>-1071630</v>
      </c>
    </row>
    <row r="7367" spans="1:14" x14ac:dyDescent="0.3">
      <c r="A7367" s="3">
        <v>4</v>
      </c>
      <c r="B7367" s="15" t="s">
        <v>5279</v>
      </c>
      <c r="C7367" s="4" t="s">
        <v>5280</v>
      </c>
      <c r="D7367" s="5">
        <v>44964</v>
      </c>
      <c r="E7367" s="13" t="s">
        <v>5281</v>
      </c>
      <c r="F7367" s="7">
        <v>-119070</v>
      </c>
      <c r="G7367" s="6" t="s">
        <v>1366</v>
      </c>
      <c r="H7367" s="7">
        <v>-12502</v>
      </c>
      <c r="I7367" s="11">
        <v>-106568</v>
      </c>
      <c r="J7367" s="132" t="s">
        <v>1122</v>
      </c>
      <c r="K7367" s="133"/>
      <c r="L7367" t="str">
        <f t="shared" si="452"/>
        <v>156</v>
      </c>
      <c r="M7367">
        <f t="shared" ref="M7367:M7430" si="453">+L7367*1</f>
        <v>156</v>
      </c>
      <c r="N7367" s="37">
        <f t="shared" si="448"/>
        <v>-119070</v>
      </c>
    </row>
    <row r="7368" spans="1:14" x14ac:dyDescent="0.3">
      <c r="A7368" s="3">
        <v>4</v>
      </c>
      <c r="B7368" s="15" t="s">
        <v>5282</v>
      </c>
      <c r="C7368" s="4" t="s">
        <v>5283</v>
      </c>
      <c r="D7368" s="5">
        <v>44935</v>
      </c>
      <c r="E7368" s="13" t="s">
        <v>5284</v>
      </c>
      <c r="F7368" s="7">
        <v>-952560</v>
      </c>
      <c r="G7368" s="6" t="s">
        <v>1366</v>
      </c>
      <c r="H7368" s="7">
        <v>-100019</v>
      </c>
      <c r="I7368" s="11">
        <v>-852541</v>
      </c>
      <c r="J7368" s="132" t="s">
        <v>1236</v>
      </c>
      <c r="K7368" s="133"/>
      <c r="L7368" t="str">
        <f>+RIGHT(C7368,1)</f>
        <v>9</v>
      </c>
      <c r="M7368">
        <f t="shared" si="453"/>
        <v>9</v>
      </c>
      <c r="N7368" s="37">
        <f t="shared" si="448"/>
        <v>-952560</v>
      </c>
    </row>
    <row r="7369" spans="1:14" x14ac:dyDescent="0.3">
      <c r="A7369" s="3">
        <v>4</v>
      </c>
      <c r="B7369" s="15" t="s">
        <v>5289</v>
      </c>
      <c r="C7369" s="4" t="s">
        <v>5290</v>
      </c>
      <c r="D7369" s="5">
        <v>44984</v>
      </c>
      <c r="E7369" s="13" t="s">
        <v>5291</v>
      </c>
      <c r="F7369" s="7">
        <v>-121275</v>
      </c>
      <c r="G7369" s="6" t="s">
        <v>1366</v>
      </c>
      <c r="H7369" s="7">
        <v>-12734</v>
      </c>
      <c r="I7369" s="11">
        <v>-108541</v>
      </c>
      <c r="J7369" s="132" t="s">
        <v>1261</v>
      </c>
      <c r="K7369" s="133"/>
      <c r="L7369" t="str">
        <f t="shared" si="452"/>
        <v>126</v>
      </c>
      <c r="M7369">
        <f t="shared" si="453"/>
        <v>126</v>
      </c>
      <c r="N7369" s="37">
        <f t="shared" si="448"/>
        <v>-121275</v>
      </c>
    </row>
    <row r="7370" spans="1:14" ht="37.6" x14ac:dyDescent="0.3">
      <c r="A7370" s="3">
        <v>5</v>
      </c>
      <c r="B7370" s="8" t="s">
        <v>5628</v>
      </c>
      <c r="C7370" s="4" t="s">
        <v>5629</v>
      </c>
      <c r="D7370" s="5">
        <v>44996</v>
      </c>
      <c r="E7370" s="6" t="s">
        <v>5630</v>
      </c>
      <c r="F7370" s="7">
        <v>-374347</v>
      </c>
      <c r="G7370" s="6" t="s">
        <v>1366</v>
      </c>
      <c r="H7370" s="7">
        <v>-39306</v>
      </c>
      <c r="I7370" s="11">
        <v>-335041</v>
      </c>
      <c r="J7370" s="132" t="s">
        <v>48</v>
      </c>
      <c r="K7370" s="133"/>
      <c r="L7370" t="str">
        <f t="shared" ref="L7370:L7430" si="454">+RIGHT(C7370,5)</f>
        <v>13414</v>
      </c>
      <c r="M7370">
        <f t="shared" si="453"/>
        <v>13414</v>
      </c>
      <c r="N7370" s="37">
        <f t="shared" si="448"/>
        <v>-374347</v>
      </c>
    </row>
    <row r="7371" spans="1:14" ht="37.6" x14ac:dyDescent="0.3">
      <c r="A7371" s="3">
        <v>5</v>
      </c>
      <c r="B7371" s="134" t="s">
        <v>5631</v>
      </c>
      <c r="C7371" s="4" t="s">
        <v>5632</v>
      </c>
      <c r="D7371" s="5">
        <v>45021</v>
      </c>
      <c r="E7371" s="6" t="s">
        <v>5633</v>
      </c>
      <c r="F7371" s="7">
        <v>-719291</v>
      </c>
      <c r="G7371" s="6" t="s">
        <v>1366</v>
      </c>
      <c r="H7371" s="7">
        <v>-75526</v>
      </c>
      <c r="I7371" s="136">
        <v>-3197573</v>
      </c>
      <c r="J7371" s="138" t="s">
        <v>48</v>
      </c>
      <c r="K7371" s="139"/>
      <c r="L7371" t="str">
        <f t="shared" si="454"/>
        <v>12526</v>
      </c>
      <c r="M7371">
        <f t="shared" si="453"/>
        <v>12526</v>
      </c>
      <c r="N7371" s="37">
        <f t="shared" si="448"/>
        <v>-719291</v>
      </c>
    </row>
    <row r="7372" spans="1:14" ht="37.6" x14ac:dyDescent="0.3">
      <c r="A7372" s="3">
        <v>5</v>
      </c>
      <c r="B7372" s="142"/>
      <c r="C7372" s="4" t="s">
        <v>5634</v>
      </c>
      <c r="D7372" s="5">
        <v>45027</v>
      </c>
      <c r="E7372" s="6" t="s">
        <v>5635</v>
      </c>
      <c r="F7372" s="7">
        <v>-366491</v>
      </c>
      <c r="G7372" s="6" t="s">
        <v>1366</v>
      </c>
      <c r="H7372" s="7">
        <v>-38482</v>
      </c>
      <c r="I7372" s="143"/>
      <c r="J7372" s="144"/>
      <c r="K7372" s="145"/>
      <c r="L7372" t="str">
        <f t="shared" si="454"/>
        <v>12992</v>
      </c>
      <c r="M7372">
        <f t="shared" si="453"/>
        <v>12992</v>
      </c>
      <c r="N7372" s="37">
        <f t="shared" si="448"/>
        <v>-366491</v>
      </c>
    </row>
    <row r="7373" spans="1:14" ht="37.6" x14ac:dyDescent="0.3">
      <c r="A7373" s="3">
        <v>5</v>
      </c>
      <c r="B7373" s="142"/>
      <c r="C7373" s="4" t="s">
        <v>5636</v>
      </c>
      <c r="D7373" s="5">
        <v>45030</v>
      </c>
      <c r="E7373" s="6" t="s">
        <v>5637</v>
      </c>
      <c r="F7373" s="7">
        <v>-240470</v>
      </c>
      <c r="G7373" s="6" t="s">
        <v>1366</v>
      </c>
      <c r="H7373" s="7">
        <v>-25249</v>
      </c>
      <c r="I7373" s="143"/>
      <c r="J7373" s="144"/>
      <c r="K7373" s="145"/>
      <c r="L7373" t="str">
        <f t="shared" si="454"/>
        <v>13842</v>
      </c>
      <c r="M7373">
        <f t="shared" si="453"/>
        <v>13842</v>
      </c>
      <c r="N7373" s="37">
        <f t="shared" si="448"/>
        <v>-240470</v>
      </c>
    </row>
    <row r="7374" spans="1:14" ht="37.6" x14ac:dyDescent="0.3">
      <c r="A7374" s="3">
        <v>5</v>
      </c>
      <c r="B7374" s="142"/>
      <c r="C7374" s="4" t="s">
        <v>5638</v>
      </c>
      <c r="D7374" s="5">
        <v>45030</v>
      </c>
      <c r="E7374" s="6" t="s">
        <v>5639</v>
      </c>
      <c r="F7374" s="7">
        <v>-790230</v>
      </c>
      <c r="G7374" s="6" t="s">
        <v>1366</v>
      </c>
      <c r="H7374" s="7">
        <v>-82974</v>
      </c>
      <c r="I7374" s="143"/>
      <c r="J7374" s="144"/>
      <c r="K7374" s="145"/>
      <c r="L7374" t="str">
        <f t="shared" si="454"/>
        <v>13851</v>
      </c>
      <c r="M7374">
        <f t="shared" si="453"/>
        <v>13851</v>
      </c>
      <c r="N7374" s="37">
        <f t="shared" si="448"/>
        <v>-790230</v>
      </c>
    </row>
    <row r="7375" spans="1:14" ht="37.6" x14ac:dyDescent="0.3">
      <c r="A7375" s="3">
        <v>5</v>
      </c>
      <c r="B7375" s="142"/>
      <c r="C7375" s="4" t="s">
        <v>5640</v>
      </c>
      <c r="D7375" s="5">
        <v>45028</v>
      </c>
      <c r="E7375" s="6" t="s">
        <v>5641</v>
      </c>
      <c r="F7375" s="7">
        <v>-322373</v>
      </c>
      <c r="G7375" s="6" t="s">
        <v>1366</v>
      </c>
      <c r="H7375" s="7">
        <v>-33849</v>
      </c>
      <c r="I7375" s="143"/>
      <c r="J7375" s="144"/>
      <c r="K7375" s="145"/>
      <c r="L7375" t="str">
        <f t="shared" si="454"/>
        <v>13476</v>
      </c>
      <c r="M7375">
        <f t="shared" si="453"/>
        <v>13476</v>
      </c>
      <c r="N7375" s="37">
        <f t="shared" si="448"/>
        <v>-322373</v>
      </c>
    </row>
    <row r="7376" spans="1:14" ht="37.6" x14ac:dyDescent="0.3">
      <c r="A7376" s="3">
        <v>5</v>
      </c>
      <c r="B7376" s="142"/>
      <c r="C7376" s="4" t="s">
        <v>5642</v>
      </c>
      <c r="D7376" s="5">
        <v>45021</v>
      </c>
      <c r="E7376" s="6" t="s">
        <v>5643</v>
      </c>
      <c r="F7376" s="7">
        <v>-619628</v>
      </c>
      <c r="G7376" s="6" t="s">
        <v>1366</v>
      </c>
      <c r="H7376" s="7">
        <v>-65061</v>
      </c>
      <c r="I7376" s="143"/>
      <c r="J7376" s="144"/>
      <c r="K7376" s="145"/>
      <c r="L7376" t="str">
        <f t="shared" si="454"/>
        <v>12480</v>
      </c>
      <c r="M7376">
        <f t="shared" si="453"/>
        <v>12480</v>
      </c>
      <c r="N7376" s="37">
        <f t="shared" si="448"/>
        <v>-619628</v>
      </c>
    </row>
    <row r="7377" spans="1:14" ht="37.6" x14ac:dyDescent="0.3">
      <c r="A7377" s="3">
        <v>5</v>
      </c>
      <c r="B7377" s="142"/>
      <c r="C7377" s="4" t="s">
        <v>5644</v>
      </c>
      <c r="D7377" s="5">
        <v>45027</v>
      </c>
      <c r="E7377" s="6" t="s">
        <v>5645</v>
      </c>
      <c r="F7377" s="7">
        <v>-242322</v>
      </c>
      <c r="G7377" s="6" t="s">
        <v>1366</v>
      </c>
      <c r="H7377" s="7">
        <v>-25444</v>
      </c>
      <c r="I7377" s="143"/>
      <c r="J7377" s="144"/>
      <c r="K7377" s="145"/>
      <c r="L7377" t="str">
        <f t="shared" si="454"/>
        <v>13104</v>
      </c>
      <c r="M7377">
        <f t="shared" si="453"/>
        <v>13104</v>
      </c>
      <c r="N7377" s="37">
        <f t="shared" si="448"/>
        <v>-242322</v>
      </c>
    </row>
    <row r="7378" spans="1:14" ht="37.6" x14ac:dyDescent="0.3">
      <c r="A7378" s="3">
        <v>5</v>
      </c>
      <c r="B7378" s="135"/>
      <c r="C7378" s="4" t="s">
        <v>5646</v>
      </c>
      <c r="D7378" s="5">
        <v>45028</v>
      </c>
      <c r="E7378" s="6" t="s">
        <v>5647</v>
      </c>
      <c r="F7378" s="7">
        <v>-271902</v>
      </c>
      <c r="G7378" s="6" t="s">
        <v>1366</v>
      </c>
      <c r="H7378" s="7">
        <v>-28550</v>
      </c>
      <c r="I7378" s="137"/>
      <c r="J7378" s="140"/>
      <c r="K7378" s="141"/>
      <c r="L7378" t="str">
        <f t="shared" si="454"/>
        <v>13450</v>
      </c>
      <c r="M7378">
        <f t="shared" si="453"/>
        <v>13450</v>
      </c>
      <c r="N7378" s="37">
        <f t="shared" si="448"/>
        <v>-271902</v>
      </c>
    </row>
    <row r="7379" spans="1:14" ht="37.6" x14ac:dyDescent="0.3">
      <c r="A7379" s="3">
        <v>5</v>
      </c>
      <c r="B7379" s="134" t="s">
        <v>5648</v>
      </c>
      <c r="C7379" s="4" t="s">
        <v>5649</v>
      </c>
      <c r="D7379" s="5">
        <v>45029</v>
      </c>
      <c r="E7379" s="6" t="s">
        <v>5650</v>
      </c>
      <c r="F7379" s="7">
        <v>-244328</v>
      </c>
      <c r="G7379" s="6" t="s">
        <v>1366</v>
      </c>
      <c r="H7379" s="7">
        <v>-25654</v>
      </c>
      <c r="I7379" s="136">
        <v>-9278422</v>
      </c>
      <c r="J7379" s="138" t="s">
        <v>48</v>
      </c>
      <c r="K7379" s="139"/>
      <c r="L7379" t="str">
        <f t="shared" si="454"/>
        <v>13710</v>
      </c>
      <c r="M7379">
        <f t="shared" si="453"/>
        <v>13710</v>
      </c>
      <c r="N7379" s="37">
        <f t="shared" si="448"/>
        <v>-244328</v>
      </c>
    </row>
    <row r="7380" spans="1:14" ht="25.05" x14ac:dyDescent="0.3">
      <c r="A7380" s="3">
        <v>5</v>
      </c>
      <c r="B7380" s="142"/>
      <c r="C7380" s="4" t="s">
        <v>5651</v>
      </c>
      <c r="D7380" s="5">
        <v>45028</v>
      </c>
      <c r="E7380" s="6" t="s">
        <v>5652</v>
      </c>
      <c r="F7380" s="7">
        <v>-242322</v>
      </c>
      <c r="G7380" s="6" t="s">
        <v>1366</v>
      </c>
      <c r="H7380" s="7">
        <v>-25444</v>
      </c>
      <c r="I7380" s="143"/>
      <c r="J7380" s="144"/>
      <c r="K7380" s="145"/>
      <c r="L7380" t="str">
        <f t="shared" si="454"/>
        <v>13361</v>
      </c>
      <c r="M7380">
        <f t="shared" si="453"/>
        <v>13361</v>
      </c>
      <c r="N7380" s="37">
        <f t="shared" si="448"/>
        <v>-242322</v>
      </c>
    </row>
    <row r="7381" spans="1:14" ht="25.05" x14ac:dyDescent="0.3">
      <c r="A7381" s="3">
        <v>5</v>
      </c>
      <c r="B7381" s="142"/>
      <c r="C7381" s="4" t="s">
        <v>5653</v>
      </c>
      <c r="D7381" s="5">
        <v>45034</v>
      </c>
      <c r="E7381" s="6" t="s">
        <v>5654</v>
      </c>
      <c r="F7381" s="7">
        <v>-1019646</v>
      </c>
      <c r="G7381" s="6" t="s">
        <v>1366</v>
      </c>
      <c r="H7381" s="7">
        <v>-107063</v>
      </c>
      <c r="I7381" s="143"/>
      <c r="J7381" s="144"/>
      <c r="K7381" s="145"/>
      <c r="L7381" t="str">
        <f t="shared" si="454"/>
        <v>14473</v>
      </c>
      <c r="M7381">
        <f t="shared" si="453"/>
        <v>14473</v>
      </c>
      <c r="N7381" s="37">
        <f t="shared" si="448"/>
        <v>-1019646</v>
      </c>
    </row>
    <row r="7382" spans="1:14" ht="25.05" x14ac:dyDescent="0.3">
      <c r="A7382" s="3">
        <v>5</v>
      </c>
      <c r="B7382" s="142"/>
      <c r="C7382" s="4" t="s">
        <v>5655</v>
      </c>
      <c r="D7382" s="5">
        <v>45027</v>
      </c>
      <c r="E7382" s="6" t="s">
        <v>5656</v>
      </c>
      <c r="F7382" s="7">
        <v>-947768</v>
      </c>
      <c r="G7382" s="6" t="s">
        <v>1366</v>
      </c>
      <c r="H7382" s="7">
        <v>-99516</v>
      </c>
      <c r="I7382" s="143"/>
      <c r="J7382" s="144"/>
      <c r="K7382" s="145"/>
      <c r="L7382" t="str">
        <f t="shared" si="454"/>
        <v>13068</v>
      </c>
      <c r="M7382">
        <f t="shared" si="453"/>
        <v>13068</v>
      </c>
      <c r="N7382" s="37">
        <f t="shared" si="448"/>
        <v>-947768</v>
      </c>
    </row>
    <row r="7383" spans="1:14" ht="25.05" x14ac:dyDescent="0.3">
      <c r="A7383" s="3">
        <v>5</v>
      </c>
      <c r="B7383" s="142"/>
      <c r="C7383" s="4" t="s">
        <v>5657</v>
      </c>
      <c r="D7383" s="5">
        <v>45028</v>
      </c>
      <c r="E7383" s="6" t="s">
        <v>5658</v>
      </c>
      <c r="F7383" s="7">
        <v>-163350</v>
      </c>
      <c r="G7383" s="6" t="s">
        <v>1366</v>
      </c>
      <c r="H7383" s="7">
        <v>-17152</v>
      </c>
      <c r="I7383" s="143"/>
      <c r="J7383" s="144"/>
      <c r="K7383" s="145"/>
      <c r="L7383" t="str">
        <f t="shared" si="454"/>
        <v>13165</v>
      </c>
      <c r="M7383">
        <f t="shared" si="453"/>
        <v>13165</v>
      </c>
      <c r="N7383" s="37">
        <f t="shared" si="448"/>
        <v>-163350</v>
      </c>
    </row>
    <row r="7384" spans="1:14" ht="37.6" x14ac:dyDescent="0.3">
      <c r="A7384" s="3">
        <v>5</v>
      </c>
      <c r="B7384" s="142"/>
      <c r="C7384" s="4" t="s">
        <v>5659</v>
      </c>
      <c r="D7384" s="5">
        <v>45019</v>
      </c>
      <c r="E7384" s="6" t="s">
        <v>5660</v>
      </c>
      <c r="F7384" s="7">
        <v>-724865</v>
      </c>
      <c r="G7384" s="6" t="s">
        <v>1366</v>
      </c>
      <c r="H7384" s="7">
        <v>-76111</v>
      </c>
      <c r="I7384" s="143"/>
      <c r="J7384" s="144"/>
      <c r="K7384" s="145"/>
      <c r="L7384" t="str">
        <f t="shared" si="454"/>
        <v>12081</v>
      </c>
      <c r="M7384">
        <f t="shared" si="453"/>
        <v>12081</v>
      </c>
      <c r="N7384" s="37">
        <f t="shared" si="448"/>
        <v>-724865</v>
      </c>
    </row>
    <row r="7385" spans="1:14" ht="37.6" x14ac:dyDescent="0.3">
      <c r="A7385" s="3">
        <v>5</v>
      </c>
      <c r="B7385" s="142"/>
      <c r="C7385" s="4" t="s">
        <v>5661</v>
      </c>
      <c r="D7385" s="5">
        <v>45019</v>
      </c>
      <c r="E7385" s="6" t="s">
        <v>5662</v>
      </c>
      <c r="F7385" s="7">
        <v>-241395</v>
      </c>
      <c r="G7385" s="6" t="s">
        <v>1366</v>
      </c>
      <c r="H7385" s="7">
        <v>-25346</v>
      </c>
      <c r="I7385" s="143"/>
      <c r="J7385" s="144"/>
      <c r="K7385" s="145"/>
      <c r="L7385" t="str">
        <f t="shared" si="454"/>
        <v>12261</v>
      </c>
      <c r="M7385">
        <f t="shared" si="453"/>
        <v>12261</v>
      </c>
      <c r="N7385" s="37">
        <f t="shared" si="448"/>
        <v>-241395</v>
      </c>
    </row>
    <row r="7386" spans="1:14" ht="25.05" x14ac:dyDescent="0.3">
      <c r="A7386" s="3">
        <v>5</v>
      </c>
      <c r="B7386" s="142"/>
      <c r="C7386" s="4" t="s">
        <v>5663</v>
      </c>
      <c r="D7386" s="5">
        <v>45027</v>
      </c>
      <c r="E7386" s="6" t="s">
        <v>5664</v>
      </c>
      <c r="F7386" s="7">
        <v>-293411</v>
      </c>
      <c r="G7386" s="6" t="s">
        <v>1366</v>
      </c>
      <c r="H7386" s="7">
        <v>-30808</v>
      </c>
      <c r="I7386" s="143"/>
      <c r="J7386" s="144"/>
      <c r="K7386" s="145"/>
      <c r="L7386" t="str">
        <f t="shared" si="454"/>
        <v>13072</v>
      </c>
      <c r="M7386">
        <f t="shared" si="453"/>
        <v>13072</v>
      </c>
      <c r="N7386" s="37">
        <f t="shared" si="448"/>
        <v>-293411</v>
      </c>
    </row>
    <row r="7387" spans="1:14" ht="37.6" x14ac:dyDescent="0.3">
      <c r="A7387" s="3">
        <v>5</v>
      </c>
      <c r="B7387" s="142"/>
      <c r="C7387" s="4" t="s">
        <v>5665</v>
      </c>
      <c r="D7387" s="5">
        <v>45019</v>
      </c>
      <c r="E7387" s="6" t="s">
        <v>5666</v>
      </c>
      <c r="F7387" s="7">
        <v>-1459064</v>
      </c>
      <c r="G7387" s="6" t="s">
        <v>1366</v>
      </c>
      <c r="H7387" s="7">
        <v>-153202</v>
      </c>
      <c r="I7387" s="143"/>
      <c r="J7387" s="144"/>
      <c r="K7387" s="145"/>
      <c r="L7387" t="str">
        <f t="shared" si="454"/>
        <v>12079</v>
      </c>
      <c r="M7387">
        <f t="shared" si="453"/>
        <v>12079</v>
      </c>
      <c r="N7387" s="37">
        <f t="shared" si="448"/>
        <v>-1459064</v>
      </c>
    </row>
    <row r="7388" spans="1:14" ht="37.6" x14ac:dyDescent="0.3">
      <c r="A7388" s="3">
        <v>5</v>
      </c>
      <c r="B7388" s="142"/>
      <c r="C7388" s="4" t="s">
        <v>5667</v>
      </c>
      <c r="D7388" s="5">
        <v>45019</v>
      </c>
      <c r="E7388" s="6" t="s">
        <v>5668</v>
      </c>
      <c r="F7388" s="7">
        <v>-1651113</v>
      </c>
      <c r="G7388" s="6" t="s">
        <v>1366</v>
      </c>
      <c r="H7388" s="7">
        <v>-173367</v>
      </c>
      <c r="I7388" s="143"/>
      <c r="J7388" s="144"/>
      <c r="K7388" s="145"/>
      <c r="L7388" t="str">
        <f t="shared" si="454"/>
        <v>12232</v>
      </c>
      <c r="M7388">
        <f t="shared" si="453"/>
        <v>12232</v>
      </c>
      <c r="N7388" s="37">
        <f t="shared" si="448"/>
        <v>-1651113</v>
      </c>
    </row>
    <row r="7389" spans="1:14" ht="37.6" x14ac:dyDescent="0.3">
      <c r="A7389" s="3">
        <v>5</v>
      </c>
      <c r="B7389" s="142"/>
      <c r="C7389" s="4" t="s">
        <v>5669</v>
      </c>
      <c r="D7389" s="5">
        <v>45033</v>
      </c>
      <c r="E7389" s="6" t="s">
        <v>5670</v>
      </c>
      <c r="F7389" s="7">
        <v>-122164</v>
      </c>
      <c r="G7389" s="6" t="s">
        <v>1366</v>
      </c>
      <c r="H7389" s="7">
        <v>-12827</v>
      </c>
      <c r="I7389" s="143"/>
      <c r="J7389" s="144"/>
      <c r="K7389" s="145"/>
      <c r="L7389" t="str">
        <f t="shared" si="454"/>
        <v>14290</v>
      </c>
      <c r="M7389">
        <f t="shared" si="453"/>
        <v>14290</v>
      </c>
      <c r="N7389" s="37">
        <f t="shared" si="448"/>
        <v>-122164</v>
      </c>
    </row>
    <row r="7390" spans="1:14" ht="25.05" x14ac:dyDescent="0.3">
      <c r="A7390" s="3">
        <v>5</v>
      </c>
      <c r="B7390" s="142"/>
      <c r="C7390" s="4" t="s">
        <v>5671</v>
      </c>
      <c r="D7390" s="5">
        <v>45033</v>
      </c>
      <c r="E7390" s="6" t="s">
        <v>5672</v>
      </c>
      <c r="F7390" s="7">
        <v>-331201</v>
      </c>
      <c r="G7390" s="6" t="s">
        <v>1366</v>
      </c>
      <c r="H7390" s="7">
        <v>-34776</v>
      </c>
      <c r="I7390" s="143"/>
      <c r="J7390" s="144"/>
      <c r="K7390" s="145"/>
      <c r="L7390" t="str">
        <f t="shared" si="454"/>
        <v>14251</v>
      </c>
      <c r="M7390">
        <f t="shared" si="453"/>
        <v>14251</v>
      </c>
      <c r="N7390" s="37">
        <f t="shared" si="448"/>
        <v>-331201</v>
      </c>
    </row>
    <row r="7391" spans="1:14" ht="25.05" x14ac:dyDescent="0.3">
      <c r="A7391" s="3">
        <v>5</v>
      </c>
      <c r="B7391" s="142"/>
      <c r="C7391" s="4" t="s">
        <v>5673</v>
      </c>
      <c r="D7391" s="5">
        <v>45028</v>
      </c>
      <c r="E7391" s="6" t="s">
        <v>5674</v>
      </c>
      <c r="F7391" s="7">
        <v>-208131</v>
      </c>
      <c r="G7391" s="6" t="s">
        <v>1366</v>
      </c>
      <c r="H7391" s="7">
        <v>-21854</v>
      </c>
      <c r="I7391" s="143"/>
      <c r="J7391" s="144"/>
      <c r="K7391" s="145"/>
      <c r="L7391" t="str">
        <f t="shared" si="454"/>
        <v>13364</v>
      </c>
      <c r="M7391">
        <f t="shared" si="453"/>
        <v>13364</v>
      </c>
      <c r="N7391" s="37">
        <f t="shared" si="448"/>
        <v>-208131</v>
      </c>
    </row>
    <row r="7392" spans="1:14" ht="37.6" x14ac:dyDescent="0.3">
      <c r="A7392" s="3">
        <v>5</v>
      </c>
      <c r="B7392" s="142"/>
      <c r="C7392" s="4" t="s">
        <v>5675</v>
      </c>
      <c r="D7392" s="5">
        <v>45019</v>
      </c>
      <c r="E7392" s="6" t="s">
        <v>5676</v>
      </c>
      <c r="F7392" s="7">
        <v>-1134685</v>
      </c>
      <c r="G7392" s="6" t="s">
        <v>1366</v>
      </c>
      <c r="H7392" s="7">
        <v>-119142</v>
      </c>
      <c r="I7392" s="143"/>
      <c r="J7392" s="144"/>
      <c r="K7392" s="145"/>
      <c r="L7392" t="str">
        <f t="shared" si="454"/>
        <v>12082</v>
      </c>
      <c r="M7392">
        <f t="shared" si="453"/>
        <v>12082</v>
      </c>
      <c r="N7392" s="37">
        <f t="shared" si="448"/>
        <v>-1134685</v>
      </c>
    </row>
    <row r="7393" spans="1:14" ht="37.6" x14ac:dyDescent="0.3">
      <c r="A7393" s="3">
        <v>5</v>
      </c>
      <c r="B7393" s="142"/>
      <c r="C7393" s="4" t="s">
        <v>5677</v>
      </c>
      <c r="D7393" s="5">
        <v>45017</v>
      </c>
      <c r="E7393" s="6" t="s">
        <v>5678</v>
      </c>
      <c r="F7393" s="7">
        <v>-294030</v>
      </c>
      <c r="G7393" s="6" t="s">
        <v>1366</v>
      </c>
      <c r="H7393" s="7">
        <v>-30873</v>
      </c>
      <c r="I7393" s="143"/>
      <c r="J7393" s="144"/>
      <c r="K7393" s="145"/>
      <c r="L7393" t="str">
        <f t="shared" si="454"/>
        <v>12043</v>
      </c>
      <c r="M7393">
        <f t="shared" si="453"/>
        <v>12043</v>
      </c>
      <c r="N7393" s="37">
        <f t="shared" si="448"/>
        <v>-294030</v>
      </c>
    </row>
    <row r="7394" spans="1:14" ht="37.6" x14ac:dyDescent="0.3">
      <c r="A7394" s="3">
        <v>5</v>
      </c>
      <c r="B7394" s="142"/>
      <c r="C7394" s="4" t="s">
        <v>5679</v>
      </c>
      <c r="D7394" s="5">
        <v>45019</v>
      </c>
      <c r="E7394" s="6" t="s">
        <v>5680</v>
      </c>
      <c r="F7394" s="7">
        <v>-804834</v>
      </c>
      <c r="G7394" s="6" t="s">
        <v>1366</v>
      </c>
      <c r="H7394" s="7">
        <v>-84508</v>
      </c>
      <c r="I7394" s="143"/>
      <c r="J7394" s="144"/>
      <c r="K7394" s="145"/>
      <c r="L7394" t="str">
        <f t="shared" si="454"/>
        <v>12083</v>
      </c>
      <c r="M7394">
        <f t="shared" si="453"/>
        <v>12083</v>
      </c>
      <c r="N7394" s="37">
        <f t="shared" si="448"/>
        <v>-804834</v>
      </c>
    </row>
    <row r="7395" spans="1:14" ht="25.05" x14ac:dyDescent="0.3">
      <c r="A7395" s="3">
        <v>5</v>
      </c>
      <c r="B7395" s="135"/>
      <c r="C7395" s="4" t="s">
        <v>5681</v>
      </c>
      <c r="D7395" s="5">
        <v>45028</v>
      </c>
      <c r="E7395" s="6" t="s">
        <v>5682</v>
      </c>
      <c r="F7395" s="7">
        <v>-484645</v>
      </c>
      <c r="G7395" s="6" t="s">
        <v>1366</v>
      </c>
      <c r="H7395" s="7">
        <v>-50888</v>
      </c>
      <c r="I7395" s="137"/>
      <c r="J7395" s="140"/>
      <c r="K7395" s="141"/>
      <c r="L7395" t="str">
        <f t="shared" si="454"/>
        <v>13366</v>
      </c>
      <c r="M7395">
        <f t="shared" si="453"/>
        <v>13366</v>
      </c>
      <c r="N7395" s="37">
        <f t="shared" si="448"/>
        <v>-484645</v>
      </c>
    </row>
    <row r="7396" spans="1:14" ht="37.6" x14ac:dyDescent="0.3">
      <c r="A7396" s="3">
        <v>5</v>
      </c>
      <c r="B7396" s="134" t="s">
        <v>5683</v>
      </c>
      <c r="C7396" s="4" t="s">
        <v>5684</v>
      </c>
      <c r="D7396" s="5">
        <v>45029</v>
      </c>
      <c r="E7396" s="6" t="s">
        <v>5685</v>
      </c>
      <c r="F7396" s="7">
        <v>-338088</v>
      </c>
      <c r="G7396" s="6" t="s">
        <v>1366</v>
      </c>
      <c r="H7396" s="7">
        <v>-35499</v>
      </c>
      <c r="I7396" s="136">
        <v>-1546967</v>
      </c>
      <c r="J7396" s="138" t="s">
        <v>48</v>
      </c>
      <c r="K7396" s="139"/>
      <c r="L7396" t="str">
        <f t="shared" si="454"/>
        <v>13626</v>
      </c>
      <c r="M7396">
        <f t="shared" si="453"/>
        <v>13626</v>
      </c>
      <c r="N7396" s="37">
        <f t="shared" si="448"/>
        <v>-338088</v>
      </c>
    </row>
    <row r="7397" spans="1:14" ht="25.05" x14ac:dyDescent="0.3">
      <c r="A7397" s="3">
        <v>5</v>
      </c>
      <c r="B7397" s="142"/>
      <c r="C7397" s="4" t="s">
        <v>5686</v>
      </c>
      <c r="D7397" s="5">
        <v>45034</v>
      </c>
      <c r="E7397" s="6" t="s">
        <v>5687</v>
      </c>
      <c r="F7397" s="7">
        <v>-887901</v>
      </c>
      <c r="G7397" s="6" t="s">
        <v>1366</v>
      </c>
      <c r="H7397" s="7">
        <v>-93230</v>
      </c>
      <c r="I7397" s="143"/>
      <c r="J7397" s="144"/>
      <c r="K7397" s="145"/>
      <c r="L7397" t="str">
        <f t="shared" si="454"/>
        <v>14487</v>
      </c>
      <c r="M7397">
        <f t="shared" si="453"/>
        <v>14487</v>
      </c>
      <c r="N7397" s="37">
        <f t="shared" si="448"/>
        <v>-887901</v>
      </c>
    </row>
    <row r="7398" spans="1:14" ht="25.05" x14ac:dyDescent="0.3">
      <c r="A7398" s="3">
        <v>5</v>
      </c>
      <c r="B7398" s="135"/>
      <c r="C7398" s="4" t="s">
        <v>5688</v>
      </c>
      <c r="D7398" s="5">
        <v>45034</v>
      </c>
      <c r="E7398" s="6" t="s">
        <v>5689</v>
      </c>
      <c r="F7398" s="7">
        <v>-502466</v>
      </c>
      <c r="G7398" s="6" t="s">
        <v>1366</v>
      </c>
      <c r="H7398" s="7">
        <v>-52759</v>
      </c>
      <c r="I7398" s="137"/>
      <c r="J7398" s="140"/>
      <c r="K7398" s="141"/>
      <c r="L7398" t="str">
        <f t="shared" si="454"/>
        <v>14496</v>
      </c>
      <c r="M7398">
        <f t="shared" si="453"/>
        <v>14496</v>
      </c>
      <c r="N7398" s="37">
        <f t="shared" si="448"/>
        <v>-502466</v>
      </c>
    </row>
    <row r="7399" spans="1:14" ht="37.6" x14ac:dyDescent="0.3">
      <c r="A7399" s="3">
        <v>5</v>
      </c>
      <c r="B7399" s="134" t="s">
        <v>5690</v>
      </c>
      <c r="C7399" s="4" t="s">
        <v>5691</v>
      </c>
      <c r="D7399" s="5">
        <v>45030</v>
      </c>
      <c r="E7399" s="6" t="s">
        <v>5692</v>
      </c>
      <c r="F7399" s="7">
        <v>-80774</v>
      </c>
      <c r="G7399" s="6" t="s">
        <v>1366</v>
      </c>
      <c r="H7399" s="7">
        <v>-8481</v>
      </c>
      <c r="I7399" s="136">
        <v>-22124185</v>
      </c>
      <c r="J7399" s="138" t="s">
        <v>48</v>
      </c>
      <c r="K7399" s="139"/>
      <c r="L7399" t="str">
        <f t="shared" si="454"/>
        <v>13989</v>
      </c>
      <c r="M7399">
        <f t="shared" si="453"/>
        <v>13989</v>
      </c>
      <c r="N7399" s="37">
        <f t="shared" si="448"/>
        <v>-80774</v>
      </c>
    </row>
    <row r="7400" spans="1:14" ht="25.05" x14ac:dyDescent="0.3">
      <c r="A7400" s="3">
        <v>5</v>
      </c>
      <c r="B7400" s="142"/>
      <c r="C7400" s="4" t="s">
        <v>5693</v>
      </c>
      <c r="D7400" s="5">
        <v>45035</v>
      </c>
      <c r="E7400" s="6" t="s">
        <v>5694</v>
      </c>
      <c r="F7400" s="7">
        <v>-1084575</v>
      </c>
      <c r="G7400" s="6" t="s">
        <v>1366</v>
      </c>
      <c r="H7400" s="7">
        <v>-113880</v>
      </c>
      <c r="I7400" s="143"/>
      <c r="J7400" s="144"/>
      <c r="K7400" s="145"/>
      <c r="L7400" t="str">
        <f t="shared" si="454"/>
        <v>14652</v>
      </c>
      <c r="M7400">
        <f t="shared" si="453"/>
        <v>14652</v>
      </c>
      <c r="N7400" s="37">
        <f t="shared" si="448"/>
        <v>-1084575</v>
      </c>
    </row>
    <row r="7401" spans="1:14" ht="37.6" x14ac:dyDescent="0.3">
      <c r="A7401" s="3">
        <v>5</v>
      </c>
      <c r="B7401" s="142"/>
      <c r="C7401" s="4" t="s">
        <v>5695</v>
      </c>
      <c r="D7401" s="5">
        <v>45036</v>
      </c>
      <c r="E7401" s="6" t="s">
        <v>5696</v>
      </c>
      <c r="F7401" s="7">
        <v>-190809</v>
      </c>
      <c r="G7401" s="6" t="s">
        <v>1366</v>
      </c>
      <c r="H7401" s="7">
        <v>-20035</v>
      </c>
      <c r="I7401" s="143"/>
      <c r="J7401" s="144"/>
      <c r="K7401" s="145"/>
      <c r="L7401" t="str">
        <f t="shared" si="454"/>
        <v>14830</v>
      </c>
      <c r="M7401">
        <f t="shared" si="453"/>
        <v>14830</v>
      </c>
      <c r="N7401" s="37">
        <f t="shared" si="448"/>
        <v>-190809</v>
      </c>
    </row>
    <row r="7402" spans="1:14" ht="37.6" x14ac:dyDescent="0.3">
      <c r="A7402" s="3">
        <v>5</v>
      </c>
      <c r="B7402" s="142"/>
      <c r="C7402" s="4" t="s">
        <v>5697</v>
      </c>
      <c r="D7402" s="5">
        <v>45038</v>
      </c>
      <c r="E7402" s="6" t="s">
        <v>5698</v>
      </c>
      <c r="F7402" s="7">
        <v>-190233</v>
      </c>
      <c r="G7402" s="6" t="s">
        <v>1366</v>
      </c>
      <c r="H7402" s="7">
        <v>-19974</v>
      </c>
      <c r="I7402" s="143"/>
      <c r="J7402" s="144"/>
      <c r="K7402" s="145"/>
      <c r="L7402" t="str">
        <f t="shared" si="454"/>
        <v>15085</v>
      </c>
      <c r="M7402">
        <f t="shared" si="453"/>
        <v>15085</v>
      </c>
      <c r="N7402" s="37">
        <f t="shared" si="448"/>
        <v>-190233</v>
      </c>
    </row>
    <row r="7403" spans="1:14" ht="37.6" x14ac:dyDescent="0.3">
      <c r="A7403" s="3">
        <v>5</v>
      </c>
      <c r="B7403" s="142"/>
      <c r="C7403" s="4" t="s">
        <v>5699</v>
      </c>
      <c r="D7403" s="5">
        <v>45041</v>
      </c>
      <c r="E7403" s="6" t="s">
        <v>5700</v>
      </c>
      <c r="F7403" s="7">
        <v>-201607</v>
      </c>
      <c r="G7403" s="6" t="s">
        <v>1366</v>
      </c>
      <c r="H7403" s="7">
        <v>-21169</v>
      </c>
      <c r="I7403" s="143"/>
      <c r="J7403" s="144"/>
      <c r="K7403" s="145"/>
      <c r="L7403" t="str">
        <f t="shared" si="454"/>
        <v>15397</v>
      </c>
      <c r="M7403">
        <f t="shared" si="453"/>
        <v>15397</v>
      </c>
      <c r="N7403" s="37">
        <f t="shared" si="448"/>
        <v>-201607</v>
      </c>
    </row>
    <row r="7404" spans="1:14" ht="37.6" x14ac:dyDescent="0.3">
      <c r="A7404" s="3">
        <v>5</v>
      </c>
      <c r="B7404" s="142"/>
      <c r="C7404" s="4" t="s">
        <v>5701</v>
      </c>
      <c r="D7404" s="5">
        <v>45030</v>
      </c>
      <c r="E7404" s="6" t="s">
        <v>5702</v>
      </c>
      <c r="F7404" s="7">
        <v>-488655</v>
      </c>
      <c r="G7404" s="6" t="s">
        <v>1366</v>
      </c>
      <c r="H7404" s="7">
        <v>-51309</v>
      </c>
      <c r="I7404" s="143"/>
      <c r="J7404" s="144"/>
      <c r="K7404" s="145"/>
      <c r="L7404" t="str">
        <f t="shared" si="454"/>
        <v>13889</v>
      </c>
      <c r="M7404">
        <f t="shared" si="453"/>
        <v>13889</v>
      </c>
      <c r="N7404" s="37">
        <f t="shared" si="448"/>
        <v>-488655</v>
      </c>
    </row>
    <row r="7405" spans="1:14" ht="25.05" x14ac:dyDescent="0.3">
      <c r="A7405" s="3">
        <v>5</v>
      </c>
      <c r="B7405" s="142"/>
      <c r="C7405" s="4" t="s">
        <v>5703</v>
      </c>
      <c r="D7405" s="5">
        <v>45035</v>
      </c>
      <c r="E7405" s="6" t="s">
        <v>5704</v>
      </c>
      <c r="F7405" s="7">
        <v>-770362</v>
      </c>
      <c r="G7405" s="6" t="s">
        <v>1366</v>
      </c>
      <c r="H7405" s="7">
        <v>-80888</v>
      </c>
      <c r="I7405" s="143"/>
      <c r="J7405" s="144"/>
      <c r="K7405" s="145"/>
      <c r="L7405" t="str">
        <f t="shared" si="454"/>
        <v>14723</v>
      </c>
      <c r="M7405">
        <f t="shared" si="453"/>
        <v>14723</v>
      </c>
      <c r="N7405" s="37">
        <f t="shared" si="448"/>
        <v>-770362</v>
      </c>
    </row>
    <row r="7406" spans="1:14" ht="37.6" x14ac:dyDescent="0.3">
      <c r="A7406" s="3">
        <v>5</v>
      </c>
      <c r="B7406" s="142"/>
      <c r="C7406" s="4" t="s">
        <v>5705</v>
      </c>
      <c r="D7406" s="5">
        <v>45029</v>
      </c>
      <c r="E7406" s="6" t="s">
        <v>5706</v>
      </c>
      <c r="F7406" s="7">
        <v>-311674</v>
      </c>
      <c r="G7406" s="6" t="s">
        <v>1366</v>
      </c>
      <c r="H7406" s="7">
        <v>-32726</v>
      </c>
      <c r="I7406" s="143"/>
      <c r="J7406" s="144"/>
      <c r="K7406" s="145"/>
      <c r="L7406" t="str">
        <f t="shared" si="454"/>
        <v>13505</v>
      </c>
      <c r="M7406">
        <f t="shared" si="453"/>
        <v>13505</v>
      </c>
      <c r="N7406" s="37">
        <f t="shared" si="448"/>
        <v>-311674</v>
      </c>
    </row>
    <row r="7407" spans="1:14" ht="37.6" x14ac:dyDescent="0.3">
      <c r="A7407" s="3">
        <v>5</v>
      </c>
      <c r="B7407" s="142"/>
      <c r="C7407" s="4" t="s">
        <v>5707</v>
      </c>
      <c r="D7407" s="5">
        <v>45038</v>
      </c>
      <c r="E7407" s="6" t="s">
        <v>5708</v>
      </c>
      <c r="F7407" s="7">
        <v>-244328</v>
      </c>
      <c r="G7407" s="6" t="s">
        <v>1366</v>
      </c>
      <c r="H7407" s="7">
        <v>-25654</v>
      </c>
      <c r="I7407" s="143"/>
      <c r="J7407" s="144"/>
      <c r="K7407" s="145"/>
      <c r="L7407" t="str">
        <f t="shared" si="454"/>
        <v>15080</v>
      </c>
      <c r="M7407">
        <f t="shared" si="453"/>
        <v>15080</v>
      </c>
      <c r="N7407" s="37">
        <f t="shared" si="448"/>
        <v>-244328</v>
      </c>
    </row>
    <row r="7408" spans="1:14" ht="37.6" x14ac:dyDescent="0.3">
      <c r="A7408" s="3">
        <v>5</v>
      </c>
      <c r="B7408" s="142"/>
      <c r="C7408" s="4" t="s">
        <v>5709</v>
      </c>
      <c r="D7408" s="5">
        <v>45041</v>
      </c>
      <c r="E7408" s="6" t="s">
        <v>5710</v>
      </c>
      <c r="F7408" s="7">
        <v>-1002773</v>
      </c>
      <c r="G7408" s="6" t="s">
        <v>1366</v>
      </c>
      <c r="H7408" s="7">
        <v>-105291</v>
      </c>
      <c r="I7408" s="143"/>
      <c r="J7408" s="144"/>
      <c r="K7408" s="145"/>
      <c r="L7408" t="str">
        <f t="shared" si="454"/>
        <v>15415</v>
      </c>
      <c r="M7408">
        <f t="shared" si="453"/>
        <v>15415</v>
      </c>
      <c r="N7408" s="37">
        <f t="shared" si="448"/>
        <v>-1002773</v>
      </c>
    </row>
    <row r="7409" spans="1:14" ht="25.05" x14ac:dyDescent="0.3">
      <c r="A7409" s="3">
        <v>5</v>
      </c>
      <c r="B7409" s="142"/>
      <c r="C7409" s="4" t="s">
        <v>5711</v>
      </c>
      <c r="D7409" s="5">
        <v>45043</v>
      </c>
      <c r="E7409" s="6" t="s">
        <v>5712</v>
      </c>
      <c r="F7409" s="7">
        <v>-401972</v>
      </c>
      <c r="G7409" s="6" t="s">
        <v>1366</v>
      </c>
      <c r="H7409" s="7">
        <v>-42207</v>
      </c>
      <c r="I7409" s="143"/>
      <c r="J7409" s="144"/>
      <c r="K7409" s="145"/>
      <c r="L7409" t="str">
        <f t="shared" si="454"/>
        <v>15840</v>
      </c>
      <c r="M7409">
        <f t="shared" si="453"/>
        <v>15840</v>
      </c>
      <c r="N7409" s="37">
        <f t="shared" si="448"/>
        <v>-401972</v>
      </c>
    </row>
    <row r="7410" spans="1:14" ht="37.6" x14ac:dyDescent="0.3">
      <c r="A7410" s="3">
        <v>5</v>
      </c>
      <c r="B7410" s="142"/>
      <c r="C7410" s="4" t="s">
        <v>5713</v>
      </c>
      <c r="D7410" s="5">
        <v>45030</v>
      </c>
      <c r="E7410" s="6" t="s">
        <v>5714</v>
      </c>
      <c r="F7410" s="7">
        <v>-465128</v>
      </c>
      <c r="G7410" s="6" t="s">
        <v>1366</v>
      </c>
      <c r="H7410" s="7">
        <v>-48838</v>
      </c>
      <c r="I7410" s="143"/>
      <c r="J7410" s="144"/>
      <c r="K7410" s="145"/>
      <c r="L7410" t="str">
        <f t="shared" si="454"/>
        <v>14031</v>
      </c>
      <c r="M7410">
        <f t="shared" si="453"/>
        <v>14031</v>
      </c>
      <c r="N7410" s="37">
        <f t="shared" si="448"/>
        <v>-465128</v>
      </c>
    </row>
    <row r="7411" spans="1:14" ht="25.05" x14ac:dyDescent="0.3">
      <c r="A7411" s="3">
        <v>5</v>
      </c>
      <c r="B7411" s="142"/>
      <c r="C7411" s="4" t="s">
        <v>5715</v>
      </c>
      <c r="D7411" s="5">
        <v>45035</v>
      </c>
      <c r="E7411" s="6" t="s">
        <v>5716</v>
      </c>
      <c r="F7411" s="7">
        <v>-165601</v>
      </c>
      <c r="G7411" s="6" t="s">
        <v>1366</v>
      </c>
      <c r="H7411" s="7">
        <v>-17388</v>
      </c>
      <c r="I7411" s="143"/>
      <c r="J7411" s="144"/>
      <c r="K7411" s="145"/>
      <c r="L7411" t="str">
        <f t="shared" si="454"/>
        <v>14680</v>
      </c>
      <c r="M7411">
        <f t="shared" si="453"/>
        <v>14680</v>
      </c>
      <c r="N7411" s="37">
        <f t="shared" si="448"/>
        <v>-165601</v>
      </c>
    </row>
    <row r="7412" spans="1:14" ht="37.6" x14ac:dyDescent="0.3">
      <c r="A7412" s="3">
        <v>5</v>
      </c>
      <c r="B7412" s="142"/>
      <c r="C7412" s="4" t="s">
        <v>5717</v>
      </c>
      <c r="D7412" s="5">
        <v>45036</v>
      </c>
      <c r="E7412" s="6" t="s">
        <v>5718</v>
      </c>
      <c r="F7412" s="7">
        <v>-484645</v>
      </c>
      <c r="G7412" s="6" t="s">
        <v>1366</v>
      </c>
      <c r="H7412" s="7">
        <v>-50888</v>
      </c>
      <c r="I7412" s="143"/>
      <c r="J7412" s="144"/>
      <c r="K7412" s="145"/>
      <c r="L7412" t="str">
        <f t="shared" si="454"/>
        <v>14851</v>
      </c>
      <c r="M7412">
        <f t="shared" si="453"/>
        <v>14851</v>
      </c>
      <c r="N7412" s="37">
        <f t="shared" si="448"/>
        <v>-484645</v>
      </c>
    </row>
    <row r="7413" spans="1:14" ht="37.6" x14ac:dyDescent="0.3">
      <c r="A7413" s="3">
        <v>5</v>
      </c>
      <c r="B7413" s="142"/>
      <c r="C7413" s="4" t="s">
        <v>5719</v>
      </c>
      <c r="D7413" s="5">
        <v>45036</v>
      </c>
      <c r="E7413" s="6" t="s">
        <v>5720</v>
      </c>
      <c r="F7413" s="7">
        <v>-727056</v>
      </c>
      <c r="G7413" s="6" t="s">
        <v>1366</v>
      </c>
      <c r="H7413" s="7">
        <v>-76341</v>
      </c>
      <c r="I7413" s="143"/>
      <c r="J7413" s="144"/>
      <c r="K7413" s="145"/>
      <c r="L7413" t="str">
        <f t="shared" si="454"/>
        <v>14895</v>
      </c>
      <c r="M7413">
        <f t="shared" si="453"/>
        <v>14895</v>
      </c>
      <c r="N7413" s="37">
        <f t="shared" si="448"/>
        <v>-727056</v>
      </c>
    </row>
    <row r="7414" spans="1:14" ht="37.6" x14ac:dyDescent="0.3">
      <c r="A7414" s="3">
        <v>5</v>
      </c>
      <c r="B7414" s="142"/>
      <c r="C7414" s="4" t="s">
        <v>5721</v>
      </c>
      <c r="D7414" s="5">
        <v>45038</v>
      </c>
      <c r="E7414" s="6" t="s">
        <v>5722</v>
      </c>
      <c r="F7414" s="7">
        <v>-1192695</v>
      </c>
      <c r="G7414" s="6" t="s">
        <v>1366</v>
      </c>
      <c r="H7414" s="7">
        <v>-125233</v>
      </c>
      <c r="I7414" s="143"/>
      <c r="J7414" s="144"/>
      <c r="K7414" s="145"/>
      <c r="L7414" t="str">
        <f t="shared" si="454"/>
        <v>15086</v>
      </c>
      <c r="M7414">
        <f t="shared" si="453"/>
        <v>15086</v>
      </c>
      <c r="N7414" s="37">
        <f t="shared" si="448"/>
        <v>-1192695</v>
      </c>
    </row>
    <row r="7415" spans="1:14" ht="37.6" x14ac:dyDescent="0.3">
      <c r="A7415" s="3">
        <v>5</v>
      </c>
      <c r="B7415" s="142"/>
      <c r="C7415" s="4" t="s">
        <v>5723</v>
      </c>
      <c r="D7415" s="5">
        <v>45040</v>
      </c>
      <c r="E7415" s="6" t="s">
        <v>5724</v>
      </c>
      <c r="F7415" s="7">
        <v>-609008</v>
      </c>
      <c r="G7415" s="6" t="s">
        <v>1366</v>
      </c>
      <c r="H7415" s="7">
        <v>-63946</v>
      </c>
      <c r="I7415" s="143"/>
      <c r="J7415" s="144"/>
      <c r="K7415" s="145"/>
      <c r="L7415" t="str">
        <f t="shared" si="454"/>
        <v>15229</v>
      </c>
      <c r="M7415">
        <f t="shared" si="453"/>
        <v>15229</v>
      </c>
      <c r="N7415" s="37">
        <f t="shared" ref="N7415:N7478" si="455">+F7415</f>
        <v>-609008</v>
      </c>
    </row>
    <row r="7416" spans="1:14" ht="37.6" x14ac:dyDescent="0.3">
      <c r="A7416" s="3">
        <v>5</v>
      </c>
      <c r="B7416" s="142"/>
      <c r="C7416" s="4" t="s">
        <v>5725</v>
      </c>
      <c r="D7416" s="5">
        <v>45041</v>
      </c>
      <c r="E7416" s="6" t="s">
        <v>5726</v>
      </c>
      <c r="F7416" s="7">
        <v>-551711</v>
      </c>
      <c r="G7416" s="6" t="s">
        <v>1366</v>
      </c>
      <c r="H7416" s="7">
        <v>-57930</v>
      </c>
      <c r="I7416" s="143"/>
      <c r="J7416" s="144"/>
      <c r="K7416" s="145"/>
      <c r="L7416" t="str">
        <f t="shared" si="454"/>
        <v>15290</v>
      </c>
      <c r="M7416">
        <f t="shared" si="453"/>
        <v>15290</v>
      </c>
      <c r="N7416" s="37">
        <f t="shared" si="455"/>
        <v>-551711</v>
      </c>
    </row>
    <row r="7417" spans="1:14" ht="37.6" x14ac:dyDescent="0.3">
      <c r="A7417" s="3">
        <v>5</v>
      </c>
      <c r="B7417" s="142"/>
      <c r="C7417" s="4" t="s">
        <v>5727</v>
      </c>
      <c r="D7417" s="5">
        <v>45042</v>
      </c>
      <c r="E7417" s="6" t="s">
        <v>5728</v>
      </c>
      <c r="F7417" s="7">
        <v>-74869</v>
      </c>
      <c r="G7417" s="6" t="s">
        <v>1366</v>
      </c>
      <c r="H7417" s="7">
        <v>-7861</v>
      </c>
      <c r="I7417" s="143"/>
      <c r="J7417" s="144"/>
      <c r="K7417" s="145"/>
      <c r="L7417" t="str">
        <f t="shared" si="454"/>
        <v>15681</v>
      </c>
      <c r="M7417">
        <f t="shared" si="453"/>
        <v>15681</v>
      </c>
      <c r="N7417" s="37">
        <f t="shared" si="455"/>
        <v>-74869</v>
      </c>
    </row>
    <row r="7418" spans="1:14" ht="25.05" x14ac:dyDescent="0.3">
      <c r="A7418" s="3">
        <v>5</v>
      </c>
      <c r="B7418" s="142"/>
      <c r="C7418" s="4" t="s">
        <v>5729</v>
      </c>
      <c r="D7418" s="5">
        <v>45043</v>
      </c>
      <c r="E7418" s="6" t="s">
        <v>5730</v>
      </c>
      <c r="F7418" s="7">
        <v>-216894</v>
      </c>
      <c r="G7418" s="6" t="s">
        <v>1366</v>
      </c>
      <c r="H7418" s="7">
        <v>-22774</v>
      </c>
      <c r="I7418" s="143"/>
      <c r="J7418" s="144"/>
      <c r="K7418" s="145"/>
      <c r="L7418" t="str">
        <f t="shared" si="454"/>
        <v>15944</v>
      </c>
      <c r="M7418">
        <f t="shared" si="453"/>
        <v>15944</v>
      </c>
      <c r="N7418" s="37">
        <f t="shared" si="455"/>
        <v>-216894</v>
      </c>
    </row>
    <row r="7419" spans="1:14" ht="37.6" x14ac:dyDescent="0.3">
      <c r="A7419" s="3">
        <v>5</v>
      </c>
      <c r="B7419" s="142"/>
      <c r="C7419" s="4" t="s">
        <v>5731</v>
      </c>
      <c r="D7419" s="5">
        <v>45044</v>
      </c>
      <c r="E7419" s="6" t="s">
        <v>5732</v>
      </c>
      <c r="F7419" s="7">
        <v>-790275</v>
      </c>
      <c r="G7419" s="6" t="s">
        <v>1366</v>
      </c>
      <c r="H7419" s="7">
        <v>-82979</v>
      </c>
      <c r="I7419" s="143"/>
      <c r="J7419" s="144"/>
      <c r="K7419" s="145"/>
      <c r="L7419" t="str">
        <f t="shared" si="454"/>
        <v>16005</v>
      </c>
      <c r="M7419">
        <f t="shared" si="453"/>
        <v>16005</v>
      </c>
      <c r="N7419" s="37">
        <f t="shared" si="455"/>
        <v>-790275</v>
      </c>
    </row>
    <row r="7420" spans="1:14" ht="37.6" x14ac:dyDescent="0.3">
      <c r="A7420" s="3">
        <v>5</v>
      </c>
      <c r="B7420" s="142"/>
      <c r="C7420" s="4" t="s">
        <v>5733</v>
      </c>
      <c r="D7420" s="5">
        <v>45030</v>
      </c>
      <c r="E7420" s="6" t="s">
        <v>5734</v>
      </c>
      <c r="F7420" s="7">
        <v>-619157</v>
      </c>
      <c r="G7420" s="6" t="s">
        <v>1366</v>
      </c>
      <c r="H7420" s="7">
        <v>-65011</v>
      </c>
      <c r="I7420" s="143"/>
      <c r="J7420" s="144"/>
      <c r="K7420" s="145"/>
      <c r="L7420" t="str">
        <f t="shared" si="454"/>
        <v>13872</v>
      </c>
      <c r="M7420">
        <f t="shared" si="453"/>
        <v>13872</v>
      </c>
      <c r="N7420" s="37">
        <f t="shared" si="455"/>
        <v>-619157</v>
      </c>
    </row>
    <row r="7421" spans="1:14" ht="25.05" x14ac:dyDescent="0.3">
      <c r="A7421" s="3">
        <v>5</v>
      </c>
      <c r="B7421" s="142"/>
      <c r="C7421" s="4" t="s">
        <v>5735</v>
      </c>
      <c r="D7421" s="5">
        <v>45034</v>
      </c>
      <c r="E7421" s="6" t="s">
        <v>5736</v>
      </c>
      <c r="F7421" s="7">
        <v>-432214</v>
      </c>
      <c r="G7421" s="6" t="s">
        <v>1366</v>
      </c>
      <c r="H7421" s="7">
        <v>-45382</v>
      </c>
      <c r="I7421" s="143"/>
      <c r="J7421" s="144"/>
      <c r="K7421" s="145"/>
      <c r="L7421" t="str">
        <f t="shared" si="454"/>
        <v>14523</v>
      </c>
      <c r="M7421">
        <f t="shared" si="453"/>
        <v>14523</v>
      </c>
      <c r="N7421" s="37">
        <f t="shared" si="455"/>
        <v>-432214</v>
      </c>
    </row>
    <row r="7422" spans="1:14" ht="37.6" x14ac:dyDescent="0.3">
      <c r="A7422" s="3">
        <v>5</v>
      </c>
      <c r="B7422" s="142"/>
      <c r="C7422" s="4" t="s">
        <v>5737</v>
      </c>
      <c r="D7422" s="5">
        <v>45036</v>
      </c>
      <c r="E7422" s="6" t="s">
        <v>5738</v>
      </c>
      <c r="F7422" s="7">
        <v>-828003</v>
      </c>
      <c r="G7422" s="6" t="s">
        <v>1366</v>
      </c>
      <c r="H7422" s="7">
        <v>-86940</v>
      </c>
      <c r="I7422" s="143"/>
      <c r="J7422" s="144"/>
      <c r="K7422" s="145"/>
      <c r="L7422" t="str">
        <f t="shared" si="454"/>
        <v>14810</v>
      </c>
      <c r="M7422">
        <f t="shared" si="453"/>
        <v>14810</v>
      </c>
      <c r="N7422" s="37">
        <f t="shared" si="455"/>
        <v>-828003</v>
      </c>
    </row>
    <row r="7423" spans="1:14" ht="37.6" x14ac:dyDescent="0.3">
      <c r="A7423" s="3">
        <v>5</v>
      </c>
      <c r="B7423" s="142"/>
      <c r="C7423" s="4" t="s">
        <v>5739</v>
      </c>
      <c r="D7423" s="5">
        <v>45042</v>
      </c>
      <c r="E7423" s="6" t="s">
        <v>5740</v>
      </c>
      <c r="F7423" s="7">
        <v>-336564</v>
      </c>
      <c r="G7423" s="6" t="s">
        <v>1366</v>
      </c>
      <c r="H7423" s="7">
        <v>-35339</v>
      </c>
      <c r="I7423" s="143"/>
      <c r="J7423" s="144"/>
      <c r="K7423" s="145"/>
      <c r="L7423" t="str">
        <f t="shared" si="454"/>
        <v>15530</v>
      </c>
      <c r="M7423">
        <f t="shared" si="453"/>
        <v>15530</v>
      </c>
      <c r="N7423" s="37">
        <f t="shared" si="455"/>
        <v>-336564</v>
      </c>
    </row>
    <row r="7424" spans="1:14" ht="37.6" x14ac:dyDescent="0.3">
      <c r="A7424" s="3">
        <v>5</v>
      </c>
      <c r="B7424" s="142"/>
      <c r="C7424" s="4" t="s">
        <v>5741</v>
      </c>
      <c r="D7424" s="5">
        <v>45044</v>
      </c>
      <c r="E7424" s="6" t="s">
        <v>5742</v>
      </c>
      <c r="F7424" s="7">
        <v>-224608</v>
      </c>
      <c r="G7424" s="6" t="s">
        <v>1366</v>
      </c>
      <c r="H7424" s="7">
        <v>-23584</v>
      </c>
      <c r="I7424" s="143"/>
      <c r="J7424" s="144"/>
      <c r="K7424" s="145"/>
      <c r="L7424" t="str">
        <f t="shared" si="454"/>
        <v>16026</v>
      </c>
      <c r="M7424">
        <f t="shared" si="453"/>
        <v>16026</v>
      </c>
      <c r="N7424" s="37">
        <f t="shared" si="455"/>
        <v>-224608</v>
      </c>
    </row>
    <row r="7425" spans="1:14" ht="37.6" x14ac:dyDescent="0.3">
      <c r="A7425" s="3">
        <v>5</v>
      </c>
      <c r="B7425" s="142"/>
      <c r="C7425" s="4" t="s">
        <v>5743</v>
      </c>
      <c r="D7425" s="5">
        <v>45021</v>
      </c>
      <c r="E7425" s="6" t="s">
        <v>5744</v>
      </c>
      <c r="F7425" s="7">
        <v>-488655</v>
      </c>
      <c r="G7425" s="6" t="s">
        <v>1366</v>
      </c>
      <c r="H7425" s="7">
        <v>-51309</v>
      </c>
      <c r="I7425" s="143"/>
      <c r="J7425" s="144"/>
      <c r="K7425" s="145"/>
      <c r="L7425" t="str">
        <f t="shared" si="454"/>
        <v>12559</v>
      </c>
      <c r="M7425">
        <f t="shared" si="453"/>
        <v>12559</v>
      </c>
      <c r="N7425" s="37">
        <f t="shared" si="455"/>
        <v>-488655</v>
      </c>
    </row>
    <row r="7426" spans="1:14" ht="37.6" x14ac:dyDescent="0.3">
      <c r="A7426" s="3">
        <v>5</v>
      </c>
      <c r="B7426" s="142"/>
      <c r="C7426" s="4" t="s">
        <v>5745</v>
      </c>
      <c r="D7426" s="5">
        <v>45030</v>
      </c>
      <c r="E7426" s="6" t="s">
        <v>5746</v>
      </c>
      <c r="F7426" s="7">
        <v>-375998</v>
      </c>
      <c r="G7426" s="6" t="s">
        <v>1366</v>
      </c>
      <c r="H7426" s="7">
        <v>-39480</v>
      </c>
      <c r="I7426" s="143"/>
      <c r="J7426" s="144"/>
      <c r="K7426" s="145"/>
      <c r="L7426" t="str">
        <f t="shared" si="454"/>
        <v>14011</v>
      </c>
      <c r="M7426">
        <f t="shared" si="453"/>
        <v>14011</v>
      </c>
      <c r="N7426" s="37">
        <f t="shared" si="455"/>
        <v>-375998</v>
      </c>
    </row>
    <row r="7427" spans="1:14" ht="37.6" x14ac:dyDescent="0.3">
      <c r="A7427" s="3">
        <v>5</v>
      </c>
      <c r="B7427" s="142"/>
      <c r="C7427" s="4" t="s">
        <v>5747</v>
      </c>
      <c r="D7427" s="5">
        <v>45041</v>
      </c>
      <c r="E7427" s="6" t="s">
        <v>5748</v>
      </c>
      <c r="F7427" s="7">
        <v>-244328</v>
      </c>
      <c r="G7427" s="6" t="s">
        <v>1366</v>
      </c>
      <c r="H7427" s="7">
        <v>-25654</v>
      </c>
      <c r="I7427" s="143"/>
      <c r="J7427" s="144"/>
      <c r="K7427" s="145"/>
      <c r="L7427" t="str">
        <f t="shared" si="454"/>
        <v>15438</v>
      </c>
      <c r="M7427">
        <f t="shared" si="453"/>
        <v>15438</v>
      </c>
      <c r="N7427" s="37">
        <f t="shared" si="455"/>
        <v>-244328</v>
      </c>
    </row>
    <row r="7428" spans="1:14" ht="25.05" x14ac:dyDescent="0.3">
      <c r="A7428" s="3">
        <v>5</v>
      </c>
      <c r="B7428" s="142"/>
      <c r="C7428" s="4" t="s">
        <v>5749</v>
      </c>
      <c r="D7428" s="5">
        <v>45035</v>
      </c>
      <c r="E7428" s="6" t="s">
        <v>5750</v>
      </c>
      <c r="F7428" s="7">
        <v>-569248</v>
      </c>
      <c r="G7428" s="6" t="s">
        <v>1366</v>
      </c>
      <c r="H7428" s="7">
        <v>-59771</v>
      </c>
      <c r="I7428" s="143"/>
      <c r="J7428" s="144"/>
      <c r="K7428" s="145"/>
      <c r="L7428" t="str">
        <f t="shared" si="454"/>
        <v>14667</v>
      </c>
      <c r="M7428">
        <f t="shared" si="453"/>
        <v>14667</v>
      </c>
      <c r="N7428" s="37">
        <f t="shared" si="455"/>
        <v>-569248</v>
      </c>
    </row>
    <row r="7429" spans="1:14" ht="37.6" x14ac:dyDescent="0.3">
      <c r="A7429" s="3">
        <v>5</v>
      </c>
      <c r="B7429" s="142"/>
      <c r="C7429" s="4" t="s">
        <v>5751</v>
      </c>
      <c r="D7429" s="5">
        <v>45042</v>
      </c>
      <c r="E7429" s="6" t="s">
        <v>5752</v>
      </c>
      <c r="F7429" s="7">
        <v>-1625484</v>
      </c>
      <c r="G7429" s="6" t="s">
        <v>1366</v>
      </c>
      <c r="H7429" s="7">
        <v>-170676</v>
      </c>
      <c r="I7429" s="143"/>
      <c r="J7429" s="144"/>
      <c r="K7429" s="145"/>
      <c r="L7429" t="str">
        <f t="shared" si="454"/>
        <v>15522</v>
      </c>
      <c r="M7429">
        <f t="shared" si="453"/>
        <v>15522</v>
      </c>
      <c r="N7429" s="37">
        <f t="shared" si="455"/>
        <v>-1625484</v>
      </c>
    </row>
    <row r="7430" spans="1:14" ht="37.6" x14ac:dyDescent="0.3">
      <c r="A7430" s="3">
        <v>5</v>
      </c>
      <c r="B7430" s="142"/>
      <c r="C7430" s="4" t="s">
        <v>5753</v>
      </c>
      <c r="D7430" s="5">
        <v>45042</v>
      </c>
      <c r="E7430" s="6" t="s">
        <v>5754</v>
      </c>
      <c r="F7430" s="7">
        <v>-673127</v>
      </c>
      <c r="G7430" s="6" t="s">
        <v>1366</v>
      </c>
      <c r="H7430" s="7">
        <v>-70678</v>
      </c>
      <c r="I7430" s="143"/>
      <c r="J7430" s="144"/>
      <c r="K7430" s="145"/>
      <c r="L7430" t="str">
        <f t="shared" si="454"/>
        <v>15625</v>
      </c>
      <c r="M7430">
        <f t="shared" si="453"/>
        <v>15625</v>
      </c>
      <c r="N7430" s="37">
        <f t="shared" si="455"/>
        <v>-673127</v>
      </c>
    </row>
    <row r="7431" spans="1:14" ht="25.05" x14ac:dyDescent="0.3">
      <c r="A7431" s="3">
        <v>5</v>
      </c>
      <c r="B7431" s="142"/>
      <c r="C7431" s="4" t="s">
        <v>5755</v>
      </c>
      <c r="D7431" s="5">
        <v>45043</v>
      </c>
      <c r="E7431" s="6" t="s">
        <v>5756</v>
      </c>
      <c r="F7431" s="7">
        <v>-71874</v>
      </c>
      <c r="G7431" s="6" t="s">
        <v>1366</v>
      </c>
      <c r="H7431" s="7">
        <v>-7547</v>
      </c>
      <c r="I7431" s="143"/>
      <c r="J7431" s="144"/>
      <c r="K7431" s="145"/>
      <c r="L7431" t="str">
        <f t="shared" ref="L7431:L7491" si="456">+RIGHT(C7431,5)</f>
        <v>15888</v>
      </c>
      <c r="M7431">
        <f t="shared" ref="M7431:M7494" si="457">+L7431*1</f>
        <v>15888</v>
      </c>
      <c r="N7431" s="37">
        <f t="shared" si="455"/>
        <v>-71874</v>
      </c>
    </row>
    <row r="7432" spans="1:14" ht="25.05" x14ac:dyDescent="0.3">
      <c r="A7432" s="3">
        <v>5</v>
      </c>
      <c r="B7432" s="142"/>
      <c r="C7432" s="4" t="s">
        <v>5757</v>
      </c>
      <c r="D7432" s="5">
        <v>45042</v>
      </c>
      <c r="E7432" s="6" t="s">
        <v>5758</v>
      </c>
      <c r="F7432" s="7">
        <v>-829003</v>
      </c>
      <c r="G7432" s="6" t="s">
        <v>1366</v>
      </c>
      <c r="H7432" s="7">
        <v>-87045</v>
      </c>
      <c r="I7432" s="143"/>
      <c r="J7432" s="144"/>
      <c r="K7432" s="145"/>
      <c r="L7432" t="str">
        <f t="shared" si="456"/>
        <v>15753</v>
      </c>
      <c r="M7432">
        <f t="shared" si="457"/>
        <v>15753</v>
      </c>
      <c r="N7432" s="37">
        <f t="shared" si="455"/>
        <v>-829003</v>
      </c>
    </row>
    <row r="7433" spans="1:14" ht="37.6" x14ac:dyDescent="0.3">
      <c r="A7433" s="3">
        <v>5</v>
      </c>
      <c r="B7433" s="142"/>
      <c r="C7433" s="4" t="s">
        <v>5759</v>
      </c>
      <c r="D7433" s="5">
        <v>45033</v>
      </c>
      <c r="E7433" s="6" t="s">
        <v>5760</v>
      </c>
      <c r="F7433" s="7">
        <v>-516276</v>
      </c>
      <c r="G7433" s="6" t="s">
        <v>1366</v>
      </c>
      <c r="H7433" s="7">
        <v>-54209</v>
      </c>
      <c r="I7433" s="143"/>
      <c r="J7433" s="144"/>
      <c r="K7433" s="145"/>
      <c r="L7433" t="str">
        <f t="shared" si="456"/>
        <v>14174</v>
      </c>
      <c r="M7433">
        <f t="shared" si="457"/>
        <v>14174</v>
      </c>
      <c r="N7433" s="37">
        <f t="shared" si="455"/>
        <v>-516276</v>
      </c>
    </row>
    <row r="7434" spans="1:14" ht="25.05" x14ac:dyDescent="0.3">
      <c r="A7434" s="3">
        <v>5</v>
      </c>
      <c r="B7434" s="142"/>
      <c r="C7434" s="4" t="s">
        <v>5761</v>
      </c>
      <c r="D7434" s="5">
        <v>45033</v>
      </c>
      <c r="E7434" s="6" t="s">
        <v>5762</v>
      </c>
      <c r="F7434" s="7">
        <v>-416150</v>
      </c>
      <c r="G7434" s="6" t="s">
        <v>1366</v>
      </c>
      <c r="H7434" s="7">
        <v>-43696</v>
      </c>
      <c r="I7434" s="143"/>
      <c r="J7434" s="144"/>
      <c r="K7434" s="145"/>
      <c r="L7434" t="str">
        <f t="shared" si="456"/>
        <v>14147</v>
      </c>
      <c r="M7434">
        <f t="shared" si="457"/>
        <v>14147</v>
      </c>
      <c r="N7434" s="37">
        <f t="shared" si="455"/>
        <v>-416150</v>
      </c>
    </row>
    <row r="7435" spans="1:14" ht="25.05" x14ac:dyDescent="0.3">
      <c r="A7435" s="3">
        <v>5</v>
      </c>
      <c r="B7435" s="142"/>
      <c r="C7435" s="4" t="s">
        <v>5763</v>
      </c>
      <c r="D7435" s="5">
        <v>45034</v>
      </c>
      <c r="E7435" s="6" t="s">
        <v>5764</v>
      </c>
      <c r="F7435" s="7">
        <v>-576226</v>
      </c>
      <c r="G7435" s="6" t="s">
        <v>1366</v>
      </c>
      <c r="H7435" s="7">
        <v>-60504</v>
      </c>
      <c r="I7435" s="143"/>
      <c r="J7435" s="144"/>
      <c r="K7435" s="145"/>
      <c r="L7435" t="str">
        <f t="shared" si="456"/>
        <v>14531</v>
      </c>
      <c r="M7435">
        <f t="shared" si="457"/>
        <v>14531</v>
      </c>
      <c r="N7435" s="37">
        <f t="shared" si="455"/>
        <v>-576226</v>
      </c>
    </row>
    <row r="7436" spans="1:14" ht="37.6" x14ac:dyDescent="0.3">
      <c r="A7436" s="3">
        <v>5</v>
      </c>
      <c r="B7436" s="142"/>
      <c r="C7436" s="4" t="s">
        <v>5765</v>
      </c>
      <c r="D7436" s="5">
        <v>45027</v>
      </c>
      <c r="E7436" s="6" t="s">
        <v>5766</v>
      </c>
      <c r="F7436" s="7">
        <v>-860913</v>
      </c>
      <c r="G7436" s="6" t="s">
        <v>1366</v>
      </c>
      <c r="H7436" s="7">
        <v>-90396</v>
      </c>
      <c r="I7436" s="143"/>
      <c r="J7436" s="144"/>
      <c r="K7436" s="145"/>
      <c r="L7436" t="str">
        <f t="shared" si="456"/>
        <v>12997</v>
      </c>
      <c r="M7436">
        <f t="shared" si="457"/>
        <v>12997</v>
      </c>
      <c r="N7436" s="37">
        <f t="shared" si="455"/>
        <v>-860913</v>
      </c>
    </row>
    <row r="7437" spans="1:14" ht="37.6" x14ac:dyDescent="0.3">
      <c r="A7437" s="3">
        <v>5</v>
      </c>
      <c r="B7437" s="142"/>
      <c r="C7437" s="4" t="s">
        <v>5767</v>
      </c>
      <c r="D7437" s="5">
        <v>45036</v>
      </c>
      <c r="E7437" s="6" t="s">
        <v>5768</v>
      </c>
      <c r="F7437" s="7">
        <v>-78045</v>
      </c>
      <c r="G7437" s="6" t="s">
        <v>1366</v>
      </c>
      <c r="H7437" s="7">
        <v>-8195</v>
      </c>
      <c r="I7437" s="143"/>
      <c r="J7437" s="144"/>
      <c r="K7437" s="145"/>
      <c r="L7437" t="str">
        <f t="shared" si="456"/>
        <v>14818</v>
      </c>
      <c r="M7437">
        <f t="shared" si="457"/>
        <v>14818</v>
      </c>
      <c r="N7437" s="37">
        <f t="shared" si="455"/>
        <v>-78045</v>
      </c>
    </row>
    <row r="7438" spans="1:14" ht="37.6" x14ac:dyDescent="0.3">
      <c r="A7438" s="3">
        <v>5</v>
      </c>
      <c r="B7438" s="142"/>
      <c r="C7438" s="4" t="s">
        <v>5769</v>
      </c>
      <c r="D7438" s="5">
        <v>45040</v>
      </c>
      <c r="E7438" s="6" t="s">
        <v>5770</v>
      </c>
      <c r="F7438" s="7">
        <v>-412876</v>
      </c>
      <c r="G7438" s="6" t="s">
        <v>1366</v>
      </c>
      <c r="H7438" s="7">
        <v>-43352</v>
      </c>
      <c r="I7438" s="143"/>
      <c r="J7438" s="144"/>
      <c r="K7438" s="145"/>
      <c r="L7438" t="str">
        <f t="shared" si="456"/>
        <v>15223</v>
      </c>
      <c r="M7438">
        <f t="shared" si="457"/>
        <v>15223</v>
      </c>
      <c r="N7438" s="37">
        <f t="shared" si="455"/>
        <v>-412876</v>
      </c>
    </row>
    <row r="7439" spans="1:14" ht="37.6" x14ac:dyDescent="0.3">
      <c r="A7439" s="3">
        <v>5</v>
      </c>
      <c r="B7439" s="142"/>
      <c r="C7439" s="4" t="s">
        <v>5771</v>
      </c>
      <c r="D7439" s="5">
        <v>45042</v>
      </c>
      <c r="E7439" s="6" t="s">
        <v>5772</v>
      </c>
      <c r="F7439" s="7">
        <v>-80774</v>
      </c>
      <c r="G7439" s="6" t="s">
        <v>1366</v>
      </c>
      <c r="H7439" s="7">
        <v>-8481</v>
      </c>
      <c r="I7439" s="143"/>
      <c r="J7439" s="144"/>
      <c r="K7439" s="145"/>
      <c r="L7439" t="str">
        <f t="shared" si="456"/>
        <v>15680</v>
      </c>
      <c r="M7439">
        <f t="shared" si="457"/>
        <v>15680</v>
      </c>
      <c r="N7439" s="37">
        <f t="shared" si="455"/>
        <v>-80774</v>
      </c>
    </row>
    <row r="7440" spans="1:14" ht="37.6" x14ac:dyDescent="0.3">
      <c r="A7440" s="3">
        <v>5</v>
      </c>
      <c r="B7440" s="142"/>
      <c r="C7440" s="4" t="s">
        <v>5773</v>
      </c>
      <c r="D7440" s="5">
        <v>45042</v>
      </c>
      <c r="E7440" s="6" t="s">
        <v>5774</v>
      </c>
      <c r="F7440" s="7">
        <v>-78045</v>
      </c>
      <c r="G7440" s="6" t="s">
        <v>1366</v>
      </c>
      <c r="H7440" s="7">
        <v>-8195</v>
      </c>
      <c r="I7440" s="143"/>
      <c r="J7440" s="144"/>
      <c r="K7440" s="145"/>
      <c r="L7440" t="str">
        <f t="shared" si="456"/>
        <v>15631</v>
      </c>
      <c r="M7440">
        <f t="shared" si="457"/>
        <v>15631</v>
      </c>
      <c r="N7440" s="37">
        <f t="shared" si="455"/>
        <v>-78045</v>
      </c>
    </row>
    <row r="7441" spans="1:14" ht="25.05" x14ac:dyDescent="0.3">
      <c r="A7441" s="3">
        <v>5</v>
      </c>
      <c r="B7441" s="142"/>
      <c r="C7441" s="4" t="s">
        <v>5775</v>
      </c>
      <c r="D7441" s="5">
        <v>45043</v>
      </c>
      <c r="E7441" s="6" t="s">
        <v>5776</v>
      </c>
      <c r="F7441" s="7">
        <v>-552002</v>
      </c>
      <c r="G7441" s="6" t="s">
        <v>1366</v>
      </c>
      <c r="H7441" s="7">
        <v>-57960</v>
      </c>
      <c r="I7441" s="143"/>
      <c r="J7441" s="144"/>
      <c r="K7441" s="145"/>
      <c r="L7441" t="str">
        <f t="shared" si="456"/>
        <v>15926</v>
      </c>
      <c r="M7441">
        <f t="shared" si="457"/>
        <v>15926</v>
      </c>
      <c r="N7441" s="37">
        <f t="shared" si="455"/>
        <v>-552002</v>
      </c>
    </row>
    <row r="7442" spans="1:14" ht="37.6" x14ac:dyDescent="0.3">
      <c r="A7442" s="3">
        <v>5</v>
      </c>
      <c r="B7442" s="142"/>
      <c r="C7442" s="4" t="s">
        <v>5777</v>
      </c>
      <c r="D7442" s="5">
        <v>45044</v>
      </c>
      <c r="E7442" s="6" t="s">
        <v>5778</v>
      </c>
      <c r="F7442" s="7">
        <v>-243223</v>
      </c>
      <c r="G7442" s="6" t="s">
        <v>1366</v>
      </c>
      <c r="H7442" s="7">
        <v>-25538</v>
      </c>
      <c r="I7442" s="143"/>
      <c r="J7442" s="144"/>
      <c r="K7442" s="145"/>
      <c r="L7442" t="str">
        <f t="shared" si="456"/>
        <v>16029</v>
      </c>
      <c r="M7442">
        <f t="shared" si="457"/>
        <v>16029</v>
      </c>
      <c r="N7442" s="37">
        <f t="shared" si="455"/>
        <v>-243223</v>
      </c>
    </row>
    <row r="7443" spans="1:14" ht="37.6" x14ac:dyDescent="0.3">
      <c r="A7443" s="3">
        <v>5</v>
      </c>
      <c r="B7443" s="142"/>
      <c r="C7443" s="4" t="s">
        <v>5779</v>
      </c>
      <c r="D7443" s="5">
        <v>45033</v>
      </c>
      <c r="E7443" s="6" t="s">
        <v>5780</v>
      </c>
      <c r="F7443" s="7">
        <v>-271902</v>
      </c>
      <c r="G7443" s="6" t="s">
        <v>1366</v>
      </c>
      <c r="H7443" s="7">
        <v>-28550</v>
      </c>
      <c r="I7443" s="143"/>
      <c r="J7443" s="144"/>
      <c r="K7443" s="145"/>
      <c r="L7443" t="str">
        <f t="shared" si="456"/>
        <v>14173</v>
      </c>
      <c r="M7443">
        <f t="shared" si="457"/>
        <v>14173</v>
      </c>
      <c r="N7443" s="37">
        <f t="shared" si="455"/>
        <v>-271902</v>
      </c>
    </row>
    <row r="7444" spans="1:14" ht="37.6" x14ac:dyDescent="0.3">
      <c r="A7444" s="3">
        <v>5</v>
      </c>
      <c r="B7444" s="142"/>
      <c r="C7444" s="4" t="s">
        <v>5781</v>
      </c>
      <c r="D7444" s="5">
        <v>45033</v>
      </c>
      <c r="E7444" s="6" t="s">
        <v>5782</v>
      </c>
      <c r="F7444" s="7">
        <v>-768510</v>
      </c>
      <c r="G7444" s="6" t="s">
        <v>1366</v>
      </c>
      <c r="H7444" s="7">
        <v>-80694</v>
      </c>
      <c r="I7444" s="143"/>
      <c r="J7444" s="144"/>
      <c r="K7444" s="145"/>
      <c r="L7444" t="str">
        <f t="shared" si="456"/>
        <v>14160</v>
      </c>
      <c r="M7444">
        <f t="shared" si="457"/>
        <v>14160</v>
      </c>
      <c r="N7444" s="37">
        <f t="shared" si="455"/>
        <v>-768510</v>
      </c>
    </row>
    <row r="7445" spans="1:14" ht="25.05" x14ac:dyDescent="0.3">
      <c r="A7445" s="3">
        <v>5</v>
      </c>
      <c r="B7445" s="142"/>
      <c r="C7445" s="4" t="s">
        <v>5783</v>
      </c>
      <c r="D7445" s="5">
        <v>45034</v>
      </c>
      <c r="E7445" s="6" t="s">
        <v>5784</v>
      </c>
      <c r="F7445" s="7">
        <v>-770362</v>
      </c>
      <c r="G7445" s="6" t="s">
        <v>1366</v>
      </c>
      <c r="H7445" s="7">
        <v>-80888</v>
      </c>
      <c r="I7445" s="143"/>
      <c r="J7445" s="144"/>
      <c r="K7445" s="145"/>
      <c r="L7445" t="str">
        <f t="shared" si="456"/>
        <v>14432</v>
      </c>
      <c r="M7445">
        <f t="shared" si="457"/>
        <v>14432</v>
      </c>
      <c r="N7445" s="37">
        <f t="shared" si="455"/>
        <v>-770362</v>
      </c>
    </row>
    <row r="7446" spans="1:14" ht="37.6" x14ac:dyDescent="0.3">
      <c r="A7446" s="3">
        <v>5</v>
      </c>
      <c r="B7446" s="142"/>
      <c r="C7446" s="4" t="s">
        <v>5785</v>
      </c>
      <c r="D7446" s="5">
        <v>45027</v>
      </c>
      <c r="E7446" s="6" t="s">
        <v>5786</v>
      </c>
      <c r="F7446" s="7">
        <v>-732983</v>
      </c>
      <c r="G7446" s="6" t="s">
        <v>1366</v>
      </c>
      <c r="H7446" s="7">
        <v>-76963</v>
      </c>
      <c r="I7446" s="143"/>
      <c r="J7446" s="144"/>
      <c r="K7446" s="145"/>
      <c r="L7446" t="str">
        <f t="shared" si="456"/>
        <v>13000</v>
      </c>
      <c r="M7446">
        <f t="shared" si="457"/>
        <v>13000</v>
      </c>
      <c r="N7446" s="37">
        <f t="shared" si="455"/>
        <v>-732983</v>
      </c>
    </row>
    <row r="7447" spans="1:14" ht="37.6" x14ac:dyDescent="0.3">
      <c r="A7447" s="3">
        <v>5</v>
      </c>
      <c r="B7447" s="135"/>
      <c r="C7447" s="4" t="s">
        <v>5787</v>
      </c>
      <c r="D7447" s="5">
        <v>45037</v>
      </c>
      <c r="E7447" s="6" t="s">
        <v>5788</v>
      </c>
      <c r="F7447" s="7">
        <v>-797566</v>
      </c>
      <c r="G7447" s="6" t="s">
        <v>1366</v>
      </c>
      <c r="H7447" s="7">
        <v>-83744</v>
      </c>
      <c r="I7447" s="137"/>
      <c r="J7447" s="140"/>
      <c r="K7447" s="141"/>
      <c r="L7447" t="str">
        <f t="shared" si="456"/>
        <v>14975</v>
      </c>
      <c r="M7447">
        <f t="shared" si="457"/>
        <v>14975</v>
      </c>
      <c r="N7447" s="37">
        <f t="shared" si="455"/>
        <v>-797566</v>
      </c>
    </row>
    <row r="7448" spans="1:14" ht="37.6" x14ac:dyDescent="0.3">
      <c r="A7448" s="3">
        <v>5</v>
      </c>
      <c r="B7448" s="134" t="s">
        <v>5789</v>
      </c>
      <c r="C7448" s="4" t="s">
        <v>5790</v>
      </c>
      <c r="D7448" s="5">
        <v>45056</v>
      </c>
      <c r="E7448" s="6" t="s">
        <v>5791</v>
      </c>
      <c r="F7448" s="7">
        <v>-433448</v>
      </c>
      <c r="G7448" s="6" t="s">
        <v>1366</v>
      </c>
      <c r="H7448" s="7">
        <v>-45512</v>
      </c>
      <c r="I7448" s="136">
        <v>-9286594</v>
      </c>
      <c r="J7448" s="138" t="s">
        <v>48</v>
      </c>
      <c r="K7448" s="139"/>
      <c r="L7448" t="str">
        <f t="shared" si="456"/>
        <v>17235</v>
      </c>
      <c r="M7448">
        <f t="shared" si="457"/>
        <v>17235</v>
      </c>
      <c r="N7448" s="37">
        <f t="shared" si="455"/>
        <v>-433448</v>
      </c>
    </row>
    <row r="7449" spans="1:14" ht="37.6" x14ac:dyDescent="0.3">
      <c r="A7449" s="3">
        <v>5</v>
      </c>
      <c r="B7449" s="142"/>
      <c r="C7449" s="4" t="s">
        <v>5792</v>
      </c>
      <c r="D7449" s="5">
        <v>45061</v>
      </c>
      <c r="E7449" s="6" t="s">
        <v>5793</v>
      </c>
      <c r="F7449" s="7">
        <v>-316560</v>
      </c>
      <c r="G7449" s="6" t="s">
        <v>1366</v>
      </c>
      <c r="H7449" s="7">
        <v>-33239</v>
      </c>
      <c r="I7449" s="143"/>
      <c r="J7449" s="144"/>
      <c r="K7449" s="145"/>
      <c r="L7449" t="str">
        <f t="shared" si="456"/>
        <v>17762</v>
      </c>
      <c r="M7449">
        <f t="shared" si="457"/>
        <v>17762</v>
      </c>
      <c r="N7449" s="37">
        <f t="shared" si="455"/>
        <v>-316560</v>
      </c>
    </row>
    <row r="7450" spans="1:14" ht="37.6" x14ac:dyDescent="0.3">
      <c r="A7450" s="3">
        <v>5</v>
      </c>
      <c r="B7450" s="142"/>
      <c r="C7450" s="4" t="s">
        <v>5794</v>
      </c>
      <c r="D7450" s="5">
        <v>45061</v>
      </c>
      <c r="E7450" s="6" t="s">
        <v>5795</v>
      </c>
      <c r="F7450" s="7">
        <v>-748693</v>
      </c>
      <c r="G7450" s="6" t="s">
        <v>1366</v>
      </c>
      <c r="H7450" s="7">
        <v>-78613</v>
      </c>
      <c r="I7450" s="143"/>
      <c r="J7450" s="144"/>
      <c r="K7450" s="145"/>
      <c r="L7450" t="str">
        <f t="shared" si="456"/>
        <v>17759</v>
      </c>
      <c r="M7450">
        <f t="shared" si="457"/>
        <v>17759</v>
      </c>
      <c r="N7450" s="37">
        <f t="shared" si="455"/>
        <v>-748693</v>
      </c>
    </row>
    <row r="7451" spans="1:14" ht="37.6" x14ac:dyDescent="0.3">
      <c r="A7451" s="3">
        <v>5</v>
      </c>
      <c r="B7451" s="142"/>
      <c r="C7451" s="4" t="s">
        <v>5796</v>
      </c>
      <c r="D7451" s="5">
        <v>45061</v>
      </c>
      <c r="E7451" s="6" t="s">
        <v>5797</v>
      </c>
      <c r="F7451" s="7">
        <v>-134310</v>
      </c>
      <c r="G7451" s="6" t="s">
        <v>1366</v>
      </c>
      <c r="H7451" s="7">
        <v>-14103</v>
      </c>
      <c r="I7451" s="143"/>
      <c r="J7451" s="144"/>
      <c r="K7451" s="145"/>
      <c r="L7451" t="str">
        <f t="shared" si="456"/>
        <v>17755</v>
      </c>
      <c r="M7451">
        <f t="shared" si="457"/>
        <v>17755</v>
      </c>
      <c r="N7451" s="37">
        <f t="shared" si="455"/>
        <v>-134310</v>
      </c>
    </row>
    <row r="7452" spans="1:14" ht="37.6" x14ac:dyDescent="0.3">
      <c r="A7452" s="3">
        <v>5</v>
      </c>
      <c r="B7452" s="142"/>
      <c r="C7452" s="4" t="s">
        <v>5798</v>
      </c>
      <c r="D7452" s="5">
        <v>45054</v>
      </c>
      <c r="E7452" s="6" t="s">
        <v>5799</v>
      </c>
      <c r="F7452" s="7">
        <v>-530851</v>
      </c>
      <c r="G7452" s="6" t="s">
        <v>1366</v>
      </c>
      <c r="H7452" s="7">
        <v>-55739</v>
      </c>
      <c r="I7452" s="143"/>
      <c r="J7452" s="144"/>
      <c r="K7452" s="145"/>
      <c r="L7452" t="str">
        <f t="shared" si="456"/>
        <v>16765</v>
      </c>
      <c r="M7452">
        <f t="shared" si="457"/>
        <v>16765</v>
      </c>
      <c r="N7452" s="37">
        <f t="shared" si="455"/>
        <v>-530851</v>
      </c>
    </row>
    <row r="7453" spans="1:14" ht="37.6" x14ac:dyDescent="0.3">
      <c r="A7453" s="3">
        <v>5</v>
      </c>
      <c r="B7453" s="142"/>
      <c r="C7453" s="4" t="s">
        <v>5800</v>
      </c>
      <c r="D7453" s="5">
        <v>45051</v>
      </c>
      <c r="E7453" s="6" t="s">
        <v>5801</v>
      </c>
      <c r="F7453" s="7">
        <v>-122164</v>
      </c>
      <c r="G7453" s="6" t="s">
        <v>1366</v>
      </c>
      <c r="H7453" s="7">
        <v>-12827</v>
      </c>
      <c r="I7453" s="143"/>
      <c r="J7453" s="144"/>
      <c r="K7453" s="145"/>
      <c r="L7453" t="str">
        <f t="shared" si="456"/>
        <v>16311</v>
      </c>
      <c r="M7453">
        <f t="shared" si="457"/>
        <v>16311</v>
      </c>
      <c r="N7453" s="37">
        <f t="shared" si="455"/>
        <v>-122164</v>
      </c>
    </row>
    <row r="7454" spans="1:14" ht="37.6" x14ac:dyDescent="0.3">
      <c r="A7454" s="3">
        <v>5</v>
      </c>
      <c r="B7454" s="142"/>
      <c r="C7454" s="4" t="s">
        <v>5802</v>
      </c>
      <c r="D7454" s="5">
        <v>45054</v>
      </c>
      <c r="E7454" s="6" t="s">
        <v>5803</v>
      </c>
      <c r="F7454" s="7">
        <v>-357009</v>
      </c>
      <c r="G7454" s="6" t="s">
        <v>1366</v>
      </c>
      <c r="H7454" s="7">
        <v>-37486</v>
      </c>
      <c r="I7454" s="143"/>
      <c r="J7454" s="144"/>
      <c r="K7454" s="145"/>
      <c r="L7454" t="str">
        <f t="shared" si="456"/>
        <v>16727</v>
      </c>
      <c r="M7454">
        <f t="shared" si="457"/>
        <v>16727</v>
      </c>
      <c r="N7454" s="37">
        <f t="shared" si="455"/>
        <v>-357009</v>
      </c>
    </row>
    <row r="7455" spans="1:14" ht="37.6" x14ac:dyDescent="0.3">
      <c r="A7455" s="3">
        <v>5</v>
      </c>
      <c r="B7455" s="142"/>
      <c r="C7455" s="4" t="s">
        <v>5804</v>
      </c>
      <c r="D7455" s="5">
        <v>45055</v>
      </c>
      <c r="E7455" s="6" t="s">
        <v>5805</v>
      </c>
      <c r="F7455" s="7">
        <v>-365251</v>
      </c>
      <c r="G7455" s="6" t="s">
        <v>1366</v>
      </c>
      <c r="H7455" s="7">
        <v>-38351</v>
      </c>
      <c r="I7455" s="143"/>
      <c r="J7455" s="144"/>
      <c r="K7455" s="145"/>
      <c r="L7455" t="str">
        <f t="shared" si="456"/>
        <v>16857</v>
      </c>
      <c r="M7455">
        <f t="shared" si="457"/>
        <v>16857</v>
      </c>
      <c r="N7455" s="37">
        <f t="shared" si="455"/>
        <v>-365251</v>
      </c>
    </row>
    <row r="7456" spans="1:14" ht="37.6" x14ac:dyDescent="0.3">
      <c r="A7456" s="3">
        <v>5</v>
      </c>
      <c r="B7456" s="142"/>
      <c r="C7456" s="4" t="s">
        <v>5806</v>
      </c>
      <c r="D7456" s="5">
        <v>45058</v>
      </c>
      <c r="E7456" s="6" t="s">
        <v>5807</v>
      </c>
      <c r="F7456" s="7">
        <v>-299477</v>
      </c>
      <c r="G7456" s="6" t="s">
        <v>1366</v>
      </c>
      <c r="H7456" s="7">
        <v>-31445</v>
      </c>
      <c r="I7456" s="143"/>
      <c r="J7456" s="144"/>
      <c r="K7456" s="145"/>
      <c r="L7456" t="str">
        <f t="shared" si="456"/>
        <v>17452</v>
      </c>
      <c r="M7456">
        <f t="shared" si="457"/>
        <v>17452</v>
      </c>
      <c r="N7456" s="37">
        <f t="shared" si="455"/>
        <v>-299477</v>
      </c>
    </row>
    <row r="7457" spans="1:14" ht="37.6" x14ac:dyDescent="0.3">
      <c r="A7457" s="3">
        <v>5</v>
      </c>
      <c r="B7457" s="142"/>
      <c r="C7457" s="4" t="s">
        <v>5808</v>
      </c>
      <c r="D7457" s="5">
        <v>45056</v>
      </c>
      <c r="E7457" s="6" t="s">
        <v>5809</v>
      </c>
      <c r="F7457" s="7">
        <v>-1428038</v>
      </c>
      <c r="G7457" s="6" t="s">
        <v>1366</v>
      </c>
      <c r="H7457" s="7">
        <v>-149944</v>
      </c>
      <c r="I7457" s="143"/>
      <c r="J7457" s="144"/>
      <c r="K7457" s="145"/>
      <c r="L7457" t="str">
        <f t="shared" si="456"/>
        <v>17218</v>
      </c>
      <c r="M7457">
        <f t="shared" si="457"/>
        <v>17218</v>
      </c>
      <c r="N7457" s="37">
        <f t="shared" si="455"/>
        <v>-1428038</v>
      </c>
    </row>
    <row r="7458" spans="1:14" ht="37.6" x14ac:dyDescent="0.3">
      <c r="A7458" s="3">
        <v>5</v>
      </c>
      <c r="B7458" s="142"/>
      <c r="C7458" s="4" t="s">
        <v>5810</v>
      </c>
      <c r="D7458" s="5">
        <v>45061</v>
      </c>
      <c r="E7458" s="6" t="s">
        <v>5811</v>
      </c>
      <c r="F7458" s="7">
        <v>-357555</v>
      </c>
      <c r="G7458" s="6" t="s">
        <v>1366</v>
      </c>
      <c r="H7458" s="7">
        <v>-37543</v>
      </c>
      <c r="I7458" s="143"/>
      <c r="J7458" s="144"/>
      <c r="K7458" s="145"/>
      <c r="L7458" t="str">
        <f t="shared" si="456"/>
        <v>17764</v>
      </c>
      <c r="M7458">
        <f t="shared" si="457"/>
        <v>17764</v>
      </c>
      <c r="N7458" s="37">
        <f t="shared" si="455"/>
        <v>-357555</v>
      </c>
    </row>
    <row r="7459" spans="1:14" ht="37.6" x14ac:dyDescent="0.3">
      <c r="A7459" s="3">
        <v>5</v>
      </c>
      <c r="B7459" s="142"/>
      <c r="C7459" s="4" t="s">
        <v>5812</v>
      </c>
      <c r="D7459" s="5">
        <v>45051</v>
      </c>
      <c r="E7459" s="6" t="s">
        <v>5813</v>
      </c>
      <c r="F7459" s="7">
        <v>-389749</v>
      </c>
      <c r="G7459" s="6" t="s">
        <v>1366</v>
      </c>
      <c r="H7459" s="7">
        <v>-40924</v>
      </c>
      <c r="I7459" s="143"/>
      <c r="J7459" s="144"/>
      <c r="K7459" s="145"/>
      <c r="L7459" t="str">
        <f t="shared" si="456"/>
        <v>16392</v>
      </c>
      <c r="M7459">
        <f t="shared" si="457"/>
        <v>16392</v>
      </c>
      <c r="N7459" s="37">
        <f t="shared" si="455"/>
        <v>-389749</v>
      </c>
    </row>
    <row r="7460" spans="1:14" ht="37.6" x14ac:dyDescent="0.3">
      <c r="A7460" s="3">
        <v>5</v>
      </c>
      <c r="B7460" s="142"/>
      <c r="C7460" s="4" t="s">
        <v>5814</v>
      </c>
      <c r="D7460" s="5">
        <v>45052</v>
      </c>
      <c r="E7460" s="6" t="s">
        <v>5815</v>
      </c>
      <c r="F7460" s="7">
        <v>-508550</v>
      </c>
      <c r="G7460" s="6" t="s">
        <v>1366</v>
      </c>
      <c r="H7460" s="7">
        <v>-53398</v>
      </c>
      <c r="I7460" s="143"/>
      <c r="J7460" s="144"/>
      <c r="K7460" s="145"/>
      <c r="L7460" t="str">
        <f t="shared" si="456"/>
        <v>16466</v>
      </c>
      <c r="M7460">
        <f t="shared" si="457"/>
        <v>16466</v>
      </c>
      <c r="N7460" s="37">
        <f t="shared" si="455"/>
        <v>-508550</v>
      </c>
    </row>
    <row r="7461" spans="1:14" ht="37.6" x14ac:dyDescent="0.3">
      <c r="A7461" s="3">
        <v>5</v>
      </c>
      <c r="B7461" s="142"/>
      <c r="C7461" s="4" t="s">
        <v>5816</v>
      </c>
      <c r="D7461" s="5">
        <v>45055</v>
      </c>
      <c r="E7461" s="6" t="s">
        <v>5817</v>
      </c>
      <c r="F7461" s="7">
        <v>-299528</v>
      </c>
      <c r="G7461" s="6" t="s">
        <v>1366</v>
      </c>
      <c r="H7461" s="7">
        <v>-31450</v>
      </c>
      <c r="I7461" s="143"/>
      <c r="J7461" s="144"/>
      <c r="K7461" s="145"/>
      <c r="L7461" t="str">
        <f t="shared" si="456"/>
        <v>16861</v>
      </c>
      <c r="M7461">
        <f t="shared" si="457"/>
        <v>16861</v>
      </c>
      <c r="N7461" s="37">
        <f t="shared" si="455"/>
        <v>-299528</v>
      </c>
    </row>
    <row r="7462" spans="1:14" ht="37.6" x14ac:dyDescent="0.3">
      <c r="A7462" s="3">
        <v>5</v>
      </c>
      <c r="B7462" s="142"/>
      <c r="C7462" s="4" t="s">
        <v>5818</v>
      </c>
      <c r="D7462" s="5">
        <v>45058</v>
      </c>
      <c r="E7462" s="6" t="s">
        <v>5819</v>
      </c>
      <c r="F7462" s="7">
        <v>-224608</v>
      </c>
      <c r="G7462" s="6" t="s">
        <v>1366</v>
      </c>
      <c r="H7462" s="7">
        <v>-23584</v>
      </c>
      <c r="I7462" s="143"/>
      <c r="J7462" s="144"/>
      <c r="K7462" s="145"/>
      <c r="L7462" t="str">
        <f t="shared" si="456"/>
        <v>17458</v>
      </c>
      <c r="M7462">
        <f t="shared" si="457"/>
        <v>17458</v>
      </c>
      <c r="N7462" s="37">
        <f t="shared" si="455"/>
        <v>-224608</v>
      </c>
    </row>
    <row r="7463" spans="1:14" ht="37.6" x14ac:dyDescent="0.3">
      <c r="A7463" s="3">
        <v>5</v>
      </c>
      <c r="B7463" s="142"/>
      <c r="C7463" s="4" t="s">
        <v>5820</v>
      </c>
      <c r="D7463" s="5">
        <v>45061</v>
      </c>
      <c r="E7463" s="6" t="s">
        <v>5821</v>
      </c>
      <c r="F7463" s="7">
        <v>-268620</v>
      </c>
      <c r="G7463" s="6" t="s">
        <v>1366</v>
      </c>
      <c r="H7463" s="7">
        <v>-28205</v>
      </c>
      <c r="I7463" s="143"/>
      <c r="J7463" s="144"/>
      <c r="K7463" s="145"/>
      <c r="L7463" t="str">
        <f t="shared" si="456"/>
        <v>17736</v>
      </c>
      <c r="M7463">
        <f t="shared" si="457"/>
        <v>17736</v>
      </c>
      <c r="N7463" s="37">
        <f t="shared" si="455"/>
        <v>-268620</v>
      </c>
    </row>
    <row r="7464" spans="1:14" ht="37.6" x14ac:dyDescent="0.3">
      <c r="A7464" s="3">
        <v>5</v>
      </c>
      <c r="B7464" s="142"/>
      <c r="C7464" s="4" t="s">
        <v>5822</v>
      </c>
      <c r="D7464" s="5">
        <v>45052</v>
      </c>
      <c r="E7464" s="6" t="s">
        <v>5823</v>
      </c>
      <c r="F7464" s="7">
        <v>-311483</v>
      </c>
      <c r="G7464" s="6" t="s">
        <v>1366</v>
      </c>
      <c r="H7464" s="7">
        <v>-32706</v>
      </c>
      <c r="I7464" s="143"/>
      <c r="J7464" s="144"/>
      <c r="K7464" s="145"/>
      <c r="L7464" t="str">
        <f t="shared" si="456"/>
        <v>16584</v>
      </c>
      <c r="M7464">
        <f t="shared" si="457"/>
        <v>16584</v>
      </c>
      <c r="N7464" s="37">
        <f t="shared" si="455"/>
        <v>-311483</v>
      </c>
    </row>
    <row r="7465" spans="1:14" ht="37.6" x14ac:dyDescent="0.3">
      <c r="A7465" s="3">
        <v>5</v>
      </c>
      <c r="B7465" s="142"/>
      <c r="C7465" s="4" t="s">
        <v>5824</v>
      </c>
      <c r="D7465" s="5">
        <v>45055</v>
      </c>
      <c r="E7465" s="6" t="s">
        <v>5825</v>
      </c>
      <c r="F7465" s="7">
        <v>-1764135</v>
      </c>
      <c r="G7465" s="6" t="s">
        <v>1366</v>
      </c>
      <c r="H7465" s="7">
        <v>-185234</v>
      </c>
      <c r="I7465" s="143"/>
      <c r="J7465" s="144"/>
      <c r="K7465" s="145"/>
      <c r="L7465" t="str">
        <f t="shared" si="456"/>
        <v>17141</v>
      </c>
      <c r="M7465">
        <f t="shared" si="457"/>
        <v>17141</v>
      </c>
      <c r="N7465" s="37">
        <f t="shared" si="455"/>
        <v>-1764135</v>
      </c>
    </row>
    <row r="7466" spans="1:14" ht="37.6" x14ac:dyDescent="0.3">
      <c r="A7466" s="3">
        <v>5</v>
      </c>
      <c r="B7466" s="142"/>
      <c r="C7466" s="4" t="s">
        <v>5826</v>
      </c>
      <c r="D7466" s="5">
        <v>45056</v>
      </c>
      <c r="E7466" s="6" t="s">
        <v>5827</v>
      </c>
      <c r="F7466" s="7">
        <v>-550611</v>
      </c>
      <c r="G7466" s="6" t="s">
        <v>1366</v>
      </c>
      <c r="H7466" s="7">
        <v>-57814</v>
      </c>
      <c r="I7466" s="143"/>
      <c r="J7466" s="144"/>
      <c r="K7466" s="145"/>
      <c r="L7466" t="str">
        <f t="shared" si="456"/>
        <v>17221</v>
      </c>
      <c r="M7466">
        <f t="shared" si="457"/>
        <v>17221</v>
      </c>
      <c r="N7466" s="37">
        <f t="shared" si="455"/>
        <v>-550611</v>
      </c>
    </row>
    <row r="7467" spans="1:14" ht="37.6" x14ac:dyDescent="0.3">
      <c r="A7467" s="3">
        <v>5</v>
      </c>
      <c r="B7467" s="142"/>
      <c r="C7467" s="4" t="s">
        <v>5828</v>
      </c>
      <c r="D7467" s="5">
        <v>45055</v>
      </c>
      <c r="E7467" s="6" t="s">
        <v>5829</v>
      </c>
      <c r="F7467" s="7">
        <v>-366491</v>
      </c>
      <c r="G7467" s="6" t="s">
        <v>1366</v>
      </c>
      <c r="H7467" s="7">
        <v>-38482</v>
      </c>
      <c r="I7467" s="143"/>
      <c r="J7467" s="144"/>
      <c r="K7467" s="145"/>
      <c r="L7467" t="str">
        <f t="shared" si="456"/>
        <v>16881</v>
      </c>
      <c r="M7467">
        <f t="shared" si="457"/>
        <v>16881</v>
      </c>
      <c r="N7467" s="37">
        <f t="shared" si="455"/>
        <v>-366491</v>
      </c>
    </row>
    <row r="7468" spans="1:14" ht="37.6" x14ac:dyDescent="0.3">
      <c r="A7468" s="3">
        <v>5</v>
      </c>
      <c r="B7468" s="142"/>
      <c r="C7468" s="4" t="s">
        <v>5830</v>
      </c>
      <c r="D7468" s="5">
        <v>45056</v>
      </c>
      <c r="E7468" s="6" t="s">
        <v>5831</v>
      </c>
      <c r="F7468" s="7">
        <v>-299475</v>
      </c>
      <c r="G7468" s="6" t="s">
        <v>1366</v>
      </c>
      <c r="H7468" s="7">
        <v>-31445</v>
      </c>
      <c r="I7468" s="143"/>
      <c r="J7468" s="144"/>
      <c r="K7468" s="145"/>
      <c r="L7468" t="str">
        <f t="shared" si="456"/>
        <v>17198</v>
      </c>
      <c r="M7468">
        <f t="shared" si="457"/>
        <v>17198</v>
      </c>
      <c r="N7468" s="37">
        <f t="shared" si="455"/>
        <v>-299475</v>
      </c>
    </row>
    <row r="7469" spans="1:14" ht="37.6" x14ac:dyDescent="0.3">
      <c r="A7469" s="3">
        <v>5</v>
      </c>
      <c r="B7469" s="135"/>
      <c r="C7469" s="4" t="s">
        <v>5832</v>
      </c>
      <c r="D7469" s="5">
        <v>45061</v>
      </c>
      <c r="E7469" s="6" t="s">
        <v>5833</v>
      </c>
      <c r="F7469" s="7">
        <v>-299477</v>
      </c>
      <c r="G7469" s="6" t="s">
        <v>1366</v>
      </c>
      <c r="H7469" s="7">
        <v>-31445</v>
      </c>
      <c r="I7469" s="137"/>
      <c r="J7469" s="140"/>
      <c r="K7469" s="141"/>
      <c r="L7469" t="str">
        <f t="shared" si="456"/>
        <v>17771</v>
      </c>
      <c r="M7469">
        <f t="shared" si="457"/>
        <v>17771</v>
      </c>
      <c r="N7469" s="37">
        <f t="shared" si="455"/>
        <v>-299477</v>
      </c>
    </row>
    <row r="7470" spans="1:14" ht="37.6" x14ac:dyDescent="0.3">
      <c r="A7470" s="3">
        <v>5</v>
      </c>
      <c r="B7470" s="8" t="s">
        <v>5854</v>
      </c>
      <c r="C7470" s="4" t="s">
        <v>5855</v>
      </c>
      <c r="D7470" s="5">
        <v>45037</v>
      </c>
      <c r="E7470" s="6" t="s">
        <v>5856</v>
      </c>
      <c r="F7470" s="7">
        <v>-1241910</v>
      </c>
      <c r="G7470" s="6" t="s">
        <v>1366</v>
      </c>
      <c r="H7470" s="7">
        <v>-130401</v>
      </c>
      <c r="I7470" s="11">
        <v>-1111509</v>
      </c>
      <c r="J7470" s="132" t="s">
        <v>615</v>
      </c>
      <c r="K7470" s="133"/>
      <c r="L7470" t="str">
        <f t="shared" ref="L7470:L7475" si="458">+RIGHT(C7470,3)</f>
        <v>525</v>
      </c>
      <c r="M7470">
        <f t="shared" si="457"/>
        <v>525</v>
      </c>
      <c r="N7470" s="37">
        <f t="shared" si="455"/>
        <v>-1241910</v>
      </c>
    </row>
    <row r="7471" spans="1:14" ht="37.6" x14ac:dyDescent="0.3">
      <c r="A7471" s="3">
        <v>5</v>
      </c>
      <c r="B7471" s="134" t="s">
        <v>5857</v>
      </c>
      <c r="C7471" s="4" t="s">
        <v>5858</v>
      </c>
      <c r="D7471" s="5">
        <v>45056</v>
      </c>
      <c r="E7471" s="6" t="s">
        <v>5859</v>
      </c>
      <c r="F7471" s="7">
        <v>-271949</v>
      </c>
      <c r="G7471" s="6" t="s">
        <v>1366</v>
      </c>
      <c r="H7471" s="7">
        <v>-28554</v>
      </c>
      <c r="I7471" s="136">
        <v>-313245</v>
      </c>
      <c r="J7471" s="138" t="s">
        <v>615</v>
      </c>
      <c r="K7471" s="139"/>
      <c r="L7471" t="str">
        <f t="shared" si="458"/>
        <v>638</v>
      </c>
      <c r="M7471">
        <f t="shared" si="457"/>
        <v>638</v>
      </c>
      <c r="N7471" s="37">
        <f t="shared" si="455"/>
        <v>-271949</v>
      </c>
    </row>
    <row r="7472" spans="1:14" ht="50.1" x14ac:dyDescent="0.3">
      <c r="A7472" s="3">
        <v>5</v>
      </c>
      <c r="B7472" s="135"/>
      <c r="C7472" s="4" t="s">
        <v>5860</v>
      </c>
      <c r="D7472" s="5">
        <v>45054</v>
      </c>
      <c r="E7472" s="6" t="s">
        <v>5861</v>
      </c>
      <c r="F7472" s="7">
        <v>-78045</v>
      </c>
      <c r="G7472" s="6" t="s">
        <v>1366</v>
      </c>
      <c r="H7472" s="7">
        <v>-8195</v>
      </c>
      <c r="I7472" s="137"/>
      <c r="J7472" s="140"/>
      <c r="K7472" s="141"/>
      <c r="L7472" t="str">
        <f t="shared" si="458"/>
        <v>629</v>
      </c>
      <c r="M7472">
        <f t="shared" si="457"/>
        <v>629</v>
      </c>
      <c r="N7472" s="37">
        <f t="shared" si="455"/>
        <v>-78045</v>
      </c>
    </row>
    <row r="7473" spans="1:14" ht="37.6" x14ac:dyDescent="0.3">
      <c r="A7473" s="3">
        <v>5</v>
      </c>
      <c r="B7473" s="8" t="s">
        <v>5895</v>
      </c>
      <c r="C7473" s="4" t="s">
        <v>5896</v>
      </c>
      <c r="D7473" s="5">
        <v>45043</v>
      </c>
      <c r="E7473" s="6" t="s">
        <v>5897</v>
      </c>
      <c r="F7473" s="7">
        <v>-706501</v>
      </c>
      <c r="G7473" s="6" t="s">
        <v>1366</v>
      </c>
      <c r="H7473" s="7">
        <v>-74183</v>
      </c>
      <c r="I7473" s="11">
        <v>-632318</v>
      </c>
      <c r="J7473" s="132" t="s">
        <v>673</v>
      </c>
      <c r="K7473" s="133"/>
      <c r="L7473" t="str">
        <f t="shared" si="458"/>
        <v>679</v>
      </c>
      <c r="M7473">
        <f t="shared" si="457"/>
        <v>679</v>
      </c>
      <c r="N7473" s="37">
        <f t="shared" si="455"/>
        <v>-706501</v>
      </c>
    </row>
    <row r="7474" spans="1:14" ht="37.6" x14ac:dyDescent="0.3">
      <c r="A7474" s="3">
        <v>5</v>
      </c>
      <c r="B7474" s="134" t="s">
        <v>5924</v>
      </c>
      <c r="C7474" s="4" t="s">
        <v>5925</v>
      </c>
      <c r="D7474" s="5">
        <v>45036</v>
      </c>
      <c r="E7474" s="6" t="s">
        <v>5926</v>
      </c>
      <c r="F7474" s="7">
        <v>-424013</v>
      </c>
      <c r="G7474" s="6" t="s">
        <v>1366</v>
      </c>
      <c r="H7474" s="7">
        <v>-44522</v>
      </c>
      <c r="I7474" s="136">
        <v>-1104281</v>
      </c>
      <c r="J7474" s="138" t="s">
        <v>712</v>
      </c>
      <c r="K7474" s="139"/>
      <c r="L7474" t="str">
        <f t="shared" si="458"/>
        <v>668</v>
      </c>
      <c r="M7474">
        <f t="shared" si="457"/>
        <v>668</v>
      </c>
      <c r="N7474" s="37">
        <f t="shared" si="455"/>
        <v>-424013</v>
      </c>
    </row>
    <row r="7475" spans="1:14" ht="37.6" x14ac:dyDescent="0.3">
      <c r="A7475" s="3">
        <v>5</v>
      </c>
      <c r="B7475" s="135"/>
      <c r="C7475" s="4" t="s">
        <v>5927</v>
      </c>
      <c r="D7475" s="5">
        <v>45036</v>
      </c>
      <c r="E7475" s="6" t="s">
        <v>5928</v>
      </c>
      <c r="F7475" s="7">
        <v>-809821</v>
      </c>
      <c r="G7475" s="6" t="s">
        <v>1366</v>
      </c>
      <c r="H7475" s="7">
        <v>-85031</v>
      </c>
      <c r="I7475" s="137"/>
      <c r="J7475" s="140"/>
      <c r="K7475" s="141"/>
      <c r="L7475" t="str">
        <f t="shared" si="458"/>
        <v>669</v>
      </c>
      <c r="M7475">
        <f t="shared" si="457"/>
        <v>669</v>
      </c>
      <c r="N7475" s="37">
        <f t="shared" si="455"/>
        <v>-809821</v>
      </c>
    </row>
    <row r="7476" spans="1:14" ht="37.6" x14ac:dyDescent="0.3">
      <c r="A7476" s="3">
        <v>5</v>
      </c>
      <c r="B7476" s="134" t="s">
        <v>5934</v>
      </c>
      <c r="C7476" s="4" t="s">
        <v>5935</v>
      </c>
      <c r="D7476" s="5">
        <v>45038</v>
      </c>
      <c r="E7476" s="6" t="s">
        <v>5936</v>
      </c>
      <c r="F7476" s="7">
        <v>-300676</v>
      </c>
      <c r="G7476" s="6" t="s">
        <v>1366</v>
      </c>
      <c r="H7476" s="7">
        <v>-31571</v>
      </c>
      <c r="I7476" s="136">
        <v>-386326</v>
      </c>
      <c r="J7476" s="138" t="s">
        <v>717</v>
      </c>
      <c r="K7476" s="139"/>
      <c r="L7476" t="str">
        <f>+RIGHT(C7476,3)</f>
        <v>319</v>
      </c>
      <c r="M7476">
        <f t="shared" si="457"/>
        <v>319</v>
      </c>
      <c r="N7476" s="37">
        <f t="shared" si="455"/>
        <v>-300676</v>
      </c>
    </row>
    <row r="7477" spans="1:14" ht="37.6" x14ac:dyDescent="0.3">
      <c r="A7477" s="3">
        <v>5</v>
      </c>
      <c r="B7477" s="135"/>
      <c r="C7477" s="4" t="s">
        <v>5937</v>
      </c>
      <c r="D7477" s="5">
        <v>45031</v>
      </c>
      <c r="E7477" s="6" t="s">
        <v>5938</v>
      </c>
      <c r="F7477" s="7">
        <v>-130973</v>
      </c>
      <c r="G7477" s="6" t="s">
        <v>1366</v>
      </c>
      <c r="H7477" s="7">
        <v>-13752</v>
      </c>
      <c r="I7477" s="137"/>
      <c r="J7477" s="140"/>
      <c r="K7477" s="141"/>
      <c r="L7477">
        <v>302</v>
      </c>
      <c r="M7477">
        <f t="shared" si="457"/>
        <v>302</v>
      </c>
      <c r="N7477" s="37">
        <f t="shared" si="455"/>
        <v>-130973</v>
      </c>
    </row>
    <row r="7478" spans="1:14" ht="37.6" x14ac:dyDescent="0.3">
      <c r="A7478" s="3">
        <v>5</v>
      </c>
      <c r="B7478" s="8" t="s">
        <v>5941</v>
      </c>
      <c r="C7478" s="4" t="s">
        <v>5942</v>
      </c>
      <c r="D7478" s="5">
        <v>45035</v>
      </c>
      <c r="E7478" s="6" t="s">
        <v>5943</v>
      </c>
      <c r="F7478" s="7">
        <v>-190720</v>
      </c>
      <c r="G7478" s="6" t="s">
        <v>1366</v>
      </c>
      <c r="H7478" s="7">
        <v>-20026</v>
      </c>
      <c r="I7478" s="11">
        <v>-170694</v>
      </c>
      <c r="J7478" s="132" t="s">
        <v>722</v>
      </c>
      <c r="K7478" s="133"/>
      <c r="L7478" t="str">
        <f t="shared" si="456"/>
        <v>00693</v>
      </c>
      <c r="M7478">
        <f t="shared" si="457"/>
        <v>693</v>
      </c>
      <c r="N7478" s="37">
        <f t="shared" si="455"/>
        <v>-190720</v>
      </c>
    </row>
    <row r="7479" spans="1:14" ht="37.6" x14ac:dyDescent="0.3">
      <c r="A7479" s="3">
        <v>5</v>
      </c>
      <c r="B7479" s="8" t="s">
        <v>5949</v>
      </c>
      <c r="C7479" s="4" t="s">
        <v>5950</v>
      </c>
      <c r="D7479" s="5">
        <v>45054</v>
      </c>
      <c r="E7479" s="6" t="s">
        <v>5951</v>
      </c>
      <c r="F7479" s="7">
        <v>-754246</v>
      </c>
      <c r="G7479" s="6" t="s">
        <v>1366</v>
      </c>
      <c r="H7479" s="7">
        <v>-79196</v>
      </c>
      <c r="I7479" s="11">
        <v>-675050</v>
      </c>
      <c r="J7479" s="132" t="s">
        <v>726</v>
      </c>
      <c r="K7479" s="133"/>
      <c r="L7479" t="str">
        <f t="shared" ref="L7479:L7482" si="459">+RIGHT(C7479,3)</f>
        <v>743</v>
      </c>
      <c r="M7479">
        <f t="shared" si="457"/>
        <v>743</v>
      </c>
      <c r="N7479" s="37">
        <f t="shared" ref="N7479:N7542" si="460">+F7479</f>
        <v>-754246</v>
      </c>
    </row>
    <row r="7480" spans="1:14" ht="37.6" x14ac:dyDescent="0.3">
      <c r="A7480" s="3">
        <v>5</v>
      </c>
      <c r="B7480" s="8" t="s">
        <v>5956</v>
      </c>
      <c r="C7480" s="4" t="s">
        <v>5957</v>
      </c>
      <c r="D7480" s="5">
        <v>45042</v>
      </c>
      <c r="E7480" s="6" t="s">
        <v>5958</v>
      </c>
      <c r="F7480" s="7">
        <v>-910063</v>
      </c>
      <c r="G7480" s="6" t="s">
        <v>1366</v>
      </c>
      <c r="H7480" s="7">
        <v>-95557</v>
      </c>
      <c r="I7480" s="11">
        <v>-814506</v>
      </c>
      <c r="J7480" s="132" t="s">
        <v>739</v>
      </c>
      <c r="K7480" s="133"/>
      <c r="L7480" t="str">
        <f t="shared" si="459"/>
        <v>443</v>
      </c>
      <c r="M7480">
        <f t="shared" si="457"/>
        <v>443</v>
      </c>
      <c r="N7480" s="37">
        <f t="shared" si="460"/>
        <v>-910063</v>
      </c>
    </row>
    <row r="7481" spans="1:14" ht="37.6" x14ac:dyDescent="0.3">
      <c r="A7481" s="3">
        <v>5</v>
      </c>
      <c r="B7481" s="8" t="s">
        <v>5976</v>
      </c>
      <c r="C7481" s="4" t="s">
        <v>3165</v>
      </c>
      <c r="D7481" s="5">
        <v>45035</v>
      </c>
      <c r="E7481" s="6" t="s">
        <v>5977</v>
      </c>
      <c r="F7481" s="7">
        <v>-55200</v>
      </c>
      <c r="G7481" s="6" t="s">
        <v>1366</v>
      </c>
      <c r="H7481" s="7">
        <v>-5796</v>
      </c>
      <c r="I7481" s="11">
        <v>-49404</v>
      </c>
      <c r="J7481" s="132" t="s">
        <v>767</v>
      </c>
      <c r="K7481" s="133"/>
      <c r="L7481" t="str">
        <f t="shared" si="459"/>
        <v>556</v>
      </c>
      <c r="M7481">
        <f t="shared" si="457"/>
        <v>556</v>
      </c>
      <c r="N7481" s="37">
        <f t="shared" si="460"/>
        <v>-55200</v>
      </c>
    </row>
    <row r="7482" spans="1:14" ht="50.1" x14ac:dyDescent="0.3">
      <c r="A7482" s="3">
        <v>5</v>
      </c>
      <c r="B7482" s="8" t="s">
        <v>5995</v>
      </c>
      <c r="C7482" s="4" t="s">
        <v>5996</v>
      </c>
      <c r="D7482" s="5">
        <v>45037</v>
      </c>
      <c r="E7482" s="6" t="s">
        <v>5997</v>
      </c>
      <c r="F7482" s="7">
        <v>-824567</v>
      </c>
      <c r="G7482" s="6" t="s">
        <v>1366</v>
      </c>
      <c r="H7482" s="7">
        <v>-86580</v>
      </c>
      <c r="I7482" s="11">
        <v>-737987</v>
      </c>
      <c r="J7482" s="132" t="s">
        <v>807</v>
      </c>
      <c r="K7482" s="133"/>
      <c r="L7482" t="str">
        <f t="shared" si="459"/>
        <v>374</v>
      </c>
      <c r="M7482">
        <f t="shared" si="457"/>
        <v>374</v>
      </c>
      <c r="N7482" s="37">
        <f t="shared" si="460"/>
        <v>-824567</v>
      </c>
    </row>
    <row r="7483" spans="1:14" ht="37.6" x14ac:dyDescent="0.3">
      <c r="A7483" s="3">
        <v>5</v>
      </c>
      <c r="B7483" s="8" t="s">
        <v>6022</v>
      </c>
      <c r="C7483" s="4" t="s">
        <v>6023</v>
      </c>
      <c r="D7483" s="5">
        <v>45030</v>
      </c>
      <c r="E7483" s="6" t="s">
        <v>6024</v>
      </c>
      <c r="F7483" s="7">
        <v>-1030710</v>
      </c>
      <c r="G7483" s="6" t="s">
        <v>1366</v>
      </c>
      <c r="H7483" s="7">
        <v>-108225</v>
      </c>
      <c r="I7483" s="11">
        <v>-922485</v>
      </c>
      <c r="J7483" s="132" t="s">
        <v>1940</v>
      </c>
      <c r="K7483" s="133"/>
      <c r="L7483" t="str">
        <f t="shared" si="456"/>
        <v>00492</v>
      </c>
      <c r="M7483">
        <f t="shared" si="457"/>
        <v>492</v>
      </c>
      <c r="N7483" s="37">
        <f t="shared" si="460"/>
        <v>-1030710</v>
      </c>
    </row>
    <row r="7484" spans="1:14" ht="37.6" x14ac:dyDescent="0.3">
      <c r="A7484" s="3">
        <v>5</v>
      </c>
      <c r="B7484" s="134" t="s">
        <v>6031</v>
      </c>
      <c r="C7484" s="4" t="s">
        <v>6032</v>
      </c>
      <c r="D7484" s="5">
        <v>45028</v>
      </c>
      <c r="E7484" s="6" t="s">
        <v>6033</v>
      </c>
      <c r="F7484" s="7">
        <v>-638490</v>
      </c>
      <c r="G7484" s="6" t="s">
        <v>1366</v>
      </c>
      <c r="H7484" s="7">
        <v>-67042</v>
      </c>
      <c r="I7484" s="136">
        <v>-1018165</v>
      </c>
      <c r="J7484" s="138" t="s">
        <v>837</v>
      </c>
      <c r="K7484" s="139"/>
      <c r="L7484" t="str">
        <f t="shared" ref="L7484:L7485" si="461">+RIGHT(C7484,3)</f>
        <v>826</v>
      </c>
      <c r="M7484">
        <f t="shared" si="457"/>
        <v>826</v>
      </c>
      <c r="N7484" s="37">
        <f t="shared" si="460"/>
        <v>-638490</v>
      </c>
    </row>
    <row r="7485" spans="1:14" ht="50.1" x14ac:dyDescent="0.3">
      <c r="A7485" s="3">
        <v>5</v>
      </c>
      <c r="B7485" s="135"/>
      <c r="C7485" s="4" t="s">
        <v>6034</v>
      </c>
      <c r="D7485" s="5">
        <v>45043</v>
      </c>
      <c r="E7485" s="6" t="s">
        <v>6035</v>
      </c>
      <c r="F7485" s="7">
        <v>-499125</v>
      </c>
      <c r="G7485" s="6" t="s">
        <v>1366</v>
      </c>
      <c r="H7485" s="7">
        <v>-52408</v>
      </c>
      <c r="I7485" s="137"/>
      <c r="J7485" s="140"/>
      <c r="K7485" s="141"/>
      <c r="L7485" t="str">
        <f t="shared" si="461"/>
        <v>950</v>
      </c>
      <c r="M7485">
        <f t="shared" si="457"/>
        <v>950</v>
      </c>
      <c r="N7485" s="37">
        <f t="shared" si="460"/>
        <v>-499125</v>
      </c>
    </row>
    <row r="7486" spans="1:14" ht="37.6" x14ac:dyDescent="0.3">
      <c r="A7486" s="3">
        <v>5</v>
      </c>
      <c r="B7486" s="8" t="s">
        <v>6041</v>
      </c>
      <c r="C7486" s="4" t="s">
        <v>6042</v>
      </c>
      <c r="D7486" s="5">
        <v>45034</v>
      </c>
      <c r="E7486" s="6" t="s">
        <v>6043</v>
      </c>
      <c r="F7486" s="7">
        <v>-497869</v>
      </c>
      <c r="G7486" s="6" t="s">
        <v>1366</v>
      </c>
      <c r="H7486" s="7">
        <v>-52276</v>
      </c>
      <c r="I7486" s="11">
        <v>-445593</v>
      </c>
      <c r="J7486" s="132" t="s">
        <v>850</v>
      </c>
      <c r="K7486" s="133"/>
      <c r="L7486" t="str">
        <f t="shared" ref="L7486" si="462">+RIGHT(C7486,4)</f>
        <v>1113</v>
      </c>
      <c r="M7486">
        <f t="shared" si="457"/>
        <v>1113</v>
      </c>
      <c r="N7486" s="37">
        <f t="shared" si="460"/>
        <v>-497869</v>
      </c>
    </row>
    <row r="7487" spans="1:14" ht="37.6" x14ac:dyDescent="0.3">
      <c r="A7487" s="3">
        <v>5</v>
      </c>
      <c r="B7487" s="8" t="s">
        <v>6048</v>
      </c>
      <c r="C7487" s="4" t="s">
        <v>1257</v>
      </c>
      <c r="D7487" s="5">
        <v>45038</v>
      </c>
      <c r="E7487" s="6" t="s">
        <v>6049</v>
      </c>
      <c r="F7487" s="7">
        <v>-598950</v>
      </c>
      <c r="G7487" s="6" t="s">
        <v>1366</v>
      </c>
      <c r="H7487" s="7">
        <v>-62890</v>
      </c>
      <c r="I7487" s="11">
        <v>-536060</v>
      </c>
      <c r="J7487" s="132" t="s">
        <v>864</v>
      </c>
      <c r="K7487" s="133"/>
      <c r="L7487" t="str">
        <f t="shared" ref="L7487:L7490" si="463">+RIGHT(C7487,3)</f>
        <v>294</v>
      </c>
      <c r="M7487">
        <f t="shared" si="457"/>
        <v>294</v>
      </c>
      <c r="N7487" s="37">
        <f t="shared" si="460"/>
        <v>-598950</v>
      </c>
    </row>
    <row r="7488" spans="1:14" ht="50.1" x14ac:dyDescent="0.3">
      <c r="A7488" s="3">
        <v>5</v>
      </c>
      <c r="B7488" s="8" t="s">
        <v>6067</v>
      </c>
      <c r="C7488" s="4" t="s">
        <v>6068</v>
      </c>
      <c r="D7488" s="5">
        <v>45026</v>
      </c>
      <c r="E7488" s="6" t="s">
        <v>6069</v>
      </c>
      <c r="F7488" s="7">
        <v>-244328</v>
      </c>
      <c r="G7488" s="6" t="s">
        <v>1366</v>
      </c>
      <c r="H7488" s="7">
        <v>-25654</v>
      </c>
      <c r="I7488" s="11">
        <v>-218674</v>
      </c>
      <c r="J7488" s="132" t="s">
        <v>886</v>
      </c>
      <c r="K7488" s="133"/>
      <c r="L7488" t="str">
        <f t="shared" si="463"/>
        <v>407</v>
      </c>
      <c r="M7488">
        <f t="shared" si="457"/>
        <v>407</v>
      </c>
      <c r="N7488" s="37">
        <f t="shared" si="460"/>
        <v>-244328</v>
      </c>
    </row>
    <row r="7489" spans="1:14" ht="50.1" x14ac:dyDescent="0.3">
      <c r="A7489" s="3">
        <v>5</v>
      </c>
      <c r="B7489" s="134" t="s">
        <v>6074</v>
      </c>
      <c r="C7489" s="4" t="s">
        <v>6075</v>
      </c>
      <c r="D7489" s="5">
        <v>45044</v>
      </c>
      <c r="E7489" s="6" t="s">
        <v>6076</v>
      </c>
      <c r="F7489" s="7">
        <v>-152931</v>
      </c>
      <c r="G7489" s="6" t="s">
        <v>1366</v>
      </c>
      <c r="H7489" s="7">
        <v>-16058</v>
      </c>
      <c r="I7489" s="136">
        <v>-303498</v>
      </c>
      <c r="J7489" s="138" t="s">
        <v>898</v>
      </c>
      <c r="K7489" s="139"/>
      <c r="L7489" t="str">
        <f t="shared" si="463"/>
        <v>422</v>
      </c>
      <c r="M7489">
        <f t="shared" si="457"/>
        <v>422</v>
      </c>
      <c r="N7489" s="37">
        <f t="shared" si="460"/>
        <v>-152931</v>
      </c>
    </row>
    <row r="7490" spans="1:14" ht="37.6" x14ac:dyDescent="0.3">
      <c r="A7490" s="3">
        <v>5</v>
      </c>
      <c r="B7490" s="135"/>
      <c r="C7490" s="4" t="s">
        <v>6077</v>
      </c>
      <c r="D7490" s="5">
        <v>45034</v>
      </c>
      <c r="E7490" s="6" t="s">
        <v>6078</v>
      </c>
      <c r="F7490" s="7">
        <v>-186173</v>
      </c>
      <c r="G7490" s="6" t="s">
        <v>1366</v>
      </c>
      <c r="H7490" s="7">
        <v>-19548</v>
      </c>
      <c r="I7490" s="137"/>
      <c r="J7490" s="140"/>
      <c r="K7490" s="141"/>
      <c r="L7490" t="str">
        <f t="shared" si="463"/>
        <v>376</v>
      </c>
      <c r="M7490">
        <f t="shared" si="457"/>
        <v>376</v>
      </c>
      <c r="N7490" s="37">
        <f t="shared" si="460"/>
        <v>-186173</v>
      </c>
    </row>
    <row r="7491" spans="1:14" ht="37.6" x14ac:dyDescent="0.3">
      <c r="A7491" s="3">
        <v>5</v>
      </c>
      <c r="B7491" s="8" t="s">
        <v>6088</v>
      </c>
      <c r="C7491" s="4" t="s">
        <v>6089</v>
      </c>
      <c r="D7491" s="5">
        <v>45020</v>
      </c>
      <c r="E7491" s="6" t="s">
        <v>6090</v>
      </c>
      <c r="F7491" s="7">
        <v>-555232</v>
      </c>
      <c r="G7491" s="6" t="s">
        <v>1366</v>
      </c>
      <c r="H7491" s="7">
        <v>-58299</v>
      </c>
      <c r="I7491" s="11">
        <v>-496933</v>
      </c>
      <c r="J7491" s="132" t="s">
        <v>917</v>
      </c>
      <c r="K7491" s="133"/>
      <c r="L7491" t="str">
        <f t="shared" si="456"/>
        <v>00254</v>
      </c>
      <c r="M7491">
        <f t="shared" si="457"/>
        <v>254</v>
      </c>
      <c r="N7491" s="37">
        <f t="shared" si="460"/>
        <v>-555232</v>
      </c>
    </row>
    <row r="7492" spans="1:14" ht="37.6" x14ac:dyDescent="0.3">
      <c r="A7492" s="3">
        <v>5</v>
      </c>
      <c r="B7492" s="8" t="s">
        <v>6096</v>
      </c>
      <c r="C7492" s="4" t="s">
        <v>6097</v>
      </c>
      <c r="D7492" s="5">
        <v>45051</v>
      </c>
      <c r="E7492" s="6" t="s">
        <v>6098</v>
      </c>
      <c r="F7492" s="7">
        <v>-324640</v>
      </c>
      <c r="G7492" s="6" t="s">
        <v>1366</v>
      </c>
      <c r="H7492" s="7">
        <v>-34087</v>
      </c>
      <c r="I7492" s="11">
        <v>-290553</v>
      </c>
      <c r="J7492" s="132" t="s">
        <v>927</v>
      </c>
      <c r="K7492" s="133"/>
      <c r="L7492" t="str">
        <f t="shared" ref="L7492:L7503" si="464">+RIGHT(C7492,3)</f>
        <v>627</v>
      </c>
      <c r="M7492">
        <f t="shared" si="457"/>
        <v>627</v>
      </c>
      <c r="N7492" s="37">
        <f t="shared" si="460"/>
        <v>-324640</v>
      </c>
    </row>
    <row r="7493" spans="1:14" ht="37.6" x14ac:dyDescent="0.3">
      <c r="A7493" s="3">
        <v>5</v>
      </c>
      <c r="B7493" s="8" t="s">
        <v>6105</v>
      </c>
      <c r="C7493" s="4" t="s">
        <v>6106</v>
      </c>
      <c r="D7493" s="5">
        <v>45054</v>
      </c>
      <c r="E7493" s="6" t="s">
        <v>6107</v>
      </c>
      <c r="F7493" s="7">
        <v>-97731</v>
      </c>
      <c r="G7493" s="6" t="s">
        <v>1366</v>
      </c>
      <c r="H7493" s="7">
        <v>-10262</v>
      </c>
      <c r="I7493" s="11">
        <v>-87469</v>
      </c>
      <c r="J7493" s="132" t="s">
        <v>5129</v>
      </c>
      <c r="K7493" s="133"/>
      <c r="L7493" t="str">
        <f t="shared" si="464"/>
        <v>279</v>
      </c>
      <c r="M7493">
        <f t="shared" si="457"/>
        <v>279</v>
      </c>
      <c r="N7493" s="37">
        <f t="shared" si="460"/>
        <v>-97731</v>
      </c>
    </row>
    <row r="7494" spans="1:14" ht="37.6" x14ac:dyDescent="0.3">
      <c r="A7494" s="3">
        <v>5</v>
      </c>
      <c r="B7494" s="8" t="s">
        <v>6117</v>
      </c>
      <c r="C7494" s="4" t="s">
        <v>6118</v>
      </c>
      <c r="D7494" s="5">
        <v>45028</v>
      </c>
      <c r="E7494" s="6" t="s">
        <v>6119</v>
      </c>
      <c r="F7494" s="7">
        <v>-445260</v>
      </c>
      <c r="G7494" s="6" t="s">
        <v>1366</v>
      </c>
      <c r="H7494" s="7">
        <v>-46752</v>
      </c>
      <c r="I7494" s="11">
        <v>-398508</v>
      </c>
      <c r="J7494" s="132" t="s">
        <v>939</v>
      </c>
      <c r="K7494" s="133"/>
      <c r="L7494" t="str">
        <f t="shared" si="464"/>
        <v>248</v>
      </c>
      <c r="M7494">
        <f t="shared" si="457"/>
        <v>248</v>
      </c>
      <c r="N7494" s="37">
        <f t="shared" si="460"/>
        <v>-445260</v>
      </c>
    </row>
    <row r="7495" spans="1:14" ht="37.6" x14ac:dyDescent="0.3">
      <c r="A7495" s="3">
        <v>5</v>
      </c>
      <c r="B7495" s="8" t="s">
        <v>6123</v>
      </c>
      <c r="C7495" s="4" t="s">
        <v>6124</v>
      </c>
      <c r="D7495" s="5">
        <v>45040</v>
      </c>
      <c r="E7495" s="6" t="s">
        <v>6125</v>
      </c>
      <c r="F7495" s="7">
        <v>-97731</v>
      </c>
      <c r="G7495" s="6" t="s">
        <v>1366</v>
      </c>
      <c r="H7495" s="7">
        <v>-10262</v>
      </c>
      <c r="I7495" s="11">
        <v>-87469</v>
      </c>
      <c r="J7495" s="132" t="s">
        <v>956</v>
      </c>
      <c r="K7495" s="133"/>
      <c r="L7495" t="str">
        <f t="shared" si="464"/>
        <v>649</v>
      </c>
      <c r="M7495">
        <f t="shared" ref="M7495:M7558" si="465">+L7495*1</f>
        <v>649</v>
      </c>
      <c r="N7495" s="37">
        <f t="shared" si="460"/>
        <v>-97731</v>
      </c>
    </row>
    <row r="7496" spans="1:14" ht="37.6" x14ac:dyDescent="0.3">
      <c r="A7496" s="3">
        <v>5</v>
      </c>
      <c r="B7496" s="8" t="s">
        <v>6133</v>
      </c>
      <c r="C7496" s="4" t="s">
        <v>1744</v>
      </c>
      <c r="D7496" s="5">
        <v>45010</v>
      </c>
      <c r="E7496" s="6" t="s">
        <v>6134</v>
      </c>
      <c r="F7496" s="7">
        <v>-1346103</v>
      </c>
      <c r="G7496" s="6" t="s">
        <v>1366</v>
      </c>
      <c r="H7496" s="7">
        <v>-141341</v>
      </c>
      <c r="I7496" s="11">
        <v>-1204762</v>
      </c>
      <c r="J7496" s="132" t="s">
        <v>985</v>
      </c>
      <c r="K7496" s="133"/>
      <c r="L7496" t="str">
        <f t="shared" si="464"/>
        <v>160</v>
      </c>
      <c r="M7496">
        <f t="shared" si="465"/>
        <v>160</v>
      </c>
      <c r="N7496" s="37">
        <f t="shared" si="460"/>
        <v>-1346103</v>
      </c>
    </row>
    <row r="7497" spans="1:14" ht="37.6" x14ac:dyDescent="0.3">
      <c r="A7497" s="3">
        <v>5</v>
      </c>
      <c r="B7497" s="8" t="s">
        <v>6139</v>
      </c>
      <c r="C7497" s="4" t="s">
        <v>6140</v>
      </c>
      <c r="D7497" s="5">
        <v>45028</v>
      </c>
      <c r="E7497" s="6" t="s">
        <v>6141</v>
      </c>
      <c r="F7497" s="7">
        <v>-67155</v>
      </c>
      <c r="G7497" s="6" t="s">
        <v>1366</v>
      </c>
      <c r="H7497" s="7">
        <v>-7051</v>
      </c>
      <c r="I7497" s="11">
        <v>-60104</v>
      </c>
      <c r="J7497" s="132" t="s">
        <v>988</v>
      </c>
      <c r="K7497" s="133"/>
      <c r="L7497" t="str">
        <f t="shared" si="464"/>
        <v>489</v>
      </c>
      <c r="M7497">
        <f t="shared" si="465"/>
        <v>489</v>
      </c>
      <c r="N7497" s="37">
        <f t="shared" si="460"/>
        <v>-67155</v>
      </c>
    </row>
    <row r="7498" spans="1:14" ht="37.6" x14ac:dyDescent="0.3">
      <c r="A7498" s="3">
        <v>5</v>
      </c>
      <c r="B7498" s="8" t="s">
        <v>6146</v>
      </c>
      <c r="C7498" s="4" t="s">
        <v>2948</v>
      </c>
      <c r="D7498" s="5">
        <v>45029</v>
      </c>
      <c r="E7498" s="6" t="s">
        <v>6147</v>
      </c>
      <c r="F7498" s="7">
        <v>-57082</v>
      </c>
      <c r="G7498" s="6" t="s">
        <v>1366</v>
      </c>
      <c r="H7498" s="7">
        <v>-5994</v>
      </c>
      <c r="I7498" s="11">
        <v>-51088</v>
      </c>
      <c r="J7498" s="132" t="s">
        <v>996</v>
      </c>
      <c r="K7498" s="133"/>
      <c r="L7498" t="str">
        <f t="shared" si="464"/>
        <v>350</v>
      </c>
      <c r="M7498">
        <f t="shared" si="465"/>
        <v>350</v>
      </c>
      <c r="N7498" s="37">
        <f t="shared" si="460"/>
        <v>-57082</v>
      </c>
    </row>
    <row r="7499" spans="1:14" ht="37.6" x14ac:dyDescent="0.3">
      <c r="A7499" s="3">
        <v>5</v>
      </c>
      <c r="B7499" s="8" t="s">
        <v>6148</v>
      </c>
      <c r="C7499" s="4" t="s">
        <v>6149</v>
      </c>
      <c r="D7499" s="5">
        <v>45054</v>
      </c>
      <c r="E7499" s="6" t="s">
        <v>6150</v>
      </c>
      <c r="F7499" s="7">
        <v>-65340</v>
      </c>
      <c r="G7499" s="6" t="s">
        <v>1366</v>
      </c>
      <c r="H7499" s="7">
        <v>-6861</v>
      </c>
      <c r="I7499" s="11">
        <v>-58479</v>
      </c>
      <c r="J7499" s="132" t="s">
        <v>996</v>
      </c>
      <c r="K7499" s="133"/>
      <c r="L7499" t="str">
        <f t="shared" si="464"/>
        <v>429</v>
      </c>
      <c r="M7499">
        <f t="shared" si="465"/>
        <v>429</v>
      </c>
      <c r="N7499" s="37">
        <f t="shared" si="460"/>
        <v>-65340</v>
      </c>
    </row>
    <row r="7500" spans="1:14" ht="50.1" x14ac:dyDescent="0.3">
      <c r="A7500" s="3">
        <v>5</v>
      </c>
      <c r="B7500" s="8" t="s">
        <v>6158</v>
      </c>
      <c r="C7500" s="4" t="s">
        <v>6159</v>
      </c>
      <c r="D7500" s="5">
        <v>45041</v>
      </c>
      <c r="E7500" s="6" t="s">
        <v>6160</v>
      </c>
      <c r="F7500" s="7">
        <v>-163350</v>
      </c>
      <c r="G7500" s="6" t="s">
        <v>1366</v>
      </c>
      <c r="H7500" s="7">
        <v>-17152</v>
      </c>
      <c r="I7500" s="11">
        <v>-146198</v>
      </c>
      <c r="J7500" s="132" t="s">
        <v>1014</v>
      </c>
      <c r="K7500" s="133"/>
      <c r="L7500" t="str">
        <f t="shared" si="464"/>
        <v>273</v>
      </c>
      <c r="M7500">
        <f t="shared" si="465"/>
        <v>273</v>
      </c>
      <c r="N7500" s="37">
        <f t="shared" si="460"/>
        <v>-163350</v>
      </c>
    </row>
    <row r="7501" spans="1:14" ht="25.05" x14ac:dyDescent="0.3">
      <c r="A7501" s="3">
        <v>5</v>
      </c>
      <c r="B7501" s="134" t="s">
        <v>6164</v>
      </c>
      <c r="C7501" s="4" t="s">
        <v>6165</v>
      </c>
      <c r="D7501" s="5">
        <v>45041</v>
      </c>
      <c r="E7501" s="6" t="s">
        <v>6166</v>
      </c>
      <c r="F7501" s="7">
        <v>-441602</v>
      </c>
      <c r="G7501" s="6" t="s">
        <v>1366</v>
      </c>
      <c r="H7501" s="7">
        <v>-46368</v>
      </c>
      <c r="I7501" s="136">
        <v>-504571</v>
      </c>
      <c r="J7501" s="138" t="s">
        <v>1021</v>
      </c>
      <c r="K7501" s="139"/>
      <c r="L7501" t="str">
        <f t="shared" si="464"/>
        <v>297</v>
      </c>
      <c r="M7501">
        <f t="shared" si="465"/>
        <v>297</v>
      </c>
      <c r="N7501" s="37">
        <f t="shared" si="460"/>
        <v>-441602</v>
      </c>
    </row>
    <row r="7502" spans="1:14" ht="37.6" x14ac:dyDescent="0.3">
      <c r="A7502" s="3">
        <v>5</v>
      </c>
      <c r="B7502" s="135"/>
      <c r="C7502" s="4" t="s">
        <v>6167</v>
      </c>
      <c r="D7502" s="5">
        <v>45041</v>
      </c>
      <c r="E7502" s="6" t="s">
        <v>6168</v>
      </c>
      <c r="F7502" s="7">
        <v>-122164</v>
      </c>
      <c r="G7502" s="6" t="s">
        <v>1366</v>
      </c>
      <c r="H7502" s="7">
        <v>-12827</v>
      </c>
      <c r="I7502" s="137"/>
      <c r="J7502" s="140"/>
      <c r="K7502" s="141"/>
      <c r="L7502" t="str">
        <f t="shared" si="464"/>
        <v>291</v>
      </c>
      <c r="M7502">
        <f t="shared" si="465"/>
        <v>291</v>
      </c>
      <c r="N7502" s="37">
        <f t="shared" si="460"/>
        <v>-122164</v>
      </c>
    </row>
    <row r="7503" spans="1:14" ht="37.6" x14ac:dyDescent="0.3">
      <c r="A7503" s="3">
        <v>5</v>
      </c>
      <c r="B7503" s="8" t="s">
        <v>6189</v>
      </c>
      <c r="C7503" s="4" t="s">
        <v>6190</v>
      </c>
      <c r="D7503" s="5">
        <v>45060</v>
      </c>
      <c r="E7503" s="6" t="s">
        <v>6191</v>
      </c>
      <c r="F7503" s="7">
        <v>-259279</v>
      </c>
      <c r="G7503" s="6" t="s">
        <v>1366</v>
      </c>
      <c r="H7503" s="7">
        <v>-27224</v>
      </c>
      <c r="I7503" s="11">
        <v>-232055</v>
      </c>
      <c r="J7503" s="132" t="s">
        <v>1057</v>
      </c>
      <c r="K7503" s="133"/>
      <c r="L7503" t="str">
        <f t="shared" si="464"/>
        <v>467</v>
      </c>
      <c r="M7503">
        <f t="shared" si="465"/>
        <v>467</v>
      </c>
      <c r="N7503" s="37">
        <f t="shared" si="460"/>
        <v>-259279</v>
      </c>
    </row>
    <row r="7504" spans="1:14" ht="37.6" x14ac:dyDescent="0.3">
      <c r="A7504" s="3">
        <v>5</v>
      </c>
      <c r="B7504" s="8" t="s">
        <v>6205</v>
      </c>
      <c r="C7504" s="4" t="s">
        <v>6206</v>
      </c>
      <c r="D7504" s="5">
        <v>45031</v>
      </c>
      <c r="E7504" s="6" t="s">
        <v>6207</v>
      </c>
      <c r="F7504" s="7">
        <v>-608814</v>
      </c>
      <c r="G7504" s="6" t="s">
        <v>1366</v>
      </c>
      <c r="H7504" s="7">
        <v>-63925</v>
      </c>
      <c r="I7504" s="11">
        <v>-544889</v>
      </c>
      <c r="J7504" s="132" t="s">
        <v>1070</v>
      </c>
      <c r="K7504" s="133"/>
      <c r="L7504" t="str">
        <f t="shared" ref="L7504:L7558" si="466">+RIGHT(C7504,5)</f>
        <v>00406</v>
      </c>
      <c r="M7504">
        <f t="shared" si="465"/>
        <v>406</v>
      </c>
      <c r="N7504" s="37">
        <f t="shared" si="460"/>
        <v>-608814</v>
      </c>
    </row>
    <row r="7505" spans="1:14" ht="25.05" x14ac:dyDescent="0.3">
      <c r="A7505" s="3">
        <v>5</v>
      </c>
      <c r="B7505" s="134" t="s">
        <v>6216</v>
      </c>
      <c r="C7505" s="4" t="s">
        <v>6217</v>
      </c>
      <c r="D7505" s="5">
        <v>45034</v>
      </c>
      <c r="E7505" s="6" t="s">
        <v>6218</v>
      </c>
      <c r="F7505" s="7">
        <v>-65934</v>
      </c>
      <c r="G7505" s="6" t="s">
        <v>1366</v>
      </c>
      <c r="H7505" s="7">
        <v>-6923</v>
      </c>
      <c r="I7505" s="136">
        <v>-181737</v>
      </c>
      <c r="J7505" s="138" t="s">
        <v>1089</v>
      </c>
      <c r="K7505" s="139"/>
      <c r="L7505" t="str">
        <f t="shared" ref="L7505:L7508" si="467">+RIGHT(C7505,3)</f>
        <v>530</v>
      </c>
      <c r="M7505">
        <f t="shared" si="465"/>
        <v>530</v>
      </c>
      <c r="N7505" s="37">
        <f t="shared" si="460"/>
        <v>-65934</v>
      </c>
    </row>
    <row r="7506" spans="1:14" ht="25.05" x14ac:dyDescent="0.3">
      <c r="A7506" s="3">
        <v>5</v>
      </c>
      <c r="B7506" s="135"/>
      <c r="C7506" s="4" t="s">
        <v>6219</v>
      </c>
      <c r="D7506" s="5">
        <v>45034</v>
      </c>
      <c r="E7506" s="6" t="s">
        <v>6220</v>
      </c>
      <c r="F7506" s="7">
        <v>-137124</v>
      </c>
      <c r="G7506" s="6" t="s">
        <v>1366</v>
      </c>
      <c r="H7506" s="7">
        <v>-14398</v>
      </c>
      <c r="I7506" s="137"/>
      <c r="J7506" s="140"/>
      <c r="K7506" s="141"/>
      <c r="L7506" t="str">
        <f t="shared" si="467"/>
        <v>528</v>
      </c>
      <c r="M7506">
        <f t="shared" si="465"/>
        <v>528</v>
      </c>
      <c r="N7506" s="37">
        <f t="shared" si="460"/>
        <v>-137124</v>
      </c>
    </row>
    <row r="7507" spans="1:14" ht="37.6" x14ac:dyDescent="0.3">
      <c r="A7507" s="3">
        <v>5</v>
      </c>
      <c r="B7507" s="8" t="s">
        <v>6225</v>
      </c>
      <c r="C7507" s="4" t="s">
        <v>6226</v>
      </c>
      <c r="D7507" s="5">
        <v>45034</v>
      </c>
      <c r="E7507" s="6" t="s">
        <v>6227</v>
      </c>
      <c r="F7507" s="7">
        <v>-499125</v>
      </c>
      <c r="G7507" s="6" t="s">
        <v>1366</v>
      </c>
      <c r="H7507" s="7">
        <v>-52408</v>
      </c>
      <c r="I7507" s="11">
        <v>-446717</v>
      </c>
      <c r="J7507" s="132" t="s">
        <v>1093</v>
      </c>
      <c r="K7507" s="133"/>
      <c r="L7507" t="str">
        <f t="shared" si="467"/>
        <v>574</v>
      </c>
      <c r="M7507">
        <f t="shared" si="465"/>
        <v>574</v>
      </c>
      <c r="N7507" s="37">
        <f t="shared" si="460"/>
        <v>-499125</v>
      </c>
    </row>
    <row r="7508" spans="1:14" ht="37.6" x14ac:dyDescent="0.3">
      <c r="A7508" s="3">
        <v>5</v>
      </c>
      <c r="B7508" s="8" t="s">
        <v>6228</v>
      </c>
      <c r="C7508" s="4" t="s">
        <v>6229</v>
      </c>
      <c r="D7508" s="5">
        <v>45049</v>
      </c>
      <c r="E7508" s="6" t="s">
        <v>6230</v>
      </c>
      <c r="F7508" s="7">
        <v>-97731</v>
      </c>
      <c r="G7508" s="6" t="s">
        <v>1366</v>
      </c>
      <c r="H7508" s="7">
        <v>-10262</v>
      </c>
      <c r="I7508" s="11">
        <v>-87469</v>
      </c>
      <c r="J7508" s="132" t="s">
        <v>1093</v>
      </c>
      <c r="K7508" s="133"/>
      <c r="L7508" t="str">
        <f t="shared" si="467"/>
        <v>675</v>
      </c>
      <c r="M7508">
        <f t="shared" si="465"/>
        <v>675</v>
      </c>
      <c r="N7508" s="37">
        <f t="shared" si="460"/>
        <v>-97731</v>
      </c>
    </row>
    <row r="7509" spans="1:14" ht="37.6" x14ac:dyDescent="0.3">
      <c r="A7509" s="3">
        <v>5</v>
      </c>
      <c r="B7509" s="8" t="s">
        <v>6233</v>
      </c>
      <c r="C7509" s="4" t="s">
        <v>6234</v>
      </c>
      <c r="D7509" s="5">
        <v>45057</v>
      </c>
      <c r="E7509" s="6" t="s">
        <v>6235</v>
      </c>
      <c r="F7509" s="7">
        <v>-110400</v>
      </c>
      <c r="G7509" s="6" t="s">
        <v>1366</v>
      </c>
      <c r="H7509" s="7">
        <v>-11592</v>
      </c>
      <c r="I7509" s="11">
        <v>-98808</v>
      </c>
      <c r="J7509" s="132" t="s">
        <v>1102</v>
      </c>
      <c r="K7509" s="133"/>
      <c r="L7509" t="str">
        <f t="shared" si="466"/>
        <v>00494</v>
      </c>
      <c r="M7509">
        <f t="shared" si="465"/>
        <v>494</v>
      </c>
      <c r="N7509" s="37">
        <f t="shared" si="460"/>
        <v>-110400</v>
      </c>
    </row>
    <row r="7510" spans="1:14" ht="37.6" x14ac:dyDescent="0.3">
      <c r="A7510" s="3">
        <v>5</v>
      </c>
      <c r="B7510" s="134" t="s">
        <v>6247</v>
      </c>
      <c r="C7510" s="4" t="s">
        <v>6248</v>
      </c>
      <c r="D7510" s="5">
        <v>45043</v>
      </c>
      <c r="E7510" s="6" t="s">
        <v>6249</v>
      </c>
      <c r="F7510" s="7">
        <v>-780450</v>
      </c>
      <c r="G7510" s="6" t="s">
        <v>1366</v>
      </c>
      <c r="H7510" s="7">
        <v>-81947</v>
      </c>
      <c r="I7510" s="136">
        <v>-1351603</v>
      </c>
      <c r="J7510" s="138" t="s">
        <v>1111</v>
      </c>
      <c r="K7510" s="139"/>
      <c r="L7510" t="str">
        <f t="shared" ref="L7510:L7527" si="468">+RIGHT(C7510,4)</f>
        <v>3951</v>
      </c>
      <c r="M7510">
        <f t="shared" si="465"/>
        <v>3951</v>
      </c>
      <c r="N7510" s="37">
        <f t="shared" si="460"/>
        <v>-780450</v>
      </c>
    </row>
    <row r="7511" spans="1:14" ht="37.6" x14ac:dyDescent="0.3">
      <c r="A7511" s="3">
        <v>5</v>
      </c>
      <c r="B7511" s="135"/>
      <c r="C7511" s="4" t="s">
        <v>6250</v>
      </c>
      <c r="D7511" s="5">
        <v>45035</v>
      </c>
      <c r="E7511" s="6" t="s">
        <v>6251</v>
      </c>
      <c r="F7511" s="7">
        <v>-729721</v>
      </c>
      <c r="G7511" s="6" t="s">
        <v>1366</v>
      </c>
      <c r="H7511" s="7">
        <v>-76621</v>
      </c>
      <c r="I7511" s="137"/>
      <c r="J7511" s="140"/>
      <c r="K7511" s="141"/>
      <c r="L7511" t="str">
        <f t="shared" si="468"/>
        <v>3568</v>
      </c>
      <c r="M7511">
        <f t="shared" si="465"/>
        <v>3568</v>
      </c>
      <c r="N7511" s="37">
        <f t="shared" si="460"/>
        <v>-729721</v>
      </c>
    </row>
    <row r="7512" spans="1:14" ht="25.05" x14ac:dyDescent="0.3">
      <c r="A7512" s="3">
        <v>5</v>
      </c>
      <c r="B7512" s="134" t="s">
        <v>6296</v>
      </c>
      <c r="C7512" s="4" t="s">
        <v>6297</v>
      </c>
      <c r="D7512" s="5">
        <v>45023</v>
      </c>
      <c r="E7512" s="6" t="s">
        <v>6298</v>
      </c>
      <c r="F7512" s="7">
        <v>-1224292</v>
      </c>
      <c r="G7512" s="6" t="s">
        <v>1366</v>
      </c>
      <c r="H7512" s="7">
        <v>-128551</v>
      </c>
      <c r="I7512" s="136">
        <v>-4767200</v>
      </c>
      <c r="J7512" s="138" t="s">
        <v>1122</v>
      </c>
      <c r="K7512" s="139"/>
      <c r="L7512" t="str">
        <f t="shared" si="468"/>
        <v>1289</v>
      </c>
      <c r="M7512">
        <f t="shared" si="465"/>
        <v>1289</v>
      </c>
      <c r="N7512" s="37">
        <f t="shared" si="460"/>
        <v>-1224292</v>
      </c>
    </row>
    <row r="7513" spans="1:14" ht="25.05" x14ac:dyDescent="0.3">
      <c r="A7513" s="3">
        <v>5</v>
      </c>
      <c r="B7513" s="142"/>
      <c r="C7513" s="4" t="s">
        <v>6299</v>
      </c>
      <c r="D7513" s="5">
        <v>45027</v>
      </c>
      <c r="E7513" s="6" t="s">
        <v>6300</v>
      </c>
      <c r="F7513" s="7">
        <v>-244328</v>
      </c>
      <c r="G7513" s="6" t="s">
        <v>1366</v>
      </c>
      <c r="H7513" s="7">
        <v>-25654</v>
      </c>
      <c r="I7513" s="143"/>
      <c r="J7513" s="144"/>
      <c r="K7513" s="145"/>
      <c r="L7513" t="str">
        <f t="shared" si="468"/>
        <v>1336</v>
      </c>
      <c r="M7513">
        <f t="shared" si="465"/>
        <v>1336</v>
      </c>
      <c r="N7513" s="37">
        <f t="shared" si="460"/>
        <v>-244328</v>
      </c>
    </row>
    <row r="7514" spans="1:14" ht="25.05" x14ac:dyDescent="0.3">
      <c r="A7514" s="3">
        <v>5</v>
      </c>
      <c r="B7514" s="142"/>
      <c r="C7514" s="4" t="s">
        <v>6301</v>
      </c>
      <c r="D7514" s="5">
        <v>45021</v>
      </c>
      <c r="E7514" s="6" t="s">
        <v>6302</v>
      </c>
      <c r="F7514" s="7">
        <v>-334716</v>
      </c>
      <c r="G7514" s="6" t="s">
        <v>1366</v>
      </c>
      <c r="H7514" s="7">
        <v>-35145</v>
      </c>
      <c r="I7514" s="143"/>
      <c r="J7514" s="144"/>
      <c r="K7514" s="145"/>
      <c r="L7514" t="str">
        <f t="shared" si="468"/>
        <v>1267</v>
      </c>
      <c r="M7514">
        <f t="shared" si="465"/>
        <v>1267</v>
      </c>
      <c r="N7514" s="37">
        <f t="shared" si="460"/>
        <v>-334716</v>
      </c>
    </row>
    <row r="7515" spans="1:14" ht="25.05" x14ac:dyDescent="0.3">
      <c r="A7515" s="3">
        <v>5</v>
      </c>
      <c r="B7515" s="142"/>
      <c r="C7515" s="4" t="s">
        <v>6303</v>
      </c>
      <c r="D7515" s="5">
        <v>45027</v>
      </c>
      <c r="E7515" s="6" t="s">
        <v>6304</v>
      </c>
      <c r="F7515" s="7">
        <v>-239573</v>
      </c>
      <c r="G7515" s="6" t="s">
        <v>1366</v>
      </c>
      <c r="H7515" s="7">
        <v>-25155</v>
      </c>
      <c r="I7515" s="143"/>
      <c r="J7515" s="144"/>
      <c r="K7515" s="145"/>
      <c r="L7515" t="str">
        <f t="shared" si="468"/>
        <v>1330</v>
      </c>
      <c r="M7515">
        <f t="shared" si="465"/>
        <v>1330</v>
      </c>
      <c r="N7515" s="37">
        <f t="shared" si="460"/>
        <v>-239573</v>
      </c>
    </row>
    <row r="7516" spans="1:14" ht="25.05" x14ac:dyDescent="0.3">
      <c r="A7516" s="3">
        <v>5</v>
      </c>
      <c r="B7516" s="142"/>
      <c r="C7516" s="4" t="s">
        <v>6305</v>
      </c>
      <c r="D7516" s="5">
        <v>45030</v>
      </c>
      <c r="E7516" s="6" t="s">
        <v>6306</v>
      </c>
      <c r="F7516" s="7">
        <v>-366491</v>
      </c>
      <c r="G7516" s="6" t="s">
        <v>1366</v>
      </c>
      <c r="H7516" s="7">
        <v>-38482</v>
      </c>
      <c r="I7516" s="143"/>
      <c r="J7516" s="144"/>
      <c r="K7516" s="145"/>
      <c r="L7516" t="str">
        <f t="shared" si="468"/>
        <v>1427</v>
      </c>
      <c r="M7516">
        <f t="shared" si="465"/>
        <v>1427</v>
      </c>
      <c r="N7516" s="37">
        <f t="shared" si="460"/>
        <v>-366491</v>
      </c>
    </row>
    <row r="7517" spans="1:14" ht="25.05" x14ac:dyDescent="0.3">
      <c r="A7517" s="3">
        <v>5</v>
      </c>
      <c r="B7517" s="142"/>
      <c r="C7517" s="4" t="s">
        <v>6307</v>
      </c>
      <c r="D7517" s="5">
        <v>45030</v>
      </c>
      <c r="E7517" s="6" t="s">
        <v>6308</v>
      </c>
      <c r="F7517" s="7">
        <v>-585608</v>
      </c>
      <c r="G7517" s="6" t="s">
        <v>1366</v>
      </c>
      <c r="H7517" s="7">
        <v>-61489</v>
      </c>
      <c r="I7517" s="143"/>
      <c r="J7517" s="144"/>
      <c r="K7517" s="145"/>
      <c r="L7517" t="str">
        <f t="shared" si="468"/>
        <v>1429</v>
      </c>
      <c r="M7517">
        <f t="shared" si="465"/>
        <v>1429</v>
      </c>
      <c r="N7517" s="37">
        <f t="shared" si="460"/>
        <v>-585608</v>
      </c>
    </row>
    <row r="7518" spans="1:14" ht="25.05" x14ac:dyDescent="0.3">
      <c r="A7518" s="3">
        <v>5</v>
      </c>
      <c r="B7518" s="142"/>
      <c r="C7518" s="4" t="s">
        <v>6309</v>
      </c>
      <c r="D7518" s="5">
        <v>45030</v>
      </c>
      <c r="E7518" s="6" t="s">
        <v>6310</v>
      </c>
      <c r="F7518" s="7">
        <v>-926659</v>
      </c>
      <c r="G7518" s="6" t="s">
        <v>1366</v>
      </c>
      <c r="H7518" s="7">
        <v>-97299</v>
      </c>
      <c r="I7518" s="143"/>
      <c r="J7518" s="144"/>
      <c r="K7518" s="145"/>
      <c r="L7518" t="str">
        <f t="shared" si="468"/>
        <v>1430</v>
      </c>
      <c r="M7518">
        <f t="shared" si="465"/>
        <v>1430</v>
      </c>
      <c r="N7518" s="37">
        <f t="shared" si="460"/>
        <v>-926659</v>
      </c>
    </row>
    <row r="7519" spans="1:14" ht="25.05" x14ac:dyDescent="0.3">
      <c r="A7519" s="3">
        <v>5</v>
      </c>
      <c r="B7519" s="142"/>
      <c r="C7519" s="4" t="s">
        <v>6311</v>
      </c>
      <c r="D7519" s="5">
        <v>45030</v>
      </c>
      <c r="E7519" s="6" t="s">
        <v>6312</v>
      </c>
      <c r="F7519" s="7">
        <v>-55200</v>
      </c>
      <c r="G7519" s="6" t="s">
        <v>1366</v>
      </c>
      <c r="H7519" s="7">
        <v>-5796</v>
      </c>
      <c r="I7519" s="143"/>
      <c r="J7519" s="144"/>
      <c r="K7519" s="145"/>
      <c r="L7519" t="str">
        <f t="shared" si="468"/>
        <v>1425</v>
      </c>
      <c r="M7519">
        <f t="shared" si="465"/>
        <v>1425</v>
      </c>
      <c r="N7519" s="37">
        <f t="shared" si="460"/>
        <v>-55200</v>
      </c>
    </row>
    <row r="7520" spans="1:14" ht="25.05" x14ac:dyDescent="0.3">
      <c r="A7520" s="3">
        <v>5</v>
      </c>
      <c r="B7520" s="142"/>
      <c r="C7520" s="4" t="s">
        <v>6313</v>
      </c>
      <c r="D7520" s="5">
        <v>45030</v>
      </c>
      <c r="E7520" s="6" t="s">
        <v>6314</v>
      </c>
      <c r="F7520" s="7">
        <v>-500927</v>
      </c>
      <c r="G7520" s="6" t="s">
        <v>1366</v>
      </c>
      <c r="H7520" s="7">
        <v>-52597</v>
      </c>
      <c r="I7520" s="143"/>
      <c r="J7520" s="144"/>
      <c r="K7520" s="145"/>
      <c r="L7520" t="str">
        <f t="shared" si="468"/>
        <v>1426</v>
      </c>
      <c r="M7520">
        <f t="shared" si="465"/>
        <v>1426</v>
      </c>
      <c r="N7520" s="37">
        <f t="shared" si="460"/>
        <v>-500927</v>
      </c>
    </row>
    <row r="7521" spans="1:14" ht="25.05" x14ac:dyDescent="0.3">
      <c r="A7521" s="3">
        <v>5</v>
      </c>
      <c r="B7521" s="142"/>
      <c r="C7521" s="4" t="s">
        <v>6315</v>
      </c>
      <c r="D7521" s="5">
        <v>45030</v>
      </c>
      <c r="E7521" s="6" t="s">
        <v>6316</v>
      </c>
      <c r="F7521" s="7">
        <v>-326003</v>
      </c>
      <c r="G7521" s="6" t="s">
        <v>1366</v>
      </c>
      <c r="H7521" s="7">
        <v>-34230</v>
      </c>
      <c r="I7521" s="143"/>
      <c r="J7521" s="144"/>
      <c r="K7521" s="145"/>
      <c r="L7521" t="str">
        <f t="shared" si="468"/>
        <v>1428</v>
      </c>
      <c r="M7521">
        <f t="shared" si="465"/>
        <v>1428</v>
      </c>
      <c r="N7521" s="37">
        <f t="shared" si="460"/>
        <v>-326003</v>
      </c>
    </row>
    <row r="7522" spans="1:14" ht="25.05" x14ac:dyDescent="0.3">
      <c r="A7522" s="3">
        <v>5</v>
      </c>
      <c r="B7522" s="135"/>
      <c r="C7522" s="4" t="s">
        <v>6317</v>
      </c>
      <c r="D7522" s="5">
        <v>45021</v>
      </c>
      <c r="E7522" s="6" t="s">
        <v>6318</v>
      </c>
      <c r="F7522" s="7">
        <v>-522684</v>
      </c>
      <c r="G7522" s="6" t="s">
        <v>1366</v>
      </c>
      <c r="H7522" s="7">
        <v>-54882</v>
      </c>
      <c r="I7522" s="137"/>
      <c r="J7522" s="140"/>
      <c r="K7522" s="141"/>
      <c r="L7522" t="str">
        <f t="shared" si="468"/>
        <v>1268</v>
      </c>
      <c r="M7522">
        <f t="shared" si="465"/>
        <v>1268</v>
      </c>
      <c r="N7522" s="37">
        <f t="shared" si="460"/>
        <v>-522684</v>
      </c>
    </row>
    <row r="7523" spans="1:14" ht="25.05" x14ac:dyDescent="0.3">
      <c r="A7523" s="3">
        <v>5</v>
      </c>
      <c r="B7523" s="134" t="s">
        <v>6319</v>
      </c>
      <c r="C7523" s="4" t="s">
        <v>6320</v>
      </c>
      <c r="D7523" s="5">
        <v>45036</v>
      </c>
      <c r="E7523" s="6" t="s">
        <v>6321</v>
      </c>
      <c r="F7523" s="7">
        <v>-147929</v>
      </c>
      <c r="G7523" s="6" t="s">
        <v>1366</v>
      </c>
      <c r="H7523" s="7">
        <v>-15533</v>
      </c>
      <c r="I7523" s="136">
        <v>-635344</v>
      </c>
      <c r="J7523" s="138" t="s">
        <v>1122</v>
      </c>
      <c r="K7523" s="139"/>
      <c r="L7523" t="str">
        <f t="shared" si="468"/>
        <v>1484</v>
      </c>
      <c r="M7523">
        <f t="shared" si="465"/>
        <v>1484</v>
      </c>
      <c r="N7523" s="37">
        <f t="shared" si="460"/>
        <v>-147929</v>
      </c>
    </row>
    <row r="7524" spans="1:14" ht="25.05" x14ac:dyDescent="0.3">
      <c r="A7524" s="3">
        <v>5</v>
      </c>
      <c r="B7524" s="142"/>
      <c r="C7524" s="4" t="s">
        <v>6322</v>
      </c>
      <c r="D7524" s="5">
        <v>45036</v>
      </c>
      <c r="E7524" s="6" t="s">
        <v>6323</v>
      </c>
      <c r="F7524" s="7">
        <v>-244328</v>
      </c>
      <c r="G7524" s="6" t="s">
        <v>1366</v>
      </c>
      <c r="H7524" s="7">
        <v>-25655</v>
      </c>
      <c r="I7524" s="143"/>
      <c r="J7524" s="144"/>
      <c r="K7524" s="145"/>
      <c r="L7524" t="str">
        <f t="shared" si="468"/>
        <v>1486</v>
      </c>
      <c r="M7524">
        <f t="shared" si="465"/>
        <v>1486</v>
      </c>
      <c r="N7524" s="37">
        <f t="shared" si="460"/>
        <v>-244328</v>
      </c>
    </row>
    <row r="7525" spans="1:14" ht="25.05" x14ac:dyDescent="0.3">
      <c r="A7525" s="3">
        <v>5</v>
      </c>
      <c r="B7525" s="142"/>
      <c r="C7525" s="4" t="s">
        <v>6324</v>
      </c>
      <c r="D7525" s="5">
        <v>45036</v>
      </c>
      <c r="E7525" s="6" t="s">
        <v>6325</v>
      </c>
      <c r="F7525" s="7">
        <v>-122164</v>
      </c>
      <c r="G7525" s="6" t="s">
        <v>1366</v>
      </c>
      <c r="H7525" s="7">
        <v>-12827</v>
      </c>
      <c r="I7525" s="143"/>
      <c r="J7525" s="144"/>
      <c r="K7525" s="145"/>
      <c r="L7525" t="str">
        <f t="shared" si="468"/>
        <v>1485</v>
      </c>
      <c r="M7525">
        <f t="shared" si="465"/>
        <v>1485</v>
      </c>
      <c r="N7525" s="37">
        <f t="shared" si="460"/>
        <v>-122164</v>
      </c>
    </row>
    <row r="7526" spans="1:14" ht="25.05" x14ac:dyDescent="0.3">
      <c r="A7526" s="3">
        <v>5</v>
      </c>
      <c r="B7526" s="135"/>
      <c r="C7526" s="4" t="s">
        <v>6326</v>
      </c>
      <c r="D7526" s="5">
        <v>45036</v>
      </c>
      <c r="E7526" s="6" t="s">
        <v>6327</v>
      </c>
      <c r="F7526" s="7">
        <v>-195461</v>
      </c>
      <c r="G7526" s="6" t="s">
        <v>1366</v>
      </c>
      <c r="H7526" s="7">
        <v>-20524</v>
      </c>
      <c r="I7526" s="137"/>
      <c r="J7526" s="140"/>
      <c r="K7526" s="141"/>
      <c r="L7526" t="str">
        <f t="shared" si="468"/>
        <v>1483</v>
      </c>
      <c r="M7526">
        <f t="shared" si="465"/>
        <v>1483</v>
      </c>
      <c r="N7526" s="37">
        <f t="shared" si="460"/>
        <v>-195461</v>
      </c>
    </row>
    <row r="7527" spans="1:14" ht="25.05" x14ac:dyDescent="0.3">
      <c r="A7527" s="3">
        <v>5</v>
      </c>
      <c r="B7527" s="134" t="s">
        <v>6328</v>
      </c>
      <c r="C7527" s="4" t="s">
        <v>6329</v>
      </c>
      <c r="D7527" s="5">
        <v>45052</v>
      </c>
      <c r="E7527" s="6" t="s">
        <v>6330</v>
      </c>
      <c r="F7527" s="7">
        <v>-402424</v>
      </c>
      <c r="G7527" s="6" t="s">
        <v>1366</v>
      </c>
      <c r="H7527" s="7">
        <v>-42255</v>
      </c>
      <c r="I7527" s="136">
        <v>-2015317</v>
      </c>
      <c r="J7527" s="138" t="s">
        <v>1122</v>
      </c>
      <c r="K7527" s="139"/>
      <c r="L7527" t="str">
        <f t="shared" si="468"/>
        <v>1587</v>
      </c>
      <c r="M7527">
        <f t="shared" si="465"/>
        <v>1587</v>
      </c>
      <c r="N7527" s="37">
        <f t="shared" si="460"/>
        <v>-402424</v>
      </c>
    </row>
    <row r="7528" spans="1:14" ht="25.05" x14ac:dyDescent="0.3">
      <c r="A7528" s="3">
        <v>5</v>
      </c>
      <c r="B7528" s="142"/>
      <c r="C7528" s="4" t="s">
        <v>6331</v>
      </c>
      <c r="D7528" s="5">
        <v>45056</v>
      </c>
      <c r="E7528" s="6" t="s">
        <v>6332</v>
      </c>
      <c r="F7528" s="7">
        <v>-165601</v>
      </c>
      <c r="G7528" s="6" t="s">
        <v>1366</v>
      </c>
      <c r="H7528" s="7">
        <v>-17388</v>
      </c>
      <c r="I7528" s="143"/>
      <c r="J7528" s="144"/>
      <c r="K7528" s="145"/>
      <c r="L7528" t="str">
        <f>+RIGHT(C7528,4)</f>
        <v>1633</v>
      </c>
      <c r="M7528">
        <f t="shared" si="465"/>
        <v>1633</v>
      </c>
      <c r="N7528" s="37">
        <f t="shared" si="460"/>
        <v>-165601</v>
      </c>
    </row>
    <row r="7529" spans="1:14" ht="25.05" x14ac:dyDescent="0.3">
      <c r="A7529" s="3">
        <v>5</v>
      </c>
      <c r="B7529" s="142"/>
      <c r="C7529" s="4" t="s">
        <v>6333</v>
      </c>
      <c r="D7529" s="5">
        <v>45048</v>
      </c>
      <c r="E7529" s="6" t="s">
        <v>6334</v>
      </c>
      <c r="F7529" s="7">
        <v>-320694</v>
      </c>
      <c r="G7529" s="6" t="s">
        <v>1366</v>
      </c>
      <c r="H7529" s="7">
        <v>-33673</v>
      </c>
      <c r="I7529" s="143"/>
      <c r="J7529" s="144"/>
      <c r="K7529" s="145"/>
      <c r="L7529" t="str">
        <f t="shared" ref="L7529:L7532" si="469">+RIGHT(C7529,4)</f>
        <v>1536</v>
      </c>
      <c r="M7529">
        <f t="shared" si="465"/>
        <v>1536</v>
      </c>
      <c r="N7529" s="37">
        <f t="shared" si="460"/>
        <v>-320694</v>
      </c>
    </row>
    <row r="7530" spans="1:14" ht="25.05" x14ac:dyDescent="0.3">
      <c r="A7530" s="3">
        <v>5</v>
      </c>
      <c r="B7530" s="142"/>
      <c r="C7530" s="4" t="s">
        <v>6335</v>
      </c>
      <c r="D7530" s="5">
        <v>45058</v>
      </c>
      <c r="E7530" s="6" t="s">
        <v>6336</v>
      </c>
      <c r="F7530" s="7">
        <v>-177364</v>
      </c>
      <c r="G7530" s="6" t="s">
        <v>1366</v>
      </c>
      <c r="H7530" s="7">
        <v>-18623</v>
      </c>
      <c r="I7530" s="143"/>
      <c r="J7530" s="144"/>
      <c r="K7530" s="145"/>
      <c r="L7530" t="str">
        <f t="shared" si="469"/>
        <v>1701</v>
      </c>
      <c r="M7530">
        <f t="shared" si="465"/>
        <v>1701</v>
      </c>
      <c r="N7530" s="37">
        <f t="shared" si="460"/>
        <v>-177364</v>
      </c>
    </row>
    <row r="7531" spans="1:14" ht="25.05" x14ac:dyDescent="0.3">
      <c r="A7531" s="3">
        <v>5</v>
      </c>
      <c r="B7531" s="142"/>
      <c r="C7531" s="4" t="s">
        <v>6337</v>
      </c>
      <c r="D7531" s="5">
        <v>45056</v>
      </c>
      <c r="E7531" s="6" t="s">
        <v>6338</v>
      </c>
      <c r="F7531" s="7">
        <v>-130070</v>
      </c>
      <c r="G7531" s="6" t="s">
        <v>1366</v>
      </c>
      <c r="H7531" s="7">
        <v>-13657</v>
      </c>
      <c r="I7531" s="143"/>
      <c r="J7531" s="144"/>
      <c r="K7531" s="145"/>
      <c r="L7531" t="str">
        <f t="shared" si="469"/>
        <v>1634</v>
      </c>
      <c r="M7531">
        <f t="shared" si="465"/>
        <v>1634</v>
      </c>
      <c r="N7531" s="37">
        <f t="shared" si="460"/>
        <v>-130070</v>
      </c>
    </row>
    <row r="7532" spans="1:14" ht="25.05" x14ac:dyDescent="0.3">
      <c r="A7532" s="3">
        <v>5</v>
      </c>
      <c r="B7532" s="142"/>
      <c r="C7532" s="4" t="s">
        <v>6339</v>
      </c>
      <c r="D7532" s="5">
        <v>45057</v>
      </c>
      <c r="E7532" s="6" t="s">
        <v>6340</v>
      </c>
      <c r="F7532" s="7">
        <v>-307904</v>
      </c>
      <c r="G7532" s="6" t="s">
        <v>1366</v>
      </c>
      <c r="H7532" s="7">
        <v>-32330</v>
      </c>
      <c r="I7532" s="143"/>
      <c r="J7532" s="144"/>
      <c r="K7532" s="145"/>
      <c r="L7532" t="str">
        <f t="shared" si="469"/>
        <v>1696</v>
      </c>
      <c r="M7532">
        <f t="shared" si="465"/>
        <v>1696</v>
      </c>
      <c r="N7532" s="37">
        <f t="shared" si="460"/>
        <v>-307904</v>
      </c>
    </row>
    <row r="7533" spans="1:14" ht="25.05" x14ac:dyDescent="0.3">
      <c r="A7533" s="3">
        <v>5</v>
      </c>
      <c r="B7533" s="142"/>
      <c r="C7533" s="4" t="s">
        <v>6341</v>
      </c>
      <c r="D7533" s="5">
        <v>45057</v>
      </c>
      <c r="E7533" s="6" t="s">
        <v>6342</v>
      </c>
      <c r="F7533" s="7">
        <v>-366491</v>
      </c>
      <c r="G7533" s="6" t="s">
        <v>1366</v>
      </c>
      <c r="H7533" s="7">
        <v>-38482</v>
      </c>
      <c r="I7533" s="143"/>
      <c r="J7533" s="144"/>
      <c r="K7533" s="145"/>
      <c r="L7533" t="str">
        <f>+RIGHT(C7533,4)</f>
        <v>1673</v>
      </c>
      <c r="M7533">
        <f t="shared" si="465"/>
        <v>1673</v>
      </c>
      <c r="N7533" s="37">
        <f t="shared" si="460"/>
        <v>-366491</v>
      </c>
    </row>
    <row r="7534" spans="1:14" ht="25.05" x14ac:dyDescent="0.3">
      <c r="A7534" s="3">
        <v>5</v>
      </c>
      <c r="B7534" s="135"/>
      <c r="C7534" s="4" t="s">
        <v>6343</v>
      </c>
      <c r="D7534" s="5">
        <v>45056</v>
      </c>
      <c r="E7534" s="6" t="s">
        <v>6344</v>
      </c>
      <c r="F7534" s="7">
        <v>-381203</v>
      </c>
      <c r="G7534" s="6" t="s">
        <v>1366</v>
      </c>
      <c r="H7534" s="7">
        <v>-40026</v>
      </c>
      <c r="I7534" s="137"/>
      <c r="J7534" s="140"/>
      <c r="K7534" s="141"/>
      <c r="L7534" t="str">
        <f>+RIGHT(C7534,4)</f>
        <v>1636</v>
      </c>
      <c r="M7534">
        <f t="shared" si="465"/>
        <v>1636</v>
      </c>
      <c r="N7534" s="37">
        <f t="shared" si="460"/>
        <v>-381203</v>
      </c>
    </row>
    <row r="7535" spans="1:14" ht="37.6" x14ac:dyDescent="0.3">
      <c r="A7535" s="3">
        <v>5</v>
      </c>
      <c r="B7535" s="8" t="s">
        <v>6381</v>
      </c>
      <c r="C7535" s="4" t="s">
        <v>6382</v>
      </c>
      <c r="D7535" s="5">
        <v>45019</v>
      </c>
      <c r="E7535" s="6" t="s">
        <v>6383</v>
      </c>
      <c r="F7535" s="7">
        <v>-941251</v>
      </c>
      <c r="G7535" s="6" t="s">
        <v>1366</v>
      </c>
      <c r="H7535" s="7">
        <v>-98831</v>
      </c>
      <c r="I7535" s="11">
        <v>-842420</v>
      </c>
      <c r="J7535" s="132" t="s">
        <v>1261</v>
      </c>
      <c r="K7535" s="133"/>
      <c r="L7535" t="str">
        <f t="shared" ref="L7535:L7546" si="470">+RIGHT(C7535,3)</f>
        <v>274</v>
      </c>
      <c r="M7535">
        <f t="shared" si="465"/>
        <v>274</v>
      </c>
      <c r="N7535" s="37">
        <f t="shared" si="460"/>
        <v>-941251</v>
      </c>
    </row>
    <row r="7536" spans="1:14" ht="37.6" x14ac:dyDescent="0.3">
      <c r="A7536" s="3">
        <v>5</v>
      </c>
      <c r="B7536" s="134" t="s">
        <v>6384</v>
      </c>
      <c r="C7536" s="4" t="s">
        <v>6385</v>
      </c>
      <c r="D7536" s="5">
        <v>45030</v>
      </c>
      <c r="E7536" s="6" t="s">
        <v>6386</v>
      </c>
      <c r="F7536" s="7">
        <v>-122164</v>
      </c>
      <c r="G7536" s="6" t="s">
        <v>1366</v>
      </c>
      <c r="H7536" s="7">
        <v>-12827</v>
      </c>
      <c r="I7536" s="136">
        <v>-3709218</v>
      </c>
      <c r="J7536" s="138" t="s">
        <v>1261</v>
      </c>
      <c r="K7536" s="139"/>
      <c r="L7536" t="str">
        <f t="shared" si="470"/>
        <v>314</v>
      </c>
      <c r="M7536">
        <f t="shared" si="465"/>
        <v>314</v>
      </c>
      <c r="N7536" s="37">
        <f t="shared" si="460"/>
        <v>-122164</v>
      </c>
    </row>
    <row r="7537" spans="1:14" ht="37.6" x14ac:dyDescent="0.3">
      <c r="A7537" s="3">
        <v>5</v>
      </c>
      <c r="B7537" s="142"/>
      <c r="C7537" s="4" t="s">
        <v>1257</v>
      </c>
      <c r="D7537" s="5">
        <v>45022</v>
      </c>
      <c r="E7537" s="6" t="s">
        <v>6387</v>
      </c>
      <c r="F7537" s="7">
        <v>-244328</v>
      </c>
      <c r="G7537" s="6" t="s">
        <v>1366</v>
      </c>
      <c r="H7537" s="7">
        <v>-25654</v>
      </c>
      <c r="I7537" s="143"/>
      <c r="J7537" s="144"/>
      <c r="K7537" s="145"/>
      <c r="L7537" t="str">
        <f t="shared" si="470"/>
        <v>294</v>
      </c>
      <c r="M7537">
        <f t="shared" si="465"/>
        <v>294</v>
      </c>
      <c r="N7537" s="37">
        <f t="shared" si="460"/>
        <v>-244328</v>
      </c>
    </row>
    <row r="7538" spans="1:14" ht="37.6" x14ac:dyDescent="0.3">
      <c r="A7538" s="3">
        <v>5</v>
      </c>
      <c r="B7538" s="142"/>
      <c r="C7538" s="4" t="s">
        <v>6388</v>
      </c>
      <c r="D7538" s="5">
        <v>45036</v>
      </c>
      <c r="E7538" s="6" t="s">
        <v>6389</v>
      </c>
      <c r="F7538" s="7">
        <v>-983013</v>
      </c>
      <c r="G7538" s="6" t="s">
        <v>1366</v>
      </c>
      <c r="H7538" s="7">
        <v>-103216</v>
      </c>
      <c r="I7538" s="143"/>
      <c r="J7538" s="144"/>
      <c r="K7538" s="145"/>
      <c r="L7538" t="str">
        <f t="shared" si="470"/>
        <v>352</v>
      </c>
      <c r="M7538">
        <f t="shared" si="465"/>
        <v>352</v>
      </c>
      <c r="N7538" s="37">
        <f t="shared" si="460"/>
        <v>-983013</v>
      </c>
    </row>
    <row r="7539" spans="1:14" ht="37.6" x14ac:dyDescent="0.3">
      <c r="A7539" s="3">
        <v>5</v>
      </c>
      <c r="B7539" s="142"/>
      <c r="C7539" s="4" t="s">
        <v>6106</v>
      </c>
      <c r="D7539" s="5">
        <v>45019</v>
      </c>
      <c r="E7539" s="6" t="s">
        <v>6390</v>
      </c>
      <c r="F7539" s="7">
        <v>-1028631</v>
      </c>
      <c r="G7539" s="6" t="s">
        <v>1366</v>
      </c>
      <c r="H7539" s="7">
        <v>-108006</v>
      </c>
      <c r="I7539" s="143"/>
      <c r="J7539" s="144"/>
      <c r="K7539" s="145"/>
      <c r="L7539" t="str">
        <f t="shared" si="470"/>
        <v>279</v>
      </c>
      <c r="M7539">
        <f t="shared" si="465"/>
        <v>279</v>
      </c>
      <c r="N7539" s="37">
        <f t="shared" si="460"/>
        <v>-1028631</v>
      </c>
    </row>
    <row r="7540" spans="1:14" ht="37.6" x14ac:dyDescent="0.3">
      <c r="A7540" s="3">
        <v>5</v>
      </c>
      <c r="B7540" s="142"/>
      <c r="C7540" s="4" t="s">
        <v>6391</v>
      </c>
      <c r="D7540" s="5">
        <v>45022</v>
      </c>
      <c r="E7540" s="6" t="s">
        <v>6392</v>
      </c>
      <c r="F7540" s="7">
        <v>-296595</v>
      </c>
      <c r="G7540" s="6" t="s">
        <v>1366</v>
      </c>
      <c r="H7540" s="7">
        <v>-31142</v>
      </c>
      <c r="I7540" s="143"/>
      <c r="J7540" s="144"/>
      <c r="K7540" s="145"/>
      <c r="L7540" t="str">
        <f t="shared" si="470"/>
        <v>295</v>
      </c>
      <c r="M7540">
        <f t="shared" si="465"/>
        <v>295</v>
      </c>
      <c r="N7540" s="37">
        <f t="shared" si="460"/>
        <v>-296595</v>
      </c>
    </row>
    <row r="7541" spans="1:14" ht="37.6" x14ac:dyDescent="0.3">
      <c r="A7541" s="3">
        <v>5</v>
      </c>
      <c r="B7541" s="142"/>
      <c r="C7541" s="4" t="s">
        <v>6393</v>
      </c>
      <c r="D7541" s="5">
        <v>45044</v>
      </c>
      <c r="E7541" s="6" t="s">
        <v>6394</v>
      </c>
      <c r="F7541" s="7">
        <v>-97731</v>
      </c>
      <c r="G7541" s="6" t="s">
        <v>1366</v>
      </c>
      <c r="H7541" s="7">
        <v>-10262</v>
      </c>
      <c r="I7541" s="143"/>
      <c r="J7541" s="144"/>
      <c r="K7541" s="145"/>
      <c r="L7541" t="str">
        <f t="shared" si="470"/>
        <v>394</v>
      </c>
      <c r="M7541">
        <f t="shared" si="465"/>
        <v>394</v>
      </c>
      <c r="N7541" s="37">
        <f t="shared" si="460"/>
        <v>-97731</v>
      </c>
    </row>
    <row r="7542" spans="1:14" ht="37.6" x14ac:dyDescent="0.3">
      <c r="A7542" s="3">
        <v>5</v>
      </c>
      <c r="B7542" s="142"/>
      <c r="C7542" s="4" t="s">
        <v>6165</v>
      </c>
      <c r="D7542" s="5">
        <v>45022</v>
      </c>
      <c r="E7542" s="6" t="s">
        <v>6395</v>
      </c>
      <c r="F7542" s="7">
        <v>-488655</v>
      </c>
      <c r="G7542" s="6" t="s">
        <v>1366</v>
      </c>
      <c r="H7542" s="7">
        <v>-51309</v>
      </c>
      <c r="I7542" s="143"/>
      <c r="J7542" s="144"/>
      <c r="K7542" s="145"/>
      <c r="L7542" t="str">
        <f t="shared" si="470"/>
        <v>297</v>
      </c>
      <c r="M7542">
        <f t="shared" si="465"/>
        <v>297</v>
      </c>
      <c r="N7542" s="37">
        <f t="shared" si="460"/>
        <v>-488655</v>
      </c>
    </row>
    <row r="7543" spans="1:14" ht="37.6" x14ac:dyDescent="0.3">
      <c r="A7543" s="3">
        <v>5</v>
      </c>
      <c r="B7543" s="142"/>
      <c r="C7543" s="4" t="s">
        <v>6396</v>
      </c>
      <c r="D7543" s="5">
        <v>45036</v>
      </c>
      <c r="E7543" s="6" t="s">
        <v>6397</v>
      </c>
      <c r="F7543" s="7">
        <v>-255409</v>
      </c>
      <c r="G7543" s="6" t="s">
        <v>1366</v>
      </c>
      <c r="H7543" s="7">
        <v>-26818</v>
      </c>
      <c r="I7543" s="143"/>
      <c r="J7543" s="144"/>
      <c r="K7543" s="145"/>
      <c r="L7543" t="str">
        <f t="shared" si="470"/>
        <v>343</v>
      </c>
      <c r="M7543">
        <f t="shared" si="465"/>
        <v>343</v>
      </c>
      <c r="N7543" s="37">
        <f t="shared" ref="N7543:N7606" si="471">+F7543</f>
        <v>-255409</v>
      </c>
    </row>
    <row r="7544" spans="1:14" ht="37.6" x14ac:dyDescent="0.3">
      <c r="A7544" s="3">
        <v>5</v>
      </c>
      <c r="B7544" s="142"/>
      <c r="C7544" s="4" t="s">
        <v>6398</v>
      </c>
      <c r="D7544" s="5">
        <v>45036</v>
      </c>
      <c r="E7544" s="6" t="s">
        <v>6399</v>
      </c>
      <c r="F7544" s="7">
        <v>-244328</v>
      </c>
      <c r="G7544" s="6" t="s">
        <v>1366</v>
      </c>
      <c r="H7544" s="7">
        <v>-25654</v>
      </c>
      <c r="I7544" s="143"/>
      <c r="J7544" s="144"/>
      <c r="K7544" s="145"/>
      <c r="L7544" t="str">
        <f t="shared" si="470"/>
        <v>345</v>
      </c>
      <c r="M7544">
        <f t="shared" si="465"/>
        <v>345</v>
      </c>
      <c r="N7544" s="37">
        <f t="shared" si="471"/>
        <v>-244328</v>
      </c>
    </row>
    <row r="7545" spans="1:14" ht="37.6" x14ac:dyDescent="0.3">
      <c r="A7545" s="3">
        <v>5</v>
      </c>
      <c r="B7545" s="142"/>
      <c r="C7545" s="4" t="s">
        <v>6400</v>
      </c>
      <c r="D7545" s="5">
        <v>45036</v>
      </c>
      <c r="E7545" s="6" t="s">
        <v>6401</v>
      </c>
      <c r="F7545" s="7">
        <v>-122164</v>
      </c>
      <c r="G7545" s="6" t="s">
        <v>1366</v>
      </c>
      <c r="H7545" s="7">
        <v>-12827</v>
      </c>
      <c r="I7545" s="143"/>
      <c r="J7545" s="144"/>
      <c r="K7545" s="145"/>
      <c r="L7545" t="str">
        <f t="shared" si="470"/>
        <v>349</v>
      </c>
      <c r="M7545">
        <f t="shared" si="465"/>
        <v>349</v>
      </c>
      <c r="N7545" s="37">
        <f t="shared" si="471"/>
        <v>-122164</v>
      </c>
    </row>
    <row r="7546" spans="1:14" ht="37.6" x14ac:dyDescent="0.3">
      <c r="A7546" s="3">
        <v>5</v>
      </c>
      <c r="B7546" s="135"/>
      <c r="C7546" s="4" t="s">
        <v>6402</v>
      </c>
      <c r="D7546" s="5">
        <v>45044</v>
      </c>
      <c r="E7546" s="6" t="s">
        <v>6403</v>
      </c>
      <c r="F7546" s="7">
        <v>-261360</v>
      </c>
      <c r="G7546" s="6" t="s">
        <v>1366</v>
      </c>
      <c r="H7546" s="7">
        <v>-27443</v>
      </c>
      <c r="I7546" s="137"/>
      <c r="J7546" s="140"/>
      <c r="K7546" s="141"/>
      <c r="L7546" t="str">
        <f t="shared" si="470"/>
        <v>395</v>
      </c>
      <c r="M7546">
        <f t="shared" si="465"/>
        <v>395</v>
      </c>
      <c r="N7546" s="37">
        <f t="shared" si="471"/>
        <v>-261360</v>
      </c>
    </row>
    <row r="7547" spans="1:14" ht="37.6" x14ac:dyDescent="0.3">
      <c r="A7547" s="3">
        <v>5</v>
      </c>
      <c r="B7547" s="134" t="s">
        <v>6418</v>
      </c>
      <c r="C7547" s="4" t="s">
        <v>6419</v>
      </c>
      <c r="D7547" s="5">
        <v>45036</v>
      </c>
      <c r="E7547" s="6" t="s">
        <v>6420</v>
      </c>
      <c r="F7547" s="7">
        <v>-244328</v>
      </c>
      <c r="G7547" s="6" t="s">
        <v>1366</v>
      </c>
      <c r="H7547" s="7">
        <v>-25655</v>
      </c>
      <c r="I7547" s="136">
        <v>-1099525</v>
      </c>
      <c r="J7547" s="138" t="s">
        <v>1287</v>
      </c>
      <c r="K7547" s="139"/>
      <c r="L7547" t="str">
        <f t="shared" si="466"/>
        <v>00777</v>
      </c>
      <c r="M7547">
        <f t="shared" si="465"/>
        <v>777</v>
      </c>
      <c r="N7547" s="37">
        <f t="shared" si="471"/>
        <v>-244328</v>
      </c>
    </row>
    <row r="7548" spans="1:14" ht="25.05" x14ac:dyDescent="0.3">
      <c r="A7548" s="3">
        <v>5</v>
      </c>
      <c r="B7548" s="142"/>
      <c r="C7548" s="4" t="s">
        <v>6421</v>
      </c>
      <c r="D7548" s="5">
        <v>45043</v>
      </c>
      <c r="E7548" s="6" t="s">
        <v>6422</v>
      </c>
      <c r="F7548" s="7">
        <v>-327149</v>
      </c>
      <c r="G7548" s="6" t="s">
        <v>1366</v>
      </c>
      <c r="H7548" s="7">
        <v>-34351</v>
      </c>
      <c r="I7548" s="143"/>
      <c r="J7548" s="144"/>
      <c r="K7548" s="145"/>
      <c r="L7548" t="str">
        <f t="shared" si="466"/>
        <v>00834</v>
      </c>
      <c r="M7548">
        <f t="shared" si="465"/>
        <v>834</v>
      </c>
      <c r="N7548" s="37">
        <f t="shared" si="471"/>
        <v>-327149</v>
      </c>
    </row>
    <row r="7549" spans="1:14" ht="37.6" x14ac:dyDescent="0.3">
      <c r="A7549" s="3">
        <v>5</v>
      </c>
      <c r="B7549" s="142"/>
      <c r="C7549" s="4" t="s">
        <v>6423</v>
      </c>
      <c r="D7549" s="5">
        <v>45044</v>
      </c>
      <c r="E7549" s="6" t="s">
        <v>6424</v>
      </c>
      <c r="F7549" s="7">
        <v>-161548</v>
      </c>
      <c r="G7549" s="6" t="s">
        <v>1366</v>
      </c>
      <c r="H7549" s="7">
        <v>-16963</v>
      </c>
      <c r="I7549" s="143"/>
      <c r="J7549" s="144"/>
      <c r="K7549" s="145"/>
      <c r="L7549" t="str">
        <f t="shared" si="466"/>
        <v>00845</v>
      </c>
      <c r="M7549">
        <f t="shared" si="465"/>
        <v>845</v>
      </c>
      <c r="N7549" s="37">
        <f t="shared" si="471"/>
        <v>-161548</v>
      </c>
    </row>
    <row r="7550" spans="1:14" ht="37.6" x14ac:dyDescent="0.3">
      <c r="A7550" s="3">
        <v>5</v>
      </c>
      <c r="B7550" s="135"/>
      <c r="C7550" s="4" t="s">
        <v>6425</v>
      </c>
      <c r="D7550" s="5">
        <v>45042</v>
      </c>
      <c r="E7550" s="6" t="s">
        <v>6426</v>
      </c>
      <c r="F7550" s="7">
        <v>-495495</v>
      </c>
      <c r="G7550" s="6" t="s">
        <v>1366</v>
      </c>
      <c r="H7550" s="7">
        <v>-52027</v>
      </c>
      <c r="I7550" s="137"/>
      <c r="J7550" s="140"/>
      <c r="K7550" s="141"/>
      <c r="L7550" t="str">
        <f t="shared" si="466"/>
        <v>00814</v>
      </c>
      <c r="M7550">
        <f t="shared" si="465"/>
        <v>814</v>
      </c>
      <c r="N7550" s="37">
        <f t="shared" si="471"/>
        <v>-495495</v>
      </c>
    </row>
    <row r="7551" spans="1:14" ht="37.6" x14ac:dyDescent="0.3">
      <c r="A7551" s="3">
        <v>5</v>
      </c>
      <c r="B7551" s="134" t="s">
        <v>6427</v>
      </c>
      <c r="C7551" s="4" t="s">
        <v>6428</v>
      </c>
      <c r="D7551" s="5">
        <v>45055</v>
      </c>
      <c r="E7551" s="6" t="s">
        <v>6429</v>
      </c>
      <c r="F7551" s="7">
        <v>-807993</v>
      </c>
      <c r="G7551" s="6" t="s">
        <v>1366</v>
      </c>
      <c r="H7551" s="7">
        <v>-84839</v>
      </c>
      <c r="I7551" s="136">
        <v>-7582688</v>
      </c>
      <c r="J7551" s="138" t="s">
        <v>1287</v>
      </c>
      <c r="K7551" s="139"/>
      <c r="L7551" t="str">
        <f t="shared" si="466"/>
        <v>00982</v>
      </c>
      <c r="M7551">
        <f t="shared" si="465"/>
        <v>982</v>
      </c>
      <c r="N7551" s="37">
        <f t="shared" si="471"/>
        <v>-807993</v>
      </c>
    </row>
    <row r="7552" spans="1:14" ht="37.6" x14ac:dyDescent="0.3">
      <c r="A7552" s="3">
        <v>5</v>
      </c>
      <c r="B7552" s="142"/>
      <c r="C7552" s="4" t="s">
        <v>6430</v>
      </c>
      <c r="D7552" s="5">
        <v>45054</v>
      </c>
      <c r="E7552" s="6" t="s">
        <v>6431</v>
      </c>
      <c r="F7552" s="7">
        <v>-494303</v>
      </c>
      <c r="G7552" s="6" t="s">
        <v>1366</v>
      </c>
      <c r="H7552" s="7">
        <v>-51902</v>
      </c>
      <c r="I7552" s="143"/>
      <c r="J7552" s="144"/>
      <c r="K7552" s="145"/>
      <c r="L7552" t="str">
        <f t="shared" si="466"/>
        <v>00864</v>
      </c>
      <c r="M7552">
        <f t="shared" si="465"/>
        <v>864</v>
      </c>
      <c r="N7552" s="37">
        <f t="shared" si="471"/>
        <v>-494303</v>
      </c>
    </row>
    <row r="7553" spans="1:14" ht="37.6" x14ac:dyDescent="0.3">
      <c r="A7553" s="3">
        <v>5</v>
      </c>
      <c r="B7553" s="142"/>
      <c r="C7553" s="4" t="s">
        <v>6432</v>
      </c>
      <c r="D7553" s="5">
        <v>45055</v>
      </c>
      <c r="E7553" s="6" t="s">
        <v>6433</v>
      </c>
      <c r="F7553" s="7">
        <v>-941817</v>
      </c>
      <c r="G7553" s="6" t="s">
        <v>1366</v>
      </c>
      <c r="H7553" s="7">
        <v>-98891</v>
      </c>
      <c r="I7553" s="143"/>
      <c r="J7553" s="144"/>
      <c r="K7553" s="145"/>
      <c r="L7553" t="str">
        <f t="shared" si="466"/>
        <v>01000</v>
      </c>
      <c r="M7553">
        <f t="shared" si="465"/>
        <v>1000</v>
      </c>
      <c r="N7553" s="37">
        <f t="shared" si="471"/>
        <v>-941817</v>
      </c>
    </row>
    <row r="7554" spans="1:14" ht="37.6" x14ac:dyDescent="0.3">
      <c r="A7554" s="3">
        <v>5</v>
      </c>
      <c r="B7554" s="142"/>
      <c r="C7554" s="4" t="s">
        <v>6434</v>
      </c>
      <c r="D7554" s="5">
        <v>45054</v>
      </c>
      <c r="E7554" s="6" t="s">
        <v>6435</v>
      </c>
      <c r="F7554" s="7">
        <v>-848513</v>
      </c>
      <c r="G7554" s="6" t="s">
        <v>1366</v>
      </c>
      <c r="H7554" s="7">
        <v>-89094</v>
      </c>
      <c r="I7554" s="143"/>
      <c r="J7554" s="144"/>
      <c r="K7554" s="145"/>
      <c r="L7554" t="str">
        <f t="shared" si="466"/>
        <v>00916</v>
      </c>
      <c r="M7554">
        <f t="shared" si="465"/>
        <v>916</v>
      </c>
      <c r="N7554" s="37">
        <f t="shared" si="471"/>
        <v>-848513</v>
      </c>
    </row>
    <row r="7555" spans="1:14" ht="37.6" x14ac:dyDescent="0.3">
      <c r="A7555" s="3">
        <v>5</v>
      </c>
      <c r="B7555" s="142"/>
      <c r="C7555" s="4" t="s">
        <v>6436</v>
      </c>
      <c r="D7555" s="5">
        <v>45061</v>
      </c>
      <c r="E7555" s="6" t="s">
        <v>6437</v>
      </c>
      <c r="F7555" s="7">
        <v>-408375</v>
      </c>
      <c r="G7555" s="6" t="s">
        <v>1366</v>
      </c>
      <c r="H7555" s="7">
        <v>-42879</v>
      </c>
      <c r="I7555" s="143"/>
      <c r="J7555" s="144"/>
      <c r="K7555" s="145"/>
      <c r="L7555" t="str">
        <f t="shared" si="466"/>
        <v>01172</v>
      </c>
      <c r="M7555">
        <f t="shared" si="465"/>
        <v>1172</v>
      </c>
      <c r="N7555" s="37">
        <f t="shared" si="471"/>
        <v>-408375</v>
      </c>
    </row>
    <row r="7556" spans="1:14" ht="37.6" x14ac:dyDescent="0.3">
      <c r="A7556" s="3">
        <v>5</v>
      </c>
      <c r="B7556" s="142"/>
      <c r="C7556" s="4" t="s">
        <v>6438</v>
      </c>
      <c r="D7556" s="5">
        <v>45054</v>
      </c>
      <c r="E7556" s="6" t="s">
        <v>6439</v>
      </c>
      <c r="F7556" s="7">
        <v>-381152</v>
      </c>
      <c r="G7556" s="6" t="s">
        <v>1366</v>
      </c>
      <c r="H7556" s="7">
        <v>-40021</v>
      </c>
      <c r="I7556" s="143"/>
      <c r="J7556" s="144"/>
      <c r="K7556" s="145"/>
      <c r="L7556" t="str">
        <f t="shared" si="466"/>
        <v>00875</v>
      </c>
      <c r="M7556">
        <f t="shared" si="465"/>
        <v>875</v>
      </c>
      <c r="N7556" s="37">
        <f t="shared" si="471"/>
        <v>-381152</v>
      </c>
    </row>
    <row r="7557" spans="1:14" ht="37.6" x14ac:dyDescent="0.3">
      <c r="A7557" s="3">
        <v>5</v>
      </c>
      <c r="B7557" s="142"/>
      <c r="C7557" s="4" t="s">
        <v>6440</v>
      </c>
      <c r="D7557" s="5">
        <v>45054</v>
      </c>
      <c r="E7557" s="6" t="s">
        <v>6441</v>
      </c>
      <c r="F7557" s="7">
        <v>-488649</v>
      </c>
      <c r="G7557" s="6" t="s">
        <v>1366</v>
      </c>
      <c r="H7557" s="7">
        <v>-51308</v>
      </c>
      <c r="I7557" s="143"/>
      <c r="J7557" s="144"/>
      <c r="K7557" s="145"/>
      <c r="L7557" t="str">
        <f t="shared" si="466"/>
        <v>00953</v>
      </c>
      <c r="M7557">
        <f t="shared" si="465"/>
        <v>953</v>
      </c>
      <c r="N7557" s="37">
        <f t="shared" si="471"/>
        <v>-488649</v>
      </c>
    </row>
    <row r="7558" spans="1:14" ht="37.6" x14ac:dyDescent="0.3">
      <c r="A7558" s="3">
        <v>5</v>
      </c>
      <c r="B7558" s="142"/>
      <c r="C7558" s="4" t="s">
        <v>6442</v>
      </c>
      <c r="D7558" s="5">
        <v>45057</v>
      </c>
      <c r="E7558" s="6" t="s">
        <v>6443</v>
      </c>
      <c r="F7558" s="7">
        <v>-653370</v>
      </c>
      <c r="G7558" s="6" t="s">
        <v>1366</v>
      </c>
      <c r="H7558" s="7">
        <v>-68604</v>
      </c>
      <c r="I7558" s="143"/>
      <c r="J7558" s="144"/>
      <c r="K7558" s="145"/>
      <c r="L7558" t="str">
        <f t="shared" si="466"/>
        <v>01066</v>
      </c>
      <c r="M7558">
        <f t="shared" si="465"/>
        <v>1066</v>
      </c>
      <c r="N7558" s="37">
        <f t="shared" si="471"/>
        <v>-653370</v>
      </c>
    </row>
    <row r="7559" spans="1:14" ht="37.6" x14ac:dyDescent="0.3">
      <c r="A7559" s="3">
        <v>5</v>
      </c>
      <c r="B7559" s="142"/>
      <c r="C7559" s="4" t="s">
        <v>6444</v>
      </c>
      <c r="D7559" s="5">
        <v>45054</v>
      </c>
      <c r="E7559" s="6" t="s">
        <v>6445</v>
      </c>
      <c r="F7559" s="7">
        <v>-1306869</v>
      </c>
      <c r="G7559" s="6" t="s">
        <v>1366</v>
      </c>
      <c r="H7559" s="7">
        <v>-137221</v>
      </c>
      <c r="I7559" s="143"/>
      <c r="J7559" s="144"/>
      <c r="K7559" s="145"/>
      <c r="L7559" t="str">
        <f t="shared" ref="L7559:L7622" si="472">+RIGHT(C7559,5)</f>
        <v>00955</v>
      </c>
      <c r="M7559">
        <f t="shared" ref="M7559:M7622" si="473">+L7559*1</f>
        <v>955</v>
      </c>
      <c r="N7559" s="37">
        <f t="shared" si="471"/>
        <v>-1306869</v>
      </c>
    </row>
    <row r="7560" spans="1:14" ht="37.6" x14ac:dyDescent="0.3">
      <c r="A7560" s="3">
        <v>5</v>
      </c>
      <c r="B7560" s="142"/>
      <c r="C7560" s="4" t="s">
        <v>6446</v>
      </c>
      <c r="D7560" s="5">
        <v>45057</v>
      </c>
      <c r="E7560" s="6" t="s">
        <v>6447</v>
      </c>
      <c r="F7560" s="7">
        <v>-1164770</v>
      </c>
      <c r="G7560" s="6" t="s">
        <v>1366</v>
      </c>
      <c r="H7560" s="7">
        <v>-122301</v>
      </c>
      <c r="I7560" s="143"/>
      <c r="J7560" s="144"/>
      <c r="K7560" s="145"/>
      <c r="L7560" t="str">
        <f t="shared" si="472"/>
        <v>01139</v>
      </c>
      <c r="M7560">
        <f t="shared" si="473"/>
        <v>1139</v>
      </c>
      <c r="N7560" s="37">
        <f t="shared" si="471"/>
        <v>-1164770</v>
      </c>
    </row>
    <row r="7561" spans="1:14" ht="37.6" x14ac:dyDescent="0.3">
      <c r="A7561" s="3">
        <v>5</v>
      </c>
      <c r="B7561" s="142"/>
      <c r="C7561" s="4" t="s">
        <v>6448</v>
      </c>
      <c r="D7561" s="5">
        <v>45054</v>
      </c>
      <c r="E7561" s="6" t="s">
        <v>6449</v>
      </c>
      <c r="F7561" s="7">
        <v>-323096</v>
      </c>
      <c r="G7561" s="6" t="s">
        <v>1366</v>
      </c>
      <c r="H7561" s="7">
        <v>-33925</v>
      </c>
      <c r="I7561" s="143"/>
      <c r="J7561" s="144"/>
      <c r="K7561" s="145"/>
      <c r="L7561" t="str">
        <f t="shared" si="472"/>
        <v>00891</v>
      </c>
      <c r="M7561">
        <f t="shared" si="473"/>
        <v>891</v>
      </c>
      <c r="N7561" s="37">
        <f t="shared" si="471"/>
        <v>-323096</v>
      </c>
    </row>
    <row r="7562" spans="1:14" ht="37.6" x14ac:dyDescent="0.3">
      <c r="A7562" s="3">
        <v>5</v>
      </c>
      <c r="B7562" s="135"/>
      <c r="C7562" s="4" t="s">
        <v>6450</v>
      </c>
      <c r="D7562" s="5">
        <v>45057</v>
      </c>
      <c r="E7562" s="6" t="s">
        <v>6451</v>
      </c>
      <c r="F7562" s="7">
        <v>-653370</v>
      </c>
      <c r="G7562" s="6" t="s">
        <v>1366</v>
      </c>
      <c r="H7562" s="7">
        <v>-68604</v>
      </c>
      <c r="I7562" s="137"/>
      <c r="J7562" s="140"/>
      <c r="K7562" s="141"/>
      <c r="L7562" t="str">
        <f t="shared" si="472"/>
        <v>01074</v>
      </c>
      <c r="M7562">
        <f t="shared" si="473"/>
        <v>1074</v>
      </c>
      <c r="N7562" s="37">
        <f t="shared" si="471"/>
        <v>-653370</v>
      </c>
    </row>
    <row r="7563" spans="1:14" ht="37.6" x14ac:dyDescent="0.3">
      <c r="A7563" s="3">
        <v>6</v>
      </c>
      <c r="B7563" s="8" t="s">
        <v>6461</v>
      </c>
      <c r="C7563" s="4" t="s">
        <v>6462</v>
      </c>
      <c r="D7563" s="5">
        <v>45054</v>
      </c>
      <c r="E7563" s="6" t="s">
        <v>6463</v>
      </c>
      <c r="F7563" s="7">
        <v>-152931</v>
      </c>
      <c r="G7563" s="6" t="s">
        <v>1366</v>
      </c>
      <c r="H7563" s="7">
        <v>-16058</v>
      </c>
      <c r="I7563" s="11">
        <v>-136873</v>
      </c>
      <c r="J7563" s="132" t="s">
        <v>18</v>
      </c>
      <c r="K7563" s="133"/>
      <c r="L7563" t="str">
        <f t="shared" ref="L7563:L7564" si="474">+RIGHT(C7563,3)</f>
        <v>693</v>
      </c>
      <c r="M7563">
        <f t="shared" si="473"/>
        <v>693</v>
      </c>
      <c r="N7563" s="37">
        <f t="shared" si="471"/>
        <v>-152931</v>
      </c>
    </row>
    <row r="7564" spans="1:14" ht="37.6" x14ac:dyDescent="0.3">
      <c r="A7564" s="3">
        <v>6</v>
      </c>
      <c r="B7564" s="8" t="s">
        <v>6475</v>
      </c>
      <c r="C7564" s="4" t="s">
        <v>6476</v>
      </c>
      <c r="D7564" s="5">
        <v>45055</v>
      </c>
      <c r="E7564" s="6" t="s">
        <v>6477</v>
      </c>
      <c r="F7564" s="7">
        <v>-97731</v>
      </c>
      <c r="G7564" s="6" t="s">
        <v>1366</v>
      </c>
      <c r="H7564" s="7">
        <v>-10262</v>
      </c>
      <c r="I7564" s="11">
        <v>-87469</v>
      </c>
      <c r="J7564" s="132" t="s">
        <v>35</v>
      </c>
      <c r="K7564" s="133"/>
      <c r="L7564" t="str">
        <f t="shared" si="474"/>
        <v>702</v>
      </c>
      <c r="M7564">
        <f t="shared" si="473"/>
        <v>702</v>
      </c>
      <c r="N7564" s="37">
        <f t="shared" si="471"/>
        <v>-97731</v>
      </c>
    </row>
    <row r="7565" spans="1:14" ht="37.6" x14ac:dyDescent="0.3">
      <c r="A7565" s="3">
        <v>6</v>
      </c>
      <c r="B7565" s="8" t="s">
        <v>6792</v>
      </c>
      <c r="C7565" s="4" t="s">
        <v>6793</v>
      </c>
      <c r="D7565" s="5">
        <v>45057</v>
      </c>
      <c r="E7565" s="6" t="s">
        <v>6794</v>
      </c>
      <c r="F7565" s="7">
        <v>-197033</v>
      </c>
      <c r="G7565" s="6" t="s">
        <v>1366</v>
      </c>
      <c r="H7565" s="7">
        <v>-20688</v>
      </c>
      <c r="I7565" s="11">
        <v>-176345</v>
      </c>
      <c r="J7565" s="132" t="s">
        <v>48</v>
      </c>
      <c r="K7565" s="133"/>
      <c r="L7565" t="str">
        <f t="shared" si="472"/>
        <v>17392</v>
      </c>
      <c r="M7565">
        <f t="shared" si="473"/>
        <v>17392</v>
      </c>
      <c r="N7565" s="37">
        <f t="shared" si="471"/>
        <v>-197033</v>
      </c>
    </row>
    <row r="7566" spans="1:14" ht="37.6" x14ac:dyDescent="0.3">
      <c r="A7566" s="3">
        <v>6</v>
      </c>
      <c r="B7566" s="134" t="s">
        <v>6795</v>
      </c>
      <c r="C7566" s="4" t="s">
        <v>6796</v>
      </c>
      <c r="D7566" s="5">
        <v>45062</v>
      </c>
      <c r="E7566" s="6" t="s">
        <v>6797</v>
      </c>
      <c r="F7566" s="7">
        <v>-659723</v>
      </c>
      <c r="G7566" s="6" t="s">
        <v>1366</v>
      </c>
      <c r="H7566" s="7">
        <v>-69271</v>
      </c>
      <c r="I7566" s="136">
        <v>-774681</v>
      </c>
      <c r="J7566" s="138" t="s">
        <v>48</v>
      </c>
      <c r="K7566" s="139"/>
      <c r="L7566" t="str">
        <f t="shared" si="472"/>
        <v>17904</v>
      </c>
      <c r="M7566">
        <f t="shared" si="473"/>
        <v>17904</v>
      </c>
      <c r="N7566" s="37">
        <f t="shared" si="471"/>
        <v>-659723</v>
      </c>
    </row>
    <row r="7567" spans="1:14" ht="37.6" x14ac:dyDescent="0.3">
      <c r="A7567" s="3">
        <v>6</v>
      </c>
      <c r="B7567" s="135"/>
      <c r="C7567" s="4" t="s">
        <v>6798</v>
      </c>
      <c r="D7567" s="5">
        <v>45064</v>
      </c>
      <c r="E7567" s="6" t="s">
        <v>6799</v>
      </c>
      <c r="F7567" s="7">
        <v>-205842</v>
      </c>
      <c r="G7567" s="6" t="s">
        <v>1366</v>
      </c>
      <c r="H7567" s="7">
        <v>-21613</v>
      </c>
      <c r="I7567" s="137"/>
      <c r="J7567" s="140"/>
      <c r="K7567" s="141"/>
      <c r="L7567" t="str">
        <f t="shared" si="472"/>
        <v>18431</v>
      </c>
      <c r="M7567">
        <f t="shared" si="473"/>
        <v>18431</v>
      </c>
      <c r="N7567" s="37">
        <f t="shared" si="471"/>
        <v>-205842</v>
      </c>
    </row>
    <row r="7568" spans="1:14" ht="37.6" x14ac:dyDescent="0.3">
      <c r="A7568" s="3">
        <v>6</v>
      </c>
      <c r="B7568" s="8" t="s">
        <v>6800</v>
      </c>
      <c r="C7568" s="4" t="s">
        <v>6801</v>
      </c>
      <c r="D7568" s="5">
        <v>45065</v>
      </c>
      <c r="E7568" s="6" t="s">
        <v>6802</v>
      </c>
      <c r="F7568" s="7">
        <v>-500940</v>
      </c>
      <c r="G7568" s="6" t="s">
        <v>1366</v>
      </c>
      <c r="H7568" s="7">
        <v>-52599</v>
      </c>
      <c r="I7568" s="11">
        <v>-448341</v>
      </c>
      <c r="J7568" s="132" t="s">
        <v>48</v>
      </c>
      <c r="K7568" s="133"/>
      <c r="L7568" t="str">
        <f t="shared" si="472"/>
        <v>18530</v>
      </c>
      <c r="M7568">
        <f t="shared" si="473"/>
        <v>18530</v>
      </c>
      <c r="N7568" s="37">
        <f t="shared" si="471"/>
        <v>-500940</v>
      </c>
    </row>
    <row r="7569" spans="1:14" ht="37.6" x14ac:dyDescent="0.3">
      <c r="A7569" s="3">
        <v>6</v>
      </c>
      <c r="B7569" s="134" t="s">
        <v>6803</v>
      </c>
      <c r="C7569" s="4" t="s">
        <v>6804</v>
      </c>
      <c r="D7569" s="5">
        <v>45058</v>
      </c>
      <c r="E7569" s="6" t="s">
        <v>6805</v>
      </c>
      <c r="F7569" s="7">
        <v>-585042</v>
      </c>
      <c r="G7569" s="6" t="s">
        <v>1366</v>
      </c>
      <c r="H7569" s="7">
        <v>-61429</v>
      </c>
      <c r="I7569" s="136">
        <v>-5636784</v>
      </c>
      <c r="J7569" s="138" t="s">
        <v>48</v>
      </c>
      <c r="K7569" s="139"/>
      <c r="L7569" t="str">
        <f t="shared" si="472"/>
        <v>17631</v>
      </c>
      <c r="M7569">
        <f t="shared" si="473"/>
        <v>17631</v>
      </c>
      <c r="N7569" s="37">
        <f t="shared" si="471"/>
        <v>-585042</v>
      </c>
    </row>
    <row r="7570" spans="1:14" ht="37.6" x14ac:dyDescent="0.3">
      <c r="A7570" s="3">
        <v>6</v>
      </c>
      <c r="B7570" s="142"/>
      <c r="C7570" s="4" t="s">
        <v>6806</v>
      </c>
      <c r="D7570" s="5">
        <v>45064</v>
      </c>
      <c r="E7570" s="6" t="s">
        <v>6807</v>
      </c>
      <c r="F7570" s="7">
        <v>-829704</v>
      </c>
      <c r="G7570" s="6" t="s">
        <v>1366</v>
      </c>
      <c r="H7570" s="7">
        <v>-87119</v>
      </c>
      <c r="I7570" s="143"/>
      <c r="J7570" s="144"/>
      <c r="K7570" s="145"/>
      <c r="L7570" t="str">
        <f t="shared" si="472"/>
        <v>18455</v>
      </c>
      <c r="M7570">
        <f t="shared" si="473"/>
        <v>18455</v>
      </c>
      <c r="N7570" s="37">
        <f t="shared" si="471"/>
        <v>-829704</v>
      </c>
    </row>
    <row r="7571" spans="1:14" ht="37.6" x14ac:dyDescent="0.3">
      <c r="A7571" s="3">
        <v>6</v>
      </c>
      <c r="B7571" s="142"/>
      <c r="C7571" s="4" t="s">
        <v>6808</v>
      </c>
      <c r="D7571" s="5">
        <v>45052</v>
      </c>
      <c r="E7571" s="6" t="s">
        <v>6809</v>
      </c>
      <c r="F7571" s="7">
        <v>-202938</v>
      </c>
      <c r="G7571" s="6" t="s">
        <v>1366</v>
      </c>
      <c r="H7571" s="7">
        <v>-21308</v>
      </c>
      <c r="I7571" s="143"/>
      <c r="J7571" s="144"/>
      <c r="K7571" s="145"/>
      <c r="L7571" t="str">
        <f t="shared" si="472"/>
        <v>16456</v>
      </c>
      <c r="M7571">
        <f t="shared" si="473"/>
        <v>16456</v>
      </c>
      <c r="N7571" s="37">
        <f t="shared" si="471"/>
        <v>-202938</v>
      </c>
    </row>
    <row r="7572" spans="1:14" ht="37.6" x14ac:dyDescent="0.3">
      <c r="A7572" s="3">
        <v>6</v>
      </c>
      <c r="B7572" s="142"/>
      <c r="C7572" s="4" t="s">
        <v>6810</v>
      </c>
      <c r="D7572" s="5">
        <v>45065</v>
      </c>
      <c r="E7572" s="6" t="s">
        <v>6811</v>
      </c>
      <c r="F7572" s="7">
        <v>-325102</v>
      </c>
      <c r="G7572" s="6" t="s">
        <v>1366</v>
      </c>
      <c r="H7572" s="7">
        <v>-34136</v>
      </c>
      <c r="I7572" s="143"/>
      <c r="J7572" s="144"/>
      <c r="K7572" s="145"/>
      <c r="L7572" t="str">
        <f t="shared" si="472"/>
        <v>18585</v>
      </c>
      <c r="M7572">
        <f t="shared" si="473"/>
        <v>18585</v>
      </c>
      <c r="N7572" s="37">
        <f t="shared" si="471"/>
        <v>-325102</v>
      </c>
    </row>
    <row r="7573" spans="1:14" ht="37.6" x14ac:dyDescent="0.3">
      <c r="A7573" s="3">
        <v>6</v>
      </c>
      <c r="B7573" s="142"/>
      <c r="C7573" s="4" t="s">
        <v>6812</v>
      </c>
      <c r="D7573" s="5">
        <v>45065</v>
      </c>
      <c r="E7573" s="6" t="s">
        <v>6813</v>
      </c>
      <c r="F7573" s="7">
        <v>-67155</v>
      </c>
      <c r="G7573" s="6" t="s">
        <v>1366</v>
      </c>
      <c r="H7573" s="7">
        <v>-7051</v>
      </c>
      <c r="I7573" s="143"/>
      <c r="J7573" s="144"/>
      <c r="K7573" s="145"/>
      <c r="L7573" t="str">
        <f t="shared" si="472"/>
        <v>18635</v>
      </c>
      <c r="M7573">
        <f t="shared" si="473"/>
        <v>18635</v>
      </c>
      <c r="N7573" s="37">
        <f t="shared" si="471"/>
        <v>-67155</v>
      </c>
    </row>
    <row r="7574" spans="1:14" ht="37.6" x14ac:dyDescent="0.3">
      <c r="A7574" s="3">
        <v>6</v>
      </c>
      <c r="B7574" s="142"/>
      <c r="C7574" s="4" t="s">
        <v>6814</v>
      </c>
      <c r="D7574" s="5">
        <v>45063</v>
      </c>
      <c r="E7574" s="6" t="s">
        <v>6815</v>
      </c>
      <c r="F7574" s="7">
        <v>-97731</v>
      </c>
      <c r="G7574" s="6" t="s">
        <v>1366</v>
      </c>
      <c r="H7574" s="7">
        <v>-10262</v>
      </c>
      <c r="I7574" s="143"/>
      <c r="J7574" s="144"/>
      <c r="K7574" s="145"/>
      <c r="L7574" t="str">
        <f t="shared" si="472"/>
        <v>18299</v>
      </c>
      <c r="M7574">
        <f t="shared" si="473"/>
        <v>18299</v>
      </c>
      <c r="N7574" s="37">
        <f t="shared" si="471"/>
        <v>-97731</v>
      </c>
    </row>
    <row r="7575" spans="1:14" ht="37.6" x14ac:dyDescent="0.3">
      <c r="A7575" s="3">
        <v>6</v>
      </c>
      <c r="B7575" s="142"/>
      <c r="C7575" s="4" t="s">
        <v>6816</v>
      </c>
      <c r="D7575" s="5">
        <v>45058</v>
      </c>
      <c r="E7575" s="6" t="s">
        <v>6817</v>
      </c>
      <c r="F7575" s="7">
        <v>-1002375</v>
      </c>
      <c r="G7575" s="6" t="s">
        <v>1366</v>
      </c>
      <c r="H7575" s="7">
        <v>-105249</v>
      </c>
      <c r="I7575" s="143"/>
      <c r="J7575" s="144"/>
      <c r="K7575" s="145"/>
      <c r="L7575" t="str">
        <f t="shared" si="472"/>
        <v>17587</v>
      </c>
      <c r="M7575">
        <f t="shared" si="473"/>
        <v>17587</v>
      </c>
      <c r="N7575" s="37">
        <f t="shared" si="471"/>
        <v>-1002375</v>
      </c>
    </row>
    <row r="7576" spans="1:14" ht="37.6" x14ac:dyDescent="0.3">
      <c r="A7576" s="3">
        <v>6</v>
      </c>
      <c r="B7576" s="142"/>
      <c r="C7576" s="4" t="s">
        <v>6818</v>
      </c>
      <c r="D7576" s="5">
        <v>45065</v>
      </c>
      <c r="E7576" s="6" t="s">
        <v>6819</v>
      </c>
      <c r="F7576" s="7">
        <v>-598954</v>
      </c>
      <c r="G7576" s="6" t="s">
        <v>1366</v>
      </c>
      <c r="H7576" s="7">
        <v>-62890</v>
      </c>
      <c r="I7576" s="143"/>
      <c r="J7576" s="144"/>
      <c r="K7576" s="145"/>
      <c r="L7576" t="str">
        <f t="shared" si="472"/>
        <v>18613</v>
      </c>
      <c r="M7576">
        <f t="shared" si="473"/>
        <v>18613</v>
      </c>
      <c r="N7576" s="37">
        <f t="shared" si="471"/>
        <v>-598954</v>
      </c>
    </row>
    <row r="7577" spans="1:14" ht="37.6" x14ac:dyDescent="0.3">
      <c r="A7577" s="3">
        <v>6</v>
      </c>
      <c r="B7577" s="142"/>
      <c r="C7577" s="4" t="s">
        <v>6820</v>
      </c>
      <c r="D7577" s="5">
        <v>45065</v>
      </c>
      <c r="E7577" s="6" t="s">
        <v>6821</v>
      </c>
      <c r="F7577" s="7">
        <v>-316560</v>
      </c>
      <c r="G7577" s="6" t="s">
        <v>1366</v>
      </c>
      <c r="H7577" s="7">
        <v>-33239</v>
      </c>
      <c r="I7577" s="143"/>
      <c r="J7577" s="144"/>
      <c r="K7577" s="145"/>
      <c r="L7577" t="str">
        <f t="shared" si="472"/>
        <v>18621</v>
      </c>
      <c r="M7577">
        <f t="shared" si="473"/>
        <v>18621</v>
      </c>
      <c r="N7577" s="37">
        <f t="shared" si="471"/>
        <v>-316560</v>
      </c>
    </row>
    <row r="7578" spans="1:14" ht="37.6" x14ac:dyDescent="0.3">
      <c r="A7578" s="3">
        <v>6</v>
      </c>
      <c r="B7578" s="142"/>
      <c r="C7578" s="4" t="s">
        <v>6822</v>
      </c>
      <c r="D7578" s="5">
        <v>45057</v>
      </c>
      <c r="E7578" s="6" t="s">
        <v>6823</v>
      </c>
      <c r="F7578" s="7">
        <v>-165601</v>
      </c>
      <c r="G7578" s="6" t="s">
        <v>1366</v>
      </c>
      <c r="H7578" s="7">
        <v>-17388</v>
      </c>
      <c r="I7578" s="143"/>
      <c r="J7578" s="144"/>
      <c r="K7578" s="145"/>
      <c r="L7578" t="str">
        <f t="shared" si="472"/>
        <v>17440</v>
      </c>
      <c r="M7578">
        <f t="shared" si="473"/>
        <v>17440</v>
      </c>
      <c r="N7578" s="37">
        <f t="shared" si="471"/>
        <v>-165601</v>
      </c>
    </row>
    <row r="7579" spans="1:14" ht="37.6" x14ac:dyDescent="0.3">
      <c r="A7579" s="3">
        <v>6</v>
      </c>
      <c r="B7579" s="142"/>
      <c r="C7579" s="4" t="s">
        <v>6824</v>
      </c>
      <c r="D7579" s="5">
        <v>45064</v>
      </c>
      <c r="E7579" s="6" t="s">
        <v>6825</v>
      </c>
      <c r="F7579" s="7">
        <v>-224608</v>
      </c>
      <c r="G7579" s="6" t="s">
        <v>1366</v>
      </c>
      <c r="H7579" s="7">
        <v>-23584</v>
      </c>
      <c r="I7579" s="143"/>
      <c r="J7579" s="144"/>
      <c r="K7579" s="145"/>
      <c r="L7579" t="str">
        <f t="shared" si="472"/>
        <v>18347</v>
      </c>
      <c r="M7579">
        <f t="shared" si="473"/>
        <v>18347</v>
      </c>
      <c r="N7579" s="37">
        <f t="shared" si="471"/>
        <v>-224608</v>
      </c>
    </row>
    <row r="7580" spans="1:14" ht="37.6" x14ac:dyDescent="0.3">
      <c r="A7580" s="3">
        <v>6</v>
      </c>
      <c r="B7580" s="142"/>
      <c r="C7580" s="4" t="s">
        <v>6826</v>
      </c>
      <c r="D7580" s="5">
        <v>45065</v>
      </c>
      <c r="E7580" s="6" t="s">
        <v>6827</v>
      </c>
      <c r="F7580" s="7">
        <v>-575713</v>
      </c>
      <c r="G7580" s="6" t="s">
        <v>1366</v>
      </c>
      <c r="H7580" s="7">
        <v>-60450</v>
      </c>
      <c r="I7580" s="143"/>
      <c r="J7580" s="144"/>
      <c r="K7580" s="145"/>
      <c r="L7580" t="str">
        <f t="shared" si="472"/>
        <v>18600</v>
      </c>
      <c r="M7580">
        <f t="shared" si="473"/>
        <v>18600</v>
      </c>
      <c r="N7580" s="37">
        <f t="shared" si="471"/>
        <v>-575713</v>
      </c>
    </row>
    <row r="7581" spans="1:14" ht="37.6" x14ac:dyDescent="0.3">
      <c r="A7581" s="3">
        <v>6</v>
      </c>
      <c r="B7581" s="142"/>
      <c r="C7581" s="4" t="s">
        <v>6828</v>
      </c>
      <c r="D7581" s="5">
        <v>45063</v>
      </c>
      <c r="E7581" s="6" t="s">
        <v>6829</v>
      </c>
      <c r="F7581" s="7">
        <v>-220801</v>
      </c>
      <c r="G7581" s="6" t="s">
        <v>1366</v>
      </c>
      <c r="H7581" s="7">
        <v>-23184</v>
      </c>
      <c r="I7581" s="143"/>
      <c r="J7581" s="144"/>
      <c r="K7581" s="145"/>
      <c r="L7581" t="str">
        <f t="shared" si="472"/>
        <v>18254</v>
      </c>
      <c r="M7581">
        <f t="shared" si="473"/>
        <v>18254</v>
      </c>
      <c r="N7581" s="37">
        <f t="shared" si="471"/>
        <v>-220801</v>
      </c>
    </row>
    <row r="7582" spans="1:14" ht="37.6" x14ac:dyDescent="0.3">
      <c r="A7582" s="3">
        <v>6</v>
      </c>
      <c r="B7582" s="142"/>
      <c r="C7582" s="4" t="s">
        <v>6830</v>
      </c>
      <c r="D7582" s="5">
        <v>45063</v>
      </c>
      <c r="E7582" s="6" t="s">
        <v>6831</v>
      </c>
      <c r="F7582" s="7">
        <v>-409878</v>
      </c>
      <c r="G7582" s="6" t="s">
        <v>1366</v>
      </c>
      <c r="H7582" s="7">
        <v>-43037</v>
      </c>
      <c r="I7582" s="143"/>
      <c r="J7582" s="144"/>
      <c r="K7582" s="145"/>
      <c r="L7582" t="str">
        <f t="shared" si="472"/>
        <v>18052</v>
      </c>
      <c r="M7582">
        <f t="shared" si="473"/>
        <v>18052</v>
      </c>
      <c r="N7582" s="37">
        <f t="shared" si="471"/>
        <v>-409878</v>
      </c>
    </row>
    <row r="7583" spans="1:14" ht="37.6" x14ac:dyDescent="0.3">
      <c r="A7583" s="3">
        <v>6</v>
      </c>
      <c r="B7583" s="135"/>
      <c r="C7583" s="4" t="s">
        <v>6832</v>
      </c>
      <c r="D7583" s="5">
        <v>45064</v>
      </c>
      <c r="E7583" s="6" t="s">
        <v>6833</v>
      </c>
      <c r="F7583" s="7">
        <v>-675921</v>
      </c>
      <c r="G7583" s="6" t="s">
        <v>1366</v>
      </c>
      <c r="H7583" s="7">
        <v>-70972</v>
      </c>
      <c r="I7583" s="137"/>
      <c r="J7583" s="140"/>
      <c r="K7583" s="141"/>
      <c r="L7583" t="str">
        <f t="shared" si="472"/>
        <v>18343</v>
      </c>
      <c r="M7583">
        <f t="shared" si="473"/>
        <v>18343</v>
      </c>
      <c r="N7583" s="37">
        <f t="shared" si="471"/>
        <v>-675921</v>
      </c>
    </row>
    <row r="7584" spans="1:14" ht="37.6" x14ac:dyDescent="0.3">
      <c r="A7584" s="3">
        <v>6</v>
      </c>
      <c r="B7584" s="134" t="s">
        <v>6834</v>
      </c>
      <c r="C7584" s="4" t="s">
        <v>6835</v>
      </c>
      <c r="D7584" s="5">
        <v>45051</v>
      </c>
      <c r="E7584" s="6" t="s">
        <v>6836</v>
      </c>
      <c r="F7584" s="7">
        <v>-299477</v>
      </c>
      <c r="G7584" s="6" t="s">
        <v>1366</v>
      </c>
      <c r="H7584" s="7">
        <v>-31445</v>
      </c>
      <c r="I7584" s="136">
        <v>-17540679</v>
      </c>
      <c r="J7584" s="138" t="s">
        <v>48</v>
      </c>
      <c r="K7584" s="139"/>
      <c r="L7584" t="str">
        <f t="shared" si="472"/>
        <v>16245</v>
      </c>
      <c r="M7584">
        <f t="shared" si="473"/>
        <v>16245</v>
      </c>
      <c r="N7584" s="37">
        <f t="shared" si="471"/>
        <v>-299477</v>
      </c>
    </row>
    <row r="7585" spans="1:14" ht="37.6" x14ac:dyDescent="0.3">
      <c r="A7585" s="3">
        <v>6</v>
      </c>
      <c r="B7585" s="142"/>
      <c r="C7585" s="4" t="s">
        <v>6837</v>
      </c>
      <c r="D7585" s="5">
        <v>45062</v>
      </c>
      <c r="E7585" s="6" t="s">
        <v>6838</v>
      </c>
      <c r="F7585" s="7">
        <v>-228703</v>
      </c>
      <c r="G7585" s="6" t="s">
        <v>1366</v>
      </c>
      <c r="H7585" s="7">
        <v>-24014</v>
      </c>
      <c r="I7585" s="143"/>
      <c r="J7585" s="144"/>
      <c r="K7585" s="145"/>
      <c r="L7585" t="str">
        <f t="shared" si="472"/>
        <v>17993</v>
      </c>
      <c r="M7585">
        <f t="shared" si="473"/>
        <v>17993</v>
      </c>
      <c r="N7585" s="37">
        <f t="shared" si="471"/>
        <v>-228703</v>
      </c>
    </row>
    <row r="7586" spans="1:14" ht="37.6" x14ac:dyDescent="0.3">
      <c r="A7586" s="3">
        <v>6</v>
      </c>
      <c r="B7586" s="142"/>
      <c r="C7586" s="4" t="s">
        <v>6839</v>
      </c>
      <c r="D7586" s="5">
        <v>45055</v>
      </c>
      <c r="E7586" s="6" t="s">
        <v>6840</v>
      </c>
      <c r="F7586" s="7">
        <v>-276001</v>
      </c>
      <c r="G7586" s="6" t="s">
        <v>1366</v>
      </c>
      <c r="H7586" s="7">
        <v>-28980</v>
      </c>
      <c r="I7586" s="143"/>
      <c r="J7586" s="144"/>
      <c r="K7586" s="145"/>
      <c r="L7586" t="str">
        <f t="shared" si="472"/>
        <v>16966</v>
      </c>
      <c r="M7586">
        <f t="shared" si="473"/>
        <v>16966</v>
      </c>
      <c r="N7586" s="37">
        <f t="shared" si="471"/>
        <v>-276001</v>
      </c>
    </row>
    <row r="7587" spans="1:14" ht="37.6" x14ac:dyDescent="0.3">
      <c r="A7587" s="3">
        <v>6</v>
      </c>
      <c r="B7587" s="142"/>
      <c r="C7587" s="4" t="s">
        <v>6841</v>
      </c>
      <c r="D7587" s="5">
        <v>45061</v>
      </c>
      <c r="E7587" s="6" t="s">
        <v>6842</v>
      </c>
      <c r="F7587" s="7">
        <v>-232564</v>
      </c>
      <c r="G7587" s="6" t="s">
        <v>1366</v>
      </c>
      <c r="H7587" s="7">
        <v>-24419</v>
      </c>
      <c r="I7587" s="143"/>
      <c r="J7587" s="144"/>
      <c r="K7587" s="145"/>
      <c r="L7587" t="str">
        <f t="shared" si="472"/>
        <v>17873</v>
      </c>
      <c r="M7587">
        <f t="shared" si="473"/>
        <v>17873</v>
      </c>
      <c r="N7587" s="37">
        <f t="shared" si="471"/>
        <v>-232564</v>
      </c>
    </row>
    <row r="7588" spans="1:14" ht="37.6" x14ac:dyDescent="0.3">
      <c r="A7588" s="3">
        <v>6</v>
      </c>
      <c r="B7588" s="142"/>
      <c r="C7588" s="4" t="s">
        <v>6843</v>
      </c>
      <c r="D7588" s="5">
        <v>45071</v>
      </c>
      <c r="E7588" s="6" t="s">
        <v>6844</v>
      </c>
      <c r="F7588" s="7">
        <v>-342965</v>
      </c>
      <c r="G7588" s="6" t="s">
        <v>1366</v>
      </c>
      <c r="H7588" s="7">
        <v>-36011</v>
      </c>
      <c r="I7588" s="143"/>
      <c r="J7588" s="144"/>
      <c r="K7588" s="145"/>
      <c r="L7588" t="str">
        <f t="shared" si="472"/>
        <v>19391</v>
      </c>
      <c r="M7588">
        <f t="shared" si="473"/>
        <v>19391</v>
      </c>
      <c r="N7588" s="37">
        <f t="shared" si="471"/>
        <v>-342965</v>
      </c>
    </row>
    <row r="7589" spans="1:14" ht="37.6" x14ac:dyDescent="0.3">
      <c r="A7589" s="3">
        <v>6</v>
      </c>
      <c r="B7589" s="142"/>
      <c r="C7589" s="4" t="s">
        <v>6845</v>
      </c>
      <c r="D7589" s="5">
        <v>45071</v>
      </c>
      <c r="E7589" s="6" t="s">
        <v>6846</v>
      </c>
      <c r="F7589" s="7">
        <v>-471462</v>
      </c>
      <c r="G7589" s="6" t="s">
        <v>1366</v>
      </c>
      <c r="H7589" s="7">
        <v>-49504</v>
      </c>
      <c r="I7589" s="143"/>
      <c r="J7589" s="144"/>
      <c r="K7589" s="145"/>
      <c r="L7589" t="str">
        <f t="shared" si="472"/>
        <v>19272</v>
      </c>
      <c r="M7589">
        <f t="shared" si="473"/>
        <v>19272</v>
      </c>
      <c r="N7589" s="37">
        <f t="shared" si="471"/>
        <v>-471462</v>
      </c>
    </row>
    <row r="7590" spans="1:14" ht="37.6" x14ac:dyDescent="0.3">
      <c r="A7590" s="3">
        <v>6</v>
      </c>
      <c r="B7590" s="142"/>
      <c r="C7590" s="4" t="s">
        <v>6847</v>
      </c>
      <c r="D7590" s="5">
        <v>45075</v>
      </c>
      <c r="E7590" s="6" t="s">
        <v>6848</v>
      </c>
      <c r="F7590" s="7">
        <v>-488655</v>
      </c>
      <c r="G7590" s="6" t="s">
        <v>1366</v>
      </c>
      <c r="H7590" s="7">
        <v>-51309</v>
      </c>
      <c r="I7590" s="143"/>
      <c r="J7590" s="144"/>
      <c r="K7590" s="145"/>
      <c r="L7590" t="str">
        <f t="shared" si="472"/>
        <v>19726</v>
      </c>
      <c r="M7590">
        <f t="shared" si="473"/>
        <v>19726</v>
      </c>
      <c r="N7590" s="37">
        <f t="shared" si="471"/>
        <v>-488655</v>
      </c>
    </row>
    <row r="7591" spans="1:14" ht="37.6" x14ac:dyDescent="0.3">
      <c r="A7591" s="3">
        <v>6</v>
      </c>
      <c r="B7591" s="142"/>
      <c r="C7591" s="4" t="s">
        <v>6849</v>
      </c>
      <c r="D7591" s="5">
        <v>45077</v>
      </c>
      <c r="E7591" s="6" t="s">
        <v>6850</v>
      </c>
      <c r="F7591" s="7">
        <v>-74869</v>
      </c>
      <c r="G7591" s="6" t="s">
        <v>1366</v>
      </c>
      <c r="H7591" s="7">
        <v>-7861</v>
      </c>
      <c r="I7591" s="143"/>
      <c r="J7591" s="144"/>
      <c r="K7591" s="145"/>
      <c r="L7591" t="str">
        <f t="shared" si="472"/>
        <v>20251</v>
      </c>
      <c r="M7591">
        <f t="shared" si="473"/>
        <v>20251</v>
      </c>
      <c r="N7591" s="37">
        <f t="shared" si="471"/>
        <v>-74869</v>
      </c>
    </row>
    <row r="7592" spans="1:14" ht="37.6" x14ac:dyDescent="0.3">
      <c r="A7592" s="3">
        <v>6</v>
      </c>
      <c r="B7592" s="142"/>
      <c r="C7592" s="4" t="s">
        <v>6851</v>
      </c>
      <c r="D7592" s="5">
        <v>45055</v>
      </c>
      <c r="E7592" s="6" t="s">
        <v>6852</v>
      </c>
      <c r="F7592" s="7">
        <v>-863002</v>
      </c>
      <c r="G7592" s="6" t="s">
        <v>1366</v>
      </c>
      <c r="H7592" s="7">
        <v>-90615</v>
      </c>
      <c r="I7592" s="143"/>
      <c r="J7592" s="144"/>
      <c r="K7592" s="145"/>
      <c r="L7592" t="str">
        <f t="shared" si="472"/>
        <v>17123</v>
      </c>
      <c r="M7592">
        <f t="shared" si="473"/>
        <v>17123</v>
      </c>
      <c r="N7592" s="37">
        <f t="shared" si="471"/>
        <v>-863002</v>
      </c>
    </row>
    <row r="7593" spans="1:14" ht="37.6" x14ac:dyDescent="0.3">
      <c r="A7593" s="3">
        <v>6</v>
      </c>
      <c r="B7593" s="142"/>
      <c r="C7593" s="4" t="s">
        <v>6853</v>
      </c>
      <c r="D7593" s="5">
        <v>45062</v>
      </c>
      <c r="E7593" s="6" t="s">
        <v>6854</v>
      </c>
      <c r="F7593" s="7">
        <v>-366491</v>
      </c>
      <c r="G7593" s="6" t="s">
        <v>1366</v>
      </c>
      <c r="H7593" s="7">
        <v>-38482</v>
      </c>
      <c r="I7593" s="143"/>
      <c r="J7593" s="144"/>
      <c r="K7593" s="145"/>
      <c r="L7593" t="str">
        <f t="shared" si="472"/>
        <v>18036</v>
      </c>
      <c r="M7593">
        <f t="shared" si="473"/>
        <v>18036</v>
      </c>
      <c r="N7593" s="37">
        <f t="shared" si="471"/>
        <v>-366491</v>
      </c>
    </row>
    <row r="7594" spans="1:14" ht="37.6" x14ac:dyDescent="0.3">
      <c r="A7594" s="3">
        <v>6</v>
      </c>
      <c r="B7594" s="142"/>
      <c r="C7594" s="4" t="s">
        <v>6855</v>
      </c>
      <c r="D7594" s="5">
        <v>45069</v>
      </c>
      <c r="E7594" s="6" t="s">
        <v>6856</v>
      </c>
      <c r="F7594" s="7">
        <v>-521464</v>
      </c>
      <c r="G7594" s="6" t="s">
        <v>1366</v>
      </c>
      <c r="H7594" s="7">
        <v>-54754</v>
      </c>
      <c r="I7594" s="143"/>
      <c r="J7594" s="144"/>
      <c r="K7594" s="145"/>
      <c r="L7594" t="str">
        <f t="shared" si="472"/>
        <v>18948</v>
      </c>
      <c r="M7594">
        <f t="shared" si="473"/>
        <v>18948</v>
      </c>
      <c r="N7594" s="37">
        <f t="shared" si="471"/>
        <v>-521464</v>
      </c>
    </row>
    <row r="7595" spans="1:14" ht="37.6" x14ac:dyDescent="0.3">
      <c r="A7595" s="3">
        <v>6</v>
      </c>
      <c r="B7595" s="142"/>
      <c r="C7595" s="4" t="s">
        <v>6857</v>
      </c>
      <c r="D7595" s="5">
        <v>45070</v>
      </c>
      <c r="E7595" s="6" t="s">
        <v>6858</v>
      </c>
      <c r="F7595" s="7">
        <v>-224608</v>
      </c>
      <c r="G7595" s="6" t="s">
        <v>1366</v>
      </c>
      <c r="H7595" s="7">
        <v>-23584</v>
      </c>
      <c r="I7595" s="143"/>
      <c r="J7595" s="144"/>
      <c r="K7595" s="145"/>
      <c r="L7595" t="str">
        <f t="shared" si="472"/>
        <v>19124</v>
      </c>
      <c r="M7595">
        <f t="shared" si="473"/>
        <v>19124</v>
      </c>
      <c r="N7595" s="37">
        <f t="shared" si="471"/>
        <v>-224608</v>
      </c>
    </row>
    <row r="7596" spans="1:14" ht="37.6" x14ac:dyDescent="0.3">
      <c r="A7596" s="3">
        <v>6</v>
      </c>
      <c r="B7596" s="142"/>
      <c r="C7596" s="4" t="s">
        <v>6859</v>
      </c>
      <c r="D7596" s="5">
        <v>45075</v>
      </c>
      <c r="E7596" s="6" t="s">
        <v>6860</v>
      </c>
      <c r="F7596" s="7">
        <v>-1021302</v>
      </c>
      <c r="G7596" s="6" t="s">
        <v>1366</v>
      </c>
      <c r="H7596" s="7">
        <v>-107237</v>
      </c>
      <c r="I7596" s="143"/>
      <c r="J7596" s="144"/>
      <c r="K7596" s="145"/>
      <c r="L7596" t="str">
        <f t="shared" si="472"/>
        <v>19903</v>
      </c>
      <c r="M7596">
        <f t="shared" si="473"/>
        <v>19903</v>
      </c>
      <c r="N7596" s="37">
        <f t="shared" si="471"/>
        <v>-1021302</v>
      </c>
    </row>
    <row r="7597" spans="1:14" ht="37.6" x14ac:dyDescent="0.3">
      <c r="A7597" s="3">
        <v>6</v>
      </c>
      <c r="B7597" s="142"/>
      <c r="C7597" s="4" t="s">
        <v>6861</v>
      </c>
      <c r="D7597" s="5">
        <v>45077</v>
      </c>
      <c r="E7597" s="6" t="s">
        <v>6862</v>
      </c>
      <c r="F7597" s="7">
        <v>-363000</v>
      </c>
      <c r="G7597" s="6" t="s">
        <v>1366</v>
      </c>
      <c r="H7597" s="7">
        <v>-38115</v>
      </c>
      <c r="I7597" s="143"/>
      <c r="J7597" s="144"/>
      <c r="K7597" s="145"/>
      <c r="L7597" t="str">
        <f t="shared" si="472"/>
        <v>20238</v>
      </c>
      <c r="M7597">
        <f t="shared" si="473"/>
        <v>20238</v>
      </c>
      <c r="N7597" s="37">
        <f t="shared" si="471"/>
        <v>-363000</v>
      </c>
    </row>
    <row r="7598" spans="1:14" ht="25.05" x14ac:dyDescent="0.3">
      <c r="A7598" s="3">
        <v>6</v>
      </c>
      <c r="B7598" s="142"/>
      <c r="C7598" s="4" t="s">
        <v>6863</v>
      </c>
      <c r="D7598" s="5">
        <v>45075</v>
      </c>
      <c r="E7598" s="6" t="s">
        <v>6864</v>
      </c>
      <c r="F7598" s="7">
        <v>-177555</v>
      </c>
      <c r="G7598" s="6" t="s">
        <v>1366</v>
      </c>
      <c r="H7598" s="7">
        <v>-18643</v>
      </c>
      <c r="I7598" s="143"/>
      <c r="J7598" s="144"/>
      <c r="K7598" s="145"/>
      <c r="L7598" t="str">
        <f t="shared" si="472"/>
        <v>19867</v>
      </c>
      <c r="M7598">
        <f t="shared" si="473"/>
        <v>19867</v>
      </c>
      <c r="N7598" s="37">
        <f t="shared" si="471"/>
        <v>-177555</v>
      </c>
    </row>
    <row r="7599" spans="1:14" ht="37.6" x14ac:dyDescent="0.3">
      <c r="A7599" s="3">
        <v>6</v>
      </c>
      <c r="B7599" s="142"/>
      <c r="C7599" s="4" t="s">
        <v>6865</v>
      </c>
      <c r="D7599" s="5">
        <v>45051</v>
      </c>
      <c r="E7599" s="6" t="s">
        <v>6866</v>
      </c>
      <c r="F7599" s="7">
        <v>-365578</v>
      </c>
      <c r="G7599" s="6" t="s">
        <v>1366</v>
      </c>
      <c r="H7599" s="7">
        <v>-38386</v>
      </c>
      <c r="I7599" s="143"/>
      <c r="J7599" s="144"/>
      <c r="K7599" s="145"/>
      <c r="L7599" t="str">
        <f t="shared" si="472"/>
        <v>16286</v>
      </c>
      <c r="M7599">
        <f t="shared" si="473"/>
        <v>16286</v>
      </c>
      <c r="N7599" s="37">
        <f t="shared" si="471"/>
        <v>-365578</v>
      </c>
    </row>
    <row r="7600" spans="1:14" ht="37.6" x14ac:dyDescent="0.3">
      <c r="A7600" s="3">
        <v>6</v>
      </c>
      <c r="B7600" s="142"/>
      <c r="C7600" s="4" t="s">
        <v>6867</v>
      </c>
      <c r="D7600" s="5">
        <v>45058</v>
      </c>
      <c r="E7600" s="6" t="s">
        <v>6868</v>
      </c>
      <c r="F7600" s="7">
        <v>-74869</v>
      </c>
      <c r="G7600" s="6" t="s">
        <v>1366</v>
      </c>
      <c r="H7600" s="7">
        <v>-7861</v>
      </c>
      <c r="I7600" s="143"/>
      <c r="J7600" s="144"/>
      <c r="K7600" s="145"/>
      <c r="L7600" t="str">
        <f t="shared" si="472"/>
        <v>17567</v>
      </c>
      <c r="M7600">
        <f t="shared" si="473"/>
        <v>17567</v>
      </c>
      <c r="N7600" s="37">
        <f t="shared" si="471"/>
        <v>-74869</v>
      </c>
    </row>
    <row r="7601" spans="1:14" ht="37.6" x14ac:dyDescent="0.3">
      <c r="A7601" s="3">
        <v>6</v>
      </c>
      <c r="B7601" s="142"/>
      <c r="C7601" s="4" t="s">
        <v>6869</v>
      </c>
      <c r="D7601" s="5">
        <v>45062</v>
      </c>
      <c r="E7601" s="6" t="s">
        <v>6870</v>
      </c>
      <c r="F7601" s="7">
        <v>-933477</v>
      </c>
      <c r="G7601" s="6" t="s">
        <v>1366</v>
      </c>
      <c r="H7601" s="7">
        <v>-98015</v>
      </c>
      <c r="I7601" s="143"/>
      <c r="J7601" s="144"/>
      <c r="K7601" s="145"/>
      <c r="L7601" t="str">
        <f t="shared" si="472"/>
        <v>18015</v>
      </c>
      <c r="M7601">
        <f t="shared" si="473"/>
        <v>18015</v>
      </c>
      <c r="N7601" s="37">
        <f t="shared" si="471"/>
        <v>-933477</v>
      </c>
    </row>
    <row r="7602" spans="1:14" ht="37.6" x14ac:dyDescent="0.3">
      <c r="A7602" s="3">
        <v>6</v>
      </c>
      <c r="B7602" s="142"/>
      <c r="C7602" s="4" t="s">
        <v>6871</v>
      </c>
      <c r="D7602" s="5">
        <v>45071</v>
      </c>
      <c r="E7602" s="6" t="s">
        <v>6872</v>
      </c>
      <c r="F7602" s="7">
        <v>-203596</v>
      </c>
      <c r="G7602" s="6" t="s">
        <v>1366</v>
      </c>
      <c r="H7602" s="7">
        <v>-21378</v>
      </c>
      <c r="I7602" s="143"/>
      <c r="J7602" s="144"/>
      <c r="K7602" s="145"/>
      <c r="L7602" t="str">
        <f t="shared" si="472"/>
        <v>19251</v>
      </c>
      <c r="M7602">
        <f t="shared" si="473"/>
        <v>19251</v>
      </c>
      <c r="N7602" s="37">
        <f t="shared" si="471"/>
        <v>-203596</v>
      </c>
    </row>
    <row r="7603" spans="1:14" ht="37.6" x14ac:dyDescent="0.3">
      <c r="A7603" s="3">
        <v>6</v>
      </c>
      <c r="B7603" s="142"/>
      <c r="C7603" s="4" t="s">
        <v>6873</v>
      </c>
      <c r="D7603" s="5">
        <v>45075</v>
      </c>
      <c r="E7603" s="6" t="s">
        <v>6874</v>
      </c>
      <c r="F7603" s="7">
        <v>-299477</v>
      </c>
      <c r="G7603" s="6" t="s">
        <v>1366</v>
      </c>
      <c r="H7603" s="7">
        <v>-31445</v>
      </c>
      <c r="I7603" s="143"/>
      <c r="J7603" s="144"/>
      <c r="K7603" s="145"/>
      <c r="L7603" t="str">
        <f t="shared" si="472"/>
        <v>19859</v>
      </c>
      <c r="M7603">
        <f t="shared" si="473"/>
        <v>19859</v>
      </c>
      <c r="N7603" s="37">
        <f t="shared" si="471"/>
        <v>-299477</v>
      </c>
    </row>
    <row r="7604" spans="1:14" ht="37.6" x14ac:dyDescent="0.3">
      <c r="A7604" s="3">
        <v>6</v>
      </c>
      <c r="B7604" s="142"/>
      <c r="C7604" s="4" t="s">
        <v>6875</v>
      </c>
      <c r="D7604" s="5">
        <v>45077</v>
      </c>
      <c r="E7604" s="6" t="s">
        <v>6876</v>
      </c>
      <c r="F7604" s="7">
        <v>-221989</v>
      </c>
      <c r="G7604" s="6" t="s">
        <v>1366</v>
      </c>
      <c r="H7604" s="7">
        <v>-23309</v>
      </c>
      <c r="I7604" s="143"/>
      <c r="J7604" s="144"/>
      <c r="K7604" s="145"/>
      <c r="L7604" t="str">
        <f t="shared" si="472"/>
        <v>20318</v>
      </c>
      <c r="M7604">
        <f t="shared" si="473"/>
        <v>20318</v>
      </c>
      <c r="N7604" s="37">
        <f t="shared" si="471"/>
        <v>-221989</v>
      </c>
    </row>
    <row r="7605" spans="1:14" ht="25.05" x14ac:dyDescent="0.3">
      <c r="A7605" s="3">
        <v>6</v>
      </c>
      <c r="B7605" s="142"/>
      <c r="C7605" s="4" t="s">
        <v>6877</v>
      </c>
      <c r="D7605" s="5">
        <v>45051</v>
      </c>
      <c r="E7605" s="6" t="s">
        <v>6878</v>
      </c>
      <c r="F7605" s="7">
        <v>-195461</v>
      </c>
      <c r="G7605" s="6" t="s">
        <v>1366</v>
      </c>
      <c r="H7605" s="7">
        <v>-20523</v>
      </c>
      <c r="I7605" s="143"/>
      <c r="J7605" s="144"/>
      <c r="K7605" s="145"/>
      <c r="L7605" t="str">
        <f t="shared" si="472"/>
        <v>16382</v>
      </c>
      <c r="M7605">
        <f t="shared" si="473"/>
        <v>16382</v>
      </c>
      <c r="N7605" s="37">
        <f t="shared" si="471"/>
        <v>-195461</v>
      </c>
    </row>
    <row r="7606" spans="1:14" ht="37.6" x14ac:dyDescent="0.3">
      <c r="A7606" s="3">
        <v>6</v>
      </c>
      <c r="B7606" s="142"/>
      <c r="C7606" s="4" t="s">
        <v>6879</v>
      </c>
      <c r="D7606" s="5">
        <v>45058</v>
      </c>
      <c r="E7606" s="6" t="s">
        <v>6880</v>
      </c>
      <c r="F7606" s="7">
        <v>-923563</v>
      </c>
      <c r="G7606" s="6" t="s">
        <v>1366</v>
      </c>
      <c r="H7606" s="7">
        <v>-96974</v>
      </c>
      <c r="I7606" s="143"/>
      <c r="J7606" s="144"/>
      <c r="K7606" s="145"/>
      <c r="L7606" t="str">
        <f t="shared" si="472"/>
        <v>17476</v>
      </c>
      <c r="M7606">
        <f t="shared" si="473"/>
        <v>17476</v>
      </c>
      <c r="N7606" s="37">
        <f t="shared" si="471"/>
        <v>-923563</v>
      </c>
    </row>
    <row r="7607" spans="1:14" ht="37.6" x14ac:dyDescent="0.3">
      <c r="A7607" s="3">
        <v>6</v>
      </c>
      <c r="B7607" s="142"/>
      <c r="C7607" s="4" t="s">
        <v>6881</v>
      </c>
      <c r="D7607" s="5">
        <v>45058</v>
      </c>
      <c r="E7607" s="6" t="s">
        <v>6882</v>
      </c>
      <c r="F7607" s="7">
        <v>-149739</v>
      </c>
      <c r="G7607" s="6" t="s">
        <v>1366</v>
      </c>
      <c r="H7607" s="7">
        <v>-15723</v>
      </c>
      <c r="I7607" s="143"/>
      <c r="J7607" s="144"/>
      <c r="K7607" s="145"/>
      <c r="L7607" t="str">
        <f t="shared" si="472"/>
        <v>17513</v>
      </c>
      <c r="M7607">
        <f t="shared" si="473"/>
        <v>17513</v>
      </c>
      <c r="N7607" s="37">
        <f t="shared" ref="N7607:N7670" si="475">+F7607</f>
        <v>-149739</v>
      </c>
    </row>
    <row r="7608" spans="1:14" ht="37.6" x14ac:dyDescent="0.3">
      <c r="A7608" s="3">
        <v>6</v>
      </c>
      <c r="B7608" s="142"/>
      <c r="C7608" s="4" t="s">
        <v>6883</v>
      </c>
      <c r="D7608" s="5">
        <v>45062</v>
      </c>
      <c r="E7608" s="6" t="s">
        <v>6884</v>
      </c>
      <c r="F7608" s="7">
        <v>-421641</v>
      </c>
      <c r="G7608" s="6" t="s">
        <v>1366</v>
      </c>
      <c r="H7608" s="7">
        <v>-44272</v>
      </c>
      <c r="I7608" s="143"/>
      <c r="J7608" s="144"/>
      <c r="K7608" s="145"/>
      <c r="L7608" t="str">
        <f t="shared" si="472"/>
        <v>17975</v>
      </c>
      <c r="M7608">
        <f t="shared" si="473"/>
        <v>17975</v>
      </c>
      <c r="N7608" s="37">
        <f t="shared" si="475"/>
        <v>-421641</v>
      </c>
    </row>
    <row r="7609" spans="1:14" ht="37.6" x14ac:dyDescent="0.3">
      <c r="A7609" s="3">
        <v>6</v>
      </c>
      <c r="B7609" s="142"/>
      <c r="C7609" s="4" t="s">
        <v>6885</v>
      </c>
      <c r="D7609" s="5">
        <v>45061</v>
      </c>
      <c r="E7609" s="6" t="s">
        <v>6886</v>
      </c>
      <c r="F7609" s="7">
        <v>-351481</v>
      </c>
      <c r="G7609" s="6" t="s">
        <v>1366</v>
      </c>
      <c r="H7609" s="7">
        <v>-36906</v>
      </c>
      <c r="I7609" s="143"/>
      <c r="J7609" s="144"/>
      <c r="K7609" s="145"/>
      <c r="L7609" t="str">
        <f t="shared" si="472"/>
        <v>17857</v>
      </c>
      <c r="M7609">
        <f t="shared" si="473"/>
        <v>17857</v>
      </c>
      <c r="N7609" s="37">
        <f t="shared" si="475"/>
        <v>-351481</v>
      </c>
    </row>
    <row r="7610" spans="1:14" ht="37.6" x14ac:dyDescent="0.3">
      <c r="A7610" s="3">
        <v>6</v>
      </c>
      <c r="B7610" s="142"/>
      <c r="C7610" s="4" t="s">
        <v>6887</v>
      </c>
      <c r="D7610" s="5">
        <v>45071</v>
      </c>
      <c r="E7610" s="6" t="s">
        <v>6888</v>
      </c>
      <c r="F7610" s="7">
        <v>-991230</v>
      </c>
      <c r="G7610" s="6" t="s">
        <v>1366</v>
      </c>
      <c r="H7610" s="7">
        <v>-104079</v>
      </c>
      <c r="I7610" s="143"/>
      <c r="J7610" s="144"/>
      <c r="K7610" s="145"/>
      <c r="L7610" t="str">
        <f t="shared" si="472"/>
        <v>19275</v>
      </c>
      <c r="M7610">
        <f t="shared" si="473"/>
        <v>19275</v>
      </c>
      <c r="N7610" s="37">
        <f t="shared" si="475"/>
        <v>-991230</v>
      </c>
    </row>
    <row r="7611" spans="1:14" ht="25.05" x14ac:dyDescent="0.3">
      <c r="A7611" s="3">
        <v>6</v>
      </c>
      <c r="B7611" s="142"/>
      <c r="C7611" s="4" t="s">
        <v>6889</v>
      </c>
      <c r="D7611" s="5">
        <v>45076</v>
      </c>
      <c r="E7611" s="6" t="s">
        <v>6890</v>
      </c>
      <c r="F7611" s="7">
        <v>-293172</v>
      </c>
      <c r="G7611" s="6" t="s">
        <v>1366</v>
      </c>
      <c r="H7611" s="7">
        <v>-30783</v>
      </c>
      <c r="I7611" s="143"/>
      <c r="J7611" s="144"/>
      <c r="K7611" s="145"/>
      <c r="L7611" t="str">
        <f t="shared" si="472"/>
        <v>20133</v>
      </c>
      <c r="M7611">
        <f t="shared" si="473"/>
        <v>20133</v>
      </c>
      <c r="N7611" s="37">
        <f t="shared" si="475"/>
        <v>-293172</v>
      </c>
    </row>
    <row r="7612" spans="1:14" ht="37.6" x14ac:dyDescent="0.3">
      <c r="A7612" s="3">
        <v>6</v>
      </c>
      <c r="B7612" s="142"/>
      <c r="C7612" s="4" t="s">
        <v>6891</v>
      </c>
      <c r="D7612" s="5">
        <v>45055</v>
      </c>
      <c r="E7612" s="6" t="s">
        <v>6892</v>
      </c>
      <c r="F7612" s="7">
        <v>-228690</v>
      </c>
      <c r="G7612" s="6" t="s">
        <v>1366</v>
      </c>
      <c r="H7612" s="7">
        <v>-24012</v>
      </c>
      <c r="I7612" s="143"/>
      <c r="J7612" s="144"/>
      <c r="K7612" s="145"/>
      <c r="L7612" t="str">
        <f t="shared" si="472"/>
        <v>16946</v>
      </c>
      <c r="M7612">
        <f t="shared" si="473"/>
        <v>16946</v>
      </c>
      <c r="N7612" s="37">
        <f t="shared" si="475"/>
        <v>-228690</v>
      </c>
    </row>
    <row r="7613" spans="1:14" ht="37.6" x14ac:dyDescent="0.3">
      <c r="A7613" s="3">
        <v>6</v>
      </c>
      <c r="B7613" s="142"/>
      <c r="C7613" s="4" t="s">
        <v>6893</v>
      </c>
      <c r="D7613" s="5">
        <v>45055</v>
      </c>
      <c r="E7613" s="6" t="s">
        <v>6894</v>
      </c>
      <c r="F7613" s="7">
        <v>-122164</v>
      </c>
      <c r="G7613" s="6" t="s">
        <v>1366</v>
      </c>
      <c r="H7613" s="7">
        <v>-12827</v>
      </c>
      <c r="I7613" s="143"/>
      <c r="J7613" s="144"/>
      <c r="K7613" s="145"/>
      <c r="L7613" t="str">
        <f t="shared" si="472"/>
        <v>17012</v>
      </c>
      <c r="M7613">
        <f t="shared" si="473"/>
        <v>17012</v>
      </c>
      <c r="N7613" s="37">
        <f t="shared" si="475"/>
        <v>-122164</v>
      </c>
    </row>
    <row r="7614" spans="1:14" ht="37.6" x14ac:dyDescent="0.3">
      <c r="A7614" s="3">
        <v>6</v>
      </c>
      <c r="B7614" s="142"/>
      <c r="C7614" s="4" t="s">
        <v>6895</v>
      </c>
      <c r="D7614" s="5">
        <v>45069</v>
      </c>
      <c r="E7614" s="6" t="s">
        <v>6896</v>
      </c>
      <c r="F7614" s="7">
        <v>-165601</v>
      </c>
      <c r="G7614" s="6" t="s">
        <v>1366</v>
      </c>
      <c r="H7614" s="7">
        <v>-17388</v>
      </c>
      <c r="I7614" s="143"/>
      <c r="J7614" s="144"/>
      <c r="K7614" s="145"/>
      <c r="L7614" t="str">
        <f t="shared" si="472"/>
        <v>19020</v>
      </c>
      <c r="M7614">
        <f t="shared" si="473"/>
        <v>19020</v>
      </c>
      <c r="N7614" s="37">
        <f t="shared" si="475"/>
        <v>-165601</v>
      </c>
    </row>
    <row r="7615" spans="1:14" ht="37.6" x14ac:dyDescent="0.3">
      <c r="A7615" s="3">
        <v>6</v>
      </c>
      <c r="B7615" s="142"/>
      <c r="C7615" s="4" t="s">
        <v>6897</v>
      </c>
      <c r="D7615" s="5">
        <v>45071</v>
      </c>
      <c r="E7615" s="6" t="s">
        <v>6898</v>
      </c>
      <c r="F7615" s="7">
        <v>-240470</v>
      </c>
      <c r="G7615" s="6" t="s">
        <v>1366</v>
      </c>
      <c r="H7615" s="7">
        <v>-25249</v>
      </c>
      <c r="I7615" s="143"/>
      <c r="J7615" s="144"/>
      <c r="K7615" s="145"/>
      <c r="L7615" t="str">
        <f t="shared" si="472"/>
        <v>19214</v>
      </c>
      <c r="M7615">
        <f t="shared" si="473"/>
        <v>19214</v>
      </c>
      <c r="N7615" s="37">
        <f t="shared" si="475"/>
        <v>-240470</v>
      </c>
    </row>
    <row r="7616" spans="1:14" ht="37.6" x14ac:dyDescent="0.3">
      <c r="A7616" s="3">
        <v>6</v>
      </c>
      <c r="B7616" s="142"/>
      <c r="C7616" s="4" t="s">
        <v>6899</v>
      </c>
      <c r="D7616" s="5">
        <v>45071</v>
      </c>
      <c r="E7616" s="6" t="s">
        <v>6900</v>
      </c>
      <c r="F7616" s="7">
        <v>-149739</v>
      </c>
      <c r="G7616" s="6" t="s">
        <v>1366</v>
      </c>
      <c r="H7616" s="7">
        <v>-15723</v>
      </c>
      <c r="I7616" s="143"/>
      <c r="J7616" s="144"/>
      <c r="K7616" s="145"/>
      <c r="L7616" t="str">
        <f t="shared" si="472"/>
        <v>19384</v>
      </c>
      <c r="M7616">
        <f t="shared" si="473"/>
        <v>19384</v>
      </c>
      <c r="N7616" s="37">
        <f t="shared" si="475"/>
        <v>-149739</v>
      </c>
    </row>
    <row r="7617" spans="1:14" ht="37.6" x14ac:dyDescent="0.3">
      <c r="A7617" s="3">
        <v>6</v>
      </c>
      <c r="B7617" s="142"/>
      <c r="C7617" s="4" t="s">
        <v>6901</v>
      </c>
      <c r="D7617" s="5">
        <v>45075</v>
      </c>
      <c r="E7617" s="6" t="s">
        <v>6902</v>
      </c>
      <c r="F7617" s="7">
        <v>-530087</v>
      </c>
      <c r="G7617" s="6" t="s">
        <v>1366</v>
      </c>
      <c r="H7617" s="7">
        <v>-55659</v>
      </c>
      <c r="I7617" s="143"/>
      <c r="J7617" s="144"/>
      <c r="K7617" s="145"/>
      <c r="L7617" t="str">
        <f t="shared" si="472"/>
        <v>19927</v>
      </c>
      <c r="M7617">
        <f t="shared" si="473"/>
        <v>19927</v>
      </c>
      <c r="N7617" s="37">
        <f t="shared" si="475"/>
        <v>-530087</v>
      </c>
    </row>
    <row r="7618" spans="1:14" ht="37.6" x14ac:dyDescent="0.3">
      <c r="A7618" s="3">
        <v>6</v>
      </c>
      <c r="B7618" s="142"/>
      <c r="C7618" s="4" t="s">
        <v>6903</v>
      </c>
      <c r="D7618" s="5">
        <v>45076</v>
      </c>
      <c r="E7618" s="6" t="s">
        <v>6904</v>
      </c>
      <c r="F7618" s="7">
        <v>-149739</v>
      </c>
      <c r="G7618" s="6" t="s">
        <v>1366</v>
      </c>
      <c r="H7618" s="7">
        <v>-15723</v>
      </c>
      <c r="I7618" s="143"/>
      <c r="J7618" s="144"/>
      <c r="K7618" s="145"/>
      <c r="L7618" t="str">
        <f t="shared" si="472"/>
        <v>19980</v>
      </c>
      <c r="M7618">
        <f t="shared" si="473"/>
        <v>19980</v>
      </c>
      <c r="N7618" s="37">
        <f t="shared" si="475"/>
        <v>-149739</v>
      </c>
    </row>
    <row r="7619" spans="1:14" ht="37.6" x14ac:dyDescent="0.3">
      <c r="A7619" s="3">
        <v>6</v>
      </c>
      <c r="B7619" s="142"/>
      <c r="C7619" s="4" t="s">
        <v>6905</v>
      </c>
      <c r="D7619" s="5">
        <v>45075</v>
      </c>
      <c r="E7619" s="6" t="s">
        <v>6906</v>
      </c>
      <c r="F7619" s="7">
        <v>-445409</v>
      </c>
      <c r="G7619" s="6" t="s">
        <v>1366</v>
      </c>
      <c r="H7619" s="7">
        <v>-46768</v>
      </c>
      <c r="I7619" s="143"/>
      <c r="J7619" s="144"/>
      <c r="K7619" s="145"/>
      <c r="L7619" t="str">
        <f t="shared" si="472"/>
        <v>19648</v>
      </c>
      <c r="M7619">
        <f t="shared" si="473"/>
        <v>19648</v>
      </c>
      <c r="N7619" s="37">
        <f t="shared" si="475"/>
        <v>-445409</v>
      </c>
    </row>
    <row r="7620" spans="1:14" ht="25.05" x14ac:dyDescent="0.3">
      <c r="A7620" s="3">
        <v>6</v>
      </c>
      <c r="B7620" s="142"/>
      <c r="C7620" s="4" t="s">
        <v>6907</v>
      </c>
      <c r="D7620" s="5">
        <v>45051</v>
      </c>
      <c r="E7620" s="6" t="s">
        <v>6908</v>
      </c>
      <c r="F7620" s="7">
        <v>-552471</v>
      </c>
      <c r="G7620" s="6" t="s">
        <v>1366</v>
      </c>
      <c r="H7620" s="7">
        <v>-58009</v>
      </c>
      <c r="I7620" s="143"/>
      <c r="J7620" s="144"/>
      <c r="K7620" s="145"/>
      <c r="L7620" t="str">
        <f t="shared" si="472"/>
        <v>16368</v>
      </c>
      <c r="M7620">
        <f t="shared" si="473"/>
        <v>16368</v>
      </c>
      <c r="N7620" s="37">
        <f t="shared" si="475"/>
        <v>-552471</v>
      </c>
    </row>
    <row r="7621" spans="1:14" ht="37.6" x14ac:dyDescent="0.3">
      <c r="A7621" s="3">
        <v>6</v>
      </c>
      <c r="B7621" s="142"/>
      <c r="C7621" s="4" t="s">
        <v>6909</v>
      </c>
      <c r="D7621" s="5">
        <v>45062</v>
      </c>
      <c r="E7621" s="6" t="s">
        <v>6910</v>
      </c>
      <c r="F7621" s="7">
        <v>-581617</v>
      </c>
      <c r="G7621" s="6" t="s">
        <v>1366</v>
      </c>
      <c r="H7621" s="7">
        <v>-61070</v>
      </c>
      <c r="I7621" s="143"/>
      <c r="J7621" s="144"/>
      <c r="K7621" s="145"/>
      <c r="L7621" t="str">
        <f t="shared" si="472"/>
        <v>17958</v>
      </c>
      <c r="M7621">
        <f t="shared" si="473"/>
        <v>17958</v>
      </c>
      <c r="N7621" s="37">
        <f t="shared" si="475"/>
        <v>-581617</v>
      </c>
    </row>
    <row r="7622" spans="1:14" ht="37.6" x14ac:dyDescent="0.3">
      <c r="A7622" s="3">
        <v>6</v>
      </c>
      <c r="B7622" s="142"/>
      <c r="C7622" s="4" t="s">
        <v>6911</v>
      </c>
      <c r="D7622" s="5">
        <v>45064</v>
      </c>
      <c r="E7622" s="6" t="s">
        <v>6912</v>
      </c>
      <c r="F7622" s="7">
        <v>-524085</v>
      </c>
      <c r="G7622" s="6" t="s">
        <v>1366</v>
      </c>
      <c r="H7622" s="7">
        <v>-55029</v>
      </c>
      <c r="I7622" s="143"/>
      <c r="J7622" s="144"/>
      <c r="K7622" s="145"/>
      <c r="L7622" t="str">
        <f t="shared" si="472"/>
        <v>18329</v>
      </c>
      <c r="M7622">
        <f t="shared" si="473"/>
        <v>18329</v>
      </c>
      <c r="N7622" s="37">
        <f t="shared" si="475"/>
        <v>-524085</v>
      </c>
    </row>
    <row r="7623" spans="1:14" ht="37.6" x14ac:dyDescent="0.3">
      <c r="A7623" s="3">
        <v>6</v>
      </c>
      <c r="B7623" s="142"/>
      <c r="C7623" s="4" t="s">
        <v>6913</v>
      </c>
      <c r="D7623" s="5">
        <v>45057</v>
      </c>
      <c r="E7623" s="6" t="s">
        <v>6914</v>
      </c>
      <c r="F7623" s="7">
        <v>-299477</v>
      </c>
      <c r="G7623" s="6" t="s">
        <v>1366</v>
      </c>
      <c r="H7623" s="7">
        <v>-31445</v>
      </c>
      <c r="I7623" s="143"/>
      <c r="J7623" s="144"/>
      <c r="K7623" s="145"/>
      <c r="L7623" t="str">
        <f t="shared" ref="L7623:L7679" si="476">+RIGHT(C7623,5)</f>
        <v>17370</v>
      </c>
      <c r="M7623">
        <f t="shared" ref="M7623:M7686" si="477">+L7623*1</f>
        <v>17370</v>
      </c>
      <c r="N7623" s="37">
        <f t="shared" si="475"/>
        <v>-299477</v>
      </c>
    </row>
    <row r="7624" spans="1:14" ht="37.6" x14ac:dyDescent="0.3">
      <c r="A7624" s="3">
        <v>6</v>
      </c>
      <c r="B7624" s="142"/>
      <c r="C7624" s="4" t="s">
        <v>6915</v>
      </c>
      <c r="D7624" s="5">
        <v>45061</v>
      </c>
      <c r="E7624" s="6" t="s">
        <v>6916</v>
      </c>
      <c r="F7624" s="7">
        <v>-662111</v>
      </c>
      <c r="G7624" s="6" t="s">
        <v>1366</v>
      </c>
      <c r="H7624" s="7">
        <v>-69522</v>
      </c>
      <c r="I7624" s="143"/>
      <c r="J7624" s="144"/>
      <c r="K7624" s="145"/>
      <c r="L7624" t="str">
        <f t="shared" si="476"/>
        <v>17879</v>
      </c>
      <c r="M7624">
        <f t="shared" si="477"/>
        <v>17879</v>
      </c>
      <c r="N7624" s="37">
        <f t="shared" si="475"/>
        <v>-662111</v>
      </c>
    </row>
    <row r="7625" spans="1:14" ht="37.6" x14ac:dyDescent="0.3">
      <c r="A7625" s="3">
        <v>6</v>
      </c>
      <c r="B7625" s="142"/>
      <c r="C7625" s="4" t="s">
        <v>6917</v>
      </c>
      <c r="D7625" s="5">
        <v>45070</v>
      </c>
      <c r="E7625" s="6" t="s">
        <v>6918</v>
      </c>
      <c r="F7625" s="7">
        <v>-242322</v>
      </c>
      <c r="G7625" s="6" t="s">
        <v>1366</v>
      </c>
      <c r="H7625" s="7">
        <v>-25444</v>
      </c>
      <c r="I7625" s="143"/>
      <c r="J7625" s="144"/>
      <c r="K7625" s="145"/>
      <c r="L7625" t="str">
        <f t="shared" si="476"/>
        <v>19166</v>
      </c>
      <c r="M7625">
        <f t="shared" si="477"/>
        <v>19166</v>
      </c>
      <c r="N7625" s="37">
        <f t="shared" si="475"/>
        <v>-242322</v>
      </c>
    </row>
    <row r="7626" spans="1:14" ht="37.6" x14ac:dyDescent="0.3">
      <c r="A7626" s="3">
        <v>6</v>
      </c>
      <c r="B7626" s="142"/>
      <c r="C7626" s="4" t="s">
        <v>6919</v>
      </c>
      <c r="D7626" s="5">
        <v>45071</v>
      </c>
      <c r="E7626" s="6" t="s">
        <v>6920</v>
      </c>
      <c r="F7626" s="7">
        <v>-644677</v>
      </c>
      <c r="G7626" s="6" t="s">
        <v>1366</v>
      </c>
      <c r="H7626" s="7">
        <v>-67691</v>
      </c>
      <c r="I7626" s="143"/>
      <c r="J7626" s="144"/>
      <c r="K7626" s="145"/>
      <c r="L7626" t="str">
        <f t="shared" si="476"/>
        <v>19222</v>
      </c>
      <c r="M7626">
        <f t="shared" si="477"/>
        <v>19222</v>
      </c>
      <c r="N7626" s="37">
        <f t="shared" si="475"/>
        <v>-644677</v>
      </c>
    </row>
    <row r="7627" spans="1:14" ht="37.6" x14ac:dyDescent="0.3">
      <c r="A7627" s="3">
        <v>6</v>
      </c>
      <c r="B7627" s="142"/>
      <c r="C7627" s="4" t="s">
        <v>6921</v>
      </c>
      <c r="D7627" s="5">
        <v>45075</v>
      </c>
      <c r="E7627" s="6" t="s">
        <v>6922</v>
      </c>
      <c r="F7627" s="7">
        <v>-931884</v>
      </c>
      <c r="G7627" s="6" t="s">
        <v>1366</v>
      </c>
      <c r="H7627" s="7">
        <v>-97848</v>
      </c>
      <c r="I7627" s="143"/>
      <c r="J7627" s="144"/>
      <c r="K7627" s="145"/>
      <c r="L7627" t="str">
        <f t="shared" si="476"/>
        <v>19823</v>
      </c>
      <c r="M7627">
        <f t="shared" si="477"/>
        <v>19823</v>
      </c>
      <c r="N7627" s="37">
        <f t="shared" si="475"/>
        <v>-931884</v>
      </c>
    </row>
    <row r="7628" spans="1:14" ht="37.6" x14ac:dyDescent="0.3">
      <c r="A7628" s="3">
        <v>6</v>
      </c>
      <c r="B7628" s="142"/>
      <c r="C7628" s="4" t="s">
        <v>6923</v>
      </c>
      <c r="D7628" s="5">
        <v>45077</v>
      </c>
      <c r="E7628" s="6" t="s">
        <v>6924</v>
      </c>
      <c r="F7628" s="7">
        <v>-224376</v>
      </c>
      <c r="G7628" s="6" t="s">
        <v>1366</v>
      </c>
      <c r="H7628" s="7">
        <v>-23559</v>
      </c>
      <c r="I7628" s="143"/>
      <c r="J7628" s="144"/>
      <c r="K7628" s="145"/>
      <c r="L7628" t="str">
        <f t="shared" si="476"/>
        <v>20316</v>
      </c>
      <c r="M7628">
        <f t="shared" si="477"/>
        <v>20316</v>
      </c>
      <c r="N7628" s="37">
        <f t="shared" si="475"/>
        <v>-224376</v>
      </c>
    </row>
    <row r="7629" spans="1:14" ht="37.6" x14ac:dyDescent="0.3">
      <c r="A7629" s="3">
        <v>6</v>
      </c>
      <c r="B7629" s="142"/>
      <c r="C7629" s="4" t="s">
        <v>6925</v>
      </c>
      <c r="D7629" s="5">
        <v>45071</v>
      </c>
      <c r="E7629" s="6" t="s">
        <v>6926</v>
      </c>
      <c r="F7629" s="7">
        <v>-224608</v>
      </c>
      <c r="G7629" s="6" t="s">
        <v>1366</v>
      </c>
      <c r="H7629" s="7">
        <v>-23584</v>
      </c>
      <c r="I7629" s="143"/>
      <c r="J7629" s="144"/>
      <c r="K7629" s="145"/>
      <c r="L7629" t="str">
        <f t="shared" si="476"/>
        <v>19249</v>
      </c>
      <c r="M7629">
        <f t="shared" si="477"/>
        <v>19249</v>
      </c>
      <c r="N7629" s="37">
        <f t="shared" si="475"/>
        <v>-224608</v>
      </c>
    </row>
    <row r="7630" spans="1:14" ht="37.6" x14ac:dyDescent="0.3">
      <c r="A7630" s="3">
        <v>6</v>
      </c>
      <c r="B7630" s="142"/>
      <c r="C7630" s="4" t="s">
        <v>6927</v>
      </c>
      <c r="D7630" s="5">
        <v>45065</v>
      </c>
      <c r="E7630" s="6" t="s">
        <v>6928</v>
      </c>
      <c r="F7630" s="7">
        <v>-666690</v>
      </c>
      <c r="G7630" s="6" t="s">
        <v>1366</v>
      </c>
      <c r="H7630" s="7">
        <v>-70002</v>
      </c>
      <c r="I7630" s="143"/>
      <c r="J7630" s="144"/>
      <c r="K7630" s="145"/>
      <c r="L7630" t="str">
        <f t="shared" si="476"/>
        <v>18764</v>
      </c>
      <c r="M7630">
        <f t="shared" si="477"/>
        <v>18764</v>
      </c>
      <c r="N7630" s="37">
        <f t="shared" si="475"/>
        <v>-666690</v>
      </c>
    </row>
    <row r="7631" spans="1:14" ht="37.6" x14ac:dyDescent="0.3">
      <c r="A7631" s="3">
        <v>6</v>
      </c>
      <c r="B7631" s="142"/>
      <c r="C7631" s="4" t="s">
        <v>6929</v>
      </c>
      <c r="D7631" s="5">
        <v>45075</v>
      </c>
      <c r="E7631" s="6" t="s">
        <v>6930</v>
      </c>
      <c r="F7631" s="7">
        <v>-256474</v>
      </c>
      <c r="G7631" s="6" t="s">
        <v>1366</v>
      </c>
      <c r="H7631" s="7">
        <v>-26930</v>
      </c>
      <c r="I7631" s="143"/>
      <c r="J7631" s="144"/>
      <c r="K7631" s="145"/>
      <c r="L7631" t="str">
        <f t="shared" si="476"/>
        <v>19874</v>
      </c>
      <c r="M7631">
        <f t="shared" si="477"/>
        <v>19874</v>
      </c>
      <c r="N7631" s="37">
        <f t="shared" si="475"/>
        <v>-256474</v>
      </c>
    </row>
    <row r="7632" spans="1:14" ht="25.05" x14ac:dyDescent="0.3">
      <c r="A7632" s="3">
        <v>6</v>
      </c>
      <c r="B7632" s="135"/>
      <c r="C7632" s="4" t="s">
        <v>6931</v>
      </c>
      <c r="D7632" s="5">
        <v>45076</v>
      </c>
      <c r="E7632" s="6" t="s">
        <v>6932</v>
      </c>
      <c r="F7632" s="7">
        <v>-378442</v>
      </c>
      <c r="G7632" s="6" t="s">
        <v>1366</v>
      </c>
      <c r="H7632" s="7">
        <v>-39736</v>
      </c>
      <c r="I7632" s="137"/>
      <c r="J7632" s="140"/>
      <c r="K7632" s="141"/>
      <c r="L7632" t="str">
        <f t="shared" si="476"/>
        <v>20074</v>
      </c>
      <c r="M7632">
        <f t="shared" si="477"/>
        <v>20074</v>
      </c>
      <c r="N7632" s="37">
        <f t="shared" si="475"/>
        <v>-378442</v>
      </c>
    </row>
    <row r="7633" spans="1:14" ht="37.6" x14ac:dyDescent="0.3">
      <c r="A7633" s="3">
        <v>6</v>
      </c>
      <c r="B7633" s="134" t="s">
        <v>6933</v>
      </c>
      <c r="C7633" s="4" t="s">
        <v>6934</v>
      </c>
      <c r="D7633" s="5">
        <v>45078</v>
      </c>
      <c r="E7633" s="6" t="s">
        <v>6935</v>
      </c>
      <c r="F7633" s="7">
        <v>-397208</v>
      </c>
      <c r="G7633" s="6" t="s">
        <v>1366</v>
      </c>
      <c r="H7633" s="7">
        <v>-41707</v>
      </c>
      <c r="I7633" s="136">
        <v>-17475749</v>
      </c>
      <c r="J7633" s="138" t="s">
        <v>48</v>
      </c>
      <c r="K7633" s="139"/>
      <c r="L7633" t="str">
        <f t="shared" si="476"/>
        <v>20806</v>
      </c>
      <c r="M7633">
        <f t="shared" si="477"/>
        <v>20806</v>
      </c>
      <c r="N7633" s="37">
        <f t="shared" si="475"/>
        <v>-397208</v>
      </c>
    </row>
    <row r="7634" spans="1:14" ht="37.6" x14ac:dyDescent="0.3">
      <c r="A7634" s="3">
        <v>6</v>
      </c>
      <c r="B7634" s="142"/>
      <c r="C7634" s="4" t="s">
        <v>6936</v>
      </c>
      <c r="D7634" s="5">
        <v>45080</v>
      </c>
      <c r="E7634" s="6" t="s">
        <v>6937</v>
      </c>
      <c r="F7634" s="7">
        <v>-374347</v>
      </c>
      <c r="G7634" s="6" t="s">
        <v>1366</v>
      </c>
      <c r="H7634" s="7">
        <v>-39306</v>
      </c>
      <c r="I7634" s="143"/>
      <c r="J7634" s="144"/>
      <c r="K7634" s="145"/>
      <c r="L7634" t="str">
        <f t="shared" si="476"/>
        <v>20988</v>
      </c>
      <c r="M7634">
        <f t="shared" si="477"/>
        <v>20988</v>
      </c>
      <c r="N7634" s="37">
        <f t="shared" si="475"/>
        <v>-374347</v>
      </c>
    </row>
    <row r="7635" spans="1:14" ht="37.6" x14ac:dyDescent="0.3">
      <c r="A7635" s="3">
        <v>6</v>
      </c>
      <c r="B7635" s="142"/>
      <c r="C7635" s="4" t="s">
        <v>6938</v>
      </c>
      <c r="D7635" s="5">
        <v>45085</v>
      </c>
      <c r="E7635" s="6" t="s">
        <v>6939</v>
      </c>
      <c r="F7635" s="7">
        <v>-374347</v>
      </c>
      <c r="G7635" s="6" t="s">
        <v>1366</v>
      </c>
      <c r="H7635" s="7">
        <v>-39306</v>
      </c>
      <c r="I7635" s="143"/>
      <c r="J7635" s="144"/>
      <c r="K7635" s="145"/>
      <c r="L7635" t="str">
        <f t="shared" si="476"/>
        <v>21432</v>
      </c>
      <c r="M7635">
        <f t="shared" si="477"/>
        <v>21432</v>
      </c>
      <c r="N7635" s="37">
        <f t="shared" si="475"/>
        <v>-374347</v>
      </c>
    </row>
    <row r="7636" spans="1:14" ht="37.6" x14ac:dyDescent="0.3">
      <c r="A7636" s="3">
        <v>6</v>
      </c>
      <c r="B7636" s="142"/>
      <c r="C7636" s="4" t="s">
        <v>6940</v>
      </c>
      <c r="D7636" s="5">
        <v>45079</v>
      </c>
      <c r="E7636" s="6" t="s">
        <v>6941</v>
      </c>
      <c r="F7636" s="7">
        <v>-943644</v>
      </c>
      <c r="G7636" s="6" t="s">
        <v>1366</v>
      </c>
      <c r="H7636" s="7">
        <v>-99083</v>
      </c>
      <c r="I7636" s="143"/>
      <c r="J7636" s="144"/>
      <c r="K7636" s="145"/>
      <c r="L7636" t="str">
        <f t="shared" si="476"/>
        <v>20844</v>
      </c>
      <c r="M7636">
        <f t="shared" si="477"/>
        <v>20844</v>
      </c>
      <c r="N7636" s="37">
        <f t="shared" si="475"/>
        <v>-943644</v>
      </c>
    </row>
    <row r="7637" spans="1:14" ht="37.6" x14ac:dyDescent="0.3">
      <c r="A7637" s="3">
        <v>6</v>
      </c>
      <c r="B7637" s="142"/>
      <c r="C7637" s="4" t="s">
        <v>6942</v>
      </c>
      <c r="D7637" s="5">
        <v>45084</v>
      </c>
      <c r="E7637" s="6" t="s">
        <v>6943</v>
      </c>
      <c r="F7637" s="7">
        <v>-333618</v>
      </c>
      <c r="G7637" s="6" t="s">
        <v>1366</v>
      </c>
      <c r="H7637" s="7">
        <v>-35030</v>
      </c>
      <c r="I7637" s="143"/>
      <c r="J7637" s="144"/>
      <c r="K7637" s="145"/>
      <c r="L7637" t="str">
        <f t="shared" si="476"/>
        <v>21369</v>
      </c>
      <c r="M7637">
        <f t="shared" si="477"/>
        <v>21369</v>
      </c>
      <c r="N7637" s="37">
        <f t="shared" si="475"/>
        <v>-333618</v>
      </c>
    </row>
    <row r="7638" spans="1:14" ht="37.6" x14ac:dyDescent="0.3">
      <c r="A7638" s="3">
        <v>6</v>
      </c>
      <c r="B7638" s="142"/>
      <c r="C7638" s="4" t="s">
        <v>6944</v>
      </c>
      <c r="D7638" s="5">
        <v>45083</v>
      </c>
      <c r="E7638" s="6" t="s">
        <v>6945</v>
      </c>
      <c r="F7638" s="7">
        <v>-1722893</v>
      </c>
      <c r="G7638" s="6" t="s">
        <v>1366</v>
      </c>
      <c r="H7638" s="7">
        <v>-180904</v>
      </c>
      <c r="I7638" s="143"/>
      <c r="J7638" s="144"/>
      <c r="K7638" s="145"/>
      <c r="L7638" t="str">
        <f t="shared" si="476"/>
        <v>21255</v>
      </c>
      <c r="M7638">
        <f t="shared" si="477"/>
        <v>21255</v>
      </c>
      <c r="N7638" s="37">
        <f t="shared" si="475"/>
        <v>-1722893</v>
      </c>
    </row>
    <row r="7639" spans="1:14" ht="37.6" x14ac:dyDescent="0.3">
      <c r="A7639" s="3">
        <v>6</v>
      </c>
      <c r="B7639" s="142"/>
      <c r="C7639" s="4" t="s">
        <v>6946</v>
      </c>
      <c r="D7639" s="5">
        <v>45086</v>
      </c>
      <c r="E7639" s="6" t="s">
        <v>6947</v>
      </c>
      <c r="F7639" s="7">
        <v>-812650</v>
      </c>
      <c r="G7639" s="6" t="s">
        <v>1366</v>
      </c>
      <c r="H7639" s="7">
        <v>-85328</v>
      </c>
      <c r="I7639" s="143"/>
      <c r="J7639" s="144"/>
      <c r="K7639" s="145"/>
      <c r="L7639" t="str">
        <f t="shared" si="476"/>
        <v>21703</v>
      </c>
      <c r="M7639">
        <f t="shared" si="477"/>
        <v>21703</v>
      </c>
      <c r="N7639" s="37">
        <f t="shared" si="475"/>
        <v>-812650</v>
      </c>
    </row>
    <row r="7640" spans="1:14" ht="37.6" x14ac:dyDescent="0.3">
      <c r="A7640" s="3">
        <v>6</v>
      </c>
      <c r="B7640" s="142"/>
      <c r="C7640" s="4" t="s">
        <v>6948</v>
      </c>
      <c r="D7640" s="5">
        <v>45089</v>
      </c>
      <c r="E7640" s="6" t="s">
        <v>6949</v>
      </c>
      <c r="F7640" s="7">
        <v>-771934</v>
      </c>
      <c r="G7640" s="6" t="s">
        <v>1366</v>
      </c>
      <c r="H7640" s="7">
        <v>-81053</v>
      </c>
      <c r="I7640" s="143"/>
      <c r="J7640" s="144"/>
      <c r="K7640" s="145"/>
      <c r="L7640" t="str">
        <f t="shared" si="476"/>
        <v>21830</v>
      </c>
      <c r="M7640">
        <f t="shared" si="477"/>
        <v>21830</v>
      </c>
      <c r="N7640" s="37">
        <f t="shared" si="475"/>
        <v>-771934</v>
      </c>
    </row>
    <row r="7641" spans="1:14" ht="37.6" x14ac:dyDescent="0.3">
      <c r="A7641" s="3">
        <v>6</v>
      </c>
      <c r="B7641" s="142"/>
      <c r="C7641" s="4" t="s">
        <v>6950</v>
      </c>
      <c r="D7641" s="5">
        <v>45089</v>
      </c>
      <c r="E7641" s="6" t="s">
        <v>6951</v>
      </c>
      <c r="F7641" s="7">
        <v>-739162</v>
      </c>
      <c r="G7641" s="6" t="s">
        <v>1366</v>
      </c>
      <c r="H7641" s="7">
        <v>-77612</v>
      </c>
      <c r="I7641" s="143"/>
      <c r="J7641" s="144"/>
      <c r="K7641" s="145"/>
      <c r="L7641" t="str">
        <f t="shared" si="476"/>
        <v>21834</v>
      </c>
      <c r="M7641">
        <f t="shared" si="477"/>
        <v>21834</v>
      </c>
      <c r="N7641" s="37">
        <f t="shared" si="475"/>
        <v>-739162</v>
      </c>
    </row>
    <row r="7642" spans="1:14" ht="37.6" x14ac:dyDescent="0.3">
      <c r="A7642" s="3">
        <v>6</v>
      </c>
      <c r="B7642" s="142"/>
      <c r="C7642" s="4" t="s">
        <v>6952</v>
      </c>
      <c r="D7642" s="5">
        <v>45087</v>
      </c>
      <c r="E7642" s="6" t="s">
        <v>6953</v>
      </c>
      <c r="F7642" s="7">
        <v>-604244</v>
      </c>
      <c r="G7642" s="6" t="s">
        <v>1366</v>
      </c>
      <c r="H7642" s="7">
        <v>-63446</v>
      </c>
      <c r="I7642" s="143"/>
      <c r="J7642" s="144"/>
      <c r="K7642" s="145"/>
      <c r="L7642" t="str">
        <f t="shared" si="476"/>
        <v>21765</v>
      </c>
      <c r="M7642">
        <f t="shared" si="477"/>
        <v>21765</v>
      </c>
      <c r="N7642" s="37">
        <f t="shared" si="475"/>
        <v>-604244</v>
      </c>
    </row>
    <row r="7643" spans="1:14" ht="37.6" x14ac:dyDescent="0.3">
      <c r="A7643" s="3">
        <v>6</v>
      </c>
      <c r="B7643" s="142"/>
      <c r="C7643" s="4" t="s">
        <v>6954</v>
      </c>
      <c r="D7643" s="5">
        <v>45091</v>
      </c>
      <c r="E7643" s="6" t="s">
        <v>6955</v>
      </c>
      <c r="F7643" s="7">
        <v>-543805</v>
      </c>
      <c r="G7643" s="6" t="s">
        <v>1366</v>
      </c>
      <c r="H7643" s="7">
        <v>-57100</v>
      </c>
      <c r="I7643" s="143"/>
      <c r="J7643" s="144"/>
      <c r="K7643" s="145"/>
      <c r="L7643" t="str">
        <f t="shared" si="476"/>
        <v>22220</v>
      </c>
      <c r="M7643">
        <f t="shared" si="477"/>
        <v>22220</v>
      </c>
      <c r="N7643" s="37">
        <f t="shared" si="475"/>
        <v>-543805</v>
      </c>
    </row>
    <row r="7644" spans="1:14" ht="37.6" x14ac:dyDescent="0.3">
      <c r="A7644" s="3">
        <v>6</v>
      </c>
      <c r="B7644" s="142"/>
      <c r="C7644" s="4" t="s">
        <v>6956</v>
      </c>
      <c r="D7644" s="5">
        <v>45078</v>
      </c>
      <c r="E7644" s="6" t="s">
        <v>6957</v>
      </c>
      <c r="F7644" s="7">
        <v>-910294</v>
      </c>
      <c r="G7644" s="6" t="s">
        <v>1366</v>
      </c>
      <c r="H7644" s="7">
        <v>-95581</v>
      </c>
      <c r="I7644" s="143"/>
      <c r="J7644" s="144"/>
      <c r="K7644" s="145"/>
      <c r="L7644" t="str">
        <f t="shared" si="476"/>
        <v>20734</v>
      </c>
      <c r="M7644">
        <f t="shared" si="477"/>
        <v>20734</v>
      </c>
      <c r="N7644" s="37">
        <f t="shared" si="475"/>
        <v>-910294</v>
      </c>
    </row>
    <row r="7645" spans="1:14" ht="37.6" x14ac:dyDescent="0.3">
      <c r="A7645" s="3">
        <v>6</v>
      </c>
      <c r="B7645" s="142"/>
      <c r="C7645" s="4" t="s">
        <v>6958</v>
      </c>
      <c r="D7645" s="5">
        <v>45079</v>
      </c>
      <c r="E7645" s="6" t="s">
        <v>6959</v>
      </c>
      <c r="F7645" s="7">
        <v>-1301171</v>
      </c>
      <c r="G7645" s="6" t="s">
        <v>1366</v>
      </c>
      <c r="H7645" s="7">
        <v>-136623</v>
      </c>
      <c r="I7645" s="143"/>
      <c r="J7645" s="144"/>
      <c r="K7645" s="145"/>
      <c r="L7645" t="str">
        <f t="shared" si="476"/>
        <v>20857</v>
      </c>
      <c r="M7645">
        <f t="shared" si="477"/>
        <v>20857</v>
      </c>
      <c r="N7645" s="37">
        <f t="shared" si="475"/>
        <v>-1301171</v>
      </c>
    </row>
    <row r="7646" spans="1:14" ht="37.6" x14ac:dyDescent="0.3">
      <c r="A7646" s="3">
        <v>6</v>
      </c>
      <c r="B7646" s="142"/>
      <c r="C7646" s="4" t="s">
        <v>6960</v>
      </c>
      <c r="D7646" s="5">
        <v>45086</v>
      </c>
      <c r="E7646" s="6" t="s">
        <v>6961</v>
      </c>
      <c r="F7646" s="7">
        <v>-421692</v>
      </c>
      <c r="G7646" s="6" t="s">
        <v>1366</v>
      </c>
      <c r="H7646" s="7">
        <v>-44278</v>
      </c>
      <c r="I7646" s="143"/>
      <c r="J7646" s="144"/>
      <c r="K7646" s="145"/>
      <c r="L7646" t="str">
        <f t="shared" si="476"/>
        <v>21656</v>
      </c>
      <c r="M7646">
        <f t="shared" si="477"/>
        <v>21656</v>
      </c>
      <c r="N7646" s="37">
        <f t="shared" si="475"/>
        <v>-421692</v>
      </c>
    </row>
    <row r="7647" spans="1:14" ht="37.6" x14ac:dyDescent="0.3">
      <c r="A7647" s="3">
        <v>6</v>
      </c>
      <c r="B7647" s="142"/>
      <c r="C7647" s="4" t="s">
        <v>6962</v>
      </c>
      <c r="D7647" s="5">
        <v>45092</v>
      </c>
      <c r="E7647" s="6" t="s">
        <v>6963</v>
      </c>
      <c r="F7647" s="7">
        <v>-110400</v>
      </c>
      <c r="G7647" s="6" t="s">
        <v>1366</v>
      </c>
      <c r="H7647" s="7">
        <v>-11592</v>
      </c>
      <c r="I7647" s="143"/>
      <c r="J7647" s="144"/>
      <c r="K7647" s="145"/>
      <c r="L7647" t="str">
        <f t="shared" si="476"/>
        <v>22482</v>
      </c>
      <c r="M7647">
        <f t="shared" si="477"/>
        <v>22482</v>
      </c>
      <c r="N7647" s="37">
        <f t="shared" si="475"/>
        <v>-110400</v>
      </c>
    </row>
    <row r="7648" spans="1:14" ht="37.6" x14ac:dyDescent="0.3">
      <c r="A7648" s="3">
        <v>6</v>
      </c>
      <c r="B7648" s="142"/>
      <c r="C7648" s="4" t="s">
        <v>6964</v>
      </c>
      <c r="D7648" s="5">
        <v>45078</v>
      </c>
      <c r="E7648" s="6" t="s">
        <v>6965</v>
      </c>
      <c r="F7648" s="7">
        <v>-55200</v>
      </c>
      <c r="G7648" s="6" t="s">
        <v>1366</v>
      </c>
      <c r="H7648" s="7">
        <v>-5796</v>
      </c>
      <c r="I7648" s="143"/>
      <c r="J7648" s="144"/>
      <c r="K7648" s="145"/>
      <c r="L7648" t="str">
        <f t="shared" si="476"/>
        <v>20485</v>
      </c>
      <c r="M7648">
        <f t="shared" si="477"/>
        <v>20485</v>
      </c>
      <c r="N7648" s="37">
        <f t="shared" si="475"/>
        <v>-55200</v>
      </c>
    </row>
    <row r="7649" spans="1:14" ht="37.6" x14ac:dyDescent="0.3">
      <c r="A7649" s="3">
        <v>6</v>
      </c>
      <c r="B7649" s="142"/>
      <c r="C7649" s="4" t="s">
        <v>6966</v>
      </c>
      <c r="D7649" s="5">
        <v>45078</v>
      </c>
      <c r="E7649" s="6" t="s">
        <v>6967</v>
      </c>
      <c r="F7649" s="7">
        <v>-347820</v>
      </c>
      <c r="G7649" s="6" t="s">
        <v>1366</v>
      </c>
      <c r="H7649" s="7">
        <v>-36521</v>
      </c>
      <c r="I7649" s="143"/>
      <c r="J7649" s="144"/>
      <c r="K7649" s="145"/>
      <c r="L7649" t="str">
        <f t="shared" si="476"/>
        <v>20433</v>
      </c>
      <c r="M7649">
        <f t="shared" si="477"/>
        <v>20433</v>
      </c>
      <c r="N7649" s="37">
        <f t="shared" si="475"/>
        <v>-347820</v>
      </c>
    </row>
    <row r="7650" spans="1:14" ht="37.6" x14ac:dyDescent="0.3">
      <c r="A7650" s="3">
        <v>6</v>
      </c>
      <c r="B7650" s="142"/>
      <c r="C7650" s="4" t="s">
        <v>6968</v>
      </c>
      <c r="D7650" s="5">
        <v>45082</v>
      </c>
      <c r="E7650" s="6" t="s">
        <v>6969</v>
      </c>
      <c r="F7650" s="7">
        <v>-212648</v>
      </c>
      <c r="G7650" s="6" t="s">
        <v>1366</v>
      </c>
      <c r="H7650" s="7">
        <v>-22328</v>
      </c>
      <c r="I7650" s="143"/>
      <c r="J7650" s="144"/>
      <c r="K7650" s="145"/>
      <c r="L7650" t="str">
        <f t="shared" si="476"/>
        <v>21055</v>
      </c>
      <c r="M7650">
        <f t="shared" si="477"/>
        <v>21055</v>
      </c>
      <c r="N7650" s="37">
        <f t="shared" si="475"/>
        <v>-212648</v>
      </c>
    </row>
    <row r="7651" spans="1:14" ht="37.6" x14ac:dyDescent="0.3">
      <c r="A7651" s="3">
        <v>6</v>
      </c>
      <c r="B7651" s="142"/>
      <c r="C7651" s="4" t="s">
        <v>6970</v>
      </c>
      <c r="D7651" s="5">
        <v>45085</v>
      </c>
      <c r="E7651" s="6" t="s">
        <v>6971</v>
      </c>
      <c r="F7651" s="7">
        <v>-963871</v>
      </c>
      <c r="G7651" s="6" t="s">
        <v>1366</v>
      </c>
      <c r="H7651" s="7">
        <v>-101206</v>
      </c>
      <c r="I7651" s="143"/>
      <c r="J7651" s="144"/>
      <c r="K7651" s="145"/>
      <c r="L7651" t="str">
        <f t="shared" si="476"/>
        <v>21430</v>
      </c>
      <c r="M7651">
        <f t="shared" si="477"/>
        <v>21430</v>
      </c>
      <c r="N7651" s="37">
        <f t="shared" si="475"/>
        <v>-963871</v>
      </c>
    </row>
    <row r="7652" spans="1:14" ht="37.6" x14ac:dyDescent="0.3">
      <c r="A7652" s="3">
        <v>6</v>
      </c>
      <c r="B7652" s="142"/>
      <c r="C7652" s="4" t="s">
        <v>6972</v>
      </c>
      <c r="D7652" s="5">
        <v>45083</v>
      </c>
      <c r="E7652" s="6" t="s">
        <v>6973</v>
      </c>
      <c r="F7652" s="7">
        <v>-366491</v>
      </c>
      <c r="G7652" s="6" t="s">
        <v>1366</v>
      </c>
      <c r="H7652" s="7">
        <v>-38482</v>
      </c>
      <c r="I7652" s="143"/>
      <c r="J7652" s="144"/>
      <c r="K7652" s="145"/>
      <c r="L7652" t="str">
        <f t="shared" si="476"/>
        <v>21317</v>
      </c>
      <c r="M7652">
        <f t="shared" si="477"/>
        <v>21317</v>
      </c>
      <c r="N7652" s="37">
        <f t="shared" si="475"/>
        <v>-366491</v>
      </c>
    </row>
    <row r="7653" spans="1:14" ht="37.6" x14ac:dyDescent="0.3">
      <c r="A7653" s="3">
        <v>6</v>
      </c>
      <c r="B7653" s="142"/>
      <c r="C7653" s="4" t="s">
        <v>6974</v>
      </c>
      <c r="D7653" s="5">
        <v>45082</v>
      </c>
      <c r="E7653" s="6" t="s">
        <v>6975</v>
      </c>
      <c r="F7653" s="7">
        <v>-298569</v>
      </c>
      <c r="G7653" s="6" t="s">
        <v>1366</v>
      </c>
      <c r="H7653" s="7">
        <v>-31350</v>
      </c>
      <c r="I7653" s="143"/>
      <c r="J7653" s="144"/>
      <c r="K7653" s="145"/>
      <c r="L7653" t="str">
        <f t="shared" si="476"/>
        <v>21127</v>
      </c>
      <c r="M7653">
        <f t="shared" si="477"/>
        <v>21127</v>
      </c>
      <c r="N7653" s="37">
        <f t="shared" si="475"/>
        <v>-298569</v>
      </c>
    </row>
    <row r="7654" spans="1:14" ht="37.6" x14ac:dyDescent="0.3">
      <c r="A7654" s="3">
        <v>6</v>
      </c>
      <c r="B7654" s="142"/>
      <c r="C7654" s="4" t="s">
        <v>6976</v>
      </c>
      <c r="D7654" s="5">
        <v>45092</v>
      </c>
      <c r="E7654" s="6" t="s">
        <v>6977</v>
      </c>
      <c r="F7654" s="7">
        <v>-244328</v>
      </c>
      <c r="G7654" s="6" t="s">
        <v>1366</v>
      </c>
      <c r="H7654" s="7">
        <v>-25654</v>
      </c>
      <c r="I7654" s="143"/>
      <c r="J7654" s="144"/>
      <c r="K7654" s="145"/>
      <c r="L7654" t="str">
        <f t="shared" si="476"/>
        <v>22343</v>
      </c>
      <c r="M7654">
        <f t="shared" si="477"/>
        <v>22343</v>
      </c>
      <c r="N7654" s="37">
        <f t="shared" si="475"/>
        <v>-244328</v>
      </c>
    </row>
    <row r="7655" spans="1:14" ht="37.6" x14ac:dyDescent="0.3">
      <c r="A7655" s="3">
        <v>6</v>
      </c>
      <c r="B7655" s="142"/>
      <c r="C7655" s="4" t="s">
        <v>6978</v>
      </c>
      <c r="D7655" s="5">
        <v>45078</v>
      </c>
      <c r="E7655" s="6" t="s">
        <v>6979</v>
      </c>
      <c r="F7655" s="7">
        <v>-110400</v>
      </c>
      <c r="G7655" s="6" t="s">
        <v>1366</v>
      </c>
      <c r="H7655" s="7">
        <v>-11592</v>
      </c>
      <c r="I7655" s="143"/>
      <c r="J7655" s="144"/>
      <c r="K7655" s="145"/>
      <c r="L7655" t="str">
        <f t="shared" si="476"/>
        <v>20748</v>
      </c>
      <c r="M7655">
        <f t="shared" si="477"/>
        <v>20748</v>
      </c>
      <c r="N7655" s="37">
        <f t="shared" si="475"/>
        <v>-110400</v>
      </c>
    </row>
    <row r="7656" spans="1:14" ht="37.6" x14ac:dyDescent="0.3">
      <c r="A7656" s="3">
        <v>6</v>
      </c>
      <c r="B7656" s="142"/>
      <c r="C7656" s="4" t="s">
        <v>6980</v>
      </c>
      <c r="D7656" s="5">
        <v>45083</v>
      </c>
      <c r="E7656" s="6" t="s">
        <v>6981</v>
      </c>
      <c r="F7656" s="7">
        <v>-1221110</v>
      </c>
      <c r="G7656" s="6" t="s">
        <v>1366</v>
      </c>
      <c r="H7656" s="7">
        <v>-128217</v>
      </c>
      <c r="I7656" s="143"/>
      <c r="J7656" s="144"/>
      <c r="K7656" s="145"/>
      <c r="L7656" t="str">
        <f t="shared" si="476"/>
        <v>21292</v>
      </c>
      <c r="M7656">
        <f t="shared" si="477"/>
        <v>21292</v>
      </c>
      <c r="N7656" s="37">
        <f t="shared" si="475"/>
        <v>-1221110</v>
      </c>
    </row>
    <row r="7657" spans="1:14" ht="37.6" x14ac:dyDescent="0.3">
      <c r="A7657" s="3">
        <v>6</v>
      </c>
      <c r="B7657" s="142"/>
      <c r="C7657" s="4" t="s">
        <v>6982</v>
      </c>
      <c r="D7657" s="5">
        <v>45089</v>
      </c>
      <c r="E7657" s="6" t="s">
        <v>6983</v>
      </c>
      <c r="F7657" s="7">
        <v>-220801</v>
      </c>
      <c r="G7657" s="6" t="s">
        <v>1366</v>
      </c>
      <c r="H7657" s="7">
        <v>-23184</v>
      </c>
      <c r="I7657" s="143"/>
      <c r="J7657" s="144"/>
      <c r="K7657" s="145"/>
      <c r="L7657" t="str">
        <f t="shared" si="476"/>
        <v>21840</v>
      </c>
      <c r="M7657">
        <f t="shared" si="477"/>
        <v>21840</v>
      </c>
      <c r="N7657" s="37">
        <f t="shared" si="475"/>
        <v>-220801</v>
      </c>
    </row>
    <row r="7658" spans="1:14" ht="37.6" x14ac:dyDescent="0.3">
      <c r="A7658" s="3">
        <v>6</v>
      </c>
      <c r="B7658" s="142"/>
      <c r="C7658" s="4" t="s">
        <v>6984</v>
      </c>
      <c r="D7658" s="5">
        <v>45090</v>
      </c>
      <c r="E7658" s="6" t="s">
        <v>6985</v>
      </c>
      <c r="F7658" s="7">
        <v>-293192</v>
      </c>
      <c r="G7658" s="6" t="s">
        <v>1366</v>
      </c>
      <c r="H7658" s="7">
        <v>-30785</v>
      </c>
      <c r="I7658" s="143"/>
      <c r="J7658" s="144"/>
      <c r="K7658" s="145"/>
      <c r="L7658" t="str">
        <f t="shared" si="476"/>
        <v>22066</v>
      </c>
      <c r="M7658">
        <f t="shared" si="477"/>
        <v>22066</v>
      </c>
      <c r="N7658" s="37">
        <f t="shared" si="475"/>
        <v>-293192</v>
      </c>
    </row>
    <row r="7659" spans="1:14" ht="37.6" x14ac:dyDescent="0.3">
      <c r="A7659" s="3">
        <v>6</v>
      </c>
      <c r="B7659" s="142"/>
      <c r="C7659" s="4" t="s">
        <v>6986</v>
      </c>
      <c r="D7659" s="5">
        <v>45083</v>
      </c>
      <c r="E7659" s="6" t="s">
        <v>6987</v>
      </c>
      <c r="F7659" s="7">
        <v>-76866</v>
      </c>
      <c r="G7659" s="6" t="s">
        <v>1366</v>
      </c>
      <c r="H7659" s="7">
        <v>-8071</v>
      </c>
      <c r="I7659" s="143"/>
      <c r="J7659" s="144"/>
      <c r="K7659" s="145"/>
      <c r="L7659" t="str">
        <f t="shared" si="476"/>
        <v>21248</v>
      </c>
      <c r="M7659">
        <f t="shared" si="477"/>
        <v>21248</v>
      </c>
      <c r="N7659" s="37">
        <f t="shared" si="475"/>
        <v>-76866</v>
      </c>
    </row>
    <row r="7660" spans="1:14" ht="37.6" x14ac:dyDescent="0.3">
      <c r="A7660" s="3">
        <v>6</v>
      </c>
      <c r="B7660" s="142"/>
      <c r="C7660" s="4" t="s">
        <v>6988</v>
      </c>
      <c r="D7660" s="5">
        <v>45079</v>
      </c>
      <c r="E7660" s="6" t="s">
        <v>6989</v>
      </c>
      <c r="F7660" s="7">
        <v>-289948</v>
      </c>
      <c r="G7660" s="6" t="s">
        <v>1366</v>
      </c>
      <c r="H7660" s="7">
        <v>-30445</v>
      </c>
      <c r="I7660" s="143"/>
      <c r="J7660" s="144"/>
      <c r="K7660" s="145"/>
      <c r="L7660" t="str">
        <f t="shared" si="476"/>
        <v>20885</v>
      </c>
      <c r="M7660">
        <f t="shared" si="477"/>
        <v>20885</v>
      </c>
      <c r="N7660" s="37">
        <f t="shared" si="475"/>
        <v>-289948</v>
      </c>
    </row>
    <row r="7661" spans="1:14" ht="37.6" x14ac:dyDescent="0.3">
      <c r="A7661" s="3">
        <v>6</v>
      </c>
      <c r="B7661" s="142"/>
      <c r="C7661" s="4" t="s">
        <v>6990</v>
      </c>
      <c r="D7661" s="5">
        <v>45085</v>
      </c>
      <c r="E7661" s="6" t="s">
        <v>6991</v>
      </c>
      <c r="F7661" s="7">
        <v>-572358</v>
      </c>
      <c r="G7661" s="6" t="s">
        <v>1366</v>
      </c>
      <c r="H7661" s="7">
        <v>-60098</v>
      </c>
      <c r="I7661" s="143"/>
      <c r="J7661" s="144"/>
      <c r="K7661" s="145"/>
      <c r="L7661" t="str">
        <f t="shared" si="476"/>
        <v>21534</v>
      </c>
      <c r="M7661">
        <f t="shared" si="477"/>
        <v>21534</v>
      </c>
      <c r="N7661" s="37">
        <f t="shared" si="475"/>
        <v>-572358</v>
      </c>
    </row>
    <row r="7662" spans="1:14" ht="37.6" x14ac:dyDescent="0.3">
      <c r="A7662" s="3">
        <v>6</v>
      </c>
      <c r="B7662" s="142"/>
      <c r="C7662" s="4" t="s">
        <v>6992</v>
      </c>
      <c r="D7662" s="5">
        <v>45084</v>
      </c>
      <c r="E7662" s="6" t="s">
        <v>6993</v>
      </c>
      <c r="F7662" s="7">
        <v>-853716</v>
      </c>
      <c r="G7662" s="6" t="s">
        <v>1366</v>
      </c>
      <c r="H7662" s="7">
        <v>-89640</v>
      </c>
      <c r="I7662" s="143"/>
      <c r="J7662" s="144"/>
      <c r="K7662" s="145"/>
      <c r="L7662" t="str">
        <f t="shared" si="476"/>
        <v>21367</v>
      </c>
      <c r="M7662">
        <f t="shared" si="477"/>
        <v>21367</v>
      </c>
      <c r="N7662" s="37">
        <f t="shared" si="475"/>
        <v>-853716</v>
      </c>
    </row>
    <row r="7663" spans="1:14" ht="37.6" x14ac:dyDescent="0.3">
      <c r="A7663" s="3">
        <v>6</v>
      </c>
      <c r="B7663" s="142"/>
      <c r="C7663" s="4" t="s">
        <v>6994</v>
      </c>
      <c r="D7663" s="5">
        <v>45078</v>
      </c>
      <c r="E7663" s="6" t="s">
        <v>6995</v>
      </c>
      <c r="F7663" s="7">
        <v>-787256</v>
      </c>
      <c r="G7663" s="6" t="s">
        <v>1366</v>
      </c>
      <c r="H7663" s="7">
        <v>-82662</v>
      </c>
      <c r="I7663" s="143"/>
      <c r="J7663" s="144"/>
      <c r="K7663" s="145"/>
      <c r="L7663" t="str">
        <f t="shared" si="476"/>
        <v>20754</v>
      </c>
      <c r="M7663">
        <f t="shared" si="477"/>
        <v>20754</v>
      </c>
      <c r="N7663" s="37">
        <f t="shared" si="475"/>
        <v>-787256</v>
      </c>
    </row>
    <row r="7664" spans="1:14" ht="37.6" x14ac:dyDescent="0.3">
      <c r="A7664" s="3">
        <v>6</v>
      </c>
      <c r="B7664" s="142"/>
      <c r="C7664" s="4" t="s">
        <v>6996</v>
      </c>
      <c r="D7664" s="5">
        <v>45085</v>
      </c>
      <c r="E7664" s="6" t="s">
        <v>6997</v>
      </c>
      <c r="F7664" s="7">
        <v>-728972</v>
      </c>
      <c r="G7664" s="6" t="s">
        <v>1366</v>
      </c>
      <c r="H7664" s="7">
        <v>-76542</v>
      </c>
      <c r="I7664" s="143"/>
      <c r="J7664" s="144"/>
      <c r="K7664" s="145"/>
      <c r="L7664" t="str">
        <f t="shared" si="476"/>
        <v>21532</v>
      </c>
      <c r="M7664">
        <f t="shared" si="477"/>
        <v>21532</v>
      </c>
      <c r="N7664" s="37">
        <f t="shared" si="475"/>
        <v>-728972</v>
      </c>
    </row>
    <row r="7665" spans="1:14" ht="37.6" x14ac:dyDescent="0.3">
      <c r="A7665" s="3">
        <v>6</v>
      </c>
      <c r="B7665" s="142"/>
      <c r="C7665" s="4" t="s">
        <v>6998</v>
      </c>
      <c r="D7665" s="5">
        <v>45085</v>
      </c>
      <c r="E7665" s="6" t="s">
        <v>6999</v>
      </c>
      <c r="F7665" s="7">
        <v>-161548</v>
      </c>
      <c r="G7665" s="6" t="s">
        <v>1366</v>
      </c>
      <c r="H7665" s="7">
        <v>-16963</v>
      </c>
      <c r="I7665" s="143"/>
      <c r="J7665" s="144"/>
      <c r="K7665" s="145"/>
      <c r="L7665" t="str">
        <f t="shared" si="476"/>
        <v>21527</v>
      </c>
      <c r="M7665">
        <f t="shared" si="477"/>
        <v>21527</v>
      </c>
      <c r="N7665" s="37">
        <f t="shared" si="475"/>
        <v>-161548</v>
      </c>
    </row>
    <row r="7666" spans="1:14" ht="37.6" x14ac:dyDescent="0.3">
      <c r="A7666" s="3">
        <v>6</v>
      </c>
      <c r="B7666" s="142"/>
      <c r="C7666" s="4" t="s">
        <v>7000</v>
      </c>
      <c r="D7666" s="5">
        <v>45085</v>
      </c>
      <c r="E7666" s="6" t="s">
        <v>7001</v>
      </c>
      <c r="F7666" s="7">
        <v>-366491</v>
      </c>
      <c r="G7666" s="6" t="s">
        <v>1366</v>
      </c>
      <c r="H7666" s="7">
        <v>-38482</v>
      </c>
      <c r="I7666" s="143"/>
      <c r="J7666" s="144"/>
      <c r="K7666" s="145"/>
      <c r="L7666" t="str">
        <f t="shared" si="476"/>
        <v>21568</v>
      </c>
      <c r="M7666">
        <f t="shared" si="477"/>
        <v>21568</v>
      </c>
      <c r="N7666" s="37">
        <f t="shared" si="475"/>
        <v>-366491</v>
      </c>
    </row>
    <row r="7667" spans="1:14" ht="37.6" x14ac:dyDescent="0.3">
      <c r="A7667" s="3">
        <v>6</v>
      </c>
      <c r="B7667" s="142"/>
      <c r="C7667" s="4" t="s">
        <v>7002</v>
      </c>
      <c r="D7667" s="5">
        <v>45079</v>
      </c>
      <c r="E7667" s="6" t="s">
        <v>7003</v>
      </c>
      <c r="F7667" s="7">
        <v>-78045</v>
      </c>
      <c r="G7667" s="6" t="s">
        <v>1366</v>
      </c>
      <c r="H7667" s="7">
        <v>-8195</v>
      </c>
      <c r="I7667" s="143"/>
      <c r="J7667" s="144"/>
      <c r="K7667" s="145"/>
      <c r="L7667" t="str">
        <f t="shared" si="476"/>
        <v>20899</v>
      </c>
      <c r="M7667">
        <f t="shared" si="477"/>
        <v>20899</v>
      </c>
      <c r="N7667" s="37">
        <f t="shared" si="475"/>
        <v>-78045</v>
      </c>
    </row>
    <row r="7668" spans="1:14" ht="37.6" x14ac:dyDescent="0.3">
      <c r="A7668" s="3">
        <v>6</v>
      </c>
      <c r="B7668" s="142"/>
      <c r="C7668" s="4" t="s">
        <v>7004</v>
      </c>
      <c r="D7668" s="5">
        <v>45084</v>
      </c>
      <c r="E7668" s="6" t="s">
        <v>7005</v>
      </c>
      <c r="F7668" s="7">
        <v>-864338</v>
      </c>
      <c r="G7668" s="6" t="s">
        <v>1366</v>
      </c>
      <c r="H7668" s="7">
        <v>-90756</v>
      </c>
      <c r="I7668" s="143"/>
      <c r="J7668" s="144"/>
      <c r="K7668" s="145"/>
      <c r="L7668" t="str">
        <f t="shared" si="476"/>
        <v>21368</v>
      </c>
      <c r="M7668">
        <f t="shared" si="477"/>
        <v>21368</v>
      </c>
      <c r="N7668" s="37">
        <f t="shared" si="475"/>
        <v>-864338</v>
      </c>
    </row>
    <row r="7669" spans="1:14" ht="37.6" x14ac:dyDescent="0.3">
      <c r="A7669" s="3">
        <v>6</v>
      </c>
      <c r="B7669" s="135"/>
      <c r="C7669" s="4" t="s">
        <v>7006</v>
      </c>
      <c r="D7669" s="5">
        <v>45089</v>
      </c>
      <c r="E7669" s="6" t="s">
        <v>7007</v>
      </c>
      <c r="F7669" s="7">
        <v>-50600</v>
      </c>
      <c r="G7669" s="6" t="s">
        <v>1366</v>
      </c>
      <c r="H7669" s="7">
        <v>-5313</v>
      </c>
      <c r="I7669" s="137"/>
      <c r="J7669" s="140"/>
      <c r="K7669" s="141"/>
      <c r="L7669" t="str">
        <f t="shared" si="476"/>
        <v>21788</v>
      </c>
      <c r="M7669">
        <f t="shared" si="477"/>
        <v>21788</v>
      </c>
      <c r="N7669" s="37">
        <f t="shared" si="475"/>
        <v>-50600</v>
      </c>
    </row>
    <row r="7670" spans="1:14" ht="37.6" x14ac:dyDescent="0.3">
      <c r="A7670" s="3">
        <v>6</v>
      </c>
      <c r="B7670" s="8" t="s">
        <v>7026</v>
      </c>
      <c r="C7670" s="4" t="s">
        <v>7027</v>
      </c>
      <c r="D7670" s="5">
        <v>45061</v>
      </c>
      <c r="E7670" s="6" t="s">
        <v>7028</v>
      </c>
      <c r="F7670" s="7">
        <v>-1441345</v>
      </c>
      <c r="G7670" s="6" t="s">
        <v>1366</v>
      </c>
      <c r="H7670" s="7">
        <v>-151341</v>
      </c>
      <c r="I7670" s="11">
        <v>-1290004</v>
      </c>
      <c r="J7670" s="132" t="s">
        <v>610</v>
      </c>
      <c r="K7670" s="133"/>
      <c r="L7670" t="str">
        <f t="shared" ref="L7670" si="478">+RIGHT(C7670,4)</f>
        <v>1400</v>
      </c>
      <c r="M7670">
        <f t="shared" si="477"/>
        <v>1400</v>
      </c>
      <c r="N7670" s="37">
        <f t="shared" si="475"/>
        <v>-1441345</v>
      </c>
    </row>
    <row r="7671" spans="1:14" ht="37.6" x14ac:dyDescent="0.3">
      <c r="A7671" s="3">
        <v>6</v>
      </c>
      <c r="B7671" s="8" t="s">
        <v>7033</v>
      </c>
      <c r="C7671" s="4" t="s">
        <v>7034</v>
      </c>
      <c r="D7671" s="5">
        <v>45070</v>
      </c>
      <c r="E7671" s="6" t="s">
        <v>7035</v>
      </c>
      <c r="F7671" s="7">
        <v>-110400</v>
      </c>
      <c r="G7671" s="6" t="s">
        <v>1366</v>
      </c>
      <c r="H7671" s="7">
        <v>-11592</v>
      </c>
      <c r="I7671" s="11">
        <v>-98808</v>
      </c>
      <c r="J7671" s="132" t="s">
        <v>615</v>
      </c>
      <c r="K7671" s="133"/>
      <c r="L7671" t="str">
        <f t="shared" ref="L7671:L7677" si="479">+RIGHT(C7671,3)</f>
        <v>677</v>
      </c>
      <c r="M7671">
        <f t="shared" si="477"/>
        <v>677</v>
      </c>
      <c r="N7671" s="37">
        <f t="shared" ref="N7671:N7734" si="480">+F7671</f>
        <v>-110400</v>
      </c>
    </row>
    <row r="7672" spans="1:14" ht="37.6" x14ac:dyDescent="0.3">
      <c r="A7672" s="3">
        <v>6</v>
      </c>
      <c r="B7672" s="8" t="s">
        <v>7042</v>
      </c>
      <c r="C7672" s="4" t="s">
        <v>7043</v>
      </c>
      <c r="D7672" s="5">
        <v>45090</v>
      </c>
      <c r="E7672" s="6" t="s">
        <v>7044</v>
      </c>
      <c r="F7672" s="7">
        <v>-826384</v>
      </c>
      <c r="G7672" s="6" t="s">
        <v>1366</v>
      </c>
      <c r="H7672" s="7">
        <v>-86770</v>
      </c>
      <c r="I7672" s="11">
        <v>-739614</v>
      </c>
      <c r="J7672" s="132" t="s">
        <v>626</v>
      </c>
      <c r="K7672" s="133"/>
      <c r="L7672" t="str">
        <f t="shared" si="479"/>
        <v>619</v>
      </c>
      <c r="M7672">
        <f t="shared" si="477"/>
        <v>619</v>
      </c>
      <c r="N7672" s="37">
        <f t="shared" si="480"/>
        <v>-826384</v>
      </c>
    </row>
    <row r="7673" spans="1:14" ht="37.6" x14ac:dyDescent="0.3">
      <c r="A7673" s="3">
        <v>6</v>
      </c>
      <c r="B7673" s="8" t="s">
        <v>7098</v>
      </c>
      <c r="C7673" s="4" t="s">
        <v>7099</v>
      </c>
      <c r="D7673" s="5">
        <v>45076</v>
      </c>
      <c r="E7673" s="6" t="s">
        <v>7100</v>
      </c>
      <c r="F7673" s="7">
        <v>-156058</v>
      </c>
      <c r="G7673" s="6" t="s">
        <v>1366</v>
      </c>
      <c r="H7673" s="7">
        <v>-16386</v>
      </c>
      <c r="I7673" s="11">
        <v>-139672</v>
      </c>
      <c r="J7673" s="132" t="s">
        <v>712</v>
      </c>
      <c r="K7673" s="133"/>
      <c r="L7673" t="str">
        <f t="shared" si="479"/>
        <v>875</v>
      </c>
      <c r="M7673">
        <f t="shared" si="477"/>
        <v>875</v>
      </c>
      <c r="N7673" s="37">
        <f t="shared" si="480"/>
        <v>-156058</v>
      </c>
    </row>
    <row r="7674" spans="1:14" ht="37.6" x14ac:dyDescent="0.3">
      <c r="A7674" s="3">
        <v>6</v>
      </c>
      <c r="B7674" s="8" t="s">
        <v>7110</v>
      </c>
      <c r="C7674" s="4" t="s">
        <v>4264</v>
      </c>
      <c r="D7674" s="5">
        <v>45077</v>
      </c>
      <c r="E7674" s="6" t="s">
        <v>7111</v>
      </c>
      <c r="F7674" s="7">
        <v>-365904</v>
      </c>
      <c r="G7674" s="6" t="s">
        <v>1366</v>
      </c>
      <c r="H7674" s="7">
        <v>-38420</v>
      </c>
      <c r="I7674" s="11">
        <v>-327484</v>
      </c>
      <c r="J7674" s="132" t="s">
        <v>1866</v>
      </c>
      <c r="K7674" s="133"/>
      <c r="L7674" t="str">
        <f t="shared" si="479"/>
        <v>308</v>
      </c>
      <c r="M7674">
        <f t="shared" si="477"/>
        <v>308</v>
      </c>
      <c r="N7674" s="37">
        <f t="shared" si="480"/>
        <v>-365904</v>
      </c>
    </row>
    <row r="7675" spans="1:14" ht="50.1" x14ac:dyDescent="0.3">
      <c r="A7675" s="3">
        <v>6</v>
      </c>
      <c r="B7675" s="8" t="s">
        <v>7130</v>
      </c>
      <c r="C7675" s="4" t="s">
        <v>7131</v>
      </c>
      <c r="D7675" s="5">
        <v>45061</v>
      </c>
      <c r="E7675" s="6" t="s">
        <v>7132</v>
      </c>
      <c r="F7675" s="7">
        <v>-246561</v>
      </c>
      <c r="G7675" s="6" t="s">
        <v>1366</v>
      </c>
      <c r="H7675" s="7">
        <v>-25889</v>
      </c>
      <c r="I7675" s="11">
        <v>-220672</v>
      </c>
      <c r="J7675" s="132" t="s">
        <v>760</v>
      </c>
      <c r="K7675" s="133"/>
      <c r="L7675" t="str">
        <f t="shared" si="479"/>
        <v>653</v>
      </c>
      <c r="M7675">
        <f t="shared" si="477"/>
        <v>653</v>
      </c>
      <c r="N7675" s="37">
        <f t="shared" si="480"/>
        <v>-246561</v>
      </c>
    </row>
    <row r="7676" spans="1:14" ht="37.6" x14ac:dyDescent="0.3">
      <c r="A7676" s="3">
        <v>6</v>
      </c>
      <c r="B7676" s="8" t="s">
        <v>7159</v>
      </c>
      <c r="C7676" s="4" t="s">
        <v>1280</v>
      </c>
      <c r="D7676" s="5">
        <v>45065</v>
      </c>
      <c r="E7676" s="6" t="s">
        <v>7160</v>
      </c>
      <c r="F7676" s="7">
        <v>-359676</v>
      </c>
      <c r="G7676" s="6" t="s">
        <v>1366</v>
      </c>
      <c r="H7676" s="7">
        <v>-37766</v>
      </c>
      <c r="I7676" s="11">
        <v>-321910</v>
      </c>
      <c r="J7676" s="132" t="s">
        <v>792</v>
      </c>
      <c r="K7676" s="133"/>
      <c r="L7676" t="str">
        <f t="shared" si="479"/>
        <v>533</v>
      </c>
      <c r="M7676">
        <f t="shared" si="477"/>
        <v>533</v>
      </c>
      <c r="N7676" s="37">
        <f t="shared" si="480"/>
        <v>-359676</v>
      </c>
    </row>
    <row r="7677" spans="1:14" ht="37.6" x14ac:dyDescent="0.3">
      <c r="A7677" s="3">
        <v>6</v>
      </c>
      <c r="B7677" s="8" t="s">
        <v>7170</v>
      </c>
      <c r="C7677" s="4" t="s">
        <v>7171</v>
      </c>
      <c r="D7677" s="5">
        <v>45092</v>
      </c>
      <c r="E7677" s="6" t="s">
        <v>7172</v>
      </c>
      <c r="F7677" s="7">
        <v>-588619</v>
      </c>
      <c r="G7677" s="6" t="s">
        <v>1366</v>
      </c>
      <c r="H7677" s="7">
        <v>-61805</v>
      </c>
      <c r="I7677" s="11">
        <v>-526814</v>
      </c>
      <c r="J7677" s="132" t="s">
        <v>811</v>
      </c>
      <c r="K7677" s="133"/>
      <c r="L7677" t="str">
        <f t="shared" si="479"/>
        <v>505</v>
      </c>
      <c r="M7677">
        <f t="shared" si="477"/>
        <v>505</v>
      </c>
      <c r="N7677" s="37">
        <f t="shared" si="480"/>
        <v>-588619</v>
      </c>
    </row>
    <row r="7678" spans="1:14" ht="37.6" x14ac:dyDescent="0.3">
      <c r="A7678" s="3">
        <v>6</v>
      </c>
      <c r="B7678" s="134" t="s">
        <v>7188</v>
      </c>
      <c r="C7678" s="4" t="s">
        <v>7189</v>
      </c>
      <c r="D7678" s="5">
        <v>45068</v>
      </c>
      <c r="E7678" s="6" t="s">
        <v>7190</v>
      </c>
      <c r="F7678" s="7">
        <v>-153965</v>
      </c>
      <c r="G7678" s="6" t="s">
        <v>1366</v>
      </c>
      <c r="H7678" s="7">
        <v>-16166</v>
      </c>
      <c r="I7678" s="136">
        <v>-197172</v>
      </c>
      <c r="J7678" s="138" t="s">
        <v>1940</v>
      </c>
      <c r="K7678" s="139"/>
      <c r="L7678" t="str">
        <f t="shared" si="476"/>
        <v>00704</v>
      </c>
      <c r="M7678">
        <f t="shared" si="477"/>
        <v>704</v>
      </c>
      <c r="N7678" s="37">
        <f t="shared" si="480"/>
        <v>-153965</v>
      </c>
    </row>
    <row r="7679" spans="1:14" ht="37.6" x14ac:dyDescent="0.3">
      <c r="A7679" s="3">
        <v>6</v>
      </c>
      <c r="B7679" s="135"/>
      <c r="C7679" s="4" t="s">
        <v>7191</v>
      </c>
      <c r="D7679" s="5">
        <v>45068</v>
      </c>
      <c r="E7679" s="6" t="s">
        <v>7192</v>
      </c>
      <c r="F7679" s="7">
        <v>-66339</v>
      </c>
      <c r="G7679" s="6" t="s">
        <v>1366</v>
      </c>
      <c r="H7679" s="7">
        <v>-6966</v>
      </c>
      <c r="I7679" s="137"/>
      <c r="J7679" s="140"/>
      <c r="K7679" s="141"/>
      <c r="L7679" t="str">
        <f t="shared" si="476"/>
        <v>00699</v>
      </c>
      <c r="M7679">
        <f t="shared" si="477"/>
        <v>699</v>
      </c>
      <c r="N7679" s="37">
        <f t="shared" si="480"/>
        <v>-66339</v>
      </c>
    </row>
    <row r="7680" spans="1:14" ht="50.1" x14ac:dyDescent="0.3">
      <c r="A7680" s="3">
        <v>6</v>
      </c>
      <c r="B7680" s="134" t="s">
        <v>7198</v>
      </c>
      <c r="C7680" s="4" t="s">
        <v>7199</v>
      </c>
      <c r="D7680" s="5">
        <v>45072</v>
      </c>
      <c r="E7680" s="6" t="s">
        <v>7200</v>
      </c>
      <c r="F7680" s="7">
        <v>-529874</v>
      </c>
      <c r="G7680" s="6" t="s">
        <v>1366</v>
      </c>
      <c r="H7680" s="7">
        <v>-55637</v>
      </c>
      <c r="I7680" s="136">
        <v>-1244125</v>
      </c>
      <c r="J7680" s="138" t="s">
        <v>837</v>
      </c>
      <c r="K7680" s="139"/>
      <c r="L7680" t="str">
        <f t="shared" ref="L7680:L7682" si="481">+RIGHT(C7680,4)</f>
        <v>1175</v>
      </c>
      <c r="M7680">
        <f t="shared" si="477"/>
        <v>1175</v>
      </c>
      <c r="N7680" s="37">
        <f t="shared" si="480"/>
        <v>-529874</v>
      </c>
    </row>
    <row r="7681" spans="1:14" ht="37.6" x14ac:dyDescent="0.3">
      <c r="A7681" s="3">
        <v>6</v>
      </c>
      <c r="B7681" s="135"/>
      <c r="C7681" s="4" t="s">
        <v>24</v>
      </c>
      <c r="D7681" s="5">
        <v>45059</v>
      </c>
      <c r="E7681" s="6" t="s">
        <v>7201</v>
      </c>
      <c r="F7681" s="7">
        <v>-860210</v>
      </c>
      <c r="G7681" s="6" t="s">
        <v>1366</v>
      </c>
      <c r="H7681" s="7">
        <v>-90322</v>
      </c>
      <c r="I7681" s="137"/>
      <c r="J7681" s="140"/>
      <c r="K7681" s="141"/>
      <c r="L7681" t="str">
        <f t="shared" si="481"/>
        <v>1084</v>
      </c>
      <c r="M7681">
        <f t="shared" si="477"/>
        <v>1084</v>
      </c>
      <c r="N7681" s="37">
        <f t="shared" si="480"/>
        <v>-860210</v>
      </c>
    </row>
    <row r="7682" spans="1:14" ht="37.6" x14ac:dyDescent="0.3">
      <c r="A7682" s="3">
        <v>6</v>
      </c>
      <c r="B7682" s="8" t="s">
        <v>7207</v>
      </c>
      <c r="C7682" s="4" t="s">
        <v>7208</v>
      </c>
      <c r="D7682" s="5">
        <v>45072</v>
      </c>
      <c r="E7682" s="6" t="s">
        <v>7209</v>
      </c>
      <c r="F7682" s="7">
        <v>-342719</v>
      </c>
      <c r="G7682" s="6" t="s">
        <v>1366</v>
      </c>
      <c r="H7682" s="7">
        <v>-35985</v>
      </c>
      <c r="I7682" s="11">
        <v>-306734</v>
      </c>
      <c r="J7682" s="132" t="s">
        <v>850</v>
      </c>
      <c r="K7682" s="133"/>
      <c r="L7682" t="str">
        <f t="shared" si="481"/>
        <v>1571</v>
      </c>
      <c r="M7682">
        <f t="shared" si="477"/>
        <v>1571</v>
      </c>
      <c r="N7682" s="37">
        <f t="shared" si="480"/>
        <v>-342719</v>
      </c>
    </row>
    <row r="7683" spans="1:14" ht="50.1" x14ac:dyDescent="0.3">
      <c r="A7683" s="3">
        <v>6</v>
      </c>
      <c r="B7683" s="8" t="s">
        <v>7212</v>
      </c>
      <c r="C7683" s="4" t="s">
        <v>2883</v>
      </c>
      <c r="D7683" s="5">
        <v>45072</v>
      </c>
      <c r="E7683" s="6" t="s">
        <v>7213</v>
      </c>
      <c r="F7683" s="7">
        <v>-306050</v>
      </c>
      <c r="G7683" s="6" t="s">
        <v>1366</v>
      </c>
      <c r="H7683" s="7">
        <v>-32135</v>
      </c>
      <c r="I7683" s="11">
        <v>-273915</v>
      </c>
      <c r="J7683" s="132" t="s">
        <v>861</v>
      </c>
      <c r="K7683" s="133"/>
      <c r="L7683" t="str">
        <f t="shared" ref="L7683:L7686" si="482">+RIGHT(C7683,3)</f>
        <v>286</v>
      </c>
      <c r="M7683">
        <f t="shared" si="477"/>
        <v>286</v>
      </c>
      <c r="N7683" s="37">
        <f t="shared" si="480"/>
        <v>-306050</v>
      </c>
    </row>
    <row r="7684" spans="1:14" ht="37.6" x14ac:dyDescent="0.3">
      <c r="A7684" s="3">
        <v>6</v>
      </c>
      <c r="B7684" s="8" t="s">
        <v>7235</v>
      </c>
      <c r="C7684" s="4" t="s">
        <v>7236</v>
      </c>
      <c r="D7684" s="5">
        <v>45070</v>
      </c>
      <c r="E7684" s="6" t="s">
        <v>7237</v>
      </c>
      <c r="F7684" s="7">
        <v>-97731</v>
      </c>
      <c r="G7684" s="6" t="s">
        <v>1366</v>
      </c>
      <c r="H7684" s="7">
        <v>-10262</v>
      </c>
      <c r="I7684" s="11">
        <v>-87469</v>
      </c>
      <c r="J7684" s="132" t="s">
        <v>886</v>
      </c>
      <c r="K7684" s="133"/>
      <c r="L7684" t="str">
        <f t="shared" si="482"/>
        <v>569</v>
      </c>
      <c r="M7684">
        <f t="shared" si="477"/>
        <v>569</v>
      </c>
      <c r="N7684" s="37">
        <f t="shared" si="480"/>
        <v>-97731</v>
      </c>
    </row>
    <row r="7685" spans="1:14" ht="50.1" x14ac:dyDescent="0.3">
      <c r="A7685" s="3">
        <v>6</v>
      </c>
      <c r="B7685" s="8" t="s">
        <v>7241</v>
      </c>
      <c r="C7685" s="4" t="s">
        <v>7242</v>
      </c>
      <c r="D7685" s="5">
        <v>45058</v>
      </c>
      <c r="E7685" s="6" t="s">
        <v>7243</v>
      </c>
      <c r="F7685" s="7">
        <v>-97731</v>
      </c>
      <c r="G7685" s="6" t="s">
        <v>1366</v>
      </c>
      <c r="H7685" s="7">
        <v>-10262</v>
      </c>
      <c r="I7685" s="11">
        <v>-87469</v>
      </c>
      <c r="J7685" s="132" t="s">
        <v>898</v>
      </c>
      <c r="K7685" s="133"/>
      <c r="L7685" t="str">
        <f t="shared" si="482"/>
        <v>470</v>
      </c>
      <c r="M7685">
        <f t="shared" si="477"/>
        <v>470</v>
      </c>
      <c r="N7685" s="37">
        <f t="shared" si="480"/>
        <v>-97731</v>
      </c>
    </row>
    <row r="7686" spans="1:14" ht="37.6" x14ac:dyDescent="0.3">
      <c r="A7686" s="3">
        <v>6</v>
      </c>
      <c r="B7686" s="8" t="s">
        <v>7249</v>
      </c>
      <c r="C7686" s="4" t="s">
        <v>7250</v>
      </c>
      <c r="D7686" s="5">
        <v>45064</v>
      </c>
      <c r="E7686" s="6" t="s">
        <v>7251</v>
      </c>
      <c r="F7686" s="7">
        <v>-97731</v>
      </c>
      <c r="G7686" s="6" t="s">
        <v>1366</v>
      </c>
      <c r="H7686" s="7">
        <v>-10262</v>
      </c>
      <c r="I7686" s="11">
        <v>-87469</v>
      </c>
      <c r="J7686" s="132" t="s">
        <v>908</v>
      </c>
      <c r="K7686" s="133"/>
      <c r="L7686" t="str">
        <f t="shared" si="482"/>
        <v>585</v>
      </c>
      <c r="M7686">
        <f t="shared" si="477"/>
        <v>585</v>
      </c>
      <c r="N7686" s="37">
        <f t="shared" si="480"/>
        <v>-97731</v>
      </c>
    </row>
    <row r="7687" spans="1:14" ht="37.6" x14ac:dyDescent="0.3">
      <c r="A7687" s="3">
        <v>6</v>
      </c>
      <c r="B7687" s="8" t="s">
        <v>7256</v>
      </c>
      <c r="C7687" s="4" t="s">
        <v>7257</v>
      </c>
      <c r="D7687" s="5">
        <v>45052</v>
      </c>
      <c r="E7687" s="6" t="s">
        <v>7258</v>
      </c>
      <c r="F7687" s="7">
        <v>-673921</v>
      </c>
      <c r="G7687" s="6" t="s">
        <v>1366</v>
      </c>
      <c r="H7687" s="7">
        <v>-70762</v>
      </c>
      <c r="I7687" s="11">
        <v>-603159</v>
      </c>
      <c r="J7687" s="132" t="s">
        <v>917</v>
      </c>
      <c r="K7687" s="133"/>
      <c r="L7687" t="str">
        <f t="shared" ref="L7687:L7749" si="483">+RIGHT(C7687,5)</f>
        <v>00343</v>
      </c>
      <c r="M7687">
        <f t="shared" ref="M7687:M7750" si="484">+L7687*1</f>
        <v>343</v>
      </c>
      <c r="N7687" s="37">
        <f t="shared" si="480"/>
        <v>-673921</v>
      </c>
    </row>
    <row r="7688" spans="1:14" ht="37.6" x14ac:dyDescent="0.3">
      <c r="A7688" s="3">
        <v>6</v>
      </c>
      <c r="B7688" s="8" t="s">
        <v>7265</v>
      </c>
      <c r="C7688" s="4" t="s">
        <v>7266</v>
      </c>
      <c r="D7688" s="5">
        <v>45062</v>
      </c>
      <c r="E7688" s="6" t="s">
        <v>7267</v>
      </c>
      <c r="F7688" s="7">
        <v>-97731</v>
      </c>
      <c r="G7688" s="6" t="s">
        <v>1366</v>
      </c>
      <c r="H7688" s="7">
        <v>-10262</v>
      </c>
      <c r="I7688" s="11">
        <v>-87469</v>
      </c>
      <c r="J7688" s="132" t="s">
        <v>927</v>
      </c>
      <c r="K7688" s="133"/>
      <c r="L7688" t="str">
        <f t="shared" ref="L7688:L7701" si="485">+RIGHT(C7688,3)</f>
        <v>659</v>
      </c>
      <c r="M7688">
        <f t="shared" si="484"/>
        <v>659</v>
      </c>
      <c r="N7688" s="37">
        <f t="shared" si="480"/>
        <v>-97731</v>
      </c>
    </row>
    <row r="7689" spans="1:14" ht="37.6" x14ac:dyDescent="0.3">
      <c r="A7689" s="3">
        <v>6</v>
      </c>
      <c r="B7689" s="8" t="s">
        <v>7282</v>
      </c>
      <c r="C7689" s="4" t="s">
        <v>7283</v>
      </c>
      <c r="D7689" s="5">
        <v>45075</v>
      </c>
      <c r="E7689" s="6" t="s">
        <v>7284</v>
      </c>
      <c r="F7689" s="7">
        <v>-816750</v>
      </c>
      <c r="G7689" s="6" t="s">
        <v>1366</v>
      </c>
      <c r="H7689" s="7">
        <v>-85759</v>
      </c>
      <c r="I7689" s="11">
        <v>-730991</v>
      </c>
      <c r="J7689" s="132" t="s">
        <v>939</v>
      </c>
      <c r="K7689" s="133"/>
      <c r="L7689" t="str">
        <f t="shared" si="485"/>
        <v>351</v>
      </c>
      <c r="M7689">
        <f t="shared" si="484"/>
        <v>351</v>
      </c>
      <c r="N7689" s="37">
        <f t="shared" si="480"/>
        <v>-816750</v>
      </c>
    </row>
    <row r="7690" spans="1:14" ht="37.6" x14ac:dyDescent="0.3">
      <c r="A7690" s="3">
        <v>6</v>
      </c>
      <c r="B7690" s="8" t="s">
        <v>7285</v>
      </c>
      <c r="C7690" s="4" t="s">
        <v>7286</v>
      </c>
      <c r="D7690" s="5">
        <v>45090</v>
      </c>
      <c r="E7690" s="6" t="s">
        <v>7287</v>
      </c>
      <c r="F7690" s="7">
        <v>-135974</v>
      </c>
      <c r="G7690" s="6" t="s">
        <v>1366</v>
      </c>
      <c r="H7690" s="7">
        <v>-14277</v>
      </c>
      <c r="I7690" s="11">
        <v>-121697</v>
      </c>
      <c r="J7690" s="132" t="s">
        <v>939</v>
      </c>
      <c r="K7690" s="133"/>
      <c r="L7690" t="str">
        <f t="shared" si="485"/>
        <v>395</v>
      </c>
      <c r="M7690">
        <f t="shared" si="484"/>
        <v>395</v>
      </c>
      <c r="N7690" s="37">
        <f t="shared" si="480"/>
        <v>-135974</v>
      </c>
    </row>
    <row r="7691" spans="1:14" ht="37.6" x14ac:dyDescent="0.3">
      <c r="A7691" s="3">
        <v>6</v>
      </c>
      <c r="B7691" s="8" t="s">
        <v>7295</v>
      </c>
      <c r="C7691" s="4" t="s">
        <v>7296</v>
      </c>
      <c r="D7691" s="5">
        <v>45078</v>
      </c>
      <c r="E7691" s="6" t="s">
        <v>7297</v>
      </c>
      <c r="F7691" s="7">
        <v>-122164</v>
      </c>
      <c r="G7691" s="6" t="s">
        <v>1366</v>
      </c>
      <c r="H7691" s="7">
        <v>-12827</v>
      </c>
      <c r="I7691" s="11">
        <v>-109337</v>
      </c>
      <c r="J7691" s="132" t="s">
        <v>956</v>
      </c>
      <c r="K7691" s="133"/>
      <c r="L7691" t="str">
        <f t="shared" si="485"/>
        <v>873</v>
      </c>
      <c r="M7691">
        <f t="shared" si="484"/>
        <v>873</v>
      </c>
      <c r="N7691" s="37">
        <f t="shared" si="480"/>
        <v>-122164</v>
      </c>
    </row>
    <row r="7692" spans="1:14" ht="37.6" x14ac:dyDescent="0.3">
      <c r="A7692" s="3">
        <v>6</v>
      </c>
      <c r="B7692" s="134" t="s">
        <v>7303</v>
      </c>
      <c r="C7692" s="4" t="s">
        <v>1010</v>
      </c>
      <c r="D7692" s="5">
        <v>45069</v>
      </c>
      <c r="E7692" s="6" t="s">
        <v>7304</v>
      </c>
      <c r="F7692" s="7">
        <v>-548576</v>
      </c>
      <c r="G7692" s="6" t="s">
        <v>1366</v>
      </c>
      <c r="H7692" s="7">
        <v>-57600</v>
      </c>
      <c r="I7692" s="136">
        <v>-739060</v>
      </c>
      <c r="J7692" s="138" t="s">
        <v>971</v>
      </c>
      <c r="K7692" s="139"/>
      <c r="L7692" t="str">
        <f t="shared" si="485"/>
        <v>492</v>
      </c>
      <c r="M7692">
        <f t="shared" si="484"/>
        <v>492</v>
      </c>
      <c r="N7692" s="37">
        <f t="shared" si="480"/>
        <v>-548576</v>
      </c>
    </row>
    <row r="7693" spans="1:14" ht="50.1" x14ac:dyDescent="0.3">
      <c r="A7693" s="3">
        <v>6</v>
      </c>
      <c r="B7693" s="142"/>
      <c r="C7693" s="4" t="s">
        <v>7305</v>
      </c>
      <c r="D7693" s="5">
        <v>45054</v>
      </c>
      <c r="E7693" s="6" t="s">
        <v>7306</v>
      </c>
      <c r="F7693" s="7">
        <v>-99825</v>
      </c>
      <c r="G7693" s="6" t="s">
        <v>1366</v>
      </c>
      <c r="H7693" s="7">
        <v>-10482</v>
      </c>
      <c r="I7693" s="143"/>
      <c r="J7693" s="144"/>
      <c r="K7693" s="145"/>
      <c r="L7693" t="str">
        <f t="shared" si="485"/>
        <v>444</v>
      </c>
      <c r="M7693">
        <f t="shared" si="484"/>
        <v>444</v>
      </c>
      <c r="N7693" s="37">
        <f t="shared" si="480"/>
        <v>-99825</v>
      </c>
    </row>
    <row r="7694" spans="1:14" ht="50.1" x14ac:dyDescent="0.3">
      <c r="A7694" s="3">
        <v>6</v>
      </c>
      <c r="B7694" s="142"/>
      <c r="C7694" s="4" t="s">
        <v>7307</v>
      </c>
      <c r="D7694" s="5">
        <v>45057</v>
      </c>
      <c r="E7694" s="6" t="s">
        <v>7308</v>
      </c>
      <c r="F7694" s="7">
        <v>-55200</v>
      </c>
      <c r="G7694" s="6" t="s">
        <v>1366</v>
      </c>
      <c r="H7694" s="7">
        <v>-5796</v>
      </c>
      <c r="I7694" s="143"/>
      <c r="J7694" s="144"/>
      <c r="K7694" s="145"/>
      <c r="L7694" t="str">
        <f t="shared" si="485"/>
        <v>461</v>
      </c>
      <c r="M7694">
        <f t="shared" si="484"/>
        <v>461</v>
      </c>
      <c r="N7694" s="37">
        <f t="shared" si="480"/>
        <v>-55200</v>
      </c>
    </row>
    <row r="7695" spans="1:14" ht="50.1" x14ac:dyDescent="0.3">
      <c r="A7695" s="3">
        <v>6</v>
      </c>
      <c r="B7695" s="135"/>
      <c r="C7695" s="4" t="s">
        <v>7309</v>
      </c>
      <c r="D7695" s="5">
        <v>45071</v>
      </c>
      <c r="E7695" s="6" t="s">
        <v>7310</v>
      </c>
      <c r="F7695" s="7">
        <v>-122164</v>
      </c>
      <c r="G7695" s="6" t="s">
        <v>1366</v>
      </c>
      <c r="H7695" s="7">
        <v>-12827</v>
      </c>
      <c r="I7695" s="137"/>
      <c r="J7695" s="140"/>
      <c r="K7695" s="141"/>
      <c r="L7695" t="str">
        <f t="shared" si="485"/>
        <v>498</v>
      </c>
      <c r="M7695">
        <f t="shared" si="484"/>
        <v>498</v>
      </c>
      <c r="N7695" s="37">
        <f t="shared" si="480"/>
        <v>-122164</v>
      </c>
    </row>
    <row r="7696" spans="1:14" ht="37.6" x14ac:dyDescent="0.3">
      <c r="A7696" s="3">
        <v>6</v>
      </c>
      <c r="B7696" s="8" t="s">
        <v>7317</v>
      </c>
      <c r="C7696" s="4" t="s">
        <v>6097</v>
      </c>
      <c r="D7696" s="5">
        <v>45057</v>
      </c>
      <c r="E7696" s="6" t="s">
        <v>7318</v>
      </c>
      <c r="F7696" s="7">
        <v>-97731</v>
      </c>
      <c r="G7696" s="6" t="s">
        <v>1366</v>
      </c>
      <c r="H7696" s="7">
        <v>-10262</v>
      </c>
      <c r="I7696" s="11">
        <v>-87469</v>
      </c>
      <c r="J7696" s="132" t="s">
        <v>988</v>
      </c>
      <c r="K7696" s="133"/>
      <c r="L7696" t="str">
        <f t="shared" si="485"/>
        <v>627</v>
      </c>
      <c r="M7696">
        <f t="shared" si="484"/>
        <v>627</v>
      </c>
      <c r="N7696" s="37">
        <f t="shared" si="480"/>
        <v>-97731</v>
      </c>
    </row>
    <row r="7697" spans="1:14" ht="37.6" x14ac:dyDescent="0.3">
      <c r="A7697" s="3">
        <v>6</v>
      </c>
      <c r="B7697" s="8" t="s">
        <v>7319</v>
      </c>
      <c r="C7697" s="4" t="s">
        <v>7320</v>
      </c>
      <c r="D7697" s="5">
        <v>45083</v>
      </c>
      <c r="E7697" s="6" t="s">
        <v>7321</v>
      </c>
      <c r="F7697" s="7">
        <v>-825825</v>
      </c>
      <c r="G7697" s="6" t="s">
        <v>1366</v>
      </c>
      <c r="H7697" s="7">
        <v>-86712</v>
      </c>
      <c r="I7697" s="11">
        <v>-739113</v>
      </c>
      <c r="J7697" s="132" t="s">
        <v>988</v>
      </c>
      <c r="K7697" s="133"/>
      <c r="L7697" t="str">
        <f t="shared" si="485"/>
        <v>736</v>
      </c>
      <c r="M7697">
        <f t="shared" si="484"/>
        <v>736</v>
      </c>
      <c r="N7697" s="37">
        <f t="shared" si="480"/>
        <v>-825825</v>
      </c>
    </row>
    <row r="7698" spans="1:14" ht="37.6" x14ac:dyDescent="0.3">
      <c r="A7698" s="3">
        <v>6</v>
      </c>
      <c r="B7698" s="8" t="s">
        <v>7325</v>
      </c>
      <c r="C7698" s="4" t="s">
        <v>7326</v>
      </c>
      <c r="D7698" s="5">
        <v>45077</v>
      </c>
      <c r="E7698" s="6" t="s">
        <v>7327</v>
      </c>
      <c r="F7698" s="7">
        <v>-934931</v>
      </c>
      <c r="G7698" s="6" t="s">
        <v>1366</v>
      </c>
      <c r="H7698" s="7">
        <v>-98168</v>
      </c>
      <c r="I7698" s="11">
        <v>-836763</v>
      </c>
      <c r="J7698" s="132" t="s">
        <v>1001</v>
      </c>
      <c r="K7698" s="133"/>
      <c r="L7698" t="str">
        <f t="shared" si="485"/>
        <v>676</v>
      </c>
      <c r="M7698">
        <f t="shared" si="484"/>
        <v>676</v>
      </c>
      <c r="N7698" s="37">
        <f t="shared" si="480"/>
        <v>-934931</v>
      </c>
    </row>
    <row r="7699" spans="1:14" ht="37.6" x14ac:dyDescent="0.3">
      <c r="A7699" s="3">
        <v>6</v>
      </c>
      <c r="B7699" s="8" t="s">
        <v>7332</v>
      </c>
      <c r="C7699" s="4" t="s">
        <v>1758</v>
      </c>
      <c r="D7699" s="5">
        <v>45071</v>
      </c>
      <c r="E7699" s="6" t="s">
        <v>7333</v>
      </c>
      <c r="F7699" s="7">
        <v>-282532</v>
      </c>
      <c r="G7699" s="6" t="s">
        <v>1366</v>
      </c>
      <c r="H7699" s="7">
        <v>-29666</v>
      </c>
      <c r="I7699" s="11">
        <v>-252866</v>
      </c>
      <c r="J7699" s="132" t="s">
        <v>1006</v>
      </c>
      <c r="K7699" s="133"/>
      <c r="L7699" t="str">
        <f t="shared" si="485"/>
        <v>644</v>
      </c>
      <c r="M7699">
        <f t="shared" si="484"/>
        <v>644</v>
      </c>
      <c r="N7699" s="37">
        <f t="shared" si="480"/>
        <v>-282532</v>
      </c>
    </row>
    <row r="7700" spans="1:14" ht="37.6" x14ac:dyDescent="0.3">
      <c r="A7700" s="3">
        <v>6</v>
      </c>
      <c r="B7700" s="8" t="s">
        <v>7342</v>
      </c>
      <c r="C7700" s="4" t="s">
        <v>7343</v>
      </c>
      <c r="D7700" s="5">
        <v>45065</v>
      </c>
      <c r="E7700" s="6" t="s">
        <v>7344</v>
      </c>
      <c r="F7700" s="7">
        <v>-97731</v>
      </c>
      <c r="G7700" s="6" t="s">
        <v>1366</v>
      </c>
      <c r="H7700" s="7">
        <v>-10262</v>
      </c>
      <c r="I7700" s="11">
        <v>-87469</v>
      </c>
      <c r="J7700" s="132" t="s">
        <v>1021</v>
      </c>
      <c r="K7700" s="133"/>
      <c r="L7700" t="str">
        <f t="shared" si="485"/>
        <v>360</v>
      </c>
      <c r="M7700">
        <f t="shared" si="484"/>
        <v>360</v>
      </c>
      <c r="N7700" s="37">
        <f t="shared" si="480"/>
        <v>-97731</v>
      </c>
    </row>
    <row r="7701" spans="1:14" ht="37.6" x14ac:dyDescent="0.3">
      <c r="A7701" s="3">
        <v>6</v>
      </c>
      <c r="B7701" s="8" t="s">
        <v>7359</v>
      </c>
      <c r="C7701" s="4" t="s">
        <v>7360</v>
      </c>
      <c r="D7701" s="5">
        <v>45061</v>
      </c>
      <c r="E7701" s="6" t="s">
        <v>7361</v>
      </c>
      <c r="F7701" s="7">
        <v>-97731</v>
      </c>
      <c r="G7701" s="6" t="s">
        <v>1366</v>
      </c>
      <c r="H7701" s="7">
        <v>-10262</v>
      </c>
      <c r="I7701" s="11">
        <v>-87469</v>
      </c>
      <c r="J7701" s="132" t="s">
        <v>1046</v>
      </c>
      <c r="K7701" s="133"/>
      <c r="L7701" t="str">
        <f t="shared" si="485"/>
        <v>515</v>
      </c>
      <c r="M7701">
        <f t="shared" si="484"/>
        <v>515</v>
      </c>
      <c r="N7701" s="37">
        <f t="shared" si="480"/>
        <v>-97731</v>
      </c>
    </row>
    <row r="7702" spans="1:14" ht="37.6" x14ac:dyDescent="0.3">
      <c r="A7702" s="3">
        <v>6</v>
      </c>
      <c r="B7702" s="8" t="s">
        <v>7379</v>
      </c>
      <c r="C7702" s="4" t="s">
        <v>7380</v>
      </c>
      <c r="D7702" s="5">
        <v>45061</v>
      </c>
      <c r="E7702" s="6" t="s">
        <v>7381</v>
      </c>
      <c r="F7702" s="7">
        <v>-261945</v>
      </c>
      <c r="G7702" s="6" t="s">
        <v>1366</v>
      </c>
      <c r="H7702" s="7">
        <v>-27504</v>
      </c>
      <c r="I7702" s="11">
        <v>-234441</v>
      </c>
      <c r="J7702" s="132" t="s">
        <v>1070</v>
      </c>
      <c r="K7702" s="133"/>
      <c r="L7702" t="str">
        <f t="shared" si="483"/>
        <v>00525</v>
      </c>
      <c r="M7702">
        <f t="shared" si="484"/>
        <v>525</v>
      </c>
      <c r="N7702" s="37">
        <f t="shared" si="480"/>
        <v>-261945</v>
      </c>
    </row>
    <row r="7703" spans="1:14" ht="37.6" x14ac:dyDescent="0.3">
      <c r="A7703" s="3">
        <v>6</v>
      </c>
      <c r="B7703" s="134" t="s">
        <v>7389</v>
      </c>
      <c r="C7703" s="4" t="s">
        <v>7390</v>
      </c>
      <c r="D7703" s="5">
        <v>45091</v>
      </c>
      <c r="E7703" s="6" t="s">
        <v>7391</v>
      </c>
      <c r="F7703" s="7">
        <v>-831375</v>
      </c>
      <c r="G7703" s="6" t="s">
        <v>1366</v>
      </c>
      <c r="H7703" s="7">
        <v>-87295</v>
      </c>
      <c r="I7703" s="136">
        <v>-862102</v>
      </c>
      <c r="J7703" s="138" t="s">
        <v>1093</v>
      </c>
      <c r="K7703" s="139"/>
      <c r="L7703" t="str">
        <f t="shared" ref="L7703:L7705" si="486">+RIGHT(C7703,3)</f>
        <v>928</v>
      </c>
      <c r="M7703">
        <f t="shared" si="484"/>
        <v>928</v>
      </c>
      <c r="N7703" s="37">
        <f t="shared" si="480"/>
        <v>-831375</v>
      </c>
    </row>
    <row r="7704" spans="1:14" ht="37.6" x14ac:dyDescent="0.3">
      <c r="A7704" s="3">
        <v>6</v>
      </c>
      <c r="B7704" s="135"/>
      <c r="C7704" s="4" t="s">
        <v>7392</v>
      </c>
      <c r="D7704" s="5">
        <v>45091</v>
      </c>
      <c r="E7704" s="6" t="s">
        <v>7393</v>
      </c>
      <c r="F7704" s="7">
        <v>-131868</v>
      </c>
      <c r="G7704" s="6" t="s">
        <v>1366</v>
      </c>
      <c r="H7704" s="7">
        <v>-13846</v>
      </c>
      <c r="I7704" s="137"/>
      <c r="J7704" s="140"/>
      <c r="K7704" s="141"/>
      <c r="L7704" t="str">
        <f t="shared" si="486"/>
        <v>929</v>
      </c>
      <c r="M7704">
        <f t="shared" si="484"/>
        <v>929</v>
      </c>
      <c r="N7704" s="37">
        <f t="shared" si="480"/>
        <v>-131868</v>
      </c>
    </row>
    <row r="7705" spans="1:14" ht="37.6" x14ac:dyDescent="0.3">
      <c r="A7705" s="3">
        <v>6</v>
      </c>
      <c r="B7705" s="8" t="s">
        <v>7398</v>
      </c>
      <c r="C7705" s="4" t="s">
        <v>7399</v>
      </c>
      <c r="D7705" s="5">
        <v>45087</v>
      </c>
      <c r="E7705" s="6" t="s">
        <v>7400</v>
      </c>
      <c r="F7705" s="7">
        <v>-239883</v>
      </c>
      <c r="G7705" s="6" t="s">
        <v>1366</v>
      </c>
      <c r="H7705" s="7">
        <v>-25188</v>
      </c>
      <c r="I7705" s="11">
        <v>-214695</v>
      </c>
      <c r="J7705" s="132" t="s">
        <v>1105</v>
      </c>
      <c r="K7705" s="133"/>
      <c r="L7705" t="str">
        <f t="shared" si="486"/>
        <v>508</v>
      </c>
      <c r="M7705">
        <f t="shared" si="484"/>
        <v>508</v>
      </c>
      <c r="N7705" s="37">
        <f t="shared" si="480"/>
        <v>-239883</v>
      </c>
    </row>
    <row r="7706" spans="1:14" ht="37.6" x14ac:dyDescent="0.3">
      <c r="A7706" s="3">
        <v>6</v>
      </c>
      <c r="B7706" s="8" t="s">
        <v>7405</v>
      </c>
      <c r="C7706" s="4" t="s">
        <v>7406</v>
      </c>
      <c r="D7706" s="5">
        <v>45078</v>
      </c>
      <c r="E7706" s="6" t="s">
        <v>7407</v>
      </c>
      <c r="F7706" s="7">
        <v>-366491</v>
      </c>
      <c r="G7706" s="6" t="s">
        <v>1366</v>
      </c>
      <c r="H7706" s="7">
        <v>-38482</v>
      </c>
      <c r="I7706" s="11">
        <v>-328009</v>
      </c>
      <c r="J7706" s="132" t="s">
        <v>1111</v>
      </c>
      <c r="K7706" s="133"/>
      <c r="L7706" t="str">
        <f t="shared" ref="L7706:L7714" si="487">+RIGHT(C7706,4)</f>
        <v>5353</v>
      </c>
      <c r="M7706">
        <f t="shared" si="484"/>
        <v>5353</v>
      </c>
      <c r="N7706" s="37">
        <f t="shared" si="480"/>
        <v>-366491</v>
      </c>
    </row>
    <row r="7707" spans="1:14" ht="37.6" x14ac:dyDescent="0.3">
      <c r="A7707" s="3">
        <v>6</v>
      </c>
      <c r="B7707" s="134" t="s">
        <v>7459</v>
      </c>
      <c r="C7707" s="4" t="s">
        <v>7460</v>
      </c>
      <c r="D7707" s="5">
        <v>45065</v>
      </c>
      <c r="E7707" s="6" t="s">
        <v>7461</v>
      </c>
      <c r="F7707" s="7">
        <v>-610819</v>
      </c>
      <c r="G7707" s="6" t="s">
        <v>1366</v>
      </c>
      <c r="H7707" s="7">
        <v>-64136</v>
      </c>
      <c r="I7707" s="136">
        <v>-2735569</v>
      </c>
      <c r="J7707" s="138" t="s">
        <v>1122</v>
      </c>
      <c r="K7707" s="139"/>
      <c r="L7707" t="str">
        <f t="shared" si="487"/>
        <v>1771</v>
      </c>
      <c r="M7707">
        <f t="shared" si="484"/>
        <v>1771</v>
      </c>
      <c r="N7707" s="37">
        <f t="shared" si="480"/>
        <v>-610819</v>
      </c>
    </row>
    <row r="7708" spans="1:14" ht="25.05" x14ac:dyDescent="0.3">
      <c r="A7708" s="3">
        <v>6</v>
      </c>
      <c r="B7708" s="142"/>
      <c r="C7708" s="4" t="s">
        <v>7462</v>
      </c>
      <c r="D7708" s="5">
        <v>45076</v>
      </c>
      <c r="E7708" s="6" t="s">
        <v>7463</v>
      </c>
      <c r="F7708" s="7">
        <v>-392918</v>
      </c>
      <c r="G7708" s="6" t="s">
        <v>1366</v>
      </c>
      <c r="H7708" s="7">
        <v>-41256</v>
      </c>
      <c r="I7708" s="143"/>
      <c r="J7708" s="144"/>
      <c r="K7708" s="145"/>
      <c r="L7708" t="str">
        <f t="shared" si="487"/>
        <v>1939</v>
      </c>
      <c r="M7708">
        <f t="shared" si="484"/>
        <v>1939</v>
      </c>
      <c r="N7708" s="37">
        <f t="shared" si="480"/>
        <v>-392918</v>
      </c>
    </row>
    <row r="7709" spans="1:14" ht="37.6" x14ac:dyDescent="0.3">
      <c r="A7709" s="3">
        <v>6</v>
      </c>
      <c r="B7709" s="142"/>
      <c r="C7709" s="4" t="s">
        <v>7464</v>
      </c>
      <c r="D7709" s="5">
        <v>45071</v>
      </c>
      <c r="E7709" s="6" t="s">
        <v>7465</v>
      </c>
      <c r="F7709" s="7">
        <v>-149739</v>
      </c>
      <c r="G7709" s="6" t="s">
        <v>1366</v>
      </c>
      <c r="H7709" s="7">
        <v>-15723</v>
      </c>
      <c r="I7709" s="143"/>
      <c r="J7709" s="144"/>
      <c r="K7709" s="145"/>
      <c r="L7709" t="str">
        <f t="shared" si="487"/>
        <v>1850</v>
      </c>
      <c r="M7709">
        <f t="shared" si="484"/>
        <v>1850</v>
      </c>
      <c r="N7709" s="37">
        <f t="shared" si="480"/>
        <v>-149739</v>
      </c>
    </row>
    <row r="7710" spans="1:14" ht="37.6" x14ac:dyDescent="0.3">
      <c r="A7710" s="3">
        <v>6</v>
      </c>
      <c r="B7710" s="142"/>
      <c r="C7710" s="4" t="s">
        <v>7466</v>
      </c>
      <c r="D7710" s="5">
        <v>45071</v>
      </c>
      <c r="E7710" s="6" t="s">
        <v>7467</v>
      </c>
      <c r="F7710" s="7">
        <v>-336564</v>
      </c>
      <c r="G7710" s="6" t="s">
        <v>1366</v>
      </c>
      <c r="H7710" s="7">
        <v>-35339</v>
      </c>
      <c r="I7710" s="143"/>
      <c r="J7710" s="144"/>
      <c r="K7710" s="145"/>
      <c r="L7710" t="str">
        <f t="shared" si="487"/>
        <v>1852</v>
      </c>
      <c r="M7710">
        <f t="shared" si="484"/>
        <v>1852</v>
      </c>
      <c r="N7710" s="37">
        <f t="shared" si="480"/>
        <v>-336564</v>
      </c>
    </row>
    <row r="7711" spans="1:14" ht="37.6" x14ac:dyDescent="0.3">
      <c r="A7711" s="3">
        <v>6</v>
      </c>
      <c r="B7711" s="142"/>
      <c r="C7711" s="4" t="s">
        <v>7468</v>
      </c>
      <c r="D7711" s="5">
        <v>45069</v>
      </c>
      <c r="E7711" s="6" t="s">
        <v>7469</v>
      </c>
      <c r="F7711" s="7">
        <v>-334811</v>
      </c>
      <c r="G7711" s="6" t="s">
        <v>1366</v>
      </c>
      <c r="H7711" s="7">
        <v>-35155</v>
      </c>
      <c r="I7711" s="143"/>
      <c r="J7711" s="144"/>
      <c r="K7711" s="145"/>
      <c r="L7711" t="str">
        <f t="shared" si="487"/>
        <v>1815</v>
      </c>
      <c r="M7711">
        <f t="shared" si="484"/>
        <v>1815</v>
      </c>
      <c r="N7711" s="37">
        <f t="shared" si="480"/>
        <v>-334811</v>
      </c>
    </row>
    <row r="7712" spans="1:14" ht="37.6" x14ac:dyDescent="0.3">
      <c r="A7712" s="3">
        <v>6</v>
      </c>
      <c r="B7712" s="142"/>
      <c r="C7712" s="4" t="s">
        <v>7470</v>
      </c>
      <c r="D7712" s="5">
        <v>45076</v>
      </c>
      <c r="E7712" s="6" t="s">
        <v>7471</v>
      </c>
      <c r="F7712" s="7">
        <v>-923989</v>
      </c>
      <c r="G7712" s="6" t="s">
        <v>1366</v>
      </c>
      <c r="H7712" s="7">
        <v>-97019</v>
      </c>
      <c r="I7712" s="143"/>
      <c r="J7712" s="144"/>
      <c r="K7712" s="145"/>
      <c r="L7712" t="str">
        <f t="shared" si="487"/>
        <v>1940</v>
      </c>
      <c r="M7712">
        <f t="shared" si="484"/>
        <v>1940</v>
      </c>
      <c r="N7712" s="37">
        <f t="shared" si="480"/>
        <v>-923989</v>
      </c>
    </row>
    <row r="7713" spans="1:14" ht="37.6" x14ac:dyDescent="0.3">
      <c r="A7713" s="3">
        <v>6</v>
      </c>
      <c r="B7713" s="135"/>
      <c r="C7713" s="4" t="s">
        <v>7472</v>
      </c>
      <c r="D7713" s="5">
        <v>45076</v>
      </c>
      <c r="E7713" s="6" t="s">
        <v>7473</v>
      </c>
      <c r="F7713" s="7">
        <v>-307662</v>
      </c>
      <c r="G7713" s="6" t="s">
        <v>1366</v>
      </c>
      <c r="H7713" s="7">
        <v>-32305</v>
      </c>
      <c r="I7713" s="137"/>
      <c r="J7713" s="140"/>
      <c r="K7713" s="141"/>
      <c r="L7713" t="str">
        <f t="shared" si="487"/>
        <v>1938</v>
      </c>
      <c r="M7713">
        <f t="shared" si="484"/>
        <v>1938</v>
      </c>
      <c r="N7713" s="37">
        <f t="shared" si="480"/>
        <v>-307662</v>
      </c>
    </row>
    <row r="7714" spans="1:14" ht="37.6" x14ac:dyDescent="0.3">
      <c r="A7714" s="3">
        <v>6</v>
      </c>
      <c r="B7714" s="8" t="s">
        <v>7474</v>
      </c>
      <c r="C7714" s="4" t="s">
        <v>7475</v>
      </c>
      <c r="D7714" s="5">
        <v>45082</v>
      </c>
      <c r="E7714" s="6" t="s">
        <v>7476</v>
      </c>
      <c r="F7714" s="7">
        <v>-244328</v>
      </c>
      <c r="G7714" s="6" t="s">
        <v>1366</v>
      </c>
      <c r="H7714" s="7">
        <v>-25654</v>
      </c>
      <c r="I7714" s="11">
        <v>-218674</v>
      </c>
      <c r="J7714" s="132" t="s">
        <v>1122</v>
      </c>
      <c r="K7714" s="133"/>
      <c r="L7714" t="str">
        <f t="shared" si="487"/>
        <v>2017</v>
      </c>
      <c r="M7714">
        <f t="shared" si="484"/>
        <v>2017</v>
      </c>
      <c r="N7714" s="37">
        <f t="shared" si="480"/>
        <v>-244328</v>
      </c>
    </row>
    <row r="7715" spans="1:14" ht="25.05" x14ac:dyDescent="0.3">
      <c r="A7715" s="3">
        <v>6</v>
      </c>
      <c r="B7715" s="134" t="s">
        <v>7486</v>
      </c>
      <c r="C7715" s="4" t="s">
        <v>7487</v>
      </c>
      <c r="D7715" s="5">
        <v>45036</v>
      </c>
      <c r="E7715" s="6" t="s">
        <v>7488</v>
      </c>
      <c r="F7715" s="7">
        <v>-408375</v>
      </c>
      <c r="G7715" s="6" t="s">
        <v>1366</v>
      </c>
      <c r="H7715" s="7">
        <v>-42879</v>
      </c>
      <c r="I7715" s="136">
        <v>-1284123</v>
      </c>
      <c r="J7715" s="138" t="s">
        <v>1236</v>
      </c>
      <c r="K7715" s="139"/>
      <c r="L7715" t="str">
        <f t="shared" ref="L7715:L7722" si="488">+RIGHT(C7715,3)</f>
        <v>206</v>
      </c>
      <c r="M7715">
        <f t="shared" si="484"/>
        <v>206</v>
      </c>
      <c r="N7715" s="37">
        <f t="shared" si="480"/>
        <v>-408375</v>
      </c>
    </row>
    <row r="7716" spans="1:14" ht="37.6" x14ac:dyDescent="0.3">
      <c r="A7716" s="3">
        <v>6</v>
      </c>
      <c r="B7716" s="142"/>
      <c r="C7716" s="4" t="s">
        <v>7489</v>
      </c>
      <c r="D7716" s="5">
        <v>45037</v>
      </c>
      <c r="E7716" s="6" t="s">
        <v>7490</v>
      </c>
      <c r="F7716" s="7">
        <v>-188445</v>
      </c>
      <c r="G7716" s="6" t="s">
        <v>1366</v>
      </c>
      <c r="H7716" s="7">
        <v>-19787</v>
      </c>
      <c r="I7716" s="143"/>
      <c r="J7716" s="144"/>
      <c r="K7716" s="145"/>
      <c r="L7716" t="str">
        <f t="shared" si="488"/>
        <v>215</v>
      </c>
      <c r="M7716">
        <f t="shared" si="484"/>
        <v>215</v>
      </c>
      <c r="N7716" s="37">
        <f t="shared" si="480"/>
        <v>-188445</v>
      </c>
    </row>
    <row r="7717" spans="1:14" ht="37.6" x14ac:dyDescent="0.3">
      <c r="A7717" s="3">
        <v>6</v>
      </c>
      <c r="B7717" s="142"/>
      <c r="C7717" s="4" t="s">
        <v>7491</v>
      </c>
      <c r="D7717" s="5">
        <v>45036</v>
      </c>
      <c r="E7717" s="6" t="s">
        <v>7492</v>
      </c>
      <c r="F7717" s="7">
        <v>-532092</v>
      </c>
      <c r="G7717" s="6" t="s">
        <v>1366</v>
      </c>
      <c r="H7717" s="7">
        <v>-55870</v>
      </c>
      <c r="I7717" s="143"/>
      <c r="J7717" s="144"/>
      <c r="K7717" s="145"/>
      <c r="L7717" t="str">
        <f t="shared" si="488"/>
        <v>207</v>
      </c>
      <c r="M7717">
        <f t="shared" si="484"/>
        <v>207</v>
      </c>
      <c r="N7717" s="37">
        <f t="shared" si="480"/>
        <v>-532092</v>
      </c>
    </row>
    <row r="7718" spans="1:14" ht="37.6" x14ac:dyDescent="0.3">
      <c r="A7718" s="3">
        <v>6</v>
      </c>
      <c r="B7718" s="135"/>
      <c r="C7718" s="4" t="s">
        <v>7493</v>
      </c>
      <c r="D7718" s="5">
        <v>45043</v>
      </c>
      <c r="E7718" s="6" t="s">
        <v>7494</v>
      </c>
      <c r="F7718" s="7">
        <v>-305862</v>
      </c>
      <c r="G7718" s="6" t="s">
        <v>1366</v>
      </c>
      <c r="H7718" s="7">
        <v>-32115</v>
      </c>
      <c r="I7718" s="137"/>
      <c r="J7718" s="140"/>
      <c r="K7718" s="141"/>
      <c r="L7718" t="str">
        <f t="shared" si="488"/>
        <v>236</v>
      </c>
      <c r="M7718">
        <f t="shared" si="484"/>
        <v>236</v>
      </c>
      <c r="N7718" s="37">
        <f t="shared" si="480"/>
        <v>-305862</v>
      </c>
    </row>
    <row r="7719" spans="1:14" ht="37.6" x14ac:dyDescent="0.3">
      <c r="A7719" s="3">
        <v>6</v>
      </c>
      <c r="B7719" s="134" t="s">
        <v>7495</v>
      </c>
      <c r="C7719" s="4" t="s">
        <v>7496</v>
      </c>
      <c r="D7719" s="5">
        <v>45055</v>
      </c>
      <c r="E7719" s="6" t="s">
        <v>7497</v>
      </c>
      <c r="F7719" s="7">
        <v>-175776</v>
      </c>
      <c r="G7719" s="6" t="s">
        <v>1366</v>
      </c>
      <c r="H7719" s="7">
        <v>-18456</v>
      </c>
      <c r="I7719" s="136">
        <v>-998931</v>
      </c>
      <c r="J7719" s="138" t="s">
        <v>1236</v>
      </c>
      <c r="K7719" s="139"/>
      <c r="L7719" t="str">
        <f t="shared" si="488"/>
        <v>251</v>
      </c>
      <c r="M7719">
        <f t="shared" si="484"/>
        <v>251</v>
      </c>
      <c r="N7719" s="37">
        <f t="shared" si="480"/>
        <v>-175776</v>
      </c>
    </row>
    <row r="7720" spans="1:14" ht="37.6" x14ac:dyDescent="0.3">
      <c r="A7720" s="3">
        <v>6</v>
      </c>
      <c r="B7720" s="142"/>
      <c r="C7720" s="4" t="s">
        <v>7498</v>
      </c>
      <c r="D7720" s="5">
        <v>45065</v>
      </c>
      <c r="E7720" s="6" t="s">
        <v>7499</v>
      </c>
      <c r="F7720" s="7">
        <v>-322339</v>
      </c>
      <c r="G7720" s="6" t="s">
        <v>1366</v>
      </c>
      <c r="H7720" s="7">
        <v>-33846</v>
      </c>
      <c r="I7720" s="143"/>
      <c r="J7720" s="144"/>
      <c r="K7720" s="145"/>
      <c r="L7720" t="str">
        <f t="shared" si="488"/>
        <v>275</v>
      </c>
      <c r="M7720">
        <f t="shared" si="484"/>
        <v>275</v>
      </c>
      <c r="N7720" s="37">
        <f t="shared" si="480"/>
        <v>-322339</v>
      </c>
    </row>
    <row r="7721" spans="1:14" ht="37.6" x14ac:dyDescent="0.3">
      <c r="A7721" s="3">
        <v>6</v>
      </c>
      <c r="B7721" s="135"/>
      <c r="C7721" s="4" t="s">
        <v>2954</v>
      </c>
      <c r="D7721" s="5">
        <v>45056</v>
      </c>
      <c r="E7721" s="6" t="s">
        <v>7500</v>
      </c>
      <c r="F7721" s="7">
        <v>-618009</v>
      </c>
      <c r="G7721" s="6" t="s">
        <v>1366</v>
      </c>
      <c r="H7721" s="7">
        <v>-64891</v>
      </c>
      <c r="I7721" s="137"/>
      <c r="J7721" s="140"/>
      <c r="K7721" s="141"/>
      <c r="L7721" t="str">
        <f t="shared" si="488"/>
        <v>259</v>
      </c>
      <c r="M7721">
        <f t="shared" si="484"/>
        <v>259</v>
      </c>
      <c r="N7721" s="37">
        <f t="shared" si="480"/>
        <v>-618009</v>
      </c>
    </row>
    <row r="7722" spans="1:14" ht="37.6" x14ac:dyDescent="0.3">
      <c r="A7722" s="3">
        <v>6</v>
      </c>
      <c r="B7722" s="134" t="s">
        <v>7524</v>
      </c>
      <c r="C7722" s="4" t="s">
        <v>7525</v>
      </c>
      <c r="D7722" s="5">
        <v>45065</v>
      </c>
      <c r="E7722" s="6" t="s">
        <v>7526</v>
      </c>
      <c r="F7722" s="7">
        <v>-616035</v>
      </c>
      <c r="G7722" s="6" t="s">
        <v>1366</v>
      </c>
      <c r="H7722" s="7">
        <v>-64684</v>
      </c>
      <c r="I7722" s="136">
        <v>-4826914</v>
      </c>
      <c r="J7722" s="138" t="s">
        <v>1261</v>
      </c>
      <c r="K7722" s="139"/>
      <c r="L7722" t="str">
        <f t="shared" si="488"/>
        <v>466</v>
      </c>
      <c r="M7722">
        <f t="shared" si="484"/>
        <v>466</v>
      </c>
      <c r="N7722" s="37">
        <f t="shared" si="480"/>
        <v>-616035</v>
      </c>
    </row>
    <row r="7723" spans="1:14" ht="37.6" x14ac:dyDescent="0.3">
      <c r="A7723" s="3">
        <v>6</v>
      </c>
      <c r="B7723" s="142"/>
      <c r="C7723" s="4" t="s">
        <v>7527</v>
      </c>
      <c r="D7723" s="5">
        <v>45057</v>
      </c>
      <c r="E7723" s="6" t="s">
        <v>7528</v>
      </c>
      <c r="F7723" s="7">
        <v>-200209</v>
      </c>
      <c r="G7723" s="6" t="s">
        <v>1366</v>
      </c>
      <c r="H7723" s="7">
        <v>-21022</v>
      </c>
      <c r="I7723" s="143"/>
      <c r="J7723" s="144"/>
      <c r="K7723" s="145"/>
      <c r="L7723" t="str">
        <f>+RIGHT(C7723,3)</f>
        <v>428</v>
      </c>
      <c r="M7723">
        <f t="shared" si="484"/>
        <v>428</v>
      </c>
      <c r="N7723" s="37">
        <f t="shared" si="480"/>
        <v>-200209</v>
      </c>
    </row>
    <row r="7724" spans="1:14" ht="37.6" x14ac:dyDescent="0.3">
      <c r="A7724" s="3">
        <v>6</v>
      </c>
      <c r="B7724" s="142"/>
      <c r="C7724" s="4" t="s">
        <v>5855</v>
      </c>
      <c r="D7724" s="5">
        <v>45077</v>
      </c>
      <c r="E7724" s="6" t="s">
        <v>7529</v>
      </c>
      <c r="F7724" s="7">
        <v>-506037</v>
      </c>
      <c r="G7724" s="6" t="s">
        <v>1366</v>
      </c>
      <c r="H7724" s="7">
        <v>-53134</v>
      </c>
      <c r="I7724" s="143"/>
      <c r="J7724" s="144"/>
      <c r="K7724" s="145"/>
      <c r="L7724" t="str">
        <f t="shared" ref="L7724:L7726" si="489">+RIGHT(C7724,3)</f>
        <v>525</v>
      </c>
      <c r="M7724">
        <f t="shared" si="484"/>
        <v>525</v>
      </c>
      <c r="N7724" s="37">
        <f t="shared" si="480"/>
        <v>-506037</v>
      </c>
    </row>
    <row r="7725" spans="1:14" ht="37.6" x14ac:dyDescent="0.3">
      <c r="A7725" s="3">
        <v>6</v>
      </c>
      <c r="B7725" s="142"/>
      <c r="C7725" s="4" t="s">
        <v>7530</v>
      </c>
      <c r="D7725" s="5">
        <v>45077</v>
      </c>
      <c r="E7725" s="6" t="s">
        <v>7531</v>
      </c>
      <c r="F7725" s="7">
        <v>-122164</v>
      </c>
      <c r="G7725" s="6" t="s">
        <v>1366</v>
      </c>
      <c r="H7725" s="7">
        <v>-12827</v>
      </c>
      <c r="I7725" s="143"/>
      <c r="J7725" s="144"/>
      <c r="K7725" s="145"/>
      <c r="L7725" t="str">
        <f t="shared" si="489"/>
        <v>526</v>
      </c>
      <c r="M7725">
        <f t="shared" si="484"/>
        <v>526</v>
      </c>
      <c r="N7725" s="37">
        <f t="shared" si="480"/>
        <v>-122164</v>
      </c>
    </row>
    <row r="7726" spans="1:14" ht="37.6" x14ac:dyDescent="0.3">
      <c r="A7726" s="3">
        <v>6</v>
      </c>
      <c r="B7726" s="142"/>
      <c r="C7726" s="4" t="s">
        <v>4117</v>
      </c>
      <c r="D7726" s="5">
        <v>45051</v>
      </c>
      <c r="E7726" s="6" t="s">
        <v>7532</v>
      </c>
      <c r="F7726" s="7">
        <v>-323629</v>
      </c>
      <c r="G7726" s="6" t="s">
        <v>1366</v>
      </c>
      <c r="H7726" s="7">
        <v>-33981</v>
      </c>
      <c r="I7726" s="143"/>
      <c r="J7726" s="144"/>
      <c r="K7726" s="145"/>
      <c r="L7726" t="str">
        <f t="shared" si="489"/>
        <v>414</v>
      </c>
      <c r="M7726">
        <f t="shared" si="484"/>
        <v>414</v>
      </c>
      <c r="N7726" s="37">
        <f t="shared" si="480"/>
        <v>-323629</v>
      </c>
    </row>
    <row r="7727" spans="1:14" ht="37.6" x14ac:dyDescent="0.3">
      <c r="A7727" s="3">
        <v>6</v>
      </c>
      <c r="B7727" s="142"/>
      <c r="C7727" s="4" t="s">
        <v>7533</v>
      </c>
      <c r="D7727" s="5">
        <v>45077</v>
      </c>
      <c r="E7727" s="6" t="s">
        <v>7534</v>
      </c>
      <c r="F7727" s="7">
        <v>-948842</v>
      </c>
      <c r="G7727" s="6" t="s">
        <v>1366</v>
      </c>
      <c r="H7727" s="7">
        <v>-99628</v>
      </c>
      <c r="I7727" s="143"/>
      <c r="J7727" s="144"/>
      <c r="K7727" s="145"/>
      <c r="L7727" t="str">
        <f>+RIGHT(C7727,3)</f>
        <v>521</v>
      </c>
      <c r="M7727">
        <f t="shared" si="484"/>
        <v>521</v>
      </c>
      <c r="N7727" s="37">
        <f t="shared" si="480"/>
        <v>-948842</v>
      </c>
    </row>
    <row r="7728" spans="1:14" ht="37.6" x14ac:dyDescent="0.3">
      <c r="A7728" s="3">
        <v>6</v>
      </c>
      <c r="B7728" s="142"/>
      <c r="C7728" s="4" t="s">
        <v>7535</v>
      </c>
      <c r="D7728" s="5">
        <v>45065</v>
      </c>
      <c r="E7728" s="6" t="s">
        <v>7536</v>
      </c>
      <c r="F7728" s="7">
        <v>-1531992</v>
      </c>
      <c r="G7728" s="6" t="s">
        <v>1366</v>
      </c>
      <c r="H7728" s="7">
        <v>-160859</v>
      </c>
      <c r="I7728" s="143"/>
      <c r="J7728" s="144"/>
      <c r="K7728" s="145"/>
      <c r="L7728" t="str">
        <f t="shared" ref="L7728:L7732" si="490">+RIGHT(C7728,3)</f>
        <v>462</v>
      </c>
      <c r="M7728">
        <f t="shared" si="484"/>
        <v>462</v>
      </c>
      <c r="N7728" s="37">
        <f t="shared" si="480"/>
        <v>-1531992</v>
      </c>
    </row>
    <row r="7729" spans="1:14" ht="37.6" x14ac:dyDescent="0.3">
      <c r="A7729" s="3">
        <v>6</v>
      </c>
      <c r="B7729" s="142"/>
      <c r="C7729" s="4" t="s">
        <v>6219</v>
      </c>
      <c r="D7729" s="5">
        <v>45077</v>
      </c>
      <c r="E7729" s="6" t="s">
        <v>7537</v>
      </c>
      <c r="F7729" s="7">
        <v>-242704</v>
      </c>
      <c r="G7729" s="6" t="s">
        <v>1366</v>
      </c>
      <c r="H7729" s="7">
        <v>-25484</v>
      </c>
      <c r="I7729" s="143"/>
      <c r="J7729" s="144"/>
      <c r="K7729" s="145"/>
      <c r="L7729" t="str">
        <f t="shared" si="490"/>
        <v>528</v>
      </c>
      <c r="M7729">
        <f t="shared" si="484"/>
        <v>528</v>
      </c>
      <c r="N7729" s="37">
        <f t="shared" si="480"/>
        <v>-242704</v>
      </c>
    </row>
    <row r="7730" spans="1:14" ht="37.6" x14ac:dyDescent="0.3">
      <c r="A7730" s="3">
        <v>6</v>
      </c>
      <c r="B7730" s="142"/>
      <c r="C7730" s="4" t="s">
        <v>7538</v>
      </c>
      <c r="D7730" s="5">
        <v>45055</v>
      </c>
      <c r="E7730" s="6" t="s">
        <v>7539</v>
      </c>
      <c r="F7730" s="7">
        <v>-78045</v>
      </c>
      <c r="G7730" s="6" t="s">
        <v>1366</v>
      </c>
      <c r="H7730" s="7">
        <v>-8195</v>
      </c>
      <c r="I7730" s="143"/>
      <c r="J7730" s="144"/>
      <c r="K7730" s="145"/>
      <c r="L7730" t="str">
        <f t="shared" si="490"/>
        <v>426</v>
      </c>
      <c r="M7730">
        <f t="shared" si="484"/>
        <v>426</v>
      </c>
      <c r="N7730" s="37">
        <f t="shared" si="480"/>
        <v>-78045</v>
      </c>
    </row>
    <row r="7731" spans="1:14" ht="37.6" x14ac:dyDescent="0.3">
      <c r="A7731" s="3">
        <v>6</v>
      </c>
      <c r="B7731" s="142"/>
      <c r="C7731" s="4" t="s">
        <v>7540</v>
      </c>
      <c r="D7731" s="5">
        <v>45069</v>
      </c>
      <c r="E7731" s="6" t="s">
        <v>7541</v>
      </c>
      <c r="F7731" s="7">
        <v>-224608</v>
      </c>
      <c r="G7731" s="6" t="s">
        <v>1366</v>
      </c>
      <c r="H7731" s="7">
        <v>-23584</v>
      </c>
      <c r="I7731" s="143"/>
      <c r="J7731" s="144"/>
      <c r="K7731" s="145"/>
      <c r="L7731" t="str">
        <f t="shared" si="490"/>
        <v>478</v>
      </c>
      <c r="M7731">
        <f t="shared" si="484"/>
        <v>478</v>
      </c>
      <c r="N7731" s="37">
        <f t="shared" si="480"/>
        <v>-224608</v>
      </c>
    </row>
    <row r="7732" spans="1:14" ht="37.6" x14ac:dyDescent="0.3">
      <c r="A7732" s="3">
        <v>6</v>
      </c>
      <c r="B7732" s="135"/>
      <c r="C7732" s="4" t="s">
        <v>7542</v>
      </c>
      <c r="D7732" s="5">
        <v>45057</v>
      </c>
      <c r="E7732" s="6" t="s">
        <v>7543</v>
      </c>
      <c r="F7732" s="7">
        <v>-598935</v>
      </c>
      <c r="G7732" s="6" t="s">
        <v>1366</v>
      </c>
      <c r="H7732" s="7">
        <v>-62888</v>
      </c>
      <c r="I7732" s="137"/>
      <c r="J7732" s="140"/>
      <c r="K7732" s="141"/>
      <c r="L7732" t="str">
        <f t="shared" si="490"/>
        <v>433</v>
      </c>
      <c r="M7732">
        <f t="shared" si="484"/>
        <v>433</v>
      </c>
      <c r="N7732" s="37">
        <f t="shared" si="480"/>
        <v>-598935</v>
      </c>
    </row>
    <row r="7733" spans="1:14" ht="37.6" x14ac:dyDescent="0.3">
      <c r="A7733" s="3">
        <v>6</v>
      </c>
      <c r="B7733" s="134" t="s">
        <v>7553</v>
      </c>
      <c r="C7733" s="4" t="s">
        <v>7554</v>
      </c>
      <c r="D7733" s="5">
        <v>45064</v>
      </c>
      <c r="E7733" s="6" t="s">
        <v>7555</v>
      </c>
      <c r="F7733" s="7">
        <v>-772715</v>
      </c>
      <c r="G7733" s="6" t="s">
        <v>1366</v>
      </c>
      <c r="H7733" s="7">
        <v>-81135</v>
      </c>
      <c r="I7733" s="136">
        <v>-813277</v>
      </c>
      <c r="J7733" s="138" t="s">
        <v>1287</v>
      </c>
      <c r="K7733" s="139"/>
      <c r="L7733" t="str">
        <f t="shared" si="483"/>
        <v>01213</v>
      </c>
      <c r="M7733">
        <f t="shared" si="484"/>
        <v>1213</v>
      </c>
      <c r="N7733" s="37">
        <f t="shared" si="480"/>
        <v>-772715</v>
      </c>
    </row>
    <row r="7734" spans="1:14" ht="37.6" x14ac:dyDescent="0.3">
      <c r="A7734" s="3">
        <v>6</v>
      </c>
      <c r="B7734" s="135"/>
      <c r="C7734" s="4" t="s">
        <v>7556</v>
      </c>
      <c r="D7734" s="5">
        <v>45068</v>
      </c>
      <c r="E7734" s="6" t="s">
        <v>7557</v>
      </c>
      <c r="F7734" s="7">
        <v>-135974</v>
      </c>
      <c r="G7734" s="6" t="s">
        <v>1366</v>
      </c>
      <c r="H7734" s="7">
        <v>-14277</v>
      </c>
      <c r="I7734" s="137"/>
      <c r="J7734" s="140"/>
      <c r="K7734" s="141"/>
      <c r="L7734" t="str">
        <f t="shared" si="483"/>
        <v>01245</v>
      </c>
      <c r="M7734">
        <f t="shared" si="484"/>
        <v>1245</v>
      </c>
      <c r="N7734" s="37">
        <f t="shared" si="480"/>
        <v>-135974</v>
      </c>
    </row>
    <row r="7735" spans="1:14" ht="37.6" x14ac:dyDescent="0.3">
      <c r="A7735" s="3">
        <v>6</v>
      </c>
      <c r="B7735" s="134" t="s">
        <v>7558</v>
      </c>
      <c r="C7735" s="4" t="s">
        <v>7559</v>
      </c>
      <c r="D7735" s="5">
        <v>45085</v>
      </c>
      <c r="E7735" s="6" t="s">
        <v>7560</v>
      </c>
      <c r="F7735" s="7">
        <v>-122164</v>
      </c>
      <c r="G7735" s="6" t="s">
        <v>1366</v>
      </c>
      <c r="H7735" s="7">
        <v>-12827</v>
      </c>
      <c r="I7735" s="136">
        <v>-284274</v>
      </c>
      <c r="J7735" s="138" t="s">
        <v>1287</v>
      </c>
      <c r="K7735" s="139"/>
      <c r="L7735" t="str">
        <f t="shared" ref="L7735:L7739" si="491">+RIGHT(C7735,4)</f>
        <v>1315</v>
      </c>
      <c r="M7735">
        <f t="shared" si="484"/>
        <v>1315</v>
      </c>
      <c r="N7735" s="37">
        <f t="shared" ref="N7735:N7798" si="492">+F7735</f>
        <v>-122164</v>
      </c>
    </row>
    <row r="7736" spans="1:14" ht="37.6" x14ac:dyDescent="0.3">
      <c r="A7736" s="3">
        <v>6</v>
      </c>
      <c r="B7736" s="135"/>
      <c r="C7736" s="4" t="s">
        <v>7561</v>
      </c>
      <c r="D7736" s="5">
        <v>45085</v>
      </c>
      <c r="E7736" s="6" t="s">
        <v>7562</v>
      </c>
      <c r="F7736" s="7">
        <v>-195461</v>
      </c>
      <c r="G7736" s="6" t="s">
        <v>1366</v>
      </c>
      <c r="H7736" s="7">
        <v>-20524</v>
      </c>
      <c r="I7736" s="137"/>
      <c r="J7736" s="140"/>
      <c r="K7736" s="141"/>
      <c r="L7736" t="str">
        <f t="shared" si="491"/>
        <v>1312</v>
      </c>
      <c r="M7736">
        <f t="shared" si="484"/>
        <v>1312</v>
      </c>
      <c r="N7736" s="37">
        <f t="shared" si="492"/>
        <v>-195461</v>
      </c>
    </row>
    <row r="7737" spans="1:14" ht="37.6" x14ac:dyDescent="0.3">
      <c r="A7737" s="3">
        <v>6</v>
      </c>
      <c r="B7737" s="8" t="s">
        <v>7579</v>
      </c>
      <c r="C7737" s="4" t="s">
        <v>7580</v>
      </c>
      <c r="D7737" s="5">
        <v>44999</v>
      </c>
      <c r="E7737" s="6" t="s">
        <v>7581</v>
      </c>
      <c r="F7737" s="7">
        <v>-114534</v>
      </c>
      <c r="G7737" s="6" t="s">
        <v>1366</v>
      </c>
      <c r="H7737" s="7">
        <v>-12026</v>
      </c>
      <c r="I7737" s="11">
        <v>-102508</v>
      </c>
      <c r="J7737" s="132" t="s">
        <v>18</v>
      </c>
      <c r="K7737" s="133"/>
      <c r="L7737" t="str">
        <f>+RIGHT(C7737,3)</f>
        <v>375</v>
      </c>
      <c r="M7737">
        <f t="shared" si="484"/>
        <v>375</v>
      </c>
      <c r="N7737" s="37">
        <f t="shared" si="492"/>
        <v>-114534</v>
      </c>
    </row>
    <row r="7738" spans="1:14" ht="37.6" x14ac:dyDescent="0.3">
      <c r="A7738" s="3">
        <v>6</v>
      </c>
      <c r="B7738" s="134" t="s">
        <v>7683</v>
      </c>
      <c r="C7738" s="4" t="s">
        <v>7684</v>
      </c>
      <c r="D7738" s="5">
        <v>45001</v>
      </c>
      <c r="E7738" s="6" t="s">
        <v>7685</v>
      </c>
      <c r="F7738" s="7">
        <v>-97020</v>
      </c>
      <c r="G7738" s="6" t="s">
        <v>1366</v>
      </c>
      <c r="H7738" s="7">
        <v>-10187</v>
      </c>
      <c r="I7738" s="136">
        <v>-9877656</v>
      </c>
      <c r="J7738" s="138" t="s">
        <v>48</v>
      </c>
      <c r="K7738" s="139"/>
      <c r="L7738" t="str">
        <f t="shared" si="491"/>
        <v>9464</v>
      </c>
      <c r="M7738">
        <f t="shared" si="484"/>
        <v>9464</v>
      </c>
      <c r="N7738" s="37">
        <f t="shared" si="492"/>
        <v>-97020</v>
      </c>
    </row>
    <row r="7739" spans="1:14" ht="25.05" x14ac:dyDescent="0.3">
      <c r="A7739" s="3">
        <v>6</v>
      </c>
      <c r="B7739" s="142"/>
      <c r="C7739" s="4" t="s">
        <v>7686</v>
      </c>
      <c r="D7739" s="5">
        <v>44993</v>
      </c>
      <c r="E7739" s="6" t="s">
        <v>7687</v>
      </c>
      <c r="F7739" s="7">
        <v>-93324</v>
      </c>
      <c r="G7739" s="6" t="s">
        <v>1366</v>
      </c>
      <c r="H7739" s="7">
        <v>-9799</v>
      </c>
      <c r="I7739" s="143"/>
      <c r="J7739" s="144"/>
      <c r="K7739" s="145"/>
      <c r="L7739" t="str">
        <f t="shared" si="491"/>
        <v>7736</v>
      </c>
      <c r="M7739">
        <f t="shared" si="484"/>
        <v>7736</v>
      </c>
      <c r="N7739" s="37">
        <f t="shared" si="492"/>
        <v>-93324</v>
      </c>
    </row>
    <row r="7740" spans="1:14" ht="37.6" x14ac:dyDescent="0.3">
      <c r="A7740" s="3">
        <v>6</v>
      </c>
      <c r="B7740" s="142"/>
      <c r="C7740" s="4" t="s">
        <v>7688</v>
      </c>
      <c r="D7740" s="5">
        <v>45008</v>
      </c>
      <c r="E7740" s="6" t="s">
        <v>7689</v>
      </c>
      <c r="F7740" s="7">
        <v>-567336</v>
      </c>
      <c r="G7740" s="6" t="s">
        <v>1366</v>
      </c>
      <c r="H7740" s="7">
        <v>-59570</v>
      </c>
      <c r="I7740" s="143"/>
      <c r="J7740" s="144"/>
      <c r="K7740" s="145"/>
      <c r="L7740" t="str">
        <f t="shared" si="483"/>
        <v>10384</v>
      </c>
      <c r="M7740">
        <f t="shared" si="484"/>
        <v>10384</v>
      </c>
      <c r="N7740" s="37">
        <f t="shared" si="492"/>
        <v>-567336</v>
      </c>
    </row>
    <row r="7741" spans="1:14" ht="37.6" x14ac:dyDescent="0.3">
      <c r="A7741" s="3">
        <v>6</v>
      </c>
      <c r="B7741" s="142"/>
      <c r="C7741" s="4" t="s">
        <v>7690</v>
      </c>
      <c r="D7741" s="5">
        <v>45013</v>
      </c>
      <c r="E7741" s="6" t="s">
        <v>7691</v>
      </c>
      <c r="F7741" s="7">
        <v>-194040</v>
      </c>
      <c r="G7741" s="6" t="s">
        <v>1366</v>
      </c>
      <c r="H7741" s="7">
        <v>-20374</v>
      </c>
      <c r="I7741" s="143"/>
      <c r="J7741" s="144"/>
      <c r="K7741" s="145"/>
      <c r="L7741" t="str">
        <f t="shared" si="483"/>
        <v>11184</v>
      </c>
      <c r="M7741">
        <f t="shared" si="484"/>
        <v>11184</v>
      </c>
      <c r="N7741" s="37">
        <f t="shared" si="492"/>
        <v>-194040</v>
      </c>
    </row>
    <row r="7742" spans="1:14" ht="37.6" x14ac:dyDescent="0.3">
      <c r="A7742" s="3">
        <v>6</v>
      </c>
      <c r="B7742" s="142"/>
      <c r="C7742" s="4" t="s">
        <v>7692</v>
      </c>
      <c r="D7742" s="5">
        <v>45001</v>
      </c>
      <c r="E7742" s="6" t="s">
        <v>7693</v>
      </c>
      <c r="F7742" s="7">
        <v>-388080</v>
      </c>
      <c r="G7742" s="6" t="s">
        <v>1366</v>
      </c>
      <c r="H7742" s="7">
        <v>-40748</v>
      </c>
      <c r="I7742" s="143"/>
      <c r="J7742" s="144"/>
      <c r="K7742" s="145"/>
      <c r="L7742" t="str">
        <f t="shared" ref="L7742:L7746" si="493">+RIGHT(C7742,4)</f>
        <v>9448</v>
      </c>
      <c r="M7742">
        <f t="shared" si="484"/>
        <v>9448</v>
      </c>
      <c r="N7742" s="37">
        <f t="shared" si="492"/>
        <v>-388080</v>
      </c>
    </row>
    <row r="7743" spans="1:14" ht="37.6" x14ac:dyDescent="0.3">
      <c r="A7743" s="3">
        <v>6</v>
      </c>
      <c r="B7743" s="142"/>
      <c r="C7743" s="4" t="s">
        <v>7694</v>
      </c>
      <c r="D7743" s="5">
        <v>45001</v>
      </c>
      <c r="E7743" s="6" t="s">
        <v>7695</v>
      </c>
      <c r="F7743" s="7">
        <v>-194040</v>
      </c>
      <c r="G7743" s="6" t="s">
        <v>1366</v>
      </c>
      <c r="H7743" s="7">
        <v>-20374</v>
      </c>
      <c r="I7743" s="143"/>
      <c r="J7743" s="144"/>
      <c r="K7743" s="145"/>
      <c r="L7743" t="str">
        <f t="shared" si="493"/>
        <v>9447</v>
      </c>
      <c r="M7743">
        <f t="shared" si="484"/>
        <v>9447</v>
      </c>
      <c r="N7743" s="37">
        <f t="shared" si="492"/>
        <v>-194040</v>
      </c>
    </row>
    <row r="7744" spans="1:14" ht="37.6" x14ac:dyDescent="0.3">
      <c r="A7744" s="3">
        <v>6</v>
      </c>
      <c r="B7744" s="142"/>
      <c r="C7744" s="4" t="s">
        <v>7696</v>
      </c>
      <c r="D7744" s="5">
        <v>44998</v>
      </c>
      <c r="E7744" s="6" t="s">
        <v>7697</v>
      </c>
      <c r="F7744" s="7">
        <v>-283668</v>
      </c>
      <c r="G7744" s="6" t="s">
        <v>1366</v>
      </c>
      <c r="H7744" s="7">
        <v>-29785</v>
      </c>
      <c r="I7744" s="143"/>
      <c r="J7744" s="144"/>
      <c r="K7744" s="145"/>
      <c r="L7744" t="str">
        <f t="shared" si="493"/>
        <v>8603</v>
      </c>
      <c r="M7744">
        <f t="shared" si="484"/>
        <v>8603</v>
      </c>
      <c r="N7744" s="37">
        <f t="shared" si="492"/>
        <v>-283668</v>
      </c>
    </row>
    <row r="7745" spans="1:14" ht="37.6" x14ac:dyDescent="0.3">
      <c r="A7745" s="3">
        <v>6</v>
      </c>
      <c r="B7745" s="142"/>
      <c r="C7745" s="4" t="s">
        <v>7698</v>
      </c>
      <c r="D7745" s="5">
        <v>45001</v>
      </c>
      <c r="E7745" s="6" t="s">
        <v>7699</v>
      </c>
      <c r="F7745" s="7">
        <v>-474012</v>
      </c>
      <c r="G7745" s="6" t="s">
        <v>1366</v>
      </c>
      <c r="H7745" s="7">
        <v>-49771</v>
      </c>
      <c r="I7745" s="143"/>
      <c r="J7745" s="144"/>
      <c r="K7745" s="145"/>
      <c r="L7745" t="str">
        <f t="shared" si="493"/>
        <v>9352</v>
      </c>
      <c r="M7745">
        <f t="shared" si="484"/>
        <v>9352</v>
      </c>
      <c r="N7745" s="37">
        <f t="shared" si="492"/>
        <v>-474012</v>
      </c>
    </row>
    <row r="7746" spans="1:14" ht="37.6" x14ac:dyDescent="0.3">
      <c r="A7746" s="3">
        <v>6</v>
      </c>
      <c r="B7746" s="142"/>
      <c r="C7746" s="4" t="s">
        <v>7700</v>
      </c>
      <c r="D7746" s="5">
        <v>44986</v>
      </c>
      <c r="E7746" s="6" t="s">
        <v>7701</v>
      </c>
      <c r="F7746" s="7">
        <v>-194040</v>
      </c>
      <c r="G7746" s="6" t="s">
        <v>1366</v>
      </c>
      <c r="H7746" s="7">
        <v>-20374</v>
      </c>
      <c r="I7746" s="143"/>
      <c r="J7746" s="144"/>
      <c r="K7746" s="145"/>
      <c r="L7746" t="str">
        <f t="shared" si="493"/>
        <v>6664</v>
      </c>
      <c r="M7746">
        <f t="shared" si="484"/>
        <v>6664</v>
      </c>
      <c r="N7746" s="37">
        <f t="shared" si="492"/>
        <v>-194040</v>
      </c>
    </row>
    <row r="7747" spans="1:14" ht="37.6" x14ac:dyDescent="0.3">
      <c r="A7747" s="3">
        <v>6</v>
      </c>
      <c r="B7747" s="142"/>
      <c r="C7747" s="4" t="s">
        <v>7702</v>
      </c>
      <c r="D7747" s="5">
        <v>45006</v>
      </c>
      <c r="E7747" s="6" t="s">
        <v>7703</v>
      </c>
      <c r="F7747" s="7">
        <v>-279972</v>
      </c>
      <c r="G7747" s="6" t="s">
        <v>1366</v>
      </c>
      <c r="H7747" s="7">
        <v>-29397</v>
      </c>
      <c r="I7747" s="143"/>
      <c r="J7747" s="144"/>
      <c r="K7747" s="145"/>
      <c r="L7747" t="str">
        <f t="shared" si="483"/>
        <v>10006</v>
      </c>
      <c r="M7747">
        <f t="shared" si="484"/>
        <v>10006</v>
      </c>
      <c r="N7747" s="37">
        <f t="shared" si="492"/>
        <v>-279972</v>
      </c>
    </row>
    <row r="7748" spans="1:14" ht="25.05" x14ac:dyDescent="0.3">
      <c r="A7748" s="3">
        <v>6</v>
      </c>
      <c r="B7748" s="142"/>
      <c r="C7748" s="4" t="s">
        <v>7704</v>
      </c>
      <c r="D7748" s="5">
        <v>44993</v>
      </c>
      <c r="E7748" s="6" t="s">
        <v>7705</v>
      </c>
      <c r="F7748" s="7">
        <v>-291060</v>
      </c>
      <c r="G7748" s="6" t="s">
        <v>1366</v>
      </c>
      <c r="H7748" s="7">
        <v>-30561</v>
      </c>
      <c r="I7748" s="143"/>
      <c r="J7748" s="144"/>
      <c r="K7748" s="145"/>
      <c r="L7748" t="str">
        <f>+RIGHT(C7748,4)</f>
        <v>7832</v>
      </c>
      <c r="M7748">
        <f t="shared" si="484"/>
        <v>7832</v>
      </c>
      <c r="N7748" s="37">
        <f t="shared" si="492"/>
        <v>-291060</v>
      </c>
    </row>
    <row r="7749" spans="1:14" ht="37.6" x14ac:dyDescent="0.3">
      <c r="A7749" s="3">
        <v>6</v>
      </c>
      <c r="B7749" s="142"/>
      <c r="C7749" s="4" t="s">
        <v>7706</v>
      </c>
      <c r="D7749" s="5">
        <v>45014</v>
      </c>
      <c r="E7749" s="6" t="s">
        <v>7707</v>
      </c>
      <c r="F7749" s="7">
        <v>-482790</v>
      </c>
      <c r="G7749" s="6" t="s">
        <v>1366</v>
      </c>
      <c r="H7749" s="7">
        <v>-50693</v>
      </c>
      <c r="I7749" s="143"/>
      <c r="J7749" s="144"/>
      <c r="K7749" s="145"/>
      <c r="L7749" t="str">
        <f t="shared" si="483"/>
        <v>11452</v>
      </c>
      <c r="M7749">
        <f t="shared" si="484"/>
        <v>11452</v>
      </c>
      <c r="N7749" s="37">
        <f t="shared" si="492"/>
        <v>-482790</v>
      </c>
    </row>
    <row r="7750" spans="1:14" ht="25.05" x14ac:dyDescent="0.3">
      <c r="A7750" s="3">
        <v>6</v>
      </c>
      <c r="B7750" s="142"/>
      <c r="C7750" s="4" t="s">
        <v>7708</v>
      </c>
      <c r="D7750" s="5">
        <v>44991</v>
      </c>
      <c r="E7750" s="6" t="s">
        <v>7709</v>
      </c>
      <c r="F7750" s="7">
        <v>-349965</v>
      </c>
      <c r="G7750" s="6" t="s">
        <v>1366</v>
      </c>
      <c r="H7750" s="7">
        <v>-36746</v>
      </c>
      <c r="I7750" s="143"/>
      <c r="J7750" s="144"/>
      <c r="K7750" s="145"/>
      <c r="L7750" t="str">
        <f t="shared" ref="L7750:L7751" si="494">+RIGHT(C7750,4)</f>
        <v>7359</v>
      </c>
      <c r="M7750">
        <f t="shared" si="484"/>
        <v>7359</v>
      </c>
      <c r="N7750" s="37">
        <f t="shared" si="492"/>
        <v>-349965</v>
      </c>
    </row>
    <row r="7751" spans="1:14" ht="37.6" x14ac:dyDescent="0.3">
      <c r="A7751" s="3">
        <v>6</v>
      </c>
      <c r="B7751" s="142"/>
      <c r="C7751" s="4" t="s">
        <v>7710</v>
      </c>
      <c r="D7751" s="5">
        <v>44998</v>
      </c>
      <c r="E7751" s="6" t="s">
        <v>7711</v>
      </c>
      <c r="F7751" s="7">
        <v>-291060</v>
      </c>
      <c r="G7751" s="6" t="s">
        <v>1366</v>
      </c>
      <c r="H7751" s="7">
        <v>-30561</v>
      </c>
      <c r="I7751" s="143"/>
      <c r="J7751" s="144"/>
      <c r="K7751" s="145"/>
      <c r="L7751" t="str">
        <f t="shared" si="494"/>
        <v>8678</v>
      </c>
      <c r="M7751">
        <f t="shared" ref="M7751:M7814" si="495">+L7751*1</f>
        <v>8678</v>
      </c>
      <c r="N7751" s="37">
        <f t="shared" si="492"/>
        <v>-291060</v>
      </c>
    </row>
    <row r="7752" spans="1:14" ht="37.6" x14ac:dyDescent="0.3">
      <c r="A7752" s="3">
        <v>6</v>
      </c>
      <c r="B7752" s="142"/>
      <c r="C7752" s="4" t="s">
        <v>7712</v>
      </c>
      <c r="D7752" s="5">
        <v>45010</v>
      </c>
      <c r="E7752" s="6" t="s">
        <v>7713</v>
      </c>
      <c r="F7752" s="7">
        <v>-574728</v>
      </c>
      <c r="G7752" s="6" t="s">
        <v>1366</v>
      </c>
      <c r="H7752" s="7">
        <v>-60346</v>
      </c>
      <c r="I7752" s="143"/>
      <c r="J7752" s="144"/>
      <c r="K7752" s="145"/>
      <c r="L7752" t="str">
        <f t="shared" ref="L7752:L7810" si="496">+RIGHT(C7752,5)</f>
        <v>10736</v>
      </c>
      <c r="M7752">
        <f t="shared" si="495"/>
        <v>10736</v>
      </c>
      <c r="N7752" s="37">
        <f t="shared" si="492"/>
        <v>-574728</v>
      </c>
    </row>
    <row r="7753" spans="1:14" ht="37.6" x14ac:dyDescent="0.3">
      <c r="A7753" s="3">
        <v>6</v>
      </c>
      <c r="B7753" s="142"/>
      <c r="C7753" s="4" t="s">
        <v>7714</v>
      </c>
      <c r="D7753" s="5">
        <v>45012</v>
      </c>
      <c r="E7753" s="6" t="s">
        <v>7715</v>
      </c>
      <c r="F7753" s="7">
        <v>-186648</v>
      </c>
      <c r="G7753" s="6" t="s">
        <v>1366</v>
      </c>
      <c r="H7753" s="7">
        <v>-19598</v>
      </c>
      <c r="I7753" s="143"/>
      <c r="J7753" s="144"/>
      <c r="K7753" s="145"/>
      <c r="L7753" t="str">
        <f t="shared" si="496"/>
        <v>10968</v>
      </c>
      <c r="M7753">
        <f t="shared" si="495"/>
        <v>10968</v>
      </c>
      <c r="N7753" s="37">
        <f t="shared" si="492"/>
        <v>-186648</v>
      </c>
    </row>
    <row r="7754" spans="1:14" ht="37.6" x14ac:dyDescent="0.3">
      <c r="A7754" s="3">
        <v>6</v>
      </c>
      <c r="B7754" s="142"/>
      <c r="C7754" s="4" t="s">
        <v>7716</v>
      </c>
      <c r="D7754" s="5">
        <v>45015</v>
      </c>
      <c r="E7754" s="6" t="s">
        <v>7717</v>
      </c>
      <c r="F7754" s="7">
        <v>-194040</v>
      </c>
      <c r="G7754" s="6" t="s">
        <v>1366</v>
      </c>
      <c r="H7754" s="7">
        <v>-20374</v>
      </c>
      <c r="I7754" s="143"/>
      <c r="J7754" s="144"/>
      <c r="K7754" s="145"/>
      <c r="L7754" t="str">
        <f t="shared" si="496"/>
        <v>11729</v>
      </c>
      <c r="M7754">
        <f t="shared" si="495"/>
        <v>11729</v>
      </c>
      <c r="N7754" s="37">
        <f t="shared" si="492"/>
        <v>-194040</v>
      </c>
    </row>
    <row r="7755" spans="1:14" ht="37.6" x14ac:dyDescent="0.3">
      <c r="A7755" s="3">
        <v>6</v>
      </c>
      <c r="B7755" s="142"/>
      <c r="C7755" s="4" t="s">
        <v>7718</v>
      </c>
      <c r="D7755" s="5">
        <v>45016</v>
      </c>
      <c r="E7755" s="6" t="s">
        <v>7719</v>
      </c>
      <c r="F7755" s="7">
        <v>-97020</v>
      </c>
      <c r="G7755" s="6" t="s">
        <v>1366</v>
      </c>
      <c r="H7755" s="7">
        <v>-10187</v>
      </c>
      <c r="I7755" s="143"/>
      <c r="J7755" s="144"/>
      <c r="K7755" s="145"/>
      <c r="L7755" t="str">
        <f t="shared" si="496"/>
        <v>11966</v>
      </c>
      <c r="M7755">
        <f t="shared" si="495"/>
        <v>11966</v>
      </c>
      <c r="N7755" s="37">
        <f t="shared" si="492"/>
        <v>-97020</v>
      </c>
    </row>
    <row r="7756" spans="1:14" ht="37.6" x14ac:dyDescent="0.3">
      <c r="A7756" s="3">
        <v>6</v>
      </c>
      <c r="B7756" s="142"/>
      <c r="C7756" s="4" t="s">
        <v>2836</v>
      </c>
      <c r="D7756" s="5">
        <v>44991</v>
      </c>
      <c r="E7756" s="6" t="s">
        <v>7720</v>
      </c>
      <c r="F7756" s="7">
        <v>-97020</v>
      </c>
      <c r="G7756" s="6" t="s">
        <v>1366</v>
      </c>
      <c r="H7756" s="7">
        <v>-10187</v>
      </c>
      <c r="I7756" s="143"/>
      <c r="J7756" s="144"/>
      <c r="K7756" s="145"/>
      <c r="L7756" t="str">
        <f t="shared" ref="L7756:L7757" si="497">+RIGHT(C7756,4)</f>
        <v>7507</v>
      </c>
      <c r="M7756">
        <f t="shared" si="495"/>
        <v>7507</v>
      </c>
      <c r="N7756" s="37">
        <f t="shared" si="492"/>
        <v>-97020</v>
      </c>
    </row>
    <row r="7757" spans="1:14" ht="37.6" x14ac:dyDescent="0.3">
      <c r="A7757" s="3">
        <v>6</v>
      </c>
      <c r="B7757" s="142"/>
      <c r="C7757" s="4" t="s">
        <v>7721</v>
      </c>
      <c r="D7757" s="5">
        <v>44999</v>
      </c>
      <c r="E7757" s="6" t="s">
        <v>7722</v>
      </c>
      <c r="F7757" s="7">
        <v>-97020</v>
      </c>
      <c r="G7757" s="6" t="s">
        <v>1366</v>
      </c>
      <c r="H7757" s="7">
        <v>-10187</v>
      </c>
      <c r="I7757" s="143"/>
      <c r="J7757" s="144"/>
      <c r="K7757" s="145"/>
      <c r="L7757" t="str">
        <f t="shared" si="497"/>
        <v>8941</v>
      </c>
      <c r="M7757">
        <f t="shared" si="495"/>
        <v>8941</v>
      </c>
      <c r="N7757" s="37">
        <f t="shared" si="492"/>
        <v>-97020</v>
      </c>
    </row>
    <row r="7758" spans="1:14" ht="25.05" x14ac:dyDescent="0.3">
      <c r="A7758" s="3">
        <v>6</v>
      </c>
      <c r="B7758" s="142"/>
      <c r="C7758" s="4" t="s">
        <v>7723</v>
      </c>
      <c r="D7758" s="5">
        <v>45006</v>
      </c>
      <c r="E7758" s="6" t="s">
        <v>7724</v>
      </c>
      <c r="F7758" s="7">
        <v>-97020</v>
      </c>
      <c r="G7758" s="6" t="s">
        <v>1366</v>
      </c>
      <c r="H7758" s="7">
        <v>-10187</v>
      </c>
      <c r="I7758" s="143"/>
      <c r="J7758" s="144"/>
      <c r="K7758" s="145"/>
      <c r="L7758" t="str">
        <f t="shared" si="496"/>
        <v>10126</v>
      </c>
      <c r="M7758">
        <f t="shared" si="495"/>
        <v>10126</v>
      </c>
      <c r="N7758" s="37">
        <f t="shared" si="492"/>
        <v>-97020</v>
      </c>
    </row>
    <row r="7759" spans="1:14" ht="37.6" x14ac:dyDescent="0.3">
      <c r="A7759" s="3">
        <v>6</v>
      </c>
      <c r="B7759" s="142"/>
      <c r="C7759" s="4" t="s">
        <v>7725</v>
      </c>
      <c r="D7759" s="5">
        <v>45007</v>
      </c>
      <c r="E7759" s="6" t="s">
        <v>7726</v>
      </c>
      <c r="F7759" s="7">
        <v>-844305</v>
      </c>
      <c r="G7759" s="6" t="s">
        <v>1366</v>
      </c>
      <c r="H7759" s="7">
        <v>-88652</v>
      </c>
      <c r="I7759" s="143"/>
      <c r="J7759" s="144"/>
      <c r="K7759" s="145"/>
      <c r="L7759" t="str">
        <f t="shared" si="496"/>
        <v>10184</v>
      </c>
      <c r="M7759">
        <f t="shared" si="495"/>
        <v>10184</v>
      </c>
      <c r="N7759" s="37">
        <f t="shared" si="492"/>
        <v>-844305</v>
      </c>
    </row>
    <row r="7760" spans="1:14" ht="37.6" x14ac:dyDescent="0.3">
      <c r="A7760" s="3">
        <v>6</v>
      </c>
      <c r="B7760" s="142"/>
      <c r="C7760" s="4" t="s">
        <v>7727</v>
      </c>
      <c r="D7760" s="5">
        <v>45008</v>
      </c>
      <c r="E7760" s="6" t="s">
        <v>7728</v>
      </c>
      <c r="F7760" s="7">
        <v>-194040</v>
      </c>
      <c r="G7760" s="6" t="s">
        <v>1366</v>
      </c>
      <c r="H7760" s="7">
        <v>-20374</v>
      </c>
      <c r="I7760" s="143"/>
      <c r="J7760" s="144"/>
      <c r="K7760" s="145"/>
      <c r="L7760" t="str">
        <f t="shared" si="496"/>
        <v>10409</v>
      </c>
      <c r="M7760">
        <f t="shared" si="495"/>
        <v>10409</v>
      </c>
      <c r="N7760" s="37">
        <f t="shared" si="492"/>
        <v>-194040</v>
      </c>
    </row>
    <row r="7761" spans="1:14" ht="37.6" x14ac:dyDescent="0.3">
      <c r="A7761" s="3">
        <v>6</v>
      </c>
      <c r="B7761" s="142"/>
      <c r="C7761" s="4" t="s">
        <v>7729</v>
      </c>
      <c r="D7761" s="5">
        <v>45013</v>
      </c>
      <c r="E7761" s="6" t="s">
        <v>7730</v>
      </c>
      <c r="F7761" s="7">
        <v>-97020</v>
      </c>
      <c r="G7761" s="6" t="s">
        <v>1366</v>
      </c>
      <c r="H7761" s="7">
        <v>-10187</v>
      </c>
      <c r="I7761" s="143"/>
      <c r="J7761" s="144"/>
      <c r="K7761" s="145"/>
      <c r="L7761" t="str">
        <f t="shared" si="496"/>
        <v>11276</v>
      </c>
      <c r="M7761">
        <f t="shared" si="495"/>
        <v>11276</v>
      </c>
      <c r="N7761" s="37">
        <f t="shared" si="492"/>
        <v>-97020</v>
      </c>
    </row>
    <row r="7762" spans="1:14" ht="37.6" x14ac:dyDescent="0.3">
      <c r="A7762" s="3">
        <v>6</v>
      </c>
      <c r="B7762" s="142"/>
      <c r="C7762" s="4" t="s">
        <v>7731</v>
      </c>
      <c r="D7762" s="5">
        <v>45014</v>
      </c>
      <c r="E7762" s="6" t="s">
        <v>7732</v>
      </c>
      <c r="F7762" s="7">
        <v>-283668</v>
      </c>
      <c r="G7762" s="6" t="s">
        <v>1366</v>
      </c>
      <c r="H7762" s="7">
        <v>-29785</v>
      </c>
      <c r="I7762" s="143"/>
      <c r="J7762" s="144"/>
      <c r="K7762" s="145"/>
      <c r="L7762" t="str">
        <f t="shared" si="496"/>
        <v>11418</v>
      </c>
      <c r="M7762">
        <f t="shared" si="495"/>
        <v>11418</v>
      </c>
      <c r="N7762" s="37">
        <f t="shared" si="492"/>
        <v>-283668</v>
      </c>
    </row>
    <row r="7763" spans="1:14" ht="37.6" x14ac:dyDescent="0.3">
      <c r="A7763" s="3">
        <v>6</v>
      </c>
      <c r="B7763" s="142"/>
      <c r="C7763" s="4" t="s">
        <v>7733</v>
      </c>
      <c r="D7763" s="5">
        <v>45012</v>
      </c>
      <c r="E7763" s="6" t="s">
        <v>7734</v>
      </c>
      <c r="F7763" s="7">
        <v>-97020</v>
      </c>
      <c r="G7763" s="6" t="s">
        <v>1366</v>
      </c>
      <c r="H7763" s="7">
        <v>-10187</v>
      </c>
      <c r="I7763" s="143"/>
      <c r="J7763" s="144"/>
      <c r="K7763" s="145"/>
      <c r="L7763" t="str">
        <f t="shared" si="496"/>
        <v>10788</v>
      </c>
      <c r="M7763">
        <f t="shared" si="495"/>
        <v>10788</v>
      </c>
      <c r="N7763" s="37">
        <f t="shared" si="492"/>
        <v>-97020</v>
      </c>
    </row>
    <row r="7764" spans="1:14" ht="37.6" x14ac:dyDescent="0.3">
      <c r="A7764" s="3">
        <v>6</v>
      </c>
      <c r="B7764" s="142"/>
      <c r="C7764" s="4" t="s">
        <v>7735</v>
      </c>
      <c r="D7764" s="5">
        <v>45013</v>
      </c>
      <c r="E7764" s="6" t="s">
        <v>7736</v>
      </c>
      <c r="F7764" s="7">
        <v>-186648</v>
      </c>
      <c r="G7764" s="6" t="s">
        <v>1366</v>
      </c>
      <c r="H7764" s="7">
        <v>-19598</v>
      </c>
      <c r="I7764" s="143"/>
      <c r="J7764" s="144"/>
      <c r="K7764" s="145"/>
      <c r="L7764" t="str">
        <f t="shared" si="496"/>
        <v>11191</v>
      </c>
      <c r="M7764">
        <f t="shared" si="495"/>
        <v>11191</v>
      </c>
      <c r="N7764" s="37">
        <f t="shared" si="492"/>
        <v>-186648</v>
      </c>
    </row>
    <row r="7765" spans="1:14" ht="37.6" x14ac:dyDescent="0.3">
      <c r="A7765" s="3">
        <v>6</v>
      </c>
      <c r="B7765" s="142"/>
      <c r="C7765" s="4" t="s">
        <v>7737</v>
      </c>
      <c r="D7765" s="5">
        <v>45013</v>
      </c>
      <c r="E7765" s="6" t="s">
        <v>7738</v>
      </c>
      <c r="F7765" s="7">
        <v>-283668</v>
      </c>
      <c r="G7765" s="6" t="s">
        <v>1366</v>
      </c>
      <c r="H7765" s="7">
        <v>-29785</v>
      </c>
      <c r="I7765" s="143"/>
      <c r="J7765" s="144"/>
      <c r="K7765" s="145"/>
      <c r="L7765" t="str">
        <f t="shared" si="496"/>
        <v>11153</v>
      </c>
      <c r="M7765">
        <f t="shared" si="495"/>
        <v>11153</v>
      </c>
      <c r="N7765" s="37">
        <f t="shared" si="492"/>
        <v>-283668</v>
      </c>
    </row>
    <row r="7766" spans="1:14" ht="37.6" x14ac:dyDescent="0.3">
      <c r="A7766" s="3">
        <v>6</v>
      </c>
      <c r="B7766" s="142"/>
      <c r="C7766" s="4" t="s">
        <v>7739</v>
      </c>
      <c r="D7766" s="5">
        <v>45013</v>
      </c>
      <c r="E7766" s="6" t="s">
        <v>7740</v>
      </c>
      <c r="F7766" s="7">
        <v>-373296</v>
      </c>
      <c r="G7766" s="6" t="s">
        <v>1366</v>
      </c>
      <c r="H7766" s="7">
        <v>-39196</v>
      </c>
      <c r="I7766" s="143"/>
      <c r="J7766" s="144"/>
      <c r="K7766" s="145"/>
      <c r="L7766" t="str">
        <f t="shared" si="496"/>
        <v>11080</v>
      </c>
      <c r="M7766">
        <f t="shared" si="495"/>
        <v>11080</v>
      </c>
      <c r="N7766" s="37">
        <f t="shared" si="492"/>
        <v>-373296</v>
      </c>
    </row>
    <row r="7767" spans="1:14" ht="37.6" x14ac:dyDescent="0.3">
      <c r="A7767" s="3">
        <v>6</v>
      </c>
      <c r="B7767" s="142"/>
      <c r="C7767" s="4" t="s">
        <v>7741</v>
      </c>
      <c r="D7767" s="5">
        <v>45016</v>
      </c>
      <c r="E7767" s="6" t="s">
        <v>7742</v>
      </c>
      <c r="F7767" s="7">
        <v>-559944</v>
      </c>
      <c r="G7767" s="6" t="s">
        <v>1366</v>
      </c>
      <c r="H7767" s="7">
        <v>-58794</v>
      </c>
      <c r="I7767" s="143"/>
      <c r="J7767" s="144"/>
      <c r="K7767" s="145"/>
      <c r="L7767" t="str">
        <f t="shared" si="496"/>
        <v>11992</v>
      </c>
      <c r="M7767">
        <f t="shared" si="495"/>
        <v>11992</v>
      </c>
      <c r="N7767" s="37">
        <f t="shared" si="492"/>
        <v>-559944</v>
      </c>
    </row>
    <row r="7768" spans="1:14" ht="37.6" x14ac:dyDescent="0.3">
      <c r="A7768" s="3">
        <v>6</v>
      </c>
      <c r="B7768" s="142"/>
      <c r="C7768" s="4" t="s">
        <v>7743</v>
      </c>
      <c r="D7768" s="5">
        <v>44998</v>
      </c>
      <c r="E7768" s="6" t="s">
        <v>7744</v>
      </c>
      <c r="F7768" s="7">
        <v>-291060</v>
      </c>
      <c r="G7768" s="6" t="s">
        <v>1366</v>
      </c>
      <c r="H7768" s="7">
        <v>-30561</v>
      </c>
      <c r="I7768" s="143"/>
      <c r="J7768" s="144"/>
      <c r="K7768" s="145"/>
      <c r="L7768" t="str">
        <f>+RIGHT(C7768,4)</f>
        <v>8689</v>
      </c>
      <c r="M7768">
        <f t="shared" si="495"/>
        <v>8689</v>
      </c>
      <c r="N7768" s="37">
        <f t="shared" si="492"/>
        <v>-291060</v>
      </c>
    </row>
    <row r="7769" spans="1:14" ht="37.6" x14ac:dyDescent="0.3">
      <c r="A7769" s="3">
        <v>6</v>
      </c>
      <c r="B7769" s="142"/>
      <c r="C7769" s="4" t="s">
        <v>7745</v>
      </c>
      <c r="D7769" s="5">
        <v>45009</v>
      </c>
      <c r="E7769" s="6" t="s">
        <v>7746</v>
      </c>
      <c r="F7769" s="7">
        <v>-349965</v>
      </c>
      <c r="G7769" s="6" t="s">
        <v>1366</v>
      </c>
      <c r="H7769" s="7">
        <v>-36746</v>
      </c>
      <c r="I7769" s="143"/>
      <c r="J7769" s="144"/>
      <c r="K7769" s="145"/>
      <c r="L7769" t="str">
        <f t="shared" si="496"/>
        <v>10648</v>
      </c>
      <c r="M7769">
        <f t="shared" si="495"/>
        <v>10648</v>
      </c>
      <c r="N7769" s="37">
        <f t="shared" si="492"/>
        <v>-349965</v>
      </c>
    </row>
    <row r="7770" spans="1:14" ht="37.6" x14ac:dyDescent="0.3">
      <c r="A7770" s="3">
        <v>6</v>
      </c>
      <c r="B7770" s="142"/>
      <c r="C7770" s="4" t="s">
        <v>7747</v>
      </c>
      <c r="D7770" s="5">
        <v>45012</v>
      </c>
      <c r="E7770" s="6" t="s">
        <v>7748</v>
      </c>
      <c r="F7770" s="7">
        <v>-233310</v>
      </c>
      <c r="G7770" s="6" t="s">
        <v>1366</v>
      </c>
      <c r="H7770" s="7">
        <v>-24498</v>
      </c>
      <c r="I7770" s="143"/>
      <c r="J7770" s="144"/>
      <c r="K7770" s="145"/>
      <c r="L7770" t="str">
        <f t="shared" si="496"/>
        <v>10770</v>
      </c>
      <c r="M7770">
        <f t="shared" si="495"/>
        <v>10770</v>
      </c>
      <c r="N7770" s="37">
        <f t="shared" si="492"/>
        <v>-233310</v>
      </c>
    </row>
    <row r="7771" spans="1:14" ht="37.6" x14ac:dyDescent="0.3">
      <c r="A7771" s="3">
        <v>6</v>
      </c>
      <c r="B7771" s="142"/>
      <c r="C7771" s="4" t="s">
        <v>7749</v>
      </c>
      <c r="D7771" s="5">
        <v>45001</v>
      </c>
      <c r="E7771" s="6" t="s">
        <v>7750</v>
      </c>
      <c r="F7771" s="7">
        <v>-97020</v>
      </c>
      <c r="G7771" s="6" t="s">
        <v>1366</v>
      </c>
      <c r="H7771" s="7">
        <v>-10187</v>
      </c>
      <c r="I7771" s="143"/>
      <c r="J7771" s="144"/>
      <c r="K7771" s="145"/>
      <c r="L7771" t="str">
        <f t="shared" ref="L7771:L7776" si="498">+RIGHT(C7771,4)</f>
        <v>9419</v>
      </c>
      <c r="M7771">
        <f t="shared" si="495"/>
        <v>9419</v>
      </c>
      <c r="N7771" s="37">
        <f t="shared" si="492"/>
        <v>-97020</v>
      </c>
    </row>
    <row r="7772" spans="1:14" ht="37.6" x14ac:dyDescent="0.3">
      <c r="A7772" s="3">
        <v>6</v>
      </c>
      <c r="B7772" s="142"/>
      <c r="C7772" s="4" t="s">
        <v>7751</v>
      </c>
      <c r="D7772" s="5">
        <v>44998</v>
      </c>
      <c r="E7772" s="6" t="s">
        <v>7752</v>
      </c>
      <c r="F7772" s="7">
        <v>-194040</v>
      </c>
      <c r="G7772" s="6" t="s">
        <v>1366</v>
      </c>
      <c r="H7772" s="7">
        <v>-20374</v>
      </c>
      <c r="I7772" s="143"/>
      <c r="J7772" s="144"/>
      <c r="K7772" s="145"/>
      <c r="L7772" t="str">
        <f t="shared" si="498"/>
        <v>8665</v>
      </c>
      <c r="M7772">
        <f t="shared" si="495"/>
        <v>8665</v>
      </c>
      <c r="N7772" s="37">
        <f t="shared" si="492"/>
        <v>-194040</v>
      </c>
    </row>
    <row r="7773" spans="1:14" ht="37.6" x14ac:dyDescent="0.3">
      <c r="A7773" s="3">
        <v>6</v>
      </c>
      <c r="B7773" s="142"/>
      <c r="C7773" s="4" t="s">
        <v>7753</v>
      </c>
      <c r="D7773" s="5">
        <v>44999</v>
      </c>
      <c r="E7773" s="6" t="s">
        <v>7754</v>
      </c>
      <c r="F7773" s="7">
        <v>-97020</v>
      </c>
      <c r="G7773" s="6" t="s">
        <v>1366</v>
      </c>
      <c r="H7773" s="7">
        <v>-10187</v>
      </c>
      <c r="I7773" s="143"/>
      <c r="J7773" s="144"/>
      <c r="K7773" s="145"/>
      <c r="L7773" t="str">
        <f t="shared" si="498"/>
        <v>8860</v>
      </c>
      <c r="M7773">
        <f t="shared" si="495"/>
        <v>8860</v>
      </c>
      <c r="N7773" s="37">
        <f t="shared" si="492"/>
        <v>-97020</v>
      </c>
    </row>
    <row r="7774" spans="1:14" ht="37.6" x14ac:dyDescent="0.3">
      <c r="A7774" s="3">
        <v>6</v>
      </c>
      <c r="B7774" s="142"/>
      <c r="C7774" s="4" t="s">
        <v>7755</v>
      </c>
      <c r="D7774" s="5">
        <v>44999</v>
      </c>
      <c r="E7774" s="6" t="s">
        <v>7756</v>
      </c>
      <c r="F7774" s="7">
        <v>-242550</v>
      </c>
      <c r="G7774" s="6" t="s">
        <v>1366</v>
      </c>
      <c r="H7774" s="7">
        <v>-25468</v>
      </c>
      <c r="I7774" s="143"/>
      <c r="J7774" s="144"/>
      <c r="K7774" s="145"/>
      <c r="L7774" t="str">
        <f t="shared" si="498"/>
        <v>8857</v>
      </c>
      <c r="M7774">
        <f t="shared" si="495"/>
        <v>8857</v>
      </c>
      <c r="N7774" s="37">
        <f t="shared" si="492"/>
        <v>-242550</v>
      </c>
    </row>
    <row r="7775" spans="1:14" ht="37.6" x14ac:dyDescent="0.3">
      <c r="A7775" s="3">
        <v>6</v>
      </c>
      <c r="B7775" s="142"/>
      <c r="C7775" s="4" t="s">
        <v>7757</v>
      </c>
      <c r="D7775" s="5">
        <v>44991</v>
      </c>
      <c r="E7775" s="6" t="s">
        <v>7758</v>
      </c>
      <c r="F7775" s="7">
        <v>-194040</v>
      </c>
      <c r="G7775" s="6" t="s">
        <v>1366</v>
      </c>
      <c r="H7775" s="7">
        <v>-20374</v>
      </c>
      <c r="I7775" s="143"/>
      <c r="J7775" s="144"/>
      <c r="K7775" s="145"/>
      <c r="L7775" t="str">
        <f t="shared" si="498"/>
        <v>7508</v>
      </c>
      <c r="M7775">
        <f t="shared" si="495"/>
        <v>7508</v>
      </c>
      <c r="N7775" s="37">
        <f t="shared" si="492"/>
        <v>-194040</v>
      </c>
    </row>
    <row r="7776" spans="1:14" ht="25.05" x14ac:dyDescent="0.3">
      <c r="A7776" s="3">
        <v>6</v>
      </c>
      <c r="B7776" s="142"/>
      <c r="C7776" s="4" t="s">
        <v>7759</v>
      </c>
      <c r="D7776" s="5">
        <v>44994</v>
      </c>
      <c r="E7776" s="6" t="s">
        <v>7760</v>
      </c>
      <c r="F7776" s="7">
        <v>-233310</v>
      </c>
      <c r="G7776" s="6" t="s">
        <v>1366</v>
      </c>
      <c r="H7776" s="7">
        <v>-24498</v>
      </c>
      <c r="I7776" s="143"/>
      <c r="J7776" s="144"/>
      <c r="K7776" s="145"/>
      <c r="L7776" t="str">
        <f t="shared" si="498"/>
        <v>8076</v>
      </c>
      <c r="M7776">
        <f t="shared" si="495"/>
        <v>8076</v>
      </c>
      <c r="N7776" s="37">
        <f t="shared" si="492"/>
        <v>-233310</v>
      </c>
    </row>
    <row r="7777" spans="1:14" ht="37.6" x14ac:dyDescent="0.3">
      <c r="A7777" s="3">
        <v>6</v>
      </c>
      <c r="B7777" s="142"/>
      <c r="C7777" s="4" t="s">
        <v>7761</v>
      </c>
      <c r="D7777" s="5">
        <v>45012</v>
      </c>
      <c r="E7777" s="6" t="s">
        <v>7762</v>
      </c>
      <c r="F7777" s="7">
        <v>-376992</v>
      </c>
      <c r="G7777" s="6" t="s">
        <v>1366</v>
      </c>
      <c r="H7777" s="7">
        <v>-39584</v>
      </c>
      <c r="I7777" s="143"/>
      <c r="J7777" s="144"/>
      <c r="K7777" s="145"/>
      <c r="L7777" t="str">
        <f t="shared" si="496"/>
        <v>10894</v>
      </c>
      <c r="M7777">
        <f t="shared" si="495"/>
        <v>10894</v>
      </c>
      <c r="N7777" s="37">
        <f t="shared" si="492"/>
        <v>-376992</v>
      </c>
    </row>
    <row r="7778" spans="1:14" ht="37.6" x14ac:dyDescent="0.3">
      <c r="A7778" s="3">
        <v>6</v>
      </c>
      <c r="B7778" s="142"/>
      <c r="C7778" s="4" t="s">
        <v>7763</v>
      </c>
      <c r="D7778" s="5">
        <v>45013</v>
      </c>
      <c r="E7778" s="6" t="s">
        <v>7764</v>
      </c>
      <c r="F7778" s="7">
        <v>-93324</v>
      </c>
      <c r="G7778" s="6" t="s">
        <v>1366</v>
      </c>
      <c r="H7778" s="7">
        <v>-9799</v>
      </c>
      <c r="I7778" s="143"/>
      <c r="J7778" s="144"/>
      <c r="K7778" s="145"/>
      <c r="L7778" t="str">
        <f t="shared" si="496"/>
        <v>11037</v>
      </c>
      <c r="M7778">
        <f t="shared" si="495"/>
        <v>11037</v>
      </c>
      <c r="N7778" s="37">
        <f t="shared" si="492"/>
        <v>-93324</v>
      </c>
    </row>
    <row r="7779" spans="1:14" ht="37.6" x14ac:dyDescent="0.3">
      <c r="A7779" s="3">
        <v>6</v>
      </c>
      <c r="B7779" s="142"/>
      <c r="C7779" s="4" t="s">
        <v>7765</v>
      </c>
      <c r="D7779" s="5">
        <v>45013</v>
      </c>
      <c r="E7779" s="6" t="s">
        <v>7766</v>
      </c>
      <c r="F7779" s="7">
        <v>-93324</v>
      </c>
      <c r="G7779" s="6" t="s">
        <v>1366</v>
      </c>
      <c r="H7779" s="7">
        <v>-9799</v>
      </c>
      <c r="I7779" s="143"/>
      <c r="J7779" s="144"/>
      <c r="K7779" s="145"/>
      <c r="L7779" t="str">
        <f t="shared" si="496"/>
        <v>11249</v>
      </c>
      <c r="M7779">
        <f t="shared" si="495"/>
        <v>11249</v>
      </c>
      <c r="N7779" s="37">
        <f t="shared" si="492"/>
        <v>-93324</v>
      </c>
    </row>
    <row r="7780" spans="1:14" ht="37.6" x14ac:dyDescent="0.3">
      <c r="A7780" s="3">
        <v>6</v>
      </c>
      <c r="B7780" s="135"/>
      <c r="C7780" s="4" t="s">
        <v>7767</v>
      </c>
      <c r="D7780" s="5">
        <v>45014</v>
      </c>
      <c r="E7780" s="6" t="s">
        <v>7768</v>
      </c>
      <c r="F7780" s="7">
        <v>-97020</v>
      </c>
      <c r="G7780" s="6" t="s">
        <v>1366</v>
      </c>
      <c r="H7780" s="7">
        <v>-10187</v>
      </c>
      <c r="I7780" s="137"/>
      <c r="J7780" s="140"/>
      <c r="K7780" s="141"/>
      <c r="L7780" t="str">
        <f t="shared" si="496"/>
        <v>11373</v>
      </c>
      <c r="M7780">
        <f t="shared" si="495"/>
        <v>11373</v>
      </c>
      <c r="N7780" s="37">
        <f t="shared" si="492"/>
        <v>-97020</v>
      </c>
    </row>
    <row r="7781" spans="1:14" ht="37.6" x14ac:dyDescent="0.3">
      <c r="A7781" s="3">
        <v>6</v>
      </c>
      <c r="B7781" s="134" t="s">
        <v>7769</v>
      </c>
      <c r="C7781" s="4" t="s">
        <v>7770</v>
      </c>
      <c r="D7781" s="5">
        <v>45030</v>
      </c>
      <c r="E7781" s="6" t="s">
        <v>7771</v>
      </c>
      <c r="F7781" s="7">
        <v>-186648</v>
      </c>
      <c r="G7781" s="6" t="s">
        <v>1366</v>
      </c>
      <c r="H7781" s="7">
        <v>-19598</v>
      </c>
      <c r="I7781" s="136">
        <v>-3053210</v>
      </c>
      <c r="J7781" s="138" t="s">
        <v>48</v>
      </c>
      <c r="K7781" s="139"/>
      <c r="L7781" t="str">
        <f t="shared" si="496"/>
        <v>13850</v>
      </c>
      <c r="M7781">
        <f t="shared" si="495"/>
        <v>13850</v>
      </c>
      <c r="N7781" s="37">
        <f t="shared" si="492"/>
        <v>-186648</v>
      </c>
    </row>
    <row r="7782" spans="1:14" ht="37.6" x14ac:dyDescent="0.3">
      <c r="A7782" s="3">
        <v>6</v>
      </c>
      <c r="B7782" s="142"/>
      <c r="C7782" s="4" t="s">
        <v>7772</v>
      </c>
      <c r="D7782" s="5">
        <v>45021</v>
      </c>
      <c r="E7782" s="6" t="s">
        <v>7773</v>
      </c>
      <c r="F7782" s="7">
        <v>-653268</v>
      </c>
      <c r="G7782" s="6" t="s">
        <v>1366</v>
      </c>
      <c r="H7782" s="7">
        <v>-68593</v>
      </c>
      <c r="I7782" s="143"/>
      <c r="J7782" s="144"/>
      <c r="K7782" s="145"/>
      <c r="L7782" t="str">
        <f t="shared" si="496"/>
        <v>12428</v>
      </c>
      <c r="M7782">
        <f t="shared" si="495"/>
        <v>12428</v>
      </c>
      <c r="N7782" s="37">
        <f t="shared" si="492"/>
        <v>-653268</v>
      </c>
    </row>
    <row r="7783" spans="1:14" ht="25.05" x14ac:dyDescent="0.3">
      <c r="A7783" s="3">
        <v>6</v>
      </c>
      <c r="B7783" s="142"/>
      <c r="C7783" s="4" t="s">
        <v>7774</v>
      </c>
      <c r="D7783" s="5">
        <v>45019</v>
      </c>
      <c r="E7783" s="6" t="s">
        <v>7775</v>
      </c>
      <c r="F7783" s="7">
        <v>-186648</v>
      </c>
      <c r="G7783" s="6" t="s">
        <v>1366</v>
      </c>
      <c r="H7783" s="7">
        <v>-19598</v>
      </c>
      <c r="I7783" s="143"/>
      <c r="J7783" s="144"/>
      <c r="K7783" s="145"/>
      <c r="L7783" t="str">
        <f t="shared" si="496"/>
        <v>12245</v>
      </c>
      <c r="M7783">
        <f t="shared" si="495"/>
        <v>12245</v>
      </c>
      <c r="N7783" s="37">
        <f t="shared" si="492"/>
        <v>-186648</v>
      </c>
    </row>
    <row r="7784" spans="1:14" ht="37.6" x14ac:dyDescent="0.3">
      <c r="A7784" s="3">
        <v>6</v>
      </c>
      <c r="B7784" s="142"/>
      <c r="C7784" s="4" t="s">
        <v>7776</v>
      </c>
      <c r="D7784" s="5">
        <v>45028</v>
      </c>
      <c r="E7784" s="6" t="s">
        <v>7777</v>
      </c>
      <c r="F7784" s="7">
        <v>-93324</v>
      </c>
      <c r="G7784" s="6" t="s">
        <v>1366</v>
      </c>
      <c r="H7784" s="7">
        <v>-9799</v>
      </c>
      <c r="I7784" s="143"/>
      <c r="J7784" s="144"/>
      <c r="K7784" s="145"/>
      <c r="L7784" t="str">
        <f t="shared" si="496"/>
        <v>13166</v>
      </c>
      <c r="M7784">
        <f t="shared" si="495"/>
        <v>13166</v>
      </c>
      <c r="N7784" s="37">
        <f t="shared" si="492"/>
        <v>-93324</v>
      </c>
    </row>
    <row r="7785" spans="1:14" ht="37.6" x14ac:dyDescent="0.3">
      <c r="A7785" s="3">
        <v>6</v>
      </c>
      <c r="B7785" s="142"/>
      <c r="C7785" s="4" t="s">
        <v>7778</v>
      </c>
      <c r="D7785" s="5">
        <v>45021</v>
      </c>
      <c r="E7785" s="6" t="s">
        <v>7779</v>
      </c>
      <c r="F7785" s="7">
        <v>-291060</v>
      </c>
      <c r="G7785" s="6" t="s">
        <v>1366</v>
      </c>
      <c r="H7785" s="7">
        <v>-30561</v>
      </c>
      <c r="I7785" s="143"/>
      <c r="J7785" s="144"/>
      <c r="K7785" s="145"/>
      <c r="L7785" t="str">
        <f t="shared" si="496"/>
        <v>12558</v>
      </c>
      <c r="M7785">
        <f t="shared" si="495"/>
        <v>12558</v>
      </c>
      <c r="N7785" s="37">
        <f t="shared" si="492"/>
        <v>-291060</v>
      </c>
    </row>
    <row r="7786" spans="1:14" ht="37.6" x14ac:dyDescent="0.3">
      <c r="A7786" s="3">
        <v>6</v>
      </c>
      <c r="B7786" s="142"/>
      <c r="C7786" s="4" t="s">
        <v>7780</v>
      </c>
      <c r="D7786" s="5">
        <v>45028</v>
      </c>
      <c r="E7786" s="6" t="s">
        <v>7781</v>
      </c>
      <c r="F7786" s="7">
        <v>-93324</v>
      </c>
      <c r="G7786" s="6" t="s">
        <v>1366</v>
      </c>
      <c r="H7786" s="7">
        <v>-9799</v>
      </c>
      <c r="I7786" s="143"/>
      <c r="J7786" s="144"/>
      <c r="K7786" s="145"/>
      <c r="L7786" t="str">
        <f t="shared" si="496"/>
        <v>13480</v>
      </c>
      <c r="M7786">
        <f t="shared" si="495"/>
        <v>13480</v>
      </c>
      <c r="N7786" s="37">
        <f t="shared" si="492"/>
        <v>-93324</v>
      </c>
    </row>
    <row r="7787" spans="1:14" ht="37.6" x14ac:dyDescent="0.3">
      <c r="A7787" s="3">
        <v>6</v>
      </c>
      <c r="B7787" s="142"/>
      <c r="C7787" s="4" t="s">
        <v>7782</v>
      </c>
      <c r="D7787" s="5">
        <v>45028</v>
      </c>
      <c r="E7787" s="6" t="s">
        <v>7783</v>
      </c>
      <c r="F7787" s="7">
        <v>-97020</v>
      </c>
      <c r="G7787" s="6" t="s">
        <v>1366</v>
      </c>
      <c r="H7787" s="7">
        <v>-10187</v>
      </c>
      <c r="I7787" s="143"/>
      <c r="J7787" s="144"/>
      <c r="K7787" s="145"/>
      <c r="L7787" t="str">
        <f t="shared" si="496"/>
        <v>13365</v>
      </c>
      <c r="M7787">
        <f t="shared" si="495"/>
        <v>13365</v>
      </c>
      <c r="N7787" s="37">
        <f t="shared" si="492"/>
        <v>-97020</v>
      </c>
    </row>
    <row r="7788" spans="1:14" ht="37.6" x14ac:dyDescent="0.3">
      <c r="A7788" s="3">
        <v>6</v>
      </c>
      <c r="B7788" s="142"/>
      <c r="C7788" s="4" t="s">
        <v>7784</v>
      </c>
      <c r="D7788" s="5">
        <v>45028</v>
      </c>
      <c r="E7788" s="6" t="s">
        <v>7785</v>
      </c>
      <c r="F7788" s="7">
        <v>-466620</v>
      </c>
      <c r="G7788" s="6" t="s">
        <v>1366</v>
      </c>
      <c r="H7788" s="7">
        <v>-48995</v>
      </c>
      <c r="I7788" s="143"/>
      <c r="J7788" s="144"/>
      <c r="K7788" s="145"/>
      <c r="L7788" t="str">
        <f t="shared" si="496"/>
        <v>13478</v>
      </c>
      <c r="M7788">
        <f t="shared" si="495"/>
        <v>13478</v>
      </c>
      <c r="N7788" s="37">
        <f t="shared" si="492"/>
        <v>-466620</v>
      </c>
    </row>
    <row r="7789" spans="1:14" ht="37.6" x14ac:dyDescent="0.3">
      <c r="A7789" s="3">
        <v>6</v>
      </c>
      <c r="B7789" s="142"/>
      <c r="C7789" s="4" t="s">
        <v>7786</v>
      </c>
      <c r="D7789" s="5">
        <v>45021</v>
      </c>
      <c r="E7789" s="6" t="s">
        <v>7787</v>
      </c>
      <c r="F7789" s="7">
        <v>-194040</v>
      </c>
      <c r="G7789" s="6" t="s">
        <v>1366</v>
      </c>
      <c r="H7789" s="7">
        <v>-20374</v>
      </c>
      <c r="I7789" s="143"/>
      <c r="J7789" s="144"/>
      <c r="K7789" s="145"/>
      <c r="L7789" t="str">
        <f t="shared" si="496"/>
        <v>12481</v>
      </c>
      <c r="M7789">
        <f t="shared" si="495"/>
        <v>12481</v>
      </c>
      <c r="N7789" s="37">
        <f t="shared" si="492"/>
        <v>-194040</v>
      </c>
    </row>
    <row r="7790" spans="1:14" ht="37.6" x14ac:dyDescent="0.3">
      <c r="A7790" s="3">
        <v>6</v>
      </c>
      <c r="B7790" s="142"/>
      <c r="C7790" s="4" t="s">
        <v>7788</v>
      </c>
      <c r="D7790" s="5">
        <v>45027</v>
      </c>
      <c r="E7790" s="6" t="s">
        <v>7789</v>
      </c>
      <c r="F7790" s="7">
        <v>-578424</v>
      </c>
      <c r="G7790" s="6" t="s">
        <v>1366</v>
      </c>
      <c r="H7790" s="7">
        <v>-60735</v>
      </c>
      <c r="I7790" s="143"/>
      <c r="J7790" s="144"/>
      <c r="K7790" s="145"/>
      <c r="L7790" t="str">
        <f t="shared" si="496"/>
        <v>13034</v>
      </c>
      <c r="M7790">
        <f t="shared" si="495"/>
        <v>13034</v>
      </c>
      <c r="N7790" s="37">
        <f t="shared" si="492"/>
        <v>-578424</v>
      </c>
    </row>
    <row r="7791" spans="1:14" ht="37.6" x14ac:dyDescent="0.3">
      <c r="A7791" s="3">
        <v>6</v>
      </c>
      <c r="B7791" s="142"/>
      <c r="C7791" s="4" t="s">
        <v>7790</v>
      </c>
      <c r="D7791" s="5">
        <v>45027</v>
      </c>
      <c r="E7791" s="6" t="s">
        <v>7791</v>
      </c>
      <c r="F7791" s="7">
        <v>-194040</v>
      </c>
      <c r="G7791" s="6" t="s">
        <v>1366</v>
      </c>
      <c r="H7791" s="7">
        <v>-20374</v>
      </c>
      <c r="I7791" s="143"/>
      <c r="J7791" s="144"/>
      <c r="K7791" s="145"/>
      <c r="L7791" t="str">
        <f t="shared" si="496"/>
        <v>13103</v>
      </c>
      <c r="M7791">
        <f t="shared" si="495"/>
        <v>13103</v>
      </c>
      <c r="N7791" s="37">
        <f t="shared" si="492"/>
        <v>-194040</v>
      </c>
    </row>
    <row r="7792" spans="1:14" ht="37.6" x14ac:dyDescent="0.3">
      <c r="A7792" s="3">
        <v>6</v>
      </c>
      <c r="B7792" s="142"/>
      <c r="C7792" s="4" t="s">
        <v>7792</v>
      </c>
      <c r="D7792" s="5">
        <v>45026</v>
      </c>
      <c r="E7792" s="6" t="s">
        <v>7793</v>
      </c>
      <c r="F7792" s="7">
        <v>-93324</v>
      </c>
      <c r="G7792" s="6" t="s">
        <v>1366</v>
      </c>
      <c r="H7792" s="7">
        <v>-9799</v>
      </c>
      <c r="I7792" s="143"/>
      <c r="J7792" s="144"/>
      <c r="K7792" s="145"/>
      <c r="L7792" t="str">
        <f t="shared" si="496"/>
        <v>12830</v>
      </c>
      <c r="M7792">
        <f t="shared" si="495"/>
        <v>12830</v>
      </c>
      <c r="N7792" s="37">
        <f t="shared" si="492"/>
        <v>-93324</v>
      </c>
    </row>
    <row r="7793" spans="1:14" ht="25.05" x14ac:dyDescent="0.3">
      <c r="A7793" s="3">
        <v>6</v>
      </c>
      <c r="B7793" s="135"/>
      <c r="C7793" s="4" t="s">
        <v>7794</v>
      </c>
      <c r="D7793" s="5">
        <v>45017</v>
      </c>
      <c r="E7793" s="6" t="s">
        <v>7795</v>
      </c>
      <c r="F7793" s="7">
        <v>-283668</v>
      </c>
      <c r="G7793" s="6" t="s">
        <v>1366</v>
      </c>
      <c r="H7793" s="7">
        <v>-29785</v>
      </c>
      <c r="I7793" s="137"/>
      <c r="J7793" s="140"/>
      <c r="K7793" s="141"/>
      <c r="L7793" t="str">
        <f t="shared" si="496"/>
        <v>12044</v>
      </c>
      <c r="M7793">
        <f t="shared" si="495"/>
        <v>12044</v>
      </c>
      <c r="N7793" s="37">
        <f t="shared" si="492"/>
        <v>-283668</v>
      </c>
    </row>
    <row r="7794" spans="1:14" ht="37.6" x14ac:dyDescent="0.3">
      <c r="A7794" s="3">
        <v>6</v>
      </c>
      <c r="B7794" s="134" t="s">
        <v>7796</v>
      </c>
      <c r="C7794" s="4" t="s">
        <v>7797</v>
      </c>
      <c r="D7794" s="5">
        <v>45029</v>
      </c>
      <c r="E7794" s="6" t="s">
        <v>7798</v>
      </c>
      <c r="F7794" s="7">
        <v>-194040</v>
      </c>
      <c r="G7794" s="6" t="s">
        <v>1366</v>
      </c>
      <c r="H7794" s="7">
        <v>-20374</v>
      </c>
      <c r="I7794" s="136">
        <v>-3099108</v>
      </c>
      <c r="J7794" s="138" t="s">
        <v>48</v>
      </c>
      <c r="K7794" s="139"/>
      <c r="L7794" t="str">
        <f t="shared" si="496"/>
        <v>13625</v>
      </c>
      <c r="M7794">
        <f t="shared" si="495"/>
        <v>13625</v>
      </c>
      <c r="N7794" s="37">
        <f t="shared" si="492"/>
        <v>-194040</v>
      </c>
    </row>
    <row r="7795" spans="1:14" ht="37.6" x14ac:dyDescent="0.3">
      <c r="A7795" s="3">
        <v>6</v>
      </c>
      <c r="B7795" s="142"/>
      <c r="C7795" s="4" t="s">
        <v>7799</v>
      </c>
      <c r="D7795" s="5">
        <v>45035</v>
      </c>
      <c r="E7795" s="6" t="s">
        <v>7800</v>
      </c>
      <c r="F7795" s="7">
        <v>-97020</v>
      </c>
      <c r="G7795" s="6" t="s">
        <v>1366</v>
      </c>
      <c r="H7795" s="7">
        <v>-10187</v>
      </c>
      <c r="I7795" s="143"/>
      <c r="J7795" s="144"/>
      <c r="K7795" s="145"/>
      <c r="L7795" t="str">
        <f t="shared" si="496"/>
        <v>14653</v>
      </c>
      <c r="M7795">
        <f t="shared" si="495"/>
        <v>14653</v>
      </c>
      <c r="N7795" s="37">
        <f t="shared" si="492"/>
        <v>-97020</v>
      </c>
    </row>
    <row r="7796" spans="1:14" ht="25.05" x14ac:dyDescent="0.3">
      <c r="A7796" s="3">
        <v>6</v>
      </c>
      <c r="B7796" s="142"/>
      <c r="C7796" s="4" t="s">
        <v>7801</v>
      </c>
      <c r="D7796" s="5">
        <v>45043</v>
      </c>
      <c r="E7796" s="6" t="s">
        <v>7802</v>
      </c>
      <c r="F7796" s="7">
        <v>-97020</v>
      </c>
      <c r="G7796" s="6" t="s">
        <v>1366</v>
      </c>
      <c r="H7796" s="7">
        <v>-10187</v>
      </c>
      <c r="I7796" s="143"/>
      <c r="J7796" s="144"/>
      <c r="K7796" s="145"/>
      <c r="L7796" t="str">
        <f t="shared" si="496"/>
        <v>15943</v>
      </c>
      <c r="M7796">
        <f t="shared" si="495"/>
        <v>15943</v>
      </c>
      <c r="N7796" s="37">
        <f t="shared" si="492"/>
        <v>-97020</v>
      </c>
    </row>
    <row r="7797" spans="1:14" ht="25.05" x14ac:dyDescent="0.3">
      <c r="A7797" s="3">
        <v>6</v>
      </c>
      <c r="B7797" s="142"/>
      <c r="C7797" s="4" t="s">
        <v>7803</v>
      </c>
      <c r="D7797" s="5">
        <v>45042</v>
      </c>
      <c r="E7797" s="6" t="s">
        <v>7804</v>
      </c>
      <c r="F7797" s="7">
        <v>-471240</v>
      </c>
      <c r="G7797" s="6" t="s">
        <v>1366</v>
      </c>
      <c r="H7797" s="7">
        <v>-49480</v>
      </c>
      <c r="I7797" s="143"/>
      <c r="J7797" s="144"/>
      <c r="K7797" s="145"/>
      <c r="L7797" t="str">
        <f t="shared" si="496"/>
        <v>15687</v>
      </c>
      <c r="M7797">
        <f t="shared" si="495"/>
        <v>15687</v>
      </c>
      <c r="N7797" s="37">
        <f t="shared" si="492"/>
        <v>-471240</v>
      </c>
    </row>
    <row r="7798" spans="1:14" ht="37.6" x14ac:dyDescent="0.3">
      <c r="A7798" s="3">
        <v>6</v>
      </c>
      <c r="B7798" s="142"/>
      <c r="C7798" s="4" t="s">
        <v>7805</v>
      </c>
      <c r="D7798" s="5">
        <v>45030</v>
      </c>
      <c r="E7798" s="6" t="s">
        <v>7806</v>
      </c>
      <c r="F7798" s="7">
        <v>-97020</v>
      </c>
      <c r="G7798" s="6" t="s">
        <v>1366</v>
      </c>
      <c r="H7798" s="7">
        <v>-10187</v>
      </c>
      <c r="I7798" s="143"/>
      <c r="J7798" s="144"/>
      <c r="K7798" s="145"/>
      <c r="L7798" t="str">
        <f t="shared" si="496"/>
        <v>13871</v>
      </c>
      <c r="M7798">
        <f t="shared" si="495"/>
        <v>13871</v>
      </c>
      <c r="N7798" s="37">
        <f t="shared" si="492"/>
        <v>-97020</v>
      </c>
    </row>
    <row r="7799" spans="1:14" ht="37.6" x14ac:dyDescent="0.3">
      <c r="A7799" s="3">
        <v>6</v>
      </c>
      <c r="B7799" s="142"/>
      <c r="C7799" s="4" t="s">
        <v>7807</v>
      </c>
      <c r="D7799" s="5">
        <v>45034</v>
      </c>
      <c r="E7799" s="6" t="s">
        <v>7808</v>
      </c>
      <c r="F7799" s="7">
        <v>-279972</v>
      </c>
      <c r="G7799" s="6" t="s">
        <v>1366</v>
      </c>
      <c r="H7799" s="7">
        <v>-29397</v>
      </c>
      <c r="I7799" s="143"/>
      <c r="J7799" s="144"/>
      <c r="K7799" s="145"/>
      <c r="L7799" t="str">
        <f t="shared" si="496"/>
        <v>14519</v>
      </c>
      <c r="M7799">
        <f t="shared" si="495"/>
        <v>14519</v>
      </c>
      <c r="N7799" s="37">
        <f t="shared" ref="N7799:N7862" si="499">+F7799</f>
        <v>-279972</v>
      </c>
    </row>
    <row r="7800" spans="1:14" ht="25.05" x14ac:dyDescent="0.3">
      <c r="A7800" s="3">
        <v>6</v>
      </c>
      <c r="B7800" s="142"/>
      <c r="C7800" s="4" t="s">
        <v>7809</v>
      </c>
      <c r="D7800" s="5">
        <v>45037</v>
      </c>
      <c r="E7800" s="6" t="s">
        <v>7810</v>
      </c>
      <c r="F7800" s="7">
        <v>-186648</v>
      </c>
      <c r="G7800" s="6" t="s">
        <v>1366</v>
      </c>
      <c r="H7800" s="7">
        <v>-19598</v>
      </c>
      <c r="I7800" s="143"/>
      <c r="J7800" s="144"/>
      <c r="K7800" s="145"/>
      <c r="L7800" t="str">
        <f t="shared" si="496"/>
        <v>14959</v>
      </c>
      <c r="M7800">
        <f t="shared" si="495"/>
        <v>14959</v>
      </c>
      <c r="N7800" s="37">
        <f t="shared" si="499"/>
        <v>-186648</v>
      </c>
    </row>
    <row r="7801" spans="1:14" ht="37.6" x14ac:dyDescent="0.3">
      <c r="A7801" s="3">
        <v>6</v>
      </c>
      <c r="B7801" s="142"/>
      <c r="C7801" s="4" t="s">
        <v>7811</v>
      </c>
      <c r="D7801" s="5">
        <v>45042</v>
      </c>
      <c r="E7801" s="6" t="s">
        <v>7812</v>
      </c>
      <c r="F7801" s="7">
        <v>-116655</v>
      </c>
      <c r="G7801" s="6" t="s">
        <v>1366</v>
      </c>
      <c r="H7801" s="7">
        <v>-12249</v>
      </c>
      <c r="I7801" s="143"/>
      <c r="J7801" s="144"/>
      <c r="K7801" s="145"/>
      <c r="L7801" t="str">
        <f t="shared" si="496"/>
        <v>15571</v>
      </c>
      <c r="M7801">
        <f t="shared" si="495"/>
        <v>15571</v>
      </c>
      <c r="N7801" s="37">
        <f t="shared" si="499"/>
        <v>-116655</v>
      </c>
    </row>
    <row r="7802" spans="1:14" ht="25.05" x14ac:dyDescent="0.3">
      <c r="A7802" s="3">
        <v>6</v>
      </c>
      <c r="B7802" s="142"/>
      <c r="C7802" s="4" t="s">
        <v>7813</v>
      </c>
      <c r="D7802" s="5">
        <v>45030</v>
      </c>
      <c r="E7802" s="6" t="s">
        <v>7814</v>
      </c>
      <c r="F7802" s="7">
        <v>-186648</v>
      </c>
      <c r="G7802" s="6" t="s">
        <v>1366</v>
      </c>
      <c r="H7802" s="7">
        <v>-19598</v>
      </c>
      <c r="I7802" s="143"/>
      <c r="J7802" s="144"/>
      <c r="K7802" s="145"/>
      <c r="L7802" t="str">
        <f t="shared" si="496"/>
        <v>13988</v>
      </c>
      <c r="M7802">
        <f t="shared" si="495"/>
        <v>13988</v>
      </c>
      <c r="N7802" s="37">
        <f t="shared" si="499"/>
        <v>-186648</v>
      </c>
    </row>
    <row r="7803" spans="1:14" ht="25.05" x14ac:dyDescent="0.3">
      <c r="A7803" s="3">
        <v>6</v>
      </c>
      <c r="B7803" s="142"/>
      <c r="C7803" s="4" t="s">
        <v>7815</v>
      </c>
      <c r="D7803" s="5">
        <v>45041</v>
      </c>
      <c r="E7803" s="6" t="s">
        <v>7816</v>
      </c>
      <c r="F7803" s="7">
        <v>-279972</v>
      </c>
      <c r="G7803" s="6" t="s">
        <v>1366</v>
      </c>
      <c r="H7803" s="7">
        <v>-29397</v>
      </c>
      <c r="I7803" s="143"/>
      <c r="J7803" s="144"/>
      <c r="K7803" s="145"/>
      <c r="L7803" t="str">
        <f t="shared" si="496"/>
        <v>15291</v>
      </c>
      <c r="M7803">
        <f t="shared" si="495"/>
        <v>15291</v>
      </c>
      <c r="N7803" s="37">
        <f t="shared" si="499"/>
        <v>-279972</v>
      </c>
    </row>
    <row r="7804" spans="1:14" ht="25.05" x14ac:dyDescent="0.3">
      <c r="A7804" s="3">
        <v>6</v>
      </c>
      <c r="B7804" s="142"/>
      <c r="C7804" s="4" t="s">
        <v>7817</v>
      </c>
      <c r="D7804" s="5">
        <v>45030</v>
      </c>
      <c r="E7804" s="6" t="s">
        <v>7818</v>
      </c>
      <c r="F7804" s="7">
        <v>-485100</v>
      </c>
      <c r="G7804" s="6" t="s">
        <v>1366</v>
      </c>
      <c r="H7804" s="7">
        <v>-50935</v>
      </c>
      <c r="I7804" s="143"/>
      <c r="J7804" s="144"/>
      <c r="K7804" s="145"/>
      <c r="L7804" t="str">
        <f t="shared" si="496"/>
        <v>14032</v>
      </c>
      <c r="M7804">
        <f t="shared" si="495"/>
        <v>14032</v>
      </c>
      <c r="N7804" s="37">
        <f t="shared" si="499"/>
        <v>-485100</v>
      </c>
    </row>
    <row r="7805" spans="1:14" ht="25.05" x14ac:dyDescent="0.3">
      <c r="A7805" s="3">
        <v>6</v>
      </c>
      <c r="B7805" s="142"/>
      <c r="C7805" s="4" t="s">
        <v>7819</v>
      </c>
      <c r="D7805" s="5">
        <v>45030</v>
      </c>
      <c r="E7805" s="6" t="s">
        <v>7820</v>
      </c>
      <c r="F7805" s="7">
        <v>-388080</v>
      </c>
      <c r="G7805" s="6" t="s">
        <v>1366</v>
      </c>
      <c r="H7805" s="7">
        <v>-40748</v>
      </c>
      <c r="I7805" s="143"/>
      <c r="J7805" s="144"/>
      <c r="K7805" s="145"/>
      <c r="L7805" t="str">
        <f t="shared" si="496"/>
        <v>13987</v>
      </c>
      <c r="M7805">
        <f t="shared" si="495"/>
        <v>13987</v>
      </c>
      <c r="N7805" s="37">
        <f t="shared" si="499"/>
        <v>-388080</v>
      </c>
    </row>
    <row r="7806" spans="1:14" ht="37.6" x14ac:dyDescent="0.3">
      <c r="A7806" s="3">
        <v>6</v>
      </c>
      <c r="B7806" s="135"/>
      <c r="C7806" s="4" t="s">
        <v>7821</v>
      </c>
      <c r="D7806" s="5">
        <v>45040</v>
      </c>
      <c r="E7806" s="6" t="s">
        <v>7822</v>
      </c>
      <c r="F7806" s="7">
        <v>-583275</v>
      </c>
      <c r="G7806" s="6" t="s">
        <v>1366</v>
      </c>
      <c r="H7806" s="7">
        <v>-61244</v>
      </c>
      <c r="I7806" s="137"/>
      <c r="J7806" s="140"/>
      <c r="K7806" s="141"/>
      <c r="L7806" t="str">
        <f t="shared" si="496"/>
        <v>15257</v>
      </c>
      <c r="M7806">
        <f t="shared" si="495"/>
        <v>15257</v>
      </c>
      <c r="N7806" s="37">
        <f t="shared" si="499"/>
        <v>-583275</v>
      </c>
    </row>
    <row r="7807" spans="1:14" ht="37.6" x14ac:dyDescent="0.3">
      <c r="A7807" s="3">
        <v>6</v>
      </c>
      <c r="B7807" s="134" t="s">
        <v>7823</v>
      </c>
      <c r="C7807" s="4" t="s">
        <v>7824</v>
      </c>
      <c r="D7807" s="5">
        <v>45055</v>
      </c>
      <c r="E7807" s="6" t="s">
        <v>7825</v>
      </c>
      <c r="F7807" s="7">
        <v>-349965</v>
      </c>
      <c r="G7807" s="6" t="s">
        <v>1366</v>
      </c>
      <c r="H7807" s="7">
        <v>-36746</v>
      </c>
      <c r="I7807" s="136">
        <v>-1209252</v>
      </c>
      <c r="J7807" s="138" t="s">
        <v>48</v>
      </c>
      <c r="K7807" s="139"/>
      <c r="L7807" t="str">
        <f t="shared" si="496"/>
        <v>16880</v>
      </c>
      <c r="M7807">
        <f t="shared" si="495"/>
        <v>16880</v>
      </c>
      <c r="N7807" s="37">
        <f t="shared" si="499"/>
        <v>-349965</v>
      </c>
    </row>
    <row r="7808" spans="1:14" ht="37.6" x14ac:dyDescent="0.3">
      <c r="A7808" s="3">
        <v>6</v>
      </c>
      <c r="B7808" s="142"/>
      <c r="C7808" s="4" t="s">
        <v>7826</v>
      </c>
      <c r="D7808" s="5">
        <v>45052</v>
      </c>
      <c r="E7808" s="6" t="s">
        <v>7827</v>
      </c>
      <c r="F7808" s="7">
        <v>-93324</v>
      </c>
      <c r="G7808" s="6" t="s">
        <v>1366</v>
      </c>
      <c r="H7808" s="7">
        <v>-9799</v>
      </c>
      <c r="I7808" s="143"/>
      <c r="J7808" s="144"/>
      <c r="K7808" s="145"/>
      <c r="L7808" t="str">
        <f t="shared" si="496"/>
        <v>16465</v>
      </c>
      <c r="M7808">
        <f t="shared" si="495"/>
        <v>16465</v>
      </c>
      <c r="N7808" s="37">
        <f t="shared" si="499"/>
        <v>-93324</v>
      </c>
    </row>
    <row r="7809" spans="1:14" ht="37.6" x14ac:dyDescent="0.3">
      <c r="A7809" s="3">
        <v>6</v>
      </c>
      <c r="B7809" s="142"/>
      <c r="C7809" s="4" t="s">
        <v>7828</v>
      </c>
      <c r="D7809" s="5">
        <v>45055</v>
      </c>
      <c r="E7809" s="6" t="s">
        <v>7829</v>
      </c>
      <c r="F7809" s="7">
        <v>-194040</v>
      </c>
      <c r="G7809" s="6" t="s">
        <v>1366</v>
      </c>
      <c r="H7809" s="7">
        <v>-20374</v>
      </c>
      <c r="I7809" s="143"/>
      <c r="J7809" s="144"/>
      <c r="K7809" s="145"/>
      <c r="L7809" t="str">
        <f t="shared" si="496"/>
        <v>16860</v>
      </c>
      <c r="M7809">
        <f t="shared" si="495"/>
        <v>16860</v>
      </c>
      <c r="N7809" s="37">
        <f t="shared" si="499"/>
        <v>-194040</v>
      </c>
    </row>
    <row r="7810" spans="1:14" ht="37.6" x14ac:dyDescent="0.3">
      <c r="A7810" s="3">
        <v>6</v>
      </c>
      <c r="B7810" s="135"/>
      <c r="C7810" s="4" t="s">
        <v>7830</v>
      </c>
      <c r="D7810" s="5">
        <v>45056</v>
      </c>
      <c r="E7810" s="6" t="s">
        <v>7831</v>
      </c>
      <c r="F7810" s="7">
        <v>-713790</v>
      </c>
      <c r="G7810" s="6" t="s">
        <v>1366</v>
      </c>
      <c r="H7810" s="7">
        <v>-74948</v>
      </c>
      <c r="I7810" s="137"/>
      <c r="J7810" s="140"/>
      <c r="K7810" s="141"/>
      <c r="L7810" t="str">
        <f t="shared" si="496"/>
        <v>17217</v>
      </c>
      <c r="M7810">
        <f t="shared" si="495"/>
        <v>17217</v>
      </c>
      <c r="N7810" s="37">
        <f t="shared" si="499"/>
        <v>-713790</v>
      </c>
    </row>
    <row r="7811" spans="1:14" ht="37.6" x14ac:dyDescent="0.3">
      <c r="A7811" s="3">
        <v>6</v>
      </c>
      <c r="B7811" s="8" t="s">
        <v>7862</v>
      </c>
      <c r="C7811" s="4" t="s">
        <v>7863</v>
      </c>
      <c r="D7811" s="5">
        <v>45066</v>
      </c>
      <c r="E7811" s="6" t="s">
        <v>7864</v>
      </c>
      <c r="F7811" s="7">
        <v>-699930</v>
      </c>
      <c r="G7811" s="6" t="s">
        <v>1366</v>
      </c>
      <c r="H7811" s="7">
        <v>-73493</v>
      </c>
      <c r="I7811" s="11">
        <v>-626437</v>
      </c>
      <c r="J7811" s="132" t="s">
        <v>604</v>
      </c>
      <c r="K7811" s="133"/>
      <c r="L7811" t="str">
        <f t="shared" ref="L7811" si="500">+RIGHT(C7811,4)</f>
        <v>4766</v>
      </c>
      <c r="M7811">
        <f t="shared" si="495"/>
        <v>4766</v>
      </c>
      <c r="N7811" s="37">
        <f t="shared" si="499"/>
        <v>-699930</v>
      </c>
    </row>
    <row r="7812" spans="1:14" ht="37.6" x14ac:dyDescent="0.3">
      <c r="A7812" s="3">
        <v>6</v>
      </c>
      <c r="B7812" s="8" t="s">
        <v>7869</v>
      </c>
      <c r="C7812" s="4" t="s">
        <v>7870</v>
      </c>
      <c r="D7812" s="5">
        <v>45026</v>
      </c>
      <c r="E7812" s="6" t="s">
        <v>7871</v>
      </c>
      <c r="F7812" s="7">
        <v>-233310</v>
      </c>
      <c r="G7812" s="6" t="s">
        <v>1366</v>
      </c>
      <c r="H7812" s="7">
        <v>-24498</v>
      </c>
      <c r="I7812" s="11">
        <v>-208812</v>
      </c>
      <c r="J7812" s="132" t="s">
        <v>615</v>
      </c>
      <c r="K7812" s="133"/>
      <c r="L7812" t="str">
        <f t="shared" ref="L7812:L7821" si="501">+RIGHT(C7812,3)</f>
        <v>483</v>
      </c>
      <c r="M7812">
        <f t="shared" si="495"/>
        <v>483</v>
      </c>
      <c r="N7812" s="37">
        <f t="shared" si="499"/>
        <v>-233310</v>
      </c>
    </row>
    <row r="7813" spans="1:14" ht="37.6" x14ac:dyDescent="0.3">
      <c r="A7813" s="3">
        <v>6</v>
      </c>
      <c r="B7813" s="8" t="s">
        <v>7874</v>
      </c>
      <c r="C7813" s="4" t="s">
        <v>4169</v>
      </c>
      <c r="D7813" s="5">
        <v>44980</v>
      </c>
      <c r="E7813" s="6" t="s">
        <v>7875</v>
      </c>
      <c r="F7813" s="7">
        <v>-121275</v>
      </c>
      <c r="G7813" s="6" t="s">
        <v>1366</v>
      </c>
      <c r="H7813" s="7">
        <v>-12734</v>
      </c>
      <c r="I7813" s="11">
        <v>-108541</v>
      </c>
      <c r="J7813" s="132" t="s">
        <v>623</v>
      </c>
      <c r="K7813" s="133"/>
      <c r="L7813" t="str">
        <f t="shared" si="501"/>
        <v>268</v>
      </c>
      <c r="M7813">
        <f t="shared" si="495"/>
        <v>268</v>
      </c>
      <c r="N7813" s="37">
        <f t="shared" si="499"/>
        <v>-121275</v>
      </c>
    </row>
    <row r="7814" spans="1:14" ht="37.6" x14ac:dyDescent="0.3">
      <c r="A7814" s="3">
        <v>6</v>
      </c>
      <c r="B7814" s="8" t="s">
        <v>7949</v>
      </c>
      <c r="C7814" s="4" t="s">
        <v>7950</v>
      </c>
      <c r="D7814" s="5">
        <v>45023</v>
      </c>
      <c r="E7814" s="6" t="s">
        <v>7951</v>
      </c>
      <c r="F7814" s="7">
        <v>-467208</v>
      </c>
      <c r="G7814" s="6" t="s">
        <v>1366</v>
      </c>
      <c r="H7814" s="7">
        <v>-49057</v>
      </c>
      <c r="I7814" s="11">
        <v>-418151</v>
      </c>
      <c r="J7814" s="132" t="s">
        <v>658</v>
      </c>
      <c r="K7814" s="133"/>
      <c r="L7814" t="str">
        <f t="shared" si="501"/>
        <v>422</v>
      </c>
      <c r="M7814">
        <f t="shared" si="495"/>
        <v>422</v>
      </c>
      <c r="N7814" s="37">
        <f t="shared" si="499"/>
        <v>-467208</v>
      </c>
    </row>
    <row r="7815" spans="1:14" ht="37.6" x14ac:dyDescent="0.3">
      <c r="A7815" s="3">
        <v>6</v>
      </c>
      <c r="B7815" s="8" t="s">
        <v>7998</v>
      </c>
      <c r="C7815" s="4" t="s">
        <v>7999</v>
      </c>
      <c r="D7815" s="5">
        <v>45051</v>
      </c>
      <c r="E7815" s="6" t="s">
        <v>8000</v>
      </c>
      <c r="F7815" s="7">
        <v>-194040</v>
      </c>
      <c r="G7815" s="6" t="s">
        <v>1366</v>
      </c>
      <c r="H7815" s="7">
        <v>-20374</v>
      </c>
      <c r="I7815" s="11">
        <v>-173666</v>
      </c>
      <c r="J7815" s="132" t="s">
        <v>698</v>
      </c>
      <c r="K7815" s="133"/>
      <c r="L7815" t="str">
        <f t="shared" si="501"/>
        <v>744</v>
      </c>
      <c r="M7815">
        <f t="shared" ref="M7815:M7878" si="502">+L7815*1</f>
        <v>744</v>
      </c>
      <c r="N7815" s="37">
        <f t="shared" si="499"/>
        <v>-194040</v>
      </c>
    </row>
    <row r="7816" spans="1:14" ht="37.6" x14ac:dyDescent="0.3">
      <c r="A7816" s="3">
        <v>6</v>
      </c>
      <c r="B7816" s="8" t="s">
        <v>8020</v>
      </c>
      <c r="C7816" s="4" t="s">
        <v>4119</v>
      </c>
      <c r="D7816" s="5">
        <v>45015</v>
      </c>
      <c r="E7816" s="6" t="s">
        <v>8021</v>
      </c>
      <c r="F7816" s="7">
        <v>-121275</v>
      </c>
      <c r="G7816" s="6" t="s">
        <v>1366</v>
      </c>
      <c r="H7816" s="7">
        <v>-12734</v>
      </c>
      <c r="I7816" s="11">
        <v>-108541</v>
      </c>
      <c r="J7816" s="132" t="s">
        <v>712</v>
      </c>
      <c r="K7816" s="133"/>
      <c r="L7816" t="str">
        <f t="shared" si="501"/>
        <v>495</v>
      </c>
      <c r="M7816">
        <f t="shared" si="502"/>
        <v>495</v>
      </c>
      <c r="N7816" s="37">
        <f t="shared" si="499"/>
        <v>-121275</v>
      </c>
    </row>
    <row r="7817" spans="1:14" ht="37.6" x14ac:dyDescent="0.3">
      <c r="A7817" s="3">
        <v>6</v>
      </c>
      <c r="B7817" s="8" t="s">
        <v>8022</v>
      </c>
      <c r="C7817" s="4" t="s">
        <v>8023</v>
      </c>
      <c r="D7817" s="5">
        <v>45075</v>
      </c>
      <c r="E7817" s="6" t="s">
        <v>8024</v>
      </c>
      <c r="F7817" s="7">
        <v>-350889</v>
      </c>
      <c r="G7817" s="6" t="s">
        <v>1366</v>
      </c>
      <c r="H7817" s="7">
        <v>-36843</v>
      </c>
      <c r="I7817" s="11">
        <v>-314046</v>
      </c>
      <c r="J7817" s="132" t="s">
        <v>712</v>
      </c>
      <c r="K7817" s="133"/>
      <c r="L7817" t="str">
        <f t="shared" si="501"/>
        <v>866</v>
      </c>
      <c r="M7817">
        <f t="shared" si="502"/>
        <v>866</v>
      </c>
      <c r="N7817" s="37">
        <f t="shared" si="499"/>
        <v>-350889</v>
      </c>
    </row>
    <row r="7818" spans="1:14" ht="37.6" x14ac:dyDescent="0.3">
      <c r="A7818" s="3">
        <v>6</v>
      </c>
      <c r="B7818" s="8" t="s">
        <v>8067</v>
      </c>
      <c r="C7818" s="4" t="s">
        <v>8068</v>
      </c>
      <c r="D7818" s="5">
        <v>45076</v>
      </c>
      <c r="E7818" s="6" t="s">
        <v>8069</v>
      </c>
      <c r="F7818" s="7">
        <v>-121275</v>
      </c>
      <c r="G7818" s="6" t="s">
        <v>1366</v>
      </c>
      <c r="H7818" s="7">
        <v>-12734</v>
      </c>
      <c r="I7818" s="11">
        <v>-108541</v>
      </c>
      <c r="J7818" s="132" t="s">
        <v>749</v>
      </c>
      <c r="K7818" s="133"/>
      <c r="L7818" t="str">
        <f t="shared" si="501"/>
        <v>424</v>
      </c>
      <c r="M7818">
        <f t="shared" si="502"/>
        <v>424</v>
      </c>
      <c r="N7818" s="37">
        <f t="shared" si="499"/>
        <v>-121275</v>
      </c>
    </row>
    <row r="7819" spans="1:14" ht="37.6" x14ac:dyDescent="0.3">
      <c r="A7819" s="3">
        <v>6</v>
      </c>
      <c r="B7819" s="134" t="s">
        <v>8078</v>
      </c>
      <c r="C7819" s="4" t="s">
        <v>8079</v>
      </c>
      <c r="D7819" s="5">
        <v>44987</v>
      </c>
      <c r="E7819" s="6" t="s">
        <v>8080</v>
      </c>
      <c r="F7819" s="7">
        <v>-194040</v>
      </c>
      <c r="G7819" s="6" t="s">
        <v>1366</v>
      </c>
      <c r="H7819" s="7">
        <v>-20374</v>
      </c>
      <c r="I7819" s="136">
        <v>-499289</v>
      </c>
      <c r="J7819" s="138" t="s">
        <v>767</v>
      </c>
      <c r="K7819" s="139"/>
      <c r="L7819" t="str">
        <f t="shared" si="501"/>
        <v>253</v>
      </c>
      <c r="M7819">
        <f t="shared" si="502"/>
        <v>253</v>
      </c>
      <c r="N7819" s="37">
        <f t="shared" si="499"/>
        <v>-194040</v>
      </c>
    </row>
    <row r="7820" spans="1:14" ht="37.6" x14ac:dyDescent="0.3">
      <c r="A7820" s="3">
        <v>6</v>
      </c>
      <c r="B7820" s="135"/>
      <c r="C7820" s="4" t="s">
        <v>8081</v>
      </c>
      <c r="D7820" s="5">
        <v>44993</v>
      </c>
      <c r="E7820" s="6" t="s">
        <v>8082</v>
      </c>
      <c r="F7820" s="7">
        <v>-363825</v>
      </c>
      <c r="G7820" s="6" t="s">
        <v>1366</v>
      </c>
      <c r="H7820" s="7">
        <v>-38202</v>
      </c>
      <c r="I7820" s="137"/>
      <c r="J7820" s="140"/>
      <c r="K7820" s="141"/>
      <c r="L7820" t="str">
        <f t="shared" si="501"/>
        <v>319</v>
      </c>
      <c r="M7820">
        <f t="shared" si="502"/>
        <v>319</v>
      </c>
      <c r="N7820" s="37">
        <f t="shared" si="499"/>
        <v>-363825</v>
      </c>
    </row>
    <row r="7821" spans="1:14" ht="37.6" x14ac:dyDescent="0.3">
      <c r="A7821" s="3">
        <v>6</v>
      </c>
      <c r="B7821" s="8" t="s">
        <v>8083</v>
      </c>
      <c r="C7821" s="4" t="s">
        <v>8084</v>
      </c>
      <c r="D7821" s="5">
        <v>45035</v>
      </c>
      <c r="E7821" s="6" t="s">
        <v>8085</v>
      </c>
      <c r="F7821" s="7">
        <v>-93324</v>
      </c>
      <c r="G7821" s="6" t="s">
        <v>1366</v>
      </c>
      <c r="H7821" s="7">
        <v>-9799</v>
      </c>
      <c r="I7821" s="11">
        <v>-83525</v>
      </c>
      <c r="J7821" s="132" t="s">
        <v>767</v>
      </c>
      <c r="K7821" s="133"/>
      <c r="L7821" t="str">
        <f t="shared" si="501"/>
        <v>557</v>
      </c>
      <c r="M7821">
        <f t="shared" si="502"/>
        <v>557</v>
      </c>
      <c r="N7821" s="37">
        <f t="shared" si="499"/>
        <v>-93324</v>
      </c>
    </row>
    <row r="7822" spans="1:14" ht="37.6" x14ac:dyDescent="0.3">
      <c r="A7822" s="3">
        <v>6</v>
      </c>
      <c r="B7822" s="8" t="s">
        <v>8116</v>
      </c>
      <c r="C7822" s="4" t="s">
        <v>8117</v>
      </c>
      <c r="D7822" s="5">
        <v>45056</v>
      </c>
      <c r="E7822" s="6" t="s">
        <v>8118</v>
      </c>
      <c r="F7822" s="7">
        <v>-116655</v>
      </c>
      <c r="G7822" s="6" t="s">
        <v>1366</v>
      </c>
      <c r="H7822" s="7">
        <v>-12249</v>
      </c>
      <c r="I7822" s="11">
        <v>-104406</v>
      </c>
      <c r="J7822" s="132" t="s">
        <v>788</v>
      </c>
      <c r="K7822" s="133"/>
      <c r="L7822" t="str">
        <f t="shared" ref="L7822:L7878" si="503">+RIGHT(C7822,5)</f>
        <v>00594</v>
      </c>
      <c r="M7822">
        <f t="shared" si="502"/>
        <v>594</v>
      </c>
      <c r="N7822" s="37">
        <f t="shared" si="499"/>
        <v>-116655</v>
      </c>
    </row>
    <row r="7823" spans="1:14" ht="50.1" x14ac:dyDescent="0.3">
      <c r="A7823" s="3">
        <v>6</v>
      </c>
      <c r="B7823" s="8" t="s">
        <v>8147</v>
      </c>
      <c r="C7823" s="4" t="s">
        <v>7580</v>
      </c>
      <c r="D7823" s="5">
        <v>45037</v>
      </c>
      <c r="E7823" s="6" t="s">
        <v>8148</v>
      </c>
      <c r="F7823" s="7">
        <v>-242550</v>
      </c>
      <c r="G7823" s="6" t="s">
        <v>1366</v>
      </c>
      <c r="H7823" s="7">
        <v>-25468</v>
      </c>
      <c r="I7823" s="11">
        <v>-217082</v>
      </c>
      <c r="J7823" s="132" t="s">
        <v>807</v>
      </c>
      <c r="K7823" s="133"/>
      <c r="L7823" t="str">
        <f t="shared" ref="L7823:L7824" si="504">+RIGHT(C7823,3)</f>
        <v>375</v>
      </c>
      <c r="M7823">
        <f t="shared" si="502"/>
        <v>375</v>
      </c>
      <c r="N7823" s="37">
        <f t="shared" si="499"/>
        <v>-242550</v>
      </c>
    </row>
    <row r="7824" spans="1:14" ht="50.1" x14ac:dyDescent="0.3">
      <c r="A7824" s="3">
        <v>6</v>
      </c>
      <c r="B7824" s="8" t="s">
        <v>8149</v>
      </c>
      <c r="C7824" s="4" t="s">
        <v>8150</v>
      </c>
      <c r="D7824" s="5">
        <v>45083</v>
      </c>
      <c r="E7824" s="6" t="s">
        <v>8151</v>
      </c>
      <c r="F7824" s="7">
        <v>-699930</v>
      </c>
      <c r="G7824" s="6" t="s">
        <v>1366</v>
      </c>
      <c r="H7824" s="7">
        <v>-73493</v>
      </c>
      <c r="I7824" s="11">
        <v>-626437</v>
      </c>
      <c r="J7824" s="132" t="s">
        <v>807</v>
      </c>
      <c r="K7824" s="133"/>
      <c r="L7824" t="str">
        <f t="shared" si="504"/>
        <v>562</v>
      </c>
      <c r="M7824">
        <f t="shared" si="502"/>
        <v>562</v>
      </c>
      <c r="N7824" s="37">
        <f t="shared" si="499"/>
        <v>-699930</v>
      </c>
    </row>
    <row r="7825" spans="1:14" ht="37.6" x14ac:dyDescent="0.3">
      <c r="A7825" s="3">
        <v>6</v>
      </c>
      <c r="B7825" s="8" t="s">
        <v>8207</v>
      </c>
      <c r="C7825" s="4" t="s">
        <v>8208</v>
      </c>
      <c r="D7825" s="5">
        <v>44996</v>
      </c>
      <c r="E7825" s="6" t="s">
        <v>8209</v>
      </c>
      <c r="F7825" s="7">
        <v>-121275</v>
      </c>
      <c r="G7825" s="6" t="s">
        <v>1366</v>
      </c>
      <c r="H7825" s="7">
        <v>-12734</v>
      </c>
      <c r="I7825" s="11">
        <v>-108541</v>
      </c>
      <c r="J7825" s="132" t="s">
        <v>1940</v>
      </c>
      <c r="K7825" s="133"/>
      <c r="L7825" t="str">
        <f t="shared" si="503"/>
        <v>00263</v>
      </c>
      <c r="M7825">
        <f t="shared" si="502"/>
        <v>263</v>
      </c>
      <c r="N7825" s="37">
        <f t="shared" si="499"/>
        <v>-121275</v>
      </c>
    </row>
    <row r="7826" spans="1:14" ht="50.1" x14ac:dyDescent="0.3">
      <c r="A7826" s="3">
        <v>6</v>
      </c>
      <c r="B7826" s="8" t="s">
        <v>8280</v>
      </c>
      <c r="C7826" s="4" t="s">
        <v>8281</v>
      </c>
      <c r="D7826" s="5">
        <v>45017</v>
      </c>
      <c r="E7826" s="6" t="s">
        <v>8282</v>
      </c>
      <c r="F7826" s="7">
        <v>-242550</v>
      </c>
      <c r="G7826" s="6" t="s">
        <v>1366</v>
      </c>
      <c r="H7826" s="7">
        <v>-25468</v>
      </c>
      <c r="I7826" s="11">
        <v>-217082</v>
      </c>
      <c r="J7826" s="132" t="s">
        <v>886</v>
      </c>
      <c r="K7826" s="133"/>
      <c r="L7826" t="str">
        <f t="shared" ref="L7826:L7844" si="505">+RIGHT(C7826,3)</f>
        <v>387</v>
      </c>
      <c r="M7826">
        <f t="shared" si="502"/>
        <v>387</v>
      </c>
      <c r="N7826" s="37">
        <f t="shared" si="499"/>
        <v>-242550</v>
      </c>
    </row>
    <row r="7827" spans="1:14" ht="50.1" x14ac:dyDescent="0.3">
      <c r="A7827" s="3">
        <v>6</v>
      </c>
      <c r="B7827" s="8" t="s">
        <v>8283</v>
      </c>
      <c r="C7827" s="4" t="s">
        <v>8284</v>
      </c>
      <c r="D7827" s="5">
        <v>45070</v>
      </c>
      <c r="E7827" s="6" t="s">
        <v>8285</v>
      </c>
      <c r="F7827" s="7">
        <v>-121275</v>
      </c>
      <c r="G7827" s="6" t="s">
        <v>1366</v>
      </c>
      <c r="H7827" s="7">
        <v>-12734</v>
      </c>
      <c r="I7827" s="11">
        <v>-108541</v>
      </c>
      <c r="J7827" s="132" t="s">
        <v>886</v>
      </c>
      <c r="K7827" s="133"/>
      <c r="L7827" t="str">
        <f t="shared" si="505"/>
        <v>568</v>
      </c>
      <c r="M7827">
        <f t="shared" si="502"/>
        <v>568</v>
      </c>
      <c r="N7827" s="37">
        <f t="shared" si="499"/>
        <v>-121275</v>
      </c>
    </row>
    <row r="7828" spans="1:14" ht="37.6" x14ac:dyDescent="0.3">
      <c r="A7828" s="3">
        <v>6</v>
      </c>
      <c r="B7828" s="8" t="s">
        <v>8340</v>
      </c>
      <c r="C7828" s="4" t="s">
        <v>8341</v>
      </c>
      <c r="D7828" s="5">
        <v>44999</v>
      </c>
      <c r="E7828" s="6" t="s">
        <v>8342</v>
      </c>
      <c r="F7828" s="7">
        <v>-352674</v>
      </c>
      <c r="G7828" s="6" t="s">
        <v>1366</v>
      </c>
      <c r="H7828" s="7">
        <v>-37031</v>
      </c>
      <c r="I7828" s="11">
        <v>-315643</v>
      </c>
      <c r="J7828" s="132" t="s">
        <v>939</v>
      </c>
      <c r="K7828" s="133"/>
      <c r="L7828" t="str">
        <f t="shared" si="505"/>
        <v>157</v>
      </c>
      <c r="M7828">
        <f t="shared" si="502"/>
        <v>157</v>
      </c>
      <c r="N7828" s="37">
        <f t="shared" si="499"/>
        <v>-352674</v>
      </c>
    </row>
    <row r="7829" spans="1:14" ht="37.6" x14ac:dyDescent="0.3">
      <c r="A7829" s="3">
        <v>6</v>
      </c>
      <c r="B7829" s="8" t="s">
        <v>8382</v>
      </c>
      <c r="C7829" s="4" t="s">
        <v>8383</v>
      </c>
      <c r="D7829" s="5">
        <v>45010</v>
      </c>
      <c r="E7829" s="6" t="s">
        <v>8384</v>
      </c>
      <c r="F7829" s="7">
        <v>-116655</v>
      </c>
      <c r="G7829" s="6" t="s">
        <v>1366</v>
      </c>
      <c r="H7829" s="7">
        <v>-12249</v>
      </c>
      <c r="I7829" s="11">
        <v>-104406</v>
      </c>
      <c r="J7829" s="132" t="s">
        <v>956</v>
      </c>
      <c r="K7829" s="133"/>
      <c r="L7829" t="str">
        <f t="shared" si="505"/>
        <v>438</v>
      </c>
      <c r="M7829">
        <f t="shared" si="502"/>
        <v>438</v>
      </c>
      <c r="N7829" s="37">
        <f t="shared" si="499"/>
        <v>-116655</v>
      </c>
    </row>
    <row r="7830" spans="1:14" ht="37.6" x14ac:dyDescent="0.3">
      <c r="A7830" s="3">
        <v>6</v>
      </c>
      <c r="B7830" s="8" t="s">
        <v>8385</v>
      </c>
      <c r="C7830" s="4" t="s">
        <v>8386</v>
      </c>
      <c r="D7830" s="5">
        <v>45026</v>
      </c>
      <c r="E7830" s="6" t="s">
        <v>8387</v>
      </c>
      <c r="F7830" s="7">
        <v>-194040</v>
      </c>
      <c r="G7830" s="6" t="s">
        <v>1366</v>
      </c>
      <c r="H7830" s="7">
        <v>-20374</v>
      </c>
      <c r="I7830" s="11">
        <v>-173666</v>
      </c>
      <c r="J7830" s="132" t="s">
        <v>956</v>
      </c>
      <c r="K7830" s="133"/>
      <c r="L7830" t="str">
        <f t="shared" si="505"/>
        <v>562</v>
      </c>
      <c r="M7830">
        <f t="shared" si="502"/>
        <v>562</v>
      </c>
      <c r="N7830" s="37">
        <f t="shared" si="499"/>
        <v>-194040</v>
      </c>
    </row>
    <row r="7831" spans="1:14" ht="37.6" x14ac:dyDescent="0.3">
      <c r="A7831" s="3">
        <v>6</v>
      </c>
      <c r="B7831" s="8" t="s">
        <v>8388</v>
      </c>
      <c r="C7831" s="4" t="s">
        <v>8389</v>
      </c>
      <c r="D7831" s="5">
        <v>45040</v>
      </c>
      <c r="E7831" s="6" t="s">
        <v>8390</v>
      </c>
      <c r="F7831" s="7">
        <v>-93324</v>
      </c>
      <c r="G7831" s="6" t="s">
        <v>1366</v>
      </c>
      <c r="H7831" s="7">
        <v>-9799</v>
      </c>
      <c r="I7831" s="11">
        <v>-83525</v>
      </c>
      <c r="J7831" s="132" t="s">
        <v>956</v>
      </c>
      <c r="K7831" s="133"/>
      <c r="L7831" t="str">
        <f t="shared" si="505"/>
        <v>650</v>
      </c>
      <c r="M7831">
        <f t="shared" si="502"/>
        <v>650</v>
      </c>
      <c r="N7831" s="37">
        <f t="shared" si="499"/>
        <v>-93324</v>
      </c>
    </row>
    <row r="7832" spans="1:14" ht="37.6" x14ac:dyDescent="0.3">
      <c r="A7832" s="3">
        <v>6</v>
      </c>
      <c r="B7832" s="134" t="s">
        <v>8391</v>
      </c>
      <c r="C7832" s="4" t="s">
        <v>8392</v>
      </c>
      <c r="D7832" s="5">
        <v>45062</v>
      </c>
      <c r="E7832" s="6" t="s">
        <v>8393</v>
      </c>
      <c r="F7832" s="7">
        <v>-93324</v>
      </c>
      <c r="G7832" s="6" t="s">
        <v>1366</v>
      </c>
      <c r="H7832" s="7">
        <v>-9799</v>
      </c>
      <c r="I7832" s="136">
        <v>-167050</v>
      </c>
      <c r="J7832" s="138" t="s">
        <v>956</v>
      </c>
      <c r="K7832" s="139"/>
      <c r="L7832" t="str">
        <f t="shared" si="505"/>
        <v>786</v>
      </c>
      <c r="M7832">
        <f t="shared" si="502"/>
        <v>786</v>
      </c>
      <c r="N7832" s="37">
        <f t="shared" si="499"/>
        <v>-93324</v>
      </c>
    </row>
    <row r="7833" spans="1:14" ht="37.6" x14ac:dyDescent="0.3">
      <c r="A7833" s="3">
        <v>6</v>
      </c>
      <c r="B7833" s="135"/>
      <c r="C7833" s="4" t="s">
        <v>8394</v>
      </c>
      <c r="D7833" s="5">
        <v>45055</v>
      </c>
      <c r="E7833" s="6" t="s">
        <v>8395</v>
      </c>
      <c r="F7833" s="7">
        <v>-93324</v>
      </c>
      <c r="G7833" s="6" t="s">
        <v>1366</v>
      </c>
      <c r="H7833" s="7">
        <v>-9799</v>
      </c>
      <c r="I7833" s="137"/>
      <c r="J7833" s="140"/>
      <c r="K7833" s="141"/>
      <c r="L7833" t="str">
        <f t="shared" si="505"/>
        <v>762</v>
      </c>
      <c r="M7833">
        <f t="shared" si="502"/>
        <v>762</v>
      </c>
      <c r="N7833" s="37">
        <f t="shared" si="499"/>
        <v>-93324</v>
      </c>
    </row>
    <row r="7834" spans="1:14" ht="37.6" x14ac:dyDescent="0.3">
      <c r="A7834" s="3">
        <v>6</v>
      </c>
      <c r="B7834" s="134" t="s">
        <v>8396</v>
      </c>
      <c r="C7834" s="4" t="s">
        <v>8397</v>
      </c>
      <c r="D7834" s="5">
        <v>45082</v>
      </c>
      <c r="E7834" s="6" t="s">
        <v>8398</v>
      </c>
      <c r="F7834" s="7">
        <v>-121275</v>
      </c>
      <c r="G7834" s="6" t="s">
        <v>1366</v>
      </c>
      <c r="H7834" s="7">
        <v>-12734</v>
      </c>
      <c r="I7834" s="136">
        <v>-369040</v>
      </c>
      <c r="J7834" s="138" t="s">
        <v>956</v>
      </c>
      <c r="K7834" s="139"/>
      <c r="L7834" t="str">
        <f t="shared" si="505"/>
        <v>901</v>
      </c>
      <c r="M7834">
        <f t="shared" si="502"/>
        <v>901</v>
      </c>
      <c r="N7834" s="37">
        <f t="shared" si="499"/>
        <v>-121275</v>
      </c>
    </row>
    <row r="7835" spans="1:14" ht="37.6" x14ac:dyDescent="0.3">
      <c r="A7835" s="3">
        <v>6</v>
      </c>
      <c r="B7835" s="135"/>
      <c r="C7835" s="4" t="s">
        <v>8399</v>
      </c>
      <c r="D7835" s="5">
        <v>45078</v>
      </c>
      <c r="E7835" s="6" t="s">
        <v>8400</v>
      </c>
      <c r="F7835" s="7">
        <v>-291060</v>
      </c>
      <c r="G7835" s="6" t="s">
        <v>1366</v>
      </c>
      <c r="H7835" s="7">
        <v>-30561</v>
      </c>
      <c r="I7835" s="137"/>
      <c r="J7835" s="140"/>
      <c r="K7835" s="141"/>
      <c r="L7835" t="str">
        <f t="shared" si="505"/>
        <v>872</v>
      </c>
      <c r="M7835">
        <f t="shared" si="502"/>
        <v>872</v>
      </c>
      <c r="N7835" s="37">
        <f t="shared" si="499"/>
        <v>-291060</v>
      </c>
    </row>
    <row r="7836" spans="1:14" ht="37.6" x14ac:dyDescent="0.3">
      <c r="A7836" s="3">
        <v>6</v>
      </c>
      <c r="B7836" s="8" t="s">
        <v>8436</v>
      </c>
      <c r="C7836" s="4" t="s">
        <v>8437</v>
      </c>
      <c r="D7836" s="5">
        <v>45001</v>
      </c>
      <c r="E7836" s="6" t="s">
        <v>8438</v>
      </c>
      <c r="F7836" s="7">
        <v>-119070</v>
      </c>
      <c r="G7836" s="6" t="s">
        <v>1366</v>
      </c>
      <c r="H7836" s="7">
        <v>-12502</v>
      </c>
      <c r="I7836" s="11">
        <v>-106568</v>
      </c>
      <c r="J7836" s="132" t="s">
        <v>971</v>
      </c>
      <c r="K7836" s="133"/>
      <c r="L7836" t="str">
        <f t="shared" si="505"/>
        <v>272</v>
      </c>
      <c r="M7836">
        <f t="shared" si="502"/>
        <v>272</v>
      </c>
      <c r="N7836" s="37">
        <f t="shared" si="499"/>
        <v>-119070</v>
      </c>
    </row>
    <row r="7837" spans="1:14" ht="37.6" x14ac:dyDescent="0.3">
      <c r="A7837" s="3">
        <v>6</v>
      </c>
      <c r="B7837" s="8" t="s">
        <v>8470</v>
      </c>
      <c r="C7837" s="4" t="s">
        <v>8471</v>
      </c>
      <c r="D7837" s="5">
        <v>44986</v>
      </c>
      <c r="E7837" s="6" t="s">
        <v>8472</v>
      </c>
      <c r="F7837" s="7">
        <v>-1071630</v>
      </c>
      <c r="G7837" s="6" t="s">
        <v>1366</v>
      </c>
      <c r="H7837" s="7">
        <v>-112521</v>
      </c>
      <c r="I7837" s="11">
        <v>-959109</v>
      </c>
      <c r="J7837" s="132" t="s">
        <v>1006</v>
      </c>
      <c r="K7837" s="133"/>
      <c r="L7837" t="str">
        <f t="shared" si="505"/>
        <v>187</v>
      </c>
      <c r="M7837">
        <f t="shared" si="502"/>
        <v>187</v>
      </c>
      <c r="N7837" s="37">
        <f t="shared" si="499"/>
        <v>-1071630</v>
      </c>
    </row>
    <row r="7838" spans="1:14" ht="37.6" x14ac:dyDescent="0.3">
      <c r="A7838" s="3">
        <v>6</v>
      </c>
      <c r="B7838" s="8" t="s">
        <v>8477</v>
      </c>
      <c r="C7838" s="4" t="s">
        <v>3177</v>
      </c>
      <c r="D7838" s="5">
        <v>44984</v>
      </c>
      <c r="E7838" s="6" t="s">
        <v>8478</v>
      </c>
      <c r="F7838" s="7">
        <v>-343602</v>
      </c>
      <c r="G7838" s="6" t="s">
        <v>1366</v>
      </c>
      <c r="H7838" s="7">
        <v>-36078</v>
      </c>
      <c r="I7838" s="11">
        <v>-307524</v>
      </c>
      <c r="J7838" s="132" t="s">
        <v>5170</v>
      </c>
      <c r="K7838" s="133"/>
      <c r="L7838" t="str">
        <f t="shared" si="505"/>
        <v>157</v>
      </c>
      <c r="M7838">
        <f t="shared" si="502"/>
        <v>157</v>
      </c>
      <c r="N7838" s="37">
        <f t="shared" si="499"/>
        <v>-343602</v>
      </c>
    </row>
    <row r="7839" spans="1:14" ht="37.6" x14ac:dyDescent="0.3">
      <c r="A7839" s="3">
        <v>6</v>
      </c>
      <c r="B7839" s="8" t="s">
        <v>8486</v>
      </c>
      <c r="C7839" s="4" t="s">
        <v>8487</v>
      </c>
      <c r="D7839" s="5">
        <v>45041</v>
      </c>
      <c r="E7839" s="6" t="s">
        <v>8488</v>
      </c>
      <c r="F7839" s="7">
        <v>-373296</v>
      </c>
      <c r="G7839" s="6" t="s">
        <v>1366</v>
      </c>
      <c r="H7839" s="7">
        <v>-39196</v>
      </c>
      <c r="I7839" s="11">
        <v>-334100</v>
      </c>
      <c r="J7839" s="132" t="s">
        <v>1021</v>
      </c>
      <c r="K7839" s="133"/>
      <c r="L7839" t="str">
        <f t="shared" si="505"/>
        <v>292</v>
      </c>
      <c r="M7839">
        <f t="shared" si="502"/>
        <v>292</v>
      </c>
      <c r="N7839" s="37">
        <f t="shared" si="499"/>
        <v>-373296</v>
      </c>
    </row>
    <row r="7840" spans="1:14" ht="37.6" x14ac:dyDescent="0.3">
      <c r="A7840" s="3">
        <v>6</v>
      </c>
      <c r="B7840" s="8" t="s">
        <v>8489</v>
      </c>
      <c r="C7840" s="4" t="s">
        <v>8490</v>
      </c>
      <c r="D7840" s="5">
        <v>45065</v>
      </c>
      <c r="E7840" s="6" t="s">
        <v>8491</v>
      </c>
      <c r="F7840" s="7">
        <v>-97020</v>
      </c>
      <c r="G7840" s="6" t="s">
        <v>1366</v>
      </c>
      <c r="H7840" s="7">
        <v>-10187</v>
      </c>
      <c r="I7840" s="11">
        <v>-86833</v>
      </c>
      <c r="J7840" s="132" t="s">
        <v>1021</v>
      </c>
      <c r="K7840" s="133"/>
      <c r="L7840" t="str">
        <f t="shared" si="505"/>
        <v>359</v>
      </c>
      <c r="M7840">
        <f t="shared" si="502"/>
        <v>359</v>
      </c>
      <c r="N7840" s="37">
        <f t="shared" si="499"/>
        <v>-97020</v>
      </c>
    </row>
    <row r="7841" spans="1:14" ht="50.1" x14ac:dyDescent="0.3">
      <c r="A7841" s="3">
        <v>6</v>
      </c>
      <c r="B7841" s="8" t="s">
        <v>8512</v>
      </c>
      <c r="C7841" s="4" t="s">
        <v>8513</v>
      </c>
      <c r="D7841" s="5">
        <v>44984</v>
      </c>
      <c r="E7841" s="6" t="s">
        <v>8514</v>
      </c>
      <c r="F7841" s="7">
        <v>-242550</v>
      </c>
      <c r="G7841" s="6" t="s">
        <v>1366</v>
      </c>
      <c r="H7841" s="7">
        <v>-25468</v>
      </c>
      <c r="I7841" s="11">
        <v>-217082</v>
      </c>
      <c r="J7841" s="132" t="s">
        <v>1034</v>
      </c>
      <c r="K7841" s="133"/>
      <c r="L7841" t="str">
        <f t="shared" si="505"/>
        <v>256</v>
      </c>
      <c r="M7841">
        <f t="shared" si="502"/>
        <v>256</v>
      </c>
      <c r="N7841" s="37">
        <f t="shared" si="499"/>
        <v>-242550</v>
      </c>
    </row>
    <row r="7842" spans="1:14" ht="37.6" x14ac:dyDescent="0.3">
      <c r="A7842" s="3">
        <v>6</v>
      </c>
      <c r="B7842" s="8" t="s">
        <v>8560</v>
      </c>
      <c r="C7842" s="4" t="s">
        <v>2895</v>
      </c>
      <c r="D7842" s="5">
        <v>44999</v>
      </c>
      <c r="E7842" s="6" t="s">
        <v>8561</v>
      </c>
      <c r="F7842" s="7">
        <v>-848925</v>
      </c>
      <c r="G7842" s="6" t="s">
        <v>1366</v>
      </c>
      <c r="H7842" s="7">
        <v>-89137</v>
      </c>
      <c r="I7842" s="11">
        <v>-759788</v>
      </c>
      <c r="J7842" s="132" t="s">
        <v>5229</v>
      </c>
      <c r="K7842" s="133"/>
      <c r="L7842" t="str">
        <f t="shared" si="505"/>
        <v>182</v>
      </c>
      <c r="M7842">
        <f t="shared" si="502"/>
        <v>182</v>
      </c>
      <c r="N7842" s="37">
        <f t="shared" si="499"/>
        <v>-848925</v>
      </c>
    </row>
    <row r="7843" spans="1:14" ht="37.6" x14ac:dyDescent="0.3">
      <c r="A7843" s="3">
        <v>6</v>
      </c>
      <c r="B7843" s="8" t="s">
        <v>8570</v>
      </c>
      <c r="C7843" s="4" t="s">
        <v>8571</v>
      </c>
      <c r="D7843" s="5">
        <v>45022</v>
      </c>
      <c r="E7843" s="6" t="s">
        <v>8572</v>
      </c>
      <c r="F7843" s="7">
        <v>-97020</v>
      </c>
      <c r="G7843" s="6" t="s">
        <v>1366</v>
      </c>
      <c r="H7843" s="7">
        <v>-10187</v>
      </c>
      <c r="I7843" s="11">
        <v>-86833</v>
      </c>
      <c r="J7843" s="132" t="s">
        <v>1093</v>
      </c>
      <c r="K7843" s="133"/>
      <c r="L7843" t="str">
        <f t="shared" si="505"/>
        <v>509</v>
      </c>
      <c r="M7843">
        <f t="shared" si="502"/>
        <v>509</v>
      </c>
      <c r="N7843" s="37">
        <f t="shared" si="499"/>
        <v>-97020</v>
      </c>
    </row>
    <row r="7844" spans="1:14" ht="37.6" x14ac:dyDescent="0.3">
      <c r="A7844" s="3">
        <v>6</v>
      </c>
      <c r="B7844" s="8" t="s">
        <v>8573</v>
      </c>
      <c r="C7844" s="4" t="s">
        <v>8574</v>
      </c>
      <c r="D7844" s="5">
        <v>45040</v>
      </c>
      <c r="E7844" s="6" t="s">
        <v>8575</v>
      </c>
      <c r="F7844" s="7">
        <v>-97020</v>
      </c>
      <c r="G7844" s="6" t="s">
        <v>1366</v>
      </c>
      <c r="H7844" s="7">
        <v>-10187</v>
      </c>
      <c r="I7844" s="11">
        <v>-86833</v>
      </c>
      <c r="J7844" s="132" t="s">
        <v>1093</v>
      </c>
      <c r="K7844" s="133"/>
      <c r="L7844" t="str">
        <f t="shared" si="505"/>
        <v>599</v>
      </c>
      <c r="M7844">
        <f t="shared" si="502"/>
        <v>599</v>
      </c>
      <c r="N7844" s="37">
        <f t="shared" si="499"/>
        <v>-97020</v>
      </c>
    </row>
    <row r="7845" spans="1:14" ht="25.05" x14ac:dyDescent="0.3">
      <c r="A7845" s="3">
        <v>6</v>
      </c>
      <c r="B7845" s="134" t="s">
        <v>8596</v>
      </c>
      <c r="C7845" s="4" t="s">
        <v>8597</v>
      </c>
      <c r="D7845" s="5">
        <v>44999</v>
      </c>
      <c r="E7845" s="6" t="s">
        <v>8598</v>
      </c>
      <c r="F7845" s="7">
        <v>-116655</v>
      </c>
      <c r="G7845" s="6" t="s">
        <v>1366</v>
      </c>
      <c r="H7845" s="7">
        <v>-12249</v>
      </c>
      <c r="I7845" s="136">
        <v>-210974</v>
      </c>
      <c r="J7845" s="138" t="s">
        <v>1122</v>
      </c>
      <c r="K7845" s="139"/>
      <c r="L7845" t="str">
        <f t="shared" ref="L7845:L7849" si="506">+RIGHT(C7845,4)</f>
        <v>1010</v>
      </c>
      <c r="M7845">
        <f t="shared" si="502"/>
        <v>1010</v>
      </c>
      <c r="N7845" s="37">
        <f t="shared" si="499"/>
        <v>-116655</v>
      </c>
    </row>
    <row r="7846" spans="1:14" ht="37.6" x14ac:dyDescent="0.3">
      <c r="A7846" s="3">
        <v>6</v>
      </c>
      <c r="B7846" s="135"/>
      <c r="C7846" s="4" t="s">
        <v>8599</v>
      </c>
      <c r="D7846" s="5">
        <v>44988</v>
      </c>
      <c r="E7846" s="6" t="s">
        <v>8600</v>
      </c>
      <c r="F7846" s="7">
        <v>-119070</v>
      </c>
      <c r="G7846" s="6" t="s">
        <v>1366</v>
      </c>
      <c r="H7846" s="7">
        <v>-12502</v>
      </c>
      <c r="I7846" s="137"/>
      <c r="J7846" s="140"/>
      <c r="K7846" s="141"/>
      <c r="L7846" t="str">
        <f>+RIGHT(C7846,3)</f>
        <v>849</v>
      </c>
      <c r="M7846">
        <f t="shared" si="502"/>
        <v>849</v>
      </c>
      <c r="N7846" s="37">
        <f t="shared" si="499"/>
        <v>-119070</v>
      </c>
    </row>
    <row r="7847" spans="1:14" ht="25.05" x14ac:dyDescent="0.3">
      <c r="A7847" s="3">
        <v>6</v>
      </c>
      <c r="B7847" s="134" t="s">
        <v>8601</v>
      </c>
      <c r="C7847" s="4" t="s">
        <v>8602</v>
      </c>
      <c r="D7847" s="5">
        <v>45058</v>
      </c>
      <c r="E7847" s="6" t="s">
        <v>8603</v>
      </c>
      <c r="F7847" s="7">
        <v>-116655</v>
      </c>
      <c r="G7847" s="6" t="s">
        <v>1366</v>
      </c>
      <c r="H7847" s="7">
        <v>-12249</v>
      </c>
      <c r="I7847" s="136">
        <v>-364905</v>
      </c>
      <c r="J7847" s="138" t="s">
        <v>1122</v>
      </c>
      <c r="K7847" s="139"/>
      <c r="L7847" t="str">
        <f t="shared" si="506"/>
        <v>1700</v>
      </c>
      <c r="M7847">
        <f t="shared" si="502"/>
        <v>1700</v>
      </c>
      <c r="N7847" s="37">
        <f t="shared" si="499"/>
        <v>-116655</v>
      </c>
    </row>
    <row r="7848" spans="1:14" ht="25.05" x14ac:dyDescent="0.3">
      <c r="A7848" s="3">
        <v>6</v>
      </c>
      <c r="B7848" s="142"/>
      <c r="C7848" s="4" t="s">
        <v>1193</v>
      </c>
      <c r="D7848" s="5">
        <v>45056</v>
      </c>
      <c r="E7848" s="6" t="s">
        <v>8604</v>
      </c>
      <c r="F7848" s="7">
        <v>-194040</v>
      </c>
      <c r="G7848" s="6" t="s">
        <v>1366</v>
      </c>
      <c r="H7848" s="7">
        <v>-20374</v>
      </c>
      <c r="I7848" s="143"/>
      <c r="J7848" s="144"/>
      <c r="K7848" s="145"/>
      <c r="L7848" t="str">
        <f t="shared" si="506"/>
        <v>1635</v>
      </c>
      <c r="M7848">
        <f t="shared" si="502"/>
        <v>1635</v>
      </c>
      <c r="N7848" s="37">
        <f t="shared" si="499"/>
        <v>-194040</v>
      </c>
    </row>
    <row r="7849" spans="1:14" ht="25.05" x14ac:dyDescent="0.3">
      <c r="A7849" s="3">
        <v>6</v>
      </c>
      <c r="B7849" s="135"/>
      <c r="C7849" s="4" t="s">
        <v>8605</v>
      </c>
      <c r="D7849" s="5">
        <v>45048</v>
      </c>
      <c r="E7849" s="6" t="s">
        <v>8606</v>
      </c>
      <c r="F7849" s="7">
        <v>-97020</v>
      </c>
      <c r="G7849" s="6" t="s">
        <v>1366</v>
      </c>
      <c r="H7849" s="7">
        <v>-10187</v>
      </c>
      <c r="I7849" s="137"/>
      <c r="J7849" s="140"/>
      <c r="K7849" s="141"/>
      <c r="L7849" t="str">
        <f t="shared" si="506"/>
        <v>1537</v>
      </c>
      <c r="M7849">
        <f t="shared" si="502"/>
        <v>1537</v>
      </c>
      <c r="N7849" s="37">
        <f t="shared" si="499"/>
        <v>-97020</v>
      </c>
    </row>
    <row r="7850" spans="1:14" ht="37.6" x14ac:dyDescent="0.3">
      <c r="A7850" s="3">
        <v>6</v>
      </c>
      <c r="B7850" s="134" t="s">
        <v>8617</v>
      </c>
      <c r="C7850" s="4" t="s">
        <v>6167</v>
      </c>
      <c r="D7850" s="5">
        <v>45022</v>
      </c>
      <c r="E7850" s="6" t="s">
        <v>8618</v>
      </c>
      <c r="F7850" s="7">
        <v>-121275</v>
      </c>
      <c r="G7850" s="6" t="s">
        <v>1366</v>
      </c>
      <c r="H7850" s="7">
        <v>-12734</v>
      </c>
      <c r="I7850" s="136">
        <v>-321488</v>
      </c>
      <c r="J7850" s="138" t="s">
        <v>1261</v>
      </c>
      <c r="K7850" s="139"/>
      <c r="L7850" t="str">
        <f t="shared" ref="L7850:L7851" si="507">+RIGHT(C7850,3)</f>
        <v>291</v>
      </c>
      <c r="M7850">
        <f t="shared" si="502"/>
        <v>291</v>
      </c>
      <c r="N7850" s="37">
        <f t="shared" si="499"/>
        <v>-121275</v>
      </c>
    </row>
    <row r="7851" spans="1:14" ht="37.6" x14ac:dyDescent="0.3">
      <c r="A7851" s="3">
        <v>6</v>
      </c>
      <c r="B7851" s="135"/>
      <c r="C7851" s="4" t="s">
        <v>8619</v>
      </c>
      <c r="D7851" s="5">
        <v>45030</v>
      </c>
      <c r="E7851" s="6" t="s">
        <v>8620</v>
      </c>
      <c r="F7851" s="7">
        <v>-237930</v>
      </c>
      <c r="G7851" s="6" t="s">
        <v>1366</v>
      </c>
      <c r="H7851" s="7">
        <v>-24983</v>
      </c>
      <c r="I7851" s="137"/>
      <c r="J7851" s="140"/>
      <c r="K7851" s="141"/>
      <c r="L7851" t="str">
        <f t="shared" si="507"/>
        <v>313</v>
      </c>
      <c r="M7851">
        <f t="shared" si="502"/>
        <v>313</v>
      </c>
      <c r="N7851" s="37">
        <f t="shared" si="499"/>
        <v>-237930</v>
      </c>
    </row>
    <row r="7852" spans="1:14" ht="37.6" x14ac:dyDescent="0.3">
      <c r="A7852" s="3">
        <v>6</v>
      </c>
      <c r="B7852" s="134" t="s">
        <v>8638</v>
      </c>
      <c r="C7852" s="4" t="s">
        <v>8639</v>
      </c>
      <c r="D7852" s="5">
        <v>44943</v>
      </c>
      <c r="E7852" s="6" t="s">
        <v>8640</v>
      </c>
      <c r="F7852" s="7">
        <v>-190512</v>
      </c>
      <c r="G7852" s="6" t="s">
        <v>1366</v>
      </c>
      <c r="H7852" s="7">
        <v>-20004</v>
      </c>
      <c r="I7852" s="136">
        <v>-699287</v>
      </c>
      <c r="J7852" s="138" t="s">
        <v>1287</v>
      </c>
      <c r="K7852" s="139"/>
      <c r="L7852" t="str">
        <f t="shared" si="503"/>
        <v>00067</v>
      </c>
      <c r="M7852">
        <f t="shared" si="502"/>
        <v>67</v>
      </c>
      <c r="N7852" s="37">
        <f t="shared" si="499"/>
        <v>-190512</v>
      </c>
    </row>
    <row r="7853" spans="1:14" ht="37.6" x14ac:dyDescent="0.3">
      <c r="A7853" s="3">
        <v>6</v>
      </c>
      <c r="B7853" s="142"/>
      <c r="C7853" s="4" t="s">
        <v>8641</v>
      </c>
      <c r="D7853" s="5">
        <v>44940</v>
      </c>
      <c r="E7853" s="6" t="s">
        <v>8642</v>
      </c>
      <c r="F7853" s="7">
        <v>-476280</v>
      </c>
      <c r="G7853" s="6" t="s">
        <v>1366</v>
      </c>
      <c r="H7853" s="7">
        <v>-50009</v>
      </c>
      <c r="I7853" s="143"/>
      <c r="J7853" s="144"/>
      <c r="K7853" s="145"/>
      <c r="L7853" t="str">
        <f t="shared" si="503"/>
        <v>00056</v>
      </c>
      <c r="M7853">
        <f t="shared" si="502"/>
        <v>56</v>
      </c>
      <c r="N7853" s="37">
        <f t="shared" si="499"/>
        <v>-476280</v>
      </c>
    </row>
    <row r="7854" spans="1:14" ht="37.6" x14ac:dyDescent="0.3">
      <c r="A7854" s="3">
        <v>6</v>
      </c>
      <c r="B7854" s="135"/>
      <c r="C7854" s="4" t="s">
        <v>8643</v>
      </c>
      <c r="D7854" s="5">
        <v>44940</v>
      </c>
      <c r="E7854" s="6" t="s">
        <v>8644</v>
      </c>
      <c r="F7854" s="7">
        <v>-114534</v>
      </c>
      <c r="G7854" s="6" t="s">
        <v>1366</v>
      </c>
      <c r="H7854" s="7">
        <v>-12026</v>
      </c>
      <c r="I7854" s="137"/>
      <c r="J7854" s="140"/>
      <c r="K7854" s="141"/>
      <c r="L7854" t="str">
        <f t="shared" si="503"/>
        <v>00064</v>
      </c>
      <c r="M7854">
        <f t="shared" si="502"/>
        <v>64</v>
      </c>
      <c r="N7854" s="37">
        <f t="shared" si="499"/>
        <v>-114534</v>
      </c>
    </row>
    <row r="7855" spans="1:14" ht="37.6" x14ac:dyDescent="0.3">
      <c r="A7855" s="3">
        <v>6</v>
      </c>
      <c r="B7855" s="134" t="s">
        <v>8645</v>
      </c>
      <c r="C7855" s="4" t="s">
        <v>8646</v>
      </c>
      <c r="D7855" s="5">
        <v>44981</v>
      </c>
      <c r="E7855" s="6" t="s">
        <v>8647</v>
      </c>
      <c r="F7855" s="7">
        <v>-421084</v>
      </c>
      <c r="G7855" s="6" t="s">
        <v>1366</v>
      </c>
      <c r="H7855" s="7">
        <v>-44214</v>
      </c>
      <c r="I7855" s="136">
        <v>-1297637</v>
      </c>
      <c r="J7855" s="138" t="s">
        <v>1287</v>
      </c>
      <c r="K7855" s="139"/>
      <c r="L7855" t="str">
        <f t="shared" si="503"/>
        <v>00282</v>
      </c>
      <c r="M7855">
        <f t="shared" si="502"/>
        <v>282</v>
      </c>
      <c r="N7855" s="37">
        <f t="shared" si="499"/>
        <v>-421084</v>
      </c>
    </row>
    <row r="7856" spans="1:14" ht="37.6" x14ac:dyDescent="0.3">
      <c r="A7856" s="3">
        <v>6</v>
      </c>
      <c r="B7856" s="142"/>
      <c r="C7856" s="4" t="s">
        <v>8648</v>
      </c>
      <c r="D7856" s="5">
        <v>44964</v>
      </c>
      <c r="E7856" s="6" t="s">
        <v>8649</v>
      </c>
      <c r="F7856" s="7">
        <v>-548100</v>
      </c>
      <c r="G7856" s="6" t="s">
        <v>1366</v>
      </c>
      <c r="H7856" s="7">
        <v>-57551</v>
      </c>
      <c r="I7856" s="143"/>
      <c r="J7856" s="144"/>
      <c r="K7856" s="145"/>
      <c r="L7856" t="str">
        <f t="shared" si="503"/>
        <v>00165</v>
      </c>
      <c r="M7856">
        <f t="shared" si="502"/>
        <v>165</v>
      </c>
      <c r="N7856" s="37">
        <f t="shared" si="499"/>
        <v>-548100</v>
      </c>
    </row>
    <row r="7857" spans="1:14" ht="37.6" x14ac:dyDescent="0.3">
      <c r="A7857" s="3">
        <v>6</v>
      </c>
      <c r="B7857" s="142"/>
      <c r="C7857" s="4" t="s">
        <v>8650</v>
      </c>
      <c r="D7857" s="5">
        <v>44971</v>
      </c>
      <c r="E7857" s="6" t="s">
        <v>8651</v>
      </c>
      <c r="F7857" s="7">
        <v>-238140</v>
      </c>
      <c r="G7857" s="6" t="s">
        <v>1366</v>
      </c>
      <c r="H7857" s="7">
        <v>-25005</v>
      </c>
      <c r="I7857" s="143"/>
      <c r="J7857" s="144"/>
      <c r="K7857" s="145"/>
      <c r="L7857" t="str">
        <f t="shared" si="503"/>
        <v>00250</v>
      </c>
      <c r="M7857">
        <f t="shared" si="502"/>
        <v>250</v>
      </c>
      <c r="N7857" s="37">
        <f t="shared" si="499"/>
        <v>-238140</v>
      </c>
    </row>
    <row r="7858" spans="1:14" ht="37.6" x14ac:dyDescent="0.3">
      <c r="A7858" s="3">
        <v>6</v>
      </c>
      <c r="B7858" s="135"/>
      <c r="C7858" s="4" t="s">
        <v>8652</v>
      </c>
      <c r="D7858" s="5">
        <v>44981</v>
      </c>
      <c r="E7858" s="6" t="s">
        <v>8653</v>
      </c>
      <c r="F7858" s="7">
        <v>-242550</v>
      </c>
      <c r="G7858" s="6" t="s">
        <v>1366</v>
      </c>
      <c r="H7858" s="7">
        <v>-25468</v>
      </c>
      <c r="I7858" s="137"/>
      <c r="J7858" s="140"/>
      <c r="K7858" s="141"/>
      <c r="L7858" t="str">
        <f t="shared" si="503"/>
        <v>00292</v>
      </c>
      <c r="M7858">
        <f t="shared" si="502"/>
        <v>292</v>
      </c>
      <c r="N7858" s="37">
        <f t="shared" si="499"/>
        <v>-242550</v>
      </c>
    </row>
    <row r="7859" spans="1:14" ht="37.6" x14ac:dyDescent="0.3">
      <c r="A7859" s="3">
        <v>6</v>
      </c>
      <c r="B7859" s="134" t="s">
        <v>8654</v>
      </c>
      <c r="C7859" s="4" t="s">
        <v>8655</v>
      </c>
      <c r="D7859" s="5">
        <v>44992</v>
      </c>
      <c r="E7859" s="6" t="s">
        <v>8656</v>
      </c>
      <c r="F7859" s="7">
        <v>-477708</v>
      </c>
      <c r="G7859" s="6" t="s">
        <v>1366</v>
      </c>
      <c r="H7859" s="7">
        <v>-50159</v>
      </c>
      <c r="I7859" s="136">
        <v>-1194755</v>
      </c>
      <c r="J7859" s="138" t="s">
        <v>1287</v>
      </c>
      <c r="K7859" s="139"/>
      <c r="L7859" t="str">
        <f t="shared" si="503"/>
        <v>00397</v>
      </c>
      <c r="M7859">
        <f t="shared" si="502"/>
        <v>397</v>
      </c>
      <c r="N7859" s="37">
        <f t="shared" si="499"/>
        <v>-477708</v>
      </c>
    </row>
    <row r="7860" spans="1:14" ht="37.6" x14ac:dyDescent="0.3">
      <c r="A7860" s="3">
        <v>6</v>
      </c>
      <c r="B7860" s="142"/>
      <c r="C7860" s="4" t="s">
        <v>8657</v>
      </c>
      <c r="D7860" s="5">
        <v>45005</v>
      </c>
      <c r="E7860" s="6" t="s">
        <v>8658</v>
      </c>
      <c r="F7860" s="7">
        <v>-740559</v>
      </c>
      <c r="G7860" s="6" t="s">
        <v>1366</v>
      </c>
      <c r="H7860" s="7">
        <v>-77759</v>
      </c>
      <c r="I7860" s="143"/>
      <c r="J7860" s="144"/>
      <c r="K7860" s="145"/>
      <c r="L7860" t="str">
        <f t="shared" si="503"/>
        <v>00494</v>
      </c>
      <c r="M7860">
        <f t="shared" si="502"/>
        <v>494</v>
      </c>
      <c r="N7860" s="37">
        <f t="shared" si="499"/>
        <v>-740559</v>
      </c>
    </row>
    <row r="7861" spans="1:14" ht="37.6" x14ac:dyDescent="0.3">
      <c r="A7861" s="3">
        <v>6</v>
      </c>
      <c r="B7861" s="135"/>
      <c r="C7861" s="4" t="s">
        <v>8659</v>
      </c>
      <c r="D7861" s="5">
        <v>44993</v>
      </c>
      <c r="E7861" s="6" t="s">
        <v>8660</v>
      </c>
      <c r="F7861" s="7">
        <v>-116655</v>
      </c>
      <c r="G7861" s="6" t="s">
        <v>1366</v>
      </c>
      <c r="H7861" s="7">
        <v>-12249</v>
      </c>
      <c r="I7861" s="137"/>
      <c r="J7861" s="140"/>
      <c r="K7861" s="141"/>
      <c r="L7861" t="str">
        <f t="shared" si="503"/>
        <v>00408</v>
      </c>
      <c r="M7861">
        <f t="shared" si="502"/>
        <v>408</v>
      </c>
      <c r="N7861" s="37">
        <f t="shared" si="499"/>
        <v>-116655</v>
      </c>
    </row>
    <row r="7862" spans="1:14" ht="37.6" x14ac:dyDescent="0.3">
      <c r="A7862" s="3">
        <v>6</v>
      </c>
      <c r="B7862" s="8" t="s">
        <v>8661</v>
      </c>
      <c r="C7862" s="4" t="s">
        <v>8662</v>
      </c>
      <c r="D7862" s="5">
        <v>45036</v>
      </c>
      <c r="E7862" s="6" t="s">
        <v>8663</v>
      </c>
      <c r="F7862" s="7">
        <v>-97020</v>
      </c>
      <c r="G7862" s="6" t="s">
        <v>1366</v>
      </c>
      <c r="H7862" s="7">
        <v>-10187</v>
      </c>
      <c r="I7862" s="11">
        <v>-86833</v>
      </c>
      <c r="J7862" s="132" t="s">
        <v>1287</v>
      </c>
      <c r="K7862" s="133"/>
      <c r="L7862" t="str">
        <f t="shared" si="503"/>
        <v>00776</v>
      </c>
      <c r="M7862">
        <f t="shared" si="502"/>
        <v>776</v>
      </c>
      <c r="N7862" s="37">
        <f t="shared" si="499"/>
        <v>-97020</v>
      </c>
    </row>
    <row r="7863" spans="1:14" ht="37.6" x14ac:dyDescent="0.3">
      <c r="A7863" s="3">
        <v>7</v>
      </c>
      <c r="B7863" s="8" t="s">
        <v>9741</v>
      </c>
      <c r="C7863" s="4" t="s">
        <v>4228</v>
      </c>
      <c r="D7863" s="5">
        <v>45080</v>
      </c>
      <c r="E7863" s="6" t="s">
        <v>9742</v>
      </c>
      <c r="F7863" s="7">
        <v>-518558</v>
      </c>
      <c r="G7863" s="6" t="s">
        <v>17</v>
      </c>
      <c r="H7863" s="7">
        <v>-54449</v>
      </c>
      <c r="I7863" s="11">
        <v>-464109</v>
      </c>
      <c r="J7863" s="132" t="s">
        <v>18</v>
      </c>
      <c r="K7863" s="133"/>
      <c r="L7863" t="str">
        <f t="shared" ref="L7863:L7865" si="508">+RIGHT(C7863,3)</f>
        <v>838</v>
      </c>
      <c r="M7863">
        <f t="shared" si="502"/>
        <v>838</v>
      </c>
      <c r="N7863" s="37">
        <f t="shared" ref="N7863:N7926" si="509">+F7863</f>
        <v>-518558</v>
      </c>
    </row>
    <row r="7864" spans="1:14" ht="37.6" x14ac:dyDescent="0.3">
      <c r="A7864" s="3">
        <v>7</v>
      </c>
      <c r="B7864" s="8" t="s">
        <v>9743</v>
      </c>
      <c r="C7864" s="4" t="s">
        <v>9744</v>
      </c>
      <c r="D7864" s="5">
        <v>45100</v>
      </c>
      <c r="E7864" s="6" t="s">
        <v>9745</v>
      </c>
      <c r="F7864" s="7">
        <v>-244328</v>
      </c>
      <c r="G7864" s="6" t="s">
        <v>17</v>
      </c>
      <c r="H7864" s="7">
        <v>-25654</v>
      </c>
      <c r="I7864" s="11">
        <v>-218674</v>
      </c>
      <c r="J7864" s="132" t="s">
        <v>28</v>
      </c>
      <c r="K7864" s="133"/>
      <c r="L7864" t="str">
        <f t="shared" si="508"/>
        <v>416</v>
      </c>
      <c r="M7864">
        <f t="shared" si="502"/>
        <v>416</v>
      </c>
      <c r="N7864" s="37">
        <f t="shared" si="509"/>
        <v>-244328</v>
      </c>
    </row>
    <row r="7865" spans="1:14" ht="37.6" x14ac:dyDescent="0.3">
      <c r="A7865" s="3">
        <v>7</v>
      </c>
      <c r="B7865" s="8" t="s">
        <v>9746</v>
      </c>
      <c r="C7865" s="4" t="s">
        <v>9747</v>
      </c>
      <c r="D7865" s="5">
        <v>45104</v>
      </c>
      <c r="E7865" s="6" t="s">
        <v>9748</v>
      </c>
      <c r="F7865" s="7">
        <v>-122164</v>
      </c>
      <c r="G7865" s="6" t="s">
        <v>17</v>
      </c>
      <c r="H7865" s="7">
        <v>-12827</v>
      </c>
      <c r="I7865" s="11">
        <v>-109337</v>
      </c>
      <c r="J7865" s="132" t="s">
        <v>35</v>
      </c>
      <c r="K7865" s="133"/>
      <c r="L7865" t="str">
        <f t="shared" si="508"/>
        <v>963</v>
      </c>
      <c r="M7865">
        <f t="shared" si="502"/>
        <v>963</v>
      </c>
      <c r="N7865" s="37">
        <f t="shared" si="509"/>
        <v>-122164</v>
      </c>
    </row>
    <row r="7866" spans="1:14" ht="37.6" x14ac:dyDescent="0.3">
      <c r="A7866" s="3">
        <v>7</v>
      </c>
      <c r="B7866" s="134" t="s">
        <v>9749</v>
      </c>
      <c r="C7866" s="4" t="s">
        <v>9750</v>
      </c>
      <c r="D7866" s="5">
        <v>45091</v>
      </c>
      <c r="E7866" s="6" t="s">
        <v>9751</v>
      </c>
      <c r="F7866" s="7">
        <v>-560940</v>
      </c>
      <c r="G7866" s="6" t="s">
        <v>1366</v>
      </c>
      <c r="H7866" s="7">
        <v>-58899</v>
      </c>
      <c r="I7866" s="136">
        <v>-1797244</v>
      </c>
      <c r="J7866" s="138" t="s">
        <v>48</v>
      </c>
      <c r="K7866" s="139"/>
      <c r="L7866" t="str">
        <f t="shared" si="503"/>
        <v>22148</v>
      </c>
      <c r="M7866">
        <f t="shared" si="502"/>
        <v>22148</v>
      </c>
      <c r="N7866" s="37">
        <f t="shared" si="509"/>
        <v>-560940</v>
      </c>
    </row>
    <row r="7867" spans="1:14" ht="37.6" x14ac:dyDescent="0.3">
      <c r="A7867" s="3">
        <v>7</v>
      </c>
      <c r="B7867" s="142"/>
      <c r="C7867" s="4" t="s">
        <v>9752</v>
      </c>
      <c r="D7867" s="5">
        <v>45093</v>
      </c>
      <c r="E7867" s="6" t="s">
        <v>9753</v>
      </c>
      <c r="F7867" s="7">
        <v>-405876</v>
      </c>
      <c r="G7867" s="6" t="s">
        <v>1366</v>
      </c>
      <c r="H7867" s="7">
        <v>-42617</v>
      </c>
      <c r="I7867" s="143"/>
      <c r="J7867" s="144"/>
      <c r="K7867" s="145"/>
      <c r="L7867" t="str">
        <f t="shared" si="503"/>
        <v>22599</v>
      </c>
      <c r="M7867">
        <f t="shared" si="502"/>
        <v>22599</v>
      </c>
      <c r="N7867" s="37">
        <f t="shared" si="509"/>
        <v>-405876</v>
      </c>
    </row>
    <row r="7868" spans="1:14" ht="37.6" x14ac:dyDescent="0.3">
      <c r="A7868" s="3">
        <v>7</v>
      </c>
      <c r="B7868" s="142"/>
      <c r="C7868" s="4" t="s">
        <v>9754</v>
      </c>
      <c r="D7868" s="5">
        <v>45092</v>
      </c>
      <c r="E7868" s="6" t="s">
        <v>9755</v>
      </c>
      <c r="F7868" s="7">
        <v>-170387</v>
      </c>
      <c r="G7868" s="6" t="s">
        <v>1366</v>
      </c>
      <c r="H7868" s="7">
        <v>-17891</v>
      </c>
      <c r="I7868" s="143"/>
      <c r="J7868" s="144"/>
      <c r="K7868" s="145"/>
      <c r="L7868" t="str">
        <f t="shared" si="503"/>
        <v>22274</v>
      </c>
      <c r="M7868">
        <f t="shared" si="502"/>
        <v>22274</v>
      </c>
      <c r="N7868" s="37">
        <f t="shared" si="509"/>
        <v>-170387</v>
      </c>
    </row>
    <row r="7869" spans="1:14" ht="37.6" x14ac:dyDescent="0.3">
      <c r="A7869" s="3">
        <v>7</v>
      </c>
      <c r="B7869" s="142"/>
      <c r="C7869" s="4" t="s">
        <v>9756</v>
      </c>
      <c r="D7869" s="5">
        <v>45089</v>
      </c>
      <c r="E7869" s="6" t="s">
        <v>9757</v>
      </c>
      <c r="F7869" s="7">
        <v>-293192</v>
      </c>
      <c r="G7869" s="6" t="s">
        <v>1366</v>
      </c>
      <c r="H7869" s="7">
        <v>-30785</v>
      </c>
      <c r="I7869" s="143"/>
      <c r="J7869" s="144"/>
      <c r="K7869" s="145"/>
      <c r="L7869" t="str">
        <f t="shared" si="503"/>
        <v>21888</v>
      </c>
      <c r="M7869">
        <f t="shared" si="502"/>
        <v>21888</v>
      </c>
      <c r="N7869" s="37">
        <f t="shared" si="509"/>
        <v>-293192</v>
      </c>
    </row>
    <row r="7870" spans="1:14" ht="37.6" x14ac:dyDescent="0.3">
      <c r="A7870" s="3">
        <v>7</v>
      </c>
      <c r="B7870" s="142"/>
      <c r="C7870" s="4" t="s">
        <v>9758</v>
      </c>
      <c r="D7870" s="5">
        <v>45092</v>
      </c>
      <c r="E7870" s="6" t="s">
        <v>9759</v>
      </c>
      <c r="F7870" s="7">
        <v>-112188</v>
      </c>
      <c r="G7870" s="6" t="s">
        <v>1366</v>
      </c>
      <c r="H7870" s="7">
        <v>-11780</v>
      </c>
      <c r="I7870" s="143"/>
      <c r="J7870" s="144"/>
      <c r="K7870" s="145"/>
      <c r="L7870" t="str">
        <f t="shared" si="503"/>
        <v>22275</v>
      </c>
      <c r="M7870">
        <f t="shared" si="502"/>
        <v>22275</v>
      </c>
      <c r="N7870" s="37">
        <f t="shared" si="509"/>
        <v>-112188</v>
      </c>
    </row>
    <row r="7871" spans="1:14" ht="37.6" x14ac:dyDescent="0.3">
      <c r="A7871" s="3">
        <v>7</v>
      </c>
      <c r="B7871" s="142"/>
      <c r="C7871" s="4" t="s">
        <v>9760</v>
      </c>
      <c r="D7871" s="5">
        <v>45096</v>
      </c>
      <c r="E7871" s="6" t="s">
        <v>9761</v>
      </c>
      <c r="F7871" s="7">
        <v>-134310</v>
      </c>
      <c r="G7871" s="6" t="s">
        <v>1366</v>
      </c>
      <c r="H7871" s="7">
        <v>-14103</v>
      </c>
      <c r="I7871" s="143"/>
      <c r="J7871" s="144"/>
      <c r="K7871" s="145"/>
      <c r="L7871" t="str">
        <f t="shared" si="503"/>
        <v>22676</v>
      </c>
      <c r="M7871">
        <f t="shared" si="502"/>
        <v>22676</v>
      </c>
      <c r="N7871" s="37">
        <f t="shared" si="509"/>
        <v>-134310</v>
      </c>
    </row>
    <row r="7872" spans="1:14" ht="37.6" x14ac:dyDescent="0.3">
      <c r="A7872" s="3">
        <v>7</v>
      </c>
      <c r="B7872" s="142"/>
      <c r="C7872" s="4" t="s">
        <v>9762</v>
      </c>
      <c r="D7872" s="5">
        <v>45089</v>
      </c>
      <c r="E7872" s="6" t="s">
        <v>9763</v>
      </c>
      <c r="F7872" s="7">
        <v>-220801</v>
      </c>
      <c r="G7872" s="6" t="s">
        <v>1366</v>
      </c>
      <c r="H7872" s="7">
        <v>-23184</v>
      </c>
      <c r="I7872" s="143"/>
      <c r="J7872" s="144"/>
      <c r="K7872" s="145"/>
      <c r="L7872" t="str">
        <f t="shared" si="503"/>
        <v>21884</v>
      </c>
      <c r="M7872">
        <f t="shared" si="502"/>
        <v>21884</v>
      </c>
      <c r="N7872" s="37">
        <f t="shared" si="509"/>
        <v>-220801</v>
      </c>
    </row>
    <row r="7873" spans="1:14" ht="37.6" x14ac:dyDescent="0.3">
      <c r="A7873" s="3">
        <v>7</v>
      </c>
      <c r="B7873" s="135"/>
      <c r="C7873" s="4" t="s">
        <v>9764</v>
      </c>
      <c r="D7873" s="5">
        <v>45091</v>
      </c>
      <c r="E7873" s="6" t="s">
        <v>9765</v>
      </c>
      <c r="F7873" s="7">
        <v>-110400</v>
      </c>
      <c r="G7873" s="6" t="s">
        <v>1366</v>
      </c>
      <c r="H7873" s="7">
        <v>-11592</v>
      </c>
      <c r="I7873" s="137"/>
      <c r="J7873" s="140"/>
      <c r="K7873" s="141"/>
      <c r="L7873" t="str">
        <f t="shared" si="503"/>
        <v>22100</v>
      </c>
      <c r="M7873">
        <f t="shared" si="502"/>
        <v>22100</v>
      </c>
      <c r="N7873" s="37">
        <f t="shared" si="509"/>
        <v>-110400</v>
      </c>
    </row>
    <row r="7874" spans="1:14" ht="37.6" x14ac:dyDescent="0.3">
      <c r="A7874" s="3">
        <v>7</v>
      </c>
      <c r="B7874" s="134" t="s">
        <v>9766</v>
      </c>
      <c r="C7874" s="4" t="s">
        <v>9767</v>
      </c>
      <c r="D7874" s="5">
        <v>45101</v>
      </c>
      <c r="E7874" s="6" t="s">
        <v>9768</v>
      </c>
      <c r="F7874" s="7">
        <v>-299477</v>
      </c>
      <c r="G7874" s="6" t="s">
        <v>1366</v>
      </c>
      <c r="H7874" s="7">
        <v>-30873</v>
      </c>
      <c r="I7874" s="136">
        <v>-6414259</v>
      </c>
      <c r="J7874" s="138" t="s">
        <v>48</v>
      </c>
      <c r="K7874" s="139"/>
      <c r="L7874" t="str">
        <f t="shared" si="503"/>
        <v>23555</v>
      </c>
      <c r="M7874">
        <f t="shared" si="502"/>
        <v>23555</v>
      </c>
      <c r="N7874" s="37">
        <f t="shared" si="509"/>
        <v>-299477</v>
      </c>
    </row>
    <row r="7875" spans="1:14" ht="37.6" x14ac:dyDescent="0.3">
      <c r="A7875" s="3">
        <v>7</v>
      </c>
      <c r="B7875" s="142"/>
      <c r="C7875" s="4" t="s">
        <v>9769</v>
      </c>
      <c r="D7875" s="5">
        <v>45104</v>
      </c>
      <c r="E7875" s="6" t="s">
        <v>9770</v>
      </c>
      <c r="F7875" s="7">
        <v>-299475</v>
      </c>
      <c r="G7875" s="6" t="s">
        <v>1366</v>
      </c>
      <c r="H7875" s="7">
        <v>-30873</v>
      </c>
      <c r="I7875" s="143"/>
      <c r="J7875" s="144"/>
      <c r="K7875" s="145"/>
      <c r="L7875" t="str">
        <f t="shared" si="503"/>
        <v>23967</v>
      </c>
      <c r="M7875">
        <f t="shared" si="502"/>
        <v>23967</v>
      </c>
      <c r="N7875" s="37">
        <f t="shared" si="509"/>
        <v>-299475</v>
      </c>
    </row>
    <row r="7876" spans="1:14" ht="37.6" x14ac:dyDescent="0.3">
      <c r="A7876" s="3">
        <v>7</v>
      </c>
      <c r="B7876" s="142"/>
      <c r="C7876" s="4" t="s">
        <v>9771</v>
      </c>
      <c r="D7876" s="5">
        <v>45099</v>
      </c>
      <c r="E7876" s="6" t="s">
        <v>9772</v>
      </c>
      <c r="F7876" s="7">
        <v>-392918</v>
      </c>
      <c r="G7876" s="6" t="s">
        <v>1366</v>
      </c>
      <c r="H7876" s="7">
        <v>-40506</v>
      </c>
      <c r="I7876" s="143"/>
      <c r="J7876" s="144"/>
      <c r="K7876" s="145"/>
      <c r="L7876" t="str">
        <f t="shared" si="503"/>
        <v>23206</v>
      </c>
      <c r="M7876">
        <f t="shared" si="502"/>
        <v>23206</v>
      </c>
      <c r="N7876" s="37">
        <f t="shared" si="509"/>
        <v>-392918</v>
      </c>
    </row>
    <row r="7877" spans="1:14" ht="37.6" x14ac:dyDescent="0.3">
      <c r="A7877" s="3">
        <v>7</v>
      </c>
      <c r="B7877" s="142"/>
      <c r="C7877" s="4" t="s">
        <v>9773</v>
      </c>
      <c r="D7877" s="5">
        <v>45099</v>
      </c>
      <c r="E7877" s="6" t="s">
        <v>9774</v>
      </c>
      <c r="F7877" s="7">
        <v>-122164</v>
      </c>
      <c r="G7877" s="6" t="s">
        <v>1366</v>
      </c>
      <c r="H7877" s="7">
        <v>-12594</v>
      </c>
      <c r="I7877" s="143"/>
      <c r="J7877" s="144"/>
      <c r="K7877" s="145"/>
      <c r="L7877" t="str">
        <f t="shared" si="503"/>
        <v>23279</v>
      </c>
      <c r="M7877">
        <f t="shared" si="502"/>
        <v>23279</v>
      </c>
      <c r="N7877" s="37">
        <f t="shared" si="509"/>
        <v>-122164</v>
      </c>
    </row>
    <row r="7878" spans="1:14" ht="37.6" x14ac:dyDescent="0.3">
      <c r="A7878" s="3">
        <v>7</v>
      </c>
      <c r="B7878" s="142"/>
      <c r="C7878" s="4" t="s">
        <v>9775</v>
      </c>
      <c r="D7878" s="5">
        <v>45100</v>
      </c>
      <c r="E7878" s="6" t="s">
        <v>9776</v>
      </c>
      <c r="F7878" s="7">
        <v>-380251</v>
      </c>
      <c r="G7878" s="6" t="s">
        <v>1366</v>
      </c>
      <c r="H7878" s="7">
        <v>-39200</v>
      </c>
      <c r="I7878" s="143"/>
      <c r="J7878" s="144"/>
      <c r="K7878" s="145"/>
      <c r="L7878" t="str">
        <f t="shared" si="503"/>
        <v>23429</v>
      </c>
      <c r="M7878">
        <f t="shared" si="502"/>
        <v>23429</v>
      </c>
      <c r="N7878" s="37">
        <f t="shared" si="509"/>
        <v>-380251</v>
      </c>
    </row>
    <row r="7879" spans="1:14" ht="37.6" x14ac:dyDescent="0.3">
      <c r="A7879" s="3">
        <v>7</v>
      </c>
      <c r="B7879" s="142"/>
      <c r="C7879" s="4" t="s">
        <v>9777</v>
      </c>
      <c r="D7879" s="5">
        <v>45103</v>
      </c>
      <c r="E7879" s="6" t="s">
        <v>9778</v>
      </c>
      <c r="F7879" s="7">
        <v>-721219</v>
      </c>
      <c r="G7879" s="6" t="s">
        <v>1366</v>
      </c>
      <c r="H7879" s="7">
        <v>-74351</v>
      </c>
      <c r="I7879" s="143"/>
      <c r="J7879" s="144"/>
      <c r="K7879" s="145"/>
      <c r="L7879" t="str">
        <f t="shared" ref="L7879:L7942" si="510">+RIGHT(C7879,5)</f>
        <v>23730</v>
      </c>
      <c r="M7879">
        <f t="shared" ref="M7879:M7942" si="511">+L7879*1</f>
        <v>23730</v>
      </c>
      <c r="N7879" s="37">
        <f t="shared" si="509"/>
        <v>-721219</v>
      </c>
    </row>
    <row r="7880" spans="1:14" ht="25.05" x14ac:dyDescent="0.3">
      <c r="A7880" s="3">
        <v>7</v>
      </c>
      <c r="B7880" s="142"/>
      <c r="C7880" s="4" t="s">
        <v>9779</v>
      </c>
      <c r="D7880" s="5">
        <v>45092</v>
      </c>
      <c r="E7880" s="6" t="s">
        <v>9780</v>
      </c>
      <c r="F7880" s="7">
        <v>-791789</v>
      </c>
      <c r="G7880" s="6" t="s">
        <v>1366</v>
      </c>
      <c r="H7880" s="7">
        <v>-81626</v>
      </c>
      <c r="I7880" s="143"/>
      <c r="J7880" s="144"/>
      <c r="K7880" s="145"/>
      <c r="L7880" t="str">
        <f t="shared" si="510"/>
        <v>22407</v>
      </c>
      <c r="M7880">
        <f t="shared" si="511"/>
        <v>22407</v>
      </c>
      <c r="N7880" s="37">
        <f t="shared" si="509"/>
        <v>-791789</v>
      </c>
    </row>
    <row r="7881" spans="1:14" ht="37.6" x14ac:dyDescent="0.3">
      <c r="A7881" s="3">
        <v>7</v>
      </c>
      <c r="B7881" s="142"/>
      <c r="C7881" s="4" t="s">
        <v>9781</v>
      </c>
      <c r="D7881" s="5">
        <v>45093</v>
      </c>
      <c r="E7881" s="6" t="s">
        <v>9782</v>
      </c>
      <c r="F7881" s="7">
        <v>-122164</v>
      </c>
      <c r="G7881" s="6" t="s">
        <v>1366</v>
      </c>
      <c r="H7881" s="7">
        <v>-12594</v>
      </c>
      <c r="I7881" s="143"/>
      <c r="J7881" s="144"/>
      <c r="K7881" s="145"/>
      <c r="L7881" t="str">
        <f t="shared" si="510"/>
        <v>22661</v>
      </c>
      <c r="M7881">
        <f t="shared" si="511"/>
        <v>22661</v>
      </c>
      <c r="N7881" s="37">
        <f t="shared" si="509"/>
        <v>-122164</v>
      </c>
    </row>
    <row r="7882" spans="1:14" ht="37.6" x14ac:dyDescent="0.3">
      <c r="A7882" s="3">
        <v>7</v>
      </c>
      <c r="B7882" s="142"/>
      <c r="C7882" s="4" t="s">
        <v>9783</v>
      </c>
      <c r="D7882" s="5">
        <v>45099</v>
      </c>
      <c r="E7882" s="6" t="s">
        <v>9784</v>
      </c>
      <c r="F7882" s="7">
        <v>-719926</v>
      </c>
      <c r="G7882" s="6" t="s">
        <v>1366</v>
      </c>
      <c r="H7882" s="7">
        <v>-74218</v>
      </c>
      <c r="I7882" s="143"/>
      <c r="J7882" s="144"/>
      <c r="K7882" s="145"/>
      <c r="L7882" t="str">
        <f t="shared" si="510"/>
        <v>23278</v>
      </c>
      <c r="M7882">
        <f t="shared" si="511"/>
        <v>23278</v>
      </c>
      <c r="N7882" s="37">
        <f t="shared" si="509"/>
        <v>-719926</v>
      </c>
    </row>
    <row r="7883" spans="1:14" ht="37.6" x14ac:dyDescent="0.3">
      <c r="A7883" s="3">
        <v>7</v>
      </c>
      <c r="B7883" s="142"/>
      <c r="C7883" s="4" t="s">
        <v>9785</v>
      </c>
      <c r="D7883" s="5">
        <v>45096</v>
      </c>
      <c r="E7883" s="6" t="s">
        <v>9786</v>
      </c>
      <c r="F7883" s="7">
        <v>-497464</v>
      </c>
      <c r="G7883" s="6" t="s">
        <v>1366</v>
      </c>
      <c r="H7883" s="7">
        <v>-51284</v>
      </c>
      <c r="I7883" s="143"/>
      <c r="J7883" s="144"/>
      <c r="K7883" s="145"/>
      <c r="L7883" t="str">
        <f t="shared" si="510"/>
        <v>22711</v>
      </c>
      <c r="M7883">
        <f t="shared" si="511"/>
        <v>22711</v>
      </c>
      <c r="N7883" s="37">
        <f t="shared" si="509"/>
        <v>-497464</v>
      </c>
    </row>
    <row r="7884" spans="1:14" ht="37.6" x14ac:dyDescent="0.3">
      <c r="A7884" s="3">
        <v>7</v>
      </c>
      <c r="B7884" s="142"/>
      <c r="C7884" s="4" t="s">
        <v>9787</v>
      </c>
      <c r="D7884" s="5">
        <v>45097</v>
      </c>
      <c r="E7884" s="6" t="s">
        <v>9788</v>
      </c>
      <c r="F7884" s="7">
        <v>-97731</v>
      </c>
      <c r="G7884" s="6" t="s">
        <v>1366</v>
      </c>
      <c r="H7884" s="7">
        <v>-10075</v>
      </c>
      <c r="I7884" s="143"/>
      <c r="J7884" s="144"/>
      <c r="K7884" s="145"/>
      <c r="L7884" t="str">
        <f t="shared" si="510"/>
        <v>22880</v>
      </c>
      <c r="M7884">
        <f t="shared" si="511"/>
        <v>22880</v>
      </c>
      <c r="N7884" s="37">
        <f t="shared" si="509"/>
        <v>-97731</v>
      </c>
    </row>
    <row r="7885" spans="1:14" ht="37.6" x14ac:dyDescent="0.3">
      <c r="A7885" s="3">
        <v>7</v>
      </c>
      <c r="B7885" s="142"/>
      <c r="C7885" s="4" t="s">
        <v>9789</v>
      </c>
      <c r="D7885" s="5">
        <v>45098</v>
      </c>
      <c r="E7885" s="6" t="s">
        <v>9790</v>
      </c>
      <c r="F7885" s="7">
        <v>-271902</v>
      </c>
      <c r="G7885" s="6" t="s">
        <v>1366</v>
      </c>
      <c r="H7885" s="7">
        <v>-28031</v>
      </c>
      <c r="I7885" s="143"/>
      <c r="J7885" s="144"/>
      <c r="K7885" s="145"/>
      <c r="L7885" t="str">
        <f t="shared" si="510"/>
        <v>22981</v>
      </c>
      <c r="M7885">
        <f t="shared" si="511"/>
        <v>22981</v>
      </c>
      <c r="N7885" s="37">
        <f t="shared" si="509"/>
        <v>-271902</v>
      </c>
    </row>
    <row r="7886" spans="1:14" ht="37.6" x14ac:dyDescent="0.3">
      <c r="A7886" s="3">
        <v>7</v>
      </c>
      <c r="B7886" s="142"/>
      <c r="C7886" s="4" t="s">
        <v>9791</v>
      </c>
      <c r="D7886" s="5">
        <v>45100</v>
      </c>
      <c r="E7886" s="6" t="s">
        <v>9792</v>
      </c>
      <c r="F7886" s="7">
        <v>-610819</v>
      </c>
      <c r="G7886" s="6" t="s">
        <v>1366</v>
      </c>
      <c r="H7886" s="7">
        <v>-62970</v>
      </c>
      <c r="I7886" s="143"/>
      <c r="J7886" s="144"/>
      <c r="K7886" s="145"/>
      <c r="L7886" t="str">
        <f t="shared" si="510"/>
        <v>23358</v>
      </c>
      <c r="M7886">
        <f t="shared" si="511"/>
        <v>23358</v>
      </c>
      <c r="N7886" s="37">
        <f t="shared" si="509"/>
        <v>-610819</v>
      </c>
    </row>
    <row r="7887" spans="1:14" ht="37.6" x14ac:dyDescent="0.3">
      <c r="A7887" s="3">
        <v>7</v>
      </c>
      <c r="B7887" s="142"/>
      <c r="C7887" s="4" t="s">
        <v>9793</v>
      </c>
      <c r="D7887" s="5">
        <v>45098</v>
      </c>
      <c r="E7887" s="6" t="s">
        <v>9794</v>
      </c>
      <c r="F7887" s="7">
        <v>-644745</v>
      </c>
      <c r="G7887" s="6" t="s">
        <v>1366</v>
      </c>
      <c r="H7887" s="7">
        <v>-66467</v>
      </c>
      <c r="I7887" s="143"/>
      <c r="J7887" s="144"/>
      <c r="K7887" s="145"/>
      <c r="L7887" t="str">
        <f t="shared" si="510"/>
        <v>23003</v>
      </c>
      <c r="M7887">
        <f t="shared" si="511"/>
        <v>23003</v>
      </c>
      <c r="N7887" s="37">
        <f t="shared" si="509"/>
        <v>-644745</v>
      </c>
    </row>
    <row r="7888" spans="1:14" ht="37.6" x14ac:dyDescent="0.3">
      <c r="A7888" s="3">
        <v>7</v>
      </c>
      <c r="B7888" s="142"/>
      <c r="C7888" s="4" t="s">
        <v>9795</v>
      </c>
      <c r="D7888" s="5">
        <v>45098</v>
      </c>
      <c r="E7888" s="6" t="s">
        <v>9796</v>
      </c>
      <c r="F7888" s="7">
        <v>-285514</v>
      </c>
      <c r="G7888" s="6" t="s">
        <v>1366</v>
      </c>
      <c r="H7888" s="7">
        <v>-29434</v>
      </c>
      <c r="I7888" s="143"/>
      <c r="J7888" s="144"/>
      <c r="K7888" s="145"/>
      <c r="L7888" t="str">
        <f t="shared" si="510"/>
        <v>22942</v>
      </c>
      <c r="M7888">
        <f t="shared" si="511"/>
        <v>22942</v>
      </c>
      <c r="N7888" s="37">
        <f t="shared" si="509"/>
        <v>-285514</v>
      </c>
    </row>
    <row r="7889" spans="1:14" ht="37.6" x14ac:dyDescent="0.3">
      <c r="A7889" s="3">
        <v>7</v>
      </c>
      <c r="B7889" s="142"/>
      <c r="C7889" s="4" t="s">
        <v>9797</v>
      </c>
      <c r="D7889" s="5">
        <v>45097</v>
      </c>
      <c r="E7889" s="6" t="s">
        <v>9798</v>
      </c>
      <c r="F7889" s="7">
        <v>-293192</v>
      </c>
      <c r="G7889" s="6" t="s">
        <v>1366</v>
      </c>
      <c r="H7889" s="7">
        <v>-30225</v>
      </c>
      <c r="I7889" s="143"/>
      <c r="J7889" s="144"/>
      <c r="K7889" s="145"/>
      <c r="L7889" t="str">
        <f t="shared" si="510"/>
        <v>22816</v>
      </c>
      <c r="M7889">
        <f t="shared" si="511"/>
        <v>22816</v>
      </c>
      <c r="N7889" s="37">
        <f t="shared" si="509"/>
        <v>-293192</v>
      </c>
    </row>
    <row r="7890" spans="1:14" ht="37.6" x14ac:dyDescent="0.3">
      <c r="A7890" s="3">
        <v>7</v>
      </c>
      <c r="B7890" s="142"/>
      <c r="C7890" s="4" t="s">
        <v>9799</v>
      </c>
      <c r="D7890" s="5">
        <v>45098</v>
      </c>
      <c r="E7890" s="6" t="s">
        <v>9800</v>
      </c>
      <c r="F7890" s="7">
        <v>-201465</v>
      </c>
      <c r="G7890" s="6" t="s">
        <v>1366</v>
      </c>
      <c r="H7890" s="7">
        <v>-20769</v>
      </c>
      <c r="I7890" s="143"/>
      <c r="J7890" s="144"/>
      <c r="K7890" s="145"/>
      <c r="L7890" t="str">
        <f t="shared" si="510"/>
        <v>22924</v>
      </c>
      <c r="M7890">
        <f t="shared" si="511"/>
        <v>22924</v>
      </c>
      <c r="N7890" s="37">
        <f t="shared" si="509"/>
        <v>-201465</v>
      </c>
    </row>
    <row r="7891" spans="1:14" ht="37.6" x14ac:dyDescent="0.3">
      <c r="A7891" s="3">
        <v>7</v>
      </c>
      <c r="B7891" s="142"/>
      <c r="C7891" s="4" t="s">
        <v>9801</v>
      </c>
      <c r="D7891" s="5">
        <v>45098</v>
      </c>
      <c r="E7891" s="6" t="s">
        <v>9802</v>
      </c>
      <c r="F7891" s="7">
        <v>-277136</v>
      </c>
      <c r="G7891" s="6" t="s">
        <v>1366</v>
      </c>
      <c r="H7891" s="7">
        <v>-28570</v>
      </c>
      <c r="I7891" s="143"/>
      <c r="J7891" s="144"/>
      <c r="K7891" s="145"/>
      <c r="L7891" t="str">
        <f t="shared" si="510"/>
        <v>23089</v>
      </c>
      <c r="M7891">
        <f t="shared" si="511"/>
        <v>23089</v>
      </c>
      <c r="N7891" s="37">
        <f t="shared" si="509"/>
        <v>-277136</v>
      </c>
    </row>
    <row r="7892" spans="1:14" ht="37.6" x14ac:dyDescent="0.3">
      <c r="A7892" s="3">
        <v>7</v>
      </c>
      <c r="B7892" s="135"/>
      <c r="C7892" s="4" t="s">
        <v>9803</v>
      </c>
      <c r="D7892" s="5">
        <v>45100</v>
      </c>
      <c r="E7892" s="6" t="s">
        <v>9804</v>
      </c>
      <c r="F7892" s="7">
        <v>-122164</v>
      </c>
      <c r="G7892" s="6" t="s">
        <v>1366</v>
      </c>
      <c r="H7892" s="7">
        <v>-12594</v>
      </c>
      <c r="I7892" s="137"/>
      <c r="J7892" s="140"/>
      <c r="K7892" s="141"/>
      <c r="L7892" t="str">
        <f t="shared" si="510"/>
        <v>23431</v>
      </c>
      <c r="M7892">
        <f t="shared" si="511"/>
        <v>23431</v>
      </c>
      <c r="N7892" s="37">
        <f t="shared" si="509"/>
        <v>-122164</v>
      </c>
    </row>
    <row r="7893" spans="1:14" ht="37.6" x14ac:dyDescent="0.3">
      <c r="A7893" s="3">
        <v>7</v>
      </c>
      <c r="B7893" s="134" t="s">
        <v>9805</v>
      </c>
      <c r="C7893" s="4" t="s">
        <v>9806</v>
      </c>
      <c r="D7893" s="5">
        <v>45105</v>
      </c>
      <c r="E7893" s="6" t="s">
        <v>9807</v>
      </c>
      <c r="F7893" s="7">
        <v>-807222</v>
      </c>
      <c r="G7893" s="6" t="s">
        <v>17</v>
      </c>
      <c r="H7893" s="7">
        <v>-84758</v>
      </c>
      <c r="I7893" s="136">
        <v>-6441365</v>
      </c>
      <c r="J7893" s="138" t="s">
        <v>48</v>
      </c>
      <c r="K7893" s="139"/>
      <c r="L7893" t="str">
        <f t="shared" si="510"/>
        <v>24241</v>
      </c>
      <c r="M7893">
        <f t="shared" si="511"/>
        <v>24241</v>
      </c>
      <c r="N7893" s="37">
        <f t="shared" si="509"/>
        <v>-807222</v>
      </c>
    </row>
    <row r="7894" spans="1:14" ht="37.6" x14ac:dyDescent="0.3">
      <c r="A7894" s="3">
        <v>7</v>
      </c>
      <c r="B7894" s="142"/>
      <c r="C7894" s="4" t="s">
        <v>9808</v>
      </c>
      <c r="D7894" s="5">
        <v>45105</v>
      </c>
      <c r="E7894" s="6" t="s">
        <v>9809</v>
      </c>
      <c r="F7894" s="7">
        <v>-403871</v>
      </c>
      <c r="G7894" s="6" t="s">
        <v>17</v>
      </c>
      <c r="H7894" s="7">
        <v>-42406</v>
      </c>
      <c r="I7894" s="143"/>
      <c r="J7894" s="144"/>
      <c r="K7894" s="145"/>
      <c r="L7894" t="str">
        <f t="shared" si="510"/>
        <v>24435</v>
      </c>
      <c r="M7894">
        <f t="shared" si="511"/>
        <v>24435</v>
      </c>
      <c r="N7894" s="37">
        <f t="shared" si="509"/>
        <v>-403871</v>
      </c>
    </row>
    <row r="7895" spans="1:14" ht="37.6" x14ac:dyDescent="0.3">
      <c r="A7895" s="3">
        <v>7</v>
      </c>
      <c r="B7895" s="142"/>
      <c r="C7895" s="4" t="s">
        <v>9810</v>
      </c>
      <c r="D7895" s="5">
        <v>45107</v>
      </c>
      <c r="E7895" s="6" t="s">
        <v>9811</v>
      </c>
      <c r="F7895" s="7">
        <v>-380999</v>
      </c>
      <c r="G7895" s="6" t="s">
        <v>17</v>
      </c>
      <c r="H7895" s="7">
        <v>-40005</v>
      </c>
      <c r="I7895" s="143"/>
      <c r="J7895" s="144"/>
      <c r="K7895" s="145"/>
      <c r="L7895" t="str">
        <f t="shared" si="510"/>
        <v>24637</v>
      </c>
      <c r="M7895">
        <f t="shared" si="511"/>
        <v>24637</v>
      </c>
      <c r="N7895" s="37">
        <f t="shared" si="509"/>
        <v>-380999</v>
      </c>
    </row>
    <row r="7896" spans="1:14" ht="37.6" x14ac:dyDescent="0.3">
      <c r="A7896" s="3">
        <v>7</v>
      </c>
      <c r="B7896" s="142"/>
      <c r="C7896" s="4" t="s">
        <v>9812</v>
      </c>
      <c r="D7896" s="5">
        <v>45105</v>
      </c>
      <c r="E7896" s="6" t="s">
        <v>9813</v>
      </c>
      <c r="F7896" s="7">
        <v>-409226</v>
      </c>
      <c r="G7896" s="6" t="s">
        <v>17</v>
      </c>
      <c r="H7896" s="7">
        <v>-42969</v>
      </c>
      <c r="I7896" s="143"/>
      <c r="J7896" s="144"/>
      <c r="K7896" s="145"/>
      <c r="L7896" t="str">
        <f t="shared" si="510"/>
        <v>24412</v>
      </c>
      <c r="M7896">
        <f t="shared" si="511"/>
        <v>24412</v>
      </c>
      <c r="N7896" s="37">
        <f t="shared" si="509"/>
        <v>-409226</v>
      </c>
    </row>
    <row r="7897" spans="1:14" ht="37.6" x14ac:dyDescent="0.3">
      <c r="A7897" s="3">
        <v>7</v>
      </c>
      <c r="B7897" s="142"/>
      <c r="C7897" s="4" t="s">
        <v>9814</v>
      </c>
      <c r="D7897" s="5">
        <v>45107</v>
      </c>
      <c r="E7897" s="6" t="s">
        <v>9815</v>
      </c>
      <c r="F7897" s="7">
        <v>-315339</v>
      </c>
      <c r="G7897" s="6" t="s">
        <v>17</v>
      </c>
      <c r="H7897" s="7">
        <v>-33111</v>
      </c>
      <c r="I7897" s="143"/>
      <c r="J7897" s="144"/>
      <c r="K7897" s="145"/>
      <c r="L7897" t="str">
        <f t="shared" si="510"/>
        <v>24777</v>
      </c>
      <c r="M7897">
        <f t="shared" si="511"/>
        <v>24777</v>
      </c>
      <c r="N7897" s="37">
        <f t="shared" si="509"/>
        <v>-315339</v>
      </c>
    </row>
    <row r="7898" spans="1:14" ht="37.6" x14ac:dyDescent="0.3">
      <c r="A7898" s="3">
        <v>7</v>
      </c>
      <c r="B7898" s="142"/>
      <c r="C7898" s="4" t="s">
        <v>9816</v>
      </c>
      <c r="D7898" s="5">
        <v>45104</v>
      </c>
      <c r="E7898" s="6" t="s">
        <v>9817</v>
      </c>
      <c r="F7898" s="7">
        <v>-516276</v>
      </c>
      <c r="G7898" s="6" t="s">
        <v>17</v>
      </c>
      <c r="H7898" s="7">
        <v>-54209</v>
      </c>
      <c r="I7898" s="143"/>
      <c r="J7898" s="144"/>
      <c r="K7898" s="145"/>
      <c r="L7898" t="str">
        <f t="shared" si="510"/>
        <v>24097</v>
      </c>
      <c r="M7898">
        <f t="shared" si="511"/>
        <v>24097</v>
      </c>
      <c r="N7898" s="37">
        <f t="shared" si="509"/>
        <v>-516276</v>
      </c>
    </row>
    <row r="7899" spans="1:14" ht="37.6" x14ac:dyDescent="0.3">
      <c r="A7899" s="3">
        <v>7</v>
      </c>
      <c r="B7899" s="142"/>
      <c r="C7899" s="4" t="s">
        <v>9818</v>
      </c>
      <c r="D7899" s="5">
        <v>45107</v>
      </c>
      <c r="E7899" s="6" t="s">
        <v>9819</v>
      </c>
      <c r="F7899" s="7">
        <v>-1542647</v>
      </c>
      <c r="G7899" s="6" t="s">
        <v>17</v>
      </c>
      <c r="H7899" s="7">
        <v>-161978</v>
      </c>
      <c r="I7899" s="143"/>
      <c r="J7899" s="144"/>
      <c r="K7899" s="145"/>
      <c r="L7899" t="str">
        <f t="shared" si="510"/>
        <v>24741</v>
      </c>
      <c r="M7899">
        <f t="shared" si="511"/>
        <v>24741</v>
      </c>
      <c r="N7899" s="37">
        <f t="shared" si="509"/>
        <v>-1542647</v>
      </c>
    </row>
    <row r="7900" spans="1:14" ht="37.6" x14ac:dyDescent="0.3">
      <c r="A7900" s="3">
        <v>7</v>
      </c>
      <c r="B7900" s="142"/>
      <c r="C7900" s="4" t="s">
        <v>9820</v>
      </c>
      <c r="D7900" s="5">
        <v>45103</v>
      </c>
      <c r="E7900" s="6" t="s">
        <v>9821</v>
      </c>
      <c r="F7900" s="7">
        <v>-563768</v>
      </c>
      <c r="G7900" s="6" t="s">
        <v>17</v>
      </c>
      <c r="H7900" s="7">
        <v>-59196</v>
      </c>
      <c r="I7900" s="143"/>
      <c r="J7900" s="144"/>
      <c r="K7900" s="145"/>
      <c r="L7900" t="str">
        <f t="shared" si="510"/>
        <v>23772</v>
      </c>
      <c r="M7900">
        <f t="shared" si="511"/>
        <v>23772</v>
      </c>
      <c r="N7900" s="37">
        <f t="shared" si="509"/>
        <v>-563768</v>
      </c>
    </row>
    <row r="7901" spans="1:14" ht="37.6" x14ac:dyDescent="0.3">
      <c r="A7901" s="3">
        <v>7</v>
      </c>
      <c r="B7901" s="142"/>
      <c r="C7901" s="4" t="s">
        <v>9822</v>
      </c>
      <c r="D7901" s="5">
        <v>45107</v>
      </c>
      <c r="E7901" s="6" t="s">
        <v>9823</v>
      </c>
      <c r="F7901" s="7">
        <v>-220801</v>
      </c>
      <c r="G7901" s="6" t="s">
        <v>17</v>
      </c>
      <c r="H7901" s="7">
        <v>-23184</v>
      </c>
      <c r="I7901" s="143"/>
      <c r="J7901" s="144"/>
      <c r="K7901" s="145"/>
      <c r="L7901" t="str">
        <f t="shared" si="510"/>
        <v>24800</v>
      </c>
      <c r="M7901">
        <f t="shared" si="511"/>
        <v>24800</v>
      </c>
      <c r="N7901" s="37">
        <f t="shared" si="509"/>
        <v>-220801</v>
      </c>
    </row>
    <row r="7902" spans="1:14" ht="37.6" x14ac:dyDescent="0.3">
      <c r="A7902" s="3">
        <v>7</v>
      </c>
      <c r="B7902" s="142"/>
      <c r="C7902" s="4" t="s">
        <v>9824</v>
      </c>
      <c r="D7902" s="5">
        <v>45100</v>
      </c>
      <c r="E7902" s="6" t="s">
        <v>9825</v>
      </c>
      <c r="F7902" s="7">
        <v>-273750</v>
      </c>
      <c r="G7902" s="6" t="s">
        <v>17</v>
      </c>
      <c r="H7902" s="7">
        <v>-28744</v>
      </c>
      <c r="I7902" s="143"/>
      <c r="J7902" s="144"/>
      <c r="K7902" s="145"/>
      <c r="L7902" t="str">
        <f t="shared" si="510"/>
        <v>23323</v>
      </c>
      <c r="M7902">
        <f t="shared" si="511"/>
        <v>23323</v>
      </c>
      <c r="N7902" s="37">
        <f t="shared" si="509"/>
        <v>-273750</v>
      </c>
    </row>
    <row r="7903" spans="1:14" ht="37.6" x14ac:dyDescent="0.3">
      <c r="A7903" s="3">
        <v>7</v>
      </c>
      <c r="B7903" s="142"/>
      <c r="C7903" s="4" t="s">
        <v>9826</v>
      </c>
      <c r="D7903" s="5">
        <v>45100</v>
      </c>
      <c r="E7903" s="6" t="s">
        <v>9827</v>
      </c>
      <c r="F7903" s="7">
        <v>-177364</v>
      </c>
      <c r="G7903" s="6" t="s">
        <v>17</v>
      </c>
      <c r="H7903" s="7">
        <v>-18623</v>
      </c>
      <c r="I7903" s="143"/>
      <c r="J7903" s="144"/>
      <c r="K7903" s="145"/>
      <c r="L7903" t="str">
        <f t="shared" si="510"/>
        <v>23328</v>
      </c>
      <c r="M7903">
        <f t="shared" si="511"/>
        <v>23328</v>
      </c>
      <c r="N7903" s="37">
        <f t="shared" si="509"/>
        <v>-177364</v>
      </c>
    </row>
    <row r="7904" spans="1:14" ht="37.6" x14ac:dyDescent="0.3">
      <c r="A7904" s="3">
        <v>7</v>
      </c>
      <c r="B7904" s="142"/>
      <c r="C7904" s="4" t="s">
        <v>9828</v>
      </c>
      <c r="D7904" s="5">
        <v>45103</v>
      </c>
      <c r="E7904" s="6" t="s">
        <v>9829</v>
      </c>
      <c r="F7904" s="7">
        <v>-488655</v>
      </c>
      <c r="G7904" s="6" t="s">
        <v>17</v>
      </c>
      <c r="H7904" s="7">
        <v>-51309</v>
      </c>
      <c r="I7904" s="143"/>
      <c r="J7904" s="144"/>
      <c r="K7904" s="145"/>
      <c r="L7904" t="str">
        <f t="shared" si="510"/>
        <v>23671</v>
      </c>
      <c r="M7904">
        <f t="shared" si="511"/>
        <v>23671</v>
      </c>
      <c r="N7904" s="37">
        <f t="shared" si="509"/>
        <v>-488655</v>
      </c>
    </row>
    <row r="7905" spans="1:14" ht="37.6" x14ac:dyDescent="0.3">
      <c r="A7905" s="3">
        <v>7</v>
      </c>
      <c r="B7905" s="142"/>
      <c r="C7905" s="4" t="s">
        <v>9830</v>
      </c>
      <c r="D7905" s="5">
        <v>45098</v>
      </c>
      <c r="E7905" s="6" t="s">
        <v>9831</v>
      </c>
      <c r="F7905" s="7">
        <v>-336564</v>
      </c>
      <c r="G7905" s="6" t="s">
        <v>17</v>
      </c>
      <c r="H7905" s="7">
        <v>-35339</v>
      </c>
      <c r="I7905" s="143"/>
      <c r="J7905" s="144"/>
      <c r="K7905" s="145"/>
      <c r="L7905" t="str">
        <f t="shared" si="510"/>
        <v>23052</v>
      </c>
      <c r="M7905">
        <f t="shared" si="511"/>
        <v>23052</v>
      </c>
      <c r="N7905" s="37">
        <f t="shared" si="509"/>
        <v>-336564</v>
      </c>
    </row>
    <row r="7906" spans="1:14" ht="37.6" x14ac:dyDescent="0.3">
      <c r="A7906" s="3">
        <v>7</v>
      </c>
      <c r="B7906" s="142"/>
      <c r="C7906" s="4" t="s">
        <v>9832</v>
      </c>
      <c r="D7906" s="5">
        <v>45103</v>
      </c>
      <c r="E7906" s="6" t="s">
        <v>9833</v>
      </c>
      <c r="F7906" s="7">
        <v>-149739</v>
      </c>
      <c r="G7906" s="6" t="s">
        <v>17</v>
      </c>
      <c r="H7906" s="7">
        <v>-15723</v>
      </c>
      <c r="I7906" s="143"/>
      <c r="J7906" s="144"/>
      <c r="K7906" s="145"/>
      <c r="L7906" t="str">
        <f t="shared" si="510"/>
        <v>23871</v>
      </c>
      <c r="M7906">
        <f t="shared" si="511"/>
        <v>23871</v>
      </c>
      <c r="N7906" s="37">
        <f t="shared" si="509"/>
        <v>-149739</v>
      </c>
    </row>
    <row r="7907" spans="1:14" ht="37.6" x14ac:dyDescent="0.3">
      <c r="A7907" s="3">
        <v>7</v>
      </c>
      <c r="B7907" s="142"/>
      <c r="C7907" s="4" t="s">
        <v>9834</v>
      </c>
      <c r="D7907" s="5">
        <v>45103</v>
      </c>
      <c r="E7907" s="6" t="s">
        <v>9835</v>
      </c>
      <c r="F7907" s="7">
        <v>-159720</v>
      </c>
      <c r="G7907" s="6" t="s">
        <v>17</v>
      </c>
      <c r="H7907" s="7">
        <v>-16771</v>
      </c>
      <c r="I7907" s="143"/>
      <c r="J7907" s="144"/>
      <c r="K7907" s="145"/>
      <c r="L7907" t="str">
        <f t="shared" si="510"/>
        <v>23828</v>
      </c>
      <c r="M7907">
        <f t="shared" si="511"/>
        <v>23828</v>
      </c>
      <c r="N7907" s="37">
        <f t="shared" si="509"/>
        <v>-159720</v>
      </c>
    </row>
    <row r="7908" spans="1:14" ht="37.6" x14ac:dyDescent="0.3">
      <c r="A7908" s="3">
        <v>7</v>
      </c>
      <c r="B7908" s="142"/>
      <c r="C7908" s="4" t="s">
        <v>9836</v>
      </c>
      <c r="D7908" s="5">
        <v>45103</v>
      </c>
      <c r="E7908" s="6" t="s">
        <v>9837</v>
      </c>
      <c r="F7908" s="7">
        <v>-285514</v>
      </c>
      <c r="G7908" s="6" t="s">
        <v>17</v>
      </c>
      <c r="H7908" s="7">
        <v>-29979</v>
      </c>
      <c r="I7908" s="143"/>
      <c r="J7908" s="144"/>
      <c r="K7908" s="145"/>
      <c r="L7908" t="str">
        <f t="shared" si="510"/>
        <v>23603</v>
      </c>
      <c r="M7908">
        <f t="shared" si="511"/>
        <v>23603</v>
      </c>
      <c r="N7908" s="37">
        <f t="shared" si="509"/>
        <v>-285514</v>
      </c>
    </row>
    <row r="7909" spans="1:14" ht="37.6" x14ac:dyDescent="0.3">
      <c r="A7909" s="3">
        <v>7</v>
      </c>
      <c r="B7909" s="135"/>
      <c r="C7909" s="4" t="s">
        <v>9838</v>
      </c>
      <c r="D7909" s="5">
        <v>45104</v>
      </c>
      <c r="E7909" s="6" t="s">
        <v>9839</v>
      </c>
      <c r="F7909" s="7">
        <v>-165601</v>
      </c>
      <c r="G7909" s="6" t="s">
        <v>17</v>
      </c>
      <c r="H7909" s="7">
        <v>-17388</v>
      </c>
      <c r="I7909" s="137"/>
      <c r="J7909" s="140"/>
      <c r="K7909" s="141"/>
      <c r="L7909" t="str">
        <f t="shared" si="510"/>
        <v>24048</v>
      </c>
      <c r="M7909">
        <f t="shared" si="511"/>
        <v>24048</v>
      </c>
      <c r="N7909" s="37">
        <f t="shared" si="509"/>
        <v>-165601</v>
      </c>
    </row>
    <row r="7910" spans="1:14" x14ac:dyDescent="0.3">
      <c r="A7910" s="3">
        <v>7</v>
      </c>
      <c r="B7910" s="134" t="s">
        <v>9840</v>
      </c>
      <c r="C7910" s="4" t="s">
        <v>9841</v>
      </c>
      <c r="D7910" s="5">
        <v>45100</v>
      </c>
      <c r="E7910" s="6" t="s">
        <v>9842</v>
      </c>
      <c r="F7910" s="7">
        <v>-751550</v>
      </c>
      <c r="G7910" s="6" t="s">
        <v>17</v>
      </c>
      <c r="H7910" s="7">
        <v>-78913</v>
      </c>
      <c r="I7910" s="136">
        <v>-1404730</v>
      </c>
      <c r="J7910" s="138" t="s">
        <v>48</v>
      </c>
      <c r="K7910" s="139"/>
      <c r="L7910" t="str">
        <f t="shared" si="510"/>
        <v>23506</v>
      </c>
      <c r="M7910">
        <f t="shared" si="511"/>
        <v>23506</v>
      </c>
      <c r="N7910" s="37">
        <f t="shared" si="509"/>
        <v>-751550</v>
      </c>
    </row>
    <row r="7911" spans="1:14" x14ac:dyDescent="0.3">
      <c r="A7911" s="3">
        <v>7</v>
      </c>
      <c r="B7911" s="142"/>
      <c r="C7911" s="4" t="s">
        <v>9843</v>
      </c>
      <c r="D7911" s="5">
        <v>45100</v>
      </c>
      <c r="E7911" s="6" t="s">
        <v>9842</v>
      </c>
      <c r="F7911" s="7">
        <v>-382111</v>
      </c>
      <c r="G7911" s="6" t="s">
        <v>17</v>
      </c>
      <c r="H7911" s="7">
        <v>-40122</v>
      </c>
      <c r="I7911" s="143"/>
      <c r="J7911" s="144"/>
      <c r="K7911" s="145"/>
      <c r="L7911" t="str">
        <f t="shared" si="510"/>
        <v>23505</v>
      </c>
      <c r="M7911">
        <f t="shared" si="511"/>
        <v>23505</v>
      </c>
      <c r="N7911" s="37">
        <f t="shared" si="509"/>
        <v>-382111</v>
      </c>
    </row>
    <row r="7912" spans="1:14" x14ac:dyDescent="0.3">
      <c r="A7912" s="3">
        <v>7</v>
      </c>
      <c r="B7912" s="142"/>
      <c r="C7912" s="4" t="s">
        <v>9844</v>
      </c>
      <c r="D7912" s="5">
        <v>45100</v>
      </c>
      <c r="E7912" s="6" t="s">
        <v>9842</v>
      </c>
      <c r="F7912" s="7">
        <v>-55200</v>
      </c>
      <c r="G7912" s="6" t="s">
        <v>17</v>
      </c>
      <c r="H7912" s="7">
        <v>-5796</v>
      </c>
      <c r="I7912" s="143"/>
      <c r="J7912" s="144"/>
      <c r="K7912" s="145"/>
      <c r="L7912" t="str">
        <f t="shared" si="510"/>
        <v>23507</v>
      </c>
      <c r="M7912">
        <f t="shared" si="511"/>
        <v>23507</v>
      </c>
      <c r="N7912" s="37">
        <f t="shared" si="509"/>
        <v>-55200</v>
      </c>
    </row>
    <row r="7913" spans="1:14" x14ac:dyDescent="0.3">
      <c r="A7913" s="3">
        <v>7</v>
      </c>
      <c r="B7913" s="135"/>
      <c r="C7913" s="4" t="s">
        <v>9845</v>
      </c>
      <c r="D7913" s="5">
        <v>45100</v>
      </c>
      <c r="E7913" s="6" t="s">
        <v>9842</v>
      </c>
      <c r="F7913" s="7">
        <v>-380670</v>
      </c>
      <c r="G7913" s="6" t="s">
        <v>17</v>
      </c>
      <c r="H7913" s="7">
        <v>-39970</v>
      </c>
      <c r="I7913" s="137"/>
      <c r="J7913" s="140"/>
      <c r="K7913" s="141"/>
      <c r="L7913" t="str">
        <f t="shared" si="510"/>
        <v>23509</v>
      </c>
      <c r="M7913">
        <f t="shared" si="511"/>
        <v>23509</v>
      </c>
      <c r="N7913" s="37">
        <f t="shared" si="509"/>
        <v>-380670</v>
      </c>
    </row>
    <row r="7914" spans="1:14" ht="37.6" x14ac:dyDescent="0.3">
      <c r="A7914" s="3">
        <v>7</v>
      </c>
      <c r="B7914" s="134" t="s">
        <v>9846</v>
      </c>
      <c r="C7914" s="4" t="s">
        <v>9847</v>
      </c>
      <c r="D7914" s="5">
        <v>45113</v>
      </c>
      <c r="E7914" s="6" t="s">
        <v>9848</v>
      </c>
      <c r="F7914" s="7">
        <v>-447062</v>
      </c>
      <c r="G7914" s="6" t="s">
        <v>17</v>
      </c>
      <c r="H7914" s="7">
        <v>-46942</v>
      </c>
      <c r="I7914" s="136">
        <v>-4233468</v>
      </c>
      <c r="J7914" s="138" t="s">
        <v>48</v>
      </c>
      <c r="K7914" s="139"/>
      <c r="L7914" t="str">
        <f t="shared" si="510"/>
        <v>25690</v>
      </c>
      <c r="M7914">
        <f t="shared" si="511"/>
        <v>25690</v>
      </c>
      <c r="N7914" s="37">
        <f t="shared" si="509"/>
        <v>-447062</v>
      </c>
    </row>
    <row r="7915" spans="1:14" ht="37.6" x14ac:dyDescent="0.3">
      <c r="A7915" s="3">
        <v>7</v>
      </c>
      <c r="B7915" s="142"/>
      <c r="C7915" s="4" t="s">
        <v>9849</v>
      </c>
      <c r="D7915" s="5">
        <v>45113</v>
      </c>
      <c r="E7915" s="6" t="s">
        <v>9850</v>
      </c>
      <c r="F7915" s="7">
        <v>-850187</v>
      </c>
      <c r="G7915" s="6" t="s">
        <v>17</v>
      </c>
      <c r="H7915" s="7">
        <v>-89270</v>
      </c>
      <c r="I7915" s="143"/>
      <c r="J7915" s="144"/>
      <c r="K7915" s="145"/>
      <c r="L7915" t="str">
        <f t="shared" si="510"/>
        <v>25836</v>
      </c>
      <c r="M7915">
        <f t="shared" si="511"/>
        <v>25836</v>
      </c>
      <c r="N7915" s="37">
        <f t="shared" si="509"/>
        <v>-850187</v>
      </c>
    </row>
    <row r="7916" spans="1:14" ht="37.6" x14ac:dyDescent="0.3">
      <c r="A7916" s="3">
        <v>7</v>
      </c>
      <c r="B7916" s="142"/>
      <c r="C7916" s="4" t="s">
        <v>9851</v>
      </c>
      <c r="D7916" s="5">
        <v>45111</v>
      </c>
      <c r="E7916" s="6" t="s">
        <v>9852</v>
      </c>
      <c r="F7916" s="7">
        <v>-1256864</v>
      </c>
      <c r="G7916" s="6" t="s">
        <v>17</v>
      </c>
      <c r="H7916" s="7">
        <v>-131971</v>
      </c>
      <c r="I7916" s="143"/>
      <c r="J7916" s="144"/>
      <c r="K7916" s="145"/>
      <c r="L7916" t="str">
        <f t="shared" si="510"/>
        <v>25074</v>
      </c>
      <c r="M7916">
        <f t="shared" si="511"/>
        <v>25074</v>
      </c>
      <c r="N7916" s="37">
        <f t="shared" si="509"/>
        <v>-1256864</v>
      </c>
    </row>
    <row r="7917" spans="1:14" ht="37.6" x14ac:dyDescent="0.3">
      <c r="A7917" s="3">
        <v>7</v>
      </c>
      <c r="B7917" s="142"/>
      <c r="C7917" s="4" t="s">
        <v>9853</v>
      </c>
      <c r="D7917" s="5">
        <v>45111</v>
      </c>
      <c r="E7917" s="6" t="s">
        <v>9854</v>
      </c>
      <c r="F7917" s="7">
        <v>-579612</v>
      </c>
      <c r="G7917" s="6" t="s">
        <v>17</v>
      </c>
      <c r="H7917" s="7">
        <v>-60859</v>
      </c>
      <c r="I7917" s="143"/>
      <c r="J7917" s="144"/>
      <c r="K7917" s="145"/>
      <c r="L7917" t="str">
        <f t="shared" si="510"/>
        <v>24862</v>
      </c>
      <c r="M7917">
        <f t="shared" si="511"/>
        <v>24862</v>
      </c>
      <c r="N7917" s="37">
        <f t="shared" si="509"/>
        <v>-579612</v>
      </c>
    </row>
    <row r="7918" spans="1:14" ht="37.6" x14ac:dyDescent="0.3">
      <c r="A7918" s="3">
        <v>7</v>
      </c>
      <c r="B7918" s="142"/>
      <c r="C7918" s="4" t="s">
        <v>9855</v>
      </c>
      <c r="D7918" s="5">
        <v>45113</v>
      </c>
      <c r="E7918" s="6" t="s">
        <v>9856</v>
      </c>
      <c r="F7918" s="7">
        <v>-822707</v>
      </c>
      <c r="G7918" s="6" t="s">
        <v>17</v>
      </c>
      <c r="H7918" s="7">
        <v>-86384</v>
      </c>
      <c r="I7918" s="143"/>
      <c r="J7918" s="144"/>
      <c r="K7918" s="145"/>
      <c r="L7918" t="str">
        <f t="shared" si="510"/>
        <v>25831</v>
      </c>
      <c r="M7918">
        <f t="shared" si="511"/>
        <v>25831</v>
      </c>
      <c r="N7918" s="37">
        <f t="shared" si="509"/>
        <v>-822707</v>
      </c>
    </row>
    <row r="7919" spans="1:14" ht="37.6" x14ac:dyDescent="0.3">
      <c r="A7919" s="3">
        <v>7</v>
      </c>
      <c r="B7919" s="142"/>
      <c r="C7919" s="4" t="s">
        <v>9857</v>
      </c>
      <c r="D7919" s="5">
        <v>45112</v>
      </c>
      <c r="E7919" s="6" t="s">
        <v>9858</v>
      </c>
      <c r="F7919" s="7">
        <v>-311483</v>
      </c>
      <c r="G7919" s="6" t="s">
        <v>17</v>
      </c>
      <c r="H7919" s="7">
        <v>-32706</v>
      </c>
      <c r="I7919" s="143"/>
      <c r="J7919" s="144"/>
      <c r="K7919" s="145"/>
      <c r="L7919" t="str">
        <f t="shared" si="510"/>
        <v>25267</v>
      </c>
      <c r="M7919">
        <f t="shared" si="511"/>
        <v>25267</v>
      </c>
      <c r="N7919" s="37">
        <f t="shared" si="509"/>
        <v>-311483</v>
      </c>
    </row>
    <row r="7920" spans="1:14" ht="37.6" x14ac:dyDescent="0.3">
      <c r="A7920" s="3">
        <v>7</v>
      </c>
      <c r="B7920" s="142"/>
      <c r="C7920" s="4" t="s">
        <v>9859</v>
      </c>
      <c r="D7920" s="5">
        <v>45114</v>
      </c>
      <c r="E7920" s="6" t="s">
        <v>9860</v>
      </c>
      <c r="F7920" s="7">
        <v>-97731</v>
      </c>
      <c r="G7920" s="6" t="s">
        <v>17</v>
      </c>
      <c r="H7920" s="7">
        <v>-10262</v>
      </c>
      <c r="I7920" s="143"/>
      <c r="J7920" s="144"/>
      <c r="K7920" s="145"/>
      <c r="L7920" t="str">
        <f t="shared" si="510"/>
        <v>26167</v>
      </c>
      <c r="M7920">
        <f t="shared" si="511"/>
        <v>26167</v>
      </c>
      <c r="N7920" s="37">
        <f t="shared" si="509"/>
        <v>-97731</v>
      </c>
    </row>
    <row r="7921" spans="1:14" ht="37.6" x14ac:dyDescent="0.3">
      <c r="A7921" s="3">
        <v>7</v>
      </c>
      <c r="B7921" s="135"/>
      <c r="C7921" s="4" t="s">
        <v>9861</v>
      </c>
      <c r="D7921" s="5">
        <v>45111</v>
      </c>
      <c r="E7921" s="6" t="s">
        <v>9862</v>
      </c>
      <c r="F7921" s="7">
        <v>-364486</v>
      </c>
      <c r="G7921" s="6" t="s">
        <v>17</v>
      </c>
      <c r="H7921" s="7">
        <v>-38271</v>
      </c>
      <c r="I7921" s="137"/>
      <c r="J7921" s="140"/>
      <c r="K7921" s="141"/>
      <c r="L7921" t="str">
        <f t="shared" si="510"/>
        <v>25044</v>
      </c>
      <c r="M7921">
        <f t="shared" si="511"/>
        <v>25044</v>
      </c>
      <c r="N7921" s="37">
        <f t="shared" si="509"/>
        <v>-364486</v>
      </c>
    </row>
    <row r="7922" spans="1:14" ht="37.6" x14ac:dyDescent="0.3">
      <c r="A7922" s="3">
        <v>7</v>
      </c>
      <c r="B7922" s="134" t="s">
        <v>9863</v>
      </c>
      <c r="C7922" s="4" t="s">
        <v>9864</v>
      </c>
      <c r="D7922" s="5">
        <v>45118</v>
      </c>
      <c r="E7922" s="6" t="s">
        <v>9865</v>
      </c>
      <c r="F7922" s="7">
        <v>-836941</v>
      </c>
      <c r="G7922" s="6" t="s">
        <v>17</v>
      </c>
      <c r="H7922" s="7">
        <v>-87879</v>
      </c>
      <c r="I7922" s="136">
        <v>-7984921</v>
      </c>
      <c r="J7922" s="138" t="s">
        <v>48</v>
      </c>
      <c r="K7922" s="139"/>
      <c r="L7922" t="str">
        <f t="shared" si="510"/>
        <v>26676</v>
      </c>
      <c r="M7922">
        <f t="shared" si="511"/>
        <v>26676</v>
      </c>
      <c r="N7922" s="37">
        <f t="shared" si="509"/>
        <v>-836941</v>
      </c>
    </row>
    <row r="7923" spans="1:14" ht="37.6" x14ac:dyDescent="0.3">
      <c r="A7923" s="3">
        <v>7</v>
      </c>
      <c r="B7923" s="142"/>
      <c r="C7923" s="4" t="s">
        <v>9866</v>
      </c>
      <c r="D7923" s="5">
        <v>45112</v>
      </c>
      <c r="E7923" s="6" t="s">
        <v>9867</v>
      </c>
      <c r="F7923" s="7">
        <v>-242895</v>
      </c>
      <c r="G7923" s="6" t="s">
        <v>17</v>
      </c>
      <c r="H7923" s="7">
        <v>-25504</v>
      </c>
      <c r="I7923" s="143"/>
      <c r="J7923" s="144"/>
      <c r="K7923" s="145"/>
      <c r="L7923" t="str">
        <f t="shared" si="510"/>
        <v>25660</v>
      </c>
      <c r="M7923">
        <f t="shared" si="511"/>
        <v>25660</v>
      </c>
      <c r="N7923" s="37">
        <f t="shared" si="509"/>
        <v>-242895</v>
      </c>
    </row>
    <row r="7924" spans="1:14" ht="37.6" x14ac:dyDescent="0.3">
      <c r="A7924" s="3">
        <v>7</v>
      </c>
      <c r="B7924" s="142"/>
      <c r="C7924" s="4" t="s">
        <v>9868</v>
      </c>
      <c r="D7924" s="5">
        <v>45118</v>
      </c>
      <c r="E7924" s="6" t="s">
        <v>9869</v>
      </c>
      <c r="F7924" s="7">
        <v>-392040</v>
      </c>
      <c r="G7924" s="6" t="s">
        <v>17</v>
      </c>
      <c r="H7924" s="7">
        <v>-41164</v>
      </c>
      <c r="I7924" s="143"/>
      <c r="J7924" s="144"/>
      <c r="K7924" s="145"/>
      <c r="L7924" t="str">
        <f t="shared" si="510"/>
        <v>26716</v>
      </c>
      <c r="M7924">
        <f t="shared" si="511"/>
        <v>26716</v>
      </c>
      <c r="N7924" s="37">
        <f t="shared" si="509"/>
        <v>-392040</v>
      </c>
    </row>
    <row r="7925" spans="1:14" ht="37.6" x14ac:dyDescent="0.3">
      <c r="A7925" s="3">
        <v>7</v>
      </c>
      <c r="B7925" s="142"/>
      <c r="C7925" s="4" t="s">
        <v>9870</v>
      </c>
      <c r="D7925" s="5">
        <v>45114</v>
      </c>
      <c r="E7925" s="6" t="s">
        <v>9871</v>
      </c>
      <c r="F7925" s="7">
        <v>-261945</v>
      </c>
      <c r="G7925" s="6" t="s">
        <v>17</v>
      </c>
      <c r="H7925" s="7">
        <v>-27504</v>
      </c>
      <c r="I7925" s="143"/>
      <c r="J7925" s="144"/>
      <c r="K7925" s="145"/>
      <c r="L7925" t="str">
        <f t="shared" si="510"/>
        <v>26095</v>
      </c>
      <c r="M7925">
        <f t="shared" si="511"/>
        <v>26095</v>
      </c>
      <c r="N7925" s="37">
        <f t="shared" si="509"/>
        <v>-261945</v>
      </c>
    </row>
    <row r="7926" spans="1:14" ht="37.6" x14ac:dyDescent="0.3">
      <c r="A7926" s="3">
        <v>7</v>
      </c>
      <c r="B7926" s="142"/>
      <c r="C7926" s="4" t="s">
        <v>9872</v>
      </c>
      <c r="D7926" s="5">
        <v>45118</v>
      </c>
      <c r="E7926" s="6" t="s">
        <v>9873</v>
      </c>
      <c r="F7926" s="7">
        <v>-1159047</v>
      </c>
      <c r="G7926" s="6" t="s">
        <v>17</v>
      </c>
      <c r="H7926" s="7">
        <v>-121700</v>
      </c>
      <c r="I7926" s="143"/>
      <c r="J7926" s="144"/>
      <c r="K7926" s="145"/>
      <c r="L7926" t="str">
        <f t="shared" si="510"/>
        <v>26673</v>
      </c>
      <c r="M7926">
        <f t="shared" si="511"/>
        <v>26673</v>
      </c>
      <c r="N7926" s="37">
        <f t="shared" si="509"/>
        <v>-1159047</v>
      </c>
    </row>
    <row r="7927" spans="1:14" ht="37.6" x14ac:dyDescent="0.3">
      <c r="A7927" s="3">
        <v>7</v>
      </c>
      <c r="B7927" s="142"/>
      <c r="C7927" s="4" t="s">
        <v>9874</v>
      </c>
      <c r="D7927" s="5">
        <v>45112</v>
      </c>
      <c r="E7927" s="6" t="s">
        <v>9875</v>
      </c>
      <c r="F7927" s="7">
        <v>-488655</v>
      </c>
      <c r="G7927" s="6" t="s">
        <v>17</v>
      </c>
      <c r="H7927" s="7">
        <v>-51309</v>
      </c>
      <c r="I7927" s="143"/>
      <c r="J7927" s="144"/>
      <c r="K7927" s="145"/>
      <c r="L7927" t="str">
        <f t="shared" si="510"/>
        <v>25465</v>
      </c>
      <c r="M7927">
        <f t="shared" si="511"/>
        <v>25465</v>
      </c>
      <c r="N7927" s="37">
        <f t="shared" ref="N7927:N7990" si="512">+F7927</f>
        <v>-488655</v>
      </c>
    </row>
    <row r="7928" spans="1:14" ht="37.6" x14ac:dyDescent="0.3">
      <c r="A7928" s="3">
        <v>7</v>
      </c>
      <c r="B7928" s="142"/>
      <c r="C7928" s="4" t="s">
        <v>9876</v>
      </c>
      <c r="D7928" s="5">
        <v>45112</v>
      </c>
      <c r="E7928" s="6" t="s">
        <v>9877</v>
      </c>
      <c r="F7928" s="7">
        <v>-446351</v>
      </c>
      <c r="G7928" s="6" t="s">
        <v>17</v>
      </c>
      <c r="H7928" s="7">
        <v>-46867</v>
      </c>
      <c r="I7928" s="143"/>
      <c r="J7928" s="144"/>
      <c r="K7928" s="145"/>
      <c r="L7928" t="str">
        <f t="shared" si="510"/>
        <v>25523</v>
      </c>
      <c r="M7928">
        <f t="shared" si="511"/>
        <v>25523</v>
      </c>
      <c r="N7928" s="37">
        <f t="shared" si="512"/>
        <v>-446351</v>
      </c>
    </row>
    <row r="7929" spans="1:14" ht="37.6" x14ac:dyDescent="0.3">
      <c r="A7929" s="3">
        <v>7</v>
      </c>
      <c r="B7929" s="142"/>
      <c r="C7929" s="4" t="s">
        <v>9878</v>
      </c>
      <c r="D7929" s="5">
        <v>45113</v>
      </c>
      <c r="E7929" s="6" t="s">
        <v>9879</v>
      </c>
      <c r="F7929" s="7">
        <v>-683103</v>
      </c>
      <c r="G7929" s="6" t="s">
        <v>17</v>
      </c>
      <c r="H7929" s="7">
        <v>-71726</v>
      </c>
      <c r="I7929" s="143"/>
      <c r="J7929" s="144"/>
      <c r="K7929" s="145"/>
      <c r="L7929" t="str">
        <f t="shared" si="510"/>
        <v>26043</v>
      </c>
      <c r="M7929">
        <f t="shared" si="511"/>
        <v>26043</v>
      </c>
      <c r="N7929" s="37">
        <f t="shared" si="512"/>
        <v>-683103</v>
      </c>
    </row>
    <row r="7930" spans="1:14" ht="37.6" x14ac:dyDescent="0.3">
      <c r="A7930" s="3">
        <v>7</v>
      </c>
      <c r="B7930" s="142"/>
      <c r="C7930" s="4" t="s">
        <v>9880</v>
      </c>
      <c r="D7930" s="5">
        <v>45111</v>
      </c>
      <c r="E7930" s="6" t="s">
        <v>9881</v>
      </c>
      <c r="F7930" s="7">
        <v>-618009</v>
      </c>
      <c r="G7930" s="6" t="s">
        <v>17</v>
      </c>
      <c r="H7930" s="7">
        <v>-64891</v>
      </c>
      <c r="I7930" s="143"/>
      <c r="J7930" s="144"/>
      <c r="K7930" s="145"/>
      <c r="L7930" t="str">
        <f t="shared" si="510"/>
        <v>25189</v>
      </c>
      <c r="M7930">
        <f t="shared" si="511"/>
        <v>25189</v>
      </c>
      <c r="N7930" s="37">
        <f t="shared" si="512"/>
        <v>-618009</v>
      </c>
    </row>
    <row r="7931" spans="1:14" ht="37.6" x14ac:dyDescent="0.3">
      <c r="A7931" s="3">
        <v>7</v>
      </c>
      <c r="B7931" s="142"/>
      <c r="C7931" s="4" t="s">
        <v>9882</v>
      </c>
      <c r="D7931" s="5">
        <v>45112</v>
      </c>
      <c r="E7931" s="6" t="s">
        <v>9883</v>
      </c>
      <c r="F7931" s="7">
        <v>-336564</v>
      </c>
      <c r="G7931" s="6" t="s">
        <v>17</v>
      </c>
      <c r="H7931" s="7">
        <v>-35339</v>
      </c>
      <c r="I7931" s="143"/>
      <c r="J7931" s="144"/>
      <c r="K7931" s="145"/>
      <c r="L7931" t="str">
        <f t="shared" si="510"/>
        <v>25495</v>
      </c>
      <c r="M7931">
        <f t="shared" si="511"/>
        <v>25495</v>
      </c>
      <c r="N7931" s="37">
        <f t="shared" si="512"/>
        <v>-336564</v>
      </c>
    </row>
    <row r="7932" spans="1:14" ht="37.6" x14ac:dyDescent="0.3">
      <c r="A7932" s="3">
        <v>7</v>
      </c>
      <c r="B7932" s="142"/>
      <c r="C7932" s="4" t="s">
        <v>9884</v>
      </c>
      <c r="D7932" s="5">
        <v>45113</v>
      </c>
      <c r="E7932" s="6" t="s">
        <v>9885</v>
      </c>
      <c r="F7932" s="7">
        <v>-472459</v>
      </c>
      <c r="G7932" s="6" t="s">
        <v>17</v>
      </c>
      <c r="H7932" s="7">
        <v>-49608</v>
      </c>
      <c r="I7932" s="143"/>
      <c r="J7932" s="144"/>
      <c r="K7932" s="145"/>
      <c r="L7932" t="str">
        <f t="shared" si="510"/>
        <v>26039</v>
      </c>
      <c r="M7932">
        <f t="shared" si="511"/>
        <v>26039</v>
      </c>
      <c r="N7932" s="37">
        <f t="shared" si="512"/>
        <v>-472459</v>
      </c>
    </row>
    <row r="7933" spans="1:14" ht="37.6" x14ac:dyDescent="0.3">
      <c r="A7933" s="3">
        <v>7</v>
      </c>
      <c r="B7933" s="142"/>
      <c r="C7933" s="4" t="s">
        <v>9886</v>
      </c>
      <c r="D7933" s="5">
        <v>45118</v>
      </c>
      <c r="E7933" s="6" t="s">
        <v>9887</v>
      </c>
      <c r="F7933" s="7">
        <v>-212355</v>
      </c>
      <c r="G7933" s="6" t="s">
        <v>17</v>
      </c>
      <c r="H7933" s="7">
        <v>-22297</v>
      </c>
      <c r="I7933" s="143"/>
      <c r="J7933" s="144"/>
      <c r="K7933" s="145"/>
      <c r="L7933" t="str">
        <f t="shared" si="510"/>
        <v>26715</v>
      </c>
      <c r="M7933">
        <f t="shared" si="511"/>
        <v>26715</v>
      </c>
      <c r="N7933" s="37">
        <f t="shared" si="512"/>
        <v>-212355</v>
      </c>
    </row>
    <row r="7934" spans="1:14" ht="37.6" x14ac:dyDescent="0.3">
      <c r="A7934" s="3">
        <v>7</v>
      </c>
      <c r="B7934" s="142"/>
      <c r="C7934" s="4" t="s">
        <v>9888</v>
      </c>
      <c r="D7934" s="5">
        <v>45113</v>
      </c>
      <c r="E7934" s="6" t="s">
        <v>9889</v>
      </c>
      <c r="F7934" s="7">
        <v>-449449</v>
      </c>
      <c r="G7934" s="6" t="s">
        <v>17</v>
      </c>
      <c r="H7934" s="7">
        <v>-47192</v>
      </c>
      <c r="I7934" s="143"/>
      <c r="J7934" s="144"/>
      <c r="K7934" s="145"/>
      <c r="L7934" t="str">
        <f t="shared" si="510"/>
        <v>26050</v>
      </c>
      <c r="M7934">
        <f t="shared" si="511"/>
        <v>26050</v>
      </c>
      <c r="N7934" s="37">
        <f t="shared" si="512"/>
        <v>-449449</v>
      </c>
    </row>
    <row r="7935" spans="1:14" ht="37.6" x14ac:dyDescent="0.3">
      <c r="A7935" s="3">
        <v>7</v>
      </c>
      <c r="B7935" s="142"/>
      <c r="C7935" s="4" t="s">
        <v>9890</v>
      </c>
      <c r="D7935" s="5">
        <v>45114</v>
      </c>
      <c r="E7935" s="6" t="s">
        <v>9891</v>
      </c>
      <c r="F7935" s="7">
        <v>-449216</v>
      </c>
      <c r="G7935" s="6" t="s">
        <v>17</v>
      </c>
      <c r="H7935" s="7">
        <v>-47168</v>
      </c>
      <c r="I7935" s="143"/>
      <c r="J7935" s="144"/>
      <c r="K7935" s="145"/>
      <c r="L7935" t="str">
        <f t="shared" si="510"/>
        <v>26244</v>
      </c>
      <c r="M7935">
        <f t="shared" si="511"/>
        <v>26244</v>
      </c>
      <c r="N7935" s="37">
        <f t="shared" si="512"/>
        <v>-449216</v>
      </c>
    </row>
    <row r="7936" spans="1:14" ht="37.6" x14ac:dyDescent="0.3">
      <c r="A7936" s="3">
        <v>7</v>
      </c>
      <c r="B7936" s="142"/>
      <c r="C7936" s="4" t="s">
        <v>9892</v>
      </c>
      <c r="D7936" s="5">
        <v>45111</v>
      </c>
      <c r="E7936" s="6" t="s">
        <v>9893</v>
      </c>
      <c r="F7936" s="7">
        <v>-244328</v>
      </c>
      <c r="G7936" s="6" t="s">
        <v>17</v>
      </c>
      <c r="H7936" s="7">
        <v>-25654</v>
      </c>
      <c r="I7936" s="143"/>
      <c r="J7936" s="144"/>
      <c r="K7936" s="145"/>
      <c r="L7936" t="str">
        <f t="shared" si="510"/>
        <v>25185</v>
      </c>
      <c r="M7936">
        <f t="shared" si="511"/>
        <v>25185</v>
      </c>
      <c r="N7936" s="37">
        <f t="shared" si="512"/>
        <v>-244328</v>
      </c>
    </row>
    <row r="7937" spans="1:14" ht="37.6" x14ac:dyDescent="0.3">
      <c r="A7937" s="3">
        <v>7</v>
      </c>
      <c r="B7937" s="142"/>
      <c r="C7937" s="4" t="s">
        <v>9894</v>
      </c>
      <c r="D7937" s="5">
        <v>45112</v>
      </c>
      <c r="E7937" s="6" t="s">
        <v>9895</v>
      </c>
      <c r="F7937" s="7">
        <v>-325102</v>
      </c>
      <c r="G7937" s="6" t="s">
        <v>17</v>
      </c>
      <c r="H7937" s="7">
        <v>-34136</v>
      </c>
      <c r="I7937" s="143"/>
      <c r="J7937" s="144"/>
      <c r="K7937" s="145"/>
      <c r="L7937" t="str">
        <f t="shared" si="510"/>
        <v>25514</v>
      </c>
      <c r="M7937">
        <f t="shared" si="511"/>
        <v>25514</v>
      </c>
      <c r="N7937" s="37">
        <f t="shared" si="512"/>
        <v>-325102</v>
      </c>
    </row>
    <row r="7938" spans="1:14" ht="37.6" x14ac:dyDescent="0.3">
      <c r="A7938" s="3">
        <v>7</v>
      </c>
      <c r="B7938" s="142"/>
      <c r="C7938" s="4" t="s">
        <v>9896</v>
      </c>
      <c r="D7938" s="5">
        <v>45118</v>
      </c>
      <c r="E7938" s="6" t="s">
        <v>9897</v>
      </c>
      <c r="F7938" s="7">
        <v>-897028</v>
      </c>
      <c r="G7938" s="6" t="s">
        <v>17</v>
      </c>
      <c r="H7938" s="7">
        <v>-94188</v>
      </c>
      <c r="I7938" s="143"/>
      <c r="J7938" s="144"/>
      <c r="K7938" s="145"/>
      <c r="L7938" t="str">
        <f t="shared" si="510"/>
        <v>26741</v>
      </c>
      <c r="M7938">
        <f t="shared" si="511"/>
        <v>26741</v>
      </c>
      <c r="N7938" s="37">
        <f t="shared" si="512"/>
        <v>-897028</v>
      </c>
    </row>
    <row r="7939" spans="1:14" ht="37.6" x14ac:dyDescent="0.3">
      <c r="A7939" s="3">
        <v>7</v>
      </c>
      <c r="B7939" s="135"/>
      <c r="C7939" s="4" t="s">
        <v>9898</v>
      </c>
      <c r="D7939" s="5">
        <v>45112</v>
      </c>
      <c r="E7939" s="6" t="s">
        <v>9899</v>
      </c>
      <c r="F7939" s="7">
        <v>-406212</v>
      </c>
      <c r="G7939" s="6" t="s">
        <v>17</v>
      </c>
      <c r="H7939" s="7">
        <v>-42652</v>
      </c>
      <c r="I7939" s="137"/>
      <c r="J7939" s="140"/>
      <c r="K7939" s="141"/>
      <c r="L7939" t="str">
        <f t="shared" si="510"/>
        <v>25468</v>
      </c>
      <c r="M7939">
        <f t="shared" si="511"/>
        <v>25468</v>
      </c>
      <c r="N7939" s="37">
        <f t="shared" si="512"/>
        <v>-406212</v>
      </c>
    </row>
    <row r="7940" spans="1:14" ht="37.6" x14ac:dyDescent="0.3">
      <c r="A7940" s="3">
        <v>7</v>
      </c>
      <c r="B7940" s="134" t="s">
        <v>9900</v>
      </c>
      <c r="C7940" s="4" t="s">
        <v>9901</v>
      </c>
      <c r="D7940" s="5">
        <v>45119</v>
      </c>
      <c r="E7940" s="6" t="s">
        <v>9902</v>
      </c>
      <c r="F7940" s="7">
        <v>-760646</v>
      </c>
      <c r="G7940" s="6" t="s">
        <v>17</v>
      </c>
      <c r="H7940" s="7">
        <v>-79868</v>
      </c>
      <c r="I7940" s="136">
        <v>-1698978</v>
      </c>
      <c r="J7940" s="138" t="s">
        <v>48</v>
      </c>
      <c r="K7940" s="139"/>
      <c r="L7940" t="str">
        <f t="shared" si="510"/>
        <v>26893</v>
      </c>
      <c r="M7940">
        <f t="shared" si="511"/>
        <v>26893</v>
      </c>
      <c r="N7940" s="37">
        <f t="shared" si="512"/>
        <v>-760646</v>
      </c>
    </row>
    <row r="7941" spans="1:14" ht="37.6" x14ac:dyDescent="0.3">
      <c r="A7941" s="3">
        <v>7</v>
      </c>
      <c r="B7941" s="142"/>
      <c r="C7941" s="4" t="s">
        <v>9903</v>
      </c>
      <c r="D7941" s="5">
        <v>45119</v>
      </c>
      <c r="E7941" s="6" t="s">
        <v>9904</v>
      </c>
      <c r="F7941" s="7">
        <v>-782978</v>
      </c>
      <c r="G7941" s="6" t="s">
        <v>17</v>
      </c>
      <c r="H7941" s="7">
        <v>-82213</v>
      </c>
      <c r="I7941" s="143"/>
      <c r="J7941" s="144"/>
      <c r="K7941" s="145"/>
      <c r="L7941" t="str">
        <f t="shared" si="510"/>
        <v>26887</v>
      </c>
      <c r="M7941">
        <f t="shared" si="511"/>
        <v>26887</v>
      </c>
      <c r="N7941" s="37">
        <f t="shared" si="512"/>
        <v>-782978</v>
      </c>
    </row>
    <row r="7942" spans="1:14" ht="37.6" x14ac:dyDescent="0.3">
      <c r="A7942" s="3">
        <v>7</v>
      </c>
      <c r="B7942" s="142"/>
      <c r="C7942" s="4" t="s">
        <v>9905</v>
      </c>
      <c r="D7942" s="5">
        <v>45121</v>
      </c>
      <c r="E7942" s="6" t="s">
        <v>9906</v>
      </c>
      <c r="F7942" s="7">
        <v>-299475</v>
      </c>
      <c r="G7942" s="6" t="s">
        <v>17</v>
      </c>
      <c r="H7942" s="7">
        <v>-31445</v>
      </c>
      <c r="I7942" s="143"/>
      <c r="J7942" s="144"/>
      <c r="K7942" s="145"/>
      <c r="L7942" t="str">
        <f t="shared" si="510"/>
        <v>27176</v>
      </c>
      <c r="M7942">
        <f t="shared" si="511"/>
        <v>27176</v>
      </c>
      <c r="N7942" s="37">
        <f t="shared" si="512"/>
        <v>-299475</v>
      </c>
    </row>
    <row r="7943" spans="1:14" ht="37.6" x14ac:dyDescent="0.3">
      <c r="A7943" s="3">
        <v>7</v>
      </c>
      <c r="B7943" s="135"/>
      <c r="C7943" s="4" t="s">
        <v>9907</v>
      </c>
      <c r="D7943" s="5">
        <v>45119</v>
      </c>
      <c r="E7943" s="6" t="s">
        <v>9908</v>
      </c>
      <c r="F7943" s="7">
        <v>-55200</v>
      </c>
      <c r="G7943" s="6" t="s">
        <v>17</v>
      </c>
      <c r="H7943" s="7">
        <v>-5796</v>
      </c>
      <c r="I7943" s="137"/>
      <c r="J7943" s="140"/>
      <c r="K7943" s="141"/>
      <c r="L7943" t="str">
        <f t="shared" ref="L7943:L7986" si="513">+RIGHT(C7943,5)</f>
        <v>26896</v>
      </c>
      <c r="M7943">
        <f t="shared" ref="M7943:M8006" si="514">+L7943*1</f>
        <v>26896</v>
      </c>
      <c r="N7943" s="37">
        <f t="shared" si="512"/>
        <v>-55200</v>
      </c>
    </row>
    <row r="7944" spans="1:14" ht="37.6" x14ac:dyDescent="0.3">
      <c r="A7944" s="3">
        <v>7</v>
      </c>
      <c r="B7944" s="8" t="s">
        <v>9909</v>
      </c>
      <c r="C7944" s="4" t="s">
        <v>9910</v>
      </c>
      <c r="D7944" s="5">
        <v>45103</v>
      </c>
      <c r="E7944" s="6" t="s">
        <v>9911</v>
      </c>
      <c r="F7944" s="7">
        <v>-2122883</v>
      </c>
      <c r="G7944" s="6" t="s">
        <v>17</v>
      </c>
      <c r="H7944" s="7">
        <v>-222903</v>
      </c>
      <c r="I7944" s="11">
        <v>-1899980</v>
      </c>
      <c r="J7944" s="132" t="s">
        <v>604</v>
      </c>
      <c r="K7944" s="133"/>
      <c r="L7944" t="str">
        <f t="shared" ref="L7944:L7950" si="515">+RIGHT(C7944,4)</f>
        <v>6395</v>
      </c>
      <c r="M7944">
        <f t="shared" si="514"/>
        <v>6395</v>
      </c>
      <c r="N7944" s="37">
        <f t="shared" si="512"/>
        <v>-2122883</v>
      </c>
    </row>
    <row r="7945" spans="1:14" ht="37.6" x14ac:dyDescent="0.3">
      <c r="A7945" s="3">
        <v>7</v>
      </c>
      <c r="B7945" s="134" t="s">
        <v>9912</v>
      </c>
      <c r="C7945" s="4" t="s">
        <v>9913</v>
      </c>
      <c r="D7945" s="5">
        <v>45111</v>
      </c>
      <c r="E7945" s="6" t="s">
        <v>9914</v>
      </c>
      <c r="F7945" s="7">
        <v>-122164</v>
      </c>
      <c r="G7945" s="6" t="s">
        <v>17</v>
      </c>
      <c r="H7945" s="7">
        <v>-12827</v>
      </c>
      <c r="I7945" s="136">
        <v>-218674</v>
      </c>
      <c r="J7945" s="138" t="s">
        <v>615</v>
      </c>
      <c r="K7945" s="139"/>
      <c r="L7945" t="str">
        <f t="shared" ref="L7945:L7948" si="516">+RIGHT(C7945,3)</f>
        <v>908</v>
      </c>
      <c r="M7945">
        <f t="shared" si="514"/>
        <v>908</v>
      </c>
      <c r="N7945" s="37">
        <f t="shared" si="512"/>
        <v>-122164</v>
      </c>
    </row>
    <row r="7946" spans="1:14" ht="37.6" x14ac:dyDescent="0.3">
      <c r="A7946" s="3">
        <v>7</v>
      </c>
      <c r="B7946" s="135"/>
      <c r="C7946" s="4" t="s">
        <v>9915</v>
      </c>
      <c r="D7946" s="5">
        <v>45120</v>
      </c>
      <c r="E7946" s="6" t="s">
        <v>9916</v>
      </c>
      <c r="F7946" s="7">
        <v>-122164</v>
      </c>
      <c r="G7946" s="6" t="s">
        <v>17</v>
      </c>
      <c r="H7946" s="7">
        <v>-12827</v>
      </c>
      <c r="I7946" s="137"/>
      <c r="J7946" s="140"/>
      <c r="K7946" s="141"/>
      <c r="L7946" t="str">
        <f t="shared" si="516"/>
        <v>932</v>
      </c>
      <c r="M7946">
        <f t="shared" si="514"/>
        <v>932</v>
      </c>
      <c r="N7946" s="37">
        <f t="shared" si="512"/>
        <v>-122164</v>
      </c>
    </row>
    <row r="7947" spans="1:14" ht="37.6" x14ac:dyDescent="0.3">
      <c r="A7947" s="3">
        <v>7</v>
      </c>
      <c r="B7947" s="134" t="s">
        <v>9917</v>
      </c>
      <c r="C7947" s="4" t="s">
        <v>9918</v>
      </c>
      <c r="D7947" s="5">
        <v>45049</v>
      </c>
      <c r="E7947" s="6" t="s">
        <v>9919</v>
      </c>
      <c r="F7947" s="7">
        <v>-490050</v>
      </c>
      <c r="G7947" s="6" t="s">
        <v>1366</v>
      </c>
      <c r="H7947" s="7">
        <v>-51455</v>
      </c>
      <c r="I7947" s="136">
        <v>-1332028</v>
      </c>
      <c r="J7947" s="138" t="s">
        <v>702</v>
      </c>
      <c r="K7947" s="139"/>
      <c r="L7947" t="str">
        <f t="shared" si="516"/>
        <v>448</v>
      </c>
      <c r="M7947">
        <f t="shared" si="514"/>
        <v>448</v>
      </c>
      <c r="N7947" s="37">
        <f t="shared" si="512"/>
        <v>-490050</v>
      </c>
    </row>
    <row r="7948" spans="1:14" ht="37.6" x14ac:dyDescent="0.3">
      <c r="A7948" s="3">
        <v>7</v>
      </c>
      <c r="B7948" s="135"/>
      <c r="C7948" s="4" t="s">
        <v>9920</v>
      </c>
      <c r="D7948" s="5">
        <v>45062</v>
      </c>
      <c r="E7948" s="6" t="s">
        <v>9921</v>
      </c>
      <c r="F7948" s="7">
        <v>-998250</v>
      </c>
      <c r="G7948" s="6" t="s">
        <v>1366</v>
      </c>
      <c r="H7948" s="7">
        <v>-104817</v>
      </c>
      <c r="I7948" s="137"/>
      <c r="J7948" s="140"/>
      <c r="K7948" s="141"/>
      <c r="L7948" t="str">
        <f t="shared" si="516"/>
        <v>519</v>
      </c>
      <c r="M7948">
        <f t="shared" si="514"/>
        <v>519</v>
      </c>
      <c r="N7948" s="37">
        <f t="shared" si="512"/>
        <v>-998250</v>
      </c>
    </row>
    <row r="7949" spans="1:14" ht="37.6" x14ac:dyDescent="0.3">
      <c r="A7949" s="3">
        <v>7</v>
      </c>
      <c r="B7949" s="8" t="s">
        <v>9922</v>
      </c>
      <c r="C7949" s="4" t="s">
        <v>9923</v>
      </c>
      <c r="D7949" s="5">
        <v>45096</v>
      </c>
      <c r="E7949" s="6" t="s">
        <v>9924</v>
      </c>
      <c r="F7949" s="7">
        <v>-1265705</v>
      </c>
      <c r="G7949" s="6" t="s">
        <v>17</v>
      </c>
      <c r="H7949" s="7">
        <v>-132899</v>
      </c>
      <c r="I7949" s="11">
        <v>-1132806</v>
      </c>
      <c r="J7949" s="132" t="s">
        <v>708</v>
      </c>
      <c r="K7949" s="133"/>
      <c r="L7949" t="str">
        <f t="shared" si="515"/>
        <v>1174</v>
      </c>
      <c r="M7949">
        <f t="shared" si="514"/>
        <v>1174</v>
      </c>
      <c r="N7949" s="37">
        <f t="shared" si="512"/>
        <v>-1265705</v>
      </c>
    </row>
    <row r="7950" spans="1:14" ht="37.6" x14ac:dyDescent="0.3">
      <c r="A7950" s="3">
        <v>7</v>
      </c>
      <c r="B7950" s="134" t="s">
        <v>9925</v>
      </c>
      <c r="C7950" s="4" t="s">
        <v>9926</v>
      </c>
      <c r="D7950" s="5">
        <v>45106</v>
      </c>
      <c r="E7950" s="6" t="s">
        <v>9927</v>
      </c>
      <c r="F7950" s="7">
        <v>-122164</v>
      </c>
      <c r="G7950" s="6" t="s">
        <v>17</v>
      </c>
      <c r="H7950" s="7">
        <v>-12827</v>
      </c>
      <c r="I7950" s="136">
        <v>-483458</v>
      </c>
      <c r="J7950" s="138" t="s">
        <v>712</v>
      </c>
      <c r="K7950" s="139"/>
      <c r="L7950" t="str">
        <f t="shared" si="515"/>
        <v>1106</v>
      </c>
      <c r="M7950">
        <f t="shared" si="514"/>
        <v>1106</v>
      </c>
      <c r="N7950" s="37">
        <f t="shared" si="512"/>
        <v>-122164</v>
      </c>
    </row>
    <row r="7951" spans="1:14" ht="37.6" x14ac:dyDescent="0.3">
      <c r="A7951" s="3">
        <v>7</v>
      </c>
      <c r="B7951" s="135"/>
      <c r="C7951" s="4" t="s">
        <v>9928</v>
      </c>
      <c r="D7951" s="5">
        <v>45090</v>
      </c>
      <c r="E7951" s="6" t="s">
        <v>9929</v>
      </c>
      <c r="F7951" s="7">
        <v>-418013</v>
      </c>
      <c r="G7951" s="6" t="s">
        <v>17</v>
      </c>
      <c r="H7951" s="7">
        <v>-43892</v>
      </c>
      <c r="I7951" s="137"/>
      <c r="J7951" s="140"/>
      <c r="K7951" s="141"/>
      <c r="L7951" t="str">
        <f>+RIGHT(C7951,3)</f>
        <v>995</v>
      </c>
      <c r="M7951">
        <f t="shared" si="514"/>
        <v>995</v>
      </c>
      <c r="N7951" s="37">
        <f t="shared" si="512"/>
        <v>-418013</v>
      </c>
    </row>
    <row r="7952" spans="1:14" ht="37.6" x14ac:dyDescent="0.3">
      <c r="A7952" s="3">
        <v>7</v>
      </c>
      <c r="B7952" s="134" t="s">
        <v>9930</v>
      </c>
      <c r="C7952" s="4" t="s">
        <v>9931</v>
      </c>
      <c r="D7952" s="5">
        <v>45103</v>
      </c>
      <c r="E7952" s="6" t="s">
        <v>9932</v>
      </c>
      <c r="F7952" s="7">
        <v>-366491</v>
      </c>
      <c r="G7952" s="6" t="s">
        <v>17</v>
      </c>
      <c r="H7952" s="7">
        <v>-38481</v>
      </c>
      <c r="I7952" s="136">
        <v>-596040</v>
      </c>
      <c r="J7952" s="138" t="s">
        <v>717</v>
      </c>
      <c r="K7952" s="139"/>
      <c r="L7952" t="str">
        <f t="shared" ref="L7952:L7953" si="517">+RIGHT(C7952,3)</f>
        <v>506</v>
      </c>
      <c r="M7952">
        <f t="shared" si="514"/>
        <v>506</v>
      </c>
      <c r="N7952" s="37">
        <f t="shared" si="512"/>
        <v>-366491</v>
      </c>
    </row>
    <row r="7953" spans="1:14" ht="25.05" x14ac:dyDescent="0.3">
      <c r="A7953" s="3">
        <v>7</v>
      </c>
      <c r="B7953" s="135"/>
      <c r="C7953" s="4" t="s">
        <v>9933</v>
      </c>
      <c r="D7953" s="5">
        <v>45094</v>
      </c>
      <c r="E7953" s="6" t="s">
        <v>9934</v>
      </c>
      <c r="F7953" s="7">
        <v>-299475</v>
      </c>
      <c r="G7953" s="6" t="s">
        <v>17</v>
      </c>
      <c r="H7953" s="7">
        <v>-31445</v>
      </c>
      <c r="I7953" s="137"/>
      <c r="J7953" s="140"/>
      <c r="K7953" s="141"/>
      <c r="L7953" t="str">
        <f t="shared" si="517"/>
        <v>489</v>
      </c>
      <c r="M7953">
        <f t="shared" si="514"/>
        <v>489</v>
      </c>
      <c r="N7953" s="37">
        <f t="shared" si="512"/>
        <v>-299475</v>
      </c>
    </row>
    <row r="7954" spans="1:14" ht="37.6" x14ac:dyDescent="0.3">
      <c r="A7954" s="3">
        <v>7</v>
      </c>
      <c r="B7954" s="8" t="s">
        <v>9935</v>
      </c>
      <c r="C7954" s="4" t="s">
        <v>9936</v>
      </c>
      <c r="D7954" s="5">
        <v>45092</v>
      </c>
      <c r="E7954" s="6" t="s">
        <v>9937</v>
      </c>
      <c r="F7954" s="7">
        <v>-244328</v>
      </c>
      <c r="G7954" s="6" t="s">
        <v>1366</v>
      </c>
      <c r="H7954" s="7">
        <v>-25654</v>
      </c>
      <c r="I7954" s="11">
        <v>-218674</v>
      </c>
      <c r="J7954" s="132" t="s">
        <v>726</v>
      </c>
      <c r="K7954" s="133"/>
      <c r="L7954" t="str">
        <f t="shared" ref="L7954:L7959" si="518">+RIGHT(C7954,3)</f>
        <v>996</v>
      </c>
      <c r="M7954">
        <f t="shared" si="514"/>
        <v>996</v>
      </c>
      <c r="N7954" s="37">
        <f t="shared" si="512"/>
        <v>-244328</v>
      </c>
    </row>
    <row r="7955" spans="1:14" ht="37.6" x14ac:dyDescent="0.3">
      <c r="A7955" s="3">
        <v>7</v>
      </c>
      <c r="B7955" s="8" t="s">
        <v>9938</v>
      </c>
      <c r="C7955" s="4" t="s">
        <v>9939</v>
      </c>
      <c r="D7955" s="5">
        <v>45082</v>
      </c>
      <c r="E7955" s="6" t="s">
        <v>9940</v>
      </c>
      <c r="F7955" s="7">
        <v>-201007</v>
      </c>
      <c r="G7955" s="6" t="s">
        <v>17</v>
      </c>
      <c r="H7955" s="7">
        <v>-21106</v>
      </c>
      <c r="I7955" s="11">
        <v>-179901</v>
      </c>
      <c r="J7955" s="132" t="s">
        <v>739</v>
      </c>
      <c r="K7955" s="133"/>
      <c r="L7955" t="str">
        <f t="shared" si="518"/>
        <v>606</v>
      </c>
      <c r="M7955">
        <f t="shared" si="514"/>
        <v>606</v>
      </c>
      <c r="N7955" s="37">
        <f t="shared" si="512"/>
        <v>-201007</v>
      </c>
    </row>
    <row r="7956" spans="1:14" ht="37.6" x14ac:dyDescent="0.3">
      <c r="A7956" s="3">
        <v>7</v>
      </c>
      <c r="B7956" s="8" t="s">
        <v>9941</v>
      </c>
      <c r="C7956" s="4" t="s">
        <v>7099</v>
      </c>
      <c r="D7956" s="5">
        <v>45103</v>
      </c>
      <c r="E7956" s="6" t="s">
        <v>9942</v>
      </c>
      <c r="F7956" s="7">
        <v>-130680</v>
      </c>
      <c r="G7956" s="6" t="s">
        <v>17</v>
      </c>
      <c r="H7956" s="7">
        <v>-13721</v>
      </c>
      <c r="I7956" s="11">
        <v>-116959</v>
      </c>
      <c r="J7956" s="132" t="s">
        <v>760</v>
      </c>
      <c r="K7956" s="133"/>
      <c r="L7956" t="str">
        <f t="shared" si="518"/>
        <v>875</v>
      </c>
      <c r="M7956">
        <f t="shared" si="514"/>
        <v>875</v>
      </c>
      <c r="N7956" s="37">
        <f t="shared" si="512"/>
        <v>-130680</v>
      </c>
    </row>
    <row r="7957" spans="1:14" ht="37.6" x14ac:dyDescent="0.3">
      <c r="A7957" s="3">
        <v>7</v>
      </c>
      <c r="B7957" s="134" t="s">
        <v>9943</v>
      </c>
      <c r="C7957" s="4" t="s">
        <v>9944</v>
      </c>
      <c r="D7957" s="5">
        <v>45096</v>
      </c>
      <c r="E7957" s="6" t="s">
        <v>9945</v>
      </c>
      <c r="F7957" s="7">
        <v>-308337</v>
      </c>
      <c r="G7957" s="6" t="s">
        <v>17</v>
      </c>
      <c r="H7957" s="7">
        <v>-32375</v>
      </c>
      <c r="I7957" s="136">
        <v>-586115</v>
      </c>
      <c r="J7957" s="138" t="s">
        <v>767</v>
      </c>
      <c r="K7957" s="139"/>
      <c r="L7957" t="str">
        <f t="shared" si="518"/>
        <v>885</v>
      </c>
      <c r="M7957">
        <f t="shared" si="514"/>
        <v>885</v>
      </c>
      <c r="N7957" s="37">
        <f t="shared" si="512"/>
        <v>-308337</v>
      </c>
    </row>
    <row r="7958" spans="1:14" ht="37.6" x14ac:dyDescent="0.3">
      <c r="A7958" s="3">
        <v>7</v>
      </c>
      <c r="B7958" s="135"/>
      <c r="C7958" s="4" t="s">
        <v>9946</v>
      </c>
      <c r="D7958" s="5">
        <v>45089</v>
      </c>
      <c r="E7958" s="6" t="s">
        <v>9947</v>
      </c>
      <c r="F7958" s="7">
        <v>-346540</v>
      </c>
      <c r="G7958" s="6" t="s">
        <v>17</v>
      </c>
      <c r="H7958" s="7">
        <v>-36387</v>
      </c>
      <c r="I7958" s="137"/>
      <c r="J7958" s="140"/>
      <c r="K7958" s="141"/>
      <c r="L7958" t="str">
        <f t="shared" si="518"/>
        <v>830</v>
      </c>
      <c r="M7958">
        <f t="shared" si="514"/>
        <v>830</v>
      </c>
      <c r="N7958" s="37">
        <f t="shared" si="512"/>
        <v>-346540</v>
      </c>
    </row>
    <row r="7959" spans="1:14" ht="37.6" x14ac:dyDescent="0.3">
      <c r="A7959" s="3">
        <v>7</v>
      </c>
      <c r="B7959" s="8" t="s">
        <v>9948</v>
      </c>
      <c r="C7959" s="4" t="s">
        <v>9949</v>
      </c>
      <c r="D7959" s="5">
        <v>45121</v>
      </c>
      <c r="E7959" s="6" t="s">
        <v>9950</v>
      </c>
      <c r="F7959" s="7">
        <v>-1657930</v>
      </c>
      <c r="G7959" s="6" t="s">
        <v>17</v>
      </c>
      <c r="H7959" s="7">
        <v>-174083</v>
      </c>
      <c r="I7959" s="11">
        <v>-1483847</v>
      </c>
      <c r="J7959" s="132" t="s">
        <v>777</v>
      </c>
      <c r="K7959" s="133"/>
      <c r="L7959" t="str">
        <f t="shared" si="518"/>
        <v>894</v>
      </c>
      <c r="M7959">
        <f t="shared" si="514"/>
        <v>894</v>
      </c>
      <c r="N7959" s="37">
        <f t="shared" si="512"/>
        <v>-1657930</v>
      </c>
    </row>
    <row r="7960" spans="1:14" ht="37.6" x14ac:dyDescent="0.3">
      <c r="A7960" s="3">
        <v>7</v>
      </c>
      <c r="B7960" s="8" t="s">
        <v>9951</v>
      </c>
      <c r="C7960" s="4" t="s">
        <v>9952</v>
      </c>
      <c r="D7960" s="5">
        <v>45097</v>
      </c>
      <c r="E7960" s="6" t="s">
        <v>9953</v>
      </c>
      <c r="F7960" s="7">
        <v>-201100</v>
      </c>
      <c r="G7960" s="6" t="s">
        <v>17</v>
      </c>
      <c r="H7960" s="7">
        <v>-21116</v>
      </c>
      <c r="I7960" s="11">
        <v>-179984</v>
      </c>
      <c r="J7960" s="132" t="s">
        <v>788</v>
      </c>
      <c r="K7960" s="133"/>
      <c r="L7960" t="str">
        <f t="shared" si="513"/>
        <v>00838</v>
      </c>
      <c r="M7960">
        <f t="shared" si="514"/>
        <v>838</v>
      </c>
      <c r="N7960" s="37">
        <f t="shared" si="512"/>
        <v>-201100</v>
      </c>
    </row>
    <row r="7961" spans="1:14" ht="37.6" x14ac:dyDescent="0.3">
      <c r="A7961" s="3">
        <v>7</v>
      </c>
      <c r="B7961" s="8" t="s">
        <v>9954</v>
      </c>
      <c r="C7961" s="4" t="s">
        <v>5927</v>
      </c>
      <c r="D7961" s="5">
        <v>45101</v>
      </c>
      <c r="E7961" s="6" t="s">
        <v>9955</v>
      </c>
      <c r="F7961" s="7">
        <v>-375300</v>
      </c>
      <c r="G7961" s="6" t="s">
        <v>17</v>
      </c>
      <c r="H7961" s="7">
        <v>-39407</v>
      </c>
      <c r="I7961" s="11">
        <v>-335893</v>
      </c>
      <c r="J7961" s="132" t="s">
        <v>792</v>
      </c>
      <c r="K7961" s="133"/>
      <c r="L7961" t="str">
        <f t="shared" ref="L7961:L7962" si="519">+RIGHT(C7961,3)</f>
        <v>669</v>
      </c>
      <c r="M7961">
        <f t="shared" si="514"/>
        <v>669</v>
      </c>
      <c r="N7961" s="37">
        <f t="shared" si="512"/>
        <v>-375300</v>
      </c>
    </row>
    <row r="7962" spans="1:14" ht="37.6" x14ac:dyDescent="0.3">
      <c r="A7962" s="3">
        <v>7</v>
      </c>
      <c r="B7962" s="8" t="s">
        <v>9956</v>
      </c>
      <c r="C7962" s="4" t="s">
        <v>4228</v>
      </c>
      <c r="D7962" s="5">
        <v>45107</v>
      </c>
      <c r="E7962" s="6" t="s">
        <v>9957</v>
      </c>
      <c r="F7962" s="7">
        <v>-80774</v>
      </c>
      <c r="G7962" s="6" t="s">
        <v>17</v>
      </c>
      <c r="H7962" s="7">
        <v>-8481</v>
      </c>
      <c r="I7962" s="11">
        <v>-72293</v>
      </c>
      <c r="J7962" s="132" t="s">
        <v>816</v>
      </c>
      <c r="K7962" s="133"/>
      <c r="L7962" t="str">
        <f t="shared" si="519"/>
        <v>838</v>
      </c>
      <c r="M7962">
        <f t="shared" si="514"/>
        <v>838</v>
      </c>
      <c r="N7962" s="37">
        <f t="shared" si="512"/>
        <v>-80774</v>
      </c>
    </row>
    <row r="7963" spans="1:14" ht="37.6" x14ac:dyDescent="0.3">
      <c r="A7963" s="3">
        <v>7</v>
      </c>
      <c r="B7963" s="8" t="s">
        <v>9958</v>
      </c>
      <c r="C7963" s="4" t="s">
        <v>9959</v>
      </c>
      <c r="D7963" s="5">
        <v>45086</v>
      </c>
      <c r="E7963" s="6" t="s">
        <v>9960</v>
      </c>
      <c r="F7963" s="7">
        <v>-1836789</v>
      </c>
      <c r="G7963" s="6" t="s">
        <v>17</v>
      </c>
      <c r="H7963" s="7">
        <v>-192863</v>
      </c>
      <c r="I7963" s="11">
        <v>-1643926</v>
      </c>
      <c r="J7963" s="132" t="s">
        <v>1940</v>
      </c>
      <c r="K7963" s="133"/>
      <c r="L7963" t="str">
        <f t="shared" si="513"/>
        <v>00802</v>
      </c>
      <c r="M7963">
        <f t="shared" si="514"/>
        <v>802</v>
      </c>
      <c r="N7963" s="37">
        <f t="shared" si="512"/>
        <v>-1836789</v>
      </c>
    </row>
    <row r="7964" spans="1:14" ht="50.1" x14ac:dyDescent="0.3">
      <c r="A7964" s="3">
        <v>7</v>
      </c>
      <c r="B7964" s="134" t="s">
        <v>9961</v>
      </c>
      <c r="C7964" s="4" t="s">
        <v>9962</v>
      </c>
      <c r="D7964" s="5">
        <v>45091</v>
      </c>
      <c r="E7964" s="6" t="s">
        <v>9963</v>
      </c>
      <c r="F7964" s="7">
        <v>-463555</v>
      </c>
      <c r="G7964" s="6" t="s">
        <v>17</v>
      </c>
      <c r="H7964" s="7">
        <v>-48673</v>
      </c>
      <c r="I7964" s="136">
        <v>-685598</v>
      </c>
      <c r="J7964" s="138" t="s">
        <v>837</v>
      </c>
      <c r="K7964" s="139"/>
      <c r="L7964" t="str">
        <f t="shared" ref="L7964:L7967" si="520">+RIGHT(C7964,4)</f>
        <v>1304</v>
      </c>
      <c r="M7964">
        <f t="shared" si="514"/>
        <v>1304</v>
      </c>
      <c r="N7964" s="37">
        <f t="shared" si="512"/>
        <v>-463555</v>
      </c>
    </row>
    <row r="7965" spans="1:14" ht="50.1" x14ac:dyDescent="0.3">
      <c r="A7965" s="3">
        <v>7</v>
      </c>
      <c r="B7965" s="135"/>
      <c r="C7965" s="4" t="s">
        <v>6299</v>
      </c>
      <c r="D7965" s="5">
        <v>45092</v>
      </c>
      <c r="E7965" s="6" t="s">
        <v>9964</v>
      </c>
      <c r="F7965" s="7">
        <v>-302476</v>
      </c>
      <c r="G7965" s="6" t="s">
        <v>17</v>
      </c>
      <c r="H7965" s="7">
        <v>-31760</v>
      </c>
      <c r="I7965" s="137"/>
      <c r="J7965" s="140"/>
      <c r="K7965" s="141"/>
      <c r="L7965" t="str">
        <f t="shared" si="520"/>
        <v>1336</v>
      </c>
      <c r="M7965">
        <f t="shared" si="514"/>
        <v>1336</v>
      </c>
      <c r="N7965" s="37">
        <f t="shared" si="512"/>
        <v>-302476</v>
      </c>
    </row>
    <row r="7966" spans="1:14" ht="37.6" x14ac:dyDescent="0.3">
      <c r="A7966" s="3">
        <v>7</v>
      </c>
      <c r="B7966" s="134" t="s">
        <v>9965</v>
      </c>
      <c r="C7966" s="4" t="s">
        <v>9966</v>
      </c>
      <c r="D7966" s="5">
        <v>45099</v>
      </c>
      <c r="E7966" s="6" t="s">
        <v>9967</v>
      </c>
      <c r="F7966" s="7">
        <v>-390225</v>
      </c>
      <c r="G7966" s="6" t="s">
        <v>17</v>
      </c>
      <c r="H7966" s="7">
        <v>-40974</v>
      </c>
      <c r="I7966" s="136">
        <v>-675466</v>
      </c>
      <c r="J7966" s="138" t="s">
        <v>850</v>
      </c>
      <c r="K7966" s="139"/>
      <c r="L7966" t="str">
        <f t="shared" si="520"/>
        <v>1877</v>
      </c>
      <c r="M7966">
        <f t="shared" si="514"/>
        <v>1877</v>
      </c>
      <c r="N7966" s="37">
        <f t="shared" si="512"/>
        <v>-390225</v>
      </c>
    </row>
    <row r="7967" spans="1:14" ht="37.6" x14ac:dyDescent="0.3">
      <c r="A7967" s="3">
        <v>7</v>
      </c>
      <c r="B7967" s="135"/>
      <c r="C7967" s="4" t="s">
        <v>1217</v>
      </c>
      <c r="D7967" s="5">
        <v>45097</v>
      </c>
      <c r="E7967" s="6" t="s">
        <v>9968</v>
      </c>
      <c r="F7967" s="7">
        <v>-364486</v>
      </c>
      <c r="G7967" s="6" t="s">
        <v>17</v>
      </c>
      <c r="H7967" s="7">
        <v>-38271</v>
      </c>
      <c r="I7967" s="137"/>
      <c r="J7967" s="140"/>
      <c r="K7967" s="141"/>
      <c r="L7967" t="str">
        <f t="shared" si="520"/>
        <v>1859</v>
      </c>
      <c r="M7967">
        <f t="shared" si="514"/>
        <v>1859</v>
      </c>
      <c r="N7967" s="37">
        <f t="shared" si="512"/>
        <v>-364486</v>
      </c>
    </row>
    <row r="7968" spans="1:14" ht="50.1" x14ac:dyDescent="0.3">
      <c r="A7968" s="3">
        <v>7</v>
      </c>
      <c r="B7968" s="8" t="s">
        <v>9969</v>
      </c>
      <c r="C7968" s="4" t="s">
        <v>9970</v>
      </c>
      <c r="D7968" s="5">
        <v>45098</v>
      </c>
      <c r="E7968" s="6" t="s">
        <v>9971</v>
      </c>
      <c r="F7968" s="7">
        <v>-122164</v>
      </c>
      <c r="G7968" s="6" t="s">
        <v>17</v>
      </c>
      <c r="H7968" s="7">
        <v>-12827</v>
      </c>
      <c r="I7968" s="11">
        <v>-109337</v>
      </c>
      <c r="J7968" s="132" t="s">
        <v>886</v>
      </c>
      <c r="K7968" s="133"/>
      <c r="L7968" t="str">
        <f t="shared" ref="L7968:L7980" si="521">+RIGHT(C7968,3)</f>
        <v>711</v>
      </c>
      <c r="M7968">
        <f t="shared" si="514"/>
        <v>711</v>
      </c>
      <c r="N7968" s="37">
        <f t="shared" si="512"/>
        <v>-122164</v>
      </c>
    </row>
    <row r="7969" spans="1:14" ht="50.1" x14ac:dyDescent="0.3">
      <c r="A7969" s="3">
        <v>7</v>
      </c>
      <c r="B7969" s="8" t="s">
        <v>9972</v>
      </c>
      <c r="C7969" s="4" t="s">
        <v>9973</v>
      </c>
      <c r="D7969" s="5">
        <v>45105</v>
      </c>
      <c r="E7969" s="6" t="s">
        <v>9974</v>
      </c>
      <c r="F7969" s="7">
        <v>-261945</v>
      </c>
      <c r="G7969" s="6" t="s">
        <v>17</v>
      </c>
      <c r="H7969" s="7">
        <v>-27504</v>
      </c>
      <c r="I7969" s="11">
        <v>-234441</v>
      </c>
      <c r="J7969" s="132" t="s">
        <v>898</v>
      </c>
      <c r="K7969" s="133"/>
      <c r="L7969" t="str">
        <f t="shared" si="521"/>
        <v>650</v>
      </c>
      <c r="M7969">
        <f t="shared" si="514"/>
        <v>650</v>
      </c>
      <c r="N7969" s="37">
        <f t="shared" si="512"/>
        <v>-261945</v>
      </c>
    </row>
    <row r="7970" spans="1:14" ht="37.6" x14ac:dyDescent="0.3">
      <c r="A7970" s="3">
        <v>7</v>
      </c>
      <c r="B7970" s="8" t="s">
        <v>9975</v>
      </c>
      <c r="C7970" s="4" t="s">
        <v>9976</v>
      </c>
      <c r="D7970" s="5">
        <v>45115</v>
      </c>
      <c r="E7970" s="6" t="s">
        <v>9977</v>
      </c>
      <c r="F7970" s="7">
        <v>-80774</v>
      </c>
      <c r="G7970" s="6" t="s">
        <v>17</v>
      </c>
      <c r="H7970" s="7">
        <v>-8481</v>
      </c>
      <c r="I7970" s="11">
        <v>-72293</v>
      </c>
      <c r="J7970" s="132" t="s">
        <v>908</v>
      </c>
      <c r="K7970" s="133"/>
      <c r="L7970" t="str">
        <f t="shared" si="521"/>
        <v>838</v>
      </c>
      <c r="M7970">
        <f t="shared" si="514"/>
        <v>838</v>
      </c>
      <c r="N7970" s="37">
        <f t="shared" si="512"/>
        <v>-80774</v>
      </c>
    </row>
    <row r="7971" spans="1:14" ht="37.6" x14ac:dyDescent="0.3">
      <c r="A7971" s="3">
        <v>7</v>
      </c>
      <c r="B7971" s="8" t="s">
        <v>9978</v>
      </c>
      <c r="C7971" s="4" t="s">
        <v>9979</v>
      </c>
      <c r="D7971" s="5">
        <v>45114</v>
      </c>
      <c r="E7971" s="6" t="s">
        <v>9980</v>
      </c>
      <c r="F7971" s="7">
        <v>-122164</v>
      </c>
      <c r="G7971" s="6" t="s">
        <v>17</v>
      </c>
      <c r="H7971" s="7">
        <v>-12827</v>
      </c>
      <c r="I7971" s="11">
        <v>-109337</v>
      </c>
      <c r="J7971" s="132" t="s">
        <v>927</v>
      </c>
      <c r="K7971" s="133"/>
      <c r="L7971" t="str">
        <f t="shared" si="521"/>
        <v>941</v>
      </c>
      <c r="M7971">
        <f t="shared" si="514"/>
        <v>941</v>
      </c>
      <c r="N7971" s="37">
        <f t="shared" si="512"/>
        <v>-122164</v>
      </c>
    </row>
    <row r="7972" spans="1:14" ht="37.6" x14ac:dyDescent="0.3">
      <c r="A7972" s="3">
        <v>7</v>
      </c>
      <c r="B7972" s="8" t="s">
        <v>9981</v>
      </c>
      <c r="C7972" s="4" t="s">
        <v>9982</v>
      </c>
      <c r="D7972" s="5">
        <v>45104</v>
      </c>
      <c r="E7972" s="6" t="s">
        <v>9983</v>
      </c>
      <c r="F7972" s="7">
        <v>-730978</v>
      </c>
      <c r="G7972" s="6" t="s">
        <v>1366</v>
      </c>
      <c r="H7972" s="7">
        <v>-76753</v>
      </c>
      <c r="I7972" s="11">
        <v>-654225</v>
      </c>
      <c r="J7972" s="132" t="s">
        <v>939</v>
      </c>
      <c r="K7972" s="133"/>
      <c r="L7972" t="str">
        <f t="shared" si="521"/>
        <v>450</v>
      </c>
      <c r="M7972">
        <f t="shared" si="514"/>
        <v>450</v>
      </c>
      <c r="N7972" s="37">
        <f t="shared" si="512"/>
        <v>-730978</v>
      </c>
    </row>
    <row r="7973" spans="1:14" ht="37.6" x14ac:dyDescent="0.3">
      <c r="A7973" s="3">
        <v>7</v>
      </c>
      <c r="B7973" s="8" t="s">
        <v>9984</v>
      </c>
      <c r="C7973" s="4" t="s">
        <v>9985</v>
      </c>
      <c r="D7973" s="5">
        <v>45103</v>
      </c>
      <c r="E7973" s="6" t="s">
        <v>9986</v>
      </c>
      <c r="F7973" s="7">
        <v>-122164</v>
      </c>
      <c r="G7973" s="6" t="s">
        <v>17</v>
      </c>
      <c r="H7973" s="7">
        <v>-12827</v>
      </c>
      <c r="I7973" s="11">
        <v>-109337</v>
      </c>
      <c r="J7973" s="132" t="s">
        <v>956</v>
      </c>
      <c r="K7973" s="133"/>
      <c r="L7973" t="str">
        <f t="shared" si="521"/>
        <v>965</v>
      </c>
      <c r="M7973">
        <f t="shared" si="514"/>
        <v>965</v>
      </c>
      <c r="N7973" s="37">
        <f t="shared" si="512"/>
        <v>-122164</v>
      </c>
    </row>
    <row r="7974" spans="1:14" ht="25.05" x14ac:dyDescent="0.3">
      <c r="A7974" s="3">
        <v>7</v>
      </c>
      <c r="B7974" s="134" t="s">
        <v>9987</v>
      </c>
      <c r="C7974" s="4" t="s">
        <v>9988</v>
      </c>
      <c r="D7974" s="5">
        <v>45091</v>
      </c>
      <c r="E7974" s="6" t="s">
        <v>9989</v>
      </c>
      <c r="F7974" s="7">
        <v>-99825</v>
      </c>
      <c r="G7974" s="6" t="s">
        <v>17</v>
      </c>
      <c r="H7974" s="7">
        <v>-10482</v>
      </c>
      <c r="I7974" s="136">
        <v>-138747</v>
      </c>
      <c r="J7974" s="138" t="s">
        <v>971</v>
      </c>
      <c r="K7974" s="139"/>
      <c r="L7974" t="str">
        <f t="shared" si="521"/>
        <v>576</v>
      </c>
      <c r="M7974">
        <f t="shared" si="514"/>
        <v>576</v>
      </c>
      <c r="N7974" s="37">
        <f t="shared" si="512"/>
        <v>-99825</v>
      </c>
    </row>
    <row r="7975" spans="1:14" ht="50.1" x14ac:dyDescent="0.3">
      <c r="A7975" s="3">
        <v>7</v>
      </c>
      <c r="B7975" s="135"/>
      <c r="C7975" s="4" t="s">
        <v>9990</v>
      </c>
      <c r="D7975" s="5">
        <v>45104</v>
      </c>
      <c r="E7975" s="6" t="s">
        <v>9991</v>
      </c>
      <c r="F7975" s="7">
        <v>-55200</v>
      </c>
      <c r="G7975" s="6" t="s">
        <v>17</v>
      </c>
      <c r="H7975" s="7">
        <v>-5796</v>
      </c>
      <c r="I7975" s="137"/>
      <c r="J7975" s="140"/>
      <c r="K7975" s="141"/>
      <c r="L7975" t="str">
        <f t="shared" si="521"/>
        <v>619</v>
      </c>
      <c r="M7975">
        <f t="shared" si="514"/>
        <v>619</v>
      </c>
      <c r="N7975" s="37">
        <f t="shared" si="512"/>
        <v>-55200</v>
      </c>
    </row>
    <row r="7976" spans="1:14" ht="37.6" x14ac:dyDescent="0.3">
      <c r="A7976" s="3">
        <v>7</v>
      </c>
      <c r="B7976" s="8" t="s">
        <v>9992</v>
      </c>
      <c r="C7976" s="4" t="s">
        <v>4835</v>
      </c>
      <c r="D7976" s="5">
        <v>45101</v>
      </c>
      <c r="E7976" s="6" t="s">
        <v>9993</v>
      </c>
      <c r="F7976" s="7">
        <v>-560940</v>
      </c>
      <c r="G7976" s="6" t="s">
        <v>17</v>
      </c>
      <c r="H7976" s="7">
        <v>-58899</v>
      </c>
      <c r="I7976" s="11">
        <v>-502041</v>
      </c>
      <c r="J7976" s="132" t="s">
        <v>988</v>
      </c>
      <c r="K7976" s="133"/>
      <c r="L7976" t="str">
        <f t="shared" si="521"/>
        <v>858</v>
      </c>
      <c r="M7976">
        <f t="shared" si="514"/>
        <v>858</v>
      </c>
      <c r="N7976" s="37">
        <f t="shared" si="512"/>
        <v>-560940</v>
      </c>
    </row>
    <row r="7977" spans="1:14" ht="37.6" x14ac:dyDescent="0.3">
      <c r="A7977" s="3">
        <v>7</v>
      </c>
      <c r="B7977" s="134" t="s">
        <v>9994</v>
      </c>
      <c r="C7977" s="4" t="s">
        <v>9995</v>
      </c>
      <c r="D7977" s="5">
        <v>45105</v>
      </c>
      <c r="E7977" s="6" t="s">
        <v>9996</v>
      </c>
      <c r="F7977" s="7">
        <v>-234135</v>
      </c>
      <c r="G7977" s="6" t="s">
        <v>17</v>
      </c>
      <c r="H7977" s="7">
        <v>-24584</v>
      </c>
      <c r="I7977" s="136">
        <v>-329758</v>
      </c>
      <c r="J7977" s="138" t="s">
        <v>996</v>
      </c>
      <c r="K7977" s="139"/>
      <c r="L7977" t="str">
        <f t="shared" si="521"/>
        <v>626</v>
      </c>
      <c r="M7977">
        <f t="shared" si="514"/>
        <v>626</v>
      </c>
      <c r="N7977" s="37">
        <f t="shared" si="512"/>
        <v>-234135</v>
      </c>
    </row>
    <row r="7978" spans="1:14" ht="37.6" x14ac:dyDescent="0.3">
      <c r="A7978" s="3">
        <v>7</v>
      </c>
      <c r="B7978" s="135"/>
      <c r="C7978" s="4" t="s">
        <v>9997</v>
      </c>
      <c r="D7978" s="5">
        <v>45096</v>
      </c>
      <c r="E7978" s="6" t="s">
        <v>9998</v>
      </c>
      <c r="F7978" s="7">
        <v>-134310</v>
      </c>
      <c r="G7978" s="6" t="s">
        <v>17</v>
      </c>
      <c r="H7978" s="7">
        <v>-14103</v>
      </c>
      <c r="I7978" s="137"/>
      <c r="J7978" s="140"/>
      <c r="K7978" s="141"/>
      <c r="L7978" t="str">
        <f t="shared" si="521"/>
        <v>581</v>
      </c>
      <c r="M7978">
        <f t="shared" si="514"/>
        <v>581</v>
      </c>
      <c r="N7978" s="37">
        <f t="shared" si="512"/>
        <v>-134310</v>
      </c>
    </row>
    <row r="7979" spans="1:14" ht="37.6" x14ac:dyDescent="0.3">
      <c r="A7979" s="3">
        <v>7</v>
      </c>
      <c r="B7979" s="8" t="s">
        <v>9999</v>
      </c>
      <c r="C7979" s="4" t="s">
        <v>6190</v>
      </c>
      <c r="D7979" s="5">
        <v>45099</v>
      </c>
      <c r="E7979" s="6" t="s">
        <v>10000</v>
      </c>
      <c r="F7979" s="7">
        <v>-97731</v>
      </c>
      <c r="G7979" s="6" t="s">
        <v>17</v>
      </c>
      <c r="H7979" s="7">
        <v>-10262</v>
      </c>
      <c r="I7979" s="11">
        <v>-87469</v>
      </c>
      <c r="J7979" s="132" t="s">
        <v>1021</v>
      </c>
      <c r="K7979" s="133"/>
      <c r="L7979" t="str">
        <f t="shared" si="521"/>
        <v>467</v>
      </c>
      <c r="M7979">
        <f t="shared" si="514"/>
        <v>467</v>
      </c>
      <c r="N7979" s="37">
        <f t="shared" si="512"/>
        <v>-97731</v>
      </c>
    </row>
    <row r="7980" spans="1:14" ht="37.6" x14ac:dyDescent="0.3">
      <c r="A7980" s="3">
        <v>7</v>
      </c>
      <c r="B7980" s="8" t="s">
        <v>10001</v>
      </c>
      <c r="C7980" s="4" t="s">
        <v>10002</v>
      </c>
      <c r="D7980" s="5">
        <v>45092</v>
      </c>
      <c r="E7980" s="6" t="s">
        <v>10003</v>
      </c>
      <c r="F7980" s="7">
        <v>-130949</v>
      </c>
      <c r="G7980" s="6" t="s">
        <v>17</v>
      </c>
      <c r="H7980" s="7">
        <v>-13750</v>
      </c>
      <c r="I7980" s="11">
        <v>-117199</v>
      </c>
      <c r="J7980" s="132" t="s">
        <v>1065</v>
      </c>
      <c r="K7980" s="133"/>
      <c r="L7980" t="str">
        <f t="shared" si="521"/>
        <v>678</v>
      </c>
      <c r="M7980">
        <f t="shared" si="514"/>
        <v>678</v>
      </c>
      <c r="N7980" s="37">
        <f t="shared" si="512"/>
        <v>-130949</v>
      </c>
    </row>
    <row r="7981" spans="1:14" ht="37.6" x14ac:dyDescent="0.3">
      <c r="A7981" s="3">
        <v>7</v>
      </c>
      <c r="B7981" s="8" t="s">
        <v>10004</v>
      </c>
      <c r="C7981" s="4" t="s">
        <v>10005</v>
      </c>
      <c r="D7981" s="5">
        <v>45103</v>
      </c>
      <c r="E7981" s="6" t="s">
        <v>10006</v>
      </c>
      <c r="F7981" s="7">
        <v>-323096</v>
      </c>
      <c r="G7981" s="6" t="s">
        <v>17</v>
      </c>
      <c r="H7981" s="7">
        <v>-33925</v>
      </c>
      <c r="I7981" s="11">
        <v>-289171</v>
      </c>
      <c r="J7981" s="132" t="s">
        <v>1070</v>
      </c>
      <c r="K7981" s="133"/>
      <c r="L7981" t="str">
        <f t="shared" si="513"/>
        <v>00690</v>
      </c>
      <c r="M7981">
        <f t="shared" si="514"/>
        <v>690</v>
      </c>
      <c r="N7981" s="37">
        <f t="shared" si="512"/>
        <v>-323096</v>
      </c>
    </row>
    <row r="7982" spans="1:14" ht="37.6" x14ac:dyDescent="0.3">
      <c r="A7982" s="3">
        <v>7</v>
      </c>
      <c r="B7982" s="8" t="s">
        <v>10007</v>
      </c>
      <c r="C7982" s="4" t="s">
        <v>10008</v>
      </c>
      <c r="D7982" s="5">
        <v>45106</v>
      </c>
      <c r="E7982" s="6" t="s">
        <v>10009</v>
      </c>
      <c r="F7982" s="7">
        <v>-897503</v>
      </c>
      <c r="G7982" s="6" t="s">
        <v>17</v>
      </c>
      <c r="H7982" s="7">
        <v>-94238</v>
      </c>
      <c r="I7982" s="11">
        <v>-803265</v>
      </c>
      <c r="J7982" s="132" t="s">
        <v>1093</v>
      </c>
      <c r="K7982" s="133"/>
      <c r="L7982" t="str">
        <f t="shared" ref="L7982:L7984" si="522">+RIGHT(C7982,4)</f>
        <v>1035</v>
      </c>
      <c r="M7982">
        <f t="shared" si="514"/>
        <v>1035</v>
      </c>
      <c r="N7982" s="37">
        <f t="shared" si="512"/>
        <v>-897503</v>
      </c>
    </row>
    <row r="7983" spans="1:14" ht="37.6" x14ac:dyDescent="0.3">
      <c r="A7983" s="3">
        <v>7</v>
      </c>
      <c r="B7983" s="134" t="s">
        <v>10010</v>
      </c>
      <c r="C7983" s="4" t="s">
        <v>10011</v>
      </c>
      <c r="D7983" s="5">
        <v>45110</v>
      </c>
      <c r="E7983" s="6" t="s">
        <v>10012</v>
      </c>
      <c r="F7983" s="7">
        <v>-202938</v>
      </c>
      <c r="G7983" s="6" t="s">
        <v>17</v>
      </c>
      <c r="H7983" s="7">
        <v>-21309</v>
      </c>
      <c r="I7983" s="136">
        <v>-482854</v>
      </c>
      <c r="J7983" s="138" t="s">
        <v>1093</v>
      </c>
      <c r="K7983" s="139"/>
      <c r="L7983" t="str">
        <f t="shared" si="522"/>
        <v>1083</v>
      </c>
      <c r="M7983">
        <f t="shared" si="514"/>
        <v>1083</v>
      </c>
      <c r="N7983" s="37">
        <f t="shared" si="512"/>
        <v>-202938</v>
      </c>
    </row>
    <row r="7984" spans="1:14" ht="37.6" x14ac:dyDescent="0.3">
      <c r="A7984" s="3">
        <v>7</v>
      </c>
      <c r="B7984" s="135"/>
      <c r="C7984" s="4" t="s">
        <v>10013</v>
      </c>
      <c r="D7984" s="5">
        <v>45110</v>
      </c>
      <c r="E7984" s="6" t="s">
        <v>10014</v>
      </c>
      <c r="F7984" s="7">
        <v>-336564</v>
      </c>
      <c r="G7984" s="6" t="s">
        <v>17</v>
      </c>
      <c r="H7984" s="7">
        <v>-35339</v>
      </c>
      <c r="I7984" s="137"/>
      <c r="J7984" s="140"/>
      <c r="K7984" s="141"/>
      <c r="L7984" t="str">
        <f t="shared" si="522"/>
        <v>1090</v>
      </c>
      <c r="M7984">
        <f t="shared" si="514"/>
        <v>1090</v>
      </c>
      <c r="N7984" s="37">
        <f t="shared" si="512"/>
        <v>-336564</v>
      </c>
    </row>
    <row r="7985" spans="1:14" ht="37.6" x14ac:dyDescent="0.3">
      <c r="A7985" s="3">
        <v>7</v>
      </c>
      <c r="B7985" s="8" t="s">
        <v>10015</v>
      </c>
      <c r="C7985" s="4" t="s">
        <v>10016</v>
      </c>
      <c r="D7985" s="5">
        <v>45115</v>
      </c>
      <c r="E7985" s="6" t="s">
        <v>10017</v>
      </c>
      <c r="F7985" s="7">
        <v>-244259</v>
      </c>
      <c r="G7985" s="6" t="s">
        <v>17</v>
      </c>
      <c r="H7985" s="7">
        <v>-25647</v>
      </c>
      <c r="I7985" s="11">
        <v>-218612</v>
      </c>
      <c r="J7985" s="132" t="s">
        <v>1105</v>
      </c>
      <c r="K7985" s="133"/>
      <c r="L7985" t="str">
        <f>+RIGHT(C7985,3)</f>
        <v>635</v>
      </c>
      <c r="M7985">
        <f t="shared" si="514"/>
        <v>635</v>
      </c>
      <c r="N7985" s="37">
        <f t="shared" si="512"/>
        <v>-244259</v>
      </c>
    </row>
    <row r="7986" spans="1:14" ht="37.6" x14ac:dyDescent="0.3">
      <c r="A7986" s="3">
        <v>7</v>
      </c>
      <c r="B7986" s="8" t="s">
        <v>10018</v>
      </c>
      <c r="C7986" s="4" t="s">
        <v>10019</v>
      </c>
      <c r="D7986" s="5">
        <v>44930</v>
      </c>
      <c r="E7986" s="6" t="s">
        <v>10020</v>
      </c>
      <c r="F7986" s="7">
        <v>-807741</v>
      </c>
      <c r="G7986" s="6" t="s">
        <v>17</v>
      </c>
      <c r="H7986" s="7">
        <v>-84813</v>
      </c>
      <c r="I7986" s="11">
        <v>-722928</v>
      </c>
      <c r="J7986" s="132" t="s">
        <v>1122</v>
      </c>
      <c r="K7986" s="133"/>
      <c r="L7986" t="str">
        <f t="shared" si="513"/>
        <v>00369</v>
      </c>
      <c r="M7986">
        <f t="shared" si="514"/>
        <v>369</v>
      </c>
      <c r="N7986" s="37">
        <f t="shared" si="512"/>
        <v>-807741</v>
      </c>
    </row>
    <row r="7987" spans="1:14" ht="37.6" x14ac:dyDescent="0.3">
      <c r="A7987" s="3">
        <v>7</v>
      </c>
      <c r="B7987" s="134" t="s">
        <v>10021</v>
      </c>
      <c r="C7987" s="4" t="s">
        <v>10022</v>
      </c>
      <c r="D7987" s="5">
        <v>45091</v>
      </c>
      <c r="E7987" s="6" t="s">
        <v>10023</v>
      </c>
      <c r="F7987" s="7">
        <v>-316027</v>
      </c>
      <c r="G7987" s="6" t="s">
        <v>17</v>
      </c>
      <c r="H7987" s="7">
        <v>-33183</v>
      </c>
      <c r="I7987" s="136">
        <v>-4698515</v>
      </c>
      <c r="J7987" s="138" t="s">
        <v>1122</v>
      </c>
      <c r="K7987" s="139"/>
      <c r="L7987" t="str">
        <f t="shared" ref="L7987:L8026" si="523">+RIGHT(C7987,4)</f>
        <v>2115</v>
      </c>
      <c r="M7987">
        <f t="shared" si="514"/>
        <v>2115</v>
      </c>
      <c r="N7987" s="37">
        <f t="shared" si="512"/>
        <v>-316027</v>
      </c>
    </row>
    <row r="7988" spans="1:14" ht="37.6" x14ac:dyDescent="0.3">
      <c r="A7988" s="3">
        <v>7</v>
      </c>
      <c r="B7988" s="142"/>
      <c r="C7988" s="4" t="s">
        <v>10024</v>
      </c>
      <c r="D7988" s="5">
        <v>45107</v>
      </c>
      <c r="E7988" s="6" t="s">
        <v>10025</v>
      </c>
      <c r="F7988" s="7">
        <v>-369439</v>
      </c>
      <c r="G7988" s="6" t="s">
        <v>17</v>
      </c>
      <c r="H7988" s="7">
        <v>-38791</v>
      </c>
      <c r="I7988" s="143"/>
      <c r="J7988" s="144"/>
      <c r="K7988" s="145"/>
      <c r="L7988" t="str">
        <f t="shared" si="523"/>
        <v>2342</v>
      </c>
      <c r="M7988">
        <f t="shared" si="514"/>
        <v>2342</v>
      </c>
      <c r="N7988" s="37">
        <f t="shared" si="512"/>
        <v>-369439</v>
      </c>
    </row>
    <row r="7989" spans="1:14" ht="37.6" x14ac:dyDescent="0.3">
      <c r="A7989" s="3">
        <v>7</v>
      </c>
      <c r="B7989" s="142"/>
      <c r="C7989" s="4" t="s">
        <v>10026</v>
      </c>
      <c r="D7989" s="5">
        <v>45085</v>
      </c>
      <c r="E7989" s="6" t="s">
        <v>10027</v>
      </c>
      <c r="F7989" s="7">
        <v>-1245743</v>
      </c>
      <c r="G7989" s="6" t="s">
        <v>17</v>
      </c>
      <c r="H7989" s="7">
        <v>-130803</v>
      </c>
      <c r="I7989" s="143"/>
      <c r="J7989" s="144"/>
      <c r="K7989" s="145"/>
      <c r="L7989" t="str">
        <f t="shared" si="523"/>
        <v>2065</v>
      </c>
      <c r="M7989">
        <f t="shared" si="514"/>
        <v>2065</v>
      </c>
      <c r="N7989" s="37">
        <f t="shared" si="512"/>
        <v>-1245743</v>
      </c>
    </row>
    <row r="7990" spans="1:14" ht="37.6" x14ac:dyDescent="0.3">
      <c r="A7990" s="3">
        <v>7</v>
      </c>
      <c r="B7990" s="142"/>
      <c r="C7990" s="4" t="s">
        <v>10028</v>
      </c>
      <c r="D7990" s="5">
        <v>45085</v>
      </c>
      <c r="E7990" s="6" t="s">
        <v>10029</v>
      </c>
      <c r="F7990" s="7">
        <v>-203839</v>
      </c>
      <c r="G7990" s="6" t="s">
        <v>17</v>
      </c>
      <c r="H7990" s="7">
        <v>-21403</v>
      </c>
      <c r="I7990" s="143"/>
      <c r="J7990" s="144"/>
      <c r="K7990" s="145"/>
      <c r="L7990" t="str">
        <f t="shared" si="523"/>
        <v>2066</v>
      </c>
      <c r="M7990">
        <f t="shared" si="514"/>
        <v>2066</v>
      </c>
      <c r="N7990" s="37">
        <f t="shared" si="512"/>
        <v>-203839</v>
      </c>
    </row>
    <row r="7991" spans="1:14" ht="37.6" x14ac:dyDescent="0.3">
      <c r="A7991" s="3">
        <v>7</v>
      </c>
      <c r="B7991" s="142"/>
      <c r="C7991" s="4" t="s">
        <v>10030</v>
      </c>
      <c r="D7991" s="5">
        <v>45097</v>
      </c>
      <c r="E7991" s="6" t="s">
        <v>10031</v>
      </c>
      <c r="F7991" s="7">
        <v>-888377</v>
      </c>
      <c r="G7991" s="6" t="s">
        <v>17</v>
      </c>
      <c r="H7991" s="7">
        <v>-93280</v>
      </c>
      <c r="I7991" s="143"/>
      <c r="J7991" s="144"/>
      <c r="K7991" s="145"/>
      <c r="L7991" t="str">
        <f t="shared" si="523"/>
        <v>2166</v>
      </c>
      <c r="M7991">
        <f t="shared" si="514"/>
        <v>2166</v>
      </c>
      <c r="N7991" s="37">
        <f t="shared" ref="N7991:N8054" si="524">+F7991</f>
        <v>-888377</v>
      </c>
    </row>
    <row r="7992" spans="1:14" ht="50.1" x14ac:dyDescent="0.3">
      <c r="A7992" s="3">
        <v>7</v>
      </c>
      <c r="B7992" s="142"/>
      <c r="C7992" s="4" t="s">
        <v>10032</v>
      </c>
      <c r="D7992" s="5">
        <v>45100</v>
      </c>
      <c r="E7992" s="6" t="s">
        <v>10033</v>
      </c>
      <c r="F7992" s="7">
        <v>-78045</v>
      </c>
      <c r="G7992" s="6" t="s">
        <v>17</v>
      </c>
      <c r="H7992" s="7">
        <v>-8195</v>
      </c>
      <c r="I7992" s="143"/>
      <c r="J7992" s="144"/>
      <c r="K7992" s="145"/>
      <c r="L7992" t="str">
        <f t="shared" si="523"/>
        <v>2235</v>
      </c>
      <c r="M7992">
        <f t="shared" si="514"/>
        <v>2235</v>
      </c>
      <c r="N7992" s="37">
        <f t="shared" si="524"/>
        <v>-78045</v>
      </c>
    </row>
    <row r="7993" spans="1:14" ht="37.6" x14ac:dyDescent="0.3">
      <c r="A7993" s="3">
        <v>7</v>
      </c>
      <c r="B7993" s="142"/>
      <c r="C7993" s="4" t="s">
        <v>10034</v>
      </c>
      <c r="D7993" s="5">
        <v>45107</v>
      </c>
      <c r="E7993" s="6" t="s">
        <v>10035</v>
      </c>
      <c r="F7993" s="7">
        <v>-405876</v>
      </c>
      <c r="G7993" s="6" t="s">
        <v>17</v>
      </c>
      <c r="H7993" s="7">
        <v>-42617</v>
      </c>
      <c r="I7993" s="143"/>
      <c r="J7993" s="144"/>
      <c r="K7993" s="145"/>
      <c r="L7993" t="str">
        <f t="shared" si="523"/>
        <v>2324</v>
      </c>
      <c r="M7993">
        <f t="shared" si="514"/>
        <v>2324</v>
      </c>
      <c r="N7993" s="37">
        <f t="shared" si="524"/>
        <v>-405876</v>
      </c>
    </row>
    <row r="7994" spans="1:14" ht="37.6" x14ac:dyDescent="0.3">
      <c r="A7994" s="3">
        <v>7</v>
      </c>
      <c r="B7994" s="142"/>
      <c r="C7994" s="4" t="s">
        <v>10036</v>
      </c>
      <c r="D7994" s="5">
        <v>45107</v>
      </c>
      <c r="E7994" s="6" t="s">
        <v>10037</v>
      </c>
      <c r="F7994" s="7">
        <v>-178505</v>
      </c>
      <c r="G7994" s="6" t="s">
        <v>17</v>
      </c>
      <c r="H7994" s="7">
        <v>-18743</v>
      </c>
      <c r="I7994" s="143"/>
      <c r="J7994" s="144"/>
      <c r="K7994" s="145"/>
      <c r="L7994" t="str">
        <f t="shared" si="523"/>
        <v>2355</v>
      </c>
      <c r="M7994">
        <f t="shared" si="514"/>
        <v>2355</v>
      </c>
      <c r="N7994" s="37">
        <f t="shared" si="524"/>
        <v>-178505</v>
      </c>
    </row>
    <row r="7995" spans="1:14" ht="37.6" x14ac:dyDescent="0.3">
      <c r="A7995" s="3">
        <v>7</v>
      </c>
      <c r="B7995" s="142"/>
      <c r="C7995" s="4" t="s">
        <v>10038</v>
      </c>
      <c r="D7995" s="5">
        <v>45100</v>
      </c>
      <c r="E7995" s="6" t="s">
        <v>10039</v>
      </c>
      <c r="F7995" s="7">
        <v>-80774</v>
      </c>
      <c r="G7995" s="6" t="s">
        <v>17</v>
      </c>
      <c r="H7995" s="7">
        <v>-8481</v>
      </c>
      <c r="I7995" s="143"/>
      <c r="J7995" s="144"/>
      <c r="K7995" s="145"/>
      <c r="L7995" t="str">
        <f t="shared" si="523"/>
        <v>2234</v>
      </c>
      <c r="M7995">
        <f t="shared" si="514"/>
        <v>2234</v>
      </c>
      <c r="N7995" s="37">
        <f t="shared" si="524"/>
        <v>-80774</v>
      </c>
    </row>
    <row r="7996" spans="1:14" ht="25.05" x14ac:dyDescent="0.3">
      <c r="A7996" s="3">
        <v>7</v>
      </c>
      <c r="B7996" s="142"/>
      <c r="C7996" s="4" t="s">
        <v>10040</v>
      </c>
      <c r="D7996" s="5">
        <v>45092</v>
      </c>
      <c r="E7996" s="6" t="s">
        <v>10041</v>
      </c>
      <c r="F7996" s="7">
        <v>-276001</v>
      </c>
      <c r="G7996" s="6" t="s">
        <v>17</v>
      </c>
      <c r="H7996" s="7">
        <v>-28980</v>
      </c>
      <c r="I7996" s="143"/>
      <c r="J7996" s="144"/>
      <c r="K7996" s="145"/>
      <c r="L7996" t="str">
        <f t="shared" si="523"/>
        <v>2141</v>
      </c>
      <c r="M7996">
        <f t="shared" si="514"/>
        <v>2141</v>
      </c>
      <c r="N7996" s="37">
        <f t="shared" si="524"/>
        <v>-276001</v>
      </c>
    </row>
    <row r="7997" spans="1:14" ht="37.6" x14ac:dyDescent="0.3">
      <c r="A7997" s="3">
        <v>7</v>
      </c>
      <c r="B7997" s="142"/>
      <c r="C7997" s="4" t="s">
        <v>10042</v>
      </c>
      <c r="D7997" s="5">
        <v>45100</v>
      </c>
      <c r="E7997" s="6" t="s">
        <v>10043</v>
      </c>
      <c r="F7997" s="7">
        <v>-299528</v>
      </c>
      <c r="G7997" s="6" t="s">
        <v>17</v>
      </c>
      <c r="H7997" s="7">
        <v>-31450</v>
      </c>
      <c r="I7997" s="143"/>
      <c r="J7997" s="144"/>
      <c r="K7997" s="145"/>
      <c r="L7997" t="str">
        <f t="shared" si="523"/>
        <v>2232</v>
      </c>
      <c r="M7997">
        <f t="shared" si="514"/>
        <v>2232</v>
      </c>
      <c r="N7997" s="37">
        <f t="shared" si="524"/>
        <v>-299528</v>
      </c>
    </row>
    <row r="7998" spans="1:14" ht="37.6" x14ac:dyDescent="0.3">
      <c r="A7998" s="3">
        <v>7</v>
      </c>
      <c r="B7998" s="142"/>
      <c r="C7998" s="4" t="s">
        <v>10044</v>
      </c>
      <c r="D7998" s="5">
        <v>45105</v>
      </c>
      <c r="E7998" s="6" t="s">
        <v>10045</v>
      </c>
      <c r="F7998" s="7">
        <v>-296573</v>
      </c>
      <c r="G7998" s="6" t="s">
        <v>17</v>
      </c>
      <c r="H7998" s="7">
        <v>-31140</v>
      </c>
      <c r="I7998" s="143"/>
      <c r="J7998" s="144"/>
      <c r="K7998" s="145"/>
      <c r="L7998" t="str">
        <f t="shared" si="523"/>
        <v>2299</v>
      </c>
      <c r="M7998">
        <f t="shared" si="514"/>
        <v>2299</v>
      </c>
      <c r="N7998" s="37">
        <f t="shared" si="524"/>
        <v>-296573</v>
      </c>
    </row>
    <row r="7999" spans="1:14" ht="37.6" x14ac:dyDescent="0.3">
      <c r="A7999" s="3">
        <v>7</v>
      </c>
      <c r="B7999" s="142"/>
      <c r="C7999" s="4" t="s">
        <v>10046</v>
      </c>
      <c r="D7999" s="5">
        <v>45097</v>
      </c>
      <c r="E7999" s="6" t="s">
        <v>10047</v>
      </c>
      <c r="F7999" s="7">
        <v>-122164</v>
      </c>
      <c r="G7999" s="6" t="s">
        <v>17</v>
      </c>
      <c r="H7999" s="7">
        <v>-12827</v>
      </c>
      <c r="I7999" s="143"/>
      <c r="J7999" s="144"/>
      <c r="K7999" s="145"/>
      <c r="L7999" t="str">
        <f t="shared" si="523"/>
        <v>2167</v>
      </c>
      <c r="M7999">
        <f t="shared" si="514"/>
        <v>2167</v>
      </c>
      <c r="N7999" s="37">
        <f t="shared" si="524"/>
        <v>-122164</v>
      </c>
    </row>
    <row r="8000" spans="1:14" ht="37.6" x14ac:dyDescent="0.3">
      <c r="A8000" s="3">
        <v>7</v>
      </c>
      <c r="B8000" s="142"/>
      <c r="C8000" s="4" t="s">
        <v>10048</v>
      </c>
      <c r="D8000" s="5">
        <v>45099</v>
      </c>
      <c r="E8000" s="6" t="s">
        <v>10049</v>
      </c>
      <c r="F8000" s="7">
        <v>-55200</v>
      </c>
      <c r="G8000" s="6" t="s">
        <v>17</v>
      </c>
      <c r="H8000" s="7">
        <v>-5796</v>
      </c>
      <c r="I8000" s="143"/>
      <c r="J8000" s="144"/>
      <c r="K8000" s="145"/>
      <c r="L8000" t="str">
        <f t="shared" si="523"/>
        <v>2217</v>
      </c>
      <c r="M8000">
        <f t="shared" si="514"/>
        <v>2217</v>
      </c>
      <c r="N8000" s="37">
        <f t="shared" si="524"/>
        <v>-55200</v>
      </c>
    </row>
    <row r="8001" spans="1:14" ht="37.6" x14ac:dyDescent="0.3">
      <c r="A8001" s="3">
        <v>7</v>
      </c>
      <c r="B8001" s="135"/>
      <c r="C8001" s="4" t="s">
        <v>10050</v>
      </c>
      <c r="D8001" s="5">
        <v>45100</v>
      </c>
      <c r="E8001" s="6" t="s">
        <v>10051</v>
      </c>
      <c r="F8001" s="7">
        <v>-433646</v>
      </c>
      <c r="G8001" s="6" t="s">
        <v>17</v>
      </c>
      <c r="H8001" s="7">
        <v>-45533</v>
      </c>
      <c r="I8001" s="137"/>
      <c r="J8001" s="140"/>
      <c r="K8001" s="141"/>
      <c r="L8001" t="str">
        <f t="shared" si="523"/>
        <v>2233</v>
      </c>
      <c r="M8001">
        <f t="shared" si="514"/>
        <v>2233</v>
      </c>
      <c r="N8001" s="37">
        <f t="shared" si="524"/>
        <v>-433646</v>
      </c>
    </row>
    <row r="8002" spans="1:14" ht="37.6" x14ac:dyDescent="0.3">
      <c r="A8002" s="3">
        <v>7</v>
      </c>
      <c r="B8002" s="134" t="s">
        <v>10052</v>
      </c>
      <c r="C8002" s="4" t="s">
        <v>10053</v>
      </c>
      <c r="D8002" s="5">
        <v>45118</v>
      </c>
      <c r="E8002" s="6" t="s">
        <v>10054</v>
      </c>
      <c r="F8002" s="7">
        <v>-232564</v>
      </c>
      <c r="G8002" s="6" t="s">
        <v>17</v>
      </c>
      <c r="H8002" s="7">
        <v>-24419</v>
      </c>
      <c r="I8002" s="136">
        <v>-1069402</v>
      </c>
      <c r="J8002" s="138" t="s">
        <v>1122</v>
      </c>
      <c r="K8002" s="139"/>
      <c r="L8002" t="str">
        <f t="shared" si="523"/>
        <v>2415</v>
      </c>
      <c r="M8002">
        <f t="shared" si="514"/>
        <v>2415</v>
      </c>
      <c r="N8002" s="37">
        <f t="shared" si="524"/>
        <v>-232564</v>
      </c>
    </row>
    <row r="8003" spans="1:14" ht="37.6" x14ac:dyDescent="0.3">
      <c r="A8003" s="3">
        <v>7</v>
      </c>
      <c r="B8003" s="142"/>
      <c r="C8003" s="4" t="s">
        <v>10055</v>
      </c>
      <c r="D8003" s="5">
        <v>45118</v>
      </c>
      <c r="E8003" s="6" t="s">
        <v>10056</v>
      </c>
      <c r="F8003" s="7">
        <v>-317145</v>
      </c>
      <c r="G8003" s="6" t="s">
        <v>17</v>
      </c>
      <c r="H8003" s="7">
        <v>-33300</v>
      </c>
      <c r="I8003" s="143"/>
      <c r="J8003" s="144"/>
      <c r="K8003" s="145"/>
      <c r="L8003" t="str">
        <f t="shared" si="523"/>
        <v>2411</v>
      </c>
      <c r="M8003">
        <f t="shared" si="514"/>
        <v>2411</v>
      </c>
      <c r="N8003" s="37">
        <f t="shared" si="524"/>
        <v>-317145</v>
      </c>
    </row>
    <row r="8004" spans="1:14" ht="37.6" x14ac:dyDescent="0.3">
      <c r="A8004" s="3">
        <v>7</v>
      </c>
      <c r="B8004" s="142"/>
      <c r="C8004" s="4" t="s">
        <v>10057</v>
      </c>
      <c r="D8004" s="5">
        <v>45118</v>
      </c>
      <c r="E8004" s="6" t="s">
        <v>10058</v>
      </c>
      <c r="F8004" s="7">
        <v>-192075</v>
      </c>
      <c r="G8004" s="6" t="s">
        <v>17</v>
      </c>
      <c r="H8004" s="7">
        <v>-20168</v>
      </c>
      <c r="I8004" s="143"/>
      <c r="J8004" s="144"/>
      <c r="K8004" s="145"/>
      <c r="L8004" t="str">
        <f t="shared" si="523"/>
        <v>2412</v>
      </c>
      <c r="M8004">
        <f t="shared" si="514"/>
        <v>2412</v>
      </c>
      <c r="N8004" s="37">
        <f t="shared" si="524"/>
        <v>-192075</v>
      </c>
    </row>
    <row r="8005" spans="1:14" ht="37.6" x14ac:dyDescent="0.3">
      <c r="A8005" s="3">
        <v>7</v>
      </c>
      <c r="B8005" s="142"/>
      <c r="C8005" s="4" t="s">
        <v>10059</v>
      </c>
      <c r="D8005" s="5">
        <v>45118</v>
      </c>
      <c r="E8005" s="6" t="s">
        <v>10060</v>
      </c>
      <c r="F8005" s="7">
        <v>-228703</v>
      </c>
      <c r="G8005" s="6" t="s">
        <v>17</v>
      </c>
      <c r="H8005" s="7">
        <v>-24014</v>
      </c>
      <c r="I8005" s="143"/>
      <c r="J8005" s="144"/>
      <c r="K8005" s="145"/>
      <c r="L8005" t="str">
        <f t="shared" si="523"/>
        <v>2413</v>
      </c>
      <c r="M8005">
        <f t="shared" si="514"/>
        <v>2413</v>
      </c>
      <c r="N8005" s="37">
        <f t="shared" si="524"/>
        <v>-228703</v>
      </c>
    </row>
    <row r="8006" spans="1:14" ht="37.6" x14ac:dyDescent="0.3">
      <c r="A8006" s="3">
        <v>7</v>
      </c>
      <c r="B8006" s="135"/>
      <c r="C8006" s="4" t="s">
        <v>10061</v>
      </c>
      <c r="D8006" s="5">
        <v>45115</v>
      </c>
      <c r="E8006" s="6" t="s">
        <v>10062</v>
      </c>
      <c r="F8006" s="7">
        <v>-224376</v>
      </c>
      <c r="G8006" s="6" t="s">
        <v>17</v>
      </c>
      <c r="H8006" s="7">
        <v>-23560</v>
      </c>
      <c r="I8006" s="137"/>
      <c r="J8006" s="140"/>
      <c r="K8006" s="141"/>
      <c r="L8006" t="str">
        <f t="shared" si="523"/>
        <v>2397</v>
      </c>
      <c r="M8006">
        <f t="shared" si="514"/>
        <v>2397</v>
      </c>
      <c r="N8006" s="37">
        <f t="shared" si="524"/>
        <v>-224376</v>
      </c>
    </row>
    <row r="8007" spans="1:14" ht="37.6" x14ac:dyDescent="0.3">
      <c r="A8007" s="3">
        <v>7</v>
      </c>
      <c r="B8007" s="134" t="s">
        <v>10063</v>
      </c>
      <c r="C8007" s="4" t="s">
        <v>10064</v>
      </c>
      <c r="D8007" s="5">
        <v>45096</v>
      </c>
      <c r="E8007" s="6" t="s">
        <v>10065</v>
      </c>
      <c r="F8007" s="7">
        <v>-339990</v>
      </c>
      <c r="G8007" s="6" t="s">
        <v>17</v>
      </c>
      <c r="H8007" s="7">
        <v>-35699</v>
      </c>
      <c r="I8007" s="136">
        <v>-670549</v>
      </c>
      <c r="J8007" s="138" t="s">
        <v>1236</v>
      </c>
      <c r="K8007" s="139"/>
      <c r="L8007" t="str">
        <f t="shared" ref="L8007:L8021" si="525">+RIGHT(C8007,3)</f>
        <v>346</v>
      </c>
      <c r="M8007">
        <f t="shared" ref="M8007:M8070" si="526">+L8007*1</f>
        <v>346</v>
      </c>
      <c r="N8007" s="37">
        <f t="shared" si="524"/>
        <v>-339990</v>
      </c>
    </row>
    <row r="8008" spans="1:14" ht="37.6" x14ac:dyDescent="0.3">
      <c r="A8008" s="3">
        <v>7</v>
      </c>
      <c r="B8008" s="142"/>
      <c r="C8008" s="4" t="s">
        <v>7343</v>
      </c>
      <c r="D8008" s="5">
        <v>45100</v>
      </c>
      <c r="E8008" s="6" t="s">
        <v>10066</v>
      </c>
      <c r="F8008" s="7">
        <v>-130973</v>
      </c>
      <c r="G8008" s="6" t="s">
        <v>17</v>
      </c>
      <c r="H8008" s="7">
        <v>-13752</v>
      </c>
      <c r="I8008" s="143"/>
      <c r="J8008" s="144"/>
      <c r="K8008" s="145"/>
      <c r="L8008" t="str">
        <f t="shared" si="525"/>
        <v>360</v>
      </c>
      <c r="M8008">
        <f t="shared" si="526"/>
        <v>360</v>
      </c>
      <c r="N8008" s="37">
        <f t="shared" si="524"/>
        <v>-130973</v>
      </c>
    </row>
    <row r="8009" spans="1:14" ht="37.6" x14ac:dyDescent="0.3">
      <c r="A8009" s="3">
        <v>7</v>
      </c>
      <c r="B8009" s="142"/>
      <c r="C8009" s="4" t="s">
        <v>10067</v>
      </c>
      <c r="D8009" s="5">
        <v>45097</v>
      </c>
      <c r="E8009" s="6" t="s">
        <v>10068</v>
      </c>
      <c r="F8009" s="7">
        <v>-78045</v>
      </c>
      <c r="G8009" s="6" t="s">
        <v>17</v>
      </c>
      <c r="H8009" s="7">
        <v>-8195</v>
      </c>
      <c r="I8009" s="143"/>
      <c r="J8009" s="144"/>
      <c r="K8009" s="145"/>
      <c r="L8009" t="str">
        <f t="shared" si="525"/>
        <v>348</v>
      </c>
      <c r="M8009">
        <f t="shared" si="526"/>
        <v>348</v>
      </c>
      <c r="N8009" s="37">
        <f t="shared" si="524"/>
        <v>-78045</v>
      </c>
    </row>
    <row r="8010" spans="1:14" ht="37.6" x14ac:dyDescent="0.3">
      <c r="A8010" s="3">
        <v>7</v>
      </c>
      <c r="B8010" s="135"/>
      <c r="C8010" s="4" t="s">
        <v>10069</v>
      </c>
      <c r="D8010" s="5">
        <v>45105</v>
      </c>
      <c r="E8010" s="6" t="s">
        <v>10070</v>
      </c>
      <c r="F8010" s="7">
        <v>-200209</v>
      </c>
      <c r="G8010" s="6" t="s">
        <v>17</v>
      </c>
      <c r="H8010" s="7">
        <v>-21022</v>
      </c>
      <c r="I8010" s="137"/>
      <c r="J8010" s="140"/>
      <c r="K8010" s="141"/>
      <c r="L8010" t="str">
        <f t="shared" si="525"/>
        <v>372</v>
      </c>
      <c r="M8010">
        <f t="shared" si="526"/>
        <v>372</v>
      </c>
      <c r="N8010" s="37">
        <f t="shared" si="524"/>
        <v>-200209</v>
      </c>
    </row>
    <row r="8011" spans="1:14" ht="37.6" x14ac:dyDescent="0.3">
      <c r="A8011" s="3">
        <v>7</v>
      </c>
      <c r="B8011" s="134" t="s">
        <v>10071</v>
      </c>
      <c r="C8011" s="4" t="s">
        <v>10072</v>
      </c>
      <c r="D8011" s="5">
        <v>45078</v>
      </c>
      <c r="E8011" s="6" t="s">
        <v>10073</v>
      </c>
      <c r="F8011" s="7">
        <v>-499369</v>
      </c>
      <c r="G8011" s="6" t="s">
        <v>17</v>
      </c>
      <c r="H8011" s="7">
        <v>-52434</v>
      </c>
      <c r="I8011" s="136">
        <v>-2886379</v>
      </c>
      <c r="J8011" s="138" t="s">
        <v>1261</v>
      </c>
      <c r="K8011" s="139"/>
      <c r="L8011" t="str">
        <f t="shared" si="525"/>
        <v>566</v>
      </c>
      <c r="M8011">
        <f t="shared" si="526"/>
        <v>566</v>
      </c>
      <c r="N8011" s="37">
        <f t="shared" si="524"/>
        <v>-499369</v>
      </c>
    </row>
    <row r="8012" spans="1:14" ht="37.6" x14ac:dyDescent="0.3">
      <c r="A8012" s="3">
        <v>7</v>
      </c>
      <c r="B8012" s="142"/>
      <c r="C8012" s="4" t="s">
        <v>10074</v>
      </c>
      <c r="D8012" s="5">
        <v>45097</v>
      </c>
      <c r="E8012" s="6" t="s">
        <v>10075</v>
      </c>
      <c r="F8012" s="7">
        <v>-74869</v>
      </c>
      <c r="G8012" s="6" t="s">
        <v>17</v>
      </c>
      <c r="H8012" s="7">
        <v>-7861</v>
      </c>
      <c r="I8012" s="143"/>
      <c r="J8012" s="144"/>
      <c r="K8012" s="145"/>
      <c r="L8012" t="str">
        <f t="shared" si="525"/>
        <v>643</v>
      </c>
      <c r="M8012">
        <f t="shared" si="526"/>
        <v>643</v>
      </c>
      <c r="N8012" s="37">
        <f t="shared" si="524"/>
        <v>-74869</v>
      </c>
    </row>
    <row r="8013" spans="1:14" ht="37.6" x14ac:dyDescent="0.3">
      <c r="A8013" s="3">
        <v>7</v>
      </c>
      <c r="B8013" s="142"/>
      <c r="C8013" s="4" t="s">
        <v>10076</v>
      </c>
      <c r="D8013" s="5">
        <v>45084</v>
      </c>
      <c r="E8013" s="6" t="s">
        <v>10077</v>
      </c>
      <c r="F8013" s="7">
        <v>-983237</v>
      </c>
      <c r="G8013" s="6" t="s">
        <v>17</v>
      </c>
      <c r="H8013" s="7">
        <v>-103240</v>
      </c>
      <c r="I8013" s="143"/>
      <c r="J8013" s="144"/>
      <c r="K8013" s="145"/>
      <c r="L8013" t="str">
        <f t="shared" si="525"/>
        <v>585</v>
      </c>
      <c r="M8013">
        <f t="shared" si="526"/>
        <v>585</v>
      </c>
      <c r="N8013" s="37">
        <f t="shared" si="524"/>
        <v>-983237</v>
      </c>
    </row>
    <row r="8014" spans="1:14" ht="37.6" x14ac:dyDescent="0.3">
      <c r="A8014" s="3">
        <v>7</v>
      </c>
      <c r="B8014" s="142"/>
      <c r="C8014" s="4" t="s">
        <v>10078</v>
      </c>
      <c r="D8014" s="5">
        <v>45099</v>
      </c>
      <c r="E8014" s="6" t="s">
        <v>10079</v>
      </c>
      <c r="F8014" s="7">
        <v>-134310</v>
      </c>
      <c r="G8014" s="6" t="s">
        <v>17</v>
      </c>
      <c r="H8014" s="7">
        <v>-14103</v>
      </c>
      <c r="I8014" s="143"/>
      <c r="J8014" s="144"/>
      <c r="K8014" s="145"/>
      <c r="L8014" t="str">
        <f t="shared" si="525"/>
        <v>663</v>
      </c>
      <c r="M8014">
        <f t="shared" si="526"/>
        <v>663</v>
      </c>
      <c r="N8014" s="37">
        <f t="shared" si="524"/>
        <v>-134310</v>
      </c>
    </row>
    <row r="8015" spans="1:14" ht="37.6" x14ac:dyDescent="0.3">
      <c r="A8015" s="3">
        <v>7</v>
      </c>
      <c r="B8015" s="142"/>
      <c r="C8015" s="4" t="s">
        <v>10080</v>
      </c>
      <c r="D8015" s="5">
        <v>45078</v>
      </c>
      <c r="E8015" s="6" t="s">
        <v>10081</v>
      </c>
      <c r="F8015" s="7">
        <v>-177364</v>
      </c>
      <c r="G8015" s="6" t="s">
        <v>17</v>
      </c>
      <c r="H8015" s="7">
        <v>-18623</v>
      </c>
      <c r="I8015" s="143"/>
      <c r="J8015" s="144"/>
      <c r="K8015" s="145"/>
      <c r="L8015" t="str">
        <f t="shared" si="525"/>
        <v>543</v>
      </c>
      <c r="M8015">
        <f t="shared" si="526"/>
        <v>543</v>
      </c>
      <c r="N8015" s="37">
        <f t="shared" si="524"/>
        <v>-177364</v>
      </c>
    </row>
    <row r="8016" spans="1:14" ht="37.6" x14ac:dyDescent="0.3">
      <c r="A8016" s="3">
        <v>7</v>
      </c>
      <c r="B8016" s="142"/>
      <c r="C8016" s="4" t="s">
        <v>10082</v>
      </c>
      <c r="D8016" s="5">
        <v>45090</v>
      </c>
      <c r="E8016" s="6" t="s">
        <v>10083</v>
      </c>
      <c r="F8016" s="7">
        <v>-74869</v>
      </c>
      <c r="G8016" s="6" t="s">
        <v>17</v>
      </c>
      <c r="H8016" s="7">
        <v>-7861</v>
      </c>
      <c r="I8016" s="143"/>
      <c r="J8016" s="144"/>
      <c r="K8016" s="145"/>
      <c r="L8016" t="str">
        <f t="shared" si="525"/>
        <v>608</v>
      </c>
      <c r="M8016">
        <f t="shared" si="526"/>
        <v>608</v>
      </c>
      <c r="N8016" s="37">
        <f t="shared" si="524"/>
        <v>-74869</v>
      </c>
    </row>
    <row r="8017" spans="1:14" ht="37.6" x14ac:dyDescent="0.3">
      <c r="A8017" s="3">
        <v>7</v>
      </c>
      <c r="B8017" s="142"/>
      <c r="C8017" s="4" t="s">
        <v>10084</v>
      </c>
      <c r="D8017" s="5">
        <v>45105</v>
      </c>
      <c r="E8017" s="6" t="s">
        <v>10085</v>
      </c>
      <c r="F8017" s="7">
        <v>-345006</v>
      </c>
      <c r="G8017" s="6" t="s">
        <v>17</v>
      </c>
      <c r="H8017" s="7">
        <v>-36226</v>
      </c>
      <c r="I8017" s="143"/>
      <c r="J8017" s="144"/>
      <c r="K8017" s="145"/>
      <c r="L8017" t="str">
        <f t="shared" si="525"/>
        <v>691</v>
      </c>
      <c r="M8017">
        <f t="shared" si="526"/>
        <v>691</v>
      </c>
      <c r="N8017" s="37">
        <f t="shared" si="524"/>
        <v>-345006</v>
      </c>
    </row>
    <row r="8018" spans="1:14" ht="37.6" x14ac:dyDescent="0.3">
      <c r="A8018" s="3">
        <v>7</v>
      </c>
      <c r="B8018" s="142"/>
      <c r="C8018" s="4" t="s">
        <v>8084</v>
      </c>
      <c r="D8018" s="5">
        <v>45078</v>
      </c>
      <c r="E8018" s="6" t="s">
        <v>10086</v>
      </c>
      <c r="F8018" s="7">
        <v>-473156</v>
      </c>
      <c r="G8018" s="6" t="s">
        <v>17</v>
      </c>
      <c r="H8018" s="7">
        <v>-49681</v>
      </c>
      <c r="I8018" s="143"/>
      <c r="J8018" s="144"/>
      <c r="K8018" s="145"/>
      <c r="L8018" t="str">
        <f t="shared" si="525"/>
        <v>557</v>
      </c>
      <c r="M8018">
        <f t="shared" si="526"/>
        <v>557</v>
      </c>
      <c r="N8018" s="37">
        <f t="shared" si="524"/>
        <v>-473156</v>
      </c>
    </row>
    <row r="8019" spans="1:14" ht="37.6" x14ac:dyDescent="0.3">
      <c r="A8019" s="3">
        <v>7</v>
      </c>
      <c r="B8019" s="142"/>
      <c r="C8019" s="4" t="s">
        <v>10087</v>
      </c>
      <c r="D8019" s="5">
        <v>45090</v>
      </c>
      <c r="E8019" s="6" t="s">
        <v>10088</v>
      </c>
      <c r="F8019" s="7">
        <v>-234135</v>
      </c>
      <c r="G8019" s="6" t="s">
        <v>17</v>
      </c>
      <c r="H8019" s="7">
        <v>-24584</v>
      </c>
      <c r="I8019" s="143"/>
      <c r="J8019" s="144"/>
      <c r="K8019" s="145"/>
      <c r="L8019" t="str">
        <f t="shared" si="525"/>
        <v>610</v>
      </c>
      <c r="M8019">
        <f t="shared" si="526"/>
        <v>610</v>
      </c>
      <c r="N8019" s="37">
        <f t="shared" si="524"/>
        <v>-234135</v>
      </c>
    </row>
    <row r="8020" spans="1:14" ht="37.6" x14ac:dyDescent="0.3">
      <c r="A8020" s="3">
        <v>7</v>
      </c>
      <c r="B8020" s="142"/>
      <c r="C8020" s="4" t="s">
        <v>979</v>
      </c>
      <c r="D8020" s="5">
        <v>45099</v>
      </c>
      <c r="E8020" s="6" t="s">
        <v>10089</v>
      </c>
      <c r="F8020" s="7">
        <v>-65340</v>
      </c>
      <c r="G8020" s="6" t="s">
        <v>17</v>
      </c>
      <c r="H8020" s="7">
        <v>-6861</v>
      </c>
      <c r="I8020" s="143"/>
      <c r="J8020" s="144"/>
      <c r="K8020" s="145"/>
      <c r="L8020" t="str">
        <f t="shared" si="525"/>
        <v>657</v>
      </c>
      <c r="M8020">
        <f t="shared" si="526"/>
        <v>657</v>
      </c>
      <c r="N8020" s="37">
        <f t="shared" si="524"/>
        <v>-65340</v>
      </c>
    </row>
    <row r="8021" spans="1:14" ht="37.6" x14ac:dyDescent="0.3">
      <c r="A8021" s="3">
        <v>7</v>
      </c>
      <c r="B8021" s="135"/>
      <c r="C8021" s="4" t="s">
        <v>10090</v>
      </c>
      <c r="D8021" s="5">
        <v>45099</v>
      </c>
      <c r="E8021" s="6" t="s">
        <v>10091</v>
      </c>
      <c r="F8021" s="7">
        <v>-163350</v>
      </c>
      <c r="G8021" s="6" t="s">
        <v>17</v>
      </c>
      <c r="H8021" s="7">
        <v>-17152</v>
      </c>
      <c r="I8021" s="137"/>
      <c r="J8021" s="140"/>
      <c r="K8021" s="141"/>
      <c r="L8021" t="str">
        <f t="shared" si="525"/>
        <v>661</v>
      </c>
      <c r="M8021">
        <f t="shared" si="526"/>
        <v>661</v>
      </c>
      <c r="N8021" s="37">
        <f t="shared" si="524"/>
        <v>-163350</v>
      </c>
    </row>
    <row r="8022" spans="1:14" ht="37.6" x14ac:dyDescent="0.3">
      <c r="A8022" s="3">
        <v>7</v>
      </c>
      <c r="B8022" s="134" t="s">
        <v>10092</v>
      </c>
      <c r="C8022" s="4" t="s">
        <v>10093</v>
      </c>
      <c r="D8022" s="5">
        <v>45098</v>
      </c>
      <c r="E8022" s="6" t="s">
        <v>10094</v>
      </c>
      <c r="F8022" s="7">
        <v>-242322</v>
      </c>
      <c r="G8022" s="6" t="s">
        <v>17</v>
      </c>
      <c r="H8022" s="7">
        <v>-25444</v>
      </c>
      <c r="I8022" s="136">
        <v>-2653691</v>
      </c>
      <c r="J8022" s="138" t="s">
        <v>1287</v>
      </c>
      <c r="K8022" s="139"/>
      <c r="L8022" t="str">
        <f t="shared" si="523"/>
        <v>1350</v>
      </c>
      <c r="M8022">
        <f t="shared" si="526"/>
        <v>1350</v>
      </c>
      <c r="N8022" s="37">
        <f t="shared" si="524"/>
        <v>-242322</v>
      </c>
    </row>
    <row r="8023" spans="1:14" ht="37.6" x14ac:dyDescent="0.3">
      <c r="A8023" s="3">
        <v>7</v>
      </c>
      <c r="B8023" s="142"/>
      <c r="C8023" s="4" t="s">
        <v>10095</v>
      </c>
      <c r="D8023" s="5">
        <v>45090</v>
      </c>
      <c r="E8023" s="6" t="s">
        <v>10096</v>
      </c>
      <c r="F8023" s="7">
        <v>-299475</v>
      </c>
      <c r="G8023" s="6" t="s">
        <v>17</v>
      </c>
      <c r="H8023" s="7">
        <v>-31445</v>
      </c>
      <c r="I8023" s="143"/>
      <c r="J8023" s="144"/>
      <c r="K8023" s="145"/>
      <c r="L8023" t="str">
        <f t="shared" si="523"/>
        <v>1326</v>
      </c>
      <c r="M8023">
        <f t="shared" si="526"/>
        <v>1326</v>
      </c>
      <c r="N8023" s="37">
        <f t="shared" si="524"/>
        <v>-299475</v>
      </c>
    </row>
    <row r="8024" spans="1:14" ht="37.6" x14ac:dyDescent="0.3">
      <c r="A8024" s="3">
        <v>7</v>
      </c>
      <c r="B8024" s="142"/>
      <c r="C8024" s="4" t="s">
        <v>10097</v>
      </c>
      <c r="D8024" s="5">
        <v>45097</v>
      </c>
      <c r="E8024" s="6" t="s">
        <v>10098</v>
      </c>
      <c r="F8024" s="7">
        <v>-314948</v>
      </c>
      <c r="G8024" s="6" t="s">
        <v>17</v>
      </c>
      <c r="H8024" s="7">
        <v>-33070</v>
      </c>
      <c r="I8024" s="143"/>
      <c r="J8024" s="144"/>
      <c r="K8024" s="145"/>
      <c r="L8024" t="str">
        <f t="shared" si="523"/>
        <v>1341</v>
      </c>
      <c r="M8024">
        <f t="shared" si="526"/>
        <v>1341</v>
      </c>
      <c r="N8024" s="37">
        <f t="shared" si="524"/>
        <v>-314948</v>
      </c>
    </row>
    <row r="8025" spans="1:14" ht="37.6" x14ac:dyDescent="0.3">
      <c r="A8025" s="3">
        <v>7</v>
      </c>
      <c r="B8025" s="142"/>
      <c r="C8025" s="4" t="s">
        <v>10099</v>
      </c>
      <c r="D8025" s="5">
        <v>45091</v>
      </c>
      <c r="E8025" s="6" t="s">
        <v>10100</v>
      </c>
      <c r="F8025" s="7">
        <v>-366491</v>
      </c>
      <c r="G8025" s="6" t="s">
        <v>17</v>
      </c>
      <c r="H8025" s="7">
        <v>-38482</v>
      </c>
      <c r="I8025" s="143"/>
      <c r="J8025" s="144"/>
      <c r="K8025" s="145"/>
      <c r="L8025" t="str">
        <f t="shared" si="523"/>
        <v>1329</v>
      </c>
      <c r="M8025">
        <f t="shared" si="526"/>
        <v>1329</v>
      </c>
      <c r="N8025" s="37">
        <f t="shared" si="524"/>
        <v>-366491</v>
      </c>
    </row>
    <row r="8026" spans="1:14" ht="37.6" x14ac:dyDescent="0.3">
      <c r="A8026" s="3">
        <v>7</v>
      </c>
      <c r="B8026" s="135"/>
      <c r="C8026" s="4" t="s">
        <v>10101</v>
      </c>
      <c r="D8026" s="5">
        <v>45096</v>
      </c>
      <c r="E8026" s="6" t="s">
        <v>10102</v>
      </c>
      <c r="F8026" s="7">
        <v>-1741782</v>
      </c>
      <c r="G8026" s="6" t="s">
        <v>17</v>
      </c>
      <c r="H8026" s="7">
        <v>-182887</v>
      </c>
      <c r="I8026" s="137"/>
      <c r="J8026" s="140"/>
      <c r="K8026" s="141"/>
      <c r="L8026" t="str">
        <f t="shared" si="523"/>
        <v>1336</v>
      </c>
      <c r="M8026">
        <f t="shared" si="526"/>
        <v>1336</v>
      </c>
      <c r="N8026" s="37">
        <f t="shared" si="524"/>
        <v>-1741782</v>
      </c>
    </row>
    <row r="8027" spans="1:14" ht="37.6" x14ac:dyDescent="0.3">
      <c r="A8027" s="3">
        <v>7</v>
      </c>
      <c r="B8027" s="8" t="s">
        <v>10105</v>
      </c>
      <c r="C8027" s="4" t="s">
        <v>10106</v>
      </c>
      <c r="D8027" s="5">
        <v>45100</v>
      </c>
      <c r="E8027" s="6" t="s">
        <v>10107</v>
      </c>
      <c r="F8027" s="7">
        <v>-99157</v>
      </c>
      <c r="G8027" s="6" t="s">
        <v>17</v>
      </c>
      <c r="H8027" s="7">
        <v>-10411</v>
      </c>
      <c r="I8027" s="11">
        <v>-88746</v>
      </c>
      <c r="J8027" s="132" t="s">
        <v>28</v>
      </c>
      <c r="K8027" s="133"/>
      <c r="L8027" t="str">
        <f>+RIGHT(C8027,3)</f>
        <v>415</v>
      </c>
      <c r="M8027">
        <f t="shared" si="526"/>
        <v>415</v>
      </c>
      <c r="N8027" s="37">
        <f t="shared" si="524"/>
        <v>-99157</v>
      </c>
    </row>
    <row r="8028" spans="1:14" ht="37.6" x14ac:dyDescent="0.3">
      <c r="A8028" s="3">
        <v>7</v>
      </c>
      <c r="B8028" s="134" t="s">
        <v>10108</v>
      </c>
      <c r="C8028" s="4" t="s">
        <v>10109</v>
      </c>
      <c r="D8028" s="5">
        <v>45076</v>
      </c>
      <c r="E8028" s="6" t="s">
        <v>10110</v>
      </c>
      <c r="F8028" s="7">
        <v>-194040</v>
      </c>
      <c r="G8028" s="6" t="s">
        <v>1366</v>
      </c>
      <c r="H8028" s="7">
        <v>-20374</v>
      </c>
      <c r="I8028" s="136">
        <v>-2939500</v>
      </c>
      <c r="J8028" s="138" t="s">
        <v>48</v>
      </c>
      <c r="K8028" s="139"/>
      <c r="L8028" t="str">
        <f t="shared" ref="L8028:L8068" si="527">+RIGHT(C8028,5)</f>
        <v>20134</v>
      </c>
      <c r="M8028">
        <f t="shared" si="526"/>
        <v>20134</v>
      </c>
      <c r="N8028" s="37">
        <f t="shared" si="524"/>
        <v>-194040</v>
      </c>
    </row>
    <row r="8029" spans="1:14" ht="37.6" x14ac:dyDescent="0.3">
      <c r="A8029" s="3">
        <v>7</v>
      </c>
      <c r="B8029" s="142"/>
      <c r="C8029" s="4" t="s">
        <v>10111</v>
      </c>
      <c r="D8029" s="5">
        <v>45077</v>
      </c>
      <c r="E8029" s="6" t="s">
        <v>10112</v>
      </c>
      <c r="F8029" s="7">
        <v>-97020</v>
      </c>
      <c r="G8029" s="6" t="s">
        <v>1366</v>
      </c>
      <c r="H8029" s="7">
        <v>-10187</v>
      </c>
      <c r="I8029" s="143"/>
      <c r="J8029" s="144"/>
      <c r="K8029" s="145"/>
      <c r="L8029" t="str">
        <f t="shared" si="527"/>
        <v>20249</v>
      </c>
      <c r="M8029">
        <f t="shared" si="526"/>
        <v>20249</v>
      </c>
      <c r="N8029" s="37">
        <f t="shared" si="524"/>
        <v>-97020</v>
      </c>
    </row>
    <row r="8030" spans="1:14" ht="37.6" x14ac:dyDescent="0.3">
      <c r="A8030" s="3">
        <v>7</v>
      </c>
      <c r="B8030" s="142"/>
      <c r="C8030" s="4" t="s">
        <v>10113</v>
      </c>
      <c r="D8030" s="5">
        <v>45058</v>
      </c>
      <c r="E8030" s="6" t="s">
        <v>10114</v>
      </c>
      <c r="F8030" s="7">
        <v>-373296</v>
      </c>
      <c r="G8030" s="6" t="s">
        <v>1366</v>
      </c>
      <c r="H8030" s="7">
        <v>-39196</v>
      </c>
      <c r="I8030" s="143"/>
      <c r="J8030" s="144"/>
      <c r="K8030" s="145"/>
      <c r="L8030" t="str">
        <f t="shared" si="527"/>
        <v>17566</v>
      </c>
      <c r="M8030">
        <f t="shared" si="526"/>
        <v>17566</v>
      </c>
      <c r="N8030" s="37">
        <f t="shared" si="524"/>
        <v>-373296</v>
      </c>
    </row>
    <row r="8031" spans="1:14" ht="37.6" x14ac:dyDescent="0.3">
      <c r="A8031" s="3">
        <v>7</v>
      </c>
      <c r="B8031" s="142"/>
      <c r="C8031" s="4" t="s">
        <v>10115</v>
      </c>
      <c r="D8031" s="5">
        <v>45071</v>
      </c>
      <c r="E8031" s="6" t="s">
        <v>10116</v>
      </c>
      <c r="F8031" s="7">
        <v>-481404</v>
      </c>
      <c r="G8031" s="6" t="s">
        <v>1366</v>
      </c>
      <c r="H8031" s="7">
        <v>-50547</v>
      </c>
      <c r="I8031" s="143"/>
      <c r="J8031" s="144"/>
      <c r="K8031" s="145"/>
      <c r="L8031" t="str">
        <f t="shared" si="527"/>
        <v>19385</v>
      </c>
      <c r="M8031">
        <f t="shared" si="526"/>
        <v>19385</v>
      </c>
      <c r="N8031" s="37">
        <f t="shared" si="524"/>
        <v>-481404</v>
      </c>
    </row>
    <row r="8032" spans="1:14" ht="37.6" x14ac:dyDescent="0.3">
      <c r="A8032" s="3">
        <v>7</v>
      </c>
      <c r="B8032" s="142"/>
      <c r="C8032" s="4" t="s">
        <v>10117</v>
      </c>
      <c r="D8032" s="5">
        <v>45069</v>
      </c>
      <c r="E8032" s="6" t="s">
        <v>10118</v>
      </c>
      <c r="F8032" s="7">
        <v>-363825</v>
      </c>
      <c r="G8032" s="6" t="s">
        <v>1366</v>
      </c>
      <c r="H8032" s="7">
        <v>-38202</v>
      </c>
      <c r="I8032" s="143"/>
      <c r="J8032" s="144"/>
      <c r="K8032" s="145"/>
      <c r="L8032" t="str">
        <f t="shared" si="527"/>
        <v>18897</v>
      </c>
      <c r="M8032">
        <f t="shared" si="526"/>
        <v>18897</v>
      </c>
      <c r="N8032" s="37">
        <f t="shared" si="524"/>
        <v>-363825</v>
      </c>
    </row>
    <row r="8033" spans="1:14" ht="37.6" x14ac:dyDescent="0.3">
      <c r="A8033" s="3">
        <v>7</v>
      </c>
      <c r="B8033" s="142"/>
      <c r="C8033" s="4" t="s">
        <v>10119</v>
      </c>
      <c r="D8033" s="5">
        <v>45075</v>
      </c>
      <c r="E8033" s="6" t="s">
        <v>10120</v>
      </c>
      <c r="F8033" s="7">
        <v>-830445</v>
      </c>
      <c r="G8033" s="6" t="s">
        <v>1366</v>
      </c>
      <c r="H8033" s="7">
        <v>-87197</v>
      </c>
      <c r="I8033" s="143"/>
      <c r="J8033" s="144"/>
      <c r="K8033" s="145"/>
      <c r="L8033" t="str">
        <f t="shared" si="527"/>
        <v>19822</v>
      </c>
      <c r="M8033">
        <f t="shared" si="526"/>
        <v>19822</v>
      </c>
      <c r="N8033" s="37">
        <f t="shared" si="524"/>
        <v>-830445</v>
      </c>
    </row>
    <row r="8034" spans="1:14" ht="25.05" x14ac:dyDescent="0.3">
      <c r="A8034" s="3">
        <v>7</v>
      </c>
      <c r="B8034" s="142"/>
      <c r="C8034" s="4" t="s">
        <v>10121</v>
      </c>
      <c r="D8034" s="5">
        <v>45051</v>
      </c>
      <c r="E8034" s="6" t="s">
        <v>10122</v>
      </c>
      <c r="F8034" s="7">
        <v>-373296</v>
      </c>
      <c r="G8034" s="6" t="s">
        <v>1366</v>
      </c>
      <c r="H8034" s="7">
        <v>-39196</v>
      </c>
      <c r="I8034" s="143"/>
      <c r="J8034" s="144"/>
      <c r="K8034" s="145"/>
      <c r="L8034" t="str">
        <f t="shared" si="527"/>
        <v>16367</v>
      </c>
      <c r="M8034">
        <f t="shared" si="526"/>
        <v>16367</v>
      </c>
      <c r="N8034" s="37">
        <f t="shared" si="524"/>
        <v>-373296</v>
      </c>
    </row>
    <row r="8035" spans="1:14" ht="37.6" x14ac:dyDescent="0.3">
      <c r="A8035" s="3">
        <v>7</v>
      </c>
      <c r="B8035" s="142"/>
      <c r="C8035" s="4" t="s">
        <v>10123</v>
      </c>
      <c r="D8035" s="5">
        <v>45065</v>
      </c>
      <c r="E8035" s="6" t="s">
        <v>10124</v>
      </c>
      <c r="F8035" s="7">
        <v>-194040</v>
      </c>
      <c r="G8035" s="6" t="s">
        <v>1366</v>
      </c>
      <c r="H8035" s="7">
        <v>-20374</v>
      </c>
      <c r="I8035" s="143"/>
      <c r="J8035" s="144"/>
      <c r="K8035" s="145"/>
      <c r="L8035" t="str">
        <f t="shared" si="527"/>
        <v>18594</v>
      </c>
      <c r="M8035">
        <f t="shared" si="526"/>
        <v>18594</v>
      </c>
      <c r="N8035" s="37">
        <f t="shared" si="524"/>
        <v>-194040</v>
      </c>
    </row>
    <row r="8036" spans="1:14" ht="37.6" x14ac:dyDescent="0.3">
      <c r="A8036" s="3">
        <v>7</v>
      </c>
      <c r="B8036" s="142"/>
      <c r="C8036" s="4" t="s">
        <v>10125</v>
      </c>
      <c r="D8036" s="5">
        <v>45075</v>
      </c>
      <c r="E8036" s="6" t="s">
        <v>10126</v>
      </c>
      <c r="F8036" s="7">
        <v>-279972</v>
      </c>
      <c r="G8036" s="6" t="s">
        <v>1366</v>
      </c>
      <c r="H8036" s="7">
        <v>-29397</v>
      </c>
      <c r="I8036" s="143"/>
      <c r="J8036" s="144"/>
      <c r="K8036" s="145"/>
      <c r="L8036" t="str">
        <f t="shared" si="527"/>
        <v>19725</v>
      </c>
      <c r="M8036">
        <f t="shared" si="526"/>
        <v>19725</v>
      </c>
      <c r="N8036" s="37">
        <f t="shared" si="524"/>
        <v>-279972</v>
      </c>
    </row>
    <row r="8037" spans="1:14" ht="37.6" x14ac:dyDescent="0.3">
      <c r="A8037" s="3">
        <v>7</v>
      </c>
      <c r="B8037" s="135"/>
      <c r="C8037" s="4" t="s">
        <v>10127</v>
      </c>
      <c r="D8037" s="5">
        <v>45076</v>
      </c>
      <c r="E8037" s="6" t="s">
        <v>10128</v>
      </c>
      <c r="F8037" s="7">
        <v>-97020</v>
      </c>
      <c r="G8037" s="6" t="s">
        <v>1366</v>
      </c>
      <c r="H8037" s="7">
        <v>-10187</v>
      </c>
      <c r="I8037" s="137"/>
      <c r="J8037" s="140"/>
      <c r="K8037" s="141"/>
      <c r="L8037" t="str">
        <f t="shared" si="527"/>
        <v>20075</v>
      </c>
      <c r="M8037">
        <f t="shared" si="526"/>
        <v>20075</v>
      </c>
      <c r="N8037" s="37">
        <f t="shared" si="524"/>
        <v>-97020</v>
      </c>
    </row>
    <row r="8038" spans="1:14" ht="37.6" x14ac:dyDescent="0.3">
      <c r="A8038" s="3">
        <v>7</v>
      </c>
      <c r="B8038" s="8" t="s">
        <v>10129</v>
      </c>
      <c r="C8038" s="4" t="s">
        <v>10130</v>
      </c>
      <c r="D8038" s="5">
        <v>45104</v>
      </c>
      <c r="E8038" s="6" t="s">
        <v>10131</v>
      </c>
      <c r="F8038" s="7">
        <v>-242550</v>
      </c>
      <c r="G8038" s="6" t="s">
        <v>17</v>
      </c>
      <c r="H8038" s="7">
        <v>-25468</v>
      </c>
      <c r="I8038" s="11">
        <v>-217082</v>
      </c>
      <c r="J8038" s="132" t="s">
        <v>48</v>
      </c>
      <c r="K8038" s="133"/>
      <c r="L8038" t="str">
        <f t="shared" si="527"/>
        <v>24049</v>
      </c>
      <c r="M8038">
        <f t="shared" si="526"/>
        <v>24049</v>
      </c>
      <c r="N8038" s="37">
        <f t="shared" si="524"/>
        <v>-242550</v>
      </c>
    </row>
    <row r="8039" spans="1:14" ht="37.6" x14ac:dyDescent="0.3">
      <c r="A8039" s="3">
        <v>7</v>
      </c>
      <c r="B8039" s="8" t="s">
        <v>10132</v>
      </c>
      <c r="C8039" s="4" t="s">
        <v>10133</v>
      </c>
      <c r="D8039" s="5">
        <v>45100</v>
      </c>
      <c r="E8039" s="6" t="s">
        <v>9842</v>
      </c>
      <c r="F8039" s="7">
        <v>-116655</v>
      </c>
      <c r="G8039" s="6" t="s">
        <v>17</v>
      </c>
      <c r="H8039" s="7">
        <v>-12249</v>
      </c>
      <c r="I8039" s="11">
        <v>-104406</v>
      </c>
      <c r="J8039" s="132" t="s">
        <v>48</v>
      </c>
      <c r="K8039" s="133"/>
      <c r="L8039" t="str">
        <f t="shared" si="527"/>
        <v>23508</v>
      </c>
      <c r="M8039">
        <f t="shared" si="526"/>
        <v>23508</v>
      </c>
      <c r="N8039" s="37">
        <f t="shared" si="524"/>
        <v>-116655</v>
      </c>
    </row>
    <row r="8040" spans="1:14" ht="37.6" x14ac:dyDescent="0.3">
      <c r="A8040" s="3">
        <v>7</v>
      </c>
      <c r="B8040" s="134" t="s">
        <v>10134</v>
      </c>
      <c r="C8040" s="4" t="s">
        <v>10135</v>
      </c>
      <c r="D8040" s="5">
        <v>45085</v>
      </c>
      <c r="E8040" s="6" t="s">
        <v>10136</v>
      </c>
      <c r="F8040" s="7">
        <v>-349965</v>
      </c>
      <c r="G8040" s="6" t="s">
        <v>1366</v>
      </c>
      <c r="H8040" s="7">
        <v>-36746</v>
      </c>
      <c r="I8040" s="136">
        <v>-3456570</v>
      </c>
      <c r="J8040" s="138" t="s">
        <v>48</v>
      </c>
      <c r="K8040" s="139"/>
      <c r="L8040" t="str">
        <f t="shared" si="527"/>
        <v>21533</v>
      </c>
      <c r="M8040">
        <f t="shared" si="526"/>
        <v>21533</v>
      </c>
      <c r="N8040" s="37">
        <f t="shared" si="524"/>
        <v>-349965</v>
      </c>
    </row>
    <row r="8041" spans="1:14" ht="37.6" x14ac:dyDescent="0.3">
      <c r="A8041" s="3">
        <v>7</v>
      </c>
      <c r="B8041" s="142"/>
      <c r="C8041" s="4" t="s">
        <v>10137</v>
      </c>
      <c r="D8041" s="5">
        <v>45090</v>
      </c>
      <c r="E8041" s="6" t="s">
        <v>10138</v>
      </c>
      <c r="F8041" s="7">
        <v>-933240</v>
      </c>
      <c r="G8041" s="6" t="s">
        <v>1366</v>
      </c>
      <c r="H8041" s="7">
        <v>-97990</v>
      </c>
      <c r="I8041" s="143"/>
      <c r="J8041" s="144"/>
      <c r="K8041" s="145"/>
      <c r="L8041" t="str">
        <f t="shared" si="527"/>
        <v>22008</v>
      </c>
      <c r="M8041">
        <f t="shared" si="526"/>
        <v>22008</v>
      </c>
      <c r="N8041" s="37">
        <f t="shared" si="524"/>
        <v>-933240</v>
      </c>
    </row>
    <row r="8042" spans="1:14" ht="37.6" x14ac:dyDescent="0.3">
      <c r="A8042" s="3">
        <v>7</v>
      </c>
      <c r="B8042" s="142"/>
      <c r="C8042" s="4" t="s">
        <v>10139</v>
      </c>
      <c r="D8042" s="5">
        <v>45078</v>
      </c>
      <c r="E8042" s="6" t="s">
        <v>10140</v>
      </c>
      <c r="F8042" s="7">
        <v>-466620</v>
      </c>
      <c r="G8042" s="6" t="s">
        <v>1366</v>
      </c>
      <c r="H8042" s="7">
        <v>-48995</v>
      </c>
      <c r="I8042" s="143"/>
      <c r="J8042" s="144"/>
      <c r="K8042" s="145"/>
      <c r="L8042" t="str">
        <f t="shared" si="527"/>
        <v>20752</v>
      </c>
      <c r="M8042">
        <f t="shared" si="526"/>
        <v>20752</v>
      </c>
      <c r="N8042" s="37">
        <f t="shared" si="524"/>
        <v>-466620</v>
      </c>
    </row>
    <row r="8043" spans="1:14" ht="37.6" x14ac:dyDescent="0.3">
      <c r="A8043" s="3">
        <v>7</v>
      </c>
      <c r="B8043" s="142"/>
      <c r="C8043" s="4" t="s">
        <v>10141</v>
      </c>
      <c r="D8043" s="5">
        <v>45078</v>
      </c>
      <c r="E8043" s="6" t="s">
        <v>10142</v>
      </c>
      <c r="F8043" s="7">
        <v>-97020</v>
      </c>
      <c r="G8043" s="6" t="s">
        <v>1366</v>
      </c>
      <c r="H8043" s="7">
        <v>-10187</v>
      </c>
      <c r="I8043" s="143"/>
      <c r="J8043" s="144"/>
      <c r="K8043" s="145"/>
      <c r="L8043" t="str">
        <f t="shared" si="527"/>
        <v>20432</v>
      </c>
      <c r="M8043">
        <f t="shared" si="526"/>
        <v>20432</v>
      </c>
      <c r="N8043" s="37">
        <f t="shared" si="524"/>
        <v>-97020</v>
      </c>
    </row>
    <row r="8044" spans="1:14" ht="37.6" x14ac:dyDescent="0.3">
      <c r="A8044" s="3">
        <v>7</v>
      </c>
      <c r="B8044" s="142"/>
      <c r="C8044" s="4" t="s">
        <v>10143</v>
      </c>
      <c r="D8044" s="5">
        <v>45082</v>
      </c>
      <c r="E8044" s="6" t="s">
        <v>10144</v>
      </c>
      <c r="F8044" s="7">
        <v>-97020</v>
      </c>
      <c r="G8044" s="6" t="s">
        <v>1366</v>
      </c>
      <c r="H8044" s="7">
        <v>-10187</v>
      </c>
      <c r="I8044" s="143"/>
      <c r="J8044" s="144"/>
      <c r="K8044" s="145"/>
      <c r="L8044" t="str">
        <f t="shared" si="527"/>
        <v>21056</v>
      </c>
      <c r="M8044">
        <f t="shared" si="526"/>
        <v>21056</v>
      </c>
      <c r="N8044" s="37">
        <f t="shared" si="524"/>
        <v>-97020</v>
      </c>
    </row>
    <row r="8045" spans="1:14" ht="37.6" x14ac:dyDescent="0.3">
      <c r="A8045" s="3">
        <v>7</v>
      </c>
      <c r="B8045" s="142"/>
      <c r="C8045" s="4" t="s">
        <v>10145</v>
      </c>
      <c r="D8045" s="5">
        <v>45089</v>
      </c>
      <c r="E8045" s="6" t="s">
        <v>10146</v>
      </c>
      <c r="F8045" s="7">
        <v>-194040</v>
      </c>
      <c r="G8045" s="6" t="s">
        <v>1366</v>
      </c>
      <c r="H8045" s="7">
        <v>-20374</v>
      </c>
      <c r="I8045" s="143"/>
      <c r="J8045" s="144"/>
      <c r="K8045" s="145"/>
      <c r="L8045" t="str">
        <f t="shared" si="527"/>
        <v>21896</v>
      </c>
      <c r="M8045">
        <f t="shared" si="526"/>
        <v>21896</v>
      </c>
      <c r="N8045" s="37">
        <f t="shared" si="524"/>
        <v>-194040</v>
      </c>
    </row>
    <row r="8046" spans="1:14" ht="37.6" x14ac:dyDescent="0.3">
      <c r="A8046" s="3">
        <v>7</v>
      </c>
      <c r="B8046" s="142"/>
      <c r="C8046" s="4" t="s">
        <v>10147</v>
      </c>
      <c r="D8046" s="5">
        <v>45078</v>
      </c>
      <c r="E8046" s="6" t="s">
        <v>10148</v>
      </c>
      <c r="F8046" s="7">
        <v>-291060</v>
      </c>
      <c r="G8046" s="6" t="s">
        <v>1366</v>
      </c>
      <c r="H8046" s="7">
        <v>-30561</v>
      </c>
      <c r="I8046" s="143"/>
      <c r="J8046" s="144"/>
      <c r="K8046" s="145"/>
      <c r="L8046" t="str">
        <f t="shared" si="527"/>
        <v>20737</v>
      </c>
      <c r="M8046">
        <f t="shared" si="526"/>
        <v>20737</v>
      </c>
      <c r="N8046" s="37">
        <f t="shared" si="524"/>
        <v>-291060</v>
      </c>
    </row>
    <row r="8047" spans="1:14" ht="37.6" x14ac:dyDescent="0.3">
      <c r="A8047" s="3">
        <v>7</v>
      </c>
      <c r="B8047" s="142"/>
      <c r="C8047" s="4" t="s">
        <v>10149</v>
      </c>
      <c r="D8047" s="5">
        <v>45089</v>
      </c>
      <c r="E8047" s="6" t="s">
        <v>10150</v>
      </c>
      <c r="F8047" s="7">
        <v>-283668</v>
      </c>
      <c r="G8047" s="6" t="s">
        <v>1366</v>
      </c>
      <c r="H8047" s="7">
        <v>-29785</v>
      </c>
      <c r="I8047" s="143"/>
      <c r="J8047" s="144"/>
      <c r="K8047" s="145"/>
      <c r="L8047" t="str">
        <f t="shared" si="527"/>
        <v>21883</v>
      </c>
      <c r="M8047">
        <f t="shared" si="526"/>
        <v>21883</v>
      </c>
      <c r="N8047" s="37">
        <f t="shared" si="524"/>
        <v>-283668</v>
      </c>
    </row>
    <row r="8048" spans="1:14" ht="37.6" x14ac:dyDescent="0.3">
      <c r="A8048" s="3">
        <v>7</v>
      </c>
      <c r="B8048" s="142"/>
      <c r="C8048" s="4" t="s">
        <v>10151</v>
      </c>
      <c r="D8048" s="5">
        <v>45092</v>
      </c>
      <c r="E8048" s="6" t="s">
        <v>10152</v>
      </c>
      <c r="F8048" s="7">
        <v>-384384</v>
      </c>
      <c r="G8048" s="6" t="s">
        <v>1366</v>
      </c>
      <c r="H8048" s="7">
        <v>-40360</v>
      </c>
      <c r="I8048" s="143"/>
      <c r="J8048" s="144"/>
      <c r="K8048" s="145"/>
      <c r="L8048" t="str">
        <f t="shared" si="527"/>
        <v>22483</v>
      </c>
      <c r="M8048">
        <f t="shared" si="526"/>
        <v>22483</v>
      </c>
      <c r="N8048" s="37">
        <f t="shared" si="524"/>
        <v>-384384</v>
      </c>
    </row>
    <row r="8049" spans="1:14" ht="37.6" x14ac:dyDescent="0.3">
      <c r="A8049" s="3">
        <v>7</v>
      </c>
      <c r="B8049" s="142"/>
      <c r="C8049" s="4" t="s">
        <v>10153</v>
      </c>
      <c r="D8049" s="5">
        <v>45078</v>
      </c>
      <c r="E8049" s="6" t="s">
        <v>10154</v>
      </c>
      <c r="F8049" s="7">
        <v>-93324</v>
      </c>
      <c r="G8049" s="6" t="s">
        <v>1366</v>
      </c>
      <c r="H8049" s="7">
        <v>-9799</v>
      </c>
      <c r="I8049" s="143"/>
      <c r="J8049" s="144"/>
      <c r="K8049" s="145"/>
      <c r="L8049" t="str">
        <f t="shared" si="527"/>
        <v>20660</v>
      </c>
      <c r="M8049">
        <f t="shared" si="526"/>
        <v>20660</v>
      </c>
      <c r="N8049" s="37">
        <f t="shared" si="524"/>
        <v>-93324</v>
      </c>
    </row>
    <row r="8050" spans="1:14" ht="37.6" x14ac:dyDescent="0.3">
      <c r="A8050" s="3">
        <v>7</v>
      </c>
      <c r="B8050" s="142"/>
      <c r="C8050" s="4" t="s">
        <v>10155</v>
      </c>
      <c r="D8050" s="5">
        <v>45084</v>
      </c>
      <c r="E8050" s="6" t="s">
        <v>10156</v>
      </c>
      <c r="F8050" s="7">
        <v>-574728</v>
      </c>
      <c r="G8050" s="6" t="s">
        <v>1366</v>
      </c>
      <c r="H8050" s="7">
        <v>-60346</v>
      </c>
      <c r="I8050" s="143"/>
      <c r="J8050" s="144"/>
      <c r="K8050" s="145"/>
      <c r="L8050" t="str">
        <f t="shared" si="527"/>
        <v>21370</v>
      </c>
      <c r="M8050">
        <f t="shared" si="526"/>
        <v>21370</v>
      </c>
      <c r="N8050" s="37">
        <f t="shared" si="524"/>
        <v>-574728</v>
      </c>
    </row>
    <row r="8051" spans="1:14" ht="37.6" x14ac:dyDescent="0.3">
      <c r="A8051" s="3">
        <v>7</v>
      </c>
      <c r="B8051" s="135"/>
      <c r="C8051" s="4" t="s">
        <v>10157</v>
      </c>
      <c r="D8051" s="5">
        <v>45100</v>
      </c>
      <c r="E8051" s="6" t="s">
        <v>10158</v>
      </c>
      <c r="F8051" s="7">
        <v>-97020</v>
      </c>
      <c r="G8051" s="6" t="s">
        <v>1366</v>
      </c>
      <c r="H8051" s="7">
        <v>-10187</v>
      </c>
      <c r="I8051" s="137"/>
      <c r="J8051" s="140"/>
      <c r="K8051" s="141"/>
      <c r="L8051" t="str">
        <f t="shared" si="527"/>
        <v>23428</v>
      </c>
      <c r="M8051">
        <f t="shared" si="526"/>
        <v>23428</v>
      </c>
      <c r="N8051" s="37">
        <f t="shared" si="524"/>
        <v>-97020</v>
      </c>
    </row>
    <row r="8052" spans="1:14" ht="37.6" x14ac:dyDescent="0.3">
      <c r="A8052" s="3">
        <v>7</v>
      </c>
      <c r="B8052" s="134" t="s">
        <v>10159</v>
      </c>
      <c r="C8052" s="4" t="s">
        <v>10160</v>
      </c>
      <c r="D8052" s="5">
        <v>45111</v>
      </c>
      <c r="E8052" s="6" t="s">
        <v>10161</v>
      </c>
      <c r="F8052" s="7">
        <v>-194040</v>
      </c>
      <c r="G8052" s="6" t="s">
        <v>17</v>
      </c>
      <c r="H8052" s="7">
        <v>-20374</v>
      </c>
      <c r="I8052" s="136">
        <v>-941930</v>
      </c>
      <c r="J8052" s="138" t="s">
        <v>48</v>
      </c>
      <c r="K8052" s="139"/>
      <c r="L8052" t="str">
        <f t="shared" si="527"/>
        <v>25190</v>
      </c>
      <c r="M8052">
        <f t="shared" si="526"/>
        <v>25190</v>
      </c>
      <c r="N8052" s="37">
        <f t="shared" si="524"/>
        <v>-194040</v>
      </c>
    </row>
    <row r="8053" spans="1:14" ht="37.6" x14ac:dyDescent="0.3">
      <c r="A8053" s="3">
        <v>7</v>
      </c>
      <c r="B8053" s="142"/>
      <c r="C8053" s="4" t="s">
        <v>10162</v>
      </c>
      <c r="D8053" s="5">
        <v>45114</v>
      </c>
      <c r="E8053" s="6" t="s">
        <v>10163</v>
      </c>
      <c r="F8053" s="7">
        <v>-242550</v>
      </c>
      <c r="G8053" s="6" t="s">
        <v>17</v>
      </c>
      <c r="H8053" s="7">
        <v>-25468</v>
      </c>
      <c r="I8053" s="143"/>
      <c r="J8053" s="144"/>
      <c r="K8053" s="145"/>
      <c r="L8053" t="str">
        <f t="shared" si="527"/>
        <v>26094</v>
      </c>
      <c r="M8053">
        <f t="shared" si="526"/>
        <v>26094</v>
      </c>
      <c r="N8053" s="37">
        <f t="shared" si="524"/>
        <v>-242550</v>
      </c>
    </row>
    <row r="8054" spans="1:14" ht="37.6" x14ac:dyDescent="0.3">
      <c r="A8054" s="3">
        <v>7</v>
      </c>
      <c r="B8054" s="142"/>
      <c r="C8054" s="4" t="s">
        <v>10164</v>
      </c>
      <c r="D8054" s="5">
        <v>45114</v>
      </c>
      <c r="E8054" s="6" t="s">
        <v>10165</v>
      </c>
      <c r="F8054" s="7">
        <v>-242550</v>
      </c>
      <c r="G8054" s="6" t="s">
        <v>17</v>
      </c>
      <c r="H8054" s="7">
        <v>-25468</v>
      </c>
      <c r="I8054" s="143"/>
      <c r="J8054" s="144"/>
      <c r="K8054" s="145"/>
      <c r="L8054" t="str">
        <f t="shared" si="527"/>
        <v>26166</v>
      </c>
      <c r="M8054">
        <f t="shared" si="526"/>
        <v>26166</v>
      </c>
      <c r="N8054" s="37">
        <f t="shared" si="524"/>
        <v>-242550</v>
      </c>
    </row>
    <row r="8055" spans="1:14" ht="37.6" x14ac:dyDescent="0.3">
      <c r="A8055" s="3">
        <v>7</v>
      </c>
      <c r="B8055" s="135"/>
      <c r="C8055" s="4" t="s">
        <v>10166</v>
      </c>
      <c r="D8055" s="5">
        <v>45112</v>
      </c>
      <c r="E8055" s="6" t="s">
        <v>10167</v>
      </c>
      <c r="F8055" s="7">
        <v>-373296</v>
      </c>
      <c r="G8055" s="6" t="s">
        <v>17</v>
      </c>
      <c r="H8055" s="7">
        <v>-39196</v>
      </c>
      <c r="I8055" s="137"/>
      <c r="J8055" s="140"/>
      <c r="K8055" s="141"/>
      <c r="L8055" t="str">
        <f t="shared" si="527"/>
        <v>25529</v>
      </c>
      <c r="M8055">
        <f t="shared" si="526"/>
        <v>25529</v>
      </c>
      <c r="N8055" s="37">
        <f t="shared" ref="N8055:N8118" si="528">+F8055</f>
        <v>-373296</v>
      </c>
    </row>
    <row r="8056" spans="1:14" ht="37.6" x14ac:dyDescent="0.3">
      <c r="A8056" s="3">
        <v>7</v>
      </c>
      <c r="B8056" s="8" t="s">
        <v>10168</v>
      </c>
      <c r="C8056" s="4" t="s">
        <v>10169</v>
      </c>
      <c r="D8056" s="5">
        <v>45103</v>
      </c>
      <c r="E8056" s="6" t="s">
        <v>10170</v>
      </c>
      <c r="F8056" s="7">
        <v>-359205</v>
      </c>
      <c r="G8056" s="6" t="s">
        <v>17</v>
      </c>
      <c r="H8056" s="7">
        <v>-37717</v>
      </c>
      <c r="I8056" s="11">
        <v>-321488</v>
      </c>
      <c r="J8056" s="132" t="s">
        <v>604</v>
      </c>
      <c r="K8056" s="133"/>
      <c r="L8056" t="str">
        <f t="shared" ref="L8056:L8059" si="529">+RIGHT(C8056,4)</f>
        <v>6394</v>
      </c>
      <c r="M8056">
        <f t="shared" si="526"/>
        <v>6394</v>
      </c>
      <c r="N8056" s="37">
        <f t="shared" si="528"/>
        <v>-359205</v>
      </c>
    </row>
    <row r="8057" spans="1:14" ht="37.6" x14ac:dyDescent="0.3">
      <c r="A8057" s="3">
        <v>7</v>
      </c>
      <c r="B8057" s="8" t="s">
        <v>10171</v>
      </c>
      <c r="C8057" s="4" t="s">
        <v>10172</v>
      </c>
      <c r="D8057" s="5">
        <v>45126</v>
      </c>
      <c r="E8057" s="6" t="s">
        <v>10173</v>
      </c>
      <c r="F8057" s="7">
        <v>-99157</v>
      </c>
      <c r="G8057" s="6" t="s">
        <v>17</v>
      </c>
      <c r="H8057" s="7">
        <v>-10411</v>
      </c>
      <c r="I8057" s="11">
        <v>-88746</v>
      </c>
      <c r="J8057" s="132" t="s">
        <v>626</v>
      </c>
      <c r="K8057" s="133"/>
      <c r="L8057" t="str">
        <f t="shared" ref="L8057:L8058" si="530">+RIGHT(C8057,3)</f>
        <v>756</v>
      </c>
      <c r="M8057">
        <f t="shared" si="526"/>
        <v>756</v>
      </c>
      <c r="N8057" s="37">
        <f t="shared" si="528"/>
        <v>-99157</v>
      </c>
    </row>
    <row r="8058" spans="1:14" ht="37.6" x14ac:dyDescent="0.3">
      <c r="A8058" s="3">
        <v>7</v>
      </c>
      <c r="B8058" s="134" t="s">
        <v>10174</v>
      </c>
      <c r="C8058" s="4" t="s">
        <v>10175</v>
      </c>
      <c r="D8058" s="5">
        <v>45090</v>
      </c>
      <c r="E8058" s="6" t="s">
        <v>10176</v>
      </c>
      <c r="F8058" s="7">
        <v>-475398</v>
      </c>
      <c r="G8058" s="6" t="s">
        <v>17</v>
      </c>
      <c r="H8058" s="7">
        <v>-49917</v>
      </c>
      <c r="I8058" s="136">
        <v>-751105</v>
      </c>
      <c r="J8058" s="138" t="s">
        <v>712</v>
      </c>
      <c r="K8058" s="139"/>
      <c r="L8058" t="str">
        <f t="shared" si="530"/>
        <v>997</v>
      </c>
      <c r="M8058">
        <f t="shared" si="526"/>
        <v>997</v>
      </c>
      <c r="N8058" s="37">
        <f t="shared" si="528"/>
        <v>-475398</v>
      </c>
    </row>
    <row r="8059" spans="1:14" ht="37.6" x14ac:dyDescent="0.3">
      <c r="A8059" s="3">
        <v>7</v>
      </c>
      <c r="B8059" s="135"/>
      <c r="C8059" s="4" t="s">
        <v>10177</v>
      </c>
      <c r="D8059" s="5">
        <v>45106</v>
      </c>
      <c r="E8059" s="6" t="s">
        <v>10178</v>
      </c>
      <c r="F8059" s="7">
        <v>-363825</v>
      </c>
      <c r="G8059" s="6" t="s">
        <v>17</v>
      </c>
      <c r="H8059" s="7">
        <v>-38201</v>
      </c>
      <c r="I8059" s="137"/>
      <c r="J8059" s="140"/>
      <c r="K8059" s="141"/>
      <c r="L8059" t="str">
        <f t="shared" si="529"/>
        <v>1105</v>
      </c>
      <c r="M8059">
        <f t="shared" si="526"/>
        <v>1105</v>
      </c>
      <c r="N8059" s="37">
        <f t="shared" si="528"/>
        <v>-363825</v>
      </c>
    </row>
    <row r="8060" spans="1:14" ht="37.6" x14ac:dyDescent="0.3">
      <c r="A8060" s="3">
        <v>7</v>
      </c>
      <c r="B8060" s="8" t="s">
        <v>10179</v>
      </c>
      <c r="C8060" s="4" t="s">
        <v>4490</v>
      </c>
      <c r="D8060" s="5">
        <v>45121</v>
      </c>
      <c r="E8060" s="6" t="s">
        <v>10180</v>
      </c>
      <c r="F8060" s="7">
        <v>-482575</v>
      </c>
      <c r="G8060" s="6" t="s">
        <v>17</v>
      </c>
      <c r="H8060" s="7">
        <v>-50670</v>
      </c>
      <c r="I8060" s="11">
        <v>-431905</v>
      </c>
      <c r="J8060" s="132" t="s">
        <v>777</v>
      </c>
      <c r="K8060" s="133"/>
      <c r="L8060" t="str">
        <f>+RIGHT(C8060,3)</f>
        <v>890</v>
      </c>
      <c r="M8060">
        <f t="shared" si="526"/>
        <v>890</v>
      </c>
      <c r="N8060" s="37">
        <f t="shared" si="528"/>
        <v>-482575</v>
      </c>
    </row>
    <row r="8061" spans="1:14" ht="37.6" x14ac:dyDescent="0.3">
      <c r="A8061" s="3">
        <v>7</v>
      </c>
      <c r="B8061" s="8" t="s">
        <v>10181</v>
      </c>
      <c r="C8061" s="4" t="s">
        <v>10182</v>
      </c>
      <c r="D8061" s="5">
        <v>45125</v>
      </c>
      <c r="E8061" s="6" t="s">
        <v>10183</v>
      </c>
      <c r="F8061" s="7">
        <v>-238140</v>
      </c>
      <c r="G8061" s="6" t="s">
        <v>17</v>
      </c>
      <c r="H8061" s="7">
        <v>-25005</v>
      </c>
      <c r="I8061" s="11">
        <v>-213135</v>
      </c>
      <c r="J8061" s="132" t="s">
        <v>788</v>
      </c>
      <c r="K8061" s="133"/>
      <c r="L8061" t="str">
        <f t="shared" si="527"/>
        <v>00998</v>
      </c>
      <c r="M8061">
        <f t="shared" si="526"/>
        <v>998</v>
      </c>
      <c r="N8061" s="37">
        <f t="shared" si="528"/>
        <v>-238140</v>
      </c>
    </row>
    <row r="8062" spans="1:14" ht="37.6" x14ac:dyDescent="0.3">
      <c r="A8062" s="3">
        <v>7</v>
      </c>
      <c r="B8062" s="8" t="s">
        <v>10184</v>
      </c>
      <c r="C8062" s="4" t="s">
        <v>10185</v>
      </c>
      <c r="D8062" s="5">
        <v>45086</v>
      </c>
      <c r="E8062" s="6" t="s">
        <v>10186</v>
      </c>
      <c r="F8062" s="7">
        <v>-592515</v>
      </c>
      <c r="G8062" s="6" t="s">
        <v>17</v>
      </c>
      <c r="H8062" s="7">
        <v>-62214</v>
      </c>
      <c r="I8062" s="11">
        <v>-530301</v>
      </c>
      <c r="J8062" s="132" t="s">
        <v>1940</v>
      </c>
      <c r="K8062" s="133"/>
      <c r="L8062" t="str">
        <f t="shared" si="527"/>
        <v>00807</v>
      </c>
      <c r="M8062">
        <f t="shared" si="526"/>
        <v>807</v>
      </c>
      <c r="N8062" s="37">
        <f t="shared" si="528"/>
        <v>-592515</v>
      </c>
    </row>
    <row r="8063" spans="1:14" ht="50.1" x14ac:dyDescent="0.3">
      <c r="A8063" s="3">
        <v>7</v>
      </c>
      <c r="B8063" s="8" t="s">
        <v>10187</v>
      </c>
      <c r="C8063" s="4" t="s">
        <v>10188</v>
      </c>
      <c r="D8063" s="5">
        <v>45098</v>
      </c>
      <c r="E8063" s="6" t="s">
        <v>10189</v>
      </c>
      <c r="F8063" s="7">
        <v>-121275</v>
      </c>
      <c r="G8063" s="6" t="s">
        <v>17</v>
      </c>
      <c r="H8063" s="7">
        <v>-12734</v>
      </c>
      <c r="I8063" s="11">
        <v>-108541</v>
      </c>
      <c r="J8063" s="132" t="s">
        <v>886</v>
      </c>
      <c r="K8063" s="133"/>
      <c r="L8063" t="str">
        <f t="shared" ref="L8063:L8064" si="531">+RIGHT(C8063,3)</f>
        <v>717</v>
      </c>
      <c r="M8063">
        <f t="shared" si="526"/>
        <v>717</v>
      </c>
      <c r="N8063" s="37">
        <f t="shared" si="528"/>
        <v>-121275</v>
      </c>
    </row>
    <row r="8064" spans="1:14" ht="37.6" x14ac:dyDescent="0.3">
      <c r="A8064" s="3">
        <v>7</v>
      </c>
      <c r="B8064" s="8" t="s">
        <v>10190</v>
      </c>
      <c r="C8064" s="4" t="s">
        <v>10191</v>
      </c>
      <c r="D8064" s="5">
        <v>45112</v>
      </c>
      <c r="E8064" s="6" t="s">
        <v>10192</v>
      </c>
      <c r="F8064" s="7">
        <v>-99157</v>
      </c>
      <c r="G8064" s="6" t="s">
        <v>17</v>
      </c>
      <c r="H8064" s="7">
        <v>-10411</v>
      </c>
      <c r="I8064" s="11">
        <v>-88746</v>
      </c>
      <c r="J8064" s="132" t="s">
        <v>927</v>
      </c>
      <c r="K8064" s="133"/>
      <c r="L8064" t="str">
        <f t="shared" si="531"/>
        <v>919</v>
      </c>
      <c r="M8064">
        <f t="shared" si="526"/>
        <v>919</v>
      </c>
      <c r="N8064" s="37">
        <f t="shared" si="528"/>
        <v>-99157</v>
      </c>
    </row>
    <row r="8065" spans="1:14" ht="37.6" x14ac:dyDescent="0.3">
      <c r="A8065" s="3">
        <v>7</v>
      </c>
      <c r="B8065" s="8" t="s">
        <v>10193</v>
      </c>
      <c r="C8065" s="4" t="s">
        <v>10194</v>
      </c>
      <c r="D8065" s="5">
        <v>45115</v>
      </c>
      <c r="E8065" s="6" t="s">
        <v>10195</v>
      </c>
      <c r="F8065" s="7">
        <v>-95256</v>
      </c>
      <c r="G8065" s="6" t="s">
        <v>17</v>
      </c>
      <c r="H8065" s="7">
        <v>-10002</v>
      </c>
      <c r="I8065" s="11">
        <v>-85254</v>
      </c>
      <c r="J8065" s="132" t="s">
        <v>956</v>
      </c>
      <c r="K8065" s="133"/>
      <c r="L8065" t="str">
        <f t="shared" ref="L8065" si="532">+RIGHT(C8065,4)</f>
        <v>1079</v>
      </c>
      <c r="M8065">
        <f t="shared" si="526"/>
        <v>1079</v>
      </c>
      <c r="N8065" s="37">
        <f t="shared" si="528"/>
        <v>-95256</v>
      </c>
    </row>
    <row r="8066" spans="1:14" ht="37.6" x14ac:dyDescent="0.3">
      <c r="A8066" s="3">
        <v>7</v>
      </c>
      <c r="B8066" s="8" t="s">
        <v>10196</v>
      </c>
      <c r="C8066" s="4" t="s">
        <v>10197</v>
      </c>
      <c r="D8066" s="5">
        <v>45014</v>
      </c>
      <c r="E8066" s="6" t="s">
        <v>10198</v>
      </c>
      <c r="F8066" s="7">
        <v>-119070</v>
      </c>
      <c r="G8066" s="6" t="s">
        <v>1366</v>
      </c>
      <c r="H8066" s="7">
        <v>-12275</v>
      </c>
      <c r="I8066" s="11">
        <v>-106795</v>
      </c>
      <c r="J8066" s="132" t="s">
        <v>988</v>
      </c>
      <c r="K8066" s="133"/>
      <c r="L8066" t="str">
        <f t="shared" ref="L8066:L8067" si="533">+RIGHT(C8066,3)</f>
        <v>418</v>
      </c>
      <c r="M8066">
        <f t="shared" si="526"/>
        <v>418</v>
      </c>
      <c r="N8066" s="37">
        <f t="shared" si="528"/>
        <v>-119070</v>
      </c>
    </row>
    <row r="8067" spans="1:14" ht="37.6" x14ac:dyDescent="0.3">
      <c r="A8067" s="3">
        <v>7</v>
      </c>
      <c r="B8067" s="8" t="s">
        <v>10199</v>
      </c>
      <c r="C8067" s="4" t="s">
        <v>7034</v>
      </c>
      <c r="D8067" s="5">
        <v>45077</v>
      </c>
      <c r="E8067" s="6" t="s">
        <v>10200</v>
      </c>
      <c r="F8067" s="7">
        <v>-291060</v>
      </c>
      <c r="G8067" s="6" t="s">
        <v>17</v>
      </c>
      <c r="H8067" s="7">
        <v>-30561</v>
      </c>
      <c r="I8067" s="11">
        <v>-260499</v>
      </c>
      <c r="J8067" s="132" t="s">
        <v>1001</v>
      </c>
      <c r="K8067" s="133"/>
      <c r="L8067" t="str">
        <f t="shared" si="533"/>
        <v>677</v>
      </c>
      <c r="M8067">
        <f t="shared" si="526"/>
        <v>677</v>
      </c>
      <c r="N8067" s="37">
        <f t="shared" si="528"/>
        <v>-291060</v>
      </c>
    </row>
    <row r="8068" spans="1:14" ht="37.6" x14ac:dyDescent="0.3">
      <c r="A8068" s="3">
        <v>7</v>
      </c>
      <c r="B8068" s="8" t="s">
        <v>10201</v>
      </c>
      <c r="C8068" s="4" t="s">
        <v>10202</v>
      </c>
      <c r="D8068" s="5">
        <v>45099</v>
      </c>
      <c r="E8068" s="6" t="s">
        <v>10203</v>
      </c>
      <c r="F8068" s="7">
        <v>-396629</v>
      </c>
      <c r="G8068" s="6" t="s">
        <v>17</v>
      </c>
      <c r="H8068" s="7">
        <v>-41646</v>
      </c>
      <c r="I8068" s="11">
        <v>-354983</v>
      </c>
      <c r="J8068" s="132" t="s">
        <v>1041</v>
      </c>
      <c r="K8068" s="133"/>
      <c r="L8068" t="str">
        <f t="shared" si="527"/>
        <v>00825</v>
      </c>
      <c r="M8068">
        <f t="shared" si="526"/>
        <v>825</v>
      </c>
      <c r="N8068" s="37">
        <f t="shared" si="528"/>
        <v>-396629</v>
      </c>
    </row>
    <row r="8069" spans="1:14" ht="37.6" x14ac:dyDescent="0.3">
      <c r="A8069" s="3">
        <v>7</v>
      </c>
      <c r="B8069" s="134" t="s">
        <v>10204</v>
      </c>
      <c r="C8069" s="4" t="s">
        <v>10205</v>
      </c>
      <c r="D8069" s="5">
        <v>45099</v>
      </c>
      <c r="E8069" s="6" t="s">
        <v>10206</v>
      </c>
      <c r="F8069" s="7">
        <v>-363825</v>
      </c>
      <c r="G8069" s="6" t="s">
        <v>17</v>
      </c>
      <c r="H8069" s="7">
        <v>-38202</v>
      </c>
      <c r="I8069" s="136">
        <v>-412456</v>
      </c>
      <c r="J8069" s="138" t="s">
        <v>1122</v>
      </c>
      <c r="K8069" s="139"/>
      <c r="L8069" t="str">
        <f t="shared" ref="L8069:L8071" si="534">+RIGHT(C8069,4)</f>
        <v>2218</v>
      </c>
      <c r="M8069">
        <f t="shared" si="526"/>
        <v>2218</v>
      </c>
      <c r="N8069" s="37">
        <f t="shared" si="528"/>
        <v>-363825</v>
      </c>
    </row>
    <row r="8070" spans="1:14" ht="37.6" x14ac:dyDescent="0.3">
      <c r="A8070" s="3">
        <v>7</v>
      </c>
      <c r="B8070" s="135"/>
      <c r="C8070" s="4" t="s">
        <v>10207</v>
      </c>
      <c r="D8070" s="5">
        <v>45085</v>
      </c>
      <c r="E8070" s="6" t="s">
        <v>10208</v>
      </c>
      <c r="F8070" s="7">
        <v>-97020</v>
      </c>
      <c r="G8070" s="6" t="s">
        <v>17</v>
      </c>
      <c r="H8070" s="7">
        <v>-10187</v>
      </c>
      <c r="I8070" s="137"/>
      <c r="J8070" s="140"/>
      <c r="K8070" s="141"/>
      <c r="L8070" t="str">
        <f t="shared" si="534"/>
        <v>2067</v>
      </c>
      <c r="M8070">
        <f t="shared" si="526"/>
        <v>2067</v>
      </c>
      <c r="N8070" s="37">
        <f t="shared" si="528"/>
        <v>-97020</v>
      </c>
    </row>
    <row r="8071" spans="1:14" ht="37.6" x14ac:dyDescent="0.3">
      <c r="A8071" s="3">
        <v>7</v>
      </c>
      <c r="B8071" s="8" t="s">
        <v>10209</v>
      </c>
      <c r="C8071" s="4" t="s">
        <v>10210</v>
      </c>
      <c r="D8071" s="5">
        <v>45118</v>
      </c>
      <c r="E8071" s="6" t="s">
        <v>10211</v>
      </c>
      <c r="F8071" s="7">
        <v>-341707</v>
      </c>
      <c r="G8071" s="6" t="s">
        <v>17</v>
      </c>
      <c r="H8071" s="7">
        <v>-35879</v>
      </c>
      <c r="I8071" s="11">
        <v>-305828</v>
      </c>
      <c r="J8071" s="132" t="s">
        <v>1122</v>
      </c>
      <c r="K8071" s="133"/>
      <c r="L8071" t="str">
        <f t="shared" si="534"/>
        <v>2414</v>
      </c>
      <c r="M8071">
        <f t="shared" ref="M8071:M8134" si="535">+L8071*1</f>
        <v>2414</v>
      </c>
      <c r="N8071" s="37">
        <f t="shared" si="528"/>
        <v>-341707</v>
      </c>
    </row>
    <row r="8072" spans="1:14" ht="37.6" x14ac:dyDescent="0.3">
      <c r="A8072" s="3">
        <v>7</v>
      </c>
      <c r="B8072" s="8" t="s">
        <v>10212</v>
      </c>
      <c r="C8072" s="4" t="s">
        <v>10213</v>
      </c>
      <c r="D8072" s="5">
        <v>45065</v>
      </c>
      <c r="E8072" s="6" t="s">
        <v>10214</v>
      </c>
      <c r="F8072" s="7">
        <v>-709170</v>
      </c>
      <c r="G8072" s="6" t="s">
        <v>1366</v>
      </c>
      <c r="H8072" s="7">
        <v>-74463</v>
      </c>
      <c r="I8072" s="11">
        <v>-634707</v>
      </c>
      <c r="J8072" s="132" t="s">
        <v>1261</v>
      </c>
      <c r="K8072" s="133"/>
      <c r="L8072" t="str">
        <f>+RIGHT(C8072,3)</f>
        <v>463</v>
      </c>
      <c r="M8072">
        <f t="shared" si="535"/>
        <v>463</v>
      </c>
      <c r="N8072" s="37">
        <f t="shared" si="528"/>
        <v>-709170</v>
      </c>
    </row>
    <row r="8073" spans="1:14" ht="37.6" x14ac:dyDescent="0.3">
      <c r="A8073" s="3">
        <v>8</v>
      </c>
      <c r="B8073" s="134" t="s">
        <v>11333</v>
      </c>
      <c r="C8073" s="4" t="s">
        <v>11334</v>
      </c>
      <c r="D8073" s="5">
        <v>45131</v>
      </c>
      <c r="E8073" s="6" t="s">
        <v>11335</v>
      </c>
      <c r="F8073" s="7">
        <v>-190344</v>
      </c>
      <c r="G8073" s="6" t="s">
        <v>17</v>
      </c>
      <c r="H8073" s="7">
        <v>-19986</v>
      </c>
      <c r="I8073" s="136">
        <v>-430857</v>
      </c>
      <c r="J8073" s="138" t="s">
        <v>48</v>
      </c>
      <c r="K8073" s="139"/>
      <c r="L8073" t="str">
        <f t="shared" ref="L8073:L8134" si="536">+RIGHT(C8073,5)</f>
        <v>28232</v>
      </c>
      <c r="M8073">
        <f t="shared" si="535"/>
        <v>28232</v>
      </c>
      <c r="N8073" s="37">
        <f t="shared" si="528"/>
        <v>-190344</v>
      </c>
    </row>
    <row r="8074" spans="1:14" ht="37.6" x14ac:dyDescent="0.3">
      <c r="A8074" s="3">
        <v>8</v>
      </c>
      <c r="B8074" s="142"/>
      <c r="C8074" s="4" t="s">
        <v>11336</v>
      </c>
      <c r="D8074" s="5">
        <v>45124</v>
      </c>
      <c r="E8074" s="6" t="s">
        <v>11337</v>
      </c>
      <c r="F8074" s="7">
        <v>-194040</v>
      </c>
      <c r="G8074" s="6" t="s">
        <v>17</v>
      </c>
      <c r="H8074" s="7">
        <v>-20374</v>
      </c>
      <c r="I8074" s="143"/>
      <c r="J8074" s="144"/>
      <c r="K8074" s="145"/>
      <c r="L8074" t="str">
        <f t="shared" si="536"/>
        <v>27334</v>
      </c>
      <c r="M8074">
        <f t="shared" si="535"/>
        <v>27334</v>
      </c>
      <c r="N8074" s="37">
        <f t="shared" si="528"/>
        <v>-194040</v>
      </c>
    </row>
    <row r="8075" spans="1:14" ht="25.05" x14ac:dyDescent="0.3">
      <c r="A8075" s="3">
        <v>8</v>
      </c>
      <c r="B8075" s="135"/>
      <c r="C8075" s="4" t="s">
        <v>11338</v>
      </c>
      <c r="D8075" s="5">
        <v>45124</v>
      </c>
      <c r="E8075" s="6" t="s">
        <v>11339</v>
      </c>
      <c r="F8075" s="7">
        <v>-97020</v>
      </c>
      <c r="G8075" s="6" t="s">
        <v>17</v>
      </c>
      <c r="H8075" s="7">
        <v>-10187</v>
      </c>
      <c r="I8075" s="137"/>
      <c r="J8075" s="140"/>
      <c r="K8075" s="141"/>
      <c r="L8075" t="str">
        <f t="shared" si="536"/>
        <v>27393</v>
      </c>
      <c r="M8075">
        <f t="shared" si="535"/>
        <v>27393</v>
      </c>
      <c r="N8075" s="37">
        <f t="shared" si="528"/>
        <v>-97020</v>
      </c>
    </row>
    <row r="8076" spans="1:14" ht="37.6" x14ac:dyDescent="0.3">
      <c r="A8076" s="3">
        <v>8</v>
      </c>
      <c r="B8076" s="8" t="s">
        <v>11340</v>
      </c>
      <c r="C8076" s="4" t="s">
        <v>11341</v>
      </c>
      <c r="D8076" s="5">
        <v>45148</v>
      </c>
      <c r="E8076" s="6" t="s">
        <v>11342</v>
      </c>
      <c r="F8076" s="7">
        <v>-242550</v>
      </c>
      <c r="G8076" s="6" t="s">
        <v>17</v>
      </c>
      <c r="H8076" s="7">
        <v>-25468</v>
      </c>
      <c r="I8076" s="11">
        <v>-217082</v>
      </c>
      <c r="J8076" s="132" t="s">
        <v>48</v>
      </c>
      <c r="K8076" s="133"/>
      <c r="L8076" t="str">
        <f t="shared" si="536"/>
        <v>31191</v>
      </c>
      <c r="M8076">
        <f t="shared" si="535"/>
        <v>31191</v>
      </c>
      <c r="N8076" s="37">
        <f t="shared" si="528"/>
        <v>-242550</v>
      </c>
    </row>
    <row r="8077" spans="1:14" ht="37.6" x14ac:dyDescent="0.3">
      <c r="A8077" s="3">
        <v>8</v>
      </c>
      <c r="B8077" s="8" t="s">
        <v>11343</v>
      </c>
      <c r="C8077" s="4" t="s">
        <v>11344</v>
      </c>
      <c r="D8077" s="5">
        <v>45156</v>
      </c>
      <c r="E8077" s="6" t="s">
        <v>11345</v>
      </c>
      <c r="F8077" s="7">
        <v>-119070</v>
      </c>
      <c r="G8077" s="6" t="s">
        <v>17</v>
      </c>
      <c r="H8077" s="7">
        <v>-12502</v>
      </c>
      <c r="I8077" s="11">
        <v>-106568</v>
      </c>
      <c r="J8077" s="132" t="s">
        <v>4902</v>
      </c>
      <c r="K8077" s="133"/>
      <c r="L8077" t="str">
        <f t="shared" ref="L8077:L8084" si="537">+RIGHT(C8077,4)</f>
        <v>1933</v>
      </c>
      <c r="M8077">
        <f t="shared" si="535"/>
        <v>1933</v>
      </c>
      <c r="N8077" s="37">
        <f t="shared" si="528"/>
        <v>-119070</v>
      </c>
    </row>
    <row r="8078" spans="1:14" ht="37.6" x14ac:dyDescent="0.3">
      <c r="A8078" s="3">
        <v>8</v>
      </c>
      <c r="B8078" s="8" t="s">
        <v>11346</v>
      </c>
      <c r="C8078" s="4" t="s">
        <v>4576</v>
      </c>
      <c r="D8078" s="5">
        <v>45026</v>
      </c>
      <c r="E8078" s="6" t="s">
        <v>11347</v>
      </c>
      <c r="F8078" s="7">
        <v>-485100</v>
      </c>
      <c r="G8078" s="6" t="s">
        <v>17</v>
      </c>
      <c r="H8078" s="7">
        <v>-50936</v>
      </c>
      <c r="I8078" s="11">
        <v>-434164</v>
      </c>
      <c r="J8078" s="132" t="s">
        <v>8050</v>
      </c>
      <c r="K8078" s="133"/>
      <c r="L8078" t="str">
        <f t="shared" ref="L8078:L8079" si="538">+RIGHT(C8078,3)</f>
        <v>231</v>
      </c>
      <c r="M8078">
        <f t="shared" si="535"/>
        <v>231</v>
      </c>
      <c r="N8078" s="37">
        <f t="shared" si="528"/>
        <v>-485100</v>
      </c>
    </row>
    <row r="8079" spans="1:14" ht="37.6" x14ac:dyDescent="0.3">
      <c r="A8079" s="3">
        <v>8</v>
      </c>
      <c r="B8079" s="8" t="s">
        <v>11348</v>
      </c>
      <c r="C8079" s="4" t="s">
        <v>11349</v>
      </c>
      <c r="D8079" s="5">
        <v>45107</v>
      </c>
      <c r="E8079" s="6" t="s">
        <v>11350</v>
      </c>
      <c r="F8079" s="7">
        <v>-119070</v>
      </c>
      <c r="G8079" s="6" t="s">
        <v>17</v>
      </c>
      <c r="H8079" s="7">
        <v>-12502</v>
      </c>
      <c r="I8079" s="11">
        <v>-106568</v>
      </c>
      <c r="J8079" s="132" t="s">
        <v>816</v>
      </c>
      <c r="K8079" s="133"/>
      <c r="L8079" t="str">
        <f t="shared" si="538"/>
        <v>839</v>
      </c>
      <c r="M8079">
        <f t="shared" si="535"/>
        <v>839</v>
      </c>
      <c r="N8079" s="37">
        <f t="shared" si="528"/>
        <v>-119070</v>
      </c>
    </row>
    <row r="8080" spans="1:14" ht="50.1" x14ac:dyDescent="0.3">
      <c r="A8080" s="3">
        <v>8</v>
      </c>
      <c r="B8080" s="8" t="s">
        <v>11351</v>
      </c>
      <c r="C8080" s="4" t="s">
        <v>11352</v>
      </c>
      <c r="D8080" s="5">
        <v>45112</v>
      </c>
      <c r="E8080" s="6" t="s">
        <v>11353</v>
      </c>
      <c r="F8080" s="7">
        <v>-572468</v>
      </c>
      <c r="G8080" s="6" t="s">
        <v>17</v>
      </c>
      <c r="H8080" s="7">
        <v>-60109</v>
      </c>
      <c r="I8080" s="11">
        <v>-512359</v>
      </c>
      <c r="J8080" s="132" t="s">
        <v>837</v>
      </c>
      <c r="K8080" s="133"/>
      <c r="L8080" t="str">
        <f t="shared" si="537"/>
        <v>1504</v>
      </c>
      <c r="M8080">
        <f t="shared" si="535"/>
        <v>1504</v>
      </c>
      <c r="N8080" s="37">
        <f t="shared" si="528"/>
        <v>-572468</v>
      </c>
    </row>
    <row r="8081" spans="1:14" ht="37.6" x14ac:dyDescent="0.3">
      <c r="A8081" s="3">
        <v>8</v>
      </c>
      <c r="B8081" s="8" t="s">
        <v>11354</v>
      </c>
      <c r="C8081" s="4" t="s">
        <v>11355</v>
      </c>
      <c r="D8081" s="5">
        <v>45129</v>
      </c>
      <c r="E8081" s="6" t="s">
        <v>11356</v>
      </c>
      <c r="F8081" s="7">
        <v>-194040</v>
      </c>
      <c r="G8081" s="6" t="s">
        <v>17</v>
      </c>
      <c r="H8081" s="7">
        <v>-20374</v>
      </c>
      <c r="I8081" s="11">
        <v>-173666</v>
      </c>
      <c r="J8081" s="132" t="s">
        <v>5135</v>
      </c>
      <c r="K8081" s="133"/>
      <c r="L8081" t="str">
        <f t="shared" ref="L8081:L8082" si="539">+RIGHT(C8081,3)</f>
        <v>862</v>
      </c>
      <c r="M8081">
        <f t="shared" si="535"/>
        <v>862</v>
      </c>
      <c r="N8081" s="37">
        <f t="shared" si="528"/>
        <v>-194040</v>
      </c>
    </row>
    <row r="8082" spans="1:14" ht="37.6" x14ac:dyDescent="0.3">
      <c r="A8082" s="3">
        <v>8</v>
      </c>
      <c r="B8082" s="8" t="s">
        <v>11357</v>
      </c>
      <c r="C8082" s="4" t="s">
        <v>11358</v>
      </c>
      <c r="D8082" s="5">
        <v>45152</v>
      </c>
      <c r="E8082" s="6" t="s">
        <v>11359</v>
      </c>
      <c r="F8082" s="7">
        <v>-119070</v>
      </c>
      <c r="G8082" s="6" t="s">
        <v>17</v>
      </c>
      <c r="H8082" s="7">
        <v>-12502</v>
      </c>
      <c r="I8082" s="11">
        <v>-106568</v>
      </c>
      <c r="J8082" s="132" t="s">
        <v>5135</v>
      </c>
      <c r="K8082" s="133"/>
      <c r="L8082" t="str">
        <f t="shared" si="539"/>
        <v>943</v>
      </c>
      <c r="M8082">
        <f t="shared" si="535"/>
        <v>943</v>
      </c>
      <c r="N8082" s="37">
        <f t="shared" si="528"/>
        <v>-119070</v>
      </c>
    </row>
    <row r="8083" spans="1:14" ht="37.6" x14ac:dyDescent="0.3">
      <c r="A8083" s="3">
        <v>8</v>
      </c>
      <c r="B8083" s="8" t="s">
        <v>11360</v>
      </c>
      <c r="C8083" s="4" t="s">
        <v>11361</v>
      </c>
      <c r="D8083" s="5">
        <v>45136</v>
      </c>
      <c r="E8083" s="6" t="s">
        <v>11362</v>
      </c>
      <c r="F8083" s="7">
        <v>-95256</v>
      </c>
      <c r="G8083" s="6" t="s">
        <v>17</v>
      </c>
      <c r="H8083" s="7">
        <v>-10002</v>
      </c>
      <c r="I8083" s="11">
        <v>-85254</v>
      </c>
      <c r="J8083" s="132" t="s">
        <v>956</v>
      </c>
      <c r="K8083" s="133"/>
      <c r="L8083" t="str">
        <f t="shared" si="537"/>
        <v>1176</v>
      </c>
      <c r="M8083">
        <f t="shared" si="535"/>
        <v>1176</v>
      </c>
      <c r="N8083" s="37">
        <f t="shared" si="528"/>
        <v>-95256</v>
      </c>
    </row>
    <row r="8084" spans="1:14" ht="37.6" x14ac:dyDescent="0.3">
      <c r="A8084" s="3">
        <v>8</v>
      </c>
      <c r="B8084" s="8" t="s">
        <v>11363</v>
      </c>
      <c r="C8084" s="4" t="s">
        <v>11364</v>
      </c>
      <c r="D8084" s="5">
        <v>45145</v>
      </c>
      <c r="E8084" s="6" t="s">
        <v>11365</v>
      </c>
      <c r="F8084" s="7">
        <v>-190512</v>
      </c>
      <c r="G8084" s="6" t="s">
        <v>17</v>
      </c>
      <c r="H8084" s="7">
        <v>-20004</v>
      </c>
      <c r="I8084" s="11">
        <v>-170508</v>
      </c>
      <c r="J8084" s="132" t="s">
        <v>956</v>
      </c>
      <c r="K8084" s="133"/>
      <c r="L8084" t="str">
        <f t="shared" si="537"/>
        <v>1263</v>
      </c>
      <c r="M8084">
        <f t="shared" si="535"/>
        <v>1263</v>
      </c>
      <c r="N8084" s="37">
        <f t="shared" si="528"/>
        <v>-190512</v>
      </c>
    </row>
    <row r="8085" spans="1:14" ht="37.6" x14ac:dyDescent="0.3">
      <c r="A8085" s="3">
        <v>8</v>
      </c>
      <c r="B8085" s="134" t="s">
        <v>11366</v>
      </c>
      <c r="C8085" s="4" t="s">
        <v>11367</v>
      </c>
      <c r="D8085" s="5">
        <v>45120</v>
      </c>
      <c r="E8085" s="6" t="s">
        <v>11368</v>
      </c>
      <c r="F8085" s="7">
        <v>-95256</v>
      </c>
      <c r="G8085" s="6" t="s">
        <v>17</v>
      </c>
      <c r="H8085" s="7">
        <v>-10002</v>
      </c>
      <c r="I8085" s="136">
        <v>-345753</v>
      </c>
      <c r="J8085" s="138" t="s">
        <v>971</v>
      </c>
      <c r="K8085" s="139"/>
      <c r="L8085" t="str">
        <f t="shared" ref="L8085:L8087" si="540">+RIGHT(C8085,3)</f>
        <v>695</v>
      </c>
      <c r="M8085">
        <f t="shared" si="535"/>
        <v>695</v>
      </c>
      <c r="N8085" s="37">
        <f t="shared" si="528"/>
        <v>-95256</v>
      </c>
    </row>
    <row r="8086" spans="1:14" ht="37.6" x14ac:dyDescent="0.3">
      <c r="A8086" s="3">
        <v>8</v>
      </c>
      <c r="B8086" s="135"/>
      <c r="C8086" s="4" t="s">
        <v>11369</v>
      </c>
      <c r="D8086" s="5">
        <v>45125</v>
      </c>
      <c r="E8086" s="6" t="s">
        <v>11370</v>
      </c>
      <c r="F8086" s="7">
        <v>-291060</v>
      </c>
      <c r="G8086" s="6" t="s">
        <v>17</v>
      </c>
      <c r="H8086" s="7">
        <v>-30561</v>
      </c>
      <c r="I8086" s="137"/>
      <c r="J8086" s="140"/>
      <c r="K8086" s="141"/>
      <c r="L8086" t="str">
        <f t="shared" si="540"/>
        <v>709</v>
      </c>
      <c r="M8086">
        <f t="shared" si="535"/>
        <v>709</v>
      </c>
      <c r="N8086" s="37">
        <f t="shared" si="528"/>
        <v>-291060</v>
      </c>
    </row>
    <row r="8087" spans="1:14" ht="37.6" x14ac:dyDescent="0.3">
      <c r="A8087" s="3">
        <v>8</v>
      </c>
      <c r="B8087" s="8" t="s">
        <v>11371</v>
      </c>
      <c r="C8087" s="4" t="s">
        <v>11372</v>
      </c>
      <c r="D8087" s="5">
        <v>45096</v>
      </c>
      <c r="E8087" s="6" t="s">
        <v>11373</v>
      </c>
      <c r="F8087" s="7">
        <v>-93324</v>
      </c>
      <c r="G8087" s="6" t="s">
        <v>17</v>
      </c>
      <c r="H8087" s="7">
        <v>-9799</v>
      </c>
      <c r="I8087" s="11">
        <v>-83525</v>
      </c>
      <c r="J8087" s="132" t="s">
        <v>996</v>
      </c>
      <c r="K8087" s="133"/>
      <c r="L8087" t="str">
        <f t="shared" si="540"/>
        <v>582</v>
      </c>
      <c r="M8087">
        <f t="shared" si="535"/>
        <v>582</v>
      </c>
      <c r="N8087" s="37">
        <f t="shared" si="528"/>
        <v>-93324</v>
      </c>
    </row>
    <row r="8088" spans="1:14" ht="37.6" x14ac:dyDescent="0.3">
      <c r="A8088" s="3">
        <v>8</v>
      </c>
      <c r="B8088" s="134" t="s">
        <v>11374</v>
      </c>
      <c r="C8088" s="4" t="s">
        <v>11375</v>
      </c>
      <c r="D8088" s="5">
        <v>45134</v>
      </c>
      <c r="E8088" s="6" t="s">
        <v>11376</v>
      </c>
      <c r="F8088" s="7">
        <v>-95256</v>
      </c>
      <c r="G8088" s="6" t="s">
        <v>17</v>
      </c>
      <c r="H8088" s="7">
        <v>-10002</v>
      </c>
      <c r="I8088" s="136">
        <v>-170508</v>
      </c>
      <c r="J8088" s="138" t="s">
        <v>1041</v>
      </c>
      <c r="K8088" s="139"/>
      <c r="L8088" t="str">
        <f t="shared" si="536"/>
        <v>01056</v>
      </c>
      <c r="M8088">
        <f t="shared" si="535"/>
        <v>1056</v>
      </c>
      <c r="N8088" s="37">
        <f t="shared" si="528"/>
        <v>-95256</v>
      </c>
    </row>
    <row r="8089" spans="1:14" ht="37.6" x14ac:dyDescent="0.3">
      <c r="A8089" s="3">
        <v>8</v>
      </c>
      <c r="B8089" s="135"/>
      <c r="C8089" s="4" t="s">
        <v>11377</v>
      </c>
      <c r="D8089" s="5">
        <v>45133</v>
      </c>
      <c r="E8089" s="6" t="s">
        <v>11378</v>
      </c>
      <c r="F8089" s="7">
        <v>-95256</v>
      </c>
      <c r="G8089" s="6" t="s">
        <v>17</v>
      </c>
      <c r="H8089" s="7">
        <v>-10002</v>
      </c>
      <c r="I8089" s="137"/>
      <c r="J8089" s="140"/>
      <c r="K8089" s="141"/>
      <c r="L8089" t="str">
        <f t="shared" si="536"/>
        <v>01052</v>
      </c>
      <c r="M8089">
        <f t="shared" si="535"/>
        <v>1052</v>
      </c>
      <c r="N8089" s="37">
        <f t="shared" si="528"/>
        <v>-95256</v>
      </c>
    </row>
    <row r="8090" spans="1:14" ht="37.6" x14ac:dyDescent="0.3">
      <c r="A8090" s="3">
        <v>8</v>
      </c>
      <c r="B8090" s="8" t="s">
        <v>11379</v>
      </c>
      <c r="C8090" s="4" t="s">
        <v>11380</v>
      </c>
      <c r="D8090" s="5">
        <v>45141</v>
      </c>
      <c r="E8090" s="6" t="s">
        <v>11381</v>
      </c>
      <c r="F8090" s="7">
        <v>-95256</v>
      </c>
      <c r="G8090" s="6" t="s">
        <v>17</v>
      </c>
      <c r="H8090" s="7">
        <v>-10002</v>
      </c>
      <c r="I8090" s="11">
        <v>-85254</v>
      </c>
      <c r="J8090" s="132" t="s">
        <v>1093</v>
      </c>
      <c r="K8090" s="133"/>
      <c r="L8090" t="str">
        <f t="shared" ref="L8090:L8091" si="541">+RIGHT(C8090,4)</f>
        <v>1277</v>
      </c>
      <c r="M8090">
        <f t="shared" si="535"/>
        <v>1277</v>
      </c>
      <c r="N8090" s="37">
        <f t="shared" si="528"/>
        <v>-95256</v>
      </c>
    </row>
    <row r="8091" spans="1:14" ht="37.6" x14ac:dyDescent="0.3">
      <c r="A8091" s="3">
        <v>8</v>
      </c>
      <c r="B8091" s="8" t="s">
        <v>11382</v>
      </c>
      <c r="C8091" s="4" t="s">
        <v>11383</v>
      </c>
      <c r="D8091" s="5">
        <v>45142</v>
      </c>
      <c r="E8091" s="6" t="s">
        <v>11384</v>
      </c>
      <c r="F8091" s="7">
        <v>-121275</v>
      </c>
      <c r="G8091" s="6" t="s">
        <v>17</v>
      </c>
      <c r="H8091" s="7">
        <v>-12734</v>
      </c>
      <c r="I8091" s="11">
        <v>-108541</v>
      </c>
      <c r="J8091" s="132" t="s">
        <v>1122</v>
      </c>
      <c r="K8091" s="133"/>
      <c r="L8091" t="str">
        <f t="shared" si="541"/>
        <v>2677</v>
      </c>
      <c r="M8091">
        <f t="shared" si="535"/>
        <v>2677</v>
      </c>
      <c r="N8091" s="37">
        <f t="shared" si="528"/>
        <v>-121275</v>
      </c>
    </row>
    <row r="8092" spans="1:14" ht="37.6" x14ac:dyDescent="0.3">
      <c r="A8092" s="3">
        <v>8</v>
      </c>
      <c r="B8092" s="134" t="s">
        <v>11385</v>
      </c>
      <c r="C8092" s="4" t="s">
        <v>11386</v>
      </c>
      <c r="D8092" s="5">
        <v>45084</v>
      </c>
      <c r="E8092" s="6" t="s">
        <v>11387</v>
      </c>
      <c r="F8092" s="7">
        <v>-121275</v>
      </c>
      <c r="G8092" s="6" t="s">
        <v>17</v>
      </c>
      <c r="H8092" s="7">
        <v>-12734</v>
      </c>
      <c r="I8092" s="136">
        <v>-278899</v>
      </c>
      <c r="J8092" s="138" t="s">
        <v>1261</v>
      </c>
      <c r="K8092" s="139"/>
      <c r="L8092" t="str">
        <f t="shared" ref="L8092:L8093" si="542">+RIGHT(C8092,3)</f>
        <v>586</v>
      </c>
      <c r="M8092">
        <f t="shared" si="535"/>
        <v>586</v>
      </c>
      <c r="N8092" s="37">
        <f t="shared" si="528"/>
        <v>-121275</v>
      </c>
    </row>
    <row r="8093" spans="1:14" ht="37.6" x14ac:dyDescent="0.3">
      <c r="A8093" s="3">
        <v>8</v>
      </c>
      <c r="B8093" s="135"/>
      <c r="C8093" s="4" t="s">
        <v>4838</v>
      </c>
      <c r="D8093" s="5">
        <v>45097</v>
      </c>
      <c r="E8093" s="6" t="s">
        <v>11388</v>
      </c>
      <c r="F8093" s="7">
        <v>-190344</v>
      </c>
      <c r="G8093" s="6" t="s">
        <v>17</v>
      </c>
      <c r="H8093" s="7">
        <v>-19986</v>
      </c>
      <c r="I8093" s="137"/>
      <c r="J8093" s="140"/>
      <c r="K8093" s="141"/>
      <c r="L8093" t="str">
        <f t="shared" si="542"/>
        <v>642</v>
      </c>
      <c r="M8093">
        <f t="shared" si="535"/>
        <v>642</v>
      </c>
      <c r="N8093" s="37">
        <f t="shared" si="528"/>
        <v>-190344</v>
      </c>
    </row>
    <row r="8094" spans="1:14" ht="37.6" x14ac:dyDescent="0.3">
      <c r="A8094" s="3">
        <v>8</v>
      </c>
      <c r="B8094" s="8" t="s">
        <v>11389</v>
      </c>
      <c r="C8094" s="4" t="s">
        <v>11390</v>
      </c>
      <c r="D8094" s="5">
        <v>45068</v>
      </c>
      <c r="E8094" s="6" t="s">
        <v>11391</v>
      </c>
      <c r="F8094" s="7">
        <v>-97020</v>
      </c>
      <c r="G8094" s="6" t="s">
        <v>17</v>
      </c>
      <c r="H8094" s="7">
        <v>-10187</v>
      </c>
      <c r="I8094" s="11">
        <v>-86833</v>
      </c>
      <c r="J8094" s="132" t="s">
        <v>1287</v>
      </c>
      <c r="K8094" s="133"/>
      <c r="L8094" t="str">
        <f t="shared" si="536"/>
        <v>01244</v>
      </c>
      <c r="M8094">
        <f t="shared" si="535"/>
        <v>1244</v>
      </c>
      <c r="N8094" s="37">
        <f t="shared" si="528"/>
        <v>-97020</v>
      </c>
    </row>
    <row r="8095" spans="1:14" ht="37.6" x14ac:dyDescent="0.3">
      <c r="A8095" s="3">
        <v>8</v>
      </c>
      <c r="B8095" s="8" t="s">
        <v>11394</v>
      </c>
      <c r="C8095" s="4" t="s">
        <v>11395</v>
      </c>
      <c r="D8095" s="5">
        <v>45134</v>
      </c>
      <c r="E8095" s="6" t="s">
        <v>11396</v>
      </c>
      <c r="F8095" s="7">
        <v>-95954</v>
      </c>
      <c r="G8095" s="6" t="s">
        <v>10524</v>
      </c>
      <c r="H8095" s="7">
        <v>-10315</v>
      </c>
      <c r="I8095" s="11">
        <v>-85639</v>
      </c>
      <c r="J8095" s="132" t="s">
        <v>18</v>
      </c>
      <c r="K8095" s="133"/>
      <c r="L8095" t="str">
        <f t="shared" ref="L8095:L8098" si="543">+RIGHT(C8095,4)</f>
        <v>1095</v>
      </c>
      <c r="M8095">
        <f t="shared" si="535"/>
        <v>1095</v>
      </c>
      <c r="N8095" s="37">
        <f t="shared" si="528"/>
        <v>-95954</v>
      </c>
    </row>
    <row r="8096" spans="1:14" ht="25.05" x14ac:dyDescent="0.3">
      <c r="A8096" s="3">
        <v>8</v>
      </c>
      <c r="B8096" s="134" t="s">
        <v>11397</v>
      </c>
      <c r="C8096" s="4" t="s">
        <v>11398</v>
      </c>
      <c r="D8096" s="5">
        <v>45124</v>
      </c>
      <c r="E8096" s="6" t="s">
        <v>11399</v>
      </c>
      <c r="F8096" s="7">
        <v>-184483</v>
      </c>
      <c r="G8096" s="6" t="s">
        <v>10524</v>
      </c>
      <c r="H8096" s="7">
        <v>-19832</v>
      </c>
      <c r="I8096" s="136">
        <v>-470528</v>
      </c>
      <c r="J8096" s="138" t="s">
        <v>35</v>
      </c>
      <c r="K8096" s="139"/>
      <c r="L8096" t="str">
        <f t="shared" si="543"/>
        <v>1066</v>
      </c>
      <c r="M8096">
        <f t="shared" si="535"/>
        <v>1066</v>
      </c>
      <c r="N8096" s="37">
        <f t="shared" si="528"/>
        <v>-184483</v>
      </c>
    </row>
    <row r="8097" spans="1:14" ht="37.6" x14ac:dyDescent="0.3">
      <c r="A8097" s="3">
        <v>8</v>
      </c>
      <c r="B8097" s="135"/>
      <c r="C8097" s="4" t="s">
        <v>11400</v>
      </c>
      <c r="D8097" s="5">
        <v>45131</v>
      </c>
      <c r="E8097" s="6" t="s">
        <v>11401</v>
      </c>
      <c r="F8097" s="7">
        <v>-342719</v>
      </c>
      <c r="G8097" s="6" t="s">
        <v>10524</v>
      </c>
      <c r="H8097" s="7">
        <v>-36842</v>
      </c>
      <c r="I8097" s="137"/>
      <c r="J8097" s="140"/>
      <c r="K8097" s="141"/>
      <c r="L8097" t="str">
        <f t="shared" si="543"/>
        <v>1109</v>
      </c>
      <c r="M8097">
        <f t="shared" si="535"/>
        <v>1109</v>
      </c>
      <c r="N8097" s="37">
        <f t="shared" si="528"/>
        <v>-342719</v>
      </c>
    </row>
    <row r="8098" spans="1:14" ht="37.6" x14ac:dyDescent="0.3">
      <c r="A8098" s="3">
        <v>8</v>
      </c>
      <c r="B8098" s="8" t="s">
        <v>11402</v>
      </c>
      <c r="C8098" s="4" t="s">
        <v>11403</v>
      </c>
      <c r="D8098" s="5">
        <v>45147</v>
      </c>
      <c r="E8098" s="6" t="s">
        <v>11404</v>
      </c>
      <c r="F8098" s="7">
        <v>-278554</v>
      </c>
      <c r="G8098" s="6" t="s">
        <v>10524</v>
      </c>
      <c r="H8098" s="7">
        <v>-29945</v>
      </c>
      <c r="I8098" s="11">
        <v>-248609</v>
      </c>
      <c r="J8098" s="132" t="s">
        <v>35</v>
      </c>
      <c r="K8098" s="133"/>
      <c r="L8098" t="str">
        <f t="shared" si="543"/>
        <v>1196</v>
      </c>
      <c r="M8098">
        <f t="shared" si="535"/>
        <v>1196</v>
      </c>
      <c r="N8098" s="37">
        <f t="shared" si="528"/>
        <v>-278554</v>
      </c>
    </row>
    <row r="8099" spans="1:14" ht="37.6" x14ac:dyDescent="0.3">
      <c r="A8099" s="3">
        <v>8</v>
      </c>
      <c r="B8099" s="134" t="s">
        <v>11405</v>
      </c>
      <c r="C8099" s="4" t="s">
        <v>11406</v>
      </c>
      <c r="D8099" s="5">
        <v>45120</v>
      </c>
      <c r="E8099" s="6" t="s">
        <v>11407</v>
      </c>
      <c r="F8099" s="7">
        <v>-366491</v>
      </c>
      <c r="G8099" s="6" t="s">
        <v>17</v>
      </c>
      <c r="H8099" s="7">
        <v>-38481</v>
      </c>
      <c r="I8099" s="136">
        <v>-1168883</v>
      </c>
      <c r="J8099" s="138" t="s">
        <v>48</v>
      </c>
      <c r="K8099" s="139"/>
      <c r="L8099" t="str">
        <f t="shared" si="536"/>
        <v>26941</v>
      </c>
      <c r="M8099">
        <f t="shared" si="535"/>
        <v>26941</v>
      </c>
      <c r="N8099" s="37">
        <f t="shared" si="528"/>
        <v>-366491</v>
      </c>
    </row>
    <row r="8100" spans="1:14" ht="37.6" x14ac:dyDescent="0.3">
      <c r="A8100" s="3">
        <v>8</v>
      </c>
      <c r="B8100" s="142"/>
      <c r="C8100" s="4" t="s">
        <v>11408</v>
      </c>
      <c r="D8100" s="5">
        <v>45120</v>
      </c>
      <c r="E8100" s="6" t="s">
        <v>11409</v>
      </c>
      <c r="F8100" s="7">
        <v>-688862</v>
      </c>
      <c r="G8100" s="6" t="s">
        <v>17</v>
      </c>
      <c r="H8100" s="7">
        <v>-72330</v>
      </c>
      <c r="I8100" s="143"/>
      <c r="J8100" s="144"/>
      <c r="K8100" s="145"/>
      <c r="L8100" t="str">
        <f t="shared" si="536"/>
        <v>26919</v>
      </c>
      <c r="M8100">
        <f t="shared" si="535"/>
        <v>26919</v>
      </c>
      <c r="N8100" s="37">
        <f t="shared" si="528"/>
        <v>-688862</v>
      </c>
    </row>
    <row r="8101" spans="1:14" ht="37.6" x14ac:dyDescent="0.3">
      <c r="A8101" s="3">
        <v>8</v>
      </c>
      <c r="B8101" s="142"/>
      <c r="C8101" s="4" t="s">
        <v>11410</v>
      </c>
      <c r="D8101" s="5">
        <v>45120</v>
      </c>
      <c r="E8101" s="6" t="s">
        <v>11411</v>
      </c>
      <c r="F8101" s="7">
        <v>-55200</v>
      </c>
      <c r="G8101" s="6" t="s">
        <v>17</v>
      </c>
      <c r="H8101" s="7">
        <v>-5796</v>
      </c>
      <c r="I8101" s="143"/>
      <c r="J8101" s="144"/>
      <c r="K8101" s="145"/>
      <c r="L8101" t="str">
        <f t="shared" si="536"/>
        <v>26986</v>
      </c>
      <c r="M8101">
        <f t="shared" si="535"/>
        <v>26986</v>
      </c>
      <c r="N8101" s="37">
        <f t="shared" si="528"/>
        <v>-55200</v>
      </c>
    </row>
    <row r="8102" spans="1:14" ht="37.6" x14ac:dyDescent="0.3">
      <c r="A8102" s="3">
        <v>8</v>
      </c>
      <c r="B8102" s="135"/>
      <c r="C8102" s="4" t="s">
        <v>11412</v>
      </c>
      <c r="D8102" s="5">
        <v>45120</v>
      </c>
      <c r="E8102" s="6" t="s">
        <v>11413</v>
      </c>
      <c r="F8102" s="7">
        <v>-195461</v>
      </c>
      <c r="G8102" s="6" t="s">
        <v>17</v>
      </c>
      <c r="H8102" s="7">
        <v>-20523</v>
      </c>
      <c r="I8102" s="137"/>
      <c r="J8102" s="140"/>
      <c r="K8102" s="141"/>
      <c r="L8102" t="str">
        <f t="shared" si="536"/>
        <v>26918</v>
      </c>
      <c r="M8102">
        <f t="shared" si="535"/>
        <v>26918</v>
      </c>
      <c r="N8102" s="37">
        <f t="shared" si="528"/>
        <v>-195461</v>
      </c>
    </row>
    <row r="8103" spans="1:14" ht="37.6" x14ac:dyDescent="0.3">
      <c r="A8103" s="3">
        <v>8</v>
      </c>
      <c r="B8103" s="134" t="s">
        <v>11414</v>
      </c>
      <c r="C8103" s="4" t="s">
        <v>11415</v>
      </c>
      <c r="D8103" s="5">
        <v>45124</v>
      </c>
      <c r="E8103" s="6" t="s">
        <v>11416</v>
      </c>
      <c r="F8103" s="7">
        <v>-79860</v>
      </c>
      <c r="G8103" s="6" t="s">
        <v>17</v>
      </c>
      <c r="H8103" s="7">
        <v>-8385</v>
      </c>
      <c r="I8103" s="136">
        <v>-1123186</v>
      </c>
      <c r="J8103" s="138" t="s">
        <v>48</v>
      </c>
      <c r="K8103" s="139"/>
      <c r="L8103" t="str">
        <f t="shared" si="536"/>
        <v>27320</v>
      </c>
      <c r="M8103">
        <f t="shared" si="535"/>
        <v>27320</v>
      </c>
      <c r="N8103" s="37">
        <f t="shared" si="528"/>
        <v>-79860</v>
      </c>
    </row>
    <row r="8104" spans="1:14" ht="37.6" x14ac:dyDescent="0.3">
      <c r="A8104" s="3">
        <v>8</v>
      </c>
      <c r="B8104" s="142"/>
      <c r="C8104" s="4" t="s">
        <v>11417</v>
      </c>
      <c r="D8104" s="5">
        <v>45124</v>
      </c>
      <c r="E8104" s="6" t="s">
        <v>11418</v>
      </c>
      <c r="F8104" s="7">
        <v>-499125</v>
      </c>
      <c r="G8104" s="6" t="s">
        <v>17</v>
      </c>
      <c r="H8104" s="7">
        <v>-52408</v>
      </c>
      <c r="I8104" s="143"/>
      <c r="J8104" s="144"/>
      <c r="K8104" s="145"/>
      <c r="L8104" t="str">
        <f t="shared" si="536"/>
        <v>27333</v>
      </c>
      <c r="M8104">
        <f t="shared" si="535"/>
        <v>27333</v>
      </c>
      <c r="N8104" s="37">
        <f t="shared" si="528"/>
        <v>-499125</v>
      </c>
    </row>
    <row r="8105" spans="1:14" ht="37.6" x14ac:dyDescent="0.3">
      <c r="A8105" s="3">
        <v>8</v>
      </c>
      <c r="B8105" s="142"/>
      <c r="C8105" s="4" t="s">
        <v>11419</v>
      </c>
      <c r="D8105" s="5">
        <v>45125</v>
      </c>
      <c r="E8105" s="6" t="s">
        <v>11420</v>
      </c>
      <c r="F8105" s="7">
        <v>-195461</v>
      </c>
      <c r="G8105" s="6" t="s">
        <v>17</v>
      </c>
      <c r="H8105" s="7">
        <v>-20523</v>
      </c>
      <c r="I8105" s="143"/>
      <c r="J8105" s="144"/>
      <c r="K8105" s="145"/>
      <c r="L8105" t="str">
        <f t="shared" si="536"/>
        <v>27486</v>
      </c>
      <c r="M8105">
        <f t="shared" si="535"/>
        <v>27486</v>
      </c>
      <c r="N8105" s="37">
        <f t="shared" si="528"/>
        <v>-195461</v>
      </c>
    </row>
    <row r="8106" spans="1:14" ht="37.6" x14ac:dyDescent="0.3">
      <c r="A8106" s="3">
        <v>8</v>
      </c>
      <c r="B8106" s="142"/>
      <c r="C8106" s="4" t="s">
        <v>11421</v>
      </c>
      <c r="D8106" s="5">
        <v>45124</v>
      </c>
      <c r="E8106" s="6" t="s">
        <v>11422</v>
      </c>
      <c r="F8106" s="7">
        <v>-346200</v>
      </c>
      <c r="G8106" s="6" t="s">
        <v>17</v>
      </c>
      <c r="H8106" s="7">
        <v>-36351</v>
      </c>
      <c r="I8106" s="143"/>
      <c r="J8106" s="144"/>
      <c r="K8106" s="145"/>
      <c r="L8106" t="str">
        <f t="shared" si="536"/>
        <v>27340</v>
      </c>
      <c r="M8106">
        <f t="shared" si="535"/>
        <v>27340</v>
      </c>
      <c r="N8106" s="37">
        <f t="shared" si="528"/>
        <v>-346200</v>
      </c>
    </row>
    <row r="8107" spans="1:14" ht="37.6" x14ac:dyDescent="0.3">
      <c r="A8107" s="3">
        <v>8</v>
      </c>
      <c r="B8107" s="135"/>
      <c r="C8107" s="4" t="s">
        <v>11423</v>
      </c>
      <c r="D8107" s="5">
        <v>45120</v>
      </c>
      <c r="E8107" s="6" t="s">
        <v>11424</v>
      </c>
      <c r="F8107" s="7">
        <v>-134310</v>
      </c>
      <c r="G8107" s="6" t="s">
        <v>17</v>
      </c>
      <c r="H8107" s="7">
        <v>-14103</v>
      </c>
      <c r="I8107" s="137"/>
      <c r="J8107" s="140"/>
      <c r="K8107" s="141"/>
      <c r="L8107" t="str">
        <f t="shared" si="536"/>
        <v>27040</v>
      </c>
      <c r="M8107">
        <f t="shared" si="535"/>
        <v>27040</v>
      </c>
      <c r="N8107" s="37">
        <f t="shared" si="528"/>
        <v>-134310</v>
      </c>
    </row>
    <row r="8108" spans="1:14" ht="37.6" x14ac:dyDescent="0.3">
      <c r="A8108" s="3">
        <v>8</v>
      </c>
      <c r="B8108" s="134" t="s">
        <v>11425</v>
      </c>
      <c r="C8108" s="4" t="s">
        <v>11426</v>
      </c>
      <c r="D8108" s="5">
        <v>45112</v>
      </c>
      <c r="E8108" s="6" t="s">
        <v>11427</v>
      </c>
      <c r="F8108" s="7">
        <v>-449313</v>
      </c>
      <c r="G8108" s="6" t="s">
        <v>17</v>
      </c>
      <c r="H8108" s="7">
        <v>-47178</v>
      </c>
      <c r="I8108" s="136">
        <v>-1140764</v>
      </c>
      <c r="J8108" s="138" t="s">
        <v>48</v>
      </c>
      <c r="K8108" s="139"/>
      <c r="L8108" t="str">
        <f t="shared" si="536"/>
        <v>25376</v>
      </c>
      <c r="M8108">
        <f t="shared" si="535"/>
        <v>25376</v>
      </c>
      <c r="N8108" s="37">
        <f t="shared" si="528"/>
        <v>-449313</v>
      </c>
    </row>
    <row r="8109" spans="1:14" ht="37.6" x14ac:dyDescent="0.3">
      <c r="A8109" s="3">
        <v>8</v>
      </c>
      <c r="B8109" s="142"/>
      <c r="C8109" s="4" t="s">
        <v>11428</v>
      </c>
      <c r="D8109" s="5">
        <v>45112</v>
      </c>
      <c r="E8109" s="6" t="s">
        <v>11429</v>
      </c>
      <c r="F8109" s="7">
        <v>-244328</v>
      </c>
      <c r="G8109" s="6" t="s">
        <v>17</v>
      </c>
      <c r="H8109" s="7">
        <v>-25655</v>
      </c>
      <c r="I8109" s="143"/>
      <c r="J8109" s="144"/>
      <c r="K8109" s="145"/>
      <c r="L8109" t="str">
        <f t="shared" si="536"/>
        <v>25406</v>
      </c>
      <c r="M8109">
        <f t="shared" si="535"/>
        <v>25406</v>
      </c>
      <c r="N8109" s="37">
        <f t="shared" si="528"/>
        <v>-244328</v>
      </c>
    </row>
    <row r="8110" spans="1:14" ht="37.6" x14ac:dyDescent="0.3">
      <c r="A8110" s="3">
        <v>8</v>
      </c>
      <c r="B8110" s="142"/>
      <c r="C8110" s="4" t="s">
        <v>11430</v>
      </c>
      <c r="D8110" s="5">
        <v>45131</v>
      </c>
      <c r="E8110" s="6" t="s">
        <v>11431</v>
      </c>
      <c r="F8110" s="7">
        <v>-122164</v>
      </c>
      <c r="G8110" s="6" t="s">
        <v>17</v>
      </c>
      <c r="H8110" s="7">
        <v>-12827</v>
      </c>
      <c r="I8110" s="143"/>
      <c r="J8110" s="144"/>
      <c r="K8110" s="145"/>
      <c r="L8110" t="str">
        <f t="shared" si="536"/>
        <v>28233</v>
      </c>
      <c r="M8110">
        <f t="shared" si="535"/>
        <v>28233</v>
      </c>
      <c r="N8110" s="37">
        <f t="shared" si="528"/>
        <v>-122164</v>
      </c>
    </row>
    <row r="8111" spans="1:14" ht="37.6" x14ac:dyDescent="0.3">
      <c r="A8111" s="3">
        <v>8</v>
      </c>
      <c r="B8111" s="135"/>
      <c r="C8111" s="4" t="s">
        <v>11432</v>
      </c>
      <c r="D8111" s="5">
        <v>45132</v>
      </c>
      <c r="E8111" s="6" t="s">
        <v>11433</v>
      </c>
      <c r="F8111" s="7">
        <v>-458792</v>
      </c>
      <c r="G8111" s="6" t="s">
        <v>17</v>
      </c>
      <c r="H8111" s="7">
        <v>-48173</v>
      </c>
      <c r="I8111" s="137"/>
      <c r="J8111" s="140"/>
      <c r="K8111" s="141"/>
      <c r="L8111" t="str">
        <f t="shared" si="536"/>
        <v>28373</v>
      </c>
      <c r="M8111">
        <f t="shared" si="535"/>
        <v>28373</v>
      </c>
      <c r="N8111" s="37">
        <f t="shared" si="528"/>
        <v>-458792</v>
      </c>
    </row>
    <row r="8112" spans="1:14" ht="37.6" x14ac:dyDescent="0.3">
      <c r="A8112" s="3">
        <v>8</v>
      </c>
      <c r="B8112" s="134" t="s">
        <v>11434</v>
      </c>
      <c r="C8112" s="4" t="s">
        <v>11435</v>
      </c>
      <c r="D8112" s="5">
        <v>45113</v>
      </c>
      <c r="E8112" s="6" t="s">
        <v>11436</v>
      </c>
      <c r="F8112" s="7">
        <v>-244328</v>
      </c>
      <c r="G8112" s="6" t="s">
        <v>10524</v>
      </c>
      <c r="H8112" s="7">
        <v>-26265</v>
      </c>
      <c r="I8112" s="136">
        <v>-7565457</v>
      </c>
      <c r="J8112" s="138" t="s">
        <v>48</v>
      </c>
      <c r="K8112" s="139"/>
      <c r="L8112" t="str">
        <f t="shared" si="536"/>
        <v>25753</v>
      </c>
      <c r="M8112">
        <f t="shared" si="535"/>
        <v>25753</v>
      </c>
      <c r="N8112" s="37">
        <f t="shared" si="528"/>
        <v>-244328</v>
      </c>
    </row>
    <row r="8113" spans="1:14" ht="37.6" x14ac:dyDescent="0.3">
      <c r="A8113" s="3">
        <v>8</v>
      </c>
      <c r="B8113" s="142"/>
      <c r="C8113" s="4" t="s">
        <v>11437</v>
      </c>
      <c r="D8113" s="5">
        <v>45125</v>
      </c>
      <c r="E8113" s="6" t="s">
        <v>11438</v>
      </c>
      <c r="F8113" s="7">
        <v>-289335</v>
      </c>
      <c r="G8113" s="6" t="s">
        <v>10524</v>
      </c>
      <c r="H8113" s="7">
        <v>-31103</v>
      </c>
      <c r="I8113" s="143"/>
      <c r="J8113" s="144"/>
      <c r="K8113" s="145"/>
      <c r="L8113" t="str">
        <f t="shared" si="536"/>
        <v>27642</v>
      </c>
      <c r="M8113">
        <f t="shared" si="535"/>
        <v>27642</v>
      </c>
      <c r="N8113" s="37">
        <f t="shared" si="528"/>
        <v>-289335</v>
      </c>
    </row>
    <row r="8114" spans="1:14" ht="37.6" x14ac:dyDescent="0.3">
      <c r="A8114" s="3">
        <v>8</v>
      </c>
      <c r="B8114" s="142"/>
      <c r="C8114" s="4" t="s">
        <v>11439</v>
      </c>
      <c r="D8114" s="5">
        <v>45135</v>
      </c>
      <c r="E8114" s="6" t="s">
        <v>11440</v>
      </c>
      <c r="F8114" s="7">
        <v>-242322</v>
      </c>
      <c r="G8114" s="6" t="s">
        <v>10524</v>
      </c>
      <c r="H8114" s="7">
        <v>-26050</v>
      </c>
      <c r="I8114" s="143"/>
      <c r="J8114" s="144"/>
      <c r="K8114" s="145"/>
      <c r="L8114" t="str">
        <f t="shared" si="536"/>
        <v>29024</v>
      </c>
      <c r="M8114">
        <f t="shared" si="535"/>
        <v>29024</v>
      </c>
      <c r="N8114" s="37">
        <f t="shared" si="528"/>
        <v>-242322</v>
      </c>
    </row>
    <row r="8115" spans="1:14" ht="37.6" x14ac:dyDescent="0.3">
      <c r="A8115" s="3">
        <v>8</v>
      </c>
      <c r="B8115" s="142"/>
      <c r="C8115" s="4" t="s">
        <v>11441</v>
      </c>
      <c r="D8115" s="5">
        <v>45135</v>
      </c>
      <c r="E8115" s="6" t="s">
        <v>11442</v>
      </c>
      <c r="F8115" s="7">
        <v>-232564</v>
      </c>
      <c r="G8115" s="6" t="s">
        <v>10524</v>
      </c>
      <c r="H8115" s="7">
        <v>-25001</v>
      </c>
      <c r="I8115" s="143"/>
      <c r="J8115" s="144"/>
      <c r="K8115" s="145"/>
      <c r="L8115" t="str">
        <f t="shared" si="536"/>
        <v>29000</v>
      </c>
      <c r="M8115">
        <f t="shared" si="535"/>
        <v>29000</v>
      </c>
      <c r="N8115" s="37">
        <f t="shared" si="528"/>
        <v>-232564</v>
      </c>
    </row>
    <row r="8116" spans="1:14" ht="25.05" x14ac:dyDescent="0.3">
      <c r="A8116" s="3">
        <v>8</v>
      </c>
      <c r="B8116" s="142"/>
      <c r="C8116" s="4" t="s">
        <v>11443</v>
      </c>
      <c r="D8116" s="5">
        <v>45133</v>
      </c>
      <c r="E8116" s="6" t="s">
        <v>11444</v>
      </c>
      <c r="F8116" s="7">
        <v>-848383</v>
      </c>
      <c r="G8116" s="6" t="s">
        <v>10524</v>
      </c>
      <c r="H8116" s="7">
        <v>-91201</v>
      </c>
      <c r="I8116" s="143"/>
      <c r="J8116" s="144"/>
      <c r="K8116" s="145"/>
      <c r="L8116" t="str">
        <f t="shared" si="536"/>
        <v>28736</v>
      </c>
      <c r="M8116">
        <f t="shared" si="535"/>
        <v>28736</v>
      </c>
      <c r="N8116" s="37">
        <f t="shared" si="528"/>
        <v>-848383</v>
      </c>
    </row>
    <row r="8117" spans="1:14" ht="25.05" x14ac:dyDescent="0.3">
      <c r="A8117" s="3">
        <v>8</v>
      </c>
      <c r="B8117" s="142"/>
      <c r="C8117" s="4" t="s">
        <v>11445</v>
      </c>
      <c r="D8117" s="5">
        <v>45133</v>
      </c>
      <c r="E8117" s="6" t="s">
        <v>11446</v>
      </c>
      <c r="F8117" s="7">
        <v>-479160</v>
      </c>
      <c r="G8117" s="6" t="s">
        <v>10524</v>
      </c>
      <c r="H8117" s="7">
        <v>-51510</v>
      </c>
      <c r="I8117" s="143"/>
      <c r="J8117" s="144"/>
      <c r="K8117" s="145"/>
      <c r="L8117" t="str">
        <f t="shared" si="536"/>
        <v>28759</v>
      </c>
      <c r="M8117">
        <f t="shared" si="535"/>
        <v>28759</v>
      </c>
      <c r="N8117" s="37">
        <f t="shared" si="528"/>
        <v>-479160</v>
      </c>
    </row>
    <row r="8118" spans="1:14" ht="37.6" x14ac:dyDescent="0.3">
      <c r="A8118" s="3">
        <v>8</v>
      </c>
      <c r="B8118" s="142"/>
      <c r="C8118" s="4" t="s">
        <v>11447</v>
      </c>
      <c r="D8118" s="5">
        <v>45118</v>
      </c>
      <c r="E8118" s="6" t="s">
        <v>11448</v>
      </c>
      <c r="F8118" s="7">
        <v>-215834</v>
      </c>
      <c r="G8118" s="6" t="s">
        <v>10524</v>
      </c>
      <c r="H8118" s="7">
        <v>-23202</v>
      </c>
      <c r="I8118" s="143"/>
      <c r="J8118" s="144"/>
      <c r="K8118" s="145"/>
      <c r="L8118" t="str">
        <f t="shared" si="536"/>
        <v>26578</v>
      </c>
      <c r="M8118">
        <f t="shared" si="535"/>
        <v>26578</v>
      </c>
      <c r="N8118" s="37">
        <f t="shared" si="528"/>
        <v>-215834</v>
      </c>
    </row>
    <row r="8119" spans="1:14" ht="37.6" x14ac:dyDescent="0.3">
      <c r="A8119" s="3">
        <v>8</v>
      </c>
      <c r="B8119" s="142"/>
      <c r="C8119" s="4" t="s">
        <v>11449</v>
      </c>
      <c r="D8119" s="5">
        <v>45120</v>
      </c>
      <c r="E8119" s="6" t="s">
        <v>11450</v>
      </c>
      <c r="F8119" s="7">
        <v>-658936</v>
      </c>
      <c r="G8119" s="6" t="s">
        <v>10524</v>
      </c>
      <c r="H8119" s="7">
        <v>-70836</v>
      </c>
      <c r="I8119" s="143"/>
      <c r="J8119" s="144"/>
      <c r="K8119" s="145"/>
      <c r="L8119" t="str">
        <f t="shared" si="536"/>
        <v>27137</v>
      </c>
      <c r="M8119">
        <f t="shared" si="535"/>
        <v>27137</v>
      </c>
      <c r="N8119" s="37">
        <f t="shared" ref="N8119:N8182" si="544">+F8119</f>
        <v>-658936</v>
      </c>
    </row>
    <row r="8120" spans="1:14" ht="37.6" x14ac:dyDescent="0.3">
      <c r="A8120" s="3">
        <v>8</v>
      </c>
      <c r="B8120" s="142"/>
      <c r="C8120" s="4" t="s">
        <v>11451</v>
      </c>
      <c r="D8120" s="5">
        <v>45120</v>
      </c>
      <c r="E8120" s="6" t="s">
        <v>11452</v>
      </c>
      <c r="F8120" s="7">
        <v>-598950</v>
      </c>
      <c r="G8120" s="6" t="s">
        <v>10524</v>
      </c>
      <c r="H8120" s="7">
        <v>-64387</v>
      </c>
      <c r="I8120" s="143"/>
      <c r="J8120" s="144"/>
      <c r="K8120" s="145"/>
      <c r="L8120" t="str">
        <f t="shared" si="536"/>
        <v>27143</v>
      </c>
      <c r="M8120">
        <f t="shared" si="535"/>
        <v>27143</v>
      </c>
      <c r="N8120" s="37">
        <f t="shared" si="544"/>
        <v>-598950</v>
      </c>
    </row>
    <row r="8121" spans="1:14" ht="37.6" x14ac:dyDescent="0.3">
      <c r="A8121" s="3">
        <v>8</v>
      </c>
      <c r="B8121" s="142"/>
      <c r="C8121" s="4" t="s">
        <v>11453</v>
      </c>
      <c r="D8121" s="5">
        <v>45131</v>
      </c>
      <c r="E8121" s="6" t="s">
        <v>11454</v>
      </c>
      <c r="F8121" s="7">
        <v>-177364</v>
      </c>
      <c r="G8121" s="6" t="s">
        <v>10524</v>
      </c>
      <c r="H8121" s="7">
        <v>-19067</v>
      </c>
      <c r="I8121" s="143"/>
      <c r="J8121" s="144"/>
      <c r="K8121" s="145"/>
      <c r="L8121" t="str">
        <f t="shared" si="536"/>
        <v>28331</v>
      </c>
      <c r="M8121">
        <f t="shared" si="535"/>
        <v>28331</v>
      </c>
      <c r="N8121" s="37">
        <f t="shared" si="544"/>
        <v>-177364</v>
      </c>
    </row>
    <row r="8122" spans="1:14" ht="37.6" x14ac:dyDescent="0.3">
      <c r="A8122" s="3">
        <v>8</v>
      </c>
      <c r="B8122" s="142"/>
      <c r="C8122" s="4" t="s">
        <v>11455</v>
      </c>
      <c r="D8122" s="5">
        <v>45113</v>
      </c>
      <c r="E8122" s="6" t="s">
        <v>11456</v>
      </c>
      <c r="F8122" s="7">
        <v>-97731</v>
      </c>
      <c r="G8122" s="6" t="s">
        <v>10524</v>
      </c>
      <c r="H8122" s="7">
        <v>-10506</v>
      </c>
      <c r="I8122" s="143"/>
      <c r="J8122" s="144"/>
      <c r="K8122" s="145"/>
      <c r="L8122" t="str">
        <f t="shared" si="536"/>
        <v>25762</v>
      </c>
      <c r="M8122">
        <f t="shared" si="535"/>
        <v>25762</v>
      </c>
      <c r="N8122" s="37">
        <f t="shared" si="544"/>
        <v>-97731</v>
      </c>
    </row>
    <row r="8123" spans="1:14" ht="37.6" x14ac:dyDescent="0.3">
      <c r="A8123" s="3">
        <v>8</v>
      </c>
      <c r="B8123" s="142"/>
      <c r="C8123" s="4" t="s">
        <v>11457</v>
      </c>
      <c r="D8123" s="5">
        <v>45119</v>
      </c>
      <c r="E8123" s="6" t="s">
        <v>11458</v>
      </c>
      <c r="F8123" s="7">
        <v>-165601</v>
      </c>
      <c r="G8123" s="6" t="s">
        <v>10524</v>
      </c>
      <c r="H8123" s="7">
        <v>-17802</v>
      </c>
      <c r="I8123" s="143"/>
      <c r="J8123" s="144"/>
      <c r="K8123" s="145"/>
      <c r="L8123" t="str">
        <f t="shared" si="536"/>
        <v>26775</v>
      </c>
      <c r="M8123">
        <f t="shared" si="535"/>
        <v>26775</v>
      </c>
      <c r="N8123" s="37">
        <f t="shared" si="544"/>
        <v>-165601</v>
      </c>
    </row>
    <row r="8124" spans="1:14" ht="25.05" x14ac:dyDescent="0.3">
      <c r="A8124" s="3">
        <v>8</v>
      </c>
      <c r="B8124" s="142"/>
      <c r="C8124" s="4" t="s">
        <v>11459</v>
      </c>
      <c r="D8124" s="5">
        <v>45124</v>
      </c>
      <c r="E8124" s="6" t="s">
        <v>11460</v>
      </c>
      <c r="F8124" s="7">
        <v>-342965</v>
      </c>
      <c r="G8124" s="6" t="s">
        <v>10524</v>
      </c>
      <c r="H8124" s="7">
        <v>-36869</v>
      </c>
      <c r="I8124" s="143"/>
      <c r="J8124" s="144"/>
      <c r="K8124" s="145"/>
      <c r="L8124" t="str">
        <f t="shared" si="536"/>
        <v>27394</v>
      </c>
      <c r="M8124">
        <f t="shared" si="535"/>
        <v>27394</v>
      </c>
      <c r="N8124" s="37">
        <f t="shared" si="544"/>
        <v>-342965</v>
      </c>
    </row>
    <row r="8125" spans="1:14" ht="25.05" x14ac:dyDescent="0.3">
      <c r="A8125" s="3">
        <v>8</v>
      </c>
      <c r="B8125" s="142"/>
      <c r="C8125" s="4" t="s">
        <v>11461</v>
      </c>
      <c r="D8125" s="5">
        <v>45131</v>
      </c>
      <c r="E8125" s="6" t="s">
        <v>11462</v>
      </c>
      <c r="F8125" s="7">
        <v>-389111</v>
      </c>
      <c r="G8125" s="6" t="s">
        <v>10524</v>
      </c>
      <c r="H8125" s="7">
        <v>-41829</v>
      </c>
      <c r="I8125" s="143"/>
      <c r="J8125" s="144"/>
      <c r="K8125" s="145"/>
      <c r="L8125" t="str">
        <f t="shared" si="536"/>
        <v>28179</v>
      </c>
      <c r="M8125">
        <f t="shared" si="535"/>
        <v>28179</v>
      </c>
      <c r="N8125" s="37">
        <f t="shared" si="544"/>
        <v>-389111</v>
      </c>
    </row>
    <row r="8126" spans="1:14" ht="37.6" x14ac:dyDescent="0.3">
      <c r="A8126" s="3">
        <v>8</v>
      </c>
      <c r="B8126" s="142"/>
      <c r="C8126" s="4" t="s">
        <v>11463</v>
      </c>
      <c r="D8126" s="5">
        <v>45131</v>
      </c>
      <c r="E8126" s="6" t="s">
        <v>11464</v>
      </c>
      <c r="F8126" s="7">
        <v>-130973</v>
      </c>
      <c r="G8126" s="6" t="s">
        <v>10524</v>
      </c>
      <c r="H8126" s="7">
        <v>-14080</v>
      </c>
      <c r="I8126" s="143"/>
      <c r="J8126" s="144"/>
      <c r="K8126" s="145"/>
      <c r="L8126" t="str">
        <f t="shared" si="536"/>
        <v>28295</v>
      </c>
      <c r="M8126">
        <f t="shared" si="535"/>
        <v>28295</v>
      </c>
      <c r="N8126" s="37">
        <f t="shared" si="544"/>
        <v>-130973</v>
      </c>
    </row>
    <row r="8127" spans="1:14" ht="25.05" x14ac:dyDescent="0.3">
      <c r="A8127" s="3">
        <v>8</v>
      </c>
      <c r="B8127" s="142"/>
      <c r="C8127" s="4" t="s">
        <v>11465</v>
      </c>
      <c r="D8127" s="5">
        <v>45127</v>
      </c>
      <c r="E8127" s="6" t="s">
        <v>11466</v>
      </c>
      <c r="F8127" s="7">
        <v>-843383</v>
      </c>
      <c r="G8127" s="6" t="s">
        <v>10524</v>
      </c>
      <c r="H8127" s="7">
        <v>-90664</v>
      </c>
      <c r="I8127" s="143"/>
      <c r="J8127" s="144"/>
      <c r="K8127" s="145"/>
      <c r="L8127" t="str">
        <f t="shared" si="536"/>
        <v>27940</v>
      </c>
      <c r="M8127">
        <f t="shared" si="535"/>
        <v>27940</v>
      </c>
      <c r="N8127" s="37">
        <f t="shared" si="544"/>
        <v>-843383</v>
      </c>
    </row>
    <row r="8128" spans="1:14" ht="25.05" x14ac:dyDescent="0.3">
      <c r="A8128" s="3">
        <v>8</v>
      </c>
      <c r="B8128" s="142"/>
      <c r="C8128" s="4" t="s">
        <v>11467</v>
      </c>
      <c r="D8128" s="5">
        <v>45131</v>
      </c>
      <c r="E8128" s="6" t="s">
        <v>11468</v>
      </c>
      <c r="F8128" s="7">
        <v>-241395</v>
      </c>
      <c r="G8128" s="6" t="s">
        <v>10524</v>
      </c>
      <c r="H8128" s="7">
        <v>-25950</v>
      </c>
      <c r="I8128" s="143"/>
      <c r="J8128" s="144"/>
      <c r="K8128" s="145"/>
      <c r="L8128" t="str">
        <f t="shared" si="536"/>
        <v>28189</v>
      </c>
      <c r="M8128">
        <f t="shared" si="535"/>
        <v>28189</v>
      </c>
      <c r="N8128" s="37">
        <f t="shared" si="544"/>
        <v>-241395</v>
      </c>
    </row>
    <row r="8129" spans="1:14" ht="37.6" x14ac:dyDescent="0.3">
      <c r="A8129" s="3">
        <v>8</v>
      </c>
      <c r="B8129" s="142"/>
      <c r="C8129" s="4" t="s">
        <v>11469</v>
      </c>
      <c r="D8129" s="5">
        <v>45132</v>
      </c>
      <c r="E8129" s="6" t="s">
        <v>11470</v>
      </c>
      <c r="F8129" s="7">
        <v>-149739</v>
      </c>
      <c r="G8129" s="6" t="s">
        <v>10524</v>
      </c>
      <c r="H8129" s="7">
        <v>-16097</v>
      </c>
      <c r="I8129" s="143"/>
      <c r="J8129" s="144"/>
      <c r="K8129" s="145"/>
      <c r="L8129" t="str">
        <f t="shared" si="536"/>
        <v>28446</v>
      </c>
      <c r="M8129">
        <f t="shared" si="535"/>
        <v>28446</v>
      </c>
      <c r="N8129" s="37">
        <f t="shared" si="544"/>
        <v>-149739</v>
      </c>
    </row>
    <row r="8130" spans="1:14" ht="37.6" x14ac:dyDescent="0.3">
      <c r="A8130" s="3">
        <v>8</v>
      </c>
      <c r="B8130" s="142"/>
      <c r="C8130" s="4" t="s">
        <v>11471</v>
      </c>
      <c r="D8130" s="5">
        <v>45119</v>
      </c>
      <c r="E8130" s="6" t="s">
        <v>11472</v>
      </c>
      <c r="F8130" s="7">
        <v>-497464</v>
      </c>
      <c r="G8130" s="6" t="s">
        <v>10524</v>
      </c>
      <c r="H8130" s="7">
        <v>-53477</v>
      </c>
      <c r="I8130" s="143"/>
      <c r="J8130" s="144"/>
      <c r="K8130" s="145"/>
      <c r="L8130" t="str">
        <f t="shared" si="536"/>
        <v>26767</v>
      </c>
      <c r="M8130">
        <f t="shared" si="535"/>
        <v>26767</v>
      </c>
      <c r="N8130" s="37">
        <f t="shared" si="544"/>
        <v>-497464</v>
      </c>
    </row>
    <row r="8131" spans="1:14" ht="37.6" x14ac:dyDescent="0.3">
      <c r="A8131" s="3">
        <v>8</v>
      </c>
      <c r="B8131" s="142"/>
      <c r="C8131" s="4" t="s">
        <v>11473</v>
      </c>
      <c r="D8131" s="5">
        <v>45127</v>
      </c>
      <c r="E8131" s="6" t="s">
        <v>11474</v>
      </c>
      <c r="F8131" s="7">
        <v>-342756</v>
      </c>
      <c r="G8131" s="6" t="s">
        <v>10524</v>
      </c>
      <c r="H8131" s="7">
        <v>-36846</v>
      </c>
      <c r="I8131" s="143"/>
      <c r="J8131" s="144"/>
      <c r="K8131" s="145"/>
      <c r="L8131" t="str">
        <f t="shared" si="536"/>
        <v>27846</v>
      </c>
      <c r="M8131">
        <f t="shared" si="535"/>
        <v>27846</v>
      </c>
      <c r="N8131" s="37">
        <f t="shared" si="544"/>
        <v>-342756</v>
      </c>
    </row>
    <row r="8132" spans="1:14" ht="37.6" x14ac:dyDescent="0.3">
      <c r="A8132" s="3">
        <v>8</v>
      </c>
      <c r="B8132" s="142"/>
      <c r="C8132" s="4" t="s">
        <v>11475</v>
      </c>
      <c r="D8132" s="5">
        <v>45132</v>
      </c>
      <c r="E8132" s="6" t="s">
        <v>11476</v>
      </c>
      <c r="F8132" s="7">
        <v>-74869</v>
      </c>
      <c r="G8132" s="6" t="s">
        <v>10524</v>
      </c>
      <c r="H8132" s="7">
        <v>-8048</v>
      </c>
      <c r="I8132" s="143"/>
      <c r="J8132" s="144"/>
      <c r="K8132" s="145"/>
      <c r="L8132" t="str">
        <f t="shared" si="536"/>
        <v>28436</v>
      </c>
      <c r="M8132">
        <f t="shared" si="535"/>
        <v>28436</v>
      </c>
      <c r="N8132" s="37">
        <f t="shared" si="544"/>
        <v>-74869</v>
      </c>
    </row>
    <row r="8133" spans="1:14" ht="37.6" x14ac:dyDescent="0.3">
      <c r="A8133" s="3">
        <v>8</v>
      </c>
      <c r="B8133" s="142"/>
      <c r="C8133" s="4" t="s">
        <v>11477</v>
      </c>
      <c r="D8133" s="5">
        <v>45125</v>
      </c>
      <c r="E8133" s="6" t="s">
        <v>11478</v>
      </c>
      <c r="F8133" s="7">
        <v>-322373</v>
      </c>
      <c r="G8133" s="6" t="s">
        <v>10524</v>
      </c>
      <c r="H8133" s="7">
        <v>-34655</v>
      </c>
      <c r="I8133" s="143"/>
      <c r="J8133" s="144"/>
      <c r="K8133" s="145"/>
      <c r="L8133" t="str">
        <f t="shared" si="536"/>
        <v>27634</v>
      </c>
      <c r="M8133">
        <f t="shared" si="535"/>
        <v>27634</v>
      </c>
      <c r="N8133" s="37">
        <f t="shared" si="544"/>
        <v>-322373</v>
      </c>
    </row>
    <row r="8134" spans="1:14" ht="37.6" x14ac:dyDescent="0.3">
      <c r="A8134" s="3">
        <v>8</v>
      </c>
      <c r="B8134" s="142"/>
      <c r="C8134" s="4" t="s">
        <v>11479</v>
      </c>
      <c r="D8134" s="5">
        <v>45127</v>
      </c>
      <c r="E8134" s="6" t="s">
        <v>11480</v>
      </c>
      <c r="F8134" s="7">
        <v>-110400</v>
      </c>
      <c r="G8134" s="6" t="s">
        <v>10524</v>
      </c>
      <c r="H8134" s="7">
        <v>-11868</v>
      </c>
      <c r="I8134" s="143"/>
      <c r="J8134" s="144"/>
      <c r="K8134" s="145"/>
      <c r="L8134" t="str">
        <f t="shared" si="536"/>
        <v>27856</v>
      </c>
      <c r="M8134">
        <f t="shared" si="535"/>
        <v>27856</v>
      </c>
      <c r="N8134" s="37">
        <f t="shared" si="544"/>
        <v>-110400</v>
      </c>
    </row>
    <row r="8135" spans="1:14" ht="37.6" x14ac:dyDescent="0.3">
      <c r="A8135" s="3">
        <v>8</v>
      </c>
      <c r="B8135" s="135"/>
      <c r="C8135" s="4" t="s">
        <v>11481</v>
      </c>
      <c r="D8135" s="5">
        <v>45134</v>
      </c>
      <c r="E8135" s="6" t="s">
        <v>11482</v>
      </c>
      <c r="F8135" s="7">
        <v>-780766</v>
      </c>
      <c r="G8135" s="6" t="s">
        <v>10524</v>
      </c>
      <c r="H8135" s="7">
        <v>-83932</v>
      </c>
      <c r="I8135" s="137"/>
      <c r="J8135" s="140"/>
      <c r="K8135" s="141"/>
      <c r="L8135" t="str">
        <f t="shared" ref="L8135:L8196" si="545">+RIGHT(C8135,5)</f>
        <v>28871</v>
      </c>
      <c r="M8135">
        <f t="shared" ref="M8135:M8198" si="546">+L8135*1</f>
        <v>28871</v>
      </c>
      <c r="N8135" s="37">
        <f t="shared" si="544"/>
        <v>-780766</v>
      </c>
    </row>
    <row r="8136" spans="1:14" ht="37.6" x14ac:dyDescent="0.3">
      <c r="A8136" s="3">
        <v>8</v>
      </c>
      <c r="B8136" s="134" t="s">
        <v>11483</v>
      </c>
      <c r="C8136" s="4" t="s">
        <v>11484</v>
      </c>
      <c r="D8136" s="5">
        <v>45140</v>
      </c>
      <c r="E8136" s="6" t="s">
        <v>11485</v>
      </c>
      <c r="F8136" s="7">
        <v>-299477</v>
      </c>
      <c r="G8136" s="6" t="s">
        <v>10524</v>
      </c>
      <c r="H8136" s="7">
        <v>-32194</v>
      </c>
      <c r="I8136" s="136">
        <v>-7148913</v>
      </c>
      <c r="J8136" s="138" t="s">
        <v>48</v>
      </c>
      <c r="K8136" s="139"/>
      <c r="L8136" t="str">
        <f t="shared" si="545"/>
        <v>29301</v>
      </c>
      <c r="M8136">
        <f t="shared" si="546"/>
        <v>29301</v>
      </c>
      <c r="N8136" s="37">
        <f t="shared" si="544"/>
        <v>-299477</v>
      </c>
    </row>
    <row r="8137" spans="1:14" ht="37.6" x14ac:dyDescent="0.3">
      <c r="A8137" s="3">
        <v>8</v>
      </c>
      <c r="B8137" s="142"/>
      <c r="C8137" s="4" t="s">
        <v>11486</v>
      </c>
      <c r="D8137" s="5">
        <v>45140</v>
      </c>
      <c r="E8137" s="6" t="s">
        <v>11487</v>
      </c>
      <c r="F8137" s="7">
        <v>-457406</v>
      </c>
      <c r="G8137" s="6" t="s">
        <v>10524</v>
      </c>
      <c r="H8137" s="7">
        <v>-49171</v>
      </c>
      <c r="I8137" s="143"/>
      <c r="J8137" s="144"/>
      <c r="K8137" s="145"/>
      <c r="L8137" t="str">
        <f t="shared" si="545"/>
        <v>29473</v>
      </c>
      <c r="M8137">
        <f t="shared" si="546"/>
        <v>29473</v>
      </c>
      <c r="N8137" s="37">
        <f t="shared" si="544"/>
        <v>-457406</v>
      </c>
    </row>
    <row r="8138" spans="1:14" ht="37.6" x14ac:dyDescent="0.3">
      <c r="A8138" s="3">
        <v>8</v>
      </c>
      <c r="B8138" s="142"/>
      <c r="C8138" s="4" t="s">
        <v>11488</v>
      </c>
      <c r="D8138" s="5">
        <v>45142</v>
      </c>
      <c r="E8138" s="6" t="s">
        <v>11489</v>
      </c>
      <c r="F8138" s="7">
        <v>-190720</v>
      </c>
      <c r="G8138" s="6" t="s">
        <v>10524</v>
      </c>
      <c r="H8138" s="7">
        <v>-20502</v>
      </c>
      <c r="I8138" s="143"/>
      <c r="J8138" s="144"/>
      <c r="K8138" s="145"/>
      <c r="L8138" t="str">
        <f t="shared" si="545"/>
        <v>29963</v>
      </c>
      <c r="M8138">
        <f t="shared" si="546"/>
        <v>29963</v>
      </c>
      <c r="N8138" s="37">
        <f t="shared" si="544"/>
        <v>-190720</v>
      </c>
    </row>
    <row r="8139" spans="1:14" ht="37.6" x14ac:dyDescent="0.3">
      <c r="A8139" s="3">
        <v>8</v>
      </c>
      <c r="B8139" s="142"/>
      <c r="C8139" s="4" t="s">
        <v>11490</v>
      </c>
      <c r="D8139" s="5">
        <v>45140</v>
      </c>
      <c r="E8139" s="6" t="s">
        <v>11491</v>
      </c>
      <c r="F8139" s="7">
        <v>-244328</v>
      </c>
      <c r="G8139" s="6" t="s">
        <v>10524</v>
      </c>
      <c r="H8139" s="7">
        <v>-26265</v>
      </c>
      <c r="I8139" s="143"/>
      <c r="J8139" s="144"/>
      <c r="K8139" s="145"/>
      <c r="L8139" t="str">
        <f t="shared" si="545"/>
        <v>29539</v>
      </c>
      <c r="M8139">
        <f t="shared" si="546"/>
        <v>29539</v>
      </c>
      <c r="N8139" s="37">
        <f t="shared" si="544"/>
        <v>-244328</v>
      </c>
    </row>
    <row r="8140" spans="1:14" ht="37.6" x14ac:dyDescent="0.3">
      <c r="A8140" s="3">
        <v>8</v>
      </c>
      <c r="B8140" s="142"/>
      <c r="C8140" s="4" t="s">
        <v>11492</v>
      </c>
      <c r="D8140" s="5">
        <v>45140</v>
      </c>
      <c r="E8140" s="6" t="s">
        <v>11493</v>
      </c>
      <c r="F8140" s="7">
        <v>-421639</v>
      </c>
      <c r="G8140" s="6" t="s">
        <v>10524</v>
      </c>
      <c r="H8140" s="7">
        <v>-45326</v>
      </c>
      <c r="I8140" s="143"/>
      <c r="J8140" s="144"/>
      <c r="K8140" s="145"/>
      <c r="L8140" t="str">
        <f t="shared" si="545"/>
        <v>29562</v>
      </c>
      <c r="M8140">
        <f t="shared" si="546"/>
        <v>29562</v>
      </c>
      <c r="N8140" s="37">
        <f t="shared" si="544"/>
        <v>-421639</v>
      </c>
    </row>
    <row r="8141" spans="1:14" ht="37.6" x14ac:dyDescent="0.3">
      <c r="A8141" s="3">
        <v>8</v>
      </c>
      <c r="B8141" s="142"/>
      <c r="C8141" s="4" t="s">
        <v>11494</v>
      </c>
      <c r="D8141" s="5">
        <v>45141</v>
      </c>
      <c r="E8141" s="6" t="s">
        <v>11495</v>
      </c>
      <c r="F8141" s="7">
        <v>-666210</v>
      </c>
      <c r="G8141" s="6" t="s">
        <v>10524</v>
      </c>
      <c r="H8141" s="7">
        <v>-71618</v>
      </c>
      <c r="I8141" s="143"/>
      <c r="J8141" s="144"/>
      <c r="K8141" s="145"/>
      <c r="L8141" t="str">
        <f t="shared" si="545"/>
        <v>29800</v>
      </c>
      <c r="M8141">
        <f t="shared" si="546"/>
        <v>29800</v>
      </c>
      <c r="N8141" s="37">
        <f t="shared" si="544"/>
        <v>-666210</v>
      </c>
    </row>
    <row r="8142" spans="1:14" ht="37.6" x14ac:dyDescent="0.3">
      <c r="A8142" s="3">
        <v>8</v>
      </c>
      <c r="B8142" s="142"/>
      <c r="C8142" s="4" t="s">
        <v>11496</v>
      </c>
      <c r="D8142" s="5">
        <v>45139</v>
      </c>
      <c r="E8142" s="6" t="s">
        <v>11497</v>
      </c>
      <c r="F8142" s="7">
        <v>-1044210</v>
      </c>
      <c r="G8142" s="6" t="s">
        <v>10524</v>
      </c>
      <c r="H8142" s="7">
        <v>-112253</v>
      </c>
      <c r="I8142" s="143"/>
      <c r="J8142" s="144"/>
      <c r="K8142" s="145"/>
      <c r="L8142" t="str">
        <f t="shared" si="545"/>
        <v>29245</v>
      </c>
      <c r="M8142">
        <f t="shared" si="546"/>
        <v>29245</v>
      </c>
      <c r="N8142" s="37">
        <f t="shared" si="544"/>
        <v>-1044210</v>
      </c>
    </row>
    <row r="8143" spans="1:14" ht="37.6" x14ac:dyDescent="0.3">
      <c r="A8143" s="3">
        <v>8</v>
      </c>
      <c r="B8143" s="142"/>
      <c r="C8143" s="4" t="s">
        <v>11498</v>
      </c>
      <c r="D8143" s="5">
        <v>45141</v>
      </c>
      <c r="E8143" s="6" t="s">
        <v>11499</v>
      </c>
      <c r="F8143" s="7">
        <v>-586384</v>
      </c>
      <c r="G8143" s="6" t="s">
        <v>10524</v>
      </c>
      <c r="H8143" s="7">
        <v>-63036</v>
      </c>
      <c r="I8143" s="143"/>
      <c r="J8143" s="144"/>
      <c r="K8143" s="145"/>
      <c r="L8143" t="str">
        <f t="shared" si="545"/>
        <v>29707</v>
      </c>
      <c r="M8143">
        <f t="shared" si="546"/>
        <v>29707</v>
      </c>
      <c r="N8143" s="37">
        <f t="shared" si="544"/>
        <v>-586384</v>
      </c>
    </row>
    <row r="8144" spans="1:14" ht="37.6" x14ac:dyDescent="0.3">
      <c r="A8144" s="3">
        <v>8</v>
      </c>
      <c r="B8144" s="142"/>
      <c r="C8144" s="4" t="s">
        <v>11500</v>
      </c>
      <c r="D8144" s="5">
        <v>45145</v>
      </c>
      <c r="E8144" s="6" t="s">
        <v>11501</v>
      </c>
      <c r="F8144" s="7">
        <v>-367624</v>
      </c>
      <c r="G8144" s="6" t="s">
        <v>10524</v>
      </c>
      <c r="H8144" s="7">
        <v>-39520</v>
      </c>
      <c r="I8144" s="143"/>
      <c r="J8144" s="144"/>
      <c r="K8144" s="145"/>
      <c r="L8144" t="str">
        <f t="shared" si="545"/>
        <v>30348</v>
      </c>
      <c r="M8144">
        <f t="shared" si="546"/>
        <v>30348</v>
      </c>
      <c r="N8144" s="37">
        <f t="shared" si="544"/>
        <v>-367624</v>
      </c>
    </row>
    <row r="8145" spans="1:14" ht="37.6" x14ac:dyDescent="0.3">
      <c r="A8145" s="3">
        <v>8</v>
      </c>
      <c r="B8145" s="142"/>
      <c r="C8145" s="4" t="s">
        <v>11502</v>
      </c>
      <c r="D8145" s="5">
        <v>45147</v>
      </c>
      <c r="E8145" s="6" t="s">
        <v>11503</v>
      </c>
      <c r="F8145" s="7">
        <v>-165601</v>
      </c>
      <c r="G8145" s="6" t="s">
        <v>10524</v>
      </c>
      <c r="H8145" s="7">
        <v>-17802</v>
      </c>
      <c r="I8145" s="143"/>
      <c r="J8145" s="144"/>
      <c r="K8145" s="145"/>
      <c r="L8145" t="str">
        <f t="shared" si="545"/>
        <v>31043</v>
      </c>
      <c r="M8145">
        <f t="shared" si="546"/>
        <v>31043</v>
      </c>
      <c r="N8145" s="37">
        <f t="shared" si="544"/>
        <v>-165601</v>
      </c>
    </row>
    <row r="8146" spans="1:14" ht="37.6" x14ac:dyDescent="0.3">
      <c r="A8146" s="3">
        <v>8</v>
      </c>
      <c r="B8146" s="142"/>
      <c r="C8146" s="4" t="s">
        <v>11504</v>
      </c>
      <c r="D8146" s="5">
        <v>45140</v>
      </c>
      <c r="E8146" s="6" t="s">
        <v>11505</v>
      </c>
      <c r="F8146" s="7">
        <v>-244328</v>
      </c>
      <c r="G8146" s="6" t="s">
        <v>10524</v>
      </c>
      <c r="H8146" s="7">
        <v>-26265</v>
      </c>
      <c r="I8146" s="143"/>
      <c r="J8146" s="144"/>
      <c r="K8146" s="145"/>
      <c r="L8146" t="str">
        <f t="shared" si="545"/>
        <v>29540</v>
      </c>
      <c r="M8146">
        <f t="shared" si="546"/>
        <v>29540</v>
      </c>
      <c r="N8146" s="37">
        <f t="shared" si="544"/>
        <v>-244328</v>
      </c>
    </row>
    <row r="8147" spans="1:14" ht="37.6" x14ac:dyDescent="0.3">
      <c r="A8147" s="3">
        <v>8</v>
      </c>
      <c r="B8147" s="142"/>
      <c r="C8147" s="4" t="s">
        <v>11506</v>
      </c>
      <c r="D8147" s="5">
        <v>45142</v>
      </c>
      <c r="E8147" s="6" t="s">
        <v>11507</v>
      </c>
      <c r="F8147" s="7">
        <v>-130070</v>
      </c>
      <c r="G8147" s="6" t="s">
        <v>10524</v>
      </c>
      <c r="H8147" s="7">
        <v>-13983</v>
      </c>
      <c r="I8147" s="143"/>
      <c r="J8147" s="144"/>
      <c r="K8147" s="145"/>
      <c r="L8147" t="str">
        <f t="shared" si="545"/>
        <v>29942</v>
      </c>
      <c r="M8147">
        <f t="shared" si="546"/>
        <v>29942</v>
      </c>
      <c r="N8147" s="37">
        <f t="shared" si="544"/>
        <v>-130070</v>
      </c>
    </row>
    <row r="8148" spans="1:14" ht="37.6" x14ac:dyDescent="0.3">
      <c r="A8148" s="3">
        <v>8</v>
      </c>
      <c r="B8148" s="142"/>
      <c r="C8148" s="4" t="s">
        <v>11508</v>
      </c>
      <c r="D8148" s="5">
        <v>45146</v>
      </c>
      <c r="E8148" s="6" t="s">
        <v>11509</v>
      </c>
      <c r="F8148" s="7">
        <v>-268620</v>
      </c>
      <c r="G8148" s="6" t="s">
        <v>10524</v>
      </c>
      <c r="H8148" s="7">
        <v>-28877</v>
      </c>
      <c r="I8148" s="143"/>
      <c r="J8148" s="144"/>
      <c r="K8148" s="145"/>
      <c r="L8148" t="str">
        <f t="shared" si="545"/>
        <v>30855</v>
      </c>
      <c r="M8148">
        <f t="shared" si="546"/>
        <v>30855</v>
      </c>
      <c r="N8148" s="37">
        <f t="shared" si="544"/>
        <v>-268620</v>
      </c>
    </row>
    <row r="8149" spans="1:14" ht="37.6" x14ac:dyDescent="0.3">
      <c r="A8149" s="3">
        <v>8</v>
      </c>
      <c r="B8149" s="142"/>
      <c r="C8149" s="4" t="s">
        <v>11510</v>
      </c>
      <c r="D8149" s="5">
        <v>45141</v>
      </c>
      <c r="E8149" s="6" t="s">
        <v>11511</v>
      </c>
      <c r="F8149" s="7">
        <v>-769925</v>
      </c>
      <c r="G8149" s="6" t="s">
        <v>10524</v>
      </c>
      <c r="H8149" s="7">
        <v>-82767</v>
      </c>
      <c r="I8149" s="143"/>
      <c r="J8149" s="144"/>
      <c r="K8149" s="145"/>
      <c r="L8149" t="str">
        <f t="shared" si="545"/>
        <v>29739</v>
      </c>
      <c r="M8149">
        <f t="shared" si="546"/>
        <v>29739</v>
      </c>
      <c r="N8149" s="37">
        <f t="shared" si="544"/>
        <v>-769925</v>
      </c>
    </row>
    <row r="8150" spans="1:14" ht="37.6" x14ac:dyDescent="0.3">
      <c r="A8150" s="3">
        <v>8</v>
      </c>
      <c r="B8150" s="142"/>
      <c r="C8150" s="4" t="s">
        <v>11512</v>
      </c>
      <c r="D8150" s="5">
        <v>45147</v>
      </c>
      <c r="E8150" s="6" t="s">
        <v>11513</v>
      </c>
      <c r="F8150" s="7">
        <v>-530204</v>
      </c>
      <c r="G8150" s="6" t="s">
        <v>10524</v>
      </c>
      <c r="H8150" s="7">
        <v>-56997</v>
      </c>
      <c r="I8150" s="143"/>
      <c r="J8150" s="144"/>
      <c r="K8150" s="145"/>
      <c r="L8150" t="str">
        <f t="shared" si="545"/>
        <v>31002</v>
      </c>
      <c r="M8150">
        <f t="shared" si="546"/>
        <v>31002</v>
      </c>
      <c r="N8150" s="37">
        <f t="shared" si="544"/>
        <v>-530204</v>
      </c>
    </row>
    <row r="8151" spans="1:14" ht="37.6" x14ac:dyDescent="0.3">
      <c r="A8151" s="3">
        <v>8</v>
      </c>
      <c r="B8151" s="142"/>
      <c r="C8151" s="4" t="s">
        <v>11514</v>
      </c>
      <c r="D8151" s="5">
        <v>45140</v>
      </c>
      <c r="E8151" s="6" t="s">
        <v>11515</v>
      </c>
      <c r="F8151" s="7">
        <v>-250661</v>
      </c>
      <c r="G8151" s="6" t="s">
        <v>10524</v>
      </c>
      <c r="H8151" s="7">
        <v>-26946</v>
      </c>
      <c r="I8151" s="143"/>
      <c r="J8151" s="144"/>
      <c r="K8151" s="145"/>
      <c r="L8151" t="str">
        <f t="shared" si="545"/>
        <v>29331</v>
      </c>
      <c r="M8151">
        <f t="shared" si="546"/>
        <v>29331</v>
      </c>
      <c r="N8151" s="37">
        <f t="shared" si="544"/>
        <v>-250661</v>
      </c>
    </row>
    <row r="8152" spans="1:14" ht="37.6" x14ac:dyDescent="0.3">
      <c r="A8152" s="3">
        <v>8</v>
      </c>
      <c r="B8152" s="142"/>
      <c r="C8152" s="4" t="s">
        <v>11516</v>
      </c>
      <c r="D8152" s="5">
        <v>45140</v>
      </c>
      <c r="E8152" s="6" t="s">
        <v>11517</v>
      </c>
      <c r="F8152" s="7">
        <v>-528040</v>
      </c>
      <c r="G8152" s="6" t="s">
        <v>10524</v>
      </c>
      <c r="H8152" s="7">
        <v>-56764</v>
      </c>
      <c r="I8152" s="143"/>
      <c r="J8152" s="144"/>
      <c r="K8152" s="145"/>
      <c r="L8152" t="str">
        <f t="shared" si="545"/>
        <v>29538</v>
      </c>
      <c r="M8152">
        <f t="shared" si="546"/>
        <v>29538</v>
      </c>
      <c r="N8152" s="37">
        <f t="shared" si="544"/>
        <v>-528040</v>
      </c>
    </row>
    <row r="8153" spans="1:14" ht="37.6" x14ac:dyDescent="0.3">
      <c r="A8153" s="3">
        <v>8</v>
      </c>
      <c r="B8153" s="142"/>
      <c r="C8153" s="4" t="s">
        <v>11518</v>
      </c>
      <c r="D8153" s="5">
        <v>45145</v>
      </c>
      <c r="E8153" s="6" t="s">
        <v>11519</v>
      </c>
      <c r="F8153" s="7">
        <v>-685929</v>
      </c>
      <c r="G8153" s="6" t="s">
        <v>10524</v>
      </c>
      <c r="H8153" s="7">
        <v>-73737</v>
      </c>
      <c r="I8153" s="143"/>
      <c r="J8153" s="144"/>
      <c r="K8153" s="145"/>
      <c r="L8153" t="str">
        <f t="shared" si="545"/>
        <v>30491</v>
      </c>
      <c r="M8153">
        <f t="shared" si="546"/>
        <v>30491</v>
      </c>
      <c r="N8153" s="37">
        <f t="shared" si="544"/>
        <v>-685929</v>
      </c>
    </row>
    <row r="8154" spans="1:14" ht="37.6" x14ac:dyDescent="0.3">
      <c r="A8154" s="3">
        <v>8</v>
      </c>
      <c r="B8154" s="135"/>
      <c r="C8154" s="4" t="s">
        <v>11520</v>
      </c>
      <c r="D8154" s="5">
        <v>45140</v>
      </c>
      <c r="E8154" s="6" t="s">
        <v>11521</v>
      </c>
      <c r="F8154" s="7">
        <v>-158611</v>
      </c>
      <c r="G8154" s="6" t="s">
        <v>10524</v>
      </c>
      <c r="H8154" s="7">
        <v>-17051</v>
      </c>
      <c r="I8154" s="137"/>
      <c r="J8154" s="140"/>
      <c r="K8154" s="141"/>
      <c r="L8154" t="str">
        <f t="shared" si="545"/>
        <v>29444</v>
      </c>
      <c r="M8154">
        <f t="shared" si="546"/>
        <v>29444</v>
      </c>
      <c r="N8154" s="37">
        <f t="shared" si="544"/>
        <v>-158611</v>
      </c>
    </row>
    <row r="8155" spans="1:14" ht="37.6" x14ac:dyDescent="0.3">
      <c r="A8155" s="3">
        <v>8</v>
      </c>
      <c r="B8155" s="8" t="s">
        <v>11522</v>
      </c>
      <c r="C8155" s="4" t="s">
        <v>11523</v>
      </c>
      <c r="D8155" s="5">
        <v>45117</v>
      </c>
      <c r="E8155" s="6" t="s">
        <v>11524</v>
      </c>
      <c r="F8155" s="7">
        <v>-448752</v>
      </c>
      <c r="G8155" s="6" t="s">
        <v>10524</v>
      </c>
      <c r="H8155" s="7">
        <v>-48241</v>
      </c>
      <c r="I8155" s="11">
        <v>-400511</v>
      </c>
      <c r="J8155" s="132" t="s">
        <v>596</v>
      </c>
      <c r="K8155" s="133"/>
      <c r="L8155" t="str">
        <f t="shared" ref="L8155:L8167" si="547">+RIGHT(C8155,4)</f>
        <v>6985</v>
      </c>
      <c r="M8155">
        <f t="shared" si="546"/>
        <v>6985</v>
      </c>
      <c r="N8155" s="37">
        <f t="shared" si="544"/>
        <v>-448752</v>
      </c>
    </row>
    <row r="8156" spans="1:14" ht="37.6" x14ac:dyDescent="0.3">
      <c r="A8156" s="3">
        <v>8</v>
      </c>
      <c r="B8156" s="8" t="s">
        <v>11525</v>
      </c>
      <c r="C8156" s="4" t="s">
        <v>11526</v>
      </c>
      <c r="D8156" s="5">
        <v>45132</v>
      </c>
      <c r="E8156" s="6" t="s">
        <v>11527</v>
      </c>
      <c r="F8156" s="7">
        <v>-286080</v>
      </c>
      <c r="G8156" s="6" t="s">
        <v>10524</v>
      </c>
      <c r="H8156" s="7">
        <v>-30754</v>
      </c>
      <c r="I8156" s="11">
        <v>-255326</v>
      </c>
      <c r="J8156" s="132" t="s">
        <v>604</v>
      </c>
      <c r="K8156" s="133"/>
      <c r="L8156" t="str">
        <f t="shared" si="547"/>
        <v>7758</v>
      </c>
      <c r="M8156">
        <f t="shared" si="546"/>
        <v>7758</v>
      </c>
      <c r="N8156" s="37">
        <f t="shared" si="544"/>
        <v>-286080</v>
      </c>
    </row>
    <row r="8157" spans="1:14" ht="37.6" x14ac:dyDescent="0.3">
      <c r="A8157" s="3">
        <v>8</v>
      </c>
      <c r="B8157" s="8" t="s">
        <v>11528</v>
      </c>
      <c r="C8157" s="4" t="s">
        <v>11529</v>
      </c>
      <c r="D8157" s="5">
        <v>45146</v>
      </c>
      <c r="E8157" s="6" t="s">
        <v>11530</v>
      </c>
      <c r="F8157" s="7">
        <v>-446877</v>
      </c>
      <c r="G8157" s="6" t="s">
        <v>10524</v>
      </c>
      <c r="H8157" s="7">
        <v>-48039</v>
      </c>
      <c r="I8157" s="11">
        <v>-398838</v>
      </c>
      <c r="J8157" s="132" t="s">
        <v>610</v>
      </c>
      <c r="K8157" s="133"/>
      <c r="L8157" t="str">
        <f t="shared" si="547"/>
        <v>2602</v>
      </c>
      <c r="M8157">
        <f t="shared" si="546"/>
        <v>2602</v>
      </c>
      <c r="N8157" s="37">
        <f t="shared" si="544"/>
        <v>-446877</v>
      </c>
    </row>
    <row r="8158" spans="1:14" ht="37.6" x14ac:dyDescent="0.3">
      <c r="A8158" s="3">
        <v>8</v>
      </c>
      <c r="B8158" s="134" t="s">
        <v>11531</v>
      </c>
      <c r="C8158" s="4" t="s">
        <v>4484</v>
      </c>
      <c r="D8158" s="5">
        <v>45140</v>
      </c>
      <c r="E8158" s="6" t="s">
        <v>11532</v>
      </c>
      <c r="F8158" s="7">
        <v>-79305</v>
      </c>
      <c r="G8158" s="6" t="s">
        <v>10524</v>
      </c>
      <c r="H8158" s="7">
        <v>-8525</v>
      </c>
      <c r="I8158" s="136">
        <v>-293196</v>
      </c>
      <c r="J8158" s="138" t="s">
        <v>615</v>
      </c>
      <c r="K8158" s="139"/>
      <c r="L8158" t="str">
        <f t="shared" si="547"/>
        <v>1040</v>
      </c>
      <c r="M8158">
        <f t="shared" si="546"/>
        <v>1040</v>
      </c>
      <c r="N8158" s="37">
        <f t="shared" si="544"/>
        <v>-79305</v>
      </c>
    </row>
    <row r="8159" spans="1:14" ht="37.6" x14ac:dyDescent="0.3">
      <c r="A8159" s="3">
        <v>8</v>
      </c>
      <c r="B8159" s="135"/>
      <c r="C8159" s="4" t="s">
        <v>11533</v>
      </c>
      <c r="D8159" s="5">
        <v>45147</v>
      </c>
      <c r="E8159" s="6" t="s">
        <v>11534</v>
      </c>
      <c r="F8159" s="7">
        <v>-249206</v>
      </c>
      <c r="G8159" s="6" t="s">
        <v>10524</v>
      </c>
      <c r="H8159" s="7">
        <v>-26790</v>
      </c>
      <c r="I8159" s="137"/>
      <c r="J8159" s="140"/>
      <c r="K8159" s="141"/>
      <c r="L8159" t="str">
        <f t="shared" si="547"/>
        <v>1059</v>
      </c>
      <c r="M8159">
        <f t="shared" si="546"/>
        <v>1059</v>
      </c>
      <c r="N8159" s="37">
        <f t="shared" si="544"/>
        <v>-249206</v>
      </c>
    </row>
    <row r="8160" spans="1:14" ht="37.6" x14ac:dyDescent="0.3">
      <c r="A8160" s="3">
        <v>8</v>
      </c>
      <c r="B8160" s="8" t="s">
        <v>11535</v>
      </c>
      <c r="C8160" s="4" t="s">
        <v>11536</v>
      </c>
      <c r="D8160" s="5">
        <v>45141</v>
      </c>
      <c r="E8160" s="6" t="s">
        <v>11537</v>
      </c>
      <c r="F8160" s="7">
        <v>-158611</v>
      </c>
      <c r="G8160" s="6" t="s">
        <v>10524</v>
      </c>
      <c r="H8160" s="7">
        <v>-17051</v>
      </c>
      <c r="I8160" s="11">
        <v>-141560</v>
      </c>
      <c r="J8160" s="132" t="s">
        <v>626</v>
      </c>
      <c r="K8160" s="133"/>
      <c r="L8160" t="str">
        <f>+RIGHT(C8160,3)</f>
        <v>831</v>
      </c>
      <c r="M8160">
        <f t="shared" si="546"/>
        <v>831</v>
      </c>
      <c r="N8160" s="37">
        <f t="shared" si="544"/>
        <v>-158611</v>
      </c>
    </row>
    <row r="8161" spans="1:14" ht="37.6" x14ac:dyDescent="0.3">
      <c r="A8161" s="3">
        <v>8</v>
      </c>
      <c r="B8161" s="8" t="s">
        <v>11538</v>
      </c>
      <c r="C8161" s="4" t="s">
        <v>4482</v>
      </c>
      <c r="D8161" s="5">
        <v>45127</v>
      </c>
      <c r="E8161" s="6" t="s">
        <v>11539</v>
      </c>
      <c r="F8161" s="7">
        <v>-130972</v>
      </c>
      <c r="G8161" s="6" t="s">
        <v>10524</v>
      </c>
      <c r="H8161" s="7">
        <v>-14079</v>
      </c>
      <c r="I8161" s="11">
        <v>-116893</v>
      </c>
      <c r="J8161" s="132" t="s">
        <v>698</v>
      </c>
      <c r="K8161" s="133"/>
      <c r="L8161" t="str">
        <f t="shared" si="547"/>
        <v>1147</v>
      </c>
      <c r="M8161">
        <f t="shared" si="546"/>
        <v>1147</v>
      </c>
      <c r="N8161" s="37">
        <f t="shared" si="544"/>
        <v>-130972</v>
      </c>
    </row>
    <row r="8162" spans="1:14" ht="37.6" x14ac:dyDescent="0.3">
      <c r="A8162" s="3">
        <v>8</v>
      </c>
      <c r="B8162" s="8" t="s">
        <v>11540</v>
      </c>
      <c r="C8162" s="4" t="s">
        <v>11541</v>
      </c>
      <c r="D8162" s="5">
        <v>45128</v>
      </c>
      <c r="E8162" s="6" t="s">
        <v>11542</v>
      </c>
      <c r="F8162" s="7">
        <v>-245025</v>
      </c>
      <c r="G8162" s="6" t="s">
        <v>10524</v>
      </c>
      <c r="H8162" s="7">
        <v>-26340</v>
      </c>
      <c r="I8162" s="11">
        <v>-218685</v>
      </c>
      <c r="J8162" s="132" t="s">
        <v>702</v>
      </c>
      <c r="K8162" s="133"/>
      <c r="L8162" t="str">
        <f>+RIGHT(C8162,3)</f>
        <v>803</v>
      </c>
      <c r="M8162">
        <f t="shared" si="546"/>
        <v>803</v>
      </c>
      <c r="N8162" s="37">
        <f t="shared" si="544"/>
        <v>-245025</v>
      </c>
    </row>
    <row r="8163" spans="1:14" ht="37.6" x14ac:dyDescent="0.3">
      <c r="A8163" s="3">
        <v>8</v>
      </c>
      <c r="B8163" s="8" t="s">
        <v>11543</v>
      </c>
      <c r="C8163" s="4" t="s">
        <v>11544</v>
      </c>
      <c r="D8163" s="5">
        <v>45131</v>
      </c>
      <c r="E8163" s="6" t="s">
        <v>11545</v>
      </c>
      <c r="F8163" s="7">
        <v>-933788</v>
      </c>
      <c r="G8163" s="6" t="s">
        <v>10524</v>
      </c>
      <c r="H8163" s="7">
        <v>-100382</v>
      </c>
      <c r="I8163" s="11">
        <v>-833406</v>
      </c>
      <c r="J8163" s="132" t="s">
        <v>708</v>
      </c>
      <c r="K8163" s="133"/>
      <c r="L8163" t="str">
        <f t="shared" si="547"/>
        <v>1451</v>
      </c>
      <c r="M8163">
        <f t="shared" si="546"/>
        <v>1451</v>
      </c>
      <c r="N8163" s="37">
        <f t="shared" si="544"/>
        <v>-933788</v>
      </c>
    </row>
    <row r="8164" spans="1:14" ht="37.6" x14ac:dyDescent="0.3">
      <c r="A8164" s="3">
        <v>8</v>
      </c>
      <c r="B8164" s="8" t="s">
        <v>11546</v>
      </c>
      <c r="C8164" s="4" t="s">
        <v>11547</v>
      </c>
      <c r="D8164" s="5">
        <v>45133</v>
      </c>
      <c r="E8164" s="6" t="s">
        <v>11548</v>
      </c>
      <c r="F8164" s="7">
        <v>-590434</v>
      </c>
      <c r="G8164" s="6" t="s">
        <v>10524</v>
      </c>
      <c r="H8164" s="7">
        <v>-63472</v>
      </c>
      <c r="I8164" s="11">
        <v>-526962</v>
      </c>
      <c r="J8164" s="132" t="s">
        <v>717</v>
      </c>
      <c r="K8164" s="133"/>
      <c r="L8164" t="str">
        <f>+RIGHT(C8164,3)</f>
        <v>585</v>
      </c>
      <c r="M8164">
        <f t="shared" si="546"/>
        <v>585</v>
      </c>
      <c r="N8164" s="37">
        <f t="shared" si="544"/>
        <v>-590434</v>
      </c>
    </row>
    <row r="8165" spans="1:14" ht="37.6" x14ac:dyDescent="0.3">
      <c r="A8165" s="3">
        <v>8</v>
      </c>
      <c r="B8165" s="8" t="s">
        <v>11549</v>
      </c>
      <c r="C8165" s="4" t="s">
        <v>11550</v>
      </c>
      <c r="D8165" s="5">
        <v>45119</v>
      </c>
      <c r="E8165" s="6" t="s">
        <v>11551</v>
      </c>
      <c r="F8165" s="7">
        <v>-178324</v>
      </c>
      <c r="G8165" s="6" t="s">
        <v>10524</v>
      </c>
      <c r="H8165" s="7">
        <v>-19170</v>
      </c>
      <c r="I8165" s="11">
        <v>-159154</v>
      </c>
      <c r="J8165" s="132" t="s">
        <v>739</v>
      </c>
      <c r="K8165" s="133"/>
      <c r="L8165" t="str">
        <f t="shared" ref="L8165:L8166" si="548">+RIGHT(C8165,3)</f>
        <v>787</v>
      </c>
      <c r="M8165">
        <f t="shared" si="546"/>
        <v>787</v>
      </c>
      <c r="N8165" s="37">
        <f t="shared" si="544"/>
        <v>-178324</v>
      </c>
    </row>
    <row r="8166" spans="1:14" ht="37.6" x14ac:dyDescent="0.3">
      <c r="A8166" s="3">
        <v>8</v>
      </c>
      <c r="B8166" s="8" t="s">
        <v>11552</v>
      </c>
      <c r="C8166" s="4" t="s">
        <v>11553</v>
      </c>
      <c r="D8166" s="5">
        <v>45129</v>
      </c>
      <c r="E8166" s="6" t="s">
        <v>11554</v>
      </c>
      <c r="F8166" s="7">
        <v>-128591</v>
      </c>
      <c r="G8166" s="6" t="s">
        <v>10524</v>
      </c>
      <c r="H8166" s="7">
        <v>-13824</v>
      </c>
      <c r="I8166" s="11">
        <v>-114767</v>
      </c>
      <c r="J8166" s="132" t="s">
        <v>749</v>
      </c>
      <c r="K8166" s="133"/>
      <c r="L8166" t="str">
        <f t="shared" si="548"/>
        <v>603</v>
      </c>
      <c r="M8166">
        <f t="shared" si="546"/>
        <v>603</v>
      </c>
      <c r="N8166" s="37">
        <f t="shared" si="544"/>
        <v>-128591</v>
      </c>
    </row>
    <row r="8167" spans="1:14" ht="37.6" x14ac:dyDescent="0.3">
      <c r="A8167" s="3">
        <v>8</v>
      </c>
      <c r="B8167" s="8" t="s">
        <v>11555</v>
      </c>
      <c r="C8167" s="4" t="s">
        <v>11556</v>
      </c>
      <c r="D8167" s="5">
        <v>45126</v>
      </c>
      <c r="E8167" s="6" t="s">
        <v>11557</v>
      </c>
      <c r="F8167" s="7">
        <v>-421692</v>
      </c>
      <c r="G8167" s="6" t="s">
        <v>10524</v>
      </c>
      <c r="H8167" s="7">
        <v>-45332</v>
      </c>
      <c r="I8167" s="11">
        <v>-376360</v>
      </c>
      <c r="J8167" s="132" t="s">
        <v>767</v>
      </c>
      <c r="K8167" s="133"/>
      <c r="L8167" t="str">
        <f t="shared" si="547"/>
        <v>1065</v>
      </c>
      <c r="M8167">
        <f t="shared" si="546"/>
        <v>1065</v>
      </c>
      <c r="N8167" s="37">
        <f t="shared" si="544"/>
        <v>-421692</v>
      </c>
    </row>
    <row r="8168" spans="1:14" ht="37.6" x14ac:dyDescent="0.3">
      <c r="A8168" s="3">
        <v>8</v>
      </c>
      <c r="B8168" s="134" t="s">
        <v>11558</v>
      </c>
      <c r="C8168" s="4" t="s">
        <v>11559</v>
      </c>
      <c r="D8168" s="5">
        <v>45115</v>
      </c>
      <c r="E8168" s="6" t="s">
        <v>11560</v>
      </c>
      <c r="F8168" s="7">
        <v>-203839</v>
      </c>
      <c r="G8168" s="6" t="s">
        <v>10524</v>
      </c>
      <c r="H8168" s="7">
        <v>-21913</v>
      </c>
      <c r="I8168" s="136">
        <v>-363048</v>
      </c>
      <c r="J8168" s="138" t="s">
        <v>792</v>
      </c>
      <c r="K8168" s="139"/>
      <c r="L8168" t="str">
        <f t="shared" ref="L8168:L8170" si="549">+RIGHT(C8168,3)</f>
        <v>761</v>
      </c>
      <c r="M8168">
        <f t="shared" si="546"/>
        <v>761</v>
      </c>
      <c r="N8168" s="37">
        <f t="shared" si="544"/>
        <v>-203839</v>
      </c>
    </row>
    <row r="8169" spans="1:14" ht="37.6" x14ac:dyDescent="0.3">
      <c r="A8169" s="3">
        <v>8</v>
      </c>
      <c r="B8169" s="135"/>
      <c r="C8169" s="4" t="s">
        <v>11561</v>
      </c>
      <c r="D8169" s="5">
        <v>45132</v>
      </c>
      <c r="E8169" s="6" t="s">
        <v>11562</v>
      </c>
      <c r="F8169" s="7">
        <v>-202938</v>
      </c>
      <c r="G8169" s="6" t="s">
        <v>10524</v>
      </c>
      <c r="H8169" s="7">
        <v>-21816</v>
      </c>
      <c r="I8169" s="137"/>
      <c r="J8169" s="140"/>
      <c r="K8169" s="141"/>
      <c r="L8169" t="str">
        <f t="shared" si="549"/>
        <v>827</v>
      </c>
      <c r="M8169">
        <f t="shared" si="546"/>
        <v>827</v>
      </c>
      <c r="N8169" s="37">
        <f t="shared" si="544"/>
        <v>-202938</v>
      </c>
    </row>
    <row r="8170" spans="1:14" ht="50.1" x14ac:dyDescent="0.3">
      <c r="A8170" s="3">
        <v>8</v>
      </c>
      <c r="B8170" s="8" t="s">
        <v>11563</v>
      </c>
      <c r="C8170" s="4" t="s">
        <v>11564</v>
      </c>
      <c r="D8170" s="5">
        <v>45142</v>
      </c>
      <c r="E8170" s="6" t="s">
        <v>11565</v>
      </c>
      <c r="F8170" s="7">
        <v>-95954</v>
      </c>
      <c r="G8170" s="6" t="s">
        <v>10524</v>
      </c>
      <c r="H8170" s="7">
        <v>-10315</v>
      </c>
      <c r="I8170" s="11">
        <v>-85639</v>
      </c>
      <c r="J8170" s="132" t="s">
        <v>807</v>
      </c>
      <c r="K8170" s="133"/>
      <c r="L8170" t="str">
        <f t="shared" si="549"/>
        <v>794</v>
      </c>
      <c r="M8170">
        <f t="shared" si="546"/>
        <v>794</v>
      </c>
      <c r="N8170" s="37">
        <f t="shared" si="544"/>
        <v>-95954</v>
      </c>
    </row>
    <row r="8171" spans="1:14" ht="37.6" x14ac:dyDescent="0.3">
      <c r="A8171" s="3">
        <v>8</v>
      </c>
      <c r="B8171" s="134" t="s">
        <v>11566</v>
      </c>
      <c r="C8171" s="4" t="s">
        <v>11567</v>
      </c>
      <c r="D8171" s="5">
        <v>45111</v>
      </c>
      <c r="E8171" s="6" t="s">
        <v>11568</v>
      </c>
      <c r="F8171" s="7">
        <v>-512744</v>
      </c>
      <c r="G8171" s="6" t="s">
        <v>10524</v>
      </c>
      <c r="H8171" s="7">
        <v>-55120</v>
      </c>
      <c r="I8171" s="136">
        <v>-959565</v>
      </c>
      <c r="J8171" s="138" t="s">
        <v>1940</v>
      </c>
      <c r="K8171" s="139"/>
      <c r="L8171" t="str">
        <f t="shared" si="545"/>
        <v>00959</v>
      </c>
      <c r="M8171">
        <f t="shared" si="546"/>
        <v>959</v>
      </c>
      <c r="N8171" s="37">
        <f t="shared" si="544"/>
        <v>-512744</v>
      </c>
    </row>
    <row r="8172" spans="1:14" ht="37.6" x14ac:dyDescent="0.3">
      <c r="A8172" s="3">
        <v>8</v>
      </c>
      <c r="B8172" s="135"/>
      <c r="C8172" s="4" t="s">
        <v>2005</v>
      </c>
      <c r="D8172" s="5">
        <v>45117</v>
      </c>
      <c r="E8172" s="6" t="s">
        <v>11569</v>
      </c>
      <c r="F8172" s="7">
        <v>-562399</v>
      </c>
      <c r="G8172" s="6" t="s">
        <v>10524</v>
      </c>
      <c r="H8172" s="7">
        <v>-60458</v>
      </c>
      <c r="I8172" s="137"/>
      <c r="J8172" s="140"/>
      <c r="K8172" s="141"/>
      <c r="L8172" t="str">
        <f t="shared" si="545"/>
        <v>01028</v>
      </c>
      <c r="M8172">
        <f t="shared" si="546"/>
        <v>1028</v>
      </c>
      <c r="N8172" s="37">
        <f t="shared" si="544"/>
        <v>-562399</v>
      </c>
    </row>
    <row r="8173" spans="1:14" ht="37.6" x14ac:dyDescent="0.3">
      <c r="A8173" s="3">
        <v>8</v>
      </c>
      <c r="B8173" s="134" t="s">
        <v>11570</v>
      </c>
      <c r="C8173" s="4" t="s">
        <v>11571</v>
      </c>
      <c r="D8173" s="5">
        <v>45115</v>
      </c>
      <c r="E8173" s="6" t="s">
        <v>11572</v>
      </c>
      <c r="F8173" s="7">
        <v>-160380</v>
      </c>
      <c r="G8173" s="6" t="s">
        <v>10524</v>
      </c>
      <c r="H8173" s="7">
        <v>-17241</v>
      </c>
      <c r="I8173" s="136">
        <v>-568136</v>
      </c>
      <c r="J8173" s="138" t="s">
        <v>837</v>
      </c>
      <c r="K8173" s="139"/>
      <c r="L8173" t="str">
        <f t="shared" ref="L8173:L8176" si="550">+RIGHT(C8173,4)</f>
        <v>1541</v>
      </c>
      <c r="M8173">
        <f t="shared" si="546"/>
        <v>1541</v>
      </c>
      <c r="N8173" s="37">
        <f t="shared" si="544"/>
        <v>-160380</v>
      </c>
    </row>
    <row r="8174" spans="1:14" ht="50.1" x14ac:dyDescent="0.3">
      <c r="A8174" s="3">
        <v>8</v>
      </c>
      <c r="B8174" s="135"/>
      <c r="C8174" s="4" t="s">
        <v>6322</v>
      </c>
      <c r="D8174" s="5">
        <v>45112</v>
      </c>
      <c r="E8174" s="6" t="s">
        <v>11573</v>
      </c>
      <c r="F8174" s="7">
        <v>-476187</v>
      </c>
      <c r="G8174" s="6" t="s">
        <v>10524</v>
      </c>
      <c r="H8174" s="7">
        <v>-51190</v>
      </c>
      <c r="I8174" s="137"/>
      <c r="J8174" s="140"/>
      <c r="K8174" s="141"/>
      <c r="L8174" t="str">
        <f t="shared" si="550"/>
        <v>1486</v>
      </c>
      <c r="M8174">
        <f t="shared" si="546"/>
        <v>1486</v>
      </c>
      <c r="N8174" s="37">
        <f t="shared" si="544"/>
        <v>-476187</v>
      </c>
    </row>
    <row r="8175" spans="1:14" ht="37.6" x14ac:dyDescent="0.3">
      <c r="A8175" s="3">
        <v>8</v>
      </c>
      <c r="B8175" s="8" t="s">
        <v>11574</v>
      </c>
      <c r="C8175" s="4" t="s">
        <v>11575</v>
      </c>
      <c r="D8175" s="5">
        <v>45138</v>
      </c>
      <c r="E8175" s="6" t="s">
        <v>11576</v>
      </c>
      <c r="F8175" s="7">
        <v>-220296</v>
      </c>
      <c r="G8175" s="6" t="s">
        <v>10524</v>
      </c>
      <c r="H8175" s="7">
        <v>-23682</v>
      </c>
      <c r="I8175" s="11">
        <v>-196614</v>
      </c>
      <c r="J8175" s="132" t="s">
        <v>850</v>
      </c>
      <c r="K8175" s="133"/>
      <c r="L8175" t="str">
        <f t="shared" si="550"/>
        <v>2456</v>
      </c>
      <c r="M8175">
        <f t="shared" si="546"/>
        <v>2456</v>
      </c>
      <c r="N8175" s="37">
        <f t="shared" si="544"/>
        <v>-220296</v>
      </c>
    </row>
    <row r="8176" spans="1:14" ht="37.6" x14ac:dyDescent="0.3">
      <c r="A8176" s="3">
        <v>8</v>
      </c>
      <c r="B8176" s="8" t="s">
        <v>11577</v>
      </c>
      <c r="C8176" s="4" t="s">
        <v>11578</v>
      </c>
      <c r="D8176" s="5">
        <v>45139</v>
      </c>
      <c r="E8176" s="6" t="s">
        <v>11579</v>
      </c>
      <c r="F8176" s="7">
        <v>-610133</v>
      </c>
      <c r="G8176" s="6" t="s">
        <v>10524</v>
      </c>
      <c r="H8176" s="7">
        <v>-65589</v>
      </c>
      <c r="I8176" s="11">
        <v>-544544</v>
      </c>
      <c r="J8176" s="132" t="s">
        <v>850</v>
      </c>
      <c r="K8176" s="133"/>
      <c r="L8176" t="str">
        <f t="shared" si="550"/>
        <v>2500</v>
      </c>
      <c r="M8176">
        <f t="shared" si="546"/>
        <v>2500</v>
      </c>
      <c r="N8176" s="37">
        <f t="shared" si="544"/>
        <v>-610133</v>
      </c>
    </row>
    <row r="8177" spans="1:14" ht="37.6" x14ac:dyDescent="0.3">
      <c r="A8177" s="3">
        <v>8</v>
      </c>
      <c r="B8177" s="8" t="s">
        <v>11580</v>
      </c>
      <c r="C8177" s="4" t="s">
        <v>11581</v>
      </c>
      <c r="D8177" s="5">
        <v>45142</v>
      </c>
      <c r="E8177" s="6" t="s">
        <v>11582</v>
      </c>
      <c r="F8177" s="7">
        <v>-383156</v>
      </c>
      <c r="G8177" s="6" t="s">
        <v>10524</v>
      </c>
      <c r="H8177" s="7">
        <v>-41189</v>
      </c>
      <c r="I8177" s="11">
        <v>-341967</v>
      </c>
      <c r="J8177" s="132" t="s">
        <v>864</v>
      </c>
      <c r="K8177" s="133"/>
      <c r="L8177" t="str">
        <f t="shared" ref="L8177:L8180" si="551">+RIGHT(C8177,3)</f>
        <v>592</v>
      </c>
      <c r="M8177">
        <f t="shared" si="546"/>
        <v>592</v>
      </c>
      <c r="N8177" s="37">
        <f t="shared" si="544"/>
        <v>-383156</v>
      </c>
    </row>
    <row r="8178" spans="1:14" ht="50.1" x14ac:dyDescent="0.3">
      <c r="A8178" s="3">
        <v>8</v>
      </c>
      <c r="B8178" s="134" t="s">
        <v>11583</v>
      </c>
      <c r="C8178" s="4" t="s">
        <v>11584</v>
      </c>
      <c r="D8178" s="5">
        <v>45122</v>
      </c>
      <c r="E8178" s="6" t="s">
        <v>11585</v>
      </c>
      <c r="F8178" s="7">
        <v>-287861</v>
      </c>
      <c r="G8178" s="6" t="s">
        <v>10524</v>
      </c>
      <c r="H8178" s="7">
        <v>-30945</v>
      </c>
      <c r="I8178" s="136">
        <v>-371683</v>
      </c>
      <c r="J8178" s="138" t="s">
        <v>886</v>
      </c>
      <c r="K8178" s="139"/>
      <c r="L8178" t="str">
        <f t="shared" si="551"/>
        <v>841</v>
      </c>
      <c r="M8178">
        <f t="shared" si="546"/>
        <v>841</v>
      </c>
      <c r="N8178" s="37">
        <f t="shared" si="544"/>
        <v>-287861</v>
      </c>
    </row>
    <row r="8179" spans="1:14" ht="50.1" x14ac:dyDescent="0.3">
      <c r="A8179" s="3">
        <v>8</v>
      </c>
      <c r="B8179" s="135"/>
      <c r="C8179" s="4" t="s">
        <v>11586</v>
      </c>
      <c r="D8179" s="5">
        <v>45129</v>
      </c>
      <c r="E8179" s="6" t="s">
        <v>11587</v>
      </c>
      <c r="F8179" s="7">
        <v>-128591</v>
      </c>
      <c r="G8179" s="6" t="s">
        <v>10524</v>
      </c>
      <c r="H8179" s="7">
        <v>-13824</v>
      </c>
      <c r="I8179" s="137"/>
      <c r="J8179" s="140"/>
      <c r="K8179" s="141"/>
      <c r="L8179" t="str">
        <f t="shared" si="551"/>
        <v>857</v>
      </c>
      <c r="M8179">
        <f t="shared" si="546"/>
        <v>857</v>
      </c>
      <c r="N8179" s="37">
        <f t="shared" si="544"/>
        <v>-128591</v>
      </c>
    </row>
    <row r="8180" spans="1:14" ht="37.6" x14ac:dyDescent="0.3">
      <c r="A8180" s="3">
        <v>8</v>
      </c>
      <c r="B8180" s="8" t="s">
        <v>11588</v>
      </c>
      <c r="C8180" s="4" t="s">
        <v>11589</v>
      </c>
      <c r="D8180" s="5">
        <v>45140</v>
      </c>
      <c r="E8180" s="6" t="s">
        <v>11590</v>
      </c>
      <c r="F8180" s="7">
        <v>-95954</v>
      </c>
      <c r="G8180" s="6" t="s">
        <v>10524</v>
      </c>
      <c r="H8180" s="7">
        <v>-10315</v>
      </c>
      <c r="I8180" s="11">
        <v>-85639</v>
      </c>
      <c r="J8180" s="132" t="s">
        <v>908</v>
      </c>
      <c r="K8180" s="133"/>
      <c r="L8180" t="str">
        <f t="shared" si="551"/>
        <v>888</v>
      </c>
      <c r="M8180">
        <f t="shared" si="546"/>
        <v>888</v>
      </c>
      <c r="N8180" s="37">
        <f t="shared" si="544"/>
        <v>-95954</v>
      </c>
    </row>
    <row r="8181" spans="1:14" ht="37.6" x14ac:dyDescent="0.3">
      <c r="A8181" s="3">
        <v>8</v>
      </c>
      <c r="B8181" s="8" t="s">
        <v>11591</v>
      </c>
      <c r="C8181" s="4" t="s">
        <v>11592</v>
      </c>
      <c r="D8181" s="5">
        <v>45119</v>
      </c>
      <c r="E8181" s="6" t="s">
        <v>11593</v>
      </c>
      <c r="F8181" s="7">
        <v>-1004273</v>
      </c>
      <c r="G8181" s="6" t="s">
        <v>10524</v>
      </c>
      <c r="H8181" s="7">
        <v>-107959</v>
      </c>
      <c r="I8181" s="11">
        <v>-896314</v>
      </c>
      <c r="J8181" s="132" t="s">
        <v>917</v>
      </c>
      <c r="K8181" s="133"/>
      <c r="L8181" t="str">
        <f t="shared" si="545"/>
        <v>00556</v>
      </c>
      <c r="M8181">
        <f t="shared" si="546"/>
        <v>556</v>
      </c>
      <c r="N8181" s="37">
        <f t="shared" si="544"/>
        <v>-1004273</v>
      </c>
    </row>
    <row r="8182" spans="1:14" ht="50.1" x14ac:dyDescent="0.3">
      <c r="A8182" s="3">
        <v>8</v>
      </c>
      <c r="B8182" s="8" t="s">
        <v>11594</v>
      </c>
      <c r="C8182" s="4" t="s">
        <v>11595</v>
      </c>
      <c r="D8182" s="5">
        <v>45118</v>
      </c>
      <c r="E8182" s="6" t="s">
        <v>11596</v>
      </c>
      <c r="F8182" s="7">
        <v>-695145</v>
      </c>
      <c r="G8182" s="6" t="s">
        <v>17</v>
      </c>
      <c r="H8182" s="7">
        <v>-72990</v>
      </c>
      <c r="I8182" s="11">
        <v>-622155</v>
      </c>
      <c r="J8182" s="132" t="s">
        <v>934</v>
      </c>
      <c r="K8182" s="133"/>
      <c r="L8182" t="str">
        <f t="shared" ref="L8182:L8183" si="552">+RIGHT(C8182,3)</f>
        <v>423</v>
      </c>
      <c r="M8182">
        <f t="shared" si="546"/>
        <v>423</v>
      </c>
      <c r="N8182" s="37">
        <f t="shared" si="544"/>
        <v>-695145</v>
      </c>
    </row>
    <row r="8183" spans="1:14" ht="37.6" x14ac:dyDescent="0.3">
      <c r="A8183" s="3">
        <v>8</v>
      </c>
      <c r="B8183" s="8" t="s">
        <v>11597</v>
      </c>
      <c r="C8183" s="4" t="s">
        <v>11598</v>
      </c>
      <c r="D8183" s="5">
        <v>45132</v>
      </c>
      <c r="E8183" s="6" t="s">
        <v>11599</v>
      </c>
      <c r="F8183" s="7">
        <v>-334755</v>
      </c>
      <c r="G8183" s="6" t="s">
        <v>10524</v>
      </c>
      <c r="H8183" s="7">
        <v>-35986</v>
      </c>
      <c r="I8183" s="11">
        <v>-298769</v>
      </c>
      <c r="J8183" s="132" t="s">
        <v>939</v>
      </c>
      <c r="K8183" s="133"/>
      <c r="L8183" t="str">
        <f t="shared" si="552"/>
        <v>503</v>
      </c>
      <c r="M8183">
        <f t="shared" si="546"/>
        <v>503</v>
      </c>
      <c r="N8183" s="37">
        <f t="shared" ref="N8183:N8227" si="553">+F8183</f>
        <v>-334755</v>
      </c>
    </row>
    <row r="8184" spans="1:14" ht="37.6" x14ac:dyDescent="0.3">
      <c r="A8184" s="3">
        <v>8</v>
      </c>
      <c r="B8184" s="8" t="s">
        <v>11600</v>
      </c>
      <c r="C8184" s="4" t="s">
        <v>11601</v>
      </c>
      <c r="D8184" s="5">
        <v>45136</v>
      </c>
      <c r="E8184" s="6" t="s">
        <v>11602</v>
      </c>
      <c r="F8184" s="7">
        <v>-191907</v>
      </c>
      <c r="G8184" s="6" t="s">
        <v>10524</v>
      </c>
      <c r="H8184" s="7">
        <v>-20630</v>
      </c>
      <c r="I8184" s="11">
        <v>-171277</v>
      </c>
      <c r="J8184" s="132" t="s">
        <v>956</v>
      </c>
      <c r="K8184" s="133"/>
      <c r="L8184" t="str">
        <f t="shared" ref="L8184:L8193" si="554">+RIGHT(C8184,4)</f>
        <v>1175</v>
      </c>
      <c r="M8184">
        <f t="shared" si="546"/>
        <v>1175</v>
      </c>
      <c r="N8184" s="37">
        <f t="shared" si="553"/>
        <v>-191907</v>
      </c>
    </row>
    <row r="8185" spans="1:14" ht="37.6" x14ac:dyDescent="0.3">
      <c r="A8185" s="3">
        <v>8</v>
      </c>
      <c r="B8185" s="8" t="s">
        <v>11603</v>
      </c>
      <c r="C8185" s="4" t="s">
        <v>11604</v>
      </c>
      <c r="D8185" s="5">
        <v>45141</v>
      </c>
      <c r="E8185" s="6" t="s">
        <v>11605</v>
      </c>
      <c r="F8185" s="7">
        <v>-237976</v>
      </c>
      <c r="G8185" s="6" t="s">
        <v>10524</v>
      </c>
      <c r="H8185" s="7">
        <v>-25582</v>
      </c>
      <c r="I8185" s="11">
        <v>-212394</v>
      </c>
      <c r="J8185" s="132" t="s">
        <v>971</v>
      </c>
      <c r="K8185" s="133"/>
      <c r="L8185" t="str">
        <f t="shared" ref="L8185:L8192" si="555">+RIGHT(C8185,3)</f>
        <v>793</v>
      </c>
      <c r="M8185">
        <f t="shared" si="546"/>
        <v>793</v>
      </c>
      <c r="N8185" s="37">
        <f t="shared" si="553"/>
        <v>-237976</v>
      </c>
    </row>
    <row r="8186" spans="1:14" ht="37.6" x14ac:dyDescent="0.3">
      <c r="A8186" s="3">
        <v>8</v>
      </c>
      <c r="B8186" s="8" t="s">
        <v>11606</v>
      </c>
      <c r="C8186" s="4" t="s">
        <v>4403</v>
      </c>
      <c r="D8186" s="5">
        <v>45097</v>
      </c>
      <c r="E8186" s="6" t="s">
        <v>11607</v>
      </c>
      <c r="F8186" s="7">
        <v>-317145</v>
      </c>
      <c r="G8186" s="6" t="s">
        <v>10524</v>
      </c>
      <c r="H8186" s="7">
        <v>-34093</v>
      </c>
      <c r="I8186" s="11">
        <v>-283052</v>
      </c>
      <c r="J8186" s="132" t="s">
        <v>985</v>
      </c>
      <c r="K8186" s="133"/>
      <c r="L8186" t="str">
        <f t="shared" si="555"/>
        <v>380</v>
      </c>
      <c r="M8186">
        <f t="shared" si="546"/>
        <v>380</v>
      </c>
      <c r="N8186" s="37">
        <f t="shared" si="553"/>
        <v>-317145</v>
      </c>
    </row>
    <row r="8187" spans="1:14" ht="37.6" x14ac:dyDescent="0.3">
      <c r="A8187" s="3">
        <v>8</v>
      </c>
      <c r="B8187" s="8" t="s">
        <v>11608</v>
      </c>
      <c r="C8187" s="4" t="s">
        <v>11609</v>
      </c>
      <c r="D8187" s="5">
        <v>45118</v>
      </c>
      <c r="E8187" s="6" t="s">
        <v>11610</v>
      </c>
      <c r="F8187" s="7">
        <v>-95954</v>
      </c>
      <c r="G8187" s="6" t="s">
        <v>10524</v>
      </c>
      <c r="H8187" s="7">
        <v>-10315</v>
      </c>
      <c r="I8187" s="11">
        <v>-85639</v>
      </c>
      <c r="J8187" s="132" t="s">
        <v>988</v>
      </c>
      <c r="K8187" s="133"/>
      <c r="L8187" t="str">
        <f t="shared" si="555"/>
        <v>926</v>
      </c>
      <c r="M8187">
        <f t="shared" si="546"/>
        <v>926</v>
      </c>
      <c r="N8187" s="37">
        <f t="shared" si="553"/>
        <v>-95954</v>
      </c>
    </row>
    <row r="8188" spans="1:14" ht="37.6" x14ac:dyDescent="0.3">
      <c r="A8188" s="3">
        <v>8</v>
      </c>
      <c r="B8188" s="134" t="s">
        <v>11611</v>
      </c>
      <c r="C8188" s="4" t="s">
        <v>11561</v>
      </c>
      <c r="D8188" s="5">
        <v>45142</v>
      </c>
      <c r="E8188" s="6" t="s">
        <v>11612</v>
      </c>
      <c r="F8188" s="7">
        <v>-153252</v>
      </c>
      <c r="G8188" s="6" t="s">
        <v>10524</v>
      </c>
      <c r="H8188" s="7">
        <v>-16475</v>
      </c>
      <c r="I8188" s="136">
        <v>-345124</v>
      </c>
      <c r="J8188" s="138" t="s">
        <v>996</v>
      </c>
      <c r="K8188" s="139"/>
      <c r="L8188" t="str">
        <f t="shared" si="555"/>
        <v>827</v>
      </c>
      <c r="M8188">
        <f t="shared" si="546"/>
        <v>827</v>
      </c>
      <c r="N8188" s="37">
        <f t="shared" si="553"/>
        <v>-153252</v>
      </c>
    </row>
    <row r="8189" spans="1:14" ht="37.6" x14ac:dyDescent="0.3">
      <c r="A8189" s="3">
        <v>8</v>
      </c>
      <c r="B8189" s="142"/>
      <c r="C8189" s="4" t="s">
        <v>11613</v>
      </c>
      <c r="D8189" s="5">
        <v>45146</v>
      </c>
      <c r="E8189" s="6" t="s">
        <v>11614</v>
      </c>
      <c r="F8189" s="7">
        <v>-153252</v>
      </c>
      <c r="G8189" s="6" t="s">
        <v>10524</v>
      </c>
      <c r="H8189" s="7">
        <v>-16475</v>
      </c>
      <c r="I8189" s="143"/>
      <c r="J8189" s="144"/>
      <c r="K8189" s="145"/>
      <c r="L8189" t="str">
        <f t="shared" si="555"/>
        <v>852</v>
      </c>
      <c r="M8189">
        <f t="shared" si="546"/>
        <v>852</v>
      </c>
      <c r="N8189" s="37">
        <f t="shared" si="553"/>
        <v>-153252</v>
      </c>
    </row>
    <row r="8190" spans="1:14" ht="37.6" x14ac:dyDescent="0.3">
      <c r="A8190" s="3">
        <v>8</v>
      </c>
      <c r="B8190" s="135"/>
      <c r="C8190" s="4" t="s">
        <v>6032</v>
      </c>
      <c r="D8190" s="5">
        <v>45142</v>
      </c>
      <c r="E8190" s="6" t="s">
        <v>11615</v>
      </c>
      <c r="F8190" s="7">
        <v>-80190</v>
      </c>
      <c r="G8190" s="6" t="s">
        <v>10524</v>
      </c>
      <c r="H8190" s="7">
        <v>-8621</v>
      </c>
      <c r="I8190" s="137"/>
      <c r="J8190" s="140"/>
      <c r="K8190" s="141"/>
      <c r="L8190" t="str">
        <f t="shared" si="555"/>
        <v>826</v>
      </c>
      <c r="M8190">
        <f t="shared" si="546"/>
        <v>826</v>
      </c>
      <c r="N8190" s="37">
        <f t="shared" si="553"/>
        <v>-80190</v>
      </c>
    </row>
    <row r="8191" spans="1:14" ht="37.6" x14ac:dyDescent="0.3">
      <c r="A8191" s="3">
        <v>8</v>
      </c>
      <c r="B8191" s="8" t="s">
        <v>11616</v>
      </c>
      <c r="C8191" s="4" t="s">
        <v>11617</v>
      </c>
      <c r="D8191" s="5">
        <v>45111</v>
      </c>
      <c r="E8191" s="6" t="s">
        <v>11618</v>
      </c>
      <c r="F8191" s="7">
        <v>-404771</v>
      </c>
      <c r="G8191" s="6" t="s">
        <v>17</v>
      </c>
      <c r="H8191" s="7">
        <v>-42501</v>
      </c>
      <c r="I8191" s="11">
        <v>-362270</v>
      </c>
      <c r="J8191" s="132" t="s">
        <v>1006</v>
      </c>
      <c r="K8191" s="133"/>
      <c r="L8191" t="str">
        <f t="shared" si="555"/>
        <v>792</v>
      </c>
      <c r="M8191">
        <f t="shared" si="546"/>
        <v>792</v>
      </c>
      <c r="N8191" s="37">
        <f t="shared" si="553"/>
        <v>-404771</v>
      </c>
    </row>
    <row r="8192" spans="1:14" ht="50.1" x14ac:dyDescent="0.3">
      <c r="A8192" s="3">
        <v>8</v>
      </c>
      <c r="B8192" s="8" t="s">
        <v>11619</v>
      </c>
      <c r="C8192" s="4" t="s">
        <v>6219</v>
      </c>
      <c r="D8192" s="5">
        <v>45140</v>
      </c>
      <c r="E8192" s="6" t="s">
        <v>11620</v>
      </c>
      <c r="F8192" s="7">
        <v>-128591</v>
      </c>
      <c r="G8192" s="6" t="s">
        <v>17</v>
      </c>
      <c r="H8192" s="7">
        <v>-13502</v>
      </c>
      <c r="I8192" s="11">
        <v>-115089</v>
      </c>
      <c r="J8192" s="132" t="s">
        <v>1014</v>
      </c>
      <c r="K8192" s="133"/>
      <c r="L8192" t="str">
        <f t="shared" si="555"/>
        <v>528</v>
      </c>
      <c r="M8192">
        <f t="shared" si="546"/>
        <v>528</v>
      </c>
      <c r="N8192" s="37">
        <f t="shared" si="553"/>
        <v>-128591</v>
      </c>
    </row>
    <row r="8193" spans="1:14" ht="37.6" x14ac:dyDescent="0.3">
      <c r="A8193" s="3">
        <v>8</v>
      </c>
      <c r="B8193" s="8" t="s">
        <v>11621</v>
      </c>
      <c r="C8193" s="4" t="s">
        <v>11622</v>
      </c>
      <c r="D8193" s="5">
        <v>45143</v>
      </c>
      <c r="E8193" s="6" t="s">
        <v>11623</v>
      </c>
      <c r="F8193" s="7">
        <v>-898425</v>
      </c>
      <c r="G8193" s="6" t="s">
        <v>10524</v>
      </c>
      <c r="H8193" s="7">
        <v>-96581</v>
      </c>
      <c r="I8193" s="11">
        <v>-801844</v>
      </c>
      <c r="J8193" s="132" t="s">
        <v>1034</v>
      </c>
      <c r="K8193" s="133"/>
      <c r="L8193" t="str">
        <f t="shared" si="554"/>
        <v>1291</v>
      </c>
      <c r="M8193">
        <f t="shared" si="546"/>
        <v>1291</v>
      </c>
      <c r="N8193" s="37">
        <f t="shared" si="553"/>
        <v>-898425</v>
      </c>
    </row>
    <row r="8194" spans="1:14" ht="37.6" x14ac:dyDescent="0.3">
      <c r="A8194" s="3">
        <v>8</v>
      </c>
      <c r="B8194" s="8" t="s">
        <v>11624</v>
      </c>
      <c r="C8194" s="4" t="s">
        <v>11625</v>
      </c>
      <c r="D8194" s="5">
        <v>45146</v>
      </c>
      <c r="E8194" s="6" t="s">
        <v>11626</v>
      </c>
      <c r="F8194" s="7">
        <v>-479770</v>
      </c>
      <c r="G8194" s="6" t="s">
        <v>10524</v>
      </c>
      <c r="H8194" s="7">
        <v>-51575</v>
      </c>
      <c r="I8194" s="11">
        <v>-428195</v>
      </c>
      <c r="J8194" s="132" t="s">
        <v>1057</v>
      </c>
      <c r="K8194" s="133"/>
      <c r="L8194" t="str">
        <f>+RIGHT(C8194,3)</f>
        <v>817</v>
      </c>
      <c r="M8194">
        <f t="shared" si="546"/>
        <v>817</v>
      </c>
      <c r="N8194" s="37">
        <f t="shared" si="553"/>
        <v>-479770</v>
      </c>
    </row>
    <row r="8195" spans="1:14" ht="37.6" x14ac:dyDescent="0.3">
      <c r="A8195" s="3">
        <v>8</v>
      </c>
      <c r="B8195" s="8" t="s">
        <v>11627</v>
      </c>
      <c r="C8195" s="4" t="s">
        <v>1818</v>
      </c>
      <c r="D8195" s="5">
        <v>45125</v>
      </c>
      <c r="E8195" s="6" t="s">
        <v>11628</v>
      </c>
      <c r="F8195" s="7">
        <v>-396587</v>
      </c>
      <c r="G8195" s="6" t="s">
        <v>10524</v>
      </c>
      <c r="H8195" s="7">
        <v>-42633</v>
      </c>
      <c r="I8195" s="11">
        <v>-353954</v>
      </c>
      <c r="J8195" s="132" t="s">
        <v>1070</v>
      </c>
      <c r="K8195" s="133"/>
      <c r="L8195" t="str">
        <f t="shared" si="545"/>
        <v>00826</v>
      </c>
      <c r="M8195">
        <f t="shared" si="546"/>
        <v>826</v>
      </c>
      <c r="N8195" s="37">
        <f t="shared" si="553"/>
        <v>-396587</v>
      </c>
    </row>
    <row r="8196" spans="1:14" ht="37.6" x14ac:dyDescent="0.3">
      <c r="A8196" s="3">
        <v>8</v>
      </c>
      <c r="B8196" s="8" t="s">
        <v>11629</v>
      </c>
      <c r="C8196" s="4" t="s">
        <v>11630</v>
      </c>
      <c r="D8196" s="5">
        <v>45143</v>
      </c>
      <c r="E8196" s="6" t="s">
        <v>11631</v>
      </c>
      <c r="F8196" s="7">
        <v>-427584</v>
      </c>
      <c r="G8196" s="6" t="s">
        <v>10524</v>
      </c>
      <c r="H8196" s="7">
        <v>-45965</v>
      </c>
      <c r="I8196" s="11">
        <v>-381619</v>
      </c>
      <c r="J8196" s="132" t="s">
        <v>1070</v>
      </c>
      <c r="K8196" s="133"/>
      <c r="L8196" t="str">
        <f t="shared" si="545"/>
        <v>00914</v>
      </c>
      <c r="M8196">
        <f t="shared" si="546"/>
        <v>914</v>
      </c>
      <c r="N8196" s="37">
        <f t="shared" si="553"/>
        <v>-427584</v>
      </c>
    </row>
    <row r="8197" spans="1:14" ht="37.6" x14ac:dyDescent="0.3">
      <c r="A8197" s="3">
        <v>8</v>
      </c>
      <c r="B8197" s="8" t="s">
        <v>11632</v>
      </c>
      <c r="C8197" s="4" t="s">
        <v>11633</v>
      </c>
      <c r="D8197" s="5">
        <v>45141</v>
      </c>
      <c r="E8197" s="6" t="s">
        <v>11634</v>
      </c>
      <c r="F8197" s="7">
        <v>-95954</v>
      </c>
      <c r="G8197" s="6" t="s">
        <v>10524</v>
      </c>
      <c r="H8197" s="7">
        <v>-10315</v>
      </c>
      <c r="I8197" s="11">
        <v>-85639</v>
      </c>
      <c r="J8197" s="132" t="s">
        <v>1093</v>
      </c>
      <c r="K8197" s="133"/>
      <c r="L8197" t="str">
        <f t="shared" ref="L8197:L8226" si="556">+RIGHT(C8197,4)</f>
        <v>1276</v>
      </c>
      <c r="M8197">
        <f t="shared" si="546"/>
        <v>1276</v>
      </c>
      <c r="N8197" s="37">
        <f t="shared" si="553"/>
        <v>-95954</v>
      </c>
    </row>
    <row r="8198" spans="1:14" ht="37.6" x14ac:dyDescent="0.3">
      <c r="A8198" s="3">
        <v>8</v>
      </c>
      <c r="B8198" s="8" t="s">
        <v>11635</v>
      </c>
      <c r="C8198" s="4" t="s">
        <v>11636</v>
      </c>
      <c r="D8198" s="5">
        <v>45146</v>
      </c>
      <c r="E8198" s="6" t="s">
        <v>11637</v>
      </c>
      <c r="F8198" s="7">
        <v>-128591</v>
      </c>
      <c r="G8198" s="6" t="s">
        <v>10524</v>
      </c>
      <c r="H8198" s="7">
        <v>-13824</v>
      </c>
      <c r="I8198" s="11">
        <v>-114767</v>
      </c>
      <c r="J8198" s="132" t="s">
        <v>1105</v>
      </c>
      <c r="K8198" s="133"/>
      <c r="L8198" t="str">
        <f>+RIGHT(C8198,3)</f>
        <v>772</v>
      </c>
      <c r="M8198">
        <f t="shared" si="546"/>
        <v>772</v>
      </c>
      <c r="N8198" s="37">
        <f t="shared" si="553"/>
        <v>-128591</v>
      </c>
    </row>
    <row r="8199" spans="1:14" ht="37.6" x14ac:dyDescent="0.3">
      <c r="A8199" s="3">
        <v>8</v>
      </c>
      <c r="B8199" s="134" t="s">
        <v>11638</v>
      </c>
      <c r="C8199" s="4" t="s">
        <v>11639</v>
      </c>
      <c r="D8199" s="5">
        <v>45126</v>
      </c>
      <c r="E8199" s="6" t="s">
        <v>11640</v>
      </c>
      <c r="F8199" s="7">
        <v>-161548</v>
      </c>
      <c r="G8199" s="6" t="s">
        <v>10524</v>
      </c>
      <c r="H8199" s="7">
        <v>-17366</v>
      </c>
      <c r="I8199" s="136">
        <v>-2611084</v>
      </c>
      <c r="J8199" s="138" t="s">
        <v>1122</v>
      </c>
      <c r="K8199" s="139"/>
      <c r="L8199" t="str">
        <f t="shared" si="556"/>
        <v>2497</v>
      </c>
      <c r="M8199">
        <f t="shared" ref="M8199:M8227" si="557">+L8199*1</f>
        <v>2497</v>
      </c>
      <c r="N8199" s="37">
        <f t="shared" si="553"/>
        <v>-161548</v>
      </c>
    </row>
    <row r="8200" spans="1:14" ht="37.6" x14ac:dyDescent="0.3">
      <c r="A8200" s="3">
        <v>8</v>
      </c>
      <c r="B8200" s="142"/>
      <c r="C8200" s="4" t="s">
        <v>11641</v>
      </c>
      <c r="D8200" s="5">
        <v>45131</v>
      </c>
      <c r="E8200" s="6" t="s">
        <v>11642</v>
      </c>
      <c r="F8200" s="7">
        <v>-373269</v>
      </c>
      <c r="G8200" s="6" t="s">
        <v>10524</v>
      </c>
      <c r="H8200" s="7">
        <v>-40126</v>
      </c>
      <c r="I8200" s="143"/>
      <c r="J8200" s="144"/>
      <c r="K8200" s="145"/>
      <c r="L8200" t="str">
        <f t="shared" si="556"/>
        <v>2538</v>
      </c>
      <c r="M8200">
        <f t="shared" si="557"/>
        <v>2538</v>
      </c>
      <c r="N8200" s="37">
        <f t="shared" si="553"/>
        <v>-373269</v>
      </c>
    </row>
    <row r="8201" spans="1:14" ht="37.6" x14ac:dyDescent="0.3">
      <c r="A8201" s="3">
        <v>8</v>
      </c>
      <c r="B8201" s="142"/>
      <c r="C8201" s="4" t="s">
        <v>11643</v>
      </c>
      <c r="D8201" s="5">
        <v>45126</v>
      </c>
      <c r="E8201" s="6" t="s">
        <v>11644</v>
      </c>
      <c r="F8201" s="7">
        <v>-195461</v>
      </c>
      <c r="G8201" s="6" t="s">
        <v>10524</v>
      </c>
      <c r="H8201" s="7">
        <v>-21012</v>
      </c>
      <c r="I8201" s="143"/>
      <c r="J8201" s="144"/>
      <c r="K8201" s="145"/>
      <c r="L8201" t="str">
        <f t="shared" si="556"/>
        <v>2495</v>
      </c>
      <c r="M8201">
        <f t="shared" si="557"/>
        <v>2495</v>
      </c>
      <c r="N8201" s="37">
        <f t="shared" si="553"/>
        <v>-195461</v>
      </c>
    </row>
    <row r="8202" spans="1:14" ht="37.6" x14ac:dyDescent="0.3">
      <c r="A8202" s="3">
        <v>8</v>
      </c>
      <c r="B8202" s="142"/>
      <c r="C8202" s="4" t="s">
        <v>11645</v>
      </c>
      <c r="D8202" s="5">
        <v>45128</v>
      </c>
      <c r="E8202" s="6" t="s">
        <v>11646</v>
      </c>
      <c r="F8202" s="7">
        <v>-195461</v>
      </c>
      <c r="G8202" s="6" t="s">
        <v>10524</v>
      </c>
      <c r="H8202" s="7">
        <v>-21012</v>
      </c>
      <c r="I8202" s="143"/>
      <c r="J8202" s="144"/>
      <c r="K8202" s="145"/>
      <c r="L8202" t="str">
        <f t="shared" si="556"/>
        <v>2520</v>
      </c>
      <c r="M8202">
        <f t="shared" si="557"/>
        <v>2520</v>
      </c>
      <c r="N8202" s="37">
        <f t="shared" si="553"/>
        <v>-195461</v>
      </c>
    </row>
    <row r="8203" spans="1:14" ht="37.6" x14ac:dyDescent="0.3">
      <c r="A8203" s="3">
        <v>8</v>
      </c>
      <c r="B8203" s="142"/>
      <c r="C8203" s="4" t="s">
        <v>11647</v>
      </c>
      <c r="D8203" s="5">
        <v>45128</v>
      </c>
      <c r="E8203" s="6" t="s">
        <v>11648</v>
      </c>
      <c r="F8203" s="7">
        <v>-244328</v>
      </c>
      <c r="G8203" s="6" t="s">
        <v>10524</v>
      </c>
      <c r="H8203" s="7">
        <v>-26265</v>
      </c>
      <c r="I8203" s="143"/>
      <c r="J8203" s="144"/>
      <c r="K8203" s="145"/>
      <c r="L8203" t="str">
        <f t="shared" si="556"/>
        <v>2523</v>
      </c>
      <c r="M8203">
        <f t="shared" si="557"/>
        <v>2523</v>
      </c>
      <c r="N8203" s="37">
        <f t="shared" si="553"/>
        <v>-244328</v>
      </c>
    </row>
    <row r="8204" spans="1:14" ht="37.6" x14ac:dyDescent="0.3">
      <c r="A8204" s="3">
        <v>8</v>
      </c>
      <c r="B8204" s="142"/>
      <c r="C8204" s="4" t="s">
        <v>11649</v>
      </c>
      <c r="D8204" s="5">
        <v>45120</v>
      </c>
      <c r="E8204" s="6" t="s">
        <v>11650</v>
      </c>
      <c r="F8204" s="7">
        <v>-430500</v>
      </c>
      <c r="G8204" s="6" t="s">
        <v>10524</v>
      </c>
      <c r="H8204" s="7">
        <v>-46279</v>
      </c>
      <c r="I8204" s="143"/>
      <c r="J8204" s="144"/>
      <c r="K8204" s="145"/>
      <c r="L8204" t="str">
        <f t="shared" si="556"/>
        <v>2436</v>
      </c>
      <c r="M8204">
        <f t="shared" si="557"/>
        <v>2436</v>
      </c>
      <c r="N8204" s="37">
        <f t="shared" si="553"/>
        <v>-430500</v>
      </c>
    </row>
    <row r="8205" spans="1:14" ht="50.1" x14ac:dyDescent="0.3">
      <c r="A8205" s="3">
        <v>8</v>
      </c>
      <c r="B8205" s="142"/>
      <c r="C8205" s="4" t="s">
        <v>11651</v>
      </c>
      <c r="D8205" s="5">
        <v>45124</v>
      </c>
      <c r="E8205" s="6" t="s">
        <v>11652</v>
      </c>
      <c r="F8205" s="7">
        <v>-159720</v>
      </c>
      <c r="G8205" s="6" t="s">
        <v>10524</v>
      </c>
      <c r="H8205" s="7">
        <v>-17170</v>
      </c>
      <c r="I8205" s="143"/>
      <c r="J8205" s="144"/>
      <c r="K8205" s="145"/>
      <c r="L8205" t="str">
        <f t="shared" si="556"/>
        <v>2462</v>
      </c>
      <c r="M8205">
        <f t="shared" si="557"/>
        <v>2462</v>
      </c>
      <c r="N8205" s="37">
        <f t="shared" si="553"/>
        <v>-159720</v>
      </c>
    </row>
    <row r="8206" spans="1:14" ht="37.6" x14ac:dyDescent="0.3">
      <c r="A8206" s="3">
        <v>8</v>
      </c>
      <c r="B8206" s="142"/>
      <c r="C8206" s="4" t="s">
        <v>11653</v>
      </c>
      <c r="D8206" s="5">
        <v>45128</v>
      </c>
      <c r="E8206" s="6" t="s">
        <v>11654</v>
      </c>
      <c r="F8206" s="7">
        <v>-299528</v>
      </c>
      <c r="G8206" s="6" t="s">
        <v>10524</v>
      </c>
      <c r="H8206" s="7">
        <v>-32199</v>
      </c>
      <c r="I8206" s="143"/>
      <c r="J8206" s="144"/>
      <c r="K8206" s="145"/>
      <c r="L8206" t="str">
        <f t="shared" si="556"/>
        <v>2521</v>
      </c>
      <c r="M8206">
        <f t="shared" si="557"/>
        <v>2521</v>
      </c>
      <c r="N8206" s="37">
        <f t="shared" si="553"/>
        <v>-299528</v>
      </c>
    </row>
    <row r="8207" spans="1:14" ht="37.6" x14ac:dyDescent="0.3">
      <c r="A8207" s="3">
        <v>8</v>
      </c>
      <c r="B8207" s="142"/>
      <c r="C8207" s="4" t="s">
        <v>11655</v>
      </c>
      <c r="D8207" s="5">
        <v>45126</v>
      </c>
      <c r="E8207" s="6" t="s">
        <v>11656</v>
      </c>
      <c r="F8207" s="7">
        <v>-326434</v>
      </c>
      <c r="G8207" s="6" t="s">
        <v>10524</v>
      </c>
      <c r="H8207" s="7">
        <v>-35092</v>
      </c>
      <c r="I8207" s="143"/>
      <c r="J8207" s="144"/>
      <c r="K8207" s="145"/>
      <c r="L8207" t="str">
        <f t="shared" si="556"/>
        <v>2498</v>
      </c>
      <c r="M8207">
        <f t="shared" si="557"/>
        <v>2498</v>
      </c>
      <c r="N8207" s="37">
        <f t="shared" si="553"/>
        <v>-326434</v>
      </c>
    </row>
    <row r="8208" spans="1:14" ht="37.6" x14ac:dyDescent="0.3">
      <c r="A8208" s="3">
        <v>8</v>
      </c>
      <c r="B8208" s="142"/>
      <c r="C8208" s="4" t="s">
        <v>11657</v>
      </c>
      <c r="D8208" s="5">
        <v>45126</v>
      </c>
      <c r="E8208" s="6" t="s">
        <v>11658</v>
      </c>
      <c r="F8208" s="7">
        <v>-441604</v>
      </c>
      <c r="G8208" s="6" t="s">
        <v>10524</v>
      </c>
      <c r="H8208" s="7">
        <v>-47472</v>
      </c>
      <c r="I8208" s="143"/>
      <c r="J8208" s="144"/>
      <c r="K8208" s="145"/>
      <c r="L8208" t="str">
        <f t="shared" si="556"/>
        <v>2494</v>
      </c>
      <c r="M8208">
        <f t="shared" si="557"/>
        <v>2494</v>
      </c>
      <c r="N8208" s="37">
        <f t="shared" si="553"/>
        <v>-441604</v>
      </c>
    </row>
    <row r="8209" spans="1:14" ht="37.6" x14ac:dyDescent="0.3">
      <c r="A8209" s="3">
        <v>8</v>
      </c>
      <c r="B8209" s="135"/>
      <c r="C8209" s="4" t="s">
        <v>11659</v>
      </c>
      <c r="D8209" s="5">
        <v>45126</v>
      </c>
      <c r="E8209" s="6" t="s">
        <v>11660</v>
      </c>
      <c r="F8209" s="7">
        <v>-97731</v>
      </c>
      <c r="G8209" s="6" t="s">
        <v>10524</v>
      </c>
      <c r="H8209" s="7">
        <v>-10506</v>
      </c>
      <c r="I8209" s="137"/>
      <c r="J8209" s="140"/>
      <c r="K8209" s="141"/>
      <c r="L8209" t="str">
        <f t="shared" si="556"/>
        <v>2496</v>
      </c>
      <c r="M8209">
        <f t="shared" si="557"/>
        <v>2496</v>
      </c>
      <c r="N8209" s="37">
        <f t="shared" si="553"/>
        <v>-97731</v>
      </c>
    </row>
    <row r="8210" spans="1:14" ht="37.6" x14ac:dyDescent="0.3">
      <c r="A8210" s="3">
        <v>8</v>
      </c>
      <c r="B8210" s="134" t="s">
        <v>11661</v>
      </c>
      <c r="C8210" s="4" t="s">
        <v>11662</v>
      </c>
      <c r="D8210" s="5">
        <v>45139</v>
      </c>
      <c r="E8210" s="6" t="s">
        <v>11663</v>
      </c>
      <c r="F8210" s="7">
        <v>-163350</v>
      </c>
      <c r="G8210" s="6" t="s">
        <v>10524</v>
      </c>
      <c r="H8210" s="7">
        <v>-17560</v>
      </c>
      <c r="I8210" s="136">
        <v>-429940</v>
      </c>
      <c r="J8210" s="138" t="s">
        <v>1122</v>
      </c>
      <c r="K8210" s="139"/>
      <c r="L8210" t="str">
        <f t="shared" si="556"/>
        <v>2631</v>
      </c>
      <c r="M8210">
        <f t="shared" si="557"/>
        <v>2631</v>
      </c>
      <c r="N8210" s="37">
        <f t="shared" si="553"/>
        <v>-163350</v>
      </c>
    </row>
    <row r="8211" spans="1:14" ht="37.6" x14ac:dyDescent="0.3">
      <c r="A8211" s="3">
        <v>8</v>
      </c>
      <c r="B8211" s="142"/>
      <c r="C8211" s="4" t="s">
        <v>11664</v>
      </c>
      <c r="D8211" s="5">
        <v>45142</v>
      </c>
      <c r="E8211" s="6" t="s">
        <v>11665</v>
      </c>
      <c r="F8211" s="7">
        <v>-236700</v>
      </c>
      <c r="G8211" s="6" t="s">
        <v>10524</v>
      </c>
      <c r="H8211" s="7">
        <v>-25445</v>
      </c>
      <c r="I8211" s="143"/>
      <c r="J8211" s="144"/>
      <c r="K8211" s="145"/>
      <c r="L8211" t="str">
        <f t="shared" si="556"/>
        <v>2676</v>
      </c>
      <c r="M8211">
        <f t="shared" si="557"/>
        <v>2676</v>
      </c>
      <c r="N8211" s="37">
        <f t="shared" si="553"/>
        <v>-236700</v>
      </c>
    </row>
    <row r="8212" spans="1:14" ht="37.6" x14ac:dyDescent="0.3">
      <c r="A8212" s="3">
        <v>8</v>
      </c>
      <c r="B8212" s="135"/>
      <c r="C8212" s="4" t="s">
        <v>11666</v>
      </c>
      <c r="D8212" s="5">
        <v>45139</v>
      </c>
      <c r="E8212" s="6" t="s">
        <v>11667</v>
      </c>
      <c r="F8212" s="7">
        <v>-81675</v>
      </c>
      <c r="G8212" s="6" t="s">
        <v>10524</v>
      </c>
      <c r="H8212" s="7">
        <v>-8780</v>
      </c>
      <c r="I8212" s="137"/>
      <c r="J8212" s="140"/>
      <c r="K8212" s="141"/>
      <c r="L8212" t="str">
        <f t="shared" si="556"/>
        <v>2630</v>
      </c>
      <c r="M8212">
        <f t="shared" si="557"/>
        <v>2630</v>
      </c>
      <c r="N8212" s="37">
        <f t="shared" si="553"/>
        <v>-81675</v>
      </c>
    </row>
    <row r="8213" spans="1:14" ht="37.6" x14ac:dyDescent="0.3">
      <c r="A8213" s="3">
        <v>8</v>
      </c>
      <c r="B8213" s="134" t="s">
        <v>11668</v>
      </c>
      <c r="C8213" s="4" t="s">
        <v>11669</v>
      </c>
      <c r="D8213" s="5">
        <v>45111</v>
      </c>
      <c r="E8213" s="6" t="s">
        <v>11670</v>
      </c>
      <c r="F8213" s="7">
        <v>-76626</v>
      </c>
      <c r="G8213" s="6" t="s">
        <v>10524</v>
      </c>
      <c r="H8213" s="7">
        <v>-8237</v>
      </c>
      <c r="I8213" s="136">
        <v>-475174</v>
      </c>
      <c r="J8213" s="138" t="s">
        <v>1236</v>
      </c>
      <c r="K8213" s="139"/>
      <c r="L8213" t="str">
        <f t="shared" ref="L8213:L8219" si="558">+RIGHT(C8213,3)</f>
        <v>388</v>
      </c>
      <c r="M8213">
        <f t="shared" si="557"/>
        <v>388</v>
      </c>
      <c r="N8213" s="37">
        <f t="shared" si="553"/>
        <v>-76626</v>
      </c>
    </row>
    <row r="8214" spans="1:14" ht="37.6" x14ac:dyDescent="0.3">
      <c r="A8214" s="3">
        <v>8</v>
      </c>
      <c r="B8214" s="142"/>
      <c r="C8214" s="4" t="s">
        <v>4153</v>
      </c>
      <c r="D8214" s="5">
        <v>45124</v>
      </c>
      <c r="E8214" s="6" t="s">
        <v>11671</v>
      </c>
      <c r="F8214" s="7">
        <v>-119943</v>
      </c>
      <c r="G8214" s="6" t="s">
        <v>10524</v>
      </c>
      <c r="H8214" s="7">
        <v>-12894</v>
      </c>
      <c r="I8214" s="143"/>
      <c r="J8214" s="144"/>
      <c r="K8214" s="145"/>
      <c r="L8214" t="str">
        <f t="shared" si="558"/>
        <v>419</v>
      </c>
      <c r="M8214">
        <f t="shared" si="557"/>
        <v>419</v>
      </c>
      <c r="N8214" s="37">
        <f t="shared" si="553"/>
        <v>-119943</v>
      </c>
    </row>
    <row r="8215" spans="1:14" ht="37.6" x14ac:dyDescent="0.3">
      <c r="A8215" s="3">
        <v>8</v>
      </c>
      <c r="B8215" s="142"/>
      <c r="C8215" s="4" t="s">
        <v>4349</v>
      </c>
      <c r="D8215" s="5">
        <v>45126</v>
      </c>
      <c r="E8215" s="6" t="s">
        <v>11672</v>
      </c>
      <c r="F8215" s="7">
        <v>-95954</v>
      </c>
      <c r="G8215" s="6" t="s">
        <v>10524</v>
      </c>
      <c r="H8215" s="7">
        <v>-10315</v>
      </c>
      <c r="I8215" s="143"/>
      <c r="J8215" s="144"/>
      <c r="K8215" s="145"/>
      <c r="L8215" t="str">
        <f t="shared" si="558"/>
        <v>428</v>
      </c>
      <c r="M8215">
        <f t="shared" si="557"/>
        <v>428</v>
      </c>
      <c r="N8215" s="37">
        <f t="shared" si="553"/>
        <v>-95954</v>
      </c>
    </row>
    <row r="8216" spans="1:14" ht="37.6" x14ac:dyDescent="0.3">
      <c r="A8216" s="3">
        <v>8</v>
      </c>
      <c r="B8216" s="135"/>
      <c r="C8216" s="4" t="s">
        <v>11673</v>
      </c>
      <c r="D8216" s="5">
        <v>45118</v>
      </c>
      <c r="E8216" s="6" t="s">
        <v>11674</v>
      </c>
      <c r="F8216" s="7">
        <v>-239885</v>
      </c>
      <c r="G8216" s="6" t="s">
        <v>10524</v>
      </c>
      <c r="H8216" s="7">
        <v>-25788</v>
      </c>
      <c r="I8216" s="137"/>
      <c r="J8216" s="140"/>
      <c r="K8216" s="141"/>
      <c r="L8216" t="str">
        <f t="shared" si="558"/>
        <v>406</v>
      </c>
      <c r="M8216">
        <f t="shared" si="557"/>
        <v>406</v>
      </c>
      <c r="N8216" s="37">
        <f t="shared" si="553"/>
        <v>-239885</v>
      </c>
    </row>
    <row r="8217" spans="1:14" ht="37.6" x14ac:dyDescent="0.3">
      <c r="A8217" s="3">
        <v>8</v>
      </c>
      <c r="B8217" s="134" t="s">
        <v>11675</v>
      </c>
      <c r="C8217" s="4" t="s">
        <v>11559</v>
      </c>
      <c r="D8217" s="5">
        <v>45119</v>
      </c>
      <c r="E8217" s="6" t="s">
        <v>11676</v>
      </c>
      <c r="F8217" s="7">
        <v>-1249531</v>
      </c>
      <c r="G8217" s="6" t="s">
        <v>10524</v>
      </c>
      <c r="H8217" s="7">
        <v>-134325</v>
      </c>
      <c r="I8217" s="136">
        <v>-2166523</v>
      </c>
      <c r="J8217" s="138" t="s">
        <v>1261</v>
      </c>
      <c r="K8217" s="139"/>
      <c r="L8217" t="str">
        <f t="shared" si="558"/>
        <v>761</v>
      </c>
      <c r="M8217">
        <f t="shared" si="557"/>
        <v>761</v>
      </c>
      <c r="N8217" s="37">
        <f t="shared" si="553"/>
        <v>-1249531</v>
      </c>
    </row>
    <row r="8218" spans="1:14" ht="37.6" x14ac:dyDescent="0.3">
      <c r="A8218" s="3">
        <v>8</v>
      </c>
      <c r="B8218" s="142"/>
      <c r="C8218" s="4" t="s">
        <v>11677</v>
      </c>
      <c r="D8218" s="5">
        <v>45112</v>
      </c>
      <c r="E8218" s="6" t="s">
        <v>11678</v>
      </c>
      <c r="F8218" s="7">
        <v>-713263</v>
      </c>
      <c r="G8218" s="6" t="s">
        <v>10524</v>
      </c>
      <c r="H8218" s="7">
        <v>-76676</v>
      </c>
      <c r="I8218" s="143"/>
      <c r="J8218" s="144"/>
      <c r="K8218" s="145"/>
      <c r="L8218" t="str">
        <f t="shared" si="558"/>
        <v>710</v>
      </c>
      <c r="M8218">
        <f t="shared" si="557"/>
        <v>710</v>
      </c>
      <c r="N8218" s="37">
        <f t="shared" si="553"/>
        <v>-713263</v>
      </c>
    </row>
    <row r="8219" spans="1:14" ht="37.6" x14ac:dyDescent="0.3">
      <c r="A8219" s="3">
        <v>8</v>
      </c>
      <c r="B8219" s="135"/>
      <c r="C8219" s="4" t="s">
        <v>11679</v>
      </c>
      <c r="D8219" s="5">
        <v>45127</v>
      </c>
      <c r="E8219" s="6" t="s">
        <v>11680</v>
      </c>
      <c r="F8219" s="7">
        <v>-464683</v>
      </c>
      <c r="G8219" s="6" t="s">
        <v>10524</v>
      </c>
      <c r="H8219" s="7">
        <v>-49953</v>
      </c>
      <c r="I8219" s="137"/>
      <c r="J8219" s="140"/>
      <c r="K8219" s="141"/>
      <c r="L8219" t="str">
        <f t="shared" si="558"/>
        <v>770</v>
      </c>
      <c r="M8219">
        <f t="shared" si="557"/>
        <v>770</v>
      </c>
      <c r="N8219" s="37">
        <f t="shared" si="553"/>
        <v>-464683</v>
      </c>
    </row>
    <row r="8220" spans="1:14" ht="37.6" x14ac:dyDescent="0.3">
      <c r="A8220" s="3">
        <v>8</v>
      </c>
      <c r="B8220" s="134" t="s">
        <v>11681</v>
      </c>
      <c r="C8220" s="4" t="s">
        <v>11682</v>
      </c>
      <c r="D8220" s="5">
        <v>45117</v>
      </c>
      <c r="E8220" s="6" t="s">
        <v>11683</v>
      </c>
      <c r="F8220" s="7">
        <v>-716014</v>
      </c>
      <c r="G8220" s="6" t="s">
        <v>10524</v>
      </c>
      <c r="H8220" s="7">
        <v>-76971</v>
      </c>
      <c r="I8220" s="136">
        <v>-1173337</v>
      </c>
      <c r="J8220" s="138" t="s">
        <v>1287</v>
      </c>
      <c r="K8220" s="139"/>
      <c r="L8220" t="str">
        <f t="shared" si="556"/>
        <v>1431</v>
      </c>
      <c r="M8220">
        <f t="shared" si="557"/>
        <v>1431</v>
      </c>
      <c r="N8220" s="37">
        <f t="shared" si="553"/>
        <v>-716014</v>
      </c>
    </row>
    <row r="8221" spans="1:14" ht="37.6" x14ac:dyDescent="0.3">
      <c r="A8221" s="3">
        <v>8</v>
      </c>
      <c r="B8221" s="142"/>
      <c r="C8221" s="4" t="s">
        <v>11684</v>
      </c>
      <c r="D8221" s="5">
        <v>45117</v>
      </c>
      <c r="E8221" s="6" t="s">
        <v>11685</v>
      </c>
      <c r="F8221" s="7">
        <v>-162449</v>
      </c>
      <c r="G8221" s="6" t="s">
        <v>10524</v>
      </c>
      <c r="H8221" s="7">
        <v>-17463</v>
      </c>
      <c r="I8221" s="143"/>
      <c r="J8221" s="144"/>
      <c r="K8221" s="145"/>
      <c r="L8221" t="str">
        <f t="shared" si="556"/>
        <v>1435</v>
      </c>
      <c r="M8221">
        <f t="shared" si="557"/>
        <v>1435</v>
      </c>
      <c r="N8221" s="37">
        <f t="shared" si="553"/>
        <v>-162449</v>
      </c>
    </row>
    <row r="8222" spans="1:14" ht="37.6" x14ac:dyDescent="0.3">
      <c r="A8222" s="3">
        <v>8</v>
      </c>
      <c r="B8222" s="142"/>
      <c r="C8222" s="4" t="s">
        <v>11686</v>
      </c>
      <c r="D8222" s="5">
        <v>45112</v>
      </c>
      <c r="E8222" s="6" t="s">
        <v>11687</v>
      </c>
      <c r="F8222" s="7">
        <v>-191175</v>
      </c>
      <c r="G8222" s="6" t="s">
        <v>10524</v>
      </c>
      <c r="H8222" s="7">
        <v>-20551</v>
      </c>
      <c r="I8222" s="143"/>
      <c r="J8222" s="144"/>
      <c r="K8222" s="145"/>
      <c r="L8222" t="str">
        <f t="shared" si="556"/>
        <v>1403</v>
      </c>
      <c r="M8222">
        <f t="shared" si="557"/>
        <v>1403</v>
      </c>
      <c r="N8222" s="37">
        <f t="shared" si="553"/>
        <v>-191175</v>
      </c>
    </row>
    <row r="8223" spans="1:14" ht="37.6" x14ac:dyDescent="0.3">
      <c r="A8223" s="3">
        <v>8</v>
      </c>
      <c r="B8223" s="135"/>
      <c r="C8223" s="4" t="s">
        <v>11688</v>
      </c>
      <c r="D8223" s="5">
        <v>45112</v>
      </c>
      <c r="E8223" s="6" t="s">
        <v>11689</v>
      </c>
      <c r="F8223" s="7">
        <v>-245025</v>
      </c>
      <c r="G8223" s="6" t="s">
        <v>10524</v>
      </c>
      <c r="H8223" s="7">
        <v>-26340</v>
      </c>
      <c r="I8223" s="137"/>
      <c r="J8223" s="140"/>
      <c r="K8223" s="141"/>
      <c r="L8223" t="str">
        <f t="shared" si="556"/>
        <v>1412</v>
      </c>
      <c r="M8223">
        <f t="shared" si="557"/>
        <v>1412</v>
      </c>
      <c r="N8223" s="37">
        <f t="shared" si="553"/>
        <v>-245025</v>
      </c>
    </row>
    <row r="8224" spans="1:14" ht="37.6" x14ac:dyDescent="0.3">
      <c r="A8224" s="3">
        <v>8</v>
      </c>
      <c r="B8224" s="134" t="s">
        <v>11690</v>
      </c>
      <c r="C8224" s="4" t="s">
        <v>11691</v>
      </c>
      <c r="D8224" s="5">
        <v>45139</v>
      </c>
      <c r="E8224" s="6" t="s">
        <v>11692</v>
      </c>
      <c r="F8224" s="7">
        <v>-246104</v>
      </c>
      <c r="G8224" s="6" t="s">
        <v>10524</v>
      </c>
      <c r="H8224" s="7">
        <v>-26456</v>
      </c>
      <c r="I8224" s="136">
        <v>-448426</v>
      </c>
      <c r="J8224" s="138" t="s">
        <v>1287</v>
      </c>
      <c r="K8224" s="139"/>
      <c r="L8224" t="str">
        <f t="shared" si="556"/>
        <v>1533</v>
      </c>
      <c r="M8224">
        <f t="shared" si="557"/>
        <v>1533</v>
      </c>
      <c r="N8224" s="37">
        <f t="shared" si="553"/>
        <v>-246104</v>
      </c>
    </row>
    <row r="8225" spans="1:14" ht="37.6" x14ac:dyDescent="0.3">
      <c r="A8225" s="3">
        <v>8</v>
      </c>
      <c r="B8225" s="142"/>
      <c r="C8225" s="4" t="s">
        <v>11693</v>
      </c>
      <c r="D8225" s="5">
        <v>45139</v>
      </c>
      <c r="E8225" s="6" t="s">
        <v>11694</v>
      </c>
      <c r="F8225" s="7">
        <v>-160380</v>
      </c>
      <c r="G8225" s="6" t="s">
        <v>10524</v>
      </c>
      <c r="H8225" s="7">
        <v>-17241</v>
      </c>
      <c r="I8225" s="143"/>
      <c r="J8225" s="144"/>
      <c r="K8225" s="145"/>
      <c r="L8225" t="str">
        <f t="shared" si="556"/>
        <v>1520</v>
      </c>
      <c r="M8225">
        <f t="shared" si="557"/>
        <v>1520</v>
      </c>
      <c r="N8225" s="37">
        <f t="shared" si="553"/>
        <v>-160380</v>
      </c>
    </row>
    <row r="8226" spans="1:14" ht="37.6" x14ac:dyDescent="0.3">
      <c r="A8226" s="3">
        <v>8</v>
      </c>
      <c r="B8226" s="135"/>
      <c r="C8226" s="4" t="s">
        <v>11695</v>
      </c>
      <c r="D8226" s="5">
        <v>45139</v>
      </c>
      <c r="E8226" s="6" t="s">
        <v>11696</v>
      </c>
      <c r="F8226" s="7">
        <v>-95954</v>
      </c>
      <c r="G8226" s="6" t="s">
        <v>10524</v>
      </c>
      <c r="H8226" s="7">
        <v>-10315</v>
      </c>
      <c r="I8226" s="137"/>
      <c r="J8226" s="140"/>
      <c r="K8226" s="141"/>
      <c r="L8226" t="str">
        <f t="shared" si="556"/>
        <v>1527</v>
      </c>
      <c r="M8226">
        <f t="shared" si="557"/>
        <v>1527</v>
      </c>
      <c r="N8226" s="37">
        <f t="shared" si="553"/>
        <v>-95954</v>
      </c>
    </row>
    <row r="8227" spans="1:14" ht="37.6" x14ac:dyDescent="0.3">
      <c r="A8227" s="3">
        <v>8</v>
      </c>
      <c r="B8227" s="8" t="s">
        <v>11697</v>
      </c>
      <c r="C8227" s="4" t="s">
        <v>11698</v>
      </c>
      <c r="D8227" s="5">
        <v>45114</v>
      </c>
      <c r="E8227" s="6" t="s">
        <v>11699</v>
      </c>
      <c r="F8227" s="7">
        <v>-511983</v>
      </c>
      <c r="G8227" s="6" t="s">
        <v>10524</v>
      </c>
      <c r="H8227" s="7">
        <v>-55038</v>
      </c>
      <c r="I8227" s="11">
        <v>-456945</v>
      </c>
      <c r="J8227" s="132" t="s">
        <v>1356</v>
      </c>
      <c r="K8227" s="133"/>
      <c r="L8227" t="str">
        <f>+RIGHT(C8227,3)</f>
        <v>109</v>
      </c>
      <c r="M8227">
        <f t="shared" si="557"/>
        <v>109</v>
      </c>
      <c r="N8227" s="37">
        <f t="shared" si="553"/>
        <v>-511983</v>
      </c>
    </row>
    <row r="8228" spans="1:14" ht="25.05" x14ac:dyDescent="0.3">
      <c r="A8228" s="3">
        <v>9</v>
      </c>
      <c r="B8228" s="134" t="s">
        <v>24986</v>
      </c>
      <c r="C8228" s="4" t="s">
        <v>24987</v>
      </c>
      <c r="D8228" s="5">
        <v>45148</v>
      </c>
      <c r="E8228" s="6" t="s">
        <v>4649</v>
      </c>
      <c r="F8228" s="7">
        <v>1568894</v>
      </c>
      <c r="G8228" s="6" t="s">
        <v>17</v>
      </c>
      <c r="H8228" s="7">
        <v>164734</v>
      </c>
      <c r="I8228" s="136">
        <v>2275482</v>
      </c>
      <c r="J8228" s="138" t="s">
        <v>18</v>
      </c>
      <c r="K8228" s="139"/>
      <c r="L8228" t="str">
        <f>+RIGHT(C8228,5)</f>
        <v>48061</v>
      </c>
      <c r="M8228">
        <f>+L8228*1</f>
        <v>48061</v>
      </c>
      <c r="N8228" s="37">
        <f>+F8228</f>
        <v>1568894</v>
      </c>
    </row>
    <row r="8229" spans="1:14" ht="25.05" x14ac:dyDescent="0.3">
      <c r="A8229" s="3">
        <v>9</v>
      </c>
      <c r="B8229" s="135"/>
      <c r="C8229" s="4" t="s">
        <v>24988</v>
      </c>
      <c r="D8229" s="5">
        <v>45159</v>
      </c>
      <c r="E8229" s="6" t="s">
        <v>4649</v>
      </c>
      <c r="F8229" s="7">
        <v>973544</v>
      </c>
      <c r="G8229" s="6" t="s">
        <v>17</v>
      </c>
      <c r="H8229" s="7">
        <v>102222</v>
      </c>
      <c r="I8229" s="137"/>
      <c r="J8229" s="140"/>
      <c r="K8229" s="141"/>
      <c r="L8229" t="str">
        <f t="shared" ref="L8229:L8292" si="559">+RIGHT(C8229,5)</f>
        <v>49862</v>
      </c>
      <c r="M8229">
        <f t="shared" ref="M8229:M8292" si="560">+L8229*1</f>
        <v>49862</v>
      </c>
      <c r="N8229" s="37">
        <f t="shared" ref="N8229:N8292" si="561">+F8229</f>
        <v>973544</v>
      </c>
    </row>
    <row r="8230" spans="1:14" ht="25.05" x14ac:dyDescent="0.3">
      <c r="A8230" s="3">
        <v>9</v>
      </c>
      <c r="B8230" s="134" t="s">
        <v>24989</v>
      </c>
      <c r="C8230" s="4" t="s">
        <v>24990</v>
      </c>
      <c r="D8230" s="5">
        <v>45154</v>
      </c>
      <c r="E8230" s="6" t="s">
        <v>4649</v>
      </c>
      <c r="F8230" s="7">
        <v>973544</v>
      </c>
      <c r="G8230" s="6" t="s">
        <v>17</v>
      </c>
      <c r="H8230" s="7">
        <v>102222</v>
      </c>
      <c r="I8230" s="136">
        <v>3515215</v>
      </c>
      <c r="J8230" s="138" t="s">
        <v>28</v>
      </c>
      <c r="K8230" s="139"/>
      <c r="L8230" t="str">
        <f t="shared" si="559"/>
        <v>48588</v>
      </c>
      <c r="M8230">
        <f t="shared" si="560"/>
        <v>48588</v>
      </c>
      <c r="N8230" s="37">
        <f t="shared" si="561"/>
        <v>973544</v>
      </c>
    </row>
    <row r="8231" spans="1:14" ht="25.05" x14ac:dyDescent="0.3">
      <c r="A8231" s="3">
        <v>9</v>
      </c>
      <c r="B8231" s="142"/>
      <c r="C8231" s="4" t="s">
        <v>24991</v>
      </c>
      <c r="D8231" s="5">
        <v>45147</v>
      </c>
      <c r="E8231" s="6" t="s">
        <v>4649</v>
      </c>
      <c r="F8231" s="7">
        <v>1168020</v>
      </c>
      <c r="G8231" s="6" t="s">
        <v>17</v>
      </c>
      <c r="H8231" s="7">
        <v>122642</v>
      </c>
      <c r="I8231" s="143"/>
      <c r="J8231" s="144"/>
      <c r="K8231" s="145"/>
      <c r="L8231" t="str">
        <f t="shared" si="559"/>
        <v>47042</v>
      </c>
      <c r="M8231">
        <f t="shared" si="560"/>
        <v>47042</v>
      </c>
      <c r="N8231" s="37">
        <f t="shared" si="561"/>
        <v>1168020</v>
      </c>
    </row>
    <row r="8232" spans="1:14" ht="25.05" x14ac:dyDescent="0.3">
      <c r="A8232" s="3">
        <v>9</v>
      </c>
      <c r="B8232" s="142"/>
      <c r="C8232" s="4" t="s">
        <v>24992</v>
      </c>
      <c r="D8232" s="5">
        <v>45147</v>
      </c>
      <c r="E8232" s="6" t="s">
        <v>4657</v>
      </c>
      <c r="F8232" s="7">
        <v>1190700</v>
      </c>
      <c r="G8232" s="6" t="s">
        <v>17</v>
      </c>
      <c r="H8232" s="7">
        <v>125023</v>
      </c>
      <c r="I8232" s="143"/>
      <c r="J8232" s="144"/>
      <c r="K8232" s="145"/>
      <c r="L8232" t="str">
        <f t="shared" si="559"/>
        <v>47043</v>
      </c>
      <c r="M8232">
        <f t="shared" si="560"/>
        <v>47043</v>
      </c>
      <c r="N8232" s="37">
        <f t="shared" si="561"/>
        <v>1190700</v>
      </c>
    </row>
    <row r="8233" spans="1:14" ht="25.05" x14ac:dyDescent="0.3">
      <c r="A8233" s="3">
        <v>9</v>
      </c>
      <c r="B8233" s="135"/>
      <c r="C8233" s="4" t="s">
        <v>24993</v>
      </c>
      <c r="D8233" s="5">
        <v>45147</v>
      </c>
      <c r="E8233" s="6" t="s">
        <v>4657</v>
      </c>
      <c r="F8233" s="7">
        <v>595350</v>
      </c>
      <c r="G8233" s="6" t="s">
        <v>17</v>
      </c>
      <c r="H8233" s="7">
        <v>62512</v>
      </c>
      <c r="I8233" s="137"/>
      <c r="J8233" s="140"/>
      <c r="K8233" s="141"/>
      <c r="L8233" t="str">
        <f t="shared" si="559"/>
        <v>47044</v>
      </c>
      <c r="M8233">
        <f t="shared" si="560"/>
        <v>47044</v>
      </c>
      <c r="N8233" s="37">
        <f t="shared" si="561"/>
        <v>595350</v>
      </c>
    </row>
    <row r="8234" spans="1:14" ht="25.05" x14ac:dyDescent="0.3">
      <c r="A8234" s="3">
        <v>9</v>
      </c>
      <c r="B8234" s="134" t="s">
        <v>24994</v>
      </c>
      <c r="C8234" s="4" t="s">
        <v>24995</v>
      </c>
      <c r="D8234" s="5">
        <v>45139</v>
      </c>
      <c r="E8234" s="6" t="s">
        <v>4657</v>
      </c>
      <c r="F8234" s="7">
        <v>595350</v>
      </c>
      <c r="G8234" s="6" t="s">
        <v>17</v>
      </c>
      <c r="H8234" s="7">
        <v>62512</v>
      </c>
      <c r="I8234" s="136">
        <v>3341159</v>
      </c>
      <c r="J8234" s="138" t="s">
        <v>35</v>
      </c>
      <c r="K8234" s="139"/>
      <c r="L8234" t="str">
        <f t="shared" si="559"/>
        <v>45453</v>
      </c>
      <c r="M8234">
        <f t="shared" si="560"/>
        <v>45453</v>
      </c>
      <c r="N8234" s="37">
        <f t="shared" si="561"/>
        <v>595350</v>
      </c>
    </row>
    <row r="8235" spans="1:14" ht="25.05" x14ac:dyDescent="0.3">
      <c r="A8235" s="3">
        <v>9</v>
      </c>
      <c r="B8235" s="142"/>
      <c r="C8235" s="4" t="s">
        <v>24996</v>
      </c>
      <c r="D8235" s="5">
        <v>45167</v>
      </c>
      <c r="E8235" s="6" t="s">
        <v>4649</v>
      </c>
      <c r="F8235" s="7">
        <v>2164244</v>
      </c>
      <c r="G8235" s="6" t="s">
        <v>17</v>
      </c>
      <c r="H8235" s="7">
        <v>227245</v>
      </c>
      <c r="I8235" s="143"/>
      <c r="J8235" s="144"/>
      <c r="K8235" s="145"/>
      <c r="L8235" t="str">
        <f t="shared" si="559"/>
        <v>51615</v>
      </c>
      <c r="M8235">
        <f t="shared" si="560"/>
        <v>51615</v>
      </c>
      <c r="N8235" s="37">
        <f t="shared" si="561"/>
        <v>2164244</v>
      </c>
    </row>
    <row r="8236" spans="1:14" ht="25.05" x14ac:dyDescent="0.3">
      <c r="A8236" s="3">
        <v>9</v>
      </c>
      <c r="B8236" s="142"/>
      <c r="C8236" s="4" t="s">
        <v>24997</v>
      </c>
      <c r="D8236" s="5">
        <v>45160</v>
      </c>
      <c r="E8236" s="6" t="s">
        <v>4649</v>
      </c>
      <c r="F8236" s="7">
        <v>486772</v>
      </c>
      <c r="G8236" s="6" t="s">
        <v>17</v>
      </c>
      <c r="H8236" s="7">
        <v>51111</v>
      </c>
      <c r="I8236" s="143"/>
      <c r="J8236" s="144"/>
      <c r="K8236" s="145"/>
      <c r="L8236" t="str">
        <f t="shared" si="559"/>
        <v>49937</v>
      </c>
      <c r="M8236">
        <f t="shared" si="560"/>
        <v>49937</v>
      </c>
      <c r="N8236" s="37">
        <f t="shared" si="561"/>
        <v>486772</v>
      </c>
    </row>
    <row r="8237" spans="1:14" ht="25.05" x14ac:dyDescent="0.3">
      <c r="A8237" s="3">
        <v>9</v>
      </c>
      <c r="B8237" s="135"/>
      <c r="C8237" s="4" t="s">
        <v>24998</v>
      </c>
      <c r="D8237" s="5">
        <v>45160</v>
      </c>
      <c r="E8237" s="6" t="s">
        <v>4649</v>
      </c>
      <c r="F8237" s="7">
        <v>486772</v>
      </c>
      <c r="G8237" s="6" t="s">
        <v>17</v>
      </c>
      <c r="H8237" s="7">
        <v>51111</v>
      </c>
      <c r="I8237" s="137"/>
      <c r="J8237" s="140"/>
      <c r="K8237" s="141"/>
      <c r="L8237" t="str">
        <f t="shared" si="559"/>
        <v>49922</v>
      </c>
      <c r="M8237">
        <f t="shared" si="560"/>
        <v>49922</v>
      </c>
      <c r="N8237" s="37">
        <f t="shared" si="561"/>
        <v>486772</v>
      </c>
    </row>
    <row r="8238" spans="1:14" x14ac:dyDescent="0.3">
      <c r="A8238" s="3">
        <v>9</v>
      </c>
      <c r="B8238" s="134" t="s">
        <v>24999</v>
      </c>
      <c r="C8238" s="4" t="s">
        <v>25000</v>
      </c>
      <c r="D8238" s="5">
        <v>45150</v>
      </c>
      <c r="E8238" s="6" t="s">
        <v>6572</v>
      </c>
      <c r="F8238" s="7">
        <v>357210</v>
      </c>
      <c r="G8238" s="6" t="s">
        <v>17</v>
      </c>
      <c r="H8238" s="7">
        <v>37507</v>
      </c>
      <c r="I8238" s="136">
        <v>639406</v>
      </c>
      <c r="J8238" s="138" t="s">
        <v>48</v>
      </c>
      <c r="K8238" s="139"/>
      <c r="L8238" t="str">
        <f t="shared" si="559"/>
        <v>48320</v>
      </c>
      <c r="M8238">
        <f t="shared" si="560"/>
        <v>48320</v>
      </c>
      <c r="N8238" s="37">
        <f t="shared" si="561"/>
        <v>357210</v>
      </c>
    </row>
    <row r="8239" spans="1:14" x14ac:dyDescent="0.3">
      <c r="A8239" s="3">
        <v>9</v>
      </c>
      <c r="B8239" s="135"/>
      <c r="C8239" s="4" t="s">
        <v>25001</v>
      </c>
      <c r="D8239" s="5">
        <v>45164</v>
      </c>
      <c r="E8239" s="6" t="s">
        <v>2401</v>
      </c>
      <c r="F8239" s="7">
        <v>357210</v>
      </c>
      <c r="G8239" s="6" t="s">
        <v>17</v>
      </c>
      <c r="H8239" s="7">
        <v>37507</v>
      </c>
      <c r="I8239" s="137"/>
      <c r="J8239" s="140"/>
      <c r="K8239" s="141"/>
      <c r="L8239" t="str">
        <f t="shared" si="559"/>
        <v>51455</v>
      </c>
      <c r="M8239">
        <f t="shared" si="560"/>
        <v>51455</v>
      </c>
      <c r="N8239" s="37">
        <f t="shared" si="561"/>
        <v>357210</v>
      </c>
    </row>
    <row r="8240" spans="1:14" ht="25.05" x14ac:dyDescent="0.3">
      <c r="A8240" s="3">
        <v>9</v>
      </c>
      <c r="B8240" s="134" t="s">
        <v>25016</v>
      </c>
      <c r="C8240" s="4" t="s">
        <v>25017</v>
      </c>
      <c r="D8240" s="5">
        <v>45169</v>
      </c>
      <c r="E8240" s="6" t="s">
        <v>4649</v>
      </c>
      <c r="F8240" s="7">
        <v>2868172</v>
      </c>
      <c r="G8240" s="6" t="s">
        <v>17</v>
      </c>
      <c r="H8240" s="7">
        <v>301158</v>
      </c>
      <c r="I8240" s="136">
        <v>4368619</v>
      </c>
      <c r="J8240" s="138" t="s">
        <v>591</v>
      </c>
      <c r="K8240" s="139"/>
      <c r="L8240" t="str">
        <f t="shared" si="559"/>
        <v>53092</v>
      </c>
      <c r="M8240">
        <f t="shared" si="560"/>
        <v>53092</v>
      </c>
      <c r="N8240" s="37">
        <f t="shared" si="561"/>
        <v>2868172</v>
      </c>
    </row>
    <row r="8241" spans="1:14" ht="25.05" x14ac:dyDescent="0.3">
      <c r="A8241" s="3">
        <v>9</v>
      </c>
      <c r="B8241" s="142"/>
      <c r="C8241" s="4" t="s">
        <v>25018</v>
      </c>
      <c r="D8241" s="5">
        <v>45142</v>
      </c>
      <c r="E8241" s="6" t="s">
        <v>4657</v>
      </c>
      <c r="F8241" s="7">
        <v>833490</v>
      </c>
      <c r="G8241" s="6" t="s">
        <v>17</v>
      </c>
      <c r="H8241" s="7">
        <v>87517</v>
      </c>
      <c r="I8241" s="143"/>
      <c r="J8241" s="144"/>
      <c r="K8241" s="145"/>
      <c r="L8241" t="str">
        <f t="shared" si="559"/>
        <v>46660</v>
      </c>
      <c r="M8241">
        <f t="shared" si="560"/>
        <v>46660</v>
      </c>
      <c r="N8241" s="37">
        <f t="shared" si="561"/>
        <v>833490</v>
      </c>
    </row>
    <row r="8242" spans="1:14" ht="25.05" x14ac:dyDescent="0.3">
      <c r="A8242" s="3">
        <v>9</v>
      </c>
      <c r="B8242" s="142"/>
      <c r="C8242" s="4" t="s">
        <v>25019</v>
      </c>
      <c r="D8242" s="5">
        <v>45139</v>
      </c>
      <c r="E8242" s="6" t="s">
        <v>4657</v>
      </c>
      <c r="F8242" s="7">
        <v>595350</v>
      </c>
      <c r="G8242" s="6" t="s">
        <v>17</v>
      </c>
      <c r="H8242" s="7">
        <v>62512</v>
      </c>
      <c r="I8242" s="143"/>
      <c r="J8242" s="144"/>
      <c r="K8242" s="145"/>
      <c r="L8242" t="str">
        <f t="shared" si="559"/>
        <v>45437</v>
      </c>
      <c r="M8242">
        <f t="shared" si="560"/>
        <v>45437</v>
      </c>
      <c r="N8242" s="37">
        <f t="shared" si="561"/>
        <v>595350</v>
      </c>
    </row>
    <row r="8243" spans="1:14" ht="25.05" x14ac:dyDescent="0.3">
      <c r="A8243" s="3">
        <v>9</v>
      </c>
      <c r="B8243" s="135"/>
      <c r="C8243" s="4" t="s">
        <v>25020</v>
      </c>
      <c r="D8243" s="5">
        <v>45155</v>
      </c>
      <c r="E8243" s="6" t="s">
        <v>4649</v>
      </c>
      <c r="F8243" s="7">
        <v>584127</v>
      </c>
      <c r="G8243" s="6" t="s">
        <v>17</v>
      </c>
      <c r="H8243" s="7">
        <v>61333</v>
      </c>
      <c r="I8243" s="137"/>
      <c r="J8243" s="140"/>
      <c r="K8243" s="141"/>
      <c r="L8243" t="str">
        <f t="shared" si="559"/>
        <v>48985</v>
      </c>
      <c r="M8243">
        <f t="shared" si="560"/>
        <v>48985</v>
      </c>
      <c r="N8243" s="37">
        <f t="shared" si="561"/>
        <v>584127</v>
      </c>
    </row>
    <row r="8244" spans="1:14" ht="25.05" x14ac:dyDescent="0.3">
      <c r="A8244" s="3">
        <v>9</v>
      </c>
      <c r="B8244" s="134" t="s">
        <v>25021</v>
      </c>
      <c r="C8244" s="4" t="s">
        <v>25022</v>
      </c>
      <c r="D8244" s="5">
        <v>45156</v>
      </c>
      <c r="E8244" s="6" t="s">
        <v>4657</v>
      </c>
      <c r="F8244" s="7">
        <v>595350</v>
      </c>
      <c r="G8244" s="6" t="s">
        <v>17</v>
      </c>
      <c r="H8244" s="7">
        <v>62512</v>
      </c>
      <c r="I8244" s="136">
        <v>2372659</v>
      </c>
      <c r="J8244" s="138" t="s">
        <v>596</v>
      </c>
      <c r="K8244" s="139"/>
      <c r="L8244" t="str">
        <f t="shared" si="559"/>
        <v>49605</v>
      </c>
      <c r="M8244">
        <f t="shared" si="560"/>
        <v>49605</v>
      </c>
      <c r="N8244" s="37">
        <f t="shared" si="561"/>
        <v>595350</v>
      </c>
    </row>
    <row r="8245" spans="1:14" ht="25.05" x14ac:dyDescent="0.3">
      <c r="A8245" s="3">
        <v>9</v>
      </c>
      <c r="B8245" s="142"/>
      <c r="C8245" s="4" t="s">
        <v>25023</v>
      </c>
      <c r="D8245" s="5">
        <v>45162</v>
      </c>
      <c r="E8245" s="6" t="s">
        <v>4649</v>
      </c>
      <c r="F8245" s="7">
        <v>973544</v>
      </c>
      <c r="G8245" s="6" t="s">
        <v>17</v>
      </c>
      <c r="H8245" s="7">
        <v>102222</v>
      </c>
      <c r="I8245" s="143"/>
      <c r="J8245" s="144"/>
      <c r="K8245" s="145"/>
      <c r="L8245" t="str">
        <f t="shared" si="559"/>
        <v>50742</v>
      </c>
      <c r="M8245">
        <f t="shared" si="560"/>
        <v>50742</v>
      </c>
      <c r="N8245" s="37">
        <f t="shared" si="561"/>
        <v>973544</v>
      </c>
    </row>
    <row r="8246" spans="1:14" ht="25.05" x14ac:dyDescent="0.3">
      <c r="A8246" s="3">
        <v>9</v>
      </c>
      <c r="B8246" s="135"/>
      <c r="C8246" s="4" t="s">
        <v>25024</v>
      </c>
      <c r="D8246" s="5">
        <v>45168</v>
      </c>
      <c r="E8246" s="6" t="s">
        <v>4649</v>
      </c>
      <c r="F8246" s="7">
        <v>1082122</v>
      </c>
      <c r="G8246" s="6" t="s">
        <v>17</v>
      </c>
      <c r="H8246" s="7">
        <v>113623</v>
      </c>
      <c r="I8246" s="137"/>
      <c r="J8246" s="140"/>
      <c r="K8246" s="141"/>
      <c r="L8246" t="str">
        <f t="shared" si="559"/>
        <v>51670</v>
      </c>
      <c r="M8246">
        <f t="shared" si="560"/>
        <v>51670</v>
      </c>
      <c r="N8246" s="37">
        <f t="shared" si="561"/>
        <v>1082122</v>
      </c>
    </row>
    <row r="8247" spans="1:14" ht="25.05" x14ac:dyDescent="0.3">
      <c r="A8247" s="3">
        <v>9</v>
      </c>
      <c r="B8247" s="134" t="s">
        <v>25025</v>
      </c>
      <c r="C8247" s="4" t="s">
        <v>25026</v>
      </c>
      <c r="D8247" s="5">
        <v>45155</v>
      </c>
      <c r="E8247" s="6" t="s">
        <v>4649</v>
      </c>
      <c r="F8247" s="7">
        <v>876190</v>
      </c>
      <c r="G8247" s="6" t="s">
        <v>17</v>
      </c>
      <c r="H8247" s="7">
        <v>92000</v>
      </c>
      <c r="I8247" s="136">
        <v>2188350</v>
      </c>
      <c r="J8247" s="138" t="s">
        <v>604</v>
      </c>
      <c r="K8247" s="139"/>
      <c r="L8247" t="str">
        <f t="shared" si="559"/>
        <v>49031</v>
      </c>
      <c r="M8247">
        <f t="shared" si="560"/>
        <v>49031</v>
      </c>
      <c r="N8247" s="37">
        <f t="shared" si="561"/>
        <v>876190</v>
      </c>
    </row>
    <row r="8248" spans="1:14" ht="25.05" x14ac:dyDescent="0.3">
      <c r="A8248" s="3">
        <v>9</v>
      </c>
      <c r="B8248" s="135"/>
      <c r="C8248" s="4" t="s">
        <v>25027</v>
      </c>
      <c r="D8248" s="5">
        <v>45149</v>
      </c>
      <c r="E8248" s="6" t="s">
        <v>4649</v>
      </c>
      <c r="F8248" s="7">
        <v>1568894</v>
      </c>
      <c r="G8248" s="6" t="s">
        <v>17</v>
      </c>
      <c r="H8248" s="7">
        <v>164734</v>
      </c>
      <c r="I8248" s="137"/>
      <c r="J8248" s="140"/>
      <c r="K8248" s="141"/>
      <c r="L8248" t="str">
        <f t="shared" si="559"/>
        <v>48080</v>
      </c>
      <c r="M8248">
        <f t="shared" si="560"/>
        <v>48080</v>
      </c>
      <c r="N8248" s="37">
        <f t="shared" si="561"/>
        <v>1568894</v>
      </c>
    </row>
    <row r="8249" spans="1:14" ht="37.6" x14ac:dyDescent="0.3">
      <c r="A8249" s="3">
        <v>9</v>
      </c>
      <c r="B8249" s="8" t="s">
        <v>25028</v>
      </c>
      <c r="C8249" s="4" t="s">
        <v>25029</v>
      </c>
      <c r="D8249" s="5">
        <v>45160</v>
      </c>
      <c r="E8249" s="6" t="s">
        <v>4649</v>
      </c>
      <c r="F8249" s="7">
        <v>486772</v>
      </c>
      <c r="G8249" s="6" t="s">
        <v>17</v>
      </c>
      <c r="H8249" s="7">
        <v>51111</v>
      </c>
      <c r="I8249" s="11">
        <v>435661</v>
      </c>
      <c r="J8249" s="132" t="s">
        <v>615</v>
      </c>
      <c r="K8249" s="133"/>
      <c r="L8249" t="str">
        <f t="shared" si="559"/>
        <v>49924</v>
      </c>
      <c r="M8249">
        <f t="shared" si="560"/>
        <v>49924</v>
      </c>
      <c r="N8249" s="37">
        <f t="shared" si="561"/>
        <v>486772</v>
      </c>
    </row>
    <row r="8250" spans="1:14" ht="37.6" x14ac:dyDescent="0.3">
      <c r="A8250" s="3">
        <v>9</v>
      </c>
      <c r="B8250" s="8" t="s">
        <v>25030</v>
      </c>
      <c r="C8250" s="4" t="s">
        <v>25031</v>
      </c>
      <c r="D8250" s="5">
        <v>45160</v>
      </c>
      <c r="E8250" s="6" t="s">
        <v>4649</v>
      </c>
      <c r="F8250" s="7">
        <v>973544</v>
      </c>
      <c r="G8250" s="6" t="s">
        <v>17</v>
      </c>
      <c r="H8250" s="7">
        <v>102222</v>
      </c>
      <c r="I8250" s="11">
        <v>871322</v>
      </c>
      <c r="J8250" s="132" t="s">
        <v>623</v>
      </c>
      <c r="K8250" s="133"/>
      <c r="L8250" t="str">
        <f t="shared" si="559"/>
        <v>49925</v>
      </c>
      <c r="M8250">
        <f t="shared" si="560"/>
        <v>49925</v>
      </c>
      <c r="N8250" s="37">
        <f t="shared" si="561"/>
        <v>973544</v>
      </c>
    </row>
    <row r="8251" spans="1:14" ht="25.05" x14ac:dyDescent="0.3">
      <c r="A8251" s="3">
        <v>9</v>
      </c>
      <c r="B8251" s="134" t="s">
        <v>25032</v>
      </c>
      <c r="C8251" s="4" t="s">
        <v>25033</v>
      </c>
      <c r="D8251" s="5">
        <v>45156</v>
      </c>
      <c r="E8251" s="6" t="s">
        <v>4649</v>
      </c>
      <c r="F8251" s="7">
        <v>486772</v>
      </c>
      <c r="G8251" s="6" t="s">
        <v>17</v>
      </c>
      <c r="H8251" s="7">
        <v>51111</v>
      </c>
      <c r="I8251" s="136">
        <v>968499</v>
      </c>
      <c r="J8251" s="138" t="s">
        <v>4899</v>
      </c>
      <c r="K8251" s="139"/>
      <c r="L8251" t="str">
        <f t="shared" si="559"/>
        <v>49759</v>
      </c>
      <c r="M8251">
        <f t="shared" si="560"/>
        <v>49759</v>
      </c>
      <c r="N8251" s="37">
        <f t="shared" si="561"/>
        <v>486772</v>
      </c>
    </row>
    <row r="8252" spans="1:14" ht="25.05" x14ac:dyDescent="0.3">
      <c r="A8252" s="3">
        <v>9</v>
      </c>
      <c r="B8252" s="135"/>
      <c r="C8252" s="4" t="s">
        <v>25034</v>
      </c>
      <c r="D8252" s="5">
        <v>45139</v>
      </c>
      <c r="E8252" s="6" t="s">
        <v>4657</v>
      </c>
      <c r="F8252" s="7">
        <v>595350</v>
      </c>
      <c r="G8252" s="6" t="s">
        <v>17</v>
      </c>
      <c r="H8252" s="7">
        <v>62512</v>
      </c>
      <c r="I8252" s="137"/>
      <c r="J8252" s="140"/>
      <c r="K8252" s="141"/>
      <c r="L8252" t="str">
        <f t="shared" si="559"/>
        <v>45455</v>
      </c>
      <c r="M8252">
        <f t="shared" si="560"/>
        <v>45455</v>
      </c>
      <c r="N8252" s="37">
        <f t="shared" si="561"/>
        <v>595350</v>
      </c>
    </row>
    <row r="8253" spans="1:14" ht="25.05" x14ac:dyDescent="0.3">
      <c r="A8253" s="3">
        <v>9</v>
      </c>
      <c r="B8253" s="134" t="s">
        <v>25035</v>
      </c>
      <c r="C8253" s="4" t="s">
        <v>25036</v>
      </c>
      <c r="D8253" s="5">
        <v>45152</v>
      </c>
      <c r="E8253" s="6" t="s">
        <v>4649</v>
      </c>
      <c r="F8253" s="7">
        <v>973544</v>
      </c>
      <c r="G8253" s="6" t="s">
        <v>17</v>
      </c>
      <c r="H8253" s="7">
        <v>102222</v>
      </c>
      <c r="I8253" s="136">
        <v>1404160</v>
      </c>
      <c r="J8253" s="138" t="s">
        <v>4902</v>
      </c>
      <c r="K8253" s="139"/>
      <c r="L8253" t="str">
        <f t="shared" si="559"/>
        <v>48384</v>
      </c>
      <c r="M8253">
        <f t="shared" si="560"/>
        <v>48384</v>
      </c>
      <c r="N8253" s="37">
        <f t="shared" si="561"/>
        <v>973544</v>
      </c>
    </row>
    <row r="8254" spans="1:14" ht="25.05" x14ac:dyDescent="0.3">
      <c r="A8254" s="3">
        <v>9</v>
      </c>
      <c r="B8254" s="135"/>
      <c r="C8254" s="4" t="s">
        <v>25037</v>
      </c>
      <c r="D8254" s="5">
        <v>45145</v>
      </c>
      <c r="E8254" s="6" t="s">
        <v>4657</v>
      </c>
      <c r="F8254" s="7">
        <v>595350</v>
      </c>
      <c r="G8254" s="6" t="s">
        <v>17</v>
      </c>
      <c r="H8254" s="7">
        <v>62512</v>
      </c>
      <c r="I8254" s="137"/>
      <c r="J8254" s="140"/>
      <c r="K8254" s="141"/>
      <c r="L8254" t="str">
        <f t="shared" si="559"/>
        <v>46896</v>
      </c>
      <c r="M8254">
        <f t="shared" si="560"/>
        <v>46896</v>
      </c>
      <c r="N8254" s="37">
        <f t="shared" si="561"/>
        <v>595350</v>
      </c>
    </row>
    <row r="8255" spans="1:14" ht="37.6" x14ac:dyDescent="0.3">
      <c r="A8255" s="3">
        <v>9</v>
      </c>
      <c r="B8255" s="8" t="s">
        <v>25038</v>
      </c>
      <c r="C8255" s="4" t="s">
        <v>25039</v>
      </c>
      <c r="D8255" s="5">
        <v>45167</v>
      </c>
      <c r="E8255" s="6" t="s">
        <v>4649</v>
      </c>
      <c r="F8255" s="7">
        <v>2164244</v>
      </c>
      <c r="G8255" s="6" t="s">
        <v>17</v>
      </c>
      <c r="H8255" s="7">
        <v>227246</v>
      </c>
      <c r="I8255" s="11">
        <v>1936998</v>
      </c>
      <c r="J8255" s="132" t="s">
        <v>626</v>
      </c>
      <c r="K8255" s="133"/>
      <c r="L8255" t="str">
        <f t="shared" si="559"/>
        <v>51565</v>
      </c>
      <c r="M8255">
        <f t="shared" si="560"/>
        <v>51565</v>
      </c>
      <c r="N8255" s="37">
        <f t="shared" si="561"/>
        <v>2164244</v>
      </c>
    </row>
    <row r="8256" spans="1:14" ht="37.6" x14ac:dyDescent="0.3">
      <c r="A8256" s="3">
        <v>9</v>
      </c>
      <c r="B8256" s="8" t="s">
        <v>25040</v>
      </c>
      <c r="C8256" s="4" t="s">
        <v>25041</v>
      </c>
      <c r="D8256" s="5">
        <v>45154</v>
      </c>
      <c r="E8256" s="6" t="s">
        <v>4649</v>
      </c>
      <c r="F8256" s="7">
        <v>973544</v>
      </c>
      <c r="G8256" s="6" t="s">
        <v>17</v>
      </c>
      <c r="H8256" s="7">
        <v>102222</v>
      </c>
      <c r="I8256" s="11">
        <v>871322</v>
      </c>
      <c r="J8256" s="132" t="s">
        <v>4912</v>
      </c>
      <c r="K8256" s="133"/>
      <c r="L8256" t="str">
        <f t="shared" si="559"/>
        <v>48585</v>
      </c>
      <c r="M8256">
        <f t="shared" si="560"/>
        <v>48585</v>
      </c>
      <c r="N8256" s="37">
        <f t="shared" si="561"/>
        <v>973544</v>
      </c>
    </row>
    <row r="8257" spans="1:14" ht="25.05" x14ac:dyDescent="0.3">
      <c r="A8257" s="3">
        <v>9</v>
      </c>
      <c r="B8257" s="134" t="s">
        <v>25042</v>
      </c>
      <c r="C8257" s="4" t="s">
        <v>25043</v>
      </c>
      <c r="D8257" s="5">
        <v>45150</v>
      </c>
      <c r="E8257" s="6" t="s">
        <v>4657</v>
      </c>
      <c r="F8257" s="7">
        <v>1190700</v>
      </c>
      <c r="G8257" s="6" t="s">
        <v>17</v>
      </c>
      <c r="H8257" s="7">
        <v>125023</v>
      </c>
      <c r="I8257" s="136">
        <v>3515215</v>
      </c>
      <c r="J8257" s="138" t="s">
        <v>630</v>
      </c>
      <c r="K8257" s="139"/>
      <c r="L8257" t="str">
        <f t="shared" si="559"/>
        <v>48269</v>
      </c>
      <c r="M8257">
        <f t="shared" si="560"/>
        <v>48269</v>
      </c>
      <c r="N8257" s="37">
        <f t="shared" si="561"/>
        <v>1190700</v>
      </c>
    </row>
    <row r="8258" spans="1:14" ht="25.05" x14ac:dyDescent="0.3">
      <c r="A8258" s="3">
        <v>9</v>
      </c>
      <c r="B8258" s="142"/>
      <c r="C8258" s="4" t="s">
        <v>25044</v>
      </c>
      <c r="D8258" s="5">
        <v>45167</v>
      </c>
      <c r="E8258" s="6" t="s">
        <v>4657</v>
      </c>
      <c r="F8258" s="7">
        <v>1190700</v>
      </c>
      <c r="G8258" s="6" t="s">
        <v>17</v>
      </c>
      <c r="H8258" s="7">
        <v>125023</v>
      </c>
      <c r="I8258" s="143"/>
      <c r="J8258" s="144"/>
      <c r="K8258" s="145"/>
      <c r="L8258" t="str">
        <f t="shared" si="559"/>
        <v>51589</v>
      </c>
      <c r="M8258">
        <f t="shared" si="560"/>
        <v>51589</v>
      </c>
      <c r="N8258" s="37">
        <f t="shared" si="561"/>
        <v>1190700</v>
      </c>
    </row>
    <row r="8259" spans="1:14" ht="25.05" x14ac:dyDescent="0.3">
      <c r="A8259" s="3">
        <v>9</v>
      </c>
      <c r="B8259" s="142"/>
      <c r="C8259" s="4" t="s">
        <v>25045</v>
      </c>
      <c r="D8259" s="5">
        <v>45146</v>
      </c>
      <c r="E8259" s="6" t="s">
        <v>4649</v>
      </c>
      <c r="F8259" s="7">
        <v>572670</v>
      </c>
      <c r="G8259" s="6" t="s">
        <v>17</v>
      </c>
      <c r="H8259" s="7">
        <v>60130</v>
      </c>
      <c r="I8259" s="143"/>
      <c r="J8259" s="144"/>
      <c r="K8259" s="145"/>
      <c r="L8259" t="str">
        <f t="shared" si="559"/>
        <v>46946</v>
      </c>
      <c r="M8259">
        <f t="shared" si="560"/>
        <v>46946</v>
      </c>
      <c r="N8259" s="37">
        <f t="shared" si="561"/>
        <v>572670</v>
      </c>
    </row>
    <row r="8260" spans="1:14" ht="25.05" x14ac:dyDescent="0.3">
      <c r="A8260" s="3">
        <v>9</v>
      </c>
      <c r="B8260" s="135"/>
      <c r="C8260" s="4" t="s">
        <v>25046</v>
      </c>
      <c r="D8260" s="5">
        <v>45155</v>
      </c>
      <c r="E8260" s="6" t="s">
        <v>4649</v>
      </c>
      <c r="F8260" s="7">
        <v>973544</v>
      </c>
      <c r="G8260" s="6" t="s">
        <v>17</v>
      </c>
      <c r="H8260" s="7">
        <v>102222</v>
      </c>
      <c r="I8260" s="137"/>
      <c r="J8260" s="140"/>
      <c r="K8260" s="141"/>
      <c r="L8260" t="str">
        <f t="shared" si="559"/>
        <v>48988</v>
      </c>
      <c r="M8260">
        <f t="shared" si="560"/>
        <v>48988</v>
      </c>
      <c r="N8260" s="37">
        <f t="shared" si="561"/>
        <v>973544</v>
      </c>
    </row>
    <row r="8261" spans="1:14" ht="37.6" x14ac:dyDescent="0.3">
      <c r="A8261" s="3">
        <v>9</v>
      </c>
      <c r="B8261" s="8" t="s">
        <v>25047</v>
      </c>
      <c r="C8261" s="4" t="s">
        <v>25048</v>
      </c>
      <c r="D8261" s="5">
        <v>45164</v>
      </c>
      <c r="E8261" s="6" t="s">
        <v>4649</v>
      </c>
      <c r="F8261" s="7">
        <v>973544</v>
      </c>
      <c r="G8261" s="6" t="s">
        <v>17</v>
      </c>
      <c r="H8261" s="7">
        <v>102222</v>
      </c>
      <c r="I8261" s="11">
        <v>871322</v>
      </c>
      <c r="J8261" s="132" t="s">
        <v>7913</v>
      </c>
      <c r="K8261" s="133"/>
      <c r="L8261" t="str">
        <f t="shared" si="559"/>
        <v>51404</v>
      </c>
      <c r="M8261">
        <f t="shared" si="560"/>
        <v>51404</v>
      </c>
      <c r="N8261" s="37">
        <f t="shared" si="561"/>
        <v>973544</v>
      </c>
    </row>
    <row r="8262" spans="1:14" ht="37.6" x14ac:dyDescent="0.3">
      <c r="A8262" s="3">
        <v>9</v>
      </c>
      <c r="B8262" s="8" t="s">
        <v>25049</v>
      </c>
      <c r="C8262" s="4" t="s">
        <v>25050</v>
      </c>
      <c r="D8262" s="5">
        <v>45155</v>
      </c>
      <c r="E8262" s="6" t="s">
        <v>4649</v>
      </c>
      <c r="F8262" s="7">
        <v>973544</v>
      </c>
      <c r="G8262" s="6" t="s">
        <v>17</v>
      </c>
      <c r="H8262" s="7">
        <v>102222</v>
      </c>
      <c r="I8262" s="11">
        <v>871322</v>
      </c>
      <c r="J8262" s="132" t="s">
        <v>7916</v>
      </c>
      <c r="K8262" s="133"/>
      <c r="L8262" t="str">
        <f t="shared" si="559"/>
        <v>49285</v>
      </c>
      <c r="M8262">
        <f t="shared" si="560"/>
        <v>49285</v>
      </c>
      <c r="N8262" s="37">
        <f t="shared" si="561"/>
        <v>973544</v>
      </c>
    </row>
    <row r="8263" spans="1:14" ht="25.05" x14ac:dyDescent="0.3">
      <c r="A8263" s="3">
        <v>9</v>
      </c>
      <c r="B8263" s="134" t="s">
        <v>25051</v>
      </c>
      <c r="C8263" s="4" t="s">
        <v>25052</v>
      </c>
      <c r="D8263" s="5">
        <v>45169</v>
      </c>
      <c r="E8263" s="6" t="s">
        <v>4649</v>
      </c>
      <c r="F8263" s="7">
        <v>486772</v>
      </c>
      <c r="G8263" s="6" t="s">
        <v>17</v>
      </c>
      <c r="H8263" s="7">
        <v>51111</v>
      </c>
      <c r="I8263" s="136">
        <v>1306983</v>
      </c>
      <c r="J8263" s="138" t="s">
        <v>640</v>
      </c>
      <c r="K8263" s="139"/>
      <c r="L8263" t="str">
        <f t="shared" si="559"/>
        <v>53093</v>
      </c>
      <c r="M8263">
        <f t="shared" si="560"/>
        <v>53093</v>
      </c>
      <c r="N8263" s="37">
        <f t="shared" si="561"/>
        <v>486772</v>
      </c>
    </row>
    <row r="8264" spans="1:14" ht="25.05" x14ac:dyDescent="0.3">
      <c r="A8264" s="3">
        <v>9</v>
      </c>
      <c r="B8264" s="135"/>
      <c r="C8264" s="4" t="s">
        <v>25053</v>
      </c>
      <c r="D8264" s="5">
        <v>45155</v>
      </c>
      <c r="E8264" s="6" t="s">
        <v>4649</v>
      </c>
      <c r="F8264" s="7">
        <v>973544</v>
      </c>
      <c r="G8264" s="6" t="s">
        <v>17</v>
      </c>
      <c r="H8264" s="7">
        <v>102222</v>
      </c>
      <c r="I8264" s="137"/>
      <c r="J8264" s="140"/>
      <c r="K8264" s="141"/>
      <c r="L8264" t="str">
        <f t="shared" si="559"/>
        <v>48987</v>
      </c>
      <c r="M8264">
        <f t="shared" si="560"/>
        <v>48987</v>
      </c>
      <c r="N8264" s="37">
        <f t="shared" si="561"/>
        <v>973544</v>
      </c>
    </row>
    <row r="8265" spans="1:14" ht="37.6" x14ac:dyDescent="0.3">
      <c r="A8265" s="3">
        <v>9</v>
      </c>
      <c r="B8265" s="8" t="s">
        <v>25054</v>
      </c>
      <c r="C8265" s="4" t="s">
        <v>25055</v>
      </c>
      <c r="D8265" s="5">
        <v>45140</v>
      </c>
      <c r="E8265" s="6" t="s">
        <v>4657</v>
      </c>
      <c r="F8265" s="7">
        <v>1190700</v>
      </c>
      <c r="G8265" s="6" t="s">
        <v>17</v>
      </c>
      <c r="H8265" s="7">
        <v>125024</v>
      </c>
      <c r="I8265" s="11">
        <v>1065676</v>
      </c>
      <c r="J8265" s="132" t="s">
        <v>652</v>
      </c>
      <c r="K8265" s="133"/>
      <c r="L8265" t="str">
        <f t="shared" si="559"/>
        <v>45494</v>
      </c>
      <c r="M8265">
        <f t="shared" si="560"/>
        <v>45494</v>
      </c>
      <c r="N8265" s="37">
        <f t="shared" si="561"/>
        <v>1190700</v>
      </c>
    </row>
    <row r="8266" spans="1:14" ht="37.6" x14ac:dyDescent="0.3">
      <c r="A8266" s="3">
        <v>9</v>
      </c>
      <c r="B8266" s="8" t="s">
        <v>25056</v>
      </c>
      <c r="C8266" s="4" t="s">
        <v>25057</v>
      </c>
      <c r="D8266" s="5">
        <v>45156</v>
      </c>
      <c r="E8266" s="6" t="s">
        <v>4649</v>
      </c>
      <c r="F8266" s="7">
        <v>973544</v>
      </c>
      <c r="G8266" s="6" t="s">
        <v>17</v>
      </c>
      <c r="H8266" s="7">
        <v>102222</v>
      </c>
      <c r="I8266" s="11">
        <v>871322</v>
      </c>
      <c r="J8266" s="132" t="s">
        <v>658</v>
      </c>
      <c r="K8266" s="133"/>
      <c r="L8266" t="str">
        <f t="shared" si="559"/>
        <v>49607</v>
      </c>
      <c r="M8266">
        <f t="shared" si="560"/>
        <v>49607</v>
      </c>
      <c r="N8266" s="37">
        <f t="shared" si="561"/>
        <v>973544</v>
      </c>
    </row>
    <row r="8267" spans="1:14" ht="25.05" x14ac:dyDescent="0.3">
      <c r="A8267" s="3">
        <v>9</v>
      </c>
      <c r="B8267" s="134" t="s">
        <v>25058</v>
      </c>
      <c r="C8267" s="4" t="s">
        <v>25059</v>
      </c>
      <c r="D8267" s="5">
        <v>45160</v>
      </c>
      <c r="E8267" s="6" t="s">
        <v>4649</v>
      </c>
      <c r="F8267" s="7">
        <v>2164244</v>
      </c>
      <c r="G8267" s="6" t="s">
        <v>17</v>
      </c>
      <c r="H8267" s="7">
        <v>227245</v>
      </c>
      <c r="I8267" s="136">
        <v>4309659</v>
      </c>
      <c r="J8267" s="138" t="s">
        <v>664</v>
      </c>
      <c r="K8267" s="139"/>
      <c r="L8267" t="str">
        <f t="shared" si="559"/>
        <v>49905</v>
      </c>
      <c r="M8267">
        <f t="shared" si="560"/>
        <v>49905</v>
      </c>
      <c r="N8267" s="37">
        <f t="shared" si="561"/>
        <v>2164244</v>
      </c>
    </row>
    <row r="8268" spans="1:14" ht="25.05" x14ac:dyDescent="0.3">
      <c r="A8268" s="3">
        <v>9</v>
      </c>
      <c r="B8268" s="142"/>
      <c r="C8268" s="4" t="s">
        <v>25060</v>
      </c>
      <c r="D8268" s="5">
        <v>45166</v>
      </c>
      <c r="E8268" s="6" t="s">
        <v>4649</v>
      </c>
      <c r="F8268" s="7">
        <v>1460317</v>
      </c>
      <c r="G8268" s="6" t="s">
        <v>17</v>
      </c>
      <c r="H8268" s="7">
        <v>153333</v>
      </c>
      <c r="I8268" s="143"/>
      <c r="J8268" s="144"/>
      <c r="K8268" s="145"/>
      <c r="L8268" t="str">
        <f t="shared" si="559"/>
        <v>51478</v>
      </c>
      <c r="M8268">
        <f t="shared" si="560"/>
        <v>51478</v>
      </c>
      <c r="N8268" s="37">
        <f t="shared" si="561"/>
        <v>1460317</v>
      </c>
    </row>
    <row r="8269" spans="1:14" ht="25.05" x14ac:dyDescent="0.3">
      <c r="A8269" s="3">
        <v>9</v>
      </c>
      <c r="B8269" s="135"/>
      <c r="C8269" s="4" t="s">
        <v>25061</v>
      </c>
      <c r="D8269" s="5">
        <v>45139</v>
      </c>
      <c r="E8269" s="6" t="s">
        <v>4657</v>
      </c>
      <c r="F8269" s="7">
        <v>1190700</v>
      </c>
      <c r="G8269" s="6" t="s">
        <v>17</v>
      </c>
      <c r="H8269" s="7">
        <v>125023</v>
      </c>
      <c r="I8269" s="137"/>
      <c r="J8269" s="140"/>
      <c r="K8269" s="141"/>
      <c r="L8269" t="str">
        <f t="shared" si="559"/>
        <v>45436</v>
      </c>
      <c r="M8269">
        <f t="shared" si="560"/>
        <v>45436</v>
      </c>
      <c r="N8269" s="37">
        <f t="shared" si="561"/>
        <v>1190700</v>
      </c>
    </row>
    <row r="8270" spans="1:14" ht="37.6" x14ac:dyDescent="0.3">
      <c r="A8270" s="3">
        <v>9</v>
      </c>
      <c r="B8270" s="8" t="s">
        <v>25062</v>
      </c>
      <c r="C8270" s="4" t="s">
        <v>25063</v>
      </c>
      <c r="D8270" s="5">
        <v>45156</v>
      </c>
      <c r="E8270" s="6" t="s">
        <v>4649</v>
      </c>
      <c r="F8270" s="7">
        <v>486772</v>
      </c>
      <c r="G8270" s="6" t="s">
        <v>17</v>
      </c>
      <c r="H8270" s="7">
        <v>51111</v>
      </c>
      <c r="I8270" s="11">
        <v>435661</v>
      </c>
      <c r="J8270" s="132" t="s">
        <v>673</v>
      </c>
      <c r="K8270" s="133"/>
      <c r="L8270" t="str">
        <f t="shared" si="559"/>
        <v>49643</v>
      </c>
      <c r="M8270">
        <f t="shared" si="560"/>
        <v>49643</v>
      </c>
      <c r="N8270" s="37">
        <f t="shared" si="561"/>
        <v>486772</v>
      </c>
    </row>
    <row r="8271" spans="1:14" ht="25.05" x14ac:dyDescent="0.3">
      <c r="A8271" s="3">
        <v>9</v>
      </c>
      <c r="B8271" s="134" t="s">
        <v>25064</v>
      </c>
      <c r="C8271" s="4" t="s">
        <v>25065</v>
      </c>
      <c r="D8271" s="5">
        <v>45143</v>
      </c>
      <c r="E8271" s="6" t="s">
        <v>4657</v>
      </c>
      <c r="F8271" s="7">
        <v>2381400</v>
      </c>
      <c r="G8271" s="6" t="s">
        <v>17</v>
      </c>
      <c r="H8271" s="7">
        <v>250047</v>
      </c>
      <c r="I8271" s="136">
        <v>5247188</v>
      </c>
      <c r="J8271" s="138" t="s">
        <v>684</v>
      </c>
      <c r="K8271" s="139"/>
      <c r="L8271" t="str">
        <f t="shared" si="559"/>
        <v>46768</v>
      </c>
      <c r="M8271">
        <f t="shared" si="560"/>
        <v>46768</v>
      </c>
      <c r="N8271" s="37">
        <f t="shared" si="561"/>
        <v>2381400</v>
      </c>
    </row>
    <row r="8272" spans="1:14" ht="25.05" x14ac:dyDescent="0.3">
      <c r="A8272" s="3">
        <v>9</v>
      </c>
      <c r="B8272" s="135"/>
      <c r="C8272" s="4" t="s">
        <v>25066</v>
      </c>
      <c r="D8272" s="5">
        <v>45146</v>
      </c>
      <c r="E8272" s="6" t="s">
        <v>4649</v>
      </c>
      <c r="F8272" s="7">
        <v>3481380</v>
      </c>
      <c r="G8272" s="6" t="s">
        <v>17</v>
      </c>
      <c r="H8272" s="7">
        <v>365545</v>
      </c>
      <c r="I8272" s="137"/>
      <c r="J8272" s="140"/>
      <c r="K8272" s="141"/>
      <c r="L8272" t="str">
        <f t="shared" si="559"/>
        <v>46950</v>
      </c>
      <c r="M8272">
        <f t="shared" si="560"/>
        <v>46950</v>
      </c>
      <c r="N8272" s="37">
        <f t="shared" si="561"/>
        <v>3481380</v>
      </c>
    </row>
    <row r="8273" spans="1:14" ht="25.05" x14ac:dyDescent="0.3">
      <c r="A8273" s="3">
        <v>9</v>
      </c>
      <c r="B8273" s="134" t="s">
        <v>25067</v>
      </c>
      <c r="C8273" s="4" t="s">
        <v>25068</v>
      </c>
      <c r="D8273" s="5">
        <v>45140</v>
      </c>
      <c r="E8273" s="6" t="s">
        <v>4657</v>
      </c>
      <c r="F8273" s="7">
        <v>595350</v>
      </c>
      <c r="G8273" s="6" t="s">
        <v>17</v>
      </c>
      <c r="H8273" s="7">
        <v>62512</v>
      </c>
      <c r="I8273" s="136">
        <v>968499</v>
      </c>
      <c r="J8273" s="138" t="s">
        <v>693</v>
      </c>
      <c r="K8273" s="139"/>
      <c r="L8273" t="str">
        <f t="shared" si="559"/>
        <v>45485</v>
      </c>
      <c r="M8273">
        <f t="shared" si="560"/>
        <v>45485</v>
      </c>
      <c r="N8273" s="37">
        <f t="shared" si="561"/>
        <v>595350</v>
      </c>
    </row>
    <row r="8274" spans="1:14" ht="25.05" x14ac:dyDescent="0.3">
      <c r="A8274" s="3">
        <v>9</v>
      </c>
      <c r="B8274" s="135"/>
      <c r="C8274" s="4" t="s">
        <v>25069</v>
      </c>
      <c r="D8274" s="5">
        <v>45155</v>
      </c>
      <c r="E8274" s="6" t="s">
        <v>4649</v>
      </c>
      <c r="F8274" s="7">
        <v>486772</v>
      </c>
      <c r="G8274" s="6" t="s">
        <v>17</v>
      </c>
      <c r="H8274" s="7">
        <v>51111</v>
      </c>
      <c r="I8274" s="137"/>
      <c r="J8274" s="140"/>
      <c r="K8274" s="141"/>
      <c r="L8274" t="str">
        <f t="shared" si="559"/>
        <v>48931</v>
      </c>
      <c r="M8274">
        <f t="shared" si="560"/>
        <v>48931</v>
      </c>
      <c r="N8274" s="37">
        <f t="shared" si="561"/>
        <v>486772</v>
      </c>
    </row>
    <row r="8275" spans="1:14" ht="37.6" x14ac:dyDescent="0.3">
      <c r="A8275" s="3">
        <v>9</v>
      </c>
      <c r="B8275" s="8" t="s">
        <v>25070</v>
      </c>
      <c r="C8275" s="4" t="s">
        <v>25071</v>
      </c>
      <c r="D8275" s="5">
        <v>45154</v>
      </c>
      <c r="E8275" s="6" t="s">
        <v>25072</v>
      </c>
      <c r="F8275" s="7">
        <v>486772</v>
      </c>
      <c r="G8275" s="6" t="s">
        <v>17</v>
      </c>
      <c r="H8275" s="7">
        <v>51111</v>
      </c>
      <c r="I8275" s="11">
        <v>435661</v>
      </c>
      <c r="J8275" s="132" t="s">
        <v>7986</v>
      </c>
      <c r="K8275" s="133"/>
      <c r="L8275" t="str">
        <f t="shared" si="559"/>
        <v>48583</v>
      </c>
      <c r="M8275">
        <f t="shared" si="560"/>
        <v>48583</v>
      </c>
      <c r="N8275" s="37">
        <f t="shared" si="561"/>
        <v>486772</v>
      </c>
    </row>
    <row r="8276" spans="1:14" ht="25.05" x14ac:dyDescent="0.3">
      <c r="A8276" s="3">
        <v>9</v>
      </c>
      <c r="B8276" s="134" t="s">
        <v>25073</v>
      </c>
      <c r="C8276" s="4" t="s">
        <v>25074</v>
      </c>
      <c r="D8276" s="5">
        <v>45154</v>
      </c>
      <c r="E8276" s="6" t="s">
        <v>4649</v>
      </c>
      <c r="F8276" s="7">
        <v>389418</v>
      </c>
      <c r="G8276" s="6" t="s">
        <v>17</v>
      </c>
      <c r="H8276" s="7">
        <v>40889</v>
      </c>
      <c r="I8276" s="136">
        <v>1162200</v>
      </c>
      <c r="J8276" s="138" t="s">
        <v>698</v>
      </c>
      <c r="K8276" s="139"/>
      <c r="L8276" t="str">
        <f t="shared" si="559"/>
        <v>48572</v>
      </c>
      <c r="M8276">
        <f t="shared" si="560"/>
        <v>48572</v>
      </c>
      <c r="N8276" s="37">
        <f t="shared" si="561"/>
        <v>389418</v>
      </c>
    </row>
    <row r="8277" spans="1:14" ht="25.05" x14ac:dyDescent="0.3">
      <c r="A8277" s="3">
        <v>9</v>
      </c>
      <c r="B8277" s="142"/>
      <c r="C8277" s="4" t="s">
        <v>25075</v>
      </c>
      <c r="D8277" s="5">
        <v>45154</v>
      </c>
      <c r="E8277" s="6" t="s">
        <v>4649</v>
      </c>
      <c r="F8277" s="7">
        <v>551919</v>
      </c>
      <c r="G8277" s="6" t="s">
        <v>17</v>
      </c>
      <c r="H8277" s="7">
        <v>57951</v>
      </c>
      <c r="I8277" s="143"/>
      <c r="J8277" s="144"/>
      <c r="K8277" s="145"/>
      <c r="L8277" t="str">
        <f t="shared" si="559"/>
        <v>48571</v>
      </c>
      <c r="M8277">
        <f t="shared" si="560"/>
        <v>48571</v>
      </c>
      <c r="N8277" s="37">
        <f t="shared" si="561"/>
        <v>551919</v>
      </c>
    </row>
    <row r="8278" spans="1:14" ht="25.05" x14ac:dyDescent="0.3">
      <c r="A8278" s="3">
        <v>9</v>
      </c>
      <c r="B8278" s="135"/>
      <c r="C8278" s="4" t="s">
        <v>25076</v>
      </c>
      <c r="D8278" s="5">
        <v>45147</v>
      </c>
      <c r="E8278" s="6" t="s">
        <v>4657</v>
      </c>
      <c r="F8278" s="7">
        <v>357210</v>
      </c>
      <c r="G8278" s="6" t="s">
        <v>17</v>
      </c>
      <c r="H8278" s="7">
        <v>37507</v>
      </c>
      <c r="I8278" s="137"/>
      <c r="J8278" s="140"/>
      <c r="K8278" s="141"/>
      <c r="L8278" t="str">
        <f t="shared" si="559"/>
        <v>47053</v>
      </c>
      <c r="M8278">
        <f t="shared" si="560"/>
        <v>47053</v>
      </c>
      <c r="N8278" s="37">
        <f t="shared" si="561"/>
        <v>357210</v>
      </c>
    </row>
    <row r="8279" spans="1:14" ht="25.05" x14ac:dyDescent="0.3">
      <c r="A8279" s="3">
        <v>9</v>
      </c>
      <c r="B8279" s="134" t="s">
        <v>25077</v>
      </c>
      <c r="C8279" s="4" t="s">
        <v>25078</v>
      </c>
      <c r="D8279" s="5">
        <v>45154</v>
      </c>
      <c r="E8279" s="6" t="s">
        <v>4649</v>
      </c>
      <c r="F8279" s="7">
        <v>486772</v>
      </c>
      <c r="G8279" s="6" t="s">
        <v>17</v>
      </c>
      <c r="H8279" s="7">
        <v>51111</v>
      </c>
      <c r="I8279" s="136">
        <v>2031387</v>
      </c>
      <c r="J8279" s="138" t="s">
        <v>702</v>
      </c>
      <c r="K8279" s="139"/>
      <c r="L8279" t="str">
        <f t="shared" si="559"/>
        <v>48584</v>
      </c>
      <c r="M8279">
        <f t="shared" si="560"/>
        <v>48584</v>
      </c>
      <c r="N8279" s="37">
        <f t="shared" si="561"/>
        <v>486772</v>
      </c>
    </row>
    <row r="8280" spans="1:14" ht="25.05" x14ac:dyDescent="0.3">
      <c r="A8280" s="3">
        <v>9</v>
      </c>
      <c r="B8280" s="142"/>
      <c r="C8280" s="4" t="s">
        <v>25079</v>
      </c>
      <c r="D8280" s="5">
        <v>45143</v>
      </c>
      <c r="E8280" s="6" t="s">
        <v>4657</v>
      </c>
      <c r="F8280" s="7">
        <v>595350</v>
      </c>
      <c r="G8280" s="6" t="s">
        <v>17</v>
      </c>
      <c r="H8280" s="7">
        <v>62512</v>
      </c>
      <c r="I8280" s="143"/>
      <c r="J8280" s="144"/>
      <c r="K8280" s="145"/>
      <c r="L8280" t="str">
        <f t="shared" si="559"/>
        <v>46824</v>
      </c>
      <c r="M8280">
        <f t="shared" si="560"/>
        <v>46824</v>
      </c>
      <c r="N8280" s="37">
        <f t="shared" si="561"/>
        <v>595350</v>
      </c>
    </row>
    <row r="8281" spans="1:14" ht="25.05" x14ac:dyDescent="0.3">
      <c r="A8281" s="3">
        <v>9</v>
      </c>
      <c r="B8281" s="142"/>
      <c r="C8281" s="4" t="s">
        <v>25080</v>
      </c>
      <c r="D8281" s="5">
        <v>45143</v>
      </c>
      <c r="E8281" s="6" t="s">
        <v>4649</v>
      </c>
      <c r="F8281" s="7">
        <v>700812</v>
      </c>
      <c r="G8281" s="6" t="s">
        <v>17</v>
      </c>
      <c r="H8281" s="7">
        <v>73585</v>
      </c>
      <c r="I8281" s="143"/>
      <c r="J8281" s="144"/>
      <c r="K8281" s="145"/>
      <c r="L8281" t="str">
        <f t="shared" si="559"/>
        <v>46823</v>
      </c>
      <c r="M8281">
        <f t="shared" si="560"/>
        <v>46823</v>
      </c>
      <c r="N8281" s="37">
        <f t="shared" si="561"/>
        <v>700812</v>
      </c>
    </row>
    <row r="8282" spans="1:14" ht="25.05" x14ac:dyDescent="0.3">
      <c r="A8282" s="3">
        <v>9</v>
      </c>
      <c r="B8282" s="135"/>
      <c r="C8282" s="4" t="s">
        <v>25081</v>
      </c>
      <c r="D8282" s="5">
        <v>45168</v>
      </c>
      <c r="E8282" s="6" t="s">
        <v>4649</v>
      </c>
      <c r="F8282" s="7">
        <v>486772</v>
      </c>
      <c r="G8282" s="6" t="s">
        <v>17</v>
      </c>
      <c r="H8282" s="7">
        <v>51111</v>
      </c>
      <c r="I8282" s="137"/>
      <c r="J8282" s="140"/>
      <c r="K8282" s="141"/>
      <c r="L8282" t="str">
        <f t="shared" si="559"/>
        <v>52962</v>
      </c>
      <c r="M8282">
        <f t="shared" si="560"/>
        <v>52962</v>
      </c>
      <c r="N8282" s="37">
        <f t="shared" si="561"/>
        <v>486772</v>
      </c>
    </row>
    <row r="8283" spans="1:14" ht="25.05" x14ac:dyDescent="0.3">
      <c r="A8283" s="3">
        <v>9</v>
      </c>
      <c r="B8283" s="134" t="s">
        <v>25082</v>
      </c>
      <c r="C8283" s="4" t="s">
        <v>25083</v>
      </c>
      <c r="D8283" s="5">
        <v>45156</v>
      </c>
      <c r="E8283" s="6" t="s">
        <v>4649</v>
      </c>
      <c r="F8283" s="7">
        <v>1460317</v>
      </c>
      <c r="G8283" s="6" t="s">
        <v>17</v>
      </c>
      <c r="H8283" s="7">
        <v>153333</v>
      </c>
      <c r="I8283" s="136">
        <v>2372660</v>
      </c>
      <c r="J8283" s="138" t="s">
        <v>708</v>
      </c>
      <c r="K8283" s="139"/>
      <c r="L8283" t="str">
        <f t="shared" si="559"/>
        <v>49647</v>
      </c>
      <c r="M8283">
        <f t="shared" si="560"/>
        <v>49647</v>
      </c>
      <c r="N8283" s="37">
        <f t="shared" si="561"/>
        <v>1460317</v>
      </c>
    </row>
    <row r="8284" spans="1:14" ht="25.05" x14ac:dyDescent="0.3">
      <c r="A8284" s="3">
        <v>9</v>
      </c>
      <c r="B8284" s="135"/>
      <c r="C8284" s="4" t="s">
        <v>25084</v>
      </c>
      <c r="D8284" s="5">
        <v>45142</v>
      </c>
      <c r="E8284" s="6" t="s">
        <v>4657</v>
      </c>
      <c r="F8284" s="7">
        <v>1190700</v>
      </c>
      <c r="G8284" s="6" t="s">
        <v>17</v>
      </c>
      <c r="H8284" s="7">
        <v>125024</v>
      </c>
      <c r="I8284" s="137"/>
      <c r="J8284" s="140"/>
      <c r="K8284" s="141"/>
      <c r="L8284" t="str">
        <f t="shared" si="559"/>
        <v>46672</v>
      </c>
      <c r="M8284">
        <f t="shared" si="560"/>
        <v>46672</v>
      </c>
      <c r="N8284" s="37">
        <f t="shared" si="561"/>
        <v>1190700</v>
      </c>
    </row>
    <row r="8285" spans="1:14" ht="25.05" x14ac:dyDescent="0.3">
      <c r="A8285" s="3">
        <v>9</v>
      </c>
      <c r="B8285" s="134" t="s">
        <v>25085</v>
      </c>
      <c r="C8285" s="4" t="s">
        <v>25086</v>
      </c>
      <c r="D8285" s="5">
        <v>45139</v>
      </c>
      <c r="E8285" s="6" t="s">
        <v>4649</v>
      </c>
      <c r="F8285" s="7">
        <v>572670</v>
      </c>
      <c r="G8285" s="6" t="s">
        <v>17</v>
      </c>
      <c r="H8285" s="7">
        <v>60130</v>
      </c>
      <c r="I8285" s="136">
        <v>2255183</v>
      </c>
      <c r="J8285" s="138" t="s">
        <v>712</v>
      </c>
      <c r="K8285" s="139"/>
      <c r="L8285" t="str">
        <f t="shared" si="559"/>
        <v>45454</v>
      </c>
      <c r="M8285">
        <f t="shared" si="560"/>
        <v>45454</v>
      </c>
      <c r="N8285" s="37">
        <f t="shared" si="561"/>
        <v>572670</v>
      </c>
    </row>
    <row r="8286" spans="1:14" ht="25.05" x14ac:dyDescent="0.3">
      <c r="A8286" s="3">
        <v>9</v>
      </c>
      <c r="B8286" s="142"/>
      <c r="C8286" s="4" t="s">
        <v>25087</v>
      </c>
      <c r="D8286" s="5">
        <v>45167</v>
      </c>
      <c r="E8286" s="6" t="s">
        <v>4649</v>
      </c>
      <c r="F8286" s="7">
        <v>973544</v>
      </c>
      <c r="G8286" s="6" t="s">
        <v>17</v>
      </c>
      <c r="H8286" s="7">
        <v>102222</v>
      </c>
      <c r="I8286" s="143"/>
      <c r="J8286" s="144"/>
      <c r="K8286" s="145"/>
      <c r="L8286" t="str">
        <f t="shared" si="559"/>
        <v>51616</v>
      </c>
      <c r="M8286">
        <f t="shared" si="560"/>
        <v>51616</v>
      </c>
      <c r="N8286" s="37">
        <f t="shared" si="561"/>
        <v>973544</v>
      </c>
    </row>
    <row r="8287" spans="1:14" ht="25.05" x14ac:dyDescent="0.3">
      <c r="A8287" s="3">
        <v>9</v>
      </c>
      <c r="B8287" s="135"/>
      <c r="C8287" s="4" t="s">
        <v>25088</v>
      </c>
      <c r="D8287" s="5">
        <v>45160</v>
      </c>
      <c r="E8287" s="6" t="s">
        <v>4649</v>
      </c>
      <c r="F8287" s="7">
        <v>973544</v>
      </c>
      <c r="G8287" s="6" t="s">
        <v>17</v>
      </c>
      <c r="H8287" s="7">
        <v>102222</v>
      </c>
      <c r="I8287" s="137"/>
      <c r="J8287" s="140"/>
      <c r="K8287" s="141"/>
      <c r="L8287" t="str">
        <f t="shared" si="559"/>
        <v>49926</v>
      </c>
      <c r="M8287">
        <f t="shared" si="560"/>
        <v>49926</v>
      </c>
      <c r="N8287" s="37">
        <f t="shared" si="561"/>
        <v>973544</v>
      </c>
    </row>
    <row r="8288" spans="1:14" ht="37.6" x14ac:dyDescent="0.3">
      <c r="A8288" s="3">
        <v>9</v>
      </c>
      <c r="B8288" s="8" t="s">
        <v>25089</v>
      </c>
      <c r="C8288" s="4" t="s">
        <v>25090</v>
      </c>
      <c r="D8288" s="5">
        <v>45154</v>
      </c>
      <c r="E8288" s="6" t="s">
        <v>25091</v>
      </c>
      <c r="F8288" s="7">
        <v>486772</v>
      </c>
      <c r="G8288" s="6" t="s">
        <v>17</v>
      </c>
      <c r="H8288" s="7">
        <v>51111</v>
      </c>
      <c r="I8288" s="11">
        <v>435661</v>
      </c>
      <c r="J8288" s="132" t="s">
        <v>717</v>
      </c>
      <c r="K8288" s="133"/>
      <c r="L8288" t="str">
        <f t="shared" si="559"/>
        <v>48570</v>
      </c>
      <c r="M8288">
        <f t="shared" si="560"/>
        <v>48570</v>
      </c>
      <c r="N8288" s="37">
        <f t="shared" si="561"/>
        <v>486772</v>
      </c>
    </row>
    <row r="8289" spans="1:14" ht="25.05" x14ac:dyDescent="0.3">
      <c r="A8289" s="3">
        <v>9</v>
      </c>
      <c r="B8289" s="134" t="s">
        <v>25092</v>
      </c>
      <c r="C8289" s="4" t="s">
        <v>25093</v>
      </c>
      <c r="D8289" s="5">
        <v>45155</v>
      </c>
      <c r="E8289" s="6" t="s">
        <v>4649</v>
      </c>
      <c r="F8289" s="7">
        <v>486772</v>
      </c>
      <c r="G8289" s="6" t="s">
        <v>17</v>
      </c>
      <c r="H8289" s="7">
        <v>51111</v>
      </c>
      <c r="I8289" s="136">
        <v>968499</v>
      </c>
      <c r="J8289" s="138" t="s">
        <v>1866</v>
      </c>
      <c r="K8289" s="139"/>
      <c r="L8289" t="str">
        <f t="shared" si="559"/>
        <v>48908</v>
      </c>
      <c r="M8289">
        <f t="shared" si="560"/>
        <v>48908</v>
      </c>
      <c r="N8289" s="37">
        <f t="shared" si="561"/>
        <v>486772</v>
      </c>
    </row>
    <row r="8290" spans="1:14" ht="25.05" x14ac:dyDescent="0.3">
      <c r="A8290" s="3">
        <v>9</v>
      </c>
      <c r="B8290" s="135"/>
      <c r="C8290" s="4" t="s">
        <v>25094</v>
      </c>
      <c r="D8290" s="5">
        <v>45140</v>
      </c>
      <c r="E8290" s="6" t="s">
        <v>4657</v>
      </c>
      <c r="F8290" s="7">
        <v>595350</v>
      </c>
      <c r="G8290" s="6" t="s">
        <v>17</v>
      </c>
      <c r="H8290" s="7">
        <v>62512</v>
      </c>
      <c r="I8290" s="137"/>
      <c r="J8290" s="140"/>
      <c r="K8290" s="141"/>
      <c r="L8290" t="str">
        <f t="shared" si="559"/>
        <v>45487</v>
      </c>
      <c r="M8290">
        <f t="shared" si="560"/>
        <v>45487</v>
      </c>
      <c r="N8290" s="37">
        <f t="shared" si="561"/>
        <v>595350</v>
      </c>
    </row>
    <row r="8291" spans="1:14" ht="25.05" x14ac:dyDescent="0.3">
      <c r="A8291" s="3">
        <v>9</v>
      </c>
      <c r="B8291" s="134" t="s">
        <v>25095</v>
      </c>
      <c r="C8291" s="4" t="s">
        <v>25096</v>
      </c>
      <c r="D8291" s="5">
        <v>45147</v>
      </c>
      <c r="E8291" s="6" t="s">
        <v>4657</v>
      </c>
      <c r="F8291" s="7">
        <v>595350</v>
      </c>
      <c r="G8291" s="6" t="s">
        <v>17</v>
      </c>
      <c r="H8291" s="7">
        <v>62512</v>
      </c>
      <c r="I8291" s="136">
        <v>968499</v>
      </c>
      <c r="J8291" s="138" t="s">
        <v>4992</v>
      </c>
      <c r="K8291" s="139"/>
      <c r="L8291" t="str">
        <f t="shared" si="559"/>
        <v>47047</v>
      </c>
      <c r="M8291">
        <f t="shared" si="560"/>
        <v>47047</v>
      </c>
      <c r="N8291" s="37">
        <f t="shared" si="561"/>
        <v>595350</v>
      </c>
    </row>
    <row r="8292" spans="1:14" ht="25.05" x14ac:dyDescent="0.3">
      <c r="A8292" s="3">
        <v>9</v>
      </c>
      <c r="B8292" s="135"/>
      <c r="C8292" s="4" t="s">
        <v>25097</v>
      </c>
      <c r="D8292" s="5">
        <v>45154</v>
      </c>
      <c r="E8292" s="6" t="s">
        <v>4649</v>
      </c>
      <c r="F8292" s="7">
        <v>486772</v>
      </c>
      <c r="G8292" s="6" t="s">
        <v>17</v>
      </c>
      <c r="H8292" s="7">
        <v>51111</v>
      </c>
      <c r="I8292" s="137"/>
      <c r="J8292" s="140"/>
      <c r="K8292" s="141"/>
      <c r="L8292" t="str">
        <f t="shared" si="559"/>
        <v>48582</v>
      </c>
      <c r="M8292">
        <f t="shared" si="560"/>
        <v>48582</v>
      </c>
      <c r="N8292" s="37">
        <f t="shared" si="561"/>
        <v>486772</v>
      </c>
    </row>
    <row r="8293" spans="1:14" ht="25.05" x14ac:dyDescent="0.3">
      <c r="A8293" s="3">
        <v>9</v>
      </c>
      <c r="B8293" s="134" t="s">
        <v>25098</v>
      </c>
      <c r="C8293" s="4" t="s">
        <v>25099</v>
      </c>
      <c r="D8293" s="5">
        <v>45161</v>
      </c>
      <c r="E8293" s="6" t="s">
        <v>4649</v>
      </c>
      <c r="F8293" s="7">
        <v>887413</v>
      </c>
      <c r="G8293" s="6" t="s">
        <v>17</v>
      </c>
      <c r="H8293" s="7">
        <v>93178</v>
      </c>
      <c r="I8293" s="136">
        <v>2505919</v>
      </c>
      <c r="J8293" s="138" t="s">
        <v>722</v>
      </c>
      <c r="K8293" s="139"/>
      <c r="L8293" t="str">
        <f t="shared" ref="L8293:L8356" si="562">+RIGHT(C8293,5)</f>
        <v>49996</v>
      </c>
      <c r="M8293">
        <f t="shared" ref="M8293:M8356" si="563">+L8293*1</f>
        <v>49996</v>
      </c>
      <c r="N8293" s="37">
        <f t="shared" ref="N8293:N8356" si="564">+F8293</f>
        <v>887413</v>
      </c>
    </row>
    <row r="8294" spans="1:14" ht="25.05" x14ac:dyDescent="0.3">
      <c r="A8294" s="3">
        <v>9</v>
      </c>
      <c r="B8294" s="142"/>
      <c r="C8294" s="4" t="s">
        <v>25100</v>
      </c>
      <c r="D8294" s="5">
        <v>45156</v>
      </c>
      <c r="E8294" s="6" t="s">
        <v>4649</v>
      </c>
      <c r="F8294" s="7">
        <v>973544</v>
      </c>
      <c r="G8294" s="6" t="s">
        <v>17</v>
      </c>
      <c r="H8294" s="7">
        <v>102222</v>
      </c>
      <c r="I8294" s="143"/>
      <c r="J8294" s="144"/>
      <c r="K8294" s="145"/>
      <c r="L8294" t="str">
        <f t="shared" si="562"/>
        <v>49642</v>
      </c>
      <c r="M8294">
        <f t="shared" si="563"/>
        <v>49642</v>
      </c>
      <c r="N8294" s="37">
        <f t="shared" si="564"/>
        <v>973544</v>
      </c>
    </row>
    <row r="8295" spans="1:14" ht="25.05" x14ac:dyDescent="0.3">
      <c r="A8295" s="3">
        <v>9</v>
      </c>
      <c r="B8295" s="135"/>
      <c r="C8295" s="4" t="s">
        <v>25101</v>
      </c>
      <c r="D8295" s="5">
        <v>45149</v>
      </c>
      <c r="E8295" s="6" t="s">
        <v>4649</v>
      </c>
      <c r="F8295" s="7">
        <v>938952</v>
      </c>
      <c r="G8295" s="6" t="s">
        <v>17</v>
      </c>
      <c r="H8295" s="7">
        <v>98590</v>
      </c>
      <c r="I8295" s="137"/>
      <c r="J8295" s="140"/>
      <c r="K8295" s="141"/>
      <c r="L8295" t="str">
        <f t="shared" si="562"/>
        <v>48108</v>
      </c>
      <c r="M8295">
        <f t="shared" si="563"/>
        <v>48108</v>
      </c>
      <c r="N8295" s="37">
        <f t="shared" si="564"/>
        <v>938952</v>
      </c>
    </row>
    <row r="8296" spans="1:14" ht="25.05" x14ac:dyDescent="0.3">
      <c r="A8296" s="3">
        <v>9</v>
      </c>
      <c r="B8296" s="134" t="s">
        <v>25107</v>
      </c>
      <c r="C8296" s="4" t="s">
        <v>25108</v>
      </c>
      <c r="D8296" s="5">
        <v>45152</v>
      </c>
      <c r="E8296" s="6" t="s">
        <v>4649</v>
      </c>
      <c r="F8296" s="7">
        <v>681481</v>
      </c>
      <c r="G8296" s="6" t="s">
        <v>17</v>
      </c>
      <c r="H8296" s="7">
        <v>71555</v>
      </c>
      <c r="I8296" s="136">
        <v>1898128</v>
      </c>
      <c r="J8296" s="138" t="s">
        <v>726</v>
      </c>
      <c r="K8296" s="139"/>
      <c r="L8296" t="str">
        <f t="shared" si="562"/>
        <v>48356</v>
      </c>
      <c r="M8296">
        <f t="shared" si="563"/>
        <v>48356</v>
      </c>
      <c r="N8296" s="37">
        <f t="shared" si="564"/>
        <v>681481</v>
      </c>
    </row>
    <row r="8297" spans="1:14" ht="25.05" x14ac:dyDescent="0.3">
      <c r="A8297" s="3">
        <v>9</v>
      </c>
      <c r="B8297" s="142"/>
      <c r="C8297" s="4" t="s">
        <v>25109</v>
      </c>
      <c r="D8297" s="5">
        <v>45139</v>
      </c>
      <c r="E8297" s="6" t="s">
        <v>4657</v>
      </c>
      <c r="F8297" s="7">
        <v>952560</v>
      </c>
      <c r="G8297" s="6" t="s">
        <v>17</v>
      </c>
      <c r="H8297" s="7">
        <v>100019</v>
      </c>
      <c r="I8297" s="143"/>
      <c r="J8297" s="144"/>
      <c r="K8297" s="145"/>
      <c r="L8297" t="str">
        <f t="shared" si="562"/>
        <v>45438</v>
      </c>
      <c r="M8297">
        <f t="shared" si="563"/>
        <v>45438</v>
      </c>
      <c r="N8297" s="37">
        <f t="shared" si="564"/>
        <v>952560</v>
      </c>
    </row>
    <row r="8298" spans="1:14" ht="25.05" x14ac:dyDescent="0.3">
      <c r="A8298" s="3">
        <v>9</v>
      </c>
      <c r="B8298" s="135"/>
      <c r="C8298" s="4" t="s">
        <v>25110</v>
      </c>
      <c r="D8298" s="5">
        <v>45152</v>
      </c>
      <c r="E8298" s="6" t="s">
        <v>4649</v>
      </c>
      <c r="F8298" s="7">
        <v>486772</v>
      </c>
      <c r="G8298" s="6" t="s">
        <v>17</v>
      </c>
      <c r="H8298" s="7">
        <v>51111</v>
      </c>
      <c r="I8298" s="137"/>
      <c r="J8298" s="140"/>
      <c r="K8298" s="141"/>
      <c r="L8298" t="str">
        <f t="shared" si="562"/>
        <v>48351</v>
      </c>
      <c r="M8298">
        <f t="shared" si="563"/>
        <v>48351</v>
      </c>
      <c r="N8298" s="37">
        <f t="shared" si="564"/>
        <v>486772</v>
      </c>
    </row>
    <row r="8299" spans="1:14" ht="25.05" x14ac:dyDescent="0.3">
      <c r="A8299" s="3">
        <v>9</v>
      </c>
      <c r="B8299" s="134" t="s">
        <v>25111</v>
      </c>
      <c r="C8299" s="4" t="s">
        <v>25112</v>
      </c>
      <c r="D8299" s="5">
        <v>45143</v>
      </c>
      <c r="E8299" s="6" t="s">
        <v>4657</v>
      </c>
      <c r="F8299" s="7">
        <v>595350</v>
      </c>
      <c r="G8299" s="6" t="s">
        <v>17</v>
      </c>
      <c r="H8299" s="7">
        <v>62512</v>
      </c>
      <c r="I8299" s="136">
        <v>968499</v>
      </c>
      <c r="J8299" s="138" t="s">
        <v>735</v>
      </c>
      <c r="K8299" s="139"/>
      <c r="L8299" t="str">
        <f t="shared" si="562"/>
        <v>46826</v>
      </c>
      <c r="M8299">
        <f t="shared" si="563"/>
        <v>46826</v>
      </c>
      <c r="N8299" s="37">
        <f t="shared" si="564"/>
        <v>595350</v>
      </c>
    </row>
    <row r="8300" spans="1:14" ht="25.05" x14ac:dyDescent="0.3">
      <c r="A8300" s="3">
        <v>9</v>
      </c>
      <c r="B8300" s="135"/>
      <c r="C8300" s="4" t="s">
        <v>25113</v>
      </c>
      <c r="D8300" s="5">
        <v>45157</v>
      </c>
      <c r="E8300" s="6" t="s">
        <v>4649</v>
      </c>
      <c r="F8300" s="7">
        <v>486772</v>
      </c>
      <c r="G8300" s="6" t="s">
        <v>17</v>
      </c>
      <c r="H8300" s="7">
        <v>51111</v>
      </c>
      <c r="I8300" s="137"/>
      <c r="J8300" s="140"/>
      <c r="K8300" s="141"/>
      <c r="L8300" t="str">
        <f t="shared" si="562"/>
        <v>49825</v>
      </c>
      <c r="M8300">
        <f t="shared" si="563"/>
        <v>49825</v>
      </c>
      <c r="N8300" s="37">
        <f t="shared" si="564"/>
        <v>486772</v>
      </c>
    </row>
    <row r="8301" spans="1:14" ht="37.6" x14ac:dyDescent="0.3">
      <c r="A8301" s="3">
        <v>9</v>
      </c>
      <c r="B8301" s="8" t="s">
        <v>25114</v>
      </c>
      <c r="C8301" s="4" t="s">
        <v>25115</v>
      </c>
      <c r="D8301" s="5">
        <v>45152</v>
      </c>
      <c r="E8301" s="6" t="s">
        <v>4649</v>
      </c>
      <c r="F8301" s="7">
        <v>486772</v>
      </c>
      <c r="G8301" s="6" t="s">
        <v>17</v>
      </c>
      <c r="H8301" s="7">
        <v>51111</v>
      </c>
      <c r="I8301" s="11">
        <v>435661</v>
      </c>
      <c r="J8301" s="132" t="s">
        <v>8050</v>
      </c>
      <c r="K8301" s="133"/>
      <c r="L8301" t="str">
        <f t="shared" si="562"/>
        <v>48381</v>
      </c>
      <c r="M8301">
        <f t="shared" si="563"/>
        <v>48381</v>
      </c>
      <c r="N8301" s="37">
        <f t="shared" si="564"/>
        <v>486772</v>
      </c>
    </row>
    <row r="8302" spans="1:14" ht="37.6" x14ac:dyDescent="0.3">
      <c r="A8302" s="3">
        <v>9</v>
      </c>
      <c r="B8302" s="8" t="s">
        <v>25116</v>
      </c>
      <c r="C8302" s="4" t="s">
        <v>25117</v>
      </c>
      <c r="D8302" s="5">
        <v>45154</v>
      </c>
      <c r="E8302" s="6" t="s">
        <v>4649</v>
      </c>
      <c r="F8302" s="7">
        <v>973544</v>
      </c>
      <c r="G8302" s="6" t="s">
        <v>17</v>
      </c>
      <c r="H8302" s="7">
        <v>102222</v>
      </c>
      <c r="I8302" s="11">
        <v>871322</v>
      </c>
      <c r="J8302" s="132" t="s">
        <v>739</v>
      </c>
      <c r="K8302" s="133"/>
      <c r="L8302" t="str">
        <f t="shared" si="562"/>
        <v>48586</v>
      </c>
      <c r="M8302">
        <f t="shared" si="563"/>
        <v>48586</v>
      </c>
      <c r="N8302" s="37">
        <f t="shared" si="564"/>
        <v>973544</v>
      </c>
    </row>
    <row r="8303" spans="1:14" ht="25.05" x14ac:dyDescent="0.3">
      <c r="A8303" s="3">
        <v>9</v>
      </c>
      <c r="B8303" s="134" t="s">
        <v>25118</v>
      </c>
      <c r="C8303" s="4" t="s">
        <v>25119</v>
      </c>
      <c r="D8303" s="5">
        <v>45154</v>
      </c>
      <c r="E8303" s="6" t="s">
        <v>4649</v>
      </c>
      <c r="F8303" s="7">
        <v>1460317</v>
      </c>
      <c r="G8303" s="6" t="s">
        <v>17</v>
      </c>
      <c r="H8303" s="7">
        <v>153333</v>
      </c>
      <c r="I8303" s="136">
        <v>5411617</v>
      </c>
      <c r="J8303" s="138" t="s">
        <v>749</v>
      </c>
      <c r="K8303" s="139"/>
      <c r="L8303" t="str">
        <f t="shared" si="562"/>
        <v>48591</v>
      </c>
      <c r="M8303">
        <f t="shared" si="563"/>
        <v>48591</v>
      </c>
      <c r="N8303" s="37">
        <f t="shared" si="564"/>
        <v>1460317</v>
      </c>
    </row>
    <row r="8304" spans="1:14" ht="25.05" x14ac:dyDescent="0.3">
      <c r="A8304" s="3">
        <v>9</v>
      </c>
      <c r="B8304" s="142"/>
      <c r="C8304" s="4" t="s">
        <v>25120</v>
      </c>
      <c r="D8304" s="5">
        <v>45147</v>
      </c>
      <c r="E8304" s="6" t="s">
        <v>25121</v>
      </c>
      <c r="F8304" s="7">
        <v>2336040</v>
      </c>
      <c r="G8304" s="6" t="s">
        <v>17</v>
      </c>
      <c r="H8304" s="7">
        <v>245284</v>
      </c>
      <c r="I8304" s="143"/>
      <c r="J8304" s="144"/>
      <c r="K8304" s="145"/>
      <c r="L8304" t="str">
        <f t="shared" si="562"/>
        <v>47045</v>
      </c>
      <c r="M8304">
        <f t="shared" si="563"/>
        <v>47045</v>
      </c>
      <c r="N8304" s="37">
        <f t="shared" si="564"/>
        <v>2336040</v>
      </c>
    </row>
    <row r="8305" spans="1:14" ht="25.05" x14ac:dyDescent="0.3">
      <c r="A8305" s="3">
        <v>9</v>
      </c>
      <c r="B8305" s="142"/>
      <c r="C8305" s="4" t="s">
        <v>25122</v>
      </c>
      <c r="D8305" s="5">
        <v>45168</v>
      </c>
      <c r="E8305" s="6" t="s">
        <v>4649</v>
      </c>
      <c r="F8305" s="7">
        <v>1082122</v>
      </c>
      <c r="G8305" s="6" t="s">
        <v>17</v>
      </c>
      <c r="H8305" s="7">
        <v>113623</v>
      </c>
      <c r="I8305" s="143"/>
      <c r="J8305" s="144"/>
      <c r="K8305" s="145"/>
      <c r="L8305" t="str">
        <f t="shared" si="562"/>
        <v>52936</v>
      </c>
      <c r="M8305">
        <f t="shared" si="563"/>
        <v>52936</v>
      </c>
      <c r="N8305" s="37">
        <f t="shared" si="564"/>
        <v>1082122</v>
      </c>
    </row>
    <row r="8306" spans="1:14" ht="25.05" x14ac:dyDescent="0.3">
      <c r="A8306" s="3">
        <v>9</v>
      </c>
      <c r="B8306" s="135"/>
      <c r="C8306" s="4" t="s">
        <v>25123</v>
      </c>
      <c r="D8306" s="5">
        <v>45147</v>
      </c>
      <c r="E8306" s="6" t="s">
        <v>4649</v>
      </c>
      <c r="F8306" s="7">
        <v>1168020</v>
      </c>
      <c r="G8306" s="6" t="s">
        <v>17</v>
      </c>
      <c r="H8306" s="7">
        <v>122642</v>
      </c>
      <c r="I8306" s="137"/>
      <c r="J8306" s="140"/>
      <c r="K8306" s="141"/>
      <c r="L8306" t="str">
        <f t="shared" si="562"/>
        <v>47046</v>
      </c>
      <c r="M8306">
        <f t="shared" si="563"/>
        <v>47046</v>
      </c>
      <c r="N8306" s="37">
        <f t="shared" si="564"/>
        <v>1168020</v>
      </c>
    </row>
    <row r="8307" spans="1:14" ht="25.05" x14ac:dyDescent="0.3">
      <c r="A8307" s="3">
        <v>9</v>
      </c>
      <c r="B8307" s="134" t="s">
        <v>25124</v>
      </c>
      <c r="C8307" s="4" t="s">
        <v>25125</v>
      </c>
      <c r="D8307" s="5">
        <v>45156</v>
      </c>
      <c r="E8307" s="6" t="s">
        <v>4649</v>
      </c>
      <c r="F8307" s="7">
        <v>973544</v>
      </c>
      <c r="G8307" s="6" t="s">
        <v>17</v>
      </c>
      <c r="H8307" s="7">
        <v>102222</v>
      </c>
      <c r="I8307" s="136">
        <v>1723863</v>
      </c>
      <c r="J8307" s="138" t="s">
        <v>760</v>
      </c>
      <c r="K8307" s="139"/>
      <c r="L8307" t="str">
        <f t="shared" si="562"/>
        <v>49610</v>
      </c>
      <c r="M8307">
        <f t="shared" si="563"/>
        <v>49610</v>
      </c>
      <c r="N8307" s="37">
        <f t="shared" si="564"/>
        <v>973544</v>
      </c>
    </row>
    <row r="8308" spans="1:14" ht="25.05" x14ac:dyDescent="0.3">
      <c r="A8308" s="3">
        <v>9</v>
      </c>
      <c r="B8308" s="135"/>
      <c r="C8308" s="4" t="s">
        <v>25126</v>
      </c>
      <c r="D8308" s="5">
        <v>45140</v>
      </c>
      <c r="E8308" s="6" t="s">
        <v>4657</v>
      </c>
      <c r="F8308" s="7">
        <v>952560</v>
      </c>
      <c r="G8308" s="6" t="s">
        <v>17</v>
      </c>
      <c r="H8308" s="7">
        <v>100019</v>
      </c>
      <c r="I8308" s="137"/>
      <c r="J8308" s="140"/>
      <c r="K8308" s="141"/>
      <c r="L8308" t="str">
        <f t="shared" si="562"/>
        <v>45489</v>
      </c>
      <c r="M8308">
        <f t="shared" si="563"/>
        <v>45489</v>
      </c>
      <c r="N8308" s="37">
        <f t="shared" si="564"/>
        <v>952560</v>
      </c>
    </row>
    <row r="8309" spans="1:14" ht="25.05" x14ac:dyDescent="0.3">
      <c r="A8309" s="3">
        <v>9</v>
      </c>
      <c r="B8309" s="134" t="s">
        <v>25127</v>
      </c>
      <c r="C8309" s="4" t="s">
        <v>25128</v>
      </c>
      <c r="D8309" s="5">
        <v>45148</v>
      </c>
      <c r="E8309" s="6" t="s">
        <v>4657</v>
      </c>
      <c r="F8309" s="7">
        <v>476280</v>
      </c>
      <c r="G8309" s="6" t="s">
        <v>17</v>
      </c>
      <c r="H8309" s="7">
        <v>50009</v>
      </c>
      <c r="I8309" s="136">
        <v>4203090</v>
      </c>
      <c r="J8309" s="138" t="s">
        <v>767</v>
      </c>
      <c r="K8309" s="139"/>
      <c r="L8309" t="str">
        <f t="shared" si="562"/>
        <v>48062</v>
      </c>
      <c r="M8309">
        <f t="shared" si="563"/>
        <v>48062</v>
      </c>
      <c r="N8309" s="37">
        <f t="shared" si="564"/>
        <v>476280</v>
      </c>
    </row>
    <row r="8310" spans="1:14" ht="25.05" x14ac:dyDescent="0.3">
      <c r="A8310" s="3">
        <v>9</v>
      </c>
      <c r="B8310" s="142"/>
      <c r="C8310" s="4" t="s">
        <v>25129</v>
      </c>
      <c r="D8310" s="5">
        <v>45141</v>
      </c>
      <c r="E8310" s="6" t="s">
        <v>4657</v>
      </c>
      <c r="F8310" s="7">
        <v>595350</v>
      </c>
      <c r="G8310" s="6" t="s">
        <v>17</v>
      </c>
      <c r="H8310" s="7">
        <v>62512</v>
      </c>
      <c r="I8310" s="143"/>
      <c r="J8310" s="144"/>
      <c r="K8310" s="145"/>
      <c r="L8310" t="str">
        <f t="shared" si="562"/>
        <v>46642</v>
      </c>
      <c r="M8310">
        <f t="shared" si="563"/>
        <v>46642</v>
      </c>
      <c r="N8310" s="37">
        <f t="shared" si="564"/>
        <v>595350</v>
      </c>
    </row>
    <row r="8311" spans="1:14" ht="25.05" x14ac:dyDescent="0.3">
      <c r="A8311" s="3">
        <v>9</v>
      </c>
      <c r="B8311" s="142"/>
      <c r="C8311" s="4" t="s">
        <v>25130</v>
      </c>
      <c r="D8311" s="5">
        <v>45152</v>
      </c>
      <c r="E8311" s="6" t="s">
        <v>4649</v>
      </c>
      <c r="F8311" s="7">
        <v>486772</v>
      </c>
      <c r="G8311" s="6" t="s">
        <v>17</v>
      </c>
      <c r="H8311" s="7">
        <v>51111</v>
      </c>
      <c r="I8311" s="143"/>
      <c r="J8311" s="144"/>
      <c r="K8311" s="145"/>
      <c r="L8311" t="str">
        <f t="shared" si="562"/>
        <v>48388</v>
      </c>
      <c r="M8311">
        <f t="shared" si="563"/>
        <v>48388</v>
      </c>
      <c r="N8311" s="37">
        <f t="shared" si="564"/>
        <v>486772</v>
      </c>
    </row>
    <row r="8312" spans="1:14" ht="25.05" x14ac:dyDescent="0.3">
      <c r="A8312" s="3">
        <v>9</v>
      </c>
      <c r="B8312" s="142"/>
      <c r="C8312" s="4" t="s">
        <v>25131</v>
      </c>
      <c r="D8312" s="5">
        <v>45166</v>
      </c>
      <c r="E8312" s="6" t="s">
        <v>4649</v>
      </c>
      <c r="F8312" s="7">
        <v>1568894</v>
      </c>
      <c r="G8312" s="6" t="s">
        <v>17</v>
      </c>
      <c r="H8312" s="7">
        <v>164734</v>
      </c>
      <c r="I8312" s="143"/>
      <c r="J8312" s="144"/>
      <c r="K8312" s="145"/>
      <c r="L8312" t="str">
        <f t="shared" si="562"/>
        <v>51523</v>
      </c>
      <c r="M8312">
        <f t="shared" si="563"/>
        <v>51523</v>
      </c>
      <c r="N8312" s="37">
        <f t="shared" si="564"/>
        <v>1568894</v>
      </c>
    </row>
    <row r="8313" spans="1:14" ht="25.05" x14ac:dyDescent="0.3">
      <c r="A8313" s="3">
        <v>9</v>
      </c>
      <c r="B8313" s="142"/>
      <c r="C8313" s="4" t="s">
        <v>25132</v>
      </c>
      <c r="D8313" s="5">
        <v>45145</v>
      </c>
      <c r="E8313" s="6" t="s">
        <v>4657</v>
      </c>
      <c r="F8313" s="7">
        <v>595350</v>
      </c>
      <c r="G8313" s="6" t="s">
        <v>17</v>
      </c>
      <c r="H8313" s="7">
        <v>62512</v>
      </c>
      <c r="I8313" s="143"/>
      <c r="J8313" s="144"/>
      <c r="K8313" s="145"/>
      <c r="L8313" t="str">
        <f t="shared" si="562"/>
        <v>46895</v>
      </c>
      <c r="M8313">
        <f t="shared" si="563"/>
        <v>46895</v>
      </c>
      <c r="N8313" s="37">
        <f t="shared" si="564"/>
        <v>595350</v>
      </c>
    </row>
    <row r="8314" spans="1:14" ht="25.05" x14ac:dyDescent="0.3">
      <c r="A8314" s="3">
        <v>9</v>
      </c>
      <c r="B8314" s="142"/>
      <c r="C8314" s="4" t="s">
        <v>25133</v>
      </c>
      <c r="D8314" s="5">
        <v>45152</v>
      </c>
      <c r="E8314" s="6" t="s">
        <v>4649</v>
      </c>
      <c r="F8314" s="7">
        <v>486772</v>
      </c>
      <c r="G8314" s="6" t="s">
        <v>17</v>
      </c>
      <c r="H8314" s="7">
        <v>51111</v>
      </c>
      <c r="I8314" s="143"/>
      <c r="J8314" s="144"/>
      <c r="K8314" s="145"/>
      <c r="L8314" t="str">
        <f t="shared" si="562"/>
        <v>48372</v>
      </c>
      <c r="M8314">
        <f t="shared" si="563"/>
        <v>48372</v>
      </c>
      <c r="N8314" s="37">
        <f t="shared" si="564"/>
        <v>486772</v>
      </c>
    </row>
    <row r="8315" spans="1:14" ht="25.05" x14ac:dyDescent="0.3">
      <c r="A8315" s="3">
        <v>9</v>
      </c>
      <c r="B8315" s="135"/>
      <c r="C8315" s="4" t="s">
        <v>25134</v>
      </c>
      <c r="D8315" s="5">
        <v>45155</v>
      </c>
      <c r="E8315" s="6" t="s">
        <v>4649</v>
      </c>
      <c r="F8315" s="7">
        <v>486772</v>
      </c>
      <c r="G8315" s="6" t="s">
        <v>17</v>
      </c>
      <c r="H8315" s="7">
        <v>51111</v>
      </c>
      <c r="I8315" s="137"/>
      <c r="J8315" s="140"/>
      <c r="K8315" s="141"/>
      <c r="L8315" t="str">
        <f t="shared" si="562"/>
        <v>49588</v>
      </c>
      <c r="M8315">
        <f t="shared" si="563"/>
        <v>49588</v>
      </c>
      <c r="N8315" s="37">
        <f t="shared" si="564"/>
        <v>486772</v>
      </c>
    </row>
    <row r="8316" spans="1:14" ht="25.05" x14ac:dyDescent="0.3">
      <c r="A8316" s="3">
        <v>9</v>
      </c>
      <c r="B8316" s="134" t="s">
        <v>25138</v>
      </c>
      <c r="C8316" s="4" t="s">
        <v>25139</v>
      </c>
      <c r="D8316" s="5">
        <v>45168</v>
      </c>
      <c r="E8316" s="6" t="s">
        <v>4657</v>
      </c>
      <c r="F8316" s="7">
        <v>1190700</v>
      </c>
      <c r="G8316" s="6" t="s">
        <v>17</v>
      </c>
      <c r="H8316" s="7">
        <v>125024</v>
      </c>
      <c r="I8316" s="136">
        <v>3115835</v>
      </c>
      <c r="J8316" s="138" t="s">
        <v>777</v>
      </c>
      <c r="K8316" s="139"/>
      <c r="L8316" t="str">
        <f t="shared" si="562"/>
        <v>51736</v>
      </c>
      <c r="M8316">
        <f t="shared" si="563"/>
        <v>51736</v>
      </c>
      <c r="N8316" s="37">
        <f t="shared" si="564"/>
        <v>1190700</v>
      </c>
    </row>
    <row r="8317" spans="1:14" ht="25.05" x14ac:dyDescent="0.3">
      <c r="A8317" s="3">
        <v>9</v>
      </c>
      <c r="B8317" s="135"/>
      <c r="C8317" s="4" t="s">
        <v>25140</v>
      </c>
      <c r="D8317" s="5">
        <v>45139</v>
      </c>
      <c r="E8317" s="6" t="s">
        <v>4649</v>
      </c>
      <c r="F8317" s="7">
        <v>2290680</v>
      </c>
      <c r="G8317" s="6" t="s">
        <v>17</v>
      </c>
      <c r="H8317" s="7">
        <v>240521</v>
      </c>
      <c r="I8317" s="137"/>
      <c r="J8317" s="140"/>
      <c r="K8317" s="141"/>
      <c r="L8317" t="str">
        <f t="shared" si="562"/>
        <v>45413</v>
      </c>
      <c r="M8317">
        <f t="shared" si="563"/>
        <v>45413</v>
      </c>
      <c r="N8317" s="37">
        <f t="shared" si="564"/>
        <v>2290680</v>
      </c>
    </row>
    <row r="8318" spans="1:14" ht="37.6" x14ac:dyDescent="0.3">
      <c r="A8318" s="3">
        <v>9</v>
      </c>
      <c r="B8318" s="8" t="s">
        <v>25141</v>
      </c>
      <c r="C8318" s="4" t="s">
        <v>25142</v>
      </c>
      <c r="D8318" s="5">
        <v>45156</v>
      </c>
      <c r="E8318" s="6" t="s">
        <v>4649</v>
      </c>
      <c r="F8318" s="7">
        <v>973544</v>
      </c>
      <c r="G8318" s="6" t="s">
        <v>17</v>
      </c>
      <c r="H8318" s="7">
        <v>102222</v>
      </c>
      <c r="I8318" s="11">
        <v>871322</v>
      </c>
      <c r="J8318" s="132" t="s">
        <v>1905</v>
      </c>
      <c r="K8318" s="133"/>
      <c r="L8318" t="str">
        <f t="shared" si="562"/>
        <v>49753</v>
      </c>
      <c r="M8318">
        <f t="shared" si="563"/>
        <v>49753</v>
      </c>
      <c r="N8318" s="37">
        <f t="shared" si="564"/>
        <v>973544</v>
      </c>
    </row>
    <row r="8319" spans="1:14" ht="25.05" x14ac:dyDescent="0.3">
      <c r="A8319" s="3">
        <v>9</v>
      </c>
      <c r="B8319" s="134" t="s">
        <v>25143</v>
      </c>
      <c r="C8319" s="4" t="s">
        <v>25144</v>
      </c>
      <c r="D8319" s="5">
        <v>45156</v>
      </c>
      <c r="E8319" s="6" t="s">
        <v>4649</v>
      </c>
      <c r="F8319" s="7">
        <v>4111333</v>
      </c>
      <c r="G8319" s="6" t="s">
        <v>17</v>
      </c>
      <c r="H8319" s="7">
        <v>431690</v>
      </c>
      <c r="I8319" s="136">
        <v>11879282</v>
      </c>
      <c r="J8319" s="138" t="s">
        <v>788</v>
      </c>
      <c r="K8319" s="139"/>
      <c r="L8319" t="str">
        <f t="shared" si="562"/>
        <v>49751</v>
      </c>
      <c r="M8319">
        <f t="shared" si="563"/>
        <v>49751</v>
      </c>
      <c r="N8319" s="37">
        <f t="shared" si="564"/>
        <v>4111333</v>
      </c>
    </row>
    <row r="8320" spans="1:14" ht="25.05" x14ac:dyDescent="0.3">
      <c r="A8320" s="3">
        <v>9</v>
      </c>
      <c r="B8320" s="142"/>
      <c r="C8320" s="4" t="s">
        <v>25145</v>
      </c>
      <c r="D8320" s="5">
        <v>45166</v>
      </c>
      <c r="E8320" s="6" t="s">
        <v>4649</v>
      </c>
      <c r="F8320" s="7">
        <v>5084878</v>
      </c>
      <c r="G8320" s="6" t="s">
        <v>17</v>
      </c>
      <c r="H8320" s="7">
        <v>533912</v>
      </c>
      <c r="I8320" s="143"/>
      <c r="J8320" s="144"/>
      <c r="K8320" s="145"/>
      <c r="L8320" t="str">
        <f t="shared" si="562"/>
        <v>51519</v>
      </c>
      <c r="M8320">
        <f t="shared" si="563"/>
        <v>51519</v>
      </c>
      <c r="N8320" s="37">
        <f t="shared" si="564"/>
        <v>5084878</v>
      </c>
    </row>
    <row r="8321" spans="1:14" ht="25.05" x14ac:dyDescent="0.3">
      <c r="A8321" s="3">
        <v>9</v>
      </c>
      <c r="B8321" s="142"/>
      <c r="C8321" s="4" t="s">
        <v>25146</v>
      </c>
      <c r="D8321" s="5">
        <v>45139</v>
      </c>
      <c r="E8321" s="6" t="s">
        <v>4657</v>
      </c>
      <c r="F8321" s="7">
        <v>595350</v>
      </c>
      <c r="G8321" s="6" t="s">
        <v>17</v>
      </c>
      <c r="H8321" s="7">
        <v>62512</v>
      </c>
      <c r="I8321" s="143"/>
      <c r="J8321" s="144"/>
      <c r="K8321" s="145"/>
      <c r="L8321" t="str">
        <f t="shared" si="562"/>
        <v>45439</v>
      </c>
      <c r="M8321">
        <f t="shared" si="563"/>
        <v>45439</v>
      </c>
      <c r="N8321" s="37">
        <f t="shared" si="564"/>
        <v>595350</v>
      </c>
    </row>
    <row r="8322" spans="1:14" ht="25.05" x14ac:dyDescent="0.3">
      <c r="A8322" s="3">
        <v>9</v>
      </c>
      <c r="B8322" s="135"/>
      <c r="C8322" s="4" t="s">
        <v>25147</v>
      </c>
      <c r="D8322" s="5">
        <v>45139</v>
      </c>
      <c r="E8322" s="6" t="s">
        <v>4649</v>
      </c>
      <c r="F8322" s="7">
        <v>3481380</v>
      </c>
      <c r="G8322" s="6" t="s">
        <v>17</v>
      </c>
      <c r="H8322" s="7">
        <v>365545</v>
      </c>
      <c r="I8322" s="137"/>
      <c r="J8322" s="140"/>
      <c r="K8322" s="141"/>
      <c r="L8322" t="str">
        <f t="shared" si="562"/>
        <v>45392</v>
      </c>
      <c r="M8322">
        <f t="shared" si="563"/>
        <v>45392</v>
      </c>
      <c r="N8322" s="37">
        <f t="shared" si="564"/>
        <v>3481380</v>
      </c>
    </row>
    <row r="8323" spans="1:14" ht="37.6" x14ac:dyDescent="0.3">
      <c r="A8323" s="3">
        <v>9</v>
      </c>
      <c r="B8323" s="8" t="s">
        <v>25148</v>
      </c>
      <c r="C8323" s="4" t="s">
        <v>25149</v>
      </c>
      <c r="D8323" s="5">
        <v>45154</v>
      </c>
      <c r="E8323" s="6" t="s">
        <v>4649</v>
      </c>
      <c r="F8323" s="7">
        <v>973544</v>
      </c>
      <c r="G8323" s="6" t="s">
        <v>17</v>
      </c>
      <c r="H8323" s="7">
        <v>102222</v>
      </c>
      <c r="I8323" s="11">
        <v>871322</v>
      </c>
      <c r="J8323" s="132" t="s">
        <v>25150</v>
      </c>
      <c r="K8323" s="133"/>
      <c r="L8323" t="str">
        <f t="shared" si="562"/>
        <v>48587</v>
      </c>
      <c r="M8323">
        <f t="shared" si="563"/>
        <v>48587</v>
      </c>
      <c r="N8323" s="37">
        <f t="shared" si="564"/>
        <v>973544</v>
      </c>
    </row>
    <row r="8324" spans="1:14" ht="37.6" x14ac:dyDescent="0.3">
      <c r="A8324" s="3">
        <v>9</v>
      </c>
      <c r="B8324" s="8" t="s">
        <v>25151</v>
      </c>
      <c r="C8324" s="4" t="s">
        <v>25152</v>
      </c>
      <c r="D8324" s="5">
        <v>45156</v>
      </c>
      <c r="E8324" s="6" t="s">
        <v>4649</v>
      </c>
      <c r="F8324" s="7">
        <v>973544</v>
      </c>
      <c r="G8324" s="6" t="s">
        <v>17</v>
      </c>
      <c r="H8324" s="7">
        <v>102222</v>
      </c>
      <c r="I8324" s="11">
        <v>871322</v>
      </c>
      <c r="J8324" s="132" t="s">
        <v>792</v>
      </c>
      <c r="K8324" s="133"/>
      <c r="L8324" t="str">
        <f t="shared" si="562"/>
        <v>49754</v>
      </c>
      <c r="M8324">
        <f t="shared" si="563"/>
        <v>49754</v>
      </c>
      <c r="N8324" s="37">
        <f t="shared" si="564"/>
        <v>973544</v>
      </c>
    </row>
    <row r="8325" spans="1:14" ht="25.05" x14ac:dyDescent="0.3">
      <c r="A8325" s="3">
        <v>9</v>
      </c>
      <c r="B8325" s="134" t="s">
        <v>25153</v>
      </c>
      <c r="C8325" s="4" t="s">
        <v>25154</v>
      </c>
      <c r="D8325" s="5">
        <v>45155</v>
      </c>
      <c r="E8325" s="6" t="s">
        <v>4649</v>
      </c>
      <c r="F8325" s="7">
        <v>486772</v>
      </c>
      <c r="G8325" s="6" t="s">
        <v>17</v>
      </c>
      <c r="H8325" s="7">
        <v>51111</v>
      </c>
      <c r="I8325" s="136">
        <v>1404160</v>
      </c>
      <c r="J8325" s="138" t="s">
        <v>802</v>
      </c>
      <c r="K8325" s="139"/>
      <c r="L8325" t="str">
        <f t="shared" si="562"/>
        <v>49030</v>
      </c>
      <c r="M8325">
        <f t="shared" si="563"/>
        <v>49030</v>
      </c>
      <c r="N8325" s="37">
        <f t="shared" si="564"/>
        <v>486772</v>
      </c>
    </row>
    <row r="8326" spans="1:14" ht="25.05" x14ac:dyDescent="0.3">
      <c r="A8326" s="3">
        <v>9</v>
      </c>
      <c r="B8326" s="142"/>
      <c r="C8326" s="4" t="s">
        <v>25155</v>
      </c>
      <c r="D8326" s="5">
        <v>45155</v>
      </c>
      <c r="E8326" s="6" t="s">
        <v>4649</v>
      </c>
      <c r="F8326" s="7">
        <v>486772</v>
      </c>
      <c r="G8326" s="6" t="s">
        <v>17</v>
      </c>
      <c r="H8326" s="7">
        <v>51111</v>
      </c>
      <c r="I8326" s="143"/>
      <c r="J8326" s="144"/>
      <c r="K8326" s="145"/>
      <c r="L8326" t="str">
        <f t="shared" si="562"/>
        <v>49029</v>
      </c>
      <c r="M8326">
        <f t="shared" si="563"/>
        <v>49029</v>
      </c>
      <c r="N8326" s="37">
        <f t="shared" si="564"/>
        <v>486772</v>
      </c>
    </row>
    <row r="8327" spans="1:14" ht="25.05" x14ac:dyDescent="0.3">
      <c r="A8327" s="3">
        <v>9</v>
      </c>
      <c r="B8327" s="135"/>
      <c r="C8327" s="4" t="s">
        <v>25156</v>
      </c>
      <c r="D8327" s="5">
        <v>45163</v>
      </c>
      <c r="E8327" s="6" t="s">
        <v>4657</v>
      </c>
      <c r="F8327" s="7">
        <v>595350</v>
      </c>
      <c r="G8327" s="6" t="s">
        <v>17</v>
      </c>
      <c r="H8327" s="7">
        <v>62512</v>
      </c>
      <c r="I8327" s="137"/>
      <c r="J8327" s="140"/>
      <c r="K8327" s="141"/>
      <c r="L8327" t="str">
        <f t="shared" si="562"/>
        <v>51197</v>
      </c>
      <c r="M8327">
        <f t="shared" si="563"/>
        <v>51197</v>
      </c>
      <c r="N8327" s="37">
        <f t="shared" si="564"/>
        <v>595350</v>
      </c>
    </row>
    <row r="8328" spans="1:14" ht="25.05" x14ac:dyDescent="0.3">
      <c r="A8328" s="3">
        <v>9</v>
      </c>
      <c r="B8328" s="134" t="s">
        <v>25157</v>
      </c>
      <c r="C8328" s="4" t="s">
        <v>25158</v>
      </c>
      <c r="D8328" s="5">
        <v>45152</v>
      </c>
      <c r="E8328" s="6" t="s">
        <v>4649</v>
      </c>
      <c r="F8328" s="7">
        <v>1082122</v>
      </c>
      <c r="G8328" s="6" t="s">
        <v>17</v>
      </c>
      <c r="H8328" s="7">
        <v>113623</v>
      </c>
      <c r="I8328" s="136">
        <v>5257858</v>
      </c>
      <c r="J8328" s="138" t="s">
        <v>807</v>
      </c>
      <c r="K8328" s="139"/>
      <c r="L8328" t="str">
        <f t="shared" si="562"/>
        <v>48369</v>
      </c>
      <c r="M8328">
        <f t="shared" si="563"/>
        <v>48369</v>
      </c>
      <c r="N8328" s="37">
        <f t="shared" si="564"/>
        <v>1082122</v>
      </c>
    </row>
    <row r="8329" spans="1:14" ht="25.05" x14ac:dyDescent="0.3">
      <c r="A8329" s="3">
        <v>9</v>
      </c>
      <c r="B8329" s="142"/>
      <c r="C8329" s="4" t="s">
        <v>25159</v>
      </c>
      <c r="D8329" s="5">
        <v>45145</v>
      </c>
      <c r="E8329" s="6" t="s">
        <v>4657</v>
      </c>
      <c r="F8329" s="7">
        <v>595350</v>
      </c>
      <c r="G8329" s="6" t="s">
        <v>17</v>
      </c>
      <c r="H8329" s="7">
        <v>62512</v>
      </c>
      <c r="I8329" s="143"/>
      <c r="J8329" s="144"/>
      <c r="K8329" s="145"/>
      <c r="L8329" t="str">
        <f t="shared" si="562"/>
        <v>46900</v>
      </c>
      <c r="M8329">
        <f t="shared" si="563"/>
        <v>46900</v>
      </c>
      <c r="N8329" s="37">
        <f t="shared" si="564"/>
        <v>595350</v>
      </c>
    </row>
    <row r="8330" spans="1:14" ht="25.05" x14ac:dyDescent="0.3">
      <c r="A8330" s="3">
        <v>9</v>
      </c>
      <c r="B8330" s="142"/>
      <c r="C8330" s="4" t="s">
        <v>25160</v>
      </c>
      <c r="D8330" s="5">
        <v>45166</v>
      </c>
      <c r="E8330" s="6" t="s">
        <v>4649</v>
      </c>
      <c r="F8330" s="7">
        <v>973544</v>
      </c>
      <c r="G8330" s="6" t="s">
        <v>17</v>
      </c>
      <c r="H8330" s="7">
        <v>102222</v>
      </c>
      <c r="I8330" s="143"/>
      <c r="J8330" s="144"/>
      <c r="K8330" s="145"/>
      <c r="L8330" t="str">
        <f t="shared" si="562"/>
        <v>51524</v>
      </c>
      <c r="M8330">
        <f t="shared" si="563"/>
        <v>51524</v>
      </c>
      <c r="N8330" s="37">
        <f t="shared" si="564"/>
        <v>973544</v>
      </c>
    </row>
    <row r="8331" spans="1:14" ht="25.05" x14ac:dyDescent="0.3">
      <c r="A8331" s="3">
        <v>9</v>
      </c>
      <c r="B8331" s="142"/>
      <c r="C8331" s="4" t="s">
        <v>25161</v>
      </c>
      <c r="D8331" s="5">
        <v>45145</v>
      </c>
      <c r="E8331" s="6" t="s">
        <v>4649</v>
      </c>
      <c r="F8331" s="7">
        <v>1168020</v>
      </c>
      <c r="G8331" s="6" t="s">
        <v>17</v>
      </c>
      <c r="H8331" s="7">
        <v>122642</v>
      </c>
      <c r="I8331" s="143"/>
      <c r="J8331" s="144"/>
      <c r="K8331" s="145"/>
      <c r="L8331" t="str">
        <f t="shared" si="562"/>
        <v>46899</v>
      </c>
      <c r="M8331">
        <f t="shared" si="563"/>
        <v>46899</v>
      </c>
      <c r="N8331" s="37">
        <f t="shared" si="564"/>
        <v>1168020</v>
      </c>
    </row>
    <row r="8332" spans="1:14" ht="25.05" x14ac:dyDescent="0.3">
      <c r="A8332" s="3">
        <v>9</v>
      </c>
      <c r="B8332" s="142"/>
      <c r="C8332" s="4" t="s">
        <v>25162</v>
      </c>
      <c r="D8332" s="5">
        <v>45152</v>
      </c>
      <c r="E8332" s="6" t="s">
        <v>4649</v>
      </c>
      <c r="F8332" s="7">
        <v>486772</v>
      </c>
      <c r="G8332" s="6" t="s">
        <v>17</v>
      </c>
      <c r="H8332" s="7">
        <v>51111</v>
      </c>
      <c r="I8332" s="143"/>
      <c r="J8332" s="144"/>
      <c r="K8332" s="145"/>
      <c r="L8332" t="str">
        <f t="shared" si="562"/>
        <v>48370</v>
      </c>
      <c r="M8332">
        <f t="shared" si="563"/>
        <v>48370</v>
      </c>
      <c r="N8332" s="37">
        <f t="shared" si="564"/>
        <v>486772</v>
      </c>
    </row>
    <row r="8333" spans="1:14" ht="25.05" x14ac:dyDescent="0.3">
      <c r="A8333" s="3">
        <v>9</v>
      </c>
      <c r="B8333" s="135"/>
      <c r="C8333" s="4" t="s">
        <v>25163</v>
      </c>
      <c r="D8333" s="5">
        <v>45159</v>
      </c>
      <c r="E8333" s="6" t="s">
        <v>4649</v>
      </c>
      <c r="F8333" s="7">
        <v>1568894</v>
      </c>
      <c r="G8333" s="6" t="s">
        <v>17</v>
      </c>
      <c r="H8333" s="7">
        <v>164734</v>
      </c>
      <c r="I8333" s="137"/>
      <c r="J8333" s="140"/>
      <c r="K8333" s="141"/>
      <c r="L8333" t="str">
        <f t="shared" si="562"/>
        <v>49860</v>
      </c>
      <c r="M8333">
        <f t="shared" si="563"/>
        <v>49860</v>
      </c>
      <c r="N8333" s="37">
        <f t="shared" si="564"/>
        <v>1568894</v>
      </c>
    </row>
    <row r="8334" spans="1:14" ht="25.05" x14ac:dyDescent="0.3">
      <c r="A8334" s="3">
        <v>9</v>
      </c>
      <c r="B8334" s="134" t="s">
        <v>25164</v>
      </c>
      <c r="C8334" s="4" t="s">
        <v>25165</v>
      </c>
      <c r="D8334" s="5">
        <v>45145</v>
      </c>
      <c r="E8334" s="6" t="s">
        <v>4657</v>
      </c>
      <c r="F8334" s="7">
        <v>595350</v>
      </c>
      <c r="G8334" s="6" t="s">
        <v>17</v>
      </c>
      <c r="H8334" s="7">
        <v>62512</v>
      </c>
      <c r="I8334" s="136">
        <v>1443031</v>
      </c>
      <c r="J8334" s="138" t="s">
        <v>811</v>
      </c>
      <c r="K8334" s="139"/>
      <c r="L8334" t="str">
        <f t="shared" si="562"/>
        <v>46898</v>
      </c>
      <c r="M8334">
        <f t="shared" si="563"/>
        <v>46898</v>
      </c>
      <c r="N8334" s="37">
        <f t="shared" si="564"/>
        <v>595350</v>
      </c>
    </row>
    <row r="8335" spans="1:14" ht="25.05" x14ac:dyDescent="0.3">
      <c r="A8335" s="3">
        <v>9</v>
      </c>
      <c r="B8335" s="142"/>
      <c r="C8335" s="4" t="s">
        <v>25166</v>
      </c>
      <c r="D8335" s="5">
        <v>45152</v>
      </c>
      <c r="E8335" s="6" t="s">
        <v>4649</v>
      </c>
      <c r="F8335" s="7">
        <v>486772</v>
      </c>
      <c r="G8335" s="6" t="s">
        <v>17</v>
      </c>
      <c r="H8335" s="7">
        <v>51111</v>
      </c>
      <c r="I8335" s="143"/>
      <c r="J8335" s="144"/>
      <c r="K8335" s="145"/>
      <c r="L8335" t="str">
        <f t="shared" si="562"/>
        <v>48380</v>
      </c>
      <c r="M8335">
        <f t="shared" si="563"/>
        <v>48380</v>
      </c>
      <c r="N8335" s="37">
        <f t="shared" si="564"/>
        <v>486772</v>
      </c>
    </row>
    <row r="8336" spans="1:14" ht="25.05" x14ac:dyDescent="0.3">
      <c r="A8336" s="3">
        <v>9</v>
      </c>
      <c r="B8336" s="135"/>
      <c r="C8336" s="4" t="s">
        <v>25167</v>
      </c>
      <c r="D8336" s="5">
        <v>45166</v>
      </c>
      <c r="E8336" s="6" t="s">
        <v>4649</v>
      </c>
      <c r="F8336" s="7">
        <v>530203</v>
      </c>
      <c r="G8336" s="6" t="s">
        <v>17</v>
      </c>
      <c r="H8336" s="7">
        <v>55671</v>
      </c>
      <c r="I8336" s="137"/>
      <c r="J8336" s="140"/>
      <c r="K8336" s="141"/>
      <c r="L8336" t="str">
        <f t="shared" si="562"/>
        <v>51525</v>
      </c>
      <c r="M8336">
        <f t="shared" si="563"/>
        <v>51525</v>
      </c>
      <c r="N8336" s="37">
        <f t="shared" si="564"/>
        <v>530203</v>
      </c>
    </row>
    <row r="8337" spans="1:14" ht="37.6" x14ac:dyDescent="0.3">
      <c r="A8337" s="3">
        <v>9</v>
      </c>
      <c r="B8337" s="8" t="s">
        <v>25168</v>
      </c>
      <c r="C8337" s="4" t="s">
        <v>25169</v>
      </c>
      <c r="D8337" s="5">
        <v>45156</v>
      </c>
      <c r="E8337" s="6" t="s">
        <v>4649</v>
      </c>
      <c r="F8337" s="7">
        <v>486772</v>
      </c>
      <c r="G8337" s="6" t="s">
        <v>17</v>
      </c>
      <c r="H8337" s="7">
        <v>51111</v>
      </c>
      <c r="I8337" s="11">
        <v>435661</v>
      </c>
      <c r="J8337" s="132" t="s">
        <v>816</v>
      </c>
      <c r="K8337" s="133"/>
      <c r="L8337" t="str">
        <f t="shared" si="562"/>
        <v>49639</v>
      </c>
      <c r="M8337">
        <f t="shared" si="563"/>
        <v>49639</v>
      </c>
      <c r="N8337" s="37">
        <f t="shared" si="564"/>
        <v>486772</v>
      </c>
    </row>
    <row r="8338" spans="1:14" ht="25.05" x14ac:dyDescent="0.3">
      <c r="A8338" s="3">
        <v>9</v>
      </c>
      <c r="B8338" s="134" t="s">
        <v>25170</v>
      </c>
      <c r="C8338" s="4" t="s">
        <v>25171</v>
      </c>
      <c r="D8338" s="5">
        <v>45154</v>
      </c>
      <c r="E8338" s="6" t="s">
        <v>4657</v>
      </c>
      <c r="F8338" s="7">
        <v>595350</v>
      </c>
      <c r="G8338" s="6" t="s">
        <v>17</v>
      </c>
      <c r="H8338" s="7">
        <v>62512</v>
      </c>
      <c r="I8338" s="136">
        <v>5334737</v>
      </c>
      <c r="J8338" s="138" t="s">
        <v>820</v>
      </c>
      <c r="K8338" s="139"/>
      <c r="L8338" t="str">
        <f t="shared" si="562"/>
        <v>48506</v>
      </c>
      <c r="M8338">
        <f t="shared" si="563"/>
        <v>48506</v>
      </c>
      <c r="N8338" s="37">
        <f t="shared" si="564"/>
        <v>595350</v>
      </c>
    </row>
    <row r="8339" spans="1:14" ht="25.05" x14ac:dyDescent="0.3">
      <c r="A8339" s="3">
        <v>9</v>
      </c>
      <c r="B8339" s="142"/>
      <c r="C8339" s="4" t="s">
        <v>25172</v>
      </c>
      <c r="D8339" s="5">
        <v>45155</v>
      </c>
      <c r="E8339" s="6" t="s">
        <v>4649</v>
      </c>
      <c r="F8339" s="7">
        <v>486772</v>
      </c>
      <c r="G8339" s="6" t="s">
        <v>17</v>
      </c>
      <c r="H8339" s="7">
        <v>51111</v>
      </c>
      <c r="I8339" s="143"/>
      <c r="J8339" s="144"/>
      <c r="K8339" s="145"/>
      <c r="L8339" t="str">
        <f t="shared" si="562"/>
        <v>49286</v>
      </c>
      <c r="M8339">
        <f t="shared" si="563"/>
        <v>49286</v>
      </c>
      <c r="N8339" s="37">
        <f t="shared" si="564"/>
        <v>486772</v>
      </c>
    </row>
    <row r="8340" spans="1:14" ht="25.05" x14ac:dyDescent="0.3">
      <c r="A8340" s="3">
        <v>9</v>
      </c>
      <c r="B8340" s="142"/>
      <c r="C8340" s="4" t="s">
        <v>25173</v>
      </c>
      <c r="D8340" s="5">
        <v>45147</v>
      </c>
      <c r="E8340" s="6" t="s">
        <v>4649</v>
      </c>
      <c r="F8340" s="7">
        <v>2336040</v>
      </c>
      <c r="G8340" s="6" t="s">
        <v>17</v>
      </c>
      <c r="H8340" s="7">
        <v>245284</v>
      </c>
      <c r="I8340" s="143"/>
      <c r="J8340" s="144"/>
      <c r="K8340" s="145"/>
      <c r="L8340" t="str">
        <f t="shared" si="562"/>
        <v>47014</v>
      </c>
      <c r="M8340">
        <f t="shared" si="563"/>
        <v>47014</v>
      </c>
      <c r="N8340" s="37">
        <f t="shared" si="564"/>
        <v>2336040</v>
      </c>
    </row>
    <row r="8341" spans="1:14" ht="25.05" x14ac:dyDescent="0.3">
      <c r="A8341" s="3">
        <v>9</v>
      </c>
      <c r="B8341" s="142"/>
      <c r="C8341" s="4" t="s">
        <v>25174</v>
      </c>
      <c r="D8341" s="5">
        <v>45163</v>
      </c>
      <c r="E8341" s="6" t="s">
        <v>4649</v>
      </c>
      <c r="F8341" s="7">
        <v>1568894</v>
      </c>
      <c r="G8341" s="6" t="s">
        <v>17</v>
      </c>
      <c r="H8341" s="7">
        <v>164734</v>
      </c>
      <c r="I8341" s="143"/>
      <c r="J8341" s="144"/>
      <c r="K8341" s="145"/>
      <c r="L8341" t="str">
        <f t="shared" si="562"/>
        <v>51190</v>
      </c>
      <c r="M8341">
        <f t="shared" si="563"/>
        <v>51190</v>
      </c>
      <c r="N8341" s="37">
        <f t="shared" si="564"/>
        <v>1568894</v>
      </c>
    </row>
    <row r="8342" spans="1:14" ht="25.05" x14ac:dyDescent="0.3">
      <c r="A8342" s="3">
        <v>9</v>
      </c>
      <c r="B8342" s="135"/>
      <c r="C8342" s="4" t="s">
        <v>25175</v>
      </c>
      <c r="D8342" s="5">
        <v>45168</v>
      </c>
      <c r="E8342" s="6" t="s">
        <v>4649</v>
      </c>
      <c r="F8342" s="7">
        <v>973544</v>
      </c>
      <c r="G8342" s="6" t="s">
        <v>17</v>
      </c>
      <c r="H8342" s="7">
        <v>102222</v>
      </c>
      <c r="I8342" s="137"/>
      <c r="J8342" s="140"/>
      <c r="K8342" s="141"/>
      <c r="L8342" t="str">
        <f t="shared" si="562"/>
        <v>51668</v>
      </c>
      <c r="M8342">
        <f t="shared" si="563"/>
        <v>51668</v>
      </c>
      <c r="N8342" s="37">
        <f t="shared" si="564"/>
        <v>973544</v>
      </c>
    </row>
    <row r="8343" spans="1:14" ht="37.6" x14ac:dyDescent="0.3">
      <c r="A8343" s="3">
        <v>9</v>
      </c>
      <c r="B8343" s="8" t="s">
        <v>25176</v>
      </c>
      <c r="C8343" s="4" t="s">
        <v>25177</v>
      </c>
      <c r="D8343" s="5">
        <v>45154</v>
      </c>
      <c r="E8343" s="6" t="s">
        <v>4649</v>
      </c>
      <c r="F8343" s="7">
        <v>973544</v>
      </c>
      <c r="G8343" s="6" t="s">
        <v>17</v>
      </c>
      <c r="H8343" s="7">
        <v>102222</v>
      </c>
      <c r="I8343" s="11">
        <v>871322</v>
      </c>
      <c r="J8343" s="132" t="s">
        <v>829</v>
      </c>
      <c r="K8343" s="133"/>
      <c r="L8343" t="str">
        <f t="shared" si="562"/>
        <v>48590</v>
      </c>
      <c r="M8343">
        <f t="shared" si="563"/>
        <v>48590</v>
      </c>
      <c r="N8343" s="37">
        <f t="shared" si="564"/>
        <v>973544</v>
      </c>
    </row>
    <row r="8344" spans="1:14" ht="25.05" x14ac:dyDescent="0.3">
      <c r="A8344" s="3">
        <v>9</v>
      </c>
      <c r="B8344" s="134" t="s">
        <v>25178</v>
      </c>
      <c r="C8344" s="4" t="s">
        <v>25179</v>
      </c>
      <c r="D8344" s="5">
        <v>45156</v>
      </c>
      <c r="E8344" s="6" t="s">
        <v>4649</v>
      </c>
      <c r="F8344" s="7">
        <v>486772</v>
      </c>
      <c r="G8344" s="6" t="s">
        <v>17</v>
      </c>
      <c r="H8344" s="7">
        <v>51111</v>
      </c>
      <c r="I8344" s="136">
        <v>968499</v>
      </c>
      <c r="J8344" s="138" t="s">
        <v>5073</v>
      </c>
      <c r="K8344" s="139"/>
      <c r="L8344" t="str">
        <f t="shared" si="562"/>
        <v>49756</v>
      </c>
      <c r="M8344">
        <f t="shared" si="563"/>
        <v>49756</v>
      </c>
      <c r="N8344" s="37">
        <f t="shared" si="564"/>
        <v>486772</v>
      </c>
    </row>
    <row r="8345" spans="1:14" ht="25.05" x14ac:dyDescent="0.3">
      <c r="A8345" s="3">
        <v>9</v>
      </c>
      <c r="B8345" s="135"/>
      <c r="C8345" s="4" t="s">
        <v>25180</v>
      </c>
      <c r="D8345" s="5">
        <v>45139</v>
      </c>
      <c r="E8345" s="6" t="s">
        <v>4657</v>
      </c>
      <c r="F8345" s="7">
        <v>595350</v>
      </c>
      <c r="G8345" s="6" t="s">
        <v>17</v>
      </c>
      <c r="H8345" s="7">
        <v>62512</v>
      </c>
      <c r="I8345" s="137"/>
      <c r="J8345" s="140"/>
      <c r="K8345" s="141"/>
      <c r="L8345" t="str">
        <f t="shared" si="562"/>
        <v>45457</v>
      </c>
      <c r="M8345">
        <f t="shared" si="563"/>
        <v>45457</v>
      </c>
      <c r="N8345" s="37">
        <f t="shared" si="564"/>
        <v>595350</v>
      </c>
    </row>
    <row r="8346" spans="1:14" ht="37.6" x14ac:dyDescent="0.3">
      <c r="A8346" s="3">
        <v>9</v>
      </c>
      <c r="B8346" s="8" t="s">
        <v>25181</v>
      </c>
      <c r="C8346" s="4" t="s">
        <v>25182</v>
      </c>
      <c r="D8346" s="5">
        <v>45160</v>
      </c>
      <c r="E8346" s="6" t="s">
        <v>4649</v>
      </c>
      <c r="F8346" s="7">
        <v>486772</v>
      </c>
      <c r="G8346" s="6" t="s">
        <v>17</v>
      </c>
      <c r="H8346" s="7">
        <v>51111</v>
      </c>
      <c r="I8346" s="11">
        <v>435661</v>
      </c>
      <c r="J8346" s="132" t="s">
        <v>8183</v>
      </c>
      <c r="K8346" s="133"/>
      <c r="L8346" t="str">
        <f t="shared" si="562"/>
        <v>49932</v>
      </c>
      <c r="M8346">
        <f t="shared" si="563"/>
        <v>49932</v>
      </c>
      <c r="N8346" s="37">
        <f t="shared" si="564"/>
        <v>486772</v>
      </c>
    </row>
    <row r="8347" spans="1:14" ht="25.05" x14ac:dyDescent="0.3">
      <c r="A8347" s="3">
        <v>9</v>
      </c>
      <c r="B8347" s="134" t="s">
        <v>25183</v>
      </c>
      <c r="C8347" s="4" t="s">
        <v>25184</v>
      </c>
      <c r="D8347" s="5">
        <v>45142</v>
      </c>
      <c r="E8347" s="6" t="s">
        <v>4657</v>
      </c>
      <c r="F8347" s="7">
        <v>595350</v>
      </c>
      <c r="G8347" s="6" t="s">
        <v>17</v>
      </c>
      <c r="H8347" s="7">
        <v>62512</v>
      </c>
      <c r="I8347" s="136">
        <v>1065676</v>
      </c>
      <c r="J8347" s="138" t="s">
        <v>1940</v>
      </c>
      <c r="K8347" s="139"/>
      <c r="L8347" t="str">
        <f t="shared" si="562"/>
        <v>46661</v>
      </c>
      <c r="M8347">
        <f t="shared" si="563"/>
        <v>46661</v>
      </c>
      <c r="N8347" s="37">
        <f t="shared" si="564"/>
        <v>595350</v>
      </c>
    </row>
    <row r="8348" spans="1:14" ht="25.05" x14ac:dyDescent="0.3">
      <c r="A8348" s="3">
        <v>9</v>
      </c>
      <c r="B8348" s="135"/>
      <c r="C8348" s="4" t="s">
        <v>25185</v>
      </c>
      <c r="D8348" s="5">
        <v>45169</v>
      </c>
      <c r="E8348" s="6" t="s">
        <v>4657</v>
      </c>
      <c r="F8348" s="7">
        <v>595350</v>
      </c>
      <c r="G8348" s="6" t="s">
        <v>17</v>
      </c>
      <c r="H8348" s="7">
        <v>62512</v>
      </c>
      <c r="I8348" s="137"/>
      <c r="J8348" s="140"/>
      <c r="K8348" s="141"/>
      <c r="L8348" t="str">
        <f t="shared" si="562"/>
        <v>53102</v>
      </c>
      <c r="M8348">
        <f t="shared" si="563"/>
        <v>53102</v>
      </c>
      <c r="N8348" s="37">
        <f t="shared" si="564"/>
        <v>595350</v>
      </c>
    </row>
    <row r="8349" spans="1:14" ht="25.05" x14ac:dyDescent="0.3">
      <c r="A8349" s="3">
        <v>9</v>
      </c>
      <c r="B8349" s="134" t="s">
        <v>25186</v>
      </c>
      <c r="C8349" s="4" t="s">
        <v>25187</v>
      </c>
      <c r="D8349" s="5">
        <v>45152</v>
      </c>
      <c r="E8349" s="6" t="s">
        <v>4649</v>
      </c>
      <c r="F8349" s="7">
        <v>486772</v>
      </c>
      <c r="G8349" s="6" t="s">
        <v>17</v>
      </c>
      <c r="H8349" s="7">
        <v>51111</v>
      </c>
      <c r="I8349" s="136">
        <v>1742644</v>
      </c>
      <c r="J8349" s="138" t="s">
        <v>837</v>
      </c>
      <c r="K8349" s="139"/>
      <c r="L8349" t="str">
        <f t="shared" si="562"/>
        <v>48353</v>
      </c>
      <c r="M8349">
        <f t="shared" si="563"/>
        <v>48353</v>
      </c>
      <c r="N8349" s="37">
        <f t="shared" si="564"/>
        <v>486772</v>
      </c>
    </row>
    <row r="8350" spans="1:14" ht="25.05" x14ac:dyDescent="0.3">
      <c r="A8350" s="3">
        <v>9</v>
      </c>
      <c r="B8350" s="142"/>
      <c r="C8350" s="4" t="s">
        <v>25188</v>
      </c>
      <c r="D8350" s="5">
        <v>45152</v>
      </c>
      <c r="E8350" s="6" t="s">
        <v>4649</v>
      </c>
      <c r="F8350" s="7">
        <v>486772</v>
      </c>
      <c r="G8350" s="6" t="s">
        <v>17</v>
      </c>
      <c r="H8350" s="7">
        <v>51111</v>
      </c>
      <c r="I8350" s="143"/>
      <c r="J8350" s="144"/>
      <c r="K8350" s="145"/>
      <c r="L8350" t="str">
        <f t="shared" si="562"/>
        <v>48355</v>
      </c>
      <c r="M8350">
        <f t="shared" si="563"/>
        <v>48355</v>
      </c>
      <c r="N8350" s="37">
        <f t="shared" si="564"/>
        <v>486772</v>
      </c>
    </row>
    <row r="8351" spans="1:14" ht="25.05" x14ac:dyDescent="0.3">
      <c r="A8351" s="3">
        <v>9</v>
      </c>
      <c r="B8351" s="142"/>
      <c r="C8351" s="4" t="s">
        <v>25189</v>
      </c>
      <c r="D8351" s="5">
        <v>45152</v>
      </c>
      <c r="E8351" s="6" t="s">
        <v>4649</v>
      </c>
      <c r="F8351" s="7">
        <v>486772</v>
      </c>
      <c r="G8351" s="6" t="s">
        <v>17</v>
      </c>
      <c r="H8351" s="7">
        <v>51111</v>
      </c>
      <c r="I8351" s="143"/>
      <c r="J8351" s="144"/>
      <c r="K8351" s="145"/>
      <c r="L8351" t="str">
        <f t="shared" si="562"/>
        <v>48352</v>
      </c>
      <c r="M8351">
        <f t="shared" si="563"/>
        <v>48352</v>
      </c>
      <c r="N8351" s="37">
        <f t="shared" si="564"/>
        <v>486772</v>
      </c>
    </row>
    <row r="8352" spans="1:14" ht="25.05" x14ac:dyDescent="0.3">
      <c r="A8352" s="3">
        <v>9</v>
      </c>
      <c r="B8352" s="135"/>
      <c r="C8352" s="4" t="s">
        <v>25190</v>
      </c>
      <c r="D8352" s="5">
        <v>45152</v>
      </c>
      <c r="E8352" s="6" t="s">
        <v>4649</v>
      </c>
      <c r="F8352" s="7">
        <v>486772</v>
      </c>
      <c r="G8352" s="6" t="s">
        <v>17</v>
      </c>
      <c r="H8352" s="7">
        <v>51111</v>
      </c>
      <c r="I8352" s="137"/>
      <c r="J8352" s="140"/>
      <c r="K8352" s="141"/>
      <c r="L8352" t="str">
        <f t="shared" si="562"/>
        <v>48354</v>
      </c>
      <c r="M8352">
        <f t="shared" si="563"/>
        <v>48354</v>
      </c>
      <c r="N8352" s="37">
        <f t="shared" si="564"/>
        <v>486772</v>
      </c>
    </row>
    <row r="8353" spans="1:14" ht="37.6" x14ac:dyDescent="0.3">
      <c r="A8353" s="3">
        <v>9</v>
      </c>
      <c r="B8353" s="8" t="s">
        <v>25191</v>
      </c>
      <c r="C8353" s="4" t="s">
        <v>25192</v>
      </c>
      <c r="D8353" s="5">
        <v>45161</v>
      </c>
      <c r="E8353" s="6" t="s">
        <v>4649</v>
      </c>
      <c r="F8353" s="7">
        <v>2164244</v>
      </c>
      <c r="G8353" s="6" t="s">
        <v>17</v>
      </c>
      <c r="H8353" s="7">
        <v>227246</v>
      </c>
      <c r="I8353" s="11">
        <v>1936998</v>
      </c>
      <c r="J8353" s="132" t="s">
        <v>861</v>
      </c>
      <c r="K8353" s="133"/>
      <c r="L8353" t="str">
        <f t="shared" si="562"/>
        <v>50002</v>
      </c>
      <c r="M8353">
        <f t="shared" si="563"/>
        <v>50002</v>
      </c>
      <c r="N8353" s="37">
        <f t="shared" si="564"/>
        <v>2164244</v>
      </c>
    </row>
    <row r="8354" spans="1:14" ht="25.05" x14ac:dyDescent="0.3">
      <c r="A8354" s="3">
        <v>9</v>
      </c>
      <c r="B8354" s="134" t="s">
        <v>25193</v>
      </c>
      <c r="C8354" s="4" t="s">
        <v>25194</v>
      </c>
      <c r="D8354" s="5">
        <v>45167</v>
      </c>
      <c r="E8354" s="6" t="s">
        <v>4649</v>
      </c>
      <c r="F8354" s="7">
        <v>1947089</v>
      </c>
      <c r="G8354" s="6" t="s">
        <v>17</v>
      </c>
      <c r="H8354" s="7">
        <v>204444</v>
      </c>
      <c r="I8354" s="136">
        <v>4386746</v>
      </c>
      <c r="J8354" s="138" t="s">
        <v>5097</v>
      </c>
      <c r="K8354" s="139"/>
      <c r="L8354" t="str">
        <f t="shared" si="562"/>
        <v>51576</v>
      </c>
      <c r="M8354">
        <f t="shared" si="563"/>
        <v>51576</v>
      </c>
      <c r="N8354" s="37">
        <f t="shared" si="564"/>
        <v>1947089</v>
      </c>
    </row>
    <row r="8355" spans="1:14" ht="25.05" x14ac:dyDescent="0.3">
      <c r="A8355" s="3">
        <v>9</v>
      </c>
      <c r="B8355" s="142"/>
      <c r="C8355" s="4" t="s">
        <v>25195</v>
      </c>
      <c r="D8355" s="5">
        <v>45140</v>
      </c>
      <c r="E8355" s="6" t="s">
        <v>4657</v>
      </c>
      <c r="F8355" s="7">
        <v>595350</v>
      </c>
      <c r="G8355" s="6" t="s">
        <v>17</v>
      </c>
      <c r="H8355" s="7">
        <v>62512</v>
      </c>
      <c r="I8355" s="143"/>
      <c r="J8355" s="144"/>
      <c r="K8355" s="145"/>
      <c r="L8355" t="str">
        <f t="shared" si="562"/>
        <v>45510</v>
      </c>
      <c r="M8355">
        <f t="shared" si="563"/>
        <v>45510</v>
      </c>
      <c r="N8355" s="37">
        <f t="shared" si="564"/>
        <v>595350</v>
      </c>
    </row>
    <row r="8356" spans="1:14" ht="25.05" x14ac:dyDescent="0.3">
      <c r="A8356" s="3">
        <v>9</v>
      </c>
      <c r="B8356" s="142"/>
      <c r="C8356" s="4" t="s">
        <v>25196</v>
      </c>
      <c r="D8356" s="5">
        <v>45155</v>
      </c>
      <c r="E8356" s="6" t="s">
        <v>4649</v>
      </c>
      <c r="F8356" s="7">
        <v>1677472</v>
      </c>
      <c r="G8356" s="6" t="s">
        <v>17</v>
      </c>
      <c r="H8356" s="7">
        <v>176135</v>
      </c>
      <c r="I8356" s="143"/>
      <c r="J8356" s="144"/>
      <c r="K8356" s="145"/>
      <c r="L8356" t="str">
        <f t="shared" si="562"/>
        <v>49265</v>
      </c>
      <c r="M8356">
        <f t="shared" si="563"/>
        <v>49265</v>
      </c>
      <c r="N8356" s="37">
        <f t="shared" si="564"/>
        <v>1677472</v>
      </c>
    </row>
    <row r="8357" spans="1:14" ht="25.05" x14ac:dyDescent="0.3">
      <c r="A8357" s="3">
        <v>9</v>
      </c>
      <c r="B8357" s="135"/>
      <c r="C8357" s="4" t="s">
        <v>25197</v>
      </c>
      <c r="D8357" s="5">
        <v>45155</v>
      </c>
      <c r="E8357" s="6" t="s">
        <v>4649</v>
      </c>
      <c r="F8357" s="7">
        <v>681481</v>
      </c>
      <c r="G8357" s="6" t="s">
        <v>17</v>
      </c>
      <c r="H8357" s="7">
        <v>71555</v>
      </c>
      <c r="I8357" s="137"/>
      <c r="J8357" s="140"/>
      <c r="K8357" s="141"/>
      <c r="L8357" t="str">
        <f t="shared" ref="L8357:L8420" si="565">+RIGHT(C8357,5)</f>
        <v>49241</v>
      </c>
      <c r="M8357">
        <f t="shared" ref="M8357:M8420" si="566">+L8357*1</f>
        <v>49241</v>
      </c>
      <c r="N8357" s="37">
        <f t="shared" ref="N8357:N8420" si="567">+F8357</f>
        <v>681481</v>
      </c>
    </row>
    <row r="8358" spans="1:14" ht="37.6" x14ac:dyDescent="0.3">
      <c r="A8358" s="3">
        <v>9</v>
      </c>
      <c r="B8358" s="8" t="s">
        <v>25198</v>
      </c>
      <c r="C8358" s="4" t="s">
        <v>25199</v>
      </c>
      <c r="D8358" s="5">
        <v>45160</v>
      </c>
      <c r="E8358" s="6" t="s">
        <v>4649</v>
      </c>
      <c r="F8358" s="7">
        <v>486772</v>
      </c>
      <c r="G8358" s="6" t="s">
        <v>17</v>
      </c>
      <c r="H8358" s="7">
        <v>51111</v>
      </c>
      <c r="I8358" s="11">
        <v>435661</v>
      </c>
      <c r="J8358" s="132" t="s">
        <v>864</v>
      </c>
      <c r="K8358" s="133"/>
      <c r="L8358" t="str">
        <f t="shared" si="565"/>
        <v>49928</v>
      </c>
      <c r="M8358">
        <f t="shared" si="566"/>
        <v>49928</v>
      </c>
      <c r="N8358" s="37">
        <f t="shared" si="567"/>
        <v>486772</v>
      </c>
    </row>
    <row r="8359" spans="1:14" ht="25.05" x14ac:dyDescent="0.3">
      <c r="A8359" s="3">
        <v>9</v>
      </c>
      <c r="B8359" s="134" t="s">
        <v>25200</v>
      </c>
      <c r="C8359" s="4" t="s">
        <v>25201</v>
      </c>
      <c r="D8359" s="5">
        <v>45156</v>
      </c>
      <c r="E8359" s="6" t="s">
        <v>4649</v>
      </c>
      <c r="F8359" s="7">
        <v>973544</v>
      </c>
      <c r="G8359" s="6" t="s">
        <v>17</v>
      </c>
      <c r="H8359" s="7">
        <v>102222</v>
      </c>
      <c r="I8359" s="136">
        <v>1404160</v>
      </c>
      <c r="J8359" s="138" t="s">
        <v>873</v>
      </c>
      <c r="K8359" s="139"/>
      <c r="L8359" t="str">
        <f t="shared" si="565"/>
        <v>49648</v>
      </c>
      <c r="M8359">
        <f t="shared" si="566"/>
        <v>49648</v>
      </c>
      <c r="N8359" s="37">
        <f t="shared" si="567"/>
        <v>973544</v>
      </c>
    </row>
    <row r="8360" spans="1:14" ht="25.05" x14ac:dyDescent="0.3">
      <c r="A8360" s="3">
        <v>9</v>
      </c>
      <c r="B8360" s="135"/>
      <c r="C8360" s="4" t="s">
        <v>25202</v>
      </c>
      <c r="D8360" s="5">
        <v>45142</v>
      </c>
      <c r="E8360" s="6" t="s">
        <v>4657</v>
      </c>
      <c r="F8360" s="7">
        <v>595350</v>
      </c>
      <c r="G8360" s="6" t="s">
        <v>17</v>
      </c>
      <c r="H8360" s="7">
        <v>62512</v>
      </c>
      <c r="I8360" s="137"/>
      <c r="J8360" s="140"/>
      <c r="K8360" s="141"/>
      <c r="L8360" t="str">
        <f t="shared" si="565"/>
        <v>46673</v>
      </c>
      <c r="M8360">
        <f t="shared" si="566"/>
        <v>46673</v>
      </c>
      <c r="N8360" s="37">
        <f t="shared" si="567"/>
        <v>595350</v>
      </c>
    </row>
    <row r="8361" spans="1:14" ht="37.6" x14ac:dyDescent="0.3">
      <c r="A8361" s="3">
        <v>9</v>
      </c>
      <c r="B8361" s="8" t="s">
        <v>25203</v>
      </c>
      <c r="C8361" s="4" t="s">
        <v>25204</v>
      </c>
      <c r="D8361" s="5">
        <v>45154</v>
      </c>
      <c r="E8361" s="6" t="s">
        <v>25205</v>
      </c>
      <c r="F8361" s="7">
        <v>486772</v>
      </c>
      <c r="G8361" s="6" t="s">
        <v>17</v>
      </c>
      <c r="H8361" s="7">
        <v>51111</v>
      </c>
      <c r="I8361" s="11">
        <v>435661</v>
      </c>
      <c r="J8361" s="132" t="s">
        <v>8245</v>
      </c>
      <c r="K8361" s="133"/>
      <c r="L8361" t="str">
        <f t="shared" si="565"/>
        <v>48581</v>
      </c>
      <c r="M8361">
        <f t="shared" si="566"/>
        <v>48581</v>
      </c>
      <c r="N8361" s="37">
        <f t="shared" si="567"/>
        <v>486772</v>
      </c>
    </row>
    <row r="8362" spans="1:14" ht="37.6" x14ac:dyDescent="0.3">
      <c r="A8362" s="3">
        <v>9</v>
      </c>
      <c r="B8362" s="8" t="s">
        <v>25206</v>
      </c>
      <c r="C8362" s="4" t="s">
        <v>25207</v>
      </c>
      <c r="D8362" s="5">
        <v>45156</v>
      </c>
      <c r="E8362" s="6" t="s">
        <v>4649</v>
      </c>
      <c r="F8362" s="7">
        <v>486772</v>
      </c>
      <c r="G8362" s="6" t="s">
        <v>17</v>
      </c>
      <c r="H8362" s="7">
        <v>51111</v>
      </c>
      <c r="I8362" s="11">
        <v>435661</v>
      </c>
      <c r="J8362" s="132" t="s">
        <v>876</v>
      </c>
      <c r="K8362" s="133"/>
      <c r="L8362" t="str">
        <f t="shared" si="565"/>
        <v>49767</v>
      </c>
      <c r="M8362">
        <f t="shared" si="566"/>
        <v>49767</v>
      </c>
      <c r="N8362" s="37">
        <f t="shared" si="567"/>
        <v>486772</v>
      </c>
    </row>
    <row r="8363" spans="1:14" ht="37.6" x14ac:dyDescent="0.3">
      <c r="A8363" s="3">
        <v>9</v>
      </c>
      <c r="B8363" s="8" t="s">
        <v>25208</v>
      </c>
      <c r="C8363" s="4" t="s">
        <v>25209</v>
      </c>
      <c r="D8363" s="5">
        <v>45155</v>
      </c>
      <c r="E8363" s="6" t="s">
        <v>4649</v>
      </c>
      <c r="F8363" s="7">
        <v>486772</v>
      </c>
      <c r="G8363" s="6" t="s">
        <v>17</v>
      </c>
      <c r="H8363" s="7">
        <v>51111</v>
      </c>
      <c r="I8363" s="11">
        <v>435661</v>
      </c>
      <c r="J8363" s="132" t="s">
        <v>8248</v>
      </c>
      <c r="K8363" s="133"/>
      <c r="L8363" t="str">
        <f t="shared" si="565"/>
        <v>48930</v>
      </c>
      <c r="M8363">
        <f t="shared" si="566"/>
        <v>48930</v>
      </c>
      <c r="N8363" s="37">
        <f t="shared" si="567"/>
        <v>486772</v>
      </c>
    </row>
    <row r="8364" spans="1:14" ht="25.05" x14ac:dyDescent="0.3">
      <c r="A8364" s="3">
        <v>9</v>
      </c>
      <c r="B8364" s="134" t="s">
        <v>25210</v>
      </c>
      <c r="C8364" s="4" t="s">
        <v>25211</v>
      </c>
      <c r="D8364" s="5">
        <v>45167</v>
      </c>
      <c r="E8364" s="6" t="s">
        <v>4649</v>
      </c>
      <c r="F8364" s="7">
        <v>486772</v>
      </c>
      <c r="G8364" s="6" t="s">
        <v>17</v>
      </c>
      <c r="H8364" s="7">
        <v>51111</v>
      </c>
      <c r="I8364" s="136">
        <v>1404160</v>
      </c>
      <c r="J8364" s="138" t="s">
        <v>881</v>
      </c>
      <c r="K8364" s="139"/>
      <c r="L8364" t="str">
        <f t="shared" si="565"/>
        <v>51557</v>
      </c>
      <c r="M8364">
        <f t="shared" si="566"/>
        <v>51557</v>
      </c>
      <c r="N8364" s="37">
        <f t="shared" si="567"/>
        <v>486772</v>
      </c>
    </row>
    <row r="8365" spans="1:14" ht="25.05" x14ac:dyDescent="0.3">
      <c r="A8365" s="3">
        <v>9</v>
      </c>
      <c r="B8365" s="142"/>
      <c r="C8365" s="4" t="s">
        <v>25212</v>
      </c>
      <c r="D8365" s="5">
        <v>45143</v>
      </c>
      <c r="E8365" s="6" t="s">
        <v>4657</v>
      </c>
      <c r="F8365" s="7">
        <v>595350</v>
      </c>
      <c r="G8365" s="6" t="s">
        <v>17</v>
      </c>
      <c r="H8365" s="7">
        <v>62512</v>
      </c>
      <c r="I8365" s="143"/>
      <c r="J8365" s="144"/>
      <c r="K8365" s="145"/>
      <c r="L8365" t="str">
        <f t="shared" si="565"/>
        <v>46774</v>
      </c>
      <c r="M8365">
        <f t="shared" si="566"/>
        <v>46774</v>
      </c>
      <c r="N8365" s="37">
        <f t="shared" si="567"/>
        <v>595350</v>
      </c>
    </row>
    <row r="8366" spans="1:14" ht="25.05" x14ac:dyDescent="0.3">
      <c r="A8366" s="3">
        <v>9</v>
      </c>
      <c r="B8366" s="135"/>
      <c r="C8366" s="4" t="s">
        <v>25213</v>
      </c>
      <c r="D8366" s="5">
        <v>45155</v>
      </c>
      <c r="E8366" s="6" t="s">
        <v>4649</v>
      </c>
      <c r="F8366" s="7">
        <v>486772</v>
      </c>
      <c r="G8366" s="6" t="s">
        <v>17</v>
      </c>
      <c r="H8366" s="7">
        <v>51111</v>
      </c>
      <c r="I8366" s="137"/>
      <c r="J8366" s="140"/>
      <c r="K8366" s="141"/>
      <c r="L8366" t="str">
        <f t="shared" si="565"/>
        <v>48932</v>
      </c>
      <c r="M8366">
        <f t="shared" si="566"/>
        <v>48932</v>
      </c>
      <c r="N8366" s="37">
        <f t="shared" si="567"/>
        <v>486772</v>
      </c>
    </row>
    <row r="8367" spans="1:14" ht="25.05" x14ac:dyDescent="0.3">
      <c r="A8367" s="3">
        <v>9</v>
      </c>
      <c r="B8367" s="134" t="s">
        <v>25214</v>
      </c>
      <c r="C8367" s="4" t="s">
        <v>25215</v>
      </c>
      <c r="D8367" s="5">
        <v>45142</v>
      </c>
      <c r="E8367" s="6" t="s">
        <v>4657</v>
      </c>
      <c r="F8367" s="7">
        <v>595350</v>
      </c>
      <c r="G8367" s="6" t="s">
        <v>17</v>
      </c>
      <c r="H8367" s="7">
        <v>62512</v>
      </c>
      <c r="I8367" s="136">
        <v>6323535</v>
      </c>
      <c r="J8367" s="138" t="s">
        <v>886</v>
      </c>
      <c r="K8367" s="139"/>
      <c r="L8367" t="str">
        <f t="shared" si="565"/>
        <v>46759</v>
      </c>
      <c r="M8367">
        <f t="shared" si="566"/>
        <v>46759</v>
      </c>
      <c r="N8367" s="37">
        <f t="shared" si="567"/>
        <v>595350</v>
      </c>
    </row>
    <row r="8368" spans="1:14" ht="25.05" x14ac:dyDescent="0.3">
      <c r="A8368" s="3">
        <v>9</v>
      </c>
      <c r="B8368" s="142"/>
      <c r="C8368" s="4" t="s">
        <v>25216</v>
      </c>
      <c r="D8368" s="5">
        <v>45154</v>
      </c>
      <c r="E8368" s="6" t="s">
        <v>4649</v>
      </c>
      <c r="F8368" s="7">
        <v>486772</v>
      </c>
      <c r="G8368" s="6" t="s">
        <v>17</v>
      </c>
      <c r="H8368" s="7">
        <v>51111</v>
      </c>
      <c r="I8368" s="143"/>
      <c r="J8368" s="144"/>
      <c r="K8368" s="145"/>
      <c r="L8368" t="str">
        <f t="shared" si="565"/>
        <v>48580</v>
      </c>
      <c r="M8368">
        <f t="shared" si="566"/>
        <v>48580</v>
      </c>
      <c r="N8368" s="37">
        <f t="shared" si="567"/>
        <v>486772</v>
      </c>
    </row>
    <row r="8369" spans="1:14" ht="25.05" x14ac:dyDescent="0.3">
      <c r="A8369" s="3">
        <v>9</v>
      </c>
      <c r="B8369" s="142"/>
      <c r="C8369" s="4" t="s">
        <v>25217</v>
      </c>
      <c r="D8369" s="5">
        <v>45168</v>
      </c>
      <c r="E8369" s="6" t="s">
        <v>4649</v>
      </c>
      <c r="F8369" s="7">
        <v>2164244</v>
      </c>
      <c r="G8369" s="6" t="s">
        <v>17</v>
      </c>
      <c r="H8369" s="7">
        <v>227246</v>
      </c>
      <c r="I8369" s="143"/>
      <c r="J8369" s="144"/>
      <c r="K8369" s="145"/>
      <c r="L8369" t="str">
        <f t="shared" si="565"/>
        <v>52960</v>
      </c>
      <c r="M8369">
        <f t="shared" si="566"/>
        <v>52960</v>
      </c>
      <c r="N8369" s="37">
        <f t="shared" si="567"/>
        <v>2164244</v>
      </c>
    </row>
    <row r="8370" spans="1:14" ht="25.05" x14ac:dyDescent="0.3">
      <c r="A8370" s="3">
        <v>9</v>
      </c>
      <c r="B8370" s="142"/>
      <c r="C8370" s="4" t="s">
        <v>25218</v>
      </c>
      <c r="D8370" s="5">
        <v>45156</v>
      </c>
      <c r="E8370" s="6" t="s">
        <v>4649</v>
      </c>
      <c r="F8370" s="7">
        <v>486772</v>
      </c>
      <c r="G8370" s="6" t="s">
        <v>17</v>
      </c>
      <c r="H8370" s="7">
        <v>51111</v>
      </c>
      <c r="I8370" s="143"/>
      <c r="J8370" s="144"/>
      <c r="K8370" s="145"/>
      <c r="L8370" t="str">
        <f t="shared" si="565"/>
        <v>49761</v>
      </c>
      <c r="M8370">
        <f t="shared" si="566"/>
        <v>49761</v>
      </c>
      <c r="N8370" s="37">
        <f t="shared" si="567"/>
        <v>486772</v>
      </c>
    </row>
    <row r="8371" spans="1:14" ht="25.05" x14ac:dyDescent="0.3">
      <c r="A8371" s="3">
        <v>9</v>
      </c>
      <c r="B8371" s="142"/>
      <c r="C8371" s="4" t="s">
        <v>25219</v>
      </c>
      <c r="D8371" s="5">
        <v>45149</v>
      </c>
      <c r="E8371" s="6" t="s">
        <v>4657</v>
      </c>
      <c r="F8371" s="7">
        <v>595350</v>
      </c>
      <c r="G8371" s="6" t="s">
        <v>17</v>
      </c>
      <c r="H8371" s="7">
        <v>62512</v>
      </c>
      <c r="I8371" s="143"/>
      <c r="J8371" s="144"/>
      <c r="K8371" s="145"/>
      <c r="L8371" t="str">
        <f t="shared" si="565"/>
        <v>48233</v>
      </c>
      <c r="M8371">
        <f t="shared" si="566"/>
        <v>48233</v>
      </c>
      <c r="N8371" s="37">
        <f t="shared" si="567"/>
        <v>595350</v>
      </c>
    </row>
    <row r="8372" spans="1:14" ht="25.05" x14ac:dyDescent="0.3">
      <c r="A8372" s="3">
        <v>9</v>
      </c>
      <c r="B8372" s="142"/>
      <c r="C8372" s="4" t="s">
        <v>25220</v>
      </c>
      <c r="D8372" s="5">
        <v>45142</v>
      </c>
      <c r="E8372" s="6" t="s">
        <v>4657</v>
      </c>
      <c r="F8372" s="7">
        <v>595350</v>
      </c>
      <c r="G8372" s="6" t="s">
        <v>17</v>
      </c>
      <c r="H8372" s="7">
        <v>62512</v>
      </c>
      <c r="I8372" s="143"/>
      <c r="J8372" s="144"/>
      <c r="K8372" s="145"/>
      <c r="L8372" t="str">
        <f t="shared" si="565"/>
        <v>46758</v>
      </c>
      <c r="M8372">
        <f t="shared" si="566"/>
        <v>46758</v>
      </c>
      <c r="N8372" s="37">
        <f t="shared" si="567"/>
        <v>595350</v>
      </c>
    </row>
    <row r="8373" spans="1:14" ht="25.05" x14ac:dyDescent="0.3">
      <c r="A8373" s="3">
        <v>9</v>
      </c>
      <c r="B8373" s="142"/>
      <c r="C8373" s="4" t="s">
        <v>25221</v>
      </c>
      <c r="D8373" s="5">
        <v>45161</v>
      </c>
      <c r="E8373" s="6" t="s">
        <v>4649</v>
      </c>
      <c r="F8373" s="7">
        <v>1082122</v>
      </c>
      <c r="G8373" s="6" t="s">
        <v>17</v>
      </c>
      <c r="H8373" s="7">
        <v>113623</v>
      </c>
      <c r="I8373" s="143"/>
      <c r="J8373" s="144"/>
      <c r="K8373" s="145"/>
      <c r="L8373" t="str">
        <f t="shared" si="565"/>
        <v>50009</v>
      </c>
      <c r="M8373">
        <f t="shared" si="566"/>
        <v>50009</v>
      </c>
      <c r="N8373" s="37">
        <f t="shared" si="567"/>
        <v>1082122</v>
      </c>
    </row>
    <row r="8374" spans="1:14" ht="25.05" x14ac:dyDescent="0.3">
      <c r="A8374" s="3">
        <v>9</v>
      </c>
      <c r="B8374" s="142"/>
      <c r="C8374" s="4" t="s">
        <v>25222</v>
      </c>
      <c r="D8374" s="5">
        <v>45147</v>
      </c>
      <c r="E8374" s="6" t="s">
        <v>4649</v>
      </c>
      <c r="F8374" s="7">
        <v>572670</v>
      </c>
      <c r="G8374" s="6" t="s">
        <v>17</v>
      </c>
      <c r="H8374" s="7">
        <v>60130</v>
      </c>
      <c r="I8374" s="143"/>
      <c r="J8374" s="144"/>
      <c r="K8374" s="145"/>
      <c r="L8374" t="str">
        <f t="shared" si="565"/>
        <v>47052</v>
      </c>
      <c r="M8374">
        <f t="shared" si="566"/>
        <v>47052</v>
      </c>
      <c r="N8374" s="37">
        <f t="shared" si="567"/>
        <v>572670</v>
      </c>
    </row>
    <row r="8375" spans="1:14" ht="25.05" x14ac:dyDescent="0.3">
      <c r="A8375" s="3">
        <v>9</v>
      </c>
      <c r="B8375" s="135"/>
      <c r="C8375" s="4" t="s">
        <v>25223</v>
      </c>
      <c r="D8375" s="5">
        <v>45163</v>
      </c>
      <c r="E8375" s="6" t="s">
        <v>4649</v>
      </c>
      <c r="F8375" s="7">
        <v>486772</v>
      </c>
      <c r="G8375" s="6" t="s">
        <v>17</v>
      </c>
      <c r="H8375" s="7">
        <v>51111</v>
      </c>
      <c r="I8375" s="137"/>
      <c r="J8375" s="140"/>
      <c r="K8375" s="141"/>
      <c r="L8375" t="str">
        <f t="shared" si="565"/>
        <v>51387</v>
      </c>
      <c r="M8375">
        <f t="shared" si="566"/>
        <v>51387</v>
      </c>
      <c r="N8375" s="37">
        <f t="shared" si="567"/>
        <v>486772</v>
      </c>
    </row>
    <row r="8376" spans="1:14" ht="25.05" x14ac:dyDescent="0.3">
      <c r="A8376" s="3">
        <v>9</v>
      </c>
      <c r="B8376" s="134" t="s">
        <v>25227</v>
      </c>
      <c r="C8376" s="4" t="s">
        <v>25228</v>
      </c>
      <c r="D8376" s="5">
        <v>45147</v>
      </c>
      <c r="E8376" s="6" t="s">
        <v>4657</v>
      </c>
      <c r="F8376" s="7">
        <v>595350</v>
      </c>
      <c r="G8376" s="6" t="s">
        <v>17</v>
      </c>
      <c r="H8376" s="7">
        <v>62512</v>
      </c>
      <c r="I8376" s="136">
        <v>968499</v>
      </c>
      <c r="J8376" s="138" t="s">
        <v>898</v>
      </c>
      <c r="K8376" s="139"/>
      <c r="L8376" t="str">
        <f t="shared" si="565"/>
        <v>47048</v>
      </c>
      <c r="M8376">
        <f t="shared" si="566"/>
        <v>47048</v>
      </c>
      <c r="N8376" s="37">
        <f t="shared" si="567"/>
        <v>595350</v>
      </c>
    </row>
    <row r="8377" spans="1:14" ht="25.05" x14ac:dyDescent="0.3">
      <c r="A8377" s="3">
        <v>9</v>
      </c>
      <c r="B8377" s="135"/>
      <c r="C8377" s="4" t="s">
        <v>25229</v>
      </c>
      <c r="D8377" s="5">
        <v>45161</v>
      </c>
      <c r="E8377" s="6" t="s">
        <v>4649</v>
      </c>
      <c r="F8377" s="7">
        <v>486772</v>
      </c>
      <c r="G8377" s="6" t="s">
        <v>17</v>
      </c>
      <c r="H8377" s="7">
        <v>51111</v>
      </c>
      <c r="I8377" s="137"/>
      <c r="J8377" s="140"/>
      <c r="K8377" s="141"/>
      <c r="L8377" t="str">
        <f t="shared" si="565"/>
        <v>50011</v>
      </c>
      <c r="M8377">
        <f t="shared" si="566"/>
        <v>50011</v>
      </c>
      <c r="N8377" s="37">
        <f t="shared" si="567"/>
        <v>486772</v>
      </c>
    </row>
    <row r="8378" spans="1:14" ht="25.05" x14ac:dyDescent="0.3">
      <c r="A8378" s="3">
        <v>9</v>
      </c>
      <c r="B8378" s="134" t="s">
        <v>25230</v>
      </c>
      <c r="C8378" s="4" t="s">
        <v>25231</v>
      </c>
      <c r="D8378" s="5">
        <v>45147</v>
      </c>
      <c r="E8378" s="6" t="s">
        <v>4657</v>
      </c>
      <c r="F8378" s="7">
        <v>595350</v>
      </c>
      <c r="G8378" s="6" t="s">
        <v>17</v>
      </c>
      <c r="H8378" s="7">
        <v>62512</v>
      </c>
      <c r="I8378" s="136">
        <v>1404160</v>
      </c>
      <c r="J8378" s="138" t="s">
        <v>908</v>
      </c>
      <c r="K8378" s="139"/>
      <c r="L8378" t="str">
        <f t="shared" si="565"/>
        <v>47049</v>
      </c>
      <c r="M8378">
        <f t="shared" si="566"/>
        <v>47049</v>
      </c>
      <c r="N8378" s="37">
        <f t="shared" si="567"/>
        <v>595350</v>
      </c>
    </row>
    <row r="8379" spans="1:14" ht="25.05" x14ac:dyDescent="0.3">
      <c r="A8379" s="3">
        <v>9</v>
      </c>
      <c r="B8379" s="135"/>
      <c r="C8379" s="4" t="s">
        <v>25232</v>
      </c>
      <c r="D8379" s="5">
        <v>45154</v>
      </c>
      <c r="E8379" s="6" t="s">
        <v>4649</v>
      </c>
      <c r="F8379" s="7">
        <v>973544</v>
      </c>
      <c r="G8379" s="6" t="s">
        <v>17</v>
      </c>
      <c r="H8379" s="7">
        <v>102222</v>
      </c>
      <c r="I8379" s="137"/>
      <c r="J8379" s="140"/>
      <c r="K8379" s="141"/>
      <c r="L8379" t="str">
        <f t="shared" si="565"/>
        <v>48589</v>
      </c>
      <c r="M8379">
        <f t="shared" si="566"/>
        <v>48589</v>
      </c>
      <c r="N8379" s="37">
        <f t="shared" si="567"/>
        <v>973544</v>
      </c>
    </row>
    <row r="8380" spans="1:14" ht="25.05" x14ac:dyDescent="0.3">
      <c r="A8380" s="3">
        <v>9</v>
      </c>
      <c r="B8380" s="134" t="s">
        <v>25233</v>
      </c>
      <c r="C8380" s="4" t="s">
        <v>25234</v>
      </c>
      <c r="D8380" s="5">
        <v>45146</v>
      </c>
      <c r="E8380" s="6" t="s">
        <v>4657</v>
      </c>
      <c r="F8380" s="7">
        <v>595350</v>
      </c>
      <c r="G8380" s="6" t="s">
        <v>17</v>
      </c>
      <c r="H8380" s="7">
        <v>62512</v>
      </c>
      <c r="I8380" s="136">
        <v>1936998</v>
      </c>
      <c r="J8380" s="138" t="s">
        <v>917</v>
      </c>
      <c r="K8380" s="139"/>
      <c r="L8380" t="str">
        <f t="shared" si="565"/>
        <v>46972</v>
      </c>
      <c r="M8380">
        <f t="shared" si="566"/>
        <v>46972</v>
      </c>
      <c r="N8380" s="37">
        <f t="shared" si="567"/>
        <v>595350</v>
      </c>
    </row>
    <row r="8381" spans="1:14" ht="25.05" x14ac:dyDescent="0.3">
      <c r="A8381" s="3">
        <v>9</v>
      </c>
      <c r="B8381" s="142"/>
      <c r="C8381" s="4" t="s">
        <v>25235</v>
      </c>
      <c r="D8381" s="5">
        <v>45160</v>
      </c>
      <c r="E8381" s="6" t="s">
        <v>4649</v>
      </c>
      <c r="F8381" s="7">
        <v>973544</v>
      </c>
      <c r="G8381" s="6" t="s">
        <v>17</v>
      </c>
      <c r="H8381" s="7">
        <v>102222</v>
      </c>
      <c r="I8381" s="143"/>
      <c r="J8381" s="144"/>
      <c r="K8381" s="145"/>
      <c r="L8381" t="str">
        <f t="shared" si="565"/>
        <v>49929</v>
      </c>
      <c r="M8381">
        <f t="shared" si="566"/>
        <v>49929</v>
      </c>
      <c r="N8381" s="37">
        <f t="shared" si="567"/>
        <v>973544</v>
      </c>
    </row>
    <row r="8382" spans="1:14" ht="25.05" x14ac:dyDescent="0.3">
      <c r="A8382" s="3">
        <v>9</v>
      </c>
      <c r="B8382" s="135"/>
      <c r="C8382" s="4" t="s">
        <v>25236</v>
      </c>
      <c r="D8382" s="5">
        <v>45160</v>
      </c>
      <c r="E8382" s="6" t="s">
        <v>4657</v>
      </c>
      <c r="F8382" s="7">
        <v>595350</v>
      </c>
      <c r="G8382" s="6" t="s">
        <v>17</v>
      </c>
      <c r="H8382" s="7">
        <v>62512</v>
      </c>
      <c r="I8382" s="137"/>
      <c r="J8382" s="140"/>
      <c r="K8382" s="141"/>
      <c r="L8382" t="str">
        <f t="shared" si="565"/>
        <v>49930</v>
      </c>
      <c r="M8382">
        <f t="shared" si="566"/>
        <v>49930</v>
      </c>
      <c r="N8382" s="37">
        <f t="shared" si="567"/>
        <v>595350</v>
      </c>
    </row>
    <row r="8383" spans="1:14" ht="37.6" x14ac:dyDescent="0.3">
      <c r="A8383" s="3">
        <v>9</v>
      </c>
      <c r="B8383" s="8" t="s">
        <v>25237</v>
      </c>
      <c r="C8383" s="4" t="s">
        <v>25238</v>
      </c>
      <c r="D8383" s="5">
        <v>45155</v>
      </c>
      <c r="E8383" s="6" t="s">
        <v>4649</v>
      </c>
      <c r="F8383" s="7">
        <v>973544</v>
      </c>
      <c r="G8383" s="6" t="s">
        <v>17</v>
      </c>
      <c r="H8383" s="7">
        <v>102222</v>
      </c>
      <c r="I8383" s="11">
        <v>871322</v>
      </c>
      <c r="J8383" s="132" t="s">
        <v>8291</v>
      </c>
      <c r="K8383" s="133"/>
      <c r="L8383" t="str">
        <f t="shared" si="565"/>
        <v>49240</v>
      </c>
      <c r="M8383">
        <f t="shared" si="566"/>
        <v>49240</v>
      </c>
      <c r="N8383" s="37">
        <f t="shared" si="567"/>
        <v>973544</v>
      </c>
    </row>
    <row r="8384" spans="1:14" ht="37.6" x14ac:dyDescent="0.3">
      <c r="A8384" s="3">
        <v>9</v>
      </c>
      <c r="B8384" s="8" t="s">
        <v>25239</v>
      </c>
      <c r="C8384" s="4" t="s">
        <v>25240</v>
      </c>
      <c r="D8384" s="5">
        <v>45155</v>
      </c>
      <c r="E8384" s="6" t="s">
        <v>4649</v>
      </c>
      <c r="F8384" s="7">
        <v>973544</v>
      </c>
      <c r="G8384" s="6" t="s">
        <v>17</v>
      </c>
      <c r="H8384" s="7">
        <v>102222</v>
      </c>
      <c r="I8384" s="11">
        <v>871322</v>
      </c>
      <c r="J8384" s="132" t="s">
        <v>927</v>
      </c>
      <c r="K8384" s="133"/>
      <c r="L8384" t="str">
        <f t="shared" si="565"/>
        <v>49589</v>
      </c>
      <c r="M8384">
        <f t="shared" si="566"/>
        <v>49589</v>
      </c>
      <c r="N8384" s="37">
        <f t="shared" si="567"/>
        <v>973544</v>
      </c>
    </row>
    <row r="8385" spans="1:14" ht="37.6" x14ac:dyDescent="0.3">
      <c r="A8385" s="3">
        <v>9</v>
      </c>
      <c r="B8385" s="8" t="s">
        <v>25241</v>
      </c>
      <c r="C8385" s="4" t="s">
        <v>25242</v>
      </c>
      <c r="D8385" s="5">
        <v>45160</v>
      </c>
      <c r="E8385" s="6" t="s">
        <v>4649</v>
      </c>
      <c r="F8385" s="7">
        <v>486772</v>
      </c>
      <c r="G8385" s="6" t="s">
        <v>17</v>
      </c>
      <c r="H8385" s="7">
        <v>51111</v>
      </c>
      <c r="I8385" s="11">
        <v>435661</v>
      </c>
      <c r="J8385" s="132" t="s">
        <v>5126</v>
      </c>
      <c r="K8385" s="133"/>
      <c r="L8385" t="str">
        <f t="shared" si="565"/>
        <v>49931</v>
      </c>
      <c r="M8385">
        <f t="shared" si="566"/>
        <v>49931</v>
      </c>
      <c r="N8385" s="37">
        <f t="shared" si="567"/>
        <v>486772</v>
      </c>
    </row>
    <row r="8386" spans="1:14" ht="25.05" x14ac:dyDescent="0.3">
      <c r="A8386" s="3">
        <v>9</v>
      </c>
      <c r="B8386" s="134" t="s">
        <v>25243</v>
      </c>
      <c r="C8386" s="4" t="s">
        <v>25244</v>
      </c>
      <c r="D8386" s="5">
        <v>45152</v>
      </c>
      <c r="E8386" s="6" t="s">
        <v>4649</v>
      </c>
      <c r="F8386" s="7">
        <v>973544</v>
      </c>
      <c r="G8386" s="6" t="s">
        <v>17</v>
      </c>
      <c r="H8386" s="7">
        <v>102222</v>
      </c>
      <c r="I8386" s="136">
        <v>1383862</v>
      </c>
      <c r="J8386" s="138" t="s">
        <v>8316</v>
      </c>
      <c r="K8386" s="139"/>
      <c r="L8386" t="str">
        <f t="shared" si="565"/>
        <v>48385</v>
      </c>
      <c r="M8386">
        <f t="shared" si="566"/>
        <v>48385</v>
      </c>
      <c r="N8386" s="37">
        <f t="shared" si="567"/>
        <v>973544</v>
      </c>
    </row>
    <row r="8387" spans="1:14" ht="25.05" x14ac:dyDescent="0.3">
      <c r="A8387" s="3">
        <v>9</v>
      </c>
      <c r="B8387" s="135"/>
      <c r="C8387" s="4" t="s">
        <v>25245</v>
      </c>
      <c r="D8387" s="5">
        <v>45145</v>
      </c>
      <c r="E8387" s="6" t="s">
        <v>4649</v>
      </c>
      <c r="F8387" s="7">
        <v>572670</v>
      </c>
      <c r="G8387" s="6" t="s">
        <v>17</v>
      </c>
      <c r="H8387" s="7">
        <v>60130</v>
      </c>
      <c r="I8387" s="137"/>
      <c r="J8387" s="140"/>
      <c r="K8387" s="141"/>
      <c r="L8387" t="str">
        <f t="shared" si="565"/>
        <v>46891</v>
      </c>
      <c r="M8387">
        <f t="shared" si="566"/>
        <v>46891</v>
      </c>
      <c r="N8387" s="37">
        <f t="shared" si="567"/>
        <v>572670</v>
      </c>
    </row>
    <row r="8388" spans="1:14" ht="25.05" x14ac:dyDescent="0.3">
      <c r="A8388" s="3">
        <v>9</v>
      </c>
      <c r="B8388" s="134" t="s">
        <v>25246</v>
      </c>
      <c r="C8388" s="4" t="s">
        <v>25247</v>
      </c>
      <c r="D8388" s="5">
        <v>45145</v>
      </c>
      <c r="E8388" s="6" t="s">
        <v>4657</v>
      </c>
      <c r="F8388" s="7">
        <v>595350</v>
      </c>
      <c r="G8388" s="6" t="s">
        <v>17</v>
      </c>
      <c r="H8388" s="7">
        <v>62512</v>
      </c>
      <c r="I8388" s="136">
        <v>968499</v>
      </c>
      <c r="J8388" s="138" t="s">
        <v>9643</v>
      </c>
      <c r="K8388" s="139"/>
      <c r="L8388" t="str">
        <f t="shared" si="565"/>
        <v>46894</v>
      </c>
      <c r="M8388">
        <f t="shared" si="566"/>
        <v>46894</v>
      </c>
      <c r="N8388" s="37">
        <f t="shared" si="567"/>
        <v>595350</v>
      </c>
    </row>
    <row r="8389" spans="1:14" ht="25.05" x14ac:dyDescent="0.3">
      <c r="A8389" s="3">
        <v>9</v>
      </c>
      <c r="B8389" s="135"/>
      <c r="C8389" s="4" t="s">
        <v>25248</v>
      </c>
      <c r="D8389" s="5">
        <v>45152</v>
      </c>
      <c r="E8389" s="6" t="s">
        <v>4649</v>
      </c>
      <c r="F8389" s="7">
        <v>486772</v>
      </c>
      <c r="G8389" s="6" t="s">
        <v>17</v>
      </c>
      <c r="H8389" s="7">
        <v>51111</v>
      </c>
      <c r="I8389" s="137"/>
      <c r="J8389" s="140"/>
      <c r="K8389" s="141"/>
      <c r="L8389" t="str">
        <f t="shared" si="565"/>
        <v>48378</v>
      </c>
      <c r="M8389">
        <f t="shared" si="566"/>
        <v>48378</v>
      </c>
      <c r="N8389" s="37">
        <f t="shared" si="567"/>
        <v>486772</v>
      </c>
    </row>
    <row r="8390" spans="1:14" ht="25.05" x14ac:dyDescent="0.3">
      <c r="A8390" s="3">
        <v>9</v>
      </c>
      <c r="B8390" s="134" t="s">
        <v>25249</v>
      </c>
      <c r="C8390" s="4" t="s">
        <v>25250</v>
      </c>
      <c r="D8390" s="5">
        <v>45155</v>
      </c>
      <c r="E8390" s="6" t="s">
        <v>4649</v>
      </c>
      <c r="F8390" s="7">
        <v>486772</v>
      </c>
      <c r="G8390" s="6" t="s">
        <v>17</v>
      </c>
      <c r="H8390" s="7">
        <v>51111</v>
      </c>
      <c r="I8390" s="136">
        <v>2013877</v>
      </c>
      <c r="J8390" s="138" t="s">
        <v>934</v>
      </c>
      <c r="K8390" s="139"/>
      <c r="L8390" t="str">
        <f t="shared" si="565"/>
        <v>49126</v>
      </c>
      <c r="M8390">
        <f t="shared" si="566"/>
        <v>49126</v>
      </c>
      <c r="N8390" s="37">
        <f t="shared" si="567"/>
        <v>486772</v>
      </c>
    </row>
    <row r="8391" spans="1:14" ht="25.05" x14ac:dyDescent="0.3">
      <c r="A8391" s="3">
        <v>9</v>
      </c>
      <c r="B8391" s="142"/>
      <c r="C8391" s="4" t="s">
        <v>25251</v>
      </c>
      <c r="D8391" s="5">
        <v>45142</v>
      </c>
      <c r="E8391" s="6" t="s">
        <v>4657</v>
      </c>
      <c r="F8391" s="7">
        <v>595350</v>
      </c>
      <c r="G8391" s="6" t="s">
        <v>17</v>
      </c>
      <c r="H8391" s="7">
        <v>62512</v>
      </c>
      <c r="I8391" s="143"/>
      <c r="J8391" s="144"/>
      <c r="K8391" s="145"/>
      <c r="L8391" t="str">
        <f t="shared" si="565"/>
        <v>46655</v>
      </c>
      <c r="M8391">
        <f t="shared" si="566"/>
        <v>46655</v>
      </c>
      <c r="N8391" s="37">
        <f t="shared" si="567"/>
        <v>595350</v>
      </c>
    </row>
    <row r="8392" spans="1:14" ht="25.05" x14ac:dyDescent="0.3">
      <c r="A8392" s="3">
        <v>9</v>
      </c>
      <c r="B8392" s="135"/>
      <c r="C8392" s="4" t="s">
        <v>25252</v>
      </c>
      <c r="D8392" s="5">
        <v>45148</v>
      </c>
      <c r="E8392" s="6" t="s">
        <v>4649</v>
      </c>
      <c r="F8392" s="7">
        <v>1168020</v>
      </c>
      <c r="G8392" s="6" t="s">
        <v>17</v>
      </c>
      <c r="H8392" s="7">
        <v>122642</v>
      </c>
      <c r="I8392" s="137"/>
      <c r="J8392" s="140"/>
      <c r="K8392" s="141"/>
      <c r="L8392" t="str">
        <f t="shared" si="565"/>
        <v>47783</v>
      </c>
      <c r="M8392">
        <f t="shared" si="566"/>
        <v>47783</v>
      </c>
      <c r="N8392" s="37">
        <f t="shared" si="567"/>
        <v>1168020</v>
      </c>
    </row>
    <row r="8393" spans="1:14" ht="25.05" x14ac:dyDescent="0.3">
      <c r="A8393" s="3">
        <v>9</v>
      </c>
      <c r="B8393" s="134" t="s">
        <v>25253</v>
      </c>
      <c r="C8393" s="4" t="s">
        <v>25254</v>
      </c>
      <c r="D8393" s="5">
        <v>45152</v>
      </c>
      <c r="E8393" s="6" t="s">
        <v>4649</v>
      </c>
      <c r="F8393" s="7">
        <v>486772</v>
      </c>
      <c r="G8393" s="6" t="s">
        <v>17</v>
      </c>
      <c r="H8393" s="7">
        <v>51111</v>
      </c>
      <c r="I8393" s="136">
        <v>2372659</v>
      </c>
      <c r="J8393" s="138" t="s">
        <v>5129</v>
      </c>
      <c r="K8393" s="139"/>
      <c r="L8393" t="str">
        <f t="shared" si="565"/>
        <v>48377</v>
      </c>
      <c r="M8393">
        <f t="shared" si="566"/>
        <v>48377</v>
      </c>
      <c r="N8393" s="37">
        <f t="shared" si="567"/>
        <v>486772</v>
      </c>
    </row>
    <row r="8394" spans="1:14" ht="25.05" x14ac:dyDescent="0.3">
      <c r="A8394" s="3">
        <v>9</v>
      </c>
      <c r="B8394" s="135"/>
      <c r="C8394" s="4" t="s">
        <v>25255</v>
      </c>
      <c r="D8394" s="5">
        <v>45166</v>
      </c>
      <c r="E8394" s="6" t="s">
        <v>4649</v>
      </c>
      <c r="F8394" s="7">
        <v>2164244</v>
      </c>
      <c r="G8394" s="6" t="s">
        <v>17</v>
      </c>
      <c r="H8394" s="7">
        <v>227246</v>
      </c>
      <c r="I8394" s="137"/>
      <c r="J8394" s="140"/>
      <c r="K8394" s="141"/>
      <c r="L8394" t="str">
        <f t="shared" si="565"/>
        <v>51522</v>
      </c>
      <c r="M8394">
        <f t="shared" si="566"/>
        <v>51522</v>
      </c>
      <c r="N8394" s="37">
        <f t="shared" si="567"/>
        <v>2164244</v>
      </c>
    </row>
    <row r="8395" spans="1:14" ht="25.05" x14ac:dyDescent="0.3">
      <c r="A8395" s="3">
        <v>9</v>
      </c>
      <c r="B8395" s="134" t="s">
        <v>25259</v>
      </c>
      <c r="C8395" s="4" t="s">
        <v>25260</v>
      </c>
      <c r="D8395" s="5">
        <v>45160</v>
      </c>
      <c r="E8395" s="6" t="s">
        <v>4649</v>
      </c>
      <c r="F8395" s="7">
        <v>486772</v>
      </c>
      <c r="G8395" s="6" t="s">
        <v>17</v>
      </c>
      <c r="H8395" s="7">
        <v>51111</v>
      </c>
      <c r="I8395" s="136">
        <v>871322</v>
      </c>
      <c r="J8395" s="138" t="s">
        <v>939</v>
      </c>
      <c r="K8395" s="139"/>
      <c r="L8395" t="str">
        <f t="shared" si="565"/>
        <v>49939</v>
      </c>
      <c r="M8395">
        <f t="shared" si="566"/>
        <v>49939</v>
      </c>
      <c r="N8395" s="37">
        <f t="shared" si="567"/>
        <v>486772</v>
      </c>
    </row>
    <row r="8396" spans="1:14" ht="25.05" x14ac:dyDescent="0.3">
      <c r="A8396" s="3">
        <v>9</v>
      </c>
      <c r="B8396" s="135"/>
      <c r="C8396" s="4" t="s">
        <v>25261</v>
      </c>
      <c r="D8396" s="5">
        <v>45156</v>
      </c>
      <c r="E8396" s="6" t="s">
        <v>4649</v>
      </c>
      <c r="F8396" s="7">
        <v>486772</v>
      </c>
      <c r="G8396" s="6" t="s">
        <v>17</v>
      </c>
      <c r="H8396" s="7">
        <v>51111</v>
      </c>
      <c r="I8396" s="137"/>
      <c r="J8396" s="140"/>
      <c r="K8396" s="141"/>
      <c r="L8396" t="str">
        <f t="shared" si="565"/>
        <v>49755</v>
      </c>
      <c r="M8396">
        <f t="shared" si="566"/>
        <v>49755</v>
      </c>
      <c r="N8396" s="37">
        <f t="shared" si="567"/>
        <v>486772</v>
      </c>
    </row>
    <row r="8397" spans="1:14" ht="25.05" x14ac:dyDescent="0.3">
      <c r="A8397" s="3">
        <v>9</v>
      </c>
      <c r="B8397" s="134" t="s">
        <v>25265</v>
      </c>
      <c r="C8397" s="4" t="s">
        <v>25266</v>
      </c>
      <c r="D8397" s="5">
        <v>45147</v>
      </c>
      <c r="E8397" s="6" t="s">
        <v>4657</v>
      </c>
      <c r="F8397" s="7">
        <v>595350</v>
      </c>
      <c r="G8397" s="6" t="s">
        <v>17</v>
      </c>
      <c r="H8397" s="7">
        <v>62512</v>
      </c>
      <c r="I8397" s="136">
        <v>5334737</v>
      </c>
      <c r="J8397" s="138" t="s">
        <v>5135</v>
      </c>
      <c r="K8397" s="139"/>
      <c r="L8397" t="str">
        <f t="shared" si="565"/>
        <v>47051</v>
      </c>
      <c r="M8397">
        <f t="shared" si="566"/>
        <v>47051</v>
      </c>
      <c r="N8397" s="37">
        <f t="shared" si="567"/>
        <v>595350</v>
      </c>
    </row>
    <row r="8398" spans="1:14" ht="25.05" x14ac:dyDescent="0.3">
      <c r="A8398" s="3">
        <v>9</v>
      </c>
      <c r="B8398" s="142"/>
      <c r="C8398" s="4" t="s">
        <v>25267</v>
      </c>
      <c r="D8398" s="5">
        <v>45154</v>
      </c>
      <c r="E8398" s="6" t="s">
        <v>4649</v>
      </c>
      <c r="F8398" s="7">
        <v>973544</v>
      </c>
      <c r="G8398" s="6" t="s">
        <v>17</v>
      </c>
      <c r="H8398" s="7">
        <v>102222</v>
      </c>
      <c r="I8398" s="143"/>
      <c r="J8398" s="144"/>
      <c r="K8398" s="145"/>
      <c r="L8398" t="str">
        <f t="shared" si="565"/>
        <v>48576</v>
      </c>
      <c r="M8398">
        <f t="shared" si="566"/>
        <v>48576</v>
      </c>
      <c r="N8398" s="37">
        <f t="shared" si="567"/>
        <v>973544</v>
      </c>
    </row>
    <row r="8399" spans="1:14" ht="25.05" x14ac:dyDescent="0.3">
      <c r="A8399" s="3">
        <v>9</v>
      </c>
      <c r="B8399" s="142"/>
      <c r="C8399" s="4" t="s">
        <v>25268</v>
      </c>
      <c r="D8399" s="5">
        <v>45147</v>
      </c>
      <c r="E8399" s="6" t="s">
        <v>4657</v>
      </c>
      <c r="F8399" s="7">
        <v>595350</v>
      </c>
      <c r="G8399" s="6" t="s">
        <v>17</v>
      </c>
      <c r="H8399" s="7">
        <v>62512</v>
      </c>
      <c r="I8399" s="143"/>
      <c r="J8399" s="144"/>
      <c r="K8399" s="145"/>
      <c r="L8399" t="str">
        <f t="shared" si="565"/>
        <v>47050</v>
      </c>
      <c r="M8399">
        <f t="shared" si="566"/>
        <v>47050</v>
      </c>
      <c r="N8399" s="37">
        <f t="shared" si="567"/>
        <v>595350</v>
      </c>
    </row>
    <row r="8400" spans="1:14" ht="25.05" x14ac:dyDescent="0.3">
      <c r="A8400" s="3">
        <v>9</v>
      </c>
      <c r="B8400" s="142"/>
      <c r="C8400" s="4" t="s">
        <v>25269</v>
      </c>
      <c r="D8400" s="5">
        <v>45168</v>
      </c>
      <c r="E8400" s="6" t="s">
        <v>4657</v>
      </c>
      <c r="F8400" s="7">
        <v>1190700</v>
      </c>
      <c r="G8400" s="6" t="s">
        <v>17</v>
      </c>
      <c r="H8400" s="7">
        <v>125024</v>
      </c>
      <c r="I8400" s="143"/>
      <c r="J8400" s="144"/>
      <c r="K8400" s="145"/>
      <c r="L8400" t="str">
        <f t="shared" si="565"/>
        <v>52961</v>
      </c>
      <c r="M8400">
        <f t="shared" si="566"/>
        <v>52961</v>
      </c>
      <c r="N8400" s="37">
        <f t="shared" si="567"/>
        <v>1190700</v>
      </c>
    </row>
    <row r="8401" spans="1:14" ht="25.05" x14ac:dyDescent="0.3">
      <c r="A8401" s="3">
        <v>9</v>
      </c>
      <c r="B8401" s="142"/>
      <c r="C8401" s="4" t="s">
        <v>25270</v>
      </c>
      <c r="D8401" s="5">
        <v>45154</v>
      </c>
      <c r="E8401" s="6" t="s">
        <v>4649</v>
      </c>
      <c r="F8401" s="7">
        <v>486772</v>
      </c>
      <c r="G8401" s="6" t="s">
        <v>17</v>
      </c>
      <c r="H8401" s="7">
        <v>51111</v>
      </c>
      <c r="I8401" s="143"/>
      <c r="J8401" s="144"/>
      <c r="K8401" s="145"/>
      <c r="L8401" t="str">
        <f t="shared" si="565"/>
        <v>48575</v>
      </c>
      <c r="M8401">
        <f t="shared" si="566"/>
        <v>48575</v>
      </c>
      <c r="N8401" s="37">
        <f t="shared" si="567"/>
        <v>486772</v>
      </c>
    </row>
    <row r="8402" spans="1:14" ht="25.05" x14ac:dyDescent="0.3">
      <c r="A8402" s="3">
        <v>9</v>
      </c>
      <c r="B8402" s="142"/>
      <c r="C8402" s="4" t="s">
        <v>25271</v>
      </c>
      <c r="D8402" s="5">
        <v>45140</v>
      </c>
      <c r="E8402" s="6" t="s">
        <v>4649</v>
      </c>
      <c r="F8402" s="7">
        <v>1145340</v>
      </c>
      <c r="G8402" s="6" t="s">
        <v>17</v>
      </c>
      <c r="H8402" s="7">
        <v>120261</v>
      </c>
      <c r="I8402" s="143"/>
      <c r="J8402" s="144"/>
      <c r="K8402" s="145"/>
      <c r="L8402" t="str">
        <f t="shared" si="565"/>
        <v>45529</v>
      </c>
      <c r="M8402">
        <f t="shared" si="566"/>
        <v>45529</v>
      </c>
      <c r="N8402" s="37">
        <f t="shared" si="567"/>
        <v>1145340</v>
      </c>
    </row>
    <row r="8403" spans="1:14" ht="25.05" x14ac:dyDescent="0.3">
      <c r="A8403" s="3">
        <v>9</v>
      </c>
      <c r="B8403" s="135"/>
      <c r="C8403" s="4" t="s">
        <v>25272</v>
      </c>
      <c r="D8403" s="5">
        <v>45161</v>
      </c>
      <c r="E8403" s="6" t="s">
        <v>4649</v>
      </c>
      <c r="F8403" s="7">
        <v>973544</v>
      </c>
      <c r="G8403" s="6" t="s">
        <v>17</v>
      </c>
      <c r="H8403" s="7">
        <v>102222</v>
      </c>
      <c r="I8403" s="137"/>
      <c r="J8403" s="140"/>
      <c r="K8403" s="141"/>
      <c r="L8403" t="str">
        <f t="shared" si="565"/>
        <v>50010</v>
      </c>
      <c r="M8403">
        <f t="shared" si="566"/>
        <v>50010</v>
      </c>
      <c r="N8403" s="37">
        <f t="shared" si="567"/>
        <v>973544</v>
      </c>
    </row>
    <row r="8404" spans="1:14" ht="25.05" x14ac:dyDescent="0.3">
      <c r="A8404" s="3">
        <v>9</v>
      </c>
      <c r="B8404" s="134" t="s">
        <v>25278</v>
      </c>
      <c r="C8404" s="4" t="s">
        <v>25279</v>
      </c>
      <c r="D8404" s="5">
        <v>45149</v>
      </c>
      <c r="E8404" s="6" t="s">
        <v>4657</v>
      </c>
      <c r="F8404" s="7">
        <v>595350</v>
      </c>
      <c r="G8404" s="6" t="s">
        <v>17</v>
      </c>
      <c r="H8404" s="7">
        <v>62512</v>
      </c>
      <c r="I8404" s="136">
        <v>1404160</v>
      </c>
      <c r="J8404" s="138" t="s">
        <v>5142</v>
      </c>
      <c r="K8404" s="139"/>
      <c r="L8404" t="str">
        <f t="shared" si="565"/>
        <v>48107</v>
      </c>
      <c r="M8404">
        <f t="shared" si="566"/>
        <v>48107</v>
      </c>
      <c r="N8404" s="37">
        <f t="shared" si="567"/>
        <v>595350</v>
      </c>
    </row>
    <row r="8405" spans="1:14" ht="25.05" x14ac:dyDescent="0.3">
      <c r="A8405" s="3">
        <v>9</v>
      </c>
      <c r="B8405" s="135"/>
      <c r="C8405" s="4" t="s">
        <v>25280</v>
      </c>
      <c r="D8405" s="5">
        <v>45156</v>
      </c>
      <c r="E8405" s="6" t="s">
        <v>4649</v>
      </c>
      <c r="F8405" s="7">
        <v>973544</v>
      </c>
      <c r="G8405" s="6" t="s">
        <v>17</v>
      </c>
      <c r="H8405" s="7">
        <v>102222</v>
      </c>
      <c r="I8405" s="137"/>
      <c r="J8405" s="140"/>
      <c r="K8405" s="141"/>
      <c r="L8405" t="str">
        <f t="shared" si="565"/>
        <v>49649</v>
      </c>
      <c r="M8405">
        <f t="shared" si="566"/>
        <v>49649</v>
      </c>
      <c r="N8405" s="37">
        <f t="shared" si="567"/>
        <v>973544</v>
      </c>
    </row>
    <row r="8406" spans="1:14" ht="25.05" x14ac:dyDescent="0.3">
      <c r="A8406" s="3">
        <v>9</v>
      </c>
      <c r="B8406" s="134" t="s">
        <v>25281</v>
      </c>
      <c r="C8406" s="4" t="s">
        <v>25282</v>
      </c>
      <c r="D8406" s="5">
        <v>45160</v>
      </c>
      <c r="E8406" s="6" t="s">
        <v>4649</v>
      </c>
      <c r="F8406" s="7">
        <v>486772</v>
      </c>
      <c r="G8406" s="6" t="s">
        <v>17</v>
      </c>
      <c r="H8406" s="7">
        <v>51111</v>
      </c>
      <c r="I8406" s="136">
        <v>968499</v>
      </c>
      <c r="J8406" s="138" t="s">
        <v>952</v>
      </c>
      <c r="K8406" s="139"/>
      <c r="L8406" t="str">
        <f t="shared" si="565"/>
        <v>49933</v>
      </c>
      <c r="M8406">
        <f t="shared" si="566"/>
        <v>49933</v>
      </c>
      <c r="N8406" s="37">
        <f t="shared" si="567"/>
        <v>486772</v>
      </c>
    </row>
    <row r="8407" spans="1:14" ht="25.05" x14ac:dyDescent="0.3">
      <c r="A8407" s="3">
        <v>9</v>
      </c>
      <c r="B8407" s="135"/>
      <c r="C8407" s="4" t="s">
        <v>25283</v>
      </c>
      <c r="D8407" s="5">
        <v>45139</v>
      </c>
      <c r="E8407" s="6" t="s">
        <v>4657</v>
      </c>
      <c r="F8407" s="7">
        <v>595350</v>
      </c>
      <c r="G8407" s="6" t="s">
        <v>17</v>
      </c>
      <c r="H8407" s="7">
        <v>62512</v>
      </c>
      <c r="I8407" s="137"/>
      <c r="J8407" s="140"/>
      <c r="K8407" s="141"/>
      <c r="L8407" t="str">
        <f t="shared" si="565"/>
        <v>45458</v>
      </c>
      <c r="M8407">
        <f t="shared" si="566"/>
        <v>45458</v>
      </c>
      <c r="N8407" s="37">
        <f t="shared" si="567"/>
        <v>595350</v>
      </c>
    </row>
    <row r="8408" spans="1:14" ht="25.05" x14ac:dyDescent="0.3">
      <c r="A8408" s="3">
        <v>9</v>
      </c>
      <c r="B8408" s="134" t="s">
        <v>25284</v>
      </c>
      <c r="C8408" s="4" t="s">
        <v>25285</v>
      </c>
      <c r="D8408" s="5">
        <v>45152</v>
      </c>
      <c r="E8408" s="6" t="s">
        <v>4649</v>
      </c>
      <c r="F8408" s="7">
        <v>486772</v>
      </c>
      <c r="G8408" s="6" t="s">
        <v>17</v>
      </c>
      <c r="H8408" s="7">
        <v>51111</v>
      </c>
      <c r="I8408" s="136">
        <v>2034176</v>
      </c>
      <c r="J8408" s="138" t="s">
        <v>956</v>
      </c>
      <c r="K8408" s="139"/>
      <c r="L8408" t="str">
        <f t="shared" si="565"/>
        <v>48379</v>
      </c>
      <c r="M8408">
        <f t="shared" si="566"/>
        <v>48379</v>
      </c>
      <c r="N8408" s="37">
        <f t="shared" si="567"/>
        <v>486772</v>
      </c>
    </row>
    <row r="8409" spans="1:14" ht="25.05" x14ac:dyDescent="0.3">
      <c r="A8409" s="3">
        <v>9</v>
      </c>
      <c r="B8409" s="142"/>
      <c r="C8409" s="4" t="s">
        <v>25286</v>
      </c>
      <c r="D8409" s="5">
        <v>45145</v>
      </c>
      <c r="E8409" s="6" t="s">
        <v>4657</v>
      </c>
      <c r="F8409" s="7">
        <v>595350</v>
      </c>
      <c r="G8409" s="6" t="s">
        <v>17</v>
      </c>
      <c r="H8409" s="7">
        <v>62512</v>
      </c>
      <c r="I8409" s="143"/>
      <c r="J8409" s="144"/>
      <c r="K8409" s="145"/>
      <c r="L8409" t="str">
        <f t="shared" si="565"/>
        <v>46901</v>
      </c>
      <c r="M8409">
        <f t="shared" si="566"/>
        <v>46901</v>
      </c>
      <c r="N8409" s="37">
        <f t="shared" si="567"/>
        <v>595350</v>
      </c>
    </row>
    <row r="8410" spans="1:14" ht="25.05" x14ac:dyDescent="0.3">
      <c r="A8410" s="3">
        <v>9</v>
      </c>
      <c r="B8410" s="135"/>
      <c r="C8410" s="4" t="s">
        <v>25287</v>
      </c>
      <c r="D8410" s="5">
        <v>45145</v>
      </c>
      <c r="E8410" s="6" t="s">
        <v>4657</v>
      </c>
      <c r="F8410" s="7">
        <v>1190700</v>
      </c>
      <c r="G8410" s="6" t="s">
        <v>17</v>
      </c>
      <c r="H8410" s="7">
        <v>125023</v>
      </c>
      <c r="I8410" s="137"/>
      <c r="J8410" s="140"/>
      <c r="K8410" s="141"/>
      <c r="L8410" t="str">
        <f t="shared" si="565"/>
        <v>46932</v>
      </c>
      <c r="M8410">
        <f t="shared" si="566"/>
        <v>46932</v>
      </c>
      <c r="N8410" s="37">
        <f t="shared" si="567"/>
        <v>1190700</v>
      </c>
    </row>
    <row r="8411" spans="1:14" ht="37.6" x14ac:dyDescent="0.3">
      <c r="A8411" s="3">
        <v>9</v>
      </c>
      <c r="B8411" s="8" t="s">
        <v>25288</v>
      </c>
      <c r="C8411" s="4" t="s">
        <v>25289</v>
      </c>
      <c r="D8411" s="5">
        <v>45152</v>
      </c>
      <c r="E8411" s="6" t="s">
        <v>4649</v>
      </c>
      <c r="F8411" s="7">
        <v>973544</v>
      </c>
      <c r="G8411" s="6" t="s">
        <v>17</v>
      </c>
      <c r="H8411" s="7">
        <v>102222</v>
      </c>
      <c r="I8411" s="11">
        <v>871322</v>
      </c>
      <c r="J8411" s="132" t="s">
        <v>8403</v>
      </c>
      <c r="K8411" s="133"/>
      <c r="L8411" t="str">
        <f t="shared" si="565"/>
        <v>48386</v>
      </c>
      <c r="M8411">
        <f t="shared" si="566"/>
        <v>48386</v>
      </c>
      <c r="N8411" s="37">
        <f t="shared" si="567"/>
        <v>973544</v>
      </c>
    </row>
    <row r="8412" spans="1:14" ht="37.6" x14ac:dyDescent="0.3">
      <c r="A8412" s="3">
        <v>9</v>
      </c>
      <c r="B8412" s="8" t="s">
        <v>25290</v>
      </c>
      <c r="C8412" s="4" t="s">
        <v>25291</v>
      </c>
      <c r="D8412" s="5">
        <v>45152</v>
      </c>
      <c r="E8412" s="6" t="s">
        <v>4649</v>
      </c>
      <c r="F8412" s="7">
        <v>486772</v>
      </c>
      <c r="G8412" s="6" t="s">
        <v>17</v>
      </c>
      <c r="H8412" s="7">
        <v>51111</v>
      </c>
      <c r="I8412" s="11">
        <v>435661</v>
      </c>
      <c r="J8412" s="132" t="s">
        <v>966</v>
      </c>
      <c r="K8412" s="133"/>
      <c r="L8412" t="str">
        <f t="shared" si="565"/>
        <v>48376</v>
      </c>
      <c r="M8412">
        <f t="shared" si="566"/>
        <v>48376</v>
      </c>
      <c r="N8412" s="37">
        <f t="shared" si="567"/>
        <v>486772</v>
      </c>
    </row>
    <row r="8413" spans="1:14" ht="25.05" x14ac:dyDescent="0.3">
      <c r="A8413" s="3">
        <v>9</v>
      </c>
      <c r="B8413" s="134" t="s">
        <v>25292</v>
      </c>
      <c r="C8413" s="4" t="s">
        <v>25293</v>
      </c>
      <c r="D8413" s="5">
        <v>45145</v>
      </c>
      <c r="E8413" s="6" t="s">
        <v>4649</v>
      </c>
      <c r="F8413" s="7">
        <v>2336040</v>
      </c>
      <c r="G8413" s="6" t="s">
        <v>17</v>
      </c>
      <c r="H8413" s="7">
        <v>245284</v>
      </c>
      <c r="I8413" s="136">
        <v>3601484</v>
      </c>
      <c r="J8413" s="138" t="s">
        <v>5161</v>
      </c>
      <c r="K8413" s="139"/>
      <c r="L8413" t="str">
        <f t="shared" si="565"/>
        <v>46892</v>
      </c>
      <c r="M8413">
        <f t="shared" si="566"/>
        <v>46892</v>
      </c>
      <c r="N8413" s="37">
        <f t="shared" si="567"/>
        <v>2336040</v>
      </c>
    </row>
    <row r="8414" spans="1:14" ht="25.05" x14ac:dyDescent="0.3">
      <c r="A8414" s="3">
        <v>9</v>
      </c>
      <c r="B8414" s="142"/>
      <c r="C8414" s="4" t="s">
        <v>25294</v>
      </c>
      <c r="D8414" s="5">
        <v>45145</v>
      </c>
      <c r="E8414" s="6" t="s">
        <v>4657</v>
      </c>
      <c r="F8414" s="7">
        <v>714420</v>
      </c>
      <c r="G8414" s="6" t="s">
        <v>17</v>
      </c>
      <c r="H8414" s="7">
        <v>75014</v>
      </c>
      <c r="I8414" s="143"/>
      <c r="J8414" s="144"/>
      <c r="K8414" s="145"/>
      <c r="L8414" t="str">
        <f t="shared" si="565"/>
        <v>46893</v>
      </c>
      <c r="M8414">
        <f t="shared" si="566"/>
        <v>46893</v>
      </c>
      <c r="N8414" s="37">
        <f t="shared" si="567"/>
        <v>714420</v>
      </c>
    </row>
    <row r="8415" spans="1:14" ht="25.05" x14ac:dyDescent="0.3">
      <c r="A8415" s="3">
        <v>9</v>
      </c>
      <c r="B8415" s="135"/>
      <c r="C8415" s="4" t="s">
        <v>25295</v>
      </c>
      <c r="D8415" s="5">
        <v>45152</v>
      </c>
      <c r="E8415" s="6" t="s">
        <v>4649</v>
      </c>
      <c r="F8415" s="7">
        <v>973544</v>
      </c>
      <c r="G8415" s="6" t="s">
        <v>17</v>
      </c>
      <c r="H8415" s="7">
        <v>102222</v>
      </c>
      <c r="I8415" s="137"/>
      <c r="J8415" s="140"/>
      <c r="K8415" s="141"/>
      <c r="L8415" t="str">
        <f t="shared" si="565"/>
        <v>48387</v>
      </c>
      <c r="M8415">
        <f t="shared" si="566"/>
        <v>48387</v>
      </c>
      <c r="N8415" s="37">
        <f t="shared" si="567"/>
        <v>973544</v>
      </c>
    </row>
    <row r="8416" spans="1:14" ht="37.6" x14ac:dyDescent="0.3">
      <c r="A8416" s="3">
        <v>9</v>
      </c>
      <c r="B8416" s="8" t="s">
        <v>25296</v>
      </c>
      <c r="C8416" s="4" t="s">
        <v>25297</v>
      </c>
      <c r="D8416" s="5">
        <v>45157</v>
      </c>
      <c r="E8416" s="6" t="s">
        <v>4649</v>
      </c>
      <c r="F8416" s="7">
        <v>486772</v>
      </c>
      <c r="G8416" s="6" t="s">
        <v>17</v>
      </c>
      <c r="H8416" s="7">
        <v>51111</v>
      </c>
      <c r="I8416" s="11">
        <v>435661</v>
      </c>
      <c r="J8416" s="132" t="s">
        <v>971</v>
      </c>
      <c r="K8416" s="133"/>
      <c r="L8416" t="str">
        <f t="shared" si="565"/>
        <v>49824</v>
      </c>
      <c r="M8416">
        <f t="shared" si="566"/>
        <v>49824</v>
      </c>
      <c r="N8416" s="37">
        <f t="shared" si="567"/>
        <v>486772</v>
      </c>
    </row>
    <row r="8417" spans="1:14" ht="37.6" x14ac:dyDescent="0.3">
      <c r="A8417" s="3">
        <v>9</v>
      </c>
      <c r="B8417" s="8" t="s">
        <v>25298</v>
      </c>
      <c r="C8417" s="4" t="s">
        <v>25299</v>
      </c>
      <c r="D8417" s="5">
        <v>45156</v>
      </c>
      <c r="E8417" s="6" t="s">
        <v>4649</v>
      </c>
      <c r="F8417" s="7">
        <v>486772</v>
      </c>
      <c r="G8417" s="6" t="s">
        <v>17</v>
      </c>
      <c r="H8417" s="7">
        <v>51111</v>
      </c>
      <c r="I8417" s="11">
        <v>435661</v>
      </c>
      <c r="J8417" s="132" t="s">
        <v>985</v>
      </c>
      <c r="K8417" s="133"/>
      <c r="L8417" t="str">
        <f t="shared" si="565"/>
        <v>49760</v>
      </c>
      <c r="M8417">
        <f t="shared" si="566"/>
        <v>49760</v>
      </c>
      <c r="N8417" s="37">
        <f t="shared" si="567"/>
        <v>486772</v>
      </c>
    </row>
    <row r="8418" spans="1:14" ht="37.6" x14ac:dyDescent="0.3">
      <c r="A8418" s="3">
        <v>9</v>
      </c>
      <c r="B8418" s="8" t="s">
        <v>25300</v>
      </c>
      <c r="C8418" s="4" t="s">
        <v>25301</v>
      </c>
      <c r="D8418" s="5">
        <v>45152</v>
      </c>
      <c r="E8418" s="6" t="s">
        <v>4649</v>
      </c>
      <c r="F8418" s="7">
        <v>486772</v>
      </c>
      <c r="G8418" s="6" t="s">
        <v>17</v>
      </c>
      <c r="H8418" s="7">
        <v>51111</v>
      </c>
      <c r="I8418" s="11">
        <v>435661</v>
      </c>
      <c r="J8418" s="132" t="s">
        <v>8443</v>
      </c>
      <c r="K8418" s="133"/>
      <c r="L8418" t="str">
        <f t="shared" si="565"/>
        <v>48375</v>
      </c>
      <c r="M8418">
        <f t="shared" si="566"/>
        <v>48375</v>
      </c>
      <c r="N8418" s="37">
        <f t="shared" si="567"/>
        <v>486772</v>
      </c>
    </row>
    <row r="8419" spans="1:14" ht="37.6" x14ac:dyDescent="0.3">
      <c r="A8419" s="3">
        <v>9</v>
      </c>
      <c r="B8419" s="8" t="s">
        <v>25302</v>
      </c>
      <c r="C8419" s="4" t="s">
        <v>25303</v>
      </c>
      <c r="D8419" s="5">
        <v>45154</v>
      </c>
      <c r="E8419" s="6" t="s">
        <v>4649</v>
      </c>
      <c r="F8419" s="7">
        <v>486772</v>
      </c>
      <c r="G8419" s="6" t="s">
        <v>17</v>
      </c>
      <c r="H8419" s="7">
        <v>51111</v>
      </c>
      <c r="I8419" s="11">
        <v>435661</v>
      </c>
      <c r="J8419" s="132" t="s">
        <v>988</v>
      </c>
      <c r="K8419" s="133"/>
      <c r="L8419" t="str">
        <f t="shared" si="565"/>
        <v>48579</v>
      </c>
      <c r="M8419">
        <f t="shared" si="566"/>
        <v>48579</v>
      </c>
      <c r="N8419" s="37">
        <f t="shared" si="567"/>
        <v>486772</v>
      </c>
    </row>
    <row r="8420" spans="1:14" ht="37.6" x14ac:dyDescent="0.3">
      <c r="A8420" s="3">
        <v>9</v>
      </c>
      <c r="B8420" s="8" t="s">
        <v>25304</v>
      </c>
      <c r="C8420" s="4" t="s">
        <v>25305</v>
      </c>
      <c r="D8420" s="5">
        <v>45140</v>
      </c>
      <c r="E8420" s="6" t="s">
        <v>4649</v>
      </c>
      <c r="F8420" s="7">
        <v>343602</v>
      </c>
      <c r="G8420" s="6" t="s">
        <v>17</v>
      </c>
      <c r="H8420" s="7">
        <v>36078</v>
      </c>
      <c r="I8420" s="11">
        <v>307524</v>
      </c>
      <c r="J8420" s="132" t="s">
        <v>996</v>
      </c>
      <c r="K8420" s="133"/>
      <c r="L8420" t="str">
        <f t="shared" si="565"/>
        <v>45528</v>
      </c>
      <c r="M8420">
        <f t="shared" si="566"/>
        <v>45528</v>
      </c>
      <c r="N8420" s="37">
        <f t="shared" si="567"/>
        <v>343602</v>
      </c>
    </row>
    <row r="8421" spans="1:14" ht="25.05" x14ac:dyDescent="0.3">
      <c r="A8421" s="3">
        <v>9</v>
      </c>
      <c r="B8421" s="134" t="s">
        <v>25306</v>
      </c>
      <c r="C8421" s="4" t="s">
        <v>25307</v>
      </c>
      <c r="D8421" s="5">
        <v>45143</v>
      </c>
      <c r="E8421" s="6" t="s">
        <v>4657</v>
      </c>
      <c r="F8421" s="7">
        <v>595350</v>
      </c>
      <c r="G8421" s="6" t="s">
        <v>17</v>
      </c>
      <c r="H8421" s="7">
        <v>62512</v>
      </c>
      <c r="I8421" s="136">
        <v>1404160</v>
      </c>
      <c r="J8421" s="138" t="s">
        <v>1001</v>
      </c>
      <c r="K8421" s="139"/>
      <c r="L8421" t="str">
        <f t="shared" ref="L8421:L8484" si="568">+RIGHT(C8421,5)</f>
        <v>46780</v>
      </c>
      <c r="M8421">
        <f t="shared" ref="M8421:M8484" si="569">+L8421*1</f>
        <v>46780</v>
      </c>
      <c r="N8421" s="37">
        <f t="shared" ref="N8421:N8484" si="570">+F8421</f>
        <v>595350</v>
      </c>
    </row>
    <row r="8422" spans="1:14" ht="25.05" x14ac:dyDescent="0.3">
      <c r="A8422" s="3">
        <v>9</v>
      </c>
      <c r="B8422" s="135"/>
      <c r="C8422" s="4" t="s">
        <v>25308</v>
      </c>
      <c r="D8422" s="5">
        <v>45150</v>
      </c>
      <c r="E8422" s="6" t="s">
        <v>4649</v>
      </c>
      <c r="F8422" s="7">
        <v>973544</v>
      </c>
      <c r="G8422" s="6" t="s">
        <v>17</v>
      </c>
      <c r="H8422" s="7">
        <v>102222</v>
      </c>
      <c r="I8422" s="137"/>
      <c r="J8422" s="140"/>
      <c r="K8422" s="141"/>
      <c r="L8422" t="str">
        <f t="shared" si="568"/>
        <v>48265</v>
      </c>
      <c r="M8422">
        <f t="shared" si="569"/>
        <v>48265</v>
      </c>
      <c r="N8422" s="37">
        <f t="shared" si="570"/>
        <v>973544</v>
      </c>
    </row>
    <row r="8423" spans="1:14" ht="37.6" x14ac:dyDescent="0.3">
      <c r="A8423" s="3">
        <v>9</v>
      </c>
      <c r="B8423" s="8" t="s">
        <v>25309</v>
      </c>
      <c r="C8423" s="4" t="s">
        <v>25310</v>
      </c>
      <c r="D8423" s="5">
        <v>45152</v>
      </c>
      <c r="E8423" s="6" t="s">
        <v>4649</v>
      </c>
      <c r="F8423" s="7">
        <v>486772</v>
      </c>
      <c r="G8423" s="6" t="s">
        <v>17</v>
      </c>
      <c r="H8423" s="7">
        <v>51111</v>
      </c>
      <c r="I8423" s="11">
        <v>435661</v>
      </c>
      <c r="J8423" s="132" t="s">
        <v>1006</v>
      </c>
      <c r="K8423" s="133"/>
      <c r="L8423" t="str">
        <f t="shared" si="568"/>
        <v>48374</v>
      </c>
      <c r="M8423">
        <f t="shared" si="569"/>
        <v>48374</v>
      </c>
      <c r="N8423" s="37">
        <f t="shared" si="570"/>
        <v>486772</v>
      </c>
    </row>
    <row r="8424" spans="1:14" ht="37.6" x14ac:dyDescent="0.3">
      <c r="A8424" s="3">
        <v>9</v>
      </c>
      <c r="B8424" s="8" t="s">
        <v>25311</v>
      </c>
      <c r="C8424" s="4" t="s">
        <v>25312</v>
      </c>
      <c r="D8424" s="5">
        <v>45152</v>
      </c>
      <c r="E8424" s="6" t="s">
        <v>4649</v>
      </c>
      <c r="F8424" s="7">
        <v>486772</v>
      </c>
      <c r="G8424" s="6" t="s">
        <v>17</v>
      </c>
      <c r="H8424" s="7">
        <v>51111</v>
      </c>
      <c r="I8424" s="11">
        <v>435661</v>
      </c>
      <c r="J8424" s="132" t="s">
        <v>25313</v>
      </c>
      <c r="K8424" s="133"/>
      <c r="L8424" t="str">
        <f t="shared" si="568"/>
        <v>48373</v>
      </c>
      <c r="M8424">
        <f t="shared" si="569"/>
        <v>48373</v>
      </c>
      <c r="N8424" s="37">
        <f t="shared" si="570"/>
        <v>486772</v>
      </c>
    </row>
    <row r="8425" spans="1:14" ht="37.6" x14ac:dyDescent="0.3">
      <c r="A8425" s="3">
        <v>9</v>
      </c>
      <c r="B8425" s="8" t="s">
        <v>25314</v>
      </c>
      <c r="C8425" s="4" t="s">
        <v>25315</v>
      </c>
      <c r="D8425" s="5">
        <v>45157</v>
      </c>
      <c r="E8425" s="6" t="s">
        <v>4649</v>
      </c>
      <c r="F8425" s="7">
        <v>486772</v>
      </c>
      <c r="G8425" s="6" t="s">
        <v>17</v>
      </c>
      <c r="H8425" s="7">
        <v>51111</v>
      </c>
      <c r="I8425" s="11">
        <v>435661</v>
      </c>
      <c r="J8425" s="132" t="s">
        <v>5170</v>
      </c>
      <c r="K8425" s="133"/>
      <c r="L8425" t="str">
        <f t="shared" si="568"/>
        <v>49823</v>
      </c>
      <c r="M8425">
        <f t="shared" si="569"/>
        <v>49823</v>
      </c>
      <c r="N8425" s="37">
        <f t="shared" si="570"/>
        <v>486772</v>
      </c>
    </row>
    <row r="8426" spans="1:14" ht="37.6" x14ac:dyDescent="0.3">
      <c r="A8426" s="3">
        <v>9</v>
      </c>
      <c r="B8426" s="8" t="s">
        <v>25316</v>
      </c>
      <c r="C8426" s="4" t="s">
        <v>25317</v>
      </c>
      <c r="D8426" s="5">
        <v>45154</v>
      </c>
      <c r="E8426" s="6" t="s">
        <v>4649</v>
      </c>
      <c r="F8426" s="7">
        <v>486772</v>
      </c>
      <c r="G8426" s="6" t="s">
        <v>17</v>
      </c>
      <c r="H8426" s="7">
        <v>51111</v>
      </c>
      <c r="I8426" s="11">
        <v>435661</v>
      </c>
      <c r="J8426" s="132" t="s">
        <v>1014</v>
      </c>
      <c r="K8426" s="133"/>
      <c r="L8426" t="str">
        <f t="shared" si="568"/>
        <v>48578</v>
      </c>
      <c r="M8426">
        <f t="shared" si="569"/>
        <v>48578</v>
      </c>
      <c r="N8426" s="37">
        <f t="shared" si="570"/>
        <v>486772</v>
      </c>
    </row>
    <row r="8427" spans="1:14" ht="37.6" x14ac:dyDescent="0.3">
      <c r="A8427" s="3">
        <v>9</v>
      </c>
      <c r="B8427" s="8" t="s">
        <v>25318</v>
      </c>
      <c r="C8427" s="4" t="s">
        <v>25319</v>
      </c>
      <c r="D8427" s="5">
        <v>45160</v>
      </c>
      <c r="E8427" s="6" t="s">
        <v>25320</v>
      </c>
      <c r="F8427" s="7">
        <v>486772</v>
      </c>
      <c r="G8427" s="6" t="s">
        <v>17</v>
      </c>
      <c r="H8427" s="7">
        <v>51111</v>
      </c>
      <c r="I8427" s="11">
        <v>435661</v>
      </c>
      <c r="J8427" s="132" t="s">
        <v>1021</v>
      </c>
      <c r="K8427" s="133"/>
      <c r="L8427" t="str">
        <f t="shared" si="568"/>
        <v>49934</v>
      </c>
      <c r="M8427">
        <f t="shared" si="569"/>
        <v>49934</v>
      </c>
      <c r="N8427" s="37">
        <f t="shared" si="570"/>
        <v>486772</v>
      </c>
    </row>
    <row r="8428" spans="1:14" ht="25.05" x14ac:dyDescent="0.3">
      <c r="A8428" s="3">
        <v>9</v>
      </c>
      <c r="B8428" s="134" t="s">
        <v>25321</v>
      </c>
      <c r="C8428" s="4" t="s">
        <v>25322</v>
      </c>
      <c r="D8428" s="5">
        <v>45160</v>
      </c>
      <c r="E8428" s="6" t="s">
        <v>4649</v>
      </c>
      <c r="F8428" s="7">
        <v>486772</v>
      </c>
      <c r="G8428" s="6" t="s">
        <v>17</v>
      </c>
      <c r="H8428" s="7">
        <v>51111</v>
      </c>
      <c r="I8428" s="136">
        <v>968499</v>
      </c>
      <c r="J8428" s="138" t="s">
        <v>8497</v>
      </c>
      <c r="K8428" s="139"/>
      <c r="L8428" t="str">
        <f t="shared" si="568"/>
        <v>49935</v>
      </c>
      <c r="M8428">
        <f t="shared" si="569"/>
        <v>49935</v>
      </c>
      <c r="N8428" s="37">
        <f t="shared" si="570"/>
        <v>486772</v>
      </c>
    </row>
    <row r="8429" spans="1:14" ht="25.05" x14ac:dyDescent="0.3">
      <c r="A8429" s="3">
        <v>9</v>
      </c>
      <c r="B8429" s="135"/>
      <c r="C8429" s="4" t="s">
        <v>25323</v>
      </c>
      <c r="D8429" s="5">
        <v>45139</v>
      </c>
      <c r="E8429" s="6" t="s">
        <v>4657</v>
      </c>
      <c r="F8429" s="7">
        <v>595350</v>
      </c>
      <c r="G8429" s="6" t="s">
        <v>17</v>
      </c>
      <c r="H8429" s="7">
        <v>62512</v>
      </c>
      <c r="I8429" s="137"/>
      <c r="J8429" s="140"/>
      <c r="K8429" s="141"/>
      <c r="L8429" t="str">
        <f t="shared" si="568"/>
        <v>45459</v>
      </c>
      <c r="M8429">
        <f t="shared" si="569"/>
        <v>45459</v>
      </c>
      <c r="N8429" s="37">
        <f t="shared" si="570"/>
        <v>595350</v>
      </c>
    </row>
    <row r="8430" spans="1:14" ht="37.6" x14ac:dyDescent="0.3">
      <c r="A8430" s="3">
        <v>9</v>
      </c>
      <c r="B8430" s="8" t="s">
        <v>25324</v>
      </c>
      <c r="C8430" s="4" t="s">
        <v>25325</v>
      </c>
      <c r="D8430" s="5">
        <v>45159</v>
      </c>
      <c r="E8430" s="6" t="s">
        <v>4649</v>
      </c>
      <c r="F8430" s="7">
        <v>486772</v>
      </c>
      <c r="G8430" s="6" t="s">
        <v>17</v>
      </c>
      <c r="H8430" s="7">
        <v>51111</v>
      </c>
      <c r="I8430" s="11">
        <v>435661</v>
      </c>
      <c r="J8430" s="132" t="s">
        <v>25326</v>
      </c>
      <c r="K8430" s="133"/>
      <c r="L8430" t="str">
        <f t="shared" si="568"/>
        <v>49861</v>
      </c>
      <c r="M8430">
        <f t="shared" si="569"/>
        <v>49861</v>
      </c>
      <c r="N8430" s="37">
        <f t="shared" si="570"/>
        <v>486772</v>
      </c>
    </row>
    <row r="8431" spans="1:14" ht="37.6" x14ac:dyDescent="0.3">
      <c r="A8431" s="3">
        <v>9</v>
      </c>
      <c r="B8431" s="8" t="s">
        <v>25327</v>
      </c>
      <c r="C8431" s="4" t="s">
        <v>25328</v>
      </c>
      <c r="D8431" s="5">
        <v>45152</v>
      </c>
      <c r="E8431" s="6" t="s">
        <v>4649</v>
      </c>
      <c r="F8431" s="7">
        <v>486772</v>
      </c>
      <c r="G8431" s="6" t="s">
        <v>17</v>
      </c>
      <c r="H8431" s="7">
        <v>51111</v>
      </c>
      <c r="I8431" s="11">
        <v>435661</v>
      </c>
      <c r="J8431" s="132" t="s">
        <v>11165</v>
      </c>
      <c r="K8431" s="133"/>
      <c r="L8431" t="str">
        <f t="shared" si="568"/>
        <v>48371</v>
      </c>
      <c r="M8431">
        <f t="shared" si="569"/>
        <v>48371</v>
      </c>
      <c r="N8431" s="37">
        <f t="shared" si="570"/>
        <v>486772</v>
      </c>
    </row>
    <row r="8432" spans="1:14" ht="25.05" x14ac:dyDescent="0.3">
      <c r="A8432" s="3">
        <v>9</v>
      </c>
      <c r="B8432" s="134" t="s">
        <v>25329</v>
      </c>
      <c r="C8432" s="4" t="s">
        <v>25330</v>
      </c>
      <c r="D8432" s="5">
        <v>45140</v>
      </c>
      <c r="E8432" s="6" t="s">
        <v>4657</v>
      </c>
      <c r="F8432" s="7">
        <v>595350</v>
      </c>
      <c r="G8432" s="6" t="s">
        <v>17</v>
      </c>
      <c r="H8432" s="7">
        <v>62512</v>
      </c>
      <c r="I8432" s="136">
        <v>968499</v>
      </c>
      <c r="J8432" s="138" t="s">
        <v>1024</v>
      </c>
      <c r="K8432" s="139"/>
      <c r="L8432" t="str">
        <f t="shared" si="568"/>
        <v>45513</v>
      </c>
      <c r="M8432">
        <f t="shared" si="569"/>
        <v>45513</v>
      </c>
      <c r="N8432" s="37">
        <f t="shared" si="570"/>
        <v>595350</v>
      </c>
    </row>
    <row r="8433" spans="1:14" ht="25.05" x14ac:dyDescent="0.3">
      <c r="A8433" s="3">
        <v>9</v>
      </c>
      <c r="B8433" s="135"/>
      <c r="C8433" s="4" t="s">
        <v>25331</v>
      </c>
      <c r="D8433" s="5">
        <v>45155</v>
      </c>
      <c r="E8433" s="6" t="s">
        <v>4649</v>
      </c>
      <c r="F8433" s="7">
        <v>486772</v>
      </c>
      <c r="G8433" s="6" t="s">
        <v>17</v>
      </c>
      <c r="H8433" s="7">
        <v>51111</v>
      </c>
      <c r="I8433" s="137"/>
      <c r="J8433" s="140"/>
      <c r="K8433" s="141"/>
      <c r="L8433" t="str">
        <f t="shared" si="568"/>
        <v>49028</v>
      </c>
      <c r="M8433">
        <f t="shared" si="569"/>
        <v>49028</v>
      </c>
      <c r="N8433" s="37">
        <f t="shared" si="570"/>
        <v>486772</v>
      </c>
    </row>
    <row r="8434" spans="1:14" ht="37.6" x14ac:dyDescent="0.3">
      <c r="A8434" s="3">
        <v>9</v>
      </c>
      <c r="B8434" s="8" t="s">
        <v>25332</v>
      </c>
      <c r="C8434" s="4" t="s">
        <v>25333</v>
      </c>
      <c r="D8434" s="5">
        <v>45160</v>
      </c>
      <c r="E8434" s="6" t="s">
        <v>4649</v>
      </c>
      <c r="F8434" s="7">
        <v>486772</v>
      </c>
      <c r="G8434" s="6" t="s">
        <v>17</v>
      </c>
      <c r="H8434" s="7">
        <v>51111</v>
      </c>
      <c r="I8434" s="11">
        <v>435661</v>
      </c>
      <c r="J8434" s="132" t="s">
        <v>2074</v>
      </c>
      <c r="K8434" s="133"/>
      <c r="L8434" t="str">
        <f t="shared" si="568"/>
        <v>49936</v>
      </c>
      <c r="M8434">
        <f t="shared" si="569"/>
        <v>49936</v>
      </c>
      <c r="N8434" s="37">
        <f t="shared" si="570"/>
        <v>486772</v>
      </c>
    </row>
    <row r="8435" spans="1:14" x14ac:dyDescent="0.3">
      <c r="A8435" s="3">
        <v>9</v>
      </c>
      <c r="B8435" s="134" t="s">
        <v>25334</v>
      </c>
      <c r="C8435" s="4" t="s">
        <v>25335</v>
      </c>
      <c r="D8435" s="5">
        <v>45146</v>
      </c>
      <c r="E8435" s="6" t="s">
        <v>2077</v>
      </c>
      <c r="F8435" s="7">
        <v>833490</v>
      </c>
      <c r="G8435" s="6" t="s">
        <v>17</v>
      </c>
      <c r="H8435" s="7">
        <v>87517</v>
      </c>
      <c r="I8435" s="136">
        <v>1181634</v>
      </c>
      <c r="J8435" s="138" t="s">
        <v>1029</v>
      </c>
      <c r="K8435" s="139"/>
      <c r="L8435" t="str">
        <f t="shared" si="568"/>
        <v>46973</v>
      </c>
      <c r="M8435">
        <f t="shared" si="569"/>
        <v>46973</v>
      </c>
      <c r="N8435" s="37">
        <f t="shared" si="570"/>
        <v>833490</v>
      </c>
    </row>
    <row r="8436" spans="1:14" x14ac:dyDescent="0.3">
      <c r="A8436" s="3">
        <v>9</v>
      </c>
      <c r="B8436" s="135"/>
      <c r="C8436" s="4" t="s">
        <v>25336</v>
      </c>
      <c r="D8436" s="5">
        <v>45162</v>
      </c>
      <c r="E8436" s="6" t="s">
        <v>2077</v>
      </c>
      <c r="F8436" s="7">
        <v>486772</v>
      </c>
      <c r="G8436" s="6" t="s">
        <v>17</v>
      </c>
      <c r="H8436" s="7">
        <v>51111</v>
      </c>
      <c r="I8436" s="137"/>
      <c r="J8436" s="140"/>
      <c r="K8436" s="141"/>
      <c r="L8436" t="str">
        <f t="shared" si="568"/>
        <v>51154</v>
      </c>
      <c r="M8436">
        <f t="shared" si="569"/>
        <v>51154</v>
      </c>
      <c r="N8436" s="37">
        <f t="shared" si="570"/>
        <v>486772</v>
      </c>
    </row>
    <row r="8437" spans="1:14" ht="25.05" x14ac:dyDescent="0.3">
      <c r="A8437" s="3">
        <v>9</v>
      </c>
      <c r="B8437" s="134" t="s">
        <v>25337</v>
      </c>
      <c r="C8437" s="4" t="s">
        <v>25338</v>
      </c>
      <c r="D8437" s="5">
        <v>45142</v>
      </c>
      <c r="E8437" s="6" t="s">
        <v>4657</v>
      </c>
      <c r="F8437" s="7">
        <v>952560</v>
      </c>
      <c r="G8437" s="6" t="s">
        <v>17</v>
      </c>
      <c r="H8437" s="7">
        <v>100019</v>
      </c>
      <c r="I8437" s="136">
        <v>1636731</v>
      </c>
      <c r="J8437" s="138" t="s">
        <v>1034</v>
      </c>
      <c r="K8437" s="139"/>
      <c r="L8437" t="str">
        <f t="shared" si="568"/>
        <v>46670</v>
      </c>
      <c r="M8437">
        <f t="shared" si="569"/>
        <v>46670</v>
      </c>
      <c r="N8437" s="37">
        <f t="shared" si="570"/>
        <v>952560</v>
      </c>
    </row>
    <row r="8438" spans="1:14" ht="25.05" x14ac:dyDescent="0.3">
      <c r="A8438" s="3">
        <v>9</v>
      </c>
      <c r="B8438" s="135"/>
      <c r="C8438" s="4" t="s">
        <v>25339</v>
      </c>
      <c r="D8438" s="5">
        <v>45156</v>
      </c>
      <c r="E8438" s="6" t="s">
        <v>4649</v>
      </c>
      <c r="F8438" s="7">
        <v>876190</v>
      </c>
      <c r="G8438" s="6" t="s">
        <v>17</v>
      </c>
      <c r="H8438" s="7">
        <v>92000</v>
      </c>
      <c r="I8438" s="137"/>
      <c r="J8438" s="140"/>
      <c r="K8438" s="141"/>
      <c r="L8438" t="str">
        <f t="shared" si="568"/>
        <v>49609</v>
      </c>
      <c r="M8438">
        <f t="shared" si="569"/>
        <v>49609</v>
      </c>
      <c r="N8438" s="37">
        <f t="shared" si="570"/>
        <v>876190</v>
      </c>
    </row>
    <row r="8439" spans="1:14" ht="25.05" x14ac:dyDescent="0.3">
      <c r="A8439" s="3">
        <v>9</v>
      </c>
      <c r="B8439" s="134" t="s">
        <v>25340</v>
      </c>
      <c r="C8439" s="4" t="s">
        <v>25341</v>
      </c>
      <c r="D8439" s="5">
        <v>45167</v>
      </c>
      <c r="E8439" s="6" t="s">
        <v>4657</v>
      </c>
      <c r="F8439" s="7">
        <v>1190700</v>
      </c>
      <c r="G8439" s="6" t="s">
        <v>17</v>
      </c>
      <c r="H8439" s="7">
        <v>125024</v>
      </c>
      <c r="I8439" s="136">
        <v>9161782</v>
      </c>
      <c r="J8439" s="138" t="s">
        <v>1041</v>
      </c>
      <c r="K8439" s="139"/>
      <c r="L8439" t="str">
        <f t="shared" si="568"/>
        <v>51617</v>
      </c>
      <c r="M8439">
        <f t="shared" si="569"/>
        <v>51617</v>
      </c>
      <c r="N8439" s="37">
        <f t="shared" si="570"/>
        <v>1190700</v>
      </c>
    </row>
    <row r="8440" spans="1:14" ht="25.05" x14ac:dyDescent="0.3">
      <c r="A8440" s="3">
        <v>9</v>
      </c>
      <c r="B8440" s="142"/>
      <c r="C8440" s="4" t="s">
        <v>25342</v>
      </c>
      <c r="D8440" s="5">
        <v>45139</v>
      </c>
      <c r="E8440" s="6" t="s">
        <v>4649</v>
      </c>
      <c r="F8440" s="7">
        <v>2336040</v>
      </c>
      <c r="G8440" s="6" t="s">
        <v>17</v>
      </c>
      <c r="H8440" s="7">
        <v>245284</v>
      </c>
      <c r="I8440" s="143"/>
      <c r="J8440" s="144"/>
      <c r="K8440" s="145"/>
      <c r="L8440" t="str">
        <f t="shared" si="568"/>
        <v>45462</v>
      </c>
      <c r="M8440">
        <f t="shared" si="569"/>
        <v>45462</v>
      </c>
      <c r="N8440" s="37">
        <f t="shared" si="570"/>
        <v>2336040</v>
      </c>
    </row>
    <row r="8441" spans="1:14" ht="25.05" x14ac:dyDescent="0.3">
      <c r="A8441" s="3">
        <v>9</v>
      </c>
      <c r="B8441" s="142"/>
      <c r="C8441" s="4" t="s">
        <v>25343</v>
      </c>
      <c r="D8441" s="5">
        <v>45160</v>
      </c>
      <c r="E8441" s="6" t="s">
        <v>4657</v>
      </c>
      <c r="F8441" s="7">
        <v>1190700</v>
      </c>
      <c r="G8441" s="6" t="s">
        <v>17</v>
      </c>
      <c r="H8441" s="7">
        <v>125024</v>
      </c>
      <c r="I8441" s="143"/>
      <c r="J8441" s="144"/>
      <c r="K8441" s="145"/>
      <c r="L8441" t="str">
        <f t="shared" si="568"/>
        <v>49923</v>
      </c>
      <c r="M8441">
        <f t="shared" si="569"/>
        <v>49923</v>
      </c>
      <c r="N8441" s="37">
        <f t="shared" si="570"/>
        <v>1190700</v>
      </c>
    </row>
    <row r="8442" spans="1:14" ht="25.05" x14ac:dyDescent="0.3">
      <c r="A8442" s="3">
        <v>9</v>
      </c>
      <c r="B8442" s="142"/>
      <c r="C8442" s="4" t="s">
        <v>25344</v>
      </c>
      <c r="D8442" s="5">
        <v>45149</v>
      </c>
      <c r="E8442" s="6" t="s">
        <v>4657</v>
      </c>
      <c r="F8442" s="7">
        <v>1190700</v>
      </c>
      <c r="G8442" s="6" t="s">
        <v>17</v>
      </c>
      <c r="H8442" s="7">
        <v>125024</v>
      </c>
      <c r="I8442" s="143"/>
      <c r="J8442" s="144"/>
      <c r="K8442" s="145"/>
      <c r="L8442" t="str">
        <f t="shared" si="568"/>
        <v>48234</v>
      </c>
      <c r="M8442">
        <f t="shared" si="569"/>
        <v>48234</v>
      </c>
      <c r="N8442" s="37">
        <f t="shared" si="570"/>
        <v>1190700</v>
      </c>
    </row>
    <row r="8443" spans="1:14" ht="25.05" x14ac:dyDescent="0.3">
      <c r="A8443" s="3">
        <v>9</v>
      </c>
      <c r="B8443" s="142"/>
      <c r="C8443" s="4" t="s">
        <v>25345</v>
      </c>
      <c r="D8443" s="5">
        <v>45156</v>
      </c>
      <c r="E8443" s="6" t="s">
        <v>4649</v>
      </c>
      <c r="F8443" s="7">
        <v>2164244</v>
      </c>
      <c r="G8443" s="6" t="s">
        <v>17</v>
      </c>
      <c r="H8443" s="7">
        <v>227246</v>
      </c>
      <c r="I8443" s="143"/>
      <c r="J8443" s="144"/>
      <c r="K8443" s="145"/>
      <c r="L8443" t="str">
        <f t="shared" si="568"/>
        <v>49752</v>
      </c>
      <c r="M8443">
        <f t="shared" si="569"/>
        <v>49752</v>
      </c>
      <c r="N8443" s="37">
        <f t="shared" si="570"/>
        <v>2164244</v>
      </c>
    </row>
    <row r="8444" spans="1:14" ht="25.05" x14ac:dyDescent="0.3">
      <c r="A8444" s="3">
        <v>9</v>
      </c>
      <c r="B8444" s="135"/>
      <c r="C8444" s="4" t="s">
        <v>25346</v>
      </c>
      <c r="D8444" s="5">
        <v>45163</v>
      </c>
      <c r="E8444" s="6" t="s">
        <v>4649</v>
      </c>
      <c r="F8444" s="7">
        <v>2164244</v>
      </c>
      <c r="G8444" s="6" t="s">
        <v>17</v>
      </c>
      <c r="H8444" s="7">
        <v>227246</v>
      </c>
      <c r="I8444" s="137"/>
      <c r="J8444" s="140"/>
      <c r="K8444" s="141"/>
      <c r="L8444" t="str">
        <f t="shared" si="568"/>
        <v>51386</v>
      </c>
      <c r="M8444">
        <f t="shared" si="569"/>
        <v>51386</v>
      </c>
      <c r="N8444" s="37">
        <f t="shared" si="570"/>
        <v>2164244</v>
      </c>
    </row>
    <row r="8445" spans="1:14" ht="25.05" x14ac:dyDescent="0.3">
      <c r="A8445" s="3">
        <v>9</v>
      </c>
      <c r="B8445" s="134" t="s">
        <v>25347</v>
      </c>
      <c r="C8445" s="4" t="s">
        <v>25348</v>
      </c>
      <c r="D8445" s="5">
        <v>45142</v>
      </c>
      <c r="E8445" s="6" t="s">
        <v>4649</v>
      </c>
      <c r="F8445" s="7">
        <v>2908710</v>
      </c>
      <c r="G8445" s="6" t="s">
        <v>17</v>
      </c>
      <c r="H8445" s="7">
        <v>305415</v>
      </c>
      <c r="I8445" s="136">
        <v>3474617</v>
      </c>
      <c r="J8445" s="138" t="s">
        <v>1046</v>
      </c>
      <c r="K8445" s="139"/>
      <c r="L8445" t="str">
        <f t="shared" si="568"/>
        <v>46757</v>
      </c>
      <c r="M8445">
        <f t="shared" si="569"/>
        <v>46757</v>
      </c>
      <c r="N8445" s="37">
        <f t="shared" si="570"/>
        <v>2908710</v>
      </c>
    </row>
    <row r="8446" spans="1:14" ht="25.05" x14ac:dyDescent="0.3">
      <c r="A8446" s="3">
        <v>9</v>
      </c>
      <c r="B8446" s="135"/>
      <c r="C8446" s="4" t="s">
        <v>25349</v>
      </c>
      <c r="D8446" s="5">
        <v>45156</v>
      </c>
      <c r="E8446" s="6" t="s">
        <v>4649</v>
      </c>
      <c r="F8446" s="7">
        <v>973544</v>
      </c>
      <c r="G8446" s="6" t="s">
        <v>17</v>
      </c>
      <c r="H8446" s="7">
        <v>102222</v>
      </c>
      <c r="I8446" s="137"/>
      <c r="J8446" s="140"/>
      <c r="K8446" s="141"/>
      <c r="L8446" t="str">
        <f t="shared" si="568"/>
        <v>49758</v>
      </c>
      <c r="M8446">
        <f t="shared" si="569"/>
        <v>49758</v>
      </c>
      <c r="N8446" s="37">
        <f t="shared" si="570"/>
        <v>973544</v>
      </c>
    </row>
    <row r="8447" spans="1:14" ht="25.05" x14ac:dyDescent="0.3">
      <c r="A8447" s="3">
        <v>9</v>
      </c>
      <c r="B8447" s="134" t="s">
        <v>25350</v>
      </c>
      <c r="C8447" s="4" t="s">
        <v>25351</v>
      </c>
      <c r="D8447" s="5">
        <v>45143</v>
      </c>
      <c r="E8447" s="6" t="s">
        <v>4657</v>
      </c>
      <c r="F8447" s="7">
        <v>595350</v>
      </c>
      <c r="G8447" s="6" t="s">
        <v>17</v>
      </c>
      <c r="H8447" s="7">
        <v>62512</v>
      </c>
      <c r="I8447" s="136">
        <v>968499</v>
      </c>
      <c r="J8447" s="138" t="s">
        <v>1052</v>
      </c>
      <c r="K8447" s="139"/>
      <c r="L8447" t="str">
        <f t="shared" si="568"/>
        <v>46825</v>
      </c>
      <c r="M8447">
        <f t="shared" si="569"/>
        <v>46825</v>
      </c>
      <c r="N8447" s="37">
        <f t="shared" si="570"/>
        <v>595350</v>
      </c>
    </row>
    <row r="8448" spans="1:14" ht="25.05" x14ac:dyDescent="0.3">
      <c r="A8448" s="3">
        <v>9</v>
      </c>
      <c r="B8448" s="135"/>
      <c r="C8448" s="4" t="s">
        <v>25352</v>
      </c>
      <c r="D8448" s="5">
        <v>45154</v>
      </c>
      <c r="E8448" s="6" t="s">
        <v>4649</v>
      </c>
      <c r="F8448" s="7">
        <v>486772</v>
      </c>
      <c r="G8448" s="6" t="s">
        <v>17</v>
      </c>
      <c r="H8448" s="7">
        <v>51111</v>
      </c>
      <c r="I8448" s="137"/>
      <c r="J8448" s="140"/>
      <c r="K8448" s="141"/>
      <c r="L8448" t="str">
        <f t="shared" si="568"/>
        <v>48577</v>
      </c>
      <c r="M8448">
        <f t="shared" si="569"/>
        <v>48577</v>
      </c>
      <c r="N8448" s="37">
        <f t="shared" si="570"/>
        <v>486772</v>
      </c>
    </row>
    <row r="8449" spans="1:14" ht="37.6" x14ac:dyDescent="0.3">
      <c r="A8449" s="3">
        <v>9</v>
      </c>
      <c r="B8449" s="8" t="s">
        <v>25353</v>
      </c>
      <c r="C8449" s="4" t="s">
        <v>25354</v>
      </c>
      <c r="D8449" s="5">
        <v>45152</v>
      </c>
      <c r="E8449" s="6" t="s">
        <v>4649</v>
      </c>
      <c r="F8449" s="7">
        <v>973544</v>
      </c>
      <c r="G8449" s="6" t="s">
        <v>17</v>
      </c>
      <c r="H8449" s="7">
        <v>102222</v>
      </c>
      <c r="I8449" s="11">
        <v>871322</v>
      </c>
      <c r="J8449" s="132" t="s">
        <v>1057</v>
      </c>
      <c r="K8449" s="133"/>
      <c r="L8449" t="str">
        <f t="shared" si="568"/>
        <v>48383</v>
      </c>
      <c r="M8449">
        <f t="shared" si="569"/>
        <v>48383</v>
      </c>
      <c r="N8449" s="37">
        <f t="shared" si="570"/>
        <v>973544</v>
      </c>
    </row>
    <row r="8450" spans="1:14" ht="25.05" x14ac:dyDescent="0.3">
      <c r="A8450" s="3">
        <v>9</v>
      </c>
      <c r="B8450" s="134" t="s">
        <v>25355</v>
      </c>
      <c r="C8450" s="4" t="s">
        <v>25356</v>
      </c>
      <c r="D8450" s="5">
        <v>45161</v>
      </c>
      <c r="E8450" s="6" t="s">
        <v>4657</v>
      </c>
      <c r="F8450" s="7">
        <v>595350</v>
      </c>
      <c r="G8450" s="6" t="s">
        <v>17</v>
      </c>
      <c r="H8450" s="7">
        <v>62512</v>
      </c>
      <c r="I8450" s="136">
        <v>1404160</v>
      </c>
      <c r="J8450" s="138" t="s">
        <v>1065</v>
      </c>
      <c r="K8450" s="139"/>
      <c r="L8450" t="str">
        <f t="shared" si="568"/>
        <v>49955</v>
      </c>
      <c r="M8450">
        <f t="shared" si="569"/>
        <v>49955</v>
      </c>
      <c r="N8450" s="37">
        <f t="shared" si="570"/>
        <v>595350</v>
      </c>
    </row>
    <row r="8451" spans="1:14" ht="25.05" x14ac:dyDescent="0.3">
      <c r="A8451" s="3">
        <v>9</v>
      </c>
      <c r="B8451" s="135"/>
      <c r="C8451" s="4" t="s">
        <v>25357</v>
      </c>
      <c r="D8451" s="5">
        <v>45152</v>
      </c>
      <c r="E8451" s="6" t="s">
        <v>4649</v>
      </c>
      <c r="F8451" s="7">
        <v>973544</v>
      </c>
      <c r="G8451" s="6" t="s">
        <v>17</v>
      </c>
      <c r="H8451" s="7">
        <v>102222</v>
      </c>
      <c r="I8451" s="137"/>
      <c r="J8451" s="140"/>
      <c r="K8451" s="141"/>
      <c r="L8451" t="str">
        <f t="shared" si="568"/>
        <v>48333</v>
      </c>
      <c r="M8451">
        <f t="shared" si="569"/>
        <v>48333</v>
      </c>
      <c r="N8451" s="37">
        <f t="shared" si="570"/>
        <v>973544</v>
      </c>
    </row>
    <row r="8452" spans="1:14" ht="25.05" x14ac:dyDescent="0.3">
      <c r="A8452" s="3">
        <v>9</v>
      </c>
      <c r="B8452" s="134" t="s">
        <v>25358</v>
      </c>
      <c r="C8452" s="4" t="s">
        <v>25359</v>
      </c>
      <c r="D8452" s="5">
        <v>45139</v>
      </c>
      <c r="E8452" s="6" t="s">
        <v>4649</v>
      </c>
      <c r="F8452" s="7">
        <v>1145340</v>
      </c>
      <c r="G8452" s="6" t="s">
        <v>17</v>
      </c>
      <c r="H8452" s="7">
        <v>120261</v>
      </c>
      <c r="I8452" s="136">
        <v>1896401</v>
      </c>
      <c r="J8452" s="138" t="s">
        <v>1070</v>
      </c>
      <c r="K8452" s="139"/>
      <c r="L8452" t="str">
        <f t="shared" si="568"/>
        <v>45461</v>
      </c>
      <c r="M8452">
        <f t="shared" si="569"/>
        <v>45461</v>
      </c>
      <c r="N8452" s="37">
        <f t="shared" si="570"/>
        <v>1145340</v>
      </c>
    </row>
    <row r="8453" spans="1:14" ht="25.05" x14ac:dyDescent="0.3">
      <c r="A8453" s="3">
        <v>9</v>
      </c>
      <c r="B8453" s="135"/>
      <c r="C8453" s="4" t="s">
        <v>25360</v>
      </c>
      <c r="D8453" s="5">
        <v>45160</v>
      </c>
      <c r="E8453" s="6" t="s">
        <v>4649</v>
      </c>
      <c r="F8453" s="7">
        <v>973544</v>
      </c>
      <c r="G8453" s="6" t="s">
        <v>17</v>
      </c>
      <c r="H8453" s="7">
        <v>102222</v>
      </c>
      <c r="I8453" s="137"/>
      <c r="J8453" s="140"/>
      <c r="K8453" s="141"/>
      <c r="L8453" t="str">
        <f t="shared" si="568"/>
        <v>49940</v>
      </c>
      <c r="M8453">
        <f t="shared" si="569"/>
        <v>49940</v>
      </c>
      <c r="N8453" s="37">
        <f t="shared" si="570"/>
        <v>973544</v>
      </c>
    </row>
    <row r="8454" spans="1:14" ht="37.6" x14ac:dyDescent="0.3">
      <c r="A8454" s="3">
        <v>9</v>
      </c>
      <c r="B8454" s="8" t="s">
        <v>25361</v>
      </c>
      <c r="C8454" s="4" t="s">
        <v>25362</v>
      </c>
      <c r="D8454" s="5">
        <v>45155</v>
      </c>
      <c r="E8454" s="6" t="s">
        <v>4649</v>
      </c>
      <c r="F8454" s="7">
        <v>584127</v>
      </c>
      <c r="G8454" s="6" t="s">
        <v>17</v>
      </c>
      <c r="H8454" s="7">
        <v>61333</v>
      </c>
      <c r="I8454" s="11">
        <v>522794</v>
      </c>
      <c r="J8454" s="132" t="s">
        <v>1078</v>
      </c>
      <c r="K8454" s="133"/>
      <c r="L8454" t="str">
        <f t="shared" si="568"/>
        <v>49292</v>
      </c>
      <c r="M8454">
        <f t="shared" si="569"/>
        <v>49292</v>
      </c>
      <c r="N8454" s="37">
        <f t="shared" si="570"/>
        <v>584127</v>
      </c>
    </row>
    <row r="8455" spans="1:14" ht="37.6" x14ac:dyDescent="0.3">
      <c r="A8455" s="3">
        <v>9</v>
      </c>
      <c r="B8455" s="8" t="s">
        <v>25363</v>
      </c>
      <c r="C8455" s="4" t="s">
        <v>25364</v>
      </c>
      <c r="D8455" s="5">
        <v>45140</v>
      </c>
      <c r="E8455" s="6" t="s">
        <v>4657</v>
      </c>
      <c r="F8455" s="7">
        <v>595350</v>
      </c>
      <c r="G8455" s="6" t="s">
        <v>17</v>
      </c>
      <c r="H8455" s="7">
        <v>62512</v>
      </c>
      <c r="I8455" s="11">
        <v>532838</v>
      </c>
      <c r="J8455" s="132" t="s">
        <v>1086</v>
      </c>
      <c r="K8455" s="133"/>
      <c r="L8455" t="str">
        <f t="shared" si="568"/>
        <v>45498</v>
      </c>
      <c r="M8455">
        <f t="shared" si="569"/>
        <v>45498</v>
      </c>
      <c r="N8455" s="37">
        <f t="shared" si="570"/>
        <v>595350</v>
      </c>
    </row>
    <row r="8456" spans="1:14" ht="37.6" x14ac:dyDescent="0.3">
      <c r="A8456" s="3">
        <v>9</v>
      </c>
      <c r="B8456" s="8" t="s">
        <v>25365</v>
      </c>
      <c r="C8456" s="4" t="s">
        <v>25366</v>
      </c>
      <c r="D8456" s="5">
        <v>45155</v>
      </c>
      <c r="E8456" s="6" t="s">
        <v>4649</v>
      </c>
      <c r="F8456" s="7">
        <v>973544</v>
      </c>
      <c r="G8456" s="6" t="s">
        <v>17</v>
      </c>
      <c r="H8456" s="7">
        <v>102222</v>
      </c>
      <c r="I8456" s="11">
        <v>871322</v>
      </c>
      <c r="J8456" s="132" t="s">
        <v>1089</v>
      </c>
      <c r="K8456" s="133"/>
      <c r="L8456" t="str">
        <f t="shared" si="568"/>
        <v>49287</v>
      </c>
      <c r="M8456">
        <f t="shared" si="569"/>
        <v>49287</v>
      </c>
      <c r="N8456" s="37">
        <f t="shared" si="570"/>
        <v>973544</v>
      </c>
    </row>
    <row r="8457" spans="1:14" ht="25.05" x14ac:dyDescent="0.3">
      <c r="A8457" s="3">
        <v>9</v>
      </c>
      <c r="B8457" s="134" t="s">
        <v>25367</v>
      </c>
      <c r="C8457" s="4" t="s">
        <v>25368</v>
      </c>
      <c r="D8457" s="5">
        <v>45152</v>
      </c>
      <c r="E8457" s="6" t="s">
        <v>4649</v>
      </c>
      <c r="F8457" s="7">
        <v>973544</v>
      </c>
      <c r="G8457" s="6" t="s">
        <v>17</v>
      </c>
      <c r="H8457" s="7">
        <v>102222</v>
      </c>
      <c r="I8457" s="136">
        <v>1936998</v>
      </c>
      <c r="J8457" s="138" t="s">
        <v>5229</v>
      </c>
      <c r="K8457" s="139"/>
      <c r="L8457" t="str">
        <f t="shared" si="568"/>
        <v>48382</v>
      </c>
      <c r="M8457">
        <f t="shared" si="569"/>
        <v>48382</v>
      </c>
      <c r="N8457" s="37">
        <f t="shared" si="570"/>
        <v>973544</v>
      </c>
    </row>
    <row r="8458" spans="1:14" ht="25.05" x14ac:dyDescent="0.3">
      <c r="A8458" s="3">
        <v>9</v>
      </c>
      <c r="B8458" s="135"/>
      <c r="C8458" s="4" t="s">
        <v>25369</v>
      </c>
      <c r="D8458" s="5">
        <v>45145</v>
      </c>
      <c r="E8458" s="6" t="s">
        <v>4657</v>
      </c>
      <c r="F8458" s="7">
        <v>1190700</v>
      </c>
      <c r="G8458" s="6" t="s">
        <v>17</v>
      </c>
      <c r="H8458" s="7">
        <v>125024</v>
      </c>
      <c r="I8458" s="137"/>
      <c r="J8458" s="140"/>
      <c r="K8458" s="141"/>
      <c r="L8458" t="str">
        <f t="shared" si="568"/>
        <v>46897</v>
      </c>
      <c r="M8458">
        <f t="shared" si="569"/>
        <v>46897</v>
      </c>
      <c r="N8458" s="37">
        <f t="shared" si="570"/>
        <v>1190700</v>
      </c>
    </row>
    <row r="8459" spans="1:14" ht="25.05" x14ac:dyDescent="0.3">
      <c r="A8459" s="3">
        <v>9</v>
      </c>
      <c r="B8459" s="134" t="s">
        <v>25370</v>
      </c>
      <c r="C8459" s="4" t="s">
        <v>25371</v>
      </c>
      <c r="D8459" s="5">
        <v>45154</v>
      </c>
      <c r="E8459" s="6" t="s">
        <v>4649</v>
      </c>
      <c r="F8459" s="7">
        <v>973544</v>
      </c>
      <c r="G8459" s="6" t="s">
        <v>17</v>
      </c>
      <c r="H8459" s="7">
        <v>102222</v>
      </c>
      <c r="I8459" s="136">
        <v>6876672</v>
      </c>
      <c r="J8459" s="138" t="s">
        <v>1093</v>
      </c>
      <c r="K8459" s="139"/>
      <c r="L8459" t="str">
        <f t="shared" si="568"/>
        <v>48574</v>
      </c>
      <c r="M8459">
        <f t="shared" si="569"/>
        <v>48574</v>
      </c>
      <c r="N8459" s="37">
        <f t="shared" si="570"/>
        <v>973544</v>
      </c>
    </row>
    <row r="8460" spans="1:14" ht="25.05" x14ac:dyDescent="0.3">
      <c r="A8460" s="3">
        <v>9</v>
      </c>
      <c r="B8460" s="142"/>
      <c r="C8460" s="4" t="s">
        <v>25372</v>
      </c>
      <c r="D8460" s="5">
        <v>45154</v>
      </c>
      <c r="E8460" s="6" t="s">
        <v>4649</v>
      </c>
      <c r="F8460" s="7">
        <v>3354944</v>
      </c>
      <c r="G8460" s="6" t="s">
        <v>17</v>
      </c>
      <c r="H8460" s="7">
        <v>352269</v>
      </c>
      <c r="I8460" s="143"/>
      <c r="J8460" s="144"/>
      <c r="K8460" s="145"/>
      <c r="L8460" t="str">
        <f t="shared" si="568"/>
        <v>48573</v>
      </c>
      <c r="M8460">
        <f t="shared" si="569"/>
        <v>48573</v>
      </c>
      <c r="N8460" s="37">
        <f t="shared" si="570"/>
        <v>3354944</v>
      </c>
    </row>
    <row r="8461" spans="1:14" ht="25.05" x14ac:dyDescent="0.3">
      <c r="A8461" s="3">
        <v>9</v>
      </c>
      <c r="B8461" s="135"/>
      <c r="C8461" s="4" t="s">
        <v>25373</v>
      </c>
      <c r="D8461" s="5">
        <v>45168</v>
      </c>
      <c r="E8461" s="6" t="s">
        <v>4649</v>
      </c>
      <c r="F8461" s="7">
        <v>3354944</v>
      </c>
      <c r="G8461" s="6" t="s">
        <v>17</v>
      </c>
      <c r="H8461" s="7">
        <v>352269</v>
      </c>
      <c r="I8461" s="137"/>
      <c r="J8461" s="140"/>
      <c r="K8461" s="141"/>
      <c r="L8461" t="str">
        <f t="shared" si="568"/>
        <v>52959</v>
      </c>
      <c r="M8461">
        <f t="shared" si="569"/>
        <v>52959</v>
      </c>
      <c r="N8461" s="37">
        <f t="shared" si="570"/>
        <v>3354944</v>
      </c>
    </row>
    <row r="8462" spans="1:14" ht="25.05" x14ac:dyDescent="0.3">
      <c r="A8462" s="3">
        <v>9</v>
      </c>
      <c r="B8462" s="134" t="s">
        <v>25377</v>
      </c>
      <c r="C8462" s="4" t="s">
        <v>25378</v>
      </c>
      <c r="D8462" s="5">
        <v>45160</v>
      </c>
      <c r="E8462" s="6" t="s">
        <v>4649</v>
      </c>
      <c r="F8462" s="7">
        <v>486772</v>
      </c>
      <c r="G8462" s="6" t="s">
        <v>17</v>
      </c>
      <c r="H8462" s="7">
        <v>51111</v>
      </c>
      <c r="I8462" s="136">
        <v>968499</v>
      </c>
      <c r="J8462" s="138" t="s">
        <v>5237</v>
      </c>
      <c r="K8462" s="139"/>
      <c r="L8462" t="str">
        <f t="shared" si="568"/>
        <v>49927</v>
      </c>
      <c r="M8462">
        <f t="shared" si="569"/>
        <v>49927</v>
      </c>
      <c r="N8462" s="37">
        <f t="shared" si="570"/>
        <v>486772</v>
      </c>
    </row>
    <row r="8463" spans="1:14" ht="25.05" x14ac:dyDescent="0.3">
      <c r="A8463" s="3">
        <v>9</v>
      </c>
      <c r="B8463" s="135"/>
      <c r="C8463" s="4" t="s">
        <v>25379</v>
      </c>
      <c r="D8463" s="5">
        <v>45139</v>
      </c>
      <c r="E8463" s="6" t="s">
        <v>4657</v>
      </c>
      <c r="F8463" s="7">
        <v>595350</v>
      </c>
      <c r="G8463" s="6" t="s">
        <v>17</v>
      </c>
      <c r="H8463" s="7">
        <v>62512</v>
      </c>
      <c r="I8463" s="137"/>
      <c r="J8463" s="140"/>
      <c r="K8463" s="141"/>
      <c r="L8463" t="str">
        <f t="shared" si="568"/>
        <v>45456</v>
      </c>
      <c r="M8463">
        <f t="shared" si="569"/>
        <v>45456</v>
      </c>
      <c r="N8463" s="37">
        <f t="shared" si="570"/>
        <v>595350</v>
      </c>
    </row>
    <row r="8464" spans="1:14" ht="25.05" x14ac:dyDescent="0.3">
      <c r="A8464" s="3">
        <v>9</v>
      </c>
      <c r="B8464" s="134" t="s">
        <v>25380</v>
      </c>
      <c r="C8464" s="4" t="s">
        <v>25381</v>
      </c>
      <c r="D8464" s="5">
        <v>45156</v>
      </c>
      <c r="E8464" s="6" t="s">
        <v>4649</v>
      </c>
      <c r="F8464" s="7">
        <v>486772</v>
      </c>
      <c r="G8464" s="6" t="s">
        <v>17</v>
      </c>
      <c r="H8464" s="7">
        <v>51111</v>
      </c>
      <c r="I8464" s="136">
        <v>1404160</v>
      </c>
      <c r="J8464" s="138" t="s">
        <v>1102</v>
      </c>
      <c r="K8464" s="139"/>
      <c r="L8464" t="str">
        <f t="shared" si="568"/>
        <v>49757</v>
      </c>
      <c r="M8464">
        <f t="shared" si="569"/>
        <v>49757</v>
      </c>
      <c r="N8464" s="37">
        <f t="shared" si="570"/>
        <v>486772</v>
      </c>
    </row>
    <row r="8465" spans="1:14" ht="25.05" x14ac:dyDescent="0.3">
      <c r="A8465" s="3">
        <v>9</v>
      </c>
      <c r="B8465" s="142"/>
      <c r="C8465" s="4" t="s">
        <v>25382</v>
      </c>
      <c r="D8465" s="5">
        <v>45160</v>
      </c>
      <c r="E8465" s="6" t="s">
        <v>4649</v>
      </c>
      <c r="F8465" s="7">
        <v>486772</v>
      </c>
      <c r="G8465" s="6" t="s">
        <v>17</v>
      </c>
      <c r="H8465" s="7">
        <v>51111</v>
      </c>
      <c r="I8465" s="143"/>
      <c r="J8465" s="144"/>
      <c r="K8465" s="145"/>
      <c r="L8465" t="str">
        <f t="shared" si="568"/>
        <v>49938</v>
      </c>
      <c r="M8465">
        <f t="shared" si="569"/>
        <v>49938</v>
      </c>
      <c r="N8465" s="37">
        <f t="shared" si="570"/>
        <v>486772</v>
      </c>
    </row>
    <row r="8466" spans="1:14" ht="25.05" x14ac:dyDescent="0.3">
      <c r="A8466" s="3">
        <v>9</v>
      </c>
      <c r="B8466" s="135"/>
      <c r="C8466" s="4" t="s">
        <v>25383</v>
      </c>
      <c r="D8466" s="5">
        <v>45139</v>
      </c>
      <c r="E8466" s="6" t="s">
        <v>4657</v>
      </c>
      <c r="F8466" s="7">
        <v>595350</v>
      </c>
      <c r="G8466" s="6" t="s">
        <v>17</v>
      </c>
      <c r="H8466" s="7">
        <v>62512</v>
      </c>
      <c r="I8466" s="137"/>
      <c r="J8466" s="140"/>
      <c r="K8466" s="141"/>
      <c r="L8466" t="str">
        <f t="shared" si="568"/>
        <v>45460</v>
      </c>
      <c r="M8466">
        <f t="shared" si="569"/>
        <v>45460</v>
      </c>
      <c r="N8466" s="37">
        <f t="shared" si="570"/>
        <v>595350</v>
      </c>
    </row>
    <row r="8467" spans="1:14" ht="25.05" x14ac:dyDescent="0.3">
      <c r="A8467" s="3">
        <v>9</v>
      </c>
      <c r="B8467" s="134" t="s">
        <v>25384</v>
      </c>
      <c r="C8467" s="4" t="s">
        <v>25385</v>
      </c>
      <c r="D8467" s="5">
        <v>45157</v>
      </c>
      <c r="E8467" s="6" t="s">
        <v>4649</v>
      </c>
      <c r="F8467" s="7">
        <v>486772</v>
      </c>
      <c r="G8467" s="6" t="s">
        <v>17</v>
      </c>
      <c r="H8467" s="7">
        <v>51111</v>
      </c>
      <c r="I8467" s="136">
        <v>1306983</v>
      </c>
      <c r="J8467" s="138" t="s">
        <v>1105</v>
      </c>
      <c r="K8467" s="139"/>
      <c r="L8467" t="str">
        <f t="shared" si="568"/>
        <v>49826</v>
      </c>
      <c r="M8467">
        <f t="shared" si="569"/>
        <v>49826</v>
      </c>
      <c r="N8467" s="37">
        <f t="shared" si="570"/>
        <v>486772</v>
      </c>
    </row>
    <row r="8468" spans="1:14" ht="25.05" x14ac:dyDescent="0.3">
      <c r="A8468" s="3">
        <v>9</v>
      </c>
      <c r="B8468" s="135"/>
      <c r="C8468" s="4" t="s">
        <v>25386</v>
      </c>
      <c r="D8468" s="5">
        <v>45164</v>
      </c>
      <c r="E8468" s="6" t="s">
        <v>4649</v>
      </c>
      <c r="F8468" s="7">
        <v>973544</v>
      </c>
      <c r="G8468" s="6" t="s">
        <v>17</v>
      </c>
      <c r="H8468" s="7">
        <v>102222</v>
      </c>
      <c r="I8468" s="137"/>
      <c r="J8468" s="140"/>
      <c r="K8468" s="141"/>
      <c r="L8468" t="str">
        <f t="shared" si="568"/>
        <v>51458</v>
      </c>
      <c r="M8468">
        <f t="shared" si="569"/>
        <v>51458</v>
      </c>
      <c r="N8468" s="37">
        <f t="shared" si="570"/>
        <v>973544</v>
      </c>
    </row>
    <row r="8469" spans="1:14" ht="25.05" x14ac:dyDescent="0.3">
      <c r="A8469" s="3">
        <v>9</v>
      </c>
      <c r="B8469" s="134" t="s">
        <v>25387</v>
      </c>
      <c r="C8469" s="4" t="s">
        <v>25388</v>
      </c>
      <c r="D8469" s="5">
        <v>45155</v>
      </c>
      <c r="E8469" s="6" t="s">
        <v>4649</v>
      </c>
      <c r="F8469" s="7">
        <v>486772</v>
      </c>
      <c r="G8469" s="6" t="s">
        <v>17</v>
      </c>
      <c r="H8469" s="7">
        <v>51111</v>
      </c>
      <c r="I8469" s="136">
        <v>3341159</v>
      </c>
      <c r="J8469" s="138" t="s">
        <v>1111</v>
      </c>
      <c r="K8469" s="139"/>
      <c r="L8469" t="str">
        <f t="shared" si="568"/>
        <v>49053</v>
      </c>
      <c r="M8469">
        <f t="shared" si="569"/>
        <v>49053</v>
      </c>
      <c r="N8469" s="37">
        <f t="shared" si="570"/>
        <v>486772</v>
      </c>
    </row>
    <row r="8470" spans="1:14" ht="25.05" x14ac:dyDescent="0.3">
      <c r="A8470" s="3">
        <v>9</v>
      </c>
      <c r="B8470" s="142"/>
      <c r="C8470" s="4" t="s">
        <v>25389</v>
      </c>
      <c r="D8470" s="5">
        <v>45149</v>
      </c>
      <c r="E8470" s="6" t="s">
        <v>4649</v>
      </c>
      <c r="F8470" s="7">
        <v>1082122</v>
      </c>
      <c r="G8470" s="6" t="s">
        <v>17</v>
      </c>
      <c r="H8470" s="7">
        <v>113623</v>
      </c>
      <c r="I8470" s="143"/>
      <c r="J8470" s="144"/>
      <c r="K8470" s="145"/>
      <c r="L8470" t="str">
        <f t="shared" si="568"/>
        <v>48076</v>
      </c>
      <c r="M8470">
        <f t="shared" si="569"/>
        <v>48076</v>
      </c>
      <c r="N8470" s="37">
        <f t="shared" si="570"/>
        <v>1082122</v>
      </c>
    </row>
    <row r="8471" spans="1:14" ht="25.05" x14ac:dyDescent="0.3">
      <c r="A8471" s="3">
        <v>9</v>
      </c>
      <c r="B8471" s="142"/>
      <c r="C8471" s="4" t="s">
        <v>25390</v>
      </c>
      <c r="D8471" s="5">
        <v>45163</v>
      </c>
      <c r="E8471" s="6" t="s">
        <v>4649</v>
      </c>
      <c r="F8471" s="7">
        <v>1568894</v>
      </c>
      <c r="G8471" s="6" t="s">
        <v>17</v>
      </c>
      <c r="H8471" s="7">
        <v>164734</v>
      </c>
      <c r="I8471" s="143"/>
      <c r="J8471" s="144"/>
      <c r="K8471" s="145"/>
      <c r="L8471" t="str">
        <f t="shared" si="568"/>
        <v>51194</v>
      </c>
      <c r="M8471">
        <f t="shared" si="569"/>
        <v>51194</v>
      </c>
      <c r="N8471" s="37">
        <f t="shared" si="570"/>
        <v>1568894</v>
      </c>
    </row>
    <row r="8472" spans="1:14" ht="25.05" x14ac:dyDescent="0.3">
      <c r="A8472" s="3">
        <v>9</v>
      </c>
      <c r="B8472" s="135"/>
      <c r="C8472" s="4" t="s">
        <v>25391</v>
      </c>
      <c r="D8472" s="5">
        <v>45140</v>
      </c>
      <c r="E8472" s="6" t="s">
        <v>4657</v>
      </c>
      <c r="F8472" s="7">
        <v>595350</v>
      </c>
      <c r="G8472" s="6" t="s">
        <v>17</v>
      </c>
      <c r="H8472" s="7">
        <v>62512</v>
      </c>
      <c r="I8472" s="137"/>
      <c r="J8472" s="140"/>
      <c r="K8472" s="141"/>
      <c r="L8472" t="str">
        <f t="shared" si="568"/>
        <v>45514</v>
      </c>
      <c r="M8472">
        <f t="shared" si="569"/>
        <v>45514</v>
      </c>
      <c r="N8472" s="37">
        <f t="shared" si="570"/>
        <v>595350</v>
      </c>
    </row>
    <row r="8473" spans="1:14" ht="25.55" customHeight="1" x14ac:dyDescent="0.3">
      <c r="A8473" s="3">
        <v>9</v>
      </c>
      <c r="B8473" s="134" t="s">
        <v>23863</v>
      </c>
      <c r="C8473" s="4" t="s">
        <v>23864</v>
      </c>
      <c r="D8473" s="5">
        <v>45166</v>
      </c>
      <c r="E8473" s="6" t="s">
        <v>1368</v>
      </c>
      <c r="F8473" s="7">
        <v>1392768</v>
      </c>
      <c r="G8473" s="6" t="s">
        <v>10524</v>
      </c>
      <c r="H8473" s="7">
        <v>149723</v>
      </c>
      <c r="I8473" s="136">
        <v>8114534</v>
      </c>
      <c r="J8473" s="138" t="s">
        <v>18</v>
      </c>
      <c r="K8473" s="139"/>
      <c r="L8473" t="str">
        <f t="shared" si="568"/>
        <v>51521</v>
      </c>
      <c r="M8473">
        <f t="shared" si="569"/>
        <v>51521</v>
      </c>
      <c r="N8473" s="37">
        <f t="shared" si="570"/>
        <v>1392768</v>
      </c>
    </row>
    <row r="8474" spans="1:14" x14ac:dyDescent="0.3">
      <c r="A8474" s="3">
        <v>9</v>
      </c>
      <c r="B8474" s="142"/>
      <c r="C8474" s="4" t="s">
        <v>23865</v>
      </c>
      <c r="D8474" s="5">
        <v>45148</v>
      </c>
      <c r="E8474" s="6" t="s">
        <v>1368</v>
      </c>
      <c r="F8474" s="7">
        <v>2785536</v>
      </c>
      <c r="G8474" s="6" t="s">
        <v>10524</v>
      </c>
      <c r="H8474" s="7">
        <v>299445</v>
      </c>
      <c r="I8474" s="143"/>
      <c r="J8474" s="144"/>
      <c r="K8474" s="145"/>
      <c r="L8474" t="str">
        <f t="shared" si="568"/>
        <v>48063</v>
      </c>
      <c r="M8474">
        <f t="shared" si="569"/>
        <v>48063</v>
      </c>
      <c r="N8474" s="37">
        <f t="shared" si="570"/>
        <v>2785536</v>
      </c>
    </row>
    <row r="8475" spans="1:14" x14ac:dyDescent="0.3">
      <c r="A8475" s="3">
        <v>9</v>
      </c>
      <c r="B8475" s="142"/>
      <c r="C8475" s="4" t="s">
        <v>23866</v>
      </c>
      <c r="D8475" s="5">
        <v>45152</v>
      </c>
      <c r="E8475" s="6" t="s">
        <v>1368</v>
      </c>
      <c r="F8475" s="7">
        <v>2263464</v>
      </c>
      <c r="G8475" s="6" t="s">
        <v>10524</v>
      </c>
      <c r="H8475" s="7">
        <v>243322</v>
      </c>
      <c r="I8475" s="143"/>
      <c r="J8475" s="144"/>
      <c r="K8475" s="145"/>
      <c r="L8475" t="str">
        <f t="shared" si="568"/>
        <v>48392</v>
      </c>
      <c r="M8475">
        <f t="shared" si="569"/>
        <v>48392</v>
      </c>
      <c r="N8475" s="37">
        <f t="shared" si="570"/>
        <v>2263464</v>
      </c>
    </row>
    <row r="8476" spans="1:14" ht="25.05" x14ac:dyDescent="0.3">
      <c r="A8476" s="3">
        <v>9</v>
      </c>
      <c r="B8476" s="135"/>
      <c r="C8476" s="4" t="s">
        <v>23867</v>
      </c>
      <c r="D8476" s="5">
        <v>45159</v>
      </c>
      <c r="E8476" s="6" t="s">
        <v>1787</v>
      </c>
      <c r="F8476" s="7">
        <v>2650147</v>
      </c>
      <c r="G8476" s="6" t="s">
        <v>10524</v>
      </c>
      <c r="H8476" s="7">
        <v>284891</v>
      </c>
      <c r="I8476" s="137"/>
      <c r="J8476" s="140"/>
      <c r="K8476" s="141"/>
      <c r="L8476" t="str">
        <f t="shared" si="568"/>
        <v>49866</v>
      </c>
      <c r="M8476">
        <f t="shared" si="569"/>
        <v>49866</v>
      </c>
      <c r="N8476" s="37">
        <f t="shared" si="570"/>
        <v>2650147</v>
      </c>
    </row>
    <row r="8477" spans="1:14" ht="25.55" customHeight="1" x14ac:dyDescent="0.3">
      <c r="A8477" s="3">
        <v>9</v>
      </c>
      <c r="B8477" s="134" t="s">
        <v>23868</v>
      </c>
      <c r="C8477" s="4" t="s">
        <v>23869</v>
      </c>
      <c r="D8477" s="5">
        <v>45154</v>
      </c>
      <c r="E8477" s="6" t="s">
        <v>1368</v>
      </c>
      <c r="F8477" s="7">
        <v>1741392</v>
      </c>
      <c r="G8477" s="6" t="s">
        <v>10524</v>
      </c>
      <c r="H8477" s="7">
        <v>187200</v>
      </c>
      <c r="I8477" s="136">
        <v>8636085</v>
      </c>
      <c r="J8477" s="138" t="s">
        <v>28</v>
      </c>
      <c r="K8477" s="139"/>
      <c r="L8477" t="str">
        <f t="shared" si="568"/>
        <v>48595</v>
      </c>
      <c r="M8477">
        <f t="shared" si="569"/>
        <v>48595</v>
      </c>
      <c r="N8477" s="37">
        <f t="shared" si="570"/>
        <v>1741392</v>
      </c>
    </row>
    <row r="8478" spans="1:14" x14ac:dyDescent="0.3">
      <c r="A8478" s="3">
        <v>9</v>
      </c>
      <c r="B8478" s="142"/>
      <c r="C8478" s="4" t="s">
        <v>23870</v>
      </c>
      <c r="D8478" s="5">
        <v>45168</v>
      </c>
      <c r="E8478" s="6" t="s">
        <v>1368</v>
      </c>
      <c r="F8478" s="7">
        <v>2534447</v>
      </c>
      <c r="G8478" s="6" t="s">
        <v>10524</v>
      </c>
      <c r="H8478" s="7">
        <v>272453</v>
      </c>
      <c r="I8478" s="143"/>
      <c r="J8478" s="144"/>
      <c r="K8478" s="145"/>
      <c r="L8478" t="str">
        <f t="shared" si="568"/>
        <v>52988</v>
      </c>
      <c r="M8478">
        <f t="shared" si="569"/>
        <v>52988</v>
      </c>
      <c r="N8478" s="37">
        <f t="shared" si="570"/>
        <v>2534447</v>
      </c>
    </row>
    <row r="8479" spans="1:14" x14ac:dyDescent="0.3">
      <c r="A8479" s="3">
        <v>9</v>
      </c>
      <c r="B8479" s="142"/>
      <c r="C8479" s="4" t="s">
        <v>23871</v>
      </c>
      <c r="D8479" s="5">
        <v>45147</v>
      </c>
      <c r="E8479" s="6" t="s">
        <v>1368</v>
      </c>
      <c r="F8479" s="7">
        <v>3278394</v>
      </c>
      <c r="G8479" s="6" t="s">
        <v>10524</v>
      </c>
      <c r="H8479" s="7">
        <v>352427</v>
      </c>
      <c r="I8479" s="143"/>
      <c r="J8479" s="144"/>
      <c r="K8479" s="145"/>
      <c r="L8479" t="str">
        <f t="shared" si="568"/>
        <v>47060</v>
      </c>
      <c r="M8479">
        <f t="shared" si="569"/>
        <v>47060</v>
      </c>
      <c r="N8479" s="37">
        <f t="shared" si="570"/>
        <v>3278394</v>
      </c>
    </row>
    <row r="8480" spans="1:14" ht="25.05" x14ac:dyDescent="0.3">
      <c r="A8480" s="3">
        <v>9</v>
      </c>
      <c r="B8480" s="142"/>
      <c r="C8480" s="4" t="s">
        <v>23872</v>
      </c>
      <c r="D8480" s="5">
        <v>45168</v>
      </c>
      <c r="E8480" s="6" t="s">
        <v>1787</v>
      </c>
      <c r="F8480" s="7">
        <v>380661</v>
      </c>
      <c r="G8480" s="6" t="s">
        <v>10524</v>
      </c>
      <c r="H8480" s="7">
        <v>40921</v>
      </c>
      <c r="I8480" s="143"/>
      <c r="J8480" s="144"/>
      <c r="K8480" s="145"/>
      <c r="L8480" t="str">
        <f t="shared" si="568"/>
        <v>52999</v>
      </c>
      <c r="M8480">
        <f t="shared" si="569"/>
        <v>52999</v>
      </c>
      <c r="N8480" s="37">
        <f t="shared" si="570"/>
        <v>380661</v>
      </c>
    </row>
    <row r="8481" spans="1:14" ht="25.05" x14ac:dyDescent="0.3">
      <c r="A8481" s="3">
        <v>9</v>
      </c>
      <c r="B8481" s="142"/>
      <c r="C8481" s="4" t="s">
        <v>23873</v>
      </c>
      <c r="D8481" s="5">
        <v>45140</v>
      </c>
      <c r="E8481" s="6" t="s">
        <v>2134</v>
      </c>
      <c r="F8481" s="7">
        <v>541966</v>
      </c>
      <c r="G8481" s="6" t="s">
        <v>10524</v>
      </c>
      <c r="H8481" s="7">
        <v>58261</v>
      </c>
      <c r="I8481" s="143"/>
      <c r="J8481" s="144"/>
      <c r="K8481" s="145"/>
      <c r="L8481" t="str">
        <f t="shared" si="568"/>
        <v>45537</v>
      </c>
      <c r="M8481">
        <f t="shared" si="569"/>
        <v>45537</v>
      </c>
      <c r="N8481" s="37">
        <f t="shared" si="570"/>
        <v>541966</v>
      </c>
    </row>
    <row r="8482" spans="1:14" x14ac:dyDescent="0.3">
      <c r="A8482" s="3">
        <v>9</v>
      </c>
      <c r="B8482" s="135"/>
      <c r="C8482" s="4" t="s">
        <v>23874</v>
      </c>
      <c r="D8482" s="5">
        <v>45161</v>
      </c>
      <c r="E8482" s="6" t="s">
        <v>1368</v>
      </c>
      <c r="F8482" s="7">
        <v>1199426</v>
      </c>
      <c r="G8482" s="6" t="s">
        <v>10524</v>
      </c>
      <c r="H8482" s="7">
        <v>128938</v>
      </c>
      <c r="I8482" s="137"/>
      <c r="J8482" s="140"/>
      <c r="K8482" s="141"/>
      <c r="L8482" t="str">
        <f t="shared" si="568"/>
        <v>50015</v>
      </c>
      <c r="M8482">
        <f t="shared" si="569"/>
        <v>50015</v>
      </c>
      <c r="N8482" s="37">
        <f t="shared" si="570"/>
        <v>1199426</v>
      </c>
    </row>
    <row r="8483" spans="1:14" ht="25.55" customHeight="1" x14ac:dyDescent="0.3">
      <c r="A8483" s="3">
        <v>9</v>
      </c>
      <c r="B8483" s="134" t="s">
        <v>23880</v>
      </c>
      <c r="C8483" s="4" t="s">
        <v>23881</v>
      </c>
      <c r="D8483" s="5">
        <v>45139</v>
      </c>
      <c r="E8483" s="6" t="s">
        <v>1368</v>
      </c>
      <c r="F8483" s="7">
        <v>1639197</v>
      </c>
      <c r="G8483" s="6" t="s">
        <v>10524</v>
      </c>
      <c r="H8483" s="7">
        <v>176214</v>
      </c>
      <c r="I8483" s="136">
        <v>38272459</v>
      </c>
      <c r="J8483" s="138" t="s">
        <v>35</v>
      </c>
      <c r="K8483" s="139"/>
      <c r="L8483" t="str">
        <f t="shared" si="568"/>
        <v>45467</v>
      </c>
      <c r="M8483">
        <f t="shared" si="569"/>
        <v>45467</v>
      </c>
      <c r="N8483" s="37">
        <f t="shared" si="570"/>
        <v>1639197</v>
      </c>
    </row>
    <row r="8484" spans="1:14" x14ac:dyDescent="0.3">
      <c r="A8484" s="3">
        <v>9</v>
      </c>
      <c r="B8484" s="142"/>
      <c r="C8484" s="4" t="s">
        <v>23882</v>
      </c>
      <c r="D8484" s="5">
        <v>45139</v>
      </c>
      <c r="E8484" s="6" t="s">
        <v>1368</v>
      </c>
      <c r="F8484" s="7">
        <v>3191908</v>
      </c>
      <c r="G8484" s="6" t="s">
        <v>10524</v>
      </c>
      <c r="H8484" s="7">
        <v>343130</v>
      </c>
      <c r="I8484" s="143"/>
      <c r="J8484" s="144"/>
      <c r="K8484" s="145"/>
      <c r="L8484" t="str">
        <f t="shared" si="568"/>
        <v>45468</v>
      </c>
      <c r="M8484">
        <f t="shared" si="569"/>
        <v>45468</v>
      </c>
      <c r="N8484" s="37">
        <f t="shared" si="570"/>
        <v>3191908</v>
      </c>
    </row>
    <row r="8485" spans="1:14" x14ac:dyDescent="0.3">
      <c r="A8485" s="3">
        <v>9</v>
      </c>
      <c r="B8485" s="142"/>
      <c r="C8485" s="4" t="s">
        <v>23883</v>
      </c>
      <c r="D8485" s="5">
        <v>45153</v>
      </c>
      <c r="E8485" s="6" t="s">
        <v>10961</v>
      </c>
      <c r="F8485" s="7">
        <v>7041006</v>
      </c>
      <c r="G8485" s="6" t="s">
        <v>10524</v>
      </c>
      <c r="H8485" s="7">
        <v>756908</v>
      </c>
      <c r="I8485" s="143"/>
      <c r="J8485" s="144"/>
      <c r="K8485" s="145"/>
      <c r="L8485" t="str">
        <f t="shared" ref="L8485:L8548" si="571">+RIGHT(C8485,5)</f>
        <v>48491</v>
      </c>
      <c r="M8485">
        <f t="shared" ref="M8485:M8548" si="572">+L8485*1</f>
        <v>48491</v>
      </c>
      <c r="N8485" s="37">
        <f t="shared" ref="N8485:N8548" si="573">+F8485</f>
        <v>7041006</v>
      </c>
    </row>
    <row r="8486" spans="1:14" x14ac:dyDescent="0.3">
      <c r="A8486" s="3">
        <v>9</v>
      </c>
      <c r="B8486" s="142"/>
      <c r="C8486" s="4" t="s">
        <v>23884</v>
      </c>
      <c r="D8486" s="5">
        <v>45160</v>
      </c>
      <c r="E8486" s="6" t="s">
        <v>1368</v>
      </c>
      <c r="F8486" s="7">
        <v>9622152</v>
      </c>
      <c r="G8486" s="6" t="s">
        <v>10524</v>
      </c>
      <c r="H8486" s="7">
        <v>1034381</v>
      </c>
      <c r="I8486" s="143"/>
      <c r="J8486" s="144"/>
      <c r="K8486" s="145"/>
      <c r="L8486" t="str">
        <f t="shared" si="571"/>
        <v>49943</v>
      </c>
      <c r="M8486">
        <f t="shared" si="572"/>
        <v>49943</v>
      </c>
      <c r="N8486" s="37">
        <f t="shared" si="573"/>
        <v>9622152</v>
      </c>
    </row>
    <row r="8487" spans="1:14" x14ac:dyDescent="0.3">
      <c r="A8487" s="3">
        <v>9</v>
      </c>
      <c r="B8487" s="142"/>
      <c r="C8487" s="4" t="s">
        <v>23885</v>
      </c>
      <c r="D8487" s="5">
        <v>45160</v>
      </c>
      <c r="E8487" s="6" t="s">
        <v>1368</v>
      </c>
      <c r="F8487" s="7">
        <v>1639197</v>
      </c>
      <c r="G8487" s="6" t="s">
        <v>10524</v>
      </c>
      <c r="H8487" s="7">
        <v>176214</v>
      </c>
      <c r="I8487" s="143"/>
      <c r="J8487" s="144"/>
      <c r="K8487" s="145"/>
      <c r="L8487" t="str">
        <f t="shared" si="571"/>
        <v>49942</v>
      </c>
      <c r="M8487">
        <f t="shared" si="572"/>
        <v>49942</v>
      </c>
      <c r="N8487" s="37">
        <f t="shared" si="573"/>
        <v>1639197</v>
      </c>
    </row>
    <row r="8488" spans="1:14" x14ac:dyDescent="0.3">
      <c r="A8488" s="3">
        <v>9</v>
      </c>
      <c r="B8488" s="142"/>
      <c r="C8488" s="4" t="s">
        <v>23886</v>
      </c>
      <c r="D8488" s="5">
        <v>45167</v>
      </c>
      <c r="E8488" s="6" t="s">
        <v>1368</v>
      </c>
      <c r="F8488" s="7">
        <v>11305796</v>
      </c>
      <c r="G8488" s="6" t="s">
        <v>10524</v>
      </c>
      <c r="H8488" s="7">
        <v>1215373</v>
      </c>
      <c r="I8488" s="143"/>
      <c r="J8488" s="144"/>
      <c r="K8488" s="145"/>
      <c r="L8488" t="str">
        <f t="shared" si="571"/>
        <v>51639</v>
      </c>
      <c r="M8488">
        <f t="shared" si="572"/>
        <v>51639</v>
      </c>
      <c r="N8488" s="37">
        <f t="shared" si="573"/>
        <v>11305796</v>
      </c>
    </row>
    <row r="8489" spans="1:14" x14ac:dyDescent="0.3">
      <c r="A8489" s="3">
        <v>9</v>
      </c>
      <c r="B8489" s="142"/>
      <c r="C8489" s="4" t="s">
        <v>23887</v>
      </c>
      <c r="D8489" s="5">
        <v>45153</v>
      </c>
      <c r="E8489" s="6" t="s">
        <v>1368</v>
      </c>
      <c r="F8489" s="7">
        <v>599713</v>
      </c>
      <c r="G8489" s="6" t="s">
        <v>10524</v>
      </c>
      <c r="H8489" s="7">
        <v>64469</v>
      </c>
      <c r="I8489" s="143"/>
      <c r="J8489" s="144"/>
      <c r="K8489" s="145"/>
      <c r="L8489" t="str">
        <f t="shared" si="571"/>
        <v>48490</v>
      </c>
      <c r="M8489">
        <f t="shared" si="572"/>
        <v>48490</v>
      </c>
      <c r="N8489" s="37">
        <f t="shared" si="573"/>
        <v>599713</v>
      </c>
    </row>
    <row r="8490" spans="1:14" ht="25.05" x14ac:dyDescent="0.3">
      <c r="A8490" s="3">
        <v>9</v>
      </c>
      <c r="B8490" s="142"/>
      <c r="C8490" s="4" t="s">
        <v>23888</v>
      </c>
      <c r="D8490" s="5">
        <v>45167</v>
      </c>
      <c r="E8490" s="6" t="s">
        <v>1787</v>
      </c>
      <c r="F8490" s="7">
        <v>3172176</v>
      </c>
      <c r="G8490" s="6" t="s">
        <v>10524</v>
      </c>
      <c r="H8490" s="7">
        <v>341009</v>
      </c>
      <c r="I8490" s="143"/>
      <c r="J8490" s="144"/>
      <c r="K8490" s="145"/>
      <c r="L8490" t="str">
        <f t="shared" si="571"/>
        <v>51640</v>
      </c>
      <c r="M8490">
        <f t="shared" si="572"/>
        <v>51640</v>
      </c>
      <c r="N8490" s="37">
        <f t="shared" si="573"/>
        <v>3172176</v>
      </c>
    </row>
    <row r="8491" spans="1:14" x14ac:dyDescent="0.3">
      <c r="A8491" s="3">
        <v>9</v>
      </c>
      <c r="B8491" s="135"/>
      <c r="C8491" s="4" t="s">
        <v>23889</v>
      </c>
      <c r="D8491" s="5">
        <v>45146</v>
      </c>
      <c r="E8491" s="6" t="s">
        <v>1368</v>
      </c>
      <c r="F8491" s="7">
        <v>4671162</v>
      </c>
      <c r="G8491" s="6" t="s">
        <v>10524</v>
      </c>
      <c r="H8491" s="7">
        <v>502150</v>
      </c>
      <c r="I8491" s="137"/>
      <c r="J8491" s="140"/>
      <c r="K8491" s="141"/>
      <c r="L8491" t="str">
        <f t="shared" si="571"/>
        <v>46977</v>
      </c>
      <c r="M8491">
        <f t="shared" si="572"/>
        <v>46977</v>
      </c>
      <c r="N8491" s="37">
        <f t="shared" si="573"/>
        <v>4671162</v>
      </c>
    </row>
    <row r="8492" spans="1:14" ht="15.05" customHeight="1" x14ac:dyDescent="0.3">
      <c r="A8492" s="3">
        <v>9</v>
      </c>
      <c r="B8492" s="134" t="s">
        <v>23890</v>
      </c>
      <c r="C8492" s="4" t="s">
        <v>23891</v>
      </c>
      <c r="D8492" s="5">
        <v>45138</v>
      </c>
      <c r="E8492" s="6" t="s">
        <v>2414</v>
      </c>
      <c r="F8492" s="7">
        <v>477802</v>
      </c>
      <c r="G8492" s="6" t="s">
        <v>10524</v>
      </c>
      <c r="H8492" s="7">
        <v>51364</v>
      </c>
      <c r="I8492" s="136">
        <v>2193532</v>
      </c>
      <c r="J8492" s="138" t="s">
        <v>48</v>
      </c>
      <c r="K8492" s="139"/>
      <c r="L8492" t="str">
        <f t="shared" si="571"/>
        <v>45340</v>
      </c>
      <c r="M8492">
        <f t="shared" si="572"/>
        <v>45340</v>
      </c>
      <c r="N8492" s="37">
        <f t="shared" si="573"/>
        <v>477802</v>
      </c>
    </row>
    <row r="8493" spans="1:14" x14ac:dyDescent="0.3">
      <c r="A8493" s="3">
        <v>9</v>
      </c>
      <c r="B8493" s="135"/>
      <c r="C8493" s="4" t="s">
        <v>23892</v>
      </c>
      <c r="D8493" s="5">
        <v>45114</v>
      </c>
      <c r="E8493" s="6" t="s">
        <v>6572</v>
      </c>
      <c r="F8493" s="7">
        <v>1979937</v>
      </c>
      <c r="G8493" s="6" t="s">
        <v>10524</v>
      </c>
      <c r="H8493" s="7">
        <v>212843</v>
      </c>
      <c r="I8493" s="137"/>
      <c r="J8493" s="140"/>
      <c r="K8493" s="141"/>
      <c r="L8493" t="str">
        <f t="shared" si="571"/>
        <v>40690</v>
      </c>
      <c r="M8493">
        <f t="shared" si="572"/>
        <v>40690</v>
      </c>
      <c r="N8493" s="37">
        <f t="shared" si="573"/>
        <v>1979937</v>
      </c>
    </row>
    <row r="8494" spans="1:14" ht="15.05" customHeight="1" x14ac:dyDescent="0.3">
      <c r="A8494" s="3">
        <v>9</v>
      </c>
      <c r="B8494" s="134" t="s">
        <v>23893</v>
      </c>
      <c r="C8494" s="4" t="s">
        <v>23894</v>
      </c>
      <c r="D8494" s="5">
        <v>45119</v>
      </c>
      <c r="E8494" s="6" t="s">
        <v>47</v>
      </c>
      <c r="F8494" s="7">
        <v>2343501</v>
      </c>
      <c r="G8494" s="6" t="s">
        <v>10524</v>
      </c>
      <c r="H8494" s="7">
        <v>251926</v>
      </c>
      <c r="I8494" s="136">
        <v>5931222</v>
      </c>
      <c r="J8494" s="138" t="s">
        <v>48</v>
      </c>
      <c r="K8494" s="139"/>
      <c r="L8494" t="str">
        <f t="shared" si="571"/>
        <v>41074</v>
      </c>
      <c r="M8494">
        <f t="shared" si="572"/>
        <v>41074</v>
      </c>
      <c r="N8494" s="37">
        <f t="shared" si="573"/>
        <v>2343501</v>
      </c>
    </row>
    <row r="8495" spans="1:14" x14ac:dyDescent="0.3">
      <c r="A8495" s="3">
        <v>9</v>
      </c>
      <c r="B8495" s="142"/>
      <c r="C8495" s="4" t="s">
        <v>23895</v>
      </c>
      <c r="D8495" s="5">
        <v>45128</v>
      </c>
      <c r="E8495" s="6" t="s">
        <v>2364</v>
      </c>
      <c r="F8495" s="7">
        <v>1136058</v>
      </c>
      <c r="G8495" s="6" t="s">
        <v>10524</v>
      </c>
      <c r="H8495" s="7">
        <v>122126</v>
      </c>
      <c r="I8495" s="143"/>
      <c r="J8495" s="144"/>
      <c r="K8495" s="145"/>
      <c r="L8495" t="str">
        <f t="shared" si="571"/>
        <v>43608</v>
      </c>
      <c r="M8495">
        <f t="shared" si="572"/>
        <v>43608</v>
      </c>
      <c r="N8495" s="37">
        <f t="shared" si="573"/>
        <v>1136058</v>
      </c>
    </row>
    <row r="8496" spans="1:14" x14ac:dyDescent="0.3">
      <c r="A8496" s="3">
        <v>9</v>
      </c>
      <c r="B8496" s="142"/>
      <c r="C8496" s="4" t="s">
        <v>23896</v>
      </c>
      <c r="D8496" s="5">
        <v>45133</v>
      </c>
      <c r="E8496" s="6" t="s">
        <v>2364</v>
      </c>
      <c r="F8496" s="7">
        <v>901554</v>
      </c>
      <c r="G8496" s="6" t="s">
        <v>10524</v>
      </c>
      <c r="H8496" s="7">
        <v>96917</v>
      </c>
      <c r="I8496" s="143"/>
      <c r="J8496" s="144"/>
      <c r="K8496" s="145"/>
      <c r="L8496" t="str">
        <f t="shared" si="571"/>
        <v>44042</v>
      </c>
      <c r="M8496">
        <f t="shared" si="572"/>
        <v>44042</v>
      </c>
      <c r="N8496" s="37">
        <f t="shared" si="573"/>
        <v>901554</v>
      </c>
    </row>
    <row r="8497" spans="1:14" x14ac:dyDescent="0.3">
      <c r="A8497" s="3">
        <v>9</v>
      </c>
      <c r="B8497" s="142"/>
      <c r="C8497" s="4" t="s">
        <v>23897</v>
      </c>
      <c r="D8497" s="5">
        <v>45136</v>
      </c>
      <c r="E8497" s="6" t="s">
        <v>47</v>
      </c>
      <c r="F8497" s="7">
        <v>1544858</v>
      </c>
      <c r="G8497" s="6" t="s">
        <v>10524</v>
      </c>
      <c r="H8497" s="7">
        <v>166072</v>
      </c>
      <c r="I8497" s="143"/>
      <c r="J8497" s="144"/>
      <c r="K8497" s="145"/>
      <c r="L8497" t="str">
        <f t="shared" si="571"/>
        <v>45304</v>
      </c>
      <c r="M8497">
        <f t="shared" si="572"/>
        <v>45304</v>
      </c>
      <c r="N8497" s="37">
        <f t="shared" si="573"/>
        <v>1544858</v>
      </c>
    </row>
    <row r="8498" spans="1:14" x14ac:dyDescent="0.3">
      <c r="A8498" s="3">
        <v>9</v>
      </c>
      <c r="B8498" s="135"/>
      <c r="C8498" s="4" t="s">
        <v>23898</v>
      </c>
      <c r="D8498" s="5">
        <v>45135</v>
      </c>
      <c r="E8498" s="6" t="s">
        <v>2364</v>
      </c>
      <c r="F8498" s="7">
        <v>719656</v>
      </c>
      <c r="G8498" s="6" t="s">
        <v>10524</v>
      </c>
      <c r="H8498" s="7">
        <v>77363</v>
      </c>
      <c r="I8498" s="137"/>
      <c r="J8498" s="140"/>
      <c r="K8498" s="141"/>
      <c r="L8498" t="str">
        <f t="shared" si="571"/>
        <v>45099</v>
      </c>
      <c r="M8498">
        <f t="shared" si="572"/>
        <v>45099</v>
      </c>
      <c r="N8498" s="37">
        <f t="shared" si="573"/>
        <v>719656</v>
      </c>
    </row>
    <row r="8499" spans="1:14" ht="15.05" customHeight="1" x14ac:dyDescent="0.3">
      <c r="A8499" s="3">
        <v>9</v>
      </c>
      <c r="B8499" s="134" t="s">
        <v>23899</v>
      </c>
      <c r="C8499" s="4" t="s">
        <v>23900</v>
      </c>
      <c r="D8499" s="5">
        <v>45140</v>
      </c>
      <c r="E8499" s="6" t="s">
        <v>6572</v>
      </c>
      <c r="F8499" s="7">
        <v>1027338</v>
      </c>
      <c r="G8499" s="6" t="s">
        <v>10524</v>
      </c>
      <c r="H8499" s="7">
        <v>110439</v>
      </c>
      <c r="I8499" s="136">
        <v>232104269</v>
      </c>
      <c r="J8499" s="138" t="s">
        <v>48</v>
      </c>
      <c r="K8499" s="139"/>
      <c r="L8499" t="str">
        <f t="shared" si="571"/>
        <v>45522</v>
      </c>
      <c r="M8499">
        <f t="shared" si="572"/>
        <v>45522</v>
      </c>
      <c r="N8499" s="37">
        <f t="shared" si="573"/>
        <v>1027338</v>
      </c>
    </row>
    <row r="8500" spans="1:14" x14ac:dyDescent="0.3">
      <c r="A8500" s="3">
        <v>9</v>
      </c>
      <c r="B8500" s="142"/>
      <c r="C8500" s="4" t="s">
        <v>23901</v>
      </c>
      <c r="D8500" s="5">
        <v>45139</v>
      </c>
      <c r="E8500" s="6" t="s">
        <v>2364</v>
      </c>
      <c r="F8500" s="7">
        <v>559117</v>
      </c>
      <c r="G8500" s="6" t="s">
        <v>10524</v>
      </c>
      <c r="H8500" s="7">
        <v>60105</v>
      </c>
      <c r="I8500" s="143"/>
      <c r="J8500" s="144"/>
      <c r="K8500" s="145"/>
      <c r="L8500" t="str">
        <f t="shared" si="571"/>
        <v>45432</v>
      </c>
      <c r="M8500">
        <f t="shared" si="572"/>
        <v>45432</v>
      </c>
      <c r="N8500" s="37">
        <f t="shared" si="573"/>
        <v>559117</v>
      </c>
    </row>
    <row r="8501" spans="1:14" x14ac:dyDescent="0.3">
      <c r="A8501" s="3">
        <v>9</v>
      </c>
      <c r="B8501" s="142"/>
      <c r="C8501" s="4" t="s">
        <v>23902</v>
      </c>
      <c r="D8501" s="5">
        <v>45140</v>
      </c>
      <c r="E8501" s="6" t="s">
        <v>6686</v>
      </c>
      <c r="F8501" s="7">
        <v>1857599</v>
      </c>
      <c r="G8501" s="6" t="s">
        <v>10524</v>
      </c>
      <c r="H8501" s="7">
        <v>199692</v>
      </c>
      <c r="I8501" s="143"/>
      <c r="J8501" s="144"/>
      <c r="K8501" s="145"/>
      <c r="L8501" t="str">
        <f t="shared" si="571"/>
        <v>45474</v>
      </c>
      <c r="M8501">
        <f t="shared" si="572"/>
        <v>45474</v>
      </c>
      <c r="N8501" s="37">
        <f t="shared" si="573"/>
        <v>1857599</v>
      </c>
    </row>
    <row r="8502" spans="1:14" x14ac:dyDescent="0.3">
      <c r="A8502" s="3">
        <v>9</v>
      </c>
      <c r="B8502" s="142"/>
      <c r="C8502" s="4" t="s">
        <v>23903</v>
      </c>
      <c r="D8502" s="5">
        <v>45142</v>
      </c>
      <c r="E8502" s="6" t="s">
        <v>3338</v>
      </c>
      <c r="F8502" s="7">
        <v>1383793</v>
      </c>
      <c r="G8502" s="6" t="s">
        <v>10524</v>
      </c>
      <c r="H8502" s="7">
        <v>148758</v>
      </c>
      <c r="I8502" s="143"/>
      <c r="J8502" s="144"/>
      <c r="K8502" s="145"/>
      <c r="L8502" t="str">
        <f t="shared" si="571"/>
        <v>46679</v>
      </c>
      <c r="M8502">
        <f t="shared" si="572"/>
        <v>46679</v>
      </c>
      <c r="N8502" s="37">
        <f t="shared" si="573"/>
        <v>1383793</v>
      </c>
    </row>
    <row r="8503" spans="1:14" x14ac:dyDescent="0.3">
      <c r="A8503" s="3">
        <v>9</v>
      </c>
      <c r="B8503" s="142"/>
      <c r="C8503" s="4" t="s">
        <v>23904</v>
      </c>
      <c r="D8503" s="5">
        <v>45141</v>
      </c>
      <c r="E8503" s="6" t="s">
        <v>6572</v>
      </c>
      <c r="F8503" s="7">
        <v>996241</v>
      </c>
      <c r="G8503" s="6" t="s">
        <v>10524</v>
      </c>
      <c r="H8503" s="7">
        <v>107096</v>
      </c>
      <c r="I8503" s="143"/>
      <c r="J8503" s="144"/>
      <c r="K8503" s="145"/>
      <c r="L8503" t="str">
        <f t="shared" si="571"/>
        <v>46335</v>
      </c>
      <c r="M8503">
        <f t="shared" si="572"/>
        <v>46335</v>
      </c>
      <c r="N8503" s="37">
        <f t="shared" si="573"/>
        <v>996241</v>
      </c>
    </row>
    <row r="8504" spans="1:14" x14ac:dyDescent="0.3">
      <c r="A8504" s="3">
        <v>9</v>
      </c>
      <c r="B8504" s="142"/>
      <c r="C8504" s="4" t="s">
        <v>23905</v>
      </c>
      <c r="D8504" s="5">
        <v>45145</v>
      </c>
      <c r="E8504" s="6" t="s">
        <v>2364</v>
      </c>
      <c r="F8504" s="7">
        <v>1229306</v>
      </c>
      <c r="G8504" s="6" t="s">
        <v>10524</v>
      </c>
      <c r="H8504" s="7">
        <v>132150</v>
      </c>
      <c r="I8504" s="143"/>
      <c r="J8504" s="144"/>
      <c r="K8504" s="145"/>
      <c r="L8504" t="str">
        <f t="shared" si="571"/>
        <v>46853</v>
      </c>
      <c r="M8504">
        <f t="shared" si="572"/>
        <v>46853</v>
      </c>
      <c r="N8504" s="37">
        <f t="shared" si="573"/>
        <v>1229306</v>
      </c>
    </row>
    <row r="8505" spans="1:14" x14ac:dyDescent="0.3">
      <c r="A8505" s="3">
        <v>9</v>
      </c>
      <c r="B8505" s="142"/>
      <c r="C8505" s="4" t="s">
        <v>23906</v>
      </c>
      <c r="D8505" s="5">
        <v>45145</v>
      </c>
      <c r="E8505" s="6" t="s">
        <v>2414</v>
      </c>
      <c r="F8505" s="7">
        <v>479771</v>
      </c>
      <c r="G8505" s="6" t="s">
        <v>10524</v>
      </c>
      <c r="H8505" s="7">
        <v>51575</v>
      </c>
      <c r="I8505" s="143"/>
      <c r="J8505" s="144"/>
      <c r="K8505" s="145"/>
      <c r="L8505" t="str">
        <f t="shared" si="571"/>
        <v>46852</v>
      </c>
      <c r="M8505">
        <f t="shared" si="572"/>
        <v>46852</v>
      </c>
      <c r="N8505" s="37">
        <f t="shared" si="573"/>
        <v>479771</v>
      </c>
    </row>
    <row r="8506" spans="1:14" x14ac:dyDescent="0.3">
      <c r="A8506" s="3">
        <v>9</v>
      </c>
      <c r="B8506" s="142"/>
      <c r="C8506" s="4" t="s">
        <v>23907</v>
      </c>
      <c r="D8506" s="5">
        <v>45147</v>
      </c>
      <c r="E8506" s="6" t="s">
        <v>3338</v>
      </c>
      <c r="F8506" s="7">
        <v>667510</v>
      </c>
      <c r="G8506" s="6" t="s">
        <v>10524</v>
      </c>
      <c r="H8506" s="7">
        <v>71757</v>
      </c>
      <c r="I8506" s="143"/>
      <c r="J8506" s="144"/>
      <c r="K8506" s="145"/>
      <c r="L8506" t="str">
        <f t="shared" si="571"/>
        <v>47027</v>
      </c>
      <c r="M8506">
        <f t="shared" si="572"/>
        <v>47027</v>
      </c>
      <c r="N8506" s="37">
        <f t="shared" si="573"/>
        <v>667510</v>
      </c>
    </row>
    <row r="8507" spans="1:14" x14ac:dyDescent="0.3">
      <c r="A8507" s="3">
        <v>9</v>
      </c>
      <c r="B8507" s="142"/>
      <c r="C8507" s="4" t="s">
        <v>23908</v>
      </c>
      <c r="D8507" s="5">
        <v>45149</v>
      </c>
      <c r="E8507" s="6" t="s">
        <v>3338</v>
      </c>
      <c r="F8507" s="7">
        <v>1267223</v>
      </c>
      <c r="G8507" s="6" t="s">
        <v>10524</v>
      </c>
      <c r="H8507" s="7">
        <v>136226</v>
      </c>
      <c r="I8507" s="143"/>
      <c r="J8507" s="144"/>
      <c r="K8507" s="145"/>
      <c r="L8507" t="str">
        <f t="shared" si="571"/>
        <v>48084</v>
      </c>
      <c r="M8507">
        <f t="shared" si="572"/>
        <v>48084</v>
      </c>
      <c r="N8507" s="37">
        <f t="shared" si="573"/>
        <v>1267223</v>
      </c>
    </row>
    <row r="8508" spans="1:14" x14ac:dyDescent="0.3">
      <c r="A8508" s="3">
        <v>9</v>
      </c>
      <c r="B8508" s="142"/>
      <c r="C8508" s="4" t="s">
        <v>23909</v>
      </c>
      <c r="D8508" s="5">
        <v>45143</v>
      </c>
      <c r="E8508" s="6" t="s">
        <v>3338</v>
      </c>
      <c r="F8508" s="7">
        <v>638382</v>
      </c>
      <c r="G8508" s="6" t="s">
        <v>10524</v>
      </c>
      <c r="H8508" s="7">
        <v>68626</v>
      </c>
      <c r="I8508" s="143"/>
      <c r="J8508" s="144"/>
      <c r="K8508" s="145"/>
      <c r="L8508" t="str">
        <f t="shared" si="571"/>
        <v>46789</v>
      </c>
      <c r="M8508">
        <f t="shared" si="572"/>
        <v>46789</v>
      </c>
      <c r="N8508" s="37">
        <f t="shared" si="573"/>
        <v>638382</v>
      </c>
    </row>
    <row r="8509" spans="1:14" x14ac:dyDescent="0.3">
      <c r="A8509" s="3">
        <v>9</v>
      </c>
      <c r="B8509" s="142"/>
      <c r="C8509" s="4" t="s">
        <v>23910</v>
      </c>
      <c r="D8509" s="5">
        <v>45142</v>
      </c>
      <c r="E8509" s="6" t="s">
        <v>2364</v>
      </c>
      <c r="F8509" s="7">
        <v>1160840</v>
      </c>
      <c r="G8509" s="6" t="s">
        <v>10524</v>
      </c>
      <c r="H8509" s="7">
        <v>124790</v>
      </c>
      <c r="I8509" s="143"/>
      <c r="J8509" s="144"/>
      <c r="K8509" s="145"/>
      <c r="L8509" t="str">
        <f t="shared" si="571"/>
        <v>46678</v>
      </c>
      <c r="M8509">
        <f t="shared" si="572"/>
        <v>46678</v>
      </c>
      <c r="N8509" s="37">
        <f t="shared" si="573"/>
        <v>1160840</v>
      </c>
    </row>
    <row r="8510" spans="1:14" x14ac:dyDescent="0.3">
      <c r="A8510" s="3">
        <v>9</v>
      </c>
      <c r="B8510" s="142"/>
      <c r="C8510" s="4" t="s">
        <v>23911</v>
      </c>
      <c r="D8510" s="5">
        <v>45149</v>
      </c>
      <c r="E8510" s="6" t="s">
        <v>2414</v>
      </c>
      <c r="F8510" s="7">
        <v>642956</v>
      </c>
      <c r="G8510" s="6" t="s">
        <v>10524</v>
      </c>
      <c r="H8510" s="7">
        <v>69118</v>
      </c>
      <c r="I8510" s="143"/>
      <c r="J8510" s="144"/>
      <c r="K8510" s="145"/>
      <c r="L8510" t="str">
        <f t="shared" si="571"/>
        <v>48114</v>
      </c>
      <c r="M8510">
        <f t="shared" si="572"/>
        <v>48114</v>
      </c>
      <c r="N8510" s="37">
        <f t="shared" si="573"/>
        <v>642956</v>
      </c>
    </row>
    <row r="8511" spans="1:14" x14ac:dyDescent="0.3">
      <c r="A8511" s="3">
        <v>9</v>
      </c>
      <c r="B8511" s="142"/>
      <c r="C8511" s="4" t="s">
        <v>23912</v>
      </c>
      <c r="D8511" s="5">
        <v>45147</v>
      </c>
      <c r="E8511" s="6" t="s">
        <v>6686</v>
      </c>
      <c r="F8511" s="7">
        <v>270983</v>
      </c>
      <c r="G8511" s="6" t="s">
        <v>10524</v>
      </c>
      <c r="H8511" s="7">
        <v>29131</v>
      </c>
      <c r="I8511" s="143"/>
      <c r="J8511" s="144"/>
      <c r="K8511" s="145"/>
      <c r="L8511" t="str">
        <f t="shared" si="571"/>
        <v>47006</v>
      </c>
      <c r="M8511">
        <f t="shared" si="572"/>
        <v>47006</v>
      </c>
      <c r="N8511" s="37">
        <f t="shared" si="573"/>
        <v>270983</v>
      </c>
    </row>
    <row r="8512" spans="1:14" x14ac:dyDescent="0.3">
      <c r="A8512" s="3">
        <v>9</v>
      </c>
      <c r="B8512" s="142"/>
      <c r="C8512" s="4" t="s">
        <v>23913</v>
      </c>
      <c r="D8512" s="5">
        <v>45148</v>
      </c>
      <c r="E8512" s="6" t="s">
        <v>2364</v>
      </c>
      <c r="F8512" s="7">
        <v>924893</v>
      </c>
      <c r="G8512" s="6" t="s">
        <v>10524</v>
      </c>
      <c r="H8512" s="7">
        <v>99426</v>
      </c>
      <c r="I8512" s="143"/>
      <c r="J8512" s="144"/>
      <c r="K8512" s="145"/>
      <c r="L8512" t="str">
        <f t="shared" si="571"/>
        <v>47733</v>
      </c>
      <c r="M8512">
        <f t="shared" si="572"/>
        <v>47733</v>
      </c>
      <c r="N8512" s="37">
        <f t="shared" si="573"/>
        <v>924893</v>
      </c>
    </row>
    <row r="8513" spans="1:14" x14ac:dyDescent="0.3">
      <c r="A8513" s="3">
        <v>9</v>
      </c>
      <c r="B8513" s="142"/>
      <c r="C8513" s="4" t="s">
        <v>23914</v>
      </c>
      <c r="D8513" s="5">
        <v>45154</v>
      </c>
      <c r="E8513" s="6" t="s">
        <v>2414</v>
      </c>
      <c r="F8513" s="7">
        <v>760334</v>
      </c>
      <c r="G8513" s="6" t="s">
        <v>10524</v>
      </c>
      <c r="H8513" s="7">
        <v>81736</v>
      </c>
      <c r="I8513" s="143"/>
      <c r="J8513" s="144"/>
      <c r="K8513" s="145"/>
      <c r="L8513" t="str">
        <f t="shared" si="571"/>
        <v>48541</v>
      </c>
      <c r="M8513">
        <f t="shared" si="572"/>
        <v>48541</v>
      </c>
      <c r="N8513" s="37">
        <f t="shared" si="573"/>
        <v>760334</v>
      </c>
    </row>
    <row r="8514" spans="1:14" x14ac:dyDescent="0.3">
      <c r="A8514" s="3">
        <v>9</v>
      </c>
      <c r="B8514" s="142"/>
      <c r="C8514" s="4" t="s">
        <v>23915</v>
      </c>
      <c r="D8514" s="5">
        <v>45140</v>
      </c>
      <c r="E8514" s="6" t="s">
        <v>6686</v>
      </c>
      <c r="F8514" s="7">
        <v>1054364</v>
      </c>
      <c r="G8514" s="6" t="s">
        <v>10524</v>
      </c>
      <c r="H8514" s="7">
        <v>113344</v>
      </c>
      <c r="I8514" s="143"/>
      <c r="J8514" s="144"/>
      <c r="K8514" s="145"/>
      <c r="L8514" t="str">
        <f t="shared" si="571"/>
        <v>45503</v>
      </c>
      <c r="M8514">
        <f t="shared" si="572"/>
        <v>45503</v>
      </c>
      <c r="N8514" s="37">
        <f t="shared" si="573"/>
        <v>1054364</v>
      </c>
    </row>
    <row r="8515" spans="1:14" x14ac:dyDescent="0.3">
      <c r="A8515" s="3">
        <v>9</v>
      </c>
      <c r="B8515" s="142"/>
      <c r="C8515" s="4" t="s">
        <v>23916</v>
      </c>
      <c r="D8515" s="5">
        <v>45145</v>
      </c>
      <c r="E8515" s="6" t="s">
        <v>2364</v>
      </c>
      <c r="F8515" s="7">
        <v>641076</v>
      </c>
      <c r="G8515" s="6" t="s">
        <v>10524</v>
      </c>
      <c r="H8515" s="7">
        <v>68916</v>
      </c>
      <c r="I8515" s="143"/>
      <c r="J8515" s="144"/>
      <c r="K8515" s="145"/>
      <c r="L8515" t="str">
        <f t="shared" si="571"/>
        <v>46857</v>
      </c>
      <c r="M8515">
        <f t="shared" si="572"/>
        <v>46857</v>
      </c>
      <c r="N8515" s="37">
        <f t="shared" si="573"/>
        <v>641076</v>
      </c>
    </row>
    <row r="8516" spans="1:14" x14ac:dyDescent="0.3">
      <c r="A8516" s="3">
        <v>9</v>
      </c>
      <c r="B8516" s="142"/>
      <c r="C8516" s="4" t="s">
        <v>23917</v>
      </c>
      <c r="D8516" s="5">
        <v>45154</v>
      </c>
      <c r="E8516" s="6" t="s">
        <v>3338</v>
      </c>
      <c r="F8516" s="7">
        <v>599916</v>
      </c>
      <c r="G8516" s="6" t="s">
        <v>10524</v>
      </c>
      <c r="H8516" s="7">
        <v>64491</v>
      </c>
      <c r="I8516" s="143"/>
      <c r="J8516" s="144"/>
      <c r="K8516" s="145"/>
      <c r="L8516" t="str">
        <f t="shared" si="571"/>
        <v>48532</v>
      </c>
      <c r="M8516">
        <f t="shared" si="572"/>
        <v>48532</v>
      </c>
      <c r="N8516" s="37">
        <f t="shared" si="573"/>
        <v>599916</v>
      </c>
    </row>
    <row r="8517" spans="1:14" x14ac:dyDescent="0.3">
      <c r="A8517" s="3">
        <v>9</v>
      </c>
      <c r="B8517" s="142"/>
      <c r="C8517" s="4" t="s">
        <v>23918</v>
      </c>
      <c r="D8517" s="5">
        <v>45156</v>
      </c>
      <c r="E8517" s="6" t="s">
        <v>6572</v>
      </c>
      <c r="F8517" s="7">
        <v>379376</v>
      </c>
      <c r="G8517" s="6" t="s">
        <v>10524</v>
      </c>
      <c r="H8517" s="7">
        <v>40783</v>
      </c>
      <c r="I8517" s="143"/>
      <c r="J8517" s="144"/>
      <c r="K8517" s="145"/>
      <c r="L8517" t="str">
        <f t="shared" si="571"/>
        <v>49624</v>
      </c>
      <c r="M8517">
        <f t="shared" si="572"/>
        <v>49624</v>
      </c>
      <c r="N8517" s="37">
        <f t="shared" si="573"/>
        <v>379376</v>
      </c>
    </row>
    <row r="8518" spans="1:14" x14ac:dyDescent="0.3">
      <c r="A8518" s="3">
        <v>9</v>
      </c>
      <c r="B8518" s="142"/>
      <c r="C8518" s="4" t="s">
        <v>23919</v>
      </c>
      <c r="D8518" s="5">
        <v>45142</v>
      </c>
      <c r="E8518" s="6" t="s">
        <v>2414</v>
      </c>
      <c r="F8518" s="7">
        <v>1668173</v>
      </c>
      <c r="G8518" s="6" t="s">
        <v>10524</v>
      </c>
      <c r="H8518" s="7">
        <v>179329</v>
      </c>
      <c r="I8518" s="143"/>
      <c r="J8518" s="144"/>
      <c r="K8518" s="145"/>
      <c r="L8518" t="str">
        <f t="shared" si="571"/>
        <v>46674</v>
      </c>
      <c r="M8518">
        <f t="shared" si="572"/>
        <v>46674</v>
      </c>
      <c r="N8518" s="37">
        <f t="shared" si="573"/>
        <v>1668173</v>
      </c>
    </row>
    <row r="8519" spans="1:14" x14ac:dyDescent="0.3">
      <c r="A8519" s="3">
        <v>9</v>
      </c>
      <c r="B8519" s="142"/>
      <c r="C8519" s="4" t="s">
        <v>23920</v>
      </c>
      <c r="D8519" s="5">
        <v>45149</v>
      </c>
      <c r="E8519" s="6" t="s">
        <v>2414</v>
      </c>
      <c r="F8519" s="7">
        <v>597744</v>
      </c>
      <c r="G8519" s="6" t="s">
        <v>10524</v>
      </c>
      <c r="H8519" s="7">
        <v>64257</v>
      </c>
      <c r="I8519" s="143"/>
      <c r="J8519" s="144"/>
      <c r="K8519" s="145"/>
      <c r="L8519" t="str">
        <f t="shared" si="571"/>
        <v>48078</v>
      </c>
      <c r="M8519">
        <f t="shared" si="572"/>
        <v>48078</v>
      </c>
      <c r="N8519" s="37">
        <f t="shared" si="573"/>
        <v>597744</v>
      </c>
    </row>
    <row r="8520" spans="1:14" x14ac:dyDescent="0.3">
      <c r="A8520" s="3">
        <v>9</v>
      </c>
      <c r="B8520" s="142"/>
      <c r="C8520" s="4" t="s">
        <v>23921</v>
      </c>
      <c r="D8520" s="5">
        <v>45149</v>
      </c>
      <c r="E8520" s="6" t="s">
        <v>2414</v>
      </c>
      <c r="F8520" s="7">
        <v>859847</v>
      </c>
      <c r="G8520" s="6" t="s">
        <v>10524</v>
      </c>
      <c r="H8520" s="7">
        <v>92434</v>
      </c>
      <c r="I8520" s="143"/>
      <c r="J8520" s="144"/>
      <c r="K8520" s="145"/>
      <c r="L8520" t="str">
        <f t="shared" si="571"/>
        <v>48079</v>
      </c>
      <c r="M8520">
        <f t="shared" si="572"/>
        <v>48079</v>
      </c>
      <c r="N8520" s="37">
        <f t="shared" si="573"/>
        <v>859847</v>
      </c>
    </row>
    <row r="8521" spans="1:14" x14ac:dyDescent="0.3">
      <c r="A8521" s="3">
        <v>9</v>
      </c>
      <c r="B8521" s="142"/>
      <c r="C8521" s="4" t="s">
        <v>23922</v>
      </c>
      <c r="D8521" s="5">
        <v>45154</v>
      </c>
      <c r="E8521" s="6" t="s">
        <v>6572</v>
      </c>
      <c r="F8521" s="7">
        <v>996241</v>
      </c>
      <c r="G8521" s="6" t="s">
        <v>10524</v>
      </c>
      <c r="H8521" s="7">
        <v>107096</v>
      </c>
      <c r="I8521" s="143"/>
      <c r="J8521" s="144"/>
      <c r="K8521" s="145"/>
      <c r="L8521" t="str">
        <f t="shared" si="571"/>
        <v>48535</v>
      </c>
      <c r="M8521">
        <f t="shared" si="572"/>
        <v>48535</v>
      </c>
      <c r="N8521" s="37">
        <f t="shared" si="573"/>
        <v>996241</v>
      </c>
    </row>
    <row r="8522" spans="1:14" x14ac:dyDescent="0.3">
      <c r="A8522" s="3">
        <v>9</v>
      </c>
      <c r="B8522" s="142"/>
      <c r="C8522" s="4" t="s">
        <v>23923</v>
      </c>
      <c r="D8522" s="5">
        <v>45156</v>
      </c>
      <c r="E8522" s="6" t="s">
        <v>3338</v>
      </c>
      <c r="F8522" s="7">
        <v>1098605</v>
      </c>
      <c r="G8522" s="6" t="s">
        <v>10524</v>
      </c>
      <c r="H8522" s="7">
        <v>118100</v>
      </c>
      <c r="I8522" s="143"/>
      <c r="J8522" s="144"/>
      <c r="K8522" s="145"/>
      <c r="L8522" t="str">
        <f t="shared" si="571"/>
        <v>49623</v>
      </c>
      <c r="M8522">
        <f t="shared" si="572"/>
        <v>49623</v>
      </c>
      <c r="N8522" s="37">
        <f t="shared" si="573"/>
        <v>1098605</v>
      </c>
    </row>
    <row r="8523" spans="1:14" x14ac:dyDescent="0.3">
      <c r="A8523" s="3">
        <v>9</v>
      </c>
      <c r="B8523" s="142"/>
      <c r="C8523" s="4" t="s">
        <v>23924</v>
      </c>
      <c r="D8523" s="5">
        <v>45161</v>
      </c>
      <c r="E8523" s="6" t="s">
        <v>3338</v>
      </c>
      <c r="F8523" s="7">
        <v>396527</v>
      </c>
      <c r="G8523" s="6" t="s">
        <v>10524</v>
      </c>
      <c r="H8523" s="7">
        <v>42627</v>
      </c>
      <c r="I8523" s="143"/>
      <c r="J8523" s="144"/>
      <c r="K8523" s="145"/>
      <c r="L8523" t="str">
        <f t="shared" si="571"/>
        <v>49969</v>
      </c>
      <c r="M8523">
        <f t="shared" si="572"/>
        <v>49969</v>
      </c>
      <c r="N8523" s="37">
        <f t="shared" si="573"/>
        <v>396527</v>
      </c>
    </row>
    <row r="8524" spans="1:14" x14ac:dyDescent="0.3">
      <c r="A8524" s="3">
        <v>9</v>
      </c>
      <c r="B8524" s="142"/>
      <c r="C8524" s="4" t="s">
        <v>23925</v>
      </c>
      <c r="D8524" s="5">
        <v>45162</v>
      </c>
      <c r="E8524" s="6" t="s">
        <v>2364</v>
      </c>
      <c r="F8524" s="7">
        <v>925577</v>
      </c>
      <c r="G8524" s="6" t="s">
        <v>10524</v>
      </c>
      <c r="H8524" s="7">
        <v>99500</v>
      </c>
      <c r="I8524" s="143"/>
      <c r="J8524" s="144"/>
      <c r="K8524" s="145"/>
      <c r="L8524" t="str">
        <f t="shared" si="571"/>
        <v>50743</v>
      </c>
      <c r="M8524">
        <f t="shared" si="572"/>
        <v>50743</v>
      </c>
      <c r="N8524" s="37">
        <f t="shared" si="573"/>
        <v>925577</v>
      </c>
    </row>
    <row r="8525" spans="1:14" x14ac:dyDescent="0.3">
      <c r="A8525" s="3">
        <v>9</v>
      </c>
      <c r="B8525" s="142"/>
      <c r="C8525" s="4" t="s">
        <v>23926</v>
      </c>
      <c r="D8525" s="5">
        <v>45164</v>
      </c>
      <c r="E8525" s="6" t="s">
        <v>3338</v>
      </c>
      <c r="F8525" s="7">
        <v>1000219</v>
      </c>
      <c r="G8525" s="6" t="s">
        <v>10524</v>
      </c>
      <c r="H8525" s="7">
        <v>107524</v>
      </c>
      <c r="I8525" s="143"/>
      <c r="J8525" s="144"/>
      <c r="K8525" s="145"/>
      <c r="L8525" t="str">
        <f t="shared" si="571"/>
        <v>51453</v>
      </c>
      <c r="M8525">
        <f t="shared" si="572"/>
        <v>51453</v>
      </c>
      <c r="N8525" s="37">
        <f t="shared" si="573"/>
        <v>1000219</v>
      </c>
    </row>
    <row r="8526" spans="1:14" x14ac:dyDescent="0.3">
      <c r="A8526" s="3">
        <v>9</v>
      </c>
      <c r="B8526" s="142"/>
      <c r="C8526" s="4" t="s">
        <v>23927</v>
      </c>
      <c r="D8526" s="5">
        <v>45160</v>
      </c>
      <c r="E8526" s="6" t="s">
        <v>2364</v>
      </c>
      <c r="F8526" s="7">
        <v>907395</v>
      </c>
      <c r="G8526" s="6" t="s">
        <v>10524</v>
      </c>
      <c r="H8526" s="7">
        <v>97545</v>
      </c>
      <c r="I8526" s="143"/>
      <c r="J8526" s="144"/>
      <c r="K8526" s="145"/>
      <c r="L8526" t="str">
        <f t="shared" si="571"/>
        <v>49951</v>
      </c>
      <c r="M8526">
        <f t="shared" si="572"/>
        <v>49951</v>
      </c>
      <c r="N8526" s="37">
        <f t="shared" si="573"/>
        <v>907395</v>
      </c>
    </row>
    <row r="8527" spans="1:14" x14ac:dyDescent="0.3">
      <c r="A8527" s="3">
        <v>9</v>
      </c>
      <c r="B8527" s="142"/>
      <c r="C8527" s="4" t="s">
        <v>23928</v>
      </c>
      <c r="D8527" s="5">
        <v>45164</v>
      </c>
      <c r="E8527" s="6" t="s">
        <v>2364</v>
      </c>
      <c r="F8527" s="7">
        <v>760334</v>
      </c>
      <c r="G8527" s="6" t="s">
        <v>10524</v>
      </c>
      <c r="H8527" s="7">
        <v>81736</v>
      </c>
      <c r="I8527" s="143"/>
      <c r="J8527" s="144"/>
      <c r="K8527" s="145"/>
      <c r="L8527" t="str">
        <f t="shared" si="571"/>
        <v>51402</v>
      </c>
      <c r="M8527">
        <f t="shared" si="572"/>
        <v>51402</v>
      </c>
      <c r="N8527" s="37">
        <f t="shared" si="573"/>
        <v>760334</v>
      </c>
    </row>
    <row r="8528" spans="1:14" x14ac:dyDescent="0.3">
      <c r="A8528" s="3">
        <v>9</v>
      </c>
      <c r="B8528" s="142"/>
      <c r="C8528" s="4" t="s">
        <v>23929</v>
      </c>
      <c r="D8528" s="5">
        <v>45161</v>
      </c>
      <c r="E8528" s="6" t="s">
        <v>3338</v>
      </c>
      <c r="F8528" s="7">
        <v>400506</v>
      </c>
      <c r="G8528" s="6" t="s">
        <v>10524</v>
      </c>
      <c r="H8528" s="7">
        <v>43054</v>
      </c>
      <c r="I8528" s="143"/>
      <c r="J8528" s="144"/>
      <c r="K8528" s="145"/>
      <c r="L8528" t="str">
        <f t="shared" si="571"/>
        <v>49970</v>
      </c>
      <c r="M8528">
        <f t="shared" si="572"/>
        <v>49970</v>
      </c>
      <c r="N8528" s="37">
        <f t="shared" si="573"/>
        <v>400506</v>
      </c>
    </row>
    <row r="8529" spans="1:14" x14ac:dyDescent="0.3">
      <c r="A8529" s="3">
        <v>9</v>
      </c>
      <c r="B8529" s="142"/>
      <c r="C8529" s="4" t="s">
        <v>23930</v>
      </c>
      <c r="D8529" s="5">
        <v>45166</v>
      </c>
      <c r="E8529" s="6" t="s">
        <v>23931</v>
      </c>
      <c r="F8529" s="7">
        <v>599713</v>
      </c>
      <c r="G8529" s="6" t="s">
        <v>10524</v>
      </c>
      <c r="H8529" s="7">
        <v>64469</v>
      </c>
      <c r="I8529" s="143"/>
      <c r="J8529" s="144"/>
      <c r="K8529" s="145"/>
      <c r="L8529" t="str">
        <f t="shared" si="571"/>
        <v>51468</v>
      </c>
      <c r="M8529">
        <f t="shared" si="572"/>
        <v>51468</v>
      </c>
      <c r="N8529" s="37">
        <f t="shared" si="573"/>
        <v>599713</v>
      </c>
    </row>
    <row r="8530" spans="1:14" x14ac:dyDescent="0.3">
      <c r="A8530" s="3">
        <v>9</v>
      </c>
      <c r="B8530" s="142"/>
      <c r="C8530" s="4" t="s">
        <v>23932</v>
      </c>
      <c r="D8530" s="5">
        <v>45162</v>
      </c>
      <c r="E8530" s="6" t="s">
        <v>6514</v>
      </c>
      <c r="F8530" s="7">
        <v>694536</v>
      </c>
      <c r="G8530" s="6" t="s">
        <v>10524</v>
      </c>
      <c r="H8530" s="7">
        <v>74663</v>
      </c>
      <c r="I8530" s="143"/>
      <c r="J8530" s="144"/>
      <c r="K8530" s="145"/>
      <c r="L8530" t="str">
        <f t="shared" si="571"/>
        <v>50763</v>
      </c>
      <c r="M8530">
        <f t="shared" si="572"/>
        <v>50763</v>
      </c>
      <c r="N8530" s="37">
        <f t="shared" si="573"/>
        <v>694536</v>
      </c>
    </row>
    <row r="8531" spans="1:14" x14ac:dyDescent="0.3">
      <c r="A8531" s="3">
        <v>9</v>
      </c>
      <c r="B8531" s="142"/>
      <c r="C8531" s="4" t="s">
        <v>23933</v>
      </c>
      <c r="D8531" s="5">
        <v>45163</v>
      </c>
      <c r="E8531" s="6" t="s">
        <v>3338</v>
      </c>
      <c r="F8531" s="7">
        <v>630384</v>
      </c>
      <c r="G8531" s="6" t="s">
        <v>10524</v>
      </c>
      <c r="H8531" s="7">
        <v>67766</v>
      </c>
      <c r="I8531" s="143"/>
      <c r="J8531" s="144"/>
      <c r="K8531" s="145"/>
      <c r="L8531" t="str">
        <f t="shared" si="571"/>
        <v>51201</v>
      </c>
      <c r="M8531">
        <f t="shared" si="572"/>
        <v>51201</v>
      </c>
      <c r="N8531" s="37">
        <f t="shared" si="573"/>
        <v>630384</v>
      </c>
    </row>
    <row r="8532" spans="1:14" x14ac:dyDescent="0.3">
      <c r="A8532" s="3">
        <v>9</v>
      </c>
      <c r="B8532" s="142"/>
      <c r="C8532" s="4" t="s">
        <v>23934</v>
      </c>
      <c r="D8532" s="5">
        <v>45166</v>
      </c>
      <c r="E8532" s="6" t="s">
        <v>6686</v>
      </c>
      <c r="F8532" s="7">
        <v>3220646</v>
      </c>
      <c r="G8532" s="6" t="s">
        <v>10524</v>
      </c>
      <c r="H8532" s="7">
        <v>346219</v>
      </c>
      <c r="I8532" s="143"/>
      <c r="J8532" s="144"/>
      <c r="K8532" s="145"/>
      <c r="L8532" t="str">
        <f t="shared" si="571"/>
        <v>51477</v>
      </c>
      <c r="M8532">
        <f t="shared" si="572"/>
        <v>51477</v>
      </c>
      <c r="N8532" s="37">
        <f t="shared" si="573"/>
        <v>3220646</v>
      </c>
    </row>
    <row r="8533" spans="1:14" x14ac:dyDescent="0.3">
      <c r="A8533" s="3">
        <v>9</v>
      </c>
      <c r="B8533" s="142"/>
      <c r="C8533" s="4" t="s">
        <v>23935</v>
      </c>
      <c r="D8533" s="5">
        <v>45168</v>
      </c>
      <c r="E8533" s="6" t="s">
        <v>2414</v>
      </c>
      <c r="F8533" s="7">
        <v>400950</v>
      </c>
      <c r="G8533" s="6" t="s">
        <v>10524</v>
      </c>
      <c r="H8533" s="7">
        <v>43102</v>
      </c>
      <c r="I8533" s="143"/>
      <c r="J8533" s="144"/>
      <c r="K8533" s="145"/>
      <c r="L8533" t="str">
        <f t="shared" si="571"/>
        <v>51687</v>
      </c>
      <c r="M8533">
        <f t="shared" si="572"/>
        <v>51687</v>
      </c>
      <c r="N8533" s="37">
        <f t="shared" si="573"/>
        <v>400950</v>
      </c>
    </row>
    <row r="8534" spans="1:14" x14ac:dyDescent="0.3">
      <c r="A8534" s="3">
        <v>9</v>
      </c>
      <c r="B8534" s="142"/>
      <c r="C8534" s="4" t="s">
        <v>23936</v>
      </c>
      <c r="D8534" s="5">
        <v>45168</v>
      </c>
      <c r="E8534" s="6" t="s">
        <v>3338</v>
      </c>
      <c r="F8534" s="7">
        <v>396527</v>
      </c>
      <c r="G8534" s="6" t="s">
        <v>10524</v>
      </c>
      <c r="H8534" s="7">
        <v>42627</v>
      </c>
      <c r="I8534" s="143"/>
      <c r="J8534" s="144"/>
      <c r="K8534" s="145"/>
      <c r="L8534" t="str">
        <f t="shared" si="571"/>
        <v>51728</v>
      </c>
      <c r="M8534">
        <f t="shared" si="572"/>
        <v>51728</v>
      </c>
      <c r="N8534" s="37">
        <f t="shared" si="573"/>
        <v>396527</v>
      </c>
    </row>
    <row r="8535" spans="1:14" x14ac:dyDescent="0.3">
      <c r="A8535" s="3">
        <v>9</v>
      </c>
      <c r="B8535" s="142"/>
      <c r="C8535" s="4" t="s">
        <v>23937</v>
      </c>
      <c r="D8535" s="5">
        <v>45168</v>
      </c>
      <c r="E8535" s="6" t="s">
        <v>6572</v>
      </c>
      <c r="F8535" s="7">
        <v>870696</v>
      </c>
      <c r="G8535" s="6" t="s">
        <v>10524</v>
      </c>
      <c r="H8535" s="7">
        <v>93600</v>
      </c>
      <c r="I8535" s="143"/>
      <c r="J8535" s="144"/>
      <c r="K8535" s="145"/>
      <c r="L8535" t="str">
        <f t="shared" si="571"/>
        <v>51674</v>
      </c>
      <c r="M8535">
        <f t="shared" si="572"/>
        <v>51674</v>
      </c>
      <c r="N8535" s="37">
        <f t="shared" si="573"/>
        <v>870696</v>
      </c>
    </row>
    <row r="8536" spans="1:14" x14ac:dyDescent="0.3">
      <c r="A8536" s="3">
        <v>9</v>
      </c>
      <c r="B8536" s="142"/>
      <c r="C8536" s="4" t="s">
        <v>23938</v>
      </c>
      <c r="D8536" s="5">
        <v>45169</v>
      </c>
      <c r="E8536" s="6" t="s">
        <v>3338</v>
      </c>
      <c r="F8536" s="7">
        <v>2010181</v>
      </c>
      <c r="G8536" s="6" t="s">
        <v>10524</v>
      </c>
      <c r="H8536" s="7">
        <v>216094</v>
      </c>
      <c r="I8536" s="143"/>
      <c r="J8536" s="144"/>
      <c r="K8536" s="145"/>
      <c r="L8536" t="str">
        <f t="shared" si="571"/>
        <v>53099</v>
      </c>
      <c r="M8536">
        <f t="shared" si="572"/>
        <v>53099</v>
      </c>
      <c r="N8536" s="37">
        <f t="shared" si="573"/>
        <v>2010181</v>
      </c>
    </row>
    <row r="8537" spans="1:14" x14ac:dyDescent="0.3">
      <c r="A8537" s="3">
        <v>9</v>
      </c>
      <c r="B8537" s="142"/>
      <c r="C8537" s="4" t="s">
        <v>23939</v>
      </c>
      <c r="D8537" s="5">
        <v>45140</v>
      </c>
      <c r="E8537" s="6" t="s">
        <v>2414</v>
      </c>
      <c r="F8537" s="7">
        <v>1321368</v>
      </c>
      <c r="G8537" s="6" t="s">
        <v>10524</v>
      </c>
      <c r="H8537" s="7">
        <v>142047</v>
      </c>
      <c r="I8537" s="143"/>
      <c r="J8537" s="144"/>
      <c r="K8537" s="145"/>
      <c r="L8537" t="str">
        <f t="shared" si="571"/>
        <v>45481</v>
      </c>
      <c r="M8537">
        <f t="shared" si="572"/>
        <v>45481</v>
      </c>
      <c r="N8537" s="37">
        <f t="shared" si="573"/>
        <v>1321368</v>
      </c>
    </row>
    <row r="8538" spans="1:14" x14ac:dyDescent="0.3">
      <c r="A8538" s="3">
        <v>9</v>
      </c>
      <c r="B8538" s="142"/>
      <c r="C8538" s="4" t="s">
        <v>23940</v>
      </c>
      <c r="D8538" s="5">
        <v>45168</v>
      </c>
      <c r="E8538" s="6" t="s">
        <v>3338</v>
      </c>
      <c r="F8538" s="7">
        <v>1827986</v>
      </c>
      <c r="G8538" s="6" t="s">
        <v>10524</v>
      </c>
      <c r="H8538" s="7">
        <v>196508</v>
      </c>
      <c r="I8538" s="143"/>
      <c r="J8538" s="144"/>
      <c r="K8538" s="145"/>
      <c r="L8538" t="str">
        <f t="shared" si="571"/>
        <v>51729</v>
      </c>
      <c r="M8538">
        <f t="shared" si="572"/>
        <v>51729</v>
      </c>
      <c r="N8538" s="37">
        <f t="shared" si="573"/>
        <v>1827986</v>
      </c>
    </row>
    <row r="8539" spans="1:14" x14ac:dyDescent="0.3">
      <c r="A8539" s="3">
        <v>9</v>
      </c>
      <c r="B8539" s="142"/>
      <c r="C8539" s="4" t="s">
        <v>23941</v>
      </c>
      <c r="D8539" s="5">
        <v>45169</v>
      </c>
      <c r="E8539" s="6" t="s">
        <v>2414</v>
      </c>
      <c r="F8539" s="7">
        <v>472243</v>
      </c>
      <c r="G8539" s="6" t="s">
        <v>10524</v>
      </c>
      <c r="H8539" s="7">
        <v>50766</v>
      </c>
      <c r="I8539" s="143"/>
      <c r="J8539" s="144"/>
      <c r="K8539" s="145"/>
      <c r="L8539" t="str">
        <f t="shared" si="571"/>
        <v>53078</v>
      </c>
      <c r="M8539">
        <f t="shared" si="572"/>
        <v>53078</v>
      </c>
      <c r="N8539" s="37">
        <f t="shared" si="573"/>
        <v>472243</v>
      </c>
    </row>
    <row r="8540" spans="1:14" x14ac:dyDescent="0.3">
      <c r="A8540" s="3">
        <v>9</v>
      </c>
      <c r="B8540" s="142"/>
      <c r="C8540" s="4" t="s">
        <v>23942</v>
      </c>
      <c r="D8540" s="5">
        <v>45140</v>
      </c>
      <c r="E8540" s="6" t="s">
        <v>2364</v>
      </c>
      <c r="F8540" s="7">
        <v>630811</v>
      </c>
      <c r="G8540" s="6" t="s">
        <v>10524</v>
      </c>
      <c r="H8540" s="7">
        <v>67812</v>
      </c>
      <c r="I8540" s="143"/>
      <c r="J8540" s="144"/>
      <c r="K8540" s="145"/>
      <c r="L8540" t="str">
        <f t="shared" si="571"/>
        <v>45496</v>
      </c>
      <c r="M8540">
        <f t="shared" si="572"/>
        <v>45496</v>
      </c>
      <c r="N8540" s="37">
        <f t="shared" si="573"/>
        <v>630811</v>
      </c>
    </row>
    <row r="8541" spans="1:14" x14ac:dyDescent="0.3">
      <c r="A8541" s="3">
        <v>9</v>
      </c>
      <c r="B8541" s="142"/>
      <c r="C8541" s="4" t="s">
        <v>23943</v>
      </c>
      <c r="D8541" s="5">
        <v>45143</v>
      </c>
      <c r="E8541" s="6" t="s">
        <v>3338</v>
      </c>
      <c r="F8541" s="7">
        <v>359828</v>
      </c>
      <c r="G8541" s="6" t="s">
        <v>10524</v>
      </c>
      <c r="H8541" s="7">
        <v>38682</v>
      </c>
      <c r="I8541" s="143"/>
      <c r="J8541" s="144"/>
      <c r="K8541" s="145"/>
      <c r="L8541" t="str">
        <f t="shared" si="571"/>
        <v>46782</v>
      </c>
      <c r="M8541">
        <f t="shared" si="572"/>
        <v>46782</v>
      </c>
      <c r="N8541" s="37">
        <f t="shared" si="573"/>
        <v>359828</v>
      </c>
    </row>
    <row r="8542" spans="1:14" x14ac:dyDescent="0.3">
      <c r="A8542" s="3">
        <v>9</v>
      </c>
      <c r="B8542" s="142"/>
      <c r="C8542" s="4" t="s">
        <v>23944</v>
      </c>
      <c r="D8542" s="5">
        <v>45147</v>
      </c>
      <c r="E8542" s="6" t="s">
        <v>6572</v>
      </c>
      <c r="F8542" s="7">
        <v>348278</v>
      </c>
      <c r="G8542" s="6" t="s">
        <v>10524</v>
      </c>
      <c r="H8542" s="7">
        <v>37440</v>
      </c>
      <c r="I8542" s="143"/>
      <c r="J8542" s="144"/>
      <c r="K8542" s="145"/>
      <c r="L8542" t="str">
        <f t="shared" si="571"/>
        <v>47025</v>
      </c>
      <c r="M8542">
        <f t="shared" si="572"/>
        <v>47025</v>
      </c>
      <c r="N8542" s="37">
        <f t="shared" si="573"/>
        <v>348278</v>
      </c>
    </row>
    <row r="8543" spans="1:14" x14ac:dyDescent="0.3">
      <c r="A8543" s="3">
        <v>9</v>
      </c>
      <c r="B8543" s="142"/>
      <c r="C8543" s="4" t="s">
        <v>23945</v>
      </c>
      <c r="D8543" s="5">
        <v>45147</v>
      </c>
      <c r="E8543" s="6" t="s">
        <v>2414</v>
      </c>
      <c r="F8543" s="7">
        <v>1478617</v>
      </c>
      <c r="G8543" s="6" t="s">
        <v>10524</v>
      </c>
      <c r="H8543" s="7">
        <v>158951</v>
      </c>
      <c r="I8543" s="143"/>
      <c r="J8543" s="144"/>
      <c r="K8543" s="145"/>
      <c r="L8543" t="str">
        <f t="shared" si="571"/>
        <v>47019</v>
      </c>
      <c r="M8543">
        <f t="shared" si="572"/>
        <v>47019</v>
      </c>
      <c r="N8543" s="37">
        <f t="shared" si="573"/>
        <v>1478617</v>
      </c>
    </row>
    <row r="8544" spans="1:14" x14ac:dyDescent="0.3">
      <c r="A8544" s="3">
        <v>9</v>
      </c>
      <c r="B8544" s="142"/>
      <c r="C8544" s="4" t="s">
        <v>23946</v>
      </c>
      <c r="D8544" s="5">
        <v>45147</v>
      </c>
      <c r="E8544" s="6" t="s">
        <v>3338</v>
      </c>
      <c r="F8544" s="7">
        <v>1068460</v>
      </c>
      <c r="G8544" s="6" t="s">
        <v>10524</v>
      </c>
      <c r="H8544" s="7">
        <v>114859</v>
      </c>
      <c r="I8544" s="143"/>
      <c r="J8544" s="144"/>
      <c r="K8544" s="145"/>
      <c r="L8544" t="str">
        <f t="shared" si="571"/>
        <v>46998</v>
      </c>
      <c r="M8544">
        <f t="shared" si="572"/>
        <v>46998</v>
      </c>
      <c r="N8544" s="37">
        <f t="shared" si="573"/>
        <v>1068460</v>
      </c>
    </row>
    <row r="8545" spans="1:14" x14ac:dyDescent="0.3">
      <c r="A8545" s="3">
        <v>9</v>
      </c>
      <c r="B8545" s="142"/>
      <c r="C8545" s="4" t="s">
        <v>23947</v>
      </c>
      <c r="D8545" s="5">
        <v>45142</v>
      </c>
      <c r="E8545" s="6" t="s">
        <v>2364</v>
      </c>
      <c r="F8545" s="7">
        <v>1385993</v>
      </c>
      <c r="G8545" s="6" t="s">
        <v>10524</v>
      </c>
      <c r="H8545" s="7">
        <v>148994</v>
      </c>
      <c r="I8545" s="143"/>
      <c r="J8545" s="144"/>
      <c r="K8545" s="145"/>
      <c r="L8545" t="str">
        <f t="shared" si="571"/>
        <v>46657</v>
      </c>
      <c r="M8545">
        <f t="shared" si="572"/>
        <v>46657</v>
      </c>
      <c r="N8545" s="37">
        <f t="shared" si="573"/>
        <v>1385993</v>
      </c>
    </row>
    <row r="8546" spans="1:14" x14ac:dyDescent="0.3">
      <c r="A8546" s="3">
        <v>9</v>
      </c>
      <c r="B8546" s="142"/>
      <c r="C8546" s="4" t="s">
        <v>23948</v>
      </c>
      <c r="D8546" s="5">
        <v>45149</v>
      </c>
      <c r="E8546" s="6" t="s">
        <v>3338</v>
      </c>
      <c r="F8546" s="7">
        <v>359828</v>
      </c>
      <c r="G8546" s="6" t="s">
        <v>10524</v>
      </c>
      <c r="H8546" s="7">
        <v>38682</v>
      </c>
      <c r="I8546" s="143"/>
      <c r="J8546" s="144"/>
      <c r="K8546" s="145"/>
      <c r="L8546" t="str">
        <f t="shared" si="571"/>
        <v>48111</v>
      </c>
      <c r="M8546">
        <f t="shared" si="572"/>
        <v>48111</v>
      </c>
      <c r="N8546" s="37">
        <f t="shared" si="573"/>
        <v>359828</v>
      </c>
    </row>
    <row r="8547" spans="1:14" x14ac:dyDescent="0.3">
      <c r="A8547" s="3">
        <v>9</v>
      </c>
      <c r="B8547" s="142"/>
      <c r="C8547" s="4" t="s">
        <v>23949</v>
      </c>
      <c r="D8547" s="5">
        <v>45147</v>
      </c>
      <c r="E8547" s="6" t="s">
        <v>6686</v>
      </c>
      <c r="F8547" s="7">
        <v>534008</v>
      </c>
      <c r="G8547" s="6" t="s">
        <v>10524</v>
      </c>
      <c r="H8547" s="7">
        <v>57406</v>
      </c>
      <c r="I8547" s="143"/>
      <c r="J8547" s="144"/>
      <c r="K8547" s="145"/>
      <c r="L8547" t="str">
        <f t="shared" si="571"/>
        <v>47005</v>
      </c>
      <c r="M8547">
        <f t="shared" si="572"/>
        <v>47005</v>
      </c>
      <c r="N8547" s="37">
        <f t="shared" si="573"/>
        <v>534008</v>
      </c>
    </row>
    <row r="8548" spans="1:14" x14ac:dyDescent="0.3">
      <c r="A8548" s="3">
        <v>9</v>
      </c>
      <c r="B8548" s="142"/>
      <c r="C8548" s="4" t="s">
        <v>23950</v>
      </c>
      <c r="D8548" s="5">
        <v>45148</v>
      </c>
      <c r="E8548" s="6" t="s">
        <v>6686</v>
      </c>
      <c r="F8548" s="7">
        <v>599713</v>
      </c>
      <c r="G8548" s="6" t="s">
        <v>10524</v>
      </c>
      <c r="H8548" s="7">
        <v>64469</v>
      </c>
      <c r="I8548" s="143"/>
      <c r="J8548" s="144"/>
      <c r="K8548" s="145"/>
      <c r="L8548" t="str">
        <f t="shared" si="571"/>
        <v>47776</v>
      </c>
      <c r="M8548">
        <f t="shared" si="572"/>
        <v>47776</v>
      </c>
      <c r="N8548" s="37">
        <f t="shared" si="573"/>
        <v>599713</v>
      </c>
    </row>
    <row r="8549" spans="1:14" x14ac:dyDescent="0.3">
      <c r="A8549" s="3">
        <v>9</v>
      </c>
      <c r="B8549" s="142"/>
      <c r="C8549" s="4" t="s">
        <v>23951</v>
      </c>
      <c r="D8549" s="5">
        <v>45148</v>
      </c>
      <c r="E8549" s="6" t="s">
        <v>2364</v>
      </c>
      <c r="F8549" s="7">
        <v>667510</v>
      </c>
      <c r="G8549" s="6" t="s">
        <v>10524</v>
      </c>
      <c r="H8549" s="7">
        <v>71757</v>
      </c>
      <c r="I8549" s="143"/>
      <c r="J8549" s="144"/>
      <c r="K8549" s="145"/>
      <c r="L8549" t="str">
        <f t="shared" ref="L8549:L8612" si="574">+RIGHT(C8549,5)</f>
        <v>47711</v>
      </c>
      <c r="M8549">
        <f t="shared" ref="M8549:M8612" si="575">+L8549*1</f>
        <v>47711</v>
      </c>
      <c r="N8549" s="37">
        <f t="shared" ref="N8549:N8612" si="576">+F8549</f>
        <v>667510</v>
      </c>
    </row>
    <row r="8550" spans="1:14" x14ac:dyDescent="0.3">
      <c r="A8550" s="3">
        <v>9</v>
      </c>
      <c r="B8550" s="142"/>
      <c r="C8550" s="4" t="s">
        <v>23952</v>
      </c>
      <c r="D8550" s="5">
        <v>45150</v>
      </c>
      <c r="E8550" s="6" t="s">
        <v>3338</v>
      </c>
      <c r="F8550" s="7">
        <v>597744</v>
      </c>
      <c r="G8550" s="6" t="s">
        <v>10524</v>
      </c>
      <c r="H8550" s="7">
        <v>64257</v>
      </c>
      <c r="I8550" s="143"/>
      <c r="J8550" s="144"/>
      <c r="K8550" s="145"/>
      <c r="L8550" t="str">
        <f t="shared" si="574"/>
        <v>48240</v>
      </c>
      <c r="M8550">
        <f t="shared" si="575"/>
        <v>48240</v>
      </c>
      <c r="N8550" s="37">
        <f t="shared" si="576"/>
        <v>597744</v>
      </c>
    </row>
    <row r="8551" spans="1:14" x14ac:dyDescent="0.3">
      <c r="A8551" s="3">
        <v>9</v>
      </c>
      <c r="B8551" s="142"/>
      <c r="C8551" s="4" t="s">
        <v>23953</v>
      </c>
      <c r="D8551" s="5">
        <v>45140</v>
      </c>
      <c r="E8551" s="6" t="s">
        <v>2414</v>
      </c>
      <c r="F8551" s="7">
        <v>1068192</v>
      </c>
      <c r="G8551" s="6" t="s">
        <v>10524</v>
      </c>
      <c r="H8551" s="7">
        <v>114831</v>
      </c>
      <c r="I8551" s="143"/>
      <c r="J8551" s="144"/>
      <c r="K8551" s="145"/>
      <c r="L8551" t="str">
        <f t="shared" si="574"/>
        <v>45512</v>
      </c>
      <c r="M8551">
        <f t="shared" si="575"/>
        <v>45512</v>
      </c>
      <c r="N8551" s="37">
        <f t="shared" si="576"/>
        <v>1068192</v>
      </c>
    </row>
    <row r="8552" spans="1:14" x14ac:dyDescent="0.3">
      <c r="A8552" s="3">
        <v>9</v>
      </c>
      <c r="B8552" s="142"/>
      <c r="C8552" s="4" t="s">
        <v>23954</v>
      </c>
      <c r="D8552" s="5">
        <v>45149</v>
      </c>
      <c r="E8552" s="6" t="s">
        <v>3338</v>
      </c>
      <c r="F8552" s="7">
        <v>1027338</v>
      </c>
      <c r="G8552" s="6" t="s">
        <v>10524</v>
      </c>
      <c r="H8552" s="7">
        <v>110439</v>
      </c>
      <c r="I8552" s="143"/>
      <c r="J8552" s="144"/>
      <c r="K8552" s="145"/>
      <c r="L8552" t="str">
        <f t="shared" si="574"/>
        <v>48120</v>
      </c>
      <c r="M8552">
        <f t="shared" si="575"/>
        <v>48120</v>
      </c>
      <c r="N8552" s="37">
        <f t="shared" si="576"/>
        <v>1027338</v>
      </c>
    </row>
    <row r="8553" spans="1:14" x14ac:dyDescent="0.3">
      <c r="A8553" s="3">
        <v>9</v>
      </c>
      <c r="B8553" s="142"/>
      <c r="C8553" s="4" t="s">
        <v>23955</v>
      </c>
      <c r="D8553" s="5">
        <v>45154</v>
      </c>
      <c r="E8553" s="6" t="s">
        <v>6686</v>
      </c>
      <c r="F8553" s="7">
        <v>756355</v>
      </c>
      <c r="G8553" s="6" t="s">
        <v>10524</v>
      </c>
      <c r="H8553" s="7">
        <v>81308</v>
      </c>
      <c r="I8553" s="143"/>
      <c r="J8553" s="144"/>
      <c r="K8553" s="145"/>
      <c r="L8553" t="str">
        <f t="shared" si="574"/>
        <v>48517</v>
      </c>
      <c r="M8553">
        <f t="shared" si="575"/>
        <v>48517</v>
      </c>
      <c r="N8553" s="37">
        <f t="shared" si="576"/>
        <v>756355</v>
      </c>
    </row>
    <row r="8554" spans="1:14" x14ac:dyDescent="0.3">
      <c r="A8554" s="3">
        <v>9</v>
      </c>
      <c r="B8554" s="142"/>
      <c r="C8554" s="4" t="s">
        <v>23956</v>
      </c>
      <c r="D8554" s="5">
        <v>45141</v>
      </c>
      <c r="E8554" s="6" t="s">
        <v>3338</v>
      </c>
      <c r="F8554" s="7">
        <v>1195489</v>
      </c>
      <c r="G8554" s="6" t="s">
        <v>10524</v>
      </c>
      <c r="H8554" s="7">
        <v>128515</v>
      </c>
      <c r="I8554" s="143"/>
      <c r="J8554" s="144"/>
      <c r="K8554" s="145"/>
      <c r="L8554" t="str">
        <f t="shared" si="574"/>
        <v>46325</v>
      </c>
      <c r="M8554">
        <f t="shared" si="575"/>
        <v>46325</v>
      </c>
      <c r="N8554" s="37">
        <f t="shared" si="576"/>
        <v>1195489</v>
      </c>
    </row>
    <row r="8555" spans="1:14" x14ac:dyDescent="0.3">
      <c r="A8555" s="3">
        <v>9</v>
      </c>
      <c r="B8555" s="142"/>
      <c r="C8555" s="4" t="s">
        <v>23957</v>
      </c>
      <c r="D8555" s="5">
        <v>45154</v>
      </c>
      <c r="E8555" s="6" t="s">
        <v>6572</v>
      </c>
      <c r="F8555" s="7">
        <v>793418</v>
      </c>
      <c r="G8555" s="6" t="s">
        <v>10524</v>
      </c>
      <c r="H8555" s="7">
        <v>85292</v>
      </c>
      <c r="I8555" s="143"/>
      <c r="J8555" s="144"/>
      <c r="K8555" s="145"/>
      <c r="L8555" t="str">
        <f t="shared" si="574"/>
        <v>48503</v>
      </c>
      <c r="M8555">
        <f t="shared" si="575"/>
        <v>48503</v>
      </c>
      <c r="N8555" s="37">
        <f t="shared" si="576"/>
        <v>793418</v>
      </c>
    </row>
    <row r="8556" spans="1:14" x14ac:dyDescent="0.3">
      <c r="A8556" s="3">
        <v>9</v>
      </c>
      <c r="B8556" s="142"/>
      <c r="C8556" s="4" t="s">
        <v>23958</v>
      </c>
      <c r="D8556" s="5">
        <v>45159</v>
      </c>
      <c r="E8556" s="6" t="s">
        <v>2414</v>
      </c>
      <c r="F8556" s="7">
        <v>1277400</v>
      </c>
      <c r="G8556" s="6" t="s">
        <v>10524</v>
      </c>
      <c r="H8556" s="7">
        <v>137321</v>
      </c>
      <c r="I8556" s="143"/>
      <c r="J8556" s="144"/>
      <c r="K8556" s="145"/>
      <c r="L8556" t="str">
        <f t="shared" si="574"/>
        <v>49844</v>
      </c>
      <c r="M8556">
        <f t="shared" si="575"/>
        <v>49844</v>
      </c>
      <c r="N8556" s="37">
        <f t="shared" si="576"/>
        <v>1277400</v>
      </c>
    </row>
    <row r="8557" spans="1:14" x14ac:dyDescent="0.3">
      <c r="A8557" s="3">
        <v>9</v>
      </c>
      <c r="B8557" s="142"/>
      <c r="C8557" s="4" t="s">
        <v>23959</v>
      </c>
      <c r="D8557" s="5">
        <v>45156</v>
      </c>
      <c r="E8557" s="6" t="s">
        <v>2414</v>
      </c>
      <c r="F8557" s="7">
        <v>1009962</v>
      </c>
      <c r="G8557" s="6" t="s">
        <v>10524</v>
      </c>
      <c r="H8557" s="7">
        <v>108571</v>
      </c>
      <c r="I8557" s="143"/>
      <c r="J8557" s="144"/>
      <c r="K8557" s="145"/>
      <c r="L8557" t="str">
        <f t="shared" si="574"/>
        <v>49612</v>
      </c>
      <c r="M8557">
        <f t="shared" si="575"/>
        <v>49612</v>
      </c>
      <c r="N8557" s="37">
        <f t="shared" si="576"/>
        <v>1009962</v>
      </c>
    </row>
    <row r="8558" spans="1:14" x14ac:dyDescent="0.3">
      <c r="A8558" s="3">
        <v>9</v>
      </c>
      <c r="B8558" s="142"/>
      <c r="C8558" s="4" t="s">
        <v>23960</v>
      </c>
      <c r="D8558" s="5">
        <v>45157</v>
      </c>
      <c r="E8558" s="6" t="s">
        <v>6686</v>
      </c>
      <c r="F8558" s="7">
        <v>479771</v>
      </c>
      <c r="G8558" s="6" t="s">
        <v>10524</v>
      </c>
      <c r="H8558" s="7">
        <v>51575</v>
      </c>
      <c r="I8558" s="143"/>
      <c r="J8558" s="144"/>
      <c r="K8558" s="145"/>
      <c r="L8558" t="str">
        <f t="shared" si="574"/>
        <v>49789</v>
      </c>
      <c r="M8558">
        <f t="shared" si="575"/>
        <v>49789</v>
      </c>
      <c r="N8558" s="37">
        <f t="shared" si="576"/>
        <v>479771</v>
      </c>
    </row>
    <row r="8559" spans="1:14" x14ac:dyDescent="0.3">
      <c r="A8559" s="3">
        <v>9</v>
      </c>
      <c r="B8559" s="142"/>
      <c r="C8559" s="4" t="s">
        <v>23961</v>
      </c>
      <c r="D8559" s="5">
        <v>45156</v>
      </c>
      <c r="E8559" s="6" t="s">
        <v>6686</v>
      </c>
      <c r="F8559" s="7">
        <v>868727</v>
      </c>
      <c r="G8559" s="6" t="s">
        <v>10524</v>
      </c>
      <c r="H8559" s="7">
        <v>93388</v>
      </c>
      <c r="I8559" s="143"/>
      <c r="J8559" s="144"/>
      <c r="K8559" s="145"/>
      <c r="L8559" t="str">
        <f t="shared" si="574"/>
        <v>49770</v>
      </c>
      <c r="M8559">
        <f t="shared" si="575"/>
        <v>49770</v>
      </c>
      <c r="N8559" s="37">
        <f t="shared" si="576"/>
        <v>868727</v>
      </c>
    </row>
    <row r="8560" spans="1:14" x14ac:dyDescent="0.3">
      <c r="A8560" s="3">
        <v>9</v>
      </c>
      <c r="B8560" s="142"/>
      <c r="C8560" s="4" t="s">
        <v>23962</v>
      </c>
      <c r="D8560" s="5">
        <v>45161</v>
      </c>
      <c r="E8560" s="6" t="s">
        <v>6572</v>
      </c>
      <c r="F8560" s="7">
        <v>1694848</v>
      </c>
      <c r="G8560" s="6" t="s">
        <v>10524</v>
      </c>
      <c r="H8560" s="7">
        <v>182196</v>
      </c>
      <c r="I8560" s="143"/>
      <c r="J8560" s="144"/>
      <c r="K8560" s="145"/>
      <c r="L8560" t="str">
        <f t="shared" si="574"/>
        <v>49989</v>
      </c>
      <c r="M8560">
        <f t="shared" si="575"/>
        <v>49989</v>
      </c>
      <c r="N8560" s="37">
        <f t="shared" si="576"/>
        <v>1694848</v>
      </c>
    </row>
    <row r="8561" spans="1:14" x14ac:dyDescent="0.3">
      <c r="A8561" s="3">
        <v>9</v>
      </c>
      <c r="B8561" s="142"/>
      <c r="C8561" s="4" t="s">
        <v>23963</v>
      </c>
      <c r="D8561" s="5">
        <v>45161</v>
      </c>
      <c r="E8561" s="6" t="s">
        <v>6572</v>
      </c>
      <c r="F8561" s="7">
        <v>959541</v>
      </c>
      <c r="G8561" s="6" t="s">
        <v>10524</v>
      </c>
      <c r="H8561" s="7">
        <v>103151</v>
      </c>
      <c r="I8561" s="143"/>
      <c r="J8561" s="144"/>
      <c r="K8561" s="145"/>
      <c r="L8561" t="str">
        <f t="shared" si="574"/>
        <v>49990</v>
      </c>
      <c r="M8561">
        <f t="shared" si="575"/>
        <v>49990</v>
      </c>
      <c r="N8561" s="37">
        <f t="shared" si="576"/>
        <v>959541</v>
      </c>
    </row>
    <row r="8562" spans="1:14" x14ac:dyDescent="0.3">
      <c r="A8562" s="3">
        <v>9</v>
      </c>
      <c r="B8562" s="142"/>
      <c r="C8562" s="4" t="s">
        <v>23964</v>
      </c>
      <c r="D8562" s="5">
        <v>45160</v>
      </c>
      <c r="E8562" s="6" t="s">
        <v>3338</v>
      </c>
      <c r="F8562" s="7">
        <v>694536</v>
      </c>
      <c r="G8562" s="6" t="s">
        <v>10524</v>
      </c>
      <c r="H8562" s="7">
        <v>74663</v>
      </c>
      <c r="I8562" s="143"/>
      <c r="J8562" s="144"/>
      <c r="K8562" s="145"/>
      <c r="L8562" t="str">
        <f t="shared" si="574"/>
        <v>49889</v>
      </c>
      <c r="M8562">
        <f t="shared" si="575"/>
        <v>49889</v>
      </c>
      <c r="N8562" s="37">
        <f t="shared" si="576"/>
        <v>694536</v>
      </c>
    </row>
    <row r="8563" spans="1:14" x14ac:dyDescent="0.3">
      <c r="A8563" s="3">
        <v>9</v>
      </c>
      <c r="B8563" s="142"/>
      <c r="C8563" s="4" t="s">
        <v>23965</v>
      </c>
      <c r="D8563" s="5">
        <v>45154</v>
      </c>
      <c r="E8563" s="6" t="s">
        <v>3338</v>
      </c>
      <c r="F8563" s="7">
        <v>1910180</v>
      </c>
      <c r="G8563" s="6" t="s">
        <v>10524</v>
      </c>
      <c r="H8563" s="7">
        <v>205344</v>
      </c>
      <c r="I8563" s="143"/>
      <c r="J8563" s="144"/>
      <c r="K8563" s="145"/>
      <c r="L8563" t="str">
        <f t="shared" si="574"/>
        <v>48500</v>
      </c>
      <c r="M8563">
        <f t="shared" si="575"/>
        <v>48500</v>
      </c>
      <c r="N8563" s="37">
        <f t="shared" si="576"/>
        <v>1910180</v>
      </c>
    </row>
    <row r="8564" spans="1:14" x14ac:dyDescent="0.3">
      <c r="A8564" s="3">
        <v>9</v>
      </c>
      <c r="B8564" s="142"/>
      <c r="C8564" s="4" t="s">
        <v>23966</v>
      </c>
      <c r="D8564" s="5">
        <v>45156</v>
      </c>
      <c r="E8564" s="6" t="s">
        <v>3338</v>
      </c>
      <c r="F8564" s="7">
        <v>270983</v>
      </c>
      <c r="G8564" s="6" t="s">
        <v>10524</v>
      </c>
      <c r="H8564" s="7">
        <v>29131</v>
      </c>
      <c r="I8564" s="143"/>
      <c r="J8564" s="144"/>
      <c r="K8564" s="145"/>
      <c r="L8564" t="str">
        <f t="shared" si="574"/>
        <v>49620</v>
      </c>
      <c r="M8564">
        <f t="shared" si="575"/>
        <v>49620</v>
      </c>
      <c r="N8564" s="37">
        <f t="shared" si="576"/>
        <v>270983</v>
      </c>
    </row>
    <row r="8565" spans="1:14" x14ac:dyDescent="0.3">
      <c r="A8565" s="3">
        <v>9</v>
      </c>
      <c r="B8565" s="142"/>
      <c r="C8565" s="4" t="s">
        <v>23967</v>
      </c>
      <c r="D8565" s="5">
        <v>45168</v>
      </c>
      <c r="E8565" s="6" t="s">
        <v>23931</v>
      </c>
      <c r="F8565" s="7">
        <v>270983</v>
      </c>
      <c r="G8565" s="6" t="s">
        <v>10524</v>
      </c>
      <c r="H8565" s="7">
        <v>29131</v>
      </c>
      <c r="I8565" s="143"/>
      <c r="J8565" s="144"/>
      <c r="K8565" s="145"/>
      <c r="L8565" t="str">
        <f t="shared" si="574"/>
        <v>51720</v>
      </c>
      <c r="M8565">
        <f t="shared" si="575"/>
        <v>51720</v>
      </c>
      <c r="N8565" s="37">
        <f t="shared" si="576"/>
        <v>270983</v>
      </c>
    </row>
    <row r="8566" spans="1:14" x14ac:dyDescent="0.3">
      <c r="A8566" s="3">
        <v>9</v>
      </c>
      <c r="B8566" s="142"/>
      <c r="C8566" s="4" t="s">
        <v>23968</v>
      </c>
      <c r="D8566" s="5">
        <v>45164</v>
      </c>
      <c r="E8566" s="6" t="s">
        <v>23931</v>
      </c>
      <c r="F8566" s="7">
        <v>760778</v>
      </c>
      <c r="G8566" s="6" t="s">
        <v>10524</v>
      </c>
      <c r="H8566" s="7">
        <v>81784</v>
      </c>
      <c r="I8566" s="143"/>
      <c r="J8566" s="144"/>
      <c r="K8566" s="145"/>
      <c r="L8566" t="str">
        <f t="shared" si="574"/>
        <v>51400</v>
      </c>
      <c r="M8566">
        <f t="shared" si="575"/>
        <v>51400</v>
      </c>
      <c r="N8566" s="37">
        <f t="shared" si="576"/>
        <v>760778</v>
      </c>
    </row>
    <row r="8567" spans="1:14" x14ac:dyDescent="0.3">
      <c r="A8567" s="3">
        <v>9</v>
      </c>
      <c r="B8567" s="142"/>
      <c r="C8567" s="4" t="s">
        <v>23969</v>
      </c>
      <c r="D8567" s="5">
        <v>45168</v>
      </c>
      <c r="E8567" s="6" t="s">
        <v>23931</v>
      </c>
      <c r="F8567" s="7">
        <v>1180607</v>
      </c>
      <c r="G8567" s="6" t="s">
        <v>10524</v>
      </c>
      <c r="H8567" s="7">
        <v>126915</v>
      </c>
      <c r="I8567" s="143"/>
      <c r="J8567" s="144"/>
      <c r="K8567" s="145"/>
      <c r="L8567" t="str">
        <f t="shared" si="574"/>
        <v>51677</v>
      </c>
      <c r="M8567">
        <f t="shared" si="575"/>
        <v>51677</v>
      </c>
      <c r="N8567" s="37">
        <f t="shared" si="576"/>
        <v>1180607</v>
      </c>
    </row>
    <row r="8568" spans="1:14" x14ac:dyDescent="0.3">
      <c r="A8568" s="3">
        <v>9</v>
      </c>
      <c r="B8568" s="142"/>
      <c r="C8568" s="4" t="s">
        <v>23970</v>
      </c>
      <c r="D8568" s="5">
        <v>45168</v>
      </c>
      <c r="E8568" s="6" t="s">
        <v>2414</v>
      </c>
      <c r="F8568" s="7">
        <v>311863</v>
      </c>
      <c r="G8568" s="6" t="s">
        <v>10524</v>
      </c>
      <c r="H8568" s="7">
        <v>33525</v>
      </c>
      <c r="I8568" s="143"/>
      <c r="J8568" s="144"/>
      <c r="K8568" s="145"/>
      <c r="L8568" t="str">
        <f t="shared" si="574"/>
        <v>51697</v>
      </c>
      <c r="M8568">
        <f t="shared" si="575"/>
        <v>51697</v>
      </c>
      <c r="N8568" s="37">
        <f t="shared" si="576"/>
        <v>311863</v>
      </c>
    </row>
    <row r="8569" spans="1:14" x14ac:dyDescent="0.3">
      <c r="A8569" s="3">
        <v>9</v>
      </c>
      <c r="B8569" s="142"/>
      <c r="C8569" s="4" t="s">
        <v>23971</v>
      </c>
      <c r="D8569" s="5">
        <v>45169</v>
      </c>
      <c r="E8569" s="6" t="s">
        <v>6686</v>
      </c>
      <c r="F8569" s="7">
        <v>506889</v>
      </c>
      <c r="G8569" s="6" t="s">
        <v>10524</v>
      </c>
      <c r="H8569" s="7">
        <v>54491</v>
      </c>
      <c r="I8569" s="143"/>
      <c r="J8569" s="144"/>
      <c r="K8569" s="145"/>
      <c r="L8569" t="str">
        <f t="shared" si="574"/>
        <v>53100</v>
      </c>
      <c r="M8569">
        <f t="shared" si="575"/>
        <v>53100</v>
      </c>
      <c r="N8569" s="37">
        <f t="shared" si="576"/>
        <v>506889</v>
      </c>
    </row>
    <row r="8570" spans="1:14" x14ac:dyDescent="0.3">
      <c r="A8570" s="3">
        <v>9</v>
      </c>
      <c r="B8570" s="142"/>
      <c r="C8570" s="4" t="s">
        <v>23972</v>
      </c>
      <c r="D8570" s="5">
        <v>45168</v>
      </c>
      <c r="E8570" s="6" t="s">
        <v>6686</v>
      </c>
      <c r="F8570" s="7">
        <v>667510</v>
      </c>
      <c r="G8570" s="6" t="s">
        <v>10524</v>
      </c>
      <c r="H8570" s="7">
        <v>71757</v>
      </c>
      <c r="I8570" s="143"/>
      <c r="J8570" s="144"/>
      <c r="K8570" s="145"/>
      <c r="L8570" t="str">
        <f t="shared" si="574"/>
        <v>51710</v>
      </c>
      <c r="M8570">
        <f t="shared" si="575"/>
        <v>51710</v>
      </c>
      <c r="N8570" s="37">
        <f t="shared" si="576"/>
        <v>667510</v>
      </c>
    </row>
    <row r="8571" spans="1:14" x14ac:dyDescent="0.3">
      <c r="A8571" s="3">
        <v>9</v>
      </c>
      <c r="B8571" s="142"/>
      <c r="C8571" s="4" t="s">
        <v>23973</v>
      </c>
      <c r="D8571" s="5">
        <v>45169</v>
      </c>
      <c r="E8571" s="6" t="s">
        <v>6686</v>
      </c>
      <c r="F8571" s="7">
        <v>793055</v>
      </c>
      <c r="G8571" s="6" t="s">
        <v>10524</v>
      </c>
      <c r="H8571" s="7">
        <v>85253</v>
      </c>
      <c r="I8571" s="143"/>
      <c r="J8571" s="144"/>
      <c r="K8571" s="145"/>
      <c r="L8571" t="str">
        <f t="shared" si="574"/>
        <v>53120</v>
      </c>
      <c r="M8571">
        <f t="shared" si="575"/>
        <v>53120</v>
      </c>
      <c r="N8571" s="37">
        <f t="shared" si="576"/>
        <v>793055</v>
      </c>
    </row>
    <row r="8572" spans="1:14" x14ac:dyDescent="0.3">
      <c r="A8572" s="3">
        <v>9</v>
      </c>
      <c r="B8572" s="142"/>
      <c r="C8572" s="4" t="s">
        <v>23974</v>
      </c>
      <c r="D8572" s="5">
        <v>45168</v>
      </c>
      <c r="E8572" s="6" t="s">
        <v>2364</v>
      </c>
      <c r="F8572" s="7">
        <v>400506</v>
      </c>
      <c r="G8572" s="6" t="s">
        <v>10524</v>
      </c>
      <c r="H8572" s="7">
        <v>43054</v>
      </c>
      <c r="I8572" s="143"/>
      <c r="J8572" s="144"/>
      <c r="K8572" s="145"/>
      <c r="L8572" t="str">
        <f t="shared" si="574"/>
        <v>51711</v>
      </c>
      <c r="M8572">
        <f t="shared" si="575"/>
        <v>51711</v>
      </c>
      <c r="N8572" s="37">
        <f t="shared" si="576"/>
        <v>400506</v>
      </c>
    </row>
    <row r="8573" spans="1:14" x14ac:dyDescent="0.3">
      <c r="A8573" s="3">
        <v>9</v>
      </c>
      <c r="B8573" s="142"/>
      <c r="C8573" s="4" t="s">
        <v>23975</v>
      </c>
      <c r="D8573" s="5">
        <v>45169</v>
      </c>
      <c r="E8573" s="6" t="s">
        <v>2414</v>
      </c>
      <c r="F8573" s="7">
        <v>983554</v>
      </c>
      <c r="G8573" s="6" t="s">
        <v>10524</v>
      </c>
      <c r="H8573" s="7">
        <v>105732</v>
      </c>
      <c r="I8573" s="143"/>
      <c r="J8573" s="144"/>
      <c r="K8573" s="145"/>
      <c r="L8573" t="str">
        <f t="shared" si="574"/>
        <v>53082</v>
      </c>
      <c r="M8573">
        <f t="shared" si="575"/>
        <v>53082</v>
      </c>
      <c r="N8573" s="37">
        <f t="shared" si="576"/>
        <v>983554</v>
      </c>
    </row>
    <row r="8574" spans="1:14" x14ac:dyDescent="0.3">
      <c r="A8574" s="3">
        <v>9</v>
      </c>
      <c r="B8574" s="142"/>
      <c r="C8574" s="4" t="s">
        <v>23976</v>
      </c>
      <c r="D8574" s="5">
        <v>45141</v>
      </c>
      <c r="E8574" s="6" t="s">
        <v>2414</v>
      </c>
      <c r="F8574" s="7">
        <v>908191</v>
      </c>
      <c r="G8574" s="6" t="s">
        <v>10524</v>
      </c>
      <c r="H8574" s="7">
        <v>97631</v>
      </c>
      <c r="I8574" s="143"/>
      <c r="J8574" s="144"/>
      <c r="K8574" s="145"/>
      <c r="L8574" t="str">
        <f t="shared" si="574"/>
        <v>46312</v>
      </c>
      <c r="M8574">
        <f t="shared" si="575"/>
        <v>46312</v>
      </c>
      <c r="N8574" s="37">
        <f t="shared" si="576"/>
        <v>908191</v>
      </c>
    </row>
    <row r="8575" spans="1:14" x14ac:dyDescent="0.3">
      <c r="A8575" s="3">
        <v>9</v>
      </c>
      <c r="B8575" s="142"/>
      <c r="C8575" s="4" t="s">
        <v>23977</v>
      </c>
      <c r="D8575" s="5">
        <v>45140</v>
      </c>
      <c r="E8575" s="6" t="s">
        <v>3338</v>
      </c>
      <c r="F8575" s="7">
        <v>760334</v>
      </c>
      <c r="G8575" s="6" t="s">
        <v>10524</v>
      </c>
      <c r="H8575" s="7">
        <v>81736</v>
      </c>
      <c r="I8575" s="143"/>
      <c r="J8575" s="144"/>
      <c r="K8575" s="145"/>
      <c r="L8575" t="str">
        <f t="shared" si="574"/>
        <v>45491</v>
      </c>
      <c r="M8575">
        <f t="shared" si="575"/>
        <v>45491</v>
      </c>
      <c r="N8575" s="37">
        <f t="shared" si="576"/>
        <v>760334</v>
      </c>
    </row>
    <row r="8576" spans="1:14" x14ac:dyDescent="0.3">
      <c r="A8576" s="3">
        <v>9</v>
      </c>
      <c r="B8576" s="142"/>
      <c r="C8576" s="4" t="s">
        <v>23978</v>
      </c>
      <c r="D8576" s="5">
        <v>45146</v>
      </c>
      <c r="E8576" s="6" t="s">
        <v>2364</v>
      </c>
      <c r="F8576" s="7">
        <v>1538206</v>
      </c>
      <c r="G8576" s="6" t="s">
        <v>10524</v>
      </c>
      <c r="H8576" s="7">
        <v>165357</v>
      </c>
      <c r="I8576" s="143"/>
      <c r="J8576" s="144"/>
      <c r="K8576" s="145"/>
      <c r="L8576" t="str">
        <f t="shared" si="574"/>
        <v>46947</v>
      </c>
      <c r="M8576">
        <f t="shared" si="575"/>
        <v>46947</v>
      </c>
      <c r="N8576" s="37">
        <f t="shared" si="576"/>
        <v>1538206</v>
      </c>
    </row>
    <row r="8577" spans="1:14" x14ac:dyDescent="0.3">
      <c r="A8577" s="3">
        <v>9</v>
      </c>
      <c r="B8577" s="142"/>
      <c r="C8577" s="4" t="s">
        <v>23979</v>
      </c>
      <c r="D8577" s="5">
        <v>45143</v>
      </c>
      <c r="E8577" s="6" t="s">
        <v>6686</v>
      </c>
      <c r="F8577" s="7">
        <v>640391</v>
      </c>
      <c r="G8577" s="6" t="s">
        <v>10524</v>
      </c>
      <c r="H8577" s="7">
        <v>68842</v>
      </c>
      <c r="I8577" s="143"/>
      <c r="J8577" s="144"/>
      <c r="K8577" s="145"/>
      <c r="L8577" t="str">
        <f t="shared" si="574"/>
        <v>46773</v>
      </c>
      <c r="M8577">
        <f t="shared" si="575"/>
        <v>46773</v>
      </c>
      <c r="N8577" s="37">
        <f t="shared" si="576"/>
        <v>640391</v>
      </c>
    </row>
    <row r="8578" spans="1:14" x14ac:dyDescent="0.3">
      <c r="A8578" s="3">
        <v>9</v>
      </c>
      <c r="B8578" s="142"/>
      <c r="C8578" s="4" t="s">
        <v>23980</v>
      </c>
      <c r="D8578" s="5">
        <v>45147</v>
      </c>
      <c r="E8578" s="6" t="s">
        <v>2414</v>
      </c>
      <c r="F8578" s="7">
        <v>656757</v>
      </c>
      <c r="G8578" s="6" t="s">
        <v>10524</v>
      </c>
      <c r="H8578" s="7">
        <v>70601</v>
      </c>
      <c r="I8578" s="143"/>
      <c r="J8578" s="144"/>
      <c r="K8578" s="145"/>
      <c r="L8578" t="str">
        <f t="shared" si="574"/>
        <v>46986</v>
      </c>
      <c r="M8578">
        <f t="shared" si="575"/>
        <v>46986</v>
      </c>
      <c r="N8578" s="37">
        <f t="shared" si="576"/>
        <v>656757</v>
      </c>
    </row>
    <row r="8579" spans="1:14" x14ac:dyDescent="0.3">
      <c r="A8579" s="3">
        <v>9</v>
      </c>
      <c r="B8579" s="142"/>
      <c r="C8579" s="4" t="s">
        <v>23981</v>
      </c>
      <c r="D8579" s="5">
        <v>45147</v>
      </c>
      <c r="E8579" s="6" t="s">
        <v>2414</v>
      </c>
      <c r="F8579" s="7">
        <v>870696</v>
      </c>
      <c r="G8579" s="6" t="s">
        <v>10524</v>
      </c>
      <c r="H8579" s="7">
        <v>93600</v>
      </c>
      <c r="I8579" s="143"/>
      <c r="J8579" s="144"/>
      <c r="K8579" s="145"/>
      <c r="L8579" t="str">
        <f t="shared" si="574"/>
        <v>46999</v>
      </c>
      <c r="M8579">
        <f t="shared" si="575"/>
        <v>46999</v>
      </c>
      <c r="N8579" s="37">
        <f t="shared" si="576"/>
        <v>870696</v>
      </c>
    </row>
    <row r="8580" spans="1:14" x14ac:dyDescent="0.3">
      <c r="A8580" s="3">
        <v>9</v>
      </c>
      <c r="B8580" s="142"/>
      <c r="C8580" s="4" t="s">
        <v>23982</v>
      </c>
      <c r="D8580" s="5">
        <v>45147</v>
      </c>
      <c r="E8580" s="6" t="s">
        <v>6686</v>
      </c>
      <c r="F8580" s="7">
        <v>631054</v>
      </c>
      <c r="G8580" s="6" t="s">
        <v>10524</v>
      </c>
      <c r="H8580" s="7">
        <v>67838</v>
      </c>
      <c r="I8580" s="143"/>
      <c r="J8580" s="144"/>
      <c r="K8580" s="145"/>
      <c r="L8580" t="str">
        <f t="shared" si="574"/>
        <v>46988</v>
      </c>
      <c r="M8580">
        <f t="shared" si="575"/>
        <v>46988</v>
      </c>
      <c r="N8580" s="37">
        <f t="shared" si="576"/>
        <v>631054</v>
      </c>
    </row>
    <row r="8581" spans="1:14" x14ac:dyDescent="0.3">
      <c r="A8581" s="3">
        <v>9</v>
      </c>
      <c r="B8581" s="142"/>
      <c r="C8581" s="4" t="s">
        <v>23983</v>
      </c>
      <c r="D8581" s="5">
        <v>45140</v>
      </c>
      <c r="E8581" s="6" t="s">
        <v>6572</v>
      </c>
      <c r="F8581" s="7">
        <v>451561</v>
      </c>
      <c r="G8581" s="6" t="s">
        <v>10524</v>
      </c>
      <c r="H8581" s="7">
        <v>48543</v>
      </c>
      <c r="I8581" s="143"/>
      <c r="J8581" s="144"/>
      <c r="K8581" s="145"/>
      <c r="L8581" t="str">
        <f t="shared" si="574"/>
        <v>45524</v>
      </c>
      <c r="M8581">
        <f t="shared" si="575"/>
        <v>45524</v>
      </c>
      <c r="N8581" s="37">
        <f t="shared" si="576"/>
        <v>451561</v>
      </c>
    </row>
    <row r="8582" spans="1:14" x14ac:dyDescent="0.3">
      <c r="A8582" s="3">
        <v>9</v>
      </c>
      <c r="B8582" s="142"/>
      <c r="C8582" s="4" t="s">
        <v>23984</v>
      </c>
      <c r="D8582" s="5">
        <v>45145</v>
      </c>
      <c r="E8582" s="6" t="s">
        <v>3338</v>
      </c>
      <c r="F8582" s="7">
        <v>756355</v>
      </c>
      <c r="G8582" s="6" t="s">
        <v>10524</v>
      </c>
      <c r="H8582" s="7">
        <v>81308</v>
      </c>
      <c r="I8582" s="143"/>
      <c r="J8582" s="144"/>
      <c r="K8582" s="145"/>
      <c r="L8582" t="str">
        <f t="shared" si="574"/>
        <v>46854</v>
      </c>
      <c r="M8582">
        <f t="shared" si="575"/>
        <v>46854</v>
      </c>
      <c r="N8582" s="37">
        <f t="shared" si="576"/>
        <v>756355</v>
      </c>
    </row>
    <row r="8583" spans="1:14" x14ac:dyDescent="0.3">
      <c r="A8583" s="3">
        <v>9</v>
      </c>
      <c r="B8583" s="142"/>
      <c r="C8583" s="4" t="s">
        <v>23985</v>
      </c>
      <c r="D8583" s="5">
        <v>45147</v>
      </c>
      <c r="E8583" s="6" t="s">
        <v>2364</v>
      </c>
      <c r="F8583" s="7">
        <v>599713</v>
      </c>
      <c r="G8583" s="6" t="s">
        <v>10524</v>
      </c>
      <c r="H8583" s="7">
        <v>64469</v>
      </c>
      <c r="I8583" s="143"/>
      <c r="J8583" s="144"/>
      <c r="K8583" s="145"/>
      <c r="L8583" t="str">
        <f t="shared" si="574"/>
        <v>46993</v>
      </c>
      <c r="M8583">
        <f t="shared" si="575"/>
        <v>46993</v>
      </c>
      <c r="N8583" s="37">
        <f t="shared" si="576"/>
        <v>599713</v>
      </c>
    </row>
    <row r="8584" spans="1:14" x14ac:dyDescent="0.3">
      <c r="A8584" s="3">
        <v>9</v>
      </c>
      <c r="B8584" s="142"/>
      <c r="C8584" s="4" t="s">
        <v>23986</v>
      </c>
      <c r="D8584" s="5">
        <v>45147</v>
      </c>
      <c r="E8584" s="6" t="s">
        <v>2414</v>
      </c>
      <c r="F8584" s="7">
        <v>508899</v>
      </c>
      <c r="G8584" s="6" t="s">
        <v>10524</v>
      </c>
      <c r="H8584" s="7">
        <v>54707</v>
      </c>
      <c r="I8584" s="143"/>
      <c r="J8584" s="144"/>
      <c r="K8584" s="145"/>
      <c r="L8584" t="str">
        <f t="shared" si="574"/>
        <v>47021</v>
      </c>
      <c r="M8584">
        <f t="shared" si="575"/>
        <v>47021</v>
      </c>
      <c r="N8584" s="37">
        <f t="shared" si="576"/>
        <v>508899</v>
      </c>
    </row>
    <row r="8585" spans="1:14" x14ac:dyDescent="0.3">
      <c r="A8585" s="3">
        <v>9</v>
      </c>
      <c r="B8585" s="142"/>
      <c r="C8585" s="4" t="s">
        <v>23987</v>
      </c>
      <c r="D8585" s="5">
        <v>45147</v>
      </c>
      <c r="E8585" s="6" t="s">
        <v>6572</v>
      </c>
      <c r="F8585" s="7">
        <v>625659</v>
      </c>
      <c r="G8585" s="6" t="s">
        <v>10524</v>
      </c>
      <c r="H8585" s="7">
        <v>67258</v>
      </c>
      <c r="I8585" s="143"/>
      <c r="J8585" s="144"/>
      <c r="K8585" s="145"/>
      <c r="L8585" t="str">
        <f t="shared" si="574"/>
        <v>47037</v>
      </c>
      <c r="M8585">
        <f t="shared" si="575"/>
        <v>47037</v>
      </c>
      <c r="N8585" s="37">
        <f t="shared" si="576"/>
        <v>625659</v>
      </c>
    </row>
    <row r="8586" spans="1:14" x14ac:dyDescent="0.3">
      <c r="A8586" s="3">
        <v>9</v>
      </c>
      <c r="B8586" s="142"/>
      <c r="C8586" s="4" t="s">
        <v>23988</v>
      </c>
      <c r="D8586" s="5">
        <v>45150</v>
      </c>
      <c r="E8586" s="6" t="s">
        <v>6572</v>
      </c>
      <c r="F8586" s="7">
        <v>270983</v>
      </c>
      <c r="G8586" s="6" t="s">
        <v>10524</v>
      </c>
      <c r="H8586" s="7">
        <v>29131</v>
      </c>
      <c r="I8586" s="143"/>
      <c r="J8586" s="144"/>
      <c r="K8586" s="145"/>
      <c r="L8586" t="str">
        <f t="shared" si="574"/>
        <v>48249</v>
      </c>
      <c r="M8586">
        <f t="shared" si="575"/>
        <v>48249</v>
      </c>
      <c r="N8586" s="37">
        <f t="shared" si="576"/>
        <v>270983</v>
      </c>
    </row>
    <row r="8587" spans="1:14" x14ac:dyDescent="0.3">
      <c r="A8587" s="3">
        <v>9</v>
      </c>
      <c r="B8587" s="142"/>
      <c r="C8587" s="4" t="s">
        <v>23989</v>
      </c>
      <c r="D8587" s="5">
        <v>45143</v>
      </c>
      <c r="E8587" s="6" t="s">
        <v>6686</v>
      </c>
      <c r="F8587" s="7">
        <v>1267223</v>
      </c>
      <c r="G8587" s="6" t="s">
        <v>10524</v>
      </c>
      <c r="H8587" s="7">
        <v>136226</v>
      </c>
      <c r="I8587" s="143"/>
      <c r="J8587" s="144"/>
      <c r="K8587" s="145"/>
      <c r="L8587" t="str">
        <f t="shared" si="574"/>
        <v>46776</v>
      </c>
      <c r="M8587">
        <f t="shared" si="575"/>
        <v>46776</v>
      </c>
      <c r="N8587" s="37">
        <f t="shared" si="576"/>
        <v>1267223</v>
      </c>
    </row>
    <row r="8588" spans="1:14" x14ac:dyDescent="0.3">
      <c r="A8588" s="3">
        <v>9</v>
      </c>
      <c r="B8588" s="142"/>
      <c r="C8588" s="4" t="s">
        <v>23990</v>
      </c>
      <c r="D8588" s="5">
        <v>45147</v>
      </c>
      <c r="E8588" s="6" t="s">
        <v>6572</v>
      </c>
      <c r="F8588" s="7">
        <v>400506</v>
      </c>
      <c r="G8588" s="6" t="s">
        <v>10524</v>
      </c>
      <c r="H8588" s="7">
        <v>43054</v>
      </c>
      <c r="I8588" s="143"/>
      <c r="J8588" s="144"/>
      <c r="K8588" s="145"/>
      <c r="L8588" t="str">
        <f t="shared" si="574"/>
        <v>47023</v>
      </c>
      <c r="M8588">
        <f t="shared" si="575"/>
        <v>47023</v>
      </c>
      <c r="N8588" s="37">
        <f t="shared" si="576"/>
        <v>400506</v>
      </c>
    </row>
    <row r="8589" spans="1:14" x14ac:dyDescent="0.3">
      <c r="A8589" s="3">
        <v>9</v>
      </c>
      <c r="B8589" s="142"/>
      <c r="C8589" s="4" t="s">
        <v>23991</v>
      </c>
      <c r="D8589" s="5">
        <v>45150</v>
      </c>
      <c r="E8589" s="6" t="s">
        <v>6572</v>
      </c>
      <c r="F8589" s="7">
        <v>494167</v>
      </c>
      <c r="G8589" s="6" t="s">
        <v>10524</v>
      </c>
      <c r="H8589" s="7">
        <v>53123</v>
      </c>
      <c r="I8589" s="143"/>
      <c r="J8589" s="144"/>
      <c r="K8589" s="145"/>
      <c r="L8589" t="str">
        <f t="shared" si="574"/>
        <v>48264</v>
      </c>
      <c r="M8589">
        <f t="shared" si="575"/>
        <v>48264</v>
      </c>
      <c r="N8589" s="37">
        <f t="shared" si="576"/>
        <v>494167</v>
      </c>
    </row>
    <row r="8590" spans="1:14" x14ac:dyDescent="0.3">
      <c r="A8590" s="3">
        <v>9</v>
      </c>
      <c r="B8590" s="142"/>
      <c r="C8590" s="4" t="s">
        <v>23992</v>
      </c>
      <c r="D8590" s="5">
        <v>45153</v>
      </c>
      <c r="E8590" s="6" t="s">
        <v>3338</v>
      </c>
      <c r="F8590" s="7">
        <v>1180607</v>
      </c>
      <c r="G8590" s="6" t="s">
        <v>10524</v>
      </c>
      <c r="H8590" s="7">
        <v>126915</v>
      </c>
      <c r="I8590" s="143"/>
      <c r="J8590" s="144"/>
      <c r="K8590" s="145"/>
      <c r="L8590" t="str">
        <f t="shared" si="574"/>
        <v>48481</v>
      </c>
      <c r="M8590">
        <f t="shared" si="575"/>
        <v>48481</v>
      </c>
      <c r="N8590" s="37">
        <f t="shared" si="576"/>
        <v>1180607</v>
      </c>
    </row>
    <row r="8591" spans="1:14" x14ac:dyDescent="0.3">
      <c r="A8591" s="3">
        <v>9</v>
      </c>
      <c r="B8591" s="142"/>
      <c r="C8591" s="4" t="s">
        <v>23993</v>
      </c>
      <c r="D8591" s="5">
        <v>45159</v>
      </c>
      <c r="E8591" s="6" t="s">
        <v>2414</v>
      </c>
      <c r="F8591" s="7">
        <v>873593</v>
      </c>
      <c r="G8591" s="6" t="s">
        <v>10524</v>
      </c>
      <c r="H8591" s="7">
        <v>93911</v>
      </c>
      <c r="I8591" s="143"/>
      <c r="J8591" s="144"/>
      <c r="K8591" s="145"/>
      <c r="L8591" t="str">
        <f t="shared" si="574"/>
        <v>49838</v>
      </c>
      <c r="M8591">
        <f t="shared" si="575"/>
        <v>49838</v>
      </c>
      <c r="N8591" s="37">
        <f t="shared" si="576"/>
        <v>873593</v>
      </c>
    </row>
    <row r="8592" spans="1:14" x14ac:dyDescent="0.3">
      <c r="A8592" s="3">
        <v>9</v>
      </c>
      <c r="B8592" s="142"/>
      <c r="C8592" s="4" t="s">
        <v>23994</v>
      </c>
      <c r="D8592" s="5">
        <v>45153</v>
      </c>
      <c r="E8592" s="6" t="s">
        <v>3338</v>
      </c>
      <c r="F8592" s="7">
        <v>597744</v>
      </c>
      <c r="G8592" s="6" t="s">
        <v>10524</v>
      </c>
      <c r="H8592" s="7">
        <v>64257</v>
      </c>
      <c r="I8592" s="143"/>
      <c r="J8592" s="144"/>
      <c r="K8592" s="145"/>
      <c r="L8592" t="str">
        <f t="shared" si="574"/>
        <v>48478</v>
      </c>
      <c r="M8592">
        <f t="shared" si="575"/>
        <v>48478</v>
      </c>
      <c r="N8592" s="37">
        <f t="shared" si="576"/>
        <v>597744</v>
      </c>
    </row>
    <row r="8593" spans="1:14" x14ac:dyDescent="0.3">
      <c r="A8593" s="3">
        <v>9</v>
      </c>
      <c r="B8593" s="142"/>
      <c r="C8593" s="4" t="s">
        <v>23995</v>
      </c>
      <c r="D8593" s="5">
        <v>45147</v>
      </c>
      <c r="E8593" s="6" t="s">
        <v>6572</v>
      </c>
      <c r="F8593" s="7">
        <v>667510</v>
      </c>
      <c r="G8593" s="6" t="s">
        <v>10524</v>
      </c>
      <c r="H8593" s="7">
        <v>71757</v>
      </c>
      <c r="I8593" s="143"/>
      <c r="J8593" s="144"/>
      <c r="K8593" s="145"/>
      <c r="L8593" t="str">
        <f t="shared" si="574"/>
        <v>47026</v>
      </c>
      <c r="M8593">
        <f t="shared" si="575"/>
        <v>47026</v>
      </c>
      <c r="N8593" s="37">
        <f t="shared" si="576"/>
        <v>667510</v>
      </c>
    </row>
    <row r="8594" spans="1:14" x14ac:dyDescent="0.3">
      <c r="A8594" s="3">
        <v>9</v>
      </c>
      <c r="B8594" s="142"/>
      <c r="C8594" s="4" t="s">
        <v>23996</v>
      </c>
      <c r="D8594" s="5">
        <v>45150</v>
      </c>
      <c r="E8594" s="6" t="s">
        <v>2414</v>
      </c>
      <c r="F8594" s="7">
        <v>1923980</v>
      </c>
      <c r="G8594" s="6" t="s">
        <v>10524</v>
      </c>
      <c r="H8594" s="7">
        <v>206828</v>
      </c>
      <c r="I8594" s="143"/>
      <c r="J8594" s="144"/>
      <c r="K8594" s="145"/>
      <c r="L8594" t="str">
        <f t="shared" si="574"/>
        <v>48278</v>
      </c>
      <c r="M8594">
        <f t="shared" si="575"/>
        <v>48278</v>
      </c>
      <c r="N8594" s="37">
        <f t="shared" si="576"/>
        <v>1923980</v>
      </c>
    </row>
    <row r="8595" spans="1:14" x14ac:dyDescent="0.3">
      <c r="A8595" s="3">
        <v>9</v>
      </c>
      <c r="B8595" s="142"/>
      <c r="C8595" s="4" t="s">
        <v>23997</v>
      </c>
      <c r="D8595" s="5">
        <v>45161</v>
      </c>
      <c r="E8595" s="6" t="s">
        <v>6572</v>
      </c>
      <c r="F8595" s="7">
        <v>628842</v>
      </c>
      <c r="G8595" s="6" t="s">
        <v>10524</v>
      </c>
      <c r="H8595" s="7">
        <v>67601</v>
      </c>
      <c r="I8595" s="143"/>
      <c r="J8595" s="144"/>
      <c r="K8595" s="145"/>
      <c r="L8595" t="str">
        <f t="shared" si="574"/>
        <v>49986</v>
      </c>
      <c r="M8595">
        <f t="shared" si="575"/>
        <v>49986</v>
      </c>
      <c r="N8595" s="37">
        <f t="shared" si="576"/>
        <v>628842</v>
      </c>
    </row>
    <row r="8596" spans="1:14" x14ac:dyDescent="0.3">
      <c r="A8596" s="3">
        <v>9</v>
      </c>
      <c r="B8596" s="142"/>
      <c r="C8596" s="4" t="s">
        <v>23998</v>
      </c>
      <c r="D8596" s="5">
        <v>45156</v>
      </c>
      <c r="E8596" s="6" t="s">
        <v>2414</v>
      </c>
      <c r="F8596" s="7">
        <v>621046</v>
      </c>
      <c r="G8596" s="6" t="s">
        <v>10524</v>
      </c>
      <c r="H8596" s="7">
        <v>66762</v>
      </c>
      <c r="I8596" s="143"/>
      <c r="J8596" s="144"/>
      <c r="K8596" s="145"/>
      <c r="L8596" t="str">
        <f t="shared" si="574"/>
        <v>49629</v>
      </c>
      <c r="M8596">
        <f t="shared" si="575"/>
        <v>49629</v>
      </c>
      <c r="N8596" s="37">
        <f t="shared" si="576"/>
        <v>621046</v>
      </c>
    </row>
    <row r="8597" spans="1:14" x14ac:dyDescent="0.3">
      <c r="A8597" s="3">
        <v>9</v>
      </c>
      <c r="B8597" s="142"/>
      <c r="C8597" s="4" t="s">
        <v>23999</v>
      </c>
      <c r="D8597" s="5">
        <v>45160</v>
      </c>
      <c r="E8597" s="6" t="s">
        <v>6686</v>
      </c>
      <c r="F8597" s="7">
        <v>560886</v>
      </c>
      <c r="G8597" s="6" t="s">
        <v>10524</v>
      </c>
      <c r="H8597" s="7">
        <v>60295</v>
      </c>
      <c r="I8597" s="143"/>
      <c r="J8597" s="144"/>
      <c r="K8597" s="145"/>
      <c r="L8597" t="str">
        <f t="shared" si="574"/>
        <v>49950</v>
      </c>
      <c r="M8597">
        <f t="shared" si="575"/>
        <v>49950</v>
      </c>
      <c r="N8597" s="37">
        <f t="shared" si="576"/>
        <v>560886</v>
      </c>
    </row>
    <row r="8598" spans="1:14" x14ac:dyDescent="0.3">
      <c r="A8598" s="3">
        <v>9</v>
      </c>
      <c r="B8598" s="142"/>
      <c r="C8598" s="4" t="s">
        <v>24000</v>
      </c>
      <c r="D8598" s="5">
        <v>45163</v>
      </c>
      <c r="E8598" s="6" t="s">
        <v>2414</v>
      </c>
      <c r="F8598" s="7">
        <v>764072</v>
      </c>
      <c r="G8598" s="6" t="s">
        <v>10524</v>
      </c>
      <c r="H8598" s="7">
        <v>82138</v>
      </c>
      <c r="I8598" s="143"/>
      <c r="J8598" s="144"/>
      <c r="K8598" s="145"/>
      <c r="L8598" t="str">
        <f t="shared" si="574"/>
        <v>51195</v>
      </c>
      <c r="M8598">
        <f t="shared" si="575"/>
        <v>51195</v>
      </c>
      <c r="N8598" s="37">
        <f t="shared" si="576"/>
        <v>764072</v>
      </c>
    </row>
    <row r="8599" spans="1:14" x14ac:dyDescent="0.3">
      <c r="A8599" s="3">
        <v>9</v>
      </c>
      <c r="B8599" s="142"/>
      <c r="C8599" s="4" t="s">
        <v>24001</v>
      </c>
      <c r="D8599" s="5">
        <v>45168</v>
      </c>
      <c r="E8599" s="6" t="s">
        <v>3338</v>
      </c>
      <c r="F8599" s="7">
        <v>641076</v>
      </c>
      <c r="G8599" s="6" t="s">
        <v>10524</v>
      </c>
      <c r="H8599" s="7">
        <v>68916</v>
      </c>
      <c r="I8599" s="143"/>
      <c r="J8599" s="144"/>
      <c r="K8599" s="145"/>
      <c r="L8599" t="str">
        <f t="shared" si="574"/>
        <v>51653</v>
      </c>
      <c r="M8599">
        <f t="shared" si="575"/>
        <v>51653</v>
      </c>
      <c r="N8599" s="37">
        <f t="shared" si="576"/>
        <v>641076</v>
      </c>
    </row>
    <row r="8600" spans="1:14" x14ac:dyDescent="0.3">
      <c r="A8600" s="3">
        <v>9</v>
      </c>
      <c r="B8600" s="142"/>
      <c r="C8600" s="4" t="s">
        <v>24002</v>
      </c>
      <c r="D8600" s="5">
        <v>45163</v>
      </c>
      <c r="E8600" s="6" t="s">
        <v>2364</v>
      </c>
      <c r="F8600" s="7">
        <v>597744</v>
      </c>
      <c r="G8600" s="6" t="s">
        <v>10524</v>
      </c>
      <c r="H8600" s="7">
        <v>64257</v>
      </c>
      <c r="I8600" s="143"/>
      <c r="J8600" s="144"/>
      <c r="K8600" s="145"/>
      <c r="L8600" t="str">
        <f t="shared" si="574"/>
        <v>51200</v>
      </c>
      <c r="M8600">
        <f t="shared" si="575"/>
        <v>51200</v>
      </c>
      <c r="N8600" s="37">
        <f t="shared" si="576"/>
        <v>597744</v>
      </c>
    </row>
    <row r="8601" spans="1:14" x14ac:dyDescent="0.3">
      <c r="A8601" s="3">
        <v>9</v>
      </c>
      <c r="B8601" s="142"/>
      <c r="C8601" s="4" t="s">
        <v>24003</v>
      </c>
      <c r="D8601" s="5">
        <v>45168</v>
      </c>
      <c r="E8601" s="6" t="s">
        <v>2414</v>
      </c>
      <c r="F8601" s="7">
        <v>1267223</v>
      </c>
      <c r="G8601" s="6" t="s">
        <v>10524</v>
      </c>
      <c r="H8601" s="7">
        <v>136226</v>
      </c>
      <c r="I8601" s="143"/>
      <c r="J8601" s="144"/>
      <c r="K8601" s="145"/>
      <c r="L8601" t="str">
        <f t="shared" si="574"/>
        <v>51714</v>
      </c>
      <c r="M8601">
        <f t="shared" si="575"/>
        <v>51714</v>
      </c>
      <c r="N8601" s="37">
        <f t="shared" si="576"/>
        <v>1267223</v>
      </c>
    </row>
    <row r="8602" spans="1:14" x14ac:dyDescent="0.3">
      <c r="A8602" s="3">
        <v>9</v>
      </c>
      <c r="B8602" s="142"/>
      <c r="C8602" s="4" t="s">
        <v>24004</v>
      </c>
      <c r="D8602" s="5">
        <v>45168</v>
      </c>
      <c r="E8602" s="6" t="s">
        <v>23931</v>
      </c>
      <c r="F8602" s="7">
        <v>824111</v>
      </c>
      <c r="G8602" s="6" t="s">
        <v>10524</v>
      </c>
      <c r="H8602" s="7">
        <v>88592</v>
      </c>
      <c r="I8602" s="143"/>
      <c r="J8602" s="144"/>
      <c r="K8602" s="145"/>
      <c r="L8602" t="str">
        <f t="shared" si="574"/>
        <v>51721</v>
      </c>
      <c r="M8602">
        <f t="shared" si="575"/>
        <v>51721</v>
      </c>
      <c r="N8602" s="37">
        <f t="shared" si="576"/>
        <v>824111</v>
      </c>
    </row>
    <row r="8603" spans="1:14" x14ac:dyDescent="0.3">
      <c r="A8603" s="3">
        <v>9</v>
      </c>
      <c r="B8603" s="142"/>
      <c r="C8603" s="4" t="s">
        <v>24005</v>
      </c>
      <c r="D8603" s="5">
        <v>45161</v>
      </c>
      <c r="E8603" s="6" t="s">
        <v>6686</v>
      </c>
      <c r="F8603" s="7">
        <v>1242670</v>
      </c>
      <c r="G8603" s="6" t="s">
        <v>10524</v>
      </c>
      <c r="H8603" s="7">
        <v>133587</v>
      </c>
      <c r="I8603" s="143"/>
      <c r="J8603" s="144"/>
      <c r="K8603" s="145"/>
      <c r="L8603" t="str">
        <f t="shared" si="574"/>
        <v>49966</v>
      </c>
      <c r="M8603">
        <f t="shared" si="575"/>
        <v>49966</v>
      </c>
      <c r="N8603" s="37">
        <f t="shared" si="576"/>
        <v>1242670</v>
      </c>
    </row>
    <row r="8604" spans="1:14" x14ac:dyDescent="0.3">
      <c r="A8604" s="3">
        <v>9</v>
      </c>
      <c r="B8604" s="142"/>
      <c r="C8604" s="4" t="s">
        <v>24006</v>
      </c>
      <c r="D8604" s="5">
        <v>45166</v>
      </c>
      <c r="E8604" s="6" t="s">
        <v>2414</v>
      </c>
      <c r="F8604" s="7">
        <v>359828</v>
      </c>
      <c r="G8604" s="6" t="s">
        <v>10524</v>
      </c>
      <c r="H8604" s="7">
        <v>38682</v>
      </c>
      <c r="I8604" s="143"/>
      <c r="J8604" s="144"/>
      <c r="K8604" s="145"/>
      <c r="L8604" t="str">
        <f t="shared" si="574"/>
        <v>51471</v>
      </c>
      <c r="M8604">
        <f t="shared" si="575"/>
        <v>51471</v>
      </c>
      <c r="N8604" s="37">
        <f t="shared" si="576"/>
        <v>359828</v>
      </c>
    </row>
    <row r="8605" spans="1:14" x14ac:dyDescent="0.3">
      <c r="A8605" s="3">
        <v>9</v>
      </c>
      <c r="B8605" s="142"/>
      <c r="C8605" s="4" t="s">
        <v>24007</v>
      </c>
      <c r="D8605" s="5">
        <v>45168</v>
      </c>
      <c r="E8605" s="6" t="s">
        <v>6572</v>
      </c>
      <c r="F8605" s="7">
        <v>613314</v>
      </c>
      <c r="G8605" s="6" t="s">
        <v>10524</v>
      </c>
      <c r="H8605" s="7">
        <v>65931</v>
      </c>
      <c r="I8605" s="143"/>
      <c r="J8605" s="144"/>
      <c r="K8605" s="145"/>
      <c r="L8605" t="str">
        <f t="shared" si="574"/>
        <v>51719</v>
      </c>
      <c r="M8605">
        <f t="shared" si="575"/>
        <v>51719</v>
      </c>
      <c r="N8605" s="37">
        <f t="shared" si="576"/>
        <v>613314</v>
      </c>
    </row>
    <row r="8606" spans="1:14" x14ac:dyDescent="0.3">
      <c r="A8606" s="3">
        <v>9</v>
      </c>
      <c r="B8606" s="142"/>
      <c r="C8606" s="4" t="s">
        <v>24008</v>
      </c>
      <c r="D8606" s="5">
        <v>45163</v>
      </c>
      <c r="E8606" s="6" t="s">
        <v>6686</v>
      </c>
      <c r="F8606" s="7">
        <v>907395</v>
      </c>
      <c r="G8606" s="6" t="s">
        <v>10524</v>
      </c>
      <c r="H8606" s="7">
        <v>97545</v>
      </c>
      <c r="I8606" s="143"/>
      <c r="J8606" s="144"/>
      <c r="K8606" s="145"/>
      <c r="L8606" t="str">
        <f t="shared" si="574"/>
        <v>51186</v>
      </c>
      <c r="M8606">
        <f t="shared" si="575"/>
        <v>51186</v>
      </c>
      <c r="N8606" s="37">
        <f t="shared" si="576"/>
        <v>907395</v>
      </c>
    </row>
    <row r="8607" spans="1:14" x14ac:dyDescent="0.3">
      <c r="A8607" s="3">
        <v>9</v>
      </c>
      <c r="B8607" s="142"/>
      <c r="C8607" s="4" t="s">
        <v>24009</v>
      </c>
      <c r="D8607" s="5">
        <v>45164</v>
      </c>
      <c r="E8607" s="6" t="s">
        <v>6686</v>
      </c>
      <c r="F8607" s="7">
        <v>733015</v>
      </c>
      <c r="G8607" s="6" t="s">
        <v>10524</v>
      </c>
      <c r="H8607" s="7">
        <v>78799</v>
      </c>
      <c r="I8607" s="143"/>
      <c r="J8607" s="144"/>
      <c r="K8607" s="145"/>
      <c r="L8607" t="str">
        <f t="shared" si="574"/>
        <v>51398</v>
      </c>
      <c r="M8607">
        <f t="shared" si="575"/>
        <v>51398</v>
      </c>
      <c r="N8607" s="37">
        <f t="shared" si="576"/>
        <v>733015</v>
      </c>
    </row>
    <row r="8608" spans="1:14" x14ac:dyDescent="0.3">
      <c r="A8608" s="3">
        <v>9</v>
      </c>
      <c r="B8608" s="142"/>
      <c r="C8608" s="4" t="s">
        <v>24010</v>
      </c>
      <c r="D8608" s="5">
        <v>45147</v>
      </c>
      <c r="E8608" s="6" t="s">
        <v>2414</v>
      </c>
      <c r="F8608" s="7">
        <v>760334</v>
      </c>
      <c r="G8608" s="6" t="s">
        <v>10524</v>
      </c>
      <c r="H8608" s="7">
        <v>81736</v>
      </c>
      <c r="I8608" s="143"/>
      <c r="J8608" s="144"/>
      <c r="K8608" s="145"/>
      <c r="L8608" t="str">
        <f t="shared" si="574"/>
        <v>47017</v>
      </c>
      <c r="M8608">
        <f t="shared" si="575"/>
        <v>47017</v>
      </c>
      <c r="N8608" s="37">
        <f t="shared" si="576"/>
        <v>760334</v>
      </c>
    </row>
    <row r="8609" spans="1:14" x14ac:dyDescent="0.3">
      <c r="A8609" s="3">
        <v>9</v>
      </c>
      <c r="B8609" s="142"/>
      <c r="C8609" s="4" t="s">
        <v>24011</v>
      </c>
      <c r="D8609" s="5">
        <v>45150</v>
      </c>
      <c r="E8609" s="6" t="s">
        <v>3338</v>
      </c>
      <c r="F8609" s="7">
        <v>986172</v>
      </c>
      <c r="G8609" s="6" t="s">
        <v>10524</v>
      </c>
      <c r="H8609" s="7">
        <v>106013</v>
      </c>
      <c r="I8609" s="143"/>
      <c r="J8609" s="144"/>
      <c r="K8609" s="145"/>
      <c r="L8609" t="str">
        <f t="shared" si="574"/>
        <v>48304</v>
      </c>
      <c r="M8609">
        <f t="shared" si="575"/>
        <v>48304</v>
      </c>
      <c r="N8609" s="37">
        <f t="shared" si="576"/>
        <v>986172</v>
      </c>
    </row>
    <row r="8610" spans="1:14" x14ac:dyDescent="0.3">
      <c r="A8610" s="3">
        <v>9</v>
      </c>
      <c r="B8610" s="142"/>
      <c r="C8610" s="4" t="s">
        <v>24012</v>
      </c>
      <c r="D8610" s="5">
        <v>45161</v>
      </c>
      <c r="E8610" s="6" t="s">
        <v>2414</v>
      </c>
      <c r="F8610" s="7">
        <v>522418</v>
      </c>
      <c r="G8610" s="6" t="s">
        <v>10524</v>
      </c>
      <c r="H8610" s="7">
        <v>56160</v>
      </c>
      <c r="I8610" s="143"/>
      <c r="J8610" s="144"/>
      <c r="K8610" s="145"/>
      <c r="L8610" t="str">
        <f t="shared" si="574"/>
        <v>49960</v>
      </c>
      <c r="M8610">
        <f t="shared" si="575"/>
        <v>49960</v>
      </c>
      <c r="N8610" s="37">
        <f t="shared" si="576"/>
        <v>522418</v>
      </c>
    </row>
    <row r="8611" spans="1:14" x14ac:dyDescent="0.3">
      <c r="A8611" s="3">
        <v>9</v>
      </c>
      <c r="B8611" s="142"/>
      <c r="C8611" s="4" t="s">
        <v>24013</v>
      </c>
      <c r="D8611" s="5">
        <v>45139</v>
      </c>
      <c r="E8611" s="6" t="s">
        <v>3338</v>
      </c>
      <c r="F8611" s="7">
        <v>597744</v>
      </c>
      <c r="G8611" s="6" t="s">
        <v>10524</v>
      </c>
      <c r="H8611" s="7">
        <v>64257</v>
      </c>
      <c r="I8611" s="143"/>
      <c r="J8611" s="144"/>
      <c r="K8611" s="145"/>
      <c r="L8611" t="str">
        <f t="shared" si="574"/>
        <v>45428</v>
      </c>
      <c r="M8611">
        <f t="shared" si="575"/>
        <v>45428</v>
      </c>
      <c r="N8611" s="37">
        <f t="shared" si="576"/>
        <v>597744</v>
      </c>
    </row>
    <row r="8612" spans="1:14" x14ac:dyDescent="0.3">
      <c r="A8612" s="3">
        <v>9</v>
      </c>
      <c r="B8612" s="142"/>
      <c r="C8612" s="4" t="s">
        <v>24014</v>
      </c>
      <c r="D8612" s="5">
        <v>45139</v>
      </c>
      <c r="E8612" s="6" t="s">
        <v>6686</v>
      </c>
      <c r="F8612" s="7">
        <v>996241</v>
      </c>
      <c r="G8612" s="6" t="s">
        <v>10524</v>
      </c>
      <c r="H8612" s="7">
        <v>107096</v>
      </c>
      <c r="I8612" s="143"/>
      <c r="J8612" s="144"/>
      <c r="K8612" s="145"/>
      <c r="L8612" t="str">
        <f t="shared" si="574"/>
        <v>45433</v>
      </c>
      <c r="M8612">
        <f t="shared" si="575"/>
        <v>45433</v>
      </c>
      <c r="N8612" s="37">
        <f t="shared" si="576"/>
        <v>996241</v>
      </c>
    </row>
    <row r="8613" spans="1:14" x14ac:dyDescent="0.3">
      <c r="A8613" s="3">
        <v>9</v>
      </c>
      <c r="B8613" s="142"/>
      <c r="C8613" s="4" t="s">
        <v>24015</v>
      </c>
      <c r="D8613" s="5">
        <v>45140</v>
      </c>
      <c r="E8613" s="6" t="s">
        <v>2364</v>
      </c>
      <c r="F8613" s="7">
        <v>477802</v>
      </c>
      <c r="G8613" s="6" t="s">
        <v>10524</v>
      </c>
      <c r="H8613" s="7">
        <v>51364</v>
      </c>
      <c r="I8613" s="143"/>
      <c r="J8613" s="144"/>
      <c r="K8613" s="145"/>
      <c r="L8613" t="str">
        <f t="shared" ref="L8613:L8676" si="577">+RIGHT(C8613,5)</f>
        <v>45475</v>
      </c>
      <c r="M8613">
        <f t="shared" ref="M8613:M8676" si="578">+L8613*1</f>
        <v>45475</v>
      </c>
      <c r="N8613" s="37">
        <f t="shared" ref="N8613:N8676" si="579">+F8613</f>
        <v>477802</v>
      </c>
    </row>
    <row r="8614" spans="1:14" x14ac:dyDescent="0.3">
      <c r="A8614" s="3">
        <v>9</v>
      </c>
      <c r="B8614" s="142"/>
      <c r="C8614" s="4" t="s">
        <v>24016</v>
      </c>
      <c r="D8614" s="5">
        <v>45140</v>
      </c>
      <c r="E8614" s="6" t="s">
        <v>2364</v>
      </c>
      <c r="F8614" s="7">
        <v>237916</v>
      </c>
      <c r="G8614" s="6" t="s">
        <v>10524</v>
      </c>
      <c r="H8614" s="7">
        <v>25576</v>
      </c>
      <c r="I8614" s="143"/>
      <c r="J8614" s="144"/>
      <c r="K8614" s="145"/>
      <c r="L8614" t="str">
        <f t="shared" si="577"/>
        <v>45497</v>
      </c>
      <c r="M8614">
        <f t="shared" si="578"/>
        <v>45497</v>
      </c>
      <c r="N8614" s="37">
        <f t="shared" si="579"/>
        <v>237916</v>
      </c>
    </row>
    <row r="8615" spans="1:14" x14ac:dyDescent="0.3">
      <c r="A8615" s="3">
        <v>9</v>
      </c>
      <c r="B8615" s="142"/>
      <c r="C8615" s="4" t="s">
        <v>24017</v>
      </c>
      <c r="D8615" s="5">
        <v>45140</v>
      </c>
      <c r="E8615" s="6" t="s">
        <v>2364</v>
      </c>
      <c r="F8615" s="7">
        <v>1863216</v>
      </c>
      <c r="G8615" s="6" t="s">
        <v>10524</v>
      </c>
      <c r="H8615" s="7">
        <v>200296</v>
      </c>
      <c r="I8615" s="143"/>
      <c r="J8615" s="144"/>
      <c r="K8615" s="145"/>
      <c r="L8615" t="str">
        <f t="shared" si="577"/>
        <v>45504</v>
      </c>
      <c r="M8615">
        <f t="shared" si="578"/>
        <v>45504</v>
      </c>
      <c r="N8615" s="37">
        <f t="shared" si="579"/>
        <v>1863216</v>
      </c>
    </row>
    <row r="8616" spans="1:14" x14ac:dyDescent="0.3">
      <c r="A8616" s="3">
        <v>9</v>
      </c>
      <c r="B8616" s="142"/>
      <c r="C8616" s="4" t="s">
        <v>24018</v>
      </c>
      <c r="D8616" s="5">
        <v>45140</v>
      </c>
      <c r="E8616" s="6" t="s">
        <v>2414</v>
      </c>
      <c r="F8616" s="7">
        <v>559117</v>
      </c>
      <c r="G8616" s="6" t="s">
        <v>10524</v>
      </c>
      <c r="H8616" s="7">
        <v>60105</v>
      </c>
      <c r="I8616" s="143"/>
      <c r="J8616" s="144"/>
      <c r="K8616" s="145"/>
      <c r="L8616" t="str">
        <f t="shared" si="577"/>
        <v>45511</v>
      </c>
      <c r="M8616">
        <f t="shared" si="578"/>
        <v>45511</v>
      </c>
      <c r="N8616" s="37">
        <f t="shared" si="579"/>
        <v>559117</v>
      </c>
    </row>
    <row r="8617" spans="1:14" x14ac:dyDescent="0.3">
      <c r="A8617" s="3">
        <v>9</v>
      </c>
      <c r="B8617" s="142"/>
      <c r="C8617" s="4" t="s">
        <v>24019</v>
      </c>
      <c r="D8617" s="5">
        <v>45141</v>
      </c>
      <c r="E8617" s="6" t="s">
        <v>3338</v>
      </c>
      <c r="F8617" s="7">
        <v>359828</v>
      </c>
      <c r="G8617" s="6" t="s">
        <v>10524</v>
      </c>
      <c r="H8617" s="7">
        <v>38682</v>
      </c>
      <c r="I8617" s="143"/>
      <c r="J8617" s="144"/>
      <c r="K8617" s="145"/>
      <c r="L8617" t="str">
        <f t="shared" si="577"/>
        <v>46316</v>
      </c>
      <c r="M8617">
        <f t="shared" si="578"/>
        <v>46316</v>
      </c>
      <c r="N8617" s="37">
        <f t="shared" si="579"/>
        <v>359828</v>
      </c>
    </row>
    <row r="8618" spans="1:14" x14ac:dyDescent="0.3">
      <c r="A8618" s="3">
        <v>9</v>
      </c>
      <c r="B8618" s="142"/>
      <c r="C8618" s="4" t="s">
        <v>24020</v>
      </c>
      <c r="D8618" s="5">
        <v>45145</v>
      </c>
      <c r="E8618" s="6" t="s">
        <v>2414</v>
      </c>
      <c r="F8618" s="7">
        <v>398496</v>
      </c>
      <c r="G8618" s="6" t="s">
        <v>10524</v>
      </c>
      <c r="H8618" s="7">
        <v>42838</v>
      </c>
      <c r="I8618" s="143"/>
      <c r="J8618" s="144"/>
      <c r="K8618" s="145"/>
      <c r="L8618" t="str">
        <f t="shared" si="577"/>
        <v>46836</v>
      </c>
      <c r="M8618">
        <f t="shared" si="578"/>
        <v>46836</v>
      </c>
      <c r="N8618" s="37">
        <f t="shared" si="579"/>
        <v>398496</v>
      </c>
    </row>
    <row r="8619" spans="1:14" x14ac:dyDescent="0.3">
      <c r="A8619" s="3">
        <v>9</v>
      </c>
      <c r="B8619" s="142"/>
      <c r="C8619" s="4" t="s">
        <v>24021</v>
      </c>
      <c r="D8619" s="5">
        <v>45141</v>
      </c>
      <c r="E8619" s="6" t="s">
        <v>2414</v>
      </c>
      <c r="F8619" s="7">
        <v>470448</v>
      </c>
      <c r="G8619" s="6" t="s">
        <v>10524</v>
      </c>
      <c r="H8619" s="7">
        <v>50573</v>
      </c>
      <c r="I8619" s="143"/>
      <c r="J8619" s="144"/>
      <c r="K8619" s="145"/>
      <c r="L8619" t="str">
        <f t="shared" si="577"/>
        <v>46313</v>
      </c>
      <c r="M8619">
        <f t="shared" si="578"/>
        <v>46313</v>
      </c>
      <c r="N8619" s="37">
        <f t="shared" si="579"/>
        <v>470448</v>
      </c>
    </row>
    <row r="8620" spans="1:14" x14ac:dyDescent="0.3">
      <c r="A8620" s="3">
        <v>9</v>
      </c>
      <c r="B8620" s="142"/>
      <c r="C8620" s="4" t="s">
        <v>24022</v>
      </c>
      <c r="D8620" s="5">
        <v>45145</v>
      </c>
      <c r="E8620" s="6" t="s">
        <v>2414</v>
      </c>
      <c r="F8620" s="7">
        <v>400950</v>
      </c>
      <c r="G8620" s="6" t="s">
        <v>10524</v>
      </c>
      <c r="H8620" s="7">
        <v>43102</v>
      </c>
      <c r="I8620" s="143"/>
      <c r="J8620" s="144"/>
      <c r="K8620" s="145"/>
      <c r="L8620" t="str">
        <f t="shared" si="577"/>
        <v>46864</v>
      </c>
      <c r="M8620">
        <f t="shared" si="578"/>
        <v>46864</v>
      </c>
      <c r="N8620" s="37">
        <f t="shared" si="579"/>
        <v>400950</v>
      </c>
    </row>
    <row r="8621" spans="1:14" x14ac:dyDescent="0.3">
      <c r="A8621" s="3">
        <v>9</v>
      </c>
      <c r="B8621" s="142"/>
      <c r="C8621" s="4" t="s">
        <v>24023</v>
      </c>
      <c r="D8621" s="5">
        <v>45147</v>
      </c>
      <c r="E8621" s="6" t="s">
        <v>2414</v>
      </c>
      <c r="F8621" s="7">
        <v>396527</v>
      </c>
      <c r="G8621" s="6" t="s">
        <v>10524</v>
      </c>
      <c r="H8621" s="7">
        <v>42627</v>
      </c>
      <c r="I8621" s="143"/>
      <c r="J8621" s="144"/>
      <c r="K8621" s="145"/>
      <c r="L8621" t="str">
        <f t="shared" si="577"/>
        <v>46985</v>
      </c>
      <c r="M8621">
        <f t="shared" si="578"/>
        <v>46985</v>
      </c>
      <c r="N8621" s="37">
        <f t="shared" si="579"/>
        <v>396527</v>
      </c>
    </row>
    <row r="8622" spans="1:14" x14ac:dyDescent="0.3">
      <c r="A8622" s="3">
        <v>9</v>
      </c>
      <c r="B8622" s="142"/>
      <c r="C8622" s="4" t="s">
        <v>24024</v>
      </c>
      <c r="D8622" s="5">
        <v>45147</v>
      </c>
      <c r="E8622" s="6" t="s">
        <v>6686</v>
      </c>
      <c r="F8622" s="7">
        <v>1910180</v>
      </c>
      <c r="G8622" s="6" t="s">
        <v>10524</v>
      </c>
      <c r="H8622" s="7">
        <v>205344</v>
      </c>
      <c r="I8622" s="143"/>
      <c r="J8622" s="144"/>
      <c r="K8622" s="145"/>
      <c r="L8622" t="str">
        <f t="shared" si="577"/>
        <v>46987</v>
      </c>
      <c r="M8622">
        <f t="shared" si="578"/>
        <v>46987</v>
      </c>
      <c r="N8622" s="37">
        <f t="shared" si="579"/>
        <v>1910180</v>
      </c>
    </row>
    <row r="8623" spans="1:14" x14ac:dyDescent="0.3">
      <c r="A8623" s="3">
        <v>9</v>
      </c>
      <c r="B8623" s="142"/>
      <c r="C8623" s="4" t="s">
        <v>24025</v>
      </c>
      <c r="D8623" s="5">
        <v>45141</v>
      </c>
      <c r="E8623" s="6" t="s">
        <v>3338</v>
      </c>
      <c r="F8623" s="7">
        <v>642956</v>
      </c>
      <c r="G8623" s="6" t="s">
        <v>10524</v>
      </c>
      <c r="H8623" s="7">
        <v>69118</v>
      </c>
      <c r="I8623" s="143"/>
      <c r="J8623" s="144"/>
      <c r="K8623" s="145"/>
      <c r="L8623" t="str">
        <f t="shared" si="577"/>
        <v>46338</v>
      </c>
      <c r="M8623">
        <f t="shared" si="578"/>
        <v>46338</v>
      </c>
      <c r="N8623" s="37">
        <f t="shared" si="579"/>
        <v>642956</v>
      </c>
    </row>
    <row r="8624" spans="1:14" x14ac:dyDescent="0.3">
      <c r="A8624" s="3">
        <v>9</v>
      </c>
      <c r="B8624" s="142"/>
      <c r="C8624" s="4" t="s">
        <v>24026</v>
      </c>
      <c r="D8624" s="5">
        <v>45147</v>
      </c>
      <c r="E8624" s="6" t="s">
        <v>6686</v>
      </c>
      <c r="F8624" s="7">
        <v>1694848</v>
      </c>
      <c r="G8624" s="6" t="s">
        <v>10524</v>
      </c>
      <c r="H8624" s="7">
        <v>182196</v>
      </c>
      <c r="I8624" s="143"/>
      <c r="J8624" s="144"/>
      <c r="K8624" s="145"/>
      <c r="L8624" t="str">
        <f t="shared" si="577"/>
        <v>46992</v>
      </c>
      <c r="M8624">
        <f t="shared" si="578"/>
        <v>46992</v>
      </c>
      <c r="N8624" s="37">
        <f t="shared" si="579"/>
        <v>1694848</v>
      </c>
    </row>
    <row r="8625" spans="1:14" x14ac:dyDescent="0.3">
      <c r="A8625" s="3">
        <v>9</v>
      </c>
      <c r="B8625" s="142"/>
      <c r="C8625" s="4" t="s">
        <v>24027</v>
      </c>
      <c r="D8625" s="5">
        <v>45147</v>
      </c>
      <c r="E8625" s="6" t="s">
        <v>2414</v>
      </c>
      <c r="F8625" s="7">
        <v>654113</v>
      </c>
      <c r="G8625" s="6" t="s">
        <v>10524</v>
      </c>
      <c r="H8625" s="7">
        <v>70317</v>
      </c>
      <c r="I8625" s="143"/>
      <c r="J8625" s="144"/>
      <c r="K8625" s="145"/>
      <c r="L8625" t="str">
        <f t="shared" si="577"/>
        <v>47002</v>
      </c>
      <c r="M8625">
        <f t="shared" si="578"/>
        <v>47002</v>
      </c>
      <c r="N8625" s="37">
        <f t="shared" si="579"/>
        <v>654113</v>
      </c>
    </row>
    <row r="8626" spans="1:14" x14ac:dyDescent="0.3">
      <c r="A8626" s="3">
        <v>9</v>
      </c>
      <c r="B8626" s="142"/>
      <c r="C8626" s="4" t="s">
        <v>24028</v>
      </c>
      <c r="D8626" s="5">
        <v>45150</v>
      </c>
      <c r="E8626" s="6" t="s">
        <v>2364</v>
      </c>
      <c r="F8626" s="7">
        <v>1224088</v>
      </c>
      <c r="G8626" s="6" t="s">
        <v>10524</v>
      </c>
      <c r="H8626" s="7">
        <v>131589</v>
      </c>
      <c r="I8626" s="143"/>
      <c r="J8626" s="144"/>
      <c r="K8626" s="145"/>
      <c r="L8626" t="str">
        <f t="shared" si="577"/>
        <v>48293</v>
      </c>
      <c r="M8626">
        <f t="shared" si="578"/>
        <v>48293</v>
      </c>
      <c r="N8626" s="37">
        <f t="shared" si="579"/>
        <v>1224088</v>
      </c>
    </row>
    <row r="8627" spans="1:14" x14ac:dyDescent="0.3">
      <c r="A8627" s="3">
        <v>9</v>
      </c>
      <c r="B8627" s="142"/>
      <c r="C8627" s="4" t="s">
        <v>24029</v>
      </c>
      <c r="D8627" s="5">
        <v>45150</v>
      </c>
      <c r="E8627" s="6" t="s">
        <v>6572</v>
      </c>
      <c r="F8627" s="7">
        <v>509343</v>
      </c>
      <c r="G8627" s="6" t="s">
        <v>10524</v>
      </c>
      <c r="H8627" s="7">
        <v>54754</v>
      </c>
      <c r="I8627" s="143"/>
      <c r="J8627" s="144"/>
      <c r="K8627" s="145"/>
      <c r="L8627" t="str">
        <f t="shared" si="577"/>
        <v>48321</v>
      </c>
      <c r="M8627">
        <f t="shared" si="578"/>
        <v>48321</v>
      </c>
      <c r="N8627" s="37">
        <f t="shared" si="579"/>
        <v>509343</v>
      </c>
    </row>
    <row r="8628" spans="1:14" x14ac:dyDescent="0.3">
      <c r="A8628" s="3">
        <v>9</v>
      </c>
      <c r="B8628" s="142"/>
      <c r="C8628" s="4" t="s">
        <v>24030</v>
      </c>
      <c r="D8628" s="5">
        <v>45143</v>
      </c>
      <c r="E8628" s="6" t="s">
        <v>3338</v>
      </c>
      <c r="F8628" s="7">
        <v>479771</v>
      </c>
      <c r="G8628" s="6" t="s">
        <v>10524</v>
      </c>
      <c r="H8628" s="7">
        <v>51575</v>
      </c>
      <c r="I8628" s="143"/>
      <c r="J8628" s="144"/>
      <c r="K8628" s="145"/>
      <c r="L8628" t="str">
        <f t="shared" si="577"/>
        <v>46788</v>
      </c>
      <c r="M8628">
        <f t="shared" si="578"/>
        <v>46788</v>
      </c>
      <c r="N8628" s="37">
        <f t="shared" si="579"/>
        <v>479771</v>
      </c>
    </row>
    <row r="8629" spans="1:14" x14ac:dyDescent="0.3">
      <c r="A8629" s="3">
        <v>9</v>
      </c>
      <c r="B8629" s="142"/>
      <c r="C8629" s="4" t="s">
        <v>24031</v>
      </c>
      <c r="D8629" s="5">
        <v>45154</v>
      </c>
      <c r="E8629" s="6" t="s">
        <v>3338</v>
      </c>
      <c r="F8629" s="7">
        <v>400506</v>
      </c>
      <c r="G8629" s="6" t="s">
        <v>10524</v>
      </c>
      <c r="H8629" s="7">
        <v>43054</v>
      </c>
      <c r="I8629" s="143"/>
      <c r="J8629" s="144"/>
      <c r="K8629" s="145"/>
      <c r="L8629" t="str">
        <f t="shared" si="577"/>
        <v>48505</v>
      </c>
      <c r="M8629">
        <f t="shared" si="578"/>
        <v>48505</v>
      </c>
      <c r="N8629" s="37">
        <f t="shared" si="579"/>
        <v>400506</v>
      </c>
    </row>
    <row r="8630" spans="1:14" x14ac:dyDescent="0.3">
      <c r="A8630" s="3">
        <v>9</v>
      </c>
      <c r="B8630" s="142"/>
      <c r="C8630" s="4" t="s">
        <v>24032</v>
      </c>
      <c r="D8630" s="5">
        <v>45141</v>
      </c>
      <c r="E8630" s="6" t="s">
        <v>6572</v>
      </c>
      <c r="F8630" s="7">
        <v>1164726</v>
      </c>
      <c r="G8630" s="6" t="s">
        <v>10524</v>
      </c>
      <c r="H8630" s="7">
        <v>125208</v>
      </c>
      <c r="I8630" s="143"/>
      <c r="J8630" s="144"/>
      <c r="K8630" s="145"/>
      <c r="L8630" t="str">
        <f t="shared" si="577"/>
        <v>46337</v>
      </c>
      <c r="M8630">
        <f t="shared" si="578"/>
        <v>46337</v>
      </c>
      <c r="N8630" s="37">
        <f t="shared" si="579"/>
        <v>1164726</v>
      </c>
    </row>
    <row r="8631" spans="1:14" x14ac:dyDescent="0.3">
      <c r="A8631" s="3">
        <v>9</v>
      </c>
      <c r="B8631" s="142"/>
      <c r="C8631" s="4" t="s">
        <v>24033</v>
      </c>
      <c r="D8631" s="5">
        <v>45143</v>
      </c>
      <c r="E8631" s="6" t="s">
        <v>3338</v>
      </c>
      <c r="F8631" s="7">
        <v>506889</v>
      </c>
      <c r="G8631" s="6" t="s">
        <v>10524</v>
      </c>
      <c r="H8631" s="7">
        <v>54491</v>
      </c>
      <c r="I8631" s="143"/>
      <c r="J8631" s="144"/>
      <c r="K8631" s="145"/>
      <c r="L8631" t="str">
        <f t="shared" si="577"/>
        <v>46783</v>
      </c>
      <c r="M8631">
        <f t="shared" si="578"/>
        <v>46783</v>
      </c>
      <c r="N8631" s="37">
        <f t="shared" si="579"/>
        <v>506889</v>
      </c>
    </row>
    <row r="8632" spans="1:14" x14ac:dyDescent="0.3">
      <c r="A8632" s="3">
        <v>9</v>
      </c>
      <c r="B8632" s="142"/>
      <c r="C8632" s="4" t="s">
        <v>24034</v>
      </c>
      <c r="D8632" s="5">
        <v>45155</v>
      </c>
      <c r="E8632" s="6" t="s">
        <v>2414</v>
      </c>
      <c r="F8632" s="7">
        <v>599713</v>
      </c>
      <c r="G8632" s="6" t="s">
        <v>10524</v>
      </c>
      <c r="H8632" s="7">
        <v>64469</v>
      </c>
      <c r="I8632" s="143"/>
      <c r="J8632" s="144"/>
      <c r="K8632" s="145"/>
      <c r="L8632" t="str">
        <f t="shared" si="577"/>
        <v>49052</v>
      </c>
      <c r="M8632">
        <f t="shared" si="578"/>
        <v>49052</v>
      </c>
      <c r="N8632" s="37">
        <f t="shared" si="579"/>
        <v>599713</v>
      </c>
    </row>
    <row r="8633" spans="1:14" x14ac:dyDescent="0.3">
      <c r="A8633" s="3">
        <v>9</v>
      </c>
      <c r="B8633" s="142"/>
      <c r="C8633" s="4" t="s">
        <v>24035</v>
      </c>
      <c r="D8633" s="5">
        <v>45159</v>
      </c>
      <c r="E8633" s="6" t="s">
        <v>6686</v>
      </c>
      <c r="F8633" s="7">
        <v>1017798</v>
      </c>
      <c r="G8633" s="6" t="s">
        <v>10524</v>
      </c>
      <c r="H8633" s="7">
        <v>109413</v>
      </c>
      <c r="I8633" s="143"/>
      <c r="J8633" s="144"/>
      <c r="K8633" s="145"/>
      <c r="L8633" t="str">
        <f t="shared" si="577"/>
        <v>49837</v>
      </c>
      <c r="M8633">
        <f t="shared" si="578"/>
        <v>49837</v>
      </c>
      <c r="N8633" s="37">
        <f t="shared" si="579"/>
        <v>1017798</v>
      </c>
    </row>
    <row r="8634" spans="1:14" x14ac:dyDescent="0.3">
      <c r="A8634" s="3">
        <v>9</v>
      </c>
      <c r="B8634" s="142"/>
      <c r="C8634" s="4" t="s">
        <v>24036</v>
      </c>
      <c r="D8634" s="5">
        <v>45141</v>
      </c>
      <c r="E8634" s="6" t="s">
        <v>3338</v>
      </c>
      <c r="F8634" s="7">
        <v>1480586</v>
      </c>
      <c r="G8634" s="6" t="s">
        <v>10524</v>
      </c>
      <c r="H8634" s="7">
        <v>159163</v>
      </c>
      <c r="I8634" s="143"/>
      <c r="J8634" s="144"/>
      <c r="K8634" s="145"/>
      <c r="L8634" t="str">
        <f t="shared" si="577"/>
        <v>46308</v>
      </c>
      <c r="M8634">
        <f t="shared" si="578"/>
        <v>46308</v>
      </c>
      <c r="N8634" s="37">
        <f t="shared" si="579"/>
        <v>1480586</v>
      </c>
    </row>
    <row r="8635" spans="1:14" x14ac:dyDescent="0.3">
      <c r="A8635" s="3">
        <v>9</v>
      </c>
      <c r="B8635" s="142"/>
      <c r="C8635" s="4" t="s">
        <v>24037</v>
      </c>
      <c r="D8635" s="5">
        <v>45147</v>
      </c>
      <c r="E8635" s="6" t="s">
        <v>3338</v>
      </c>
      <c r="F8635" s="7">
        <v>1000663</v>
      </c>
      <c r="G8635" s="6" t="s">
        <v>10524</v>
      </c>
      <c r="H8635" s="7">
        <v>107571</v>
      </c>
      <c r="I8635" s="143"/>
      <c r="J8635" s="144"/>
      <c r="K8635" s="145"/>
      <c r="L8635" t="str">
        <f t="shared" si="577"/>
        <v>47029</v>
      </c>
      <c r="M8635">
        <f t="shared" si="578"/>
        <v>47029</v>
      </c>
      <c r="N8635" s="37">
        <f t="shared" si="579"/>
        <v>1000663</v>
      </c>
    </row>
    <row r="8636" spans="1:14" x14ac:dyDescent="0.3">
      <c r="A8636" s="3">
        <v>9</v>
      </c>
      <c r="B8636" s="142"/>
      <c r="C8636" s="4" t="s">
        <v>24038</v>
      </c>
      <c r="D8636" s="5">
        <v>45161</v>
      </c>
      <c r="E8636" s="6" t="s">
        <v>6572</v>
      </c>
      <c r="F8636" s="7">
        <v>477802</v>
      </c>
      <c r="G8636" s="6" t="s">
        <v>10524</v>
      </c>
      <c r="H8636" s="7">
        <v>51364</v>
      </c>
      <c r="I8636" s="143"/>
      <c r="J8636" s="144"/>
      <c r="K8636" s="145"/>
      <c r="L8636" t="str">
        <f t="shared" si="577"/>
        <v>49972</v>
      </c>
      <c r="M8636">
        <f t="shared" si="578"/>
        <v>49972</v>
      </c>
      <c r="N8636" s="37">
        <f t="shared" si="579"/>
        <v>477802</v>
      </c>
    </row>
    <row r="8637" spans="1:14" x14ac:dyDescent="0.3">
      <c r="A8637" s="3">
        <v>9</v>
      </c>
      <c r="B8637" s="142"/>
      <c r="C8637" s="4" t="s">
        <v>24039</v>
      </c>
      <c r="D8637" s="5">
        <v>45156</v>
      </c>
      <c r="E8637" s="6" t="s">
        <v>6686</v>
      </c>
      <c r="F8637" s="7">
        <v>1106644</v>
      </c>
      <c r="G8637" s="6" t="s">
        <v>10524</v>
      </c>
      <c r="H8637" s="7">
        <v>118964</v>
      </c>
      <c r="I8637" s="143"/>
      <c r="J8637" s="144"/>
      <c r="K8637" s="145"/>
      <c r="L8637" t="str">
        <f t="shared" si="577"/>
        <v>49644</v>
      </c>
      <c r="M8637">
        <f t="shared" si="578"/>
        <v>49644</v>
      </c>
      <c r="N8637" s="37">
        <f t="shared" si="579"/>
        <v>1106644</v>
      </c>
    </row>
    <row r="8638" spans="1:14" x14ac:dyDescent="0.3">
      <c r="A8638" s="3">
        <v>9</v>
      </c>
      <c r="B8638" s="142"/>
      <c r="C8638" s="4" t="s">
        <v>24040</v>
      </c>
      <c r="D8638" s="5">
        <v>45163</v>
      </c>
      <c r="E8638" s="6" t="s">
        <v>3338</v>
      </c>
      <c r="F8638" s="7">
        <v>2310686</v>
      </c>
      <c r="G8638" s="6" t="s">
        <v>10524</v>
      </c>
      <c r="H8638" s="7">
        <v>248399</v>
      </c>
      <c r="I8638" s="143"/>
      <c r="J8638" s="144"/>
      <c r="K8638" s="145"/>
      <c r="L8638" t="str">
        <f t="shared" si="577"/>
        <v>51199</v>
      </c>
      <c r="M8638">
        <f t="shared" si="578"/>
        <v>51199</v>
      </c>
      <c r="N8638" s="37">
        <f t="shared" si="579"/>
        <v>2310686</v>
      </c>
    </row>
    <row r="8639" spans="1:14" x14ac:dyDescent="0.3">
      <c r="A8639" s="3">
        <v>9</v>
      </c>
      <c r="B8639" s="142"/>
      <c r="C8639" s="4" t="s">
        <v>24041</v>
      </c>
      <c r="D8639" s="5">
        <v>45164</v>
      </c>
      <c r="E8639" s="6" t="s">
        <v>2364</v>
      </c>
      <c r="F8639" s="7">
        <v>777631</v>
      </c>
      <c r="G8639" s="6" t="s">
        <v>10524</v>
      </c>
      <c r="H8639" s="7">
        <v>83595</v>
      </c>
      <c r="I8639" s="143"/>
      <c r="J8639" s="144"/>
      <c r="K8639" s="145"/>
      <c r="L8639" t="str">
        <f t="shared" si="577"/>
        <v>51401</v>
      </c>
      <c r="M8639">
        <f t="shared" si="578"/>
        <v>51401</v>
      </c>
      <c r="N8639" s="37">
        <f t="shared" si="579"/>
        <v>777631</v>
      </c>
    </row>
    <row r="8640" spans="1:14" x14ac:dyDescent="0.3">
      <c r="A8640" s="3">
        <v>9</v>
      </c>
      <c r="B8640" s="142"/>
      <c r="C8640" s="4" t="s">
        <v>24042</v>
      </c>
      <c r="D8640" s="5">
        <v>45166</v>
      </c>
      <c r="E8640" s="6" t="s">
        <v>2364</v>
      </c>
      <c r="F8640" s="7">
        <v>719656</v>
      </c>
      <c r="G8640" s="6" t="s">
        <v>10524</v>
      </c>
      <c r="H8640" s="7">
        <v>77363</v>
      </c>
      <c r="I8640" s="143"/>
      <c r="J8640" s="144"/>
      <c r="K8640" s="145"/>
      <c r="L8640" t="str">
        <f t="shared" si="577"/>
        <v>51470</v>
      </c>
      <c r="M8640">
        <f t="shared" si="578"/>
        <v>51470</v>
      </c>
      <c r="N8640" s="37">
        <f t="shared" si="579"/>
        <v>719656</v>
      </c>
    </row>
    <row r="8641" spans="1:14" x14ac:dyDescent="0.3">
      <c r="A8641" s="3">
        <v>9</v>
      </c>
      <c r="B8641" s="142"/>
      <c r="C8641" s="4" t="s">
        <v>24043</v>
      </c>
      <c r="D8641" s="5">
        <v>45156</v>
      </c>
      <c r="E8641" s="6" t="s">
        <v>2414</v>
      </c>
      <c r="F8641" s="7">
        <v>1242670</v>
      </c>
      <c r="G8641" s="6" t="s">
        <v>10524</v>
      </c>
      <c r="H8641" s="7">
        <v>133587</v>
      </c>
      <c r="I8641" s="143"/>
      <c r="J8641" s="144"/>
      <c r="K8641" s="145"/>
      <c r="L8641" t="str">
        <f t="shared" si="577"/>
        <v>49613</v>
      </c>
      <c r="M8641">
        <f t="shared" si="578"/>
        <v>49613</v>
      </c>
      <c r="N8641" s="37">
        <f t="shared" si="579"/>
        <v>1242670</v>
      </c>
    </row>
    <row r="8642" spans="1:14" x14ac:dyDescent="0.3">
      <c r="A8642" s="3">
        <v>9</v>
      </c>
      <c r="B8642" s="142"/>
      <c r="C8642" s="4" t="s">
        <v>24044</v>
      </c>
      <c r="D8642" s="5">
        <v>45164</v>
      </c>
      <c r="E8642" s="6" t="s">
        <v>2364</v>
      </c>
      <c r="F8642" s="7">
        <v>1668173</v>
      </c>
      <c r="G8642" s="6" t="s">
        <v>10524</v>
      </c>
      <c r="H8642" s="7">
        <v>179329</v>
      </c>
      <c r="I8642" s="143"/>
      <c r="J8642" s="144"/>
      <c r="K8642" s="145"/>
      <c r="L8642" t="str">
        <f t="shared" si="577"/>
        <v>51408</v>
      </c>
      <c r="M8642">
        <f t="shared" si="578"/>
        <v>51408</v>
      </c>
      <c r="N8642" s="37">
        <f t="shared" si="579"/>
        <v>1668173</v>
      </c>
    </row>
    <row r="8643" spans="1:14" x14ac:dyDescent="0.3">
      <c r="A8643" s="3">
        <v>9</v>
      </c>
      <c r="B8643" s="142"/>
      <c r="C8643" s="4" t="s">
        <v>24045</v>
      </c>
      <c r="D8643" s="5">
        <v>45166</v>
      </c>
      <c r="E8643" s="6" t="s">
        <v>2414</v>
      </c>
      <c r="F8643" s="7">
        <v>379376</v>
      </c>
      <c r="G8643" s="6" t="s">
        <v>10524</v>
      </c>
      <c r="H8643" s="7">
        <v>40783</v>
      </c>
      <c r="I8643" s="143"/>
      <c r="J8643" s="144"/>
      <c r="K8643" s="145"/>
      <c r="L8643" t="str">
        <f t="shared" si="577"/>
        <v>51475</v>
      </c>
      <c r="M8643">
        <f t="shared" si="578"/>
        <v>51475</v>
      </c>
      <c r="N8643" s="37">
        <f t="shared" si="579"/>
        <v>379376</v>
      </c>
    </row>
    <row r="8644" spans="1:14" x14ac:dyDescent="0.3">
      <c r="A8644" s="3">
        <v>9</v>
      </c>
      <c r="B8644" s="142"/>
      <c r="C8644" s="4" t="s">
        <v>24046</v>
      </c>
      <c r="D8644" s="5">
        <v>45168</v>
      </c>
      <c r="E8644" s="6" t="s">
        <v>2414</v>
      </c>
      <c r="F8644" s="7">
        <v>1224088</v>
      </c>
      <c r="G8644" s="6" t="s">
        <v>10524</v>
      </c>
      <c r="H8644" s="7">
        <v>131589</v>
      </c>
      <c r="I8644" s="143"/>
      <c r="J8644" s="144"/>
      <c r="K8644" s="145"/>
      <c r="L8644" t="str">
        <f t="shared" si="577"/>
        <v>51695</v>
      </c>
      <c r="M8644">
        <f t="shared" si="578"/>
        <v>51695</v>
      </c>
      <c r="N8644" s="37">
        <f t="shared" si="579"/>
        <v>1224088</v>
      </c>
    </row>
    <row r="8645" spans="1:14" x14ac:dyDescent="0.3">
      <c r="A8645" s="3">
        <v>9</v>
      </c>
      <c r="B8645" s="142"/>
      <c r="C8645" s="4" t="s">
        <v>24047</v>
      </c>
      <c r="D8645" s="5">
        <v>45161</v>
      </c>
      <c r="E8645" s="6" t="s">
        <v>3338</v>
      </c>
      <c r="F8645" s="7">
        <v>1503736</v>
      </c>
      <c r="G8645" s="6" t="s">
        <v>10524</v>
      </c>
      <c r="H8645" s="7">
        <v>161652</v>
      </c>
      <c r="I8645" s="143"/>
      <c r="J8645" s="144"/>
      <c r="K8645" s="145"/>
      <c r="L8645" t="str">
        <f t="shared" si="577"/>
        <v>49967</v>
      </c>
      <c r="M8645">
        <f t="shared" si="578"/>
        <v>49967</v>
      </c>
      <c r="N8645" s="37">
        <f t="shared" si="579"/>
        <v>1503736</v>
      </c>
    </row>
    <row r="8646" spans="1:14" x14ac:dyDescent="0.3">
      <c r="A8646" s="3">
        <v>9</v>
      </c>
      <c r="B8646" s="142"/>
      <c r="C8646" s="4" t="s">
        <v>24048</v>
      </c>
      <c r="D8646" s="5">
        <v>45168</v>
      </c>
      <c r="E8646" s="6" t="s">
        <v>6686</v>
      </c>
      <c r="F8646" s="7">
        <v>996241</v>
      </c>
      <c r="G8646" s="6" t="s">
        <v>10524</v>
      </c>
      <c r="H8646" s="7">
        <v>107096</v>
      </c>
      <c r="I8646" s="143"/>
      <c r="J8646" s="144"/>
      <c r="K8646" s="145"/>
      <c r="L8646" t="str">
        <f t="shared" si="577"/>
        <v>51712</v>
      </c>
      <c r="M8646">
        <f t="shared" si="578"/>
        <v>51712</v>
      </c>
      <c r="N8646" s="37">
        <f t="shared" si="579"/>
        <v>996241</v>
      </c>
    </row>
    <row r="8647" spans="1:14" x14ac:dyDescent="0.3">
      <c r="A8647" s="3">
        <v>9</v>
      </c>
      <c r="B8647" s="142"/>
      <c r="C8647" s="4" t="s">
        <v>24049</v>
      </c>
      <c r="D8647" s="5">
        <v>45154</v>
      </c>
      <c r="E8647" s="6" t="s">
        <v>3338</v>
      </c>
      <c r="F8647" s="7">
        <v>1383793</v>
      </c>
      <c r="G8647" s="6" t="s">
        <v>10524</v>
      </c>
      <c r="H8647" s="7">
        <v>148758</v>
      </c>
      <c r="I8647" s="143"/>
      <c r="J8647" s="144"/>
      <c r="K8647" s="145"/>
      <c r="L8647" t="str">
        <f t="shared" si="577"/>
        <v>48527</v>
      </c>
      <c r="M8647">
        <f t="shared" si="578"/>
        <v>48527</v>
      </c>
      <c r="N8647" s="37">
        <f t="shared" si="579"/>
        <v>1383793</v>
      </c>
    </row>
    <row r="8648" spans="1:14" x14ac:dyDescent="0.3">
      <c r="A8648" s="3">
        <v>9</v>
      </c>
      <c r="B8648" s="142"/>
      <c r="C8648" s="4" t="s">
        <v>24050</v>
      </c>
      <c r="D8648" s="5">
        <v>45166</v>
      </c>
      <c r="E8648" s="6" t="s">
        <v>2364</v>
      </c>
      <c r="F8648" s="7">
        <v>1055063</v>
      </c>
      <c r="G8648" s="6" t="s">
        <v>10524</v>
      </c>
      <c r="H8648" s="7">
        <v>113419</v>
      </c>
      <c r="I8648" s="143"/>
      <c r="J8648" s="144"/>
      <c r="K8648" s="145"/>
      <c r="L8648" t="str">
        <f t="shared" si="577"/>
        <v>51469</v>
      </c>
      <c r="M8648">
        <f t="shared" si="578"/>
        <v>51469</v>
      </c>
      <c r="N8648" s="37">
        <f t="shared" si="579"/>
        <v>1055063</v>
      </c>
    </row>
    <row r="8649" spans="1:14" x14ac:dyDescent="0.3">
      <c r="A8649" s="3">
        <v>9</v>
      </c>
      <c r="B8649" s="142"/>
      <c r="C8649" s="4" t="s">
        <v>24051</v>
      </c>
      <c r="D8649" s="5">
        <v>45139</v>
      </c>
      <c r="E8649" s="6" t="s">
        <v>3338</v>
      </c>
      <c r="F8649" s="7">
        <v>402475</v>
      </c>
      <c r="G8649" s="6" t="s">
        <v>10524</v>
      </c>
      <c r="H8649" s="7">
        <v>43266</v>
      </c>
      <c r="I8649" s="143"/>
      <c r="J8649" s="144"/>
      <c r="K8649" s="145"/>
      <c r="L8649" t="str">
        <f t="shared" si="577"/>
        <v>45429</v>
      </c>
      <c r="M8649">
        <f t="shared" si="578"/>
        <v>45429</v>
      </c>
      <c r="N8649" s="37">
        <f t="shared" si="579"/>
        <v>402475</v>
      </c>
    </row>
    <row r="8650" spans="1:14" x14ac:dyDescent="0.3">
      <c r="A8650" s="3">
        <v>9</v>
      </c>
      <c r="B8650" s="142"/>
      <c r="C8650" s="4" t="s">
        <v>24052</v>
      </c>
      <c r="D8650" s="5">
        <v>45140</v>
      </c>
      <c r="E8650" s="6" t="s">
        <v>6572</v>
      </c>
      <c r="F8650" s="7">
        <v>653951</v>
      </c>
      <c r="G8650" s="6" t="s">
        <v>10524</v>
      </c>
      <c r="H8650" s="7">
        <v>70300</v>
      </c>
      <c r="I8650" s="143"/>
      <c r="J8650" s="144"/>
      <c r="K8650" s="145"/>
      <c r="L8650" t="str">
        <f t="shared" si="577"/>
        <v>45518</v>
      </c>
      <c r="M8650">
        <f t="shared" si="578"/>
        <v>45518</v>
      </c>
      <c r="N8650" s="37">
        <f t="shared" si="579"/>
        <v>653951</v>
      </c>
    </row>
    <row r="8651" spans="1:14" x14ac:dyDescent="0.3">
      <c r="A8651" s="3">
        <v>9</v>
      </c>
      <c r="B8651" s="142"/>
      <c r="C8651" s="4" t="s">
        <v>24053</v>
      </c>
      <c r="D8651" s="5">
        <v>45142</v>
      </c>
      <c r="E8651" s="6" t="s">
        <v>6572</v>
      </c>
      <c r="F8651" s="7">
        <v>398496</v>
      </c>
      <c r="G8651" s="6" t="s">
        <v>10524</v>
      </c>
      <c r="H8651" s="7">
        <v>42838</v>
      </c>
      <c r="I8651" s="143"/>
      <c r="J8651" s="144"/>
      <c r="K8651" s="145"/>
      <c r="L8651" t="str">
        <f t="shared" si="577"/>
        <v>46654</v>
      </c>
      <c r="M8651">
        <f t="shared" si="578"/>
        <v>46654</v>
      </c>
      <c r="N8651" s="37">
        <f t="shared" si="579"/>
        <v>398496</v>
      </c>
    </row>
    <row r="8652" spans="1:14" x14ac:dyDescent="0.3">
      <c r="A8652" s="3">
        <v>9</v>
      </c>
      <c r="B8652" s="142"/>
      <c r="C8652" s="4" t="s">
        <v>24054</v>
      </c>
      <c r="D8652" s="5">
        <v>45145</v>
      </c>
      <c r="E8652" s="6" t="s">
        <v>2414</v>
      </c>
      <c r="F8652" s="7">
        <v>1094812</v>
      </c>
      <c r="G8652" s="6" t="s">
        <v>10524</v>
      </c>
      <c r="H8652" s="7">
        <v>117692</v>
      </c>
      <c r="I8652" s="143"/>
      <c r="J8652" s="144"/>
      <c r="K8652" s="145"/>
      <c r="L8652" t="str">
        <f t="shared" si="577"/>
        <v>46842</v>
      </c>
      <c r="M8652">
        <f t="shared" si="578"/>
        <v>46842</v>
      </c>
      <c r="N8652" s="37">
        <f t="shared" si="579"/>
        <v>1094812</v>
      </c>
    </row>
    <row r="8653" spans="1:14" x14ac:dyDescent="0.3">
      <c r="A8653" s="3">
        <v>9</v>
      </c>
      <c r="B8653" s="142"/>
      <c r="C8653" s="4" t="s">
        <v>24055</v>
      </c>
      <c r="D8653" s="5">
        <v>45145</v>
      </c>
      <c r="E8653" s="6" t="s">
        <v>6572</v>
      </c>
      <c r="F8653" s="7">
        <v>567077</v>
      </c>
      <c r="G8653" s="6" t="s">
        <v>10524</v>
      </c>
      <c r="H8653" s="7">
        <v>60961</v>
      </c>
      <c r="I8653" s="143"/>
      <c r="J8653" s="144"/>
      <c r="K8653" s="145"/>
      <c r="L8653" t="str">
        <f t="shared" si="577"/>
        <v>46848</v>
      </c>
      <c r="M8653">
        <f t="shared" si="578"/>
        <v>46848</v>
      </c>
      <c r="N8653" s="37">
        <f t="shared" si="579"/>
        <v>567077</v>
      </c>
    </row>
    <row r="8654" spans="1:14" x14ac:dyDescent="0.3">
      <c r="A8654" s="3">
        <v>9</v>
      </c>
      <c r="B8654" s="142"/>
      <c r="C8654" s="4" t="s">
        <v>24056</v>
      </c>
      <c r="D8654" s="5">
        <v>45145</v>
      </c>
      <c r="E8654" s="6" t="s">
        <v>2414</v>
      </c>
      <c r="F8654" s="7">
        <v>853199</v>
      </c>
      <c r="G8654" s="6" t="s">
        <v>10524</v>
      </c>
      <c r="H8654" s="7">
        <v>91719</v>
      </c>
      <c r="I8654" s="143"/>
      <c r="J8654" s="144"/>
      <c r="K8654" s="145"/>
      <c r="L8654" t="str">
        <f t="shared" si="577"/>
        <v>46868</v>
      </c>
      <c r="M8654">
        <f t="shared" si="578"/>
        <v>46868</v>
      </c>
      <c r="N8654" s="37">
        <f t="shared" si="579"/>
        <v>853199</v>
      </c>
    </row>
    <row r="8655" spans="1:14" x14ac:dyDescent="0.3">
      <c r="A8655" s="3">
        <v>9</v>
      </c>
      <c r="B8655" s="142"/>
      <c r="C8655" s="4" t="s">
        <v>24057</v>
      </c>
      <c r="D8655" s="5">
        <v>45141</v>
      </c>
      <c r="E8655" s="6" t="s">
        <v>3338</v>
      </c>
      <c r="F8655" s="7">
        <v>321201</v>
      </c>
      <c r="G8655" s="6" t="s">
        <v>10524</v>
      </c>
      <c r="H8655" s="7">
        <v>34529</v>
      </c>
      <c r="I8655" s="143"/>
      <c r="J8655" s="144"/>
      <c r="K8655" s="145"/>
      <c r="L8655" t="str">
        <f t="shared" si="577"/>
        <v>46315</v>
      </c>
      <c r="M8655">
        <f t="shared" si="578"/>
        <v>46315</v>
      </c>
      <c r="N8655" s="37">
        <f t="shared" si="579"/>
        <v>321201</v>
      </c>
    </row>
    <row r="8656" spans="1:14" x14ac:dyDescent="0.3">
      <c r="A8656" s="3">
        <v>9</v>
      </c>
      <c r="B8656" s="142"/>
      <c r="C8656" s="4" t="s">
        <v>24058</v>
      </c>
      <c r="D8656" s="5">
        <v>45142</v>
      </c>
      <c r="E8656" s="6" t="s">
        <v>2364</v>
      </c>
      <c r="F8656" s="7">
        <v>1031761</v>
      </c>
      <c r="G8656" s="6" t="s">
        <v>10524</v>
      </c>
      <c r="H8656" s="7">
        <v>110914</v>
      </c>
      <c r="I8656" s="143"/>
      <c r="J8656" s="144"/>
      <c r="K8656" s="145"/>
      <c r="L8656" t="str">
        <f t="shared" si="577"/>
        <v>46677</v>
      </c>
      <c r="M8656">
        <f t="shared" si="578"/>
        <v>46677</v>
      </c>
      <c r="N8656" s="37">
        <f t="shared" si="579"/>
        <v>1031761</v>
      </c>
    </row>
    <row r="8657" spans="1:14" x14ac:dyDescent="0.3">
      <c r="A8657" s="3">
        <v>9</v>
      </c>
      <c r="B8657" s="142"/>
      <c r="C8657" s="4" t="s">
        <v>24059</v>
      </c>
      <c r="D8657" s="5">
        <v>45147</v>
      </c>
      <c r="E8657" s="6" t="s">
        <v>6686</v>
      </c>
      <c r="F8657" s="7">
        <v>760334</v>
      </c>
      <c r="G8657" s="6" t="s">
        <v>10524</v>
      </c>
      <c r="H8657" s="7">
        <v>81736</v>
      </c>
      <c r="I8657" s="143"/>
      <c r="J8657" s="144"/>
      <c r="K8657" s="145"/>
      <c r="L8657" t="str">
        <f t="shared" si="577"/>
        <v>47007</v>
      </c>
      <c r="M8657">
        <f t="shared" si="578"/>
        <v>47007</v>
      </c>
      <c r="N8657" s="37">
        <f t="shared" si="579"/>
        <v>760334</v>
      </c>
    </row>
    <row r="8658" spans="1:14" x14ac:dyDescent="0.3">
      <c r="A8658" s="3">
        <v>9</v>
      </c>
      <c r="B8658" s="142"/>
      <c r="C8658" s="4" t="s">
        <v>24060</v>
      </c>
      <c r="D8658" s="5">
        <v>45141</v>
      </c>
      <c r="E8658" s="6" t="s">
        <v>3338</v>
      </c>
      <c r="F8658" s="7">
        <v>470448</v>
      </c>
      <c r="G8658" s="6" t="s">
        <v>10524</v>
      </c>
      <c r="H8658" s="7">
        <v>50573</v>
      </c>
      <c r="I8658" s="143"/>
      <c r="J8658" s="144"/>
      <c r="K8658" s="145"/>
      <c r="L8658" t="str">
        <f t="shared" si="577"/>
        <v>46311</v>
      </c>
      <c r="M8658">
        <f t="shared" si="578"/>
        <v>46311</v>
      </c>
      <c r="N8658" s="37">
        <f t="shared" si="579"/>
        <v>470448</v>
      </c>
    </row>
    <row r="8659" spans="1:14" x14ac:dyDescent="0.3">
      <c r="A8659" s="3">
        <v>9</v>
      </c>
      <c r="B8659" s="142"/>
      <c r="C8659" s="4" t="s">
        <v>24061</v>
      </c>
      <c r="D8659" s="5">
        <v>45139</v>
      </c>
      <c r="E8659" s="6" t="s">
        <v>2364</v>
      </c>
      <c r="F8659" s="7">
        <v>752296</v>
      </c>
      <c r="G8659" s="6" t="s">
        <v>10524</v>
      </c>
      <c r="H8659" s="7">
        <v>80872</v>
      </c>
      <c r="I8659" s="143"/>
      <c r="J8659" s="144"/>
      <c r="K8659" s="145"/>
      <c r="L8659" t="str">
        <f t="shared" si="577"/>
        <v>45426</v>
      </c>
      <c r="M8659">
        <f t="shared" si="578"/>
        <v>45426</v>
      </c>
      <c r="N8659" s="37">
        <f t="shared" si="579"/>
        <v>752296</v>
      </c>
    </row>
    <row r="8660" spans="1:14" x14ac:dyDescent="0.3">
      <c r="A8660" s="3">
        <v>9</v>
      </c>
      <c r="B8660" s="142"/>
      <c r="C8660" s="4" t="s">
        <v>24062</v>
      </c>
      <c r="D8660" s="5">
        <v>45149</v>
      </c>
      <c r="E8660" s="6" t="s">
        <v>6572</v>
      </c>
      <c r="F8660" s="7">
        <v>1055063</v>
      </c>
      <c r="G8660" s="6" t="s">
        <v>10524</v>
      </c>
      <c r="H8660" s="7">
        <v>113419</v>
      </c>
      <c r="I8660" s="143"/>
      <c r="J8660" s="144"/>
      <c r="K8660" s="145"/>
      <c r="L8660" t="str">
        <f t="shared" si="577"/>
        <v>48082</v>
      </c>
      <c r="M8660">
        <f t="shared" si="578"/>
        <v>48082</v>
      </c>
      <c r="N8660" s="37">
        <f t="shared" si="579"/>
        <v>1055063</v>
      </c>
    </row>
    <row r="8661" spans="1:14" x14ac:dyDescent="0.3">
      <c r="A8661" s="3">
        <v>9</v>
      </c>
      <c r="B8661" s="142"/>
      <c r="C8661" s="4" t="s">
        <v>24063</v>
      </c>
      <c r="D8661" s="5">
        <v>45150</v>
      </c>
      <c r="E8661" s="6" t="s">
        <v>3338</v>
      </c>
      <c r="F8661" s="7">
        <v>626344</v>
      </c>
      <c r="G8661" s="6" t="s">
        <v>10524</v>
      </c>
      <c r="H8661" s="7">
        <v>67332</v>
      </c>
      <c r="I8661" s="143"/>
      <c r="J8661" s="144"/>
      <c r="K8661" s="145"/>
      <c r="L8661" t="str">
        <f t="shared" si="577"/>
        <v>48255</v>
      </c>
      <c r="M8661">
        <f t="shared" si="578"/>
        <v>48255</v>
      </c>
      <c r="N8661" s="37">
        <f t="shared" si="579"/>
        <v>626344</v>
      </c>
    </row>
    <row r="8662" spans="1:14" x14ac:dyDescent="0.3">
      <c r="A8662" s="3">
        <v>9</v>
      </c>
      <c r="B8662" s="142"/>
      <c r="C8662" s="4" t="s">
        <v>24064</v>
      </c>
      <c r="D8662" s="5">
        <v>45149</v>
      </c>
      <c r="E8662" s="6" t="s">
        <v>2414</v>
      </c>
      <c r="F8662" s="7">
        <v>627264</v>
      </c>
      <c r="G8662" s="6" t="s">
        <v>10524</v>
      </c>
      <c r="H8662" s="7">
        <v>67431</v>
      </c>
      <c r="I8662" s="143"/>
      <c r="J8662" s="144"/>
      <c r="K8662" s="145"/>
      <c r="L8662" t="str">
        <f t="shared" si="577"/>
        <v>48077</v>
      </c>
      <c r="M8662">
        <f t="shared" si="578"/>
        <v>48077</v>
      </c>
      <c r="N8662" s="37">
        <f t="shared" si="579"/>
        <v>627264</v>
      </c>
    </row>
    <row r="8663" spans="1:14" x14ac:dyDescent="0.3">
      <c r="A8663" s="3">
        <v>9</v>
      </c>
      <c r="B8663" s="142"/>
      <c r="C8663" s="4" t="s">
        <v>24065</v>
      </c>
      <c r="D8663" s="5">
        <v>45150</v>
      </c>
      <c r="E8663" s="6" t="s">
        <v>6686</v>
      </c>
      <c r="F8663" s="7">
        <v>667510</v>
      </c>
      <c r="G8663" s="6" t="s">
        <v>10524</v>
      </c>
      <c r="H8663" s="7">
        <v>71757</v>
      </c>
      <c r="I8663" s="143"/>
      <c r="J8663" s="144"/>
      <c r="K8663" s="145"/>
      <c r="L8663" t="str">
        <f t="shared" si="577"/>
        <v>48271</v>
      </c>
      <c r="M8663">
        <f t="shared" si="578"/>
        <v>48271</v>
      </c>
      <c r="N8663" s="37">
        <f t="shared" si="579"/>
        <v>667510</v>
      </c>
    </row>
    <row r="8664" spans="1:14" x14ac:dyDescent="0.3">
      <c r="A8664" s="3">
        <v>9</v>
      </c>
      <c r="B8664" s="142"/>
      <c r="C8664" s="4" t="s">
        <v>24066</v>
      </c>
      <c r="D8664" s="5">
        <v>45146</v>
      </c>
      <c r="E8664" s="6" t="s">
        <v>2364</v>
      </c>
      <c r="F8664" s="7">
        <v>270983</v>
      </c>
      <c r="G8664" s="6" t="s">
        <v>10524</v>
      </c>
      <c r="H8664" s="7">
        <v>29131</v>
      </c>
      <c r="I8664" s="143"/>
      <c r="J8664" s="144"/>
      <c r="K8664" s="145"/>
      <c r="L8664" t="str">
        <f t="shared" si="577"/>
        <v>46954</v>
      </c>
      <c r="M8664">
        <f t="shared" si="578"/>
        <v>46954</v>
      </c>
      <c r="N8664" s="37">
        <f t="shared" si="579"/>
        <v>270983</v>
      </c>
    </row>
    <row r="8665" spans="1:14" x14ac:dyDescent="0.3">
      <c r="A8665" s="3">
        <v>9</v>
      </c>
      <c r="B8665" s="142"/>
      <c r="C8665" s="4" t="s">
        <v>24067</v>
      </c>
      <c r="D8665" s="5">
        <v>45147</v>
      </c>
      <c r="E8665" s="6" t="s">
        <v>2414</v>
      </c>
      <c r="F8665" s="7">
        <v>597744</v>
      </c>
      <c r="G8665" s="6" t="s">
        <v>10524</v>
      </c>
      <c r="H8665" s="7">
        <v>64257</v>
      </c>
      <c r="I8665" s="143"/>
      <c r="J8665" s="144"/>
      <c r="K8665" s="145"/>
      <c r="L8665" t="str">
        <f t="shared" si="577"/>
        <v>46997</v>
      </c>
      <c r="M8665">
        <f t="shared" si="578"/>
        <v>46997</v>
      </c>
      <c r="N8665" s="37">
        <f t="shared" si="579"/>
        <v>597744</v>
      </c>
    </row>
    <row r="8666" spans="1:14" x14ac:dyDescent="0.3">
      <c r="A8666" s="3">
        <v>9</v>
      </c>
      <c r="B8666" s="142"/>
      <c r="C8666" s="4" t="s">
        <v>24068</v>
      </c>
      <c r="D8666" s="5">
        <v>45145</v>
      </c>
      <c r="E8666" s="6" t="s">
        <v>2414</v>
      </c>
      <c r="F8666" s="7">
        <v>1614930</v>
      </c>
      <c r="G8666" s="6" t="s">
        <v>10524</v>
      </c>
      <c r="H8666" s="7">
        <v>173605</v>
      </c>
      <c r="I8666" s="143"/>
      <c r="J8666" s="144"/>
      <c r="K8666" s="145"/>
      <c r="L8666" t="str">
        <f t="shared" si="577"/>
        <v>46837</v>
      </c>
      <c r="M8666">
        <f t="shared" si="578"/>
        <v>46837</v>
      </c>
      <c r="N8666" s="37">
        <f t="shared" si="579"/>
        <v>1614930</v>
      </c>
    </row>
    <row r="8667" spans="1:14" x14ac:dyDescent="0.3">
      <c r="A8667" s="3">
        <v>9</v>
      </c>
      <c r="B8667" s="142"/>
      <c r="C8667" s="4" t="s">
        <v>24069</v>
      </c>
      <c r="D8667" s="5">
        <v>45150</v>
      </c>
      <c r="E8667" s="6" t="s">
        <v>6686</v>
      </c>
      <c r="F8667" s="7">
        <v>1386678</v>
      </c>
      <c r="G8667" s="6" t="s">
        <v>10524</v>
      </c>
      <c r="H8667" s="7">
        <v>149068</v>
      </c>
      <c r="I8667" s="143"/>
      <c r="J8667" s="144"/>
      <c r="K8667" s="145"/>
      <c r="L8667" t="str">
        <f t="shared" si="577"/>
        <v>48244</v>
      </c>
      <c r="M8667">
        <f t="shared" si="578"/>
        <v>48244</v>
      </c>
      <c r="N8667" s="37">
        <f t="shared" si="579"/>
        <v>1386678</v>
      </c>
    </row>
    <row r="8668" spans="1:14" x14ac:dyDescent="0.3">
      <c r="A8668" s="3">
        <v>9</v>
      </c>
      <c r="B8668" s="142"/>
      <c r="C8668" s="4" t="s">
        <v>24070</v>
      </c>
      <c r="D8668" s="5">
        <v>45147</v>
      </c>
      <c r="E8668" s="6" t="s">
        <v>6572</v>
      </c>
      <c r="F8668" s="7">
        <v>429594</v>
      </c>
      <c r="G8668" s="6" t="s">
        <v>10524</v>
      </c>
      <c r="H8668" s="7">
        <v>46181</v>
      </c>
      <c r="I8668" s="143"/>
      <c r="J8668" s="144"/>
      <c r="K8668" s="145"/>
      <c r="L8668" t="str">
        <f t="shared" si="577"/>
        <v>47030</v>
      </c>
      <c r="M8668">
        <f t="shared" si="578"/>
        <v>47030</v>
      </c>
      <c r="N8668" s="37">
        <f t="shared" si="579"/>
        <v>429594</v>
      </c>
    </row>
    <row r="8669" spans="1:14" x14ac:dyDescent="0.3">
      <c r="A8669" s="3">
        <v>9</v>
      </c>
      <c r="B8669" s="142"/>
      <c r="C8669" s="4" t="s">
        <v>24071</v>
      </c>
      <c r="D8669" s="5">
        <v>45156</v>
      </c>
      <c r="E8669" s="6" t="s">
        <v>6686</v>
      </c>
      <c r="F8669" s="7">
        <v>667269</v>
      </c>
      <c r="G8669" s="6" t="s">
        <v>10524</v>
      </c>
      <c r="H8669" s="7">
        <v>71731</v>
      </c>
      <c r="I8669" s="143"/>
      <c r="J8669" s="144"/>
      <c r="K8669" s="145"/>
      <c r="L8669" t="str">
        <f t="shared" si="577"/>
        <v>49616</v>
      </c>
      <c r="M8669">
        <f t="shared" si="578"/>
        <v>49616</v>
      </c>
      <c r="N8669" s="37">
        <f t="shared" si="579"/>
        <v>667269</v>
      </c>
    </row>
    <row r="8670" spans="1:14" x14ac:dyDescent="0.3">
      <c r="A8670" s="3">
        <v>9</v>
      </c>
      <c r="B8670" s="142"/>
      <c r="C8670" s="4" t="s">
        <v>24072</v>
      </c>
      <c r="D8670" s="5">
        <v>45145</v>
      </c>
      <c r="E8670" s="6" t="s">
        <v>2414</v>
      </c>
      <c r="F8670" s="7">
        <v>1814062</v>
      </c>
      <c r="G8670" s="6" t="s">
        <v>10524</v>
      </c>
      <c r="H8670" s="7">
        <v>195012</v>
      </c>
      <c r="I8670" s="143"/>
      <c r="J8670" s="144"/>
      <c r="K8670" s="145"/>
      <c r="L8670" t="str">
        <f t="shared" si="577"/>
        <v>46865</v>
      </c>
      <c r="M8670">
        <f t="shared" si="578"/>
        <v>46865</v>
      </c>
      <c r="N8670" s="37">
        <f t="shared" si="579"/>
        <v>1814062</v>
      </c>
    </row>
    <row r="8671" spans="1:14" x14ac:dyDescent="0.3">
      <c r="A8671" s="3">
        <v>9</v>
      </c>
      <c r="B8671" s="142"/>
      <c r="C8671" s="4" t="s">
        <v>24073</v>
      </c>
      <c r="D8671" s="5">
        <v>45156</v>
      </c>
      <c r="E8671" s="6" t="s">
        <v>2414</v>
      </c>
      <c r="F8671" s="7">
        <v>541966</v>
      </c>
      <c r="G8671" s="6" t="s">
        <v>10524</v>
      </c>
      <c r="H8671" s="7">
        <v>58261</v>
      </c>
      <c r="I8671" s="143"/>
      <c r="J8671" s="144"/>
      <c r="K8671" s="145"/>
      <c r="L8671" t="str">
        <f t="shared" si="577"/>
        <v>49626</v>
      </c>
      <c r="M8671">
        <f t="shared" si="578"/>
        <v>49626</v>
      </c>
      <c r="N8671" s="37">
        <f t="shared" si="579"/>
        <v>541966</v>
      </c>
    </row>
    <row r="8672" spans="1:14" x14ac:dyDescent="0.3">
      <c r="A8672" s="3">
        <v>9</v>
      </c>
      <c r="B8672" s="142"/>
      <c r="C8672" s="4" t="s">
        <v>24074</v>
      </c>
      <c r="D8672" s="5">
        <v>45161</v>
      </c>
      <c r="E8672" s="6" t="s">
        <v>6572</v>
      </c>
      <c r="F8672" s="7">
        <v>938268</v>
      </c>
      <c r="G8672" s="6" t="s">
        <v>10524</v>
      </c>
      <c r="H8672" s="7">
        <v>100864</v>
      </c>
      <c r="I8672" s="143"/>
      <c r="J8672" s="144"/>
      <c r="K8672" s="145"/>
      <c r="L8672" t="str">
        <f t="shared" si="577"/>
        <v>49980</v>
      </c>
      <c r="M8672">
        <f t="shared" si="578"/>
        <v>49980</v>
      </c>
      <c r="N8672" s="37">
        <f t="shared" si="579"/>
        <v>938268</v>
      </c>
    </row>
    <row r="8673" spans="1:14" x14ac:dyDescent="0.3">
      <c r="A8673" s="3">
        <v>9</v>
      </c>
      <c r="B8673" s="142"/>
      <c r="C8673" s="4" t="s">
        <v>24075</v>
      </c>
      <c r="D8673" s="5">
        <v>45161</v>
      </c>
      <c r="E8673" s="6" t="s">
        <v>6572</v>
      </c>
      <c r="F8673" s="7">
        <v>988670</v>
      </c>
      <c r="G8673" s="6" t="s">
        <v>10524</v>
      </c>
      <c r="H8673" s="7">
        <v>106282</v>
      </c>
      <c r="I8673" s="143"/>
      <c r="J8673" s="144"/>
      <c r="K8673" s="145"/>
      <c r="L8673" t="str">
        <f t="shared" si="577"/>
        <v>49998</v>
      </c>
      <c r="M8673">
        <f t="shared" si="578"/>
        <v>49998</v>
      </c>
      <c r="N8673" s="37">
        <f t="shared" si="579"/>
        <v>988670</v>
      </c>
    </row>
    <row r="8674" spans="1:14" x14ac:dyDescent="0.3">
      <c r="A8674" s="3">
        <v>9</v>
      </c>
      <c r="B8674" s="142"/>
      <c r="C8674" s="4" t="s">
        <v>24076</v>
      </c>
      <c r="D8674" s="5">
        <v>45145</v>
      </c>
      <c r="E8674" s="6" t="s">
        <v>6572</v>
      </c>
      <c r="F8674" s="7">
        <v>1267223</v>
      </c>
      <c r="G8674" s="6" t="s">
        <v>10524</v>
      </c>
      <c r="H8674" s="7">
        <v>136226</v>
      </c>
      <c r="I8674" s="143"/>
      <c r="J8674" s="144"/>
      <c r="K8674" s="145"/>
      <c r="L8674" t="str">
        <f t="shared" si="577"/>
        <v>46859</v>
      </c>
      <c r="M8674">
        <f t="shared" si="578"/>
        <v>46859</v>
      </c>
      <c r="N8674" s="37">
        <f t="shared" si="579"/>
        <v>1267223</v>
      </c>
    </row>
    <row r="8675" spans="1:14" x14ac:dyDescent="0.3">
      <c r="A8675" s="3">
        <v>9</v>
      </c>
      <c r="B8675" s="142"/>
      <c r="C8675" s="4" t="s">
        <v>24077</v>
      </c>
      <c r="D8675" s="5">
        <v>45150</v>
      </c>
      <c r="E8675" s="6" t="s">
        <v>2364</v>
      </c>
      <c r="F8675" s="7">
        <v>799002</v>
      </c>
      <c r="G8675" s="6" t="s">
        <v>10524</v>
      </c>
      <c r="H8675" s="7">
        <v>85893</v>
      </c>
      <c r="I8675" s="143"/>
      <c r="J8675" s="144"/>
      <c r="K8675" s="145"/>
      <c r="L8675" t="str">
        <f t="shared" si="577"/>
        <v>48250</v>
      </c>
      <c r="M8675">
        <f t="shared" si="578"/>
        <v>48250</v>
      </c>
      <c r="N8675" s="37">
        <f t="shared" si="579"/>
        <v>799002</v>
      </c>
    </row>
    <row r="8676" spans="1:14" x14ac:dyDescent="0.3">
      <c r="A8676" s="3">
        <v>9</v>
      </c>
      <c r="B8676" s="142"/>
      <c r="C8676" s="4" t="s">
        <v>24078</v>
      </c>
      <c r="D8676" s="5">
        <v>45154</v>
      </c>
      <c r="E8676" s="6" t="s">
        <v>2414</v>
      </c>
      <c r="F8676" s="7">
        <v>623690</v>
      </c>
      <c r="G8676" s="6" t="s">
        <v>10524</v>
      </c>
      <c r="H8676" s="7">
        <v>67047</v>
      </c>
      <c r="I8676" s="143"/>
      <c r="J8676" s="144"/>
      <c r="K8676" s="145"/>
      <c r="L8676" t="str">
        <f t="shared" si="577"/>
        <v>48515</v>
      </c>
      <c r="M8676">
        <f t="shared" si="578"/>
        <v>48515</v>
      </c>
      <c r="N8676" s="37">
        <f t="shared" si="579"/>
        <v>623690</v>
      </c>
    </row>
    <row r="8677" spans="1:14" x14ac:dyDescent="0.3">
      <c r="A8677" s="3">
        <v>9</v>
      </c>
      <c r="B8677" s="142"/>
      <c r="C8677" s="4" t="s">
        <v>24079</v>
      </c>
      <c r="D8677" s="5">
        <v>45156</v>
      </c>
      <c r="E8677" s="6" t="s">
        <v>3338</v>
      </c>
      <c r="F8677" s="7">
        <v>1382014</v>
      </c>
      <c r="G8677" s="6" t="s">
        <v>10524</v>
      </c>
      <c r="H8677" s="7">
        <v>148567</v>
      </c>
      <c r="I8677" s="143"/>
      <c r="J8677" s="144"/>
      <c r="K8677" s="145"/>
      <c r="L8677" t="str">
        <f t="shared" ref="L8677:L8740" si="580">+RIGHT(C8677,5)</f>
        <v>49621</v>
      </c>
      <c r="M8677">
        <f t="shared" ref="M8677:M8740" si="581">+L8677*1</f>
        <v>49621</v>
      </c>
      <c r="N8677" s="37">
        <f t="shared" ref="N8677:N8740" si="582">+F8677</f>
        <v>1382014</v>
      </c>
    </row>
    <row r="8678" spans="1:14" x14ac:dyDescent="0.3">
      <c r="A8678" s="3">
        <v>9</v>
      </c>
      <c r="B8678" s="142"/>
      <c r="C8678" s="4" t="s">
        <v>24080</v>
      </c>
      <c r="D8678" s="5">
        <v>45161</v>
      </c>
      <c r="E8678" s="6" t="s">
        <v>2414</v>
      </c>
      <c r="F8678" s="7">
        <v>702996</v>
      </c>
      <c r="G8678" s="6" t="s">
        <v>10524</v>
      </c>
      <c r="H8678" s="7">
        <v>75572</v>
      </c>
      <c r="I8678" s="143"/>
      <c r="J8678" s="144"/>
      <c r="K8678" s="145"/>
      <c r="L8678" t="str">
        <f t="shared" si="580"/>
        <v>49992</v>
      </c>
      <c r="M8678">
        <f t="shared" si="581"/>
        <v>49992</v>
      </c>
      <c r="N8678" s="37">
        <f t="shared" si="582"/>
        <v>702996</v>
      </c>
    </row>
    <row r="8679" spans="1:14" x14ac:dyDescent="0.3">
      <c r="A8679" s="3">
        <v>9</v>
      </c>
      <c r="B8679" s="142"/>
      <c r="C8679" s="4" t="s">
        <v>24081</v>
      </c>
      <c r="D8679" s="5">
        <v>45161</v>
      </c>
      <c r="E8679" s="6" t="s">
        <v>2414</v>
      </c>
      <c r="F8679" s="7">
        <v>607044</v>
      </c>
      <c r="G8679" s="6" t="s">
        <v>10524</v>
      </c>
      <c r="H8679" s="7">
        <v>65257</v>
      </c>
      <c r="I8679" s="143"/>
      <c r="J8679" s="144"/>
      <c r="K8679" s="145"/>
      <c r="L8679" t="str">
        <f t="shared" si="580"/>
        <v>49993</v>
      </c>
      <c r="M8679">
        <f t="shared" si="581"/>
        <v>49993</v>
      </c>
      <c r="N8679" s="37">
        <f t="shared" si="582"/>
        <v>607044</v>
      </c>
    </row>
    <row r="8680" spans="1:14" x14ac:dyDescent="0.3">
      <c r="A8680" s="3">
        <v>9</v>
      </c>
      <c r="B8680" s="142"/>
      <c r="C8680" s="4" t="s">
        <v>24082</v>
      </c>
      <c r="D8680" s="5">
        <v>45164</v>
      </c>
      <c r="E8680" s="6" t="s">
        <v>2414</v>
      </c>
      <c r="F8680" s="7">
        <v>1199426</v>
      </c>
      <c r="G8680" s="6" t="s">
        <v>10524</v>
      </c>
      <c r="H8680" s="7">
        <v>128938</v>
      </c>
      <c r="I8680" s="143"/>
      <c r="J8680" s="144"/>
      <c r="K8680" s="145"/>
      <c r="L8680" t="str">
        <f t="shared" si="580"/>
        <v>51452</v>
      </c>
      <c r="M8680">
        <f t="shared" si="581"/>
        <v>51452</v>
      </c>
      <c r="N8680" s="37">
        <f t="shared" si="582"/>
        <v>1199426</v>
      </c>
    </row>
    <row r="8681" spans="1:14" x14ac:dyDescent="0.3">
      <c r="A8681" s="3">
        <v>9</v>
      </c>
      <c r="B8681" s="142"/>
      <c r="C8681" s="4" t="s">
        <v>24083</v>
      </c>
      <c r="D8681" s="5">
        <v>45166</v>
      </c>
      <c r="E8681" s="6" t="s">
        <v>2414</v>
      </c>
      <c r="F8681" s="7">
        <v>872465</v>
      </c>
      <c r="G8681" s="6" t="s">
        <v>10524</v>
      </c>
      <c r="H8681" s="7">
        <v>93790</v>
      </c>
      <c r="I8681" s="143"/>
      <c r="J8681" s="144"/>
      <c r="K8681" s="145"/>
      <c r="L8681" t="str">
        <f t="shared" si="580"/>
        <v>51489</v>
      </c>
      <c r="M8681">
        <f t="shared" si="581"/>
        <v>51489</v>
      </c>
      <c r="N8681" s="37">
        <f t="shared" si="582"/>
        <v>872465</v>
      </c>
    </row>
    <row r="8682" spans="1:14" x14ac:dyDescent="0.3">
      <c r="A8682" s="3">
        <v>9</v>
      </c>
      <c r="B8682" s="142"/>
      <c r="C8682" s="4" t="s">
        <v>24084</v>
      </c>
      <c r="D8682" s="5">
        <v>45162</v>
      </c>
      <c r="E8682" s="6" t="s">
        <v>2364</v>
      </c>
      <c r="F8682" s="7">
        <v>400506</v>
      </c>
      <c r="G8682" s="6" t="s">
        <v>10524</v>
      </c>
      <c r="H8682" s="7">
        <v>43054</v>
      </c>
      <c r="I8682" s="143"/>
      <c r="J8682" s="144"/>
      <c r="K8682" s="145"/>
      <c r="L8682" t="str">
        <f t="shared" si="580"/>
        <v>50486</v>
      </c>
      <c r="M8682">
        <f t="shared" si="581"/>
        <v>50486</v>
      </c>
      <c r="N8682" s="37">
        <f t="shared" si="582"/>
        <v>400506</v>
      </c>
    </row>
    <row r="8683" spans="1:14" x14ac:dyDescent="0.3">
      <c r="A8683" s="3">
        <v>9</v>
      </c>
      <c r="B8683" s="142"/>
      <c r="C8683" s="4" t="s">
        <v>24085</v>
      </c>
      <c r="D8683" s="5">
        <v>45152</v>
      </c>
      <c r="E8683" s="6" t="s">
        <v>2414</v>
      </c>
      <c r="F8683" s="7">
        <v>1397191</v>
      </c>
      <c r="G8683" s="6" t="s">
        <v>10524</v>
      </c>
      <c r="H8683" s="7">
        <v>150198</v>
      </c>
      <c r="I8683" s="143"/>
      <c r="J8683" s="144"/>
      <c r="K8683" s="145"/>
      <c r="L8683" t="str">
        <f t="shared" si="580"/>
        <v>48328</v>
      </c>
      <c r="M8683">
        <f t="shared" si="581"/>
        <v>48328</v>
      </c>
      <c r="N8683" s="37">
        <f t="shared" si="582"/>
        <v>1397191</v>
      </c>
    </row>
    <row r="8684" spans="1:14" x14ac:dyDescent="0.3">
      <c r="A8684" s="3">
        <v>9</v>
      </c>
      <c r="B8684" s="142"/>
      <c r="C8684" s="4" t="s">
        <v>24086</v>
      </c>
      <c r="D8684" s="5">
        <v>45166</v>
      </c>
      <c r="E8684" s="6" t="s">
        <v>2414</v>
      </c>
      <c r="F8684" s="7">
        <v>719656</v>
      </c>
      <c r="G8684" s="6" t="s">
        <v>10524</v>
      </c>
      <c r="H8684" s="7">
        <v>77363</v>
      </c>
      <c r="I8684" s="143"/>
      <c r="J8684" s="144"/>
      <c r="K8684" s="145"/>
      <c r="L8684" t="str">
        <f t="shared" si="580"/>
        <v>51473</v>
      </c>
      <c r="M8684">
        <f t="shared" si="581"/>
        <v>51473</v>
      </c>
      <c r="N8684" s="37">
        <f t="shared" si="582"/>
        <v>719656</v>
      </c>
    </row>
    <row r="8685" spans="1:14" x14ac:dyDescent="0.3">
      <c r="A8685" s="3">
        <v>9</v>
      </c>
      <c r="B8685" s="142"/>
      <c r="C8685" s="4" t="s">
        <v>24087</v>
      </c>
      <c r="D8685" s="5">
        <v>45168</v>
      </c>
      <c r="E8685" s="6" t="s">
        <v>2414</v>
      </c>
      <c r="F8685" s="7">
        <v>1000904</v>
      </c>
      <c r="G8685" s="6" t="s">
        <v>10524</v>
      </c>
      <c r="H8685" s="7">
        <v>107597</v>
      </c>
      <c r="I8685" s="143"/>
      <c r="J8685" s="144"/>
      <c r="K8685" s="145"/>
      <c r="L8685" t="str">
        <f t="shared" si="580"/>
        <v>51698</v>
      </c>
      <c r="M8685">
        <f t="shared" si="581"/>
        <v>51698</v>
      </c>
      <c r="N8685" s="37">
        <f t="shared" si="582"/>
        <v>1000904</v>
      </c>
    </row>
    <row r="8686" spans="1:14" x14ac:dyDescent="0.3">
      <c r="A8686" s="3">
        <v>9</v>
      </c>
      <c r="B8686" s="142"/>
      <c r="C8686" s="4" t="s">
        <v>24088</v>
      </c>
      <c r="D8686" s="5">
        <v>45166</v>
      </c>
      <c r="E8686" s="6" t="s">
        <v>2414</v>
      </c>
      <c r="F8686" s="7">
        <v>867106</v>
      </c>
      <c r="G8686" s="6" t="s">
        <v>10524</v>
      </c>
      <c r="H8686" s="7">
        <v>93214</v>
      </c>
      <c r="I8686" s="143"/>
      <c r="J8686" s="144"/>
      <c r="K8686" s="145"/>
      <c r="L8686" t="str">
        <f t="shared" si="580"/>
        <v>51474</v>
      </c>
      <c r="M8686">
        <f t="shared" si="581"/>
        <v>51474</v>
      </c>
      <c r="N8686" s="37">
        <f t="shared" si="582"/>
        <v>867106</v>
      </c>
    </row>
    <row r="8687" spans="1:14" x14ac:dyDescent="0.3">
      <c r="A8687" s="3">
        <v>9</v>
      </c>
      <c r="B8687" s="142"/>
      <c r="C8687" s="4" t="s">
        <v>24089</v>
      </c>
      <c r="D8687" s="5">
        <v>45168</v>
      </c>
      <c r="E8687" s="6" t="s">
        <v>3338</v>
      </c>
      <c r="F8687" s="7">
        <v>868727</v>
      </c>
      <c r="G8687" s="6" t="s">
        <v>10524</v>
      </c>
      <c r="H8687" s="7">
        <v>93388</v>
      </c>
      <c r="I8687" s="143"/>
      <c r="J8687" s="144"/>
      <c r="K8687" s="145"/>
      <c r="L8687" t="str">
        <f t="shared" si="580"/>
        <v>51725</v>
      </c>
      <c r="M8687">
        <f t="shared" si="581"/>
        <v>51725</v>
      </c>
      <c r="N8687" s="37">
        <f t="shared" si="582"/>
        <v>868727</v>
      </c>
    </row>
    <row r="8688" spans="1:14" x14ac:dyDescent="0.3">
      <c r="A8688" s="3">
        <v>9</v>
      </c>
      <c r="B8688" s="142"/>
      <c r="C8688" s="4" t="s">
        <v>24090</v>
      </c>
      <c r="D8688" s="5">
        <v>45169</v>
      </c>
      <c r="E8688" s="6" t="s">
        <v>2414</v>
      </c>
      <c r="F8688" s="7">
        <v>750086</v>
      </c>
      <c r="G8688" s="6" t="s">
        <v>10524</v>
      </c>
      <c r="H8688" s="7">
        <v>80634</v>
      </c>
      <c r="I8688" s="143"/>
      <c r="J8688" s="144"/>
      <c r="K8688" s="145"/>
      <c r="L8688" t="str">
        <f t="shared" si="580"/>
        <v>53084</v>
      </c>
      <c r="M8688">
        <f t="shared" si="581"/>
        <v>53084</v>
      </c>
      <c r="N8688" s="37">
        <f t="shared" si="582"/>
        <v>750086</v>
      </c>
    </row>
    <row r="8689" spans="1:14" x14ac:dyDescent="0.3">
      <c r="A8689" s="3">
        <v>9</v>
      </c>
      <c r="B8689" s="142"/>
      <c r="C8689" s="4" t="s">
        <v>24091</v>
      </c>
      <c r="D8689" s="5">
        <v>45169</v>
      </c>
      <c r="E8689" s="6" t="s">
        <v>2414</v>
      </c>
      <c r="F8689" s="7">
        <v>1643620</v>
      </c>
      <c r="G8689" s="6" t="s">
        <v>10524</v>
      </c>
      <c r="H8689" s="7">
        <v>176689</v>
      </c>
      <c r="I8689" s="143"/>
      <c r="J8689" s="144"/>
      <c r="K8689" s="145"/>
      <c r="L8689" t="str">
        <f t="shared" si="580"/>
        <v>53076</v>
      </c>
      <c r="M8689">
        <f t="shared" si="581"/>
        <v>53076</v>
      </c>
      <c r="N8689" s="37">
        <f t="shared" si="582"/>
        <v>1643620</v>
      </c>
    </row>
    <row r="8690" spans="1:14" x14ac:dyDescent="0.3">
      <c r="A8690" s="3">
        <v>9</v>
      </c>
      <c r="B8690" s="142"/>
      <c r="C8690" s="4" t="s">
        <v>24092</v>
      </c>
      <c r="D8690" s="5">
        <v>45169</v>
      </c>
      <c r="E8690" s="6" t="s">
        <v>2414</v>
      </c>
      <c r="F8690" s="7">
        <v>359828</v>
      </c>
      <c r="G8690" s="6" t="s">
        <v>10524</v>
      </c>
      <c r="H8690" s="7">
        <v>38682</v>
      </c>
      <c r="I8690" s="143"/>
      <c r="J8690" s="144"/>
      <c r="K8690" s="145"/>
      <c r="L8690" t="str">
        <f t="shared" si="580"/>
        <v>53079</v>
      </c>
      <c r="M8690">
        <f t="shared" si="581"/>
        <v>53079</v>
      </c>
      <c r="N8690" s="37">
        <f t="shared" si="582"/>
        <v>359828</v>
      </c>
    </row>
    <row r="8691" spans="1:14" x14ac:dyDescent="0.3">
      <c r="A8691" s="3">
        <v>9</v>
      </c>
      <c r="B8691" s="142"/>
      <c r="C8691" s="4" t="s">
        <v>24093</v>
      </c>
      <c r="D8691" s="5">
        <v>45164</v>
      </c>
      <c r="E8691" s="6" t="s">
        <v>2414</v>
      </c>
      <c r="F8691" s="7">
        <v>1579060</v>
      </c>
      <c r="G8691" s="6" t="s">
        <v>10524</v>
      </c>
      <c r="H8691" s="7">
        <v>169749</v>
      </c>
      <c r="I8691" s="143"/>
      <c r="J8691" s="144"/>
      <c r="K8691" s="145"/>
      <c r="L8691" t="str">
        <f t="shared" si="580"/>
        <v>51406</v>
      </c>
      <c r="M8691">
        <f t="shared" si="581"/>
        <v>51406</v>
      </c>
      <c r="N8691" s="37">
        <f t="shared" si="582"/>
        <v>1579060</v>
      </c>
    </row>
    <row r="8692" spans="1:14" x14ac:dyDescent="0.3">
      <c r="A8692" s="3">
        <v>9</v>
      </c>
      <c r="B8692" s="142"/>
      <c r="C8692" s="4" t="s">
        <v>24094</v>
      </c>
      <c r="D8692" s="5">
        <v>45162</v>
      </c>
      <c r="E8692" s="6" t="s">
        <v>2364</v>
      </c>
      <c r="F8692" s="7">
        <v>522418</v>
      </c>
      <c r="G8692" s="6" t="s">
        <v>10524</v>
      </c>
      <c r="H8692" s="7">
        <v>56160</v>
      </c>
      <c r="I8692" s="143"/>
      <c r="J8692" s="144"/>
      <c r="K8692" s="145"/>
      <c r="L8692" t="str">
        <f t="shared" si="580"/>
        <v>50741</v>
      </c>
      <c r="M8692">
        <f t="shared" si="581"/>
        <v>50741</v>
      </c>
      <c r="N8692" s="37">
        <f t="shared" si="582"/>
        <v>522418</v>
      </c>
    </row>
    <row r="8693" spans="1:14" x14ac:dyDescent="0.3">
      <c r="A8693" s="3">
        <v>9</v>
      </c>
      <c r="B8693" s="142"/>
      <c r="C8693" s="4" t="s">
        <v>24095</v>
      </c>
      <c r="D8693" s="5">
        <v>45168</v>
      </c>
      <c r="E8693" s="6" t="s">
        <v>2414</v>
      </c>
      <c r="F8693" s="7">
        <v>1297592</v>
      </c>
      <c r="G8693" s="6" t="s">
        <v>10524</v>
      </c>
      <c r="H8693" s="7">
        <v>139491</v>
      </c>
      <c r="I8693" s="143"/>
      <c r="J8693" s="144"/>
      <c r="K8693" s="145"/>
      <c r="L8693" t="str">
        <f t="shared" si="580"/>
        <v>51696</v>
      </c>
      <c r="M8693">
        <f t="shared" si="581"/>
        <v>51696</v>
      </c>
      <c r="N8693" s="37">
        <f t="shared" si="582"/>
        <v>1297592</v>
      </c>
    </row>
    <row r="8694" spans="1:14" x14ac:dyDescent="0.3">
      <c r="A8694" s="3">
        <v>9</v>
      </c>
      <c r="B8694" s="142"/>
      <c r="C8694" s="4" t="s">
        <v>24096</v>
      </c>
      <c r="D8694" s="5">
        <v>45140</v>
      </c>
      <c r="E8694" s="6" t="s">
        <v>6572</v>
      </c>
      <c r="F8694" s="7">
        <v>799002</v>
      </c>
      <c r="G8694" s="6" t="s">
        <v>10524</v>
      </c>
      <c r="H8694" s="7">
        <v>85893</v>
      </c>
      <c r="I8694" s="143"/>
      <c r="J8694" s="144"/>
      <c r="K8694" s="145"/>
      <c r="L8694" t="str">
        <f t="shared" si="580"/>
        <v>45521</v>
      </c>
      <c r="M8694">
        <f t="shared" si="581"/>
        <v>45521</v>
      </c>
      <c r="N8694" s="37">
        <f t="shared" si="582"/>
        <v>799002</v>
      </c>
    </row>
    <row r="8695" spans="1:14" x14ac:dyDescent="0.3">
      <c r="A8695" s="3">
        <v>9</v>
      </c>
      <c r="B8695" s="142"/>
      <c r="C8695" s="4" t="s">
        <v>24097</v>
      </c>
      <c r="D8695" s="5">
        <v>45143</v>
      </c>
      <c r="E8695" s="6" t="s">
        <v>2364</v>
      </c>
      <c r="F8695" s="7">
        <v>667510</v>
      </c>
      <c r="G8695" s="6" t="s">
        <v>10524</v>
      </c>
      <c r="H8695" s="7">
        <v>71757</v>
      </c>
      <c r="I8695" s="143"/>
      <c r="J8695" s="144"/>
      <c r="K8695" s="145"/>
      <c r="L8695" t="str">
        <f t="shared" si="580"/>
        <v>46775</v>
      </c>
      <c r="M8695">
        <f t="shared" si="581"/>
        <v>46775</v>
      </c>
      <c r="N8695" s="37">
        <f t="shared" si="582"/>
        <v>667510</v>
      </c>
    </row>
    <row r="8696" spans="1:14" x14ac:dyDescent="0.3">
      <c r="A8696" s="3">
        <v>9</v>
      </c>
      <c r="B8696" s="142"/>
      <c r="C8696" s="4" t="s">
        <v>24098</v>
      </c>
      <c r="D8696" s="5">
        <v>45140</v>
      </c>
      <c r="E8696" s="6" t="s">
        <v>2414</v>
      </c>
      <c r="F8696" s="7">
        <v>994136</v>
      </c>
      <c r="G8696" s="6" t="s">
        <v>10524</v>
      </c>
      <c r="H8696" s="7">
        <v>106870</v>
      </c>
      <c r="I8696" s="143"/>
      <c r="J8696" s="144"/>
      <c r="K8696" s="145"/>
      <c r="L8696" t="str">
        <f t="shared" si="580"/>
        <v>45500</v>
      </c>
      <c r="M8696">
        <f t="shared" si="581"/>
        <v>45500</v>
      </c>
      <c r="N8696" s="37">
        <f t="shared" si="582"/>
        <v>994136</v>
      </c>
    </row>
    <row r="8697" spans="1:14" x14ac:dyDescent="0.3">
      <c r="A8697" s="3">
        <v>9</v>
      </c>
      <c r="B8697" s="142"/>
      <c r="C8697" s="4" t="s">
        <v>24099</v>
      </c>
      <c r="D8697" s="5">
        <v>45140</v>
      </c>
      <c r="E8697" s="6" t="s">
        <v>6686</v>
      </c>
      <c r="F8697" s="7">
        <v>518439</v>
      </c>
      <c r="G8697" s="6" t="s">
        <v>10524</v>
      </c>
      <c r="H8697" s="7">
        <v>55732</v>
      </c>
      <c r="I8697" s="143"/>
      <c r="J8697" s="144"/>
      <c r="K8697" s="145"/>
      <c r="L8697" t="str">
        <f t="shared" si="580"/>
        <v>45505</v>
      </c>
      <c r="M8697">
        <f t="shared" si="581"/>
        <v>45505</v>
      </c>
      <c r="N8697" s="37">
        <f t="shared" si="582"/>
        <v>518439</v>
      </c>
    </row>
    <row r="8698" spans="1:14" x14ac:dyDescent="0.3">
      <c r="A8698" s="3">
        <v>9</v>
      </c>
      <c r="B8698" s="142"/>
      <c r="C8698" s="4" t="s">
        <v>24100</v>
      </c>
      <c r="D8698" s="5">
        <v>45142</v>
      </c>
      <c r="E8698" s="6" t="s">
        <v>6686</v>
      </c>
      <c r="F8698" s="7">
        <v>667510</v>
      </c>
      <c r="G8698" s="6" t="s">
        <v>10524</v>
      </c>
      <c r="H8698" s="7">
        <v>71757</v>
      </c>
      <c r="I8698" s="143"/>
      <c r="J8698" s="144"/>
      <c r="K8698" s="145"/>
      <c r="L8698" t="str">
        <f t="shared" si="580"/>
        <v>46765</v>
      </c>
      <c r="M8698">
        <f t="shared" si="581"/>
        <v>46765</v>
      </c>
      <c r="N8698" s="37">
        <f t="shared" si="582"/>
        <v>667510</v>
      </c>
    </row>
    <row r="8699" spans="1:14" x14ac:dyDescent="0.3">
      <c r="A8699" s="3">
        <v>9</v>
      </c>
      <c r="B8699" s="142"/>
      <c r="C8699" s="4" t="s">
        <v>24101</v>
      </c>
      <c r="D8699" s="5">
        <v>45147</v>
      </c>
      <c r="E8699" s="6" t="s">
        <v>3338</v>
      </c>
      <c r="F8699" s="7">
        <v>1267223</v>
      </c>
      <c r="G8699" s="6" t="s">
        <v>10524</v>
      </c>
      <c r="H8699" s="7">
        <v>136226</v>
      </c>
      <c r="I8699" s="143"/>
      <c r="J8699" s="144"/>
      <c r="K8699" s="145"/>
      <c r="L8699" t="str">
        <f t="shared" si="580"/>
        <v>47008</v>
      </c>
      <c r="M8699">
        <f t="shared" si="581"/>
        <v>47008</v>
      </c>
      <c r="N8699" s="37">
        <f t="shared" si="582"/>
        <v>1267223</v>
      </c>
    </row>
    <row r="8700" spans="1:14" x14ac:dyDescent="0.3">
      <c r="A8700" s="3">
        <v>9</v>
      </c>
      <c r="B8700" s="142"/>
      <c r="C8700" s="4" t="s">
        <v>24102</v>
      </c>
      <c r="D8700" s="5">
        <v>45149</v>
      </c>
      <c r="E8700" s="6" t="s">
        <v>6572</v>
      </c>
      <c r="F8700" s="7">
        <v>908080</v>
      </c>
      <c r="G8700" s="6" t="s">
        <v>10524</v>
      </c>
      <c r="H8700" s="7">
        <v>97619</v>
      </c>
      <c r="I8700" s="143"/>
      <c r="J8700" s="144"/>
      <c r="K8700" s="145"/>
      <c r="L8700" t="str">
        <f t="shared" si="580"/>
        <v>48118</v>
      </c>
      <c r="M8700">
        <f t="shared" si="581"/>
        <v>48118</v>
      </c>
      <c r="N8700" s="37">
        <f t="shared" si="582"/>
        <v>908080</v>
      </c>
    </row>
    <row r="8701" spans="1:14" x14ac:dyDescent="0.3">
      <c r="A8701" s="3">
        <v>9</v>
      </c>
      <c r="B8701" s="142"/>
      <c r="C8701" s="4" t="s">
        <v>24103</v>
      </c>
      <c r="D8701" s="5">
        <v>45153</v>
      </c>
      <c r="E8701" s="6" t="s">
        <v>6686</v>
      </c>
      <c r="F8701" s="7">
        <v>1588788</v>
      </c>
      <c r="G8701" s="6" t="s">
        <v>10524</v>
      </c>
      <c r="H8701" s="7">
        <v>170795</v>
      </c>
      <c r="I8701" s="143"/>
      <c r="J8701" s="144"/>
      <c r="K8701" s="145"/>
      <c r="L8701" t="str">
        <f t="shared" si="580"/>
        <v>48452</v>
      </c>
      <c r="M8701">
        <f t="shared" si="581"/>
        <v>48452</v>
      </c>
      <c r="N8701" s="37">
        <f t="shared" si="582"/>
        <v>1588788</v>
      </c>
    </row>
    <row r="8702" spans="1:14" x14ac:dyDescent="0.3">
      <c r="A8702" s="3">
        <v>9</v>
      </c>
      <c r="B8702" s="142"/>
      <c r="C8702" s="4" t="s">
        <v>24104</v>
      </c>
      <c r="D8702" s="5">
        <v>45149</v>
      </c>
      <c r="E8702" s="6" t="s">
        <v>6572</v>
      </c>
      <c r="F8702" s="7">
        <v>870696</v>
      </c>
      <c r="G8702" s="6" t="s">
        <v>10524</v>
      </c>
      <c r="H8702" s="7">
        <v>93600</v>
      </c>
      <c r="I8702" s="143"/>
      <c r="J8702" s="144"/>
      <c r="K8702" s="145"/>
      <c r="L8702" t="str">
        <f t="shared" si="580"/>
        <v>48106</v>
      </c>
      <c r="M8702">
        <f t="shared" si="581"/>
        <v>48106</v>
      </c>
      <c r="N8702" s="37">
        <f t="shared" si="582"/>
        <v>870696</v>
      </c>
    </row>
    <row r="8703" spans="1:14" x14ac:dyDescent="0.3">
      <c r="A8703" s="3">
        <v>9</v>
      </c>
      <c r="B8703" s="142"/>
      <c r="C8703" s="4" t="s">
        <v>24105</v>
      </c>
      <c r="D8703" s="5">
        <v>45150</v>
      </c>
      <c r="E8703" s="6" t="s">
        <v>2414</v>
      </c>
      <c r="F8703" s="7">
        <v>599713</v>
      </c>
      <c r="G8703" s="6" t="s">
        <v>10524</v>
      </c>
      <c r="H8703" s="7">
        <v>64469</v>
      </c>
      <c r="I8703" s="143"/>
      <c r="J8703" s="144"/>
      <c r="K8703" s="145"/>
      <c r="L8703" t="str">
        <f t="shared" si="580"/>
        <v>48241</v>
      </c>
      <c r="M8703">
        <f t="shared" si="581"/>
        <v>48241</v>
      </c>
      <c r="N8703" s="37">
        <f t="shared" si="582"/>
        <v>599713</v>
      </c>
    </row>
    <row r="8704" spans="1:14" x14ac:dyDescent="0.3">
      <c r="A8704" s="3">
        <v>9</v>
      </c>
      <c r="B8704" s="142"/>
      <c r="C8704" s="4" t="s">
        <v>24106</v>
      </c>
      <c r="D8704" s="5">
        <v>45154</v>
      </c>
      <c r="E8704" s="6" t="s">
        <v>2364</v>
      </c>
      <c r="F8704" s="7">
        <v>475833</v>
      </c>
      <c r="G8704" s="6" t="s">
        <v>10524</v>
      </c>
      <c r="H8704" s="7">
        <v>51152</v>
      </c>
      <c r="I8704" s="143"/>
      <c r="J8704" s="144"/>
      <c r="K8704" s="145"/>
      <c r="L8704" t="str">
        <f t="shared" si="580"/>
        <v>48536</v>
      </c>
      <c r="M8704">
        <f t="shared" si="581"/>
        <v>48536</v>
      </c>
      <c r="N8704" s="37">
        <f t="shared" si="582"/>
        <v>475833</v>
      </c>
    </row>
    <row r="8705" spans="1:14" x14ac:dyDescent="0.3">
      <c r="A8705" s="3">
        <v>9</v>
      </c>
      <c r="B8705" s="142"/>
      <c r="C8705" s="4" t="s">
        <v>24107</v>
      </c>
      <c r="D8705" s="5">
        <v>45152</v>
      </c>
      <c r="E8705" s="6" t="s">
        <v>2414</v>
      </c>
      <c r="F8705" s="7">
        <v>1120847</v>
      </c>
      <c r="G8705" s="6" t="s">
        <v>10524</v>
      </c>
      <c r="H8705" s="7">
        <v>120491</v>
      </c>
      <c r="I8705" s="143"/>
      <c r="J8705" s="144"/>
      <c r="K8705" s="145"/>
      <c r="L8705" t="str">
        <f t="shared" si="580"/>
        <v>48329</v>
      </c>
      <c r="M8705">
        <f t="shared" si="581"/>
        <v>48329</v>
      </c>
      <c r="N8705" s="37">
        <f t="shared" si="582"/>
        <v>1120847</v>
      </c>
    </row>
    <row r="8706" spans="1:14" x14ac:dyDescent="0.3">
      <c r="A8706" s="3">
        <v>9</v>
      </c>
      <c r="B8706" s="142"/>
      <c r="C8706" s="4" t="s">
        <v>24108</v>
      </c>
      <c r="D8706" s="5">
        <v>45154</v>
      </c>
      <c r="E8706" s="6" t="s">
        <v>3338</v>
      </c>
      <c r="F8706" s="7">
        <v>1239431</v>
      </c>
      <c r="G8706" s="6" t="s">
        <v>10524</v>
      </c>
      <c r="H8706" s="7">
        <v>133239</v>
      </c>
      <c r="I8706" s="143"/>
      <c r="J8706" s="144"/>
      <c r="K8706" s="145"/>
      <c r="L8706" t="str">
        <f t="shared" si="580"/>
        <v>48526</v>
      </c>
      <c r="M8706">
        <f t="shared" si="581"/>
        <v>48526</v>
      </c>
      <c r="N8706" s="37">
        <f t="shared" si="582"/>
        <v>1239431</v>
      </c>
    </row>
    <row r="8707" spans="1:14" x14ac:dyDescent="0.3">
      <c r="A8707" s="3">
        <v>9</v>
      </c>
      <c r="B8707" s="142"/>
      <c r="C8707" s="4" t="s">
        <v>24109</v>
      </c>
      <c r="D8707" s="5">
        <v>45156</v>
      </c>
      <c r="E8707" s="6" t="s">
        <v>2414</v>
      </c>
      <c r="F8707" s="7">
        <v>715718</v>
      </c>
      <c r="G8707" s="6" t="s">
        <v>10524</v>
      </c>
      <c r="H8707" s="7">
        <v>76940</v>
      </c>
      <c r="I8707" s="143"/>
      <c r="J8707" s="144"/>
      <c r="K8707" s="145"/>
      <c r="L8707" t="str">
        <f t="shared" si="580"/>
        <v>49628</v>
      </c>
      <c r="M8707">
        <f t="shared" si="581"/>
        <v>49628</v>
      </c>
      <c r="N8707" s="37">
        <f t="shared" si="582"/>
        <v>715718</v>
      </c>
    </row>
    <row r="8708" spans="1:14" x14ac:dyDescent="0.3">
      <c r="A8708" s="3">
        <v>9</v>
      </c>
      <c r="B8708" s="142"/>
      <c r="C8708" s="4" t="s">
        <v>24110</v>
      </c>
      <c r="D8708" s="5">
        <v>45150</v>
      </c>
      <c r="E8708" s="6" t="s">
        <v>2364</v>
      </c>
      <c r="F8708" s="7">
        <v>477802</v>
      </c>
      <c r="G8708" s="6" t="s">
        <v>10524</v>
      </c>
      <c r="H8708" s="7">
        <v>51364</v>
      </c>
      <c r="I8708" s="143"/>
      <c r="J8708" s="144"/>
      <c r="K8708" s="145"/>
      <c r="L8708" t="str">
        <f t="shared" si="580"/>
        <v>48275</v>
      </c>
      <c r="M8708">
        <f t="shared" si="581"/>
        <v>48275</v>
      </c>
      <c r="N8708" s="37">
        <f t="shared" si="582"/>
        <v>477802</v>
      </c>
    </row>
    <row r="8709" spans="1:14" x14ac:dyDescent="0.3">
      <c r="A8709" s="3">
        <v>9</v>
      </c>
      <c r="B8709" s="142"/>
      <c r="C8709" s="4" t="s">
        <v>24111</v>
      </c>
      <c r="D8709" s="5">
        <v>45154</v>
      </c>
      <c r="E8709" s="6" t="s">
        <v>2414</v>
      </c>
      <c r="F8709" s="7">
        <v>541966</v>
      </c>
      <c r="G8709" s="6" t="s">
        <v>10524</v>
      </c>
      <c r="H8709" s="7">
        <v>58261</v>
      </c>
      <c r="I8709" s="143"/>
      <c r="J8709" s="144"/>
      <c r="K8709" s="145"/>
      <c r="L8709" t="str">
        <f t="shared" si="580"/>
        <v>48540</v>
      </c>
      <c r="M8709">
        <f t="shared" si="581"/>
        <v>48540</v>
      </c>
      <c r="N8709" s="37">
        <f t="shared" si="582"/>
        <v>541966</v>
      </c>
    </row>
    <row r="8710" spans="1:14" x14ac:dyDescent="0.3">
      <c r="A8710" s="3">
        <v>9</v>
      </c>
      <c r="B8710" s="142"/>
      <c r="C8710" s="4" t="s">
        <v>24112</v>
      </c>
      <c r="D8710" s="5">
        <v>45155</v>
      </c>
      <c r="E8710" s="6" t="s">
        <v>2414</v>
      </c>
      <c r="F8710" s="7">
        <v>640151</v>
      </c>
      <c r="G8710" s="6" t="s">
        <v>10524</v>
      </c>
      <c r="H8710" s="7">
        <v>68816</v>
      </c>
      <c r="I8710" s="143"/>
      <c r="J8710" s="144"/>
      <c r="K8710" s="145"/>
      <c r="L8710" t="str">
        <f t="shared" si="580"/>
        <v>49097</v>
      </c>
      <c r="M8710">
        <f t="shared" si="581"/>
        <v>49097</v>
      </c>
      <c r="N8710" s="37">
        <f t="shared" si="582"/>
        <v>640151</v>
      </c>
    </row>
    <row r="8711" spans="1:14" x14ac:dyDescent="0.3">
      <c r="A8711" s="3">
        <v>9</v>
      </c>
      <c r="B8711" s="142"/>
      <c r="C8711" s="4" t="s">
        <v>24113</v>
      </c>
      <c r="D8711" s="5">
        <v>45141</v>
      </c>
      <c r="E8711" s="6" t="s">
        <v>3338</v>
      </c>
      <c r="F8711" s="7">
        <v>313632</v>
      </c>
      <c r="G8711" s="6" t="s">
        <v>10524</v>
      </c>
      <c r="H8711" s="7">
        <v>33715</v>
      </c>
      <c r="I8711" s="143"/>
      <c r="J8711" s="144"/>
      <c r="K8711" s="145"/>
      <c r="L8711" t="str">
        <f t="shared" si="580"/>
        <v>46307</v>
      </c>
      <c r="M8711">
        <f t="shared" si="581"/>
        <v>46307</v>
      </c>
      <c r="N8711" s="37">
        <f t="shared" si="582"/>
        <v>313632</v>
      </c>
    </row>
    <row r="8712" spans="1:14" x14ac:dyDescent="0.3">
      <c r="A8712" s="3">
        <v>9</v>
      </c>
      <c r="B8712" s="142"/>
      <c r="C8712" s="4" t="s">
        <v>24114</v>
      </c>
      <c r="D8712" s="5">
        <v>45145</v>
      </c>
      <c r="E8712" s="6" t="s">
        <v>2414</v>
      </c>
      <c r="F8712" s="7">
        <v>667510</v>
      </c>
      <c r="G8712" s="6" t="s">
        <v>10524</v>
      </c>
      <c r="H8712" s="7">
        <v>71757</v>
      </c>
      <c r="I8712" s="143"/>
      <c r="J8712" s="144"/>
      <c r="K8712" s="145"/>
      <c r="L8712" t="str">
        <f t="shared" si="580"/>
        <v>46866</v>
      </c>
      <c r="M8712">
        <f t="shared" si="581"/>
        <v>46866</v>
      </c>
      <c r="N8712" s="37">
        <f t="shared" si="582"/>
        <v>667510</v>
      </c>
    </row>
    <row r="8713" spans="1:14" x14ac:dyDescent="0.3">
      <c r="A8713" s="3">
        <v>9</v>
      </c>
      <c r="B8713" s="142"/>
      <c r="C8713" s="4" t="s">
        <v>24115</v>
      </c>
      <c r="D8713" s="5">
        <v>45161</v>
      </c>
      <c r="E8713" s="6" t="s">
        <v>6686</v>
      </c>
      <c r="F8713" s="7">
        <v>1267223</v>
      </c>
      <c r="G8713" s="6" t="s">
        <v>10524</v>
      </c>
      <c r="H8713" s="7">
        <v>136226</v>
      </c>
      <c r="I8713" s="143"/>
      <c r="J8713" s="144"/>
      <c r="K8713" s="145"/>
      <c r="L8713" t="str">
        <f t="shared" si="580"/>
        <v>49973</v>
      </c>
      <c r="M8713">
        <f t="shared" si="581"/>
        <v>49973</v>
      </c>
      <c r="N8713" s="37">
        <f t="shared" si="582"/>
        <v>1267223</v>
      </c>
    </row>
    <row r="8714" spans="1:14" x14ac:dyDescent="0.3">
      <c r="A8714" s="3">
        <v>9</v>
      </c>
      <c r="B8714" s="142"/>
      <c r="C8714" s="4" t="s">
        <v>24116</v>
      </c>
      <c r="D8714" s="5">
        <v>45156</v>
      </c>
      <c r="E8714" s="6" t="s">
        <v>3338</v>
      </c>
      <c r="F8714" s="7">
        <v>756355</v>
      </c>
      <c r="G8714" s="6" t="s">
        <v>10524</v>
      </c>
      <c r="H8714" s="7">
        <v>81308</v>
      </c>
      <c r="I8714" s="143"/>
      <c r="J8714" s="144"/>
      <c r="K8714" s="145"/>
      <c r="L8714" t="str">
        <f t="shared" si="580"/>
        <v>49608</v>
      </c>
      <c r="M8714">
        <f t="shared" si="581"/>
        <v>49608</v>
      </c>
      <c r="N8714" s="37">
        <f t="shared" si="582"/>
        <v>756355</v>
      </c>
    </row>
    <row r="8715" spans="1:14" x14ac:dyDescent="0.3">
      <c r="A8715" s="3">
        <v>9</v>
      </c>
      <c r="B8715" s="142"/>
      <c r="C8715" s="4" t="s">
        <v>24117</v>
      </c>
      <c r="D8715" s="5">
        <v>45161</v>
      </c>
      <c r="E8715" s="6" t="s">
        <v>2414</v>
      </c>
      <c r="F8715" s="7">
        <v>400506</v>
      </c>
      <c r="G8715" s="6" t="s">
        <v>10524</v>
      </c>
      <c r="H8715" s="7">
        <v>43054</v>
      </c>
      <c r="I8715" s="143"/>
      <c r="J8715" s="144"/>
      <c r="K8715" s="145"/>
      <c r="L8715" t="str">
        <f t="shared" si="580"/>
        <v>49964</v>
      </c>
      <c r="M8715">
        <f t="shared" si="581"/>
        <v>49964</v>
      </c>
      <c r="N8715" s="37">
        <f t="shared" si="582"/>
        <v>400506</v>
      </c>
    </row>
    <row r="8716" spans="1:14" x14ac:dyDescent="0.3">
      <c r="A8716" s="3">
        <v>9</v>
      </c>
      <c r="B8716" s="142"/>
      <c r="C8716" s="4" t="s">
        <v>24118</v>
      </c>
      <c r="D8716" s="5">
        <v>45162</v>
      </c>
      <c r="E8716" s="6" t="s">
        <v>3338</v>
      </c>
      <c r="F8716" s="7">
        <v>948250</v>
      </c>
      <c r="G8716" s="6" t="s">
        <v>10524</v>
      </c>
      <c r="H8716" s="7">
        <v>101937</v>
      </c>
      <c r="I8716" s="143"/>
      <c r="J8716" s="144"/>
      <c r="K8716" s="145"/>
      <c r="L8716" t="str">
        <f t="shared" si="580"/>
        <v>50746</v>
      </c>
      <c r="M8716">
        <f t="shared" si="581"/>
        <v>50746</v>
      </c>
      <c r="N8716" s="37">
        <f t="shared" si="582"/>
        <v>948250</v>
      </c>
    </row>
    <row r="8717" spans="1:14" x14ac:dyDescent="0.3">
      <c r="A8717" s="3">
        <v>9</v>
      </c>
      <c r="B8717" s="142"/>
      <c r="C8717" s="4" t="s">
        <v>24119</v>
      </c>
      <c r="D8717" s="5">
        <v>45157</v>
      </c>
      <c r="E8717" s="6" t="s">
        <v>2364</v>
      </c>
      <c r="F8717" s="7">
        <v>640391</v>
      </c>
      <c r="G8717" s="6" t="s">
        <v>10524</v>
      </c>
      <c r="H8717" s="7">
        <v>68842</v>
      </c>
      <c r="I8717" s="143"/>
      <c r="J8717" s="144"/>
      <c r="K8717" s="145"/>
      <c r="L8717" t="str">
        <f t="shared" si="580"/>
        <v>49773</v>
      </c>
      <c r="M8717">
        <f t="shared" si="581"/>
        <v>49773</v>
      </c>
      <c r="N8717" s="37">
        <f t="shared" si="582"/>
        <v>640391</v>
      </c>
    </row>
    <row r="8718" spans="1:14" x14ac:dyDescent="0.3">
      <c r="A8718" s="3">
        <v>9</v>
      </c>
      <c r="B8718" s="142"/>
      <c r="C8718" s="4" t="s">
        <v>24120</v>
      </c>
      <c r="D8718" s="5">
        <v>45162</v>
      </c>
      <c r="E8718" s="6" t="s">
        <v>6686</v>
      </c>
      <c r="F8718" s="7">
        <v>1254097</v>
      </c>
      <c r="G8718" s="6" t="s">
        <v>10524</v>
      </c>
      <c r="H8718" s="7">
        <v>134815</v>
      </c>
      <c r="I8718" s="143"/>
      <c r="J8718" s="144"/>
      <c r="K8718" s="145"/>
      <c r="L8718" t="str">
        <f t="shared" si="580"/>
        <v>50522</v>
      </c>
      <c r="M8718">
        <f t="shared" si="581"/>
        <v>50522</v>
      </c>
      <c r="N8718" s="37">
        <f t="shared" si="582"/>
        <v>1254097</v>
      </c>
    </row>
    <row r="8719" spans="1:14" x14ac:dyDescent="0.3">
      <c r="A8719" s="3">
        <v>9</v>
      </c>
      <c r="B8719" s="142"/>
      <c r="C8719" s="4" t="s">
        <v>24121</v>
      </c>
      <c r="D8719" s="5">
        <v>45164</v>
      </c>
      <c r="E8719" s="6" t="s">
        <v>2414</v>
      </c>
      <c r="F8719" s="7">
        <v>599713</v>
      </c>
      <c r="G8719" s="6" t="s">
        <v>10524</v>
      </c>
      <c r="H8719" s="7">
        <v>64469</v>
      </c>
      <c r="I8719" s="143"/>
      <c r="J8719" s="144"/>
      <c r="K8719" s="145"/>
      <c r="L8719" t="str">
        <f t="shared" si="580"/>
        <v>51407</v>
      </c>
      <c r="M8719">
        <f t="shared" si="581"/>
        <v>51407</v>
      </c>
      <c r="N8719" s="37">
        <f t="shared" si="582"/>
        <v>599713</v>
      </c>
    </row>
    <row r="8720" spans="1:14" x14ac:dyDescent="0.3">
      <c r="A8720" s="3">
        <v>9</v>
      </c>
      <c r="B8720" s="142"/>
      <c r="C8720" s="4" t="s">
        <v>24122</v>
      </c>
      <c r="D8720" s="5">
        <v>45168</v>
      </c>
      <c r="E8720" s="6" t="s">
        <v>2364</v>
      </c>
      <c r="F8720" s="7">
        <v>475833</v>
      </c>
      <c r="G8720" s="6" t="s">
        <v>10524</v>
      </c>
      <c r="H8720" s="7">
        <v>51152</v>
      </c>
      <c r="I8720" s="143"/>
      <c r="J8720" s="144"/>
      <c r="K8720" s="145"/>
      <c r="L8720" t="str">
        <f t="shared" si="580"/>
        <v>51643</v>
      </c>
      <c r="M8720">
        <f t="shared" si="581"/>
        <v>51643</v>
      </c>
      <c r="N8720" s="37">
        <f t="shared" si="582"/>
        <v>475833</v>
      </c>
    </row>
    <row r="8721" spans="1:14" x14ac:dyDescent="0.3">
      <c r="A8721" s="3">
        <v>9</v>
      </c>
      <c r="B8721" s="142"/>
      <c r="C8721" s="4" t="s">
        <v>24123</v>
      </c>
      <c r="D8721" s="5">
        <v>45168</v>
      </c>
      <c r="E8721" s="6" t="s">
        <v>6572</v>
      </c>
      <c r="F8721" s="7">
        <v>1293169</v>
      </c>
      <c r="G8721" s="6" t="s">
        <v>10524</v>
      </c>
      <c r="H8721" s="7">
        <v>139016</v>
      </c>
      <c r="I8721" s="143"/>
      <c r="J8721" s="144"/>
      <c r="K8721" s="145"/>
      <c r="L8721" t="str">
        <f t="shared" si="580"/>
        <v>51649</v>
      </c>
      <c r="M8721">
        <f t="shared" si="581"/>
        <v>51649</v>
      </c>
      <c r="N8721" s="37">
        <f t="shared" si="582"/>
        <v>1293169</v>
      </c>
    </row>
    <row r="8722" spans="1:14" x14ac:dyDescent="0.3">
      <c r="A8722" s="3">
        <v>9</v>
      </c>
      <c r="B8722" s="142"/>
      <c r="C8722" s="4" t="s">
        <v>24124</v>
      </c>
      <c r="D8722" s="5">
        <v>45150</v>
      </c>
      <c r="E8722" s="6" t="s">
        <v>2414</v>
      </c>
      <c r="F8722" s="7">
        <v>1514399</v>
      </c>
      <c r="G8722" s="6" t="s">
        <v>10524</v>
      </c>
      <c r="H8722" s="7">
        <v>162798</v>
      </c>
      <c r="I8722" s="143"/>
      <c r="J8722" s="144"/>
      <c r="K8722" s="145"/>
      <c r="L8722" t="str">
        <f t="shared" si="580"/>
        <v>48303</v>
      </c>
      <c r="M8722">
        <f t="shared" si="581"/>
        <v>48303</v>
      </c>
      <c r="N8722" s="37">
        <f t="shared" si="582"/>
        <v>1514399</v>
      </c>
    </row>
    <row r="8723" spans="1:14" x14ac:dyDescent="0.3">
      <c r="A8723" s="3">
        <v>9</v>
      </c>
      <c r="B8723" s="142"/>
      <c r="C8723" s="4" t="s">
        <v>24125</v>
      </c>
      <c r="D8723" s="5">
        <v>45169</v>
      </c>
      <c r="E8723" s="6" t="s">
        <v>2414</v>
      </c>
      <c r="F8723" s="7">
        <v>750753</v>
      </c>
      <c r="G8723" s="6" t="s">
        <v>10524</v>
      </c>
      <c r="H8723" s="7">
        <v>80706</v>
      </c>
      <c r="I8723" s="143"/>
      <c r="J8723" s="144"/>
      <c r="K8723" s="145"/>
      <c r="L8723" t="str">
        <f t="shared" si="580"/>
        <v>53081</v>
      </c>
      <c r="M8723">
        <f t="shared" si="581"/>
        <v>53081</v>
      </c>
      <c r="N8723" s="37">
        <f t="shared" si="582"/>
        <v>750753</v>
      </c>
    </row>
    <row r="8724" spans="1:14" x14ac:dyDescent="0.3">
      <c r="A8724" s="3">
        <v>9</v>
      </c>
      <c r="B8724" s="142"/>
      <c r="C8724" s="4" t="s">
        <v>24126</v>
      </c>
      <c r="D8724" s="5">
        <v>45164</v>
      </c>
      <c r="E8724" s="6" t="s">
        <v>3338</v>
      </c>
      <c r="F8724" s="7">
        <v>667510</v>
      </c>
      <c r="G8724" s="6" t="s">
        <v>10524</v>
      </c>
      <c r="H8724" s="7">
        <v>71757</v>
      </c>
      <c r="I8724" s="143"/>
      <c r="J8724" s="144"/>
      <c r="K8724" s="145"/>
      <c r="L8724" t="str">
        <f t="shared" si="580"/>
        <v>51409</v>
      </c>
      <c r="M8724">
        <f t="shared" si="581"/>
        <v>51409</v>
      </c>
      <c r="N8724" s="37">
        <f t="shared" si="582"/>
        <v>667510</v>
      </c>
    </row>
    <row r="8725" spans="1:14" x14ac:dyDescent="0.3">
      <c r="A8725" s="3">
        <v>9</v>
      </c>
      <c r="B8725" s="142"/>
      <c r="C8725" s="4" t="s">
        <v>24127</v>
      </c>
      <c r="D8725" s="5">
        <v>45168</v>
      </c>
      <c r="E8725" s="6" t="s">
        <v>2414</v>
      </c>
      <c r="F8725" s="7">
        <v>638382</v>
      </c>
      <c r="G8725" s="6" t="s">
        <v>10524</v>
      </c>
      <c r="H8725" s="7">
        <v>68626</v>
      </c>
      <c r="I8725" s="143"/>
      <c r="J8725" s="144"/>
      <c r="K8725" s="145"/>
      <c r="L8725" t="str">
        <f t="shared" si="580"/>
        <v>51694</v>
      </c>
      <c r="M8725">
        <f t="shared" si="581"/>
        <v>51694</v>
      </c>
      <c r="N8725" s="37">
        <f t="shared" si="582"/>
        <v>638382</v>
      </c>
    </row>
    <row r="8726" spans="1:14" x14ac:dyDescent="0.3">
      <c r="A8726" s="3">
        <v>9</v>
      </c>
      <c r="B8726" s="142"/>
      <c r="C8726" s="4" t="s">
        <v>24128</v>
      </c>
      <c r="D8726" s="5">
        <v>45140</v>
      </c>
      <c r="E8726" s="6" t="s">
        <v>2414</v>
      </c>
      <c r="F8726" s="7">
        <v>986172</v>
      </c>
      <c r="G8726" s="6" t="s">
        <v>10524</v>
      </c>
      <c r="H8726" s="7">
        <v>106013</v>
      </c>
      <c r="I8726" s="143"/>
      <c r="J8726" s="144"/>
      <c r="K8726" s="145"/>
      <c r="L8726" t="str">
        <f t="shared" si="580"/>
        <v>45517</v>
      </c>
      <c r="M8726">
        <f t="shared" si="581"/>
        <v>45517</v>
      </c>
      <c r="N8726" s="37">
        <f t="shared" si="582"/>
        <v>986172</v>
      </c>
    </row>
    <row r="8727" spans="1:14" x14ac:dyDescent="0.3">
      <c r="A8727" s="3">
        <v>9</v>
      </c>
      <c r="B8727" s="142"/>
      <c r="C8727" s="4" t="s">
        <v>24129</v>
      </c>
      <c r="D8727" s="5">
        <v>45143</v>
      </c>
      <c r="E8727" s="6" t="s">
        <v>6572</v>
      </c>
      <c r="F8727" s="7">
        <v>1158830</v>
      </c>
      <c r="G8727" s="6" t="s">
        <v>10524</v>
      </c>
      <c r="H8727" s="7">
        <v>124574</v>
      </c>
      <c r="I8727" s="143"/>
      <c r="J8727" s="144"/>
      <c r="K8727" s="145"/>
      <c r="L8727" t="str">
        <f t="shared" si="580"/>
        <v>46819</v>
      </c>
      <c r="M8727">
        <f t="shared" si="581"/>
        <v>46819</v>
      </c>
      <c r="N8727" s="37">
        <f t="shared" si="582"/>
        <v>1158830</v>
      </c>
    </row>
    <row r="8728" spans="1:14" x14ac:dyDescent="0.3">
      <c r="A8728" s="3">
        <v>9</v>
      </c>
      <c r="B8728" s="142"/>
      <c r="C8728" s="4" t="s">
        <v>24130</v>
      </c>
      <c r="D8728" s="5">
        <v>45140</v>
      </c>
      <c r="E8728" s="6" t="s">
        <v>3338</v>
      </c>
      <c r="F8728" s="7">
        <v>597744</v>
      </c>
      <c r="G8728" s="6" t="s">
        <v>10524</v>
      </c>
      <c r="H8728" s="7">
        <v>64257</v>
      </c>
      <c r="I8728" s="143"/>
      <c r="J8728" s="144"/>
      <c r="K8728" s="145"/>
      <c r="L8728" t="str">
        <f t="shared" si="580"/>
        <v>45492</v>
      </c>
      <c r="M8728">
        <f t="shared" si="581"/>
        <v>45492</v>
      </c>
      <c r="N8728" s="37">
        <f t="shared" si="582"/>
        <v>597744</v>
      </c>
    </row>
    <row r="8729" spans="1:14" x14ac:dyDescent="0.3">
      <c r="A8729" s="3">
        <v>9</v>
      </c>
      <c r="B8729" s="142"/>
      <c r="C8729" s="4" t="s">
        <v>24131</v>
      </c>
      <c r="D8729" s="5">
        <v>45140</v>
      </c>
      <c r="E8729" s="6" t="s">
        <v>2364</v>
      </c>
      <c r="F8729" s="7">
        <v>848712</v>
      </c>
      <c r="G8729" s="6" t="s">
        <v>10524</v>
      </c>
      <c r="H8729" s="7">
        <v>91237</v>
      </c>
      <c r="I8729" s="143"/>
      <c r="J8729" s="144"/>
      <c r="K8729" s="145"/>
      <c r="L8729" t="str">
        <f t="shared" si="580"/>
        <v>45495</v>
      </c>
      <c r="M8729">
        <f t="shared" si="581"/>
        <v>45495</v>
      </c>
      <c r="N8729" s="37">
        <f t="shared" si="582"/>
        <v>848712</v>
      </c>
    </row>
    <row r="8730" spans="1:14" x14ac:dyDescent="0.3">
      <c r="A8730" s="3">
        <v>9</v>
      </c>
      <c r="B8730" s="142"/>
      <c r="C8730" s="4" t="s">
        <v>24132</v>
      </c>
      <c r="D8730" s="5">
        <v>45142</v>
      </c>
      <c r="E8730" s="6" t="s">
        <v>3338</v>
      </c>
      <c r="F8730" s="7">
        <v>797477</v>
      </c>
      <c r="G8730" s="6" t="s">
        <v>10524</v>
      </c>
      <c r="H8730" s="7">
        <v>85729</v>
      </c>
      <c r="I8730" s="143"/>
      <c r="J8730" s="144"/>
      <c r="K8730" s="145"/>
      <c r="L8730" t="str">
        <f t="shared" si="580"/>
        <v>46659</v>
      </c>
      <c r="M8730">
        <f t="shared" si="581"/>
        <v>46659</v>
      </c>
      <c r="N8730" s="37">
        <f t="shared" si="582"/>
        <v>797477</v>
      </c>
    </row>
    <row r="8731" spans="1:14" x14ac:dyDescent="0.3">
      <c r="A8731" s="3">
        <v>9</v>
      </c>
      <c r="B8731" s="142"/>
      <c r="C8731" s="4" t="s">
        <v>24133</v>
      </c>
      <c r="D8731" s="5">
        <v>45145</v>
      </c>
      <c r="E8731" s="6" t="s">
        <v>2414</v>
      </c>
      <c r="F8731" s="7">
        <v>719632</v>
      </c>
      <c r="G8731" s="6" t="s">
        <v>10524</v>
      </c>
      <c r="H8731" s="7">
        <v>77360</v>
      </c>
      <c r="I8731" s="143"/>
      <c r="J8731" s="144"/>
      <c r="K8731" s="145"/>
      <c r="L8731" t="str">
        <f t="shared" si="580"/>
        <v>46867</v>
      </c>
      <c r="M8731">
        <f t="shared" si="581"/>
        <v>46867</v>
      </c>
      <c r="N8731" s="37">
        <f t="shared" si="582"/>
        <v>719632</v>
      </c>
    </row>
    <row r="8732" spans="1:14" x14ac:dyDescent="0.3">
      <c r="A8732" s="3">
        <v>9</v>
      </c>
      <c r="B8732" s="142"/>
      <c r="C8732" s="4" t="s">
        <v>24134</v>
      </c>
      <c r="D8732" s="5">
        <v>45140</v>
      </c>
      <c r="E8732" s="6" t="s">
        <v>2414</v>
      </c>
      <c r="F8732" s="7">
        <v>677050</v>
      </c>
      <c r="G8732" s="6" t="s">
        <v>10524</v>
      </c>
      <c r="H8732" s="7">
        <v>72783</v>
      </c>
      <c r="I8732" s="143"/>
      <c r="J8732" s="144"/>
      <c r="K8732" s="145"/>
      <c r="L8732" t="str">
        <f t="shared" si="580"/>
        <v>45515</v>
      </c>
      <c r="M8732">
        <f t="shared" si="581"/>
        <v>45515</v>
      </c>
      <c r="N8732" s="37">
        <f t="shared" si="582"/>
        <v>677050</v>
      </c>
    </row>
    <row r="8733" spans="1:14" x14ac:dyDescent="0.3">
      <c r="A8733" s="3">
        <v>9</v>
      </c>
      <c r="B8733" s="142"/>
      <c r="C8733" s="4" t="s">
        <v>24135</v>
      </c>
      <c r="D8733" s="5">
        <v>45149</v>
      </c>
      <c r="E8733" s="6" t="s">
        <v>6686</v>
      </c>
      <c r="F8733" s="7">
        <v>1027338</v>
      </c>
      <c r="G8733" s="6" t="s">
        <v>10524</v>
      </c>
      <c r="H8733" s="7">
        <v>110439</v>
      </c>
      <c r="I8733" s="143"/>
      <c r="J8733" s="144"/>
      <c r="K8733" s="145"/>
      <c r="L8733" t="str">
        <f t="shared" si="580"/>
        <v>48115</v>
      </c>
      <c r="M8733">
        <f t="shared" si="581"/>
        <v>48115</v>
      </c>
      <c r="N8733" s="37">
        <f t="shared" si="582"/>
        <v>1027338</v>
      </c>
    </row>
    <row r="8734" spans="1:14" x14ac:dyDescent="0.3">
      <c r="A8734" s="3">
        <v>9</v>
      </c>
      <c r="B8734" s="142"/>
      <c r="C8734" s="4" t="s">
        <v>24136</v>
      </c>
      <c r="D8734" s="5">
        <v>45153</v>
      </c>
      <c r="E8734" s="6" t="s">
        <v>6572</v>
      </c>
      <c r="F8734" s="7">
        <v>837630</v>
      </c>
      <c r="G8734" s="6" t="s">
        <v>10524</v>
      </c>
      <c r="H8734" s="7">
        <v>90045</v>
      </c>
      <c r="I8734" s="143"/>
      <c r="J8734" s="144"/>
      <c r="K8734" s="145"/>
      <c r="L8734" t="str">
        <f t="shared" si="580"/>
        <v>48480</v>
      </c>
      <c r="M8734">
        <f t="shared" si="581"/>
        <v>48480</v>
      </c>
      <c r="N8734" s="37">
        <f t="shared" si="582"/>
        <v>837630</v>
      </c>
    </row>
    <row r="8735" spans="1:14" x14ac:dyDescent="0.3">
      <c r="A8735" s="3">
        <v>9</v>
      </c>
      <c r="B8735" s="142"/>
      <c r="C8735" s="4" t="s">
        <v>24137</v>
      </c>
      <c r="D8735" s="5">
        <v>45147</v>
      </c>
      <c r="E8735" s="6" t="s">
        <v>2414</v>
      </c>
      <c r="F8735" s="7">
        <v>760334</v>
      </c>
      <c r="G8735" s="6" t="s">
        <v>10524</v>
      </c>
      <c r="H8735" s="7">
        <v>81736</v>
      </c>
      <c r="I8735" s="143"/>
      <c r="J8735" s="144"/>
      <c r="K8735" s="145"/>
      <c r="L8735" t="str">
        <f t="shared" si="580"/>
        <v>47033</v>
      </c>
      <c r="M8735">
        <f t="shared" si="581"/>
        <v>47033</v>
      </c>
      <c r="N8735" s="37">
        <f t="shared" si="582"/>
        <v>760334</v>
      </c>
    </row>
    <row r="8736" spans="1:14" x14ac:dyDescent="0.3">
      <c r="A8736" s="3">
        <v>9</v>
      </c>
      <c r="B8736" s="142"/>
      <c r="C8736" s="4" t="s">
        <v>24138</v>
      </c>
      <c r="D8736" s="5">
        <v>45147</v>
      </c>
      <c r="E8736" s="6" t="s">
        <v>6686</v>
      </c>
      <c r="F8736" s="7">
        <v>918945</v>
      </c>
      <c r="G8736" s="6" t="s">
        <v>10524</v>
      </c>
      <c r="H8736" s="7">
        <v>98787</v>
      </c>
      <c r="I8736" s="143"/>
      <c r="J8736" s="144"/>
      <c r="K8736" s="145"/>
      <c r="L8736" t="str">
        <f t="shared" si="580"/>
        <v>47001</v>
      </c>
      <c r="M8736">
        <f t="shared" si="581"/>
        <v>47001</v>
      </c>
      <c r="N8736" s="37">
        <f t="shared" si="582"/>
        <v>918945</v>
      </c>
    </row>
    <row r="8737" spans="1:14" x14ac:dyDescent="0.3">
      <c r="A8737" s="3">
        <v>9</v>
      </c>
      <c r="B8737" s="142"/>
      <c r="C8737" s="4" t="s">
        <v>24139</v>
      </c>
      <c r="D8737" s="5">
        <v>45140</v>
      </c>
      <c r="E8737" s="6" t="s">
        <v>2414</v>
      </c>
      <c r="F8737" s="7">
        <v>1321368</v>
      </c>
      <c r="G8737" s="6" t="s">
        <v>10524</v>
      </c>
      <c r="H8737" s="7">
        <v>142047</v>
      </c>
      <c r="I8737" s="143"/>
      <c r="J8737" s="144"/>
      <c r="K8737" s="145"/>
      <c r="L8737" t="str">
        <f t="shared" si="580"/>
        <v>45481</v>
      </c>
      <c r="M8737">
        <f t="shared" si="581"/>
        <v>45481</v>
      </c>
      <c r="N8737" s="37">
        <f t="shared" si="582"/>
        <v>1321368</v>
      </c>
    </row>
    <row r="8738" spans="1:14" x14ac:dyDescent="0.3">
      <c r="A8738" s="3">
        <v>9</v>
      </c>
      <c r="B8738" s="142"/>
      <c r="C8738" s="4" t="s">
        <v>24140</v>
      </c>
      <c r="D8738" s="5">
        <v>45154</v>
      </c>
      <c r="E8738" s="6" t="s">
        <v>6572</v>
      </c>
      <c r="F8738" s="7">
        <v>1006251</v>
      </c>
      <c r="G8738" s="6" t="s">
        <v>10524</v>
      </c>
      <c r="H8738" s="7">
        <v>108172</v>
      </c>
      <c r="I8738" s="143"/>
      <c r="J8738" s="144"/>
      <c r="K8738" s="145"/>
      <c r="L8738" t="str">
        <f t="shared" si="580"/>
        <v>48504</v>
      </c>
      <c r="M8738">
        <f t="shared" si="581"/>
        <v>48504</v>
      </c>
      <c r="N8738" s="37">
        <f t="shared" si="582"/>
        <v>1006251</v>
      </c>
    </row>
    <row r="8739" spans="1:14" x14ac:dyDescent="0.3">
      <c r="A8739" s="3">
        <v>9</v>
      </c>
      <c r="B8739" s="142"/>
      <c r="C8739" s="4" t="s">
        <v>24141</v>
      </c>
      <c r="D8739" s="5">
        <v>45152</v>
      </c>
      <c r="E8739" s="6" t="s">
        <v>2414</v>
      </c>
      <c r="F8739" s="7">
        <v>313632</v>
      </c>
      <c r="G8739" s="6" t="s">
        <v>10524</v>
      </c>
      <c r="H8739" s="7">
        <v>33715</v>
      </c>
      <c r="I8739" s="143"/>
      <c r="J8739" s="144"/>
      <c r="K8739" s="145"/>
      <c r="L8739" t="str">
        <f t="shared" si="580"/>
        <v>48327</v>
      </c>
      <c r="M8739">
        <f t="shared" si="581"/>
        <v>48327</v>
      </c>
      <c r="N8739" s="37">
        <f t="shared" si="582"/>
        <v>313632</v>
      </c>
    </row>
    <row r="8740" spans="1:14" x14ac:dyDescent="0.3">
      <c r="A8740" s="3">
        <v>9</v>
      </c>
      <c r="B8740" s="142"/>
      <c r="C8740" s="4" t="s">
        <v>24142</v>
      </c>
      <c r="D8740" s="5">
        <v>45141</v>
      </c>
      <c r="E8740" s="6" t="s">
        <v>2364</v>
      </c>
      <c r="F8740" s="7">
        <v>1654776</v>
      </c>
      <c r="G8740" s="6" t="s">
        <v>10524</v>
      </c>
      <c r="H8740" s="7">
        <v>177888</v>
      </c>
      <c r="I8740" s="143"/>
      <c r="J8740" s="144"/>
      <c r="K8740" s="145"/>
      <c r="L8740" t="str">
        <f t="shared" si="580"/>
        <v>46332</v>
      </c>
      <c r="M8740">
        <f t="shared" si="581"/>
        <v>46332</v>
      </c>
      <c r="N8740" s="37">
        <f t="shared" si="582"/>
        <v>1654776</v>
      </c>
    </row>
    <row r="8741" spans="1:14" x14ac:dyDescent="0.3">
      <c r="A8741" s="3">
        <v>9</v>
      </c>
      <c r="B8741" s="142"/>
      <c r="C8741" s="4" t="s">
        <v>24143</v>
      </c>
      <c r="D8741" s="5">
        <v>45153</v>
      </c>
      <c r="E8741" s="6" t="s">
        <v>3338</v>
      </c>
      <c r="F8741" s="7">
        <v>599713</v>
      </c>
      <c r="G8741" s="6" t="s">
        <v>10524</v>
      </c>
      <c r="H8741" s="7">
        <v>64469</v>
      </c>
      <c r="I8741" s="143"/>
      <c r="J8741" s="144"/>
      <c r="K8741" s="145"/>
      <c r="L8741" t="str">
        <f t="shared" ref="L8741:L8804" si="583">+RIGHT(C8741,5)</f>
        <v>48446</v>
      </c>
      <c r="M8741">
        <f t="shared" ref="M8741:M8804" si="584">+L8741*1</f>
        <v>48446</v>
      </c>
      <c r="N8741" s="37">
        <f t="shared" ref="N8741:N8804" si="585">+F8741</f>
        <v>599713</v>
      </c>
    </row>
    <row r="8742" spans="1:14" x14ac:dyDescent="0.3">
      <c r="A8742" s="3">
        <v>9</v>
      </c>
      <c r="B8742" s="142"/>
      <c r="C8742" s="4" t="s">
        <v>24144</v>
      </c>
      <c r="D8742" s="5">
        <v>45153</v>
      </c>
      <c r="E8742" s="6" t="s">
        <v>2414</v>
      </c>
      <c r="F8742" s="7">
        <v>467794</v>
      </c>
      <c r="G8742" s="6" t="s">
        <v>10524</v>
      </c>
      <c r="H8742" s="7">
        <v>50288</v>
      </c>
      <c r="I8742" s="143"/>
      <c r="J8742" s="144"/>
      <c r="K8742" s="145"/>
      <c r="L8742" t="str">
        <f t="shared" si="583"/>
        <v>48447</v>
      </c>
      <c r="M8742">
        <f t="shared" si="584"/>
        <v>48447</v>
      </c>
      <c r="N8742" s="37">
        <f t="shared" si="585"/>
        <v>467794</v>
      </c>
    </row>
    <row r="8743" spans="1:14" x14ac:dyDescent="0.3">
      <c r="A8743" s="3">
        <v>9</v>
      </c>
      <c r="B8743" s="142"/>
      <c r="C8743" s="4" t="s">
        <v>24145</v>
      </c>
      <c r="D8743" s="5">
        <v>45141</v>
      </c>
      <c r="E8743" s="6" t="s">
        <v>2414</v>
      </c>
      <c r="F8743" s="7">
        <v>1380791</v>
      </c>
      <c r="G8743" s="6" t="s">
        <v>10524</v>
      </c>
      <c r="H8743" s="7">
        <v>148435</v>
      </c>
      <c r="I8743" s="143"/>
      <c r="J8743" s="144"/>
      <c r="K8743" s="145"/>
      <c r="L8743" t="str">
        <f t="shared" si="583"/>
        <v>45853</v>
      </c>
      <c r="M8743">
        <f t="shared" si="584"/>
        <v>45853</v>
      </c>
      <c r="N8743" s="37">
        <f t="shared" si="585"/>
        <v>1380791</v>
      </c>
    </row>
    <row r="8744" spans="1:14" x14ac:dyDescent="0.3">
      <c r="A8744" s="3">
        <v>9</v>
      </c>
      <c r="B8744" s="142"/>
      <c r="C8744" s="4" t="s">
        <v>24146</v>
      </c>
      <c r="D8744" s="5">
        <v>45154</v>
      </c>
      <c r="E8744" s="6" t="s">
        <v>3338</v>
      </c>
      <c r="F8744" s="7">
        <v>1675259</v>
      </c>
      <c r="G8744" s="6" t="s">
        <v>10524</v>
      </c>
      <c r="H8744" s="7">
        <v>180090</v>
      </c>
      <c r="I8744" s="143"/>
      <c r="J8744" s="144"/>
      <c r="K8744" s="145"/>
      <c r="L8744" t="str">
        <f t="shared" si="583"/>
        <v>48529</v>
      </c>
      <c r="M8744">
        <f t="shared" si="584"/>
        <v>48529</v>
      </c>
      <c r="N8744" s="37">
        <f t="shared" si="585"/>
        <v>1675259</v>
      </c>
    </row>
    <row r="8745" spans="1:14" x14ac:dyDescent="0.3">
      <c r="A8745" s="3">
        <v>9</v>
      </c>
      <c r="B8745" s="142"/>
      <c r="C8745" s="4" t="s">
        <v>24147</v>
      </c>
      <c r="D8745" s="5">
        <v>45154</v>
      </c>
      <c r="E8745" s="6" t="s">
        <v>2414</v>
      </c>
      <c r="F8745" s="7">
        <v>837630</v>
      </c>
      <c r="G8745" s="6" t="s">
        <v>10524</v>
      </c>
      <c r="H8745" s="7">
        <v>90045</v>
      </c>
      <c r="I8745" s="143"/>
      <c r="J8745" s="144"/>
      <c r="K8745" s="145"/>
      <c r="L8745" t="str">
        <f t="shared" si="583"/>
        <v>48513</v>
      </c>
      <c r="M8745">
        <f t="shared" si="584"/>
        <v>48513</v>
      </c>
      <c r="N8745" s="37">
        <f t="shared" si="585"/>
        <v>837630</v>
      </c>
    </row>
    <row r="8746" spans="1:14" x14ac:dyDescent="0.3">
      <c r="A8746" s="3">
        <v>9</v>
      </c>
      <c r="B8746" s="142"/>
      <c r="C8746" s="4" t="s">
        <v>24148</v>
      </c>
      <c r="D8746" s="5">
        <v>45155</v>
      </c>
      <c r="E8746" s="6" t="s">
        <v>3338</v>
      </c>
      <c r="F8746" s="7">
        <v>827890</v>
      </c>
      <c r="G8746" s="6" t="s">
        <v>10524</v>
      </c>
      <c r="H8746" s="7">
        <v>88998</v>
      </c>
      <c r="I8746" s="143"/>
      <c r="J8746" s="144"/>
      <c r="K8746" s="145"/>
      <c r="L8746" t="str">
        <f t="shared" si="583"/>
        <v>49124</v>
      </c>
      <c r="M8746">
        <f t="shared" si="584"/>
        <v>49124</v>
      </c>
      <c r="N8746" s="37">
        <f t="shared" si="585"/>
        <v>827890</v>
      </c>
    </row>
    <row r="8747" spans="1:14" x14ac:dyDescent="0.3">
      <c r="A8747" s="3">
        <v>9</v>
      </c>
      <c r="B8747" s="142"/>
      <c r="C8747" s="4" t="s">
        <v>24149</v>
      </c>
      <c r="D8747" s="5">
        <v>45160</v>
      </c>
      <c r="E8747" s="6" t="s">
        <v>2414</v>
      </c>
      <c r="F8747" s="7">
        <v>400506</v>
      </c>
      <c r="G8747" s="6" t="s">
        <v>10524</v>
      </c>
      <c r="H8747" s="7">
        <v>43054</v>
      </c>
      <c r="I8747" s="143"/>
      <c r="J8747" s="144"/>
      <c r="K8747" s="145"/>
      <c r="L8747" t="str">
        <f t="shared" si="583"/>
        <v>49891</v>
      </c>
      <c r="M8747">
        <f t="shared" si="584"/>
        <v>49891</v>
      </c>
      <c r="N8747" s="37">
        <f t="shared" si="585"/>
        <v>400506</v>
      </c>
    </row>
    <row r="8748" spans="1:14" x14ac:dyDescent="0.3">
      <c r="A8748" s="3">
        <v>9</v>
      </c>
      <c r="B8748" s="142"/>
      <c r="C8748" s="4" t="s">
        <v>24150</v>
      </c>
      <c r="D8748" s="5">
        <v>45161</v>
      </c>
      <c r="E8748" s="6" t="s">
        <v>6572</v>
      </c>
      <c r="F8748" s="7">
        <v>667510</v>
      </c>
      <c r="G8748" s="6" t="s">
        <v>10524</v>
      </c>
      <c r="H8748" s="7">
        <v>71757</v>
      </c>
      <c r="I8748" s="143"/>
      <c r="J8748" s="144"/>
      <c r="K8748" s="145"/>
      <c r="L8748" t="str">
        <f t="shared" si="583"/>
        <v>49991</v>
      </c>
      <c r="M8748">
        <f t="shared" si="584"/>
        <v>49991</v>
      </c>
      <c r="N8748" s="37">
        <f t="shared" si="585"/>
        <v>667510</v>
      </c>
    </row>
    <row r="8749" spans="1:14" x14ac:dyDescent="0.3">
      <c r="A8749" s="3">
        <v>9</v>
      </c>
      <c r="B8749" s="142"/>
      <c r="C8749" s="4" t="s">
        <v>24151</v>
      </c>
      <c r="D8749" s="5">
        <v>45161</v>
      </c>
      <c r="E8749" s="6" t="s">
        <v>2414</v>
      </c>
      <c r="F8749" s="7">
        <v>870954</v>
      </c>
      <c r="G8749" s="6" t="s">
        <v>10524</v>
      </c>
      <c r="H8749" s="7">
        <v>93628</v>
      </c>
      <c r="I8749" s="143"/>
      <c r="J8749" s="144"/>
      <c r="K8749" s="145"/>
      <c r="L8749" t="str">
        <f t="shared" si="583"/>
        <v>49962</v>
      </c>
      <c r="M8749">
        <f t="shared" si="584"/>
        <v>49962</v>
      </c>
      <c r="N8749" s="37">
        <f t="shared" si="585"/>
        <v>870954</v>
      </c>
    </row>
    <row r="8750" spans="1:14" x14ac:dyDescent="0.3">
      <c r="A8750" s="3">
        <v>9</v>
      </c>
      <c r="B8750" s="142"/>
      <c r="C8750" s="4" t="s">
        <v>24152</v>
      </c>
      <c r="D8750" s="5">
        <v>45161</v>
      </c>
      <c r="E8750" s="6" t="s">
        <v>2414</v>
      </c>
      <c r="F8750" s="7">
        <v>162590</v>
      </c>
      <c r="G8750" s="6" t="s">
        <v>10524</v>
      </c>
      <c r="H8750" s="7">
        <v>17478</v>
      </c>
      <c r="I8750" s="143"/>
      <c r="J8750" s="144"/>
      <c r="K8750" s="145"/>
      <c r="L8750" t="str">
        <f t="shared" si="583"/>
        <v>49995</v>
      </c>
      <c r="M8750">
        <f t="shared" si="584"/>
        <v>49995</v>
      </c>
      <c r="N8750" s="37">
        <f t="shared" si="585"/>
        <v>162590</v>
      </c>
    </row>
    <row r="8751" spans="1:14" x14ac:dyDescent="0.3">
      <c r="A8751" s="3">
        <v>9</v>
      </c>
      <c r="B8751" s="142"/>
      <c r="C8751" s="4" t="s">
        <v>24153</v>
      </c>
      <c r="D8751" s="5">
        <v>45163</v>
      </c>
      <c r="E8751" s="6" t="s">
        <v>2401</v>
      </c>
      <c r="F8751" s="7">
        <v>944891</v>
      </c>
      <c r="G8751" s="6" t="s">
        <v>10524</v>
      </c>
      <c r="H8751" s="7">
        <v>101576</v>
      </c>
      <c r="I8751" s="143"/>
      <c r="J8751" s="144"/>
      <c r="K8751" s="145"/>
      <c r="L8751" t="str">
        <f t="shared" si="583"/>
        <v>51198</v>
      </c>
      <c r="M8751">
        <f t="shared" si="584"/>
        <v>51198</v>
      </c>
      <c r="N8751" s="37">
        <f t="shared" si="585"/>
        <v>944891</v>
      </c>
    </row>
    <row r="8752" spans="1:14" x14ac:dyDescent="0.3">
      <c r="A8752" s="3">
        <v>9</v>
      </c>
      <c r="B8752" s="142"/>
      <c r="C8752" s="4" t="s">
        <v>24154</v>
      </c>
      <c r="D8752" s="5">
        <v>45166</v>
      </c>
      <c r="E8752" s="6" t="s">
        <v>2414</v>
      </c>
      <c r="F8752" s="7">
        <v>760334</v>
      </c>
      <c r="G8752" s="6" t="s">
        <v>10524</v>
      </c>
      <c r="H8752" s="7">
        <v>81736</v>
      </c>
      <c r="I8752" s="143"/>
      <c r="J8752" s="144"/>
      <c r="K8752" s="145"/>
      <c r="L8752" t="str">
        <f t="shared" si="583"/>
        <v>51476</v>
      </c>
      <c r="M8752">
        <f t="shared" si="584"/>
        <v>51476</v>
      </c>
      <c r="N8752" s="37">
        <f t="shared" si="585"/>
        <v>760334</v>
      </c>
    </row>
    <row r="8753" spans="1:14" x14ac:dyDescent="0.3">
      <c r="A8753" s="3">
        <v>9</v>
      </c>
      <c r="B8753" s="142"/>
      <c r="C8753" s="4" t="s">
        <v>24155</v>
      </c>
      <c r="D8753" s="5">
        <v>45168</v>
      </c>
      <c r="E8753" s="6" t="s">
        <v>2414</v>
      </c>
      <c r="F8753" s="7">
        <v>400506</v>
      </c>
      <c r="G8753" s="6" t="s">
        <v>10524</v>
      </c>
      <c r="H8753" s="7">
        <v>43054</v>
      </c>
      <c r="I8753" s="143"/>
      <c r="J8753" s="144"/>
      <c r="K8753" s="145"/>
      <c r="L8753" t="str">
        <f t="shared" si="583"/>
        <v>51705</v>
      </c>
      <c r="M8753">
        <f t="shared" si="584"/>
        <v>51705</v>
      </c>
      <c r="N8753" s="37">
        <f t="shared" si="585"/>
        <v>400506</v>
      </c>
    </row>
    <row r="8754" spans="1:14" x14ac:dyDescent="0.3">
      <c r="A8754" s="3">
        <v>9</v>
      </c>
      <c r="B8754" s="142"/>
      <c r="C8754" s="4" t="s">
        <v>24156</v>
      </c>
      <c r="D8754" s="5">
        <v>45162</v>
      </c>
      <c r="E8754" s="6" t="s">
        <v>6572</v>
      </c>
      <c r="F8754" s="7">
        <v>766526</v>
      </c>
      <c r="G8754" s="6" t="s">
        <v>10524</v>
      </c>
      <c r="H8754" s="7">
        <v>82402</v>
      </c>
      <c r="I8754" s="143"/>
      <c r="J8754" s="144"/>
      <c r="K8754" s="145"/>
      <c r="L8754" t="str">
        <f t="shared" si="583"/>
        <v>50764</v>
      </c>
      <c r="M8754">
        <f t="shared" si="584"/>
        <v>50764</v>
      </c>
      <c r="N8754" s="37">
        <f t="shared" si="585"/>
        <v>766526</v>
      </c>
    </row>
    <row r="8755" spans="1:14" x14ac:dyDescent="0.3">
      <c r="A8755" s="3">
        <v>9</v>
      </c>
      <c r="B8755" s="142"/>
      <c r="C8755" s="4" t="s">
        <v>24157</v>
      </c>
      <c r="D8755" s="5">
        <v>45159</v>
      </c>
      <c r="E8755" s="6" t="s">
        <v>2414</v>
      </c>
      <c r="F8755" s="7">
        <v>534008</v>
      </c>
      <c r="G8755" s="6" t="s">
        <v>10524</v>
      </c>
      <c r="H8755" s="7">
        <v>57406</v>
      </c>
      <c r="I8755" s="143"/>
      <c r="J8755" s="144"/>
      <c r="K8755" s="145"/>
      <c r="L8755" t="str">
        <f t="shared" si="583"/>
        <v>49840</v>
      </c>
      <c r="M8755">
        <f t="shared" si="584"/>
        <v>49840</v>
      </c>
      <c r="N8755" s="37">
        <f t="shared" si="585"/>
        <v>534008</v>
      </c>
    </row>
    <row r="8756" spans="1:14" x14ac:dyDescent="0.3">
      <c r="A8756" s="3">
        <v>9</v>
      </c>
      <c r="B8756" s="142"/>
      <c r="C8756" s="4" t="s">
        <v>24158</v>
      </c>
      <c r="D8756" s="5">
        <v>45168</v>
      </c>
      <c r="E8756" s="6" t="s">
        <v>3338</v>
      </c>
      <c r="F8756" s="7">
        <v>786724</v>
      </c>
      <c r="G8756" s="6" t="s">
        <v>10524</v>
      </c>
      <c r="H8756" s="7">
        <v>84573</v>
      </c>
      <c r="I8756" s="143"/>
      <c r="J8756" s="144"/>
      <c r="K8756" s="145"/>
      <c r="L8756" t="str">
        <f t="shared" si="583"/>
        <v>51654</v>
      </c>
      <c r="M8756">
        <f t="shared" si="584"/>
        <v>51654</v>
      </c>
      <c r="N8756" s="37">
        <f t="shared" si="585"/>
        <v>786724</v>
      </c>
    </row>
    <row r="8757" spans="1:14" x14ac:dyDescent="0.3">
      <c r="A8757" s="3">
        <v>9</v>
      </c>
      <c r="B8757" s="142"/>
      <c r="C8757" s="4" t="s">
        <v>24159</v>
      </c>
      <c r="D8757" s="5">
        <v>45166</v>
      </c>
      <c r="E8757" s="6" t="s">
        <v>3338</v>
      </c>
      <c r="F8757" s="7">
        <v>359828</v>
      </c>
      <c r="G8757" s="6" t="s">
        <v>10524</v>
      </c>
      <c r="H8757" s="7">
        <v>38682</v>
      </c>
      <c r="I8757" s="143"/>
      <c r="J8757" s="144"/>
      <c r="K8757" s="145"/>
      <c r="L8757" t="str">
        <f t="shared" si="583"/>
        <v>51484</v>
      </c>
      <c r="M8757">
        <f t="shared" si="584"/>
        <v>51484</v>
      </c>
      <c r="N8757" s="37">
        <f t="shared" si="585"/>
        <v>359828</v>
      </c>
    </row>
    <row r="8758" spans="1:14" x14ac:dyDescent="0.3">
      <c r="A8758" s="3">
        <v>9</v>
      </c>
      <c r="B8758" s="142"/>
      <c r="C8758" s="4" t="s">
        <v>24160</v>
      </c>
      <c r="D8758" s="5">
        <v>45154</v>
      </c>
      <c r="E8758" s="6" t="s">
        <v>6686</v>
      </c>
      <c r="F8758" s="7">
        <v>840968</v>
      </c>
      <c r="G8758" s="6" t="s">
        <v>10524</v>
      </c>
      <c r="H8758" s="7">
        <v>90404</v>
      </c>
      <c r="I8758" s="143"/>
      <c r="J8758" s="144"/>
      <c r="K8758" s="145"/>
      <c r="L8758" t="str">
        <f t="shared" si="583"/>
        <v>48537</v>
      </c>
      <c r="M8758">
        <f t="shared" si="584"/>
        <v>48537</v>
      </c>
      <c r="N8758" s="37">
        <f t="shared" si="585"/>
        <v>840968</v>
      </c>
    </row>
    <row r="8759" spans="1:14" x14ac:dyDescent="0.3">
      <c r="A8759" s="3">
        <v>9</v>
      </c>
      <c r="B8759" s="142"/>
      <c r="C8759" s="4" t="s">
        <v>24161</v>
      </c>
      <c r="D8759" s="5">
        <v>45161</v>
      </c>
      <c r="E8759" s="6" t="s">
        <v>6686</v>
      </c>
      <c r="F8759" s="7">
        <v>1741262</v>
      </c>
      <c r="G8759" s="6" t="s">
        <v>10524</v>
      </c>
      <c r="H8759" s="7">
        <v>187186</v>
      </c>
      <c r="I8759" s="143"/>
      <c r="J8759" s="144"/>
      <c r="K8759" s="145"/>
      <c r="L8759" t="str">
        <f t="shared" si="583"/>
        <v>49979</v>
      </c>
      <c r="M8759">
        <f t="shared" si="584"/>
        <v>49979</v>
      </c>
      <c r="N8759" s="37">
        <f t="shared" si="585"/>
        <v>1741262</v>
      </c>
    </row>
    <row r="8760" spans="1:14" x14ac:dyDescent="0.3">
      <c r="A8760" s="3">
        <v>9</v>
      </c>
      <c r="B8760" s="142"/>
      <c r="C8760" s="4" t="s">
        <v>24162</v>
      </c>
      <c r="D8760" s="5">
        <v>45168</v>
      </c>
      <c r="E8760" s="6" t="s">
        <v>6686</v>
      </c>
      <c r="F8760" s="7">
        <v>563540</v>
      </c>
      <c r="G8760" s="6" t="s">
        <v>10524</v>
      </c>
      <c r="H8760" s="7">
        <v>60581</v>
      </c>
      <c r="I8760" s="143"/>
      <c r="J8760" s="144"/>
      <c r="K8760" s="145"/>
      <c r="L8760" t="str">
        <f t="shared" si="583"/>
        <v>51713</v>
      </c>
      <c r="M8760">
        <f t="shared" si="584"/>
        <v>51713</v>
      </c>
      <c r="N8760" s="37">
        <f t="shared" si="585"/>
        <v>563540</v>
      </c>
    </row>
    <row r="8761" spans="1:14" x14ac:dyDescent="0.3">
      <c r="A8761" s="3">
        <v>9</v>
      </c>
      <c r="B8761" s="142"/>
      <c r="C8761" s="4" t="s">
        <v>24163</v>
      </c>
      <c r="D8761" s="5">
        <v>45140</v>
      </c>
      <c r="E8761" s="6" t="s">
        <v>6572</v>
      </c>
      <c r="F8761" s="7">
        <v>541966</v>
      </c>
      <c r="G8761" s="6" t="s">
        <v>10524</v>
      </c>
      <c r="H8761" s="7">
        <v>58261</v>
      </c>
      <c r="I8761" s="143"/>
      <c r="J8761" s="144"/>
      <c r="K8761" s="145"/>
      <c r="L8761" t="str">
        <f t="shared" si="583"/>
        <v>45520</v>
      </c>
      <c r="M8761">
        <f t="shared" si="584"/>
        <v>45520</v>
      </c>
      <c r="N8761" s="37">
        <f t="shared" si="585"/>
        <v>541966</v>
      </c>
    </row>
    <row r="8762" spans="1:14" x14ac:dyDescent="0.3">
      <c r="A8762" s="3">
        <v>9</v>
      </c>
      <c r="B8762" s="142"/>
      <c r="C8762" s="4" t="s">
        <v>24164</v>
      </c>
      <c r="D8762" s="5">
        <v>45140</v>
      </c>
      <c r="E8762" s="6" t="s">
        <v>2414</v>
      </c>
      <c r="F8762" s="7">
        <v>838314</v>
      </c>
      <c r="G8762" s="6" t="s">
        <v>10524</v>
      </c>
      <c r="H8762" s="7">
        <v>90119</v>
      </c>
      <c r="I8762" s="143"/>
      <c r="J8762" s="144"/>
      <c r="K8762" s="145"/>
      <c r="L8762" t="str">
        <f t="shared" si="583"/>
        <v>45501</v>
      </c>
      <c r="M8762">
        <f t="shared" si="584"/>
        <v>45501</v>
      </c>
      <c r="N8762" s="37">
        <f t="shared" si="585"/>
        <v>838314</v>
      </c>
    </row>
    <row r="8763" spans="1:14" x14ac:dyDescent="0.3">
      <c r="A8763" s="3">
        <v>9</v>
      </c>
      <c r="B8763" s="142"/>
      <c r="C8763" s="4" t="s">
        <v>24165</v>
      </c>
      <c r="D8763" s="5">
        <v>45142</v>
      </c>
      <c r="E8763" s="6" t="s">
        <v>6572</v>
      </c>
      <c r="F8763" s="7">
        <v>396527</v>
      </c>
      <c r="G8763" s="6" t="s">
        <v>10524</v>
      </c>
      <c r="H8763" s="7">
        <v>42627</v>
      </c>
      <c r="I8763" s="143"/>
      <c r="J8763" s="144"/>
      <c r="K8763" s="145"/>
      <c r="L8763" t="str">
        <f t="shared" si="583"/>
        <v>46676</v>
      </c>
      <c r="M8763">
        <f t="shared" si="584"/>
        <v>46676</v>
      </c>
      <c r="N8763" s="37">
        <f t="shared" si="585"/>
        <v>396527</v>
      </c>
    </row>
    <row r="8764" spans="1:14" x14ac:dyDescent="0.3">
      <c r="A8764" s="3">
        <v>9</v>
      </c>
      <c r="B8764" s="142"/>
      <c r="C8764" s="4" t="s">
        <v>24166</v>
      </c>
      <c r="D8764" s="5">
        <v>45140</v>
      </c>
      <c r="E8764" s="6" t="s">
        <v>2414</v>
      </c>
      <c r="F8764" s="7">
        <v>837630</v>
      </c>
      <c r="G8764" s="6" t="s">
        <v>10524</v>
      </c>
      <c r="H8764" s="7">
        <v>90045</v>
      </c>
      <c r="I8764" s="143"/>
      <c r="J8764" s="144"/>
      <c r="K8764" s="145"/>
      <c r="L8764" t="str">
        <f t="shared" si="583"/>
        <v>45516</v>
      </c>
      <c r="M8764">
        <f t="shared" si="584"/>
        <v>45516</v>
      </c>
      <c r="N8764" s="37">
        <f t="shared" si="585"/>
        <v>837630</v>
      </c>
    </row>
    <row r="8765" spans="1:14" x14ac:dyDescent="0.3">
      <c r="A8765" s="3">
        <v>9</v>
      </c>
      <c r="B8765" s="142"/>
      <c r="C8765" s="4" t="s">
        <v>24167</v>
      </c>
      <c r="D8765" s="5">
        <v>45141</v>
      </c>
      <c r="E8765" s="6" t="s">
        <v>3338</v>
      </c>
      <c r="F8765" s="7">
        <v>796793</v>
      </c>
      <c r="G8765" s="6" t="s">
        <v>10524</v>
      </c>
      <c r="H8765" s="7">
        <v>85655</v>
      </c>
      <c r="I8765" s="143"/>
      <c r="J8765" s="144"/>
      <c r="K8765" s="145"/>
      <c r="L8765" t="str">
        <f t="shared" si="583"/>
        <v>46314</v>
      </c>
      <c r="M8765">
        <f t="shared" si="584"/>
        <v>46314</v>
      </c>
      <c r="N8765" s="37">
        <f t="shared" si="585"/>
        <v>796793</v>
      </c>
    </row>
    <row r="8766" spans="1:14" x14ac:dyDescent="0.3">
      <c r="A8766" s="3">
        <v>9</v>
      </c>
      <c r="B8766" s="142"/>
      <c r="C8766" s="4" t="s">
        <v>24168</v>
      </c>
      <c r="D8766" s="5">
        <v>45143</v>
      </c>
      <c r="E8766" s="6" t="s">
        <v>3338</v>
      </c>
      <c r="F8766" s="7">
        <v>502524</v>
      </c>
      <c r="G8766" s="6" t="s">
        <v>10524</v>
      </c>
      <c r="H8766" s="7">
        <v>54021</v>
      </c>
      <c r="I8766" s="143"/>
      <c r="J8766" s="144"/>
      <c r="K8766" s="145"/>
      <c r="L8766" t="str">
        <f t="shared" si="583"/>
        <v>46772</v>
      </c>
      <c r="M8766">
        <f t="shared" si="584"/>
        <v>46772</v>
      </c>
      <c r="N8766" s="37">
        <f t="shared" si="585"/>
        <v>502524</v>
      </c>
    </row>
    <row r="8767" spans="1:14" x14ac:dyDescent="0.3">
      <c r="A8767" s="3">
        <v>9</v>
      </c>
      <c r="B8767" s="142"/>
      <c r="C8767" s="4" t="s">
        <v>24169</v>
      </c>
      <c r="D8767" s="5">
        <v>45145</v>
      </c>
      <c r="E8767" s="6" t="s">
        <v>2414</v>
      </c>
      <c r="F8767" s="7">
        <v>478486</v>
      </c>
      <c r="G8767" s="6" t="s">
        <v>10524</v>
      </c>
      <c r="H8767" s="7">
        <v>51437</v>
      </c>
      <c r="I8767" s="143"/>
      <c r="J8767" s="144"/>
      <c r="K8767" s="145"/>
      <c r="L8767" t="str">
        <f t="shared" si="583"/>
        <v>46863</v>
      </c>
      <c r="M8767">
        <f t="shared" si="584"/>
        <v>46863</v>
      </c>
      <c r="N8767" s="37">
        <f t="shared" si="585"/>
        <v>478486</v>
      </c>
    </row>
    <row r="8768" spans="1:14" x14ac:dyDescent="0.3">
      <c r="A8768" s="3">
        <v>9</v>
      </c>
      <c r="B8768" s="142"/>
      <c r="C8768" s="4" t="s">
        <v>24170</v>
      </c>
      <c r="D8768" s="5">
        <v>45141</v>
      </c>
      <c r="E8768" s="6" t="s">
        <v>6686</v>
      </c>
      <c r="F8768" s="7">
        <v>760334</v>
      </c>
      <c r="G8768" s="6" t="s">
        <v>10524</v>
      </c>
      <c r="H8768" s="7">
        <v>81736</v>
      </c>
      <c r="I8768" s="143"/>
      <c r="J8768" s="144"/>
      <c r="K8768" s="145"/>
      <c r="L8768" t="str">
        <f t="shared" si="583"/>
        <v>46327</v>
      </c>
      <c r="M8768">
        <f t="shared" si="584"/>
        <v>46327</v>
      </c>
      <c r="N8768" s="37">
        <f t="shared" si="585"/>
        <v>760334</v>
      </c>
    </row>
    <row r="8769" spans="1:14" x14ac:dyDescent="0.3">
      <c r="A8769" s="3">
        <v>9</v>
      </c>
      <c r="B8769" s="142"/>
      <c r="C8769" s="4" t="s">
        <v>24171</v>
      </c>
      <c r="D8769" s="5">
        <v>45143</v>
      </c>
      <c r="E8769" s="6" t="s">
        <v>3338</v>
      </c>
      <c r="F8769" s="7">
        <v>997810</v>
      </c>
      <c r="G8769" s="6" t="s">
        <v>10524</v>
      </c>
      <c r="H8769" s="7">
        <v>107265</v>
      </c>
      <c r="I8769" s="143"/>
      <c r="J8769" s="144"/>
      <c r="K8769" s="145"/>
      <c r="L8769" t="str">
        <f t="shared" si="583"/>
        <v>46779</v>
      </c>
      <c r="M8769">
        <f t="shared" si="584"/>
        <v>46779</v>
      </c>
      <c r="N8769" s="37">
        <f t="shared" si="585"/>
        <v>997810</v>
      </c>
    </row>
    <row r="8770" spans="1:14" x14ac:dyDescent="0.3">
      <c r="A8770" s="3">
        <v>9</v>
      </c>
      <c r="B8770" s="142"/>
      <c r="C8770" s="4" t="s">
        <v>24172</v>
      </c>
      <c r="D8770" s="5">
        <v>45140</v>
      </c>
      <c r="E8770" s="6" t="s">
        <v>2364</v>
      </c>
      <c r="F8770" s="7">
        <v>907395</v>
      </c>
      <c r="G8770" s="6" t="s">
        <v>10524</v>
      </c>
      <c r="H8770" s="7">
        <v>97545</v>
      </c>
      <c r="I8770" s="143"/>
      <c r="J8770" s="144"/>
      <c r="K8770" s="145"/>
      <c r="L8770" t="str">
        <f t="shared" si="583"/>
        <v>45476</v>
      </c>
      <c r="M8770">
        <f t="shared" si="584"/>
        <v>45476</v>
      </c>
      <c r="N8770" s="37">
        <f t="shared" si="585"/>
        <v>907395</v>
      </c>
    </row>
    <row r="8771" spans="1:14" x14ac:dyDescent="0.3">
      <c r="A8771" s="3">
        <v>9</v>
      </c>
      <c r="B8771" s="142"/>
      <c r="C8771" s="4" t="s">
        <v>24173</v>
      </c>
      <c r="D8771" s="5">
        <v>45146</v>
      </c>
      <c r="E8771" s="6" t="s">
        <v>2364</v>
      </c>
      <c r="F8771" s="7">
        <v>667510</v>
      </c>
      <c r="G8771" s="6" t="s">
        <v>10524</v>
      </c>
      <c r="H8771" s="7">
        <v>71757</v>
      </c>
      <c r="I8771" s="143"/>
      <c r="J8771" s="144"/>
      <c r="K8771" s="145"/>
      <c r="L8771" t="str">
        <f t="shared" si="583"/>
        <v>46955</v>
      </c>
      <c r="M8771">
        <f t="shared" si="584"/>
        <v>46955</v>
      </c>
      <c r="N8771" s="37">
        <f t="shared" si="585"/>
        <v>667510</v>
      </c>
    </row>
    <row r="8772" spans="1:14" x14ac:dyDescent="0.3">
      <c r="A8772" s="3">
        <v>9</v>
      </c>
      <c r="B8772" s="142"/>
      <c r="C8772" s="4" t="s">
        <v>24174</v>
      </c>
      <c r="D8772" s="5">
        <v>45147</v>
      </c>
      <c r="E8772" s="6" t="s">
        <v>2414</v>
      </c>
      <c r="F8772" s="7">
        <v>854768</v>
      </c>
      <c r="G8772" s="6" t="s">
        <v>10524</v>
      </c>
      <c r="H8772" s="7">
        <v>91888</v>
      </c>
      <c r="I8772" s="143"/>
      <c r="J8772" s="144"/>
      <c r="K8772" s="145"/>
      <c r="L8772" t="str">
        <f t="shared" si="583"/>
        <v>46983</v>
      </c>
      <c r="M8772">
        <f t="shared" si="584"/>
        <v>46983</v>
      </c>
      <c r="N8772" s="37">
        <f t="shared" si="585"/>
        <v>854768</v>
      </c>
    </row>
    <row r="8773" spans="1:14" x14ac:dyDescent="0.3">
      <c r="A8773" s="3">
        <v>9</v>
      </c>
      <c r="B8773" s="142"/>
      <c r="C8773" s="4" t="s">
        <v>24175</v>
      </c>
      <c r="D8773" s="5">
        <v>45149</v>
      </c>
      <c r="E8773" s="6" t="s">
        <v>2414</v>
      </c>
      <c r="F8773" s="7">
        <v>478486</v>
      </c>
      <c r="G8773" s="6" t="s">
        <v>10524</v>
      </c>
      <c r="H8773" s="7">
        <v>51437</v>
      </c>
      <c r="I8773" s="143"/>
      <c r="J8773" s="144"/>
      <c r="K8773" s="145"/>
      <c r="L8773" t="str">
        <f t="shared" si="583"/>
        <v>48112</v>
      </c>
      <c r="M8773">
        <f t="shared" si="584"/>
        <v>48112</v>
      </c>
      <c r="N8773" s="37">
        <f t="shared" si="585"/>
        <v>478486</v>
      </c>
    </row>
    <row r="8774" spans="1:14" x14ac:dyDescent="0.3">
      <c r="A8774" s="3">
        <v>9</v>
      </c>
      <c r="B8774" s="142"/>
      <c r="C8774" s="4" t="s">
        <v>24176</v>
      </c>
      <c r="D8774" s="5">
        <v>45140</v>
      </c>
      <c r="E8774" s="6" t="s">
        <v>6686</v>
      </c>
      <c r="F8774" s="7">
        <v>1000219</v>
      </c>
      <c r="G8774" s="6" t="s">
        <v>10524</v>
      </c>
      <c r="H8774" s="7">
        <v>107524</v>
      </c>
      <c r="I8774" s="143"/>
      <c r="J8774" s="144"/>
      <c r="K8774" s="145"/>
      <c r="L8774" t="str">
        <f t="shared" si="583"/>
        <v>45502</v>
      </c>
      <c r="M8774">
        <f t="shared" si="584"/>
        <v>45502</v>
      </c>
      <c r="N8774" s="37">
        <f t="shared" si="585"/>
        <v>1000219</v>
      </c>
    </row>
    <row r="8775" spans="1:14" x14ac:dyDescent="0.3">
      <c r="A8775" s="3">
        <v>9</v>
      </c>
      <c r="B8775" s="142"/>
      <c r="C8775" s="4" t="s">
        <v>24177</v>
      </c>
      <c r="D8775" s="5">
        <v>45150</v>
      </c>
      <c r="E8775" s="6" t="s">
        <v>2414</v>
      </c>
      <c r="F8775" s="7">
        <v>892029</v>
      </c>
      <c r="G8775" s="6" t="s">
        <v>10524</v>
      </c>
      <c r="H8775" s="7">
        <v>95893</v>
      </c>
      <c r="I8775" s="143"/>
      <c r="J8775" s="144"/>
      <c r="K8775" s="145"/>
      <c r="L8775" t="str">
        <f t="shared" si="583"/>
        <v>48238</v>
      </c>
      <c r="M8775">
        <f t="shared" si="584"/>
        <v>48238</v>
      </c>
      <c r="N8775" s="37">
        <f t="shared" si="585"/>
        <v>892029</v>
      </c>
    </row>
    <row r="8776" spans="1:14" x14ac:dyDescent="0.3">
      <c r="A8776" s="3">
        <v>9</v>
      </c>
      <c r="B8776" s="142"/>
      <c r="C8776" s="4" t="s">
        <v>24178</v>
      </c>
      <c r="D8776" s="5">
        <v>45150</v>
      </c>
      <c r="E8776" s="6" t="s">
        <v>6686</v>
      </c>
      <c r="F8776" s="7">
        <v>667510</v>
      </c>
      <c r="G8776" s="6" t="s">
        <v>10524</v>
      </c>
      <c r="H8776" s="7">
        <v>71757</v>
      </c>
      <c r="I8776" s="143"/>
      <c r="J8776" s="144"/>
      <c r="K8776" s="145"/>
      <c r="L8776" t="str">
        <f t="shared" si="583"/>
        <v>48254</v>
      </c>
      <c r="M8776">
        <f t="shared" si="584"/>
        <v>48254</v>
      </c>
      <c r="N8776" s="37">
        <f t="shared" si="585"/>
        <v>667510</v>
      </c>
    </row>
    <row r="8777" spans="1:14" x14ac:dyDescent="0.3">
      <c r="A8777" s="3">
        <v>9</v>
      </c>
      <c r="B8777" s="142"/>
      <c r="C8777" s="4" t="s">
        <v>24179</v>
      </c>
      <c r="D8777" s="5">
        <v>45153</v>
      </c>
      <c r="E8777" s="6" t="s">
        <v>6572</v>
      </c>
      <c r="F8777" s="7">
        <v>1147281</v>
      </c>
      <c r="G8777" s="6" t="s">
        <v>10524</v>
      </c>
      <c r="H8777" s="7">
        <v>123333</v>
      </c>
      <c r="I8777" s="143"/>
      <c r="J8777" s="144"/>
      <c r="K8777" s="145"/>
      <c r="L8777" t="str">
        <f t="shared" si="583"/>
        <v>48479</v>
      </c>
      <c r="M8777">
        <f t="shared" si="584"/>
        <v>48479</v>
      </c>
      <c r="N8777" s="37">
        <f t="shared" si="585"/>
        <v>1147281</v>
      </c>
    </row>
    <row r="8778" spans="1:14" x14ac:dyDescent="0.3">
      <c r="A8778" s="3">
        <v>9</v>
      </c>
      <c r="B8778" s="142"/>
      <c r="C8778" s="4" t="s">
        <v>24180</v>
      </c>
      <c r="D8778" s="5">
        <v>45154</v>
      </c>
      <c r="E8778" s="6" t="s">
        <v>6686</v>
      </c>
      <c r="F8778" s="7">
        <v>1731548</v>
      </c>
      <c r="G8778" s="6" t="s">
        <v>10524</v>
      </c>
      <c r="H8778" s="7">
        <v>186141</v>
      </c>
      <c r="I8778" s="143"/>
      <c r="J8778" s="144"/>
      <c r="K8778" s="145"/>
      <c r="L8778" t="str">
        <f t="shared" si="583"/>
        <v>48549</v>
      </c>
      <c r="M8778">
        <f t="shared" si="584"/>
        <v>48549</v>
      </c>
      <c r="N8778" s="37">
        <f t="shared" si="585"/>
        <v>1731548</v>
      </c>
    </row>
    <row r="8779" spans="1:14" x14ac:dyDescent="0.3">
      <c r="A8779" s="3">
        <v>9</v>
      </c>
      <c r="B8779" s="142"/>
      <c r="C8779" s="4" t="s">
        <v>24181</v>
      </c>
      <c r="D8779" s="5">
        <v>45145</v>
      </c>
      <c r="E8779" s="6" t="s">
        <v>2364</v>
      </c>
      <c r="F8779" s="7">
        <v>359828</v>
      </c>
      <c r="G8779" s="6" t="s">
        <v>10524</v>
      </c>
      <c r="H8779" s="7">
        <v>38682</v>
      </c>
      <c r="I8779" s="143"/>
      <c r="J8779" s="144"/>
      <c r="K8779" s="145"/>
      <c r="L8779" t="str">
        <f t="shared" si="583"/>
        <v>46856</v>
      </c>
      <c r="M8779">
        <f t="shared" si="584"/>
        <v>46856</v>
      </c>
      <c r="N8779" s="37">
        <f t="shared" si="585"/>
        <v>359828</v>
      </c>
    </row>
    <row r="8780" spans="1:14" x14ac:dyDescent="0.3">
      <c r="A8780" s="3">
        <v>9</v>
      </c>
      <c r="B8780" s="142"/>
      <c r="C8780" s="4" t="s">
        <v>24182</v>
      </c>
      <c r="D8780" s="5">
        <v>45156</v>
      </c>
      <c r="E8780" s="6" t="s">
        <v>2414</v>
      </c>
      <c r="F8780" s="7">
        <v>359828</v>
      </c>
      <c r="G8780" s="6" t="s">
        <v>10524</v>
      </c>
      <c r="H8780" s="7">
        <v>38682</v>
      </c>
      <c r="I8780" s="143"/>
      <c r="J8780" s="144"/>
      <c r="K8780" s="145"/>
      <c r="L8780" t="str">
        <f t="shared" si="583"/>
        <v>49611</v>
      </c>
      <c r="M8780">
        <f t="shared" si="584"/>
        <v>49611</v>
      </c>
      <c r="N8780" s="37">
        <f t="shared" si="585"/>
        <v>359828</v>
      </c>
    </row>
    <row r="8781" spans="1:14" x14ac:dyDescent="0.3">
      <c r="A8781" s="3">
        <v>9</v>
      </c>
      <c r="B8781" s="142"/>
      <c r="C8781" s="4" t="s">
        <v>24183</v>
      </c>
      <c r="D8781" s="5">
        <v>45156</v>
      </c>
      <c r="E8781" s="6" t="s">
        <v>2364</v>
      </c>
      <c r="F8781" s="7">
        <v>623690</v>
      </c>
      <c r="G8781" s="6" t="s">
        <v>10524</v>
      </c>
      <c r="H8781" s="7">
        <v>67047</v>
      </c>
      <c r="I8781" s="143"/>
      <c r="J8781" s="144"/>
      <c r="K8781" s="145"/>
      <c r="L8781" t="str">
        <f t="shared" si="583"/>
        <v>49768</v>
      </c>
      <c r="M8781">
        <f t="shared" si="584"/>
        <v>49768</v>
      </c>
      <c r="N8781" s="37">
        <f t="shared" si="585"/>
        <v>623690</v>
      </c>
    </row>
    <row r="8782" spans="1:14" x14ac:dyDescent="0.3">
      <c r="A8782" s="3">
        <v>9</v>
      </c>
      <c r="B8782" s="142"/>
      <c r="C8782" s="4" t="s">
        <v>24184</v>
      </c>
      <c r="D8782" s="5">
        <v>45155</v>
      </c>
      <c r="E8782" s="6" t="s">
        <v>2414</v>
      </c>
      <c r="F8782" s="7">
        <v>2359782</v>
      </c>
      <c r="G8782" s="6" t="s">
        <v>10524</v>
      </c>
      <c r="H8782" s="7">
        <v>253677</v>
      </c>
      <c r="I8782" s="143"/>
      <c r="J8782" s="144"/>
      <c r="K8782" s="145"/>
      <c r="L8782" t="str">
        <f t="shared" si="583"/>
        <v>49150</v>
      </c>
      <c r="M8782">
        <f t="shared" si="584"/>
        <v>49150</v>
      </c>
      <c r="N8782" s="37">
        <f t="shared" si="585"/>
        <v>2359782</v>
      </c>
    </row>
    <row r="8783" spans="1:14" x14ac:dyDescent="0.3">
      <c r="A8783" s="3">
        <v>9</v>
      </c>
      <c r="B8783" s="142"/>
      <c r="C8783" s="4" t="s">
        <v>24185</v>
      </c>
      <c r="D8783" s="5">
        <v>45161</v>
      </c>
      <c r="E8783" s="6" t="s">
        <v>2414</v>
      </c>
      <c r="F8783" s="7">
        <v>520449</v>
      </c>
      <c r="G8783" s="6" t="s">
        <v>10524</v>
      </c>
      <c r="H8783" s="7">
        <v>55948</v>
      </c>
      <c r="I8783" s="143"/>
      <c r="J8783" s="144"/>
      <c r="K8783" s="145"/>
      <c r="L8783" t="str">
        <f t="shared" si="583"/>
        <v>49965</v>
      </c>
      <c r="M8783">
        <f t="shared" si="584"/>
        <v>49965</v>
      </c>
      <c r="N8783" s="37">
        <f t="shared" si="585"/>
        <v>520449</v>
      </c>
    </row>
    <row r="8784" spans="1:14" x14ac:dyDescent="0.3">
      <c r="A8784" s="3">
        <v>9</v>
      </c>
      <c r="B8784" s="142"/>
      <c r="C8784" s="4" t="s">
        <v>24186</v>
      </c>
      <c r="D8784" s="5">
        <v>45161</v>
      </c>
      <c r="E8784" s="6" t="s">
        <v>2414</v>
      </c>
      <c r="F8784" s="7">
        <v>1339443</v>
      </c>
      <c r="G8784" s="6" t="s">
        <v>10524</v>
      </c>
      <c r="H8784" s="7">
        <v>143990</v>
      </c>
      <c r="I8784" s="143"/>
      <c r="J8784" s="144"/>
      <c r="K8784" s="145"/>
      <c r="L8784" t="str">
        <f t="shared" si="583"/>
        <v>49961</v>
      </c>
      <c r="M8784">
        <f t="shared" si="584"/>
        <v>49961</v>
      </c>
      <c r="N8784" s="37">
        <f t="shared" si="585"/>
        <v>1339443</v>
      </c>
    </row>
    <row r="8785" spans="1:14" x14ac:dyDescent="0.3">
      <c r="A8785" s="3">
        <v>9</v>
      </c>
      <c r="B8785" s="142"/>
      <c r="C8785" s="4" t="s">
        <v>24187</v>
      </c>
      <c r="D8785" s="5">
        <v>45160</v>
      </c>
      <c r="E8785" s="6" t="s">
        <v>6686</v>
      </c>
      <c r="F8785" s="7">
        <v>1064038</v>
      </c>
      <c r="G8785" s="6" t="s">
        <v>10524</v>
      </c>
      <c r="H8785" s="7">
        <v>114384</v>
      </c>
      <c r="I8785" s="143"/>
      <c r="J8785" s="144"/>
      <c r="K8785" s="145"/>
      <c r="L8785" t="str">
        <f t="shared" si="583"/>
        <v>49887</v>
      </c>
      <c r="M8785">
        <f t="shared" si="584"/>
        <v>49887</v>
      </c>
      <c r="N8785" s="37">
        <f t="shared" si="585"/>
        <v>1064038</v>
      </c>
    </row>
    <row r="8786" spans="1:14" x14ac:dyDescent="0.3">
      <c r="A8786" s="3">
        <v>9</v>
      </c>
      <c r="B8786" s="142"/>
      <c r="C8786" s="4" t="s">
        <v>24188</v>
      </c>
      <c r="D8786" s="5">
        <v>45161</v>
      </c>
      <c r="E8786" s="6" t="s">
        <v>2414</v>
      </c>
      <c r="F8786" s="7">
        <v>162590</v>
      </c>
      <c r="G8786" s="6" t="s">
        <v>10524</v>
      </c>
      <c r="H8786" s="7">
        <v>17478</v>
      </c>
      <c r="I8786" s="143"/>
      <c r="J8786" s="144"/>
      <c r="K8786" s="145"/>
      <c r="L8786" t="str">
        <f t="shared" si="583"/>
        <v>49994</v>
      </c>
      <c r="M8786">
        <f t="shared" si="584"/>
        <v>49994</v>
      </c>
      <c r="N8786" s="37">
        <f t="shared" si="585"/>
        <v>162590</v>
      </c>
    </row>
    <row r="8787" spans="1:14" x14ac:dyDescent="0.3">
      <c r="A8787" s="3">
        <v>9</v>
      </c>
      <c r="B8787" s="142"/>
      <c r="C8787" s="4" t="s">
        <v>24189</v>
      </c>
      <c r="D8787" s="5">
        <v>45161</v>
      </c>
      <c r="E8787" s="6" t="s">
        <v>3338</v>
      </c>
      <c r="F8787" s="7">
        <v>396527</v>
      </c>
      <c r="G8787" s="6" t="s">
        <v>10524</v>
      </c>
      <c r="H8787" s="7">
        <v>42627</v>
      </c>
      <c r="I8787" s="143"/>
      <c r="J8787" s="144"/>
      <c r="K8787" s="145"/>
      <c r="L8787" t="str">
        <f t="shared" si="583"/>
        <v>49968</v>
      </c>
      <c r="M8787">
        <f t="shared" si="584"/>
        <v>49968</v>
      </c>
      <c r="N8787" s="37">
        <f t="shared" si="585"/>
        <v>396527</v>
      </c>
    </row>
    <row r="8788" spans="1:14" x14ac:dyDescent="0.3">
      <c r="A8788" s="3">
        <v>9</v>
      </c>
      <c r="B8788" s="142"/>
      <c r="C8788" s="4" t="s">
        <v>24190</v>
      </c>
      <c r="D8788" s="5">
        <v>45161</v>
      </c>
      <c r="E8788" s="6" t="s">
        <v>6686</v>
      </c>
      <c r="F8788" s="7">
        <v>636413</v>
      </c>
      <c r="G8788" s="6" t="s">
        <v>10524</v>
      </c>
      <c r="H8788" s="7">
        <v>68414</v>
      </c>
      <c r="I8788" s="143"/>
      <c r="J8788" s="144"/>
      <c r="K8788" s="145"/>
      <c r="L8788" t="str">
        <f t="shared" si="583"/>
        <v>49978</v>
      </c>
      <c r="M8788">
        <f t="shared" si="584"/>
        <v>49978</v>
      </c>
      <c r="N8788" s="37">
        <f t="shared" si="585"/>
        <v>636413</v>
      </c>
    </row>
    <row r="8789" spans="1:14" x14ac:dyDescent="0.3">
      <c r="A8789" s="3">
        <v>9</v>
      </c>
      <c r="B8789" s="142"/>
      <c r="C8789" s="4" t="s">
        <v>24191</v>
      </c>
      <c r="D8789" s="5">
        <v>45164</v>
      </c>
      <c r="E8789" s="6" t="s">
        <v>2401</v>
      </c>
      <c r="F8789" s="7">
        <v>495099</v>
      </c>
      <c r="G8789" s="6" t="s">
        <v>10524</v>
      </c>
      <c r="H8789" s="7">
        <v>53223</v>
      </c>
      <c r="I8789" s="143"/>
      <c r="J8789" s="144"/>
      <c r="K8789" s="145"/>
      <c r="L8789" t="str">
        <f t="shared" si="583"/>
        <v>51454</v>
      </c>
      <c r="M8789">
        <f t="shared" si="584"/>
        <v>51454</v>
      </c>
      <c r="N8789" s="37">
        <f t="shared" si="585"/>
        <v>495099</v>
      </c>
    </row>
    <row r="8790" spans="1:14" x14ac:dyDescent="0.3">
      <c r="A8790" s="3">
        <v>9</v>
      </c>
      <c r="B8790" s="142"/>
      <c r="C8790" s="4" t="s">
        <v>24192</v>
      </c>
      <c r="D8790" s="5">
        <v>45166</v>
      </c>
      <c r="E8790" s="6" t="s">
        <v>2364</v>
      </c>
      <c r="F8790" s="7">
        <v>784080</v>
      </c>
      <c r="G8790" s="6" t="s">
        <v>10524</v>
      </c>
      <c r="H8790" s="7">
        <v>84289</v>
      </c>
      <c r="I8790" s="143"/>
      <c r="J8790" s="144"/>
      <c r="K8790" s="145"/>
      <c r="L8790" t="str">
        <f t="shared" si="583"/>
        <v>51481</v>
      </c>
      <c r="M8790">
        <f t="shared" si="584"/>
        <v>51481</v>
      </c>
      <c r="N8790" s="37">
        <f t="shared" si="585"/>
        <v>784080</v>
      </c>
    </row>
    <row r="8791" spans="1:14" x14ac:dyDescent="0.3">
      <c r="A8791" s="3">
        <v>9</v>
      </c>
      <c r="B8791" s="142"/>
      <c r="C8791" s="4" t="s">
        <v>24193</v>
      </c>
      <c r="D8791" s="5">
        <v>45168</v>
      </c>
      <c r="E8791" s="6" t="s">
        <v>2414</v>
      </c>
      <c r="F8791" s="7">
        <v>491523</v>
      </c>
      <c r="G8791" s="6" t="s">
        <v>10524</v>
      </c>
      <c r="H8791" s="7">
        <v>52839</v>
      </c>
      <c r="I8791" s="143"/>
      <c r="J8791" s="144"/>
      <c r="K8791" s="145"/>
      <c r="L8791" t="str">
        <f t="shared" si="583"/>
        <v>51648</v>
      </c>
      <c r="M8791">
        <f t="shared" si="584"/>
        <v>51648</v>
      </c>
      <c r="N8791" s="37">
        <f t="shared" si="585"/>
        <v>491523</v>
      </c>
    </row>
    <row r="8792" spans="1:14" x14ac:dyDescent="0.3">
      <c r="A8792" s="3">
        <v>9</v>
      </c>
      <c r="B8792" s="142"/>
      <c r="C8792" s="4" t="s">
        <v>24194</v>
      </c>
      <c r="D8792" s="5">
        <v>45169</v>
      </c>
      <c r="E8792" s="6" t="s">
        <v>6686</v>
      </c>
      <c r="F8792" s="7">
        <v>2294562</v>
      </c>
      <c r="G8792" s="6" t="s">
        <v>10524</v>
      </c>
      <c r="H8792" s="7">
        <v>246665</v>
      </c>
      <c r="I8792" s="143"/>
      <c r="J8792" s="144"/>
      <c r="K8792" s="145"/>
      <c r="L8792" t="str">
        <f t="shared" si="583"/>
        <v>53101</v>
      </c>
      <c r="M8792">
        <f t="shared" si="584"/>
        <v>53101</v>
      </c>
      <c r="N8792" s="37">
        <f t="shared" si="585"/>
        <v>2294562</v>
      </c>
    </row>
    <row r="8793" spans="1:14" x14ac:dyDescent="0.3">
      <c r="A8793" s="3">
        <v>9</v>
      </c>
      <c r="B8793" s="142"/>
      <c r="C8793" s="4" t="s">
        <v>24195</v>
      </c>
      <c r="D8793" s="5">
        <v>45168</v>
      </c>
      <c r="E8793" s="6" t="s">
        <v>2414</v>
      </c>
      <c r="F8793" s="7">
        <v>396527</v>
      </c>
      <c r="G8793" s="6" t="s">
        <v>10524</v>
      </c>
      <c r="H8793" s="7">
        <v>42627</v>
      </c>
      <c r="I8793" s="143"/>
      <c r="J8793" s="144"/>
      <c r="K8793" s="145"/>
      <c r="L8793" t="str">
        <f t="shared" si="583"/>
        <v>51641</v>
      </c>
      <c r="M8793">
        <f t="shared" si="584"/>
        <v>51641</v>
      </c>
      <c r="N8793" s="37">
        <f t="shared" si="585"/>
        <v>396527</v>
      </c>
    </row>
    <row r="8794" spans="1:14" x14ac:dyDescent="0.3">
      <c r="A8794" s="3">
        <v>9</v>
      </c>
      <c r="B8794" s="142"/>
      <c r="C8794" s="4" t="s">
        <v>24196</v>
      </c>
      <c r="D8794" s="5">
        <v>45168</v>
      </c>
      <c r="E8794" s="6" t="s">
        <v>3338</v>
      </c>
      <c r="F8794" s="7">
        <v>1027338</v>
      </c>
      <c r="G8794" s="6" t="s">
        <v>10524</v>
      </c>
      <c r="H8794" s="7">
        <v>110439</v>
      </c>
      <c r="I8794" s="143"/>
      <c r="J8794" s="144"/>
      <c r="K8794" s="145"/>
      <c r="L8794" t="str">
        <f t="shared" si="583"/>
        <v>51663</v>
      </c>
      <c r="M8794">
        <f t="shared" si="584"/>
        <v>51663</v>
      </c>
      <c r="N8794" s="37">
        <f t="shared" si="585"/>
        <v>1027338</v>
      </c>
    </row>
    <row r="8795" spans="1:14" x14ac:dyDescent="0.3">
      <c r="A8795" s="3">
        <v>9</v>
      </c>
      <c r="B8795" s="142"/>
      <c r="C8795" s="4" t="s">
        <v>24197</v>
      </c>
      <c r="D8795" s="5">
        <v>45164</v>
      </c>
      <c r="E8795" s="6" t="s">
        <v>6686</v>
      </c>
      <c r="F8795" s="7">
        <v>1158830</v>
      </c>
      <c r="G8795" s="6" t="s">
        <v>10524</v>
      </c>
      <c r="H8795" s="7">
        <v>124574</v>
      </c>
      <c r="I8795" s="143"/>
      <c r="J8795" s="144"/>
      <c r="K8795" s="145"/>
      <c r="L8795" t="str">
        <f t="shared" si="583"/>
        <v>51395</v>
      </c>
      <c r="M8795">
        <f t="shared" si="584"/>
        <v>51395</v>
      </c>
      <c r="N8795" s="37">
        <f t="shared" si="585"/>
        <v>1158830</v>
      </c>
    </row>
    <row r="8796" spans="1:14" x14ac:dyDescent="0.3">
      <c r="A8796" s="3">
        <v>9</v>
      </c>
      <c r="B8796" s="142"/>
      <c r="C8796" s="4" t="s">
        <v>24198</v>
      </c>
      <c r="D8796" s="5">
        <v>45168</v>
      </c>
      <c r="E8796" s="6" t="s">
        <v>3338</v>
      </c>
      <c r="F8796" s="7">
        <v>2509893</v>
      </c>
      <c r="G8796" s="6" t="s">
        <v>10524</v>
      </c>
      <c r="H8796" s="7">
        <v>269814</v>
      </c>
      <c r="I8796" s="143"/>
      <c r="J8796" s="144"/>
      <c r="K8796" s="145"/>
      <c r="L8796" t="str">
        <f t="shared" si="583"/>
        <v>51652</v>
      </c>
      <c r="M8796">
        <f t="shared" si="584"/>
        <v>51652</v>
      </c>
      <c r="N8796" s="37">
        <f t="shared" si="585"/>
        <v>2509893</v>
      </c>
    </row>
    <row r="8797" spans="1:14" x14ac:dyDescent="0.3">
      <c r="A8797" s="3">
        <v>9</v>
      </c>
      <c r="B8797" s="142"/>
      <c r="C8797" s="4" t="s">
        <v>24199</v>
      </c>
      <c r="D8797" s="5">
        <v>45168</v>
      </c>
      <c r="E8797" s="6" t="s">
        <v>2414</v>
      </c>
      <c r="F8797" s="7">
        <v>1333654</v>
      </c>
      <c r="G8797" s="6" t="s">
        <v>10524</v>
      </c>
      <c r="H8797" s="7">
        <v>143368</v>
      </c>
      <c r="I8797" s="143"/>
      <c r="J8797" s="144"/>
      <c r="K8797" s="145"/>
      <c r="L8797" t="str">
        <f t="shared" si="583"/>
        <v>51693</v>
      </c>
      <c r="M8797">
        <f t="shared" si="584"/>
        <v>51693</v>
      </c>
      <c r="N8797" s="37">
        <f t="shared" si="585"/>
        <v>1333654</v>
      </c>
    </row>
    <row r="8798" spans="1:14" x14ac:dyDescent="0.3">
      <c r="A8798" s="3">
        <v>9</v>
      </c>
      <c r="B8798" s="142"/>
      <c r="C8798" s="4" t="s">
        <v>24200</v>
      </c>
      <c r="D8798" s="5">
        <v>45169</v>
      </c>
      <c r="E8798" s="6" t="s">
        <v>2414</v>
      </c>
      <c r="F8798" s="7">
        <v>467794</v>
      </c>
      <c r="G8798" s="6" t="s">
        <v>10524</v>
      </c>
      <c r="H8798" s="7">
        <v>50288</v>
      </c>
      <c r="I8798" s="143"/>
      <c r="J8798" s="144"/>
      <c r="K8798" s="145"/>
      <c r="L8798" t="str">
        <f t="shared" si="583"/>
        <v>53083</v>
      </c>
      <c r="M8798">
        <f t="shared" si="584"/>
        <v>53083</v>
      </c>
      <c r="N8798" s="37">
        <f t="shared" si="585"/>
        <v>467794</v>
      </c>
    </row>
    <row r="8799" spans="1:14" x14ac:dyDescent="0.3">
      <c r="A8799" s="3">
        <v>9</v>
      </c>
      <c r="B8799" s="142"/>
      <c r="C8799" s="4" t="s">
        <v>24201</v>
      </c>
      <c r="D8799" s="5">
        <v>45161</v>
      </c>
      <c r="E8799" s="6" t="s">
        <v>6572</v>
      </c>
      <c r="F8799" s="7">
        <v>1039484</v>
      </c>
      <c r="G8799" s="6" t="s">
        <v>10524</v>
      </c>
      <c r="H8799" s="7">
        <v>111745</v>
      </c>
      <c r="I8799" s="143"/>
      <c r="J8799" s="144"/>
      <c r="K8799" s="145"/>
      <c r="L8799" t="str">
        <f t="shared" si="583"/>
        <v>49982</v>
      </c>
      <c r="M8799">
        <f t="shared" si="584"/>
        <v>49982</v>
      </c>
      <c r="N8799" s="37">
        <f t="shared" si="585"/>
        <v>1039484</v>
      </c>
    </row>
    <row r="8800" spans="1:14" x14ac:dyDescent="0.3">
      <c r="A8800" s="3">
        <v>9</v>
      </c>
      <c r="B8800" s="142"/>
      <c r="C8800" s="4" t="s">
        <v>24202</v>
      </c>
      <c r="D8800" s="5">
        <v>45162</v>
      </c>
      <c r="E8800" s="6" t="s">
        <v>2414</v>
      </c>
      <c r="F8800" s="7">
        <v>1095686</v>
      </c>
      <c r="G8800" s="6" t="s">
        <v>10524</v>
      </c>
      <c r="H8800" s="7">
        <v>117786</v>
      </c>
      <c r="I8800" s="143"/>
      <c r="J8800" s="144"/>
      <c r="K8800" s="145"/>
      <c r="L8800" t="str">
        <f t="shared" si="583"/>
        <v>50745</v>
      </c>
      <c r="M8800">
        <f t="shared" si="584"/>
        <v>50745</v>
      </c>
      <c r="N8800" s="37">
        <f t="shared" si="585"/>
        <v>1095686</v>
      </c>
    </row>
    <row r="8801" spans="1:14" x14ac:dyDescent="0.3">
      <c r="A8801" s="3">
        <v>9</v>
      </c>
      <c r="B8801" s="135"/>
      <c r="C8801" s="4" t="s">
        <v>24203</v>
      </c>
      <c r="D8801" s="5">
        <v>45169</v>
      </c>
      <c r="E8801" s="6" t="s">
        <v>2414</v>
      </c>
      <c r="F8801" s="7">
        <v>702996</v>
      </c>
      <c r="G8801" s="6" t="s">
        <v>10524</v>
      </c>
      <c r="H8801" s="7">
        <v>75572</v>
      </c>
      <c r="I8801" s="137"/>
      <c r="J8801" s="140"/>
      <c r="K8801" s="141"/>
      <c r="L8801" t="str">
        <f t="shared" si="583"/>
        <v>53077</v>
      </c>
      <c r="M8801">
        <f t="shared" si="584"/>
        <v>53077</v>
      </c>
      <c r="N8801" s="37">
        <f t="shared" si="585"/>
        <v>702996</v>
      </c>
    </row>
    <row r="8802" spans="1:14" ht="25.55" customHeight="1" x14ac:dyDescent="0.3">
      <c r="A8802" s="3">
        <v>9</v>
      </c>
      <c r="B8802" s="134" t="s">
        <v>24287</v>
      </c>
      <c r="C8802" s="4" t="s">
        <v>24288</v>
      </c>
      <c r="D8802" s="5">
        <v>45150</v>
      </c>
      <c r="E8802" s="6" t="s">
        <v>1368</v>
      </c>
      <c r="F8802" s="7">
        <v>1934734</v>
      </c>
      <c r="G8802" s="6" t="s">
        <v>10524</v>
      </c>
      <c r="H8802" s="7">
        <v>207984</v>
      </c>
      <c r="I8802" s="136">
        <v>17923150</v>
      </c>
      <c r="J8802" s="138" t="s">
        <v>591</v>
      </c>
      <c r="K8802" s="139"/>
      <c r="L8802" t="str">
        <f t="shared" si="583"/>
        <v>48273</v>
      </c>
      <c r="M8802">
        <f t="shared" si="584"/>
        <v>48273</v>
      </c>
      <c r="N8802" s="37">
        <f t="shared" si="585"/>
        <v>1934734</v>
      </c>
    </row>
    <row r="8803" spans="1:14" x14ac:dyDescent="0.3">
      <c r="A8803" s="3">
        <v>9</v>
      </c>
      <c r="B8803" s="142"/>
      <c r="C8803" s="4" t="s">
        <v>24289</v>
      </c>
      <c r="D8803" s="5">
        <v>45140</v>
      </c>
      <c r="E8803" s="6" t="s">
        <v>1368</v>
      </c>
      <c r="F8803" s="7">
        <v>2263464</v>
      </c>
      <c r="G8803" s="6" t="s">
        <v>10524</v>
      </c>
      <c r="H8803" s="7">
        <v>243322</v>
      </c>
      <c r="I8803" s="143"/>
      <c r="J8803" s="144"/>
      <c r="K8803" s="145"/>
      <c r="L8803" t="str">
        <f t="shared" si="583"/>
        <v>45479</v>
      </c>
      <c r="M8803">
        <f t="shared" si="584"/>
        <v>45479</v>
      </c>
      <c r="N8803" s="37">
        <f t="shared" si="585"/>
        <v>2263464</v>
      </c>
    </row>
    <row r="8804" spans="1:14" ht="25.05" x14ac:dyDescent="0.3">
      <c r="A8804" s="3">
        <v>9</v>
      </c>
      <c r="B8804" s="142"/>
      <c r="C8804" s="4" t="s">
        <v>24290</v>
      </c>
      <c r="D8804" s="5">
        <v>45167</v>
      </c>
      <c r="E8804" s="6" t="s">
        <v>1378</v>
      </c>
      <c r="F8804" s="7">
        <v>1078540</v>
      </c>
      <c r="G8804" s="6" t="s">
        <v>10524</v>
      </c>
      <c r="H8804" s="7">
        <v>115943</v>
      </c>
      <c r="I8804" s="143"/>
      <c r="J8804" s="144"/>
      <c r="K8804" s="145"/>
      <c r="L8804" t="str">
        <f t="shared" si="583"/>
        <v>51595</v>
      </c>
      <c r="M8804">
        <f t="shared" si="584"/>
        <v>51595</v>
      </c>
      <c r="N8804" s="37">
        <f t="shared" si="585"/>
        <v>1078540</v>
      </c>
    </row>
    <row r="8805" spans="1:14" x14ac:dyDescent="0.3">
      <c r="A8805" s="3">
        <v>9</v>
      </c>
      <c r="B8805" s="142"/>
      <c r="C8805" s="4" t="s">
        <v>24291</v>
      </c>
      <c r="D8805" s="5">
        <v>45169</v>
      </c>
      <c r="E8805" s="6" t="s">
        <v>1365</v>
      </c>
      <c r="F8805" s="7">
        <v>10754532</v>
      </c>
      <c r="G8805" s="6" t="s">
        <v>10524</v>
      </c>
      <c r="H8805" s="7">
        <v>1156112</v>
      </c>
      <c r="I8805" s="143"/>
      <c r="J8805" s="144"/>
      <c r="K8805" s="145"/>
      <c r="L8805" t="str">
        <f t="shared" ref="L8805:L8868" si="586">+RIGHT(C8805,5)</f>
        <v>53115</v>
      </c>
      <c r="M8805">
        <f t="shared" ref="M8805:M8868" si="587">+L8805*1</f>
        <v>53115</v>
      </c>
      <c r="N8805" s="37">
        <f t="shared" ref="N8805:N8868" si="588">+F8805</f>
        <v>10754532</v>
      </c>
    </row>
    <row r="8806" spans="1:14" x14ac:dyDescent="0.3">
      <c r="A8806" s="3">
        <v>9</v>
      </c>
      <c r="B8806" s="135"/>
      <c r="C8806" s="4" t="s">
        <v>24292</v>
      </c>
      <c r="D8806" s="5">
        <v>45161</v>
      </c>
      <c r="E8806" s="6" t="s">
        <v>1368</v>
      </c>
      <c r="F8806" s="7">
        <v>4050691</v>
      </c>
      <c r="G8806" s="6" t="s">
        <v>10524</v>
      </c>
      <c r="H8806" s="7">
        <v>435449</v>
      </c>
      <c r="I8806" s="137"/>
      <c r="J8806" s="140"/>
      <c r="K8806" s="141"/>
      <c r="L8806" t="str">
        <f t="shared" si="586"/>
        <v>49959</v>
      </c>
      <c r="M8806">
        <f t="shared" si="587"/>
        <v>49959</v>
      </c>
      <c r="N8806" s="37">
        <f t="shared" si="588"/>
        <v>4050691</v>
      </c>
    </row>
    <row r="8807" spans="1:14" ht="25.55" customHeight="1" x14ac:dyDescent="0.3">
      <c r="A8807" s="3">
        <v>9</v>
      </c>
      <c r="B8807" s="134" t="s">
        <v>24296</v>
      </c>
      <c r="C8807" s="4" t="s">
        <v>24297</v>
      </c>
      <c r="D8807" s="5">
        <v>45140</v>
      </c>
      <c r="E8807" s="6" t="s">
        <v>1787</v>
      </c>
      <c r="F8807" s="7">
        <v>1964687</v>
      </c>
      <c r="G8807" s="6" t="s">
        <v>10524</v>
      </c>
      <c r="H8807" s="7">
        <v>211204</v>
      </c>
      <c r="I8807" s="136">
        <v>9357788</v>
      </c>
      <c r="J8807" s="138" t="s">
        <v>596</v>
      </c>
      <c r="K8807" s="139"/>
      <c r="L8807" t="str">
        <f t="shared" si="586"/>
        <v>45499</v>
      </c>
      <c r="M8807">
        <f t="shared" si="587"/>
        <v>45499</v>
      </c>
      <c r="N8807" s="37">
        <f t="shared" si="588"/>
        <v>1964687</v>
      </c>
    </row>
    <row r="8808" spans="1:14" ht="25.05" x14ac:dyDescent="0.3">
      <c r="A8808" s="3">
        <v>9</v>
      </c>
      <c r="B8808" s="142"/>
      <c r="C8808" s="4" t="s">
        <v>24298</v>
      </c>
      <c r="D8808" s="5">
        <v>45160</v>
      </c>
      <c r="E8808" s="6" t="s">
        <v>1378</v>
      </c>
      <c r="F8808" s="7">
        <v>1704753</v>
      </c>
      <c r="G8808" s="6" t="s">
        <v>10524</v>
      </c>
      <c r="H8808" s="7">
        <v>183261</v>
      </c>
      <c r="I8808" s="143"/>
      <c r="J8808" s="144"/>
      <c r="K8808" s="145"/>
      <c r="L8808" t="str">
        <f t="shared" si="586"/>
        <v>49909</v>
      </c>
      <c r="M8808">
        <f t="shared" si="587"/>
        <v>49909</v>
      </c>
      <c r="N8808" s="37">
        <f t="shared" si="588"/>
        <v>1704753</v>
      </c>
    </row>
    <row r="8809" spans="1:14" ht="25.05" x14ac:dyDescent="0.3">
      <c r="A8809" s="3">
        <v>9</v>
      </c>
      <c r="B8809" s="142"/>
      <c r="C8809" s="4" t="s">
        <v>24299</v>
      </c>
      <c r="D8809" s="5">
        <v>45168</v>
      </c>
      <c r="E8809" s="6" t="s">
        <v>1787</v>
      </c>
      <c r="F8809" s="7">
        <v>1903306</v>
      </c>
      <c r="G8809" s="6" t="s">
        <v>10524</v>
      </c>
      <c r="H8809" s="7">
        <v>204605</v>
      </c>
      <c r="I8809" s="143"/>
      <c r="J8809" s="144"/>
      <c r="K8809" s="145"/>
      <c r="L8809" t="str">
        <f t="shared" si="586"/>
        <v>51671</v>
      </c>
      <c r="M8809">
        <f t="shared" si="587"/>
        <v>51671</v>
      </c>
      <c r="N8809" s="37">
        <f t="shared" si="588"/>
        <v>1903306</v>
      </c>
    </row>
    <row r="8810" spans="1:14" x14ac:dyDescent="0.3">
      <c r="A8810" s="3">
        <v>9</v>
      </c>
      <c r="B8810" s="142"/>
      <c r="C8810" s="4" t="s">
        <v>24300</v>
      </c>
      <c r="D8810" s="5">
        <v>45168</v>
      </c>
      <c r="E8810" s="6" t="s">
        <v>1368</v>
      </c>
      <c r="F8810" s="7">
        <v>2915266</v>
      </c>
      <c r="G8810" s="6" t="s">
        <v>10524</v>
      </c>
      <c r="H8810" s="7">
        <v>313391</v>
      </c>
      <c r="I8810" s="143"/>
      <c r="J8810" s="144"/>
      <c r="K8810" s="145"/>
      <c r="L8810" t="str">
        <f t="shared" si="586"/>
        <v>51672</v>
      </c>
      <c r="M8810">
        <f t="shared" si="587"/>
        <v>51672</v>
      </c>
      <c r="N8810" s="37">
        <f t="shared" si="588"/>
        <v>2915266</v>
      </c>
    </row>
    <row r="8811" spans="1:14" x14ac:dyDescent="0.3">
      <c r="A8811" s="3">
        <v>9</v>
      </c>
      <c r="B8811" s="135"/>
      <c r="C8811" s="4" t="s">
        <v>24301</v>
      </c>
      <c r="D8811" s="5">
        <v>45156</v>
      </c>
      <c r="E8811" s="6" t="s">
        <v>1368</v>
      </c>
      <c r="F8811" s="7">
        <v>1996904</v>
      </c>
      <c r="G8811" s="6" t="s">
        <v>10524</v>
      </c>
      <c r="H8811" s="7">
        <v>214667</v>
      </c>
      <c r="I8811" s="137"/>
      <c r="J8811" s="140"/>
      <c r="K8811" s="141"/>
      <c r="L8811" t="str">
        <f t="shared" si="586"/>
        <v>49604</v>
      </c>
      <c r="M8811">
        <f t="shared" si="587"/>
        <v>49604</v>
      </c>
      <c r="N8811" s="37">
        <f t="shared" si="588"/>
        <v>1996904</v>
      </c>
    </row>
    <row r="8812" spans="1:14" ht="25.55" customHeight="1" x14ac:dyDescent="0.3">
      <c r="A8812" s="3">
        <v>9</v>
      </c>
      <c r="B8812" s="134" t="s">
        <v>24302</v>
      </c>
      <c r="C8812" s="4" t="s">
        <v>24303</v>
      </c>
      <c r="D8812" s="5">
        <v>45149</v>
      </c>
      <c r="E8812" s="6" t="s">
        <v>1368</v>
      </c>
      <c r="F8812" s="7">
        <v>3878107</v>
      </c>
      <c r="G8812" s="6" t="s">
        <v>10524</v>
      </c>
      <c r="H8812" s="7">
        <v>416897</v>
      </c>
      <c r="I8812" s="136">
        <v>9120026</v>
      </c>
      <c r="J8812" s="138" t="s">
        <v>604</v>
      </c>
      <c r="K8812" s="139"/>
      <c r="L8812" t="str">
        <f t="shared" si="586"/>
        <v>48081</v>
      </c>
      <c r="M8812">
        <f t="shared" si="587"/>
        <v>48081</v>
      </c>
      <c r="N8812" s="37">
        <f t="shared" si="588"/>
        <v>3878107</v>
      </c>
    </row>
    <row r="8813" spans="1:14" ht="25.05" x14ac:dyDescent="0.3">
      <c r="A8813" s="3">
        <v>9</v>
      </c>
      <c r="B8813" s="142"/>
      <c r="C8813" s="4" t="s">
        <v>24304</v>
      </c>
      <c r="D8813" s="5">
        <v>45145</v>
      </c>
      <c r="E8813" s="6" t="s">
        <v>1787</v>
      </c>
      <c r="F8813" s="7">
        <v>2378927</v>
      </c>
      <c r="G8813" s="6" t="s">
        <v>10524</v>
      </c>
      <c r="H8813" s="7">
        <v>255735</v>
      </c>
      <c r="I8813" s="143"/>
      <c r="J8813" s="144"/>
      <c r="K8813" s="145"/>
      <c r="L8813" t="str">
        <f t="shared" si="586"/>
        <v>46834</v>
      </c>
      <c r="M8813">
        <f t="shared" si="587"/>
        <v>46834</v>
      </c>
      <c r="N8813" s="37">
        <f t="shared" si="588"/>
        <v>2378927</v>
      </c>
    </row>
    <row r="8814" spans="1:14" x14ac:dyDescent="0.3">
      <c r="A8814" s="3">
        <v>9</v>
      </c>
      <c r="B8814" s="135"/>
      <c r="C8814" s="4" t="s">
        <v>24305</v>
      </c>
      <c r="D8814" s="5">
        <v>45157</v>
      </c>
      <c r="E8814" s="6" t="s">
        <v>1368</v>
      </c>
      <c r="F8814" s="7">
        <v>3961483</v>
      </c>
      <c r="G8814" s="6" t="s">
        <v>10524</v>
      </c>
      <c r="H8814" s="7">
        <v>425860</v>
      </c>
      <c r="I8814" s="137"/>
      <c r="J8814" s="140"/>
      <c r="K8814" s="141"/>
      <c r="L8814" t="str">
        <f t="shared" si="586"/>
        <v>49775</v>
      </c>
      <c r="M8814">
        <f t="shared" si="587"/>
        <v>49775</v>
      </c>
      <c r="N8814" s="37">
        <f t="shared" si="588"/>
        <v>3961483</v>
      </c>
    </row>
    <row r="8815" spans="1:14" ht="25.55" customHeight="1" x14ac:dyDescent="0.3">
      <c r="A8815" s="3">
        <v>9</v>
      </c>
      <c r="B8815" s="134" t="s">
        <v>24306</v>
      </c>
      <c r="C8815" s="4" t="s">
        <v>24307</v>
      </c>
      <c r="D8815" s="5">
        <v>45154</v>
      </c>
      <c r="E8815" s="6" t="s">
        <v>1368</v>
      </c>
      <c r="F8815" s="7">
        <v>1992481</v>
      </c>
      <c r="G8815" s="6" t="s">
        <v>10524</v>
      </c>
      <c r="H8815" s="7">
        <v>214192</v>
      </c>
      <c r="I8815" s="136">
        <v>3903423</v>
      </c>
      <c r="J8815" s="138" t="s">
        <v>610</v>
      </c>
      <c r="K8815" s="139"/>
      <c r="L8815" t="str">
        <f t="shared" si="586"/>
        <v>48523</v>
      </c>
      <c r="M8815">
        <f t="shared" si="587"/>
        <v>48523</v>
      </c>
      <c r="N8815" s="37">
        <f t="shared" si="588"/>
        <v>1992481</v>
      </c>
    </row>
    <row r="8816" spans="1:14" x14ac:dyDescent="0.3">
      <c r="A8816" s="3">
        <v>9</v>
      </c>
      <c r="B8816" s="142"/>
      <c r="C8816" s="4" t="s">
        <v>24308</v>
      </c>
      <c r="D8816" s="5">
        <v>45146</v>
      </c>
      <c r="E8816" s="6" t="s">
        <v>1368</v>
      </c>
      <c r="F8816" s="7">
        <v>1392768</v>
      </c>
      <c r="G8816" s="6" t="s">
        <v>10524</v>
      </c>
      <c r="H8816" s="7">
        <v>149723</v>
      </c>
      <c r="I8816" s="143"/>
      <c r="J8816" s="144"/>
      <c r="K8816" s="145"/>
      <c r="L8816" t="str">
        <f t="shared" si="586"/>
        <v>46943</v>
      </c>
      <c r="M8816">
        <f t="shared" si="587"/>
        <v>46943</v>
      </c>
      <c r="N8816" s="37">
        <f t="shared" si="588"/>
        <v>1392768</v>
      </c>
    </row>
    <row r="8817" spans="1:14" ht="25.05" x14ac:dyDescent="0.3">
      <c r="A8817" s="3">
        <v>9</v>
      </c>
      <c r="B8817" s="135"/>
      <c r="C8817" s="4" t="s">
        <v>24309</v>
      </c>
      <c r="D8817" s="5">
        <v>45150</v>
      </c>
      <c r="E8817" s="6" t="s">
        <v>1378</v>
      </c>
      <c r="F8817" s="7">
        <v>988334</v>
      </c>
      <c r="G8817" s="6" t="s">
        <v>10524</v>
      </c>
      <c r="H8817" s="7">
        <v>106246</v>
      </c>
      <c r="I8817" s="137"/>
      <c r="J8817" s="140"/>
      <c r="K8817" s="141"/>
      <c r="L8817" t="str">
        <f t="shared" si="586"/>
        <v>48319</v>
      </c>
      <c r="M8817">
        <f t="shared" si="587"/>
        <v>48319</v>
      </c>
      <c r="N8817" s="37">
        <f t="shared" si="588"/>
        <v>988334</v>
      </c>
    </row>
    <row r="8818" spans="1:14" ht="25.55" customHeight="1" x14ac:dyDescent="0.3">
      <c r="A8818" s="3">
        <v>9</v>
      </c>
      <c r="B8818" s="134" t="s">
        <v>24310</v>
      </c>
      <c r="C8818" s="4" t="s">
        <v>24311</v>
      </c>
      <c r="D8818" s="5">
        <v>45153</v>
      </c>
      <c r="E8818" s="6" t="s">
        <v>1787</v>
      </c>
      <c r="F8818" s="7">
        <v>793055</v>
      </c>
      <c r="G8818" s="6" t="s">
        <v>10524</v>
      </c>
      <c r="H8818" s="7">
        <v>85253</v>
      </c>
      <c r="I8818" s="136">
        <v>6699433</v>
      </c>
      <c r="J8818" s="138" t="s">
        <v>615</v>
      </c>
      <c r="K8818" s="139"/>
      <c r="L8818" t="str">
        <f t="shared" si="586"/>
        <v>48493</v>
      </c>
      <c r="M8818">
        <f t="shared" si="587"/>
        <v>48493</v>
      </c>
      <c r="N8818" s="37">
        <f t="shared" si="588"/>
        <v>793055</v>
      </c>
    </row>
    <row r="8819" spans="1:14" x14ac:dyDescent="0.3">
      <c r="A8819" s="3">
        <v>9</v>
      </c>
      <c r="B8819" s="142"/>
      <c r="C8819" s="4" t="s">
        <v>24312</v>
      </c>
      <c r="D8819" s="5">
        <v>45167</v>
      </c>
      <c r="E8819" s="6" t="s">
        <v>1368</v>
      </c>
      <c r="F8819" s="7">
        <v>2453252</v>
      </c>
      <c r="G8819" s="6" t="s">
        <v>10524</v>
      </c>
      <c r="H8819" s="7">
        <v>263725</v>
      </c>
      <c r="I8819" s="143"/>
      <c r="J8819" s="144"/>
      <c r="K8819" s="145"/>
      <c r="L8819" t="str">
        <f t="shared" si="586"/>
        <v>51624</v>
      </c>
      <c r="M8819">
        <f t="shared" si="587"/>
        <v>51624</v>
      </c>
      <c r="N8819" s="37">
        <f t="shared" si="588"/>
        <v>2453252</v>
      </c>
    </row>
    <row r="8820" spans="1:14" ht="25.05" x14ac:dyDescent="0.3">
      <c r="A8820" s="3">
        <v>9</v>
      </c>
      <c r="B8820" s="142"/>
      <c r="C8820" s="4" t="s">
        <v>24313</v>
      </c>
      <c r="D8820" s="5">
        <v>45167</v>
      </c>
      <c r="E8820" s="6" t="s">
        <v>1787</v>
      </c>
      <c r="F8820" s="7">
        <v>888209</v>
      </c>
      <c r="G8820" s="6" t="s">
        <v>10524</v>
      </c>
      <c r="H8820" s="7">
        <v>95483</v>
      </c>
      <c r="I8820" s="143"/>
      <c r="J8820" s="144"/>
      <c r="K8820" s="145"/>
      <c r="L8820" t="str">
        <f t="shared" si="586"/>
        <v>51625</v>
      </c>
      <c r="M8820">
        <f t="shared" si="587"/>
        <v>51625</v>
      </c>
      <c r="N8820" s="37">
        <f t="shared" si="588"/>
        <v>888209</v>
      </c>
    </row>
    <row r="8821" spans="1:14" x14ac:dyDescent="0.3">
      <c r="A8821" s="3">
        <v>9</v>
      </c>
      <c r="B8821" s="142"/>
      <c r="C8821" s="4" t="s">
        <v>24314</v>
      </c>
      <c r="D8821" s="5">
        <v>45139</v>
      </c>
      <c r="E8821" s="6" t="s">
        <v>1368</v>
      </c>
      <c r="F8821" s="7">
        <v>2578797</v>
      </c>
      <c r="G8821" s="6" t="s">
        <v>10524</v>
      </c>
      <c r="H8821" s="7">
        <v>277221</v>
      </c>
      <c r="I8821" s="143"/>
      <c r="J8821" s="144"/>
      <c r="K8821" s="145"/>
      <c r="L8821" t="str">
        <f t="shared" si="586"/>
        <v>45469</v>
      </c>
      <c r="M8821">
        <f t="shared" si="587"/>
        <v>45469</v>
      </c>
      <c r="N8821" s="37">
        <f t="shared" si="588"/>
        <v>2578797</v>
      </c>
    </row>
    <row r="8822" spans="1:14" ht="25.05" x14ac:dyDescent="0.3">
      <c r="A8822" s="3">
        <v>9</v>
      </c>
      <c r="B8822" s="135"/>
      <c r="C8822" s="4" t="s">
        <v>24315</v>
      </c>
      <c r="D8822" s="5">
        <v>45146</v>
      </c>
      <c r="E8822" s="6" t="s">
        <v>1787</v>
      </c>
      <c r="F8822" s="7">
        <v>793055</v>
      </c>
      <c r="G8822" s="6" t="s">
        <v>10524</v>
      </c>
      <c r="H8822" s="7">
        <v>85253</v>
      </c>
      <c r="I8822" s="137"/>
      <c r="J8822" s="140"/>
      <c r="K8822" s="141"/>
      <c r="L8822" t="str">
        <f t="shared" si="586"/>
        <v>46980</v>
      </c>
      <c r="M8822">
        <f t="shared" si="587"/>
        <v>46980</v>
      </c>
      <c r="N8822" s="37">
        <f t="shared" si="588"/>
        <v>793055</v>
      </c>
    </row>
    <row r="8823" spans="1:14" ht="25.55" customHeight="1" x14ac:dyDescent="0.3">
      <c r="A8823" s="3">
        <v>9</v>
      </c>
      <c r="B8823" s="134" t="s">
        <v>24325</v>
      </c>
      <c r="C8823" s="4" t="s">
        <v>24326</v>
      </c>
      <c r="D8823" s="5">
        <v>45167</v>
      </c>
      <c r="E8823" s="6" t="s">
        <v>1787</v>
      </c>
      <c r="F8823" s="7">
        <v>634435</v>
      </c>
      <c r="G8823" s="6" t="s">
        <v>10524</v>
      </c>
      <c r="H8823" s="7">
        <v>68202</v>
      </c>
      <c r="I8823" s="136">
        <v>1274035</v>
      </c>
      <c r="J8823" s="138" t="s">
        <v>623</v>
      </c>
      <c r="K8823" s="139"/>
      <c r="L8823" t="str">
        <f t="shared" si="586"/>
        <v>51636</v>
      </c>
      <c r="M8823">
        <f t="shared" si="587"/>
        <v>51636</v>
      </c>
      <c r="N8823" s="37">
        <f t="shared" si="588"/>
        <v>634435</v>
      </c>
    </row>
    <row r="8824" spans="1:14" ht="25.05" x14ac:dyDescent="0.3">
      <c r="A8824" s="3">
        <v>9</v>
      </c>
      <c r="B8824" s="135"/>
      <c r="C8824" s="4" t="s">
        <v>24327</v>
      </c>
      <c r="D8824" s="5">
        <v>45146</v>
      </c>
      <c r="E8824" s="6" t="s">
        <v>1787</v>
      </c>
      <c r="F8824" s="7">
        <v>793055</v>
      </c>
      <c r="G8824" s="6" t="s">
        <v>10524</v>
      </c>
      <c r="H8824" s="7">
        <v>85253</v>
      </c>
      <c r="I8824" s="137"/>
      <c r="J8824" s="140"/>
      <c r="K8824" s="141"/>
      <c r="L8824" t="str">
        <f t="shared" si="586"/>
        <v>46974</v>
      </c>
      <c r="M8824">
        <f t="shared" si="587"/>
        <v>46974</v>
      </c>
      <c r="N8824" s="37">
        <f t="shared" si="588"/>
        <v>793055</v>
      </c>
    </row>
    <row r="8825" spans="1:14" ht="38.200000000000003" customHeight="1" x14ac:dyDescent="0.3">
      <c r="A8825" s="3">
        <v>9</v>
      </c>
      <c r="B8825" s="8" t="s">
        <v>24328</v>
      </c>
      <c r="C8825" s="4" t="s">
        <v>24329</v>
      </c>
      <c r="D8825" s="5">
        <v>45167</v>
      </c>
      <c r="E8825" s="6" t="s">
        <v>1787</v>
      </c>
      <c r="F8825" s="7">
        <v>634435</v>
      </c>
      <c r="G8825" s="6" t="s">
        <v>10524</v>
      </c>
      <c r="H8825" s="7">
        <v>68202</v>
      </c>
      <c r="I8825" s="11">
        <v>566233</v>
      </c>
      <c r="J8825" s="132" t="s">
        <v>4899</v>
      </c>
      <c r="K8825" s="133"/>
      <c r="L8825" t="str">
        <f t="shared" si="586"/>
        <v>51635</v>
      </c>
      <c r="M8825">
        <f t="shared" si="587"/>
        <v>51635</v>
      </c>
      <c r="N8825" s="37">
        <f t="shared" si="588"/>
        <v>634435</v>
      </c>
    </row>
    <row r="8826" spans="1:14" ht="25.55" customHeight="1" x14ac:dyDescent="0.3">
      <c r="A8826" s="3">
        <v>9</v>
      </c>
      <c r="B8826" s="134" t="s">
        <v>24330</v>
      </c>
      <c r="C8826" s="4" t="s">
        <v>24331</v>
      </c>
      <c r="D8826" s="5">
        <v>45162</v>
      </c>
      <c r="E8826" s="6" t="s">
        <v>1368</v>
      </c>
      <c r="F8826" s="7">
        <v>3482784</v>
      </c>
      <c r="G8826" s="6" t="s">
        <v>10524</v>
      </c>
      <c r="H8826" s="7">
        <v>374399</v>
      </c>
      <c r="I8826" s="136">
        <v>7874619</v>
      </c>
      <c r="J8826" s="138" t="s">
        <v>626</v>
      </c>
      <c r="K8826" s="139"/>
      <c r="L8826" t="str">
        <f t="shared" si="586"/>
        <v>50744</v>
      </c>
      <c r="M8826">
        <f t="shared" si="587"/>
        <v>50744</v>
      </c>
      <c r="N8826" s="37">
        <f t="shared" si="588"/>
        <v>3482784</v>
      </c>
    </row>
    <row r="8827" spans="1:14" ht="25.05" x14ac:dyDescent="0.3">
      <c r="A8827" s="3">
        <v>9</v>
      </c>
      <c r="B8827" s="142"/>
      <c r="C8827" s="4" t="s">
        <v>24332</v>
      </c>
      <c r="D8827" s="5">
        <v>45169</v>
      </c>
      <c r="E8827" s="6" t="s">
        <v>1787</v>
      </c>
      <c r="F8827" s="7">
        <v>1268870</v>
      </c>
      <c r="G8827" s="6" t="s">
        <v>10524</v>
      </c>
      <c r="H8827" s="7">
        <v>136404</v>
      </c>
      <c r="I8827" s="143"/>
      <c r="J8827" s="144"/>
      <c r="K8827" s="145"/>
      <c r="L8827" t="str">
        <f t="shared" si="586"/>
        <v>53105</v>
      </c>
      <c r="M8827">
        <f t="shared" si="587"/>
        <v>53105</v>
      </c>
      <c r="N8827" s="37">
        <f t="shared" si="588"/>
        <v>1268870</v>
      </c>
    </row>
    <row r="8828" spans="1:14" x14ac:dyDescent="0.3">
      <c r="A8828" s="3">
        <v>9</v>
      </c>
      <c r="B8828" s="142"/>
      <c r="C8828" s="4" t="s">
        <v>24333</v>
      </c>
      <c r="D8828" s="5">
        <v>45154</v>
      </c>
      <c r="E8828" s="6" t="s">
        <v>1368</v>
      </c>
      <c r="F8828" s="7">
        <v>2678681</v>
      </c>
      <c r="G8828" s="6" t="s">
        <v>10524</v>
      </c>
      <c r="H8828" s="7">
        <v>287958</v>
      </c>
      <c r="I8828" s="143"/>
      <c r="J8828" s="144"/>
      <c r="K8828" s="145"/>
      <c r="L8828" t="str">
        <f t="shared" si="586"/>
        <v>48516</v>
      </c>
      <c r="M8828">
        <f t="shared" si="587"/>
        <v>48516</v>
      </c>
      <c r="N8828" s="37">
        <f t="shared" si="588"/>
        <v>2678681</v>
      </c>
    </row>
    <row r="8829" spans="1:14" x14ac:dyDescent="0.3">
      <c r="A8829" s="3">
        <v>9</v>
      </c>
      <c r="B8829" s="135"/>
      <c r="C8829" s="4" t="s">
        <v>24334</v>
      </c>
      <c r="D8829" s="5">
        <v>45169</v>
      </c>
      <c r="E8829" s="6" t="s">
        <v>1368</v>
      </c>
      <c r="F8829" s="7">
        <v>1392768</v>
      </c>
      <c r="G8829" s="6" t="s">
        <v>10524</v>
      </c>
      <c r="H8829" s="7">
        <v>149723</v>
      </c>
      <c r="I8829" s="137"/>
      <c r="J8829" s="140"/>
      <c r="K8829" s="141"/>
      <c r="L8829" t="str">
        <f t="shared" si="586"/>
        <v>53104</v>
      </c>
      <c r="M8829">
        <f t="shared" si="587"/>
        <v>53104</v>
      </c>
      <c r="N8829" s="37">
        <f t="shared" si="588"/>
        <v>1392768</v>
      </c>
    </row>
    <row r="8830" spans="1:14" ht="25.55" customHeight="1" x14ac:dyDescent="0.3">
      <c r="A8830" s="3">
        <v>9</v>
      </c>
      <c r="B8830" s="134" t="s">
        <v>24335</v>
      </c>
      <c r="C8830" s="4" t="s">
        <v>24336</v>
      </c>
      <c r="D8830" s="5">
        <v>45162</v>
      </c>
      <c r="E8830" s="6" t="s">
        <v>1368</v>
      </c>
      <c r="F8830" s="7">
        <v>1992481</v>
      </c>
      <c r="G8830" s="6" t="s">
        <v>10524</v>
      </c>
      <c r="H8830" s="7">
        <v>214192</v>
      </c>
      <c r="I8830" s="136">
        <v>13858884</v>
      </c>
      <c r="J8830" s="138" t="s">
        <v>630</v>
      </c>
      <c r="K8830" s="139"/>
      <c r="L8830" t="str">
        <f t="shared" si="586"/>
        <v>50484</v>
      </c>
      <c r="M8830">
        <f t="shared" si="587"/>
        <v>50484</v>
      </c>
      <c r="N8830" s="37">
        <f t="shared" si="588"/>
        <v>1992481</v>
      </c>
    </row>
    <row r="8831" spans="1:14" x14ac:dyDescent="0.3">
      <c r="A8831" s="3">
        <v>9</v>
      </c>
      <c r="B8831" s="142"/>
      <c r="C8831" s="4" t="s">
        <v>24337</v>
      </c>
      <c r="D8831" s="5">
        <v>45141</v>
      </c>
      <c r="E8831" s="6" t="s">
        <v>1368</v>
      </c>
      <c r="F8831" s="7">
        <v>3665749</v>
      </c>
      <c r="G8831" s="6" t="s">
        <v>10524</v>
      </c>
      <c r="H8831" s="7">
        <v>394068</v>
      </c>
      <c r="I8831" s="143"/>
      <c r="J8831" s="144"/>
      <c r="K8831" s="145"/>
      <c r="L8831" t="str">
        <f t="shared" si="586"/>
        <v>46320</v>
      </c>
      <c r="M8831">
        <f t="shared" si="587"/>
        <v>46320</v>
      </c>
      <c r="N8831" s="37">
        <f t="shared" si="588"/>
        <v>3665749</v>
      </c>
    </row>
    <row r="8832" spans="1:14" ht="25.05" x14ac:dyDescent="0.3">
      <c r="A8832" s="3">
        <v>9</v>
      </c>
      <c r="B8832" s="142"/>
      <c r="C8832" s="4" t="s">
        <v>24338</v>
      </c>
      <c r="D8832" s="5">
        <v>45167</v>
      </c>
      <c r="E8832" s="6" t="s">
        <v>1378</v>
      </c>
      <c r="F8832" s="7">
        <v>1522644</v>
      </c>
      <c r="G8832" s="6" t="s">
        <v>10524</v>
      </c>
      <c r="H8832" s="7">
        <v>163684</v>
      </c>
      <c r="I8832" s="143"/>
      <c r="J8832" s="144"/>
      <c r="K8832" s="145"/>
      <c r="L8832" t="str">
        <f t="shared" si="586"/>
        <v>51593</v>
      </c>
      <c r="M8832">
        <f t="shared" si="587"/>
        <v>51593</v>
      </c>
      <c r="N8832" s="37">
        <f t="shared" si="588"/>
        <v>1522644</v>
      </c>
    </row>
    <row r="8833" spans="1:14" x14ac:dyDescent="0.3">
      <c r="A8833" s="3">
        <v>9</v>
      </c>
      <c r="B8833" s="142"/>
      <c r="C8833" s="4" t="s">
        <v>24339</v>
      </c>
      <c r="D8833" s="5">
        <v>45157</v>
      </c>
      <c r="E8833" s="6" t="s">
        <v>1368</v>
      </c>
      <c r="F8833" s="7">
        <v>1992481</v>
      </c>
      <c r="G8833" s="6" t="s">
        <v>10524</v>
      </c>
      <c r="H8833" s="7">
        <v>214192</v>
      </c>
      <c r="I8833" s="143"/>
      <c r="J8833" s="144"/>
      <c r="K8833" s="145"/>
      <c r="L8833" t="str">
        <f t="shared" si="586"/>
        <v>49782</v>
      </c>
      <c r="M8833">
        <f t="shared" si="587"/>
        <v>49782</v>
      </c>
      <c r="N8833" s="37">
        <f t="shared" si="588"/>
        <v>1992481</v>
      </c>
    </row>
    <row r="8834" spans="1:14" x14ac:dyDescent="0.3">
      <c r="A8834" s="3">
        <v>9</v>
      </c>
      <c r="B8834" s="142"/>
      <c r="C8834" s="4" t="s">
        <v>24340</v>
      </c>
      <c r="D8834" s="5">
        <v>45167</v>
      </c>
      <c r="E8834" s="6" t="s">
        <v>1365</v>
      </c>
      <c r="F8834" s="7">
        <v>2780876</v>
      </c>
      <c r="G8834" s="6" t="s">
        <v>10524</v>
      </c>
      <c r="H8834" s="7">
        <v>298944</v>
      </c>
      <c r="I8834" s="143"/>
      <c r="J8834" s="144"/>
      <c r="K8834" s="145"/>
      <c r="L8834" t="str">
        <f t="shared" si="586"/>
        <v>51588</v>
      </c>
      <c r="M8834">
        <f t="shared" si="587"/>
        <v>51588</v>
      </c>
      <c r="N8834" s="37">
        <f t="shared" si="588"/>
        <v>2780876</v>
      </c>
    </row>
    <row r="8835" spans="1:14" ht="25.05" x14ac:dyDescent="0.3">
      <c r="A8835" s="3">
        <v>9</v>
      </c>
      <c r="B8835" s="142"/>
      <c r="C8835" s="4" t="s">
        <v>24341</v>
      </c>
      <c r="D8835" s="5">
        <v>45146</v>
      </c>
      <c r="E8835" s="6" t="s">
        <v>1787</v>
      </c>
      <c r="F8835" s="7">
        <v>2374504</v>
      </c>
      <c r="G8835" s="6" t="s">
        <v>10524</v>
      </c>
      <c r="H8835" s="7">
        <v>255259</v>
      </c>
      <c r="I8835" s="143"/>
      <c r="J8835" s="144"/>
      <c r="K8835" s="145"/>
      <c r="L8835" t="str">
        <f t="shared" si="586"/>
        <v>46945</v>
      </c>
      <c r="M8835">
        <f t="shared" si="587"/>
        <v>46945</v>
      </c>
      <c r="N8835" s="37">
        <f t="shared" si="588"/>
        <v>2374504</v>
      </c>
    </row>
    <row r="8836" spans="1:14" x14ac:dyDescent="0.3">
      <c r="A8836" s="3">
        <v>9</v>
      </c>
      <c r="B8836" s="135"/>
      <c r="C8836" s="4" t="s">
        <v>24342</v>
      </c>
      <c r="D8836" s="5">
        <v>45150</v>
      </c>
      <c r="E8836" s="6" t="s">
        <v>1368</v>
      </c>
      <c r="F8836" s="7">
        <v>1199426</v>
      </c>
      <c r="G8836" s="6" t="s">
        <v>10524</v>
      </c>
      <c r="H8836" s="7">
        <v>128938</v>
      </c>
      <c r="I8836" s="137"/>
      <c r="J8836" s="140"/>
      <c r="K8836" s="141"/>
      <c r="L8836" t="str">
        <f t="shared" si="586"/>
        <v>48270</v>
      </c>
      <c r="M8836">
        <f t="shared" si="587"/>
        <v>48270</v>
      </c>
      <c r="N8836" s="37">
        <f t="shared" si="588"/>
        <v>1199426</v>
      </c>
    </row>
    <row r="8837" spans="1:14" ht="38.200000000000003" customHeight="1" x14ac:dyDescent="0.3">
      <c r="A8837" s="3">
        <v>9</v>
      </c>
      <c r="B8837" s="8" t="s">
        <v>24343</v>
      </c>
      <c r="C8837" s="4" t="s">
        <v>24344</v>
      </c>
      <c r="D8837" s="5">
        <v>45167</v>
      </c>
      <c r="E8837" s="6" t="s">
        <v>1787</v>
      </c>
      <c r="F8837" s="7">
        <v>634435</v>
      </c>
      <c r="G8837" s="6" t="s">
        <v>10524</v>
      </c>
      <c r="H8837" s="7">
        <v>68202</v>
      </c>
      <c r="I8837" s="11">
        <v>566233</v>
      </c>
      <c r="J8837" s="132" t="s">
        <v>7913</v>
      </c>
      <c r="K8837" s="133"/>
      <c r="L8837" t="str">
        <f t="shared" si="586"/>
        <v>51583</v>
      </c>
      <c r="M8837">
        <f t="shared" si="587"/>
        <v>51583</v>
      </c>
      <c r="N8837" s="37">
        <f t="shared" si="588"/>
        <v>634435</v>
      </c>
    </row>
    <row r="8838" spans="1:14" ht="38.200000000000003" customHeight="1" x14ac:dyDescent="0.3">
      <c r="A8838" s="3">
        <v>9</v>
      </c>
      <c r="B8838" s="8" t="s">
        <v>24345</v>
      </c>
      <c r="C8838" s="4" t="s">
        <v>24346</v>
      </c>
      <c r="D8838" s="5">
        <v>45168</v>
      </c>
      <c r="E8838" s="6" t="s">
        <v>1787</v>
      </c>
      <c r="F8838" s="7">
        <v>634435</v>
      </c>
      <c r="G8838" s="6" t="s">
        <v>10524</v>
      </c>
      <c r="H8838" s="7">
        <v>68202</v>
      </c>
      <c r="I8838" s="11">
        <v>566233</v>
      </c>
      <c r="J8838" s="132" t="s">
        <v>7916</v>
      </c>
      <c r="K8838" s="133"/>
      <c r="L8838" t="str">
        <f t="shared" si="586"/>
        <v>51666</v>
      </c>
      <c r="M8838">
        <f t="shared" si="587"/>
        <v>51666</v>
      </c>
      <c r="N8838" s="37">
        <f t="shared" si="588"/>
        <v>634435</v>
      </c>
    </row>
    <row r="8839" spans="1:14" ht="15.05" customHeight="1" x14ac:dyDescent="0.3">
      <c r="A8839" s="3">
        <v>9</v>
      </c>
      <c r="B8839" s="134" t="s">
        <v>24347</v>
      </c>
      <c r="C8839" s="4" t="s">
        <v>24348</v>
      </c>
      <c r="D8839" s="5">
        <v>45146</v>
      </c>
      <c r="E8839" s="6" t="s">
        <v>1365</v>
      </c>
      <c r="F8839" s="7">
        <v>3801670</v>
      </c>
      <c r="G8839" s="6" t="s">
        <v>10524</v>
      </c>
      <c r="H8839" s="7">
        <v>408680</v>
      </c>
      <c r="I8839" s="136">
        <v>16621327</v>
      </c>
      <c r="J8839" s="138" t="s">
        <v>640</v>
      </c>
      <c r="K8839" s="139"/>
      <c r="L8839" t="str">
        <f t="shared" si="586"/>
        <v>46935</v>
      </c>
      <c r="M8839">
        <f t="shared" si="587"/>
        <v>46935</v>
      </c>
      <c r="N8839" s="37">
        <f t="shared" si="588"/>
        <v>3801670</v>
      </c>
    </row>
    <row r="8840" spans="1:14" ht="25.05" x14ac:dyDescent="0.3">
      <c r="A8840" s="3">
        <v>9</v>
      </c>
      <c r="B8840" s="142"/>
      <c r="C8840" s="4" t="s">
        <v>24349</v>
      </c>
      <c r="D8840" s="5">
        <v>45150</v>
      </c>
      <c r="E8840" s="6" t="s">
        <v>1787</v>
      </c>
      <c r="F8840" s="7">
        <v>2620933</v>
      </c>
      <c r="G8840" s="6" t="s">
        <v>10524</v>
      </c>
      <c r="H8840" s="7">
        <v>281750</v>
      </c>
      <c r="I8840" s="143"/>
      <c r="J8840" s="144"/>
      <c r="K8840" s="145"/>
      <c r="L8840" t="str">
        <f t="shared" si="586"/>
        <v>48245</v>
      </c>
      <c r="M8840">
        <f t="shared" si="587"/>
        <v>48245</v>
      </c>
      <c r="N8840" s="37">
        <f t="shared" si="588"/>
        <v>2620933</v>
      </c>
    </row>
    <row r="8841" spans="1:14" ht="25.05" x14ac:dyDescent="0.3">
      <c r="A8841" s="3">
        <v>9</v>
      </c>
      <c r="B8841" s="142"/>
      <c r="C8841" s="4" t="s">
        <v>24350</v>
      </c>
      <c r="D8841" s="5">
        <v>45167</v>
      </c>
      <c r="E8841" s="6" t="s">
        <v>1378</v>
      </c>
      <c r="F8841" s="7">
        <v>634435</v>
      </c>
      <c r="G8841" s="6" t="s">
        <v>10524</v>
      </c>
      <c r="H8841" s="7">
        <v>68202</v>
      </c>
      <c r="I8841" s="143"/>
      <c r="J8841" s="144"/>
      <c r="K8841" s="145"/>
      <c r="L8841" t="str">
        <f t="shared" si="586"/>
        <v>51571</v>
      </c>
      <c r="M8841">
        <f t="shared" si="587"/>
        <v>51571</v>
      </c>
      <c r="N8841" s="37">
        <f t="shared" si="588"/>
        <v>634435</v>
      </c>
    </row>
    <row r="8842" spans="1:14" x14ac:dyDescent="0.3">
      <c r="A8842" s="3">
        <v>9</v>
      </c>
      <c r="B8842" s="142"/>
      <c r="C8842" s="4" t="s">
        <v>24351</v>
      </c>
      <c r="D8842" s="5">
        <v>45167</v>
      </c>
      <c r="E8842" s="6" t="s">
        <v>1365</v>
      </c>
      <c r="F8842" s="7">
        <v>1392768</v>
      </c>
      <c r="G8842" s="6" t="s">
        <v>10524</v>
      </c>
      <c r="H8842" s="7">
        <v>149723</v>
      </c>
      <c r="I8842" s="143"/>
      <c r="J8842" s="144"/>
      <c r="K8842" s="145"/>
      <c r="L8842" t="str">
        <f t="shared" si="586"/>
        <v>51572</v>
      </c>
      <c r="M8842">
        <f t="shared" si="587"/>
        <v>51572</v>
      </c>
      <c r="N8842" s="37">
        <f t="shared" si="588"/>
        <v>1392768</v>
      </c>
    </row>
    <row r="8843" spans="1:14" ht="25.05" x14ac:dyDescent="0.3">
      <c r="A8843" s="3">
        <v>9</v>
      </c>
      <c r="B8843" s="142"/>
      <c r="C8843" s="4" t="s">
        <v>24352</v>
      </c>
      <c r="D8843" s="5">
        <v>45162</v>
      </c>
      <c r="E8843" s="6" t="s">
        <v>1378</v>
      </c>
      <c r="F8843" s="7">
        <v>2078968</v>
      </c>
      <c r="G8843" s="6" t="s">
        <v>10524</v>
      </c>
      <c r="H8843" s="7">
        <v>223489</v>
      </c>
      <c r="I8843" s="143"/>
      <c r="J8843" s="144"/>
      <c r="K8843" s="145"/>
      <c r="L8843" t="str">
        <f t="shared" si="586"/>
        <v>50523</v>
      </c>
      <c r="M8843">
        <f t="shared" si="587"/>
        <v>50523</v>
      </c>
      <c r="N8843" s="37">
        <f t="shared" si="588"/>
        <v>2078968</v>
      </c>
    </row>
    <row r="8844" spans="1:14" x14ac:dyDescent="0.3">
      <c r="A8844" s="3">
        <v>9</v>
      </c>
      <c r="B8844" s="142"/>
      <c r="C8844" s="4" t="s">
        <v>24353</v>
      </c>
      <c r="D8844" s="5">
        <v>45156</v>
      </c>
      <c r="E8844" s="6" t="s">
        <v>1368</v>
      </c>
      <c r="F8844" s="7">
        <v>2398853</v>
      </c>
      <c r="G8844" s="6" t="s">
        <v>10524</v>
      </c>
      <c r="H8844" s="7">
        <v>257877</v>
      </c>
      <c r="I8844" s="143"/>
      <c r="J8844" s="144"/>
      <c r="K8844" s="145"/>
      <c r="L8844" t="str">
        <f t="shared" si="586"/>
        <v>49638</v>
      </c>
      <c r="M8844">
        <f t="shared" si="587"/>
        <v>49638</v>
      </c>
      <c r="N8844" s="37">
        <f t="shared" si="588"/>
        <v>2398853</v>
      </c>
    </row>
    <row r="8845" spans="1:14" ht="25.05" x14ac:dyDescent="0.3">
      <c r="A8845" s="3">
        <v>9</v>
      </c>
      <c r="B8845" s="142"/>
      <c r="C8845" s="4" t="s">
        <v>24354</v>
      </c>
      <c r="D8845" s="5">
        <v>45164</v>
      </c>
      <c r="E8845" s="6" t="s">
        <v>2134</v>
      </c>
      <c r="F8845" s="7">
        <v>812948</v>
      </c>
      <c r="G8845" s="6" t="s">
        <v>10524</v>
      </c>
      <c r="H8845" s="7">
        <v>87392</v>
      </c>
      <c r="I8845" s="143"/>
      <c r="J8845" s="144"/>
      <c r="K8845" s="145"/>
      <c r="L8845" t="str">
        <f t="shared" si="586"/>
        <v>51393</v>
      </c>
      <c r="M8845">
        <f t="shared" si="587"/>
        <v>51393</v>
      </c>
      <c r="N8845" s="37">
        <f t="shared" si="588"/>
        <v>812948</v>
      </c>
    </row>
    <row r="8846" spans="1:14" x14ac:dyDescent="0.3">
      <c r="A8846" s="3">
        <v>9</v>
      </c>
      <c r="B8846" s="135"/>
      <c r="C8846" s="4" t="s">
        <v>24355</v>
      </c>
      <c r="D8846" s="5">
        <v>45169</v>
      </c>
      <c r="E8846" s="6" t="s">
        <v>1368</v>
      </c>
      <c r="F8846" s="7">
        <v>4882761</v>
      </c>
      <c r="G8846" s="6" t="s">
        <v>10524</v>
      </c>
      <c r="H8846" s="7">
        <v>524897</v>
      </c>
      <c r="I8846" s="137"/>
      <c r="J8846" s="140"/>
      <c r="K8846" s="141"/>
      <c r="L8846" t="str">
        <f t="shared" si="586"/>
        <v>53087</v>
      </c>
      <c r="M8846">
        <f t="shared" si="587"/>
        <v>53087</v>
      </c>
      <c r="N8846" s="37">
        <f t="shared" si="588"/>
        <v>4882761</v>
      </c>
    </row>
    <row r="8847" spans="1:14" ht="25.55" customHeight="1" x14ac:dyDescent="0.3">
      <c r="A8847" s="3">
        <v>9</v>
      </c>
      <c r="B8847" s="134" t="s">
        <v>24356</v>
      </c>
      <c r="C8847" s="4" t="s">
        <v>24357</v>
      </c>
      <c r="D8847" s="5">
        <v>45168</v>
      </c>
      <c r="E8847" s="6" t="s">
        <v>1787</v>
      </c>
      <c r="F8847" s="7">
        <v>1189582</v>
      </c>
      <c r="G8847" s="6" t="s">
        <v>10524</v>
      </c>
      <c r="H8847" s="7">
        <v>127880</v>
      </c>
      <c r="I8847" s="136">
        <v>7490986</v>
      </c>
      <c r="J8847" s="138" t="s">
        <v>652</v>
      </c>
      <c r="K8847" s="139"/>
      <c r="L8847" t="str">
        <f t="shared" si="586"/>
        <v>51664</v>
      </c>
      <c r="M8847">
        <f t="shared" si="587"/>
        <v>51664</v>
      </c>
      <c r="N8847" s="37">
        <f t="shared" si="588"/>
        <v>1189582</v>
      </c>
    </row>
    <row r="8848" spans="1:14" x14ac:dyDescent="0.3">
      <c r="A8848" s="3">
        <v>9</v>
      </c>
      <c r="B8848" s="142"/>
      <c r="C8848" s="4" t="s">
        <v>24358</v>
      </c>
      <c r="D8848" s="5">
        <v>45148</v>
      </c>
      <c r="E8848" s="6" t="s">
        <v>1368</v>
      </c>
      <c r="F8848" s="7">
        <v>2930974</v>
      </c>
      <c r="G8848" s="6" t="s">
        <v>10524</v>
      </c>
      <c r="H8848" s="7">
        <v>315080</v>
      </c>
      <c r="I8848" s="143"/>
      <c r="J8848" s="144"/>
      <c r="K8848" s="145"/>
      <c r="L8848" t="str">
        <f t="shared" si="586"/>
        <v>47709</v>
      </c>
      <c r="M8848">
        <f t="shared" si="587"/>
        <v>47709</v>
      </c>
      <c r="N8848" s="37">
        <f t="shared" si="588"/>
        <v>2930974</v>
      </c>
    </row>
    <row r="8849" spans="1:14" x14ac:dyDescent="0.3">
      <c r="A8849" s="3">
        <v>9</v>
      </c>
      <c r="B8849" s="142"/>
      <c r="C8849" s="4" t="s">
        <v>24359</v>
      </c>
      <c r="D8849" s="5">
        <v>45140</v>
      </c>
      <c r="E8849" s="6" t="s">
        <v>1368</v>
      </c>
      <c r="F8849" s="7">
        <v>1741392</v>
      </c>
      <c r="G8849" s="6" t="s">
        <v>10524</v>
      </c>
      <c r="H8849" s="7">
        <v>187200</v>
      </c>
      <c r="I8849" s="143"/>
      <c r="J8849" s="144"/>
      <c r="K8849" s="145"/>
      <c r="L8849" t="str">
        <f t="shared" si="586"/>
        <v>45493</v>
      </c>
      <c r="M8849">
        <f t="shared" si="587"/>
        <v>45493</v>
      </c>
      <c r="N8849" s="37">
        <f t="shared" si="588"/>
        <v>1741392</v>
      </c>
    </row>
    <row r="8850" spans="1:14" ht="25.05" x14ac:dyDescent="0.3">
      <c r="A8850" s="3">
        <v>9</v>
      </c>
      <c r="B8850" s="142"/>
      <c r="C8850" s="4" t="s">
        <v>24360</v>
      </c>
      <c r="D8850" s="5">
        <v>45154</v>
      </c>
      <c r="E8850" s="6" t="s">
        <v>1771</v>
      </c>
      <c r="F8850" s="7">
        <v>812948</v>
      </c>
      <c r="G8850" s="6" t="s">
        <v>10524</v>
      </c>
      <c r="H8850" s="7">
        <v>87392</v>
      </c>
      <c r="I8850" s="143"/>
      <c r="J8850" s="144"/>
      <c r="K8850" s="145"/>
      <c r="L8850" t="str">
        <f t="shared" si="586"/>
        <v>48556</v>
      </c>
      <c r="M8850">
        <f t="shared" si="587"/>
        <v>48556</v>
      </c>
      <c r="N8850" s="37">
        <f t="shared" si="588"/>
        <v>812948</v>
      </c>
    </row>
    <row r="8851" spans="1:14" ht="25.05" x14ac:dyDescent="0.3">
      <c r="A8851" s="3">
        <v>9</v>
      </c>
      <c r="B8851" s="142"/>
      <c r="C8851" s="4" t="s">
        <v>24361</v>
      </c>
      <c r="D8851" s="5">
        <v>45163</v>
      </c>
      <c r="E8851" s="6" t="s">
        <v>2134</v>
      </c>
      <c r="F8851" s="7">
        <v>1083931</v>
      </c>
      <c r="G8851" s="6" t="s">
        <v>10524</v>
      </c>
      <c r="H8851" s="7">
        <v>116523</v>
      </c>
      <c r="I8851" s="143"/>
      <c r="J8851" s="144"/>
      <c r="K8851" s="145"/>
      <c r="L8851" t="str">
        <f t="shared" si="586"/>
        <v>51191</v>
      </c>
      <c r="M8851">
        <f t="shared" si="587"/>
        <v>51191</v>
      </c>
      <c r="N8851" s="37">
        <f t="shared" si="588"/>
        <v>1083931</v>
      </c>
    </row>
    <row r="8852" spans="1:14" ht="25.05" x14ac:dyDescent="0.3">
      <c r="A8852" s="3">
        <v>9</v>
      </c>
      <c r="B8852" s="135"/>
      <c r="C8852" s="4" t="s">
        <v>24362</v>
      </c>
      <c r="D8852" s="5">
        <v>45168</v>
      </c>
      <c r="E8852" s="6" t="s">
        <v>1787</v>
      </c>
      <c r="F8852" s="7">
        <v>634435</v>
      </c>
      <c r="G8852" s="6" t="s">
        <v>10524</v>
      </c>
      <c r="H8852" s="7">
        <v>68202</v>
      </c>
      <c r="I8852" s="137"/>
      <c r="J8852" s="140"/>
      <c r="K8852" s="141"/>
      <c r="L8852" t="str">
        <f t="shared" si="586"/>
        <v>51665</v>
      </c>
      <c r="M8852">
        <f t="shared" si="587"/>
        <v>51665</v>
      </c>
      <c r="N8852" s="37">
        <f t="shared" si="588"/>
        <v>634435</v>
      </c>
    </row>
    <row r="8853" spans="1:14" ht="25.55" customHeight="1" x14ac:dyDescent="0.3">
      <c r="A8853" s="3">
        <v>9</v>
      </c>
      <c r="B8853" s="134" t="s">
        <v>24363</v>
      </c>
      <c r="C8853" s="4" t="s">
        <v>24364</v>
      </c>
      <c r="D8853" s="5">
        <v>45153</v>
      </c>
      <c r="E8853" s="6" t="s">
        <v>1368</v>
      </c>
      <c r="F8853" s="7">
        <v>2534447</v>
      </c>
      <c r="G8853" s="6" t="s">
        <v>10524</v>
      </c>
      <c r="H8853" s="7">
        <v>272453</v>
      </c>
      <c r="I8853" s="136">
        <v>5314318</v>
      </c>
      <c r="J8853" s="138" t="s">
        <v>658</v>
      </c>
      <c r="K8853" s="139"/>
      <c r="L8853" t="str">
        <f t="shared" si="586"/>
        <v>48451</v>
      </c>
      <c r="M8853">
        <f t="shared" si="587"/>
        <v>48451</v>
      </c>
      <c r="N8853" s="37">
        <f t="shared" si="588"/>
        <v>2534447</v>
      </c>
    </row>
    <row r="8854" spans="1:14" x14ac:dyDescent="0.3">
      <c r="A8854" s="3">
        <v>9</v>
      </c>
      <c r="B8854" s="142"/>
      <c r="C8854" s="4" t="s">
        <v>24365</v>
      </c>
      <c r="D8854" s="5">
        <v>45163</v>
      </c>
      <c r="E8854" s="6" t="s">
        <v>1368</v>
      </c>
      <c r="F8854" s="7">
        <v>2785536</v>
      </c>
      <c r="G8854" s="6" t="s">
        <v>10524</v>
      </c>
      <c r="H8854" s="7">
        <v>299445</v>
      </c>
      <c r="I8854" s="143"/>
      <c r="J8854" s="144"/>
      <c r="K8854" s="145"/>
      <c r="L8854" t="str">
        <f t="shared" si="586"/>
        <v>51185</v>
      </c>
      <c r="M8854">
        <f t="shared" si="587"/>
        <v>51185</v>
      </c>
      <c r="N8854" s="37">
        <f t="shared" si="588"/>
        <v>2785536</v>
      </c>
    </row>
    <row r="8855" spans="1:14" ht="25.05" x14ac:dyDescent="0.3">
      <c r="A8855" s="3">
        <v>9</v>
      </c>
      <c r="B8855" s="135"/>
      <c r="C8855" s="4" t="s">
        <v>24366</v>
      </c>
      <c r="D8855" s="5">
        <v>45167</v>
      </c>
      <c r="E8855" s="6" t="s">
        <v>1787</v>
      </c>
      <c r="F8855" s="7">
        <v>634435</v>
      </c>
      <c r="G8855" s="6" t="s">
        <v>10524</v>
      </c>
      <c r="H8855" s="7">
        <v>68202</v>
      </c>
      <c r="I8855" s="137"/>
      <c r="J8855" s="140"/>
      <c r="K8855" s="141"/>
      <c r="L8855" t="str">
        <f t="shared" si="586"/>
        <v>51554</v>
      </c>
      <c r="M8855">
        <f t="shared" si="587"/>
        <v>51554</v>
      </c>
      <c r="N8855" s="37">
        <f t="shared" si="588"/>
        <v>634435</v>
      </c>
    </row>
    <row r="8856" spans="1:14" ht="25.55" customHeight="1" x14ac:dyDescent="0.3">
      <c r="A8856" s="3">
        <v>9</v>
      </c>
      <c r="B8856" s="134" t="s">
        <v>24367</v>
      </c>
      <c r="C8856" s="4" t="s">
        <v>24368</v>
      </c>
      <c r="D8856" s="5">
        <v>45160</v>
      </c>
      <c r="E8856" s="6" t="s">
        <v>1368</v>
      </c>
      <c r="F8856" s="7">
        <v>2398853</v>
      </c>
      <c r="G8856" s="6" t="s">
        <v>10524</v>
      </c>
      <c r="H8856" s="7">
        <v>257877</v>
      </c>
      <c r="I8856" s="136">
        <v>15715589</v>
      </c>
      <c r="J8856" s="138" t="s">
        <v>664</v>
      </c>
      <c r="K8856" s="139"/>
      <c r="L8856" t="str">
        <f t="shared" si="586"/>
        <v>49906</v>
      </c>
      <c r="M8856">
        <f t="shared" si="587"/>
        <v>49906</v>
      </c>
      <c r="N8856" s="37">
        <f t="shared" si="588"/>
        <v>2398853</v>
      </c>
    </row>
    <row r="8857" spans="1:14" ht="25.05" x14ac:dyDescent="0.3">
      <c r="A8857" s="3">
        <v>9</v>
      </c>
      <c r="B8857" s="142"/>
      <c r="C8857" s="4" t="s">
        <v>24369</v>
      </c>
      <c r="D8857" s="5">
        <v>45166</v>
      </c>
      <c r="E8857" s="6" t="s">
        <v>1787</v>
      </c>
      <c r="F8857" s="7">
        <v>2220091</v>
      </c>
      <c r="G8857" s="6" t="s">
        <v>10524</v>
      </c>
      <c r="H8857" s="7">
        <v>238660</v>
      </c>
      <c r="I8857" s="143"/>
      <c r="J8857" s="144"/>
      <c r="K8857" s="145"/>
      <c r="L8857" t="str">
        <f t="shared" si="586"/>
        <v>51479</v>
      </c>
      <c r="M8857">
        <f t="shared" si="587"/>
        <v>51479</v>
      </c>
      <c r="N8857" s="37">
        <f t="shared" si="588"/>
        <v>2220091</v>
      </c>
    </row>
    <row r="8858" spans="1:14" ht="25.05" x14ac:dyDescent="0.3">
      <c r="A8858" s="3">
        <v>9</v>
      </c>
      <c r="B8858" s="142"/>
      <c r="C8858" s="4" t="s">
        <v>24370</v>
      </c>
      <c r="D8858" s="5">
        <v>45167</v>
      </c>
      <c r="E8858" s="6" t="s">
        <v>1787</v>
      </c>
      <c r="F8858" s="7">
        <v>1586088</v>
      </c>
      <c r="G8858" s="6" t="s">
        <v>10524</v>
      </c>
      <c r="H8858" s="7">
        <v>170504</v>
      </c>
      <c r="I8858" s="143"/>
      <c r="J8858" s="144"/>
      <c r="K8858" s="145"/>
      <c r="L8858" t="str">
        <f t="shared" si="586"/>
        <v>51594</v>
      </c>
      <c r="M8858">
        <f t="shared" si="587"/>
        <v>51594</v>
      </c>
      <c r="N8858" s="37">
        <f t="shared" si="588"/>
        <v>1586088</v>
      </c>
    </row>
    <row r="8859" spans="1:14" x14ac:dyDescent="0.3">
      <c r="A8859" s="3">
        <v>9</v>
      </c>
      <c r="B8859" s="142"/>
      <c r="C8859" s="4" t="s">
        <v>24371</v>
      </c>
      <c r="D8859" s="5">
        <v>45154</v>
      </c>
      <c r="E8859" s="6" t="s">
        <v>1368</v>
      </c>
      <c r="F8859" s="7">
        <v>2785536</v>
      </c>
      <c r="G8859" s="6" t="s">
        <v>10524</v>
      </c>
      <c r="H8859" s="7">
        <v>299445</v>
      </c>
      <c r="I8859" s="143"/>
      <c r="J8859" s="144"/>
      <c r="K8859" s="145"/>
      <c r="L8859" t="str">
        <f t="shared" si="586"/>
        <v>48519</v>
      </c>
      <c r="M8859">
        <f t="shared" si="587"/>
        <v>48519</v>
      </c>
      <c r="N8859" s="37">
        <f t="shared" si="588"/>
        <v>2785536</v>
      </c>
    </row>
    <row r="8860" spans="1:14" x14ac:dyDescent="0.3">
      <c r="A8860" s="3">
        <v>9</v>
      </c>
      <c r="B8860" s="142"/>
      <c r="C8860" s="4" t="s">
        <v>24372</v>
      </c>
      <c r="D8860" s="5">
        <v>45168</v>
      </c>
      <c r="E8860" s="6" t="s">
        <v>1368</v>
      </c>
      <c r="F8860" s="7">
        <v>1799140</v>
      </c>
      <c r="G8860" s="6" t="s">
        <v>10524</v>
      </c>
      <c r="H8860" s="7">
        <v>193408</v>
      </c>
      <c r="I8860" s="143"/>
      <c r="J8860" s="144"/>
      <c r="K8860" s="145"/>
      <c r="L8860" t="str">
        <f t="shared" si="586"/>
        <v>51647</v>
      </c>
      <c r="M8860">
        <f t="shared" si="587"/>
        <v>51647</v>
      </c>
      <c r="N8860" s="37">
        <f t="shared" si="588"/>
        <v>1799140</v>
      </c>
    </row>
    <row r="8861" spans="1:14" x14ac:dyDescent="0.3">
      <c r="A8861" s="3">
        <v>9</v>
      </c>
      <c r="B8861" s="142"/>
      <c r="C8861" s="4" t="s">
        <v>24373</v>
      </c>
      <c r="D8861" s="5">
        <v>45142</v>
      </c>
      <c r="E8861" s="6" t="s">
        <v>1368</v>
      </c>
      <c r="F8861" s="7">
        <v>2035724</v>
      </c>
      <c r="G8861" s="6" t="s">
        <v>10524</v>
      </c>
      <c r="H8861" s="7">
        <v>218840</v>
      </c>
      <c r="I8861" s="143"/>
      <c r="J8861" s="144"/>
      <c r="K8861" s="145"/>
      <c r="L8861" t="str">
        <f t="shared" si="586"/>
        <v>46764</v>
      </c>
      <c r="M8861">
        <f t="shared" si="587"/>
        <v>46764</v>
      </c>
      <c r="N8861" s="37">
        <f t="shared" si="588"/>
        <v>2035724</v>
      </c>
    </row>
    <row r="8862" spans="1:14" x14ac:dyDescent="0.3">
      <c r="A8862" s="3">
        <v>9</v>
      </c>
      <c r="B8862" s="142"/>
      <c r="C8862" s="4" t="s">
        <v>24374</v>
      </c>
      <c r="D8862" s="5">
        <v>45147</v>
      </c>
      <c r="E8862" s="6" t="s">
        <v>1368</v>
      </c>
      <c r="F8862" s="7">
        <v>3085052</v>
      </c>
      <c r="G8862" s="6" t="s">
        <v>10524</v>
      </c>
      <c r="H8862" s="7">
        <v>331643</v>
      </c>
      <c r="I8862" s="143"/>
      <c r="J8862" s="144"/>
      <c r="K8862" s="145"/>
      <c r="L8862" t="str">
        <f t="shared" si="586"/>
        <v>46989</v>
      </c>
      <c r="M8862">
        <f t="shared" si="587"/>
        <v>46989</v>
      </c>
      <c r="N8862" s="37">
        <f t="shared" si="588"/>
        <v>3085052</v>
      </c>
    </row>
    <row r="8863" spans="1:14" ht="25.05" x14ac:dyDescent="0.3">
      <c r="A8863" s="3">
        <v>9</v>
      </c>
      <c r="B8863" s="135"/>
      <c r="C8863" s="4" t="s">
        <v>24375</v>
      </c>
      <c r="D8863" s="5">
        <v>45156</v>
      </c>
      <c r="E8863" s="6" t="s">
        <v>1787</v>
      </c>
      <c r="F8863" s="7">
        <v>1698019</v>
      </c>
      <c r="G8863" s="6" t="s">
        <v>10524</v>
      </c>
      <c r="H8863" s="7">
        <v>182537</v>
      </c>
      <c r="I8863" s="137"/>
      <c r="J8863" s="140"/>
      <c r="K8863" s="141"/>
      <c r="L8863" t="str">
        <f t="shared" si="586"/>
        <v>49771</v>
      </c>
      <c r="M8863">
        <f t="shared" si="587"/>
        <v>49771</v>
      </c>
      <c r="N8863" s="37">
        <f t="shared" si="588"/>
        <v>1698019</v>
      </c>
    </row>
    <row r="8864" spans="1:14" ht="25.55" customHeight="1" x14ac:dyDescent="0.3">
      <c r="A8864" s="3">
        <v>9</v>
      </c>
      <c r="B8864" s="134" t="s">
        <v>24376</v>
      </c>
      <c r="C8864" s="4" t="s">
        <v>24377</v>
      </c>
      <c r="D8864" s="5">
        <v>45146</v>
      </c>
      <c r="E8864" s="6" t="s">
        <v>1787</v>
      </c>
      <c r="F8864" s="7">
        <v>1436011</v>
      </c>
      <c r="G8864" s="6" t="s">
        <v>10524</v>
      </c>
      <c r="H8864" s="7">
        <v>154371</v>
      </c>
      <c r="I8864" s="136">
        <v>6500590</v>
      </c>
      <c r="J8864" s="138" t="s">
        <v>673</v>
      </c>
      <c r="K8864" s="139"/>
      <c r="L8864" t="str">
        <f t="shared" si="586"/>
        <v>46937</v>
      </c>
      <c r="M8864">
        <f t="shared" si="587"/>
        <v>46937</v>
      </c>
      <c r="N8864" s="37">
        <f t="shared" si="588"/>
        <v>1436011</v>
      </c>
    </row>
    <row r="8865" spans="1:14" x14ac:dyDescent="0.3">
      <c r="A8865" s="3">
        <v>9</v>
      </c>
      <c r="B8865" s="142"/>
      <c r="C8865" s="4" t="s">
        <v>24378</v>
      </c>
      <c r="D8865" s="5">
        <v>45161</v>
      </c>
      <c r="E8865" s="6" t="s">
        <v>1368</v>
      </c>
      <c r="F8865" s="7">
        <v>1934734</v>
      </c>
      <c r="G8865" s="6" t="s">
        <v>10524</v>
      </c>
      <c r="H8865" s="7">
        <v>207984</v>
      </c>
      <c r="I8865" s="143"/>
      <c r="J8865" s="144"/>
      <c r="K8865" s="145"/>
      <c r="L8865" t="str">
        <f t="shared" si="586"/>
        <v>49997</v>
      </c>
      <c r="M8865">
        <f t="shared" si="587"/>
        <v>49997</v>
      </c>
      <c r="N8865" s="37">
        <f t="shared" si="588"/>
        <v>1934734</v>
      </c>
    </row>
    <row r="8866" spans="1:14" x14ac:dyDescent="0.3">
      <c r="A8866" s="3">
        <v>9</v>
      </c>
      <c r="B8866" s="142"/>
      <c r="C8866" s="4" t="s">
        <v>24379</v>
      </c>
      <c r="D8866" s="5">
        <v>45169</v>
      </c>
      <c r="E8866" s="6" t="s">
        <v>1368</v>
      </c>
      <c r="F8866" s="7">
        <v>3278394</v>
      </c>
      <c r="G8866" s="6" t="s">
        <v>10524</v>
      </c>
      <c r="H8866" s="7">
        <v>352427</v>
      </c>
      <c r="I8866" s="143"/>
      <c r="J8866" s="144"/>
      <c r="K8866" s="145"/>
      <c r="L8866" t="str">
        <f t="shared" si="586"/>
        <v>53113</v>
      </c>
      <c r="M8866">
        <f t="shared" si="587"/>
        <v>53113</v>
      </c>
      <c r="N8866" s="37">
        <f t="shared" si="588"/>
        <v>3278394</v>
      </c>
    </row>
    <row r="8867" spans="1:14" ht="25.05" x14ac:dyDescent="0.3">
      <c r="A8867" s="3">
        <v>9</v>
      </c>
      <c r="B8867" s="135"/>
      <c r="C8867" s="4" t="s">
        <v>24380</v>
      </c>
      <c r="D8867" s="5">
        <v>45169</v>
      </c>
      <c r="E8867" s="6" t="s">
        <v>1787</v>
      </c>
      <c r="F8867" s="7">
        <v>634435</v>
      </c>
      <c r="G8867" s="6" t="s">
        <v>10524</v>
      </c>
      <c r="H8867" s="7">
        <v>68202</v>
      </c>
      <c r="I8867" s="137"/>
      <c r="J8867" s="140"/>
      <c r="K8867" s="141"/>
      <c r="L8867" t="str">
        <f t="shared" si="586"/>
        <v>53114</v>
      </c>
      <c r="M8867">
        <f t="shared" si="587"/>
        <v>53114</v>
      </c>
      <c r="N8867" s="37">
        <f t="shared" si="588"/>
        <v>634435</v>
      </c>
    </row>
    <row r="8868" spans="1:14" ht="25.55" customHeight="1" x14ac:dyDescent="0.3">
      <c r="A8868" s="3">
        <v>9</v>
      </c>
      <c r="B8868" s="134" t="s">
        <v>24381</v>
      </c>
      <c r="C8868" s="4" t="s">
        <v>24382</v>
      </c>
      <c r="D8868" s="5">
        <v>45139</v>
      </c>
      <c r="E8868" s="6" t="s">
        <v>2134</v>
      </c>
      <c r="F8868" s="7">
        <v>1343866</v>
      </c>
      <c r="G8868" s="6" t="s">
        <v>10524</v>
      </c>
      <c r="H8868" s="7">
        <v>144466</v>
      </c>
      <c r="I8868" s="136">
        <v>15636213</v>
      </c>
      <c r="J8868" s="138" t="s">
        <v>684</v>
      </c>
      <c r="K8868" s="139"/>
      <c r="L8868" t="str">
        <f t="shared" si="586"/>
        <v>45407</v>
      </c>
      <c r="M8868">
        <f t="shared" si="587"/>
        <v>45407</v>
      </c>
      <c r="N8868" s="37">
        <f t="shared" si="588"/>
        <v>1343866</v>
      </c>
    </row>
    <row r="8869" spans="1:14" x14ac:dyDescent="0.3">
      <c r="A8869" s="3">
        <v>9</v>
      </c>
      <c r="B8869" s="142"/>
      <c r="C8869" s="4" t="s">
        <v>24383</v>
      </c>
      <c r="D8869" s="5">
        <v>45159</v>
      </c>
      <c r="E8869" s="6" t="s">
        <v>1368</v>
      </c>
      <c r="F8869" s="7">
        <v>4816600</v>
      </c>
      <c r="G8869" s="6" t="s">
        <v>10524</v>
      </c>
      <c r="H8869" s="7">
        <v>517784</v>
      </c>
      <c r="I8869" s="143"/>
      <c r="J8869" s="144"/>
      <c r="K8869" s="145"/>
      <c r="L8869" t="str">
        <f t="shared" ref="L8869:L8932" si="589">+RIGHT(C8869,5)</f>
        <v>49843</v>
      </c>
      <c r="M8869">
        <f t="shared" ref="M8869:M8932" si="590">+L8869*1</f>
        <v>49843</v>
      </c>
      <c r="N8869" s="37">
        <f t="shared" ref="N8869:N8932" si="591">+F8869</f>
        <v>4816600</v>
      </c>
    </row>
    <row r="8870" spans="1:14" ht="25.05" x14ac:dyDescent="0.3">
      <c r="A8870" s="3">
        <v>9</v>
      </c>
      <c r="B8870" s="142"/>
      <c r="C8870" s="4" t="s">
        <v>24384</v>
      </c>
      <c r="D8870" s="5">
        <v>45169</v>
      </c>
      <c r="E8870" s="6" t="s">
        <v>1787</v>
      </c>
      <c r="F8870" s="7">
        <v>1268870</v>
      </c>
      <c r="G8870" s="6" t="s">
        <v>10524</v>
      </c>
      <c r="H8870" s="7">
        <v>136404</v>
      </c>
      <c r="I8870" s="143"/>
      <c r="J8870" s="144"/>
      <c r="K8870" s="145"/>
      <c r="L8870" t="str">
        <f t="shared" si="589"/>
        <v>53080</v>
      </c>
      <c r="M8870">
        <f t="shared" si="590"/>
        <v>53080</v>
      </c>
      <c r="N8870" s="37">
        <f t="shared" si="591"/>
        <v>1268870</v>
      </c>
    </row>
    <row r="8871" spans="1:14" x14ac:dyDescent="0.3">
      <c r="A8871" s="3">
        <v>9</v>
      </c>
      <c r="B8871" s="142"/>
      <c r="C8871" s="4" t="s">
        <v>24385</v>
      </c>
      <c r="D8871" s="5">
        <v>45150</v>
      </c>
      <c r="E8871" s="6" t="s">
        <v>1368</v>
      </c>
      <c r="F8871" s="7">
        <v>3820360</v>
      </c>
      <c r="G8871" s="6" t="s">
        <v>10524</v>
      </c>
      <c r="H8871" s="7">
        <v>410689</v>
      </c>
      <c r="I8871" s="143"/>
      <c r="J8871" s="144"/>
      <c r="K8871" s="145"/>
      <c r="L8871" t="str">
        <f t="shared" si="589"/>
        <v>48239</v>
      </c>
      <c r="M8871">
        <f t="shared" si="590"/>
        <v>48239</v>
      </c>
      <c r="N8871" s="37">
        <f t="shared" si="591"/>
        <v>3820360</v>
      </c>
    </row>
    <row r="8872" spans="1:14" x14ac:dyDescent="0.3">
      <c r="A8872" s="3">
        <v>9</v>
      </c>
      <c r="B8872" s="135"/>
      <c r="C8872" s="4" t="s">
        <v>24386</v>
      </c>
      <c r="D8872" s="5">
        <v>45146</v>
      </c>
      <c r="E8872" s="6" t="s">
        <v>1368</v>
      </c>
      <c r="F8872" s="7">
        <v>6269870</v>
      </c>
      <c r="G8872" s="6" t="s">
        <v>10524</v>
      </c>
      <c r="H8872" s="7">
        <v>674011</v>
      </c>
      <c r="I8872" s="137"/>
      <c r="J8872" s="140"/>
      <c r="K8872" s="141"/>
      <c r="L8872" t="str">
        <f t="shared" si="589"/>
        <v>46949</v>
      </c>
      <c r="M8872">
        <f t="shared" si="590"/>
        <v>46949</v>
      </c>
      <c r="N8872" s="37">
        <f t="shared" si="591"/>
        <v>6269870</v>
      </c>
    </row>
    <row r="8873" spans="1:14" ht="25.55" customHeight="1" x14ac:dyDescent="0.3">
      <c r="A8873" s="3">
        <v>9</v>
      </c>
      <c r="B8873" s="134" t="s">
        <v>24387</v>
      </c>
      <c r="C8873" s="4" t="s">
        <v>24388</v>
      </c>
      <c r="D8873" s="5">
        <v>45146</v>
      </c>
      <c r="E8873" s="6" t="s">
        <v>1368</v>
      </c>
      <c r="F8873" s="7">
        <v>3448386</v>
      </c>
      <c r="G8873" s="6" t="s">
        <v>10524</v>
      </c>
      <c r="H8873" s="7">
        <v>370701</v>
      </c>
      <c r="I8873" s="136">
        <v>12262264</v>
      </c>
      <c r="J8873" s="138" t="s">
        <v>693</v>
      </c>
      <c r="K8873" s="139"/>
      <c r="L8873" t="str">
        <f t="shared" si="589"/>
        <v>46939</v>
      </c>
      <c r="M8873">
        <f t="shared" si="590"/>
        <v>46939</v>
      </c>
      <c r="N8873" s="37">
        <f t="shared" si="591"/>
        <v>3448386</v>
      </c>
    </row>
    <row r="8874" spans="1:14" ht="25.05" x14ac:dyDescent="0.3">
      <c r="A8874" s="3">
        <v>9</v>
      </c>
      <c r="B8874" s="142"/>
      <c r="C8874" s="4" t="s">
        <v>24389</v>
      </c>
      <c r="D8874" s="5">
        <v>45168</v>
      </c>
      <c r="E8874" s="6" t="s">
        <v>1787</v>
      </c>
      <c r="F8874" s="7">
        <v>1586088</v>
      </c>
      <c r="G8874" s="6" t="s">
        <v>10524</v>
      </c>
      <c r="H8874" s="7">
        <v>170504</v>
      </c>
      <c r="I8874" s="143"/>
      <c r="J8874" s="144"/>
      <c r="K8874" s="145"/>
      <c r="L8874" t="str">
        <f t="shared" si="589"/>
        <v>51657</v>
      </c>
      <c r="M8874">
        <f t="shared" si="590"/>
        <v>51657</v>
      </c>
      <c r="N8874" s="37">
        <f t="shared" si="591"/>
        <v>1586088</v>
      </c>
    </row>
    <row r="8875" spans="1:14" x14ac:dyDescent="0.3">
      <c r="A8875" s="3">
        <v>9</v>
      </c>
      <c r="B8875" s="142"/>
      <c r="C8875" s="4" t="s">
        <v>24390</v>
      </c>
      <c r="D8875" s="5">
        <v>45154</v>
      </c>
      <c r="E8875" s="6" t="s">
        <v>1365</v>
      </c>
      <c r="F8875" s="7">
        <v>3820360</v>
      </c>
      <c r="G8875" s="6" t="s">
        <v>10524</v>
      </c>
      <c r="H8875" s="7">
        <v>410689</v>
      </c>
      <c r="I8875" s="143"/>
      <c r="J8875" s="144"/>
      <c r="K8875" s="145"/>
      <c r="L8875" t="str">
        <f t="shared" si="589"/>
        <v>48522</v>
      </c>
      <c r="M8875">
        <f t="shared" si="590"/>
        <v>48522</v>
      </c>
      <c r="N8875" s="37">
        <f t="shared" si="591"/>
        <v>3820360</v>
      </c>
    </row>
    <row r="8876" spans="1:14" x14ac:dyDescent="0.3">
      <c r="A8876" s="3">
        <v>9</v>
      </c>
      <c r="B8876" s="135"/>
      <c r="C8876" s="4" t="s">
        <v>24391</v>
      </c>
      <c r="D8876" s="5">
        <v>45169</v>
      </c>
      <c r="E8876" s="6" t="s">
        <v>1368</v>
      </c>
      <c r="F8876" s="7">
        <v>4884397</v>
      </c>
      <c r="G8876" s="6" t="s">
        <v>10524</v>
      </c>
      <c r="H8876" s="7">
        <v>525073</v>
      </c>
      <c r="I8876" s="137"/>
      <c r="J8876" s="140"/>
      <c r="K8876" s="141"/>
      <c r="L8876" t="str">
        <f t="shared" si="589"/>
        <v>53098</v>
      </c>
      <c r="M8876">
        <f t="shared" si="590"/>
        <v>53098</v>
      </c>
      <c r="N8876" s="37">
        <f t="shared" si="591"/>
        <v>4884397</v>
      </c>
    </row>
    <row r="8877" spans="1:14" ht="25.55" customHeight="1" x14ac:dyDescent="0.3">
      <c r="A8877" s="3">
        <v>9</v>
      </c>
      <c r="B8877" s="134" t="s">
        <v>24392</v>
      </c>
      <c r="C8877" s="4" t="s">
        <v>24393</v>
      </c>
      <c r="D8877" s="5">
        <v>45140</v>
      </c>
      <c r="E8877" s="6" t="s">
        <v>1787</v>
      </c>
      <c r="F8877" s="7">
        <v>396527</v>
      </c>
      <c r="G8877" s="6" t="s">
        <v>10524</v>
      </c>
      <c r="H8877" s="7">
        <v>42627</v>
      </c>
      <c r="I8877" s="136">
        <v>1243045</v>
      </c>
      <c r="J8877" s="138" t="s">
        <v>698</v>
      </c>
      <c r="K8877" s="139"/>
      <c r="L8877" t="str">
        <f t="shared" si="589"/>
        <v>45530</v>
      </c>
      <c r="M8877">
        <f t="shared" si="590"/>
        <v>45530</v>
      </c>
      <c r="N8877" s="37">
        <f t="shared" si="591"/>
        <v>396527</v>
      </c>
    </row>
    <row r="8878" spans="1:14" x14ac:dyDescent="0.3">
      <c r="A8878" s="3">
        <v>9</v>
      </c>
      <c r="B8878" s="142"/>
      <c r="C8878" s="4" t="s">
        <v>24394</v>
      </c>
      <c r="D8878" s="5">
        <v>45147</v>
      </c>
      <c r="E8878" s="6" t="s">
        <v>1368</v>
      </c>
      <c r="F8878" s="7">
        <v>359828</v>
      </c>
      <c r="G8878" s="6" t="s">
        <v>10524</v>
      </c>
      <c r="H8878" s="7">
        <v>38682</v>
      </c>
      <c r="I8878" s="143"/>
      <c r="J8878" s="144"/>
      <c r="K8878" s="145"/>
      <c r="L8878" t="str">
        <f t="shared" si="589"/>
        <v>47064</v>
      </c>
      <c r="M8878">
        <f t="shared" si="590"/>
        <v>47064</v>
      </c>
      <c r="N8878" s="37">
        <f t="shared" si="591"/>
        <v>359828</v>
      </c>
    </row>
    <row r="8879" spans="1:14" x14ac:dyDescent="0.3">
      <c r="A8879" s="3">
        <v>9</v>
      </c>
      <c r="B8879" s="135"/>
      <c r="C8879" s="4" t="s">
        <v>24395</v>
      </c>
      <c r="D8879" s="5">
        <v>45154</v>
      </c>
      <c r="E8879" s="6" t="s">
        <v>1368</v>
      </c>
      <c r="F8879" s="7">
        <v>636413</v>
      </c>
      <c r="G8879" s="6" t="s">
        <v>10524</v>
      </c>
      <c r="H8879" s="7">
        <v>68415</v>
      </c>
      <c r="I8879" s="137"/>
      <c r="J8879" s="140"/>
      <c r="K8879" s="141"/>
      <c r="L8879" t="str">
        <f t="shared" si="589"/>
        <v>48598</v>
      </c>
      <c r="M8879">
        <f t="shared" si="590"/>
        <v>48598</v>
      </c>
      <c r="N8879" s="37">
        <f t="shared" si="591"/>
        <v>636413</v>
      </c>
    </row>
    <row r="8880" spans="1:14" ht="25.55" customHeight="1" x14ac:dyDescent="0.3">
      <c r="A8880" s="3">
        <v>9</v>
      </c>
      <c r="B8880" s="134" t="s">
        <v>24396</v>
      </c>
      <c r="C8880" s="4" t="s">
        <v>24397</v>
      </c>
      <c r="D8880" s="5">
        <v>45157</v>
      </c>
      <c r="E8880" s="6" t="s">
        <v>1368</v>
      </c>
      <c r="F8880" s="7">
        <v>1595954</v>
      </c>
      <c r="G8880" s="6" t="s">
        <v>10524</v>
      </c>
      <c r="H8880" s="7">
        <v>171565</v>
      </c>
      <c r="I8880" s="136">
        <v>5628001</v>
      </c>
      <c r="J8880" s="138" t="s">
        <v>702</v>
      </c>
      <c r="K8880" s="139"/>
      <c r="L8880" t="str">
        <f t="shared" si="589"/>
        <v>49830</v>
      </c>
      <c r="M8880">
        <f t="shared" si="590"/>
        <v>49830</v>
      </c>
      <c r="N8880" s="37">
        <f t="shared" si="591"/>
        <v>1595954</v>
      </c>
    </row>
    <row r="8881" spans="1:14" x14ac:dyDescent="0.3">
      <c r="A8881" s="3">
        <v>9</v>
      </c>
      <c r="B8881" s="142"/>
      <c r="C8881" s="4" t="s">
        <v>24398</v>
      </c>
      <c r="D8881" s="5">
        <v>45147</v>
      </c>
      <c r="E8881" s="6" t="s">
        <v>1365</v>
      </c>
      <c r="F8881" s="7">
        <v>996241</v>
      </c>
      <c r="G8881" s="6" t="s">
        <v>10524</v>
      </c>
      <c r="H8881" s="7">
        <v>107096</v>
      </c>
      <c r="I8881" s="143"/>
      <c r="J8881" s="144"/>
      <c r="K8881" s="145"/>
      <c r="L8881" t="str">
        <f t="shared" si="589"/>
        <v>47057</v>
      </c>
      <c r="M8881">
        <f t="shared" si="590"/>
        <v>47057</v>
      </c>
      <c r="N8881" s="37">
        <f t="shared" si="591"/>
        <v>996241</v>
      </c>
    </row>
    <row r="8882" spans="1:14" x14ac:dyDescent="0.3">
      <c r="A8882" s="3">
        <v>9</v>
      </c>
      <c r="B8882" s="142"/>
      <c r="C8882" s="4" t="s">
        <v>24399</v>
      </c>
      <c r="D8882" s="5">
        <v>45168</v>
      </c>
      <c r="E8882" s="6" t="s">
        <v>1368</v>
      </c>
      <c r="F8882" s="7">
        <v>3396470</v>
      </c>
      <c r="G8882" s="6" t="s">
        <v>10524</v>
      </c>
      <c r="H8882" s="7">
        <v>365120</v>
      </c>
      <c r="I8882" s="143"/>
      <c r="J8882" s="144"/>
      <c r="K8882" s="145"/>
      <c r="L8882" t="str">
        <f t="shared" si="589"/>
        <v>53013</v>
      </c>
      <c r="M8882">
        <f t="shared" si="590"/>
        <v>53013</v>
      </c>
      <c r="N8882" s="37">
        <f t="shared" si="591"/>
        <v>3396470</v>
      </c>
    </row>
    <row r="8883" spans="1:14" ht="25.05" x14ac:dyDescent="0.3">
      <c r="A8883" s="3">
        <v>9</v>
      </c>
      <c r="B8883" s="135"/>
      <c r="C8883" s="4" t="s">
        <v>24400</v>
      </c>
      <c r="D8883" s="5">
        <v>45168</v>
      </c>
      <c r="E8883" s="6" t="s">
        <v>1787</v>
      </c>
      <c r="F8883" s="7">
        <v>317218</v>
      </c>
      <c r="G8883" s="6" t="s">
        <v>10524</v>
      </c>
      <c r="H8883" s="7">
        <v>34101</v>
      </c>
      <c r="I8883" s="137"/>
      <c r="J8883" s="140"/>
      <c r="K8883" s="141"/>
      <c r="L8883" t="str">
        <f t="shared" si="589"/>
        <v>53014</v>
      </c>
      <c r="M8883">
        <f t="shared" si="590"/>
        <v>53014</v>
      </c>
      <c r="N8883" s="37">
        <f t="shared" si="591"/>
        <v>317218</v>
      </c>
    </row>
    <row r="8884" spans="1:14" ht="38.200000000000003" customHeight="1" x14ac:dyDescent="0.3">
      <c r="A8884" s="3">
        <v>9</v>
      </c>
      <c r="B8884" s="8" t="s">
        <v>24401</v>
      </c>
      <c r="C8884" s="4" t="s">
        <v>24402</v>
      </c>
      <c r="D8884" s="5">
        <v>45139</v>
      </c>
      <c r="E8884" s="6" t="s">
        <v>1368</v>
      </c>
      <c r="F8884" s="7">
        <v>2397854</v>
      </c>
      <c r="G8884" s="6" t="s">
        <v>10524</v>
      </c>
      <c r="H8884" s="7">
        <v>257769</v>
      </c>
      <c r="I8884" s="11">
        <v>2140085</v>
      </c>
      <c r="J8884" s="132" t="s">
        <v>708</v>
      </c>
      <c r="K8884" s="133"/>
      <c r="L8884" t="str">
        <f t="shared" si="589"/>
        <v>45410</v>
      </c>
      <c r="M8884">
        <f t="shared" si="590"/>
        <v>45410</v>
      </c>
      <c r="N8884" s="37">
        <f t="shared" si="591"/>
        <v>2397854</v>
      </c>
    </row>
    <row r="8885" spans="1:14" ht="25.55" customHeight="1" x14ac:dyDescent="0.3">
      <c r="A8885" s="3">
        <v>9</v>
      </c>
      <c r="B8885" s="134" t="s">
        <v>24403</v>
      </c>
      <c r="C8885" s="4" t="s">
        <v>24404</v>
      </c>
      <c r="D8885" s="5">
        <v>45167</v>
      </c>
      <c r="E8885" s="6" t="s">
        <v>1787</v>
      </c>
      <c r="F8885" s="7">
        <v>1078540</v>
      </c>
      <c r="G8885" s="6" t="s">
        <v>10524</v>
      </c>
      <c r="H8885" s="7">
        <v>115943</v>
      </c>
      <c r="I8885" s="136">
        <v>12007407</v>
      </c>
      <c r="J8885" s="138" t="s">
        <v>712</v>
      </c>
      <c r="K8885" s="139"/>
      <c r="L8885" t="str">
        <f t="shared" si="589"/>
        <v>51623</v>
      </c>
      <c r="M8885">
        <f t="shared" si="590"/>
        <v>51623</v>
      </c>
      <c r="N8885" s="37">
        <f t="shared" si="591"/>
        <v>1078540</v>
      </c>
    </row>
    <row r="8886" spans="1:14" ht="25.05" x14ac:dyDescent="0.3">
      <c r="A8886" s="3">
        <v>9</v>
      </c>
      <c r="B8886" s="142"/>
      <c r="C8886" s="4" t="s">
        <v>24405</v>
      </c>
      <c r="D8886" s="5">
        <v>45160</v>
      </c>
      <c r="E8886" s="6" t="s">
        <v>1787</v>
      </c>
      <c r="F8886" s="7">
        <v>793055</v>
      </c>
      <c r="G8886" s="6" t="s">
        <v>10524</v>
      </c>
      <c r="H8886" s="7">
        <v>85253</v>
      </c>
      <c r="I8886" s="143"/>
      <c r="J8886" s="144"/>
      <c r="K8886" s="145"/>
      <c r="L8886" t="str">
        <f t="shared" si="589"/>
        <v>49948</v>
      </c>
      <c r="M8886">
        <f t="shared" si="590"/>
        <v>49948</v>
      </c>
      <c r="N8886" s="37">
        <f t="shared" si="591"/>
        <v>793055</v>
      </c>
    </row>
    <row r="8887" spans="1:14" x14ac:dyDescent="0.3">
      <c r="A8887" s="3">
        <v>9</v>
      </c>
      <c r="B8887" s="142"/>
      <c r="C8887" s="4" t="s">
        <v>24406</v>
      </c>
      <c r="D8887" s="5">
        <v>45146</v>
      </c>
      <c r="E8887" s="6" t="s">
        <v>1368</v>
      </c>
      <c r="F8887" s="7">
        <v>3936060</v>
      </c>
      <c r="G8887" s="6" t="s">
        <v>10524</v>
      </c>
      <c r="H8887" s="7">
        <v>423126</v>
      </c>
      <c r="I8887" s="143"/>
      <c r="J8887" s="144"/>
      <c r="K8887" s="145"/>
      <c r="L8887" t="str">
        <f t="shared" si="589"/>
        <v>46978</v>
      </c>
      <c r="M8887">
        <f t="shared" si="590"/>
        <v>46978</v>
      </c>
      <c r="N8887" s="37">
        <f t="shared" si="591"/>
        <v>3936060</v>
      </c>
    </row>
    <row r="8888" spans="1:14" x14ac:dyDescent="0.3">
      <c r="A8888" s="3">
        <v>9</v>
      </c>
      <c r="B8888" s="142"/>
      <c r="C8888" s="4" t="s">
        <v>24407</v>
      </c>
      <c r="D8888" s="5">
        <v>45167</v>
      </c>
      <c r="E8888" s="6" t="s">
        <v>1368</v>
      </c>
      <c r="F8888" s="7">
        <v>2805430</v>
      </c>
      <c r="G8888" s="6" t="s">
        <v>10524</v>
      </c>
      <c r="H8888" s="7">
        <v>301584</v>
      </c>
      <c r="I8888" s="143"/>
      <c r="J8888" s="144"/>
      <c r="K8888" s="145"/>
      <c r="L8888" t="str">
        <f t="shared" si="589"/>
        <v>51622</v>
      </c>
      <c r="M8888">
        <f t="shared" si="590"/>
        <v>51622</v>
      </c>
      <c r="N8888" s="37">
        <f t="shared" si="591"/>
        <v>2805430</v>
      </c>
    </row>
    <row r="8889" spans="1:14" x14ac:dyDescent="0.3">
      <c r="A8889" s="3">
        <v>9</v>
      </c>
      <c r="B8889" s="142"/>
      <c r="C8889" s="4" t="s">
        <v>24408</v>
      </c>
      <c r="D8889" s="5">
        <v>45139</v>
      </c>
      <c r="E8889" s="6" t="s">
        <v>1368</v>
      </c>
      <c r="F8889" s="7">
        <v>3015522</v>
      </c>
      <c r="G8889" s="6" t="s">
        <v>10524</v>
      </c>
      <c r="H8889" s="7">
        <v>324169</v>
      </c>
      <c r="I8889" s="143"/>
      <c r="J8889" s="144"/>
      <c r="K8889" s="145"/>
      <c r="L8889" t="str">
        <f t="shared" si="589"/>
        <v>45465</v>
      </c>
      <c r="M8889">
        <f t="shared" si="590"/>
        <v>45465</v>
      </c>
      <c r="N8889" s="37">
        <f t="shared" si="591"/>
        <v>3015522</v>
      </c>
    </row>
    <row r="8890" spans="1:14" ht="25.05" x14ac:dyDescent="0.3">
      <c r="A8890" s="3">
        <v>9</v>
      </c>
      <c r="B8890" s="135"/>
      <c r="C8890" s="4" t="s">
        <v>24409</v>
      </c>
      <c r="D8890" s="5">
        <v>45153</v>
      </c>
      <c r="E8890" s="6" t="s">
        <v>1787</v>
      </c>
      <c r="F8890" s="7">
        <v>1825070</v>
      </c>
      <c r="G8890" s="6" t="s">
        <v>10524</v>
      </c>
      <c r="H8890" s="7">
        <v>196195</v>
      </c>
      <c r="I8890" s="137"/>
      <c r="J8890" s="140"/>
      <c r="K8890" s="141"/>
      <c r="L8890" t="str">
        <f t="shared" si="589"/>
        <v>48496</v>
      </c>
      <c r="M8890">
        <f t="shared" si="590"/>
        <v>48496</v>
      </c>
      <c r="N8890" s="37">
        <f t="shared" si="591"/>
        <v>1825070</v>
      </c>
    </row>
    <row r="8891" spans="1:14" ht="15.05" customHeight="1" x14ac:dyDescent="0.3">
      <c r="A8891" s="3">
        <v>9</v>
      </c>
      <c r="B8891" s="134" t="s">
        <v>24410</v>
      </c>
      <c r="C8891" s="4" t="s">
        <v>24411</v>
      </c>
      <c r="D8891" s="5">
        <v>45145</v>
      </c>
      <c r="E8891" s="6" t="s">
        <v>1365</v>
      </c>
      <c r="F8891" s="7">
        <v>1844677</v>
      </c>
      <c r="G8891" s="6" t="s">
        <v>10524</v>
      </c>
      <c r="H8891" s="7">
        <v>198303</v>
      </c>
      <c r="I8891" s="136">
        <v>21803646</v>
      </c>
      <c r="J8891" s="138" t="s">
        <v>717</v>
      </c>
      <c r="K8891" s="139"/>
      <c r="L8891" t="str">
        <f t="shared" si="589"/>
        <v>46833</v>
      </c>
      <c r="M8891">
        <f t="shared" si="590"/>
        <v>46833</v>
      </c>
      <c r="N8891" s="37">
        <f t="shared" si="591"/>
        <v>1844677</v>
      </c>
    </row>
    <row r="8892" spans="1:14" x14ac:dyDescent="0.3">
      <c r="A8892" s="3">
        <v>9</v>
      </c>
      <c r="B8892" s="142"/>
      <c r="C8892" s="4" t="s">
        <v>24412</v>
      </c>
      <c r="D8892" s="5">
        <v>45145</v>
      </c>
      <c r="E8892" s="6" t="s">
        <v>1365</v>
      </c>
      <c r="F8892" s="7">
        <v>3453421</v>
      </c>
      <c r="G8892" s="6" t="s">
        <v>10524</v>
      </c>
      <c r="H8892" s="7">
        <v>371243</v>
      </c>
      <c r="I8892" s="143"/>
      <c r="J8892" s="144"/>
      <c r="K8892" s="145"/>
      <c r="L8892" t="str">
        <f t="shared" si="589"/>
        <v>46846</v>
      </c>
      <c r="M8892">
        <f t="shared" si="590"/>
        <v>46846</v>
      </c>
      <c r="N8892" s="37">
        <f t="shared" si="591"/>
        <v>3453421</v>
      </c>
    </row>
    <row r="8893" spans="1:14" x14ac:dyDescent="0.3">
      <c r="A8893" s="3">
        <v>9</v>
      </c>
      <c r="B8893" s="142"/>
      <c r="C8893" s="4" t="s">
        <v>24413</v>
      </c>
      <c r="D8893" s="5">
        <v>45154</v>
      </c>
      <c r="E8893" s="6" t="s">
        <v>1365</v>
      </c>
      <c r="F8893" s="7">
        <v>1634448</v>
      </c>
      <c r="G8893" s="6" t="s">
        <v>10524</v>
      </c>
      <c r="H8893" s="7">
        <v>175703</v>
      </c>
      <c r="I8893" s="143"/>
      <c r="J8893" s="144"/>
      <c r="K8893" s="145"/>
      <c r="L8893" t="str">
        <f t="shared" si="589"/>
        <v>48559</v>
      </c>
      <c r="M8893">
        <f t="shared" si="590"/>
        <v>48559</v>
      </c>
      <c r="N8893" s="37">
        <f t="shared" si="591"/>
        <v>1634448</v>
      </c>
    </row>
    <row r="8894" spans="1:14" x14ac:dyDescent="0.3">
      <c r="A8894" s="3">
        <v>9</v>
      </c>
      <c r="B8894" s="142"/>
      <c r="C8894" s="4" t="s">
        <v>24414</v>
      </c>
      <c r="D8894" s="5">
        <v>45154</v>
      </c>
      <c r="E8894" s="6" t="s">
        <v>1365</v>
      </c>
      <c r="F8894" s="7">
        <v>3061811</v>
      </c>
      <c r="G8894" s="6" t="s">
        <v>10524</v>
      </c>
      <c r="H8894" s="7">
        <v>329145</v>
      </c>
      <c r="I8894" s="143"/>
      <c r="J8894" s="144"/>
      <c r="K8894" s="145"/>
      <c r="L8894" t="str">
        <f t="shared" si="589"/>
        <v>48554</v>
      </c>
      <c r="M8894">
        <f t="shared" si="590"/>
        <v>48554</v>
      </c>
      <c r="N8894" s="37">
        <f t="shared" si="591"/>
        <v>3061811</v>
      </c>
    </row>
    <row r="8895" spans="1:14" x14ac:dyDescent="0.3">
      <c r="A8895" s="3">
        <v>9</v>
      </c>
      <c r="B8895" s="142"/>
      <c r="C8895" s="4" t="s">
        <v>24415</v>
      </c>
      <c r="D8895" s="5">
        <v>45139</v>
      </c>
      <c r="E8895" s="6" t="s">
        <v>1365</v>
      </c>
      <c r="F8895" s="7">
        <v>3834864</v>
      </c>
      <c r="G8895" s="6" t="s">
        <v>10524</v>
      </c>
      <c r="H8895" s="7">
        <v>412248</v>
      </c>
      <c r="I8895" s="143"/>
      <c r="J8895" s="144"/>
      <c r="K8895" s="145"/>
      <c r="L8895" t="str">
        <f t="shared" si="589"/>
        <v>45387</v>
      </c>
      <c r="M8895">
        <f t="shared" si="590"/>
        <v>45387</v>
      </c>
      <c r="N8895" s="37">
        <f t="shared" si="591"/>
        <v>3834864</v>
      </c>
    </row>
    <row r="8896" spans="1:14" x14ac:dyDescent="0.3">
      <c r="A8896" s="3">
        <v>9</v>
      </c>
      <c r="B8896" s="142"/>
      <c r="C8896" s="4" t="s">
        <v>24416</v>
      </c>
      <c r="D8896" s="5">
        <v>45145</v>
      </c>
      <c r="E8896" s="6" t="s">
        <v>1365</v>
      </c>
      <c r="F8896" s="7">
        <v>870696</v>
      </c>
      <c r="G8896" s="6" t="s">
        <v>10524</v>
      </c>
      <c r="H8896" s="7">
        <v>93600</v>
      </c>
      <c r="I8896" s="143"/>
      <c r="J8896" s="144"/>
      <c r="K8896" s="145"/>
      <c r="L8896" t="str">
        <f t="shared" si="589"/>
        <v>46832</v>
      </c>
      <c r="M8896">
        <f t="shared" si="590"/>
        <v>46832</v>
      </c>
      <c r="N8896" s="37">
        <f t="shared" si="591"/>
        <v>870696</v>
      </c>
    </row>
    <row r="8897" spans="1:14" x14ac:dyDescent="0.3">
      <c r="A8897" s="3">
        <v>9</v>
      </c>
      <c r="B8897" s="142"/>
      <c r="C8897" s="4" t="s">
        <v>24417</v>
      </c>
      <c r="D8897" s="5">
        <v>45142</v>
      </c>
      <c r="E8897" s="6" t="s">
        <v>1365</v>
      </c>
      <c r="F8897" s="7">
        <v>2281703</v>
      </c>
      <c r="G8897" s="6" t="s">
        <v>10524</v>
      </c>
      <c r="H8897" s="7">
        <v>245283</v>
      </c>
      <c r="I8897" s="143"/>
      <c r="J8897" s="144"/>
      <c r="K8897" s="145"/>
      <c r="L8897" t="str">
        <f t="shared" si="589"/>
        <v>53262</v>
      </c>
      <c r="M8897">
        <f t="shared" si="590"/>
        <v>53262</v>
      </c>
      <c r="N8897" s="37">
        <f t="shared" si="591"/>
        <v>2281703</v>
      </c>
    </row>
    <row r="8898" spans="1:14" x14ac:dyDescent="0.3">
      <c r="A8898" s="3">
        <v>9</v>
      </c>
      <c r="B8898" s="142"/>
      <c r="C8898" s="4" t="s">
        <v>24418</v>
      </c>
      <c r="D8898" s="5">
        <v>45164</v>
      </c>
      <c r="E8898" s="6" t="s">
        <v>1365</v>
      </c>
      <c r="F8898" s="7">
        <v>962932</v>
      </c>
      <c r="G8898" s="6" t="s">
        <v>10524</v>
      </c>
      <c r="H8898" s="7">
        <v>103515</v>
      </c>
      <c r="I8898" s="143"/>
      <c r="J8898" s="144"/>
      <c r="K8898" s="145"/>
      <c r="L8898" t="str">
        <f t="shared" si="589"/>
        <v>51419</v>
      </c>
      <c r="M8898">
        <f t="shared" si="590"/>
        <v>51419</v>
      </c>
      <c r="N8898" s="37">
        <f t="shared" si="591"/>
        <v>962932</v>
      </c>
    </row>
    <row r="8899" spans="1:14" x14ac:dyDescent="0.3">
      <c r="A8899" s="3">
        <v>9</v>
      </c>
      <c r="B8899" s="142"/>
      <c r="C8899" s="4" t="s">
        <v>24419</v>
      </c>
      <c r="D8899" s="5">
        <v>45154</v>
      </c>
      <c r="E8899" s="6" t="s">
        <v>1365</v>
      </c>
      <c r="F8899" s="7">
        <v>4477820</v>
      </c>
      <c r="G8899" s="6" t="s">
        <v>10524</v>
      </c>
      <c r="H8899" s="7">
        <v>481366</v>
      </c>
      <c r="I8899" s="143"/>
      <c r="J8899" s="144"/>
      <c r="K8899" s="145"/>
      <c r="L8899" t="str">
        <f t="shared" si="589"/>
        <v>48568</v>
      </c>
      <c r="M8899">
        <f t="shared" si="590"/>
        <v>48568</v>
      </c>
      <c r="N8899" s="37">
        <f t="shared" si="591"/>
        <v>4477820</v>
      </c>
    </row>
    <row r="8900" spans="1:14" x14ac:dyDescent="0.3">
      <c r="A8900" s="3">
        <v>9</v>
      </c>
      <c r="B8900" s="135"/>
      <c r="C8900" s="4" t="s">
        <v>24420</v>
      </c>
      <c r="D8900" s="5">
        <v>45164</v>
      </c>
      <c r="E8900" s="6" t="s">
        <v>1365</v>
      </c>
      <c r="F8900" s="7">
        <v>2007483</v>
      </c>
      <c r="G8900" s="6" t="s">
        <v>10524</v>
      </c>
      <c r="H8900" s="7">
        <v>215804</v>
      </c>
      <c r="I8900" s="137"/>
      <c r="J8900" s="140"/>
      <c r="K8900" s="141"/>
      <c r="L8900" t="str">
        <f t="shared" si="589"/>
        <v>51418</v>
      </c>
      <c r="M8900">
        <f t="shared" si="590"/>
        <v>51418</v>
      </c>
      <c r="N8900" s="37">
        <f t="shared" si="591"/>
        <v>2007483</v>
      </c>
    </row>
    <row r="8901" spans="1:14" ht="25.55" customHeight="1" x14ac:dyDescent="0.3">
      <c r="A8901" s="3">
        <v>9</v>
      </c>
      <c r="B8901" s="134" t="s">
        <v>24424</v>
      </c>
      <c r="C8901" s="4" t="s">
        <v>24425</v>
      </c>
      <c r="D8901" s="5">
        <v>45141</v>
      </c>
      <c r="E8901" s="6" t="s">
        <v>1368</v>
      </c>
      <c r="F8901" s="7">
        <v>6693062</v>
      </c>
      <c r="G8901" s="6" t="s">
        <v>10524</v>
      </c>
      <c r="H8901" s="7">
        <v>719504</v>
      </c>
      <c r="I8901" s="136">
        <v>8804725</v>
      </c>
      <c r="J8901" s="138" t="s">
        <v>1866</v>
      </c>
      <c r="K8901" s="139"/>
      <c r="L8901" t="str">
        <f t="shared" si="589"/>
        <v>46330</v>
      </c>
      <c r="M8901">
        <f t="shared" si="590"/>
        <v>46330</v>
      </c>
      <c r="N8901" s="37">
        <f t="shared" si="591"/>
        <v>6693062</v>
      </c>
    </row>
    <row r="8902" spans="1:14" ht="25.05" x14ac:dyDescent="0.3">
      <c r="A8902" s="3">
        <v>9</v>
      </c>
      <c r="B8902" s="135"/>
      <c r="C8902" s="4" t="s">
        <v>24426</v>
      </c>
      <c r="D8902" s="5">
        <v>45168</v>
      </c>
      <c r="E8902" s="6" t="s">
        <v>1787</v>
      </c>
      <c r="F8902" s="7">
        <v>3172176</v>
      </c>
      <c r="G8902" s="6" t="s">
        <v>10524</v>
      </c>
      <c r="H8902" s="7">
        <v>341009</v>
      </c>
      <c r="I8902" s="137"/>
      <c r="J8902" s="140"/>
      <c r="K8902" s="141"/>
      <c r="L8902" t="str">
        <f t="shared" si="589"/>
        <v>51717</v>
      </c>
      <c r="M8902">
        <f t="shared" si="590"/>
        <v>51717</v>
      </c>
      <c r="N8902" s="37">
        <f t="shared" si="591"/>
        <v>3172176</v>
      </c>
    </row>
    <row r="8903" spans="1:14" ht="25.55" customHeight="1" x14ac:dyDescent="0.3">
      <c r="A8903" s="3">
        <v>9</v>
      </c>
      <c r="B8903" s="134" t="s">
        <v>24427</v>
      </c>
      <c r="C8903" s="4" t="s">
        <v>24428</v>
      </c>
      <c r="D8903" s="5">
        <v>45149</v>
      </c>
      <c r="E8903" s="6" t="s">
        <v>1368</v>
      </c>
      <c r="F8903" s="7">
        <v>2313318</v>
      </c>
      <c r="G8903" s="6" t="s">
        <v>10524</v>
      </c>
      <c r="H8903" s="7">
        <v>248682</v>
      </c>
      <c r="I8903" s="136">
        <v>3195633</v>
      </c>
      <c r="J8903" s="138" t="s">
        <v>722</v>
      </c>
      <c r="K8903" s="139"/>
      <c r="L8903" t="str">
        <f t="shared" si="589"/>
        <v>48109</v>
      </c>
      <c r="M8903">
        <f t="shared" si="590"/>
        <v>48109</v>
      </c>
      <c r="N8903" s="37">
        <f t="shared" si="591"/>
        <v>2313318</v>
      </c>
    </row>
    <row r="8904" spans="1:14" x14ac:dyDescent="0.3">
      <c r="A8904" s="3">
        <v>9</v>
      </c>
      <c r="B8904" s="135"/>
      <c r="C8904" s="4" t="s">
        <v>24429</v>
      </c>
      <c r="D8904" s="5">
        <v>45156</v>
      </c>
      <c r="E8904" s="6" t="s">
        <v>1368</v>
      </c>
      <c r="F8904" s="7">
        <v>1267223</v>
      </c>
      <c r="G8904" s="6" t="s">
        <v>10524</v>
      </c>
      <c r="H8904" s="7">
        <v>136226</v>
      </c>
      <c r="I8904" s="137"/>
      <c r="J8904" s="140"/>
      <c r="K8904" s="141"/>
      <c r="L8904" t="str">
        <f t="shared" si="589"/>
        <v>49641</v>
      </c>
      <c r="M8904">
        <f t="shared" si="590"/>
        <v>49641</v>
      </c>
      <c r="N8904" s="37">
        <f t="shared" si="591"/>
        <v>1267223</v>
      </c>
    </row>
    <row r="8905" spans="1:14" ht="25.55" customHeight="1" x14ac:dyDescent="0.3">
      <c r="A8905" s="3">
        <v>9</v>
      </c>
      <c r="B8905" s="134" t="s">
        <v>24433</v>
      </c>
      <c r="C8905" s="4" t="s">
        <v>24434</v>
      </c>
      <c r="D8905" s="5">
        <v>45166</v>
      </c>
      <c r="E8905" s="6" t="s">
        <v>1787</v>
      </c>
      <c r="F8905" s="7">
        <v>1522644</v>
      </c>
      <c r="G8905" s="6" t="s">
        <v>10524</v>
      </c>
      <c r="H8905" s="7">
        <v>163684</v>
      </c>
      <c r="I8905" s="136">
        <v>13628447</v>
      </c>
      <c r="J8905" s="138" t="s">
        <v>726</v>
      </c>
      <c r="K8905" s="139"/>
      <c r="L8905" t="str">
        <f t="shared" si="589"/>
        <v>51513</v>
      </c>
      <c r="M8905">
        <f t="shared" si="590"/>
        <v>51513</v>
      </c>
      <c r="N8905" s="37">
        <f t="shared" si="591"/>
        <v>1522644</v>
      </c>
    </row>
    <row r="8906" spans="1:14" ht="25.05" x14ac:dyDescent="0.3">
      <c r="A8906" s="3">
        <v>9</v>
      </c>
      <c r="B8906" s="142"/>
      <c r="C8906" s="4" t="s">
        <v>24435</v>
      </c>
      <c r="D8906" s="5">
        <v>45166</v>
      </c>
      <c r="E8906" s="6" t="s">
        <v>1787</v>
      </c>
      <c r="F8906" s="7">
        <v>380661</v>
      </c>
      <c r="G8906" s="6" t="s">
        <v>10524</v>
      </c>
      <c r="H8906" s="7">
        <v>40921</v>
      </c>
      <c r="I8906" s="143"/>
      <c r="J8906" s="144"/>
      <c r="K8906" s="145"/>
      <c r="L8906" t="str">
        <f t="shared" si="589"/>
        <v>51510</v>
      </c>
      <c r="M8906">
        <f t="shared" si="590"/>
        <v>51510</v>
      </c>
      <c r="N8906" s="37">
        <f t="shared" si="591"/>
        <v>380661</v>
      </c>
    </row>
    <row r="8907" spans="1:14" x14ac:dyDescent="0.3">
      <c r="A8907" s="3">
        <v>9</v>
      </c>
      <c r="B8907" s="142"/>
      <c r="C8907" s="4" t="s">
        <v>24436</v>
      </c>
      <c r="D8907" s="5">
        <v>45139</v>
      </c>
      <c r="E8907" s="6" t="s">
        <v>1368</v>
      </c>
      <c r="F8907" s="7">
        <v>1799140</v>
      </c>
      <c r="G8907" s="6" t="s">
        <v>10524</v>
      </c>
      <c r="H8907" s="7">
        <v>193408</v>
      </c>
      <c r="I8907" s="143"/>
      <c r="J8907" s="144"/>
      <c r="K8907" s="145"/>
      <c r="L8907" t="str">
        <f t="shared" si="589"/>
        <v>45446</v>
      </c>
      <c r="M8907">
        <f t="shared" si="590"/>
        <v>45446</v>
      </c>
      <c r="N8907" s="37">
        <f t="shared" si="591"/>
        <v>1799140</v>
      </c>
    </row>
    <row r="8908" spans="1:14" x14ac:dyDescent="0.3">
      <c r="A8908" s="3">
        <v>9</v>
      </c>
      <c r="B8908" s="142"/>
      <c r="C8908" s="4" t="s">
        <v>24437</v>
      </c>
      <c r="D8908" s="5">
        <v>45153</v>
      </c>
      <c r="E8908" s="6" t="s">
        <v>1368</v>
      </c>
      <c r="F8908" s="7">
        <v>6170105</v>
      </c>
      <c r="G8908" s="6" t="s">
        <v>10524</v>
      </c>
      <c r="H8908" s="7">
        <v>663286</v>
      </c>
      <c r="I8908" s="143"/>
      <c r="J8908" s="144"/>
      <c r="K8908" s="145"/>
      <c r="L8908" t="str">
        <f t="shared" si="589"/>
        <v>48459</v>
      </c>
      <c r="M8908">
        <f t="shared" si="590"/>
        <v>48459</v>
      </c>
      <c r="N8908" s="37">
        <f t="shared" si="591"/>
        <v>6170105</v>
      </c>
    </row>
    <row r="8909" spans="1:14" x14ac:dyDescent="0.3">
      <c r="A8909" s="3">
        <v>9</v>
      </c>
      <c r="B8909" s="142"/>
      <c r="C8909" s="4" t="s">
        <v>24438</v>
      </c>
      <c r="D8909" s="5">
        <v>45166</v>
      </c>
      <c r="E8909" s="6" t="s">
        <v>1368</v>
      </c>
      <c r="F8909" s="7">
        <v>3598279</v>
      </c>
      <c r="G8909" s="6" t="s">
        <v>10524</v>
      </c>
      <c r="H8909" s="7">
        <v>386815</v>
      </c>
      <c r="I8909" s="143"/>
      <c r="J8909" s="144"/>
      <c r="K8909" s="145"/>
      <c r="L8909" t="str">
        <f t="shared" si="589"/>
        <v>51498</v>
      </c>
      <c r="M8909">
        <f t="shared" si="590"/>
        <v>51498</v>
      </c>
      <c r="N8909" s="37">
        <f t="shared" si="591"/>
        <v>3598279</v>
      </c>
    </row>
    <row r="8910" spans="1:14" x14ac:dyDescent="0.3">
      <c r="A8910" s="3">
        <v>9</v>
      </c>
      <c r="B8910" s="135"/>
      <c r="C8910" s="4" t="s">
        <v>24439</v>
      </c>
      <c r="D8910" s="5">
        <v>45167</v>
      </c>
      <c r="E8910" s="6" t="s">
        <v>1368</v>
      </c>
      <c r="F8910" s="7">
        <v>1799140</v>
      </c>
      <c r="G8910" s="6" t="s">
        <v>10524</v>
      </c>
      <c r="H8910" s="7">
        <v>193408</v>
      </c>
      <c r="I8910" s="137"/>
      <c r="J8910" s="140"/>
      <c r="K8910" s="141"/>
      <c r="L8910" t="str">
        <f t="shared" si="589"/>
        <v>51551</v>
      </c>
      <c r="M8910">
        <f t="shared" si="590"/>
        <v>51551</v>
      </c>
      <c r="N8910" s="37">
        <f t="shared" si="591"/>
        <v>1799140</v>
      </c>
    </row>
    <row r="8911" spans="1:14" ht="25.55" customHeight="1" x14ac:dyDescent="0.3">
      <c r="A8911" s="3">
        <v>9</v>
      </c>
      <c r="B8911" s="134" t="s">
        <v>24443</v>
      </c>
      <c r="C8911" s="4" t="s">
        <v>24444</v>
      </c>
      <c r="D8911" s="5">
        <v>45161</v>
      </c>
      <c r="E8911" s="6" t="s">
        <v>1368</v>
      </c>
      <c r="F8911" s="7">
        <v>4778017</v>
      </c>
      <c r="G8911" s="6" t="s">
        <v>10524</v>
      </c>
      <c r="H8911" s="7">
        <v>513637</v>
      </c>
      <c r="I8911" s="136">
        <v>18647185</v>
      </c>
      <c r="J8911" s="138" t="s">
        <v>739</v>
      </c>
      <c r="K8911" s="139"/>
      <c r="L8911" t="str">
        <f t="shared" si="589"/>
        <v>50019</v>
      </c>
      <c r="M8911">
        <f t="shared" si="590"/>
        <v>50019</v>
      </c>
      <c r="N8911" s="37">
        <f t="shared" si="591"/>
        <v>4778017</v>
      </c>
    </row>
    <row r="8912" spans="1:14" x14ac:dyDescent="0.3">
      <c r="A8912" s="3">
        <v>9</v>
      </c>
      <c r="B8912" s="142"/>
      <c r="C8912" s="4" t="s">
        <v>24445</v>
      </c>
      <c r="D8912" s="5">
        <v>45168</v>
      </c>
      <c r="E8912" s="6" t="s">
        <v>1368</v>
      </c>
      <c r="F8912" s="7">
        <v>6643274</v>
      </c>
      <c r="G8912" s="6" t="s">
        <v>10524</v>
      </c>
      <c r="H8912" s="7">
        <v>714152</v>
      </c>
      <c r="I8912" s="143"/>
      <c r="J8912" s="144"/>
      <c r="K8912" s="145"/>
      <c r="L8912" t="str">
        <f t="shared" si="589"/>
        <v>53042</v>
      </c>
      <c r="M8912">
        <f t="shared" si="590"/>
        <v>53042</v>
      </c>
      <c r="N8912" s="37">
        <f t="shared" si="591"/>
        <v>6643274</v>
      </c>
    </row>
    <row r="8913" spans="1:14" x14ac:dyDescent="0.3">
      <c r="A8913" s="3">
        <v>9</v>
      </c>
      <c r="B8913" s="142"/>
      <c r="C8913" s="4" t="s">
        <v>24446</v>
      </c>
      <c r="D8913" s="5">
        <v>45154</v>
      </c>
      <c r="E8913" s="6" t="s">
        <v>1368</v>
      </c>
      <c r="F8913" s="7">
        <v>2283358</v>
      </c>
      <c r="G8913" s="6" t="s">
        <v>10524</v>
      </c>
      <c r="H8913" s="7">
        <v>245461</v>
      </c>
      <c r="I8913" s="143"/>
      <c r="J8913" s="144"/>
      <c r="K8913" s="145"/>
      <c r="L8913" t="str">
        <f t="shared" si="589"/>
        <v>48602</v>
      </c>
      <c r="M8913">
        <f t="shared" si="590"/>
        <v>48602</v>
      </c>
      <c r="N8913" s="37">
        <f t="shared" si="591"/>
        <v>2283358</v>
      </c>
    </row>
    <row r="8914" spans="1:14" ht="25.05" x14ac:dyDescent="0.3">
      <c r="A8914" s="3">
        <v>9</v>
      </c>
      <c r="B8914" s="142"/>
      <c r="C8914" s="4" t="s">
        <v>24447</v>
      </c>
      <c r="D8914" s="5">
        <v>45168</v>
      </c>
      <c r="E8914" s="6" t="s">
        <v>1787</v>
      </c>
      <c r="F8914" s="7">
        <v>951653</v>
      </c>
      <c r="G8914" s="6" t="s">
        <v>10524</v>
      </c>
      <c r="H8914" s="7">
        <v>102303</v>
      </c>
      <c r="I8914" s="143"/>
      <c r="J8914" s="144"/>
      <c r="K8914" s="145"/>
      <c r="L8914" t="str">
        <f t="shared" si="589"/>
        <v>53043</v>
      </c>
      <c r="M8914">
        <f t="shared" si="590"/>
        <v>53043</v>
      </c>
      <c r="N8914" s="37">
        <f t="shared" si="591"/>
        <v>951653</v>
      </c>
    </row>
    <row r="8915" spans="1:14" ht="25.05" x14ac:dyDescent="0.3">
      <c r="A8915" s="3">
        <v>9</v>
      </c>
      <c r="B8915" s="135"/>
      <c r="C8915" s="4" t="s">
        <v>24448</v>
      </c>
      <c r="D8915" s="5">
        <v>45147</v>
      </c>
      <c r="E8915" s="6" t="s">
        <v>1787</v>
      </c>
      <c r="F8915" s="7">
        <v>6236903</v>
      </c>
      <c r="G8915" s="6" t="s">
        <v>10524</v>
      </c>
      <c r="H8915" s="7">
        <v>670467</v>
      </c>
      <c r="I8915" s="137"/>
      <c r="J8915" s="140"/>
      <c r="K8915" s="141"/>
      <c r="L8915" t="str">
        <f t="shared" si="589"/>
        <v>47058</v>
      </c>
      <c r="M8915">
        <f t="shared" si="590"/>
        <v>47058</v>
      </c>
      <c r="N8915" s="37">
        <f t="shared" si="591"/>
        <v>6236903</v>
      </c>
    </row>
    <row r="8916" spans="1:14" ht="15.05" customHeight="1" x14ac:dyDescent="0.3">
      <c r="A8916" s="3">
        <v>9</v>
      </c>
      <c r="B8916" s="134" t="s">
        <v>24452</v>
      </c>
      <c r="C8916" s="4" t="s">
        <v>24453</v>
      </c>
      <c r="D8916" s="5">
        <v>45147</v>
      </c>
      <c r="E8916" s="6" t="s">
        <v>1365</v>
      </c>
      <c r="F8916" s="7">
        <v>1639197</v>
      </c>
      <c r="G8916" s="6" t="s">
        <v>10524</v>
      </c>
      <c r="H8916" s="7">
        <v>176214</v>
      </c>
      <c r="I8916" s="136">
        <v>9228199</v>
      </c>
      <c r="J8916" s="138" t="s">
        <v>749</v>
      </c>
      <c r="K8916" s="139"/>
      <c r="L8916" t="str">
        <f t="shared" si="589"/>
        <v>47061</v>
      </c>
      <c r="M8916">
        <f t="shared" si="590"/>
        <v>47061</v>
      </c>
      <c r="N8916" s="37">
        <f t="shared" si="591"/>
        <v>1639197</v>
      </c>
    </row>
    <row r="8917" spans="1:14" x14ac:dyDescent="0.3">
      <c r="A8917" s="3">
        <v>9</v>
      </c>
      <c r="B8917" s="142"/>
      <c r="C8917" s="4" t="s">
        <v>24454</v>
      </c>
      <c r="D8917" s="5">
        <v>45168</v>
      </c>
      <c r="E8917" s="6" t="s">
        <v>1365</v>
      </c>
      <c r="F8917" s="7">
        <v>1885626</v>
      </c>
      <c r="G8917" s="6" t="s">
        <v>10524</v>
      </c>
      <c r="H8917" s="7">
        <v>202705</v>
      </c>
      <c r="I8917" s="143"/>
      <c r="J8917" s="144"/>
      <c r="K8917" s="145"/>
      <c r="L8917" t="str">
        <f t="shared" si="589"/>
        <v>53068</v>
      </c>
      <c r="M8917">
        <f t="shared" si="590"/>
        <v>53068</v>
      </c>
      <c r="N8917" s="37">
        <f t="shared" si="591"/>
        <v>1885626</v>
      </c>
    </row>
    <row r="8918" spans="1:14" ht="25.05" x14ac:dyDescent="0.3">
      <c r="A8918" s="3">
        <v>9</v>
      </c>
      <c r="B8918" s="142"/>
      <c r="C8918" s="4" t="s">
        <v>24455</v>
      </c>
      <c r="D8918" s="5">
        <v>45168</v>
      </c>
      <c r="E8918" s="6" t="s">
        <v>1378</v>
      </c>
      <c r="F8918" s="7">
        <v>697879</v>
      </c>
      <c r="G8918" s="6" t="s">
        <v>10524</v>
      </c>
      <c r="H8918" s="7">
        <v>75022</v>
      </c>
      <c r="I8918" s="143"/>
      <c r="J8918" s="144"/>
      <c r="K8918" s="145"/>
      <c r="L8918" t="str">
        <f t="shared" si="589"/>
        <v>53069</v>
      </c>
      <c r="M8918">
        <f t="shared" si="590"/>
        <v>53069</v>
      </c>
      <c r="N8918" s="37">
        <f t="shared" si="591"/>
        <v>697879</v>
      </c>
    </row>
    <row r="8919" spans="1:14" x14ac:dyDescent="0.3">
      <c r="A8919" s="3">
        <v>9</v>
      </c>
      <c r="B8919" s="142"/>
      <c r="C8919" s="4" t="s">
        <v>24456</v>
      </c>
      <c r="D8919" s="5">
        <v>45157</v>
      </c>
      <c r="E8919" s="6" t="s">
        <v>1365</v>
      </c>
      <c r="F8919" s="7">
        <v>3278394</v>
      </c>
      <c r="G8919" s="6" t="s">
        <v>10524</v>
      </c>
      <c r="H8919" s="7">
        <v>352427</v>
      </c>
      <c r="I8919" s="143"/>
      <c r="J8919" s="144"/>
      <c r="K8919" s="145"/>
      <c r="L8919" t="str">
        <f t="shared" si="589"/>
        <v>49828</v>
      </c>
      <c r="M8919">
        <f t="shared" si="590"/>
        <v>49828</v>
      </c>
      <c r="N8919" s="37">
        <f t="shared" si="591"/>
        <v>3278394</v>
      </c>
    </row>
    <row r="8920" spans="1:14" x14ac:dyDescent="0.3">
      <c r="A8920" s="3">
        <v>9</v>
      </c>
      <c r="B8920" s="135"/>
      <c r="C8920" s="4" t="s">
        <v>24457</v>
      </c>
      <c r="D8920" s="5">
        <v>45140</v>
      </c>
      <c r="E8920" s="6" t="s">
        <v>1365</v>
      </c>
      <c r="F8920" s="7">
        <v>2838623</v>
      </c>
      <c r="G8920" s="6" t="s">
        <v>10524</v>
      </c>
      <c r="H8920" s="7">
        <v>305152</v>
      </c>
      <c r="I8920" s="137"/>
      <c r="J8920" s="140"/>
      <c r="K8920" s="141"/>
      <c r="L8920" t="str">
        <f t="shared" si="589"/>
        <v>45532</v>
      </c>
      <c r="M8920">
        <f t="shared" si="590"/>
        <v>45532</v>
      </c>
      <c r="N8920" s="37">
        <f t="shared" si="591"/>
        <v>2838623</v>
      </c>
    </row>
    <row r="8921" spans="1:14" ht="15.05" customHeight="1" x14ac:dyDescent="0.3">
      <c r="A8921" s="3">
        <v>9</v>
      </c>
      <c r="B8921" s="134" t="s">
        <v>24458</v>
      </c>
      <c r="C8921" s="4" t="s">
        <v>24459</v>
      </c>
      <c r="D8921" s="5">
        <v>45140</v>
      </c>
      <c r="E8921" s="6" t="s">
        <v>1365</v>
      </c>
      <c r="F8921" s="7">
        <v>4544618</v>
      </c>
      <c r="G8921" s="6" t="s">
        <v>10524</v>
      </c>
      <c r="H8921" s="7">
        <v>488546</v>
      </c>
      <c r="I8921" s="136">
        <v>17668610</v>
      </c>
      <c r="J8921" s="138" t="s">
        <v>760</v>
      </c>
      <c r="K8921" s="139"/>
      <c r="L8921" t="str">
        <f t="shared" si="589"/>
        <v>45490</v>
      </c>
      <c r="M8921">
        <f t="shared" si="590"/>
        <v>45490</v>
      </c>
      <c r="N8921" s="37">
        <f t="shared" si="591"/>
        <v>4544618</v>
      </c>
    </row>
    <row r="8922" spans="1:14" ht="25.05" x14ac:dyDescent="0.3">
      <c r="A8922" s="3">
        <v>9</v>
      </c>
      <c r="B8922" s="142"/>
      <c r="C8922" s="4" t="s">
        <v>24460</v>
      </c>
      <c r="D8922" s="5">
        <v>45149</v>
      </c>
      <c r="E8922" s="6" t="s">
        <v>1378</v>
      </c>
      <c r="F8922" s="7">
        <v>1335020</v>
      </c>
      <c r="G8922" s="6" t="s">
        <v>10524</v>
      </c>
      <c r="H8922" s="7">
        <v>143515</v>
      </c>
      <c r="I8922" s="143"/>
      <c r="J8922" s="144"/>
      <c r="K8922" s="145"/>
      <c r="L8922" t="str">
        <f t="shared" si="589"/>
        <v>48116</v>
      </c>
      <c r="M8922">
        <f t="shared" si="590"/>
        <v>48116</v>
      </c>
      <c r="N8922" s="37">
        <f t="shared" si="591"/>
        <v>1335020</v>
      </c>
    </row>
    <row r="8923" spans="1:14" ht="25.05" x14ac:dyDescent="0.3">
      <c r="A8923" s="3">
        <v>9</v>
      </c>
      <c r="B8923" s="142"/>
      <c r="C8923" s="4" t="s">
        <v>24461</v>
      </c>
      <c r="D8923" s="5">
        <v>45163</v>
      </c>
      <c r="E8923" s="6" t="s">
        <v>1378</v>
      </c>
      <c r="F8923" s="7">
        <v>4220311</v>
      </c>
      <c r="G8923" s="6" t="s">
        <v>10524</v>
      </c>
      <c r="H8923" s="7">
        <v>453683</v>
      </c>
      <c r="I8923" s="143"/>
      <c r="J8923" s="144"/>
      <c r="K8923" s="145"/>
      <c r="L8923" t="str">
        <f t="shared" si="589"/>
        <v>51187</v>
      </c>
      <c r="M8923">
        <f t="shared" si="590"/>
        <v>51187</v>
      </c>
      <c r="N8923" s="37">
        <f t="shared" si="591"/>
        <v>4220311</v>
      </c>
    </row>
    <row r="8924" spans="1:14" ht="25.05" x14ac:dyDescent="0.3">
      <c r="A8924" s="3">
        <v>9</v>
      </c>
      <c r="B8924" s="142"/>
      <c r="C8924" s="4" t="s">
        <v>24462</v>
      </c>
      <c r="D8924" s="5">
        <v>45149</v>
      </c>
      <c r="E8924" s="6" t="s">
        <v>1378</v>
      </c>
      <c r="F8924" s="7">
        <v>2266013</v>
      </c>
      <c r="G8924" s="6" t="s">
        <v>10524</v>
      </c>
      <c r="H8924" s="7">
        <v>243596</v>
      </c>
      <c r="I8924" s="143"/>
      <c r="J8924" s="144"/>
      <c r="K8924" s="145"/>
      <c r="L8924" t="str">
        <f t="shared" si="589"/>
        <v>48117</v>
      </c>
      <c r="M8924">
        <f t="shared" si="590"/>
        <v>48117</v>
      </c>
      <c r="N8924" s="37">
        <f t="shared" si="591"/>
        <v>2266013</v>
      </c>
    </row>
    <row r="8925" spans="1:14" ht="25.05" x14ac:dyDescent="0.3">
      <c r="A8925" s="3">
        <v>9</v>
      </c>
      <c r="B8925" s="142"/>
      <c r="C8925" s="4" t="s">
        <v>24463</v>
      </c>
      <c r="D8925" s="5">
        <v>45168</v>
      </c>
      <c r="E8925" s="6" t="s">
        <v>1378</v>
      </c>
      <c r="F8925" s="7">
        <v>951653</v>
      </c>
      <c r="G8925" s="6" t="s">
        <v>10524</v>
      </c>
      <c r="H8925" s="7">
        <v>102303</v>
      </c>
      <c r="I8925" s="143"/>
      <c r="J8925" s="144"/>
      <c r="K8925" s="145"/>
      <c r="L8925" t="str">
        <f t="shared" si="589"/>
        <v>51656</v>
      </c>
      <c r="M8925">
        <f t="shared" si="590"/>
        <v>51656</v>
      </c>
      <c r="N8925" s="37">
        <f t="shared" si="591"/>
        <v>951653</v>
      </c>
    </row>
    <row r="8926" spans="1:14" x14ac:dyDescent="0.3">
      <c r="A8926" s="3">
        <v>9</v>
      </c>
      <c r="B8926" s="135"/>
      <c r="C8926" s="4" t="s">
        <v>24464</v>
      </c>
      <c r="D8926" s="5">
        <v>45168</v>
      </c>
      <c r="E8926" s="6" t="s">
        <v>1365</v>
      </c>
      <c r="F8926" s="7">
        <v>6479147</v>
      </c>
      <c r="G8926" s="6" t="s">
        <v>10524</v>
      </c>
      <c r="H8926" s="7">
        <v>696508</v>
      </c>
      <c r="I8926" s="137"/>
      <c r="J8926" s="140"/>
      <c r="K8926" s="141"/>
      <c r="L8926" t="str">
        <f t="shared" si="589"/>
        <v>51655</v>
      </c>
      <c r="M8926">
        <f t="shared" si="590"/>
        <v>51655</v>
      </c>
      <c r="N8926" s="37">
        <f t="shared" si="591"/>
        <v>6479147</v>
      </c>
    </row>
    <row r="8927" spans="1:14" ht="25.55" customHeight="1" x14ac:dyDescent="0.3">
      <c r="A8927" s="3">
        <v>9</v>
      </c>
      <c r="B8927" s="134" t="s">
        <v>24465</v>
      </c>
      <c r="C8927" s="4" t="s">
        <v>24466</v>
      </c>
      <c r="D8927" s="5">
        <v>45148</v>
      </c>
      <c r="E8927" s="6" t="s">
        <v>1368</v>
      </c>
      <c r="F8927" s="7">
        <v>1930578</v>
      </c>
      <c r="G8927" s="6" t="s">
        <v>10524</v>
      </c>
      <c r="H8927" s="7">
        <v>207537</v>
      </c>
      <c r="I8927" s="136">
        <v>14595776</v>
      </c>
      <c r="J8927" s="138" t="s">
        <v>767</v>
      </c>
      <c r="K8927" s="139"/>
      <c r="L8927" t="str">
        <f t="shared" si="589"/>
        <v>48064</v>
      </c>
      <c r="M8927">
        <f t="shared" si="590"/>
        <v>48064</v>
      </c>
      <c r="N8927" s="37">
        <f t="shared" si="591"/>
        <v>1930578</v>
      </c>
    </row>
    <row r="8928" spans="1:14" x14ac:dyDescent="0.3">
      <c r="A8928" s="3">
        <v>9</v>
      </c>
      <c r="B8928" s="142"/>
      <c r="C8928" s="4" t="s">
        <v>24467</v>
      </c>
      <c r="D8928" s="5">
        <v>45162</v>
      </c>
      <c r="E8928" s="6" t="s">
        <v>1368</v>
      </c>
      <c r="F8928" s="7">
        <v>3027305</v>
      </c>
      <c r="G8928" s="6" t="s">
        <v>10524</v>
      </c>
      <c r="H8928" s="7">
        <v>325435</v>
      </c>
      <c r="I8928" s="143"/>
      <c r="J8928" s="144"/>
      <c r="K8928" s="145"/>
      <c r="L8928" t="str">
        <f t="shared" si="589"/>
        <v>51155</v>
      </c>
      <c r="M8928">
        <f t="shared" si="590"/>
        <v>51155</v>
      </c>
      <c r="N8928" s="37">
        <f t="shared" si="591"/>
        <v>3027305</v>
      </c>
    </row>
    <row r="8929" spans="1:15" x14ac:dyDescent="0.3">
      <c r="A8929" s="3">
        <v>9</v>
      </c>
      <c r="B8929" s="142"/>
      <c r="C8929" s="4" t="s">
        <v>24468</v>
      </c>
      <c r="D8929" s="5">
        <v>45152</v>
      </c>
      <c r="E8929" s="6" t="s">
        <v>1368</v>
      </c>
      <c r="F8929" s="7">
        <v>2398853</v>
      </c>
      <c r="G8929" s="6" t="s">
        <v>10524</v>
      </c>
      <c r="H8929" s="7">
        <v>257877</v>
      </c>
      <c r="I8929" s="143"/>
      <c r="J8929" s="144"/>
      <c r="K8929" s="145"/>
      <c r="L8929" t="str">
        <f t="shared" si="589"/>
        <v>48393</v>
      </c>
      <c r="M8929">
        <f t="shared" si="590"/>
        <v>48393</v>
      </c>
      <c r="N8929" s="37">
        <f t="shared" si="591"/>
        <v>2398853</v>
      </c>
    </row>
    <row r="8930" spans="1:15" x14ac:dyDescent="0.3">
      <c r="A8930" s="3">
        <v>9</v>
      </c>
      <c r="B8930" s="142"/>
      <c r="C8930" s="4" t="s">
        <v>24469</v>
      </c>
      <c r="D8930" s="5">
        <v>45139</v>
      </c>
      <c r="E8930" s="6" t="s">
        <v>1368</v>
      </c>
      <c r="F8930" s="7">
        <v>2398853</v>
      </c>
      <c r="G8930" s="6" t="s">
        <v>10524</v>
      </c>
      <c r="H8930" s="7">
        <v>257877</v>
      </c>
      <c r="I8930" s="143"/>
      <c r="J8930" s="144"/>
      <c r="K8930" s="145"/>
      <c r="L8930" t="str">
        <f t="shared" si="589"/>
        <v>45397</v>
      </c>
      <c r="M8930">
        <f t="shared" si="590"/>
        <v>45397</v>
      </c>
      <c r="N8930" s="37">
        <f t="shared" si="591"/>
        <v>2398853</v>
      </c>
    </row>
    <row r="8931" spans="1:15" x14ac:dyDescent="0.3">
      <c r="A8931" s="3">
        <v>9</v>
      </c>
      <c r="B8931" s="142"/>
      <c r="C8931" s="4" t="s">
        <v>24470</v>
      </c>
      <c r="D8931" s="5">
        <v>45155</v>
      </c>
      <c r="E8931" s="6" t="s">
        <v>1368</v>
      </c>
      <c r="F8931" s="7">
        <v>2999943</v>
      </c>
      <c r="G8931" s="6" t="s">
        <v>10524</v>
      </c>
      <c r="H8931" s="7">
        <v>322494</v>
      </c>
      <c r="I8931" s="143"/>
      <c r="J8931" s="144"/>
      <c r="K8931" s="145"/>
      <c r="L8931" t="str">
        <f t="shared" si="589"/>
        <v>49591</v>
      </c>
      <c r="M8931">
        <f t="shared" si="590"/>
        <v>49591</v>
      </c>
      <c r="N8931" s="37">
        <f t="shared" si="591"/>
        <v>2999943</v>
      </c>
    </row>
    <row r="8932" spans="1:15" x14ac:dyDescent="0.3">
      <c r="A8932" s="3">
        <v>9</v>
      </c>
      <c r="B8932" s="142"/>
      <c r="C8932" s="4" t="s">
        <v>24471</v>
      </c>
      <c r="D8932" s="5">
        <v>45145</v>
      </c>
      <c r="E8932" s="6" t="s">
        <v>1368</v>
      </c>
      <c r="F8932" s="7">
        <v>1199426</v>
      </c>
      <c r="G8932" s="6" t="s">
        <v>10524</v>
      </c>
      <c r="H8932" s="7">
        <v>128938</v>
      </c>
      <c r="I8932" s="143"/>
      <c r="J8932" s="144"/>
      <c r="K8932" s="145"/>
      <c r="L8932" t="str">
        <f t="shared" si="589"/>
        <v>46905</v>
      </c>
      <c r="M8932">
        <f t="shared" si="590"/>
        <v>46905</v>
      </c>
      <c r="N8932" s="37">
        <f t="shared" si="591"/>
        <v>1199426</v>
      </c>
    </row>
    <row r="8933" spans="1:15" x14ac:dyDescent="0.3">
      <c r="A8933" s="3">
        <v>9</v>
      </c>
      <c r="B8933" s="135"/>
      <c r="C8933" s="4" t="s">
        <v>24472</v>
      </c>
      <c r="D8933" s="5">
        <v>45159</v>
      </c>
      <c r="E8933" s="6" t="s">
        <v>1368</v>
      </c>
      <c r="F8933" s="7">
        <v>2398853</v>
      </c>
      <c r="G8933" s="6" t="s">
        <v>10524</v>
      </c>
      <c r="H8933" s="7">
        <v>257877</v>
      </c>
      <c r="I8933" s="137"/>
      <c r="J8933" s="140"/>
      <c r="K8933" s="141"/>
      <c r="L8933" t="str">
        <f t="shared" ref="L8933:L8996" si="592">+RIGHT(C8933,5)</f>
        <v>49863</v>
      </c>
      <c r="M8933">
        <f t="shared" ref="M8933:M8996" si="593">+L8933*1</f>
        <v>49863</v>
      </c>
      <c r="N8933" s="37">
        <f t="shared" ref="N8933:N8996" si="594">+F8933</f>
        <v>2398853</v>
      </c>
    </row>
    <row r="8934" spans="1:15" ht="25.55" customHeight="1" x14ac:dyDescent="0.3">
      <c r="A8934" s="3">
        <v>9</v>
      </c>
      <c r="B8934" s="134" t="s">
        <v>24476</v>
      </c>
      <c r="C8934" s="4" t="s">
        <v>24477</v>
      </c>
      <c r="D8934" s="5">
        <v>45139</v>
      </c>
      <c r="E8934" s="6" t="s">
        <v>1368</v>
      </c>
      <c r="F8934" s="7">
        <v>4544618</v>
      </c>
      <c r="G8934" s="6" t="s">
        <v>10524</v>
      </c>
      <c r="H8934" s="7">
        <v>488546</v>
      </c>
      <c r="I8934" s="136">
        <v>11483828</v>
      </c>
      <c r="J8934" s="138" t="s">
        <v>777</v>
      </c>
      <c r="K8934" s="139"/>
      <c r="L8934" t="str">
        <f t="shared" si="592"/>
        <v>45412</v>
      </c>
      <c r="M8934">
        <f t="shared" si="593"/>
        <v>45412</v>
      </c>
      <c r="N8934" s="37">
        <f t="shared" si="594"/>
        <v>4544618</v>
      </c>
    </row>
    <row r="8935" spans="1:15" x14ac:dyDescent="0.3">
      <c r="A8935" s="3">
        <v>9</v>
      </c>
      <c r="B8935" s="142"/>
      <c r="C8935" s="4" t="s">
        <v>24478</v>
      </c>
      <c r="D8935" s="5">
        <v>45168</v>
      </c>
      <c r="E8935" s="6" t="s">
        <v>1365</v>
      </c>
      <c r="F8935" s="7">
        <v>4804553</v>
      </c>
      <c r="G8935" s="6" t="s">
        <v>10524</v>
      </c>
      <c r="H8935" s="7">
        <v>516489</v>
      </c>
      <c r="I8935" s="143"/>
      <c r="J8935" s="144"/>
      <c r="K8935" s="145"/>
      <c r="L8935" t="str">
        <f t="shared" si="592"/>
        <v>51735</v>
      </c>
      <c r="M8935">
        <f t="shared" si="593"/>
        <v>51735</v>
      </c>
      <c r="N8935" s="37">
        <f t="shared" si="594"/>
        <v>4804553</v>
      </c>
    </row>
    <row r="8936" spans="1:15" ht="25.05" x14ac:dyDescent="0.3">
      <c r="A8936" s="3">
        <v>9</v>
      </c>
      <c r="B8936" s="142"/>
      <c r="C8936" s="4" t="s">
        <v>24479</v>
      </c>
      <c r="D8936" s="5">
        <v>45168</v>
      </c>
      <c r="E8936" s="6" t="s">
        <v>1378</v>
      </c>
      <c r="F8936" s="7">
        <v>951653</v>
      </c>
      <c r="G8936" s="6" t="s">
        <v>10524</v>
      </c>
      <c r="H8936" s="7">
        <v>102303</v>
      </c>
      <c r="I8936" s="143"/>
      <c r="J8936" s="144"/>
      <c r="K8936" s="145"/>
      <c r="L8936" t="str">
        <f t="shared" si="592"/>
        <v>51733</v>
      </c>
      <c r="M8936">
        <f t="shared" si="593"/>
        <v>51733</v>
      </c>
      <c r="N8936" s="37">
        <f t="shared" si="594"/>
        <v>951653</v>
      </c>
    </row>
    <row r="8937" spans="1:15" ht="25.05" x14ac:dyDescent="0.3">
      <c r="A8937" s="3">
        <v>9</v>
      </c>
      <c r="B8937" s="135"/>
      <c r="C8937" s="4" t="s">
        <v>24480</v>
      </c>
      <c r="D8937" s="5">
        <v>45146</v>
      </c>
      <c r="E8937" s="6" t="s">
        <v>1787</v>
      </c>
      <c r="F8937" s="7">
        <v>2566210</v>
      </c>
      <c r="G8937" s="6" t="s">
        <v>10524</v>
      </c>
      <c r="H8937" s="7">
        <v>275868</v>
      </c>
      <c r="I8937" s="137"/>
      <c r="J8937" s="140"/>
      <c r="K8937" s="141"/>
      <c r="L8937" t="str">
        <f t="shared" si="592"/>
        <v>46959</v>
      </c>
      <c r="M8937">
        <f t="shared" si="593"/>
        <v>46959</v>
      </c>
      <c r="N8937" s="37">
        <f t="shared" si="594"/>
        <v>2566210</v>
      </c>
    </row>
    <row r="8938" spans="1:15" ht="38.200000000000003" customHeight="1" x14ac:dyDescent="0.3">
      <c r="A8938" s="3">
        <v>9</v>
      </c>
      <c r="B8938" s="8" t="s">
        <v>24481</v>
      </c>
      <c r="C8938" s="4" t="s">
        <v>24482</v>
      </c>
      <c r="D8938" s="5">
        <v>45156</v>
      </c>
      <c r="E8938" s="6" t="s">
        <v>1368</v>
      </c>
      <c r="F8938" s="7">
        <v>4274635</v>
      </c>
      <c r="G8938" s="6" t="s">
        <v>10524</v>
      </c>
      <c r="H8938" s="7">
        <v>459523</v>
      </c>
      <c r="I8938" s="11">
        <v>3815112</v>
      </c>
      <c r="J8938" s="132" t="s">
        <v>1905</v>
      </c>
      <c r="K8938" s="133"/>
      <c r="L8938" t="str">
        <f t="shared" si="592"/>
        <v>49766</v>
      </c>
      <c r="M8938">
        <f t="shared" si="593"/>
        <v>49766</v>
      </c>
      <c r="N8938" s="37">
        <f t="shared" si="594"/>
        <v>4274635</v>
      </c>
    </row>
    <row r="8939" spans="1:15" ht="15.05" customHeight="1" x14ac:dyDescent="0.3">
      <c r="A8939" s="3">
        <v>9</v>
      </c>
      <c r="B8939" s="134" t="s">
        <v>24485</v>
      </c>
      <c r="C8939" s="4" t="s">
        <v>24486</v>
      </c>
      <c r="D8939" s="5">
        <v>45167</v>
      </c>
      <c r="E8939" s="6" t="s">
        <v>1365</v>
      </c>
      <c r="F8939" s="7">
        <v>1689476</v>
      </c>
      <c r="G8939" s="6" t="s">
        <v>10524</v>
      </c>
      <c r="H8939" s="7">
        <v>181618</v>
      </c>
      <c r="I8939" s="136">
        <v>3355455</v>
      </c>
      <c r="J8939" s="138" t="s">
        <v>7148</v>
      </c>
      <c r="K8939" s="139"/>
      <c r="L8939" t="str">
        <f t="shared" si="592"/>
        <v>51613</v>
      </c>
      <c r="M8939">
        <f t="shared" si="593"/>
        <v>51613</v>
      </c>
      <c r="N8939" s="37">
        <f t="shared" si="594"/>
        <v>1689476</v>
      </c>
    </row>
    <row r="8940" spans="1:15" x14ac:dyDescent="0.3">
      <c r="A8940" s="3">
        <v>9</v>
      </c>
      <c r="B8940" s="142"/>
      <c r="C8940" s="4" t="s">
        <v>24487</v>
      </c>
      <c r="D8940" s="5">
        <v>45141</v>
      </c>
      <c r="E8940" s="6" t="s">
        <v>13350</v>
      </c>
      <c r="F8940" s="7">
        <v>1689476</v>
      </c>
      <c r="G8940" s="6" t="s">
        <v>10524</v>
      </c>
      <c r="H8940" s="7">
        <v>181618</v>
      </c>
      <c r="I8940" s="143"/>
      <c r="J8940" s="144"/>
      <c r="K8940" s="145"/>
      <c r="L8940" t="str">
        <f t="shared" si="592"/>
        <v>46641</v>
      </c>
      <c r="M8940">
        <f t="shared" si="593"/>
        <v>46641</v>
      </c>
      <c r="N8940" s="37">
        <f t="shared" si="594"/>
        <v>1689476</v>
      </c>
    </row>
    <row r="8941" spans="1:15" ht="25.05" x14ac:dyDescent="0.3">
      <c r="A8941" s="3">
        <v>9</v>
      </c>
      <c r="B8941" s="135"/>
      <c r="C8941" s="4" t="s">
        <v>24488</v>
      </c>
      <c r="D8941" s="5">
        <v>45167</v>
      </c>
      <c r="E8941" s="6" t="s">
        <v>1378</v>
      </c>
      <c r="F8941" s="7">
        <v>380661</v>
      </c>
      <c r="G8941" s="6" t="s">
        <v>10524</v>
      </c>
      <c r="H8941" s="7">
        <v>40921</v>
      </c>
      <c r="I8941" s="137"/>
      <c r="J8941" s="140"/>
      <c r="K8941" s="141"/>
      <c r="L8941" t="str">
        <f t="shared" si="592"/>
        <v>51614</v>
      </c>
      <c r="M8941">
        <f t="shared" si="593"/>
        <v>51614</v>
      </c>
      <c r="N8941" s="37">
        <f t="shared" si="594"/>
        <v>380661</v>
      </c>
    </row>
    <row r="8942" spans="1:15" ht="25.55" customHeight="1" x14ac:dyDescent="0.3">
      <c r="A8942" s="3">
        <v>9</v>
      </c>
      <c r="B8942" s="134" t="s">
        <v>24489</v>
      </c>
      <c r="C8942" s="4" t="s">
        <v>24490</v>
      </c>
      <c r="D8942" s="5">
        <v>45139</v>
      </c>
      <c r="E8942" s="6" t="s">
        <v>1368</v>
      </c>
      <c r="F8942" s="7">
        <v>2785536</v>
      </c>
      <c r="G8942" s="6" t="s">
        <v>10524</v>
      </c>
      <c r="H8942" s="7">
        <v>299445</v>
      </c>
      <c r="I8942" s="136">
        <v>17996814</v>
      </c>
      <c r="J8942" s="138" t="s">
        <v>788</v>
      </c>
      <c r="K8942" s="139"/>
      <c r="L8942" t="str">
        <f t="shared" si="592"/>
        <v>45389</v>
      </c>
      <c r="M8942">
        <f t="shared" si="593"/>
        <v>45389</v>
      </c>
      <c r="N8942" s="37">
        <f t="shared" si="594"/>
        <v>2785536</v>
      </c>
    </row>
    <row r="8943" spans="1:15" ht="25.05" x14ac:dyDescent="0.3">
      <c r="A8943" s="3">
        <v>9</v>
      </c>
      <c r="B8943" s="142"/>
      <c r="C8943" s="39" t="s">
        <v>25395</v>
      </c>
      <c r="D8943" s="5">
        <v>45166</v>
      </c>
      <c r="E8943" s="6" t="s">
        <v>1787</v>
      </c>
      <c r="F8943" s="7">
        <v>6344352</v>
      </c>
      <c r="G8943" s="6" t="s">
        <v>10524</v>
      </c>
      <c r="H8943" s="7">
        <v>682018</v>
      </c>
      <c r="I8943" s="143"/>
      <c r="J8943" s="144"/>
      <c r="K8943" s="145"/>
      <c r="L8943" t="str">
        <f t="shared" si="592"/>
        <v>51515</v>
      </c>
      <c r="M8943">
        <f>+L8943*1+1</f>
        <v>51516</v>
      </c>
      <c r="N8943" s="37">
        <f t="shared" si="594"/>
        <v>6344352</v>
      </c>
      <c r="O8943" t="s">
        <v>25396</v>
      </c>
    </row>
    <row r="8944" spans="1:15" x14ac:dyDescent="0.3">
      <c r="A8944" s="3">
        <v>9</v>
      </c>
      <c r="B8944" s="142"/>
      <c r="C8944" s="4" t="s">
        <v>24491</v>
      </c>
      <c r="D8944" s="5">
        <v>45156</v>
      </c>
      <c r="E8944" s="6" t="s">
        <v>1368</v>
      </c>
      <c r="F8944" s="7">
        <v>4864504</v>
      </c>
      <c r="G8944" s="6" t="s">
        <v>10524</v>
      </c>
      <c r="H8944" s="7">
        <v>522934</v>
      </c>
      <c r="I8944" s="143"/>
      <c r="J8944" s="144"/>
      <c r="K8944" s="145"/>
      <c r="L8944" t="str">
        <f t="shared" si="592"/>
        <v>49750</v>
      </c>
      <c r="M8944">
        <f t="shared" si="593"/>
        <v>49750</v>
      </c>
      <c r="N8944" s="37">
        <f t="shared" si="594"/>
        <v>4864504</v>
      </c>
    </row>
    <row r="8945" spans="1:14" x14ac:dyDescent="0.3">
      <c r="A8945" s="3">
        <v>9</v>
      </c>
      <c r="B8945" s="135"/>
      <c r="C8945" s="4" t="s">
        <v>24492</v>
      </c>
      <c r="D8945" s="5">
        <v>45166</v>
      </c>
      <c r="E8945" s="6" t="s">
        <v>1368</v>
      </c>
      <c r="F8945" s="7">
        <v>6170105</v>
      </c>
      <c r="G8945" s="6" t="s">
        <v>10524</v>
      </c>
      <c r="H8945" s="7">
        <v>663286</v>
      </c>
      <c r="I8945" s="137"/>
      <c r="J8945" s="140"/>
      <c r="K8945" s="141"/>
      <c r="L8945" t="str">
        <f t="shared" si="592"/>
        <v>51518</v>
      </c>
      <c r="M8945">
        <f t="shared" si="593"/>
        <v>51518</v>
      </c>
      <c r="N8945" s="37">
        <f t="shared" si="594"/>
        <v>6170105</v>
      </c>
    </row>
    <row r="8946" spans="1:14" ht="25.55" customHeight="1" x14ac:dyDescent="0.3">
      <c r="A8946" s="3">
        <v>9</v>
      </c>
      <c r="B8946" s="134" t="s">
        <v>24496</v>
      </c>
      <c r="C8946" s="4" t="s">
        <v>24497</v>
      </c>
      <c r="D8946" s="5">
        <v>45159</v>
      </c>
      <c r="E8946" s="6" t="s">
        <v>1787</v>
      </c>
      <c r="F8946" s="7">
        <v>4859082</v>
      </c>
      <c r="G8946" s="6" t="s">
        <v>10524</v>
      </c>
      <c r="H8946" s="7">
        <v>522351</v>
      </c>
      <c r="I8946" s="136">
        <v>17547260</v>
      </c>
      <c r="J8946" s="138" t="s">
        <v>792</v>
      </c>
      <c r="K8946" s="139"/>
      <c r="L8946" t="str">
        <f t="shared" si="592"/>
        <v>49849</v>
      </c>
      <c r="M8946">
        <f t="shared" si="593"/>
        <v>49849</v>
      </c>
      <c r="N8946" s="37">
        <f t="shared" si="594"/>
        <v>4859082</v>
      </c>
    </row>
    <row r="8947" spans="1:14" x14ac:dyDescent="0.3">
      <c r="A8947" s="3">
        <v>9</v>
      </c>
      <c r="B8947" s="142"/>
      <c r="C8947" s="4" t="s">
        <v>24498</v>
      </c>
      <c r="D8947" s="5">
        <v>45139</v>
      </c>
      <c r="E8947" s="6" t="s">
        <v>1368</v>
      </c>
      <c r="F8947" s="7">
        <v>4385912</v>
      </c>
      <c r="G8947" s="6" t="s">
        <v>10524</v>
      </c>
      <c r="H8947" s="7">
        <v>471485</v>
      </c>
      <c r="I8947" s="143"/>
      <c r="J8947" s="144"/>
      <c r="K8947" s="145"/>
      <c r="L8947" t="str">
        <f t="shared" si="592"/>
        <v>45388</v>
      </c>
      <c r="M8947">
        <f t="shared" si="593"/>
        <v>45388</v>
      </c>
      <c r="N8947" s="37">
        <f t="shared" si="594"/>
        <v>4385912</v>
      </c>
    </row>
    <row r="8948" spans="1:14" x14ac:dyDescent="0.3">
      <c r="A8948" s="3">
        <v>9</v>
      </c>
      <c r="B8948" s="142"/>
      <c r="C8948" s="4" t="s">
        <v>24499</v>
      </c>
      <c r="D8948" s="5">
        <v>45145</v>
      </c>
      <c r="E8948" s="6" t="s">
        <v>1368</v>
      </c>
      <c r="F8948" s="7">
        <v>4071449</v>
      </c>
      <c r="G8948" s="6" t="s">
        <v>10524</v>
      </c>
      <c r="H8948" s="7">
        <v>437681</v>
      </c>
      <c r="I8948" s="143"/>
      <c r="J8948" s="144"/>
      <c r="K8948" s="145"/>
      <c r="L8948" t="str">
        <f t="shared" si="592"/>
        <v>46869</v>
      </c>
      <c r="M8948">
        <f t="shared" si="593"/>
        <v>46869</v>
      </c>
      <c r="N8948" s="37">
        <f t="shared" si="594"/>
        <v>4071449</v>
      </c>
    </row>
    <row r="8949" spans="1:14" ht="25.05" x14ac:dyDescent="0.3">
      <c r="A8949" s="3">
        <v>9</v>
      </c>
      <c r="B8949" s="135"/>
      <c r="C8949" s="4" t="s">
        <v>24500</v>
      </c>
      <c r="D8949" s="5">
        <v>45166</v>
      </c>
      <c r="E8949" s="6" t="s">
        <v>1787</v>
      </c>
      <c r="F8949" s="7">
        <v>6344352</v>
      </c>
      <c r="G8949" s="6" t="s">
        <v>10524</v>
      </c>
      <c r="H8949" s="7">
        <v>682018</v>
      </c>
      <c r="I8949" s="137"/>
      <c r="J8949" s="140"/>
      <c r="K8949" s="141"/>
      <c r="L8949" t="str">
        <f t="shared" si="592"/>
        <v>51515</v>
      </c>
      <c r="M8949">
        <f t="shared" si="593"/>
        <v>51515</v>
      </c>
      <c r="N8949" s="37">
        <f t="shared" si="594"/>
        <v>6344352</v>
      </c>
    </row>
    <row r="8950" spans="1:14" ht="25.55" customHeight="1" x14ac:dyDescent="0.3">
      <c r="A8950" s="3">
        <v>9</v>
      </c>
      <c r="B8950" s="134" t="s">
        <v>24507</v>
      </c>
      <c r="C8950" s="4" t="s">
        <v>24508</v>
      </c>
      <c r="D8950" s="5">
        <v>45168</v>
      </c>
      <c r="E8950" s="6" t="s">
        <v>1787</v>
      </c>
      <c r="F8950" s="7">
        <v>1268870</v>
      </c>
      <c r="G8950" s="6" t="s">
        <v>10524</v>
      </c>
      <c r="H8950" s="7">
        <v>136404</v>
      </c>
      <c r="I8950" s="136">
        <v>5425441</v>
      </c>
      <c r="J8950" s="138" t="s">
        <v>802</v>
      </c>
      <c r="K8950" s="139"/>
      <c r="L8950" t="str">
        <f t="shared" si="592"/>
        <v>51686</v>
      </c>
      <c r="M8950">
        <f t="shared" si="593"/>
        <v>51686</v>
      </c>
      <c r="N8950" s="37">
        <f t="shared" si="594"/>
        <v>1268870</v>
      </c>
    </row>
    <row r="8951" spans="1:14" x14ac:dyDescent="0.3">
      <c r="A8951" s="3">
        <v>9</v>
      </c>
      <c r="B8951" s="142"/>
      <c r="C8951" s="4" t="s">
        <v>24509</v>
      </c>
      <c r="D8951" s="5">
        <v>45157</v>
      </c>
      <c r="E8951" s="6" t="s">
        <v>1368</v>
      </c>
      <c r="F8951" s="7">
        <v>599713</v>
      </c>
      <c r="G8951" s="6" t="s">
        <v>10524</v>
      </c>
      <c r="H8951" s="7">
        <v>64469</v>
      </c>
      <c r="I8951" s="143"/>
      <c r="J8951" s="144"/>
      <c r="K8951" s="145"/>
      <c r="L8951" t="str">
        <f t="shared" si="592"/>
        <v>49772</v>
      </c>
      <c r="M8951">
        <f t="shared" si="593"/>
        <v>49772</v>
      </c>
      <c r="N8951" s="37">
        <f t="shared" si="594"/>
        <v>599713</v>
      </c>
    </row>
    <row r="8952" spans="1:14" x14ac:dyDescent="0.3">
      <c r="A8952" s="3">
        <v>9</v>
      </c>
      <c r="B8952" s="142"/>
      <c r="C8952" s="4" t="s">
        <v>24510</v>
      </c>
      <c r="D8952" s="5">
        <v>45163</v>
      </c>
      <c r="E8952" s="6" t="s">
        <v>1368</v>
      </c>
      <c r="F8952" s="7">
        <v>1789295</v>
      </c>
      <c r="G8952" s="6" t="s">
        <v>10524</v>
      </c>
      <c r="H8952" s="7">
        <v>192349</v>
      </c>
      <c r="I8952" s="143"/>
      <c r="J8952" s="144"/>
      <c r="K8952" s="145"/>
      <c r="L8952" t="str">
        <f t="shared" si="592"/>
        <v>51196</v>
      </c>
      <c r="M8952">
        <f t="shared" si="593"/>
        <v>51196</v>
      </c>
      <c r="N8952" s="37">
        <f t="shared" si="594"/>
        <v>1789295</v>
      </c>
    </row>
    <row r="8953" spans="1:14" ht="25.05" x14ac:dyDescent="0.3">
      <c r="A8953" s="3">
        <v>9</v>
      </c>
      <c r="B8953" s="142"/>
      <c r="C8953" s="4" t="s">
        <v>24511</v>
      </c>
      <c r="D8953" s="5">
        <v>45168</v>
      </c>
      <c r="E8953" s="6" t="s">
        <v>2134</v>
      </c>
      <c r="F8953" s="7">
        <v>541966</v>
      </c>
      <c r="G8953" s="6" t="s">
        <v>10524</v>
      </c>
      <c r="H8953" s="7">
        <v>58261</v>
      </c>
      <c r="I8953" s="143"/>
      <c r="J8953" s="144"/>
      <c r="K8953" s="145"/>
      <c r="L8953" t="str">
        <f t="shared" si="592"/>
        <v>51685</v>
      </c>
      <c r="M8953">
        <f t="shared" si="593"/>
        <v>51685</v>
      </c>
      <c r="N8953" s="37">
        <f t="shared" si="594"/>
        <v>541966</v>
      </c>
    </row>
    <row r="8954" spans="1:14" ht="25.05" x14ac:dyDescent="0.3">
      <c r="A8954" s="3">
        <v>9</v>
      </c>
      <c r="B8954" s="142"/>
      <c r="C8954" s="4" t="s">
        <v>24512</v>
      </c>
      <c r="D8954" s="5">
        <v>45139</v>
      </c>
      <c r="E8954" s="6" t="s">
        <v>1787</v>
      </c>
      <c r="F8954" s="7">
        <v>396527</v>
      </c>
      <c r="G8954" s="6" t="s">
        <v>10524</v>
      </c>
      <c r="H8954" s="7">
        <v>42627</v>
      </c>
      <c r="I8954" s="143"/>
      <c r="J8954" s="144"/>
      <c r="K8954" s="145"/>
      <c r="L8954" t="str">
        <f t="shared" si="592"/>
        <v>45419</v>
      </c>
      <c r="M8954">
        <f t="shared" si="593"/>
        <v>45419</v>
      </c>
      <c r="N8954" s="37">
        <f t="shared" si="594"/>
        <v>396527</v>
      </c>
    </row>
    <row r="8955" spans="1:14" x14ac:dyDescent="0.3">
      <c r="A8955" s="3">
        <v>9</v>
      </c>
      <c r="B8955" s="135"/>
      <c r="C8955" s="4" t="s">
        <v>24513</v>
      </c>
      <c r="D8955" s="5">
        <v>45147</v>
      </c>
      <c r="E8955" s="6" t="s">
        <v>1368</v>
      </c>
      <c r="F8955" s="7">
        <v>1482555</v>
      </c>
      <c r="G8955" s="6" t="s">
        <v>10524</v>
      </c>
      <c r="H8955" s="7">
        <v>159375</v>
      </c>
      <c r="I8955" s="137"/>
      <c r="J8955" s="140"/>
      <c r="K8955" s="141"/>
      <c r="L8955" t="str">
        <f t="shared" si="592"/>
        <v>47022</v>
      </c>
      <c r="M8955">
        <f t="shared" si="593"/>
        <v>47022</v>
      </c>
      <c r="N8955" s="37">
        <f t="shared" si="594"/>
        <v>1482555</v>
      </c>
    </row>
    <row r="8956" spans="1:14" ht="25.55" customHeight="1" x14ac:dyDescent="0.3">
      <c r="A8956" s="3">
        <v>9</v>
      </c>
      <c r="B8956" s="134" t="s">
        <v>24514</v>
      </c>
      <c r="C8956" s="4" t="s">
        <v>24515</v>
      </c>
      <c r="D8956" s="5">
        <v>45152</v>
      </c>
      <c r="E8956" s="6" t="s">
        <v>1368</v>
      </c>
      <c r="F8956" s="7">
        <v>1015507</v>
      </c>
      <c r="G8956" s="6" t="s">
        <v>10524</v>
      </c>
      <c r="H8956" s="7">
        <v>109167</v>
      </c>
      <c r="I8956" s="136">
        <v>2653632</v>
      </c>
      <c r="J8956" s="138" t="s">
        <v>811</v>
      </c>
      <c r="K8956" s="139"/>
      <c r="L8956" t="str">
        <f t="shared" si="592"/>
        <v>48395</v>
      </c>
      <c r="M8956">
        <f t="shared" si="593"/>
        <v>48395</v>
      </c>
      <c r="N8956" s="37">
        <f t="shared" si="594"/>
        <v>1015507</v>
      </c>
    </row>
    <row r="8957" spans="1:14" x14ac:dyDescent="0.3">
      <c r="A8957" s="3">
        <v>9</v>
      </c>
      <c r="B8957" s="142"/>
      <c r="C8957" s="4" t="s">
        <v>24516</v>
      </c>
      <c r="D8957" s="5">
        <v>45145</v>
      </c>
      <c r="E8957" s="6" t="s">
        <v>1368</v>
      </c>
      <c r="F8957" s="7">
        <v>599713</v>
      </c>
      <c r="G8957" s="6" t="s">
        <v>10524</v>
      </c>
      <c r="H8957" s="7">
        <v>64469</v>
      </c>
      <c r="I8957" s="143"/>
      <c r="J8957" s="144"/>
      <c r="K8957" s="145"/>
      <c r="L8957" t="str">
        <f t="shared" si="592"/>
        <v>46907</v>
      </c>
      <c r="M8957">
        <f t="shared" si="593"/>
        <v>46907</v>
      </c>
      <c r="N8957" s="37">
        <f t="shared" si="594"/>
        <v>599713</v>
      </c>
    </row>
    <row r="8958" spans="1:14" x14ac:dyDescent="0.3">
      <c r="A8958" s="3">
        <v>9</v>
      </c>
      <c r="B8958" s="135"/>
      <c r="C8958" s="4" t="s">
        <v>24517</v>
      </c>
      <c r="D8958" s="5">
        <v>45166</v>
      </c>
      <c r="E8958" s="6" t="s">
        <v>1365</v>
      </c>
      <c r="F8958" s="7">
        <v>1358037</v>
      </c>
      <c r="G8958" s="6" t="s">
        <v>10524</v>
      </c>
      <c r="H8958" s="7">
        <v>145989</v>
      </c>
      <c r="I8958" s="137"/>
      <c r="J8958" s="140"/>
      <c r="K8958" s="141"/>
      <c r="L8958" t="str">
        <f t="shared" si="592"/>
        <v>51534</v>
      </c>
      <c r="M8958">
        <f t="shared" si="593"/>
        <v>51534</v>
      </c>
      <c r="N8958" s="37">
        <f t="shared" si="594"/>
        <v>1358037</v>
      </c>
    </row>
    <row r="8959" spans="1:14" ht="38.200000000000003" customHeight="1" x14ac:dyDescent="0.3">
      <c r="A8959" s="3">
        <v>9</v>
      </c>
      <c r="B8959" s="8" t="s">
        <v>24518</v>
      </c>
      <c r="C8959" s="4" t="s">
        <v>24519</v>
      </c>
      <c r="D8959" s="5">
        <v>45150</v>
      </c>
      <c r="E8959" s="6" t="s">
        <v>1368</v>
      </c>
      <c r="F8959" s="7">
        <v>4022546</v>
      </c>
      <c r="G8959" s="6" t="s">
        <v>10524</v>
      </c>
      <c r="H8959" s="7">
        <v>432424</v>
      </c>
      <c r="I8959" s="11">
        <v>3590122</v>
      </c>
      <c r="J8959" s="132" t="s">
        <v>816</v>
      </c>
      <c r="K8959" s="133"/>
      <c r="L8959" t="str">
        <f t="shared" si="592"/>
        <v>48252</v>
      </c>
      <c r="M8959">
        <f t="shared" si="593"/>
        <v>48252</v>
      </c>
      <c r="N8959" s="37">
        <f t="shared" si="594"/>
        <v>4022546</v>
      </c>
    </row>
    <row r="8960" spans="1:14" ht="25.55" customHeight="1" x14ac:dyDescent="0.3">
      <c r="A8960" s="3">
        <v>9</v>
      </c>
      <c r="B8960" s="134" t="s">
        <v>24520</v>
      </c>
      <c r="C8960" s="4" t="s">
        <v>24521</v>
      </c>
      <c r="D8960" s="5">
        <v>45156</v>
      </c>
      <c r="E8960" s="6" t="s">
        <v>1787</v>
      </c>
      <c r="F8960" s="7">
        <v>1977977</v>
      </c>
      <c r="G8960" s="6" t="s">
        <v>10524</v>
      </c>
      <c r="H8960" s="7">
        <v>212633</v>
      </c>
      <c r="I8960" s="136">
        <v>12791460</v>
      </c>
      <c r="J8960" s="138" t="s">
        <v>820</v>
      </c>
      <c r="K8960" s="139"/>
      <c r="L8960" t="str">
        <f t="shared" si="592"/>
        <v>49617</v>
      </c>
      <c r="M8960">
        <f t="shared" si="593"/>
        <v>49617</v>
      </c>
      <c r="N8960" s="37">
        <f t="shared" si="594"/>
        <v>1977977</v>
      </c>
    </row>
    <row r="8961" spans="1:14" ht="25.05" x14ac:dyDescent="0.3">
      <c r="A8961" s="3">
        <v>9</v>
      </c>
      <c r="B8961" s="142"/>
      <c r="C8961" s="4" t="s">
        <v>24522</v>
      </c>
      <c r="D8961" s="5">
        <v>45163</v>
      </c>
      <c r="E8961" s="6" t="s">
        <v>2134</v>
      </c>
      <c r="F8961" s="7">
        <v>541966</v>
      </c>
      <c r="G8961" s="6" t="s">
        <v>10524</v>
      </c>
      <c r="H8961" s="7">
        <v>58261</v>
      </c>
      <c r="I8961" s="143"/>
      <c r="J8961" s="144"/>
      <c r="K8961" s="145"/>
      <c r="L8961" t="str">
        <f t="shared" si="592"/>
        <v>51192</v>
      </c>
      <c r="M8961">
        <f t="shared" si="593"/>
        <v>51192</v>
      </c>
      <c r="N8961" s="37">
        <f t="shared" si="594"/>
        <v>541966</v>
      </c>
    </row>
    <row r="8962" spans="1:14" x14ac:dyDescent="0.3">
      <c r="A8962" s="3">
        <v>9</v>
      </c>
      <c r="B8962" s="142"/>
      <c r="C8962" s="4" t="s">
        <v>24523</v>
      </c>
      <c r="D8962" s="5">
        <v>45147</v>
      </c>
      <c r="E8962" s="6" t="s">
        <v>1365</v>
      </c>
      <c r="F8962" s="7">
        <v>2210139</v>
      </c>
      <c r="G8962" s="6" t="s">
        <v>10524</v>
      </c>
      <c r="H8962" s="7">
        <v>237590</v>
      </c>
      <c r="I8962" s="143"/>
      <c r="J8962" s="144"/>
      <c r="K8962" s="145"/>
      <c r="L8962" t="str">
        <f t="shared" si="592"/>
        <v>47013</v>
      </c>
      <c r="M8962">
        <f t="shared" si="593"/>
        <v>47013</v>
      </c>
      <c r="N8962" s="37">
        <f t="shared" si="594"/>
        <v>2210139</v>
      </c>
    </row>
    <row r="8963" spans="1:14" ht="25.05" x14ac:dyDescent="0.3">
      <c r="A8963" s="3">
        <v>9</v>
      </c>
      <c r="B8963" s="142"/>
      <c r="C8963" s="4" t="s">
        <v>24524</v>
      </c>
      <c r="D8963" s="5">
        <v>45164</v>
      </c>
      <c r="E8963" s="6" t="s">
        <v>2134</v>
      </c>
      <c r="F8963" s="7">
        <v>1885831</v>
      </c>
      <c r="G8963" s="6" t="s">
        <v>10524</v>
      </c>
      <c r="H8963" s="7">
        <v>202727</v>
      </c>
      <c r="I8963" s="143"/>
      <c r="J8963" s="144"/>
      <c r="K8963" s="145"/>
      <c r="L8963" t="str">
        <f t="shared" si="592"/>
        <v>51405</v>
      </c>
      <c r="M8963">
        <f t="shared" si="593"/>
        <v>51405</v>
      </c>
      <c r="N8963" s="37">
        <f t="shared" si="594"/>
        <v>1885831</v>
      </c>
    </row>
    <row r="8964" spans="1:14" ht="25.05" x14ac:dyDescent="0.3">
      <c r="A8964" s="3">
        <v>9</v>
      </c>
      <c r="B8964" s="142"/>
      <c r="C8964" s="4" t="s">
        <v>24525</v>
      </c>
      <c r="D8964" s="5">
        <v>45168</v>
      </c>
      <c r="E8964" s="6" t="s">
        <v>24526</v>
      </c>
      <c r="F8964" s="7">
        <v>1903306</v>
      </c>
      <c r="G8964" s="6" t="s">
        <v>10524</v>
      </c>
      <c r="H8964" s="7">
        <v>204605</v>
      </c>
      <c r="I8964" s="143"/>
      <c r="J8964" s="144"/>
      <c r="K8964" s="145"/>
      <c r="L8964" t="str">
        <f t="shared" si="592"/>
        <v>51667</v>
      </c>
      <c r="M8964">
        <f t="shared" si="593"/>
        <v>51667</v>
      </c>
      <c r="N8964" s="37">
        <f t="shared" si="594"/>
        <v>1903306</v>
      </c>
    </row>
    <row r="8965" spans="1:14" ht="25.05" x14ac:dyDescent="0.3">
      <c r="A8965" s="3">
        <v>9</v>
      </c>
      <c r="B8965" s="142"/>
      <c r="C8965" s="4" t="s">
        <v>24527</v>
      </c>
      <c r="D8965" s="5">
        <v>45168</v>
      </c>
      <c r="E8965" s="6" t="s">
        <v>1787</v>
      </c>
      <c r="F8965" s="7">
        <v>3414096</v>
      </c>
      <c r="G8965" s="6" t="s">
        <v>10524</v>
      </c>
      <c r="H8965" s="7">
        <v>367015</v>
      </c>
      <c r="I8965" s="143"/>
      <c r="J8965" s="144"/>
      <c r="K8965" s="145"/>
      <c r="L8965" t="str">
        <f t="shared" si="592"/>
        <v>51669</v>
      </c>
      <c r="M8965">
        <f t="shared" si="593"/>
        <v>51669</v>
      </c>
      <c r="N8965" s="37">
        <f t="shared" si="594"/>
        <v>3414096</v>
      </c>
    </row>
    <row r="8966" spans="1:14" x14ac:dyDescent="0.3">
      <c r="A8966" s="3">
        <v>9</v>
      </c>
      <c r="B8966" s="135"/>
      <c r="C8966" s="4" t="s">
        <v>24528</v>
      </c>
      <c r="D8966" s="5">
        <v>45154</v>
      </c>
      <c r="E8966" s="6" t="s">
        <v>1368</v>
      </c>
      <c r="F8966" s="7">
        <v>2398853</v>
      </c>
      <c r="G8966" s="6" t="s">
        <v>10524</v>
      </c>
      <c r="H8966" s="7">
        <v>257877</v>
      </c>
      <c r="I8966" s="137"/>
      <c r="J8966" s="140"/>
      <c r="K8966" s="141"/>
      <c r="L8966" t="str">
        <f t="shared" si="592"/>
        <v>48507</v>
      </c>
      <c r="M8966">
        <f t="shared" si="593"/>
        <v>48507</v>
      </c>
      <c r="N8966" s="37">
        <f t="shared" si="594"/>
        <v>2398853</v>
      </c>
    </row>
    <row r="8967" spans="1:14" ht="25.55" customHeight="1" x14ac:dyDescent="0.3">
      <c r="A8967" s="3">
        <v>9</v>
      </c>
      <c r="B8967" s="134" t="s">
        <v>24529</v>
      </c>
      <c r="C8967" s="4" t="s">
        <v>24530</v>
      </c>
      <c r="D8967" s="5">
        <v>45147</v>
      </c>
      <c r="E8967" s="6" t="s">
        <v>1368</v>
      </c>
      <c r="F8967" s="7">
        <v>599713</v>
      </c>
      <c r="G8967" s="6" t="s">
        <v>10524</v>
      </c>
      <c r="H8967" s="7">
        <v>64469</v>
      </c>
      <c r="I8967" s="136">
        <v>1888849</v>
      </c>
      <c r="J8967" s="138" t="s">
        <v>829</v>
      </c>
      <c r="K8967" s="139"/>
      <c r="L8967" t="str">
        <f t="shared" si="592"/>
        <v>47063</v>
      </c>
      <c r="M8967">
        <f t="shared" si="593"/>
        <v>47063</v>
      </c>
      <c r="N8967" s="37">
        <f t="shared" si="594"/>
        <v>599713</v>
      </c>
    </row>
    <row r="8968" spans="1:14" x14ac:dyDescent="0.3">
      <c r="A8968" s="3">
        <v>9</v>
      </c>
      <c r="B8968" s="142"/>
      <c r="C8968" s="4" t="s">
        <v>24531</v>
      </c>
      <c r="D8968" s="5">
        <v>45168</v>
      </c>
      <c r="E8968" s="6" t="s">
        <v>1368</v>
      </c>
      <c r="F8968" s="7">
        <v>599713</v>
      </c>
      <c r="G8968" s="6" t="s">
        <v>10524</v>
      </c>
      <c r="H8968" s="7">
        <v>64469</v>
      </c>
      <c r="I8968" s="143"/>
      <c r="J8968" s="144"/>
      <c r="K8968" s="145"/>
      <c r="L8968" t="str">
        <f t="shared" si="592"/>
        <v>53071</v>
      </c>
      <c r="M8968">
        <f t="shared" si="593"/>
        <v>53071</v>
      </c>
      <c r="N8968" s="37">
        <f t="shared" si="594"/>
        <v>599713</v>
      </c>
    </row>
    <row r="8969" spans="1:14" ht="25.05" x14ac:dyDescent="0.3">
      <c r="A8969" s="3">
        <v>9</v>
      </c>
      <c r="B8969" s="142"/>
      <c r="C8969" s="4" t="s">
        <v>24532</v>
      </c>
      <c r="D8969" s="5">
        <v>45168</v>
      </c>
      <c r="E8969" s="6" t="s">
        <v>1787</v>
      </c>
      <c r="F8969" s="7">
        <v>317218</v>
      </c>
      <c r="G8969" s="6" t="s">
        <v>10524</v>
      </c>
      <c r="H8969" s="7">
        <v>34101</v>
      </c>
      <c r="I8969" s="143"/>
      <c r="J8969" s="144"/>
      <c r="K8969" s="145"/>
      <c r="L8969" t="str">
        <f t="shared" si="592"/>
        <v>53072</v>
      </c>
      <c r="M8969">
        <f t="shared" si="593"/>
        <v>53072</v>
      </c>
      <c r="N8969" s="37">
        <f t="shared" si="594"/>
        <v>317218</v>
      </c>
    </row>
    <row r="8970" spans="1:14" x14ac:dyDescent="0.3">
      <c r="A8970" s="3">
        <v>9</v>
      </c>
      <c r="B8970" s="135"/>
      <c r="C8970" s="4" t="s">
        <v>24533</v>
      </c>
      <c r="D8970" s="5">
        <v>45154</v>
      </c>
      <c r="E8970" s="6" t="s">
        <v>1368</v>
      </c>
      <c r="F8970" s="7">
        <v>599713</v>
      </c>
      <c r="G8970" s="6" t="s">
        <v>10524</v>
      </c>
      <c r="H8970" s="7">
        <v>64469</v>
      </c>
      <c r="I8970" s="137"/>
      <c r="J8970" s="140"/>
      <c r="K8970" s="141"/>
      <c r="L8970" t="str">
        <f t="shared" si="592"/>
        <v>48593</v>
      </c>
      <c r="M8970">
        <f t="shared" si="593"/>
        <v>48593</v>
      </c>
      <c r="N8970" s="37">
        <f t="shared" si="594"/>
        <v>599713</v>
      </c>
    </row>
    <row r="8971" spans="1:14" ht="25.55" customHeight="1" x14ac:dyDescent="0.3">
      <c r="A8971" s="3">
        <v>9</v>
      </c>
      <c r="B8971" s="134" t="s">
        <v>24534</v>
      </c>
      <c r="C8971" s="4" t="s">
        <v>24535</v>
      </c>
      <c r="D8971" s="5">
        <v>45167</v>
      </c>
      <c r="E8971" s="6" t="s">
        <v>1368</v>
      </c>
      <c r="F8971" s="7">
        <v>2398853</v>
      </c>
      <c r="G8971" s="6" t="s">
        <v>10524</v>
      </c>
      <c r="H8971" s="7">
        <v>257877</v>
      </c>
      <c r="I8971" s="136">
        <v>5918673</v>
      </c>
      <c r="J8971" s="138" t="s">
        <v>5073</v>
      </c>
      <c r="K8971" s="139"/>
      <c r="L8971" t="str">
        <f t="shared" si="592"/>
        <v>51630</v>
      </c>
      <c r="M8971">
        <f t="shared" si="593"/>
        <v>51630</v>
      </c>
      <c r="N8971" s="37">
        <f t="shared" si="594"/>
        <v>2398853</v>
      </c>
    </row>
    <row r="8972" spans="1:14" x14ac:dyDescent="0.3">
      <c r="A8972" s="3">
        <v>9</v>
      </c>
      <c r="B8972" s="142"/>
      <c r="C8972" s="4" t="s">
        <v>24536</v>
      </c>
      <c r="D8972" s="5">
        <v>45139</v>
      </c>
      <c r="E8972" s="6" t="s">
        <v>1368</v>
      </c>
      <c r="F8972" s="7">
        <v>1199426</v>
      </c>
      <c r="G8972" s="6" t="s">
        <v>10524</v>
      </c>
      <c r="H8972" s="7">
        <v>128938</v>
      </c>
      <c r="I8972" s="143"/>
      <c r="J8972" s="144"/>
      <c r="K8972" s="145"/>
      <c r="L8972" t="str">
        <f t="shared" si="592"/>
        <v>45472</v>
      </c>
      <c r="M8972">
        <f t="shared" si="593"/>
        <v>45472</v>
      </c>
      <c r="N8972" s="37">
        <f t="shared" si="594"/>
        <v>1199426</v>
      </c>
    </row>
    <row r="8973" spans="1:14" x14ac:dyDescent="0.3">
      <c r="A8973" s="3">
        <v>9</v>
      </c>
      <c r="B8973" s="142"/>
      <c r="C8973" s="4" t="s">
        <v>24537</v>
      </c>
      <c r="D8973" s="5">
        <v>45153</v>
      </c>
      <c r="E8973" s="6" t="s">
        <v>1368</v>
      </c>
      <c r="F8973" s="7">
        <v>1199426</v>
      </c>
      <c r="G8973" s="6" t="s">
        <v>10524</v>
      </c>
      <c r="H8973" s="7">
        <v>128938</v>
      </c>
      <c r="I8973" s="143"/>
      <c r="J8973" s="144"/>
      <c r="K8973" s="145"/>
      <c r="L8973" t="str">
        <f t="shared" si="592"/>
        <v>48492</v>
      </c>
      <c r="M8973">
        <f t="shared" si="593"/>
        <v>48492</v>
      </c>
      <c r="N8973" s="37">
        <f t="shared" si="594"/>
        <v>1199426</v>
      </c>
    </row>
    <row r="8974" spans="1:14" x14ac:dyDescent="0.3">
      <c r="A8974" s="3">
        <v>9</v>
      </c>
      <c r="B8974" s="142"/>
      <c r="C8974" s="4" t="s">
        <v>24538</v>
      </c>
      <c r="D8974" s="5">
        <v>45163</v>
      </c>
      <c r="E8974" s="6" t="s">
        <v>1368</v>
      </c>
      <c r="F8974" s="7">
        <v>1199426</v>
      </c>
      <c r="G8974" s="6" t="s">
        <v>10524</v>
      </c>
      <c r="H8974" s="7">
        <v>128938</v>
      </c>
      <c r="I8974" s="143"/>
      <c r="J8974" s="144"/>
      <c r="K8974" s="145"/>
      <c r="L8974" t="str">
        <f t="shared" si="592"/>
        <v>51391</v>
      </c>
      <c r="M8974">
        <f t="shared" si="593"/>
        <v>51391</v>
      </c>
      <c r="N8974" s="37">
        <f t="shared" si="594"/>
        <v>1199426</v>
      </c>
    </row>
    <row r="8975" spans="1:14" ht="25.05" x14ac:dyDescent="0.3">
      <c r="A8975" s="3">
        <v>9</v>
      </c>
      <c r="B8975" s="135"/>
      <c r="C8975" s="4" t="s">
        <v>24539</v>
      </c>
      <c r="D8975" s="5">
        <v>45167</v>
      </c>
      <c r="E8975" s="6" t="s">
        <v>1787</v>
      </c>
      <c r="F8975" s="7">
        <v>634435</v>
      </c>
      <c r="G8975" s="6" t="s">
        <v>10524</v>
      </c>
      <c r="H8975" s="7">
        <v>68202</v>
      </c>
      <c r="I8975" s="137"/>
      <c r="J8975" s="140"/>
      <c r="K8975" s="141"/>
      <c r="L8975" t="str">
        <f t="shared" si="592"/>
        <v>51631</v>
      </c>
      <c r="M8975">
        <f t="shared" si="593"/>
        <v>51631</v>
      </c>
      <c r="N8975" s="37">
        <f t="shared" si="594"/>
        <v>634435</v>
      </c>
    </row>
    <row r="8976" spans="1:14" ht="25.55" customHeight="1" x14ac:dyDescent="0.3">
      <c r="A8976" s="3">
        <v>9</v>
      </c>
      <c r="B8976" s="134" t="s">
        <v>24540</v>
      </c>
      <c r="C8976" s="4" t="s">
        <v>24541</v>
      </c>
      <c r="D8976" s="5">
        <v>45169</v>
      </c>
      <c r="E8976" s="6" t="s">
        <v>1787</v>
      </c>
      <c r="F8976" s="7">
        <v>380661</v>
      </c>
      <c r="G8976" s="6" t="s">
        <v>10524</v>
      </c>
      <c r="H8976" s="7">
        <v>40921</v>
      </c>
      <c r="I8976" s="136">
        <v>3823835</v>
      </c>
      <c r="J8976" s="138" t="s">
        <v>1940</v>
      </c>
      <c r="K8976" s="139"/>
      <c r="L8976" t="str">
        <f t="shared" si="592"/>
        <v>53094</v>
      </c>
      <c r="M8976">
        <f t="shared" si="593"/>
        <v>53094</v>
      </c>
      <c r="N8976" s="37">
        <f t="shared" si="594"/>
        <v>380661</v>
      </c>
    </row>
    <row r="8977" spans="1:14" x14ac:dyDescent="0.3">
      <c r="A8977" s="3">
        <v>9</v>
      </c>
      <c r="B8977" s="142"/>
      <c r="C8977" s="4" t="s">
        <v>24542</v>
      </c>
      <c r="D8977" s="5">
        <v>45169</v>
      </c>
      <c r="E8977" s="6" t="s">
        <v>1368</v>
      </c>
      <c r="F8977" s="7">
        <v>2824227</v>
      </c>
      <c r="G8977" s="6" t="s">
        <v>10524</v>
      </c>
      <c r="H8977" s="7">
        <v>303604</v>
      </c>
      <c r="I8977" s="143"/>
      <c r="J8977" s="144"/>
      <c r="K8977" s="145"/>
      <c r="L8977" t="str">
        <f t="shared" si="592"/>
        <v>53095</v>
      </c>
      <c r="M8977">
        <f t="shared" si="593"/>
        <v>53095</v>
      </c>
      <c r="N8977" s="37">
        <f t="shared" si="594"/>
        <v>2824227</v>
      </c>
    </row>
    <row r="8978" spans="1:14" x14ac:dyDescent="0.3">
      <c r="A8978" s="3">
        <v>9</v>
      </c>
      <c r="B8978" s="142"/>
      <c r="C8978" s="4" t="s">
        <v>24543</v>
      </c>
      <c r="D8978" s="5">
        <v>45142</v>
      </c>
      <c r="E8978" s="6" t="s">
        <v>1368</v>
      </c>
      <c r="F8978" s="7">
        <v>762303</v>
      </c>
      <c r="G8978" s="6" t="s">
        <v>10524</v>
      </c>
      <c r="H8978" s="7">
        <v>81948</v>
      </c>
      <c r="I8978" s="143"/>
      <c r="J8978" s="144"/>
      <c r="K8978" s="145"/>
      <c r="L8978" t="str">
        <f t="shared" si="592"/>
        <v>46662</v>
      </c>
      <c r="M8978">
        <f t="shared" si="593"/>
        <v>46662</v>
      </c>
      <c r="N8978" s="37">
        <f t="shared" si="594"/>
        <v>762303</v>
      </c>
    </row>
    <row r="8979" spans="1:14" ht="25.05" x14ac:dyDescent="0.3">
      <c r="A8979" s="3">
        <v>9</v>
      </c>
      <c r="B8979" s="135"/>
      <c r="C8979" s="4" t="s">
        <v>24544</v>
      </c>
      <c r="D8979" s="5">
        <v>45167</v>
      </c>
      <c r="E8979" s="6" t="s">
        <v>1787</v>
      </c>
      <c r="F8979" s="7">
        <v>317218</v>
      </c>
      <c r="G8979" s="6" t="s">
        <v>10524</v>
      </c>
      <c r="H8979" s="7">
        <v>34101</v>
      </c>
      <c r="I8979" s="137"/>
      <c r="J8979" s="140"/>
      <c r="K8979" s="141"/>
      <c r="L8979" t="str">
        <f t="shared" si="592"/>
        <v>51587</v>
      </c>
      <c r="M8979">
        <f t="shared" si="593"/>
        <v>51587</v>
      </c>
      <c r="N8979" s="37">
        <f t="shared" si="594"/>
        <v>317218</v>
      </c>
    </row>
    <row r="8980" spans="1:14" ht="25.55" customHeight="1" x14ac:dyDescent="0.3">
      <c r="A8980" s="3">
        <v>9</v>
      </c>
      <c r="B8980" s="134" t="s">
        <v>24545</v>
      </c>
      <c r="C8980" s="4" t="s">
        <v>24546</v>
      </c>
      <c r="D8980" s="5">
        <v>45155</v>
      </c>
      <c r="E8980" s="6" t="s">
        <v>1787</v>
      </c>
      <c r="F8980" s="7">
        <v>793055</v>
      </c>
      <c r="G8980" s="6" t="s">
        <v>10524</v>
      </c>
      <c r="H8980" s="7">
        <v>85253</v>
      </c>
      <c r="I8980" s="136">
        <v>6404925</v>
      </c>
      <c r="J8980" s="138" t="s">
        <v>837</v>
      </c>
      <c r="K8980" s="139"/>
      <c r="L8980" t="str">
        <f t="shared" si="592"/>
        <v>49283</v>
      </c>
      <c r="M8980">
        <f t="shared" si="593"/>
        <v>49283</v>
      </c>
      <c r="N8980" s="37">
        <f t="shared" si="594"/>
        <v>793055</v>
      </c>
    </row>
    <row r="8981" spans="1:14" ht="25.05" x14ac:dyDescent="0.3">
      <c r="A8981" s="3">
        <v>9</v>
      </c>
      <c r="B8981" s="142"/>
      <c r="C8981" s="4" t="s">
        <v>24547</v>
      </c>
      <c r="D8981" s="5">
        <v>45166</v>
      </c>
      <c r="E8981" s="6" t="s">
        <v>1787</v>
      </c>
      <c r="F8981" s="7">
        <v>190331</v>
      </c>
      <c r="G8981" s="6" t="s">
        <v>10524</v>
      </c>
      <c r="H8981" s="7">
        <v>20461</v>
      </c>
      <c r="I8981" s="143"/>
      <c r="J8981" s="144"/>
      <c r="K8981" s="145"/>
      <c r="L8981" t="str">
        <f t="shared" si="592"/>
        <v>51517</v>
      </c>
      <c r="M8981">
        <f t="shared" si="593"/>
        <v>51517</v>
      </c>
      <c r="N8981" s="37">
        <f t="shared" si="594"/>
        <v>190331</v>
      </c>
    </row>
    <row r="8982" spans="1:14" x14ac:dyDescent="0.3">
      <c r="A8982" s="3">
        <v>9</v>
      </c>
      <c r="B8982" s="142"/>
      <c r="C8982" s="4" t="s">
        <v>24548</v>
      </c>
      <c r="D8982" s="5">
        <v>45164</v>
      </c>
      <c r="E8982" s="6" t="s">
        <v>1368</v>
      </c>
      <c r="F8982" s="7">
        <v>1853539</v>
      </c>
      <c r="G8982" s="6" t="s">
        <v>10524</v>
      </c>
      <c r="H8982" s="7">
        <v>199255</v>
      </c>
      <c r="I8982" s="143"/>
      <c r="J8982" s="144"/>
      <c r="K8982" s="145"/>
      <c r="L8982" t="str">
        <f t="shared" si="592"/>
        <v>51456</v>
      </c>
      <c r="M8982">
        <f t="shared" si="593"/>
        <v>51456</v>
      </c>
      <c r="N8982" s="37">
        <f t="shared" si="594"/>
        <v>1853539</v>
      </c>
    </row>
    <row r="8983" spans="1:14" x14ac:dyDescent="0.3">
      <c r="A8983" s="3">
        <v>9</v>
      </c>
      <c r="B8983" s="142"/>
      <c r="C8983" s="4" t="s">
        <v>24549</v>
      </c>
      <c r="D8983" s="5">
        <v>45147</v>
      </c>
      <c r="E8983" s="6" t="s">
        <v>1368</v>
      </c>
      <c r="F8983" s="7">
        <v>3070591</v>
      </c>
      <c r="G8983" s="6" t="s">
        <v>10524</v>
      </c>
      <c r="H8983" s="7">
        <v>330088</v>
      </c>
      <c r="I8983" s="143"/>
      <c r="J8983" s="144"/>
      <c r="K8983" s="145"/>
      <c r="L8983" t="str">
        <f t="shared" si="592"/>
        <v>47040</v>
      </c>
      <c r="M8983">
        <f t="shared" si="593"/>
        <v>47040</v>
      </c>
      <c r="N8983" s="37">
        <f t="shared" si="594"/>
        <v>3070591</v>
      </c>
    </row>
    <row r="8984" spans="1:14" ht="25.05" x14ac:dyDescent="0.3">
      <c r="A8984" s="3">
        <v>9</v>
      </c>
      <c r="B8984" s="142"/>
      <c r="C8984" s="4" t="s">
        <v>24550</v>
      </c>
      <c r="D8984" s="5">
        <v>45166</v>
      </c>
      <c r="E8984" s="6" t="s">
        <v>1787</v>
      </c>
      <c r="F8984" s="7">
        <v>634435</v>
      </c>
      <c r="G8984" s="6" t="s">
        <v>10524</v>
      </c>
      <c r="H8984" s="7">
        <v>68202</v>
      </c>
      <c r="I8984" s="143"/>
      <c r="J8984" s="144"/>
      <c r="K8984" s="145"/>
      <c r="L8984" t="str">
        <f t="shared" si="592"/>
        <v>51511</v>
      </c>
      <c r="M8984">
        <f t="shared" si="593"/>
        <v>51511</v>
      </c>
      <c r="N8984" s="37">
        <f t="shared" si="594"/>
        <v>634435</v>
      </c>
    </row>
    <row r="8985" spans="1:14" ht="25.05" x14ac:dyDescent="0.3">
      <c r="A8985" s="3">
        <v>9</v>
      </c>
      <c r="B8985" s="135"/>
      <c r="C8985" s="4" t="s">
        <v>24551</v>
      </c>
      <c r="D8985" s="5">
        <v>45166</v>
      </c>
      <c r="E8985" s="6" t="s">
        <v>1787</v>
      </c>
      <c r="F8985" s="7">
        <v>634435</v>
      </c>
      <c r="G8985" s="6" t="s">
        <v>10524</v>
      </c>
      <c r="H8985" s="7">
        <v>68202</v>
      </c>
      <c r="I8985" s="137"/>
      <c r="J8985" s="140"/>
      <c r="K8985" s="141"/>
      <c r="L8985" t="str">
        <f t="shared" si="592"/>
        <v>51512</v>
      </c>
      <c r="M8985">
        <f t="shared" si="593"/>
        <v>51512</v>
      </c>
      <c r="N8985" s="37">
        <f t="shared" si="594"/>
        <v>634435</v>
      </c>
    </row>
    <row r="8986" spans="1:14" ht="25.55" customHeight="1" x14ac:dyDescent="0.3">
      <c r="A8986" s="3">
        <v>9</v>
      </c>
      <c r="B8986" s="134" t="s">
        <v>24554</v>
      </c>
      <c r="C8986" s="4" t="s">
        <v>24555</v>
      </c>
      <c r="D8986" s="5">
        <v>45161</v>
      </c>
      <c r="E8986" s="6" t="s">
        <v>1368</v>
      </c>
      <c r="F8986" s="7">
        <v>1108612</v>
      </c>
      <c r="G8986" s="6" t="s">
        <v>10524</v>
      </c>
      <c r="H8986" s="7">
        <v>119176</v>
      </c>
      <c r="I8986" s="136">
        <v>1978872</v>
      </c>
      <c r="J8986" s="138" t="s">
        <v>850</v>
      </c>
      <c r="K8986" s="139"/>
      <c r="L8986" t="str">
        <f t="shared" si="592"/>
        <v>49971</v>
      </c>
      <c r="M8986">
        <f t="shared" si="593"/>
        <v>49971</v>
      </c>
      <c r="N8986" s="37">
        <f t="shared" si="594"/>
        <v>1108612</v>
      </c>
    </row>
    <row r="8987" spans="1:14" x14ac:dyDescent="0.3">
      <c r="A8987" s="3">
        <v>9</v>
      </c>
      <c r="B8987" s="135"/>
      <c r="C8987" s="4" t="s">
        <v>24556</v>
      </c>
      <c r="D8987" s="5">
        <v>45146</v>
      </c>
      <c r="E8987" s="6" t="s">
        <v>1368</v>
      </c>
      <c r="F8987" s="7">
        <v>1108612</v>
      </c>
      <c r="G8987" s="6" t="s">
        <v>10524</v>
      </c>
      <c r="H8987" s="7">
        <v>119176</v>
      </c>
      <c r="I8987" s="137"/>
      <c r="J8987" s="140"/>
      <c r="K8987" s="141"/>
      <c r="L8987" t="str">
        <f t="shared" si="592"/>
        <v>46956</v>
      </c>
      <c r="M8987">
        <f t="shared" si="593"/>
        <v>46956</v>
      </c>
      <c r="N8987" s="37">
        <f t="shared" si="594"/>
        <v>1108612</v>
      </c>
    </row>
    <row r="8988" spans="1:14" ht="38.200000000000003" customHeight="1" x14ac:dyDescent="0.3">
      <c r="A8988" s="3">
        <v>9</v>
      </c>
      <c r="B8988" s="8" t="s">
        <v>24557</v>
      </c>
      <c r="C8988" s="4" t="s">
        <v>24558</v>
      </c>
      <c r="D8988" s="5">
        <v>45161</v>
      </c>
      <c r="E8988" s="6" t="s">
        <v>1368</v>
      </c>
      <c r="F8988" s="7">
        <v>4351277</v>
      </c>
      <c r="G8988" s="6" t="s">
        <v>10524</v>
      </c>
      <c r="H8988" s="7">
        <v>467762</v>
      </c>
      <c r="I8988" s="11">
        <v>3883515</v>
      </c>
      <c r="J8988" s="132" t="s">
        <v>861</v>
      </c>
      <c r="K8988" s="133"/>
      <c r="L8988" t="str">
        <f t="shared" si="592"/>
        <v>50001</v>
      </c>
      <c r="M8988">
        <f t="shared" si="593"/>
        <v>50001</v>
      </c>
      <c r="N8988" s="37">
        <f t="shared" si="594"/>
        <v>4351277</v>
      </c>
    </row>
    <row r="8989" spans="1:14" ht="15.05" customHeight="1" x14ac:dyDescent="0.3">
      <c r="A8989" s="3">
        <v>9</v>
      </c>
      <c r="B8989" s="134" t="s">
        <v>24562</v>
      </c>
      <c r="C8989" s="4" t="s">
        <v>24563</v>
      </c>
      <c r="D8989" s="5">
        <v>45167</v>
      </c>
      <c r="E8989" s="6" t="s">
        <v>1365</v>
      </c>
      <c r="F8989" s="7">
        <v>2272309</v>
      </c>
      <c r="G8989" s="6" t="s">
        <v>10524</v>
      </c>
      <c r="H8989" s="7">
        <v>244273</v>
      </c>
      <c r="I8989" s="136">
        <v>4395812</v>
      </c>
      <c r="J8989" s="138" t="s">
        <v>5097</v>
      </c>
      <c r="K8989" s="139"/>
      <c r="L8989" t="str">
        <f t="shared" si="592"/>
        <v>51577</v>
      </c>
      <c r="M8989">
        <f t="shared" si="593"/>
        <v>51577</v>
      </c>
      <c r="N8989" s="37">
        <f t="shared" si="594"/>
        <v>2272309</v>
      </c>
    </row>
    <row r="8990" spans="1:14" x14ac:dyDescent="0.3">
      <c r="A8990" s="3">
        <v>9</v>
      </c>
      <c r="B8990" s="142"/>
      <c r="C8990" s="4" t="s">
        <v>24564</v>
      </c>
      <c r="D8990" s="5">
        <v>45155</v>
      </c>
      <c r="E8990" s="6" t="s">
        <v>1365</v>
      </c>
      <c r="F8990" s="7">
        <v>2272309</v>
      </c>
      <c r="G8990" s="6" t="s">
        <v>10524</v>
      </c>
      <c r="H8990" s="7">
        <v>244273</v>
      </c>
      <c r="I8990" s="143"/>
      <c r="J8990" s="144"/>
      <c r="K8990" s="145"/>
      <c r="L8990" t="str">
        <f t="shared" si="592"/>
        <v>49264</v>
      </c>
      <c r="M8990">
        <f t="shared" si="593"/>
        <v>49264</v>
      </c>
      <c r="N8990" s="37">
        <f t="shared" si="594"/>
        <v>2272309</v>
      </c>
    </row>
    <row r="8991" spans="1:14" ht="25.05" x14ac:dyDescent="0.3">
      <c r="A8991" s="3">
        <v>9</v>
      </c>
      <c r="B8991" s="135"/>
      <c r="C8991" s="4" t="s">
        <v>24565</v>
      </c>
      <c r="D8991" s="5">
        <v>45167</v>
      </c>
      <c r="E8991" s="6" t="s">
        <v>1378</v>
      </c>
      <c r="F8991" s="7">
        <v>380661</v>
      </c>
      <c r="G8991" s="6" t="s">
        <v>10524</v>
      </c>
      <c r="H8991" s="7">
        <v>40921</v>
      </c>
      <c r="I8991" s="137"/>
      <c r="J8991" s="140"/>
      <c r="K8991" s="141"/>
      <c r="L8991" t="str">
        <f t="shared" si="592"/>
        <v>51575</v>
      </c>
      <c r="M8991">
        <f t="shared" si="593"/>
        <v>51575</v>
      </c>
      <c r="N8991" s="37">
        <f t="shared" si="594"/>
        <v>380661</v>
      </c>
    </row>
    <row r="8992" spans="1:14" ht="25.55" customHeight="1" x14ac:dyDescent="0.3">
      <c r="A8992" s="3">
        <v>9</v>
      </c>
      <c r="B8992" s="134" t="s">
        <v>24566</v>
      </c>
      <c r="C8992" s="4" t="s">
        <v>24567</v>
      </c>
      <c r="D8992" s="5">
        <v>45139</v>
      </c>
      <c r="E8992" s="6" t="s">
        <v>1368</v>
      </c>
      <c r="F8992" s="7">
        <v>2485339</v>
      </c>
      <c r="G8992" s="6" t="s">
        <v>10524</v>
      </c>
      <c r="H8992" s="7">
        <v>267174</v>
      </c>
      <c r="I8992" s="136">
        <v>11938096</v>
      </c>
      <c r="J8992" s="138" t="s">
        <v>864</v>
      </c>
      <c r="K8992" s="139"/>
      <c r="L8992" t="str">
        <f t="shared" si="592"/>
        <v>45464</v>
      </c>
      <c r="M8992">
        <f t="shared" si="593"/>
        <v>45464</v>
      </c>
      <c r="N8992" s="37">
        <f t="shared" si="594"/>
        <v>2485339</v>
      </c>
    </row>
    <row r="8993" spans="1:14" ht="25.05" x14ac:dyDescent="0.3">
      <c r="A8993" s="3">
        <v>9</v>
      </c>
      <c r="B8993" s="142"/>
      <c r="C8993" s="4" t="s">
        <v>24568</v>
      </c>
      <c r="D8993" s="5">
        <v>45167</v>
      </c>
      <c r="E8993" s="6" t="s">
        <v>1787</v>
      </c>
      <c r="F8993" s="7">
        <v>1141983</v>
      </c>
      <c r="G8993" s="6" t="s">
        <v>10524</v>
      </c>
      <c r="H8993" s="7">
        <v>122763</v>
      </c>
      <c r="I8993" s="143"/>
      <c r="J8993" s="144"/>
      <c r="K8993" s="145"/>
      <c r="L8993" t="str">
        <f t="shared" si="592"/>
        <v>51620</v>
      </c>
      <c r="M8993">
        <f t="shared" si="593"/>
        <v>51620</v>
      </c>
      <c r="N8993" s="37">
        <f t="shared" si="594"/>
        <v>1141983</v>
      </c>
    </row>
    <row r="8994" spans="1:14" x14ac:dyDescent="0.3">
      <c r="A8994" s="3">
        <v>9</v>
      </c>
      <c r="B8994" s="142"/>
      <c r="C8994" s="4" t="s">
        <v>24569</v>
      </c>
      <c r="D8994" s="5">
        <v>45167</v>
      </c>
      <c r="E8994" s="6" t="s">
        <v>1368</v>
      </c>
      <c r="F8994" s="7">
        <v>3191908</v>
      </c>
      <c r="G8994" s="6" t="s">
        <v>10524</v>
      </c>
      <c r="H8994" s="7">
        <v>343130</v>
      </c>
      <c r="I8994" s="143"/>
      <c r="J8994" s="144"/>
      <c r="K8994" s="145"/>
      <c r="L8994" t="str">
        <f t="shared" si="592"/>
        <v>51621</v>
      </c>
      <c r="M8994">
        <f t="shared" si="593"/>
        <v>51621</v>
      </c>
      <c r="N8994" s="37">
        <f t="shared" si="594"/>
        <v>3191908</v>
      </c>
    </row>
    <row r="8995" spans="1:14" x14ac:dyDescent="0.3">
      <c r="A8995" s="3">
        <v>9</v>
      </c>
      <c r="B8995" s="142"/>
      <c r="C8995" s="4" t="s">
        <v>24570</v>
      </c>
      <c r="D8995" s="5">
        <v>45153</v>
      </c>
      <c r="E8995" s="6" t="s">
        <v>1368</v>
      </c>
      <c r="F8995" s="7">
        <v>3278394</v>
      </c>
      <c r="G8995" s="6" t="s">
        <v>10524</v>
      </c>
      <c r="H8995" s="7">
        <v>352427</v>
      </c>
      <c r="I8995" s="143"/>
      <c r="J8995" s="144"/>
      <c r="K8995" s="145"/>
      <c r="L8995" t="str">
        <f t="shared" si="592"/>
        <v>48497</v>
      </c>
      <c r="M8995">
        <f t="shared" si="593"/>
        <v>48497</v>
      </c>
      <c r="N8995" s="37">
        <f t="shared" si="594"/>
        <v>3278394</v>
      </c>
    </row>
    <row r="8996" spans="1:14" x14ac:dyDescent="0.3">
      <c r="A8996" s="3">
        <v>9</v>
      </c>
      <c r="B8996" s="135"/>
      <c r="C8996" s="4" t="s">
        <v>24571</v>
      </c>
      <c r="D8996" s="5">
        <v>45160</v>
      </c>
      <c r="E8996" s="6" t="s">
        <v>1368</v>
      </c>
      <c r="F8996" s="7">
        <v>3278394</v>
      </c>
      <c r="G8996" s="6" t="s">
        <v>10524</v>
      </c>
      <c r="H8996" s="7">
        <v>352427</v>
      </c>
      <c r="I8996" s="137"/>
      <c r="J8996" s="140"/>
      <c r="K8996" s="141"/>
      <c r="L8996" t="str">
        <f t="shared" si="592"/>
        <v>49949</v>
      </c>
      <c r="M8996">
        <f t="shared" si="593"/>
        <v>49949</v>
      </c>
      <c r="N8996" s="37">
        <f t="shared" si="594"/>
        <v>3278394</v>
      </c>
    </row>
    <row r="8997" spans="1:14" ht="15.05" customHeight="1" x14ac:dyDescent="0.3">
      <c r="A8997" s="3">
        <v>9</v>
      </c>
      <c r="B8997" s="134" t="s">
        <v>24574</v>
      </c>
      <c r="C8997" s="4" t="s">
        <v>24575</v>
      </c>
      <c r="D8997" s="5">
        <v>45142</v>
      </c>
      <c r="E8997" s="6" t="s">
        <v>1365</v>
      </c>
      <c r="F8997" s="7">
        <v>2485339</v>
      </c>
      <c r="G8997" s="6" t="s">
        <v>10524</v>
      </c>
      <c r="H8997" s="7">
        <v>267174</v>
      </c>
      <c r="I8997" s="136">
        <v>4150692</v>
      </c>
      <c r="J8997" s="138" t="s">
        <v>873</v>
      </c>
      <c r="K8997" s="139"/>
      <c r="L8997" t="str">
        <f t="shared" ref="L8997:L9060" si="595">+RIGHT(C8997,5)</f>
        <v>46680</v>
      </c>
      <c r="M8997">
        <f t="shared" ref="M8997:M9060" si="596">+L8997*1</f>
        <v>46680</v>
      </c>
      <c r="N8997" s="37">
        <f t="shared" ref="N8997:N9060" si="597">+F8997</f>
        <v>2485339</v>
      </c>
    </row>
    <row r="8998" spans="1:14" x14ac:dyDescent="0.3">
      <c r="A8998" s="3">
        <v>9</v>
      </c>
      <c r="B8998" s="142"/>
      <c r="C8998" s="4" t="s">
        <v>24576</v>
      </c>
      <c r="D8998" s="5">
        <v>45168</v>
      </c>
      <c r="E8998" s="6" t="s">
        <v>1365</v>
      </c>
      <c r="F8998" s="7">
        <v>1784635</v>
      </c>
      <c r="G8998" s="6" t="s">
        <v>10524</v>
      </c>
      <c r="H8998" s="7">
        <v>191848</v>
      </c>
      <c r="I8998" s="143"/>
      <c r="J8998" s="144"/>
      <c r="K8998" s="145"/>
      <c r="L8998" t="str">
        <f t="shared" si="595"/>
        <v>51699</v>
      </c>
      <c r="M8998">
        <f t="shared" si="596"/>
        <v>51699</v>
      </c>
      <c r="N8998" s="37">
        <f t="shared" si="597"/>
        <v>1784635</v>
      </c>
    </row>
    <row r="8999" spans="1:14" ht="25.05" x14ac:dyDescent="0.3">
      <c r="A8999" s="3">
        <v>9</v>
      </c>
      <c r="B8999" s="135"/>
      <c r="C8999" s="4" t="s">
        <v>24577</v>
      </c>
      <c r="D8999" s="5">
        <v>45168</v>
      </c>
      <c r="E8999" s="6" t="s">
        <v>1378</v>
      </c>
      <c r="F8999" s="7">
        <v>380661</v>
      </c>
      <c r="G8999" s="6" t="s">
        <v>10524</v>
      </c>
      <c r="H8999" s="7">
        <v>40921</v>
      </c>
      <c r="I8999" s="137"/>
      <c r="J8999" s="140"/>
      <c r="K8999" s="141"/>
      <c r="L8999" t="str">
        <f t="shared" si="595"/>
        <v>51701</v>
      </c>
      <c r="M8999">
        <f t="shared" si="596"/>
        <v>51701</v>
      </c>
      <c r="N8999" s="37">
        <f t="shared" si="597"/>
        <v>380661</v>
      </c>
    </row>
    <row r="9000" spans="1:14" ht="25.55" customHeight="1" x14ac:dyDescent="0.3">
      <c r="A9000" s="3">
        <v>9</v>
      </c>
      <c r="B9000" s="134" t="s">
        <v>24578</v>
      </c>
      <c r="C9000" s="4" t="s">
        <v>24579</v>
      </c>
      <c r="D9000" s="5">
        <v>45167</v>
      </c>
      <c r="E9000" s="6" t="s">
        <v>1378</v>
      </c>
      <c r="F9000" s="7">
        <v>380661</v>
      </c>
      <c r="G9000" s="6" t="s">
        <v>10524</v>
      </c>
      <c r="H9000" s="7">
        <v>40921</v>
      </c>
      <c r="I9000" s="136">
        <v>3875364</v>
      </c>
      <c r="J9000" s="138" t="s">
        <v>876</v>
      </c>
      <c r="K9000" s="139"/>
      <c r="L9000" t="str">
        <f t="shared" si="595"/>
        <v>51573</v>
      </c>
      <c r="M9000">
        <f t="shared" si="596"/>
        <v>51573</v>
      </c>
      <c r="N9000" s="37">
        <f t="shared" si="597"/>
        <v>380661</v>
      </c>
    </row>
    <row r="9001" spans="1:14" x14ac:dyDescent="0.3">
      <c r="A9001" s="3">
        <v>9</v>
      </c>
      <c r="B9001" s="142"/>
      <c r="C9001" s="4" t="s">
        <v>24580</v>
      </c>
      <c r="D9001" s="5">
        <v>45160</v>
      </c>
      <c r="E9001" s="6" t="s">
        <v>1365</v>
      </c>
      <c r="F9001" s="7">
        <v>1668173</v>
      </c>
      <c r="G9001" s="6" t="s">
        <v>10524</v>
      </c>
      <c r="H9001" s="7">
        <v>179328</v>
      </c>
      <c r="I9001" s="143"/>
      <c r="J9001" s="144"/>
      <c r="K9001" s="145"/>
      <c r="L9001" t="str">
        <f t="shared" si="595"/>
        <v>49904</v>
      </c>
      <c r="M9001">
        <f t="shared" si="596"/>
        <v>49904</v>
      </c>
      <c r="N9001" s="37">
        <f t="shared" si="597"/>
        <v>1668173</v>
      </c>
    </row>
    <row r="9002" spans="1:14" x14ac:dyDescent="0.3">
      <c r="A9002" s="3">
        <v>9</v>
      </c>
      <c r="B9002" s="135"/>
      <c r="C9002" s="4" t="s">
        <v>24581</v>
      </c>
      <c r="D9002" s="5">
        <v>45147</v>
      </c>
      <c r="E9002" s="6" t="s">
        <v>1365</v>
      </c>
      <c r="F9002" s="7">
        <v>2293310</v>
      </c>
      <c r="G9002" s="6" t="s">
        <v>10524</v>
      </c>
      <c r="H9002" s="7">
        <v>246531</v>
      </c>
      <c r="I9002" s="137"/>
      <c r="J9002" s="140"/>
      <c r="K9002" s="141"/>
      <c r="L9002" t="str">
        <f t="shared" si="595"/>
        <v>46995</v>
      </c>
      <c r="M9002">
        <f t="shared" si="596"/>
        <v>46995</v>
      </c>
      <c r="N9002" s="37">
        <f t="shared" si="597"/>
        <v>2293310</v>
      </c>
    </row>
    <row r="9003" spans="1:14" ht="38.200000000000003" customHeight="1" x14ac:dyDescent="0.3">
      <c r="A9003" s="3">
        <v>9</v>
      </c>
      <c r="B9003" s="8" t="s">
        <v>24582</v>
      </c>
      <c r="C9003" s="4" t="s">
        <v>24583</v>
      </c>
      <c r="D9003" s="5">
        <v>45168</v>
      </c>
      <c r="E9003" s="6" t="s">
        <v>1378</v>
      </c>
      <c r="F9003" s="7">
        <v>380661</v>
      </c>
      <c r="G9003" s="6" t="s">
        <v>10524</v>
      </c>
      <c r="H9003" s="7">
        <v>40921</v>
      </c>
      <c r="I9003" s="11">
        <v>339740</v>
      </c>
      <c r="J9003" s="132" t="s">
        <v>8248</v>
      </c>
      <c r="K9003" s="133"/>
      <c r="L9003" t="str">
        <f t="shared" si="595"/>
        <v>51658</v>
      </c>
      <c r="M9003">
        <f t="shared" si="596"/>
        <v>51658</v>
      </c>
      <c r="N9003" s="37">
        <f t="shared" si="597"/>
        <v>380661</v>
      </c>
    </row>
    <row r="9004" spans="1:14" ht="15.05" customHeight="1" x14ac:dyDescent="0.3">
      <c r="A9004" s="3">
        <v>9</v>
      </c>
      <c r="B9004" s="134" t="s">
        <v>24584</v>
      </c>
      <c r="C9004" s="4" t="s">
        <v>24585</v>
      </c>
      <c r="D9004" s="5">
        <v>45156</v>
      </c>
      <c r="E9004" s="6" t="s">
        <v>1365</v>
      </c>
      <c r="F9004" s="7">
        <v>1943579</v>
      </c>
      <c r="G9004" s="6" t="s">
        <v>10524</v>
      </c>
      <c r="H9004" s="7">
        <v>208935</v>
      </c>
      <c r="I9004" s="136">
        <v>2074384</v>
      </c>
      <c r="J9004" s="138" t="s">
        <v>881</v>
      </c>
      <c r="K9004" s="139"/>
      <c r="L9004" t="str">
        <f t="shared" si="595"/>
        <v>49614</v>
      </c>
      <c r="M9004">
        <f t="shared" si="596"/>
        <v>49614</v>
      </c>
      <c r="N9004" s="37">
        <f t="shared" si="597"/>
        <v>1943579</v>
      </c>
    </row>
    <row r="9005" spans="1:14" ht="25.05" x14ac:dyDescent="0.3">
      <c r="A9005" s="3">
        <v>9</v>
      </c>
      <c r="B9005" s="135"/>
      <c r="C9005" s="4" t="s">
        <v>24586</v>
      </c>
      <c r="D9005" s="5">
        <v>45168</v>
      </c>
      <c r="E9005" s="6" t="s">
        <v>1378</v>
      </c>
      <c r="F9005" s="7">
        <v>380661</v>
      </c>
      <c r="G9005" s="6" t="s">
        <v>10524</v>
      </c>
      <c r="H9005" s="7">
        <v>40921</v>
      </c>
      <c r="I9005" s="137"/>
      <c r="J9005" s="140"/>
      <c r="K9005" s="141"/>
      <c r="L9005" t="str">
        <f t="shared" si="595"/>
        <v>51718</v>
      </c>
      <c r="M9005">
        <f t="shared" si="596"/>
        <v>51718</v>
      </c>
      <c r="N9005" s="37">
        <f t="shared" si="597"/>
        <v>380661</v>
      </c>
    </row>
    <row r="9006" spans="1:14" ht="25.55" customHeight="1" x14ac:dyDescent="0.3">
      <c r="A9006" s="3">
        <v>9</v>
      </c>
      <c r="B9006" s="134" t="s">
        <v>24587</v>
      </c>
      <c r="C9006" s="4" t="s">
        <v>24588</v>
      </c>
      <c r="D9006" s="5">
        <v>45147</v>
      </c>
      <c r="E9006" s="6" t="s">
        <v>1368</v>
      </c>
      <c r="F9006" s="7">
        <v>996241</v>
      </c>
      <c r="G9006" s="6" t="s">
        <v>10524</v>
      </c>
      <c r="H9006" s="7">
        <v>107096</v>
      </c>
      <c r="I9006" s="136">
        <v>11990729</v>
      </c>
      <c r="J9006" s="138" t="s">
        <v>886</v>
      </c>
      <c r="K9006" s="139"/>
      <c r="L9006" t="str">
        <f t="shared" si="595"/>
        <v>47055</v>
      </c>
      <c r="M9006">
        <f t="shared" si="596"/>
        <v>47055</v>
      </c>
      <c r="N9006" s="37">
        <f t="shared" si="597"/>
        <v>996241</v>
      </c>
    </row>
    <row r="9007" spans="1:14" x14ac:dyDescent="0.3">
      <c r="A9007" s="3">
        <v>9</v>
      </c>
      <c r="B9007" s="142"/>
      <c r="C9007" s="4" t="s">
        <v>24589</v>
      </c>
      <c r="D9007" s="5">
        <v>45161</v>
      </c>
      <c r="E9007" s="6" t="s">
        <v>1368</v>
      </c>
      <c r="F9007" s="7">
        <v>1910180</v>
      </c>
      <c r="G9007" s="6" t="s">
        <v>10524</v>
      </c>
      <c r="H9007" s="7">
        <v>205344</v>
      </c>
      <c r="I9007" s="143"/>
      <c r="J9007" s="144"/>
      <c r="K9007" s="145"/>
      <c r="L9007" t="str">
        <f t="shared" si="595"/>
        <v>50017</v>
      </c>
      <c r="M9007">
        <f t="shared" si="596"/>
        <v>50017</v>
      </c>
      <c r="N9007" s="37">
        <f t="shared" si="597"/>
        <v>1910180</v>
      </c>
    </row>
    <row r="9008" spans="1:14" x14ac:dyDescent="0.3">
      <c r="A9008" s="3">
        <v>9</v>
      </c>
      <c r="B9008" s="142"/>
      <c r="C9008" s="4" t="s">
        <v>24590</v>
      </c>
      <c r="D9008" s="5">
        <v>45168</v>
      </c>
      <c r="E9008" s="6" t="s">
        <v>1368</v>
      </c>
      <c r="F9008" s="7">
        <v>2906420</v>
      </c>
      <c r="G9008" s="6" t="s">
        <v>10524</v>
      </c>
      <c r="H9008" s="7">
        <v>312440</v>
      </c>
      <c r="I9008" s="143"/>
      <c r="J9008" s="144"/>
      <c r="K9008" s="145"/>
      <c r="L9008" t="str">
        <f t="shared" si="595"/>
        <v>53044</v>
      </c>
      <c r="M9008">
        <f t="shared" si="596"/>
        <v>53044</v>
      </c>
      <c r="N9008" s="37">
        <f t="shared" si="597"/>
        <v>2906420</v>
      </c>
    </row>
    <row r="9009" spans="1:14" x14ac:dyDescent="0.3">
      <c r="A9009" s="3">
        <v>9</v>
      </c>
      <c r="B9009" s="142"/>
      <c r="C9009" s="4" t="s">
        <v>24591</v>
      </c>
      <c r="D9009" s="5">
        <v>45142</v>
      </c>
      <c r="E9009" s="6" t="s">
        <v>1368</v>
      </c>
      <c r="F9009" s="7">
        <v>1242670</v>
      </c>
      <c r="G9009" s="6" t="s">
        <v>10524</v>
      </c>
      <c r="H9009" s="7">
        <v>133587</v>
      </c>
      <c r="I9009" s="143"/>
      <c r="J9009" s="144"/>
      <c r="K9009" s="145"/>
      <c r="L9009" t="str">
        <f t="shared" si="595"/>
        <v>46761</v>
      </c>
      <c r="M9009">
        <f t="shared" si="596"/>
        <v>46761</v>
      </c>
      <c r="N9009" s="37">
        <f t="shared" si="597"/>
        <v>1242670</v>
      </c>
    </row>
    <row r="9010" spans="1:14" x14ac:dyDescent="0.3">
      <c r="A9010" s="3">
        <v>9</v>
      </c>
      <c r="B9010" s="142"/>
      <c r="C9010" s="4" t="s">
        <v>24592</v>
      </c>
      <c r="D9010" s="5">
        <v>45154</v>
      </c>
      <c r="E9010" s="6" t="s">
        <v>1368</v>
      </c>
      <c r="F9010" s="7">
        <v>1639197</v>
      </c>
      <c r="G9010" s="6" t="s">
        <v>10524</v>
      </c>
      <c r="H9010" s="7">
        <v>176214</v>
      </c>
      <c r="I9010" s="143"/>
      <c r="J9010" s="144"/>
      <c r="K9010" s="145"/>
      <c r="L9010" t="str">
        <f t="shared" si="595"/>
        <v>48597</v>
      </c>
      <c r="M9010">
        <f t="shared" si="596"/>
        <v>48597</v>
      </c>
      <c r="N9010" s="37">
        <f t="shared" si="597"/>
        <v>1639197</v>
      </c>
    </row>
    <row r="9011" spans="1:14" x14ac:dyDescent="0.3">
      <c r="A9011" s="3">
        <v>9</v>
      </c>
      <c r="B9011" s="142"/>
      <c r="C9011" s="4" t="s">
        <v>24593</v>
      </c>
      <c r="D9011" s="5">
        <v>45156</v>
      </c>
      <c r="E9011" s="6" t="s">
        <v>1368</v>
      </c>
      <c r="F9011" s="7">
        <v>996241</v>
      </c>
      <c r="G9011" s="6" t="s">
        <v>10524</v>
      </c>
      <c r="H9011" s="7">
        <v>107096</v>
      </c>
      <c r="I9011" s="143"/>
      <c r="J9011" s="144"/>
      <c r="K9011" s="145"/>
      <c r="L9011" t="str">
        <f t="shared" si="595"/>
        <v>49765</v>
      </c>
      <c r="M9011">
        <f t="shared" si="596"/>
        <v>49765</v>
      </c>
      <c r="N9011" s="37">
        <f t="shared" si="597"/>
        <v>996241</v>
      </c>
    </row>
    <row r="9012" spans="1:14" ht="25.05" x14ac:dyDescent="0.3">
      <c r="A9012" s="3">
        <v>9</v>
      </c>
      <c r="B9012" s="142"/>
      <c r="C9012" s="4" t="s">
        <v>24594</v>
      </c>
      <c r="D9012" s="5">
        <v>45168</v>
      </c>
      <c r="E9012" s="6" t="s">
        <v>1787</v>
      </c>
      <c r="F9012" s="7">
        <v>634435</v>
      </c>
      <c r="G9012" s="6" t="s">
        <v>10524</v>
      </c>
      <c r="H9012" s="7">
        <v>68202</v>
      </c>
      <c r="I9012" s="143"/>
      <c r="J9012" s="144"/>
      <c r="K9012" s="145"/>
      <c r="L9012" t="str">
        <f t="shared" si="595"/>
        <v>53045</v>
      </c>
      <c r="M9012">
        <f t="shared" si="596"/>
        <v>53045</v>
      </c>
      <c r="N9012" s="37">
        <f t="shared" si="597"/>
        <v>634435</v>
      </c>
    </row>
    <row r="9013" spans="1:14" x14ac:dyDescent="0.3">
      <c r="A9013" s="3">
        <v>9</v>
      </c>
      <c r="B9013" s="142"/>
      <c r="C9013" s="4" t="s">
        <v>24595</v>
      </c>
      <c r="D9013" s="5">
        <v>45149</v>
      </c>
      <c r="E9013" s="6" t="s">
        <v>1368</v>
      </c>
      <c r="F9013" s="7">
        <v>1242670</v>
      </c>
      <c r="G9013" s="6" t="s">
        <v>10524</v>
      </c>
      <c r="H9013" s="7">
        <v>133587</v>
      </c>
      <c r="I9013" s="143"/>
      <c r="J9013" s="144"/>
      <c r="K9013" s="145"/>
      <c r="L9013" t="str">
        <f t="shared" si="595"/>
        <v>48236</v>
      </c>
      <c r="M9013">
        <f t="shared" si="596"/>
        <v>48236</v>
      </c>
      <c r="N9013" s="37">
        <f t="shared" si="597"/>
        <v>1242670</v>
      </c>
    </row>
    <row r="9014" spans="1:14" x14ac:dyDescent="0.3">
      <c r="A9014" s="3">
        <v>9</v>
      </c>
      <c r="B9014" s="142"/>
      <c r="C9014" s="4" t="s">
        <v>24596</v>
      </c>
      <c r="D9014" s="5">
        <v>45163</v>
      </c>
      <c r="E9014" s="6" t="s">
        <v>1368</v>
      </c>
      <c r="F9014" s="7">
        <v>1199426</v>
      </c>
      <c r="G9014" s="6" t="s">
        <v>10524</v>
      </c>
      <c r="H9014" s="7">
        <v>128938</v>
      </c>
      <c r="I9014" s="143"/>
      <c r="J9014" s="144"/>
      <c r="K9014" s="145"/>
      <c r="L9014" t="str">
        <f t="shared" si="595"/>
        <v>51388</v>
      </c>
      <c r="M9014">
        <f t="shared" si="596"/>
        <v>51388</v>
      </c>
      <c r="N9014" s="37">
        <f t="shared" si="597"/>
        <v>1199426</v>
      </c>
    </row>
    <row r="9015" spans="1:14" ht="25.05" x14ac:dyDescent="0.3">
      <c r="A9015" s="3">
        <v>9</v>
      </c>
      <c r="B9015" s="135"/>
      <c r="C9015" s="4" t="s">
        <v>24597</v>
      </c>
      <c r="D9015" s="5">
        <v>45140</v>
      </c>
      <c r="E9015" s="6" t="s">
        <v>1787</v>
      </c>
      <c r="F9015" s="7">
        <v>667510</v>
      </c>
      <c r="G9015" s="6" t="s">
        <v>10524</v>
      </c>
      <c r="H9015" s="7">
        <v>71757</v>
      </c>
      <c r="I9015" s="137"/>
      <c r="J9015" s="140"/>
      <c r="K9015" s="141"/>
      <c r="L9015" t="str">
        <f t="shared" si="595"/>
        <v>45535</v>
      </c>
      <c r="M9015">
        <f t="shared" si="596"/>
        <v>45535</v>
      </c>
      <c r="N9015" s="37">
        <f t="shared" si="597"/>
        <v>667510</v>
      </c>
    </row>
    <row r="9016" spans="1:14" ht="25.55" customHeight="1" x14ac:dyDescent="0.3">
      <c r="A9016" s="3">
        <v>9</v>
      </c>
      <c r="B9016" s="134" t="s">
        <v>24601</v>
      </c>
      <c r="C9016" s="4" t="s">
        <v>24602</v>
      </c>
      <c r="D9016" s="5">
        <v>45161</v>
      </c>
      <c r="E9016" s="6" t="s">
        <v>1368</v>
      </c>
      <c r="F9016" s="7">
        <v>1141679</v>
      </c>
      <c r="G9016" s="6" t="s">
        <v>10524</v>
      </c>
      <c r="H9016" s="7">
        <v>122730</v>
      </c>
      <c r="I9016" s="136">
        <v>7598914</v>
      </c>
      <c r="J9016" s="138" t="s">
        <v>898</v>
      </c>
      <c r="K9016" s="139"/>
      <c r="L9016" t="str">
        <f t="shared" si="595"/>
        <v>50014</v>
      </c>
      <c r="M9016">
        <f t="shared" si="596"/>
        <v>50014</v>
      </c>
      <c r="N9016" s="37">
        <f t="shared" si="597"/>
        <v>1141679</v>
      </c>
    </row>
    <row r="9017" spans="1:14" ht="25.05" x14ac:dyDescent="0.3">
      <c r="A9017" s="3">
        <v>9</v>
      </c>
      <c r="B9017" s="142"/>
      <c r="C9017" s="4" t="s">
        <v>24603</v>
      </c>
      <c r="D9017" s="5">
        <v>45168</v>
      </c>
      <c r="E9017" s="6" t="s">
        <v>1787</v>
      </c>
      <c r="F9017" s="7">
        <v>761322</v>
      </c>
      <c r="G9017" s="6" t="s">
        <v>10524</v>
      </c>
      <c r="H9017" s="7">
        <v>81842</v>
      </c>
      <c r="I9017" s="143"/>
      <c r="J9017" s="144"/>
      <c r="K9017" s="145"/>
      <c r="L9017" t="str">
        <f t="shared" si="595"/>
        <v>52965</v>
      </c>
      <c r="M9017">
        <f t="shared" si="596"/>
        <v>52965</v>
      </c>
      <c r="N9017" s="37">
        <f t="shared" si="597"/>
        <v>761322</v>
      </c>
    </row>
    <row r="9018" spans="1:14" ht="25.05" x14ac:dyDescent="0.3">
      <c r="A9018" s="3">
        <v>9</v>
      </c>
      <c r="B9018" s="142"/>
      <c r="C9018" s="4" t="s">
        <v>24604</v>
      </c>
      <c r="D9018" s="5">
        <v>45140</v>
      </c>
      <c r="E9018" s="6" t="s">
        <v>1787</v>
      </c>
      <c r="F9018" s="7">
        <v>2078968</v>
      </c>
      <c r="G9018" s="6" t="s">
        <v>10524</v>
      </c>
      <c r="H9018" s="7">
        <v>223489</v>
      </c>
      <c r="I9018" s="143"/>
      <c r="J9018" s="144"/>
      <c r="K9018" s="145"/>
      <c r="L9018" t="str">
        <f t="shared" si="595"/>
        <v>45531</v>
      </c>
      <c r="M9018">
        <f t="shared" si="596"/>
        <v>45531</v>
      </c>
      <c r="N9018" s="37">
        <f t="shared" si="597"/>
        <v>2078968</v>
      </c>
    </row>
    <row r="9019" spans="1:14" x14ac:dyDescent="0.3">
      <c r="A9019" s="3">
        <v>9</v>
      </c>
      <c r="B9019" s="142"/>
      <c r="C9019" s="4" t="s">
        <v>24605</v>
      </c>
      <c r="D9019" s="5">
        <v>45168</v>
      </c>
      <c r="E9019" s="6" t="s">
        <v>1368</v>
      </c>
      <c r="F9019" s="7">
        <v>3139452</v>
      </c>
      <c r="G9019" s="6" t="s">
        <v>10524</v>
      </c>
      <c r="H9019" s="7">
        <v>337491</v>
      </c>
      <c r="I9019" s="143"/>
      <c r="J9019" s="144"/>
      <c r="K9019" s="145"/>
      <c r="L9019" t="str">
        <f t="shared" si="595"/>
        <v>52964</v>
      </c>
      <c r="M9019">
        <f t="shared" si="596"/>
        <v>52964</v>
      </c>
      <c r="N9019" s="37">
        <f t="shared" si="597"/>
        <v>3139452</v>
      </c>
    </row>
    <row r="9020" spans="1:14" x14ac:dyDescent="0.3">
      <c r="A9020" s="3">
        <v>9</v>
      </c>
      <c r="B9020" s="135"/>
      <c r="C9020" s="4" t="s">
        <v>24606</v>
      </c>
      <c r="D9020" s="5">
        <v>45154</v>
      </c>
      <c r="E9020" s="6" t="s">
        <v>1368</v>
      </c>
      <c r="F9020" s="7">
        <v>1392768</v>
      </c>
      <c r="G9020" s="6" t="s">
        <v>10524</v>
      </c>
      <c r="H9020" s="7">
        <v>149723</v>
      </c>
      <c r="I9020" s="137"/>
      <c r="J9020" s="140"/>
      <c r="K9020" s="141"/>
      <c r="L9020" t="str">
        <f t="shared" si="595"/>
        <v>48601</v>
      </c>
      <c r="M9020">
        <f t="shared" si="596"/>
        <v>48601</v>
      </c>
      <c r="N9020" s="37">
        <f t="shared" si="597"/>
        <v>1392768</v>
      </c>
    </row>
    <row r="9021" spans="1:14" ht="25.55" customHeight="1" x14ac:dyDescent="0.3">
      <c r="A9021" s="3">
        <v>9</v>
      </c>
      <c r="B9021" s="134" t="s">
        <v>24610</v>
      </c>
      <c r="C9021" s="4" t="s">
        <v>24611</v>
      </c>
      <c r="D9021" s="5">
        <v>45147</v>
      </c>
      <c r="E9021" s="6" t="s">
        <v>1368</v>
      </c>
      <c r="F9021" s="7">
        <v>2639860</v>
      </c>
      <c r="G9021" s="6" t="s">
        <v>10524</v>
      </c>
      <c r="H9021" s="7">
        <v>283785</v>
      </c>
      <c r="I9021" s="136">
        <v>9774255</v>
      </c>
      <c r="J9021" s="138" t="s">
        <v>908</v>
      </c>
      <c r="K9021" s="139"/>
      <c r="L9021" t="str">
        <f t="shared" si="595"/>
        <v>47059</v>
      </c>
      <c r="M9021">
        <f t="shared" si="596"/>
        <v>47059</v>
      </c>
      <c r="N9021" s="37">
        <f t="shared" si="597"/>
        <v>2639860</v>
      </c>
    </row>
    <row r="9022" spans="1:14" ht="25.05" x14ac:dyDescent="0.3">
      <c r="A9022" s="3">
        <v>9</v>
      </c>
      <c r="B9022" s="142"/>
      <c r="C9022" s="4" t="s">
        <v>24612</v>
      </c>
      <c r="D9022" s="5">
        <v>45154</v>
      </c>
      <c r="E9022" s="6" t="s">
        <v>1787</v>
      </c>
      <c r="F9022" s="7">
        <v>1039484</v>
      </c>
      <c r="G9022" s="6" t="s">
        <v>10524</v>
      </c>
      <c r="H9022" s="7">
        <v>111745</v>
      </c>
      <c r="I9022" s="143"/>
      <c r="J9022" s="144"/>
      <c r="K9022" s="145"/>
      <c r="L9022" t="str">
        <f t="shared" si="595"/>
        <v>48600</v>
      </c>
      <c r="M9022">
        <f t="shared" si="596"/>
        <v>48600</v>
      </c>
      <c r="N9022" s="37">
        <f t="shared" si="597"/>
        <v>1039484</v>
      </c>
    </row>
    <row r="9023" spans="1:14" x14ac:dyDescent="0.3">
      <c r="A9023" s="3">
        <v>9</v>
      </c>
      <c r="B9023" s="142"/>
      <c r="C9023" s="4" t="s">
        <v>24613</v>
      </c>
      <c r="D9023" s="5">
        <v>45164</v>
      </c>
      <c r="E9023" s="6" t="s">
        <v>1368</v>
      </c>
      <c r="F9023" s="7">
        <v>3036388</v>
      </c>
      <c r="G9023" s="6" t="s">
        <v>10524</v>
      </c>
      <c r="H9023" s="7">
        <v>326412</v>
      </c>
      <c r="I9023" s="143"/>
      <c r="J9023" s="144"/>
      <c r="K9023" s="145"/>
      <c r="L9023" t="str">
        <f t="shared" si="595"/>
        <v>51460</v>
      </c>
      <c r="M9023">
        <f t="shared" si="596"/>
        <v>51460</v>
      </c>
      <c r="N9023" s="37">
        <f t="shared" si="597"/>
        <v>3036388</v>
      </c>
    </row>
    <row r="9024" spans="1:14" x14ac:dyDescent="0.3">
      <c r="A9024" s="3">
        <v>9</v>
      </c>
      <c r="B9024" s="142"/>
      <c r="C9024" s="4" t="s">
        <v>24614</v>
      </c>
      <c r="D9024" s="5">
        <v>45140</v>
      </c>
      <c r="E9024" s="6" t="s">
        <v>1368</v>
      </c>
      <c r="F9024" s="7">
        <v>2639860</v>
      </c>
      <c r="G9024" s="6" t="s">
        <v>10524</v>
      </c>
      <c r="H9024" s="7">
        <v>283785</v>
      </c>
      <c r="I9024" s="143"/>
      <c r="J9024" s="144"/>
      <c r="K9024" s="145"/>
      <c r="L9024" t="str">
        <f t="shared" si="595"/>
        <v>45533</v>
      </c>
      <c r="M9024">
        <f t="shared" si="596"/>
        <v>45533</v>
      </c>
      <c r="N9024" s="37">
        <f t="shared" si="597"/>
        <v>2639860</v>
      </c>
    </row>
    <row r="9025" spans="1:14" x14ac:dyDescent="0.3">
      <c r="A9025" s="3">
        <v>9</v>
      </c>
      <c r="B9025" s="135"/>
      <c r="C9025" s="4" t="s">
        <v>24615</v>
      </c>
      <c r="D9025" s="5">
        <v>45161</v>
      </c>
      <c r="E9025" s="6" t="s">
        <v>1368</v>
      </c>
      <c r="F9025" s="7">
        <v>1595954</v>
      </c>
      <c r="G9025" s="6" t="s">
        <v>10524</v>
      </c>
      <c r="H9025" s="7">
        <v>171565</v>
      </c>
      <c r="I9025" s="137"/>
      <c r="J9025" s="140"/>
      <c r="K9025" s="141"/>
      <c r="L9025" t="str">
        <f t="shared" si="595"/>
        <v>50013</v>
      </c>
      <c r="M9025">
        <f t="shared" si="596"/>
        <v>50013</v>
      </c>
      <c r="N9025" s="37">
        <f t="shared" si="597"/>
        <v>1595954</v>
      </c>
    </row>
    <row r="9026" spans="1:14" ht="25.55" customHeight="1" x14ac:dyDescent="0.3">
      <c r="A9026" s="3">
        <v>9</v>
      </c>
      <c r="B9026" s="134" t="s">
        <v>24616</v>
      </c>
      <c r="C9026" s="4" t="s">
        <v>24617</v>
      </c>
      <c r="D9026" s="5">
        <v>45153</v>
      </c>
      <c r="E9026" s="6" t="s">
        <v>1368</v>
      </c>
      <c r="F9026" s="7">
        <v>4317878</v>
      </c>
      <c r="G9026" s="6" t="s">
        <v>10524</v>
      </c>
      <c r="H9026" s="7">
        <v>464172</v>
      </c>
      <c r="I9026" s="136">
        <v>7677787</v>
      </c>
      <c r="J9026" s="138" t="s">
        <v>917</v>
      </c>
      <c r="K9026" s="139"/>
      <c r="L9026" t="str">
        <f t="shared" si="595"/>
        <v>48494</v>
      </c>
      <c r="M9026">
        <f t="shared" si="596"/>
        <v>48494</v>
      </c>
      <c r="N9026" s="37">
        <f t="shared" si="597"/>
        <v>4317878</v>
      </c>
    </row>
    <row r="9027" spans="1:14" ht="25.05" x14ac:dyDescent="0.3">
      <c r="A9027" s="3">
        <v>9</v>
      </c>
      <c r="B9027" s="142"/>
      <c r="C9027" s="4" t="s">
        <v>24618</v>
      </c>
      <c r="D9027" s="5">
        <v>45141</v>
      </c>
      <c r="E9027" s="6" t="s">
        <v>1787</v>
      </c>
      <c r="F9027" s="7">
        <v>1436011</v>
      </c>
      <c r="G9027" s="6" t="s">
        <v>10524</v>
      </c>
      <c r="H9027" s="7">
        <v>154371</v>
      </c>
      <c r="I9027" s="143"/>
      <c r="J9027" s="144"/>
      <c r="K9027" s="145"/>
      <c r="L9027" t="str">
        <f t="shared" si="595"/>
        <v>46643</v>
      </c>
      <c r="M9027">
        <f t="shared" si="596"/>
        <v>46643</v>
      </c>
      <c r="N9027" s="37">
        <f t="shared" si="597"/>
        <v>1436011</v>
      </c>
    </row>
    <row r="9028" spans="1:14" x14ac:dyDescent="0.3">
      <c r="A9028" s="3">
        <v>9</v>
      </c>
      <c r="B9028" s="135"/>
      <c r="C9028" s="4" t="s">
        <v>24619</v>
      </c>
      <c r="D9028" s="5">
        <v>45160</v>
      </c>
      <c r="E9028" s="6" t="s">
        <v>1368</v>
      </c>
      <c r="F9028" s="7">
        <v>2848673</v>
      </c>
      <c r="G9028" s="6" t="s">
        <v>10524</v>
      </c>
      <c r="H9028" s="7">
        <v>306232</v>
      </c>
      <c r="I9028" s="137"/>
      <c r="J9028" s="140"/>
      <c r="K9028" s="141"/>
      <c r="L9028" t="str">
        <f t="shared" si="595"/>
        <v>49945</v>
      </c>
      <c r="M9028">
        <f t="shared" si="596"/>
        <v>49945</v>
      </c>
      <c r="N9028" s="37">
        <f t="shared" si="597"/>
        <v>2848673</v>
      </c>
    </row>
    <row r="9029" spans="1:14" ht="38.200000000000003" customHeight="1" x14ac:dyDescent="0.3">
      <c r="A9029" s="3">
        <v>9</v>
      </c>
      <c r="B9029" s="8" t="s">
        <v>24623</v>
      </c>
      <c r="C9029" s="4" t="s">
        <v>24624</v>
      </c>
      <c r="D9029" s="5">
        <v>45168</v>
      </c>
      <c r="E9029" s="6" t="s">
        <v>1787</v>
      </c>
      <c r="F9029" s="7">
        <v>317218</v>
      </c>
      <c r="G9029" s="6" t="s">
        <v>10524</v>
      </c>
      <c r="H9029" s="7">
        <v>34101</v>
      </c>
      <c r="I9029" s="11">
        <v>283117</v>
      </c>
      <c r="J9029" s="132" t="s">
        <v>8291</v>
      </c>
      <c r="K9029" s="133"/>
      <c r="L9029" t="str">
        <f t="shared" si="595"/>
        <v>51724</v>
      </c>
      <c r="M9029">
        <f t="shared" si="596"/>
        <v>51724</v>
      </c>
      <c r="N9029" s="37">
        <f t="shared" si="597"/>
        <v>317218</v>
      </c>
    </row>
    <row r="9030" spans="1:14" ht="25.55" customHeight="1" x14ac:dyDescent="0.3">
      <c r="A9030" s="3">
        <v>9</v>
      </c>
      <c r="B9030" s="134" t="s">
        <v>24625</v>
      </c>
      <c r="C9030" s="4" t="s">
        <v>24626</v>
      </c>
      <c r="D9030" s="5">
        <v>45145</v>
      </c>
      <c r="E9030" s="6" t="s">
        <v>1368</v>
      </c>
      <c r="F9030" s="7">
        <v>2509893</v>
      </c>
      <c r="G9030" s="6" t="s">
        <v>10524</v>
      </c>
      <c r="H9030" s="7">
        <v>269814</v>
      </c>
      <c r="I9030" s="136">
        <v>9690033</v>
      </c>
      <c r="J9030" s="138" t="s">
        <v>927</v>
      </c>
      <c r="K9030" s="139"/>
      <c r="L9030" t="str">
        <f t="shared" si="595"/>
        <v>46904</v>
      </c>
      <c r="M9030">
        <f t="shared" si="596"/>
        <v>46904</v>
      </c>
      <c r="N9030" s="37">
        <f t="shared" si="597"/>
        <v>2509893</v>
      </c>
    </row>
    <row r="9031" spans="1:14" x14ac:dyDescent="0.3">
      <c r="A9031" s="3">
        <v>9</v>
      </c>
      <c r="B9031" s="142"/>
      <c r="C9031" s="4" t="s">
        <v>24627</v>
      </c>
      <c r="D9031" s="5">
        <v>45166</v>
      </c>
      <c r="E9031" s="6" t="s">
        <v>1368</v>
      </c>
      <c r="F9031" s="7">
        <v>5087583</v>
      </c>
      <c r="G9031" s="6" t="s">
        <v>10524</v>
      </c>
      <c r="H9031" s="7">
        <v>546915</v>
      </c>
      <c r="I9031" s="143"/>
      <c r="J9031" s="144"/>
      <c r="K9031" s="145"/>
      <c r="L9031" t="str">
        <f t="shared" si="595"/>
        <v>51530</v>
      </c>
      <c r="M9031">
        <f t="shared" si="596"/>
        <v>51530</v>
      </c>
      <c r="N9031" s="37">
        <f t="shared" si="597"/>
        <v>5087583</v>
      </c>
    </row>
    <row r="9032" spans="1:14" x14ac:dyDescent="0.3">
      <c r="A9032" s="3">
        <v>9</v>
      </c>
      <c r="B9032" s="142"/>
      <c r="C9032" s="4" t="s">
        <v>24628</v>
      </c>
      <c r="D9032" s="5">
        <v>45155</v>
      </c>
      <c r="E9032" s="6" t="s">
        <v>1368</v>
      </c>
      <c r="F9032" s="7">
        <v>1992481</v>
      </c>
      <c r="G9032" s="6" t="s">
        <v>10524</v>
      </c>
      <c r="H9032" s="7">
        <v>214192</v>
      </c>
      <c r="I9032" s="143"/>
      <c r="J9032" s="144"/>
      <c r="K9032" s="145"/>
      <c r="L9032" t="str">
        <f t="shared" si="595"/>
        <v>49590</v>
      </c>
      <c r="M9032">
        <f t="shared" si="596"/>
        <v>49590</v>
      </c>
      <c r="N9032" s="37">
        <f t="shared" si="597"/>
        <v>1992481</v>
      </c>
    </row>
    <row r="9033" spans="1:14" x14ac:dyDescent="0.3">
      <c r="A9033" s="3">
        <v>9</v>
      </c>
      <c r="B9033" s="135"/>
      <c r="C9033" s="4" t="s">
        <v>24629</v>
      </c>
      <c r="D9033" s="5">
        <v>45139</v>
      </c>
      <c r="E9033" s="6" t="s">
        <v>1368</v>
      </c>
      <c r="F9033" s="7">
        <v>1267223</v>
      </c>
      <c r="G9033" s="6" t="s">
        <v>10524</v>
      </c>
      <c r="H9033" s="7">
        <v>136226</v>
      </c>
      <c r="I9033" s="137"/>
      <c r="J9033" s="140"/>
      <c r="K9033" s="141"/>
      <c r="L9033" t="str">
        <f t="shared" si="595"/>
        <v>45393</v>
      </c>
      <c r="M9033">
        <f t="shared" si="596"/>
        <v>45393</v>
      </c>
      <c r="N9033" s="37">
        <f t="shared" si="597"/>
        <v>1267223</v>
      </c>
    </row>
    <row r="9034" spans="1:14" ht="15.05" customHeight="1" x14ac:dyDescent="0.3">
      <c r="A9034" s="3">
        <v>9</v>
      </c>
      <c r="B9034" s="134" t="s">
        <v>24633</v>
      </c>
      <c r="C9034" s="4" t="s">
        <v>24634</v>
      </c>
      <c r="D9034" s="5">
        <v>45148</v>
      </c>
      <c r="E9034" s="6" t="s">
        <v>1365</v>
      </c>
      <c r="F9034" s="7">
        <v>2423277</v>
      </c>
      <c r="G9034" s="6" t="s">
        <v>10524</v>
      </c>
      <c r="H9034" s="7">
        <v>260502</v>
      </c>
      <c r="I9034" s="136">
        <v>2502515</v>
      </c>
      <c r="J9034" s="138" t="s">
        <v>934</v>
      </c>
      <c r="K9034" s="139"/>
      <c r="L9034" t="str">
        <f t="shared" si="595"/>
        <v>47782</v>
      </c>
      <c r="M9034">
        <f t="shared" si="596"/>
        <v>47782</v>
      </c>
      <c r="N9034" s="37">
        <f t="shared" si="597"/>
        <v>2423277</v>
      </c>
    </row>
    <row r="9035" spans="1:14" ht="25.05" x14ac:dyDescent="0.3">
      <c r="A9035" s="3">
        <v>9</v>
      </c>
      <c r="B9035" s="135"/>
      <c r="C9035" s="4" t="s">
        <v>24635</v>
      </c>
      <c r="D9035" s="5">
        <v>45168</v>
      </c>
      <c r="E9035" s="6" t="s">
        <v>1378</v>
      </c>
      <c r="F9035" s="7">
        <v>380661</v>
      </c>
      <c r="G9035" s="6" t="s">
        <v>10524</v>
      </c>
      <c r="H9035" s="7">
        <v>40921</v>
      </c>
      <c r="I9035" s="137"/>
      <c r="J9035" s="140"/>
      <c r="K9035" s="141"/>
      <c r="L9035" t="str">
        <f t="shared" si="595"/>
        <v>51676</v>
      </c>
      <c r="M9035">
        <f t="shared" si="596"/>
        <v>51676</v>
      </c>
      <c r="N9035" s="37">
        <f t="shared" si="597"/>
        <v>380661</v>
      </c>
    </row>
    <row r="9036" spans="1:14" ht="15.05" customHeight="1" x14ac:dyDescent="0.3">
      <c r="A9036" s="3">
        <v>9</v>
      </c>
      <c r="B9036" s="134" t="s">
        <v>24636</v>
      </c>
      <c r="C9036" s="4" t="s">
        <v>24637</v>
      </c>
      <c r="D9036" s="5">
        <v>45166</v>
      </c>
      <c r="E9036" s="6" t="s">
        <v>1365</v>
      </c>
      <c r="F9036" s="7">
        <v>2289190</v>
      </c>
      <c r="G9036" s="6" t="s">
        <v>10524</v>
      </c>
      <c r="H9036" s="7">
        <v>246088</v>
      </c>
      <c r="I9036" s="136">
        <v>6343403</v>
      </c>
      <c r="J9036" s="138" t="s">
        <v>5129</v>
      </c>
      <c r="K9036" s="139"/>
      <c r="L9036" t="str">
        <f t="shared" si="595"/>
        <v>51528</v>
      </c>
      <c r="M9036">
        <f t="shared" si="596"/>
        <v>51528</v>
      </c>
      <c r="N9036" s="37">
        <f t="shared" si="597"/>
        <v>2289190</v>
      </c>
    </row>
    <row r="9037" spans="1:14" x14ac:dyDescent="0.3">
      <c r="A9037" s="3">
        <v>9</v>
      </c>
      <c r="B9037" s="142"/>
      <c r="C9037" s="4" t="s">
        <v>24638</v>
      </c>
      <c r="D9037" s="5">
        <v>45145</v>
      </c>
      <c r="E9037" s="6" t="s">
        <v>1365</v>
      </c>
      <c r="F9037" s="7">
        <v>1929362</v>
      </c>
      <c r="G9037" s="6" t="s">
        <v>10524</v>
      </c>
      <c r="H9037" s="7">
        <v>207406</v>
      </c>
      <c r="I9037" s="143"/>
      <c r="J9037" s="144"/>
      <c r="K9037" s="145"/>
      <c r="L9037" t="str">
        <f t="shared" si="595"/>
        <v>46902</v>
      </c>
      <c r="M9037">
        <f t="shared" si="596"/>
        <v>46902</v>
      </c>
      <c r="N9037" s="37">
        <f t="shared" si="597"/>
        <v>1929362</v>
      </c>
    </row>
    <row r="9038" spans="1:14" x14ac:dyDescent="0.3">
      <c r="A9038" s="3">
        <v>9</v>
      </c>
      <c r="B9038" s="142"/>
      <c r="C9038" s="4" t="s">
        <v>24639</v>
      </c>
      <c r="D9038" s="5">
        <v>45152</v>
      </c>
      <c r="E9038" s="6" t="s">
        <v>1365</v>
      </c>
      <c r="F9038" s="7">
        <v>1199426</v>
      </c>
      <c r="G9038" s="6" t="s">
        <v>10524</v>
      </c>
      <c r="H9038" s="7">
        <v>128938</v>
      </c>
      <c r="I9038" s="143"/>
      <c r="J9038" s="144"/>
      <c r="K9038" s="145"/>
      <c r="L9038" t="str">
        <f t="shared" si="595"/>
        <v>48390</v>
      </c>
      <c r="M9038">
        <f t="shared" si="596"/>
        <v>48390</v>
      </c>
      <c r="N9038" s="37">
        <f t="shared" si="597"/>
        <v>1199426</v>
      </c>
    </row>
    <row r="9039" spans="1:14" x14ac:dyDescent="0.3">
      <c r="A9039" s="3">
        <v>9</v>
      </c>
      <c r="B9039" s="135"/>
      <c r="C9039" s="4" t="s">
        <v>24640</v>
      </c>
      <c r="D9039" s="5">
        <v>45159</v>
      </c>
      <c r="E9039" s="6" t="s">
        <v>1365</v>
      </c>
      <c r="F9039" s="7">
        <v>1689476</v>
      </c>
      <c r="G9039" s="6" t="s">
        <v>10524</v>
      </c>
      <c r="H9039" s="7">
        <v>181619</v>
      </c>
      <c r="I9039" s="137"/>
      <c r="J9039" s="140"/>
      <c r="K9039" s="141"/>
      <c r="L9039" t="str">
        <f t="shared" si="595"/>
        <v>49865</v>
      </c>
      <c r="M9039">
        <f t="shared" si="596"/>
        <v>49865</v>
      </c>
      <c r="N9039" s="37">
        <f t="shared" si="597"/>
        <v>1689476</v>
      </c>
    </row>
    <row r="9040" spans="1:14" ht="25.55" customHeight="1" x14ac:dyDescent="0.3">
      <c r="A9040" s="3">
        <v>9</v>
      </c>
      <c r="B9040" s="134" t="s">
        <v>24641</v>
      </c>
      <c r="C9040" s="4" t="s">
        <v>24642</v>
      </c>
      <c r="D9040" s="5">
        <v>45139</v>
      </c>
      <c r="E9040" s="6" t="s">
        <v>1368</v>
      </c>
      <c r="F9040" s="7">
        <v>2174619</v>
      </c>
      <c r="G9040" s="6" t="s">
        <v>10524</v>
      </c>
      <c r="H9040" s="7">
        <v>233772</v>
      </c>
      <c r="I9040" s="136">
        <v>23068737</v>
      </c>
      <c r="J9040" s="138" t="s">
        <v>939</v>
      </c>
      <c r="K9040" s="139"/>
      <c r="L9040" t="str">
        <f t="shared" si="595"/>
        <v>45471</v>
      </c>
      <c r="M9040">
        <f t="shared" si="596"/>
        <v>45471</v>
      </c>
      <c r="N9040" s="37">
        <f t="shared" si="597"/>
        <v>2174619</v>
      </c>
    </row>
    <row r="9041" spans="1:14" x14ac:dyDescent="0.3">
      <c r="A9041" s="3">
        <v>9</v>
      </c>
      <c r="B9041" s="142"/>
      <c r="C9041" s="4" t="s">
        <v>24643</v>
      </c>
      <c r="D9041" s="5">
        <v>45167</v>
      </c>
      <c r="E9041" s="6" t="s">
        <v>1368</v>
      </c>
      <c r="F9041" s="7">
        <v>4729115</v>
      </c>
      <c r="G9041" s="6" t="s">
        <v>10524</v>
      </c>
      <c r="H9041" s="7">
        <v>508380</v>
      </c>
      <c r="I9041" s="143"/>
      <c r="J9041" s="144"/>
      <c r="K9041" s="145"/>
      <c r="L9041" t="str">
        <f t="shared" si="595"/>
        <v>51637</v>
      </c>
      <c r="M9041">
        <f t="shared" si="596"/>
        <v>51637</v>
      </c>
      <c r="N9041" s="37">
        <f t="shared" si="597"/>
        <v>4729115</v>
      </c>
    </row>
    <row r="9042" spans="1:14" ht="25.05" x14ac:dyDescent="0.3">
      <c r="A9042" s="3">
        <v>9</v>
      </c>
      <c r="B9042" s="142"/>
      <c r="C9042" s="4" t="s">
        <v>24644</v>
      </c>
      <c r="D9042" s="5">
        <v>45140</v>
      </c>
      <c r="E9042" s="6" t="s">
        <v>1787</v>
      </c>
      <c r="F9042" s="7">
        <v>3172219</v>
      </c>
      <c r="G9042" s="6" t="s">
        <v>10524</v>
      </c>
      <c r="H9042" s="7">
        <v>341014</v>
      </c>
      <c r="I9042" s="143"/>
      <c r="J9042" s="144"/>
      <c r="K9042" s="145"/>
      <c r="L9042" t="str">
        <f t="shared" si="595"/>
        <v>45480</v>
      </c>
      <c r="M9042">
        <f t="shared" si="596"/>
        <v>45480</v>
      </c>
      <c r="N9042" s="37">
        <f t="shared" si="597"/>
        <v>3172219</v>
      </c>
    </row>
    <row r="9043" spans="1:14" x14ac:dyDescent="0.3">
      <c r="A9043" s="3">
        <v>9</v>
      </c>
      <c r="B9043" s="142"/>
      <c r="C9043" s="4" t="s">
        <v>24645</v>
      </c>
      <c r="D9043" s="5">
        <v>45146</v>
      </c>
      <c r="E9043" s="6" t="s">
        <v>1368</v>
      </c>
      <c r="F9043" s="7">
        <v>2434553</v>
      </c>
      <c r="G9043" s="6" t="s">
        <v>10524</v>
      </c>
      <c r="H9043" s="7">
        <v>261714</v>
      </c>
      <c r="I9043" s="143"/>
      <c r="J9043" s="144"/>
      <c r="K9043" s="145"/>
      <c r="L9043" t="str">
        <f t="shared" si="595"/>
        <v>46979</v>
      </c>
      <c r="M9043">
        <f t="shared" si="596"/>
        <v>46979</v>
      </c>
      <c r="N9043" s="37">
        <f t="shared" si="597"/>
        <v>2434553</v>
      </c>
    </row>
    <row r="9044" spans="1:14" x14ac:dyDescent="0.3">
      <c r="A9044" s="3">
        <v>9</v>
      </c>
      <c r="B9044" s="142"/>
      <c r="C9044" s="4" t="s">
        <v>24646</v>
      </c>
      <c r="D9044" s="5">
        <v>45149</v>
      </c>
      <c r="E9044" s="6" t="s">
        <v>1368</v>
      </c>
      <c r="F9044" s="7">
        <v>3520843</v>
      </c>
      <c r="G9044" s="6" t="s">
        <v>10524</v>
      </c>
      <c r="H9044" s="7">
        <v>378491</v>
      </c>
      <c r="I9044" s="143"/>
      <c r="J9044" s="144"/>
      <c r="K9044" s="145"/>
      <c r="L9044" t="str">
        <f t="shared" si="595"/>
        <v>48235</v>
      </c>
      <c r="M9044">
        <f t="shared" si="596"/>
        <v>48235</v>
      </c>
      <c r="N9044" s="37">
        <f t="shared" si="597"/>
        <v>3520843</v>
      </c>
    </row>
    <row r="9045" spans="1:14" x14ac:dyDescent="0.3">
      <c r="A9045" s="3">
        <v>9</v>
      </c>
      <c r="B9045" s="142"/>
      <c r="C9045" s="4" t="s">
        <v>24647</v>
      </c>
      <c r="D9045" s="5">
        <v>45160</v>
      </c>
      <c r="E9045" s="6" t="s">
        <v>1368</v>
      </c>
      <c r="F9045" s="7">
        <v>1741392</v>
      </c>
      <c r="G9045" s="6" t="s">
        <v>10524</v>
      </c>
      <c r="H9045" s="7">
        <v>187200</v>
      </c>
      <c r="I9045" s="143"/>
      <c r="J9045" s="144"/>
      <c r="K9045" s="145"/>
      <c r="L9045" t="str">
        <f t="shared" si="595"/>
        <v>49946</v>
      </c>
      <c r="M9045">
        <f t="shared" si="596"/>
        <v>49946</v>
      </c>
      <c r="N9045" s="37">
        <f t="shared" si="597"/>
        <v>1741392</v>
      </c>
    </row>
    <row r="9046" spans="1:14" x14ac:dyDescent="0.3">
      <c r="A9046" s="3">
        <v>9</v>
      </c>
      <c r="B9046" s="142"/>
      <c r="C9046" s="4" t="s">
        <v>24648</v>
      </c>
      <c r="D9046" s="5">
        <v>45163</v>
      </c>
      <c r="E9046" s="6" t="s">
        <v>1368</v>
      </c>
      <c r="F9046" s="7">
        <v>2727788</v>
      </c>
      <c r="G9046" s="6" t="s">
        <v>10524</v>
      </c>
      <c r="H9046" s="7">
        <v>293237</v>
      </c>
      <c r="I9046" s="143"/>
      <c r="J9046" s="144"/>
      <c r="K9046" s="145"/>
      <c r="L9046" t="str">
        <f t="shared" si="595"/>
        <v>51389</v>
      </c>
      <c r="M9046">
        <f t="shared" si="596"/>
        <v>51389</v>
      </c>
      <c r="N9046" s="37">
        <f t="shared" si="597"/>
        <v>2727788</v>
      </c>
    </row>
    <row r="9047" spans="1:14" ht="25.05" x14ac:dyDescent="0.3">
      <c r="A9047" s="3">
        <v>9</v>
      </c>
      <c r="B9047" s="142"/>
      <c r="C9047" s="4" t="s">
        <v>24649</v>
      </c>
      <c r="D9047" s="5">
        <v>45167</v>
      </c>
      <c r="E9047" s="6" t="s">
        <v>1787</v>
      </c>
      <c r="F9047" s="7">
        <v>3172176</v>
      </c>
      <c r="G9047" s="6" t="s">
        <v>10524</v>
      </c>
      <c r="H9047" s="7">
        <v>341009</v>
      </c>
      <c r="I9047" s="143"/>
      <c r="J9047" s="144"/>
      <c r="K9047" s="145"/>
      <c r="L9047" t="str">
        <f t="shared" si="595"/>
        <v>51638</v>
      </c>
      <c r="M9047">
        <f t="shared" si="596"/>
        <v>51638</v>
      </c>
      <c r="N9047" s="37">
        <f t="shared" si="597"/>
        <v>3172176</v>
      </c>
    </row>
    <row r="9048" spans="1:14" x14ac:dyDescent="0.3">
      <c r="A9048" s="3">
        <v>9</v>
      </c>
      <c r="B9048" s="135"/>
      <c r="C9048" s="4" t="s">
        <v>24650</v>
      </c>
      <c r="D9048" s="5">
        <v>45142</v>
      </c>
      <c r="E9048" s="6" t="s">
        <v>1368</v>
      </c>
      <c r="F9048" s="7">
        <v>2174619</v>
      </c>
      <c r="G9048" s="6" t="s">
        <v>10524</v>
      </c>
      <c r="H9048" s="7">
        <v>233772</v>
      </c>
      <c r="I9048" s="137"/>
      <c r="J9048" s="140"/>
      <c r="K9048" s="141"/>
      <c r="L9048" t="str">
        <f t="shared" si="595"/>
        <v>46760</v>
      </c>
      <c r="M9048">
        <f t="shared" si="596"/>
        <v>46760</v>
      </c>
      <c r="N9048" s="37">
        <f t="shared" si="597"/>
        <v>2174619</v>
      </c>
    </row>
    <row r="9049" spans="1:14" ht="38.200000000000003" customHeight="1" x14ac:dyDescent="0.3">
      <c r="A9049" s="3">
        <v>9</v>
      </c>
      <c r="B9049" s="8" t="s">
        <v>24655</v>
      </c>
      <c r="C9049" s="4" t="s">
        <v>24656</v>
      </c>
      <c r="D9049" s="5">
        <v>45168</v>
      </c>
      <c r="E9049" s="6" t="s">
        <v>1378</v>
      </c>
      <c r="F9049" s="7">
        <v>380661</v>
      </c>
      <c r="G9049" s="6" t="s">
        <v>10524</v>
      </c>
      <c r="H9049" s="7">
        <v>40921</v>
      </c>
      <c r="I9049" s="11">
        <v>339740</v>
      </c>
      <c r="J9049" s="132" t="s">
        <v>5142</v>
      </c>
      <c r="K9049" s="133"/>
      <c r="L9049" t="str">
        <f t="shared" si="595"/>
        <v>51700</v>
      </c>
      <c r="M9049">
        <f t="shared" si="596"/>
        <v>51700</v>
      </c>
      <c r="N9049" s="37">
        <f t="shared" si="597"/>
        <v>380661</v>
      </c>
    </row>
    <row r="9050" spans="1:14" ht="25.55" customHeight="1" x14ac:dyDescent="0.3">
      <c r="A9050" s="3">
        <v>9</v>
      </c>
      <c r="B9050" s="134" t="s">
        <v>24657</v>
      </c>
      <c r="C9050" s="4" t="s">
        <v>24658</v>
      </c>
      <c r="D9050" s="5">
        <v>45139</v>
      </c>
      <c r="E9050" s="6" t="s">
        <v>1368</v>
      </c>
      <c r="F9050" s="7">
        <v>1199426</v>
      </c>
      <c r="G9050" s="6" t="s">
        <v>10524</v>
      </c>
      <c r="H9050" s="7">
        <v>128938</v>
      </c>
      <c r="I9050" s="136">
        <v>5276769</v>
      </c>
      <c r="J9050" s="138" t="s">
        <v>952</v>
      </c>
      <c r="K9050" s="139"/>
      <c r="L9050" t="str">
        <f t="shared" si="595"/>
        <v>45470</v>
      </c>
      <c r="M9050">
        <f t="shared" si="596"/>
        <v>45470</v>
      </c>
      <c r="N9050" s="37">
        <f t="shared" si="597"/>
        <v>1199426</v>
      </c>
    </row>
    <row r="9051" spans="1:14" x14ac:dyDescent="0.3">
      <c r="A9051" s="3">
        <v>9</v>
      </c>
      <c r="B9051" s="142"/>
      <c r="C9051" s="4" t="s">
        <v>24659</v>
      </c>
      <c r="D9051" s="5">
        <v>45167</v>
      </c>
      <c r="E9051" s="6" t="s">
        <v>1368</v>
      </c>
      <c r="F9051" s="7">
        <v>1992481</v>
      </c>
      <c r="G9051" s="6" t="s">
        <v>10524</v>
      </c>
      <c r="H9051" s="7">
        <v>214192</v>
      </c>
      <c r="I9051" s="143"/>
      <c r="J9051" s="144"/>
      <c r="K9051" s="145"/>
      <c r="L9051" t="str">
        <f t="shared" si="595"/>
        <v>51626</v>
      </c>
      <c r="M9051">
        <f t="shared" si="596"/>
        <v>51626</v>
      </c>
      <c r="N9051" s="37">
        <f t="shared" si="597"/>
        <v>1992481</v>
      </c>
    </row>
    <row r="9052" spans="1:14" ht="25.05" x14ac:dyDescent="0.3">
      <c r="A9052" s="3">
        <v>9</v>
      </c>
      <c r="B9052" s="142"/>
      <c r="C9052" s="4" t="s">
        <v>24660</v>
      </c>
      <c r="D9052" s="5">
        <v>45167</v>
      </c>
      <c r="E9052" s="6" t="s">
        <v>1787</v>
      </c>
      <c r="F9052" s="7">
        <v>634435</v>
      </c>
      <c r="G9052" s="6" t="s">
        <v>10524</v>
      </c>
      <c r="H9052" s="7">
        <v>68202</v>
      </c>
      <c r="I9052" s="143"/>
      <c r="J9052" s="144"/>
      <c r="K9052" s="145"/>
      <c r="L9052" t="str">
        <f t="shared" si="595"/>
        <v>51627</v>
      </c>
      <c r="M9052">
        <f t="shared" si="596"/>
        <v>51627</v>
      </c>
      <c r="N9052" s="37">
        <f t="shared" si="597"/>
        <v>634435</v>
      </c>
    </row>
    <row r="9053" spans="1:14" x14ac:dyDescent="0.3">
      <c r="A9053" s="3">
        <v>9</v>
      </c>
      <c r="B9053" s="135"/>
      <c r="C9053" s="4" t="s">
        <v>24661</v>
      </c>
      <c r="D9053" s="5">
        <v>45160</v>
      </c>
      <c r="E9053" s="6" t="s">
        <v>1368</v>
      </c>
      <c r="F9053" s="7">
        <v>2086004</v>
      </c>
      <c r="G9053" s="6" t="s">
        <v>10524</v>
      </c>
      <c r="H9053" s="7">
        <v>224245</v>
      </c>
      <c r="I9053" s="137"/>
      <c r="J9053" s="140"/>
      <c r="K9053" s="141"/>
      <c r="L9053" t="str">
        <f t="shared" si="595"/>
        <v>49944</v>
      </c>
      <c r="M9053">
        <f t="shared" si="596"/>
        <v>49944</v>
      </c>
      <c r="N9053" s="37">
        <f t="shared" si="597"/>
        <v>2086004</v>
      </c>
    </row>
    <row r="9054" spans="1:14" ht="25.55" customHeight="1" x14ac:dyDescent="0.3">
      <c r="A9054" s="3">
        <v>9</v>
      </c>
      <c r="B9054" s="134" t="s">
        <v>24662</v>
      </c>
      <c r="C9054" s="4" t="s">
        <v>24663</v>
      </c>
      <c r="D9054" s="5">
        <v>45145</v>
      </c>
      <c r="E9054" s="6" t="s">
        <v>1368</v>
      </c>
      <c r="F9054" s="7">
        <v>1799140</v>
      </c>
      <c r="G9054" s="6" t="s">
        <v>10524</v>
      </c>
      <c r="H9054" s="7">
        <v>193407</v>
      </c>
      <c r="I9054" s="136">
        <v>6595486</v>
      </c>
      <c r="J9054" s="138" t="s">
        <v>956</v>
      </c>
      <c r="K9054" s="139"/>
      <c r="L9054" t="str">
        <f t="shared" si="595"/>
        <v>46903</v>
      </c>
      <c r="M9054">
        <f t="shared" si="596"/>
        <v>46903</v>
      </c>
      <c r="N9054" s="37">
        <f t="shared" si="597"/>
        <v>1799140</v>
      </c>
    </row>
    <row r="9055" spans="1:14" x14ac:dyDescent="0.3">
      <c r="A9055" s="3">
        <v>9</v>
      </c>
      <c r="B9055" s="142"/>
      <c r="C9055" s="4" t="s">
        <v>24664</v>
      </c>
      <c r="D9055" s="5">
        <v>45152</v>
      </c>
      <c r="E9055" s="6" t="s">
        <v>1368</v>
      </c>
      <c r="F9055" s="7">
        <v>1199426</v>
      </c>
      <c r="G9055" s="6" t="s">
        <v>10524</v>
      </c>
      <c r="H9055" s="7">
        <v>128938</v>
      </c>
      <c r="I9055" s="143"/>
      <c r="J9055" s="144"/>
      <c r="K9055" s="145"/>
      <c r="L9055" t="str">
        <f t="shared" si="595"/>
        <v>48391</v>
      </c>
      <c r="M9055">
        <f t="shared" si="596"/>
        <v>48391</v>
      </c>
      <c r="N9055" s="37">
        <f t="shared" si="597"/>
        <v>1199426</v>
      </c>
    </row>
    <row r="9056" spans="1:14" x14ac:dyDescent="0.3">
      <c r="A9056" s="3">
        <v>9</v>
      </c>
      <c r="B9056" s="142"/>
      <c r="C9056" s="4" t="s">
        <v>24665</v>
      </c>
      <c r="D9056" s="5">
        <v>45166</v>
      </c>
      <c r="E9056" s="6" t="s">
        <v>1368</v>
      </c>
      <c r="F9056" s="7">
        <v>2195667</v>
      </c>
      <c r="G9056" s="6" t="s">
        <v>10524</v>
      </c>
      <c r="H9056" s="7">
        <v>236034</v>
      </c>
      <c r="I9056" s="143"/>
      <c r="J9056" s="144"/>
      <c r="K9056" s="145"/>
      <c r="L9056" t="str">
        <f t="shared" si="595"/>
        <v>51529</v>
      </c>
      <c r="M9056">
        <f t="shared" si="596"/>
        <v>51529</v>
      </c>
      <c r="N9056" s="37">
        <f t="shared" si="597"/>
        <v>2195667</v>
      </c>
    </row>
    <row r="9057" spans="1:14" x14ac:dyDescent="0.3">
      <c r="A9057" s="3">
        <v>9</v>
      </c>
      <c r="B9057" s="135"/>
      <c r="C9057" s="4" t="s">
        <v>24666</v>
      </c>
      <c r="D9057" s="5">
        <v>45139</v>
      </c>
      <c r="E9057" s="6" t="s">
        <v>1368</v>
      </c>
      <c r="F9057" s="7">
        <v>2195667</v>
      </c>
      <c r="G9057" s="6" t="s">
        <v>10524</v>
      </c>
      <c r="H9057" s="7">
        <v>236034</v>
      </c>
      <c r="I9057" s="137"/>
      <c r="J9057" s="140"/>
      <c r="K9057" s="141"/>
      <c r="L9057" t="str">
        <f t="shared" si="595"/>
        <v>45396</v>
      </c>
      <c r="M9057">
        <f t="shared" si="596"/>
        <v>45396</v>
      </c>
      <c r="N9057" s="37">
        <f t="shared" si="597"/>
        <v>2195667</v>
      </c>
    </row>
    <row r="9058" spans="1:14" ht="25.55" customHeight="1" x14ac:dyDescent="0.3">
      <c r="A9058" s="3">
        <v>9</v>
      </c>
      <c r="B9058" s="134" t="s">
        <v>24673</v>
      </c>
      <c r="C9058" s="4" t="s">
        <v>24674</v>
      </c>
      <c r="D9058" s="5">
        <v>45157</v>
      </c>
      <c r="E9058" s="6" t="s">
        <v>1368</v>
      </c>
      <c r="F9058" s="7">
        <v>1741842</v>
      </c>
      <c r="G9058" s="6" t="s">
        <v>10524</v>
      </c>
      <c r="H9058" s="7">
        <v>187248</v>
      </c>
      <c r="I9058" s="136">
        <v>5530611</v>
      </c>
      <c r="J9058" s="138" t="s">
        <v>971</v>
      </c>
      <c r="K9058" s="139"/>
      <c r="L9058" t="str">
        <f t="shared" si="595"/>
        <v>49827</v>
      </c>
      <c r="M9058">
        <f t="shared" si="596"/>
        <v>49827</v>
      </c>
      <c r="N9058" s="37">
        <f t="shared" si="597"/>
        <v>1741842</v>
      </c>
    </row>
    <row r="9059" spans="1:14" x14ac:dyDescent="0.3">
      <c r="A9059" s="3">
        <v>9</v>
      </c>
      <c r="B9059" s="142"/>
      <c r="C9059" s="4" t="s">
        <v>24675</v>
      </c>
      <c r="D9059" s="5">
        <v>45150</v>
      </c>
      <c r="E9059" s="6" t="s">
        <v>1368</v>
      </c>
      <c r="F9059" s="7">
        <v>985487</v>
      </c>
      <c r="G9059" s="6" t="s">
        <v>10524</v>
      </c>
      <c r="H9059" s="7">
        <v>105940</v>
      </c>
      <c r="I9059" s="143"/>
      <c r="J9059" s="144"/>
      <c r="K9059" s="145"/>
      <c r="L9059" t="str">
        <f t="shared" si="595"/>
        <v>48323</v>
      </c>
      <c r="M9059">
        <f t="shared" si="596"/>
        <v>48323</v>
      </c>
      <c r="N9059" s="37">
        <f t="shared" si="597"/>
        <v>985487</v>
      </c>
    </row>
    <row r="9060" spans="1:14" x14ac:dyDescent="0.3">
      <c r="A9060" s="3">
        <v>9</v>
      </c>
      <c r="B9060" s="142"/>
      <c r="C9060" s="4" t="s">
        <v>24676</v>
      </c>
      <c r="D9060" s="5">
        <v>45164</v>
      </c>
      <c r="E9060" s="6" t="s">
        <v>1368</v>
      </c>
      <c r="F9060" s="7">
        <v>2509893</v>
      </c>
      <c r="G9060" s="6" t="s">
        <v>10524</v>
      </c>
      <c r="H9060" s="7">
        <v>269813</v>
      </c>
      <c r="I9060" s="143"/>
      <c r="J9060" s="144"/>
      <c r="K9060" s="145"/>
      <c r="L9060" t="str">
        <f t="shared" si="595"/>
        <v>51461</v>
      </c>
      <c r="M9060">
        <f t="shared" si="596"/>
        <v>51461</v>
      </c>
      <c r="N9060" s="37">
        <f t="shared" si="597"/>
        <v>2509893</v>
      </c>
    </row>
    <row r="9061" spans="1:14" x14ac:dyDescent="0.3">
      <c r="A9061" s="3">
        <v>9</v>
      </c>
      <c r="B9061" s="135"/>
      <c r="C9061" s="4" t="s">
        <v>24677</v>
      </c>
      <c r="D9061" s="5">
        <v>45143</v>
      </c>
      <c r="E9061" s="6" t="s">
        <v>1368</v>
      </c>
      <c r="F9061" s="7">
        <v>959541</v>
      </c>
      <c r="G9061" s="6" t="s">
        <v>10524</v>
      </c>
      <c r="H9061" s="7">
        <v>103151</v>
      </c>
      <c r="I9061" s="137"/>
      <c r="J9061" s="140"/>
      <c r="K9061" s="141"/>
      <c r="L9061" t="str">
        <f t="shared" ref="L9061:L9124" si="598">+RIGHT(C9061,5)</f>
        <v>46827</v>
      </c>
      <c r="M9061">
        <f t="shared" ref="M9061:M9124" si="599">+L9061*1</f>
        <v>46827</v>
      </c>
      <c r="N9061" s="37">
        <f t="shared" ref="N9061:N9124" si="600">+F9061</f>
        <v>959541</v>
      </c>
    </row>
    <row r="9062" spans="1:14" ht="38.200000000000003" customHeight="1" x14ac:dyDescent="0.3">
      <c r="A9062" s="3">
        <v>9</v>
      </c>
      <c r="B9062" s="8" t="s">
        <v>24683</v>
      </c>
      <c r="C9062" s="4" t="s">
        <v>24684</v>
      </c>
      <c r="D9062" s="5">
        <v>45156</v>
      </c>
      <c r="E9062" s="6" t="s">
        <v>1368</v>
      </c>
      <c r="F9062" s="7">
        <v>1639197</v>
      </c>
      <c r="G9062" s="6" t="s">
        <v>10524</v>
      </c>
      <c r="H9062" s="7">
        <v>176214</v>
      </c>
      <c r="I9062" s="11">
        <v>1462983</v>
      </c>
      <c r="J9062" s="132" t="s">
        <v>985</v>
      </c>
      <c r="K9062" s="133"/>
      <c r="L9062" t="str">
        <f t="shared" si="598"/>
        <v>49764</v>
      </c>
      <c r="M9062">
        <f t="shared" si="599"/>
        <v>49764</v>
      </c>
      <c r="N9062" s="37">
        <f t="shared" si="600"/>
        <v>1639197</v>
      </c>
    </row>
    <row r="9063" spans="1:14" ht="25.55" customHeight="1" x14ac:dyDescent="0.3">
      <c r="A9063" s="3">
        <v>9</v>
      </c>
      <c r="B9063" s="134" t="s">
        <v>24688</v>
      </c>
      <c r="C9063" s="4" t="s">
        <v>24689</v>
      </c>
      <c r="D9063" s="5">
        <v>45147</v>
      </c>
      <c r="E9063" s="6" t="s">
        <v>1368</v>
      </c>
      <c r="F9063" s="7">
        <v>3229729</v>
      </c>
      <c r="G9063" s="6" t="s">
        <v>10524</v>
      </c>
      <c r="H9063" s="7">
        <v>347196</v>
      </c>
      <c r="I9063" s="136">
        <v>16973459</v>
      </c>
      <c r="J9063" s="138" t="s">
        <v>988</v>
      </c>
      <c r="K9063" s="139"/>
      <c r="L9063" t="str">
        <f t="shared" si="598"/>
        <v>47062</v>
      </c>
      <c r="M9063">
        <f t="shared" si="599"/>
        <v>47062</v>
      </c>
      <c r="N9063" s="37">
        <f t="shared" si="600"/>
        <v>3229729</v>
      </c>
    </row>
    <row r="9064" spans="1:14" ht="25.05" x14ac:dyDescent="0.3">
      <c r="A9064" s="3">
        <v>9</v>
      </c>
      <c r="B9064" s="142"/>
      <c r="C9064" s="4" t="s">
        <v>24690</v>
      </c>
      <c r="D9064" s="5">
        <v>45139</v>
      </c>
      <c r="E9064" s="6" t="s">
        <v>1787</v>
      </c>
      <c r="F9064" s="7">
        <v>3965274</v>
      </c>
      <c r="G9064" s="6" t="s">
        <v>10524</v>
      </c>
      <c r="H9064" s="7">
        <v>426267</v>
      </c>
      <c r="I9064" s="143"/>
      <c r="J9064" s="144"/>
      <c r="K9064" s="145"/>
      <c r="L9064" t="str">
        <f t="shared" si="598"/>
        <v>45452</v>
      </c>
      <c r="M9064">
        <f t="shared" si="599"/>
        <v>45452</v>
      </c>
      <c r="N9064" s="37">
        <f t="shared" si="600"/>
        <v>3965274</v>
      </c>
    </row>
    <row r="9065" spans="1:14" ht="25.05" x14ac:dyDescent="0.3">
      <c r="A9065" s="3">
        <v>9</v>
      </c>
      <c r="B9065" s="142"/>
      <c r="C9065" s="4" t="s">
        <v>24691</v>
      </c>
      <c r="D9065" s="5">
        <v>45168</v>
      </c>
      <c r="E9065" s="6" t="s">
        <v>1787</v>
      </c>
      <c r="F9065" s="7">
        <v>3172176</v>
      </c>
      <c r="G9065" s="6" t="s">
        <v>10524</v>
      </c>
      <c r="H9065" s="7">
        <v>341009</v>
      </c>
      <c r="I9065" s="143"/>
      <c r="J9065" s="144"/>
      <c r="K9065" s="145"/>
      <c r="L9065" t="str">
        <f t="shared" si="598"/>
        <v>52987</v>
      </c>
      <c r="M9065">
        <f t="shared" si="599"/>
        <v>52987</v>
      </c>
      <c r="N9065" s="37">
        <f t="shared" si="600"/>
        <v>3172176</v>
      </c>
    </row>
    <row r="9066" spans="1:14" ht="25.05" x14ac:dyDescent="0.3">
      <c r="A9066" s="3">
        <v>9</v>
      </c>
      <c r="B9066" s="142"/>
      <c r="C9066" s="4" t="s">
        <v>24692</v>
      </c>
      <c r="D9066" s="5">
        <v>45168</v>
      </c>
      <c r="E9066" s="6" t="s">
        <v>1787</v>
      </c>
      <c r="F9066" s="7">
        <v>2872022</v>
      </c>
      <c r="G9066" s="6" t="s">
        <v>10524</v>
      </c>
      <c r="H9066" s="7">
        <v>308742</v>
      </c>
      <c r="I9066" s="143"/>
      <c r="J9066" s="144"/>
      <c r="K9066" s="145"/>
      <c r="L9066" t="str">
        <f t="shared" si="598"/>
        <v>52986</v>
      </c>
      <c r="M9066">
        <f t="shared" si="599"/>
        <v>52986</v>
      </c>
      <c r="N9066" s="37">
        <f t="shared" si="600"/>
        <v>2872022</v>
      </c>
    </row>
    <row r="9067" spans="1:14" x14ac:dyDescent="0.3">
      <c r="A9067" s="3">
        <v>9</v>
      </c>
      <c r="B9067" s="142"/>
      <c r="C9067" s="4" t="s">
        <v>24693</v>
      </c>
      <c r="D9067" s="5">
        <v>45161</v>
      </c>
      <c r="E9067" s="6" t="s">
        <v>1368</v>
      </c>
      <c r="F9067" s="7">
        <v>2785536</v>
      </c>
      <c r="G9067" s="6" t="s">
        <v>10524</v>
      </c>
      <c r="H9067" s="7">
        <v>299445</v>
      </c>
      <c r="I9067" s="143"/>
      <c r="J9067" s="144"/>
      <c r="K9067" s="145"/>
      <c r="L9067" t="str">
        <f t="shared" si="598"/>
        <v>50020</v>
      </c>
      <c r="M9067">
        <f t="shared" si="599"/>
        <v>50020</v>
      </c>
      <c r="N9067" s="37">
        <f t="shared" si="600"/>
        <v>2785536</v>
      </c>
    </row>
    <row r="9068" spans="1:14" x14ac:dyDescent="0.3">
      <c r="A9068" s="3">
        <v>9</v>
      </c>
      <c r="B9068" s="142"/>
      <c r="C9068" s="4" t="s">
        <v>24694</v>
      </c>
      <c r="D9068" s="5">
        <v>45140</v>
      </c>
      <c r="E9068" s="6" t="s">
        <v>1368</v>
      </c>
      <c r="F9068" s="7">
        <v>1000663</v>
      </c>
      <c r="G9068" s="6" t="s">
        <v>10524</v>
      </c>
      <c r="H9068" s="7">
        <v>107571</v>
      </c>
      <c r="I9068" s="143"/>
      <c r="J9068" s="144"/>
      <c r="K9068" s="145"/>
      <c r="L9068" t="str">
        <f t="shared" si="598"/>
        <v>45538</v>
      </c>
      <c r="M9068">
        <f t="shared" si="599"/>
        <v>45538</v>
      </c>
      <c r="N9068" s="37">
        <f t="shared" si="600"/>
        <v>1000663</v>
      </c>
    </row>
    <row r="9069" spans="1:14" x14ac:dyDescent="0.3">
      <c r="A9069" s="3">
        <v>9</v>
      </c>
      <c r="B9069" s="135"/>
      <c r="C9069" s="4" t="s">
        <v>24695</v>
      </c>
      <c r="D9069" s="5">
        <v>45154</v>
      </c>
      <c r="E9069" s="6" t="s">
        <v>1368</v>
      </c>
      <c r="F9069" s="7">
        <v>1992481</v>
      </c>
      <c r="G9069" s="6" t="s">
        <v>10524</v>
      </c>
      <c r="H9069" s="7">
        <v>214192</v>
      </c>
      <c r="I9069" s="137"/>
      <c r="J9069" s="140"/>
      <c r="K9069" s="141"/>
      <c r="L9069" t="str">
        <f t="shared" si="598"/>
        <v>48603</v>
      </c>
      <c r="M9069">
        <f t="shared" si="599"/>
        <v>48603</v>
      </c>
      <c r="N9069" s="37">
        <f t="shared" si="600"/>
        <v>1992481</v>
      </c>
    </row>
    <row r="9070" spans="1:14" ht="25.55" customHeight="1" x14ac:dyDescent="0.3">
      <c r="A9070" s="3">
        <v>9</v>
      </c>
      <c r="B9070" s="134" t="s">
        <v>24696</v>
      </c>
      <c r="C9070" s="4" t="s">
        <v>24697</v>
      </c>
      <c r="D9070" s="5">
        <v>45154</v>
      </c>
      <c r="E9070" s="6" t="s">
        <v>1368</v>
      </c>
      <c r="F9070" s="7">
        <v>962893</v>
      </c>
      <c r="G9070" s="6" t="s">
        <v>10524</v>
      </c>
      <c r="H9070" s="7">
        <v>103511</v>
      </c>
      <c r="I9070" s="136">
        <v>2623511</v>
      </c>
      <c r="J9070" s="138" t="s">
        <v>996</v>
      </c>
      <c r="K9070" s="139"/>
      <c r="L9070" t="str">
        <f t="shared" si="598"/>
        <v>48604</v>
      </c>
      <c r="M9070">
        <f t="shared" si="599"/>
        <v>48604</v>
      </c>
      <c r="N9070" s="37">
        <f t="shared" si="600"/>
        <v>962893</v>
      </c>
    </row>
    <row r="9071" spans="1:14" x14ac:dyDescent="0.3">
      <c r="A9071" s="3">
        <v>9</v>
      </c>
      <c r="B9071" s="142"/>
      <c r="C9071" s="4" t="s">
        <v>24698</v>
      </c>
      <c r="D9071" s="5">
        <v>45140</v>
      </c>
      <c r="E9071" s="6" t="s">
        <v>1368</v>
      </c>
      <c r="F9071" s="7">
        <v>599713</v>
      </c>
      <c r="G9071" s="6" t="s">
        <v>10524</v>
      </c>
      <c r="H9071" s="7">
        <v>64469</v>
      </c>
      <c r="I9071" s="143"/>
      <c r="J9071" s="144"/>
      <c r="K9071" s="145"/>
      <c r="L9071" t="str">
        <f t="shared" si="598"/>
        <v>45534</v>
      </c>
      <c r="M9071">
        <f t="shared" si="599"/>
        <v>45534</v>
      </c>
      <c r="N9071" s="37">
        <f t="shared" si="600"/>
        <v>599713</v>
      </c>
    </row>
    <row r="9072" spans="1:14" ht="25.05" x14ac:dyDescent="0.3">
      <c r="A9072" s="3">
        <v>9</v>
      </c>
      <c r="B9072" s="142"/>
      <c r="C9072" s="4" t="s">
        <v>24699</v>
      </c>
      <c r="D9072" s="5">
        <v>45168</v>
      </c>
      <c r="E9072" s="6" t="s">
        <v>1787</v>
      </c>
      <c r="F9072" s="7">
        <v>380661</v>
      </c>
      <c r="G9072" s="6" t="s">
        <v>10524</v>
      </c>
      <c r="H9072" s="7">
        <v>40921</v>
      </c>
      <c r="I9072" s="143"/>
      <c r="J9072" s="144"/>
      <c r="K9072" s="145"/>
      <c r="L9072" t="str">
        <f t="shared" si="598"/>
        <v>53012</v>
      </c>
      <c r="M9072">
        <f t="shared" si="599"/>
        <v>53012</v>
      </c>
      <c r="N9072" s="37">
        <f t="shared" si="600"/>
        <v>380661</v>
      </c>
    </row>
    <row r="9073" spans="1:14" x14ac:dyDescent="0.3">
      <c r="A9073" s="3">
        <v>9</v>
      </c>
      <c r="B9073" s="135"/>
      <c r="C9073" s="4" t="s">
        <v>24700</v>
      </c>
      <c r="D9073" s="5">
        <v>45168</v>
      </c>
      <c r="E9073" s="6" t="s">
        <v>1368</v>
      </c>
      <c r="F9073" s="7">
        <v>996241</v>
      </c>
      <c r="G9073" s="6" t="s">
        <v>10524</v>
      </c>
      <c r="H9073" s="7">
        <v>107096</v>
      </c>
      <c r="I9073" s="137"/>
      <c r="J9073" s="140"/>
      <c r="K9073" s="141"/>
      <c r="L9073" t="str">
        <f t="shared" si="598"/>
        <v>53010</v>
      </c>
      <c r="M9073">
        <f t="shared" si="599"/>
        <v>53010</v>
      </c>
      <c r="N9073" s="37">
        <f t="shared" si="600"/>
        <v>996241</v>
      </c>
    </row>
    <row r="9074" spans="1:14" ht="25.55" customHeight="1" x14ac:dyDescent="0.3">
      <c r="A9074" s="3">
        <v>9</v>
      </c>
      <c r="B9074" s="134" t="s">
        <v>24701</v>
      </c>
      <c r="C9074" s="4" t="s">
        <v>24702</v>
      </c>
      <c r="D9074" s="5">
        <v>45150</v>
      </c>
      <c r="E9074" s="6" t="s">
        <v>1378</v>
      </c>
      <c r="F9074" s="7">
        <v>1335020</v>
      </c>
      <c r="G9074" s="6" t="s">
        <v>10524</v>
      </c>
      <c r="H9074" s="7">
        <v>143515</v>
      </c>
      <c r="I9074" s="136">
        <v>1531245</v>
      </c>
      <c r="J9074" s="138" t="s">
        <v>1001</v>
      </c>
      <c r="K9074" s="139"/>
      <c r="L9074" t="str">
        <f t="shared" si="598"/>
        <v>48266</v>
      </c>
      <c r="M9074">
        <f t="shared" si="599"/>
        <v>48266</v>
      </c>
      <c r="N9074" s="37">
        <f t="shared" si="600"/>
        <v>1335020</v>
      </c>
    </row>
    <row r="9075" spans="1:14" ht="25.05" x14ac:dyDescent="0.3">
      <c r="A9075" s="3">
        <v>9</v>
      </c>
      <c r="B9075" s="135"/>
      <c r="C9075" s="4" t="s">
        <v>24703</v>
      </c>
      <c r="D9075" s="5">
        <v>45168</v>
      </c>
      <c r="E9075" s="6" t="s">
        <v>1378</v>
      </c>
      <c r="F9075" s="7">
        <v>380661</v>
      </c>
      <c r="G9075" s="6" t="s">
        <v>10524</v>
      </c>
      <c r="H9075" s="7">
        <v>40921</v>
      </c>
      <c r="I9075" s="137"/>
      <c r="J9075" s="140"/>
      <c r="K9075" s="141"/>
      <c r="L9075" t="str">
        <f t="shared" si="598"/>
        <v>51660</v>
      </c>
      <c r="M9075">
        <f t="shared" si="599"/>
        <v>51660</v>
      </c>
      <c r="N9075" s="37">
        <f t="shared" si="600"/>
        <v>380661</v>
      </c>
    </row>
    <row r="9076" spans="1:14" ht="38.200000000000003" customHeight="1" x14ac:dyDescent="0.3">
      <c r="A9076" s="3">
        <v>9</v>
      </c>
      <c r="B9076" s="8" t="s">
        <v>24704</v>
      </c>
      <c r="C9076" s="4" t="s">
        <v>24705</v>
      </c>
      <c r="D9076" s="5">
        <v>45139</v>
      </c>
      <c r="E9076" s="6" t="s">
        <v>1368</v>
      </c>
      <c r="F9076" s="7">
        <v>600398</v>
      </c>
      <c r="G9076" s="6" t="s">
        <v>10524</v>
      </c>
      <c r="H9076" s="7">
        <v>64543</v>
      </c>
      <c r="I9076" s="11">
        <v>535855</v>
      </c>
      <c r="J9076" s="132" t="s">
        <v>1006</v>
      </c>
      <c r="K9076" s="133"/>
      <c r="L9076" t="str">
        <f t="shared" si="598"/>
        <v>45395</v>
      </c>
      <c r="M9076">
        <f t="shared" si="599"/>
        <v>45395</v>
      </c>
      <c r="N9076" s="37">
        <f t="shared" si="600"/>
        <v>600398</v>
      </c>
    </row>
    <row r="9077" spans="1:14" ht="25.55" customHeight="1" x14ac:dyDescent="0.3">
      <c r="A9077" s="3">
        <v>9</v>
      </c>
      <c r="B9077" s="134" t="s">
        <v>24706</v>
      </c>
      <c r="C9077" s="4" t="s">
        <v>24707</v>
      </c>
      <c r="D9077" s="5">
        <v>45154</v>
      </c>
      <c r="E9077" s="6" t="s">
        <v>1787</v>
      </c>
      <c r="F9077" s="7">
        <v>1039484</v>
      </c>
      <c r="G9077" s="6" t="s">
        <v>10524</v>
      </c>
      <c r="H9077" s="7">
        <v>111744</v>
      </c>
      <c r="I9077" s="136">
        <v>5520236</v>
      </c>
      <c r="J9077" s="138" t="s">
        <v>1014</v>
      </c>
      <c r="K9077" s="139"/>
      <c r="L9077" t="str">
        <f t="shared" si="598"/>
        <v>48599</v>
      </c>
      <c r="M9077">
        <f t="shared" si="599"/>
        <v>48599</v>
      </c>
      <c r="N9077" s="37">
        <f t="shared" si="600"/>
        <v>1039484</v>
      </c>
    </row>
    <row r="9078" spans="1:14" ht="25.05" x14ac:dyDescent="0.3">
      <c r="A9078" s="3">
        <v>9</v>
      </c>
      <c r="B9078" s="142"/>
      <c r="C9078" s="4" t="s">
        <v>24708</v>
      </c>
      <c r="D9078" s="5">
        <v>45168</v>
      </c>
      <c r="E9078" s="6" t="s">
        <v>1787</v>
      </c>
      <c r="F9078" s="7">
        <v>634435</v>
      </c>
      <c r="G9078" s="6" t="s">
        <v>10524</v>
      </c>
      <c r="H9078" s="7">
        <v>68202</v>
      </c>
      <c r="I9078" s="143"/>
      <c r="J9078" s="144"/>
      <c r="K9078" s="145"/>
      <c r="L9078" t="str">
        <f t="shared" si="598"/>
        <v>53070</v>
      </c>
      <c r="M9078">
        <f t="shared" si="599"/>
        <v>53070</v>
      </c>
      <c r="N9078" s="37">
        <f t="shared" si="600"/>
        <v>634435</v>
      </c>
    </row>
    <row r="9079" spans="1:14" x14ac:dyDescent="0.3">
      <c r="A9079" s="3">
        <v>9</v>
      </c>
      <c r="B9079" s="142"/>
      <c r="C9079" s="4" t="s">
        <v>24709</v>
      </c>
      <c r="D9079" s="5">
        <v>45161</v>
      </c>
      <c r="E9079" s="6" t="s">
        <v>1368</v>
      </c>
      <c r="F9079" s="7">
        <v>2910843</v>
      </c>
      <c r="G9079" s="6" t="s">
        <v>10524</v>
      </c>
      <c r="H9079" s="7">
        <v>312915</v>
      </c>
      <c r="I9079" s="143"/>
      <c r="J9079" s="144"/>
      <c r="K9079" s="145"/>
      <c r="L9079" t="str">
        <f t="shared" si="598"/>
        <v>50016</v>
      </c>
      <c r="M9079">
        <f t="shared" si="599"/>
        <v>50016</v>
      </c>
      <c r="N9079" s="37">
        <f t="shared" si="600"/>
        <v>2910843</v>
      </c>
    </row>
    <row r="9080" spans="1:14" x14ac:dyDescent="0.3">
      <c r="A9080" s="3">
        <v>9</v>
      </c>
      <c r="B9080" s="135"/>
      <c r="C9080" s="4" t="s">
        <v>24710</v>
      </c>
      <c r="D9080" s="5">
        <v>45147</v>
      </c>
      <c r="E9080" s="6" t="s">
        <v>1368</v>
      </c>
      <c r="F9080" s="7">
        <v>1600376</v>
      </c>
      <c r="G9080" s="6" t="s">
        <v>10524</v>
      </c>
      <c r="H9080" s="7">
        <v>172040</v>
      </c>
      <c r="I9080" s="137"/>
      <c r="J9080" s="140"/>
      <c r="K9080" s="141"/>
      <c r="L9080" t="str">
        <f t="shared" si="598"/>
        <v>47056</v>
      </c>
      <c r="M9080">
        <f t="shared" si="599"/>
        <v>47056</v>
      </c>
      <c r="N9080" s="37">
        <f t="shared" si="600"/>
        <v>1600376</v>
      </c>
    </row>
    <row r="9081" spans="1:14" ht="38.200000000000003" customHeight="1" x14ac:dyDescent="0.3">
      <c r="A9081" s="3">
        <v>9</v>
      </c>
      <c r="B9081" s="8" t="s">
        <v>24714</v>
      </c>
      <c r="C9081" s="4" t="s">
        <v>24715</v>
      </c>
      <c r="D9081" s="5">
        <v>45125</v>
      </c>
      <c r="E9081" s="6" t="s">
        <v>24716</v>
      </c>
      <c r="F9081" s="7">
        <v>2396855</v>
      </c>
      <c r="G9081" s="6" t="s">
        <v>10524</v>
      </c>
      <c r="H9081" s="7">
        <v>257662</v>
      </c>
      <c r="I9081" s="11">
        <v>2139193</v>
      </c>
      <c r="J9081" s="132" t="s">
        <v>1021</v>
      </c>
      <c r="K9081" s="133"/>
      <c r="L9081" t="str">
        <f t="shared" si="598"/>
        <v>42377</v>
      </c>
      <c r="M9081">
        <f t="shared" si="599"/>
        <v>42377</v>
      </c>
      <c r="N9081" s="37">
        <f t="shared" si="600"/>
        <v>2396855</v>
      </c>
    </row>
    <row r="9082" spans="1:14" ht="25.55" customHeight="1" x14ac:dyDescent="0.3">
      <c r="A9082" s="3">
        <v>9</v>
      </c>
      <c r="B9082" s="134" t="s">
        <v>24717</v>
      </c>
      <c r="C9082" s="4" t="s">
        <v>24718</v>
      </c>
      <c r="D9082" s="5">
        <v>45160</v>
      </c>
      <c r="E9082" s="6" t="s">
        <v>24719</v>
      </c>
      <c r="F9082" s="7">
        <v>2012375</v>
      </c>
      <c r="G9082" s="6" t="s">
        <v>10524</v>
      </c>
      <c r="H9082" s="7">
        <v>216330</v>
      </c>
      <c r="I9082" s="136">
        <v>4506021</v>
      </c>
      <c r="J9082" s="138" t="s">
        <v>1021</v>
      </c>
      <c r="K9082" s="139"/>
      <c r="L9082" t="str">
        <f t="shared" si="598"/>
        <v>49941</v>
      </c>
      <c r="M9082">
        <f t="shared" si="599"/>
        <v>49941</v>
      </c>
      <c r="N9082" s="37">
        <f t="shared" si="600"/>
        <v>2012375</v>
      </c>
    </row>
    <row r="9083" spans="1:14" x14ac:dyDescent="0.3">
      <c r="A9083" s="3">
        <v>9</v>
      </c>
      <c r="B9083" s="135"/>
      <c r="C9083" s="4" t="s">
        <v>24720</v>
      </c>
      <c r="D9083" s="5">
        <v>45146</v>
      </c>
      <c r="E9083" s="6" t="s">
        <v>1368</v>
      </c>
      <c r="F9083" s="7">
        <v>3036388</v>
      </c>
      <c r="G9083" s="6" t="s">
        <v>10524</v>
      </c>
      <c r="H9083" s="7">
        <v>326412</v>
      </c>
      <c r="I9083" s="137"/>
      <c r="J9083" s="140"/>
      <c r="K9083" s="141"/>
      <c r="L9083" t="str">
        <f t="shared" si="598"/>
        <v>46976</v>
      </c>
      <c r="M9083">
        <f t="shared" si="599"/>
        <v>46976</v>
      </c>
      <c r="N9083" s="37">
        <f t="shared" si="600"/>
        <v>3036388</v>
      </c>
    </row>
    <row r="9084" spans="1:14" ht="38.200000000000003" customHeight="1" x14ac:dyDescent="0.3">
      <c r="A9084" s="3">
        <v>9</v>
      </c>
      <c r="B9084" s="8" t="s">
        <v>24721</v>
      </c>
      <c r="C9084" s="4" t="s">
        <v>24722</v>
      </c>
      <c r="D9084" s="5">
        <v>45167</v>
      </c>
      <c r="E9084" s="6" t="s">
        <v>1378</v>
      </c>
      <c r="F9084" s="7">
        <v>380661</v>
      </c>
      <c r="G9084" s="6" t="s">
        <v>10524</v>
      </c>
      <c r="H9084" s="7">
        <v>40921</v>
      </c>
      <c r="I9084" s="11">
        <v>339740</v>
      </c>
      <c r="J9084" s="132" t="s">
        <v>8494</v>
      </c>
      <c r="K9084" s="133"/>
      <c r="L9084" t="str">
        <f t="shared" si="598"/>
        <v>51555</v>
      </c>
      <c r="M9084">
        <f t="shared" si="599"/>
        <v>51555</v>
      </c>
      <c r="N9084" s="37">
        <f t="shared" si="600"/>
        <v>380661</v>
      </c>
    </row>
    <row r="9085" spans="1:14" ht="38.200000000000003" customHeight="1" x14ac:dyDescent="0.3">
      <c r="A9085" s="3">
        <v>9</v>
      </c>
      <c r="B9085" s="8" t="s">
        <v>24723</v>
      </c>
      <c r="C9085" s="4" t="s">
        <v>24724</v>
      </c>
      <c r="D9085" s="5">
        <v>45152</v>
      </c>
      <c r="E9085" s="6" t="s">
        <v>1368</v>
      </c>
      <c r="F9085" s="7">
        <v>1195489</v>
      </c>
      <c r="G9085" s="6" t="s">
        <v>10524</v>
      </c>
      <c r="H9085" s="7">
        <v>128515</v>
      </c>
      <c r="I9085" s="11">
        <v>1066974</v>
      </c>
      <c r="J9085" s="132" t="s">
        <v>11165</v>
      </c>
      <c r="K9085" s="133"/>
      <c r="L9085" t="str">
        <f t="shared" si="598"/>
        <v>48389</v>
      </c>
      <c r="M9085">
        <f t="shared" si="599"/>
        <v>48389</v>
      </c>
      <c r="N9085" s="37">
        <f t="shared" si="600"/>
        <v>1195489</v>
      </c>
    </row>
    <row r="9086" spans="1:14" ht="25.55" customHeight="1" x14ac:dyDescent="0.3">
      <c r="A9086" s="3">
        <v>9</v>
      </c>
      <c r="B9086" s="134" t="s">
        <v>24727</v>
      </c>
      <c r="C9086" s="4" t="s">
        <v>24728</v>
      </c>
      <c r="D9086" s="5">
        <v>45168</v>
      </c>
      <c r="E9086" s="6" t="s">
        <v>1378</v>
      </c>
      <c r="F9086" s="7">
        <v>317218</v>
      </c>
      <c r="G9086" s="6" t="s">
        <v>10524</v>
      </c>
      <c r="H9086" s="7">
        <v>34101</v>
      </c>
      <c r="I9086" s="136">
        <v>2281344</v>
      </c>
      <c r="J9086" s="138" t="s">
        <v>1024</v>
      </c>
      <c r="K9086" s="139"/>
      <c r="L9086" t="str">
        <f t="shared" si="598"/>
        <v>51688</v>
      </c>
      <c r="M9086">
        <f t="shared" si="599"/>
        <v>51688</v>
      </c>
      <c r="N9086" s="37">
        <f t="shared" si="600"/>
        <v>317218</v>
      </c>
    </row>
    <row r="9087" spans="1:14" x14ac:dyDescent="0.3">
      <c r="A9087" s="3">
        <v>9</v>
      </c>
      <c r="B9087" s="135"/>
      <c r="C9087" s="4" t="s">
        <v>24729</v>
      </c>
      <c r="D9087" s="5">
        <v>45168</v>
      </c>
      <c r="E9087" s="6" t="s">
        <v>1365</v>
      </c>
      <c r="F9087" s="7">
        <v>2238910</v>
      </c>
      <c r="G9087" s="6" t="s">
        <v>10524</v>
      </c>
      <c r="H9087" s="7">
        <v>240683</v>
      </c>
      <c r="I9087" s="137"/>
      <c r="J9087" s="140"/>
      <c r="K9087" s="141"/>
      <c r="L9087" t="str">
        <f t="shared" si="598"/>
        <v>51691</v>
      </c>
      <c r="M9087">
        <f t="shared" si="599"/>
        <v>51691</v>
      </c>
      <c r="N9087" s="37">
        <f t="shared" si="600"/>
        <v>2238910</v>
      </c>
    </row>
    <row r="9088" spans="1:14" ht="25.55" customHeight="1" x14ac:dyDescent="0.3">
      <c r="A9088" s="3">
        <v>9</v>
      </c>
      <c r="B9088" s="134" t="s">
        <v>24730</v>
      </c>
      <c r="C9088" s="4" t="s">
        <v>24731</v>
      </c>
      <c r="D9088" s="5">
        <v>45167</v>
      </c>
      <c r="E9088" s="6" t="s">
        <v>1787</v>
      </c>
      <c r="F9088" s="7">
        <v>951653</v>
      </c>
      <c r="G9088" s="6" t="s">
        <v>10524</v>
      </c>
      <c r="H9088" s="7">
        <v>102303</v>
      </c>
      <c r="I9088" s="136">
        <v>5450527</v>
      </c>
      <c r="J9088" s="138" t="s">
        <v>1034</v>
      </c>
      <c r="K9088" s="139"/>
      <c r="L9088" t="str">
        <f t="shared" si="598"/>
        <v>51556</v>
      </c>
      <c r="M9088">
        <f t="shared" si="599"/>
        <v>51556</v>
      </c>
      <c r="N9088" s="37">
        <f t="shared" si="600"/>
        <v>951653</v>
      </c>
    </row>
    <row r="9089" spans="1:14" ht="25.05" x14ac:dyDescent="0.3">
      <c r="A9089" s="3">
        <v>9</v>
      </c>
      <c r="B9089" s="142"/>
      <c r="C9089" s="4" t="s">
        <v>24732</v>
      </c>
      <c r="D9089" s="5">
        <v>45160</v>
      </c>
      <c r="E9089" s="6" t="s">
        <v>1787</v>
      </c>
      <c r="F9089" s="7">
        <v>1184922</v>
      </c>
      <c r="G9089" s="6" t="s">
        <v>10524</v>
      </c>
      <c r="H9089" s="7">
        <v>127379</v>
      </c>
      <c r="I9089" s="143"/>
      <c r="J9089" s="144"/>
      <c r="K9089" s="145"/>
      <c r="L9089" t="str">
        <f t="shared" si="598"/>
        <v>49888</v>
      </c>
      <c r="M9089">
        <f t="shared" si="599"/>
        <v>49888</v>
      </c>
      <c r="N9089" s="37">
        <f t="shared" si="600"/>
        <v>1184922</v>
      </c>
    </row>
    <row r="9090" spans="1:14" ht="25.05" x14ac:dyDescent="0.3">
      <c r="A9090" s="3">
        <v>9</v>
      </c>
      <c r="B9090" s="142"/>
      <c r="C9090" s="4" t="s">
        <v>24733</v>
      </c>
      <c r="D9090" s="5">
        <v>45145</v>
      </c>
      <c r="E9090" s="6" t="s">
        <v>1787</v>
      </c>
      <c r="F9090" s="7">
        <v>1335020</v>
      </c>
      <c r="G9090" s="6" t="s">
        <v>10524</v>
      </c>
      <c r="H9090" s="7">
        <v>143515</v>
      </c>
      <c r="I9090" s="143"/>
      <c r="J9090" s="144"/>
      <c r="K9090" s="145"/>
      <c r="L9090" t="str">
        <f t="shared" si="598"/>
        <v>46851</v>
      </c>
      <c r="M9090">
        <f t="shared" si="599"/>
        <v>46851</v>
      </c>
      <c r="N9090" s="37">
        <f t="shared" si="600"/>
        <v>1335020</v>
      </c>
    </row>
    <row r="9091" spans="1:14" x14ac:dyDescent="0.3">
      <c r="A9091" s="3">
        <v>9</v>
      </c>
      <c r="B9091" s="135"/>
      <c r="C9091" s="4" t="s">
        <v>24734</v>
      </c>
      <c r="D9091" s="5">
        <v>45154</v>
      </c>
      <c r="E9091" s="6" t="s">
        <v>1368</v>
      </c>
      <c r="F9091" s="7">
        <v>2635438</v>
      </c>
      <c r="G9091" s="6" t="s">
        <v>10524</v>
      </c>
      <c r="H9091" s="7">
        <v>283310</v>
      </c>
      <c r="I9091" s="137"/>
      <c r="J9091" s="140"/>
      <c r="K9091" s="141"/>
      <c r="L9091" t="str">
        <f t="shared" si="598"/>
        <v>48521</v>
      </c>
      <c r="M9091">
        <f t="shared" si="599"/>
        <v>48521</v>
      </c>
      <c r="N9091" s="37">
        <f t="shared" si="600"/>
        <v>2635438</v>
      </c>
    </row>
    <row r="9092" spans="1:14" ht="25.55" customHeight="1" x14ac:dyDescent="0.3">
      <c r="A9092" s="3">
        <v>9</v>
      </c>
      <c r="B9092" s="134" t="s">
        <v>24735</v>
      </c>
      <c r="C9092" s="4" t="s">
        <v>24736</v>
      </c>
      <c r="D9092" s="5">
        <v>45163</v>
      </c>
      <c r="E9092" s="6" t="s">
        <v>1787</v>
      </c>
      <c r="F9092" s="7">
        <v>2078968</v>
      </c>
      <c r="G9092" s="6" t="s">
        <v>10524</v>
      </c>
      <c r="H9092" s="7">
        <v>223489</v>
      </c>
      <c r="I9092" s="136">
        <v>9897741</v>
      </c>
      <c r="J9092" s="138" t="s">
        <v>1041</v>
      </c>
      <c r="K9092" s="139"/>
      <c r="L9092" t="str">
        <f t="shared" si="598"/>
        <v>51390</v>
      </c>
      <c r="M9092">
        <f t="shared" si="599"/>
        <v>51390</v>
      </c>
      <c r="N9092" s="37">
        <f t="shared" si="600"/>
        <v>2078968</v>
      </c>
    </row>
    <row r="9093" spans="1:14" ht="25.05" x14ac:dyDescent="0.3">
      <c r="A9093" s="3">
        <v>9</v>
      </c>
      <c r="B9093" s="142"/>
      <c r="C9093" s="4" t="s">
        <v>24737</v>
      </c>
      <c r="D9093" s="5">
        <v>45167</v>
      </c>
      <c r="E9093" s="6" t="s">
        <v>1787</v>
      </c>
      <c r="F9093" s="7">
        <v>2078968</v>
      </c>
      <c r="G9093" s="6" t="s">
        <v>10524</v>
      </c>
      <c r="H9093" s="7">
        <v>223489</v>
      </c>
      <c r="I9093" s="143"/>
      <c r="J9093" s="144"/>
      <c r="K9093" s="145"/>
      <c r="L9093" t="str">
        <f t="shared" si="598"/>
        <v>51618</v>
      </c>
      <c r="M9093">
        <f t="shared" si="599"/>
        <v>51618</v>
      </c>
      <c r="N9093" s="37">
        <f t="shared" si="600"/>
        <v>2078968</v>
      </c>
    </row>
    <row r="9094" spans="1:14" ht="25.05" x14ac:dyDescent="0.3">
      <c r="A9094" s="3">
        <v>9</v>
      </c>
      <c r="B9094" s="142"/>
      <c r="C9094" s="4" t="s">
        <v>24738</v>
      </c>
      <c r="D9094" s="5">
        <v>45167</v>
      </c>
      <c r="E9094" s="6" t="s">
        <v>1787</v>
      </c>
      <c r="F9094" s="7">
        <v>951653</v>
      </c>
      <c r="G9094" s="6" t="s">
        <v>10524</v>
      </c>
      <c r="H9094" s="7">
        <v>102303</v>
      </c>
      <c r="I9094" s="143"/>
      <c r="J9094" s="144"/>
      <c r="K9094" s="145"/>
      <c r="L9094" t="str">
        <f t="shared" si="598"/>
        <v>51619</v>
      </c>
      <c r="M9094">
        <f t="shared" si="599"/>
        <v>51619</v>
      </c>
      <c r="N9094" s="37">
        <f t="shared" si="600"/>
        <v>951653</v>
      </c>
    </row>
    <row r="9095" spans="1:14" ht="25.05" x14ac:dyDescent="0.3">
      <c r="A9095" s="3">
        <v>9</v>
      </c>
      <c r="B9095" s="142"/>
      <c r="C9095" s="4" t="s">
        <v>24739</v>
      </c>
      <c r="D9095" s="5">
        <v>45139</v>
      </c>
      <c r="E9095" s="6" t="s">
        <v>1787</v>
      </c>
      <c r="F9095" s="7">
        <v>2078968</v>
      </c>
      <c r="G9095" s="6" t="s">
        <v>10524</v>
      </c>
      <c r="H9095" s="7">
        <v>223489</v>
      </c>
      <c r="I9095" s="143"/>
      <c r="J9095" s="144"/>
      <c r="K9095" s="145"/>
      <c r="L9095" t="str">
        <f t="shared" si="598"/>
        <v>45463</v>
      </c>
      <c r="M9095">
        <f t="shared" si="599"/>
        <v>45463</v>
      </c>
      <c r="N9095" s="37">
        <f t="shared" si="600"/>
        <v>2078968</v>
      </c>
    </row>
    <row r="9096" spans="1:14" ht="25.05" x14ac:dyDescent="0.3">
      <c r="A9096" s="3">
        <v>9</v>
      </c>
      <c r="B9096" s="142"/>
      <c r="C9096" s="4" t="s">
        <v>24740</v>
      </c>
      <c r="D9096" s="5">
        <v>45153</v>
      </c>
      <c r="E9096" s="6" t="s">
        <v>1787</v>
      </c>
      <c r="F9096" s="7">
        <v>2721924</v>
      </c>
      <c r="G9096" s="6" t="s">
        <v>10524</v>
      </c>
      <c r="H9096" s="7">
        <v>292607</v>
      </c>
      <c r="I9096" s="143"/>
      <c r="J9096" s="144"/>
      <c r="K9096" s="145"/>
      <c r="L9096" t="str">
        <f t="shared" si="598"/>
        <v>48498</v>
      </c>
      <c r="M9096">
        <f t="shared" si="599"/>
        <v>48498</v>
      </c>
      <c r="N9096" s="37">
        <f t="shared" si="600"/>
        <v>2721924</v>
      </c>
    </row>
    <row r="9097" spans="1:14" ht="25.05" x14ac:dyDescent="0.3">
      <c r="A9097" s="3">
        <v>9</v>
      </c>
      <c r="B9097" s="135"/>
      <c r="C9097" s="4" t="s">
        <v>24741</v>
      </c>
      <c r="D9097" s="5">
        <v>45156</v>
      </c>
      <c r="E9097" s="6" t="s">
        <v>24742</v>
      </c>
      <c r="F9097" s="7">
        <v>1179425</v>
      </c>
      <c r="G9097" s="6" t="s">
        <v>10524</v>
      </c>
      <c r="H9097" s="7">
        <v>126788</v>
      </c>
      <c r="I9097" s="137"/>
      <c r="J9097" s="140"/>
      <c r="K9097" s="141"/>
      <c r="L9097" t="str">
        <f t="shared" si="598"/>
        <v>49762</v>
      </c>
      <c r="M9097">
        <f t="shared" si="599"/>
        <v>49762</v>
      </c>
      <c r="N9097" s="37">
        <f t="shared" si="600"/>
        <v>1179425</v>
      </c>
    </row>
    <row r="9098" spans="1:14" ht="25.55" customHeight="1" x14ac:dyDescent="0.3">
      <c r="A9098" s="3">
        <v>9</v>
      </c>
      <c r="B9098" s="134" t="s">
        <v>24743</v>
      </c>
      <c r="C9098" s="4" t="s">
        <v>24744</v>
      </c>
      <c r="D9098" s="5">
        <v>45142</v>
      </c>
      <c r="E9098" s="6" t="s">
        <v>1368</v>
      </c>
      <c r="F9098" s="7">
        <v>4420073</v>
      </c>
      <c r="G9098" s="6" t="s">
        <v>10524</v>
      </c>
      <c r="H9098" s="7">
        <v>475158</v>
      </c>
      <c r="I9098" s="136">
        <v>15853509</v>
      </c>
      <c r="J9098" s="138" t="s">
        <v>1046</v>
      </c>
      <c r="K9098" s="139"/>
      <c r="L9098" t="str">
        <f t="shared" si="598"/>
        <v>46763</v>
      </c>
      <c r="M9098">
        <f t="shared" si="599"/>
        <v>46763</v>
      </c>
      <c r="N9098" s="37">
        <f t="shared" si="600"/>
        <v>4420073</v>
      </c>
    </row>
    <row r="9099" spans="1:14" x14ac:dyDescent="0.3">
      <c r="A9099" s="3">
        <v>9</v>
      </c>
      <c r="B9099" s="142"/>
      <c r="C9099" s="4" t="s">
        <v>24745</v>
      </c>
      <c r="D9099" s="5">
        <v>45167</v>
      </c>
      <c r="E9099" s="6" t="s">
        <v>1368</v>
      </c>
      <c r="F9099" s="7">
        <v>5517304</v>
      </c>
      <c r="G9099" s="6" t="s">
        <v>10524</v>
      </c>
      <c r="H9099" s="7">
        <v>593110</v>
      </c>
      <c r="I9099" s="143"/>
      <c r="J9099" s="144"/>
      <c r="K9099" s="145"/>
      <c r="L9099" t="str">
        <f t="shared" si="598"/>
        <v>51632</v>
      </c>
      <c r="M9099">
        <f t="shared" si="599"/>
        <v>51632</v>
      </c>
      <c r="N9099" s="37">
        <f t="shared" si="600"/>
        <v>5517304</v>
      </c>
    </row>
    <row r="9100" spans="1:14" x14ac:dyDescent="0.3">
      <c r="A9100" s="3">
        <v>9</v>
      </c>
      <c r="B9100" s="142"/>
      <c r="C9100" s="4" t="s">
        <v>24746</v>
      </c>
      <c r="D9100" s="5">
        <v>45156</v>
      </c>
      <c r="E9100" s="6" t="s">
        <v>1368</v>
      </c>
      <c r="F9100" s="7">
        <v>3278394</v>
      </c>
      <c r="G9100" s="6" t="s">
        <v>10524</v>
      </c>
      <c r="H9100" s="7">
        <v>352427</v>
      </c>
      <c r="I9100" s="143"/>
      <c r="J9100" s="144"/>
      <c r="K9100" s="145"/>
      <c r="L9100" t="str">
        <f t="shared" si="598"/>
        <v>49763</v>
      </c>
      <c r="M9100">
        <f t="shared" si="599"/>
        <v>49763</v>
      </c>
      <c r="N9100" s="37">
        <f t="shared" si="600"/>
        <v>3278394</v>
      </c>
    </row>
    <row r="9101" spans="1:14" x14ac:dyDescent="0.3">
      <c r="A9101" s="3">
        <v>9</v>
      </c>
      <c r="B9101" s="142"/>
      <c r="C9101" s="4" t="s">
        <v>24747</v>
      </c>
      <c r="D9101" s="5">
        <v>45149</v>
      </c>
      <c r="E9101" s="6" t="s">
        <v>1368</v>
      </c>
      <c r="F9101" s="7">
        <v>3278394</v>
      </c>
      <c r="G9101" s="6" t="s">
        <v>10524</v>
      </c>
      <c r="H9101" s="7">
        <v>352427</v>
      </c>
      <c r="I9101" s="143"/>
      <c r="J9101" s="144"/>
      <c r="K9101" s="145"/>
      <c r="L9101" t="str">
        <f t="shared" si="598"/>
        <v>48237</v>
      </c>
      <c r="M9101">
        <f t="shared" si="599"/>
        <v>48237</v>
      </c>
      <c r="N9101" s="37">
        <f t="shared" si="600"/>
        <v>3278394</v>
      </c>
    </row>
    <row r="9102" spans="1:14" ht="25.05" x14ac:dyDescent="0.3">
      <c r="A9102" s="3">
        <v>9</v>
      </c>
      <c r="B9102" s="135"/>
      <c r="C9102" s="4" t="s">
        <v>24748</v>
      </c>
      <c r="D9102" s="5">
        <v>45167</v>
      </c>
      <c r="E9102" s="6" t="s">
        <v>1787</v>
      </c>
      <c r="F9102" s="7">
        <v>1268870</v>
      </c>
      <c r="G9102" s="6" t="s">
        <v>10524</v>
      </c>
      <c r="H9102" s="7">
        <v>136404</v>
      </c>
      <c r="I9102" s="137"/>
      <c r="J9102" s="140"/>
      <c r="K9102" s="141"/>
      <c r="L9102" t="str">
        <f t="shared" si="598"/>
        <v>51633</v>
      </c>
      <c r="M9102">
        <f t="shared" si="599"/>
        <v>51633</v>
      </c>
      <c r="N9102" s="37">
        <f t="shared" si="600"/>
        <v>1268870</v>
      </c>
    </row>
    <row r="9103" spans="1:14" ht="25.55" customHeight="1" x14ac:dyDescent="0.3">
      <c r="A9103" s="3">
        <v>9</v>
      </c>
      <c r="B9103" s="134" t="s">
        <v>24753</v>
      </c>
      <c r="C9103" s="4" t="s">
        <v>24754</v>
      </c>
      <c r="D9103" s="5">
        <v>45164</v>
      </c>
      <c r="E9103" s="6" t="s">
        <v>1368</v>
      </c>
      <c r="F9103" s="7">
        <v>5357362</v>
      </c>
      <c r="G9103" s="6" t="s">
        <v>10524</v>
      </c>
      <c r="H9103" s="7">
        <v>575916</v>
      </c>
      <c r="I9103" s="136">
        <v>16199816</v>
      </c>
      <c r="J9103" s="138" t="s">
        <v>1052</v>
      </c>
      <c r="K9103" s="139"/>
      <c r="L9103" t="str">
        <f t="shared" si="598"/>
        <v>51462</v>
      </c>
      <c r="M9103">
        <f t="shared" si="599"/>
        <v>51462</v>
      </c>
      <c r="N9103" s="37">
        <f t="shared" si="600"/>
        <v>5357362</v>
      </c>
    </row>
    <row r="9104" spans="1:14" ht="25.05" x14ac:dyDescent="0.3">
      <c r="A9104" s="3">
        <v>9</v>
      </c>
      <c r="B9104" s="142"/>
      <c r="C9104" s="4" t="s">
        <v>24755</v>
      </c>
      <c r="D9104" s="5">
        <v>45147</v>
      </c>
      <c r="E9104" s="6" t="s">
        <v>1787</v>
      </c>
      <c r="F9104" s="7">
        <v>2078968</v>
      </c>
      <c r="G9104" s="6" t="s">
        <v>10524</v>
      </c>
      <c r="H9104" s="7">
        <v>223489</v>
      </c>
      <c r="I9104" s="143"/>
      <c r="J9104" s="144"/>
      <c r="K9104" s="145"/>
      <c r="L9104" t="str">
        <f t="shared" si="598"/>
        <v>47054</v>
      </c>
      <c r="M9104">
        <f t="shared" si="599"/>
        <v>47054</v>
      </c>
      <c r="N9104" s="37">
        <f t="shared" si="600"/>
        <v>2078968</v>
      </c>
    </row>
    <row r="9105" spans="1:14" x14ac:dyDescent="0.3">
      <c r="A9105" s="3">
        <v>9</v>
      </c>
      <c r="B9105" s="142"/>
      <c r="C9105" s="4" t="s">
        <v>24756</v>
      </c>
      <c r="D9105" s="5">
        <v>45161</v>
      </c>
      <c r="E9105" s="6" t="s">
        <v>1368</v>
      </c>
      <c r="F9105" s="7">
        <v>5357362</v>
      </c>
      <c r="G9105" s="6" t="s">
        <v>10524</v>
      </c>
      <c r="H9105" s="7">
        <v>575916</v>
      </c>
      <c r="I9105" s="143"/>
      <c r="J9105" s="144"/>
      <c r="K9105" s="145"/>
      <c r="L9105" t="str">
        <f t="shared" si="598"/>
        <v>50012</v>
      </c>
      <c r="M9105">
        <f t="shared" si="599"/>
        <v>50012</v>
      </c>
      <c r="N9105" s="37">
        <f t="shared" si="600"/>
        <v>5357362</v>
      </c>
    </row>
    <row r="9106" spans="1:14" x14ac:dyDescent="0.3">
      <c r="A9106" s="3">
        <v>9</v>
      </c>
      <c r="B9106" s="142"/>
      <c r="C9106" s="4" t="s">
        <v>24757</v>
      </c>
      <c r="D9106" s="5">
        <v>45140</v>
      </c>
      <c r="E9106" s="6" t="s">
        <v>1368</v>
      </c>
      <c r="F9106" s="7">
        <v>2678681</v>
      </c>
      <c r="G9106" s="6" t="s">
        <v>10524</v>
      </c>
      <c r="H9106" s="7">
        <v>287958</v>
      </c>
      <c r="I9106" s="143"/>
      <c r="J9106" s="144"/>
      <c r="K9106" s="145"/>
      <c r="L9106" t="str">
        <f t="shared" si="598"/>
        <v>45536</v>
      </c>
      <c r="M9106">
        <f t="shared" si="599"/>
        <v>45536</v>
      </c>
      <c r="N9106" s="37">
        <f t="shared" si="600"/>
        <v>2678681</v>
      </c>
    </row>
    <row r="9107" spans="1:14" x14ac:dyDescent="0.3">
      <c r="A9107" s="3">
        <v>9</v>
      </c>
      <c r="B9107" s="135"/>
      <c r="C9107" s="4" t="s">
        <v>24758</v>
      </c>
      <c r="D9107" s="5">
        <v>45154</v>
      </c>
      <c r="E9107" s="6" t="s">
        <v>1368</v>
      </c>
      <c r="F9107" s="7">
        <v>2678681</v>
      </c>
      <c r="G9107" s="6" t="s">
        <v>10524</v>
      </c>
      <c r="H9107" s="7">
        <v>287958</v>
      </c>
      <c r="I9107" s="137"/>
      <c r="J9107" s="140"/>
      <c r="K9107" s="141"/>
      <c r="L9107" t="str">
        <f t="shared" si="598"/>
        <v>48592</v>
      </c>
      <c r="M9107">
        <f t="shared" si="599"/>
        <v>48592</v>
      </c>
      <c r="N9107" s="37">
        <f t="shared" si="600"/>
        <v>2678681</v>
      </c>
    </row>
    <row r="9108" spans="1:14" ht="25.55" customHeight="1" x14ac:dyDescent="0.3">
      <c r="A9108" s="3">
        <v>9</v>
      </c>
      <c r="B9108" s="134" t="s">
        <v>24759</v>
      </c>
      <c r="C9108" s="4" t="s">
        <v>24760</v>
      </c>
      <c r="D9108" s="5">
        <v>45159</v>
      </c>
      <c r="E9108" s="6" t="s">
        <v>1368</v>
      </c>
      <c r="F9108" s="7">
        <v>1992481</v>
      </c>
      <c r="G9108" s="6" t="s">
        <v>10524</v>
      </c>
      <c r="H9108" s="7">
        <v>214192</v>
      </c>
      <c r="I9108" s="136">
        <v>6224013</v>
      </c>
      <c r="J9108" s="138" t="s">
        <v>1057</v>
      </c>
      <c r="K9108" s="139"/>
      <c r="L9108" t="str">
        <f t="shared" si="598"/>
        <v>49864</v>
      </c>
      <c r="M9108">
        <f t="shared" si="599"/>
        <v>49864</v>
      </c>
      <c r="N9108" s="37">
        <f t="shared" si="600"/>
        <v>1992481</v>
      </c>
    </row>
    <row r="9109" spans="1:14" x14ac:dyDescent="0.3">
      <c r="A9109" s="3">
        <v>9</v>
      </c>
      <c r="B9109" s="142"/>
      <c r="C9109" s="4" t="s">
        <v>24761</v>
      </c>
      <c r="D9109" s="5">
        <v>45145</v>
      </c>
      <c r="E9109" s="6" t="s">
        <v>1368</v>
      </c>
      <c r="F9109" s="7">
        <v>1799140</v>
      </c>
      <c r="G9109" s="6" t="s">
        <v>10524</v>
      </c>
      <c r="H9109" s="7">
        <v>193408</v>
      </c>
      <c r="I9109" s="143"/>
      <c r="J9109" s="144"/>
      <c r="K9109" s="145"/>
      <c r="L9109" t="str">
        <f t="shared" si="598"/>
        <v>46906</v>
      </c>
      <c r="M9109">
        <f t="shared" si="599"/>
        <v>46906</v>
      </c>
      <c r="N9109" s="37">
        <f t="shared" si="600"/>
        <v>1799140</v>
      </c>
    </row>
    <row r="9110" spans="1:14" x14ac:dyDescent="0.3">
      <c r="A9110" s="3">
        <v>9</v>
      </c>
      <c r="B9110" s="142"/>
      <c r="C9110" s="4" t="s">
        <v>24762</v>
      </c>
      <c r="D9110" s="5">
        <v>45166</v>
      </c>
      <c r="E9110" s="6" t="s">
        <v>1368</v>
      </c>
      <c r="F9110" s="7">
        <v>1992481</v>
      </c>
      <c r="G9110" s="6" t="s">
        <v>10524</v>
      </c>
      <c r="H9110" s="7">
        <v>214192</v>
      </c>
      <c r="I9110" s="143"/>
      <c r="J9110" s="144"/>
      <c r="K9110" s="145"/>
      <c r="L9110" t="str">
        <f t="shared" si="598"/>
        <v>51527</v>
      </c>
      <c r="M9110">
        <f t="shared" si="599"/>
        <v>51527</v>
      </c>
      <c r="N9110" s="37">
        <f t="shared" si="600"/>
        <v>1992481</v>
      </c>
    </row>
    <row r="9111" spans="1:14" ht="25.05" x14ac:dyDescent="0.3">
      <c r="A9111" s="3">
        <v>9</v>
      </c>
      <c r="B9111" s="135"/>
      <c r="C9111" s="4" t="s">
        <v>24763</v>
      </c>
      <c r="D9111" s="5">
        <v>45152</v>
      </c>
      <c r="E9111" s="6" t="s">
        <v>1787</v>
      </c>
      <c r="F9111" s="7">
        <v>1189582</v>
      </c>
      <c r="G9111" s="6" t="s">
        <v>10524</v>
      </c>
      <c r="H9111" s="7">
        <v>127880</v>
      </c>
      <c r="I9111" s="137"/>
      <c r="J9111" s="140"/>
      <c r="K9111" s="141"/>
      <c r="L9111" t="str">
        <f t="shared" si="598"/>
        <v>48394</v>
      </c>
      <c r="M9111">
        <f t="shared" si="599"/>
        <v>48394</v>
      </c>
      <c r="N9111" s="37">
        <f t="shared" si="600"/>
        <v>1189582</v>
      </c>
    </row>
    <row r="9112" spans="1:14" ht="25.55" customHeight="1" x14ac:dyDescent="0.3">
      <c r="A9112" s="3">
        <v>9</v>
      </c>
      <c r="B9112" s="134" t="s">
        <v>24764</v>
      </c>
      <c r="C9112" s="4" t="s">
        <v>24765</v>
      </c>
      <c r="D9112" s="5">
        <v>45152</v>
      </c>
      <c r="E9112" s="6" t="s">
        <v>4387</v>
      </c>
      <c r="F9112" s="7">
        <v>1568160</v>
      </c>
      <c r="G9112" s="6" t="s">
        <v>10524</v>
      </c>
      <c r="H9112" s="7">
        <v>168577</v>
      </c>
      <c r="I9112" s="136">
        <v>3255062</v>
      </c>
      <c r="J9112" s="138" t="s">
        <v>1065</v>
      </c>
      <c r="K9112" s="139"/>
      <c r="L9112" t="str">
        <f t="shared" si="598"/>
        <v>48332</v>
      </c>
      <c r="M9112">
        <f t="shared" si="599"/>
        <v>48332</v>
      </c>
      <c r="N9112" s="37">
        <f t="shared" si="600"/>
        <v>1568160</v>
      </c>
    </row>
    <row r="9113" spans="1:14" ht="25.05" x14ac:dyDescent="0.3">
      <c r="A9113" s="3">
        <v>9</v>
      </c>
      <c r="B9113" s="135"/>
      <c r="C9113" s="4" t="s">
        <v>24766</v>
      </c>
      <c r="D9113" s="5">
        <v>45161</v>
      </c>
      <c r="E9113" s="6" t="s">
        <v>1787</v>
      </c>
      <c r="F9113" s="7">
        <v>2078968</v>
      </c>
      <c r="G9113" s="6" t="s">
        <v>10524</v>
      </c>
      <c r="H9113" s="7">
        <v>223489</v>
      </c>
      <c r="I9113" s="137"/>
      <c r="J9113" s="140"/>
      <c r="K9113" s="141"/>
      <c r="L9113" t="str">
        <f t="shared" si="598"/>
        <v>49956</v>
      </c>
      <c r="M9113">
        <f t="shared" si="599"/>
        <v>49956</v>
      </c>
      <c r="N9113" s="37">
        <f t="shared" si="600"/>
        <v>2078968</v>
      </c>
    </row>
    <row r="9114" spans="1:14" ht="25.55" customHeight="1" x14ac:dyDescent="0.3">
      <c r="A9114" s="3">
        <v>9</v>
      </c>
      <c r="B9114" s="134" t="s">
        <v>24767</v>
      </c>
      <c r="C9114" s="4" t="s">
        <v>24768</v>
      </c>
      <c r="D9114" s="5">
        <v>45139</v>
      </c>
      <c r="E9114" s="6" t="s">
        <v>1368</v>
      </c>
      <c r="F9114" s="7">
        <v>4120556</v>
      </c>
      <c r="G9114" s="6" t="s">
        <v>10524</v>
      </c>
      <c r="H9114" s="7">
        <v>442960</v>
      </c>
      <c r="I9114" s="136">
        <v>13807221</v>
      </c>
      <c r="J9114" s="138" t="s">
        <v>1070</v>
      </c>
      <c r="K9114" s="139"/>
      <c r="L9114" t="str">
        <f t="shared" si="598"/>
        <v>45466</v>
      </c>
      <c r="M9114">
        <f t="shared" si="599"/>
        <v>45466</v>
      </c>
      <c r="N9114" s="37">
        <f t="shared" si="600"/>
        <v>4120556</v>
      </c>
    </row>
    <row r="9115" spans="1:14" ht="25.05" x14ac:dyDescent="0.3">
      <c r="A9115" s="3">
        <v>9</v>
      </c>
      <c r="B9115" s="142"/>
      <c r="C9115" s="4" t="s">
        <v>24769</v>
      </c>
      <c r="D9115" s="5">
        <v>45146</v>
      </c>
      <c r="E9115" s="6" t="s">
        <v>1787</v>
      </c>
      <c r="F9115" s="7">
        <v>3022121</v>
      </c>
      <c r="G9115" s="6" t="s">
        <v>10524</v>
      </c>
      <c r="H9115" s="7">
        <v>324878</v>
      </c>
      <c r="I9115" s="143"/>
      <c r="J9115" s="144"/>
      <c r="K9115" s="145"/>
      <c r="L9115" t="str">
        <f t="shared" si="598"/>
        <v>46975</v>
      </c>
      <c r="M9115">
        <f t="shared" si="599"/>
        <v>46975</v>
      </c>
      <c r="N9115" s="37">
        <f t="shared" si="600"/>
        <v>3022121</v>
      </c>
    </row>
    <row r="9116" spans="1:14" ht="25.05" x14ac:dyDescent="0.3">
      <c r="A9116" s="3">
        <v>9</v>
      </c>
      <c r="B9116" s="142"/>
      <c r="C9116" s="4" t="s">
        <v>24770</v>
      </c>
      <c r="D9116" s="5">
        <v>45160</v>
      </c>
      <c r="E9116" s="6" t="s">
        <v>1787</v>
      </c>
      <c r="F9116" s="7">
        <v>4207043</v>
      </c>
      <c r="G9116" s="6" t="s">
        <v>10524</v>
      </c>
      <c r="H9116" s="7">
        <v>452257</v>
      </c>
      <c r="I9116" s="143"/>
      <c r="J9116" s="144"/>
      <c r="K9116" s="145"/>
      <c r="L9116" t="str">
        <f t="shared" si="598"/>
        <v>49947</v>
      </c>
      <c r="M9116">
        <f t="shared" si="599"/>
        <v>49947</v>
      </c>
      <c r="N9116" s="37">
        <f t="shared" si="600"/>
        <v>4207043</v>
      </c>
    </row>
    <row r="9117" spans="1:14" x14ac:dyDescent="0.3">
      <c r="A9117" s="3">
        <v>9</v>
      </c>
      <c r="B9117" s="135"/>
      <c r="C9117" s="4" t="s">
        <v>24771</v>
      </c>
      <c r="D9117" s="5">
        <v>45153</v>
      </c>
      <c r="E9117" s="6" t="s">
        <v>1368</v>
      </c>
      <c r="F9117" s="7">
        <v>4120556</v>
      </c>
      <c r="G9117" s="6" t="s">
        <v>10524</v>
      </c>
      <c r="H9117" s="7">
        <v>442960</v>
      </c>
      <c r="I9117" s="137"/>
      <c r="J9117" s="140"/>
      <c r="K9117" s="141"/>
      <c r="L9117" t="str">
        <f t="shared" si="598"/>
        <v>48495</v>
      </c>
      <c r="M9117">
        <f t="shared" si="599"/>
        <v>48495</v>
      </c>
      <c r="N9117" s="37">
        <f t="shared" si="600"/>
        <v>4120556</v>
      </c>
    </row>
    <row r="9118" spans="1:14" ht="25.55" customHeight="1" x14ac:dyDescent="0.3">
      <c r="A9118" s="3">
        <v>9</v>
      </c>
      <c r="B9118" s="134" t="s">
        <v>24775</v>
      </c>
      <c r="C9118" s="4" t="s">
        <v>24776</v>
      </c>
      <c r="D9118" s="5">
        <v>45155</v>
      </c>
      <c r="E9118" s="6" t="s">
        <v>1368</v>
      </c>
      <c r="F9118" s="7">
        <v>1274794</v>
      </c>
      <c r="G9118" s="6" t="s">
        <v>10524</v>
      </c>
      <c r="H9118" s="7">
        <v>137040</v>
      </c>
      <c r="I9118" s="136">
        <v>8876656</v>
      </c>
      <c r="J9118" s="138" t="s">
        <v>1078</v>
      </c>
      <c r="K9118" s="139"/>
      <c r="L9118" t="str">
        <f t="shared" si="598"/>
        <v>49284</v>
      </c>
      <c r="M9118">
        <f t="shared" si="599"/>
        <v>49284</v>
      </c>
      <c r="N9118" s="37">
        <f t="shared" si="600"/>
        <v>1274794</v>
      </c>
    </row>
    <row r="9119" spans="1:14" x14ac:dyDescent="0.3">
      <c r="A9119" s="3">
        <v>9</v>
      </c>
      <c r="B9119" s="142"/>
      <c r="C9119" s="4" t="s">
        <v>24777</v>
      </c>
      <c r="D9119" s="5">
        <v>45168</v>
      </c>
      <c r="E9119" s="6" t="s">
        <v>1368</v>
      </c>
      <c r="F9119" s="7">
        <v>4014967</v>
      </c>
      <c r="G9119" s="6" t="s">
        <v>10524</v>
      </c>
      <c r="H9119" s="7">
        <v>431609</v>
      </c>
      <c r="I9119" s="143"/>
      <c r="J9119" s="144"/>
      <c r="K9119" s="145"/>
      <c r="L9119" t="str">
        <f t="shared" si="598"/>
        <v>51661</v>
      </c>
      <c r="M9119">
        <f t="shared" si="599"/>
        <v>51661</v>
      </c>
      <c r="N9119" s="37">
        <f t="shared" si="600"/>
        <v>4014967</v>
      </c>
    </row>
    <row r="9120" spans="1:14" ht="25.05" x14ac:dyDescent="0.3">
      <c r="A9120" s="3">
        <v>9</v>
      </c>
      <c r="B9120" s="142"/>
      <c r="C9120" s="4" t="s">
        <v>24778</v>
      </c>
      <c r="D9120" s="5">
        <v>45168</v>
      </c>
      <c r="E9120" s="6" t="s">
        <v>1787</v>
      </c>
      <c r="F9120" s="7">
        <v>634435</v>
      </c>
      <c r="G9120" s="6" t="s">
        <v>10524</v>
      </c>
      <c r="H9120" s="7">
        <v>68202</v>
      </c>
      <c r="I9120" s="143"/>
      <c r="J9120" s="144"/>
      <c r="K9120" s="145"/>
      <c r="L9120" t="str">
        <f t="shared" si="598"/>
        <v>51662</v>
      </c>
      <c r="M9120">
        <f t="shared" si="599"/>
        <v>51662</v>
      </c>
      <c r="N9120" s="37">
        <f t="shared" si="600"/>
        <v>634435</v>
      </c>
    </row>
    <row r="9121" spans="1:14" ht="25.05" x14ac:dyDescent="0.3">
      <c r="A9121" s="3">
        <v>9</v>
      </c>
      <c r="B9121" s="142"/>
      <c r="C9121" s="4" t="s">
        <v>24779</v>
      </c>
      <c r="D9121" s="5">
        <v>45143</v>
      </c>
      <c r="E9121" s="6" t="s">
        <v>1787</v>
      </c>
      <c r="F9121" s="7">
        <v>1400704</v>
      </c>
      <c r="G9121" s="6" t="s">
        <v>10524</v>
      </c>
      <c r="H9121" s="7">
        <v>150576</v>
      </c>
      <c r="I9121" s="143"/>
      <c r="J9121" s="144"/>
      <c r="K9121" s="145"/>
      <c r="L9121" t="str">
        <f t="shared" si="598"/>
        <v>46781</v>
      </c>
      <c r="M9121">
        <f t="shared" si="599"/>
        <v>46781</v>
      </c>
      <c r="N9121" s="37">
        <f t="shared" si="600"/>
        <v>1400704</v>
      </c>
    </row>
    <row r="9122" spans="1:14" ht="25.05" x14ac:dyDescent="0.3">
      <c r="A9122" s="3">
        <v>9</v>
      </c>
      <c r="B9122" s="135"/>
      <c r="C9122" s="4" t="s">
        <v>24780</v>
      </c>
      <c r="D9122" s="5">
        <v>45162</v>
      </c>
      <c r="E9122" s="6" t="s">
        <v>1787</v>
      </c>
      <c r="F9122" s="7">
        <v>2620933</v>
      </c>
      <c r="G9122" s="6" t="s">
        <v>10524</v>
      </c>
      <c r="H9122" s="7">
        <v>281750</v>
      </c>
      <c r="I9122" s="137"/>
      <c r="J9122" s="140"/>
      <c r="K9122" s="141"/>
      <c r="L9122" t="str">
        <f t="shared" si="598"/>
        <v>50702</v>
      </c>
      <c r="M9122">
        <f t="shared" si="599"/>
        <v>50702</v>
      </c>
      <c r="N9122" s="37">
        <f t="shared" si="600"/>
        <v>2620933</v>
      </c>
    </row>
    <row r="9123" spans="1:14" ht="37.6" x14ac:dyDescent="0.3">
      <c r="A9123" s="3">
        <v>9</v>
      </c>
      <c r="B9123" s="8" t="s">
        <v>24781</v>
      </c>
      <c r="C9123" s="4" t="s">
        <v>24782</v>
      </c>
      <c r="D9123" s="5">
        <v>45129</v>
      </c>
      <c r="E9123" s="6" t="s">
        <v>1368</v>
      </c>
      <c r="F9123" s="7">
        <v>2009302</v>
      </c>
      <c r="G9123" s="6" t="s">
        <v>10524</v>
      </c>
      <c r="H9123" s="7">
        <v>216000</v>
      </c>
      <c r="I9123" s="11">
        <v>1793302</v>
      </c>
      <c r="J9123" s="132" t="s">
        <v>1086</v>
      </c>
      <c r="K9123" s="133"/>
      <c r="L9123" t="str">
        <f t="shared" si="598"/>
        <v>43755</v>
      </c>
      <c r="M9123">
        <f t="shared" si="599"/>
        <v>43755</v>
      </c>
      <c r="N9123" s="37">
        <f t="shared" si="600"/>
        <v>2009302</v>
      </c>
    </row>
    <row r="9124" spans="1:14" ht="37.6" x14ac:dyDescent="0.3">
      <c r="A9124" s="3">
        <v>9</v>
      </c>
      <c r="B9124" s="8" t="s">
        <v>24783</v>
      </c>
      <c r="C9124" s="4" t="s">
        <v>24784</v>
      </c>
      <c r="D9124" s="5">
        <v>45168</v>
      </c>
      <c r="E9124" s="6" t="s">
        <v>1787</v>
      </c>
      <c r="F9124" s="7">
        <v>380661</v>
      </c>
      <c r="G9124" s="6" t="s">
        <v>10524</v>
      </c>
      <c r="H9124" s="7">
        <v>40921</v>
      </c>
      <c r="I9124" s="11">
        <v>339740</v>
      </c>
      <c r="J9124" s="132" t="s">
        <v>1086</v>
      </c>
      <c r="K9124" s="133"/>
      <c r="L9124" t="str">
        <f t="shared" si="598"/>
        <v>51716</v>
      </c>
      <c r="M9124">
        <f t="shared" si="599"/>
        <v>51716</v>
      </c>
      <c r="N9124" s="37">
        <f t="shared" si="600"/>
        <v>380661</v>
      </c>
    </row>
    <row r="9125" spans="1:14" ht="25.55" customHeight="1" x14ac:dyDescent="0.3">
      <c r="A9125" s="3">
        <v>9</v>
      </c>
      <c r="B9125" s="134" t="s">
        <v>24788</v>
      </c>
      <c r="C9125" s="4" t="s">
        <v>24789</v>
      </c>
      <c r="D9125" s="5">
        <v>45148</v>
      </c>
      <c r="E9125" s="6" t="s">
        <v>1368</v>
      </c>
      <c r="F9125" s="7">
        <v>599713</v>
      </c>
      <c r="G9125" s="6" t="s">
        <v>10524</v>
      </c>
      <c r="H9125" s="7">
        <v>64469</v>
      </c>
      <c r="I9125" s="136">
        <v>988230</v>
      </c>
      <c r="J9125" s="138" t="s">
        <v>1089</v>
      </c>
      <c r="K9125" s="139"/>
      <c r="L9125" t="str">
        <f t="shared" ref="L9125:L9188" si="601">+RIGHT(C9125,5)</f>
        <v>47772</v>
      </c>
      <c r="M9125">
        <f t="shared" ref="M9125:M9188" si="602">+L9125*1</f>
        <v>47772</v>
      </c>
      <c r="N9125" s="37">
        <f t="shared" ref="N9125:N9188" si="603">+F9125</f>
        <v>599713</v>
      </c>
    </row>
    <row r="9126" spans="1:14" ht="25.05" x14ac:dyDescent="0.3">
      <c r="A9126" s="3">
        <v>9</v>
      </c>
      <c r="B9126" s="135"/>
      <c r="C9126" s="4" t="s">
        <v>24790</v>
      </c>
      <c r="D9126" s="5">
        <v>45167</v>
      </c>
      <c r="E9126" s="6" t="s">
        <v>1787</v>
      </c>
      <c r="F9126" s="7">
        <v>507548</v>
      </c>
      <c r="G9126" s="6" t="s">
        <v>10524</v>
      </c>
      <c r="H9126" s="7">
        <v>54562</v>
      </c>
      <c r="I9126" s="137"/>
      <c r="J9126" s="140"/>
      <c r="K9126" s="141"/>
      <c r="L9126" t="str">
        <f t="shared" si="601"/>
        <v>51584</v>
      </c>
      <c r="M9126">
        <f t="shared" si="602"/>
        <v>51584</v>
      </c>
      <c r="N9126" s="37">
        <f t="shared" si="603"/>
        <v>507548</v>
      </c>
    </row>
    <row r="9127" spans="1:14" ht="25.55" customHeight="1" x14ac:dyDescent="0.3">
      <c r="A9127" s="3">
        <v>9</v>
      </c>
      <c r="B9127" s="134" t="s">
        <v>24791</v>
      </c>
      <c r="C9127" s="4" t="s">
        <v>24792</v>
      </c>
      <c r="D9127" s="5">
        <v>45161</v>
      </c>
      <c r="E9127" s="6" t="s">
        <v>1787</v>
      </c>
      <c r="F9127" s="7">
        <v>4157935</v>
      </c>
      <c r="G9127" s="6" t="s">
        <v>10524</v>
      </c>
      <c r="H9127" s="7">
        <v>446978</v>
      </c>
      <c r="I9127" s="136">
        <v>32514709</v>
      </c>
      <c r="J9127" s="138" t="s">
        <v>1093</v>
      </c>
      <c r="K9127" s="139"/>
      <c r="L9127" t="str">
        <f t="shared" si="601"/>
        <v>50018</v>
      </c>
      <c r="M9127">
        <f t="shared" si="602"/>
        <v>50018</v>
      </c>
      <c r="N9127" s="37">
        <f t="shared" si="603"/>
        <v>4157935</v>
      </c>
    </row>
    <row r="9128" spans="1:14" ht="25.05" x14ac:dyDescent="0.3">
      <c r="A9128" s="3">
        <v>9</v>
      </c>
      <c r="B9128" s="142"/>
      <c r="C9128" s="4" t="s">
        <v>24793</v>
      </c>
      <c r="D9128" s="5">
        <v>45168</v>
      </c>
      <c r="E9128" s="6" t="s">
        <v>1787</v>
      </c>
      <c r="F9128" s="7">
        <v>1903306</v>
      </c>
      <c r="G9128" s="6" t="s">
        <v>10524</v>
      </c>
      <c r="H9128" s="7">
        <v>204605</v>
      </c>
      <c r="I9128" s="143"/>
      <c r="J9128" s="144"/>
      <c r="K9128" s="145"/>
      <c r="L9128" t="str">
        <f t="shared" si="601"/>
        <v>53067</v>
      </c>
      <c r="M9128">
        <f t="shared" si="602"/>
        <v>53067</v>
      </c>
      <c r="N9128" s="37">
        <f t="shared" si="603"/>
        <v>1903306</v>
      </c>
    </row>
    <row r="9129" spans="1:14" x14ac:dyDescent="0.3">
      <c r="A9129" s="3">
        <v>9</v>
      </c>
      <c r="B9129" s="142"/>
      <c r="C9129" s="4" t="s">
        <v>24794</v>
      </c>
      <c r="D9129" s="5">
        <v>45154</v>
      </c>
      <c r="E9129" s="6" t="s">
        <v>1368</v>
      </c>
      <c r="F9129" s="7">
        <v>15852413</v>
      </c>
      <c r="G9129" s="6" t="s">
        <v>10524</v>
      </c>
      <c r="H9129" s="7">
        <v>1704134</v>
      </c>
      <c r="I9129" s="143"/>
      <c r="J9129" s="144"/>
      <c r="K9129" s="145"/>
      <c r="L9129" t="str">
        <f t="shared" si="601"/>
        <v>48596</v>
      </c>
      <c r="M9129">
        <f t="shared" si="602"/>
        <v>48596</v>
      </c>
      <c r="N9129" s="37">
        <f t="shared" si="603"/>
        <v>15852413</v>
      </c>
    </row>
    <row r="9130" spans="1:14" x14ac:dyDescent="0.3">
      <c r="A9130" s="3">
        <v>9</v>
      </c>
      <c r="B9130" s="135"/>
      <c r="C9130" s="4" t="s">
        <v>24795</v>
      </c>
      <c r="D9130" s="5">
        <v>45168</v>
      </c>
      <c r="E9130" s="6" t="s">
        <v>1368</v>
      </c>
      <c r="F9130" s="7">
        <v>14517392</v>
      </c>
      <c r="G9130" s="6" t="s">
        <v>10524</v>
      </c>
      <c r="H9130" s="7">
        <v>1560619</v>
      </c>
      <c r="I9130" s="137"/>
      <c r="J9130" s="140"/>
      <c r="K9130" s="141"/>
      <c r="L9130" t="str">
        <f t="shared" si="601"/>
        <v>53066</v>
      </c>
      <c r="M9130">
        <f t="shared" si="602"/>
        <v>53066</v>
      </c>
      <c r="N9130" s="37">
        <f t="shared" si="603"/>
        <v>14517392</v>
      </c>
    </row>
    <row r="9131" spans="1:14" ht="38.200000000000003" customHeight="1" x14ac:dyDescent="0.3">
      <c r="A9131" s="3">
        <v>9</v>
      </c>
      <c r="B9131" s="8" t="s">
        <v>24802</v>
      </c>
      <c r="C9131" s="4" t="s">
        <v>24803</v>
      </c>
      <c r="D9131" s="5">
        <v>45167</v>
      </c>
      <c r="E9131" s="6" t="s">
        <v>1787</v>
      </c>
      <c r="F9131" s="7">
        <v>634435</v>
      </c>
      <c r="G9131" s="6" t="s">
        <v>10524</v>
      </c>
      <c r="H9131" s="7">
        <v>68202</v>
      </c>
      <c r="I9131" s="11">
        <v>566233</v>
      </c>
      <c r="J9131" s="132" t="s">
        <v>5237</v>
      </c>
      <c r="K9131" s="133"/>
      <c r="L9131" t="str">
        <f t="shared" si="601"/>
        <v>51634</v>
      </c>
      <c r="M9131">
        <f t="shared" si="602"/>
        <v>51634</v>
      </c>
      <c r="N9131" s="37">
        <f t="shared" si="603"/>
        <v>634435</v>
      </c>
    </row>
    <row r="9132" spans="1:14" ht="38.200000000000003" customHeight="1" x14ac:dyDescent="0.3">
      <c r="A9132" s="3">
        <v>9</v>
      </c>
      <c r="B9132" s="8" t="s">
        <v>24804</v>
      </c>
      <c r="C9132" s="4" t="s">
        <v>24805</v>
      </c>
      <c r="D9132" s="5">
        <v>45142</v>
      </c>
      <c r="E9132" s="6" t="s">
        <v>2134</v>
      </c>
      <c r="F9132" s="7">
        <v>1083931</v>
      </c>
      <c r="G9132" s="6" t="s">
        <v>10524</v>
      </c>
      <c r="H9132" s="7">
        <v>116523</v>
      </c>
      <c r="I9132" s="11">
        <v>967408</v>
      </c>
      <c r="J9132" s="132" t="s">
        <v>1102</v>
      </c>
      <c r="K9132" s="133"/>
      <c r="L9132" t="str">
        <f t="shared" si="601"/>
        <v>46762</v>
      </c>
      <c r="M9132">
        <f t="shared" si="602"/>
        <v>46762</v>
      </c>
      <c r="N9132" s="37">
        <f t="shared" si="603"/>
        <v>1083931</v>
      </c>
    </row>
    <row r="9133" spans="1:14" ht="25.55" customHeight="1" x14ac:dyDescent="0.3">
      <c r="A9133" s="3">
        <v>9</v>
      </c>
      <c r="B9133" s="134" t="s">
        <v>24806</v>
      </c>
      <c r="C9133" s="4" t="s">
        <v>24807</v>
      </c>
      <c r="D9133" s="5">
        <v>45143</v>
      </c>
      <c r="E9133" s="6" t="s">
        <v>1787</v>
      </c>
      <c r="F9133" s="7">
        <v>1335020</v>
      </c>
      <c r="G9133" s="6" t="s">
        <v>10524</v>
      </c>
      <c r="H9133" s="7">
        <v>143515</v>
      </c>
      <c r="I9133" s="136">
        <v>10795245</v>
      </c>
      <c r="J9133" s="138" t="s">
        <v>1105</v>
      </c>
      <c r="K9133" s="139"/>
      <c r="L9133" t="str">
        <f t="shared" si="601"/>
        <v>46828</v>
      </c>
      <c r="M9133">
        <f t="shared" si="602"/>
        <v>46828</v>
      </c>
      <c r="N9133" s="37">
        <f t="shared" si="603"/>
        <v>1335020</v>
      </c>
    </row>
    <row r="9134" spans="1:14" x14ac:dyDescent="0.3">
      <c r="A9134" s="3">
        <v>9</v>
      </c>
      <c r="B9134" s="142"/>
      <c r="C9134" s="4" t="s">
        <v>24808</v>
      </c>
      <c r="D9134" s="5">
        <v>45168</v>
      </c>
      <c r="E9134" s="6" t="s">
        <v>1368</v>
      </c>
      <c r="F9134" s="7">
        <v>3820360</v>
      </c>
      <c r="G9134" s="6" t="s">
        <v>10524</v>
      </c>
      <c r="H9134" s="7">
        <v>410689</v>
      </c>
      <c r="I9134" s="143"/>
      <c r="J9134" s="144"/>
      <c r="K9134" s="145"/>
      <c r="L9134" t="str">
        <f t="shared" si="601"/>
        <v>53040</v>
      </c>
      <c r="M9134">
        <f t="shared" si="602"/>
        <v>53040</v>
      </c>
      <c r="N9134" s="37">
        <f t="shared" si="603"/>
        <v>3820360</v>
      </c>
    </row>
    <row r="9135" spans="1:14" ht="25.05" x14ac:dyDescent="0.3">
      <c r="A9135" s="3">
        <v>9</v>
      </c>
      <c r="B9135" s="142"/>
      <c r="C9135" s="4" t="s">
        <v>24809</v>
      </c>
      <c r="D9135" s="5">
        <v>45168</v>
      </c>
      <c r="E9135" s="6" t="s">
        <v>1787</v>
      </c>
      <c r="F9135" s="7">
        <v>634435</v>
      </c>
      <c r="G9135" s="6" t="s">
        <v>10524</v>
      </c>
      <c r="H9135" s="7">
        <v>68202</v>
      </c>
      <c r="I9135" s="143"/>
      <c r="J9135" s="144"/>
      <c r="K9135" s="145"/>
      <c r="L9135" t="str">
        <f t="shared" si="601"/>
        <v>53041</v>
      </c>
      <c r="M9135">
        <f t="shared" si="602"/>
        <v>53041</v>
      </c>
      <c r="N9135" s="37">
        <f t="shared" si="603"/>
        <v>634435</v>
      </c>
    </row>
    <row r="9136" spans="1:14" x14ac:dyDescent="0.3">
      <c r="A9136" s="3">
        <v>9</v>
      </c>
      <c r="B9136" s="142"/>
      <c r="C9136" s="4" t="s">
        <v>24810</v>
      </c>
      <c r="D9136" s="5">
        <v>45150</v>
      </c>
      <c r="E9136" s="6" t="s">
        <v>1368</v>
      </c>
      <c r="F9136" s="7">
        <v>2485339</v>
      </c>
      <c r="G9136" s="6" t="s">
        <v>10524</v>
      </c>
      <c r="H9136" s="7">
        <v>267174</v>
      </c>
      <c r="I9136" s="143"/>
      <c r="J9136" s="144"/>
      <c r="K9136" s="145"/>
      <c r="L9136" t="str">
        <f t="shared" si="601"/>
        <v>48324</v>
      </c>
      <c r="M9136">
        <f t="shared" si="602"/>
        <v>48324</v>
      </c>
      <c r="N9136" s="37">
        <f t="shared" si="603"/>
        <v>2485339</v>
      </c>
    </row>
    <row r="9137" spans="1:14" ht="25.05" x14ac:dyDescent="0.3">
      <c r="A9137" s="3">
        <v>9</v>
      </c>
      <c r="B9137" s="142"/>
      <c r="C9137" s="4" t="s">
        <v>24811</v>
      </c>
      <c r="D9137" s="5">
        <v>45157</v>
      </c>
      <c r="E9137" s="6" t="s">
        <v>1787</v>
      </c>
      <c r="F9137" s="7">
        <v>1335020</v>
      </c>
      <c r="G9137" s="6" t="s">
        <v>10524</v>
      </c>
      <c r="H9137" s="7">
        <v>143515</v>
      </c>
      <c r="I9137" s="143"/>
      <c r="J9137" s="144"/>
      <c r="K9137" s="145"/>
      <c r="L9137" t="str">
        <f t="shared" si="601"/>
        <v>49829</v>
      </c>
      <c r="M9137">
        <f t="shared" si="602"/>
        <v>49829</v>
      </c>
      <c r="N9137" s="37">
        <f t="shared" si="603"/>
        <v>1335020</v>
      </c>
    </row>
    <row r="9138" spans="1:14" x14ac:dyDescent="0.3">
      <c r="A9138" s="3">
        <v>9</v>
      </c>
      <c r="B9138" s="135"/>
      <c r="C9138" s="4" t="s">
        <v>24812</v>
      </c>
      <c r="D9138" s="5">
        <v>45164</v>
      </c>
      <c r="E9138" s="6" t="s">
        <v>1368</v>
      </c>
      <c r="F9138" s="7">
        <v>2485339</v>
      </c>
      <c r="G9138" s="6" t="s">
        <v>10524</v>
      </c>
      <c r="H9138" s="7">
        <v>267174</v>
      </c>
      <c r="I9138" s="137"/>
      <c r="J9138" s="140"/>
      <c r="K9138" s="141"/>
      <c r="L9138" t="str">
        <f t="shared" si="601"/>
        <v>51459</v>
      </c>
      <c r="M9138">
        <f t="shared" si="602"/>
        <v>51459</v>
      </c>
      <c r="N9138" s="37">
        <f t="shared" si="603"/>
        <v>2485339</v>
      </c>
    </row>
    <row r="9139" spans="1:14" ht="25.55" customHeight="1" x14ac:dyDescent="0.3">
      <c r="A9139" s="3">
        <v>9</v>
      </c>
      <c r="B9139" s="134" t="s">
        <v>24816</v>
      </c>
      <c r="C9139" s="4" t="s">
        <v>24817</v>
      </c>
      <c r="D9139" s="5">
        <v>45160</v>
      </c>
      <c r="E9139" s="6" t="s">
        <v>1368</v>
      </c>
      <c r="F9139" s="7">
        <v>1992481</v>
      </c>
      <c r="G9139" s="6" t="s">
        <v>10524</v>
      </c>
      <c r="H9139" s="7">
        <v>214192</v>
      </c>
      <c r="I9139" s="136">
        <v>9513818</v>
      </c>
      <c r="J9139" s="138" t="s">
        <v>1111</v>
      </c>
      <c r="K9139" s="139"/>
      <c r="L9139" t="str">
        <f t="shared" si="601"/>
        <v>49896</v>
      </c>
      <c r="M9139">
        <f t="shared" si="602"/>
        <v>49896</v>
      </c>
      <c r="N9139" s="37">
        <f t="shared" si="603"/>
        <v>1992481</v>
      </c>
    </row>
    <row r="9140" spans="1:14" x14ac:dyDescent="0.3">
      <c r="A9140" s="3">
        <v>9</v>
      </c>
      <c r="B9140" s="142"/>
      <c r="C9140" s="4" t="s">
        <v>24818</v>
      </c>
      <c r="D9140" s="5">
        <v>45168</v>
      </c>
      <c r="E9140" s="6" t="s">
        <v>1368</v>
      </c>
      <c r="F9140" s="7">
        <v>1470409</v>
      </c>
      <c r="G9140" s="6" t="s">
        <v>10524</v>
      </c>
      <c r="H9140" s="7">
        <v>158069</v>
      </c>
      <c r="I9140" s="143"/>
      <c r="J9140" s="144"/>
      <c r="K9140" s="145"/>
      <c r="L9140" t="str">
        <f t="shared" si="601"/>
        <v>51689</v>
      </c>
      <c r="M9140">
        <f t="shared" si="602"/>
        <v>51689</v>
      </c>
      <c r="N9140" s="37">
        <f t="shared" si="603"/>
        <v>1470409</v>
      </c>
    </row>
    <row r="9141" spans="1:14" x14ac:dyDescent="0.3">
      <c r="A9141" s="3">
        <v>9</v>
      </c>
      <c r="B9141" s="142"/>
      <c r="C9141" s="4" t="s">
        <v>24819</v>
      </c>
      <c r="D9141" s="5">
        <v>45153</v>
      </c>
      <c r="E9141" s="6" t="s">
        <v>1368</v>
      </c>
      <c r="F9141" s="7">
        <v>2577690</v>
      </c>
      <c r="G9141" s="6" t="s">
        <v>10524</v>
      </c>
      <c r="H9141" s="7">
        <v>277102</v>
      </c>
      <c r="I9141" s="143"/>
      <c r="J9141" s="144"/>
      <c r="K9141" s="145"/>
      <c r="L9141" t="str">
        <f t="shared" si="601"/>
        <v>48466</v>
      </c>
      <c r="M9141">
        <f t="shared" si="602"/>
        <v>48466</v>
      </c>
      <c r="N9141" s="37">
        <f t="shared" si="603"/>
        <v>2577690</v>
      </c>
    </row>
    <row r="9142" spans="1:14" x14ac:dyDescent="0.3">
      <c r="A9142" s="3">
        <v>9</v>
      </c>
      <c r="B9142" s="142"/>
      <c r="C9142" s="4" t="s">
        <v>24820</v>
      </c>
      <c r="D9142" s="5">
        <v>45139</v>
      </c>
      <c r="E9142" s="6" t="s">
        <v>1365</v>
      </c>
      <c r="F9142" s="7">
        <v>1741392</v>
      </c>
      <c r="G9142" s="6" t="s">
        <v>10524</v>
      </c>
      <c r="H9142" s="7">
        <v>187200</v>
      </c>
      <c r="I9142" s="143"/>
      <c r="J9142" s="144"/>
      <c r="K9142" s="145"/>
      <c r="L9142" t="str">
        <f t="shared" si="601"/>
        <v>45420</v>
      </c>
      <c r="M9142">
        <f t="shared" si="602"/>
        <v>45420</v>
      </c>
      <c r="N9142" s="37">
        <f t="shared" si="603"/>
        <v>1741392</v>
      </c>
    </row>
    <row r="9143" spans="1:14" ht="25.05" x14ac:dyDescent="0.3">
      <c r="A9143" s="3">
        <v>9</v>
      </c>
      <c r="B9143" s="142"/>
      <c r="C9143" s="4" t="s">
        <v>24821</v>
      </c>
      <c r="D9143" s="5">
        <v>45168</v>
      </c>
      <c r="E9143" s="6" t="s">
        <v>1787</v>
      </c>
      <c r="F9143" s="7">
        <v>634435</v>
      </c>
      <c r="G9143" s="6" t="s">
        <v>10524</v>
      </c>
      <c r="H9143" s="7">
        <v>68202</v>
      </c>
      <c r="I9143" s="143"/>
      <c r="J9143" s="144"/>
      <c r="K9143" s="145"/>
      <c r="L9143" t="str">
        <f t="shared" si="601"/>
        <v>51690</v>
      </c>
      <c r="M9143">
        <f t="shared" si="602"/>
        <v>51690</v>
      </c>
      <c r="N9143" s="37">
        <f t="shared" si="603"/>
        <v>634435</v>
      </c>
    </row>
    <row r="9144" spans="1:14" x14ac:dyDescent="0.3">
      <c r="A9144" s="3">
        <v>9</v>
      </c>
      <c r="B9144" s="142"/>
      <c r="C9144" s="4" t="s">
        <v>24822</v>
      </c>
      <c r="D9144" s="5">
        <v>45143</v>
      </c>
      <c r="E9144" s="6" t="s">
        <v>1368</v>
      </c>
      <c r="F9144" s="7">
        <v>1000663</v>
      </c>
      <c r="G9144" s="6" t="s">
        <v>10524</v>
      </c>
      <c r="H9144" s="7">
        <v>107571</v>
      </c>
      <c r="I9144" s="143"/>
      <c r="J9144" s="144"/>
      <c r="K9144" s="145"/>
      <c r="L9144" t="str">
        <f t="shared" si="601"/>
        <v>46784</v>
      </c>
      <c r="M9144">
        <f t="shared" si="602"/>
        <v>46784</v>
      </c>
      <c r="N9144" s="37">
        <f t="shared" si="603"/>
        <v>1000663</v>
      </c>
    </row>
    <row r="9145" spans="1:14" x14ac:dyDescent="0.3">
      <c r="A9145" s="3">
        <v>9</v>
      </c>
      <c r="B9145" s="135"/>
      <c r="C9145" s="4" t="s">
        <v>24823</v>
      </c>
      <c r="D9145" s="5">
        <v>45163</v>
      </c>
      <c r="E9145" s="6" t="s">
        <v>1368</v>
      </c>
      <c r="F9145" s="7">
        <v>1242670</v>
      </c>
      <c r="G9145" s="6" t="s">
        <v>10524</v>
      </c>
      <c r="H9145" s="7">
        <v>133587</v>
      </c>
      <c r="I9145" s="137"/>
      <c r="J9145" s="140"/>
      <c r="K9145" s="141"/>
      <c r="L9145" t="str">
        <f t="shared" si="601"/>
        <v>51193</v>
      </c>
      <c r="M9145">
        <f t="shared" si="602"/>
        <v>51193</v>
      </c>
      <c r="N9145" s="37">
        <f t="shared" si="603"/>
        <v>1242670</v>
      </c>
    </row>
    <row r="9146" spans="1:14" ht="25.55" customHeight="1" x14ac:dyDescent="0.3">
      <c r="A9146" s="3">
        <v>9</v>
      </c>
      <c r="B9146" s="134" t="s">
        <v>24824</v>
      </c>
      <c r="C9146" s="4" t="s">
        <v>24825</v>
      </c>
      <c r="D9146" s="5">
        <v>45139</v>
      </c>
      <c r="E9146" s="6" t="s">
        <v>1121</v>
      </c>
      <c r="F9146" s="7">
        <v>1946242</v>
      </c>
      <c r="G9146" s="6" t="s">
        <v>10524</v>
      </c>
      <c r="H9146" s="7">
        <v>209221</v>
      </c>
      <c r="I9146" s="136">
        <v>74482691</v>
      </c>
      <c r="J9146" s="138" t="s">
        <v>1122</v>
      </c>
      <c r="K9146" s="139"/>
      <c r="L9146" t="str">
        <f t="shared" si="601"/>
        <v>45441</v>
      </c>
      <c r="M9146">
        <f t="shared" si="602"/>
        <v>45441</v>
      </c>
      <c r="N9146" s="37">
        <f t="shared" si="603"/>
        <v>1946242</v>
      </c>
    </row>
    <row r="9147" spans="1:14" x14ac:dyDescent="0.3">
      <c r="A9147" s="3">
        <v>9</v>
      </c>
      <c r="B9147" s="142"/>
      <c r="C9147" s="4" t="s">
        <v>24826</v>
      </c>
      <c r="D9147" s="5">
        <v>45146</v>
      </c>
      <c r="E9147" s="6" t="s">
        <v>1121</v>
      </c>
      <c r="F9147" s="7">
        <v>1310467</v>
      </c>
      <c r="G9147" s="6" t="s">
        <v>10524</v>
      </c>
      <c r="H9147" s="7">
        <v>140875</v>
      </c>
      <c r="I9147" s="143"/>
      <c r="J9147" s="144"/>
      <c r="K9147" s="145"/>
      <c r="L9147" t="str">
        <f t="shared" si="601"/>
        <v>46964</v>
      </c>
      <c r="M9147">
        <f t="shared" si="602"/>
        <v>46964</v>
      </c>
      <c r="N9147" s="37">
        <f t="shared" si="603"/>
        <v>1310467</v>
      </c>
    </row>
    <row r="9148" spans="1:14" x14ac:dyDescent="0.3">
      <c r="A9148" s="3">
        <v>9</v>
      </c>
      <c r="B9148" s="142"/>
      <c r="C9148" s="4" t="s">
        <v>24827</v>
      </c>
      <c r="D9148" s="5">
        <v>45146</v>
      </c>
      <c r="E9148" s="6" t="s">
        <v>1121</v>
      </c>
      <c r="F9148" s="7">
        <v>1910180</v>
      </c>
      <c r="G9148" s="6" t="s">
        <v>10524</v>
      </c>
      <c r="H9148" s="7">
        <v>205344</v>
      </c>
      <c r="I9148" s="143"/>
      <c r="J9148" s="144"/>
      <c r="K9148" s="145"/>
      <c r="L9148" t="str">
        <f t="shared" si="601"/>
        <v>46965</v>
      </c>
      <c r="M9148">
        <f t="shared" si="602"/>
        <v>46965</v>
      </c>
      <c r="N9148" s="37">
        <f t="shared" si="603"/>
        <v>1910180</v>
      </c>
    </row>
    <row r="9149" spans="1:14" x14ac:dyDescent="0.3">
      <c r="A9149" s="3">
        <v>9</v>
      </c>
      <c r="B9149" s="142"/>
      <c r="C9149" s="4" t="s">
        <v>24828</v>
      </c>
      <c r="D9149" s="5">
        <v>45153</v>
      </c>
      <c r="E9149" s="6" t="s">
        <v>1121</v>
      </c>
      <c r="F9149" s="7">
        <v>1064038</v>
      </c>
      <c r="G9149" s="6" t="s">
        <v>10524</v>
      </c>
      <c r="H9149" s="7">
        <v>114384</v>
      </c>
      <c r="I9149" s="143"/>
      <c r="J9149" s="144"/>
      <c r="K9149" s="145"/>
      <c r="L9149" t="str">
        <f t="shared" si="601"/>
        <v>48486</v>
      </c>
      <c r="M9149">
        <f t="shared" si="602"/>
        <v>48486</v>
      </c>
      <c r="N9149" s="37">
        <f t="shared" si="603"/>
        <v>1064038</v>
      </c>
    </row>
    <row r="9150" spans="1:14" x14ac:dyDescent="0.3">
      <c r="A9150" s="3">
        <v>9</v>
      </c>
      <c r="B9150" s="142"/>
      <c r="C9150" s="4" t="s">
        <v>24829</v>
      </c>
      <c r="D9150" s="5">
        <v>45160</v>
      </c>
      <c r="E9150" s="6" t="s">
        <v>1121</v>
      </c>
      <c r="F9150" s="7">
        <v>1335020</v>
      </c>
      <c r="G9150" s="6" t="s">
        <v>10524</v>
      </c>
      <c r="H9150" s="7">
        <v>143515</v>
      </c>
      <c r="I9150" s="143"/>
      <c r="J9150" s="144"/>
      <c r="K9150" s="145"/>
      <c r="L9150" t="str">
        <f t="shared" si="601"/>
        <v>49908</v>
      </c>
      <c r="M9150">
        <f t="shared" si="602"/>
        <v>49908</v>
      </c>
      <c r="N9150" s="37">
        <f t="shared" si="603"/>
        <v>1335020</v>
      </c>
    </row>
    <row r="9151" spans="1:14" x14ac:dyDescent="0.3">
      <c r="A9151" s="3">
        <v>9</v>
      </c>
      <c r="B9151" s="142"/>
      <c r="C9151" s="4" t="s">
        <v>24830</v>
      </c>
      <c r="D9151" s="5">
        <v>45163</v>
      </c>
      <c r="E9151" s="6" t="s">
        <v>1121</v>
      </c>
      <c r="F9151" s="7">
        <v>2238910</v>
      </c>
      <c r="G9151" s="6" t="s">
        <v>10524</v>
      </c>
      <c r="H9151" s="7">
        <v>240683</v>
      </c>
      <c r="I9151" s="143"/>
      <c r="J9151" s="144"/>
      <c r="K9151" s="145"/>
      <c r="L9151" t="str">
        <f t="shared" si="601"/>
        <v>51380</v>
      </c>
      <c r="M9151">
        <f t="shared" si="602"/>
        <v>51380</v>
      </c>
      <c r="N9151" s="37">
        <f t="shared" si="603"/>
        <v>2238910</v>
      </c>
    </row>
    <row r="9152" spans="1:14" x14ac:dyDescent="0.3">
      <c r="A9152" s="3">
        <v>9</v>
      </c>
      <c r="B9152" s="142"/>
      <c r="C9152" s="4" t="s">
        <v>24831</v>
      </c>
      <c r="D9152" s="5">
        <v>45163</v>
      </c>
      <c r="E9152" s="6" t="s">
        <v>1121</v>
      </c>
      <c r="F9152" s="7">
        <v>903217</v>
      </c>
      <c r="G9152" s="6" t="s">
        <v>10524</v>
      </c>
      <c r="H9152" s="7">
        <v>97096</v>
      </c>
      <c r="I9152" s="143"/>
      <c r="J9152" s="144"/>
      <c r="K9152" s="145"/>
      <c r="L9152" t="str">
        <f t="shared" si="601"/>
        <v>51379</v>
      </c>
      <c r="M9152">
        <f t="shared" si="602"/>
        <v>51379</v>
      </c>
      <c r="N9152" s="37">
        <f t="shared" si="603"/>
        <v>903217</v>
      </c>
    </row>
    <row r="9153" spans="1:14" x14ac:dyDescent="0.3">
      <c r="A9153" s="3">
        <v>9</v>
      </c>
      <c r="B9153" s="142"/>
      <c r="C9153" s="4" t="s">
        <v>24832</v>
      </c>
      <c r="D9153" s="5">
        <v>45143</v>
      </c>
      <c r="E9153" s="6" t="s">
        <v>1121</v>
      </c>
      <c r="F9153" s="7">
        <v>1233862</v>
      </c>
      <c r="G9153" s="6" t="s">
        <v>10524</v>
      </c>
      <c r="H9153" s="7">
        <v>132640</v>
      </c>
      <c r="I9153" s="143"/>
      <c r="J9153" s="144"/>
      <c r="K9153" s="145"/>
      <c r="L9153" t="str">
        <f t="shared" si="601"/>
        <v>46821</v>
      </c>
      <c r="M9153">
        <f t="shared" si="602"/>
        <v>46821</v>
      </c>
      <c r="N9153" s="37">
        <f t="shared" si="603"/>
        <v>1233862</v>
      </c>
    </row>
    <row r="9154" spans="1:14" x14ac:dyDescent="0.3">
      <c r="A9154" s="3">
        <v>9</v>
      </c>
      <c r="B9154" s="142"/>
      <c r="C9154" s="4" t="s">
        <v>24833</v>
      </c>
      <c r="D9154" s="5">
        <v>45153</v>
      </c>
      <c r="E9154" s="6" t="s">
        <v>1121</v>
      </c>
      <c r="F9154" s="7">
        <v>599713</v>
      </c>
      <c r="G9154" s="6" t="s">
        <v>10524</v>
      </c>
      <c r="H9154" s="7">
        <v>64469</v>
      </c>
      <c r="I9154" s="143"/>
      <c r="J9154" s="144"/>
      <c r="K9154" s="145"/>
      <c r="L9154" t="str">
        <f t="shared" si="601"/>
        <v>48483</v>
      </c>
      <c r="M9154">
        <f t="shared" si="602"/>
        <v>48483</v>
      </c>
      <c r="N9154" s="37">
        <f t="shared" si="603"/>
        <v>599713</v>
      </c>
    </row>
    <row r="9155" spans="1:14" x14ac:dyDescent="0.3">
      <c r="A9155" s="3">
        <v>9</v>
      </c>
      <c r="B9155" s="142"/>
      <c r="C9155" s="4" t="s">
        <v>24834</v>
      </c>
      <c r="D9155" s="5">
        <v>45155</v>
      </c>
      <c r="E9155" s="6" t="s">
        <v>1121</v>
      </c>
      <c r="F9155" s="7">
        <v>797477</v>
      </c>
      <c r="G9155" s="6" t="s">
        <v>10524</v>
      </c>
      <c r="H9155" s="7">
        <v>85729</v>
      </c>
      <c r="I9155" s="143"/>
      <c r="J9155" s="144"/>
      <c r="K9155" s="145"/>
      <c r="L9155" t="str">
        <f t="shared" si="601"/>
        <v>49290</v>
      </c>
      <c r="M9155">
        <f t="shared" si="602"/>
        <v>49290</v>
      </c>
      <c r="N9155" s="37">
        <f t="shared" si="603"/>
        <v>797477</v>
      </c>
    </row>
    <row r="9156" spans="1:14" x14ac:dyDescent="0.3">
      <c r="A9156" s="3">
        <v>9</v>
      </c>
      <c r="B9156" s="142"/>
      <c r="C9156" s="4" t="s">
        <v>24835</v>
      </c>
      <c r="D9156" s="5">
        <v>45167</v>
      </c>
      <c r="E9156" s="6" t="s">
        <v>1121</v>
      </c>
      <c r="F9156" s="7">
        <v>1205859</v>
      </c>
      <c r="G9156" s="6" t="s">
        <v>10524</v>
      </c>
      <c r="H9156" s="7">
        <v>129630</v>
      </c>
      <c r="I9156" s="143"/>
      <c r="J9156" s="144"/>
      <c r="K9156" s="145"/>
      <c r="L9156" t="str">
        <f t="shared" si="601"/>
        <v>51601</v>
      </c>
      <c r="M9156">
        <f t="shared" si="602"/>
        <v>51601</v>
      </c>
      <c r="N9156" s="37">
        <f t="shared" si="603"/>
        <v>1205859</v>
      </c>
    </row>
    <row r="9157" spans="1:14" x14ac:dyDescent="0.3">
      <c r="A9157" s="3">
        <v>9</v>
      </c>
      <c r="B9157" s="142"/>
      <c r="C9157" s="4" t="s">
        <v>24836</v>
      </c>
      <c r="D9157" s="5">
        <v>45141</v>
      </c>
      <c r="E9157" s="6" t="s">
        <v>1121</v>
      </c>
      <c r="F9157" s="7">
        <v>1355910</v>
      </c>
      <c r="G9157" s="6" t="s">
        <v>10524</v>
      </c>
      <c r="H9157" s="7">
        <v>145760</v>
      </c>
      <c r="I9157" s="143"/>
      <c r="J9157" s="144"/>
      <c r="K9157" s="145"/>
      <c r="L9157" t="str">
        <f t="shared" si="601"/>
        <v>46110</v>
      </c>
      <c r="M9157">
        <f t="shared" si="602"/>
        <v>46110</v>
      </c>
      <c r="N9157" s="37">
        <f t="shared" si="603"/>
        <v>1355910</v>
      </c>
    </row>
    <row r="9158" spans="1:14" x14ac:dyDescent="0.3">
      <c r="A9158" s="3">
        <v>9</v>
      </c>
      <c r="B9158" s="142"/>
      <c r="C9158" s="4" t="s">
        <v>24837</v>
      </c>
      <c r="D9158" s="5">
        <v>45146</v>
      </c>
      <c r="E9158" s="6" t="s">
        <v>1121</v>
      </c>
      <c r="F9158" s="7">
        <v>1369133</v>
      </c>
      <c r="G9158" s="6" t="s">
        <v>10524</v>
      </c>
      <c r="H9158" s="7">
        <v>147182</v>
      </c>
      <c r="I9158" s="143"/>
      <c r="J9158" s="144"/>
      <c r="K9158" s="145"/>
      <c r="L9158" t="str">
        <f t="shared" si="601"/>
        <v>46967</v>
      </c>
      <c r="M9158">
        <f t="shared" si="602"/>
        <v>46967</v>
      </c>
      <c r="N9158" s="37">
        <f t="shared" si="603"/>
        <v>1369133</v>
      </c>
    </row>
    <row r="9159" spans="1:14" x14ac:dyDescent="0.3">
      <c r="A9159" s="3">
        <v>9</v>
      </c>
      <c r="B9159" s="142"/>
      <c r="C9159" s="4" t="s">
        <v>24838</v>
      </c>
      <c r="D9159" s="5">
        <v>45160</v>
      </c>
      <c r="E9159" s="6" t="s">
        <v>1121</v>
      </c>
      <c r="F9159" s="7">
        <v>1039484</v>
      </c>
      <c r="G9159" s="6" t="s">
        <v>10524</v>
      </c>
      <c r="H9159" s="7">
        <v>111745</v>
      </c>
      <c r="I9159" s="143"/>
      <c r="J9159" s="144"/>
      <c r="K9159" s="145"/>
      <c r="L9159" t="str">
        <f t="shared" si="601"/>
        <v>49907</v>
      </c>
      <c r="M9159">
        <f t="shared" si="602"/>
        <v>49907</v>
      </c>
      <c r="N9159" s="37">
        <f t="shared" si="603"/>
        <v>1039484</v>
      </c>
    </row>
    <row r="9160" spans="1:14" x14ac:dyDescent="0.3">
      <c r="A9160" s="3">
        <v>9</v>
      </c>
      <c r="B9160" s="142"/>
      <c r="C9160" s="4" t="s">
        <v>24839</v>
      </c>
      <c r="D9160" s="5">
        <v>45146</v>
      </c>
      <c r="E9160" s="6" t="s">
        <v>1121</v>
      </c>
      <c r="F9160" s="7">
        <v>3152849</v>
      </c>
      <c r="G9160" s="6" t="s">
        <v>10524</v>
      </c>
      <c r="H9160" s="7">
        <v>338931</v>
      </c>
      <c r="I9160" s="143"/>
      <c r="J9160" s="144"/>
      <c r="K9160" s="145"/>
      <c r="L9160" t="str">
        <f t="shared" si="601"/>
        <v>46970</v>
      </c>
      <c r="M9160">
        <f t="shared" si="602"/>
        <v>46970</v>
      </c>
      <c r="N9160" s="37">
        <f t="shared" si="603"/>
        <v>3152849</v>
      </c>
    </row>
    <row r="9161" spans="1:14" x14ac:dyDescent="0.3">
      <c r="A9161" s="3">
        <v>9</v>
      </c>
      <c r="B9161" s="142"/>
      <c r="C9161" s="4" t="s">
        <v>24840</v>
      </c>
      <c r="D9161" s="5">
        <v>45154</v>
      </c>
      <c r="E9161" s="6" t="s">
        <v>1121</v>
      </c>
      <c r="F9161" s="7">
        <v>2358694</v>
      </c>
      <c r="G9161" s="6" t="s">
        <v>10524</v>
      </c>
      <c r="H9161" s="7">
        <v>253560</v>
      </c>
      <c r="I9161" s="143"/>
      <c r="J9161" s="144"/>
      <c r="K9161" s="145"/>
      <c r="L9161" t="str">
        <f t="shared" si="601"/>
        <v>48538</v>
      </c>
      <c r="M9161">
        <f t="shared" si="602"/>
        <v>48538</v>
      </c>
      <c r="N9161" s="37">
        <f t="shared" si="603"/>
        <v>2358694</v>
      </c>
    </row>
    <row r="9162" spans="1:14" x14ac:dyDescent="0.3">
      <c r="A9162" s="3">
        <v>9</v>
      </c>
      <c r="B9162" s="142"/>
      <c r="C9162" s="4" t="s">
        <v>24841</v>
      </c>
      <c r="D9162" s="5">
        <v>45153</v>
      </c>
      <c r="E9162" s="6" t="s">
        <v>1121</v>
      </c>
      <c r="F9162" s="7">
        <v>1459387</v>
      </c>
      <c r="G9162" s="6" t="s">
        <v>10524</v>
      </c>
      <c r="H9162" s="7">
        <v>156884</v>
      </c>
      <c r="I9162" s="143"/>
      <c r="J9162" s="144"/>
      <c r="K9162" s="145"/>
      <c r="L9162" t="str">
        <f t="shared" si="601"/>
        <v>48477</v>
      </c>
      <c r="M9162">
        <f t="shared" si="602"/>
        <v>48477</v>
      </c>
      <c r="N9162" s="37">
        <f t="shared" si="603"/>
        <v>1459387</v>
      </c>
    </row>
    <row r="9163" spans="1:14" x14ac:dyDescent="0.3">
      <c r="A9163" s="3">
        <v>9</v>
      </c>
      <c r="B9163" s="142"/>
      <c r="C9163" s="4" t="s">
        <v>24842</v>
      </c>
      <c r="D9163" s="5">
        <v>45153</v>
      </c>
      <c r="E9163" s="6" t="s">
        <v>1121</v>
      </c>
      <c r="F9163" s="7">
        <v>1159515</v>
      </c>
      <c r="G9163" s="6" t="s">
        <v>10524</v>
      </c>
      <c r="H9163" s="7">
        <v>124648</v>
      </c>
      <c r="I9163" s="143"/>
      <c r="J9163" s="144"/>
      <c r="K9163" s="145"/>
      <c r="L9163" t="str">
        <f t="shared" si="601"/>
        <v>48485</v>
      </c>
      <c r="M9163">
        <f t="shared" si="602"/>
        <v>48485</v>
      </c>
      <c r="N9163" s="37">
        <f t="shared" si="603"/>
        <v>1159515</v>
      </c>
    </row>
    <row r="9164" spans="1:14" x14ac:dyDescent="0.3">
      <c r="A9164" s="3">
        <v>9</v>
      </c>
      <c r="B9164" s="142"/>
      <c r="C9164" s="4" t="s">
        <v>24843</v>
      </c>
      <c r="D9164" s="5">
        <v>45157</v>
      </c>
      <c r="E9164" s="6" t="s">
        <v>1121</v>
      </c>
      <c r="F9164" s="7">
        <v>1706994</v>
      </c>
      <c r="G9164" s="6" t="s">
        <v>10524</v>
      </c>
      <c r="H9164" s="7">
        <v>183502</v>
      </c>
      <c r="I9164" s="143"/>
      <c r="J9164" s="144"/>
      <c r="K9164" s="145"/>
      <c r="L9164" t="str">
        <f t="shared" si="601"/>
        <v>49777</v>
      </c>
      <c r="M9164">
        <f t="shared" si="602"/>
        <v>49777</v>
      </c>
      <c r="N9164" s="37">
        <f t="shared" si="603"/>
        <v>1706994</v>
      </c>
    </row>
    <row r="9165" spans="1:14" x14ac:dyDescent="0.3">
      <c r="A9165" s="3">
        <v>9</v>
      </c>
      <c r="B9165" s="142"/>
      <c r="C9165" s="4" t="s">
        <v>24844</v>
      </c>
      <c r="D9165" s="5">
        <v>45164</v>
      </c>
      <c r="E9165" s="6" t="s">
        <v>1121</v>
      </c>
      <c r="F9165" s="7">
        <v>1053284</v>
      </c>
      <c r="G9165" s="6" t="s">
        <v>10524</v>
      </c>
      <c r="H9165" s="7">
        <v>113228</v>
      </c>
      <c r="I9165" s="143"/>
      <c r="J9165" s="144"/>
      <c r="K9165" s="145"/>
      <c r="L9165" t="str">
        <f t="shared" si="601"/>
        <v>51449</v>
      </c>
      <c r="M9165">
        <f t="shared" si="602"/>
        <v>51449</v>
      </c>
      <c r="N9165" s="37">
        <f t="shared" si="603"/>
        <v>1053284</v>
      </c>
    </row>
    <row r="9166" spans="1:14" x14ac:dyDescent="0.3">
      <c r="A9166" s="3">
        <v>9</v>
      </c>
      <c r="B9166" s="142"/>
      <c r="C9166" s="4" t="s">
        <v>24845</v>
      </c>
      <c r="D9166" s="5">
        <v>45167</v>
      </c>
      <c r="E9166" s="6" t="s">
        <v>1121</v>
      </c>
      <c r="F9166" s="7">
        <v>2412737</v>
      </c>
      <c r="G9166" s="6" t="s">
        <v>10524</v>
      </c>
      <c r="H9166" s="7">
        <v>259369</v>
      </c>
      <c r="I9166" s="143"/>
      <c r="J9166" s="144"/>
      <c r="K9166" s="145"/>
      <c r="L9166" t="str">
        <f t="shared" si="601"/>
        <v>51599</v>
      </c>
      <c r="M9166">
        <f t="shared" si="602"/>
        <v>51599</v>
      </c>
      <c r="N9166" s="37">
        <f t="shared" si="603"/>
        <v>2412737</v>
      </c>
    </row>
    <row r="9167" spans="1:14" x14ac:dyDescent="0.3">
      <c r="A9167" s="3">
        <v>9</v>
      </c>
      <c r="B9167" s="142"/>
      <c r="C9167" s="4" t="s">
        <v>24846</v>
      </c>
      <c r="D9167" s="5">
        <v>45167</v>
      </c>
      <c r="E9167" s="6" t="s">
        <v>1121</v>
      </c>
      <c r="F9167" s="7">
        <v>2835411</v>
      </c>
      <c r="G9167" s="6" t="s">
        <v>10524</v>
      </c>
      <c r="H9167" s="7">
        <v>304807</v>
      </c>
      <c r="I9167" s="143"/>
      <c r="J9167" s="144"/>
      <c r="K9167" s="145"/>
      <c r="L9167" t="str">
        <f t="shared" si="601"/>
        <v>51602</v>
      </c>
      <c r="M9167">
        <f t="shared" si="602"/>
        <v>51602</v>
      </c>
      <c r="N9167" s="37">
        <f t="shared" si="603"/>
        <v>2835411</v>
      </c>
    </row>
    <row r="9168" spans="1:14" x14ac:dyDescent="0.3">
      <c r="A9168" s="3">
        <v>9</v>
      </c>
      <c r="B9168" s="142"/>
      <c r="C9168" s="4" t="s">
        <v>24847</v>
      </c>
      <c r="D9168" s="5">
        <v>45146</v>
      </c>
      <c r="E9168" s="6" t="s">
        <v>1121</v>
      </c>
      <c r="F9168" s="7">
        <v>1037363</v>
      </c>
      <c r="G9168" s="6" t="s">
        <v>10524</v>
      </c>
      <c r="H9168" s="7">
        <v>111517</v>
      </c>
      <c r="I9168" s="143"/>
      <c r="J9168" s="144"/>
      <c r="K9168" s="145"/>
      <c r="L9168" t="str">
        <f t="shared" si="601"/>
        <v>46963</v>
      </c>
      <c r="M9168">
        <f t="shared" si="602"/>
        <v>46963</v>
      </c>
      <c r="N9168" s="37">
        <f t="shared" si="603"/>
        <v>1037363</v>
      </c>
    </row>
    <row r="9169" spans="1:14" x14ac:dyDescent="0.3">
      <c r="A9169" s="3">
        <v>9</v>
      </c>
      <c r="B9169" s="142"/>
      <c r="C9169" s="4" t="s">
        <v>24848</v>
      </c>
      <c r="D9169" s="5">
        <v>45146</v>
      </c>
      <c r="E9169" s="6" t="s">
        <v>1121</v>
      </c>
      <c r="F9169" s="7">
        <v>1753281</v>
      </c>
      <c r="G9169" s="6" t="s">
        <v>10524</v>
      </c>
      <c r="H9169" s="7">
        <v>188478</v>
      </c>
      <c r="I9169" s="143"/>
      <c r="J9169" s="144"/>
      <c r="K9169" s="145"/>
      <c r="L9169" t="str">
        <f t="shared" si="601"/>
        <v>46969</v>
      </c>
      <c r="M9169">
        <f t="shared" si="602"/>
        <v>46969</v>
      </c>
      <c r="N9169" s="37">
        <f t="shared" si="603"/>
        <v>1753281</v>
      </c>
    </row>
    <row r="9170" spans="1:14" x14ac:dyDescent="0.3">
      <c r="A9170" s="3">
        <v>9</v>
      </c>
      <c r="B9170" s="142"/>
      <c r="C9170" s="4" t="s">
        <v>24849</v>
      </c>
      <c r="D9170" s="5">
        <v>45153</v>
      </c>
      <c r="E9170" s="6" t="s">
        <v>1121</v>
      </c>
      <c r="F9170" s="7">
        <v>1665231</v>
      </c>
      <c r="G9170" s="6" t="s">
        <v>10524</v>
      </c>
      <c r="H9170" s="7">
        <v>179012</v>
      </c>
      <c r="I9170" s="143"/>
      <c r="J9170" s="144"/>
      <c r="K9170" s="145"/>
      <c r="L9170" t="str">
        <f t="shared" si="601"/>
        <v>48476</v>
      </c>
      <c r="M9170">
        <f t="shared" si="602"/>
        <v>48476</v>
      </c>
      <c r="N9170" s="37">
        <f t="shared" si="603"/>
        <v>1665231</v>
      </c>
    </row>
    <row r="9171" spans="1:14" x14ac:dyDescent="0.3">
      <c r="A9171" s="3">
        <v>9</v>
      </c>
      <c r="B9171" s="142"/>
      <c r="C9171" s="4" t="s">
        <v>24850</v>
      </c>
      <c r="D9171" s="5">
        <v>45148</v>
      </c>
      <c r="E9171" s="6" t="s">
        <v>1121</v>
      </c>
      <c r="F9171" s="7">
        <v>1178829</v>
      </c>
      <c r="G9171" s="6" t="s">
        <v>10524</v>
      </c>
      <c r="H9171" s="7">
        <v>126724</v>
      </c>
      <c r="I9171" s="143"/>
      <c r="J9171" s="144"/>
      <c r="K9171" s="145"/>
      <c r="L9171" t="str">
        <f t="shared" si="601"/>
        <v>47773</v>
      </c>
      <c r="M9171">
        <f t="shared" si="602"/>
        <v>47773</v>
      </c>
      <c r="N9171" s="37">
        <f t="shared" si="603"/>
        <v>1178829</v>
      </c>
    </row>
    <row r="9172" spans="1:14" x14ac:dyDescent="0.3">
      <c r="A9172" s="3">
        <v>9</v>
      </c>
      <c r="B9172" s="142"/>
      <c r="C9172" s="4" t="s">
        <v>24851</v>
      </c>
      <c r="D9172" s="5">
        <v>45155</v>
      </c>
      <c r="E9172" s="6" t="s">
        <v>1121</v>
      </c>
      <c r="F9172" s="7">
        <v>1392768</v>
      </c>
      <c r="G9172" s="6" t="s">
        <v>10524</v>
      </c>
      <c r="H9172" s="7">
        <v>149723</v>
      </c>
      <c r="I9172" s="143"/>
      <c r="J9172" s="144"/>
      <c r="K9172" s="145"/>
      <c r="L9172" t="str">
        <f t="shared" si="601"/>
        <v>49586</v>
      </c>
      <c r="M9172">
        <f t="shared" si="602"/>
        <v>49586</v>
      </c>
      <c r="N9172" s="37">
        <f t="shared" si="603"/>
        <v>1392768</v>
      </c>
    </row>
    <row r="9173" spans="1:14" x14ac:dyDescent="0.3">
      <c r="A9173" s="3">
        <v>9</v>
      </c>
      <c r="B9173" s="142"/>
      <c r="C9173" s="4" t="s">
        <v>24852</v>
      </c>
      <c r="D9173" s="5">
        <v>45149</v>
      </c>
      <c r="E9173" s="6" t="s">
        <v>1121</v>
      </c>
      <c r="F9173" s="7">
        <v>1741392</v>
      </c>
      <c r="G9173" s="6" t="s">
        <v>10524</v>
      </c>
      <c r="H9173" s="7">
        <v>187200</v>
      </c>
      <c r="I9173" s="143"/>
      <c r="J9173" s="144"/>
      <c r="K9173" s="145"/>
      <c r="L9173" t="str">
        <f t="shared" si="601"/>
        <v>48125</v>
      </c>
      <c r="M9173">
        <f t="shared" si="602"/>
        <v>48125</v>
      </c>
      <c r="N9173" s="37">
        <f t="shared" si="603"/>
        <v>1741392</v>
      </c>
    </row>
    <row r="9174" spans="1:14" x14ac:dyDescent="0.3">
      <c r="A9174" s="3">
        <v>9</v>
      </c>
      <c r="B9174" s="142"/>
      <c r="C9174" s="4" t="s">
        <v>24853</v>
      </c>
      <c r="D9174" s="5">
        <v>45162</v>
      </c>
      <c r="E9174" s="6" t="s">
        <v>1121</v>
      </c>
      <c r="F9174" s="7">
        <v>779600</v>
      </c>
      <c r="G9174" s="6" t="s">
        <v>10524</v>
      </c>
      <c r="H9174" s="7">
        <v>83807</v>
      </c>
      <c r="I9174" s="143"/>
      <c r="J9174" s="144"/>
      <c r="K9174" s="145"/>
      <c r="L9174" t="str">
        <f t="shared" si="601"/>
        <v>50761</v>
      </c>
      <c r="M9174">
        <f t="shared" si="602"/>
        <v>50761</v>
      </c>
      <c r="N9174" s="37">
        <f t="shared" si="603"/>
        <v>779600</v>
      </c>
    </row>
    <row r="9175" spans="1:14" x14ac:dyDescent="0.3">
      <c r="A9175" s="3">
        <v>9</v>
      </c>
      <c r="B9175" s="142"/>
      <c r="C9175" s="4" t="s">
        <v>24854</v>
      </c>
      <c r="D9175" s="5">
        <v>45167</v>
      </c>
      <c r="E9175" s="6" t="s">
        <v>1121</v>
      </c>
      <c r="F9175" s="7">
        <v>897327</v>
      </c>
      <c r="G9175" s="6" t="s">
        <v>10524</v>
      </c>
      <c r="H9175" s="7">
        <v>96463</v>
      </c>
      <c r="I9175" s="143"/>
      <c r="J9175" s="144"/>
      <c r="K9175" s="145"/>
      <c r="L9175" t="str">
        <f t="shared" si="601"/>
        <v>51581</v>
      </c>
      <c r="M9175">
        <f t="shared" si="602"/>
        <v>51581</v>
      </c>
      <c r="N9175" s="37">
        <f t="shared" si="603"/>
        <v>897327</v>
      </c>
    </row>
    <row r="9176" spans="1:14" x14ac:dyDescent="0.3">
      <c r="A9176" s="3">
        <v>9</v>
      </c>
      <c r="B9176" s="142"/>
      <c r="C9176" s="4" t="s">
        <v>24855</v>
      </c>
      <c r="D9176" s="5">
        <v>45146</v>
      </c>
      <c r="E9176" s="6" t="s">
        <v>1121</v>
      </c>
      <c r="F9176" s="7">
        <v>1691198</v>
      </c>
      <c r="G9176" s="6" t="s">
        <v>10524</v>
      </c>
      <c r="H9176" s="7">
        <v>181804</v>
      </c>
      <c r="I9176" s="143"/>
      <c r="J9176" s="144"/>
      <c r="K9176" s="145"/>
      <c r="L9176" t="str">
        <f t="shared" si="601"/>
        <v>46968</v>
      </c>
      <c r="M9176">
        <f t="shared" si="602"/>
        <v>46968</v>
      </c>
      <c r="N9176" s="37">
        <f t="shared" si="603"/>
        <v>1691198</v>
      </c>
    </row>
    <row r="9177" spans="1:14" x14ac:dyDescent="0.3">
      <c r="A9177" s="3">
        <v>9</v>
      </c>
      <c r="B9177" s="142"/>
      <c r="C9177" s="4" t="s">
        <v>24856</v>
      </c>
      <c r="D9177" s="5">
        <v>45164</v>
      </c>
      <c r="E9177" s="6" t="s">
        <v>1121</v>
      </c>
      <c r="F9177" s="7">
        <v>511553</v>
      </c>
      <c r="G9177" s="6" t="s">
        <v>10524</v>
      </c>
      <c r="H9177" s="7">
        <v>54992</v>
      </c>
      <c r="I9177" s="143"/>
      <c r="J9177" s="144"/>
      <c r="K9177" s="145"/>
      <c r="L9177" t="str">
        <f t="shared" si="601"/>
        <v>51450</v>
      </c>
      <c r="M9177">
        <f t="shared" si="602"/>
        <v>51450</v>
      </c>
      <c r="N9177" s="37">
        <f t="shared" si="603"/>
        <v>511553</v>
      </c>
    </row>
    <row r="9178" spans="1:14" x14ac:dyDescent="0.3">
      <c r="A9178" s="3">
        <v>9</v>
      </c>
      <c r="B9178" s="142"/>
      <c r="C9178" s="4" t="s">
        <v>24857</v>
      </c>
      <c r="D9178" s="5">
        <v>45163</v>
      </c>
      <c r="E9178" s="6" t="s">
        <v>1121</v>
      </c>
      <c r="F9178" s="7">
        <v>2170547</v>
      </c>
      <c r="G9178" s="6" t="s">
        <v>10524</v>
      </c>
      <c r="H9178" s="7">
        <v>233334</v>
      </c>
      <c r="I9178" s="143"/>
      <c r="J9178" s="144"/>
      <c r="K9178" s="145"/>
      <c r="L9178" t="str">
        <f t="shared" si="601"/>
        <v>51378</v>
      </c>
      <c r="M9178">
        <f t="shared" si="602"/>
        <v>51378</v>
      </c>
      <c r="N9178" s="37">
        <f t="shared" si="603"/>
        <v>2170547</v>
      </c>
    </row>
    <row r="9179" spans="1:14" x14ac:dyDescent="0.3">
      <c r="A9179" s="3">
        <v>9</v>
      </c>
      <c r="B9179" s="142"/>
      <c r="C9179" s="4" t="s">
        <v>24858</v>
      </c>
      <c r="D9179" s="5">
        <v>45157</v>
      </c>
      <c r="E9179" s="6" t="s">
        <v>1121</v>
      </c>
      <c r="F9179" s="7">
        <v>1603023</v>
      </c>
      <c r="G9179" s="6" t="s">
        <v>10524</v>
      </c>
      <c r="H9179" s="7">
        <v>172325</v>
      </c>
      <c r="I9179" s="143"/>
      <c r="J9179" s="144"/>
      <c r="K9179" s="145"/>
      <c r="L9179" t="str">
        <f t="shared" si="601"/>
        <v>49820</v>
      </c>
      <c r="M9179">
        <f t="shared" si="602"/>
        <v>49820</v>
      </c>
      <c r="N9179" s="37">
        <f t="shared" si="603"/>
        <v>1603023</v>
      </c>
    </row>
    <row r="9180" spans="1:14" x14ac:dyDescent="0.3">
      <c r="A9180" s="3">
        <v>9</v>
      </c>
      <c r="B9180" s="142"/>
      <c r="C9180" s="4" t="s">
        <v>24859</v>
      </c>
      <c r="D9180" s="5">
        <v>45139</v>
      </c>
      <c r="E9180" s="6" t="s">
        <v>1121</v>
      </c>
      <c r="F9180" s="7">
        <v>1965552</v>
      </c>
      <c r="G9180" s="6" t="s">
        <v>10524</v>
      </c>
      <c r="H9180" s="7">
        <v>211297</v>
      </c>
      <c r="I9180" s="143"/>
      <c r="J9180" s="144"/>
      <c r="K9180" s="145"/>
      <c r="L9180" t="str">
        <f t="shared" si="601"/>
        <v>45449</v>
      </c>
      <c r="M9180">
        <f t="shared" si="602"/>
        <v>45449</v>
      </c>
      <c r="N9180" s="37">
        <f t="shared" si="603"/>
        <v>1965552</v>
      </c>
    </row>
    <row r="9181" spans="1:14" x14ac:dyDescent="0.3">
      <c r="A9181" s="3">
        <v>9</v>
      </c>
      <c r="B9181" s="142"/>
      <c r="C9181" s="4" t="s">
        <v>24860</v>
      </c>
      <c r="D9181" s="5">
        <v>45143</v>
      </c>
      <c r="E9181" s="6" t="s">
        <v>1121</v>
      </c>
      <c r="F9181" s="7">
        <v>2780876</v>
      </c>
      <c r="G9181" s="6" t="s">
        <v>10524</v>
      </c>
      <c r="H9181" s="7">
        <v>298944</v>
      </c>
      <c r="I9181" s="143"/>
      <c r="J9181" s="144"/>
      <c r="K9181" s="145"/>
      <c r="L9181" t="str">
        <f t="shared" si="601"/>
        <v>46822</v>
      </c>
      <c r="M9181">
        <f t="shared" si="602"/>
        <v>46822</v>
      </c>
      <c r="N9181" s="37">
        <f t="shared" si="603"/>
        <v>2780876</v>
      </c>
    </row>
    <row r="9182" spans="1:14" x14ac:dyDescent="0.3">
      <c r="A9182" s="3">
        <v>9</v>
      </c>
      <c r="B9182" s="142"/>
      <c r="C9182" s="4" t="s">
        <v>24861</v>
      </c>
      <c r="D9182" s="5">
        <v>45139</v>
      </c>
      <c r="E9182" s="6" t="s">
        <v>1121</v>
      </c>
      <c r="F9182" s="7">
        <v>2272709</v>
      </c>
      <c r="G9182" s="6" t="s">
        <v>10524</v>
      </c>
      <c r="H9182" s="7">
        <v>244316</v>
      </c>
      <c r="I9182" s="143"/>
      <c r="J9182" s="144"/>
      <c r="K9182" s="145"/>
      <c r="L9182" t="str">
        <f t="shared" si="601"/>
        <v>45447</v>
      </c>
      <c r="M9182">
        <f t="shared" si="602"/>
        <v>45447</v>
      </c>
      <c r="N9182" s="37">
        <f t="shared" si="603"/>
        <v>2272709</v>
      </c>
    </row>
    <row r="9183" spans="1:14" x14ac:dyDescent="0.3">
      <c r="A9183" s="3">
        <v>9</v>
      </c>
      <c r="B9183" s="142"/>
      <c r="C9183" s="4" t="s">
        <v>24862</v>
      </c>
      <c r="D9183" s="5">
        <v>45150</v>
      </c>
      <c r="E9183" s="6" t="s">
        <v>1121</v>
      </c>
      <c r="F9183" s="7">
        <v>913345</v>
      </c>
      <c r="G9183" s="6" t="s">
        <v>10524</v>
      </c>
      <c r="H9183" s="7">
        <v>98185</v>
      </c>
      <c r="I9183" s="143"/>
      <c r="J9183" s="144"/>
      <c r="K9183" s="145"/>
      <c r="L9183" t="str">
        <f t="shared" si="601"/>
        <v>48318</v>
      </c>
      <c r="M9183">
        <f t="shared" si="602"/>
        <v>48318</v>
      </c>
      <c r="N9183" s="37">
        <f t="shared" si="603"/>
        <v>913345</v>
      </c>
    </row>
    <row r="9184" spans="1:14" x14ac:dyDescent="0.3">
      <c r="A9184" s="3">
        <v>9</v>
      </c>
      <c r="B9184" s="142"/>
      <c r="C9184" s="4" t="s">
        <v>24863</v>
      </c>
      <c r="D9184" s="5">
        <v>45139</v>
      </c>
      <c r="E9184" s="6" t="s">
        <v>1121</v>
      </c>
      <c r="F9184" s="7">
        <v>1264766</v>
      </c>
      <c r="G9184" s="6" t="s">
        <v>10524</v>
      </c>
      <c r="H9184" s="7">
        <v>135962</v>
      </c>
      <c r="I9184" s="143"/>
      <c r="J9184" s="144"/>
      <c r="K9184" s="145"/>
      <c r="L9184" t="str">
        <f t="shared" si="601"/>
        <v>45448</v>
      </c>
      <c r="M9184">
        <f t="shared" si="602"/>
        <v>45448</v>
      </c>
      <c r="N9184" s="37">
        <f t="shared" si="603"/>
        <v>1264766</v>
      </c>
    </row>
    <row r="9185" spans="1:14" x14ac:dyDescent="0.3">
      <c r="A9185" s="3">
        <v>9</v>
      </c>
      <c r="B9185" s="142"/>
      <c r="C9185" s="4" t="s">
        <v>24864</v>
      </c>
      <c r="D9185" s="5">
        <v>45155</v>
      </c>
      <c r="E9185" s="6" t="s">
        <v>1121</v>
      </c>
      <c r="F9185" s="7">
        <v>1093084</v>
      </c>
      <c r="G9185" s="6" t="s">
        <v>10524</v>
      </c>
      <c r="H9185" s="7">
        <v>117507</v>
      </c>
      <c r="I9185" s="143"/>
      <c r="J9185" s="144"/>
      <c r="K9185" s="145"/>
      <c r="L9185" t="str">
        <f t="shared" si="601"/>
        <v>49291</v>
      </c>
      <c r="M9185">
        <f t="shared" si="602"/>
        <v>49291</v>
      </c>
      <c r="N9185" s="37">
        <f t="shared" si="603"/>
        <v>1093084</v>
      </c>
    </row>
    <row r="9186" spans="1:14" x14ac:dyDescent="0.3">
      <c r="A9186" s="3">
        <v>9</v>
      </c>
      <c r="B9186" s="142"/>
      <c r="C9186" s="4" t="s">
        <v>24865</v>
      </c>
      <c r="D9186" s="5">
        <v>45157</v>
      </c>
      <c r="E9186" s="6" t="s">
        <v>1121</v>
      </c>
      <c r="F9186" s="7">
        <v>870696</v>
      </c>
      <c r="G9186" s="6" t="s">
        <v>10524</v>
      </c>
      <c r="H9186" s="7">
        <v>93600</v>
      </c>
      <c r="I9186" s="143"/>
      <c r="J9186" s="144"/>
      <c r="K9186" s="145"/>
      <c r="L9186" t="str">
        <f t="shared" si="601"/>
        <v>49819</v>
      </c>
      <c r="M9186">
        <f t="shared" si="602"/>
        <v>49819</v>
      </c>
      <c r="N9186" s="37">
        <f t="shared" si="603"/>
        <v>870696</v>
      </c>
    </row>
    <row r="9187" spans="1:14" x14ac:dyDescent="0.3">
      <c r="A9187" s="3">
        <v>9</v>
      </c>
      <c r="B9187" s="142"/>
      <c r="C9187" s="4" t="s">
        <v>24866</v>
      </c>
      <c r="D9187" s="5">
        <v>45167</v>
      </c>
      <c r="E9187" s="6" t="s">
        <v>1121</v>
      </c>
      <c r="F9187" s="7">
        <v>719656</v>
      </c>
      <c r="G9187" s="6" t="s">
        <v>10524</v>
      </c>
      <c r="H9187" s="7">
        <v>77363</v>
      </c>
      <c r="I9187" s="143"/>
      <c r="J9187" s="144"/>
      <c r="K9187" s="145"/>
      <c r="L9187" t="str">
        <f t="shared" si="601"/>
        <v>51600</v>
      </c>
      <c r="M9187">
        <f t="shared" si="602"/>
        <v>51600</v>
      </c>
      <c r="N9187" s="37">
        <f t="shared" si="603"/>
        <v>719656</v>
      </c>
    </row>
    <row r="9188" spans="1:14" x14ac:dyDescent="0.3">
      <c r="A9188" s="3">
        <v>9</v>
      </c>
      <c r="B9188" s="142"/>
      <c r="C9188" s="4" t="s">
        <v>24867</v>
      </c>
      <c r="D9188" s="5">
        <v>45167</v>
      </c>
      <c r="E9188" s="6" t="s">
        <v>1121</v>
      </c>
      <c r="F9188" s="7">
        <v>1548383</v>
      </c>
      <c r="G9188" s="6" t="s">
        <v>10524</v>
      </c>
      <c r="H9188" s="7">
        <v>166451</v>
      </c>
      <c r="I9188" s="143"/>
      <c r="J9188" s="144"/>
      <c r="K9188" s="145"/>
      <c r="L9188" t="str">
        <f t="shared" si="601"/>
        <v>51580</v>
      </c>
      <c r="M9188">
        <f t="shared" si="602"/>
        <v>51580</v>
      </c>
      <c r="N9188" s="37">
        <f t="shared" si="603"/>
        <v>1548383</v>
      </c>
    </row>
    <row r="9189" spans="1:14" x14ac:dyDescent="0.3">
      <c r="A9189" s="3">
        <v>9</v>
      </c>
      <c r="B9189" s="142"/>
      <c r="C9189" s="4" t="s">
        <v>24868</v>
      </c>
      <c r="D9189" s="5">
        <v>45162</v>
      </c>
      <c r="E9189" s="6" t="s">
        <v>1121</v>
      </c>
      <c r="F9189" s="7">
        <v>1181482</v>
      </c>
      <c r="G9189" s="6" t="s">
        <v>10524</v>
      </c>
      <c r="H9189" s="7">
        <v>127009</v>
      </c>
      <c r="I9189" s="143"/>
      <c r="J9189" s="144"/>
      <c r="K9189" s="145"/>
      <c r="L9189" t="str">
        <f t="shared" ref="L9189:L9251" si="604">+RIGHT(C9189,5)</f>
        <v>50756</v>
      </c>
      <c r="M9189">
        <f t="shared" ref="M9189:M9252" si="605">+L9189*1</f>
        <v>50756</v>
      </c>
      <c r="N9189" s="37">
        <f t="shared" ref="N9189:N9252" si="606">+F9189</f>
        <v>1181482</v>
      </c>
    </row>
    <row r="9190" spans="1:14" x14ac:dyDescent="0.3">
      <c r="A9190" s="3">
        <v>9</v>
      </c>
      <c r="B9190" s="142"/>
      <c r="C9190" s="4" t="s">
        <v>24869</v>
      </c>
      <c r="D9190" s="5">
        <v>45162</v>
      </c>
      <c r="E9190" s="6" t="s">
        <v>1121</v>
      </c>
      <c r="F9190" s="7">
        <v>2504034</v>
      </c>
      <c r="G9190" s="6" t="s">
        <v>10524</v>
      </c>
      <c r="H9190" s="7">
        <v>269184</v>
      </c>
      <c r="I9190" s="143"/>
      <c r="J9190" s="144"/>
      <c r="K9190" s="145"/>
      <c r="L9190" t="str">
        <f t="shared" si="604"/>
        <v>50755</v>
      </c>
      <c r="M9190">
        <f t="shared" si="605"/>
        <v>50755</v>
      </c>
      <c r="N9190" s="37">
        <f t="shared" si="606"/>
        <v>2504034</v>
      </c>
    </row>
    <row r="9191" spans="1:14" x14ac:dyDescent="0.3">
      <c r="A9191" s="3">
        <v>9</v>
      </c>
      <c r="B9191" s="142"/>
      <c r="C9191" s="4" t="s">
        <v>24870</v>
      </c>
      <c r="D9191" s="5">
        <v>45162</v>
      </c>
      <c r="E9191" s="6" t="s">
        <v>1121</v>
      </c>
      <c r="F9191" s="7">
        <v>1215080</v>
      </c>
      <c r="G9191" s="6" t="s">
        <v>10524</v>
      </c>
      <c r="H9191" s="7">
        <v>130621</v>
      </c>
      <c r="I9191" s="143"/>
      <c r="J9191" s="144"/>
      <c r="K9191" s="145"/>
      <c r="L9191" t="str">
        <f t="shared" si="604"/>
        <v>50762</v>
      </c>
      <c r="M9191">
        <f t="shared" si="605"/>
        <v>50762</v>
      </c>
      <c r="N9191" s="37">
        <f t="shared" si="606"/>
        <v>1215080</v>
      </c>
    </row>
    <row r="9192" spans="1:14" x14ac:dyDescent="0.3">
      <c r="A9192" s="3">
        <v>9</v>
      </c>
      <c r="B9192" s="142"/>
      <c r="C9192" s="4" t="s">
        <v>24871</v>
      </c>
      <c r="D9192" s="5">
        <v>45163</v>
      </c>
      <c r="E9192" s="6" t="s">
        <v>1121</v>
      </c>
      <c r="F9192" s="7">
        <v>996241</v>
      </c>
      <c r="G9192" s="6" t="s">
        <v>10524</v>
      </c>
      <c r="H9192" s="7">
        <v>107096</v>
      </c>
      <c r="I9192" s="143"/>
      <c r="J9192" s="144"/>
      <c r="K9192" s="145"/>
      <c r="L9192" t="str">
        <f t="shared" si="604"/>
        <v>51381</v>
      </c>
      <c r="M9192">
        <f t="shared" si="605"/>
        <v>51381</v>
      </c>
      <c r="N9192" s="37">
        <f t="shared" si="606"/>
        <v>996241</v>
      </c>
    </row>
    <row r="9193" spans="1:14" x14ac:dyDescent="0.3">
      <c r="A9193" s="3">
        <v>9</v>
      </c>
      <c r="B9193" s="142"/>
      <c r="C9193" s="4" t="s">
        <v>24872</v>
      </c>
      <c r="D9193" s="5">
        <v>45139</v>
      </c>
      <c r="E9193" s="6" t="s">
        <v>1121</v>
      </c>
      <c r="F9193" s="7">
        <v>1512711</v>
      </c>
      <c r="G9193" s="6" t="s">
        <v>10524</v>
      </c>
      <c r="H9193" s="7">
        <v>162616</v>
      </c>
      <c r="I9193" s="143"/>
      <c r="J9193" s="144"/>
      <c r="K9193" s="145"/>
      <c r="L9193" t="str">
        <f t="shared" si="604"/>
        <v>45440</v>
      </c>
      <c r="M9193">
        <f t="shared" si="605"/>
        <v>45440</v>
      </c>
      <c r="N9193" s="37">
        <f t="shared" si="606"/>
        <v>1512711</v>
      </c>
    </row>
    <row r="9194" spans="1:14" x14ac:dyDescent="0.3">
      <c r="A9194" s="3">
        <v>9</v>
      </c>
      <c r="B9194" s="142"/>
      <c r="C9194" s="4" t="s">
        <v>24873</v>
      </c>
      <c r="D9194" s="5">
        <v>45139</v>
      </c>
      <c r="E9194" s="6" t="s">
        <v>1121</v>
      </c>
      <c r="F9194" s="7">
        <v>1655245</v>
      </c>
      <c r="G9194" s="6" t="s">
        <v>10524</v>
      </c>
      <c r="H9194" s="7">
        <v>177939</v>
      </c>
      <c r="I9194" s="143"/>
      <c r="J9194" s="144"/>
      <c r="K9194" s="145"/>
      <c r="L9194" t="str">
        <f t="shared" si="604"/>
        <v>45443</v>
      </c>
      <c r="M9194">
        <f t="shared" si="605"/>
        <v>45443</v>
      </c>
      <c r="N9194" s="37">
        <f t="shared" si="606"/>
        <v>1655245</v>
      </c>
    </row>
    <row r="9195" spans="1:14" x14ac:dyDescent="0.3">
      <c r="A9195" s="3">
        <v>9</v>
      </c>
      <c r="B9195" s="142"/>
      <c r="C9195" s="4" t="s">
        <v>24874</v>
      </c>
      <c r="D9195" s="5">
        <v>45146</v>
      </c>
      <c r="E9195" s="6" t="s">
        <v>1121</v>
      </c>
      <c r="F9195" s="7">
        <v>2019600</v>
      </c>
      <c r="G9195" s="6" t="s">
        <v>10524</v>
      </c>
      <c r="H9195" s="7">
        <v>217107</v>
      </c>
      <c r="I9195" s="143"/>
      <c r="J9195" s="144"/>
      <c r="K9195" s="145"/>
      <c r="L9195" t="str">
        <f t="shared" si="604"/>
        <v>46966</v>
      </c>
      <c r="M9195">
        <f t="shared" si="605"/>
        <v>46966</v>
      </c>
      <c r="N9195" s="37">
        <f t="shared" si="606"/>
        <v>2019600</v>
      </c>
    </row>
    <row r="9196" spans="1:14" x14ac:dyDescent="0.3">
      <c r="A9196" s="3">
        <v>9</v>
      </c>
      <c r="B9196" s="142"/>
      <c r="C9196" s="4" t="s">
        <v>24875</v>
      </c>
      <c r="D9196" s="5">
        <v>45153</v>
      </c>
      <c r="E9196" s="6" t="s">
        <v>1121</v>
      </c>
      <c r="F9196" s="7">
        <v>1277400</v>
      </c>
      <c r="G9196" s="6" t="s">
        <v>10524</v>
      </c>
      <c r="H9196" s="7">
        <v>137321</v>
      </c>
      <c r="I9196" s="143"/>
      <c r="J9196" s="144"/>
      <c r="K9196" s="145"/>
      <c r="L9196" t="str">
        <f t="shared" si="604"/>
        <v>48482</v>
      </c>
      <c r="M9196">
        <f t="shared" si="605"/>
        <v>48482</v>
      </c>
      <c r="N9196" s="37">
        <f t="shared" si="606"/>
        <v>1277400</v>
      </c>
    </row>
    <row r="9197" spans="1:14" x14ac:dyDescent="0.3">
      <c r="A9197" s="3">
        <v>9</v>
      </c>
      <c r="B9197" s="142"/>
      <c r="C9197" s="4" t="s">
        <v>24876</v>
      </c>
      <c r="D9197" s="5">
        <v>45153</v>
      </c>
      <c r="E9197" s="6" t="s">
        <v>1121</v>
      </c>
      <c r="F9197" s="7">
        <v>1152883</v>
      </c>
      <c r="G9197" s="6" t="s">
        <v>10524</v>
      </c>
      <c r="H9197" s="7">
        <v>123935</v>
      </c>
      <c r="I9197" s="143"/>
      <c r="J9197" s="144"/>
      <c r="K9197" s="145"/>
      <c r="L9197" t="str">
        <f t="shared" si="604"/>
        <v>48484</v>
      </c>
      <c r="M9197">
        <f t="shared" si="605"/>
        <v>48484</v>
      </c>
      <c r="N9197" s="37">
        <f t="shared" si="606"/>
        <v>1152883</v>
      </c>
    </row>
    <row r="9198" spans="1:14" x14ac:dyDescent="0.3">
      <c r="A9198" s="3">
        <v>9</v>
      </c>
      <c r="B9198" s="142"/>
      <c r="C9198" s="4" t="s">
        <v>24877</v>
      </c>
      <c r="D9198" s="5">
        <v>45162</v>
      </c>
      <c r="E9198" s="6" t="s">
        <v>1121</v>
      </c>
      <c r="F9198" s="7">
        <v>1704873</v>
      </c>
      <c r="G9198" s="6" t="s">
        <v>10524</v>
      </c>
      <c r="H9198" s="7">
        <v>183274</v>
      </c>
      <c r="I9198" s="143"/>
      <c r="J9198" s="144"/>
      <c r="K9198" s="145"/>
      <c r="L9198" t="str">
        <f t="shared" si="604"/>
        <v>50754</v>
      </c>
      <c r="M9198">
        <f t="shared" si="605"/>
        <v>50754</v>
      </c>
      <c r="N9198" s="37">
        <f t="shared" si="606"/>
        <v>1704873</v>
      </c>
    </row>
    <row r="9199" spans="1:14" x14ac:dyDescent="0.3">
      <c r="A9199" s="3">
        <v>9</v>
      </c>
      <c r="B9199" s="142"/>
      <c r="C9199" s="4" t="s">
        <v>24878</v>
      </c>
      <c r="D9199" s="5">
        <v>45139</v>
      </c>
      <c r="E9199" s="6" t="s">
        <v>1121</v>
      </c>
      <c r="F9199" s="7">
        <v>955644</v>
      </c>
      <c r="G9199" s="6" t="s">
        <v>10524</v>
      </c>
      <c r="H9199" s="7">
        <v>102732</v>
      </c>
      <c r="I9199" s="143"/>
      <c r="J9199" s="144"/>
      <c r="K9199" s="145"/>
      <c r="L9199" t="str">
        <f t="shared" si="604"/>
        <v>45442</v>
      </c>
      <c r="M9199">
        <f t="shared" si="605"/>
        <v>45442</v>
      </c>
      <c r="N9199" s="37">
        <f t="shared" si="606"/>
        <v>955644</v>
      </c>
    </row>
    <row r="9200" spans="1:14" x14ac:dyDescent="0.3">
      <c r="A9200" s="3">
        <v>9</v>
      </c>
      <c r="B9200" s="142"/>
      <c r="C9200" s="4" t="s">
        <v>24879</v>
      </c>
      <c r="D9200" s="5">
        <v>45167</v>
      </c>
      <c r="E9200" s="6" t="s">
        <v>1121</v>
      </c>
      <c r="F9200" s="7">
        <v>1555358</v>
      </c>
      <c r="G9200" s="6" t="s">
        <v>10524</v>
      </c>
      <c r="H9200" s="7">
        <v>167201</v>
      </c>
      <c r="I9200" s="143"/>
      <c r="J9200" s="144"/>
      <c r="K9200" s="145"/>
      <c r="L9200" t="str">
        <f t="shared" si="604"/>
        <v>51597</v>
      </c>
      <c r="M9200">
        <f t="shared" si="605"/>
        <v>51597</v>
      </c>
      <c r="N9200" s="37">
        <f t="shared" si="606"/>
        <v>1555358</v>
      </c>
    </row>
    <row r="9201" spans="1:14" x14ac:dyDescent="0.3">
      <c r="A9201" s="3">
        <v>9</v>
      </c>
      <c r="B9201" s="135"/>
      <c r="C9201" s="4" t="s">
        <v>24880</v>
      </c>
      <c r="D9201" s="5">
        <v>45167</v>
      </c>
      <c r="E9201" s="6" t="s">
        <v>1121</v>
      </c>
      <c r="F9201" s="7">
        <v>1423883</v>
      </c>
      <c r="G9201" s="6" t="s">
        <v>10524</v>
      </c>
      <c r="H9201" s="7">
        <v>153067</v>
      </c>
      <c r="I9201" s="137"/>
      <c r="J9201" s="140"/>
      <c r="K9201" s="141"/>
      <c r="L9201" t="str">
        <f t="shared" si="604"/>
        <v>51598</v>
      </c>
      <c r="M9201">
        <f t="shared" si="605"/>
        <v>51598</v>
      </c>
      <c r="N9201" s="37">
        <f t="shared" si="606"/>
        <v>1423883</v>
      </c>
    </row>
    <row r="9202" spans="1:14" ht="15.05" customHeight="1" x14ac:dyDescent="0.3">
      <c r="A9202" s="3">
        <v>9</v>
      </c>
      <c r="B9202" s="134" t="s">
        <v>24911</v>
      </c>
      <c r="C9202" s="4" t="s">
        <v>24912</v>
      </c>
      <c r="D9202" s="5">
        <v>45153</v>
      </c>
      <c r="E9202" s="6" t="s">
        <v>2364</v>
      </c>
      <c r="F9202" s="7">
        <v>1230782</v>
      </c>
      <c r="G9202" s="6" t="s">
        <v>10524</v>
      </c>
      <c r="H9202" s="7">
        <v>132309</v>
      </c>
      <c r="I9202" s="136">
        <v>9118191</v>
      </c>
      <c r="J9202" s="138" t="s">
        <v>1236</v>
      </c>
      <c r="K9202" s="139"/>
      <c r="L9202" t="str">
        <f t="shared" si="604"/>
        <v>48474</v>
      </c>
      <c r="M9202">
        <f t="shared" si="605"/>
        <v>48474</v>
      </c>
      <c r="N9202" s="37">
        <f t="shared" si="606"/>
        <v>1230782</v>
      </c>
    </row>
    <row r="9203" spans="1:14" x14ac:dyDescent="0.3">
      <c r="A9203" s="3">
        <v>9</v>
      </c>
      <c r="B9203" s="142"/>
      <c r="C9203" s="4" t="s">
        <v>24913</v>
      </c>
      <c r="D9203" s="5">
        <v>45159</v>
      </c>
      <c r="E9203" s="6" t="s">
        <v>2364</v>
      </c>
      <c r="F9203" s="7">
        <v>1780321</v>
      </c>
      <c r="G9203" s="6" t="s">
        <v>10524</v>
      </c>
      <c r="H9203" s="7">
        <v>191385</v>
      </c>
      <c r="I9203" s="143"/>
      <c r="J9203" s="144"/>
      <c r="K9203" s="145"/>
      <c r="L9203" t="str">
        <f t="shared" si="604"/>
        <v>49842</v>
      </c>
      <c r="M9203">
        <f t="shared" si="605"/>
        <v>49842</v>
      </c>
      <c r="N9203" s="37">
        <f t="shared" si="606"/>
        <v>1780321</v>
      </c>
    </row>
    <row r="9204" spans="1:14" x14ac:dyDescent="0.3">
      <c r="A9204" s="3">
        <v>9</v>
      </c>
      <c r="B9204" s="142"/>
      <c r="C9204" s="4" t="s">
        <v>24914</v>
      </c>
      <c r="D9204" s="5">
        <v>45169</v>
      </c>
      <c r="E9204" s="6" t="s">
        <v>2364</v>
      </c>
      <c r="F9204" s="7">
        <v>866975</v>
      </c>
      <c r="G9204" s="6" t="s">
        <v>10524</v>
      </c>
      <c r="H9204" s="7">
        <v>93200</v>
      </c>
      <c r="I9204" s="143"/>
      <c r="J9204" s="144"/>
      <c r="K9204" s="145"/>
      <c r="L9204" t="str">
        <f t="shared" si="604"/>
        <v>53107</v>
      </c>
      <c r="M9204">
        <f t="shared" si="605"/>
        <v>53107</v>
      </c>
      <c r="N9204" s="37">
        <f t="shared" si="606"/>
        <v>866975</v>
      </c>
    </row>
    <row r="9205" spans="1:14" x14ac:dyDescent="0.3">
      <c r="A9205" s="3">
        <v>9</v>
      </c>
      <c r="B9205" s="142"/>
      <c r="C9205" s="4" t="s">
        <v>24915</v>
      </c>
      <c r="D9205" s="5">
        <v>45169</v>
      </c>
      <c r="E9205" s="6" t="s">
        <v>2364</v>
      </c>
      <c r="F9205" s="7">
        <v>2469473</v>
      </c>
      <c r="G9205" s="6" t="s">
        <v>10524</v>
      </c>
      <c r="H9205" s="7">
        <v>265468</v>
      </c>
      <c r="I9205" s="143"/>
      <c r="J9205" s="144"/>
      <c r="K9205" s="145"/>
      <c r="L9205" t="str">
        <f t="shared" si="604"/>
        <v>53106</v>
      </c>
      <c r="M9205">
        <f t="shared" si="605"/>
        <v>53106</v>
      </c>
      <c r="N9205" s="37">
        <f t="shared" si="606"/>
        <v>2469473</v>
      </c>
    </row>
    <row r="9206" spans="1:14" x14ac:dyDescent="0.3">
      <c r="A9206" s="3">
        <v>9</v>
      </c>
      <c r="B9206" s="142"/>
      <c r="C9206" s="4" t="s">
        <v>24916</v>
      </c>
      <c r="D9206" s="5">
        <v>45142</v>
      </c>
      <c r="E9206" s="6" t="s">
        <v>2364</v>
      </c>
      <c r="F9206" s="7">
        <v>559117</v>
      </c>
      <c r="G9206" s="6" t="s">
        <v>10524</v>
      </c>
      <c r="H9206" s="7">
        <v>60105</v>
      </c>
      <c r="I9206" s="143"/>
      <c r="J9206" s="144"/>
      <c r="K9206" s="145"/>
      <c r="L9206" t="str">
        <f t="shared" si="604"/>
        <v>46663</v>
      </c>
      <c r="M9206">
        <f t="shared" si="605"/>
        <v>46663</v>
      </c>
      <c r="N9206" s="37">
        <f t="shared" si="606"/>
        <v>559117</v>
      </c>
    </row>
    <row r="9207" spans="1:14" x14ac:dyDescent="0.3">
      <c r="A9207" s="3">
        <v>9</v>
      </c>
      <c r="B9207" s="142"/>
      <c r="C9207" s="4" t="s">
        <v>24917</v>
      </c>
      <c r="D9207" s="5">
        <v>45152</v>
      </c>
      <c r="E9207" s="6" t="s">
        <v>2364</v>
      </c>
      <c r="F9207" s="7">
        <v>654113</v>
      </c>
      <c r="G9207" s="6" t="s">
        <v>10524</v>
      </c>
      <c r="H9207" s="7">
        <v>70317</v>
      </c>
      <c r="I9207" s="143"/>
      <c r="J9207" s="144"/>
      <c r="K9207" s="145"/>
      <c r="L9207" t="str">
        <f t="shared" si="604"/>
        <v>48331</v>
      </c>
      <c r="M9207">
        <f t="shared" si="605"/>
        <v>48331</v>
      </c>
      <c r="N9207" s="37">
        <f t="shared" si="606"/>
        <v>654113</v>
      </c>
    </row>
    <row r="9208" spans="1:14" x14ac:dyDescent="0.3">
      <c r="A9208" s="3">
        <v>9</v>
      </c>
      <c r="B9208" s="142"/>
      <c r="C9208" s="4" t="s">
        <v>24918</v>
      </c>
      <c r="D9208" s="5">
        <v>45153</v>
      </c>
      <c r="E9208" s="6" t="s">
        <v>2364</v>
      </c>
      <c r="F9208" s="7">
        <v>760334</v>
      </c>
      <c r="G9208" s="6" t="s">
        <v>10524</v>
      </c>
      <c r="H9208" s="7">
        <v>81736</v>
      </c>
      <c r="I9208" s="143"/>
      <c r="J9208" s="144"/>
      <c r="K9208" s="145"/>
      <c r="L9208" t="str">
        <f t="shared" si="604"/>
        <v>48475</v>
      </c>
      <c r="M9208">
        <f t="shared" si="605"/>
        <v>48475</v>
      </c>
      <c r="N9208" s="37">
        <f t="shared" si="606"/>
        <v>760334</v>
      </c>
    </row>
    <row r="9209" spans="1:14" x14ac:dyDescent="0.3">
      <c r="A9209" s="3">
        <v>9</v>
      </c>
      <c r="B9209" s="142"/>
      <c r="C9209" s="4" t="s">
        <v>24919</v>
      </c>
      <c r="D9209" s="5">
        <v>45169</v>
      </c>
      <c r="E9209" s="6" t="s">
        <v>2364</v>
      </c>
      <c r="F9209" s="7">
        <v>270983</v>
      </c>
      <c r="G9209" s="6" t="s">
        <v>10524</v>
      </c>
      <c r="H9209" s="7">
        <v>29131</v>
      </c>
      <c r="I9209" s="143"/>
      <c r="J9209" s="144"/>
      <c r="K9209" s="145"/>
      <c r="L9209" t="str">
        <f t="shared" si="604"/>
        <v>53108</v>
      </c>
      <c r="M9209">
        <f t="shared" si="605"/>
        <v>53108</v>
      </c>
      <c r="N9209" s="37">
        <f t="shared" si="606"/>
        <v>270983</v>
      </c>
    </row>
    <row r="9210" spans="1:14" x14ac:dyDescent="0.3">
      <c r="A9210" s="3">
        <v>9</v>
      </c>
      <c r="B9210" s="135"/>
      <c r="C9210" s="4" t="s">
        <v>24920</v>
      </c>
      <c r="D9210" s="5">
        <v>45169</v>
      </c>
      <c r="E9210" s="6" t="s">
        <v>2364</v>
      </c>
      <c r="F9210" s="7">
        <v>1624363</v>
      </c>
      <c r="G9210" s="6" t="s">
        <v>10524</v>
      </c>
      <c r="H9210" s="7">
        <v>174619</v>
      </c>
      <c r="I9210" s="137"/>
      <c r="J9210" s="140"/>
      <c r="K9210" s="141"/>
      <c r="L9210" t="str">
        <f t="shared" si="604"/>
        <v>53109</v>
      </c>
      <c r="M9210">
        <f t="shared" si="605"/>
        <v>53109</v>
      </c>
      <c r="N9210" s="37">
        <f t="shared" si="606"/>
        <v>1624363</v>
      </c>
    </row>
    <row r="9211" spans="1:14" ht="38.200000000000003" customHeight="1" x14ac:dyDescent="0.3">
      <c r="A9211" s="3">
        <v>9</v>
      </c>
      <c r="B9211" s="8" t="s">
        <v>24927</v>
      </c>
      <c r="C9211" s="4" t="s">
        <v>24928</v>
      </c>
      <c r="D9211" s="5">
        <v>45129</v>
      </c>
      <c r="E9211" s="9"/>
      <c r="F9211" s="7">
        <v>1847893</v>
      </c>
      <c r="G9211" s="6" t="s">
        <v>10524</v>
      </c>
      <c r="H9211" s="7">
        <v>198648</v>
      </c>
      <c r="I9211" s="11">
        <v>1649245</v>
      </c>
      <c r="J9211" s="132" t="s">
        <v>1261</v>
      </c>
      <c r="K9211" s="133"/>
      <c r="L9211" t="str">
        <f t="shared" si="604"/>
        <v>43766</v>
      </c>
      <c r="M9211">
        <f t="shared" si="605"/>
        <v>43766</v>
      </c>
      <c r="N9211" s="37">
        <f t="shared" si="606"/>
        <v>1847893</v>
      </c>
    </row>
    <row r="9212" spans="1:14" ht="15.05" customHeight="1" x14ac:dyDescent="0.3">
      <c r="A9212" s="3">
        <v>9</v>
      </c>
      <c r="B9212" s="134" t="s">
        <v>24929</v>
      </c>
      <c r="C9212" s="4" t="s">
        <v>24930</v>
      </c>
      <c r="D9212" s="5">
        <v>45140</v>
      </c>
      <c r="E9212" s="6" t="s">
        <v>2364</v>
      </c>
      <c r="F9212" s="7">
        <v>1470667</v>
      </c>
      <c r="G9212" s="6" t="s">
        <v>10524</v>
      </c>
      <c r="H9212" s="7">
        <v>158097</v>
      </c>
      <c r="I9212" s="136">
        <v>22233572</v>
      </c>
      <c r="J9212" s="138" t="s">
        <v>1261</v>
      </c>
      <c r="K9212" s="139"/>
      <c r="L9212" t="str">
        <f t="shared" si="604"/>
        <v>45508</v>
      </c>
      <c r="M9212">
        <f t="shared" si="605"/>
        <v>45508</v>
      </c>
      <c r="N9212" s="37">
        <f t="shared" si="606"/>
        <v>1470667</v>
      </c>
    </row>
    <row r="9213" spans="1:14" x14ac:dyDescent="0.3">
      <c r="A9213" s="3">
        <v>9</v>
      </c>
      <c r="B9213" s="142"/>
      <c r="C9213" s="4" t="s">
        <v>24931</v>
      </c>
      <c r="D9213" s="5">
        <v>45142</v>
      </c>
      <c r="E9213" s="6" t="s">
        <v>2364</v>
      </c>
      <c r="F9213" s="7">
        <v>667510</v>
      </c>
      <c r="G9213" s="6" t="s">
        <v>10524</v>
      </c>
      <c r="H9213" s="7">
        <v>71757</v>
      </c>
      <c r="I9213" s="143"/>
      <c r="J9213" s="144"/>
      <c r="K9213" s="145"/>
      <c r="L9213" t="str">
        <f t="shared" si="604"/>
        <v>46668</v>
      </c>
      <c r="M9213">
        <f t="shared" si="605"/>
        <v>46668</v>
      </c>
      <c r="N9213" s="37">
        <f t="shared" si="606"/>
        <v>667510</v>
      </c>
    </row>
    <row r="9214" spans="1:14" x14ac:dyDescent="0.3">
      <c r="A9214" s="3">
        <v>9</v>
      </c>
      <c r="B9214" s="142"/>
      <c r="C9214" s="4" t="s">
        <v>24932</v>
      </c>
      <c r="D9214" s="5">
        <v>45140</v>
      </c>
      <c r="E9214" s="6" t="s">
        <v>2364</v>
      </c>
      <c r="F9214" s="7">
        <v>671933</v>
      </c>
      <c r="G9214" s="6" t="s">
        <v>10524</v>
      </c>
      <c r="H9214" s="7">
        <v>72233</v>
      </c>
      <c r="I9214" s="143"/>
      <c r="J9214" s="144"/>
      <c r="K9214" s="145"/>
      <c r="L9214" t="str">
        <f t="shared" si="604"/>
        <v>45509</v>
      </c>
      <c r="M9214">
        <f t="shared" si="605"/>
        <v>45509</v>
      </c>
      <c r="N9214" s="37">
        <f t="shared" si="606"/>
        <v>671933</v>
      </c>
    </row>
    <row r="9215" spans="1:14" x14ac:dyDescent="0.3">
      <c r="A9215" s="3">
        <v>9</v>
      </c>
      <c r="B9215" s="142"/>
      <c r="C9215" s="4" t="s">
        <v>24933</v>
      </c>
      <c r="D9215" s="5">
        <v>45162</v>
      </c>
      <c r="E9215" s="6" t="s">
        <v>2364</v>
      </c>
      <c r="F9215" s="7">
        <v>1513652</v>
      </c>
      <c r="G9215" s="6" t="s">
        <v>10524</v>
      </c>
      <c r="H9215" s="7">
        <v>162718</v>
      </c>
      <c r="I9215" s="143"/>
      <c r="J9215" s="144"/>
      <c r="K9215" s="145"/>
      <c r="L9215" t="str">
        <f t="shared" si="604"/>
        <v>50749</v>
      </c>
      <c r="M9215">
        <f t="shared" si="605"/>
        <v>50749</v>
      </c>
      <c r="N9215" s="37">
        <f t="shared" si="606"/>
        <v>1513652</v>
      </c>
    </row>
    <row r="9216" spans="1:14" x14ac:dyDescent="0.3">
      <c r="A9216" s="3">
        <v>9</v>
      </c>
      <c r="B9216" s="142"/>
      <c r="C9216" s="4" t="s">
        <v>24934</v>
      </c>
      <c r="D9216" s="5">
        <v>45168</v>
      </c>
      <c r="E9216" s="6" t="s">
        <v>2364</v>
      </c>
      <c r="F9216" s="7">
        <v>1900003</v>
      </c>
      <c r="G9216" s="6" t="s">
        <v>10524</v>
      </c>
      <c r="H9216" s="7">
        <v>204250</v>
      </c>
      <c r="I9216" s="143"/>
      <c r="J9216" s="144"/>
      <c r="K9216" s="145"/>
      <c r="L9216" t="str">
        <f t="shared" si="604"/>
        <v>51722</v>
      </c>
      <c r="M9216">
        <f t="shared" si="605"/>
        <v>51722</v>
      </c>
      <c r="N9216" s="37">
        <f t="shared" si="606"/>
        <v>1900003</v>
      </c>
    </row>
    <row r="9217" spans="1:14" x14ac:dyDescent="0.3">
      <c r="A9217" s="3">
        <v>9</v>
      </c>
      <c r="B9217" s="142"/>
      <c r="C9217" s="4" t="s">
        <v>24935</v>
      </c>
      <c r="D9217" s="5">
        <v>45149</v>
      </c>
      <c r="E9217" s="6" t="s">
        <v>2364</v>
      </c>
      <c r="F9217" s="7">
        <v>1754565</v>
      </c>
      <c r="G9217" s="6" t="s">
        <v>10524</v>
      </c>
      <c r="H9217" s="7">
        <v>188616</v>
      </c>
      <c r="I9217" s="143"/>
      <c r="J9217" s="144"/>
      <c r="K9217" s="145"/>
      <c r="L9217" t="str">
        <f t="shared" si="604"/>
        <v>48110</v>
      </c>
      <c r="M9217">
        <f t="shared" si="605"/>
        <v>48110</v>
      </c>
      <c r="N9217" s="37">
        <f t="shared" si="606"/>
        <v>1754565</v>
      </c>
    </row>
    <row r="9218" spans="1:14" x14ac:dyDescent="0.3">
      <c r="A9218" s="3">
        <v>9</v>
      </c>
      <c r="B9218" s="142"/>
      <c r="C9218" s="4" t="s">
        <v>24936</v>
      </c>
      <c r="D9218" s="5">
        <v>45143</v>
      </c>
      <c r="E9218" s="6" t="s">
        <v>2364</v>
      </c>
      <c r="F9218" s="7">
        <v>830276</v>
      </c>
      <c r="G9218" s="6" t="s">
        <v>10524</v>
      </c>
      <c r="H9218" s="7">
        <v>89255</v>
      </c>
      <c r="I9218" s="143"/>
      <c r="J9218" s="144"/>
      <c r="K9218" s="145"/>
      <c r="L9218" t="str">
        <f t="shared" si="604"/>
        <v>46812</v>
      </c>
      <c r="M9218">
        <f t="shared" si="605"/>
        <v>46812</v>
      </c>
      <c r="N9218" s="37">
        <f t="shared" si="606"/>
        <v>830276</v>
      </c>
    </row>
    <row r="9219" spans="1:14" x14ac:dyDescent="0.3">
      <c r="A9219" s="3">
        <v>9</v>
      </c>
      <c r="B9219" s="142"/>
      <c r="C9219" s="4" t="s">
        <v>24937</v>
      </c>
      <c r="D9219" s="5">
        <v>45153</v>
      </c>
      <c r="E9219" s="6" t="s">
        <v>2364</v>
      </c>
      <c r="F9219" s="7">
        <v>1581263</v>
      </c>
      <c r="G9219" s="6" t="s">
        <v>10524</v>
      </c>
      <c r="H9219" s="7">
        <v>169986</v>
      </c>
      <c r="I9219" s="143"/>
      <c r="J9219" s="144"/>
      <c r="K9219" s="145"/>
      <c r="L9219" t="str">
        <f t="shared" si="604"/>
        <v>48465</v>
      </c>
      <c r="M9219">
        <f t="shared" si="605"/>
        <v>48465</v>
      </c>
      <c r="N9219" s="37">
        <f t="shared" si="606"/>
        <v>1581263</v>
      </c>
    </row>
    <row r="9220" spans="1:14" x14ac:dyDescent="0.3">
      <c r="A9220" s="3">
        <v>9</v>
      </c>
      <c r="B9220" s="142"/>
      <c r="C9220" s="4" t="s">
        <v>24938</v>
      </c>
      <c r="D9220" s="5">
        <v>45163</v>
      </c>
      <c r="E9220" s="6" t="s">
        <v>2364</v>
      </c>
      <c r="F9220" s="7">
        <v>3014814</v>
      </c>
      <c r="G9220" s="6" t="s">
        <v>10524</v>
      </c>
      <c r="H9220" s="7">
        <v>324092</v>
      </c>
      <c r="I9220" s="143"/>
      <c r="J9220" s="144"/>
      <c r="K9220" s="145"/>
      <c r="L9220" t="str">
        <f t="shared" si="604"/>
        <v>51205</v>
      </c>
      <c r="M9220">
        <f t="shared" si="605"/>
        <v>51205</v>
      </c>
      <c r="N9220" s="37">
        <f t="shared" si="606"/>
        <v>3014814</v>
      </c>
    </row>
    <row r="9221" spans="1:14" x14ac:dyDescent="0.3">
      <c r="A9221" s="3">
        <v>9</v>
      </c>
      <c r="B9221" s="142"/>
      <c r="C9221" s="4" t="s">
        <v>24939</v>
      </c>
      <c r="D9221" s="5">
        <v>45157</v>
      </c>
      <c r="E9221" s="9"/>
      <c r="F9221" s="7">
        <v>1728521</v>
      </c>
      <c r="G9221" s="6" t="s">
        <v>10524</v>
      </c>
      <c r="H9221" s="7">
        <v>185816</v>
      </c>
      <c r="I9221" s="143"/>
      <c r="J9221" s="144"/>
      <c r="K9221" s="145"/>
      <c r="L9221" t="str">
        <f t="shared" si="604"/>
        <v>49792</v>
      </c>
      <c r="M9221">
        <f t="shared" si="605"/>
        <v>49792</v>
      </c>
      <c r="N9221" s="37">
        <f t="shared" si="606"/>
        <v>1728521</v>
      </c>
    </row>
    <row r="9222" spans="1:14" x14ac:dyDescent="0.3">
      <c r="A9222" s="3">
        <v>9</v>
      </c>
      <c r="B9222" s="142"/>
      <c r="C9222" s="4" t="s">
        <v>24940</v>
      </c>
      <c r="D9222" s="5">
        <v>45160</v>
      </c>
      <c r="E9222" s="6" t="s">
        <v>2364</v>
      </c>
      <c r="F9222" s="7">
        <v>1146108</v>
      </c>
      <c r="G9222" s="6" t="s">
        <v>10524</v>
      </c>
      <c r="H9222" s="7">
        <v>123207</v>
      </c>
      <c r="I9222" s="143"/>
      <c r="J9222" s="144"/>
      <c r="K9222" s="145"/>
      <c r="L9222" t="str">
        <f t="shared" si="604"/>
        <v>49903</v>
      </c>
      <c r="M9222">
        <f t="shared" si="605"/>
        <v>49903</v>
      </c>
      <c r="N9222" s="37">
        <f t="shared" si="606"/>
        <v>1146108</v>
      </c>
    </row>
    <row r="9223" spans="1:14" x14ac:dyDescent="0.3">
      <c r="A9223" s="3">
        <v>9</v>
      </c>
      <c r="B9223" s="142"/>
      <c r="C9223" s="4" t="s">
        <v>24941</v>
      </c>
      <c r="D9223" s="5">
        <v>45142</v>
      </c>
      <c r="E9223" s="6" t="s">
        <v>2364</v>
      </c>
      <c r="F9223" s="7">
        <v>2537012</v>
      </c>
      <c r="G9223" s="6" t="s">
        <v>10524</v>
      </c>
      <c r="H9223" s="7">
        <v>272729</v>
      </c>
      <c r="I9223" s="143"/>
      <c r="J9223" s="144"/>
      <c r="K9223" s="145"/>
      <c r="L9223" t="str">
        <f t="shared" si="604"/>
        <v>46669</v>
      </c>
      <c r="M9223">
        <f t="shared" si="605"/>
        <v>46669</v>
      </c>
      <c r="N9223" s="37">
        <f t="shared" si="606"/>
        <v>2537012</v>
      </c>
    </row>
    <row r="9224" spans="1:14" x14ac:dyDescent="0.3">
      <c r="A9224" s="3">
        <v>9</v>
      </c>
      <c r="B9224" s="142"/>
      <c r="C9224" s="4" t="s">
        <v>24942</v>
      </c>
      <c r="D9224" s="5">
        <v>45147</v>
      </c>
      <c r="E9224" s="6" t="s">
        <v>2364</v>
      </c>
      <c r="F9224" s="7">
        <v>837630</v>
      </c>
      <c r="G9224" s="6" t="s">
        <v>10524</v>
      </c>
      <c r="H9224" s="7">
        <v>90045</v>
      </c>
      <c r="I9224" s="143"/>
      <c r="J9224" s="144"/>
      <c r="K9224" s="145"/>
      <c r="L9224" t="str">
        <f t="shared" si="604"/>
        <v>47016</v>
      </c>
      <c r="M9224">
        <f t="shared" si="605"/>
        <v>47016</v>
      </c>
      <c r="N9224" s="37">
        <f t="shared" si="606"/>
        <v>837630</v>
      </c>
    </row>
    <row r="9225" spans="1:14" x14ac:dyDescent="0.3">
      <c r="A9225" s="3">
        <v>9</v>
      </c>
      <c r="B9225" s="142"/>
      <c r="C9225" s="4" t="s">
        <v>24943</v>
      </c>
      <c r="D9225" s="5">
        <v>45143</v>
      </c>
      <c r="E9225" s="6" t="s">
        <v>2364</v>
      </c>
      <c r="F9225" s="7">
        <v>1579060</v>
      </c>
      <c r="G9225" s="6" t="s">
        <v>10524</v>
      </c>
      <c r="H9225" s="7">
        <v>169749</v>
      </c>
      <c r="I9225" s="143"/>
      <c r="J9225" s="144"/>
      <c r="K9225" s="145"/>
      <c r="L9225" t="str">
        <f t="shared" si="604"/>
        <v>46810</v>
      </c>
      <c r="M9225">
        <f t="shared" si="605"/>
        <v>46810</v>
      </c>
      <c r="N9225" s="37">
        <f t="shared" si="606"/>
        <v>1579060</v>
      </c>
    </row>
    <row r="9226" spans="1:14" x14ac:dyDescent="0.3">
      <c r="A9226" s="3">
        <v>9</v>
      </c>
      <c r="B9226" s="142"/>
      <c r="C9226" s="4" t="s">
        <v>24944</v>
      </c>
      <c r="D9226" s="5">
        <v>45143</v>
      </c>
      <c r="E9226" s="6" t="s">
        <v>2364</v>
      </c>
      <c r="F9226" s="7">
        <v>1267908</v>
      </c>
      <c r="G9226" s="6" t="s">
        <v>10524</v>
      </c>
      <c r="H9226" s="7">
        <v>136300</v>
      </c>
      <c r="I9226" s="143"/>
      <c r="J9226" s="144"/>
      <c r="K9226" s="145"/>
      <c r="L9226" t="str">
        <f t="shared" si="604"/>
        <v>46813</v>
      </c>
      <c r="M9226">
        <f t="shared" si="605"/>
        <v>46813</v>
      </c>
      <c r="N9226" s="37">
        <f t="shared" si="606"/>
        <v>1267908</v>
      </c>
    </row>
    <row r="9227" spans="1:14" x14ac:dyDescent="0.3">
      <c r="A9227" s="3">
        <v>9</v>
      </c>
      <c r="B9227" s="135"/>
      <c r="C9227" s="4" t="s">
        <v>24945</v>
      </c>
      <c r="D9227" s="5">
        <v>45168</v>
      </c>
      <c r="E9227" s="6" t="s">
        <v>2364</v>
      </c>
      <c r="F9227" s="7">
        <v>2410643</v>
      </c>
      <c r="G9227" s="6" t="s">
        <v>10524</v>
      </c>
      <c r="H9227" s="7">
        <v>259144</v>
      </c>
      <c r="I9227" s="137"/>
      <c r="J9227" s="140"/>
      <c r="K9227" s="141"/>
      <c r="L9227" t="str">
        <f t="shared" si="604"/>
        <v>51723</v>
      </c>
      <c r="M9227">
        <f t="shared" si="605"/>
        <v>51723</v>
      </c>
      <c r="N9227" s="37">
        <f t="shared" si="606"/>
        <v>2410643</v>
      </c>
    </row>
    <row r="9228" spans="1:14" ht="15.05" customHeight="1" x14ac:dyDescent="0.3">
      <c r="A9228" s="3">
        <v>9</v>
      </c>
      <c r="B9228" s="134" t="s">
        <v>24960</v>
      </c>
      <c r="C9228" s="4" t="s">
        <v>24961</v>
      </c>
      <c r="D9228" s="5">
        <v>45166</v>
      </c>
      <c r="E9228" s="6" t="s">
        <v>3338</v>
      </c>
      <c r="F9228" s="7">
        <v>948870</v>
      </c>
      <c r="G9228" s="6" t="s">
        <v>10524</v>
      </c>
      <c r="H9228" s="7">
        <v>102004</v>
      </c>
      <c r="I9228" s="136">
        <v>7927398</v>
      </c>
      <c r="J9228" s="138" t="s">
        <v>1287</v>
      </c>
      <c r="K9228" s="139"/>
      <c r="L9228" t="str">
        <f t="shared" si="604"/>
        <v>51531</v>
      </c>
      <c r="M9228">
        <f t="shared" si="605"/>
        <v>51531</v>
      </c>
      <c r="N9228" s="37">
        <f t="shared" si="606"/>
        <v>948870</v>
      </c>
    </row>
    <row r="9229" spans="1:14" x14ac:dyDescent="0.3">
      <c r="A9229" s="3">
        <v>9</v>
      </c>
      <c r="B9229" s="142"/>
      <c r="C9229" s="4" t="s">
        <v>24962</v>
      </c>
      <c r="D9229" s="5">
        <v>45166</v>
      </c>
      <c r="E9229" s="6" t="s">
        <v>3338</v>
      </c>
      <c r="F9229" s="7">
        <v>719656</v>
      </c>
      <c r="G9229" s="6" t="s">
        <v>10524</v>
      </c>
      <c r="H9229" s="7">
        <v>77363</v>
      </c>
      <c r="I9229" s="143"/>
      <c r="J9229" s="144"/>
      <c r="K9229" s="145"/>
      <c r="L9229" t="str">
        <f t="shared" si="604"/>
        <v>51532</v>
      </c>
      <c r="M9229">
        <f t="shared" si="605"/>
        <v>51532</v>
      </c>
      <c r="N9229" s="37">
        <f t="shared" si="606"/>
        <v>719656</v>
      </c>
    </row>
    <row r="9230" spans="1:14" ht="25.05" x14ac:dyDescent="0.3">
      <c r="A9230" s="3">
        <v>9</v>
      </c>
      <c r="B9230" s="142"/>
      <c r="C9230" s="4" t="s">
        <v>24963</v>
      </c>
      <c r="D9230" s="5">
        <v>45139</v>
      </c>
      <c r="E9230" s="6" t="s">
        <v>2282</v>
      </c>
      <c r="F9230" s="7">
        <v>403160</v>
      </c>
      <c r="G9230" s="6" t="s">
        <v>10524</v>
      </c>
      <c r="H9230" s="7">
        <v>43340</v>
      </c>
      <c r="I9230" s="143"/>
      <c r="J9230" s="144"/>
      <c r="K9230" s="145"/>
      <c r="L9230" t="str">
        <f t="shared" si="604"/>
        <v>45401</v>
      </c>
      <c r="M9230">
        <f t="shared" si="605"/>
        <v>45401</v>
      </c>
      <c r="N9230" s="37">
        <f t="shared" si="606"/>
        <v>403160</v>
      </c>
    </row>
    <row r="9231" spans="1:14" ht="25.05" x14ac:dyDescent="0.3">
      <c r="A9231" s="3">
        <v>9</v>
      </c>
      <c r="B9231" s="142"/>
      <c r="C9231" s="4" t="s">
        <v>24964</v>
      </c>
      <c r="D9231" s="5">
        <v>45152</v>
      </c>
      <c r="E9231" s="6" t="s">
        <v>2282</v>
      </c>
      <c r="F9231" s="7">
        <v>548364</v>
      </c>
      <c r="G9231" s="6" t="s">
        <v>10524</v>
      </c>
      <c r="H9231" s="7">
        <v>58949</v>
      </c>
      <c r="I9231" s="143"/>
      <c r="J9231" s="144"/>
      <c r="K9231" s="145"/>
      <c r="L9231" t="str">
        <f t="shared" si="604"/>
        <v>48396</v>
      </c>
      <c r="M9231">
        <f t="shared" si="605"/>
        <v>48396</v>
      </c>
      <c r="N9231" s="37">
        <f t="shared" si="606"/>
        <v>548364</v>
      </c>
    </row>
    <row r="9232" spans="1:14" ht="25.05" x14ac:dyDescent="0.3">
      <c r="A9232" s="3">
        <v>9</v>
      </c>
      <c r="B9232" s="142"/>
      <c r="C9232" s="4" t="s">
        <v>24965</v>
      </c>
      <c r="D9232" s="5">
        <v>45145</v>
      </c>
      <c r="E9232" s="6" t="s">
        <v>2282</v>
      </c>
      <c r="F9232" s="7">
        <v>719656</v>
      </c>
      <c r="G9232" s="6" t="s">
        <v>10524</v>
      </c>
      <c r="H9232" s="7">
        <v>77363</v>
      </c>
      <c r="I9232" s="143"/>
      <c r="J9232" s="144"/>
      <c r="K9232" s="145"/>
      <c r="L9232" t="str">
        <f t="shared" si="604"/>
        <v>46910</v>
      </c>
      <c r="M9232">
        <f t="shared" si="605"/>
        <v>46910</v>
      </c>
      <c r="N9232" s="37">
        <f t="shared" si="606"/>
        <v>719656</v>
      </c>
    </row>
    <row r="9233" spans="1:14" ht="25.05" x14ac:dyDescent="0.3">
      <c r="A9233" s="3">
        <v>9</v>
      </c>
      <c r="B9233" s="142"/>
      <c r="C9233" s="4" t="s">
        <v>24966</v>
      </c>
      <c r="D9233" s="5">
        <v>45139</v>
      </c>
      <c r="E9233" s="6" t="s">
        <v>2282</v>
      </c>
      <c r="F9233" s="7">
        <v>685007</v>
      </c>
      <c r="G9233" s="6" t="s">
        <v>10524</v>
      </c>
      <c r="H9233" s="7">
        <v>73638</v>
      </c>
      <c r="I9233" s="143"/>
      <c r="J9233" s="144"/>
      <c r="K9233" s="145"/>
      <c r="L9233" t="str">
        <f t="shared" si="604"/>
        <v>45399</v>
      </c>
      <c r="M9233">
        <f t="shared" si="605"/>
        <v>45399</v>
      </c>
      <c r="N9233" s="37">
        <f t="shared" si="606"/>
        <v>685007</v>
      </c>
    </row>
    <row r="9234" spans="1:14" ht="25.05" x14ac:dyDescent="0.3">
      <c r="A9234" s="3">
        <v>9</v>
      </c>
      <c r="B9234" s="142"/>
      <c r="C9234" s="4" t="s">
        <v>24967</v>
      </c>
      <c r="D9234" s="5">
        <v>45152</v>
      </c>
      <c r="E9234" s="6" t="s">
        <v>2282</v>
      </c>
      <c r="F9234" s="7">
        <v>762988</v>
      </c>
      <c r="G9234" s="6" t="s">
        <v>10524</v>
      </c>
      <c r="H9234" s="7">
        <v>82021</v>
      </c>
      <c r="I9234" s="143"/>
      <c r="J9234" s="144"/>
      <c r="K9234" s="145"/>
      <c r="L9234" t="str">
        <f t="shared" si="604"/>
        <v>48397</v>
      </c>
      <c r="M9234">
        <f t="shared" si="605"/>
        <v>48397</v>
      </c>
      <c r="N9234" s="37">
        <f t="shared" si="606"/>
        <v>762988</v>
      </c>
    </row>
    <row r="9235" spans="1:14" ht="25.05" x14ac:dyDescent="0.3">
      <c r="A9235" s="3">
        <v>9</v>
      </c>
      <c r="B9235" s="142"/>
      <c r="C9235" s="4" t="s">
        <v>24968</v>
      </c>
      <c r="D9235" s="5">
        <v>45159</v>
      </c>
      <c r="E9235" s="6" t="s">
        <v>2282</v>
      </c>
      <c r="F9235" s="7">
        <v>801012</v>
      </c>
      <c r="G9235" s="6" t="s">
        <v>10524</v>
      </c>
      <c r="H9235" s="7">
        <v>86109</v>
      </c>
      <c r="I9235" s="143"/>
      <c r="J9235" s="144"/>
      <c r="K9235" s="145"/>
      <c r="L9235" t="str">
        <f t="shared" si="604"/>
        <v>49868</v>
      </c>
      <c r="M9235">
        <f t="shared" si="605"/>
        <v>49868</v>
      </c>
      <c r="N9235" s="37">
        <f t="shared" si="606"/>
        <v>801012</v>
      </c>
    </row>
    <row r="9236" spans="1:14" ht="25.05" x14ac:dyDescent="0.3">
      <c r="A9236" s="3">
        <v>9</v>
      </c>
      <c r="B9236" s="142"/>
      <c r="C9236" s="4" t="s">
        <v>24969</v>
      </c>
      <c r="D9236" s="5">
        <v>45159</v>
      </c>
      <c r="E9236" s="6" t="s">
        <v>2282</v>
      </c>
      <c r="F9236" s="7">
        <v>957572</v>
      </c>
      <c r="G9236" s="6" t="s">
        <v>10524</v>
      </c>
      <c r="H9236" s="7">
        <v>102939</v>
      </c>
      <c r="I9236" s="143"/>
      <c r="J9236" s="144"/>
      <c r="K9236" s="145"/>
      <c r="L9236" t="str">
        <f t="shared" si="604"/>
        <v>49867</v>
      </c>
      <c r="M9236">
        <f t="shared" si="605"/>
        <v>49867</v>
      </c>
      <c r="N9236" s="37">
        <f t="shared" si="606"/>
        <v>957572</v>
      </c>
    </row>
    <row r="9237" spans="1:14" x14ac:dyDescent="0.3">
      <c r="A9237" s="3">
        <v>9</v>
      </c>
      <c r="B9237" s="142"/>
      <c r="C9237" s="4" t="s">
        <v>24970</v>
      </c>
      <c r="D9237" s="5">
        <v>45166</v>
      </c>
      <c r="E9237" s="6" t="s">
        <v>3338</v>
      </c>
      <c r="F9237" s="7">
        <v>745602</v>
      </c>
      <c r="G9237" s="6" t="s">
        <v>10524</v>
      </c>
      <c r="H9237" s="7">
        <v>80152</v>
      </c>
      <c r="I9237" s="143"/>
      <c r="J9237" s="144"/>
      <c r="K9237" s="145"/>
      <c r="L9237" t="str">
        <f t="shared" si="604"/>
        <v>51533</v>
      </c>
      <c r="M9237">
        <f t="shared" si="605"/>
        <v>51533</v>
      </c>
      <c r="N9237" s="37">
        <f t="shared" si="606"/>
        <v>745602</v>
      </c>
    </row>
    <row r="9238" spans="1:14" ht="25.05" x14ac:dyDescent="0.3">
      <c r="A9238" s="3">
        <v>9</v>
      </c>
      <c r="B9238" s="142"/>
      <c r="C9238" s="4" t="s">
        <v>24971</v>
      </c>
      <c r="D9238" s="5">
        <v>45145</v>
      </c>
      <c r="E9238" s="6" t="s">
        <v>2282</v>
      </c>
      <c r="F9238" s="7">
        <v>719656</v>
      </c>
      <c r="G9238" s="6" t="s">
        <v>10524</v>
      </c>
      <c r="H9238" s="7">
        <v>77363</v>
      </c>
      <c r="I9238" s="143"/>
      <c r="J9238" s="144"/>
      <c r="K9238" s="145"/>
      <c r="L9238" t="str">
        <f t="shared" si="604"/>
        <v>46909</v>
      </c>
      <c r="M9238">
        <f t="shared" si="605"/>
        <v>46909</v>
      </c>
      <c r="N9238" s="37">
        <f t="shared" si="606"/>
        <v>719656</v>
      </c>
    </row>
    <row r="9239" spans="1:14" ht="25.05" x14ac:dyDescent="0.3">
      <c r="A9239" s="3">
        <v>9</v>
      </c>
      <c r="B9239" s="135"/>
      <c r="C9239" s="4" t="s">
        <v>24972</v>
      </c>
      <c r="D9239" s="5">
        <v>45145</v>
      </c>
      <c r="E9239" s="6" t="s">
        <v>2282</v>
      </c>
      <c r="F9239" s="7">
        <v>870696</v>
      </c>
      <c r="G9239" s="6" t="s">
        <v>10524</v>
      </c>
      <c r="H9239" s="7">
        <v>93600</v>
      </c>
      <c r="I9239" s="137"/>
      <c r="J9239" s="140"/>
      <c r="K9239" s="141"/>
      <c r="L9239" t="str">
        <f t="shared" si="604"/>
        <v>46908</v>
      </c>
      <c r="M9239">
        <f t="shared" si="605"/>
        <v>46908</v>
      </c>
      <c r="N9239" s="37">
        <f t="shared" si="606"/>
        <v>870696</v>
      </c>
    </row>
    <row r="9240" spans="1:14" ht="38.200000000000003" customHeight="1" x14ac:dyDescent="0.3">
      <c r="A9240" s="3">
        <v>9</v>
      </c>
      <c r="B9240" s="8" t="s">
        <v>24980</v>
      </c>
      <c r="C9240" s="4" t="s">
        <v>24981</v>
      </c>
      <c r="D9240" s="5">
        <v>45133</v>
      </c>
      <c r="E9240" s="6" t="s">
        <v>2364</v>
      </c>
      <c r="F9240" s="7">
        <v>745345</v>
      </c>
      <c r="G9240" s="6" t="s">
        <v>10524</v>
      </c>
      <c r="H9240" s="7">
        <v>80125</v>
      </c>
      <c r="I9240" s="11">
        <v>665220</v>
      </c>
      <c r="J9240" s="132" t="s">
        <v>1356</v>
      </c>
      <c r="K9240" s="133"/>
      <c r="L9240" t="str">
        <f t="shared" si="604"/>
        <v>44069</v>
      </c>
      <c r="M9240">
        <f t="shared" si="605"/>
        <v>44069</v>
      </c>
      <c r="N9240" s="37">
        <f t="shared" si="606"/>
        <v>745345</v>
      </c>
    </row>
    <row r="9241" spans="1:14" ht="15.05" customHeight="1" x14ac:dyDescent="0.3">
      <c r="A9241" s="3">
        <v>9</v>
      </c>
      <c r="B9241" s="134" t="s">
        <v>24982</v>
      </c>
      <c r="C9241" s="4" t="s">
        <v>24983</v>
      </c>
      <c r="D9241" s="5">
        <v>45154</v>
      </c>
      <c r="E9241" s="6" t="s">
        <v>2364</v>
      </c>
      <c r="F9241" s="7">
        <v>596526</v>
      </c>
      <c r="G9241" s="6" t="s">
        <v>10524</v>
      </c>
      <c r="H9241" s="7">
        <v>64127</v>
      </c>
      <c r="I9241" s="136">
        <v>2818803</v>
      </c>
      <c r="J9241" s="138" t="s">
        <v>1356</v>
      </c>
      <c r="K9241" s="139"/>
      <c r="L9241" t="str">
        <f t="shared" si="604"/>
        <v>48594</v>
      </c>
      <c r="M9241">
        <f t="shared" si="605"/>
        <v>48594</v>
      </c>
      <c r="N9241" s="37">
        <f t="shared" si="606"/>
        <v>596526</v>
      </c>
    </row>
    <row r="9242" spans="1:14" x14ac:dyDescent="0.3">
      <c r="A9242" s="3">
        <v>9</v>
      </c>
      <c r="B9242" s="142"/>
      <c r="C9242" s="4" t="s">
        <v>24984</v>
      </c>
      <c r="D9242" s="5">
        <v>45150</v>
      </c>
      <c r="E9242" s="6" t="s">
        <v>2364</v>
      </c>
      <c r="F9242" s="7">
        <v>1691101</v>
      </c>
      <c r="G9242" s="6" t="s">
        <v>10524</v>
      </c>
      <c r="H9242" s="7">
        <v>181794</v>
      </c>
      <c r="I9242" s="143"/>
      <c r="J9242" s="144"/>
      <c r="K9242" s="145"/>
      <c r="L9242" t="str">
        <f t="shared" si="604"/>
        <v>48246</v>
      </c>
      <c r="M9242">
        <f t="shared" si="605"/>
        <v>48246</v>
      </c>
      <c r="N9242" s="37">
        <f t="shared" si="606"/>
        <v>1691101</v>
      </c>
    </row>
    <row r="9243" spans="1:14" x14ac:dyDescent="0.3">
      <c r="A9243" s="3">
        <v>9</v>
      </c>
      <c r="B9243" s="135"/>
      <c r="C9243" s="4" t="s">
        <v>24985</v>
      </c>
      <c r="D9243" s="5">
        <v>45161</v>
      </c>
      <c r="E9243" s="6" t="s">
        <v>2364</v>
      </c>
      <c r="F9243" s="7">
        <v>870696</v>
      </c>
      <c r="G9243" s="6" t="s">
        <v>10524</v>
      </c>
      <c r="H9243" s="7">
        <v>93600</v>
      </c>
      <c r="I9243" s="137"/>
      <c r="J9243" s="140"/>
      <c r="K9243" s="141"/>
      <c r="L9243" t="str">
        <f t="shared" si="604"/>
        <v>49957</v>
      </c>
      <c r="M9243">
        <f t="shared" si="605"/>
        <v>49957</v>
      </c>
      <c r="N9243" s="37">
        <f t="shared" si="606"/>
        <v>870696</v>
      </c>
    </row>
    <row r="9244" spans="1:14" ht="37.6" x14ac:dyDescent="0.3">
      <c r="A9244" s="3">
        <v>9</v>
      </c>
      <c r="B9244" s="134" t="s">
        <v>25002</v>
      </c>
      <c r="C9244" s="4" t="s">
        <v>25003</v>
      </c>
      <c r="D9244" s="5">
        <v>45154</v>
      </c>
      <c r="E9244" s="6" t="s">
        <v>25004</v>
      </c>
      <c r="F9244" s="7">
        <v>-476280</v>
      </c>
      <c r="G9244" s="6" t="s">
        <v>17</v>
      </c>
      <c r="H9244" s="7">
        <v>-50010</v>
      </c>
      <c r="I9244" s="136">
        <v>-964841</v>
      </c>
      <c r="J9244" s="138" t="s">
        <v>48</v>
      </c>
      <c r="K9244" s="139"/>
      <c r="L9244" t="str">
        <f t="shared" si="604"/>
        <v>31960</v>
      </c>
      <c r="M9244">
        <f t="shared" si="605"/>
        <v>31960</v>
      </c>
      <c r="N9244" s="37">
        <f t="shared" si="606"/>
        <v>-476280</v>
      </c>
    </row>
    <row r="9245" spans="1:14" ht="25.05" x14ac:dyDescent="0.3">
      <c r="A9245" s="3">
        <v>9</v>
      </c>
      <c r="B9245" s="142"/>
      <c r="C9245" s="4" t="s">
        <v>25005</v>
      </c>
      <c r="D9245" s="5">
        <v>45162</v>
      </c>
      <c r="E9245" s="6" t="s">
        <v>25006</v>
      </c>
      <c r="F9245" s="7">
        <v>-485100</v>
      </c>
      <c r="G9245" s="6" t="s">
        <v>17</v>
      </c>
      <c r="H9245" s="7">
        <v>-50936</v>
      </c>
      <c r="I9245" s="143"/>
      <c r="J9245" s="144"/>
      <c r="K9245" s="145"/>
      <c r="L9245" t="str">
        <f t="shared" si="604"/>
        <v>33443</v>
      </c>
      <c r="M9245">
        <f t="shared" si="605"/>
        <v>33443</v>
      </c>
      <c r="N9245" s="37">
        <f t="shared" si="606"/>
        <v>-485100</v>
      </c>
    </row>
    <row r="9246" spans="1:14" ht="37.6" x14ac:dyDescent="0.3">
      <c r="A9246" s="3">
        <v>9</v>
      </c>
      <c r="B9246" s="135"/>
      <c r="C9246" s="4" t="s">
        <v>25007</v>
      </c>
      <c r="D9246" s="5">
        <v>45166</v>
      </c>
      <c r="E9246" s="6" t="s">
        <v>25008</v>
      </c>
      <c r="F9246" s="7">
        <v>-116655</v>
      </c>
      <c r="G9246" s="6" t="s">
        <v>17</v>
      </c>
      <c r="H9246" s="7">
        <v>-12249</v>
      </c>
      <c r="I9246" s="137"/>
      <c r="J9246" s="140"/>
      <c r="K9246" s="141"/>
      <c r="L9246" t="str">
        <f t="shared" si="604"/>
        <v>33941</v>
      </c>
      <c r="M9246">
        <f t="shared" si="605"/>
        <v>33941</v>
      </c>
      <c r="N9246" s="37">
        <f t="shared" si="606"/>
        <v>-116655</v>
      </c>
    </row>
    <row r="9247" spans="1:14" ht="37.6" x14ac:dyDescent="0.3">
      <c r="A9247" s="3">
        <v>9</v>
      </c>
      <c r="B9247" s="134" t="s">
        <v>25009</v>
      </c>
      <c r="C9247" s="4" t="s">
        <v>25010</v>
      </c>
      <c r="D9247" s="5">
        <v>45178</v>
      </c>
      <c r="E9247" s="6" t="s">
        <v>25011</v>
      </c>
      <c r="F9247" s="7">
        <v>-357210</v>
      </c>
      <c r="G9247" s="6" t="s">
        <v>17</v>
      </c>
      <c r="H9247" s="7">
        <v>-37507</v>
      </c>
      <c r="I9247" s="136">
        <v>-631023</v>
      </c>
      <c r="J9247" s="138" t="s">
        <v>48</v>
      </c>
      <c r="K9247" s="139"/>
      <c r="L9247" t="str">
        <f t="shared" si="604"/>
        <v>35566</v>
      </c>
      <c r="M9247">
        <f t="shared" si="605"/>
        <v>35566</v>
      </c>
      <c r="N9247" s="37">
        <f t="shared" si="606"/>
        <v>-357210</v>
      </c>
    </row>
    <row r="9248" spans="1:14" ht="37.6" x14ac:dyDescent="0.3">
      <c r="A9248" s="3">
        <v>9</v>
      </c>
      <c r="B9248" s="142"/>
      <c r="C9248" s="4" t="s">
        <v>25012</v>
      </c>
      <c r="D9248" s="5">
        <v>45175</v>
      </c>
      <c r="E9248" s="6" t="s">
        <v>25013</v>
      </c>
      <c r="F9248" s="7">
        <v>-233310</v>
      </c>
      <c r="G9248" s="6" t="s">
        <v>17</v>
      </c>
      <c r="H9248" s="7">
        <v>-24498</v>
      </c>
      <c r="I9248" s="143"/>
      <c r="J9248" s="144"/>
      <c r="K9248" s="145"/>
      <c r="L9248" t="str">
        <f t="shared" si="604"/>
        <v>34790</v>
      </c>
      <c r="M9248">
        <f t="shared" si="605"/>
        <v>34790</v>
      </c>
      <c r="N9248" s="37">
        <f t="shared" si="606"/>
        <v>-233310</v>
      </c>
    </row>
    <row r="9249" spans="1:14" ht="37.6" x14ac:dyDescent="0.3">
      <c r="A9249" s="3">
        <v>9</v>
      </c>
      <c r="B9249" s="135"/>
      <c r="C9249" s="4" t="s">
        <v>25014</v>
      </c>
      <c r="D9249" s="5">
        <v>45178</v>
      </c>
      <c r="E9249" s="6" t="s">
        <v>25015</v>
      </c>
      <c r="F9249" s="7">
        <v>-114534</v>
      </c>
      <c r="G9249" s="6" t="s">
        <v>17</v>
      </c>
      <c r="H9249" s="7">
        <v>-12026</v>
      </c>
      <c r="I9249" s="137"/>
      <c r="J9249" s="140"/>
      <c r="K9249" s="141"/>
      <c r="L9249" t="str">
        <f t="shared" si="604"/>
        <v>35535</v>
      </c>
      <c r="M9249">
        <f t="shared" si="605"/>
        <v>35535</v>
      </c>
      <c r="N9249" s="37">
        <f t="shared" si="606"/>
        <v>-114534</v>
      </c>
    </row>
    <row r="9250" spans="1:14" ht="37.6" x14ac:dyDescent="0.3">
      <c r="A9250" s="3">
        <v>9</v>
      </c>
      <c r="B9250" s="134" t="s">
        <v>25102</v>
      </c>
      <c r="C9250" s="4" t="s">
        <v>25103</v>
      </c>
      <c r="D9250" s="5">
        <v>45166</v>
      </c>
      <c r="E9250" s="6" t="s">
        <v>25104</v>
      </c>
      <c r="F9250" s="7">
        <v>-121275</v>
      </c>
      <c r="G9250" s="6" t="s">
        <v>17</v>
      </c>
      <c r="H9250" s="7">
        <v>-12734</v>
      </c>
      <c r="I9250" s="136">
        <v>-215109</v>
      </c>
      <c r="J9250" s="138" t="s">
        <v>722</v>
      </c>
      <c r="K9250" s="139"/>
      <c r="L9250" t="str">
        <f t="shared" si="604"/>
        <v>01343</v>
      </c>
      <c r="M9250">
        <f t="shared" si="605"/>
        <v>1343</v>
      </c>
      <c r="N9250" s="37">
        <f t="shared" si="606"/>
        <v>-121275</v>
      </c>
    </row>
    <row r="9251" spans="1:14" ht="37.6" x14ac:dyDescent="0.3">
      <c r="A9251" s="3">
        <v>9</v>
      </c>
      <c r="B9251" s="135"/>
      <c r="C9251" s="4" t="s">
        <v>25105</v>
      </c>
      <c r="D9251" s="5">
        <v>45166</v>
      </c>
      <c r="E9251" s="6" t="s">
        <v>25106</v>
      </c>
      <c r="F9251" s="7">
        <v>-119070</v>
      </c>
      <c r="G9251" s="6" t="s">
        <v>17</v>
      </c>
      <c r="H9251" s="7">
        <v>-12502</v>
      </c>
      <c r="I9251" s="137"/>
      <c r="J9251" s="140"/>
      <c r="K9251" s="141"/>
      <c r="L9251" t="str">
        <f t="shared" si="604"/>
        <v>01344</v>
      </c>
      <c r="M9251">
        <f t="shared" si="605"/>
        <v>1344</v>
      </c>
      <c r="N9251" s="37">
        <f t="shared" si="606"/>
        <v>-119070</v>
      </c>
    </row>
    <row r="9252" spans="1:14" ht="37.6" x14ac:dyDescent="0.3">
      <c r="A9252" s="3">
        <v>9</v>
      </c>
      <c r="B9252" s="8" t="s">
        <v>25135</v>
      </c>
      <c r="C9252" s="4" t="s">
        <v>25136</v>
      </c>
      <c r="D9252" s="5">
        <v>45147</v>
      </c>
      <c r="E9252" s="6" t="s">
        <v>25137</v>
      </c>
      <c r="F9252" s="7">
        <v>-285768</v>
      </c>
      <c r="G9252" s="6" t="s">
        <v>17</v>
      </c>
      <c r="H9252" s="7">
        <v>-30006</v>
      </c>
      <c r="I9252" s="11">
        <v>-255762</v>
      </c>
      <c r="J9252" s="132" t="s">
        <v>767</v>
      </c>
      <c r="K9252" s="133"/>
      <c r="L9252" t="str">
        <f>+RIGHT(C9252,4)</f>
        <v>1165</v>
      </c>
      <c r="M9252">
        <f t="shared" si="605"/>
        <v>1165</v>
      </c>
      <c r="N9252" s="37">
        <f t="shared" si="606"/>
        <v>-285768</v>
      </c>
    </row>
    <row r="9253" spans="1:14" ht="50.1" x14ac:dyDescent="0.3">
      <c r="A9253" s="3">
        <v>9</v>
      </c>
      <c r="B9253" s="8" t="s">
        <v>25224</v>
      </c>
      <c r="C9253" s="4" t="s">
        <v>25225</v>
      </c>
      <c r="D9253" s="5">
        <v>45162</v>
      </c>
      <c r="E9253" s="6" t="s">
        <v>25226</v>
      </c>
      <c r="F9253" s="7">
        <v>-352674</v>
      </c>
      <c r="G9253" s="6" t="s">
        <v>17</v>
      </c>
      <c r="H9253" s="7">
        <v>-37031</v>
      </c>
      <c r="I9253" s="11">
        <v>-315643</v>
      </c>
      <c r="J9253" s="132" t="s">
        <v>886</v>
      </c>
      <c r="K9253" s="133"/>
      <c r="L9253" t="str">
        <f t="shared" ref="L9253:L9258" si="607">+RIGHT(C9253,4)</f>
        <v>1038</v>
      </c>
      <c r="M9253">
        <f t="shared" ref="M9253:M9316" si="608">+L9253*1</f>
        <v>1038</v>
      </c>
      <c r="N9253" s="37">
        <f t="shared" ref="N9253:N9316" si="609">+F9253</f>
        <v>-352674</v>
      </c>
    </row>
    <row r="9254" spans="1:14" ht="37.6" x14ac:dyDescent="0.3">
      <c r="A9254" s="3">
        <v>9</v>
      </c>
      <c r="B9254" s="8" t="s">
        <v>25256</v>
      </c>
      <c r="C9254" s="4" t="s">
        <v>25257</v>
      </c>
      <c r="D9254" s="5">
        <v>45180</v>
      </c>
      <c r="E9254" s="6" t="s">
        <v>25258</v>
      </c>
      <c r="F9254" s="7">
        <v>-119070</v>
      </c>
      <c r="G9254" s="6" t="s">
        <v>17</v>
      </c>
      <c r="H9254" s="7">
        <v>-12502</v>
      </c>
      <c r="I9254" s="11">
        <v>-106568</v>
      </c>
      <c r="J9254" s="132" t="s">
        <v>5129</v>
      </c>
      <c r="K9254" s="133"/>
      <c r="L9254" t="str">
        <f>+RIGHT(C9254,3)</f>
        <v>546</v>
      </c>
      <c r="M9254">
        <f t="shared" si="608"/>
        <v>546</v>
      </c>
      <c r="N9254" s="37">
        <f t="shared" si="609"/>
        <v>-119070</v>
      </c>
    </row>
    <row r="9255" spans="1:14" ht="37.6" x14ac:dyDescent="0.3">
      <c r="A9255" s="3">
        <v>9</v>
      </c>
      <c r="B9255" s="8" t="s">
        <v>25262</v>
      </c>
      <c r="C9255" s="4" t="s">
        <v>25263</v>
      </c>
      <c r="D9255" s="5">
        <v>45183</v>
      </c>
      <c r="E9255" s="6" t="s">
        <v>25264</v>
      </c>
      <c r="F9255" s="7">
        <v>-97354</v>
      </c>
      <c r="G9255" s="6" t="s">
        <v>17</v>
      </c>
      <c r="H9255" s="7">
        <v>-10222</v>
      </c>
      <c r="I9255" s="11">
        <v>-87132</v>
      </c>
      <c r="J9255" s="132" t="s">
        <v>939</v>
      </c>
      <c r="K9255" s="133"/>
      <c r="L9255" t="str">
        <f>+RIGHT(C9255,3)</f>
        <v>660</v>
      </c>
      <c r="M9255">
        <f t="shared" si="608"/>
        <v>660</v>
      </c>
      <c r="N9255" s="37">
        <f t="shared" si="609"/>
        <v>-97354</v>
      </c>
    </row>
    <row r="9256" spans="1:14" ht="37.6" x14ac:dyDescent="0.3">
      <c r="A9256" s="3">
        <v>9</v>
      </c>
      <c r="B9256" s="134" t="s">
        <v>25273</v>
      </c>
      <c r="C9256" s="4" t="s">
        <v>25274</v>
      </c>
      <c r="D9256" s="5">
        <v>45182</v>
      </c>
      <c r="E9256" s="6" t="s">
        <v>25275</v>
      </c>
      <c r="F9256" s="7">
        <v>-119070</v>
      </c>
      <c r="G9256" s="6" t="s">
        <v>17</v>
      </c>
      <c r="H9256" s="7">
        <v>-12502</v>
      </c>
      <c r="I9256" s="136">
        <v>-300267</v>
      </c>
      <c r="J9256" s="138" t="s">
        <v>5135</v>
      </c>
      <c r="K9256" s="139"/>
      <c r="L9256" t="str">
        <f t="shared" si="607"/>
        <v>1085</v>
      </c>
      <c r="M9256">
        <f t="shared" si="608"/>
        <v>1085</v>
      </c>
      <c r="N9256" s="37">
        <f t="shared" si="609"/>
        <v>-119070</v>
      </c>
    </row>
    <row r="9257" spans="1:14" ht="37.6" x14ac:dyDescent="0.3">
      <c r="A9257" s="3">
        <v>9</v>
      </c>
      <c r="B9257" s="135"/>
      <c r="C9257" s="4" t="s">
        <v>25276</v>
      </c>
      <c r="D9257" s="5">
        <v>45187</v>
      </c>
      <c r="E9257" s="6" t="s">
        <v>25277</v>
      </c>
      <c r="F9257" s="7">
        <v>-216424</v>
      </c>
      <c r="G9257" s="6" t="s">
        <v>17</v>
      </c>
      <c r="H9257" s="7">
        <v>-22725</v>
      </c>
      <c r="I9257" s="137"/>
      <c r="J9257" s="140"/>
      <c r="K9257" s="141"/>
      <c r="L9257" t="str">
        <f t="shared" si="607"/>
        <v>1104</v>
      </c>
      <c r="M9257">
        <f t="shared" si="608"/>
        <v>1104</v>
      </c>
      <c r="N9257" s="37">
        <f t="shared" si="609"/>
        <v>-216424</v>
      </c>
    </row>
    <row r="9258" spans="1:14" ht="37.6" x14ac:dyDescent="0.3">
      <c r="A9258" s="3">
        <v>9</v>
      </c>
      <c r="B9258" s="8" t="s">
        <v>25374</v>
      </c>
      <c r="C9258" s="4" t="s">
        <v>25375</v>
      </c>
      <c r="D9258" s="5">
        <v>45180</v>
      </c>
      <c r="E9258" s="6" t="s">
        <v>25376</v>
      </c>
      <c r="F9258" s="7">
        <v>-238140</v>
      </c>
      <c r="G9258" s="6" t="s">
        <v>17</v>
      </c>
      <c r="H9258" s="7">
        <v>-25005</v>
      </c>
      <c r="I9258" s="11">
        <v>-213135</v>
      </c>
      <c r="J9258" s="132" t="s">
        <v>1093</v>
      </c>
      <c r="K9258" s="133"/>
      <c r="L9258" t="str">
        <f t="shared" si="607"/>
        <v>1476</v>
      </c>
      <c r="M9258">
        <f t="shared" si="608"/>
        <v>1476</v>
      </c>
      <c r="N9258" s="37">
        <f t="shared" si="609"/>
        <v>-238140</v>
      </c>
    </row>
    <row r="9259" spans="1:14" ht="38.200000000000003" customHeight="1" x14ac:dyDescent="0.3">
      <c r="A9259" s="3">
        <v>9</v>
      </c>
      <c r="B9259" s="8" t="s">
        <v>23875</v>
      </c>
      <c r="C9259" s="4" t="s">
        <v>10080</v>
      </c>
      <c r="D9259" s="5">
        <v>45152</v>
      </c>
      <c r="E9259" s="6" t="s">
        <v>23876</v>
      </c>
      <c r="F9259" s="7">
        <v>-591053</v>
      </c>
      <c r="G9259" s="6" t="s">
        <v>10524</v>
      </c>
      <c r="H9259" s="7">
        <v>-63538</v>
      </c>
      <c r="I9259" s="11">
        <v>-527515</v>
      </c>
      <c r="J9259" s="132" t="s">
        <v>28</v>
      </c>
      <c r="K9259" s="133"/>
      <c r="L9259" t="str">
        <f t="shared" ref="L9259:L9260" si="610">+RIGHT(C9259,3)</f>
        <v>543</v>
      </c>
      <c r="M9259">
        <f t="shared" si="608"/>
        <v>543</v>
      </c>
      <c r="N9259" s="37">
        <f t="shared" si="609"/>
        <v>-591053</v>
      </c>
    </row>
    <row r="9260" spans="1:14" ht="38.200000000000003" customHeight="1" x14ac:dyDescent="0.3">
      <c r="A9260" s="3">
        <v>9</v>
      </c>
      <c r="B9260" s="8" t="s">
        <v>23877</v>
      </c>
      <c r="C9260" s="4" t="s">
        <v>23878</v>
      </c>
      <c r="D9260" s="5">
        <v>45178</v>
      </c>
      <c r="E9260" s="6" t="s">
        <v>23879</v>
      </c>
      <c r="F9260" s="7">
        <v>-642956</v>
      </c>
      <c r="G9260" s="6" t="s">
        <v>10524</v>
      </c>
      <c r="H9260" s="7">
        <v>-69118</v>
      </c>
      <c r="I9260" s="11">
        <v>-573838</v>
      </c>
      <c r="J9260" s="132" t="s">
        <v>28</v>
      </c>
      <c r="K9260" s="133"/>
      <c r="L9260" t="str">
        <f t="shared" si="610"/>
        <v>624</v>
      </c>
      <c r="M9260">
        <f t="shared" si="608"/>
        <v>624</v>
      </c>
      <c r="N9260" s="37">
        <f t="shared" si="609"/>
        <v>-642956</v>
      </c>
    </row>
    <row r="9261" spans="1:14" ht="38.200000000000003" customHeight="1" x14ac:dyDescent="0.3">
      <c r="A9261" s="3">
        <v>9</v>
      </c>
      <c r="B9261" s="134" t="s">
        <v>24204</v>
      </c>
      <c r="C9261" s="4" t="s">
        <v>24205</v>
      </c>
      <c r="D9261" s="5">
        <v>45145</v>
      </c>
      <c r="E9261" s="6" t="s">
        <v>24206</v>
      </c>
      <c r="F9261" s="7">
        <v>-97731</v>
      </c>
      <c r="G9261" s="6" t="s">
        <v>10524</v>
      </c>
      <c r="H9261" s="7">
        <v>-10506</v>
      </c>
      <c r="I9261" s="136">
        <v>-413211</v>
      </c>
      <c r="J9261" s="138" t="s">
        <v>48</v>
      </c>
      <c r="K9261" s="139"/>
      <c r="L9261" t="str">
        <f t="shared" ref="L9261:L9312" si="611">+RIGHT(C9261,5)</f>
        <v>30600</v>
      </c>
      <c r="M9261">
        <f t="shared" si="608"/>
        <v>30600</v>
      </c>
      <c r="N9261" s="37">
        <f t="shared" si="609"/>
        <v>-97731</v>
      </c>
    </row>
    <row r="9262" spans="1:14" ht="37.6" x14ac:dyDescent="0.3">
      <c r="A9262" s="3">
        <v>9</v>
      </c>
      <c r="B9262" s="142"/>
      <c r="C9262" s="4" t="s">
        <v>24207</v>
      </c>
      <c r="D9262" s="5">
        <v>45145</v>
      </c>
      <c r="E9262" s="6" t="s">
        <v>24208</v>
      </c>
      <c r="F9262" s="7">
        <v>-165601</v>
      </c>
      <c r="G9262" s="6" t="s">
        <v>10524</v>
      </c>
      <c r="H9262" s="7">
        <v>-17802</v>
      </c>
      <c r="I9262" s="143"/>
      <c r="J9262" s="144"/>
      <c r="K9262" s="145"/>
      <c r="L9262" t="str">
        <f t="shared" si="611"/>
        <v>30599</v>
      </c>
      <c r="M9262">
        <f t="shared" si="608"/>
        <v>30599</v>
      </c>
      <c r="N9262" s="37">
        <f t="shared" si="609"/>
        <v>-165601</v>
      </c>
    </row>
    <row r="9263" spans="1:14" ht="37.6" x14ac:dyDescent="0.3">
      <c r="A9263" s="3">
        <v>9</v>
      </c>
      <c r="B9263" s="135"/>
      <c r="C9263" s="4" t="s">
        <v>24209</v>
      </c>
      <c r="D9263" s="5">
        <v>45143</v>
      </c>
      <c r="E9263" s="6" t="s">
        <v>24210</v>
      </c>
      <c r="F9263" s="7">
        <v>-199650</v>
      </c>
      <c r="G9263" s="6" t="s">
        <v>10524</v>
      </c>
      <c r="H9263" s="7">
        <v>-21463</v>
      </c>
      <c r="I9263" s="137"/>
      <c r="J9263" s="140"/>
      <c r="K9263" s="141"/>
      <c r="L9263" t="str">
        <f t="shared" si="611"/>
        <v>30240</v>
      </c>
      <c r="M9263">
        <f t="shared" si="608"/>
        <v>30240</v>
      </c>
      <c r="N9263" s="37">
        <f t="shared" si="609"/>
        <v>-199650</v>
      </c>
    </row>
    <row r="9264" spans="1:14" ht="38.200000000000003" customHeight="1" x14ac:dyDescent="0.3">
      <c r="A9264" s="3">
        <v>9</v>
      </c>
      <c r="B9264" s="134" t="s">
        <v>24211</v>
      </c>
      <c r="C9264" s="4" t="s">
        <v>24212</v>
      </c>
      <c r="D9264" s="5">
        <v>45146</v>
      </c>
      <c r="E9264" s="6" t="s">
        <v>24213</v>
      </c>
      <c r="F9264" s="7">
        <v>-433996</v>
      </c>
      <c r="G9264" s="6" t="s">
        <v>10524</v>
      </c>
      <c r="H9264" s="7">
        <v>-46655</v>
      </c>
      <c r="I9264" s="136">
        <v>-11585597</v>
      </c>
      <c r="J9264" s="138" t="s">
        <v>48</v>
      </c>
      <c r="K9264" s="139"/>
      <c r="L9264" t="str">
        <f t="shared" si="611"/>
        <v>30813</v>
      </c>
      <c r="M9264">
        <f t="shared" si="608"/>
        <v>30813</v>
      </c>
      <c r="N9264" s="37">
        <f t="shared" si="609"/>
        <v>-433996</v>
      </c>
    </row>
    <row r="9265" spans="1:14" ht="37.6" x14ac:dyDescent="0.3">
      <c r="A9265" s="3">
        <v>9</v>
      </c>
      <c r="B9265" s="142"/>
      <c r="C9265" s="4" t="s">
        <v>24214</v>
      </c>
      <c r="D9265" s="5">
        <v>45148</v>
      </c>
      <c r="E9265" s="6" t="s">
        <v>24215</v>
      </c>
      <c r="F9265" s="7">
        <v>-281591</v>
      </c>
      <c r="G9265" s="6" t="s">
        <v>10524</v>
      </c>
      <c r="H9265" s="7">
        <v>-30271</v>
      </c>
      <c r="I9265" s="143"/>
      <c r="J9265" s="144"/>
      <c r="K9265" s="145"/>
      <c r="L9265" t="str">
        <f t="shared" si="611"/>
        <v>31207</v>
      </c>
      <c r="M9265">
        <f t="shared" si="608"/>
        <v>31207</v>
      </c>
      <c r="N9265" s="37">
        <f t="shared" si="609"/>
        <v>-281591</v>
      </c>
    </row>
    <row r="9266" spans="1:14" ht="37.6" x14ac:dyDescent="0.3">
      <c r="A9266" s="3">
        <v>9</v>
      </c>
      <c r="B9266" s="142"/>
      <c r="C9266" s="4" t="s">
        <v>24216</v>
      </c>
      <c r="D9266" s="5">
        <v>45153</v>
      </c>
      <c r="E9266" s="6" t="s">
        <v>24217</v>
      </c>
      <c r="F9266" s="7">
        <v>-291763</v>
      </c>
      <c r="G9266" s="6" t="s">
        <v>10524</v>
      </c>
      <c r="H9266" s="7">
        <v>-31365</v>
      </c>
      <c r="I9266" s="143"/>
      <c r="J9266" s="144"/>
      <c r="K9266" s="145"/>
      <c r="L9266" t="str">
        <f t="shared" si="611"/>
        <v>31673</v>
      </c>
      <c r="M9266">
        <f t="shared" si="608"/>
        <v>31673</v>
      </c>
      <c r="N9266" s="37">
        <f t="shared" si="609"/>
        <v>-291763</v>
      </c>
    </row>
    <row r="9267" spans="1:14" ht="37.6" x14ac:dyDescent="0.3">
      <c r="A9267" s="3">
        <v>9</v>
      </c>
      <c r="B9267" s="142"/>
      <c r="C9267" s="4" t="s">
        <v>24218</v>
      </c>
      <c r="D9267" s="5">
        <v>45161</v>
      </c>
      <c r="E9267" s="6" t="s">
        <v>24219</v>
      </c>
      <c r="F9267" s="7">
        <v>-220524</v>
      </c>
      <c r="G9267" s="6" t="s">
        <v>10524</v>
      </c>
      <c r="H9267" s="7">
        <v>-23706</v>
      </c>
      <c r="I9267" s="143"/>
      <c r="J9267" s="144"/>
      <c r="K9267" s="145"/>
      <c r="L9267" t="str">
        <f t="shared" si="611"/>
        <v>33190</v>
      </c>
      <c r="M9267">
        <f t="shared" si="608"/>
        <v>33190</v>
      </c>
      <c r="N9267" s="37">
        <f t="shared" si="609"/>
        <v>-220524</v>
      </c>
    </row>
    <row r="9268" spans="1:14" ht="37.6" x14ac:dyDescent="0.3">
      <c r="A9268" s="3">
        <v>9</v>
      </c>
      <c r="B9268" s="142"/>
      <c r="C9268" s="4" t="s">
        <v>24220</v>
      </c>
      <c r="D9268" s="5">
        <v>45163</v>
      </c>
      <c r="E9268" s="6" t="s">
        <v>24221</v>
      </c>
      <c r="F9268" s="7">
        <v>-191907</v>
      </c>
      <c r="G9268" s="6" t="s">
        <v>10524</v>
      </c>
      <c r="H9268" s="7">
        <v>-20630</v>
      </c>
      <c r="I9268" s="143"/>
      <c r="J9268" s="144"/>
      <c r="K9268" s="145"/>
      <c r="L9268" t="str">
        <f t="shared" si="611"/>
        <v>33558</v>
      </c>
      <c r="M9268">
        <f t="shared" si="608"/>
        <v>33558</v>
      </c>
      <c r="N9268" s="37">
        <f t="shared" si="609"/>
        <v>-191907</v>
      </c>
    </row>
    <row r="9269" spans="1:14" ht="37.6" x14ac:dyDescent="0.3">
      <c r="A9269" s="3">
        <v>9</v>
      </c>
      <c r="B9269" s="142"/>
      <c r="C9269" s="4" t="s">
        <v>24222</v>
      </c>
      <c r="D9269" s="5">
        <v>45147</v>
      </c>
      <c r="E9269" s="6" t="s">
        <v>24223</v>
      </c>
      <c r="F9269" s="7">
        <v>-457406</v>
      </c>
      <c r="G9269" s="6" t="s">
        <v>10524</v>
      </c>
      <c r="H9269" s="7">
        <v>-49171</v>
      </c>
      <c r="I9269" s="143"/>
      <c r="J9269" s="144"/>
      <c r="K9269" s="145"/>
      <c r="L9269" t="str">
        <f t="shared" si="611"/>
        <v>31065</v>
      </c>
      <c r="M9269">
        <f t="shared" si="608"/>
        <v>31065</v>
      </c>
      <c r="N9269" s="37">
        <f t="shared" si="609"/>
        <v>-457406</v>
      </c>
    </row>
    <row r="9270" spans="1:14" ht="37.6" x14ac:dyDescent="0.3">
      <c r="A9270" s="3">
        <v>9</v>
      </c>
      <c r="B9270" s="142"/>
      <c r="C9270" s="4" t="s">
        <v>24224</v>
      </c>
      <c r="D9270" s="5">
        <v>45152</v>
      </c>
      <c r="E9270" s="6" t="s">
        <v>24225</v>
      </c>
      <c r="F9270" s="7">
        <v>-122164</v>
      </c>
      <c r="G9270" s="6" t="s">
        <v>10524</v>
      </c>
      <c r="H9270" s="7">
        <v>-13133</v>
      </c>
      <c r="I9270" s="143"/>
      <c r="J9270" s="144"/>
      <c r="K9270" s="145"/>
      <c r="L9270" t="str">
        <f t="shared" si="611"/>
        <v>31585</v>
      </c>
      <c r="M9270">
        <f t="shared" si="608"/>
        <v>31585</v>
      </c>
      <c r="N9270" s="37">
        <f t="shared" si="609"/>
        <v>-122164</v>
      </c>
    </row>
    <row r="9271" spans="1:14" ht="37.6" x14ac:dyDescent="0.3">
      <c r="A9271" s="3">
        <v>9</v>
      </c>
      <c r="B9271" s="142"/>
      <c r="C9271" s="4" t="s">
        <v>24226</v>
      </c>
      <c r="D9271" s="5">
        <v>45160</v>
      </c>
      <c r="E9271" s="6" t="s">
        <v>24227</v>
      </c>
      <c r="F9271" s="7">
        <v>-381900</v>
      </c>
      <c r="G9271" s="6" t="s">
        <v>10524</v>
      </c>
      <c r="H9271" s="7">
        <v>-41054</v>
      </c>
      <c r="I9271" s="143"/>
      <c r="J9271" s="144"/>
      <c r="K9271" s="145"/>
      <c r="L9271" t="str">
        <f t="shared" si="611"/>
        <v>32880</v>
      </c>
      <c r="M9271">
        <f t="shared" si="608"/>
        <v>32880</v>
      </c>
      <c r="N9271" s="37">
        <f t="shared" si="609"/>
        <v>-381900</v>
      </c>
    </row>
    <row r="9272" spans="1:14" ht="37.6" x14ac:dyDescent="0.3">
      <c r="A9272" s="3">
        <v>9</v>
      </c>
      <c r="B9272" s="142"/>
      <c r="C9272" s="4" t="s">
        <v>24228</v>
      </c>
      <c r="D9272" s="5">
        <v>45161</v>
      </c>
      <c r="E9272" s="6" t="s">
        <v>24229</v>
      </c>
      <c r="F9272" s="7">
        <v>-450413</v>
      </c>
      <c r="G9272" s="6" t="s">
        <v>10524</v>
      </c>
      <c r="H9272" s="7">
        <v>-48419</v>
      </c>
      <c r="I9272" s="143"/>
      <c r="J9272" s="144"/>
      <c r="K9272" s="145"/>
      <c r="L9272" t="str">
        <f t="shared" si="611"/>
        <v>33317</v>
      </c>
      <c r="M9272">
        <f t="shared" si="608"/>
        <v>33317</v>
      </c>
      <c r="N9272" s="37">
        <f t="shared" si="609"/>
        <v>-450413</v>
      </c>
    </row>
    <row r="9273" spans="1:14" x14ac:dyDescent="0.3">
      <c r="A9273" s="3">
        <v>9</v>
      </c>
      <c r="B9273" s="142"/>
      <c r="C9273" s="4" t="s">
        <v>24230</v>
      </c>
      <c r="D9273" s="5">
        <v>45169</v>
      </c>
      <c r="E9273" s="6" t="s">
        <v>24231</v>
      </c>
      <c r="F9273" s="7">
        <v>-236984</v>
      </c>
      <c r="G9273" s="6" t="s">
        <v>10524</v>
      </c>
      <c r="H9273" s="7">
        <v>-25476</v>
      </c>
      <c r="I9273" s="143"/>
      <c r="J9273" s="144"/>
      <c r="K9273" s="145"/>
      <c r="L9273" t="str">
        <f t="shared" si="611"/>
        <v>34717</v>
      </c>
      <c r="M9273">
        <f t="shared" si="608"/>
        <v>34717</v>
      </c>
      <c r="N9273" s="37">
        <f t="shared" si="609"/>
        <v>-236984</v>
      </c>
    </row>
    <row r="9274" spans="1:14" ht="37.6" x14ac:dyDescent="0.3">
      <c r="A9274" s="3">
        <v>9</v>
      </c>
      <c r="B9274" s="142"/>
      <c r="C9274" s="4" t="s">
        <v>24232</v>
      </c>
      <c r="D9274" s="5">
        <v>45152</v>
      </c>
      <c r="E9274" s="6" t="s">
        <v>24233</v>
      </c>
      <c r="F9274" s="7">
        <v>-465128</v>
      </c>
      <c r="G9274" s="6" t="s">
        <v>10524</v>
      </c>
      <c r="H9274" s="7">
        <v>-50001</v>
      </c>
      <c r="I9274" s="143"/>
      <c r="J9274" s="144"/>
      <c r="K9274" s="145"/>
      <c r="L9274" t="str">
        <f t="shared" si="611"/>
        <v>31590</v>
      </c>
      <c r="M9274">
        <f t="shared" si="608"/>
        <v>31590</v>
      </c>
      <c r="N9274" s="37">
        <f t="shared" si="609"/>
        <v>-465128</v>
      </c>
    </row>
    <row r="9275" spans="1:14" ht="37.6" x14ac:dyDescent="0.3">
      <c r="A9275" s="3">
        <v>9</v>
      </c>
      <c r="B9275" s="142"/>
      <c r="C9275" s="4" t="s">
        <v>24234</v>
      </c>
      <c r="D9275" s="5">
        <v>45154</v>
      </c>
      <c r="E9275" s="6" t="s">
        <v>24235</v>
      </c>
      <c r="F9275" s="7">
        <v>-197556</v>
      </c>
      <c r="G9275" s="6" t="s">
        <v>10524</v>
      </c>
      <c r="H9275" s="7">
        <v>-21237</v>
      </c>
      <c r="I9275" s="143"/>
      <c r="J9275" s="144"/>
      <c r="K9275" s="145"/>
      <c r="L9275" t="str">
        <f t="shared" si="611"/>
        <v>31834</v>
      </c>
      <c r="M9275">
        <f t="shared" si="608"/>
        <v>31834</v>
      </c>
      <c r="N9275" s="37">
        <f t="shared" si="609"/>
        <v>-197556</v>
      </c>
    </row>
    <row r="9276" spans="1:14" ht="37.6" x14ac:dyDescent="0.3">
      <c r="A9276" s="3">
        <v>9</v>
      </c>
      <c r="B9276" s="142"/>
      <c r="C9276" s="4" t="s">
        <v>24236</v>
      </c>
      <c r="D9276" s="5">
        <v>45155</v>
      </c>
      <c r="E9276" s="6" t="s">
        <v>24237</v>
      </c>
      <c r="F9276" s="7">
        <v>-245025</v>
      </c>
      <c r="G9276" s="6" t="s">
        <v>10524</v>
      </c>
      <c r="H9276" s="7">
        <v>-26340</v>
      </c>
      <c r="I9276" s="143"/>
      <c r="J9276" s="144"/>
      <c r="K9276" s="145"/>
      <c r="L9276" t="str">
        <f t="shared" si="611"/>
        <v>32175</v>
      </c>
      <c r="M9276">
        <f t="shared" si="608"/>
        <v>32175</v>
      </c>
      <c r="N9276" s="37">
        <f t="shared" si="609"/>
        <v>-245025</v>
      </c>
    </row>
    <row r="9277" spans="1:14" ht="37.6" x14ac:dyDescent="0.3">
      <c r="A9277" s="3">
        <v>9</v>
      </c>
      <c r="B9277" s="142"/>
      <c r="C9277" s="4" t="s">
        <v>24238</v>
      </c>
      <c r="D9277" s="5">
        <v>45156</v>
      </c>
      <c r="E9277" s="6" t="s">
        <v>24239</v>
      </c>
      <c r="F9277" s="7">
        <v>-663731</v>
      </c>
      <c r="G9277" s="6" t="s">
        <v>10524</v>
      </c>
      <c r="H9277" s="7">
        <v>-71351</v>
      </c>
      <c r="I9277" s="143"/>
      <c r="J9277" s="144"/>
      <c r="K9277" s="145"/>
      <c r="L9277" t="str">
        <f t="shared" si="611"/>
        <v>32474</v>
      </c>
      <c r="M9277">
        <f t="shared" si="608"/>
        <v>32474</v>
      </c>
      <c r="N9277" s="37">
        <f t="shared" si="609"/>
        <v>-663731</v>
      </c>
    </row>
    <row r="9278" spans="1:14" ht="37.6" x14ac:dyDescent="0.3">
      <c r="A9278" s="3">
        <v>9</v>
      </c>
      <c r="B9278" s="142"/>
      <c r="C9278" s="4" t="s">
        <v>24240</v>
      </c>
      <c r="D9278" s="5">
        <v>45160</v>
      </c>
      <c r="E9278" s="6" t="s">
        <v>24241</v>
      </c>
      <c r="F9278" s="7">
        <v>-359828</v>
      </c>
      <c r="G9278" s="6" t="s">
        <v>10524</v>
      </c>
      <c r="H9278" s="7">
        <v>-38682</v>
      </c>
      <c r="I9278" s="143"/>
      <c r="J9278" s="144"/>
      <c r="K9278" s="145"/>
      <c r="L9278" t="str">
        <f t="shared" si="611"/>
        <v>32721</v>
      </c>
      <c r="M9278">
        <f t="shared" si="608"/>
        <v>32721</v>
      </c>
      <c r="N9278" s="37">
        <f t="shared" si="609"/>
        <v>-359828</v>
      </c>
    </row>
    <row r="9279" spans="1:14" ht="37.6" x14ac:dyDescent="0.3">
      <c r="A9279" s="3">
        <v>9</v>
      </c>
      <c r="B9279" s="142"/>
      <c r="C9279" s="4" t="s">
        <v>24242</v>
      </c>
      <c r="D9279" s="5">
        <v>45166</v>
      </c>
      <c r="E9279" s="6" t="s">
        <v>24243</v>
      </c>
      <c r="F9279" s="7">
        <v>-515082</v>
      </c>
      <c r="G9279" s="6" t="s">
        <v>10524</v>
      </c>
      <c r="H9279" s="7">
        <v>-55371</v>
      </c>
      <c r="I9279" s="143"/>
      <c r="J9279" s="144"/>
      <c r="K9279" s="145"/>
      <c r="L9279" t="str">
        <f t="shared" si="611"/>
        <v>33937</v>
      </c>
      <c r="M9279">
        <f t="shared" si="608"/>
        <v>33937</v>
      </c>
      <c r="N9279" s="37">
        <f t="shared" si="609"/>
        <v>-515082</v>
      </c>
    </row>
    <row r="9280" spans="1:14" ht="37.6" x14ac:dyDescent="0.3">
      <c r="A9280" s="3">
        <v>9</v>
      </c>
      <c r="B9280" s="142"/>
      <c r="C9280" s="4" t="s">
        <v>24244</v>
      </c>
      <c r="D9280" s="5">
        <v>45152</v>
      </c>
      <c r="E9280" s="6" t="s">
        <v>24245</v>
      </c>
      <c r="F9280" s="7">
        <v>-479404</v>
      </c>
      <c r="G9280" s="6" t="s">
        <v>10524</v>
      </c>
      <c r="H9280" s="7">
        <v>-51536</v>
      </c>
      <c r="I9280" s="143"/>
      <c r="J9280" s="144"/>
      <c r="K9280" s="145"/>
      <c r="L9280" t="str">
        <f t="shared" si="611"/>
        <v>31615</v>
      </c>
      <c r="M9280">
        <f t="shared" si="608"/>
        <v>31615</v>
      </c>
      <c r="N9280" s="37">
        <f t="shared" si="609"/>
        <v>-479404</v>
      </c>
    </row>
    <row r="9281" spans="1:14" ht="37.6" x14ac:dyDescent="0.3">
      <c r="A9281" s="3">
        <v>9</v>
      </c>
      <c r="B9281" s="142"/>
      <c r="C9281" s="4" t="s">
        <v>24246</v>
      </c>
      <c r="D9281" s="5">
        <v>45161</v>
      </c>
      <c r="E9281" s="6" t="s">
        <v>24247</v>
      </c>
      <c r="F9281" s="7">
        <v>-354728</v>
      </c>
      <c r="G9281" s="6" t="s">
        <v>10524</v>
      </c>
      <c r="H9281" s="7">
        <v>-38133</v>
      </c>
      <c r="I9281" s="143"/>
      <c r="J9281" s="144"/>
      <c r="K9281" s="145"/>
      <c r="L9281" t="str">
        <f t="shared" si="611"/>
        <v>33072</v>
      </c>
      <c r="M9281">
        <f t="shared" si="608"/>
        <v>33072</v>
      </c>
      <c r="N9281" s="37">
        <f t="shared" si="609"/>
        <v>-354728</v>
      </c>
    </row>
    <row r="9282" spans="1:14" ht="37.6" x14ac:dyDescent="0.3">
      <c r="A9282" s="3">
        <v>9</v>
      </c>
      <c r="B9282" s="142"/>
      <c r="C9282" s="4" t="s">
        <v>24248</v>
      </c>
      <c r="D9282" s="5">
        <v>45160</v>
      </c>
      <c r="E9282" s="6" t="s">
        <v>24249</v>
      </c>
      <c r="F9282" s="7">
        <v>-144078</v>
      </c>
      <c r="G9282" s="6" t="s">
        <v>10524</v>
      </c>
      <c r="H9282" s="7">
        <v>-15488</v>
      </c>
      <c r="I9282" s="143"/>
      <c r="J9282" s="144"/>
      <c r="K9282" s="145"/>
      <c r="L9282" t="str">
        <f t="shared" si="611"/>
        <v>32659</v>
      </c>
      <c r="M9282">
        <f t="shared" si="608"/>
        <v>32659</v>
      </c>
      <c r="N9282" s="37">
        <f t="shared" si="609"/>
        <v>-144078</v>
      </c>
    </row>
    <row r="9283" spans="1:14" ht="37.6" x14ac:dyDescent="0.3">
      <c r="A9283" s="3">
        <v>9</v>
      </c>
      <c r="B9283" s="142"/>
      <c r="C9283" s="4" t="s">
        <v>24250</v>
      </c>
      <c r="D9283" s="5">
        <v>45161</v>
      </c>
      <c r="E9283" s="6" t="s">
        <v>24251</v>
      </c>
      <c r="F9283" s="7">
        <v>-239580</v>
      </c>
      <c r="G9283" s="6" t="s">
        <v>10524</v>
      </c>
      <c r="H9283" s="7">
        <v>-25755</v>
      </c>
      <c r="I9283" s="143"/>
      <c r="J9283" s="144"/>
      <c r="K9283" s="145"/>
      <c r="L9283" t="str">
        <f t="shared" si="611"/>
        <v>33164</v>
      </c>
      <c r="M9283">
        <f t="shared" si="608"/>
        <v>33164</v>
      </c>
      <c r="N9283" s="37">
        <f t="shared" si="609"/>
        <v>-239580</v>
      </c>
    </row>
    <row r="9284" spans="1:14" ht="37.6" x14ac:dyDescent="0.3">
      <c r="A9284" s="3">
        <v>9</v>
      </c>
      <c r="B9284" s="142"/>
      <c r="C9284" s="4" t="s">
        <v>24252</v>
      </c>
      <c r="D9284" s="5">
        <v>45161</v>
      </c>
      <c r="E9284" s="6" t="s">
        <v>24253</v>
      </c>
      <c r="F9284" s="7">
        <v>-509111</v>
      </c>
      <c r="G9284" s="6" t="s">
        <v>10524</v>
      </c>
      <c r="H9284" s="7">
        <v>-54729</v>
      </c>
      <c r="I9284" s="143"/>
      <c r="J9284" s="144"/>
      <c r="K9284" s="145"/>
      <c r="L9284" t="str">
        <f t="shared" si="611"/>
        <v>33321</v>
      </c>
      <c r="M9284">
        <f t="shared" si="608"/>
        <v>33321</v>
      </c>
      <c r="N9284" s="37">
        <f t="shared" si="609"/>
        <v>-509111</v>
      </c>
    </row>
    <row r="9285" spans="1:14" ht="37.6" x14ac:dyDescent="0.3">
      <c r="A9285" s="3">
        <v>9</v>
      </c>
      <c r="B9285" s="142"/>
      <c r="C9285" s="4" t="s">
        <v>24254</v>
      </c>
      <c r="D9285" s="5">
        <v>45162</v>
      </c>
      <c r="E9285" s="6" t="s">
        <v>24255</v>
      </c>
      <c r="F9285" s="7">
        <v>-638440</v>
      </c>
      <c r="G9285" s="6" t="s">
        <v>10524</v>
      </c>
      <c r="H9285" s="7">
        <v>-68632</v>
      </c>
      <c r="I9285" s="143"/>
      <c r="J9285" s="144"/>
      <c r="K9285" s="145"/>
      <c r="L9285" t="str">
        <f t="shared" si="611"/>
        <v>33442</v>
      </c>
      <c r="M9285">
        <f t="shared" si="608"/>
        <v>33442</v>
      </c>
      <c r="N9285" s="37">
        <f t="shared" si="609"/>
        <v>-638440</v>
      </c>
    </row>
    <row r="9286" spans="1:14" ht="37.6" x14ac:dyDescent="0.3">
      <c r="A9286" s="3">
        <v>9</v>
      </c>
      <c r="B9286" s="142"/>
      <c r="C9286" s="4" t="s">
        <v>24256</v>
      </c>
      <c r="D9286" s="5">
        <v>45167</v>
      </c>
      <c r="E9286" s="6" t="s">
        <v>24257</v>
      </c>
      <c r="F9286" s="7">
        <v>-468169</v>
      </c>
      <c r="G9286" s="6" t="s">
        <v>10524</v>
      </c>
      <c r="H9286" s="7">
        <v>-50328</v>
      </c>
      <c r="I9286" s="143"/>
      <c r="J9286" s="144"/>
      <c r="K9286" s="145"/>
      <c r="L9286" t="str">
        <f t="shared" si="611"/>
        <v>34103</v>
      </c>
      <c r="M9286">
        <f t="shared" si="608"/>
        <v>34103</v>
      </c>
      <c r="N9286" s="37">
        <f t="shared" si="609"/>
        <v>-468169</v>
      </c>
    </row>
    <row r="9287" spans="1:14" ht="37.6" x14ac:dyDescent="0.3">
      <c r="A9287" s="3">
        <v>9</v>
      </c>
      <c r="B9287" s="142"/>
      <c r="C9287" s="4" t="s">
        <v>24258</v>
      </c>
      <c r="D9287" s="5">
        <v>45167</v>
      </c>
      <c r="E9287" s="6" t="s">
        <v>24259</v>
      </c>
      <c r="F9287" s="7">
        <v>-112813</v>
      </c>
      <c r="G9287" s="6" t="s">
        <v>10524</v>
      </c>
      <c r="H9287" s="7">
        <v>-12127</v>
      </c>
      <c r="I9287" s="143"/>
      <c r="J9287" s="144"/>
      <c r="K9287" s="145"/>
      <c r="L9287" t="str">
        <f t="shared" si="611"/>
        <v>34120</v>
      </c>
      <c r="M9287">
        <f t="shared" si="608"/>
        <v>34120</v>
      </c>
      <c r="N9287" s="37">
        <f t="shared" si="609"/>
        <v>-112813</v>
      </c>
    </row>
    <row r="9288" spans="1:14" ht="37.6" x14ac:dyDescent="0.3">
      <c r="A9288" s="3">
        <v>9</v>
      </c>
      <c r="B9288" s="142"/>
      <c r="C9288" s="4" t="s">
        <v>24260</v>
      </c>
      <c r="D9288" s="5">
        <v>45146</v>
      </c>
      <c r="E9288" s="6" t="s">
        <v>24261</v>
      </c>
      <c r="F9288" s="7">
        <v>-766971</v>
      </c>
      <c r="G9288" s="6" t="s">
        <v>10524</v>
      </c>
      <c r="H9288" s="7">
        <v>-82449</v>
      </c>
      <c r="I9288" s="143"/>
      <c r="J9288" s="144"/>
      <c r="K9288" s="145"/>
      <c r="L9288" t="str">
        <f t="shared" si="611"/>
        <v>30812</v>
      </c>
      <c r="M9288">
        <f t="shared" si="608"/>
        <v>30812</v>
      </c>
      <c r="N9288" s="37">
        <f t="shared" si="609"/>
        <v>-766971</v>
      </c>
    </row>
    <row r="9289" spans="1:14" ht="37.6" x14ac:dyDescent="0.3">
      <c r="A9289" s="3">
        <v>9</v>
      </c>
      <c r="B9289" s="142"/>
      <c r="C9289" s="4" t="s">
        <v>24262</v>
      </c>
      <c r="D9289" s="5">
        <v>45148</v>
      </c>
      <c r="E9289" s="6" t="s">
        <v>24263</v>
      </c>
      <c r="F9289" s="7">
        <v>-299473</v>
      </c>
      <c r="G9289" s="6" t="s">
        <v>10524</v>
      </c>
      <c r="H9289" s="7">
        <v>-32193</v>
      </c>
      <c r="I9289" s="143"/>
      <c r="J9289" s="144"/>
      <c r="K9289" s="145"/>
      <c r="L9289" t="str">
        <f t="shared" si="611"/>
        <v>31197</v>
      </c>
      <c r="M9289">
        <f t="shared" si="608"/>
        <v>31197</v>
      </c>
      <c r="N9289" s="37">
        <f t="shared" si="609"/>
        <v>-299473</v>
      </c>
    </row>
    <row r="9290" spans="1:14" ht="37.6" x14ac:dyDescent="0.3">
      <c r="A9290" s="3">
        <v>9</v>
      </c>
      <c r="B9290" s="142"/>
      <c r="C9290" s="4" t="s">
        <v>24264</v>
      </c>
      <c r="D9290" s="5">
        <v>45152</v>
      </c>
      <c r="E9290" s="6" t="s">
        <v>24265</v>
      </c>
      <c r="F9290" s="7">
        <v>-655199</v>
      </c>
      <c r="G9290" s="6" t="s">
        <v>10524</v>
      </c>
      <c r="H9290" s="7">
        <v>-70434</v>
      </c>
      <c r="I9290" s="143"/>
      <c r="J9290" s="144"/>
      <c r="K9290" s="145"/>
      <c r="L9290" t="str">
        <f t="shared" si="611"/>
        <v>31620</v>
      </c>
      <c r="M9290">
        <f t="shared" si="608"/>
        <v>31620</v>
      </c>
      <c r="N9290" s="37">
        <f t="shared" si="609"/>
        <v>-655199</v>
      </c>
    </row>
    <row r="9291" spans="1:14" ht="37.6" x14ac:dyDescent="0.3">
      <c r="A9291" s="3">
        <v>9</v>
      </c>
      <c r="B9291" s="142"/>
      <c r="C9291" s="4" t="s">
        <v>24266</v>
      </c>
      <c r="D9291" s="5">
        <v>45154</v>
      </c>
      <c r="E9291" s="6" t="s">
        <v>24267</v>
      </c>
      <c r="F9291" s="7">
        <v>-786178</v>
      </c>
      <c r="G9291" s="6" t="s">
        <v>10524</v>
      </c>
      <c r="H9291" s="7">
        <v>-84514</v>
      </c>
      <c r="I9291" s="143"/>
      <c r="J9291" s="144"/>
      <c r="K9291" s="145"/>
      <c r="L9291" t="str">
        <f t="shared" si="611"/>
        <v>32034</v>
      </c>
      <c r="M9291">
        <f t="shared" si="608"/>
        <v>32034</v>
      </c>
      <c r="N9291" s="37">
        <f t="shared" si="609"/>
        <v>-786178</v>
      </c>
    </row>
    <row r="9292" spans="1:14" ht="37.6" x14ac:dyDescent="0.3">
      <c r="A9292" s="3">
        <v>9</v>
      </c>
      <c r="B9292" s="142"/>
      <c r="C9292" s="4" t="s">
        <v>24268</v>
      </c>
      <c r="D9292" s="5">
        <v>45154</v>
      </c>
      <c r="E9292" s="6" t="s">
        <v>24269</v>
      </c>
      <c r="F9292" s="7">
        <v>-294579</v>
      </c>
      <c r="G9292" s="6" t="s">
        <v>10524</v>
      </c>
      <c r="H9292" s="7">
        <v>-31667</v>
      </c>
      <c r="I9292" s="143"/>
      <c r="J9292" s="144"/>
      <c r="K9292" s="145"/>
      <c r="L9292" t="str">
        <f t="shared" si="611"/>
        <v>31959</v>
      </c>
      <c r="M9292">
        <f t="shared" si="608"/>
        <v>31959</v>
      </c>
      <c r="N9292" s="37">
        <f t="shared" si="609"/>
        <v>-294579</v>
      </c>
    </row>
    <row r="9293" spans="1:14" ht="37.6" x14ac:dyDescent="0.3">
      <c r="A9293" s="3">
        <v>9</v>
      </c>
      <c r="B9293" s="142"/>
      <c r="C9293" s="4" t="s">
        <v>24270</v>
      </c>
      <c r="D9293" s="5">
        <v>45160</v>
      </c>
      <c r="E9293" s="6" t="s">
        <v>24271</v>
      </c>
      <c r="F9293" s="7">
        <v>-513000</v>
      </c>
      <c r="G9293" s="6" t="s">
        <v>10524</v>
      </c>
      <c r="H9293" s="7">
        <v>-55147</v>
      </c>
      <c r="I9293" s="143"/>
      <c r="J9293" s="144"/>
      <c r="K9293" s="145"/>
      <c r="L9293" t="str">
        <f t="shared" si="611"/>
        <v>32885</v>
      </c>
      <c r="M9293">
        <f t="shared" si="608"/>
        <v>32885</v>
      </c>
      <c r="N9293" s="37">
        <f t="shared" si="609"/>
        <v>-513000</v>
      </c>
    </row>
    <row r="9294" spans="1:14" ht="37.6" x14ac:dyDescent="0.3">
      <c r="A9294" s="3">
        <v>9</v>
      </c>
      <c r="B9294" s="142"/>
      <c r="C9294" s="4" t="s">
        <v>24272</v>
      </c>
      <c r="D9294" s="5">
        <v>45147</v>
      </c>
      <c r="E9294" s="6" t="s">
        <v>24273</v>
      </c>
      <c r="F9294" s="7">
        <v>-244328</v>
      </c>
      <c r="G9294" s="6" t="s">
        <v>10524</v>
      </c>
      <c r="H9294" s="7">
        <v>-26265</v>
      </c>
      <c r="I9294" s="143"/>
      <c r="J9294" s="144"/>
      <c r="K9294" s="145"/>
      <c r="L9294" t="str">
        <f t="shared" si="611"/>
        <v>30976</v>
      </c>
      <c r="M9294">
        <f t="shared" si="608"/>
        <v>30976</v>
      </c>
      <c r="N9294" s="37">
        <f t="shared" si="609"/>
        <v>-244328</v>
      </c>
    </row>
    <row r="9295" spans="1:14" ht="37.6" x14ac:dyDescent="0.3">
      <c r="A9295" s="3">
        <v>9</v>
      </c>
      <c r="B9295" s="142"/>
      <c r="C9295" s="4" t="s">
        <v>24274</v>
      </c>
      <c r="D9295" s="5">
        <v>45148</v>
      </c>
      <c r="E9295" s="6" t="s">
        <v>24275</v>
      </c>
      <c r="F9295" s="7">
        <v>-195461</v>
      </c>
      <c r="G9295" s="6" t="s">
        <v>10524</v>
      </c>
      <c r="H9295" s="7">
        <v>-21012</v>
      </c>
      <c r="I9295" s="143"/>
      <c r="J9295" s="144"/>
      <c r="K9295" s="145"/>
      <c r="L9295" t="str">
        <f t="shared" si="611"/>
        <v>31190</v>
      </c>
      <c r="M9295">
        <f t="shared" si="608"/>
        <v>31190</v>
      </c>
      <c r="N9295" s="37">
        <f t="shared" si="609"/>
        <v>-195461</v>
      </c>
    </row>
    <row r="9296" spans="1:14" ht="37.6" x14ac:dyDescent="0.3">
      <c r="A9296" s="3">
        <v>9</v>
      </c>
      <c r="B9296" s="142"/>
      <c r="C9296" s="4" t="s">
        <v>24276</v>
      </c>
      <c r="D9296" s="5">
        <v>45161</v>
      </c>
      <c r="E9296" s="6" t="s">
        <v>24277</v>
      </c>
      <c r="F9296" s="7">
        <v>-598950</v>
      </c>
      <c r="G9296" s="6" t="s">
        <v>10524</v>
      </c>
      <c r="H9296" s="7">
        <v>-64387</v>
      </c>
      <c r="I9296" s="143"/>
      <c r="J9296" s="144"/>
      <c r="K9296" s="145"/>
      <c r="L9296" t="str">
        <f t="shared" si="611"/>
        <v>33237</v>
      </c>
      <c r="M9296">
        <f t="shared" si="608"/>
        <v>33237</v>
      </c>
      <c r="N9296" s="37">
        <f t="shared" si="609"/>
        <v>-598950</v>
      </c>
    </row>
    <row r="9297" spans="1:14" ht="37.6" x14ac:dyDescent="0.3">
      <c r="A9297" s="3">
        <v>9</v>
      </c>
      <c r="B9297" s="135"/>
      <c r="C9297" s="4" t="s">
        <v>24278</v>
      </c>
      <c r="D9297" s="5">
        <v>45161</v>
      </c>
      <c r="E9297" s="6" t="s">
        <v>24279</v>
      </c>
      <c r="F9297" s="7">
        <v>-165601</v>
      </c>
      <c r="G9297" s="6" t="s">
        <v>10524</v>
      </c>
      <c r="H9297" s="7">
        <v>-17802</v>
      </c>
      <c r="I9297" s="137"/>
      <c r="J9297" s="140"/>
      <c r="K9297" s="141"/>
      <c r="L9297" t="str">
        <f t="shared" si="611"/>
        <v>33140</v>
      </c>
      <c r="M9297">
        <f t="shared" si="608"/>
        <v>33140</v>
      </c>
      <c r="N9297" s="37">
        <f t="shared" si="609"/>
        <v>-165601</v>
      </c>
    </row>
    <row r="9298" spans="1:14" ht="38.200000000000003" customHeight="1" x14ac:dyDescent="0.3">
      <c r="A9298" s="3">
        <v>9</v>
      </c>
      <c r="B9298" s="134" t="s">
        <v>24280</v>
      </c>
      <c r="C9298" s="4" t="s">
        <v>24281</v>
      </c>
      <c r="D9298" s="5">
        <v>45175</v>
      </c>
      <c r="E9298" s="6" t="s">
        <v>24282</v>
      </c>
      <c r="F9298" s="7">
        <v>-325102</v>
      </c>
      <c r="G9298" s="6" t="s">
        <v>10524</v>
      </c>
      <c r="H9298" s="7">
        <v>-34948</v>
      </c>
      <c r="I9298" s="136">
        <v>-1055283</v>
      </c>
      <c r="J9298" s="138" t="s">
        <v>48</v>
      </c>
      <c r="K9298" s="139"/>
      <c r="L9298" t="str">
        <f t="shared" si="611"/>
        <v>34795</v>
      </c>
      <c r="M9298">
        <f t="shared" si="608"/>
        <v>34795</v>
      </c>
      <c r="N9298" s="37">
        <f t="shared" si="609"/>
        <v>-325102</v>
      </c>
    </row>
    <row r="9299" spans="1:14" ht="37.6" x14ac:dyDescent="0.3">
      <c r="A9299" s="3">
        <v>9</v>
      </c>
      <c r="B9299" s="142"/>
      <c r="C9299" s="4" t="s">
        <v>24283</v>
      </c>
      <c r="D9299" s="5">
        <v>45175</v>
      </c>
      <c r="E9299" s="6" t="s">
        <v>24284</v>
      </c>
      <c r="F9299" s="7">
        <v>-435502</v>
      </c>
      <c r="G9299" s="6" t="s">
        <v>10524</v>
      </c>
      <c r="H9299" s="7">
        <v>-46816</v>
      </c>
      <c r="I9299" s="143"/>
      <c r="J9299" s="144"/>
      <c r="K9299" s="145"/>
      <c r="L9299" t="str">
        <f t="shared" si="611"/>
        <v>34783</v>
      </c>
      <c r="M9299">
        <f t="shared" si="608"/>
        <v>34783</v>
      </c>
      <c r="N9299" s="37">
        <f t="shared" si="609"/>
        <v>-435502</v>
      </c>
    </row>
    <row r="9300" spans="1:14" ht="37.6" x14ac:dyDescent="0.3">
      <c r="A9300" s="3">
        <v>9</v>
      </c>
      <c r="B9300" s="135"/>
      <c r="C9300" s="4" t="s">
        <v>24285</v>
      </c>
      <c r="D9300" s="5">
        <v>45177</v>
      </c>
      <c r="E9300" s="6" t="s">
        <v>24286</v>
      </c>
      <c r="F9300" s="7">
        <v>-421786</v>
      </c>
      <c r="G9300" s="6" t="s">
        <v>10524</v>
      </c>
      <c r="H9300" s="7">
        <v>-45342</v>
      </c>
      <c r="I9300" s="137"/>
      <c r="J9300" s="140"/>
      <c r="K9300" s="141"/>
      <c r="L9300" t="str">
        <f t="shared" si="611"/>
        <v>35202</v>
      </c>
      <c r="M9300">
        <f t="shared" si="608"/>
        <v>35202</v>
      </c>
      <c r="N9300" s="37">
        <f t="shared" si="609"/>
        <v>-421786</v>
      </c>
    </row>
    <row r="9301" spans="1:14" ht="38.200000000000003" customHeight="1" x14ac:dyDescent="0.3">
      <c r="A9301" s="3">
        <v>9</v>
      </c>
      <c r="B9301" s="8" t="s">
        <v>24293</v>
      </c>
      <c r="C9301" s="4" t="s">
        <v>24294</v>
      </c>
      <c r="D9301" s="5">
        <v>45157</v>
      </c>
      <c r="E9301" s="6" t="s">
        <v>24295</v>
      </c>
      <c r="F9301" s="7">
        <v>-487260</v>
      </c>
      <c r="G9301" s="6" t="s">
        <v>10524</v>
      </c>
      <c r="H9301" s="7">
        <v>-52380</v>
      </c>
      <c r="I9301" s="11">
        <v>-434880</v>
      </c>
      <c r="J9301" s="132" t="s">
        <v>591</v>
      </c>
      <c r="K9301" s="133"/>
      <c r="L9301" t="str">
        <f t="shared" ref="L9301:L9305" si="612">+RIGHT(C9301,4)</f>
        <v>9141</v>
      </c>
      <c r="M9301">
        <f t="shared" si="608"/>
        <v>9141</v>
      </c>
      <c r="N9301" s="37">
        <f t="shared" si="609"/>
        <v>-487260</v>
      </c>
    </row>
    <row r="9302" spans="1:14" ht="37.6" x14ac:dyDescent="0.3">
      <c r="A9302" s="3">
        <v>9</v>
      </c>
      <c r="B9302" s="134" t="s">
        <v>24316</v>
      </c>
      <c r="C9302" s="4" t="s">
        <v>1888</v>
      </c>
      <c r="D9302" s="5">
        <v>45157</v>
      </c>
      <c r="E9302" s="6" t="s">
        <v>24317</v>
      </c>
      <c r="F9302" s="7">
        <v>-119943</v>
      </c>
      <c r="G9302" s="6" t="s">
        <v>10524</v>
      </c>
      <c r="H9302" s="7">
        <v>-12894</v>
      </c>
      <c r="I9302" s="136">
        <v>-148165</v>
      </c>
      <c r="J9302" s="138" t="s">
        <v>615</v>
      </c>
      <c r="K9302" s="139"/>
      <c r="L9302" t="str">
        <f t="shared" si="612"/>
        <v>1096</v>
      </c>
      <c r="M9302">
        <f t="shared" si="608"/>
        <v>1096</v>
      </c>
      <c r="N9302" s="37">
        <f t="shared" si="609"/>
        <v>-119943</v>
      </c>
    </row>
    <row r="9303" spans="1:14" ht="37.6" x14ac:dyDescent="0.3">
      <c r="A9303" s="3">
        <v>9</v>
      </c>
      <c r="B9303" s="135"/>
      <c r="C9303" s="4" t="s">
        <v>24318</v>
      </c>
      <c r="D9303" s="5">
        <v>45157</v>
      </c>
      <c r="E9303" s="6" t="s">
        <v>24319</v>
      </c>
      <c r="F9303" s="7">
        <v>-46068</v>
      </c>
      <c r="G9303" s="6" t="s">
        <v>10524</v>
      </c>
      <c r="H9303" s="7">
        <v>-4952</v>
      </c>
      <c r="I9303" s="137"/>
      <c r="J9303" s="140"/>
      <c r="K9303" s="141"/>
      <c r="L9303" t="str">
        <f t="shared" si="612"/>
        <v>1097</v>
      </c>
      <c r="M9303">
        <f t="shared" si="608"/>
        <v>1097</v>
      </c>
      <c r="N9303" s="37">
        <f t="shared" si="609"/>
        <v>-46068</v>
      </c>
    </row>
    <row r="9304" spans="1:14" ht="38.200000000000003" customHeight="1" x14ac:dyDescent="0.3">
      <c r="A9304" s="3">
        <v>9</v>
      </c>
      <c r="B9304" s="134" t="s">
        <v>24320</v>
      </c>
      <c r="C9304" s="4" t="s">
        <v>24321</v>
      </c>
      <c r="D9304" s="5">
        <v>45175</v>
      </c>
      <c r="E9304" s="6" t="s">
        <v>24322</v>
      </c>
      <c r="F9304" s="7">
        <v>-340205</v>
      </c>
      <c r="G9304" s="6" t="s">
        <v>10524</v>
      </c>
      <c r="H9304" s="7">
        <v>-36572</v>
      </c>
      <c r="I9304" s="136">
        <v>-479071</v>
      </c>
      <c r="J9304" s="138" t="s">
        <v>615</v>
      </c>
      <c r="K9304" s="139"/>
      <c r="L9304" t="str">
        <f t="shared" si="612"/>
        <v>1191</v>
      </c>
      <c r="M9304">
        <f t="shared" si="608"/>
        <v>1191</v>
      </c>
      <c r="N9304" s="37">
        <f t="shared" si="609"/>
        <v>-340205</v>
      </c>
    </row>
    <row r="9305" spans="1:14" ht="37.6" x14ac:dyDescent="0.3">
      <c r="A9305" s="3">
        <v>9</v>
      </c>
      <c r="B9305" s="135"/>
      <c r="C9305" s="4" t="s">
        <v>24323</v>
      </c>
      <c r="D9305" s="5">
        <v>45184</v>
      </c>
      <c r="E9305" s="6" t="s">
        <v>24324</v>
      </c>
      <c r="F9305" s="7">
        <v>-196569</v>
      </c>
      <c r="G9305" s="6" t="s">
        <v>10524</v>
      </c>
      <c r="H9305" s="7">
        <v>-21131</v>
      </c>
      <c r="I9305" s="137"/>
      <c r="J9305" s="140"/>
      <c r="K9305" s="141"/>
      <c r="L9305" t="str">
        <f t="shared" si="612"/>
        <v>1219</v>
      </c>
      <c r="M9305">
        <f t="shared" si="608"/>
        <v>1219</v>
      </c>
      <c r="N9305" s="37">
        <f t="shared" si="609"/>
        <v>-196569</v>
      </c>
    </row>
    <row r="9306" spans="1:14" ht="38.200000000000003" customHeight="1" x14ac:dyDescent="0.3">
      <c r="A9306" s="3">
        <v>9</v>
      </c>
      <c r="B9306" s="8" t="s">
        <v>24421</v>
      </c>
      <c r="C9306" s="4" t="s">
        <v>24422</v>
      </c>
      <c r="D9306" s="5">
        <v>45159</v>
      </c>
      <c r="E9306" s="6" t="s">
        <v>24423</v>
      </c>
      <c r="F9306" s="7">
        <v>-559020</v>
      </c>
      <c r="G9306" s="6" t="s">
        <v>10524</v>
      </c>
      <c r="H9306" s="7">
        <v>-60095</v>
      </c>
      <c r="I9306" s="11">
        <v>-498925</v>
      </c>
      <c r="J9306" s="132" t="s">
        <v>717</v>
      </c>
      <c r="K9306" s="133"/>
      <c r="L9306" t="str">
        <f>+RIGHT(C9306,3)</f>
        <v>662</v>
      </c>
      <c r="M9306">
        <f t="shared" si="608"/>
        <v>662</v>
      </c>
      <c r="N9306" s="37">
        <f t="shared" si="609"/>
        <v>-559020</v>
      </c>
    </row>
    <row r="9307" spans="1:14" ht="38.200000000000003" customHeight="1" x14ac:dyDescent="0.3">
      <c r="A9307" s="3">
        <v>9</v>
      </c>
      <c r="B9307" s="8" t="s">
        <v>24430</v>
      </c>
      <c r="C9307" s="4" t="s">
        <v>24431</v>
      </c>
      <c r="D9307" s="5">
        <v>45166</v>
      </c>
      <c r="E9307" s="6" t="s">
        <v>24432</v>
      </c>
      <c r="F9307" s="7">
        <v>-638985</v>
      </c>
      <c r="G9307" s="6" t="s">
        <v>10524</v>
      </c>
      <c r="H9307" s="7">
        <v>-68691</v>
      </c>
      <c r="I9307" s="11">
        <v>-570294</v>
      </c>
      <c r="J9307" s="132" t="s">
        <v>722</v>
      </c>
      <c r="K9307" s="133"/>
      <c r="L9307" t="str">
        <f t="shared" si="611"/>
        <v>01345</v>
      </c>
      <c r="M9307">
        <f t="shared" si="608"/>
        <v>1345</v>
      </c>
      <c r="N9307" s="37">
        <f t="shared" si="609"/>
        <v>-638985</v>
      </c>
    </row>
    <row r="9308" spans="1:14" ht="38.200000000000003" customHeight="1" x14ac:dyDescent="0.3">
      <c r="A9308" s="3">
        <v>9</v>
      </c>
      <c r="B9308" s="8" t="s">
        <v>24440</v>
      </c>
      <c r="C9308" s="4" t="s">
        <v>24441</v>
      </c>
      <c r="D9308" s="5">
        <v>45156</v>
      </c>
      <c r="E9308" s="6" t="s">
        <v>24442</v>
      </c>
      <c r="F9308" s="7">
        <v>-359828</v>
      </c>
      <c r="G9308" s="6" t="s">
        <v>10524</v>
      </c>
      <c r="H9308" s="7">
        <v>-38682</v>
      </c>
      <c r="I9308" s="11">
        <v>-321146</v>
      </c>
      <c r="J9308" s="132" t="s">
        <v>726</v>
      </c>
      <c r="K9308" s="133"/>
      <c r="L9308" t="str">
        <f t="shared" ref="L9308:L9310" si="613">+RIGHT(C9308,4)</f>
        <v>1545</v>
      </c>
      <c r="M9308">
        <f t="shared" si="608"/>
        <v>1545</v>
      </c>
      <c r="N9308" s="37">
        <f t="shared" si="609"/>
        <v>-359828</v>
      </c>
    </row>
    <row r="9309" spans="1:14" ht="38.200000000000003" customHeight="1" x14ac:dyDescent="0.3">
      <c r="A9309" s="3">
        <v>9</v>
      </c>
      <c r="B9309" s="8" t="s">
        <v>24449</v>
      </c>
      <c r="C9309" s="4" t="s">
        <v>24450</v>
      </c>
      <c r="D9309" s="5">
        <v>45163</v>
      </c>
      <c r="E9309" s="6" t="s">
        <v>24451</v>
      </c>
      <c r="F9309" s="7">
        <v>-246434</v>
      </c>
      <c r="G9309" s="6" t="s">
        <v>10524</v>
      </c>
      <c r="H9309" s="7">
        <v>-26492</v>
      </c>
      <c r="I9309" s="11">
        <v>-219942</v>
      </c>
      <c r="J9309" s="132" t="s">
        <v>739</v>
      </c>
      <c r="K9309" s="133"/>
      <c r="L9309" t="str">
        <f>+RIGHT(C9309,3)</f>
        <v>968</v>
      </c>
      <c r="M9309">
        <f t="shared" si="608"/>
        <v>968</v>
      </c>
      <c r="N9309" s="37">
        <f t="shared" si="609"/>
        <v>-246434</v>
      </c>
    </row>
    <row r="9310" spans="1:14" ht="38.200000000000003" customHeight="1" x14ac:dyDescent="0.3">
      <c r="A9310" s="3">
        <v>9</v>
      </c>
      <c r="B9310" s="8" t="s">
        <v>24473</v>
      </c>
      <c r="C9310" s="4" t="s">
        <v>24474</v>
      </c>
      <c r="D9310" s="5">
        <v>45147</v>
      </c>
      <c r="E9310" s="6" t="s">
        <v>24475</v>
      </c>
      <c r="F9310" s="7">
        <v>-224545</v>
      </c>
      <c r="G9310" s="6" t="s">
        <v>10524</v>
      </c>
      <c r="H9310" s="7">
        <v>-24139</v>
      </c>
      <c r="I9310" s="11">
        <v>-200406</v>
      </c>
      <c r="J9310" s="132" t="s">
        <v>767</v>
      </c>
      <c r="K9310" s="133"/>
      <c r="L9310" t="str">
        <f t="shared" si="613"/>
        <v>1161</v>
      </c>
      <c r="M9310">
        <f t="shared" si="608"/>
        <v>1161</v>
      </c>
      <c r="N9310" s="37">
        <f t="shared" si="609"/>
        <v>-224545</v>
      </c>
    </row>
    <row r="9311" spans="1:14" ht="38.200000000000003" customHeight="1" x14ac:dyDescent="0.3">
      <c r="A9311" s="3">
        <v>9</v>
      </c>
      <c r="B9311" s="8" t="s">
        <v>24483</v>
      </c>
      <c r="C9311" s="4" t="s">
        <v>1750</v>
      </c>
      <c r="D9311" s="5">
        <v>45163</v>
      </c>
      <c r="E9311" s="6" t="s">
        <v>24484</v>
      </c>
      <c r="F9311" s="7">
        <v>-207897</v>
      </c>
      <c r="G9311" s="6" t="s">
        <v>10524</v>
      </c>
      <c r="H9311" s="7">
        <v>-22349</v>
      </c>
      <c r="I9311" s="11">
        <v>-185548</v>
      </c>
      <c r="J9311" s="132" t="s">
        <v>1905</v>
      </c>
      <c r="K9311" s="133"/>
      <c r="L9311" t="str">
        <f>+RIGHT(C9311,3)</f>
        <v>674</v>
      </c>
      <c r="M9311">
        <f t="shared" si="608"/>
        <v>674</v>
      </c>
      <c r="N9311" s="37">
        <f t="shared" si="609"/>
        <v>-207897</v>
      </c>
    </row>
    <row r="9312" spans="1:14" ht="38.200000000000003" customHeight="1" x14ac:dyDescent="0.3">
      <c r="A9312" s="3">
        <v>9</v>
      </c>
      <c r="B9312" s="8" t="s">
        <v>24493</v>
      </c>
      <c r="C9312" s="4" t="s">
        <v>24494</v>
      </c>
      <c r="D9312" s="5">
        <v>45153</v>
      </c>
      <c r="E9312" s="6" t="s">
        <v>24495</v>
      </c>
      <c r="F9312" s="7">
        <v>-257183</v>
      </c>
      <c r="G9312" s="6" t="s">
        <v>10524</v>
      </c>
      <c r="H9312" s="7">
        <v>-27647</v>
      </c>
      <c r="I9312" s="11">
        <v>-229536</v>
      </c>
      <c r="J9312" s="132" t="s">
        <v>788</v>
      </c>
      <c r="K9312" s="133"/>
      <c r="L9312" t="str">
        <f t="shared" si="611"/>
        <v>01118</v>
      </c>
      <c r="M9312">
        <f t="shared" si="608"/>
        <v>1118</v>
      </c>
      <c r="N9312" s="37">
        <f t="shared" si="609"/>
        <v>-257183</v>
      </c>
    </row>
    <row r="9313" spans="1:14" ht="38.200000000000003" customHeight="1" x14ac:dyDescent="0.3">
      <c r="A9313" s="3">
        <v>9</v>
      </c>
      <c r="B9313" s="134" t="s">
        <v>24501</v>
      </c>
      <c r="C9313" s="4" t="s">
        <v>24502</v>
      </c>
      <c r="D9313" s="5">
        <v>45169</v>
      </c>
      <c r="E9313" s="6" t="s">
        <v>24503</v>
      </c>
      <c r="F9313" s="7">
        <v>-119943</v>
      </c>
      <c r="G9313" s="6" t="s">
        <v>10524</v>
      </c>
      <c r="H9313" s="7">
        <v>-12894</v>
      </c>
      <c r="I9313" s="136">
        <v>-749342</v>
      </c>
      <c r="J9313" s="138" t="s">
        <v>792</v>
      </c>
      <c r="K9313" s="139"/>
      <c r="L9313" t="str">
        <f t="shared" ref="L9313:L9315" si="614">+RIGHT(C9313,3)</f>
        <v>970</v>
      </c>
      <c r="M9313">
        <f t="shared" si="608"/>
        <v>970</v>
      </c>
      <c r="N9313" s="37">
        <f t="shared" si="609"/>
        <v>-119943</v>
      </c>
    </row>
    <row r="9314" spans="1:14" ht="37.6" x14ac:dyDescent="0.3">
      <c r="A9314" s="3">
        <v>9</v>
      </c>
      <c r="B9314" s="142"/>
      <c r="C9314" s="4" t="s">
        <v>6034</v>
      </c>
      <c r="D9314" s="5">
        <v>45162</v>
      </c>
      <c r="E9314" s="6" t="s">
        <v>24504</v>
      </c>
      <c r="F9314" s="7">
        <v>-599713</v>
      </c>
      <c r="G9314" s="6" t="s">
        <v>10524</v>
      </c>
      <c r="H9314" s="7">
        <v>-64469</v>
      </c>
      <c r="I9314" s="143"/>
      <c r="J9314" s="144"/>
      <c r="K9314" s="145"/>
      <c r="L9314" t="str">
        <f t="shared" si="614"/>
        <v>950</v>
      </c>
      <c r="M9314">
        <f t="shared" si="608"/>
        <v>950</v>
      </c>
      <c r="N9314" s="37">
        <f t="shared" si="609"/>
        <v>-599713</v>
      </c>
    </row>
    <row r="9315" spans="1:14" ht="37.6" x14ac:dyDescent="0.3">
      <c r="A9315" s="3">
        <v>9</v>
      </c>
      <c r="B9315" s="135"/>
      <c r="C9315" s="4" t="s">
        <v>24505</v>
      </c>
      <c r="D9315" s="5">
        <v>45162</v>
      </c>
      <c r="E9315" s="6" t="s">
        <v>24506</v>
      </c>
      <c r="F9315" s="7">
        <v>-119943</v>
      </c>
      <c r="G9315" s="6" t="s">
        <v>10524</v>
      </c>
      <c r="H9315" s="7">
        <v>-12894</v>
      </c>
      <c r="I9315" s="137"/>
      <c r="J9315" s="140"/>
      <c r="K9315" s="141"/>
      <c r="L9315" t="str">
        <f t="shared" si="614"/>
        <v>951</v>
      </c>
      <c r="M9315">
        <f t="shared" si="608"/>
        <v>951</v>
      </c>
      <c r="N9315" s="37">
        <f t="shared" si="609"/>
        <v>-119943</v>
      </c>
    </row>
    <row r="9316" spans="1:14" ht="51.05" customHeight="1" x14ac:dyDescent="0.3">
      <c r="A9316" s="3">
        <v>9</v>
      </c>
      <c r="B9316" s="8" t="s">
        <v>24552</v>
      </c>
      <c r="C9316" s="4" t="s">
        <v>1217</v>
      </c>
      <c r="D9316" s="5">
        <v>45153</v>
      </c>
      <c r="E9316" s="6" t="s">
        <v>24553</v>
      </c>
      <c r="F9316" s="7">
        <v>-511862</v>
      </c>
      <c r="G9316" s="6" t="s">
        <v>10524</v>
      </c>
      <c r="H9316" s="7">
        <v>-55025</v>
      </c>
      <c r="I9316" s="11">
        <v>-456837</v>
      </c>
      <c r="J9316" s="132" t="s">
        <v>837</v>
      </c>
      <c r="K9316" s="133"/>
      <c r="L9316" t="str">
        <f t="shared" ref="L9316" si="615">+RIGHT(C9316,4)</f>
        <v>1859</v>
      </c>
      <c r="M9316">
        <f t="shared" si="608"/>
        <v>1859</v>
      </c>
      <c r="N9316" s="37">
        <f t="shared" si="609"/>
        <v>-511862</v>
      </c>
    </row>
    <row r="9317" spans="1:14" ht="51.05" customHeight="1" x14ac:dyDescent="0.3">
      <c r="A9317" s="3">
        <v>9</v>
      </c>
      <c r="B9317" s="8" t="s">
        <v>24559</v>
      </c>
      <c r="C9317" s="4" t="s">
        <v>24560</v>
      </c>
      <c r="D9317" s="5">
        <v>45141</v>
      </c>
      <c r="E9317" s="6" t="s">
        <v>24561</v>
      </c>
      <c r="F9317" s="7">
        <v>-449351</v>
      </c>
      <c r="G9317" s="6" t="s">
        <v>10524</v>
      </c>
      <c r="H9317" s="7">
        <v>-48305</v>
      </c>
      <c r="I9317" s="11">
        <v>-401046</v>
      </c>
      <c r="J9317" s="132" t="s">
        <v>861</v>
      </c>
      <c r="K9317" s="133"/>
      <c r="L9317" t="str">
        <f t="shared" ref="L9317:L9320" si="616">+RIGHT(C9317,3)</f>
        <v>401</v>
      </c>
      <c r="M9317">
        <f t="shared" ref="M9317:M9366" si="617">+L9317*1</f>
        <v>401</v>
      </c>
      <c r="N9317" s="37">
        <f t="shared" ref="N9317:N9365" si="618">+F9317</f>
        <v>-449351</v>
      </c>
    </row>
    <row r="9318" spans="1:14" ht="38.200000000000003" customHeight="1" x14ac:dyDescent="0.3">
      <c r="A9318" s="3">
        <v>9</v>
      </c>
      <c r="B9318" s="8" t="s">
        <v>24572</v>
      </c>
      <c r="C9318" s="4" t="s">
        <v>4225</v>
      </c>
      <c r="D9318" s="5">
        <v>45166</v>
      </c>
      <c r="E9318" s="6" t="s">
        <v>24573</v>
      </c>
      <c r="F9318" s="7">
        <v>-527088</v>
      </c>
      <c r="G9318" s="6" t="s">
        <v>10524</v>
      </c>
      <c r="H9318" s="7">
        <v>-56662</v>
      </c>
      <c r="I9318" s="11">
        <v>-470426</v>
      </c>
      <c r="J9318" s="132" t="s">
        <v>864</v>
      </c>
      <c r="K9318" s="133"/>
      <c r="L9318" t="str">
        <f t="shared" si="616"/>
        <v>671</v>
      </c>
      <c r="M9318">
        <f t="shared" si="617"/>
        <v>671</v>
      </c>
      <c r="N9318" s="37">
        <f t="shared" si="618"/>
        <v>-527088</v>
      </c>
    </row>
    <row r="9319" spans="1:14" ht="51.05" customHeight="1" x14ac:dyDescent="0.3">
      <c r="A9319" s="3">
        <v>9</v>
      </c>
      <c r="B9319" s="8" t="s">
        <v>24598</v>
      </c>
      <c r="C9319" s="4" t="s">
        <v>24599</v>
      </c>
      <c r="D9319" s="5">
        <v>45139</v>
      </c>
      <c r="E9319" s="6" t="s">
        <v>24600</v>
      </c>
      <c r="F9319" s="7">
        <v>-287861</v>
      </c>
      <c r="G9319" s="6" t="s">
        <v>10524</v>
      </c>
      <c r="H9319" s="7">
        <v>-30945</v>
      </c>
      <c r="I9319" s="11">
        <v>-256916</v>
      </c>
      <c r="J9319" s="132" t="s">
        <v>886</v>
      </c>
      <c r="K9319" s="133"/>
      <c r="L9319" t="str">
        <f t="shared" si="616"/>
        <v>933</v>
      </c>
      <c r="M9319">
        <f t="shared" si="617"/>
        <v>933</v>
      </c>
      <c r="N9319" s="37">
        <f t="shared" si="618"/>
        <v>-287861</v>
      </c>
    </row>
    <row r="9320" spans="1:14" ht="51.05" customHeight="1" x14ac:dyDescent="0.3">
      <c r="A9320" s="3">
        <v>9</v>
      </c>
      <c r="B9320" s="8" t="s">
        <v>24607</v>
      </c>
      <c r="C9320" s="4" t="s">
        <v>24608</v>
      </c>
      <c r="D9320" s="5">
        <v>45148</v>
      </c>
      <c r="E9320" s="6" t="s">
        <v>24609</v>
      </c>
      <c r="F9320" s="7">
        <v>-95347</v>
      </c>
      <c r="G9320" s="6" t="s">
        <v>10524</v>
      </c>
      <c r="H9320" s="7">
        <v>-10250</v>
      </c>
      <c r="I9320" s="11">
        <v>-85097</v>
      </c>
      <c r="J9320" s="132" t="s">
        <v>898</v>
      </c>
      <c r="K9320" s="133"/>
      <c r="L9320" t="str">
        <f t="shared" si="616"/>
        <v>876</v>
      </c>
      <c r="M9320">
        <f t="shared" si="617"/>
        <v>876</v>
      </c>
      <c r="N9320" s="37">
        <f t="shared" si="618"/>
        <v>-95347</v>
      </c>
    </row>
    <row r="9321" spans="1:14" ht="38.200000000000003" customHeight="1" x14ac:dyDescent="0.3">
      <c r="A9321" s="3">
        <v>9</v>
      </c>
      <c r="B9321" s="8" t="s">
        <v>24620</v>
      </c>
      <c r="C9321" s="4" t="s">
        <v>24621</v>
      </c>
      <c r="D9321" s="5">
        <v>45166</v>
      </c>
      <c r="E9321" s="6" t="s">
        <v>24622</v>
      </c>
      <c r="F9321" s="7">
        <v>-248534</v>
      </c>
      <c r="G9321" s="6" t="s">
        <v>10524</v>
      </c>
      <c r="H9321" s="7">
        <v>-26717</v>
      </c>
      <c r="I9321" s="11">
        <v>-221817</v>
      </c>
      <c r="J9321" s="132" t="s">
        <v>917</v>
      </c>
      <c r="K9321" s="133"/>
      <c r="L9321" t="str">
        <f t="shared" ref="L9321:L9334" si="619">+RIGHT(C9321,5)</f>
        <v>00736</v>
      </c>
      <c r="M9321">
        <f t="shared" si="617"/>
        <v>736</v>
      </c>
      <c r="N9321" s="37">
        <f t="shared" si="618"/>
        <v>-248534</v>
      </c>
    </row>
    <row r="9322" spans="1:14" ht="38.200000000000003" customHeight="1" x14ac:dyDescent="0.3">
      <c r="A9322" s="3">
        <v>9</v>
      </c>
      <c r="B9322" s="8" t="s">
        <v>24630</v>
      </c>
      <c r="C9322" s="4" t="s">
        <v>24631</v>
      </c>
      <c r="D9322" s="5">
        <v>45176</v>
      </c>
      <c r="E9322" s="6" t="s">
        <v>24632</v>
      </c>
      <c r="F9322" s="7">
        <v>-128591</v>
      </c>
      <c r="G9322" s="6" t="s">
        <v>10524</v>
      </c>
      <c r="H9322" s="7">
        <v>-13824</v>
      </c>
      <c r="I9322" s="11">
        <v>-114767</v>
      </c>
      <c r="J9322" s="132" t="s">
        <v>927</v>
      </c>
      <c r="K9322" s="133"/>
      <c r="L9322" t="str">
        <f t="shared" ref="L9322:L9333" si="620">+RIGHT(C9322,4)</f>
        <v>1220</v>
      </c>
      <c r="M9322">
        <f t="shared" si="617"/>
        <v>1220</v>
      </c>
      <c r="N9322" s="37">
        <f t="shared" si="618"/>
        <v>-128591</v>
      </c>
    </row>
    <row r="9323" spans="1:14" ht="38.200000000000003" customHeight="1" x14ac:dyDescent="0.3">
      <c r="A9323" s="3">
        <v>9</v>
      </c>
      <c r="B9323" s="134" t="s">
        <v>24651</v>
      </c>
      <c r="C9323" s="4" t="s">
        <v>24652</v>
      </c>
      <c r="D9323" s="5">
        <v>45169</v>
      </c>
      <c r="E9323" s="6" t="s">
        <v>24653</v>
      </c>
      <c r="F9323" s="7">
        <v>-214577</v>
      </c>
      <c r="G9323" s="6" t="s">
        <v>10524</v>
      </c>
      <c r="H9323" s="7">
        <v>-23067</v>
      </c>
      <c r="I9323" s="136">
        <v>-512656</v>
      </c>
      <c r="J9323" s="138" t="s">
        <v>939</v>
      </c>
      <c r="K9323" s="139"/>
      <c r="L9323" t="str">
        <f t="shared" ref="L9323:L9324" si="621">+RIGHT(C9323,3)</f>
        <v>605</v>
      </c>
      <c r="M9323">
        <f t="shared" si="617"/>
        <v>605</v>
      </c>
      <c r="N9323" s="37">
        <f t="shared" si="618"/>
        <v>-214577</v>
      </c>
    </row>
    <row r="9324" spans="1:14" ht="37.6" x14ac:dyDescent="0.3">
      <c r="A9324" s="3">
        <v>9</v>
      </c>
      <c r="B9324" s="135"/>
      <c r="C9324" s="4" t="s">
        <v>7236</v>
      </c>
      <c r="D9324" s="5">
        <v>45154</v>
      </c>
      <c r="E9324" s="6" t="s">
        <v>24654</v>
      </c>
      <c r="F9324" s="7">
        <v>-359828</v>
      </c>
      <c r="G9324" s="6" t="s">
        <v>10524</v>
      </c>
      <c r="H9324" s="7">
        <v>-38682</v>
      </c>
      <c r="I9324" s="137"/>
      <c r="J9324" s="140"/>
      <c r="K9324" s="141"/>
      <c r="L9324" t="str">
        <f t="shared" si="621"/>
        <v>569</v>
      </c>
      <c r="M9324">
        <f t="shared" si="617"/>
        <v>569</v>
      </c>
      <c r="N9324" s="37">
        <f t="shared" si="618"/>
        <v>-359828</v>
      </c>
    </row>
    <row r="9325" spans="1:14" ht="38.200000000000003" customHeight="1" x14ac:dyDescent="0.3">
      <c r="A9325" s="3">
        <v>9</v>
      </c>
      <c r="B9325" s="8" t="s">
        <v>24667</v>
      </c>
      <c r="C9325" s="4" t="s">
        <v>24668</v>
      </c>
      <c r="D9325" s="5">
        <v>45159</v>
      </c>
      <c r="E9325" s="6" t="s">
        <v>24669</v>
      </c>
      <c r="F9325" s="7">
        <v>-119943</v>
      </c>
      <c r="G9325" s="6" t="s">
        <v>10524</v>
      </c>
      <c r="H9325" s="7">
        <v>-12894</v>
      </c>
      <c r="I9325" s="11">
        <v>-107049</v>
      </c>
      <c r="J9325" s="132" t="s">
        <v>956</v>
      </c>
      <c r="K9325" s="133"/>
      <c r="L9325" t="str">
        <f t="shared" si="620"/>
        <v>1331</v>
      </c>
      <c r="M9325">
        <f t="shared" si="617"/>
        <v>1331</v>
      </c>
      <c r="N9325" s="37">
        <f t="shared" si="618"/>
        <v>-119943</v>
      </c>
    </row>
    <row r="9326" spans="1:14" ht="38.200000000000003" customHeight="1" x14ac:dyDescent="0.3">
      <c r="A9326" s="3">
        <v>9</v>
      </c>
      <c r="B9326" s="8" t="s">
        <v>24670</v>
      </c>
      <c r="C9326" s="4" t="s">
        <v>24671</v>
      </c>
      <c r="D9326" s="5">
        <v>45176</v>
      </c>
      <c r="E9326" s="6" t="s">
        <v>24672</v>
      </c>
      <c r="F9326" s="7">
        <v>-128591</v>
      </c>
      <c r="G9326" s="6" t="s">
        <v>10524</v>
      </c>
      <c r="H9326" s="7">
        <v>-13824</v>
      </c>
      <c r="I9326" s="11">
        <v>-114767</v>
      </c>
      <c r="J9326" s="132" t="s">
        <v>956</v>
      </c>
      <c r="K9326" s="133"/>
      <c r="L9326" t="str">
        <f t="shared" si="620"/>
        <v>1450</v>
      </c>
      <c r="M9326">
        <f t="shared" si="617"/>
        <v>1450</v>
      </c>
      <c r="N9326" s="37">
        <f t="shared" si="618"/>
        <v>-128591</v>
      </c>
    </row>
    <row r="9327" spans="1:14" ht="25.55" customHeight="1" x14ac:dyDescent="0.3">
      <c r="A9327" s="3">
        <v>9</v>
      </c>
      <c r="B9327" s="134" t="s">
        <v>24678</v>
      </c>
      <c r="C9327" s="4" t="s">
        <v>24679</v>
      </c>
      <c r="D9327" s="5">
        <v>45146</v>
      </c>
      <c r="E9327" s="6" t="s">
        <v>24680</v>
      </c>
      <c r="F9327" s="7">
        <v>-239885</v>
      </c>
      <c r="G9327" s="6" t="s">
        <v>10524</v>
      </c>
      <c r="H9327" s="7">
        <v>-25788</v>
      </c>
      <c r="I9327" s="136">
        <v>-321146</v>
      </c>
      <c r="J9327" s="138" t="s">
        <v>971</v>
      </c>
      <c r="K9327" s="139"/>
      <c r="L9327" t="str">
        <f t="shared" ref="L9327:L9332" si="622">+RIGHT(C9327,3)</f>
        <v>808</v>
      </c>
      <c r="M9327">
        <f t="shared" si="617"/>
        <v>808</v>
      </c>
      <c r="N9327" s="37">
        <f t="shared" si="618"/>
        <v>-239885</v>
      </c>
    </row>
    <row r="9328" spans="1:14" ht="25.05" x14ac:dyDescent="0.3">
      <c r="A9328" s="3">
        <v>9</v>
      </c>
      <c r="B9328" s="135"/>
      <c r="C9328" s="4" t="s">
        <v>24681</v>
      </c>
      <c r="D9328" s="5">
        <v>45161</v>
      </c>
      <c r="E9328" s="6" t="s">
        <v>24682</v>
      </c>
      <c r="F9328" s="7">
        <v>-119943</v>
      </c>
      <c r="G9328" s="6" t="s">
        <v>10524</v>
      </c>
      <c r="H9328" s="7">
        <v>-12894</v>
      </c>
      <c r="I9328" s="137"/>
      <c r="J9328" s="140"/>
      <c r="K9328" s="141"/>
      <c r="L9328" t="str">
        <f t="shared" si="622"/>
        <v>851</v>
      </c>
      <c r="M9328">
        <f t="shared" si="617"/>
        <v>851</v>
      </c>
      <c r="N9328" s="37">
        <f t="shared" si="618"/>
        <v>-119943</v>
      </c>
    </row>
    <row r="9329" spans="1:14" ht="38.200000000000003" customHeight="1" x14ac:dyDescent="0.3">
      <c r="A9329" s="3">
        <v>9</v>
      </c>
      <c r="B9329" s="8" t="s">
        <v>24685</v>
      </c>
      <c r="C9329" s="4" t="s">
        <v>24686</v>
      </c>
      <c r="D9329" s="5">
        <v>45164</v>
      </c>
      <c r="E9329" s="6" t="s">
        <v>24687</v>
      </c>
      <c r="F9329" s="7">
        <v>-119943</v>
      </c>
      <c r="G9329" s="6" t="s">
        <v>10524</v>
      </c>
      <c r="H9329" s="7">
        <v>-12894</v>
      </c>
      <c r="I9329" s="11">
        <v>-107049</v>
      </c>
      <c r="J9329" s="132" t="s">
        <v>985</v>
      </c>
      <c r="K9329" s="133"/>
      <c r="L9329" t="str">
        <f t="shared" si="622"/>
        <v>597</v>
      </c>
      <c r="M9329">
        <f t="shared" si="617"/>
        <v>597</v>
      </c>
      <c r="N9329" s="37">
        <f t="shared" si="618"/>
        <v>-119943</v>
      </c>
    </row>
    <row r="9330" spans="1:14" ht="38.200000000000003" customHeight="1" x14ac:dyDescent="0.3">
      <c r="A9330" s="3">
        <v>9</v>
      </c>
      <c r="B9330" s="8" t="s">
        <v>24711</v>
      </c>
      <c r="C9330" s="4" t="s">
        <v>24712</v>
      </c>
      <c r="D9330" s="5">
        <v>45169</v>
      </c>
      <c r="E9330" s="6" t="s">
        <v>24713</v>
      </c>
      <c r="F9330" s="7">
        <v>-119943</v>
      </c>
      <c r="G9330" s="6" t="s">
        <v>10524</v>
      </c>
      <c r="H9330" s="7">
        <v>-12894</v>
      </c>
      <c r="I9330" s="11">
        <v>-107049</v>
      </c>
      <c r="J9330" s="132" t="s">
        <v>1014</v>
      </c>
      <c r="K9330" s="133"/>
      <c r="L9330" t="str">
        <f t="shared" si="622"/>
        <v>571</v>
      </c>
      <c r="M9330">
        <f t="shared" si="617"/>
        <v>571</v>
      </c>
      <c r="N9330" s="37">
        <f t="shared" si="618"/>
        <v>-119943</v>
      </c>
    </row>
    <row r="9331" spans="1:14" ht="38.200000000000003" customHeight="1" x14ac:dyDescent="0.3">
      <c r="A9331" s="3">
        <v>9</v>
      </c>
      <c r="B9331" s="8" t="s">
        <v>24725</v>
      </c>
      <c r="C9331" s="4" t="s">
        <v>11669</v>
      </c>
      <c r="D9331" s="5">
        <v>45163</v>
      </c>
      <c r="E9331" s="6" t="s">
        <v>24726</v>
      </c>
      <c r="F9331" s="7">
        <v>-278554</v>
      </c>
      <c r="G9331" s="6" t="s">
        <v>10524</v>
      </c>
      <c r="H9331" s="7">
        <v>-29945</v>
      </c>
      <c r="I9331" s="11">
        <v>-248609</v>
      </c>
      <c r="J9331" s="132" t="s">
        <v>11165</v>
      </c>
      <c r="K9331" s="133"/>
      <c r="L9331" t="str">
        <f t="shared" si="622"/>
        <v>388</v>
      </c>
      <c r="M9331">
        <f t="shared" si="617"/>
        <v>388</v>
      </c>
      <c r="N9331" s="37">
        <f t="shared" si="618"/>
        <v>-278554</v>
      </c>
    </row>
    <row r="9332" spans="1:14" ht="51.05" customHeight="1" x14ac:dyDescent="0.3">
      <c r="A9332" s="3">
        <v>9</v>
      </c>
      <c r="B9332" s="134" t="s">
        <v>24749</v>
      </c>
      <c r="C9332" s="4" t="s">
        <v>24750</v>
      </c>
      <c r="D9332" s="5">
        <v>45152</v>
      </c>
      <c r="E9332" s="6" t="s">
        <v>24751</v>
      </c>
      <c r="F9332" s="7">
        <v>-79305</v>
      </c>
      <c r="G9332" s="6" t="s">
        <v>10524</v>
      </c>
      <c r="H9332" s="7">
        <v>-8525</v>
      </c>
      <c r="I9332" s="136">
        <v>-189930</v>
      </c>
      <c r="J9332" s="138" t="s">
        <v>1046</v>
      </c>
      <c r="K9332" s="139"/>
      <c r="L9332" t="str">
        <f t="shared" si="622"/>
        <v>955</v>
      </c>
      <c r="M9332">
        <f t="shared" si="617"/>
        <v>955</v>
      </c>
      <c r="N9332" s="37">
        <f t="shared" si="618"/>
        <v>-79305</v>
      </c>
    </row>
    <row r="9333" spans="1:14" ht="50.1" x14ac:dyDescent="0.3">
      <c r="A9333" s="3">
        <v>9</v>
      </c>
      <c r="B9333" s="135"/>
      <c r="C9333" s="4" t="s">
        <v>619</v>
      </c>
      <c r="D9333" s="5">
        <v>45167</v>
      </c>
      <c r="E9333" s="6" t="s">
        <v>24752</v>
      </c>
      <c r="F9333" s="7">
        <v>-133502</v>
      </c>
      <c r="G9333" s="6" t="s">
        <v>10524</v>
      </c>
      <c r="H9333" s="7">
        <v>-14352</v>
      </c>
      <c r="I9333" s="137"/>
      <c r="J9333" s="140"/>
      <c r="K9333" s="141"/>
      <c r="L9333" t="str">
        <f t="shared" si="620"/>
        <v>1026</v>
      </c>
      <c r="M9333">
        <f t="shared" si="617"/>
        <v>1026</v>
      </c>
      <c r="N9333" s="37">
        <f t="shared" si="618"/>
        <v>-133502</v>
      </c>
    </row>
    <row r="9334" spans="1:14" ht="38.200000000000003" customHeight="1" x14ac:dyDescent="0.3">
      <c r="A9334" s="3">
        <v>9</v>
      </c>
      <c r="B9334" s="8" t="s">
        <v>24772</v>
      </c>
      <c r="C9334" s="4" t="s">
        <v>24773</v>
      </c>
      <c r="D9334" s="5">
        <v>45177</v>
      </c>
      <c r="E9334" s="6" t="s">
        <v>24774</v>
      </c>
      <c r="F9334" s="7">
        <v>-1022187</v>
      </c>
      <c r="G9334" s="6" t="s">
        <v>10524</v>
      </c>
      <c r="H9334" s="7">
        <v>-109885</v>
      </c>
      <c r="I9334" s="11">
        <v>-912302</v>
      </c>
      <c r="J9334" s="132" t="s">
        <v>1070</v>
      </c>
      <c r="K9334" s="133"/>
      <c r="L9334" t="str">
        <f t="shared" si="619"/>
        <v>01027</v>
      </c>
      <c r="M9334">
        <f t="shared" si="617"/>
        <v>1027</v>
      </c>
      <c r="N9334" s="37">
        <f t="shared" si="618"/>
        <v>-1022187</v>
      </c>
    </row>
    <row r="9335" spans="1:14" ht="37.6" x14ac:dyDescent="0.3">
      <c r="A9335" s="3">
        <v>9</v>
      </c>
      <c r="B9335" s="8" t="s">
        <v>24785</v>
      </c>
      <c r="C9335" s="4" t="s">
        <v>24786</v>
      </c>
      <c r="D9335" s="5">
        <v>44984</v>
      </c>
      <c r="E9335" s="6" t="s">
        <v>24787</v>
      </c>
      <c r="F9335" s="7">
        <v>-2034513</v>
      </c>
      <c r="G9335" s="6" t="s">
        <v>10524</v>
      </c>
      <c r="H9335" s="7">
        <v>-218710</v>
      </c>
      <c r="I9335" s="11">
        <v>-1815803</v>
      </c>
      <c r="J9335" s="132" t="s">
        <v>1086</v>
      </c>
      <c r="K9335" s="133"/>
      <c r="L9335" t="str">
        <f t="shared" ref="L9335:L9365" si="623">+RIGHT(C9335,4)</f>
        <v>0144</v>
      </c>
      <c r="M9335">
        <f t="shared" si="617"/>
        <v>144</v>
      </c>
      <c r="N9335" s="37">
        <f t="shared" si="618"/>
        <v>-2034513</v>
      </c>
    </row>
    <row r="9336" spans="1:14" ht="38.200000000000003" customHeight="1" x14ac:dyDescent="0.3">
      <c r="A9336" s="3">
        <v>9</v>
      </c>
      <c r="B9336" s="8" t="s">
        <v>24796</v>
      </c>
      <c r="C9336" s="4" t="s">
        <v>24797</v>
      </c>
      <c r="D9336" s="5">
        <v>45155</v>
      </c>
      <c r="E9336" s="6" t="s">
        <v>24798</v>
      </c>
      <c r="F9336" s="7">
        <v>-432442</v>
      </c>
      <c r="G9336" s="6" t="s">
        <v>10524</v>
      </c>
      <c r="H9336" s="7">
        <v>-46488</v>
      </c>
      <c r="I9336" s="11">
        <v>-385954</v>
      </c>
      <c r="J9336" s="132" t="s">
        <v>1093</v>
      </c>
      <c r="K9336" s="133"/>
      <c r="L9336" t="str">
        <f t="shared" si="623"/>
        <v>1341</v>
      </c>
      <c r="M9336">
        <f t="shared" si="617"/>
        <v>1341</v>
      </c>
      <c r="N9336" s="37">
        <f t="shared" si="618"/>
        <v>-432442</v>
      </c>
    </row>
    <row r="9337" spans="1:14" ht="38.200000000000003" customHeight="1" x14ac:dyDescent="0.3">
      <c r="A9337" s="3">
        <v>9</v>
      </c>
      <c r="B9337" s="8" t="s">
        <v>24799</v>
      </c>
      <c r="C9337" s="4" t="s">
        <v>24800</v>
      </c>
      <c r="D9337" s="5">
        <v>45180</v>
      </c>
      <c r="E9337" s="6" t="s">
        <v>24801</v>
      </c>
      <c r="F9337" s="7">
        <v>-398496</v>
      </c>
      <c r="G9337" s="6" t="s">
        <v>10524</v>
      </c>
      <c r="H9337" s="7">
        <v>-42838</v>
      </c>
      <c r="I9337" s="11">
        <v>-355658</v>
      </c>
      <c r="J9337" s="132" t="s">
        <v>1093</v>
      </c>
      <c r="K9337" s="133"/>
      <c r="L9337" t="str">
        <f t="shared" si="623"/>
        <v>1477</v>
      </c>
      <c r="M9337">
        <f t="shared" si="617"/>
        <v>1477</v>
      </c>
      <c r="N9337" s="37">
        <f t="shared" si="618"/>
        <v>-398496</v>
      </c>
    </row>
    <row r="9338" spans="1:14" ht="38.200000000000003" customHeight="1" x14ac:dyDescent="0.3">
      <c r="A9338" s="3">
        <v>9</v>
      </c>
      <c r="B9338" s="8" t="s">
        <v>24813</v>
      </c>
      <c r="C9338" s="4" t="s">
        <v>24814</v>
      </c>
      <c r="D9338" s="5">
        <v>45180</v>
      </c>
      <c r="E9338" s="6" t="s">
        <v>24815</v>
      </c>
      <c r="F9338" s="7">
        <v>-128591</v>
      </c>
      <c r="G9338" s="6" t="s">
        <v>10524</v>
      </c>
      <c r="H9338" s="7">
        <v>-13824</v>
      </c>
      <c r="I9338" s="11">
        <v>-114767</v>
      </c>
      <c r="J9338" s="132" t="s">
        <v>1105</v>
      </c>
      <c r="K9338" s="133"/>
      <c r="L9338" t="str">
        <f>+RIGHT(C9338,3)</f>
        <v>880</v>
      </c>
      <c r="M9338">
        <f t="shared" si="617"/>
        <v>880</v>
      </c>
      <c r="N9338" s="37">
        <f t="shared" si="618"/>
        <v>-128591</v>
      </c>
    </row>
    <row r="9339" spans="1:14" ht="38.200000000000003" customHeight="1" x14ac:dyDescent="0.3">
      <c r="A9339" s="3">
        <v>9</v>
      </c>
      <c r="B9339" s="134" t="s">
        <v>24881</v>
      </c>
      <c r="C9339" s="4" t="s">
        <v>24882</v>
      </c>
      <c r="D9339" s="5">
        <v>45169</v>
      </c>
      <c r="E9339" s="6" t="s">
        <v>24883</v>
      </c>
      <c r="F9339" s="7">
        <v>-412940</v>
      </c>
      <c r="G9339" s="6" t="s">
        <v>10524</v>
      </c>
      <c r="H9339" s="7">
        <v>-44391</v>
      </c>
      <c r="I9339" s="136">
        <v>-2199075</v>
      </c>
      <c r="J9339" s="138" t="s">
        <v>1122</v>
      </c>
      <c r="K9339" s="139"/>
      <c r="L9339" t="str">
        <f t="shared" si="623"/>
        <v>2948</v>
      </c>
      <c r="M9339">
        <f t="shared" si="617"/>
        <v>2948</v>
      </c>
      <c r="N9339" s="37">
        <f t="shared" si="618"/>
        <v>-412940</v>
      </c>
    </row>
    <row r="9340" spans="1:14" ht="37.6" x14ac:dyDescent="0.3">
      <c r="A9340" s="3">
        <v>9</v>
      </c>
      <c r="B9340" s="142"/>
      <c r="C9340" s="4" t="s">
        <v>24884</v>
      </c>
      <c r="D9340" s="5">
        <v>45156</v>
      </c>
      <c r="E9340" s="6" t="s">
        <v>24885</v>
      </c>
      <c r="F9340" s="7">
        <v>-339126</v>
      </c>
      <c r="G9340" s="6" t="s">
        <v>10524</v>
      </c>
      <c r="H9340" s="7">
        <v>-36456</v>
      </c>
      <c r="I9340" s="143"/>
      <c r="J9340" s="144"/>
      <c r="K9340" s="145"/>
      <c r="L9340" t="str">
        <f t="shared" si="623"/>
        <v>2817</v>
      </c>
      <c r="M9340">
        <f t="shared" si="617"/>
        <v>2817</v>
      </c>
      <c r="N9340" s="37">
        <f t="shared" si="618"/>
        <v>-339126</v>
      </c>
    </row>
    <row r="9341" spans="1:14" ht="37.6" x14ac:dyDescent="0.3">
      <c r="A9341" s="3">
        <v>9</v>
      </c>
      <c r="B9341" s="142"/>
      <c r="C9341" s="4" t="s">
        <v>24886</v>
      </c>
      <c r="D9341" s="5">
        <v>45160</v>
      </c>
      <c r="E9341" s="6" t="s">
        <v>24887</v>
      </c>
      <c r="F9341" s="7">
        <v>-375464</v>
      </c>
      <c r="G9341" s="6" t="s">
        <v>10524</v>
      </c>
      <c r="H9341" s="7">
        <v>-40362</v>
      </c>
      <c r="I9341" s="143"/>
      <c r="J9341" s="144"/>
      <c r="K9341" s="145"/>
      <c r="L9341" t="str">
        <f t="shared" si="623"/>
        <v>2866</v>
      </c>
      <c r="M9341">
        <f t="shared" si="617"/>
        <v>2866</v>
      </c>
      <c r="N9341" s="37">
        <f t="shared" si="618"/>
        <v>-375464</v>
      </c>
    </row>
    <row r="9342" spans="1:14" ht="37.6" x14ac:dyDescent="0.3">
      <c r="A9342" s="3">
        <v>9</v>
      </c>
      <c r="B9342" s="142"/>
      <c r="C9342" s="4" t="s">
        <v>24888</v>
      </c>
      <c r="D9342" s="5">
        <v>45169</v>
      </c>
      <c r="E9342" s="6" t="s">
        <v>24889</v>
      </c>
      <c r="F9342" s="7">
        <v>-119943</v>
      </c>
      <c r="G9342" s="6" t="s">
        <v>10524</v>
      </c>
      <c r="H9342" s="7">
        <v>-12894</v>
      </c>
      <c r="I9342" s="143"/>
      <c r="J9342" s="144"/>
      <c r="K9342" s="145"/>
      <c r="L9342" t="str">
        <f t="shared" si="623"/>
        <v>2953</v>
      </c>
      <c r="M9342">
        <f t="shared" si="617"/>
        <v>2953</v>
      </c>
      <c r="N9342" s="37">
        <f t="shared" si="618"/>
        <v>-119943</v>
      </c>
    </row>
    <row r="9343" spans="1:14" ht="37.6" x14ac:dyDescent="0.3">
      <c r="A9343" s="3">
        <v>9</v>
      </c>
      <c r="B9343" s="142"/>
      <c r="C9343" s="4" t="s">
        <v>24890</v>
      </c>
      <c r="D9343" s="5">
        <v>45149</v>
      </c>
      <c r="E9343" s="6" t="s">
        <v>24891</v>
      </c>
      <c r="F9343" s="7">
        <v>-326434</v>
      </c>
      <c r="G9343" s="6" t="s">
        <v>10524</v>
      </c>
      <c r="H9343" s="7">
        <v>-35092</v>
      </c>
      <c r="I9343" s="143"/>
      <c r="J9343" s="144"/>
      <c r="K9343" s="145"/>
      <c r="L9343" t="str">
        <f t="shared" si="623"/>
        <v>2770</v>
      </c>
      <c r="M9343">
        <f t="shared" si="617"/>
        <v>2770</v>
      </c>
      <c r="N9343" s="37">
        <f t="shared" si="618"/>
        <v>-326434</v>
      </c>
    </row>
    <row r="9344" spans="1:14" ht="37.6" x14ac:dyDescent="0.3">
      <c r="A9344" s="3">
        <v>9</v>
      </c>
      <c r="B9344" s="142"/>
      <c r="C9344" s="4" t="s">
        <v>24892</v>
      </c>
      <c r="D9344" s="5">
        <v>45156</v>
      </c>
      <c r="E9344" s="6" t="s">
        <v>24893</v>
      </c>
      <c r="F9344" s="7">
        <v>-81675</v>
      </c>
      <c r="G9344" s="6" t="s">
        <v>10524</v>
      </c>
      <c r="H9344" s="7">
        <v>-8780</v>
      </c>
      <c r="I9344" s="143"/>
      <c r="J9344" s="144"/>
      <c r="K9344" s="145"/>
      <c r="L9344" t="str">
        <f t="shared" si="623"/>
        <v>2818</v>
      </c>
      <c r="M9344">
        <f t="shared" si="617"/>
        <v>2818</v>
      </c>
      <c r="N9344" s="37">
        <f t="shared" si="618"/>
        <v>-81675</v>
      </c>
    </row>
    <row r="9345" spans="1:14" ht="37.6" x14ac:dyDescent="0.3">
      <c r="A9345" s="3">
        <v>9</v>
      </c>
      <c r="B9345" s="142"/>
      <c r="C9345" s="4" t="s">
        <v>24894</v>
      </c>
      <c r="D9345" s="5">
        <v>45160</v>
      </c>
      <c r="E9345" s="6" t="s">
        <v>24895</v>
      </c>
      <c r="F9345" s="7">
        <v>-119943</v>
      </c>
      <c r="G9345" s="6" t="s">
        <v>10524</v>
      </c>
      <c r="H9345" s="7">
        <v>-12894</v>
      </c>
      <c r="I9345" s="143"/>
      <c r="J9345" s="144"/>
      <c r="K9345" s="145"/>
      <c r="L9345" t="str">
        <f t="shared" si="623"/>
        <v>2867</v>
      </c>
      <c r="M9345">
        <f t="shared" si="617"/>
        <v>2867</v>
      </c>
      <c r="N9345" s="37">
        <f t="shared" si="618"/>
        <v>-119943</v>
      </c>
    </row>
    <row r="9346" spans="1:14" ht="37.6" x14ac:dyDescent="0.3">
      <c r="A9346" s="3">
        <v>9</v>
      </c>
      <c r="B9346" s="142"/>
      <c r="C9346" s="4" t="s">
        <v>24896</v>
      </c>
      <c r="D9346" s="5">
        <v>45163</v>
      </c>
      <c r="E9346" s="6" t="s">
        <v>24897</v>
      </c>
      <c r="F9346" s="7">
        <v>-200133</v>
      </c>
      <c r="G9346" s="6" t="s">
        <v>10524</v>
      </c>
      <c r="H9346" s="7">
        <v>-21514</v>
      </c>
      <c r="I9346" s="143"/>
      <c r="J9346" s="144"/>
      <c r="K9346" s="145"/>
      <c r="L9346" t="str">
        <f t="shared" si="623"/>
        <v>2901</v>
      </c>
      <c r="M9346">
        <f t="shared" si="617"/>
        <v>2901</v>
      </c>
      <c r="N9346" s="37">
        <f t="shared" si="618"/>
        <v>-200133</v>
      </c>
    </row>
    <row r="9347" spans="1:14" ht="37.6" x14ac:dyDescent="0.3">
      <c r="A9347" s="3">
        <v>9</v>
      </c>
      <c r="B9347" s="135"/>
      <c r="C9347" s="4" t="s">
        <v>24898</v>
      </c>
      <c r="D9347" s="5">
        <v>45161</v>
      </c>
      <c r="E9347" s="6" t="s">
        <v>24899</v>
      </c>
      <c r="F9347" s="7">
        <v>-488292</v>
      </c>
      <c r="G9347" s="6" t="s">
        <v>10524</v>
      </c>
      <c r="H9347" s="7">
        <v>-52491</v>
      </c>
      <c r="I9347" s="137"/>
      <c r="J9347" s="140"/>
      <c r="K9347" s="141"/>
      <c r="L9347" t="str">
        <f t="shared" si="623"/>
        <v>2885</v>
      </c>
      <c r="M9347">
        <f t="shared" si="617"/>
        <v>2885</v>
      </c>
      <c r="N9347" s="37">
        <f t="shared" si="618"/>
        <v>-488292</v>
      </c>
    </row>
    <row r="9348" spans="1:14" ht="51.05" customHeight="1" x14ac:dyDescent="0.3">
      <c r="A9348" s="3">
        <v>9</v>
      </c>
      <c r="B9348" s="134" t="s">
        <v>24900</v>
      </c>
      <c r="C9348" s="4" t="s">
        <v>24901</v>
      </c>
      <c r="D9348" s="5">
        <v>45176</v>
      </c>
      <c r="E9348" s="6" t="s">
        <v>24902</v>
      </c>
      <c r="F9348" s="7">
        <v>-248534</v>
      </c>
      <c r="G9348" s="6" t="s">
        <v>10524</v>
      </c>
      <c r="H9348" s="7">
        <v>-26717</v>
      </c>
      <c r="I9348" s="136">
        <v>-975908</v>
      </c>
      <c r="J9348" s="138" t="s">
        <v>1122</v>
      </c>
      <c r="K9348" s="139"/>
      <c r="L9348" t="str">
        <f t="shared" si="623"/>
        <v>3018</v>
      </c>
      <c r="M9348">
        <f t="shared" si="617"/>
        <v>3018</v>
      </c>
      <c r="N9348" s="37">
        <f t="shared" si="618"/>
        <v>-248534</v>
      </c>
    </row>
    <row r="9349" spans="1:14" ht="37.6" x14ac:dyDescent="0.3">
      <c r="A9349" s="3">
        <v>9</v>
      </c>
      <c r="B9349" s="142"/>
      <c r="C9349" s="4" t="s">
        <v>24903</v>
      </c>
      <c r="D9349" s="5">
        <v>45176</v>
      </c>
      <c r="E9349" s="6" t="s">
        <v>24904</v>
      </c>
      <c r="F9349" s="7">
        <v>-108393</v>
      </c>
      <c r="G9349" s="6" t="s">
        <v>10524</v>
      </c>
      <c r="H9349" s="7">
        <v>-11652</v>
      </c>
      <c r="I9349" s="143"/>
      <c r="J9349" s="144"/>
      <c r="K9349" s="145"/>
      <c r="L9349" t="str">
        <f t="shared" si="623"/>
        <v>3020</v>
      </c>
      <c r="M9349">
        <f t="shared" si="617"/>
        <v>3020</v>
      </c>
      <c r="N9349" s="37">
        <f t="shared" si="618"/>
        <v>-108393</v>
      </c>
    </row>
    <row r="9350" spans="1:14" ht="37.6" x14ac:dyDescent="0.3">
      <c r="A9350" s="3">
        <v>9</v>
      </c>
      <c r="B9350" s="142"/>
      <c r="C9350" s="4" t="s">
        <v>24905</v>
      </c>
      <c r="D9350" s="5">
        <v>45181</v>
      </c>
      <c r="E9350" s="6" t="s">
        <v>24906</v>
      </c>
      <c r="F9350" s="7">
        <v>-320075</v>
      </c>
      <c r="G9350" s="6" t="s">
        <v>10524</v>
      </c>
      <c r="H9350" s="7">
        <v>-34408</v>
      </c>
      <c r="I9350" s="143"/>
      <c r="J9350" s="144"/>
      <c r="K9350" s="145"/>
      <c r="L9350" t="str">
        <f t="shared" si="623"/>
        <v>3109</v>
      </c>
      <c r="M9350">
        <f t="shared" si="617"/>
        <v>3109</v>
      </c>
      <c r="N9350" s="37">
        <f t="shared" si="618"/>
        <v>-320075</v>
      </c>
    </row>
    <row r="9351" spans="1:14" ht="37.6" x14ac:dyDescent="0.3">
      <c r="A9351" s="3">
        <v>9</v>
      </c>
      <c r="B9351" s="142"/>
      <c r="C9351" s="4" t="s">
        <v>24907</v>
      </c>
      <c r="D9351" s="5">
        <v>45180</v>
      </c>
      <c r="E9351" s="6" t="s">
        <v>24908</v>
      </c>
      <c r="F9351" s="7">
        <v>-191907</v>
      </c>
      <c r="G9351" s="6" t="s">
        <v>10524</v>
      </c>
      <c r="H9351" s="7">
        <v>-20630</v>
      </c>
      <c r="I9351" s="143"/>
      <c r="J9351" s="144"/>
      <c r="K9351" s="145"/>
      <c r="L9351" t="str">
        <f t="shared" si="623"/>
        <v>3067</v>
      </c>
      <c r="M9351">
        <f t="shared" si="617"/>
        <v>3067</v>
      </c>
      <c r="N9351" s="37">
        <f t="shared" si="618"/>
        <v>-191907</v>
      </c>
    </row>
    <row r="9352" spans="1:14" ht="37.6" x14ac:dyDescent="0.3">
      <c r="A9352" s="3">
        <v>9</v>
      </c>
      <c r="B9352" s="135"/>
      <c r="C9352" s="4" t="s">
        <v>24909</v>
      </c>
      <c r="D9352" s="5">
        <v>45176</v>
      </c>
      <c r="E9352" s="6" t="s">
        <v>24910</v>
      </c>
      <c r="F9352" s="7">
        <v>-224545</v>
      </c>
      <c r="G9352" s="6" t="s">
        <v>10524</v>
      </c>
      <c r="H9352" s="7">
        <v>-24139</v>
      </c>
      <c r="I9352" s="137"/>
      <c r="J9352" s="140"/>
      <c r="K9352" s="141"/>
      <c r="L9352" t="str">
        <f t="shared" si="623"/>
        <v>3019</v>
      </c>
      <c r="M9352">
        <f t="shared" si="617"/>
        <v>3019</v>
      </c>
      <c r="N9352" s="37">
        <f t="shared" si="618"/>
        <v>-224545</v>
      </c>
    </row>
    <row r="9353" spans="1:14" ht="38.200000000000003" customHeight="1" x14ac:dyDescent="0.3">
      <c r="A9353" s="3">
        <v>9</v>
      </c>
      <c r="B9353" s="134" t="s">
        <v>24921</v>
      </c>
      <c r="C9353" s="4" t="s">
        <v>7171</v>
      </c>
      <c r="D9353" s="5">
        <v>45167</v>
      </c>
      <c r="E9353" s="6" t="s">
        <v>24922</v>
      </c>
      <c r="F9353" s="7">
        <v>-319191</v>
      </c>
      <c r="G9353" s="6" t="s">
        <v>10524</v>
      </c>
      <c r="H9353" s="7">
        <v>-34313</v>
      </c>
      <c r="I9353" s="136">
        <v>-671844</v>
      </c>
      <c r="J9353" s="138" t="s">
        <v>1236</v>
      </c>
      <c r="K9353" s="139"/>
      <c r="L9353" t="str">
        <f t="shared" ref="L9353:L9362" si="624">+RIGHT(C9353,3)</f>
        <v>505</v>
      </c>
      <c r="M9353">
        <f t="shared" si="617"/>
        <v>505</v>
      </c>
      <c r="N9353" s="37">
        <f t="shared" si="618"/>
        <v>-319191</v>
      </c>
    </row>
    <row r="9354" spans="1:14" ht="37.6" x14ac:dyDescent="0.3">
      <c r="A9354" s="3">
        <v>9</v>
      </c>
      <c r="B9354" s="142"/>
      <c r="C9354" s="4" t="s">
        <v>24923</v>
      </c>
      <c r="D9354" s="5">
        <v>45148</v>
      </c>
      <c r="E9354" s="6" t="s">
        <v>24924</v>
      </c>
      <c r="F9354" s="7">
        <v>-313632</v>
      </c>
      <c r="G9354" s="6" t="s">
        <v>10524</v>
      </c>
      <c r="H9354" s="7">
        <v>-33715</v>
      </c>
      <c r="I9354" s="143"/>
      <c r="J9354" s="144"/>
      <c r="K9354" s="145"/>
      <c r="L9354" t="str">
        <f t="shared" si="624"/>
        <v>471</v>
      </c>
      <c r="M9354">
        <f t="shared" si="617"/>
        <v>471</v>
      </c>
      <c r="N9354" s="37">
        <f t="shared" si="618"/>
        <v>-313632</v>
      </c>
    </row>
    <row r="9355" spans="1:14" ht="37.6" x14ac:dyDescent="0.3">
      <c r="A9355" s="3">
        <v>9</v>
      </c>
      <c r="B9355" s="135"/>
      <c r="C9355" s="4" t="s">
        <v>24925</v>
      </c>
      <c r="D9355" s="5">
        <v>45167</v>
      </c>
      <c r="E9355" s="6" t="s">
        <v>24926</v>
      </c>
      <c r="F9355" s="7">
        <v>-119943</v>
      </c>
      <c r="G9355" s="6" t="s">
        <v>10524</v>
      </c>
      <c r="H9355" s="7">
        <v>-12894</v>
      </c>
      <c r="I9355" s="137"/>
      <c r="J9355" s="140"/>
      <c r="K9355" s="141"/>
      <c r="L9355" t="str">
        <f t="shared" si="624"/>
        <v>511</v>
      </c>
      <c r="M9355">
        <f t="shared" si="617"/>
        <v>511</v>
      </c>
      <c r="N9355" s="37">
        <f t="shared" si="618"/>
        <v>-119943</v>
      </c>
    </row>
    <row r="9356" spans="1:14" ht="38.200000000000003" customHeight="1" x14ac:dyDescent="0.3">
      <c r="A9356" s="3">
        <v>9</v>
      </c>
      <c r="B9356" s="134" t="s">
        <v>24946</v>
      </c>
      <c r="C9356" s="4" t="s">
        <v>24947</v>
      </c>
      <c r="D9356" s="5">
        <v>45155</v>
      </c>
      <c r="E9356" s="6" t="s">
        <v>24948</v>
      </c>
      <c r="F9356" s="7">
        <v>-197802</v>
      </c>
      <c r="G9356" s="6" t="s">
        <v>10524</v>
      </c>
      <c r="H9356" s="7">
        <v>-21264</v>
      </c>
      <c r="I9356" s="136">
        <v>-2521547</v>
      </c>
      <c r="J9356" s="138" t="s">
        <v>1261</v>
      </c>
      <c r="K9356" s="139"/>
      <c r="L9356" t="str">
        <f t="shared" si="624"/>
        <v>861</v>
      </c>
      <c r="M9356">
        <f t="shared" si="617"/>
        <v>861</v>
      </c>
      <c r="N9356" s="37">
        <f t="shared" si="618"/>
        <v>-197802</v>
      </c>
    </row>
    <row r="9357" spans="1:14" ht="37.6" x14ac:dyDescent="0.3">
      <c r="A9357" s="3">
        <v>9</v>
      </c>
      <c r="B9357" s="142"/>
      <c r="C9357" s="4" t="s">
        <v>9949</v>
      </c>
      <c r="D9357" s="5">
        <v>45160</v>
      </c>
      <c r="E9357" s="6" t="s">
        <v>24949</v>
      </c>
      <c r="F9357" s="7">
        <v>-585633</v>
      </c>
      <c r="G9357" s="6" t="s">
        <v>10524</v>
      </c>
      <c r="H9357" s="7">
        <v>-62956</v>
      </c>
      <c r="I9357" s="143"/>
      <c r="J9357" s="144"/>
      <c r="K9357" s="145"/>
      <c r="L9357" t="str">
        <f t="shared" si="624"/>
        <v>894</v>
      </c>
      <c r="M9357">
        <f t="shared" si="617"/>
        <v>894</v>
      </c>
      <c r="N9357" s="37">
        <f t="shared" si="618"/>
        <v>-585633</v>
      </c>
    </row>
    <row r="9358" spans="1:14" ht="37.6" x14ac:dyDescent="0.3">
      <c r="A9358" s="3">
        <v>9</v>
      </c>
      <c r="B9358" s="142"/>
      <c r="C9358" s="4" t="s">
        <v>24950</v>
      </c>
      <c r="D9358" s="5">
        <v>45147</v>
      </c>
      <c r="E9358" s="6" t="s">
        <v>24951</v>
      </c>
      <c r="F9358" s="7">
        <v>-356299</v>
      </c>
      <c r="G9358" s="6" t="s">
        <v>10524</v>
      </c>
      <c r="H9358" s="7">
        <v>-38302</v>
      </c>
      <c r="I9358" s="143"/>
      <c r="J9358" s="144"/>
      <c r="K9358" s="145"/>
      <c r="L9358" t="str">
        <f t="shared" si="624"/>
        <v>824</v>
      </c>
      <c r="M9358">
        <f t="shared" si="617"/>
        <v>824</v>
      </c>
      <c r="N9358" s="37">
        <f t="shared" si="618"/>
        <v>-356299</v>
      </c>
    </row>
    <row r="9359" spans="1:14" ht="37.6" x14ac:dyDescent="0.3">
      <c r="A9359" s="3">
        <v>9</v>
      </c>
      <c r="B9359" s="142"/>
      <c r="C9359" s="4" t="s">
        <v>24952</v>
      </c>
      <c r="D9359" s="5">
        <v>45149</v>
      </c>
      <c r="E9359" s="6" t="s">
        <v>24953</v>
      </c>
      <c r="F9359" s="7">
        <v>-639307</v>
      </c>
      <c r="G9359" s="6" t="s">
        <v>10524</v>
      </c>
      <c r="H9359" s="7">
        <v>-68726</v>
      </c>
      <c r="I9359" s="143"/>
      <c r="J9359" s="144"/>
      <c r="K9359" s="145"/>
      <c r="L9359" t="str">
        <f t="shared" si="624"/>
        <v>837</v>
      </c>
      <c r="M9359">
        <f t="shared" si="617"/>
        <v>837</v>
      </c>
      <c r="N9359" s="37">
        <f t="shared" si="618"/>
        <v>-639307</v>
      </c>
    </row>
    <row r="9360" spans="1:14" ht="37.6" x14ac:dyDescent="0.3">
      <c r="A9360" s="3">
        <v>9</v>
      </c>
      <c r="B9360" s="142"/>
      <c r="C9360" s="4" t="s">
        <v>24954</v>
      </c>
      <c r="D9360" s="5">
        <v>45149</v>
      </c>
      <c r="E9360" s="6" t="s">
        <v>24955</v>
      </c>
      <c r="F9360" s="7">
        <v>-479771</v>
      </c>
      <c r="G9360" s="6" t="s">
        <v>10524</v>
      </c>
      <c r="H9360" s="7">
        <v>-51575</v>
      </c>
      <c r="I9360" s="143"/>
      <c r="J9360" s="144"/>
      <c r="K9360" s="145"/>
      <c r="L9360" t="str">
        <f t="shared" si="624"/>
        <v>840</v>
      </c>
      <c r="M9360">
        <f t="shared" si="617"/>
        <v>840</v>
      </c>
      <c r="N9360" s="37">
        <f t="shared" si="618"/>
        <v>-479771</v>
      </c>
    </row>
    <row r="9361" spans="1:14" ht="37.6" x14ac:dyDescent="0.3">
      <c r="A9361" s="3">
        <v>9</v>
      </c>
      <c r="B9361" s="142"/>
      <c r="C9361" s="4" t="s">
        <v>24956</v>
      </c>
      <c r="D9361" s="5">
        <v>45147</v>
      </c>
      <c r="E9361" s="6" t="s">
        <v>24957</v>
      </c>
      <c r="F9361" s="7">
        <v>-80190</v>
      </c>
      <c r="G9361" s="6" t="s">
        <v>10524</v>
      </c>
      <c r="H9361" s="7">
        <v>-8620</v>
      </c>
      <c r="I9361" s="143"/>
      <c r="J9361" s="144"/>
      <c r="K9361" s="145"/>
      <c r="L9361" t="str">
        <f t="shared" si="624"/>
        <v>825</v>
      </c>
      <c r="M9361">
        <f t="shared" si="617"/>
        <v>825</v>
      </c>
      <c r="N9361" s="37">
        <f t="shared" si="618"/>
        <v>-80190</v>
      </c>
    </row>
    <row r="9362" spans="1:14" ht="37.6" x14ac:dyDescent="0.3">
      <c r="A9362" s="3">
        <v>9</v>
      </c>
      <c r="B9362" s="135"/>
      <c r="C9362" s="4" t="s">
        <v>24958</v>
      </c>
      <c r="D9362" s="5">
        <v>45160</v>
      </c>
      <c r="E9362" s="6" t="s">
        <v>24959</v>
      </c>
      <c r="F9362" s="7">
        <v>-486261</v>
      </c>
      <c r="G9362" s="6" t="s">
        <v>10524</v>
      </c>
      <c r="H9362" s="7">
        <v>-52273</v>
      </c>
      <c r="I9362" s="137"/>
      <c r="J9362" s="140"/>
      <c r="K9362" s="141"/>
      <c r="L9362" t="str">
        <f t="shared" si="624"/>
        <v>895</v>
      </c>
      <c r="M9362">
        <f t="shared" si="617"/>
        <v>895</v>
      </c>
      <c r="N9362" s="37">
        <f t="shared" si="618"/>
        <v>-486261</v>
      </c>
    </row>
    <row r="9363" spans="1:14" ht="38.200000000000003" customHeight="1" x14ac:dyDescent="0.3">
      <c r="A9363" s="3">
        <v>9</v>
      </c>
      <c r="B9363" s="134" t="s">
        <v>24973</v>
      </c>
      <c r="C9363" s="4" t="s">
        <v>24974</v>
      </c>
      <c r="D9363" s="5">
        <v>45145</v>
      </c>
      <c r="E9363" s="6" t="s">
        <v>24975</v>
      </c>
      <c r="F9363" s="7">
        <v>-408375</v>
      </c>
      <c r="G9363" s="6" t="s">
        <v>10524</v>
      </c>
      <c r="H9363" s="7">
        <v>-43900</v>
      </c>
      <c r="I9363" s="136">
        <v>-775803</v>
      </c>
      <c r="J9363" s="138" t="s">
        <v>1287</v>
      </c>
      <c r="K9363" s="139"/>
      <c r="L9363" t="str">
        <f t="shared" si="623"/>
        <v>1561</v>
      </c>
      <c r="M9363">
        <f t="shared" si="617"/>
        <v>1561</v>
      </c>
      <c r="N9363" s="37">
        <f t="shared" si="618"/>
        <v>-408375</v>
      </c>
    </row>
    <row r="9364" spans="1:14" ht="37.6" x14ac:dyDescent="0.3">
      <c r="A9364" s="3">
        <v>9</v>
      </c>
      <c r="B9364" s="142"/>
      <c r="C9364" s="4" t="s">
        <v>24976</v>
      </c>
      <c r="D9364" s="5">
        <v>45152</v>
      </c>
      <c r="E9364" s="6" t="s">
        <v>24977</v>
      </c>
      <c r="F9364" s="7">
        <v>-136875</v>
      </c>
      <c r="G9364" s="6" t="s">
        <v>10524</v>
      </c>
      <c r="H9364" s="7">
        <v>-14714</v>
      </c>
      <c r="I9364" s="143"/>
      <c r="J9364" s="144"/>
      <c r="K9364" s="145"/>
      <c r="L9364" t="str">
        <f t="shared" si="623"/>
        <v>1580</v>
      </c>
      <c r="M9364">
        <f t="shared" si="617"/>
        <v>1580</v>
      </c>
      <c r="N9364" s="37">
        <f t="shared" si="618"/>
        <v>-136875</v>
      </c>
    </row>
    <row r="9365" spans="1:14" ht="37.6" x14ac:dyDescent="0.3">
      <c r="A9365" s="3">
        <v>9</v>
      </c>
      <c r="B9365" s="135"/>
      <c r="C9365" s="4" t="s">
        <v>24978</v>
      </c>
      <c r="D9365" s="5">
        <v>45152</v>
      </c>
      <c r="E9365" s="6" t="s">
        <v>24979</v>
      </c>
      <c r="F9365" s="7">
        <v>-323997</v>
      </c>
      <c r="G9365" s="6" t="s">
        <v>10524</v>
      </c>
      <c r="H9365" s="7">
        <v>-34830</v>
      </c>
      <c r="I9365" s="137"/>
      <c r="J9365" s="140"/>
      <c r="K9365" s="141"/>
      <c r="L9365" t="str">
        <f t="shared" si="623"/>
        <v>1575</v>
      </c>
      <c r="M9365">
        <f t="shared" si="617"/>
        <v>1575</v>
      </c>
      <c r="N9365" s="37">
        <f t="shared" si="618"/>
        <v>-323997</v>
      </c>
    </row>
    <row r="9366" spans="1:14" ht="25.05" x14ac:dyDescent="0.3">
      <c r="A9366" s="3">
        <v>10</v>
      </c>
      <c r="B9366" s="134" t="s">
        <v>26655</v>
      </c>
      <c r="C9366" s="4" t="s">
        <v>26656</v>
      </c>
      <c r="D9366" s="5">
        <v>45194</v>
      </c>
      <c r="E9366" s="6" t="s">
        <v>1787</v>
      </c>
      <c r="F9366" s="7">
        <v>793055</v>
      </c>
      <c r="G9366" s="6" t="s">
        <v>10524</v>
      </c>
      <c r="H9366" s="7">
        <v>85253</v>
      </c>
      <c r="I9366" s="136">
        <v>6567619</v>
      </c>
      <c r="J9366" s="138" t="s">
        <v>18</v>
      </c>
      <c r="K9366" s="139"/>
      <c r="L9366" t="str">
        <f>+RIGHT(C9366,5)</f>
        <v>57777</v>
      </c>
      <c r="M9366">
        <f t="shared" si="617"/>
        <v>57777</v>
      </c>
      <c r="N9366" s="37">
        <f>+F9366</f>
        <v>793055</v>
      </c>
    </row>
    <row r="9367" spans="1:14" x14ac:dyDescent="0.3">
      <c r="A9367" s="3">
        <v>10</v>
      </c>
      <c r="B9367" s="142"/>
      <c r="C9367" s="4" t="s">
        <v>26657</v>
      </c>
      <c r="D9367" s="5">
        <v>45187</v>
      </c>
      <c r="E9367" s="6" t="s">
        <v>1368</v>
      </c>
      <c r="F9367" s="7">
        <v>1992481</v>
      </c>
      <c r="G9367" s="6" t="s">
        <v>10524</v>
      </c>
      <c r="H9367" s="7">
        <v>214192</v>
      </c>
      <c r="I9367" s="143"/>
      <c r="J9367" s="144"/>
      <c r="K9367" s="145"/>
      <c r="L9367" t="str">
        <f t="shared" ref="L9367:L9427" si="625">+RIGHT(C9367,5)</f>
        <v>56319</v>
      </c>
      <c r="M9367">
        <f>+L9367*1</f>
        <v>56319</v>
      </c>
      <c r="N9367" s="37">
        <f t="shared" ref="N9367:N9427" si="626">+F9367</f>
        <v>1992481</v>
      </c>
    </row>
    <row r="9368" spans="1:14" x14ac:dyDescent="0.3">
      <c r="A9368" s="3">
        <v>10</v>
      </c>
      <c r="B9368" s="142"/>
      <c r="C9368" s="4" t="s">
        <v>26658</v>
      </c>
      <c r="D9368" s="5">
        <v>45176</v>
      </c>
      <c r="E9368" s="6" t="s">
        <v>1368</v>
      </c>
      <c r="F9368" s="7">
        <v>1199426</v>
      </c>
      <c r="G9368" s="6" t="s">
        <v>10524</v>
      </c>
      <c r="H9368" s="7">
        <v>128938</v>
      </c>
      <c r="I9368" s="143"/>
      <c r="J9368" s="144"/>
      <c r="K9368" s="145"/>
      <c r="L9368" t="str">
        <f t="shared" si="625"/>
        <v>54488</v>
      </c>
      <c r="M9368">
        <f t="shared" ref="M9368:M9428" si="627">+L9368*1</f>
        <v>54488</v>
      </c>
      <c r="N9368" s="37">
        <f t="shared" si="626"/>
        <v>1199426</v>
      </c>
    </row>
    <row r="9369" spans="1:14" x14ac:dyDescent="0.3">
      <c r="A9369" s="3">
        <v>10</v>
      </c>
      <c r="B9369" s="142"/>
      <c r="C9369" s="4" t="s">
        <v>26659</v>
      </c>
      <c r="D9369" s="5">
        <v>45180</v>
      </c>
      <c r="E9369" s="6" t="s">
        <v>1368</v>
      </c>
      <c r="F9369" s="7">
        <v>1470409</v>
      </c>
      <c r="G9369" s="6" t="s">
        <v>10524</v>
      </c>
      <c r="H9369" s="7">
        <v>158069</v>
      </c>
      <c r="I9369" s="143"/>
      <c r="J9369" s="144"/>
      <c r="K9369" s="145"/>
      <c r="L9369" t="str">
        <f t="shared" si="625"/>
        <v>54821</v>
      </c>
      <c r="M9369">
        <f t="shared" si="627"/>
        <v>54821</v>
      </c>
      <c r="N9369" s="37">
        <f t="shared" si="626"/>
        <v>1470409</v>
      </c>
    </row>
    <row r="9370" spans="1:14" ht="25.05" x14ac:dyDescent="0.3">
      <c r="A9370" s="3">
        <v>10</v>
      </c>
      <c r="B9370" s="135"/>
      <c r="C9370" s="4" t="s">
        <v>26660</v>
      </c>
      <c r="D9370" s="5">
        <v>45176</v>
      </c>
      <c r="E9370" s="6" t="s">
        <v>1787</v>
      </c>
      <c r="F9370" s="7">
        <v>1903306</v>
      </c>
      <c r="G9370" s="6" t="s">
        <v>10524</v>
      </c>
      <c r="H9370" s="7">
        <v>204605</v>
      </c>
      <c r="I9370" s="137"/>
      <c r="J9370" s="140"/>
      <c r="K9370" s="141"/>
      <c r="L9370" t="str">
        <f t="shared" si="625"/>
        <v>54489</v>
      </c>
      <c r="M9370">
        <f t="shared" si="627"/>
        <v>54489</v>
      </c>
      <c r="N9370" s="37">
        <f t="shared" si="626"/>
        <v>1903306</v>
      </c>
    </row>
    <row r="9371" spans="1:14" ht="37.6" x14ac:dyDescent="0.3">
      <c r="A9371" s="3">
        <v>10</v>
      </c>
      <c r="B9371" s="8" t="s">
        <v>26663</v>
      </c>
      <c r="C9371" s="4" t="s">
        <v>26664</v>
      </c>
      <c r="D9371" s="5">
        <v>45182</v>
      </c>
      <c r="E9371" s="6" t="s">
        <v>1787</v>
      </c>
      <c r="F9371" s="7">
        <v>1827878</v>
      </c>
      <c r="G9371" s="6" t="s">
        <v>10524</v>
      </c>
      <c r="H9371" s="7">
        <v>196497</v>
      </c>
      <c r="I9371" s="11">
        <v>1631381</v>
      </c>
      <c r="J9371" s="132" t="s">
        <v>28</v>
      </c>
      <c r="K9371" s="133"/>
      <c r="L9371" t="str">
        <f t="shared" si="625"/>
        <v>55003</v>
      </c>
      <c r="M9371">
        <f t="shared" si="627"/>
        <v>55003</v>
      </c>
      <c r="N9371" s="37">
        <f t="shared" si="626"/>
        <v>1827878</v>
      </c>
    </row>
    <row r="9372" spans="1:14" x14ac:dyDescent="0.3">
      <c r="A9372" s="3">
        <v>10</v>
      </c>
      <c r="B9372" s="134" t="s">
        <v>26669</v>
      </c>
      <c r="C9372" s="4" t="s">
        <v>26670</v>
      </c>
      <c r="D9372" s="5">
        <v>45195</v>
      </c>
      <c r="E9372" s="6" t="s">
        <v>1368</v>
      </c>
      <c r="F9372" s="7">
        <v>5213128</v>
      </c>
      <c r="G9372" s="6" t="s">
        <v>10524</v>
      </c>
      <c r="H9372" s="7">
        <v>560411</v>
      </c>
      <c r="I9372" s="136">
        <v>14072869</v>
      </c>
      <c r="J9372" s="138" t="s">
        <v>35</v>
      </c>
      <c r="K9372" s="139"/>
      <c r="L9372" t="str">
        <f t="shared" si="625"/>
        <v>57869</v>
      </c>
      <c r="M9372">
        <f t="shared" si="627"/>
        <v>57869</v>
      </c>
      <c r="N9372" s="37">
        <f t="shared" si="626"/>
        <v>5213128</v>
      </c>
    </row>
    <row r="9373" spans="1:14" x14ac:dyDescent="0.3">
      <c r="A9373" s="3">
        <v>10</v>
      </c>
      <c r="B9373" s="142"/>
      <c r="C9373" s="4" t="s">
        <v>26671</v>
      </c>
      <c r="D9373" s="5">
        <v>45174</v>
      </c>
      <c r="E9373" s="6" t="s">
        <v>1368</v>
      </c>
      <c r="F9373" s="7">
        <v>2485339</v>
      </c>
      <c r="G9373" s="6" t="s">
        <v>10524</v>
      </c>
      <c r="H9373" s="7">
        <v>267174</v>
      </c>
      <c r="I9373" s="143"/>
      <c r="J9373" s="144"/>
      <c r="K9373" s="145"/>
      <c r="L9373" t="str">
        <f t="shared" si="625"/>
        <v>53330</v>
      </c>
      <c r="M9373">
        <f t="shared" si="627"/>
        <v>53330</v>
      </c>
      <c r="N9373" s="37">
        <f t="shared" si="626"/>
        <v>2485339</v>
      </c>
    </row>
    <row r="9374" spans="1:14" x14ac:dyDescent="0.3">
      <c r="A9374" s="3">
        <v>10</v>
      </c>
      <c r="B9374" s="142"/>
      <c r="C9374" s="4" t="s">
        <v>26672</v>
      </c>
      <c r="D9374" s="5">
        <v>45188</v>
      </c>
      <c r="E9374" s="6" t="s">
        <v>1368</v>
      </c>
      <c r="F9374" s="7">
        <v>5513324</v>
      </c>
      <c r="G9374" s="6" t="s">
        <v>10524</v>
      </c>
      <c r="H9374" s="7">
        <v>592682</v>
      </c>
      <c r="I9374" s="143"/>
      <c r="J9374" s="144"/>
      <c r="K9374" s="145"/>
      <c r="L9374" t="str">
        <f t="shared" si="625"/>
        <v>56390</v>
      </c>
      <c r="M9374">
        <f t="shared" si="627"/>
        <v>56390</v>
      </c>
      <c r="N9374" s="37">
        <f t="shared" si="626"/>
        <v>5513324</v>
      </c>
    </row>
    <row r="9375" spans="1:14" x14ac:dyDescent="0.3">
      <c r="A9375" s="3">
        <v>10</v>
      </c>
      <c r="B9375" s="142"/>
      <c r="C9375" s="4" t="s">
        <v>26673</v>
      </c>
      <c r="D9375" s="5">
        <v>45195</v>
      </c>
      <c r="E9375" s="6" t="s">
        <v>1368</v>
      </c>
      <c r="F9375" s="7">
        <v>1242670</v>
      </c>
      <c r="G9375" s="6" t="s">
        <v>10524</v>
      </c>
      <c r="H9375" s="7">
        <v>133587</v>
      </c>
      <c r="I9375" s="143"/>
      <c r="J9375" s="144"/>
      <c r="K9375" s="145"/>
      <c r="L9375" t="str">
        <f t="shared" si="625"/>
        <v>57874</v>
      </c>
      <c r="M9375">
        <f t="shared" si="627"/>
        <v>57874</v>
      </c>
      <c r="N9375" s="37">
        <f t="shared" si="626"/>
        <v>1242670</v>
      </c>
    </row>
    <row r="9376" spans="1:14" x14ac:dyDescent="0.3">
      <c r="A9376" s="3">
        <v>10</v>
      </c>
      <c r="B9376" s="142"/>
      <c r="C9376" s="4" t="s">
        <v>26674</v>
      </c>
      <c r="D9376" s="5">
        <v>45181</v>
      </c>
      <c r="E9376" s="6" t="s">
        <v>1368</v>
      </c>
      <c r="F9376" s="7">
        <v>996241</v>
      </c>
      <c r="G9376" s="6" t="s">
        <v>10524</v>
      </c>
      <c r="H9376" s="7">
        <v>107096</v>
      </c>
      <c r="I9376" s="143"/>
      <c r="J9376" s="144"/>
      <c r="K9376" s="145"/>
      <c r="L9376" t="str">
        <f t="shared" si="625"/>
        <v>54920</v>
      </c>
      <c r="M9376">
        <f t="shared" si="627"/>
        <v>54920</v>
      </c>
      <c r="N9376" s="37">
        <f t="shared" si="626"/>
        <v>996241</v>
      </c>
    </row>
    <row r="9377" spans="1:14" ht="25.05" x14ac:dyDescent="0.3">
      <c r="A9377" s="3">
        <v>10</v>
      </c>
      <c r="B9377" s="135"/>
      <c r="C9377" s="4" t="s">
        <v>26675</v>
      </c>
      <c r="D9377" s="5">
        <v>45181</v>
      </c>
      <c r="E9377" s="6" t="s">
        <v>1787</v>
      </c>
      <c r="F9377" s="7">
        <v>317218</v>
      </c>
      <c r="G9377" s="6" t="s">
        <v>10524</v>
      </c>
      <c r="H9377" s="7">
        <v>34101</v>
      </c>
      <c r="I9377" s="137"/>
      <c r="J9377" s="140"/>
      <c r="K9377" s="141"/>
      <c r="L9377" t="str">
        <f t="shared" si="625"/>
        <v>54921</v>
      </c>
      <c r="M9377">
        <f t="shared" si="627"/>
        <v>54921</v>
      </c>
      <c r="N9377" s="37">
        <f t="shared" si="626"/>
        <v>317218</v>
      </c>
    </row>
    <row r="9378" spans="1:14" ht="37.6" x14ac:dyDescent="0.3">
      <c r="A9378" s="3">
        <v>10</v>
      </c>
      <c r="B9378" s="8" t="s">
        <v>26676</v>
      </c>
      <c r="C9378" s="4" t="s">
        <v>26677</v>
      </c>
      <c r="D9378" s="5">
        <v>45062</v>
      </c>
      <c r="E9378" s="6">
        <v>10303</v>
      </c>
      <c r="F9378" s="7">
        <v>1331197</v>
      </c>
      <c r="G9378" s="6" t="s">
        <v>10524</v>
      </c>
      <c r="H9378" s="7">
        <v>143104</v>
      </c>
      <c r="I9378" s="11">
        <v>1188093</v>
      </c>
      <c r="J9378" s="132" t="s">
        <v>48</v>
      </c>
      <c r="K9378" s="133"/>
      <c r="L9378" t="str">
        <f t="shared" si="625"/>
        <v>28409</v>
      </c>
      <c r="M9378">
        <f t="shared" si="627"/>
        <v>28409</v>
      </c>
      <c r="N9378" s="37">
        <f t="shared" si="626"/>
        <v>1331197</v>
      </c>
    </row>
    <row r="9379" spans="1:14" ht="37.6" x14ac:dyDescent="0.3">
      <c r="A9379" s="3">
        <v>10</v>
      </c>
      <c r="B9379" s="8" t="s">
        <v>26678</v>
      </c>
      <c r="C9379" s="4" t="s">
        <v>26679</v>
      </c>
      <c r="D9379" s="5">
        <v>45136</v>
      </c>
      <c r="E9379" s="9"/>
      <c r="F9379" s="7">
        <v>642956</v>
      </c>
      <c r="G9379" s="6" t="s">
        <v>10524</v>
      </c>
      <c r="H9379" s="7">
        <v>69118</v>
      </c>
      <c r="I9379" s="11">
        <v>573838</v>
      </c>
      <c r="J9379" s="132" t="s">
        <v>48</v>
      </c>
      <c r="K9379" s="133"/>
      <c r="L9379" t="str">
        <f t="shared" si="625"/>
        <v>45303</v>
      </c>
      <c r="M9379">
        <f t="shared" si="627"/>
        <v>45303</v>
      </c>
      <c r="N9379" s="37">
        <f t="shared" si="626"/>
        <v>642956</v>
      </c>
    </row>
    <row r="9380" spans="1:14" x14ac:dyDescent="0.3">
      <c r="A9380" s="3">
        <v>10</v>
      </c>
      <c r="B9380" s="134" t="s">
        <v>26680</v>
      </c>
      <c r="C9380" s="4" t="s">
        <v>26681</v>
      </c>
      <c r="D9380" s="5">
        <v>45156</v>
      </c>
      <c r="E9380" s="9"/>
      <c r="F9380" s="7">
        <v>784080</v>
      </c>
      <c r="G9380" s="6" t="s">
        <v>10524</v>
      </c>
      <c r="H9380" s="7">
        <v>84289</v>
      </c>
      <c r="I9380" s="136">
        <v>4077857</v>
      </c>
      <c r="J9380" s="138" t="s">
        <v>48</v>
      </c>
      <c r="K9380" s="139"/>
      <c r="L9380" t="str">
        <f t="shared" si="625"/>
        <v>49769</v>
      </c>
      <c r="M9380">
        <f t="shared" si="627"/>
        <v>49769</v>
      </c>
      <c r="N9380" s="37">
        <f t="shared" si="626"/>
        <v>784080</v>
      </c>
    </row>
    <row r="9381" spans="1:14" x14ac:dyDescent="0.3">
      <c r="A9381" s="3">
        <v>10</v>
      </c>
      <c r="B9381" s="142"/>
      <c r="C9381" s="4" t="s">
        <v>26682</v>
      </c>
      <c r="D9381" s="5">
        <v>45168</v>
      </c>
      <c r="E9381" s="6" t="s">
        <v>2364</v>
      </c>
      <c r="F9381" s="7">
        <v>996241</v>
      </c>
      <c r="G9381" s="6" t="s">
        <v>10524</v>
      </c>
      <c r="H9381" s="7">
        <v>107096</v>
      </c>
      <c r="I9381" s="143"/>
      <c r="J9381" s="144"/>
      <c r="K9381" s="145"/>
      <c r="L9381" t="str">
        <f t="shared" si="625"/>
        <v>51709</v>
      </c>
      <c r="M9381">
        <f t="shared" si="627"/>
        <v>51709</v>
      </c>
      <c r="N9381" s="37">
        <f t="shared" si="626"/>
        <v>996241</v>
      </c>
    </row>
    <row r="9382" spans="1:14" x14ac:dyDescent="0.3">
      <c r="A9382" s="3">
        <v>10</v>
      </c>
      <c r="B9382" s="142"/>
      <c r="C9382" s="4" t="s">
        <v>26683</v>
      </c>
      <c r="D9382" s="5">
        <v>45155</v>
      </c>
      <c r="E9382" s="9"/>
      <c r="F9382" s="7">
        <v>477576</v>
      </c>
      <c r="G9382" s="6" t="s">
        <v>10524</v>
      </c>
      <c r="H9382" s="7">
        <v>51339</v>
      </c>
      <c r="I9382" s="143"/>
      <c r="J9382" s="144"/>
      <c r="K9382" s="145"/>
      <c r="L9382" t="str">
        <f t="shared" si="625"/>
        <v>49108</v>
      </c>
      <c r="M9382">
        <f t="shared" si="627"/>
        <v>49108</v>
      </c>
      <c r="N9382" s="37">
        <f t="shared" si="626"/>
        <v>477576</v>
      </c>
    </row>
    <row r="9383" spans="1:14" x14ac:dyDescent="0.3">
      <c r="A9383" s="3">
        <v>10</v>
      </c>
      <c r="B9383" s="135"/>
      <c r="C9383" s="4" t="s">
        <v>26684</v>
      </c>
      <c r="D9383" s="5">
        <v>45164</v>
      </c>
      <c r="E9383" s="6" t="s">
        <v>2414</v>
      </c>
      <c r="F9383" s="7">
        <v>2311130</v>
      </c>
      <c r="G9383" s="6" t="s">
        <v>10524</v>
      </c>
      <c r="H9383" s="7">
        <v>248446</v>
      </c>
      <c r="I9383" s="137"/>
      <c r="J9383" s="140"/>
      <c r="K9383" s="141"/>
      <c r="L9383" t="str">
        <f t="shared" si="625"/>
        <v>51451</v>
      </c>
      <c r="M9383">
        <f t="shared" si="627"/>
        <v>51451</v>
      </c>
      <c r="N9383" s="37">
        <f t="shared" si="626"/>
        <v>2311130</v>
      </c>
    </row>
    <row r="9384" spans="1:14" x14ac:dyDescent="0.3">
      <c r="A9384" s="3">
        <v>10</v>
      </c>
      <c r="B9384" s="134" t="s">
        <v>26685</v>
      </c>
      <c r="C9384" s="4" t="s">
        <v>26686</v>
      </c>
      <c r="D9384" s="5">
        <v>45157</v>
      </c>
      <c r="E9384" s="6" t="s">
        <v>47</v>
      </c>
      <c r="F9384" s="7">
        <v>1566616</v>
      </c>
      <c r="G9384" s="6" t="s">
        <v>10524</v>
      </c>
      <c r="H9384" s="7">
        <v>168411</v>
      </c>
      <c r="I9384" s="136">
        <v>6282677</v>
      </c>
      <c r="J9384" s="138" t="s">
        <v>48</v>
      </c>
      <c r="K9384" s="139"/>
      <c r="L9384" t="str">
        <f t="shared" si="625"/>
        <v>49781</v>
      </c>
      <c r="M9384">
        <f t="shared" si="627"/>
        <v>49781</v>
      </c>
      <c r="N9384" s="37">
        <f t="shared" si="626"/>
        <v>1566616</v>
      </c>
    </row>
    <row r="9385" spans="1:14" x14ac:dyDescent="0.3">
      <c r="A9385" s="3">
        <v>10</v>
      </c>
      <c r="B9385" s="142"/>
      <c r="C9385" s="4" t="s">
        <v>26687</v>
      </c>
      <c r="D9385" s="5">
        <v>45161</v>
      </c>
      <c r="E9385" s="6" t="s">
        <v>47</v>
      </c>
      <c r="F9385" s="7">
        <v>1374444</v>
      </c>
      <c r="G9385" s="6" t="s">
        <v>10524</v>
      </c>
      <c r="H9385" s="7">
        <v>147753</v>
      </c>
      <c r="I9385" s="143"/>
      <c r="J9385" s="144"/>
      <c r="K9385" s="145"/>
      <c r="L9385" t="str">
        <f t="shared" si="625"/>
        <v>49983</v>
      </c>
      <c r="M9385">
        <f t="shared" si="627"/>
        <v>49983</v>
      </c>
      <c r="N9385" s="37">
        <f t="shared" si="626"/>
        <v>1374444</v>
      </c>
    </row>
    <row r="9386" spans="1:14" x14ac:dyDescent="0.3">
      <c r="A9386" s="3">
        <v>10</v>
      </c>
      <c r="B9386" s="142"/>
      <c r="C9386" s="4" t="s">
        <v>26688</v>
      </c>
      <c r="D9386" s="5">
        <v>45162</v>
      </c>
      <c r="E9386" s="6" t="s">
        <v>47</v>
      </c>
      <c r="F9386" s="7">
        <v>1806996</v>
      </c>
      <c r="G9386" s="6" t="s">
        <v>10524</v>
      </c>
      <c r="H9386" s="7">
        <v>194252</v>
      </c>
      <c r="I9386" s="143"/>
      <c r="J9386" s="144"/>
      <c r="K9386" s="145"/>
      <c r="L9386" t="str">
        <f t="shared" si="625"/>
        <v>50765</v>
      </c>
      <c r="M9386">
        <f t="shared" si="627"/>
        <v>50765</v>
      </c>
      <c r="N9386" s="37">
        <f t="shared" si="626"/>
        <v>1806996</v>
      </c>
    </row>
    <row r="9387" spans="1:14" x14ac:dyDescent="0.3">
      <c r="A9387" s="3">
        <v>10</v>
      </c>
      <c r="B9387" s="142"/>
      <c r="C9387" s="4" t="s">
        <v>26689</v>
      </c>
      <c r="D9387" s="5">
        <v>45145</v>
      </c>
      <c r="E9387" s="6" t="s">
        <v>47</v>
      </c>
      <c r="F9387" s="7">
        <v>1395309</v>
      </c>
      <c r="G9387" s="6" t="s">
        <v>10524</v>
      </c>
      <c r="H9387" s="7">
        <v>149996</v>
      </c>
      <c r="I9387" s="143"/>
      <c r="J9387" s="144"/>
      <c r="K9387" s="145"/>
      <c r="L9387" t="str">
        <f t="shared" si="625"/>
        <v>46862</v>
      </c>
      <c r="M9387">
        <f t="shared" si="627"/>
        <v>46862</v>
      </c>
      <c r="N9387" s="37">
        <f t="shared" si="626"/>
        <v>1395309</v>
      </c>
    </row>
    <row r="9388" spans="1:14" x14ac:dyDescent="0.3">
      <c r="A9388" s="3">
        <v>10</v>
      </c>
      <c r="B9388" s="135"/>
      <c r="C9388" s="4" t="s">
        <v>26690</v>
      </c>
      <c r="D9388" s="5">
        <v>45140</v>
      </c>
      <c r="E9388" s="6" t="s">
        <v>47</v>
      </c>
      <c r="F9388" s="7">
        <v>896049</v>
      </c>
      <c r="G9388" s="6" t="s">
        <v>10524</v>
      </c>
      <c r="H9388" s="7">
        <v>96325</v>
      </c>
      <c r="I9388" s="137"/>
      <c r="J9388" s="140"/>
      <c r="K9388" s="141"/>
      <c r="L9388" t="str">
        <f t="shared" si="625"/>
        <v>45523</v>
      </c>
      <c r="M9388">
        <f t="shared" si="627"/>
        <v>45523</v>
      </c>
      <c r="N9388" s="37">
        <f t="shared" si="626"/>
        <v>896049</v>
      </c>
    </row>
    <row r="9389" spans="1:14" x14ac:dyDescent="0.3">
      <c r="A9389" s="3">
        <v>10</v>
      </c>
      <c r="B9389" s="134" t="s">
        <v>26691</v>
      </c>
      <c r="C9389" s="4" t="s">
        <v>26692</v>
      </c>
      <c r="D9389" s="5">
        <v>45163</v>
      </c>
      <c r="E9389" s="6" t="s">
        <v>47</v>
      </c>
      <c r="F9389" s="7">
        <v>1002784</v>
      </c>
      <c r="G9389" s="6" t="s">
        <v>10524</v>
      </c>
      <c r="H9389" s="7">
        <v>107799</v>
      </c>
      <c r="I9389" s="136">
        <v>1547537</v>
      </c>
      <c r="J9389" s="138" t="s">
        <v>48</v>
      </c>
      <c r="K9389" s="139"/>
      <c r="L9389" t="str">
        <f t="shared" si="625"/>
        <v>51203</v>
      </c>
      <c r="M9389">
        <f t="shared" si="627"/>
        <v>51203</v>
      </c>
      <c r="N9389" s="37">
        <f t="shared" si="626"/>
        <v>1002784</v>
      </c>
    </row>
    <row r="9390" spans="1:14" x14ac:dyDescent="0.3">
      <c r="A9390" s="3">
        <v>10</v>
      </c>
      <c r="B9390" s="135"/>
      <c r="C9390" s="4" t="s">
        <v>26693</v>
      </c>
      <c r="D9390" s="5">
        <v>45139</v>
      </c>
      <c r="E9390" s="6" t="s">
        <v>47</v>
      </c>
      <c r="F9390" s="7">
        <v>731151</v>
      </c>
      <c r="G9390" s="6" t="s">
        <v>10524</v>
      </c>
      <c r="H9390" s="7">
        <v>78599</v>
      </c>
      <c r="I9390" s="137"/>
      <c r="J9390" s="140"/>
      <c r="K9390" s="141"/>
      <c r="L9390" t="str">
        <f t="shared" si="625"/>
        <v>45430</v>
      </c>
      <c r="M9390">
        <f t="shared" si="627"/>
        <v>45430</v>
      </c>
      <c r="N9390" s="37">
        <f t="shared" si="626"/>
        <v>731151</v>
      </c>
    </row>
    <row r="9391" spans="1:14" x14ac:dyDescent="0.3">
      <c r="A9391" s="3">
        <v>10</v>
      </c>
      <c r="B9391" s="134" t="s">
        <v>26694</v>
      </c>
      <c r="C9391" s="4" t="s">
        <v>26695</v>
      </c>
      <c r="D9391" s="5">
        <v>45170</v>
      </c>
      <c r="E9391" s="6" t="s">
        <v>6686</v>
      </c>
      <c r="F9391" s="7">
        <v>868727</v>
      </c>
      <c r="G9391" s="6" t="s">
        <v>10524</v>
      </c>
      <c r="H9391" s="7">
        <v>93388</v>
      </c>
      <c r="I9391" s="136">
        <v>223887838</v>
      </c>
      <c r="J9391" s="138" t="s">
        <v>48</v>
      </c>
      <c r="K9391" s="139"/>
      <c r="L9391" t="str">
        <f t="shared" si="625"/>
        <v>53246</v>
      </c>
      <c r="M9391">
        <f t="shared" si="627"/>
        <v>53246</v>
      </c>
      <c r="N9391" s="37">
        <f t="shared" si="626"/>
        <v>868727</v>
      </c>
    </row>
    <row r="9392" spans="1:14" x14ac:dyDescent="0.3">
      <c r="A9392" s="3">
        <v>10</v>
      </c>
      <c r="B9392" s="142"/>
      <c r="C9392" s="4" t="s">
        <v>26696</v>
      </c>
      <c r="D9392" s="5">
        <v>45170</v>
      </c>
      <c r="E9392" s="6" t="s">
        <v>6686</v>
      </c>
      <c r="F9392" s="7">
        <v>756355</v>
      </c>
      <c r="G9392" s="6" t="s">
        <v>10524</v>
      </c>
      <c r="H9392" s="7">
        <v>81308</v>
      </c>
      <c r="I9392" s="143"/>
      <c r="J9392" s="144"/>
      <c r="K9392" s="145"/>
      <c r="L9392" t="str">
        <f t="shared" si="625"/>
        <v>53242</v>
      </c>
      <c r="M9392">
        <f t="shared" si="627"/>
        <v>53242</v>
      </c>
      <c r="N9392" s="37">
        <f t="shared" si="626"/>
        <v>756355</v>
      </c>
    </row>
    <row r="9393" spans="1:14" x14ac:dyDescent="0.3">
      <c r="A9393" s="3">
        <v>10</v>
      </c>
      <c r="B9393" s="142"/>
      <c r="C9393" s="4" t="s">
        <v>26697</v>
      </c>
      <c r="D9393" s="5">
        <v>45177</v>
      </c>
      <c r="E9393" s="6" t="s">
        <v>6572</v>
      </c>
      <c r="F9393" s="7">
        <v>983518</v>
      </c>
      <c r="G9393" s="6" t="s">
        <v>10524</v>
      </c>
      <c r="H9393" s="7">
        <v>105728</v>
      </c>
      <c r="I9393" s="143"/>
      <c r="J9393" s="144"/>
      <c r="K9393" s="145"/>
      <c r="L9393" t="str">
        <f t="shared" si="625"/>
        <v>54549</v>
      </c>
      <c r="M9393">
        <f t="shared" si="627"/>
        <v>54549</v>
      </c>
      <c r="N9393" s="37">
        <f t="shared" si="626"/>
        <v>983518</v>
      </c>
    </row>
    <row r="9394" spans="1:14" x14ac:dyDescent="0.3">
      <c r="A9394" s="3">
        <v>10</v>
      </c>
      <c r="B9394" s="142"/>
      <c r="C9394" s="4" t="s">
        <v>26698</v>
      </c>
      <c r="D9394" s="5">
        <v>45176</v>
      </c>
      <c r="E9394" s="6" t="s">
        <v>2364</v>
      </c>
      <c r="F9394" s="7">
        <v>237916</v>
      </c>
      <c r="G9394" s="6" t="s">
        <v>10524</v>
      </c>
      <c r="H9394" s="7">
        <v>25576</v>
      </c>
      <c r="I9394" s="143"/>
      <c r="J9394" s="144"/>
      <c r="K9394" s="145"/>
      <c r="L9394" t="str">
        <f t="shared" si="625"/>
        <v>53475</v>
      </c>
      <c r="M9394">
        <f t="shared" si="627"/>
        <v>53475</v>
      </c>
      <c r="N9394" s="37">
        <f t="shared" si="626"/>
        <v>237916</v>
      </c>
    </row>
    <row r="9395" spans="1:14" x14ac:dyDescent="0.3">
      <c r="A9395" s="3">
        <v>10</v>
      </c>
      <c r="B9395" s="142"/>
      <c r="C9395" s="4" t="s">
        <v>26699</v>
      </c>
      <c r="D9395" s="5">
        <v>45170</v>
      </c>
      <c r="E9395" s="6" t="s">
        <v>3338</v>
      </c>
      <c r="F9395" s="7">
        <v>2183010</v>
      </c>
      <c r="G9395" s="6" t="s">
        <v>10524</v>
      </c>
      <c r="H9395" s="7">
        <v>234674</v>
      </c>
      <c r="I9395" s="143"/>
      <c r="J9395" s="144"/>
      <c r="K9395" s="145"/>
      <c r="L9395" t="str">
        <f t="shared" si="625"/>
        <v>53236</v>
      </c>
      <c r="M9395">
        <f t="shared" si="627"/>
        <v>53236</v>
      </c>
      <c r="N9395" s="37">
        <f t="shared" si="626"/>
        <v>2183010</v>
      </c>
    </row>
    <row r="9396" spans="1:14" x14ac:dyDescent="0.3">
      <c r="A9396" s="3">
        <v>10</v>
      </c>
      <c r="B9396" s="142"/>
      <c r="C9396" s="4" t="s">
        <v>26700</v>
      </c>
      <c r="D9396" s="5">
        <v>45180</v>
      </c>
      <c r="E9396" s="6" t="s">
        <v>6572</v>
      </c>
      <c r="F9396" s="7">
        <v>108393</v>
      </c>
      <c r="G9396" s="6" t="s">
        <v>10524</v>
      </c>
      <c r="H9396" s="7">
        <v>11652</v>
      </c>
      <c r="I9396" s="143"/>
      <c r="J9396" s="144"/>
      <c r="K9396" s="145"/>
      <c r="L9396" t="str">
        <f t="shared" si="625"/>
        <v>54765</v>
      </c>
      <c r="M9396">
        <f t="shared" si="627"/>
        <v>54765</v>
      </c>
      <c r="N9396" s="37">
        <f t="shared" si="626"/>
        <v>108393</v>
      </c>
    </row>
    <row r="9397" spans="1:14" x14ac:dyDescent="0.3">
      <c r="A9397" s="3">
        <v>10</v>
      </c>
      <c r="B9397" s="142"/>
      <c r="C9397" s="4" t="s">
        <v>26701</v>
      </c>
      <c r="D9397" s="5">
        <v>45181</v>
      </c>
      <c r="E9397" s="6" t="s">
        <v>2414</v>
      </c>
      <c r="F9397" s="7">
        <v>884015</v>
      </c>
      <c r="G9397" s="6" t="s">
        <v>10524</v>
      </c>
      <c r="H9397" s="7">
        <v>95032</v>
      </c>
      <c r="I9397" s="143"/>
      <c r="J9397" s="144"/>
      <c r="K9397" s="145"/>
      <c r="L9397" t="str">
        <f t="shared" si="625"/>
        <v>54878</v>
      </c>
      <c r="M9397">
        <f t="shared" si="627"/>
        <v>54878</v>
      </c>
      <c r="N9397" s="37">
        <f t="shared" si="626"/>
        <v>884015</v>
      </c>
    </row>
    <row r="9398" spans="1:14" x14ac:dyDescent="0.3">
      <c r="A9398" s="3">
        <v>10</v>
      </c>
      <c r="B9398" s="142"/>
      <c r="C9398" s="4" t="s">
        <v>26702</v>
      </c>
      <c r="D9398" s="5">
        <v>45176</v>
      </c>
      <c r="E9398" s="6" t="s">
        <v>2364</v>
      </c>
      <c r="F9398" s="7">
        <v>897012</v>
      </c>
      <c r="G9398" s="6" t="s">
        <v>10524</v>
      </c>
      <c r="H9398" s="7">
        <v>96429</v>
      </c>
      <c r="I9398" s="143"/>
      <c r="J9398" s="144"/>
      <c r="K9398" s="145"/>
      <c r="L9398" t="str">
        <f t="shared" si="625"/>
        <v>53463</v>
      </c>
      <c r="M9398">
        <f t="shared" si="627"/>
        <v>53463</v>
      </c>
      <c r="N9398" s="37">
        <f t="shared" si="626"/>
        <v>897012</v>
      </c>
    </row>
    <row r="9399" spans="1:14" x14ac:dyDescent="0.3">
      <c r="A9399" s="3">
        <v>10</v>
      </c>
      <c r="B9399" s="142"/>
      <c r="C9399" s="4" t="s">
        <v>26703</v>
      </c>
      <c r="D9399" s="5">
        <v>45182</v>
      </c>
      <c r="E9399" s="6" t="s">
        <v>6572</v>
      </c>
      <c r="F9399" s="7">
        <v>1055063</v>
      </c>
      <c r="G9399" s="6" t="s">
        <v>10524</v>
      </c>
      <c r="H9399" s="7">
        <v>113419</v>
      </c>
      <c r="I9399" s="143"/>
      <c r="J9399" s="144"/>
      <c r="K9399" s="145"/>
      <c r="L9399" t="str">
        <f t="shared" si="625"/>
        <v>54958</v>
      </c>
      <c r="M9399">
        <f t="shared" si="627"/>
        <v>54958</v>
      </c>
      <c r="N9399" s="37">
        <f t="shared" si="626"/>
        <v>1055063</v>
      </c>
    </row>
    <row r="9400" spans="1:14" x14ac:dyDescent="0.3">
      <c r="A9400" s="3">
        <v>10</v>
      </c>
      <c r="B9400" s="142"/>
      <c r="C9400" s="4" t="s">
        <v>26704</v>
      </c>
      <c r="D9400" s="5">
        <v>45183</v>
      </c>
      <c r="E9400" s="6" t="s">
        <v>6686</v>
      </c>
      <c r="F9400" s="7">
        <v>1185030</v>
      </c>
      <c r="G9400" s="6" t="s">
        <v>10524</v>
      </c>
      <c r="H9400" s="7">
        <v>127391</v>
      </c>
      <c r="I9400" s="143"/>
      <c r="J9400" s="144"/>
      <c r="K9400" s="145"/>
      <c r="L9400" t="str">
        <f t="shared" si="625"/>
        <v>55685</v>
      </c>
      <c r="M9400">
        <f t="shared" si="627"/>
        <v>55685</v>
      </c>
      <c r="N9400" s="37">
        <f t="shared" si="626"/>
        <v>1185030</v>
      </c>
    </row>
    <row r="9401" spans="1:14" x14ac:dyDescent="0.3">
      <c r="A9401" s="3">
        <v>10</v>
      </c>
      <c r="B9401" s="142"/>
      <c r="C9401" s="4" t="s">
        <v>26705</v>
      </c>
      <c r="D9401" s="5">
        <v>45177</v>
      </c>
      <c r="E9401" s="6" t="s">
        <v>6572</v>
      </c>
      <c r="F9401" s="7">
        <v>797477</v>
      </c>
      <c r="G9401" s="6" t="s">
        <v>10524</v>
      </c>
      <c r="H9401" s="7">
        <v>85729</v>
      </c>
      <c r="I9401" s="143"/>
      <c r="J9401" s="144"/>
      <c r="K9401" s="145"/>
      <c r="L9401" t="str">
        <f t="shared" si="625"/>
        <v>54547</v>
      </c>
      <c r="M9401">
        <f t="shared" si="627"/>
        <v>54547</v>
      </c>
      <c r="N9401" s="37">
        <f t="shared" si="626"/>
        <v>797477</v>
      </c>
    </row>
    <row r="9402" spans="1:14" x14ac:dyDescent="0.3">
      <c r="A9402" s="3">
        <v>10</v>
      </c>
      <c r="B9402" s="142"/>
      <c r="C9402" s="4" t="s">
        <v>26706</v>
      </c>
      <c r="D9402" s="5">
        <v>45180</v>
      </c>
      <c r="E9402" s="6" t="s">
        <v>6686</v>
      </c>
      <c r="F9402" s="7">
        <v>508899</v>
      </c>
      <c r="G9402" s="6" t="s">
        <v>10524</v>
      </c>
      <c r="H9402" s="7">
        <v>54707</v>
      </c>
      <c r="I9402" s="143"/>
      <c r="J9402" s="144"/>
      <c r="K9402" s="145"/>
      <c r="L9402" t="str">
        <f t="shared" si="625"/>
        <v>54754</v>
      </c>
      <c r="M9402">
        <f t="shared" si="627"/>
        <v>54754</v>
      </c>
      <c r="N9402" s="37">
        <f t="shared" si="626"/>
        <v>508899</v>
      </c>
    </row>
    <row r="9403" spans="1:14" x14ac:dyDescent="0.3">
      <c r="A9403" s="3">
        <v>10</v>
      </c>
      <c r="B9403" s="142"/>
      <c r="C9403" s="4" t="s">
        <v>26707</v>
      </c>
      <c r="D9403" s="5">
        <v>45180</v>
      </c>
      <c r="E9403" s="6" t="s">
        <v>6686</v>
      </c>
      <c r="F9403" s="7">
        <v>665500</v>
      </c>
      <c r="G9403" s="6" t="s">
        <v>10524</v>
      </c>
      <c r="H9403" s="7">
        <v>71541</v>
      </c>
      <c r="I9403" s="143"/>
      <c r="J9403" s="144"/>
      <c r="K9403" s="145"/>
      <c r="L9403" t="str">
        <f t="shared" si="625"/>
        <v>54755</v>
      </c>
      <c r="M9403">
        <f t="shared" si="627"/>
        <v>54755</v>
      </c>
      <c r="N9403" s="37">
        <f t="shared" si="626"/>
        <v>665500</v>
      </c>
    </row>
    <row r="9404" spans="1:14" x14ac:dyDescent="0.3">
      <c r="A9404" s="3">
        <v>10</v>
      </c>
      <c r="B9404" s="142"/>
      <c r="C9404" s="4" t="s">
        <v>26708</v>
      </c>
      <c r="D9404" s="5">
        <v>45184</v>
      </c>
      <c r="E9404" s="6" t="s">
        <v>6686</v>
      </c>
      <c r="F9404" s="7">
        <v>545720</v>
      </c>
      <c r="G9404" s="6" t="s">
        <v>10524</v>
      </c>
      <c r="H9404" s="7">
        <v>58665</v>
      </c>
      <c r="I9404" s="143"/>
      <c r="J9404" s="144"/>
      <c r="K9404" s="145"/>
      <c r="L9404" t="str">
        <f t="shared" si="625"/>
        <v>56038</v>
      </c>
      <c r="M9404">
        <f t="shared" si="627"/>
        <v>56038</v>
      </c>
      <c r="N9404" s="37">
        <f t="shared" si="626"/>
        <v>545720</v>
      </c>
    </row>
    <row r="9405" spans="1:14" x14ac:dyDescent="0.3">
      <c r="A9405" s="3">
        <v>10</v>
      </c>
      <c r="B9405" s="142"/>
      <c r="C9405" s="4" t="s">
        <v>26709</v>
      </c>
      <c r="D9405" s="5">
        <v>45175</v>
      </c>
      <c r="E9405" s="6" t="s">
        <v>3338</v>
      </c>
      <c r="F9405" s="7">
        <v>907395</v>
      </c>
      <c r="G9405" s="6" t="s">
        <v>10524</v>
      </c>
      <c r="H9405" s="7">
        <v>97545</v>
      </c>
      <c r="I9405" s="143"/>
      <c r="J9405" s="144"/>
      <c r="K9405" s="145"/>
      <c r="L9405" t="str">
        <f t="shared" si="625"/>
        <v>53413</v>
      </c>
      <c r="M9405">
        <f t="shared" si="627"/>
        <v>53413</v>
      </c>
      <c r="N9405" s="37">
        <f t="shared" si="626"/>
        <v>907395</v>
      </c>
    </row>
    <row r="9406" spans="1:14" x14ac:dyDescent="0.3">
      <c r="A9406" s="3">
        <v>10</v>
      </c>
      <c r="B9406" s="142"/>
      <c r="C9406" s="4" t="s">
        <v>26710</v>
      </c>
      <c r="D9406" s="5">
        <v>45181</v>
      </c>
      <c r="E9406" s="6" t="s">
        <v>2364</v>
      </c>
      <c r="F9406" s="7">
        <v>1547787</v>
      </c>
      <c r="G9406" s="6" t="s">
        <v>10524</v>
      </c>
      <c r="H9406" s="7">
        <v>166387</v>
      </c>
      <c r="I9406" s="143"/>
      <c r="J9406" s="144"/>
      <c r="K9406" s="145"/>
      <c r="L9406" t="str">
        <f t="shared" si="625"/>
        <v>54887</v>
      </c>
      <c r="M9406">
        <f t="shared" si="627"/>
        <v>54887</v>
      </c>
      <c r="N9406" s="37">
        <f t="shared" si="626"/>
        <v>1547787</v>
      </c>
    </row>
    <row r="9407" spans="1:14" x14ac:dyDescent="0.3">
      <c r="A9407" s="3">
        <v>10</v>
      </c>
      <c r="B9407" s="142"/>
      <c r="C9407" s="4" t="s">
        <v>26711</v>
      </c>
      <c r="D9407" s="5">
        <v>45182</v>
      </c>
      <c r="E9407" s="6" t="s">
        <v>6686</v>
      </c>
      <c r="F9407" s="7">
        <v>643730</v>
      </c>
      <c r="G9407" s="6" t="s">
        <v>10524</v>
      </c>
      <c r="H9407" s="7">
        <v>69201</v>
      </c>
      <c r="I9407" s="143"/>
      <c r="J9407" s="144"/>
      <c r="K9407" s="145"/>
      <c r="L9407" t="str">
        <f t="shared" si="625"/>
        <v>54929</v>
      </c>
      <c r="M9407">
        <f t="shared" si="627"/>
        <v>54929</v>
      </c>
      <c r="N9407" s="37">
        <f t="shared" si="626"/>
        <v>643730</v>
      </c>
    </row>
    <row r="9408" spans="1:14" x14ac:dyDescent="0.3">
      <c r="A9408" s="3">
        <v>10</v>
      </c>
      <c r="B9408" s="142"/>
      <c r="C9408" s="4" t="s">
        <v>26712</v>
      </c>
      <c r="D9408" s="5">
        <v>45185</v>
      </c>
      <c r="E9408" s="6" t="s">
        <v>6572</v>
      </c>
      <c r="F9408" s="7">
        <v>549536</v>
      </c>
      <c r="G9408" s="6" t="s">
        <v>10524</v>
      </c>
      <c r="H9408" s="7">
        <v>59075</v>
      </c>
      <c r="I9408" s="143"/>
      <c r="J9408" s="144"/>
      <c r="K9408" s="145"/>
      <c r="L9408" t="str">
        <f t="shared" si="625"/>
        <v>56207</v>
      </c>
      <c r="M9408">
        <f t="shared" si="627"/>
        <v>56207</v>
      </c>
      <c r="N9408" s="37">
        <f t="shared" si="626"/>
        <v>549536</v>
      </c>
    </row>
    <row r="9409" spans="1:14" x14ac:dyDescent="0.3">
      <c r="A9409" s="3">
        <v>10</v>
      </c>
      <c r="B9409" s="142"/>
      <c r="C9409" s="4" t="s">
        <v>26713</v>
      </c>
      <c r="D9409" s="5">
        <v>45185</v>
      </c>
      <c r="E9409" s="6" t="s">
        <v>6572</v>
      </c>
      <c r="F9409" s="7">
        <v>267004</v>
      </c>
      <c r="G9409" s="6" t="s">
        <v>10524</v>
      </c>
      <c r="H9409" s="7">
        <v>28703</v>
      </c>
      <c r="I9409" s="143"/>
      <c r="J9409" s="144"/>
      <c r="K9409" s="145"/>
      <c r="L9409" t="str">
        <f t="shared" si="625"/>
        <v>56221</v>
      </c>
      <c r="M9409">
        <f t="shared" si="627"/>
        <v>56221</v>
      </c>
      <c r="N9409" s="37">
        <f t="shared" si="626"/>
        <v>267004</v>
      </c>
    </row>
    <row r="9410" spans="1:14" x14ac:dyDescent="0.3">
      <c r="A9410" s="3">
        <v>10</v>
      </c>
      <c r="B9410" s="142"/>
      <c r="C9410" s="4" t="s">
        <v>26714</v>
      </c>
      <c r="D9410" s="5">
        <v>45183</v>
      </c>
      <c r="E9410" s="6" t="s">
        <v>6572</v>
      </c>
      <c r="F9410" s="7">
        <v>1147281</v>
      </c>
      <c r="G9410" s="6" t="s">
        <v>10524</v>
      </c>
      <c r="H9410" s="7">
        <v>123333</v>
      </c>
      <c r="I9410" s="143"/>
      <c r="J9410" s="144"/>
      <c r="K9410" s="145"/>
      <c r="L9410" t="str">
        <f t="shared" si="625"/>
        <v>55690</v>
      </c>
      <c r="M9410">
        <f t="shared" si="627"/>
        <v>55690</v>
      </c>
      <c r="N9410" s="37">
        <f t="shared" si="626"/>
        <v>1147281</v>
      </c>
    </row>
    <row r="9411" spans="1:14" x14ac:dyDescent="0.3">
      <c r="A9411" s="3">
        <v>10</v>
      </c>
      <c r="B9411" s="142"/>
      <c r="C9411" s="4" t="s">
        <v>26715</v>
      </c>
      <c r="D9411" s="5">
        <v>45189</v>
      </c>
      <c r="E9411" s="6" t="s">
        <v>6572</v>
      </c>
      <c r="F9411" s="7">
        <v>820521</v>
      </c>
      <c r="G9411" s="6" t="s">
        <v>10524</v>
      </c>
      <c r="H9411" s="7">
        <v>88206</v>
      </c>
      <c r="I9411" s="143"/>
      <c r="J9411" s="144"/>
      <c r="K9411" s="145"/>
      <c r="L9411" t="str">
        <f t="shared" si="625"/>
        <v>56436</v>
      </c>
      <c r="M9411">
        <f t="shared" si="627"/>
        <v>56436</v>
      </c>
      <c r="N9411" s="37">
        <f t="shared" si="626"/>
        <v>820521</v>
      </c>
    </row>
    <row r="9412" spans="1:14" x14ac:dyDescent="0.3">
      <c r="A9412" s="3">
        <v>10</v>
      </c>
      <c r="B9412" s="142"/>
      <c r="C9412" s="4" t="s">
        <v>26716</v>
      </c>
      <c r="D9412" s="5">
        <v>45177</v>
      </c>
      <c r="E9412" s="6" t="s">
        <v>2414</v>
      </c>
      <c r="F9412" s="7">
        <v>398496</v>
      </c>
      <c r="G9412" s="6" t="s">
        <v>10524</v>
      </c>
      <c r="H9412" s="7">
        <v>42838</v>
      </c>
      <c r="I9412" s="143"/>
      <c r="J9412" s="144"/>
      <c r="K9412" s="145"/>
      <c r="L9412" t="str">
        <f t="shared" si="625"/>
        <v>54551</v>
      </c>
      <c r="M9412">
        <f t="shared" si="627"/>
        <v>54551</v>
      </c>
      <c r="N9412" s="37">
        <f t="shared" si="626"/>
        <v>398496</v>
      </c>
    </row>
    <row r="9413" spans="1:14" x14ac:dyDescent="0.3">
      <c r="A9413" s="3">
        <v>10</v>
      </c>
      <c r="B9413" s="142"/>
      <c r="C9413" s="4" t="s">
        <v>26717</v>
      </c>
      <c r="D9413" s="5">
        <v>45189</v>
      </c>
      <c r="E9413" s="6" t="s">
        <v>2364</v>
      </c>
      <c r="F9413" s="7">
        <v>559117</v>
      </c>
      <c r="G9413" s="6" t="s">
        <v>10524</v>
      </c>
      <c r="H9413" s="7">
        <v>60105</v>
      </c>
      <c r="I9413" s="143"/>
      <c r="J9413" s="144"/>
      <c r="K9413" s="145"/>
      <c r="L9413" t="str">
        <f t="shared" si="625"/>
        <v>56449</v>
      </c>
      <c r="M9413">
        <f t="shared" si="627"/>
        <v>56449</v>
      </c>
      <c r="N9413" s="37">
        <f t="shared" si="626"/>
        <v>559117</v>
      </c>
    </row>
    <row r="9414" spans="1:14" x14ac:dyDescent="0.3">
      <c r="A9414" s="3">
        <v>10</v>
      </c>
      <c r="B9414" s="142"/>
      <c r="C9414" s="4" t="s">
        <v>26718</v>
      </c>
      <c r="D9414" s="5">
        <v>45188</v>
      </c>
      <c r="E9414" s="6" t="s">
        <v>6572</v>
      </c>
      <c r="F9414" s="7">
        <v>667510</v>
      </c>
      <c r="G9414" s="6" t="s">
        <v>10524</v>
      </c>
      <c r="H9414" s="7">
        <v>71757</v>
      </c>
      <c r="I9414" s="143"/>
      <c r="J9414" s="144"/>
      <c r="K9414" s="145"/>
      <c r="L9414" t="str">
        <f t="shared" si="625"/>
        <v>56371</v>
      </c>
      <c r="M9414">
        <f t="shared" si="627"/>
        <v>56371</v>
      </c>
      <c r="N9414" s="37">
        <f t="shared" si="626"/>
        <v>667510</v>
      </c>
    </row>
    <row r="9415" spans="1:14" x14ac:dyDescent="0.3">
      <c r="A9415" s="3">
        <v>10</v>
      </c>
      <c r="B9415" s="142"/>
      <c r="C9415" s="4" t="s">
        <v>26719</v>
      </c>
      <c r="D9415" s="5">
        <v>45189</v>
      </c>
      <c r="E9415" s="6" t="s">
        <v>3338</v>
      </c>
      <c r="F9415" s="7">
        <v>983518</v>
      </c>
      <c r="G9415" s="6" t="s">
        <v>10524</v>
      </c>
      <c r="H9415" s="7">
        <v>105728</v>
      </c>
      <c r="I9415" s="143"/>
      <c r="J9415" s="144"/>
      <c r="K9415" s="145"/>
      <c r="L9415" t="str">
        <f t="shared" si="625"/>
        <v>56414</v>
      </c>
      <c r="M9415">
        <f t="shared" si="627"/>
        <v>56414</v>
      </c>
      <c r="N9415" s="37">
        <f t="shared" si="626"/>
        <v>983518</v>
      </c>
    </row>
    <row r="9416" spans="1:14" x14ac:dyDescent="0.3">
      <c r="A9416" s="3">
        <v>10</v>
      </c>
      <c r="B9416" s="142"/>
      <c r="C9416" s="4" t="s">
        <v>26720</v>
      </c>
      <c r="D9416" s="5">
        <v>45181</v>
      </c>
      <c r="E9416" s="6" t="s">
        <v>2401</v>
      </c>
      <c r="F9416" s="7">
        <v>2981272</v>
      </c>
      <c r="G9416" s="6" t="s">
        <v>10524</v>
      </c>
      <c r="H9416" s="7">
        <v>320487</v>
      </c>
      <c r="I9416" s="143"/>
      <c r="J9416" s="144"/>
      <c r="K9416" s="145"/>
      <c r="L9416" t="str">
        <f t="shared" si="625"/>
        <v>54874</v>
      </c>
      <c r="M9416">
        <f t="shared" si="627"/>
        <v>54874</v>
      </c>
      <c r="N9416" s="37">
        <f t="shared" si="626"/>
        <v>2981272</v>
      </c>
    </row>
    <row r="9417" spans="1:14" x14ac:dyDescent="0.3">
      <c r="A9417" s="3">
        <v>10</v>
      </c>
      <c r="B9417" s="142"/>
      <c r="C9417" s="4" t="s">
        <v>26721</v>
      </c>
      <c r="D9417" s="5">
        <v>45191</v>
      </c>
      <c r="E9417" s="6" t="s">
        <v>6572</v>
      </c>
      <c r="F9417" s="7">
        <v>667510</v>
      </c>
      <c r="G9417" s="6" t="s">
        <v>10524</v>
      </c>
      <c r="H9417" s="7">
        <v>71757</v>
      </c>
      <c r="I9417" s="143"/>
      <c r="J9417" s="144"/>
      <c r="K9417" s="145"/>
      <c r="L9417" t="str">
        <f t="shared" si="625"/>
        <v>57568</v>
      </c>
      <c r="M9417">
        <f t="shared" si="627"/>
        <v>57568</v>
      </c>
      <c r="N9417" s="37">
        <f t="shared" si="626"/>
        <v>667510</v>
      </c>
    </row>
    <row r="9418" spans="1:14" x14ac:dyDescent="0.3">
      <c r="A9418" s="3">
        <v>10</v>
      </c>
      <c r="B9418" s="142"/>
      <c r="C9418" s="4" t="s">
        <v>26722</v>
      </c>
      <c r="D9418" s="5">
        <v>45184</v>
      </c>
      <c r="E9418" s="6" t="s">
        <v>6686</v>
      </c>
      <c r="F9418" s="7">
        <v>996241</v>
      </c>
      <c r="G9418" s="6" t="s">
        <v>10524</v>
      </c>
      <c r="H9418" s="7">
        <v>107096</v>
      </c>
      <c r="I9418" s="143"/>
      <c r="J9418" s="144"/>
      <c r="K9418" s="145"/>
      <c r="L9418" t="str">
        <f t="shared" si="625"/>
        <v>56033</v>
      </c>
      <c r="M9418">
        <f t="shared" si="627"/>
        <v>56033</v>
      </c>
      <c r="N9418" s="37">
        <f t="shared" si="626"/>
        <v>996241</v>
      </c>
    </row>
    <row r="9419" spans="1:14" x14ac:dyDescent="0.3">
      <c r="A9419" s="3">
        <v>10</v>
      </c>
      <c r="B9419" s="142"/>
      <c r="C9419" s="4" t="s">
        <v>26723</v>
      </c>
      <c r="D9419" s="5">
        <v>45187</v>
      </c>
      <c r="E9419" s="6" t="s">
        <v>6572</v>
      </c>
      <c r="F9419" s="7">
        <v>667510</v>
      </c>
      <c r="G9419" s="6" t="s">
        <v>10524</v>
      </c>
      <c r="H9419" s="7">
        <v>71757</v>
      </c>
      <c r="I9419" s="143"/>
      <c r="J9419" s="144"/>
      <c r="K9419" s="145"/>
      <c r="L9419" t="str">
        <f t="shared" si="625"/>
        <v>56303</v>
      </c>
      <c r="M9419">
        <f t="shared" si="627"/>
        <v>56303</v>
      </c>
      <c r="N9419" s="37">
        <f t="shared" si="626"/>
        <v>667510</v>
      </c>
    </row>
    <row r="9420" spans="1:14" x14ac:dyDescent="0.3">
      <c r="A9420" s="3">
        <v>10</v>
      </c>
      <c r="B9420" s="142"/>
      <c r="C9420" s="4" t="s">
        <v>26724</v>
      </c>
      <c r="D9420" s="5">
        <v>45177</v>
      </c>
      <c r="E9420" s="6" t="s">
        <v>47</v>
      </c>
      <c r="F9420" s="7">
        <v>348278</v>
      </c>
      <c r="G9420" s="6" t="s">
        <v>10524</v>
      </c>
      <c r="H9420" s="7">
        <v>37440</v>
      </c>
      <c r="I9420" s="143"/>
      <c r="J9420" s="144"/>
      <c r="K9420" s="145"/>
      <c r="L9420" t="str">
        <f t="shared" si="625"/>
        <v>54526</v>
      </c>
      <c r="M9420">
        <f t="shared" si="627"/>
        <v>54526</v>
      </c>
      <c r="N9420" s="37">
        <f t="shared" si="626"/>
        <v>348278</v>
      </c>
    </row>
    <row r="9421" spans="1:14" x14ac:dyDescent="0.3">
      <c r="A9421" s="3">
        <v>10</v>
      </c>
      <c r="B9421" s="142"/>
      <c r="C9421" s="4" t="s">
        <v>26725</v>
      </c>
      <c r="D9421" s="5">
        <v>45189</v>
      </c>
      <c r="E9421" s="6" t="s">
        <v>2414</v>
      </c>
      <c r="F9421" s="7">
        <v>396527</v>
      </c>
      <c r="G9421" s="6" t="s">
        <v>10524</v>
      </c>
      <c r="H9421" s="7">
        <v>42627</v>
      </c>
      <c r="I9421" s="143"/>
      <c r="J9421" s="144"/>
      <c r="K9421" s="145"/>
      <c r="L9421" t="str">
        <f t="shared" si="625"/>
        <v>56455</v>
      </c>
      <c r="M9421">
        <f t="shared" si="627"/>
        <v>56455</v>
      </c>
      <c r="N9421" s="37">
        <f t="shared" si="626"/>
        <v>396527</v>
      </c>
    </row>
    <row r="9422" spans="1:14" x14ac:dyDescent="0.3">
      <c r="A9422" s="3">
        <v>10</v>
      </c>
      <c r="B9422" s="142"/>
      <c r="C9422" s="4" t="s">
        <v>26726</v>
      </c>
      <c r="D9422" s="5">
        <v>45190</v>
      </c>
      <c r="E9422" s="6" t="s">
        <v>6686</v>
      </c>
      <c r="F9422" s="7">
        <v>1267223</v>
      </c>
      <c r="G9422" s="6" t="s">
        <v>10524</v>
      </c>
      <c r="H9422" s="7">
        <v>136226</v>
      </c>
      <c r="I9422" s="143"/>
      <c r="J9422" s="144"/>
      <c r="K9422" s="145"/>
      <c r="L9422" t="str">
        <f t="shared" si="625"/>
        <v>57349</v>
      </c>
      <c r="M9422">
        <f t="shared" si="627"/>
        <v>57349</v>
      </c>
      <c r="N9422" s="37">
        <f t="shared" si="626"/>
        <v>1267223</v>
      </c>
    </row>
    <row r="9423" spans="1:14" x14ac:dyDescent="0.3">
      <c r="A9423" s="3">
        <v>10</v>
      </c>
      <c r="B9423" s="142"/>
      <c r="C9423" s="4" t="s">
        <v>26727</v>
      </c>
      <c r="D9423" s="5">
        <v>45178</v>
      </c>
      <c r="E9423" s="6" t="s">
        <v>2414</v>
      </c>
      <c r="F9423" s="7">
        <v>996241</v>
      </c>
      <c r="G9423" s="6" t="s">
        <v>10524</v>
      </c>
      <c r="H9423" s="7">
        <v>107096</v>
      </c>
      <c r="I9423" s="143"/>
      <c r="J9423" s="144"/>
      <c r="K9423" s="145"/>
      <c r="L9423" t="str">
        <f t="shared" si="625"/>
        <v>54668</v>
      </c>
      <c r="M9423">
        <f t="shared" si="627"/>
        <v>54668</v>
      </c>
      <c r="N9423" s="37">
        <f t="shared" si="626"/>
        <v>996241</v>
      </c>
    </row>
    <row r="9424" spans="1:14" x14ac:dyDescent="0.3">
      <c r="A9424" s="3">
        <v>10</v>
      </c>
      <c r="B9424" s="142"/>
      <c r="C9424" s="4" t="s">
        <v>26728</v>
      </c>
      <c r="D9424" s="5">
        <v>45189</v>
      </c>
      <c r="E9424" s="6" t="s">
        <v>2364</v>
      </c>
      <c r="F9424" s="7">
        <v>1616556</v>
      </c>
      <c r="G9424" s="6" t="s">
        <v>10524</v>
      </c>
      <c r="H9424" s="7">
        <v>173780</v>
      </c>
      <c r="I9424" s="143"/>
      <c r="J9424" s="144"/>
      <c r="K9424" s="145"/>
      <c r="L9424" t="str">
        <f t="shared" si="625"/>
        <v>56412</v>
      </c>
      <c r="M9424">
        <f t="shared" si="627"/>
        <v>56412</v>
      </c>
      <c r="N9424" s="37">
        <f t="shared" si="626"/>
        <v>1616556</v>
      </c>
    </row>
    <row r="9425" spans="1:14" x14ac:dyDescent="0.3">
      <c r="A9425" s="3">
        <v>10</v>
      </c>
      <c r="B9425" s="142"/>
      <c r="C9425" s="4" t="s">
        <v>26729</v>
      </c>
      <c r="D9425" s="5">
        <v>45191</v>
      </c>
      <c r="E9425" s="6" t="s">
        <v>2364</v>
      </c>
      <c r="F9425" s="7">
        <v>907395</v>
      </c>
      <c r="G9425" s="6" t="s">
        <v>10524</v>
      </c>
      <c r="H9425" s="7">
        <v>97545</v>
      </c>
      <c r="I9425" s="143"/>
      <c r="J9425" s="144"/>
      <c r="K9425" s="145"/>
      <c r="L9425" t="str">
        <f t="shared" si="625"/>
        <v>57565</v>
      </c>
      <c r="M9425">
        <f t="shared" si="627"/>
        <v>57565</v>
      </c>
      <c r="N9425" s="37">
        <f t="shared" si="626"/>
        <v>907395</v>
      </c>
    </row>
    <row r="9426" spans="1:14" x14ac:dyDescent="0.3">
      <c r="A9426" s="3">
        <v>10</v>
      </c>
      <c r="B9426" s="142"/>
      <c r="C9426" s="4" t="s">
        <v>26730</v>
      </c>
      <c r="D9426" s="5">
        <v>45196</v>
      </c>
      <c r="E9426" s="6" t="s">
        <v>6686</v>
      </c>
      <c r="F9426" s="7">
        <v>1269677</v>
      </c>
      <c r="G9426" s="6" t="s">
        <v>10524</v>
      </c>
      <c r="H9426" s="7">
        <v>136490</v>
      </c>
      <c r="I9426" s="143"/>
      <c r="J9426" s="144"/>
      <c r="K9426" s="145"/>
      <c r="L9426" t="str">
        <f t="shared" si="625"/>
        <v>57905</v>
      </c>
      <c r="M9426">
        <f t="shared" si="627"/>
        <v>57905</v>
      </c>
      <c r="N9426" s="37">
        <f t="shared" si="626"/>
        <v>1269677</v>
      </c>
    </row>
    <row r="9427" spans="1:14" x14ac:dyDescent="0.3">
      <c r="A9427" s="3">
        <v>10</v>
      </c>
      <c r="B9427" s="142"/>
      <c r="C9427" s="4" t="s">
        <v>26731</v>
      </c>
      <c r="D9427" s="5">
        <v>45196</v>
      </c>
      <c r="E9427" s="6" t="s">
        <v>6686</v>
      </c>
      <c r="F9427" s="7">
        <v>630811</v>
      </c>
      <c r="G9427" s="6" t="s">
        <v>10524</v>
      </c>
      <c r="H9427" s="7">
        <v>67812</v>
      </c>
      <c r="I9427" s="143"/>
      <c r="J9427" s="144"/>
      <c r="K9427" s="145"/>
      <c r="L9427" t="str">
        <f t="shared" si="625"/>
        <v>57906</v>
      </c>
      <c r="M9427">
        <f t="shared" si="627"/>
        <v>57906</v>
      </c>
      <c r="N9427" s="37">
        <f t="shared" si="626"/>
        <v>630811</v>
      </c>
    </row>
    <row r="9428" spans="1:14" x14ac:dyDescent="0.3">
      <c r="A9428" s="3">
        <v>10</v>
      </c>
      <c r="B9428" s="142"/>
      <c r="C9428" s="4" t="s">
        <v>26732</v>
      </c>
      <c r="D9428" s="5">
        <v>45189</v>
      </c>
      <c r="E9428" s="6" t="s">
        <v>2414</v>
      </c>
      <c r="F9428" s="7">
        <v>641076</v>
      </c>
      <c r="G9428" s="6" t="s">
        <v>10524</v>
      </c>
      <c r="H9428" s="7">
        <v>68916</v>
      </c>
      <c r="I9428" s="143"/>
      <c r="J9428" s="144"/>
      <c r="K9428" s="145"/>
      <c r="L9428" t="str">
        <f t="shared" ref="L9428:L9491" si="628">+RIGHT(C9428,5)</f>
        <v>56459</v>
      </c>
      <c r="M9428">
        <f t="shared" si="627"/>
        <v>56459</v>
      </c>
      <c r="N9428" s="37">
        <f t="shared" ref="N9428:N9491" si="629">+F9428</f>
        <v>641076</v>
      </c>
    </row>
    <row r="9429" spans="1:14" x14ac:dyDescent="0.3">
      <c r="A9429" s="3">
        <v>10</v>
      </c>
      <c r="B9429" s="142"/>
      <c r="C9429" s="4" t="s">
        <v>26733</v>
      </c>
      <c r="D9429" s="5">
        <v>45198</v>
      </c>
      <c r="E9429" s="6" t="s">
        <v>3338</v>
      </c>
      <c r="F9429" s="7">
        <v>786724</v>
      </c>
      <c r="G9429" s="6" t="s">
        <v>10524</v>
      </c>
      <c r="H9429" s="7">
        <v>84573</v>
      </c>
      <c r="I9429" s="143"/>
      <c r="J9429" s="144"/>
      <c r="K9429" s="145"/>
      <c r="L9429" t="str">
        <f t="shared" si="628"/>
        <v>58950</v>
      </c>
      <c r="M9429">
        <f t="shared" ref="M9429:M9492" si="630">+L9429*1</f>
        <v>58950</v>
      </c>
      <c r="N9429" s="37">
        <f t="shared" si="629"/>
        <v>786724</v>
      </c>
    </row>
    <row r="9430" spans="1:14" x14ac:dyDescent="0.3">
      <c r="A9430" s="3">
        <v>10</v>
      </c>
      <c r="B9430" s="142"/>
      <c r="C9430" s="4" t="s">
        <v>26734</v>
      </c>
      <c r="D9430" s="5">
        <v>45192</v>
      </c>
      <c r="E9430" s="6" t="s">
        <v>6572</v>
      </c>
      <c r="F9430" s="7">
        <v>478486</v>
      </c>
      <c r="G9430" s="6" t="s">
        <v>10524</v>
      </c>
      <c r="H9430" s="7">
        <v>51437</v>
      </c>
      <c r="I9430" s="143"/>
      <c r="J9430" s="144"/>
      <c r="K9430" s="145"/>
      <c r="L9430" t="str">
        <f t="shared" si="628"/>
        <v>57698</v>
      </c>
      <c r="M9430">
        <f t="shared" si="630"/>
        <v>57698</v>
      </c>
      <c r="N9430" s="37">
        <f t="shared" si="629"/>
        <v>478486</v>
      </c>
    </row>
    <row r="9431" spans="1:14" x14ac:dyDescent="0.3">
      <c r="A9431" s="3">
        <v>10</v>
      </c>
      <c r="B9431" s="142"/>
      <c r="C9431" s="4" t="s">
        <v>26735</v>
      </c>
      <c r="D9431" s="5">
        <v>45197</v>
      </c>
      <c r="E9431" s="6" t="s">
        <v>6686</v>
      </c>
      <c r="F9431" s="7">
        <v>396527</v>
      </c>
      <c r="G9431" s="6" t="s">
        <v>10524</v>
      </c>
      <c r="H9431" s="7">
        <v>42627</v>
      </c>
      <c r="I9431" s="143"/>
      <c r="J9431" s="144"/>
      <c r="K9431" s="145"/>
      <c r="L9431" t="str">
        <f t="shared" si="628"/>
        <v>58687</v>
      </c>
      <c r="M9431">
        <f t="shared" si="630"/>
        <v>58687</v>
      </c>
      <c r="N9431" s="37">
        <f t="shared" si="629"/>
        <v>396527</v>
      </c>
    </row>
    <row r="9432" spans="1:14" x14ac:dyDescent="0.3">
      <c r="A9432" s="3">
        <v>10</v>
      </c>
      <c r="B9432" s="142"/>
      <c r="C9432" s="4" t="s">
        <v>26736</v>
      </c>
      <c r="D9432" s="5">
        <v>45196</v>
      </c>
      <c r="E9432" s="6" t="s">
        <v>26737</v>
      </c>
      <c r="F9432" s="7">
        <v>1866937</v>
      </c>
      <c r="G9432" s="6" t="s">
        <v>10524</v>
      </c>
      <c r="H9432" s="7">
        <v>200696</v>
      </c>
      <c r="I9432" s="143"/>
      <c r="J9432" s="144"/>
      <c r="K9432" s="145"/>
      <c r="L9432" t="str">
        <f t="shared" si="628"/>
        <v>57886</v>
      </c>
      <c r="M9432">
        <f t="shared" si="630"/>
        <v>57886</v>
      </c>
      <c r="N9432" s="37">
        <f t="shared" si="629"/>
        <v>1866937</v>
      </c>
    </row>
    <row r="9433" spans="1:14" x14ac:dyDescent="0.3">
      <c r="A9433" s="3">
        <v>10</v>
      </c>
      <c r="B9433" s="142"/>
      <c r="C9433" s="4" t="s">
        <v>26738</v>
      </c>
      <c r="D9433" s="5">
        <v>45199</v>
      </c>
      <c r="E9433" s="6" t="s">
        <v>26739</v>
      </c>
      <c r="F9433" s="7">
        <v>838314</v>
      </c>
      <c r="G9433" s="6" t="s">
        <v>10524</v>
      </c>
      <c r="H9433" s="7">
        <v>90119</v>
      </c>
      <c r="I9433" s="143"/>
      <c r="J9433" s="144"/>
      <c r="K9433" s="145"/>
      <c r="L9433" t="str">
        <f t="shared" si="628"/>
        <v>59137</v>
      </c>
      <c r="M9433">
        <f t="shared" si="630"/>
        <v>59137</v>
      </c>
      <c r="N9433" s="37">
        <f t="shared" si="629"/>
        <v>838314</v>
      </c>
    </row>
    <row r="9434" spans="1:14" x14ac:dyDescent="0.3">
      <c r="A9434" s="3">
        <v>10</v>
      </c>
      <c r="B9434" s="142"/>
      <c r="C9434" s="4" t="s">
        <v>26740</v>
      </c>
      <c r="D9434" s="5">
        <v>45170</v>
      </c>
      <c r="E9434" s="6" t="s">
        <v>6686</v>
      </c>
      <c r="F9434" s="7">
        <v>2384456</v>
      </c>
      <c r="G9434" s="6" t="s">
        <v>10524</v>
      </c>
      <c r="H9434" s="7">
        <v>256329</v>
      </c>
      <c r="I9434" s="143"/>
      <c r="J9434" s="144"/>
      <c r="K9434" s="145"/>
      <c r="L9434" t="str">
        <f t="shared" si="628"/>
        <v>53240</v>
      </c>
      <c r="M9434">
        <f t="shared" si="630"/>
        <v>53240</v>
      </c>
      <c r="N9434" s="37">
        <f t="shared" si="629"/>
        <v>2384456</v>
      </c>
    </row>
    <row r="9435" spans="1:14" x14ac:dyDescent="0.3">
      <c r="A9435" s="3">
        <v>10</v>
      </c>
      <c r="B9435" s="142"/>
      <c r="C9435" s="4" t="s">
        <v>26741</v>
      </c>
      <c r="D9435" s="5">
        <v>45170</v>
      </c>
      <c r="E9435" s="6" t="s">
        <v>6572</v>
      </c>
      <c r="F9435" s="7">
        <v>832071</v>
      </c>
      <c r="G9435" s="6" t="s">
        <v>10524</v>
      </c>
      <c r="H9435" s="7">
        <v>89448</v>
      </c>
      <c r="I9435" s="143"/>
      <c r="J9435" s="144"/>
      <c r="K9435" s="145"/>
      <c r="L9435" t="str">
        <f t="shared" si="628"/>
        <v>53248</v>
      </c>
      <c r="M9435">
        <f t="shared" si="630"/>
        <v>53248</v>
      </c>
      <c r="N9435" s="37">
        <f t="shared" si="629"/>
        <v>832071</v>
      </c>
    </row>
    <row r="9436" spans="1:14" x14ac:dyDescent="0.3">
      <c r="A9436" s="3">
        <v>10</v>
      </c>
      <c r="B9436" s="142"/>
      <c r="C9436" s="4" t="s">
        <v>26742</v>
      </c>
      <c r="D9436" s="5">
        <v>45170</v>
      </c>
      <c r="E9436" s="6" t="s">
        <v>6572</v>
      </c>
      <c r="F9436" s="7">
        <v>1067508</v>
      </c>
      <c r="G9436" s="6" t="s">
        <v>10524</v>
      </c>
      <c r="H9436" s="7">
        <v>114757</v>
      </c>
      <c r="I9436" s="143"/>
      <c r="J9436" s="144"/>
      <c r="K9436" s="145"/>
      <c r="L9436" t="str">
        <f t="shared" si="628"/>
        <v>53223</v>
      </c>
      <c r="M9436">
        <f t="shared" si="630"/>
        <v>53223</v>
      </c>
      <c r="N9436" s="37">
        <f t="shared" si="629"/>
        <v>1067508</v>
      </c>
    </row>
    <row r="9437" spans="1:14" x14ac:dyDescent="0.3">
      <c r="A9437" s="3">
        <v>10</v>
      </c>
      <c r="B9437" s="142"/>
      <c r="C9437" s="4" t="s">
        <v>26743</v>
      </c>
      <c r="D9437" s="5">
        <v>45177</v>
      </c>
      <c r="E9437" s="6" t="s">
        <v>6686</v>
      </c>
      <c r="F9437" s="7">
        <v>559117</v>
      </c>
      <c r="G9437" s="6" t="s">
        <v>10524</v>
      </c>
      <c r="H9437" s="7">
        <v>60105</v>
      </c>
      <c r="I9437" s="143"/>
      <c r="J9437" s="144"/>
      <c r="K9437" s="145"/>
      <c r="L9437" t="str">
        <f t="shared" si="628"/>
        <v>54531</v>
      </c>
      <c r="M9437">
        <f t="shared" si="630"/>
        <v>54531</v>
      </c>
      <c r="N9437" s="37">
        <f t="shared" si="629"/>
        <v>559117</v>
      </c>
    </row>
    <row r="9438" spans="1:14" x14ac:dyDescent="0.3">
      <c r="A9438" s="3">
        <v>10</v>
      </c>
      <c r="B9438" s="142"/>
      <c r="C9438" s="4" t="s">
        <v>26744</v>
      </c>
      <c r="D9438" s="5">
        <v>45176</v>
      </c>
      <c r="E9438" s="6" t="s">
        <v>6686</v>
      </c>
      <c r="F9438" s="7">
        <v>393137</v>
      </c>
      <c r="G9438" s="6" t="s">
        <v>10524</v>
      </c>
      <c r="H9438" s="7">
        <v>42262</v>
      </c>
      <c r="I9438" s="143"/>
      <c r="J9438" s="144"/>
      <c r="K9438" s="145"/>
      <c r="L9438" t="str">
        <f t="shared" si="628"/>
        <v>53443</v>
      </c>
      <c r="M9438">
        <f t="shared" si="630"/>
        <v>53443</v>
      </c>
      <c r="N9438" s="37">
        <f t="shared" si="629"/>
        <v>393137</v>
      </c>
    </row>
    <row r="9439" spans="1:14" x14ac:dyDescent="0.3">
      <c r="A9439" s="3">
        <v>10</v>
      </c>
      <c r="B9439" s="142"/>
      <c r="C9439" s="4" t="s">
        <v>26745</v>
      </c>
      <c r="D9439" s="5">
        <v>45177</v>
      </c>
      <c r="E9439" s="6" t="s">
        <v>6572</v>
      </c>
      <c r="F9439" s="7">
        <v>710953</v>
      </c>
      <c r="G9439" s="6" t="s">
        <v>10524</v>
      </c>
      <c r="H9439" s="7">
        <v>76427</v>
      </c>
      <c r="I9439" s="143"/>
      <c r="J9439" s="144"/>
      <c r="K9439" s="145"/>
      <c r="L9439" t="str">
        <f t="shared" si="628"/>
        <v>54548</v>
      </c>
      <c r="M9439">
        <f t="shared" si="630"/>
        <v>54548</v>
      </c>
      <c r="N9439" s="37">
        <f t="shared" si="629"/>
        <v>710953</v>
      </c>
    </row>
    <row r="9440" spans="1:14" x14ac:dyDescent="0.3">
      <c r="A9440" s="3">
        <v>10</v>
      </c>
      <c r="B9440" s="142"/>
      <c r="C9440" s="4" t="s">
        <v>26746</v>
      </c>
      <c r="D9440" s="5">
        <v>45178</v>
      </c>
      <c r="E9440" s="6" t="s">
        <v>2414</v>
      </c>
      <c r="F9440" s="7">
        <v>1384468</v>
      </c>
      <c r="G9440" s="6" t="s">
        <v>10524</v>
      </c>
      <c r="H9440" s="7">
        <v>148830</v>
      </c>
      <c r="I9440" s="143"/>
      <c r="J9440" s="144"/>
      <c r="K9440" s="145"/>
      <c r="L9440" t="str">
        <f t="shared" si="628"/>
        <v>54667</v>
      </c>
      <c r="M9440">
        <f t="shared" si="630"/>
        <v>54667</v>
      </c>
      <c r="N9440" s="37">
        <f t="shared" si="629"/>
        <v>1384468</v>
      </c>
    </row>
    <row r="9441" spans="1:14" x14ac:dyDescent="0.3">
      <c r="A9441" s="3">
        <v>10</v>
      </c>
      <c r="B9441" s="142"/>
      <c r="C9441" s="4" t="s">
        <v>26747</v>
      </c>
      <c r="D9441" s="5">
        <v>45174</v>
      </c>
      <c r="E9441" s="6" t="s">
        <v>6572</v>
      </c>
      <c r="F9441" s="7">
        <v>1293169</v>
      </c>
      <c r="G9441" s="6" t="s">
        <v>10524</v>
      </c>
      <c r="H9441" s="7">
        <v>139016</v>
      </c>
      <c r="I9441" s="143"/>
      <c r="J9441" s="144"/>
      <c r="K9441" s="145"/>
      <c r="L9441" t="str">
        <f t="shared" si="628"/>
        <v>53322</v>
      </c>
      <c r="M9441">
        <f t="shared" si="630"/>
        <v>53322</v>
      </c>
      <c r="N9441" s="37">
        <f t="shared" si="629"/>
        <v>1293169</v>
      </c>
    </row>
    <row r="9442" spans="1:14" x14ac:dyDescent="0.3">
      <c r="A9442" s="3">
        <v>10</v>
      </c>
      <c r="B9442" s="142"/>
      <c r="C9442" s="4" t="s">
        <v>26748</v>
      </c>
      <c r="D9442" s="5">
        <v>45178</v>
      </c>
      <c r="E9442" s="6" t="s">
        <v>6686</v>
      </c>
      <c r="F9442" s="7">
        <v>162590</v>
      </c>
      <c r="G9442" s="6" t="s">
        <v>10524</v>
      </c>
      <c r="H9442" s="7">
        <v>17478</v>
      </c>
      <c r="I9442" s="143"/>
      <c r="J9442" s="144"/>
      <c r="K9442" s="145"/>
      <c r="L9442" t="str">
        <f t="shared" si="628"/>
        <v>54682</v>
      </c>
      <c r="M9442">
        <f t="shared" si="630"/>
        <v>54682</v>
      </c>
      <c r="N9442" s="37">
        <f t="shared" si="629"/>
        <v>162590</v>
      </c>
    </row>
    <row r="9443" spans="1:14" x14ac:dyDescent="0.3">
      <c r="A9443" s="3">
        <v>10</v>
      </c>
      <c r="B9443" s="142"/>
      <c r="C9443" s="4" t="s">
        <v>26749</v>
      </c>
      <c r="D9443" s="5">
        <v>45180</v>
      </c>
      <c r="E9443" s="6" t="s">
        <v>6572</v>
      </c>
      <c r="F9443" s="7">
        <v>332750</v>
      </c>
      <c r="G9443" s="6" t="s">
        <v>10524</v>
      </c>
      <c r="H9443" s="7">
        <v>35771</v>
      </c>
      <c r="I9443" s="143"/>
      <c r="J9443" s="144"/>
      <c r="K9443" s="145"/>
      <c r="L9443" t="str">
        <f t="shared" si="628"/>
        <v>54766</v>
      </c>
      <c r="M9443">
        <f t="shared" si="630"/>
        <v>54766</v>
      </c>
      <c r="N9443" s="37">
        <f t="shared" si="629"/>
        <v>332750</v>
      </c>
    </row>
    <row r="9444" spans="1:14" x14ac:dyDescent="0.3">
      <c r="A9444" s="3">
        <v>10</v>
      </c>
      <c r="B9444" s="142"/>
      <c r="C9444" s="4" t="s">
        <v>26750</v>
      </c>
      <c r="D9444" s="5">
        <v>45170</v>
      </c>
      <c r="E9444" s="6" t="s">
        <v>3338</v>
      </c>
      <c r="F9444" s="7">
        <v>1669217</v>
      </c>
      <c r="G9444" s="6" t="s">
        <v>10524</v>
      </c>
      <c r="H9444" s="7">
        <v>179441</v>
      </c>
      <c r="I9444" s="143"/>
      <c r="J9444" s="144"/>
      <c r="K9444" s="145"/>
      <c r="L9444" t="str">
        <f t="shared" si="628"/>
        <v>53212</v>
      </c>
      <c r="M9444">
        <f t="shared" si="630"/>
        <v>53212</v>
      </c>
      <c r="N9444" s="37">
        <f t="shared" si="629"/>
        <v>1669217</v>
      </c>
    </row>
    <row r="9445" spans="1:14" x14ac:dyDescent="0.3">
      <c r="A9445" s="3">
        <v>10</v>
      </c>
      <c r="B9445" s="142"/>
      <c r="C9445" s="4" t="s">
        <v>26751</v>
      </c>
      <c r="D9445" s="5">
        <v>45170</v>
      </c>
      <c r="E9445" s="6" t="s">
        <v>3338</v>
      </c>
      <c r="F9445" s="7">
        <v>479771</v>
      </c>
      <c r="G9445" s="6" t="s">
        <v>10524</v>
      </c>
      <c r="H9445" s="7">
        <v>51575</v>
      </c>
      <c r="I9445" s="143"/>
      <c r="J9445" s="144"/>
      <c r="K9445" s="145"/>
      <c r="L9445" t="str">
        <f t="shared" si="628"/>
        <v>53250</v>
      </c>
      <c r="M9445">
        <f t="shared" si="630"/>
        <v>53250</v>
      </c>
      <c r="N9445" s="37">
        <f t="shared" si="629"/>
        <v>479771</v>
      </c>
    </row>
    <row r="9446" spans="1:14" x14ac:dyDescent="0.3">
      <c r="A9446" s="3">
        <v>10</v>
      </c>
      <c r="B9446" s="142"/>
      <c r="C9446" s="4" t="s">
        <v>26752</v>
      </c>
      <c r="D9446" s="5">
        <v>45181</v>
      </c>
      <c r="E9446" s="6" t="s">
        <v>2414</v>
      </c>
      <c r="F9446" s="7">
        <v>1211020</v>
      </c>
      <c r="G9446" s="6" t="s">
        <v>10524</v>
      </c>
      <c r="H9446" s="7">
        <v>130185</v>
      </c>
      <c r="I9446" s="143"/>
      <c r="J9446" s="144"/>
      <c r="K9446" s="145"/>
      <c r="L9446" t="str">
        <f t="shared" si="628"/>
        <v>54872</v>
      </c>
      <c r="M9446">
        <f t="shared" si="630"/>
        <v>54872</v>
      </c>
      <c r="N9446" s="37">
        <f t="shared" si="629"/>
        <v>1211020</v>
      </c>
    </row>
    <row r="9447" spans="1:14" x14ac:dyDescent="0.3">
      <c r="A9447" s="3">
        <v>10</v>
      </c>
      <c r="B9447" s="142"/>
      <c r="C9447" s="4" t="s">
        <v>26753</v>
      </c>
      <c r="D9447" s="5">
        <v>45182</v>
      </c>
      <c r="E9447" s="6" t="s">
        <v>2414</v>
      </c>
      <c r="F9447" s="7">
        <v>599713</v>
      </c>
      <c r="G9447" s="6" t="s">
        <v>10524</v>
      </c>
      <c r="H9447" s="7">
        <v>64469</v>
      </c>
      <c r="I9447" s="143"/>
      <c r="J9447" s="144"/>
      <c r="K9447" s="145"/>
      <c r="L9447" t="str">
        <f t="shared" si="628"/>
        <v>54973</v>
      </c>
      <c r="M9447">
        <f t="shared" si="630"/>
        <v>54973</v>
      </c>
      <c r="N9447" s="37">
        <f t="shared" si="629"/>
        <v>599713</v>
      </c>
    </row>
    <row r="9448" spans="1:14" x14ac:dyDescent="0.3">
      <c r="A9448" s="3">
        <v>10</v>
      </c>
      <c r="B9448" s="142"/>
      <c r="C9448" s="4" t="s">
        <v>26754</v>
      </c>
      <c r="D9448" s="5">
        <v>45180</v>
      </c>
      <c r="E9448" s="6" t="s">
        <v>3338</v>
      </c>
      <c r="F9448" s="7">
        <v>1158830</v>
      </c>
      <c r="G9448" s="6" t="s">
        <v>10524</v>
      </c>
      <c r="H9448" s="7">
        <v>124574</v>
      </c>
      <c r="I9448" s="143"/>
      <c r="J9448" s="144"/>
      <c r="K9448" s="145"/>
      <c r="L9448" t="str">
        <f t="shared" si="628"/>
        <v>54749</v>
      </c>
      <c r="M9448">
        <f t="shared" si="630"/>
        <v>54749</v>
      </c>
      <c r="N9448" s="37">
        <f t="shared" si="629"/>
        <v>1158830</v>
      </c>
    </row>
    <row r="9449" spans="1:14" x14ac:dyDescent="0.3">
      <c r="A9449" s="3">
        <v>10</v>
      </c>
      <c r="B9449" s="142"/>
      <c r="C9449" s="4" t="s">
        <v>26755</v>
      </c>
      <c r="D9449" s="5">
        <v>45182</v>
      </c>
      <c r="E9449" s="6" t="s">
        <v>2364</v>
      </c>
      <c r="F9449" s="7">
        <v>996241</v>
      </c>
      <c r="G9449" s="6" t="s">
        <v>10524</v>
      </c>
      <c r="H9449" s="7">
        <v>107096</v>
      </c>
      <c r="I9449" s="143"/>
      <c r="J9449" s="144"/>
      <c r="K9449" s="145"/>
      <c r="L9449" t="str">
        <f t="shared" si="628"/>
        <v>54928</v>
      </c>
      <c r="M9449">
        <f t="shared" si="630"/>
        <v>54928</v>
      </c>
      <c r="N9449" s="37">
        <f t="shared" si="629"/>
        <v>996241</v>
      </c>
    </row>
    <row r="9450" spans="1:14" x14ac:dyDescent="0.3">
      <c r="A9450" s="3">
        <v>10</v>
      </c>
      <c r="B9450" s="142"/>
      <c r="C9450" s="4" t="s">
        <v>26756</v>
      </c>
      <c r="D9450" s="5">
        <v>45182</v>
      </c>
      <c r="E9450" s="6" t="s">
        <v>3338</v>
      </c>
      <c r="F9450" s="7">
        <v>1397191</v>
      </c>
      <c r="G9450" s="6" t="s">
        <v>10524</v>
      </c>
      <c r="H9450" s="7">
        <v>150198</v>
      </c>
      <c r="I9450" s="143"/>
      <c r="J9450" s="144"/>
      <c r="K9450" s="145"/>
      <c r="L9450" t="str">
        <f t="shared" si="628"/>
        <v>54948</v>
      </c>
      <c r="M9450">
        <f t="shared" si="630"/>
        <v>54948</v>
      </c>
      <c r="N9450" s="37">
        <f t="shared" si="629"/>
        <v>1397191</v>
      </c>
    </row>
    <row r="9451" spans="1:14" x14ac:dyDescent="0.3">
      <c r="A9451" s="3">
        <v>10</v>
      </c>
      <c r="B9451" s="142"/>
      <c r="C9451" s="4" t="s">
        <v>26757</v>
      </c>
      <c r="D9451" s="5">
        <v>45183</v>
      </c>
      <c r="E9451" s="6" t="s">
        <v>2414</v>
      </c>
      <c r="F9451" s="7">
        <v>909364</v>
      </c>
      <c r="G9451" s="6" t="s">
        <v>10524</v>
      </c>
      <c r="H9451" s="7">
        <v>97757</v>
      </c>
      <c r="I9451" s="143"/>
      <c r="J9451" s="144"/>
      <c r="K9451" s="145"/>
      <c r="L9451" t="str">
        <f t="shared" si="628"/>
        <v>55937</v>
      </c>
      <c r="M9451">
        <f t="shared" si="630"/>
        <v>55937</v>
      </c>
      <c r="N9451" s="37">
        <f t="shared" si="629"/>
        <v>909364</v>
      </c>
    </row>
    <row r="9452" spans="1:14" x14ac:dyDescent="0.3">
      <c r="A9452" s="3">
        <v>10</v>
      </c>
      <c r="B9452" s="142"/>
      <c r="C9452" s="4" t="s">
        <v>26758</v>
      </c>
      <c r="D9452" s="5">
        <v>45184</v>
      </c>
      <c r="E9452" s="6" t="s">
        <v>6686</v>
      </c>
      <c r="F9452" s="7">
        <v>1310467</v>
      </c>
      <c r="G9452" s="6" t="s">
        <v>10524</v>
      </c>
      <c r="H9452" s="7">
        <v>140875</v>
      </c>
      <c r="I9452" s="143"/>
      <c r="J9452" s="144"/>
      <c r="K9452" s="145"/>
      <c r="L9452" t="str">
        <f t="shared" si="628"/>
        <v>56034</v>
      </c>
      <c r="M9452">
        <f t="shared" si="630"/>
        <v>56034</v>
      </c>
      <c r="N9452" s="37">
        <f t="shared" si="629"/>
        <v>1310467</v>
      </c>
    </row>
    <row r="9453" spans="1:14" x14ac:dyDescent="0.3">
      <c r="A9453" s="3">
        <v>10</v>
      </c>
      <c r="B9453" s="142"/>
      <c r="C9453" s="4" t="s">
        <v>26759</v>
      </c>
      <c r="D9453" s="5">
        <v>45184</v>
      </c>
      <c r="E9453" s="6" t="s">
        <v>3338</v>
      </c>
      <c r="F9453" s="7">
        <v>2051303</v>
      </c>
      <c r="G9453" s="6" t="s">
        <v>10524</v>
      </c>
      <c r="H9453" s="7">
        <v>220515</v>
      </c>
      <c r="I9453" s="143"/>
      <c r="J9453" s="144"/>
      <c r="K9453" s="145"/>
      <c r="L9453" t="str">
        <f t="shared" si="628"/>
        <v>56040</v>
      </c>
      <c r="M9453">
        <f t="shared" si="630"/>
        <v>56040</v>
      </c>
      <c r="N9453" s="37">
        <f t="shared" si="629"/>
        <v>2051303</v>
      </c>
    </row>
    <row r="9454" spans="1:14" x14ac:dyDescent="0.3">
      <c r="A9454" s="3">
        <v>10</v>
      </c>
      <c r="B9454" s="142"/>
      <c r="C9454" s="4" t="s">
        <v>26760</v>
      </c>
      <c r="D9454" s="5">
        <v>45187</v>
      </c>
      <c r="E9454" s="6" t="s">
        <v>6572</v>
      </c>
      <c r="F9454" s="7">
        <v>784080</v>
      </c>
      <c r="G9454" s="6" t="s">
        <v>10524</v>
      </c>
      <c r="H9454" s="7">
        <v>84289</v>
      </c>
      <c r="I9454" s="143"/>
      <c r="J9454" s="144"/>
      <c r="K9454" s="145"/>
      <c r="L9454" t="str">
        <f t="shared" si="628"/>
        <v>56279</v>
      </c>
      <c r="M9454">
        <f t="shared" si="630"/>
        <v>56279</v>
      </c>
      <c r="N9454" s="37">
        <f t="shared" si="629"/>
        <v>784080</v>
      </c>
    </row>
    <row r="9455" spans="1:14" x14ac:dyDescent="0.3">
      <c r="A9455" s="3">
        <v>10</v>
      </c>
      <c r="B9455" s="142"/>
      <c r="C9455" s="4" t="s">
        <v>26761</v>
      </c>
      <c r="D9455" s="5">
        <v>45187</v>
      </c>
      <c r="E9455" s="6" t="s">
        <v>6572</v>
      </c>
      <c r="F9455" s="7">
        <v>996925</v>
      </c>
      <c r="G9455" s="6" t="s">
        <v>10524</v>
      </c>
      <c r="H9455" s="7">
        <v>107169</v>
      </c>
      <c r="I9455" s="143"/>
      <c r="J9455" s="144"/>
      <c r="K9455" s="145"/>
      <c r="L9455" t="str">
        <f t="shared" si="628"/>
        <v>56278</v>
      </c>
      <c r="M9455">
        <f t="shared" si="630"/>
        <v>56278</v>
      </c>
      <c r="N9455" s="37">
        <f t="shared" si="629"/>
        <v>996925</v>
      </c>
    </row>
    <row r="9456" spans="1:14" x14ac:dyDescent="0.3">
      <c r="A9456" s="3">
        <v>10</v>
      </c>
      <c r="B9456" s="142"/>
      <c r="C9456" s="4" t="s">
        <v>26762</v>
      </c>
      <c r="D9456" s="5">
        <v>45189</v>
      </c>
      <c r="E9456" s="6" t="s">
        <v>3338</v>
      </c>
      <c r="F9456" s="7">
        <v>1271646</v>
      </c>
      <c r="G9456" s="6" t="s">
        <v>10524</v>
      </c>
      <c r="H9456" s="7">
        <v>136702</v>
      </c>
      <c r="I9456" s="143"/>
      <c r="J9456" s="144"/>
      <c r="K9456" s="145"/>
      <c r="L9456" t="str">
        <f t="shared" si="628"/>
        <v>56432</v>
      </c>
      <c r="M9456">
        <f t="shared" si="630"/>
        <v>56432</v>
      </c>
      <c r="N9456" s="37">
        <f t="shared" si="629"/>
        <v>1271646</v>
      </c>
    </row>
    <row r="9457" spans="1:14" x14ac:dyDescent="0.3">
      <c r="A9457" s="3">
        <v>10</v>
      </c>
      <c r="B9457" s="142"/>
      <c r="C9457" s="4" t="s">
        <v>26763</v>
      </c>
      <c r="D9457" s="5">
        <v>45189</v>
      </c>
      <c r="E9457" s="6" t="s">
        <v>6686</v>
      </c>
      <c r="F9457" s="7">
        <v>918945</v>
      </c>
      <c r="G9457" s="6" t="s">
        <v>10524</v>
      </c>
      <c r="H9457" s="7">
        <v>98787</v>
      </c>
      <c r="I9457" s="143"/>
      <c r="J9457" s="144"/>
      <c r="K9457" s="145"/>
      <c r="L9457" t="str">
        <f t="shared" si="628"/>
        <v>56450</v>
      </c>
      <c r="M9457">
        <f t="shared" si="630"/>
        <v>56450</v>
      </c>
      <c r="N9457" s="37">
        <f t="shared" si="629"/>
        <v>918945</v>
      </c>
    </row>
    <row r="9458" spans="1:14" x14ac:dyDescent="0.3">
      <c r="A9458" s="3">
        <v>10</v>
      </c>
      <c r="B9458" s="142"/>
      <c r="C9458" s="4" t="s">
        <v>26764</v>
      </c>
      <c r="D9458" s="5">
        <v>45190</v>
      </c>
      <c r="E9458" s="6" t="s">
        <v>3338</v>
      </c>
      <c r="F9458" s="7">
        <v>239885</v>
      </c>
      <c r="G9458" s="6" t="s">
        <v>10524</v>
      </c>
      <c r="H9458" s="7">
        <v>25788</v>
      </c>
      <c r="I9458" s="143"/>
      <c r="J9458" s="144"/>
      <c r="K9458" s="145"/>
      <c r="L9458" t="str">
        <f t="shared" si="628"/>
        <v>57364</v>
      </c>
      <c r="M9458">
        <f t="shared" si="630"/>
        <v>57364</v>
      </c>
      <c r="N9458" s="37">
        <f t="shared" si="629"/>
        <v>239885</v>
      </c>
    </row>
    <row r="9459" spans="1:14" x14ac:dyDescent="0.3">
      <c r="A9459" s="3">
        <v>10</v>
      </c>
      <c r="B9459" s="142"/>
      <c r="C9459" s="4" t="s">
        <v>26765</v>
      </c>
      <c r="D9459" s="5">
        <v>45190</v>
      </c>
      <c r="E9459" s="6" t="s">
        <v>6572</v>
      </c>
      <c r="F9459" s="7">
        <v>988670</v>
      </c>
      <c r="G9459" s="6" t="s">
        <v>10524</v>
      </c>
      <c r="H9459" s="7">
        <v>106282</v>
      </c>
      <c r="I9459" s="143"/>
      <c r="J9459" s="144"/>
      <c r="K9459" s="145"/>
      <c r="L9459" t="str">
        <f t="shared" si="628"/>
        <v>57362</v>
      </c>
      <c r="M9459">
        <f t="shared" si="630"/>
        <v>57362</v>
      </c>
      <c r="N9459" s="37">
        <f t="shared" si="629"/>
        <v>988670</v>
      </c>
    </row>
    <row r="9460" spans="1:14" x14ac:dyDescent="0.3">
      <c r="A9460" s="3">
        <v>10</v>
      </c>
      <c r="B9460" s="142"/>
      <c r="C9460" s="4" t="s">
        <v>26766</v>
      </c>
      <c r="D9460" s="5">
        <v>45191</v>
      </c>
      <c r="E9460" s="6" t="s">
        <v>6686</v>
      </c>
      <c r="F9460" s="7">
        <v>766260</v>
      </c>
      <c r="G9460" s="6" t="s">
        <v>10524</v>
      </c>
      <c r="H9460" s="7">
        <v>82373</v>
      </c>
      <c r="I9460" s="143"/>
      <c r="J9460" s="144"/>
      <c r="K9460" s="145"/>
      <c r="L9460" t="str">
        <f t="shared" si="628"/>
        <v>57572</v>
      </c>
      <c r="M9460">
        <f t="shared" si="630"/>
        <v>57572</v>
      </c>
      <c r="N9460" s="37">
        <f t="shared" si="629"/>
        <v>766260</v>
      </c>
    </row>
    <row r="9461" spans="1:14" x14ac:dyDescent="0.3">
      <c r="A9461" s="3">
        <v>10</v>
      </c>
      <c r="B9461" s="142"/>
      <c r="C9461" s="4" t="s">
        <v>26767</v>
      </c>
      <c r="D9461" s="5">
        <v>45187</v>
      </c>
      <c r="E9461" s="6" t="s">
        <v>2414</v>
      </c>
      <c r="F9461" s="7">
        <v>470448</v>
      </c>
      <c r="G9461" s="6" t="s">
        <v>10524</v>
      </c>
      <c r="H9461" s="7">
        <v>50573</v>
      </c>
      <c r="I9461" s="143"/>
      <c r="J9461" s="144"/>
      <c r="K9461" s="145"/>
      <c r="L9461" t="str">
        <f t="shared" si="628"/>
        <v>56282</v>
      </c>
      <c r="M9461">
        <f t="shared" si="630"/>
        <v>56282</v>
      </c>
      <c r="N9461" s="37">
        <f t="shared" si="629"/>
        <v>470448</v>
      </c>
    </row>
    <row r="9462" spans="1:14" x14ac:dyDescent="0.3">
      <c r="A9462" s="3">
        <v>10</v>
      </c>
      <c r="B9462" s="142"/>
      <c r="C9462" s="4" t="s">
        <v>26768</v>
      </c>
      <c r="D9462" s="5">
        <v>45190</v>
      </c>
      <c r="E9462" s="6" t="s">
        <v>2364</v>
      </c>
      <c r="F9462" s="7">
        <v>907395</v>
      </c>
      <c r="G9462" s="6" t="s">
        <v>10524</v>
      </c>
      <c r="H9462" s="7">
        <v>97545</v>
      </c>
      <c r="I9462" s="143"/>
      <c r="J9462" s="144"/>
      <c r="K9462" s="145"/>
      <c r="L9462" t="str">
        <f t="shared" si="628"/>
        <v>56842</v>
      </c>
      <c r="M9462">
        <f t="shared" si="630"/>
        <v>56842</v>
      </c>
      <c r="N9462" s="37">
        <f t="shared" si="629"/>
        <v>907395</v>
      </c>
    </row>
    <row r="9463" spans="1:14" x14ac:dyDescent="0.3">
      <c r="A9463" s="3">
        <v>10</v>
      </c>
      <c r="B9463" s="142"/>
      <c r="C9463" s="4" t="s">
        <v>26769</v>
      </c>
      <c r="D9463" s="5">
        <v>45195</v>
      </c>
      <c r="E9463" s="6" t="s">
        <v>6686</v>
      </c>
      <c r="F9463" s="7">
        <v>1476011</v>
      </c>
      <c r="G9463" s="6" t="s">
        <v>10524</v>
      </c>
      <c r="H9463" s="7">
        <v>158671</v>
      </c>
      <c r="I9463" s="143"/>
      <c r="J9463" s="144"/>
      <c r="K9463" s="145"/>
      <c r="L9463" t="str">
        <f t="shared" si="628"/>
        <v>57800</v>
      </c>
      <c r="M9463">
        <f t="shared" si="630"/>
        <v>57800</v>
      </c>
      <c r="N9463" s="37">
        <f t="shared" si="629"/>
        <v>1476011</v>
      </c>
    </row>
    <row r="9464" spans="1:14" x14ac:dyDescent="0.3">
      <c r="A9464" s="3">
        <v>10</v>
      </c>
      <c r="B9464" s="142"/>
      <c r="C9464" s="4" t="s">
        <v>26770</v>
      </c>
      <c r="D9464" s="5">
        <v>45196</v>
      </c>
      <c r="E9464" s="6" t="s">
        <v>6572</v>
      </c>
      <c r="F9464" s="7">
        <v>508899</v>
      </c>
      <c r="G9464" s="6" t="s">
        <v>10524</v>
      </c>
      <c r="H9464" s="7">
        <v>54707</v>
      </c>
      <c r="I9464" s="143"/>
      <c r="J9464" s="144"/>
      <c r="K9464" s="145"/>
      <c r="L9464" t="str">
        <f t="shared" si="628"/>
        <v>57880</v>
      </c>
      <c r="M9464">
        <f t="shared" si="630"/>
        <v>57880</v>
      </c>
      <c r="N9464" s="37">
        <f t="shared" si="629"/>
        <v>508899</v>
      </c>
    </row>
    <row r="9465" spans="1:14" x14ac:dyDescent="0.3">
      <c r="A9465" s="3">
        <v>10</v>
      </c>
      <c r="B9465" s="142"/>
      <c r="C9465" s="4" t="s">
        <v>26771</v>
      </c>
      <c r="D9465" s="5">
        <v>45188</v>
      </c>
      <c r="E9465" s="6" t="s">
        <v>6572</v>
      </c>
      <c r="F9465" s="7">
        <v>270983</v>
      </c>
      <c r="G9465" s="6" t="s">
        <v>10524</v>
      </c>
      <c r="H9465" s="7">
        <v>29131</v>
      </c>
      <c r="I9465" s="143"/>
      <c r="J9465" s="144"/>
      <c r="K9465" s="145"/>
      <c r="L9465" t="str">
        <f t="shared" si="628"/>
        <v>56363</v>
      </c>
      <c r="M9465">
        <f t="shared" si="630"/>
        <v>56363</v>
      </c>
      <c r="N9465" s="37">
        <f t="shared" si="629"/>
        <v>270983</v>
      </c>
    </row>
    <row r="9466" spans="1:14" x14ac:dyDescent="0.3">
      <c r="A9466" s="3">
        <v>10</v>
      </c>
      <c r="B9466" s="142"/>
      <c r="C9466" s="4" t="s">
        <v>26772</v>
      </c>
      <c r="D9466" s="5">
        <v>45188</v>
      </c>
      <c r="E9466" s="6" t="s">
        <v>6572</v>
      </c>
      <c r="F9466" s="7">
        <v>1000663</v>
      </c>
      <c r="G9466" s="6" t="s">
        <v>10524</v>
      </c>
      <c r="H9466" s="7">
        <v>107571</v>
      </c>
      <c r="I9466" s="143"/>
      <c r="J9466" s="144"/>
      <c r="K9466" s="145"/>
      <c r="L9466" t="str">
        <f t="shared" si="628"/>
        <v>56360</v>
      </c>
      <c r="M9466">
        <f t="shared" si="630"/>
        <v>56360</v>
      </c>
      <c r="N9466" s="37">
        <f t="shared" si="629"/>
        <v>1000663</v>
      </c>
    </row>
    <row r="9467" spans="1:14" x14ac:dyDescent="0.3">
      <c r="A9467" s="3">
        <v>10</v>
      </c>
      <c r="B9467" s="142"/>
      <c r="C9467" s="4" t="s">
        <v>26773</v>
      </c>
      <c r="D9467" s="5">
        <v>45196</v>
      </c>
      <c r="E9467" s="6" t="s">
        <v>6572</v>
      </c>
      <c r="F9467" s="7">
        <v>1513652</v>
      </c>
      <c r="G9467" s="6" t="s">
        <v>10524</v>
      </c>
      <c r="H9467" s="7">
        <v>162718</v>
      </c>
      <c r="I9467" s="143"/>
      <c r="J9467" s="144"/>
      <c r="K9467" s="145"/>
      <c r="L9467" t="str">
        <f t="shared" si="628"/>
        <v>57889</v>
      </c>
      <c r="M9467">
        <f t="shared" si="630"/>
        <v>57889</v>
      </c>
      <c r="N9467" s="37">
        <f t="shared" si="629"/>
        <v>1513652</v>
      </c>
    </row>
    <row r="9468" spans="1:14" x14ac:dyDescent="0.3">
      <c r="A9468" s="3">
        <v>10</v>
      </c>
      <c r="B9468" s="142"/>
      <c r="C9468" s="4" t="s">
        <v>26774</v>
      </c>
      <c r="D9468" s="5">
        <v>45199</v>
      </c>
      <c r="E9468" s="6" t="s">
        <v>6572</v>
      </c>
      <c r="F9468" s="7">
        <v>400265</v>
      </c>
      <c r="G9468" s="6" t="s">
        <v>10524</v>
      </c>
      <c r="H9468" s="7">
        <v>43028</v>
      </c>
      <c r="I9468" s="143"/>
      <c r="J9468" s="144"/>
      <c r="K9468" s="145"/>
      <c r="L9468" t="str">
        <f t="shared" si="628"/>
        <v>59153</v>
      </c>
      <c r="M9468">
        <f t="shared" si="630"/>
        <v>59153</v>
      </c>
      <c r="N9468" s="37">
        <f t="shared" si="629"/>
        <v>400265</v>
      </c>
    </row>
    <row r="9469" spans="1:14" x14ac:dyDescent="0.3">
      <c r="A9469" s="3">
        <v>10</v>
      </c>
      <c r="B9469" s="142"/>
      <c r="C9469" s="4" t="s">
        <v>26775</v>
      </c>
      <c r="D9469" s="5">
        <v>45199</v>
      </c>
      <c r="E9469" s="6" t="s">
        <v>6686</v>
      </c>
      <c r="F9469" s="7">
        <v>982843</v>
      </c>
      <c r="G9469" s="6" t="s">
        <v>10524</v>
      </c>
      <c r="H9469" s="7">
        <v>105656</v>
      </c>
      <c r="I9469" s="143"/>
      <c r="J9469" s="144"/>
      <c r="K9469" s="145"/>
      <c r="L9469" t="str">
        <f t="shared" si="628"/>
        <v>59212</v>
      </c>
      <c r="M9469">
        <f t="shared" si="630"/>
        <v>59212</v>
      </c>
      <c r="N9469" s="37">
        <f t="shared" si="629"/>
        <v>982843</v>
      </c>
    </row>
    <row r="9470" spans="1:14" x14ac:dyDescent="0.3">
      <c r="A9470" s="3">
        <v>10</v>
      </c>
      <c r="B9470" s="142"/>
      <c r="C9470" s="4" t="s">
        <v>26776</v>
      </c>
      <c r="D9470" s="5">
        <v>45192</v>
      </c>
      <c r="E9470" s="6" t="s">
        <v>26777</v>
      </c>
      <c r="F9470" s="7">
        <v>240570</v>
      </c>
      <c r="G9470" s="6" t="s">
        <v>10524</v>
      </c>
      <c r="H9470" s="7">
        <v>25861</v>
      </c>
      <c r="I9470" s="143"/>
      <c r="J9470" s="144"/>
      <c r="K9470" s="145"/>
      <c r="L9470" t="str">
        <f t="shared" si="628"/>
        <v>57662</v>
      </c>
      <c r="M9470">
        <f t="shared" si="630"/>
        <v>57662</v>
      </c>
      <c r="N9470" s="37">
        <f t="shared" si="629"/>
        <v>240570</v>
      </c>
    </row>
    <row r="9471" spans="1:14" x14ac:dyDescent="0.3">
      <c r="A9471" s="3">
        <v>10</v>
      </c>
      <c r="B9471" s="142"/>
      <c r="C9471" s="4" t="s">
        <v>26778</v>
      </c>
      <c r="D9471" s="5">
        <v>45196</v>
      </c>
      <c r="E9471" s="6" t="s">
        <v>26779</v>
      </c>
      <c r="F9471" s="7">
        <v>1146108</v>
      </c>
      <c r="G9471" s="6" t="s">
        <v>10524</v>
      </c>
      <c r="H9471" s="7">
        <v>123207</v>
      </c>
      <c r="I9471" s="143"/>
      <c r="J9471" s="144"/>
      <c r="K9471" s="145"/>
      <c r="L9471" t="str">
        <f t="shared" si="628"/>
        <v>57917</v>
      </c>
      <c r="M9471">
        <f t="shared" si="630"/>
        <v>57917</v>
      </c>
      <c r="N9471" s="37">
        <f t="shared" si="629"/>
        <v>1146108</v>
      </c>
    </row>
    <row r="9472" spans="1:14" x14ac:dyDescent="0.3">
      <c r="A9472" s="3">
        <v>10</v>
      </c>
      <c r="B9472" s="142"/>
      <c r="C9472" s="4" t="s">
        <v>26780</v>
      </c>
      <c r="D9472" s="5">
        <v>45170</v>
      </c>
      <c r="E9472" s="6" t="s">
        <v>2414</v>
      </c>
      <c r="F9472" s="7">
        <v>1367321</v>
      </c>
      <c r="G9472" s="6" t="s">
        <v>10524</v>
      </c>
      <c r="H9472" s="7">
        <v>146987</v>
      </c>
      <c r="I9472" s="143"/>
      <c r="J9472" s="144"/>
      <c r="K9472" s="145"/>
      <c r="L9472" t="str">
        <f t="shared" si="628"/>
        <v>53207</v>
      </c>
      <c r="M9472">
        <f t="shared" si="630"/>
        <v>53207</v>
      </c>
      <c r="N9472" s="37">
        <f t="shared" si="629"/>
        <v>1367321</v>
      </c>
    </row>
    <row r="9473" spans="1:14" x14ac:dyDescent="0.3">
      <c r="A9473" s="3">
        <v>10</v>
      </c>
      <c r="B9473" s="142"/>
      <c r="C9473" s="4" t="s">
        <v>26781</v>
      </c>
      <c r="D9473" s="5">
        <v>45176</v>
      </c>
      <c r="E9473" s="6" t="s">
        <v>6686</v>
      </c>
      <c r="F9473" s="7">
        <v>508899</v>
      </c>
      <c r="G9473" s="6" t="s">
        <v>10524</v>
      </c>
      <c r="H9473" s="7">
        <v>54707</v>
      </c>
      <c r="I9473" s="143"/>
      <c r="J9473" s="144"/>
      <c r="K9473" s="145"/>
      <c r="L9473" t="str">
        <f t="shared" si="628"/>
        <v>53470</v>
      </c>
      <c r="M9473">
        <f t="shared" si="630"/>
        <v>53470</v>
      </c>
      <c r="N9473" s="37">
        <f t="shared" si="629"/>
        <v>508899</v>
      </c>
    </row>
    <row r="9474" spans="1:14" x14ac:dyDescent="0.3">
      <c r="A9474" s="3">
        <v>10</v>
      </c>
      <c r="B9474" s="142"/>
      <c r="C9474" s="4" t="s">
        <v>26782</v>
      </c>
      <c r="D9474" s="5">
        <v>45170</v>
      </c>
      <c r="E9474" s="6" t="s">
        <v>6686</v>
      </c>
      <c r="F9474" s="7">
        <v>534008</v>
      </c>
      <c r="G9474" s="6" t="s">
        <v>10524</v>
      </c>
      <c r="H9474" s="7">
        <v>57406</v>
      </c>
      <c r="I9474" s="143"/>
      <c r="J9474" s="144"/>
      <c r="K9474" s="145"/>
      <c r="L9474" t="str">
        <f t="shared" si="628"/>
        <v>53241</v>
      </c>
      <c r="M9474">
        <f t="shared" si="630"/>
        <v>53241</v>
      </c>
      <c r="N9474" s="37">
        <f t="shared" si="629"/>
        <v>534008</v>
      </c>
    </row>
    <row r="9475" spans="1:14" x14ac:dyDescent="0.3">
      <c r="A9475" s="3">
        <v>10</v>
      </c>
      <c r="B9475" s="142"/>
      <c r="C9475" s="4" t="s">
        <v>26783</v>
      </c>
      <c r="D9475" s="5">
        <v>45176</v>
      </c>
      <c r="E9475" s="6" t="s">
        <v>2364</v>
      </c>
      <c r="F9475" s="7">
        <v>396527</v>
      </c>
      <c r="G9475" s="6" t="s">
        <v>10524</v>
      </c>
      <c r="H9475" s="7">
        <v>42627</v>
      </c>
      <c r="I9475" s="143"/>
      <c r="J9475" s="144"/>
      <c r="K9475" s="145"/>
      <c r="L9475" t="str">
        <f t="shared" si="628"/>
        <v>53473</v>
      </c>
      <c r="M9475">
        <f t="shared" si="630"/>
        <v>53473</v>
      </c>
      <c r="N9475" s="37">
        <f t="shared" si="629"/>
        <v>396527</v>
      </c>
    </row>
    <row r="9476" spans="1:14" x14ac:dyDescent="0.3">
      <c r="A9476" s="3">
        <v>10</v>
      </c>
      <c r="B9476" s="142"/>
      <c r="C9476" s="4" t="s">
        <v>26784</v>
      </c>
      <c r="D9476" s="5">
        <v>45175</v>
      </c>
      <c r="E9476" s="6" t="s">
        <v>5437</v>
      </c>
      <c r="F9476" s="7">
        <v>897388</v>
      </c>
      <c r="G9476" s="6" t="s">
        <v>10524</v>
      </c>
      <c r="H9476" s="7">
        <v>96469</v>
      </c>
      <c r="I9476" s="143"/>
      <c r="J9476" s="144"/>
      <c r="K9476" s="145"/>
      <c r="L9476" t="str">
        <f t="shared" si="628"/>
        <v>53393</v>
      </c>
      <c r="M9476">
        <f t="shared" si="630"/>
        <v>53393</v>
      </c>
      <c r="N9476" s="37">
        <f t="shared" si="629"/>
        <v>897388</v>
      </c>
    </row>
    <row r="9477" spans="1:14" x14ac:dyDescent="0.3">
      <c r="A9477" s="3">
        <v>10</v>
      </c>
      <c r="B9477" s="142"/>
      <c r="C9477" s="4" t="s">
        <v>26785</v>
      </c>
      <c r="D9477" s="5">
        <v>45182</v>
      </c>
      <c r="E9477" s="6" t="s">
        <v>2364</v>
      </c>
      <c r="F9477" s="7">
        <v>508899</v>
      </c>
      <c r="G9477" s="6" t="s">
        <v>10524</v>
      </c>
      <c r="H9477" s="7">
        <v>54707</v>
      </c>
      <c r="I9477" s="143"/>
      <c r="J9477" s="144"/>
      <c r="K9477" s="145"/>
      <c r="L9477" t="str">
        <f t="shared" si="628"/>
        <v>54930</v>
      </c>
      <c r="M9477">
        <f t="shared" si="630"/>
        <v>54930</v>
      </c>
      <c r="N9477" s="37">
        <f t="shared" si="629"/>
        <v>508899</v>
      </c>
    </row>
    <row r="9478" spans="1:14" x14ac:dyDescent="0.3">
      <c r="A9478" s="3">
        <v>10</v>
      </c>
      <c r="B9478" s="142"/>
      <c r="C9478" s="4" t="s">
        <v>26786</v>
      </c>
      <c r="D9478" s="5">
        <v>45177</v>
      </c>
      <c r="E9478" s="6" t="s">
        <v>6686</v>
      </c>
      <c r="F9478" s="7">
        <v>597744</v>
      </c>
      <c r="G9478" s="6" t="s">
        <v>10524</v>
      </c>
      <c r="H9478" s="7">
        <v>64257</v>
      </c>
      <c r="I9478" s="143"/>
      <c r="J9478" s="144"/>
      <c r="K9478" s="145"/>
      <c r="L9478" t="str">
        <f t="shared" si="628"/>
        <v>54555</v>
      </c>
      <c r="M9478">
        <f t="shared" si="630"/>
        <v>54555</v>
      </c>
      <c r="N9478" s="37">
        <f t="shared" si="629"/>
        <v>597744</v>
      </c>
    </row>
    <row r="9479" spans="1:14" x14ac:dyDescent="0.3">
      <c r="A9479" s="3">
        <v>10</v>
      </c>
      <c r="B9479" s="142"/>
      <c r="C9479" s="4" t="s">
        <v>26787</v>
      </c>
      <c r="D9479" s="5">
        <v>45180</v>
      </c>
      <c r="E9479" s="6" t="s">
        <v>3338</v>
      </c>
      <c r="F9479" s="7">
        <v>478486</v>
      </c>
      <c r="G9479" s="6" t="s">
        <v>10524</v>
      </c>
      <c r="H9479" s="7">
        <v>51437</v>
      </c>
      <c r="I9479" s="143"/>
      <c r="J9479" s="144"/>
      <c r="K9479" s="145"/>
      <c r="L9479" t="str">
        <f t="shared" si="628"/>
        <v>54751</v>
      </c>
      <c r="M9479">
        <f t="shared" si="630"/>
        <v>54751</v>
      </c>
      <c r="N9479" s="37">
        <f t="shared" si="629"/>
        <v>478486</v>
      </c>
    </row>
    <row r="9480" spans="1:14" x14ac:dyDescent="0.3">
      <c r="A9480" s="3">
        <v>10</v>
      </c>
      <c r="B9480" s="142"/>
      <c r="C9480" s="4" t="s">
        <v>26788</v>
      </c>
      <c r="D9480" s="5">
        <v>45180</v>
      </c>
      <c r="E9480" s="6" t="s">
        <v>2364</v>
      </c>
      <c r="F9480" s="7">
        <v>748785</v>
      </c>
      <c r="G9480" s="6" t="s">
        <v>10524</v>
      </c>
      <c r="H9480" s="7">
        <v>80494</v>
      </c>
      <c r="I9480" s="143"/>
      <c r="J9480" s="144"/>
      <c r="K9480" s="145"/>
      <c r="L9480" t="str">
        <f t="shared" si="628"/>
        <v>54759</v>
      </c>
      <c r="M9480">
        <f t="shared" si="630"/>
        <v>54759</v>
      </c>
      <c r="N9480" s="37">
        <f t="shared" si="629"/>
        <v>748785</v>
      </c>
    </row>
    <row r="9481" spans="1:14" x14ac:dyDescent="0.3">
      <c r="A9481" s="3">
        <v>10</v>
      </c>
      <c r="B9481" s="142"/>
      <c r="C9481" s="4" t="s">
        <v>26789</v>
      </c>
      <c r="D9481" s="5">
        <v>45180</v>
      </c>
      <c r="E9481" s="6" t="s">
        <v>6686</v>
      </c>
      <c r="F9481" s="7">
        <v>2053947</v>
      </c>
      <c r="G9481" s="6" t="s">
        <v>10524</v>
      </c>
      <c r="H9481" s="7">
        <v>220799</v>
      </c>
      <c r="I9481" s="143"/>
      <c r="J9481" s="144"/>
      <c r="K9481" s="145"/>
      <c r="L9481" t="str">
        <f t="shared" si="628"/>
        <v>54775</v>
      </c>
      <c r="M9481">
        <f t="shared" si="630"/>
        <v>54775</v>
      </c>
      <c r="N9481" s="37">
        <f t="shared" si="629"/>
        <v>2053947</v>
      </c>
    </row>
    <row r="9482" spans="1:14" x14ac:dyDescent="0.3">
      <c r="A9482" s="3">
        <v>10</v>
      </c>
      <c r="B9482" s="142"/>
      <c r="C9482" s="4" t="s">
        <v>26790</v>
      </c>
      <c r="D9482" s="5">
        <v>45181</v>
      </c>
      <c r="E9482" s="6" t="s">
        <v>2414</v>
      </c>
      <c r="F9482" s="7">
        <v>839598</v>
      </c>
      <c r="G9482" s="6" t="s">
        <v>10524</v>
      </c>
      <c r="H9482" s="7">
        <v>90257</v>
      </c>
      <c r="I9482" s="143"/>
      <c r="J9482" s="144"/>
      <c r="K9482" s="145"/>
      <c r="L9482" t="str">
        <f t="shared" si="628"/>
        <v>54896</v>
      </c>
      <c r="M9482">
        <f t="shared" si="630"/>
        <v>54896</v>
      </c>
      <c r="N9482" s="37">
        <f t="shared" si="629"/>
        <v>839598</v>
      </c>
    </row>
    <row r="9483" spans="1:14" x14ac:dyDescent="0.3">
      <c r="A9483" s="3">
        <v>10</v>
      </c>
      <c r="B9483" s="142"/>
      <c r="C9483" s="4" t="s">
        <v>26791</v>
      </c>
      <c r="D9483" s="5">
        <v>45189</v>
      </c>
      <c r="E9483" s="6" t="s">
        <v>2401</v>
      </c>
      <c r="F9483" s="7">
        <v>1383793</v>
      </c>
      <c r="G9483" s="6" t="s">
        <v>10524</v>
      </c>
      <c r="H9483" s="7">
        <v>148758</v>
      </c>
      <c r="I9483" s="143"/>
      <c r="J9483" s="144"/>
      <c r="K9483" s="145"/>
      <c r="L9483" t="str">
        <f t="shared" si="628"/>
        <v>56440</v>
      </c>
      <c r="M9483">
        <f t="shared" si="630"/>
        <v>56440</v>
      </c>
      <c r="N9483" s="37">
        <f t="shared" si="629"/>
        <v>1383793</v>
      </c>
    </row>
    <row r="9484" spans="1:14" x14ac:dyDescent="0.3">
      <c r="A9484" s="3">
        <v>10</v>
      </c>
      <c r="B9484" s="142"/>
      <c r="C9484" s="4" t="s">
        <v>26792</v>
      </c>
      <c r="D9484" s="5">
        <v>45189</v>
      </c>
      <c r="E9484" s="6" t="s">
        <v>6686</v>
      </c>
      <c r="F9484" s="7">
        <v>320760</v>
      </c>
      <c r="G9484" s="6" t="s">
        <v>10524</v>
      </c>
      <c r="H9484" s="7">
        <v>34482</v>
      </c>
      <c r="I9484" s="143"/>
      <c r="J9484" s="144"/>
      <c r="K9484" s="145"/>
      <c r="L9484" t="str">
        <f t="shared" si="628"/>
        <v>56445</v>
      </c>
      <c r="M9484">
        <f t="shared" si="630"/>
        <v>56445</v>
      </c>
      <c r="N9484" s="37">
        <f t="shared" si="629"/>
        <v>320760</v>
      </c>
    </row>
    <row r="9485" spans="1:14" x14ac:dyDescent="0.3">
      <c r="A9485" s="3">
        <v>10</v>
      </c>
      <c r="B9485" s="142"/>
      <c r="C9485" s="4" t="s">
        <v>26793</v>
      </c>
      <c r="D9485" s="5">
        <v>45190</v>
      </c>
      <c r="E9485" s="6" t="s">
        <v>6572</v>
      </c>
      <c r="F9485" s="7">
        <v>1147281</v>
      </c>
      <c r="G9485" s="6" t="s">
        <v>10524</v>
      </c>
      <c r="H9485" s="7">
        <v>123333</v>
      </c>
      <c r="I9485" s="143"/>
      <c r="J9485" s="144"/>
      <c r="K9485" s="145"/>
      <c r="L9485" t="str">
        <f t="shared" si="628"/>
        <v>57365</v>
      </c>
      <c r="M9485">
        <f t="shared" si="630"/>
        <v>57365</v>
      </c>
      <c r="N9485" s="37">
        <f t="shared" si="629"/>
        <v>1147281</v>
      </c>
    </row>
    <row r="9486" spans="1:14" x14ac:dyDescent="0.3">
      <c r="A9486" s="3">
        <v>10</v>
      </c>
      <c r="B9486" s="142"/>
      <c r="C9486" s="4" t="s">
        <v>26794</v>
      </c>
      <c r="D9486" s="5">
        <v>45182</v>
      </c>
      <c r="E9486" s="6" t="s">
        <v>2414</v>
      </c>
      <c r="F9486" s="7">
        <v>2181163</v>
      </c>
      <c r="G9486" s="6" t="s">
        <v>10524</v>
      </c>
      <c r="H9486" s="7">
        <v>234475</v>
      </c>
      <c r="I9486" s="143"/>
      <c r="J9486" s="144"/>
      <c r="K9486" s="145"/>
      <c r="L9486" t="str">
        <f t="shared" si="628"/>
        <v>54974</v>
      </c>
      <c r="M9486">
        <f t="shared" si="630"/>
        <v>54974</v>
      </c>
      <c r="N9486" s="37">
        <f t="shared" si="629"/>
        <v>2181163</v>
      </c>
    </row>
    <row r="9487" spans="1:14" x14ac:dyDescent="0.3">
      <c r="A9487" s="3">
        <v>10</v>
      </c>
      <c r="B9487" s="142"/>
      <c r="C9487" s="4" t="s">
        <v>26795</v>
      </c>
      <c r="D9487" s="5">
        <v>45189</v>
      </c>
      <c r="E9487" s="6" t="s">
        <v>3338</v>
      </c>
      <c r="F9487" s="7">
        <v>261645</v>
      </c>
      <c r="G9487" s="6" t="s">
        <v>10524</v>
      </c>
      <c r="H9487" s="7">
        <v>28127</v>
      </c>
      <c r="I9487" s="143"/>
      <c r="J9487" s="144"/>
      <c r="K9487" s="145"/>
      <c r="L9487" t="str">
        <f t="shared" si="628"/>
        <v>56430</v>
      </c>
      <c r="M9487">
        <f t="shared" si="630"/>
        <v>56430</v>
      </c>
      <c r="N9487" s="37">
        <f t="shared" si="629"/>
        <v>261645</v>
      </c>
    </row>
    <row r="9488" spans="1:14" x14ac:dyDescent="0.3">
      <c r="A9488" s="3">
        <v>10</v>
      </c>
      <c r="B9488" s="142"/>
      <c r="C9488" s="4" t="s">
        <v>26796</v>
      </c>
      <c r="D9488" s="5">
        <v>45182</v>
      </c>
      <c r="E9488" s="6" t="s">
        <v>3338</v>
      </c>
      <c r="F9488" s="7">
        <v>1910180</v>
      </c>
      <c r="G9488" s="6" t="s">
        <v>10524</v>
      </c>
      <c r="H9488" s="7">
        <v>205344</v>
      </c>
      <c r="I9488" s="143"/>
      <c r="J9488" s="144"/>
      <c r="K9488" s="145"/>
      <c r="L9488" t="str">
        <f t="shared" si="628"/>
        <v>54964</v>
      </c>
      <c r="M9488">
        <f t="shared" si="630"/>
        <v>54964</v>
      </c>
      <c r="N9488" s="37">
        <f t="shared" si="629"/>
        <v>1910180</v>
      </c>
    </row>
    <row r="9489" spans="1:14" x14ac:dyDescent="0.3">
      <c r="A9489" s="3">
        <v>10</v>
      </c>
      <c r="B9489" s="142"/>
      <c r="C9489" s="4" t="s">
        <v>26797</v>
      </c>
      <c r="D9489" s="5">
        <v>45185</v>
      </c>
      <c r="E9489" s="6" t="s">
        <v>5437</v>
      </c>
      <c r="F9489" s="7">
        <v>599713</v>
      </c>
      <c r="G9489" s="6" t="s">
        <v>10524</v>
      </c>
      <c r="H9489" s="7">
        <v>64469</v>
      </c>
      <c r="I9489" s="143"/>
      <c r="J9489" s="144"/>
      <c r="K9489" s="145"/>
      <c r="L9489" t="str">
        <f t="shared" si="628"/>
        <v>56249</v>
      </c>
      <c r="M9489">
        <f t="shared" si="630"/>
        <v>56249</v>
      </c>
      <c r="N9489" s="37">
        <f t="shared" si="629"/>
        <v>599713</v>
      </c>
    </row>
    <row r="9490" spans="1:14" x14ac:dyDescent="0.3">
      <c r="A9490" s="3">
        <v>10</v>
      </c>
      <c r="B9490" s="142"/>
      <c r="C9490" s="4" t="s">
        <v>26798</v>
      </c>
      <c r="D9490" s="5">
        <v>45190</v>
      </c>
      <c r="E9490" s="6" t="s">
        <v>6572</v>
      </c>
      <c r="F9490" s="7">
        <v>478486</v>
      </c>
      <c r="G9490" s="6" t="s">
        <v>10524</v>
      </c>
      <c r="H9490" s="7">
        <v>51437</v>
      </c>
      <c r="I9490" s="143"/>
      <c r="J9490" s="144"/>
      <c r="K9490" s="145"/>
      <c r="L9490" t="str">
        <f t="shared" si="628"/>
        <v>57347</v>
      </c>
      <c r="M9490">
        <f t="shared" si="630"/>
        <v>57347</v>
      </c>
      <c r="N9490" s="37">
        <f t="shared" si="629"/>
        <v>478486</v>
      </c>
    </row>
    <row r="9491" spans="1:14" x14ac:dyDescent="0.3">
      <c r="A9491" s="3">
        <v>10</v>
      </c>
      <c r="B9491" s="142"/>
      <c r="C9491" s="4" t="s">
        <v>26799</v>
      </c>
      <c r="D9491" s="5">
        <v>45188</v>
      </c>
      <c r="E9491" s="6" t="s">
        <v>6572</v>
      </c>
      <c r="F9491" s="7">
        <v>599713</v>
      </c>
      <c r="G9491" s="6" t="s">
        <v>10524</v>
      </c>
      <c r="H9491" s="7">
        <v>64469</v>
      </c>
      <c r="I9491" s="143"/>
      <c r="J9491" s="144"/>
      <c r="K9491" s="145"/>
      <c r="L9491" t="str">
        <f t="shared" si="628"/>
        <v>56364</v>
      </c>
      <c r="M9491">
        <f t="shared" si="630"/>
        <v>56364</v>
      </c>
      <c r="N9491" s="37">
        <f t="shared" si="629"/>
        <v>599713</v>
      </c>
    </row>
    <row r="9492" spans="1:14" x14ac:dyDescent="0.3">
      <c r="A9492" s="3">
        <v>10</v>
      </c>
      <c r="B9492" s="142"/>
      <c r="C9492" s="4" t="s">
        <v>26800</v>
      </c>
      <c r="D9492" s="5">
        <v>45192</v>
      </c>
      <c r="E9492" s="6" t="s">
        <v>2414</v>
      </c>
      <c r="F9492" s="7">
        <v>760093</v>
      </c>
      <c r="G9492" s="6" t="s">
        <v>10524</v>
      </c>
      <c r="H9492" s="7">
        <v>81710</v>
      </c>
      <c r="I9492" s="143"/>
      <c r="J9492" s="144"/>
      <c r="K9492" s="145"/>
      <c r="L9492" t="str">
        <f t="shared" ref="L9492:L9555" si="631">+RIGHT(C9492,5)</f>
        <v>57657</v>
      </c>
      <c r="M9492">
        <f t="shared" si="630"/>
        <v>57657</v>
      </c>
      <c r="N9492" s="37">
        <f t="shared" ref="N9492:N9555" si="632">+F9492</f>
        <v>760093</v>
      </c>
    </row>
    <row r="9493" spans="1:14" x14ac:dyDescent="0.3">
      <c r="A9493" s="3">
        <v>10</v>
      </c>
      <c r="B9493" s="142"/>
      <c r="C9493" s="4" t="s">
        <v>26801</v>
      </c>
      <c r="D9493" s="5">
        <v>45195</v>
      </c>
      <c r="E9493" s="6" t="s">
        <v>6686</v>
      </c>
      <c r="F9493" s="7">
        <v>396527</v>
      </c>
      <c r="G9493" s="6" t="s">
        <v>10524</v>
      </c>
      <c r="H9493" s="7">
        <v>42627</v>
      </c>
      <c r="I9493" s="143"/>
      <c r="J9493" s="144"/>
      <c r="K9493" s="145"/>
      <c r="L9493" t="str">
        <f t="shared" si="631"/>
        <v>57860</v>
      </c>
      <c r="M9493">
        <f t="shared" ref="M9493:M9556" si="633">+L9493*1</f>
        <v>57860</v>
      </c>
      <c r="N9493" s="37">
        <f t="shared" si="632"/>
        <v>396527</v>
      </c>
    </row>
    <row r="9494" spans="1:14" x14ac:dyDescent="0.3">
      <c r="A9494" s="3">
        <v>10</v>
      </c>
      <c r="B9494" s="142"/>
      <c r="C9494" s="4" t="s">
        <v>26802</v>
      </c>
      <c r="D9494" s="5">
        <v>45189</v>
      </c>
      <c r="E9494" s="6" t="s">
        <v>3338</v>
      </c>
      <c r="F9494" s="7">
        <v>396527</v>
      </c>
      <c r="G9494" s="6" t="s">
        <v>10524</v>
      </c>
      <c r="H9494" s="7">
        <v>42627</v>
      </c>
      <c r="I9494" s="143"/>
      <c r="J9494" s="144"/>
      <c r="K9494" s="145"/>
      <c r="L9494" t="str">
        <f t="shared" si="631"/>
        <v>56488</v>
      </c>
      <c r="M9494">
        <f t="shared" si="633"/>
        <v>56488</v>
      </c>
      <c r="N9494" s="37">
        <f t="shared" si="632"/>
        <v>396527</v>
      </c>
    </row>
    <row r="9495" spans="1:14" x14ac:dyDescent="0.3">
      <c r="A9495" s="3">
        <v>10</v>
      </c>
      <c r="B9495" s="142"/>
      <c r="C9495" s="4" t="s">
        <v>26803</v>
      </c>
      <c r="D9495" s="5">
        <v>45184</v>
      </c>
      <c r="E9495" s="6" t="s">
        <v>6686</v>
      </c>
      <c r="F9495" s="7">
        <v>1146108</v>
      </c>
      <c r="G9495" s="6" t="s">
        <v>10524</v>
      </c>
      <c r="H9495" s="7">
        <v>123207</v>
      </c>
      <c r="I9495" s="143"/>
      <c r="J9495" s="144"/>
      <c r="K9495" s="145"/>
      <c r="L9495" t="str">
        <f t="shared" si="631"/>
        <v>56036</v>
      </c>
      <c r="M9495">
        <f t="shared" si="633"/>
        <v>56036</v>
      </c>
      <c r="N9495" s="37">
        <f t="shared" si="632"/>
        <v>1146108</v>
      </c>
    </row>
    <row r="9496" spans="1:14" x14ac:dyDescent="0.3">
      <c r="A9496" s="3">
        <v>10</v>
      </c>
      <c r="B9496" s="142"/>
      <c r="C9496" s="4" t="s">
        <v>26804</v>
      </c>
      <c r="D9496" s="5">
        <v>45197</v>
      </c>
      <c r="E9496" s="6" t="s">
        <v>3338</v>
      </c>
      <c r="F9496" s="7">
        <v>636413</v>
      </c>
      <c r="G9496" s="6" t="s">
        <v>10524</v>
      </c>
      <c r="H9496" s="7">
        <v>68414</v>
      </c>
      <c r="I9496" s="143"/>
      <c r="J9496" s="144"/>
      <c r="K9496" s="145"/>
      <c r="L9496" t="str">
        <f t="shared" si="631"/>
        <v>58684</v>
      </c>
      <c r="M9496">
        <f t="shared" si="633"/>
        <v>58684</v>
      </c>
      <c r="N9496" s="37">
        <f t="shared" si="632"/>
        <v>636413</v>
      </c>
    </row>
    <row r="9497" spans="1:14" x14ac:dyDescent="0.3">
      <c r="A9497" s="3">
        <v>10</v>
      </c>
      <c r="B9497" s="142"/>
      <c r="C9497" s="4" t="s">
        <v>26805</v>
      </c>
      <c r="D9497" s="5">
        <v>45199</v>
      </c>
      <c r="E9497" s="6" t="s">
        <v>6572</v>
      </c>
      <c r="F9497" s="7">
        <v>475833</v>
      </c>
      <c r="G9497" s="6" t="s">
        <v>10524</v>
      </c>
      <c r="H9497" s="7">
        <v>51152</v>
      </c>
      <c r="I9497" s="143"/>
      <c r="J9497" s="144"/>
      <c r="K9497" s="145"/>
      <c r="L9497" t="str">
        <f t="shared" si="631"/>
        <v>59165</v>
      </c>
      <c r="M9497">
        <f t="shared" si="633"/>
        <v>59165</v>
      </c>
      <c r="N9497" s="37">
        <f t="shared" si="632"/>
        <v>475833</v>
      </c>
    </row>
    <row r="9498" spans="1:14" x14ac:dyDescent="0.3">
      <c r="A9498" s="3">
        <v>10</v>
      </c>
      <c r="B9498" s="142"/>
      <c r="C9498" s="4" t="s">
        <v>26806</v>
      </c>
      <c r="D9498" s="5">
        <v>45196</v>
      </c>
      <c r="E9498" s="6" t="s">
        <v>26807</v>
      </c>
      <c r="F9498" s="7">
        <v>773893</v>
      </c>
      <c r="G9498" s="6" t="s">
        <v>10524</v>
      </c>
      <c r="H9498" s="7">
        <v>83193</v>
      </c>
      <c r="I9498" s="143"/>
      <c r="J9498" s="144"/>
      <c r="K9498" s="145"/>
      <c r="L9498" t="str">
        <f t="shared" si="631"/>
        <v>57890</v>
      </c>
      <c r="M9498">
        <f t="shared" si="633"/>
        <v>57890</v>
      </c>
      <c r="N9498" s="37">
        <f t="shared" si="632"/>
        <v>773893</v>
      </c>
    </row>
    <row r="9499" spans="1:14" x14ac:dyDescent="0.3">
      <c r="A9499" s="3">
        <v>10</v>
      </c>
      <c r="B9499" s="142"/>
      <c r="C9499" s="4" t="s">
        <v>26808</v>
      </c>
      <c r="D9499" s="5">
        <v>45196</v>
      </c>
      <c r="E9499" s="6" t="s">
        <v>2414</v>
      </c>
      <c r="F9499" s="7">
        <v>508899</v>
      </c>
      <c r="G9499" s="6" t="s">
        <v>10524</v>
      </c>
      <c r="H9499" s="7">
        <v>54707</v>
      </c>
      <c r="I9499" s="143"/>
      <c r="J9499" s="144"/>
      <c r="K9499" s="145"/>
      <c r="L9499" t="str">
        <f t="shared" si="631"/>
        <v>57926</v>
      </c>
      <c r="M9499">
        <f t="shared" si="633"/>
        <v>57926</v>
      </c>
      <c r="N9499" s="37">
        <f t="shared" si="632"/>
        <v>508899</v>
      </c>
    </row>
    <row r="9500" spans="1:14" x14ac:dyDescent="0.3">
      <c r="A9500" s="3">
        <v>10</v>
      </c>
      <c r="B9500" s="142"/>
      <c r="C9500" s="4" t="s">
        <v>26809</v>
      </c>
      <c r="D9500" s="5">
        <v>45196</v>
      </c>
      <c r="E9500" s="6" t="s">
        <v>26810</v>
      </c>
      <c r="F9500" s="7">
        <v>1000663</v>
      </c>
      <c r="G9500" s="6" t="s">
        <v>10524</v>
      </c>
      <c r="H9500" s="7">
        <v>107571</v>
      </c>
      <c r="I9500" s="143"/>
      <c r="J9500" s="144"/>
      <c r="K9500" s="145"/>
      <c r="L9500" t="str">
        <f t="shared" si="631"/>
        <v>57932</v>
      </c>
      <c r="M9500">
        <f t="shared" si="633"/>
        <v>57932</v>
      </c>
      <c r="N9500" s="37">
        <f t="shared" si="632"/>
        <v>1000663</v>
      </c>
    </row>
    <row r="9501" spans="1:14" x14ac:dyDescent="0.3">
      <c r="A9501" s="3">
        <v>10</v>
      </c>
      <c r="B9501" s="142"/>
      <c r="C9501" s="4" t="s">
        <v>26811</v>
      </c>
      <c r="D9501" s="5">
        <v>45199</v>
      </c>
      <c r="E9501" s="6" t="s">
        <v>26779</v>
      </c>
      <c r="F9501" s="7">
        <v>630811</v>
      </c>
      <c r="G9501" s="6" t="s">
        <v>10524</v>
      </c>
      <c r="H9501" s="7">
        <v>67812</v>
      </c>
      <c r="I9501" s="143"/>
      <c r="J9501" s="144"/>
      <c r="K9501" s="145"/>
      <c r="L9501" t="str">
        <f t="shared" si="631"/>
        <v>59140</v>
      </c>
      <c r="M9501">
        <f t="shared" si="633"/>
        <v>59140</v>
      </c>
      <c r="N9501" s="37">
        <f t="shared" si="632"/>
        <v>630811</v>
      </c>
    </row>
    <row r="9502" spans="1:14" x14ac:dyDescent="0.3">
      <c r="A9502" s="3">
        <v>10</v>
      </c>
      <c r="B9502" s="142"/>
      <c r="C9502" s="4" t="s">
        <v>26812</v>
      </c>
      <c r="D9502" s="5">
        <v>45190</v>
      </c>
      <c r="E9502" s="6" t="s">
        <v>26739</v>
      </c>
      <c r="F9502" s="7">
        <v>896611</v>
      </c>
      <c r="G9502" s="6" t="s">
        <v>10524</v>
      </c>
      <c r="H9502" s="7">
        <v>96386</v>
      </c>
      <c r="I9502" s="143"/>
      <c r="J9502" s="144"/>
      <c r="K9502" s="145"/>
      <c r="L9502" t="str">
        <f t="shared" si="631"/>
        <v>57352</v>
      </c>
      <c r="M9502">
        <f t="shared" si="633"/>
        <v>57352</v>
      </c>
      <c r="N9502" s="37">
        <f t="shared" si="632"/>
        <v>896611</v>
      </c>
    </row>
    <row r="9503" spans="1:14" x14ac:dyDescent="0.3">
      <c r="A9503" s="3">
        <v>10</v>
      </c>
      <c r="B9503" s="142"/>
      <c r="C9503" s="4" t="s">
        <v>26813</v>
      </c>
      <c r="D9503" s="5">
        <v>45197</v>
      </c>
      <c r="E9503" s="6" t="s">
        <v>2414</v>
      </c>
      <c r="F9503" s="7">
        <v>559117</v>
      </c>
      <c r="G9503" s="6" t="s">
        <v>10524</v>
      </c>
      <c r="H9503" s="7">
        <v>60105</v>
      </c>
      <c r="I9503" s="143"/>
      <c r="J9503" s="144"/>
      <c r="K9503" s="145"/>
      <c r="L9503" t="str">
        <f t="shared" si="631"/>
        <v>58808</v>
      </c>
      <c r="M9503">
        <f t="shared" si="633"/>
        <v>58808</v>
      </c>
      <c r="N9503" s="37">
        <f t="shared" si="632"/>
        <v>559117</v>
      </c>
    </row>
    <row r="9504" spans="1:14" x14ac:dyDescent="0.3">
      <c r="A9504" s="3">
        <v>10</v>
      </c>
      <c r="B9504" s="142"/>
      <c r="C9504" s="4" t="s">
        <v>26814</v>
      </c>
      <c r="D9504" s="5">
        <v>45170</v>
      </c>
      <c r="E9504" s="6" t="s">
        <v>2364</v>
      </c>
      <c r="F9504" s="7">
        <v>667510</v>
      </c>
      <c r="G9504" s="6" t="s">
        <v>10524</v>
      </c>
      <c r="H9504" s="7">
        <v>71757</v>
      </c>
      <c r="I9504" s="143"/>
      <c r="J9504" s="144"/>
      <c r="K9504" s="145"/>
      <c r="L9504" t="str">
        <f t="shared" si="631"/>
        <v>53210</v>
      </c>
      <c r="M9504">
        <f t="shared" si="633"/>
        <v>53210</v>
      </c>
      <c r="N9504" s="37">
        <f t="shared" si="632"/>
        <v>667510</v>
      </c>
    </row>
    <row r="9505" spans="1:14" x14ac:dyDescent="0.3">
      <c r="A9505" s="3">
        <v>10</v>
      </c>
      <c r="B9505" s="142"/>
      <c r="C9505" s="4" t="s">
        <v>26815</v>
      </c>
      <c r="D9505" s="5">
        <v>45177</v>
      </c>
      <c r="E9505" s="6" t="s">
        <v>6686</v>
      </c>
      <c r="F9505" s="7">
        <v>270983</v>
      </c>
      <c r="G9505" s="6" t="s">
        <v>10524</v>
      </c>
      <c r="H9505" s="7">
        <v>29131</v>
      </c>
      <c r="I9505" s="143"/>
      <c r="J9505" s="144"/>
      <c r="K9505" s="145"/>
      <c r="L9505" t="str">
        <f t="shared" si="631"/>
        <v>54621</v>
      </c>
      <c r="M9505">
        <f t="shared" si="633"/>
        <v>54621</v>
      </c>
      <c r="N9505" s="37">
        <f t="shared" si="632"/>
        <v>270983</v>
      </c>
    </row>
    <row r="9506" spans="1:14" x14ac:dyDescent="0.3">
      <c r="A9506" s="3">
        <v>10</v>
      </c>
      <c r="B9506" s="142"/>
      <c r="C9506" s="4" t="s">
        <v>26816</v>
      </c>
      <c r="D9506" s="5">
        <v>45178</v>
      </c>
      <c r="E9506" s="6" t="s">
        <v>6572</v>
      </c>
      <c r="F9506" s="7">
        <v>599713</v>
      </c>
      <c r="G9506" s="6" t="s">
        <v>10524</v>
      </c>
      <c r="H9506" s="7">
        <v>64469</v>
      </c>
      <c r="I9506" s="143"/>
      <c r="J9506" s="144"/>
      <c r="K9506" s="145"/>
      <c r="L9506" t="str">
        <f t="shared" si="631"/>
        <v>54681</v>
      </c>
      <c r="M9506">
        <f t="shared" si="633"/>
        <v>54681</v>
      </c>
      <c r="N9506" s="37">
        <f t="shared" si="632"/>
        <v>599713</v>
      </c>
    </row>
    <row r="9507" spans="1:14" x14ac:dyDescent="0.3">
      <c r="A9507" s="3">
        <v>10</v>
      </c>
      <c r="B9507" s="142"/>
      <c r="C9507" s="4" t="s">
        <v>26817</v>
      </c>
      <c r="D9507" s="5">
        <v>45177</v>
      </c>
      <c r="E9507" s="6" t="s">
        <v>6686</v>
      </c>
      <c r="F9507" s="7">
        <v>838314</v>
      </c>
      <c r="G9507" s="6" t="s">
        <v>10524</v>
      </c>
      <c r="H9507" s="7">
        <v>90119</v>
      </c>
      <c r="I9507" s="143"/>
      <c r="J9507" s="144"/>
      <c r="K9507" s="145"/>
      <c r="L9507" t="str">
        <f t="shared" si="631"/>
        <v>54529</v>
      </c>
      <c r="M9507">
        <f t="shared" si="633"/>
        <v>54529</v>
      </c>
      <c r="N9507" s="37">
        <f t="shared" si="632"/>
        <v>838314</v>
      </c>
    </row>
    <row r="9508" spans="1:14" x14ac:dyDescent="0.3">
      <c r="A9508" s="3">
        <v>10</v>
      </c>
      <c r="B9508" s="142"/>
      <c r="C9508" s="4" t="s">
        <v>26818</v>
      </c>
      <c r="D9508" s="5">
        <v>45180</v>
      </c>
      <c r="E9508" s="6" t="s">
        <v>2364</v>
      </c>
      <c r="F9508" s="7">
        <v>589706</v>
      </c>
      <c r="G9508" s="6" t="s">
        <v>10524</v>
      </c>
      <c r="H9508" s="7">
        <v>63393</v>
      </c>
      <c r="I9508" s="143"/>
      <c r="J9508" s="144"/>
      <c r="K9508" s="145"/>
      <c r="L9508" t="str">
        <f t="shared" si="631"/>
        <v>54781</v>
      </c>
      <c r="M9508">
        <f t="shared" si="633"/>
        <v>54781</v>
      </c>
      <c r="N9508" s="37">
        <f t="shared" si="632"/>
        <v>589706</v>
      </c>
    </row>
    <row r="9509" spans="1:14" x14ac:dyDescent="0.3">
      <c r="A9509" s="3">
        <v>10</v>
      </c>
      <c r="B9509" s="142"/>
      <c r="C9509" s="4" t="s">
        <v>26819</v>
      </c>
      <c r="D9509" s="5">
        <v>45177</v>
      </c>
      <c r="E9509" s="6" t="s">
        <v>6686</v>
      </c>
      <c r="F9509" s="7">
        <v>1037363</v>
      </c>
      <c r="G9509" s="6" t="s">
        <v>10524</v>
      </c>
      <c r="H9509" s="7">
        <v>111517</v>
      </c>
      <c r="I9509" s="143"/>
      <c r="J9509" s="144"/>
      <c r="K9509" s="145"/>
      <c r="L9509" t="str">
        <f t="shared" si="631"/>
        <v>54532</v>
      </c>
      <c r="M9509">
        <f t="shared" si="633"/>
        <v>54532</v>
      </c>
      <c r="N9509" s="37">
        <f t="shared" si="632"/>
        <v>1037363</v>
      </c>
    </row>
    <row r="9510" spans="1:14" x14ac:dyDescent="0.3">
      <c r="A9510" s="3">
        <v>10</v>
      </c>
      <c r="B9510" s="142"/>
      <c r="C9510" s="4" t="s">
        <v>26820</v>
      </c>
      <c r="D9510" s="5">
        <v>45182</v>
      </c>
      <c r="E9510" s="6" t="s">
        <v>2414</v>
      </c>
      <c r="F9510" s="7">
        <v>996241</v>
      </c>
      <c r="G9510" s="6" t="s">
        <v>10524</v>
      </c>
      <c r="H9510" s="7">
        <v>107096</v>
      </c>
      <c r="I9510" s="143"/>
      <c r="J9510" s="144"/>
      <c r="K9510" s="145"/>
      <c r="L9510" t="str">
        <f t="shared" si="631"/>
        <v>54977</v>
      </c>
      <c r="M9510">
        <f t="shared" si="633"/>
        <v>54977</v>
      </c>
      <c r="N9510" s="37">
        <f t="shared" si="632"/>
        <v>996241</v>
      </c>
    </row>
    <row r="9511" spans="1:14" x14ac:dyDescent="0.3">
      <c r="A9511" s="3">
        <v>10</v>
      </c>
      <c r="B9511" s="142"/>
      <c r="C9511" s="4" t="s">
        <v>26821</v>
      </c>
      <c r="D9511" s="5">
        <v>45178</v>
      </c>
      <c r="E9511" s="6" t="s">
        <v>2414</v>
      </c>
      <c r="F9511" s="7">
        <v>559117</v>
      </c>
      <c r="G9511" s="6" t="s">
        <v>10524</v>
      </c>
      <c r="H9511" s="7">
        <v>60105</v>
      </c>
      <c r="I9511" s="143"/>
      <c r="J9511" s="144"/>
      <c r="K9511" s="145"/>
      <c r="L9511" t="str">
        <f t="shared" si="631"/>
        <v>54690</v>
      </c>
      <c r="M9511">
        <f t="shared" si="633"/>
        <v>54690</v>
      </c>
      <c r="N9511" s="37">
        <f t="shared" si="632"/>
        <v>559117</v>
      </c>
    </row>
    <row r="9512" spans="1:14" x14ac:dyDescent="0.3">
      <c r="A9512" s="3">
        <v>10</v>
      </c>
      <c r="B9512" s="142"/>
      <c r="C9512" s="4" t="s">
        <v>26822</v>
      </c>
      <c r="D9512" s="5">
        <v>45181</v>
      </c>
      <c r="E9512" s="6" t="s">
        <v>2414</v>
      </c>
      <c r="F9512" s="7">
        <v>1000219</v>
      </c>
      <c r="G9512" s="6" t="s">
        <v>10524</v>
      </c>
      <c r="H9512" s="7">
        <v>107524</v>
      </c>
      <c r="I9512" s="143"/>
      <c r="J9512" s="144"/>
      <c r="K9512" s="145"/>
      <c r="L9512" t="str">
        <f t="shared" si="631"/>
        <v>54871</v>
      </c>
      <c r="M9512">
        <f t="shared" si="633"/>
        <v>54871</v>
      </c>
      <c r="N9512" s="37">
        <f t="shared" si="632"/>
        <v>1000219</v>
      </c>
    </row>
    <row r="9513" spans="1:14" x14ac:dyDescent="0.3">
      <c r="A9513" s="3">
        <v>10</v>
      </c>
      <c r="B9513" s="142"/>
      <c r="C9513" s="4" t="s">
        <v>26823</v>
      </c>
      <c r="D9513" s="5">
        <v>45175</v>
      </c>
      <c r="E9513" s="6" t="s">
        <v>3338</v>
      </c>
      <c r="F9513" s="7">
        <v>1400725</v>
      </c>
      <c r="G9513" s="6" t="s">
        <v>10524</v>
      </c>
      <c r="H9513" s="7">
        <v>150578</v>
      </c>
      <c r="I9513" s="143"/>
      <c r="J9513" s="144"/>
      <c r="K9513" s="145"/>
      <c r="L9513" t="str">
        <f t="shared" si="631"/>
        <v>53343</v>
      </c>
      <c r="M9513">
        <f t="shared" si="633"/>
        <v>53343</v>
      </c>
      <c r="N9513" s="37">
        <f t="shared" si="632"/>
        <v>1400725</v>
      </c>
    </row>
    <row r="9514" spans="1:14" x14ac:dyDescent="0.3">
      <c r="A9514" s="3">
        <v>10</v>
      </c>
      <c r="B9514" s="142"/>
      <c r="C9514" s="4" t="s">
        <v>26824</v>
      </c>
      <c r="D9514" s="5">
        <v>45178</v>
      </c>
      <c r="E9514" s="6" t="s">
        <v>2414</v>
      </c>
      <c r="F9514" s="7">
        <v>2040147</v>
      </c>
      <c r="G9514" s="6" t="s">
        <v>10524</v>
      </c>
      <c r="H9514" s="7">
        <v>219316</v>
      </c>
      <c r="I9514" s="143"/>
      <c r="J9514" s="144"/>
      <c r="K9514" s="145"/>
      <c r="L9514" t="str">
        <f t="shared" si="631"/>
        <v>54671</v>
      </c>
      <c r="M9514">
        <f t="shared" si="633"/>
        <v>54671</v>
      </c>
      <c r="N9514" s="37">
        <f t="shared" si="632"/>
        <v>2040147</v>
      </c>
    </row>
    <row r="9515" spans="1:14" x14ac:dyDescent="0.3">
      <c r="A9515" s="3">
        <v>10</v>
      </c>
      <c r="B9515" s="142"/>
      <c r="C9515" s="4" t="s">
        <v>26825</v>
      </c>
      <c r="D9515" s="5">
        <v>45182</v>
      </c>
      <c r="E9515" s="6" t="s">
        <v>3338</v>
      </c>
      <c r="F9515" s="7">
        <v>630384</v>
      </c>
      <c r="G9515" s="6" t="s">
        <v>10524</v>
      </c>
      <c r="H9515" s="7">
        <v>67766</v>
      </c>
      <c r="I9515" s="143"/>
      <c r="J9515" s="144"/>
      <c r="K9515" s="145"/>
      <c r="L9515" t="str">
        <f t="shared" si="631"/>
        <v>54967</v>
      </c>
      <c r="M9515">
        <f t="shared" si="633"/>
        <v>54967</v>
      </c>
      <c r="N9515" s="37">
        <f t="shared" si="632"/>
        <v>630384</v>
      </c>
    </row>
    <row r="9516" spans="1:14" x14ac:dyDescent="0.3">
      <c r="A9516" s="3">
        <v>10</v>
      </c>
      <c r="B9516" s="142"/>
      <c r="C9516" s="4" t="s">
        <v>26826</v>
      </c>
      <c r="D9516" s="5">
        <v>45182</v>
      </c>
      <c r="E9516" s="6" t="s">
        <v>2364</v>
      </c>
      <c r="F9516" s="7">
        <v>2451986</v>
      </c>
      <c r="G9516" s="6" t="s">
        <v>10524</v>
      </c>
      <c r="H9516" s="7">
        <v>263588</v>
      </c>
      <c r="I9516" s="143"/>
      <c r="J9516" s="144"/>
      <c r="K9516" s="145"/>
      <c r="L9516" t="str">
        <f t="shared" si="631"/>
        <v>54969</v>
      </c>
      <c r="M9516">
        <f t="shared" si="633"/>
        <v>54969</v>
      </c>
      <c r="N9516" s="37">
        <f t="shared" si="632"/>
        <v>2451986</v>
      </c>
    </row>
    <row r="9517" spans="1:14" x14ac:dyDescent="0.3">
      <c r="A9517" s="3">
        <v>10</v>
      </c>
      <c r="B9517" s="142"/>
      <c r="C9517" s="4" t="s">
        <v>26827</v>
      </c>
      <c r="D9517" s="5">
        <v>45175</v>
      </c>
      <c r="E9517" s="6" t="s">
        <v>6572</v>
      </c>
      <c r="F9517" s="7">
        <v>782301</v>
      </c>
      <c r="G9517" s="6" t="s">
        <v>10524</v>
      </c>
      <c r="H9517" s="7">
        <v>84097</v>
      </c>
      <c r="I9517" s="143"/>
      <c r="J9517" s="144"/>
      <c r="K9517" s="145"/>
      <c r="L9517" t="str">
        <f t="shared" si="631"/>
        <v>53411</v>
      </c>
      <c r="M9517">
        <f t="shared" si="633"/>
        <v>53411</v>
      </c>
      <c r="N9517" s="37">
        <f t="shared" si="632"/>
        <v>782301</v>
      </c>
    </row>
    <row r="9518" spans="1:14" x14ac:dyDescent="0.3">
      <c r="A9518" s="3">
        <v>10</v>
      </c>
      <c r="B9518" s="142"/>
      <c r="C9518" s="4" t="s">
        <v>26828</v>
      </c>
      <c r="D9518" s="5">
        <v>45188</v>
      </c>
      <c r="E9518" s="6" t="s">
        <v>6686</v>
      </c>
      <c r="F9518" s="7">
        <v>745602</v>
      </c>
      <c r="G9518" s="6" t="s">
        <v>10524</v>
      </c>
      <c r="H9518" s="7">
        <v>80152</v>
      </c>
      <c r="I9518" s="143"/>
      <c r="J9518" s="144"/>
      <c r="K9518" s="145"/>
      <c r="L9518" t="str">
        <f t="shared" si="631"/>
        <v>56374</v>
      </c>
      <c r="M9518">
        <f t="shared" si="633"/>
        <v>56374</v>
      </c>
      <c r="N9518" s="37">
        <f t="shared" si="632"/>
        <v>745602</v>
      </c>
    </row>
    <row r="9519" spans="1:14" x14ac:dyDescent="0.3">
      <c r="A9519" s="3">
        <v>10</v>
      </c>
      <c r="B9519" s="142"/>
      <c r="C9519" s="4" t="s">
        <v>26829</v>
      </c>
      <c r="D9519" s="5">
        <v>45187</v>
      </c>
      <c r="E9519" s="6" t="s">
        <v>2414</v>
      </c>
      <c r="F9519" s="7">
        <v>756355</v>
      </c>
      <c r="G9519" s="6" t="s">
        <v>10524</v>
      </c>
      <c r="H9519" s="7">
        <v>81308</v>
      </c>
      <c r="I9519" s="143"/>
      <c r="J9519" s="144"/>
      <c r="K9519" s="145"/>
      <c r="L9519" t="str">
        <f t="shared" si="631"/>
        <v>56283</v>
      </c>
      <c r="M9519">
        <f t="shared" si="633"/>
        <v>56283</v>
      </c>
      <c r="N9519" s="37">
        <f t="shared" si="632"/>
        <v>756355</v>
      </c>
    </row>
    <row r="9520" spans="1:14" x14ac:dyDescent="0.3">
      <c r="A9520" s="3">
        <v>10</v>
      </c>
      <c r="B9520" s="142"/>
      <c r="C9520" s="4" t="s">
        <v>26830</v>
      </c>
      <c r="D9520" s="5">
        <v>45188</v>
      </c>
      <c r="E9520" s="6" t="s">
        <v>6572</v>
      </c>
      <c r="F9520" s="7">
        <v>613314</v>
      </c>
      <c r="G9520" s="6" t="s">
        <v>10524</v>
      </c>
      <c r="H9520" s="7">
        <v>65931</v>
      </c>
      <c r="I9520" s="143"/>
      <c r="J9520" s="144"/>
      <c r="K9520" s="145"/>
      <c r="L9520" t="str">
        <f t="shared" si="631"/>
        <v>56362</v>
      </c>
      <c r="M9520">
        <f t="shared" si="633"/>
        <v>56362</v>
      </c>
      <c r="N9520" s="37">
        <f t="shared" si="632"/>
        <v>613314</v>
      </c>
    </row>
    <row r="9521" spans="1:14" x14ac:dyDescent="0.3">
      <c r="A9521" s="3">
        <v>10</v>
      </c>
      <c r="B9521" s="142"/>
      <c r="C9521" s="4" t="s">
        <v>26831</v>
      </c>
      <c r="D9521" s="5">
        <v>45183</v>
      </c>
      <c r="E9521" s="6" t="s">
        <v>2364</v>
      </c>
      <c r="F9521" s="7">
        <v>1027338</v>
      </c>
      <c r="G9521" s="6" t="s">
        <v>10524</v>
      </c>
      <c r="H9521" s="7">
        <v>110439</v>
      </c>
      <c r="I9521" s="143"/>
      <c r="J9521" s="144"/>
      <c r="K9521" s="145"/>
      <c r="L9521" t="str">
        <f t="shared" si="631"/>
        <v>55697</v>
      </c>
      <c r="M9521">
        <f t="shared" si="633"/>
        <v>55697</v>
      </c>
      <c r="N9521" s="37">
        <f t="shared" si="632"/>
        <v>1027338</v>
      </c>
    </row>
    <row r="9522" spans="1:14" x14ac:dyDescent="0.3">
      <c r="A9522" s="3">
        <v>10</v>
      </c>
      <c r="B9522" s="142"/>
      <c r="C9522" s="4" t="s">
        <v>26832</v>
      </c>
      <c r="D9522" s="5">
        <v>45183</v>
      </c>
      <c r="E9522" s="6" t="s">
        <v>2414</v>
      </c>
      <c r="F9522" s="7">
        <v>396527</v>
      </c>
      <c r="G9522" s="6" t="s">
        <v>10524</v>
      </c>
      <c r="H9522" s="7">
        <v>42627</v>
      </c>
      <c r="I9522" s="143"/>
      <c r="J9522" s="144"/>
      <c r="K9522" s="145"/>
      <c r="L9522" t="str">
        <f t="shared" si="631"/>
        <v>55932</v>
      </c>
      <c r="M9522">
        <f t="shared" si="633"/>
        <v>55932</v>
      </c>
      <c r="N9522" s="37">
        <f t="shared" si="632"/>
        <v>396527</v>
      </c>
    </row>
    <row r="9523" spans="1:14" x14ac:dyDescent="0.3">
      <c r="A9523" s="3">
        <v>10</v>
      </c>
      <c r="B9523" s="142"/>
      <c r="C9523" s="4" t="s">
        <v>26833</v>
      </c>
      <c r="D9523" s="5">
        <v>45191</v>
      </c>
      <c r="E9523" s="6" t="s">
        <v>3338</v>
      </c>
      <c r="F9523" s="7">
        <v>629059</v>
      </c>
      <c r="G9523" s="6" t="s">
        <v>10524</v>
      </c>
      <c r="H9523" s="7">
        <v>67624</v>
      </c>
      <c r="I9523" s="143"/>
      <c r="J9523" s="144"/>
      <c r="K9523" s="145"/>
      <c r="L9523" t="str">
        <f t="shared" si="631"/>
        <v>57569</v>
      </c>
      <c r="M9523">
        <f t="shared" si="633"/>
        <v>57569</v>
      </c>
      <c r="N9523" s="37">
        <f t="shared" si="632"/>
        <v>629059</v>
      </c>
    </row>
    <row r="9524" spans="1:14" x14ac:dyDescent="0.3">
      <c r="A9524" s="3">
        <v>10</v>
      </c>
      <c r="B9524" s="142"/>
      <c r="C9524" s="4" t="s">
        <v>26834</v>
      </c>
      <c r="D9524" s="5">
        <v>45189</v>
      </c>
      <c r="E9524" s="6" t="s">
        <v>2364</v>
      </c>
      <c r="F9524" s="7">
        <v>1226057</v>
      </c>
      <c r="G9524" s="6" t="s">
        <v>10524</v>
      </c>
      <c r="H9524" s="7">
        <v>131801</v>
      </c>
      <c r="I9524" s="143"/>
      <c r="J9524" s="144"/>
      <c r="K9524" s="145"/>
      <c r="L9524" t="str">
        <f t="shared" si="631"/>
        <v>56411</v>
      </c>
      <c r="M9524">
        <f t="shared" si="633"/>
        <v>56411</v>
      </c>
      <c r="N9524" s="37">
        <f t="shared" si="632"/>
        <v>1226057</v>
      </c>
    </row>
    <row r="9525" spans="1:14" x14ac:dyDescent="0.3">
      <c r="A9525" s="3">
        <v>10</v>
      </c>
      <c r="B9525" s="142"/>
      <c r="C9525" s="4" t="s">
        <v>26835</v>
      </c>
      <c r="D9525" s="5">
        <v>45189</v>
      </c>
      <c r="E9525" s="6" t="s">
        <v>2414</v>
      </c>
      <c r="F9525" s="7">
        <v>796992</v>
      </c>
      <c r="G9525" s="6" t="s">
        <v>10524</v>
      </c>
      <c r="H9525" s="7">
        <v>85677</v>
      </c>
      <c r="I9525" s="143"/>
      <c r="J9525" s="144"/>
      <c r="K9525" s="145"/>
      <c r="L9525" t="str">
        <f t="shared" si="631"/>
        <v>56461</v>
      </c>
      <c r="M9525">
        <f t="shared" si="633"/>
        <v>56461</v>
      </c>
      <c r="N9525" s="37">
        <f t="shared" si="632"/>
        <v>796992</v>
      </c>
    </row>
    <row r="9526" spans="1:14" x14ac:dyDescent="0.3">
      <c r="A9526" s="3">
        <v>10</v>
      </c>
      <c r="B9526" s="142"/>
      <c r="C9526" s="4" t="s">
        <v>26836</v>
      </c>
      <c r="D9526" s="5">
        <v>45190</v>
      </c>
      <c r="E9526" s="6" t="s">
        <v>6572</v>
      </c>
      <c r="F9526" s="7">
        <v>348963</v>
      </c>
      <c r="G9526" s="6" t="s">
        <v>10524</v>
      </c>
      <c r="H9526" s="7">
        <v>37514</v>
      </c>
      <c r="I9526" s="143"/>
      <c r="J9526" s="144"/>
      <c r="K9526" s="145"/>
      <c r="L9526" t="str">
        <f t="shared" si="631"/>
        <v>57348</v>
      </c>
      <c r="M9526">
        <f t="shared" si="633"/>
        <v>57348</v>
      </c>
      <c r="N9526" s="37">
        <f t="shared" si="632"/>
        <v>348963</v>
      </c>
    </row>
    <row r="9527" spans="1:14" x14ac:dyDescent="0.3">
      <c r="A9527" s="3">
        <v>10</v>
      </c>
      <c r="B9527" s="142"/>
      <c r="C9527" s="4" t="s">
        <v>26837</v>
      </c>
      <c r="D9527" s="5">
        <v>45189</v>
      </c>
      <c r="E9527" s="6" t="s">
        <v>2414</v>
      </c>
      <c r="F9527" s="7">
        <v>2130070</v>
      </c>
      <c r="G9527" s="6" t="s">
        <v>10524</v>
      </c>
      <c r="H9527" s="7">
        <v>228983</v>
      </c>
      <c r="I9527" s="143"/>
      <c r="J9527" s="144"/>
      <c r="K9527" s="145"/>
      <c r="L9527" t="str">
        <f t="shared" si="631"/>
        <v>56456</v>
      </c>
      <c r="M9527">
        <f t="shared" si="633"/>
        <v>56456</v>
      </c>
      <c r="N9527" s="37">
        <f t="shared" si="632"/>
        <v>2130070</v>
      </c>
    </row>
    <row r="9528" spans="1:14" x14ac:dyDescent="0.3">
      <c r="A9528" s="3">
        <v>10</v>
      </c>
      <c r="B9528" s="142"/>
      <c r="C9528" s="4" t="s">
        <v>26838</v>
      </c>
      <c r="D9528" s="5">
        <v>45191</v>
      </c>
      <c r="E9528" s="6" t="s">
        <v>2364</v>
      </c>
      <c r="F9528" s="7">
        <v>522418</v>
      </c>
      <c r="G9528" s="6" t="s">
        <v>10524</v>
      </c>
      <c r="H9528" s="7">
        <v>56160</v>
      </c>
      <c r="I9528" s="143"/>
      <c r="J9528" s="144"/>
      <c r="K9528" s="145"/>
      <c r="L9528" t="str">
        <f t="shared" si="631"/>
        <v>57577</v>
      </c>
      <c r="M9528">
        <f t="shared" si="633"/>
        <v>57577</v>
      </c>
      <c r="N9528" s="37">
        <f t="shared" si="632"/>
        <v>522418</v>
      </c>
    </row>
    <row r="9529" spans="1:14" x14ac:dyDescent="0.3">
      <c r="A9529" s="3">
        <v>10</v>
      </c>
      <c r="B9529" s="142"/>
      <c r="C9529" s="4" t="s">
        <v>26839</v>
      </c>
      <c r="D9529" s="5">
        <v>45196</v>
      </c>
      <c r="E9529" s="6" t="s">
        <v>2364</v>
      </c>
      <c r="F9529" s="7">
        <v>1254501</v>
      </c>
      <c r="G9529" s="6" t="s">
        <v>10524</v>
      </c>
      <c r="H9529" s="7">
        <v>134859</v>
      </c>
      <c r="I9529" s="143"/>
      <c r="J9529" s="144"/>
      <c r="K9529" s="145"/>
      <c r="L9529" t="str">
        <f t="shared" si="631"/>
        <v>57919</v>
      </c>
      <c r="M9529">
        <f t="shared" si="633"/>
        <v>57919</v>
      </c>
      <c r="N9529" s="37">
        <f t="shared" si="632"/>
        <v>1254501</v>
      </c>
    </row>
    <row r="9530" spans="1:14" x14ac:dyDescent="0.3">
      <c r="A9530" s="3">
        <v>10</v>
      </c>
      <c r="B9530" s="142"/>
      <c r="C9530" s="4" t="s">
        <v>26840</v>
      </c>
      <c r="D9530" s="5">
        <v>45198</v>
      </c>
      <c r="E9530" s="6" t="s">
        <v>6572</v>
      </c>
      <c r="F9530" s="7">
        <v>596660</v>
      </c>
      <c r="G9530" s="6" t="s">
        <v>10524</v>
      </c>
      <c r="H9530" s="7">
        <v>64141</v>
      </c>
      <c r="I9530" s="143"/>
      <c r="J9530" s="144"/>
      <c r="K9530" s="145"/>
      <c r="L9530" t="str">
        <f t="shared" si="631"/>
        <v>58954</v>
      </c>
      <c r="M9530">
        <f t="shared" si="633"/>
        <v>58954</v>
      </c>
      <c r="N9530" s="37">
        <f t="shared" si="632"/>
        <v>596660</v>
      </c>
    </row>
    <row r="9531" spans="1:14" x14ac:dyDescent="0.3">
      <c r="A9531" s="3">
        <v>10</v>
      </c>
      <c r="B9531" s="142"/>
      <c r="C9531" s="4" t="s">
        <v>26841</v>
      </c>
      <c r="D9531" s="5">
        <v>45191</v>
      </c>
      <c r="E9531" s="6" t="s">
        <v>3338</v>
      </c>
      <c r="F9531" s="7">
        <v>762303</v>
      </c>
      <c r="G9531" s="6" t="s">
        <v>10524</v>
      </c>
      <c r="H9531" s="7">
        <v>81948</v>
      </c>
      <c r="I9531" s="143"/>
      <c r="J9531" s="144"/>
      <c r="K9531" s="145"/>
      <c r="L9531" t="str">
        <f t="shared" si="631"/>
        <v>57570</v>
      </c>
      <c r="M9531">
        <f t="shared" si="633"/>
        <v>57570</v>
      </c>
      <c r="N9531" s="37">
        <f t="shared" si="632"/>
        <v>762303</v>
      </c>
    </row>
    <row r="9532" spans="1:14" x14ac:dyDescent="0.3">
      <c r="A9532" s="3">
        <v>10</v>
      </c>
      <c r="B9532" s="142"/>
      <c r="C9532" s="4" t="s">
        <v>26842</v>
      </c>
      <c r="D9532" s="5">
        <v>45196</v>
      </c>
      <c r="E9532" s="6" t="s">
        <v>6686</v>
      </c>
      <c r="F9532" s="7">
        <v>1494386</v>
      </c>
      <c r="G9532" s="6" t="s">
        <v>10524</v>
      </c>
      <c r="H9532" s="7">
        <v>160646</v>
      </c>
      <c r="I9532" s="143"/>
      <c r="J9532" s="144"/>
      <c r="K9532" s="145"/>
      <c r="L9532" t="str">
        <f t="shared" si="631"/>
        <v>57904</v>
      </c>
      <c r="M9532">
        <f t="shared" si="633"/>
        <v>57904</v>
      </c>
      <c r="N9532" s="37">
        <f t="shared" si="632"/>
        <v>1494386</v>
      </c>
    </row>
    <row r="9533" spans="1:14" x14ac:dyDescent="0.3">
      <c r="A9533" s="3">
        <v>10</v>
      </c>
      <c r="B9533" s="142"/>
      <c r="C9533" s="4" t="s">
        <v>26843</v>
      </c>
      <c r="D9533" s="5">
        <v>45197</v>
      </c>
      <c r="E9533" s="6" t="s">
        <v>6572</v>
      </c>
      <c r="F9533" s="7">
        <v>760334</v>
      </c>
      <c r="G9533" s="6" t="s">
        <v>10524</v>
      </c>
      <c r="H9533" s="7">
        <v>81736</v>
      </c>
      <c r="I9533" s="143"/>
      <c r="J9533" s="144"/>
      <c r="K9533" s="145"/>
      <c r="L9533" t="str">
        <f t="shared" si="631"/>
        <v>58686</v>
      </c>
      <c r="M9533">
        <f t="shared" si="633"/>
        <v>58686</v>
      </c>
      <c r="N9533" s="37">
        <f t="shared" si="632"/>
        <v>760334</v>
      </c>
    </row>
    <row r="9534" spans="1:14" x14ac:dyDescent="0.3">
      <c r="A9534" s="3">
        <v>10</v>
      </c>
      <c r="B9534" s="142"/>
      <c r="C9534" s="4" t="s">
        <v>26844</v>
      </c>
      <c r="D9534" s="5">
        <v>45189</v>
      </c>
      <c r="E9534" s="6" t="s">
        <v>2414</v>
      </c>
      <c r="F9534" s="7">
        <v>2354620</v>
      </c>
      <c r="G9534" s="6" t="s">
        <v>10524</v>
      </c>
      <c r="H9534" s="7">
        <v>253122</v>
      </c>
      <c r="I9534" s="143"/>
      <c r="J9534" s="144"/>
      <c r="K9534" s="145"/>
      <c r="L9534" t="str">
        <f t="shared" si="631"/>
        <v>56441</v>
      </c>
      <c r="M9534">
        <f t="shared" si="633"/>
        <v>56441</v>
      </c>
      <c r="N9534" s="37">
        <f t="shared" si="632"/>
        <v>2354620</v>
      </c>
    </row>
    <row r="9535" spans="1:14" x14ac:dyDescent="0.3">
      <c r="A9535" s="3">
        <v>10</v>
      </c>
      <c r="B9535" s="142"/>
      <c r="C9535" s="4" t="s">
        <v>26845</v>
      </c>
      <c r="D9535" s="5">
        <v>45197</v>
      </c>
      <c r="E9535" s="6" t="s">
        <v>26846</v>
      </c>
      <c r="F9535" s="7">
        <v>944927</v>
      </c>
      <c r="G9535" s="6" t="s">
        <v>10524</v>
      </c>
      <c r="H9535" s="7">
        <v>101580</v>
      </c>
      <c r="I9535" s="143"/>
      <c r="J9535" s="144"/>
      <c r="K9535" s="145"/>
      <c r="L9535" t="str">
        <f t="shared" si="631"/>
        <v>58680</v>
      </c>
      <c r="M9535">
        <f t="shared" si="633"/>
        <v>58680</v>
      </c>
      <c r="N9535" s="37">
        <f t="shared" si="632"/>
        <v>944927</v>
      </c>
    </row>
    <row r="9536" spans="1:14" x14ac:dyDescent="0.3">
      <c r="A9536" s="3">
        <v>10</v>
      </c>
      <c r="B9536" s="142"/>
      <c r="C9536" s="4" t="s">
        <v>26847</v>
      </c>
      <c r="D9536" s="5">
        <v>45176</v>
      </c>
      <c r="E9536" s="6" t="s">
        <v>6686</v>
      </c>
      <c r="F9536" s="7">
        <v>2002531</v>
      </c>
      <c r="G9536" s="6" t="s">
        <v>10524</v>
      </c>
      <c r="H9536" s="7">
        <v>215272</v>
      </c>
      <c r="I9536" s="143"/>
      <c r="J9536" s="144"/>
      <c r="K9536" s="145"/>
      <c r="L9536" t="str">
        <f t="shared" si="631"/>
        <v>53469</v>
      </c>
      <c r="M9536">
        <f t="shared" si="633"/>
        <v>53469</v>
      </c>
      <c r="N9536" s="37">
        <f t="shared" si="632"/>
        <v>2002531</v>
      </c>
    </row>
    <row r="9537" spans="1:14" x14ac:dyDescent="0.3">
      <c r="A9537" s="3">
        <v>10</v>
      </c>
      <c r="B9537" s="142"/>
      <c r="C9537" s="4" t="s">
        <v>26848</v>
      </c>
      <c r="D9537" s="5">
        <v>45178</v>
      </c>
      <c r="E9537" s="6" t="s">
        <v>6572</v>
      </c>
      <c r="F9537" s="7">
        <v>359828</v>
      </c>
      <c r="G9537" s="6" t="s">
        <v>10524</v>
      </c>
      <c r="H9537" s="7">
        <v>38682</v>
      </c>
      <c r="I9537" s="143"/>
      <c r="J9537" s="144"/>
      <c r="K9537" s="145"/>
      <c r="L9537" t="str">
        <f t="shared" si="631"/>
        <v>54676</v>
      </c>
      <c r="M9537">
        <f t="shared" si="633"/>
        <v>54676</v>
      </c>
      <c r="N9537" s="37">
        <f t="shared" si="632"/>
        <v>359828</v>
      </c>
    </row>
    <row r="9538" spans="1:14" x14ac:dyDescent="0.3">
      <c r="A9538" s="3">
        <v>10</v>
      </c>
      <c r="B9538" s="142"/>
      <c r="C9538" s="4" t="s">
        <v>26849</v>
      </c>
      <c r="D9538" s="5">
        <v>45177</v>
      </c>
      <c r="E9538" s="6" t="s">
        <v>6572</v>
      </c>
      <c r="F9538" s="7">
        <v>1428288</v>
      </c>
      <c r="G9538" s="6" t="s">
        <v>10524</v>
      </c>
      <c r="H9538" s="7">
        <v>153541</v>
      </c>
      <c r="I9538" s="143"/>
      <c r="J9538" s="144"/>
      <c r="K9538" s="145"/>
      <c r="L9538" t="str">
        <f t="shared" si="631"/>
        <v>54546</v>
      </c>
      <c r="M9538">
        <f t="shared" si="633"/>
        <v>54546</v>
      </c>
      <c r="N9538" s="37">
        <f t="shared" si="632"/>
        <v>1428288</v>
      </c>
    </row>
    <row r="9539" spans="1:14" x14ac:dyDescent="0.3">
      <c r="A9539" s="3">
        <v>10</v>
      </c>
      <c r="B9539" s="142"/>
      <c r="C9539" s="4" t="s">
        <v>26850</v>
      </c>
      <c r="D9539" s="5">
        <v>45175</v>
      </c>
      <c r="E9539" s="6" t="s">
        <v>2414</v>
      </c>
      <c r="F9539" s="7">
        <v>996241</v>
      </c>
      <c r="G9539" s="6" t="s">
        <v>10524</v>
      </c>
      <c r="H9539" s="7">
        <v>107096</v>
      </c>
      <c r="I9539" s="143"/>
      <c r="J9539" s="144"/>
      <c r="K9539" s="145"/>
      <c r="L9539" t="str">
        <f t="shared" si="631"/>
        <v>53388</v>
      </c>
      <c r="M9539">
        <f t="shared" si="633"/>
        <v>53388</v>
      </c>
      <c r="N9539" s="37">
        <f t="shared" si="632"/>
        <v>996241</v>
      </c>
    </row>
    <row r="9540" spans="1:14" x14ac:dyDescent="0.3">
      <c r="A9540" s="3">
        <v>10</v>
      </c>
      <c r="B9540" s="142"/>
      <c r="C9540" s="4" t="s">
        <v>26851</v>
      </c>
      <c r="D9540" s="5">
        <v>45177</v>
      </c>
      <c r="E9540" s="6" t="s">
        <v>3338</v>
      </c>
      <c r="F9540" s="7">
        <v>270983</v>
      </c>
      <c r="G9540" s="6" t="s">
        <v>10524</v>
      </c>
      <c r="H9540" s="7">
        <v>29131</v>
      </c>
      <c r="I9540" s="143"/>
      <c r="J9540" s="144"/>
      <c r="K9540" s="145"/>
      <c r="L9540" t="str">
        <f t="shared" si="631"/>
        <v>54553</v>
      </c>
      <c r="M9540">
        <f t="shared" si="633"/>
        <v>54553</v>
      </c>
      <c r="N9540" s="37">
        <f t="shared" si="632"/>
        <v>270983</v>
      </c>
    </row>
    <row r="9541" spans="1:14" x14ac:dyDescent="0.3">
      <c r="A9541" s="3">
        <v>10</v>
      </c>
      <c r="B9541" s="142"/>
      <c r="C9541" s="4" t="s">
        <v>26852</v>
      </c>
      <c r="D9541" s="5">
        <v>45181</v>
      </c>
      <c r="E9541" s="6" t="s">
        <v>6686</v>
      </c>
      <c r="F9541" s="7">
        <v>359828</v>
      </c>
      <c r="G9541" s="6" t="s">
        <v>10524</v>
      </c>
      <c r="H9541" s="7">
        <v>38682</v>
      </c>
      <c r="I9541" s="143"/>
      <c r="J9541" s="144"/>
      <c r="K9541" s="145"/>
      <c r="L9541" t="str">
        <f t="shared" si="631"/>
        <v>54883</v>
      </c>
      <c r="M9541">
        <f t="shared" si="633"/>
        <v>54883</v>
      </c>
      <c r="N9541" s="37">
        <f t="shared" si="632"/>
        <v>359828</v>
      </c>
    </row>
    <row r="9542" spans="1:14" x14ac:dyDescent="0.3">
      <c r="A9542" s="3">
        <v>10</v>
      </c>
      <c r="B9542" s="142"/>
      <c r="C9542" s="4" t="s">
        <v>26853</v>
      </c>
      <c r="D9542" s="5">
        <v>45180</v>
      </c>
      <c r="E9542" s="6" t="s">
        <v>2414</v>
      </c>
      <c r="F9542" s="7">
        <v>1093454</v>
      </c>
      <c r="G9542" s="6" t="s">
        <v>10524</v>
      </c>
      <c r="H9542" s="7">
        <v>117546</v>
      </c>
      <c r="I9542" s="143"/>
      <c r="J9542" s="144"/>
      <c r="K9542" s="145"/>
      <c r="L9542" t="str">
        <f t="shared" si="631"/>
        <v>54760</v>
      </c>
      <c r="M9542">
        <f t="shared" si="633"/>
        <v>54760</v>
      </c>
      <c r="N9542" s="37">
        <f t="shared" si="632"/>
        <v>1093454</v>
      </c>
    </row>
    <row r="9543" spans="1:14" x14ac:dyDescent="0.3">
      <c r="A9543" s="3">
        <v>10</v>
      </c>
      <c r="B9543" s="142"/>
      <c r="C9543" s="4" t="s">
        <v>26854</v>
      </c>
      <c r="D9543" s="5">
        <v>45180</v>
      </c>
      <c r="E9543" s="6" t="s">
        <v>6686</v>
      </c>
      <c r="F9543" s="7">
        <v>908080</v>
      </c>
      <c r="G9543" s="6" t="s">
        <v>10524</v>
      </c>
      <c r="H9543" s="7">
        <v>97619</v>
      </c>
      <c r="I9543" s="143"/>
      <c r="J9543" s="144"/>
      <c r="K9543" s="145"/>
      <c r="L9543" t="str">
        <f t="shared" si="631"/>
        <v>54779</v>
      </c>
      <c r="M9543">
        <f t="shared" si="633"/>
        <v>54779</v>
      </c>
      <c r="N9543" s="37">
        <f t="shared" si="632"/>
        <v>908080</v>
      </c>
    </row>
    <row r="9544" spans="1:14" x14ac:dyDescent="0.3">
      <c r="A9544" s="3">
        <v>10</v>
      </c>
      <c r="B9544" s="142"/>
      <c r="C9544" s="4" t="s">
        <v>26855</v>
      </c>
      <c r="D9544" s="5">
        <v>45183</v>
      </c>
      <c r="E9544" s="6" t="s">
        <v>2364</v>
      </c>
      <c r="F9544" s="7">
        <v>1334886</v>
      </c>
      <c r="G9544" s="6" t="s">
        <v>10524</v>
      </c>
      <c r="H9544" s="7">
        <v>143500</v>
      </c>
      <c r="I9544" s="143"/>
      <c r="J9544" s="144"/>
      <c r="K9544" s="145"/>
      <c r="L9544" t="str">
        <f t="shared" si="631"/>
        <v>55696</v>
      </c>
      <c r="M9544">
        <f t="shared" si="633"/>
        <v>55696</v>
      </c>
      <c r="N9544" s="37">
        <f t="shared" si="632"/>
        <v>1334886</v>
      </c>
    </row>
    <row r="9545" spans="1:14" x14ac:dyDescent="0.3">
      <c r="A9545" s="3">
        <v>10</v>
      </c>
      <c r="B9545" s="142"/>
      <c r="C9545" s="4" t="s">
        <v>26856</v>
      </c>
      <c r="D9545" s="5">
        <v>45180</v>
      </c>
      <c r="E9545" s="6" t="s">
        <v>3338</v>
      </c>
      <c r="F9545" s="7">
        <v>160380</v>
      </c>
      <c r="G9545" s="6" t="s">
        <v>10524</v>
      </c>
      <c r="H9545" s="7">
        <v>17241</v>
      </c>
      <c r="I9545" s="143"/>
      <c r="J9545" s="144"/>
      <c r="K9545" s="145"/>
      <c r="L9545" t="str">
        <f t="shared" si="631"/>
        <v>54768</v>
      </c>
      <c r="M9545">
        <f t="shared" si="633"/>
        <v>54768</v>
      </c>
      <c r="N9545" s="37">
        <f t="shared" si="632"/>
        <v>160380</v>
      </c>
    </row>
    <row r="9546" spans="1:14" x14ac:dyDescent="0.3">
      <c r="A9546" s="3">
        <v>10</v>
      </c>
      <c r="B9546" s="142"/>
      <c r="C9546" s="4" t="s">
        <v>26857</v>
      </c>
      <c r="D9546" s="5">
        <v>45181</v>
      </c>
      <c r="E9546" s="6" t="s">
        <v>6572</v>
      </c>
      <c r="F9546" s="7">
        <v>907395</v>
      </c>
      <c r="G9546" s="6" t="s">
        <v>10524</v>
      </c>
      <c r="H9546" s="7">
        <v>97545</v>
      </c>
      <c r="I9546" s="143"/>
      <c r="J9546" s="144"/>
      <c r="K9546" s="145"/>
      <c r="L9546" t="str">
        <f t="shared" si="631"/>
        <v>54881</v>
      </c>
      <c r="M9546">
        <f t="shared" si="633"/>
        <v>54881</v>
      </c>
      <c r="N9546" s="37">
        <f t="shared" si="632"/>
        <v>907395</v>
      </c>
    </row>
    <row r="9547" spans="1:14" x14ac:dyDescent="0.3">
      <c r="A9547" s="3">
        <v>10</v>
      </c>
      <c r="B9547" s="142"/>
      <c r="C9547" s="4" t="s">
        <v>26858</v>
      </c>
      <c r="D9547" s="5">
        <v>45181</v>
      </c>
      <c r="E9547" s="6" t="s">
        <v>3338</v>
      </c>
      <c r="F9547" s="7">
        <v>862901</v>
      </c>
      <c r="G9547" s="6" t="s">
        <v>10524</v>
      </c>
      <c r="H9547" s="7">
        <v>92762</v>
      </c>
      <c r="I9547" s="143"/>
      <c r="J9547" s="144"/>
      <c r="K9547" s="145"/>
      <c r="L9547" t="str">
        <f t="shared" si="631"/>
        <v>54893</v>
      </c>
      <c r="M9547">
        <f t="shared" si="633"/>
        <v>54893</v>
      </c>
      <c r="N9547" s="37">
        <f t="shared" si="632"/>
        <v>862901</v>
      </c>
    </row>
    <row r="9548" spans="1:14" x14ac:dyDescent="0.3">
      <c r="A9548" s="3">
        <v>10</v>
      </c>
      <c r="B9548" s="142"/>
      <c r="C9548" s="4" t="s">
        <v>26859</v>
      </c>
      <c r="D9548" s="5">
        <v>45182</v>
      </c>
      <c r="E9548" s="6" t="s">
        <v>2364</v>
      </c>
      <c r="F9548" s="7">
        <v>359828</v>
      </c>
      <c r="G9548" s="6" t="s">
        <v>10524</v>
      </c>
      <c r="H9548" s="7">
        <v>38682</v>
      </c>
      <c r="I9548" s="143"/>
      <c r="J9548" s="144"/>
      <c r="K9548" s="145"/>
      <c r="L9548" t="str">
        <f t="shared" si="631"/>
        <v>54975</v>
      </c>
      <c r="M9548">
        <f t="shared" si="633"/>
        <v>54975</v>
      </c>
      <c r="N9548" s="37">
        <f t="shared" si="632"/>
        <v>359828</v>
      </c>
    </row>
    <row r="9549" spans="1:14" x14ac:dyDescent="0.3">
      <c r="A9549" s="3">
        <v>10</v>
      </c>
      <c r="B9549" s="142"/>
      <c r="C9549" s="4" t="s">
        <v>26860</v>
      </c>
      <c r="D9549" s="5">
        <v>45180</v>
      </c>
      <c r="E9549" s="6" t="s">
        <v>2364</v>
      </c>
      <c r="F9549" s="7">
        <v>237916</v>
      </c>
      <c r="G9549" s="6" t="s">
        <v>10524</v>
      </c>
      <c r="H9549" s="7">
        <v>25576</v>
      </c>
      <c r="I9549" s="143"/>
      <c r="J9549" s="144"/>
      <c r="K9549" s="145"/>
      <c r="L9549" t="str">
        <f t="shared" si="631"/>
        <v>54777</v>
      </c>
      <c r="M9549">
        <f t="shared" si="633"/>
        <v>54777</v>
      </c>
      <c r="N9549" s="37">
        <f t="shared" si="632"/>
        <v>237916</v>
      </c>
    </row>
    <row r="9550" spans="1:14" x14ac:dyDescent="0.3">
      <c r="A9550" s="3">
        <v>10</v>
      </c>
      <c r="B9550" s="142"/>
      <c r="C9550" s="4" t="s">
        <v>26861</v>
      </c>
      <c r="D9550" s="5">
        <v>45182</v>
      </c>
      <c r="E9550" s="6" t="s">
        <v>2414</v>
      </c>
      <c r="F9550" s="7">
        <v>2311130</v>
      </c>
      <c r="G9550" s="6" t="s">
        <v>10524</v>
      </c>
      <c r="H9550" s="7">
        <v>248446</v>
      </c>
      <c r="I9550" s="143"/>
      <c r="J9550" s="144"/>
      <c r="K9550" s="145"/>
      <c r="L9550" t="str">
        <f t="shared" si="631"/>
        <v>54976</v>
      </c>
      <c r="M9550">
        <f t="shared" si="633"/>
        <v>54976</v>
      </c>
      <c r="N9550" s="37">
        <f t="shared" si="632"/>
        <v>2311130</v>
      </c>
    </row>
    <row r="9551" spans="1:14" x14ac:dyDescent="0.3">
      <c r="A9551" s="3">
        <v>10</v>
      </c>
      <c r="B9551" s="142"/>
      <c r="C9551" s="4" t="s">
        <v>26862</v>
      </c>
      <c r="D9551" s="5">
        <v>45184</v>
      </c>
      <c r="E9551" s="6" t="s">
        <v>3338</v>
      </c>
      <c r="F9551" s="7">
        <v>1158830</v>
      </c>
      <c r="G9551" s="6" t="s">
        <v>10524</v>
      </c>
      <c r="H9551" s="7">
        <v>124574</v>
      </c>
      <c r="I9551" s="143"/>
      <c r="J9551" s="144"/>
      <c r="K9551" s="145"/>
      <c r="L9551" t="str">
        <f t="shared" si="631"/>
        <v>56039</v>
      </c>
      <c r="M9551">
        <f t="shared" si="633"/>
        <v>56039</v>
      </c>
      <c r="N9551" s="37">
        <f t="shared" si="632"/>
        <v>1158830</v>
      </c>
    </row>
    <row r="9552" spans="1:14" x14ac:dyDescent="0.3">
      <c r="A9552" s="3">
        <v>10</v>
      </c>
      <c r="B9552" s="142"/>
      <c r="C9552" s="4" t="s">
        <v>26863</v>
      </c>
      <c r="D9552" s="5">
        <v>45187</v>
      </c>
      <c r="E9552" s="6" t="s">
        <v>6572</v>
      </c>
      <c r="F9552" s="7">
        <v>396527</v>
      </c>
      <c r="G9552" s="6" t="s">
        <v>10524</v>
      </c>
      <c r="H9552" s="7">
        <v>42627</v>
      </c>
      <c r="I9552" s="143"/>
      <c r="J9552" s="144"/>
      <c r="K9552" s="145"/>
      <c r="L9552" t="str">
        <f t="shared" si="631"/>
        <v>56302</v>
      </c>
      <c r="M9552">
        <f t="shared" si="633"/>
        <v>56302</v>
      </c>
      <c r="N9552" s="37">
        <f t="shared" si="632"/>
        <v>396527</v>
      </c>
    </row>
    <row r="9553" spans="1:14" x14ac:dyDescent="0.3">
      <c r="A9553" s="3">
        <v>10</v>
      </c>
      <c r="B9553" s="142"/>
      <c r="C9553" s="4" t="s">
        <v>26864</v>
      </c>
      <c r="D9553" s="5">
        <v>45189</v>
      </c>
      <c r="E9553" s="6" t="s">
        <v>6572</v>
      </c>
      <c r="F9553" s="7">
        <v>400506</v>
      </c>
      <c r="G9553" s="6" t="s">
        <v>10524</v>
      </c>
      <c r="H9553" s="7">
        <v>43054</v>
      </c>
      <c r="I9553" s="143"/>
      <c r="J9553" s="144"/>
      <c r="K9553" s="145"/>
      <c r="L9553" t="str">
        <f t="shared" si="631"/>
        <v>56433</v>
      </c>
      <c r="M9553">
        <f t="shared" si="633"/>
        <v>56433</v>
      </c>
      <c r="N9553" s="37">
        <f t="shared" si="632"/>
        <v>400506</v>
      </c>
    </row>
    <row r="9554" spans="1:14" x14ac:dyDescent="0.3">
      <c r="A9554" s="3">
        <v>10</v>
      </c>
      <c r="B9554" s="142"/>
      <c r="C9554" s="4" t="s">
        <v>26865</v>
      </c>
      <c r="D9554" s="5">
        <v>45189</v>
      </c>
      <c r="E9554" s="6" t="s">
        <v>6686</v>
      </c>
      <c r="F9554" s="7">
        <v>913939</v>
      </c>
      <c r="G9554" s="6" t="s">
        <v>10524</v>
      </c>
      <c r="H9554" s="7">
        <v>98248</v>
      </c>
      <c r="I9554" s="143"/>
      <c r="J9554" s="144"/>
      <c r="K9554" s="145"/>
      <c r="L9554" t="str">
        <f t="shared" si="631"/>
        <v>56448</v>
      </c>
      <c r="M9554">
        <f t="shared" si="633"/>
        <v>56448</v>
      </c>
      <c r="N9554" s="37">
        <f t="shared" si="632"/>
        <v>913939</v>
      </c>
    </row>
    <row r="9555" spans="1:14" x14ac:dyDescent="0.3">
      <c r="A9555" s="3">
        <v>10</v>
      </c>
      <c r="B9555" s="142"/>
      <c r="C9555" s="4" t="s">
        <v>26866</v>
      </c>
      <c r="D9555" s="5">
        <v>45187</v>
      </c>
      <c r="E9555" s="6" t="s">
        <v>2401</v>
      </c>
      <c r="F9555" s="7">
        <v>1487764</v>
      </c>
      <c r="G9555" s="6" t="s">
        <v>10524</v>
      </c>
      <c r="H9555" s="7">
        <v>159935</v>
      </c>
      <c r="I9555" s="143"/>
      <c r="J9555" s="144"/>
      <c r="K9555" s="145"/>
      <c r="L9555" t="str">
        <f t="shared" si="631"/>
        <v>56280</v>
      </c>
      <c r="M9555">
        <f t="shared" si="633"/>
        <v>56280</v>
      </c>
      <c r="N9555" s="37">
        <f t="shared" si="632"/>
        <v>1487764</v>
      </c>
    </row>
    <row r="9556" spans="1:14" x14ac:dyDescent="0.3">
      <c r="A9556" s="3">
        <v>10</v>
      </c>
      <c r="B9556" s="142"/>
      <c r="C9556" s="4" t="s">
        <v>26867</v>
      </c>
      <c r="D9556" s="5">
        <v>45188</v>
      </c>
      <c r="E9556" s="6" t="s">
        <v>6686</v>
      </c>
      <c r="F9556" s="7">
        <v>600398</v>
      </c>
      <c r="G9556" s="6" t="s">
        <v>10524</v>
      </c>
      <c r="H9556" s="7">
        <v>64543</v>
      </c>
      <c r="I9556" s="143"/>
      <c r="J9556" s="144"/>
      <c r="K9556" s="145"/>
      <c r="L9556" t="str">
        <f t="shared" ref="L9556:L9619" si="634">+RIGHT(C9556,5)</f>
        <v>56375</v>
      </c>
      <c r="M9556">
        <f t="shared" si="633"/>
        <v>56375</v>
      </c>
      <c r="N9556" s="37">
        <f t="shared" ref="N9556:N9619" si="635">+F9556</f>
        <v>600398</v>
      </c>
    </row>
    <row r="9557" spans="1:14" x14ac:dyDescent="0.3">
      <c r="A9557" s="3">
        <v>10</v>
      </c>
      <c r="B9557" s="142"/>
      <c r="C9557" s="4" t="s">
        <v>26868</v>
      </c>
      <c r="D9557" s="5">
        <v>45180</v>
      </c>
      <c r="E9557" s="6" t="s">
        <v>47</v>
      </c>
      <c r="F9557" s="7">
        <v>1599054</v>
      </c>
      <c r="G9557" s="6" t="s">
        <v>10524</v>
      </c>
      <c r="H9557" s="7">
        <v>171898</v>
      </c>
      <c r="I9557" s="143"/>
      <c r="J9557" s="144"/>
      <c r="K9557" s="145"/>
      <c r="L9557" t="str">
        <f t="shared" si="634"/>
        <v>54774</v>
      </c>
      <c r="M9557">
        <f t="shared" ref="M9557:M9620" si="636">+L9557*1</f>
        <v>54774</v>
      </c>
      <c r="N9557" s="37">
        <f t="shared" si="635"/>
        <v>1599054</v>
      </c>
    </row>
    <row r="9558" spans="1:14" x14ac:dyDescent="0.3">
      <c r="A9558" s="3">
        <v>10</v>
      </c>
      <c r="B9558" s="142"/>
      <c r="C9558" s="4" t="s">
        <v>26869</v>
      </c>
      <c r="D9558" s="5">
        <v>45191</v>
      </c>
      <c r="E9558" s="6" t="s">
        <v>3338</v>
      </c>
      <c r="F9558" s="7">
        <v>359828</v>
      </c>
      <c r="G9558" s="6" t="s">
        <v>10524</v>
      </c>
      <c r="H9558" s="7">
        <v>38682</v>
      </c>
      <c r="I9558" s="143"/>
      <c r="J9558" s="144"/>
      <c r="K9558" s="145"/>
      <c r="L9558" t="str">
        <f t="shared" si="634"/>
        <v>57571</v>
      </c>
      <c r="M9558">
        <f t="shared" si="636"/>
        <v>57571</v>
      </c>
      <c r="N9558" s="37">
        <f t="shared" si="635"/>
        <v>359828</v>
      </c>
    </row>
    <row r="9559" spans="1:14" x14ac:dyDescent="0.3">
      <c r="A9559" s="3">
        <v>10</v>
      </c>
      <c r="B9559" s="142"/>
      <c r="C9559" s="4" t="s">
        <v>26870</v>
      </c>
      <c r="D9559" s="5">
        <v>45192</v>
      </c>
      <c r="E9559" s="6" t="s">
        <v>3338</v>
      </c>
      <c r="F9559" s="7">
        <v>667510</v>
      </c>
      <c r="G9559" s="6" t="s">
        <v>10524</v>
      </c>
      <c r="H9559" s="7">
        <v>71757</v>
      </c>
      <c r="I9559" s="143"/>
      <c r="J9559" s="144"/>
      <c r="K9559" s="145"/>
      <c r="L9559" t="str">
        <f t="shared" si="634"/>
        <v>57666</v>
      </c>
      <c r="M9559">
        <f t="shared" si="636"/>
        <v>57666</v>
      </c>
      <c r="N9559" s="37">
        <f t="shared" si="635"/>
        <v>667510</v>
      </c>
    </row>
    <row r="9560" spans="1:14" x14ac:dyDescent="0.3">
      <c r="A9560" s="3">
        <v>10</v>
      </c>
      <c r="B9560" s="142"/>
      <c r="C9560" s="4" t="s">
        <v>26871</v>
      </c>
      <c r="D9560" s="5">
        <v>45189</v>
      </c>
      <c r="E9560" s="6" t="s">
        <v>3338</v>
      </c>
      <c r="F9560" s="7">
        <v>998209</v>
      </c>
      <c r="G9560" s="6" t="s">
        <v>10524</v>
      </c>
      <c r="H9560" s="7">
        <v>107307</v>
      </c>
      <c r="I9560" s="143"/>
      <c r="J9560" s="144"/>
      <c r="K9560" s="145"/>
      <c r="L9560" t="str">
        <f t="shared" si="634"/>
        <v>56413</v>
      </c>
      <c r="M9560">
        <f t="shared" si="636"/>
        <v>56413</v>
      </c>
      <c r="N9560" s="37">
        <f t="shared" si="635"/>
        <v>998209</v>
      </c>
    </row>
    <row r="9561" spans="1:14" x14ac:dyDescent="0.3">
      <c r="A9561" s="3">
        <v>10</v>
      </c>
      <c r="B9561" s="142"/>
      <c r="C9561" s="4" t="s">
        <v>26872</v>
      </c>
      <c r="D9561" s="5">
        <v>45189</v>
      </c>
      <c r="E9561" s="6" t="s">
        <v>2364</v>
      </c>
      <c r="F9561" s="7">
        <v>508899</v>
      </c>
      <c r="G9561" s="6" t="s">
        <v>10524</v>
      </c>
      <c r="H9561" s="7">
        <v>54707</v>
      </c>
      <c r="I9561" s="143"/>
      <c r="J9561" s="144"/>
      <c r="K9561" s="145"/>
      <c r="L9561" t="str">
        <f t="shared" si="634"/>
        <v>56444</v>
      </c>
      <c r="M9561">
        <f t="shared" si="636"/>
        <v>56444</v>
      </c>
      <c r="N9561" s="37">
        <f t="shared" si="635"/>
        <v>508899</v>
      </c>
    </row>
    <row r="9562" spans="1:14" x14ac:dyDescent="0.3">
      <c r="A9562" s="3">
        <v>10</v>
      </c>
      <c r="B9562" s="142"/>
      <c r="C9562" s="4" t="s">
        <v>26873</v>
      </c>
      <c r="D9562" s="5">
        <v>45189</v>
      </c>
      <c r="E9562" s="6" t="s">
        <v>6686</v>
      </c>
      <c r="F9562" s="7">
        <v>278554</v>
      </c>
      <c r="G9562" s="6" t="s">
        <v>10524</v>
      </c>
      <c r="H9562" s="7">
        <v>29945</v>
      </c>
      <c r="I9562" s="143"/>
      <c r="J9562" s="144"/>
      <c r="K9562" s="145"/>
      <c r="L9562" t="str">
        <f t="shared" si="634"/>
        <v>56446</v>
      </c>
      <c r="M9562">
        <f t="shared" si="636"/>
        <v>56446</v>
      </c>
      <c r="N9562" s="37">
        <f t="shared" si="635"/>
        <v>278554</v>
      </c>
    </row>
    <row r="9563" spans="1:14" x14ac:dyDescent="0.3">
      <c r="A9563" s="3">
        <v>10</v>
      </c>
      <c r="B9563" s="142"/>
      <c r="C9563" s="4" t="s">
        <v>26874</v>
      </c>
      <c r="D9563" s="5">
        <v>45189</v>
      </c>
      <c r="E9563" s="6" t="s">
        <v>2414</v>
      </c>
      <c r="F9563" s="7">
        <v>1159515</v>
      </c>
      <c r="G9563" s="6" t="s">
        <v>10524</v>
      </c>
      <c r="H9563" s="7">
        <v>124648</v>
      </c>
      <c r="I9563" s="143"/>
      <c r="J9563" s="144"/>
      <c r="K9563" s="145"/>
      <c r="L9563" t="str">
        <f t="shared" si="634"/>
        <v>56457</v>
      </c>
      <c r="M9563">
        <f t="shared" si="636"/>
        <v>56457</v>
      </c>
      <c r="N9563" s="37">
        <f t="shared" si="635"/>
        <v>1159515</v>
      </c>
    </row>
    <row r="9564" spans="1:14" x14ac:dyDescent="0.3">
      <c r="A9564" s="3">
        <v>10</v>
      </c>
      <c r="B9564" s="142"/>
      <c r="C9564" s="4" t="s">
        <v>26875</v>
      </c>
      <c r="D9564" s="5">
        <v>45192</v>
      </c>
      <c r="E9564" s="6" t="s">
        <v>6686</v>
      </c>
      <c r="F9564" s="7">
        <v>868727</v>
      </c>
      <c r="G9564" s="6" t="s">
        <v>10524</v>
      </c>
      <c r="H9564" s="7">
        <v>93388</v>
      </c>
      <c r="I9564" s="143"/>
      <c r="J9564" s="144"/>
      <c r="K9564" s="145"/>
      <c r="L9564" t="str">
        <f t="shared" si="634"/>
        <v>57656</v>
      </c>
      <c r="M9564">
        <f t="shared" si="636"/>
        <v>57656</v>
      </c>
      <c r="N9564" s="37">
        <f t="shared" si="635"/>
        <v>868727</v>
      </c>
    </row>
    <row r="9565" spans="1:14" x14ac:dyDescent="0.3">
      <c r="A9565" s="3">
        <v>10</v>
      </c>
      <c r="B9565" s="142"/>
      <c r="C9565" s="4" t="s">
        <v>26876</v>
      </c>
      <c r="D9565" s="5">
        <v>45189</v>
      </c>
      <c r="E9565" s="6" t="s">
        <v>2364</v>
      </c>
      <c r="F9565" s="7">
        <v>322970</v>
      </c>
      <c r="G9565" s="6" t="s">
        <v>10524</v>
      </c>
      <c r="H9565" s="7">
        <v>34719</v>
      </c>
      <c r="I9565" s="143"/>
      <c r="J9565" s="144"/>
      <c r="K9565" s="145"/>
      <c r="L9565" t="str">
        <f t="shared" si="634"/>
        <v>56443</v>
      </c>
      <c r="M9565">
        <f t="shared" si="636"/>
        <v>56443</v>
      </c>
      <c r="N9565" s="37">
        <f t="shared" si="635"/>
        <v>322970</v>
      </c>
    </row>
    <row r="9566" spans="1:14" x14ac:dyDescent="0.3">
      <c r="A9566" s="3">
        <v>10</v>
      </c>
      <c r="B9566" s="142"/>
      <c r="C9566" s="4" t="s">
        <v>26877</v>
      </c>
      <c r="D9566" s="5">
        <v>45191</v>
      </c>
      <c r="E9566" s="6" t="s">
        <v>2414</v>
      </c>
      <c r="F9566" s="7">
        <v>597744</v>
      </c>
      <c r="G9566" s="6" t="s">
        <v>10524</v>
      </c>
      <c r="H9566" s="7">
        <v>64257</v>
      </c>
      <c r="I9566" s="143"/>
      <c r="J9566" s="144"/>
      <c r="K9566" s="145"/>
      <c r="L9566" t="str">
        <f t="shared" si="634"/>
        <v>57578</v>
      </c>
      <c r="M9566">
        <f t="shared" si="636"/>
        <v>57578</v>
      </c>
      <c r="N9566" s="37">
        <f t="shared" si="635"/>
        <v>597744</v>
      </c>
    </row>
    <row r="9567" spans="1:14" x14ac:dyDescent="0.3">
      <c r="A9567" s="3">
        <v>10</v>
      </c>
      <c r="B9567" s="142"/>
      <c r="C9567" s="4" t="s">
        <v>26878</v>
      </c>
      <c r="D9567" s="5">
        <v>45196</v>
      </c>
      <c r="E9567" s="6" t="s">
        <v>2364</v>
      </c>
      <c r="F9567" s="7">
        <v>667510</v>
      </c>
      <c r="G9567" s="6" t="s">
        <v>10524</v>
      </c>
      <c r="H9567" s="7">
        <v>71757</v>
      </c>
      <c r="I9567" s="143"/>
      <c r="J9567" s="144"/>
      <c r="K9567" s="145"/>
      <c r="L9567" t="str">
        <f t="shared" si="634"/>
        <v>57901</v>
      </c>
      <c r="M9567">
        <f t="shared" si="636"/>
        <v>57901</v>
      </c>
      <c r="N9567" s="37">
        <f t="shared" si="635"/>
        <v>667510</v>
      </c>
    </row>
    <row r="9568" spans="1:14" x14ac:dyDescent="0.3">
      <c r="A9568" s="3">
        <v>10</v>
      </c>
      <c r="B9568" s="142"/>
      <c r="C9568" s="4" t="s">
        <v>26879</v>
      </c>
      <c r="D9568" s="5">
        <v>45197</v>
      </c>
      <c r="E9568" s="6" t="s">
        <v>6572</v>
      </c>
      <c r="F9568" s="7">
        <v>479771</v>
      </c>
      <c r="G9568" s="6" t="s">
        <v>10524</v>
      </c>
      <c r="H9568" s="7">
        <v>51575</v>
      </c>
      <c r="I9568" s="143"/>
      <c r="J9568" s="144"/>
      <c r="K9568" s="145"/>
      <c r="L9568" t="str">
        <f t="shared" si="634"/>
        <v>58683</v>
      </c>
      <c r="M9568">
        <f t="shared" si="636"/>
        <v>58683</v>
      </c>
      <c r="N9568" s="37">
        <f t="shared" si="635"/>
        <v>479771</v>
      </c>
    </row>
    <row r="9569" spans="1:14" x14ac:dyDescent="0.3">
      <c r="A9569" s="3">
        <v>10</v>
      </c>
      <c r="B9569" s="142"/>
      <c r="C9569" s="4" t="s">
        <v>26880</v>
      </c>
      <c r="D9569" s="5">
        <v>45196</v>
      </c>
      <c r="E9569" s="6" t="s">
        <v>6572</v>
      </c>
      <c r="F9569" s="7">
        <v>377125</v>
      </c>
      <c r="G9569" s="6" t="s">
        <v>10524</v>
      </c>
      <c r="H9569" s="7">
        <v>40541</v>
      </c>
      <c r="I9569" s="143"/>
      <c r="J9569" s="144"/>
      <c r="K9569" s="145"/>
      <c r="L9569" t="str">
        <f t="shared" si="634"/>
        <v>57879</v>
      </c>
      <c r="M9569">
        <f t="shared" si="636"/>
        <v>57879</v>
      </c>
      <c r="N9569" s="37">
        <f t="shared" si="635"/>
        <v>377125</v>
      </c>
    </row>
    <row r="9570" spans="1:14" x14ac:dyDescent="0.3">
      <c r="A9570" s="3">
        <v>10</v>
      </c>
      <c r="B9570" s="142"/>
      <c r="C9570" s="4" t="s">
        <v>26881</v>
      </c>
      <c r="D9570" s="5">
        <v>45199</v>
      </c>
      <c r="E9570" s="6" t="s">
        <v>6686</v>
      </c>
      <c r="F9570" s="7">
        <v>597744</v>
      </c>
      <c r="G9570" s="6" t="s">
        <v>10524</v>
      </c>
      <c r="H9570" s="7">
        <v>64257</v>
      </c>
      <c r="I9570" s="143"/>
      <c r="J9570" s="144"/>
      <c r="K9570" s="145"/>
      <c r="L9570" t="str">
        <f t="shared" si="634"/>
        <v>59211</v>
      </c>
      <c r="M9570">
        <f t="shared" si="636"/>
        <v>59211</v>
      </c>
      <c r="N9570" s="37">
        <f t="shared" si="635"/>
        <v>597744</v>
      </c>
    </row>
    <row r="9571" spans="1:14" x14ac:dyDescent="0.3">
      <c r="A9571" s="3">
        <v>10</v>
      </c>
      <c r="B9571" s="142"/>
      <c r="C9571" s="4" t="s">
        <v>26882</v>
      </c>
      <c r="D9571" s="5">
        <v>45196</v>
      </c>
      <c r="E9571" s="6" t="s">
        <v>26777</v>
      </c>
      <c r="F9571" s="7">
        <v>908080</v>
      </c>
      <c r="G9571" s="6" t="s">
        <v>10524</v>
      </c>
      <c r="H9571" s="7">
        <v>97619</v>
      </c>
      <c r="I9571" s="143"/>
      <c r="J9571" s="144"/>
      <c r="K9571" s="145"/>
      <c r="L9571" t="str">
        <f t="shared" si="634"/>
        <v>57925</v>
      </c>
      <c r="M9571">
        <f t="shared" si="636"/>
        <v>57925</v>
      </c>
      <c r="N9571" s="37">
        <f t="shared" si="635"/>
        <v>908080</v>
      </c>
    </row>
    <row r="9572" spans="1:14" x14ac:dyDescent="0.3">
      <c r="A9572" s="3">
        <v>10</v>
      </c>
      <c r="B9572" s="142"/>
      <c r="C9572" s="4" t="s">
        <v>26883</v>
      </c>
      <c r="D9572" s="5">
        <v>45199</v>
      </c>
      <c r="E9572" s="6" t="s">
        <v>26884</v>
      </c>
      <c r="F9572" s="7">
        <v>396527</v>
      </c>
      <c r="G9572" s="6" t="s">
        <v>10524</v>
      </c>
      <c r="H9572" s="7">
        <v>42627</v>
      </c>
      <c r="I9572" s="143"/>
      <c r="J9572" s="144"/>
      <c r="K9572" s="145"/>
      <c r="L9572" t="str">
        <f t="shared" si="634"/>
        <v>59169</v>
      </c>
      <c r="M9572">
        <f t="shared" si="636"/>
        <v>59169</v>
      </c>
      <c r="N9572" s="37">
        <f t="shared" si="635"/>
        <v>396527</v>
      </c>
    </row>
    <row r="9573" spans="1:14" x14ac:dyDescent="0.3">
      <c r="A9573" s="3">
        <v>10</v>
      </c>
      <c r="B9573" s="142"/>
      <c r="C9573" s="4" t="s">
        <v>26885</v>
      </c>
      <c r="D9573" s="5">
        <v>45199</v>
      </c>
      <c r="E9573" s="6" t="s">
        <v>26807</v>
      </c>
      <c r="F9573" s="7">
        <v>1238136</v>
      </c>
      <c r="G9573" s="6" t="s">
        <v>10524</v>
      </c>
      <c r="H9573" s="7">
        <v>133100</v>
      </c>
      <c r="I9573" s="143"/>
      <c r="J9573" s="144"/>
      <c r="K9573" s="145"/>
      <c r="L9573" t="str">
        <f t="shared" si="634"/>
        <v>59210</v>
      </c>
      <c r="M9573">
        <f t="shared" si="636"/>
        <v>59210</v>
      </c>
      <c r="N9573" s="37">
        <f t="shared" si="635"/>
        <v>1238136</v>
      </c>
    </row>
    <row r="9574" spans="1:14" x14ac:dyDescent="0.3">
      <c r="A9574" s="3">
        <v>10</v>
      </c>
      <c r="B9574" s="142"/>
      <c r="C9574" s="4" t="s">
        <v>26886</v>
      </c>
      <c r="D9574" s="5">
        <v>45195</v>
      </c>
      <c r="E9574" s="6" t="s">
        <v>26810</v>
      </c>
      <c r="F9574" s="7">
        <v>1384468</v>
      </c>
      <c r="G9574" s="6" t="s">
        <v>10524</v>
      </c>
      <c r="H9574" s="7">
        <v>148830</v>
      </c>
      <c r="I9574" s="143"/>
      <c r="J9574" s="144"/>
      <c r="K9574" s="145"/>
      <c r="L9574" t="str">
        <f t="shared" si="634"/>
        <v>57804</v>
      </c>
      <c r="M9574">
        <f t="shared" si="636"/>
        <v>57804</v>
      </c>
      <c r="N9574" s="37">
        <f t="shared" si="635"/>
        <v>1384468</v>
      </c>
    </row>
    <row r="9575" spans="1:14" x14ac:dyDescent="0.3">
      <c r="A9575" s="3">
        <v>10</v>
      </c>
      <c r="B9575" s="142"/>
      <c r="C9575" s="4" t="s">
        <v>26887</v>
      </c>
      <c r="D9575" s="5">
        <v>45175</v>
      </c>
      <c r="E9575" s="6" t="s">
        <v>2414</v>
      </c>
      <c r="F9575" s="7">
        <v>597744</v>
      </c>
      <c r="G9575" s="6" t="s">
        <v>10524</v>
      </c>
      <c r="H9575" s="7">
        <v>64257</v>
      </c>
      <c r="I9575" s="143"/>
      <c r="J9575" s="144"/>
      <c r="K9575" s="145"/>
      <c r="L9575" t="str">
        <f t="shared" si="634"/>
        <v>53390</v>
      </c>
      <c r="M9575">
        <f t="shared" si="636"/>
        <v>53390</v>
      </c>
      <c r="N9575" s="37">
        <f t="shared" si="635"/>
        <v>597744</v>
      </c>
    </row>
    <row r="9576" spans="1:14" x14ac:dyDescent="0.3">
      <c r="A9576" s="3">
        <v>10</v>
      </c>
      <c r="B9576" s="142"/>
      <c r="C9576" s="4" t="s">
        <v>26888</v>
      </c>
      <c r="D9576" s="5">
        <v>45176</v>
      </c>
      <c r="E9576" s="6" t="s">
        <v>6686</v>
      </c>
      <c r="F9576" s="7">
        <v>793055</v>
      </c>
      <c r="G9576" s="6" t="s">
        <v>10524</v>
      </c>
      <c r="H9576" s="7">
        <v>85253</v>
      </c>
      <c r="I9576" s="143"/>
      <c r="J9576" s="144"/>
      <c r="K9576" s="145"/>
      <c r="L9576" t="str">
        <f t="shared" si="634"/>
        <v>53468</v>
      </c>
      <c r="M9576">
        <f t="shared" si="636"/>
        <v>53468</v>
      </c>
      <c r="N9576" s="37">
        <f t="shared" si="635"/>
        <v>793055</v>
      </c>
    </row>
    <row r="9577" spans="1:14" x14ac:dyDescent="0.3">
      <c r="A9577" s="3">
        <v>10</v>
      </c>
      <c r="B9577" s="142"/>
      <c r="C9577" s="4" t="s">
        <v>26889</v>
      </c>
      <c r="D9577" s="5">
        <v>45177</v>
      </c>
      <c r="E9577" s="6" t="s">
        <v>6686</v>
      </c>
      <c r="F9577" s="7">
        <v>630384</v>
      </c>
      <c r="G9577" s="6" t="s">
        <v>10524</v>
      </c>
      <c r="H9577" s="7">
        <v>67766</v>
      </c>
      <c r="I9577" s="143"/>
      <c r="J9577" s="144"/>
      <c r="K9577" s="145"/>
      <c r="L9577" t="str">
        <f t="shared" si="634"/>
        <v>54540</v>
      </c>
      <c r="M9577">
        <f t="shared" si="636"/>
        <v>54540</v>
      </c>
      <c r="N9577" s="37">
        <f t="shared" si="635"/>
        <v>630384</v>
      </c>
    </row>
    <row r="9578" spans="1:14" x14ac:dyDescent="0.3">
      <c r="A9578" s="3">
        <v>10</v>
      </c>
      <c r="B9578" s="142"/>
      <c r="C9578" s="4" t="s">
        <v>26890</v>
      </c>
      <c r="D9578" s="5">
        <v>45177</v>
      </c>
      <c r="E9578" s="6" t="s">
        <v>6686</v>
      </c>
      <c r="F9578" s="7">
        <v>1091911</v>
      </c>
      <c r="G9578" s="6" t="s">
        <v>10524</v>
      </c>
      <c r="H9578" s="7">
        <v>117380</v>
      </c>
      <c r="I9578" s="143"/>
      <c r="J9578" s="144"/>
      <c r="K9578" s="145"/>
      <c r="L9578" t="str">
        <f t="shared" si="634"/>
        <v>54541</v>
      </c>
      <c r="M9578">
        <f t="shared" si="636"/>
        <v>54541</v>
      </c>
      <c r="N9578" s="37">
        <f t="shared" si="635"/>
        <v>1091911</v>
      </c>
    </row>
    <row r="9579" spans="1:14" x14ac:dyDescent="0.3">
      <c r="A9579" s="3">
        <v>10</v>
      </c>
      <c r="B9579" s="142"/>
      <c r="C9579" s="4" t="s">
        <v>26891</v>
      </c>
      <c r="D9579" s="5">
        <v>45170</v>
      </c>
      <c r="E9579" s="6" t="s">
        <v>2364</v>
      </c>
      <c r="F9579" s="7">
        <v>1149735</v>
      </c>
      <c r="G9579" s="6" t="s">
        <v>10524</v>
      </c>
      <c r="H9579" s="7">
        <v>123597</v>
      </c>
      <c r="I9579" s="143"/>
      <c r="J9579" s="144"/>
      <c r="K9579" s="145"/>
      <c r="L9579" t="str">
        <f t="shared" si="634"/>
        <v>53208</v>
      </c>
      <c r="M9579">
        <f t="shared" si="636"/>
        <v>53208</v>
      </c>
      <c r="N9579" s="37">
        <f t="shared" si="635"/>
        <v>1149735</v>
      </c>
    </row>
    <row r="9580" spans="1:14" x14ac:dyDescent="0.3">
      <c r="A9580" s="3">
        <v>10</v>
      </c>
      <c r="B9580" s="142"/>
      <c r="C9580" s="4" t="s">
        <v>26892</v>
      </c>
      <c r="D9580" s="5">
        <v>45175</v>
      </c>
      <c r="E9580" s="6" t="s">
        <v>3338</v>
      </c>
      <c r="F9580" s="7">
        <v>1036878</v>
      </c>
      <c r="G9580" s="6" t="s">
        <v>10524</v>
      </c>
      <c r="H9580" s="7">
        <v>111464</v>
      </c>
      <c r="I9580" s="143"/>
      <c r="J9580" s="144"/>
      <c r="K9580" s="145"/>
      <c r="L9580" t="str">
        <f t="shared" si="634"/>
        <v>53412</v>
      </c>
      <c r="M9580">
        <f t="shared" si="636"/>
        <v>53412</v>
      </c>
      <c r="N9580" s="37">
        <f t="shared" si="635"/>
        <v>1036878</v>
      </c>
    </row>
    <row r="9581" spans="1:14" x14ac:dyDescent="0.3">
      <c r="A9581" s="3">
        <v>10</v>
      </c>
      <c r="B9581" s="142"/>
      <c r="C9581" s="4" t="s">
        <v>26893</v>
      </c>
      <c r="D9581" s="5">
        <v>45178</v>
      </c>
      <c r="E9581" s="6" t="s">
        <v>6572</v>
      </c>
      <c r="F9581" s="7">
        <v>400506</v>
      </c>
      <c r="G9581" s="6" t="s">
        <v>10524</v>
      </c>
      <c r="H9581" s="7">
        <v>43054</v>
      </c>
      <c r="I9581" s="143"/>
      <c r="J9581" s="144"/>
      <c r="K9581" s="145"/>
      <c r="L9581" t="str">
        <f t="shared" si="634"/>
        <v>54683</v>
      </c>
      <c r="M9581">
        <f t="shared" si="636"/>
        <v>54683</v>
      </c>
      <c r="N9581" s="37">
        <f t="shared" si="635"/>
        <v>400506</v>
      </c>
    </row>
    <row r="9582" spans="1:14" x14ac:dyDescent="0.3">
      <c r="A9582" s="3">
        <v>10</v>
      </c>
      <c r="B9582" s="142"/>
      <c r="C9582" s="4" t="s">
        <v>26894</v>
      </c>
      <c r="D9582" s="5">
        <v>45177</v>
      </c>
      <c r="E9582" s="6" t="s">
        <v>6686</v>
      </c>
      <c r="F9582" s="7">
        <v>270983</v>
      </c>
      <c r="G9582" s="6" t="s">
        <v>10524</v>
      </c>
      <c r="H9582" s="7">
        <v>29131</v>
      </c>
      <c r="I9582" s="143"/>
      <c r="J9582" s="144"/>
      <c r="K9582" s="145"/>
      <c r="L9582" t="str">
        <f t="shared" si="634"/>
        <v>54528</v>
      </c>
      <c r="M9582">
        <f t="shared" si="636"/>
        <v>54528</v>
      </c>
      <c r="N9582" s="37">
        <f t="shared" si="635"/>
        <v>270983</v>
      </c>
    </row>
    <row r="9583" spans="1:14" x14ac:dyDescent="0.3">
      <c r="A9583" s="3">
        <v>10</v>
      </c>
      <c r="B9583" s="142"/>
      <c r="C9583" s="4" t="s">
        <v>26895</v>
      </c>
      <c r="D9583" s="5">
        <v>45178</v>
      </c>
      <c r="E9583" s="6" t="s">
        <v>2364</v>
      </c>
      <c r="F9583" s="7">
        <v>477802</v>
      </c>
      <c r="G9583" s="6" t="s">
        <v>10524</v>
      </c>
      <c r="H9583" s="7">
        <v>51364</v>
      </c>
      <c r="I9583" s="143"/>
      <c r="J9583" s="144"/>
      <c r="K9583" s="145"/>
      <c r="L9583" t="str">
        <f t="shared" si="634"/>
        <v>54674</v>
      </c>
      <c r="M9583">
        <f t="shared" si="636"/>
        <v>54674</v>
      </c>
      <c r="N9583" s="37">
        <f t="shared" si="635"/>
        <v>477802</v>
      </c>
    </row>
    <row r="9584" spans="1:14" x14ac:dyDescent="0.3">
      <c r="A9584" s="3">
        <v>10</v>
      </c>
      <c r="B9584" s="142"/>
      <c r="C9584" s="4" t="s">
        <v>26896</v>
      </c>
      <c r="D9584" s="5">
        <v>45178</v>
      </c>
      <c r="E9584" s="6" t="s">
        <v>6686</v>
      </c>
      <c r="F9584" s="7">
        <v>1382699</v>
      </c>
      <c r="G9584" s="6" t="s">
        <v>10524</v>
      </c>
      <c r="H9584" s="7">
        <v>148640</v>
      </c>
      <c r="I9584" s="143"/>
      <c r="J9584" s="144"/>
      <c r="K9584" s="145"/>
      <c r="L9584" t="str">
        <f t="shared" si="634"/>
        <v>54678</v>
      </c>
      <c r="M9584">
        <f t="shared" si="636"/>
        <v>54678</v>
      </c>
      <c r="N9584" s="37">
        <f t="shared" si="635"/>
        <v>1382699</v>
      </c>
    </row>
    <row r="9585" spans="1:14" x14ac:dyDescent="0.3">
      <c r="A9585" s="3">
        <v>10</v>
      </c>
      <c r="B9585" s="142"/>
      <c r="C9585" s="4" t="s">
        <v>26897</v>
      </c>
      <c r="D9585" s="5">
        <v>45178</v>
      </c>
      <c r="E9585" s="6" t="s">
        <v>6572</v>
      </c>
      <c r="F9585" s="7">
        <v>1520668</v>
      </c>
      <c r="G9585" s="6" t="s">
        <v>10524</v>
      </c>
      <c r="H9585" s="7">
        <v>163472</v>
      </c>
      <c r="I9585" s="143"/>
      <c r="J9585" s="144"/>
      <c r="K9585" s="145"/>
      <c r="L9585" t="str">
        <f t="shared" si="634"/>
        <v>54680</v>
      </c>
      <c r="M9585">
        <f t="shared" si="636"/>
        <v>54680</v>
      </c>
      <c r="N9585" s="37">
        <f t="shared" si="635"/>
        <v>1520668</v>
      </c>
    </row>
    <row r="9586" spans="1:14" x14ac:dyDescent="0.3">
      <c r="A9586" s="3">
        <v>10</v>
      </c>
      <c r="B9586" s="142"/>
      <c r="C9586" s="4" t="s">
        <v>26898</v>
      </c>
      <c r="D9586" s="5">
        <v>45178</v>
      </c>
      <c r="E9586" s="6" t="s">
        <v>3338</v>
      </c>
      <c r="F9586" s="7">
        <v>429594</v>
      </c>
      <c r="G9586" s="6" t="s">
        <v>10524</v>
      </c>
      <c r="H9586" s="7">
        <v>46181</v>
      </c>
      <c r="I9586" s="143"/>
      <c r="J9586" s="144"/>
      <c r="K9586" s="145"/>
      <c r="L9586" t="str">
        <f t="shared" si="634"/>
        <v>54693</v>
      </c>
      <c r="M9586">
        <f t="shared" si="636"/>
        <v>54693</v>
      </c>
      <c r="N9586" s="37">
        <f t="shared" si="635"/>
        <v>429594</v>
      </c>
    </row>
    <row r="9587" spans="1:14" x14ac:dyDescent="0.3">
      <c r="A9587" s="3">
        <v>10</v>
      </c>
      <c r="B9587" s="142"/>
      <c r="C9587" s="4" t="s">
        <v>26899</v>
      </c>
      <c r="D9587" s="5">
        <v>45178</v>
      </c>
      <c r="E9587" s="6" t="s">
        <v>3338</v>
      </c>
      <c r="F9587" s="7">
        <v>396527</v>
      </c>
      <c r="G9587" s="6" t="s">
        <v>10524</v>
      </c>
      <c r="H9587" s="7">
        <v>42627</v>
      </c>
      <c r="I9587" s="143"/>
      <c r="J9587" s="144"/>
      <c r="K9587" s="145"/>
      <c r="L9587" t="str">
        <f t="shared" si="634"/>
        <v>54702</v>
      </c>
      <c r="M9587">
        <f t="shared" si="636"/>
        <v>54702</v>
      </c>
      <c r="N9587" s="37">
        <f t="shared" si="635"/>
        <v>396527</v>
      </c>
    </row>
    <row r="9588" spans="1:14" x14ac:dyDescent="0.3">
      <c r="A9588" s="3">
        <v>10</v>
      </c>
      <c r="B9588" s="142"/>
      <c r="C9588" s="4" t="s">
        <v>26900</v>
      </c>
      <c r="D9588" s="5">
        <v>45180</v>
      </c>
      <c r="E9588" s="6" t="s">
        <v>6686</v>
      </c>
      <c r="F9588" s="7">
        <v>983518</v>
      </c>
      <c r="G9588" s="6" t="s">
        <v>10524</v>
      </c>
      <c r="H9588" s="7">
        <v>105728</v>
      </c>
      <c r="I9588" s="143"/>
      <c r="J9588" s="144"/>
      <c r="K9588" s="145"/>
      <c r="L9588" t="str">
        <f t="shared" si="634"/>
        <v>54776</v>
      </c>
      <c r="M9588">
        <f t="shared" si="636"/>
        <v>54776</v>
      </c>
      <c r="N9588" s="37">
        <f t="shared" si="635"/>
        <v>983518</v>
      </c>
    </row>
    <row r="9589" spans="1:14" x14ac:dyDescent="0.3">
      <c r="A9589" s="3">
        <v>10</v>
      </c>
      <c r="B9589" s="142"/>
      <c r="C9589" s="4" t="s">
        <v>26901</v>
      </c>
      <c r="D9589" s="5">
        <v>45182</v>
      </c>
      <c r="E9589" s="6" t="s">
        <v>6686</v>
      </c>
      <c r="F9589" s="7">
        <v>321201</v>
      </c>
      <c r="G9589" s="6" t="s">
        <v>10524</v>
      </c>
      <c r="H9589" s="7">
        <v>34529</v>
      </c>
      <c r="I9589" s="143"/>
      <c r="J9589" s="144"/>
      <c r="K9589" s="145"/>
      <c r="L9589" t="str">
        <f t="shared" si="634"/>
        <v>54949</v>
      </c>
      <c r="M9589">
        <f t="shared" si="636"/>
        <v>54949</v>
      </c>
      <c r="N9589" s="37">
        <f t="shared" si="635"/>
        <v>321201</v>
      </c>
    </row>
    <row r="9590" spans="1:14" x14ac:dyDescent="0.3">
      <c r="A9590" s="3">
        <v>10</v>
      </c>
      <c r="B9590" s="142"/>
      <c r="C9590" s="4" t="s">
        <v>26902</v>
      </c>
      <c r="D9590" s="5">
        <v>45176</v>
      </c>
      <c r="E9590" s="6" t="s">
        <v>2364</v>
      </c>
      <c r="F9590" s="7">
        <v>399181</v>
      </c>
      <c r="G9590" s="6" t="s">
        <v>10524</v>
      </c>
      <c r="H9590" s="7">
        <v>42912</v>
      </c>
      <c r="I9590" s="143"/>
      <c r="J9590" s="144"/>
      <c r="K9590" s="145"/>
      <c r="L9590" t="str">
        <f t="shared" si="634"/>
        <v>53442</v>
      </c>
      <c r="M9590">
        <f t="shared" si="636"/>
        <v>53442</v>
      </c>
      <c r="N9590" s="37">
        <f t="shared" si="635"/>
        <v>399181</v>
      </c>
    </row>
    <row r="9591" spans="1:14" x14ac:dyDescent="0.3">
      <c r="A9591" s="3">
        <v>10</v>
      </c>
      <c r="B9591" s="142"/>
      <c r="C9591" s="4" t="s">
        <v>26903</v>
      </c>
      <c r="D9591" s="5">
        <v>45181</v>
      </c>
      <c r="E9591" s="6" t="s">
        <v>3338</v>
      </c>
      <c r="F9591" s="7">
        <v>1033625</v>
      </c>
      <c r="G9591" s="6" t="s">
        <v>10524</v>
      </c>
      <c r="H9591" s="7">
        <v>111115</v>
      </c>
      <c r="I9591" s="143"/>
      <c r="J9591" s="144"/>
      <c r="K9591" s="145"/>
      <c r="L9591" t="str">
        <f t="shared" si="634"/>
        <v>54885</v>
      </c>
      <c r="M9591">
        <f t="shared" si="636"/>
        <v>54885</v>
      </c>
      <c r="N9591" s="37">
        <f t="shared" si="635"/>
        <v>1033625</v>
      </c>
    </row>
    <row r="9592" spans="1:14" x14ac:dyDescent="0.3">
      <c r="A9592" s="3">
        <v>10</v>
      </c>
      <c r="B9592" s="142"/>
      <c r="C9592" s="4" t="s">
        <v>26904</v>
      </c>
      <c r="D9592" s="5">
        <v>45182</v>
      </c>
      <c r="E9592" s="6" t="s">
        <v>2414</v>
      </c>
      <c r="F9592" s="7">
        <v>1000904</v>
      </c>
      <c r="G9592" s="6" t="s">
        <v>10524</v>
      </c>
      <c r="H9592" s="7">
        <v>107597</v>
      </c>
      <c r="I9592" s="143"/>
      <c r="J9592" s="144"/>
      <c r="K9592" s="145"/>
      <c r="L9592" t="str">
        <f t="shared" si="634"/>
        <v>54970</v>
      </c>
      <c r="M9592">
        <f t="shared" si="636"/>
        <v>54970</v>
      </c>
      <c r="N9592" s="37">
        <f t="shared" si="635"/>
        <v>1000904</v>
      </c>
    </row>
    <row r="9593" spans="1:14" x14ac:dyDescent="0.3">
      <c r="A9593" s="3">
        <v>10</v>
      </c>
      <c r="B9593" s="142"/>
      <c r="C9593" s="4" t="s">
        <v>26905</v>
      </c>
      <c r="D9593" s="5">
        <v>45187</v>
      </c>
      <c r="E9593" s="6" t="s">
        <v>2414</v>
      </c>
      <c r="F9593" s="7">
        <v>518439</v>
      </c>
      <c r="G9593" s="6" t="s">
        <v>10524</v>
      </c>
      <c r="H9593" s="7">
        <v>55732</v>
      </c>
      <c r="I9593" s="143"/>
      <c r="J9593" s="144"/>
      <c r="K9593" s="145"/>
      <c r="L9593" t="str">
        <f t="shared" si="634"/>
        <v>56285</v>
      </c>
      <c r="M9593">
        <f t="shared" si="636"/>
        <v>56285</v>
      </c>
      <c r="N9593" s="37">
        <f t="shared" si="635"/>
        <v>518439</v>
      </c>
    </row>
    <row r="9594" spans="1:14" x14ac:dyDescent="0.3">
      <c r="A9594" s="3">
        <v>10</v>
      </c>
      <c r="B9594" s="142"/>
      <c r="C9594" s="4" t="s">
        <v>26906</v>
      </c>
      <c r="D9594" s="5">
        <v>45189</v>
      </c>
      <c r="E9594" s="6" t="s">
        <v>6686</v>
      </c>
      <c r="F9594" s="7">
        <v>996241</v>
      </c>
      <c r="G9594" s="6" t="s">
        <v>10524</v>
      </c>
      <c r="H9594" s="7">
        <v>107096</v>
      </c>
      <c r="I9594" s="143"/>
      <c r="J9594" s="144"/>
      <c r="K9594" s="145"/>
      <c r="L9594" t="str">
        <f t="shared" si="634"/>
        <v>56494</v>
      </c>
      <c r="M9594">
        <f t="shared" si="636"/>
        <v>56494</v>
      </c>
      <c r="N9594" s="37">
        <f t="shared" si="635"/>
        <v>996241</v>
      </c>
    </row>
    <row r="9595" spans="1:14" x14ac:dyDescent="0.3">
      <c r="A9595" s="3">
        <v>10</v>
      </c>
      <c r="B9595" s="142"/>
      <c r="C9595" s="4" t="s">
        <v>26907</v>
      </c>
      <c r="D9595" s="5">
        <v>45170</v>
      </c>
      <c r="E9595" s="6" t="s">
        <v>47</v>
      </c>
      <c r="F9595" s="7">
        <v>1493042</v>
      </c>
      <c r="G9595" s="6" t="s">
        <v>10524</v>
      </c>
      <c r="H9595" s="7">
        <v>160502</v>
      </c>
      <c r="I9595" s="143"/>
      <c r="J9595" s="144"/>
      <c r="K9595" s="145"/>
      <c r="L9595" t="str">
        <f t="shared" si="634"/>
        <v>53232</v>
      </c>
      <c r="M9595">
        <f t="shared" si="636"/>
        <v>53232</v>
      </c>
      <c r="N9595" s="37">
        <f t="shared" si="635"/>
        <v>1493042</v>
      </c>
    </row>
    <row r="9596" spans="1:14" x14ac:dyDescent="0.3">
      <c r="A9596" s="3">
        <v>10</v>
      </c>
      <c r="B9596" s="142"/>
      <c r="C9596" s="4" t="s">
        <v>26908</v>
      </c>
      <c r="D9596" s="5">
        <v>45184</v>
      </c>
      <c r="E9596" s="6" t="s">
        <v>3338</v>
      </c>
      <c r="F9596" s="7">
        <v>918945</v>
      </c>
      <c r="G9596" s="6" t="s">
        <v>10524</v>
      </c>
      <c r="H9596" s="7">
        <v>98787</v>
      </c>
      <c r="I9596" s="143"/>
      <c r="J9596" s="144"/>
      <c r="K9596" s="145"/>
      <c r="L9596" t="str">
        <f t="shared" si="634"/>
        <v>56044</v>
      </c>
      <c r="M9596">
        <f t="shared" si="636"/>
        <v>56044</v>
      </c>
      <c r="N9596" s="37">
        <f t="shared" si="635"/>
        <v>918945</v>
      </c>
    </row>
    <row r="9597" spans="1:14" x14ac:dyDescent="0.3">
      <c r="A9597" s="3">
        <v>10</v>
      </c>
      <c r="B9597" s="142"/>
      <c r="C9597" s="4" t="s">
        <v>26909</v>
      </c>
      <c r="D9597" s="5">
        <v>45192</v>
      </c>
      <c r="E9597" s="6" t="s">
        <v>3338</v>
      </c>
      <c r="F9597" s="7">
        <v>653710</v>
      </c>
      <c r="G9597" s="6" t="s">
        <v>10524</v>
      </c>
      <c r="H9597" s="7">
        <v>70274</v>
      </c>
      <c r="I9597" s="143"/>
      <c r="J9597" s="144"/>
      <c r="K9597" s="145"/>
      <c r="L9597" t="str">
        <f t="shared" si="634"/>
        <v>57667</v>
      </c>
      <c r="M9597">
        <f t="shared" si="636"/>
        <v>57667</v>
      </c>
      <c r="N9597" s="37">
        <f t="shared" si="635"/>
        <v>653710</v>
      </c>
    </row>
    <row r="9598" spans="1:14" x14ac:dyDescent="0.3">
      <c r="A9598" s="3">
        <v>10</v>
      </c>
      <c r="B9598" s="142"/>
      <c r="C9598" s="4" t="s">
        <v>26910</v>
      </c>
      <c r="D9598" s="5">
        <v>45189</v>
      </c>
      <c r="E9598" s="6" t="s">
        <v>6572</v>
      </c>
      <c r="F9598" s="7">
        <v>942247</v>
      </c>
      <c r="G9598" s="6" t="s">
        <v>10524</v>
      </c>
      <c r="H9598" s="7">
        <v>101292</v>
      </c>
      <c r="I9598" s="143"/>
      <c r="J9598" s="144"/>
      <c r="K9598" s="145"/>
      <c r="L9598" t="str">
        <f t="shared" si="634"/>
        <v>56418</v>
      </c>
      <c r="M9598">
        <f t="shared" si="636"/>
        <v>56418</v>
      </c>
      <c r="N9598" s="37">
        <f t="shared" si="635"/>
        <v>942247</v>
      </c>
    </row>
    <row r="9599" spans="1:14" x14ac:dyDescent="0.3">
      <c r="A9599" s="3">
        <v>10</v>
      </c>
      <c r="B9599" s="142"/>
      <c r="C9599" s="4" t="s">
        <v>26911</v>
      </c>
      <c r="D9599" s="5">
        <v>45189</v>
      </c>
      <c r="E9599" s="6" t="s">
        <v>6686</v>
      </c>
      <c r="F9599" s="7">
        <v>640391</v>
      </c>
      <c r="G9599" s="6" t="s">
        <v>10524</v>
      </c>
      <c r="H9599" s="7">
        <v>68842</v>
      </c>
      <c r="I9599" s="143"/>
      <c r="J9599" s="144"/>
      <c r="K9599" s="145"/>
      <c r="L9599" t="str">
        <f t="shared" si="634"/>
        <v>56492</v>
      </c>
      <c r="M9599">
        <f t="shared" si="636"/>
        <v>56492</v>
      </c>
      <c r="N9599" s="37">
        <f t="shared" si="635"/>
        <v>640391</v>
      </c>
    </row>
    <row r="9600" spans="1:14" x14ac:dyDescent="0.3">
      <c r="A9600" s="3">
        <v>10</v>
      </c>
      <c r="B9600" s="142"/>
      <c r="C9600" s="4" t="s">
        <v>26912</v>
      </c>
      <c r="D9600" s="5">
        <v>45196</v>
      </c>
      <c r="E9600" s="6" t="s">
        <v>6686</v>
      </c>
      <c r="F9600" s="7">
        <v>799687</v>
      </c>
      <c r="G9600" s="6" t="s">
        <v>10524</v>
      </c>
      <c r="H9600" s="7">
        <v>85966</v>
      </c>
      <c r="I9600" s="143"/>
      <c r="J9600" s="144"/>
      <c r="K9600" s="145"/>
      <c r="L9600" t="str">
        <f t="shared" si="634"/>
        <v>57902</v>
      </c>
      <c r="M9600">
        <f t="shared" si="636"/>
        <v>57902</v>
      </c>
      <c r="N9600" s="37">
        <f t="shared" si="635"/>
        <v>799687</v>
      </c>
    </row>
    <row r="9601" spans="1:14" x14ac:dyDescent="0.3">
      <c r="A9601" s="3">
        <v>10</v>
      </c>
      <c r="B9601" s="142"/>
      <c r="C9601" s="4" t="s">
        <v>26913</v>
      </c>
      <c r="D9601" s="5">
        <v>45197</v>
      </c>
      <c r="E9601" s="6" t="s">
        <v>3338</v>
      </c>
      <c r="F9601" s="7">
        <v>348278</v>
      </c>
      <c r="G9601" s="6" t="s">
        <v>10524</v>
      </c>
      <c r="H9601" s="7">
        <v>37440</v>
      </c>
      <c r="I9601" s="143"/>
      <c r="J9601" s="144"/>
      <c r="K9601" s="145"/>
      <c r="L9601" t="str">
        <f t="shared" si="634"/>
        <v>58172</v>
      </c>
      <c r="M9601">
        <f t="shared" si="636"/>
        <v>58172</v>
      </c>
      <c r="N9601" s="37">
        <f t="shared" si="635"/>
        <v>348278</v>
      </c>
    </row>
    <row r="9602" spans="1:14" x14ac:dyDescent="0.3">
      <c r="A9602" s="3">
        <v>10</v>
      </c>
      <c r="B9602" s="142"/>
      <c r="C9602" s="4" t="s">
        <v>26914</v>
      </c>
      <c r="D9602" s="5">
        <v>45196</v>
      </c>
      <c r="E9602" s="6" t="s">
        <v>6686</v>
      </c>
      <c r="F9602" s="7">
        <v>400506</v>
      </c>
      <c r="G9602" s="6" t="s">
        <v>10524</v>
      </c>
      <c r="H9602" s="7">
        <v>43054</v>
      </c>
      <c r="I9602" s="143"/>
      <c r="J9602" s="144"/>
      <c r="K9602" s="145"/>
      <c r="L9602" t="str">
        <f t="shared" si="634"/>
        <v>57883</v>
      </c>
      <c r="M9602">
        <f t="shared" si="636"/>
        <v>57883</v>
      </c>
      <c r="N9602" s="37">
        <f t="shared" si="635"/>
        <v>400506</v>
      </c>
    </row>
    <row r="9603" spans="1:14" x14ac:dyDescent="0.3">
      <c r="A9603" s="3">
        <v>10</v>
      </c>
      <c r="B9603" s="142"/>
      <c r="C9603" s="4" t="s">
        <v>26915</v>
      </c>
      <c r="D9603" s="5">
        <v>45194</v>
      </c>
      <c r="E9603" s="6" t="s">
        <v>2414</v>
      </c>
      <c r="F9603" s="7">
        <v>1027338</v>
      </c>
      <c r="G9603" s="6" t="s">
        <v>10524</v>
      </c>
      <c r="H9603" s="7">
        <v>110439</v>
      </c>
      <c r="I9603" s="143"/>
      <c r="J9603" s="144"/>
      <c r="K9603" s="145"/>
      <c r="L9603" t="str">
        <f t="shared" si="634"/>
        <v>57736</v>
      </c>
      <c r="M9603">
        <f t="shared" si="636"/>
        <v>57736</v>
      </c>
      <c r="N9603" s="37">
        <f t="shared" si="635"/>
        <v>1027338</v>
      </c>
    </row>
    <row r="9604" spans="1:14" x14ac:dyDescent="0.3">
      <c r="A9604" s="3">
        <v>10</v>
      </c>
      <c r="B9604" s="142"/>
      <c r="C9604" s="4" t="s">
        <v>26916</v>
      </c>
      <c r="D9604" s="5">
        <v>45197</v>
      </c>
      <c r="E9604" s="6" t="s">
        <v>26810</v>
      </c>
      <c r="F9604" s="7">
        <v>1430257</v>
      </c>
      <c r="G9604" s="6" t="s">
        <v>10524</v>
      </c>
      <c r="H9604" s="7">
        <v>153753</v>
      </c>
      <c r="I9604" s="143"/>
      <c r="J9604" s="144"/>
      <c r="K9604" s="145"/>
      <c r="L9604" t="str">
        <f t="shared" si="634"/>
        <v>58809</v>
      </c>
      <c r="M9604">
        <f t="shared" si="636"/>
        <v>58809</v>
      </c>
      <c r="N9604" s="37">
        <f t="shared" si="635"/>
        <v>1430257</v>
      </c>
    </row>
    <row r="9605" spans="1:14" x14ac:dyDescent="0.3">
      <c r="A9605" s="3">
        <v>10</v>
      </c>
      <c r="B9605" s="142"/>
      <c r="C9605" s="4" t="s">
        <v>26917</v>
      </c>
      <c r="D9605" s="5">
        <v>45194</v>
      </c>
      <c r="E9605" s="6" t="s">
        <v>6572</v>
      </c>
      <c r="F9605" s="7">
        <v>838314</v>
      </c>
      <c r="G9605" s="6" t="s">
        <v>10524</v>
      </c>
      <c r="H9605" s="7">
        <v>90119</v>
      </c>
      <c r="I9605" s="143"/>
      <c r="J9605" s="144"/>
      <c r="K9605" s="145"/>
      <c r="L9605" t="str">
        <f t="shared" si="634"/>
        <v>57715</v>
      </c>
      <c r="M9605">
        <f t="shared" si="636"/>
        <v>57715</v>
      </c>
      <c r="N9605" s="37">
        <f t="shared" si="635"/>
        <v>838314</v>
      </c>
    </row>
    <row r="9606" spans="1:14" x14ac:dyDescent="0.3">
      <c r="A9606" s="3">
        <v>10</v>
      </c>
      <c r="B9606" s="142"/>
      <c r="C9606" s="4" t="s">
        <v>26918</v>
      </c>
      <c r="D9606" s="5">
        <v>45176</v>
      </c>
      <c r="E9606" s="6" t="s">
        <v>6686</v>
      </c>
      <c r="F9606" s="7">
        <v>1267223</v>
      </c>
      <c r="G9606" s="6" t="s">
        <v>10524</v>
      </c>
      <c r="H9606" s="7">
        <v>136226</v>
      </c>
      <c r="I9606" s="143"/>
      <c r="J9606" s="144"/>
      <c r="K9606" s="145"/>
      <c r="L9606" t="str">
        <f t="shared" si="634"/>
        <v>53444</v>
      </c>
      <c r="M9606">
        <f t="shared" si="636"/>
        <v>53444</v>
      </c>
      <c r="N9606" s="37">
        <f t="shared" si="635"/>
        <v>1267223</v>
      </c>
    </row>
    <row r="9607" spans="1:14" x14ac:dyDescent="0.3">
      <c r="A9607" s="3">
        <v>10</v>
      </c>
      <c r="B9607" s="142"/>
      <c r="C9607" s="4" t="s">
        <v>26919</v>
      </c>
      <c r="D9607" s="5">
        <v>45176</v>
      </c>
      <c r="E9607" s="6" t="s">
        <v>2364</v>
      </c>
      <c r="F9607" s="7">
        <v>1026165</v>
      </c>
      <c r="G9607" s="6" t="s">
        <v>10524</v>
      </c>
      <c r="H9607" s="7">
        <v>110313</v>
      </c>
      <c r="I9607" s="143"/>
      <c r="J9607" s="144"/>
      <c r="K9607" s="145"/>
      <c r="L9607" t="str">
        <f t="shared" si="634"/>
        <v>53462</v>
      </c>
      <c r="M9607">
        <f t="shared" si="636"/>
        <v>53462</v>
      </c>
      <c r="N9607" s="37">
        <f t="shared" si="635"/>
        <v>1026165</v>
      </c>
    </row>
    <row r="9608" spans="1:14" x14ac:dyDescent="0.3">
      <c r="A9608" s="3">
        <v>10</v>
      </c>
      <c r="B9608" s="142"/>
      <c r="C9608" s="4" t="s">
        <v>26920</v>
      </c>
      <c r="D9608" s="5">
        <v>45178</v>
      </c>
      <c r="E9608" s="6" t="s">
        <v>2414</v>
      </c>
      <c r="F9608" s="7">
        <v>497068</v>
      </c>
      <c r="G9608" s="6" t="s">
        <v>10524</v>
      </c>
      <c r="H9608" s="7">
        <v>53435</v>
      </c>
      <c r="I9608" s="143"/>
      <c r="J9608" s="144"/>
      <c r="K9608" s="145"/>
      <c r="L9608" t="str">
        <f t="shared" si="634"/>
        <v>54691</v>
      </c>
      <c r="M9608">
        <f t="shared" si="636"/>
        <v>54691</v>
      </c>
      <c r="N9608" s="37">
        <f t="shared" si="635"/>
        <v>497068</v>
      </c>
    </row>
    <row r="9609" spans="1:14" x14ac:dyDescent="0.3">
      <c r="A9609" s="3">
        <v>10</v>
      </c>
      <c r="B9609" s="142"/>
      <c r="C9609" s="4" t="s">
        <v>26921</v>
      </c>
      <c r="D9609" s="5">
        <v>45176</v>
      </c>
      <c r="E9609" s="6" t="s">
        <v>2414</v>
      </c>
      <c r="F9609" s="7">
        <v>1266051</v>
      </c>
      <c r="G9609" s="6" t="s">
        <v>10524</v>
      </c>
      <c r="H9609" s="7">
        <v>136100</v>
      </c>
      <c r="I9609" s="143"/>
      <c r="J9609" s="144"/>
      <c r="K9609" s="145"/>
      <c r="L9609" t="str">
        <f t="shared" si="634"/>
        <v>53455</v>
      </c>
      <c r="M9609">
        <f t="shared" si="636"/>
        <v>53455</v>
      </c>
      <c r="N9609" s="37">
        <f t="shared" si="635"/>
        <v>1266051</v>
      </c>
    </row>
    <row r="9610" spans="1:14" x14ac:dyDescent="0.3">
      <c r="A9610" s="3">
        <v>10</v>
      </c>
      <c r="B9610" s="142"/>
      <c r="C9610" s="4" t="s">
        <v>26922</v>
      </c>
      <c r="D9610" s="5">
        <v>45177</v>
      </c>
      <c r="E9610" s="6" t="s">
        <v>3338</v>
      </c>
      <c r="F9610" s="7">
        <v>400506</v>
      </c>
      <c r="G9610" s="6" t="s">
        <v>10524</v>
      </c>
      <c r="H9610" s="7">
        <v>43054</v>
      </c>
      <c r="I9610" s="143"/>
      <c r="J9610" s="144"/>
      <c r="K9610" s="145"/>
      <c r="L9610" t="str">
        <f t="shared" si="634"/>
        <v>54530</v>
      </c>
      <c r="M9610">
        <f t="shared" si="636"/>
        <v>54530</v>
      </c>
      <c r="N9610" s="37">
        <f t="shared" si="635"/>
        <v>400506</v>
      </c>
    </row>
    <row r="9611" spans="1:14" x14ac:dyDescent="0.3">
      <c r="A9611" s="3">
        <v>10</v>
      </c>
      <c r="B9611" s="142"/>
      <c r="C9611" s="4" t="s">
        <v>26923</v>
      </c>
      <c r="D9611" s="5">
        <v>45180</v>
      </c>
      <c r="E9611" s="6" t="s">
        <v>2364</v>
      </c>
      <c r="F9611" s="7">
        <v>623690</v>
      </c>
      <c r="G9611" s="6" t="s">
        <v>10524</v>
      </c>
      <c r="H9611" s="7">
        <v>67047</v>
      </c>
      <c r="I9611" s="143"/>
      <c r="J9611" s="144"/>
      <c r="K9611" s="145"/>
      <c r="L9611" t="str">
        <f t="shared" si="634"/>
        <v>54780</v>
      </c>
      <c r="M9611">
        <f t="shared" si="636"/>
        <v>54780</v>
      </c>
      <c r="N9611" s="37">
        <f t="shared" si="635"/>
        <v>623690</v>
      </c>
    </row>
    <row r="9612" spans="1:14" x14ac:dyDescent="0.3">
      <c r="A9612" s="3">
        <v>10</v>
      </c>
      <c r="B9612" s="142"/>
      <c r="C9612" s="4" t="s">
        <v>26924</v>
      </c>
      <c r="D9612" s="5">
        <v>45181</v>
      </c>
      <c r="E9612" s="6" t="s">
        <v>6572</v>
      </c>
      <c r="F9612" s="7">
        <v>545720</v>
      </c>
      <c r="G9612" s="6" t="s">
        <v>10524</v>
      </c>
      <c r="H9612" s="7">
        <v>58665</v>
      </c>
      <c r="I9612" s="143"/>
      <c r="J9612" s="144"/>
      <c r="K9612" s="145"/>
      <c r="L9612" t="str">
        <f t="shared" si="634"/>
        <v>54889</v>
      </c>
      <c r="M9612">
        <f t="shared" si="636"/>
        <v>54889</v>
      </c>
      <c r="N9612" s="37">
        <f t="shared" si="635"/>
        <v>545720</v>
      </c>
    </row>
    <row r="9613" spans="1:14" x14ac:dyDescent="0.3">
      <c r="A9613" s="3">
        <v>10</v>
      </c>
      <c r="B9613" s="142"/>
      <c r="C9613" s="4" t="s">
        <v>26925</v>
      </c>
      <c r="D9613" s="5">
        <v>45182</v>
      </c>
      <c r="E9613" s="6" t="s">
        <v>6572</v>
      </c>
      <c r="F9613" s="7">
        <v>1681468</v>
      </c>
      <c r="G9613" s="6" t="s">
        <v>10524</v>
      </c>
      <c r="H9613" s="7">
        <v>180758</v>
      </c>
      <c r="I9613" s="143"/>
      <c r="J9613" s="144"/>
      <c r="K9613" s="145"/>
      <c r="L9613" t="str">
        <f t="shared" si="634"/>
        <v>54968</v>
      </c>
      <c r="M9613">
        <f t="shared" si="636"/>
        <v>54968</v>
      </c>
      <c r="N9613" s="37">
        <f t="shared" si="635"/>
        <v>1681468</v>
      </c>
    </row>
    <row r="9614" spans="1:14" x14ac:dyDescent="0.3">
      <c r="A9614" s="3">
        <v>10</v>
      </c>
      <c r="B9614" s="142"/>
      <c r="C9614" s="4" t="s">
        <v>26926</v>
      </c>
      <c r="D9614" s="5">
        <v>45175</v>
      </c>
      <c r="E9614" s="6" t="s">
        <v>2364</v>
      </c>
      <c r="F9614" s="7">
        <v>1146108</v>
      </c>
      <c r="G9614" s="6" t="s">
        <v>10524</v>
      </c>
      <c r="H9614" s="7">
        <v>123207</v>
      </c>
      <c r="I9614" s="143"/>
      <c r="J9614" s="144"/>
      <c r="K9614" s="145"/>
      <c r="L9614" t="str">
        <f t="shared" si="634"/>
        <v>53409</v>
      </c>
      <c r="M9614">
        <f t="shared" si="636"/>
        <v>53409</v>
      </c>
      <c r="N9614" s="37">
        <f t="shared" si="635"/>
        <v>1146108</v>
      </c>
    </row>
    <row r="9615" spans="1:14" x14ac:dyDescent="0.3">
      <c r="A9615" s="3">
        <v>10</v>
      </c>
      <c r="B9615" s="142"/>
      <c r="C9615" s="4" t="s">
        <v>26927</v>
      </c>
      <c r="D9615" s="5">
        <v>45174</v>
      </c>
      <c r="E9615" s="6" t="s">
        <v>2364</v>
      </c>
      <c r="F9615" s="7">
        <v>555138</v>
      </c>
      <c r="G9615" s="6" t="s">
        <v>10524</v>
      </c>
      <c r="H9615" s="7">
        <v>59677</v>
      </c>
      <c r="I9615" s="143"/>
      <c r="J9615" s="144"/>
      <c r="K9615" s="145"/>
      <c r="L9615" t="str">
        <f t="shared" si="634"/>
        <v>53292</v>
      </c>
      <c r="M9615">
        <f t="shared" si="636"/>
        <v>53292</v>
      </c>
      <c r="N9615" s="37">
        <f t="shared" si="635"/>
        <v>555138</v>
      </c>
    </row>
    <row r="9616" spans="1:14" x14ac:dyDescent="0.3">
      <c r="A9616" s="3">
        <v>10</v>
      </c>
      <c r="B9616" s="142"/>
      <c r="C9616" s="4" t="s">
        <v>26928</v>
      </c>
      <c r="D9616" s="5">
        <v>45180</v>
      </c>
      <c r="E9616" s="6" t="s">
        <v>2364</v>
      </c>
      <c r="F9616" s="7">
        <v>320760</v>
      </c>
      <c r="G9616" s="6" t="s">
        <v>10524</v>
      </c>
      <c r="H9616" s="7">
        <v>34482</v>
      </c>
      <c r="I9616" s="143"/>
      <c r="J9616" s="144"/>
      <c r="K9616" s="145"/>
      <c r="L9616" t="str">
        <f t="shared" si="634"/>
        <v>54761</v>
      </c>
      <c r="M9616">
        <f t="shared" si="636"/>
        <v>54761</v>
      </c>
      <c r="N9616" s="37">
        <f t="shared" si="635"/>
        <v>320760</v>
      </c>
    </row>
    <row r="9617" spans="1:14" x14ac:dyDescent="0.3">
      <c r="A9617" s="3">
        <v>10</v>
      </c>
      <c r="B9617" s="142"/>
      <c r="C9617" s="4" t="s">
        <v>26929</v>
      </c>
      <c r="D9617" s="5">
        <v>45183</v>
      </c>
      <c r="E9617" s="6" t="s">
        <v>6686</v>
      </c>
      <c r="F9617" s="7">
        <v>630811</v>
      </c>
      <c r="G9617" s="6" t="s">
        <v>10524</v>
      </c>
      <c r="H9617" s="7">
        <v>67812</v>
      </c>
      <c r="I9617" s="143"/>
      <c r="J9617" s="144"/>
      <c r="K9617" s="145"/>
      <c r="L9617" t="str">
        <f t="shared" si="634"/>
        <v>55686</v>
      </c>
      <c r="M9617">
        <f t="shared" si="636"/>
        <v>55686</v>
      </c>
      <c r="N9617" s="37">
        <f t="shared" si="635"/>
        <v>630811</v>
      </c>
    </row>
    <row r="9618" spans="1:14" x14ac:dyDescent="0.3">
      <c r="A9618" s="3">
        <v>10</v>
      </c>
      <c r="B9618" s="142"/>
      <c r="C9618" s="4" t="s">
        <v>26930</v>
      </c>
      <c r="D9618" s="5">
        <v>45178</v>
      </c>
      <c r="E9618" s="6" t="s">
        <v>2414</v>
      </c>
      <c r="F9618" s="7">
        <v>820521</v>
      </c>
      <c r="G9618" s="6" t="s">
        <v>10524</v>
      </c>
      <c r="H9618" s="7">
        <v>88206</v>
      </c>
      <c r="I9618" s="143"/>
      <c r="J9618" s="144"/>
      <c r="K9618" s="145"/>
      <c r="L9618" t="str">
        <f t="shared" si="634"/>
        <v>54672</v>
      </c>
      <c r="M9618">
        <f t="shared" si="636"/>
        <v>54672</v>
      </c>
      <c r="N9618" s="37">
        <f t="shared" si="635"/>
        <v>820521</v>
      </c>
    </row>
    <row r="9619" spans="1:14" x14ac:dyDescent="0.3">
      <c r="A9619" s="3">
        <v>10</v>
      </c>
      <c r="B9619" s="142"/>
      <c r="C9619" s="4" t="s">
        <v>26931</v>
      </c>
      <c r="D9619" s="5">
        <v>45189</v>
      </c>
      <c r="E9619" s="6" t="s">
        <v>6572</v>
      </c>
      <c r="F9619" s="7">
        <v>636413</v>
      </c>
      <c r="G9619" s="6" t="s">
        <v>10524</v>
      </c>
      <c r="H9619" s="7">
        <v>68414</v>
      </c>
      <c r="I9619" s="143"/>
      <c r="J9619" s="144"/>
      <c r="K9619" s="145"/>
      <c r="L9619" t="str">
        <f t="shared" si="634"/>
        <v>56417</v>
      </c>
      <c r="M9619">
        <f t="shared" si="636"/>
        <v>56417</v>
      </c>
      <c r="N9619" s="37">
        <f t="shared" si="635"/>
        <v>636413</v>
      </c>
    </row>
    <row r="9620" spans="1:14" x14ac:dyDescent="0.3">
      <c r="A9620" s="3">
        <v>10</v>
      </c>
      <c r="B9620" s="142"/>
      <c r="C9620" s="4" t="s">
        <v>26932</v>
      </c>
      <c r="D9620" s="5">
        <v>45187</v>
      </c>
      <c r="E9620" s="6" t="s">
        <v>2401</v>
      </c>
      <c r="F9620" s="7">
        <v>520208</v>
      </c>
      <c r="G9620" s="6" t="s">
        <v>10524</v>
      </c>
      <c r="H9620" s="7">
        <v>55922</v>
      </c>
      <c r="I9620" s="143"/>
      <c r="J9620" s="144"/>
      <c r="K9620" s="145"/>
      <c r="L9620" t="str">
        <f t="shared" ref="L9620:L9683" si="637">+RIGHT(C9620,5)</f>
        <v>56281</v>
      </c>
      <c r="M9620">
        <f t="shared" si="636"/>
        <v>56281</v>
      </c>
      <c r="N9620" s="37">
        <f t="shared" ref="N9620:N9683" si="638">+F9620</f>
        <v>520208</v>
      </c>
    </row>
    <row r="9621" spans="1:14" x14ac:dyDescent="0.3">
      <c r="A9621" s="3">
        <v>10</v>
      </c>
      <c r="B9621" s="142"/>
      <c r="C9621" s="4" t="s">
        <v>26933</v>
      </c>
      <c r="D9621" s="5">
        <v>45189</v>
      </c>
      <c r="E9621" s="6" t="s">
        <v>6686</v>
      </c>
      <c r="F9621" s="7">
        <v>1027338</v>
      </c>
      <c r="G9621" s="6" t="s">
        <v>10524</v>
      </c>
      <c r="H9621" s="7">
        <v>110439</v>
      </c>
      <c r="I9621" s="143"/>
      <c r="J9621" s="144"/>
      <c r="K9621" s="145"/>
      <c r="L9621" t="str">
        <f t="shared" si="637"/>
        <v>56454</v>
      </c>
      <c r="M9621">
        <f t="shared" ref="M9621:M9683" si="639">+L9621*1</f>
        <v>56454</v>
      </c>
      <c r="N9621" s="37">
        <f t="shared" si="638"/>
        <v>1027338</v>
      </c>
    </row>
    <row r="9622" spans="1:14" x14ac:dyDescent="0.3">
      <c r="A9622" s="3">
        <v>10</v>
      </c>
      <c r="B9622" s="142"/>
      <c r="C9622" s="4" t="s">
        <v>26934</v>
      </c>
      <c r="D9622" s="5">
        <v>45190</v>
      </c>
      <c r="E9622" s="6" t="s">
        <v>2364</v>
      </c>
      <c r="F9622" s="7">
        <v>1109297</v>
      </c>
      <c r="G9622" s="6" t="s">
        <v>10524</v>
      </c>
      <c r="H9622" s="7">
        <v>119249</v>
      </c>
      <c r="I9622" s="143"/>
      <c r="J9622" s="144"/>
      <c r="K9622" s="145"/>
      <c r="L9622" t="str">
        <f t="shared" si="637"/>
        <v>57353</v>
      </c>
      <c r="M9622">
        <f t="shared" si="639"/>
        <v>57353</v>
      </c>
      <c r="N9622" s="37">
        <f t="shared" si="638"/>
        <v>1109297</v>
      </c>
    </row>
    <row r="9623" spans="1:14" x14ac:dyDescent="0.3">
      <c r="A9623" s="3">
        <v>10</v>
      </c>
      <c r="B9623" s="142"/>
      <c r="C9623" s="4" t="s">
        <v>26935</v>
      </c>
      <c r="D9623" s="5">
        <v>45178</v>
      </c>
      <c r="E9623" s="6" t="s">
        <v>47</v>
      </c>
      <c r="F9623" s="7">
        <v>1097712</v>
      </c>
      <c r="G9623" s="6" t="s">
        <v>10524</v>
      </c>
      <c r="H9623" s="7">
        <v>118004</v>
      </c>
      <c r="I9623" s="143"/>
      <c r="J9623" s="144"/>
      <c r="K9623" s="145"/>
      <c r="L9623" t="str">
        <f t="shared" si="637"/>
        <v>54684</v>
      </c>
      <c r="M9623">
        <f t="shared" si="639"/>
        <v>54684</v>
      </c>
      <c r="N9623" s="37">
        <f t="shared" si="638"/>
        <v>1097712</v>
      </c>
    </row>
    <row r="9624" spans="1:14" x14ac:dyDescent="0.3">
      <c r="A9624" s="3">
        <v>10</v>
      </c>
      <c r="B9624" s="142"/>
      <c r="C9624" s="4" t="s">
        <v>26936</v>
      </c>
      <c r="D9624" s="5">
        <v>45177</v>
      </c>
      <c r="E9624" s="6" t="s">
        <v>2364</v>
      </c>
      <c r="F9624" s="7">
        <v>1948008</v>
      </c>
      <c r="G9624" s="6" t="s">
        <v>10524</v>
      </c>
      <c r="H9624" s="7">
        <v>209411</v>
      </c>
      <c r="I9624" s="143"/>
      <c r="J9624" s="144"/>
      <c r="K9624" s="145"/>
      <c r="L9624" t="str">
        <f t="shared" si="637"/>
        <v>54554</v>
      </c>
      <c r="M9624">
        <f t="shared" si="639"/>
        <v>54554</v>
      </c>
      <c r="N9624" s="37">
        <f t="shared" si="638"/>
        <v>1948008</v>
      </c>
    </row>
    <row r="9625" spans="1:14" x14ac:dyDescent="0.3">
      <c r="A9625" s="3">
        <v>10</v>
      </c>
      <c r="B9625" s="142"/>
      <c r="C9625" s="4" t="s">
        <v>26937</v>
      </c>
      <c r="D9625" s="5">
        <v>45189</v>
      </c>
      <c r="E9625" s="6" t="s">
        <v>6686</v>
      </c>
      <c r="F9625" s="7">
        <v>996241</v>
      </c>
      <c r="G9625" s="6" t="s">
        <v>10524</v>
      </c>
      <c r="H9625" s="7">
        <v>107096</v>
      </c>
      <c r="I9625" s="143"/>
      <c r="J9625" s="144"/>
      <c r="K9625" s="145"/>
      <c r="L9625" t="str">
        <f t="shared" si="637"/>
        <v>56447</v>
      </c>
      <c r="M9625">
        <f t="shared" si="639"/>
        <v>56447</v>
      </c>
      <c r="N9625" s="37">
        <f t="shared" si="638"/>
        <v>996241</v>
      </c>
    </row>
    <row r="9626" spans="1:14" x14ac:dyDescent="0.3">
      <c r="A9626" s="3">
        <v>10</v>
      </c>
      <c r="B9626" s="142"/>
      <c r="C9626" s="4" t="s">
        <v>26938</v>
      </c>
      <c r="D9626" s="5">
        <v>45191</v>
      </c>
      <c r="E9626" s="6" t="s">
        <v>6572</v>
      </c>
      <c r="F9626" s="7">
        <v>754332</v>
      </c>
      <c r="G9626" s="6" t="s">
        <v>10524</v>
      </c>
      <c r="H9626" s="7">
        <v>81091</v>
      </c>
      <c r="I9626" s="143"/>
      <c r="J9626" s="144"/>
      <c r="K9626" s="145"/>
      <c r="L9626" t="str">
        <f t="shared" si="637"/>
        <v>57566</v>
      </c>
      <c r="M9626">
        <f t="shared" si="639"/>
        <v>57566</v>
      </c>
      <c r="N9626" s="37">
        <f t="shared" si="638"/>
        <v>754332</v>
      </c>
    </row>
    <row r="9627" spans="1:14" x14ac:dyDescent="0.3">
      <c r="A9627" s="3">
        <v>10</v>
      </c>
      <c r="B9627" s="142"/>
      <c r="C9627" s="4" t="s">
        <v>26939</v>
      </c>
      <c r="D9627" s="5">
        <v>45191</v>
      </c>
      <c r="E9627" s="6" t="s">
        <v>2414</v>
      </c>
      <c r="F9627" s="7">
        <v>667510</v>
      </c>
      <c r="G9627" s="6" t="s">
        <v>10524</v>
      </c>
      <c r="H9627" s="7">
        <v>71757</v>
      </c>
      <c r="I9627" s="143"/>
      <c r="J9627" s="144"/>
      <c r="K9627" s="145"/>
      <c r="L9627" t="str">
        <f t="shared" si="637"/>
        <v>57580</v>
      </c>
      <c r="M9627">
        <f t="shared" si="639"/>
        <v>57580</v>
      </c>
      <c r="N9627" s="37">
        <f t="shared" si="638"/>
        <v>667510</v>
      </c>
    </row>
    <row r="9628" spans="1:14" x14ac:dyDescent="0.3">
      <c r="A9628" s="3">
        <v>10</v>
      </c>
      <c r="B9628" s="142"/>
      <c r="C9628" s="4" t="s">
        <v>26940</v>
      </c>
      <c r="D9628" s="5">
        <v>45178</v>
      </c>
      <c r="E9628" s="6" t="s">
        <v>2414</v>
      </c>
      <c r="F9628" s="7">
        <v>1667651</v>
      </c>
      <c r="G9628" s="6" t="s">
        <v>10524</v>
      </c>
      <c r="H9628" s="7">
        <v>179272</v>
      </c>
      <c r="I9628" s="143"/>
      <c r="J9628" s="144"/>
      <c r="K9628" s="145"/>
      <c r="L9628" t="str">
        <f t="shared" si="637"/>
        <v>54669</v>
      </c>
      <c r="M9628">
        <f t="shared" si="639"/>
        <v>54669</v>
      </c>
      <c r="N9628" s="37">
        <f t="shared" si="638"/>
        <v>1667651</v>
      </c>
    </row>
    <row r="9629" spans="1:14" x14ac:dyDescent="0.3">
      <c r="A9629" s="3">
        <v>10</v>
      </c>
      <c r="B9629" s="142"/>
      <c r="C9629" s="4" t="s">
        <v>26941</v>
      </c>
      <c r="D9629" s="5">
        <v>45188</v>
      </c>
      <c r="E9629" s="6" t="s">
        <v>6686</v>
      </c>
      <c r="F9629" s="7">
        <v>1652997</v>
      </c>
      <c r="G9629" s="6" t="s">
        <v>10524</v>
      </c>
      <c r="H9629" s="7">
        <v>177697</v>
      </c>
      <c r="I9629" s="143"/>
      <c r="J9629" s="144"/>
      <c r="K9629" s="145"/>
      <c r="L9629" t="str">
        <f t="shared" si="637"/>
        <v>56339</v>
      </c>
      <c r="M9629">
        <f t="shared" si="639"/>
        <v>56339</v>
      </c>
      <c r="N9629" s="37">
        <f t="shared" si="638"/>
        <v>1652997</v>
      </c>
    </row>
    <row r="9630" spans="1:14" x14ac:dyDescent="0.3">
      <c r="A9630" s="3">
        <v>10</v>
      </c>
      <c r="B9630" s="142"/>
      <c r="C9630" s="4" t="s">
        <v>26942</v>
      </c>
      <c r="D9630" s="5">
        <v>45191</v>
      </c>
      <c r="E9630" s="6" t="s">
        <v>6686</v>
      </c>
      <c r="F9630" s="7">
        <v>162590</v>
      </c>
      <c r="G9630" s="6" t="s">
        <v>10524</v>
      </c>
      <c r="H9630" s="7">
        <v>17478</v>
      </c>
      <c r="I9630" s="143"/>
      <c r="J9630" s="144"/>
      <c r="K9630" s="145"/>
      <c r="L9630" t="str">
        <f t="shared" si="637"/>
        <v>57574</v>
      </c>
      <c r="M9630">
        <f t="shared" si="639"/>
        <v>57574</v>
      </c>
      <c r="N9630" s="37">
        <f t="shared" si="638"/>
        <v>162590</v>
      </c>
    </row>
    <row r="9631" spans="1:14" x14ac:dyDescent="0.3">
      <c r="A9631" s="3">
        <v>10</v>
      </c>
      <c r="B9631" s="142"/>
      <c r="C9631" s="4" t="s">
        <v>26943</v>
      </c>
      <c r="D9631" s="5">
        <v>45187</v>
      </c>
      <c r="E9631" s="6" t="s">
        <v>2414</v>
      </c>
      <c r="F9631" s="7">
        <v>479771</v>
      </c>
      <c r="G9631" s="6" t="s">
        <v>10524</v>
      </c>
      <c r="H9631" s="7">
        <v>51575</v>
      </c>
      <c r="I9631" s="143"/>
      <c r="J9631" s="144"/>
      <c r="K9631" s="145"/>
      <c r="L9631" t="str">
        <f t="shared" si="637"/>
        <v>56286</v>
      </c>
      <c r="M9631">
        <f t="shared" si="639"/>
        <v>56286</v>
      </c>
      <c r="N9631" s="37">
        <f t="shared" si="638"/>
        <v>479771</v>
      </c>
    </row>
    <row r="9632" spans="1:14" x14ac:dyDescent="0.3">
      <c r="A9632" s="3">
        <v>10</v>
      </c>
      <c r="B9632" s="142"/>
      <c r="C9632" s="4" t="s">
        <v>26944</v>
      </c>
      <c r="D9632" s="5">
        <v>45195</v>
      </c>
      <c r="E9632" s="6" t="s">
        <v>2364</v>
      </c>
      <c r="F9632" s="7">
        <v>623690</v>
      </c>
      <c r="G9632" s="6" t="s">
        <v>10524</v>
      </c>
      <c r="H9632" s="7">
        <v>67047</v>
      </c>
      <c r="I9632" s="143"/>
      <c r="J9632" s="144"/>
      <c r="K9632" s="145"/>
      <c r="L9632" t="str">
        <f t="shared" si="637"/>
        <v>57801</v>
      </c>
      <c r="M9632">
        <f t="shared" si="639"/>
        <v>57801</v>
      </c>
      <c r="N9632" s="37">
        <f t="shared" si="638"/>
        <v>623690</v>
      </c>
    </row>
    <row r="9633" spans="1:14" x14ac:dyDescent="0.3">
      <c r="A9633" s="3">
        <v>10</v>
      </c>
      <c r="B9633" s="142"/>
      <c r="C9633" s="4" t="s">
        <v>26945</v>
      </c>
      <c r="D9633" s="5">
        <v>45192</v>
      </c>
      <c r="E9633" s="6" t="s">
        <v>2414</v>
      </c>
      <c r="F9633" s="7">
        <v>706137</v>
      </c>
      <c r="G9633" s="6" t="s">
        <v>10524</v>
      </c>
      <c r="H9633" s="7">
        <v>75910</v>
      </c>
      <c r="I9633" s="143"/>
      <c r="J9633" s="144"/>
      <c r="K9633" s="145"/>
      <c r="L9633" t="str">
        <f t="shared" si="637"/>
        <v>57699</v>
      </c>
      <c r="M9633">
        <f t="shared" si="639"/>
        <v>57699</v>
      </c>
      <c r="N9633" s="37">
        <f t="shared" si="638"/>
        <v>706137</v>
      </c>
    </row>
    <row r="9634" spans="1:14" x14ac:dyDescent="0.3">
      <c r="A9634" s="3">
        <v>10</v>
      </c>
      <c r="B9634" s="142"/>
      <c r="C9634" s="4" t="s">
        <v>26946</v>
      </c>
      <c r="D9634" s="5">
        <v>45197</v>
      </c>
      <c r="E9634" s="6" t="s">
        <v>6686</v>
      </c>
      <c r="F9634" s="7">
        <v>561086</v>
      </c>
      <c r="G9634" s="6" t="s">
        <v>10524</v>
      </c>
      <c r="H9634" s="7">
        <v>60317</v>
      </c>
      <c r="I9634" s="143"/>
      <c r="J9634" s="144"/>
      <c r="K9634" s="145"/>
      <c r="L9634" t="str">
        <f t="shared" si="637"/>
        <v>58345</v>
      </c>
      <c r="M9634">
        <f t="shared" si="639"/>
        <v>58345</v>
      </c>
      <c r="N9634" s="37">
        <f t="shared" si="638"/>
        <v>561086</v>
      </c>
    </row>
    <row r="9635" spans="1:14" x14ac:dyDescent="0.3">
      <c r="A9635" s="3">
        <v>10</v>
      </c>
      <c r="B9635" s="142"/>
      <c r="C9635" s="4" t="s">
        <v>26947</v>
      </c>
      <c r="D9635" s="5">
        <v>45196</v>
      </c>
      <c r="E9635" s="6" t="s">
        <v>2414</v>
      </c>
      <c r="F9635" s="7">
        <v>816300</v>
      </c>
      <c r="G9635" s="6" t="s">
        <v>10524</v>
      </c>
      <c r="H9635" s="7">
        <v>87752</v>
      </c>
      <c r="I9635" s="143"/>
      <c r="J9635" s="144"/>
      <c r="K9635" s="145"/>
      <c r="L9635" t="str">
        <f t="shared" si="637"/>
        <v>57930</v>
      </c>
      <c r="M9635">
        <f t="shared" si="639"/>
        <v>57930</v>
      </c>
      <c r="N9635" s="37">
        <f t="shared" si="638"/>
        <v>816300</v>
      </c>
    </row>
    <row r="9636" spans="1:14" x14ac:dyDescent="0.3">
      <c r="A9636" s="3">
        <v>10</v>
      </c>
      <c r="B9636" s="142"/>
      <c r="C9636" s="4" t="s">
        <v>26948</v>
      </c>
      <c r="D9636" s="5">
        <v>45199</v>
      </c>
      <c r="E9636" s="6" t="s">
        <v>26949</v>
      </c>
      <c r="F9636" s="7">
        <v>1267223</v>
      </c>
      <c r="G9636" s="6" t="s">
        <v>10524</v>
      </c>
      <c r="H9636" s="7">
        <v>136226</v>
      </c>
      <c r="I9636" s="143"/>
      <c r="J9636" s="144"/>
      <c r="K9636" s="145"/>
      <c r="L9636" t="str">
        <f t="shared" si="637"/>
        <v>59166</v>
      </c>
      <c r="M9636">
        <f t="shared" si="639"/>
        <v>59166</v>
      </c>
      <c r="N9636" s="37">
        <f t="shared" si="638"/>
        <v>1267223</v>
      </c>
    </row>
    <row r="9637" spans="1:14" x14ac:dyDescent="0.3">
      <c r="A9637" s="3">
        <v>10</v>
      </c>
      <c r="B9637" s="142"/>
      <c r="C9637" s="4" t="s">
        <v>26950</v>
      </c>
      <c r="D9637" s="5">
        <v>45198</v>
      </c>
      <c r="E9637" s="6" t="s">
        <v>26737</v>
      </c>
      <c r="F9637" s="7">
        <v>1199426</v>
      </c>
      <c r="G9637" s="6" t="s">
        <v>10524</v>
      </c>
      <c r="H9637" s="7">
        <v>128938</v>
      </c>
      <c r="I9637" s="143"/>
      <c r="J9637" s="144"/>
      <c r="K9637" s="145"/>
      <c r="L9637" t="str">
        <f t="shared" si="637"/>
        <v>58949</v>
      </c>
      <c r="M9637">
        <f t="shared" si="639"/>
        <v>58949</v>
      </c>
      <c r="N9637" s="37">
        <f t="shared" si="638"/>
        <v>1199426</v>
      </c>
    </row>
    <row r="9638" spans="1:14" x14ac:dyDescent="0.3">
      <c r="A9638" s="3">
        <v>10</v>
      </c>
      <c r="B9638" s="142"/>
      <c r="C9638" s="4" t="s">
        <v>26951</v>
      </c>
      <c r="D9638" s="5">
        <v>45199</v>
      </c>
      <c r="E9638" s="6" t="s">
        <v>26952</v>
      </c>
      <c r="F9638" s="7">
        <v>162590</v>
      </c>
      <c r="G9638" s="6" t="s">
        <v>10524</v>
      </c>
      <c r="H9638" s="7">
        <v>17478</v>
      </c>
      <c r="I9638" s="143"/>
      <c r="J9638" s="144"/>
      <c r="K9638" s="145"/>
      <c r="L9638" t="str">
        <f t="shared" si="637"/>
        <v>59154</v>
      </c>
      <c r="M9638">
        <f t="shared" si="639"/>
        <v>59154</v>
      </c>
      <c r="N9638" s="37">
        <f t="shared" si="638"/>
        <v>162590</v>
      </c>
    </row>
    <row r="9639" spans="1:14" x14ac:dyDescent="0.3">
      <c r="A9639" s="3">
        <v>10</v>
      </c>
      <c r="B9639" s="142"/>
      <c r="C9639" s="4" t="s">
        <v>26953</v>
      </c>
      <c r="D9639" s="5">
        <v>45180</v>
      </c>
      <c r="E9639" s="6" t="s">
        <v>26954</v>
      </c>
      <c r="F9639" s="7">
        <v>1135243</v>
      </c>
      <c r="G9639" s="6" t="s">
        <v>10524</v>
      </c>
      <c r="H9639" s="7">
        <v>122039</v>
      </c>
      <c r="I9639" s="143"/>
      <c r="J9639" s="144"/>
      <c r="K9639" s="145"/>
      <c r="L9639" t="str">
        <f t="shared" si="637"/>
        <v>54750</v>
      </c>
      <c r="M9639">
        <f t="shared" si="639"/>
        <v>54750</v>
      </c>
      <c r="N9639" s="37">
        <f t="shared" si="638"/>
        <v>1135243</v>
      </c>
    </row>
    <row r="9640" spans="1:14" x14ac:dyDescent="0.3">
      <c r="A9640" s="3">
        <v>10</v>
      </c>
      <c r="B9640" s="142"/>
      <c r="C9640" s="4" t="s">
        <v>26955</v>
      </c>
      <c r="D9640" s="5">
        <v>45196</v>
      </c>
      <c r="E9640" s="6" t="s">
        <v>26956</v>
      </c>
      <c r="F9640" s="7">
        <v>402475</v>
      </c>
      <c r="G9640" s="6" t="s">
        <v>10524</v>
      </c>
      <c r="H9640" s="7">
        <v>43266</v>
      </c>
      <c r="I9640" s="143"/>
      <c r="J9640" s="144"/>
      <c r="K9640" s="145"/>
      <c r="L9640" t="str">
        <f t="shared" si="637"/>
        <v>57915</v>
      </c>
      <c r="M9640">
        <f t="shared" si="639"/>
        <v>57915</v>
      </c>
      <c r="N9640" s="37">
        <f t="shared" si="638"/>
        <v>402475</v>
      </c>
    </row>
    <row r="9641" spans="1:14" x14ac:dyDescent="0.3">
      <c r="A9641" s="3">
        <v>10</v>
      </c>
      <c r="B9641" s="142"/>
      <c r="C9641" s="4" t="s">
        <v>26957</v>
      </c>
      <c r="D9641" s="5">
        <v>45170</v>
      </c>
      <c r="E9641" s="6" t="s">
        <v>2364</v>
      </c>
      <c r="F9641" s="7">
        <v>1983506</v>
      </c>
      <c r="G9641" s="6" t="s">
        <v>10524</v>
      </c>
      <c r="H9641" s="7">
        <v>213227</v>
      </c>
      <c r="I9641" s="143"/>
      <c r="J9641" s="144"/>
      <c r="K9641" s="145"/>
      <c r="L9641" t="str">
        <f t="shared" si="637"/>
        <v>53209</v>
      </c>
      <c r="M9641">
        <f t="shared" si="639"/>
        <v>53209</v>
      </c>
      <c r="N9641" s="37">
        <f t="shared" si="638"/>
        <v>1983506</v>
      </c>
    </row>
    <row r="9642" spans="1:14" x14ac:dyDescent="0.3">
      <c r="A9642" s="3">
        <v>10</v>
      </c>
      <c r="B9642" s="142"/>
      <c r="C9642" s="4" t="s">
        <v>26958</v>
      </c>
      <c r="D9642" s="5">
        <v>45170</v>
      </c>
      <c r="E9642" s="6" t="s">
        <v>6572</v>
      </c>
      <c r="F9642" s="7">
        <v>317222</v>
      </c>
      <c r="G9642" s="6" t="s">
        <v>10524</v>
      </c>
      <c r="H9642" s="7">
        <v>34101</v>
      </c>
      <c r="I9642" s="143"/>
      <c r="J9642" s="144"/>
      <c r="K9642" s="145"/>
      <c r="L9642" t="str">
        <f t="shared" si="637"/>
        <v>53216</v>
      </c>
      <c r="M9642">
        <f t="shared" si="639"/>
        <v>53216</v>
      </c>
      <c r="N9642" s="37">
        <f t="shared" si="638"/>
        <v>317222</v>
      </c>
    </row>
    <row r="9643" spans="1:14" x14ac:dyDescent="0.3">
      <c r="A9643" s="3">
        <v>10</v>
      </c>
      <c r="B9643" s="142"/>
      <c r="C9643" s="4" t="s">
        <v>26959</v>
      </c>
      <c r="D9643" s="5">
        <v>45175</v>
      </c>
      <c r="E9643" s="6" t="s">
        <v>2414</v>
      </c>
      <c r="F9643" s="7">
        <v>801012</v>
      </c>
      <c r="G9643" s="6" t="s">
        <v>10524</v>
      </c>
      <c r="H9643" s="7">
        <v>86109</v>
      </c>
      <c r="I9643" s="143"/>
      <c r="J9643" s="144"/>
      <c r="K9643" s="145"/>
      <c r="L9643" t="str">
        <f t="shared" si="637"/>
        <v>53391</v>
      </c>
      <c r="M9643">
        <f t="shared" si="639"/>
        <v>53391</v>
      </c>
      <c r="N9643" s="37">
        <f t="shared" si="638"/>
        <v>801012</v>
      </c>
    </row>
    <row r="9644" spans="1:14" x14ac:dyDescent="0.3">
      <c r="A9644" s="3">
        <v>10</v>
      </c>
      <c r="B9644" s="142"/>
      <c r="C9644" s="4" t="s">
        <v>26960</v>
      </c>
      <c r="D9644" s="5">
        <v>45176</v>
      </c>
      <c r="E9644" s="6" t="s">
        <v>6686</v>
      </c>
      <c r="F9644" s="7">
        <v>534008</v>
      </c>
      <c r="G9644" s="6" t="s">
        <v>10524</v>
      </c>
      <c r="H9644" s="7">
        <v>57406</v>
      </c>
      <c r="I9644" s="143"/>
      <c r="J9644" s="144"/>
      <c r="K9644" s="145"/>
      <c r="L9644" t="str">
        <f t="shared" si="637"/>
        <v>53471</v>
      </c>
      <c r="M9644">
        <f t="shared" si="639"/>
        <v>53471</v>
      </c>
      <c r="N9644" s="37">
        <f t="shared" si="638"/>
        <v>534008</v>
      </c>
    </row>
    <row r="9645" spans="1:14" x14ac:dyDescent="0.3">
      <c r="A9645" s="3">
        <v>10</v>
      </c>
      <c r="B9645" s="142"/>
      <c r="C9645" s="4" t="s">
        <v>26961</v>
      </c>
      <c r="D9645" s="5">
        <v>45177</v>
      </c>
      <c r="E9645" s="6" t="s">
        <v>2414</v>
      </c>
      <c r="F9645" s="7">
        <v>504921</v>
      </c>
      <c r="G9645" s="6" t="s">
        <v>10524</v>
      </c>
      <c r="H9645" s="7">
        <v>54279</v>
      </c>
      <c r="I9645" s="143"/>
      <c r="J9645" s="144"/>
      <c r="K9645" s="145"/>
      <c r="L9645" t="str">
        <f t="shared" si="637"/>
        <v>54552</v>
      </c>
      <c r="M9645">
        <f t="shared" si="639"/>
        <v>54552</v>
      </c>
      <c r="N9645" s="37">
        <f t="shared" si="638"/>
        <v>504921</v>
      </c>
    </row>
    <row r="9646" spans="1:14" x14ac:dyDescent="0.3">
      <c r="A9646" s="3">
        <v>10</v>
      </c>
      <c r="B9646" s="142"/>
      <c r="C9646" s="4" t="s">
        <v>26962</v>
      </c>
      <c r="D9646" s="5">
        <v>45178</v>
      </c>
      <c r="E9646" s="6" t="s">
        <v>2414</v>
      </c>
      <c r="F9646" s="7">
        <v>864748</v>
      </c>
      <c r="G9646" s="6" t="s">
        <v>10524</v>
      </c>
      <c r="H9646" s="7">
        <v>92960</v>
      </c>
      <c r="I9646" s="143"/>
      <c r="J9646" s="144"/>
      <c r="K9646" s="145"/>
      <c r="L9646" t="str">
        <f t="shared" si="637"/>
        <v>54666</v>
      </c>
      <c r="M9646">
        <f t="shared" si="639"/>
        <v>54666</v>
      </c>
      <c r="N9646" s="37">
        <f t="shared" si="638"/>
        <v>864748</v>
      </c>
    </row>
    <row r="9647" spans="1:14" x14ac:dyDescent="0.3">
      <c r="A9647" s="3">
        <v>10</v>
      </c>
      <c r="B9647" s="142"/>
      <c r="C9647" s="4" t="s">
        <v>26963</v>
      </c>
      <c r="D9647" s="5">
        <v>45178</v>
      </c>
      <c r="E9647" s="6" t="s">
        <v>2414</v>
      </c>
      <c r="F9647" s="7">
        <v>2077249</v>
      </c>
      <c r="G9647" s="6" t="s">
        <v>10524</v>
      </c>
      <c r="H9647" s="7">
        <v>223304</v>
      </c>
      <c r="I9647" s="143"/>
      <c r="J9647" s="144"/>
      <c r="K9647" s="145"/>
      <c r="L9647" t="str">
        <f t="shared" si="637"/>
        <v>54670</v>
      </c>
      <c r="M9647">
        <f t="shared" si="639"/>
        <v>54670</v>
      </c>
      <c r="N9647" s="37">
        <f t="shared" si="638"/>
        <v>2077249</v>
      </c>
    </row>
    <row r="9648" spans="1:14" x14ac:dyDescent="0.3">
      <c r="A9648" s="3">
        <v>10</v>
      </c>
      <c r="B9648" s="142"/>
      <c r="C9648" s="4" t="s">
        <v>26964</v>
      </c>
      <c r="D9648" s="5">
        <v>45178</v>
      </c>
      <c r="E9648" s="6" t="s">
        <v>2414</v>
      </c>
      <c r="F9648" s="7">
        <v>797477</v>
      </c>
      <c r="G9648" s="6" t="s">
        <v>10524</v>
      </c>
      <c r="H9648" s="7">
        <v>85729</v>
      </c>
      <c r="I9648" s="143"/>
      <c r="J9648" s="144"/>
      <c r="K9648" s="145"/>
      <c r="L9648" t="str">
        <f t="shared" si="637"/>
        <v>54689</v>
      </c>
      <c r="M9648">
        <f t="shared" si="639"/>
        <v>54689</v>
      </c>
      <c r="N9648" s="37">
        <f t="shared" si="638"/>
        <v>797477</v>
      </c>
    </row>
    <row r="9649" spans="1:14" x14ac:dyDescent="0.3">
      <c r="A9649" s="3">
        <v>10</v>
      </c>
      <c r="B9649" s="142"/>
      <c r="C9649" s="4" t="s">
        <v>26965</v>
      </c>
      <c r="D9649" s="5">
        <v>45176</v>
      </c>
      <c r="E9649" s="6" t="s">
        <v>6572</v>
      </c>
      <c r="F9649" s="7">
        <v>506889</v>
      </c>
      <c r="G9649" s="6" t="s">
        <v>10524</v>
      </c>
      <c r="H9649" s="7">
        <v>54491</v>
      </c>
      <c r="I9649" s="143"/>
      <c r="J9649" s="144"/>
      <c r="K9649" s="145"/>
      <c r="L9649" t="str">
        <f t="shared" si="637"/>
        <v>53467</v>
      </c>
      <c r="M9649">
        <f t="shared" si="639"/>
        <v>53467</v>
      </c>
      <c r="N9649" s="37">
        <f t="shared" si="638"/>
        <v>506889</v>
      </c>
    </row>
    <row r="9650" spans="1:14" x14ac:dyDescent="0.3">
      <c r="A9650" s="3">
        <v>10</v>
      </c>
      <c r="B9650" s="142"/>
      <c r="C9650" s="4" t="s">
        <v>26966</v>
      </c>
      <c r="D9650" s="5">
        <v>45176</v>
      </c>
      <c r="E9650" s="6" t="s">
        <v>3338</v>
      </c>
      <c r="F9650" s="7">
        <v>597744</v>
      </c>
      <c r="G9650" s="6" t="s">
        <v>10524</v>
      </c>
      <c r="H9650" s="7">
        <v>64257</v>
      </c>
      <c r="I9650" s="143"/>
      <c r="J9650" s="144"/>
      <c r="K9650" s="145"/>
      <c r="L9650" t="str">
        <f t="shared" si="637"/>
        <v>53472</v>
      </c>
      <c r="M9650">
        <f t="shared" si="639"/>
        <v>53472</v>
      </c>
      <c r="N9650" s="37">
        <f t="shared" si="638"/>
        <v>597744</v>
      </c>
    </row>
    <row r="9651" spans="1:14" x14ac:dyDescent="0.3">
      <c r="A9651" s="3">
        <v>10</v>
      </c>
      <c r="B9651" s="142"/>
      <c r="C9651" s="4" t="s">
        <v>26967</v>
      </c>
      <c r="D9651" s="5">
        <v>45178</v>
      </c>
      <c r="E9651" s="6" t="s">
        <v>6572</v>
      </c>
      <c r="F9651" s="7">
        <v>918945</v>
      </c>
      <c r="G9651" s="6" t="s">
        <v>10524</v>
      </c>
      <c r="H9651" s="7">
        <v>98787</v>
      </c>
      <c r="I9651" s="143"/>
      <c r="J9651" s="144"/>
      <c r="K9651" s="145"/>
      <c r="L9651" t="str">
        <f t="shared" si="637"/>
        <v>54698</v>
      </c>
      <c r="M9651">
        <f t="shared" si="639"/>
        <v>54698</v>
      </c>
      <c r="N9651" s="37">
        <f t="shared" si="638"/>
        <v>918945</v>
      </c>
    </row>
    <row r="9652" spans="1:14" x14ac:dyDescent="0.3">
      <c r="A9652" s="3">
        <v>10</v>
      </c>
      <c r="B9652" s="142"/>
      <c r="C9652" s="4" t="s">
        <v>26968</v>
      </c>
      <c r="D9652" s="5">
        <v>45180</v>
      </c>
      <c r="E9652" s="6" t="s">
        <v>2414</v>
      </c>
      <c r="F9652" s="7">
        <v>764072</v>
      </c>
      <c r="G9652" s="6" t="s">
        <v>10524</v>
      </c>
      <c r="H9652" s="7">
        <v>82138</v>
      </c>
      <c r="I9652" s="143"/>
      <c r="J9652" s="144"/>
      <c r="K9652" s="145"/>
      <c r="L9652" t="str">
        <f t="shared" si="637"/>
        <v>54764</v>
      </c>
      <c r="M9652">
        <f t="shared" si="639"/>
        <v>54764</v>
      </c>
      <c r="N9652" s="37">
        <f t="shared" si="638"/>
        <v>764072</v>
      </c>
    </row>
    <row r="9653" spans="1:14" x14ac:dyDescent="0.3">
      <c r="A9653" s="3">
        <v>10</v>
      </c>
      <c r="B9653" s="142"/>
      <c r="C9653" s="4" t="s">
        <v>26969</v>
      </c>
      <c r="D9653" s="5">
        <v>45183</v>
      </c>
      <c r="E9653" s="6" t="s">
        <v>6572</v>
      </c>
      <c r="F9653" s="7">
        <v>799002</v>
      </c>
      <c r="G9653" s="6" t="s">
        <v>10524</v>
      </c>
      <c r="H9653" s="7">
        <v>85893</v>
      </c>
      <c r="I9653" s="143"/>
      <c r="J9653" s="144"/>
      <c r="K9653" s="145"/>
      <c r="L9653" t="str">
        <f t="shared" si="637"/>
        <v>55787</v>
      </c>
      <c r="M9653">
        <f t="shared" si="639"/>
        <v>55787</v>
      </c>
      <c r="N9653" s="37">
        <f t="shared" si="638"/>
        <v>799002</v>
      </c>
    </row>
    <row r="9654" spans="1:14" x14ac:dyDescent="0.3">
      <c r="A9654" s="3">
        <v>10</v>
      </c>
      <c r="B9654" s="142"/>
      <c r="C9654" s="4" t="s">
        <v>26970</v>
      </c>
      <c r="D9654" s="5">
        <v>45177</v>
      </c>
      <c r="E9654" s="6" t="s">
        <v>6686</v>
      </c>
      <c r="F9654" s="7">
        <v>599713</v>
      </c>
      <c r="G9654" s="6" t="s">
        <v>10524</v>
      </c>
      <c r="H9654" s="7">
        <v>64469</v>
      </c>
      <c r="I9654" s="143"/>
      <c r="J9654" s="144"/>
      <c r="K9654" s="145"/>
      <c r="L9654" t="str">
        <f t="shared" si="637"/>
        <v>54563</v>
      </c>
      <c r="M9654">
        <f t="shared" si="639"/>
        <v>54563</v>
      </c>
      <c r="N9654" s="37">
        <f t="shared" si="638"/>
        <v>599713</v>
      </c>
    </row>
    <row r="9655" spans="1:14" x14ac:dyDescent="0.3">
      <c r="A9655" s="3">
        <v>10</v>
      </c>
      <c r="B9655" s="142"/>
      <c r="C9655" s="4" t="s">
        <v>26971</v>
      </c>
      <c r="D9655" s="5">
        <v>45178</v>
      </c>
      <c r="E9655" s="6" t="s">
        <v>6572</v>
      </c>
      <c r="F9655" s="7">
        <v>640391</v>
      </c>
      <c r="G9655" s="6" t="s">
        <v>10524</v>
      </c>
      <c r="H9655" s="7">
        <v>68842</v>
      </c>
      <c r="I9655" s="143"/>
      <c r="J9655" s="144"/>
      <c r="K9655" s="145"/>
      <c r="L9655" t="str">
        <f t="shared" si="637"/>
        <v>54704</v>
      </c>
      <c r="M9655">
        <f t="shared" si="639"/>
        <v>54704</v>
      </c>
      <c r="N9655" s="37">
        <f t="shared" si="638"/>
        <v>640391</v>
      </c>
    </row>
    <row r="9656" spans="1:14" x14ac:dyDescent="0.3">
      <c r="A9656" s="3">
        <v>10</v>
      </c>
      <c r="B9656" s="142"/>
      <c r="C9656" s="4" t="s">
        <v>26972</v>
      </c>
      <c r="D9656" s="5">
        <v>45181</v>
      </c>
      <c r="E9656" s="6" t="s">
        <v>6572</v>
      </c>
      <c r="F9656" s="7">
        <v>1160840</v>
      </c>
      <c r="G9656" s="6" t="s">
        <v>10524</v>
      </c>
      <c r="H9656" s="7">
        <v>124790</v>
      </c>
      <c r="I9656" s="143"/>
      <c r="J9656" s="144"/>
      <c r="K9656" s="145"/>
      <c r="L9656" t="str">
        <f t="shared" si="637"/>
        <v>54882</v>
      </c>
      <c r="M9656">
        <f t="shared" si="639"/>
        <v>54882</v>
      </c>
      <c r="N9656" s="37">
        <f t="shared" si="638"/>
        <v>1160840</v>
      </c>
    </row>
    <row r="9657" spans="1:14" x14ac:dyDescent="0.3">
      <c r="A9657" s="3">
        <v>10</v>
      </c>
      <c r="B9657" s="142"/>
      <c r="C9657" s="4" t="s">
        <v>26973</v>
      </c>
      <c r="D9657" s="5">
        <v>45181</v>
      </c>
      <c r="E9657" s="6" t="s">
        <v>6572</v>
      </c>
      <c r="F9657" s="7">
        <v>599713</v>
      </c>
      <c r="G9657" s="6" t="s">
        <v>10524</v>
      </c>
      <c r="H9657" s="7">
        <v>64469</v>
      </c>
      <c r="I9657" s="143"/>
      <c r="J9657" s="144"/>
      <c r="K9657" s="145"/>
      <c r="L9657" t="str">
        <f t="shared" si="637"/>
        <v>54888</v>
      </c>
      <c r="M9657">
        <f t="shared" si="639"/>
        <v>54888</v>
      </c>
      <c r="N9657" s="37">
        <f t="shared" si="638"/>
        <v>599713</v>
      </c>
    </row>
    <row r="9658" spans="1:14" x14ac:dyDescent="0.3">
      <c r="A9658" s="3">
        <v>10</v>
      </c>
      <c r="B9658" s="142"/>
      <c r="C9658" s="4" t="s">
        <v>26974</v>
      </c>
      <c r="D9658" s="5">
        <v>45182</v>
      </c>
      <c r="E9658" s="6" t="s">
        <v>6572</v>
      </c>
      <c r="F9658" s="7">
        <v>400506</v>
      </c>
      <c r="G9658" s="6" t="s">
        <v>10524</v>
      </c>
      <c r="H9658" s="7">
        <v>43054</v>
      </c>
      <c r="I9658" s="143"/>
      <c r="J9658" s="144"/>
      <c r="K9658" s="145"/>
      <c r="L9658" t="str">
        <f t="shared" si="637"/>
        <v>54971</v>
      </c>
      <c r="M9658">
        <f t="shared" si="639"/>
        <v>54971</v>
      </c>
      <c r="N9658" s="37">
        <f t="shared" si="638"/>
        <v>400506</v>
      </c>
    </row>
    <row r="9659" spans="1:14" x14ac:dyDescent="0.3">
      <c r="A9659" s="3">
        <v>10</v>
      </c>
      <c r="B9659" s="142"/>
      <c r="C9659" s="4" t="s">
        <v>26975</v>
      </c>
      <c r="D9659" s="5">
        <v>45177</v>
      </c>
      <c r="E9659" s="6" t="s">
        <v>6572</v>
      </c>
      <c r="F9659" s="7">
        <v>1883560</v>
      </c>
      <c r="G9659" s="6" t="s">
        <v>10524</v>
      </c>
      <c r="H9659" s="7">
        <v>202483</v>
      </c>
      <c r="I9659" s="143"/>
      <c r="J9659" s="144"/>
      <c r="K9659" s="145"/>
      <c r="L9659" t="str">
        <f t="shared" si="637"/>
        <v>54545</v>
      </c>
      <c r="M9659">
        <f t="shared" si="639"/>
        <v>54545</v>
      </c>
      <c r="N9659" s="37">
        <f t="shared" si="638"/>
        <v>1883560</v>
      </c>
    </row>
    <row r="9660" spans="1:14" x14ac:dyDescent="0.3">
      <c r="A9660" s="3">
        <v>10</v>
      </c>
      <c r="B9660" s="142"/>
      <c r="C9660" s="4" t="s">
        <v>26976</v>
      </c>
      <c r="D9660" s="5">
        <v>45183</v>
      </c>
      <c r="E9660" s="6" t="s">
        <v>6686</v>
      </c>
      <c r="F9660" s="7">
        <v>162590</v>
      </c>
      <c r="G9660" s="6" t="s">
        <v>10524</v>
      </c>
      <c r="H9660" s="7">
        <v>17478</v>
      </c>
      <c r="I9660" s="143"/>
      <c r="J9660" s="144"/>
      <c r="K9660" s="145"/>
      <c r="L9660" t="str">
        <f t="shared" si="637"/>
        <v>55810</v>
      </c>
      <c r="M9660">
        <f t="shared" si="639"/>
        <v>55810</v>
      </c>
      <c r="N9660" s="37">
        <f t="shared" si="638"/>
        <v>162590</v>
      </c>
    </row>
    <row r="9661" spans="1:14" x14ac:dyDescent="0.3">
      <c r="A9661" s="3">
        <v>10</v>
      </c>
      <c r="B9661" s="142"/>
      <c r="C9661" s="4" t="s">
        <v>26977</v>
      </c>
      <c r="D9661" s="5">
        <v>45184</v>
      </c>
      <c r="E9661" s="6" t="s">
        <v>2364</v>
      </c>
      <c r="F9661" s="7">
        <v>359828</v>
      </c>
      <c r="G9661" s="6" t="s">
        <v>10524</v>
      </c>
      <c r="H9661" s="7">
        <v>38682</v>
      </c>
      <c r="I9661" s="143"/>
      <c r="J9661" s="144"/>
      <c r="K9661" s="145"/>
      <c r="L9661" t="str">
        <f t="shared" si="637"/>
        <v>56041</v>
      </c>
      <c r="M9661">
        <f t="shared" si="639"/>
        <v>56041</v>
      </c>
      <c r="N9661" s="37">
        <f t="shared" si="638"/>
        <v>359828</v>
      </c>
    </row>
    <row r="9662" spans="1:14" x14ac:dyDescent="0.3">
      <c r="A9662" s="3">
        <v>10</v>
      </c>
      <c r="B9662" s="142"/>
      <c r="C9662" s="4" t="s">
        <v>26978</v>
      </c>
      <c r="D9662" s="5">
        <v>45184</v>
      </c>
      <c r="E9662" s="6" t="s">
        <v>6572</v>
      </c>
      <c r="F9662" s="7">
        <v>524187</v>
      </c>
      <c r="G9662" s="6" t="s">
        <v>10524</v>
      </c>
      <c r="H9662" s="7">
        <v>56350</v>
      </c>
      <c r="I9662" s="143"/>
      <c r="J9662" s="144"/>
      <c r="K9662" s="145"/>
      <c r="L9662" t="str">
        <f t="shared" si="637"/>
        <v>56035</v>
      </c>
      <c r="M9662">
        <f t="shared" si="639"/>
        <v>56035</v>
      </c>
      <c r="N9662" s="37">
        <f t="shared" si="638"/>
        <v>524187</v>
      </c>
    </row>
    <row r="9663" spans="1:14" x14ac:dyDescent="0.3">
      <c r="A9663" s="3">
        <v>10</v>
      </c>
      <c r="B9663" s="142"/>
      <c r="C9663" s="4" t="s">
        <v>26979</v>
      </c>
      <c r="D9663" s="5">
        <v>45185</v>
      </c>
      <c r="E9663" s="6" t="s">
        <v>3338</v>
      </c>
      <c r="F9663" s="7">
        <v>908080</v>
      </c>
      <c r="G9663" s="6" t="s">
        <v>10524</v>
      </c>
      <c r="H9663" s="7">
        <v>97619</v>
      </c>
      <c r="I9663" s="143"/>
      <c r="J9663" s="144"/>
      <c r="K9663" s="145"/>
      <c r="L9663" t="str">
        <f t="shared" si="637"/>
        <v>56248</v>
      </c>
      <c r="M9663">
        <f t="shared" si="639"/>
        <v>56248</v>
      </c>
      <c r="N9663" s="37">
        <f t="shared" si="638"/>
        <v>908080</v>
      </c>
    </row>
    <row r="9664" spans="1:14" x14ac:dyDescent="0.3">
      <c r="A9664" s="3">
        <v>10</v>
      </c>
      <c r="B9664" s="142"/>
      <c r="C9664" s="4" t="s">
        <v>26980</v>
      </c>
      <c r="D9664" s="5">
        <v>45188</v>
      </c>
      <c r="E9664" s="6" t="s">
        <v>2364</v>
      </c>
      <c r="F9664" s="7">
        <v>1668173</v>
      </c>
      <c r="G9664" s="6" t="s">
        <v>10524</v>
      </c>
      <c r="H9664" s="7">
        <v>179329</v>
      </c>
      <c r="I9664" s="143"/>
      <c r="J9664" s="144"/>
      <c r="K9664" s="145"/>
      <c r="L9664" t="str">
        <f t="shared" si="637"/>
        <v>56372</v>
      </c>
      <c r="M9664">
        <f t="shared" si="639"/>
        <v>56372</v>
      </c>
      <c r="N9664" s="37">
        <f t="shared" si="638"/>
        <v>1668173</v>
      </c>
    </row>
    <row r="9665" spans="1:14" x14ac:dyDescent="0.3">
      <c r="A9665" s="3">
        <v>10</v>
      </c>
      <c r="B9665" s="142"/>
      <c r="C9665" s="4" t="s">
        <v>26981</v>
      </c>
      <c r="D9665" s="5">
        <v>45188</v>
      </c>
      <c r="E9665" s="6" t="s">
        <v>6686</v>
      </c>
      <c r="F9665" s="7">
        <v>632580</v>
      </c>
      <c r="G9665" s="6" t="s">
        <v>10524</v>
      </c>
      <c r="H9665" s="7">
        <v>68002</v>
      </c>
      <c r="I9665" s="143"/>
      <c r="J9665" s="144"/>
      <c r="K9665" s="145"/>
      <c r="L9665" t="str">
        <f t="shared" si="637"/>
        <v>56376</v>
      </c>
      <c r="M9665">
        <f t="shared" si="639"/>
        <v>56376</v>
      </c>
      <c r="N9665" s="37">
        <f t="shared" si="638"/>
        <v>632580</v>
      </c>
    </row>
    <row r="9666" spans="1:14" x14ac:dyDescent="0.3">
      <c r="A9666" s="3">
        <v>10</v>
      </c>
      <c r="B9666" s="142"/>
      <c r="C9666" s="4" t="s">
        <v>26982</v>
      </c>
      <c r="D9666" s="5">
        <v>45189</v>
      </c>
      <c r="E9666" s="6" t="s">
        <v>2414</v>
      </c>
      <c r="F9666" s="7">
        <v>1194005</v>
      </c>
      <c r="G9666" s="6" t="s">
        <v>10524</v>
      </c>
      <c r="H9666" s="7">
        <v>128356</v>
      </c>
      <c r="I9666" s="143"/>
      <c r="J9666" s="144"/>
      <c r="K9666" s="145"/>
      <c r="L9666" t="str">
        <f t="shared" si="637"/>
        <v>56460</v>
      </c>
      <c r="M9666">
        <f t="shared" si="639"/>
        <v>56460</v>
      </c>
      <c r="N9666" s="37">
        <f t="shared" si="638"/>
        <v>1194005</v>
      </c>
    </row>
    <row r="9667" spans="1:14" x14ac:dyDescent="0.3">
      <c r="A9667" s="3">
        <v>10</v>
      </c>
      <c r="B9667" s="142"/>
      <c r="C9667" s="4" t="s">
        <v>26983</v>
      </c>
      <c r="D9667" s="5">
        <v>45190</v>
      </c>
      <c r="E9667" s="6" t="s">
        <v>2414</v>
      </c>
      <c r="F9667" s="7">
        <v>400506</v>
      </c>
      <c r="G9667" s="6" t="s">
        <v>10524</v>
      </c>
      <c r="H9667" s="7">
        <v>43054</v>
      </c>
      <c r="I9667" s="143"/>
      <c r="J9667" s="144"/>
      <c r="K9667" s="145"/>
      <c r="L9667" t="str">
        <f t="shared" si="637"/>
        <v>57361</v>
      </c>
      <c r="M9667">
        <f t="shared" si="639"/>
        <v>57361</v>
      </c>
      <c r="N9667" s="37">
        <f t="shared" si="638"/>
        <v>400506</v>
      </c>
    </row>
    <row r="9668" spans="1:14" x14ac:dyDescent="0.3">
      <c r="A9668" s="3">
        <v>10</v>
      </c>
      <c r="B9668" s="142"/>
      <c r="C9668" s="4" t="s">
        <v>26984</v>
      </c>
      <c r="D9668" s="5">
        <v>45189</v>
      </c>
      <c r="E9668" s="6" t="s">
        <v>5437</v>
      </c>
      <c r="F9668" s="7">
        <v>359828</v>
      </c>
      <c r="G9668" s="6" t="s">
        <v>10524</v>
      </c>
      <c r="H9668" s="7">
        <v>38682</v>
      </c>
      <c r="I9668" s="143"/>
      <c r="J9668" s="144"/>
      <c r="K9668" s="145"/>
      <c r="L9668" t="str">
        <f t="shared" si="637"/>
        <v>56427</v>
      </c>
      <c r="M9668">
        <f t="shared" si="639"/>
        <v>56427</v>
      </c>
      <c r="N9668" s="37">
        <f t="shared" si="638"/>
        <v>359828</v>
      </c>
    </row>
    <row r="9669" spans="1:14" x14ac:dyDescent="0.3">
      <c r="A9669" s="3">
        <v>10</v>
      </c>
      <c r="B9669" s="142"/>
      <c r="C9669" s="4" t="s">
        <v>26985</v>
      </c>
      <c r="D9669" s="5">
        <v>45189</v>
      </c>
      <c r="E9669" s="6" t="s">
        <v>2414</v>
      </c>
      <c r="F9669" s="7">
        <v>756355</v>
      </c>
      <c r="G9669" s="6" t="s">
        <v>10524</v>
      </c>
      <c r="H9669" s="7">
        <v>81308</v>
      </c>
      <c r="I9669" s="143"/>
      <c r="J9669" s="144"/>
      <c r="K9669" s="145"/>
      <c r="L9669" t="str">
        <f t="shared" si="637"/>
        <v>56439</v>
      </c>
      <c r="M9669">
        <f t="shared" si="639"/>
        <v>56439</v>
      </c>
      <c r="N9669" s="37">
        <f t="shared" si="638"/>
        <v>756355</v>
      </c>
    </row>
    <row r="9670" spans="1:14" x14ac:dyDescent="0.3">
      <c r="A9670" s="3">
        <v>10</v>
      </c>
      <c r="B9670" s="142"/>
      <c r="C9670" s="4" t="s">
        <v>26986</v>
      </c>
      <c r="D9670" s="5">
        <v>45191</v>
      </c>
      <c r="E9670" s="6" t="s">
        <v>2414</v>
      </c>
      <c r="F9670" s="7">
        <v>287202</v>
      </c>
      <c r="G9670" s="6" t="s">
        <v>10524</v>
      </c>
      <c r="H9670" s="7">
        <v>30874</v>
      </c>
      <c r="I9670" s="143"/>
      <c r="J9670" s="144"/>
      <c r="K9670" s="145"/>
      <c r="L9670" t="str">
        <f t="shared" si="637"/>
        <v>57581</v>
      </c>
      <c r="M9670">
        <f t="shared" si="639"/>
        <v>57581</v>
      </c>
      <c r="N9670" s="37">
        <f t="shared" si="638"/>
        <v>287202</v>
      </c>
    </row>
    <row r="9671" spans="1:14" x14ac:dyDescent="0.3">
      <c r="A9671" s="3">
        <v>10</v>
      </c>
      <c r="B9671" s="142"/>
      <c r="C9671" s="4" t="s">
        <v>26987</v>
      </c>
      <c r="D9671" s="5">
        <v>45195</v>
      </c>
      <c r="E9671" s="6" t="s">
        <v>6572</v>
      </c>
      <c r="F9671" s="7">
        <v>1148650</v>
      </c>
      <c r="G9671" s="6" t="s">
        <v>10524</v>
      </c>
      <c r="H9671" s="7">
        <v>123480</v>
      </c>
      <c r="I9671" s="143"/>
      <c r="J9671" s="144"/>
      <c r="K9671" s="145"/>
      <c r="L9671" t="str">
        <f t="shared" si="637"/>
        <v>57834</v>
      </c>
      <c r="M9671">
        <f t="shared" si="639"/>
        <v>57834</v>
      </c>
      <c r="N9671" s="37">
        <f t="shared" si="638"/>
        <v>1148650</v>
      </c>
    </row>
    <row r="9672" spans="1:14" x14ac:dyDescent="0.3">
      <c r="A9672" s="3">
        <v>10</v>
      </c>
      <c r="B9672" s="142"/>
      <c r="C9672" s="4" t="s">
        <v>26988</v>
      </c>
      <c r="D9672" s="5">
        <v>45195</v>
      </c>
      <c r="E9672" s="6" t="s">
        <v>6572</v>
      </c>
      <c r="F9672" s="7">
        <v>634444</v>
      </c>
      <c r="G9672" s="6" t="s">
        <v>10524</v>
      </c>
      <c r="H9672" s="7">
        <v>68203</v>
      </c>
      <c r="I9672" s="143"/>
      <c r="J9672" s="144"/>
      <c r="K9672" s="145"/>
      <c r="L9672" t="str">
        <f t="shared" si="637"/>
        <v>57840</v>
      </c>
      <c r="M9672">
        <f t="shared" si="639"/>
        <v>57840</v>
      </c>
      <c r="N9672" s="37">
        <f t="shared" si="638"/>
        <v>634444</v>
      </c>
    </row>
    <row r="9673" spans="1:14" x14ac:dyDescent="0.3">
      <c r="A9673" s="3">
        <v>10</v>
      </c>
      <c r="B9673" s="142"/>
      <c r="C9673" s="4" t="s">
        <v>26989</v>
      </c>
      <c r="D9673" s="5">
        <v>45195</v>
      </c>
      <c r="E9673" s="6" t="s">
        <v>6686</v>
      </c>
      <c r="F9673" s="7">
        <v>667510</v>
      </c>
      <c r="G9673" s="6" t="s">
        <v>10524</v>
      </c>
      <c r="H9673" s="7">
        <v>71757</v>
      </c>
      <c r="I9673" s="143"/>
      <c r="J9673" s="144"/>
      <c r="K9673" s="145"/>
      <c r="L9673" t="str">
        <f t="shared" si="637"/>
        <v>57859</v>
      </c>
      <c r="M9673">
        <f t="shared" si="639"/>
        <v>57859</v>
      </c>
      <c r="N9673" s="37">
        <f t="shared" si="638"/>
        <v>667510</v>
      </c>
    </row>
    <row r="9674" spans="1:14" x14ac:dyDescent="0.3">
      <c r="A9674" s="3">
        <v>10</v>
      </c>
      <c r="B9674" s="142"/>
      <c r="C9674" s="4" t="s">
        <v>26990</v>
      </c>
      <c r="D9674" s="5">
        <v>45190</v>
      </c>
      <c r="E9674" s="6" t="s">
        <v>6572</v>
      </c>
      <c r="F9674" s="7">
        <v>270983</v>
      </c>
      <c r="G9674" s="6" t="s">
        <v>10524</v>
      </c>
      <c r="H9674" s="7">
        <v>29131</v>
      </c>
      <c r="I9674" s="143"/>
      <c r="J9674" s="144"/>
      <c r="K9674" s="145"/>
      <c r="L9674" t="str">
        <f t="shared" si="637"/>
        <v>57363</v>
      </c>
      <c r="M9674">
        <f t="shared" si="639"/>
        <v>57363</v>
      </c>
      <c r="N9674" s="37">
        <f t="shared" si="638"/>
        <v>270983</v>
      </c>
    </row>
    <row r="9675" spans="1:14" x14ac:dyDescent="0.3">
      <c r="A9675" s="3">
        <v>10</v>
      </c>
      <c r="B9675" s="142"/>
      <c r="C9675" s="4" t="s">
        <v>26991</v>
      </c>
      <c r="D9675" s="5">
        <v>45196</v>
      </c>
      <c r="E9675" s="6" t="s">
        <v>2414</v>
      </c>
      <c r="F9675" s="7">
        <v>396527</v>
      </c>
      <c r="G9675" s="6" t="s">
        <v>10524</v>
      </c>
      <c r="H9675" s="7">
        <v>42627</v>
      </c>
      <c r="I9675" s="143"/>
      <c r="J9675" s="144"/>
      <c r="K9675" s="145"/>
      <c r="L9675" t="str">
        <f t="shared" si="637"/>
        <v>57931</v>
      </c>
      <c r="M9675">
        <f t="shared" si="639"/>
        <v>57931</v>
      </c>
      <c r="N9675" s="37">
        <f t="shared" si="638"/>
        <v>396527</v>
      </c>
    </row>
    <row r="9676" spans="1:14" x14ac:dyDescent="0.3">
      <c r="A9676" s="3">
        <v>10</v>
      </c>
      <c r="B9676" s="142"/>
      <c r="C9676" s="4" t="s">
        <v>26992</v>
      </c>
      <c r="D9676" s="5">
        <v>45197</v>
      </c>
      <c r="E9676" s="6" t="s">
        <v>3338</v>
      </c>
      <c r="F9676" s="7">
        <v>396527</v>
      </c>
      <c r="G9676" s="6" t="s">
        <v>10524</v>
      </c>
      <c r="H9676" s="7">
        <v>42627</v>
      </c>
      <c r="I9676" s="143"/>
      <c r="J9676" s="144"/>
      <c r="K9676" s="145"/>
      <c r="L9676" t="str">
        <f t="shared" si="637"/>
        <v>58196</v>
      </c>
      <c r="M9676">
        <f t="shared" si="639"/>
        <v>58196</v>
      </c>
      <c r="N9676" s="37">
        <f t="shared" si="638"/>
        <v>396527</v>
      </c>
    </row>
    <row r="9677" spans="1:14" x14ac:dyDescent="0.3">
      <c r="A9677" s="3">
        <v>10</v>
      </c>
      <c r="B9677" s="142"/>
      <c r="C9677" s="4" t="s">
        <v>26993</v>
      </c>
      <c r="D9677" s="5">
        <v>45189</v>
      </c>
      <c r="E9677" s="6" t="s">
        <v>2414</v>
      </c>
      <c r="F9677" s="7">
        <v>839598</v>
      </c>
      <c r="G9677" s="6" t="s">
        <v>10524</v>
      </c>
      <c r="H9677" s="7">
        <v>90257</v>
      </c>
      <c r="I9677" s="143"/>
      <c r="J9677" s="144"/>
      <c r="K9677" s="145"/>
      <c r="L9677" t="str">
        <f t="shared" si="637"/>
        <v>56462</v>
      </c>
      <c r="M9677">
        <f t="shared" si="639"/>
        <v>56462</v>
      </c>
      <c r="N9677" s="37">
        <f t="shared" si="638"/>
        <v>839598</v>
      </c>
    </row>
    <row r="9678" spans="1:14" x14ac:dyDescent="0.3">
      <c r="A9678" s="3">
        <v>10</v>
      </c>
      <c r="B9678" s="142"/>
      <c r="C9678" s="4" t="s">
        <v>26994</v>
      </c>
      <c r="D9678" s="5">
        <v>45198</v>
      </c>
      <c r="E9678" s="6" t="s">
        <v>6686</v>
      </c>
      <c r="F9678" s="7">
        <v>522418</v>
      </c>
      <c r="G9678" s="6" t="s">
        <v>10524</v>
      </c>
      <c r="H9678" s="7">
        <v>56160</v>
      </c>
      <c r="I9678" s="143"/>
      <c r="J9678" s="144"/>
      <c r="K9678" s="145"/>
      <c r="L9678" t="str">
        <f t="shared" si="637"/>
        <v>58952</v>
      </c>
      <c r="M9678">
        <f t="shared" si="639"/>
        <v>58952</v>
      </c>
      <c r="N9678" s="37">
        <f t="shared" si="638"/>
        <v>522418</v>
      </c>
    </row>
    <row r="9679" spans="1:14" x14ac:dyDescent="0.3">
      <c r="A9679" s="3">
        <v>10</v>
      </c>
      <c r="B9679" s="142"/>
      <c r="C9679" s="4" t="s">
        <v>26995</v>
      </c>
      <c r="D9679" s="5">
        <v>45195</v>
      </c>
      <c r="E9679" s="6" t="s">
        <v>3338</v>
      </c>
      <c r="F9679" s="7">
        <v>973979</v>
      </c>
      <c r="G9679" s="6" t="s">
        <v>10524</v>
      </c>
      <c r="H9679" s="7">
        <v>104703</v>
      </c>
      <c r="I9679" s="143"/>
      <c r="J9679" s="144"/>
      <c r="K9679" s="145"/>
      <c r="L9679" t="str">
        <f t="shared" si="637"/>
        <v>57823</v>
      </c>
      <c r="M9679">
        <f t="shared" si="639"/>
        <v>57823</v>
      </c>
      <c r="N9679" s="37">
        <f t="shared" si="638"/>
        <v>973979</v>
      </c>
    </row>
    <row r="9680" spans="1:14" x14ac:dyDescent="0.3">
      <c r="A9680" s="3">
        <v>10</v>
      </c>
      <c r="B9680" s="142"/>
      <c r="C9680" s="4" t="s">
        <v>26996</v>
      </c>
      <c r="D9680" s="5">
        <v>45176</v>
      </c>
      <c r="E9680" s="6" t="s">
        <v>26779</v>
      </c>
      <c r="F9680" s="7">
        <v>1242670</v>
      </c>
      <c r="G9680" s="6" t="s">
        <v>10524</v>
      </c>
      <c r="H9680" s="7">
        <v>133587</v>
      </c>
      <c r="I9680" s="143"/>
      <c r="J9680" s="144"/>
      <c r="K9680" s="145"/>
      <c r="L9680" t="str">
        <f t="shared" si="637"/>
        <v>53474</v>
      </c>
      <c r="M9680">
        <f t="shared" si="639"/>
        <v>53474</v>
      </c>
      <c r="N9680" s="37">
        <f t="shared" si="638"/>
        <v>1242670</v>
      </c>
    </row>
    <row r="9681" spans="1:14" x14ac:dyDescent="0.3">
      <c r="A9681" s="3">
        <v>10</v>
      </c>
      <c r="B9681" s="142"/>
      <c r="C9681" s="4" t="s">
        <v>26997</v>
      </c>
      <c r="D9681" s="5">
        <v>45197</v>
      </c>
      <c r="E9681" s="6" t="s">
        <v>26998</v>
      </c>
      <c r="F9681" s="7">
        <v>270983</v>
      </c>
      <c r="G9681" s="6" t="s">
        <v>10524</v>
      </c>
      <c r="H9681" s="7">
        <v>29131</v>
      </c>
      <c r="I9681" s="143"/>
      <c r="J9681" s="144"/>
      <c r="K9681" s="145"/>
      <c r="L9681" t="str">
        <f t="shared" si="637"/>
        <v>58690</v>
      </c>
      <c r="M9681">
        <f t="shared" si="639"/>
        <v>58690</v>
      </c>
      <c r="N9681" s="37">
        <f t="shared" si="638"/>
        <v>270983</v>
      </c>
    </row>
    <row r="9682" spans="1:14" x14ac:dyDescent="0.3">
      <c r="A9682" s="3">
        <v>10</v>
      </c>
      <c r="B9682" s="142"/>
      <c r="C9682" s="4" t="s">
        <v>26999</v>
      </c>
      <c r="D9682" s="5">
        <v>45197</v>
      </c>
      <c r="E9682" s="6" t="s">
        <v>27000</v>
      </c>
      <c r="F9682" s="7">
        <v>346310</v>
      </c>
      <c r="G9682" s="6" t="s">
        <v>10524</v>
      </c>
      <c r="H9682" s="7">
        <v>37228</v>
      </c>
      <c r="I9682" s="143"/>
      <c r="J9682" s="144"/>
      <c r="K9682" s="145"/>
      <c r="L9682" t="str">
        <f t="shared" si="637"/>
        <v>58810</v>
      </c>
      <c r="M9682">
        <f t="shared" si="639"/>
        <v>58810</v>
      </c>
      <c r="N9682" s="37">
        <f t="shared" si="638"/>
        <v>346310</v>
      </c>
    </row>
    <row r="9683" spans="1:14" x14ac:dyDescent="0.3">
      <c r="A9683" s="3">
        <v>10</v>
      </c>
      <c r="B9683" s="135"/>
      <c r="C9683" s="4" t="s">
        <v>27001</v>
      </c>
      <c r="D9683" s="5">
        <v>45197</v>
      </c>
      <c r="E9683" s="6" t="s">
        <v>27002</v>
      </c>
      <c r="F9683" s="7">
        <v>947104</v>
      </c>
      <c r="G9683" s="6" t="s">
        <v>10524</v>
      </c>
      <c r="H9683" s="7">
        <v>101814</v>
      </c>
      <c r="I9683" s="137"/>
      <c r="J9683" s="140"/>
      <c r="K9683" s="141"/>
      <c r="L9683" t="str">
        <f t="shared" si="637"/>
        <v>58682</v>
      </c>
      <c r="M9683">
        <f t="shared" si="639"/>
        <v>58682</v>
      </c>
      <c r="N9683" s="37">
        <f t="shared" si="638"/>
        <v>947104</v>
      </c>
    </row>
    <row r="9684" spans="1:14" ht="25.05" x14ac:dyDescent="0.3">
      <c r="A9684" s="3">
        <v>10</v>
      </c>
      <c r="B9684" s="134" t="s">
        <v>27112</v>
      </c>
      <c r="C9684" s="4" t="s">
        <v>27113</v>
      </c>
      <c r="D9684" s="5">
        <v>45182</v>
      </c>
      <c r="E9684" s="6" t="s">
        <v>2134</v>
      </c>
      <c r="F9684" s="7">
        <v>1726996</v>
      </c>
      <c r="G9684" s="6" t="s">
        <v>10524</v>
      </c>
      <c r="H9684" s="7">
        <v>185652</v>
      </c>
      <c r="I9684" s="136">
        <v>3734043</v>
      </c>
      <c r="J9684" s="138" t="s">
        <v>591</v>
      </c>
      <c r="K9684" s="139"/>
      <c r="L9684" t="str">
        <f t="shared" ref="L9684:L9694" si="640">+RIGHT(C9684,5)</f>
        <v>54935</v>
      </c>
      <c r="M9684">
        <f t="shared" ref="M9684:M9695" si="641">+L9684*1</f>
        <v>54935</v>
      </c>
      <c r="N9684" s="37">
        <f t="shared" ref="N9684:N9694" si="642">+F9684</f>
        <v>1726996</v>
      </c>
    </row>
    <row r="9685" spans="1:14" x14ac:dyDescent="0.3">
      <c r="A9685" s="3">
        <v>10</v>
      </c>
      <c r="B9685" s="135"/>
      <c r="C9685" s="4" t="s">
        <v>27114</v>
      </c>
      <c r="D9685" s="5">
        <v>45195</v>
      </c>
      <c r="E9685" s="6" t="s">
        <v>1368</v>
      </c>
      <c r="F9685" s="7">
        <v>2456806</v>
      </c>
      <c r="G9685" s="6" t="s">
        <v>10524</v>
      </c>
      <c r="H9685" s="7">
        <v>264107</v>
      </c>
      <c r="I9685" s="137"/>
      <c r="J9685" s="140"/>
      <c r="K9685" s="141"/>
      <c r="L9685" t="str">
        <f t="shared" si="640"/>
        <v>57795</v>
      </c>
      <c r="M9685">
        <f t="shared" si="641"/>
        <v>57795</v>
      </c>
      <c r="N9685" s="37">
        <f t="shared" si="642"/>
        <v>2456806</v>
      </c>
    </row>
    <row r="9686" spans="1:14" x14ac:dyDescent="0.3">
      <c r="A9686" s="3">
        <v>10</v>
      </c>
      <c r="B9686" s="134" t="s">
        <v>27115</v>
      </c>
      <c r="C9686" s="4" t="s">
        <v>27116</v>
      </c>
      <c r="D9686" s="5">
        <v>45196</v>
      </c>
      <c r="E9686" s="6" t="s">
        <v>1368</v>
      </c>
      <c r="F9686" s="7">
        <v>2238910</v>
      </c>
      <c r="G9686" s="6" t="s">
        <v>10524</v>
      </c>
      <c r="H9686" s="7">
        <v>240683</v>
      </c>
      <c r="I9686" s="136">
        <v>3884406</v>
      </c>
      <c r="J9686" s="138" t="s">
        <v>596</v>
      </c>
      <c r="K9686" s="139"/>
      <c r="L9686" t="str">
        <f t="shared" si="640"/>
        <v>57895</v>
      </c>
      <c r="M9686">
        <f t="shared" si="641"/>
        <v>57895</v>
      </c>
      <c r="N9686" s="37">
        <f t="shared" si="642"/>
        <v>2238910</v>
      </c>
    </row>
    <row r="9687" spans="1:14" x14ac:dyDescent="0.3">
      <c r="A9687" s="3">
        <v>10</v>
      </c>
      <c r="B9687" s="135"/>
      <c r="C9687" s="4" t="s">
        <v>27117</v>
      </c>
      <c r="D9687" s="5">
        <v>45182</v>
      </c>
      <c r="E9687" s="6" t="s">
        <v>1368</v>
      </c>
      <c r="F9687" s="7">
        <v>2113366</v>
      </c>
      <c r="G9687" s="6" t="s">
        <v>10524</v>
      </c>
      <c r="H9687" s="7">
        <v>227187</v>
      </c>
      <c r="I9687" s="137"/>
      <c r="J9687" s="140"/>
      <c r="K9687" s="141"/>
      <c r="L9687" t="str">
        <f t="shared" si="640"/>
        <v>54926</v>
      </c>
      <c r="M9687">
        <f t="shared" si="641"/>
        <v>54926</v>
      </c>
      <c r="N9687" s="37">
        <f t="shared" si="642"/>
        <v>2113366</v>
      </c>
    </row>
    <row r="9688" spans="1:14" x14ac:dyDescent="0.3">
      <c r="A9688" s="3">
        <v>10</v>
      </c>
      <c r="B9688" s="134" t="s">
        <v>27118</v>
      </c>
      <c r="C9688" s="4" t="s">
        <v>27119</v>
      </c>
      <c r="D9688" s="5">
        <v>45185</v>
      </c>
      <c r="E9688" s="6" t="s">
        <v>1368</v>
      </c>
      <c r="F9688" s="7">
        <v>3278394</v>
      </c>
      <c r="G9688" s="6" t="s">
        <v>10524</v>
      </c>
      <c r="H9688" s="7">
        <v>352427</v>
      </c>
      <c r="I9688" s="136">
        <v>10594436</v>
      </c>
      <c r="J9688" s="138" t="s">
        <v>604</v>
      </c>
      <c r="K9688" s="139"/>
      <c r="L9688" t="str">
        <f t="shared" si="640"/>
        <v>56218</v>
      </c>
      <c r="M9688">
        <f t="shared" si="641"/>
        <v>56218</v>
      </c>
      <c r="N9688" s="37">
        <f t="shared" si="642"/>
        <v>3278394</v>
      </c>
    </row>
    <row r="9689" spans="1:14" x14ac:dyDescent="0.3">
      <c r="A9689" s="3">
        <v>10</v>
      </c>
      <c r="B9689" s="142"/>
      <c r="C9689" s="4" t="s">
        <v>27120</v>
      </c>
      <c r="D9689" s="5">
        <v>45170</v>
      </c>
      <c r="E9689" s="6" t="s">
        <v>1368</v>
      </c>
      <c r="F9689" s="7">
        <v>4469180</v>
      </c>
      <c r="G9689" s="6" t="s">
        <v>10524</v>
      </c>
      <c r="H9689" s="7">
        <v>480437</v>
      </c>
      <c r="I9689" s="143"/>
      <c r="J9689" s="144"/>
      <c r="K9689" s="145"/>
      <c r="L9689" t="str">
        <f t="shared" si="640"/>
        <v>53234</v>
      </c>
      <c r="M9689">
        <f t="shared" si="641"/>
        <v>53234</v>
      </c>
      <c r="N9689" s="37">
        <f t="shared" si="642"/>
        <v>4469180</v>
      </c>
    </row>
    <row r="9690" spans="1:14" ht="25.05" x14ac:dyDescent="0.3">
      <c r="A9690" s="3">
        <v>10</v>
      </c>
      <c r="B9690" s="142"/>
      <c r="C9690" s="4" t="s">
        <v>27121</v>
      </c>
      <c r="D9690" s="5">
        <v>45182</v>
      </c>
      <c r="E9690" s="6" t="s">
        <v>1787</v>
      </c>
      <c r="F9690" s="7">
        <v>2854073</v>
      </c>
      <c r="G9690" s="6" t="s">
        <v>10524</v>
      </c>
      <c r="H9690" s="7">
        <v>306813</v>
      </c>
      <c r="I9690" s="143"/>
      <c r="J9690" s="144"/>
      <c r="K9690" s="145"/>
      <c r="L9690" t="str">
        <f t="shared" si="640"/>
        <v>54979</v>
      </c>
      <c r="M9690">
        <f t="shared" si="641"/>
        <v>54979</v>
      </c>
      <c r="N9690" s="37">
        <f t="shared" si="642"/>
        <v>2854073</v>
      </c>
    </row>
    <row r="9691" spans="1:14" ht="25.05" x14ac:dyDescent="0.3">
      <c r="A9691" s="3">
        <v>10</v>
      </c>
      <c r="B9691" s="135"/>
      <c r="C9691" s="4" t="s">
        <v>27122</v>
      </c>
      <c r="D9691" s="5">
        <v>45170</v>
      </c>
      <c r="E9691" s="6" t="s">
        <v>1787</v>
      </c>
      <c r="F9691" s="7">
        <v>1268870</v>
      </c>
      <c r="G9691" s="6" t="s">
        <v>10524</v>
      </c>
      <c r="H9691" s="7">
        <v>136404</v>
      </c>
      <c r="I9691" s="137"/>
      <c r="J9691" s="140"/>
      <c r="K9691" s="141"/>
      <c r="L9691" t="str">
        <f t="shared" si="640"/>
        <v>53233</v>
      </c>
      <c r="M9691">
        <f t="shared" si="641"/>
        <v>53233</v>
      </c>
      <c r="N9691" s="37">
        <f t="shared" si="642"/>
        <v>1268870</v>
      </c>
    </row>
    <row r="9692" spans="1:14" ht="37.6" x14ac:dyDescent="0.3">
      <c r="A9692" s="3">
        <v>10</v>
      </c>
      <c r="B9692" s="8" t="s">
        <v>27123</v>
      </c>
      <c r="C9692" s="4" t="s">
        <v>27124</v>
      </c>
      <c r="D9692" s="5">
        <v>45182</v>
      </c>
      <c r="E9692" s="6" t="s">
        <v>1787</v>
      </c>
      <c r="F9692" s="7">
        <v>1594955</v>
      </c>
      <c r="G9692" s="6" t="s">
        <v>10524</v>
      </c>
      <c r="H9692" s="7">
        <v>171458</v>
      </c>
      <c r="I9692" s="11">
        <v>1423497</v>
      </c>
      <c r="J9692" s="132" t="s">
        <v>610</v>
      </c>
      <c r="K9692" s="133"/>
      <c r="L9692" t="str">
        <f t="shared" si="640"/>
        <v>54936</v>
      </c>
      <c r="M9692">
        <f t="shared" si="641"/>
        <v>54936</v>
      </c>
      <c r="N9692" s="37">
        <f t="shared" si="642"/>
        <v>1594955</v>
      </c>
    </row>
    <row r="9693" spans="1:14" x14ac:dyDescent="0.3">
      <c r="A9693" s="3">
        <v>10</v>
      </c>
      <c r="B9693" s="134" t="s">
        <v>27125</v>
      </c>
      <c r="C9693" s="4" t="s">
        <v>27126</v>
      </c>
      <c r="D9693" s="5">
        <v>45188</v>
      </c>
      <c r="E9693" s="6" t="s">
        <v>1368</v>
      </c>
      <c r="F9693" s="7">
        <v>1853539</v>
      </c>
      <c r="G9693" s="6" t="s">
        <v>10524</v>
      </c>
      <c r="H9693" s="7">
        <v>199256</v>
      </c>
      <c r="I9693" s="136">
        <v>4986764</v>
      </c>
      <c r="J9693" s="138" t="s">
        <v>615</v>
      </c>
      <c r="K9693" s="139"/>
      <c r="L9693" t="str">
        <f t="shared" si="640"/>
        <v>56394</v>
      </c>
      <c r="M9693">
        <f t="shared" si="641"/>
        <v>56394</v>
      </c>
      <c r="N9693" s="37">
        <f t="shared" si="642"/>
        <v>1853539</v>
      </c>
    </row>
    <row r="9694" spans="1:14" x14ac:dyDescent="0.3">
      <c r="A9694" s="3">
        <v>10</v>
      </c>
      <c r="B9694" s="142"/>
      <c r="C9694" s="4" t="s">
        <v>27127</v>
      </c>
      <c r="D9694" s="5">
        <v>45174</v>
      </c>
      <c r="E9694" s="6" t="s">
        <v>1368</v>
      </c>
      <c r="F9694" s="7">
        <v>1199426</v>
      </c>
      <c r="G9694" s="6" t="s">
        <v>10524</v>
      </c>
      <c r="H9694" s="7">
        <v>128938</v>
      </c>
      <c r="I9694" s="143"/>
      <c r="J9694" s="144"/>
      <c r="K9694" s="145"/>
      <c r="L9694" t="str">
        <f t="shared" si="640"/>
        <v>53333</v>
      </c>
      <c r="M9694">
        <f t="shared" si="641"/>
        <v>53333</v>
      </c>
      <c r="N9694" s="37">
        <f t="shared" si="642"/>
        <v>1199426</v>
      </c>
    </row>
    <row r="9695" spans="1:14" x14ac:dyDescent="0.3">
      <c r="A9695" s="3">
        <v>10</v>
      </c>
      <c r="B9695" s="142"/>
      <c r="C9695" s="4" t="s">
        <v>27128</v>
      </c>
      <c r="D9695" s="5">
        <v>45195</v>
      </c>
      <c r="E9695" s="6" t="s">
        <v>1368</v>
      </c>
      <c r="F9695" s="7">
        <v>1199426</v>
      </c>
      <c r="G9695" s="6" t="s">
        <v>10524</v>
      </c>
      <c r="H9695" s="7">
        <v>128938</v>
      </c>
      <c r="I9695" s="143"/>
      <c r="J9695" s="144"/>
      <c r="K9695" s="145"/>
      <c r="L9695" t="str">
        <f t="shared" ref="L9695:L9755" si="643">+RIGHT(C9695,5)</f>
        <v>57875</v>
      </c>
      <c r="M9695">
        <f t="shared" si="641"/>
        <v>57875</v>
      </c>
      <c r="N9695" s="37">
        <f t="shared" ref="N9695:N9755" si="644">+F9695</f>
        <v>1199426</v>
      </c>
    </row>
    <row r="9696" spans="1:14" ht="25.05" x14ac:dyDescent="0.3">
      <c r="A9696" s="3">
        <v>10</v>
      </c>
      <c r="B9696" s="135"/>
      <c r="C9696" s="4" t="s">
        <v>27129</v>
      </c>
      <c r="D9696" s="5">
        <v>45181</v>
      </c>
      <c r="E9696" s="6" t="s">
        <v>1787</v>
      </c>
      <c r="F9696" s="7">
        <v>1335020</v>
      </c>
      <c r="G9696" s="6" t="s">
        <v>10524</v>
      </c>
      <c r="H9696" s="7">
        <v>143515</v>
      </c>
      <c r="I9696" s="137"/>
      <c r="J9696" s="140"/>
      <c r="K9696" s="141"/>
      <c r="L9696" t="str">
        <f t="shared" si="643"/>
        <v>54922</v>
      </c>
      <c r="M9696">
        <f t="shared" ref="M9696:M9755" si="645">+L9696*1</f>
        <v>54922</v>
      </c>
      <c r="N9696" s="37">
        <f t="shared" si="644"/>
        <v>1335020</v>
      </c>
    </row>
    <row r="9697" spans="1:14" ht="37.6" x14ac:dyDescent="0.3">
      <c r="A9697" s="3">
        <v>10</v>
      </c>
      <c r="B9697" s="8" t="s">
        <v>27133</v>
      </c>
      <c r="C9697" s="4" t="s">
        <v>27134</v>
      </c>
      <c r="D9697" s="5">
        <v>45195</v>
      </c>
      <c r="E9697" s="6" t="s">
        <v>1787</v>
      </c>
      <c r="F9697" s="7">
        <v>793055</v>
      </c>
      <c r="G9697" s="6" t="s">
        <v>10524</v>
      </c>
      <c r="H9697" s="7">
        <v>85253</v>
      </c>
      <c r="I9697" s="11">
        <v>707802</v>
      </c>
      <c r="J9697" s="132" t="s">
        <v>623</v>
      </c>
      <c r="K9697" s="133"/>
      <c r="L9697" t="str">
        <f t="shared" si="643"/>
        <v>57868</v>
      </c>
      <c r="M9697">
        <f t="shared" si="645"/>
        <v>57868</v>
      </c>
      <c r="N9697" s="37">
        <f t="shared" si="644"/>
        <v>793055</v>
      </c>
    </row>
    <row r="9698" spans="1:14" ht="37.6" x14ac:dyDescent="0.3">
      <c r="A9698" s="3">
        <v>10</v>
      </c>
      <c r="B9698" s="8" t="s">
        <v>27138</v>
      </c>
      <c r="C9698" s="4" t="s">
        <v>27139</v>
      </c>
      <c r="D9698" s="5">
        <v>45199</v>
      </c>
      <c r="E9698" s="6" t="s">
        <v>1365</v>
      </c>
      <c r="F9698" s="7">
        <v>1934734</v>
      </c>
      <c r="G9698" s="6" t="s">
        <v>10524</v>
      </c>
      <c r="H9698" s="7">
        <v>207984</v>
      </c>
      <c r="I9698" s="11">
        <v>1726750</v>
      </c>
      <c r="J9698" s="132" t="s">
        <v>626</v>
      </c>
      <c r="K9698" s="133"/>
      <c r="L9698" t="str">
        <f t="shared" si="643"/>
        <v>59146</v>
      </c>
      <c r="M9698">
        <f t="shared" si="645"/>
        <v>59146</v>
      </c>
      <c r="N9698" s="37">
        <f t="shared" si="644"/>
        <v>1934734</v>
      </c>
    </row>
    <row r="9699" spans="1:14" ht="25.05" x14ac:dyDescent="0.3">
      <c r="A9699" s="3">
        <v>10</v>
      </c>
      <c r="B9699" s="134" t="s">
        <v>27140</v>
      </c>
      <c r="C9699" s="4" t="s">
        <v>27141</v>
      </c>
      <c r="D9699" s="5">
        <v>45188</v>
      </c>
      <c r="E9699" s="6" t="s">
        <v>1787</v>
      </c>
      <c r="F9699" s="7">
        <v>2670041</v>
      </c>
      <c r="G9699" s="6" t="s">
        <v>10524</v>
      </c>
      <c r="H9699" s="7">
        <v>287029</v>
      </c>
      <c r="I9699" s="136">
        <v>13325061</v>
      </c>
      <c r="J9699" s="138" t="s">
        <v>630</v>
      </c>
      <c r="K9699" s="139"/>
      <c r="L9699" t="str">
        <f t="shared" si="643"/>
        <v>56342</v>
      </c>
      <c r="M9699">
        <f t="shared" si="645"/>
        <v>56342</v>
      </c>
      <c r="N9699" s="37">
        <f t="shared" si="644"/>
        <v>2670041</v>
      </c>
    </row>
    <row r="9700" spans="1:14" x14ac:dyDescent="0.3">
      <c r="A9700" s="3">
        <v>10</v>
      </c>
      <c r="B9700" s="142"/>
      <c r="C9700" s="4" t="s">
        <v>27142</v>
      </c>
      <c r="D9700" s="5">
        <v>45174</v>
      </c>
      <c r="E9700" s="6" t="s">
        <v>1368</v>
      </c>
      <c r="F9700" s="7">
        <v>2984062</v>
      </c>
      <c r="G9700" s="6" t="s">
        <v>10524</v>
      </c>
      <c r="H9700" s="7">
        <v>320787</v>
      </c>
      <c r="I9700" s="143"/>
      <c r="J9700" s="144"/>
      <c r="K9700" s="145"/>
      <c r="L9700" t="str">
        <f t="shared" si="643"/>
        <v>53300</v>
      </c>
      <c r="M9700">
        <f t="shared" si="645"/>
        <v>53300</v>
      </c>
      <c r="N9700" s="37">
        <f t="shared" si="644"/>
        <v>2984062</v>
      </c>
    </row>
    <row r="9701" spans="1:14" ht="25.05" x14ac:dyDescent="0.3">
      <c r="A9701" s="3">
        <v>10</v>
      </c>
      <c r="B9701" s="142"/>
      <c r="C9701" s="4" t="s">
        <v>27143</v>
      </c>
      <c r="D9701" s="5">
        <v>45183</v>
      </c>
      <c r="E9701" s="6" t="s">
        <v>1787</v>
      </c>
      <c r="F9701" s="7">
        <v>1731548</v>
      </c>
      <c r="G9701" s="6" t="s">
        <v>10524</v>
      </c>
      <c r="H9701" s="7">
        <v>186141</v>
      </c>
      <c r="I9701" s="143"/>
      <c r="J9701" s="144"/>
      <c r="K9701" s="145"/>
      <c r="L9701" t="str">
        <f t="shared" si="643"/>
        <v>55043</v>
      </c>
      <c r="M9701">
        <f t="shared" si="645"/>
        <v>55043</v>
      </c>
      <c r="N9701" s="37">
        <f t="shared" si="644"/>
        <v>1731548</v>
      </c>
    </row>
    <row r="9702" spans="1:14" x14ac:dyDescent="0.3">
      <c r="A9702" s="3">
        <v>10</v>
      </c>
      <c r="B9702" s="142"/>
      <c r="C9702" s="4" t="s">
        <v>27144</v>
      </c>
      <c r="D9702" s="5">
        <v>45192</v>
      </c>
      <c r="E9702" s="6" t="s">
        <v>1365</v>
      </c>
      <c r="F9702" s="7">
        <v>3177403</v>
      </c>
      <c r="G9702" s="6" t="s">
        <v>10524</v>
      </c>
      <c r="H9702" s="7">
        <v>341571</v>
      </c>
      <c r="I9702" s="143"/>
      <c r="J9702" s="144"/>
      <c r="K9702" s="145"/>
      <c r="L9702" t="str">
        <f t="shared" si="643"/>
        <v>57651</v>
      </c>
      <c r="M9702">
        <f t="shared" si="645"/>
        <v>57651</v>
      </c>
      <c r="N9702" s="37">
        <f t="shared" si="644"/>
        <v>3177403</v>
      </c>
    </row>
    <row r="9703" spans="1:14" x14ac:dyDescent="0.3">
      <c r="A9703" s="3">
        <v>10</v>
      </c>
      <c r="B9703" s="142"/>
      <c r="C9703" s="4" t="s">
        <v>27145</v>
      </c>
      <c r="D9703" s="5">
        <v>45199</v>
      </c>
      <c r="E9703" s="6" t="s">
        <v>1365</v>
      </c>
      <c r="F9703" s="7">
        <v>1934734</v>
      </c>
      <c r="G9703" s="6" t="s">
        <v>10524</v>
      </c>
      <c r="H9703" s="7">
        <v>207984</v>
      </c>
      <c r="I9703" s="143"/>
      <c r="J9703" s="144"/>
      <c r="K9703" s="145"/>
      <c r="L9703" t="str">
        <f t="shared" si="643"/>
        <v>59126</v>
      </c>
      <c r="M9703">
        <f t="shared" si="645"/>
        <v>59126</v>
      </c>
      <c r="N9703" s="37">
        <f t="shared" si="644"/>
        <v>1934734</v>
      </c>
    </row>
    <row r="9704" spans="1:14" x14ac:dyDescent="0.3">
      <c r="A9704" s="3">
        <v>10</v>
      </c>
      <c r="B9704" s="135"/>
      <c r="C9704" s="4" t="s">
        <v>27146</v>
      </c>
      <c r="D9704" s="5">
        <v>45177</v>
      </c>
      <c r="E9704" s="6" t="s">
        <v>1368</v>
      </c>
      <c r="F9704" s="7">
        <v>2432252</v>
      </c>
      <c r="G9704" s="6" t="s">
        <v>10524</v>
      </c>
      <c r="H9704" s="7">
        <v>261467</v>
      </c>
      <c r="I9704" s="137"/>
      <c r="J9704" s="140"/>
      <c r="K9704" s="141"/>
      <c r="L9704" t="str">
        <f t="shared" si="643"/>
        <v>54623</v>
      </c>
      <c r="M9704">
        <f t="shared" si="645"/>
        <v>54623</v>
      </c>
      <c r="N9704" s="37">
        <f t="shared" si="644"/>
        <v>2432252</v>
      </c>
    </row>
    <row r="9705" spans="1:14" ht="25.05" x14ac:dyDescent="0.3">
      <c r="A9705" s="3">
        <v>10</v>
      </c>
      <c r="B9705" s="134" t="s">
        <v>27147</v>
      </c>
      <c r="C9705" s="4" t="s">
        <v>27148</v>
      </c>
      <c r="D9705" s="5">
        <v>45189</v>
      </c>
      <c r="E9705" s="6" t="s">
        <v>1787</v>
      </c>
      <c r="F9705" s="7">
        <v>1586110</v>
      </c>
      <c r="G9705" s="6" t="s">
        <v>10524</v>
      </c>
      <c r="H9705" s="7">
        <v>170507</v>
      </c>
      <c r="I9705" s="136">
        <v>5455886</v>
      </c>
      <c r="J9705" s="138" t="s">
        <v>640</v>
      </c>
      <c r="K9705" s="139"/>
      <c r="L9705" t="str">
        <f t="shared" si="643"/>
        <v>56453</v>
      </c>
      <c r="M9705">
        <f t="shared" si="645"/>
        <v>56453</v>
      </c>
      <c r="N9705" s="37">
        <f t="shared" si="644"/>
        <v>1586110</v>
      </c>
    </row>
    <row r="9706" spans="1:14" x14ac:dyDescent="0.3">
      <c r="A9706" s="3">
        <v>10</v>
      </c>
      <c r="B9706" s="142"/>
      <c r="C9706" s="4" t="s">
        <v>27149</v>
      </c>
      <c r="D9706" s="5">
        <v>45177</v>
      </c>
      <c r="E9706" s="6" t="s">
        <v>1368</v>
      </c>
      <c r="F9706" s="7">
        <v>2398853</v>
      </c>
      <c r="G9706" s="6" t="s">
        <v>10524</v>
      </c>
      <c r="H9706" s="7">
        <v>257877</v>
      </c>
      <c r="I9706" s="143"/>
      <c r="J9706" s="144"/>
      <c r="K9706" s="145"/>
      <c r="L9706" t="str">
        <f t="shared" si="643"/>
        <v>54624</v>
      </c>
      <c r="M9706">
        <f t="shared" si="645"/>
        <v>54624</v>
      </c>
      <c r="N9706" s="37">
        <f t="shared" si="644"/>
        <v>2398853</v>
      </c>
    </row>
    <row r="9707" spans="1:14" ht="25.05" x14ac:dyDescent="0.3">
      <c r="A9707" s="3">
        <v>10</v>
      </c>
      <c r="B9707" s="135"/>
      <c r="C9707" s="4" t="s">
        <v>27150</v>
      </c>
      <c r="D9707" s="5">
        <v>45199</v>
      </c>
      <c r="E9707" s="6" t="s">
        <v>1378</v>
      </c>
      <c r="F9707" s="7">
        <v>2128075</v>
      </c>
      <c r="G9707" s="6" t="s">
        <v>10524</v>
      </c>
      <c r="H9707" s="7">
        <v>228768</v>
      </c>
      <c r="I9707" s="137"/>
      <c r="J9707" s="140"/>
      <c r="K9707" s="141"/>
      <c r="L9707" t="str">
        <f t="shared" si="643"/>
        <v>59162</v>
      </c>
      <c r="M9707">
        <f t="shared" si="645"/>
        <v>59162</v>
      </c>
      <c r="N9707" s="37">
        <f t="shared" si="644"/>
        <v>2128075</v>
      </c>
    </row>
    <row r="9708" spans="1:14" x14ac:dyDescent="0.3">
      <c r="A9708" s="3">
        <v>10</v>
      </c>
      <c r="B9708" s="134" t="s">
        <v>27151</v>
      </c>
      <c r="C9708" s="4" t="s">
        <v>27152</v>
      </c>
      <c r="D9708" s="5">
        <v>45182</v>
      </c>
      <c r="E9708" s="6" t="s">
        <v>1368</v>
      </c>
      <c r="F9708" s="7">
        <v>2534447</v>
      </c>
      <c r="G9708" s="6" t="s">
        <v>10524</v>
      </c>
      <c r="H9708" s="7">
        <v>272453</v>
      </c>
      <c r="I9708" s="136">
        <v>7570972</v>
      </c>
      <c r="J9708" s="138" t="s">
        <v>652</v>
      </c>
      <c r="K9708" s="139"/>
      <c r="L9708" t="str">
        <f t="shared" si="643"/>
        <v>54965</v>
      </c>
      <c r="M9708">
        <f t="shared" si="645"/>
        <v>54965</v>
      </c>
      <c r="N9708" s="37">
        <f t="shared" si="644"/>
        <v>2534447</v>
      </c>
    </row>
    <row r="9709" spans="1:14" x14ac:dyDescent="0.3">
      <c r="A9709" s="3">
        <v>10</v>
      </c>
      <c r="B9709" s="142"/>
      <c r="C9709" s="4" t="s">
        <v>27153</v>
      </c>
      <c r="D9709" s="5">
        <v>45175</v>
      </c>
      <c r="E9709" s="6" t="s">
        <v>1368</v>
      </c>
      <c r="F9709" s="7">
        <v>2926314</v>
      </c>
      <c r="G9709" s="6" t="s">
        <v>10524</v>
      </c>
      <c r="H9709" s="7">
        <v>314579</v>
      </c>
      <c r="I9709" s="143"/>
      <c r="J9709" s="144"/>
      <c r="K9709" s="145"/>
      <c r="L9709" t="str">
        <f t="shared" si="643"/>
        <v>53352</v>
      </c>
      <c r="M9709">
        <f t="shared" si="645"/>
        <v>53352</v>
      </c>
      <c r="N9709" s="37">
        <f t="shared" si="644"/>
        <v>2926314</v>
      </c>
    </row>
    <row r="9710" spans="1:14" ht="25.05" x14ac:dyDescent="0.3">
      <c r="A9710" s="3">
        <v>10</v>
      </c>
      <c r="B9710" s="135"/>
      <c r="C9710" s="4" t="s">
        <v>27154</v>
      </c>
      <c r="D9710" s="5">
        <v>45190</v>
      </c>
      <c r="E9710" s="6" t="s">
        <v>1378</v>
      </c>
      <c r="F9710" s="7">
        <v>3022121</v>
      </c>
      <c r="G9710" s="6" t="s">
        <v>10524</v>
      </c>
      <c r="H9710" s="7">
        <v>324878</v>
      </c>
      <c r="I9710" s="137"/>
      <c r="J9710" s="140"/>
      <c r="K9710" s="141"/>
      <c r="L9710" t="str">
        <f t="shared" si="643"/>
        <v>57354</v>
      </c>
      <c r="M9710">
        <f t="shared" si="645"/>
        <v>57354</v>
      </c>
      <c r="N9710" s="37">
        <f t="shared" si="644"/>
        <v>3022121</v>
      </c>
    </row>
    <row r="9711" spans="1:14" x14ac:dyDescent="0.3">
      <c r="A9711" s="3">
        <v>10</v>
      </c>
      <c r="B9711" s="134" t="s">
        <v>27155</v>
      </c>
      <c r="C9711" s="4" t="s">
        <v>27156</v>
      </c>
      <c r="D9711" s="5">
        <v>45175</v>
      </c>
      <c r="E9711" s="6" t="s">
        <v>1368</v>
      </c>
      <c r="F9711" s="7">
        <v>1199426</v>
      </c>
      <c r="G9711" s="6" t="s">
        <v>10524</v>
      </c>
      <c r="H9711" s="7">
        <v>128938</v>
      </c>
      <c r="I9711" s="136">
        <v>3505038</v>
      </c>
      <c r="J9711" s="138" t="s">
        <v>658</v>
      </c>
      <c r="K9711" s="139"/>
      <c r="L9711" t="str">
        <f t="shared" si="643"/>
        <v>53345</v>
      </c>
      <c r="M9711">
        <f t="shared" si="645"/>
        <v>53345</v>
      </c>
      <c r="N9711" s="37">
        <f t="shared" si="644"/>
        <v>1199426</v>
      </c>
    </row>
    <row r="9712" spans="1:14" x14ac:dyDescent="0.3">
      <c r="A9712" s="3">
        <v>10</v>
      </c>
      <c r="B9712" s="135"/>
      <c r="C9712" s="4" t="s">
        <v>27157</v>
      </c>
      <c r="D9712" s="5">
        <v>45195</v>
      </c>
      <c r="E9712" s="6" t="s">
        <v>1368</v>
      </c>
      <c r="F9712" s="7">
        <v>2727788</v>
      </c>
      <c r="G9712" s="6" t="s">
        <v>10524</v>
      </c>
      <c r="H9712" s="7">
        <v>293238</v>
      </c>
      <c r="I9712" s="137"/>
      <c r="J9712" s="140"/>
      <c r="K9712" s="141"/>
      <c r="L9712" t="str">
        <f t="shared" si="643"/>
        <v>57821</v>
      </c>
      <c r="M9712">
        <f t="shared" si="645"/>
        <v>57821</v>
      </c>
      <c r="N9712" s="37">
        <f t="shared" si="644"/>
        <v>2727788</v>
      </c>
    </row>
    <row r="9713" spans="1:14" x14ac:dyDescent="0.3">
      <c r="A9713" s="3">
        <v>10</v>
      </c>
      <c r="B9713" s="134" t="s">
        <v>27158</v>
      </c>
      <c r="C9713" s="4" t="s">
        <v>27159</v>
      </c>
      <c r="D9713" s="5">
        <v>45174</v>
      </c>
      <c r="E9713" s="6" t="s">
        <v>1368</v>
      </c>
      <c r="F9713" s="7">
        <v>3674921</v>
      </c>
      <c r="G9713" s="6" t="s">
        <v>10524</v>
      </c>
      <c r="H9713" s="7">
        <v>395054</v>
      </c>
      <c r="I9713" s="136">
        <v>10482735</v>
      </c>
      <c r="J9713" s="138" t="s">
        <v>664</v>
      </c>
      <c r="K9713" s="139"/>
      <c r="L9713" t="str">
        <f t="shared" si="643"/>
        <v>53297</v>
      </c>
      <c r="M9713">
        <f t="shared" si="645"/>
        <v>53297</v>
      </c>
      <c r="N9713" s="37">
        <f t="shared" si="644"/>
        <v>3674921</v>
      </c>
    </row>
    <row r="9714" spans="1:14" x14ac:dyDescent="0.3">
      <c r="A9714" s="3">
        <v>10</v>
      </c>
      <c r="B9714" s="142"/>
      <c r="C9714" s="4" t="s">
        <v>27160</v>
      </c>
      <c r="D9714" s="5">
        <v>45189</v>
      </c>
      <c r="E9714" s="6" t="s">
        <v>1368</v>
      </c>
      <c r="F9714" s="7">
        <v>3056519</v>
      </c>
      <c r="G9714" s="6" t="s">
        <v>10524</v>
      </c>
      <c r="H9714" s="7">
        <v>328576</v>
      </c>
      <c r="I9714" s="143"/>
      <c r="J9714" s="144"/>
      <c r="K9714" s="145"/>
      <c r="L9714" t="str">
        <f t="shared" si="643"/>
        <v>56451</v>
      </c>
      <c r="M9714">
        <f t="shared" si="645"/>
        <v>56451</v>
      </c>
      <c r="N9714" s="37">
        <f t="shared" si="644"/>
        <v>3056519</v>
      </c>
    </row>
    <row r="9715" spans="1:14" ht="25.05" x14ac:dyDescent="0.3">
      <c r="A9715" s="3">
        <v>10</v>
      </c>
      <c r="B9715" s="142"/>
      <c r="C9715" s="4" t="s">
        <v>27161</v>
      </c>
      <c r="D9715" s="5">
        <v>45192</v>
      </c>
      <c r="E9715" s="6" t="s">
        <v>1378</v>
      </c>
      <c r="F9715" s="7">
        <v>1928869</v>
      </c>
      <c r="G9715" s="6" t="s">
        <v>10524</v>
      </c>
      <c r="H9715" s="7">
        <v>207353</v>
      </c>
      <c r="I9715" s="143"/>
      <c r="J9715" s="144"/>
      <c r="K9715" s="145"/>
      <c r="L9715" t="str">
        <f t="shared" si="643"/>
        <v>57654</v>
      </c>
      <c r="M9715">
        <f t="shared" si="645"/>
        <v>57654</v>
      </c>
      <c r="N9715" s="37">
        <f t="shared" si="644"/>
        <v>1928869</v>
      </c>
    </row>
    <row r="9716" spans="1:14" x14ac:dyDescent="0.3">
      <c r="A9716" s="3">
        <v>10</v>
      </c>
      <c r="B9716" s="135"/>
      <c r="C9716" s="4" t="s">
        <v>27162</v>
      </c>
      <c r="D9716" s="5">
        <v>45185</v>
      </c>
      <c r="E9716" s="6" t="s">
        <v>1368</v>
      </c>
      <c r="F9716" s="7">
        <v>3085052</v>
      </c>
      <c r="G9716" s="6" t="s">
        <v>10524</v>
      </c>
      <c r="H9716" s="7">
        <v>331643</v>
      </c>
      <c r="I9716" s="137"/>
      <c r="J9716" s="140"/>
      <c r="K9716" s="141"/>
      <c r="L9716" t="str">
        <f t="shared" si="643"/>
        <v>56204</v>
      </c>
      <c r="M9716">
        <f t="shared" si="645"/>
        <v>56204</v>
      </c>
      <c r="N9716" s="37">
        <f t="shared" si="644"/>
        <v>3085052</v>
      </c>
    </row>
    <row r="9717" spans="1:14" ht="25.05" x14ac:dyDescent="0.3">
      <c r="A9717" s="3">
        <v>10</v>
      </c>
      <c r="B9717" s="134" t="s">
        <v>27163</v>
      </c>
      <c r="C9717" s="4" t="s">
        <v>27164</v>
      </c>
      <c r="D9717" s="5">
        <v>45189</v>
      </c>
      <c r="E9717" s="6" t="s">
        <v>1378</v>
      </c>
      <c r="F9717" s="7">
        <v>2872022</v>
      </c>
      <c r="G9717" s="6" t="s">
        <v>10524</v>
      </c>
      <c r="H9717" s="7">
        <v>308742</v>
      </c>
      <c r="I9717" s="136">
        <v>3754785</v>
      </c>
      <c r="J9717" s="138" t="s">
        <v>673</v>
      </c>
      <c r="K9717" s="139"/>
      <c r="L9717" t="str">
        <f t="shared" si="643"/>
        <v>56491</v>
      </c>
      <c r="M9717">
        <f t="shared" si="645"/>
        <v>56491</v>
      </c>
      <c r="N9717" s="37">
        <f t="shared" si="644"/>
        <v>2872022</v>
      </c>
    </row>
    <row r="9718" spans="1:14" ht="25.05" x14ac:dyDescent="0.3">
      <c r="A9718" s="3">
        <v>10</v>
      </c>
      <c r="B9718" s="135"/>
      <c r="C9718" s="4" t="s">
        <v>27165</v>
      </c>
      <c r="D9718" s="5">
        <v>45183</v>
      </c>
      <c r="E9718" s="6" t="s">
        <v>1787</v>
      </c>
      <c r="F9718" s="7">
        <v>1335020</v>
      </c>
      <c r="G9718" s="6" t="s">
        <v>10524</v>
      </c>
      <c r="H9718" s="7">
        <v>143515</v>
      </c>
      <c r="I9718" s="137"/>
      <c r="J9718" s="140"/>
      <c r="K9718" s="141"/>
      <c r="L9718" t="str">
        <f t="shared" si="643"/>
        <v>55683</v>
      </c>
      <c r="M9718">
        <f t="shared" si="645"/>
        <v>55683</v>
      </c>
      <c r="N9718" s="37">
        <f t="shared" si="644"/>
        <v>1335020</v>
      </c>
    </row>
    <row r="9719" spans="1:14" ht="25.05" x14ac:dyDescent="0.3">
      <c r="A9719" s="3">
        <v>10</v>
      </c>
      <c r="B9719" s="134" t="s">
        <v>27166</v>
      </c>
      <c r="C9719" s="4" t="s">
        <v>27167</v>
      </c>
      <c r="D9719" s="5">
        <v>45195</v>
      </c>
      <c r="E9719" s="6" t="s">
        <v>1787</v>
      </c>
      <c r="F9719" s="7">
        <v>793055</v>
      </c>
      <c r="G9719" s="6" t="s">
        <v>10524</v>
      </c>
      <c r="H9719" s="7">
        <v>85253</v>
      </c>
      <c r="I9719" s="136">
        <v>6054300</v>
      </c>
      <c r="J9719" s="138" t="s">
        <v>684</v>
      </c>
      <c r="K9719" s="139"/>
      <c r="L9719" t="str">
        <f t="shared" si="643"/>
        <v>57803</v>
      </c>
      <c r="M9719">
        <f t="shared" si="645"/>
        <v>57803</v>
      </c>
      <c r="N9719" s="37">
        <f t="shared" si="644"/>
        <v>793055</v>
      </c>
    </row>
    <row r="9720" spans="1:14" x14ac:dyDescent="0.3">
      <c r="A9720" s="3">
        <v>10</v>
      </c>
      <c r="B9720" s="142"/>
      <c r="C9720" s="4" t="s">
        <v>27168</v>
      </c>
      <c r="D9720" s="5">
        <v>45190</v>
      </c>
      <c r="E9720" s="6" t="s">
        <v>1365</v>
      </c>
      <c r="F9720" s="7">
        <v>1910180</v>
      </c>
      <c r="G9720" s="6" t="s">
        <v>10524</v>
      </c>
      <c r="H9720" s="7">
        <v>205344</v>
      </c>
      <c r="I9720" s="143"/>
      <c r="J9720" s="144"/>
      <c r="K9720" s="145"/>
      <c r="L9720" t="str">
        <f t="shared" si="643"/>
        <v>57359</v>
      </c>
      <c r="M9720">
        <f t="shared" si="645"/>
        <v>57359</v>
      </c>
      <c r="N9720" s="37">
        <f t="shared" si="644"/>
        <v>1910180</v>
      </c>
    </row>
    <row r="9721" spans="1:14" x14ac:dyDescent="0.3">
      <c r="A9721" s="3">
        <v>10</v>
      </c>
      <c r="B9721" s="135"/>
      <c r="C9721" s="4" t="s">
        <v>27169</v>
      </c>
      <c r="D9721" s="5">
        <v>45184</v>
      </c>
      <c r="E9721" s="6" t="s">
        <v>1368</v>
      </c>
      <c r="F9721" s="7">
        <v>4080294</v>
      </c>
      <c r="G9721" s="6" t="s">
        <v>10524</v>
      </c>
      <c r="H9721" s="7">
        <v>438631</v>
      </c>
      <c r="I9721" s="137"/>
      <c r="J9721" s="140"/>
      <c r="K9721" s="141"/>
      <c r="L9721" t="str">
        <f t="shared" si="643"/>
        <v>56049</v>
      </c>
      <c r="M9721">
        <f t="shared" si="645"/>
        <v>56049</v>
      </c>
      <c r="N9721" s="37">
        <f t="shared" si="644"/>
        <v>4080294</v>
      </c>
    </row>
    <row r="9722" spans="1:14" x14ac:dyDescent="0.3">
      <c r="A9722" s="3">
        <v>10</v>
      </c>
      <c r="B9722" s="134" t="s">
        <v>27170</v>
      </c>
      <c r="C9722" s="4" t="s">
        <v>27171</v>
      </c>
      <c r="D9722" s="5">
        <v>45197</v>
      </c>
      <c r="E9722" s="6" t="s">
        <v>1365</v>
      </c>
      <c r="F9722" s="7">
        <v>2534447</v>
      </c>
      <c r="G9722" s="6" t="s">
        <v>10524</v>
      </c>
      <c r="H9722" s="7">
        <v>272453</v>
      </c>
      <c r="I9722" s="136">
        <v>6518056</v>
      </c>
      <c r="J9722" s="138" t="s">
        <v>693</v>
      </c>
      <c r="K9722" s="139"/>
      <c r="L9722" t="str">
        <f t="shared" si="643"/>
        <v>58833</v>
      </c>
      <c r="M9722">
        <f t="shared" si="645"/>
        <v>58833</v>
      </c>
      <c r="N9722" s="37">
        <f t="shared" si="644"/>
        <v>2534447</v>
      </c>
    </row>
    <row r="9723" spans="1:14" x14ac:dyDescent="0.3">
      <c r="A9723" s="3">
        <v>10</v>
      </c>
      <c r="B9723" s="142"/>
      <c r="C9723" s="4" t="s">
        <v>27172</v>
      </c>
      <c r="D9723" s="5">
        <v>45182</v>
      </c>
      <c r="E9723" s="6" t="s">
        <v>1368</v>
      </c>
      <c r="F9723" s="7">
        <v>2398853</v>
      </c>
      <c r="G9723" s="6" t="s">
        <v>10524</v>
      </c>
      <c r="H9723" s="7">
        <v>257877</v>
      </c>
      <c r="I9723" s="143"/>
      <c r="J9723" s="144"/>
      <c r="K9723" s="145"/>
      <c r="L9723" t="str">
        <f t="shared" si="643"/>
        <v>54943</v>
      </c>
      <c r="M9723">
        <f t="shared" si="645"/>
        <v>54943</v>
      </c>
      <c r="N9723" s="37">
        <f t="shared" si="644"/>
        <v>2398853</v>
      </c>
    </row>
    <row r="9724" spans="1:14" ht="25.05" x14ac:dyDescent="0.3">
      <c r="A9724" s="3">
        <v>10</v>
      </c>
      <c r="B9724" s="135"/>
      <c r="C9724" s="4" t="s">
        <v>27173</v>
      </c>
      <c r="D9724" s="5">
        <v>45189</v>
      </c>
      <c r="E9724" s="6" t="s">
        <v>1787</v>
      </c>
      <c r="F9724" s="7">
        <v>2369844</v>
      </c>
      <c r="G9724" s="6" t="s">
        <v>10524</v>
      </c>
      <c r="H9724" s="7">
        <v>254758</v>
      </c>
      <c r="I9724" s="137"/>
      <c r="J9724" s="140"/>
      <c r="K9724" s="141"/>
      <c r="L9724" t="str">
        <f t="shared" si="643"/>
        <v>56425</v>
      </c>
      <c r="M9724">
        <f t="shared" si="645"/>
        <v>56425</v>
      </c>
      <c r="N9724" s="37">
        <f t="shared" si="644"/>
        <v>2369844</v>
      </c>
    </row>
    <row r="9725" spans="1:14" ht="25.05" x14ac:dyDescent="0.3">
      <c r="A9725" s="3">
        <v>10</v>
      </c>
      <c r="B9725" s="134" t="s">
        <v>27174</v>
      </c>
      <c r="C9725" s="4" t="s">
        <v>27175</v>
      </c>
      <c r="D9725" s="5">
        <v>45175</v>
      </c>
      <c r="E9725" s="6" t="s">
        <v>1787</v>
      </c>
      <c r="F9725" s="7">
        <v>380661</v>
      </c>
      <c r="G9725" s="6" t="s">
        <v>10524</v>
      </c>
      <c r="H9725" s="7">
        <v>40921</v>
      </c>
      <c r="I9725" s="136">
        <v>907739</v>
      </c>
      <c r="J9725" s="138" t="s">
        <v>698</v>
      </c>
      <c r="K9725" s="139"/>
      <c r="L9725" t="str">
        <f t="shared" si="643"/>
        <v>53428</v>
      </c>
      <c r="M9725">
        <f t="shared" si="645"/>
        <v>53428</v>
      </c>
      <c r="N9725" s="37">
        <f t="shared" si="644"/>
        <v>380661</v>
      </c>
    </row>
    <row r="9726" spans="1:14" x14ac:dyDescent="0.3">
      <c r="A9726" s="3">
        <v>10</v>
      </c>
      <c r="B9726" s="135"/>
      <c r="C9726" s="4" t="s">
        <v>27176</v>
      </c>
      <c r="D9726" s="5">
        <v>45175</v>
      </c>
      <c r="E9726" s="6" t="s">
        <v>1368</v>
      </c>
      <c r="F9726" s="7">
        <v>636413</v>
      </c>
      <c r="G9726" s="6" t="s">
        <v>10524</v>
      </c>
      <c r="H9726" s="7">
        <v>68414</v>
      </c>
      <c r="I9726" s="137"/>
      <c r="J9726" s="140"/>
      <c r="K9726" s="141"/>
      <c r="L9726" t="str">
        <f t="shared" si="643"/>
        <v>53427</v>
      </c>
      <c r="M9726">
        <f t="shared" si="645"/>
        <v>53427</v>
      </c>
      <c r="N9726" s="37">
        <f t="shared" si="644"/>
        <v>636413</v>
      </c>
    </row>
    <row r="9727" spans="1:14" x14ac:dyDescent="0.3">
      <c r="A9727" s="3">
        <v>10</v>
      </c>
      <c r="B9727" s="134" t="s">
        <v>27177</v>
      </c>
      <c r="C9727" s="4" t="s">
        <v>27178</v>
      </c>
      <c r="D9727" s="5">
        <v>45189</v>
      </c>
      <c r="E9727" s="6" t="s">
        <v>1368</v>
      </c>
      <c r="F9727" s="7">
        <v>1199426</v>
      </c>
      <c r="G9727" s="6" t="s">
        <v>10524</v>
      </c>
      <c r="H9727" s="7">
        <v>128938</v>
      </c>
      <c r="I9727" s="136">
        <v>6810372</v>
      </c>
      <c r="J9727" s="138" t="s">
        <v>702</v>
      </c>
      <c r="K9727" s="139"/>
      <c r="L9727" t="str">
        <f t="shared" si="643"/>
        <v>56512</v>
      </c>
      <c r="M9727">
        <f t="shared" si="645"/>
        <v>56512</v>
      </c>
      <c r="N9727" s="37">
        <f t="shared" si="644"/>
        <v>1199426</v>
      </c>
    </row>
    <row r="9728" spans="1:14" x14ac:dyDescent="0.3">
      <c r="A9728" s="3">
        <v>10</v>
      </c>
      <c r="B9728" s="142"/>
      <c r="C9728" s="4" t="s">
        <v>27179</v>
      </c>
      <c r="D9728" s="5">
        <v>45178</v>
      </c>
      <c r="E9728" s="6" t="s">
        <v>1368</v>
      </c>
      <c r="F9728" s="7">
        <v>1513652</v>
      </c>
      <c r="G9728" s="6" t="s">
        <v>10524</v>
      </c>
      <c r="H9728" s="7">
        <v>162718</v>
      </c>
      <c r="I9728" s="143"/>
      <c r="J9728" s="144"/>
      <c r="K9728" s="145"/>
      <c r="L9728" t="str">
        <f t="shared" si="643"/>
        <v>54745</v>
      </c>
      <c r="M9728">
        <f t="shared" si="645"/>
        <v>54745</v>
      </c>
      <c r="N9728" s="37">
        <f t="shared" si="644"/>
        <v>1513652</v>
      </c>
    </row>
    <row r="9729" spans="1:14" x14ac:dyDescent="0.3">
      <c r="A9729" s="3">
        <v>10</v>
      </c>
      <c r="B9729" s="142"/>
      <c r="C9729" s="4" t="s">
        <v>27180</v>
      </c>
      <c r="D9729" s="5">
        <v>45192</v>
      </c>
      <c r="E9729" s="6" t="s">
        <v>1368</v>
      </c>
      <c r="F9729" s="7">
        <v>3278394</v>
      </c>
      <c r="G9729" s="6" t="s">
        <v>10524</v>
      </c>
      <c r="H9729" s="7">
        <v>352427</v>
      </c>
      <c r="I9729" s="143"/>
      <c r="J9729" s="144"/>
      <c r="K9729" s="145"/>
      <c r="L9729" t="str">
        <f t="shared" si="643"/>
        <v>57707</v>
      </c>
      <c r="M9729">
        <f t="shared" si="645"/>
        <v>57707</v>
      </c>
      <c r="N9729" s="37">
        <f t="shared" si="644"/>
        <v>3278394</v>
      </c>
    </row>
    <row r="9730" spans="1:14" x14ac:dyDescent="0.3">
      <c r="A9730" s="3">
        <v>10</v>
      </c>
      <c r="B9730" s="135"/>
      <c r="C9730" s="4" t="s">
        <v>27181</v>
      </c>
      <c r="D9730" s="5">
        <v>45175</v>
      </c>
      <c r="E9730" s="6" t="s">
        <v>1844</v>
      </c>
      <c r="F9730" s="7">
        <v>1639197</v>
      </c>
      <c r="G9730" s="6" t="s">
        <v>10524</v>
      </c>
      <c r="H9730" s="7">
        <v>176214</v>
      </c>
      <c r="I9730" s="137"/>
      <c r="J9730" s="140"/>
      <c r="K9730" s="141"/>
      <c r="L9730" t="str">
        <f t="shared" si="643"/>
        <v>53426</v>
      </c>
      <c r="M9730">
        <f t="shared" si="645"/>
        <v>53426</v>
      </c>
      <c r="N9730" s="37">
        <f t="shared" si="644"/>
        <v>1639197</v>
      </c>
    </row>
    <row r="9731" spans="1:14" ht="25.05" x14ac:dyDescent="0.3">
      <c r="A9731" s="3">
        <v>10</v>
      </c>
      <c r="B9731" s="134" t="s">
        <v>27182</v>
      </c>
      <c r="C9731" s="4" t="s">
        <v>27183</v>
      </c>
      <c r="D9731" s="5">
        <v>45170</v>
      </c>
      <c r="E9731" s="6" t="s">
        <v>1787</v>
      </c>
      <c r="F9731" s="7">
        <v>634435</v>
      </c>
      <c r="G9731" s="6" t="s">
        <v>10524</v>
      </c>
      <c r="H9731" s="7">
        <v>68202</v>
      </c>
      <c r="I9731" s="136">
        <v>4263459</v>
      </c>
      <c r="J9731" s="138" t="s">
        <v>708</v>
      </c>
      <c r="K9731" s="139"/>
      <c r="L9731" t="str">
        <f t="shared" si="643"/>
        <v>53217</v>
      </c>
      <c r="M9731">
        <f t="shared" si="645"/>
        <v>53217</v>
      </c>
      <c r="N9731" s="37">
        <f t="shared" si="644"/>
        <v>634435</v>
      </c>
    </row>
    <row r="9732" spans="1:14" x14ac:dyDescent="0.3">
      <c r="A9732" s="3">
        <v>10</v>
      </c>
      <c r="B9732" s="142"/>
      <c r="C9732" s="4" t="s">
        <v>27184</v>
      </c>
      <c r="D9732" s="5">
        <v>45174</v>
      </c>
      <c r="E9732" s="6" t="s">
        <v>1368</v>
      </c>
      <c r="F9732" s="7">
        <v>2055726</v>
      </c>
      <c r="G9732" s="6" t="s">
        <v>10524</v>
      </c>
      <c r="H9732" s="7">
        <v>220991</v>
      </c>
      <c r="I9732" s="143"/>
      <c r="J9732" s="144"/>
      <c r="K9732" s="145"/>
      <c r="L9732" t="str">
        <f t="shared" si="643"/>
        <v>53306</v>
      </c>
      <c r="M9732">
        <f t="shared" si="645"/>
        <v>53306</v>
      </c>
      <c r="N9732" s="37">
        <f t="shared" si="644"/>
        <v>2055726</v>
      </c>
    </row>
    <row r="9733" spans="1:14" x14ac:dyDescent="0.3">
      <c r="A9733" s="3">
        <v>10</v>
      </c>
      <c r="B9733" s="135"/>
      <c r="C9733" s="4" t="s">
        <v>27185</v>
      </c>
      <c r="D9733" s="5">
        <v>45190</v>
      </c>
      <c r="E9733" s="6" t="s">
        <v>1365</v>
      </c>
      <c r="F9733" s="7">
        <v>2086824</v>
      </c>
      <c r="G9733" s="6" t="s">
        <v>10524</v>
      </c>
      <c r="H9733" s="7">
        <v>224334</v>
      </c>
      <c r="I9733" s="137"/>
      <c r="J9733" s="140"/>
      <c r="K9733" s="141"/>
      <c r="L9733" t="str">
        <f t="shared" si="643"/>
        <v>57369</v>
      </c>
      <c r="M9733">
        <f t="shared" si="645"/>
        <v>57369</v>
      </c>
      <c r="N9733" s="37">
        <f t="shared" si="644"/>
        <v>2086824</v>
      </c>
    </row>
    <row r="9734" spans="1:14" ht="25.05" x14ac:dyDescent="0.3">
      <c r="A9734" s="3">
        <v>10</v>
      </c>
      <c r="B9734" s="134" t="s">
        <v>27186</v>
      </c>
      <c r="C9734" s="4" t="s">
        <v>27187</v>
      </c>
      <c r="D9734" s="5">
        <v>45174</v>
      </c>
      <c r="E9734" s="6" t="s">
        <v>4387</v>
      </c>
      <c r="F9734" s="7">
        <v>766260</v>
      </c>
      <c r="G9734" s="6" t="s">
        <v>10524</v>
      </c>
      <c r="H9734" s="7">
        <v>82373</v>
      </c>
      <c r="I9734" s="136">
        <v>4993831</v>
      </c>
      <c r="J9734" s="138" t="s">
        <v>712</v>
      </c>
      <c r="K9734" s="139"/>
      <c r="L9734" t="str">
        <f t="shared" si="643"/>
        <v>53329</v>
      </c>
      <c r="M9734">
        <f t="shared" si="645"/>
        <v>53329</v>
      </c>
      <c r="N9734" s="37">
        <f t="shared" si="644"/>
        <v>766260</v>
      </c>
    </row>
    <row r="9735" spans="1:14" ht="25.05" x14ac:dyDescent="0.3">
      <c r="A9735" s="3">
        <v>10</v>
      </c>
      <c r="B9735" s="142"/>
      <c r="C9735" s="4" t="s">
        <v>27188</v>
      </c>
      <c r="D9735" s="5">
        <v>45181</v>
      </c>
      <c r="E9735" s="6" t="s">
        <v>1787</v>
      </c>
      <c r="F9735" s="7">
        <v>793055</v>
      </c>
      <c r="G9735" s="6" t="s">
        <v>10524</v>
      </c>
      <c r="H9735" s="7">
        <v>85253</v>
      </c>
      <c r="I9735" s="143"/>
      <c r="J9735" s="144"/>
      <c r="K9735" s="145"/>
      <c r="L9735" t="str">
        <f t="shared" si="643"/>
        <v>54924</v>
      </c>
      <c r="M9735">
        <f t="shared" si="645"/>
        <v>54924</v>
      </c>
      <c r="N9735" s="37">
        <f t="shared" si="644"/>
        <v>793055</v>
      </c>
    </row>
    <row r="9736" spans="1:14" ht="25.05" x14ac:dyDescent="0.3">
      <c r="A9736" s="3">
        <v>10</v>
      </c>
      <c r="B9736" s="142"/>
      <c r="C9736" s="4" t="s">
        <v>27189</v>
      </c>
      <c r="D9736" s="5">
        <v>45195</v>
      </c>
      <c r="E9736" s="6" t="s">
        <v>1787</v>
      </c>
      <c r="F9736" s="7">
        <v>1335020</v>
      </c>
      <c r="G9736" s="6" t="s">
        <v>10524</v>
      </c>
      <c r="H9736" s="7">
        <v>143515</v>
      </c>
      <c r="I9736" s="143"/>
      <c r="J9736" s="144"/>
      <c r="K9736" s="145"/>
      <c r="L9736" t="str">
        <f t="shared" si="643"/>
        <v>57871</v>
      </c>
      <c r="M9736">
        <f t="shared" si="645"/>
        <v>57871</v>
      </c>
      <c r="N9736" s="37">
        <f t="shared" si="644"/>
        <v>1335020</v>
      </c>
    </row>
    <row r="9737" spans="1:14" x14ac:dyDescent="0.3">
      <c r="A9737" s="3">
        <v>10</v>
      </c>
      <c r="B9737" s="135"/>
      <c r="C9737" s="4" t="s">
        <v>27190</v>
      </c>
      <c r="D9737" s="5">
        <v>45188</v>
      </c>
      <c r="E9737" s="6" t="s">
        <v>1368</v>
      </c>
      <c r="F9737" s="7">
        <v>2700994</v>
      </c>
      <c r="G9737" s="6" t="s">
        <v>10524</v>
      </c>
      <c r="H9737" s="7">
        <v>290357</v>
      </c>
      <c r="I9737" s="137"/>
      <c r="J9737" s="140"/>
      <c r="K9737" s="141"/>
      <c r="L9737" t="str">
        <f t="shared" si="643"/>
        <v>56391</v>
      </c>
      <c r="M9737">
        <f t="shared" si="645"/>
        <v>56391</v>
      </c>
      <c r="N9737" s="37">
        <f t="shared" si="644"/>
        <v>2700994</v>
      </c>
    </row>
    <row r="9738" spans="1:14" x14ac:dyDescent="0.3">
      <c r="A9738" s="3">
        <v>10</v>
      </c>
      <c r="B9738" s="134" t="s">
        <v>27191</v>
      </c>
      <c r="C9738" s="4" t="s">
        <v>27192</v>
      </c>
      <c r="D9738" s="5">
        <v>45175</v>
      </c>
      <c r="E9738" s="6" t="s">
        <v>1862</v>
      </c>
      <c r="F9738" s="7">
        <v>317218</v>
      </c>
      <c r="G9738" s="6" t="s">
        <v>10524</v>
      </c>
      <c r="H9738" s="7">
        <v>34101</v>
      </c>
      <c r="I9738" s="136">
        <v>10053237</v>
      </c>
      <c r="J9738" s="138" t="s">
        <v>717</v>
      </c>
      <c r="K9738" s="139"/>
      <c r="L9738" t="str">
        <f t="shared" si="643"/>
        <v>53414</v>
      </c>
      <c r="M9738">
        <f t="shared" si="645"/>
        <v>53414</v>
      </c>
      <c r="N9738" s="37">
        <f t="shared" si="644"/>
        <v>317218</v>
      </c>
    </row>
    <row r="9739" spans="1:14" x14ac:dyDescent="0.3">
      <c r="A9739" s="3">
        <v>10</v>
      </c>
      <c r="B9739" s="142"/>
      <c r="C9739" s="4" t="s">
        <v>27193</v>
      </c>
      <c r="D9739" s="5">
        <v>45173</v>
      </c>
      <c r="E9739" s="6" t="s">
        <v>1365</v>
      </c>
      <c r="F9739" s="7">
        <v>2949664</v>
      </c>
      <c r="G9739" s="6" t="s">
        <v>10524</v>
      </c>
      <c r="H9739" s="7">
        <v>317089</v>
      </c>
      <c r="I9739" s="143"/>
      <c r="J9739" s="144"/>
      <c r="K9739" s="145"/>
      <c r="L9739" t="str">
        <f t="shared" si="643"/>
        <v>53261</v>
      </c>
      <c r="M9739">
        <f t="shared" si="645"/>
        <v>53261</v>
      </c>
      <c r="N9739" s="37">
        <f t="shared" si="644"/>
        <v>2949664</v>
      </c>
    </row>
    <row r="9740" spans="1:14" x14ac:dyDescent="0.3">
      <c r="A9740" s="3">
        <v>10</v>
      </c>
      <c r="B9740" s="142"/>
      <c r="C9740" s="4" t="s">
        <v>27194</v>
      </c>
      <c r="D9740" s="5">
        <v>45175</v>
      </c>
      <c r="E9740" s="6" t="s">
        <v>1368</v>
      </c>
      <c r="F9740" s="7">
        <v>3834864</v>
      </c>
      <c r="G9740" s="6" t="s">
        <v>10524</v>
      </c>
      <c r="H9740" s="7">
        <v>412248</v>
      </c>
      <c r="I9740" s="143"/>
      <c r="J9740" s="144"/>
      <c r="K9740" s="145"/>
      <c r="L9740" t="str">
        <f t="shared" si="643"/>
        <v>53415</v>
      </c>
      <c r="M9740">
        <f t="shared" si="645"/>
        <v>53415</v>
      </c>
      <c r="N9740" s="37">
        <f t="shared" si="644"/>
        <v>3834864</v>
      </c>
    </row>
    <row r="9741" spans="1:14" x14ac:dyDescent="0.3">
      <c r="A9741" s="3">
        <v>10</v>
      </c>
      <c r="B9741" s="142"/>
      <c r="C9741" s="4" t="s">
        <v>27195</v>
      </c>
      <c r="D9741" s="5">
        <v>45195</v>
      </c>
      <c r="E9741" s="6" t="s">
        <v>1365</v>
      </c>
      <c r="F9741" s="7">
        <v>2293310</v>
      </c>
      <c r="G9741" s="6" t="s">
        <v>10524</v>
      </c>
      <c r="H9741" s="7">
        <v>246531</v>
      </c>
      <c r="I9741" s="143"/>
      <c r="J9741" s="144"/>
      <c r="K9741" s="145"/>
      <c r="L9741" t="str">
        <f t="shared" si="643"/>
        <v>57857</v>
      </c>
      <c r="M9741">
        <f t="shared" si="645"/>
        <v>57857</v>
      </c>
      <c r="N9741" s="37">
        <f t="shared" si="644"/>
        <v>2293310</v>
      </c>
    </row>
    <row r="9742" spans="1:14" x14ac:dyDescent="0.3">
      <c r="A9742" s="3">
        <v>10</v>
      </c>
      <c r="B9742" s="135"/>
      <c r="C9742" s="4" t="s">
        <v>27196</v>
      </c>
      <c r="D9742" s="5">
        <v>45181</v>
      </c>
      <c r="E9742" s="6" t="s">
        <v>1365</v>
      </c>
      <c r="F9742" s="7">
        <v>1869075</v>
      </c>
      <c r="G9742" s="6" t="s">
        <v>10524</v>
      </c>
      <c r="H9742" s="7">
        <v>200926</v>
      </c>
      <c r="I9742" s="137"/>
      <c r="J9742" s="140"/>
      <c r="K9742" s="141"/>
      <c r="L9742" t="str">
        <f t="shared" si="643"/>
        <v>54895</v>
      </c>
      <c r="M9742">
        <f t="shared" si="645"/>
        <v>54895</v>
      </c>
      <c r="N9742" s="37">
        <f t="shared" si="644"/>
        <v>1869075</v>
      </c>
    </row>
    <row r="9743" spans="1:14" ht="25.05" x14ac:dyDescent="0.3">
      <c r="A9743" s="3">
        <v>10</v>
      </c>
      <c r="B9743" s="134" t="s">
        <v>27200</v>
      </c>
      <c r="C9743" s="4" t="s">
        <v>27201</v>
      </c>
      <c r="D9743" s="5">
        <v>45189</v>
      </c>
      <c r="E9743" s="6" t="s">
        <v>1787</v>
      </c>
      <c r="F9743" s="7">
        <v>3839729</v>
      </c>
      <c r="G9743" s="6" t="s">
        <v>10524</v>
      </c>
      <c r="H9743" s="7">
        <v>412771</v>
      </c>
      <c r="I9743" s="136">
        <v>5550362</v>
      </c>
      <c r="J9743" s="138" t="s">
        <v>1866</v>
      </c>
      <c r="K9743" s="139"/>
      <c r="L9743" t="str">
        <f t="shared" si="643"/>
        <v>56431</v>
      </c>
      <c r="M9743">
        <f t="shared" si="645"/>
        <v>56431</v>
      </c>
      <c r="N9743" s="37">
        <f t="shared" si="644"/>
        <v>3839729</v>
      </c>
    </row>
    <row r="9744" spans="1:14" ht="25.05" x14ac:dyDescent="0.3">
      <c r="A9744" s="3">
        <v>10</v>
      </c>
      <c r="B9744" s="135"/>
      <c r="C9744" s="4" t="s">
        <v>27202</v>
      </c>
      <c r="D9744" s="5">
        <v>45196</v>
      </c>
      <c r="E9744" s="6" t="s">
        <v>1787</v>
      </c>
      <c r="F9744" s="7">
        <v>2379164</v>
      </c>
      <c r="G9744" s="6" t="s">
        <v>10524</v>
      </c>
      <c r="H9744" s="7">
        <v>255760</v>
      </c>
      <c r="I9744" s="137"/>
      <c r="J9744" s="140"/>
      <c r="K9744" s="141"/>
      <c r="L9744" t="str">
        <f t="shared" si="643"/>
        <v>57885</v>
      </c>
      <c r="M9744">
        <f t="shared" si="645"/>
        <v>57885</v>
      </c>
      <c r="N9744" s="37">
        <f t="shared" si="644"/>
        <v>2379164</v>
      </c>
    </row>
    <row r="9745" spans="1:14" ht="25.05" x14ac:dyDescent="0.3">
      <c r="A9745" s="3">
        <v>10</v>
      </c>
      <c r="B9745" s="134" t="s">
        <v>27203</v>
      </c>
      <c r="C9745" s="4" t="s">
        <v>27204</v>
      </c>
      <c r="D9745" s="5">
        <v>45185</v>
      </c>
      <c r="E9745" s="6" t="s">
        <v>1787</v>
      </c>
      <c r="F9745" s="7">
        <v>793055</v>
      </c>
      <c r="G9745" s="6" t="s">
        <v>10524</v>
      </c>
      <c r="H9745" s="7">
        <v>85253</v>
      </c>
      <c r="I9745" s="136">
        <v>5718366</v>
      </c>
      <c r="J9745" s="138" t="s">
        <v>722</v>
      </c>
      <c r="K9745" s="139"/>
      <c r="L9745" t="str">
        <f t="shared" si="643"/>
        <v>56209</v>
      </c>
      <c r="M9745">
        <f t="shared" si="645"/>
        <v>56209</v>
      </c>
      <c r="N9745" s="37">
        <f t="shared" si="644"/>
        <v>793055</v>
      </c>
    </row>
    <row r="9746" spans="1:14" ht="25.05" x14ac:dyDescent="0.3">
      <c r="A9746" s="3">
        <v>10</v>
      </c>
      <c r="B9746" s="142"/>
      <c r="C9746" s="4" t="s">
        <v>27205</v>
      </c>
      <c r="D9746" s="5">
        <v>45185</v>
      </c>
      <c r="E9746" s="6" t="s">
        <v>1787</v>
      </c>
      <c r="F9746" s="7">
        <v>793055</v>
      </c>
      <c r="G9746" s="6" t="s">
        <v>10524</v>
      </c>
      <c r="H9746" s="7">
        <v>85253</v>
      </c>
      <c r="I9746" s="143"/>
      <c r="J9746" s="144"/>
      <c r="K9746" s="145"/>
      <c r="L9746" t="str">
        <f t="shared" si="643"/>
        <v>56213</v>
      </c>
      <c r="M9746">
        <f t="shared" si="645"/>
        <v>56213</v>
      </c>
      <c r="N9746" s="37">
        <f t="shared" si="644"/>
        <v>793055</v>
      </c>
    </row>
    <row r="9747" spans="1:14" x14ac:dyDescent="0.3">
      <c r="A9747" s="3">
        <v>10</v>
      </c>
      <c r="B9747" s="142"/>
      <c r="C9747" s="4" t="s">
        <v>27206</v>
      </c>
      <c r="D9747" s="5">
        <v>45175</v>
      </c>
      <c r="E9747" s="6" t="s">
        <v>1368</v>
      </c>
      <c r="F9747" s="7">
        <v>2436674</v>
      </c>
      <c r="G9747" s="6" t="s">
        <v>10524</v>
      </c>
      <c r="H9747" s="7">
        <v>261943</v>
      </c>
      <c r="I9747" s="143"/>
      <c r="J9747" s="144"/>
      <c r="K9747" s="145"/>
      <c r="L9747" t="str">
        <f t="shared" si="643"/>
        <v>53373</v>
      </c>
      <c r="M9747">
        <f t="shared" si="645"/>
        <v>53373</v>
      </c>
      <c r="N9747" s="37">
        <f t="shared" si="644"/>
        <v>2436674</v>
      </c>
    </row>
    <row r="9748" spans="1:14" x14ac:dyDescent="0.3">
      <c r="A9748" s="3">
        <v>10</v>
      </c>
      <c r="B9748" s="142"/>
      <c r="C9748" s="4" t="s">
        <v>27207</v>
      </c>
      <c r="D9748" s="5">
        <v>45183</v>
      </c>
      <c r="E9748" s="6" t="s">
        <v>1368</v>
      </c>
      <c r="F9748" s="7">
        <v>1141679</v>
      </c>
      <c r="G9748" s="6" t="s">
        <v>10524</v>
      </c>
      <c r="H9748" s="7">
        <v>122731</v>
      </c>
      <c r="I9748" s="143"/>
      <c r="J9748" s="144"/>
      <c r="K9748" s="145"/>
      <c r="L9748" t="str">
        <f t="shared" si="643"/>
        <v>55684</v>
      </c>
      <c r="M9748">
        <f t="shared" si="645"/>
        <v>55684</v>
      </c>
      <c r="N9748" s="37">
        <f t="shared" si="644"/>
        <v>1141679</v>
      </c>
    </row>
    <row r="9749" spans="1:14" x14ac:dyDescent="0.3">
      <c r="A9749" s="3">
        <v>10</v>
      </c>
      <c r="B9749" s="135"/>
      <c r="C9749" s="4" t="s">
        <v>27208</v>
      </c>
      <c r="D9749" s="5">
        <v>45189</v>
      </c>
      <c r="E9749" s="6" t="s">
        <v>1368</v>
      </c>
      <c r="F9749" s="7">
        <v>1242670</v>
      </c>
      <c r="G9749" s="6" t="s">
        <v>10524</v>
      </c>
      <c r="H9749" s="7">
        <v>133587</v>
      </c>
      <c r="I9749" s="137"/>
      <c r="J9749" s="140"/>
      <c r="K9749" s="141"/>
      <c r="L9749" t="str">
        <f t="shared" si="643"/>
        <v>56493</v>
      </c>
      <c r="M9749">
        <f t="shared" si="645"/>
        <v>56493</v>
      </c>
      <c r="N9749" s="37">
        <f t="shared" si="644"/>
        <v>1242670</v>
      </c>
    </row>
    <row r="9750" spans="1:14" x14ac:dyDescent="0.3">
      <c r="A9750" s="3">
        <v>10</v>
      </c>
      <c r="B9750" s="134" t="s">
        <v>27209</v>
      </c>
      <c r="C9750" s="4" t="s">
        <v>27210</v>
      </c>
      <c r="D9750" s="5">
        <v>45187</v>
      </c>
      <c r="E9750" s="6" t="s">
        <v>1368</v>
      </c>
      <c r="F9750" s="7">
        <v>2398853</v>
      </c>
      <c r="G9750" s="6" t="s">
        <v>10524</v>
      </c>
      <c r="H9750" s="7">
        <v>257877</v>
      </c>
      <c r="I9750" s="136">
        <v>3746709</v>
      </c>
      <c r="J9750" s="138" t="s">
        <v>726</v>
      </c>
      <c r="K9750" s="139"/>
      <c r="L9750" t="str">
        <f t="shared" si="643"/>
        <v>56309</v>
      </c>
      <c r="M9750">
        <f t="shared" si="645"/>
        <v>56309</v>
      </c>
      <c r="N9750" s="37">
        <f t="shared" si="644"/>
        <v>2398853</v>
      </c>
    </row>
    <row r="9751" spans="1:14" x14ac:dyDescent="0.3">
      <c r="A9751" s="3">
        <v>10</v>
      </c>
      <c r="B9751" s="135"/>
      <c r="C9751" s="4" t="s">
        <v>27211</v>
      </c>
      <c r="D9751" s="5">
        <v>45187</v>
      </c>
      <c r="E9751" s="6" t="s">
        <v>1368</v>
      </c>
      <c r="F9751" s="7">
        <v>1799140</v>
      </c>
      <c r="G9751" s="6" t="s">
        <v>10524</v>
      </c>
      <c r="H9751" s="7">
        <v>193407</v>
      </c>
      <c r="I9751" s="137"/>
      <c r="J9751" s="140"/>
      <c r="K9751" s="141"/>
      <c r="L9751" t="str">
        <f t="shared" si="643"/>
        <v>56293</v>
      </c>
      <c r="M9751">
        <f t="shared" si="645"/>
        <v>56293</v>
      </c>
      <c r="N9751" s="37">
        <f t="shared" si="644"/>
        <v>1799140</v>
      </c>
    </row>
    <row r="9752" spans="1:14" ht="37.6" x14ac:dyDescent="0.3">
      <c r="A9752" s="3">
        <v>10</v>
      </c>
      <c r="B9752" s="8" t="s">
        <v>27212</v>
      </c>
      <c r="C9752" s="4" t="s">
        <v>27213</v>
      </c>
      <c r="D9752" s="5">
        <v>45174</v>
      </c>
      <c r="E9752" s="6" t="s">
        <v>1787</v>
      </c>
      <c r="F9752" s="7">
        <v>634435</v>
      </c>
      <c r="G9752" s="6" t="s">
        <v>10524</v>
      </c>
      <c r="H9752" s="7">
        <v>68202</v>
      </c>
      <c r="I9752" s="11">
        <v>566233</v>
      </c>
      <c r="J9752" s="132" t="s">
        <v>735</v>
      </c>
      <c r="K9752" s="133"/>
      <c r="L9752" t="str">
        <f t="shared" si="643"/>
        <v>53334</v>
      </c>
      <c r="M9752">
        <f t="shared" si="645"/>
        <v>53334</v>
      </c>
      <c r="N9752" s="37">
        <f t="shared" si="644"/>
        <v>634435</v>
      </c>
    </row>
    <row r="9753" spans="1:14" x14ac:dyDescent="0.3">
      <c r="A9753" s="3">
        <v>10</v>
      </c>
      <c r="B9753" s="134" t="s">
        <v>27214</v>
      </c>
      <c r="C9753" s="4" t="s">
        <v>27215</v>
      </c>
      <c r="D9753" s="5">
        <v>45195</v>
      </c>
      <c r="E9753" s="6" t="s">
        <v>1368</v>
      </c>
      <c r="F9753" s="7">
        <v>9835182</v>
      </c>
      <c r="G9753" s="6" t="s">
        <v>10524</v>
      </c>
      <c r="H9753" s="7">
        <v>1057282</v>
      </c>
      <c r="I9753" s="136">
        <v>17651351</v>
      </c>
      <c r="J9753" s="138" t="s">
        <v>739</v>
      </c>
      <c r="K9753" s="139"/>
      <c r="L9753" t="str">
        <f t="shared" si="643"/>
        <v>57872</v>
      </c>
      <c r="M9753">
        <f t="shared" si="645"/>
        <v>57872</v>
      </c>
      <c r="N9753" s="37">
        <f t="shared" si="644"/>
        <v>9835182</v>
      </c>
    </row>
    <row r="9754" spans="1:14" ht="25.05" x14ac:dyDescent="0.3">
      <c r="A9754" s="3">
        <v>10</v>
      </c>
      <c r="B9754" s="142"/>
      <c r="C9754" s="4" t="s">
        <v>27216</v>
      </c>
      <c r="D9754" s="5">
        <v>45189</v>
      </c>
      <c r="E9754" s="6" t="s">
        <v>1787</v>
      </c>
      <c r="F9754" s="7">
        <v>2379164</v>
      </c>
      <c r="G9754" s="6" t="s">
        <v>10524</v>
      </c>
      <c r="H9754" s="7">
        <v>255760</v>
      </c>
      <c r="I9754" s="143"/>
      <c r="J9754" s="144"/>
      <c r="K9754" s="145"/>
      <c r="L9754" t="str">
        <f t="shared" si="643"/>
        <v>56513</v>
      </c>
      <c r="M9754">
        <f t="shared" si="645"/>
        <v>56513</v>
      </c>
      <c r="N9754" s="37">
        <f t="shared" si="644"/>
        <v>2379164</v>
      </c>
    </row>
    <row r="9755" spans="1:14" x14ac:dyDescent="0.3">
      <c r="A9755" s="3">
        <v>10</v>
      </c>
      <c r="B9755" s="135"/>
      <c r="C9755" s="4" t="s">
        <v>27217</v>
      </c>
      <c r="D9755" s="5">
        <v>45182</v>
      </c>
      <c r="E9755" s="6" t="s">
        <v>1368</v>
      </c>
      <c r="F9755" s="7">
        <v>7563078</v>
      </c>
      <c r="G9755" s="6" t="s">
        <v>10524</v>
      </c>
      <c r="H9755" s="7">
        <v>813031</v>
      </c>
      <c r="I9755" s="137"/>
      <c r="J9755" s="140"/>
      <c r="K9755" s="141"/>
      <c r="L9755" t="str">
        <f t="shared" si="643"/>
        <v>55009</v>
      </c>
      <c r="M9755">
        <f t="shared" si="645"/>
        <v>55009</v>
      </c>
      <c r="N9755" s="37">
        <f t="shared" si="644"/>
        <v>7563078</v>
      </c>
    </row>
    <row r="9756" spans="1:14" ht="25.05" x14ac:dyDescent="0.3">
      <c r="A9756" s="3">
        <v>10</v>
      </c>
      <c r="B9756" s="134" t="s">
        <v>27224</v>
      </c>
      <c r="C9756" s="4" t="s">
        <v>27225</v>
      </c>
      <c r="D9756" s="5">
        <v>45178</v>
      </c>
      <c r="E9756" s="6" t="s">
        <v>1378</v>
      </c>
      <c r="F9756" s="7">
        <v>2078968</v>
      </c>
      <c r="G9756" s="6" t="s">
        <v>10524</v>
      </c>
      <c r="H9756" s="7">
        <v>223489</v>
      </c>
      <c r="I9756" s="136">
        <v>5278095</v>
      </c>
      <c r="J9756" s="138" t="s">
        <v>749</v>
      </c>
      <c r="K9756" s="139"/>
      <c r="L9756" t="str">
        <f t="shared" ref="L9756:L9811" si="646">+RIGHT(C9756,5)</f>
        <v>54744</v>
      </c>
      <c r="M9756">
        <f t="shared" ref="M9756:M9812" si="647">+L9756*1</f>
        <v>54744</v>
      </c>
      <c r="N9756" s="37">
        <f t="shared" ref="N9756:N9811" si="648">+F9756</f>
        <v>2078968</v>
      </c>
    </row>
    <row r="9757" spans="1:14" x14ac:dyDescent="0.3">
      <c r="A9757" s="3">
        <v>10</v>
      </c>
      <c r="B9757" s="142"/>
      <c r="C9757" s="4" t="s">
        <v>27226</v>
      </c>
      <c r="D9757" s="5">
        <v>45175</v>
      </c>
      <c r="E9757" s="6" t="s">
        <v>1365</v>
      </c>
      <c r="F9757" s="7">
        <v>1842383</v>
      </c>
      <c r="G9757" s="6" t="s">
        <v>10524</v>
      </c>
      <c r="H9757" s="7">
        <v>198056</v>
      </c>
      <c r="I9757" s="143"/>
      <c r="J9757" s="144"/>
      <c r="K9757" s="145"/>
      <c r="L9757" t="str">
        <f t="shared" si="646"/>
        <v>53424</v>
      </c>
      <c r="M9757">
        <f t="shared" si="647"/>
        <v>53424</v>
      </c>
      <c r="N9757" s="37">
        <f t="shared" si="648"/>
        <v>1842383</v>
      </c>
    </row>
    <row r="9758" spans="1:14" x14ac:dyDescent="0.3">
      <c r="A9758" s="3">
        <v>10</v>
      </c>
      <c r="B9758" s="135"/>
      <c r="C9758" s="4" t="s">
        <v>27227</v>
      </c>
      <c r="D9758" s="5">
        <v>45185</v>
      </c>
      <c r="E9758" s="6" t="s">
        <v>1365</v>
      </c>
      <c r="F9758" s="7">
        <v>1992481</v>
      </c>
      <c r="G9758" s="6" t="s">
        <v>10524</v>
      </c>
      <c r="H9758" s="7">
        <v>214192</v>
      </c>
      <c r="I9758" s="137"/>
      <c r="J9758" s="140"/>
      <c r="K9758" s="141"/>
      <c r="L9758" t="str">
        <f t="shared" si="646"/>
        <v>56270</v>
      </c>
      <c r="M9758">
        <f t="shared" si="647"/>
        <v>56270</v>
      </c>
      <c r="N9758" s="37">
        <f t="shared" si="648"/>
        <v>1992481</v>
      </c>
    </row>
    <row r="9759" spans="1:14" ht="25.05" x14ac:dyDescent="0.3">
      <c r="A9759" s="3">
        <v>10</v>
      </c>
      <c r="B9759" s="134" t="s">
        <v>27228</v>
      </c>
      <c r="C9759" s="4" t="s">
        <v>27229</v>
      </c>
      <c r="D9759" s="5">
        <v>45196</v>
      </c>
      <c r="E9759" s="6" t="s">
        <v>1378</v>
      </c>
      <c r="F9759" s="7">
        <v>2078968</v>
      </c>
      <c r="G9759" s="6" t="s">
        <v>10524</v>
      </c>
      <c r="H9759" s="7">
        <v>223489</v>
      </c>
      <c r="I9759" s="136">
        <v>7316329</v>
      </c>
      <c r="J9759" s="138" t="s">
        <v>760</v>
      </c>
      <c r="K9759" s="139"/>
      <c r="L9759" t="str">
        <f t="shared" si="646"/>
        <v>57887</v>
      </c>
      <c r="M9759">
        <f t="shared" si="647"/>
        <v>57887</v>
      </c>
      <c r="N9759" s="37">
        <f t="shared" si="648"/>
        <v>2078968</v>
      </c>
    </row>
    <row r="9760" spans="1:14" ht="25.05" x14ac:dyDescent="0.3">
      <c r="A9760" s="3">
        <v>10</v>
      </c>
      <c r="B9760" s="142"/>
      <c r="C9760" s="4" t="s">
        <v>27230</v>
      </c>
      <c r="D9760" s="5">
        <v>45177</v>
      </c>
      <c r="E9760" s="6" t="s">
        <v>1771</v>
      </c>
      <c r="F9760" s="7">
        <v>1833916</v>
      </c>
      <c r="G9760" s="6" t="s">
        <v>10524</v>
      </c>
      <c r="H9760" s="7">
        <v>197146</v>
      </c>
      <c r="I9760" s="143"/>
      <c r="J9760" s="144"/>
      <c r="K9760" s="145"/>
      <c r="L9760" t="str">
        <f t="shared" si="646"/>
        <v>54538</v>
      </c>
      <c r="M9760">
        <f t="shared" si="647"/>
        <v>54538</v>
      </c>
      <c r="N9760" s="37">
        <f t="shared" si="648"/>
        <v>1833916</v>
      </c>
    </row>
    <row r="9761" spans="1:14" ht="25.05" x14ac:dyDescent="0.3">
      <c r="A9761" s="3">
        <v>10</v>
      </c>
      <c r="B9761" s="142"/>
      <c r="C9761" s="4" t="s">
        <v>27231</v>
      </c>
      <c r="D9761" s="5">
        <v>45189</v>
      </c>
      <c r="E9761" s="6" t="s">
        <v>1771</v>
      </c>
      <c r="F9761" s="7">
        <v>1343866</v>
      </c>
      <c r="G9761" s="6" t="s">
        <v>10524</v>
      </c>
      <c r="H9761" s="7">
        <v>144466</v>
      </c>
      <c r="I9761" s="143"/>
      <c r="J9761" s="144"/>
      <c r="K9761" s="145"/>
      <c r="L9761" t="str">
        <f t="shared" si="646"/>
        <v>56428</v>
      </c>
      <c r="M9761">
        <f t="shared" si="647"/>
        <v>56428</v>
      </c>
      <c r="N9761" s="37">
        <f t="shared" si="648"/>
        <v>1343866</v>
      </c>
    </row>
    <row r="9762" spans="1:14" x14ac:dyDescent="0.3">
      <c r="A9762" s="3">
        <v>10</v>
      </c>
      <c r="B9762" s="135"/>
      <c r="C9762" s="4" t="s">
        <v>27232</v>
      </c>
      <c r="D9762" s="5">
        <v>45184</v>
      </c>
      <c r="E9762" s="6" t="s">
        <v>1365</v>
      </c>
      <c r="F9762" s="7">
        <v>2940818</v>
      </c>
      <c r="G9762" s="6" t="s">
        <v>10524</v>
      </c>
      <c r="H9762" s="7">
        <v>316138</v>
      </c>
      <c r="I9762" s="137"/>
      <c r="J9762" s="140"/>
      <c r="K9762" s="141"/>
      <c r="L9762" t="str">
        <f t="shared" si="646"/>
        <v>56037</v>
      </c>
      <c r="M9762">
        <f t="shared" si="647"/>
        <v>56037</v>
      </c>
      <c r="N9762" s="37">
        <f t="shared" si="648"/>
        <v>2940818</v>
      </c>
    </row>
    <row r="9763" spans="1:14" x14ac:dyDescent="0.3">
      <c r="A9763" s="3">
        <v>10</v>
      </c>
      <c r="B9763" s="134" t="s">
        <v>27233</v>
      </c>
      <c r="C9763" s="4" t="s">
        <v>5000</v>
      </c>
      <c r="D9763" s="5">
        <v>45176</v>
      </c>
      <c r="E9763" s="6" t="s">
        <v>1368</v>
      </c>
      <c r="F9763" s="7">
        <v>2363014</v>
      </c>
      <c r="G9763" s="6" t="s">
        <v>10524</v>
      </c>
      <c r="H9763" s="7">
        <v>254024</v>
      </c>
      <c r="I9763" s="136">
        <v>12579273</v>
      </c>
      <c r="J9763" s="138" t="s">
        <v>767</v>
      </c>
      <c r="K9763" s="139"/>
      <c r="L9763" t="str">
        <f t="shared" si="646"/>
        <v>54472</v>
      </c>
      <c r="M9763">
        <f t="shared" si="647"/>
        <v>54472</v>
      </c>
      <c r="N9763" s="37">
        <f t="shared" si="648"/>
        <v>2363014</v>
      </c>
    </row>
    <row r="9764" spans="1:14" x14ac:dyDescent="0.3">
      <c r="A9764" s="3">
        <v>10</v>
      </c>
      <c r="B9764" s="142"/>
      <c r="C9764" s="4" t="s">
        <v>27234</v>
      </c>
      <c r="D9764" s="5">
        <v>45194</v>
      </c>
      <c r="E9764" s="6" t="s">
        <v>1368</v>
      </c>
      <c r="F9764" s="7">
        <v>2940818</v>
      </c>
      <c r="G9764" s="6" t="s">
        <v>10524</v>
      </c>
      <c r="H9764" s="7">
        <v>316138</v>
      </c>
      <c r="I9764" s="143"/>
      <c r="J9764" s="144"/>
      <c r="K9764" s="145"/>
      <c r="L9764" t="str">
        <f t="shared" si="646"/>
        <v>57780</v>
      </c>
      <c r="M9764">
        <f t="shared" si="647"/>
        <v>57780</v>
      </c>
      <c r="N9764" s="37">
        <f t="shared" si="648"/>
        <v>2940818</v>
      </c>
    </row>
    <row r="9765" spans="1:14" x14ac:dyDescent="0.3">
      <c r="A9765" s="3">
        <v>10</v>
      </c>
      <c r="B9765" s="142"/>
      <c r="C9765" s="4" t="s">
        <v>27235</v>
      </c>
      <c r="D9765" s="5">
        <v>45187</v>
      </c>
      <c r="E9765" s="6" t="s">
        <v>1368</v>
      </c>
      <c r="F9765" s="7">
        <v>2509893</v>
      </c>
      <c r="G9765" s="6" t="s">
        <v>10524</v>
      </c>
      <c r="H9765" s="7">
        <v>269814</v>
      </c>
      <c r="I9765" s="143"/>
      <c r="J9765" s="144"/>
      <c r="K9765" s="145"/>
      <c r="L9765" t="str">
        <f t="shared" si="646"/>
        <v>56318</v>
      </c>
      <c r="M9765">
        <f t="shared" si="647"/>
        <v>56318</v>
      </c>
      <c r="N9765" s="37">
        <f t="shared" si="648"/>
        <v>2509893</v>
      </c>
    </row>
    <row r="9766" spans="1:14" x14ac:dyDescent="0.3">
      <c r="A9766" s="3">
        <v>10</v>
      </c>
      <c r="B9766" s="142"/>
      <c r="C9766" s="4" t="s">
        <v>27236</v>
      </c>
      <c r="D9766" s="5">
        <v>45190</v>
      </c>
      <c r="E9766" s="6" t="s">
        <v>1368</v>
      </c>
      <c r="F9766" s="7">
        <v>2723633</v>
      </c>
      <c r="G9766" s="6" t="s">
        <v>10524</v>
      </c>
      <c r="H9766" s="7">
        <v>292791</v>
      </c>
      <c r="I9766" s="143"/>
      <c r="J9766" s="144"/>
      <c r="K9766" s="145"/>
      <c r="L9766" t="str">
        <f t="shared" si="646"/>
        <v>57544</v>
      </c>
      <c r="M9766">
        <f t="shared" si="647"/>
        <v>57544</v>
      </c>
      <c r="N9766" s="37">
        <f t="shared" si="648"/>
        <v>2723633</v>
      </c>
    </row>
    <row r="9767" spans="1:14" x14ac:dyDescent="0.3">
      <c r="A9767" s="3">
        <v>10</v>
      </c>
      <c r="B9767" s="142"/>
      <c r="C9767" s="4" t="s">
        <v>27237</v>
      </c>
      <c r="D9767" s="5">
        <v>45180</v>
      </c>
      <c r="E9767" s="6" t="s">
        <v>1368</v>
      </c>
      <c r="F9767" s="7">
        <v>2288196</v>
      </c>
      <c r="G9767" s="6" t="s">
        <v>10524</v>
      </c>
      <c r="H9767" s="7">
        <v>245981</v>
      </c>
      <c r="I9767" s="143"/>
      <c r="J9767" s="144"/>
      <c r="K9767" s="145"/>
      <c r="L9767" t="str">
        <f t="shared" si="646"/>
        <v>54817</v>
      </c>
      <c r="M9767">
        <f t="shared" si="647"/>
        <v>54817</v>
      </c>
      <c r="N9767" s="37">
        <f t="shared" si="648"/>
        <v>2288196</v>
      </c>
    </row>
    <row r="9768" spans="1:14" ht="25.05" x14ac:dyDescent="0.3">
      <c r="A9768" s="3">
        <v>10</v>
      </c>
      <c r="B9768" s="135"/>
      <c r="C9768" s="4" t="s">
        <v>27238</v>
      </c>
      <c r="D9768" s="5">
        <v>45176</v>
      </c>
      <c r="E9768" s="6" t="s">
        <v>1787</v>
      </c>
      <c r="F9768" s="7">
        <v>1268870</v>
      </c>
      <c r="G9768" s="6" t="s">
        <v>10524</v>
      </c>
      <c r="H9768" s="7">
        <v>136404</v>
      </c>
      <c r="I9768" s="137"/>
      <c r="J9768" s="140"/>
      <c r="K9768" s="141"/>
      <c r="L9768" t="str">
        <f t="shared" si="646"/>
        <v>54487</v>
      </c>
      <c r="M9768">
        <f t="shared" si="647"/>
        <v>54487</v>
      </c>
      <c r="N9768" s="37">
        <f t="shared" si="648"/>
        <v>1268870</v>
      </c>
    </row>
    <row r="9769" spans="1:14" ht="25.05" x14ac:dyDescent="0.3">
      <c r="A9769" s="3">
        <v>10</v>
      </c>
      <c r="B9769" s="134" t="s">
        <v>27242</v>
      </c>
      <c r="C9769" s="4" t="s">
        <v>27243</v>
      </c>
      <c r="D9769" s="5">
        <v>45174</v>
      </c>
      <c r="E9769" s="6" t="s">
        <v>2134</v>
      </c>
      <c r="F9769" s="7">
        <v>1083931</v>
      </c>
      <c r="G9769" s="6" t="s">
        <v>10524</v>
      </c>
      <c r="H9769" s="7">
        <v>116523</v>
      </c>
      <c r="I9769" s="136">
        <v>4341753</v>
      </c>
      <c r="J9769" s="138" t="s">
        <v>777</v>
      </c>
      <c r="K9769" s="139"/>
      <c r="L9769" t="str">
        <f t="shared" si="646"/>
        <v>53302</v>
      </c>
      <c r="M9769">
        <f t="shared" si="647"/>
        <v>53302</v>
      </c>
      <c r="N9769" s="37">
        <f t="shared" si="648"/>
        <v>1083931</v>
      </c>
    </row>
    <row r="9770" spans="1:14" x14ac:dyDescent="0.3">
      <c r="A9770" s="3">
        <v>10</v>
      </c>
      <c r="B9770" s="142"/>
      <c r="C9770" s="4" t="s">
        <v>27244</v>
      </c>
      <c r="D9770" s="5">
        <v>45197</v>
      </c>
      <c r="E9770" s="6" t="s">
        <v>1368</v>
      </c>
      <c r="F9770" s="7">
        <v>2987723</v>
      </c>
      <c r="G9770" s="6" t="s">
        <v>10524</v>
      </c>
      <c r="H9770" s="7">
        <v>321180</v>
      </c>
      <c r="I9770" s="143"/>
      <c r="J9770" s="144"/>
      <c r="K9770" s="145"/>
      <c r="L9770" t="str">
        <f t="shared" si="646"/>
        <v>58708</v>
      </c>
      <c r="M9770">
        <f t="shared" si="647"/>
        <v>58708</v>
      </c>
      <c r="N9770" s="37">
        <f t="shared" si="648"/>
        <v>2987723</v>
      </c>
    </row>
    <row r="9771" spans="1:14" ht="25.05" x14ac:dyDescent="0.3">
      <c r="A9771" s="3">
        <v>10</v>
      </c>
      <c r="B9771" s="135"/>
      <c r="C9771" s="4" t="s">
        <v>27245</v>
      </c>
      <c r="D9771" s="5">
        <v>45189</v>
      </c>
      <c r="E9771" s="6" t="s">
        <v>1787</v>
      </c>
      <c r="F9771" s="7">
        <v>793055</v>
      </c>
      <c r="G9771" s="6" t="s">
        <v>10524</v>
      </c>
      <c r="H9771" s="7">
        <v>85253</v>
      </c>
      <c r="I9771" s="137"/>
      <c r="J9771" s="140"/>
      <c r="K9771" s="141"/>
      <c r="L9771" t="str">
        <f t="shared" si="646"/>
        <v>56416</v>
      </c>
      <c r="M9771">
        <f t="shared" si="647"/>
        <v>56416</v>
      </c>
      <c r="N9771" s="37">
        <f t="shared" si="648"/>
        <v>793055</v>
      </c>
    </row>
    <row r="9772" spans="1:14" ht="37.6" x14ac:dyDescent="0.3">
      <c r="A9772" s="3">
        <v>10</v>
      </c>
      <c r="B9772" s="8" t="s">
        <v>27246</v>
      </c>
      <c r="C9772" s="4" t="s">
        <v>27247</v>
      </c>
      <c r="D9772" s="5">
        <v>45191</v>
      </c>
      <c r="E9772" s="6" t="s">
        <v>1368</v>
      </c>
      <c r="F9772" s="7">
        <v>3674921</v>
      </c>
      <c r="G9772" s="6" t="s">
        <v>10524</v>
      </c>
      <c r="H9772" s="7">
        <v>395054</v>
      </c>
      <c r="I9772" s="11">
        <v>3279867</v>
      </c>
      <c r="J9772" s="132" t="s">
        <v>1905</v>
      </c>
      <c r="K9772" s="133"/>
      <c r="L9772" t="str">
        <f t="shared" si="646"/>
        <v>57649</v>
      </c>
      <c r="M9772">
        <f t="shared" si="647"/>
        <v>57649</v>
      </c>
      <c r="N9772" s="37">
        <f t="shared" si="648"/>
        <v>3674921</v>
      </c>
    </row>
    <row r="9773" spans="1:14" x14ac:dyDescent="0.3">
      <c r="A9773" s="3">
        <v>10</v>
      </c>
      <c r="B9773" s="134" t="s">
        <v>27248</v>
      </c>
      <c r="C9773" s="4" t="s">
        <v>27249</v>
      </c>
      <c r="D9773" s="5">
        <v>45188</v>
      </c>
      <c r="E9773" s="6" t="s">
        <v>1365</v>
      </c>
      <c r="F9773" s="7">
        <v>1236126</v>
      </c>
      <c r="G9773" s="6" t="s">
        <v>10524</v>
      </c>
      <c r="H9773" s="7">
        <v>132884</v>
      </c>
      <c r="I9773" s="136">
        <v>1811044</v>
      </c>
      <c r="J9773" s="138" t="s">
        <v>7148</v>
      </c>
      <c r="K9773" s="139"/>
      <c r="L9773" t="str">
        <f t="shared" si="646"/>
        <v>56381</v>
      </c>
      <c r="M9773">
        <f t="shared" si="647"/>
        <v>56381</v>
      </c>
      <c r="N9773" s="37">
        <f t="shared" si="648"/>
        <v>1236126</v>
      </c>
    </row>
    <row r="9774" spans="1:14" ht="25.05" x14ac:dyDescent="0.3">
      <c r="A9774" s="3">
        <v>10</v>
      </c>
      <c r="B9774" s="135"/>
      <c r="C9774" s="4" t="s">
        <v>27250</v>
      </c>
      <c r="D9774" s="5">
        <v>45197</v>
      </c>
      <c r="E9774" s="6" t="s">
        <v>1378</v>
      </c>
      <c r="F9774" s="7">
        <v>793055</v>
      </c>
      <c r="G9774" s="6" t="s">
        <v>10524</v>
      </c>
      <c r="H9774" s="7">
        <v>85253</v>
      </c>
      <c r="I9774" s="137"/>
      <c r="J9774" s="140"/>
      <c r="K9774" s="141"/>
      <c r="L9774" t="str">
        <f t="shared" si="646"/>
        <v>58921</v>
      </c>
      <c r="M9774">
        <f t="shared" si="647"/>
        <v>58921</v>
      </c>
      <c r="N9774" s="37">
        <f t="shared" si="648"/>
        <v>793055</v>
      </c>
    </row>
    <row r="9775" spans="1:14" ht="25.05" x14ac:dyDescent="0.3">
      <c r="A9775" s="3">
        <v>10</v>
      </c>
      <c r="B9775" s="134" t="s">
        <v>27251</v>
      </c>
      <c r="C9775" s="4" t="s">
        <v>27252</v>
      </c>
      <c r="D9775" s="5">
        <v>45182</v>
      </c>
      <c r="E9775" s="6" t="s">
        <v>1787</v>
      </c>
      <c r="F9775" s="7">
        <v>317218</v>
      </c>
      <c r="G9775" s="6" t="s">
        <v>10524</v>
      </c>
      <c r="H9775" s="7">
        <v>34101</v>
      </c>
      <c r="I9775" s="136">
        <v>1454829</v>
      </c>
      <c r="J9775" s="138" t="s">
        <v>25150</v>
      </c>
      <c r="K9775" s="139"/>
      <c r="L9775" t="str">
        <f t="shared" si="646"/>
        <v>55007</v>
      </c>
      <c r="M9775">
        <f t="shared" si="647"/>
        <v>55007</v>
      </c>
      <c r="N9775" s="37">
        <f t="shared" si="648"/>
        <v>317218</v>
      </c>
    </row>
    <row r="9776" spans="1:14" ht="25.05" x14ac:dyDescent="0.3">
      <c r="A9776" s="3">
        <v>10</v>
      </c>
      <c r="B9776" s="135"/>
      <c r="C9776" s="4" t="s">
        <v>27253</v>
      </c>
      <c r="D9776" s="5">
        <v>45182</v>
      </c>
      <c r="E9776" s="6" t="s">
        <v>1787</v>
      </c>
      <c r="F9776" s="7">
        <v>1312842</v>
      </c>
      <c r="G9776" s="6" t="s">
        <v>10524</v>
      </c>
      <c r="H9776" s="7">
        <v>141130</v>
      </c>
      <c r="I9776" s="137"/>
      <c r="J9776" s="140"/>
      <c r="K9776" s="141"/>
      <c r="L9776" t="str">
        <f t="shared" si="646"/>
        <v>55006</v>
      </c>
      <c r="M9776">
        <f t="shared" si="647"/>
        <v>55006</v>
      </c>
      <c r="N9776" s="37">
        <f t="shared" si="648"/>
        <v>1312842</v>
      </c>
    </row>
    <row r="9777" spans="1:14" ht="37.6" x14ac:dyDescent="0.3">
      <c r="A9777" s="3">
        <v>10</v>
      </c>
      <c r="B9777" s="8" t="s">
        <v>27254</v>
      </c>
      <c r="C9777" s="4" t="s">
        <v>27255</v>
      </c>
      <c r="D9777" s="5">
        <v>45180</v>
      </c>
      <c r="E9777" s="6" t="s">
        <v>1368</v>
      </c>
      <c r="F9777" s="7">
        <v>2886289</v>
      </c>
      <c r="G9777" s="6" t="s">
        <v>10524</v>
      </c>
      <c r="H9777" s="7">
        <v>310276</v>
      </c>
      <c r="I9777" s="11">
        <v>2576013</v>
      </c>
      <c r="J9777" s="132" t="s">
        <v>792</v>
      </c>
      <c r="K9777" s="133"/>
      <c r="L9777" t="str">
        <f t="shared" si="646"/>
        <v>54792</v>
      </c>
      <c r="M9777">
        <f t="shared" si="647"/>
        <v>54792</v>
      </c>
      <c r="N9777" s="37">
        <f t="shared" si="648"/>
        <v>2886289</v>
      </c>
    </row>
    <row r="9778" spans="1:14" ht="37.6" x14ac:dyDescent="0.3">
      <c r="A9778" s="3">
        <v>10</v>
      </c>
      <c r="B9778" s="8" t="s">
        <v>27262</v>
      </c>
      <c r="C9778" s="4" t="s">
        <v>27263</v>
      </c>
      <c r="D9778" s="5">
        <v>45195</v>
      </c>
      <c r="E9778" s="6" t="s">
        <v>1787</v>
      </c>
      <c r="F9778" s="7">
        <v>793055</v>
      </c>
      <c r="G9778" s="6" t="s">
        <v>10524</v>
      </c>
      <c r="H9778" s="7">
        <v>85253</v>
      </c>
      <c r="I9778" s="11">
        <v>707802</v>
      </c>
      <c r="J9778" s="132" t="s">
        <v>802</v>
      </c>
      <c r="K9778" s="133"/>
      <c r="L9778" t="str">
        <f t="shared" si="646"/>
        <v>57819</v>
      </c>
      <c r="M9778">
        <f t="shared" si="647"/>
        <v>57819</v>
      </c>
      <c r="N9778" s="37">
        <f t="shared" si="648"/>
        <v>793055</v>
      </c>
    </row>
    <row r="9779" spans="1:14" ht="25.05" x14ac:dyDescent="0.3">
      <c r="A9779" s="3">
        <v>10</v>
      </c>
      <c r="B9779" s="134" t="s">
        <v>27264</v>
      </c>
      <c r="C9779" s="4" t="s">
        <v>27265</v>
      </c>
      <c r="D9779" s="5">
        <v>45194</v>
      </c>
      <c r="E9779" s="6" t="s">
        <v>1787</v>
      </c>
      <c r="F9779" s="7">
        <v>793055</v>
      </c>
      <c r="G9779" s="6" t="s">
        <v>10524</v>
      </c>
      <c r="H9779" s="7">
        <v>85253</v>
      </c>
      <c r="I9779" s="136">
        <v>1840268</v>
      </c>
      <c r="J9779" s="138" t="s">
        <v>807</v>
      </c>
      <c r="K9779" s="139"/>
      <c r="L9779" t="str">
        <f t="shared" si="646"/>
        <v>57779</v>
      </c>
      <c r="M9779">
        <f t="shared" si="647"/>
        <v>57779</v>
      </c>
      <c r="N9779" s="37">
        <f t="shared" si="648"/>
        <v>793055</v>
      </c>
    </row>
    <row r="9780" spans="1:14" ht="25.05" x14ac:dyDescent="0.3">
      <c r="A9780" s="3">
        <v>10</v>
      </c>
      <c r="B9780" s="135"/>
      <c r="C9780" s="4" t="s">
        <v>27266</v>
      </c>
      <c r="D9780" s="5">
        <v>45173</v>
      </c>
      <c r="E9780" s="6" t="s">
        <v>1787</v>
      </c>
      <c r="F9780" s="7">
        <v>1268870</v>
      </c>
      <c r="G9780" s="6" t="s">
        <v>10524</v>
      </c>
      <c r="H9780" s="7">
        <v>136404</v>
      </c>
      <c r="I9780" s="137"/>
      <c r="J9780" s="140"/>
      <c r="K9780" s="141"/>
      <c r="L9780" t="str">
        <f t="shared" si="646"/>
        <v>53265</v>
      </c>
      <c r="M9780">
        <f t="shared" si="647"/>
        <v>53265</v>
      </c>
      <c r="N9780" s="37">
        <f t="shared" si="648"/>
        <v>1268870</v>
      </c>
    </row>
    <row r="9781" spans="1:14" ht="25.05" x14ac:dyDescent="0.3">
      <c r="A9781" s="3">
        <v>10</v>
      </c>
      <c r="B9781" s="134" t="s">
        <v>27267</v>
      </c>
      <c r="C9781" s="4" t="s">
        <v>27268</v>
      </c>
      <c r="D9781" s="5">
        <v>45176</v>
      </c>
      <c r="E9781" s="6" t="s">
        <v>1378</v>
      </c>
      <c r="F9781" s="7">
        <v>380661</v>
      </c>
      <c r="G9781" s="6" t="s">
        <v>10524</v>
      </c>
      <c r="H9781" s="7">
        <v>40921</v>
      </c>
      <c r="I9781" s="136">
        <v>2626741</v>
      </c>
      <c r="J9781" s="138" t="s">
        <v>811</v>
      </c>
      <c r="K9781" s="139"/>
      <c r="L9781" t="str">
        <f t="shared" si="646"/>
        <v>54492</v>
      </c>
      <c r="M9781">
        <f t="shared" si="647"/>
        <v>54492</v>
      </c>
      <c r="N9781" s="37">
        <f t="shared" si="648"/>
        <v>380661</v>
      </c>
    </row>
    <row r="9782" spans="1:14" ht="25.05" x14ac:dyDescent="0.3">
      <c r="A9782" s="3">
        <v>10</v>
      </c>
      <c r="B9782" s="142"/>
      <c r="C9782" s="4" t="s">
        <v>27269</v>
      </c>
      <c r="D9782" s="5">
        <v>45176</v>
      </c>
      <c r="E9782" s="6" t="s">
        <v>1771</v>
      </c>
      <c r="F9782" s="7">
        <v>464793</v>
      </c>
      <c r="G9782" s="6" t="s">
        <v>10524</v>
      </c>
      <c r="H9782" s="7">
        <v>49965</v>
      </c>
      <c r="I9782" s="143"/>
      <c r="J9782" s="144"/>
      <c r="K9782" s="145"/>
      <c r="L9782" t="str">
        <f t="shared" si="646"/>
        <v>54491</v>
      </c>
      <c r="M9782">
        <f t="shared" si="647"/>
        <v>54491</v>
      </c>
      <c r="N9782" s="37">
        <f t="shared" si="648"/>
        <v>464793</v>
      </c>
    </row>
    <row r="9783" spans="1:14" x14ac:dyDescent="0.3">
      <c r="A9783" s="3">
        <v>10</v>
      </c>
      <c r="B9783" s="142"/>
      <c r="C9783" s="4" t="s">
        <v>27270</v>
      </c>
      <c r="D9783" s="5">
        <v>45183</v>
      </c>
      <c r="E9783" s="6" t="s">
        <v>1365</v>
      </c>
      <c r="F9783" s="7">
        <v>1021738</v>
      </c>
      <c r="G9783" s="6" t="s">
        <v>10524</v>
      </c>
      <c r="H9783" s="7">
        <v>109837</v>
      </c>
      <c r="I9783" s="143"/>
      <c r="J9783" s="144"/>
      <c r="K9783" s="145"/>
      <c r="L9783" t="str">
        <f t="shared" si="646"/>
        <v>56020</v>
      </c>
      <c r="M9783">
        <f t="shared" si="647"/>
        <v>56020</v>
      </c>
      <c r="N9783" s="37">
        <f t="shared" si="648"/>
        <v>1021738</v>
      </c>
    </row>
    <row r="9784" spans="1:14" x14ac:dyDescent="0.3">
      <c r="A9784" s="3">
        <v>10</v>
      </c>
      <c r="B9784" s="135"/>
      <c r="C9784" s="4" t="s">
        <v>27271</v>
      </c>
      <c r="D9784" s="5">
        <v>45194</v>
      </c>
      <c r="E9784" s="6" t="s">
        <v>1365</v>
      </c>
      <c r="F9784" s="7">
        <v>1075935</v>
      </c>
      <c r="G9784" s="6" t="s">
        <v>10524</v>
      </c>
      <c r="H9784" s="7">
        <v>115663</v>
      </c>
      <c r="I9784" s="137"/>
      <c r="J9784" s="140"/>
      <c r="K9784" s="141"/>
      <c r="L9784" t="str">
        <f t="shared" si="646"/>
        <v>57776</v>
      </c>
      <c r="M9784">
        <f t="shared" si="647"/>
        <v>57776</v>
      </c>
      <c r="N9784" s="37">
        <f t="shared" si="648"/>
        <v>1075935</v>
      </c>
    </row>
    <row r="9785" spans="1:14" x14ac:dyDescent="0.3">
      <c r="A9785" s="3">
        <v>10</v>
      </c>
      <c r="B9785" s="134" t="s">
        <v>27274</v>
      </c>
      <c r="C9785" s="4" t="s">
        <v>27275</v>
      </c>
      <c r="D9785" s="5">
        <v>45190</v>
      </c>
      <c r="E9785" s="6" t="s">
        <v>1368</v>
      </c>
      <c r="F9785" s="7">
        <v>1392768</v>
      </c>
      <c r="G9785" s="6" t="s">
        <v>10524</v>
      </c>
      <c r="H9785" s="7">
        <v>149723</v>
      </c>
      <c r="I9785" s="136">
        <v>7841346</v>
      </c>
      <c r="J9785" s="138" t="s">
        <v>816</v>
      </c>
      <c r="K9785" s="139"/>
      <c r="L9785" t="str">
        <f t="shared" si="646"/>
        <v>57350</v>
      </c>
      <c r="M9785">
        <f t="shared" si="647"/>
        <v>57350</v>
      </c>
      <c r="N9785" s="37">
        <f t="shared" si="648"/>
        <v>1392768</v>
      </c>
    </row>
    <row r="9786" spans="1:14" x14ac:dyDescent="0.3">
      <c r="A9786" s="3">
        <v>10</v>
      </c>
      <c r="B9786" s="142"/>
      <c r="C9786" s="4" t="s">
        <v>27276</v>
      </c>
      <c r="D9786" s="5">
        <v>45170</v>
      </c>
      <c r="E9786" s="6" t="s">
        <v>1368</v>
      </c>
      <c r="F9786" s="7">
        <v>2678681</v>
      </c>
      <c r="G9786" s="6" t="s">
        <v>10524</v>
      </c>
      <c r="H9786" s="7">
        <v>287958</v>
      </c>
      <c r="I9786" s="143"/>
      <c r="J9786" s="144"/>
      <c r="K9786" s="145"/>
      <c r="L9786" t="str">
        <f t="shared" si="646"/>
        <v>53244</v>
      </c>
      <c r="M9786">
        <f t="shared" si="647"/>
        <v>53244</v>
      </c>
      <c r="N9786" s="37">
        <f t="shared" si="648"/>
        <v>2678681</v>
      </c>
    </row>
    <row r="9787" spans="1:14" ht="25.05" x14ac:dyDescent="0.3">
      <c r="A9787" s="3">
        <v>10</v>
      </c>
      <c r="B9787" s="142"/>
      <c r="C9787" s="4" t="s">
        <v>27277</v>
      </c>
      <c r="D9787" s="5">
        <v>45170</v>
      </c>
      <c r="E9787" s="6" t="s">
        <v>1787</v>
      </c>
      <c r="F9787" s="7">
        <v>951653</v>
      </c>
      <c r="G9787" s="6" t="s">
        <v>10524</v>
      </c>
      <c r="H9787" s="7">
        <v>102303</v>
      </c>
      <c r="I9787" s="143"/>
      <c r="J9787" s="144"/>
      <c r="K9787" s="145"/>
      <c r="L9787" t="str">
        <f t="shared" si="646"/>
        <v>53245</v>
      </c>
      <c r="M9787">
        <f t="shared" si="647"/>
        <v>53245</v>
      </c>
      <c r="N9787" s="37">
        <f t="shared" si="648"/>
        <v>951653</v>
      </c>
    </row>
    <row r="9788" spans="1:14" ht="25.05" x14ac:dyDescent="0.3">
      <c r="A9788" s="3">
        <v>10</v>
      </c>
      <c r="B9788" s="142"/>
      <c r="C9788" s="4" t="s">
        <v>27278</v>
      </c>
      <c r="D9788" s="5">
        <v>45181</v>
      </c>
      <c r="E9788" s="6" t="s">
        <v>2134</v>
      </c>
      <c r="F9788" s="7">
        <v>942916</v>
      </c>
      <c r="G9788" s="6" t="s">
        <v>10524</v>
      </c>
      <c r="H9788" s="7">
        <v>101363</v>
      </c>
      <c r="I9788" s="143"/>
      <c r="J9788" s="144"/>
      <c r="K9788" s="145"/>
      <c r="L9788" t="str">
        <f t="shared" si="646"/>
        <v>54864</v>
      </c>
      <c r="M9788">
        <f t="shared" si="647"/>
        <v>54864</v>
      </c>
      <c r="N9788" s="37">
        <f t="shared" si="648"/>
        <v>942916</v>
      </c>
    </row>
    <row r="9789" spans="1:14" x14ac:dyDescent="0.3">
      <c r="A9789" s="3">
        <v>10</v>
      </c>
      <c r="B9789" s="135"/>
      <c r="C9789" s="4" t="s">
        <v>27279</v>
      </c>
      <c r="D9789" s="5">
        <v>45196</v>
      </c>
      <c r="E9789" s="6" t="s">
        <v>1368</v>
      </c>
      <c r="F9789" s="7">
        <v>2819804</v>
      </c>
      <c r="G9789" s="6" t="s">
        <v>10524</v>
      </c>
      <c r="H9789" s="7">
        <v>303129</v>
      </c>
      <c r="I9789" s="137"/>
      <c r="J9789" s="140"/>
      <c r="K9789" s="141"/>
      <c r="L9789" t="str">
        <f t="shared" si="646"/>
        <v>57923</v>
      </c>
      <c r="M9789">
        <f t="shared" si="647"/>
        <v>57923</v>
      </c>
      <c r="N9789" s="37">
        <f t="shared" si="648"/>
        <v>2819804</v>
      </c>
    </row>
    <row r="9790" spans="1:14" x14ac:dyDescent="0.3">
      <c r="A9790" s="3">
        <v>10</v>
      </c>
      <c r="B9790" s="134" t="s">
        <v>27280</v>
      </c>
      <c r="C9790" s="4" t="s">
        <v>27281</v>
      </c>
      <c r="D9790" s="5">
        <v>45177</v>
      </c>
      <c r="E9790" s="6" t="s">
        <v>1365</v>
      </c>
      <c r="F9790" s="7">
        <v>1799140</v>
      </c>
      <c r="G9790" s="6" t="s">
        <v>10524</v>
      </c>
      <c r="H9790" s="7">
        <v>193407</v>
      </c>
      <c r="I9790" s="136">
        <v>8476893</v>
      </c>
      <c r="J9790" s="138" t="s">
        <v>820</v>
      </c>
      <c r="K9790" s="139"/>
      <c r="L9790" t="str">
        <f t="shared" si="646"/>
        <v>54560</v>
      </c>
      <c r="M9790">
        <f t="shared" si="647"/>
        <v>54560</v>
      </c>
      <c r="N9790" s="37">
        <f t="shared" si="648"/>
        <v>1799140</v>
      </c>
    </row>
    <row r="9791" spans="1:14" x14ac:dyDescent="0.3">
      <c r="A9791" s="3">
        <v>10</v>
      </c>
      <c r="B9791" s="142"/>
      <c r="C9791" s="4" t="s">
        <v>27282</v>
      </c>
      <c r="D9791" s="5">
        <v>45192</v>
      </c>
      <c r="E9791" s="6" t="s">
        <v>1365</v>
      </c>
      <c r="F9791" s="7">
        <v>599713</v>
      </c>
      <c r="G9791" s="6" t="s">
        <v>10524</v>
      </c>
      <c r="H9791" s="7">
        <v>64469</v>
      </c>
      <c r="I9791" s="143"/>
      <c r="J9791" s="144"/>
      <c r="K9791" s="145"/>
      <c r="L9791" t="str">
        <f t="shared" si="646"/>
        <v>57668</v>
      </c>
      <c r="M9791">
        <f t="shared" si="647"/>
        <v>57668</v>
      </c>
      <c r="N9791" s="37">
        <f t="shared" si="648"/>
        <v>599713</v>
      </c>
    </row>
    <row r="9792" spans="1:14" ht="25.05" x14ac:dyDescent="0.3">
      <c r="A9792" s="3">
        <v>10</v>
      </c>
      <c r="B9792" s="142"/>
      <c r="C9792" s="4" t="s">
        <v>27283</v>
      </c>
      <c r="D9792" s="5">
        <v>45195</v>
      </c>
      <c r="E9792" s="6" t="s">
        <v>1378</v>
      </c>
      <c r="F9792" s="7">
        <v>3255152</v>
      </c>
      <c r="G9792" s="6" t="s">
        <v>10524</v>
      </c>
      <c r="H9792" s="7">
        <v>349929</v>
      </c>
      <c r="I9792" s="143"/>
      <c r="J9792" s="144"/>
      <c r="K9792" s="145"/>
      <c r="L9792" t="str">
        <f t="shared" si="646"/>
        <v>57853</v>
      </c>
      <c r="M9792">
        <f t="shared" si="647"/>
        <v>57853</v>
      </c>
      <c r="N9792" s="37">
        <f t="shared" si="648"/>
        <v>3255152</v>
      </c>
    </row>
    <row r="9793" spans="1:14" ht="25.05" x14ac:dyDescent="0.3">
      <c r="A9793" s="3">
        <v>10</v>
      </c>
      <c r="B9793" s="142"/>
      <c r="C9793" s="4" t="s">
        <v>27284</v>
      </c>
      <c r="D9793" s="5">
        <v>45185</v>
      </c>
      <c r="E9793" s="6" t="s">
        <v>1771</v>
      </c>
      <c r="F9793" s="7">
        <v>1213898</v>
      </c>
      <c r="G9793" s="6" t="s">
        <v>10524</v>
      </c>
      <c r="H9793" s="7">
        <v>130494</v>
      </c>
      <c r="I9793" s="143"/>
      <c r="J9793" s="144"/>
      <c r="K9793" s="145"/>
      <c r="L9793" t="str">
        <f t="shared" si="646"/>
        <v>56250</v>
      </c>
      <c r="M9793">
        <f t="shared" si="647"/>
        <v>56250</v>
      </c>
      <c r="N9793" s="37">
        <f t="shared" si="648"/>
        <v>1213898</v>
      </c>
    </row>
    <row r="9794" spans="1:14" ht="25.05" x14ac:dyDescent="0.3">
      <c r="A9794" s="3">
        <v>10</v>
      </c>
      <c r="B9794" s="135"/>
      <c r="C9794" s="4" t="s">
        <v>27285</v>
      </c>
      <c r="D9794" s="5">
        <v>45189</v>
      </c>
      <c r="E9794" s="6" t="s">
        <v>1787</v>
      </c>
      <c r="F9794" s="7">
        <v>2630016</v>
      </c>
      <c r="G9794" s="6" t="s">
        <v>10524</v>
      </c>
      <c r="H9794" s="7">
        <v>282727</v>
      </c>
      <c r="I9794" s="137"/>
      <c r="J9794" s="140"/>
      <c r="K9794" s="141"/>
      <c r="L9794" t="str">
        <f t="shared" si="646"/>
        <v>56422</v>
      </c>
      <c r="M9794">
        <f t="shared" si="647"/>
        <v>56422</v>
      </c>
      <c r="N9794" s="37">
        <f t="shared" si="648"/>
        <v>2630016</v>
      </c>
    </row>
    <row r="9795" spans="1:14" x14ac:dyDescent="0.3">
      <c r="A9795" s="3">
        <v>10</v>
      </c>
      <c r="B9795" s="134" t="s">
        <v>27286</v>
      </c>
      <c r="C9795" s="4" t="s">
        <v>27287</v>
      </c>
      <c r="D9795" s="5">
        <v>45181</v>
      </c>
      <c r="E9795" s="6" t="s">
        <v>1368</v>
      </c>
      <c r="F9795" s="7">
        <v>1199426</v>
      </c>
      <c r="G9795" s="6" t="s">
        <v>10524</v>
      </c>
      <c r="H9795" s="7">
        <v>128938</v>
      </c>
      <c r="I9795" s="136">
        <v>3746708</v>
      </c>
      <c r="J9795" s="138" t="s">
        <v>5073</v>
      </c>
      <c r="K9795" s="139"/>
      <c r="L9795" t="str">
        <f t="shared" si="646"/>
        <v>54919</v>
      </c>
      <c r="M9795">
        <f t="shared" si="647"/>
        <v>54919</v>
      </c>
      <c r="N9795" s="37">
        <f t="shared" si="648"/>
        <v>1199426</v>
      </c>
    </row>
    <row r="9796" spans="1:14" x14ac:dyDescent="0.3">
      <c r="A9796" s="3">
        <v>10</v>
      </c>
      <c r="B9796" s="142"/>
      <c r="C9796" s="4" t="s">
        <v>27288</v>
      </c>
      <c r="D9796" s="5">
        <v>45188</v>
      </c>
      <c r="E9796" s="6" t="s">
        <v>1368</v>
      </c>
      <c r="F9796" s="7">
        <v>1799140</v>
      </c>
      <c r="G9796" s="6" t="s">
        <v>10524</v>
      </c>
      <c r="H9796" s="7">
        <v>193407</v>
      </c>
      <c r="I9796" s="143"/>
      <c r="J9796" s="144"/>
      <c r="K9796" s="145"/>
      <c r="L9796" t="str">
        <f t="shared" si="646"/>
        <v>56388</v>
      </c>
      <c r="M9796">
        <f t="shared" si="647"/>
        <v>56388</v>
      </c>
      <c r="N9796" s="37">
        <f t="shared" si="648"/>
        <v>1799140</v>
      </c>
    </row>
    <row r="9797" spans="1:14" x14ac:dyDescent="0.3">
      <c r="A9797" s="3">
        <v>10</v>
      </c>
      <c r="B9797" s="135"/>
      <c r="C9797" s="4" t="s">
        <v>27289</v>
      </c>
      <c r="D9797" s="5">
        <v>45195</v>
      </c>
      <c r="E9797" s="6" t="s">
        <v>1368</v>
      </c>
      <c r="F9797" s="7">
        <v>1199426</v>
      </c>
      <c r="G9797" s="6" t="s">
        <v>10524</v>
      </c>
      <c r="H9797" s="7">
        <v>128938</v>
      </c>
      <c r="I9797" s="137"/>
      <c r="J9797" s="140"/>
      <c r="K9797" s="141"/>
      <c r="L9797" t="str">
        <f t="shared" si="646"/>
        <v>57876</v>
      </c>
      <c r="M9797">
        <f t="shared" si="647"/>
        <v>57876</v>
      </c>
      <c r="N9797" s="37">
        <f t="shared" si="648"/>
        <v>1199426</v>
      </c>
    </row>
    <row r="9798" spans="1:14" ht="37.6" x14ac:dyDescent="0.3">
      <c r="A9798" s="3">
        <v>10</v>
      </c>
      <c r="B9798" s="8" t="s">
        <v>27290</v>
      </c>
      <c r="C9798" s="4" t="s">
        <v>27291</v>
      </c>
      <c r="D9798" s="5">
        <v>45174</v>
      </c>
      <c r="E9798" s="6" t="s">
        <v>1368</v>
      </c>
      <c r="F9798" s="7">
        <v>1059923</v>
      </c>
      <c r="G9798" s="6" t="s">
        <v>10524</v>
      </c>
      <c r="H9798" s="7">
        <v>113942</v>
      </c>
      <c r="I9798" s="11">
        <v>945981</v>
      </c>
      <c r="J9798" s="132" t="s">
        <v>1940</v>
      </c>
      <c r="K9798" s="133"/>
      <c r="L9798" t="str">
        <f t="shared" si="646"/>
        <v>53298</v>
      </c>
      <c r="M9798">
        <f t="shared" si="647"/>
        <v>53298</v>
      </c>
      <c r="N9798" s="37">
        <f t="shared" si="648"/>
        <v>1059923</v>
      </c>
    </row>
    <row r="9799" spans="1:14" x14ac:dyDescent="0.3">
      <c r="A9799" s="3">
        <v>10</v>
      </c>
      <c r="B9799" s="134" t="s">
        <v>27292</v>
      </c>
      <c r="C9799" s="4" t="s">
        <v>27293</v>
      </c>
      <c r="D9799" s="5">
        <v>45187</v>
      </c>
      <c r="E9799" s="6" t="s">
        <v>1368</v>
      </c>
      <c r="F9799" s="7">
        <v>1663751</v>
      </c>
      <c r="G9799" s="6" t="s">
        <v>10524</v>
      </c>
      <c r="H9799" s="7">
        <v>178853</v>
      </c>
      <c r="I9799" s="136">
        <v>9132547</v>
      </c>
      <c r="J9799" s="138" t="s">
        <v>837</v>
      </c>
      <c r="K9799" s="139"/>
      <c r="L9799" t="str">
        <f t="shared" si="646"/>
        <v>56291</v>
      </c>
      <c r="M9799">
        <f t="shared" si="647"/>
        <v>56291</v>
      </c>
      <c r="N9799" s="37">
        <f t="shared" si="648"/>
        <v>1663751</v>
      </c>
    </row>
    <row r="9800" spans="1:14" ht="25.05" x14ac:dyDescent="0.3">
      <c r="A9800" s="3">
        <v>10</v>
      </c>
      <c r="B9800" s="142"/>
      <c r="C9800" s="4" t="s">
        <v>27294</v>
      </c>
      <c r="D9800" s="5">
        <v>45191</v>
      </c>
      <c r="E9800" s="6" t="s">
        <v>1787</v>
      </c>
      <c r="F9800" s="7">
        <v>1189582</v>
      </c>
      <c r="G9800" s="6" t="s">
        <v>10524</v>
      </c>
      <c r="H9800" s="7">
        <v>127880</v>
      </c>
      <c r="I9800" s="143"/>
      <c r="J9800" s="144"/>
      <c r="K9800" s="145"/>
      <c r="L9800" t="str">
        <f t="shared" si="646"/>
        <v>57644</v>
      </c>
      <c r="M9800">
        <f t="shared" si="647"/>
        <v>57644</v>
      </c>
      <c r="N9800" s="37">
        <f t="shared" si="648"/>
        <v>1189582</v>
      </c>
    </row>
    <row r="9801" spans="1:14" x14ac:dyDescent="0.3">
      <c r="A9801" s="3">
        <v>10</v>
      </c>
      <c r="B9801" s="142"/>
      <c r="C9801" s="4" t="s">
        <v>27295</v>
      </c>
      <c r="D9801" s="5">
        <v>45170</v>
      </c>
      <c r="E9801" s="6" t="s">
        <v>1368</v>
      </c>
      <c r="F9801" s="7">
        <v>2485339</v>
      </c>
      <c r="G9801" s="6" t="s">
        <v>10524</v>
      </c>
      <c r="H9801" s="7">
        <v>267174</v>
      </c>
      <c r="I9801" s="143"/>
      <c r="J9801" s="144"/>
      <c r="K9801" s="145"/>
      <c r="L9801" t="str">
        <f t="shared" si="646"/>
        <v>53230</v>
      </c>
      <c r="M9801">
        <f t="shared" si="647"/>
        <v>53230</v>
      </c>
      <c r="N9801" s="37">
        <f t="shared" si="648"/>
        <v>2485339</v>
      </c>
    </row>
    <row r="9802" spans="1:14" ht="25.05" x14ac:dyDescent="0.3">
      <c r="A9802" s="3">
        <v>10</v>
      </c>
      <c r="B9802" s="142"/>
      <c r="C9802" s="4" t="s">
        <v>27296</v>
      </c>
      <c r="D9802" s="5">
        <v>45187</v>
      </c>
      <c r="E9802" s="6" t="s">
        <v>1787</v>
      </c>
      <c r="F9802" s="7">
        <v>793055</v>
      </c>
      <c r="G9802" s="6" t="s">
        <v>10524</v>
      </c>
      <c r="H9802" s="7">
        <v>85253</v>
      </c>
      <c r="I9802" s="143"/>
      <c r="J9802" s="144"/>
      <c r="K9802" s="145"/>
      <c r="L9802" t="str">
        <f t="shared" si="646"/>
        <v>56295</v>
      </c>
      <c r="M9802">
        <f t="shared" si="647"/>
        <v>56295</v>
      </c>
      <c r="N9802" s="37">
        <f t="shared" si="648"/>
        <v>793055</v>
      </c>
    </row>
    <row r="9803" spans="1:14" ht="25.05" x14ac:dyDescent="0.3">
      <c r="A9803" s="3">
        <v>10</v>
      </c>
      <c r="B9803" s="142"/>
      <c r="C9803" s="4" t="s">
        <v>27297</v>
      </c>
      <c r="D9803" s="5">
        <v>45180</v>
      </c>
      <c r="E9803" s="6" t="s">
        <v>1787</v>
      </c>
      <c r="F9803" s="7">
        <v>1878460</v>
      </c>
      <c r="G9803" s="6" t="s">
        <v>10524</v>
      </c>
      <c r="H9803" s="7">
        <v>201935</v>
      </c>
      <c r="I9803" s="143"/>
      <c r="J9803" s="144"/>
      <c r="K9803" s="145"/>
      <c r="L9803" t="str">
        <f t="shared" si="646"/>
        <v>54786</v>
      </c>
      <c r="M9803">
        <f t="shared" si="647"/>
        <v>54786</v>
      </c>
      <c r="N9803" s="37">
        <f t="shared" si="648"/>
        <v>1878460</v>
      </c>
    </row>
    <row r="9804" spans="1:14" x14ac:dyDescent="0.3">
      <c r="A9804" s="3">
        <v>10</v>
      </c>
      <c r="B9804" s="135"/>
      <c r="C9804" s="4" t="s">
        <v>27298</v>
      </c>
      <c r="D9804" s="5">
        <v>45197</v>
      </c>
      <c r="E9804" s="6" t="s">
        <v>1368</v>
      </c>
      <c r="F9804" s="7">
        <v>2222359</v>
      </c>
      <c r="G9804" s="6" t="s">
        <v>10524</v>
      </c>
      <c r="H9804" s="7">
        <v>238904</v>
      </c>
      <c r="I9804" s="137"/>
      <c r="J9804" s="140"/>
      <c r="K9804" s="141"/>
      <c r="L9804" t="str">
        <f t="shared" si="646"/>
        <v>58679</v>
      </c>
      <c r="M9804">
        <f t="shared" si="647"/>
        <v>58679</v>
      </c>
      <c r="N9804" s="37">
        <f t="shared" si="648"/>
        <v>2222359</v>
      </c>
    </row>
    <row r="9805" spans="1:14" x14ac:dyDescent="0.3">
      <c r="A9805" s="3">
        <v>10</v>
      </c>
      <c r="B9805" s="134" t="s">
        <v>27302</v>
      </c>
      <c r="C9805" s="4" t="s">
        <v>27303</v>
      </c>
      <c r="D9805" s="5">
        <v>45175</v>
      </c>
      <c r="E9805" s="6" t="s">
        <v>1368</v>
      </c>
      <c r="F9805" s="7">
        <v>2306707</v>
      </c>
      <c r="G9805" s="6" t="s">
        <v>10524</v>
      </c>
      <c r="H9805" s="7">
        <v>247971</v>
      </c>
      <c r="I9805" s="136">
        <v>6963743</v>
      </c>
      <c r="J9805" s="138" t="s">
        <v>850</v>
      </c>
      <c r="K9805" s="139"/>
      <c r="L9805" t="str">
        <f t="shared" si="646"/>
        <v>53359</v>
      </c>
      <c r="M9805">
        <f t="shared" si="647"/>
        <v>53359</v>
      </c>
      <c r="N9805" s="37">
        <f t="shared" si="648"/>
        <v>2306707</v>
      </c>
    </row>
    <row r="9806" spans="1:14" x14ac:dyDescent="0.3">
      <c r="A9806" s="3">
        <v>10</v>
      </c>
      <c r="B9806" s="142"/>
      <c r="C9806" s="4" t="s">
        <v>27304</v>
      </c>
      <c r="D9806" s="5">
        <v>45187</v>
      </c>
      <c r="E9806" s="6" t="s">
        <v>1368</v>
      </c>
      <c r="F9806" s="7">
        <v>2780876</v>
      </c>
      <c r="G9806" s="6" t="s">
        <v>10524</v>
      </c>
      <c r="H9806" s="7">
        <v>298944</v>
      </c>
      <c r="I9806" s="143"/>
      <c r="J9806" s="144"/>
      <c r="K9806" s="145"/>
      <c r="L9806" t="str">
        <f t="shared" si="646"/>
        <v>56300</v>
      </c>
      <c r="M9806">
        <f t="shared" si="647"/>
        <v>56300</v>
      </c>
      <c r="N9806" s="37">
        <f t="shared" si="648"/>
        <v>2780876</v>
      </c>
    </row>
    <row r="9807" spans="1:14" ht="25.05" x14ac:dyDescent="0.3">
      <c r="A9807" s="3">
        <v>10</v>
      </c>
      <c r="B9807" s="142"/>
      <c r="C9807" s="4" t="s">
        <v>27305</v>
      </c>
      <c r="D9807" s="5">
        <v>45170</v>
      </c>
      <c r="E9807" s="6" t="s">
        <v>1787</v>
      </c>
      <c r="F9807" s="7">
        <v>1977977</v>
      </c>
      <c r="G9807" s="6" t="s">
        <v>10524</v>
      </c>
      <c r="H9807" s="7">
        <v>212632</v>
      </c>
      <c r="I9807" s="143"/>
      <c r="J9807" s="144"/>
      <c r="K9807" s="145"/>
      <c r="L9807" t="str">
        <f t="shared" si="646"/>
        <v>53213</v>
      </c>
      <c r="M9807">
        <f t="shared" si="647"/>
        <v>53213</v>
      </c>
      <c r="N9807" s="37">
        <f t="shared" si="648"/>
        <v>1977977</v>
      </c>
    </row>
    <row r="9808" spans="1:14" x14ac:dyDescent="0.3">
      <c r="A9808" s="3">
        <v>10</v>
      </c>
      <c r="B9808" s="135"/>
      <c r="C9808" s="4" t="s">
        <v>27306</v>
      </c>
      <c r="D9808" s="5">
        <v>45199</v>
      </c>
      <c r="E9808" s="6" t="s">
        <v>1368</v>
      </c>
      <c r="F9808" s="7">
        <v>736953</v>
      </c>
      <c r="G9808" s="6" t="s">
        <v>10524</v>
      </c>
      <c r="H9808" s="7">
        <v>79222</v>
      </c>
      <c r="I9808" s="137"/>
      <c r="J9808" s="140"/>
      <c r="K9808" s="141"/>
      <c r="L9808" t="str">
        <f t="shared" si="646"/>
        <v>59128</v>
      </c>
      <c r="M9808">
        <f t="shared" si="647"/>
        <v>59128</v>
      </c>
      <c r="N9808" s="37">
        <f t="shared" si="648"/>
        <v>736953</v>
      </c>
    </row>
    <row r="9809" spans="1:14" x14ac:dyDescent="0.3">
      <c r="A9809" s="3">
        <v>10</v>
      </c>
      <c r="B9809" s="134" t="s">
        <v>27307</v>
      </c>
      <c r="C9809" s="4" t="s">
        <v>27308</v>
      </c>
      <c r="D9809" s="5">
        <v>45194</v>
      </c>
      <c r="E9809" s="6" t="s">
        <v>1368</v>
      </c>
      <c r="F9809" s="7">
        <v>3922124</v>
      </c>
      <c r="G9809" s="6" t="s">
        <v>10524</v>
      </c>
      <c r="H9809" s="7">
        <v>421628</v>
      </c>
      <c r="I9809" s="136">
        <v>6396809</v>
      </c>
      <c r="J9809" s="138" t="s">
        <v>861</v>
      </c>
      <c r="K9809" s="139"/>
      <c r="L9809" t="str">
        <f t="shared" si="646"/>
        <v>57750</v>
      </c>
      <c r="M9809">
        <f t="shared" si="647"/>
        <v>57750</v>
      </c>
      <c r="N9809" s="37">
        <f t="shared" si="648"/>
        <v>3922124</v>
      </c>
    </row>
    <row r="9810" spans="1:14" x14ac:dyDescent="0.3">
      <c r="A9810" s="3">
        <v>10</v>
      </c>
      <c r="B9810" s="135"/>
      <c r="C9810" s="4" t="s">
        <v>27309</v>
      </c>
      <c r="D9810" s="5">
        <v>45177</v>
      </c>
      <c r="E9810" s="6" t="s">
        <v>1368</v>
      </c>
      <c r="F9810" s="7">
        <v>3245169</v>
      </c>
      <c r="G9810" s="6" t="s">
        <v>10524</v>
      </c>
      <c r="H9810" s="7">
        <v>348856</v>
      </c>
      <c r="I9810" s="137"/>
      <c r="J9810" s="140"/>
      <c r="K9810" s="141"/>
      <c r="L9810" t="str">
        <f t="shared" si="646"/>
        <v>54566</v>
      </c>
      <c r="M9810">
        <f t="shared" si="647"/>
        <v>54566</v>
      </c>
      <c r="N9810" s="37">
        <f t="shared" si="648"/>
        <v>3245169</v>
      </c>
    </row>
    <row r="9811" spans="1:14" ht="37.6" x14ac:dyDescent="0.3">
      <c r="A9811" s="3">
        <v>10</v>
      </c>
      <c r="B9811" s="8" t="s">
        <v>27310</v>
      </c>
      <c r="C9811" s="4" t="s">
        <v>27311</v>
      </c>
      <c r="D9811" s="5">
        <v>45188</v>
      </c>
      <c r="E9811" s="6" t="s">
        <v>1365</v>
      </c>
      <c r="F9811" s="7">
        <v>3470737</v>
      </c>
      <c r="G9811" s="6" t="s">
        <v>10524</v>
      </c>
      <c r="H9811" s="7">
        <v>373104</v>
      </c>
      <c r="I9811" s="11">
        <v>3097633</v>
      </c>
      <c r="J9811" s="132" t="s">
        <v>5097</v>
      </c>
      <c r="K9811" s="133"/>
      <c r="L9811" t="str">
        <f t="shared" si="646"/>
        <v>56350</v>
      </c>
      <c r="M9811">
        <f t="shared" si="647"/>
        <v>56350</v>
      </c>
      <c r="N9811" s="37">
        <f t="shared" si="648"/>
        <v>3470737</v>
      </c>
    </row>
    <row r="9812" spans="1:14" x14ac:dyDescent="0.3">
      <c r="A9812" s="3">
        <v>10</v>
      </c>
      <c r="B9812" s="134" t="s">
        <v>27312</v>
      </c>
      <c r="C9812" s="4" t="s">
        <v>27313</v>
      </c>
      <c r="D9812" s="5">
        <v>45174</v>
      </c>
      <c r="E9812" s="6" t="s">
        <v>1368</v>
      </c>
      <c r="F9812" s="7">
        <v>4477820</v>
      </c>
      <c r="G9812" s="6" t="s">
        <v>10524</v>
      </c>
      <c r="H9812" s="7">
        <v>481366</v>
      </c>
      <c r="I9812" s="136">
        <v>7992909</v>
      </c>
      <c r="J9812" s="138" t="s">
        <v>864</v>
      </c>
      <c r="K9812" s="139"/>
      <c r="L9812" t="str">
        <f t="shared" ref="L9812:L9864" si="649">+RIGHT(C9812,5)</f>
        <v>53326</v>
      </c>
      <c r="M9812">
        <f t="shared" si="647"/>
        <v>53326</v>
      </c>
      <c r="N9812" s="37">
        <f t="shared" ref="N9812:N9864" si="650">+F9812</f>
        <v>4477820</v>
      </c>
    </row>
    <row r="9813" spans="1:14" x14ac:dyDescent="0.3">
      <c r="A9813" s="3">
        <v>10</v>
      </c>
      <c r="B9813" s="142"/>
      <c r="C9813" s="4" t="s">
        <v>27314</v>
      </c>
      <c r="D9813" s="5">
        <v>45181</v>
      </c>
      <c r="E9813" s="6" t="s">
        <v>1368</v>
      </c>
      <c r="F9813" s="7">
        <v>2485339</v>
      </c>
      <c r="G9813" s="6" t="s">
        <v>10524</v>
      </c>
      <c r="H9813" s="7">
        <v>267174</v>
      </c>
      <c r="I9813" s="143"/>
      <c r="J9813" s="144"/>
      <c r="K9813" s="145"/>
      <c r="L9813" t="str">
        <f t="shared" si="649"/>
        <v>54915</v>
      </c>
      <c r="M9813">
        <f t="shared" ref="M9813:M9865" si="651">+L9813*1</f>
        <v>54915</v>
      </c>
      <c r="N9813" s="37">
        <f t="shared" si="650"/>
        <v>2485339</v>
      </c>
    </row>
    <row r="9814" spans="1:14" x14ac:dyDescent="0.3">
      <c r="A9814" s="3">
        <v>10</v>
      </c>
      <c r="B9814" s="135"/>
      <c r="C9814" s="4" t="s">
        <v>27315</v>
      </c>
      <c r="D9814" s="5">
        <v>45188</v>
      </c>
      <c r="E9814" s="6" t="s">
        <v>1368</v>
      </c>
      <c r="F9814" s="7">
        <v>1992481</v>
      </c>
      <c r="G9814" s="6" t="s">
        <v>10524</v>
      </c>
      <c r="H9814" s="7">
        <v>214192</v>
      </c>
      <c r="I9814" s="137"/>
      <c r="J9814" s="140"/>
      <c r="K9814" s="141"/>
      <c r="L9814" t="str">
        <f t="shared" si="649"/>
        <v>56385</v>
      </c>
      <c r="M9814">
        <f t="shared" si="651"/>
        <v>56385</v>
      </c>
      <c r="N9814" s="37">
        <f t="shared" si="650"/>
        <v>1992481</v>
      </c>
    </row>
    <row r="9815" spans="1:14" ht="37.6" x14ac:dyDescent="0.3">
      <c r="A9815" s="3">
        <v>10</v>
      </c>
      <c r="B9815" s="8" t="s">
        <v>27316</v>
      </c>
      <c r="C9815" s="4" t="s">
        <v>27317</v>
      </c>
      <c r="D9815" s="5">
        <v>45188</v>
      </c>
      <c r="E9815" s="6" t="s">
        <v>1365</v>
      </c>
      <c r="F9815" s="7">
        <v>1141679</v>
      </c>
      <c r="G9815" s="6" t="s">
        <v>10524</v>
      </c>
      <c r="H9815" s="7">
        <v>122730</v>
      </c>
      <c r="I9815" s="11">
        <v>1018949</v>
      </c>
      <c r="J9815" s="132" t="s">
        <v>873</v>
      </c>
      <c r="K9815" s="133"/>
      <c r="L9815" t="str">
        <f t="shared" si="649"/>
        <v>56354</v>
      </c>
      <c r="M9815">
        <f t="shared" si="651"/>
        <v>56354</v>
      </c>
      <c r="N9815" s="37">
        <f t="shared" si="650"/>
        <v>1141679</v>
      </c>
    </row>
    <row r="9816" spans="1:14" x14ac:dyDescent="0.3">
      <c r="A9816" s="3">
        <v>10</v>
      </c>
      <c r="B9816" s="134" t="s">
        <v>27318</v>
      </c>
      <c r="C9816" s="4" t="s">
        <v>27319</v>
      </c>
      <c r="D9816" s="5">
        <v>45182</v>
      </c>
      <c r="E9816" s="6" t="s">
        <v>1365</v>
      </c>
      <c r="F9816" s="7">
        <v>1896782</v>
      </c>
      <c r="G9816" s="6" t="s">
        <v>10524</v>
      </c>
      <c r="H9816" s="7">
        <v>203904</v>
      </c>
      <c r="I9816" s="136">
        <v>2582023</v>
      </c>
      <c r="J9816" s="138" t="s">
        <v>876</v>
      </c>
      <c r="K9816" s="139"/>
      <c r="L9816" t="str">
        <f t="shared" si="649"/>
        <v>54931</v>
      </c>
      <c r="M9816">
        <f t="shared" si="651"/>
        <v>54931</v>
      </c>
      <c r="N9816" s="37">
        <f t="shared" si="650"/>
        <v>1896782</v>
      </c>
    </row>
    <row r="9817" spans="1:14" x14ac:dyDescent="0.3">
      <c r="A9817" s="3">
        <v>10</v>
      </c>
      <c r="B9817" s="135"/>
      <c r="C9817" s="4" t="s">
        <v>27320</v>
      </c>
      <c r="D9817" s="5">
        <v>45195</v>
      </c>
      <c r="E9817" s="6" t="s">
        <v>1365</v>
      </c>
      <c r="F9817" s="7">
        <v>996241</v>
      </c>
      <c r="G9817" s="6" t="s">
        <v>10524</v>
      </c>
      <c r="H9817" s="7">
        <v>107096</v>
      </c>
      <c r="I9817" s="137"/>
      <c r="J9817" s="140"/>
      <c r="K9817" s="141"/>
      <c r="L9817" t="str">
        <f t="shared" si="649"/>
        <v>57794</v>
      </c>
      <c r="M9817">
        <f t="shared" si="651"/>
        <v>57794</v>
      </c>
      <c r="N9817" s="37">
        <f t="shared" si="650"/>
        <v>996241</v>
      </c>
    </row>
    <row r="9818" spans="1:14" ht="37.6" x14ac:dyDescent="0.3">
      <c r="A9818" s="3">
        <v>10</v>
      </c>
      <c r="B9818" s="8" t="s">
        <v>27321</v>
      </c>
      <c r="C9818" s="4" t="s">
        <v>27322</v>
      </c>
      <c r="D9818" s="5">
        <v>45170</v>
      </c>
      <c r="E9818" s="6" t="s">
        <v>1378</v>
      </c>
      <c r="F9818" s="7">
        <v>380661</v>
      </c>
      <c r="G9818" s="6" t="s">
        <v>10524</v>
      </c>
      <c r="H9818" s="7">
        <v>40921</v>
      </c>
      <c r="I9818" s="11">
        <v>339740</v>
      </c>
      <c r="J9818" s="132" t="s">
        <v>27323</v>
      </c>
      <c r="K9818" s="133"/>
      <c r="L9818" t="str">
        <f t="shared" si="649"/>
        <v>53238</v>
      </c>
      <c r="M9818">
        <f t="shared" si="651"/>
        <v>53238</v>
      </c>
      <c r="N9818" s="37">
        <f t="shared" si="650"/>
        <v>380661</v>
      </c>
    </row>
    <row r="9819" spans="1:14" x14ac:dyDescent="0.3">
      <c r="A9819" s="3">
        <v>10</v>
      </c>
      <c r="B9819" s="134" t="s">
        <v>27324</v>
      </c>
      <c r="C9819" s="4" t="s">
        <v>27325</v>
      </c>
      <c r="D9819" s="5">
        <v>45187</v>
      </c>
      <c r="E9819" s="6" t="s">
        <v>1365</v>
      </c>
      <c r="F9819" s="7">
        <v>1392768</v>
      </c>
      <c r="G9819" s="6" t="s">
        <v>10524</v>
      </c>
      <c r="H9819" s="7">
        <v>149723</v>
      </c>
      <c r="I9819" s="136">
        <v>3893684</v>
      </c>
      <c r="J9819" s="138" t="s">
        <v>881</v>
      </c>
      <c r="K9819" s="139"/>
      <c r="L9819" t="str">
        <f t="shared" si="649"/>
        <v>56304</v>
      </c>
      <c r="M9819">
        <f t="shared" si="651"/>
        <v>56304</v>
      </c>
      <c r="N9819" s="37">
        <f t="shared" si="650"/>
        <v>1392768</v>
      </c>
    </row>
    <row r="9820" spans="1:14" ht="25.05" x14ac:dyDescent="0.3">
      <c r="A9820" s="3">
        <v>10</v>
      </c>
      <c r="B9820" s="142"/>
      <c r="C9820" s="4" t="s">
        <v>27326</v>
      </c>
      <c r="D9820" s="5">
        <v>45198</v>
      </c>
      <c r="E9820" s="6" t="s">
        <v>1378</v>
      </c>
      <c r="F9820" s="7">
        <v>1194005</v>
      </c>
      <c r="G9820" s="6" t="s">
        <v>10524</v>
      </c>
      <c r="H9820" s="7">
        <v>128356</v>
      </c>
      <c r="I9820" s="143"/>
      <c r="J9820" s="144"/>
      <c r="K9820" s="145"/>
      <c r="L9820" t="str">
        <f t="shared" si="649"/>
        <v>58951</v>
      </c>
      <c r="M9820">
        <f t="shared" si="651"/>
        <v>58951</v>
      </c>
      <c r="N9820" s="37">
        <f t="shared" si="650"/>
        <v>1194005</v>
      </c>
    </row>
    <row r="9821" spans="1:14" x14ac:dyDescent="0.3">
      <c r="A9821" s="3">
        <v>10</v>
      </c>
      <c r="B9821" s="135"/>
      <c r="C9821" s="4" t="s">
        <v>27327</v>
      </c>
      <c r="D9821" s="5">
        <v>45178</v>
      </c>
      <c r="E9821" s="6" t="s">
        <v>1365</v>
      </c>
      <c r="F9821" s="7">
        <v>1775898</v>
      </c>
      <c r="G9821" s="6" t="s">
        <v>10524</v>
      </c>
      <c r="H9821" s="7">
        <v>190909</v>
      </c>
      <c r="I9821" s="137"/>
      <c r="J9821" s="140"/>
      <c r="K9821" s="141"/>
      <c r="L9821" t="str">
        <f t="shared" si="649"/>
        <v>54686</v>
      </c>
      <c r="M9821">
        <f t="shared" si="651"/>
        <v>54686</v>
      </c>
      <c r="N9821" s="37">
        <f t="shared" si="650"/>
        <v>1775898</v>
      </c>
    </row>
    <row r="9822" spans="1:14" x14ac:dyDescent="0.3">
      <c r="A9822" s="3">
        <v>10</v>
      </c>
      <c r="B9822" s="134" t="s">
        <v>27328</v>
      </c>
      <c r="C9822" s="4" t="s">
        <v>27329</v>
      </c>
      <c r="D9822" s="5">
        <v>45177</v>
      </c>
      <c r="E9822" s="6" t="s">
        <v>1368</v>
      </c>
      <c r="F9822" s="7">
        <v>599713</v>
      </c>
      <c r="G9822" s="6" t="s">
        <v>10524</v>
      </c>
      <c r="H9822" s="7">
        <v>64469</v>
      </c>
      <c r="I9822" s="136">
        <v>5369304</v>
      </c>
      <c r="J9822" s="138" t="s">
        <v>886</v>
      </c>
      <c r="K9822" s="139"/>
      <c r="L9822" t="str">
        <f t="shared" si="649"/>
        <v>54619</v>
      </c>
      <c r="M9822">
        <f t="shared" si="651"/>
        <v>54619</v>
      </c>
      <c r="N9822" s="37">
        <f t="shared" si="650"/>
        <v>599713</v>
      </c>
    </row>
    <row r="9823" spans="1:14" x14ac:dyDescent="0.3">
      <c r="A9823" s="3">
        <v>10</v>
      </c>
      <c r="B9823" s="142"/>
      <c r="C9823" s="4" t="s">
        <v>27330</v>
      </c>
      <c r="D9823" s="5">
        <v>45182</v>
      </c>
      <c r="E9823" s="6" t="s">
        <v>1368</v>
      </c>
      <c r="F9823" s="7">
        <v>1910180</v>
      </c>
      <c r="G9823" s="6" t="s">
        <v>10524</v>
      </c>
      <c r="H9823" s="7">
        <v>205344</v>
      </c>
      <c r="I9823" s="143"/>
      <c r="J9823" s="144"/>
      <c r="K9823" s="145"/>
      <c r="L9823" t="str">
        <f t="shared" si="649"/>
        <v>55011</v>
      </c>
      <c r="M9823">
        <f t="shared" si="651"/>
        <v>55011</v>
      </c>
      <c r="N9823" s="37">
        <f t="shared" si="650"/>
        <v>1910180</v>
      </c>
    </row>
    <row r="9824" spans="1:14" x14ac:dyDescent="0.3">
      <c r="A9824" s="3">
        <v>10</v>
      </c>
      <c r="B9824" s="142"/>
      <c r="C9824" s="4" t="s">
        <v>27331</v>
      </c>
      <c r="D9824" s="5">
        <v>45189</v>
      </c>
      <c r="E9824" s="6" t="s">
        <v>1368</v>
      </c>
      <c r="F9824" s="7">
        <v>599713</v>
      </c>
      <c r="G9824" s="6" t="s">
        <v>10524</v>
      </c>
      <c r="H9824" s="7">
        <v>64469</v>
      </c>
      <c r="I9824" s="143"/>
      <c r="J9824" s="144"/>
      <c r="K9824" s="145"/>
      <c r="L9824" t="str">
        <f t="shared" si="649"/>
        <v>56518</v>
      </c>
      <c r="M9824">
        <f t="shared" si="651"/>
        <v>56518</v>
      </c>
      <c r="N9824" s="37">
        <f t="shared" si="650"/>
        <v>599713</v>
      </c>
    </row>
    <row r="9825" spans="1:14" x14ac:dyDescent="0.3">
      <c r="A9825" s="3">
        <v>10</v>
      </c>
      <c r="B9825" s="142"/>
      <c r="C9825" s="4" t="s">
        <v>27332</v>
      </c>
      <c r="D9825" s="5">
        <v>45191</v>
      </c>
      <c r="E9825" s="6" t="s">
        <v>1368</v>
      </c>
      <c r="F9825" s="7">
        <v>996241</v>
      </c>
      <c r="G9825" s="6" t="s">
        <v>10524</v>
      </c>
      <c r="H9825" s="7">
        <v>107096</v>
      </c>
      <c r="I9825" s="143"/>
      <c r="J9825" s="144"/>
      <c r="K9825" s="145"/>
      <c r="L9825" t="str">
        <f t="shared" si="649"/>
        <v>57650</v>
      </c>
      <c r="M9825">
        <f t="shared" si="651"/>
        <v>57650</v>
      </c>
      <c r="N9825" s="37">
        <f t="shared" si="650"/>
        <v>996241</v>
      </c>
    </row>
    <row r="9826" spans="1:14" x14ac:dyDescent="0.3">
      <c r="A9826" s="3">
        <v>10</v>
      </c>
      <c r="B9826" s="135"/>
      <c r="C9826" s="4" t="s">
        <v>27333</v>
      </c>
      <c r="D9826" s="5">
        <v>45198</v>
      </c>
      <c r="E9826" s="6" t="s">
        <v>1368</v>
      </c>
      <c r="F9826" s="7">
        <v>1910180</v>
      </c>
      <c r="G9826" s="6" t="s">
        <v>10524</v>
      </c>
      <c r="H9826" s="7">
        <v>205344</v>
      </c>
      <c r="I9826" s="137"/>
      <c r="J9826" s="140"/>
      <c r="K9826" s="141"/>
      <c r="L9826" t="str">
        <f t="shared" si="649"/>
        <v>58963</v>
      </c>
      <c r="M9826">
        <f t="shared" si="651"/>
        <v>58963</v>
      </c>
      <c r="N9826" s="37">
        <f t="shared" si="650"/>
        <v>1910180</v>
      </c>
    </row>
    <row r="9827" spans="1:14" ht="37.6" x14ac:dyDescent="0.3">
      <c r="A9827" s="3">
        <v>10</v>
      </c>
      <c r="B9827" s="8" t="s">
        <v>27337</v>
      </c>
      <c r="C9827" s="4" t="s">
        <v>27338</v>
      </c>
      <c r="D9827" s="5">
        <v>45189</v>
      </c>
      <c r="E9827" s="6" t="s">
        <v>1787</v>
      </c>
      <c r="F9827" s="7">
        <v>1335020</v>
      </c>
      <c r="G9827" s="6" t="s">
        <v>10524</v>
      </c>
      <c r="H9827" s="7">
        <v>143515</v>
      </c>
      <c r="I9827" s="11">
        <v>1191505</v>
      </c>
      <c r="J9827" s="132" t="s">
        <v>898</v>
      </c>
      <c r="K9827" s="133"/>
      <c r="L9827" t="str">
        <f t="shared" si="649"/>
        <v>56510</v>
      </c>
      <c r="M9827">
        <f t="shared" si="651"/>
        <v>56510</v>
      </c>
      <c r="N9827" s="37">
        <f t="shared" si="650"/>
        <v>1335020</v>
      </c>
    </row>
    <row r="9828" spans="1:14" x14ac:dyDescent="0.3">
      <c r="A9828" s="3">
        <v>10</v>
      </c>
      <c r="B9828" s="134" t="s">
        <v>27344</v>
      </c>
      <c r="C9828" s="4" t="s">
        <v>27345</v>
      </c>
      <c r="D9828" s="5">
        <v>45175</v>
      </c>
      <c r="E9828" s="6" t="s">
        <v>1368</v>
      </c>
      <c r="F9828" s="7">
        <v>2040147</v>
      </c>
      <c r="G9828" s="6" t="s">
        <v>10524</v>
      </c>
      <c r="H9828" s="7">
        <v>219316</v>
      </c>
      <c r="I9828" s="136">
        <v>8459225</v>
      </c>
      <c r="J9828" s="138" t="s">
        <v>908</v>
      </c>
      <c r="K9828" s="139"/>
      <c r="L9828" t="str">
        <f t="shared" si="649"/>
        <v>53422</v>
      </c>
      <c r="M9828">
        <f t="shared" si="651"/>
        <v>53422</v>
      </c>
      <c r="N9828" s="37">
        <f t="shared" si="650"/>
        <v>2040147</v>
      </c>
    </row>
    <row r="9829" spans="1:14" ht="25.05" x14ac:dyDescent="0.3">
      <c r="A9829" s="3">
        <v>10</v>
      </c>
      <c r="B9829" s="142"/>
      <c r="C9829" s="4" t="s">
        <v>27346</v>
      </c>
      <c r="D9829" s="5">
        <v>45175</v>
      </c>
      <c r="E9829" s="6" t="s">
        <v>1787</v>
      </c>
      <c r="F9829" s="7">
        <v>1268870</v>
      </c>
      <c r="G9829" s="6" t="s">
        <v>10524</v>
      </c>
      <c r="H9829" s="7">
        <v>136403</v>
      </c>
      <c r="I9829" s="143"/>
      <c r="J9829" s="144"/>
      <c r="K9829" s="145"/>
      <c r="L9829" t="str">
        <f t="shared" si="649"/>
        <v>53423</v>
      </c>
      <c r="M9829">
        <f t="shared" si="651"/>
        <v>53423</v>
      </c>
      <c r="N9829" s="37">
        <f t="shared" si="650"/>
        <v>1268870</v>
      </c>
    </row>
    <row r="9830" spans="1:14" ht="25.05" x14ac:dyDescent="0.3">
      <c r="A9830" s="3">
        <v>10</v>
      </c>
      <c r="B9830" s="142"/>
      <c r="C9830" s="4" t="s">
        <v>27347</v>
      </c>
      <c r="D9830" s="5">
        <v>45182</v>
      </c>
      <c r="E9830" s="6" t="s">
        <v>1787</v>
      </c>
      <c r="F9830" s="7">
        <v>1285913</v>
      </c>
      <c r="G9830" s="6" t="s">
        <v>10524</v>
      </c>
      <c r="H9830" s="7">
        <v>138236</v>
      </c>
      <c r="I9830" s="143"/>
      <c r="J9830" s="144"/>
      <c r="K9830" s="145"/>
      <c r="L9830" t="str">
        <f t="shared" si="649"/>
        <v>55010</v>
      </c>
      <c r="M9830">
        <f t="shared" si="651"/>
        <v>55010</v>
      </c>
      <c r="N9830" s="37">
        <f t="shared" si="650"/>
        <v>1285913</v>
      </c>
    </row>
    <row r="9831" spans="1:14" x14ac:dyDescent="0.3">
      <c r="A9831" s="3">
        <v>10</v>
      </c>
      <c r="B9831" s="142"/>
      <c r="C9831" s="4" t="s">
        <v>27348</v>
      </c>
      <c r="D9831" s="5">
        <v>45189</v>
      </c>
      <c r="E9831" s="6" t="s">
        <v>1368</v>
      </c>
      <c r="F9831" s="7">
        <v>1600376</v>
      </c>
      <c r="G9831" s="6" t="s">
        <v>10524</v>
      </c>
      <c r="H9831" s="7">
        <v>172040</v>
      </c>
      <c r="I9831" s="143"/>
      <c r="J9831" s="144"/>
      <c r="K9831" s="145"/>
      <c r="L9831" t="str">
        <f t="shared" si="649"/>
        <v>56514</v>
      </c>
      <c r="M9831">
        <f t="shared" si="651"/>
        <v>56514</v>
      </c>
      <c r="N9831" s="37">
        <f t="shared" si="650"/>
        <v>1600376</v>
      </c>
    </row>
    <row r="9832" spans="1:14" x14ac:dyDescent="0.3">
      <c r="A9832" s="3">
        <v>10</v>
      </c>
      <c r="B9832" s="135"/>
      <c r="C9832" s="4" t="s">
        <v>27349</v>
      </c>
      <c r="D9832" s="5">
        <v>45192</v>
      </c>
      <c r="E9832" s="6" t="s">
        <v>1368</v>
      </c>
      <c r="F9832" s="7">
        <v>3282817</v>
      </c>
      <c r="G9832" s="6" t="s">
        <v>10524</v>
      </c>
      <c r="H9832" s="7">
        <v>352903</v>
      </c>
      <c r="I9832" s="137"/>
      <c r="J9832" s="140"/>
      <c r="K9832" s="141"/>
      <c r="L9832" t="str">
        <f t="shared" si="649"/>
        <v>57705</v>
      </c>
      <c r="M9832">
        <f t="shared" si="651"/>
        <v>57705</v>
      </c>
      <c r="N9832" s="37">
        <f t="shared" si="650"/>
        <v>3282817</v>
      </c>
    </row>
    <row r="9833" spans="1:14" x14ac:dyDescent="0.3">
      <c r="A9833" s="3">
        <v>10</v>
      </c>
      <c r="B9833" s="134" t="s">
        <v>27350</v>
      </c>
      <c r="C9833" s="4" t="s">
        <v>27351</v>
      </c>
      <c r="D9833" s="5">
        <v>45174</v>
      </c>
      <c r="E9833" s="6" t="s">
        <v>1368</v>
      </c>
      <c r="F9833" s="7">
        <v>5357362</v>
      </c>
      <c r="G9833" s="6" t="s">
        <v>10524</v>
      </c>
      <c r="H9833" s="7">
        <v>575916</v>
      </c>
      <c r="I9833" s="136">
        <v>11807005</v>
      </c>
      <c r="J9833" s="138" t="s">
        <v>917</v>
      </c>
      <c r="K9833" s="139"/>
      <c r="L9833" t="str">
        <f t="shared" si="649"/>
        <v>53331</v>
      </c>
      <c r="M9833">
        <f t="shared" si="651"/>
        <v>53331</v>
      </c>
      <c r="N9833" s="37">
        <f t="shared" si="650"/>
        <v>5357362</v>
      </c>
    </row>
    <row r="9834" spans="1:14" ht="25.05" x14ac:dyDescent="0.3">
      <c r="A9834" s="3">
        <v>10</v>
      </c>
      <c r="B9834" s="142"/>
      <c r="C9834" s="4" t="s">
        <v>27352</v>
      </c>
      <c r="D9834" s="5">
        <v>45195</v>
      </c>
      <c r="E9834" s="6" t="s">
        <v>1787</v>
      </c>
      <c r="F9834" s="7">
        <v>1285913</v>
      </c>
      <c r="G9834" s="6" t="s">
        <v>10524</v>
      </c>
      <c r="H9834" s="7">
        <v>138236</v>
      </c>
      <c r="I9834" s="143"/>
      <c r="J9834" s="144"/>
      <c r="K9834" s="145"/>
      <c r="L9834" t="str">
        <f t="shared" si="649"/>
        <v>57873</v>
      </c>
      <c r="M9834">
        <f t="shared" si="651"/>
        <v>57873</v>
      </c>
      <c r="N9834" s="37">
        <f t="shared" si="650"/>
        <v>1285913</v>
      </c>
    </row>
    <row r="9835" spans="1:14" ht="25.05" x14ac:dyDescent="0.3">
      <c r="A9835" s="3">
        <v>10</v>
      </c>
      <c r="B9835" s="142"/>
      <c r="C9835" s="4" t="s">
        <v>27353</v>
      </c>
      <c r="D9835" s="5">
        <v>45174</v>
      </c>
      <c r="E9835" s="6" t="s">
        <v>1787</v>
      </c>
      <c r="F9835" s="7">
        <v>951653</v>
      </c>
      <c r="G9835" s="6" t="s">
        <v>10524</v>
      </c>
      <c r="H9835" s="7">
        <v>102303</v>
      </c>
      <c r="I9835" s="143"/>
      <c r="J9835" s="144"/>
      <c r="K9835" s="145"/>
      <c r="L9835" t="str">
        <f t="shared" si="649"/>
        <v>53332</v>
      </c>
      <c r="M9835">
        <f t="shared" si="651"/>
        <v>53332</v>
      </c>
      <c r="N9835" s="37">
        <f t="shared" si="650"/>
        <v>951653</v>
      </c>
    </row>
    <row r="9836" spans="1:14" x14ac:dyDescent="0.3">
      <c r="A9836" s="3">
        <v>10</v>
      </c>
      <c r="B9836" s="135"/>
      <c r="C9836" s="4" t="s">
        <v>27354</v>
      </c>
      <c r="D9836" s="5">
        <v>45188</v>
      </c>
      <c r="E9836" s="6" t="s">
        <v>1368</v>
      </c>
      <c r="F9836" s="7">
        <v>5634209</v>
      </c>
      <c r="G9836" s="6" t="s">
        <v>10524</v>
      </c>
      <c r="H9836" s="7">
        <v>605677</v>
      </c>
      <c r="I9836" s="137"/>
      <c r="J9836" s="140"/>
      <c r="K9836" s="141"/>
      <c r="L9836" t="str">
        <f t="shared" si="649"/>
        <v>56387</v>
      </c>
      <c r="M9836">
        <f t="shared" si="651"/>
        <v>56387</v>
      </c>
      <c r="N9836" s="37">
        <f t="shared" si="650"/>
        <v>5634209</v>
      </c>
    </row>
    <row r="9837" spans="1:14" ht="25.05" x14ac:dyDescent="0.3">
      <c r="A9837" s="3">
        <v>10</v>
      </c>
      <c r="B9837" s="134" t="s">
        <v>27355</v>
      </c>
      <c r="C9837" s="4" t="s">
        <v>27356</v>
      </c>
      <c r="D9837" s="5">
        <v>45187</v>
      </c>
      <c r="E9837" s="6" t="s">
        <v>1787</v>
      </c>
      <c r="F9837" s="7">
        <v>1436011</v>
      </c>
      <c r="G9837" s="6" t="s">
        <v>10524</v>
      </c>
      <c r="H9837" s="7">
        <v>154371</v>
      </c>
      <c r="I9837" s="136">
        <v>4455996</v>
      </c>
      <c r="J9837" s="138" t="s">
        <v>927</v>
      </c>
      <c r="K9837" s="139"/>
      <c r="L9837" t="str">
        <f t="shared" si="649"/>
        <v>56322</v>
      </c>
      <c r="M9837">
        <f t="shared" si="651"/>
        <v>56322</v>
      </c>
      <c r="N9837" s="37">
        <f t="shared" si="650"/>
        <v>1436011</v>
      </c>
    </row>
    <row r="9838" spans="1:14" x14ac:dyDescent="0.3">
      <c r="A9838" s="3">
        <v>10</v>
      </c>
      <c r="B9838" s="142"/>
      <c r="C9838" s="4" t="s">
        <v>27357</v>
      </c>
      <c r="D9838" s="5">
        <v>45176</v>
      </c>
      <c r="E9838" s="6" t="s">
        <v>1368</v>
      </c>
      <c r="F9838" s="7">
        <v>1199426</v>
      </c>
      <c r="G9838" s="6" t="s">
        <v>10524</v>
      </c>
      <c r="H9838" s="7">
        <v>128938</v>
      </c>
      <c r="I9838" s="143"/>
      <c r="J9838" s="144"/>
      <c r="K9838" s="145"/>
      <c r="L9838" t="str">
        <f t="shared" si="649"/>
        <v>54510</v>
      </c>
      <c r="M9838">
        <f t="shared" si="651"/>
        <v>54510</v>
      </c>
      <c r="N9838" s="37">
        <f t="shared" si="650"/>
        <v>1199426</v>
      </c>
    </row>
    <row r="9839" spans="1:14" ht="25.05" x14ac:dyDescent="0.3">
      <c r="A9839" s="3">
        <v>10</v>
      </c>
      <c r="B9839" s="142"/>
      <c r="C9839" s="4" t="s">
        <v>27358</v>
      </c>
      <c r="D9839" s="5">
        <v>45176</v>
      </c>
      <c r="E9839" s="6" t="s">
        <v>1787</v>
      </c>
      <c r="F9839" s="7">
        <v>761322</v>
      </c>
      <c r="G9839" s="6" t="s">
        <v>10524</v>
      </c>
      <c r="H9839" s="7">
        <v>81842</v>
      </c>
      <c r="I9839" s="143"/>
      <c r="J9839" s="144"/>
      <c r="K9839" s="145"/>
      <c r="L9839" t="str">
        <f t="shared" si="649"/>
        <v>54511</v>
      </c>
      <c r="M9839">
        <f t="shared" si="651"/>
        <v>54511</v>
      </c>
      <c r="N9839" s="37">
        <f t="shared" si="650"/>
        <v>761322</v>
      </c>
    </row>
    <row r="9840" spans="1:14" x14ac:dyDescent="0.3">
      <c r="A9840" s="3">
        <v>10</v>
      </c>
      <c r="B9840" s="135"/>
      <c r="C9840" s="4" t="s">
        <v>27359</v>
      </c>
      <c r="D9840" s="5">
        <v>45180</v>
      </c>
      <c r="E9840" s="6" t="s">
        <v>1368</v>
      </c>
      <c r="F9840" s="7">
        <v>1595954</v>
      </c>
      <c r="G9840" s="6" t="s">
        <v>10524</v>
      </c>
      <c r="H9840" s="7">
        <v>171565</v>
      </c>
      <c r="I9840" s="137"/>
      <c r="J9840" s="140"/>
      <c r="K9840" s="141"/>
      <c r="L9840" t="str">
        <f t="shared" si="649"/>
        <v>54822</v>
      </c>
      <c r="M9840">
        <f t="shared" si="651"/>
        <v>54822</v>
      </c>
      <c r="N9840" s="37">
        <f t="shared" si="650"/>
        <v>1595954</v>
      </c>
    </row>
    <row r="9841" spans="1:14" ht="37.6" x14ac:dyDescent="0.3">
      <c r="A9841" s="3">
        <v>10</v>
      </c>
      <c r="B9841" s="8" t="s">
        <v>27363</v>
      </c>
      <c r="C9841" s="4" t="s">
        <v>27364</v>
      </c>
      <c r="D9841" s="5">
        <v>45174</v>
      </c>
      <c r="E9841" s="6" t="s">
        <v>1365</v>
      </c>
      <c r="F9841" s="7">
        <v>3697407</v>
      </c>
      <c r="G9841" s="6" t="s">
        <v>10524</v>
      </c>
      <c r="H9841" s="7">
        <v>397471</v>
      </c>
      <c r="I9841" s="11">
        <v>3299936</v>
      </c>
      <c r="J9841" s="132" t="s">
        <v>934</v>
      </c>
      <c r="K9841" s="133"/>
      <c r="L9841" t="str">
        <f t="shared" si="649"/>
        <v>53310</v>
      </c>
      <c r="M9841">
        <f t="shared" si="651"/>
        <v>53310</v>
      </c>
      <c r="N9841" s="37">
        <f t="shared" si="650"/>
        <v>3697407</v>
      </c>
    </row>
    <row r="9842" spans="1:14" x14ac:dyDescent="0.3">
      <c r="A9842" s="3">
        <v>10</v>
      </c>
      <c r="B9842" s="134" t="s">
        <v>27365</v>
      </c>
      <c r="C9842" s="4" t="s">
        <v>27366</v>
      </c>
      <c r="D9842" s="5">
        <v>45180</v>
      </c>
      <c r="E9842" s="6" t="s">
        <v>1365</v>
      </c>
      <c r="F9842" s="7">
        <v>2422830</v>
      </c>
      <c r="G9842" s="6" t="s">
        <v>10524</v>
      </c>
      <c r="H9842" s="7">
        <v>260454</v>
      </c>
      <c r="I9842" s="136">
        <v>4821489</v>
      </c>
      <c r="J9842" s="138" t="s">
        <v>5129</v>
      </c>
      <c r="K9842" s="139"/>
      <c r="L9842" t="str">
        <f t="shared" si="649"/>
        <v>54818</v>
      </c>
      <c r="M9842">
        <f t="shared" si="651"/>
        <v>54818</v>
      </c>
      <c r="N9842" s="37">
        <f t="shared" si="650"/>
        <v>2422830</v>
      </c>
    </row>
    <row r="9843" spans="1:14" x14ac:dyDescent="0.3">
      <c r="A9843" s="3">
        <v>10</v>
      </c>
      <c r="B9843" s="142"/>
      <c r="C9843" s="4" t="s">
        <v>27367</v>
      </c>
      <c r="D9843" s="5">
        <v>45187</v>
      </c>
      <c r="E9843" s="6" t="s">
        <v>1365</v>
      </c>
      <c r="F9843" s="7">
        <v>959541</v>
      </c>
      <c r="G9843" s="6" t="s">
        <v>10524</v>
      </c>
      <c r="H9843" s="7">
        <v>103151</v>
      </c>
      <c r="I9843" s="143"/>
      <c r="J9843" s="144"/>
      <c r="K9843" s="145"/>
      <c r="L9843" t="str">
        <f t="shared" si="649"/>
        <v>56320</v>
      </c>
      <c r="M9843">
        <f t="shared" si="651"/>
        <v>56320</v>
      </c>
      <c r="N9843" s="37">
        <f t="shared" si="650"/>
        <v>959541</v>
      </c>
    </row>
    <row r="9844" spans="1:14" ht="25.05" x14ac:dyDescent="0.3">
      <c r="A9844" s="3">
        <v>10</v>
      </c>
      <c r="B9844" s="142"/>
      <c r="C9844" s="4" t="s">
        <v>27368</v>
      </c>
      <c r="D9844" s="5">
        <v>45180</v>
      </c>
      <c r="E9844" s="6" t="s">
        <v>1378</v>
      </c>
      <c r="F9844" s="7">
        <v>380661</v>
      </c>
      <c r="G9844" s="6" t="s">
        <v>10524</v>
      </c>
      <c r="H9844" s="7">
        <v>40921</v>
      </c>
      <c r="I9844" s="143"/>
      <c r="J9844" s="144"/>
      <c r="K9844" s="145"/>
      <c r="L9844" t="str">
        <f t="shared" si="649"/>
        <v>54820</v>
      </c>
      <c r="M9844">
        <f t="shared" si="651"/>
        <v>54820</v>
      </c>
      <c r="N9844" s="37">
        <f t="shared" si="650"/>
        <v>380661</v>
      </c>
    </row>
    <row r="9845" spans="1:14" x14ac:dyDescent="0.3">
      <c r="A9845" s="3">
        <v>10</v>
      </c>
      <c r="B9845" s="135"/>
      <c r="C9845" s="4" t="s">
        <v>27369</v>
      </c>
      <c r="D9845" s="5">
        <v>45194</v>
      </c>
      <c r="E9845" s="6" t="s">
        <v>1365</v>
      </c>
      <c r="F9845" s="7">
        <v>1639197</v>
      </c>
      <c r="G9845" s="6" t="s">
        <v>10524</v>
      </c>
      <c r="H9845" s="7">
        <v>176214</v>
      </c>
      <c r="I9845" s="137"/>
      <c r="J9845" s="140"/>
      <c r="K9845" s="141"/>
      <c r="L9845" t="str">
        <f t="shared" si="649"/>
        <v>57778</v>
      </c>
      <c r="M9845">
        <f t="shared" si="651"/>
        <v>57778</v>
      </c>
      <c r="N9845" s="37">
        <f t="shared" si="650"/>
        <v>1639197</v>
      </c>
    </row>
    <row r="9846" spans="1:14" x14ac:dyDescent="0.3">
      <c r="A9846" s="3">
        <v>10</v>
      </c>
      <c r="B9846" s="134" t="s">
        <v>27375</v>
      </c>
      <c r="C9846" s="4" t="s">
        <v>27376</v>
      </c>
      <c r="D9846" s="5">
        <v>45181</v>
      </c>
      <c r="E9846" s="6" t="s">
        <v>1368</v>
      </c>
      <c r="F9846" s="7">
        <v>1741392</v>
      </c>
      <c r="G9846" s="6" t="s">
        <v>10524</v>
      </c>
      <c r="H9846" s="7">
        <v>187200</v>
      </c>
      <c r="I9846" s="136">
        <v>36048016</v>
      </c>
      <c r="J9846" s="138" t="s">
        <v>939</v>
      </c>
      <c r="K9846" s="139"/>
      <c r="L9846" t="str">
        <f t="shared" si="649"/>
        <v>54917</v>
      </c>
      <c r="M9846">
        <f t="shared" si="651"/>
        <v>54917</v>
      </c>
      <c r="N9846" s="37">
        <f t="shared" si="650"/>
        <v>1741392</v>
      </c>
    </row>
    <row r="9847" spans="1:14" x14ac:dyDescent="0.3">
      <c r="A9847" s="3">
        <v>10</v>
      </c>
      <c r="B9847" s="142"/>
      <c r="C9847" s="4" t="s">
        <v>27377</v>
      </c>
      <c r="D9847" s="5">
        <v>45188</v>
      </c>
      <c r="E9847" s="6" t="s">
        <v>1368</v>
      </c>
      <c r="F9847" s="7">
        <v>27099820</v>
      </c>
      <c r="G9847" s="6" t="s">
        <v>10524</v>
      </c>
      <c r="H9847" s="7">
        <v>2913231</v>
      </c>
      <c r="I9847" s="143"/>
      <c r="J9847" s="144"/>
      <c r="K9847" s="145"/>
      <c r="L9847" t="str">
        <f t="shared" si="649"/>
        <v>56395</v>
      </c>
      <c r="M9847">
        <f t="shared" si="651"/>
        <v>56395</v>
      </c>
      <c r="N9847" s="37">
        <f t="shared" si="650"/>
        <v>27099820</v>
      </c>
    </row>
    <row r="9848" spans="1:14" x14ac:dyDescent="0.3">
      <c r="A9848" s="3">
        <v>10</v>
      </c>
      <c r="B9848" s="142"/>
      <c r="C9848" s="4" t="s">
        <v>27378</v>
      </c>
      <c r="D9848" s="5">
        <v>45191</v>
      </c>
      <c r="E9848" s="6" t="s">
        <v>1368</v>
      </c>
      <c r="F9848" s="7">
        <v>2978878</v>
      </c>
      <c r="G9848" s="6" t="s">
        <v>10524</v>
      </c>
      <c r="H9848" s="7">
        <v>320229</v>
      </c>
      <c r="I9848" s="143"/>
      <c r="J9848" s="144"/>
      <c r="K9848" s="145"/>
      <c r="L9848" t="str">
        <f t="shared" si="649"/>
        <v>57648</v>
      </c>
      <c r="M9848">
        <f t="shared" si="651"/>
        <v>57648</v>
      </c>
      <c r="N9848" s="37">
        <f t="shared" si="650"/>
        <v>2978878</v>
      </c>
    </row>
    <row r="9849" spans="1:14" x14ac:dyDescent="0.3">
      <c r="A9849" s="3">
        <v>10</v>
      </c>
      <c r="B9849" s="142"/>
      <c r="C9849" s="4" t="s">
        <v>27379</v>
      </c>
      <c r="D9849" s="5">
        <v>45184</v>
      </c>
      <c r="E9849" s="6" t="s">
        <v>1368</v>
      </c>
      <c r="F9849" s="7">
        <v>3849574</v>
      </c>
      <c r="G9849" s="6" t="s">
        <v>10524</v>
      </c>
      <c r="H9849" s="7">
        <v>413829</v>
      </c>
      <c r="I9849" s="143"/>
      <c r="J9849" s="144"/>
      <c r="K9849" s="145"/>
      <c r="L9849" t="str">
        <f t="shared" si="649"/>
        <v>56201</v>
      </c>
      <c r="M9849">
        <f t="shared" si="651"/>
        <v>56201</v>
      </c>
      <c r="N9849" s="37">
        <f t="shared" si="650"/>
        <v>3849574</v>
      </c>
    </row>
    <row r="9850" spans="1:14" x14ac:dyDescent="0.3">
      <c r="A9850" s="3">
        <v>10</v>
      </c>
      <c r="B9850" s="135"/>
      <c r="C9850" s="4" t="s">
        <v>27380</v>
      </c>
      <c r="D9850" s="5">
        <v>45195</v>
      </c>
      <c r="E9850" s="6" t="s">
        <v>1368</v>
      </c>
      <c r="F9850" s="7">
        <v>4720270</v>
      </c>
      <c r="G9850" s="6" t="s">
        <v>10524</v>
      </c>
      <c r="H9850" s="7">
        <v>507429</v>
      </c>
      <c r="I9850" s="137"/>
      <c r="J9850" s="140"/>
      <c r="K9850" s="141"/>
      <c r="L9850" t="str">
        <f t="shared" si="649"/>
        <v>57870</v>
      </c>
      <c r="M9850">
        <f t="shared" si="651"/>
        <v>57870</v>
      </c>
      <c r="N9850" s="37">
        <f t="shared" si="650"/>
        <v>4720270</v>
      </c>
    </row>
    <row r="9851" spans="1:14" x14ac:dyDescent="0.3">
      <c r="A9851" s="3">
        <v>10</v>
      </c>
      <c r="B9851" s="134" t="s">
        <v>27381</v>
      </c>
      <c r="C9851" s="4" t="s">
        <v>27382</v>
      </c>
      <c r="D9851" s="5">
        <v>45181</v>
      </c>
      <c r="E9851" s="6" t="s">
        <v>1368</v>
      </c>
      <c r="F9851" s="7">
        <v>2744539</v>
      </c>
      <c r="G9851" s="6" t="s">
        <v>10524</v>
      </c>
      <c r="H9851" s="7">
        <v>295038</v>
      </c>
      <c r="I9851" s="136">
        <v>4686689</v>
      </c>
      <c r="J9851" s="138" t="s">
        <v>952</v>
      </c>
      <c r="K9851" s="139"/>
      <c r="L9851" t="str">
        <f t="shared" si="649"/>
        <v>54923</v>
      </c>
      <c r="M9851">
        <f t="shared" si="651"/>
        <v>54923</v>
      </c>
      <c r="N9851" s="37">
        <f t="shared" si="650"/>
        <v>2744539</v>
      </c>
    </row>
    <row r="9852" spans="1:14" ht="25.05" x14ac:dyDescent="0.3">
      <c r="A9852" s="3">
        <v>10</v>
      </c>
      <c r="B9852" s="135"/>
      <c r="C9852" s="4" t="s">
        <v>27383</v>
      </c>
      <c r="D9852" s="5">
        <v>45188</v>
      </c>
      <c r="E9852" s="6" t="s">
        <v>1787</v>
      </c>
      <c r="F9852" s="7">
        <v>2506653</v>
      </c>
      <c r="G9852" s="6" t="s">
        <v>10524</v>
      </c>
      <c r="H9852" s="7">
        <v>269465</v>
      </c>
      <c r="I9852" s="137"/>
      <c r="J9852" s="140"/>
      <c r="K9852" s="141"/>
      <c r="L9852" t="str">
        <f t="shared" si="649"/>
        <v>56393</v>
      </c>
      <c r="M9852">
        <f t="shared" si="651"/>
        <v>56393</v>
      </c>
      <c r="N9852" s="37">
        <f t="shared" si="650"/>
        <v>2506653</v>
      </c>
    </row>
    <row r="9853" spans="1:14" x14ac:dyDescent="0.3">
      <c r="A9853" s="3">
        <v>10</v>
      </c>
      <c r="B9853" s="134" t="s">
        <v>27384</v>
      </c>
      <c r="C9853" s="4" t="s">
        <v>27385</v>
      </c>
      <c r="D9853" s="5">
        <v>45187</v>
      </c>
      <c r="E9853" s="6" t="s">
        <v>1368</v>
      </c>
      <c r="F9853" s="7">
        <v>2795380</v>
      </c>
      <c r="G9853" s="6" t="s">
        <v>10524</v>
      </c>
      <c r="H9853" s="7">
        <v>300504</v>
      </c>
      <c r="I9853" s="136">
        <v>3905104</v>
      </c>
      <c r="J9853" s="138" t="s">
        <v>956</v>
      </c>
      <c r="K9853" s="139"/>
      <c r="L9853" t="str">
        <f t="shared" si="649"/>
        <v>56321</v>
      </c>
      <c r="M9853">
        <f t="shared" si="651"/>
        <v>56321</v>
      </c>
      <c r="N9853" s="37">
        <f t="shared" si="650"/>
        <v>2795380</v>
      </c>
    </row>
    <row r="9854" spans="1:14" x14ac:dyDescent="0.3">
      <c r="A9854" s="3">
        <v>10</v>
      </c>
      <c r="B9854" s="142"/>
      <c r="C9854" s="4" t="s">
        <v>27386</v>
      </c>
      <c r="D9854" s="5">
        <v>45175</v>
      </c>
      <c r="E9854" s="6" t="s">
        <v>1368</v>
      </c>
      <c r="F9854" s="7">
        <v>1199426</v>
      </c>
      <c r="G9854" s="6" t="s">
        <v>10524</v>
      </c>
      <c r="H9854" s="7">
        <v>128938</v>
      </c>
      <c r="I9854" s="143"/>
      <c r="J9854" s="144"/>
      <c r="K9854" s="145"/>
      <c r="L9854" t="str">
        <f t="shared" si="649"/>
        <v>53429</v>
      </c>
      <c r="M9854">
        <f t="shared" si="651"/>
        <v>53429</v>
      </c>
      <c r="N9854" s="37">
        <f t="shared" si="650"/>
        <v>1199426</v>
      </c>
    </row>
    <row r="9855" spans="1:14" ht="25.05" x14ac:dyDescent="0.3">
      <c r="A9855" s="3">
        <v>10</v>
      </c>
      <c r="B9855" s="135"/>
      <c r="C9855" s="4" t="s">
        <v>27387</v>
      </c>
      <c r="D9855" s="5">
        <v>45175</v>
      </c>
      <c r="E9855" s="6" t="s">
        <v>1787</v>
      </c>
      <c r="F9855" s="7">
        <v>380661</v>
      </c>
      <c r="G9855" s="6" t="s">
        <v>10524</v>
      </c>
      <c r="H9855" s="7">
        <v>40921</v>
      </c>
      <c r="I9855" s="137"/>
      <c r="J9855" s="140"/>
      <c r="K9855" s="141"/>
      <c r="L9855" t="str">
        <f t="shared" si="649"/>
        <v>53430</v>
      </c>
      <c r="M9855">
        <f t="shared" si="651"/>
        <v>53430</v>
      </c>
      <c r="N9855" s="37">
        <f t="shared" si="650"/>
        <v>380661</v>
      </c>
    </row>
    <row r="9856" spans="1:14" ht="37.6" x14ac:dyDescent="0.3">
      <c r="A9856" s="3">
        <v>10</v>
      </c>
      <c r="B9856" s="8" t="s">
        <v>27391</v>
      </c>
      <c r="C9856" s="4" t="s">
        <v>27392</v>
      </c>
      <c r="D9856" s="5">
        <v>45176</v>
      </c>
      <c r="E9856" s="6" t="s">
        <v>1787</v>
      </c>
      <c r="F9856" s="7">
        <v>634435</v>
      </c>
      <c r="G9856" s="6" t="s">
        <v>10524</v>
      </c>
      <c r="H9856" s="7">
        <v>68202</v>
      </c>
      <c r="I9856" s="11">
        <v>566233</v>
      </c>
      <c r="J9856" s="132" t="s">
        <v>5161</v>
      </c>
      <c r="K9856" s="133"/>
      <c r="L9856" t="str">
        <f t="shared" si="649"/>
        <v>54493</v>
      </c>
      <c r="M9856">
        <f t="shared" si="651"/>
        <v>54493</v>
      </c>
      <c r="N9856" s="37">
        <f t="shared" si="650"/>
        <v>634435</v>
      </c>
    </row>
    <row r="9857" spans="1:14" ht="25.05" x14ac:dyDescent="0.3">
      <c r="A9857" s="3">
        <v>10</v>
      </c>
      <c r="B9857" s="134" t="s">
        <v>27393</v>
      </c>
      <c r="C9857" s="4" t="s">
        <v>27394</v>
      </c>
      <c r="D9857" s="5">
        <v>45178</v>
      </c>
      <c r="E9857" s="6" t="s">
        <v>1787</v>
      </c>
      <c r="F9857" s="7">
        <v>380661</v>
      </c>
      <c r="G9857" s="6" t="s">
        <v>10524</v>
      </c>
      <c r="H9857" s="7">
        <v>40921</v>
      </c>
      <c r="I9857" s="136">
        <v>4014778</v>
      </c>
      <c r="J9857" s="138" t="s">
        <v>971</v>
      </c>
      <c r="K9857" s="139"/>
      <c r="L9857" t="str">
        <f t="shared" si="649"/>
        <v>54743</v>
      </c>
      <c r="M9857">
        <f t="shared" si="651"/>
        <v>54743</v>
      </c>
      <c r="N9857" s="37">
        <f t="shared" si="650"/>
        <v>380661</v>
      </c>
    </row>
    <row r="9858" spans="1:14" x14ac:dyDescent="0.3">
      <c r="A9858" s="3">
        <v>10</v>
      </c>
      <c r="B9858" s="142"/>
      <c r="C9858" s="4" t="s">
        <v>27395</v>
      </c>
      <c r="D9858" s="5">
        <v>45185</v>
      </c>
      <c r="E9858" s="6" t="s">
        <v>1368</v>
      </c>
      <c r="F9858" s="7">
        <v>1393710</v>
      </c>
      <c r="G9858" s="6" t="s">
        <v>10524</v>
      </c>
      <c r="H9858" s="7">
        <v>149824</v>
      </c>
      <c r="I9858" s="143"/>
      <c r="J9858" s="144"/>
      <c r="K9858" s="145"/>
      <c r="L9858" t="str">
        <f t="shared" si="649"/>
        <v>56269</v>
      </c>
      <c r="M9858">
        <f t="shared" si="651"/>
        <v>56269</v>
      </c>
      <c r="N9858" s="37">
        <f t="shared" si="650"/>
        <v>1393710</v>
      </c>
    </row>
    <row r="9859" spans="1:14" x14ac:dyDescent="0.3">
      <c r="A9859" s="3">
        <v>10</v>
      </c>
      <c r="B9859" s="142"/>
      <c r="C9859" s="4" t="s">
        <v>27396</v>
      </c>
      <c r="D9859" s="5">
        <v>45178</v>
      </c>
      <c r="E9859" s="6" t="s">
        <v>1368</v>
      </c>
      <c r="F9859" s="7">
        <v>1253571</v>
      </c>
      <c r="G9859" s="6" t="s">
        <v>10524</v>
      </c>
      <c r="H9859" s="7">
        <v>134759</v>
      </c>
      <c r="I9859" s="143"/>
      <c r="J9859" s="144"/>
      <c r="K9859" s="145"/>
      <c r="L9859" t="str">
        <f t="shared" si="649"/>
        <v>54742</v>
      </c>
      <c r="M9859">
        <f t="shared" si="651"/>
        <v>54742</v>
      </c>
      <c r="N9859" s="37">
        <f t="shared" si="650"/>
        <v>1253571</v>
      </c>
    </row>
    <row r="9860" spans="1:14" x14ac:dyDescent="0.3">
      <c r="A9860" s="3">
        <v>10</v>
      </c>
      <c r="B9860" s="135"/>
      <c r="C9860" s="4" t="s">
        <v>27397</v>
      </c>
      <c r="D9860" s="5">
        <v>45192</v>
      </c>
      <c r="E9860" s="6" t="s">
        <v>1368</v>
      </c>
      <c r="F9860" s="7">
        <v>1470409</v>
      </c>
      <c r="G9860" s="6" t="s">
        <v>10524</v>
      </c>
      <c r="H9860" s="7">
        <v>158069</v>
      </c>
      <c r="I9860" s="137"/>
      <c r="J9860" s="140"/>
      <c r="K9860" s="141"/>
      <c r="L9860" t="str">
        <f t="shared" si="649"/>
        <v>57708</v>
      </c>
      <c r="M9860">
        <f t="shared" si="651"/>
        <v>57708</v>
      </c>
      <c r="N9860" s="37">
        <f t="shared" si="650"/>
        <v>1470409</v>
      </c>
    </row>
    <row r="9861" spans="1:14" ht="25.05" x14ac:dyDescent="0.3">
      <c r="A9861" s="3">
        <v>10</v>
      </c>
      <c r="B9861" s="134" t="s">
        <v>27402</v>
      </c>
      <c r="C9861" s="4" t="s">
        <v>27403</v>
      </c>
      <c r="D9861" s="5">
        <v>45177</v>
      </c>
      <c r="E9861" s="6" t="s">
        <v>1787</v>
      </c>
      <c r="F9861" s="7">
        <v>380661</v>
      </c>
      <c r="G9861" s="6" t="s">
        <v>10524</v>
      </c>
      <c r="H9861" s="7">
        <v>40921</v>
      </c>
      <c r="I9861" s="136">
        <v>1373996</v>
      </c>
      <c r="J9861" s="138" t="s">
        <v>985</v>
      </c>
      <c r="K9861" s="139"/>
      <c r="L9861" t="str">
        <f t="shared" si="649"/>
        <v>54618</v>
      </c>
      <c r="M9861">
        <f t="shared" si="651"/>
        <v>54618</v>
      </c>
      <c r="N9861" s="37">
        <f t="shared" si="650"/>
        <v>380661</v>
      </c>
    </row>
    <row r="9862" spans="1:14" x14ac:dyDescent="0.3">
      <c r="A9862" s="3">
        <v>10</v>
      </c>
      <c r="B9862" s="135"/>
      <c r="C9862" s="4" t="s">
        <v>27404</v>
      </c>
      <c r="D9862" s="5">
        <v>45177</v>
      </c>
      <c r="E9862" s="6" t="s">
        <v>1368</v>
      </c>
      <c r="F9862" s="7">
        <v>1158830</v>
      </c>
      <c r="G9862" s="6" t="s">
        <v>10524</v>
      </c>
      <c r="H9862" s="7">
        <v>124574</v>
      </c>
      <c r="I9862" s="137"/>
      <c r="J9862" s="140"/>
      <c r="K9862" s="141"/>
      <c r="L9862" t="str">
        <f t="shared" si="649"/>
        <v>54617</v>
      </c>
      <c r="M9862">
        <f t="shared" si="651"/>
        <v>54617</v>
      </c>
      <c r="N9862" s="37">
        <f t="shared" si="650"/>
        <v>1158830</v>
      </c>
    </row>
    <row r="9863" spans="1:14" ht="37.6" x14ac:dyDescent="0.3">
      <c r="A9863" s="3">
        <v>10</v>
      </c>
      <c r="B9863" s="8" t="s">
        <v>27408</v>
      </c>
      <c r="C9863" s="4" t="s">
        <v>27409</v>
      </c>
      <c r="D9863" s="5">
        <v>45189</v>
      </c>
      <c r="E9863" s="6" t="s">
        <v>1787</v>
      </c>
      <c r="F9863" s="7">
        <v>3443202</v>
      </c>
      <c r="G9863" s="6" t="s">
        <v>10524</v>
      </c>
      <c r="H9863" s="7">
        <v>370144</v>
      </c>
      <c r="I9863" s="11">
        <v>3073058</v>
      </c>
      <c r="J9863" s="132" t="s">
        <v>988</v>
      </c>
      <c r="K9863" s="133"/>
      <c r="L9863" t="str">
        <f t="shared" si="649"/>
        <v>56515</v>
      </c>
      <c r="M9863">
        <f t="shared" si="651"/>
        <v>56515</v>
      </c>
      <c r="N9863" s="37">
        <f t="shared" si="650"/>
        <v>3443202</v>
      </c>
    </row>
    <row r="9864" spans="1:14" x14ac:dyDescent="0.3">
      <c r="A9864" s="3">
        <v>10</v>
      </c>
      <c r="B9864" s="134" t="s">
        <v>27413</v>
      </c>
      <c r="C9864" s="4" t="s">
        <v>27414</v>
      </c>
      <c r="D9864" s="5">
        <v>45189</v>
      </c>
      <c r="E9864" s="6" t="s">
        <v>1368</v>
      </c>
      <c r="F9864" s="7">
        <v>1852462</v>
      </c>
      <c r="G9864" s="6" t="s">
        <v>10524</v>
      </c>
      <c r="H9864" s="7">
        <v>199140</v>
      </c>
      <c r="I9864" s="136">
        <v>2417500</v>
      </c>
      <c r="J9864" s="138" t="s">
        <v>996</v>
      </c>
      <c r="K9864" s="139"/>
      <c r="L9864" t="str">
        <f t="shared" si="649"/>
        <v>56517</v>
      </c>
      <c r="M9864">
        <f t="shared" si="651"/>
        <v>56517</v>
      </c>
      <c r="N9864" s="37">
        <f t="shared" si="650"/>
        <v>1852462</v>
      </c>
    </row>
    <row r="9865" spans="1:14" ht="25.05" x14ac:dyDescent="0.3">
      <c r="A9865" s="3">
        <v>10</v>
      </c>
      <c r="B9865" s="135"/>
      <c r="C9865" s="4" t="s">
        <v>27415</v>
      </c>
      <c r="D9865" s="5">
        <v>45182</v>
      </c>
      <c r="E9865" s="6" t="s">
        <v>1787</v>
      </c>
      <c r="F9865" s="7">
        <v>856222</v>
      </c>
      <c r="G9865" s="6" t="s">
        <v>10524</v>
      </c>
      <c r="H9865" s="7">
        <v>92044</v>
      </c>
      <c r="I9865" s="137"/>
      <c r="J9865" s="140"/>
      <c r="K9865" s="141"/>
      <c r="L9865" t="str">
        <f t="shared" ref="L9865:L9920" si="652">+RIGHT(C9865,5)</f>
        <v>55013</v>
      </c>
      <c r="M9865">
        <f t="shared" si="651"/>
        <v>55013</v>
      </c>
      <c r="N9865" s="37">
        <f t="shared" ref="N9865:N9920" si="653">+F9865</f>
        <v>856222</v>
      </c>
    </row>
    <row r="9866" spans="1:14" ht="37.6" x14ac:dyDescent="0.3">
      <c r="A9866" s="3">
        <v>10</v>
      </c>
      <c r="B9866" s="8" t="s">
        <v>27418</v>
      </c>
      <c r="C9866" s="4" t="s">
        <v>27419</v>
      </c>
      <c r="D9866" s="5">
        <v>45180</v>
      </c>
      <c r="E9866" s="6" t="s">
        <v>1365</v>
      </c>
      <c r="F9866" s="7">
        <v>1199426</v>
      </c>
      <c r="G9866" s="6" t="s">
        <v>10524</v>
      </c>
      <c r="H9866" s="7">
        <v>128938</v>
      </c>
      <c r="I9866" s="11">
        <v>1070488</v>
      </c>
      <c r="J9866" s="132" t="s">
        <v>1001</v>
      </c>
      <c r="K9866" s="133"/>
      <c r="L9866" t="str">
        <f t="shared" si="652"/>
        <v>54769</v>
      </c>
      <c r="M9866">
        <f t="shared" ref="M9866:M9921" si="654">+L9866*1</f>
        <v>54769</v>
      </c>
      <c r="N9866" s="37">
        <f t="shared" si="653"/>
        <v>1199426</v>
      </c>
    </row>
    <row r="9867" spans="1:14" ht="37.6" x14ac:dyDescent="0.3">
      <c r="A9867" s="3">
        <v>10</v>
      </c>
      <c r="B9867" s="8" t="s">
        <v>27420</v>
      </c>
      <c r="C9867" s="4" t="s">
        <v>27421</v>
      </c>
      <c r="D9867" s="5">
        <v>45166</v>
      </c>
      <c r="E9867" s="6" t="s">
        <v>1368</v>
      </c>
      <c r="F9867" s="7">
        <v>838314</v>
      </c>
      <c r="G9867" s="6" t="s">
        <v>10524</v>
      </c>
      <c r="H9867" s="7">
        <v>90119</v>
      </c>
      <c r="I9867" s="11">
        <v>748195</v>
      </c>
      <c r="J9867" s="132" t="s">
        <v>1006</v>
      </c>
      <c r="K9867" s="133"/>
      <c r="L9867" t="str">
        <f t="shared" si="652"/>
        <v>51526</v>
      </c>
      <c r="M9867">
        <f t="shared" si="654"/>
        <v>51526</v>
      </c>
      <c r="N9867" s="37">
        <f t="shared" si="653"/>
        <v>838314</v>
      </c>
    </row>
    <row r="9868" spans="1:14" x14ac:dyDescent="0.3">
      <c r="A9868" s="3">
        <v>10</v>
      </c>
      <c r="B9868" s="134" t="s">
        <v>27422</v>
      </c>
      <c r="C9868" s="4" t="s">
        <v>27423</v>
      </c>
      <c r="D9868" s="5">
        <v>45180</v>
      </c>
      <c r="E9868" s="6" t="s">
        <v>1368</v>
      </c>
      <c r="F9868" s="7">
        <v>638182</v>
      </c>
      <c r="G9868" s="6" t="s">
        <v>10524</v>
      </c>
      <c r="H9868" s="7">
        <v>68605</v>
      </c>
      <c r="I9868" s="136">
        <v>852694</v>
      </c>
      <c r="J9868" s="138" t="s">
        <v>1006</v>
      </c>
      <c r="K9868" s="139"/>
      <c r="L9868" t="str">
        <f t="shared" si="652"/>
        <v>54814</v>
      </c>
      <c r="M9868">
        <f t="shared" si="654"/>
        <v>54814</v>
      </c>
      <c r="N9868" s="37">
        <f t="shared" si="653"/>
        <v>638182</v>
      </c>
    </row>
    <row r="9869" spans="1:14" ht="25.05" x14ac:dyDescent="0.3">
      <c r="A9869" s="3">
        <v>10</v>
      </c>
      <c r="B9869" s="135"/>
      <c r="C9869" s="4" t="s">
        <v>27424</v>
      </c>
      <c r="D9869" s="5">
        <v>45180</v>
      </c>
      <c r="E9869" s="6" t="s">
        <v>1787</v>
      </c>
      <c r="F9869" s="7">
        <v>317218</v>
      </c>
      <c r="G9869" s="6" t="s">
        <v>10524</v>
      </c>
      <c r="H9869" s="7">
        <v>34101</v>
      </c>
      <c r="I9869" s="137"/>
      <c r="J9869" s="140"/>
      <c r="K9869" s="141"/>
      <c r="L9869" t="str">
        <f t="shared" si="652"/>
        <v>54815</v>
      </c>
      <c r="M9869">
        <f t="shared" si="654"/>
        <v>54815</v>
      </c>
      <c r="N9869" s="37">
        <f t="shared" si="653"/>
        <v>317218</v>
      </c>
    </row>
    <row r="9870" spans="1:14" ht="37.6" x14ac:dyDescent="0.3">
      <c r="A9870" s="3">
        <v>10</v>
      </c>
      <c r="B9870" s="8" t="s">
        <v>27425</v>
      </c>
      <c r="C9870" s="4" t="s">
        <v>27426</v>
      </c>
      <c r="D9870" s="5">
        <v>45182</v>
      </c>
      <c r="E9870" s="6" t="s">
        <v>1368</v>
      </c>
      <c r="F9870" s="7">
        <v>3578353</v>
      </c>
      <c r="G9870" s="6" t="s">
        <v>10524</v>
      </c>
      <c r="H9870" s="7">
        <v>384673</v>
      </c>
      <c r="I9870" s="11">
        <v>3193680</v>
      </c>
      <c r="J9870" s="132" t="s">
        <v>1014</v>
      </c>
      <c r="K9870" s="133"/>
      <c r="L9870" t="str">
        <f t="shared" si="652"/>
        <v>55005</v>
      </c>
      <c r="M9870">
        <f t="shared" si="654"/>
        <v>55005</v>
      </c>
      <c r="N9870" s="37">
        <f t="shared" si="653"/>
        <v>3578353</v>
      </c>
    </row>
    <row r="9871" spans="1:14" ht="25.05" x14ac:dyDescent="0.3">
      <c r="A9871" s="3">
        <v>10</v>
      </c>
      <c r="B9871" s="134" t="s">
        <v>27427</v>
      </c>
      <c r="C9871" s="4" t="s">
        <v>27428</v>
      </c>
      <c r="D9871" s="5">
        <v>45181</v>
      </c>
      <c r="E9871" s="6" t="s">
        <v>1787</v>
      </c>
      <c r="F9871" s="7">
        <v>507548</v>
      </c>
      <c r="G9871" s="6" t="s">
        <v>10524</v>
      </c>
      <c r="H9871" s="7">
        <v>54561</v>
      </c>
      <c r="I9871" s="136">
        <v>2451214</v>
      </c>
      <c r="J9871" s="138" t="s">
        <v>1021</v>
      </c>
      <c r="K9871" s="139"/>
      <c r="L9871" t="str">
        <f t="shared" si="652"/>
        <v>54925</v>
      </c>
      <c r="M9871">
        <f t="shared" si="654"/>
        <v>54925</v>
      </c>
      <c r="N9871" s="37">
        <f t="shared" si="653"/>
        <v>507548</v>
      </c>
    </row>
    <row r="9872" spans="1:14" x14ac:dyDescent="0.3">
      <c r="A9872" s="3">
        <v>10</v>
      </c>
      <c r="B9872" s="135"/>
      <c r="C9872" s="4" t="s">
        <v>27429</v>
      </c>
      <c r="D9872" s="5">
        <v>45188</v>
      </c>
      <c r="E9872" s="6" t="s">
        <v>1368</v>
      </c>
      <c r="F9872" s="7">
        <v>2238910</v>
      </c>
      <c r="G9872" s="6" t="s">
        <v>10524</v>
      </c>
      <c r="H9872" s="7">
        <v>240683</v>
      </c>
      <c r="I9872" s="137"/>
      <c r="J9872" s="140"/>
      <c r="K9872" s="141"/>
      <c r="L9872" t="str">
        <f t="shared" si="652"/>
        <v>56389</v>
      </c>
      <c r="M9872">
        <f t="shared" si="654"/>
        <v>56389</v>
      </c>
      <c r="N9872" s="37">
        <f t="shared" si="653"/>
        <v>2238910</v>
      </c>
    </row>
    <row r="9873" spans="1:14" ht="37.6" x14ac:dyDescent="0.3">
      <c r="A9873" s="3">
        <v>10</v>
      </c>
      <c r="B9873" s="8" t="s">
        <v>27433</v>
      </c>
      <c r="C9873" s="4" t="s">
        <v>27434</v>
      </c>
      <c r="D9873" s="5">
        <v>45180</v>
      </c>
      <c r="E9873" s="6" t="s">
        <v>1368</v>
      </c>
      <c r="F9873" s="7">
        <v>1116183</v>
      </c>
      <c r="G9873" s="6" t="s">
        <v>10524</v>
      </c>
      <c r="H9873" s="7">
        <v>119990</v>
      </c>
      <c r="I9873" s="11">
        <v>996193</v>
      </c>
      <c r="J9873" s="132" t="s">
        <v>11165</v>
      </c>
      <c r="K9873" s="133"/>
      <c r="L9873" t="str">
        <f t="shared" si="652"/>
        <v>54812</v>
      </c>
      <c r="M9873">
        <f t="shared" si="654"/>
        <v>54812</v>
      </c>
      <c r="N9873" s="37">
        <f t="shared" si="653"/>
        <v>1116183</v>
      </c>
    </row>
    <row r="9874" spans="1:14" ht="37.6" x14ac:dyDescent="0.3">
      <c r="A9874" s="3">
        <v>10</v>
      </c>
      <c r="B9874" s="8" t="s">
        <v>27437</v>
      </c>
      <c r="C9874" s="4" t="s">
        <v>27438</v>
      </c>
      <c r="D9874" s="5">
        <v>45198</v>
      </c>
      <c r="E9874" s="6" t="s">
        <v>1365</v>
      </c>
      <c r="F9874" s="7">
        <v>1992481</v>
      </c>
      <c r="G9874" s="6" t="s">
        <v>10524</v>
      </c>
      <c r="H9874" s="7">
        <v>214192</v>
      </c>
      <c r="I9874" s="11">
        <v>1778289</v>
      </c>
      <c r="J9874" s="132" t="s">
        <v>1024</v>
      </c>
      <c r="K9874" s="133"/>
      <c r="L9874" t="str">
        <f t="shared" si="652"/>
        <v>58956</v>
      </c>
      <c r="M9874">
        <f t="shared" si="654"/>
        <v>58956</v>
      </c>
      <c r="N9874" s="37">
        <f t="shared" si="653"/>
        <v>1992481</v>
      </c>
    </row>
    <row r="9875" spans="1:14" x14ac:dyDescent="0.3">
      <c r="A9875" s="3">
        <v>10</v>
      </c>
      <c r="B9875" s="134" t="s">
        <v>27439</v>
      </c>
      <c r="C9875" s="4" t="s">
        <v>27440</v>
      </c>
      <c r="D9875" s="5">
        <v>45183</v>
      </c>
      <c r="E9875" s="6" t="s">
        <v>1368</v>
      </c>
      <c r="F9875" s="7">
        <v>3152849</v>
      </c>
      <c r="G9875" s="6" t="s">
        <v>10524</v>
      </c>
      <c r="H9875" s="7">
        <v>338931</v>
      </c>
      <c r="I9875" s="136">
        <v>4056963</v>
      </c>
      <c r="J9875" s="138" t="s">
        <v>1034</v>
      </c>
      <c r="K9875" s="139"/>
      <c r="L9875" t="str">
        <f t="shared" si="652"/>
        <v>55688</v>
      </c>
      <c r="M9875">
        <f t="shared" si="654"/>
        <v>55688</v>
      </c>
      <c r="N9875" s="37">
        <f t="shared" si="653"/>
        <v>3152849</v>
      </c>
    </row>
    <row r="9876" spans="1:14" x14ac:dyDescent="0.3">
      <c r="A9876" s="3">
        <v>10</v>
      </c>
      <c r="B9876" s="135"/>
      <c r="C9876" s="4" t="s">
        <v>27441</v>
      </c>
      <c r="D9876" s="5">
        <v>45195</v>
      </c>
      <c r="E9876" s="6" t="s">
        <v>1368</v>
      </c>
      <c r="F9876" s="7">
        <v>1392768</v>
      </c>
      <c r="G9876" s="6" t="s">
        <v>10524</v>
      </c>
      <c r="H9876" s="7">
        <v>149723</v>
      </c>
      <c r="I9876" s="137"/>
      <c r="J9876" s="140"/>
      <c r="K9876" s="141"/>
      <c r="L9876" t="str">
        <f t="shared" si="652"/>
        <v>57830</v>
      </c>
      <c r="M9876">
        <f t="shared" si="654"/>
        <v>57830</v>
      </c>
      <c r="N9876" s="37">
        <f t="shared" si="653"/>
        <v>1392768</v>
      </c>
    </row>
    <row r="9877" spans="1:14" ht="25.05" x14ac:dyDescent="0.3">
      <c r="A9877" s="3">
        <v>10</v>
      </c>
      <c r="B9877" s="134" t="s">
        <v>27442</v>
      </c>
      <c r="C9877" s="4" t="s">
        <v>27443</v>
      </c>
      <c r="D9877" s="5">
        <v>45198</v>
      </c>
      <c r="E9877" s="6" t="s">
        <v>1787</v>
      </c>
      <c r="F9877" s="7">
        <v>2078968</v>
      </c>
      <c r="G9877" s="6" t="s">
        <v>10524</v>
      </c>
      <c r="H9877" s="7">
        <v>223489</v>
      </c>
      <c r="I9877" s="136">
        <v>3003156</v>
      </c>
      <c r="J9877" s="138" t="s">
        <v>1041</v>
      </c>
      <c r="K9877" s="139"/>
      <c r="L9877" t="str">
        <f t="shared" si="652"/>
        <v>58965</v>
      </c>
      <c r="M9877">
        <f t="shared" si="654"/>
        <v>58965</v>
      </c>
      <c r="N9877" s="37">
        <f t="shared" si="653"/>
        <v>2078968</v>
      </c>
    </row>
    <row r="9878" spans="1:14" ht="25.05" x14ac:dyDescent="0.3">
      <c r="A9878" s="3">
        <v>10</v>
      </c>
      <c r="B9878" s="135"/>
      <c r="C9878" s="4" t="s">
        <v>27444</v>
      </c>
      <c r="D9878" s="5">
        <v>45184</v>
      </c>
      <c r="E9878" s="6" t="s">
        <v>1787</v>
      </c>
      <c r="F9878" s="7">
        <v>1285913</v>
      </c>
      <c r="G9878" s="6" t="s">
        <v>10524</v>
      </c>
      <c r="H9878" s="7">
        <v>138236</v>
      </c>
      <c r="I9878" s="137"/>
      <c r="J9878" s="140"/>
      <c r="K9878" s="141"/>
      <c r="L9878" t="str">
        <f t="shared" si="652"/>
        <v>56202</v>
      </c>
      <c r="M9878">
        <f t="shared" si="654"/>
        <v>56202</v>
      </c>
      <c r="N9878" s="37">
        <f t="shared" si="653"/>
        <v>1285913</v>
      </c>
    </row>
    <row r="9879" spans="1:14" x14ac:dyDescent="0.3">
      <c r="A9879" s="3">
        <v>10</v>
      </c>
      <c r="B9879" s="134" t="s">
        <v>27445</v>
      </c>
      <c r="C9879" s="4" t="s">
        <v>27446</v>
      </c>
      <c r="D9879" s="5">
        <v>45181</v>
      </c>
      <c r="E9879" s="6" t="s">
        <v>1368</v>
      </c>
      <c r="F9879" s="7">
        <v>1799140</v>
      </c>
      <c r="G9879" s="6" t="s">
        <v>10524</v>
      </c>
      <c r="H9879" s="7">
        <v>193408</v>
      </c>
      <c r="I9879" s="136">
        <v>7224783</v>
      </c>
      <c r="J9879" s="138" t="s">
        <v>1046</v>
      </c>
      <c r="K9879" s="139"/>
      <c r="L9879" t="str">
        <f t="shared" si="652"/>
        <v>54916</v>
      </c>
      <c r="M9879">
        <f t="shared" si="654"/>
        <v>54916</v>
      </c>
      <c r="N9879" s="37">
        <f t="shared" si="653"/>
        <v>1799140</v>
      </c>
    </row>
    <row r="9880" spans="1:14" ht="25.05" x14ac:dyDescent="0.3">
      <c r="A9880" s="3">
        <v>10</v>
      </c>
      <c r="B9880" s="142"/>
      <c r="C9880" s="4" t="s">
        <v>27447</v>
      </c>
      <c r="D9880" s="5">
        <v>45188</v>
      </c>
      <c r="E9880" s="6" t="s">
        <v>1787</v>
      </c>
      <c r="F9880" s="7">
        <v>2475495</v>
      </c>
      <c r="G9880" s="6" t="s">
        <v>10524</v>
      </c>
      <c r="H9880" s="7">
        <v>266116</v>
      </c>
      <c r="I9880" s="143"/>
      <c r="J9880" s="144"/>
      <c r="K9880" s="145"/>
      <c r="L9880" t="str">
        <f t="shared" si="652"/>
        <v>56392</v>
      </c>
      <c r="M9880">
        <f t="shared" si="654"/>
        <v>56392</v>
      </c>
      <c r="N9880" s="37">
        <f t="shared" si="653"/>
        <v>2475495</v>
      </c>
    </row>
    <row r="9881" spans="1:14" x14ac:dyDescent="0.3">
      <c r="A9881" s="3">
        <v>10</v>
      </c>
      <c r="B9881" s="142"/>
      <c r="C9881" s="4" t="s">
        <v>27448</v>
      </c>
      <c r="D9881" s="5">
        <v>45198</v>
      </c>
      <c r="E9881" s="6" t="s">
        <v>1368</v>
      </c>
      <c r="F9881" s="7">
        <v>3278394</v>
      </c>
      <c r="G9881" s="6" t="s">
        <v>10524</v>
      </c>
      <c r="H9881" s="7">
        <v>352427</v>
      </c>
      <c r="I9881" s="143"/>
      <c r="J9881" s="144"/>
      <c r="K9881" s="145"/>
      <c r="L9881" t="str">
        <f t="shared" si="652"/>
        <v>58964</v>
      </c>
      <c r="M9881">
        <f t="shared" si="654"/>
        <v>58964</v>
      </c>
      <c r="N9881" s="37">
        <f t="shared" si="653"/>
        <v>3278394</v>
      </c>
    </row>
    <row r="9882" spans="1:14" ht="25.05" x14ac:dyDescent="0.3">
      <c r="A9882" s="3">
        <v>10</v>
      </c>
      <c r="B9882" s="135"/>
      <c r="C9882" s="4" t="s">
        <v>27449</v>
      </c>
      <c r="D9882" s="5">
        <v>45177</v>
      </c>
      <c r="E9882" s="6" t="s">
        <v>2134</v>
      </c>
      <c r="F9882" s="7">
        <v>541966</v>
      </c>
      <c r="G9882" s="6" t="s">
        <v>10524</v>
      </c>
      <c r="H9882" s="7">
        <v>58261</v>
      </c>
      <c r="I9882" s="137"/>
      <c r="J9882" s="140"/>
      <c r="K9882" s="141"/>
      <c r="L9882" t="str">
        <f t="shared" si="652"/>
        <v>54616</v>
      </c>
      <c r="M9882">
        <f t="shared" si="654"/>
        <v>54616</v>
      </c>
      <c r="N9882" s="37">
        <f t="shared" si="653"/>
        <v>541966</v>
      </c>
    </row>
    <row r="9883" spans="1:14" ht="37.6" x14ac:dyDescent="0.3">
      <c r="A9883" s="3">
        <v>10</v>
      </c>
      <c r="B9883" s="8" t="s">
        <v>27450</v>
      </c>
      <c r="C9883" s="4" t="s">
        <v>27451</v>
      </c>
      <c r="D9883" s="5">
        <v>45175</v>
      </c>
      <c r="E9883" s="6" t="s">
        <v>1862</v>
      </c>
      <c r="F9883" s="7">
        <v>1268870</v>
      </c>
      <c r="G9883" s="6" t="s">
        <v>10524</v>
      </c>
      <c r="H9883" s="7">
        <v>136404</v>
      </c>
      <c r="I9883" s="11">
        <v>1132466</v>
      </c>
      <c r="J9883" s="132" t="s">
        <v>1052</v>
      </c>
      <c r="K9883" s="133"/>
      <c r="L9883" t="str">
        <f t="shared" si="652"/>
        <v>53431</v>
      </c>
      <c r="M9883">
        <f t="shared" si="654"/>
        <v>53431</v>
      </c>
      <c r="N9883" s="37">
        <f t="shared" si="653"/>
        <v>1268870</v>
      </c>
    </row>
    <row r="9884" spans="1:14" x14ac:dyDescent="0.3">
      <c r="A9884" s="3">
        <v>10</v>
      </c>
      <c r="B9884" s="134" t="s">
        <v>27452</v>
      </c>
      <c r="C9884" s="4" t="s">
        <v>27453</v>
      </c>
      <c r="D9884" s="5">
        <v>45194</v>
      </c>
      <c r="E9884" s="6" t="s">
        <v>1368</v>
      </c>
      <c r="F9884" s="7">
        <v>2389009</v>
      </c>
      <c r="G9884" s="6" t="s">
        <v>10524</v>
      </c>
      <c r="H9884" s="7">
        <v>256818</v>
      </c>
      <c r="I9884" s="136">
        <v>4250220</v>
      </c>
      <c r="J9884" s="138" t="s">
        <v>1057</v>
      </c>
      <c r="K9884" s="139"/>
      <c r="L9884" t="str">
        <f t="shared" si="652"/>
        <v>57775</v>
      </c>
      <c r="M9884">
        <f t="shared" si="654"/>
        <v>57775</v>
      </c>
      <c r="N9884" s="37">
        <f t="shared" si="653"/>
        <v>2389009</v>
      </c>
    </row>
    <row r="9885" spans="1:14" x14ac:dyDescent="0.3">
      <c r="A9885" s="3">
        <v>10</v>
      </c>
      <c r="B9885" s="142"/>
      <c r="C9885" s="4" t="s">
        <v>27454</v>
      </c>
      <c r="D9885" s="5">
        <v>45173</v>
      </c>
      <c r="E9885" s="6" t="s">
        <v>1368</v>
      </c>
      <c r="F9885" s="7">
        <v>1992481</v>
      </c>
      <c r="G9885" s="6" t="s">
        <v>10524</v>
      </c>
      <c r="H9885" s="7">
        <v>214192</v>
      </c>
      <c r="I9885" s="143"/>
      <c r="J9885" s="144"/>
      <c r="K9885" s="145"/>
      <c r="L9885" t="str">
        <f t="shared" si="652"/>
        <v>53263</v>
      </c>
      <c r="M9885">
        <f t="shared" si="654"/>
        <v>53263</v>
      </c>
      <c r="N9885" s="37">
        <f t="shared" si="653"/>
        <v>1992481</v>
      </c>
    </row>
    <row r="9886" spans="1:14" ht="25.05" x14ac:dyDescent="0.3">
      <c r="A9886" s="3">
        <v>10</v>
      </c>
      <c r="B9886" s="135"/>
      <c r="C9886" s="4" t="s">
        <v>27455</v>
      </c>
      <c r="D9886" s="5">
        <v>45173</v>
      </c>
      <c r="E9886" s="6" t="s">
        <v>1787</v>
      </c>
      <c r="F9886" s="7">
        <v>380661</v>
      </c>
      <c r="G9886" s="6" t="s">
        <v>10524</v>
      </c>
      <c r="H9886" s="7">
        <v>40921</v>
      </c>
      <c r="I9886" s="137"/>
      <c r="J9886" s="140"/>
      <c r="K9886" s="141"/>
      <c r="L9886" t="str">
        <f t="shared" si="652"/>
        <v>53264</v>
      </c>
      <c r="M9886">
        <f t="shared" si="654"/>
        <v>53264</v>
      </c>
      <c r="N9886" s="37">
        <f t="shared" si="653"/>
        <v>380661</v>
      </c>
    </row>
    <row r="9887" spans="1:14" ht="25.05" x14ac:dyDescent="0.3">
      <c r="A9887" s="3">
        <v>10</v>
      </c>
      <c r="B9887" s="134" t="s">
        <v>27459</v>
      </c>
      <c r="C9887" s="4" t="s">
        <v>27460</v>
      </c>
      <c r="D9887" s="5">
        <v>45187</v>
      </c>
      <c r="E9887" s="6" t="s">
        <v>1962</v>
      </c>
      <c r="F9887" s="7">
        <v>1568160</v>
      </c>
      <c r="G9887" s="6" t="s">
        <v>10524</v>
      </c>
      <c r="H9887" s="7">
        <v>168577</v>
      </c>
      <c r="I9887" s="136">
        <v>5922784</v>
      </c>
      <c r="J9887" s="138" t="s">
        <v>1065</v>
      </c>
      <c r="K9887" s="139"/>
      <c r="L9887" t="str">
        <f t="shared" si="652"/>
        <v>56299</v>
      </c>
      <c r="M9887">
        <f t="shared" si="654"/>
        <v>56299</v>
      </c>
      <c r="N9887" s="37">
        <f t="shared" si="653"/>
        <v>1568160</v>
      </c>
    </row>
    <row r="9888" spans="1:14" x14ac:dyDescent="0.3">
      <c r="A9888" s="3">
        <v>10</v>
      </c>
      <c r="B9888" s="142"/>
      <c r="C9888" s="4" t="s">
        <v>27461</v>
      </c>
      <c r="D9888" s="5">
        <v>45197</v>
      </c>
      <c r="E9888" s="6" t="s">
        <v>1365</v>
      </c>
      <c r="F9888" s="7">
        <v>1639197</v>
      </c>
      <c r="G9888" s="6" t="s">
        <v>10524</v>
      </c>
      <c r="H9888" s="7">
        <v>176214</v>
      </c>
      <c r="I9888" s="143"/>
      <c r="J9888" s="144"/>
      <c r="K9888" s="145"/>
      <c r="L9888" t="str">
        <f t="shared" si="652"/>
        <v>58689</v>
      </c>
      <c r="M9888">
        <f t="shared" si="654"/>
        <v>58689</v>
      </c>
      <c r="N9888" s="37">
        <f t="shared" si="653"/>
        <v>1639197</v>
      </c>
    </row>
    <row r="9889" spans="1:14" ht="25.05" x14ac:dyDescent="0.3">
      <c r="A9889" s="3">
        <v>10</v>
      </c>
      <c r="B9889" s="142"/>
      <c r="C9889" s="4" t="s">
        <v>27462</v>
      </c>
      <c r="D9889" s="5">
        <v>45170</v>
      </c>
      <c r="E9889" s="6" t="s">
        <v>1787</v>
      </c>
      <c r="F9889" s="7">
        <v>634435</v>
      </c>
      <c r="G9889" s="6" t="s">
        <v>10524</v>
      </c>
      <c r="H9889" s="7">
        <v>68202</v>
      </c>
      <c r="I9889" s="143"/>
      <c r="J9889" s="144"/>
      <c r="K9889" s="145"/>
      <c r="L9889" t="str">
        <f t="shared" si="652"/>
        <v>53219</v>
      </c>
      <c r="M9889">
        <f t="shared" si="654"/>
        <v>53219</v>
      </c>
      <c r="N9889" s="37">
        <f t="shared" si="653"/>
        <v>634435</v>
      </c>
    </row>
    <row r="9890" spans="1:14" x14ac:dyDescent="0.3">
      <c r="A9890" s="3">
        <v>10</v>
      </c>
      <c r="B9890" s="135"/>
      <c r="C9890" s="4" t="s">
        <v>27463</v>
      </c>
      <c r="D9890" s="5">
        <v>45170</v>
      </c>
      <c r="E9890" s="6" t="s">
        <v>1368</v>
      </c>
      <c r="F9890" s="7">
        <v>2794381</v>
      </c>
      <c r="G9890" s="6" t="s">
        <v>10524</v>
      </c>
      <c r="H9890" s="7">
        <v>300396</v>
      </c>
      <c r="I9890" s="137"/>
      <c r="J9890" s="140"/>
      <c r="K9890" s="141"/>
      <c r="L9890" t="str">
        <f t="shared" si="652"/>
        <v>53218</v>
      </c>
      <c r="M9890">
        <f t="shared" si="654"/>
        <v>53218</v>
      </c>
      <c r="N9890" s="37">
        <f t="shared" si="653"/>
        <v>2794381</v>
      </c>
    </row>
    <row r="9891" spans="1:14" ht="25.05" x14ac:dyDescent="0.3">
      <c r="A9891" s="3">
        <v>10</v>
      </c>
      <c r="B9891" s="134" t="s">
        <v>27464</v>
      </c>
      <c r="C9891" s="4" t="s">
        <v>27465</v>
      </c>
      <c r="D9891" s="5">
        <v>45167</v>
      </c>
      <c r="E9891" s="6" t="s">
        <v>1787</v>
      </c>
      <c r="F9891" s="7">
        <v>634435</v>
      </c>
      <c r="G9891" s="6" t="s">
        <v>10524</v>
      </c>
      <c r="H9891" s="7">
        <v>68202</v>
      </c>
      <c r="I9891" s="136">
        <v>5633359</v>
      </c>
      <c r="J9891" s="138" t="s">
        <v>1070</v>
      </c>
      <c r="K9891" s="139"/>
      <c r="L9891" t="str">
        <f t="shared" si="652"/>
        <v>51629</v>
      </c>
      <c r="M9891">
        <f t="shared" si="654"/>
        <v>51629</v>
      </c>
      <c r="N9891" s="37">
        <f t="shared" si="653"/>
        <v>634435</v>
      </c>
    </row>
    <row r="9892" spans="1:14" x14ac:dyDescent="0.3">
      <c r="A9892" s="3">
        <v>10</v>
      </c>
      <c r="B9892" s="135"/>
      <c r="C9892" s="4" t="s">
        <v>27466</v>
      </c>
      <c r="D9892" s="5">
        <v>45167</v>
      </c>
      <c r="E9892" s="6" t="s">
        <v>1368</v>
      </c>
      <c r="F9892" s="7">
        <v>5677452</v>
      </c>
      <c r="G9892" s="6" t="s">
        <v>10524</v>
      </c>
      <c r="H9892" s="7">
        <v>610326</v>
      </c>
      <c r="I9892" s="137"/>
      <c r="J9892" s="140"/>
      <c r="K9892" s="141"/>
      <c r="L9892" t="str">
        <f t="shared" si="652"/>
        <v>51628</v>
      </c>
      <c r="M9892">
        <f t="shared" si="654"/>
        <v>51628</v>
      </c>
      <c r="N9892" s="37">
        <f t="shared" si="653"/>
        <v>5677452</v>
      </c>
    </row>
    <row r="9893" spans="1:14" x14ac:dyDescent="0.3">
      <c r="A9893" s="3">
        <v>10</v>
      </c>
      <c r="B9893" s="134" t="s">
        <v>27467</v>
      </c>
      <c r="C9893" s="4" t="s">
        <v>27468</v>
      </c>
      <c r="D9893" s="5">
        <v>45181</v>
      </c>
      <c r="E9893" s="6" t="s">
        <v>1368</v>
      </c>
      <c r="F9893" s="7">
        <v>5957755</v>
      </c>
      <c r="G9893" s="6" t="s">
        <v>10524</v>
      </c>
      <c r="H9893" s="7">
        <v>640459</v>
      </c>
      <c r="I9893" s="136">
        <v>11429443</v>
      </c>
      <c r="J9893" s="138" t="s">
        <v>1070</v>
      </c>
      <c r="K9893" s="139"/>
      <c r="L9893" t="str">
        <f t="shared" si="652"/>
        <v>54918</v>
      </c>
      <c r="M9893">
        <f t="shared" si="654"/>
        <v>54918</v>
      </c>
      <c r="N9893" s="37">
        <f t="shared" si="653"/>
        <v>5957755</v>
      </c>
    </row>
    <row r="9894" spans="1:14" x14ac:dyDescent="0.3">
      <c r="A9894" s="3">
        <v>10</v>
      </c>
      <c r="B9894" s="142"/>
      <c r="C9894" s="4" t="s">
        <v>27469</v>
      </c>
      <c r="D9894" s="5">
        <v>45188</v>
      </c>
      <c r="E9894" s="6" t="s">
        <v>1368</v>
      </c>
      <c r="F9894" s="7">
        <v>2727788</v>
      </c>
      <c r="G9894" s="6" t="s">
        <v>10524</v>
      </c>
      <c r="H9894" s="7">
        <v>293237</v>
      </c>
      <c r="I9894" s="143"/>
      <c r="J9894" s="144"/>
      <c r="K9894" s="145"/>
      <c r="L9894" t="str">
        <f t="shared" si="652"/>
        <v>56386</v>
      </c>
      <c r="M9894">
        <f t="shared" si="654"/>
        <v>56386</v>
      </c>
      <c r="N9894" s="37">
        <f t="shared" si="653"/>
        <v>2727788</v>
      </c>
    </row>
    <row r="9895" spans="1:14" x14ac:dyDescent="0.3">
      <c r="A9895" s="3">
        <v>10</v>
      </c>
      <c r="B9895" s="135"/>
      <c r="C9895" s="4" t="s">
        <v>27470</v>
      </c>
      <c r="D9895" s="5">
        <v>45174</v>
      </c>
      <c r="E9895" s="6" t="s">
        <v>1368</v>
      </c>
      <c r="F9895" s="7">
        <v>4120556</v>
      </c>
      <c r="G9895" s="6" t="s">
        <v>10524</v>
      </c>
      <c r="H9895" s="7">
        <v>442960</v>
      </c>
      <c r="I9895" s="137"/>
      <c r="J9895" s="140"/>
      <c r="K9895" s="141"/>
      <c r="L9895" t="str">
        <f t="shared" si="652"/>
        <v>53327</v>
      </c>
      <c r="M9895">
        <f t="shared" si="654"/>
        <v>53327</v>
      </c>
      <c r="N9895" s="37">
        <f t="shared" si="653"/>
        <v>4120556</v>
      </c>
    </row>
    <row r="9896" spans="1:14" ht="25.05" x14ac:dyDescent="0.3">
      <c r="A9896" s="3">
        <v>10</v>
      </c>
      <c r="B9896" s="134" t="s">
        <v>27474</v>
      </c>
      <c r="C9896" s="4" t="s">
        <v>27475</v>
      </c>
      <c r="D9896" s="5">
        <v>45189</v>
      </c>
      <c r="E9896" s="6" t="s">
        <v>1787</v>
      </c>
      <c r="F9896" s="7">
        <v>2052173</v>
      </c>
      <c r="G9896" s="6" t="s">
        <v>10524</v>
      </c>
      <c r="H9896" s="7">
        <v>220608</v>
      </c>
      <c r="I9896" s="136">
        <v>3462946</v>
      </c>
      <c r="J9896" s="138" t="s">
        <v>1078</v>
      </c>
      <c r="K9896" s="139"/>
      <c r="L9896" t="str">
        <f t="shared" si="652"/>
        <v>56419</v>
      </c>
      <c r="M9896">
        <f t="shared" si="654"/>
        <v>56419</v>
      </c>
      <c r="N9896" s="37">
        <f t="shared" si="653"/>
        <v>2052173</v>
      </c>
    </row>
    <row r="9897" spans="1:14" ht="25.05" x14ac:dyDescent="0.3">
      <c r="A9897" s="3">
        <v>10</v>
      </c>
      <c r="B9897" s="135"/>
      <c r="C9897" s="4" t="s">
        <v>27476</v>
      </c>
      <c r="D9897" s="5">
        <v>45182</v>
      </c>
      <c r="E9897" s="6" t="s">
        <v>1787</v>
      </c>
      <c r="F9897" s="7">
        <v>1827878</v>
      </c>
      <c r="G9897" s="6" t="s">
        <v>10524</v>
      </c>
      <c r="H9897" s="7">
        <v>196497</v>
      </c>
      <c r="I9897" s="137"/>
      <c r="J9897" s="140"/>
      <c r="K9897" s="141"/>
      <c r="L9897" t="str">
        <f t="shared" si="652"/>
        <v>54959</v>
      </c>
      <c r="M9897">
        <f t="shared" si="654"/>
        <v>54959</v>
      </c>
      <c r="N9897" s="37">
        <f t="shared" si="653"/>
        <v>1827878</v>
      </c>
    </row>
    <row r="9898" spans="1:14" ht="37.6" x14ac:dyDescent="0.3">
      <c r="A9898" s="3">
        <v>10</v>
      </c>
      <c r="B9898" s="8" t="s">
        <v>27480</v>
      </c>
      <c r="C9898" s="4" t="s">
        <v>27481</v>
      </c>
      <c r="D9898" s="5">
        <v>45181</v>
      </c>
      <c r="E9898" s="6" t="s">
        <v>1368</v>
      </c>
      <c r="F9898" s="7">
        <v>1639197</v>
      </c>
      <c r="G9898" s="6" t="s">
        <v>10524</v>
      </c>
      <c r="H9898" s="7">
        <v>176214</v>
      </c>
      <c r="I9898" s="11">
        <v>1462983</v>
      </c>
      <c r="J9898" s="132" t="s">
        <v>1086</v>
      </c>
      <c r="K9898" s="133"/>
      <c r="L9898" t="str">
        <f t="shared" si="652"/>
        <v>54884</v>
      </c>
      <c r="M9898">
        <f t="shared" si="654"/>
        <v>54884</v>
      </c>
      <c r="N9898" s="37">
        <f t="shared" si="653"/>
        <v>1639197</v>
      </c>
    </row>
    <row r="9899" spans="1:14" x14ac:dyDescent="0.3">
      <c r="A9899" s="3">
        <v>10</v>
      </c>
      <c r="B9899" s="134" t="s">
        <v>27482</v>
      </c>
      <c r="C9899" s="4" t="s">
        <v>27483</v>
      </c>
      <c r="D9899" s="5">
        <v>45188</v>
      </c>
      <c r="E9899" s="6" t="s">
        <v>1365</v>
      </c>
      <c r="F9899" s="7">
        <v>3686078</v>
      </c>
      <c r="G9899" s="6" t="s">
        <v>10524</v>
      </c>
      <c r="H9899" s="7">
        <v>396253</v>
      </c>
      <c r="I9899" s="136">
        <v>5970951</v>
      </c>
      <c r="J9899" s="138" t="s">
        <v>1089</v>
      </c>
      <c r="K9899" s="139"/>
      <c r="L9899" t="str">
        <f t="shared" si="652"/>
        <v>56368</v>
      </c>
      <c r="M9899">
        <f t="shared" si="654"/>
        <v>56368</v>
      </c>
      <c r="N9899" s="37">
        <f t="shared" si="653"/>
        <v>3686078</v>
      </c>
    </row>
    <row r="9900" spans="1:14" ht="25.05" x14ac:dyDescent="0.3">
      <c r="A9900" s="3">
        <v>10</v>
      </c>
      <c r="B9900" s="135"/>
      <c r="C9900" s="4" t="s">
        <v>27484</v>
      </c>
      <c r="D9900" s="5">
        <v>45170</v>
      </c>
      <c r="E9900" s="6" t="s">
        <v>1787</v>
      </c>
      <c r="F9900" s="7">
        <v>3004063</v>
      </c>
      <c r="G9900" s="6" t="s">
        <v>10524</v>
      </c>
      <c r="H9900" s="7">
        <v>322937</v>
      </c>
      <c r="I9900" s="137"/>
      <c r="J9900" s="140"/>
      <c r="K9900" s="141"/>
      <c r="L9900" t="str">
        <f t="shared" si="652"/>
        <v>53251</v>
      </c>
      <c r="M9900">
        <f t="shared" si="654"/>
        <v>53251</v>
      </c>
      <c r="N9900" s="37">
        <f t="shared" si="653"/>
        <v>3004063</v>
      </c>
    </row>
    <row r="9901" spans="1:14" ht="37.6" x14ac:dyDescent="0.3">
      <c r="A9901" s="3">
        <v>10</v>
      </c>
      <c r="B9901" s="8" t="s">
        <v>27485</v>
      </c>
      <c r="C9901" s="4" t="s">
        <v>27486</v>
      </c>
      <c r="D9901" s="5">
        <v>45180</v>
      </c>
      <c r="E9901" s="6" t="s">
        <v>1378</v>
      </c>
      <c r="F9901" s="7">
        <v>634435</v>
      </c>
      <c r="G9901" s="6" t="s">
        <v>10524</v>
      </c>
      <c r="H9901" s="7">
        <v>68202</v>
      </c>
      <c r="I9901" s="11">
        <v>566233</v>
      </c>
      <c r="J9901" s="132" t="s">
        <v>5229</v>
      </c>
      <c r="K9901" s="133"/>
      <c r="L9901" t="str">
        <f t="shared" si="652"/>
        <v>54816</v>
      </c>
      <c r="M9901">
        <f t="shared" si="654"/>
        <v>54816</v>
      </c>
      <c r="N9901" s="37">
        <f t="shared" si="653"/>
        <v>634435</v>
      </c>
    </row>
    <row r="9902" spans="1:14" x14ac:dyDescent="0.3">
      <c r="A9902" s="3">
        <v>10</v>
      </c>
      <c r="B9902" s="134" t="s">
        <v>27487</v>
      </c>
      <c r="C9902" s="4" t="s">
        <v>27488</v>
      </c>
      <c r="D9902" s="5">
        <v>45175</v>
      </c>
      <c r="E9902" s="6" t="s">
        <v>1368</v>
      </c>
      <c r="F9902" s="7">
        <v>11325485</v>
      </c>
      <c r="G9902" s="6" t="s">
        <v>10524</v>
      </c>
      <c r="H9902" s="7">
        <v>1217489</v>
      </c>
      <c r="I9902" s="136">
        <v>22382858</v>
      </c>
      <c r="J9902" s="138" t="s">
        <v>1093</v>
      </c>
      <c r="K9902" s="139"/>
      <c r="L9902" t="str">
        <f t="shared" si="652"/>
        <v>53425</v>
      </c>
      <c r="M9902">
        <f t="shared" si="654"/>
        <v>53425</v>
      </c>
      <c r="N9902" s="37">
        <f t="shared" si="653"/>
        <v>11325485</v>
      </c>
    </row>
    <row r="9903" spans="1:14" x14ac:dyDescent="0.3">
      <c r="A9903" s="3">
        <v>10</v>
      </c>
      <c r="B9903" s="142"/>
      <c r="C9903" s="4" t="s">
        <v>27489</v>
      </c>
      <c r="D9903" s="5">
        <v>45189</v>
      </c>
      <c r="E9903" s="6" t="s">
        <v>1368</v>
      </c>
      <c r="F9903" s="7">
        <v>4797706</v>
      </c>
      <c r="G9903" s="6" t="s">
        <v>10524</v>
      </c>
      <c r="H9903" s="7">
        <v>515753</v>
      </c>
      <c r="I9903" s="143"/>
      <c r="J9903" s="144"/>
      <c r="K9903" s="145"/>
      <c r="L9903" t="str">
        <f t="shared" si="652"/>
        <v>56511</v>
      </c>
      <c r="M9903">
        <f t="shared" si="654"/>
        <v>56511</v>
      </c>
      <c r="N9903" s="37">
        <f t="shared" si="653"/>
        <v>4797706</v>
      </c>
    </row>
    <row r="9904" spans="1:14" x14ac:dyDescent="0.3">
      <c r="A9904" s="3">
        <v>10</v>
      </c>
      <c r="B9904" s="135"/>
      <c r="C9904" s="4" t="s">
        <v>27490</v>
      </c>
      <c r="D9904" s="5">
        <v>45182</v>
      </c>
      <c r="E9904" s="6" t="s">
        <v>1368</v>
      </c>
      <c r="F9904" s="7">
        <v>8955641</v>
      </c>
      <c r="G9904" s="6" t="s">
        <v>10524</v>
      </c>
      <c r="H9904" s="7">
        <v>962731</v>
      </c>
      <c r="I9904" s="137"/>
      <c r="J9904" s="140"/>
      <c r="K9904" s="141"/>
      <c r="L9904" t="str">
        <f t="shared" si="652"/>
        <v>55004</v>
      </c>
      <c r="M9904">
        <f t="shared" si="654"/>
        <v>55004</v>
      </c>
      <c r="N9904" s="37">
        <f t="shared" si="653"/>
        <v>8955641</v>
      </c>
    </row>
    <row r="9905" spans="1:14" ht="37.6" x14ac:dyDescent="0.3">
      <c r="A9905" s="3">
        <v>10</v>
      </c>
      <c r="B9905" s="8" t="s">
        <v>27495</v>
      </c>
      <c r="C9905" s="4" t="s">
        <v>27496</v>
      </c>
      <c r="D9905" s="5">
        <v>45174</v>
      </c>
      <c r="E9905" s="6" t="s">
        <v>2134</v>
      </c>
      <c r="F9905" s="7">
        <v>1083931</v>
      </c>
      <c r="G9905" s="6" t="s">
        <v>10524</v>
      </c>
      <c r="H9905" s="7">
        <v>116523</v>
      </c>
      <c r="I9905" s="11">
        <v>967408</v>
      </c>
      <c r="J9905" s="132" t="s">
        <v>1102</v>
      </c>
      <c r="K9905" s="133"/>
      <c r="L9905" t="str">
        <f t="shared" si="652"/>
        <v>53328</v>
      </c>
      <c r="M9905">
        <f t="shared" si="654"/>
        <v>53328</v>
      </c>
      <c r="N9905" s="37">
        <f t="shared" si="653"/>
        <v>1083931</v>
      </c>
    </row>
    <row r="9906" spans="1:14" ht="37.6" x14ac:dyDescent="0.3">
      <c r="A9906" s="3">
        <v>10</v>
      </c>
      <c r="B9906" s="8" t="s">
        <v>27497</v>
      </c>
      <c r="C9906" s="4" t="s">
        <v>27498</v>
      </c>
      <c r="D9906" s="5">
        <v>45192</v>
      </c>
      <c r="E9906" s="6" t="s">
        <v>1365</v>
      </c>
      <c r="F9906" s="7">
        <v>2534447</v>
      </c>
      <c r="G9906" s="6" t="s">
        <v>10524</v>
      </c>
      <c r="H9906" s="7">
        <v>272453</v>
      </c>
      <c r="I9906" s="11">
        <v>2261994</v>
      </c>
      <c r="J9906" s="132" t="s">
        <v>1105</v>
      </c>
      <c r="K9906" s="133"/>
      <c r="L9906" t="str">
        <f t="shared" si="652"/>
        <v>57706</v>
      </c>
      <c r="M9906">
        <f t="shared" si="654"/>
        <v>57706</v>
      </c>
      <c r="N9906" s="37">
        <f t="shared" si="653"/>
        <v>2534447</v>
      </c>
    </row>
    <row r="9907" spans="1:14" x14ac:dyDescent="0.3">
      <c r="A9907" s="3">
        <v>10</v>
      </c>
      <c r="B9907" s="134" t="s">
        <v>27499</v>
      </c>
      <c r="C9907" s="4" t="s">
        <v>27500</v>
      </c>
      <c r="D9907" s="5">
        <v>45194</v>
      </c>
      <c r="E9907" s="6" t="s">
        <v>1365</v>
      </c>
      <c r="F9907" s="7">
        <v>1397191</v>
      </c>
      <c r="G9907" s="6" t="s">
        <v>10524</v>
      </c>
      <c r="H9907" s="7">
        <v>150198</v>
      </c>
      <c r="I9907" s="136">
        <v>6925478</v>
      </c>
      <c r="J9907" s="138" t="s">
        <v>1111</v>
      </c>
      <c r="K9907" s="139"/>
      <c r="L9907" t="str">
        <f t="shared" si="652"/>
        <v>57749</v>
      </c>
      <c r="M9907">
        <f t="shared" si="654"/>
        <v>57749</v>
      </c>
      <c r="N9907" s="37">
        <f t="shared" si="653"/>
        <v>1397191</v>
      </c>
    </row>
    <row r="9908" spans="1:14" x14ac:dyDescent="0.3">
      <c r="A9908" s="3">
        <v>10</v>
      </c>
      <c r="B9908" s="142"/>
      <c r="C9908" s="4" t="s">
        <v>27501</v>
      </c>
      <c r="D9908" s="5">
        <v>45182</v>
      </c>
      <c r="E9908" s="6" t="s">
        <v>1368</v>
      </c>
      <c r="F9908" s="7">
        <v>1643620</v>
      </c>
      <c r="G9908" s="6" t="s">
        <v>10524</v>
      </c>
      <c r="H9908" s="7">
        <v>176689</v>
      </c>
      <c r="I9908" s="143"/>
      <c r="J9908" s="144"/>
      <c r="K9908" s="145"/>
      <c r="L9908" t="str">
        <f t="shared" si="652"/>
        <v>54980</v>
      </c>
      <c r="M9908">
        <f t="shared" si="654"/>
        <v>54980</v>
      </c>
      <c r="N9908" s="37">
        <f t="shared" si="653"/>
        <v>1643620</v>
      </c>
    </row>
    <row r="9909" spans="1:14" ht="25.05" x14ac:dyDescent="0.3">
      <c r="A9909" s="3">
        <v>10</v>
      </c>
      <c r="B9909" s="142"/>
      <c r="C9909" s="4" t="s">
        <v>27502</v>
      </c>
      <c r="D9909" s="5">
        <v>45183</v>
      </c>
      <c r="E9909" s="6" t="s">
        <v>1787</v>
      </c>
      <c r="F9909" s="7">
        <v>1440434</v>
      </c>
      <c r="G9909" s="6" t="s">
        <v>10524</v>
      </c>
      <c r="H9909" s="7">
        <v>154847</v>
      </c>
      <c r="I9909" s="143"/>
      <c r="J9909" s="144"/>
      <c r="K9909" s="145"/>
      <c r="L9909" t="str">
        <f t="shared" si="652"/>
        <v>55921</v>
      </c>
      <c r="M9909">
        <f t="shared" si="654"/>
        <v>55921</v>
      </c>
      <c r="N9909" s="37">
        <f t="shared" si="653"/>
        <v>1440434</v>
      </c>
    </row>
    <row r="9910" spans="1:14" x14ac:dyDescent="0.3">
      <c r="A9910" s="3">
        <v>10</v>
      </c>
      <c r="B9910" s="142"/>
      <c r="C9910" s="4" t="s">
        <v>27503</v>
      </c>
      <c r="D9910" s="5">
        <v>45174</v>
      </c>
      <c r="E9910" s="6" t="s">
        <v>1368</v>
      </c>
      <c r="F9910" s="7">
        <v>1842383</v>
      </c>
      <c r="G9910" s="6" t="s">
        <v>10524</v>
      </c>
      <c r="H9910" s="7">
        <v>198056</v>
      </c>
      <c r="I9910" s="143"/>
      <c r="J9910" s="144"/>
      <c r="K9910" s="145"/>
      <c r="L9910" t="str">
        <f t="shared" si="652"/>
        <v>53293</v>
      </c>
      <c r="M9910">
        <f t="shared" si="654"/>
        <v>53293</v>
      </c>
      <c r="N9910" s="37">
        <f t="shared" si="653"/>
        <v>1842383</v>
      </c>
    </row>
    <row r="9911" spans="1:14" ht="25.05" x14ac:dyDescent="0.3">
      <c r="A9911" s="3">
        <v>10</v>
      </c>
      <c r="B9911" s="135"/>
      <c r="C9911" s="4" t="s">
        <v>27504</v>
      </c>
      <c r="D9911" s="5">
        <v>45188</v>
      </c>
      <c r="E9911" s="6" t="s">
        <v>1787</v>
      </c>
      <c r="F9911" s="7">
        <v>1436011</v>
      </c>
      <c r="G9911" s="6" t="s">
        <v>10524</v>
      </c>
      <c r="H9911" s="7">
        <v>154371</v>
      </c>
      <c r="I9911" s="137"/>
      <c r="J9911" s="140"/>
      <c r="K9911" s="141"/>
      <c r="L9911" t="str">
        <f t="shared" si="652"/>
        <v>56347</v>
      </c>
      <c r="M9911">
        <f t="shared" si="654"/>
        <v>56347</v>
      </c>
      <c r="N9911" s="37">
        <f t="shared" si="653"/>
        <v>1436011</v>
      </c>
    </row>
    <row r="9912" spans="1:14" x14ac:dyDescent="0.3">
      <c r="A9912" s="3">
        <v>10</v>
      </c>
      <c r="B9912" s="134" t="s">
        <v>27505</v>
      </c>
      <c r="C9912" s="4" t="s">
        <v>27506</v>
      </c>
      <c r="D9912" s="5">
        <v>45178</v>
      </c>
      <c r="E9912" s="6" t="s">
        <v>1121</v>
      </c>
      <c r="F9912" s="7">
        <v>1915186</v>
      </c>
      <c r="G9912" s="6" t="s">
        <v>10524</v>
      </c>
      <c r="H9912" s="7">
        <v>205882</v>
      </c>
      <c r="I9912" s="136">
        <v>54782774</v>
      </c>
      <c r="J9912" s="138" t="s">
        <v>1122</v>
      </c>
      <c r="K9912" s="139"/>
      <c r="L9912" t="str">
        <f t="shared" si="652"/>
        <v>54731</v>
      </c>
      <c r="M9912">
        <f t="shared" si="654"/>
        <v>54731</v>
      </c>
      <c r="N9912" s="37">
        <f t="shared" si="653"/>
        <v>1915186</v>
      </c>
    </row>
    <row r="9913" spans="1:14" x14ac:dyDescent="0.3">
      <c r="A9913" s="3">
        <v>10</v>
      </c>
      <c r="B9913" s="142"/>
      <c r="C9913" s="4" t="s">
        <v>27507</v>
      </c>
      <c r="D9913" s="5">
        <v>45188</v>
      </c>
      <c r="E9913" s="6" t="s">
        <v>1121</v>
      </c>
      <c r="F9913" s="7">
        <v>1321220</v>
      </c>
      <c r="G9913" s="6" t="s">
        <v>10524</v>
      </c>
      <c r="H9913" s="7">
        <v>142031</v>
      </c>
      <c r="I9913" s="143"/>
      <c r="J9913" s="144"/>
      <c r="K9913" s="145"/>
      <c r="L9913" t="str">
        <f t="shared" si="652"/>
        <v>56367</v>
      </c>
      <c r="M9913">
        <f t="shared" si="654"/>
        <v>56367</v>
      </c>
      <c r="N9913" s="37">
        <f t="shared" si="653"/>
        <v>1321220</v>
      </c>
    </row>
    <row r="9914" spans="1:14" x14ac:dyDescent="0.3">
      <c r="A9914" s="3">
        <v>10</v>
      </c>
      <c r="B9914" s="142"/>
      <c r="C9914" s="4" t="s">
        <v>27508</v>
      </c>
      <c r="D9914" s="5">
        <v>45175</v>
      </c>
      <c r="E9914" s="6" t="s">
        <v>1121</v>
      </c>
      <c r="F9914" s="7">
        <v>924893</v>
      </c>
      <c r="G9914" s="6" t="s">
        <v>10524</v>
      </c>
      <c r="H9914" s="7">
        <v>99426</v>
      </c>
      <c r="I9914" s="143"/>
      <c r="J9914" s="144"/>
      <c r="K9914" s="145"/>
      <c r="L9914" t="str">
        <f t="shared" si="652"/>
        <v>53408</v>
      </c>
      <c r="M9914">
        <f t="shared" si="654"/>
        <v>53408</v>
      </c>
      <c r="N9914" s="37">
        <f t="shared" si="653"/>
        <v>924893</v>
      </c>
    </row>
    <row r="9915" spans="1:14" x14ac:dyDescent="0.3">
      <c r="A9915" s="3">
        <v>10</v>
      </c>
      <c r="B9915" s="142"/>
      <c r="C9915" s="4" t="s">
        <v>27509</v>
      </c>
      <c r="D9915" s="5">
        <v>45197</v>
      </c>
      <c r="E9915" s="6" t="s">
        <v>1121</v>
      </c>
      <c r="F9915" s="7">
        <v>1256470</v>
      </c>
      <c r="G9915" s="6" t="s">
        <v>10524</v>
      </c>
      <c r="H9915" s="7">
        <v>135071</v>
      </c>
      <c r="I9915" s="143"/>
      <c r="J9915" s="144"/>
      <c r="K9915" s="145"/>
      <c r="L9915" t="str">
        <f t="shared" si="652"/>
        <v>57939</v>
      </c>
      <c r="M9915">
        <f t="shared" si="654"/>
        <v>57939</v>
      </c>
      <c r="N9915" s="37">
        <f t="shared" si="653"/>
        <v>1256470</v>
      </c>
    </row>
    <row r="9916" spans="1:14" x14ac:dyDescent="0.3">
      <c r="A9916" s="3">
        <v>10</v>
      </c>
      <c r="B9916" s="142"/>
      <c r="C9916" s="4" t="s">
        <v>27510</v>
      </c>
      <c r="D9916" s="5">
        <v>45190</v>
      </c>
      <c r="E9916" s="6" t="s">
        <v>1121</v>
      </c>
      <c r="F9916" s="7">
        <v>2019112</v>
      </c>
      <c r="G9916" s="6" t="s">
        <v>10524</v>
      </c>
      <c r="H9916" s="7">
        <v>217055</v>
      </c>
      <c r="I9916" s="143"/>
      <c r="J9916" s="144"/>
      <c r="K9916" s="145"/>
      <c r="L9916" t="str">
        <f t="shared" si="652"/>
        <v>57371</v>
      </c>
      <c r="M9916">
        <f t="shared" si="654"/>
        <v>57371</v>
      </c>
      <c r="N9916" s="37">
        <f t="shared" si="653"/>
        <v>2019112</v>
      </c>
    </row>
    <row r="9917" spans="1:14" x14ac:dyDescent="0.3">
      <c r="A9917" s="3">
        <v>10</v>
      </c>
      <c r="B9917" s="142"/>
      <c r="C9917" s="4" t="s">
        <v>27511</v>
      </c>
      <c r="D9917" s="5">
        <v>45176</v>
      </c>
      <c r="E9917" s="6" t="s">
        <v>1121</v>
      </c>
      <c r="F9917" s="7">
        <v>1611282</v>
      </c>
      <c r="G9917" s="6" t="s">
        <v>10524</v>
      </c>
      <c r="H9917" s="7">
        <v>173213</v>
      </c>
      <c r="I9917" s="143"/>
      <c r="J9917" s="144"/>
      <c r="K9917" s="145"/>
      <c r="L9917" t="str">
        <f t="shared" si="652"/>
        <v>53465</v>
      </c>
      <c r="M9917">
        <f t="shared" si="654"/>
        <v>53465</v>
      </c>
      <c r="N9917" s="37">
        <f t="shared" si="653"/>
        <v>1611282</v>
      </c>
    </row>
    <row r="9918" spans="1:14" x14ac:dyDescent="0.3">
      <c r="A9918" s="3">
        <v>10</v>
      </c>
      <c r="B9918" s="142"/>
      <c r="C9918" s="4" t="s">
        <v>27512</v>
      </c>
      <c r="D9918" s="5">
        <v>45175</v>
      </c>
      <c r="E9918" s="6" t="s">
        <v>1121</v>
      </c>
      <c r="F9918" s="7">
        <v>1866937</v>
      </c>
      <c r="G9918" s="6" t="s">
        <v>10524</v>
      </c>
      <c r="H9918" s="7">
        <v>200696</v>
      </c>
      <c r="I9918" s="143"/>
      <c r="J9918" s="144"/>
      <c r="K9918" s="145"/>
      <c r="L9918" t="str">
        <f t="shared" si="652"/>
        <v>53407</v>
      </c>
      <c r="M9918">
        <f t="shared" si="654"/>
        <v>53407</v>
      </c>
      <c r="N9918" s="37">
        <f t="shared" si="653"/>
        <v>1866937</v>
      </c>
    </row>
    <row r="9919" spans="1:14" x14ac:dyDescent="0.3">
      <c r="A9919" s="3">
        <v>10</v>
      </c>
      <c r="B9919" s="142"/>
      <c r="C9919" s="4" t="s">
        <v>27513</v>
      </c>
      <c r="D9919" s="5">
        <v>45175</v>
      </c>
      <c r="E9919" s="6" t="s">
        <v>1121</v>
      </c>
      <c r="F9919" s="7">
        <v>2250348</v>
      </c>
      <c r="G9919" s="6" t="s">
        <v>10524</v>
      </c>
      <c r="H9919" s="7">
        <v>241912</v>
      </c>
      <c r="I9919" s="143"/>
      <c r="J9919" s="144"/>
      <c r="K9919" s="145"/>
      <c r="L9919" t="str">
        <f t="shared" si="652"/>
        <v>53406</v>
      </c>
      <c r="M9919">
        <f t="shared" si="654"/>
        <v>53406</v>
      </c>
      <c r="N9919" s="37">
        <f t="shared" si="653"/>
        <v>2250348</v>
      </c>
    </row>
    <row r="9920" spans="1:14" x14ac:dyDescent="0.3">
      <c r="A9920" s="3">
        <v>10</v>
      </c>
      <c r="B9920" s="142"/>
      <c r="C9920" s="4" t="s">
        <v>27514</v>
      </c>
      <c r="D9920" s="5">
        <v>45176</v>
      </c>
      <c r="E9920" s="6" t="s">
        <v>1121</v>
      </c>
      <c r="F9920" s="7">
        <v>2051303</v>
      </c>
      <c r="G9920" s="6" t="s">
        <v>10524</v>
      </c>
      <c r="H9920" s="7">
        <v>220515</v>
      </c>
      <c r="I9920" s="143"/>
      <c r="J9920" s="144"/>
      <c r="K9920" s="145"/>
      <c r="L9920" t="str">
        <f t="shared" si="652"/>
        <v>53476</v>
      </c>
      <c r="M9920">
        <f t="shared" si="654"/>
        <v>53476</v>
      </c>
      <c r="N9920" s="37">
        <f t="shared" si="653"/>
        <v>2051303</v>
      </c>
    </row>
    <row r="9921" spans="1:14" x14ac:dyDescent="0.3">
      <c r="A9921" s="3">
        <v>10</v>
      </c>
      <c r="B9921" s="142"/>
      <c r="C9921" s="4" t="s">
        <v>27515</v>
      </c>
      <c r="D9921" s="5">
        <v>45181</v>
      </c>
      <c r="E9921" s="6" t="s">
        <v>1121</v>
      </c>
      <c r="F9921" s="7">
        <v>1475973</v>
      </c>
      <c r="G9921" s="6" t="s">
        <v>10524</v>
      </c>
      <c r="H9921" s="7">
        <v>158667</v>
      </c>
      <c r="I9921" s="143"/>
      <c r="J9921" s="144"/>
      <c r="K9921" s="145"/>
      <c r="L9921" t="str">
        <f t="shared" ref="L9921:L9972" si="655">+RIGHT(C9921,5)</f>
        <v>54898</v>
      </c>
      <c r="M9921">
        <f t="shared" si="654"/>
        <v>54898</v>
      </c>
      <c r="N9921" s="37">
        <f t="shared" ref="N9921:N9972" si="656">+F9921</f>
        <v>1475973</v>
      </c>
    </row>
    <row r="9922" spans="1:14" x14ac:dyDescent="0.3">
      <c r="A9922" s="3">
        <v>10</v>
      </c>
      <c r="B9922" s="142"/>
      <c r="C9922" s="4" t="s">
        <v>27516</v>
      </c>
      <c r="D9922" s="5">
        <v>45188</v>
      </c>
      <c r="E9922" s="6" t="s">
        <v>1121</v>
      </c>
      <c r="F9922" s="7">
        <v>2560637</v>
      </c>
      <c r="G9922" s="6" t="s">
        <v>10524</v>
      </c>
      <c r="H9922" s="7">
        <v>275268</v>
      </c>
      <c r="I9922" s="143"/>
      <c r="J9922" s="144"/>
      <c r="K9922" s="145"/>
      <c r="L9922" t="str">
        <f t="shared" si="655"/>
        <v>56366</v>
      </c>
      <c r="M9922">
        <f t="shared" ref="M9922:M9973" si="657">+L9922*1</f>
        <v>56366</v>
      </c>
      <c r="N9922" s="37">
        <f t="shared" si="656"/>
        <v>2560637</v>
      </c>
    </row>
    <row r="9923" spans="1:14" x14ac:dyDescent="0.3">
      <c r="A9923" s="3">
        <v>10</v>
      </c>
      <c r="B9923" s="142"/>
      <c r="C9923" s="4" t="s">
        <v>27517</v>
      </c>
      <c r="D9923" s="5">
        <v>45183</v>
      </c>
      <c r="E9923" s="6" t="s">
        <v>1121</v>
      </c>
      <c r="F9923" s="7">
        <v>2163105</v>
      </c>
      <c r="G9923" s="6" t="s">
        <v>10524</v>
      </c>
      <c r="H9923" s="7">
        <v>232534</v>
      </c>
      <c r="I9923" s="143"/>
      <c r="J9923" s="144"/>
      <c r="K9923" s="145"/>
      <c r="L9923" t="str">
        <f t="shared" si="655"/>
        <v>56030</v>
      </c>
      <c r="M9923">
        <f t="shared" si="657"/>
        <v>56030</v>
      </c>
      <c r="N9923" s="37">
        <f t="shared" si="656"/>
        <v>2163105</v>
      </c>
    </row>
    <row r="9924" spans="1:14" x14ac:dyDescent="0.3">
      <c r="A9924" s="3">
        <v>10</v>
      </c>
      <c r="B9924" s="142"/>
      <c r="C9924" s="4" t="s">
        <v>27518</v>
      </c>
      <c r="D9924" s="5">
        <v>45182</v>
      </c>
      <c r="E9924" s="6" t="s">
        <v>1121</v>
      </c>
      <c r="F9924" s="7">
        <v>3036388</v>
      </c>
      <c r="G9924" s="6" t="s">
        <v>10524</v>
      </c>
      <c r="H9924" s="7">
        <v>326412</v>
      </c>
      <c r="I9924" s="143"/>
      <c r="J9924" s="144"/>
      <c r="K9924" s="145"/>
      <c r="L9924" t="str">
        <f t="shared" si="655"/>
        <v>54986</v>
      </c>
      <c r="M9924">
        <f t="shared" si="657"/>
        <v>54986</v>
      </c>
      <c r="N9924" s="37">
        <f t="shared" si="656"/>
        <v>3036388</v>
      </c>
    </row>
    <row r="9925" spans="1:14" x14ac:dyDescent="0.3">
      <c r="A9925" s="3">
        <v>10</v>
      </c>
      <c r="B9925" s="142"/>
      <c r="C9925" s="4" t="s">
        <v>27519</v>
      </c>
      <c r="D9925" s="5">
        <v>45175</v>
      </c>
      <c r="E9925" s="6" t="s">
        <v>1121</v>
      </c>
      <c r="F9925" s="7">
        <v>1543079</v>
      </c>
      <c r="G9925" s="6" t="s">
        <v>10524</v>
      </c>
      <c r="H9925" s="7">
        <v>165881</v>
      </c>
      <c r="I9925" s="143"/>
      <c r="J9925" s="144"/>
      <c r="K9925" s="145"/>
      <c r="L9925" t="str">
        <f t="shared" si="655"/>
        <v>53416</v>
      </c>
      <c r="M9925">
        <f t="shared" si="657"/>
        <v>53416</v>
      </c>
      <c r="N9925" s="37">
        <f t="shared" si="656"/>
        <v>1543079</v>
      </c>
    </row>
    <row r="9926" spans="1:14" x14ac:dyDescent="0.3">
      <c r="A9926" s="3">
        <v>10</v>
      </c>
      <c r="B9926" s="142"/>
      <c r="C9926" s="4" t="s">
        <v>27520</v>
      </c>
      <c r="D9926" s="5">
        <v>45175</v>
      </c>
      <c r="E9926" s="6" t="s">
        <v>1121</v>
      </c>
      <c r="F9926" s="7">
        <v>4071449</v>
      </c>
      <c r="G9926" s="6" t="s">
        <v>10524</v>
      </c>
      <c r="H9926" s="7">
        <v>437681</v>
      </c>
      <c r="I9926" s="143"/>
      <c r="J9926" s="144"/>
      <c r="K9926" s="145"/>
      <c r="L9926" t="str">
        <f t="shared" si="655"/>
        <v>53405</v>
      </c>
      <c r="M9926">
        <f t="shared" si="657"/>
        <v>53405</v>
      </c>
      <c r="N9926" s="37">
        <f t="shared" si="656"/>
        <v>4071449</v>
      </c>
    </row>
    <row r="9927" spans="1:14" x14ac:dyDescent="0.3">
      <c r="A9927" s="3">
        <v>10</v>
      </c>
      <c r="B9927" s="142"/>
      <c r="C9927" s="4" t="s">
        <v>27521</v>
      </c>
      <c r="D9927" s="5">
        <v>45180</v>
      </c>
      <c r="E9927" s="6" t="s">
        <v>1121</v>
      </c>
      <c r="F9927" s="7">
        <v>1253423</v>
      </c>
      <c r="G9927" s="6" t="s">
        <v>10524</v>
      </c>
      <c r="H9927" s="7">
        <v>134743</v>
      </c>
      <c r="I9927" s="143"/>
      <c r="J9927" s="144"/>
      <c r="K9927" s="145"/>
      <c r="L9927" t="str">
        <f t="shared" si="655"/>
        <v>54846</v>
      </c>
      <c r="M9927">
        <f t="shared" si="657"/>
        <v>54846</v>
      </c>
      <c r="N9927" s="37">
        <f t="shared" si="656"/>
        <v>1253423</v>
      </c>
    </row>
    <row r="9928" spans="1:14" x14ac:dyDescent="0.3">
      <c r="A9928" s="3">
        <v>10</v>
      </c>
      <c r="B9928" s="142"/>
      <c r="C9928" s="4" t="s">
        <v>27522</v>
      </c>
      <c r="D9928" s="5">
        <v>45188</v>
      </c>
      <c r="E9928" s="6" t="s">
        <v>1121</v>
      </c>
      <c r="F9928" s="7">
        <v>942681</v>
      </c>
      <c r="G9928" s="6" t="s">
        <v>10524</v>
      </c>
      <c r="H9928" s="7">
        <v>101338</v>
      </c>
      <c r="I9928" s="143"/>
      <c r="J9928" s="144"/>
      <c r="K9928" s="145"/>
      <c r="L9928" t="str">
        <f t="shared" si="655"/>
        <v>56379</v>
      </c>
      <c r="M9928">
        <f t="shared" si="657"/>
        <v>56379</v>
      </c>
      <c r="N9928" s="37">
        <f t="shared" si="656"/>
        <v>942681</v>
      </c>
    </row>
    <row r="9929" spans="1:14" x14ac:dyDescent="0.3">
      <c r="A9929" s="3">
        <v>10</v>
      </c>
      <c r="B9929" s="142"/>
      <c r="C9929" s="4" t="s">
        <v>27523</v>
      </c>
      <c r="D9929" s="5">
        <v>45170</v>
      </c>
      <c r="E9929" s="6" t="s">
        <v>1121</v>
      </c>
      <c r="F9929" s="7">
        <v>1104634</v>
      </c>
      <c r="G9929" s="6" t="s">
        <v>10524</v>
      </c>
      <c r="H9929" s="7">
        <v>118748</v>
      </c>
      <c r="I9929" s="143"/>
      <c r="J9929" s="144"/>
      <c r="K9929" s="145"/>
      <c r="L9929" t="str">
        <f t="shared" si="655"/>
        <v>53202</v>
      </c>
      <c r="M9929">
        <f t="shared" si="657"/>
        <v>53202</v>
      </c>
      <c r="N9929" s="37">
        <f t="shared" si="656"/>
        <v>1104634</v>
      </c>
    </row>
    <row r="9930" spans="1:14" x14ac:dyDescent="0.3">
      <c r="A9930" s="3">
        <v>10</v>
      </c>
      <c r="B9930" s="142"/>
      <c r="C9930" s="4" t="s">
        <v>27524</v>
      </c>
      <c r="D9930" s="5">
        <v>45174</v>
      </c>
      <c r="E9930" s="6" t="s">
        <v>1121</v>
      </c>
      <c r="F9930" s="7">
        <v>922683</v>
      </c>
      <c r="G9930" s="6" t="s">
        <v>10524</v>
      </c>
      <c r="H9930" s="7">
        <v>99188</v>
      </c>
      <c r="I9930" s="143"/>
      <c r="J9930" s="144"/>
      <c r="K9930" s="145"/>
      <c r="L9930" t="str">
        <f t="shared" si="655"/>
        <v>53316</v>
      </c>
      <c r="M9930">
        <f t="shared" si="657"/>
        <v>53316</v>
      </c>
      <c r="N9930" s="37">
        <f t="shared" si="656"/>
        <v>922683</v>
      </c>
    </row>
    <row r="9931" spans="1:14" x14ac:dyDescent="0.3">
      <c r="A9931" s="3">
        <v>10</v>
      </c>
      <c r="B9931" s="142"/>
      <c r="C9931" s="4" t="s">
        <v>27525</v>
      </c>
      <c r="D9931" s="5">
        <v>45184</v>
      </c>
      <c r="E9931" s="6" t="s">
        <v>1121</v>
      </c>
      <c r="F9931" s="7">
        <v>1105430</v>
      </c>
      <c r="G9931" s="6" t="s">
        <v>10524</v>
      </c>
      <c r="H9931" s="7">
        <v>118834</v>
      </c>
      <c r="I9931" s="143"/>
      <c r="J9931" s="144"/>
      <c r="K9931" s="145"/>
      <c r="L9931" t="str">
        <f t="shared" si="655"/>
        <v>56198</v>
      </c>
      <c r="M9931">
        <f t="shared" si="657"/>
        <v>56198</v>
      </c>
      <c r="N9931" s="37">
        <f t="shared" si="656"/>
        <v>1105430</v>
      </c>
    </row>
    <row r="9932" spans="1:14" x14ac:dyDescent="0.3">
      <c r="A9932" s="3">
        <v>10</v>
      </c>
      <c r="B9932" s="142"/>
      <c r="C9932" s="4" t="s">
        <v>27526</v>
      </c>
      <c r="D9932" s="5">
        <v>45180</v>
      </c>
      <c r="E9932" s="6" t="s">
        <v>1121</v>
      </c>
      <c r="F9932" s="7">
        <v>1332055</v>
      </c>
      <c r="G9932" s="6" t="s">
        <v>10524</v>
      </c>
      <c r="H9932" s="7">
        <v>143196</v>
      </c>
      <c r="I9932" s="143"/>
      <c r="J9932" s="144"/>
      <c r="K9932" s="145"/>
      <c r="L9932" t="str">
        <f t="shared" si="655"/>
        <v>54854</v>
      </c>
      <c r="M9932">
        <f t="shared" si="657"/>
        <v>54854</v>
      </c>
      <c r="N9932" s="37">
        <f t="shared" si="656"/>
        <v>1332055</v>
      </c>
    </row>
    <row r="9933" spans="1:14" x14ac:dyDescent="0.3">
      <c r="A9933" s="3">
        <v>10</v>
      </c>
      <c r="B9933" s="142"/>
      <c r="C9933" s="4" t="s">
        <v>27527</v>
      </c>
      <c r="D9933" s="5">
        <v>45194</v>
      </c>
      <c r="E9933" s="6" t="s">
        <v>1121</v>
      </c>
      <c r="F9933" s="7">
        <v>2252969</v>
      </c>
      <c r="G9933" s="6" t="s">
        <v>10524</v>
      </c>
      <c r="H9933" s="7">
        <v>242194</v>
      </c>
      <c r="I9933" s="143"/>
      <c r="J9933" s="144"/>
      <c r="K9933" s="145"/>
      <c r="L9933" t="str">
        <f t="shared" si="655"/>
        <v>57753</v>
      </c>
      <c r="M9933">
        <f t="shared" si="657"/>
        <v>57753</v>
      </c>
      <c r="N9933" s="37">
        <f t="shared" si="656"/>
        <v>2252969</v>
      </c>
    </row>
    <row r="9934" spans="1:14" x14ac:dyDescent="0.3">
      <c r="A9934" s="3">
        <v>10</v>
      </c>
      <c r="B9934" s="142"/>
      <c r="C9934" s="4" t="s">
        <v>27528</v>
      </c>
      <c r="D9934" s="5">
        <v>45183</v>
      </c>
      <c r="E9934" s="6" t="s">
        <v>1121</v>
      </c>
      <c r="F9934" s="7">
        <v>3573931</v>
      </c>
      <c r="G9934" s="6" t="s">
        <v>10524</v>
      </c>
      <c r="H9934" s="7">
        <v>384198</v>
      </c>
      <c r="I9934" s="143"/>
      <c r="J9934" s="144"/>
      <c r="K9934" s="145"/>
      <c r="L9934" t="str">
        <f t="shared" si="655"/>
        <v>55699</v>
      </c>
      <c r="M9934">
        <f t="shared" si="657"/>
        <v>55699</v>
      </c>
      <c r="N9934" s="37">
        <f t="shared" si="656"/>
        <v>3573931</v>
      </c>
    </row>
    <row r="9935" spans="1:14" x14ac:dyDescent="0.3">
      <c r="A9935" s="3">
        <v>10</v>
      </c>
      <c r="B9935" s="142"/>
      <c r="C9935" s="4" t="s">
        <v>27529</v>
      </c>
      <c r="D9935" s="5">
        <v>45175</v>
      </c>
      <c r="E9935" s="6" t="s">
        <v>1121</v>
      </c>
      <c r="F9935" s="7">
        <v>1992481</v>
      </c>
      <c r="G9935" s="6" t="s">
        <v>10524</v>
      </c>
      <c r="H9935" s="7">
        <v>214192</v>
      </c>
      <c r="I9935" s="143"/>
      <c r="J9935" s="144"/>
      <c r="K9935" s="145"/>
      <c r="L9935" t="str">
        <f t="shared" si="655"/>
        <v>53404</v>
      </c>
      <c r="M9935">
        <f t="shared" si="657"/>
        <v>53404</v>
      </c>
      <c r="N9935" s="37">
        <f t="shared" si="656"/>
        <v>1992481</v>
      </c>
    </row>
    <row r="9936" spans="1:14" x14ac:dyDescent="0.3">
      <c r="A9936" s="3">
        <v>10</v>
      </c>
      <c r="B9936" s="142"/>
      <c r="C9936" s="4" t="s">
        <v>27530</v>
      </c>
      <c r="D9936" s="5">
        <v>45176</v>
      </c>
      <c r="E9936" s="6" t="s">
        <v>1121</v>
      </c>
      <c r="F9936" s="7">
        <v>1075546</v>
      </c>
      <c r="G9936" s="6" t="s">
        <v>10524</v>
      </c>
      <c r="H9936" s="7">
        <v>115621</v>
      </c>
      <c r="I9936" s="143"/>
      <c r="J9936" s="144"/>
      <c r="K9936" s="145"/>
      <c r="L9936" t="str">
        <f t="shared" si="655"/>
        <v>53464</v>
      </c>
      <c r="M9936">
        <f t="shared" si="657"/>
        <v>53464</v>
      </c>
      <c r="N9936" s="37">
        <f t="shared" si="656"/>
        <v>1075546</v>
      </c>
    </row>
    <row r="9937" spans="1:14" x14ac:dyDescent="0.3">
      <c r="A9937" s="3">
        <v>10</v>
      </c>
      <c r="B9937" s="142"/>
      <c r="C9937" s="4" t="s">
        <v>27531</v>
      </c>
      <c r="D9937" s="5">
        <v>45194</v>
      </c>
      <c r="E9937" s="6" t="s">
        <v>1121</v>
      </c>
      <c r="F9937" s="7">
        <v>1893126</v>
      </c>
      <c r="G9937" s="6" t="s">
        <v>10524</v>
      </c>
      <c r="H9937" s="7">
        <v>203511</v>
      </c>
      <c r="I9937" s="143"/>
      <c r="J9937" s="144"/>
      <c r="K9937" s="145"/>
      <c r="L9937" t="str">
        <f t="shared" si="655"/>
        <v>57752</v>
      </c>
      <c r="M9937">
        <f t="shared" si="657"/>
        <v>57752</v>
      </c>
      <c r="N9937" s="37">
        <f t="shared" si="656"/>
        <v>1893126</v>
      </c>
    </row>
    <row r="9938" spans="1:14" x14ac:dyDescent="0.3">
      <c r="A9938" s="3">
        <v>10</v>
      </c>
      <c r="B9938" s="142"/>
      <c r="C9938" s="4" t="s">
        <v>27532</v>
      </c>
      <c r="D9938" s="5">
        <v>45184</v>
      </c>
      <c r="E9938" s="6" t="s">
        <v>1121</v>
      </c>
      <c r="F9938" s="7">
        <v>2189624</v>
      </c>
      <c r="G9938" s="6" t="s">
        <v>10524</v>
      </c>
      <c r="H9938" s="7">
        <v>235385</v>
      </c>
      <c r="I9938" s="143"/>
      <c r="J9938" s="144"/>
      <c r="K9938" s="145"/>
      <c r="L9938" t="str">
        <f t="shared" si="655"/>
        <v>56199</v>
      </c>
      <c r="M9938">
        <f t="shared" si="657"/>
        <v>56199</v>
      </c>
      <c r="N9938" s="37">
        <f t="shared" si="656"/>
        <v>2189624</v>
      </c>
    </row>
    <row r="9939" spans="1:14" x14ac:dyDescent="0.3">
      <c r="A9939" s="3">
        <v>10</v>
      </c>
      <c r="B9939" s="142"/>
      <c r="C9939" s="4" t="s">
        <v>27533</v>
      </c>
      <c r="D9939" s="5">
        <v>45181</v>
      </c>
      <c r="E9939" s="6" t="s">
        <v>1121</v>
      </c>
      <c r="F9939" s="7">
        <v>1680560</v>
      </c>
      <c r="G9939" s="6" t="s">
        <v>10524</v>
      </c>
      <c r="H9939" s="7">
        <v>180660</v>
      </c>
      <c r="I9939" s="143"/>
      <c r="J9939" s="144"/>
      <c r="K9939" s="145"/>
      <c r="L9939" t="str">
        <f t="shared" si="655"/>
        <v>54897</v>
      </c>
      <c r="M9939">
        <f t="shared" si="657"/>
        <v>54897</v>
      </c>
      <c r="N9939" s="37">
        <f t="shared" si="656"/>
        <v>1680560</v>
      </c>
    </row>
    <row r="9940" spans="1:14" x14ac:dyDescent="0.3">
      <c r="A9940" s="3">
        <v>10</v>
      </c>
      <c r="B9940" s="142"/>
      <c r="C9940" s="4" t="s">
        <v>27534</v>
      </c>
      <c r="D9940" s="5">
        <v>45190</v>
      </c>
      <c r="E9940" s="6" t="s">
        <v>1121</v>
      </c>
      <c r="F9940" s="7">
        <v>1564602</v>
      </c>
      <c r="G9940" s="6" t="s">
        <v>10524</v>
      </c>
      <c r="H9940" s="7">
        <v>168195</v>
      </c>
      <c r="I9940" s="143"/>
      <c r="J9940" s="144"/>
      <c r="K9940" s="145"/>
      <c r="L9940" t="str">
        <f t="shared" si="655"/>
        <v>57372</v>
      </c>
      <c r="M9940">
        <f t="shared" si="657"/>
        <v>57372</v>
      </c>
      <c r="N9940" s="37">
        <f t="shared" si="656"/>
        <v>1564602</v>
      </c>
    </row>
    <row r="9941" spans="1:14" x14ac:dyDescent="0.3">
      <c r="A9941" s="3">
        <v>10</v>
      </c>
      <c r="B9941" s="142"/>
      <c r="C9941" s="4" t="s">
        <v>27535</v>
      </c>
      <c r="D9941" s="5">
        <v>45170</v>
      </c>
      <c r="E9941" s="6" t="s">
        <v>1121</v>
      </c>
      <c r="F9941" s="7">
        <v>1194005</v>
      </c>
      <c r="G9941" s="6" t="s">
        <v>10524</v>
      </c>
      <c r="H9941" s="7">
        <v>128356</v>
      </c>
      <c r="I9941" s="143"/>
      <c r="J9941" s="144"/>
      <c r="K9941" s="145"/>
      <c r="L9941" t="str">
        <f t="shared" si="655"/>
        <v>53201</v>
      </c>
      <c r="M9941">
        <f t="shared" si="657"/>
        <v>53201</v>
      </c>
      <c r="N9941" s="37">
        <f t="shared" si="656"/>
        <v>1194005</v>
      </c>
    </row>
    <row r="9942" spans="1:14" x14ac:dyDescent="0.3">
      <c r="A9942" s="3">
        <v>10</v>
      </c>
      <c r="B9942" s="142"/>
      <c r="C9942" s="4" t="s">
        <v>27536</v>
      </c>
      <c r="D9942" s="5">
        <v>45177</v>
      </c>
      <c r="E9942" s="6" t="s">
        <v>1121</v>
      </c>
      <c r="F9942" s="7">
        <v>1255433</v>
      </c>
      <c r="G9942" s="6" t="s">
        <v>10524</v>
      </c>
      <c r="H9942" s="7">
        <v>134959</v>
      </c>
      <c r="I9942" s="143"/>
      <c r="J9942" s="144"/>
      <c r="K9942" s="145"/>
      <c r="L9942" t="str">
        <f t="shared" si="655"/>
        <v>54575</v>
      </c>
      <c r="M9942">
        <f t="shared" si="657"/>
        <v>54575</v>
      </c>
      <c r="N9942" s="37">
        <f t="shared" si="656"/>
        <v>1255433</v>
      </c>
    </row>
    <row r="9943" spans="1:14" x14ac:dyDescent="0.3">
      <c r="A9943" s="3">
        <v>10</v>
      </c>
      <c r="B9943" s="142"/>
      <c r="C9943" s="4" t="s">
        <v>27537</v>
      </c>
      <c r="D9943" s="5">
        <v>45182</v>
      </c>
      <c r="E9943" s="6" t="s">
        <v>1121</v>
      </c>
      <c r="F9943" s="7">
        <v>1358078</v>
      </c>
      <c r="G9943" s="6" t="s">
        <v>10524</v>
      </c>
      <c r="H9943" s="7">
        <v>145993</v>
      </c>
      <c r="I9943" s="143"/>
      <c r="J9943" s="144"/>
      <c r="K9943" s="145"/>
      <c r="L9943" t="str">
        <f t="shared" si="655"/>
        <v>55012</v>
      </c>
      <c r="M9943">
        <f t="shared" si="657"/>
        <v>55012</v>
      </c>
      <c r="N9943" s="37">
        <f t="shared" si="656"/>
        <v>1358078</v>
      </c>
    </row>
    <row r="9944" spans="1:14" x14ac:dyDescent="0.3">
      <c r="A9944" s="3">
        <v>10</v>
      </c>
      <c r="B9944" s="142"/>
      <c r="C9944" s="4" t="s">
        <v>27538</v>
      </c>
      <c r="D9944" s="5">
        <v>45183</v>
      </c>
      <c r="E9944" s="6" t="s">
        <v>1121</v>
      </c>
      <c r="F9944" s="7">
        <v>1382761</v>
      </c>
      <c r="G9944" s="6" t="s">
        <v>10524</v>
      </c>
      <c r="H9944" s="7">
        <v>148647</v>
      </c>
      <c r="I9944" s="143"/>
      <c r="J9944" s="144"/>
      <c r="K9944" s="145"/>
      <c r="L9944" t="str">
        <f t="shared" si="655"/>
        <v>55700</v>
      </c>
      <c r="M9944">
        <f t="shared" si="657"/>
        <v>55700</v>
      </c>
      <c r="N9944" s="37">
        <f t="shared" si="656"/>
        <v>1382761</v>
      </c>
    </row>
    <row r="9945" spans="1:14" x14ac:dyDescent="0.3">
      <c r="A9945" s="3">
        <v>10</v>
      </c>
      <c r="B9945" s="142"/>
      <c r="C9945" s="4" t="s">
        <v>27539</v>
      </c>
      <c r="D9945" s="5">
        <v>45188</v>
      </c>
      <c r="E9945" s="6" t="s">
        <v>1121</v>
      </c>
      <c r="F9945" s="7">
        <v>427384</v>
      </c>
      <c r="G9945" s="6" t="s">
        <v>10524</v>
      </c>
      <c r="H9945" s="7">
        <v>45944</v>
      </c>
      <c r="I9945" s="143"/>
      <c r="J9945" s="144"/>
      <c r="K9945" s="145"/>
      <c r="L9945" t="str">
        <f t="shared" si="655"/>
        <v>56377</v>
      </c>
      <c r="M9945">
        <f t="shared" si="657"/>
        <v>56377</v>
      </c>
      <c r="N9945" s="37">
        <f t="shared" si="656"/>
        <v>427384</v>
      </c>
    </row>
    <row r="9946" spans="1:14" x14ac:dyDescent="0.3">
      <c r="A9946" s="3">
        <v>10</v>
      </c>
      <c r="B9946" s="142"/>
      <c r="C9946" s="4" t="s">
        <v>27540</v>
      </c>
      <c r="D9946" s="5">
        <v>45191</v>
      </c>
      <c r="E9946" s="6" t="s">
        <v>1121</v>
      </c>
      <c r="F9946" s="7">
        <v>2092815</v>
      </c>
      <c r="G9946" s="6" t="s">
        <v>10524</v>
      </c>
      <c r="H9946" s="7">
        <v>224978</v>
      </c>
      <c r="I9946" s="143"/>
      <c r="J9946" s="144"/>
      <c r="K9946" s="145"/>
      <c r="L9946" t="str">
        <f t="shared" si="655"/>
        <v>57641</v>
      </c>
      <c r="M9946">
        <f t="shared" si="657"/>
        <v>57641</v>
      </c>
      <c r="N9946" s="37">
        <f t="shared" si="656"/>
        <v>2092815</v>
      </c>
    </row>
    <row r="9947" spans="1:14" x14ac:dyDescent="0.3">
      <c r="A9947" s="3">
        <v>10</v>
      </c>
      <c r="B9947" s="135"/>
      <c r="C9947" s="4" t="s">
        <v>27541</v>
      </c>
      <c r="D9947" s="5">
        <v>45182</v>
      </c>
      <c r="E9947" s="9"/>
      <c r="F9947" s="7">
        <v>719656</v>
      </c>
      <c r="G9947" s="6" t="s">
        <v>10524</v>
      </c>
      <c r="H9947" s="7">
        <v>77363</v>
      </c>
      <c r="I9947" s="137"/>
      <c r="J9947" s="140"/>
      <c r="K9947" s="141"/>
      <c r="L9947" t="str">
        <f t="shared" si="655"/>
        <v>55008</v>
      </c>
      <c r="M9947">
        <f t="shared" si="657"/>
        <v>55008</v>
      </c>
      <c r="N9947" s="37">
        <f t="shared" si="656"/>
        <v>719656</v>
      </c>
    </row>
    <row r="9948" spans="1:14" ht="37.6" x14ac:dyDescent="0.3">
      <c r="A9948" s="3">
        <v>10</v>
      </c>
      <c r="B9948" s="8" t="s">
        <v>27564</v>
      </c>
      <c r="C9948" s="4" t="s">
        <v>27565</v>
      </c>
      <c r="D9948" s="5">
        <v>45142</v>
      </c>
      <c r="E9948" s="6" t="s">
        <v>2364</v>
      </c>
      <c r="F9948" s="7">
        <v>801900</v>
      </c>
      <c r="G9948" s="6" t="s">
        <v>10524</v>
      </c>
      <c r="H9948" s="7">
        <v>86204</v>
      </c>
      <c r="I9948" s="11">
        <v>715696</v>
      </c>
      <c r="J9948" s="132" t="s">
        <v>1236</v>
      </c>
      <c r="K9948" s="133"/>
      <c r="L9948" t="str">
        <f t="shared" si="655"/>
        <v>46664</v>
      </c>
      <c r="M9948">
        <f t="shared" si="657"/>
        <v>46664</v>
      </c>
      <c r="N9948" s="37">
        <f t="shared" si="656"/>
        <v>801900</v>
      </c>
    </row>
    <row r="9949" spans="1:14" x14ac:dyDescent="0.3">
      <c r="A9949" s="3">
        <v>10</v>
      </c>
      <c r="B9949" s="134" t="s">
        <v>27566</v>
      </c>
      <c r="C9949" s="4" t="s">
        <v>27567</v>
      </c>
      <c r="D9949" s="5">
        <v>45188</v>
      </c>
      <c r="E9949" s="6" t="s">
        <v>2364</v>
      </c>
      <c r="F9949" s="7">
        <v>784080</v>
      </c>
      <c r="G9949" s="6" t="s">
        <v>10524</v>
      </c>
      <c r="H9949" s="7">
        <v>84289</v>
      </c>
      <c r="I9949" s="136">
        <v>7003651</v>
      </c>
      <c r="J9949" s="138" t="s">
        <v>1236</v>
      </c>
      <c r="K9949" s="139"/>
      <c r="L9949" t="str">
        <f t="shared" si="655"/>
        <v>56349</v>
      </c>
      <c r="M9949">
        <f t="shared" si="657"/>
        <v>56349</v>
      </c>
      <c r="N9949" s="37">
        <f t="shared" si="656"/>
        <v>784080</v>
      </c>
    </row>
    <row r="9950" spans="1:14" x14ac:dyDescent="0.3">
      <c r="A9950" s="3">
        <v>10</v>
      </c>
      <c r="B9950" s="142"/>
      <c r="C9950" s="4" t="s">
        <v>27568</v>
      </c>
      <c r="D9950" s="5">
        <v>45192</v>
      </c>
      <c r="E9950" s="6" t="s">
        <v>2364</v>
      </c>
      <c r="F9950" s="7">
        <v>1559780</v>
      </c>
      <c r="G9950" s="6" t="s">
        <v>10524</v>
      </c>
      <c r="H9950" s="7">
        <v>167676</v>
      </c>
      <c r="I9950" s="143"/>
      <c r="J9950" s="144"/>
      <c r="K9950" s="145"/>
      <c r="L9950" t="str">
        <f t="shared" si="655"/>
        <v>57664</v>
      </c>
      <c r="M9950">
        <f t="shared" si="657"/>
        <v>57664</v>
      </c>
      <c r="N9950" s="37">
        <f t="shared" si="656"/>
        <v>1559780</v>
      </c>
    </row>
    <row r="9951" spans="1:14" x14ac:dyDescent="0.3">
      <c r="A9951" s="3">
        <v>10</v>
      </c>
      <c r="B9951" s="142"/>
      <c r="C9951" s="4" t="s">
        <v>27569</v>
      </c>
      <c r="D9951" s="5">
        <v>45185</v>
      </c>
      <c r="E9951" s="6" t="s">
        <v>2364</v>
      </c>
      <c r="F9951" s="7">
        <v>481140</v>
      </c>
      <c r="G9951" s="6" t="s">
        <v>10524</v>
      </c>
      <c r="H9951" s="7">
        <v>51723</v>
      </c>
      <c r="I9951" s="143"/>
      <c r="J9951" s="144"/>
      <c r="K9951" s="145"/>
      <c r="L9951" t="str">
        <f t="shared" si="655"/>
        <v>56214</v>
      </c>
      <c r="M9951">
        <f t="shared" si="657"/>
        <v>56214</v>
      </c>
      <c r="N9951" s="37">
        <f t="shared" si="656"/>
        <v>481140</v>
      </c>
    </row>
    <row r="9952" spans="1:14" x14ac:dyDescent="0.3">
      <c r="A9952" s="3">
        <v>10</v>
      </c>
      <c r="B9952" s="142"/>
      <c r="C9952" s="4" t="s">
        <v>27570</v>
      </c>
      <c r="D9952" s="5">
        <v>45178</v>
      </c>
      <c r="E9952" s="6" t="s">
        <v>2364</v>
      </c>
      <c r="F9952" s="7">
        <v>383130</v>
      </c>
      <c r="G9952" s="6" t="s">
        <v>10524</v>
      </c>
      <c r="H9952" s="7">
        <v>41186</v>
      </c>
      <c r="I9952" s="143"/>
      <c r="J9952" s="144"/>
      <c r="K9952" s="145"/>
      <c r="L9952" t="str">
        <f t="shared" si="655"/>
        <v>54688</v>
      </c>
      <c r="M9952">
        <f t="shared" si="657"/>
        <v>54688</v>
      </c>
      <c r="N9952" s="37">
        <f t="shared" si="656"/>
        <v>383130</v>
      </c>
    </row>
    <row r="9953" spans="1:14" x14ac:dyDescent="0.3">
      <c r="A9953" s="3">
        <v>10</v>
      </c>
      <c r="B9953" s="142"/>
      <c r="C9953" s="4" t="s">
        <v>27571</v>
      </c>
      <c r="D9953" s="5">
        <v>45180</v>
      </c>
      <c r="E9953" s="6" t="s">
        <v>2364</v>
      </c>
      <c r="F9953" s="7">
        <v>797477</v>
      </c>
      <c r="G9953" s="6" t="s">
        <v>10524</v>
      </c>
      <c r="H9953" s="7">
        <v>85729</v>
      </c>
      <c r="I9953" s="143"/>
      <c r="J9953" s="144"/>
      <c r="K9953" s="145"/>
      <c r="L9953" t="str">
        <f t="shared" si="655"/>
        <v>54763</v>
      </c>
      <c r="M9953">
        <f t="shared" si="657"/>
        <v>54763</v>
      </c>
      <c r="N9953" s="37">
        <f t="shared" si="656"/>
        <v>797477</v>
      </c>
    </row>
    <row r="9954" spans="1:14" x14ac:dyDescent="0.3">
      <c r="A9954" s="3">
        <v>10</v>
      </c>
      <c r="B9954" s="142"/>
      <c r="C9954" s="4" t="s">
        <v>27572</v>
      </c>
      <c r="D9954" s="5">
        <v>45195</v>
      </c>
      <c r="E9954" s="6" t="s">
        <v>2364</v>
      </c>
      <c r="F9954" s="7">
        <v>907395</v>
      </c>
      <c r="G9954" s="6" t="s">
        <v>10524</v>
      </c>
      <c r="H9954" s="7">
        <v>97545</v>
      </c>
      <c r="I9954" s="143"/>
      <c r="J9954" s="144"/>
      <c r="K9954" s="145"/>
      <c r="L9954" t="str">
        <f t="shared" si="655"/>
        <v>57814</v>
      </c>
      <c r="M9954">
        <f t="shared" si="657"/>
        <v>57814</v>
      </c>
      <c r="N9954" s="37">
        <f t="shared" si="656"/>
        <v>907395</v>
      </c>
    </row>
    <row r="9955" spans="1:14" x14ac:dyDescent="0.3">
      <c r="A9955" s="3">
        <v>10</v>
      </c>
      <c r="B9955" s="142"/>
      <c r="C9955" s="4" t="s">
        <v>27573</v>
      </c>
      <c r="D9955" s="5">
        <v>45199</v>
      </c>
      <c r="E9955" s="6" t="s">
        <v>27574</v>
      </c>
      <c r="F9955" s="7">
        <v>559561</v>
      </c>
      <c r="G9955" s="6" t="s">
        <v>10524</v>
      </c>
      <c r="H9955" s="7">
        <v>60153</v>
      </c>
      <c r="I9955" s="143"/>
      <c r="J9955" s="144"/>
      <c r="K9955" s="145"/>
      <c r="L9955" t="str">
        <f t="shared" si="655"/>
        <v>59141</v>
      </c>
      <c r="M9955">
        <f t="shared" si="657"/>
        <v>59141</v>
      </c>
      <c r="N9955" s="37">
        <f t="shared" si="656"/>
        <v>559561</v>
      </c>
    </row>
    <row r="9956" spans="1:14" x14ac:dyDescent="0.3">
      <c r="A9956" s="3">
        <v>10</v>
      </c>
      <c r="B9956" s="142"/>
      <c r="C9956" s="4" t="s">
        <v>27575</v>
      </c>
      <c r="D9956" s="5">
        <v>45188</v>
      </c>
      <c r="E9956" s="6" t="s">
        <v>27576</v>
      </c>
      <c r="F9956" s="7">
        <v>837630</v>
      </c>
      <c r="G9956" s="6" t="s">
        <v>10524</v>
      </c>
      <c r="H9956" s="7">
        <v>90045</v>
      </c>
      <c r="I9956" s="143"/>
      <c r="J9956" s="144"/>
      <c r="K9956" s="145"/>
      <c r="L9956" t="str">
        <f t="shared" si="655"/>
        <v>56348</v>
      </c>
      <c r="M9956">
        <f t="shared" si="657"/>
        <v>56348</v>
      </c>
      <c r="N9956" s="37">
        <f t="shared" si="656"/>
        <v>837630</v>
      </c>
    </row>
    <row r="9957" spans="1:14" x14ac:dyDescent="0.3">
      <c r="A9957" s="3">
        <v>10</v>
      </c>
      <c r="B9957" s="135"/>
      <c r="C9957" s="4" t="s">
        <v>27577</v>
      </c>
      <c r="D9957" s="5">
        <v>45199</v>
      </c>
      <c r="E9957" s="6" t="s">
        <v>26884</v>
      </c>
      <c r="F9957" s="7">
        <v>1537035</v>
      </c>
      <c r="G9957" s="6" t="s">
        <v>10524</v>
      </c>
      <c r="H9957" s="7">
        <v>165231</v>
      </c>
      <c r="I9957" s="137"/>
      <c r="J9957" s="140"/>
      <c r="K9957" s="141"/>
      <c r="L9957" t="str">
        <f t="shared" si="655"/>
        <v>59142</v>
      </c>
      <c r="M9957">
        <f t="shared" si="657"/>
        <v>59142</v>
      </c>
      <c r="N9957" s="37">
        <f t="shared" si="656"/>
        <v>1537035</v>
      </c>
    </row>
    <row r="9958" spans="1:14" x14ac:dyDescent="0.3">
      <c r="A9958" s="3">
        <v>10</v>
      </c>
      <c r="B9958" s="134" t="s">
        <v>27581</v>
      </c>
      <c r="C9958" s="4" t="s">
        <v>27582</v>
      </c>
      <c r="D9958" s="5">
        <v>45185</v>
      </c>
      <c r="E9958" s="6" t="s">
        <v>2364</v>
      </c>
      <c r="F9958" s="7">
        <v>599713</v>
      </c>
      <c r="G9958" s="6" t="s">
        <v>10524</v>
      </c>
      <c r="H9958" s="7">
        <v>64469</v>
      </c>
      <c r="I9958" s="136">
        <v>18653423</v>
      </c>
      <c r="J9958" s="138" t="s">
        <v>1261</v>
      </c>
      <c r="K9958" s="139"/>
      <c r="L9958" t="str">
        <f t="shared" si="655"/>
        <v>56223</v>
      </c>
      <c r="M9958">
        <f t="shared" si="657"/>
        <v>56223</v>
      </c>
      <c r="N9958" s="37">
        <f t="shared" si="656"/>
        <v>599713</v>
      </c>
    </row>
    <row r="9959" spans="1:14" x14ac:dyDescent="0.3">
      <c r="A9959" s="3">
        <v>10</v>
      </c>
      <c r="B9959" s="142"/>
      <c r="C9959" s="4" t="s">
        <v>27583</v>
      </c>
      <c r="D9959" s="5">
        <v>45199</v>
      </c>
      <c r="E9959" s="6" t="s">
        <v>26884</v>
      </c>
      <c r="F9959" s="7">
        <v>600398</v>
      </c>
      <c r="G9959" s="6" t="s">
        <v>10524</v>
      </c>
      <c r="H9959" s="7">
        <v>64543</v>
      </c>
      <c r="I9959" s="143"/>
      <c r="J9959" s="144"/>
      <c r="K9959" s="145"/>
      <c r="L9959" t="str">
        <f t="shared" si="655"/>
        <v>59181</v>
      </c>
      <c r="M9959">
        <f t="shared" si="657"/>
        <v>59181</v>
      </c>
      <c r="N9959" s="37">
        <f t="shared" si="656"/>
        <v>600398</v>
      </c>
    </row>
    <row r="9960" spans="1:14" x14ac:dyDescent="0.3">
      <c r="A9960" s="3">
        <v>10</v>
      </c>
      <c r="B9960" s="142"/>
      <c r="C9960" s="4" t="s">
        <v>27584</v>
      </c>
      <c r="D9960" s="5">
        <v>45199</v>
      </c>
      <c r="E9960" s="6" t="s">
        <v>27576</v>
      </c>
      <c r="F9960" s="7">
        <v>2051303</v>
      </c>
      <c r="G9960" s="6" t="s">
        <v>10524</v>
      </c>
      <c r="H9960" s="7">
        <v>220515</v>
      </c>
      <c r="I9960" s="143"/>
      <c r="J9960" s="144"/>
      <c r="K9960" s="145"/>
      <c r="L9960" t="str">
        <f t="shared" si="655"/>
        <v>59176</v>
      </c>
      <c r="M9960">
        <f t="shared" si="657"/>
        <v>59176</v>
      </c>
      <c r="N9960" s="37">
        <f t="shared" si="656"/>
        <v>2051303</v>
      </c>
    </row>
    <row r="9961" spans="1:14" x14ac:dyDescent="0.3">
      <c r="A9961" s="3">
        <v>10</v>
      </c>
      <c r="B9961" s="142"/>
      <c r="C9961" s="4" t="s">
        <v>27585</v>
      </c>
      <c r="D9961" s="5">
        <v>45188</v>
      </c>
      <c r="E9961" s="6" t="s">
        <v>27586</v>
      </c>
      <c r="F9961" s="7">
        <v>1095497</v>
      </c>
      <c r="G9961" s="6" t="s">
        <v>10524</v>
      </c>
      <c r="H9961" s="7">
        <v>117766</v>
      </c>
      <c r="I9961" s="143"/>
      <c r="J9961" s="144"/>
      <c r="K9961" s="145"/>
      <c r="L9961" t="str">
        <f t="shared" si="655"/>
        <v>56361</v>
      </c>
      <c r="M9961">
        <f t="shared" si="657"/>
        <v>56361</v>
      </c>
      <c r="N9961" s="37">
        <f t="shared" si="656"/>
        <v>1095497</v>
      </c>
    </row>
    <row r="9962" spans="1:14" x14ac:dyDescent="0.3">
      <c r="A9962" s="3">
        <v>10</v>
      </c>
      <c r="B9962" s="142"/>
      <c r="C9962" s="4" t="s">
        <v>27587</v>
      </c>
      <c r="D9962" s="5">
        <v>45176</v>
      </c>
      <c r="E9962" s="6" t="s">
        <v>2364</v>
      </c>
      <c r="F9962" s="7">
        <v>907395</v>
      </c>
      <c r="G9962" s="6" t="s">
        <v>10524</v>
      </c>
      <c r="H9962" s="7">
        <v>97545</v>
      </c>
      <c r="I9962" s="143"/>
      <c r="J9962" s="144"/>
      <c r="K9962" s="145"/>
      <c r="L9962" t="str">
        <f t="shared" si="655"/>
        <v>53457</v>
      </c>
      <c r="M9962">
        <f t="shared" si="657"/>
        <v>53457</v>
      </c>
      <c r="N9962" s="37">
        <f t="shared" si="656"/>
        <v>907395</v>
      </c>
    </row>
    <row r="9963" spans="1:14" x14ac:dyDescent="0.3">
      <c r="A9963" s="3">
        <v>10</v>
      </c>
      <c r="B9963" s="142"/>
      <c r="C9963" s="4" t="s">
        <v>27588</v>
      </c>
      <c r="D9963" s="5">
        <v>45183</v>
      </c>
      <c r="E9963" s="6" t="s">
        <v>2364</v>
      </c>
      <c r="F9963" s="7">
        <v>2426650</v>
      </c>
      <c r="G9963" s="6" t="s">
        <v>10524</v>
      </c>
      <c r="H9963" s="7">
        <v>260865</v>
      </c>
      <c r="I9963" s="143"/>
      <c r="J9963" s="144"/>
      <c r="K9963" s="145"/>
      <c r="L9963" t="str">
        <f t="shared" si="655"/>
        <v>55689</v>
      </c>
      <c r="M9963">
        <f t="shared" si="657"/>
        <v>55689</v>
      </c>
      <c r="N9963" s="37">
        <f t="shared" si="656"/>
        <v>2426650</v>
      </c>
    </row>
    <row r="9964" spans="1:14" x14ac:dyDescent="0.3">
      <c r="A9964" s="3">
        <v>10</v>
      </c>
      <c r="B9964" s="142"/>
      <c r="C9964" s="4" t="s">
        <v>27589</v>
      </c>
      <c r="D9964" s="5">
        <v>45199</v>
      </c>
      <c r="E9964" s="6" t="s">
        <v>26779</v>
      </c>
      <c r="F9964" s="7">
        <v>522418</v>
      </c>
      <c r="G9964" s="6" t="s">
        <v>10524</v>
      </c>
      <c r="H9964" s="7">
        <v>56160</v>
      </c>
      <c r="I9964" s="143"/>
      <c r="J9964" s="144"/>
      <c r="K9964" s="145"/>
      <c r="L9964" t="str">
        <f t="shared" si="655"/>
        <v>59183</v>
      </c>
      <c r="M9964">
        <f t="shared" si="657"/>
        <v>59183</v>
      </c>
      <c r="N9964" s="37">
        <f t="shared" si="656"/>
        <v>522418</v>
      </c>
    </row>
    <row r="9965" spans="1:14" x14ac:dyDescent="0.3">
      <c r="A9965" s="3">
        <v>10</v>
      </c>
      <c r="B9965" s="142"/>
      <c r="C9965" s="4" t="s">
        <v>27590</v>
      </c>
      <c r="D9965" s="5">
        <v>45199</v>
      </c>
      <c r="E9965" s="6" t="s">
        <v>26779</v>
      </c>
      <c r="F9965" s="7">
        <v>2018427</v>
      </c>
      <c r="G9965" s="6" t="s">
        <v>10524</v>
      </c>
      <c r="H9965" s="7">
        <v>216981</v>
      </c>
      <c r="I9965" s="143"/>
      <c r="J9965" s="144"/>
      <c r="K9965" s="145"/>
      <c r="L9965" t="str">
        <f t="shared" si="655"/>
        <v>59160</v>
      </c>
      <c r="M9965">
        <f t="shared" si="657"/>
        <v>59160</v>
      </c>
      <c r="N9965" s="37">
        <f t="shared" si="656"/>
        <v>2018427</v>
      </c>
    </row>
    <row r="9966" spans="1:14" x14ac:dyDescent="0.3">
      <c r="A9966" s="3">
        <v>10</v>
      </c>
      <c r="B9966" s="142"/>
      <c r="C9966" s="4" t="s">
        <v>27591</v>
      </c>
      <c r="D9966" s="5">
        <v>45170</v>
      </c>
      <c r="E9966" s="6" t="s">
        <v>2364</v>
      </c>
      <c r="F9966" s="7">
        <v>918945</v>
      </c>
      <c r="G9966" s="6" t="s">
        <v>10524</v>
      </c>
      <c r="H9966" s="7">
        <v>98787</v>
      </c>
      <c r="I9966" s="143"/>
      <c r="J9966" s="144"/>
      <c r="K9966" s="145"/>
      <c r="L9966" t="str">
        <f t="shared" si="655"/>
        <v>53229</v>
      </c>
      <c r="M9966">
        <f t="shared" si="657"/>
        <v>53229</v>
      </c>
      <c r="N9966" s="37">
        <f t="shared" si="656"/>
        <v>918945</v>
      </c>
    </row>
    <row r="9967" spans="1:14" x14ac:dyDescent="0.3">
      <c r="A9967" s="3">
        <v>10</v>
      </c>
      <c r="B9967" s="142"/>
      <c r="C9967" s="4" t="s">
        <v>27592</v>
      </c>
      <c r="D9967" s="5">
        <v>45181</v>
      </c>
      <c r="E9967" s="6" t="s">
        <v>2364</v>
      </c>
      <c r="F9967" s="7">
        <v>599713</v>
      </c>
      <c r="G9967" s="6" t="s">
        <v>10524</v>
      </c>
      <c r="H9967" s="7">
        <v>64469</v>
      </c>
      <c r="I9967" s="143"/>
      <c r="J9967" s="144"/>
      <c r="K9967" s="145"/>
      <c r="L9967" t="str">
        <f t="shared" si="655"/>
        <v>54879</v>
      </c>
      <c r="M9967">
        <f t="shared" si="657"/>
        <v>54879</v>
      </c>
      <c r="N9967" s="37">
        <f t="shared" si="656"/>
        <v>599713</v>
      </c>
    </row>
    <row r="9968" spans="1:14" x14ac:dyDescent="0.3">
      <c r="A9968" s="3">
        <v>10</v>
      </c>
      <c r="B9968" s="142"/>
      <c r="C9968" s="4" t="s">
        <v>27593</v>
      </c>
      <c r="D9968" s="5">
        <v>45199</v>
      </c>
      <c r="E9968" s="6" t="s">
        <v>26884</v>
      </c>
      <c r="F9968" s="7">
        <v>1663184</v>
      </c>
      <c r="G9968" s="6" t="s">
        <v>10524</v>
      </c>
      <c r="H9968" s="7">
        <v>178792</v>
      </c>
      <c r="I9968" s="143"/>
      <c r="J9968" s="144"/>
      <c r="K9968" s="145"/>
      <c r="L9968" t="str">
        <f t="shared" si="655"/>
        <v>59158</v>
      </c>
      <c r="M9968">
        <f t="shared" si="657"/>
        <v>59158</v>
      </c>
      <c r="N9968" s="37">
        <f t="shared" si="656"/>
        <v>1663184</v>
      </c>
    </row>
    <row r="9969" spans="1:14" x14ac:dyDescent="0.3">
      <c r="A9969" s="3">
        <v>10</v>
      </c>
      <c r="B9969" s="142"/>
      <c r="C9969" s="4" t="s">
        <v>27594</v>
      </c>
      <c r="D9969" s="5">
        <v>45197</v>
      </c>
      <c r="E9969" s="6" t="s">
        <v>27595</v>
      </c>
      <c r="F9969" s="7">
        <v>1309740</v>
      </c>
      <c r="G9969" s="6" t="s">
        <v>10524</v>
      </c>
      <c r="H9969" s="7">
        <v>140797</v>
      </c>
      <c r="I9969" s="143"/>
      <c r="J9969" s="144"/>
      <c r="K9969" s="145"/>
      <c r="L9969" t="str">
        <f t="shared" si="655"/>
        <v>58149</v>
      </c>
      <c r="M9969">
        <f t="shared" si="657"/>
        <v>58149</v>
      </c>
      <c r="N9969" s="37">
        <f t="shared" si="656"/>
        <v>1309740</v>
      </c>
    </row>
    <row r="9970" spans="1:14" x14ac:dyDescent="0.3">
      <c r="A9970" s="3">
        <v>10</v>
      </c>
      <c r="B9970" s="142"/>
      <c r="C9970" s="4" t="s">
        <v>27596</v>
      </c>
      <c r="D9970" s="5">
        <v>45178</v>
      </c>
      <c r="E9970" s="6" t="s">
        <v>2364</v>
      </c>
      <c r="F9970" s="7">
        <v>630811</v>
      </c>
      <c r="G9970" s="6" t="s">
        <v>10524</v>
      </c>
      <c r="H9970" s="7">
        <v>67812</v>
      </c>
      <c r="I9970" s="143"/>
      <c r="J9970" s="144"/>
      <c r="K9970" s="145"/>
      <c r="L9970" t="str">
        <f t="shared" si="655"/>
        <v>54735</v>
      </c>
      <c r="M9970">
        <f t="shared" si="657"/>
        <v>54735</v>
      </c>
      <c r="N9970" s="37">
        <f t="shared" si="656"/>
        <v>630811</v>
      </c>
    </row>
    <row r="9971" spans="1:14" x14ac:dyDescent="0.3">
      <c r="A9971" s="3">
        <v>10</v>
      </c>
      <c r="B9971" s="142"/>
      <c r="C9971" s="4" t="s">
        <v>27597</v>
      </c>
      <c r="D9971" s="5">
        <v>45185</v>
      </c>
      <c r="E9971" s="6" t="s">
        <v>2364</v>
      </c>
      <c r="F9971" s="7">
        <v>1146108</v>
      </c>
      <c r="G9971" s="6" t="s">
        <v>10524</v>
      </c>
      <c r="H9971" s="7">
        <v>123207</v>
      </c>
      <c r="I9971" s="143"/>
      <c r="J9971" s="144"/>
      <c r="K9971" s="145"/>
      <c r="L9971" t="str">
        <f t="shared" si="655"/>
        <v>56222</v>
      </c>
      <c r="M9971">
        <f t="shared" si="657"/>
        <v>56222</v>
      </c>
      <c r="N9971" s="37">
        <f t="shared" si="656"/>
        <v>1146108</v>
      </c>
    </row>
    <row r="9972" spans="1:14" x14ac:dyDescent="0.3">
      <c r="A9972" s="3">
        <v>10</v>
      </c>
      <c r="B9972" s="142"/>
      <c r="C9972" s="4" t="s">
        <v>27598</v>
      </c>
      <c r="D9972" s="5">
        <v>45199</v>
      </c>
      <c r="E9972" s="6" t="s">
        <v>27576</v>
      </c>
      <c r="F9972" s="7">
        <v>1273767</v>
      </c>
      <c r="G9972" s="6" t="s">
        <v>10524</v>
      </c>
      <c r="H9972" s="7">
        <v>136930</v>
      </c>
      <c r="I9972" s="143"/>
      <c r="J9972" s="144"/>
      <c r="K9972" s="145"/>
      <c r="L9972" t="str">
        <f t="shared" si="655"/>
        <v>59189</v>
      </c>
      <c r="M9972">
        <f t="shared" si="657"/>
        <v>59189</v>
      </c>
      <c r="N9972" s="37">
        <f t="shared" si="656"/>
        <v>1273767</v>
      </c>
    </row>
    <row r="9973" spans="1:14" x14ac:dyDescent="0.3">
      <c r="A9973" s="3">
        <v>10</v>
      </c>
      <c r="B9973" s="142"/>
      <c r="C9973" s="4" t="s">
        <v>27599</v>
      </c>
      <c r="D9973" s="5">
        <v>45178</v>
      </c>
      <c r="E9973" s="6" t="s">
        <v>2364</v>
      </c>
      <c r="F9973" s="7">
        <v>1349182</v>
      </c>
      <c r="G9973" s="6" t="s">
        <v>10524</v>
      </c>
      <c r="H9973" s="7">
        <v>145037</v>
      </c>
      <c r="I9973" s="143"/>
      <c r="J9973" s="144"/>
      <c r="K9973" s="145"/>
      <c r="L9973" t="str">
        <f t="shared" ref="L9973:L10022" si="658">+RIGHT(C9973,5)</f>
        <v>54736</v>
      </c>
      <c r="M9973">
        <f t="shared" si="657"/>
        <v>54736</v>
      </c>
      <c r="N9973" s="37">
        <f t="shared" ref="N9973:N10022" si="659">+F9973</f>
        <v>1349182</v>
      </c>
    </row>
    <row r="9974" spans="1:14" x14ac:dyDescent="0.3">
      <c r="A9974" s="3">
        <v>10</v>
      </c>
      <c r="B9974" s="135"/>
      <c r="C9974" s="4" t="s">
        <v>27600</v>
      </c>
      <c r="D9974" s="5">
        <v>45199</v>
      </c>
      <c r="E9974" s="6" t="s">
        <v>26779</v>
      </c>
      <c r="F9974" s="7">
        <v>1786943</v>
      </c>
      <c r="G9974" s="6" t="s">
        <v>10524</v>
      </c>
      <c r="H9974" s="7">
        <v>192096</v>
      </c>
      <c r="I9974" s="137"/>
      <c r="J9974" s="140"/>
      <c r="K9974" s="141"/>
      <c r="L9974" t="str">
        <f t="shared" si="658"/>
        <v>59159</v>
      </c>
      <c r="M9974">
        <f t="shared" ref="M9974:M10023" si="660">+L9974*1</f>
        <v>59159</v>
      </c>
      <c r="N9974" s="37">
        <f t="shared" si="659"/>
        <v>1786943</v>
      </c>
    </row>
    <row r="9975" spans="1:14" x14ac:dyDescent="0.3">
      <c r="A9975" s="3">
        <v>10</v>
      </c>
      <c r="B9975" s="134" t="s">
        <v>27606</v>
      </c>
      <c r="C9975" s="4" t="s">
        <v>27607</v>
      </c>
      <c r="D9975" s="5">
        <v>45180</v>
      </c>
      <c r="E9975" s="6" t="s">
        <v>3338</v>
      </c>
      <c r="F9975" s="7">
        <v>1334539</v>
      </c>
      <c r="G9975" s="6" t="s">
        <v>10524</v>
      </c>
      <c r="H9975" s="7">
        <v>143463</v>
      </c>
      <c r="I9975" s="136">
        <v>8715194</v>
      </c>
      <c r="J9975" s="138" t="s">
        <v>1287</v>
      </c>
      <c r="K9975" s="139"/>
      <c r="L9975" t="str">
        <f t="shared" si="658"/>
        <v>54824</v>
      </c>
      <c r="M9975">
        <f t="shared" si="660"/>
        <v>54824</v>
      </c>
      <c r="N9975" s="37">
        <f t="shared" si="659"/>
        <v>1334539</v>
      </c>
    </row>
    <row r="9976" spans="1:14" x14ac:dyDescent="0.3">
      <c r="A9976" s="3">
        <v>10</v>
      </c>
      <c r="B9976" s="142"/>
      <c r="C9976" s="4" t="s">
        <v>27608</v>
      </c>
      <c r="D9976" s="5">
        <v>45180</v>
      </c>
      <c r="E9976" s="6" t="s">
        <v>3338</v>
      </c>
      <c r="F9976" s="7">
        <v>1334539</v>
      </c>
      <c r="G9976" s="6" t="s">
        <v>10524</v>
      </c>
      <c r="H9976" s="7">
        <v>143463</v>
      </c>
      <c r="I9976" s="143"/>
      <c r="J9976" s="144"/>
      <c r="K9976" s="145"/>
      <c r="L9976" t="str">
        <f t="shared" si="658"/>
        <v>54825</v>
      </c>
      <c r="M9976">
        <f t="shared" si="660"/>
        <v>54825</v>
      </c>
      <c r="N9976" s="37">
        <f t="shared" si="659"/>
        <v>1334539</v>
      </c>
    </row>
    <row r="9977" spans="1:14" x14ac:dyDescent="0.3">
      <c r="A9977" s="3">
        <v>10</v>
      </c>
      <c r="B9977" s="142"/>
      <c r="C9977" s="4" t="s">
        <v>27609</v>
      </c>
      <c r="D9977" s="5">
        <v>45180</v>
      </c>
      <c r="E9977" s="6" t="s">
        <v>3338</v>
      </c>
      <c r="F9977" s="7">
        <v>1892692</v>
      </c>
      <c r="G9977" s="6" t="s">
        <v>10524</v>
      </c>
      <c r="H9977" s="7">
        <v>203464</v>
      </c>
      <c r="I9977" s="143"/>
      <c r="J9977" s="144"/>
      <c r="K9977" s="145"/>
      <c r="L9977" t="str">
        <f t="shared" si="658"/>
        <v>54829</v>
      </c>
      <c r="M9977">
        <f t="shared" si="660"/>
        <v>54829</v>
      </c>
      <c r="N9977" s="37">
        <f t="shared" si="659"/>
        <v>1892692</v>
      </c>
    </row>
    <row r="9978" spans="1:14" x14ac:dyDescent="0.3">
      <c r="A9978" s="3">
        <v>10</v>
      </c>
      <c r="B9978" s="142"/>
      <c r="C9978" s="4" t="s">
        <v>27610</v>
      </c>
      <c r="D9978" s="5">
        <v>45180</v>
      </c>
      <c r="E9978" s="6" t="s">
        <v>3338</v>
      </c>
      <c r="F9978" s="7">
        <v>907395</v>
      </c>
      <c r="G9978" s="6" t="s">
        <v>10524</v>
      </c>
      <c r="H9978" s="7">
        <v>97545</v>
      </c>
      <c r="I9978" s="143"/>
      <c r="J9978" s="144"/>
      <c r="K9978" s="145"/>
      <c r="L9978" t="str">
        <f t="shared" si="658"/>
        <v>54826</v>
      </c>
      <c r="M9978">
        <f t="shared" si="660"/>
        <v>54826</v>
      </c>
      <c r="N9978" s="37">
        <f t="shared" si="659"/>
        <v>907395</v>
      </c>
    </row>
    <row r="9979" spans="1:14" x14ac:dyDescent="0.3">
      <c r="A9979" s="3">
        <v>10</v>
      </c>
      <c r="B9979" s="142"/>
      <c r="C9979" s="4" t="s">
        <v>27611</v>
      </c>
      <c r="D9979" s="5">
        <v>45180</v>
      </c>
      <c r="E9979" s="6" t="s">
        <v>3338</v>
      </c>
      <c r="F9979" s="7">
        <v>2454375</v>
      </c>
      <c r="G9979" s="6" t="s">
        <v>10524</v>
      </c>
      <c r="H9979" s="7">
        <v>263845</v>
      </c>
      <c r="I9979" s="143"/>
      <c r="J9979" s="144"/>
      <c r="K9979" s="145"/>
      <c r="L9979" t="str">
        <f t="shared" si="658"/>
        <v>54828</v>
      </c>
      <c r="M9979">
        <f t="shared" si="660"/>
        <v>54828</v>
      </c>
      <c r="N9979" s="37">
        <f t="shared" si="659"/>
        <v>2454375</v>
      </c>
    </row>
    <row r="9980" spans="1:14" x14ac:dyDescent="0.3">
      <c r="A9980" s="3">
        <v>10</v>
      </c>
      <c r="B9980" s="142"/>
      <c r="C9980" s="4" t="s">
        <v>27612</v>
      </c>
      <c r="D9980" s="5">
        <v>45194</v>
      </c>
      <c r="E9980" s="6" t="s">
        <v>3338</v>
      </c>
      <c r="F9980" s="7">
        <v>1043906</v>
      </c>
      <c r="G9980" s="6" t="s">
        <v>10524</v>
      </c>
      <c r="H9980" s="7">
        <v>112220</v>
      </c>
      <c r="I9980" s="143"/>
      <c r="J9980" s="144"/>
      <c r="K9980" s="145"/>
      <c r="L9980" t="str">
        <f t="shared" si="658"/>
        <v>57781</v>
      </c>
      <c r="M9980">
        <f t="shared" si="660"/>
        <v>57781</v>
      </c>
      <c r="N9980" s="37">
        <f t="shared" si="659"/>
        <v>1043906</v>
      </c>
    </row>
    <row r="9981" spans="1:14" x14ac:dyDescent="0.3">
      <c r="A9981" s="3">
        <v>10</v>
      </c>
      <c r="B9981" s="135"/>
      <c r="C9981" s="4" t="s">
        <v>27613</v>
      </c>
      <c r="D9981" s="5">
        <v>45176</v>
      </c>
      <c r="E9981" s="6" t="s">
        <v>3338</v>
      </c>
      <c r="F9981" s="7">
        <v>797477</v>
      </c>
      <c r="G9981" s="6" t="s">
        <v>10524</v>
      </c>
      <c r="H9981" s="7">
        <v>85729</v>
      </c>
      <c r="I9981" s="137"/>
      <c r="J9981" s="140"/>
      <c r="K9981" s="141"/>
      <c r="L9981" t="str">
        <f t="shared" si="658"/>
        <v>54509</v>
      </c>
      <c r="M9981">
        <f t="shared" si="660"/>
        <v>54509</v>
      </c>
      <c r="N9981" s="37">
        <f t="shared" si="659"/>
        <v>797477</v>
      </c>
    </row>
    <row r="9982" spans="1:14" x14ac:dyDescent="0.3">
      <c r="A9982" s="3">
        <v>10</v>
      </c>
      <c r="B9982" s="134" t="s">
        <v>27633</v>
      </c>
      <c r="C9982" s="4" t="s">
        <v>27634</v>
      </c>
      <c r="D9982" s="5">
        <v>45177</v>
      </c>
      <c r="E9982" s="6" t="s">
        <v>2364</v>
      </c>
      <c r="F9982" s="7">
        <v>1654776</v>
      </c>
      <c r="G9982" s="6" t="s">
        <v>10524</v>
      </c>
      <c r="H9982" s="7">
        <v>177888</v>
      </c>
      <c r="I9982" s="136">
        <v>3749189</v>
      </c>
      <c r="J9982" s="138" t="s">
        <v>1356</v>
      </c>
      <c r="K9982" s="139"/>
      <c r="L9982" t="str">
        <f t="shared" si="658"/>
        <v>54527</v>
      </c>
      <c r="M9982">
        <f t="shared" si="660"/>
        <v>54527</v>
      </c>
      <c r="N9982" s="37">
        <f t="shared" si="659"/>
        <v>1654776</v>
      </c>
    </row>
    <row r="9983" spans="1:14" x14ac:dyDescent="0.3">
      <c r="A9983" s="3">
        <v>10</v>
      </c>
      <c r="B9983" s="142"/>
      <c r="C9983" s="4" t="s">
        <v>27635</v>
      </c>
      <c r="D9983" s="5">
        <v>45191</v>
      </c>
      <c r="E9983" s="6" t="s">
        <v>2364</v>
      </c>
      <c r="F9983" s="7">
        <v>1267223</v>
      </c>
      <c r="G9983" s="6" t="s">
        <v>10524</v>
      </c>
      <c r="H9983" s="7">
        <v>136226</v>
      </c>
      <c r="I9983" s="143"/>
      <c r="J9983" s="144"/>
      <c r="K9983" s="145"/>
      <c r="L9983" t="str">
        <f t="shared" si="658"/>
        <v>57564</v>
      </c>
      <c r="M9983">
        <f t="shared" si="660"/>
        <v>57564</v>
      </c>
      <c r="N9983" s="37">
        <f t="shared" si="659"/>
        <v>1267223</v>
      </c>
    </row>
    <row r="9984" spans="1:14" x14ac:dyDescent="0.3">
      <c r="A9984" s="3">
        <v>10</v>
      </c>
      <c r="B9984" s="135"/>
      <c r="C9984" s="4" t="s">
        <v>27636</v>
      </c>
      <c r="D9984" s="5">
        <v>45189</v>
      </c>
      <c r="E9984" s="6" t="s">
        <v>2364</v>
      </c>
      <c r="F9984" s="7">
        <v>1278773</v>
      </c>
      <c r="G9984" s="6" t="s">
        <v>10524</v>
      </c>
      <c r="H9984" s="7">
        <v>137468</v>
      </c>
      <c r="I9984" s="137"/>
      <c r="J9984" s="140"/>
      <c r="K9984" s="141"/>
      <c r="L9984" t="str">
        <f t="shared" si="658"/>
        <v>56516</v>
      </c>
      <c r="M9984">
        <f t="shared" si="660"/>
        <v>56516</v>
      </c>
      <c r="N9984" s="37">
        <f t="shared" si="659"/>
        <v>1278773</v>
      </c>
    </row>
    <row r="9985" spans="1:14" ht="25.05" x14ac:dyDescent="0.3">
      <c r="A9985" s="3">
        <v>10</v>
      </c>
      <c r="B9985" s="134" t="s">
        <v>27639</v>
      </c>
      <c r="C9985" s="4" t="s">
        <v>27640</v>
      </c>
      <c r="D9985" s="5">
        <v>45194</v>
      </c>
      <c r="E9985" s="6" t="s">
        <v>4649</v>
      </c>
      <c r="F9985" s="7">
        <v>486772</v>
      </c>
      <c r="G9985" s="6" t="s">
        <v>17</v>
      </c>
      <c r="H9985" s="7">
        <v>51111</v>
      </c>
      <c r="I9985" s="136">
        <v>3030846</v>
      </c>
      <c r="J9985" s="138" t="s">
        <v>18</v>
      </c>
      <c r="K9985" s="139"/>
      <c r="L9985" t="str">
        <f t="shared" si="658"/>
        <v>57763</v>
      </c>
      <c r="M9985">
        <f t="shared" si="660"/>
        <v>57763</v>
      </c>
      <c r="N9985" s="37">
        <f t="shared" si="659"/>
        <v>486772</v>
      </c>
    </row>
    <row r="9986" spans="1:14" ht="25.05" x14ac:dyDescent="0.3">
      <c r="A9986" s="3">
        <v>10</v>
      </c>
      <c r="B9986" s="142"/>
      <c r="C9986" s="4" t="s">
        <v>27641</v>
      </c>
      <c r="D9986" s="5">
        <v>45187</v>
      </c>
      <c r="E9986" s="6" t="s">
        <v>4649</v>
      </c>
      <c r="F9986" s="7">
        <v>1449824</v>
      </c>
      <c r="G9986" s="6" t="s">
        <v>17</v>
      </c>
      <c r="H9986" s="7">
        <v>152231</v>
      </c>
      <c r="I9986" s="143"/>
      <c r="J9986" s="144"/>
      <c r="K9986" s="145"/>
      <c r="L9986" t="str">
        <f t="shared" si="658"/>
        <v>56314</v>
      </c>
      <c r="M9986">
        <f t="shared" si="660"/>
        <v>56314</v>
      </c>
      <c r="N9986" s="37">
        <f t="shared" si="659"/>
        <v>1449824</v>
      </c>
    </row>
    <row r="9987" spans="1:14" ht="25.05" x14ac:dyDescent="0.3">
      <c r="A9987" s="3">
        <v>10</v>
      </c>
      <c r="B9987" s="142"/>
      <c r="C9987" s="4" t="s">
        <v>27642</v>
      </c>
      <c r="D9987" s="5">
        <v>45176</v>
      </c>
      <c r="E9987" s="6" t="s">
        <v>4649</v>
      </c>
      <c r="F9987" s="7">
        <v>973544</v>
      </c>
      <c r="G9987" s="6" t="s">
        <v>17</v>
      </c>
      <c r="H9987" s="7">
        <v>102222</v>
      </c>
      <c r="I9987" s="143"/>
      <c r="J9987" s="144"/>
      <c r="K9987" s="145"/>
      <c r="L9987" t="str">
        <f t="shared" si="658"/>
        <v>54471</v>
      </c>
      <c r="M9987">
        <f t="shared" si="660"/>
        <v>54471</v>
      </c>
      <c r="N9987" s="37">
        <f t="shared" si="659"/>
        <v>973544</v>
      </c>
    </row>
    <row r="9988" spans="1:14" ht="25.05" x14ac:dyDescent="0.3">
      <c r="A9988" s="3">
        <v>10</v>
      </c>
      <c r="B9988" s="135"/>
      <c r="C9988" s="4" t="s">
        <v>27643</v>
      </c>
      <c r="D9988" s="5">
        <v>45180</v>
      </c>
      <c r="E9988" s="6" t="s">
        <v>4657</v>
      </c>
      <c r="F9988" s="7">
        <v>476280</v>
      </c>
      <c r="G9988" s="6" t="s">
        <v>17</v>
      </c>
      <c r="H9988" s="7">
        <v>50009</v>
      </c>
      <c r="I9988" s="137"/>
      <c r="J9988" s="140"/>
      <c r="K9988" s="141"/>
      <c r="L9988" t="str">
        <f t="shared" si="658"/>
        <v>54805</v>
      </c>
      <c r="M9988">
        <f t="shared" si="660"/>
        <v>54805</v>
      </c>
      <c r="N9988" s="37">
        <f t="shared" si="659"/>
        <v>476280</v>
      </c>
    </row>
    <row r="9989" spans="1:14" ht="25.05" x14ac:dyDescent="0.3">
      <c r="A9989" s="3">
        <v>10</v>
      </c>
      <c r="B9989" s="134" t="s">
        <v>27647</v>
      </c>
      <c r="C9989" s="4" t="s">
        <v>27648</v>
      </c>
      <c r="D9989" s="5">
        <v>45182</v>
      </c>
      <c r="E9989" s="6" t="s">
        <v>4649</v>
      </c>
      <c r="F9989" s="7">
        <v>486772</v>
      </c>
      <c r="G9989" s="6" t="s">
        <v>17</v>
      </c>
      <c r="H9989" s="7">
        <v>51111</v>
      </c>
      <c r="I9989" s="136">
        <v>2246657</v>
      </c>
      <c r="J9989" s="138" t="s">
        <v>28</v>
      </c>
      <c r="K9989" s="139"/>
      <c r="L9989" t="str">
        <f t="shared" si="658"/>
        <v>55002</v>
      </c>
      <c r="M9989">
        <f t="shared" si="660"/>
        <v>55002</v>
      </c>
      <c r="N9989" s="37">
        <f t="shared" si="659"/>
        <v>486772</v>
      </c>
    </row>
    <row r="9990" spans="1:14" ht="25.05" x14ac:dyDescent="0.3">
      <c r="A9990" s="3">
        <v>10</v>
      </c>
      <c r="B9990" s="142"/>
      <c r="C9990" s="4" t="s">
        <v>27649</v>
      </c>
      <c r="D9990" s="5">
        <v>45189</v>
      </c>
      <c r="E9990" s="6" t="s">
        <v>4657</v>
      </c>
      <c r="F9990" s="7">
        <v>952560</v>
      </c>
      <c r="G9990" s="6" t="s">
        <v>17</v>
      </c>
      <c r="H9990" s="7">
        <v>100019</v>
      </c>
      <c r="I9990" s="143"/>
      <c r="J9990" s="144"/>
      <c r="K9990" s="145"/>
      <c r="L9990" t="str">
        <f t="shared" si="658"/>
        <v>56503</v>
      </c>
      <c r="M9990">
        <f t="shared" si="660"/>
        <v>56503</v>
      </c>
      <c r="N9990" s="37">
        <f t="shared" si="659"/>
        <v>952560</v>
      </c>
    </row>
    <row r="9991" spans="1:14" ht="25.05" x14ac:dyDescent="0.3">
      <c r="A9991" s="3">
        <v>10</v>
      </c>
      <c r="B9991" s="135"/>
      <c r="C9991" s="4" t="s">
        <v>27650</v>
      </c>
      <c r="D9991" s="5">
        <v>45189</v>
      </c>
      <c r="E9991" s="6" t="s">
        <v>4649</v>
      </c>
      <c r="F9991" s="7">
        <v>1070899</v>
      </c>
      <c r="G9991" s="6" t="s">
        <v>17</v>
      </c>
      <c r="H9991" s="7">
        <v>112444</v>
      </c>
      <c r="I9991" s="137"/>
      <c r="J9991" s="140"/>
      <c r="K9991" s="141"/>
      <c r="L9991" t="str">
        <f t="shared" si="658"/>
        <v>56502</v>
      </c>
      <c r="M9991">
        <f t="shared" si="660"/>
        <v>56502</v>
      </c>
      <c r="N9991" s="37">
        <f t="shared" si="659"/>
        <v>1070899</v>
      </c>
    </row>
    <row r="9992" spans="1:14" ht="25.05" x14ac:dyDescent="0.3">
      <c r="A9992" s="3">
        <v>10</v>
      </c>
      <c r="B9992" s="134" t="s">
        <v>27653</v>
      </c>
      <c r="C9992" s="4" t="s">
        <v>27654</v>
      </c>
      <c r="D9992" s="5">
        <v>45181</v>
      </c>
      <c r="E9992" s="6" t="s">
        <v>4657</v>
      </c>
      <c r="F9992" s="7">
        <v>476280</v>
      </c>
      <c r="G9992" s="6" t="s">
        <v>17</v>
      </c>
      <c r="H9992" s="7">
        <v>50009</v>
      </c>
      <c r="I9992" s="136">
        <v>2131353</v>
      </c>
      <c r="J9992" s="138" t="s">
        <v>35</v>
      </c>
      <c r="K9992" s="139"/>
      <c r="L9992" t="str">
        <f t="shared" si="658"/>
        <v>54910</v>
      </c>
      <c r="M9992">
        <f t="shared" si="660"/>
        <v>54910</v>
      </c>
      <c r="N9992" s="37">
        <f t="shared" si="659"/>
        <v>476280</v>
      </c>
    </row>
    <row r="9993" spans="1:14" ht="25.05" x14ac:dyDescent="0.3">
      <c r="A9993" s="3">
        <v>10</v>
      </c>
      <c r="B9993" s="142"/>
      <c r="C9993" s="4" t="s">
        <v>27655</v>
      </c>
      <c r="D9993" s="5">
        <v>45181</v>
      </c>
      <c r="E9993" s="6" t="s">
        <v>4657</v>
      </c>
      <c r="F9993" s="7">
        <v>476280</v>
      </c>
      <c r="G9993" s="6" t="s">
        <v>17</v>
      </c>
      <c r="H9993" s="7">
        <v>50009</v>
      </c>
      <c r="I9993" s="143"/>
      <c r="J9993" s="144"/>
      <c r="K9993" s="145"/>
      <c r="L9993" t="str">
        <f t="shared" si="658"/>
        <v>54912</v>
      </c>
      <c r="M9993">
        <f t="shared" si="660"/>
        <v>54912</v>
      </c>
      <c r="N9993" s="37">
        <f t="shared" si="659"/>
        <v>476280</v>
      </c>
    </row>
    <row r="9994" spans="1:14" ht="25.05" x14ac:dyDescent="0.3">
      <c r="A9994" s="3">
        <v>10</v>
      </c>
      <c r="B9994" s="142"/>
      <c r="C9994" s="4" t="s">
        <v>27656</v>
      </c>
      <c r="D9994" s="5">
        <v>45195</v>
      </c>
      <c r="E9994" s="6" t="s">
        <v>4657</v>
      </c>
      <c r="F9994" s="7">
        <v>952560</v>
      </c>
      <c r="G9994" s="6" t="s">
        <v>17</v>
      </c>
      <c r="H9994" s="7">
        <v>100019</v>
      </c>
      <c r="I9994" s="143"/>
      <c r="J9994" s="144"/>
      <c r="K9994" s="145"/>
      <c r="L9994" t="str">
        <f t="shared" si="658"/>
        <v>57863</v>
      </c>
      <c r="M9994">
        <f t="shared" si="660"/>
        <v>57863</v>
      </c>
      <c r="N9994" s="37">
        <f t="shared" si="659"/>
        <v>952560</v>
      </c>
    </row>
    <row r="9995" spans="1:14" ht="25.05" x14ac:dyDescent="0.3">
      <c r="A9995" s="3">
        <v>10</v>
      </c>
      <c r="B9995" s="135"/>
      <c r="C9995" s="4" t="s">
        <v>27657</v>
      </c>
      <c r="D9995" s="5">
        <v>45181</v>
      </c>
      <c r="E9995" s="6" t="s">
        <v>4657</v>
      </c>
      <c r="F9995" s="7">
        <v>476280</v>
      </c>
      <c r="G9995" s="6" t="s">
        <v>17</v>
      </c>
      <c r="H9995" s="7">
        <v>50009</v>
      </c>
      <c r="I9995" s="137"/>
      <c r="J9995" s="140"/>
      <c r="K9995" s="141"/>
      <c r="L9995" t="str">
        <f t="shared" si="658"/>
        <v>54909</v>
      </c>
      <c r="M9995">
        <f t="shared" si="660"/>
        <v>54909</v>
      </c>
      <c r="N9995" s="37">
        <f t="shared" si="659"/>
        <v>476280</v>
      </c>
    </row>
    <row r="9996" spans="1:14" x14ac:dyDescent="0.3">
      <c r="A9996" s="3">
        <v>10</v>
      </c>
      <c r="B9996" s="134" t="s">
        <v>27658</v>
      </c>
      <c r="C9996" s="4" t="s">
        <v>27659</v>
      </c>
      <c r="D9996" s="5">
        <v>45194</v>
      </c>
      <c r="E9996" s="6" t="s">
        <v>6686</v>
      </c>
      <c r="F9996" s="7">
        <v>973544</v>
      </c>
      <c r="G9996" s="6" t="s">
        <v>17</v>
      </c>
      <c r="H9996" s="7">
        <v>102222</v>
      </c>
      <c r="I9996" s="136">
        <v>31619594</v>
      </c>
      <c r="J9996" s="138" t="s">
        <v>48</v>
      </c>
      <c r="K9996" s="139"/>
      <c r="L9996" t="str">
        <f t="shared" si="658"/>
        <v>57747</v>
      </c>
      <c r="M9996">
        <f t="shared" si="660"/>
        <v>57747</v>
      </c>
      <c r="N9996" s="37">
        <f t="shared" si="659"/>
        <v>973544</v>
      </c>
    </row>
    <row r="9997" spans="1:14" x14ac:dyDescent="0.3">
      <c r="A9997" s="3">
        <v>10</v>
      </c>
      <c r="B9997" s="142"/>
      <c r="C9997" s="4" t="s">
        <v>27660</v>
      </c>
      <c r="D9997" s="5">
        <v>45194</v>
      </c>
      <c r="E9997" s="6" t="s">
        <v>3338</v>
      </c>
      <c r="F9997" s="7">
        <v>973544</v>
      </c>
      <c r="G9997" s="6" t="s">
        <v>17</v>
      </c>
      <c r="H9997" s="7">
        <v>102222</v>
      </c>
      <c r="I9997" s="143"/>
      <c r="J9997" s="144"/>
      <c r="K9997" s="145"/>
      <c r="L9997" t="str">
        <f t="shared" si="658"/>
        <v>57713</v>
      </c>
      <c r="M9997">
        <f t="shared" si="660"/>
        <v>57713</v>
      </c>
      <c r="N9997" s="37">
        <f t="shared" si="659"/>
        <v>973544</v>
      </c>
    </row>
    <row r="9998" spans="1:14" x14ac:dyDescent="0.3">
      <c r="A9998" s="3">
        <v>10</v>
      </c>
      <c r="B9998" s="142"/>
      <c r="C9998" s="4" t="s">
        <v>27661</v>
      </c>
      <c r="D9998" s="5">
        <v>45194</v>
      </c>
      <c r="E9998" s="6" t="s">
        <v>2364</v>
      </c>
      <c r="F9998" s="7">
        <v>973544</v>
      </c>
      <c r="G9998" s="6" t="s">
        <v>17</v>
      </c>
      <c r="H9998" s="7">
        <v>102222</v>
      </c>
      <c r="I9998" s="143"/>
      <c r="J9998" s="144"/>
      <c r="K9998" s="145"/>
      <c r="L9998" t="str">
        <f t="shared" si="658"/>
        <v>57725</v>
      </c>
      <c r="M9998">
        <f t="shared" si="660"/>
        <v>57725</v>
      </c>
      <c r="N9998" s="37">
        <f t="shared" si="659"/>
        <v>973544</v>
      </c>
    </row>
    <row r="9999" spans="1:14" x14ac:dyDescent="0.3">
      <c r="A9999" s="3">
        <v>10</v>
      </c>
      <c r="B9999" s="142"/>
      <c r="C9999" s="4" t="s">
        <v>27662</v>
      </c>
      <c r="D9999" s="5">
        <v>45195</v>
      </c>
      <c r="E9999" s="6" t="s">
        <v>6686</v>
      </c>
      <c r="F9999" s="7">
        <v>973544</v>
      </c>
      <c r="G9999" s="6" t="s">
        <v>17</v>
      </c>
      <c r="H9999" s="7">
        <v>102222</v>
      </c>
      <c r="I9999" s="143"/>
      <c r="J9999" s="144"/>
      <c r="K9999" s="145"/>
      <c r="L9999" t="str">
        <f t="shared" si="658"/>
        <v>57825</v>
      </c>
      <c r="M9999">
        <f t="shared" si="660"/>
        <v>57825</v>
      </c>
      <c r="N9999" s="37">
        <f t="shared" si="659"/>
        <v>973544</v>
      </c>
    </row>
    <row r="10000" spans="1:14" x14ac:dyDescent="0.3">
      <c r="A10000" s="3">
        <v>10</v>
      </c>
      <c r="B10000" s="142"/>
      <c r="C10000" s="4" t="s">
        <v>27663</v>
      </c>
      <c r="D10000" s="5">
        <v>45194</v>
      </c>
      <c r="E10000" s="6" t="s">
        <v>2414</v>
      </c>
      <c r="F10000" s="7">
        <v>973544</v>
      </c>
      <c r="G10000" s="6" t="s">
        <v>17</v>
      </c>
      <c r="H10000" s="7">
        <v>102222</v>
      </c>
      <c r="I10000" s="143"/>
      <c r="J10000" s="144"/>
      <c r="K10000" s="145"/>
      <c r="L10000" t="str">
        <f t="shared" si="658"/>
        <v>57738</v>
      </c>
      <c r="M10000">
        <f t="shared" si="660"/>
        <v>57738</v>
      </c>
      <c r="N10000" s="37">
        <f t="shared" si="659"/>
        <v>973544</v>
      </c>
    </row>
    <row r="10001" spans="1:14" x14ac:dyDescent="0.3">
      <c r="A10001" s="3">
        <v>10</v>
      </c>
      <c r="B10001" s="142"/>
      <c r="C10001" s="4" t="s">
        <v>27664</v>
      </c>
      <c r="D10001" s="5">
        <v>45195</v>
      </c>
      <c r="E10001" s="6" t="s">
        <v>2414</v>
      </c>
      <c r="F10001" s="7">
        <v>486772</v>
      </c>
      <c r="G10001" s="6" t="s">
        <v>17</v>
      </c>
      <c r="H10001" s="7">
        <v>51111</v>
      </c>
      <c r="I10001" s="143"/>
      <c r="J10001" s="144"/>
      <c r="K10001" s="145"/>
      <c r="L10001" t="str">
        <f t="shared" si="658"/>
        <v>57807</v>
      </c>
      <c r="M10001">
        <f t="shared" si="660"/>
        <v>57807</v>
      </c>
      <c r="N10001" s="37">
        <f t="shared" si="659"/>
        <v>486772</v>
      </c>
    </row>
    <row r="10002" spans="1:14" x14ac:dyDescent="0.3">
      <c r="A10002" s="3">
        <v>10</v>
      </c>
      <c r="B10002" s="142"/>
      <c r="C10002" s="4" t="s">
        <v>27665</v>
      </c>
      <c r="D10002" s="5">
        <v>45194</v>
      </c>
      <c r="E10002" s="6" t="s">
        <v>2364</v>
      </c>
      <c r="F10002" s="7">
        <v>973544</v>
      </c>
      <c r="G10002" s="6" t="s">
        <v>17</v>
      </c>
      <c r="H10002" s="7">
        <v>102222</v>
      </c>
      <c r="I10002" s="143"/>
      <c r="J10002" s="144"/>
      <c r="K10002" s="145"/>
      <c r="L10002" t="str">
        <f t="shared" si="658"/>
        <v>57743</v>
      </c>
      <c r="M10002">
        <f t="shared" si="660"/>
        <v>57743</v>
      </c>
      <c r="N10002" s="37">
        <f t="shared" si="659"/>
        <v>973544</v>
      </c>
    </row>
    <row r="10003" spans="1:14" x14ac:dyDescent="0.3">
      <c r="A10003" s="3">
        <v>10</v>
      </c>
      <c r="B10003" s="142"/>
      <c r="C10003" s="4" t="s">
        <v>27666</v>
      </c>
      <c r="D10003" s="5">
        <v>45195</v>
      </c>
      <c r="E10003" s="6" t="s">
        <v>6572</v>
      </c>
      <c r="F10003" s="7">
        <v>973544</v>
      </c>
      <c r="G10003" s="6" t="s">
        <v>17</v>
      </c>
      <c r="H10003" s="7">
        <v>102222</v>
      </c>
      <c r="I10003" s="143"/>
      <c r="J10003" s="144"/>
      <c r="K10003" s="145"/>
      <c r="L10003" t="str">
        <f t="shared" si="658"/>
        <v>57833</v>
      </c>
      <c r="M10003">
        <f t="shared" si="660"/>
        <v>57833</v>
      </c>
      <c r="N10003" s="37">
        <f t="shared" si="659"/>
        <v>973544</v>
      </c>
    </row>
    <row r="10004" spans="1:14" x14ac:dyDescent="0.3">
      <c r="A10004" s="3">
        <v>10</v>
      </c>
      <c r="B10004" s="142"/>
      <c r="C10004" s="4" t="s">
        <v>27667</v>
      </c>
      <c r="D10004" s="5">
        <v>45188</v>
      </c>
      <c r="E10004" s="6" t="s">
        <v>6572</v>
      </c>
      <c r="F10004" s="7">
        <v>476280</v>
      </c>
      <c r="G10004" s="6" t="s">
        <v>17</v>
      </c>
      <c r="H10004" s="7">
        <v>50009</v>
      </c>
      <c r="I10004" s="143"/>
      <c r="J10004" s="144"/>
      <c r="K10004" s="145"/>
      <c r="L10004" t="str">
        <f t="shared" si="658"/>
        <v>56359</v>
      </c>
      <c r="M10004">
        <f t="shared" si="660"/>
        <v>56359</v>
      </c>
      <c r="N10004" s="37">
        <f t="shared" si="659"/>
        <v>476280</v>
      </c>
    </row>
    <row r="10005" spans="1:14" x14ac:dyDescent="0.3">
      <c r="A10005" s="3">
        <v>10</v>
      </c>
      <c r="B10005" s="142"/>
      <c r="C10005" s="4" t="s">
        <v>27668</v>
      </c>
      <c r="D10005" s="5">
        <v>45196</v>
      </c>
      <c r="E10005" s="6" t="s">
        <v>26779</v>
      </c>
      <c r="F10005" s="7">
        <v>973544</v>
      </c>
      <c r="G10005" s="6" t="s">
        <v>17</v>
      </c>
      <c r="H10005" s="7">
        <v>102222</v>
      </c>
      <c r="I10005" s="143"/>
      <c r="J10005" s="144"/>
      <c r="K10005" s="145"/>
      <c r="L10005" t="str">
        <f t="shared" si="658"/>
        <v>57918</v>
      </c>
      <c r="M10005">
        <f t="shared" si="660"/>
        <v>57918</v>
      </c>
      <c r="N10005" s="37">
        <f t="shared" si="659"/>
        <v>973544</v>
      </c>
    </row>
    <row r="10006" spans="1:14" x14ac:dyDescent="0.3">
      <c r="A10006" s="3">
        <v>10</v>
      </c>
      <c r="B10006" s="142"/>
      <c r="C10006" s="4" t="s">
        <v>27669</v>
      </c>
      <c r="D10006" s="5">
        <v>45199</v>
      </c>
      <c r="E10006" s="6" t="s">
        <v>26779</v>
      </c>
      <c r="F10006" s="7">
        <v>486772</v>
      </c>
      <c r="G10006" s="6" t="s">
        <v>17</v>
      </c>
      <c r="H10006" s="7">
        <v>51111</v>
      </c>
      <c r="I10006" s="143"/>
      <c r="J10006" s="144"/>
      <c r="K10006" s="145"/>
      <c r="L10006" t="str">
        <f t="shared" si="658"/>
        <v>59139</v>
      </c>
      <c r="M10006">
        <f t="shared" si="660"/>
        <v>59139</v>
      </c>
      <c r="N10006" s="37">
        <f t="shared" si="659"/>
        <v>486772</v>
      </c>
    </row>
    <row r="10007" spans="1:14" x14ac:dyDescent="0.3">
      <c r="A10007" s="3">
        <v>10</v>
      </c>
      <c r="B10007" s="142"/>
      <c r="C10007" s="4" t="s">
        <v>27670</v>
      </c>
      <c r="D10007" s="5">
        <v>45194</v>
      </c>
      <c r="E10007" s="6" t="s">
        <v>27671</v>
      </c>
      <c r="F10007" s="7">
        <v>973544</v>
      </c>
      <c r="G10007" s="6" t="s">
        <v>17</v>
      </c>
      <c r="H10007" s="7">
        <v>102222</v>
      </c>
      <c r="I10007" s="143"/>
      <c r="J10007" s="144"/>
      <c r="K10007" s="145"/>
      <c r="L10007" t="str">
        <f t="shared" si="658"/>
        <v>57730</v>
      </c>
      <c r="M10007">
        <f t="shared" si="660"/>
        <v>57730</v>
      </c>
      <c r="N10007" s="37">
        <f t="shared" si="659"/>
        <v>973544</v>
      </c>
    </row>
    <row r="10008" spans="1:14" x14ac:dyDescent="0.3">
      <c r="A10008" s="3">
        <v>10</v>
      </c>
      <c r="B10008" s="142"/>
      <c r="C10008" s="4" t="s">
        <v>27672</v>
      </c>
      <c r="D10008" s="5">
        <v>45189</v>
      </c>
      <c r="E10008" s="6" t="s">
        <v>2414</v>
      </c>
      <c r="F10008" s="7">
        <v>486772</v>
      </c>
      <c r="G10008" s="6" t="s">
        <v>17</v>
      </c>
      <c r="H10008" s="7">
        <v>51111</v>
      </c>
      <c r="I10008" s="143"/>
      <c r="J10008" s="144"/>
      <c r="K10008" s="145"/>
      <c r="L10008" t="str">
        <f t="shared" si="658"/>
        <v>56458</v>
      </c>
      <c r="M10008">
        <f t="shared" si="660"/>
        <v>56458</v>
      </c>
      <c r="N10008" s="37">
        <f t="shared" si="659"/>
        <v>486772</v>
      </c>
    </row>
    <row r="10009" spans="1:14" x14ac:dyDescent="0.3">
      <c r="A10009" s="3">
        <v>10</v>
      </c>
      <c r="B10009" s="142"/>
      <c r="C10009" s="4" t="s">
        <v>27673</v>
      </c>
      <c r="D10009" s="5">
        <v>45194</v>
      </c>
      <c r="E10009" s="6" t="s">
        <v>2414</v>
      </c>
      <c r="F10009" s="7">
        <v>973544</v>
      </c>
      <c r="G10009" s="6" t="s">
        <v>17</v>
      </c>
      <c r="H10009" s="7">
        <v>102222</v>
      </c>
      <c r="I10009" s="143"/>
      <c r="J10009" s="144"/>
      <c r="K10009" s="145"/>
      <c r="L10009" t="str">
        <f t="shared" si="658"/>
        <v>57722</v>
      </c>
      <c r="M10009">
        <f t="shared" si="660"/>
        <v>57722</v>
      </c>
      <c r="N10009" s="37">
        <f t="shared" si="659"/>
        <v>973544</v>
      </c>
    </row>
    <row r="10010" spans="1:14" x14ac:dyDescent="0.3">
      <c r="A10010" s="3">
        <v>10</v>
      </c>
      <c r="B10010" s="142"/>
      <c r="C10010" s="4" t="s">
        <v>27674</v>
      </c>
      <c r="D10010" s="5">
        <v>45194</v>
      </c>
      <c r="E10010" s="6" t="s">
        <v>2414</v>
      </c>
      <c r="F10010" s="7">
        <v>973544</v>
      </c>
      <c r="G10010" s="6" t="s">
        <v>17</v>
      </c>
      <c r="H10010" s="7">
        <v>102222</v>
      </c>
      <c r="I10010" s="143"/>
      <c r="J10010" s="144"/>
      <c r="K10010" s="145"/>
      <c r="L10010" t="str">
        <f t="shared" si="658"/>
        <v>57737</v>
      </c>
      <c r="M10010">
        <f t="shared" si="660"/>
        <v>57737</v>
      </c>
      <c r="N10010" s="37">
        <f t="shared" si="659"/>
        <v>973544</v>
      </c>
    </row>
    <row r="10011" spans="1:14" x14ac:dyDescent="0.3">
      <c r="A10011" s="3">
        <v>10</v>
      </c>
      <c r="B10011" s="142"/>
      <c r="C10011" s="4" t="s">
        <v>27675</v>
      </c>
      <c r="D10011" s="5">
        <v>45194</v>
      </c>
      <c r="E10011" s="6" t="s">
        <v>6572</v>
      </c>
      <c r="F10011" s="7">
        <v>292063</v>
      </c>
      <c r="G10011" s="6" t="s">
        <v>17</v>
      </c>
      <c r="H10011" s="7">
        <v>30667</v>
      </c>
      <c r="I10011" s="143"/>
      <c r="J10011" s="144"/>
      <c r="K10011" s="145"/>
      <c r="L10011" t="str">
        <f t="shared" si="658"/>
        <v>57732</v>
      </c>
      <c r="M10011">
        <f t="shared" si="660"/>
        <v>57732</v>
      </c>
      <c r="N10011" s="37">
        <f t="shared" si="659"/>
        <v>292063</v>
      </c>
    </row>
    <row r="10012" spans="1:14" x14ac:dyDescent="0.3">
      <c r="A10012" s="3">
        <v>10</v>
      </c>
      <c r="B10012" s="142"/>
      <c r="C10012" s="4" t="s">
        <v>27676</v>
      </c>
      <c r="D10012" s="5">
        <v>45195</v>
      </c>
      <c r="E10012" s="6" t="s">
        <v>6686</v>
      </c>
      <c r="F10012" s="7">
        <v>973544</v>
      </c>
      <c r="G10012" s="6" t="s">
        <v>17</v>
      </c>
      <c r="H10012" s="7">
        <v>102222</v>
      </c>
      <c r="I10012" s="143"/>
      <c r="J10012" s="144"/>
      <c r="K10012" s="145"/>
      <c r="L10012" t="str">
        <f t="shared" si="658"/>
        <v>57798</v>
      </c>
      <c r="M10012">
        <f t="shared" si="660"/>
        <v>57798</v>
      </c>
      <c r="N10012" s="37">
        <f t="shared" si="659"/>
        <v>973544</v>
      </c>
    </row>
    <row r="10013" spans="1:14" x14ac:dyDescent="0.3">
      <c r="A10013" s="3">
        <v>10</v>
      </c>
      <c r="B10013" s="142"/>
      <c r="C10013" s="4" t="s">
        <v>27677</v>
      </c>
      <c r="D10013" s="5">
        <v>45195</v>
      </c>
      <c r="E10013" s="6" t="s">
        <v>2414</v>
      </c>
      <c r="F10013" s="7">
        <v>973544</v>
      </c>
      <c r="G10013" s="6" t="s">
        <v>17</v>
      </c>
      <c r="H10013" s="7">
        <v>102222</v>
      </c>
      <c r="I10013" s="143"/>
      <c r="J10013" s="144"/>
      <c r="K10013" s="145"/>
      <c r="L10013" t="str">
        <f t="shared" si="658"/>
        <v>57809</v>
      </c>
      <c r="M10013">
        <f t="shared" si="660"/>
        <v>57809</v>
      </c>
      <c r="N10013" s="37">
        <f t="shared" si="659"/>
        <v>973544</v>
      </c>
    </row>
    <row r="10014" spans="1:14" x14ac:dyDescent="0.3">
      <c r="A10014" s="3">
        <v>10</v>
      </c>
      <c r="B10014" s="142"/>
      <c r="C10014" s="4" t="s">
        <v>27678</v>
      </c>
      <c r="D10014" s="5">
        <v>45194</v>
      </c>
      <c r="E10014" s="6" t="s">
        <v>2414</v>
      </c>
      <c r="F10014" s="7">
        <v>973544</v>
      </c>
      <c r="G10014" s="6" t="s">
        <v>17</v>
      </c>
      <c r="H10014" s="7">
        <v>102222</v>
      </c>
      <c r="I10014" s="143"/>
      <c r="J10014" s="144"/>
      <c r="K10014" s="145"/>
      <c r="L10014" t="str">
        <f t="shared" si="658"/>
        <v>57739</v>
      </c>
      <c r="M10014">
        <f t="shared" si="660"/>
        <v>57739</v>
      </c>
      <c r="N10014" s="37">
        <f t="shared" si="659"/>
        <v>973544</v>
      </c>
    </row>
    <row r="10015" spans="1:14" x14ac:dyDescent="0.3">
      <c r="A10015" s="3">
        <v>10</v>
      </c>
      <c r="B10015" s="142"/>
      <c r="C10015" s="4" t="s">
        <v>27679</v>
      </c>
      <c r="D10015" s="5">
        <v>45195</v>
      </c>
      <c r="E10015" s="6" t="s">
        <v>2414</v>
      </c>
      <c r="F10015" s="7">
        <v>973544</v>
      </c>
      <c r="G10015" s="6" t="s">
        <v>17</v>
      </c>
      <c r="H10015" s="7">
        <v>102222</v>
      </c>
      <c r="I10015" s="143"/>
      <c r="J10015" s="144"/>
      <c r="K10015" s="145"/>
      <c r="L10015" t="str">
        <f t="shared" si="658"/>
        <v>57816</v>
      </c>
      <c r="M10015">
        <f t="shared" si="660"/>
        <v>57816</v>
      </c>
      <c r="N10015" s="37">
        <f t="shared" si="659"/>
        <v>973544</v>
      </c>
    </row>
    <row r="10016" spans="1:14" x14ac:dyDescent="0.3">
      <c r="A10016" s="3">
        <v>10</v>
      </c>
      <c r="B10016" s="142"/>
      <c r="C10016" s="4" t="s">
        <v>27680</v>
      </c>
      <c r="D10016" s="5">
        <v>45194</v>
      </c>
      <c r="E10016" s="6" t="s">
        <v>2364</v>
      </c>
      <c r="F10016" s="7">
        <v>973544</v>
      </c>
      <c r="G10016" s="6" t="s">
        <v>17</v>
      </c>
      <c r="H10016" s="7">
        <v>102222</v>
      </c>
      <c r="I10016" s="143"/>
      <c r="J10016" s="144"/>
      <c r="K10016" s="145"/>
      <c r="L10016" t="str">
        <f t="shared" si="658"/>
        <v>57726</v>
      </c>
      <c r="M10016">
        <f t="shared" si="660"/>
        <v>57726</v>
      </c>
      <c r="N10016" s="37">
        <f t="shared" si="659"/>
        <v>973544</v>
      </c>
    </row>
    <row r="10017" spans="1:14" x14ac:dyDescent="0.3">
      <c r="A10017" s="3">
        <v>10</v>
      </c>
      <c r="B10017" s="142"/>
      <c r="C10017" s="4" t="s">
        <v>27681</v>
      </c>
      <c r="D10017" s="5">
        <v>45195</v>
      </c>
      <c r="E10017" s="6" t="s">
        <v>3338</v>
      </c>
      <c r="F10017" s="7">
        <v>486772</v>
      </c>
      <c r="G10017" s="6" t="s">
        <v>17</v>
      </c>
      <c r="H10017" s="7">
        <v>51111</v>
      </c>
      <c r="I10017" s="143"/>
      <c r="J10017" s="144"/>
      <c r="K10017" s="145"/>
      <c r="L10017" t="str">
        <f t="shared" si="658"/>
        <v>57826</v>
      </c>
      <c r="M10017">
        <f t="shared" si="660"/>
        <v>57826</v>
      </c>
      <c r="N10017" s="37">
        <f t="shared" si="659"/>
        <v>486772</v>
      </c>
    </row>
    <row r="10018" spans="1:14" x14ac:dyDescent="0.3">
      <c r="A10018" s="3">
        <v>10</v>
      </c>
      <c r="B10018" s="142"/>
      <c r="C10018" s="4" t="s">
        <v>27682</v>
      </c>
      <c r="D10018" s="5">
        <v>45195</v>
      </c>
      <c r="E10018" s="6" t="s">
        <v>27683</v>
      </c>
      <c r="F10018" s="7">
        <v>973544</v>
      </c>
      <c r="G10018" s="6" t="s">
        <v>17</v>
      </c>
      <c r="H10018" s="7">
        <v>102222</v>
      </c>
      <c r="I10018" s="143"/>
      <c r="J10018" s="144"/>
      <c r="K10018" s="145"/>
      <c r="L10018" t="str">
        <f t="shared" si="658"/>
        <v>57842</v>
      </c>
      <c r="M10018">
        <f t="shared" si="660"/>
        <v>57842</v>
      </c>
      <c r="N10018" s="37">
        <f t="shared" si="659"/>
        <v>973544</v>
      </c>
    </row>
    <row r="10019" spans="1:14" x14ac:dyDescent="0.3">
      <c r="A10019" s="3">
        <v>10</v>
      </c>
      <c r="B10019" s="142"/>
      <c r="C10019" s="4" t="s">
        <v>27684</v>
      </c>
      <c r="D10019" s="5">
        <v>45178</v>
      </c>
      <c r="E10019" s="6" t="s">
        <v>2414</v>
      </c>
      <c r="F10019" s="7">
        <v>486772</v>
      </c>
      <c r="G10019" s="6" t="s">
        <v>17</v>
      </c>
      <c r="H10019" s="7">
        <v>51111</v>
      </c>
      <c r="I10019" s="143"/>
      <c r="J10019" s="144"/>
      <c r="K10019" s="145"/>
      <c r="L10019" t="str">
        <f t="shared" si="658"/>
        <v>54665</v>
      </c>
      <c r="M10019">
        <f t="shared" si="660"/>
        <v>54665</v>
      </c>
      <c r="N10019" s="37">
        <f t="shared" si="659"/>
        <v>486772</v>
      </c>
    </row>
    <row r="10020" spans="1:14" x14ac:dyDescent="0.3">
      <c r="A10020" s="3">
        <v>10</v>
      </c>
      <c r="B10020" s="142"/>
      <c r="C10020" s="4" t="s">
        <v>27685</v>
      </c>
      <c r="D10020" s="5">
        <v>45194</v>
      </c>
      <c r="E10020" s="6" t="s">
        <v>2364</v>
      </c>
      <c r="F10020" s="7">
        <v>973544</v>
      </c>
      <c r="G10020" s="6" t="s">
        <v>17</v>
      </c>
      <c r="H10020" s="7">
        <v>102222</v>
      </c>
      <c r="I10020" s="143"/>
      <c r="J10020" s="144"/>
      <c r="K10020" s="145"/>
      <c r="L10020" t="str">
        <f t="shared" si="658"/>
        <v>57724</v>
      </c>
      <c r="M10020">
        <f t="shared" si="660"/>
        <v>57724</v>
      </c>
      <c r="N10020" s="37">
        <f t="shared" si="659"/>
        <v>973544</v>
      </c>
    </row>
    <row r="10021" spans="1:14" x14ac:dyDescent="0.3">
      <c r="A10021" s="3">
        <v>10</v>
      </c>
      <c r="B10021" s="142"/>
      <c r="C10021" s="4" t="s">
        <v>27686</v>
      </c>
      <c r="D10021" s="5">
        <v>45195</v>
      </c>
      <c r="E10021" s="6" t="s">
        <v>3338</v>
      </c>
      <c r="F10021" s="7">
        <v>973544</v>
      </c>
      <c r="G10021" s="6" t="s">
        <v>17</v>
      </c>
      <c r="H10021" s="7">
        <v>102222</v>
      </c>
      <c r="I10021" s="143"/>
      <c r="J10021" s="144"/>
      <c r="K10021" s="145"/>
      <c r="L10021" t="str">
        <f t="shared" si="658"/>
        <v>57835</v>
      </c>
      <c r="M10021">
        <f t="shared" si="660"/>
        <v>57835</v>
      </c>
      <c r="N10021" s="37">
        <f t="shared" si="659"/>
        <v>973544</v>
      </c>
    </row>
    <row r="10022" spans="1:14" x14ac:dyDescent="0.3">
      <c r="A10022" s="3">
        <v>10</v>
      </c>
      <c r="B10022" s="142"/>
      <c r="C10022" s="4" t="s">
        <v>27687</v>
      </c>
      <c r="D10022" s="5">
        <v>45195</v>
      </c>
      <c r="E10022" s="6" t="s">
        <v>3338</v>
      </c>
      <c r="F10022" s="7">
        <v>973544</v>
      </c>
      <c r="G10022" s="6" t="s">
        <v>17</v>
      </c>
      <c r="H10022" s="7">
        <v>102222</v>
      </c>
      <c r="I10022" s="143"/>
      <c r="J10022" s="144"/>
      <c r="K10022" s="145"/>
      <c r="L10022" t="str">
        <f t="shared" si="658"/>
        <v>57838</v>
      </c>
      <c r="M10022">
        <f t="shared" si="660"/>
        <v>57838</v>
      </c>
      <c r="N10022" s="37">
        <f t="shared" si="659"/>
        <v>973544</v>
      </c>
    </row>
    <row r="10023" spans="1:14" x14ac:dyDescent="0.3">
      <c r="A10023" s="3">
        <v>10</v>
      </c>
      <c r="B10023" s="142"/>
      <c r="C10023" s="4" t="s">
        <v>27688</v>
      </c>
      <c r="D10023" s="5">
        <v>45195</v>
      </c>
      <c r="E10023" s="6" t="s">
        <v>26810</v>
      </c>
      <c r="F10023" s="7">
        <v>973544</v>
      </c>
      <c r="G10023" s="6" t="s">
        <v>17</v>
      </c>
      <c r="H10023" s="7">
        <v>102222</v>
      </c>
      <c r="I10023" s="143"/>
      <c r="J10023" s="144"/>
      <c r="K10023" s="145"/>
      <c r="L10023" t="str">
        <f t="shared" ref="L10023:L10081" si="661">+RIGHT(C10023,5)</f>
        <v>57808</v>
      </c>
      <c r="M10023">
        <f t="shared" si="660"/>
        <v>57808</v>
      </c>
      <c r="N10023" s="37">
        <f t="shared" ref="N10023:N10081" si="662">+F10023</f>
        <v>973544</v>
      </c>
    </row>
    <row r="10024" spans="1:14" x14ac:dyDescent="0.3">
      <c r="A10024" s="3">
        <v>10</v>
      </c>
      <c r="B10024" s="142"/>
      <c r="C10024" s="4" t="s">
        <v>27689</v>
      </c>
      <c r="D10024" s="5">
        <v>45195</v>
      </c>
      <c r="E10024" s="6" t="s">
        <v>3338</v>
      </c>
      <c r="F10024" s="7">
        <v>486772</v>
      </c>
      <c r="G10024" s="6" t="s">
        <v>17</v>
      </c>
      <c r="H10024" s="7">
        <v>51111</v>
      </c>
      <c r="I10024" s="143"/>
      <c r="J10024" s="144"/>
      <c r="K10024" s="145"/>
      <c r="L10024" t="str">
        <f t="shared" si="661"/>
        <v>57827</v>
      </c>
      <c r="M10024">
        <f t="shared" ref="M10024:M10082" si="663">+L10024*1</f>
        <v>57827</v>
      </c>
      <c r="N10024" s="37">
        <f t="shared" si="662"/>
        <v>486772</v>
      </c>
    </row>
    <row r="10025" spans="1:14" x14ac:dyDescent="0.3">
      <c r="A10025" s="3">
        <v>10</v>
      </c>
      <c r="B10025" s="142"/>
      <c r="C10025" s="4" t="s">
        <v>27690</v>
      </c>
      <c r="D10025" s="5">
        <v>45194</v>
      </c>
      <c r="E10025" s="6" t="s">
        <v>6686</v>
      </c>
      <c r="F10025" s="7">
        <v>973544</v>
      </c>
      <c r="G10025" s="6" t="s">
        <v>17</v>
      </c>
      <c r="H10025" s="7">
        <v>102222</v>
      </c>
      <c r="I10025" s="143"/>
      <c r="J10025" s="144"/>
      <c r="K10025" s="145"/>
      <c r="L10025" t="str">
        <f t="shared" si="661"/>
        <v>57742</v>
      </c>
      <c r="M10025">
        <f t="shared" si="663"/>
        <v>57742</v>
      </c>
      <c r="N10025" s="37">
        <f t="shared" si="662"/>
        <v>973544</v>
      </c>
    </row>
    <row r="10026" spans="1:14" x14ac:dyDescent="0.3">
      <c r="A10026" s="3">
        <v>10</v>
      </c>
      <c r="B10026" s="142"/>
      <c r="C10026" s="4" t="s">
        <v>27691</v>
      </c>
      <c r="D10026" s="5">
        <v>45195</v>
      </c>
      <c r="E10026" s="6" t="s">
        <v>3338</v>
      </c>
      <c r="F10026" s="7">
        <v>486772</v>
      </c>
      <c r="G10026" s="6" t="s">
        <v>17</v>
      </c>
      <c r="H10026" s="7">
        <v>51111</v>
      </c>
      <c r="I10026" s="143"/>
      <c r="J10026" s="144"/>
      <c r="K10026" s="145"/>
      <c r="L10026" t="str">
        <f t="shared" si="661"/>
        <v>57836</v>
      </c>
      <c r="M10026">
        <f t="shared" si="663"/>
        <v>57836</v>
      </c>
      <c r="N10026" s="37">
        <f t="shared" si="662"/>
        <v>486772</v>
      </c>
    </row>
    <row r="10027" spans="1:14" x14ac:dyDescent="0.3">
      <c r="A10027" s="3">
        <v>10</v>
      </c>
      <c r="B10027" s="142"/>
      <c r="C10027" s="4" t="s">
        <v>27692</v>
      </c>
      <c r="D10027" s="5">
        <v>45194</v>
      </c>
      <c r="E10027" s="6" t="s">
        <v>6572</v>
      </c>
      <c r="F10027" s="7">
        <v>973544</v>
      </c>
      <c r="G10027" s="6" t="s">
        <v>17</v>
      </c>
      <c r="H10027" s="7">
        <v>102222</v>
      </c>
      <c r="I10027" s="143"/>
      <c r="J10027" s="144"/>
      <c r="K10027" s="145"/>
      <c r="L10027" t="str">
        <f t="shared" si="661"/>
        <v>57712</v>
      </c>
      <c r="M10027">
        <f t="shared" si="663"/>
        <v>57712</v>
      </c>
      <c r="N10027" s="37">
        <f t="shared" si="662"/>
        <v>973544</v>
      </c>
    </row>
    <row r="10028" spans="1:14" x14ac:dyDescent="0.3">
      <c r="A10028" s="3">
        <v>10</v>
      </c>
      <c r="B10028" s="142"/>
      <c r="C10028" s="4" t="s">
        <v>27693</v>
      </c>
      <c r="D10028" s="5">
        <v>45195</v>
      </c>
      <c r="E10028" s="6" t="s">
        <v>3338</v>
      </c>
      <c r="F10028" s="7">
        <v>973544</v>
      </c>
      <c r="G10028" s="6" t="s">
        <v>17</v>
      </c>
      <c r="H10028" s="7">
        <v>102222</v>
      </c>
      <c r="I10028" s="143"/>
      <c r="J10028" s="144"/>
      <c r="K10028" s="145"/>
      <c r="L10028" t="str">
        <f t="shared" si="661"/>
        <v>57841</v>
      </c>
      <c r="M10028">
        <f t="shared" si="663"/>
        <v>57841</v>
      </c>
      <c r="N10028" s="37">
        <f t="shared" si="662"/>
        <v>973544</v>
      </c>
    </row>
    <row r="10029" spans="1:14" x14ac:dyDescent="0.3">
      <c r="A10029" s="3">
        <v>10</v>
      </c>
      <c r="B10029" s="142"/>
      <c r="C10029" s="4" t="s">
        <v>27694</v>
      </c>
      <c r="D10029" s="5">
        <v>45196</v>
      </c>
      <c r="E10029" s="6" t="s">
        <v>3338</v>
      </c>
      <c r="F10029" s="7">
        <v>973544</v>
      </c>
      <c r="G10029" s="6" t="s">
        <v>17</v>
      </c>
      <c r="H10029" s="7">
        <v>102222</v>
      </c>
      <c r="I10029" s="143"/>
      <c r="J10029" s="144"/>
      <c r="K10029" s="145"/>
      <c r="L10029" t="str">
        <f t="shared" si="661"/>
        <v>57921</v>
      </c>
      <c r="M10029">
        <f t="shared" si="663"/>
        <v>57921</v>
      </c>
      <c r="N10029" s="37">
        <f t="shared" si="662"/>
        <v>973544</v>
      </c>
    </row>
    <row r="10030" spans="1:14" x14ac:dyDescent="0.3">
      <c r="A10030" s="3">
        <v>10</v>
      </c>
      <c r="B10030" s="142"/>
      <c r="C10030" s="4" t="s">
        <v>27695</v>
      </c>
      <c r="D10030" s="5">
        <v>45195</v>
      </c>
      <c r="E10030" s="6" t="s">
        <v>6572</v>
      </c>
      <c r="F10030" s="7">
        <v>973544</v>
      </c>
      <c r="G10030" s="6" t="s">
        <v>17</v>
      </c>
      <c r="H10030" s="7">
        <v>102222</v>
      </c>
      <c r="I10030" s="143"/>
      <c r="J10030" s="144"/>
      <c r="K10030" s="145"/>
      <c r="L10030" t="str">
        <f t="shared" si="661"/>
        <v>57832</v>
      </c>
      <c r="M10030">
        <f t="shared" si="663"/>
        <v>57832</v>
      </c>
      <c r="N10030" s="37">
        <f t="shared" si="662"/>
        <v>973544</v>
      </c>
    </row>
    <row r="10031" spans="1:14" x14ac:dyDescent="0.3">
      <c r="A10031" s="3">
        <v>10</v>
      </c>
      <c r="B10031" s="142"/>
      <c r="C10031" s="4" t="s">
        <v>27696</v>
      </c>
      <c r="D10031" s="5">
        <v>45195</v>
      </c>
      <c r="E10031" s="6" t="s">
        <v>26810</v>
      </c>
      <c r="F10031" s="7">
        <v>973544</v>
      </c>
      <c r="G10031" s="6" t="s">
        <v>17</v>
      </c>
      <c r="H10031" s="7">
        <v>102222</v>
      </c>
      <c r="I10031" s="143"/>
      <c r="J10031" s="144"/>
      <c r="K10031" s="145"/>
      <c r="L10031" t="str">
        <f t="shared" si="661"/>
        <v>57805</v>
      </c>
      <c r="M10031">
        <f t="shared" si="663"/>
        <v>57805</v>
      </c>
      <c r="N10031" s="37">
        <f t="shared" si="662"/>
        <v>973544</v>
      </c>
    </row>
    <row r="10032" spans="1:14" x14ac:dyDescent="0.3">
      <c r="A10032" s="3">
        <v>10</v>
      </c>
      <c r="B10032" s="142"/>
      <c r="C10032" s="4" t="s">
        <v>27697</v>
      </c>
      <c r="D10032" s="5">
        <v>45194</v>
      </c>
      <c r="E10032" s="6" t="s">
        <v>6686</v>
      </c>
      <c r="F10032" s="7">
        <v>973544</v>
      </c>
      <c r="G10032" s="6" t="s">
        <v>17</v>
      </c>
      <c r="H10032" s="7">
        <v>102222</v>
      </c>
      <c r="I10032" s="143"/>
      <c r="J10032" s="144"/>
      <c r="K10032" s="145"/>
      <c r="L10032" t="str">
        <f t="shared" si="661"/>
        <v>57744</v>
      </c>
      <c r="M10032">
        <f t="shared" si="663"/>
        <v>57744</v>
      </c>
      <c r="N10032" s="37">
        <f t="shared" si="662"/>
        <v>973544</v>
      </c>
    </row>
    <row r="10033" spans="1:14" x14ac:dyDescent="0.3">
      <c r="A10033" s="3">
        <v>10</v>
      </c>
      <c r="B10033" s="142"/>
      <c r="C10033" s="4" t="s">
        <v>27698</v>
      </c>
      <c r="D10033" s="5">
        <v>45194</v>
      </c>
      <c r="E10033" s="6" t="s">
        <v>2364</v>
      </c>
      <c r="F10033" s="7">
        <v>973544</v>
      </c>
      <c r="G10033" s="6" t="s">
        <v>17</v>
      </c>
      <c r="H10033" s="7">
        <v>102222</v>
      </c>
      <c r="I10033" s="143"/>
      <c r="J10033" s="144"/>
      <c r="K10033" s="145"/>
      <c r="L10033" t="str">
        <f t="shared" si="661"/>
        <v>57745</v>
      </c>
      <c r="M10033">
        <f t="shared" si="663"/>
        <v>57745</v>
      </c>
      <c r="N10033" s="37">
        <f t="shared" si="662"/>
        <v>973544</v>
      </c>
    </row>
    <row r="10034" spans="1:14" x14ac:dyDescent="0.3">
      <c r="A10034" s="3">
        <v>10</v>
      </c>
      <c r="B10034" s="142"/>
      <c r="C10034" s="4" t="s">
        <v>27699</v>
      </c>
      <c r="D10034" s="5">
        <v>45196</v>
      </c>
      <c r="E10034" s="6" t="s">
        <v>2364</v>
      </c>
      <c r="F10034" s="7">
        <v>973544</v>
      </c>
      <c r="G10034" s="6" t="s">
        <v>17</v>
      </c>
      <c r="H10034" s="7">
        <v>102222</v>
      </c>
      <c r="I10034" s="143"/>
      <c r="J10034" s="144"/>
      <c r="K10034" s="145"/>
      <c r="L10034" t="str">
        <f t="shared" si="661"/>
        <v>57916</v>
      </c>
      <c r="M10034">
        <f t="shared" si="663"/>
        <v>57916</v>
      </c>
      <c r="N10034" s="37">
        <f t="shared" si="662"/>
        <v>973544</v>
      </c>
    </row>
    <row r="10035" spans="1:14" x14ac:dyDescent="0.3">
      <c r="A10035" s="3">
        <v>10</v>
      </c>
      <c r="B10035" s="142"/>
      <c r="C10035" s="4" t="s">
        <v>27700</v>
      </c>
      <c r="D10035" s="5">
        <v>45196</v>
      </c>
      <c r="E10035" s="6" t="s">
        <v>2364</v>
      </c>
      <c r="F10035" s="7">
        <v>973544</v>
      </c>
      <c r="G10035" s="6" t="s">
        <v>17</v>
      </c>
      <c r="H10035" s="7">
        <v>102222</v>
      </c>
      <c r="I10035" s="143"/>
      <c r="J10035" s="144"/>
      <c r="K10035" s="145"/>
      <c r="L10035" t="str">
        <f t="shared" si="661"/>
        <v>57920</v>
      </c>
      <c r="M10035">
        <f t="shared" si="663"/>
        <v>57920</v>
      </c>
      <c r="N10035" s="37">
        <f t="shared" si="662"/>
        <v>973544</v>
      </c>
    </row>
    <row r="10036" spans="1:14" x14ac:dyDescent="0.3">
      <c r="A10036" s="3">
        <v>10</v>
      </c>
      <c r="B10036" s="135"/>
      <c r="C10036" s="4" t="s">
        <v>27701</v>
      </c>
      <c r="D10036" s="5">
        <v>45195</v>
      </c>
      <c r="E10036" s="6" t="s">
        <v>27702</v>
      </c>
      <c r="F10036" s="7">
        <v>973544</v>
      </c>
      <c r="G10036" s="6" t="s">
        <v>17</v>
      </c>
      <c r="H10036" s="7">
        <v>102222</v>
      </c>
      <c r="I10036" s="137"/>
      <c r="J10036" s="140"/>
      <c r="K10036" s="141"/>
      <c r="L10036" t="str">
        <f t="shared" si="661"/>
        <v>57806</v>
      </c>
      <c r="M10036">
        <f t="shared" si="663"/>
        <v>57806</v>
      </c>
      <c r="N10036" s="37">
        <f t="shared" si="662"/>
        <v>973544</v>
      </c>
    </row>
    <row r="10037" spans="1:14" ht="25.05" x14ac:dyDescent="0.3">
      <c r="A10037" s="3">
        <v>10</v>
      </c>
      <c r="B10037" s="134" t="s">
        <v>27713</v>
      </c>
      <c r="C10037" s="4" t="s">
        <v>27714</v>
      </c>
      <c r="D10037" s="5">
        <v>45176</v>
      </c>
      <c r="E10037" s="6" t="s">
        <v>4657</v>
      </c>
      <c r="F10037" s="7">
        <v>476280</v>
      </c>
      <c r="G10037" s="6" t="s">
        <v>17</v>
      </c>
      <c r="H10037" s="7">
        <v>50010</v>
      </c>
      <c r="I10037" s="136">
        <v>1733253</v>
      </c>
      <c r="J10037" s="138" t="s">
        <v>591</v>
      </c>
      <c r="K10037" s="139"/>
      <c r="L10037" t="str">
        <f t="shared" si="661"/>
        <v>53441</v>
      </c>
      <c r="M10037">
        <f t="shared" si="663"/>
        <v>53441</v>
      </c>
      <c r="N10037" s="37">
        <f t="shared" si="662"/>
        <v>476280</v>
      </c>
    </row>
    <row r="10038" spans="1:14" ht="25.05" x14ac:dyDescent="0.3">
      <c r="A10038" s="3">
        <v>10</v>
      </c>
      <c r="B10038" s="142"/>
      <c r="C10038" s="4" t="s">
        <v>27715</v>
      </c>
      <c r="D10038" s="5">
        <v>45194</v>
      </c>
      <c r="E10038" s="6" t="s">
        <v>4649</v>
      </c>
      <c r="F10038" s="7">
        <v>486772</v>
      </c>
      <c r="G10038" s="6" t="s">
        <v>17</v>
      </c>
      <c r="H10038" s="7">
        <v>51111</v>
      </c>
      <c r="I10038" s="143"/>
      <c r="J10038" s="144"/>
      <c r="K10038" s="145"/>
      <c r="L10038" t="str">
        <f t="shared" si="661"/>
        <v>57746</v>
      </c>
      <c r="M10038">
        <f t="shared" si="663"/>
        <v>57746</v>
      </c>
      <c r="N10038" s="37">
        <f t="shared" si="662"/>
        <v>486772</v>
      </c>
    </row>
    <row r="10039" spans="1:14" ht="25.05" x14ac:dyDescent="0.3">
      <c r="A10039" s="3">
        <v>10</v>
      </c>
      <c r="B10039" s="135"/>
      <c r="C10039" s="4" t="s">
        <v>27716</v>
      </c>
      <c r="D10039" s="5">
        <v>45182</v>
      </c>
      <c r="E10039" s="6" t="s">
        <v>4649</v>
      </c>
      <c r="F10039" s="7">
        <v>973544</v>
      </c>
      <c r="G10039" s="6" t="s">
        <v>17</v>
      </c>
      <c r="H10039" s="7">
        <v>102222</v>
      </c>
      <c r="I10039" s="137"/>
      <c r="J10039" s="140"/>
      <c r="K10039" s="141"/>
      <c r="L10039" t="str">
        <f t="shared" si="661"/>
        <v>54934</v>
      </c>
      <c r="M10039">
        <f t="shared" si="663"/>
        <v>54934</v>
      </c>
      <c r="N10039" s="37">
        <f t="shared" si="662"/>
        <v>973544</v>
      </c>
    </row>
    <row r="10040" spans="1:14" ht="25.05" x14ac:dyDescent="0.3">
      <c r="A10040" s="3">
        <v>10</v>
      </c>
      <c r="B10040" s="134" t="s">
        <v>27717</v>
      </c>
      <c r="C10040" s="4" t="s">
        <v>27718</v>
      </c>
      <c r="D10040" s="5">
        <v>45175</v>
      </c>
      <c r="E10040" s="6" t="s">
        <v>4649</v>
      </c>
      <c r="F10040" s="7">
        <v>973544</v>
      </c>
      <c r="G10040" s="6" t="s">
        <v>17</v>
      </c>
      <c r="H10040" s="7">
        <v>102222</v>
      </c>
      <c r="I10040" s="136">
        <v>1723863</v>
      </c>
      <c r="J10040" s="138" t="s">
        <v>596</v>
      </c>
      <c r="K10040" s="139"/>
      <c r="L10040" t="str">
        <f t="shared" si="661"/>
        <v>53356</v>
      </c>
      <c r="M10040">
        <f t="shared" si="663"/>
        <v>53356</v>
      </c>
      <c r="N10040" s="37">
        <f t="shared" si="662"/>
        <v>973544</v>
      </c>
    </row>
    <row r="10041" spans="1:14" ht="25.05" x14ac:dyDescent="0.3">
      <c r="A10041" s="3">
        <v>10</v>
      </c>
      <c r="B10041" s="135"/>
      <c r="C10041" s="4" t="s">
        <v>27719</v>
      </c>
      <c r="D10041" s="5">
        <v>45183</v>
      </c>
      <c r="E10041" s="6" t="s">
        <v>4657</v>
      </c>
      <c r="F10041" s="7">
        <v>952560</v>
      </c>
      <c r="G10041" s="6" t="s">
        <v>17</v>
      </c>
      <c r="H10041" s="7">
        <v>100019</v>
      </c>
      <c r="I10041" s="137"/>
      <c r="J10041" s="140"/>
      <c r="K10041" s="141"/>
      <c r="L10041" t="str">
        <f t="shared" si="661"/>
        <v>55698</v>
      </c>
      <c r="M10041">
        <f t="shared" si="663"/>
        <v>55698</v>
      </c>
      <c r="N10041" s="37">
        <f t="shared" si="662"/>
        <v>952560</v>
      </c>
    </row>
    <row r="10042" spans="1:14" ht="25.05" x14ac:dyDescent="0.3">
      <c r="A10042" s="3">
        <v>10</v>
      </c>
      <c r="B10042" s="134" t="s">
        <v>27720</v>
      </c>
      <c r="C10042" s="4" t="s">
        <v>27721</v>
      </c>
      <c r="D10042" s="5">
        <v>45176</v>
      </c>
      <c r="E10042" s="6" t="s">
        <v>4657</v>
      </c>
      <c r="F10042" s="7">
        <v>476280</v>
      </c>
      <c r="G10042" s="6" t="s">
        <v>17</v>
      </c>
      <c r="H10042" s="7">
        <v>50009</v>
      </c>
      <c r="I10042" s="136">
        <v>4773728</v>
      </c>
      <c r="J10042" s="138" t="s">
        <v>604</v>
      </c>
      <c r="K10042" s="139"/>
      <c r="L10042" t="str">
        <f t="shared" si="661"/>
        <v>53453</v>
      </c>
      <c r="M10042">
        <f t="shared" si="663"/>
        <v>53453</v>
      </c>
      <c r="N10042" s="37">
        <f t="shared" si="662"/>
        <v>476280</v>
      </c>
    </row>
    <row r="10043" spans="1:14" ht="25.05" x14ac:dyDescent="0.3">
      <c r="A10043" s="3">
        <v>10</v>
      </c>
      <c r="B10043" s="142"/>
      <c r="C10043" s="4" t="s">
        <v>27722</v>
      </c>
      <c r="D10043" s="5">
        <v>45185</v>
      </c>
      <c r="E10043" s="6" t="s">
        <v>4649</v>
      </c>
      <c r="F10043" s="7">
        <v>2097900</v>
      </c>
      <c r="G10043" s="6" t="s">
        <v>17</v>
      </c>
      <c r="H10043" s="7">
        <v>220279</v>
      </c>
      <c r="I10043" s="143"/>
      <c r="J10043" s="144"/>
      <c r="K10043" s="145"/>
      <c r="L10043" t="str">
        <f t="shared" si="661"/>
        <v>56217</v>
      </c>
      <c r="M10043">
        <f t="shared" si="663"/>
        <v>56217</v>
      </c>
      <c r="N10043" s="37">
        <f t="shared" si="662"/>
        <v>2097900</v>
      </c>
    </row>
    <row r="10044" spans="1:14" ht="25.05" x14ac:dyDescent="0.3">
      <c r="A10044" s="3">
        <v>10</v>
      </c>
      <c r="B10044" s="142"/>
      <c r="C10044" s="4" t="s">
        <v>27723</v>
      </c>
      <c r="D10044" s="5">
        <v>45194</v>
      </c>
      <c r="E10044" s="6" t="s">
        <v>4649</v>
      </c>
      <c r="F10044" s="7">
        <v>973544</v>
      </c>
      <c r="G10044" s="6" t="s">
        <v>17</v>
      </c>
      <c r="H10044" s="7">
        <v>102222</v>
      </c>
      <c r="I10044" s="143"/>
      <c r="J10044" s="144"/>
      <c r="K10044" s="145"/>
      <c r="L10044" t="str">
        <f t="shared" si="661"/>
        <v>57740</v>
      </c>
      <c r="M10044">
        <f t="shared" si="663"/>
        <v>57740</v>
      </c>
      <c r="N10044" s="37">
        <f t="shared" si="662"/>
        <v>973544</v>
      </c>
    </row>
    <row r="10045" spans="1:14" ht="25.05" x14ac:dyDescent="0.3">
      <c r="A10045" s="3">
        <v>10</v>
      </c>
      <c r="B10045" s="135"/>
      <c r="C10045" s="4" t="s">
        <v>27724</v>
      </c>
      <c r="D10045" s="5">
        <v>45170</v>
      </c>
      <c r="E10045" s="6" t="s">
        <v>4657</v>
      </c>
      <c r="F10045" s="7">
        <v>1786050</v>
      </c>
      <c r="G10045" s="6" t="s">
        <v>17</v>
      </c>
      <c r="H10045" s="7">
        <v>187535</v>
      </c>
      <c r="I10045" s="137"/>
      <c r="J10045" s="140"/>
      <c r="K10045" s="141"/>
      <c r="L10045" t="str">
        <f t="shared" si="661"/>
        <v>53235</v>
      </c>
      <c r="M10045">
        <f t="shared" si="663"/>
        <v>53235</v>
      </c>
      <c r="N10045" s="37">
        <f t="shared" si="662"/>
        <v>1786050</v>
      </c>
    </row>
    <row r="10046" spans="1:14" ht="37.6" x14ac:dyDescent="0.3">
      <c r="A10046" s="3">
        <v>10</v>
      </c>
      <c r="B10046" s="8" t="s">
        <v>27725</v>
      </c>
      <c r="C10046" s="4" t="s">
        <v>27726</v>
      </c>
      <c r="D10046" s="5">
        <v>45195</v>
      </c>
      <c r="E10046" s="6" t="s">
        <v>4649</v>
      </c>
      <c r="F10046" s="7">
        <v>973544</v>
      </c>
      <c r="G10046" s="6" t="s">
        <v>17</v>
      </c>
      <c r="H10046" s="7">
        <v>102222</v>
      </c>
      <c r="I10046" s="11">
        <v>871322</v>
      </c>
      <c r="J10046" s="132" t="s">
        <v>615</v>
      </c>
      <c r="K10046" s="133"/>
      <c r="L10046" t="str">
        <f t="shared" si="661"/>
        <v>57866</v>
      </c>
      <c r="M10046">
        <f t="shared" si="663"/>
        <v>57866</v>
      </c>
      <c r="N10046" s="37">
        <f t="shared" si="662"/>
        <v>973544</v>
      </c>
    </row>
    <row r="10047" spans="1:14" ht="25.05" x14ac:dyDescent="0.3">
      <c r="A10047" s="3">
        <v>10</v>
      </c>
      <c r="B10047" s="134" t="s">
        <v>27727</v>
      </c>
      <c r="C10047" s="4" t="s">
        <v>27728</v>
      </c>
      <c r="D10047" s="5">
        <v>45177</v>
      </c>
      <c r="E10047" s="6" t="s">
        <v>4657</v>
      </c>
      <c r="F10047" s="7">
        <v>476280</v>
      </c>
      <c r="G10047" s="6" t="s">
        <v>17</v>
      </c>
      <c r="H10047" s="7">
        <v>50010</v>
      </c>
      <c r="I10047" s="136">
        <v>1297592</v>
      </c>
      <c r="J10047" s="138" t="s">
        <v>4899</v>
      </c>
      <c r="K10047" s="139"/>
      <c r="L10047" t="str">
        <f t="shared" si="661"/>
        <v>54615</v>
      </c>
      <c r="M10047">
        <f t="shared" si="663"/>
        <v>54615</v>
      </c>
      <c r="N10047" s="37">
        <f t="shared" si="662"/>
        <v>476280</v>
      </c>
    </row>
    <row r="10048" spans="1:14" ht="25.05" x14ac:dyDescent="0.3">
      <c r="A10048" s="3">
        <v>10</v>
      </c>
      <c r="B10048" s="135"/>
      <c r="C10048" s="4" t="s">
        <v>27729</v>
      </c>
      <c r="D10048" s="5">
        <v>45195</v>
      </c>
      <c r="E10048" s="6" t="s">
        <v>4649</v>
      </c>
      <c r="F10048" s="7">
        <v>973544</v>
      </c>
      <c r="G10048" s="6" t="s">
        <v>17</v>
      </c>
      <c r="H10048" s="7">
        <v>102222</v>
      </c>
      <c r="I10048" s="137"/>
      <c r="J10048" s="140"/>
      <c r="K10048" s="141"/>
      <c r="L10048" t="str">
        <f t="shared" si="661"/>
        <v>57862</v>
      </c>
      <c r="M10048">
        <f t="shared" si="663"/>
        <v>57862</v>
      </c>
      <c r="N10048" s="37">
        <f t="shared" si="662"/>
        <v>973544</v>
      </c>
    </row>
    <row r="10049" spans="1:14" ht="25.05" x14ac:dyDescent="0.3">
      <c r="A10049" s="3">
        <v>10</v>
      </c>
      <c r="B10049" s="134" t="s">
        <v>27730</v>
      </c>
      <c r="C10049" s="4" t="s">
        <v>728</v>
      </c>
      <c r="D10049" s="5">
        <v>45187</v>
      </c>
      <c r="E10049" s="6" t="s">
        <v>4649</v>
      </c>
      <c r="F10049" s="7">
        <v>2097900</v>
      </c>
      <c r="G10049" s="6" t="s">
        <v>17</v>
      </c>
      <c r="H10049" s="7">
        <v>220280</v>
      </c>
      <c r="I10049" s="136">
        <v>2739552</v>
      </c>
      <c r="J10049" s="138" t="s">
        <v>626</v>
      </c>
      <c r="K10049" s="139"/>
      <c r="L10049" t="str">
        <f t="shared" si="661"/>
        <v>56284</v>
      </c>
      <c r="M10049">
        <f t="shared" si="663"/>
        <v>56284</v>
      </c>
      <c r="N10049" s="37">
        <f t="shared" si="662"/>
        <v>2097900</v>
      </c>
    </row>
    <row r="10050" spans="1:14" ht="25.05" x14ac:dyDescent="0.3">
      <c r="A10050" s="3">
        <v>10</v>
      </c>
      <c r="B10050" s="135"/>
      <c r="C10050" s="4" t="s">
        <v>27731</v>
      </c>
      <c r="D10050" s="5">
        <v>45199</v>
      </c>
      <c r="E10050" s="6" t="s">
        <v>4649</v>
      </c>
      <c r="F10050" s="7">
        <v>963052</v>
      </c>
      <c r="G10050" s="6" t="s">
        <v>17</v>
      </c>
      <c r="H10050" s="7">
        <v>101120</v>
      </c>
      <c r="I10050" s="137"/>
      <c r="J10050" s="140"/>
      <c r="K10050" s="141"/>
      <c r="L10050" t="str">
        <f t="shared" si="661"/>
        <v>59145</v>
      </c>
      <c r="M10050">
        <f t="shared" si="663"/>
        <v>59145</v>
      </c>
      <c r="N10050" s="37">
        <f t="shared" si="662"/>
        <v>963052</v>
      </c>
    </row>
    <row r="10051" spans="1:14" ht="37.6" x14ac:dyDescent="0.3">
      <c r="A10051" s="3">
        <v>10</v>
      </c>
      <c r="B10051" s="8" t="s">
        <v>27732</v>
      </c>
      <c r="C10051" s="4" t="s">
        <v>27733</v>
      </c>
      <c r="D10051" s="5">
        <v>45189</v>
      </c>
      <c r="E10051" s="6" t="s">
        <v>4649</v>
      </c>
      <c r="F10051" s="7">
        <v>973544</v>
      </c>
      <c r="G10051" s="6" t="s">
        <v>17</v>
      </c>
      <c r="H10051" s="7">
        <v>102222</v>
      </c>
      <c r="I10051" s="11">
        <v>871322</v>
      </c>
      <c r="J10051" s="132" t="s">
        <v>4912</v>
      </c>
      <c r="K10051" s="133"/>
      <c r="L10051" t="str">
        <f t="shared" si="661"/>
        <v>56509</v>
      </c>
      <c r="M10051">
        <f t="shared" si="663"/>
        <v>56509</v>
      </c>
      <c r="N10051" s="37">
        <f t="shared" si="662"/>
        <v>973544</v>
      </c>
    </row>
    <row r="10052" spans="1:14" ht="25.05" x14ac:dyDescent="0.3">
      <c r="A10052" s="3">
        <v>10</v>
      </c>
      <c r="B10052" s="134" t="s">
        <v>27734</v>
      </c>
      <c r="C10052" s="4" t="s">
        <v>27735</v>
      </c>
      <c r="D10052" s="5">
        <v>45183</v>
      </c>
      <c r="E10052" s="6" t="s">
        <v>4657</v>
      </c>
      <c r="F10052" s="7">
        <v>476280</v>
      </c>
      <c r="G10052" s="6" t="s">
        <v>17</v>
      </c>
      <c r="H10052" s="7">
        <v>50009</v>
      </c>
      <c r="I10052" s="136">
        <v>2150134</v>
      </c>
      <c r="J10052" s="138" t="s">
        <v>630</v>
      </c>
      <c r="K10052" s="139"/>
      <c r="L10052" t="str">
        <f t="shared" si="661"/>
        <v>55042</v>
      </c>
      <c r="M10052">
        <f t="shared" si="663"/>
        <v>55042</v>
      </c>
      <c r="N10052" s="37">
        <f t="shared" si="662"/>
        <v>476280</v>
      </c>
    </row>
    <row r="10053" spans="1:14" ht="25.05" x14ac:dyDescent="0.3">
      <c r="A10053" s="3">
        <v>10</v>
      </c>
      <c r="B10053" s="135"/>
      <c r="C10053" s="4" t="s">
        <v>27736</v>
      </c>
      <c r="D10053" s="5">
        <v>45197</v>
      </c>
      <c r="E10053" s="6" t="s">
        <v>4649</v>
      </c>
      <c r="F10053" s="7">
        <v>1926104</v>
      </c>
      <c r="G10053" s="6" t="s">
        <v>17</v>
      </c>
      <c r="H10053" s="7">
        <v>202241</v>
      </c>
      <c r="I10053" s="137"/>
      <c r="J10053" s="140"/>
      <c r="K10053" s="141"/>
      <c r="L10053" t="str">
        <f t="shared" si="661"/>
        <v>58106</v>
      </c>
      <c r="M10053">
        <f t="shared" si="663"/>
        <v>58106</v>
      </c>
      <c r="N10053" s="37">
        <f t="shared" si="662"/>
        <v>1926104</v>
      </c>
    </row>
    <row r="10054" spans="1:14" ht="37.6" x14ac:dyDescent="0.3">
      <c r="A10054" s="3">
        <v>10</v>
      </c>
      <c r="B10054" s="8" t="s">
        <v>27737</v>
      </c>
      <c r="C10054" s="4" t="s">
        <v>27738</v>
      </c>
      <c r="D10054" s="5">
        <v>45195</v>
      </c>
      <c r="E10054" s="6" t="s">
        <v>4649</v>
      </c>
      <c r="F10054" s="7">
        <v>973544</v>
      </c>
      <c r="G10054" s="6" t="s">
        <v>17</v>
      </c>
      <c r="H10054" s="7">
        <v>102222</v>
      </c>
      <c r="I10054" s="11">
        <v>871322</v>
      </c>
      <c r="J10054" s="132" t="s">
        <v>7916</v>
      </c>
      <c r="K10054" s="133"/>
      <c r="L10054" t="str">
        <f t="shared" si="661"/>
        <v>57855</v>
      </c>
      <c r="M10054">
        <f t="shared" si="663"/>
        <v>57855</v>
      </c>
      <c r="N10054" s="37">
        <f t="shared" si="662"/>
        <v>973544</v>
      </c>
    </row>
    <row r="10055" spans="1:14" ht="25.05" x14ac:dyDescent="0.3">
      <c r="A10055" s="3">
        <v>10</v>
      </c>
      <c r="B10055" s="134" t="s">
        <v>27739</v>
      </c>
      <c r="C10055" s="4" t="s">
        <v>27740</v>
      </c>
      <c r="D10055" s="5">
        <v>45189</v>
      </c>
      <c r="E10055" s="6" t="s">
        <v>4657</v>
      </c>
      <c r="F10055" s="7">
        <v>952560</v>
      </c>
      <c r="G10055" s="6" t="s">
        <v>17</v>
      </c>
      <c r="H10055" s="7">
        <v>100019</v>
      </c>
      <c r="I10055" s="136">
        <v>1877620</v>
      </c>
      <c r="J10055" s="138" t="s">
        <v>640</v>
      </c>
      <c r="K10055" s="139"/>
      <c r="L10055" t="str">
        <f t="shared" si="661"/>
        <v>56452</v>
      </c>
      <c r="M10055">
        <f t="shared" si="663"/>
        <v>56452</v>
      </c>
      <c r="N10055" s="37">
        <f t="shared" si="662"/>
        <v>952560</v>
      </c>
    </row>
    <row r="10056" spans="1:14" ht="25.05" x14ac:dyDescent="0.3">
      <c r="A10056" s="3">
        <v>10</v>
      </c>
      <c r="B10056" s="135"/>
      <c r="C10056" s="4" t="s">
        <v>27741</v>
      </c>
      <c r="D10056" s="5">
        <v>45184</v>
      </c>
      <c r="E10056" s="6" t="s">
        <v>4649</v>
      </c>
      <c r="F10056" s="7">
        <v>1145340</v>
      </c>
      <c r="G10056" s="6" t="s">
        <v>17</v>
      </c>
      <c r="H10056" s="7">
        <v>120261</v>
      </c>
      <c r="I10056" s="137"/>
      <c r="J10056" s="140"/>
      <c r="K10056" s="141"/>
      <c r="L10056" t="str">
        <f t="shared" si="661"/>
        <v>56032</v>
      </c>
      <c r="M10056">
        <f t="shared" si="663"/>
        <v>56032</v>
      </c>
      <c r="N10056" s="37">
        <f t="shared" si="662"/>
        <v>1145340</v>
      </c>
    </row>
    <row r="10057" spans="1:14" ht="25.05" x14ac:dyDescent="0.3">
      <c r="A10057" s="3">
        <v>10</v>
      </c>
      <c r="B10057" s="134" t="s">
        <v>27742</v>
      </c>
      <c r="C10057" s="4" t="s">
        <v>27743</v>
      </c>
      <c r="D10057" s="5">
        <v>45182</v>
      </c>
      <c r="E10057" s="6" t="s">
        <v>4649</v>
      </c>
      <c r="F10057" s="7">
        <v>1926104</v>
      </c>
      <c r="G10057" s="6" t="s">
        <v>17</v>
      </c>
      <c r="H10057" s="7">
        <v>202241</v>
      </c>
      <c r="I10057" s="136">
        <v>3447726</v>
      </c>
      <c r="J10057" s="138" t="s">
        <v>652</v>
      </c>
      <c r="K10057" s="139"/>
      <c r="L10057" t="str">
        <f t="shared" si="661"/>
        <v>54966</v>
      </c>
      <c r="M10057">
        <f t="shared" si="663"/>
        <v>54966</v>
      </c>
      <c r="N10057" s="37">
        <f t="shared" si="662"/>
        <v>1926104</v>
      </c>
    </row>
    <row r="10058" spans="1:14" ht="25.05" x14ac:dyDescent="0.3">
      <c r="A10058" s="3">
        <v>10</v>
      </c>
      <c r="B10058" s="142"/>
      <c r="C10058" s="4" t="s">
        <v>27744</v>
      </c>
      <c r="D10058" s="5">
        <v>45190</v>
      </c>
      <c r="E10058" s="6" t="s">
        <v>4657</v>
      </c>
      <c r="F10058" s="7">
        <v>952560</v>
      </c>
      <c r="G10058" s="6" t="s">
        <v>17</v>
      </c>
      <c r="H10058" s="7">
        <v>100019</v>
      </c>
      <c r="I10058" s="143"/>
      <c r="J10058" s="144"/>
      <c r="K10058" s="145"/>
      <c r="L10058" t="str">
        <f t="shared" si="661"/>
        <v>57355</v>
      </c>
      <c r="M10058">
        <f t="shared" si="663"/>
        <v>57355</v>
      </c>
      <c r="N10058" s="37">
        <f t="shared" si="662"/>
        <v>952560</v>
      </c>
    </row>
    <row r="10059" spans="1:14" ht="25.05" x14ac:dyDescent="0.3">
      <c r="A10059" s="3">
        <v>10</v>
      </c>
      <c r="B10059" s="135"/>
      <c r="C10059" s="4" t="s">
        <v>27745</v>
      </c>
      <c r="D10059" s="5">
        <v>45175</v>
      </c>
      <c r="E10059" s="6" t="s">
        <v>4649</v>
      </c>
      <c r="F10059" s="7">
        <v>973544</v>
      </c>
      <c r="G10059" s="6" t="s">
        <v>17</v>
      </c>
      <c r="H10059" s="7">
        <v>102222</v>
      </c>
      <c r="I10059" s="137"/>
      <c r="J10059" s="140"/>
      <c r="K10059" s="141"/>
      <c r="L10059" t="str">
        <f t="shared" si="661"/>
        <v>53353</v>
      </c>
      <c r="M10059">
        <f t="shared" si="663"/>
        <v>53353</v>
      </c>
      <c r="N10059" s="37">
        <f t="shared" si="662"/>
        <v>973544</v>
      </c>
    </row>
    <row r="10060" spans="1:14" ht="25.05" x14ac:dyDescent="0.3">
      <c r="A10060" s="3">
        <v>10</v>
      </c>
      <c r="B10060" s="134" t="s">
        <v>27746</v>
      </c>
      <c r="C10060" s="4" t="s">
        <v>8569</v>
      </c>
      <c r="D10060" s="5">
        <v>45177</v>
      </c>
      <c r="E10060" s="6" t="s">
        <v>4657</v>
      </c>
      <c r="F10060" s="7">
        <v>476280</v>
      </c>
      <c r="G10060" s="6" t="s">
        <v>17</v>
      </c>
      <c r="H10060" s="7">
        <v>50010</v>
      </c>
      <c r="I10060" s="136">
        <v>1297592</v>
      </c>
      <c r="J10060" s="138" t="s">
        <v>658</v>
      </c>
      <c r="K10060" s="139"/>
      <c r="L10060" t="str">
        <f t="shared" si="661"/>
        <v>54533</v>
      </c>
      <c r="M10060">
        <f t="shared" si="663"/>
        <v>54533</v>
      </c>
      <c r="N10060" s="37">
        <f t="shared" si="662"/>
        <v>476280</v>
      </c>
    </row>
    <row r="10061" spans="1:14" ht="25.05" x14ac:dyDescent="0.3">
      <c r="A10061" s="3">
        <v>10</v>
      </c>
      <c r="B10061" s="135"/>
      <c r="C10061" s="4" t="s">
        <v>27747</v>
      </c>
      <c r="D10061" s="5">
        <v>45194</v>
      </c>
      <c r="E10061" s="6" t="s">
        <v>4649</v>
      </c>
      <c r="F10061" s="7">
        <v>973544</v>
      </c>
      <c r="G10061" s="6" t="s">
        <v>17</v>
      </c>
      <c r="H10061" s="7">
        <v>102222</v>
      </c>
      <c r="I10061" s="137"/>
      <c r="J10061" s="140"/>
      <c r="K10061" s="141"/>
      <c r="L10061" t="str">
        <f t="shared" si="661"/>
        <v>57709</v>
      </c>
      <c r="M10061">
        <f t="shared" si="663"/>
        <v>57709</v>
      </c>
      <c r="N10061" s="37">
        <f t="shared" si="662"/>
        <v>973544</v>
      </c>
    </row>
    <row r="10062" spans="1:14" ht="25.05" x14ac:dyDescent="0.3">
      <c r="A10062" s="3">
        <v>10</v>
      </c>
      <c r="B10062" s="134" t="s">
        <v>27748</v>
      </c>
      <c r="C10062" s="4" t="s">
        <v>27749</v>
      </c>
      <c r="D10062" s="5">
        <v>45195</v>
      </c>
      <c r="E10062" s="6" t="s">
        <v>4649</v>
      </c>
      <c r="F10062" s="7">
        <v>2412877</v>
      </c>
      <c r="G10062" s="6" t="s">
        <v>17</v>
      </c>
      <c r="H10062" s="7">
        <v>253352</v>
      </c>
      <c r="I10062" s="136">
        <v>3883388</v>
      </c>
      <c r="J10062" s="138" t="s">
        <v>664</v>
      </c>
      <c r="K10062" s="139"/>
      <c r="L10062" t="str">
        <f t="shared" si="661"/>
        <v>57793</v>
      </c>
      <c r="M10062">
        <f t="shared" si="663"/>
        <v>57793</v>
      </c>
      <c r="N10062" s="37">
        <f t="shared" si="662"/>
        <v>2412877</v>
      </c>
    </row>
    <row r="10063" spans="1:14" ht="25.05" x14ac:dyDescent="0.3">
      <c r="A10063" s="3">
        <v>10</v>
      </c>
      <c r="B10063" s="142"/>
      <c r="C10063" s="4" t="s">
        <v>27750</v>
      </c>
      <c r="D10063" s="5">
        <v>45192</v>
      </c>
      <c r="E10063" s="6" t="s">
        <v>4657</v>
      </c>
      <c r="F10063" s="7">
        <v>952560</v>
      </c>
      <c r="G10063" s="6" t="s">
        <v>17</v>
      </c>
      <c r="H10063" s="7">
        <v>100019</v>
      </c>
      <c r="I10063" s="143"/>
      <c r="J10063" s="144"/>
      <c r="K10063" s="145"/>
      <c r="L10063" t="str">
        <f t="shared" si="661"/>
        <v>57655</v>
      </c>
      <c r="M10063">
        <f t="shared" si="663"/>
        <v>57655</v>
      </c>
      <c r="N10063" s="37">
        <f t="shared" si="662"/>
        <v>952560</v>
      </c>
    </row>
    <row r="10064" spans="1:14" ht="25.05" x14ac:dyDescent="0.3">
      <c r="A10064" s="3">
        <v>10</v>
      </c>
      <c r="B10064" s="135"/>
      <c r="C10064" s="4" t="s">
        <v>27751</v>
      </c>
      <c r="D10064" s="5">
        <v>45177</v>
      </c>
      <c r="E10064" s="6" t="s">
        <v>4649</v>
      </c>
      <c r="F10064" s="7">
        <v>973544</v>
      </c>
      <c r="G10064" s="6" t="s">
        <v>17</v>
      </c>
      <c r="H10064" s="7">
        <v>102222</v>
      </c>
      <c r="I10064" s="137"/>
      <c r="J10064" s="140"/>
      <c r="K10064" s="141"/>
      <c r="L10064" t="str">
        <f t="shared" si="661"/>
        <v>54556</v>
      </c>
      <c r="M10064">
        <f t="shared" si="663"/>
        <v>54556</v>
      </c>
      <c r="N10064" s="37">
        <f t="shared" si="662"/>
        <v>973544</v>
      </c>
    </row>
    <row r="10065" spans="1:14" ht="25.05" x14ac:dyDescent="0.3">
      <c r="A10065" s="3">
        <v>10</v>
      </c>
      <c r="B10065" s="134" t="s">
        <v>27752</v>
      </c>
      <c r="C10065" s="4" t="s">
        <v>27753</v>
      </c>
      <c r="D10065" s="5">
        <v>45176</v>
      </c>
      <c r="E10065" s="6" t="s">
        <v>4657</v>
      </c>
      <c r="F10065" s="7">
        <v>476280</v>
      </c>
      <c r="G10065" s="6" t="s">
        <v>17</v>
      </c>
      <c r="H10065" s="7">
        <v>50009</v>
      </c>
      <c r="I10065" s="136">
        <v>1723863</v>
      </c>
      <c r="J10065" s="138" t="s">
        <v>673</v>
      </c>
      <c r="K10065" s="139"/>
      <c r="L10065" t="str">
        <f t="shared" si="661"/>
        <v>53451</v>
      </c>
      <c r="M10065">
        <f t="shared" si="663"/>
        <v>53451</v>
      </c>
      <c r="N10065" s="37">
        <f t="shared" si="662"/>
        <v>476280</v>
      </c>
    </row>
    <row r="10066" spans="1:14" ht="25.05" x14ac:dyDescent="0.3">
      <c r="A10066" s="3">
        <v>10</v>
      </c>
      <c r="B10066" s="142"/>
      <c r="C10066" s="4" t="s">
        <v>27754</v>
      </c>
      <c r="D10066" s="5">
        <v>45170</v>
      </c>
      <c r="E10066" s="6" t="s">
        <v>4649</v>
      </c>
      <c r="F10066" s="7">
        <v>486772</v>
      </c>
      <c r="G10066" s="6" t="s">
        <v>17</v>
      </c>
      <c r="H10066" s="7">
        <v>51111</v>
      </c>
      <c r="I10066" s="143"/>
      <c r="J10066" s="144"/>
      <c r="K10066" s="145"/>
      <c r="L10066" t="str">
        <f t="shared" si="661"/>
        <v>53228</v>
      </c>
      <c r="M10066">
        <f t="shared" si="663"/>
        <v>53228</v>
      </c>
      <c r="N10066" s="37">
        <f t="shared" si="662"/>
        <v>486772</v>
      </c>
    </row>
    <row r="10067" spans="1:14" ht="25.05" x14ac:dyDescent="0.3">
      <c r="A10067" s="3">
        <v>10</v>
      </c>
      <c r="B10067" s="135"/>
      <c r="C10067" s="4" t="s">
        <v>27755</v>
      </c>
      <c r="D10067" s="5">
        <v>45189</v>
      </c>
      <c r="E10067" s="6" t="s">
        <v>8500</v>
      </c>
      <c r="F10067" s="7">
        <v>963052</v>
      </c>
      <c r="G10067" s="6" t="s">
        <v>17</v>
      </c>
      <c r="H10067" s="7">
        <v>101121</v>
      </c>
      <c r="I10067" s="137"/>
      <c r="J10067" s="140"/>
      <c r="K10067" s="141"/>
      <c r="L10067" t="str">
        <f t="shared" si="661"/>
        <v>56490</v>
      </c>
      <c r="M10067">
        <f t="shared" si="663"/>
        <v>56490</v>
      </c>
      <c r="N10067" s="37">
        <f t="shared" si="662"/>
        <v>963052</v>
      </c>
    </row>
    <row r="10068" spans="1:14" ht="25.05" x14ac:dyDescent="0.3">
      <c r="A10068" s="3">
        <v>10</v>
      </c>
      <c r="B10068" s="134" t="s">
        <v>27756</v>
      </c>
      <c r="C10068" s="4" t="s">
        <v>27757</v>
      </c>
      <c r="D10068" s="5">
        <v>45199</v>
      </c>
      <c r="E10068" s="6" t="s">
        <v>4649</v>
      </c>
      <c r="F10068" s="7">
        <v>2164244</v>
      </c>
      <c r="G10068" s="6" t="s">
        <v>17</v>
      </c>
      <c r="H10068" s="7">
        <v>227245</v>
      </c>
      <c r="I10068" s="136">
        <v>5093431</v>
      </c>
      <c r="J10068" s="138" t="s">
        <v>684</v>
      </c>
      <c r="K10068" s="139"/>
      <c r="L10068" t="str">
        <f t="shared" si="661"/>
        <v>59148</v>
      </c>
      <c r="M10068">
        <f t="shared" si="663"/>
        <v>59148</v>
      </c>
      <c r="N10068" s="37">
        <f t="shared" si="662"/>
        <v>2164244</v>
      </c>
    </row>
    <row r="10069" spans="1:14" ht="25.05" x14ac:dyDescent="0.3">
      <c r="A10069" s="3">
        <v>10</v>
      </c>
      <c r="B10069" s="142"/>
      <c r="C10069" s="4" t="s">
        <v>27758</v>
      </c>
      <c r="D10069" s="5">
        <v>45190</v>
      </c>
      <c r="E10069" s="6" t="s">
        <v>27759</v>
      </c>
      <c r="F10069" s="7">
        <v>952560</v>
      </c>
      <c r="G10069" s="6" t="s">
        <v>17</v>
      </c>
      <c r="H10069" s="7">
        <v>100019</v>
      </c>
      <c r="I10069" s="143"/>
      <c r="J10069" s="144"/>
      <c r="K10069" s="145"/>
      <c r="L10069" t="str">
        <f t="shared" si="661"/>
        <v>57360</v>
      </c>
      <c r="M10069">
        <f t="shared" si="663"/>
        <v>57360</v>
      </c>
      <c r="N10069" s="37">
        <f t="shared" si="662"/>
        <v>952560</v>
      </c>
    </row>
    <row r="10070" spans="1:14" ht="25.05" x14ac:dyDescent="0.3">
      <c r="A10070" s="3">
        <v>10</v>
      </c>
      <c r="B10070" s="135"/>
      <c r="C10070" s="4" t="s">
        <v>27760</v>
      </c>
      <c r="D10070" s="5">
        <v>45185</v>
      </c>
      <c r="E10070" s="6" t="s">
        <v>4649</v>
      </c>
      <c r="F10070" s="7">
        <v>2574180</v>
      </c>
      <c r="G10070" s="6" t="s">
        <v>17</v>
      </c>
      <c r="H10070" s="7">
        <v>270289</v>
      </c>
      <c r="I10070" s="137"/>
      <c r="J10070" s="140"/>
      <c r="K10070" s="141"/>
      <c r="L10070" t="str">
        <f t="shared" si="661"/>
        <v>56216</v>
      </c>
      <c r="M10070">
        <f t="shared" si="663"/>
        <v>56216</v>
      </c>
      <c r="N10070" s="37">
        <f t="shared" si="662"/>
        <v>2574180</v>
      </c>
    </row>
    <row r="10071" spans="1:14" ht="37.6" x14ac:dyDescent="0.3">
      <c r="A10071" s="3">
        <v>10</v>
      </c>
      <c r="B10071" s="8" t="s">
        <v>27761</v>
      </c>
      <c r="C10071" s="4" t="s">
        <v>27762</v>
      </c>
      <c r="D10071" s="5">
        <v>45194</v>
      </c>
      <c r="E10071" s="6" t="s">
        <v>4649</v>
      </c>
      <c r="F10071" s="7">
        <v>973544</v>
      </c>
      <c r="G10071" s="6" t="s">
        <v>17</v>
      </c>
      <c r="H10071" s="7">
        <v>102222</v>
      </c>
      <c r="I10071" s="11">
        <v>871322</v>
      </c>
      <c r="J10071" s="132" t="s">
        <v>693</v>
      </c>
      <c r="K10071" s="133"/>
      <c r="L10071" t="str">
        <f t="shared" si="661"/>
        <v>57710</v>
      </c>
      <c r="M10071">
        <f t="shared" si="663"/>
        <v>57710</v>
      </c>
      <c r="N10071" s="37">
        <f t="shared" si="662"/>
        <v>973544</v>
      </c>
    </row>
    <row r="10072" spans="1:14" ht="37.6" x14ac:dyDescent="0.3">
      <c r="A10072" s="3">
        <v>10</v>
      </c>
      <c r="B10072" s="8" t="s">
        <v>27763</v>
      </c>
      <c r="C10072" s="4" t="s">
        <v>27764</v>
      </c>
      <c r="D10072" s="5">
        <v>45182</v>
      </c>
      <c r="E10072" s="6" t="s">
        <v>27765</v>
      </c>
      <c r="F10072" s="7">
        <v>476280</v>
      </c>
      <c r="G10072" s="6" t="s">
        <v>17</v>
      </c>
      <c r="H10072" s="7">
        <v>50009</v>
      </c>
      <c r="I10072" s="11">
        <v>426271</v>
      </c>
      <c r="J10072" s="132" t="s">
        <v>7986</v>
      </c>
      <c r="K10072" s="133"/>
      <c r="L10072" t="str">
        <f t="shared" si="661"/>
        <v>54997</v>
      </c>
      <c r="M10072">
        <f t="shared" si="663"/>
        <v>54997</v>
      </c>
      <c r="N10072" s="37">
        <f t="shared" si="662"/>
        <v>476280</v>
      </c>
    </row>
    <row r="10073" spans="1:14" ht="37.6" x14ac:dyDescent="0.3">
      <c r="A10073" s="3">
        <v>10</v>
      </c>
      <c r="B10073" s="8" t="s">
        <v>27766</v>
      </c>
      <c r="C10073" s="4" t="s">
        <v>27767</v>
      </c>
      <c r="D10073" s="5">
        <v>45182</v>
      </c>
      <c r="E10073" s="6" t="s">
        <v>4657</v>
      </c>
      <c r="F10073" s="7">
        <v>476280</v>
      </c>
      <c r="G10073" s="6" t="s">
        <v>17</v>
      </c>
      <c r="H10073" s="7">
        <v>50009</v>
      </c>
      <c r="I10073" s="11">
        <v>426271</v>
      </c>
      <c r="J10073" s="132" t="s">
        <v>698</v>
      </c>
      <c r="K10073" s="133"/>
      <c r="L10073" t="str">
        <f t="shared" si="661"/>
        <v>54998</v>
      </c>
      <c r="M10073">
        <f t="shared" si="663"/>
        <v>54998</v>
      </c>
      <c r="N10073" s="37">
        <f t="shared" si="662"/>
        <v>476280</v>
      </c>
    </row>
    <row r="10074" spans="1:14" ht="37.6" x14ac:dyDescent="0.3">
      <c r="A10074" s="3">
        <v>10</v>
      </c>
      <c r="B10074" s="8" t="s">
        <v>27768</v>
      </c>
      <c r="C10074" s="4" t="s">
        <v>27769</v>
      </c>
      <c r="D10074" s="5">
        <v>45176</v>
      </c>
      <c r="E10074" s="6" t="s">
        <v>4657</v>
      </c>
      <c r="F10074" s="7">
        <v>952560</v>
      </c>
      <c r="G10074" s="6" t="s">
        <v>17</v>
      </c>
      <c r="H10074" s="7">
        <v>100019</v>
      </c>
      <c r="I10074" s="11">
        <v>852541</v>
      </c>
      <c r="J10074" s="132" t="s">
        <v>708</v>
      </c>
      <c r="K10074" s="133"/>
      <c r="L10074" t="str">
        <f t="shared" si="661"/>
        <v>53445</v>
      </c>
      <c r="M10074">
        <f t="shared" si="663"/>
        <v>53445</v>
      </c>
      <c r="N10074" s="37">
        <f t="shared" si="662"/>
        <v>952560</v>
      </c>
    </row>
    <row r="10075" spans="1:14" ht="37.6" x14ac:dyDescent="0.3">
      <c r="A10075" s="3">
        <v>10</v>
      </c>
      <c r="B10075" s="8" t="s">
        <v>27770</v>
      </c>
      <c r="C10075" s="4" t="s">
        <v>27771</v>
      </c>
      <c r="D10075" s="5">
        <v>45181</v>
      </c>
      <c r="E10075" s="6" t="s">
        <v>4649</v>
      </c>
      <c r="F10075" s="7">
        <v>973544</v>
      </c>
      <c r="G10075" s="6" t="s">
        <v>17</v>
      </c>
      <c r="H10075" s="7">
        <v>102222</v>
      </c>
      <c r="I10075" s="11">
        <v>871322</v>
      </c>
      <c r="J10075" s="132" t="s">
        <v>712</v>
      </c>
      <c r="K10075" s="133"/>
      <c r="L10075" t="str">
        <f t="shared" si="661"/>
        <v>54914</v>
      </c>
      <c r="M10075">
        <f t="shared" si="663"/>
        <v>54914</v>
      </c>
      <c r="N10075" s="37">
        <f t="shared" si="662"/>
        <v>973544</v>
      </c>
    </row>
    <row r="10076" spans="1:14" ht="37.6" x14ac:dyDescent="0.3">
      <c r="A10076" s="3">
        <v>10</v>
      </c>
      <c r="B10076" s="8" t="s">
        <v>27772</v>
      </c>
      <c r="C10076" s="4" t="s">
        <v>27773</v>
      </c>
      <c r="D10076" s="5">
        <v>45175</v>
      </c>
      <c r="E10076" s="6" t="s">
        <v>27774</v>
      </c>
      <c r="F10076" s="7">
        <v>476280</v>
      </c>
      <c r="G10076" s="6" t="s">
        <v>17</v>
      </c>
      <c r="H10076" s="7">
        <v>50009</v>
      </c>
      <c r="I10076" s="11">
        <v>426271</v>
      </c>
      <c r="J10076" s="132" t="s">
        <v>717</v>
      </c>
      <c r="K10076" s="133"/>
      <c r="L10076" t="str">
        <f t="shared" si="661"/>
        <v>53432</v>
      </c>
      <c r="M10076">
        <f t="shared" si="663"/>
        <v>53432</v>
      </c>
      <c r="N10076" s="37">
        <f t="shared" si="662"/>
        <v>476280</v>
      </c>
    </row>
    <row r="10077" spans="1:14" ht="25.05" x14ac:dyDescent="0.3">
      <c r="A10077" s="3">
        <v>10</v>
      </c>
      <c r="B10077" s="134" t="s">
        <v>27775</v>
      </c>
      <c r="C10077" s="4" t="s">
        <v>27776</v>
      </c>
      <c r="D10077" s="5">
        <v>45177</v>
      </c>
      <c r="E10077" s="6" t="s">
        <v>4657</v>
      </c>
      <c r="F10077" s="7">
        <v>476280</v>
      </c>
      <c r="G10077" s="6" t="s">
        <v>17</v>
      </c>
      <c r="H10077" s="7">
        <v>50009</v>
      </c>
      <c r="I10077" s="136">
        <v>861932</v>
      </c>
      <c r="J10077" s="138" t="s">
        <v>1866</v>
      </c>
      <c r="K10077" s="139"/>
      <c r="L10077" t="str">
        <f t="shared" si="661"/>
        <v>54536</v>
      </c>
      <c r="M10077">
        <f t="shared" si="663"/>
        <v>54536</v>
      </c>
      <c r="N10077" s="37">
        <f t="shared" si="662"/>
        <v>476280</v>
      </c>
    </row>
    <row r="10078" spans="1:14" ht="25.05" x14ac:dyDescent="0.3">
      <c r="A10078" s="3">
        <v>10</v>
      </c>
      <c r="B10078" s="135"/>
      <c r="C10078" s="4" t="s">
        <v>27777</v>
      </c>
      <c r="D10078" s="5">
        <v>45195</v>
      </c>
      <c r="E10078" s="6" t="s">
        <v>4649</v>
      </c>
      <c r="F10078" s="7">
        <v>486772</v>
      </c>
      <c r="G10078" s="6" t="s">
        <v>17</v>
      </c>
      <c r="H10078" s="7">
        <v>51111</v>
      </c>
      <c r="I10078" s="137"/>
      <c r="J10078" s="140"/>
      <c r="K10078" s="141"/>
      <c r="L10078" t="str">
        <f t="shared" si="661"/>
        <v>57822</v>
      </c>
      <c r="M10078">
        <f t="shared" si="663"/>
        <v>57822</v>
      </c>
      <c r="N10078" s="37">
        <f t="shared" si="662"/>
        <v>486772</v>
      </c>
    </row>
    <row r="10079" spans="1:14" ht="25.05" x14ac:dyDescent="0.3">
      <c r="A10079" s="3">
        <v>10</v>
      </c>
      <c r="B10079" s="134" t="s">
        <v>27778</v>
      </c>
      <c r="C10079" s="4" t="s">
        <v>27779</v>
      </c>
      <c r="D10079" s="5">
        <v>45189</v>
      </c>
      <c r="E10079" s="6" t="s">
        <v>4649</v>
      </c>
      <c r="F10079" s="7">
        <v>486772</v>
      </c>
      <c r="G10079" s="6" t="s">
        <v>17</v>
      </c>
      <c r="H10079" s="7">
        <v>51111</v>
      </c>
      <c r="I10079" s="136">
        <v>861932</v>
      </c>
      <c r="J10079" s="138" t="s">
        <v>4992</v>
      </c>
      <c r="K10079" s="139"/>
      <c r="L10079" t="str">
        <f t="shared" si="661"/>
        <v>56508</v>
      </c>
      <c r="M10079">
        <f t="shared" si="663"/>
        <v>56508</v>
      </c>
      <c r="N10079" s="37">
        <f t="shared" si="662"/>
        <v>486772</v>
      </c>
    </row>
    <row r="10080" spans="1:14" ht="25.05" x14ac:dyDescent="0.3">
      <c r="A10080" s="3">
        <v>10</v>
      </c>
      <c r="B10080" s="135"/>
      <c r="C10080" s="4" t="s">
        <v>27780</v>
      </c>
      <c r="D10080" s="5">
        <v>45182</v>
      </c>
      <c r="E10080" s="6" t="s">
        <v>4657</v>
      </c>
      <c r="F10080" s="7">
        <v>476280</v>
      </c>
      <c r="G10080" s="6" t="s">
        <v>17</v>
      </c>
      <c r="H10080" s="7">
        <v>50009</v>
      </c>
      <c r="I10080" s="137"/>
      <c r="J10080" s="140"/>
      <c r="K10080" s="141"/>
      <c r="L10080" t="str">
        <f t="shared" si="661"/>
        <v>54999</v>
      </c>
      <c r="M10080">
        <f t="shared" si="663"/>
        <v>54999</v>
      </c>
      <c r="N10080" s="37">
        <f t="shared" si="662"/>
        <v>476280</v>
      </c>
    </row>
    <row r="10081" spans="1:14" ht="37.6" x14ac:dyDescent="0.3">
      <c r="A10081" s="3">
        <v>10</v>
      </c>
      <c r="B10081" s="8" t="s">
        <v>27781</v>
      </c>
      <c r="C10081" s="4" t="s">
        <v>27782</v>
      </c>
      <c r="D10081" s="5">
        <v>45185</v>
      </c>
      <c r="E10081" s="6" t="s">
        <v>4649</v>
      </c>
      <c r="F10081" s="7">
        <v>2097900</v>
      </c>
      <c r="G10081" s="6" t="s">
        <v>17</v>
      </c>
      <c r="H10081" s="7">
        <v>220280</v>
      </c>
      <c r="I10081" s="11">
        <v>1877620</v>
      </c>
      <c r="J10081" s="132" t="s">
        <v>722</v>
      </c>
      <c r="K10081" s="133"/>
      <c r="L10081" t="str">
        <f t="shared" si="661"/>
        <v>56210</v>
      </c>
      <c r="M10081">
        <f t="shared" si="663"/>
        <v>56210</v>
      </c>
      <c r="N10081" s="37">
        <f t="shared" si="662"/>
        <v>2097900</v>
      </c>
    </row>
    <row r="10082" spans="1:14" ht="25.05" x14ac:dyDescent="0.3">
      <c r="A10082" s="3">
        <v>10</v>
      </c>
      <c r="B10082" s="134" t="s">
        <v>27783</v>
      </c>
      <c r="C10082" s="4" t="s">
        <v>27784</v>
      </c>
      <c r="D10082" s="5">
        <v>45175</v>
      </c>
      <c r="E10082" s="6" t="s">
        <v>4657</v>
      </c>
      <c r="F10082" s="7">
        <v>857304</v>
      </c>
      <c r="G10082" s="6" t="s">
        <v>17</v>
      </c>
      <c r="H10082" s="7">
        <v>90017</v>
      </c>
      <c r="I10082" s="136">
        <v>10626335</v>
      </c>
      <c r="J10082" s="138" t="s">
        <v>726</v>
      </c>
      <c r="K10082" s="139"/>
      <c r="L10082" t="str">
        <f t="shared" ref="L10082:L10143" si="664">+RIGHT(C10082,5)</f>
        <v>53437</v>
      </c>
      <c r="M10082">
        <f t="shared" si="663"/>
        <v>53437</v>
      </c>
      <c r="N10082" s="37">
        <f t="shared" ref="N10082:N10143" si="665">+F10082</f>
        <v>857304</v>
      </c>
    </row>
    <row r="10083" spans="1:14" ht="25.05" x14ac:dyDescent="0.3">
      <c r="A10083" s="3">
        <v>10</v>
      </c>
      <c r="B10083" s="142"/>
      <c r="C10083" s="4" t="s">
        <v>27785</v>
      </c>
      <c r="D10083" s="5">
        <v>45173</v>
      </c>
      <c r="E10083" s="6" t="s">
        <v>4649</v>
      </c>
      <c r="F10083" s="7">
        <v>2759594</v>
      </c>
      <c r="G10083" s="6" t="s">
        <v>17</v>
      </c>
      <c r="H10083" s="7">
        <v>289757</v>
      </c>
      <c r="I10083" s="143"/>
      <c r="J10083" s="144"/>
      <c r="K10083" s="145"/>
      <c r="L10083" t="str">
        <f t="shared" si="664"/>
        <v>53253</v>
      </c>
      <c r="M10083">
        <f t="shared" ref="M10083:M10143" si="666">+L10083*1</f>
        <v>53253</v>
      </c>
      <c r="N10083" s="37">
        <f t="shared" si="665"/>
        <v>2759594</v>
      </c>
    </row>
    <row r="10084" spans="1:14" ht="25.05" x14ac:dyDescent="0.3">
      <c r="A10084" s="3">
        <v>10</v>
      </c>
      <c r="B10084" s="142"/>
      <c r="C10084" s="4" t="s">
        <v>27786</v>
      </c>
      <c r="D10084" s="5">
        <v>45187</v>
      </c>
      <c r="E10084" s="6" t="s">
        <v>4649</v>
      </c>
      <c r="F10084" s="7">
        <v>3831224</v>
      </c>
      <c r="G10084" s="6" t="s">
        <v>17</v>
      </c>
      <c r="H10084" s="7">
        <v>402279</v>
      </c>
      <c r="I10084" s="143"/>
      <c r="J10084" s="144"/>
      <c r="K10084" s="145"/>
      <c r="L10084" t="str">
        <f t="shared" si="664"/>
        <v>56311</v>
      </c>
      <c r="M10084">
        <f t="shared" si="666"/>
        <v>56311</v>
      </c>
      <c r="N10084" s="37">
        <f t="shared" si="665"/>
        <v>3831224</v>
      </c>
    </row>
    <row r="10085" spans="1:14" ht="25.05" x14ac:dyDescent="0.3">
      <c r="A10085" s="3">
        <v>10</v>
      </c>
      <c r="B10085" s="142"/>
      <c r="C10085" s="4" t="s">
        <v>27787</v>
      </c>
      <c r="D10085" s="5">
        <v>45189</v>
      </c>
      <c r="E10085" s="6" t="s">
        <v>4649</v>
      </c>
      <c r="F10085" s="7">
        <v>973544</v>
      </c>
      <c r="G10085" s="6" t="s">
        <v>17</v>
      </c>
      <c r="H10085" s="7">
        <v>102222</v>
      </c>
      <c r="I10085" s="143"/>
      <c r="J10085" s="144"/>
      <c r="K10085" s="145"/>
      <c r="L10085" t="str">
        <f t="shared" si="664"/>
        <v>56472</v>
      </c>
      <c r="M10085">
        <f t="shared" si="666"/>
        <v>56472</v>
      </c>
      <c r="N10085" s="37">
        <f t="shared" si="665"/>
        <v>973544</v>
      </c>
    </row>
    <row r="10086" spans="1:14" ht="25.05" x14ac:dyDescent="0.3">
      <c r="A10086" s="3">
        <v>10</v>
      </c>
      <c r="B10086" s="142"/>
      <c r="C10086" s="4" t="s">
        <v>27788</v>
      </c>
      <c r="D10086" s="5">
        <v>45175</v>
      </c>
      <c r="E10086" s="6" t="s">
        <v>4657</v>
      </c>
      <c r="F10086" s="7">
        <v>476280</v>
      </c>
      <c r="G10086" s="6" t="s">
        <v>17</v>
      </c>
      <c r="H10086" s="7">
        <v>50009</v>
      </c>
      <c r="I10086" s="143"/>
      <c r="J10086" s="144"/>
      <c r="K10086" s="145"/>
      <c r="L10086" t="str">
        <f t="shared" si="664"/>
        <v>53436</v>
      </c>
      <c r="M10086">
        <f t="shared" si="666"/>
        <v>53436</v>
      </c>
      <c r="N10086" s="37">
        <f t="shared" si="665"/>
        <v>476280</v>
      </c>
    </row>
    <row r="10087" spans="1:14" ht="25.05" x14ac:dyDescent="0.3">
      <c r="A10087" s="3">
        <v>10</v>
      </c>
      <c r="B10087" s="142"/>
      <c r="C10087" s="4" t="s">
        <v>27789</v>
      </c>
      <c r="D10087" s="5">
        <v>45185</v>
      </c>
      <c r="E10087" s="6" t="s">
        <v>4649</v>
      </c>
      <c r="F10087" s="7">
        <v>2001510</v>
      </c>
      <c r="G10087" s="6" t="s">
        <v>17</v>
      </c>
      <c r="H10087" s="7">
        <v>210159</v>
      </c>
      <c r="I10087" s="143"/>
      <c r="J10087" s="144"/>
      <c r="K10087" s="145"/>
      <c r="L10087" t="str">
        <f t="shared" si="664"/>
        <v>56247</v>
      </c>
      <c r="M10087">
        <f t="shared" si="666"/>
        <v>56247</v>
      </c>
      <c r="N10087" s="37">
        <f t="shared" si="665"/>
        <v>2001510</v>
      </c>
    </row>
    <row r="10088" spans="1:14" ht="25.05" x14ac:dyDescent="0.3">
      <c r="A10088" s="3">
        <v>10</v>
      </c>
      <c r="B10088" s="135"/>
      <c r="C10088" s="4" t="s">
        <v>27790</v>
      </c>
      <c r="D10088" s="5">
        <v>45189</v>
      </c>
      <c r="E10088" s="6" t="s">
        <v>4649</v>
      </c>
      <c r="F10088" s="7">
        <v>973544</v>
      </c>
      <c r="G10088" s="6" t="s">
        <v>17</v>
      </c>
      <c r="H10088" s="7">
        <v>102222</v>
      </c>
      <c r="I10088" s="137"/>
      <c r="J10088" s="140"/>
      <c r="K10088" s="141"/>
      <c r="L10088" t="str">
        <f t="shared" si="664"/>
        <v>56470</v>
      </c>
      <c r="M10088">
        <f t="shared" si="666"/>
        <v>56470</v>
      </c>
      <c r="N10088" s="37">
        <f t="shared" si="665"/>
        <v>973544</v>
      </c>
    </row>
    <row r="10089" spans="1:14" ht="25.05" x14ac:dyDescent="0.3">
      <c r="A10089" s="3">
        <v>10</v>
      </c>
      <c r="B10089" s="134" t="s">
        <v>27791</v>
      </c>
      <c r="C10089" s="4" t="s">
        <v>27792</v>
      </c>
      <c r="D10089" s="5">
        <v>45178</v>
      </c>
      <c r="E10089" s="6" t="s">
        <v>4657</v>
      </c>
      <c r="F10089" s="7">
        <v>476280</v>
      </c>
      <c r="G10089" s="6" t="s">
        <v>17</v>
      </c>
      <c r="H10089" s="7">
        <v>50010</v>
      </c>
      <c r="I10089" s="136">
        <v>1297592</v>
      </c>
      <c r="J10089" s="138" t="s">
        <v>735</v>
      </c>
      <c r="K10089" s="139"/>
      <c r="L10089" t="str">
        <f t="shared" si="664"/>
        <v>54740</v>
      </c>
      <c r="M10089">
        <f t="shared" si="666"/>
        <v>54740</v>
      </c>
      <c r="N10089" s="37">
        <f t="shared" si="665"/>
        <v>476280</v>
      </c>
    </row>
    <row r="10090" spans="1:14" ht="25.05" x14ac:dyDescent="0.3">
      <c r="A10090" s="3">
        <v>10</v>
      </c>
      <c r="B10090" s="135"/>
      <c r="C10090" s="4" t="s">
        <v>27793</v>
      </c>
      <c r="D10090" s="5">
        <v>45192</v>
      </c>
      <c r="E10090" s="6" t="s">
        <v>4649</v>
      </c>
      <c r="F10090" s="7">
        <v>973544</v>
      </c>
      <c r="G10090" s="6" t="s">
        <v>17</v>
      </c>
      <c r="H10090" s="7">
        <v>102222</v>
      </c>
      <c r="I10090" s="137"/>
      <c r="J10090" s="140"/>
      <c r="K10090" s="141"/>
      <c r="L10090" t="str">
        <f t="shared" si="664"/>
        <v>57701</v>
      </c>
      <c r="M10090">
        <f t="shared" si="666"/>
        <v>57701</v>
      </c>
      <c r="N10090" s="37">
        <f t="shared" si="665"/>
        <v>973544</v>
      </c>
    </row>
    <row r="10091" spans="1:14" ht="37.6" x14ac:dyDescent="0.3">
      <c r="A10091" s="3">
        <v>10</v>
      </c>
      <c r="B10091" s="8" t="s">
        <v>27794</v>
      </c>
      <c r="C10091" s="4" t="s">
        <v>27795</v>
      </c>
      <c r="D10091" s="5">
        <v>45182</v>
      </c>
      <c r="E10091" s="6" t="s">
        <v>4657</v>
      </c>
      <c r="F10091" s="7">
        <v>952560</v>
      </c>
      <c r="G10091" s="6" t="s">
        <v>17</v>
      </c>
      <c r="H10091" s="7">
        <v>100019</v>
      </c>
      <c r="I10091" s="11">
        <v>852541</v>
      </c>
      <c r="J10091" s="132" t="s">
        <v>739</v>
      </c>
      <c r="K10091" s="133"/>
      <c r="L10091" t="str">
        <f t="shared" si="664"/>
        <v>55000</v>
      </c>
      <c r="M10091">
        <f t="shared" si="666"/>
        <v>55000</v>
      </c>
      <c r="N10091" s="37">
        <f t="shared" si="665"/>
        <v>952560</v>
      </c>
    </row>
    <row r="10092" spans="1:14" ht="25.05" x14ac:dyDescent="0.3">
      <c r="A10092" s="3">
        <v>10</v>
      </c>
      <c r="B10092" s="134" t="s">
        <v>27796</v>
      </c>
      <c r="C10092" s="4" t="s">
        <v>27797</v>
      </c>
      <c r="D10092" s="5">
        <v>45175</v>
      </c>
      <c r="E10092" s="6" t="s">
        <v>4649</v>
      </c>
      <c r="F10092" s="7">
        <v>963052</v>
      </c>
      <c r="G10092" s="6" t="s">
        <v>17</v>
      </c>
      <c r="H10092" s="7">
        <v>101121</v>
      </c>
      <c r="I10092" s="136">
        <v>3184603</v>
      </c>
      <c r="J10092" s="138" t="s">
        <v>749</v>
      </c>
      <c r="K10092" s="139"/>
      <c r="L10092" t="str">
        <f t="shared" si="664"/>
        <v>53421</v>
      </c>
      <c r="M10092">
        <f t="shared" si="666"/>
        <v>53421</v>
      </c>
      <c r="N10092" s="37">
        <f t="shared" si="665"/>
        <v>963052</v>
      </c>
    </row>
    <row r="10093" spans="1:14" ht="25.05" x14ac:dyDescent="0.3">
      <c r="A10093" s="3">
        <v>10</v>
      </c>
      <c r="B10093" s="142"/>
      <c r="C10093" s="4" t="s">
        <v>27798</v>
      </c>
      <c r="D10093" s="5">
        <v>45178</v>
      </c>
      <c r="E10093" s="6" t="s">
        <v>4657</v>
      </c>
      <c r="F10093" s="7">
        <v>476280</v>
      </c>
      <c r="G10093" s="6" t="s">
        <v>17</v>
      </c>
      <c r="H10093" s="7">
        <v>50009</v>
      </c>
      <c r="I10093" s="143"/>
      <c r="J10093" s="144"/>
      <c r="K10093" s="145"/>
      <c r="L10093" t="str">
        <f t="shared" si="664"/>
        <v>54741</v>
      </c>
      <c r="M10093">
        <f t="shared" si="666"/>
        <v>54741</v>
      </c>
      <c r="N10093" s="37">
        <f t="shared" si="665"/>
        <v>476280</v>
      </c>
    </row>
    <row r="10094" spans="1:14" ht="25.05" x14ac:dyDescent="0.3">
      <c r="A10094" s="3">
        <v>10</v>
      </c>
      <c r="B10094" s="142"/>
      <c r="C10094" s="4" t="s">
        <v>27799</v>
      </c>
      <c r="D10094" s="5">
        <v>45192</v>
      </c>
      <c r="E10094" s="6" t="s">
        <v>4649</v>
      </c>
      <c r="F10094" s="7">
        <v>973544</v>
      </c>
      <c r="G10094" s="6" t="s">
        <v>17</v>
      </c>
      <c r="H10094" s="7">
        <v>102222</v>
      </c>
      <c r="I10094" s="143"/>
      <c r="J10094" s="144"/>
      <c r="K10094" s="145"/>
      <c r="L10094" t="str">
        <f t="shared" si="664"/>
        <v>57702</v>
      </c>
      <c r="M10094">
        <f t="shared" si="666"/>
        <v>57702</v>
      </c>
      <c r="N10094" s="37">
        <f t="shared" si="665"/>
        <v>973544</v>
      </c>
    </row>
    <row r="10095" spans="1:14" ht="25.05" x14ac:dyDescent="0.3">
      <c r="A10095" s="3">
        <v>10</v>
      </c>
      <c r="B10095" s="135"/>
      <c r="C10095" s="4" t="s">
        <v>27800</v>
      </c>
      <c r="D10095" s="5">
        <v>45185</v>
      </c>
      <c r="E10095" s="6" t="s">
        <v>4649</v>
      </c>
      <c r="F10095" s="7">
        <v>1145340</v>
      </c>
      <c r="G10095" s="6" t="s">
        <v>17</v>
      </c>
      <c r="H10095" s="7">
        <v>120261</v>
      </c>
      <c r="I10095" s="137"/>
      <c r="J10095" s="140"/>
      <c r="K10095" s="141"/>
      <c r="L10095" t="str">
        <f t="shared" si="664"/>
        <v>56271</v>
      </c>
      <c r="M10095">
        <f t="shared" si="666"/>
        <v>56271</v>
      </c>
      <c r="N10095" s="37">
        <f t="shared" si="665"/>
        <v>1145340</v>
      </c>
    </row>
    <row r="10096" spans="1:14" ht="25.05" x14ac:dyDescent="0.3">
      <c r="A10096" s="3">
        <v>10</v>
      </c>
      <c r="B10096" s="134" t="s">
        <v>27801</v>
      </c>
      <c r="C10096" s="4" t="s">
        <v>27802</v>
      </c>
      <c r="D10096" s="5">
        <v>45190</v>
      </c>
      <c r="E10096" s="6" t="s">
        <v>4649</v>
      </c>
      <c r="F10096" s="7">
        <v>1155663</v>
      </c>
      <c r="G10096" s="6" t="s">
        <v>17</v>
      </c>
      <c r="H10096" s="7">
        <v>121345</v>
      </c>
      <c r="I10096" s="136">
        <v>4050140</v>
      </c>
      <c r="J10096" s="138" t="s">
        <v>767</v>
      </c>
      <c r="K10096" s="139"/>
      <c r="L10096" t="str">
        <f t="shared" si="664"/>
        <v>57543</v>
      </c>
      <c r="M10096">
        <f t="shared" si="666"/>
        <v>57543</v>
      </c>
      <c r="N10096" s="37">
        <f t="shared" si="665"/>
        <v>1155663</v>
      </c>
    </row>
    <row r="10097" spans="1:14" ht="25.05" x14ac:dyDescent="0.3">
      <c r="A10097" s="3">
        <v>10</v>
      </c>
      <c r="B10097" s="142"/>
      <c r="C10097" s="4" t="s">
        <v>27803</v>
      </c>
      <c r="D10097" s="5">
        <v>45194</v>
      </c>
      <c r="E10097" s="6" t="s">
        <v>4649</v>
      </c>
      <c r="F10097" s="7">
        <v>973544</v>
      </c>
      <c r="G10097" s="6" t="s">
        <v>17</v>
      </c>
      <c r="H10097" s="7">
        <v>102222</v>
      </c>
      <c r="I10097" s="143"/>
      <c r="J10097" s="144"/>
      <c r="K10097" s="145"/>
      <c r="L10097" t="str">
        <f t="shared" si="664"/>
        <v>57769</v>
      </c>
      <c r="M10097">
        <f t="shared" si="666"/>
        <v>57769</v>
      </c>
      <c r="N10097" s="37">
        <f t="shared" si="665"/>
        <v>973544</v>
      </c>
    </row>
    <row r="10098" spans="1:14" ht="25.05" x14ac:dyDescent="0.3">
      <c r="A10098" s="3">
        <v>10</v>
      </c>
      <c r="B10098" s="142"/>
      <c r="C10098" s="4" t="s">
        <v>27804</v>
      </c>
      <c r="D10098" s="5">
        <v>45176</v>
      </c>
      <c r="E10098" s="6" t="s">
        <v>4657</v>
      </c>
      <c r="F10098" s="7">
        <v>476280</v>
      </c>
      <c r="G10098" s="6" t="s">
        <v>17</v>
      </c>
      <c r="H10098" s="7">
        <v>50009</v>
      </c>
      <c r="I10098" s="143"/>
      <c r="J10098" s="144"/>
      <c r="K10098" s="145"/>
      <c r="L10098" t="str">
        <f t="shared" si="664"/>
        <v>54470</v>
      </c>
      <c r="M10098">
        <f t="shared" si="666"/>
        <v>54470</v>
      </c>
      <c r="N10098" s="37">
        <f t="shared" si="665"/>
        <v>476280</v>
      </c>
    </row>
    <row r="10099" spans="1:14" ht="25.05" x14ac:dyDescent="0.3">
      <c r="A10099" s="3">
        <v>10</v>
      </c>
      <c r="B10099" s="142"/>
      <c r="C10099" s="4" t="s">
        <v>27805</v>
      </c>
      <c r="D10099" s="5">
        <v>45176</v>
      </c>
      <c r="E10099" s="6" t="s">
        <v>4657</v>
      </c>
      <c r="F10099" s="7">
        <v>476280</v>
      </c>
      <c r="G10099" s="6" t="s">
        <v>17</v>
      </c>
      <c r="H10099" s="7">
        <v>50009</v>
      </c>
      <c r="I10099" s="143"/>
      <c r="J10099" s="144"/>
      <c r="K10099" s="145"/>
      <c r="L10099" t="str">
        <f t="shared" si="664"/>
        <v>54469</v>
      </c>
      <c r="M10099">
        <f t="shared" si="666"/>
        <v>54469</v>
      </c>
      <c r="N10099" s="37">
        <f t="shared" si="665"/>
        <v>476280</v>
      </c>
    </row>
    <row r="10100" spans="1:14" ht="25.05" x14ac:dyDescent="0.3">
      <c r="A10100" s="3">
        <v>10</v>
      </c>
      <c r="B10100" s="142"/>
      <c r="C10100" s="4" t="s">
        <v>27806</v>
      </c>
      <c r="D10100" s="5">
        <v>45180</v>
      </c>
      <c r="E10100" s="6" t="s">
        <v>4657</v>
      </c>
      <c r="F10100" s="7">
        <v>381024</v>
      </c>
      <c r="G10100" s="6" t="s">
        <v>17</v>
      </c>
      <c r="H10100" s="7">
        <v>40008</v>
      </c>
      <c r="I10100" s="143"/>
      <c r="J10100" s="144"/>
      <c r="K10100" s="145"/>
      <c r="L10100" t="str">
        <f t="shared" si="664"/>
        <v>54811</v>
      </c>
      <c r="M10100">
        <f t="shared" si="666"/>
        <v>54811</v>
      </c>
      <c r="N10100" s="37">
        <f t="shared" si="665"/>
        <v>381024</v>
      </c>
    </row>
    <row r="10101" spans="1:14" ht="25.05" x14ac:dyDescent="0.3">
      <c r="A10101" s="3">
        <v>10</v>
      </c>
      <c r="B10101" s="135"/>
      <c r="C10101" s="4" t="s">
        <v>27807</v>
      </c>
      <c r="D10101" s="5">
        <v>45176</v>
      </c>
      <c r="E10101" s="6" t="s">
        <v>4649</v>
      </c>
      <c r="F10101" s="7">
        <v>1062505</v>
      </c>
      <c r="G10101" s="6" t="s">
        <v>17</v>
      </c>
      <c r="H10101" s="7">
        <v>111563</v>
      </c>
      <c r="I10101" s="137"/>
      <c r="J10101" s="140"/>
      <c r="K10101" s="141"/>
      <c r="L10101" t="str">
        <f t="shared" si="664"/>
        <v>54467</v>
      </c>
      <c r="M10101">
        <f t="shared" si="666"/>
        <v>54467</v>
      </c>
      <c r="N10101" s="37">
        <f t="shared" si="665"/>
        <v>1062505</v>
      </c>
    </row>
    <row r="10102" spans="1:14" ht="37.6" x14ac:dyDescent="0.3">
      <c r="A10102" s="3">
        <v>10</v>
      </c>
      <c r="B10102" s="8" t="s">
        <v>27808</v>
      </c>
      <c r="C10102" s="4" t="s">
        <v>27809</v>
      </c>
      <c r="D10102" s="5">
        <v>45174</v>
      </c>
      <c r="E10102" s="6" t="s">
        <v>4649</v>
      </c>
      <c r="F10102" s="7">
        <v>1947089</v>
      </c>
      <c r="G10102" s="6" t="s">
        <v>17</v>
      </c>
      <c r="H10102" s="7">
        <v>204444</v>
      </c>
      <c r="I10102" s="11">
        <v>1742645</v>
      </c>
      <c r="J10102" s="132" t="s">
        <v>777</v>
      </c>
      <c r="K10102" s="133"/>
      <c r="L10102" t="str">
        <f t="shared" si="664"/>
        <v>53303</v>
      </c>
      <c r="M10102">
        <f t="shared" si="666"/>
        <v>53303</v>
      </c>
      <c r="N10102" s="37">
        <f t="shared" si="665"/>
        <v>1947089</v>
      </c>
    </row>
    <row r="10103" spans="1:14" ht="37.6" x14ac:dyDescent="0.3">
      <c r="A10103" s="3">
        <v>10</v>
      </c>
      <c r="B10103" s="8" t="s">
        <v>27810</v>
      </c>
      <c r="C10103" s="4" t="s">
        <v>27811</v>
      </c>
      <c r="D10103" s="5">
        <v>45191</v>
      </c>
      <c r="E10103" s="6" t="s">
        <v>4657</v>
      </c>
      <c r="F10103" s="7">
        <v>952560</v>
      </c>
      <c r="G10103" s="6" t="s">
        <v>17</v>
      </c>
      <c r="H10103" s="7">
        <v>100019</v>
      </c>
      <c r="I10103" s="11">
        <v>852541</v>
      </c>
      <c r="J10103" s="132" t="s">
        <v>1905</v>
      </c>
      <c r="K10103" s="133"/>
      <c r="L10103" t="str">
        <f t="shared" si="664"/>
        <v>57646</v>
      </c>
      <c r="M10103">
        <f t="shared" si="666"/>
        <v>57646</v>
      </c>
      <c r="N10103" s="37">
        <f t="shared" si="665"/>
        <v>952560</v>
      </c>
    </row>
    <row r="10104" spans="1:14" ht="37.6" x14ac:dyDescent="0.3">
      <c r="A10104" s="3">
        <v>10</v>
      </c>
      <c r="B10104" s="8" t="s">
        <v>27812</v>
      </c>
      <c r="C10104" s="4" t="s">
        <v>27813</v>
      </c>
      <c r="D10104" s="5">
        <v>45197</v>
      </c>
      <c r="E10104" s="6" t="s">
        <v>4649</v>
      </c>
      <c r="F10104" s="7">
        <v>486772</v>
      </c>
      <c r="G10104" s="6" t="s">
        <v>17</v>
      </c>
      <c r="H10104" s="7">
        <v>51111</v>
      </c>
      <c r="I10104" s="11">
        <v>435661</v>
      </c>
      <c r="J10104" s="132" t="s">
        <v>7148</v>
      </c>
      <c r="K10104" s="133"/>
      <c r="L10104" t="str">
        <f t="shared" si="664"/>
        <v>58922</v>
      </c>
      <c r="M10104">
        <f t="shared" si="666"/>
        <v>58922</v>
      </c>
      <c r="N10104" s="37">
        <f t="shared" si="665"/>
        <v>486772</v>
      </c>
    </row>
    <row r="10105" spans="1:14" ht="37.6" x14ac:dyDescent="0.3">
      <c r="A10105" s="3">
        <v>10</v>
      </c>
      <c r="B10105" s="8" t="s">
        <v>27814</v>
      </c>
      <c r="C10105" s="4" t="s">
        <v>27815</v>
      </c>
      <c r="D10105" s="5">
        <v>45180</v>
      </c>
      <c r="E10105" s="6" t="s">
        <v>4649</v>
      </c>
      <c r="F10105" s="7">
        <v>963052</v>
      </c>
      <c r="G10105" s="6" t="s">
        <v>17</v>
      </c>
      <c r="H10105" s="7">
        <v>101120</v>
      </c>
      <c r="I10105" s="11">
        <v>861932</v>
      </c>
      <c r="J10105" s="132" t="s">
        <v>792</v>
      </c>
      <c r="K10105" s="133"/>
      <c r="L10105" t="str">
        <f t="shared" si="664"/>
        <v>54793</v>
      </c>
      <c r="M10105">
        <f t="shared" si="666"/>
        <v>54793</v>
      </c>
      <c r="N10105" s="37">
        <f t="shared" si="665"/>
        <v>963052</v>
      </c>
    </row>
    <row r="10106" spans="1:14" ht="37.6" x14ac:dyDescent="0.3">
      <c r="A10106" s="3">
        <v>10</v>
      </c>
      <c r="B10106" s="8" t="s">
        <v>27816</v>
      </c>
      <c r="C10106" s="4" t="s">
        <v>27817</v>
      </c>
      <c r="D10106" s="5">
        <v>45185</v>
      </c>
      <c r="E10106" s="6" t="s">
        <v>4657</v>
      </c>
      <c r="F10106" s="7">
        <v>952560</v>
      </c>
      <c r="G10106" s="6" t="s">
        <v>17</v>
      </c>
      <c r="H10106" s="7">
        <v>100019</v>
      </c>
      <c r="I10106" s="11">
        <v>852541</v>
      </c>
      <c r="J10106" s="132" t="s">
        <v>802</v>
      </c>
      <c r="K10106" s="133"/>
      <c r="L10106" t="str">
        <f t="shared" si="664"/>
        <v>56245</v>
      </c>
      <c r="M10106">
        <f t="shared" si="666"/>
        <v>56245</v>
      </c>
      <c r="N10106" s="37">
        <f t="shared" si="665"/>
        <v>952560</v>
      </c>
    </row>
    <row r="10107" spans="1:14" ht="25.05" x14ac:dyDescent="0.3">
      <c r="A10107" s="3">
        <v>10</v>
      </c>
      <c r="B10107" s="134" t="s">
        <v>27818</v>
      </c>
      <c r="C10107" s="4" t="s">
        <v>27819</v>
      </c>
      <c r="D10107" s="5">
        <v>45180</v>
      </c>
      <c r="E10107" s="6" t="s">
        <v>4657</v>
      </c>
      <c r="F10107" s="7">
        <v>476280</v>
      </c>
      <c r="G10107" s="6" t="s">
        <v>17</v>
      </c>
      <c r="H10107" s="7">
        <v>50009</v>
      </c>
      <c r="I10107" s="136">
        <v>2150134</v>
      </c>
      <c r="J10107" s="138" t="s">
        <v>807</v>
      </c>
      <c r="K10107" s="139"/>
      <c r="L10107" t="str">
        <f t="shared" si="664"/>
        <v>54808</v>
      </c>
      <c r="M10107">
        <f t="shared" si="666"/>
        <v>54808</v>
      </c>
      <c r="N10107" s="37">
        <f t="shared" si="665"/>
        <v>476280</v>
      </c>
    </row>
    <row r="10108" spans="1:14" ht="25.05" x14ac:dyDescent="0.3">
      <c r="A10108" s="3">
        <v>10</v>
      </c>
      <c r="B10108" s="142"/>
      <c r="C10108" s="4" t="s">
        <v>27820</v>
      </c>
      <c r="D10108" s="5">
        <v>45180</v>
      </c>
      <c r="E10108" s="6" t="s">
        <v>4657</v>
      </c>
      <c r="F10108" s="7">
        <v>476280</v>
      </c>
      <c r="G10108" s="6" t="s">
        <v>17</v>
      </c>
      <c r="H10108" s="7">
        <v>50009</v>
      </c>
      <c r="I10108" s="143"/>
      <c r="J10108" s="144"/>
      <c r="K10108" s="145"/>
      <c r="L10108" t="str">
        <f t="shared" si="664"/>
        <v>54809</v>
      </c>
      <c r="M10108">
        <f t="shared" si="666"/>
        <v>54809</v>
      </c>
      <c r="N10108" s="37">
        <f t="shared" si="665"/>
        <v>476280</v>
      </c>
    </row>
    <row r="10109" spans="1:14" ht="25.05" x14ac:dyDescent="0.3">
      <c r="A10109" s="3">
        <v>10</v>
      </c>
      <c r="B10109" s="142"/>
      <c r="C10109" s="4" t="s">
        <v>27821</v>
      </c>
      <c r="D10109" s="5">
        <v>45194</v>
      </c>
      <c r="E10109" s="6" t="s">
        <v>4649</v>
      </c>
      <c r="F10109" s="7">
        <v>486772</v>
      </c>
      <c r="G10109" s="6" t="s">
        <v>17</v>
      </c>
      <c r="H10109" s="7">
        <v>51111</v>
      </c>
      <c r="I10109" s="143"/>
      <c r="J10109" s="144"/>
      <c r="K10109" s="145"/>
      <c r="L10109" t="str">
        <f t="shared" si="664"/>
        <v>57766</v>
      </c>
      <c r="M10109">
        <f t="shared" si="666"/>
        <v>57766</v>
      </c>
      <c r="N10109" s="37">
        <f t="shared" si="665"/>
        <v>486772</v>
      </c>
    </row>
    <row r="10110" spans="1:14" ht="25.05" x14ac:dyDescent="0.3">
      <c r="A10110" s="3">
        <v>10</v>
      </c>
      <c r="B10110" s="135"/>
      <c r="C10110" s="4" t="s">
        <v>27822</v>
      </c>
      <c r="D10110" s="5">
        <v>45194</v>
      </c>
      <c r="E10110" s="6" t="s">
        <v>4649</v>
      </c>
      <c r="F10110" s="7">
        <v>963052</v>
      </c>
      <c r="G10110" s="6" t="s">
        <v>17</v>
      </c>
      <c r="H10110" s="7">
        <v>101120</v>
      </c>
      <c r="I10110" s="137"/>
      <c r="J10110" s="140"/>
      <c r="K10110" s="141"/>
      <c r="L10110" t="str">
        <f t="shared" si="664"/>
        <v>57767</v>
      </c>
      <c r="M10110">
        <f t="shared" si="666"/>
        <v>57767</v>
      </c>
      <c r="N10110" s="37">
        <f t="shared" si="665"/>
        <v>963052</v>
      </c>
    </row>
    <row r="10111" spans="1:14" ht="25.05" x14ac:dyDescent="0.3">
      <c r="A10111" s="3">
        <v>10</v>
      </c>
      <c r="B10111" s="134" t="s">
        <v>27823</v>
      </c>
      <c r="C10111" s="4" t="s">
        <v>27824</v>
      </c>
      <c r="D10111" s="5">
        <v>45183</v>
      </c>
      <c r="E10111" s="6" t="s">
        <v>4657</v>
      </c>
      <c r="F10111" s="7">
        <v>476280</v>
      </c>
      <c r="G10111" s="6" t="s">
        <v>17</v>
      </c>
      <c r="H10111" s="7">
        <v>50009</v>
      </c>
      <c r="I10111" s="136">
        <v>1032440</v>
      </c>
      <c r="J10111" s="138" t="s">
        <v>811</v>
      </c>
      <c r="K10111" s="139"/>
      <c r="L10111" t="str">
        <f t="shared" si="664"/>
        <v>56019</v>
      </c>
      <c r="M10111">
        <f t="shared" si="666"/>
        <v>56019</v>
      </c>
      <c r="N10111" s="37">
        <f t="shared" si="665"/>
        <v>476280</v>
      </c>
    </row>
    <row r="10112" spans="1:14" ht="25.05" x14ac:dyDescent="0.3">
      <c r="A10112" s="3">
        <v>10</v>
      </c>
      <c r="B10112" s="135"/>
      <c r="C10112" s="4" t="s">
        <v>27825</v>
      </c>
      <c r="D10112" s="5">
        <v>45176</v>
      </c>
      <c r="E10112" s="6" t="s">
        <v>4649</v>
      </c>
      <c r="F10112" s="7">
        <v>677284</v>
      </c>
      <c r="G10112" s="6" t="s">
        <v>17</v>
      </c>
      <c r="H10112" s="7">
        <v>71115</v>
      </c>
      <c r="I10112" s="137"/>
      <c r="J10112" s="140"/>
      <c r="K10112" s="141"/>
      <c r="L10112" t="str">
        <f t="shared" si="664"/>
        <v>54446</v>
      </c>
      <c r="M10112">
        <f t="shared" si="666"/>
        <v>54446</v>
      </c>
      <c r="N10112" s="37">
        <f t="shared" si="665"/>
        <v>677284</v>
      </c>
    </row>
    <row r="10113" spans="1:14" ht="37.6" x14ac:dyDescent="0.3">
      <c r="A10113" s="3">
        <v>10</v>
      </c>
      <c r="B10113" s="8" t="s">
        <v>27826</v>
      </c>
      <c r="C10113" s="4" t="s">
        <v>27827</v>
      </c>
      <c r="D10113" s="5">
        <v>45176</v>
      </c>
      <c r="E10113" s="6" t="s">
        <v>4657</v>
      </c>
      <c r="F10113" s="7">
        <v>476280</v>
      </c>
      <c r="G10113" s="6" t="s">
        <v>17</v>
      </c>
      <c r="H10113" s="7">
        <v>50009</v>
      </c>
      <c r="I10113" s="11">
        <v>426271</v>
      </c>
      <c r="J10113" s="132" t="s">
        <v>816</v>
      </c>
      <c r="K10113" s="133"/>
      <c r="L10113" t="str">
        <f t="shared" si="664"/>
        <v>53449</v>
      </c>
      <c r="M10113">
        <f t="shared" si="666"/>
        <v>53449</v>
      </c>
      <c r="N10113" s="37">
        <f t="shared" si="665"/>
        <v>476280</v>
      </c>
    </row>
    <row r="10114" spans="1:14" ht="25.05" x14ac:dyDescent="0.3">
      <c r="A10114" s="3">
        <v>10</v>
      </c>
      <c r="B10114" s="134" t="s">
        <v>27828</v>
      </c>
      <c r="C10114" s="4" t="s">
        <v>27829</v>
      </c>
      <c r="D10114" s="5">
        <v>45177</v>
      </c>
      <c r="E10114" s="6" t="s">
        <v>4649</v>
      </c>
      <c r="F10114" s="7">
        <v>973544</v>
      </c>
      <c r="G10114" s="6" t="s">
        <v>17</v>
      </c>
      <c r="H10114" s="7">
        <v>102222</v>
      </c>
      <c r="I10114" s="136">
        <v>3447726</v>
      </c>
      <c r="J10114" s="138" t="s">
        <v>820</v>
      </c>
      <c r="K10114" s="139"/>
      <c r="L10114" t="str">
        <f t="shared" si="664"/>
        <v>54561</v>
      </c>
      <c r="M10114">
        <f t="shared" si="666"/>
        <v>54561</v>
      </c>
      <c r="N10114" s="37">
        <f t="shared" si="665"/>
        <v>973544</v>
      </c>
    </row>
    <row r="10115" spans="1:14" ht="25.05" x14ac:dyDescent="0.3">
      <c r="A10115" s="3">
        <v>10</v>
      </c>
      <c r="B10115" s="142"/>
      <c r="C10115" s="4" t="s">
        <v>854</v>
      </c>
      <c r="D10115" s="5">
        <v>45185</v>
      </c>
      <c r="E10115" s="6" t="s">
        <v>4657</v>
      </c>
      <c r="F10115" s="7">
        <v>952560</v>
      </c>
      <c r="G10115" s="6" t="s">
        <v>17</v>
      </c>
      <c r="H10115" s="7">
        <v>100019</v>
      </c>
      <c r="I10115" s="143"/>
      <c r="J10115" s="144"/>
      <c r="K10115" s="145"/>
      <c r="L10115" t="str">
        <f t="shared" si="664"/>
        <v>56251</v>
      </c>
      <c r="M10115">
        <f t="shared" si="666"/>
        <v>56251</v>
      </c>
      <c r="N10115" s="37">
        <f t="shared" si="665"/>
        <v>952560</v>
      </c>
    </row>
    <row r="10116" spans="1:14" ht="25.05" x14ac:dyDescent="0.3">
      <c r="A10116" s="3">
        <v>10</v>
      </c>
      <c r="B10116" s="142"/>
      <c r="C10116" s="4" t="s">
        <v>27830</v>
      </c>
      <c r="D10116" s="5">
        <v>45195</v>
      </c>
      <c r="E10116" s="6" t="s">
        <v>4657</v>
      </c>
      <c r="F10116" s="7">
        <v>952560</v>
      </c>
      <c r="G10116" s="6" t="s">
        <v>17</v>
      </c>
      <c r="H10116" s="7">
        <v>100019</v>
      </c>
      <c r="I10116" s="143"/>
      <c r="J10116" s="144"/>
      <c r="K10116" s="145"/>
      <c r="L10116" t="str">
        <f t="shared" si="664"/>
        <v>57843</v>
      </c>
      <c r="M10116">
        <f t="shared" si="666"/>
        <v>57843</v>
      </c>
      <c r="N10116" s="37">
        <f t="shared" si="665"/>
        <v>952560</v>
      </c>
    </row>
    <row r="10117" spans="1:14" ht="25.05" x14ac:dyDescent="0.3">
      <c r="A10117" s="3">
        <v>10</v>
      </c>
      <c r="B10117" s="135"/>
      <c r="C10117" s="4" t="s">
        <v>27831</v>
      </c>
      <c r="D10117" s="5">
        <v>45195</v>
      </c>
      <c r="E10117" s="6" t="s">
        <v>4649</v>
      </c>
      <c r="F10117" s="7">
        <v>973544</v>
      </c>
      <c r="G10117" s="6" t="s">
        <v>17</v>
      </c>
      <c r="H10117" s="7">
        <v>102222</v>
      </c>
      <c r="I10117" s="137"/>
      <c r="J10117" s="140"/>
      <c r="K10117" s="141"/>
      <c r="L10117" t="str">
        <f t="shared" si="664"/>
        <v>57854</v>
      </c>
      <c r="M10117">
        <f t="shared" si="666"/>
        <v>57854</v>
      </c>
      <c r="N10117" s="37">
        <f t="shared" si="665"/>
        <v>973544</v>
      </c>
    </row>
    <row r="10118" spans="1:14" ht="37.6" x14ac:dyDescent="0.3">
      <c r="A10118" s="3">
        <v>10</v>
      </c>
      <c r="B10118" s="8" t="s">
        <v>27832</v>
      </c>
      <c r="C10118" s="4" t="s">
        <v>27833</v>
      </c>
      <c r="D10118" s="5">
        <v>45168</v>
      </c>
      <c r="E10118" s="6" t="s">
        <v>4649</v>
      </c>
      <c r="F10118" s="7">
        <v>973544</v>
      </c>
      <c r="G10118" s="6" t="s">
        <v>17</v>
      </c>
      <c r="H10118" s="7">
        <v>102222</v>
      </c>
      <c r="I10118" s="11">
        <v>871322</v>
      </c>
      <c r="J10118" s="132" t="s">
        <v>829</v>
      </c>
      <c r="K10118" s="133"/>
      <c r="L10118" t="str">
        <f t="shared" si="664"/>
        <v>52963</v>
      </c>
      <c r="M10118">
        <f t="shared" si="666"/>
        <v>52963</v>
      </c>
      <c r="N10118" s="37">
        <f t="shared" si="665"/>
        <v>973544</v>
      </c>
    </row>
    <row r="10119" spans="1:14" ht="25.05" x14ac:dyDescent="0.3">
      <c r="A10119" s="3">
        <v>10</v>
      </c>
      <c r="B10119" s="134" t="s">
        <v>27837</v>
      </c>
      <c r="C10119" s="4" t="s">
        <v>27838</v>
      </c>
      <c r="D10119" s="5">
        <v>45184</v>
      </c>
      <c r="E10119" s="6" t="s">
        <v>4649</v>
      </c>
      <c r="F10119" s="7">
        <v>2290680</v>
      </c>
      <c r="G10119" s="6" t="s">
        <v>17</v>
      </c>
      <c r="H10119" s="7">
        <v>240521</v>
      </c>
      <c r="I10119" s="136">
        <v>2902700</v>
      </c>
      <c r="J10119" s="138" t="s">
        <v>5073</v>
      </c>
      <c r="K10119" s="139"/>
      <c r="L10119" t="str">
        <f t="shared" si="664"/>
        <v>56200</v>
      </c>
      <c r="M10119">
        <f t="shared" si="666"/>
        <v>56200</v>
      </c>
      <c r="N10119" s="37">
        <f t="shared" si="665"/>
        <v>2290680</v>
      </c>
    </row>
    <row r="10120" spans="1:14" ht="25.05" x14ac:dyDescent="0.3">
      <c r="A10120" s="3">
        <v>10</v>
      </c>
      <c r="B10120" s="135"/>
      <c r="C10120" s="4" t="s">
        <v>27839</v>
      </c>
      <c r="D10120" s="5">
        <v>45177</v>
      </c>
      <c r="E10120" s="6" t="s">
        <v>4657</v>
      </c>
      <c r="F10120" s="7">
        <v>952560</v>
      </c>
      <c r="G10120" s="6" t="s">
        <v>17</v>
      </c>
      <c r="H10120" s="7">
        <v>100019</v>
      </c>
      <c r="I10120" s="137"/>
      <c r="J10120" s="140"/>
      <c r="K10120" s="141"/>
      <c r="L10120" t="str">
        <f t="shared" si="664"/>
        <v>54614</v>
      </c>
      <c r="M10120">
        <f t="shared" si="666"/>
        <v>54614</v>
      </c>
      <c r="N10120" s="37">
        <f t="shared" si="665"/>
        <v>952560</v>
      </c>
    </row>
    <row r="10121" spans="1:14" ht="25.05" x14ac:dyDescent="0.3">
      <c r="A10121" s="3">
        <v>10</v>
      </c>
      <c r="B10121" s="134" t="s">
        <v>27840</v>
      </c>
      <c r="C10121" s="4" t="s">
        <v>27841</v>
      </c>
      <c r="D10121" s="5">
        <v>45174</v>
      </c>
      <c r="E10121" s="6" t="s">
        <v>4649</v>
      </c>
      <c r="F10121" s="7">
        <v>863599</v>
      </c>
      <c r="G10121" s="6" t="s">
        <v>17</v>
      </c>
      <c r="H10121" s="7">
        <v>90678</v>
      </c>
      <c r="I10121" s="136">
        <v>1199192</v>
      </c>
      <c r="J10121" s="138" t="s">
        <v>1940</v>
      </c>
      <c r="K10121" s="139"/>
      <c r="L10121" t="str">
        <f t="shared" si="664"/>
        <v>53299</v>
      </c>
      <c r="M10121">
        <f t="shared" si="666"/>
        <v>53299</v>
      </c>
      <c r="N10121" s="37">
        <f t="shared" si="665"/>
        <v>863599</v>
      </c>
    </row>
    <row r="10122" spans="1:14" ht="25.05" x14ac:dyDescent="0.3">
      <c r="A10122" s="3">
        <v>10</v>
      </c>
      <c r="B10122" s="135"/>
      <c r="C10122" s="4" t="s">
        <v>27842</v>
      </c>
      <c r="D10122" s="5">
        <v>45176</v>
      </c>
      <c r="E10122" s="6" t="s">
        <v>4657</v>
      </c>
      <c r="F10122" s="7">
        <v>476280</v>
      </c>
      <c r="G10122" s="6" t="s">
        <v>17</v>
      </c>
      <c r="H10122" s="7">
        <v>50009</v>
      </c>
      <c r="I10122" s="137"/>
      <c r="J10122" s="140"/>
      <c r="K10122" s="141"/>
      <c r="L10122" t="str">
        <f t="shared" si="664"/>
        <v>53440</v>
      </c>
      <c r="M10122">
        <f t="shared" si="666"/>
        <v>53440</v>
      </c>
      <c r="N10122" s="37">
        <f t="shared" si="665"/>
        <v>476280</v>
      </c>
    </row>
    <row r="10123" spans="1:14" ht="25.05" x14ac:dyDescent="0.3">
      <c r="A10123" s="3">
        <v>10</v>
      </c>
      <c r="B10123" s="134" t="s">
        <v>27843</v>
      </c>
      <c r="C10123" s="4" t="s">
        <v>27844</v>
      </c>
      <c r="D10123" s="5">
        <v>45175</v>
      </c>
      <c r="E10123" s="6" t="s">
        <v>4657</v>
      </c>
      <c r="F10123" s="7">
        <v>476280</v>
      </c>
      <c r="G10123" s="6" t="s">
        <v>17</v>
      </c>
      <c r="H10123" s="7">
        <v>50009</v>
      </c>
      <c r="I10123" s="136">
        <v>2159524</v>
      </c>
      <c r="J10123" s="138" t="s">
        <v>837</v>
      </c>
      <c r="K10123" s="139"/>
      <c r="L10123" t="str">
        <f t="shared" si="664"/>
        <v>53435</v>
      </c>
      <c r="M10123">
        <f t="shared" si="666"/>
        <v>53435</v>
      </c>
      <c r="N10123" s="37">
        <f t="shared" si="665"/>
        <v>476280</v>
      </c>
    </row>
    <row r="10124" spans="1:14" ht="25.05" x14ac:dyDescent="0.3">
      <c r="A10124" s="3">
        <v>10</v>
      </c>
      <c r="B10124" s="142"/>
      <c r="C10124" s="4" t="s">
        <v>27845</v>
      </c>
      <c r="D10124" s="5">
        <v>45189</v>
      </c>
      <c r="E10124" s="6" t="s">
        <v>4649</v>
      </c>
      <c r="F10124" s="7">
        <v>486772</v>
      </c>
      <c r="G10124" s="6" t="s">
        <v>17</v>
      </c>
      <c r="H10124" s="7">
        <v>51111</v>
      </c>
      <c r="I10124" s="143"/>
      <c r="J10124" s="144"/>
      <c r="K10124" s="145"/>
      <c r="L10124" t="str">
        <f t="shared" si="664"/>
        <v>56464</v>
      </c>
      <c r="M10124">
        <f t="shared" si="666"/>
        <v>56464</v>
      </c>
      <c r="N10124" s="37">
        <f t="shared" si="665"/>
        <v>486772</v>
      </c>
    </row>
    <row r="10125" spans="1:14" ht="25.05" x14ac:dyDescent="0.3">
      <c r="A10125" s="3">
        <v>10</v>
      </c>
      <c r="B10125" s="142"/>
      <c r="C10125" s="4" t="s">
        <v>27846</v>
      </c>
      <c r="D10125" s="5">
        <v>45175</v>
      </c>
      <c r="E10125" s="6" t="s">
        <v>4657</v>
      </c>
      <c r="F10125" s="7">
        <v>476280</v>
      </c>
      <c r="G10125" s="6" t="s">
        <v>17</v>
      </c>
      <c r="H10125" s="7">
        <v>50009</v>
      </c>
      <c r="I10125" s="143"/>
      <c r="J10125" s="144"/>
      <c r="K10125" s="145"/>
      <c r="L10125" t="str">
        <f t="shared" si="664"/>
        <v>53434</v>
      </c>
      <c r="M10125">
        <f t="shared" si="666"/>
        <v>53434</v>
      </c>
      <c r="N10125" s="37">
        <f t="shared" si="665"/>
        <v>476280</v>
      </c>
    </row>
    <row r="10126" spans="1:14" ht="25.05" x14ac:dyDescent="0.3">
      <c r="A10126" s="3">
        <v>10</v>
      </c>
      <c r="B10126" s="135"/>
      <c r="C10126" s="4" t="s">
        <v>27847</v>
      </c>
      <c r="D10126" s="5">
        <v>45189</v>
      </c>
      <c r="E10126" s="6" t="s">
        <v>4649</v>
      </c>
      <c r="F10126" s="7">
        <v>973544</v>
      </c>
      <c r="G10126" s="6" t="s">
        <v>17</v>
      </c>
      <c r="H10126" s="7">
        <v>102222</v>
      </c>
      <c r="I10126" s="137"/>
      <c r="J10126" s="140"/>
      <c r="K10126" s="141"/>
      <c r="L10126" t="str">
        <f t="shared" si="664"/>
        <v>56471</v>
      </c>
      <c r="M10126">
        <f t="shared" si="666"/>
        <v>56471</v>
      </c>
      <c r="N10126" s="37">
        <f t="shared" si="665"/>
        <v>973544</v>
      </c>
    </row>
    <row r="10127" spans="1:14" ht="25.05" x14ac:dyDescent="0.3">
      <c r="A10127" s="3">
        <v>10</v>
      </c>
      <c r="B10127" s="134" t="s">
        <v>27851</v>
      </c>
      <c r="C10127" s="4" t="s">
        <v>27852</v>
      </c>
      <c r="D10127" s="5">
        <v>45177</v>
      </c>
      <c r="E10127" s="6" t="s">
        <v>4649</v>
      </c>
      <c r="F10127" s="7">
        <v>973544</v>
      </c>
      <c r="G10127" s="6" t="s">
        <v>17</v>
      </c>
      <c r="H10127" s="7">
        <v>102222</v>
      </c>
      <c r="I10127" s="136">
        <v>1723863</v>
      </c>
      <c r="J10127" s="138" t="s">
        <v>861</v>
      </c>
      <c r="K10127" s="139"/>
      <c r="L10127" t="str">
        <f t="shared" si="664"/>
        <v>54564</v>
      </c>
      <c r="M10127">
        <f t="shared" si="666"/>
        <v>54564</v>
      </c>
      <c r="N10127" s="37">
        <f t="shared" si="665"/>
        <v>973544</v>
      </c>
    </row>
    <row r="10128" spans="1:14" ht="25.05" x14ac:dyDescent="0.3">
      <c r="A10128" s="3">
        <v>10</v>
      </c>
      <c r="B10128" s="135"/>
      <c r="C10128" s="4" t="s">
        <v>27853</v>
      </c>
      <c r="D10128" s="5">
        <v>45177</v>
      </c>
      <c r="E10128" s="6" t="s">
        <v>4657</v>
      </c>
      <c r="F10128" s="7">
        <v>952560</v>
      </c>
      <c r="G10128" s="6" t="s">
        <v>17</v>
      </c>
      <c r="H10128" s="7">
        <v>100019</v>
      </c>
      <c r="I10128" s="137"/>
      <c r="J10128" s="140"/>
      <c r="K10128" s="141"/>
      <c r="L10128" t="str">
        <f t="shared" si="664"/>
        <v>54565</v>
      </c>
      <c r="M10128">
        <f t="shared" si="666"/>
        <v>54565</v>
      </c>
      <c r="N10128" s="37">
        <f t="shared" si="665"/>
        <v>952560</v>
      </c>
    </row>
    <row r="10129" spans="1:14" ht="37.6" x14ac:dyDescent="0.3">
      <c r="A10129" s="3">
        <v>10</v>
      </c>
      <c r="B10129" s="8" t="s">
        <v>27854</v>
      </c>
      <c r="C10129" s="4" t="s">
        <v>27855</v>
      </c>
      <c r="D10129" s="5">
        <v>45195</v>
      </c>
      <c r="E10129" s="6" t="s">
        <v>4649</v>
      </c>
      <c r="F10129" s="7">
        <v>1926104</v>
      </c>
      <c r="G10129" s="6" t="s">
        <v>17</v>
      </c>
      <c r="H10129" s="7">
        <v>202241</v>
      </c>
      <c r="I10129" s="11">
        <v>1723863</v>
      </c>
      <c r="J10129" s="132" t="s">
        <v>5097</v>
      </c>
      <c r="K10129" s="133"/>
      <c r="L10129" t="str">
        <f t="shared" si="664"/>
        <v>57846</v>
      </c>
      <c r="M10129">
        <f t="shared" si="666"/>
        <v>57846</v>
      </c>
      <c r="N10129" s="37">
        <f t="shared" si="665"/>
        <v>1926104</v>
      </c>
    </row>
    <row r="10130" spans="1:14" ht="25.05" x14ac:dyDescent="0.3">
      <c r="A10130" s="3">
        <v>10</v>
      </c>
      <c r="B10130" s="134" t="s">
        <v>27856</v>
      </c>
      <c r="C10130" s="4" t="s">
        <v>27857</v>
      </c>
      <c r="D10130" s="5">
        <v>45194</v>
      </c>
      <c r="E10130" s="6" t="s">
        <v>4649</v>
      </c>
      <c r="F10130" s="7">
        <v>973544</v>
      </c>
      <c r="G10130" s="6" t="s">
        <v>17</v>
      </c>
      <c r="H10130" s="7">
        <v>102222</v>
      </c>
      <c r="I10130" s="136">
        <v>1733253</v>
      </c>
      <c r="J10130" s="138" t="s">
        <v>873</v>
      </c>
      <c r="K10130" s="139"/>
      <c r="L10130" t="str">
        <f t="shared" si="664"/>
        <v>57731</v>
      </c>
      <c r="M10130">
        <f t="shared" si="666"/>
        <v>57731</v>
      </c>
      <c r="N10130" s="37">
        <f t="shared" si="665"/>
        <v>973544</v>
      </c>
    </row>
    <row r="10131" spans="1:14" ht="25.05" x14ac:dyDescent="0.3">
      <c r="A10131" s="3">
        <v>10</v>
      </c>
      <c r="B10131" s="135"/>
      <c r="C10131" s="4" t="s">
        <v>27858</v>
      </c>
      <c r="D10131" s="5">
        <v>45183</v>
      </c>
      <c r="E10131" s="6" t="s">
        <v>4649</v>
      </c>
      <c r="F10131" s="7">
        <v>963052</v>
      </c>
      <c r="G10131" s="6" t="s">
        <v>17</v>
      </c>
      <c r="H10131" s="7">
        <v>101121</v>
      </c>
      <c r="I10131" s="137"/>
      <c r="J10131" s="140"/>
      <c r="K10131" s="141"/>
      <c r="L10131" t="str">
        <f t="shared" si="664"/>
        <v>55692</v>
      </c>
      <c r="M10131">
        <f t="shared" si="666"/>
        <v>55692</v>
      </c>
      <c r="N10131" s="37">
        <f t="shared" si="665"/>
        <v>963052</v>
      </c>
    </row>
    <row r="10132" spans="1:14" ht="37.6" x14ac:dyDescent="0.3">
      <c r="A10132" s="3">
        <v>10</v>
      </c>
      <c r="B10132" s="8" t="s">
        <v>27859</v>
      </c>
      <c r="C10132" s="4" t="s">
        <v>27860</v>
      </c>
      <c r="D10132" s="5">
        <v>45178</v>
      </c>
      <c r="E10132" s="6" t="s">
        <v>4657</v>
      </c>
      <c r="F10132" s="7">
        <v>476280</v>
      </c>
      <c r="G10132" s="6" t="s">
        <v>17</v>
      </c>
      <c r="H10132" s="7">
        <v>50009</v>
      </c>
      <c r="I10132" s="11">
        <v>426271</v>
      </c>
      <c r="J10132" s="132" t="s">
        <v>27323</v>
      </c>
      <c r="K10132" s="133"/>
      <c r="L10132" t="str">
        <f t="shared" si="664"/>
        <v>54705</v>
      </c>
      <c r="M10132">
        <f t="shared" si="666"/>
        <v>54705</v>
      </c>
      <c r="N10132" s="37">
        <f t="shared" si="665"/>
        <v>476280</v>
      </c>
    </row>
    <row r="10133" spans="1:14" ht="37.6" x14ac:dyDescent="0.3">
      <c r="A10133" s="3">
        <v>10</v>
      </c>
      <c r="B10133" s="8" t="s">
        <v>27861</v>
      </c>
      <c r="C10133" s="4" t="s">
        <v>27862</v>
      </c>
      <c r="D10133" s="5">
        <v>45177</v>
      </c>
      <c r="E10133" s="6" t="s">
        <v>4657</v>
      </c>
      <c r="F10133" s="7">
        <v>476280</v>
      </c>
      <c r="G10133" s="6" t="s">
        <v>17</v>
      </c>
      <c r="H10133" s="7">
        <v>50009</v>
      </c>
      <c r="I10133" s="11">
        <v>426271</v>
      </c>
      <c r="J10133" s="132" t="s">
        <v>8248</v>
      </c>
      <c r="K10133" s="133"/>
      <c r="L10133" t="str">
        <f t="shared" si="664"/>
        <v>54537</v>
      </c>
      <c r="M10133">
        <f t="shared" si="666"/>
        <v>54537</v>
      </c>
      <c r="N10133" s="37">
        <f t="shared" si="665"/>
        <v>476280</v>
      </c>
    </row>
    <row r="10134" spans="1:14" ht="25.05" x14ac:dyDescent="0.3">
      <c r="A10134" s="3">
        <v>10</v>
      </c>
      <c r="B10134" s="134" t="s">
        <v>27863</v>
      </c>
      <c r="C10134" s="4" t="s">
        <v>27864</v>
      </c>
      <c r="D10134" s="5">
        <v>45194</v>
      </c>
      <c r="E10134" s="6" t="s">
        <v>4649</v>
      </c>
      <c r="F10134" s="7">
        <v>973544</v>
      </c>
      <c r="G10134" s="6" t="s">
        <v>17</v>
      </c>
      <c r="H10134" s="7">
        <v>102222</v>
      </c>
      <c r="I10134" s="136">
        <v>1723863</v>
      </c>
      <c r="J10134" s="138" t="s">
        <v>881</v>
      </c>
      <c r="K10134" s="139"/>
      <c r="L10134" t="str">
        <f t="shared" si="664"/>
        <v>57711</v>
      </c>
      <c r="M10134">
        <f t="shared" si="666"/>
        <v>57711</v>
      </c>
      <c r="N10134" s="37">
        <f t="shared" si="665"/>
        <v>973544</v>
      </c>
    </row>
    <row r="10135" spans="1:14" ht="25.05" x14ac:dyDescent="0.3">
      <c r="A10135" s="3">
        <v>10</v>
      </c>
      <c r="B10135" s="142"/>
      <c r="C10135" s="4" t="s">
        <v>27865</v>
      </c>
      <c r="D10135" s="5">
        <v>45182</v>
      </c>
      <c r="E10135" s="6" t="s">
        <v>4657</v>
      </c>
      <c r="F10135" s="7">
        <v>476280</v>
      </c>
      <c r="G10135" s="6" t="s">
        <v>17</v>
      </c>
      <c r="H10135" s="7">
        <v>50009</v>
      </c>
      <c r="I10135" s="143"/>
      <c r="J10135" s="144"/>
      <c r="K10135" s="145"/>
      <c r="L10135" t="str">
        <f t="shared" si="664"/>
        <v>54946</v>
      </c>
      <c r="M10135">
        <f t="shared" si="666"/>
        <v>54946</v>
      </c>
      <c r="N10135" s="37">
        <f t="shared" si="665"/>
        <v>476280</v>
      </c>
    </row>
    <row r="10136" spans="1:14" ht="25.05" x14ac:dyDescent="0.3">
      <c r="A10136" s="3">
        <v>10</v>
      </c>
      <c r="B10136" s="135"/>
      <c r="C10136" s="4" t="s">
        <v>27866</v>
      </c>
      <c r="D10136" s="5">
        <v>45178</v>
      </c>
      <c r="E10136" s="6" t="s">
        <v>4657</v>
      </c>
      <c r="F10136" s="7">
        <v>476280</v>
      </c>
      <c r="G10136" s="6" t="s">
        <v>17</v>
      </c>
      <c r="H10136" s="7">
        <v>50009</v>
      </c>
      <c r="I10136" s="137"/>
      <c r="J10136" s="140"/>
      <c r="K10136" s="141"/>
      <c r="L10136" t="str">
        <f t="shared" si="664"/>
        <v>54687</v>
      </c>
      <c r="M10136">
        <f t="shared" si="666"/>
        <v>54687</v>
      </c>
      <c r="N10136" s="37">
        <f t="shared" si="665"/>
        <v>476280</v>
      </c>
    </row>
    <row r="10137" spans="1:14" ht="25.05" x14ac:dyDescent="0.3">
      <c r="A10137" s="3">
        <v>10</v>
      </c>
      <c r="B10137" s="134" t="s">
        <v>27867</v>
      </c>
      <c r="C10137" s="4" t="s">
        <v>27868</v>
      </c>
      <c r="D10137" s="5">
        <v>45198</v>
      </c>
      <c r="E10137" s="6" t="s">
        <v>4649</v>
      </c>
      <c r="F10137" s="7">
        <v>963052</v>
      </c>
      <c r="G10137" s="6" t="s">
        <v>17</v>
      </c>
      <c r="H10137" s="7">
        <v>101120</v>
      </c>
      <c r="I10137" s="136">
        <v>4126003</v>
      </c>
      <c r="J10137" s="138" t="s">
        <v>886</v>
      </c>
      <c r="K10137" s="139"/>
      <c r="L10137" t="str">
        <f t="shared" si="664"/>
        <v>58961</v>
      </c>
      <c r="M10137">
        <f t="shared" si="666"/>
        <v>58961</v>
      </c>
      <c r="N10137" s="37">
        <f t="shared" si="665"/>
        <v>963052</v>
      </c>
    </row>
    <row r="10138" spans="1:14" ht="25.05" x14ac:dyDescent="0.3">
      <c r="A10138" s="3">
        <v>10</v>
      </c>
      <c r="B10138" s="142"/>
      <c r="C10138" s="4" t="s">
        <v>27869</v>
      </c>
      <c r="D10138" s="5">
        <v>45182</v>
      </c>
      <c r="E10138" s="6" t="s">
        <v>4657</v>
      </c>
      <c r="F10138" s="7">
        <v>476280</v>
      </c>
      <c r="G10138" s="6" t="s">
        <v>17</v>
      </c>
      <c r="H10138" s="7">
        <v>50009</v>
      </c>
      <c r="I10138" s="143"/>
      <c r="J10138" s="144"/>
      <c r="K10138" s="145"/>
      <c r="L10138" t="str">
        <f t="shared" si="664"/>
        <v>54996</v>
      </c>
      <c r="M10138">
        <f t="shared" si="666"/>
        <v>54996</v>
      </c>
      <c r="N10138" s="37">
        <f t="shared" si="665"/>
        <v>476280</v>
      </c>
    </row>
    <row r="10139" spans="1:14" ht="25.05" x14ac:dyDescent="0.3">
      <c r="A10139" s="3">
        <v>10</v>
      </c>
      <c r="B10139" s="142"/>
      <c r="C10139" s="4" t="s">
        <v>27870</v>
      </c>
      <c r="D10139" s="5">
        <v>45189</v>
      </c>
      <c r="E10139" s="6" t="s">
        <v>4649</v>
      </c>
      <c r="F10139" s="7">
        <v>963052</v>
      </c>
      <c r="G10139" s="6" t="s">
        <v>17</v>
      </c>
      <c r="H10139" s="7">
        <v>101120</v>
      </c>
      <c r="I10139" s="143"/>
      <c r="J10139" s="144"/>
      <c r="K10139" s="145"/>
      <c r="L10139" t="str">
        <f t="shared" si="664"/>
        <v>56506</v>
      </c>
      <c r="M10139">
        <f t="shared" si="666"/>
        <v>56506</v>
      </c>
      <c r="N10139" s="37">
        <f t="shared" si="665"/>
        <v>963052</v>
      </c>
    </row>
    <row r="10140" spans="1:14" ht="25.05" x14ac:dyDescent="0.3">
      <c r="A10140" s="3">
        <v>10</v>
      </c>
      <c r="B10140" s="142"/>
      <c r="C10140" s="4" t="s">
        <v>27871</v>
      </c>
      <c r="D10140" s="5">
        <v>45189</v>
      </c>
      <c r="E10140" s="6" t="s">
        <v>4649</v>
      </c>
      <c r="F10140" s="7">
        <v>486772</v>
      </c>
      <c r="G10140" s="6" t="s">
        <v>17</v>
      </c>
      <c r="H10140" s="7">
        <v>51111</v>
      </c>
      <c r="I10140" s="143"/>
      <c r="J10140" s="144"/>
      <c r="K10140" s="145"/>
      <c r="L10140" t="str">
        <f t="shared" si="664"/>
        <v>56507</v>
      </c>
      <c r="M10140">
        <f t="shared" si="666"/>
        <v>56507</v>
      </c>
      <c r="N10140" s="37">
        <f t="shared" si="665"/>
        <v>486772</v>
      </c>
    </row>
    <row r="10141" spans="1:14" ht="25.05" x14ac:dyDescent="0.3">
      <c r="A10141" s="3">
        <v>10</v>
      </c>
      <c r="B10141" s="142"/>
      <c r="C10141" s="4" t="s">
        <v>27872</v>
      </c>
      <c r="D10141" s="5">
        <v>45191</v>
      </c>
      <c r="E10141" s="6" t="s">
        <v>4657</v>
      </c>
      <c r="F10141" s="7">
        <v>476280</v>
      </c>
      <c r="G10141" s="6" t="s">
        <v>17</v>
      </c>
      <c r="H10141" s="7">
        <v>50009</v>
      </c>
      <c r="I10141" s="143"/>
      <c r="J10141" s="144"/>
      <c r="K10141" s="145"/>
      <c r="L10141" t="str">
        <f t="shared" si="664"/>
        <v>57647</v>
      </c>
      <c r="M10141">
        <f t="shared" si="666"/>
        <v>57647</v>
      </c>
      <c r="N10141" s="37">
        <f t="shared" si="665"/>
        <v>476280</v>
      </c>
    </row>
    <row r="10142" spans="1:14" ht="25.05" x14ac:dyDescent="0.3">
      <c r="A10142" s="3">
        <v>10</v>
      </c>
      <c r="B10142" s="142"/>
      <c r="C10142" s="4" t="s">
        <v>27873</v>
      </c>
      <c r="D10142" s="5">
        <v>45177</v>
      </c>
      <c r="E10142" s="6" t="s">
        <v>4649</v>
      </c>
      <c r="F10142" s="7">
        <v>768343</v>
      </c>
      <c r="G10142" s="6" t="s">
        <v>17</v>
      </c>
      <c r="H10142" s="7">
        <v>80676</v>
      </c>
      <c r="I10142" s="143"/>
      <c r="J10142" s="144"/>
      <c r="K10142" s="145"/>
      <c r="L10142" t="str">
        <f t="shared" si="664"/>
        <v>54611</v>
      </c>
      <c r="M10142">
        <f t="shared" si="666"/>
        <v>54611</v>
      </c>
      <c r="N10142" s="37">
        <f t="shared" si="665"/>
        <v>768343</v>
      </c>
    </row>
    <row r="10143" spans="1:14" ht="25.05" x14ac:dyDescent="0.3">
      <c r="A10143" s="3">
        <v>10</v>
      </c>
      <c r="B10143" s="135"/>
      <c r="C10143" s="4" t="s">
        <v>27874</v>
      </c>
      <c r="D10143" s="5">
        <v>45177</v>
      </c>
      <c r="E10143" s="6" t="s">
        <v>4657</v>
      </c>
      <c r="F10143" s="7">
        <v>476280</v>
      </c>
      <c r="G10143" s="6" t="s">
        <v>17</v>
      </c>
      <c r="H10143" s="7">
        <v>50009</v>
      </c>
      <c r="I10143" s="137"/>
      <c r="J10143" s="140"/>
      <c r="K10143" s="141"/>
      <c r="L10143" t="str">
        <f t="shared" si="664"/>
        <v>54612</v>
      </c>
      <c r="M10143">
        <f t="shared" si="666"/>
        <v>54612</v>
      </c>
      <c r="N10143" s="37">
        <f t="shared" si="665"/>
        <v>476280</v>
      </c>
    </row>
    <row r="10144" spans="1:14" ht="37.6" x14ac:dyDescent="0.3">
      <c r="A10144" s="3">
        <v>10</v>
      </c>
      <c r="B10144" s="8" t="s">
        <v>27880</v>
      </c>
      <c r="C10144" s="4" t="s">
        <v>27881</v>
      </c>
      <c r="D10144" s="5">
        <v>45189</v>
      </c>
      <c r="E10144" s="6" t="s">
        <v>4649</v>
      </c>
      <c r="F10144" s="7">
        <v>577831</v>
      </c>
      <c r="G10144" s="6" t="s">
        <v>17</v>
      </c>
      <c r="H10144" s="7">
        <v>60672</v>
      </c>
      <c r="I10144" s="11">
        <v>517159</v>
      </c>
      <c r="J10144" s="132" t="s">
        <v>898</v>
      </c>
      <c r="K10144" s="133"/>
      <c r="L10144" t="str">
        <f t="shared" ref="L10144:L10198" si="667">+RIGHT(C10144,5)</f>
        <v>56504</v>
      </c>
      <c r="M10144">
        <f t="shared" ref="M10144:M10199" si="668">+L10144*1</f>
        <v>56504</v>
      </c>
      <c r="N10144" s="37">
        <f t="shared" ref="N10144:N10198" si="669">+F10144</f>
        <v>577831</v>
      </c>
    </row>
    <row r="10145" spans="1:14" ht="37.6" x14ac:dyDescent="0.3">
      <c r="A10145" s="3">
        <v>10</v>
      </c>
      <c r="B10145" s="8" t="s">
        <v>27885</v>
      </c>
      <c r="C10145" s="4" t="s">
        <v>27886</v>
      </c>
      <c r="D10145" s="5">
        <v>45182</v>
      </c>
      <c r="E10145" s="6" t="s">
        <v>4657</v>
      </c>
      <c r="F10145" s="7">
        <v>952560</v>
      </c>
      <c r="G10145" s="6" t="s">
        <v>17</v>
      </c>
      <c r="H10145" s="7">
        <v>100019</v>
      </c>
      <c r="I10145" s="11">
        <v>852541</v>
      </c>
      <c r="J10145" s="132" t="s">
        <v>908</v>
      </c>
      <c r="K10145" s="133"/>
      <c r="L10145" t="str">
        <f t="shared" si="667"/>
        <v>54995</v>
      </c>
      <c r="M10145">
        <f t="shared" si="668"/>
        <v>54995</v>
      </c>
      <c r="N10145" s="37">
        <f t="shared" si="669"/>
        <v>952560</v>
      </c>
    </row>
    <row r="10146" spans="1:14" ht="25.05" x14ac:dyDescent="0.3">
      <c r="A10146" s="3">
        <v>10</v>
      </c>
      <c r="B10146" s="134" t="s">
        <v>27887</v>
      </c>
      <c r="C10146" s="4" t="s">
        <v>27888</v>
      </c>
      <c r="D10146" s="5">
        <v>45174</v>
      </c>
      <c r="E10146" s="6" t="s">
        <v>4649</v>
      </c>
      <c r="F10146" s="7">
        <v>1936597</v>
      </c>
      <c r="G10146" s="6" t="s">
        <v>17</v>
      </c>
      <c r="H10146" s="7">
        <v>203342</v>
      </c>
      <c r="I10146" s="136">
        <v>2585796</v>
      </c>
      <c r="J10146" s="138" t="s">
        <v>917</v>
      </c>
      <c r="K10146" s="139"/>
      <c r="L10146" t="str">
        <f t="shared" si="667"/>
        <v>53324</v>
      </c>
      <c r="M10146">
        <f t="shared" si="668"/>
        <v>53324</v>
      </c>
      <c r="N10146" s="37">
        <f t="shared" si="669"/>
        <v>1936597</v>
      </c>
    </row>
    <row r="10147" spans="1:14" ht="25.05" x14ac:dyDescent="0.3">
      <c r="A10147" s="3">
        <v>10</v>
      </c>
      <c r="B10147" s="135"/>
      <c r="C10147" s="4" t="s">
        <v>27889</v>
      </c>
      <c r="D10147" s="5">
        <v>45188</v>
      </c>
      <c r="E10147" s="6" t="s">
        <v>4657</v>
      </c>
      <c r="F10147" s="7">
        <v>952560</v>
      </c>
      <c r="G10147" s="6" t="s">
        <v>17</v>
      </c>
      <c r="H10147" s="7">
        <v>100019</v>
      </c>
      <c r="I10147" s="137"/>
      <c r="J10147" s="140"/>
      <c r="K10147" s="141"/>
      <c r="L10147" t="str">
        <f t="shared" si="667"/>
        <v>56384</v>
      </c>
      <c r="M10147">
        <f t="shared" si="668"/>
        <v>56384</v>
      </c>
      <c r="N10147" s="37">
        <f t="shared" si="669"/>
        <v>952560</v>
      </c>
    </row>
    <row r="10148" spans="1:14" ht="37.6" x14ac:dyDescent="0.3">
      <c r="A10148" s="3">
        <v>10</v>
      </c>
      <c r="B10148" s="8" t="s">
        <v>27890</v>
      </c>
      <c r="C10148" s="4" t="s">
        <v>27891</v>
      </c>
      <c r="D10148" s="5">
        <v>45176</v>
      </c>
      <c r="E10148" s="6" t="s">
        <v>4649</v>
      </c>
      <c r="F10148" s="7">
        <v>2759594</v>
      </c>
      <c r="G10148" s="6" t="s">
        <v>17</v>
      </c>
      <c r="H10148" s="7">
        <v>289757</v>
      </c>
      <c r="I10148" s="11">
        <v>2469837</v>
      </c>
      <c r="J10148" s="132" t="s">
        <v>8291</v>
      </c>
      <c r="K10148" s="133"/>
      <c r="L10148" t="str">
        <f t="shared" si="667"/>
        <v>53458</v>
      </c>
      <c r="M10148">
        <f t="shared" si="668"/>
        <v>53458</v>
      </c>
      <c r="N10148" s="37">
        <f t="shared" si="669"/>
        <v>2759594</v>
      </c>
    </row>
    <row r="10149" spans="1:14" ht="37.6" x14ac:dyDescent="0.3">
      <c r="A10149" s="3">
        <v>10</v>
      </c>
      <c r="B10149" s="8" t="s">
        <v>27892</v>
      </c>
      <c r="C10149" s="4" t="s">
        <v>27893</v>
      </c>
      <c r="D10149" s="5">
        <v>45180</v>
      </c>
      <c r="E10149" s="6" t="s">
        <v>4649</v>
      </c>
      <c r="F10149" s="7">
        <v>486772</v>
      </c>
      <c r="G10149" s="6" t="s">
        <v>17</v>
      </c>
      <c r="H10149" s="7">
        <v>51111</v>
      </c>
      <c r="I10149" s="11">
        <v>435661</v>
      </c>
      <c r="J10149" s="132" t="s">
        <v>8316</v>
      </c>
      <c r="K10149" s="133"/>
      <c r="L10149" t="str">
        <f t="shared" si="667"/>
        <v>54804</v>
      </c>
      <c r="M10149">
        <f t="shared" si="668"/>
        <v>54804</v>
      </c>
      <c r="N10149" s="37">
        <f t="shared" si="669"/>
        <v>486772</v>
      </c>
    </row>
    <row r="10150" spans="1:14" ht="37.6" x14ac:dyDescent="0.3">
      <c r="A10150" s="3">
        <v>10</v>
      </c>
      <c r="B10150" s="8" t="s">
        <v>27894</v>
      </c>
      <c r="C10150" s="4" t="s">
        <v>27895</v>
      </c>
      <c r="D10150" s="5">
        <v>45187</v>
      </c>
      <c r="E10150" s="6" t="s">
        <v>4649</v>
      </c>
      <c r="F10150" s="7">
        <v>1155663</v>
      </c>
      <c r="G10150" s="6" t="s">
        <v>17</v>
      </c>
      <c r="H10150" s="7">
        <v>121345</v>
      </c>
      <c r="I10150" s="11">
        <v>1034318</v>
      </c>
      <c r="J10150" s="132" t="s">
        <v>9643</v>
      </c>
      <c r="K10150" s="133"/>
      <c r="L10150" t="str">
        <f t="shared" si="667"/>
        <v>56315</v>
      </c>
      <c r="M10150">
        <f t="shared" si="668"/>
        <v>56315</v>
      </c>
      <c r="N10150" s="37">
        <f t="shared" si="669"/>
        <v>1155663</v>
      </c>
    </row>
    <row r="10151" spans="1:14" ht="25.05" x14ac:dyDescent="0.3">
      <c r="A10151" s="3">
        <v>10</v>
      </c>
      <c r="B10151" s="134" t="s">
        <v>27896</v>
      </c>
      <c r="C10151" s="4" t="s">
        <v>27897</v>
      </c>
      <c r="D10151" s="5">
        <v>45195</v>
      </c>
      <c r="E10151" s="6" t="s">
        <v>4649</v>
      </c>
      <c r="F10151" s="7">
        <v>973544</v>
      </c>
      <c r="G10151" s="6" t="s">
        <v>17</v>
      </c>
      <c r="H10151" s="7">
        <v>102222</v>
      </c>
      <c r="I10151" s="136">
        <v>1733253</v>
      </c>
      <c r="J10151" s="138" t="s">
        <v>934</v>
      </c>
      <c r="K10151" s="139"/>
      <c r="L10151" t="str">
        <f t="shared" si="667"/>
        <v>57848</v>
      </c>
      <c r="M10151">
        <f t="shared" si="668"/>
        <v>57848</v>
      </c>
      <c r="N10151" s="37">
        <f t="shared" si="669"/>
        <v>973544</v>
      </c>
    </row>
    <row r="10152" spans="1:14" ht="25.05" x14ac:dyDescent="0.3">
      <c r="A10152" s="3">
        <v>10</v>
      </c>
      <c r="B10152" s="135"/>
      <c r="C10152" s="4" t="s">
        <v>27898</v>
      </c>
      <c r="D10152" s="5">
        <v>45183</v>
      </c>
      <c r="E10152" s="6" t="s">
        <v>4649</v>
      </c>
      <c r="F10152" s="7">
        <v>963052</v>
      </c>
      <c r="G10152" s="6" t="s">
        <v>17</v>
      </c>
      <c r="H10152" s="7">
        <v>101121</v>
      </c>
      <c r="I10152" s="137"/>
      <c r="J10152" s="140"/>
      <c r="K10152" s="141"/>
      <c r="L10152" t="str">
        <f t="shared" si="667"/>
        <v>55691</v>
      </c>
      <c r="M10152">
        <f t="shared" si="668"/>
        <v>55691</v>
      </c>
      <c r="N10152" s="37">
        <f t="shared" si="669"/>
        <v>963052</v>
      </c>
    </row>
    <row r="10153" spans="1:14" ht="25.05" x14ac:dyDescent="0.3">
      <c r="A10153" s="3">
        <v>10</v>
      </c>
      <c r="B10153" s="134" t="s">
        <v>27899</v>
      </c>
      <c r="C10153" s="4" t="s">
        <v>27900</v>
      </c>
      <c r="D10153" s="5">
        <v>45194</v>
      </c>
      <c r="E10153" s="6" t="s">
        <v>4649</v>
      </c>
      <c r="F10153" s="7">
        <v>963052</v>
      </c>
      <c r="G10153" s="6" t="s">
        <v>17</v>
      </c>
      <c r="H10153" s="7">
        <v>101120</v>
      </c>
      <c r="I10153" s="136">
        <v>2841557</v>
      </c>
      <c r="J10153" s="138" t="s">
        <v>5129</v>
      </c>
      <c r="K10153" s="139"/>
      <c r="L10153" t="str">
        <f t="shared" si="667"/>
        <v>57762</v>
      </c>
      <c r="M10153">
        <f t="shared" si="668"/>
        <v>57762</v>
      </c>
      <c r="N10153" s="37">
        <f t="shared" si="669"/>
        <v>963052</v>
      </c>
    </row>
    <row r="10154" spans="1:14" ht="25.05" x14ac:dyDescent="0.3">
      <c r="A10154" s="3">
        <v>10</v>
      </c>
      <c r="B10154" s="142"/>
      <c r="C10154" s="4" t="s">
        <v>27901</v>
      </c>
      <c r="D10154" s="5">
        <v>45180</v>
      </c>
      <c r="E10154" s="6" t="s">
        <v>4649</v>
      </c>
      <c r="F10154" s="7">
        <v>1449824</v>
      </c>
      <c r="G10154" s="6" t="s">
        <v>17</v>
      </c>
      <c r="H10154" s="7">
        <v>152232</v>
      </c>
      <c r="I10154" s="143"/>
      <c r="J10154" s="144"/>
      <c r="K10154" s="145"/>
      <c r="L10154" t="str">
        <f t="shared" si="667"/>
        <v>54806</v>
      </c>
      <c r="M10154">
        <f t="shared" si="668"/>
        <v>54806</v>
      </c>
      <c r="N10154" s="37">
        <f t="shared" si="669"/>
        <v>1449824</v>
      </c>
    </row>
    <row r="10155" spans="1:14" ht="25.05" x14ac:dyDescent="0.3">
      <c r="A10155" s="3">
        <v>10</v>
      </c>
      <c r="B10155" s="135"/>
      <c r="C10155" s="4" t="s">
        <v>27902</v>
      </c>
      <c r="D10155" s="5">
        <v>45187</v>
      </c>
      <c r="E10155" s="6" t="s">
        <v>27903</v>
      </c>
      <c r="F10155" s="7">
        <v>762048</v>
      </c>
      <c r="G10155" s="6" t="s">
        <v>17</v>
      </c>
      <c r="H10155" s="7">
        <v>80015</v>
      </c>
      <c r="I10155" s="137"/>
      <c r="J10155" s="140"/>
      <c r="K10155" s="141"/>
      <c r="L10155" t="str">
        <f t="shared" si="667"/>
        <v>56317</v>
      </c>
      <c r="M10155">
        <f t="shared" si="668"/>
        <v>56317</v>
      </c>
      <c r="N10155" s="37">
        <f t="shared" si="669"/>
        <v>762048</v>
      </c>
    </row>
    <row r="10156" spans="1:14" ht="25.05" x14ac:dyDescent="0.3">
      <c r="A10156" s="3">
        <v>10</v>
      </c>
      <c r="B10156" s="134" t="s">
        <v>27906</v>
      </c>
      <c r="C10156" s="4" t="s">
        <v>27907</v>
      </c>
      <c r="D10156" s="5">
        <v>45192</v>
      </c>
      <c r="E10156" s="6" t="s">
        <v>4649</v>
      </c>
      <c r="F10156" s="7">
        <v>973544</v>
      </c>
      <c r="G10156" s="6" t="s">
        <v>17</v>
      </c>
      <c r="H10156" s="7">
        <v>102222</v>
      </c>
      <c r="I10156" s="136">
        <v>4489556</v>
      </c>
      <c r="J10156" s="138" t="s">
        <v>5135</v>
      </c>
      <c r="K10156" s="139"/>
      <c r="L10156" t="str">
        <f t="shared" si="667"/>
        <v>57704</v>
      </c>
      <c r="M10156">
        <f t="shared" si="668"/>
        <v>57704</v>
      </c>
      <c r="N10156" s="37">
        <f t="shared" si="669"/>
        <v>973544</v>
      </c>
    </row>
    <row r="10157" spans="1:14" ht="25.05" x14ac:dyDescent="0.3">
      <c r="A10157" s="3">
        <v>10</v>
      </c>
      <c r="B10157" s="142"/>
      <c r="C10157" s="4" t="s">
        <v>27908</v>
      </c>
      <c r="D10157" s="5">
        <v>45182</v>
      </c>
      <c r="E10157" s="6" t="s">
        <v>4649</v>
      </c>
      <c r="F10157" s="7">
        <v>1926104</v>
      </c>
      <c r="G10157" s="6" t="s">
        <v>17</v>
      </c>
      <c r="H10157" s="7">
        <v>202241</v>
      </c>
      <c r="I10157" s="143"/>
      <c r="J10157" s="144"/>
      <c r="K10157" s="145"/>
      <c r="L10157" t="str">
        <f t="shared" si="667"/>
        <v>54990</v>
      </c>
      <c r="M10157">
        <f t="shared" si="668"/>
        <v>54990</v>
      </c>
      <c r="N10157" s="37">
        <f t="shared" si="669"/>
        <v>1926104</v>
      </c>
    </row>
    <row r="10158" spans="1:14" ht="25.05" x14ac:dyDescent="0.3">
      <c r="A10158" s="3">
        <v>10</v>
      </c>
      <c r="B10158" s="142"/>
      <c r="C10158" s="4" t="s">
        <v>27909</v>
      </c>
      <c r="D10158" s="5">
        <v>45182</v>
      </c>
      <c r="E10158" s="6" t="s">
        <v>4657</v>
      </c>
      <c r="F10158" s="7">
        <v>1143072</v>
      </c>
      <c r="G10158" s="6" t="s">
        <v>17</v>
      </c>
      <c r="H10158" s="7">
        <v>120023</v>
      </c>
      <c r="I10158" s="143"/>
      <c r="J10158" s="144"/>
      <c r="K10158" s="145"/>
      <c r="L10158" t="str">
        <f t="shared" si="667"/>
        <v>54991</v>
      </c>
      <c r="M10158">
        <f t="shared" si="668"/>
        <v>54991</v>
      </c>
      <c r="N10158" s="37">
        <f t="shared" si="669"/>
        <v>1143072</v>
      </c>
    </row>
    <row r="10159" spans="1:14" ht="25.05" x14ac:dyDescent="0.3">
      <c r="A10159" s="3">
        <v>10</v>
      </c>
      <c r="B10159" s="135"/>
      <c r="C10159" s="4" t="s">
        <v>27910</v>
      </c>
      <c r="D10159" s="5">
        <v>45189</v>
      </c>
      <c r="E10159" s="6" t="s">
        <v>4649</v>
      </c>
      <c r="F10159" s="7">
        <v>973544</v>
      </c>
      <c r="G10159" s="6" t="s">
        <v>17</v>
      </c>
      <c r="H10159" s="7">
        <v>102222</v>
      </c>
      <c r="I10159" s="137"/>
      <c r="J10159" s="140"/>
      <c r="K10159" s="141"/>
      <c r="L10159" t="str">
        <f t="shared" si="667"/>
        <v>56505</v>
      </c>
      <c r="M10159">
        <f t="shared" si="668"/>
        <v>56505</v>
      </c>
      <c r="N10159" s="37">
        <f t="shared" si="669"/>
        <v>973544</v>
      </c>
    </row>
    <row r="10160" spans="1:14" ht="25.05" x14ac:dyDescent="0.3">
      <c r="A10160" s="3">
        <v>10</v>
      </c>
      <c r="B10160" s="134" t="s">
        <v>27914</v>
      </c>
      <c r="C10160" s="4" t="s">
        <v>27915</v>
      </c>
      <c r="D10160" s="5">
        <v>45170</v>
      </c>
      <c r="E10160" s="6" t="s">
        <v>4649</v>
      </c>
      <c r="F10160" s="7">
        <v>1082122</v>
      </c>
      <c r="G10160" s="6" t="s">
        <v>17</v>
      </c>
      <c r="H10160" s="7">
        <v>113623</v>
      </c>
      <c r="I10160" s="136">
        <v>1911929</v>
      </c>
      <c r="J10160" s="138" t="s">
        <v>5142</v>
      </c>
      <c r="K10160" s="139"/>
      <c r="L10160" t="str">
        <f t="shared" si="667"/>
        <v>53215</v>
      </c>
      <c r="M10160">
        <f t="shared" si="668"/>
        <v>53215</v>
      </c>
      <c r="N10160" s="37">
        <f t="shared" si="669"/>
        <v>1082122</v>
      </c>
    </row>
    <row r="10161" spans="1:14" ht="25.05" x14ac:dyDescent="0.3">
      <c r="A10161" s="3">
        <v>10</v>
      </c>
      <c r="B10161" s="142"/>
      <c r="C10161" s="4" t="s">
        <v>27916</v>
      </c>
      <c r="D10161" s="5">
        <v>45181</v>
      </c>
      <c r="E10161" s="6" t="s">
        <v>4657</v>
      </c>
      <c r="F10161" s="7">
        <v>476280</v>
      </c>
      <c r="G10161" s="6" t="s">
        <v>17</v>
      </c>
      <c r="H10161" s="7">
        <v>50009</v>
      </c>
      <c r="I10161" s="143"/>
      <c r="J10161" s="144"/>
      <c r="K10161" s="145"/>
      <c r="L10161" t="str">
        <f t="shared" si="667"/>
        <v>54870</v>
      </c>
      <c r="M10161">
        <f t="shared" si="668"/>
        <v>54870</v>
      </c>
      <c r="N10161" s="37">
        <f t="shared" si="669"/>
        <v>476280</v>
      </c>
    </row>
    <row r="10162" spans="1:14" ht="25.05" x14ac:dyDescent="0.3">
      <c r="A10162" s="3">
        <v>10</v>
      </c>
      <c r="B10162" s="135"/>
      <c r="C10162" s="4" t="s">
        <v>27917</v>
      </c>
      <c r="D10162" s="5">
        <v>45194</v>
      </c>
      <c r="E10162" s="6" t="s">
        <v>4649</v>
      </c>
      <c r="F10162" s="7">
        <v>577831</v>
      </c>
      <c r="G10162" s="6" t="s">
        <v>17</v>
      </c>
      <c r="H10162" s="7">
        <v>60672</v>
      </c>
      <c r="I10162" s="137"/>
      <c r="J10162" s="140"/>
      <c r="K10162" s="141"/>
      <c r="L10162" t="str">
        <f t="shared" si="667"/>
        <v>57734</v>
      </c>
      <c r="M10162">
        <f t="shared" si="668"/>
        <v>57734</v>
      </c>
      <c r="N10162" s="37">
        <f t="shared" si="669"/>
        <v>577831</v>
      </c>
    </row>
    <row r="10163" spans="1:14" ht="25.05" x14ac:dyDescent="0.3">
      <c r="A10163" s="3">
        <v>10</v>
      </c>
      <c r="B10163" s="134" t="s">
        <v>27918</v>
      </c>
      <c r="C10163" s="4" t="s">
        <v>27919</v>
      </c>
      <c r="D10163" s="5">
        <v>45195</v>
      </c>
      <c r="E10163" s="6" t="s">
        <v>4649</v>
      </c>
      <c r="F10163" s="7">
        <v>973544</v>
      </c>
      <c r="G10163" s="6" t="s">
        <v>17</v>
      </c>
      <c r="H10163" s="7">
        <v>102222</v>
      </c>
      <c r="I10163" s="136">
        <v>1723863</v>
      </c>
      <c r="J10163" s="138" t="s">
        <v>952</v>
      </c>
      <c r="K10163" s="139"/>
      <c r="L10163" t="str">
        <f t="shared" si="667"/>
        <v>57864</v>
      </c>
      <c r="M10163">
        <f t="shared" si="668"/>
        <v>57864</v>
      </c>
      <c r="N10163" s="37">
        <f t="shared" si="669"/>
        <v>973544</v>
      </c>
    </row>
    <row r="10164" spans="1:14" ht="25.05" x14ac:dyDescent="0.3">
      <c r="A10164" s="3">
        <v>10</v>
      </c>
      <c r="B10164" s="135"/>
      <c r="C10164" s="4" t="s">
        <v>27920</v>
      </c>
      <c r="D10164" s="5">
        <v>45181</v>
      </c>
      <c r="E10164" s="6" t="s">
        <v>4657</v>
      </c>
      <c r="F10164" s="7">
        <v>952560</v>
      </c>
      <c r="G10164" s="6" t="s">
        <v>17</v>
      </c>
      <c r="H10164" s="7">
        <v>100019</v>
      </c>
      <c r="I10164" s="137"/>
      <c r="J10164" s="140"/>
      <c r="K10164" s="141"/>
      <c r="L10164" t="str">
        <f t="shared" si="667"/>
        <v>54913</v>
      </c>
      <c r="M10164">
        <f t="shared" si="668"/>
        <v>54913</v>
      </c>
      <c r="N10164" s="37">
        <f t="shared" si="669"/>
        <v>952560</v>
      </c>
    </row>
    <row r="10165" spans="1:14" ht="25.05" x14ac:dyDescent="0.3">
      <c r="A10165" s="3">
        <v>10</v>
      </c>
      <c r="B10165" s="134" t="s">
        <v>27921</v>
      </c>
      <c r="C10165" s="4" t="s">
        <v>27922</v>
      </c>
      <c r="D10165" s="5">
        <v>45194</v>
      </c>
      <c r="E10165" s="6" t="s">
        <v>4657</v>
      </c>
      <c r="F10165" s="7">
        <v>476280</v>
      </c>
      <c r="G10165" s="6" t="s">
        <v>17</v>
      </c>
      <c r="H10165" s="7">
        <v>50009</v>
      </c>
      <c r="I10165" s="136">
        <v>2150134</v>
      </c>
      <c r="J10165" s="138" t="s">
        <v>956</v>
      </c>
      <c r="K10165" s="139"/>
      <c r="L10165" t="str">
        <f t="shared" si="667"/>
        <v>57765</v>
      </c>
      <c r="M10165">
        <f t="shared" si="668"/>
        <v>57765</v>
      </c>
      <c r="N10165" s="37">
        <f t="shared" si="669"/>
        <v>476280</v>
      </c>
    </row>
    <row r="10166" spans="1:14" ht="25.05" x14ac:dyDescent="0.3">
      <c r="A10166" s="3">
        <v>10</v>
      </c>
      <c r="B10166" s="142"/>
      <c r="C10166" s="4" t="s">
        <v>27923</v>
      </c>
      <c r="D10166" s="5">
        <v>45175</v>
      </c>
      <c r="E10166" s="6" t="s">
        <v>4649</v>
      </c>
      <c r="F10166" s="7">
        <v>963052</v>
      </c>
      <c r="G10166" s="6" t="s">
        <v>17</v>
      </c>
      <c r="H10166" s="7">
        <v>101120</v>
      </c>
      <c r="I10166" s="143"/>
      <c r="J10166" s="144"/>
      <c r="K10166" s="145"/>
      <c r="L10166" t="str">
        <f t="shared" si="667"/>
        <v>53420</v>
      </c>
      <c r="M10166">
        <f t="shared" si="668"/>
        <v>53420</v>
      </c>
      <c r="N10166" s="37">
        <f t="shared" si="669"/>
        <v>963052</v>
      </c>
    </row>
    <row r="10167" spans="1:14" ht="25.05" x14ac:dyDescent="0.3">
      <c r="A10167" s="3">
        <v>10</v>
      </c>
      <c r="B10167" s="142"/>
      <c r="C10167" s="4" t="s">
        <v>27924</v>
      </c>
      <c r="D10167" s="5">
        <v>45187</v>
      </c>
      <c r="E10167" s="6" t="s">
        <v>4657</v>
      </c>
      <c r="F10167" s="7">
        <v>476280</v>
      </c>
      <c r="G10167" s="6" t="s">
        <v>17</v>
      </c>
      <c r="H10167" s="7">
        <v>50009</v>
      </c>
      <c r="I10167" s="143"/>
      <c r="J10167" s="144"/>
      <c r="K10167" s="145"/>
      <c r="L10167" t="str">
        <f t="shared" si="667"/>
        <v>56316</v>
      </c>
      <c r="M10167">
        <f t="shared" si="668"/>
        <v>56316</v>
      </c>
      <c r="N10167" s="37">
        <f t="shared" si="669"/>
        <v>476280</v>
      </c>
    </row>
    <row r="10168" spans="1:14" ht="25.05" x14ac:dyDescent="0.3">
      <c r="A10168" s="3">
        <v>10</v>
      </c>
      <c r="B10168" s="135"/>
      <c r="C10168" s="4" t="s">
        <v>27925</v>
      </c>
      <c r="D10168" s="5">
        <v>45194</v>
      </c>
      <c r="E10168" s="6" t="s">
        <v>4649</v>
      </c>
      <c r="F10168" s="7">
        <v>486772</v>
      </c>
      <c r="G10168" s="6" t="s">
        <v>17</v>
      </c>
      <c r="H10168" s="7">
        <v>51111</v>
      </c>
      <c r="I10168" s="137"/>
      <c r="J10168" s="140"/>
      <c r="K10168" s="141"/>
      <c r="L10168" t="str">
        <f t="shared" si="667"/>
        <v>57764</v>
      </c>
      <c r="M10168">
        <f t="shared" si="668"/>
        <v>57764</v>
      </c>
      <c r="N10168" s="37">
        <f t="shared" si="669"/>
        <v>486772</v>
      </c>
    </row>
    <row r="10169" spans="1:14" ht="37.6" x14ac:dyDescent="0.3">
      <c r="A10169" s="3">
        <v>10</v>
      </c>
      <c r="B10169" s="8" t="s">
        <v>27932</v>
      </c>
      <c r="C10169" s="4" t="s">
        <v>27933</v>
      </c>
      <c r="D10169" s="5">
        <v>45188</v>
      </c>
      <c r="E10169" s="6" t="s">
        <v>4649</v>
      </c>
      <c r="F10169" s="7">
        <v>963052</v>
      </c>
      <c r="G10169" s="6" t="s">
        <v>17</v>
      </c>
      <c r="H10169" s="7">
        <v>101120</v>
      </c>
      <c r="I10169" s="11">
        <v>861932</v>
      </c>
      <c r="J10169" s="132" t="s">
        <v>1021</v>
      </c>
      <c r="K10169" s="133"/>
      <c r="L10169" t="str">
        <f t="shared" si="667"/>
        <v>56382</v>
      </c>
      <c r="M10169">
        <f t="shared" si="668"/>
        <v>56382</v>
      </c>
      <c r="N10169" s="37">
        <f t="shared" si="669"/>
        <v>963052</v>
      </c>
    </row>
    <row r="10170" spans="1:14" ht="25.05" x14ac:dyDescent="0.3">
      <c r="A10170" s="3">
        <v>10</v>
      </c>
      <c r="B10170" s="134" t="s">
        <v>27934</v>
      </c>
      <c r="C10170" s="4" t="s">
        <v>27935</v>
      </c>
      <c r="D10170" s="5">
        <v>45195</v>
      </c>
      <c r="E10170" s="6" t="s">
        <v>4649</v>
      </c>
      <c r="F10170" s="7">
        <v>973544</v>
      </c>
      <c r="G10170" s="6" t="s">
        <v>17</v>
      </c>
      <c r="H10170" s="7">
        <v>102222</v>
      </c>
      <c r="I10170" s="136">
        <v>1297592</v>
      </c>
      <c r="J10170" s="138" t="s">
        <v>1024</v>
      </c>
      <c r="K10170" s="139"/>
      <c r="L10170" t="str">
        <f t="shared" si="667"/>
        <v>57817</v>
      </c>
      <c r="M10170">
        <f t="shared" si="668"/>
        <v>57817</v>
      </c>
      <c r="N10170" s="37">
        <f t="shared" si="669"/>
        <v>973544</v>
      </c>
    </row>
    <row r="10171" spans="1:14" ht="25.05" x14ac:dyDescent="0.3">
      <c r="A10171" s="3">
        <v>10</v>
      </c>
      <c r="B10171" s="135"/>
      <c r="C10171" s="4" t="s">
        <v>27936</v>
      </c>
      <c r="D10171" s="5">
        <v>45176</v>
      </c>
      <c r="E10171" s="6" t="s">
        <v>4657</v>
      </c>
      <c r="F10171" s="7">
        <v>476280</v>
      </c>
      <c r="G10171" s="6" t="s">
        <v>17</v>
      </c>
      <c r="H10171" s="7">
        <v>50010</v>
      </c>
      <c r="I10171" s="137"/>
      <c r="J10171" s="140"/>
      <c r="K10171" s="141"/>
      <c r="L10171" t="str">
        <f t="shared" si="667"/>
        <v>53454</v>
      </c>
      <c r="M10171">
        <f t="shared" si="668"/>
        <v>53454</v>
      </c>
      <c r="N10171" s="37">
        <f t="shared" si="669"/>
        <v>476280</v>
      </c>
    </row>
    <row r="10172" spans="1:14" ht="25.05" x14ac:dyDescent="0.3">
      <c r="A10172" s="3">
        <v>10</v>
      </c>
      <c r="B10172" s="134" t="s">
        <v>27937</v>
      </c>
      <c r="C10172" s="4" t="s">
        <v>27938</v>
      </c>
      <c r="D10172" s="5">
        <v>45177</v>
      </c>
      <c r="E10172" s="6" t="s">
        <v>4657</v>
      </c>
      <c r="F10172" s="7">
        <v>476280</v>
      </c>
      <c r="G10172" s="6" t="s">
        <v>17</v>
      </c>
      <c r="H10172" s="7">
        <v>50009</v>
      </c>
      <c r="I10172" s="136">
        <v>861932</v>
      </c>
      <c r="J10172" s="138" t="s">
        <v>1034</v>
      </c>
      <c r="K10172" s="139"/>
      <c r="L10172" t="str">
        <f t="shared" si="667"/>
        <v>54534</v>
      </c>
      <c r="M10172">
        <f t="shared" si="668"/>
        <v>54534</v>
      </c>
      <c r="N10172" s="37">
        <f t="shared" si="669"/>
        <v>476280</v>
      </c>
    </row>
    <row r="10173" spans="1:14" ht="25.05" x14ac:dyDescent="0.3">
      <c r="A10173" s="3">
        <v>10</v>
      </c>
      <c r="B10173" s="135"/>
      <c r="C10173" s="4" t="s">
        <v>27939</v>
      </c>
      <c r="D10173" s="5">
        <v>45194</v>
      </c>
      <c r="E10173" s="6" t="s">
        <v>4649</v>
      </c>
      <c r="F10173" s="7">
        <v>486772</v>
      </c>
      <c r="G10173" s="6" t="s">
        <v>17</v>
      </c>
      <c r="H10173" s="7">
        <v>51111</v>
      </c>
      <c r="I10173" s="137"/>
      <c r="J10173" s="140"/>
      <c r="K10173" s="141"/>
      <c r="L10173" t="str">
        <f t="shared" si="667"/>
        <v>57748</v>
      </c>
      <c r="M10173">
        <f t="shared" si="668"/>
        <v>57748</v>
      </c>
      <c r="N10173" s="37">
        <f t="shared" si="669"/>
        <v>486772</v>
      </c>
    </row>
    <row r="10174" spans="1:14" ht="25.05" x14ac:dyDescent="0.3">
      <c r="A10174" s="3">
        <v>10</v>
      </c>
      <c r="B10174" s="134" t="s">
        <v>27940</v>
      </c>
      <c r="C10174" s="4" t="s">
        <v>27941</v>
      </c>
      <c r="D10174" s="5">
        <v>45198</v>
      </c>
      <c r="E10174" s="6" t="s">
        <v>4649</v>
      </c>
      <c r="F10174" s="7">
        <v>2164244</v>
      </c>
      <c r="G10174" s="6" t="s">
        <v>17</v>
      </c>
      <c r="H10174" s="7">
        <v>227246</v>
      </c>
      <c r="I10174" s="136">
        <v>5403506</v>
      </c>
      <c r="J10174" s="138" t="s">
        <v>1041</v>
      </c>
      <c r="K10174" s="139"/>
      <c r="L10174" t="str">
        <f t="shared" si="667"/>
        <v>58960</v>
      </c>
      <c r="M10174">
        <f t="shared" si="668"/>
        <v>58960</v>
      </c>
      <c r="N10174" s="37">
        <f t="shared" si="669"/>
        <v>2164244</v>
      </c>
    </row>
    <row r="10175" spans="1:14" ht="25.05" x14ac:dyDescent="0.3">
      <c r="A10175" s="3">
        <v>10</v>
      </c>
      <c r="B10175" s="142"/>
      <c r="C10175" s="4" t="s">
        <v>27942</v>
      </c>
      <c r="D10175" s="5">
        <v>45181</v>
      </c>
      <c r="E10175" s="6" t="s">
        <v>4649</v>
      </c>
      <c r="F10175" s="7">
        <v>1947089</v>
      </c>
      <c r="G10175" s="6" t="s">
        <v>17</v>
      </c>
      <c r="H10175" s="7">
        <v>204444</v>
      </c>
      <c r="I10175" s="143"/>
      <c r="J10175" s="144"/>
      <c r="K10175" s="145"/>
      <c r="L10175" t="str">
        <f t="shared" si="667"/>
        <v>54908</v>
      </c>
      <c r="M10175">
        <f t="shared" si="668"/>
        <v>54908</v>
      </c>
      <c r="N10175" s="37">
        <f t="shared" si="669"/>
        <v>1947089</v>
      </c>
    </row>
    <row r="10176" spans="1:14" ht="25.05" x14ac:dyDescent="0.3">
      <c r="A10176" s="3">
        <v>10</v>
      </c>
      <c r="B10176" s="135"/>
      <c r="C10176" s="4" t="s">
        <v>27943</v>
      </c>
      <c r="D10176" s="5">
        <v>45195</v>
      </c>
      <c r="E10176" s="6" t="s">
        <v>4649</v>
      </c>
      <c r="F10176" s="7">
        <v>1926104</v>
      </c>
      <c r="G10176" s="6" t="s">
        <v>17</v>
      </c>
      <c r="H10176" s="7">
        <v>202241</v>
      </c>
      <c r="I10176" s="137"/>
      <c r="J10176" s="140"/>
      <c r="K10176" s="141"/>
      <c r="L10176" t="str">
        <f t="shared" si="667"/>
        <v>57867</v>
      </c>
      <c r="M10176">
        <f t="shared" si="668"/>
        <v>57867</v>
      </c>
      <c r="N10176" s="37">
        <f t="shared" si="669"/>
        <v>1926104</v>
      </c>
    </row>
    <row r="10177" spans="1:14" ht="25.05" x14ac:dyDescent="0.3">
      <c r="A10177" s="3">
        <v>10</v>
      </c>
      <c r="B10177" s="134" t="s">
        <v>27944</v>
      </c>
      <c r="C10177" s="4" t="s">
        <v>27945</v>
      </c>
      <c r="D10177" s="5">
        <v>45177</v>
      </c>
      <c r="E10177" s="6" t="s">
        <v>4649</v>
      </c>
      <c r="F10177" s="7">
        <v>1926104</v>
      </c>
      <c r="G10177" s="6" t="s">
        <v>17</v>
      </c>
      <c r="H10177" s="7">
        <v>202241</v>
      </c>
      <c r="I10177" s="136">
        <v>4319048</v>
      </c>
      <c r="J10177" s="138" t="s">
        <v>1046</v>
      </c>
      <c r="K10177" s="139"/>
      <c r="L10177" t="str">
        <f t="shared" si="667"/>
        <v>54613</v>
      </c>
      <c r="M10177">
        <f t="shared" si="668"/>
        <v>54613</v>
      </c>
      <c r="N10177" s="37">
        <f t="shared" si="669"/>
        <v>1926104</v>
      </c>
    </row>
    <row r="10178" spans="1:14" ht="25.05" x14ac:dyDescent="0.3">
      <c r="A10178" s="3">
        <v>10</v>
      </c>
      <c r="B10178" s="142"/>
      <c r="C10178" s="4" t="s">
        <v>27946</v>
      </c>
      <c r="D10178" s="5">
        <v>45188</v>
      </c>
      <c r="E10178" s="6" t="s">
        <v>4649</v>
      </c>
      <c r="F10178" s="7">
        <v>1926104</v>
      </c>
      <c r="G10178" s="6" t="s">
        <v>17</v>
      </c>
      <c r="H10178" s="7">
        <v>202241</v>
      </c>
      <c r="I10178" s="143"/>
      <c r="J10178" s="144"/>
      <c r="K10178" s="145"/>
      <c r="L10178" t="str">
        <f t="shared" si="667"/>
        <v>56383</v>
      </c>
      <c r="M10178">
        <f t="shared" si="668"/>
        <v>56383</v>
      </c>
      <c r="N10178" s="37">
        <f t="shared" si="669"/>
        <v>1926104</v>
      </c>
    </row>
    <row r="10179" spans="1:14" ht="25.05" x14ac:dyDescent="0.3">
      <c r="A10179" s="3">
        <v>10</v>
      </c>
      <c r="B10179" s="135"/>
      <c r="C10179" s="4" t="s">
        <v>27947</v>
      </c>
      <c r="D10179" s="5">
        <v>45198</v>
      </c>
      <c r="E10179" s="6" t="s">
        <v>4649</v>
      </c>
      <c r="F10179" s="7">
        <v>973544</v>
      </c>
      <c r="G10179" s="6" t="s">
        <v>17</v>
      </c>
      <c r="H10179" s="7">
        <v>102222</v>
      </c>
      <c r="I10179" s="137"/>
      <c r="J10179" s="140"/>
      <c r="K10179" s="141"/>
      <c r="L10179" t="str">
        <f t="shared" si="667"/>
        <v>58962</v>
      </c>
      <c r="M10179">
        <f t="shared" si="668"/>
        <v>58962</v>
      </c>
      <c r="N10179" s="37">
        <f t="shared" si="669"/>
        <v>973544</v>
      </c>
    </row>
    <row r="10180" spans="1:14" ht="25.05" x14ac:dyDescent="0.3">
      <c r="A10180" s="3">
        <v>10</v>
      </c>
      <c r="B10180" s="134" t="s">
        <v>27948</v>
      </c>
      <c r="C10180" s="4" t="s">
        <v>27949</v>
      </c>
      <c r="D10180" s="5">
        <v>45178</v>
      </c>
      <c r="E10180" s="6" t="s">
        <v>4657</v>
      </c>
      <c r="F10180" s="7">
        <v>476280</v>
      </c>
      <c r="G10180" s="6" t="s">
        <v>17</v>
      </c>
      <c r="H10180" s="7">
        <v>50010</v>
      </c>
      <c r="I10180" s="136">
        <v>1297592</v>
      </c>
      <c r="J10180" s="138" t="s">
        <v>1052</v>
      </c>
      <c r="K10180" s="139"/>
      <c r="L10180" t="str">
        <f t="shared" si="667"/>
        <v>54739</v>
      </c>
      <c r="M10180">
        <f t="shared" si="668"/>
        <v>54739</v>
      </c>
      <c r="N10180" s="37">
        <f t="shared" si="669"/>
        <v>476280</v>
      </c>
    </row>
    <row r="10181" spans="1:14" ht="25.05" x14ac:dyDescent="0.3">
      <c r="A10181" s="3">
        <v>10</v>
      </c>
      <c r="B10181" s="135"/>
      <c r="C10181" s="4" t="s">
        <v>27950</v>
      </c>
      <c r="D10181" s="5">
        <v>45192</v>
      </c>
      <c r="E10181" s="6" t="s">
        <v>4649</v>
      </c>
      <c r="F10181" s="7">
        <v>973544</v>
      </c>
      <c r="G10181" s="6" t="s">
        <v>17</v>
      </c>
      <c r="H10181" s="7">
        <v>102222</v>
      </c>
      <c r="I10181" s="137"/>
      <c r="J10181" s="140"/>
      <c r="K10181" s="141"/>
      <c r="L10181" t="str">
        <f t="shared" si="667"/>
        <v>57703</v>
      </c>
      <c r="M10181">
        <f t="shared" si="668"/>
        <v>57703</v>
      </c>
      <c r="N10181" s="37">
        <f t="shared" si="669"/>
        <v>973544</v>
      </c>
    </row>
    <row r="10182" spans="1:14" ht="37.6" x14ac:dyDescent="0.3">
      <c r="A10182" s="3">
        <v>10</v>
      </c>
      <c r="B10182" s="8" t="s">
        <v>27951</v>
      </c>
      <c r="C10182" s="4" t="s">
        <v>27952</v>
      </c>
      <c r="D10182" s="5">
        <v>45197</v>
      </c>
      <c r="E10182" s="6" t="s">
        <v>4649</v>
      </c>
      <c r="F10182" s="7">
        <v>1082122</v>
      </c>
      <c r="G10182" s="6" t="s">
        <v>17</v>
      </c>
      <c r="H10182" s="7">
        <v>113623</v>
      </c>
      <c r="I10182" s="11">
        <v>968499</v>
      </c>
      <c r="J10182" s="132" t="s">
        <v>1065</v>
      </c>
      <c r="K10182" s="133"/>
      <c r="L10182" t="str">
        <f t="shared" si="667"/>
        <v>58688</v>
      </c>
      <c r="M10182">
        <f t="shared" si="668"/>
        <v>58688</v>
      </c>
      <c r="N10182" s="37">
        <f t="shared" si="669"/>
        <v>1082122</v>
      </c>
    </row>
    <row r="10183" spans="1:14" ht="25.05" x14ac:dyDescent="0.3">
      <c r="A10183" s="3">
        <v>10</v>
      </c>
      <c r="B10183" s="134" t="s">
        <v>27953</v>
      </c>
      <c r="C10183" s="4" t="s">
        <v>27954</v>
      </c>
      <c r="D10183" s="5">
        <v>45181</v>
      </c>
      <c r="E10183" s="6" t="s">
        <v>4649</v>
      </c>
      <c r="F10183" s="7">
        <v>1449824</v>
      </c>
      <c r="G10183" s="6" t="s">
        <v>17</v>
      </c>
      <c r="H10183" s="7">
        <v>152232</v>
      </c>
      <c r="I10183" s="136">
        <v>2168914</v>
      </c>
      <c r="J10183" s="138" t="s">
        <v>1070</v>
      </c>
      <c r="K10183" s="139"/>
      <c r="L10183" t="str">
        <f t="shared" si="667"/>
        <v>54907</v>
      </c>
      <c r="M10183">
        <f t="shared" si="668"/>
        <v>54907</v>
      </c>
      <c r="N10183" s="37">
        <f t="shared" si="669"/>
        <v>1449824</v>
      </c>
    </row>
    <row r="10184" spans="1:14" ht="25.05" x14ac:dyDescent="0.3">
      <c r="A10184" s="3">
        <v>10</v>
      </c>
      <c r="B10184" s="135"/>
      <c r="C10184" s="4" t="s">
        <v>27955</v>
      </c>
      <c r="D10184" s="5">
        <v>45174</v>
      </c>
      <c r="E10184" s="6" t="s">
        <v>4649</v>
      </c>
      <c r="F10184" s="7">
        <v>973544</v>
      </c>
      <c r="G10184" s="6" t="s">
        <v>17</v>
      </c>
      <c r="H10184" s="7">
        <v>102222</v>
      </c>
      <c r="I10184" s="137"/>
      <c r="J10184" s="140"/>
      <c r="K10184" s="141"/>
      <c r="L10184" t="str">
        <f t="shared" si="667"/>
        <v>53325</v>
      </c>
      <c r="M10184">
        <f t="shared" si="668"/>
        <v>53325</v>
      </c>
      <c r="N10184" s="37">
        <f t="shared" si="669"/>
        <v>973544</v>
      </c>
    </row>
    <row r="10185" spans="1:14" ht="25.05" x14ac:dyDescent="0.3">
      <c r="A10185" s="3">
        <v>10</v>
      </c>
      <c r="B10185" s="134" t="s">
        <v>27959</v>
      </c>
      <c r="C10185" s="4" t="s">
        <v>27960</v>
      </c>
      <c r="D10185" s="5">
        <v>45194</v>
      </c>
      <c r="E10185" s="6" t="s">
        <v>4649</v>
      </c>
      <c r="F10185" s="7">
        <v>973544</v>
      </c>
      <c r="G10185" s="6" t="s">
        <v>17</v>
      </c>
      <c r="H10185" s="7">
        <v>102222</v>
      </c>
      <c r="I10185" s="136">
        <v>1297592</v>
      </c>
      <c r="J10185" s="138" t="s">
        <v>1078</v>
      </c>
      <c r="K10185" s="139"/>
      <c r="L10185" t="str">
        <f t="shared" si="667"/>
        <v>57729</v>
      </c>
      <c r="M10185">
        <f t="shared" si="668"/>
        <v>57729</v>
      </c>
      <c r="N10185" s="37">
        <f t="shared" si="669"/>
        <v>973544</v>
      </c>
    </row>
    <row r="10186" spans="1:14" ht="25.05" x14ac:dyDescent="0.3">
      <c r="A10186" s="3">
        <v>10</v>
      </c>
      <c r="B10186" s="135"/>
      <c r="C10186" s="4" t="s">
        <v>27961</v>
      </c>
      <c r="D10186" s="5">
        <v>45176</v>
      </c>
      <c r="E10186" s="6" t="s">
        <v>4657</v>
      </c>
      <c r="F10186" s="7">
        <v>476280</v>
      </c>
      <c r="G10186" s="6" t="s">
        <v>17</v>
      </c>
      <c r="H10186" s="7">
        <v>50010</v>
      </c>
      <c r="I10186" s="137"/>
      <c r="J10186" s="140"/>
      <c r="K10186" s="141"/>
      <c r="L10186" t="str">
        <f t="shared" si="667"/>
        <v>53461</v>
      </c>
      <c r="M10186">
        <f t="shared" si="668"/>
        <v>53461</v>
      </c>
      <c r="N10186" s="37">
        <f t="shared" si="669"/>
        <v>476280</v>
      </c>
    </row>
    <row r="10187" spans="1:14" ht="37.6" x14ac:dyDescent="0.3">
      <c r="A10187" s="3">
        <v>10</v>
      </c>
      <c r="B10187" s="8" t="s">
        <v>27962</v>
      </c>
      <c r="C10187" s="4" t="s">
        <v>27963</v>
      </c>
      <c r="D10187" s="5">
        <v>45196</v>
      </c>
      <c r="E10187" s="6" t="s">
        <v>4649</v>
      </c>
      <c r="F10187" s="7">
        <v>486772</v>
      </c>
      <c r="G10187" s="6" t="s">
        <v>17</v>
      </c>
      <c r="H10187" s="7">
        <v>51111</v>
      </c>
      <c r="I10187" s="11">
        <v>435661</v>
      </c>
      <c r="J10187" s="132" t="s">
        <v>1086</v>
      </c>
      <c r="K10187" s="133"/>
      <c r="L10187" t="str">
        <f t="shared" si="667"/>
        <v>57922</v>
      </c>
      <c r="M10187">
        <f t="shared" si="668"/>
        <v>57922</v>
      </c>
      <c r="N10187" s="37">
        <f t="shared" si="669"/>
        <v>486772</v>
      </c>
    </row>
    <row r="10188" spans="1:14" ht="25.05" x14ac:dyDescent="0.3">
      <c r="A10188" s="3">
        <v>10</v>
      </c>
      <c r="B10188" s="134" t="s">
        <v>27964</v>
      </c>
      <c r="C10188" s="4" t="s">
        <v>27965</v>
      </c>
      <c r="D10188" s="5">
        <v>45194</v>
      </c>
      <c r="E10188" s="6" t="s">
        <v>4649</v>
      </c>
      <c r="F10188" s="7">
        <v>973544</v>
      </c>
      <c r="G10188" s="6" t="s">
        <v>17</v>
      </c>
      <c r="H10188" s="7">
        <v>102222</v>
      </c>
      <c r="I10188" s="136">
        <v>1723863</v>
      </c>
      <c r="J10188" s="138" t="s">
        <v>5229</v>
      </c>
      <c r="K10188" s="139"/>
      <c r="L10188" t="str">
        <f t="shared" si="667"/>
        <v>57768</v>
      </c>
      <c r="M10188">
        <f t="shared" si="668"/>
        <v>57768</v>
      </c>
      <c r="N10188" s="37">
        <f t="shared" si="669"/>
        <v>973544</v>
      </c>
    </row>
    <row r="10189" spans="1:14" ht="25.05" x14ac:dyDescent="0.3">
      <c r="A10189" s="3">
        <v>10</v>
      </c>
      <c r="B10189" s="135"/>
      <c r="C10189" s="4" t="s">
        <v>27966</v>
      </c>
      <c r="D10189" s="5">
        <v>45180</v>
      </c>
      <c r="E10189" s="6" t="s">
        <v>4657</v>
      </c>
      <c r="F10189" s="7">
        <v>952560</v>
      </c>
      <c r="G10189" s="6" t="s">
        <v>17</v>
      </c>
      <c r="H10189" s="7">
        <v>100019</v>
      </c>
      <c r="I10189" s="137"/>
      <c r="J10189" s="140"/>
      <c r="K10189" s="141"/>
      <c r="L10189" t="str">
        <f t="shared" si="667"/>
        <v>54810</v>
      </c>
      <c r="M10189">
        <f t="shared" si="668"/>
        <v>54810</v>
      </c>
      <c r="N10189" s="37">
        <f t="shared" si="669"/>
        <v>952560</v>
      </c>
    </row>
    <row r="10190" spans="1:14" ht="25.05" x14ac:dyDescent="0.3">
      <c r="A10190" s="3">
        <v>10</v>
      </c>
      <c r="B10190" s="134" t="s">
        <v>27967</v>
      </c>
      <c r="C10190" s="4" t="s">
        <v>27968</v>
      </c>
      <c r="D10190" s="5">
        <v>45189</v>
      </c>
      <c r="E10190" s="6" t="s">
        <v>4649</v>
      </c>
      <c r="F10190" s="7">
        <v>3852209</v>
      </c>
      <c r="G10190" s="6" t="s">
        <v>17</v>
      </c>
      <c r="H10190" s="7">
        <v>404482</v>
      </c>
      <c r="I10190" s="136">
        <v>8619317</v>
      </c>
      <c r="J10190" s="138" t="s">
        <v>1093</v>
      </c>
      <c r="K10190" s="139"/>
      <c r="L10190" t="str">
        <f t="shared" si="667"/>
        <v>56500</v>
      </c>
      <c r="M10190">
        <f t="shared" si="668"/>
        <v>56500</v>
      </c>
      <c r="N10190" s="37">
        <f t="shared" si="669"/>
        <v>3852209</v>
      </c>
    </row>
    <row r="10191" spans="1:14" ht="25.05" x14ac:dyDescent="0.3">
      <c r="A10191" s="3">
        <v>10</v>
      </c>
      <c r="B10191" s="142"/>
      <c r="C10191" s="4" t="s">
        <v>27969</v>
      </c>
      <c r="D10191" s="5">
        <v>45189</v>
      </c>
      <c r="E10191" s="6" t="s">
        <v>4649</v>
      </c>
      <c r="F10191" s="7">
        <v>973544</v>
      </c>
      <c r="G10191" s="6" t="s">
        <v>17</v>
      </c>
      <c r="H10191" s="7">
        <v>102222</v>
      </c>
      <c r="I10191" s="143"/>
      <c r="J10191" s="144"/>
      <c r="K10191" s="145"/>
      <c r="L10191" t="str">
        <f t="shared" si="667"/>
        <v>56501</v>
      </c>
      <c r="M10191">
        <f t="shared" si="668"/>
        <v>56501</v>
      </c>
      <c r="N10191" s="37">
        <f t="shared" si="669"/>
        <v>973544</v>
      </c>
    </row>
    <row r="10192" spans="1:14" ht="25.05" x14ac:dyDescent="0.3">
      <c r="A10192" s="3">
        <v>10</v>
      </c>
      <c r="B10192" s="142"/>
      <c r="C10192" s="4" t="s">
        <v>27970</v>
      </c>
      <c r="D10192" s="5">
        <v>45182</v>
      </c>
      <c r="E10192" s="6" t="s">
        <v>4649</v>
      </c>
      <c r="F10192" s="7">
        <v>3852209</v>
      </c>
      <c r="G10192" s="6" t="s">
        <v>17</v>
      </c>
      <c r="H10192" s="7">
        <v>404482</v>
      </c>
      <c r="I10192" s="143"/>
      <c r="J10192" s="144"/>
      <c r="K10192" s="145"/>
      <c r="L10192" t="str">
        <f t="shared" si="667"/>
        <v>54993</v>
      </c>
      <c r="M10192">
        <f t="shared" si="668"/>
        <v>54993</v>
      </c>
      <c r="N10192" s="37">
        <f t="shared" si="669"/>
        <v>3852209</v>
      </c>
    </row>
    <row r="10193" spans="1:14" ht="25.05" x14ac:dyDescent="0.3">
      <c r="A10193" s="3">
        <v>10</v>
      </c>
      <c r="B10193" s="135"/>
      <c r="C10193" s="4" t="s">
        <v>27971</v>
      </c>
      <c r="D10193" s="5">
        <v>45182</v>
      </c>
      <c r="E10193" s="6" t="s">
        <v>4657</v>
      </c>
      <c r="F10193" s="7">
        <v>952560</v>
      </c>
      <c r="G10193" s="6" t="s">
        <v>17</v>
      </c>
      <c r="H10193" s="7">
        <v>100019</v>
      </c>
      <c r="I10193" s="137"/>
      <c r="J10193" s="140"/>
      <c r="K10193" s="141"/>
      <c r="L10193" t="str">
        <f t="shared" si="667"/>
        <v>54994</v>
      </c>
      <c r="M10193">
        <f t="shared" si="668"/>
        <v>54994</v>
      </c>
      <c r="N10193" s="37">
        <f t="shared" si="669"/>
        <v>952560</v>
      </c>
    </row>
    <row r="10194" spans="1:14" ht="25.05" x14ac:dyDescent="0.3">
      <c r="A10194" s="3">
        <v>10</v>
      </c>
      <c r="B10194" s="134" t="s">
        <v>27975</v>
      </c>
      <c r="C10194" s="4" t="s">
        <v>27976</v>
      </c>
      <c r="D10194" s="5">
        <v>45195</v>
      </c>
      <c r="E10194" s="6" t="s">
        <v>4649</v>
      </c>
      <c r="F10194" s="7">
        <v>486772</v>
      </c>
      <c r="G10194" s="6" t="s">
        <v>17</v>
      </c>
      <c r="H10194" s="7">
        <v>51111</v>
      </c>
      <c r="I10194" s="136">
        <v>861932</v>
      </c>
      <c r="J10194" s="138" t="s">
        <v>5237</v>
      </c>
      <c r="K10194" s="139"/>
      <c r="L10194" t="str">
        <f t="shared" si="667"/>
        <v>57865</v>
      </c>
      <c r="M10194">
        <f t="shared" si="668"/>
        <v>57865</v>
      </c>
      <c r="N10194" s="37">
        <f t="shared" si="669"/>
        <v>486772</v>
      </c>
    </row>
    <row r="10195" spans="1:14" ht="25.05" x14ac:dyDescent="0.3">
      <c r="A10195" s="3">
        <v>10</v>
      </c>
      <c r="B10195" s="135"/>
      <c r="C10195" s="4" t="s">
        <v>27977</v>
      </c>
      <c r="D10195" s="5">
        <v>45181</v>
      </c>
      <c r="E10195" s="6" t="s">
        <v>4657</v>
      </c>
      <c r="F10195" s="7">
        <v>476280</v>
      </c>
      <c r="G10195" s="6" t="s">
        <v>17</v>
      </c>
      <c r="H10195" s="7">
        <v>50009</v>
      </c>
      <c r="I10195" s="137"/>
      <c r="J10195" s="140"/>
      <c r="K10195" s="141"/>
      <c r="L10195" t="str">
        <f t="shared" si="667"/>
        <v>54911</v>
      </c>
      <c r="M10195">
        <f t="shared" si="668"/>
        <v>54911</v>
      </c>
      <c r="N10195" s="37">
        <f t="shared" si="669"/>
        <v>476280</v>
      </c>
    </row>
    <row r="10196" spans="1:14" ht="37.6" x14ac:dyDescent="0.3">
      <c r="A10196" s="3">
        <v>10</v>
      </c>
      <c r="B10196" s="8" t="s">
        <v>27978</v>
      </c>
      <c r="C10196" s="4" t="s">
        <v>27979</v>
      </c>
      <c r="D10196" s="5">
        <v>45178</v>
      </c>
      <c r="E10196" s="6" t="s">
        <v>4657</v>
      </c>
      <c r="F10196" s="7">
        <v>952560</v>
      </c>
      <c r="G10196" s="6" t="s">
        <v>17</v>
      </c>
      <c r="H10196" s="7">
        <v>100019</v>
      </c>
      <c r="I10196" s="11">
        <v>852541</v>
      </c>
      <c r="J10196" s="132" t="s">
        <v>1105</v>
      </c>
      <c r="K10196" s="133"/>
      <c r="L10196" t="str">
        <f t="shared" si="667"/>
        <v>54738</v>
      </c>
      <c r="M10196">
        <f t="shared" si="668"/>
        <v>54738</v>
      </c>
      <c r="N10196" s="37">
        <f t="shared" si="669"/>
        <v>952560</v>
      </c>
    </row>
    <row r="10197" spans="1:14" ht="25.05" x14ac:dyDescent="0.3">
      <c r="A10197" s="3">
        <v>10</v>
      </c>
      <c r="B10197" s="134" t="s">
        <v>27980</v>
      </c>
      <c r="C10197" s="4" t="s">
        <v>27981</v>
      </c>
      <c r="D10197" s="5">
        <v>45180</v>
      </c>
      <c r="E10197" s="6" t="s">
        <v>4649</v>
      </c>
      <c r="F10197" s="7">
        <v>973544</v>
      </c>
      <c r="G10197" s="6" t="s">
        <v>17</v>
      </c>
      <c r="H10197" s="7">
        <v>102222</v>
      </c>
      <c r="I10197" s="136">
        <v>4328438</v>
      </c>
      <c r="J10197" s="138" t="s">
        <v>1111</v>
      </c>
      <c r="K10197" s="139"/>
      <c r="L10197" t="str">
        <f t="shared" si="667"/>
        <v>54762</v>
      </c>
      <c r="M10197">
        <f t="shared" si="668"/>
        <v>54762</v>
      </c>
      <c r="N10197" s="37">
        <f t="shared" si="669"/>
        <v>973544</v>
      </c>
    </row>
    <row r="10198" spans="1:14" ht="25.05" x14ac:dyDescent="0.3">
      <c r="A10198" s="3">
        <v>10</v>
      </c>
      <c r="B10198" s="142"/>
      <c r="C10198" s="4" t="s">
        <v>27982</v>
      </c>
      <c r="D10198" s="5">
        <v>45194</v>
      </c>
      <c r="E10198" s="6" t="s">
        <v>4649</v>
      </c>
      <c r="F10198" s="7">
        <v>973544</v>
      </c>
      <c r="G10198" s="6" t="s">
        <v>17</v>
      </c>
      <c r="H10198" s="7">
        <v>102222</v>
      </c>
      <c r="I10198" s="143"/>
      <c r="J10198" s="144"/>
      <c r="K10198" s="145"/>
      <c r="L10198" t="str">
        <f t="shared" si="667"/>
        <v>57741</v>
      </c>
      <c r="M10198">
        <f t="shared" si="668"/>
        <v>57741</v>
      </c>
      <c r="N10198" s="37">
        <f t="shared" si="669"/>
        <v>973544</v>
      </c>
    </row>
    <row r="10199" spans="1:14" ht="25.05" x14ac:dyDescent="0.3">
      <c r="A10199" s="3">
        <v>10</v>
      </c>
      <c r="B10199" s="142"/>
      <c r="C10199" s="4" t="s">
        <v>27983</v>
      </c>
      <c r="D10199" s="5">
        <v>45174</v>
      </c>
      <c r="E10199" s="6" t="s">
        <v>4649</v>
      </c>
      <c r="F10199" s="7">
        <v>973544</v>
      </c>
      <c r="G10199" s="6" t="s">
        <v>17</v>
      </c>
      <c r="H10199" s="7">
        <v>102222</v>
      </c>
      <c r="I10199" s="143"/>
      <c r="J10199" s="144"/>
      <c r="K10199" s="145"/>
      <c r="L10199" t="str">
        <f t="shared" ref="L10199:L10226" si="670">+RIGHT(C10199,5)</f>
        <v>53294</v>
      </c>
      <c r="M10199">
        <f t="shared" si="668"/>
        <v>53294</v>
      </c>
      <c r="N10199" s="37">
        <f t="shared" ref="N10199:N10226" si="671">+F10199</f>
        <v>973544</v>
      </c>
    </row>
    <row r="10200" spans="1:14" ht="25.05" x14ac:dyDescent="0.3">
      <c r="A10200" s="3">
        <v>10</v>
      </c>
      <c r="B10200" s="142"/>
      <c r="C10200" s="4" t="s">
        <v>27984</v>
      </c>
      <c r="D10200" s="5">
        <v>45176</v>
      </c>
      <c r="E10200" s="6" t="s">
        <v>4657</v>
      </c>
      <c r="F10200" s="7">
        <v>476280</v>
      </c>
      <c r="G10200" s="6" t="s">
        <v>17</v>
      </c>
      <c r="H10200" s="7">
        <v>50009</v>
      </c>
      <c r="I10200" s="143"/>
      <c r="J10200" s="144"/>
      <c r="K10200" s="145"/>
      <c r="L10200" t="str">
        <f t="shared" si="670"/>
        <v>53452</v>
      </c>
      <c r="M10200">
        <f t="shared" ref="M10200:M10226" si="672">+L10200*1</f>
        <v>53452</v>
      </c>
      <c r="N10200" s="37">
        <f t="shared" si="671"/>
        <v>476280</v>
      </c>
    </row>
    <row r="10201" spans="1:14" ht="25.05" x14ac:dyDescent="0.3">
      <c r="A10201" s="3">
        <v>10</v>
      </c>
      <c r="B10201" s="142"/>
      <c r="C10201" s="4" t="s">
        <v>27985</v>
      </c>
      <c r="D10201" s="5">
        <v>45182</v>
      </c>
      <c r="E10201" s="6" t="s">
        <v>4649</v>
      </c>
      <c r="F10201" s="7">
        <v>486772</v>
      </c>
      <c r="G10201" s="6" t="s">
        <v>17</v>
      </c>
      <c r="H10201" s="7">
        <v>51111</v>
      </c>
      <c r="I10201" s="143"/>
      <c r="J10201" s="144"/>
      <c r="K10201" s="145"/>
      <c r="L10201" t="str">
        <f t="shared" si="670"/>
        <v>54981</v>
      </c>
      <c r="M10201">
        <f t="shared" si="672"/>
        <v>54981</v>
      </c>
      <c r="N10201" s="37">
        <f t="shared" si="671"/>
        <v>486772</v>
      </c>
    </row>
    <row r="10202" spans="1:14" ht="25.05" x14ac:dyDescent="0.3">
      <c r="A10202" s="3">
        <v>10</v>
      </c>
      <c r="B10202" s="135"/>
      <c r="C10202" s="4" t="s">
        <v>27986</v>
      </c>
      <c r="D10202" s="5">
        <v>45191</v>
      </c>
      <c r="E10202" s="6" t="s">
        <v>4657</v>
      </c>
      <c r="F10202" s="7">
        <v>952560</v>
      </c>
      <c r="G10202" s="6" t="s">
        <v>17</v>
      </c>
      <c r="H10202" s="7">
        <v>100019</v>
      </c>
      <c r="I10202" s="137"/>
      <c r="J10202" s="140"/>
      <c r="K10202" s="141"/>
      <c r="L10202" t="str">
        <f t="shared" si="670"/>
        <v>57579</v>
      </c>
      <c r="M10202">
        <f t="shared" si="672"/>
        <v>57579</v>
      </c>
      <c r="N10202" s="37">
        <f t="shared" si="671"/>
        <v>952560</v>
      </c>
    </row>
    <row r="10203" spans="1:14" x14ac:dyDescent="0.3">
      <c r="A10203" s="3">
        <v>10</v>
      </c>
      <c r="B10203" s="134" t="s">
        <v>27987</v>
      </c>
      <c r="C10203" s="4" t="s">
        <v>27988</v>
      </c>
      <c r="D10203" s="5">
        <v>45189</v>
      </c>
      <c r="E10203" s="6" t="s">
        <v>1121</v>
      </c>
      <c r="F10203" s="7">
        <v>973544</v>
      </c>
      <c r="G10203" s="6" t="s">
        <v>17</v>
      </c>
      <c r="H10203" s="7">
        <v>102222</v>
      </c>
      <c r="I10203" s="136">
        <v>13197453</v>
      </c>
      <c r="J10203" s="138" t="s">
        <v>1122</v>
      </c>
      <c r="K10203" s="139"/>
      <c r="L10203" t="str">
        <f t="shared" si="670"/>
        <v>56468</v>
      </c>
      <c r="M10203">
        <f t="shared" si="672"/>
        <v>56468</v>
      </c>
      <c r="N10203" s="37">
        <f t="shared" si="671"/>
        <v>973544</v>
      </c>
    </row>
    <row r="10204" spans="1:14" x14ac:dyDescent="0.3">
      <c r="A10204" s="3">
        <v>10</v>
      </c>
      <c r="B10204" s="142"/>
      <c r="C10204" s="4" t="s">
        <v>27989</v>
      </c>
      <c r="D10204" s="5">
        <v>45189</v>
      </c>
      <c r="E10204" s="6" t="s">
        <v>1121</v>
      </c>
      <c r="F10204" s="7">
        <v>973544</v>
      </c>
      <c r="G10204" s="6" t="s">
        <v>17</v>
      </c>
      <c r="H10204" s="7">
        <v>102222</v>
      </c>
      <c r="I10204" s="143"/>
      <c r="J10204" s="144"/>
      <c r="K10204" s="145"/>
      <c r="L10204" t="str">
        <f t="shared" si="670"/>
        <v>56476</v>
      </c>
      <c r="M10204">
        <f t="shared" si="672"/>
        <v>56476</v>
      </c>
      <c r="N10204" s="37">
        <f t="shared" si="671"/>
        <v>973544</v>
      </c>
    </row>
    <row r="10205" spans="1:14" x14ac:dyDescent="0.3">
      <c r="A10205" s="3">
        <v>10</v>
      </c>
      <c r="B10205" s="142"/>
      <c r="C10205" s="4" t="s">
        <v>27990</v>
      </c>
      <c r="D10205" s="5">
        <v>45189</v>
      </c>
      <c r="E10205" s="6" t="s">
        <v>1121</v>
      </c>
      <c r="F10205" s="7">
        <v>486772</v>
      </c>
      <c r="G10205" s="6" t="s">
        <v>17</v>
      </c>
      <c r="H10205" s="7">
        <v>51111</v>
      </c>
      <c r="I10205" s="143"/>
      <c r="J10205" s="144"/>
      <c r="K10205" s="145"/>
      <c r="L10205" t="str">
        <f t="shared" si="670"/>
        <v>56465</v>
      </c>
      <c r="M10205">
        <f t="shared" si="672"/>
        <v>56465</v>
      </c>
      <c r="N10205" s="37">
        <f t="shared" si="671"/>
        <v>486772</v>
      </c>
    </row>
    <row r="10206" spans="1:14" x14ac:dyDescent="0.3">
      <c r="A10206" s="3">
        <v>10</v>
      </c>
      <c r="B10206" s="142"/>
      <c r="C10206" s="4" t="s">
        <v>27991</v>
      </c>
      <c r="D10206" s="5">
        <v>45189</v>
      </c>
      <c r="E10206" s="6" t="s">
        <v>1121</v>
      </c>
      <c r="F10206" s="7">
        <v>973544</v>
      </c>
      <c r="G10206" s="6" t="s">
        <v>17</v>
      </c>
      <c r="H10206" s="7">
        <v>102222</v>
      </c>
      <c r="I10206" s="143"/>
      <c r="J10206" s="144"/>
      <c r="K10206" s="145"/>
      <c r="L10206" t="str">
        <f t="shared" si="670"/>
        <v>56467</v>
      </c>
      <c r="M10206">
        <f t="shared" si="672"/>
        <v>56467</v>
      </c>
      <c r="N10206" s="37">
        <f t="shared" si="671"/>
        <v>973544</v>
      </c>
    </row>
    <row r="10207" spans="1:14" x14ac:dyDescent="0.3">
      <c r="A10207" s="3">
        <v>10</v>
      </c>
      <c r="B10207" s="142"/>
      <c r="C10207" s="4" t="s">
        <v>27992</v>
      </c>
      <c r="D10207" s="5">
        <v>45189</v>
      </c>
      <c r="E10207" s="6" t="s">
        <v>1121</v>
      </c>
      <c r="F10207" s="7">
        <v>973544</v>
      </c>
      <c r="G10207" s="6" t="s">
        <v>17</v>
      </c>
      <c r="H10207" s="7">
        <v>102222</v>
      </c>
      <c r="I10207" s="143"/>
      <c r="J10207" s="144"/>
      <c r="K10207" s="145"/>
      <c r="L10207" t="str">
        <f t="shared" si="670"/>
        <v>56480</v>
      </c>
      <c r="M10207">
        <f t="shared" si="672"/>
        <v>56480</v>
      </c>
      <c r="N10207" s="37">
        <f t="shared" si="671"/>
        <v>973544</v>
      </c>
    </row>
    <row r="10208" spans="1:14" x14ac:dyDescent="0.3">
      <c r="A10208" s="3">
        <v>10</v>
      </c>
      <c r="B10208" s="142"/>
      <c r="C10208" s="4" t="s">
        <v>27993</v>
      </c>
      <c r="D10208" s="5">
        <v>45189</v>
      </c>
      <c r="E10208" s="6" t="s">
        <v>1121</v>
      </c>
      <c r="F10208" s="7">
        <v>973544</v>
      </c>
      <c r="G10208" s="6" t="s">
        <v>17</v>
      </c>
      <c r="H10208" s="7">
        <v>102222</v>
      </c>
      <c r="I10208" s="143"/>
      <c r="J10208" s="144"/>
      <c r="K10208" s="145"/>
      <c r="L10208" t="str">
        <f t="shared" si="670"/>
        <v>56475</v>
      </c>
      <c r="M10208">
        <f t="shared" si="672"/>
        <v>56475</v>
      </c>
      <c r="N10208" s="37">
        <f t="shared" si="671"/>
        <v>973544</v>
      </c>
    </row>
    <row r="10209" spans="1:14" x14ac:dyDescent="0.3">
      <c r="A10209" s="3">
        <v>10</v>
      </c>
      <c r="B10209" s="142"/>
      <c r="C10209" s="4" t="s">
        <v>27994</v>
      </c>
      <c r="D10209" s="5">
        <v>45183</v>
      </c>
      <c r="E10209" s="6" t="s">
        <v>1121</v>
      </c>
      <c r="F10209" s="7">
        <v>629370</v>
      </c>
      <c r="G10209" s="6" t="s">
        <v>17</v>
      </c>
      <c r="H10209" s="7">
        <v>66084</v>
      </c>
      <c r="I10209" s="143"/>
      <c r="J10209" s="144"/>
      <c r="K10209" s="145"/>
      <c r="L10209" t="str">
        <f t="shared" si="670"/>
        <v>56031</v>
      </c>
      <c r="M10209">
        <f t="shared" si="672"/>
        <v>56031</v>
      </c>
      <c r="N10209" s="37">
        <f t="shared" si="671"/>
        <v>629370</v>
      </c>
    </row>
    <row r="10210" spans="1:14" x14ac:dyDescent="0.3">
      <c r="A10210" s="3">
        <v>10</v>
      </c>
      <c r="B10210" s="142"/>
      <c r="C10210" s="4" t="s">
        <v>27995</v>
      </c>
      <c r="D10210" s="5">
        <v>45189</v>
      </c>
      <c r="E10210" s="6" t="s">
        <v>1121</v>
      </c>
      <c r="F10210" s="7">
        <v>973544</v>
      </c>
      <c r="G10210" s="6" t="s">
        <v>17</v>
      </c>
      <c r="H10210" s="7">
        <v>102222</v>
      </c>
      <c r="I10210" s="143"/>
      <c r="J10210" s="144"/>
      <c r="K10210" s="145"/>
      <c r="L10210" t="str">
        <f t="shared" si="670"/>
        <v>56479</v>
      </c>
      <c r="M10210">
        <f t="shared" si="672"/>
        <v>56479</v>
      </c>
      <c r="N10210" s="37">
        <f t="shared" si="671"/>
        <v>973544</v>
      </c>
    </row>
    <row r="10211" spans="1:14" x14ac:dyDescent="0.3">
      <c r="A10211" s="3">
        <v>10</v>
      </c>
      <c r="B10211" s="142"/>
      <c r="C10211" s="4" t="s">
        <v>27996</v>
      </c>
      <c r="D10211" s="5">
        <v>45189</v>
      </c>
      <c r="E10211" s="6" t="s">
        <v>1121</v>
      </c>
      <c r="F10211" s="7">
        <v>973544</v>
      </c>
      <c r="G10211" s="6" t="s">
        <v>17</v>
      </c>
      <c r="H10211" s="7">
        <v>102222</v>
      </c>
      <c r="I10211" s="143"/>
      <c r="J10211" s="144"/>
      <c r="K10211" s="145"/>
      <c r="L10211" t="str">
        <f t="shared" si="670"/>
        <v>56482</v>
      </c>
      <c r="M10211">
        <f t="shared" si="672"/>
        <v>56482</v>
      </c>
      <c r="N10211" s="37">
        <f t="shared" si="671"/>
        <v>973544</v>
      </c>
    </row>
    <row r="10212" spans="1:14" x14ac:dyDescent="0.3">
      <c r="A10212" s="3">
        <v>10</v>
      </c>
      <c r="B10212" s="142"/>
      <c r="C10212" s="4" t="s">
        <v>27997</v>
      </c>
      <c r="D10212" s="5">
        <v>45189</v>
      </c>
      <c r="E10212" s="6" t="s">
        <v>1121</v>
      </c>
      <c r="F10212" s="7">
        <v>973544</v>
      </c>
      <c r="G10212" s="6" t="s">
        <v>17</v>
      </c>
      <c r="H10212" s="7">
        <v>102222</v>
      </c>
      <c r="I10212" s="143"/>
      <c r="J10212" s="144"/>
      <c r="K10212" s="145"/>
      <c r="L10212" t="str">
        <f t="shared" si="670"/>
        <v>56466</v>
      </c>
      <c r="M10212">
        <f t="shared" si="672"/>
        <v>56466</v>
      </c>
      <c r="N10212" s="37">
        <f t="shared" si="671"/>
        <v>973544</v>
      </c>
    </row>
    <row r="10213" spans="1:14" x14ac:dyDescent="0.3">
      <c r="A10213" s="3">
        <v>10</v>
      </c>
      <c r="B10213" s="142"/>
      <c r="C10213" s="4" t="s">
        <v>27998</v>
      </c>
      <c r="D10213" s="5">
        <v>45189</v>
      </c>
      <c r="E10213" s="6" t="s">
        <v>1121</v>
      </c>
      <c r="F10213" s="7">
        <v>973544</v>
      </c>
      <c r="G10213" s="6" t="s">
        <v>17</v>
      </c>
      <c r="H10213" s="7">
        <v>102222</v>
      </c>
      <c r="I10213" s="143"/>
      <c r="J10213" s="144"/>
      <c r="K10213" s="145"/>
      <c r="L10213" t="str">
        <f t="shared" si="670"/>
        <v>56473</v>
      </c>
      <c r="M10213">
        <f t="shared" si="672"/>
        <v>56473</v>
      </c>
      <c r="N10213" s="37">
        <f t="shared" si="671"/>
        <v>973544</v>
      </c>
    </row>
    <row r="10214" spans="1:14" x14ac:dyDescent="0.3">
      <c r="A10214" s="3">
        <v>10</v>
      </c>
      <c r="B10214" s="142"/>
      <c r="C10214" s="4" t="s">
        <v>27999</v>
      </c>
      <c r="D10214" s="5">
        <v>45189</v>
      </c>
      <c r="E10214" s="6" t="s">
        <v>1121</v>
      </c>
      <c r="F10214" s="7">
        <v>973544</v>
      </c>
      <c r="G10214" s="6" t="s">
        <v>17</v>
      </c>
      <c r="H10214" s="7">
        <v>102222</v>
      </c>
      <c r="I10214" s="143"/>
      <c r="J10214" s="144"/>
      <c r="K10214" s="145"/>
      <c r="L10214" t="str">
        <f t="shared" si="670"/>
        <v>56477</v>
      </c>
      <c r="M10214">
        <f t="shared" si="672"/>
        <v>56477</v>
      </c>
      <c r="N10214" s="37">
        <f t="shared" si="671"/>
        <v>973544</v>
      </c>
    </row>
    <row r="10215" spans="1:14" x14ac:dyDescent="0.3">
      <c r="A10215" s="3">
        <v>10</v>
      </c>
      <c r="B10215" s="142"/>
      <c r="C10215" s="4" t="s">
        <v>28000</v>
      </c>
      <c r="D10215" s="5">
        <v>45189</v>
      </c>
      <c r="E10215" s="6" t="s">
        <v>1121</v>
      </c>
      <c r="F10215" s="7">
        <v>973544</v>
      </c>
      <c r="G10215" s="6" t="s">
        <v>17</v>
      </c>
      <c r="H10215" s="7">
        <v>102222</v>
      </c>
      <c r="I10215" s="143"/>
      <c r="J10215" s="144"/>
      <c r="K10215" s="145"/>
      <c r="L10215" t="str">
        <f t="shared" si="670"/>
        <v>56478</v>
      </c>
      <c r="M10215">
        <f t="shared" si="672"/>
        <v>56478</v>
      </c>
      <c r="N10215" s="37">
        <f t="shared" si="671"/>
        <v>973544</v>
      </c>
    </row>
    <row r="10216" spans="1:14" x14ac:dyDescent="0.3">
      <c r="A10216" s="3">
        <v>10</v>
      </c>
      <c r="B10216" s="142"/>
      <c r="C10216" s="4" t="s">
        <v>28001</v>
      </c>
      <c r="D10216" s="5">
        <v>45189</v>
      </c>
      <c r="E10216" s="6" t="s">
        <v>1121</v>
      </c>
      <c r="F10216" s="7">
        <v>973544</v>
      </c>
      <c r="G10216" s="6" t="s">
        <v>17</v>
      </c>
      <c r="H10216" s="7">
        <v>102222</v>
      </c>
      <c r="I10216" s="143"/>
      <c r="J10216" s="144"/>
      <c r="K10216" s="145"/>
      <c r="L10216" t="str">
        <f t="shared" si="670"/>
        <v>56474</v>
      </c>
      <c r="M10216">
        <f t="shared" si="672"/>
        <v>56474</v>
      </c>
      <c r="N10216" s="37">
        <f t="shared" si="671"/>
        <v>973544</v>
      </c>
    </row>
    <row r="10217" spans="1:14" x14ac:dyDescent="0.3">
      <c r="A10217" s="3">
        <v>10</v>
      </c>
      <c r="B10217" s="142"/>
      <c r="C10217" s="4" t="s">
        <v>28002</v>
      </c>
      <c r="D10217" s="5">
        <v>45189</v>
      </c>
      <c r="E10217" s="6" t="s">
        <v>1121</v>
      </c>
      <c r="F10217" s="7">
        <v>973544</v>
      </c>
      <c r="G10217" s="6" t="s">
        <v>17</v>
      </c>
      <c r="H10217" s="7">
        <v>102222</v>
      </c>
      <c r="I10217" s="143"/>
      <c r="J10217" s="144"/>
      <c r="K10217" s="145"/>
      <c r="L10217" t="str">
        <f t="shared" si="670"/>
        <v>56481</v>
      </c>
      <c r="M10217">
        <f t="shared" si="672"/>
        <v>56481</v>
      </c>
      <c r="N10217" s="37">
        <f t="shared" si="671"/>
        <v>973544</v>
      </c>
    </row>
    <row r="10218" spans="1:14" x14ac:dyDescent="0.3">
      <c r="A10218" s="3">
        <v>10</v>
      </c>
      <c r="B10218" s="135"/>
      <c r="C10218" s="4" t="s">
        <v>28003</v>
      </c>
      <c r="D10218" s="5">
        <v>45189</v>
      </c>
      <c r="E10218" s="6" t="s">
        <v>1121</v>
      </c>
      <c r="F10218" s="7">
        <v>973544</v>
      </c>
      <c r="G10218" s="6" t="s">
        <v>17</v>
      </c>
      <c r="H10218" s="7">
        <v>102222</v>
      </c>
      <c r="I10218" s="137"/>
      <c r="J10218" s="140"/>
      <c r="K10218" s="141"/>
      <c r="L10218" t="str">
        <f t="shared" si="670"/>
        <v>56469</v>
      </c>
      <c r="M10218">
        <f t="shared" si="672"/>
        <v>56469</v>
      </c>
      <c r="N10218" s="37">
        <f t="shared" si="671"/>
        <v>973544</v>
      </c>
    </row>
    <row r="10219" spans="1:14" x14ac:dyDescent="0.3">
      <c r="A10219" s="3">
        <v>10</v>
      </c>
      <c r="B10219" s="134" t="s">
        <v>28014</v>
      </c>
      <c r="C10219" s="4" t="s">
        <v>28015</v>
      </c>
      <c r="D10219" s="5">
        <v>45199</v>
      </c>
      <c r="E10219" s="6" t="s">
        <v>26884</v>
      </c>
      <c r="F10219" s="7">
        <v>292063</v>
      </c>
      <c r="G10219" s="6" t="s">
        <v>17</v>
      </c>
      <c r="H10219" s="7">
        <v>30667</v>
      </c>
      <c r="I10219" s="136">
        <v>697057</v>
      </c>
      <c r="J10219" s="138" t="s">
        <v>1261</v>
      </c>
      <c r="K10219" s="139"/>
      <c r="L10219" t="str">
        <f t="shared" si="670"/>
        <v>59179</v>
      </c>
      <c r="M10219">
        <f t="shared" si="672"/>
        <v>59179</v>
      </c>
      <c r="N10219" s="37">
        <f t="shared" si="671"/>
        <v>292063</v>
      </c>
    </row>
    <row r="10220" spans="1:14" x14ac:dyDescent="0.3">
      <c r="A10220" s="3">
        <v>10</v>
      </c>
      <c r="B10220" s="135"/>
      <c r="C10220" s="4" t="s">
        <v>28016</v>
      </c>
      <c r="D10220" s="5">
        <v>45195</v>
      </c>
      <c r="E10220" s="6" t="s">
        <v>2364</v>
      </c>
      <c r="F10220" s="7">
        <v>486772</v>
      </c>
      <c r="G10220" s="6" t="s">
        <v>17</v>
      </c>
      <c r="H10220" s="7">
        <v>51111</v>
      </c>
      <c r="I10220" s="137"/>
      <c r="J10220" s="140"/>
      <c r="K10220" s="141"/>
      <c r="L10220" t="str">
        <f t="shared" si="670"/>
        <v>57847</v>
      </c>
      <c r="M10220">
        <f t="shared" si="672"/>
        <v>57847</v>
      </c>
      <c r="N10220" s="37">
        <f t="shared" si="671"/>
        <v>486772</v>
      </c>
    </row>
    <row r="10221" spans="1:14" x14ac:dyDescent="0.3">
      <c r="A10221" s="3">
        <v>10</v>
      </c>
      <c r="B10221" s="134" t="s">
        <v>28017</v>
      </c>
      <c r="C10221" s="4" t="s">
        <v>28018</v>
      </c>
      <c r="D10221" s="5">
        <v>45194</v>
      </c>
      <c r="E10221" s="6" t="s">
        <v>3338</v>
      </c>
      <c r="F10221" s="7">
        <v>973544</v>
      </c>
      <c r="G10221" s="6" t="s">
        <v>17</v>
      </c>
      <c r="H10221" s="7">
        <v>102222</v>
      </c>
      <c r="I10221" s="136">
        <v>3485288</v>
      </c>
      <c r="J10221" s="138" t="s">
        <v>1287</v>
      </c>
      <c r="K10221" s="139"/>
      <c r="L10221" t="str">
        <f t="shared" si="670"/>
        <v>57770</v>
      </c>
      <c r="M10221">
        <f t="shared" si="672"/>
        <v>57770</v>
      </c>
      <c r="N10221" s="37">
        <f t="shared" si="671"/>
        <v>973544</v>
      </c>
    </row>
    <row r="10222" spans="1:14" x14ac:dyDescent="0.3">
      <c r="A10222" s="3">
        <v>10</v>
      </c>
      <c r="B10222" s="142"/>
      <c r="C10222" s="4" t="s">
        <v>28019</v>
      </c>
      <c r="D10222" s="5">
        <v>45194</v>
      </c>
      <c r="E10222" s="6" t="s">
        <v>3338</v>
      </c>
      <c r="F10222" s="7">
        <v>486772</v>
      </c>
      <c r="G10222" s="6" t="s">
        <v>17</v>
      </c>
      <c r="H10222" s="7">
        <v>51111</v>
      </c>
      <c r="I10222" s="143"/>
      <c r="J10222" s="144"/>
      <c r="K10222" s="145"/>
      <c r="L10222" t="str">
        <f t="shared" si="670"/>
        <v>57774</v>
      </c>
      <c r="M10222">
        <f t="shared" si="672"/>
        <v>57774</v>
      </c>
      <c r="N10222" s="37">
        <f t="shared" si="671"/>
        <v>486772</v>
      </c>
    </row>
    <row r="10223" spans="1:14" x14ac:dyDescent="0.3">
      <c r="A10223" s="3">
        <v>10</v>
      </c>
      <c r="B10223" s="142"/>
      <c r="C10223" s="4" t="s">
        <v>28020</v>
      </c>
      <c r="D10223" s="5">
        <v>45194</v>
      </c>
      <c r="E10223" s="6" t="s">
        <v>3338</v>
      </c>
      <c r="F10223" s="7">
        <v>973544</v>
      </c>
      <c r="G10223" s="6" t="s">
        <v>17</v>
      </c>
      <c r="H10223" s="7">
        <v>102222</v>
      </c>
      <c r="I10223" s="143"/>
      <c r="J10223" s="144"/>
      <c r="K10223" s="145"/>
      <c r="L10223" t="str">
        <f t="shared" si="670"/>
        <v>57771</v>
      </c>
      <c r="M10223">
        <f t="shared" si="672"/>
        <v>57771</v>
      </c>
      <c r="N10223" s="37">
        <f t="shared" si="671"/>
        <v>973544</v>
      </c>
    </row>
    <row r="10224" spans="1:14" x14ac:dyDescent="0.3">
      <c r="A10224" s="3">
        <v>10</v>
      </c>
      <c r="B10224" s="142"/>
      <c r="C10224" s="4" t="s">
        <v>28021</v>
      </c>
      <c r="D10224" s="5">
        <v>45194</v>
      </c>
      <c r="E10224" s="6" t="s">
        <v>28022</v>
      </c>
      <c r="F10224" s="7">
        <v>973544</v>
      </c>
      <c r="G10224" s="6" t="s">
        <v>17</v>
      </c>
      <c r="H10224" s="7">
        <v>102222</v>
      </c>
      <c r="I10224" s="143"/>
      <c r="J10224" s="144"/>
      <c r="K10224" s="145"/>
      <c r="L10224" t="str">
        <f t="shared" si="670"/>
        <v>57772</v>
      </c>
      <c r="M10224">
        <f t="shared" si="672"/>
        <v>57772</v>
      </c>
      <c r="N10224" s="37">
        <f t="shared" si="671"/>
        <v>973544</v>
      </c>
    </row>
    <row r="10225" spans="1:14" x14ac:dyDescent="0.3">
      <c r="A10225" s="3">
        <v>10</v>
      </c>
      <c r="B10225" s="135"/>
      <c r="C10225" s="4" t="s">
        <v>28023</v>
      </c>
      <c r="D10225" s="5">
        <v>45194</v>
      </c>
      <c r="E10225" s="6" t="s">
        <v>28022</v>
      </c>
      <c r="F10225" s="7">
        <v>486772</v>
      </c>
      <c r="G10225" s="6" t="s">
        <v>17</v>
      </c>
      <c r="H10225" s="7">
        <v>51111</v>
      </c>
      <c r="I10225" s="137"/>
      <c r="J10225" s="140"/>
      <c r="K10225" s="141"/>
      <c r="L10225" t="str">
        <f t="shared" si="670"/>
        <v>57773</v>
      </c>
      <c r="M10225">
        <f t="shared" si="672"/>
        <v>57773</v>
      </c>
      <c r="N10225" s="37">
        <f t="shared" si="671"/>
        <v>486772</v>
      </c>
    </row>
    <row r="10226" spans="1:14" ht="37.6" x14ac:dyDescent="0.3">
      <c r="A10226" s="3">
        <v>10</v>
      </c>
      <c r="B10226" s="8" t="s">
        <v>28027</v>
      </c>
      <c r="C10226" s="4" t="s">
        <v>28028</v>
      </c>
      <c r="D10226" s="5">
        <v>45195</v>
      </c>
      <c r="E10226" s="6" t="s">
        <v>2364</v>
      </c>
      <c r="F10226" s="7">
        <v>973544</v>
      </c>
      <c r="G10226" s="6" t="s">
        <v>17</v>
      </c>
      <c r="H10226" s="7">
        <v>102222</v>
      </c>
      <c r="I10226" s="11">
        <v>871322</v>
      </c>
      <c r="J10226" s="132" t="s">
        <v>1356</v>
      </c>
      <c r="K10226" s="133"/>
      <c r="L10226" t="str">
        <f t="shared" si="670"/>
        <v>57799</v>
      </c>
      <c r="M10226">
        <f t="shared" si="672"/>
        <v>57799</v>
      </c>
      <c r="N10226" s="37">
        <f t="shared" si="671"/>
        <v>973544</v>
      </c>
    </row>
    <row r="10227" spans="1:14" ht="38.85" customHeight="1" x14ac:dyDescent="0.3">
      <c r="A10227" s="3">
        <v>10</v>
      </c>
      <c r="B10227" s="8" t="s">
        <v>26661</v>
      </c>
      <c r="C10227" s="4" t="s">
        <v>25375</v>
      </c>
      <c r="D10227" s="5">
        <v>45205</v>
      </c>
      <c r="E10227" s="6" t="s">
        <v>26662</v>
      </c>
      <c r="F10227" s="7">
        <v>-239885</v>
      </c>
      <c r="G10227" s="6" t="s">
        <v>10524</v>
      </c>
      <c r="H10227" s="7">
        <v>-25788</v>
      </c>
      <c r="I10227" s="11">
        <v>-214097</v>
      </c>
      <c r="J10227" s="132" t="s">
        <v>18</v>
      </c>
      <c r="K10227" s="133"/>
      <c r="L10227" t="s">
        <v>28031</v>
      </c>
      <c r="M10227">
        <v>1476</v>
      </c>
      <c r="N10227" s="37">
        <v>-239885</v>
      </c>
    </row>
    <row r="10228" spans="1:14" ht="25.05" x14ac:dyDescent="0.3">
      <c r="A10228" s="3">
        <v>10</v>
      </c>
      <c r="B10228" s="134" t="s">
        <v>26665</v>
      </c>
      <c r="C10228" s="4" t="s">
        <v>26666</v>
      </c>
      <c r="D10228" s="5">
        <v>45211</v>
      </c>
      <c r="E10228" s="6" t="s">
        <v>26667</v>
      </c>
      <c r="F10228" s="7">
        <v>-119943</v>
      </c>
      <c r="G10228" s="6" t="s">
        <v>10524</v>
      </c>
      <c r="H10228" s="7">
        <v>-12894</v>
      </c>
      <c r="I10228" s="136">
        <v>-328866</v>
      </c>
      <c r="J10228" s="138" t="s">
        <v>28</v>
      </c>
      <c r="K10228" s="139"/>
      <c r="L10228" t="s">
        <v>28032</v>
      </c>
      <c r="M10228">
        <v>731</v>
      </c>
      <c r="N10228" s="37">
        <v>-119943</v>
      </c>
    </row>
    <row r="10229" spans="1:14" ht="37.6" x14ac:dyDescent="0.3">
      <c r="A10229" s="3">
        <v>10</v>
      </c>
      <c r="B10229" s="135"/>
      <c r="C10229" s="4" t="s">
        <v>11677</v>
      </c>
      <c r="D10229" s="5">
        <v>45204</v>
      </c>
      <c r="E10229" s="6" t="s">
        <v>26668</v>
      </c>
      <c r="F10229" s="7">
        <v>-248534</v>
      </c>
      <c r="G10229" s="6" t="s">
        <v>10524</v>
      </c>
      <c r="H10229" s="7">
        <v>-26717</v>
      </c>
      <c r="I10229" s="137"/>
      <c r="J10229" s="140"/>
      <c r="K10229" s="141"/>
      <c r="L10229" t="s">
        <v>28033</v>
      </c>
      <c r="M10229">
        <v>710</v>
      </c>
      <c r="N10229" s="37">
        <v>-248534</v>
      </c>
    </row>
    <row r="10230" spans="1:14" ht="37.6" x14ac:dyDescent="0.3">
      <c r="A10230" s="3">
        <v>10</v>
      </c>
      <c r="B10230" s="8" t="s">
        <v>27003</v>
      </c>
      <c r="C10230" s="4" t="s">
        <v>27004</v>
      </c>
      <c r="D10230" s="5">
        <v>44799</v>
      </c>
      <c r="E10230" s="6" t="s">
        <v>27005</v>
      </c>
      <c r="F10230" s="7">
        <v>-855962</v>
      </c>
      <c r="G10230" s="6" t="s">
        <v>10524</v>
      </c>
      <c r="H10230" s="7">
        <v>-92016</v>
      </c>
      <c r="I10230" s="11">
        <v>-763946</v>
      </c>
      <c r="J10230" s="132" t="s">
        <v>48</v>
      </c>
      <c r="K10230" s="133"/>
      <c r="L10230" t="s">
        <v>28034</v>
      </c>
      <c r="M10230">
        <v>8550</v>
      </c>
      <c r="N10230" s="37">
        <v>-855962</v>
      </c>
    </row>
    <row r="10231" spans="1:14" ht="37.6" x14ac:dyDescent="0.3">
      <c r="A10231" s="3">
        <v>10</v>
      </c>
      <c r="B10231" s="8" t="s">
        <v>27006</v>
      </c>
      <c r="C10231" s="4" t="s">
        <v>27007</v>
      </c>
      <c r="D10231" s="5">
        <v>45140</v>
      </c>
      <c r="E10231" s="6" t="s">
        <v>4596</v>
      </c>
      <c r="F10231" s="7">
        <v>-1321368</v>
      </c>
      <c r="G10231" s="6" t="s">
        <v>10524</v>
      </c>
      <c r="H10231" s="7">
        <v>-142047</v>
      </c>
      <c r="I10231" s="11">
        <v>-1179321</v>
      </c>
      <c r="J10231" s="132" t="s">
        <v>48</v>
      </c>
      <c r="K10231" s="133"/>
      <c r="L10231" t="s">
        <v>28035</v>
      </c>
      <c r="M10231">
        <v>45481</v>
      </c>
      <c r="N10231" s="37">
        <v>-1321368</v>
      </c>
    </row>
    <row r="10232" spans="1:14" ht="37.6" x14ac:dyDescent="0.3">
      <c r="A10232" s="3">
        <v>10</v>
      </c>
      <c r="B10232" s="134" t="s">
        <v>27008</v>
      </c>
      <c r="C10232" s="4" t="s">
        <v>27009</v>
      </c>
      <c r="D10232" s="5">
        <v>45175</v>
      </c>
      <c r="E10232" s="6" t="s">
        <v>27010</v>
      </c>
      <c r="F10232" s="7">
        <v>-685688</v>
      </c>
      <c r="G10232" s="6" t="s">
        <v>10524</v>
      </c>
      <c r="H10232" s="7">
        <v>-73711</v>
      </c>
      <c r="I10232" s="136">
        <v>-1849220</v>
      </c>
      <c r="J10232" s="138" t="s">
        <v>48</v>
      </c>
      <c r="K10232" s="139"/>
      <c r="L10232" t="s">
        <v>28036</v>
      </c>
      <c r="M10232">
        <v>34820</v>
      </c>
      <c r="N10232" s="37">
        <v>-685688</v>
      </c>
    </row>
    <row r="10233" spans="1:14" ht="37.6" x14ac:dyDescent="0.3">
      <c r="A10233" s="3">
        <v>10</v>
      </c>
      <c r="B10233" s="142"/>
      <c r="C10233" s="4" t="s">
        <v>27011</v>
      </c>
      <c r="D10233" s="5">
        <v>45181</v>
      </c>
      <c r="E10233" s="6" t="s">
        <v>27012</v>
      </c>
      <c r="F10233" s="7">
        <v>-76626</v>
      </c>
      <c r="G10233" s="6" t="s">
        <v>10524</v>
      </c>
      <c r="H10233" s="7">
        <v>-8237</v>
      </c>
      <c r="I10233" s="143"/>
      <c r="J10233" s="144"/>
      <c r="K10233" s="145"/>
      <c r="L10233" t="s">
        <v>28037</v>
      </c>
      <c r="M10233">
        <v>36096</v>
      </c>
      <c r="N10233" s="37">
        <v>-76626</v>
      </c>
    </row>
    <row r="10234" spans="1:14" ht="37.6" x14ac:dyDescent="0.3">
      <c r="A10234" s="3">
        <v>10</v>
      </c>
      <c r="B10234" s="142"/>
      <c r="C10234" s="4" t="s">
        <v>27013</v>
      </c>
      <c r="D10234" s="5">
        <v>45180</v>
      </c>
      <c r="E10234" s="6" t="s">
        <v>27014</v>
      </c>
      <c r="F10234" s="7">
        <v>-1033640</v>
      </c>
      <c r="G10234" s="6" t="s">
        <v>10524</v>
      </c>
      <c r="H10234" s="7">
        <v>-111116</v>
      </c>
      <c r="I10234" s="143"/>
      <c r="J10234" s="144"/>
      <c r="K10234" s="145"/>
      <c r="L10234" t="s">
        <v>28038</v>
      </c>
      <c r="M10234">
        <v>35832</v>
      </c>
      <c r="N10234" s="37">
        <v>-1033640</v>
      </c>
    </row>
    <row r="10235" spans="1:14" ht="37.6" x14ac:dyDescent="0.3">
      <c r="A10235" s="3">
        <v>10</v>
      </c>
      <c r="B10235" s="135"/>
      <c r="C10235" s="4" t="s">
        <v>27015</v>
      </c>
      <c r="D10235" s="5">
        <v>45181</v>
      </c>
      <c r="E10235" s="6" t="s">
        <v>27016</v>
      </c>
      <c r="F10235" s="7">
        <v>-276001</v>
      </c>
      <c r="G10235" s="6" t="s">
        <v>10524</v>
      </c>
      <c r="H10235" s="7">
        <v>-29670</v>
      </c>
      <c r="I10235" s="137"/>
      <c r="J10235" s="140"/>
      <c r="K10235" s="141"/>
      <c r="L10235" t="s">
        <v>28039</v>
      </c>
      <c r="M10235">
        <v>35931</v>
      </c>
      <c r="N10235" s="37">
        <v>-276001</v>
      </c>
    </row>
    <row r="10236" spans="1:14" ht="37.6" x14ac:dyDescent="0.3">
      <c r="A10236" s="3">
        <v>10</v>
      </c>
      <c r="B10236" s="134" t="s">
        <v>27017</v>
      </c>
      <c r="C10236" s="4" t="s">
        <v>27018</v>
      </c>
      <c r="D10236" s="5">
        <v>45188</v>
      </c>
      <c r="E10236" s="6" t="s">
        <v>27019</v>
      </c>
      <c r="F10236" s="7">
        <v>-267004</v>
      </c>
      <c r="G10236" s="6" t="s">
        <v>10524</v>
      </c>
      <c r="H10236" s="7">
        <v>-28703</v>
      </c>
      <c r="I10236" s="136">
        <v>-2376249</v>
      </c>
      <c r="J10236" s="138" t="s">
        <v>48</v>
      </c>
      <c r="K10236" s="139"/>
      <c r="L10236" t="s">
        <v>28040</v>
      </c>
      <c r="M10236">
        <v>37160</v>
      </c>
      <c r="N10236" s="37">
        <v>-267004</v>
      </c>
    </row>
    <row r="10237" spans="1:14" ht="37.6" x14ac:dyDescent="0.3">
      <c r="A10237" s="3">
        <v>10</v>
      </c>
      <c r="B10237" s="142"/>
      <c r="C10237" s="4" t="s">
        <v>27020</v>
      </c>
      <c r="D10237" s="5">
        <v>45182</v>
      </c>
      <c r="E10237" s="6" t="s">
        <v>27021</v>
      </c>
      <c r="F10237" s="7">
        <v>-594064</v>
      </c>
      <c r="G10237" s="6" t="s">
        <v>10524</v>
      </c>
      <c r="H10237" s="7">
        <v>-63862</v>
      </c>
      <c r="I10237" s="143"/>
      <c r="J10237" s="144"/>
      <c r="K10237" s="145"/>
      <c r="L10237" t="s">
        <v>28041</v>
      </c>
      <c r="M10237">
        <v>36262</v>
      </c>
      <c r="N10237" s="37">
        <v>-594064</v>
      </c>
    </row>
    <row r="10238" spans="1:14" ht="37.6" x14ac:dyDescent="0.3">
      <c r="A10238" s="3">
        <v>10</v>
      </c>
      <c r="B10238" s="142"/>
      <c r="C10238" s="4" t="s">
        <v>27022</v>
      </c>
      <c r="D10238" s="5">
        <v>45183</v>
      </c>
      <c r="E10238" s="6" t="s">
        <v>27023</v>
      </c>
      <c r="F10238" s="7">
        <v>-267396</v>
      </c>
      <c r="G10238" s="6" t="s">
        <v>10524</v>
      </c>
      <c r="H10238" s="7">
        <v>-28745</v>
      </c>
      <c r="I10238" s="143"/>
      <c r="J10238" s="144"/>
      <c r="K10238" s="145"/>
      <c r="L10238" t="s">
        <v>28042</v>
      </c>
      <c r="M10238">
        <v>36574</v>
      </c>
      <c r="N10238" s="37">
        <v>-267396</v>
      </c>
    </row>
    <row r="10239" spans="1:14" ht="37.6" x14ac:dyDescent="0.3">
      <c r="A10239" s="3">
        <v>10</v>
      </c>
      <c r="B10239" s="142"/>
      <c r="C10239" s="4" t="s">
        <v>27024</v>
      </c>
      <c r="D10239" s="5">
        <v>45181</v>
      </c>
      <c r="E10239" s="6" t="s">
        <v>27025</v>
      </c>
      <c r="F10239" s="7">
        <v>-374347</v>
      </c>
      <c r="G10239" s="6" t="s">
        <v>10524</v>
      </c>
      <c r="H10239" s="7">
        <v>-40242</v>
      </c>
      <c r="I10239" s="143"/>
      <c r="J10239" s="144"/>
      <c r="K10239" s="145"/>
      <c r="L10239" t="s">
        <v>28043</v>
      </c>
      <c r="M10239">
        <v>36081</v>
      </c>
      <c r="N10239" s="37">
        <v>-374347</v>
      </c>
    </row>
    <row r="10240" spans="1:14" ht="37.6" x14ac:dyDescent="0.3">
      <c r="A10240" s="3">
        <v>10</v>
      </c>
      <c r="B10240" s="142"/>
      <c r="C10240" s="4" t="s">
        <v>27026</v>
      </c>
      <c r="D10240" s="5">
        <v>45187</v>
      </c>
      <c r="E10240" s="6" t="s">
        <v>27027</v>
      </c>
      <c r="F10240" s="7">
        <v>-156725</v>
      </c>
      <c r="G10240" s="6" t="s">
        <v>10524</v>
      </c>
      <c r="H10240" s="7">
        <v>-16848</v>
      </c>
      <c r="I10240" s="143"/>
      <c r="J10240" s="144"/>
      <c r="K10240" s="145"/>
      <c r="L10240" t="s">
        <v>28044</v>
      </c>
      <c r="M10240">
        <v>36924</v>
      </c>
      <c r="N10240" s="37">
        <v>-156725</v>
      </c>
    </row>
    <row r="10241" spans="1:14" ht="37.6" x14ac:dyDescent="0.3">
      <c r="A10241" s="3">
        <v>10</v>
      </c>
      <c r="B10241" s="142"/>
      <c r="C10241" s="4" t="s">
        <v>27028</v>
      </c>
      <c r="D10241" s="5">
        <v>45188</v>
      </c>
      <c r="E10241" s="6" t="s">
        <v>27029</v>
      </c>
      <c r="F10241" s="7">
        <v>-840338</v>
      </c>
      <c r="G10241" s="6" t="s">
        <v>10524</v>
      </c>
      <c r="H10241" s="7">
        <v>-90336</v>
      </c>
      <c r="I10241" s="143"/>
      <c r="J10241" s="144"/>
      <c r="K10241" s="145"/>
      <c r="L10241" t="s">
        <v>28045</v>
      </c>
      <c r="M10241">
        <v>37116</v>
      </c>
      <c r="N10241" s="37">
        <v>-840338</v>
      </c>
    </row>
    <row r="10242" spans="1:14" ht="37.6" x14ac:dyDescent="0.3">
      <c r="A10242" s="3">
        <v>10</v>
      </c>
      <c r="B10242" s="135"/>
      <c r="C10242" s="4" t="s">
        <v>27030</v>
      </c>
      <c r="D10242" s="5">
        <v>45188</v>
      </c>
      <c r="E10242" s="6" t="s">
        <v>27031</v>
      </c>
      <c r="F10242" s="7">
        <v>-162590</v>
      </c>
      <c r="G10242" s="6" t="s">
        <v>10524</v>
      </c>
      <c r="H10242" s="7">
        <v>-17478</v>
      </c>
      <c r="I10242" s="137"/>
      <c r="J10242" s="140"/>
      <c r="K10242" s="141"/>
      <c r="L10242" t="s">
        <v>28046</v>
      </c>
      <c r="M10242">
        <v>37174</v>
      </c>
      <c r="N10242" s="37">
        <v>-162590</v>
      </c>
    </row>
    <row r="10243" spans="1:14" ht="37.6" x14ac:dyDescent="0.3">
      <c r="A10243" s="3">
        <v>10</v>
      </c>
      <c r="B10243" s="134" t="s">
        <v>27032</v>
      </c>
      <c r="C10243" s="4" t="s">
        <v>27033</v>
      </c>
      <c r="D10243" s="5">
        <v>45176</v>
      </c>
      <c r="E10243" s="6" t="s">
        <v>27034</v>
      </c>
      <c r="F10243" s="7">
        <v>-721118</v>
      </c>
      <c r="G10243" s="6" t="s">
        <v>10524</v>
      </c>
      <c r="H10243" s="7">
        <v>-77520</v>
      </c>
      <c r="I10243" s="136">
        <v>-11763456</v>
      </c>
      <c r="J10243" s="138" t="s">
        <v>48</v>
      </c>
      <c r="K10243" s="139"/>
      <c r="L10243" t="s">
        <v>28047</v>
      </c>
      <c r="M10243">
        <v>35118</v>
      </c>
      <c r="N10243" s="37">
        <v>-721118</v>
      </c>
    </row>
    <row r="10244" spans="1:14" ht="37.6" x14ac:dyDescent="0.3">
      <c r="A10244" s="3">
        <v>10</v>
      </c>
      <c r="B10244" s="142"/>
      <c r="C10244" s="4" t="s">
        <v>27035</v>
      </c>
      <c r="D10244" s="5">
        <v>45176</v>
      </c>
      <c r="E10244" s="6" t="s">
        <v>27036</v>
      </c>
      <c r="F10244" s="7">
        <v>-301575</v>
      </c>
      <c r="G10244" s="6" t="s">
        <v>10524</v>
      </c>
      <c r="H10244" s="7">
        <v>-32419</v>
      </c>
      <c r="I10244" s="143"/>
      <c r="J10244" s="144"/>
      <c r="K10244" s="145"/>
      <c r="L10244" t="s">
        <v>28048</v>
      </c>
      <c r="M10244">
        <v>35080</v>
      </c>
      <c r="N10244" s="37">
        <v>-301575</v>
      </c>
    </row>
    <row r="10245" spans="1:14" ht="37.6" x14ac:dyDescent="0.3">
      <c r="A10245" s="3">
        <v>10</v>
      </c>
      <c r="B10245" s="142"/>
      <c r="C10245" s="4" t="s">
        <v>27037</v>
      </c>
      <c r="D10245" s="5">
        <v>45190</v>
      </c>
      <c r="E10245" s="6" t="s">
        <v>27038</v>
      </c>
      <c r="F10245" s="7">
        <v>-119943</v>
      </c>
      <c r="G10245" s="6" t="s">
        <v>10524</v>
      </c>
      <c r="H10245" s="7">
        <v>-12894</v>
      </c>
      <c r="I10245" s="143"/>
      <c r="J10245" s="144"/>
      <c r="K10245" s="145"/>
      <c r="L10245" t="s">
        <v>28049</v>
      </c>
      <c r="M10245">
        <v>37641</v>
      </c>
      <c r="N10245" s="37">
        <v>-119943</v>
      </c>
    </row>
    <row r="10246" spans="1:14" ht="37.6" x14ac:dyDescent="0.3">
      <c r="A10246" s="3">
        <v>10</v>
      </c>
      <c r="B10246" s="142"/>
      <c r="C10246" s="4" t="s">
        <v>27039</v>
      </c>
      <c r="D10246" s="5">
        <v>45178</v>
      </c>
      <c r="E10246" s="6" t="s">
        <v>27040</v>
      </c>
      <c r="F10246" s="7">
        <v>-499125</v>
      </c>
      <c r="G10246" s="6" t="s">
        <v>10524</v>
      </c>
      <c r="H10246" s="7">
        <v>-53656</v>
      </c>
      <c r="I10246" s="143"/>
      <c r="J10246" s="144"/>
      <c r="K10246" s="145"/>
      <c r="L10246" t="s">
        <v>28050</v>
      </c>
      <c r="M10246">
        <v>35672</v>
      </c>
      <c r="N10246" s="37">
        <v>-499125</v>
      </c>
    </row>
    <row r="10247" spans="1:14" ht="37.6" x14ac:dyDescent="0.3">
      <c r="A10247" s="3">
        <v>10</v>
      </c>
      <c r="B10247" s="142"/>
      <c r="C10247" s="4" t="s">
        <v>27041</v>
      </c>
      <c r="D10247" s="5">
        <v>45190</v>
      </c>
      <c r="E10247" s="6" t="s">
        <v>27042</v>
      </c>
      <c r="F10247" s="7">
        <v>-262093</v>
      </c>
      <c r="G10247" s="6" t="s">
        <v>10524</v>
      </c>
      <c r="H10247" s="7">
        <v>-28175</v>
      </c>
      <c r="I10247" s="143"/>
      <c r="J10247" s="144"/>
      <c r="K10247" s="145"/>
      <c r="L10247" t="s">
        <v>28051</v>
      </c>
      <c r="M10247">
        <v>37701</v>
      </c>
      <c r="N10247" s="37">
        <v>-262093</v>
      </c>
    </row>
    <row r="10248" spans="1:14" ht="37.6" x14ac:dyDescent="0.3">
      <c r="A10248" s="3">
        <v>10</v>
      </c>
      <c r="B10248" s="142"/>
      <c r="C10248" s="4" t="s">
        <v>27043</v>
      </c>
      <c r="D10248" s="5">
        <v>45187</v>
      </c>
      <c r="E10248" s="6" t="s">
        <v>27044</v>
      </c>
      <c r="F10248" s="7">
        <v>-548856</v>
      </c>
      <c r="G10248" s="6" t="s">
        <v>10524</v>
      </c>
      <c r="H10248" s="7">
        <v>-59002</v>
      </c>
      <c r="I10248" s="143"/>
      <c r="J10248" s="144"/>
      <c r="K10248" s="145"/>
      <c r="L10248" t="s">
        <v>28052</v>
      </c>
      <c r="M10248">
        <v>37028</v>
      </c>
      <c r="N10248" s="37">
        <v>-548856</v>
      </c>
    </row>
    <row r="10249" spans="1:14" ht="37.6" x14ac:dyDescent="0.3">
      <c r="A10249" s="3">
        <v>10</v>
      </c>
      <c r="B10249" s="142"/>
      <c r="C10249" s="4" t="s">
        <v>27045</v>
      </c>
      <c r="D10249" s="5">
        <v>45198</v>
      </c>
      <c r="E10249" s="6" t="s">
        <v>27046</v>
      </c>
      <c r="F10249" s="7">
        <v>-159720</v>
      </c>
      <c r="G10249" s="6" t="s">
        <v>10524</v>
      </c>
      <c r="H10249" s="7">
        <v>-17170</v>
      </c>
      <c r="I10249" s="143"/>
      <c r="J10249" s="144"/>
      <c r="K10249" s="145"/>
      <c r="L10249" t="s">
        <v>28053</v>
      </c>
      <c r="M10249">
        <v>38870</v>
      </c>
      <c r="N10249" s="37">
        <v>-159720</v>
      </c>
    </row>
    <row r="10250" spans="1:14" x14ac:dyDescent="0.3">
      <c r="A10250" s="3">
        <v>10</v>
      </c>
      <c r="B10250" s="142"/>
      <c r="C10250" s="4" t="s">
        <v>27047</v>
      </c>
      <c r="D10250" s="5">
        <v>45185</v>
      </c>
      <c r="E10250" s="6" t="s">
        <v>9842</v>
      </c>
      <c r="F10250" s="7">
        <v>-1167820</v>
      </c>
      <c r="G10250" s="6" t="s">
        <v>10524</v>
      </c>
      <c r="H10250" s="7">
        <v>-125541</v>
      </c>
      <c r="I10250" s="143"/>
      <c r="J10250" s="144"/>
      <c r="K10250" s="145"/>
      <c r="L10250" t="s">
        <v>28054</v>
      </c>
      <c r="M10250">
        <v>439</v>
      </c>
      <c r="N10250" s="37">
        <v>-1167820</v>
      </c>
    </row>
    <row r="10251" spans="1:14" ht="37.6" x14ac:dyDescent="0.3">
      <c r="A10251" s="3">
        <v>10</v>
      </c>
      <c r="B10251" s="142"/>
      <c r="C10251" s="4" t="s">
        <v>27048</v>
      </c>
      <c r="D10251" s="5">
        <v>45177</v>
      </c>
      <c r="E10251" s="6" t="s">
        <v>27049</v>
      </c>
      <c r="F10251" s="7">
        <v>-597050</v>
      </c>
      <c r="G10251" s="6" t="s">
        <v>10524</v>
      </c>
      <c r="H10251" s="7">
        <v>-64183</v>
      </c>
      <c r="I10251" s="143"/>
      <c r="J10251" s="144"/>
      <c r="K10251" s="145"/>
      <c r="L10251" t="s">
        <v>28055</v>
      </c>
      <c r="M10251">
        <v>35312</v>
      </c>
      <c r="N10251" s="37">
        <v>-597050</v>
      </c>
    </row>
    <row r="10252" spans="1:14" ht="37.6" x14ac:dyDescent="0.3">
      <c r="A10252" s="3">
        <v>10</v>
      </c>
      <c r="B10252" s="142"/>
      <c r="C10252" s="4" t="s">
        <v>27050</v>
      </c>
      <c r="D10252" s="5">
        <v>45178</v>
      </c>
      <c r="E10252" s="6" t="s">
        <v>27051</v>
      </c>
      <c r="F10252" s="7">
        <v>-450297</v>
      </c>
      <c r="G10252" s="6" t="s">
        <v>10524</v>
      </c>
      <c r="H10252" s="7">
        <v>-48407</v>
      </c>
      <c r="I10252" s="143"/>
      <c r="J10252" s="144"/>
      <c r="K10252" s="145"/>
      <c r="L10252" t="s">
        <v>28056</v>
      </c>
      <c r="M10252">
        <v>35534</v>
      </c>
      <c r="N10252" s="37">
        <v>-450297</v>
      </c>
    </row>
    <row r="10253" spans="1:14" ht="37.6" x14ac:dyDescent="0.3">
      <c r="A10253" s="3">
        <v>10</v>
      </c>
      <c r="B10253" s="142"/>
      <c r="C10253" s="4" t="s">
        <v>27052</v>
      </c>
      <c r="D10253" s="5">
        <v>45176</v>
      </c>
      <c r="E10253" s="6" t="s">
        <v>27053</v>
      </c>
      <c r="F10253" s="7">
        <v>-254329</v>
      </c>
      <c r="G10253" s="6" t="s">
        <v>10524</v>
      </c>
      <c r="H10253" s="7">
        <v>-27340</v>
      </c>
      <c r="I10253" s="143"/>
      <c r="J10253" s="144"/>
      <c r="K10253" s="145"/>
      <c r="L10253" t="s">
        <v>28057</v>
      </c>
      <c r="M10253">
        <v>35100</v>
      </c>
      <c r="N10253" s="37">
        <v>-254329</v>
      </c>
    </row>
    <row r="10254" spans="1:14" ht="37.6" x14ac:dyDescent="0.3">
      <c r="A10254" s="3">
        <v>10</v>
      </c>
      <c r="B10254" s="142"/>
      <c r="C10254" s="4" t="s">
        <v>27054</v>
      </c>
      <c r="D10254" s="5">
        <v>45190</v>
      </c>
      <c r="E10254" s="6" t="s">
        <v>27055</v>
      </c>
      <c r="F10254" s="7">
        <v>-462174</v>
      </c>
      <c r="G10254" s="6" t="s">
        <v>10524</v>
      </c>
      <c r="H10254" s="7">
        <v>-49684</v>
      </c>
      <c r="I10254" s="143"/>
      <c r="J10254" s="144"/>
      <c r="K10254" s="145"/>
      <c r="L10254" t="s">
        <v>28058</v>
      </c>
      <c r="M10254">
        <v>37757</v>
      </c>
      <c r="N10254" s="37">
        <v>-462174</v>
      </c>
    </row>
    <row r="10255" spans="1:14" ht="37.6" x14ac:dyDescent="0.3">
      <c r="A10255" s="3">
        <v>10</v>
      </c>
      <c r="B10255" s="142"/>
      <c r="C10255" s="4" t="s">
        <v>27056</v>
      </c>
      <c r="D10255" s="5">
        <v>45191</v>
      </c>
      <c r="E10255" s="6" t="s">
        <v>27057</v>
      </c>
      <c r="F10255" s="7">
        <v>-95954</v>
      </c>
      <c r="G10255" s="6" t="s">
        <v>10524</v>
      </c>
      <c r="H10255" s="7">
        <v>-10315</v>
      </c>
      <c r="I10255" s="143"/>
      <c r="J10255" s="144"/>
      <c r="K10255" s="145"/>
      <c r="L10255" t="s">
        <v>28059</v>
      </c>
      <c r="M10255">
        <v>37849</v>
      </c>
      <c r="N10255" s="37">
        <v>-95954</v>
      </c>
    </row>
    <row r="10256" spans="1:14" ht="37.6" x14ac:dyDescent="0.3">
      <c r="A10256" s="3">
        <v>10</v>
      </c>
      <c r="B10256" s="142"/>
      <c r="C10256" s="4" t="s">
        <v>27058</v>
      </c>
      <c r="D10256" s="5">
        <v>45189</v>
      </c>
      <c r="E10256" s="6" t="s">
        <v>27059</v>
      </c>
      <c r="F10256" s="7">
        <v>-603369</v>
      </c>
      <c r="G10256" s="6" t="s">
        <v>10524</v>
      </c>
      <c r="H10256" s="7">
        <v>-64862</v>
      </c>
      <c r="I10256" s="143"/>
      <c r="J10256" s="144"/>
      <c r="K10256" s="145"/>
      <c r="L10256" t="s">
        <v>28060</v>
      </c>
      <c r="M10256">
        <v>37345</v>
      </c>
      <c r="N10256" s="37">
        <v>-603369</v>
      </c>
    </row>
    <row r="10257" spans="1:14" ht="37.6" x14ac:dyDescent="0.3">
      <c r="A10257" s="3">
        <v>10</v>
      </c>
      <c r="B10257" s="142"/>
      <c r="C10257" s="4" t="s">
        <v>27060</v>
      </c>
      <c r="D10257" s="5">
        <v>45198</v>
      </c>
      <c r="E10257" s="6" t="s">
        <v>27061</v>
      </c>
      <c r="F10257" s="7">
        <v>-294082</v>
      </c>
      <c r="G10257" s="6" t="s">
        <v>10524</v>
      </c>
      <c r="H10257" s="7">
        <v>-31614</v>
      </c>
      <c r="I10257" s="143"/>
      <c r="J10257" s="144"/>
      <c r="K10257" s="145"/>
      <c r="L10257" t="s">
        <v>28061</v>
      </c>
      <c r="M10257">
        <v>39033</v>
      </c>
      <c r="N10257" s="37">
        <v>-294082</v>
      </c>
    </row>
    <row r="10258" spans="1:14" ht="37.6" x14ac:dyDescent="0.3">
      <c r="A10258" s="3">
        <v>10</v>
      </c>
      <c r="B10258" s="142"/>
      <c r="C10258" s="4" t="s">
        <v>27062</v>
      </c>
      <c r="D10258" s="5">
        <v>45198</v>
      </c>
      <c r="E10258" s="6" t="s">
        <v>27063</v>
      </c>
      <c r="F10258" s="7">
        <v>-490050</v>
      </c>
      <c r="G10258" s="6" t="s">
        <v>10524</v>
      </c>
      <c r="H10258" s="7">
        <v>-52680</v>
      </c>
      <c r="I10258" s="143"/>
      <c r="J10258" s="144"/>
      <c r="K10258" s="145"/>
      <c r="L10258" t="s">
        <v>28062</v>
      </c>
      <c r="M10258">
        <v>38761</v>
      </c>
      <c r="N10258" s="37">
        <v>-490050</v>
      </c>
    </row>
    <row r="10259" spans="1:14" ht="37.6" x14ac:dyDescent="0.3">
      <c r="A10259" s="3">
        <v>10</v>
      </c>
      <c r="B10259" s="142"/>
      <c r="C10259" s="4" t="s">
        <v>27064</v>
      </c>
      <c r="D10259" s="5">
        <v>45181</v>
      </c>
      <c r="E10259" s="6" t="s">
        <v>27065</v>
      </c>
      <c r="F10259" s="7">
        <v>-706683</v>
      </c>
      <c r="G10259" s="6" t="s">
        <v>10524</v>
      </c>
      <c r="H10259" s="7">
        <v>-75968</v>
      </c>
      <c r="I10259" s="143"/>
      <c r="J10259" s="144"/>
      <c r="K10259" s="145"/>
      <c r="L10259" t="s">
        <v>28063</v>
      </c>
      <c r="M10259">
        <v>35998</v>
      </c>
      <c r="N10259" s="37">
        <v>-706683</v>
      </c>
    </row>
    <row r="10260" spans="1:14" ht="37.6" x14ac:dyDescent="0.3">
      <c r="A10260" s="3">
        <v>10</v>
      </c>
      <c r="B10260" s="142"/>
      <c r="C10260" s="4" t="s">
        <v>27066</v>
      </c>
      <c r="D10260" s="5">
        <v>45190</v>
      </c>
      <c r="E10260" s="6" t="s">
        <v>27067</v>
      </c>
      <c r="F10260" s="7">
        <v>-551213</v>
      </c>
      <c r="G10260" s="6" t="s">
        <v>10524</v>
      </c>
      <c r="H10260" s="7">
        <v>-59255</v>
      </c>
      <c r="I10260" s="143"/>
      <c r="J10260" s="144"/>
      <c r="K10260" s="145"/>
      <c r="L10260" t="s">
        <v>28064</v>
      </c>
      <c r="M10260">
        <v>37822</v>
      </c>
      <c r="N10260" s="37">
        <v>-551213</v>
      </c>
    </row>
    <row r="10261" spans="1:14" ht="37.6" x14ac:dyDescent="0.3">
      <c r="A10261" s="3">
        <v>10</v>
      </c>
      <c r="B10261" s="142"/>
      <c r="C10261" s="4" t="s">
        <v>27068</v>
      </c>
      <c r="D10261" s="5">
        <v>45182</v>
      </c>
      <c r="E10261" s="6" t="s">
        <v>27069</v>
      </c>
      <c r="F10261" s="7">
        <v>-177364</v>
      </c>
      <c r="G10261" s="6" t="s">
        <v>10524</v>
      </c>
      <c r="H10261" s="7">
        <v>-19067</v>
      </c>
      <c r="I10261" s="143"/>
      <c r="J10261" s="144"/>
      <c r="K10261" s="145"/>
      <c r="L10261" t="s">
        <v>28065</v>
      </c>
      <c r="M10261">
        <v>36382</v>
      </c>
      <c r="N10261" s="37">
        <v>-177364</v>
      </c>
    </row>
    <row r="10262" spans="1:14" ht="37.6" x14ac:dyDescent="0.3">
      <c r="A10262" s="3">
        <v>10</v>
      </c>
      <c r="B10262" s="142"/>
      <c r="C10262" s="4" t="s">
        <v>27070</v>
      </c>
      <c r="D10262" s="5">
        <v>45181</v>
      </c>
      <c r="E10262" s="6" t="s">
        <v>27071</v>
      </c>
      <c r="F10262" s="7">
        <v>-454703</v>
      </c>
      <c r="G10262" s="6" t="s">
        <v>10524</v>
      </c>
      <c r="H10262" s="7">
        <v>-48881</v>
      </c>
      <c r="I10262" s="143"/>
      <c r="J10262" s="144"/>
      <c r="K10262" s="145"/>
      <c r="L10262" t="s">
        <v>28066</v>
      </c>
      <c r="M10262">
        <v>36024</v>
      </c>
      <c r="N10262" s="37">
        <v>-454703</v>
      </c>
    </row>
    <row r="10263" spans="1:14" ht="37.6" x14ac:dyDescent="0.3">
      <c r="A10263" s="3">
        <v>10</v>
      </c>
      <c r="B10263" s="142"/>
      <c r="C10263" s="4" t="s">
        <v>27072</v>
      </c>
      <c r="D10263" s="5">
        <v>45190</v>
      </c>
      <c r="E10263" s="6" t="s">
        <v>27073</v>
      </c>
      <c r="F10263" s="7">
        <v>-354728</v>
      </c>
      <c r="G10263" s="6" t="s">
        <v>10524</v>
      </c>
      <c r="H10263" s="7">
        <v>-38133</v>
      </c>
      <c r="I10263" s="143"/>
      <c r="J10263" s="144"/>
      <c r="K10263" s="145"/>
      <c r="L10263" t="s">
        <v>28067</v>
      </c>
      <c r="M10263">
        <v>37774</v>
      </c>
      <c r="N10263" s="37">
        <v>-354728</v>
      </c>
    </row>
    <row r="10264" spans="1:14" ht="37.6" x14ac:dyDescent="0.3">
      <c r="A10264" s="3">
        <v>10</v>
      </c>
      <c r="B10264" s="142"/>
      <c r="C10264" s="4" t="s">
        <v>27074</v>
      </c>
      <c r="D10264" s="5">
        <v>45190</v>
      </c>
      <c r="E10264" s="6" t="s">
        <v>27075</v>
      </c>
      <c r="F10264" s="7">
        <v>-119943</v>
      </c>
      <c r="G10264" s="6" t="s">
        <v>10524</v>
      </c>
      <c r="H10264" s="7">
        <v>-12894</v>
      </c>
      <c r="I10264" s="143"/>
      <c r="J10264" s="144"/>
      <c r="K10264" s="145"/>
      <c r="L10264" t="s">
        <v>28068</v>
      </c>
      <c r="M10264">
        <v>37640</v>
      </c>
      <c r="N10264" s="37">
        <v>-119943</v>
      </c>
    </row>
    <row r="10265" spans="1:14" ht="37.6" x14ac:dyDescent="0.3">
      <c r="A10265" s="3">
        <v>10</v>
      </c>
      <c r="B10265" s="142"/>
      <c r="C10265" s="4" t="s">
        <v>27076</v>
      </c>
      <c r="D10265" s="5">
        <v>45194</v>
      </c>
      <c r="E10265" s="6" t="s">
        <v>27077</v>
      </c>
      <c r="F10265" s="7">
        <v>-248534</v>
      </c>
      <c r="G10265" s="6" t="s">
        <v>10524</v>
      </c>
      <c r="H10265" s="7">
        <v>-26717</v>
      </c>
      <c r="I10265" s="143"/>
      <c r="J10265" s="144"/>
      <c r="K10265" s="145"/>
      <c r="L10265" t="s">
        <v>28069</v>
      </c>
      <c r="M10265">
        <v>38155</v>
      </c>
      <c r="N10265" s="37">
        <v>-248534</v>
      </c>
    </row>
    <row r="10266" spans="1:14" ht="37.6" x14ac:dyDescent="0.3">
      <c r="A10266" s="3">
        <v>10</v>
      </c>
      <c r="B10266" s="142"/>
      <c r="C10266" s="4" t="s">
        <v>27078</v>
      </c>
      <c r="D10266" s="5">
        <v>45198</v>
      </c>
      <c r="E10266" s="6" t="s">
        <v>27079</v>
      </c>
      <c r="F10266" s="7">
        <v>-288971</v>
      </c>
      <c r="G10266" s="6" t="s">
        <v>10524</v>
      </c>
      <c r="H10266" s="7">
        <v>-31064</v>
      </c>
      <c r="I10266" s="143"/>
      <c r="J10266" s="144"/>
      <c r="K10266" s="145"/>
      <c r="L10266" t="s">
        <v>28070</v>
      </c>
      <c r="M10266">
        <v>38739</v>
      </c>
      <c r="N10266" s="37">
        <v>-288971</v>
      </c>
    </row>
    <row r="10267" spans="1:14" ht="37.6" x14ac:dyDescent="0.3">
      <c r="A10267" s="3">
        <v>10</v>
      </c>
      <c r="B10267" s="142"/>
      <c r="C10267" s="4" t="s">
        <v>27080</v>
      </c>
      <c r="D10267" s="5">
        <v>45191</v>
      </c>
      <c r="E10267" s="6" t="s">
        <v>27081</v>
      </c>
      <c r="F10267" s="7">
        <v>-119943</v>
      </c>
      <c r="G10267" s="6" t="s">
        <v>10524</v>
      </c>
      <c r="H10267" s="7">
        <v>-12894</v>
      </c>
      <c r="I10267" s="143"/>
      <c r="J10267" s="144"/>
      <c r="K10267" s="145"/>
      <c r="L10267" t="s">
        <v>28071</v>
      </c>
      <c r="M10267">
        <v>37915</v>
      </c>
      <c r="N10267" s="37">
        <v>-119943</v>
      </c>
    </row>
    <row r="10268" spans="1:14" ht="37.6" x14ac:dyDescent="0.3">
      <c r="A10268" s="3">
        <v>10</v>
      </c>
      <c r="B10268" s="142"/>
      <c r="C10268" s="4" t="s">
        <v>27082</v>
      </c>
      <c r="D10268" s="5">
        <v>45198</v>
      </c>
      <c r="E10268" s="6" t="s">
        <v>27083</v>
      </c>
      <c r="F10268" s="7">
        <v>-73508</v>
      </c>
      <c r="G10268" s="6" t="s">
        <v>10524</v>
      </c>
      <c r="H10268" s="7">
        <v>-7902</v>
      </c>
      <c r="I10268" s="143"/>
      <c r="J10268" s="144"/>
      <c r="K10268" s="145"/>
      <c r="L10268" t="s">
        <v>28072</v>
      </c>
      <c r="M10268">
        <v>38700</v>
      </c>
      <c r="N10268" s="37">
        <v>-73508</v>
      </c>
    </row>
    <row r="10269" spans="1:14" ht="37.6" x14ac:dyDescent="0.3">
      <c r="A10269" s="3">
        <v>10</v>
      </c>
      <c r="B10269" s="142"/>
      <c r="C10269" s="4" t="s">
        <v>27084</v>
      </c>
      <c r="D10269" s="5">
        <v>45198</v>
      </c>
      <c r="E10269" s="6" t="s">
        <v>27085</v>
      </c>
      <c r="F10269" s="7">
        <v>-98010</v>
      </c>
      <c r="G10269" s="6" t="s">
        <v>10524</v>
      </c>
      <c r="H10269" s="7">
        <v>-10536</v>
      </c>
      <c r="I10269" s="143"/>
      <c r="J10269" s="144"/>
      <c r="K10269" s="145"/>
      <c r="L10269" t="s">
        <v>28073</v>
      </c>
      <c r="M10269">
        <v>38925</v>
      </c>
      <c r="N10269" s="37">
        <v>-98010</v>
      </c>
    </row>
    <row r="10270" spans="1:14" x14ac:dyDescent="0.3">
      <c r="A10270" s="3">
        <v>10</v>
      </c>
      <c r="B10270" s="142"/>
      <c r="C10270" s="4" t="s">
        <v>27086</v>
      </c>
      <c r="D10270" s="5">
        <v>45185</v>
      </c>
      <c r="E10270" s="6" t="s">
        <v>9842</v>
      </c>
      <c r="F10270" s="7">
        <v>-681358</v>
      </c>
      <c r="G10270" s="6" t="s">
        <v>10524</v>
      </c>
      <c r="H10270" s="7">
        <v>-73246</v>
      </c>
      <c r="I10270" s="143"/>
      <c r="J10270" s="144"/>
      <c r="K10270" s="145"/>
      <c r="L10270" t="s">
        <v>28074</v>
      </c>
      <c r="M10270">
        <v>36764</v>
      </c>
      <c r="N10270" s="37">
        <v>-681358</v>
      </c>
    </row>
    <row r="10271" spans="1:14" ht="37.6" x14ac:dyDescent="0.3">
      <c r="A10271" s="3">
        <v>10</v>
      </c>
      <c r="B10271" s="142"/>
      <c r="C10271" s="4" t="s">
        <v>27087</v>
      </c>
      <c r="D10271" s="5">
        <v>45190</v>
      </c>
      <c r="E10271" s="6" t="s">
        <v>27088</v>
      </c>
      <c r="F10271" s="7">
        <v>-971156</v>
      </c>
      <c r="G10271" s="6" t="s">
        <v>10524</v>
      </c>
      <c r="H10271" s="7">
        <v>-104399</v>
      </c>
      <c r="I10271" s="143"/>
      <c r="J10271" s="144"/>
      <c r="K10271" s="145"/>
      <c r="L10271" t="s">
        <v>28075</v>
      </c>
      <c r="M10271">
        <v>37741</v>
      </c>
      <c r="N10271" s="37">
        <v>-971156</v>
      </c>
    </row>
    <row r="10272" spans="1:14" ht="37.6" x14ac:dyDescent="0.3">
      <c r="A10272" s="3">
        <v>10</v>
      </c>
      <c r="B10272" s="142"/>
      <c r="C10272" s="4" t="s">
        <v>27089</v>
      </c>
      <c r="D10272" s="5">
        <v>45194</v>
      </c>
      <c r="E10272" s="6" t="s">
        <v>27090</v>
      </c>
      <c r="F10272" s="7">
        <v>-196020</v>
      </c>
      <c r="G10272" s="6" t="s">
        <v>10524</v>
      </c>
      <c r="H10272" s="7">
        <v>-21072</v>
      </c>
      <c r="I10272" s="143"/>
      <c r="J10272" s="144"/>
      <c r="K10272" s="145"/>
      <c r="L10272" t="s">
        <v>28076</v>
      </c>
      <c r="M10272">
        <v>38197</v>
      </c>
      <c r="N10272" s="37">
        <v>-196020</v>
      </c>
    </row>
    <row r="10273" spans="1:14" ht="37.6" x14ac:dyDescent="0.3">
      <c r="A10273" s="3">
        <v>10</v>
      </c>
      <c r="B10273" s="142"/>
      <c r="C10273" s="4" t="s">
        <v>27091</v>
      </c>
      <c r="D10273" s="5">
        <v>45178</v>
      </c>
      <c r="E10273" s="6" t="s">
        <v>27092</v>
      </c>
      <c r="F10273" s="7">
        <v>-284537</v>
      </c>
      <c r="G10273" s="6" t="s">
        <v>10524</v>
      </c>
      <c r="H10273" s="7">
        <v>-30588</v>
      </c>
      <c r="I10273" s="143"/>
      <c r="J10273" s="144"/>
      <c r="K10273" s="145"/>
      <c r="L10273" t="s">
        <v>28077</v>
      </c>
      <c r="M10273">
        <v>35567</v>
      </c>
      <c r="N10273" s="37">
        <v>-284537</v>
      </c>
    </row>
    <row r="10274" spans="1:14" ht="37.6" x14ac:dyDescent="0.3">
      <c r="A10274" s="3">
        <v>10</v>
      </c>
      <c r="B10274" s="142"/>
      <c r="C10274" s="4" t="s">
        <v>27093</v>
      </c>
      <c r="D10274" s="5">
        <v>45177</v>
      </c>
      <c r="E10274" s="6" t="s">
        <v>27094</v>
      </c>
      <c r="F10274" s="7">
        <v>-414228</v>
      </c>
      <c r="G10274" s="6" t="s">
        <v>10524</v>
      </c>
      <c r="H10274" s="7">
        <v>-44530</v>
      </c>
      <c r="I10274" s="143"/>
      <c r="J10274" s="144"/>
      <c r="K10274" s="145"/>
      <c r="L10274" t="s">
        <v>28078</v>
      </c>
      <c r="M10274">
        <v>35248</v>
      </c>
      <c r="N10274" s="37">
        <v>-414228</v>
      </c>
    </row>
    <row r="10275" spans="1:14" ht="37.6" x14ac:dyDescent="0.3">
      <c r="A10275" s="3">
        <v>10</v>
      </c>
      <c r="B10275" s="142"/>
      <c r="C10275" s="4" t="s">
        <v>27095</v>
      </c>
      <c r="D10275" s="5">
        <v>45187</v>
      </c>
      <c r="E10275" s="6" t="s">
        <v>27096</v>
      </c>
      <c r="F10275" s="7">
        <v>-103539</v>
      </c>
      <c r="G10275" s="6" t="s">
        <v>10524</v>
      </c>
      <c r="H10275" s="7">
        <v>-11130</v>
      </c>
      <c r="I10275" s="143"/>
      <c r="J10275" s="144"/>
      <c r="K10275" s="145"/>
      <c r="L10275" t="s">
        <v>28079</v>
      </c>
      <c r="M10275">
        <v>36822</v>
      </c>
      <c r="N10275" s="37">
        <v>-103539</v>
      </c>
    </row>
    <row r="10276" spans="1:14" ht="37.6" x14ac:dyDescent="0.3">
      <c r="A10276" s="3">
        <v>10</v>
      </c>
      <c r="B10276" s="142"/>
      <c r="C10276" s="4" t="s">
        <v>27097</v>
      </c>
      <c r="D10276" s="5">
        <v>45196</v>
      </c>
      <c r="E10276" s="6" t="s">
        <v>27098</v>
      </c>
      <c r="F10276" s="7">
        <v>-158611</v>
      </c>
      <c r="G10276" s="6" t="s">
        <v>10524</v>
      </c>
      <c r="H10276" s="7">
        <v>-17051</v>
      </c>
      <c r="I10276" s="143"/>
      <c r="J10276" s="144"/>
      <c r="K10276" s="145"/>
      <c r="L10276" t="s">
        <v>28080</v>
      </c>
      <c r="M10276">
        <v>38547</v>
      </c>
      <c r="N10276" s="37">
        <v>-158611</v>
      </c>
    </row>
    <row r="10277" spans="1:14" ht="37.6" x14ac:dyDescent="0.3">
      <c r="A10277" s="3">
        <v>10</v>
      </c>
      <c r="B10277" s="135"/>
      <c r="C10277" s="4" t="s">
        <v>27099</v>
      </c>
      <c r="D10277" s="5">
        <v>45198</v>
      </c>
      <c r="E10277" s="6" t="s">
        <v>27100</v>
      </c>
      <c r="F10277" s="7">
        <v>-149739</v>
      </c>
      <c r="G10277" s="6" t="s">
        <v>10524</v>
      </c>
      <c r="H10277" s="7">
        <v>-16097</v>
      </c>
      <c r="I10277" s="137"/>
      <c r="J10277" s="140"/>
      <c r="K10277" s="141"/>
      <c r="L10277" t="s">
        <v>28081</v>
      </c>
      <c r="M10277">
        <v>38884</v>
      </c>
      <c r="N10277" s="37">
        <v>-149739</v>
      </c>
    </row>
    <row r="10278" spans="1:14" ht="37.6" x14ac:dyDescent="0.3">
      <c r="A10278" s="3">
        <v>10</v>
      </c>
      <c r="B10278" s="134" t="s">
        <v>27101</v>
      </c>
      <c r="C10278" s="4" t="s">
        <v>27102</v>
      </c>
      <c r="D10278" s="5">
        <v>45202</v>
      </c>
      <c r="E10278" s="6" t="s">
        <v>27103</v>
      </c>
      <c r="F10278" s="7">
        <v>-216786</v>
      </c>
      <c r="G10278" s="6" t="s">
        <v>10524</v>
      </c>
      <c r="H10278" s="7">
        <v>-23304</v>
      </c>
      <c r="I10278" s="136">
        <v>-1852506</v>
      </c>
      <c r="J10278" s="138" t="s">
        <v>48</v>
      </c>
      <c r="K10278" s="139"/>
      <c r="L10278" t="s">
        <v>28082</v>
      </c>
      <c r="M10278">
        <v>39736</v>
      </c>
      <c r="N10278" s="37">
        <v>-216786</v>
      </c>
    </row>
    <row r="10279" spans="1:14" ht="37.6" x14ac:dyDescent="0.3">
      <c r="A10279" s="3">
        <v>10</v>
      </c>
      <c r="B10279" s="142"/>
      <c r="C10279" s="4" t="s">
        <v>27104</v>
      </c>
      <c r="D10279" s="5">
        <v>45203</v>
      </c>
      <c r="E10279" s="6" t="s">
        <v>27105</v>
      </c>
      <c r="F10279" s="7">
        <v>-1120066</v>
      </c>
      <c r="G10279" s="6" t="s">
        <v>10524</v>
      </c>
      <c r="H10279" s="7">
        <v>-120407</v>
      </c>
      <c r="I10279" s="143"/>
      <c r="J10279" s="144"/>
      <c r="K10279" s="145"/>
      <c r="L10279" t="s">
        <v>28083</v>
      </c>
      <c r="M10279">
        <v>39889</v>
      </c>
      <c r="N10279" s="37">
        <v>-1120066</v>
      </c>
    </row>
    <row r="10280" spans="1:14" ht="37.6" x14ac:dyDescent="0.3">
      <c r="A10280" s="3">
        <v>10</v>
      </c>
      <c r="B10280" s="142"/>
      <c r="C10280" s="4" t="s">
        <v>27106</v>
      </c>
      <c r="D10280" s="5">
        <v>45209</v>
      </c>
      <c r="E10280" s="6" t="s">
        <v>27107</v>
      </c>
      <c r="F10280" s="7">
        <v>-315427</v>
      </c>
      <c r="G10280" s="6" t="s">
        <v>10524</v>
      </c>
      <c r="H10280" s="7">
        <v>-33908</v>
      </c>
      <c r="I10280" s="143"/>
      <c r="J10280" s="144"/>
      <c r="K10280" s="145"/>
      <c r="L10280" t="s">
        <v>28084</v>
      </c>
      <c r="M10280">
        <v>40940</v>
      </c>
      <c r="N10280" s="37">
        <v>-315427</v>
      </c>
    </row>
    <row r="10281" spans="1:14" ht="37.6" x14ac:dyDescent="0.3">
      <c r="A10281" s="3">
        <v>10</v>
      </c>
      <c r="B10281" s="142"/>
      <c r="C10281" s="4" t="s">
        <v>27108</v>
      </c>
      <c r="D10281" s="5">
        <v>45203</v>
      </c>
      <c r="E10281" s="6" t="s">
        <v>27109</v>
      </c>
      <c r="F10281" s="7">
        <v>-182788</v>
      </c>
      <c r="G10281" s="6" t="s">
        <v>10524</v>
      </c>
      <c r="H10281" s="7">
        <v>-19650</v>
      </c>
      <c r="I10281" s="143"/>
      <c r="J10281" s="144"/>
      <c r="K10281" s="145"/>
      <c r="L10281" t="s">
        <v>28085</v>
      </c>
      <c r="M10281">
        <v>39890</v>
      </c>
      <c r="N10281" s="37">
        <v>-182788</v>
      </c>
    </row>
    <row r="10282" spans="1:14" ht="37.6" x14ac:dyDescent="0.3">
      <c r="A10282" s="3">
        <v>10</v>
      </c>
      <c r="B10282" s="135"/>
      <c r="C10282" s="4" t="s">
        <v>27110</v>
      </c>
      <c r="D10282" s="5">
        <v>45210</v>
      </c>
      <c r="E10282" s="6" t="s">
        <v>27111</v>
      </c>
      <c r="F10282" s="7">
        <v>-240570</v>
      </c>
      <c r="G10282" s="6" t="s">
        <v>10524</v>
      </c>
      <c r="H10282" s="7">
        <v>-25861</v>
      </c>
      <c r="I10282" s="137"/>
      <c r="J10282" s="140"/>
      <c r="K10282" s="141"/>
      <c r="L10282" t="s">
        <v>28086</v>
      </c>
      <c r="M10282">
        <v>41034</v>
      </c>
      <c r="N10282" s="37">
        <v>-240570</v>
      </c>
    </row>
    <row r="10283" spans="1:14" ht="37.6" x14ac:dyDescent="0.3">
      <c r="A10283" s="3">
        <v>10</v>
      </c>
      <c r="B10283" s="8" t="s">
        <v>27130</v>
      </c>
      <c r="C10283" s="4" t="s">
        <v>27131</v>
      </c>
      <c r="D10283" s="5">
        <v>45189</v>
      </c>
      <c r="E10283" s="6" t="s">
        <v>27132</v>
      </c>
      <c r="F10283" s="7">
        <v>-119943</v>
      </c>
      <c r="G10283" s="6" t="s">
        <v>10524</v>
      </c>
      <c r="H10283" s="7">
        <v>-12894</v>
      </c>
      <c r="I10283" s="11">
        <v>-107049</v>
      </c>
      <c r="J10283" s="132" t="s">
        <v>615</v>
      </c>
      <c r="K10283" s="133"/>
      <c r="L10283" t="s">
        <v>28087</v>
      </c>
      <c r="M10283">
        <v>1257</v>
      </c>
      <c r="N10283" s="37">
        <v>-119943</v>
      </c>
    </row>
    <row r="10284" spans="1:14" ht="37.6" x14ac:dyDescent="0.3">
      <c r="A10284" s="3">
        <v>10</v>
      </c>
      <c r="B10284" s="8" t="s">
        <v>27135</v>
      </c>
      <c r="C10284" s="4" t="s">
        <v>27136</v>
      </c>
      <c r="D10284" s="5">
        <v>45175</v>
      </c>
      <c r="E10284" s="6" t="s">
        <v>27137</v>
      </c>
      <c r="F10284" s="7">
        <v>-396527</v>
      </c>
      <c r="G10284" s="6" t="s">
        <v>10524</v>
      </c>
      <c r="H10284" s="7">
        <v>-42627</v>
      </c>
      <c r="I10284" s="11">
        <v>-353900</v>
      </c>
      <c r="J10284" s="132" t="s">
        <v>623</v>
      </c>
      <c r="K10284" s="133"/>
      <c r="L10284" t="s">
        <v>28088</v>
      </c>
      <c r="M10284">
        <v>1232</v>
      </c>
      <c r="N10284" s="37">
        <v>-396527</v>
      </c>
    </row>
    <row r="10285" spans="1:14" ht="37.6" x14ac:dyDescent="0.3">
      <c r="A10285" s="3">
        <v>10</v>
      </c>
      <c r="B10285" s="8" t="s">
        <v>27197</v>
      </c>
      <c r="C10285" s="4" t="s">
        <v>27198</v>
      </c>
      <c r="D10285" s="5">
        <v>45192</v>
      </c>
      <c r="E10285" s="6" t="s">
        <v>27199</v>
      </c>
      <c r="F10285" s="7">
        <v>-196020</v>
      </c>
      <c r="G10285" s="6" t="s">
        <v>10524</v>
      </c>
      <c r="H10285" s="7">
        <v>-21072</v>
      </c>
      <c r="I10285" s="11">
        <v>-174948</v>
      </c>
      <c r="J10285" s="132" t="s">
        <v>717</v>
      </c>
      <c r="K10285" s="133"/>
      <c r="L10285" t="s">
        <v>28089</v>
      </c>
      <c r="M10285">
        <v>765</v>
      </c>
      <c r="N10285" s="37">
        <v>-196020</v>
      </c>
    </row>
    <row r="10286" spans="1:14" ht="37.6" x14ac:dyDescent="0.3">
      <c r="A10286" s="3">
        <v>10</v>
      </c>
      <c r="B10286" s="8" t="s">
        <v>27218</v>
      </c>
      <c r="C10286" s="4" t="s">
        <v>27219</v>
      </c>
      <c r="D10286" s="5">
        <v>45176</v>
      </c>
      <c r="E10286" s="6" t="s">
        <v>27220</v>
      </c>
      <c r="F10286" s="7">
        <v>-240570</v>
      </c>
      <c r="G10286" s="6" t="s">
        <v>10524</v>
      </c>
      <c r="H10286" s="7">
        <v>-25861</v>
      </c>
      <c r="I10286" s="11">
        <v>-214709</v>
      </c>
      <c r="J10286" s="132" t="s">
        <v>739</v>
      </c>
      <c r="K10286" s="133"/>
      <c r="L10286" t="s">
        <v>28090</v>
      </c>
      <c r="M10286">
        <v>1052</v>
      </c>
      <c r="N10286" s="37">
        <v>-240570</v>
      </c>
    </row>
    <row r="10287" spans="1:14" ht="37.6" x14ac:dyDescent="0.3">
      <c r="A10287" s="3">
        <v>10</v>
      </c>
      <c r="B10287" s="8" t="s">
        <v>27221</v>
      </c>
      <c r="C10287" s="4" t="s">
        <v>27222</v>
      </c>
      <c r="D10287" s="5">
        <v>45205</v>
      </c>
      <c r="E10287" s="6" t="s">
        <v>27223</v>
      </c>
      <c r="F10287" s="7">
        <v>-681262</v>
      </c>
      <c r="G10287" s="6" t="s">
        <v>10524</v>
      </c>
      <c r="H10287" s="7">
        <v>-73236</v>
      </c>
      <c r="I10287" s="11">
        <v>-608026</v>
      </c>
      <c r="J10287" s="132" t="s">
        <v>739</v>
      </c>
      <c r="K10287" s="133"/>
      <c r="L10287" t="s">
        <v>28091</v>
      </c>
      <c r="M10287">
        <v>1174</v>
      </c>
      <c r="N10287" s="37">
        <v>-681262</v>
      </c>
    </row>
    <row r="10288" spans="1:14" ht="37.6" x14ac:dyDescent="0.3">
      <c r="A10288" s="3">
        <v>10</v>
      </c>
      <c r="B10288" s="8" t="s">
        <v>27239</v>
      </c>
      <c r="C10288" s="4" t="s">
        <v>27240</v>
      </c>
      <c r="D10288" s="5">
        <v>45195</v>
      </c>
      <c r="E10288" s="6" t="s">
        <v>27241</v>
      </c>
      <c r="F10288" s="7">
        <v>-472208</v>
      </c>
      <c r="G10288" s="6" t="s">
        <v>10524</v>
      </c>
      <c r="H10288" s="7">
        <v>-50762</v>
      </c>
      <c r="I10288" s="11">
        <v>-421446</v>
      </c>
      <c r="J10288" s="132" t="s">
        <v>767</v>
      </c>
      <c r="K10288" s="133"/>
      <c r="L10288" t="s">
        <v>28092</v>
      </c>
      <c r="M10288">
        <v>1439</v>
      </c>
      <c r="N10288" s="37">
        <v>-472208</v>
      </c>
    </row>
    <row r="10289" spans="1:14" ht="37.6" x14ac:dyDescent="0.3">
      <c r="A10289" s="3">
        <v>10</v>
      </c>
      <c r="B10289" s="134" t="s">
        <v>27256</v>
      </c>
      <c r="C10289" s="4" t="s">
        <v>27257</v>
      </c>
      <c r="D10289" s="5">
        <v>45183</v>
      </c>
      <c r="E10289" s="6" t="s">
        <v>27258</v>
      </c>
      <c r="F10289" s="7">
        <v>-160380</v>
      </c>
      <c r="G10289" s="6" t="s">
        <v>10524</v>
      </c>
      <c r="H10289" s="7">
        <v>-17241</v>
      </c>
      <c r="I10289" s="136">
        <v>-329476</v>
      </c>
      <c r="J10289" s="138" t="s">
        <v>792</v>
      </c>
      <c r="K10289" s="139"/>
      <c r="L10289" t="s">
        <v>28093</v>
      </c>
      <c r="M10289">
        <v>1019</v>
      </c>
      <c r="N10289" s="37">
        <v>-160380</v>
      </c>
    </row>
    <row r="10290" spans="1:14" ht="37.6" x14ac:dyDescent="0.3">
      <c r="A10290" s="3">
        <v>10</v>
      </c>
      <c r="B10290" s="142"/>
      <c r="C10290" s="4" t="s">
        <v>27259</v>
      </c>
      <c r="D10290" s="5">
        <v>45177</v>
      </c>
      <c r="E10290" s="6" t="s">
        <v>27260</v>
      </c>
      <c r="F10290" s="7">
        <v>-80190</v>
      </c>
      <c r="G10290" s="6" t="s">
        <v>10524</v>
      </c>
      <c r="H10290" s="7">
        <v>-8620</v>
      </c>
      <c r="I10290" s="143"/>
      <c r="J10290" s="144"/>
      <c r="K10290" s="145"/>
      <c r="L10290" t="s">
        <v>28094</v>
      </c>
      <c r="M10290">
        <v>1006</v>
      </c>
      <c r="N10290" s="37">
        <v>-80190</v>
      </c>
    </row>
    <row r="10291" spans="1:14" ht="37.6" x14ac:dyDescent="0.3">
      <c r="A10291" s="3">
        <v>10</v>
      </c>
      <c r="B10291" s="135"/>
      <c r="C10291" s="4" t="s">
        <v>1888</v>
      </c>
      <c r="D10291" s="5">
        <v>45196</v>
      </c>
      <c r="E10291" s="6" t="s">
        <v>27261</v>
      </c>
      <c r="F10291" s="7">
        <v>-128591</v>
      </c>
      <c r="G10291" s="6" t="s">
        <v>10524</v>
      </c>
      <c r="H10291" s="7">
        <v>-13824</v>
      </c>
      <c r="I10291" s="137"/>
      <c r="J10291" s="140"/>
      <c r="K10291" s="141"/>
      <c r="L10291" t="s">
        <v>28095</v>
      </c>
      <c r="M10291">
        <v>1096</v>
      </c>
      <c r="N10291" s="37">
        <v>-128591</v>
      </c>
    </row>
    <row r="10292" spans="1:14" ht="37.6" x14ac:dyDescent="0.3">
      <c r="A10292" s="3">
        <v>10</v>
      </c>
      <c r="B10292" s="8" t="s">
        <v>27272</v>
      </c>
      <c r="C10292" s="4" t="s">
        <v>24947</v>
      </c>
      <c r="D10292" s="5">
        <v>45209</v>
      </c>
      <c r="E10292" s="6" t="s">
        <v>27273</v>
      </c>
      <c r="F10292" s="7">
        <v>-80190</v>
      </c>
      <c r="G10292" s="6" t="s">
        <v>10524</v>
      </c>
      <c r="H10292" s="7">
        <v>-8620</v>
      </c>
      <c r="I10292" s="11">
        <v>-71570</v>
      </c>
      <c r="J10292" s="132" t="s">
        <v>811</v>
      </c>
      <c r="K10292" s="133"/>
      <c r="L10292" t="s">
        <v>28096</v>
      </c>
      <c r="M10292">
        <v>861</v>
      </c>
      <c r="N10292" s="37">
        <v>-80190</v>
      </c>
    </row>
    <row r="10293" spans="1:14" ht="50.1" x14ac:dyDescent="0.3">
      <c r="A10293" s="3">
        <v>10</v>
      </c>
      <c r="B10293" s="8" t="s">
        <v>27299</v>
      </c>
      <c r="C10293" s="4" t="s">
        <v>27300</v>
      </c>
      <c r="D10293" s="5">
        <v>45195</v>
      </c>
      <c r="E10293" s="6" t="s">
        <v>27301</v>
      </c>
      <c r="F10293" s="7">
        <v>-276759</v>
      </c>
      <c r="G10293" s="6" t="s">
        <v>10524</v>
      </c>
      <c r="H10293" s="7">
        <v>-29752</v>
      </c>
      <c r="I10293" s="11">
        <v>-247007</v>
      </c>
      <c r="J10293" s="132" t="s">
        <v>837</v>
      </c>
      <c r="K10293" s="133"/>
      <c r="L10293" t="s">
        <v>28097</v>
      </c>
      <c r="M10293">
        <v>2189</v>
      </c>
      <c r="N10293" s="37">
        <v>-276759</v>
      </c>
    </row>
    <row r="10294" spans="1:14" ht="50.1" x14ac:dyDescent="0.3">
      <c r="A10294" s="3">
        <v>10</v>
      </c>
      <c r="B10294" s="8" t="s">
        <v>27334</v>
      </c>
      <c r="C10294" s="4" t="s">
        <v>27335</v>
      </c>
      <c r="D10294" s="5">
        <v>45195</v>
      </c>
      <c r="E10294" s="6" t="s">
        <v>27336</v>
      </c>
      <c r="F10294" s="7">
        <v>-119943</v>
      </c>
      <c r="G10294" s="6" t="s">
        <v>10524</v>
      </c>
      <c r="H10294" s="7">
        <v>-12894</v>
      </c>
      <c r="I10294" s="11">
        <v>-107049</v>
      </c>
      <c r="J10294" s="132" t="s">
        <v>886</v>
      </c>
      <c r="K10294" s="133"/>
      <c r="L10294" t="s">
        <v>28098</v>
      </c>
      <c r="M10294">
        <v>1204</v>
      </c>
      <c r="N10294" s="37">
        <v>-119943</v>
      </c>
    </row>
    <row r="10295" spans="1:14" ht="50.1" x14ac:dyDescent="0.3">
      <c r="A10295" s="3">
        <v>10</v>
      </c>
      <c r="B10295" s="134" t="s">
        <v>27339</v>
      </c>
      <c r="C10295" s="4" t="s">
        <v>27340</v>
      </c>
      <c r="D10295" s="5">
        <v>45184</v>
      </c>
      <c r="E10295" s="6" t="s">
        <v>27341</v>
      </c>
      <c r="F10295" s="7">
        <v>-76626</v>
      </c>
      <c r="G10295" s="6" t="s">
        <v>10524</v>
      </c>
      <c r="H10295" s="7">
        <v>-8237</v>
      </c>
      <c r="I10295" s="136">
        <v>-165129</v>
      </c>
      <c r="J10295" s="138" t="s">
        <v>898</v>
      </c>
      <c r="K10295" s="139"/>
      <c r="L10295" t="s">
        <v>28099</v>
      </c>
      <c r="M10295">
        <v>1029</v>
      </c>
      <c r="N10295" s="37">
        <v>-76626</v>
      </c>
    </row>
    <row r="10296" spans="1:14" ht="37.6" x14ac:dyDescent="0.3">
      <c r="A10296" s="3">
        <v>10</v>
      </c>
      <c r="B10296" s="135"/>
      <c r="C10296" s="4" t="s">
        <v>27342</v>
      </c>
      <c r="D10296" s="5">
        <v>45184</v>
      </c>
      <c r="E10296" s="6" t="s">
        <v>27343</v>
      </c>
      <c r="F10296" s="7">
        <v>-108393</v>
      </c>
      <c r="G10296" s="6" t="s">
        <v>10524</v>
      </c>
      <c r="H10296" s="7">
        <v>-11653</v>
      </c>
      <c r="I10296" s="137"/>
      <c r="J10296" s="140"/>
      <c r="K10296" s="141"/>
      <c r="L10296" t="s">
        <v>28100</v>
      </c>
      <c r="M10296">
        <v>1024</v>
      </c>
      <c r="N10296" s="37">
        <v>-108393</v>
      </c>
    </row>
    <row r="10297" spans="1:14" ht="37.6" x14ac:dyDescent="0.3">
      <c r="A10297" s="3">
        <v>10</v>
      </c>
      <c r="B10297" s="8" t="s">
        <v>27360</v>
      </c>
      <c r="C10297" s="4" t="s">
        <v>27361</v>
      </c>
      <c r="D10297" s="5">
        <v>45202</v>
      </c>
      <c r="E10297" s="6" t="s">
        <v>27362</v>
      </c>
      <c r="F10297" s="7">
        <v>-162590</v>
      </c>
      <c r="G10297" s="6" t="s">
        <v>10524</v>
      </c>
      <c r="H10297" s="7">
        <v>-17478</v>
      </c>
      <c r="I10297" s="11">
        <v>-145112</v>
      </c>
      <c r="J10297" s="132" t="s">
        <v>927</v>
      </c>
      <c r="K10297" s="133"/>
      <c r="L10297" t="s">
        <v>28101</v>
      </c>
      <c r="M10297">
        <v>1422</v>
      </c>
      <c r="N10297" s="37">
        <v>-162590</v>
      </c>
    </row>
    <row r="10298" spans="1:14" ht="37.6" x14ac:dyDescent="0.3">
      <c r="A10298" s="3">
        <v>10</v>
      </c>
      <c r="B10298" s="134" t="s">
        <v>27370</v>
      </c>
      <c r="C10298" s="4" t="s">
        <v>27371</v>
      </c>
      <c r="D10298" s="5">
        <v>45184</v>
      </c>
      <c r="E10298" s="6" t="s">
        <v>27372</v>
      </c>
      <c r="F10298" s="7">
        <v>-226601</v>
      </c>
      <c r="G10298" s="6" t="s">
        <v>10524</v>
      </c>
      <c r="H10298" s="7">
        <v>-24359</v>
      </c>
      <c r="I10298" s="136">
        <v>-416339</v>
      </c>
      <c r="J10298" s="138" t="s">
        <v>5129</v>
      </c>
      <c r="K10298" s="139"/>
      <c r="L10298" t="s">
        <v>28102</v>
      </c>
      <c r="M10298">
        <v>555</v>
      </c>
      <c r="N10298" s="37">
        <v>-226601</v>
      </c>
    </row>
    <row r="10299" spans="1:14" ht="37.6" x14ac:dyDescent="0.3">
      <c r="A10299" s="3">
        <v>10</v>
      </c>
      <c r="B10299" s="135"/>
      <c r="C10299" s="4" t="s">
        <v>27373</v>
      </c>
      <c r="D10299" s="5">
        <v>45180</v>
      </c>
      <c r="E10299" s="6" t="s">
        <v>27374</v>
      </c>
      <c r="F10299" s="7">
        <v>-239885</v>
      </c>
      <c r="G10299" s="6" t="s">
        <v>10524</v>
      </c>
      <c r="H10299" s="7">
        <v>-25788</v>
      </c>
      <c r="I10299" s="137"/>
      <c r="J10299" s="140"/>
      <c r="K10299" s="141"/>
      <c r="L10299" t="s">
        <v>28103</v>
      </c>
      <c r="M10299">
        <v>548</v>
      </c>
      <c r="N10299" s="37">
        <v>-239885</v>
      </c>
    </row>
    <row r="10300" spans="1:14" ht="37.6" x14ac:dyDescent="0.3">
      <c r="A10300" s="3">
        <v>10</v>
      </c>
      <c r="B10300" s="8" t="s">
        <v>27388</v>
      </c>
      <c r="C10300" s="4" t="s">
        <v>27389</v>
      </c>
      <c r="D10300" s="5">
        <v>45208</v>
      </c>
      <c r="E10300" s="6" t="s">
        <v>27390</v>
      </c>
      <c r="F10300" s="7">
        <v>-128591</v>
      </c>
      <c r="G10300" s="6" t="s">
        <v>10524</v>
      </c>
      <c r="H10300" s="7">
        <v>-13824</v>
      </c>
      <c r="I10300" s="11">
        <v>-114767</v>
      </c>
      <c r="J10300" s="132" t="s">
        <v>956</v>
      </c>
      <c r="K10300" s="133"/>
      <c r="L10300" t="s">
        <v>28104</v>
      </c>
      <c r="M10300">
        <v>1671</v>
      </c>
      <c r="N10300" s="37">
        <v>-128591</v>
      </c>
    </row>
    <row r="10301" spans="1:14" ht="25.05" x14ac:dyDescent="0.3">
      <c r="A10301" s="3">
        <v>10</v>
      </c>
      <c r="B10301" s="134" t="s">
        <v>27398</v>
      </c>
      <c r="C10301" s="4" t="s">
        <v>27399</v>
      </c>
      <c r="D10301" s="5">
        <v>45176</v>
      </c>
      <c r="E10301" s="6" t="s">
        <v>27400</v>
      </c>
      <c r="F10301" s="7">
        <v>-54197</v>
      </c>
      <c r="G10301" s="6" t="s">
        <v>10524</v>
      </c>
      <c r="H10301" s="7">
        <v>-5826</v>
      </c>
      <c r="I10301" s="136">
        <v>-135845</v>
      </c>
      <c r="J10301" s="138" t="s">
        <v>971</v>
      </c>
      <c r="K10301" s="139"/>
      <c r="L10301" t="s">
        <v>28105</v>
      </c>
      <c r="M10301">
        <v>910</v>
      </c>
      <c r="N10301" s="37">
        <v>-54197</v>
      </c>
    </row>
    <row r="10302" spans="1:14" ht="25.05" x14ac:dyDescent="0.3">
      <c r="A10302" s="3">
        <v>10</v>
      </c>
      <c r="B10302" s="135"/>
      <c r="C10302" s="4" t="s">
        <v>24599</v>
      </c>
      <c r="D10302" s="5">
        <v>45183</v>
      </c>
      <c r="E10302" s="6" t="s">
        <v>27401</v>
      </c>
      <c r="F10302" s="7">
        <v>-98010</v>
      </c>
      <c r="G10302" s="6" t="s">
        <v>10524</v>
      </c>
      <c r="H10302" s="7">
        <v>-10536</v>
      </c>
      <c r="I10302" s="137"/>
      <c r="J10302" s="140"/>
      <c r="K10302" s="141"/>
      <c r="L10302" t="s">
        <v>28106</v>
      </c>
      <c r="M10302">
        <v>933</v>
      </c>
      <c r="N10302" s="37">
        <v>-98010</v>
      </c>
    </row>
    <row r="10303" spans="1:14" ht="37.6" x14ac:dyDescent="0.3">
      <c r="A10303" s="3">
        <v>10</v>
      </c>
      <c r="B10303" s="8" t="s">
        <v>27405</v>
      </c>
      <c r="C10303" s="4" t="s">
        <v>27406</v>
      </c>
      <c r="D10303" s="5">
        <v>45196</v>
      </c>
      <c r="E10303" s="6" t="s">
        <v>27407</v>
      </c>
      <c r="F10303" s="7">
        <v>-108393</v>
      </c>
      <c r="G10303" s="6" t="s">
        <v>10524</v>
      </c>
      <c r="H10303" s="7">
        <v>-11652</v>
      </c>
      <c r="I10303" s="11">
        <v>-96741</v>
      </c>
      <c r="J10303" s="132" t="s">
        <v>985</v>
      </c>
      <c r="K10303" s="133"/>
      <c r="L10303" t="s">
        <v>28107</v>
      </c>
      <c r="M10303">
        <v>680</v>
      </c>
      <c r="N10303" s="37">
        <v>-108393</v>
      </c>
    </row>
    <row r="10304" spans="1:14" ht="37.6" x14ac:dyDescent="0.3">
      <c r="A10304" s="3">
        <v>10</v>
      </c>
      <c r="B10304" s="8" t="s">
        <v>27410</v>
      </c>
      <c r="C10304" s="4" t="s">
        <v>27411</v>
      </c>
      <c r="D10304" s="5">
        <v>45173</v>
      </c>
      <c r="E10304" s="6" t="s">
        <v>27412</v>
      </c>
      <c r="F10304" s="7">
        <v>-420429</v>
      </c>
      <c r="G10304" s="6" t="s">
        <v>10524</v>
      </c>
      <c r="H10304" s="7">
        <v>-45196</v>
      </c>
      <c r="I10304" s="11">
        <v>-375233</v>
      </c>
      <c r="J10304" s="132" t="s">
        <v>988</v>
      </c>
      <c r="K10304" s="133"/>
      <c r="L10304" t="s">
        <v>28108</v>
      </c>
      <c r="M10304">
        <v>1153</v>
      </c>
      <c r="N10304" s="37">
        <v>-420429</v>
      </c>
    </row>
    <row r="10305" spans="1:14" ht="37.6" x14ac:dyDescent="0.3">
      <c r="A10305" s="3">
        <v>10</v>
      </c>
      <c r="B10305" s="8" t="s">
        <v>27416</v>
      </c>
      <c r="C10305" s="4" t="s">
        <v>11398</v>
      </c>
      <c r="D10305" s="5">
        <v>45181</v>
      </c>
      <c r="E10305" s="6" t="s">
        <v>27417</v>
      </c>
      <c r="F10305" s="7">
        <v>-80190</v>
      </c>
      <c r="G10305" s="6" t="s">
        <v>10524</v>
      </c>
      <c r="H10305" s="7">
        <v>-8620</v>
      </c>
      <c r="I10305" s="11">
        <v>-71570</v>
      </c>
      <c r="J10305" s="132" t="s">
        <v>996</v>
      </c>
      <c r="K10305" s="133"/>
      <c r="L10305" t="s">
        <v>28109</v>
      </c>
      <c r="M10305">
        <v>1066</v>
      </c>
      <c r="N10305" s="37">
        <v>-80190</v>
      </c>
    </row>
    <row r="10306" spans="1:14" ht="50.1" x14ac:dyDescent="0.3">
      <c r="A10306" s="3">
        <v>10</v>
      </c>
      <c r="B10306" s="8" t="s">
        <v>27430</v>
      </c>
      <c r="C10306" s="4" t="s">
        <v>27431</v>
      </c>
      <c r="D10306" s="5">
        <v>45188</v>
      </c>
      <c r="E10306" s="6" t="s">
        <v>27432</v>
      </c>
      <c r="F10306" s="7">
        <v>-95954</v>
      </c>
      <c r="G10306" s="6" t="s">
        <v>10524</v>
      </c>
      <c r="H10306" s="7">
        <v>-10315</v>
      </c>
      <c r="I10306" s="11">
        <v>-85639</v>
      </c>
      <c r="J10306" s="132" t="s">
        <v>8497</v>
      </c>
      <c r="K10306" s="133"/>
      <c r="L10306" t="s">
        <v>28110</v>
      </c>
      <c r="M10306">
        <v>670</v>
      </c>
      <c r="N10306" s="37">
        <v>-95954</v>
      </c>
    </row>
    <row r="10307" spans="1:14" ht="37.6" x14ac:dyDescent="0.3">
      <c r="A10307" s="3">
        <v>10</v>
      </c>
      <c r="B10307" s="8" t="s">
        <v>27435</v>
      </c>
      <c r="C10307" s="4" t="s">
        <v>7542</v>
      </c>
      <c r="D10307" s="5">
        <v>45190</v>
      </c>
      <c r="E10307" s="6" t="s">
        <v>27436</v>
      </c>
      <c r="F10307" s="7">
        <v>-196020</v>
      </c>
      <c r="G10307" s="6" t="s">
        <v>10524</v>
      </c>
      <c r="H10307" s="7">
        <v>-21072</v>
      </c>
      <c r="I10307" s="11">
        <v>-174948</v>
      </c>
      <c r="J10307" s="132" t="s">
        <v>11165</v>
      </c>
      <c r="K10307" s="133"/>
      <c r="L10307" t="s">
        <v>28111</v>
      </c>
      <c r="M10307">
        <v>433</v>
      </c>
      <c r="N10307" s="37">
        <v>-196020</v>
      </c>
    </row>
    <row r="10308" spans="1:14" ht="37.6" x14ac:dyDescent="0.3">
      <c r="A10308" s="3">
        <v>10</v>
      </c>
      <c r="B10308" s="8" t="s">
        <v>27456</v>
      </c>
      <c r="C10308" s="4" t="s">
        <v>27457</v>
      </c>
      <c r="D10308" s="5">
        <v>45193</v>
      </c>
      <c r="E10308" s="6" t="s">
        <v>27458</v>
      </c>
      <c r="F10308" s="7">
        <v>-599713</v>
      </c>
      <c r="G10308" s="6" t="s">
        <v>10524</v>
      </c>
      <c r="H10308" s="7">
        <v>-64469</v>
      </c>
      <c r="I10308" s="11">
        <v>-535244</v>
      </c>
      <c r="J10308" s="132" t="s">
        <v>1057</v>
      </c>
      <c r="K10308" s="133"/>
      <c r="L10308" t="s">
        <v>28112</v>
      </c>
      <c r="M10308">
        <v>990</v>
      </c>
      <c r="N10308" s="37">
        <v>-599713</v>
      </c>
    </row>
    <row r="10309" spans="1:14" ht="37.6" x14ac:dyDescent="0.3">
      <c r="A10309" s="3">
        <v>10</v>
      </c>
      <c r="B10309" s="8" t="s">
        <v>27471</v>
      </c>
      <c r="C10309" s="4" t="s">
        <v>27472</v>
      </c>
      <c r="D10309" s="5">
        <v>45210</v>
      </c>
      <c r="E10309" s="6" t="s">
        <v>27473</v>
      </c>
      <c r="F10309" s="7">
        <v>-444881</v>
      </c>
      <c r="G10309" s="6" t="s">
        <v>10524</v>
      </c>
      <c r="H10309" s="7">
        <v>-47825</v>
      </c>
      <c r="I10309" s="11">
        <v>-397056</v>
      </c>
      <c r="J10309" s="132" t="s">
        <v>1070</v>
      </c>
      <c r="K10309" s="133"/>
      <c r="L10309" t="s">
        <v>28113</v>
      </c>
      <c r="M10309">
        <v>1216</v>
      </c>
      <c r="N10309" s="37">
        <v>-444881</v>
      </c>
    </row>
    <row r="10310" spans="1:14" ht="37.6" x14ac:dyDescent="0.3">
      <c r="A10310" s="3">
        <v>10</v>
      </c>
      <c r="B10310" s="8" t="s">
        <v>27477</v>
      </c>
      <c r="C10310" s="4" t="s">
        <v>27478</v>
      </c>
      <c r="D10310" s="5">
        <v>45205</v>
      </c>
      <c r="E10310" s="6" t="s">
        <v>27479</v>
      </c>
      <c r="F10310" s="7">
        <v>-199650</v>
      </c>
      <c r="G10310" s="6" t="s">
        <v>10524</v>
      </c>
      <c r="H10310" s="7">
        <v>-21462</v>
      </c>
      <c r="I10310" s="11">
        <v>-178188</v>
      </c>
      <c r="J10310" s="132" t="s">
        <v>1078</v>
      </c>
      <c r="K10310" s="133"/>
      <c r="L10310" t="s">
        <v>28114</v>
      </c>
      <c r="M10310">
        <v>1153</v>
      </c>
      <c r="N10310" s="37">
        <v>-199650</v>
      </c>
    </row>
    <row r="10311" spans="1:14" ht="37.6" x14ac:dyDescent="0.3">
      <c r="A10311" s="3">
        <v>10</v>
      </c>
      <c r="B10311" s="134" t="s">
        <v>27491</v>
      </c>
      <c r="C10311" s="4" t="s">
        <v>24978</v>
      </c>
      <c r="D10311" s="5">
        <v>45198</v>
      </c>
      <c r="E10311" s="6" t="s">
        <v>27492</v>
      </c>
      <c r="F10311" s="7">
        <v>-368477</v>
      </c>
      <c r="G10311" s="6" t="s">
        <v>10524</v>
      </c>
      <c r="H10311" s="7">
        <v>-39611</v>
      </c>
      <c r="I10311" s="136">
        <v>-1545548</v>
      </c>
      <c r="J10311" s="138" t="s">
        <v>1093</v>
      </c>
      <c r="K10311" s="139"/>
      <c r="L10311" t="s">
        <v>28115</v>
      </c>
      <c r="M10311">
        <v>1575</v>
      </c>
      <c r="N10311" s="37">
        <v>-368477</v>
      </c>
    </row>
    <row r="10312" spans="1:14" ht="37.6" x14ac:dyDescent="0.3">
      <c r="A10312" s="3">
        <v>10</v>
      </c>
      <c r="B10312" s="135"/>
      <c r="C10312" s="4" t="s">
        <v>27493</v>
      </c>
      <c r="D10312" s="5">
        <v>45190</v>
      </c>
      <c r="E10312" s="6" t="s">
        <v>27494</v>
      </c>
      <c r="F10312" s="7">
        <v>-1363230</v>
      </c>
      <c r="G10312" s="6" t="s">
        <v>10524</v>
      </c>
      <c r="H10312" s="7">
        <v>-146548</v>
      </c>
      <c r="I10312" s="137"/>
      <c r="J10312" s="140"/>
      <c r="K10312" s="141"/>
      <c r="L10312" t="s">
        <v>28116</v>
      </c>
      <c r="M10312">
        <v>1543</v>
      </c>
      <c r="N10312" s="37">
        <v>-1363230</v>
      </c>
    </row>
    <row r="10313" spans="1:14" ht="37.6" x14ac:dyDescent="0.3">
      <c r="A10313" s="3">
        <v>10</v>
      </c>
      <c r="B10313" s="134" t="s">
        <v>27542</v>
      </c>
      <c r="C10313" s="4" t="s">
        <v>27543</v>
      </c>
      <c r="D10313" s="5">
        <v>45195</v>
      </c>
      <c r="E10313" s="6" t="s">
        <v>27544</v>
      </c>
      <c r="F10313" s="7">
        <v>-95954</v>
      </c>
      <c r="G10313" s="6" t="s">
        <v>10524</v>
      </c>
      <c r="H10313" s="7">
        <v>-10315</v>
      </c>
      <c r="I10313" s="136">
        <v>-1122613</v>
      </c>
      <c r="J10313" s="138" t="s">
        <v>1122</v>
      </c>
      <c r="K10313" s="139"/>
      <c r="L10313" t="s">
        <v>28117</v>
      </c>
      <c r="M10313">
        <v>3268</v>
      </c>
      <c r="N10313" s="37">
        <v>-95954</v>
      </c>
    </row>
    <row r="10314" spans="1:14" ht="37.6" x14ac:dyDescent="0.3">
      <c r="A10314" s="3">
        <v>10</v>
      </c>
      <c r="B10314" s="142"/>
      <c r="C10314" s="4" t="s">
        <v>27545</v>
      </c>
      <c r="D10314" s="5">
        <v>45190</v>
      </c>
      <c r="E10314" s="6" t="s">
        <v>27546</v>
      </c>
      <c r="F10314" s="7">
        <v>-95954</v>
      </c>
      <c r="G10314" s="6" t="s">
        <v>10524</v>
      </c>
      <c r="H10314" s="7">
        <v>-10315</v>
      </c>
      <c r="I10314" s="143"/>
      <c r="J10314" s="144"/>
      <c r="K10314" s="145"/>
      <c r="L10314" t="s">
        <v>28118</v>
      </c>
      <c r="M10314">
        <v>3230</v>
      </c>
      <c r="N10314" s="37">
        <v>-95954</v>
      </c>
    </row>
    <row r="10315" spans="1:14" ht="37.6" x14ac:dyDescent="0.3">
      <c r="A10315" s="3">
        <v>10</v>
      </c>
      <c r="B10315" s="142"/>
      <c r="C10315" s="4" t="s">
        <v>27547</v>
      </c>
      <c r="D10315" s="5">
        <v>45191</v>
      </c>
      <c r="E10315" s="6" t="s">
        <v>27548</v>
      </c>
      <c r="F10315" s="7">
        <v>-128591</v>
      </c>
      <c r="G10315" s="6" t="s">
        <v>10524</v>
      </c>
      <c r="H10315" s="7">
        <v>-13824</v>
      </c>
      <c r="I10315" s="143"/>
      <c r="J10315" s="144"/>
      <c r="K10315" s="145"/>
      <c r="L10315" t="s">
        <v>28119</v>
      </c>
      <c r="M10315">
        <v>3246</v>
      </c>
      <c r="N10315" s="37">
        <v>-128591</v>
      </c>
    </row>
    <row r="10316" spans="1:14" ht="37.6" x14ac:dyDescent="0.3">
      <c r="A10316" s="3">
        <v>10</v>
      </c>
      <c r="B10316" s="142"/>
      <c r="C10316" s="4" t="s">
        <v>27549</v>
      </c>
      <c r="D10316" s="5">
        <v>45183</v>
      </c>
      <c r="E10316" s="6" t="s">
        <v>27550</v>
      </c>
      <c r="F10316" s="7">
        <v>-80190</v>
      </c>
      <c r="G10316" s="6" t="s">
        <v>10524</v>
      </c>
      <c r="H10316" s="7">
        <v>-8620</v>
      </c>
      <c r="I10316" s="143"/>
      <c r="J10316" s="144"/>
      <c r="K10316" s="145"/>
      <c r="L10316" t="s">
        <v>28120</v>
      </c>
      <c r="M10316">
        <v>3151</v>
      </c>
      <c r="N10316" s="37">
        <v>-80190</v>
      </c>
    </row>
    <row r="10317" spans="1:14" ht="37.6" x14ac:dyDescent="0.3">
      <c r="A10317" s="3">
        <v>10</v>
      </c>
      <c r="B10317" s="142"/>
      <c r="C10317" s="4" t="s">
        <v>27551</v>
      </c>
      <c r="D10317" s="5">
        <v>45189</v>
      </c>
      <c r="E10317" s="6" t="s">
        <v>27552</v>
      </c>
      <c r="F10317" s="7">
        <v>-190956</v>
      </c>
      <c r="G10317" s="6" t="s">
        <v>10524</v>
      </c>
      <c r="H10317" s="7">
        <v>-20528</v>
      </c>
      <c r="I10317" s="143"/>
      <c r="J10317" s="144"/>
      <c r="K10317" s="145"/>
      <c r="L10317" t="s">
        <v>28121</v>
      </c>
      <c r="M10317">
        <v>3198</v>
      </c>
      <c r="N10317" s="37">
        <v>-190956</v>
      </c>
    </row>
    <row r="10318" spans="1:14" ht="37.6" x14ac:dyDescent="0.3">
      <c r="A10318" s="3">
        <v>10</v>
      </c>
      <c r="B10318" s="142"/>
      <c r="C10318" s="4" t="s">
        <v>27553</v>
      </c>
      <c r="D10318" s="5">
        <v>45191</v>
      </c>
      <c r="E10318" s="6" t="s">
        <v>27554</v>
      </c>
      <c r="F10318" s="7">
        <v>-428269</v>
      </c>
      <c r="G10318" s="6" t="s">
        <v>10524</v>
      </c>
      <c r="H10318" s="7">
        <v>-46039</v>
      </c>
      <c r="I10318" s="143"/>
      <c r="J10318" s="144"/>
      <c r="K10318" s="145"/>
      <c r="L10318" t="s">
        <v>28122</v>
      </c>
      <c r="M10318">
        <v>3250</v>
      </c>
      <c r="N10318" s="37">
        <v>-428269</v>
      </c>
    </row>
    <row r="10319" spans="1:14" ht="37.6" x14ac:dyDescent="0.3">
      <c r="A10319" s="3">
        <v>10</v>
      </c>
      <c r="B10319" s="135"/>
      <c r="C10319" s="4" t="s">
        <v>27555</v>
      </c>
      <c r="D10319" s="5">
        <v>45192</v>
      </c>
      <c r="E10319" s="6" t="s">
        <v>27556</v>
      </c>
      <c r="F10319" s="7">
        <v>-237916</v>
      </c>
      <c r="G10319" s="6" t="s">
        <v>10524</v>
      </c>
      <c r="H10319" s="7">
        <v>-25576</v>
      </c>
      <c r="I10319" s="137"/>
      <c r="J10319" s="140"/>
      <c r="K10319" s="141"/>
      <c r="L10319" t="s">
        <v>28123</v>
      </c>
      <c r="M10319">
        <v>3257</v>
      </c>
      <c r="N10319" s="37">
        <v>-237916</v>
      </c>
    </row>
    <row r="10320" spans="1:14" ht="37.6" x14ac:dyDescent="0.3">
      <c r="A10320" s="3">
        <v>10</v>
      </c>
      <c r="B10320" s="134" t="s">
        <v>27557</v>
      </c>
      <c r="C10320" s="4" t="s">
        <v>27558</v>
      </c>
      <c r="D10320" s="5">
        <v>45210</v>
      </c>
      <c r="E10320" s="6" t="s">
        <v>27559</v>
      </c>
      <c r="F10320" s="7">
        <v>-359828</v>
      </c>
      <c r="G10320" s="6" t="s">
        <v>10524</v>
      </c>
      <c r="H10320" s="7">
        <v>-38682</v>
      </c>
      <c r="I10320" s="136">
        <v>-575872</v>
      </c>
      <c r="J10320" s="138" t="s">
        <v>1122</v>
      </c>
      <c r="K10320" s="139"/>
      <c r="L10320" t="s">
        <v>28124</v>
      </c>
      <c r="M10320">
        <v>3452</v>
      </c>
      <c r="N10320" s="37">
        <v>-359828</v>
      </c>
    </row>
    <row r="10321" spans="1:14" ht="50.1" x14ac:dyDescent="0.3">
      <c r="A10321" s="3">
        <v>10</v>
      </c>
      <c r="B10321" s="142"/>
      <c r="C10321" s="4" t="s">
        <v>27560</v>
      </c>
      <c r="D10321" s="5">
        <v>45201</v>
      </c>
      <c r="E10321" s="6" t="s">
        <v>27561</v>
      </c>
      <c r="F10321" s="7">
        <v>-156816</v>
      </c>
      <c r="G10321" s="6" t="s">
        <v>10524</v>
      </c>
      <c r="H10321" s="7">
        <v>-16858</v>
      </c>
      <c r="I10321" s="143"/>
      <c r="J10321" s="144"/>
      <c r="K10321" s="145"/>
      <c r="L10321" t="s">
        <v>28125</v>
      </c>
      <c r="M10321">
        <v>3312</v>
      </c>
      <c r="N10321" s="37">
        <v>-156816</v>
      </c>
    </row>
    <row r="10322" spans="1:14" ht="37.6" x14ac:dyDescent="0.3">
      <c r="A10322" s="3">
        <v>10</v>
      </c>
      <c r="B10322" s="135"/>
      <c r="C10322" s="4" t="s">
        <v>27562</v>
      </c>
      <c r="D10322" s="5">
        <v>45201</v>
      </c>
      <c r="E10322" s="6" t="s">
        <v>27563</v>
      </c>
      <c r="F10322" s="7">
        <v>-128591</v>
      </c>
      <c r="G10322" s="6" t="s">
        <v>10524</v>
      </c>
      <c r="H10322" s="7">
        <v>-13824</v>
      </c>
      <c r="I10322" s="137"/>
      <c r="J10322" s="140"/>
      <c r="K10322" s="141"/>
      <c r="L10322" t="s">
        <v>28126</v>
      </c>
      <c r="M10322">
        <v>3306</v>
      </c>
      <c r="N10322" s="37">
        <v>-128591</v>
      </c>
    </row>
    <row r="10323" spans="1:14" ht="37.6" x14ac:dyDescent="0.3">
      <c r="A10323" s="3">
        <v>10</v>
      </c>
      <c r="B10323" s="134" t="s">
        <v>27578</v>
      </c>
      <c r="C10323" s="4" t="s">
        <v>27371</v>
      </c>
      <c r="D10323" s="5">
        <v>45183</v>
      </c>
      <c r="E10323" s="6" t="s">
        <v>27579</v>
      </c>
      <c r="F10323" s="7">
        <v>-320075</v>
      </c>
      <c r="G10323" s="6" t="s">
        <v>10524</v>
      </c>
      <c r="H10323" s="7">
        <v>-34408</v>
      </c>
      <c r="I10323" s="136">
        <v>-430779</v>
      </c>
      <c r="J10323" s="138" t="s">
        <v>1236</v>
      </c>
      <c r="K10323" s="139"/>
      <c r="L10323" t="s">
        <v>28102</v>
      </c>
      <c r="M10323">
        <v>555</v>
      </c>
      <c r="N10323" s="37">
        <v>-320075</v>
      </c>
    </row>
    <row r="10324" spans="1:14" ht="37.6" x14ac:dyDescent="0.3">
      <c r="A10324" s="3">
        <v>10</v>
      </c>
      <c r="B10324" s="135"/>
      <c r="C10324" s="4" t="s">
        <v>8084</v>
      </c>
      <c r="D10324" s="5">
        <v>45183</v>
      </c>
      <c r="E10324" s="6" t="s">
        <v>27580</v>
      </c>
      <c r="F10324" s="7">
        <v>-162590</v>
      </c>
      <c r="G10324" s="6" t="s">
        <v>10524</v>
      </c>
      <c r="H10324" s="7">
        <v>-17478</v>
      </c>
      <c r="I10324" s="137"/>
      <c r="J10324" s="140"/>
      <c r="K10324" s="141"/>
      <c r="L10324" t="s">
        <v>28127</v>
      </c>
      <c r="M10324">
        <v>557</v>
      </c>
      <c r="N10324" s="37">
        <v>-162590</v>
      </c>
    </row>
    <row r="10325" spans="1:14" ht="37.6" x14ac:dyDescent="0.3">
      <c r="A10325" s="3">
        <v>10</v>
      </c>
      <c r="B10325" s="134" t="s">
        <v>27601</v>
      </c>
      <c r="C10325" s="4" t="s">
        <v>27602</v>
      </c>
      <c r="D10325" s="5">
        <v>45196</v>
      </c>
      <c r="E10325" s="6" t="s">
        <v>27603</v>
      </c>
      <c r="F10325" s="7">
        <v>-382036</v>
      </c>
      <c r="G10325" s="6" t="s">
        <v>10524</v>
      </c>
      <c r="H10325" s="7">
        <v>-41069</v>
      </c>
      <c r="I10325" s="136">
        <v>-881341</v>
      </c>
      <c r="J10325" s="138" t="s">
        <v>1261</v>
      </c>
      <c r="K10325" s="139"/>
      <c r="L10325" t="s">
        <v>28128</v>
      </c>
      <c r="M10325">
        <v>1023</v>
      </c>
      <c r="N10325" s="37">
        <v>-382036</v>
      </c>
    </row>
    <row r="10326" spans="1:14" ht="37.6" x14ac:dyDescent="0.3">
      <c r="A10326" s="3">
        <v>10</v>
      </c>
      <c r="B10326" s="135"/>
      <c r="C10326" s="4" t="s">
        <v>27604</v>
      </c>
      <c r="D10326" s="5">
        <v>45188</v>
      </c>
      <c r="E10326" s="6" t="s">
        <v>27605</v>
      </c>
      <c r="F10326" s="7">
        <v>-605461</v>
      </c>
      <c r="G10326" s="6" t="s">
        <v>10524</v>
      </c>
      <c r="H10326" s="7">
        <v>-65087</v>
      </c>
      <c r="I10326" s="137"/>
      <c r="J10326" s="140"/>
      <c r="K10326" s="141"/>
      <c r="L10326" t="s">
        <v>28129</v>
      </c>
      <c r="M10326">
        <v>992</v>
      </c>
      <c r="N10326" s="37">
        <v>-605461</v>
      </c>
    </row>
    <row r="10327" spans="1:14" ht="37.6" x14ac:dyDescent="0.3">
      <c r="A10327" s="3">
        <v>10</v>
      </c>
      <c r="B10327" s="134" t="s">
        <v>27614</v>
      </c>
      <c r="C10327" s="4" t="s">
        <v>27615</v>
      </c>
      <c r="D10327" s="5">
        <v>45184</v>
      </c>
      <c r="E10327" s="6" t="s">
        <v>27616</v>
      </c>
      <c r="F10327" s="7">
        <v>-374695</v>
      </c>
      <c r="G10327" s="6" t="s">
        <v>10524</v>
      </c>
      <c r="H10327" s="7">
        <v>-40280</v>
      </c>
      <c r="I10327" s="136">
        <v>-3584491</v>
      </c>
      <c r="J10327" s="138" t="s">
        <v>1287</v>
      </c>
      <c r="K10327" s="139"/>
      <c r="L10327" t="s">
        <v>28130</v>
      </c>
      <c r="M10327">
        <v>1716</v>
      </c>
      <c r="N10327" s="37">
        <v>-374695</v>
      </c>
    </row>
    <row r="10328" spans="1:14" ht="37.6" x14ac:dyDescent="0.3">
      <c r="A10328" s="3">
        <v>10</v>
      </c>
      <c r="B10328" s="142"/>
      <c r="C10328" s="4" t="s">
        <v>27617</v>
      </c>
      <c r="D10328" s="5">
        <v>45175</v>
      </c>
      <c r="E10328" s="6" t="s">
        <v>27618</v>
      </c>
      <c r="F10328" s="7">
        <v>-95954</v>
      </c>
      <c r="G10328" s="6" t="s">
        <v>10524</v>
      </c>
      <c r="H10328" s="7">
        <v>-10315</v>
      </c>
      <c r="I10328" s="143"/>
      <c r="J10328" s="144"/>
      <c r="K10328" s="145"/>
      <c r="L10328" t="s">
        <v>28131</v>
      </c>
      <c r="M10328">
        <v>1666</v>
      </c>
      <c r="N10328" s="37">
        <v>-95954</v>
      </c>
    </row>
    <row r="10329" spans="1:14" ht="37.6" x14ac:dyDescent="0.3">
      <c r="A10329" s="3">
        <v>10</v>
      </c>
      <c r="B10329" s="142"/>
      <c r="C10329" s="4" t="s">
        <v>27619</v>
      </c>
      <c r="D10329" s="5">
        <v>45188</v>
      </c>
      <c r="E10329" s="6" t="s">
        <v>27620</v>
      </c>
      <c r="F10329" s="7">
        <v>-853141</v>
      </c>
      <c r="G10329" s="6" t="s">
        <v>10524</v>
      </c>
      <c r="H10329" s="7">
        <v>-91713</v>
      </c>
      <c r="I10329" s="143"/>
      <c r="J10329" s="144"/>
      <c r="K10329" s="145"/>
      <c r="L10329" t="s">
        <v>28132</v>
      </c>
      <c r="M10329">
        <v>1751</v>
      </c>
      <c r="N10329" s="37">
        <v>-853141</v>
      </c>
    </row>
    <row r="10330" spans="1:14" ht="37.6" x14ac:dyDescent="0.3">
      <c r="A10330" s="3">
        <v>10</v>
      </c>
      <c r="B10330" s="142"/>
      <c r="C10330" s="4" t="s">
        <v>27621</v>
      </c>
      <c r="D10330" s="5">
        <v>45197</v>
      </c>
      <c r="E10330" s="6" t="s">
        <v>27622</v>
      </c>
      <c r="F10330" s="7">
        <v>-385774</v>
      </c>
      <c r="G10330" s="6" t="s">
        <v>10524</v>
      </c>
      <c r="H10330" s="7">
        <v>-41471</v>
      </c>
      <c r="I10330" s="143"/>
      <c r="J10330" s="144"/>
      <c r="K10330" s="145"/>
      <c r="L10330" t="s">
        <v>28133</v>
      </c>
      <c r="M10330">
        <v>1774</v>
      </c>
      <c r="N10330" s="37">
        <v>-385774</v>
      </c>
    </row>
    <row r="10331" spans="1:14" ht="37.6" x14ac:dyDescent="0.3">
      <c r="A10331" s="3">
        <v>10</v>
      </c>
      <c r="B10331" s="142"/>
      <c r="C10331" s="4" t="s">
        <v>27623</v>
      </c>
      <c r="D10331" s="5">
        <v>45175</v>
      </c>
      <c r="E10331" s="6" t="s">
        <v>27624</v>
      </c>
      <c r="F10331" s="7">
        <v>-394719</v>
      </c>
      <c r="G10331" s="6" t="s">
        <v>10524</v>
      </c>
      <c r="H10331" s="7">
        <v>-42432</v>
      </c>
      <c r="I10331" s="143"/>
      <c r="J10331" s="144"/>
      <c r="K10331" s="145"/>
      <c r="L10331" t="s">
        <v>28134</v>
      </c>
      <c r="M10331">
        <v>1652</v>
      </c>
      <c r="N10331" s="37">
        <v>-394719</v>
      </c>
    </row>
    <row r="10332" spans="1:14" ht="37.6" x14ac:dyDescent="0.3">
      <c r="A10332" s="3">
        <v>10</v>
      </c>
      <c r="B10332" s="142"/>
      <c r="C10332" s="4" t="s">
        <v>27625</v>
      </c>
      <c r="D10332" s="5">
        <v>45197</v>
      </c>
      <c r="E10332" s="6" t="s">
        <v>27626</v>
      </c>
      <c r="F10332" s="7">
        <v>-655955</v>
      </c>
      <c r="G10332" s="6" t="s">
        <v>10524</v>
      </c>
      <c r="H10332" s="7">
        <v>-70515</v>
      </c>
      <c r="I10332" s="143"/>
      <c r="J10332" s="144"/>
      <c r="K10332" s="145"/>
      <c r="L10332" t="s">
        <v>28135</v>
      </c>
      <c r="M10332">
        <v>1779</v>
      </c>
      <c r="N10332" s="37">
        <v>-655955</v>
      </c>
    </row>
    <row r="10333" spans="1:14" ht="37.6" x14ac:dyDescent="0.3">
      <c r="A10333" s="3">
        <v>10</v>
      </c>
      <c r="B10333" s="142"/>
      <c r="C10333" s="4" t="s">
        <v>27627</v>
      </c>
      <c r="D10333" s="5">
        <v>45175</v>
      </c>
      <c r="E10333" s="6" t="s">
        <v>27628</v>
      </c>
      <c r="F10333" s="7">
        <v>-333911</v>
      </c>
      <c r="G10333" s="6" t="s">
        <v>10524</v>
      </c>
      <c r="H10333" s="7">
        <v>-35895</v>
      </c>
      <c r="I10333" s="143"/>
      <c r="J10333" s="144"/>
      <c r="K10333" s="145"/>
      <c r="L10333" t="s">
        <v>28136</v>
      </c>
      <c r="M10333">
        <v>1660</v>
      </c>
      <c r="N10333" s="37">
        <v>-333911</v>
      </c>
    </row>
    <row r="10334" spans="1:14" ht="37.6" x14ac:dyDescent="0.3">
      <c r="A10334" s="3">
        <v>10</v>
      </c>
      <c r="B10334" s="142"/>
      <c r="C10334" s="4" t="s">
        <v>27629</v>
      </c>
      <c r="D10334" s="5">
        <v>45177</v>
      </c>
      <c r="E10334" s="6" t="s">
        <v>27630</v>
      </c>
      <c r="F10334" s="7">
        <v>-651104</v>
      </c>
      <c r="G10334" s="6" t="s">
        <v>10524</v>
      </c>
      <c r="H10334" s="7">
        <v>-69994</v>
      </c>
      <c r="I10334" s="143"/>
      <c r="J10334" s="144"/>
      <c r="K10334" s="145"/>
      <c r="L10334" t="s">
        <v>28137</v>
      </c>
      <c r="M10334">
        <v>1681</v>
      </c>
      <c r="N10334" s="37">
        <v>-651104</v>
      </c>
    </row>
    <row r="10335" spans="1:14" ht="37.6" x14ac:dyDescent="0.3">
      <c r="A10335" s="3">
        <v>10</v>
      </c>
      <c r="B10335" s="135"/>
      <c r="C10335" s="4" t="s">
        <v>27631</v>
      </c>
      <c r="D10335" s="5">
        <v>45188</v>
      </c>
      <c r="E10335" s="6" t="s">
        <v>27632</v>
      </c>
      <c r="F10335" s="7">
        <v>-270983</v>
      </c>
      <c r="G10335" s="6" t="s">
        <v>10524</v>
      </c>
      <c r="H10335" s="7">
        <v>-29131</v>
      </c>
      <c r="I10335" s="137"/>
      <c r="J10335" s="140"/>
      <c r="K10335" s="141"/>
      <c r="L10335" t="s">
        <v>28138</v>
      </c>
      <c r="M10335">
        <v>1745</v>
      </c>
      <c r="N10335" s="37">
        <v>-270983</v>
      </c>
    </row>
    <row r="10336" spans="1:14" ht="25.05" x14ac:dyDescent="0.3">
      <c r="A10336" s="3">
        <v>10</v>
      </c>
      <c r="B10336" s="8" t="s">
        <v>27637</v>
      </c>
      <c r="C10336" s="4" t="s">
        <v>1361</v>
      </c>
      <c r="D10336" s="5">
        <v>45209</v>
      </c>
      <c r="E10336" s="6" t="s">
        <v>27638</v>
      </c>
      <c r="F10336" s="7">
        <v>-52611710</v>
      </c>
      <c r="G10336" s="6">
        <v>0</v>
      </c>
      <c r="H10336" s="6">
        <v>0</v>
      </c>
      <c r="I10336" s="11">
        <v>-52611710</v>
      </c>
      <c r="J10336" s="132" t="s">
        <v>0</v>
      </c>
      <c r="K10336" s="133"/>
      <c r="L10336" t="s">
        <v>1361</v>
      </c>
      <c r="M10336" t="e">
        <v>#VALUE!</v>
      </c>
      <c r="N10336" s="37">
        <v>-52611710</v>
      </c>
    </row>
    <row r="10337" spans="1:14" ht="37.6" x14ac:dyDescent="0.3">
      <c r="A10337" s="3">
        <v>10</v>
      </c>
      <c r="B10337" s="8" t="s">
        <v>27644</v>
      </c>
      <c r="C10337" s="4" t="s">
        <v>27645</v>
      </c>
      <c r="D10337" s="5">
        <v>45205</v>
      </c>
      <c r="E10337" s="6" t="s">
        <v>27646</v>
      </c>
      <c r="F10337" s="7">
        <v>-335494</v>
      </c>
      <c r="G10337" s="6" t="s">
        <v>17</v>
      </c>
      <c r="H10337" s="7">
        <v>-35227</v>
      </c>
      <c r="I10337" s="11">
        <v>-300267</v>
      </c>
      <c r="J10337" s="132" t="s">
        <v>18</v>
      </c>
      <c r="K10337" s="133"/>
      <c r="L10337" t="s">
        <v>28139</v>
      </c>
      <c r="M10337">
        <v>1475</v>
      </c>
      <c r="N10337" s="37">
        <v>-335494</v>
      </c>
    </row>
    <row r="10338" spans="1:14" ht="37.6" x14ac:dyDescent="0.3">
      <c r="A10338" s="3">
        <v>10</v>
      </c>
      <c r="B10338" s="8" t="s">
        <v>27651</v>
      </c>
      <c r="C10338" s="4" t="s">
        <v>9970</v>
      </c>
      <c r="D10338" s="5">
        <v>45204</v>
      </c>
      <c r="E10338" s="6" t="s">
        <v>27652</v>
      </c>
      <c r="F10338" s="7">
        <v>-190512</v>
      </c>
      <c r="G10338" s="6" t="s">
        <v>17</v>
      </c>
      <c r="H10338" s="7">
        <v>-20004</v>
      </c>
      <c r="I10338" s="11">
        <v>-170508</v>
      </c>
      <c r="J10338" s="132" t="s">
        <v>28</v>
      </c>
      <c r="K10338" s="133"/>
      <c r="L10338" t="s">
        <v>28140</v>
      </c>
      <c r="M10338">
        <v>711</v>
      </c>
      <c r="N10338" s="37">
        <v>-190512</v>
      </c>
    </row>
    <row r="10339" spans="1:14" x14ac:dyDescent="0.3">
      <c r="A10339" s="3">
        <v>10</v>
      </c>
      <c r="B10339" s="134" t="s">
        <v>27703</v>
      </c>
      <c r="C10339" s="4" t="s">
        <v>27704</v>
      </c>
      <c r="D10339" s="5">
        <v>45185</v>
      </c>
      <c r="E10339" s="6" t="s">
        <v>9842</v>
      </c>
      <c r="F10339" s="7">
        <v>-119070</v>
      </c>
      <c r="G10339" s="6" t="s">
        <v>17</v>
      </c>
      <c r="H10339" s="7">
        <v>-12502</v>
      </c>
      <c r="I10339" s="136">
        <v>-319703</v>
      </c>
      <c r="J10339" s="138" t="s">
        <v>48</v>
      </c>
      <c r="K10339" s="139"/>
      <c r="L10339" t="s">
        <v>28141</v>
      </c>
      <c r="M10339">
        <v>36784</v>
      </c>
      <c r="N10339" s="37">
        <v>-119070</v>
      </c>
    </row>
    <row r="10340" spans="1:14" x14ac:dyDescent="0.3">
      <c r="A10340" s="3">
        <v>10</v>
      </c>
      <c r="B10340" s="135"/>
      <c r="C10340" s="4" t="s">
        <v>27705</v>
      </c>
      <c r="D10340" s="5">
        <v>45185</v>
      </c>
      <c r="E10340" s="6" t="s">
        <v>9842</v>
      </c>
      <c r="F10340" s="7">
        <v>-238140</v>
      </c>
      <c r="G10340" s="6" t="s">
        <v>17</v>
      </c>
      <c r="H10340" s="7">
        <v>-25005</v>
      </c>
      <c r="I10340" s="137"/>
      <c r="J10340" s="140"/>
      <c r="K10340" s="141"/>
      <c r="L10340" t="s">
        <v>28142</v>
      </c>
      <c r="M10340">
        <v>36763</v>
      </c>
      <c r="N10340" s="37">
        <v>-238140</v>
      </c>
    </row>
    <row r="10341" spans="1:14" ht="37.6" x14ac:dyDescent="0.3">
      <c r="A10341" s="3">
        <v>10</v>
      </c>
      <c r="B10341" s="134" t="s">
        <v>27706</v>
      </c>
      <c r="C10341" s="4" t="s">
        <v>27707</v>
      </c>
      <c r="D10341" s="5">
        <v>45202</v>
      </c>
      <c r="E10341" s="6" t="s">
        <v>27708</v>
      </c>
      <c r="F10341" s="7">
        <v>-119070</v>
      </c>
      <c r="G10341" s="6" t="s">
        <v>17</v>
      </c>
      <c r="H10341" s="7">
        <v>-12502</v>
      </c>
      <c r="I10341" s="136">
        <v>-404957</v>
      </c>
      <c r="J10341" s="138" t="s">
        <v>48</v>
      </c>
      <c r="K10341" s="139"/>
      <c r="L10341" t="s">
        <v>28143</v>
      </c>
      <c r="M10341">
        <v>39784</v>
      </c>
      <c r="N10341" s="37">
        <v>-119070</v>
      </c>
    </row>
    <row r="10342" spans="1:14" ht="37.6" x14ac:dyDescent="0.3">
      <c r="A10342" s="3">
        <v>10</v>
      </c>
      <c r="B10342" s="142"/>
      <c r="C10342" s="4" t="s">
        <v>27709</v>
      </c>
      <c r="D10342" s="5">
        <v>45210</v>
      </c>
      <c r="E10342" s="6" t="s">
        <v>27710</v>
      </c>
      <c r="F10342" s="7">
        <v>-238140</v>
      </c>
      <c r="G10342" s="6" t="s">
        <v>17</v>
      </c>
      <c r="H10342" s="7">
        <v>-25005</v>
      </c>
      <c r="I10342" s="143"/>
      <c r="J10342" s="144"/>
      <c r="K10342" s="145"/>
      <c r="L10342" t="s">
        <v>28144</v>
      </c>
      <c r="M10342">
        <v>41033</v>
      </c>
      <c r="N10342" s="37">
        <v>-238140</v>
      </c>
    </row>
    <row r="10343" spans="1:14" ht="37.6" x14ac:dyDescent="0.3">
      <c r="A10343" s="3">
        <v>10</v>
      </c>
      <c r="B10343" s="135"/>
      <c r="C10343" s="4" t="s">
        <v>27711</v>
      </c>
      <c r="D10343" s="5">
        <v>45203</v>
      </c>
      <c r="E10343" s="6" t="s">
        <v>27712</v>
      </c>
      <c r="F10343" s="7">
        <v>-95256</v>
      </c>
      <c r="G10343" s="6" t="s">
        <v>17</v>
      </c>
      <c r="H10343" s="7">
        <v>-10002</v>
      </c>
      <c r="I10343" s="137"/>
      <c r="J10343" s="140"/>
      <c r="K10343" s="141"/>
      <c r="L10343" t="s">
        <v>28145</v>
      </c>
      <c r="M10343">
        <v>39891</v>
      </c>
      <c r="N10343" s="37">
        <v>-95256</v>
      </c>
    </row>
    <row r="10344" spans="1:14" ht="37.6" x14ac:dyDescent="0.3">
      <c r="A10344" s="3">
        <v>10</v>
      </c>
      <c r="B10344" s="8" t="s">
        <v>27834</v>
      </c>
      <c r="C10344" s="4" t="s">
        <v>27835</v>
      </c>
      <c r="D10344" s="5">
        <v>45191</v>
      </c>
      <c r="E10344" s="6" t="s">
        <v>27836</v>
      </c>
      <c r="F10344" s="7">
        <v>-97354</v>
      </c>
      <c r="G10344" s="6" t="s">
        <v>17</v>
      </c>
      <c r="H10344" s="7">
        <v>-10222</v>
      </c>
      <c r="I10344" s="11">
        <v>-87132</v>
      </c>
      <c r="J10344" s="132" t="s">
        <v>829</v>
      </c>
      <c r="K10344" s="133"/>
      <c r="L10344" t="s">
        <v>28146</v>
      </c>
      <c r="M10344">
        <v>809</v>
      </c>
      <c r="N10344" s="37">
        <v>-97354</v>
      </c>
    </row>
    <row r="10345" spans="1:14" ht="50.1" x14ac:dyDescent="0.3">
      <c r="A10345" s="3">
        <v>10</v>
      </c>
      <c r="B10345" s="8" t="s">
        <v>27848</v>
      </c>
      <c r="C10345" s="4" t="s">
        <v>27849</v>
      </c>
      <c r="D10345" s="5">
        <v>45195</v>
      </c>
      <c r="E10345" s="6" t="s">
        <v>27850</v>
      </c>
      <c r="F10345" s="7">
        <v>-190512</v>
      </c>
      <c r="G10345" s="6" t="s">
        <v>17</v>
      </c>
      <c r="H10345" s="7">
        <v>-20004</v>
      </c>
      <c r="I10345" s="11">
        <v>-170508</v>
      </c>
      <c r="J10345" s="132" t="s">
        <v>837</v>
      </c>
      <c r="K10345" s="133"/>
      <c r="L10345" t="s">
        <v>28147</v>
      </c>
      <c r="M10345">
        <v>2188</v>
      </c>
      <c r="N10345" s="37">
        <v>-190512</v>
      </c>
    </row>
    <row r="10346" spans="1:14" ht="50.1" x14ac:dyDescent="0.3">
      <c r="A10346" s="3">
        <v>10</v>
      </c>
      <c r="B10346" s="8" t="s">
        <v>27875</v>
      </c>
      <c r="C10346" s="4" t="s">
        <v>4500</v>
      </c>
      <c r="D10346" s="5">
        <v>45195</v>
      </c>
      <c r="E10346" s="6" t="s">
        <v>27876</v>
      </c>
      <c r="F10346" s="7">
        <v>-190512</v>
      </c>
      <c r="G10346" s="6" t="s">
        <v>17</v>
      </c>
      <c r="H10346" s="7">
        <v>-20004</v>
      </c>
      <c r="I10346" s="11">
        <v>-170508</v>
      </c>
      <c r="J10346" s="132" t="s">
        <v>886</v>
      </c>
      <c r="K10346" s="133"/>
      <c r="L10346" t="s">
        <v>28148</v>
      </c>
      <c r="M10346">
        <v>1203</v>
      </c>
      <c r="N10346" s="37">
        <v>-190512</v>
      </c>
    </row>
    <row r="10347" spans="1:14" ht="50.1" x14ac:dyDescent="0.3">
      <c r="A10347" s="3">
        <v>10</v>
      </c>
      <c r="B10347" s="8" t="s">
        <v>27877</v>
      </c>
      <c r="C10347" s="4" t="s">
        <v>27878</v>
      </c>
      <c r="D10347" s="5">
        <v>45201</v>
      </c>
      <c r="E10347" s="6" t="s">
        <v>27879</v>
      </c>
      <c r="F10347" s="7">
        <v>-194709</v>
      </c>
      <c r="G10347" s="6" t="s">
        <v>17</v>
      </c>
      <c r="H10347" s="7">
        <v>-20444</v>
      </c>
      <c r="I10347" s="11">
        <v>-174265</v>
      </c>
      <c r="J10347" s="132" t="s">
        <v>886</v>
      </c>
      <c r="K10347" s="133"/>
      <c r="L10347" t="s">
        <v>28149</v>
      </c>
      <c r="M10347">
        <v>1281</v>
      </c>
      <c r="N10347" s="37">
        <v>-194709</v>
      </c>
    </row>
    <row r="10348" spans="1:14" ht="50.1" x14ac:dyDescent="0.3">
      <c r="A10348" s="3">
        <v>10</v>
      </c>
      <c r="B10348" s="8" t="s">
        <v>27882</v>
      </c>
      <c r="C10348" s="4" t="s">
        <v>27883</v>
      </c>
      <c r="D10348" s="5">
        <v>45201</v>
      </c>
      <c r="E10348" s="6" t="s">
        <v>27884</v>
      </c>
      <c r="F10348" s="7">
        <v>-285768</v>
      </c>
      <c r="G10348" s="6" t="s">
        <v>17</v>
      </c>
      <c r="H10348" s="7">
        <v>-30006</v>
      </c>
      <c r="I10348" s="11">
        <v>-255762</v>
      </c>
      <c r="J10348" s="132" t="s">
        <v>898</v>
      </c>
      <c r="K10348" s="133"/>
      <c r="L10348" t="s">
        <v>28150</v>
      </c>
      <c r="M10348">
        <v>1123</v>
      </c>
      <c r="N10348" s="37">
        <v>-285768</v>
      </c>
    </row>
    <row r="10349" spans="1:14" ht="37.6" x14ac:dyDescent="0.3">
      <c r="A10349" s="3">
        <v>10</v>
      </c>
      <c r="B10349" s="8" t="s">
        <v>27904</v>
      </c>
      <c r="C10349" s="4" t="s">
        <v>9988</v>
      </c>
      <c r="D10349" s="5">
        <v>45190</v>
      </c>
      <c r="E10349" s="6" t="s">
        <v>27905</v>
      </c>
      <c r="F10349" s="7">
        <v>-95256</v>
      </c>
      <c r="G10349" s="6" t="s">
        <v>17</v>
      </c>
      <c r="H10349" s="7">
        <v>-10002</v>
      </c>
      <c r="I10349" s="11">
        <v>-85254</v>
      </c>
      <c r="J10349" s="132" t="s">
        <v>5129</v>
      </c>
      <c r="K10349" s="133"/>
      <c r="L10349" t="s">
        <v>28151</v>
      </c>
      <c r="M10349">
        <v>576</v>
      </c>
      <c r="N10349" s="37">
        <v>-95256</v>
      </c>
    </row>
    <row r="10350" spans="1:14" ht="37.6" x14ac:dyDescent="0.3">
      <c r="A10350" s="3">
        <v>10</v>
      </c>
      <c r="B10350" s="8" t="s">
        <v>27911</v>
      </c>
      <c r="C10350" s="4" t="s">
        <v>27912</v>
      </c>
      <c r="D10350" s="5">
        <v>45212</v>
      </c>
      <c r="E10350" s="6" t="s">
        <v>27913</v>
      </c>
      <c r="F10350" s="7">
        <v>-97354</v>
      </c>
      <c r="G10350" s="6" t="s">
        <v>17</v>
      </c>
      <c r="H10350" s="7">
        <v>-10222</v>
      </c>
      <c r="I10350" s="11">
        <v>-87132</v>
      </c>
      <c r="J10350" s="132" t="s">
        <v>5135</v>
      </c>
      <c r="K10350" s="133"/>
      <c r="L10350" t="s">
        <v>28152</v>
      </c>
      <c r="M10350">
        <v>1236</v>
      </c>
      <c r="N10350" s="37">
        <v>-97354</v>
      </c>
    </row>
    <row r="10351" spans="1:14" ht="37.6" x14ac:dyDescent="0.3">
      <c r="A10351" s="3">
        <v>10</v>
      </c>
      <c r="B10351" s="8" t="s">
        <v>27926</v>
      </c>
      <c r="C10351" s="4" t="s">
        <v>27927</v>
      </c>
      <c r="D10351" s="5">
        <v>45198</v>
      </c>
      <c r="E10351" s="6" t="s">
        <v>27928</v>
      </c>
      <c r="F10351" s="7">
        <v>-192610</v>
      </c>
      <c r="G10351" s="6" t="s">
        <v>17</v>
      </c>
      <c r="H10351" s="7">
        <v>-20224</v>
      </c>
      <c r="I10351" s="11">
        <v>-172386</v>
      </c>
      <c r="J10351" s="132" t="s">
        <v>956</v>
      </c>
      <c r="K10351" s="133"/>
      <c r="L10351" t="s">
        <v>28153</v>
      </c>
      <c r="M10351">
        <v>1565</v>
      </c>
      <c r="N10351" s="37">
        <v>-192610</v>
      </c>
    </row>
    <row r="10352" spans="1:14" ht="37.6" x14ac:dyDescent="0.3">
      <c r="A10352" s="3">
        <v>10</v>
      </c>
      <c r="B10352" s="8" t="s">
        <v>27929</v>
      </c>
      <c r="C10352" s="4" t="s">
        <v>27930</v>
      </c>
      <c r="D10352" s="5">
        <v>45215</v>
      </c>
      <c r="E10352" s="6" t="s">
        <v>27931</v>
      </c>
      <c r="F10352" s="7">
        <v>-216424</v>
      </c>
      <c r="G10352" s="6" t="s">
        <v>17</v>
      </c>
      <c r="H10352" s="7">
        <v>-22725</v>
      </c>
      <c r="I10352" s="11">
        <v>-193699</v>
      </c>
      <c r="J10352" s="132" t="s">
        <v>956</v>
      </c>
      <c r="K10352" s="133"/>
      <c r="L10352" t="s">
        <v>28154</v>
      </c>
      <c r="M10352">
        <v>1696</v>
      </c>
      <c r="N10352" s="37">
        <v>-216424</v>
      </c>
    </row>
    <row r="10353" spans="1:14" ht="37.6" x14ac:dyDescent="0.3">
      <c r="A10353" s="3">
        <v>10</v>
      </c>
      <c r="B10353" s="8" t="s">
        <v>27956</v>
      </c>
      <c r="C10353" s="4" t="s">
        <v>27957</v>
      </c>
      <c r="D10353" s="5">
        <v>45210</v>
      </c>
      <c r="E10353" s="6" t="s">
        <v>27958</v>
      </c>
      <c r="F10353" s="7">
        <v>-194709</v>
      </c>
      <c r="G10353" s="6" t="s">
        <v>17</v>
      </c>
      <c r="H10353" s="7">
        <v>-20444</v>
      </c>
      <c r="I10353" s="11">
        <v>-174265</v>
      </c>
      <c r="J10353" s="132" t="s">
        <v>1070</v>
      </c>
      <c r="K10353" s="133"/>
      <c r="L10353" t="s">
        <v>28155</v>
      </c>
      <c r="M10353">
        <v>1222</v>
      </c>
      <c r="N10353" s="37">
        <v>-194709</v>
      </c>
    </row>
    <row r="10354" spans="1:14" ht="37.6" x14ac:dyDescent="0.3">
      <c r="A10354" s="3">
        <v>10</v>
      </c>
      <c r="B10354" s="8" t="s">
        <v>27972</v>
      </c>
      <c r="C10354" s="4" t="s">
        <v>27973</v>
      </c>
      <c r="D10354" s="5">
        <v>45198</v>
      </c>
      <c r="E10354" s="6" t="s">
        <v>27974</v>
      </c>
      <c r="F10354" s="7">
        <v>-97354</v>
      </c>
      <c r="G10354" s="6" t="s">
        <v>17</v>
      </c>
      <c r="H10354" s="7">
        <v>-10222</v>
      </c>
      <c r="I10354" s="11">
        <v>-87132</v>
      </c>
      <c r="J10354" s="132" t="s">
        <v>1093</v>
      </c>
      <c r="K10354" s="133"/>
      <c r="L10354" t="s">
        <v>28156</v>
      </c>
      <c r="M10354">
        <v>1576</v>
      </c>
      <c r="N10354" s="37">
        <v>-97354</v>
      </c>
    </row>
    <row r="10355" spans="1:14" ht="37.6" x14ac:dyDescent="0.3">
      <c r="A10355" s="3">
        <v>10</v>
      </c>
      <c r="B10355" s="134" t="s">
        <v>28004</v>
      </c>
      <c r="C10355" s="4" t="s">
        <v>28005</v>
      </c>
      <c r="D10355" s="5">
        <v>45161</v>
      </c>
      <c r="E10355" s="6" t="s">
        <v>28006</v>
      </c>
      <c r="F10355" s="7">
        <v>-363825</v>
      </c>
      <c r="G10355" s="6" t="s">
        <v>17</v>
      </c>
      <c r="H10355" s="7">
        <v>-38201</v>
      </c>
      <c r="I10355" s="136">
        <v>-542706</v>
      </c>
      <c r="J10355" s="138" t="s">
        <v>1122</v>
      </c>
      <c r="K10355" s="139"/>
      <c r="L10355" t="s">
        <v>28157</v>
      </c>
      <c r="M10355">
        <v>2890</v>
      </c>
      <c r="N10355" s="37">
        <v>-363825</v>
      </c>
    </row>
    <row r="10356" spans="1:14" ht="37.6" x14ac:dyDescent="0.3">
      <c r="A10356" s="3">
        <v>10</v>
      </c>
      <c r="B10356" s="135"/>
      <c r="C10356" s="4" t="s">
        <v>28007</v>
      </c>
      <c r="D10356" s="5">
        <v>45156</v>
      </c>
      <c r="E10356" s="6" t="s">
        <v>28008</v>
      </c>
      <c r="F10356" s="7">
        <v>-242550</v>
      </c>
      <c r="G10356" s="6" t="s">
        <v>17</v>
      </c>
      <c r="H10356" s="7">
        <v>-25468</v>
      </c>
      <c r="I10356" s="137"/>
      <c r="J10356" s="140"/>
      <c r="K10356" s="141"/>
      <c r="L10356" t="s">
        <v>28158</v>
      </c>
      <c r="M10356">
        <v>2816</v>
      </c>
      <c r="N10356" s="37">
        <v>-242550</v>
      </c>
    </row>
    <row r="10357" spans="1:14" ht="37.6" x14ac:dyDescent="0.3">
      <c r="A10357" s="3">
        <v>10</v>
      </c>
      <c r="B10357" s="134" t="s">
        <v>28009</v>
      </c>
      <c r="C10357" s="4" t="s">
        <v>28010</v>
      </c>
      <c r="D10357" s="5">
        <v>45183</v>
      </c>
      <c r="E10357" s="6" t="s">
        <v>28011</v>
      </c>
      <c r="F10357" s="7">
        <v>-229068</v>
      </c>
      <c r="G10357" s="6" t="s">
        <v>17</v>
      </c>
      <c r="H10357" s="7">
        <v>-24052</v>
      </c>
      <c r="I10357" s="136">
        <v>-290270</v>
      </c>
      <c r="J10357" s="138" t="s">
        <v>1122</v>
      </c>
      <c r="K10357" s="139"/>
      <c r="L10357" t="s">
        <v>28159</v>
      </c>
      <c r="M10357">
        <v>3150</v>
      </c>
      <c r="N10357" s="37">
        <v>-229068</v>
      </c>
    </row>
    <row r="10358" spans="1:14" ht="37.6" x14ac:dyDescent="0.3">
      <c r="A10358" s="3">
        <v>10</v>
      </c>
      <c r="B10358" s="135"/>
      <c r="C10358" s="4" t="s">
        <v>28012</v>
      </c>
      <c r="D10358" s="5">
        <v>45176</v>
      </c>
      <c r="E10358" s="6" t="s">
        <v>28013</v>
      </c>
      <c r="F10358" s="7">
        <v>-95256</v>
      </c>
      <c r="G10358" s="6" t="s">
        <v>17</v>
      </c>
      <c r="H10358" s="7">
        <v>-10002</v>
      </c>
      <c r="I10358" s="137"/>
      <c r="J10358" s="140"/>
      <c r="K10358" s="141"/>
      <c r="L10358" t="s">
        <v>28160</v>
      </c>
      <c r="M10358">
        <v>3017</v>
      </c>
      <c r="N10358" s="37">
        <v>-95256</v>
      </c>
    </row>
    <row r="10359" spans="1:14" ht="37.6" x14ac:dyDescent="0.3">
      <c r="A10359" s="3">
        <v>10</v>
      </c>
      <c r="B10359" s="8" t="s">
        <v>28024</v>
      </c>
      <c r="C10359" s="4" t="s">
        <v>28025</v>
      </c>
      <c r="D10359" s="5">
        <v>45175</v>
      </c>
      <c r="E10359" s="6" t="s">
        <v>28026</v>
      </c>
      <c r="F10359" s="7">
        <v>-190512</v>
      </c>
      <c r="G10359" s="6" t="s">
        <v>17</v>
      </c>
      <c r="H10359" s="7">
        <v>-20004</v>
      </c>
      <c r="I10359" s="11">
        <v>-170508</v>
      </c>
      <c r="J10359" s="132" t="s">
        <v>1287</v>
      </c>
      <c r="K10359" s="133"/>
      <c r="L10359" t="s">
        <v>28161</v>
      </c>
      <c r="M10359">
        <v>1665</v>
      </c>
      <c r="N10359" s="37">
        <v>-190512</v>
      </c>
    </row>
    <row r="10360" spans="1:14" ht="25.05" x14ac:dyDescent="0.3">
      <c r="A10360" s="3">
        <v>10</v>
      </c>
      <c r="B10360" s="8" t="s">
        <v>28029</v>
      </c>
      <c r="C10360" s="4" t="s">
        <v>1361</v>
      </c>
      <c r="D10360" s="5">
        <v>45209</v>
      </c>
      <c r="E10360" s="6" t="s">
        <v>28030</v>
      </c>
      <c r="F10360" s="7">
        <v>-15079405</v>
      </c>
      <c r="G10360" s="6">
        <v>0</v>
      </c>
      <c r="H10360" s="6">
        <v>0</v>
      </c>
      <c r="I10360" s="11">
        <v>-15079405</v>
      </c>
      <c r="J10360" s="132" t="s">
        <v>0</v>
      </c>
      <c r="K10360" s="133"/>
      <c r="L10360" t="s">
        <v>1361</v>
      </c>
      <c r="M10360" t="e">
        <v>#VALUE!</v>
      </c>
      <c r="N10360" s="37">
        <v>-15079405</v>
      </c>
    </row>
  </sheetData>
  <autoFilter ref="A5:O10360" xr:uid="{7D9B1F1F-C16B-4BC4-B502-F584FE88BECC}">
    <filterColumn colId="9" showButton="0"/>
  </autoFilter>
  <mergeCells count="5223">
    <mergeCell ref="A1:H1"/>
    <mergeCell ref="J1:K1"/>
    <mergeCell ref="B15:B21"/>
    <mergeCell ref="I15:I21"/>
    <mergeCell ref="J15:K21"/>
    <mergeCell ref="J22:K22"/>
    <mergeCell ref="B6:B10"/>
    <mergeCell ref="I6:I10"/>
    <mergeCell ref="J6:K10"/>
    <mergeCell ref="B11:B14"/>
    <mergeCell ref="I11:I14"/>
    <mergeCell ref="J11:K14"/>
    <mergeCell ref="A2:C2"/>
    <mergeCell ref="D2:K2"/>
    <mergeCell ref="A4:A5"/>
    <mergeCell ref="B4:B5"/>
    <mergeCell ref="C4:F4"/>
    <mergeCell ref="G4:H4"/>
    <mergeCell ref="J4:K5"/>
    <mergeCell ref="J32:K32"/>
    <mergeCell ref="B33:B34"/>
    <mergeCell ref="I33:I34"/>
    <mergeCell ref="J33:K34"/>
    <mergeCell ref="J35:K35"/>
    <mergeCell ref="B28:B29"/>
    <mergeCell ref="I28:I29"/>
    <mergeCell ref="J28:K29"/>
    <mergeCell ref="B30:B31"/>
    <mergeCell ref="I30:I31"/>
    <mergeCell ref="J30:K31"/>
    <mergeCell ref="B23:B24"/>
    <mergeCell ref="I23:I24"/>
    <mergeCell ref="J23:K24"/>
    <mergeCell ref="B25:B27"/>
    <mergeCell ref="I25:I27"/>
    <mergeCell ref="J25:K27"/>
    <mergeCell ref="J45:K45"/>
    <mergeCell ref="B46:B48"/>
    <mergeCell ref="I46:I48"/>
    <mergeCell ref="J46:K48"/>
    <mergeCell ref="B49:B50"/>
    <mergeCell ref="I49:I50"/>
    <mergeCell ref="J49:K50"/>
    <mergeCell ref="J40:K40"/>
    <mergeCell ref="B41:B42"/>
    <mergeCell ref="I41:I42"/>
    <mergeCell ref="J41:K42"/>
    <mergeCell ref="B43:B44"/>
    <mergeCell ref="I43:I44"/>
    <mergeCell ref="J43:K44"/>
    <mergeCell ref="B36:B37"/>
    <mergeCell ref="I36:I37"/>
    <mergeCell ref="J36:K37"/>
    <mergeCell ref="B38:B39"/>
    <mergeCell ref="I38:I39"/>
    <mergeCell ref="J38:K39"/>
    <mergeCell ref="B60:B62"/>
    <mergeCell ref="I60:I62"/>
    <mergeCell ref="J60:K62"/>
    <mergeCell ref="J63:K63"/>
    <mergeCell ref="B64:B70"/>
    <mergeCell ref="I64:I70"/>
    <mergeCell ref="J64:K70"/>
    <mergeCell ref="B56:B57"/>
    <mergeCell ref="I56:I57"/>
    <mergeCell ref="J56:K57"/>
    <mergeCell ref="B58:B59"/>
    <mergeCell ref="I58:I59"/>
    <mergeCell ref="J58:K59"/>
    <mergeCell ref="J51:K51"/>
    <mergeCell ref="B52:B53"/>
    <mergeCell ref="I52:I53"/>
    <mergeCell ref="J52:K53"/>
    <mergeCell ref="B54:B55"/>
    <mergeCell ref="I54:I55"/>
    <mergeCell ref="J54:K55"/>
    <mergeCell ref="B84:B88"/>
    <mergeCell ref="I84:I88"/>
    <mergeCell ref="J84:K88"/>
    <mergeCell ref="B89:B94"/>
    <mergeCell ref="I89:I94"/>
    <mergeCell ref="J89:K94"/>
    <mergeCell ref="B78:B79"/>
    <mergeCell ref="I78:I79"/>
    <mergeCell ref="J78:K79"/>
    <mergeCell ref="J80:K80"/>
    <mergeCell ref="B81:B83"/>
    <mergeCell ref="I81:I83"/>
    <mergeCell ref="J81:K83"/>
    <mergeCell ref="B71:B73"/>
    <mergeCell ref="I71:I73"/>
    <mergeCell ref="J71:K73"/>
    <mergeCell ref="J74:K74"/>
    <mergeCell ref="B75:B77"/>
    <mergeCell ref="I75:I77"/>
    <mergeCell ref="J75:K77"/>
    <mergeCell ref="B119:B120"/>
    <mergeCell ref="I119:I120"/>
    <mergeCell ref="J119:K120"/>
    <mergeCell ref="B121:B123"/>
    <mergeCell ref="I121:I123"/>
    <mergeCell ref="J121:K123"/>
    <mergeCell ref="B107:B113"/>
    <mergeCell ref="I107:I113"/>
    <mergeCell ref="J107:K113"/>
    <mergeCell ref="B114:B118"/>
    <mergeCell ref="I114:I118"/>
    <mergeCell ref="J114:K118"/>
    <mergeCell ref="B95:B104"/>
    <mergeCell ref="I95:I104"/>
    <mergeCell ref="J95:K104"/>
    <mergeCell ref="B105:B106"/>
    <mergeCell ref="I105:I106"/>
    <mergeCell ref="J105:K106"/>
    <mergeCell ref="B424:B426"/>
    <mergeCell ref="I424:I426"/>
    <mergeCell ref="J424:K426"/>
    <mergeCell ref="B137:B423"/>
    <mergeCell ref="I137:I423"/>
    <mergeCell ref="J137:K423"/>
    <mergeCell ref="B129:B133"/>
    <mergeCell ref="I129:I133"/>
    <mergeCell ref="J129:K133"/>
    <mergeCell ref="B134:B136"/>
    <mergeCell ref="I134:I136"/>
    <mergeCell ref="J134:K136"/>
    <mergeCell ref="B124:B126"/>
    <mergeCell ref="I124:I126"/>
    <mergeCell ref="J124:K126"/>
    <mergeCell ref="B127:B128"/>
    <mergeCell ref="I127:I128"/>
    <mergeCell ref="J127:K128"/>
    <mergeCell ref="B446:B453"/>
    <mergeCell ref="I446:I453"/>
    <mergeCell ref="J446:K453"/>
    <mergeCell ref="B454:B462"/>
    <mergeCell ref="I454:I462"/>
    <mergeCell ref="J454:K462"/>
    <mergeCell ref="J443:K443"/>
    <mergeCell ref="B444:B445"/>
    <mergeCell ref="I444:I445"/>
    <mergeCell ref="J444:K445"/>
    <mergeCell ref="B437:B439"/>
    <mergeCell ref="I437:I439"/>
    <mergeCell ref="J437:K439"/>
    <mergeCell ref="B440:B442"/>
    <mergeCell ref="I440:I442"/>
    <mergeCell ref="J440:K442"/>
    <mergeCell ref="B427:B432"/>
    <mergeCell ref="I427:I432"/>
    <mergeCell ref="J427:K432"/>
    <mergeCell ref="B433:B436"/>
    <mergeCell ref="I433:I436"/>
    <mergeCell ref="J433:K436"/>
    <mergeCell ref="B483:B489"/>
    <mergeCell ref="I483:I489"/>
    <mergeCell ref="J483:K489"/>
    <mergeCell ref="B490:B492"/>
    <mergeCell ref="I490:I492"/>
    <mergeCell ref="J490:K492"/>
    <mergeCell ref="B471:B476"/>
    <mergeCell ref="I471:I476"/>
    <mergeCell ref="J471:K476"/>
    <mergeCell ref="B477:B482"/>
    <mergeCell ref="I477:I482"/>
    <mergeCell ref="J477:K482"/>
    <mergeCell ref="B463:B466"/>
    <mergeCell ref="I463:I466"/>
    <mergeCell ref="J463:K466"/>
    <mergeCell ref="B467:B470"/>
    <mergeCell ref="I467:I470"/>
    <mergeCell ref="J467:K470"/>
    <mergeCell ref="B508:B510"/>
    <mergeCell ref="I508:I510"/>
    <mergeCell ref="J508:K510"/>
    <mergeCell ref="B503:B505"/>
    <mergeCell ref="I503:I505"/>
    <mergeCell ref="J503:K505"/>
    <mergeCell ref="B506:B507"/>
    <mergeCell ref="I506:I507"/>
    <mergeCell ref="J506:K507"/>
    <mergeCell ref="B498:B499"/>
    <mergeCell ref="I498:I499"/>
    <mergeCell ref="J498:K499"/>
    <mergeCell ref="B500:B502"/>
    <mergeCell ref="I500:I502"/>
    <mergeCell ref="J500:K502"/>
    <mergeCell ref="B493:B494"/>
    <mergeCell ref="I493:I494"/>
    <mergeCell ref="J493:K494"/>
    <mergeCell ref="B495:B497"/>
    <mergeCell ref="I495:I497"/>
    <mergeCell ref="J495:K497"/>
    <mergeCell ref="B536:B539"/>
    <mergeCell ref="I536:I539"/>
    <mergeCell ref="J536:K539"/>
    <mergeCell ref="B523:B527"/>
    <mergeCell ref="I523:I527"/>
    <mergeCell ref="J523:K527"/>
    <mergeCell ref="B528:B535"/>
    <mergeCell ref="I528:I535"/>
    <mergeCell ref="J528:K535"/>
    <mergeCell ref="B516:B522"/>
    <mergeCell ref="I516:I522"/>
    <mergeCell ref="J516:K522"/>
    <mergeCell ref="B511:B512"/>
    <mergeCell ref="I511:I512"/>
    <mergeCell ref="J511:K512"/>
    <mergeCell ref="B513:B515"/>
    <mergeCell ref="I513:I515"/>
    <mergeCell ref="J513:K515"/>
    <mergeCell ref="B551:B553"/>
    <mergeCell ref="I551:I553"/>
    <mergeCell ref="J551:K553"/>
    <mergeCell ref="B554:B555"/>
    <mergeCell ref="I554:I555"/>
    <mergeCell ref="J554:K555"/>
    <mergeCell ref="B546:B548"/>
    <mergeCell ref="I546:I548"/>
    <mergeCell ref="J546:K548"/>
    <mergeCell ref="B549:B550"/>
    <mergeCell ref="I549:I550"/>
    <mergeCell ref="J549:K550"/>
    <mergeCell ref="B540:B541"/>
    <mergeCell ref="I540:I541"/>
    <mergeCell ref="J540:K541"/>
    <mergeCell ref="B542:B545"/>
    <mergeCell ref="I542:I545"/>
    <mergeCell ref="J542:K545"/>
    <mergeCell ref="J578:K578"/>
    <mergeCell ref="B579:B582"/>
    <mergeCell ref="I579:I582"/>
    <mergeCell ref="J579:K582"/>
    <mergeCell ref="J571:K571"/>
    <mergeCell ref="B572:B577"/>
    <mergeCell ref="I572:I577"/>
    <mergeCell ref="J572:K577"/>
    <mergeCell ref="B564:B565"/>
    <mergeCell ref="I564:I565"/>
    <mergeCell ref="J564:K565"/>
    <mergeCell ref="B566:B570"/>
    <mergeCell ref="I566:I570"/>
    <mergeCell ref="J566:K570"/>
    <mergeCell ref="B556:B561"/>
    <mergeCell ref="I556:I561"/>
    <mergeCell ref="J556:K561"/>
    <mergeCell ref="B562:B563"/>
    <mergeCell ref="I562:I563"/>
    <mergeCell ref="J562:K563"/>
    <mergeCell ref="B602:B605"/>
    <mergeCell ref="I602:I605"/>
    <mergeCell ref="J602:K605"/>
    <mergeCell ref="B606:B610"/>
    <mergeCell ref="I606:I610"/>
    <mergeCell ref="J606:K610"/>
    <mergeCell ref="B597:B601"/>
    <mergeCell ref="I597:I601"/>
    <mergeCell ref="J597:K601"/>
    <mergeCell ref="B587:B589"/>
    <mergeCell ref="I587:I589"/>
    <mergeCell ref="J587:K589"/>
    <mergeCell ref="B590:B596"/>
    <mergeCell ref="I590:I596"/>
    <mergeCell ref="J590:K596"/>
    <mergeCell ref="J583:K583"/>
    <mergeCell ref="B584:B586"/>
    <mergeCell ref="I584:I586"/>
    <mergeCell ref="J584:K586"/>
    <mergeCell ref="B638:B641"/>
    <mergeCell ref="I638:I641"/>
    <mergeCell ref="J638:K641"/>
    <mergeCell ref="B630:B634"/>
    <mergeCell ref="I630:I634"/>
    <mergeCell ref="J630:K634"/>
    <mergeCell ref="B635:B637"/>
    <mergeCell ref="I635:I637"/>
    <mergeCell ref="J635:K637"/>
    <mergeCell ref="B619:B627"/>
    <mergeCell ref="I619:I627"/>
    <mergeCell ref="J619:K627"/>
    <mergeCell ref="B628:B629"/>
    <mergeCell ref="I628:I629"/>
    <mergeCell ref="J628:K629"/>
    <mergeCell ref="B611:B615"/>
    <mergeCell ref="I611:I615"/>
    <mergeCell ref="J611:K615"/>
    <mergeCell ref="B616:B618"/>
    <mergeCell ref="I616:I618"/>
    <mergeCell ref="J616:K618"/>
    <mergeCell ref="J660:K660"/>
    <mergeCell ref="B661:B662"/>
    <mergeCell ref="I661:I662"/>
    <mergeCell ref="J661:K662"/>
    <mergeCell ref="B663:B665"/>
    <mergeCell ref="I663:I665"/>
    <mergeCell ref="J663:K665"/>
    <mergeCell ref="B658:B659"/>
    <mergeCell ref="I658:I659"/>
    <mergeCell ref="J658:K659"/>
    <mergeCell ref="B652:B654"/>
    <mergeCell ref="I652:I654"/>
    <mergeCell ref="J652:K654"/>
    <mergeCell ref="B655:B657"/>
    <mergeCell ref="I655:I657"/>
    <mergeCell ref="J655:K657"/>
    <mergeCell ref="J642:K642"/>
    <mergeCell ref="B643:B648"/>
    <mergeCell ref="I643:I648"/>
    <mergeCell ref="J643:K648"/>
    <mergeCell ref="B649:B651"/>
    <mergeCell ref="I649:I651"/>
    <mergeCell ref="J649:K651"/>
    <mergeCell ref="B678:B680"/>
    <mergeCell ref="I678:I680"/>
    <mergeCell ref="J678:K680"/>
    <mergeCell ref="B681:B683"/>
    <mergeCell ref="I681:I683"/>
    <mergeCell ref="J681:K683"/>
    <mergeCell ref="B671:B674"/>
    <mergeCell ref="I671:I674"/>
    <mergeCell ref="J671:K674"/>
    <mergeCell ref="B675:B677"/>
    <mergeCell ref="I675:I677"/>
    <mergeCell ref="J675:K677"/>
    <mergeCell ref="B666:B667"/>
    <mergeCell ref="I666:I667"/>
    <mergeCell ref="J666:K667"/>
    <mergeCell ref="B668:B670"/>
    <mergeCell ref="I668:I670"/>
    <mergeCell ref="J668:K670"/>
    <mergeCell ref="J699:K699"/>
    <mergeCell ref="B700:B703"/>
    <mergeCell ref="I700:I703"/>
    <mergeCell ref="J700:K703"/>
    <mergeCell ref="J692:K692"/>
    <mergeCell ref="B693:B694"/>
    <mergeCell ref="I693:I694"/>
    <mergeCell ref="J693:K694"/>
    <mergeCell ref="B695:B698"/>
    <mergeCell ref="I695:I698"/>
    <mergeCell ref="J695:K698"/>
    <mergeCell ref="B684:B686"/>
    <mergeCell ref="I684:I686"/>
    <mergeCell ref="J684:K686"/>
    <mergeCell ref="B687:B691"/>
    <mergeCell ref="I687:I691"/>
    <mergeCell ref="J687:K691"/>
    <mergeCell ref="J725:K725"/>
    <mergeCell ref="B726:B728"/>
    <mergeCell ref="I726:I728"/>
    <mergeCell ref="J726:K728"/>
    <mergeCell ref="B729:B770"/>
    <mergeCell ref="I729:I770"/>
    <mergeCell ref="J729:K770"/>
    <mergeCell ref="J718:K718"/>
    <mergeCell ref="B719:B720"/>
    <mergeCell ref="I719:I720"/>
    <mergeCell ref="J719:K720"/>
    <mergeCell ref="B721:B724"/>
    <mergeCell ref="I721:I724"/>
    <mergeCell ref="J721:K724"/>
    <mergeCell ref="B704:B711"/>
    <mergeCell ref="I704:I711"/>
    <mergeCell ref="J704:K711"/>
    <mergeCell ref="B712:B717"/>
    <mergeCell ref="I712:I717"/>
    <mergeCell ref="J712:K717"/>
    <mergeCell ref="J843:K843"/>
    <mergeCell ref="J844:K844"/>
    <mergeCell ref="J845:K845"/>
    <mergeCell ref="B839:B842"/>
    <mergeCell ref="I839:I842"/>
    <mergeCell ref="J839:K842"/>
    <mergeCell ref="B817:B838"/>
    <mergeCell ref="I817:I838"/>
    <mergeCell ref="J817:K838"/>
    <mergeCell ref="B797:B816"/>
    <mergeCell ref="I797:I816"/>
    <mergeCell ref="J797:K816"/>
    <mergeCell ref="B786:B796"/>
    <mergeCell ref="I786:I796"/>
    <mergeCell ref="J786:K796"/>
    <mergeCell ref="B771:B779"/>
    <mergeCell ref="I771:I779"/>
    <mergeCell ref="J771:K779"/>
    <mergeCell ref="J780:K780"/>
    <mergeCell ref="B781:B785"/>
    <mergeCell ref="I781:I785"/>
    <mergeCell ref="J781:K785"/>
    <mergeCell ref="J883:K883"/>
    <mergeCell ref="B880:B881"/>
    <mergeCell ref="I880:I881"/>
    <mergeCell ref="J880:K881"/>
    <mergeCell ref="J882:K882"/>
    <mergeCell ref="B865:B877"/>
    <mergeCell ref="I865:I877"/>
    <mergeCell ref="J865:K877"/>
    <mergeCell ref="J878:K878"/>
    <mergeCell ref="J879:K879"/>
    <mergeCell ref="B854:B859"/>
    <mergeCell ref="I854:I859"/>
    <mergeCell ref="J854:K859"/>
    <mergeCell ref="B860:B864"/>
    <mergeCell ref="I860:I864"/>
    <mergeCell ref="J860:K864"/>
    <mergeCell ref="B846:B848"/>
    <mergeCell ref="I846:I848"/>
    <mergeCell ref="J846:K848"/>
    <mergeCell ref="B849:B853"/>
    <mergeCell ref="I849:I853"/>
    <mergeCell ref="J849:K853"/>
    <mergeCell ref="J896:K896"/>
    <mergeCell ref="J897:K897"/>
    <mergeCell ref="J898:K898"/>
    <mergeCell ref="B892:B893"/>
    <mergeCell ref="I892:I893"/>
    <mergeCell ref="J892:K893"/>
    <mergeCell ref="J894:K894"/>
    <mergeCell ref="J895:K895"/>
    <mergeCell ref="J891:K891"/>
    <mergeCell ref="J885:K885"/>
    <mergeCell ref="B886:B887"/>
    <mergeCell ref="I886:I887"/>
    <mergeCell ref="J886:K887"/>
    <mergeCell ref="B888:B890"/>
    <mergeCell ref="I888:I890"/>
    <mergeCell ref="J888:K890"/>
    <mergeCell ref="J884:K884"/>
    <mergeCell ref="J909:K909"/>
    <mergeCell ref="J910:K910"/>
    <mergeCell ref="B911:B912"/>
    <mergeCell ref="I911:I912"/>
    <mergeCell ref="J911:K912"/>
    <mergeCell ref="B904:B905"/>
    <mergeCell ref="I904:I905"/>
    <mergeCell ref="J904:K905"/>
    <mergeCell ref="B906:B908"/>
    <mergeCell ref="I906:I908"/>
    <mergeCell ref="J906:K908"/>
    <mergeCell ref="J902:K902"/>
    <mergeCell ref="J903:K903"/>
    <mergeCell ref="J901:K901"/>
    <mergeCell ref="B899:B900"/>
    <mergeCell ref="I899:I900"/>
    <mergeCell ref="J899:K900"/>
    <mergeCell ref="J928:K928"/>
    <mergeCell ref="J929:K929"/>
    <mergeCell ref="J930:K930"/>
    <mergeCell ref="J927:K927"/>
    <mergeCell ref="B925:B926"/>
    <mergeCell ref="I925:I926"/>
    <mergeCell ref="J925:K926"/>
    <mergeCell ref="J917:K917"/>
    <mergeCell ref="J918:K918"/>
    <mergeCell ref="B919:B924"/>
    <mergeCell ref="I919:I924"/>
    <mergeCell ref="J919:K924"/>
    <mergeCell ref="B913:B914"/>
    <mergeCell ref="I913:I914"/>
    <mergeCell ref="J913:K914"/>
    <mergeCell ref="B915:B916"/>
    <mergeCell ref="I915:I916"/>
    <mergeCell ref="J915:K916"/>
    <mergeCell ref="J948:K948"/>
    <mergeCell ref="J949:K949"/>
    <mergeCell ref="J947:K947"/>
    <mergeCell ref="J946:K946"/>
    <mergeCell ref="J944:K944"/>
    <mergeCell ref="J945:K945"/>
    <mergeCell ref="J940:K940"/>
    <mergeCell ref="J941:K941"/>
    <mergeCell ref="B942:B943"/>
    <mergeCell ref="I942:I943"/>
    <mergeCell ref="J942:K943"/>
    <mergeCell ref="J931:K931"/>
    <mergeCell ref="B932:B933"/>
    <mergeCell ref="I932:I933"/>
    <mergeCell ref="J932:K933"/>
    <mergeCell ref="B934:B939"/>
    <mergeCell ref="I934:I939"/>
    <mergeCell ref="J934:K939"/>
    <mergeCell ref="J966:K966"/>
    <mergeCell ref="J965:K965"/>
    <mergeCell ref="J964:K964"/>
    <mergeCell ref="J963:K963"/>
    <mergeCell ref="J962:K962"/>
    <mergeCell ref="J961:K961"/>
    <mergeCell ref="J960:K960"/>
    <mergeCell ref="J959:K959"/>
    <mergeCell ref="J957:K957"/>
    <mergeCell ref="J958:K958"/>
    <mergeCell ref="J956:K956"/>
    <mergeCell ref="J955:K955"/>
    <mergeCell ref="J954:K954"/>
    <mergeCell ref="J953:K953"/>
    <mergeCell ref="J950:K950"/>
    <mergeCell ref="J951:K951"/>
    <mergeCell ref="J952:K952"/>
    <mergeCell ref="J981:K981"/>
    <mergeCell ref="J978:K978"/>
    <mergeCell ref="J979:K979"/>
    <mergeCell ref="J980:K980"/>
    <mergeCell ref="J977:K977"/>
    <mergeCell ref="J975:K975"/>
    <mergeCell ref="J976:K976"/>
    <mergeCell ref="J974:K974"/>
    <mergeCell ref="B971:B972"/>
    <mergeCell ref="I971:I972"/>
    <mergeCell ref="J971:K972"/>
    <mergeCell ref="J973:K973"/>
    <mergeCell ref="J969:K969"/>
    <mergeCell ref="J970:K970"/>
    <mergeCell ref="B967:B968"/>
    <mergeCell ref="I967:I968"/>
    <mergeCell ref="J967:K968"/>
    <mergeCell ref="J995:K995"/>
    <mergeCell ref="B996:B1002"/>
    <mergeCell ref="I996:I1002"/>
    <mergeCell ref="J996:K1002"/>
    <mergeCell ref="J994:K994"/>
    <mergeCell ref="J993:K993"/>
    <mergeCell ref="J992:K992"/>
    <mergeCell ref="J991:K991"/>
    <mergeCell ref="J990:K990"/>
    <mergeCell ref="J989:K989"/>
    <mergeCell ref="J987:K987"/>
    <mergeCell ref="J988:K988"/>
    <mergeCell ref="J986:K986"/>
    <mergeCell ref="J985:K985"/>
    <mergeCell ref="J984:K984"/>
    <mergeCell ref="J983:K983"/>
    <mergeCell ref="J982:K982"/>
    <mergeCell ref="B1014:B1033"/>
    <mergeCell ref="I1014:I1033"/>
    <mergeCell ref="J1014:K1033"/>
    <mergeCell ref="B1034:B1043"/>
    <mergeCell ref="I1034:I1043"/>
    <mergeCell ref="J1034:K1043"/>
    <mergeCell ref="J1013:K1013"/>
    <mergeCell ref="J1012:K1012"/>
    <mergeCell ref="J1011:K1011"/>
    <mergeCell ref="J1008:K1008"/>
    <mergeCell ref="J1009:K1009"/>
    <mergeCell ref="J1010:K1010"/>
    <mergeCell ref="J1005:K1005"/>
    <mergeCell ref="B1006:B1007"/>
    <mergeCell ref="I1006:I1007"/>
    <mergeCell ref="J1006:K1007"/>
    <mergeCell ref="J1003:K1003"/>
    <mergeCell ref="J1004:K1004"/>
    <mergeCell ref="J1059:K1059"/>
    <mergeCell ref="J1058:K1058"/>
    <mergeCell ref="J1057:K1057"/>
    <mergeCell ref="J1056:K1056"/>
    <mergeCell ref="J1054:K1054"/>
    <mergeCell ref="J1055:K1055"/>
    <mergeCell ref="J1053:K1053"/>
    <mergeCell ref="J1052:K1052"/>
    <mergeCell ref="B1050:B1051"/>
    <mergeCell ref="I1050:I1051"/>
    <mergeCell ref="J1050:K1051"/>
    <mergeCell ref="J1049:K1049"/>
    <mergeCell ref="J1048:K1048"/>
    <mergeCell ref="J1046:K1046"/>
    <mergeCell ref="J1047:K1047"/>
    <mergeCell ref="J1045:K1045"/>
    <mergeCell ref="J1044:K1044"/>
    <mergeCell ref="J1076:K1076"/>
    <mergeCell ref="J1074:K1074"/>
    <mergeCell ref="J1075:K1075"/>
    <mergeCell ref="J1072:K1072"/>
    <mergeCell ref="J1073:K1073"/>
    <mergeCell ref="J1071:K1071"/>
    <mergeCell ref="J1070:K1070"/>
    <mergeCell ref="J1069:K1069"/>
    <mergeCell ref="J1068:K1068"/>
    <mergeCell ref="J1067:K1067"/>
    <mergeCell ref="J1066:K1066"/>
    <mergeCell ref="J1065:K1065"/>
    <mergeCell ref="J1064:K1064"/>
    <mergeCell ref="J1063:K1063"/>
    <mergeCell ref="J1062:K1062"/>
    <mergeCell ref="J1061:K1061"/>
    <mergeCell ref="J1060:K1060"/>
    <mergeCell ref="J1093:K1093"/>
    <mergeCell ref="J1094:K1094"/>
    <mergeCell ref="J1092:K1092"/>
    <mergeCell ref="J1090:K1090"/>
    <mergeCell ref="J1091:K1091"/>
    <mergeCell ref="J1088:K1088"/>
    <mergeCell ref="J1089:K1089"/>
    <mergeCell ref="J1087:K1087"/>
    <mergeCell ref="J1086:K1086"/>
    <mergeCell ref="J1085:K1085"/>
    <mergeCell ref="J1084:K1084"/>
    <mergeCell ref="J1083:K1083"/>
    <mergeCell ref="J1082:K1082"/>
    <mergeCell ref="B1079:B1081"/>
    <mergeCell ref="I1079:I1081"/>
    <mergeCell ref="J1079:K1081"/>
    <mergeCell ref="B1077:B1078"/>
    <mergeCell ref="I1077:I1078"/>
    <mergeCell ref="J1077:K1078"/>
    <mergeCell ref="J1110:K1110"/>
    <mergeCell ref="J1109:K1109"/>
    <mergeCell ref="J1108:K1108"/>
    <mergeCell ref="J1106:K1106"/>
    <mergeCell ref="J1107:K1107"/>
    <mergeCell ref="J1105:K1105"/>
    <mergeCell ref="J1104:K1104"/>
    <mergeCell ref="J1103:K1103"/>
    <mergeCell ref="B1101:B1102"/>
    <mergeCell ref="I1101:I1102"/>
    <mergeCell ref="J1101:K1102"/>
    <mergeCell ref="J1100:K1100"/>
    <mergeCell ref="J1099:K1099"/>
    <mergeCell ref="J1098:K1098"/>
    <mergeCell ref="J1095:K1095"/>
    <mergeCell ref="J1096:K1096"/>
    <mergeCell ref="J1097:K1097"/>
    <mergeCell ref="J1127:K1127"/>
    <mergeCell ref="J1126:K1126"/>
    <mergeCell ref="J1125:K1125"/>
    <mergeCell ref="J1124:K1124"/>
    <mergeCell ref="J1122:K1122"/>
    <mergeCell ref="J1123:K1123"/>
    <mergeCell ref="J1121:K1121"/>
    <mergeCell ref="J1119:K1119"/>
    <mergeCell ref="J1120:K1120"/>
    <mergeCell ref="J1117:K1117"/>
    <mergeCell ref="J1118:K1118"/>
    <mergeCell ref="J1115:K1115"/>
    <mergeCell ref="J1116:K1116"/>
    <mergeCell ref="J1114:K1114"/>
    <mergeCell ref="J1112:K1112"/>
    <mergeCell ref="J1113:K1113"/>
    <mergeCell ref="J1111:K1111"/>
    <mergeCell ref="B1142:B1145"/>
    <mergeCell ref="I1142:I1145"/>
    <mergeCell ref="J1142:K1145"/>
    <mergeCell ref="B1146:B1160"/>
    <mergeCell ref="I1146:I1160"/>
    <mergeCell ref="J1146:K1160"/>
    <mergeCell ref="B1132:B1135"/>
    <mergeCell ref="I1132:I1135"/>
    <mergeCell ref="J1132:K1135"/>
    <mergeCell ref="B1136:B1141"/>
    <mergeCell ref="I1136:I1141"/>
    <mergeCell ref="J1136:K1141"/>
    <mergeCell ref="B1130:B1131"/>
    <mergeCell ref="I1130:I1131"/>
    <mergeCell ref="J1130:K1131"/>
    <mergeCell ref="J1129:K1129"/>
    <mergeCell ref="J1128:K1128"/>
    <mergeCell ref="B1180:B1186"/>
    <mergeCell ref="I1180:I1186"/>
    <mergeCell ref="J1180:K1186"/>
    <mergeCell ref="J1187:K1187"/>
    <mergeCell ref="B1188:B1194"/>
    <mergeCell ref="I1188:I1194"/>
    <mergeCell ref="J1188:K1194"/>
    <mergeCell ref="B1173:B1177"/>
    <mergeCell ref="I1173:I1177"/>
    <mergeCell ref="J1173:K1177"/>
    <mergeCell ref="B1178:B1179"/>
    <mergeCell ref="I1178:I1179"/>
    <mergeCell ref="J1178:K1179"/>
    <mergeCell ref="B1161:B1164"/>
    <mergeCell ref="I1161:I1164"/>
    <mergeCell ref="J1161:K1164"/>
    <mergeCell ref="B1165:B1172"/>
    <mergeCell ref="I1165:I1172"/>
    <mergeCell ref="J1165:K1172"/>
    <mergeCell ref="J1224:K1224"/>
    <mergeCell ref="J1225:K1225"/>
    <mergeCell ref="J1223:K1223"/>
    <mergeCell ref="J1221:K1221"/>
    <mergeCell ref="J1222:K1222"/>
    <mergeCell ref="J1216:K1216"/>
    <mergeCell ref="B1217:B1219"/>
    <mergeCell ref="I1217:I1219"/>
    <mergeCell ref="J1217:K1219"/>
    <mergeCell ref="J1220:K1220"/>
    <mergeCell ref="B1212:B1215"/>
    <mergeCell ref="I1212:I1215"/>
    <mergeCell ref="J1212:K1215"/>
    <mergeCell ref="J1210:K1210"/>
    <mergeCell ref="J1211:K1211"/>
    <mergeCell ref="B1195:B1203"/>
    <mergeCell ref="I1195:I1203"/>
    <mergeCell ref="J1195:K1203"/>
    <mergeCell ref="B1204:B1209"/>
    <mergeCell ref="I1204:I1209"/>
    <mergeCell ref="J1204:K1209"/>
    <mergeCell ref="J1273:K1273"/>
    <mergeCell ref="J1274:K1274"/>
    <mergeCell ref="J1267:K1267"/>
    <mergeCell ref="J1268:K1268"/>
    <mergeCell ref="B1269:B1270"/>
    <mergeCell ref="I1269:I1270"/>
    <mergeCell ref="J1269:K1270"/>
    <mergeCell ref="B1271:B1272"/>
    <mergeCell ref="I1271:I1272"/>
    <mergeCell ref="J1271:K1272"/>
    <mergeCell ref="B1255:B1263"/>
    <mergeCell ref="I1255:I1263"/>
    <mergeCell ref="J1255:K1263"/>
    <mergeCell ref="B1264:B1266"/>
    <mergeCell ref="I1264:I1266"/>
    <mergeCell ref="J1264:K1266"/>
    <mergeCell ref="B1226:B1237"/>
    <mergeCell ref="I1226:I1237"/>
    <mergeCell ref="J1226:K1237"/>
    <mergeCell ref="B1238:B1254"/>
    <mergeCell ref="I1238:I1254"/>
    <mergeCell ref="J1238:K1254"/>
    <mergeCell ref="J1285:K1285"/>
    <mergeCell ref="J1286:K1286"/>
    <mergeCell ref="J1287:K1287"/>
    <mergeCell ref="B1288:B1289"/>
    <mergeCell ref="I1288:I1289"/>
    <mergeCell ref="J1288:K1289"/>
    <mergeCell ref="J1280:K1280"/>
    <mergeCell ref="B1281:B1282"/>
    <mergeCell ref="I1281:I1282"/>
    <mergeCell ref="J1281:K1282"/>
    <mergeCell ref="J1283:K1283"/>
    <mergeCell ref="J1284:K1284"/>
    <mergeCell ref="J1275:K1275"/>
    <mergeCell ref="J1276:K1276"/>
    <mergeCell ref="J1277:K1277"/>
    <mergeCell ref="J1278:K1278"/>
    <mergeCell ref="J1279:K1279"/>
    <mergeCell ref="J1332:K1332"/>
    <mergeCell ref="J1333:K1333"/>
    <mergeCell ref="J1331:K1331"/>
    <mergeCell ref="J1330:K1330"/>
    <mergeCell ref="J1329:K1329"/>
    <mergeCell ref="J1328:K1328"/>
    <mergeCell ref="B1326:B1327"/>
    <mergeCell ref="I1326:I1327"/>
    <mergeCell ref="J1326:K1327"/>
    <mergeCell ref="J1325:K1325"/>
    <mergeCell ref="B1317:B1324"/>
    <mergeCell ref="I1317:I1324"/>
    <mergeCell ref="J1317:K1324"/>
    <mergeCell ref="B1312:B1316"/>
    <mergeCell ref="I1312:I1316"/>
    <mergeCell ref="J1312:K1316"/>
    <mergeCell ref="B1290:B1309"/>
    <mergeCell ref="I1290:I1309"/>
    <mergeCell ref="J1290:K1309"/>
    <mergeCell ref="B1310:B1311"/>
    <mergeCell ref="I1310:I1311"/>
    <mergeCell ref="J1310:K1311"/>
    <mergeCell ref="B1632:B1635"/>
    <mergeCell ref="I1632:I1635"/>
    <mergeCell ref="J1632:K1635"/>
    <mergeCell ref="B1636:B1638"/>
    <mergeCell ref="I1636:I1638"/>
    <mergeCell ref="J1636:K1638"/>
    <mergeCell ref="B1340:B1344"/>
    <mergeCell ref="I1340:I1344"/>
    <mergeCell ref="J1340:K1344"/>
    <mergeCell ref="B1345:B1631"/>
    <mergeCell ref="I1345:I1631"/>
    <mergeCell ref="J1345:K1631"/>
    <mergeCell ref="J1334:K1334"/>
    <mergeCell ref="B1335:B1336"/>
    <mergeCell ref="I1335:I1336"/>
    <mergeCell ref="J1335:K1336"/>
    <mergeCell ref="B1337:B1339"/>
    <mergeCell ref="I1337:I1339"/>
    <mergeCell ref="J1337:K1339"/>
    <mergeCell ref="B1651:B1657"/>
    <mergeCell ref="I1651:I1657"/>
    <mergeCell ref="J1651:K1657"/>
    <mergeCell ref="B1658:B1661"/>
    <mergeCell ref="I1658:I1661"/>
    <mergeCell ref="J1658:K1661"/>
    <mergeCell ref="B1646:B1648"/>
    <mergeCell ref="I1646:I1648"/>
    <mergeCell ref="J1646:K1648"/>
    <mergeCell ref="B1649:B1650"/>
    <mergeCell ref="I1649:I1650"/>
    <mergeCell ref="J1649:K1650"/>
    <mergeCell ref="B1639:B1641"/>
    <mergeCell ref="I1639:I1641"/>
    <mergeCell ref="J1639:K1641"/>
    <mergeCell ref="J1642:K1642"/>
    <mergeCell ref="B1643:B1645"/>
    <mergeCell ref="I1643:I1645"/>
    <mergeCell ref="J1643:K1645"/>
    <mergeCell ref="B1677:B1682"/>
    <mergeCell ref="I1677:I1682"/>
    <mergeCell ref="J1677:K1682"/>
    <mergeCell ref="B1683:B1686"/>
    <mergeCell ref="I1683:I1686"/>
    <mergeCell ref="J1683:K1686"/>
    <mergeCell ref="B1668:B1672"/>
    <mergeCell ref="I1668:I1672"/>
    <mergeCell ref="J1668:K1672"/>
    <mergeCell ref="B1673:B1676"/>
    <mergeCell ref="I1673:I1676"/>
    <mergeCell ref="J1673:K1676"/>
    <mergeCell ref="B1662:B1664"/>
    <mergeCell ref="I1662:I1664"/>
    <mergeCell ref="J1662:K1664"/>
    <mergeCell ref="B1665:B1667"/>
    <mergeCell ref="I1665:I1667"/>
    <mergeCell ref="J1665:K1667"/>
    <mergeCell ref="J1701:K1701"/>
    <mergeCell ref="B1702:B1703"/>
    <mergeCell ref="I1702:I1703"/>
    <mergeCell ref="J1702:K1703"/>
    <mergeCell ref="B1704:B1707"/>
    <mergeCell ref="I1704:I1707"/>
    <mergeCell ref="J1704:K1707"/>
    <mergeCell ref="B1693:B1695"/>
    <mergeCell ref="I1693:I1695"/>
    <mergeCell ref="J1693:K1695"/>
    <mergeCell ref="B1696:B1700"/>
    <mergeCell ref="I1696:I1700"/>
    <mergeCell ref="J1696:K1700"/>
    <mergeCell ref="B1687:B1688"/>
    <mergeCell ref="I1687:I1688"/>
    <mergeCell ref="J1687:K1688"/>
    <mergeCell ref="J1689:K1689"/>
    <mergeCell ref="J1690:K1690"/>
    <mergeCell ref="B1691:B1692"/>
    <mergeCell ref="I1691:I1692"/>
    <mergeCell ref="J1691:K1692"/>
    <mergeCell ref="B1719:B1721"/>
    <mergeCell ref="I1719:I1721"/>
    <mergeCell ref="J1719:K1721"/>
    <mergeCell ref="J1722:K1722"/>
    <mergeCell ref="B1723:B1725"/>
    <mergeCell ref="I1723:I1725"/>
    <mergeCell ref="J1723:K1725"/>
    <mergeCell ref="B1712:B1714"/>
    <mergeCell ref="I1712:I1714"/>
    <mergeCell ref="J1712:K1714"/>
    <mergeCell ref="B1715:B1718"/>
    <mergeCell ref="I1715:I1718"/>
    <mergeCell ref="J1715:K1718"/>
    <mergeCell ref="B1708:B1709"/>
    <mergeCell ref="I1708:I1709"/>
    <mergeCell ref="J1708:K1709"/>
    <mergeCell ref="B1710:B1711"/>
    <mergeCell ref="I1710:I1711"/>
    <mergeCell ref="J1710:K1711"/>
    <mergeCell ref="J1743:K1743"/>
    <mergeCell ref="B1744:B1745"/>
    <mergeCell ref="I1744:I1745"/>
    <mergeCell ref="J1744:K1745"/>
    <mergeCell ref="B1746:B1748"/>
    <mergeCell ref="I1746:I1748"/>
    <mergeCell ref="J1746:K1748"/>
    <mergeCell ref="B1735:B1740"/>
    <mergeCell ref="I1735:I1740"/>
    <mergeCell ref="J1735:K1740"/>
    <mergeCell ref="B1741:B1742"/>
    <mergeCell ref="I1741:I1742"/>
    <mergeCell ref="J1741:K1742"/>
    <mergeCell ref="B1726:B1730"/>
    <mergeCell ref="I1726:I1730"/>
    <mergeCell ref="J1726:K1730"/>
    <mergeCell ref="J1731:K1731"/>
    <mergeCell ref="J1732:K1732"/>
    <mergeCell ref="B1733:B1734"/>
    <mergeCell ref="I1733:I1734"/>
    <mergeCell ref="J1733:K1734"/>
    <mergeCell ref="B1768:B1770"/>
    <mergeCell ref="I1768:I1770"/>
    <mergeCell ref="J1768:K1770"/>
    <mergeCell ref="B1771:B1772"/>
    <mergeCell ref="I1771:I1772"/>
    <mergeCell ref="J1771:K1772"/>
    <mergeCell ref="J1760:K1760"/>
    <mergeCell ref="J1761:K1761"/>
    <mergeCell ref="B1762:B1764"/>
    <mergeCell ref="I1762:I1764"/>
    <mergeCell ref="J1762:K1764"/>
    <mergeCell ref="B1765:B1767"/>
    <mergeCell ref="I1765:I1767"/>
    <mergeCell ref="J1765:K1767"/>
    <mergeCell ref="J1749:K1749"/>
    <mergeCell ref="B1750:B1755"/>
    <mergeCell ref="I1750:I1755"/>
    <mergeCell ref="J1750:K1755"/>
    <mergeCell ref="J1756:K1756"/>
    <mergeCell ref="B1757:B1759"/>
    <mergeCell ref="I1757:I1759"/>
    <mergeCell ref="J1757:K1759"/>
    <mergeCell ref="B1788:B1790"/>
    <mergeCell ref="I1788:I1790"/>
    <mergeCell ref="J1788:K1790"/>
    <mergeCell ref="J1791:K1791"/>
    <mergeCell ref="B1792:B1793"/>
    <mergeCell ref="I1792:I1793"/>
    <mergeCell ref="J1792:K1793"/>
    <mergeCell ref="B1782:B1784"/>
    <mergeCell ref="I1782:I1784"/>
    <mergeCell ref="J1782:K1784"/>
    <mergeCell ref="B1785:B1787"/>
    <mergeCell ref="I1785:I1787"/>
    <mergeCell ref="J1785:K1787"/>
    <mergeCell ref="B1773:B1778"/>
    <mergeCell ref="I1773:I1778"/>
    <mergeCell ref="J1773:K1778"/>
    <mergeCell ref="B1779:B1781"/>
    <mergeCell ref="I1779:I1781"/>
    <mergeCell ref="J1779:K1781"/>
    <mergeCell ref="J1805:K1805"/>
    <mergeCell ref="J1806:K1806"/>
    <mergeCell ref="B1807:B1809"/>
    <mergeCell ref="I1807:I1809"/>
    <mergeCell ref="J1807:K1809"/>
    <mergeCell ref="B1810:B1814"/>
    <mergeCell ref="I1810:I1814"/>
    <mergeCell ref="J1810:K1814"/>
    <mergeCell ref="B1798:B1801"/>
    <mergeCell ref="I1798:I1801"/>
    <mergeCell ref="J1798:K1801"/>
    <mergeCell ref="J1802:K1802"/>
    <mergeCell ref="J1803:K1803"/>
    <mergeCell ref="J1804:K1804"/>
    <mergeCell ref="B1794:B1795"/>
    <mergeCell ref="I1794:I1795"/>
    <mergeCell ref="J1794:K1795"/>
    <mergeCell ref="B1796:B1797"/>
    <mergeCell ref="I1796:I1797"/>
    <mergeCell ref="J1796:K1797"/>
    <mergeCell ref="B1830:B1832"/>
    <mergeCell ref="I1830:I1832"/>
    <mergeCell ref="J1830:K1832"/>
    <mergeCell ref="B1833:B1835"/>
    <mergeCell ref="I1833:I1835"/>
    <mergeCell ref="J1833:K1835"/>
    <mergeCell ref="B1823:B1825"/>
    <mergeCell ref="I1823:I1825"/>
    <mergeCell ref="J1823:K1825"/>
    <mergeCell ref="B1826:B1829"/>
    <mergeCell ref="I1826:I1829"/>
    <mergeCell ref="J1826:K1829"/>
    <mergeCell ref="B1815:B1818"/>
    <mergeCell ref="I1815:I1818"/>
    <mergeCell ref="J1815:K1818"/>
    <mergeCell ref="B1819:B1822"/>
    <mergeCell ref="I1819:I1822"/>
    <mergeCell ref="J1819:K1822"/>
    <mergeCell ref="B1851:B1855"/>
    <mergeCell ref="I1851:I1855"/>
    <mergeCell ref="J1851:K1855"/>
    <mergeCell ref="B1856:B1904"/>
    <mergeCell ref="I1856:I1904"/>
    <mergeCell ref="J1856:K1904"/>
    <mergeCell ref="B1844:B1848"/>
    <mergeCell ref="I1844:I1848"/>
    <mergeCell ref="J1844:K1848"/>
    <mergeCell ref="B1849:B1850"/>
    <mergeCell ref="I1849:I1850"/>
    <mergeCell ref="J1849:K1850"/>
    <mergeCell ref="B1836:B1840"/>
    <mergeCell ref="I1836:I1840"/>
    <mergeCell ref="J1836:K1840"/>
    <mergeCell ref="B1841:B1843"/>
    <mergeCell ref="I1841:I1843"/>
    <mergeCell ref="J1841:K1843"/>
    <mergeCell ref="J1950:K1950"/>
    <mergeCell ref="J1951:K1951"/>
    <mergeCell ref="B1952:B1956"/>
    <mergeCell ref="I1952:I1956"/>
    <mergeCell ref="J1952:K1956"/>
    <mergeCell ref="B1957:B1958"/>
    <mergeCell ref="I1957:I1958"/>
    <mergeCell ref="J1957:K1958"/>
    <mergeCell ref="B1935:B1947"/>
    <mergeCell ref="I1935:I1947"/>
    <mergeCell ref="J1935:K1947"/>
    <mergeCell ref="B1948:B1949"/>
    <mergeCell ref="I1948:I1949"/>
    <mergeCell ref="J1948:K1949"/>
    <mergeCell ref="B1905:B1915"/>
    <mergeCell ref="I1905:I1915"/>
    <mergeCell ref="J1905:K1915"/>
    <mergeCell ref="B1916:B1934"/>
    <mergeCell ref="I1916:I1934"/>
    <mergeCell ref="J1916:K1934"/>
    <mergeCell ref="B1974:B1976"/>
    <mergeCell ref="I1974:I1976"/>
    <mergeCell ref="J1974:K1976"/>
    <mergeCell ref="B1977:B1980"/>
    <mergeCell ref="I1977:I1980"/>
    <mergeCell ref="J1977:K1980"/>
    <mergeCell ref="B1968:B1970"/>
    <mergeCell ref="I1968:I1970"/>
    <mergeCell ref="J1968:K1970"/>
    <mergeCell ref="J1971:K1971"/>
    <mergeCell ref="B1972:B1973"/>
    <mergeCell ref="I1972:I1973"/>
    <mergeCell ref="J1972:K1973"/>
    <mergeCell ref="B1959:B1962"/>
    <mergeCell ref="I1959:I1962"/>
    <mergeCell ref="J1959:K1962"/>
    <mergeCell ref="B1963:B1967"/>
    <mergeCell ref="I1963:I1967"/>
    <mergeCell ref="J1963:K1967"/>
    <mergeCell ref="B2249:B2250"/>
    <mergeCell ref="I2249:I2250"/>
    <mergeCell ref="J2249:K2250"/>
    <mergeCell ref="B2251:B2253"/>
    <mergeCell ref="I2251:I2253"/>
    <mergeCell ref="J2251:K2253"/>
    <mergeCell ref="B2243:B2246"/>
    <mergeCell ref="I2243:I2246"/>
    <mergeCell ref="J2243:K2246"/>
    <mergeCell ref="B2247:B2248"/>
    <mergeCell ref="I2247:I2248"/>
    <mergeCell ref="J2247:K2248"/>
    <mergeCell ref="B1981:B2239"/>
    <mergeCell ref="I1981:I2239"/>
    <mergeCell ref="J1981:K2239"/>
    <mergeCell ref="B2240:B2242"/>
    <mergeCell ref="I2240:I2242"/>
    <mergeCell ref="J2240:K2242"/>
    <mergeCell ref="B2267:B2270"/>
    <mergeCell ref="I2267:I2270"/>
    <mergeCell ref="J2267:K2270"/>
    <mergeCell ref="B2271:B2275"/>
    <mergeCell ref="I2271:I2275"/>
    <mergeCell ref="J2271:K2275"/>
    <mergeCell ref="B2261:B2264"/>
    <mergeCell ref="I2261:I2264"/>
    <mergeCell ref="J2261:K2264"/>
    <mergeCell ref="B2265:B2266"/>
    <mergeCell ref="I2265:I2266"/>
    <mergeCell ref="J2265:K2266"/>
    <mergeCell ref="J2254:K2254"/>
    <mergeCell ref="B2255:B2256"/>
    <mergeCell ref="I2255:I2256"/>
    <mergeCell ref="J2255:K2256"/>
    <mergeCell ref="B2257:B2260"/>
    <mergeCell ref="I2257:I2260"/>
    <mergeCell ref="J2257:K2260"/>
    <mergeCell ref="B2288:B2290"/>
    <mergeCell ref="I2288:I2290"/>
    <mergeCell ref="J2288:K2290"/>
    <mergeCell ref="B2291:B2292"/>
    <mergeCell ref="I2291:I2292"/>
    <mergeCell ref="J2291:K2292"/>
    <mergeCell ref="B2282:B2285"/>
    <mergeCell ref="I2282:I2285"/>
    <mergeCell ref="J2282:K2285"/>
    <mergeCell ref="B2286:B2287"/>
    <mergeCell ref="I2286:I2287"/>
    <mergeCell ref="J2286:K2287"/>
    <mergeCell ref="B2276:B2277"/>
    <mergeCell ref="I2276:I2277"/>
    <mergeCell ref="J2276:K2277"/>
    <mergeCell ref="B2278:B2281"/>
    <mergeCell ref="I2278:I2281"/>
    <mergeCell ref="J2278:K2281"/>
    <mergeCell ref="B2305:B2307"/>
    <mergeCell ref="I2305:I2307"/>
    <mergeCell ref="J2305:K2307"/>
    <mergeCell ref="B2308:B2309"/>
    <mergeCell ref="I2308:I2309"/>
    <mergeCell ref="J2308:K2309"/>
    <mergeCell ref="J2299:K2299"/>
    <mergeCell ref="B2300:B2301"/>
    <mergeCell ref="I2300:I2301"/>
    <mergeCell ref="J2300:K2301"/>
    <mergeCell ref="B2302:B2304"/>
    <mergeCell ref="I2302:I2304"/>
    <mergeCell ref="J2302:K2304"/>
    <mergeCell ref="B2293:B2295"/>
    <mergeCell ref="I2293:I2295"/>
    <mergeCell ref="J2293:K2295"/>
    <mergeCell ref="B2296:B2298"/>
    <mergeCell ref="I2296:I2298"/>
    <mergeCell ref="J2296:K2298"/>
    <mergeCell ref="B2327:B2331"/>
    <mergeCell ref="I2327:I2331"/>
    <mergeCell ref="J2327:K2331"/>
    <mergeCell ref="B2332:B2334"/>
    <mergeCell ref="I2332:I2334"/>
    <mergeCell ref="J2332:K2334"/>
    <mergeCell ref="B2319:B2320"/>
    <mergeCell ref="I2319:I2320"/>
    <mergeCell ref="J2319:K2320"/>
    <mergeCell ref="J2321:K2321"/>
    <mergeCell ref="J2322:K2322"/>
    <mergeCell ref="B2323:B2326"/>
    <mergeCell ref="I2323:I2326"/>
    <mergeCell ref="J2323:K2326"/>
    <mergeCell ref="B2310:B2315"/>
    <mergeCell ref="I2310:I2315"/>
    <mergeCell ref="J2310:K2315"/>
    <mergeCell ref="B2316:B2318"/>
    <mergeCell ref="I2316:I2318"/>
    <mergeCell ref="J2316:K2318"/>
    <mergeCell ref="B2350:B2351"/>
    <mergeCell ref="I2350:I2351"/>
    <mergeCell ref="J2350:K2351"/>
    <mergeCell ref="B2352:B2355"/>
    <mergeCell ref="I2352:I2355"/>
    <mergeCell ref="J2352:K2355"/>
    <mergeCell ref="B2340:B2345"/>
    <mergeCell ref="I2340:I2345"/>
    <mergeCell ref="J2340:K2345"/>
    <mergeCell ref="J2346:K2346"/>
    <mergeCell ref="B2347:B2349"/>
    <mergeCell ref="I2347:I2349"/>
    <mergeCell ref="J2347:K2349"/>
    <mergeCell ref="B2335:B2336"/>
    <mergeCell ref="I2335:I2336"/>
    <mergeCell ref="J2335:K2336"/>
    <mergeCell ref="J2337:K2337"/>
    <mergeCell ref="B2338:B2339"/>
    <mergeCell ref="I2338:I2339"/>
    <mergeCell ref="J2338:K2339"/>
    <mergeCell ref="B2368:B2372"/>
    <mergeCell ref="I2368:I2372"/>
    <mergeCell ref="J2368:K2372"/>
    <mergeCell ref="J2373:K2373"/>
    <mergeCell ref="B2374:B2380"/>
    <mergeCell ref="I2374:I2380"/>
    <mergeCell ref="J2374:K2380"/>
    <mergeCell ref="B2361:B2363"/>
    <mergeCell ref="I2361:I2363"/>
    <mergeCell ref="J2361:K2363"/>
    <mergeCell ref="B2364:B2367"/>
    <mergeCell ref="I2364:I2367"/>
    <mergeCell ref="J2364:K2367"/>
    <mergeCell ref="B2356:B2357"/>
    <mergeCell ref="I2356:I2357"/>
    <mergeCell ref="J2356:K2357"/>
    <mergeCell ref="B2358:B2360"/>
    <mergeCell ref="I2358:I2360"/>
    <mergeCell ref="J2358:K2360"/>
    <mergeCell ref="B2392:B2394"/>
    <mergeCell ref="I2392:I2394"/>
    <mergeCell ref="J2392:K2394"/>
    <mergeCell ref="B2395:B2396"/>
    <mergeCell ref="I2395:I2396"/>
    <mergeCell ref="J2395:K2396"/>
    <mergeCell ref="B2386:B2388"/>
    <mergeCell ref="I2386:I2388"/>
    <mergeCell ref="J2386:K2388"/>
    <mergeCell ref="B2389:B2391"/>
    <mergeCell ref="I2389:I2391"/>
    <mergeCell ref="J2389:K2391"/>
    <mergeCell ref="J2381:K2381"/>
    <mergeCell ref="J2382:K2382"/>
    <mergeCell ref="B2383:B2384"/>
    <mergeCell ref="I2383:I2384"/>
    <mergeCell ref="J2383:K2384"/>
    <mergeCell ref="J2385:K2385"/>
    <mergeCell ref="B2409:B2411"/>
    <mergeCell ref="I2409:I2411"/>
    <mergeCell ref="J2409:K2411"/>
    <mergeCell ref="B2412:B2414"/>
    <mergeCell ref="I2412:I2414"/>
    <mergeCell ref="J2412:K2414"/>
    <mergeCell ref="J2402:K2402"/>
    <mergeCell ref="J2403:K2403"/>
    <mergeCell ref="B2404:B2406"/>
    <mergeCell ref="I2404:I2406"/>
    <mergeCell ref="J2404:K2406"/>
    <mergeCell ref="B2407:B2408"/>
    <mergeCell ref="I2407:I2408"/>
    <mergeCell ref="J2407:K2408"/>
    <mergeCell ref="B2397:B2399"/>
    <mergeCell ref="I2397:I2399"/>
    <mergeCell ref="J2397:K2399"/>
    <mergeCell ref="B2400:B2401"/>
    <mergeCell ref="I2400:I2401"/>
    <mergeCell ref="J2400:K2401"/>
    <mergeCell ref="B2426:B2427"/>
    <mergeCell ref="I2426:I2427"/>
    <mergeCell ref="J2426:K2427"/>
    <mergeCell ref="B2428:B2429"/>
    <mergeCell ref="I2428:I2429"/>
    <mergeCell ref="J2428:K2429"/>
    <mergeCell ref="B2420:B2422"/>
    <mergeCell ref="I2420:I2422"/>
    <mergeCell ref="J2420:K2422"/>
    <mergeCell ref="B2423:B2425"/>
    <mergeCell ref="I2423:I2425"/>
    <mergeCell ref="J2423:K2425"/>
    <mergeCell ref="B2415:B2416"/>
    <mergeCell ref="I2415:I2416"/>
    <mergeCell ref="J2415:K2416"/>
    <mergeCell ref="B2417:B2419"/>
    <mergeCell ref="I2417:I2419"/>
    <mergeCell ref="J2417:K2419"/>
    <mergeCell ref="B2473:B2486"/>
    <mergeCell ref="I2473:I2486"/>
    <mergeCell ref="J2473:K2486"/>
    <mergeCell ref="B2487:B2502"/>
    <mergeCell ref="I2487:I2502"/>
    <mergeCell ref="J2487:K2502"/>
    <mergeCell ref="B2436:B2461"/>
    <mergeCell ref="I2436:I2461"/>
    <mergeCell ref="J2436:K2461"/>
    <mergeCell ref="J2462:K2462"/>
    <mergeCell ref="B2463:B2472"/>
    <mergeCell ref="I2463:I2472"/>
    <mergeCell ref="J2463:K2472"/>
    <mergeCell ref="B2430:B2432"/>
    <mergeCell ref="I2430:I2432"/>
    <mergeCell ref="J2430:K2432"/>
    <mergeCell ref="B2433:B2435"/>
    <mergeCell ref="I2433:I2435"/>
    <mergeCell ref="J2433:K2435"/>
    <mergeCell ref="B2526:B2529"/>
    <mergeCell ref="I2526:I2529"/>
    <mergeCell ref="J2526:K2529"/>
    <mergeCell ref="B2530:B2531"/>
    <mergeCell ref="I2530:I2531"/>
    <mergeCell ref="J2530:K2531"/>
    <mergeCell ref="B2515:B2521"/>
    <mergeCell ref="I2515:I2521"/>
    <mergeCell ref="J2515:K2521"/>
    <mergeCell ref="J2522:K2522"/>
    <mergeCell ref="B2523:B2525"/>
    <mergeCell ref="I2523:I2525"/>
    <mergeCell ref="J2523:K2525"/>
    <mergeCell ref="J2503:K2503"/>
    <mergeCell ref="J2504:K2504"/>
    <mergeCell ref="B2505:B2509"/>
    <mergeCell ref="I2505:I2509"/>
    <mergeCell ref="J2505:K2509"/>
    <mergeCell ref="B2510:B2514"/>
    <mergeCell ref="I2510:I2514"/>
    <mergeCell ref="J2510:K2514"/>
    <mergeCell ref="B2980:B2982"/>
    <mergeCell ref="I2980:I2982"/>
    <mergeCell ref="J2980:K2982"/>
    <mergeCell ref="B2983:B2985"/>
    <mergeCell ref="I2983:I2985"/>
    <mergeCell ref="J2983:K2985"/>
    <mergeCell ref="J2543:K2543"/>
    <mergeCell ref="B2544:B2976"/>
    <mergeCell ref="I2544:I2976"/>
    <mergeCell ref="J2544:K2976"/>
    <mergeCell ref="B2977:B2979"/>
    <mergeCell ref="I2977:I2979"/>
    <mergeCell ref="J2977:K2979"/>
    <mergeCell ref="J2532:K2532"/>
    <mergeCell ref="B2533:B2534"/>
    <mergeCell ref="I2533:I2534"/>
    <mergeCell ref="J2533:K2534"/>
    <mergeCell ref="B2535:B2542"/>
    <mergeCell ref="I2535:I2542"/>
    <mergeCell ref="J2535:K2542"/>
    <mergeCell ref="B3001:B3008"/>
    <mergeCell ref="I3001:I3008"/>
    <mergeCell ref="J3001:K3008"/>
    <mergeCell ref="B3009:B3013"/>
    <mergeCell ref="I3009:I3013"/>
    <mergeCell ref="J3009:K3013"/>
    <mergeCell ref="B2993:B2996"/>
    <mergeCell ref="I2993:I2996"/>
    <mergeCell ref="J2993:K2996"/>
    <mergeCell ref="J2997:K2997"/>
    <mergeCell ref="B2998:B3000"/>
    <mergeCell ref="I2998:I3000"/>
    <mergeCell ref="J2998:K3000"/>
    <mergeCell ref="B2986:B2989"/>
    <mergeCell ref="I2986:I2989"/>
    <mergeCell ref="J2986:K2989"/>
    <mergeCell ref="B2990:B2992"/>
    <mergeCell ref="I2990:I2992"/>
    <mergeCell ref="J2990:K2992"/>
    <mergeCell ref="B3029:B3032"/>
    <mergeCell ref="I3029:I3032"/>
    <mergeCell ref="J3029:K3032"/>
    <mergeCell ref="B3033:B3035"/>
    <mergeCell ref="I3033:I3035"/>
    <mergeCell ref="J3033:K3035"/>
    <mergeCell ref="B3022:B3025"/>
    <mergeCell ref="I3022:I3025"/>
    <mergeCell ref="J3022:K3025"/>
    <mergeCell ref="B3026:B3028"/>
    <mergeCell ref="I3026:I3028"/>
    <mergeCell ref="J3026:K3028"/>
    <mergeCell ref="B3014:B3018"/>
    <mergeCell ref="I3014:I3018"/>
    <mergeCell ref="J3014:K3018"/>
    <mergeCell ref="B3019:B3021"/>
    <mergeCell ref="I3019:I3021"/>
    <mergeCell ref="J3019:K3021"/>
    <mergeCell ref="B3047:B3052"/>
    <mergeCell ref="I3047:I3052"/>
    <mergeCell ref="J3047:K3052"/>
    <mergeCell ref="J3053:K3053"/>
    <mergeCell ref="J3054:K3054"/>
    <mergeCell ref="B3055:B3057"/>
    <mergeCell ref="I3055:I3057"/>
    <mergeCell ref="J3055:K3057"/>
    <mergeCell ref="B3041:B3042"/>
    <mergeCell ref="I3041:I3042"/>
    <mergeCell ref="J3041:K3042"/>
    <mergeCell ref="B3043:B3046"/>
    <mergeCell ref="I3043:I3046"/>
    <mergeCell ref="J3043:K3046"/>
    <mergeCell ref="B3036:B3038"/>
    <mergeCell ref="I3036:I3038"/>
    <mergeCell ref="J3036:K3038"/>
    <mergeCell ref="B3039:B3040"/>
    <mergeCell ref="I3039:I3040"/>
    <mergeCell ref="J3039:K3040"/>
    <mergeCell ref="B3076:B3078"/>
    <mergeCell ref="I3076:I3078"/>
    <mergeCell ref="J3076:K3078"/>
    <mergeCell ref="J3079:K3079"/>
    <mergeCell ref="B3080:B3081"/>
    <mergeCell ref="I3080:I3081"/>
    <mergeCell ref="J3080:K3081"/>
    <mergeCell ref="B3066:B3068"/>
    <mergeCell ref="I3066:I3068"/>
    <mergeCell ref="J3066:K3068"/>
    <mergeCell ref="B3069:B3075"/>
    <mergeCell ref="I3069:I3075"/>
    <mergeCell ref="J3069:K3075"/>
    <mergeCell ref="B3058:B3060"/>
    <mergeCell ref="I3058:I3060"/>
    <mergeCell ref="J3058:K3060"/>
    <mergeCell ref="B3061:B3065"/>
    <mergeCell ref="I3061:I3065"/>
    <mergeCell ref="J3061:K3065"/>
    <mergeCell ref="B3093:B3097"/>
    <mergeCell ref="I3093:I3097"/>
    <mergeCell ref="J3093:K3097"/>
    <mergeCell ref="B3098:B3104"/>
    <mergeCell ref="I3098:I3104"/>
    <mergeCell ref="J3098:K3104"/>
    <mergeCell ref="B3087:B3089"/>
    <mergeCell ref="I3087:I3089"/>
    <mergeCell ref="J3087:K3089"/>
    <mergeCell ref="B3090:B3092"/>
    <mergeCell ref="I3090:I3092"/>
    <mergeCell ref="J3090:K3092"/>
    <mergeCell ref="B3082:B3084"/>
    <mergeCell ref="I3082:I3084"/>
    <mergeCell ref="J3082:K3084"/>
    <mergeCell ref="B3085:B3086"/>
    <mergeCell ref="I3085:I3086"/>
    <mergeCell ref="J3085:K3086"/>
    <mergeCell ref="B3119:B3122"/>
    <mergeCell ref="I3119:I3122"/>
    <mergeCell ref="J3119:K3122"/>
    <mergeCell ref="B3123:B3124"/>
    <mergeCell ref="I3123:I3124"/>
    <mergeCell ref="J3123:K3124"/>
    <mergeCell ref="B3110:B3115"/>
    <mergeCell ref="I3110:I3115"/>
    <mergeCell ref="J3110:K3115"/>
    <mergeCell ref="B3116:B3118"/>
    <mergeCell ref="I3116:I3118"/>
    <mergeCell ref="J3116:K3118"/>
    <mergeCell ref="B3105:B3107"/>
    <mergeCell ref="I3105:I3107"/>
    <mergeCell ref="J3105:K3107"/>
    <mergeCell ref="B3108:B3109"/>
    <mergeCell ref="I3108:I3109"/>
    <mergeCell ref="J3108:K3109"/>
    <mergeCell ref="B3138:B3141"/>
    <mergeCell ref="I3138:I3141"/>
    <mergeCell ref="J3138:K3141"/>
    <mergeCell ref="B3142:B3146"/>
    <mergeCell ref="I3142:I3146"/>
    <mergeCell ref="J3142:K3146"/>
    <mergeCell ref="B3129:B3130"/>
    <mergeCell ref="I3129:I3130"/>
    <mergeCell ref="J3129:K3130"/>
    <mergeCell ref="J3131:K3131"/>
    <mergeCell ref="B3132:B3137"/>
    <mergeCell ref="I3132:I3137"/>
    <mergeCell ref="J3132:K3137"/>
    <mergeCell ref="B3125:B3126"/>
    <mergeCell ref="I3125:I3126"/>
    <mergeCell ref="J3125:K3126"/>
    <mergeCell ref="B3127:B3128"/>
    <mergeCell ref="I3127:I3128"/>
    <mergeCell ref="J3127:K3128"/>
    <mergeCell ref="B3167:B3170"/>
    <mergeCell ref="I3167:I3170"/>
    <mergeCell ref="J3167:K3170"/>
    <mergeCell ref="B3171:B3174"/>
    <mergeCell ref="I3171:I3174"/>
    <mergeCell ref="J3171:K3174"/>
    <mergeCell ref="B3155:B3156"/>
    <mergeCell ref="I3155:I3156"/>
    <mergeCell ref="J3155:K3156"/>
    <mergeCell ref="J3157:K3157"/>
    <mergeCell ref="B3158:B3166"/>
    <mergeCell ref="I3158:I3166"/>
    <mergeCell ref="J3158:K3166"/>
    <mergeCell ref="B3147:B3151"/>
    <mergeCell ref="I3147:I3151"/>
    <mergeCell ref="J3147:K3151"/>
    <mergeCell ref="B3152:B3154"/>
    <mergeCell ref="I3152:I3154"/>
    <mergeCell ref="J3152:K3154"/>
    <mergeCell ref="B3190:B3191"/>
    <mergeCell ref="I3190:I3191"/>
    <mergeCell ref="J3190:K3191"/>
    <mergeCell ref="B3192:B3193"/>
    <mergeCell ref="I3192:I3193"/>
    <mergeCell ref="J3192:K3193"/>
    <mergeCell ref="B3184:B3186"/>
    <mergeCell ref="I3184:I3186"/>
    <mergeCell ref="J3184:K3186"/>
    <mergeCell ref="B3187:B3189"/>
    <mergeCell ref="I3187:I3189"/>
    <mergeCell ref="J3187:K3189"/>
    <mergeCell ref="B3175:B3179"/>
    <mergeCell ref="I3175:I3179"/>
    <mergeCell ref="J3175:K3179"/>
    <mergeCell ref="B3180:B3183"/>
    <mergeCell ref="I3180:I3183"/>
    <mergeCell ref="J3180:K3183"/>
    <mergeCell ref="B3210:B3211"/>
    <mergeCell ref="I3210:I3211"/>
    <mergeCell ref="J3210:K3211"/>
    <mergeCell ref="B3212:B3215"/>
    <mergeCell ref="I3212:I3215"/>
    <mergeCell ref="J3212:K3215"/>
    <mergeCell ref="B3201:B3205"/>
    <mergeCell ref="I3201:I3205"/>
    <mergeCell ref="J3201:K3205"/>
    <mergeCell ref="B3206:B3209"/>
    <mergeCell ref="I3206:I3209"/>
    <mergeCell ref="J3206:K3209"/>
    <mergeCell ref="J3194:K3194"/>
    <mergeCell ref="J3195:K3195"/>
    <mergeCell ref="B3196:B3197"/>
    <mergeCell ref="I3196:I3197"/>
    <mergeCell ref="J3196:K3197"/>
    <mergeCell ref="B3198:B3200"/>
    <mergeCell ref="I3198:I3200"/>
    <mergeCell ref="J3198:K3200"/>
    <mergeCell ref="B3233:B3234"/>
    <mergeCell ref="I3233:I3234"/>
    <mergeCell ref="J3233:K3234"/>
    <mergeCell ref="B3235:B3239"/>
    <mergeCell ref="I3235:I3239"/>
    <mergeCell ref="J3235:K3239"/>
    <mergeCell ref="J3224:K3224"/>
    <mergeCell ref="B3225:B3227"/>
    <mergeCell ref="I3225:I3227"/>
    <mergeCell ref="J3225:K3227"/>
    <mergeCell ref="B3228:B3232"/>
    <mergeCell ref="I3228:I3232"/>
    <mergeCell ref="J3228:K3232"/>
    <mergeCell ref="B3216:B3218"/>
    <mergeCell ref="I3216:I3218"/>
    <mergeCell ref="J3216:K3218"/>
    <mergeCell ref="J3219:K3219"/>
    <mergeCell ref="B3220:B3223"/>
    <mergeCell ref="I3220:I3223"/>
    <mergeCell ref="J3220:K3223"/>
    <mergeCell ref="B3253:B3282"/>
    <mergeCell ref="I3253:I3282"/>
    <mergeCell ref="J3253:K3282"/>
    <mergeCell ref="J3283:K3283"/>
    <mergeCell ref="B3284:B3295"/>
    <mergeCell ref="I3284:I3295"/>
    <mergeCell ref="J3284:K3295"/>
    <mergeCell ref="J3248:K3248"/>
    <mergeCell ref="B3249:B3250"/>
    <mergeCell ref="I3249:I3250"/>
    <mergeCell ref="J3249:K3250"/>
    <mergeCell ref="J3251:K3251"/>
    <mergeCell ref="J3252:K3252"/>
    <mergeCell ref="B3240:B3245"/>
    <mergeCell ref="I3240:I3245"/>
    <mergeCell ref="J3240:K3245"/>
    <mergeCell ref="B3246:B3247"/>
    <mergeCell ref="I3246:I3247"/>
    <mergeCell ref="J3246:K3247"/>
    <mergeCell ref="J3347:K3347"/>
    <mergeCell ref="J3348:K3348"/>
    <mergeCell ref="J3349:K3349"/>
    <mergeCell ref="B3350:B3351"/>
    <mergeCell ref="I3350:I3351"/>
    <mergeCell ref="J3350:K3351"/>
    <mergeCell ref="B3325:B3342"/>
    <mergeCell ref="I3325:I3342"/>
    <mergeCell ref="J3325:K3342"/>
    <mergeCell ref="B3343:B3346"/>
    <mergeCell ref="I3343:I3346"/>
    <mergeCell ref="J3343:K3346"/>
    <mergeCell ref="J3296:K3296"/>
    <mergeCell ref="J3297:K3297"/>
    <mergeCell ref="B3298:B3323"/>
    <mergeCell ref="I3298:I3323"/>
    <mergeCell ref="J3298:K3323"/>
    <mergeCell ref="J3324:K3324"/>
    <mergeCell ref="B3482:B3501"/>
    <mergeCell ref="I3482:I3501"/>
    <mergeCell ref="J3482:K3501"/>
    <mergeCell ref="B3502:B3503"/>
    <mergeCell ref="I3502:I3503"/>
    <mergeCell ref="J3502:K3503"/>
    <mergeCell ref="J3472:K3472"/>
    <mergeCell ref="B3473:B3479"/>
    <mergeCell ref="I3473:I3479"/>
    <mergeCell ref="J3473:K3479"/>
    <mergeCell ref="B3480:B3481"/>
    <mergeCell ref="I3480:I3481"/>
    <mergeCell ref="J3480:K3481"/>
    <mergeCell ref="J3352:K3352"/>
    <mergeCell ref="B3353:B3469"/>
    <mergeCell ref="I3353:I3469"/>
    <mergeCell ref="J3353:K3469"/>
    <mergeCell ref="J3470:K3470"/>
    <mergeCell ref="J3471:K3471"/>
    <mergeCell ref="J3517:K3517"/>
    <mergeCell ref="J3518:K3518"/>
    <mergeCell ref="J3519:K3519"/>
    <mergeCell ref="J3520:K3520"/>
    <mergeCell ref="B3521:B3522"/>
    <mergeCell ref="I3521:I3522"/>
    <mergeCell ref="J3521:K3522"/>
    <mergeCell ref="B3512:B3513"/>
    <mergeCell ref="I3512:I3513"/>
    <mergeCell ref="J3512:K3513"/>
    <mergeCell ref="J3514:K3514"/>
    <mergeCell ref="J3515:K3515"/>
    <mergeCell ref="J3516:K3516"/>
    <mergeCell ref="J3504:K3504"/>
    <mergeCell ref="J3505:K3505"/>
    <mergeCell ref="B3506:B3508"/>
    <mergeCell ref="I3506:I3508"/>
    <mergeCell ref="J3506:K3508"/>
    <mergeCell ref="B3509:B3511"/>
    <mergeCell ref="I3509:I3511"/>
    <mergeCell ref="J3509:K3511"/>
    <mergeCell ref="J3533:K3533"/>
    <mergeCell ref="J3534:K3534"/>
    <mergeCell ref="B3535:B3536"/>
    <mergeCell ref="I3535:I3536"/>
    <mergeCell ref="J3535:K3536"/>
    <mergeCell ref="B3537:B3539"/>
    <mergeCell ref="I3537:I3539"/>
    <mergeCell ref="J3537:K3539"/>
    <mergeCell ref="B3528:B3530"/>
    <mergeCell ref="I3528:I3530"/>
    <mergeCell ref="J3528:K3530"/>
    <mergeCell ref="B3531:B3532"/>
    <mergeCell ref="I3531:I3532"/>
    <mergeCell ref="J3531:K3532"/>
    <mergeCell ref="B3523:B3524"/>
    <mergeCell ref="I3523:I3524"/>
    <mergeCell ref="J3523:K3524"/>
    <mergeCell ref="J3525:K3525"/>
    <mergeCell ref="J3526:K3526"/>
    <mergeCell ref="J3527:K3527"/>
    <mergeCell ref="J3551:K3551"/>
    <mergeCell ref="B3552:B3553"/>
    <mergeCell ref="I3552:I3553"/>
    <mergeCell ref="J3552:K3553"/>
    <mergeCell ref="J3554:K3554"/>
    <mergeCell ref="J3555:K3555"/>
    <mergeCell ref="B3545:B3547"/>
    <mergeCell ref="I3545:I3547"/>
    <mergeCell ref="J3545:K3547"/>
    <mergeCell ref="J3548:K3548"/>
    <mergeCell ref="J3549:K3549"/>
    <mergeCell ref="J3550:K3550"/>
    <mergeCell ref="B3540:B3541"/>
    <mergeCell ref="I3540:I3541"/>
    <mergeCell ref="J3540:K3541"/>
    <mergeCell ref="J3542:K3542"/>
    <mergeCell ref="J3543:K3543"/>
    <mergeCell ref="J3544:K3544"/>
    <mergeCell ref="B3568:B3569"/>
    <mergeCell ref="I3568:I3569"/>
    <mergeCell ref="J3568:K3569"/>
    <mergeCell ref="J3570:K3570"/>
    <mergeCell ref="J3571:K3571"/>
    <mergeCell ref="J3572:K3572"/>
    <mergeCell ref="J3562:K3562"/>
    <mergeCell ref="J3563:K3563"/>
    <mergeCell ref="J3564:K3564"/>
    <mergeCell ref="J3565:K3565"/>
    <mergeCell ref="J3566:K3566"/>
    <mergeCell ref="J3567:K3567"/>
    <mergeCell ref="J3556:K3556"/>
    <mergeCell ref="J3557:K3557"/>
    <mergeCell ref="J3558:K3558"/>
    <mergeCell ref="J3559:K3559"/>
    <mergeCell ref="J3560:K3560"/>
    <mergeCell ref="J3561:K3561"/>
    <mergeCell ref="J3585:K3585"/>
    <mergeCell ref="J3586:K3586"/>
    <mergeCell ref="B3587:B3589"/>
    <mergeCell ref="I3587:I3589"/>
    <mergeCell ref="J3587:K3589"/>
    <mergeCell ref="J3590:K3590"/>
    <mergeCell ref="B3579:B3581"/>
    <mergeCell ref="I3579:I3581"/>
    <mergeCell ref="J3579:K3581"/>
    <mergeCell ref="J3582:K3582"/>
    <mergeCell ref="J3583:K3583"/>
    <mergeCell ref="J3584:K3584"/>
    <mergeCell ref="J3573:K3573"/>
    <mergeCell ref="B3574:B3576"/>
    <mergeCell ref="I3574:I3576"/>
    <mergeCell ref="J3574:K3576"/>
    <mergeCell ref="B3577:B3578"/>
    <mergeCell ref="I3577:I3578"/>
    <mergeCell ref="J3577:K3578"/>
    <mergeCell ref="J3603:K3603"/>
    <mergeCell ref="J3604:K3604"/>
    <mergeCell ref="J3605:K3605"/>
    <mergeCell ref="J3606:K3606"/>
    <mergeCell ref="J3607:K3607"/>
    <mergeCell ref="J3608:K3608"/>
    <mergeCell ref="B3597:B3599"/>
    <mergeCell ref="I3597:I3599"/>
    <mergeCell ref="J3597:K3599"/>
    <mergeCell ref="J3600:K3600"/>
    <mergeCell ref="B3601:B3602"/>
    <mergeCell ref="I3601:I3602"/>
    <mergeCell ref="J3601:K3602"/>
    <mergeCell ref="J3591:K3591"/>
    <mergeCell ref="B3592:B3593"/>
    <mergeCell ref="I3592:I3593"/>
    <mergeCell ref="J3592:K3593"/>
    <mergeCell ref="J3594:K3594"/>
    <mergeCell ref="B3595:B3596"/>
    <mergeCell ref="I3595:I3596"/>
    <mergeCell ref="J3595:K3596"/>
    <mergeCell ref="J3620:K3620"/>
    <mergeCell ref="J3621:K3621"/>
    <mergeCell ref="J3622:K3622"/>
    <mergeCell ref="J3623:K3623"/>
    <mergeCell ref="J3624:K3624"/>
    <mergeCell ref="J3625:K3625"/>
    <mergeCell ref="J3615:K3615"/>
    <mergeCell ref="B3616:B3617"/>
    <mergeCell ref="I3616:I3617"/>
    <mergeCell ref="J3616:K3617"/>
    <mergeCell ref="B3618:B3619"/>
    <mergeCell ref="I3618:I3619"/>
    <mergeCell ref="J3618:K3619"/>
    <mergeCell ref="J3609:K3609"/>
    <mergeCell ref="J3610:K3610"/>
    <mergeCell ref="J3611:K3611"/>
    <mergeCell ref="J3612:K3612"/>
    <mergeCell ref="B3613:B3614"/>
    <mergeCell ref="I3613:I3614"/>
    <mergeCell ref="J3613:K3614"/>
    <mergeCell ref="J3637:K3637"/>
    <mergeCell ref="J3638:K3638"/>
    <mergeCell ref="J3639:K3639"/>
    <mergeCell ref="B3640:B3643"/>
    <mergeCell ref="I3640:I3643"/>
    <mergeCell ref="J3640:K3643"/>
    <mergeCell ref="J3632:K3632"/>
    <mergeCell ref="B3633:B3634"/>
    <mergeCell ref="I3633:I3634"/>
    <mergeCell ref="J3633:K3634"/>
    <mergeCell ref="J3635:K3635"/>
    <mergeCell ref="J3636:K3636"/>
    <mergeCell ref="J3626:K3626"/>
    <mergeCell ref="J3627:K3627"/>
    <mergeCell ref="J3628:K3628"/>
    <mergeCell ref="J3629:K3629"/>
    <mergeCell ref="J3630:K3630"/>
    <mergeCell ref="J3631:K3631"/>
    <mergeCell ref="J3673:K3673"/>
    <mergeCell ref="B3674:B3678"/>
    <mergeCell ref="I3674:I3678"/>
    <mergeCell ref="J3674:K3678"/>
    <mergeCell ref="B3679:B3951"/>
    <mergeCell ref="I3679:I3951"/>
    <mergeCell ref="J3679:K3951"/>
    <mergeCell ref="J3653:K3653"/>
    <mergeCell ref="J3654:K3654"/>
    <mergeCell ref="B3655:B3661"/>
    <mergeCell ref="I3655:I3661"/>
    <mergeCell ref="J3655:K3661"/>
    <mergeCell ref="B3662:B3672"/>
    <mergeCell ref="I3662:I3672"/>
    <mergeCell ref="J3662:K3672"/>
    <mergeCell ref="B3644:B3646"/>
    <mergeCell ref="I3644:I3646"/>
    <mergeCell ref="J3644:K3646"/>
    <mergeCell ref="B3647:B3652"/>
    <mergeCell ref="I3647:I3652"/>
    <mergeCell ref="J3647:K3652"/>
    <mergeCell ref="B3964:B3966"/>
    <mergeCell ref="I3964:I3966"/>
    <mergeCell ref="J3964:K3966"/>
    <mergeCell ref="J3967:K3967"/>
    <mergeCell ref="B3968:B3969"/>
    <mergeCell ref="I3968:I3969"/>
    <mergeCell ref="J3968:K3969"/>
    <mergeCell ref="B3958:B3961"/>
    <mergeCell ref="I3958:I3961"/>
    <mergeCell ref="J3958:K3961"/>
    <mergeCell ref="B3962:B3963"/>
    <mergeCell ref="I3962:I3963"/>
    <mergeCell ref="J3962:K3963"/>
    <mergeCell ref="B3952:B3954"/>
    <mergeCell ref="I3952:I3954"/>
    <mergeCell ref="J3952:K3954"/>
    <mergeCell ref="B3955:B3957"/>
    <mergeCell ref="I3955:I3957"/>
    <mergeCell ref="J3955:K3957"/>
    <mergeCell ref="B3984:B3988"/>
    <mergeCell ref="I3984:I3988"/>
    <mergeCell ref="J3984:K3988"/>
    <mergeCell ref="B3989:B3991"/>
    <mergeCell ref="I3989:I3991"/>
    <mergeCell ref="J3989:K3991"/>
    <mergeCell ref="B3979:B3980"/>
    <mergeCell ref="I3979:I3980"/>
    <mergeCell ref="J3979:K3980"/>
    <mergeCell ref="B3981:B3983"/>
    <mergeCell ref="I3981:I3983"/>
    <mergeCell ref="J3981:K3983"/>
    <mergeCell ref="B3970:B3975"/>
    <mergeCell ref="I3970:I3975"/>
    <mergeCell ref="J3970:K3975"/>
    <mergeCell ref="B3976:B3978"/>
    <mergeCell ref="I3976:I3978"/>
    <mergeCell ref="J3976:K3978"/>
    <mergeCell ref="B4005:B4008"/>
    <mergeCell ref="I4005:I4008"/>
    <mergeCell ref="J4005:K4008"/>
    <mergeCell ref="B4009:B4010"/>
    <mergeCell ref="I4009:I4010"/>
    <mergeCell ref="J4009:K4010"/>
    <mergeCell ref="B3999:B4002"/>
    <mergeCell ref="I3999:I4002"/>
    <mergeCell ref="J3999:K4002"/>
    <mergeCell ref="B4003:B4004"/>
    <mergeCell ref="I4003:I4004"/>
    <mergeCell ref="J4003:K4004"/>
    <mergeCell ref="B3992:B3995"/>
    <mergeCell ref="I3992:I3995"/>
    <mergeCell ref="J3992:K3995"/>
    <mergeCell ref="B3996:B3998"/>
    <mergeCell ref="I3996:I3998"/>
    <mergeCell ref="J3996:K3998"/>
    <mergeCell ref="B4026:B4029"/>
    <mergeCell ref="I4026:I4029"/>
    <mergeCell ref="J4026:K4029"/>
    <mergeCell ref="B4030:B4036"/>
    <mergeCell ref="I4030:I4036"/>
    <mergeCell ref="J4030:K4036"/>
    <mergeCell ref="B4020:B4022"/>
    <mergeCell ref="I4020:I4022"/>
    <mergeCell ref="J4020:K4022"/>
    <mergeCell ref="B4023:B4025"/>
    <mergeCell ref="I4023:I4025"/>
    <mergeCell ref="J4023:K4025"/>
    <mergeCell ref="B4011:B4014"/>
    <mergeCell ref="I4011:I4014"/>
    <mergeCell ref="J4011:K4014"/>
    <mergeCell ref="J4015:K4015"/>
    <mergeCell ref="B4016:B4019"/>
    <mergeCell ref="I4016:I4019"/>
    <mergeCell ref="J4016:K4019"/>
    <mergeCell ref="B4049:B4052"/>
    <mergeCell ref="I4049:I4052"/>
    <mergeCell ref="J4049:K4052"/>
    <mergeCell ref="B4053:B4054"/>
    <mergeCell ref="I4053:I4054"/>
    <mergeCell ref="J4053:K4054"/>
    <mergeCell ref="B4045:B4046"/>
    <mergeCell ref="I4045:I4046"/>
    <mergeCell ref="J4045:K4046"/>
    <mergeCell ref="B4047:B4048"/>
    <mergeCell ref="I4047:I4048"/>
    <mergeCell ref="J4047:K4048"/>
    <mergeCell ref="B4037:B4040"/>
    <mergeCell ref="I4037:I4040"/>
    <mergeCell ref="J4037:K4040"/>
    <mergeCell ref="J4041:K4041"/>
    <mergeCell ref="B4042:B4044"/>
    <mergeCell ref="I4042:I4044"/>
    <mergeCell ref="J4042:K4044"/>
    <mergeCell ref="B4072:B4075"/>
    <mergeCell ref="I4072:I4075"/>
    <mergeCell ref="J4072:K4075"/>
    <mergeCell ref="B4076:B4078"/>
    <mergeCell ref="I4076:I4078"/>
    <mergeCell ref="J4076:K4078"/>
    <mergeCell ref="B4064:B4066"/>
    <mergeCell ref="I4064:I4066"/>
    <mergeCell ref="J4064:K4066"/>
    <mergeCell ref="B4067:B4071"/>
    <mergeCell ref="I4067:I4071"/>
    <mergeCell ref="J4067:K4071"/>
    <mergeCell ref="B4055:B4060"/>
    <mergeCell ref="I4055:I4060"/>
    <mergeCell ref="J4055:K4060"/>
    <mergeCell ref="B4061:B4063"/>
    <mergeCell ref="I4061:I4063"/>
    <mergeCell ref="J4061:K4063"/>
    <mergeCell ref="B4092:B4094"/>
    <mergeCell ref="I4092:I4094"/>
    <mergeCell ref="J4092:K4094"/>
    <mergeCell ref="B4095:B4098"/>
    <mergeCell ref="I4095:I4098"/>
    <mergeCell ref="J4095:K4098"/>
    <mergeCell ref="B4085:B4086"/>
    <mergeCell ref="I4085:I4086"/>
    <mergeCell ref="J4085:K4086"/>
    <mergeCell ref="B4087:B4091"/>
    <mergeCell ref="I4087:I4091"/>
    <mergeCell ref="J4087:K4091"/>
    <mergeCell ref="B4079:B4081"/>
    <mergeCell ref="I4079:I4081"/>
    <mergeCell ref="J4079:K4081"/>
    <mergeCell ref="B4082:B4084"/>
    <mergeCell ref="I4082:I4084"/>
    <mergeCell ref="J4082:K4084"/>
    <mergeCell ref="B4110:B4117"/>
    <mergeCell ref="I4110:I4117"/>
    <mergeCell ref="J4110:K4117"/>
    <mergeCell ref="B4118:B4119"/>
    <mergeCell ref="I4118:I4119"/>
    <mergeCell ref="J4118:K4119"/>
    <mergeCell ref="B4106:B4107"/>
    <mergeCell ref="I4106:I4107"/>
    <mergeCell ref="J4106:K4107"/>
    <mergeCell ref="B4108:B4109"/>
    <mergeCell ref="I4108:I4109"/>
    <mergeCell ref="J4108:K4109"/>
    <mergeCell ref="B4099:B4101"/>
    <mergeCell ref="I4099:I4101"/>
    <mergeCell ref="J4099:K4101"/>
    <mergeCell ref="B4102:B4105"/>
    <mergeCell ref="I4102:I4105"/>
    <mergeCell ref="J4102:K4105"/>
    <mergeCell ref="J4134:K4134"/>
    <mergeCell ref="B4135:B4136"/>
    <mergeCell ref="I4135:I4136"/>
    <mergeCell ref="J4135:K4136"/>
    <mergeCell ref="J4137:K4137"/>
    <mergeCell ref="B4138:B4139"/>
    <mergeCell ref="I4138:I4139"/>
    <mergeCell ref="J4138:K4139"/>
    <mergeCell ref="B4128:B4130"/>
    <mergeCell ref="I4128:I4130"/>
    <mergeCell ref="J4128:K4130"/>
    <mergeCell ref="J4131:K4131"/>
    <mergeCell ref="B4132:B4133"/>
    <mergeCell ref="I4132:I4133"/>
    <mergeCell ref="J4132:K4133"/>
    <mergeCell ref="B4120:B4123"/>
    <mergeCell ref="I4120:I4123"/>
    <mergeCell ref="J4120:K4123"/>
    <mergeCell ref="J4124:K4124"/>
    <mergeCell ref="B4125:B4127"/>
    <mergeCell ref="I4125:I4127"/>
    <mergeCell ref="J4125:K4127"/>
    <mergeCell ref="B4151:B4153"/>
    <mergeCell ref="I4151:I4153"/>
    <mergeCell ref="J4151:K4153"/>
    <mergeCell ref="B4154:B4157"/>
    <mergeCell ref="I4154:I4157"/>
    <mergeCell ref="J4154:K4157"/>
    <mergeCell ref="B4145:B4147"/>
    <mergeCell ref="I4145:I4147"/>
    <mergeCell ref="J4145:K4147"/>
    <mergeCell ref="B4148:B4150"/>
    <mergeCell ref="I4148:I4150"/>
    <mergeCell ref="J4148:K4150"/>
    <mergeCell ref="B4140:B4141"/>
    <mergeCell ref="I4140:I4141"/>
    <mergeCell ref="J4140:K4141"/>
    <mergeCell ref="B4142:B4144"/>
    <mergeCell ref="I4142:I4144"/>
    <mergeCell ref="J4142:K4144"/>
    <mergeCell ref="B4174:B4179"/>
    <mergeCell ref="I4174:I4179"/>
    <mergeCell ref="J4174:K4179"/>
    <mergeCell ref="B4180:B4184"/>
    <mergeCell ref="I4180:I4184"/>
    <mergeCell ref="J4180:K4184"/>
    <mergeCell ref="J4166:K4166"/>
    <mergeCell ref="B4167:B4169"/>
    <mergeCell ref="I4167:I4169"/>
    <mergeCell ref="J4167:K4169"/>
    <mergeCell ref="J4170:K4170"/>
    <mergeCell ref="B4171:B4173"/>
    <mergeCell ref="I4171:I4173"/>
    <mergeCell ref="J4171:K4173"/>
    <mergeCell ref="B4158:B4160"/>
    <mergeCell ref="I4158:I4160"/>
    <mergeCell ref="J4158:K4160"/>
    <mergeCell ref="B4161:B4165"/>
    <mergeCell ref="I4161:I4165"/>
    <mergeCell ref="J4161:K4165"/>
    <mergeCell ref="B4234:B4251"/>
    <mergeCell ref="I4234:I4251"/>
    <mergeCell ref="J4234:K4251"/>
    <mergeCell ref="B4252:B4264"/>
    <mergeCell ref="I4252:I4264"/>
    <mergeCell ref="J4252:K4264"/>
    <mergeCell ref="B4221:B4229"/>
    <mergeCell ref="I4221:I4229"/>
    <mergeCell ref="J4221:K4229"/>
    <mergeCell ref="J4230:K4230"/>
    <mergeCell ref="J4231:K4231"/>
    <mergeCell ref="B4232:B4233"/>
    <mergeCell ref="I4232:I4233"/>
    <mergeCell ref="J4232:K4233"/>
    <mergeCell ref="B4185:B4187"/>
    <mergeCell ref="I4185:I4187"/>
    <mergeCell ref="J4185:K4187"/>
    <mergeCell ref="B4188:B4220"/>
    <mergeCell ref="I4188:I4220"/>
    <mergeCell ref="J4188:K4220"/>
    <mergeCell ref="B4281:B4282"/>
    <mergeCell ref="I4281:I4282"/>
    <mergeCell ref="J4281:K4282"/>
    <mergeCell ref="J4283:K4283"/>
    <mergeCell ref="J4284:K4284"/>
    <mergeCell ref="B4285:B4286"/>
    <mergeCell ref="I4285:I4286"/>
    <mergeCell ref="J4285:K4286"/>
    <mergeCell ref="B4272:B4273"/>
    <mergeCell ref="I4272:I4273"/>
    <mergeCell ref="J4272:K4273"/>
    <mergeCell ref="B4274:B4280"/>
    <mergeCell ref="I4274:I4280"/>
    <mergeCell ref="J4274:K4280"/>
    <mergeCell ref="B4265:B4266"/>
    <mergeCell ref="I4265:I4266"/>
    <mergeCell ref="J4265:K4266"/>
    <mergeCell ref="B4267:B4271"/>
    <mergeCell ref="I4267:I4271"/>
    <mergeCell ref="J4267:K4271"/>
    <mergeCell ref="B4303:B4306"/>
    <mergeCell ref="I4303:I4306"/>
    <mergeCell ref="J4303:K4306"/>
    <mergeCell ref="B4307:B4578"/>
    <mergeCell ref="I4307:I4578"/>
    <mergeCell ref="J4307:K4578"/>
    <mergeCell ref="B4294:B4295"/>
    <mergeCell ref="I4294:I4295"/>
    <mergeCell ref="J4294:K4295"/>
    <mergeCell ref="B4296:B4302"/>
    <mergeCell ref="I4296:I4302"/>
    <mergeCell ref="J4296:K4302"/>
    <mergeCell ref="J4287:K4287"/>
    <mergeCell ref="J4288:K4288"/>
    <mergeCell ref="B4289:B4290"/>
    <mergeCell ref="I4289:I4290"/>
    <mergeCell ref="J4289:K4290"/>
    <mergeCell ref="B4291:B4293"/>
    <mergeCell ref="I4291:I4293"/>
    <mergeCell ref="J4291:K4293"/>
    <mergeCell ref="B4593:B4595"/>
    <mergeCell ref="I4593:I4595"/>
    <mergeCell ref="J4593:K4595"/>
    <mergeCell ref="J4596:K4596"/>
    <mergeCell ref="B4597:B4599"/>
    <mergeCell ref="I4597:I4599"/>
    <mergeCell ref="J4597:K4599"/>
    <mergeCell ref="B4587:B4589"/>
    <mergeCell ref="I4587:I4589"/>
    <mergeCell ref="J4587:K4589"/>
    <mergeCell ref="B4590:B4592"/>
    <mergeCell ref="I4590:I4592"/>
    <mergeCell ref="J4590:K4592"/>
    <mergeCell ref="B4579:B4581"/>
    <mergeCell ref="I4579:I4581"/>
    <mergeCell ref="J4579:K4581"/>
    <mergeCell ref="B4582:B4586"/>
    <mergeCell ref="I4582:I4586"/>
    <mergeCell ref="J4582:K4586"/>
    <mergeCell ref="B4618:B4622"/>
    <mergeCell ref="I4618:I4622"/>
    <mergeCell ref="J4618:K4622"/>
    <mergeCell ref="B4623:B4625"/>
    <mergeCell ref="I4623:I4625"/>
    <mergeCell ref="J4623:K4625"/>
    <mergeCell ref="B4612:B4614"/>
    <mergeCell ref="I4612:I4614"/>
    <mergeCell ref="J4612:K4614"/>
    <mergeCell ref="B4615:B4617"/>
    <mergeCell ref="I4615:I4617"/>
    <mergeCell ref="J4615:K4617"/>
    <mergeCell ref="B4600:B4604"/>
    <mergeCell ref="I4600:I4604"/>
    <mergeCell ref="J4600:K4604"/>
    <mergeCell ref="B4605:B4611"/>
    <mergeCell ref="I4605:I4611"/>
    <mergeCell ref="J4605:K4611"/>
    <mergeCell ref="J4636:K4636"/>
    <mergeCell ref="B4637:B4640"/>
    <mergeCell ref="I4637:I4640"/>
    <mergeCell ref="J4637:K4640"/>
    <mergeCell ref="B4641:B4646"/>
    <mergeCell ref="I4641:I4646"/>
    <mergeCell ref="J4641:K4646"/>
    <mergeCell ref="B4631:B4633"/>
    <mergeCell ref="I4631:I4633"/>
    <mergeCell ref="J4631:K4633"/>
    <mergeCell ref="B4634:B4635"/>
    <mergeCell ref="I4634:I4635"/>
    <mergeCell ref="J4634:K4635"/>
    <mergeCell ref="B4626:B4628"/>
    <mergeCell ref="I4626:I4628"/>
    <mergeCell ref="J4626:K4628"/>
    <mergeCell ref="B4629:B4630"/>
    <mergeCell ref="I4629:I4630"/>
    <mergeCell ref="J4629:K4630"/>
    <mergeCell ref="B4661:B4667"/>
    <mergeCell ref="I4661:I4667"/>
    <mergeCell ref="J4661:K4667"/>
    <mergeCell ref="B4668:B4669"/>
    <mergeCell ref="I4668:I4669"/>
    <mergeCell ref="J4668:K4669"/>
    <mergeCell ref="B4655:B4657"/>
    <mergeCell ref="I4655:I4657"/>
    <mergeCell ref="J4655:K4657"/>
    <mergeCell ref="B4658:B4660"/>
    <mergeCell ref="I4658:I4660"/>
    <mergeCell ref="J4658:K4660"/>
    <mergeCell ref="J4647:K4647"/>
    <mergeCell ref="J4648:K4648"/>
    <mergeCell ref="B4649:B4653"/>
    <mergeCell ref="I4649:I4653"/>
    <mergeCell ref="J4649:K4653"/>
    <mergeCell ref="J4654:K4654"/>
    <mergeCell ref="B4683:B4686"/>
    <mergeCell ref="I4683:I4686"/>
    <mergeCell ref="J4683:K4686"/>
    <mergeCell ref="B4687:B4689"/>
    <mergeCell ref="I4687:I4689"/>
    <mergeCell ref="J4687:K4689"/>
    <mergeCell ref="B4675:B4679"/>
    <mergeCell ref="I4675:I4679"/>
    <mergeCell ref="J4675:K4679"/>
    <mergeCell ref="B4680:B4682"/>
    <mergeCell ref="I4680:I4682"/>
    <mergeCell ref="J4680:K4682"/>
    <mergeCell ref="J4670:K4670"/>
    <mergeCell ref="B4671:B4672"/>
    <mergeCell ref="I4671:I4672"/>
    <mergeCell ref="J4671:K4672"/>
    <mergeCell ref="B4673:B4674"/>
    <mergeCell ref="I4673:I4674"/>
    <mergeCell ref="J4673:K4674"/>
    <mergeCell ref="J4706:K4706"/>
    <mergeCell ref="J4707:K4707"/>
    <mergeCell ref="B4708:B4711"/>
    <mergeCell ref="I4708:I4711"/>
    <mergeCell ref="J4708:K4711"/>
    <mergeCell ref="B4712:B4714"/>
    <mergeCell ref="I4712:I4714"/>
    <mergeCell ref="J4712:K4714"/>
    <mergeCell ref="B4698:B4701"/>
    <mergeCell ref="I4698:I4701"/>
    <mergeCell ref="J4698:K4701"/>
    <mergeCell ref="B4702:B4705"/>
    <mergeCell ref="I4702:I4705"/>
    <mergeCell ref="J4702:K4705"/>
    <mergeCell ref="B4690:B4694"/>
    <mergeCell ref="I4690:I4694"/>
    <mergeCell ref="J4690:K4694"/>
    <mergeCell ref="J4695:K4695"/>
    <mergeCell ref="B4696:B4697"/>
    <mergeCell ref="I4696:I4697"/>
    <mergeCell ref="J4696:K4697"/>
    <mergeCell ref="B4731:B4735"/>
    <mergeCell ref="I4731:I4735"/>
    <mergeCell ref="J4731:K4735"/>
    <mergeCell ref="B4736:B4738"/>
    <mergeCell ref="I4736:I4738"/>
    <mergeCell ref="J4736:K4738"/>
    <mergeCell ref="B4724:B4727"/>
    <mergeCell ref="I4724:I4727"/>
    <mergeCell ref="J4724:K4727"/>
    <mergeCell ref="B4728:B4730"/>
    <mergeCell ref="I4728:I4730"/>
    <mergeCell ref="J4728:K4730"/>
    <mergeCell ref="J4715:K4715"/>
    <mergeCell ref="J4716:K4716"/>
    <mergeCell ref="B4717:B4721"/>
    <mergeCell ref="I4717:I4721"/>
    <mergeCell ref="J4717:K4721"/>
    <mergeCell ref="B4722:B4723"/>
    <mergeCell ref="I4722:I4723"/>
    <mergeCell ref="J4722:K4723"/>
    <mergeCell ref="J4756:K4756"/>
    <mergeCell ref="B4757:B4759"/>
    <mergeCell ref="I4757:I4759"/>
    <mergeCell ref="J4757:K4759"/>
    <mergeCell ref="B4760:B4761"/>
    <mergeCell ref="I4760:I4761"/>
    <mergeCell ref="J4760:K4761"/>
    <mergeCell ref="J4747:K4747"/>
    <mergeCell ref="B4748:B4751"/>
    <mergeCell ref="I4748:I4751"/>
    <mergeCell ref="J4748:K4751"/>
    <mergeCell ref="B4752:B4755"/>
    <mergeCell ref="I4752:I4755"/>
    <mergeCell ref="J4752:K4755"/>
    <mergeCell ref="B4739:B4741"/>
    <mergeCell ref="I4739:I4741"/>
    <mergeCell ref="J4739:K4741"/>
    <mergeCell ref="B4742:B4746"/>
    <mergeCell ref="I4742:I4746"/>
    <mergeCell ref="J4742:K4746"/>
    <mergeCell ref="B4774:B4778"/>
    <mergeCell ref="I4774:I4778"/>
    <mergeCell ref="J4774:K4778"/>
    <mergeCell ref="B4779:B4781"/>
    <mergeCell ref="I4779:I4781"/>
    <mergeCell ref="J4779:K4781"/>
    <mergeCell ref="B4767:B4769"/>
    <mergeCell ref="I4767:I4769"/>
    <mergeCell ref="J4767:K4769"/>
    <mergeCell ref="J4770:K4770"/>
    <mergeCell ref="J4771:K4771"/>
    <mergeCell ref="B4772:B4773"/>
    <mergeCell ref="I4772:I4773"/>
    <mergeCell ref="J4772:K4773"/>
    <mergeCell ref="B4762:B4764"/>
    <mergeCell ref="I4762:I4764"/>
    <mergeCell ref="J4762:K4764"/>
    <mergeCell ref="B4765:B4766"/>
    <mergeCell ref="I4765:I4766"/>
    <mergeCell ref="J4765:K4766"/>
    <mergeCell ref="J4796:K4796"/>
    <mergeCell ref="J4797:K4797"/>
    <mergeCell ref="B4798:B4800"/>
    <mergeCell ref="I4798:I4800"/>
    <mergeCell ref="J4798:K4800"/>
    <mergeCell ref="J4801:K4801"/>
    <mergeCell ref="B4787:B4791"/>
    <mergeCell ref="I4787:I4791"/>
    <mergeCell ref="J4787:K4791"/>
    <mergeCell ref="J4792:K4792"/>
    <mergeCell ref="J4793:K4793"/>
    <mergeCell ref="B4794:B4795"/>
    <mergeCell ref="I4794:I4795"/>
    <mergeCell ref="J4794:K4795"/>
    <mergeCell ref="B4782:B4783"/>
    <mergeCell ref="I4782:I4783"/>
    <mergeCell ref="J4782:K4783"/>
    <mergeCell ref="B4784:B4786"/>
    <mergeCell ref="I4784:I4786"/>
    <mergeCell ref="J4784:K4786"/>
    <mergeCell ref="B4852:B4870"/>
    <mergeCell ref="I4852:I4870"/>
    <mergeCell ref="J4852:K4870"/>
    <mergeCell ref="B4871:B4878"/>
    <mergeCell ref="I4871:I4878"/>
    <mergeCell ref="J4871:K4878"/>
    <mergeCell ref="B4842:B4849"/>
    <mergeCell ref="I4842:I4849"/>
    <mergeCell ref="J4842:K4849"/>
    <mergeCell ref="B4850:B4851"/>
    <mergeCell ref="I4850:I4851"/>
    <mergeCell ref="J4850:K4851"/>
    <mergeCell ref="B4802:B4803"/>
    <mergeCell ref="I4802:I4803"/>
    <mergeCell ref="J4802:K4803"/>
    <mergeCell ref="B4804:B4841"/>
    <mergeCell ref="I4804:I4841"/>
    <mergeCell ref="J4804:K4841"/>
    <mergeCell ref="B4894:B4895"/>
    <mergeCell ref="I4894:I4895"/>
    <mergeCell ref="J4894:K4895"/>
    <mergeCell ref="J4896:K4896"/>
    <mergeCell ref="B4897:B4898"/>
    <mergeCell ref="I4897:I4898"/>
    <mergeCell ref="J4897:K4898"/>
    <mergeCell ref="J4886:K4886"/>
    <mergeCell ref="B4887:B4889"/>
    <mergeCell ref="I4887:I4889"/>
    <mergeCell ref="J4887:K4889"/>
    <mergeCell ref="B4890:B4893"/>
    <mergeCell ref="I4890:I4893"/>
    <mergeCell ref="J4890:K4893"/>
    <mergeCell ref="B4879:B4881"/>
    <mergeCell ref="I4879:I4881"/>
    <mergeCell ref="J4879:K4881"/>
    <mergeCell ref="J4882:K4882"/>
    <mergeCell ref="B4883:B4885"/>
    <mergeCell ref="I4883:I4885"/>
    <mergeCell ref="J4883:K4885"/>
    <mergeCell ref="J4945:K4945"/>
    <mergeCell ref="J4946:K4946"/>
    <mergeCell ref="J4947:K4947"/>
    <mergeCell ref="B4948:B4949"/>
    <mergeCell ref="I4948:I4949"/>
    <mergeCell ref="J4948:K4949"/>
    <mergeCell ref="B4911:B4929"/>
    <mergeCell ref="I4911:I4929"/>
    <mergeCell ref="J4911:K4929"/>
    <mergeCell ref="J4930:K4930"/>
    <mergeCell ref="B4931:B4944"/>
    <mergeCell ref="I4931:I4944"/>
    <mergeCell ref="J4931:K4944"/>
    <mergeCell ref="B4899:B4906"/>
    <mergeCell ref="I4899:I4906"/>
    <mergeCell ref="J4899:K4906"/>
    <mergeCell ref="J4907:K4907"/>
    <mergeCell ref="B4908:B4910"/>
    <mergeCell ref="I4908:I4910"/>
    <mergeCell ref="J4908:K4910"/>
    <mergeCell ref="J4958:K4958"/>
    <mergeCell ref="J4959:K4959"/>
    <mergeCell ref="J4960:K4960"/>
    <mergeCell ref="J4961:K4961"/>
    <mergeCell ref="B4962:B4963"/>
    <mergeCell ref="I4962:I4963"/>
    <mergeCell ref="J4962:K4963"/>
    <mergeCell ref="B4954:B4955"/>
    <mergeCell ref="I4954:I4955"/>
    <mergeCell ref="J4954:K4955"/>
    <mergeCell ref="B4956:B4957"/>
    <mergeCell ref="I4956:I4957"/>
    <mergeCell ref="J4956:K4957"/>
    <mergeCell ref="B4950:B4951"/>
    <mergeCell ref="I4950:I4951"/>
    <mergeCell ref="J4950:K4951"/>
    <mergeCell ref="B4952:B4953"/>
    <mergeCell ref="I4952:I4953"/>
    <mergeCell ref="J4952:K4953"/>
    <mergeCell ref="J4979:K4979"/>
    <mergeCell ref="J4980:K4980"/>
    <mergeCell ref="B4981:B4982"/>
    <mergeCell ref="I4981:I4982"/>
    <mergeCell ref="J4981:K4982"/>
    <mergeCell ref="B4983:B4984"/>
    <mergeCell ref="I4983:I4984"/>
    <mergeCell ref="J4983:K4984"/>
    <mergeCell ref="B4973:B4976"/>
    <mergeCell ref="I4973:I4976"/>
    <mergeCell ref="J4973:K4976"/>
    <mergeCell ref="B4977:B4978"/>
    <mergeCell ref="I4977:I4978"/>
    <mergeCell ref="J4977:K4978"/>
    <mergeCell ref="J4964:K4964"/>
    <mergeCell ref="B4965:B4967"/>
    <mergeCell ref="I4965:I4967"/>
    <mergeCell ref="J4965:K4967"/>
    <mergeCell ref="J4968:K4968"/>
    <mergeCell ref="B4969:B4972"/>
    <mergeCell ref="I4969:I4972"/>
    <mergeCell ref="J4969:K4972"/>
    <mergeCell ref="B4999:B5001"/>
    <mergeCell ref="I4999:I5001"/>
    <mergeCell ref="J4999:K5001"/>
    <mergeCell ref="J5002:K5002"/>
    <mergeCell ref="B5003:B5006"/>
    <mergeCell ref="I5003:I5006"/>
    <mergeCell ref="J5003:K5006"/>
    <mergeCell ref="J4992:K4992"/>
    <mergeCell ref="J4993:K4993"/>
    <mergeCell ref="B4994:B4996"/>
    <mergeCell ref="I4994:I4996"/>
    <mergeCell ref="J4994:K4996"/>
    <mergeCell ref="B4997:B4998"/>
    <mergeCell ref="I4997:I4998"/>
    <mergeCell ref="J4997:K4998"/>
    <mergeCell ref="J4985:K4985"/>
    <mergeCell ref="J4986:K4986"/>
    <mergeCell ref="B4987:B4989"/>
    <mergeCell ref="I4987:I4989"/>
    <mergeCell ref="J4987:K4989"/>
    <mergeCell ref="B4990:B4991"/>
    <mergeCell ref="I4990:I4991"/>
    <mergeCell ref="J4990:K4991"/>
    <mergeCell ref="B5016:B5017"/>
    <mergeCell ref="I5016:I5017"/>
    <mergeCell ref="J5016:K5017"/>
    <mergeCell ref="J5018:K5018"/>
    <mergeCell ref="J5019:K5019"/>
    <mergeCell ref="B5020:B5022"/>
    <mergeCell ref="I5020:I5022"/>
    <mergeCell ref="J5020:K5022"/>
    <mergeCell ref="J5011:K5011"/>
    <mergeCell ref="B5012:B5013"/>
    <mergeCell ref="I5012:I5013"/>
    <mergeCell ref="J5012:K5013"/>
    <mergeCell ref="B5014:B5015"/>
    <mergeCell ref="I5014:I5015"/>
    <mergeCell ref="J5014:K5015"/>
    <mergeCell ref="B5007:B5008"/>
    <mergeCell ref="I5007:I5008"/>
    <mergeCell ref="J5007:K5008"/>
    <mergeCell ref="B5009:B5010"/>
    <mergeCell ref="I5009:I5010"/>
    <mergeCell ref="J5009:K5010"/>
    <mergeCell ref="J5033:K5033"/>
    <mergeCell ref="B5034:B5035"/>
    <mergeCell ref="I5034:I5035"/>
    <mergeCell ref="J5034:K5035"/>
    <mergeCell ref="J5036:K5036"/>
    <mergeCell ref="J5037:K5037"/>
    <mergeCell ref="B5027:B5028"/>
    <mergeCell ref="I5027:I5028"/>
    <mergeCell ref="J5027:K5028"/>
    <mergeCell ref="J5029:K5029"/>
    <mergeCell ref="J5030:K5030"/>
    <mergeCell ref="B5031:B5032"/>
    <mergeCell ref="I5031:I5032"/>
    <mergeCell ref="J5031:K5032"/>
    <mergeCell ref="B5023:B5024"/>
    <mergeCell ref="I5023:I5024"/>
    <mergeCell ref="J5023:K5024"/>
    <mergeCell ref="B5025:B5026"/>
    <mergeCell ref="I5025:I5026"/>
    <mergeCell ref="J5025:K5026"/>
    <mergeCell ref="B5048:B5049"/>
    <mergeCell ref="I5048:I5049"/>
    <mergeCell ref="J5048:K5049"/>
    <mergeCell ref="B5050:B5052"/>
    <mergeCell ref="I5050:I5052"/>
    <mergeCell ref="J5050:K5052"/>
    <mergeCell ref="B5044:B5045"/>
    <mergeCell ref="I5044:I5045"/>
    <mergeCell ref="J5044:K5045"/>
    <mergeCell ref="B5046:B5047"/>
    <mergeCell ref="I5046:I5047"/>
    <mergeCell ref="J5046:K5047"/>
    <mergeCell ref="J5038:K5038"/>
    <mergeCell ref="J5039:K5039"/>
    <mergeCell ref="B5040:B5041"/>
    <mergeCell ref="I5040:I5041"/>
    <mergeCell ref="J5040:K5041"/>
    <mergeCell ref="B5042:B5043"/>
    <mergeCell ref="I5042:I5043"/>
    <mergeCell ref="J5042:K5043"/>
    <mergeCell ref="J5063:K5063"/>
    <mergeCell ref="J5064:K5064"/>
    <mergeCell ref="J5065:K5065"/>
    <mergeCell ref="B5066:B5067"/>
    <mergeCell ref="I5066:I5067"/>
    <mergeCell ref="J5066:K5067"/>
    <mergeCell ref="J5057:K5057"/>
    <mergeCell ref="J5058:K5058"/>
    <mergeCell ref="J5059:K5059"/>
    <mergeCell ref="J5060:K5060"/>
    <mergeCell ref="J5061:K5061"/>
    <mergeCell ref="J5062:K5062"/>
    <mergeCell ref="B5053:B5054"/>
    <mergeCell ref="I5053:I5054"/>
    <mergeCell ref="J5053:K5054"/>
    <mergeCell ref="B5055:B5056"/>
    <mergeCell ref="I5055:I5056"/>
    <mergeCell ref="J5055:K5056"/>
    <mergeCell ref="B5080:B5081"/>
    <mergeCell ref="I5080:I5081"/>
    <mergeCell ref="J5080:K5081"/>
    <mergeCell ref="J5082:K5082"/>
    <mergeCell ref="J5083:K5083"/>
    <mergeCell ref="B5084:B5085"/>
    <mergeCell ref="I5084:I5085"/>
    <mergeCell ref="J5084:K5085"/>
    <mergeCell ref="J5073:K5073"/>
    <mergeCell ref="B5074:B5076"/>
    <mergeCell ref="I5074:I5076"/>
    <mergeCell ref="J5074:K5076"/>
    <mergeCell ref="J5077:K5077"/>
    <mergeCell ref="B5078:B5079"/>
    <mergeCell ref="I5078:I5079"/>
    <mergeCell ref="J5078:K5079"/>
    <mergeCell ref="B5068:B5069"/>
    <mergeCell ref="I5068:I5069"/>
    <mergeCell ref="J5068:K5069"/>
    <mergeCell ref="B5070:B5072"/>
    <mergeCell ref="I5070:I5072"/>
    <mergeCell ref="J5070:K5072"/>
    <mergeCell ref="B5102:B5103"/>
    <mergeCell ref="I5102:I5103"/>
    <mergeCell ref="J5102:K5103"/>
    <mergeCell ref="B5104:B5105"/>
    <mergeCell ref="I5104:I5105"/>
    <mergeCell ref="J5104:K5105"/>
    <mergeCell ref="J5096:K5096"/>
    <mergeCell ref="J5097:K5097"/>
    <mergeCell ref="J5098:K5098"/>
    <mergeCell ref="J5099:K5099"/>
    <mergeCell ref="J5100:K5100"/>
    <mergeCell ref="J5101:K5101"/>
    <mergeCell ref="B5086:B5090"/>
    <mergeCell ref="I5086:I5090"/>
    <mergeCell ref="J5086:K5090"/>
    <mergeCell ref="B5091:B5095"/>
    <mergeCell ref="I5091:I5095"/>
    <mergeCell ref="J5091:K5095"/>
    <mergeCell ref="J5117:K5117"/>
    <mergeCell ref="J5118:K5118"/>
    <mergeCell ref="J5119:K5119"/>
    <mergeCell ref="J5120:K5120"/>
    <mergeCell ref="J5121:K5121"/>
    <mergeCell ref="B5122:B5125"/>
    <mergeCell ref="I5122:I5125"/>
    <mergeCell ref="J5122:K5125"/>
    <mergeCell ref="J5111:K5111"/>
    <mergeCell ref="J5112:K5112"/>
    <mergeCell ref="B5113:B5115"/>
    <mergeCell ref="I5113:I5115"/>
    <mergeCell ref="J5113:K5115"/>
    <mergeCell ref="J5116:K5116"/>
    <mergeCell ref="J5106:K5106"/>
    <mergeCell ref="B5107:B5108"/>
    <mergeCell ref="I5107:I5108"/>
    <mergeCell ref="J5107:K5108"/>
    <mergeCell ref="B5109:B5110"/>
    <mergeCell ref="I5109:I5110"/>
    <mergeCell ref="J5109:K5110"/>
    <mergeCell ref="J5139:K5139"/>
    <mergeCell ref="B5140:B5141"/>
    <mergeCell ref="I5140:I5141"/>
    <mergeCell ref="J5140:K5141"/>
    <mergeCell ref="B5142:B5143"/>
    <mergeCell ref="I5142:I5143"/>
    <mergeCell ref="J5142:K5143"/>
    <mergeCell ref="B5134:B5136"/>
    <mergeCell ref="I5134:I5136"/>
    <mergeCell ref="J5134:K5136"/>
    <mergeCell ref="B5137:B5138"/>
    <mergeCell ref="I5137:I5138"/>
    <mergeCell ref="J5137:K5138"/>
    <mergeCell ref="B5126:B5129"/>
    <mergeCell ref="I5126:I5129"/>
    <mergeCell ref="J5126:K5129"/>
    <mergeCell ref="B5130:B5133"/>
    <mergeCell ref="I5130:I5133"/>
    <mergeCell ref="J5130:K5133"/>
    <mergeCell ref="B5154:B5156"/>
    <mergeCell ref="I5154:I5156"/>
    <mergeCell ref="J5154:K5156"/>
    <mergeCell ref="J5157:K5157"/>
    <mergeCell ref="J5158:K5158"/>
    <mergeCell ref="B5159:B5160"/>
    <mergeCell ref="I5159:I5160"/>
    <mergeCell ref="J5159:K5160"/>
    <mergeCell ref="B5150:B5151"/>
    <mergeCell ref="I5150:I5151"/>
    <mergeCell ref="J5150:K5151"/>
    <mergeCell ref="B5152:B5153"/>
    <mergeCell ref="I5152:I5153"/>
    <mergeCell ref="J5152:K5153"/>
    <mergeCell ref="B5144:B5145"/>
    <mergeCell ref="I5144:I5145"/>
    <mergeCell ref="J5144:K5145"/>
    <mergeCell ref="J5146:K5146"/>
    <mergeCell ref="J5147:K5147"/>
    <mergeCell ref="B5148:B5149"/>
    <mergeCell ref="I5148:I5149"/>
    <mergeCell ref="J5148:K5149"/>
    <mergeCell ref="B5174:B5176"/>
    <mergeCell ref="I5174:I5176"/>
    <mergeCell ref="J5174:K5176"/>
    <mergeCell ref="J5177:K5177"/>
    <mergeCell ref="J5178:K5178"/>
    <mergeCell ref="J5179:K5179"/>
    <mergeCell ref="J5167:K5167"/>
    <mergeCell ref="J5168:K5168"/>
    <mergeCell ref="J5169:K5169"/>
    <mergeCell ref="J5170:K5170"/>
    <mergeCell ref="B5171:B5173"/>
    <mergeCell ref="I5171:I5173"/>
    <mergeCell ref="J5171:K5173"/>
    <mergeCell ref="B5161:B5162"/>
    <mergeCell ref="I5161:I5162"/>
    <mergeCell ref="J5161:K5162"/>
    <mergeCell ref="J5163:K5163"/>
    <mergeCell ref="B5164:B5166"/>
    <mergeCell ref="I5164:I5166"/>
    <mergeCell ref="J5164:K5166"/>
    <mergeCell ref="J5196:K5196"/>
    <mergeCell ref="J5197:K5197"/>
    <mergeCell ref="B5198:B5199"/>
    <mergeCell ref="I5198:I5199"/>
    <mergeCell ref="J5198:K5199"/>
    <mergeCell ref="B5200:B5201"/>
    <mergeCell ref="I5200:I5201"/>
    <mergeCell ref="J5200:K5201"/>
    <mergeCell ref="B5190:B5192"/>
    <mergeCell ref="I5190:I5192"/>
    <mergeCell ref="J5190:K5192"/>
    <mergeCell ref="B5193:B5195"/>
    <mergeCell ref="I5193:I5195"/>
    <mergeCell ref="J5193:K5195"/>
    <mergeCell ref="J5180:K5180"/>
    <mergeCell ref="J5181:K5181"/>
    <mergeCell ref="B5182:B5186"/>
    <mergeCell ref="I5182:I5186"/>
    <mergeCell ref="J5182:K5186"/>
    <mergeCell ref="B5187:B5189"/>
    <mergeCell ref="I5187:I5189"/>
    <mergeCell ref="J5187:K5189"/>
    <mergeCell ref="J5214:K5214"/>
    <mergeCell ref="J5215:K5215"/>
    <mergeCell ref="J5216:K5216"/>
    <mergeCell ref="B5217:B5221"/>
    <mergeCell ref="I5217:I5221"/>
    <mergeCell ref="J5217:K5221"/>
    <mergeCell ref="J5208:K5208"/>
    <mergeCell ref="B5209:B5210"/>
    <mergeCell ref="I5209:I5210"/>
    <mergeCell ref="J5209:K5210"/>
    <mergeCell ref="J5211:K5211"/>
    <mergeCell ref="B5212:B5213"/>
    <mergeCell ref="I5212:I5213"/>
    <mergeCell ref="J5212:K5213"/>
    <mergeCell ref="J5202:K5202"/>
    <mergeCell ref="J5203:K5203"/>
    <mergeCell ref="J5204:K5204"/>
    <mergeCell ref="J5205:K5205"/>
    <mergeCell ref="J5206:K5206"/>
    <mergeCell ref="J5207:K5207"/>
    <mergeCell ref="B5236:B5237"/>
    <mergeCell ref="I5236:I5237"/>
    <mergeCell ref="J5236:K5237"/>
    <mergeCell ref="B5238:B5241"/>
    <mergeCell ref="I5238:I5241"/>
    <mergeCell ref="J5238:K5241"/>
    <mergeCell ref="J5229:K5229"/>
    <mergeCell ref="J5230:K5230"/>
    <mergeCell ref="J5231:K5231"/>
    <mergeCell ref="J5232:K5232"/>
    <mergeCell ref="J5233:K5233"/>
    <mergeCell ref="B5234:B5235"/>
    <mergeCell ref="I5234:I5235"/>
    <mergeCell ref="J5234:K5235"/>
    <mergeCell ref="J5222:K5222"/>
    <mergeCell ref="J5223:K5223"/>
    <mergeCell ref="B5224:B5226"/>
    <mergeCell ref="I5224:I5226"/>
    <mergeCell ref="J5224:K5226"/>
    <mergeCell ref="B5227:B5228"/>
    <mergeCell ref="I5227:I5228"/>
    <mergeCell ref="J5227:K5228"/>
    <mergeCell ref="J5257:K5257"/>
    <mergeCell ref="J5258:K5258"/>
    <mergeCell ref="J5259:K5259"/>
    <mergeCell ref="B5260:B5263"/>
    <mergeCell ref="I5260:I5263"/>
    <mergeCell ref="J5260:K5263"/>
    <mergeCell ref="B5250:B5253"/>
    <mergeCell ref="I5250:I5253"/>
    <mergeCell ref="J5250:K5253"/>
    <mergeCell ref="J5254:K5254"/>
    <mergeCell ref="B5255:B5256"/>
    <mergeCell ref="I5255:I5256"/>
    <mergeCell ref="J5255:K5256"/>
    <mergeCell ref="J5242:K5242"/>
    <mergeCell ref="B5243:B5245"/>
    <mergeCell ref="I5243:I5245"/>
    <mergeCell ref="J5243:K5245"/>
    <mergeCell ref="B5246:B5249"/>
    <mergeCell ref="I5246:I5249"/>
    <mergeCell ref="J5246:K5249"/>
    <mergeCell ref="B5280:B5281"/>
    <mergeCell ref="I5280:I5281"/>
    <mergeCell ref="J5280:K5281"/>
    <mergeCell ref="J5282:K5282"/>
    <mergeCell ref="B5283:B5289"/>
    <mergeCell ref="I5283:I5289"/>
    <mergeCell ref="J5283:K5289"/>
    <mergeCell ref="J5273:K5273"/>
    <mergeCell ref="B5274:B5277"/>
    <mergeCell ref="I5274:I5277"/>
    <mergeCell ref="J5274:K5277"/>
    <mergeCell ref="J5278:K5278"/>
    <mergeCell ref="J5279:K5279"/>
    <mergeCell ref="B5264:B5267"/>
    <mergeCell ref="I5264:I5267"/>
    <mergeCell ref="J5264:K5267"/>
    <mergeCell ref="B5268:B5272"/>
    <mergeCell ref="I5268:I5272"/>
    <mergeCell ref="J5268:K5272"/>
    <mergeCell ref="B5301:B5307"/>
    <mergeCell ref="I5301:I5307"/>
    <mergeCell ref="J5301:K5307"/>
    <mergeCell ref="B5308:B5312"/>
    <mergeCell ref="I5308:I5312"/>
    <mergeCell ref="J5308:K5312"/>
    <mergeCell ref="B5295:B5296"/>
    <mergeCell ref="I5295:I5296"/>
    <mergeCell ref="J5295:K5296"/>
    <mergeCell ref="B5297:B5300"/>
    <mergeCell ref="I5297:I5300"/>
    <mergeCell ref="J5297:K5300"/>
    <mergeCell ref="B5290:B5291"/>
    <mergeCell ref="I5290:I5291"/>
    <mergeCell ref="J5290:K5291"/>
    <mergeCell ref="B5292:B5294"/>
    <mergeCell ref="I5292:I5294"/>
    <mergeCell ref="J5292:K5294"/>
    <mergeCell ref="B5330:B5616"/>
    <mergeCell ref="I5330:I5616"/>
    <mergeCell ref="J5330:K5616"/>
    <mergeCell ref="B5617:B5623"/>
    <mergeCell ref="I5617:I5623"/>
    <mergeCell ref="J5617:K5623"/>
    <mergeCell ref="B5320:B5322"/>
    <mergeCell ref="I5320:I5322"/>
    <mergeCell ref="J5320:K5322"/>
    <mergeCell ref="J5323:K5323"/>
    <mergeCell ref="J5324:K5324"/>
    <mergeCell ref="B5325:B5329"/>
    <mergeCell ref="I5325:I5329"/>
    <mergeCell ref="J5325:K5329"/>
    <mergeCell ref="J5313:K5313"/>
    <mergeCell ref="B5314:B5315"/>
    <mergeCell ref="I5314:I5315"/>
    <mergeCell ref="J5314:K5315"/>
    <mergeCell ref="B5316:B5319"/>
    <mergeCell ref="I5316:I5319"/>
    <mergeCell ref="J5316:K5319"/>
    <mergeCell ref="B5637:B5638"/>
    <mergeCell ref="I5637:I5638"/>
    <mergeCell ref="J5637:K5638"/>
    <mergeCell ref="J5639:K5639"/>
    <mergeCell ref="B5640:B5645"/>
    <mergeCell ref="I5640:I5645"/>
    <mergeCell ref="J5640:K5645"/>
    <mergeCell ref="B5630:B5632"/>
    <mergeCell ref="I5630:I5632"/>
    <mergeCell ref="J5630:K5632"/>
    <mergeCell ref="J5633:K5633"/>
    <mergeCell ref="B5634:B5636"/>
    <mergeCell ref="I5634:I5636"/>
    <mergeCell ref="J5634:K5636"/>
    <mergeCell ref="B5624:B5626"/>
    <mergeCell ref="I5624:I5626"/>
    <mergeCell ref="J5624:K5626"/>
    <mergeCell ref="B5627:B5629"/>
    <mergeCell ref="I5627:I5629"/>
    <mergeCell ref="J5627:K5629"/>
    <mergeCell ref="B5663:B5664"/>
    <mergeCell ref="I5663:I5664"/>
    <mergeCell ref="J5663:K5664"/>
    <mergeCell ref="B5665:B5666"/>
    <mergeCell ref="I5665:I5666"/>
    <mergeCell ref="J5665:K5666"/>
    <mergeCell ref="B5655:B5657"/>
    <mergeCell ref="I5655:I5657"/>
    <mergeCell ref="J5655:K5657"/>
    <mergeCell ref="B5658:B5662"/>
    <mergeCell ref="I5658:I5662"/>
    <mergeCell ref="J5658:K5662"/>
    <mergeCell ref="B5646:B5650"/>
    <mergeCell ref="I5646:I5650"/>
    <mergeCell ref="J5646:K5650"/>
    <mergeCell ref="B5651:B5654"/>
    <mergeCell ref="I5651:I5654"/>
    <mergeCell ref="J5651:K5654"/>
    <mergeCell ref="B5682:B5686"/>
    <mergeCell ref="I5682:I5686"/>
    <mergeCell ref="J5682:K5686"/>
    <mergeCell ref="J5687:K5687"/>
    <mergeCell ref="J5688:K5688"/>
    <mergeCell ref="B5689:B5691"/>
    <mergeCell ref="I5689:I5691"/>
    <mergeCell ref="J5689:K5691"/>
    <mergeCell ref="B5674:B5676"/>
    <mergeCell ref="I5674:I5676"/>
    <mergeCell ref="J5674:K5676"/>
    <mergeCell ref="J5677:K5677"/>
    <mergeCell ref="B5678:B5681"/>
    <mergeCell ref="I5678:I5681"/>
    <mergeCell ref="J5678:K5681"/>
    <mergeCell ref="B5667:B5669"/>
    <mergeCell ref="I5667:I5669"/>
    <mergeCell ref="J5667:K5669"/>
    <mergeCell ref="B5670:B5673"/>
    <mergeCell ref="I5670:I5673"/>
    <mergeCell ref="J5670:K5673"/>
    <mergeCell ref="B5711:B5713"/>
    <mergeCell ref="I5711:I5713"/>
    <mergeCell ref="J5711:K5713"/>
    <mergeCell ref="J5714:K5714"/>
    <mergeCell ref="B5715:B5716"/>
    <mergeCell ref="I5715:I5716"/>
    <mergeCell ref="J5715:K5716"/>
    <mergeCell ref="B5700:B5702"/>
    <mergeCell ref="I5700:I5702"/>
    <mergeCell ref="J5700:K5702"/>
    <mergeCell ref="B5703:B5710"/>
    <mergeCell ref="I5703:I5710"/>
    <mergeCell ref="J5703:K5710"/>
    <mergeCell ref="B5692:B5694"/>
    <mergeCell ref="I5692:I5694"/>
    <mergeCell ref="J5692:K5694"/>
    <mergeCell ref="B5695:B5699"/>
    <mergeCell ref="I5695:I5699"/>
    <mergeCell ref="J5695:K5699"/>
    <mergeCell ref="B5728:B5735"/>
    <mergeCell ref="I5728:I5735"/>
    <mergeCell ref="J5728:K5735"/>
    <mergeCell ref="B5736:B5738"/>
    <mergeCell ref="I5736:I5738"/>
    <mergeCell ref="J5736:K5738"/>
    <mergeCell ref="J5723:K5723"/>
    <mergeCell ref="B5724:B5725"/>
    <mergeCell ref="I5724:I5725"/>
    <mergeCell ref="J5724:K5725"/>
    <mergeCell ref="B5726:B5727"/>
    <mergeCell ref="I5726:I5727"/>
    <mergeCell ref="J5726:K5727"/>
    <mergeCell ref="B5717:B5718"/>
    <mergeCell ref="I5717:I5718"/>
    <mergeCell ref="J5717:K5718"/>
    <mergeCell ref="B5719:B5722"/>
    <mergeCell ref="I5719:I5722"/>
    <mergeCell ref="J5719:K5722"/>
    <mergeCell ref="B5755:B5757"/>
    <mergeCell ref="I5755:I5757"/>
    <mergeCell ref="J5755:K5757"/>
    <mergeCell ref="J5758:K5758"/>
    <mergeCell ref="B5759:B5760"/>
    <mergeCell ref="I5759:I5760"/>
    <mergeCell ref="J5759:K5760"/>
    <mergeCell ref="B5750:B5751"/>
    <mergeCell ref="I5750:I5751"/>
    <mergeCell ref="J5750:K5751"/>
    <mergeCell ref="B5752:B5754"/>
    <mergeCell ref="I5752:I5754"/>
    <mergeCell ref="J5752:K5754"/>
    <mergeCell ref="B5739:B5743"/>
    <mergeCell ref="I5739:I5743"/>
    <mergeCell ref="J5739:K5743"/>
    <mergeCell ref="B5744:B5749"/>
    <mergeCell ref="I5744:I5749"/>
    <mergeCell ref="J5744:K5749"/>
    <mergeCell ref="B5779:B5783"/>
    <mergeCell ref="I5779:I5783"/>
    <mergeCell ref="J5779:K5783"/>
    <mergeCell ref="B5784:B5787"/>
    <mergeCell ref="I5784:I5787"/>
    <mergeCell ref="J5784:K5787"/>
    <mergeCell ref="B5771:B5773"/>
    <mergeCell ref="I5771:I5773"/>
    <mergeCell ref="J5771:K5773"/>
    <mergeCell ref="B5774:B5778"/>
    <mergeCell ref="I5774:I5778"/>
    <mergeCell ref="J5774:K5778"/>
    <mergeCell ref="B5761:B5763"/>
    <mergeCell ref="I5761:I5763"/>
    <mergeCell ref="J5761:K5763"/>
    <mergeCell ref="B5764:B5770"/>
    <mergeCell ref="I5764:I5770"/>
    <mergeCell ref="J5764:K5770"/>
    <mergeCell ref="B5806:B5808"/>
    <mergeCell ref="I5806:I5808"/>
    <mergeCell ref="J5806:K5808"/>
    <mergeCell ref="B5809:B5810"/>
    <mergeCell ref="I5809:I5810"/>
    <mergeCell ref="J5809:K5810"/>
    <mergeCell ref="B5801:B5802"/>
    <mergeCell ref="I5801:I5802"/>
    <mergeCell ref="J5801:K5802"/>
    <mergeCell ref="B5803:B5805"/>
    <mergeCell ref="I5803:I5805"/>
    <mergeCell ref="J5803:K5805"/>
    <mergeCell ref="J5788:K5788"/>
    <mergeCell ref="B5789:B5792"/>
    <mergeCell ref="I5789:I5792"/>
    <mergeCell ref="J5789:K5792"/>
    <mergeCell ref="J5793:K5793"/>
    <mergeCell ref="B5794:B5800"/>
    <mergeCell ref="I5794:I5800"/>
    <mergeCell ref="J5794:K5800"/>
    <mergeCell ref="J5822:K5822"/>
    <mergeCell ref="B5823:B5825"/>
    <mergeCell ref="I5823:I5825"/>
    <mergeCell ref="J5823:K5825"/>
    <mergeCell ref="B5826:B5829"/>
    <mergeCell ref="I5826:I5829"/>
    <mergeCell ref="J5826:K5829"/>
    <mergeCell ref="B5817:B5818"/>
    <mergeCell ref="I5817:I5818"/>
    <mergeCell ref="J5817:K5818"/>
    <mergeCell ref="B5819:B5821"/>
    <mergeCell ref="I5819:I5821"/>
    <mergeCell ref="J5819:K5821"/>
    <mergeCell ref="B5811:B5813"/>
    <mergeCell ref="I5811:I5813"/>
    <mergeCell ref="J5811:K5813"/>
    <mergeCell ref="J5814:K5814"/>
    <mergeCell ref="J5815:K5815"/>
    <mergeCell ref="J5816:K5816"/>
    <mergeCell ref="B5843:B5844"/>
    <mergeCell ref="I5843:I5844"/>
    <mergeCell ref="J5843:K5844"/>
    <mergeCell ref="B5845:B5847"/>
    <mergeCell ref="I5845:I5847"/>
    <mergeCell ref="J5845:K5847"/>
    <mergeCell ref="B5837:B5838"/>
    <mergeCell ref="I5837:I5838"/>
    <mergeCell ref="J5837:K5838"/>
    <mergeCell ref="B5839:B5842"/>
    <mergeCell ref="I5839:I5842"/>
    <mergeCell ref="J5839:K5842"/>
    <mergeCell ref="B5830:B5831"/>
    <mergeCell ref="I5830:I5831"/>
    <mergeCell ref="J5830:K5831"/>
    <mergeCell ref="J5832:K5832"/>
    <mergeCell ref="B5833:B5836"/>
    <mergeCell ref="I5833:I5836"/>
    <mergeCell ref="J5833:K5836"/>
    <mergeCell ref="B5950:B5952"/>
    <mergeCell ref="I5950:I5952"/>
    <mergeCell ref="J5950:K5952"/>
    <mergeCell ref="B5953:B5954"/>
    <mergeCell ref="I5953:I5954"/>
    <mergeCell ref="J5953:K5954"/>
    <mergeCell ref="J5912:K5912"/>
    <mergeCell ref="J5913:K5913"/>
    <mergeCell ref="B5914:B5938"/>
    <mergeCell ref="I5914:I5938"/>
    <mergeCell ref="J5914:K5938"/>
    <mergeCell ref="B5939:B5949"/>
    <mergeCell ref="I5939:I5949"/>
    <mergeCell ref="J5939:K5949"/>
    <mergeCell ref="B5848:B5902"/>
    <mergeCell ref="I5848:I5902"/>
    <mergeCell ref="J5848:K5902"/>
    <mergeCell ref="J5903:K5903"/>
    <mergeCell ref="B5904:B5911"/>
    <mergeCell ref="I5904:I5911"/>
    <mergeCell ref="J5904:K5911"/>
    <mergeCell ref="B5970:B5976"/>
    <mergeCell ref="I5970:I5976"/>
    <mergeCell ref="J5970:K5976"/>
    <mergeCell ref="B5977:B5978"/>
    <mergeCell ref="I5977:I5978"/>
    <mergeCell ref="J5977:K5978"/>
    <mergeCell ref="J5962:K5962"/>
    <mergeCell ref="J5963:K5963"/>
    <mergeCell ref="B5964:B5968"/>
    <mergeCell ref="I5964:I5968"/>
    <mergeCell ref="J5964:K5968"/>
    <mergeCell ref="J5969:K5969"/>
    <mergeCell ref="B5955:B5958"/>
    <mergeCell ref="I5955:I5958"/>
    <mergeCell ref="J5955:K5958"/>
    <mergeCell ref="B5959:B5961"/>
    <mergeCell ref="I5959:I5961"/>
    <mergeCell ref="J5959:K5961"/>
    <mergeCell ref="B5991:B5992"/>
    <mergeCell ref="I5991:I5992"/>
    <mergeCell ref="J5991:K5992"/>
    <mergeCell ref="B5993:B5994"/>
    <mergeCell ref="I5993:I5994"/>
    <mergeCell ref="J5993:K5994"/>
    <mergeCell ref="J5985:K5985"/>
    <mergeCell ref="J5986:K5986"/>
    <mergeCell ref="J5987:K5987"/>
    <mergeCell ref="B5988:B5990"/>
    <mergeCell ref="I5988:I5990"/>
    <mergeCell ref="J5988:K5990"/>
    <mergeCell ref="B5979:B5982"/>
    <mergeCell ref="I5979:I5982"/>
    <mergeCell ref="J5979:K5982"/>
    <mergeCell ref="B5983:B5984"/>
    <mergeCell ref="I5983:I5984"/>
    <mergeCell ref="J5983:K5984"/>
    <mergeCell ref="J6010:K6010"/>
    <mergeCell ref="J6011:K6011"/>
    <mergeCell ref="J6012:K6012"/>
    <mergeCell ref="J6013:K6013"/>
    <mergeCell ref="J6014:K6014"/>
    <mergeCell ref="J6015:K6015"/>
    <mergeCell ref="J6004:K6004"/>
    <mergeCell ref="J6005:K6005"/>
    <mergeCell ref="J6006:K6006"/>
    <mergeCell ref="B6007:B6009"/>
    <mergeCell ref="I6007:I6009"/>
    <mergeCell ref="J6007:K6009"/>
    <mergeCell ref="J5995:K5995"/>
    <mergeCell ref="B5996:B5999"/>
    <mergeCell ref="I5996:I5999"/>
    <mergeCell ref="J5996:K5999"/>
    <mergeCell ref="J6000:K6000"/>
    <mergeCell ref="B6001:B6003"/>
    <mergeCell ref="I6001:I6003"/>
    <mergeCell ref="J6001:K6003"/>
    <mergeCell ref="B6030:B6032"/>
    <mergeCell ref="I6030:I6032"/>
    <mergeCell ref="J6030:K6032"/>
    <mergeCell ref="B6033:B6039"/>
    <mergeCell ref="I6033:I6039"/>
    <mergeCell ref="J6033:K6039"/>
    <mergeCell ref="J6023:K6023"/>
    <mergeCell ref="J6024:K6024"/>
    <mergeCell ref="J6025:K6025"/>
    <mergeCell ref="B6026:B6029"/>
    <mergeCell ref="I6026:I6029"/>
    <mergeCell ref="J6026:K6029"/>
    <mergeCell ref="B6016:B6019"/>
    <mergeCell ref="I6016:I6019"/>
    <mergeCell ref="J6016:K6019"/>
    <mergeCell ref="B6020:B6022"/>
    <mergeCell ref="I6020:I6022"/>
    <mergeCell ref="J6020:K6022"/>
    <mergeCell ref="J6051:K6051"/>
    <mergeCell ref="J6052:K6052"/>
    <mergeCell ref="B6053:B6059"/>
    <mergeCell ref="I6053:I6059"/>
    <mergeCell ref="J6053:K6059"/>
    <mergeCell ref="J6060:K6060"/>
    <mergeCell ref="J6045:K6045"/>
    <mergeCell ref="B6046:B6047"/>
    <mergeCell ref="I6046:I6047"/>
    <mergeCell ref="J6046:K6047"/>
    <mergeCell ref="B6048:B6050"/>
    <mergeCell ref="I6048:I6050"/>
    <mergeCell ref="J6048:K6050"/>
    <mergeCell ref="B6040:B6041"/>
    <mergeCell ref="I6040:I6041"/>
    <mergeCell ref="J6040:K6041"/>
    <mergeCell ref="B6042:B6044"/>
    <mergeCell ref="I6042:I6044"/>
    <mergeCell ref="J6042:K6044"/>
    <mergeCell ref="B6074:B6077"/>
    <mergeCell ref="I6074:I6077"/>
    <mergeCell ref="J6074:K6077"/>
    <mergeCell ref="J6078:K6078"/>
    <mergeCell ref="B6079:B6081"/>
    <mergeCell ref="I6079:I6081"/>
    <mergeCell ref="J6079:K6081"/>
    <mergeCell ref="J6066:K6066"/>
    <mergeCell ref="B6067:B6068"/>
    <mergeCell ref="I6067:I6068"/>
    <mergeCell ref="J6067:K6068"/>
    <mergeCell ref="J6069:K6069"/>
    <mergeCell ref="B6070:B6073"/>
    <mergeCell ref="I6070:I6073"/>
    <mergeCell ref="J6070:K6073"/>
    <mergeCell ref="J6061:K6061"/>
    <mergeCell ref="B6062:B6063"/>
    <mergeCell ref="I6062:I6063"/>
    <mergeCell ref="J6062:K6063"/>
    <mergeCell ref="J6064:K6064"/>
    <mergeCell ref="J6065:K6065"/>
    <mergeCell ref="B6093:B6097"/>
    <mergeCell ref="I6093:I6097"/>
    <mergeCell ref="J6093:K6097"/>
    <mergeCell ref="B6098:B6105"/>
    <mergeCell ref="I6098:I6105"/>
    <mergeCell ref="J6098:K6105"/>
    <mergeCell ref="J6088:K6088"/>
    <mergeCell ref="J6089:K6089"/>
    <mergeCell ref="B6090:B6091"/>
    <mergeCell ref="I6090:I6091"/>
    <mergeCell ref="J6090:K6091"/>
    <mergeCell ref="J6092:K6092"/>
    <mergeCell ref="J6082:K6082"/>
    <mergeCell ref="B6083:B6084"/>
    <mergeCell ref="I6083:I6084"/>
    <mergeCell ref="J6083:K6084"/>
    <mergeCell ref="J6085:K6085"/>
    <mergeCell ref="B6086:B6087"/>
    <mergeCell ref="I6086:I6087"/>
    <mergeCell ref="J6086:K6087"/>
    <mergeCell ref="J6120:K6120"/>
    <mergeCell ref="J6121:K6121"/>
    <mergeCell ref="B6122:B6124"/>
    <mergeCell ref="I6122:I6124"/>
    <mergeCell ref="J6122:K6124"/>
    <mergeCell ref="B6125:B6134"/>
    <mergeCell ref="I6125:I6134"/>
    <mergeCell ref="J6125:K6134"/>
    <mergeCell ref="J6113:K6113"/>
    <mergeCell ref="J6114:K6114"/>
    <mergeCell ref="B6115:B6116"/>
    <mergeCell ref="I6115:I6116"/>
    <mergeCell ref="J6115:K6116"/>
    <mergeCell ref="B6117:B6119"/>
    <mergeCell ref="I6117:I6119"/>
    <mergeCell ref="J6117:K6119"/>
    <mergeCell ref="J6106:K6106"/>
    <mergeCell ref="B6107:B6109"/>
    <mergeCell ref="I6107:I6109"/>
    <mergeCell ref="J6107:K6109"/>
    <mergeCell ref="J6110:K6110"/>
    <mergeCell ref="B6111:B6112"/>
    <mergeCell ref="I6111:I6112"/>
    <mergeCell ref="J6111:K6112"/>
    <mergeCell ref="J6162:K6162"/>
    <mergeCell ref="B6163:B6164"/>
    <mergeCell ref="I6163:I6164"/>
    <mergeCell ref="J6163:K6164"/>
    <mergeCell ref="J6165:K6165"/>
    <mergeCell ref="J6166:K6166"/>
    <mergeCell ref="B6141:B6158"/>
    <mergeCell ref="I6141:I6158"/>
    <mergeCell ref="J6141:K6158"/>
    <mergeCell ref="B6159:B6161"/>
    <mergeCell ref="I6159:I6161"/>
    <mergeCell ref="J6159:K6161"/>
    <mergeCell ref="J6135:K6135"/>
    <mergeCell ref="J6136:K6136"/>
    <mergeCell ref="B6137:B6138"/>
    <mergeCell ref="I6137:I6138"/>
    <mergeCell ref="J6137:K6138"/>
    <mergeCell ref="B6139:B6140"/>
    <mergeCell ref="I6139:I6140"/>
    <mergeCell ref="J6139:K6140"/>
    <mergeCell ref="J6180:K6180"/>
    <mergeCell ref="B6181:B6183"/>
    <mergeCell ref="I6181:I6183"/>
    <mergeCell ref="J6181:K6183"/>
    <mergeCell ref="J6184:K6184"/>
    <mergeCell ref="B6185:B6187"/>
    <mergeCell ref="I6185:I6187"/>
    <mergeCell ref="J6185:K6187"/>
    <mergeCell ref="J6174:K6174"/>
    <mergeCell ref="B6175:B6176"/>
    <mergeCell ref="I6175:I6176"/>
    <mergeCell ref="J6175:K6176"/>
    <mergeCell ref="J6177:K6177"/>
    <mergeCell ref="B6178:B6179"/>
    <mergeCell ref="I6178:I6179"/>
    <mergeCell ref="J6178:K6179"/>
    <mergeCell ref="J6167:K6167"/>
    <mergeCell ref="B6168:B6169"/>
    <mergeCell ref="I6168:I6169"/>
    <mergeCell ref="J6168:K6169"/>
    <mergeCell ref="B6170:B6173"/>
    <mergeCell ref="I6170:I6173"/>
    <mergeCell ref="J6170:K6173"/>
    <mergeCell ref="J6200:K6200"/>
    <mergeCell ref="B6201:B6204"/>
    <mergeCell ref="I6201:I6204"/>
    <mergeCell ref="J6201:K6204"/>
    <mergeCell ref="B6205:B6210"/>
    <mergeCell ref="I6205:I6210"/>
    <mergeCell ref="J6205:K6210"/>
    <mergeCell ref="J6194:K6194"/>
    <mergeCell ref="J6195:K6195"/>
    <mergeCell ref="B6196:B6197"/>
    <mergeCell ref="I6196:I6197"/>
    <mergeCell ref="J6196:K6197"/>
    <mergeCell ref="B6198:B6199"/>
    <mergeCell ref="I6198:I6199"/>
    <mergeCell ref="J6198:K6199"/>
    <mergeCell ref="J6188:K6188"/>
    <mergeCell ref="J6189:K6189"/>
    <mergeCell ref="B6190:B6192"/>
    <mergeCell ref="I6190:I6192"/>
    <mergeCell ref="J6190:K6192"/>
    <mergeCell ref="J6193:K6193"/>
    <mergeCell ref="J6223:K6223"/>
    <mergeCell ref="B6224:B6227"/>
    <mergeCell ref="I6224:I6227"/>
    <mergeCell ref="J6224:K6227"/>
    <mergeCell ref="J6228:K6228"/>
    <mergeCell ref="B6229:B6234"/>
    <mergeCell ref="I6229:I6234"/>
    <mergeCell ref="J6229:K6234"/>
    <mergeCell ref="J6216:K6216"/>
    <mergeCell ref="B6217:B6219"/>
    <mergeCell ref="I6217:I6219"/>
    <mergeCell ref="J6217:K6219"/>
    <mergeCell ref="B6220:B6222"/>
    <mergeCell ref="I6220:I6222"/>
    <mergeCell ref="J6220:K6222"/>
    <mergeCell ref="B6211:B6212"/>
    <mergeCell ref="I6211:I6212"/>
    <mergeCell ref="J6211:K6212"/>
    <mergeCell ref="J6213:K6213"/>
    <mergeCell ref="J6214:K6214"/>
    <mergeCell ref="J6215:K6215"/>
    <mergeCell ref="J6247:K6247"/>
    <mergeCell ref="B6248:B6249"/>
    <mergeCell ref="I6248:I6249"/>
    <mergeCell ref="J6248:K6249"/>
    <mergeCell ref="J6250:K6250"/>
    <mergeCell ref="J6251:K6251"/>
    <mergeCell ref="B6240:B6242"/>
    <mergeCell ref="I6240:I6242"/>
    <mergeCell ref="J6240:K6242"/>
    <mergeCell ref="B6243:B6246"/>
    <mergeCell ref="I6243:I6246"/>
    <mergeCell ref="J6243:K6246"/>
    <mergeCell ref="B6235:B6236"/>
    <mergeCell ref="I6235:I6236"/>
    <mergeCell ref="J6235:K6236"/>
    <mergeCell ref="J6237:K6237"/>
    <mergeCell ref="B6238:B6239"/>
    <mergeCell ref="I6238:I6239"/>
    <mergeCell ref="J6238:K6239"/>
    <mergeCell ref="B6268:B6269"/>
    <mergeCell ref="I6268:I6269"/>
    <mergeCell ref="J6268:K6269"/>
    <mergeCell ref="B6270:B6272"/>
    <mergeCell ref="I6270:I6272"/>
    <mergeCell ref="J6270:K6272"/>
    <mergeCell ref="B6262:B6264"/>
    <mergeCell ref="I6262:I6264"/>
    <mergeCell ref="J6262:K6264"/>
    <mergeCell ref="J6265:K6265"/>
    <mergeCell ref="J6266:K6266"/>
    <mergeCell ref="J6267:K6267"/>
    <mergeCell ref="J6252:K6252"/>
    <mergeCell ref="J6253:K6253"/>
    <mergeCell ref="J6254:K6254"/>
    <mergeCell ref="J6255:K6255"/>
    <mergeCell ref="J6256:K6256"/>
    <mergeCell ref="B6257:B6261"/>
    <mergeCell ref="I6257:I6261"/>
    <mergeCell ref="J6257:K6261"/>
    <mergeCell ref="B6290:B6292"/>
    <mergeCell ref="I6290:I6292"/>
    <mergeCell ref="J6290:K6292"/>
    <mergeCell ref="B6293:B6295"/>
    <mergeCell ref="I6293:I6295"/>
    <mergeCell ref="J6293:K6295"/>
    <mergeCell ref="J6282:K6282"/>
    <mergeCell ref="B6283:B6285"/>
    <mergeCell ref="I6283:I6285"/>
    <mergeCell ref="J6283:K6285"/>
    <mergeCell ref="B6286:B6289"/>
    <mergeCell ref="I6286:I6289"/>
    <mergeCell ref="J6286:K6289"/>
    <mergeCell ref="J6273:K6273"/>
    <mergeCell ref="B6274:B6277"/>
    <mergeCell ref="I6274:I6277"/>
    <mergeCell ref="J6274:K6277"/>
    <mergeCell ref="B6278:B6281"/>
    <mergeCell ref="I6278:I6281"/>
    <mergeCell ref="J6278:K6281"/>
    <mergeCell ref="B6310:B6314"/>
    <mergeCell ref="I6310:I6314"/>
    <mergeCell ref="J6310:K6314"/>
    <mergeCell ref="B6315:B6607"/>
    <mergeCell ref="I6315:I6607"/>
    <mergeCell ref="J6315:K6607"/>
    <mergeCell ref="B6305:B6306"/>
    <mergeCell ref="I6305:I6306"/>
    <mergeCell ref="J6305:K6306"/>
    <mergeCell ref="B6307:B6309"/>
    <mergeCell ref="I6307:I6309"/>
    <mergeCell ref="J6307:K6309"/>
    <mergeCell ref="B6296:B6301"/>
    <mergeCell ref="I6296:I6301"/>
    <mergeCell ref="J6296:K6301"/>
    <mergeCell ref="J6302:K6302"/>
    <mergeCell ref="J6303:K6303"/>
    <mergeCell ref="J6304:K6304"/>
    <mergeCell ref="B6620:B6622"/>
    <mergeCell ref="I6620:I6622"/>
    <mergeCell ref="J6620:K6622"/>
    <mergeCell ref="B6623:B6624"/>
    <mergeCell ref="I6623:I6624"/>
    <mergeCell ref="J6623:K6624"/>
    <mergeCell ref="B6615:B6617"/>
    <mergeCell ref="I6615:I6617"/>
    <mergeCell ref="J6615:K6617"/>
    <mergeCell ref="B6618:B6619"/>
    <mergeCell ref="I6618:I6619"/>
    <mergeCell ref="J6618:K6619"/>
    <mergeCell ref="B6608:B6610"/>
    <mergeCell ref="I6608:I6610"/>
    <mergeCell ref="J6608:K6610"/>
    <mergeCell ref="B6611:B6614"/>
    <mergeCell ref="I6611:I6614"/>
    <mergeCell ref="J6611:K6614"/>
    <mergeCell ref="B6646:B6648"/>
    <mergeCell ref="I6646:I6648"/>
    <mergeCell ref="J6646:K6648"/>
    <mergeCell ref="B6649:B6654"/>
    <mergeCell ref="I6649:I6654"/>
    <mergeCell ref="J6649:K6654"/>
    <mergeCell ref="B6638:B6642"/>
    <mergeCell ref="I6638:I6642"/>
    <mergeCell ref="J6638:K6642"/>
    <mergeCell ref="B6643:B6645"/>
    <mergeCell ref="I6643:I6645"/>
    <mergeCell ref="J6643:K6645"/>
    <mergeCell ref="B6625:B6627"/>
    <mergeCell ref="I6625:I6627"/>
    <mergeCell ref="J6625:K6627"/>
    <mergeCell ref="B6628:B6637"/>
    <mergeCell ref="I6628:I6637"/>
    <mergeCell ref="J6628:K6637"/>
    <mergeCell ref="B6668:B6669"/>
    <mergeCell ref="I6668:I6669"/>
    <mergeCell ref="J6668:K6669"/>
    <mergeCell ref="B6670:B6671"/>
    <mergeCell ref="I6670:I6671"/>
    <mergeCell ref="J6670:K6671"/>
    <mergeCell ref="B6661:B6664"/>
    <mergeCell ref="I6661:I6664"/>
    <mergeCell ref="J6661:K6664"/>
    <mergeCell ref="B6665:B6667"/>
    <mergeCell ref="I6665:I6667"/>
    <mergeCell ref="J6665:K6667"/>
    <mergeCell ref="B6655:B6658"/>
    <mergeCell ref="I6655:I6658"/>
    <mergeCell ref="J6655:K6658"/>
    <mergeCell ref="B6659:B6660"/>
    <mergeCell ref="I6659:I6660"/>
    <mergeCell ref="J6659:K6660"/>
    <mergeCell ref="B6688:B6690"/>
    <mergeCell ref="I6688:I6690"/>
    <mergeCell ref="J6688:K6690"/>
    <mergeCell ref="B6691:B6696"/>
    <mergeCell ref="I6691:I6696"/>
    <mergeCell ref="J6691:K6696"/>
    <mergeCell ref="J6682:K6682"/>
    <mergeCell ref="J6683:K6683"/>
    <mergeCell ref="B6684:B6686"/>
    <mergeCell ref="I6684:I6686"/>
    <mergeCell ref="J6684:K6686"/>
    <mergeCell ref="J6687:K6687"/>
    <mergeCell ref="B6672:B6675"/>
    <mergeCell ref="I6672:I6675"/>
    <mergeCell ref="J6672:K6675"/>
    <mergeCell ref="B6676:B6681"/>
    <mergeCell ref="I6676:I6681"/>
    <mergeCell ref="J6676:K6681"/>
    <mergeCell ref="J6715:K6715"/>
    <mergeCell ref="B6716:B6720"/>
    <mergeCell ref="I6716:I6720"/>
    <mergeCell ref="J6716:K6720"/>
    <mergeCell ref="B6721:B6723"/>
    <mergeCell ref="I6721:I6723"/>
    <mergeCell ref="J6721:K6723"/>
    <mergeCell ref="B6709:B6711"/>
    <mergeCell ref="I6709:I6711"/>
    <mergeCell ref="J6709:K6711"/>
    <mergeCell ref="J6712:K6712"/>
    <mergeCell ref="B6713:B6714"/>
    <mergeCell ref="I6713:I6714"/>
    <mergeCell ref="J6713:K6714"/>
    <mergeCell ref="B6697:B6701"/>
    <mergeCell ref="I6697:I6701"/>
    <mergeCell ref="J6697:K6701"/>
    <mergeCell ref="B6702:B6708"/>
    <mergeCell ref="I6702:I6708"/>
    <mergeCell ref="J6702:K6708"/>
    <mergeCell ref="B6739:B6740"/>
    <mergeCell ref="I6739:I6740"/>
    <mergeCell ref="J6739:K6740"/>
    <mergeCell ref="B6741:B6742"/>
    <mergeCell ref="I6741:I6742"/>
    <mergeCell ref="J6741:K6742"/>
    <mergeCell ref="B6729:B6736"/>
    <mergeCell ref="I6729:I6736"/>
    <mergeCell ref="J6729:K6736"/>
    <mergeCell ref="B6737:B6738"/>
    <mergeCell ref="I6737:I6738"/>
    <mergeCell ref="J6737:K6738"/>
    <mergeCell ref="J6724:K6724"/>
    <mergeCell ref="B6725:B6726"/>
    <mergeCell ref="I6725:I6726"/>
    <mergeCell ref="J6725:K6726"/>
    <mergeCell ref="B6727:B6728"/>
    <mergeCell ref="I6727:I6728"/>
    <mergeCell ref="J6727:K6728"/>
    <mergeCell ref="B6758:B6761"/>
    <mergeCell ref="I6758:I6761"/>
    <mergeCell ref="J6758:K6761"/>
    <mergeCell ref="B6762:B6763"/>
    <mergeCell ref="I6762:I6763"/>
    <mergeCell ref="J6762:K6763"/>
    <mergeCell ref="J6753:K6753"/>
    <mergeCell ref="B6754:B6755"/>
    <mergeCell ref="I6754:I6755"/>
    <mergeCell ref="J6754:K6755"/>
    <mergeCell ref="B6756:B6757"/>
    <mergeCell ref="I6756:I6757"/>
    <mergeCell ref="J6756:K6757"/>
    <mergeCell ref="B6743:B6748"/>
    <mergeCell ref="I6743:I6748"/>
    <mergeCell ref="J6743:K6748"/>
    <mergeCell ref="B6749:B6752"/>
    <mergeCell ref="I6749:I6752"/>
    <mergeCell ref="J6749:K6752"/>
    <mergeCell ref="B6780:B6785"/>
    <mergeCell ref="I6780:I6785"/>
    <mergeCell ref="J6780:K6785"/>
    <mergeCell ref="J6786:K6786"/>
    <mergeCell ref="B6787:B6790"/>
    <mergeCell ref="I6787:I6790"/>
    <mergeCell ref="J6787:K6790"/>
    <mergeCell ref="B6775:B6776"/>
    <mergeCell ref="I6775:I6776"/>
    <mergeCell ref="J6775:K6776"/>
    <mergeCell ref="B6777:B6779"/>
    <mergeCell ref="I6777:I6779"/>
    <mergeCell ref="J6777:K6779"/>
    <mergeCell ref="B6764:B6766"/>
    <mergeCell ref="I6764:I6766"/>
    <mergeCell ref="J6764:K6766"/>
    <mergeCell ref="B6767:B6774"/>
    <mergeCell ref="I6767:I6774"/>
    <mergeCell ref="J6767:K6774"/>
    <mergeCell ref="B6811:B6812"/>
    <mergeCell ref="I6811:I6812"/>
    <mergeCell ref="J6811:K6812"/>
    <mergeCell ref="B6813:B6816"/>
    <mergeCell ref="I6813:I6816"/>
    <mergeCell ref="J6813:K6816"/>
    <mergeCell ref="J6803:K6803"/>
    <mergeCell ref="B6804:B6806"/>
    <mergeCell ref="I6804:I6806"/>
    <mergeCell ref="J6804:K6806"/>
    <mergeCell ref="B6807:B6810"/>
    <mergeCell ref="I6807:I6810"/>
    <mergeCell ref="J6807:K6810"/>
    <mergeCell ref="J6791:K6791"/>
    <mergeCell ref="B6792:B6795"/>
    <mergeCell ref="I6792:I6795"/>
    <mergeCell ref="J6792:K6795"/>
    <mergeCell ref="B6796:B6802"/>
    <mergeCell ref="I6796:I6802"/>
    <mergeCell ref="J6796:K6802"/>
    <mergeCell ref="B6828:B6829"/>
    <mergeCell ref="I6828:I6829"/>
    <mergeCell ref="J6828:K6829"/>
    <mergeCell ref="J6830:K6830"/>
    <mergeCell ref="J6831:K6831"/>
    <mergeCell ref="J6832:K6832"/>
    <mergeCell ref="B6822:B6824"/>
    <mergeCell ref="I6822:I6824"/>
    <mergeCell ref="J6822:K6824"/>
    <mergeCell ref="B6825:B6827"/>
    <mergeCell ref="I6825:I6827"/>
    <mergeCell ref="J6825:K6827"/>
    <mergeCell ref="B6817:B6819"/>
    <mergeCell ref="I6817:I6819"/>
    <mergeCell ref="J6817:K6819"/>
    <mergeCell ref="B6820:B6821"/>
    <mergeCell ref="I6820:I6821"/>
    <mergeCell ref="J6820:K6821"/>
    <mergeCell ref="B6847:B6849"/>
    <mergeCell ref="I6847:I6849"/>
    <mergeCell ref="J6847:K6849"/>
    <mergeCell ref="B6850:B6853"/>
    <mergeCell ref="I6850:I6853"/>
    <mergeCell ref="J6850:K6853"/>
    <mergeCell ref="B6839:B6842"/>
    <mergeCell ref="I6839:I6842"/>
    <mergeCell ref="J6839:K6842"/>
    <mergeCell ref="B6843:B6846"/>
    <mergeCell ref="I6843:I6846"/>
    <mergeCell ref="J6843:K6846"/>
    <mergeCell ref="J6833:K6833"/>
    <mergeCell ref="B6834:B6835"/>
    <mergeCell ref="I6834:I6835"/>
    <mergeCell ref="J6834:K6835"/>
    <mergeCell ref="B6836:B6838"/>
    <mergeCell ref="I6836:I6838"/>
    <mergeCell ref="J6836:K6838"/>
    <mergeCell ref="J6867:K6867"/>
    <mergeCell ref="B6868:B6871"/>
    <mergeCell ref="I6868:I6871"/>
    <mergeCell ref="J6868:K6871"/>
    <mergeCell ref="B6872:B6876"/>
    <mergeCell ref="I6872:I6876"/>
    <mergeCell ref="J6872:K6876"/>
    <mergeCell ref="B6861:B6862"/>
    <mergeCell ref="I6861:I6862"/>
    <mergeCell ref="J6861:K6862"/>
    <mergeCell ref="B6863:B6866"/>
    <mergeCell ref="I6863:I6866"/>
    <mergeCell ref="J6863:K6866"/>
    <mergeCell ref="B6854:B6857"/>
    <mergeCell ref="I6854:I6857"/>
    <mergeCell ref="J6854:K6857"/>
    <mergeCell ref="B6858:B6860"/>
    <mergeCell ref="I6858:I6860"/>
    <mergeCell ref="J6858:K6860"/>
    <mergeCell ref="B6963:B6970"/>
    <mergeCell ref="I6963:I6970"/>
    <mergeCell ref="J6963:K6970"/>
    <mergeCell ref="B6971:B6972"/>
    <mergeCell ref="I6971:I6972"/>
    <mergeCell ref="J6971:K6972"/>
    <mergeCell ref="J6949:K6949"/>
    <mergeCell ref="B6950:B6951"/>
    <mergeCell ref="I6950:I6951"/>
    <mergeCell ref="J6950:K6951"/>
    <mergeCell ref="J6952:K6952"/>
    <mergeCell ref="B6953:B6962"/>
    <mergeCell ref="I6953:I6962"/>
    <mergeCell ref="J6953:K6962"/>
    <mergeCell ref="B6877:B6938"/>
    <mergeCell ref="I6877:I6938"/>
    <mergeCell ref="J6877:K6938"/>
    <mergeCell ref="B6939:B6948"/>
    <mergeCell ref="I6939:I6948"/>
    <mergeCell ref="J6939:K6948"/>
    <mergeCell ref="B6984:B7004"/>
    <mergeCell ref="I6984:I7004"/>
    <mergeCell ref="J6984:K7004"/>
    <mergeCell ref="B7005:B7006"/>
    <mergeCell ref="I7005:I7006"/>
    <mergeCell ref="J7005:K7006"/>
    <mergeCell ref="J6978:K6978"/>
    <mergeCell ref="J6979:K6979"/>
    <mergeCell ref="J6980:K6980"/>
    <mergeCell ref="B6981:B6983"/>
    <mergeCell ref="I6981:I6983"/>
    <mergeCell ref="J6981:K6983"/>
    <mergeCell ref="J6973:K6973"/>
    <mergeCell ref="J6974:K6974"/>
    <mergeCell ref="J6975:K6975"/>
    <mergeCell ref="B6976:B6977"/>
    <mergeCell ref="I6976:I6977"/>
    <mergeCell ref="J6976:K6977"/>
    <mergeCell ref="J7017:K7017"/>
    <mergeCell ref="B7018:B7020"/>
    <mergeCell ref="I7018:I7020"/>
    <mergeCell ref="J7018:K7020"/>
    <mergeCell ref="J7021:K7021"/>
    <mergeCell ref="J7022:K7022"/>
    <mergeCell ref="B7012:B7013"/>
    <mergeCell ref="I7012:I7013"/>
    <mergeCell ref="J7012:K7013"/>
    <mergeCell ref="J7014:K7014"/>
    <mergeCell ref="J7015:K7015"/>
    <mergeCell ref="J7016:K7016"/>
    <mergeCell ref="J7007:K7007"/>
    <mergeCell ref="B7008:B7009"/>
    <mergeCell ref="I7008:I7009"/>
    <mergeCell ref="J7008:K7009"/>
    <mergeCell ref="J7010:K7010"/>
    <mergeCell ref="J7011:K7011"/>
    <mergeCell ref="B7036:B7044"/>
    <mergeCell ref="I7036:I7044"/>
    <mergeCell ref="J7036:K7044"/>
    <mergeCell ref="B7045:B7089"/>
    <mergeCell ref="I7045:I7089"/>
    <mergeCell ref="J7045:K7089"/>
    <mergeCell ref="B7029:B7031"/>
    <mergeCell ref="I7029:I7031"/>
    <mergeCell ref="J7029:K7031"/>
    <mergeCell ref="J7032:K7032"/>
    <mergeCell ref="J7033:K7033"/>
    <mergeCell ref="B7034:B7035"/>
    <mergeCell ref="I7034:I7035"/>
    <mergeCell ref="J7034:K7035"/>
    <mergeCell ref="J7023:K7023"/>
    <mergeCell ref="J7024:K7024"/>
    <mergeCell ref="J7025:K7025"/>
    <mergeCell ref="J7026:K7026"/>
    <mergeCell ref="B7027:B7028"/>
    <mergeCell ref="I7027:I7028"/>
    <mergeCell ref="J7027:K7028"/>
    <mergeCell ref="B7101:B7102"/>
    <mergeCell ref="I7101:I7102"/>
    <mergeCell ref="J7101:K7102"/>
    <mergeCell ref="B7103:B7104"/>
    <mergeCell ref="I7103:I7104"/>
    <mergeCell ref="J7103:K7104"/>
    <mergeCell ref="J7096:K7096"/>
    <mergeCell ref="B7097:B7098"/>
    <mergeCell ref="I7097:I7098"/>
    <mergeCell ref="J7097:K7098"/>
    <mergeCell ref="B7099:B7100"/>
    <mergeCell ref="I7099:I7100"/>
    <mergeCell ref="J7099:K7100"/>
    <mergeCell ref="J7090:K7090"/>
    <mergeCell ref="J7091:K7091"/>
    <mergeCell ref="J7092:K7092"/>
    <mergeCell ref="J7093:K7093"/>
    <mergeCell ref="J7094:K7094"/>
    <mergeCell ref="J7095:K7095"/>
    <mergeCell ref="J7118:K7118"/>
    <mergeCell ref="J7119:K7119"/>
    <mergeCell ref="J7120:K7120"/>
    <mergeCell ref="J7121:K7121"/>
    <mergeCell ref="J7122:K7122"/>
    <mergeCell ref="J7123:K7123"/>
    <mergeCell ref="B7113:B7114"/>
    <mergeCell ref="I7113:I7114"/>
    <mergeCell ref="J7113:K7114"/>
    <mergeCell ref="J7115:K7115"/>
    <mergeCell ref="J7116:K7116"/>
    <mergeCell ref="J7117:K7117"/>
    <mergeCell ref="J7105:K7105"/>
    <mergeCell ref="B7106:B7110"/>
    <mergeCell ref="I7106:I7110"/>
    <mergeCell ref="J7106:K7110"/>
    <mergeCell ref="J7111:K7111"/>
    <mergeCell ref="J7112:K7112"/>
    <mergeCell ref="B7157:B7158"/>
    <mergeCell ref="I7157:I7158"/>
    <mergeCell ref="J7157:K7158"/>
    <mergeCell ref="J7159:K7159"/>
    <mergeCell ref="B7160:B7161"/>
    <mergeCell ref="I7160:I7161"/>
    <mergeCell ref="J7160:K7161"/>
    <mergeCell ref="B7145:B7154"/>
    <mergeCell ref="I7145:I7154"/>
    <mergeCell ref="J7145:K7154"/>
    <mergeCell ref="B7155:B7156"/>
    <mergeCell ref="I7155:I7156"/>
    <mergeCell ref="J7155:K7156"/>
    <mergeCell ref="J7124:K7124"/>
    <mergeCell ref="B7125:B7140"/>
    <mergeCell ref="I7125:I7140"/>
    <mergeCell ref="J7125:K7140"/>
    <mergeCell ref="B7141:B7144"/>
    <mergeCell ref="I7141:I7144"/>
    <mergeCell ref="J7141:K7144"/>
    <mergeCell ref="B7256:B7257"/>
    <mergeCell ref="I7256:I7257"/>
    <mergeCell ref="J7256:K7257"/>
    <mergeCell ref="J7258:K7258"/>
    <mergeCell ref="J7259:K7259"/>
    <mergeCell ref="B7260:B7261"/>
    <mergeCell ref="I7260:I7261"/>
    <mergeCell ref="J7260:K7261"/>
    <mergeCell ref="B7172:B7249"/>
    <mergeCell ref="I7172:I7249"/>
    <mergeCell ref="J7172:K7249"/>
    <mergeCell ref="B7250:B7255"/>
    <mergeCell ref="I7250:I7255"/>
    <mergeCell ref="J7250:K7255"/>
    <mergeCell ref="B7162:B7165"/>
    <mergeCell ref="I7162:I7165"/>
    <mergeCell ref="J7162:K7165"/>
    <mergeCell ref="B7166:B7171"/>
    <mergeCell ref="I7166:I7171"/>
    <mergeCell ref="J7166:K7171"/>
    <mergeCell ref="J7273:K7273"/>
    <mergeCell ref="J7274:K7274"/>
    <mergeCell ref="J7275:K7275"/>
    <mergeCell ref="B7276:B7277"/>
    <mergeCell ref="I7276:I7277"/>
    <mergeCell ref="J7276:K7277"/>
    <mergeCell ref="J7267:K7267"/>
    <mergeCell ref="J7268:K7268"/>
    <mergeCell ref="J7269:K7269"/>
    <mergeCell ref="J7270:K7270"/>
    <mergeCell ref="J7271:K7271"/>
    <mergeCell ref="J7272:K7272"/>
    <mergeCell ref="J7262:K7262"/>
    <mergeCell ref="B7263:B7264"/>
    <mergeCell ref="I7263:I7264"/>
    <mergeCell ref="J7263:K7264"/>
    <mergeCell ref="B7265:B7266"/>
    <mergeCell ref="I7265:I7266"/>
    <mergeCell ref="J7265:K7266"/>
    <mergeCell ref="B7290:B7307"/>
    <mergeCell ref="I7290:I7307"/>
    <mergeCell ref="J7290:K7307"/>
    <mergeCell ref="J7308:K7308"/>
    <mergeCell ref="J7309:K7309"/>
    <mergeCell ref="J7310:K7310"/>
    <mergeCell ref="J7285:K7285"/>
    <mergeCell ref="J7286:K7286"/>
    <mergeCell ref="B7287:B7288"/>
    <mergeCell ref="I7287:I7288"/>
    <mergeCell ref="J7287:K7288"/>
    <mergeCell ref="J7289:K7289"/>
    <mergeCell ref="J7278:K7278"/>
    <mergeCell ref="J7279:K7279"/>
    <mergeCell ref="J7280:K7280"/>
    <mergeCell ref="J7281:K7281"/>
    <mergeCell ref="J7282:K7282"/>
    <mergeCell ref="B7283:B7284"/>
    <mergeCell ref="I7283:I7284"/>
    <mergeCell ref="J7283:K7284"/>
    <mergeCell ref="B7334:B7335"/>
    <mergeCell ref="I7334:I7335"/>
    <mergeCell ref="J7334:K7335"/>
    <mergeCell ref="B7336:B7345"/>
    <mergeCell ref="I7336:I7345"/>
    <mergeCell ref="J7336:K7345"/>
    <mergeCell ref="B7325:B7331"/>
    <mergeCell ref="I7325:I7331"/>
    <mergeCell ref="J7325:K7331"/>
    <mergeCell ref="B7332:B7333"/>
    <mergeCell ref="I7332:I7333"/>
    <mergeCell ref="J7332:K7333"/>
    <mergeCell ref="B7311:B7319"/>
    <mergeCell ref="I7311:I7319"/>
    <mergeCell ref="J7311:K7319"/>
    <mergeCell ref="J7320:K7320"/>
    <mergeCell ref="B7321:B7324"/>
    <mergeCell ref="I7321:I7324"/>
    <mergeCell ref="J7321:K7324"/>
    <mergeCell ref="J7357:K7357"/>
    <mergeCell ref="J7358:K7358"/>
    <mergeCell ref="B7359:B7360"/>
    <mergeCell ref="I7359:I7360"/>
    <mergeCell ref="J7359:K7360"/>
    <mergeCell ref="J7361:K7361"/>
    <mergeCell ref="J7351:K7351"/>
    <mergeCell ref="J7352:K7352"/>
    <mergeCell ref="J7353:K7353"/>
    <mergeCell ref="J7354:K7354"/>
    <mergeCell ref="J7355:K7355"/>
    <mergeCell ref="J7356:K7356"/>
    <mergeCell ref="J7346:K7346"/>
    <mergeCell ref="J7347:K7347"/>
    <mergeCell ref="J7348:K7348"/>
    <mergeCell ref="B7349:B7350"/>
    <mergeCell ref="I7349:I7350"/>
    <mergeCell ref="J7349:K7350"/>
    <mergeCell ref="B7379:B7395"/>
    <mergeCell ref="I7379:I7395"/>
    <mergeCell ref="J7379:K7395"/>
    <mergeCell ref="B7396:B7398"/>
    <mergeCell ref="I7396:I7398"/>
    <mergeCell ref="J7396:K7398"/>
    <mergeCell ref="J7368:K7368"/>
    <mergeCell ref="J7369:K7369"/>
    <mergeCell ref="J7370:K7370"/>
    <mergeCell ref="B7371:B7378"/>
    <mergeCell ref="I7371:I7378"/>
    <mergeCell ref="J7371:K7378"/>
    <mergeCell ref="J7362:K7362"/>
    <mergeCell ref="J7363:K7363"/>
    <mergeCell ref="J7364:K7364"/>
    <mergeCell ref="J7365:K7365"/>
    <mergeCell ref="J7366:K7366"/>
    <mergeCell ref="J7367:K7367"/>
    <mergeCell ref="B7476:B7477"/>
    <mergeCell ref="I7476:I7477"/>
    <mergeCell ref="J7476:K7477"/>
    <mergeCell ref="J7478:K7478"/>
    <mergeCell ref="J7479:K7479"/>
    <mergeCell ref="J7480:K7480"/>
    <mergeCell ref="J7470:K7470"/>
    <mergeCell ref="B7471:B7472"/>
    <mergeCell ref="I7471:I7472"/>
    <mergeCell ref="J7471:K7472"/>
    <mergeCell ref="J7473:K7473"/>
    <mergeCell ref="B7474:B7475"/>
    <mergeCell ref="I7474:I7475"/>
    <mergeCell ref="J7474:K7475"/>
    <mergeCell ref="B7399:B7447"/>
    <mergeCell ref="I7399:I7447"/>
    <mergeCell ref="J7399:K7447"/>
    <mergeCell ref="B7448:B7469"/>
    <mergeCell ref="I7448:I7469"/>
    <mergeCell ref="J7448:K7469"/>
    <mergeCell ref="J7491:K7491"/>
    <mergeCell ref="J7492:K7492"/>
    <mergeCell ref="J7493:K7493"/>
    <mergeCell ref="J7494:K7494"/>
    <mergeCell ref="J7495:K7495"/>
    <mergeCell ref="J7496:K7496"/>
    <mergeCell ref="J7486:K7486"/>
    <mergeCell ref="J7487:K7487"/>
    <mergeCell ref="J7488:K7488"/>
    <mergeCell ref="B7489:B7490"/>
    <mergeCell ref="I7489:I7490"/>
    <mergeCell ref="J7489:K7490"/>
    <mergeCell ref="J7481:K7481"/>
    <mergeCell ref="J7482:K7482"/>
    <mergeCell ref="J7483:K7483"/>
    <mergeCell ref="B7484:B7485"/>
    <mergeCell ref="I7484:I7485"/>
    <mergeCell ref="J7484:K7485"/>
    <mergeCell ref="J7508:K7508"/>
    <mergeCell ref="J7509:K7509"/>
    <mergeCell ref="B7510:B7511"/>
    <mergeCell ref="I7510:I7511"/>
    <mergeCell ref="J7510:K7511"/>
    <mergeCell ref="B7512:B7522"/>
    <mergeCell ref="I7512:I7522"/>
    <mergeCell ref="J7512:K7522"/>
    <mergeCell ref="J7503:K7503"/>
    <mergeCell ref="J7504:K7504"/>
    <mergeCell ref="B7505:B7506"/>
    <mergeCell ref="I7505:I7506"/>
    <mergeCell ref="J7505:K7506"/>
    <mergeCell ref="J7507:K7507"/>
    <mergeCell ref="J7497:K7497"/>
    <mergeCell ref="J7498:K7498"/>
    <mergeCell ref="J7499:K7499"/>
    <mergeCell ref="J7500:K7500"/>
    <mergeCell ref="B7501:B7502"/>
    <mergeCell ref="I7501:I7502"/>
    <mergeCell ref="J7501:K7502"/>
    <mergeCell ref="B7551:B7562"/>
    <mergeCell ref="I7551:I7562"/>
    <mergeCell ref="J7551:K7562"/>
    <mergeCell ref="J7563:K7563"/>
    <mergeCell ref="J7564:K7564"/>
    <mergeCell ref="J7565:K7565"/>
    <mergeCell ref="J7535:K7535"/>
    <mergeCell ref="B7536:B7546"/>
    <mergeCell ref="I7536:I7546"/>
    <mergeCell ref="J7536:K7546"/>
    <mergeCell ref="B7547:B7550"/>
    <mergeCell ref="I7547:I7550"/>
    <mergeCell ref="J7547:K7550"/>
    <mergeCell ref="B7523:B7526"/>
    <mergeCell ref="I7523:I7526"/>
    <mergeCell ref="J7523:K7526"/>
    <mergeCell ref="B7527:B7534"/>
    <mergeCell ref="I7527:I7534"/>
    <mergeCell ref="J7527:K7534"/>
    <mergeCell ref="J7670:K7670"/>
    <mergeCell ref="J7671:K7671"/>
    <mergeCell ref="J7672:K7672"/>
    <mergeCell ref="J7673:K7673"/>
    <mergeCell ref="J7674:K7674"/>
    <mergeCell ref="J7675:K7675"/>
    <mergeCell ref="B7584:B7632"/>
    <mergeCell ref="I7584:I7632"/>
    <mergeCell ref="J7584:K7632"/>
    <mergeCell ref="B7633:B7669"/>
    <mergeCell ref="I7633:I7669"/>
    <mergeCell ref="J7633:K7669"/>
    <mergeCell ref="B7566:B7567"/>
    <mergeCell ref="I7566:I7567"/>
    <mergeCell ref="J7566:K7567"/>
    <mergeCell ref="J7568:K7568"/>
    <mergeCell ref="B7569:B7583"/>
    <mergeCell ref="I7569:I7583"/>
    <mergeCell ref="J7569:K7583"/>
    <mergeCell ref="J7688:K7688"/>
    <mergeCell ref="J7689:K7689"/>
    <mergeCell ref="J7690:K7690"/>
    <mergeCell ref="J7691:K7691"/>
    <mergeCell ref="B7692:B7695"/>
    <mergeCell ref="I7692:I7695"/>
    <mergeCell ref="J7692:K7695"/>
    <mergeCell ref="J7682:K7682"/>
    <mergeCell ref="J7683:K7683"/>
    <mergeCell ref="J7684:K7684"/>
    <mergeCell ref="J7685:K7685"/>
    <mergeCell ref="J7686:K7686"/>
    <mergeCell ref="J7687:K7687"/>
    <mergeCell ref="J7676:K7676"/>
    <mergeCell ref="J7677:K7677"/>
    <mergeCell ref="B7678:B7679"/>
    <mergeCell ref="I7678:I7679"/>
    <mergeCell ref="J7678:K7679"/>
    <mergeCell ref="B7680:B7681"/>
    <mergeCell ref="I7680:I7681"/>
    <mergeCell ref="J7680:K7681"/>
    <mergeCell ref="B7707:B7713"/>
    <mergeCell ref="I7707:I7713"/>
    <mergeCell ref="J7707:K7713"/>
    <mergeCell ref="J7714:K7714"/>
    <mergeCell ref="B7715:B7718"/>
    <mergeCell ref="I7715:I7718"/>
    <mergeCell ref="J7715:K7718"/>
    <mergeCell ref="J7702:K7702"/>
    <mergeCell ref="B7703:B7704"/>
    <mergeCell ref="I7703:I7704"/>
    <mergeCell ref="J7703:K7704"/>
    <mergeCell ref="J7705:K7705"/>
    <mergeCell ref="J7706:K7706"/>
    <mergeCell ref="J7696:K7696"/>
    <mergeCell ref="J7697:K7697"/>
    <mergeCell ref="J7698:K7698"/>
    <mergeCell ref="J7699:K7699"/>
    <mergeCell ref="J7700:K7700"/>
    <mergeCell ref="J7701:K7701"/>
    <mergeCell ref="J7737:K7737"/>
    <mergeCell ref="B7738:B7780"/>
    <mergeCell ref="I7738:I7780"/>
    <mergeCell ref="J7738:K7780"/>
    <mergeCell ref="B7781:B7793"/>
    <mergeCell ref="I7781:I7793"/>
    <mergeCell ref="J7781:K7793"/>
    <mergeCell ref="B7733:B7734"/>
    <mergeCell ref="I7733:I7734"/>
    <mergeCell ref="J7733:K7734"/>
    <mergeCell ref="B7735:B7736"/>
    <mergeCell ref="I7735:I7736"/>
    <mergeCell ref="J7735:K7736"/>
    <mergeCell ref="B7719:B7721"/>
    <mergeCell ref="I7719:I7721"/>
    <mergeCell ref="J7719:K7721"/>
    <mergeCell ref="B7722:B7732"/>
    <mergeCell ref="I7722:I7732"/>
    <mergeCell ref="J7722:K7732"/>
    <mergeCell ref="J7817:K7817"/>
    <mergeCell ref="J7818:K7818"/>
    <mergeCell ref="B7819:B7820"/>
    <mergeCell ref="I7819:I7820"/>
    <mergeCell ref="J7819:K7820"/>
    <mergeCell ref="J7821:K7821"/>
    <mergeCell ref="J7811:K7811"/>
    <mergeCell ref="J7812:K7812"/>
    <mergeCell ref="J7813:K7813"/>
    <mergeCell ref="J7814:K7814"/>
    <mergeCell ref="J7815:K7815"/>
    <mergeCell ref="J7816:K7816"/>
    <mergeCell ref="B7794:B7806"/>
    <mergeCell ref="I7794:I7806"/>
    <mergeCell ref="J7794:K7806"/>
    <mergeCell ref="B7807:B7810"/>
    <mergeCell ref="I7807:I7810"/>
    <mergeCell ref="J7807:K7810"/>
    <mergeCell ref="B7834:B7835"/>
    <mergeCell ref="I7834:I7835"/>
    <mergeCell ref="J7834:K7835"/>
    <mergeCell ref="J7836:K7836"/>
    <mergeCell ref="J7837:K7837"/>
    <mergeCell ref="J7838:K7838"/>
    <mergeCell ref="J7828:K7828"/>
    <mergeCell ref="J7829:K7829"/>
    <mergeCell ref="J7830:K7830"/>
    <mergeCell ref="J7831:K7831"/>
    <mergeCell ref="B7832:B7833"/>
    <mergeCell ref="I7832:I7833"/>
    <mergeCell ref="J7832:K7833"/>
    <mergeCell ref="J7822:K7822"/>
    <mergeCell ref="J7823:K7823"/>
    <mergeCell ref="J7824:K7824"/>
    <mergeCell ref="J7825:K7825"/>
    <mergeCell ref="J7826:K7826"/>
    <mergeCell ref="J7827:K7827"/>
    <mergeCell ref="B7850:B7851"/>
    <mergeCell ref="I7850:I7851"/>
    <mergeCell ref="J7850:K7851"/>
    <mergeCell ref="B7852:B7854"/>
    <mergeCell ref="I7852:I7854"/>
    <mergeCell ref="J7852:K7854"/>
    <mergeCell ref="B7845:B7846"/>
    <mergeCell ref="I7845:I7846"/>
    <mergeCell ref="J7845:K7846"/>
    <mergeCell ref="B7847:B7849"/>
    <mergeCell ref="I7847:I7849"/>
    <mergeCell ref="J7847:K7849"/>
    <mergeCell ref="J7839:K7839"/>
    <mergeCell ref="J7840:K7840"/>
    <mergeCell ref="J7841:K7841"/>
    <mergeCell ref="J7842:K7842"/>
    <mergeCell ref="J7843:K7843"/>
    <mergeCell ref="J7844:K7844"/>
    <mergeCell ref="B7874:B7892"/>
    <mergeCell ref="I7874:I7892"/>
    <mergeCell ref="J7874:K7892"/>
    <mergeCell ref="B7893:B7909"/>
    <mergeCell ref="I7893:I7909"/>
    <mergeCell ref="J7893:K7909"/>
    <mergeCell ref="J7862:K7862"/>
    <mergeCell ref="J7863:K7863"/>
    <mergeCell ref="J7864:K7864"/>
    <mergeCell ref="J7865:K7865"/>
    <mergeCell ref="B7866:B7873"/>
    <mergeCell ref="I7866:I7873"/>
    <mergeCell ref="J7866:K7873"/>
    <mergeCell ref="B7855:B7858"/>
    <mergeCell ref="I7855:I7858"/>
    <mergeCell ref="J7855:K7858"/>
    <mergeCell ref="B7859:B7861"/>
    <mergeCell ref="I7859:I7861"/>
    <mergeCell ref="J7859:K7861"/>
    <mergeCell ref="J7944:K7944"/>
    <mergeCell ref="B7945:B7946"/>
    <mergeCell ref="I7945:I7946"/>
    <mergeCell ref="J7945:K7946"/>
    <mergeCell ref="B7947:B7948"/>
    <mergeCell ref="I7947:I7948"/>
    <mergeCell ref="J7947:K7948"/>
    <mergeCell ref="B7922:B7939"/>
    <mergeCell ref="I7922:I7939"/>
    <mergeCell ref="J7922:K7939"/>
    <mergeCell ref="B7940:B7943"/>
    <mergeCell ref="I7940:I7943"/>
    <mergeCell ref="J7940:K7943"/>
    <mergeCell ref="B7910:B7913"/>
    <mergeCell ref="I7910:I7913"/>
    <mergeCell ref="J7910:K7913"/>
    <mergeCell ref="B7914:B7921"/>
    <mergeCell ref="I7914:I7921"/>
    <mergeCell ref="J7914:K7921"/>
    <mergeCell ref="J7959:K7959"/>
    <mergeCell ref="J7960:K7960"/>
    <mergeCell ref="J7961:K7961"/>
    <mergeCell ref="J7962:K7962"/>
    <mergeCell ref="J7963:K7963"/>
    <mergeCell ref="B7964:B7965"/>
    <mergeCell ref="I7964:I7965"/>
    <mergeCell ref="J7964:K7965"/>
    <mergeCell ref="J7954:K7954"/>
    <mergeCell ref="J7955:K7955"/>
    <mergeCell ref="J7956:K7956"/>
    <mergeCell ref="B7957:B7958"/>
    <mergeCell ref="I7957:I7958"/>
    <mergeCell ref="J7957:K7958"/>
    <mergeCell ref="J7949:K7949"/>
    <mergeCell ref="B7950:B7951"/>
    <mergeCell ref="I7950:I7951"/>
    <mergeCell ref="J7950:K7951"/>
    <mergeCell ref="B7952:B7953"/>
    <mergeCell ref="I7952:I7953"/>
    <mergeCell ref="J7952:K7953"/>
    <mergeCell ref="J7976:K7976"/>
    <mergeCell ref="B7977:B7978"/>
    <mergeCell ref="I7977:I7978"/>
    <mergeCell ref="J7977:K7978"/>
    <mergeCell ref="J7979:K7979"/>
    <mergeCell ref="J7980:K7980"/>
    <mergeCell ref="J7971:K7971"/>
    <mergeCell ref="J7972:K7972"/>
    <mergeCell ref="J7973:K7973"/>
    <mergeCell ref="B7974:B7975"/>
    <mergeCell ref="I7974:I7975"/>
    <mergeCell ref="J7974:K7975"/>
    <mergeCell ref="B7966:B7967"/>
    <mergeCell ref="I7966:I7967"/>
    <mergeCell ref="J7966:K7967"/>
    <mergeCell ref="J7968:K7968"/>
    <mergeCell ref="J7969:K7969"/>
    <mergeCell ref="J7970:K7970"/>
    <mergeCell ref="B8007:B8010"/>
    <mergeCell ref="I8007:I8010"/>
    <mergeCell ref="J8007:K8010"/>
    <mergeCell ref="B8011:B8021"/>
    <mergeCell ref="I8011:I8021"/>
    <mergeCell ref="J8011:K8021"/>
    <mergeCell ref="J7986:K7986"/>
    <mergeCell ref="B7987:B8001"/>
    <mergeCell ref="I7987:I8001"/>
    <mergeCell ref="J7987:K8001"/>
    <mergeCell ref="B8002:B8006"/>
    <mergeCell ref="I8002:I8006"/>
    <mergeCell ref="J8002:K8006"/>
    <mergeCell ref="J7981:K7981"/>
    <mergeCell ref="J7982:K7982"/>
    <mergeCell ref="B7983:B7984"/>
    <mergeCell ref="I7983:I7984"/>
    <mergeCell ref="J7983:K7984"/>
    <mergeCell ref="J7985:K7985"/>
    <mergeCell ref="J8056:K8056"/>
    <mergeCell ref="J8057:K8057"/>
    <mergeCell ref="B8058:B8059"/>
    <mergeCell ref="I8058:I8059"/>
    <mergeCell ref="J8058:K8059"/>
    <mergeCell ref="J8060:K8060"/>
    <mergeCell ref="J8038:K8038"/>
    <mergeCell ref="J8039:K8039"/>
    <mergeCell ref="B8040:B8051"/>
    <mergeCell ref="I8040:I8051"/>
    <mergeCell ref="J8040:K8051"/>
    <mergeCell ref="B8052:B8055"/>
    <mergeCell ref="I8052:I8055"/>
    <mergeCell ref="J8052:K8055"/>
    <mergeCell ref="B8022:B8026"/>
    <mergeCell ref="I8022:I8026"/>
    <mergeCell ref="J8022:K8026"/>
    <mergeCell ref="J8027:K8027"/>
    <mergeCell ref="B8028:B8037"/>
    <mergeCell ref="I8028:I8037"/>
    <mergeCell ref="J8028:K8037"/>
    <mergeCell ref="J8072:K8072"/>
    <mergeCell ref="B8073:B8075"/>
    <mergeCell ref="I8073:I8075"/>
    <mergeCell ref="J8073:K8075"/>
    <mergeCell ref="J8076:K8076"/>
    <mergeCell ref="J8077:K8077"/>
    <mergeCell ref="J8067:K8067"/>
    <mergeCell ref="J8068:K8068"/>
    <mergeCell ref="B8069:B8070"/>
    <mergeCell ref="I8069:I8070"/>
    <mergeCell ref="J8069:K8070"/>
    <mergeCell ref="J8071:K8071"/>
    <mergeCell ref="J8061:K8061"/>
    <mergeCell ref="J8062:K8062"/>
    <mergeCell ref="J8063:K8063"/>
    <mergeCell ref="J8064:K8064"/>
    <mergeCell ref="J8065:K8065"/>
    <mergeCell ref="J8066:K8066"/>
    <mergeCell ref="J8090:K8090"/>
    <mergeCell ref="J8091:K8091"/>
    <mergeCell ref="B8092:B8093"/>
    <mergeCell ref="I8092:I8093"/>
    <mergeCell ref="J8092:K8093"/>
    <mergeCell ref="J8094:K8094"/>
    <mergeCell ref="J8084:K8084"/>
    <mergeCell ref="B8085:B8086"/>
    <mergeCell ref="I8085:I8086"/>
    <mergeCell ref="J8085:K8086"/>
    <mergeCell ref="J8087:K8087"/>
    <mergeCell ref="B8088:B8089"/>
    <mergeCell ref="I8088:I8089"/>
    <mergeCell ref="J8088:K8089"/>
    <mergeCell ref="J8078:K8078"/>
    <mergeCell ref="J8079:K8079"/>
    <mergeCell ref="J8080:K8080"/>
    <mergeCell ref="J8081:K8081"/>
    <mergeCell ref="J8082:K8082"/>
    <mergeCell ref="J8083:K8083"/>
    <mergeCell ref="B8112:B8135"/>
    <mergeCell ref="I8112:I8135"/>
    <mergeCell ref="J8112:K8135"/>
    <mergeCell ref="B8136:B8154"/>
    <mergeCell ref="I8136:I8154"/>
    <mergeCell ref="J8136:K8154"/>
    <mergeCell ref="B8103:B8107"/>
    <mergeCell ref="I8103:I8107"/>
    <mergeCell ref="J8103:K8107"/>
    <mergeCell ref="B8108:B8111"/>
    <mergeCell ref="I8108:I8111"/>
    <mergeCell ref="J8108:K8111"/>
    <mergeCell ref="J8095:K8095"/>
    <mergeCell ref="B8096:B8097"/>
    <mergeCell ref="I8096:I8097"/>
    <mergeCell ref="J8096:K8097"/>
    <mergeCell ref="J8098:K8098"/>
    <mergeCell ref="B8099:B8102"/>
    <mergeCell ref="I8099:I8102"/>
    <mergeCell ref="J8099:K8102"/>
    <mergeCell ref="J8166:K8166"/>
    <mergeCell ref="J8167:K8167"/>
    <mergeCell ref="B8168:B8169"/>
    <mergeCell ref="I8168:I8169"/>
    <mergeCell ref="J8168:K8169"/>
    <mergeCell ref="J8170:K8170"/>
    <mergeCell ref="J8160:K8160"/>
    <mergeCell ref="J8161:K8161"/>
    <mergeCell ref="J8162:K8162"/>
    <mergeCell ref="J8163:K8163"/>
    <mergeCell ref="J8164:K8164"/>
    <mergeCell ref="J8165:K8165"/>
    <mergeCell ref="J8155:K8155"/>
    <mergeCell ref="J8156:K8156"/>
    <mergeCell ref="J8157:K8157"/>
    <mergeCell ref="B8158:B8159"/>
    <mergeCell ref="I8158:I8159"/>
    <mergeCell ref="J8158:K8159"/>
    <mergeCell ref="J8180:K8180"/>
    <mergeCell ref="J8181:K8181"/>
    <mergeCell ref="J8182:K8182"/>
    <mergeCell ref="J8183:K8183"/>
    <mergeCell ref="J8184:K8184"/>
    <mergeCell ref="J8185:K8185"/>
    <mergeCell ref="J8175:K8175"/>
    <mergeCell ref="J8176:K8176"/>
    <mergeCell ref="J8177:K8177"/>
    <mergeCell ref="B8178:B8179"/>
    <mergeCell ref="I8178:I8179"/>
    <mergeCell ref="J8178:K8179"/>
    <mergeCell ref="B8171:B8172"/>
    <mergeCell ref="I8171:I8172"/>
    <mergeCell ref="J8171:K8172"/>
    <mergeCell ref="B8173:B8174"/>
    <mergeCell ref="I8173:I8174"/>
    <mergeCell ref="J8173:K8174"/>
    <mergeCell ref="J8198:K8198"/>
    <mergeCell ref="B8199:B8209"/>
    <mergeCell ref="I8199:I8209"/>
    <mergeCell ref="J8199:K8209"/>
    <mergeCell ref="B8210:B8212"/>
    <mergeCell ref="I8210:I8212"/>
    <mergeCell ref="J8210:K8212"/>
    <mergeCell ref="J8192:K8192"/>
    <mergeCell ref="J8193:K8193"/>
    <mergeCell ref="J8194:K8194"/>
    <mergeCell ref="J8195:K8195"/>
    <mergeCell ref="J8196:K8196"/>
    <mergeCell ref="J8197:K8197"/>
    <mergeCell ref="J8186:K8186"/>
    <mergeCell ref="J8187:K8187"/>
    <mergeCell ref="B8188:B8190"/>
    <mergeCell ref="I8188:I8190"/>
    <mergeCell ref="J8188:K8190"/>
    <mergeCell ref="J8191:K8191"/>
    <mergeCell ref="J8240:K8243"/>
    <mergeCell ref="B8244:B8246"/>
    <mergeCell ref="I8244:I8246"/>
    <mergeCell ref="J8244:K8246"/>
    <mergeCell ref="B8247:B8248"/>
    <mergeCell ref="I8247:I8248"/>
    <mergeCell ref="J8247:K8248"/>
    <mergeCell ref="J8249:K8249"/>
    <mergeCell ref="J8227:K8227"/>
    <mergeCell ref="B8220:B8223"/>
    <mergeCell ref="I8220:I8223"/>
    <mergeCell ref="J8220:K8223"/>
    <mergeCell ref="B8224:B8226"/>
    <mergeCell ref="I8224:I8226"/>
    <mergeCell ref="J8224:K8226"/>
    <mergeCell ref="B8213:B8216"/>
    <mergeCell ref="I8213:I8216"/>
    <mergeCell ref="J8213:K8216"/>
    <mergeCell ref="B8217:B8219"/>
    <mergeCell ref="I8217:I8219"/>
    <mergeCell ref="J8217:K8219"/>
    <mergeCell ref="B8228:B8229"/>
    <mergeCell ref="I8228:I8229"/>
    <mergeCell ref="J8228:K8229"/>
    <mergeCell ref="B8230:B8233"/>
    <mergeCell ref="I8230:I8233"/>
    <mergeCell ref="J8230:K8233"/>
    <mergeCell ref="B8234:B8237"/>
    <mergeCell ref="I8234:I8237"/>
    <mergeCell ref="J8234:K8237"/>
    <mergeCell ref="B8238:B8239"/>
    <mergeCell ref="I8238:I8239"/>
    <mergeCell ref="B8802:B8806"/>
    <mergeCell ref="I8802:I8806"/>
    <mergeCell ref="J8802:K8806"/>
    <mergeCell ref="B8807:B8811"/>
    <mergeCell ref="I8807:I8811"/>
    <mergeCell ref="J8807:K8811"/>
    <mergeCell ref="B8812:B8814"/>
    <mergeCell ref="I8812:I8814"/>
    <mergeCell ref="J8812:K8814"/>
    <mergeCell ref="J8250:K8250"/>
    <mergeCell ref="B8251:B8252"/>
    <mergeCell ref="I8251:I8252"/>
    <mergeCell ref="J8251:K8252"/>
    <mergeCell ref="B8253:B8254"/>
    <mergeCell ref="I8253:I8254"/>
    <mergeCell ref="J8253:K8254"/>
    <mergeCell ref="J8255:K8255"/>
    <mergeCell ref="J8256:K8256"/>
    <mergeCell ref="B8257:B8260"/>
    <mergeCell ref="I8257:I8260"/>
    <mergeCell ref="J8257:K8260"/>
    <mergeCell ref="J8261:K8261"/>
    <mergeCell ref="J8262:K8262"/>
    <mergeCell ref="B8263:B8264"/>
    <mergeCell ref="J8271:K8272"/>
    <mergeCell ref="B8273:B8274"/>
    <mergeCell ref="I8273:I8274"/>
    <mergeCell ref="J8273:K8274"/>
    <mergeCell ref="J8275:K8275"/>
    <mergeCell ref="B8276:B8278"/>
    <mergeCell ref="I8276:I8278"/>
    <mergeCell ref="J8276:K8278"/>
    <mergeCell ref="B8826:B8829"/>
    <mergeCell ref="I8826:I8829"/>
    <mergeCell ref="J8826:K8829"/>
    <mergeCell ref="B8830:B8836"/>
    <mergeCell ref="I8830:I8836"/>
    <mergeCell ref="J8830:K8836"/>
    <mergeCell ref="J8837:K8837"/>
    <mergeCell ref="J8838:K8838"/>
    <mergeCell ref="B8839:B8846"/>
    <mergeCell ref="I8839:I8846"/>
    <mergeCell ref="J8839:K8846"/>
    <mergeCell ref="B8823:B8824"/>
    <mergeCell ref="B8815:B8817"/>
    <mergeCell ref="I8815:I8817"/>
    <mergeCell ref="J8815:K8817"/>
    <mergeCell ref="B8818:B8822"/>
    <mergeCell ref="I8818:I8822"/>
    <mergeCell ref="J8818:K8822"/>
    <mergeCell ref="I8823:I8824"/>
    <mergeCell ref="J8823:K8824"/>
    <mergeCell ref="J8825:K8825"/>
    <mergeCell ref="B8864:B8867"/>
    <mergeCell ref="I8864:I8867"/>
    <mergeCell ref="J8864:K8867"/>
    <mergeCell ref="B8868:B8872"/>
    <mergeCell ref="I8868:I8872"/>
    <mergeCell ref="J8868:K8872"/>
    <mergeCell ref="B8873:B8876"/>
    <mergeCell ref="I8873:I8876"/>
    <mergeCell ref="J8873:K8876"/>
    <mergeCell ref="B8877:B8879"/>
    <mergeCell ref="I8877:I8879"/>
    <mergeCell ref="J8877:K8879"/>
    <mergeCell ref="B8880:B8883"/>
    <mergeCell ref="I8880:I8883"/>
    <mergeCell ref="B8847:B8852"/>
    <mergeCell ref="I8847:I8852"/>
    <mergeCell ref="J8847:K8852"/>
    <mergeCell ref="B8853:B8855"/>
    <mergeCell ref="I8853:I8855"/>
    <mergeCell ref="J8853:K8855"/>
    <mergeCell ref="B8856:B8863"/>
    <mergeCell ref="I8856:I8863"/>
    <mergeCell ref="J8856:K8863"/>
    <mergeCell ref="B8911:B8915"/>
    <mergeCell ref="I8911:I8915"/>
    <mergeCell ref="J8911:K8915"/>
    <mergeCell ref="B8916:B8920"/>
    <mergeCell ref="I8916:I8920"/>
    <mergeCell ref="J8916:K8920"/>
    <mergeCell ref="B8921:B8926"/>
    <mergeCell ref="I8921:I8926"/>
    <mergeCell ref="J8921:K8926"/>
    <mergeCell ref="B8927:B8933"/>
    <mergeCell ref="I8927:I8933"/>
    <mergeCell ref="J8927:K8933"/>
    <mergeCell ref="B8934:B8937"/>
    <mergeCell ref="I8934:I8937"/>
    <mergeCell ref="J8934:K8937"/>
    <mergeCell ref="J8938:K8938"/>
    <mergeCell ref="B8939:B8941"/>
    <mergeCell ref="I8939:I8941"/>
    <mergeCell ref="J8939:K8941"/>
    <mergeCell ref="B9026:B9028"/>
    <mergeCell ref="B9016:B9020"/>
    <mergeCell ref="I9016:I9020"/>
    <mergeCell ref="J9016:K9020"/>
    <mergeCell ref="B9021:B9025"/>
    <mergeCell ref="I9021:I9025"/>
    <mergeCell ref="J9021:K9025"/>
    <mergeCell ref="I9026:I9028"/>
    <mergeCell ref="J9026:K9028"/>
    <mergeCell ref="J9029:K9029"/>
    <mergeCell ref="B8976:B8979"/>
    <mergeCell ref="I8976:I8979"/>
    <mergeCell ref="J8976:K8979"/>
    <mergeCell ref="B8980:B8985"/>
    <mergeCell ref="I8980:I8985"/>
    <mergeCell ref="J8980:K8985"/>
    <mergeCell ref="B8986:B8987"/>
    <mergeCell ref="I8986:I8987"/>
    <mergeCell ref="J8986:K8987"/>
    <mergeCell ref="J8988:K8988"/>
    <mergeCell ref="B8989:B8991"/>
    <mergeCell ref="I8989:I8991"/>
    <mergeCell ref="J8989:K8991"/>
    <mergeCell ref="J9049:K9049"/>
    <mergeCell ref="B9050:B9053"/>
    <mergeCell ref="I9050:I9053"/>
    <mergeCell ref="J9050:K9053"/>
    <mergeCell ref="B9054:B9057"/>
    <mergeCell ref="I9054:I9057"/>
    <mergeCell ref="J9054:K9057"/>
    <mergeCell ref="B9030:B9033"/>
    <mergeCell ref="I9030:I9033"/>
    <mergeCell ref="J9030:K9033"/>
    <mergeCell ref="B9034:B9035"/>
    <mergeCell ref="I9034:I9035"/>
    <mergeCell ref="J9034:K9035"/>
    <mergeCell ref="B9036:B9039"/>
    <mergeCell ref="I9036:I9039"/>
    <mergeCell ref="J9036:K9039"/>
    <mergeCell ref="B9040:B9048"/>
    <mergeCell ref="I9040:I9048"/>
    <mergeCell ref="J9040:K9048"/>
    <mergeCell ref="B9112:B9113"/>
    <mergeCell ref="I9112:I9113"/>
    <mergeCell ref="B9063:B9069"/>
    <mergeCell ref="I9063:I9069"/>
    <mergeCell ref="J9063:K9069"/>
    <mergeCell ref="B9070:B9073"/>
    <mergeCell ref="I9070:I9073"/>
    <mergeCell ref="J9070:K9073"/>
    <mergeCell ref="B9074:B9075"/>
    <mergeCell ref="I9074:I9075"/>
    <mergeCell ref="J9074:K9075"/>
    <mergeCell ref="J9076:K9076"/>
    <mergeCell ref="I9077:I9080"/>
    <mergeCell ref="J9077:K9080"/>
    <mergeCell ref="B9058:B9061"/>
    <mergeCell ref="I9058:I9061"/>
    <mergeCell ref="J9058:K9061"/>
    <mergeCell ref="J9062:K9062"/>
    <mergeCell ref="I9103:I9107"/>
    <mergeCell ref="J9103:K9107"/>
    <mergeCell ref="B9108:B9111"/>
    <mergeCell ref="I9108:I9111"/>
    <mergeCell ref="J9108:K9111"/>
    <mergeCell ref="B9077:B9080"/>
    <mergeCell ref="J9081:K9081"/>
    <mergeCell ref="B9082:B9083"/>
    <mergeCell ref="I9082:I9083"/>
    <mergeCell ref="J9082:K9083"/>
    <mergeCell ref="J9084:K9084"/>
    <mergeCell ref="J9085:K9085"/>
    <mergeCell ref="B9086:B9087"/>
    <mergeCell ref="I9086:I9087"/>
    <mergeCell ref="J9086:K9087"/>
    <mergeCell ref="B9088:B9091"/>
    <mergeCell ref="I9088:I9091"/>
    <mergeCell ref="J9088:K9091"/>
    <mergeCell ref="B9092:B9097"/>
    <mergeCell ref="I9092:I9097"/>
    <mergeCell ref="J9092:K9097"/>
    <mergeCell ref="B9098:B9102"/>
    <mergeCell ref="I9098:I9102"/>
    <mergeCell ref="J9098:K9102"/>
    <mergeCell ref="J8238:K8239"/>
    <mergeCell ref="B8240:B8243"/>
    <mergeCell ref="I8240:I8243"/>
    <mergeCell ref="B9228:B9239"/>
    <mergeCell ref="I9228:I9239"/>
    <mergeCell ref="J9228:K9239"/>
    <mergeCell ref="B9212:B9227"/>
    <mergeCell ref="I9212:I9227"/>
    <mergeCell ref="J9212:K9227"/>
    <mergeCell ref="J9211:K9211"/>
    <mergeCell ref="J9124:K9124"/>
    <mergeCell ref="B9125:B9126"/>
    <mergeCell ref="I9125:I9126"/>
    <mergeCell ref="J9125:K9126"/>
    <mergeCell ref="B9127:B9130"/>
    <mergeCell ref="I9127:I9130"/>
    <mergeCell ref="J9127:K9130"/>
    <mergeCell ref="J9131:K9131"/>
    <mergeCell ref="J9132:K9132"/>
    <mergeCell ref="B9133:B9138"/>
    <mergeCell ref="I9133:I9138"/>
    <mergeCell ref="J8293:K8295"/>
    <mergeCell ref="I8263:I8264"/>
    <mergeCell ref="J8263:K8264"/>
    <mergeCell ref="J8265:K8265"/>
    <mergeCell ref="J8266:K8266"/>
    <mergeCell ref="B8267:B8269"/>
    <mergeCell ref="I8267:I8269"/>
    <mergeCell ref="J8267:K8269"/>
    <mergeCell ref="J8270:K8270"/>
    <mergeCell ref="B8271:B8272"/>
    <mergeCell ref="I8271:I8272"/>
    <mergeCell ref="B8296:B8298"/>
    <mergeCell ref="I8296:I8298"/>
    <mergeCell ref="J8296:K8298"/>
    <mergeCell ref="B8299:B8300"/>
    <mergeCell ref="I8299:I8300"/>
    <mergeCell ref="J8299:K8300"/>
    <mergeCell ref="J8301:K8301"/>
    <mergeCell ref="J8302:K8302"/>
    <mergeCell ref="B8303:B8306"/>
    <mergeCell ref="I8303:I8306"/>
    <mergeCell ref="J8303:K8306"/>
    <mergeCell ref="B8307:B8308"/>
    <mergeCell ref="I8307:I8308"/>
    <mergeCell ref="J8307:K8308"/>
    <mergeCell ref="B8279:B8282"/>
    <mergeCell ref="I8279:I8282"/>
    <mergeCell ref="J8279:K8282"/>
    <mergeCell ref="B8283:B8284"/>
    <mergeCell ref="I8283:I8284"/>
    <mergeCell ref="J8283:K8284"/>
    <mergeCell ref="B8285:B8287"/>
    <mergeCell ref="I8285:I8287"/>
    <mergeCell ref="J8285:K8287"/>
    <mergeCell ref="J8288:K8288"/>
    <mergeCell ref="B8289:B8290"/>
    <mergeCell ref="I8289:I8290"/>
    <mergeCell ref="J8289:K8290"/>
    <mergeCell ref="B8291:B8292"/>
    <mergeCell ref="I8291:I8292"/>
    <mergeCell ref="J8291:K8292"/>
    <mergeCell ref="B8293:B8295"/>
    <mergeCell ref="I8293:I8295"/>
    <mergeCell ref="B8309:B8315"/>
    <mergeCell ref="I8309:I8315"/>
    <mergeCell ref="J8309:K8315"/>
    <mergeCell ref="B8316:B8317"/>
    <mergeCell ref="I8316:I8317"/>
    <mergeCell ref="J8316:K8317"/>
    <mergeCell ref="J8318:K8318"/>
    <mergeCell ref="B8319:B8322"/>
    <mergeCell ref="I8319:I8322"/>
    <mergeCell ref="J8319:K8322"/>
    <mergeCell ref="J8323:K8323"/>
    <mergeCell ref="J8324:K8324"/>
    <mergeCell ref="B8325:B8327"/>
    <mergeCell ref="I8325:I8327"/>
    <mergeCell ref="J8325:K8327"/>
    <mergeCell ref="B8328:B8333"/>
    <mergeCell ref="I8328:I8333"/>
    <mergeCell ref="J8328:K8333"/>
    <mergeCell ref="B8334:B8336"/>
    <mergeCell ref="I8334:I8336"/>
    <mergeCell ref="J8334:K8336"/>
    <mergeCell ref="J8337:K8337"/>
    <mergeCell ref="B8338:B8342"/>
    <mergeCell ref="I8338:I8342"/>
    <mergeCell ref="J8338:K8342"/>
    <mergeCell ref="J8343:K8343"/>
    <mergeCell ref="B8344:B8345"/>
    <mergeCell ref="I8344:I8345"/>
    <mergeCell ref="J8344:K8345"/>
    <mergeCell ref="J8346:K8346"/>
    <mergeCell ref="B8347:B8348"/>
    <mergeCell ref="I8347:I8348"/>
    <mergeCell ref="J8347:K8348"/>
    <mergeCell ref="B8349:B8352"/>
    <mergeCell ref="I8349:I8352"/>
    <mergeCell ref="J8349:K8352"/>
    <mergeCell ref="J8353:K8353"/>
    <mergeCell ref="B8354:B8357"/>
    <mergeCell ref="I8354:I8357"/>
    <mergeCell ref="J8354:K8357"/>
    <mergeCell ref="J8358:K8358"/>
    <mergeCell ref="B8359:B8360"/>
    <mergeCell ref="I8359:I8360"/>
    <mergeCell ref="J8359:K8360"/>
    <mergeCell ref="J8361:K8361"/>
    <mergeCell ref="J8362:K8362"/>
    <mergeCell ref="J8363:K8363"/>
    <mergeCell ref="B8364:B8366"/>
    <mergeCell ref="I8364:I8366"/>
    <mergeCell ref="J8364:K8366"/>
    <mergeCell ref="B8367:B8375"/>
    <mergeCell ref="I8367:I8375"/>
    <mergeCell ref="J8367:K8375"/>
    <mergeCell ref="B8390:B8392"/>
    <mergeCell ref="I8390:I8392"/>
    <mergeCell ref="J8390:K8392"/>
    <mergeCell ref="B8393:B8394"/>
    <mergeCell ref="I8393:I8394"/>
    <mergeCell ref="J8393:K8394"/>
    <mergeCell ref="B8395:B8396"/>
    <mergeCell ref="I8395:I8396"/>
    <mergeCell ref="J8395:K8396"/>
    <mergeCell ref="B8397:B8403"/>
    <mergeCell ref="I8397:I8403"/>
    <mergeCell ref="J8397:K8403"/>
    <mergeCell ref="B8376:B8377"/>
    <mergeCell ref="I8376:I8377"/>
    <mergeCell ref="J8376:K8377"/>
    <mergeCell ref="B8378:B8379"/>
    <mergeCell ref="I8378:I8379"/>
    <mergeCell ref="J8378:K8379"/>
    <mergeCell ref="B8380:B8382"/>
    <mergeCell ref="I8380:I8382"/>
    <mergeCell ref="J8380:K8382"/>
    <mergeCell ref="J8383:K8383"/>
    <mergeCell ref="J8384:K8384"/>
    <mergeCell ref="J8385:K8385"/>
    <mergeCell ref="B8386:B8387"/>
    <mergeCell ref="I8386:I8387"/>
    <mergeCell ref="J8386:K8387"/>
    <mergeCell ref="B8388:B8389"/>
    <mergeCell ref="I8388:I8389"/>
    <mergeCell ref="J8388:K8389"/>
    <mergeCell ref="B8404:B8405"/>
    <mergeCell ref="I8404:I8405"/>
    <mergeCell ref="J8404:K8405"/>
    <mergeCell ref="B8406:B8407"/>
    <mergeCell ref="I8406:I8407"/>
    <mergeCell ref="J8406:K8407"/>
    <mergeCell ref="B8408:B8410"/>
    <mergeCell ref="I8408:I8410"/>
    <mergeCell ref="J8408:K8410"/>
    <mergeCell ref="J8411:K8411"/>
    <mergeCell ref="J8412:K8412"/>
    <mergeCell ref="B8413:B8415"/>
    <mergeCell ref="I8413:I8415"/>
    <mergeCell ref="J8413:K8415"/>
    <mergeCell ref="J8416:K8416"/>
    <mergeCell ref="J8417:K8417"/>
    <mergeCell ref="J8418:K8418"/>
    <mergeCell ref="J8419:K8419"/>
    <mergeCell ref="J8420:K8420"/>
    <mergeCell ref="B8421:B8422"/>
    <mergeCell ref="I8421:I8422"/>
    <mergeCell ref="J8421:K8422"/>
    <mergeCell ref="J8423:K8423"/>
    <mergeCell ref="J8424:K8424"/>
    <mergeCell ref="J8425:K8425"/>
    <mergeCell ref="J8426:K8426"/>
    <mergeCell ref="J8427:K8427"/>
    <mergeCell ref="B8428:B8429"/>
    <mergeCell ref="I8428:I8429"/>
    <mergeCell ref="J8428:K8429"/>
    <mergeCell ref="J8430:K8430"/>
    <mergeCell ref="J8431:K8431"/>
    <mergeCell ref="B8432:B8433"/>
    <mergeCell ref="I8432:I8433"/>
    <mergeCell ref="J8432:K8433"/>
    <mergeCell ref="J8434:K8434"/>
    <mergeCell ref="B8435:B8436"/>
    <mergeCell ref="I8435:I8436"/>
    <mergeCell ref="J8435:K8436"/>
    <mergeCell ref="B8437:B8438"/>
    <mergeCell ref="I8437:I8438"/>
    <mergeCell ref="J8437:K8438"/>
    <mergeCell ref="B8439:B8444"/>
    <mergeCell ref="I8439:I8444"/>
    <mergeCell ref="J8439:K8444"/>
    <mergeCell ref="B8445:B8446"/>
    <mergeCell ref="I8445:I8446"/>
    <mergeCell ref="J8445:K8446"/>
    <mergeCell ref="B8447:B8448"/>
    <mergeCell ref="I8447:I8448"/>
    <mergeCell ref="J8447:K8448"/>
    <mergeCell ref="J8449:K8449"/>
    <mergeCell ref="B8450:B8451"/>
    <mergeCell ref="I8450:I8451"/>
    <mergeCell ref="J8450:K8451"/>
    <mergeCell ref="B8452:B8453"/>
    <mergeCell ref="I8452:I8453"/>
    <mergeCell ref="J8452:K8453"/>
    <mergeCell ref="J8454:K8454"/>
    <mergeCell ref="J8455:K8455"/>
    <mergeCell ref="J8456:K8456"/>
    <mergeCell ref="B8457:B8458"/>
    <mergeCell ref="I8457:I8458"/>
    <mergeCell ref="J8457:K8458"/>
    <mergeCell ref="B8459:B8461"/>
    <mergeCell ref="I8459:I8461"/>
    <mergeCell ref="J8459:K8461"/>
    <mergeCell ref="B8462:B8463"/>
    <mergeCell ref="I8462:I8463"/>
    <mergeCell ref="J8462:K8463"/>
    <mergeCell ref="B8483:B8491"/>
    <mergeCell ref="I8483:I8491"/>
    <mergeCell ref="J8483:K8491"/>
    <mergeCell ref="B8492:B8493"/>
    <mergeCell ref="I8492:I8493"/>
    <mergeCell ref="J8492:K8493"/>
    <mergeCell ref="B8494:B8498"/>
    <mergeCell ref="I8494:I8498"/>
    <mergeCell ref="J8494:K8498"/>
    <mergeCell ref="B8499:B8801"/>
    <mergeCell ref="I8499:I8801"/>
    <mergeCell ref="J8499:K8801"/>
    <mergeCell ref="B8464:B8466"/>
    <mergeCell ref="I8464:I8466"/>
    <mergeCell ref="J8464:K8466"/>
    <mergeCell ref="B8467:B8468"/>
    <mergeCell ref="I8467:I8468"/>
    <mergeCell ref="J8467:K8468"/>
    <mergeCell ref="B8469:B8472"/>
    <mergeCell ref="I8469:I8472"/>
    <mergeCell ref="J8469:K8472"/>
    <mergeCell ref="B8473:B8476"/>
    <mergeCell ref="I8473:I8476"/>
    <mergeCell ref="J8473:K8476"/>
    <mergeCell ref="B8477:B8482"/>
    <mergeCell ref="I8477:I8482"/>
    <mergeCell ref="J8477:K8482"/>
    <mergeCell ref="J8880:K8883"/>
    <mergeCell ref="J8884:K8884"/>
    <mergeCell ref="B8885:B8890"/>
    <mergeCell ref="I8885:I8890"/>
    <mergeCell ref="J8885:K8890"/>
    <mergeCell ref="B8891:B8900"/>
    <mergeCell ref="I8891:I8900"/>
    <mergeCell ref="J8891:K8900"/>
    <mergeCell ref="B8901:B8902"/>
    <mergeCell ref="I8901:I8902"/>
    <mergeCell ref="J8901:K8902"/>
    <mergeCell ref="B8903:B8904"/>
    <mergeCell ref="I8903:I8904"/>
    <mergeCell ref="J8903:K8904"/>
    <mergeCell ref="B8905:B8910"/>
    <mergeCell ref="I8905:I8910"/>
    <mergeCell ref="J8905:K8910"/>
    <mergeCell ref="B8950:B8955"/>
    <mergeCell ref="I8950:I8955"/>
    <mergeCell ref="J8950:K8955"/>
    <mergeCell ref="B8956:B8958"/>
    <mergeCell ref="I8956:I8958"/>
    <mergeCell ref="J8956:K8958"/>
    <mergeCell ref="J8959:K8959"/>
    <mergeCell ref="B8960:B8966"/>
    <mergeCell ref="I8960:I8966"/>
    <mergeCell ref="J8960:K8966"/>
    <mergeCell ref="B8967:B8970"/>
    <mergeCell ref="I8967:I8970"/>
    <mergeCell ref="J8967:K8970"/>
    <mergeCell ref="B8971:B8975"/>
    <mergeCell ref="I8971:I8975"/>
    <mergeCell ref="J8971:K8975"/>
    <mergeCell ref="B8942:B8945"/>
    <mergeCell ref="I8942:I8945"/>
    <mergeCell ref="J8942:K8945"/>
    <mergeCell ref="B8946:B8949"/>
    <mergeCell ref="I8946:I8949"/>
    <mergeCell ref="J8946:K8949"/>
    <mergeCell ref="J9133:K9138"/>
    <mergeCell ref="B9139:B9145"/>
    <mergeCell ref="I9139:I9145"/>
    <mergeCell ref="J9139:K9145"/>
    <mergeCell ref="B9146:B9201"/>
    <mergeCell ref="I9146:I9201"/>
    <mergeCell ref="J9146:K9201"/>
    <mergeCell ref="B9202:B9210"/>
    <mergeCell ref="I9202:I9210"/>
    <mergeCell ref="J9202:K9210"/>
    <mergeCell ref="B8992:B8996"/>
    <mergeCell ref="I8992:I8996"/>
    <mergeCell ref="J8992:K8996"/>
    <mergeCell ref="B8997:B8999"/>
    <mergeCell ref="I8997:I8999"/>
    <mergeCell ref="J8997:K8999"/>
    <mergeCell ref="B9000:B9002"/>
    <mergeCell ref="I9000:I9002"/>
    <mergeCell ref="J9000:K9002"/>
    <mergeCell ref="J9003:K9003"/>
    <mergeCell ref="B9004:B9005"/>
    <mergeCell ref="I9004:I9005"/>
    <mergeCell ref="J9004:K9005"/>
    <mergeCell ref="B9006:B9015"/>
    <mergeCell ref="I9006:I9015"/>
    <mergeCell ref="J9006:K9015"/>
    <mergeCell ref="J9114:K9117"/>
    <mergeCell ref="B9118:B9122"/>
    <mergeCell ref="I9118:I9122"/>
    <mergeCell ref="J9118:K9122"/>
    <mergeCell ref="J9123:K9123"/>
    <mergeCell ref="B9103:B9107"/>
    <mergeCell ref="J9112:K9113"/>
    <mergeCell ref="B9114:B9117"/>
    <mergeCell ref="I9114:I9117"/>
    <mergeCell ref="J9253:K9253"/>
    <mergeCell ref="J9254:K9254"/>
    <mergeCell ref="J9255:K9255"/>
    <mergeCell ref="B9256:B9257"/>
    <mergeCell ref="I9256:I9257"/>
    <mergeCell ref="J9256:K9257"/>
    <mergeCell ref="J9258:K9258"/>
    <mergeCell ref="J9259:K9259"/>
    <mergeCell ref="J9260:K9260"/>
    <mergeCell ref="B9261:B9263"/>
    <mergeCell ref="I9261:I9263"/>
    <mergeCell ref="J9261:K9263"/>
    <mergeCell ref="B9264:B9297"/>
    <mergeCell ref="I9264:I9297"/>
    <mergeCell ref="J9264:K9297"/>
    <mergeCell ref="J9240:K9240"/>
    <mergeCell ref="B9241:B9243"/>
    <mergeCell ref="I9241:I9243"/>
    <mergeCell ref="J9241:K9243"/>
    <mergeCell ref="B9244:B9246"/>
    <mergeCell ref="I9244:I9246"/>
    <mergeCell ref="J9244:K9246"/>
    <mergeCell ref="B9247:B9249"/>
    <mergeCell ref="I9247:I9249"/>
    <mergeCell ref="J9247:K9249"/>
    <mergeCell ref="B9250:B9251"/>
    <mergeCell ref="I9250:I9251"/>
    <mergeCell ref="J9250:K9251"/>
    <mergeCell ref="J9252:K9252"/>
    <mergeCell ref="B9298:B9300"/>
    <mergeCell ref="I9298:I9300"/>
    <mergeCell ref="J9298:K9300"/>
    <mergeCell ref="J9301:K9301"/>
    <mergeCell ref="B9302:B9303"/>
    <mergeCell ref="I9302:I9303"/>
    <mergeCell ref="J9302:K9303"/>
    <mergeCell ref="B9304:B9305"/>
    <mergeCell ref="I9304:I9305"/>
    <mergeCell ref="J9304:K9305"/>
    <mergeCell ref="J9306:K9306"/>
    <mergeCell ref="J9307:K9307"/>
    <mergeCell ref="J9308:K9308"/>
    <mergeCell ref="J9309:K9309"/>
    <mergeCell ref="J9310:K9310"/>
    <mergeCell ref="J9311:K9311"/>
    <mergeCell ref="J9312:K9312"/>
    <mergeCell ref="B9313:B9315"/>
    <mergeCell ref="I9313:I9315"/>
    <mergeCell ref="J9313:K9315"/>
    <mergeCell ref="J9316:K9316"/>
    <mergeCell ref="J9317:K9317"/>
    <mergeCell ref="J9318:K9318"/>
    <mergeCell ref="J9319:K9319"/>
    <mergeCell ref="J9320:K9320"/>
    <mergeCell ref="J9321:K9321"/>
    <mergeCell ref="J9322:K9322"/>
    <mergeCell ref="B9323:B9324"/>
    <mergeCell ref="I9323:I9324"/>
    <mergeCell ref="J9323:K9324"/>
    <mergeCell ref="J9325:K9325"/>
    <mergeCell ref="J9326:K9326"/>
    <mergeCell ref="B9327:B9328"/>
    <mergeCell ref="I9327:I9328"/>
    <mergeCell ref="J9327:K9328"/>
    <mergeCell ref="B9380:B9383"/>
    <mergeCell ref="B9384:B9388"/>
    <mergeCell ref="B9389:B9390"/>
    <mergeCell ref="B9391:B9683"/>
    <mergeCell ref="B9366:B9370"/>
    <mergeCell ref="B9372:B9377"/>
    <mergeCell ref="J9329:K9329"/>
    <mergeCell ref="J9330:K9330"/>
    <mergeCell ref="B9356:B9362"/>
    <mergeCell ref="I9356:I9362"/>
    <mergeCell ref="J9356:K9362"/>
    <mergeCell ref="B9363:B9365"/>
    <mergeCell ref="I9363:I9365"/>
    <mergeCell ref="J9363:K9365"/>
    <mergeCell ref="J9331:K9331"/>
    <mergeCell ref="B9332:B9333"/>
    <mergeCell ref="I9332:I9333"/>
    <mergeCell ref="J9332:K9333"/>
    <mergeCell ref="J9334:K9334"/>
    <mergeCell ref="J9335:K9335"/>
    <mergeCell ref="J9336:K9336"/>
    <mergeCell ref="J9337:K9337"/>
    <mergeCell ref="J9338:K9338"/>
    <mergeCell ref="B9339:B9347"/>
    <mergeCell ref="I9339:I9347"/>
    <mergeCell ref="J9339:K9347"/>
    <mergeCell ref="B9348:B9352"/>
    <mergeCell ref="I9348:I9352"/>
    <mergeCell ref="J9348:K9352"/>
    <mergeCell ref="B9353:B9355"/>
    <mergeCell ref="I9353:I9355"/>
    <mergeCell ref="J9353:K9355"/>
    <mergeCell ref="J9722:K9724"/>
    <mergeCell ref="B9693:B9696"/>
    <mergeCell ref="B9699:B9704"/>
    <mergeCell ref="B9705:B9707"/>
    <mergeCell ref="J9692:K9692"/>
    <mergeCell ref="I9693:I9696"/>
    <mergeCell ref="J9693:K9696"/>
    <mergeCell ref="J9698:K9698"/>
    <mergeCell ref="I9699:I9704"/>
    <mergeCell ref="J9699:K9704"/>
    <mergeCell ref="I9705:I9707"/>
    <mergeCell ref="J9705:K9707"/>
    <mergeCell ref="J9697:K9697"/>
    <mergeCell ref="B9684:B9685"/>
    <mergeCell ref="B9686:B9687"/>
    <mergeCell ref="B9688:B9691"/>
    <mergeCell ref="I9688:I9691"/>
    <mergeCell ref="J9688:K9691"/>
    <mergeCell ref="I9684:I9685"/>
    <mergeCell ref="J9684:K9685"/>
    <mergeCell ref="I9686:I9687"/>
    <mergeCell ref="J9686:K9687"/>
    <mergeCell ref="B9725:B9726"/>
    <mergeCell ref="B9727:B9730"/>
    <mergeCell ref="B9731:B9733"/>
    <mergeCell ref="B9734:B9737"/>
    <mergeCell ref="B9738:B9742"/>
    <mergeCell ref="I9725:I9726"/>
    <mergeCell ref="J9725:K9726"/>
    <mergeCell ref="I9727:I9730"/>
    <mergeCell ref="J9727:K9730"/>
    <mergeCell ref="I9738:I9742"/>
    <mergeCell ref="J9738:K9742"/>
    <mergeCell ref="I9731:I9733"/>
    <mergeCell ref="J9731:K9733"/>
    <mergeCell ref="I9734:I9737"/>
    <mergeCell ref="J9734:K9737"/>
    <mergeCell ref="B9708:B9710"/>
    <mergeCell ref="B9711:B9712"/>
    <mergeCell ref="B9713:B9716"/>
    <mergeCell ref="B9717:B9718"/>
    <mergeCell ref="B9719:B9721"/>
    <mergeCell ref="B9722:B9724"/>
    <mergeCell ref="I9713:I9716"/>
    <mergeCell ref="J9713:K9716"/>
    <mergeCell ref="I9717:I9718"/>
    <mergeCell ref="J9717:K9718"/>
    <mergeCell ref="I9708:I9710"/>
    <mergeCell ref="J9708:K9710"/>
    <mergeCell ref="I9711:I9712"/>
    <mergeCell ref="J9711:K9712"/>
    <mergeCell ref="I9719:I9721"/>
    <mergeCell ref="J9719:K9721"/>
    <mergeCell ref="I9722:I9724"/>
    <mergeCell ref="B9756:B9758"/>
    <mergeCell ref="B9759:B9762"/>
    <mergeCell ref="B9763:B9768"/>
    <mergeCell ref="B9769:B9771"/>
    <mergeCell ref="B9773:B9774"/>
    <mergeCell ref="I9763:I9768"/>
    <mergeCell ref="J9763:K9768"/>
    <mergeCell ref="I9769:I9771"/>
    <mergeCell ref="J9769:K9771"/>
    <mergeCell ref="I9756:I9758"/>
    <mergeCell ref="J9756:K9758"/>
    <mergeCell ref="I9759:I9762"/>
    <mergeCell ref="J9759:K9762"/>
    <mergeCell ref="J9772:K9772"/>
    <mergeCell ref="I9773:I9774"/>
    <mergeCell ref="J9773:K9774"/>
    <mergeCell ref="B9743:B9744"/>
    <mergeCell ref="B9745:B9749"/>
    <mergeCell ref="B9750:B9751"/>
    <mergeCell ref="B9753:B9755"/>
    <mergeCell ref="I9743:I9744"/>
    <mergeCell ref="J9743:K9744"/>
    <mergeCell ref="J9752:K9752"/>
    <mergeCell ref="I9753:I9755"/>
    <mergeCell ref="J9753:K9755"/>
    <mergeCell ref="I9745:I9749"/>
    <mergeCell ref="J9745:K9749"/>
    <mergeCell ref="I9750:I9751"/>
    <mergeCell ref="J9750:K9751"/>
    <mergeCell ref="B9785:B9789"/>
    <mergeCell ref="B9790:B9794"/>
    <mergeCell ref="B9795:B9797"/>
    <mergeCell ref="B9799:B9804"/>
    <mergeCell ref="B9805:B9808"/>
    <mergeCell ref="I9785:I9789"/>
    <mergeCell ref="J9785:K9789"/>
    <mergeCell ref="I9790:I9794"/>
    <mergeCell ref="J9790:K9794"/>
    <mergeCell ref="I9805:I9808"/>
    <mergeCell ref="J9805:K9808"/>
    <mergeCell ref="I9795:I9797"/>
    <mergeCell ref="J9795:K9797"/>
    <mergeCell ref="J9798:K9798"/>
    <mergeCell ref="I9799:I9804"/>
    <mergeCell ref="J9799:K9804"/>
    <mergeCell ref="B9775:B9776"/>
    <mergeCell ref="B9779:B9780"/>
    <mergeCell ref="B9781:B9784"/>
    <mergeCell ref="J9777:K9777"/>
    <mergeCell ref="J9778:K9778"/>
    <mergeCell ref="I9775:I9776"/>
    <mergeCell ref="J9775:K9776"/>
    <mergeCell ref="I9779:I9780"/>
    <mergeCell ref="J9779:K9780"/>
    <mergeCell ref="I9781:I9784"/>
    <mergeCell ref="J9781:K9784"/>
    <mergeCell ref="B9822:B9826"/>
    <mergeCell ref="B9828:B9832"/>
    <mergeCell ref="B9833:B9836"/>
    <mergeCell ref="B9837:B9840"/>
    <mergeCell ref="I9828:I9832"/>
    <mergeCell ref="J9828:K9832"/>
    <mergeCell ref="I9822:I9826"/>
    <mergeCell ref="J9822:K9826"/>
    <mergeCell ref="J9827:K9827"/>
    <mergeCell ref="I9833:I9836"/>
    <mergeCell ref="J9833:K9836"/>
    <mergeCell ref="I9837:I9840"/>
    <mergeCell ref="J9837:K9840"/>
    <mergeCell ref="B9809:B9810"/>
    <mergeCell ref="B9812:B9814"/>
    <mergeCell ref="B9816:B9817"/>
    <mergeCell ref="B9819:B9821"/>
    <mergeCell ref="I9809:I9810"/>
    <mergeCell ref="J9809:K9810"/>
    <mergeCell ref="I9816:I9817"/>
    <mergeCell ref="J9816:K9817"/>
    <mergeCell ref="J9818:K9818"/>
    <mergeCell ref="I9819:I9821"/>
    <mergeCell ref="J9819:K9821"/>
    <mergeCell ref="J9811:K9811"/>
    <mergeCell ref="I9812:I9814"/>
    <mergeCell ref="J9812:K9814"/>
    <mergeCell ref="J9815:K9815"/>
    <mergeCell ref="B9857:B9860"/>
    <mergeCell ref="B9861:B9862"/>
    <mergeCell ref="I9861:I9862"/>
    <mergeCell ref="J9861:K9862"/>
    <mergeCell ref="J9856:K9856"/>
    <mergeCell ref="I9857:I9860"/>
    <mergeCell ref="J9857:K9860"/>
    <mergeCell ref="J9863:K9863"/>
    <mergeCell ref="B9842:B9845"/>
    <mergeCell ref="B9846:B9850"/>
    <mergeCell ref="B9851:B9852"/>
    <mergeCell ref="B9853:B9855"/>
    <mergeCell ref="J9841:K9841"/>
    <mergeCell ref="I9842:I9845"/>
    <mergeCell ref="J9842:K9845"/>
    <mergeCell ref="I9851:I9852"/>
    <mergeCell ref="J9851:K9852"/>
    <mergeCell ref="I9853:I9855"/>
    <mergeCell ref="J9853:K9855"/>
    <mergeCell ref="I9846:I9850"/>
    <mergeCell ref="J9846:K9850"/>
    <mergeCell ref="B9879:B9882"/>
    <mergeCell ref="J9873:K9873"/>
    <mergeCell ref="I9877:I9878"/>
    <mergeCell ref="J9877:K9878"/>
    <mergeCell ref="I9879:I9882"/>
    <mergeCell ref="J9879:K9882"/>
    <mergeCell ref="J9874:K9874"/>
    <mergeCell ref="I9875:I9876"/>
    <mergeCell ref="J9875:K9876"/>
    <mergeCell ref="B9864:B9865"/>
    <mergeCell ref="B9868:B9869"/>
    <mergeCell ref="B9871:B9872"/>
    <mergeCell ref="I9864:I9865"/>
    <mergeCell ref="J9864:K9865"/>
    <mergeCell ref="J9866:K9866"/>
    <mergeCell ref="I9871:I9872"/>
    <mergeCell ref="J9871:K9872"/>
    <mergeCell ref="J9867:K9867"/>
    <mergeCell ref="I9868:I9869"/>
    <mergeCell ref="J9868:K9869"/>
    <mergeCell ref="J9870:K9870"/>
    <mergeCell ref="B9975:B9981"/>
    <mergeCell ref="I9949:I9957"/>
    <mergeCell ref="J9949:K9957"/>
    <mergeCell ref="I9975:I9981"/>
    <mergeCell ref="J9975:K9981"/>
    <mergeCell ref="I9958:I9974"/>
    <mergeCell ref="J9958:K9974"/>
    <mergeCell ref="B9907:B9911"/>
    <mergeCell ref="B9912:B9947"/>
    <mergeCell ref="J9905:K9905"/>
    <mergeCell ref="J9906:K9906"/>
    <mergeCell ref="I9907:I9911"/>
    <mergeCell ref="J9907:K9911"/>
    <mergeCell ref="J9948:K9948"/>
    <mergeCell ref="I9912:I9947"/>
    <mergeCell ref="J9912:K9947"/>
    <mergeCell ref="B9896:B9897"/>
    <mergeCell ref="B9899:B9900"/>
    <mergeCell ref="B9902:B9904"/>
    <mergeCell ref="J9898:K9898"/>
    <mergeCell ref="I9899:I9900"/>
    <mergeCell ref="J9899:K9900"/>
    <mergeCell ref="I9896:I9897"/>
    <mergeCell ref="J9896:K9897"/>
    <mergeCell ref="J9901:K9901"/>
    <mergeCell ref="I9902:I9904"/>
    <mergeCell ref="J9902:K9904"/>
    <mergeCell ref="I9366:I9370"/>
    <mergeCell ref="J9366:K9370"/>
    <mergeCell ref="J9371:K9371"/>
    <mergeCell ref="J9378:K9378"/>
    <mergeCell ref="J9379:K9379"/>
    <mergeCell ref="I9380:I9383"/>
    <mergeCell ref="J9380:K9383"/>
    <mergeCell ref="I9372:I9377"/>
    <mergeCell ref="J9372:K9377"/>
    <mergeCell ref="I9391:I9683"/>
    <mergeCell ref="J9391:K9683"/>
    <mergeCell ref="I9384:I9388"/>
    <mergeCell ref="J9384:K9388"/>
    <mergeCell ref="I9389:I9390"/>
    <mergeCell ref="J9389:K9390"/>
    <mergeCell ref="B9949:B9957"/>
    <mergeCell ref="B9958:B9974"/>
    <mergeCell ref="B9884:B9886"/>
    <mergeCell ref="B9887:B9890"/>
    <mergeCell ref="B9891:B9892"/>
    <mergeCell ref="B9893:B9895"/>
    <mergeCell ref="I9887:I9890"/>
    <mergeCell ref="J9887:K9890"/>
    <mergeCell ref="I9891:I9892"/>
    <mergeCell ref="J9891:K9892"/>
    <mergeCell ref="J9883:K9883"/>
    <mergeCell ref="I9884:I9886"/>
    <mergeCell ref="J9884:K9886"/>
    <mergeCell ref="I9893:I9895"/>
    <mergeCell ref="J9893:K9895"/>
    <mergeCell ref="B9875:B9876"/>
    <mergeCell ref="B9877:B9878"/>
    <mergeCell ref="B10037:B10039"/>
    <mergeCell ref="I10037:I10039"/>
    <mergeCell ref="J10037:K10039"/>
    <mergeCell ref="B10040:B10041"/>
    <mergeCell ref="I10040:I10041"/>
    <mergeCell ref="J10040:K10041"/>
    <mergeCell ref="B10042:B10045"/>
    <mergeCell ref="I10042:I10045"/>
    <mergeCell ref="J10042:K10045"/>
    <mergeCell ref="J10046:K10046"/>
    <mergeCell ref="B10047:B10048"/>
    <mergeCell ref="I10047:I10048"/>
    <mergeCell ref="J10047:K10048"/>
    <mergeCell ref="I9982:I9984"/>
    <mergeCell ref="J9982:K9984"/>
    <mergeCell ref="B9985:B9988"/>
    <mergeCell ref="I9985:I9988"/>
    <mergeCell ref="J9985:K9988"/>
    <mergeCell ref="B9989:B9991"/>
    <mergeCell ref="I9989:I9991"/>
    <mergeCell ref="J9989:K9991"/>
    <mergeCell ref="B9992:B9995"/>
    <mergeCell ref="I9992:I9995"/>
    <mergeCell ref="J9992:K9995"/>
    <mergeCell ref="B9996:B10036"/>
    <mergeCell ref="I9996:I10036"/>
    <mergeCell ref="J9996:K10036"/>
    <mergeCell ref="B9982:B9984"/>
    <mergeCell ref="B10049:B10050"/>
    <mergeCell ref="I10049:I10050"/>
    <mergeCell ref="J10049:K10050"/>
    <mergeCell ref="J10051:K10051"/>
    <mergeCell ref="B10052:B10053"/>
    <mergeCell ref="I10052:I10053"/>
    <mergeCell ref="J10052:K10053"/>
    <mergeCell ref="J10054:K10054"/>
    <mergeCell ref="B10055:B10056"/>
    <mergeCell ref="I10055:I10056"/>
    <mergeCell ref="J10055:K10056"/>
    <mergeCell ref="B10057:B10059"/>
    <mergeCell ref="I10057:I10059"/>
    <mergeCell ref="J10057:K10059"/>
    <mergeCell ref="B10060:B10061"/>
    <mergeCell ref="I10060:I10061"/>
    <mergeCell ref="J10060:K10061"/>
    <mergeCell ref="J10096:K10101"/>
    <mergeCell ref="B10062:B10064"/>
    <mergeCell ref="I10062:I10064"/>
    <mergeCell ref="J10062:K10064"/>
    <mergeCell ref="B10065:B10067"/>
    <mergeCell ref="I10065:I10067"/>
    <mergeCell ref="J10065:K10067"/>
    <mergeCell ref="B10068:B10070"/>
    <mergeCell ref="I10068:I10070"/>
    <mergeCell ref="J10068:K10070"/>
    <mergeCell ref="J10071:K10071"/>
    <mergeCell ref="J10072:K10072"/>
    <mergeCell ref="J10073:K10073"/>
    <mergeCell ref="J10074:K10074"/>
    <mergeCell ref="J10075:K10075"/>
    <mergeCell ref="J10076:K10076"/>
    <mergeCell ref="B10077:B10078"/>
    <mergeCell ref="I10077:I10078"/>
    <mergeCell ref="J10077:K10078"/>
    <mergeCell ref="J10102:K10102"/>
    <mergeCell ref="J10103:K10103"/>
    <mergeCell ref="J10104:K10104"/>
    <mergeCell ref="J10105:K10105"/>
    <mergeCell ref="J10106:K10106"/>
    <mergeCell ref="B10107:B10110"/>
    <mergeCell ref="I10107:I10110"/>
    <mergeCell ref="J10107:K10110"/>
    <mergeCell ref="B10111:B10112"/>
    <mergeCell ref="I10111:I10112"/>
    <mergeCell ref="J10111:K10112"/>
    <mergeCell ref="J10113:K10113"/>
    <mergeCell ref="B10114:B10117"/>
    <mergeCell ref="I10114:I10117"/>
    <mergeCell ref="J10114:K10117"/>
    <mergeCell ref="J10118:K10118"/>
    <mergeCell ref="B10079:B10080"/>
    <mergeCell ref="I10079:I10080"/>
    <mergeCell ref="J10079:K10080"/>
    <mergeCell ref="J10081:K10081"/>
    <mergeCell ref="B10082:B10088"/>
    <mergeCell ref="I10082:I10088"/>
    <mergeCell ref="J10082:K10088"/>
    <mergeCell ref="B10089:B10090"/>
    <mergeCell ref="I10089:I10090"/>
    <mergeCell ref="J10089:K10090"/>
    <mergeCell ref="J10091:K10091"/>
    <mergeCell ref="B10092:B10095"/>
    <mergeCell ref="I10092:I10095"/>
    <mergeCell ref="J10092:K10095"/>
    <mergeCell ref="B10096:B10101"/>
    <mergeCell ref="I10096:I10101"/>
    <mergeCell ref="J10163:K10164"/>
    <mergeCell ref="J10132:K10132"/>
    <mergeCell ref="J10133:K10133"/>
    <mergeCell ref="B10134:B10136"/>
    <mergeCell ref="I10134:I10136"/>
    <mergeCell ref="J10134:K10136"/>
    <mergeCell ref="B10137:B10143"/>
    <mergeCell ref="I10137:I10143"/>
    <mergeCell ref="J10137:K10143"/>
    <mergeCell ref="J10144:K10144"/>
    <mergeCell ref="J10145:K10145"/>
    <mergeCell ref="B10146:B10147"/>
    <mergeCell ref="I10146:I10147"/>
    <mergeCell ref="J10146:K10147"/>
    <mergeCell ref="J10148:K10148"/>
    <mergeCell ref="B10119:B10120"/>
    <mergeCell ref="I10119:I10120"/>
    <mergeCell ref="J10119:K10120"/>
    <mergeCell ref="B10121:B10122"/>
    <mergeCell ref="I10121:I10122"/>
    <mergeCell ref="J10121:K10122"/>
    <mergeCell ref="B10123:B10126"/>
    <mergeCell ref="I10123:I10126"/>
    <mergeCell ref="J10123:K10126"/>
    <mergeCell ref="B10127:B10128"/>
    <mergeCell ref="I10127:I10128"/>
    <mergeCell ref="J10127:K10128"/>
    <mergeCell ref="J10129:K10129"/>
    <mergeCell ref="B10130:B10131"/>
    <mergeCell ref="I10130:I10131"/>
    <mergeCell ref="J10130:K10131"/>
    <mergeCell ref="B10165:B10168"/>
    <mergeCell ref="I10165:I10168"/>
    <mergeCell ref="J10165:K10168"/>
    <mergeCell ref="J10169:K10169"/>
    <mergeCell ref="B10170:B10171"/>
    <mergeCell ref="I10170:I10171"/>
    <mergeCell ref="J10170:K10171"/>
    <mergeCell ref="B10172:B10173"/>
    <mergeCell ref="I10172:I10173"/>
    <mergeCell ref="J10172:K10173"/>
    <mergeCell ref="B10174:B10176"/>
    <mergeCell ref="I10174:I10176"/>
    <mergeCell ref="J10174:K10176"/>
    <mergeCell ref="B10177:B10179"/>
    <mergeCell ref="I10177:I10179"/>
    <mergeCell ref="J10177:K10179"/>
    <mergeCell ref="J10149:K10149"/>
    <mergeCell ref="J10150:K10150"/>
    <mergeCell ref="B10151:B10152"/>
    <mergeCell ref="I10151:I10152"/>
    <mergeCell ref="J10151:K10152"/>
    <mergeCell ref="B10153:B10155"/>
    <mergeCell ref="I10153:I10155"/>
    <mergeCell ref="J10153:K10155"/>
    <mergeCell ref="B10156:B10159"/>
    <mergeCell ref="I10156:I10159"/>
    <mergeCell ref="J10156:K10159"/>
    <mergeCell ref="B10160:B10162"/>
    <mergeCell ref="I10160:I10162"/>
    <mergeCell ref="J10160:K10162"/>
    <mergeCell ref="B10163:B10164"/>
    <mergeCell ref="I10163:I10164"/>
    <mergeCell ref="B10180:B10181"/>
    <mergeCell ref="I10180:I10181"/>
    <mergeCell ref="J10180:K10181"/>
    <mergeCell ref="J10182:K10182"/>
    <mergeCell ref="B10183:B10184"/>
    <mergeCell ref="I10183:I10184"/>
    <mergeCell ref="J10183:K10184"/>
    <mergeCell ref="B10185:B10186"/>
    <mergeCell ref="I10185:I10186"/>
    <mergeCell ref="J10185:K10186"/>
    <mergeCell ref="J10187:K10187"/>
    <mergeCell ref="B10188:B10189"/>
    <mergeCell ref="I10188:I10189"/>
    <mergeCell ref="J10188:K10189"/>
    <mergeCell ref="B10190:B10193"/>
    <mergeCell ref="I10190:I10193"/>
    <mergeCell ref="J10190:K10193"/>
    <mergeCell ref="B10219:B10220"/>
    <mergeCell ref="I10219:I10220"/>
    <mergeCell ref="J10219:K10220"/>
    <mergeCell ref="B10221:B10225"/>
    <mergeCell ref="I10221:I10225"/>
    <mergeCell ref="J10221:K10225"/>
    <mergeCell ref="J10226:K10226"/>
    <mergeCell ref="J10227:K10227"/>
    <mergeCell ref="B10228:B10229"/>
    <mergeCell ref="I10228:I10229"/>
    <mergeCell ref="J10228:K10229"/>
    <mergeCell ref="J10230:K10230"/>
    <mergeCell ref="J10231:K10231"/>
    <mergeCell ref="B10232:B10235"/>
    <mergeCell ref="I10232:I10235"/>
    <mergeCell ref="J10232:K10235"/>
    <mergeCell ref="B10194:B10195"/>
    <mergeCell ref="I10194:I10195"/>
    <mergeCell ref="J10194:K10195"/>
    <mergeCell ref="J10196:K10196"/>
    <mergeCell ref="B10197:B10202"/>
    <mergeCell ref="I10197:I10202"/>
    <mergeCell ref="J10197:K10202"/>
    <mergeCell ref="B10203:B10218"/>
    <mergeCell ref="I10203:I10218"/>
    <mergeCell ref="J10203:K10218"/>
    <mergeCell ref="B10236:B10242"/>
    <mergeCell ref="I10236:I10242"/>
    <mergeCell ref="J10236:K10242"/>
    <mergeCell ref="B10243:B10277"/>
    <mergeCell ref="I10243:I10277"/>
    <mergeCell ref="J10243:K10277"/>
    <mergeCell ref="B10278:B10282"/>
    <mergeCell ref="I10278:I10282"/>
    <mergeCell ref="J10278:K10282"/>
    <mergeCell ref="J10283:K10283"/>
    <mergeCell ref="J10284:K10284"/>
    <mergeCell ref="J10285:K10285"/>
    <mergeCell ref="J10286:K10286"/>
    <mergeCell ref="J10287:K10287"/>
    <mergeCell ref="J10288:K10288"/>
    <mergeCell ref="B10289:B10291"/>
    <mergeCell ref="I10289:I10291"/>
    <mergeCell ref="J10289:K10291"/>
    <mergeCell ref="J10292:K10292"/>
    <mergeCell ref="J10293:K10293"/>
    <mergeCell ref="J10294:K10294"/>
    <mergeCell ref="B10295:B10296"/>
    <mergeCell ref="I10295:I10296"/>
    <mergeCell ref="J10295:K10296"/>
    <mergeCell ref="J10297:K10297"/>
    <mergeCell ref="B10298:B10299"/>
    <mergeCell ref="I10298:I10299"/>
    <mergeCell ref="J10298:K10299"/>
    <mergeCell ref="J10300:K10300"/>
    <mergeCell ref="B10301:B10302"/>
    <mergeCell ref="I10301:I10302"/>
    <mergeCell ref="J10301:K10302"/>
    <mergeCell ref="J10303:K10303"/>
    <mergeCell ref="J10304:K10304"/>
    <mergeCell ref="J10305:K10305"/>
    <mergeCell ref="J10306:K10306"/>
    <mergeCell ref="J10307:K10307"/>
    <mergeCell ref="J10308:K10308"/>
    <mergeCell ref="J10309:K10309"/>
    <mergeCell ref="J10310:K10310"/>
    <mergeCell ref="B10311:B10312"/>
    <mergeCell ref="I10311:I10312"/>
    <mergeCell ref="J10311:K10312"/>
    <mergeCell ref="B10313:B10319"/>
    <mergeCell ref="I10313:I10319"/>
    <mergeCell ref="J10313:K10319"/>
    <mergeCell ref="B10320:B10322"/>
    <mergeCell ref="I10320:I10322"/>
    <mergeCell ref="J10320:K10322"/>
    <mergeCell ref="B10323:B10324"/>
    <mergeCell ref="I10323:I10324"/>
    <mergeCell ref="J10323:K10324"/>
    <mergeCell ref="B10325:B10326"/>
    <mergeCell ref="I10325:I10326"/>
    <mergeCell ref="J10325:K10326"/>
    <mergeCell ref="B10327:B10335"/>
    <mergeCell ref="I10327:I10335"/>
    <mergeCell ref="J10327:K10335"/>
    <mergeCell ref="J10336:K10336"/>
    <mergeCell ref="J10337:K10337"/>
    <mergeCell ref="J10338:K10338"/>
    <mergeCell ref="B10339:B10340"/>
    <mergeCell ref="I10339:I10340"/>
    <mergeCell ref="J10339:K10340"/>
    <mergeCell ref="B10341:B10343"/>
    <mergeCell ref="I10341:I10343"/>
    <mergeCell ref="J10341:K10343"/>
    <mergeCell ref="J10344:K10344"/>
    <mergeCell ref="J10345:K10345"/>
    <mergeCell ref="J10346:K10346"/>
    <mergeCell ref="J10347:K10347"/>
    <mergeCell ref="J10348:K10348"/>
    <mergeCell ref="J10349:K10349"/>
    <mergeCell ref="J10350:K10350"/>
    <mergeCell ref="J10351:K10351"/>
    <mergeCell ref="J10352:K10352"/>
    <mergeCell ref="J10353:K10353"/>
    <mergeCell ref="J10354:K10354"/>
    <mergeCell ref="B10355:B10356"/>
    <mergeCell ref="I10355:I10356"/>
    <mergeCell ref="J10355:K10356"/>
    <mergeCell ref="B10357:B10358"/>
    <mergeCell ref="I10357:I10358"/>
    <mergeCell ref="J10357:K10358"/>
    <mergeCell ref="J10359:K10359"/>
    <mergeCell ref="J10360:K1036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1D6DD-2735-4C48-A080-2E19642C3FB5}">
  <sheetPr filterMode="1"/>
  <dimension ref="A1:AA1365"/>
  <sheetViews>
    <sheetView tabSelected="1" topLeftCell="E1" workbookViewId="0">
      <selection activeCell="G3" sqref="G3:G176"/>
    </sheetView>
  </sheetViews>
  <sheetFormatPr defaultRowHeight="15.05" x14ac:dyDescent="0.3"/>
  <cols>
    <col min="5" max="5" width="14.5546875" customWidth="1"/>
    <col min="6" max="6" width="64.33203125" customWidth="1"/>
    <col min="7" max="7" width="14.88671875" customWidth="1"/>
    <col min="8" max="8" width="13.5546875" customWidth="1"/>
    <col min="9" max="9" width="13" customWidth="1"/>
    <col min="12" max="12" width="16.44140625" customWidth="1"/>
    <col min="13" max="13" width="9.109375" customWidth="1"/>
  </cols>
  <sheetData>
    <row r="1" spans="1:15" ht="28.5" customHeight="1" x14ac:dyDescent="0.3">
      <c r="L1" s="36">
        <f>+SUBTOTAL(9,L3:L1358)</f>
        <v>32769637</v>
      </c>
      <c r="O1" s="40"/>
    </row>
    <row r="2" spans="1:15" ht="26.3" x14ac:dyDescent="0.3">
      <c r="A2" s="16" t="s">
        <v>11704</v>
      </c>
      <c r="B2" s="16" t="s">
        <v>11705</v>
      </c>
      <c r="C2" s="16"/>
      <c r="D2" s="16" t="s">
        <v>11706</v>
      </c>
      <c r="E2" s="16" t="s">
        <v>11707</v>
      </c>
      <c r="F2" s="17" t="s">
        <v>11708</v>
      </c>
      <c r="G2" s="17" t="s">
        <v>11709</v>
      </c>
      <c r="H2" s="16" t="s">
        <v>11710</v>
      </c>
      <c r="I2" s="16" t="s">
        <v>11711</v>
      </c>
      <c r="J2" s="16" t="s">
        <v>11712</v>
      </c>
      <c r="K2" s="16" t="s">
        <v>11713</v>
      </c>
      <c r="L2" s="16" t="s">
        <v>11714</v>
      </c>
    </row>
    <row r="3" spans="1:15" x14ac:dyDescent="0.3">
      <c r="A3" s="18">
        <v>2022</v>
      </c>
      <c r="B3" s="19" t="s">
        <v>11715</v>
      </c>
      <c r="C3" s="19">
        <f>+B3*1</f>
        <v>6254</v>
      </c>
      <c r="D3" s="19" t="s">
        <v>11716</v>
      </c>
      <c r="E3" s="20" t="s">
        <v>11717</v>
      </c>
      <c r="F3" s="21" t="s">
        <v>11718</v>
      </c>
      <c r="G3" t="e">
        <f>+VLOOKUP(B3,[1]Sheet1!H$5:I$154,2,0)</f>
        <v>#N/A</v>
      </c>
      <c r="H3" s="19" t="s">
        <v>11719</v>
      </c>
      <c r="I3" s="22">
        <v>2573910</v>
      </c>
      <c r="J3" s="22" t="s">
        <v>11720</v>
      </c>
      <c r="K3" s="22">
        <v>257391</v>
      </c>
      <c r="L3" s="22">
        <v>2831301</v>
      </c>
      <c r="M3" t="e">
        <f>+VLOOKUP(C3,'Thanh toán '!M$6:N$1223,2,0)</f>
        <v>#N/A</v>
      </c>
      <c r="N3" s="38" t="e">
        <f>+M3-L3</f>
        <v>#N/A</v>
      </c>
    </row>
    <row r="4" spans="1:15" hidden="1" x14ac:dyDescent="0.3">
      <c r="A4" s="18">
        <v>2022</v>
      </c>
      <c r="B4" s="19" t="s">
        <v>11721</v>
      </c>
      <c r="C4" s="19">
        <f t="shared" ref="C4:C65" si="0">+B4*1</f>
        <v>11274</v>
      </c>
      <c r="D4" s="19" t="s">
        <v>11716</v>
      </c>
      <c r="E4" s="20" t="s">
        <v>11722</v>
      </c>
      <c r="F4" s="21" t="s">
        <v>11723</v>
      </c>
      <c r="G4" t="s">
        <v>11724</v>
      </c>
      <c r="H4" s="19" t="s">
        <v>11725</v>
      </c>
      <c r="I4" s="22">
        <v>910665</v>
      </c>
      <c r="J4" s="22" t="s">
        <v>11726</v>
      </c>
      <c r="K4" s="22">
        <v>72853</v>
      </c>
      <c r="L4" s="22">
        <v>983518</v>
      </c>
      <c r="M4">
        <f>+VLOOKUP(C4,'Thanh toán '!M$6:N$1223,2,0)</f>
        <v>983518</v>
      </c>
      <c r="N4" s="38">
        <f t="shared" ref="N4:N65" si="1">+M4-L4</f>
        <v>0</v>
      </c>
    </row>
    <row r="5" spans="1:15" hidden="1" x14ac:dyDescent="0.3">
      <c r="A5" s="18">
        <v>2022</v>
      </c>
      <c r="B5" s="19" t="s">
        <v>11727</v>
      </c>
      <c r="C5" s="19">
        <f t="shared" si="0"/>
        <v>12791</v>
      </c>
      <c r="D5" s="19" t="s">
        <v>11716</v>
      </c>
      <c r="E5" s="20" t="s">
        <v>11728</v>
      </c>
      <c r="F5" s="21" t="s">
        <v>11723</v>
      </c>
      <c r="G5" t="s">
        <v>11724</v>
      </c>
      <c r="H5" s="19" t="s">
        <v>11725</v>
      </c>
      <c r="I5" s="22">
        <v>982930</v>
      </c>
      <c r="J5" s="22" t="s">
        <v>11726</v>
      </c>
      <c r="K5" s="22">
        <v>78634</v>
      </c>
      <c r="L5" s="22">
        <v>1061564</v>
      </c>
      <c r="M5">
        <f>+VLOOKUP(C5,'Thanh toán '!M$6:N$1223,2,0)</f>
        <v>1061564</v>
      </c>
      <c r="N5" s="38">
        <f t="shared" si="1"/>
        <v>0</v>
      </c>
    </row>
    <row r="6" spans="1:15" hidden="1" x14ac:dyDescent="0.3">
      <c r="A6" s="18">
        <v>2022</v>
      </c>
      <c r="B6" s="19" t="s">
        <v>11729</v>
      </c>
      <c r="C6" s="19">
        <f t="shared" si="0"/>
        <v>12835</v>
      </c>
      <c r="D6" s="19" t="s">
        <v>11716</v>
      </c>
      <c r="E6" s="20" t="s">
        <v>11730</v>
      </c>
      <c r="F6" s="21" t="s">
        <v>11723</v>
      </c>
      <c r="G6" t="s">
        <v>11724</v>
      </c>
      <c r="H6" s="19" t="s">
        <v>11725</v>
      </c>
      <c r="I6" s="22">
        <v>1793243</v>
      </c>
      <c r="J6" s="22" t="s">
        <v>11726</v>
      </c>
      <c r="K6" s="22">
        <v>143459</v>
      </c>
      <c r="L6" s="22">
        <v>1936702</v>
      </c>
      <c r="M6">
        <f>+VLOOKUP(C6,'Thanh toán '!M$6:N$1223,2,0)</f>
        <v>1936702</v>
      </c>
      <c r="N6" s="38">
        <f t="shared" si="1"/>
        <v>0</v>
      </c>
    </row>
    <row r="7" spans="1:15" hidden="1" x14ac:dyDescent="0.3">
      <c r="A7" s="18">
        <v>2022</v>
      </c>
      <c r="B7" s="19" t="s">
        <v>11731</v>
      </c>
      <c r="C7" s="19">
        <f t="shared" si="0"/>
        <v>13135</v>
      </c>
      <c r="D7" s="19" t="s">
        <v>11716</v>
      </c>
      <c r="E7" s="20" t="s">
        <v>11732</v>
      </c>
      <c r="F7" s="21" t="s">
        <v>11723</v>
      </c>
      <c r="G7" t="s">
        <v>11724</v>
      </c>
      <c r="H7" s="19" t="s">
        <v>11725</v>
      </c>
      <c r="I7" s="22">
        <v>1822661</v>
      </c>
      <c r="J7" s="22" t="s">
        <v>11726</v>
      </c>
      <c r="K7" s="22">
        <v>145813</v>
      </c>
      <c r="L7" s="22">
        <v>1968474</v>
      </c>
      <c r="M7">
        <f>+VLOOKUP(C7,'Thanh toán '!M$6:N$1223,2,0)</f>
        <v>1968474</v>
      </c>
      <c r="N7" s="38">
        <f t="shared" si="1"/>
        <v>0</v>
      </c>
    </row>
    <row r="8" spans="1:15" hidden="1" x14ac:dyDescent="0.3">
      <c r="A8" s="18">
        <v>2022</v>
      </c>
      <c r="B8" s="19" t="s">
        <v>11733</v>
      </c>
      <c r="C8" s="19">
        <f t="shared" si="0"/>
        <v>13258</v>
      </c>
      <c r="D8" s="19" t="s">
        <v>11716</v>
      </c>
      <c r="E8" s="20" t="s">
        <v>11734</v>
      </c>
      <c r="F8" s="21" t="s">
        <v>11723</v>
      </c>
      <c r="G8" t="s">
        <v>11724</v>
      </c>
      <c r="H8" s="19" t="s">
        <v>11725</v>
      </c>
      <c r="I8" s="22">
        <v>444232</v>
      </c>
      <c r="J8" s="22" t="s">
        <v>11726</v>
      </c>
      <c r="K8" s="22">
        <v>35539</v>
      </c>
      <c r="L8" s="22">
        <v>479771</v>
      </c>
      <c r="M8">
        <f>+VLOOKUP(C8,'Thanh toán '!M$6:N$1223,2,0)</f>
        <v>479771</v>
      </c>
      <c r="N8" s="38">
        <f t="shared" si="1"/>
        <v>0</v>
      </c>
    </row>
    <row r="9" spans="1:15" x14ac:dyDescent="0.3">
      <c r="A9" s="18">
        <v>2022</v>
      </c>
      <c r="B9" s="19" t="s">
        <v>11735</v>
      </c>
      <c r="C9" s="19">
        <f t="shared" si="0"/>
        <v>36</v>
      </c>
      <c r="D9" s="19" t="s">
        <v>11736</v>
      </c>
      <c r="E9" s="24" t="s">
        <v>11737</v>
      </c>
      <c r="F9" s="21" t="s">
        <v>11723</v>
      </c>
      <c r="G9" t="e">
        <f>+VLOOKUP(B9,[1]Sheet1!H$5:I$154,2,0)</f>
        <v>#N/A</v>
      </c>
      <c r="H9" s="19" t="s">
        <v>11725</v>
      </c>
      <c r="I9" s="22">
        <v>1768685</v>
      </c>
      <c r="J9" s="25">
        <f>+K9/I9</f>
        <v>8.0000113078360482E-2</v>
      </c>
      <c r="K9" s="22">
        <v>141495</v>
      </c>
      <c r="L9" s="22">
        <v>1910180</v>
      </c>
      <c r="M9" t="e">
        <f>+VLOOKUP(C9,'Thanh toán '!M$6:N$1223,2,0)</f>
        <v>#N/A</v>
      </c>
      <c r="N9" s="38" t="e">
        <f t="shared" si="1"/>
        <v>#N/A</v>
      </c>
    </row>
    <row r="10" spans="1:15" x14ac:dyDescent="0.3">
      <c r="A10" s="18">
        <v>2022</v>
      </c>
      <c r="B10" s="19" t="s">
        <v>11738</v>
      </c>
      <c r="C10" s="19">
        <f t="shared" si="0"/>
        <v>3070</v>
      </c>
      <c r="D10" s="19" t="s">
        <v>11736</v>
      </c>
      <c r="E10" s="24" t="s">
        <v>11739</v>
      </c>
      <c r="F10" s="21" t="s">
        <v>11723</v>
      </c>
      <c r="G10" t="e">
        <f>+VLOOKUP(B10,[1]Sheet1!H$5:I$154,2,0)</f>
        <v>#N/A</v>
      </c>
      <c r="H10" s="19" t="s">
        <v>11725</v>
      </c>
      <c r="I10" s="22">
        <v>922445</v>
      </c>
      <c r="J10" s="25">
        <f t="shared" ref="J10:J71" si="2">+K10/I10</f>
        <v>8.0000433630189327E-2</v>
      </c>
      <c r="K10" s="22">
        <v>73796</v>
      </c>
      <c r="L10" s="22">
        <v>996241</v>
      </c>
      <c r="M10" t="e">
        <f>+VLOOKUP(C10,'Thanh toán '!M$6:N$1223,2,0)</f>
        <v>#N/A</v>
      </c>
      <c r="N10" s="38" t="e">
        <f t="shared" si="1"/>
        <v>#N/A</v>
      </c>
    </row>
    <row r="11" spans="1:15" x14ac:dyDescent="0.3">
      <c r="A11" s="18">
        <v>2022</v>
      </c>
      <c r="B11" s="19" t="s">
        <v>11740</v>
      </c>
      <c r="C11" s="19">
        <f t="shared" si="0"/>
        <v>8465</v>
      </c>
      <c r="D11" s="19" t="s">
        <v>11736</v>
      </c>
      <c r="E11" s="24" t="s">
        <v>11741</v>
      </c>
      <c r="F11" s="21" t="s">
        <v>11723</v>
      </c>
      <c r="G11" t="e">
        <f>+VLOOKUP(B11,[1]Sheet1!H$5:I$154,2,0)</f>
        <v>#N/A</v>
      </c>
      <c r="H11" s="19" t="s">
        <v>11725</v>
      </c>
      <c r="I11" s="22">
        <v>349385</v>
      </c>
      <c r="J11" s="25">
        <f t="shared" si="2"/>
        <v>8.0000572434420478E-2</v>
      </c>
      <c r="K11" s="22">
        <v>27951</v>
      </c>
      <c r="L11" s="22">
        <v>377336</v>
      </c>
      <c r="M11" t="e">
        <f>+VLOOKUP(C11,'Thanh toán '!M$6:N$1223,2,0)</f>
        <v>#N/A</v>
      </c>
      <c r="N11" s="38" t="e">
        <f t="shared" si="1"/>
        <v>#N/A</v>
      </c>
    </row>
    <row r="12" spans="1:15" x14ac:dyDescent="0.3">
      <c r="A12" s="18">
        <v>2022</v>
      </c>
      <c r="B12" s="19" t="s">
        <v>11742</v>
      </c>
      <c r="C12" s="19">
        <f t="shared" si="0"/>
        <v>8766</v>
      </c>
      <c r="D12" s="19" t="s">
        <v>11736</v>
      </c>
      <c r="E12" s="24" t="s">
        <v>11743</v>
      </c>
      <c r="F12" s="21" t="s">
        <v>11723</v>
      </c>
      <c r="G12" t="e">
        <f>+VLOOKUP(B12,[1]Sheet1!H$5:I$154,2,0)</f>
        <v>#N/A</v>
      </c>
      <c r="H12" s="19" t="s">
        <v>11725</v>
      </c>
      <c r="I12" s="22">
        <v>349385</v>
      </c>
      <c r="J12" s="25">
        <f t="shared" si="2"/>
        <v>8.0000572434420478E-2</v>
      </c>
      <c r="K12" s="22">
        <v>27951</v>
      </c>
      <c r="L12" s="22">
        <v>377336</v>
      </c>
      <c r="M12" t="e">
        <f>+VLOOKUP(C12,'Thanh toán '!M$6:N$1223,2,0)</f>
        <v>#N/A</v>
      </c>
      <c r="N12" s="38" t="e">
        <f t="shared" si="1"/>
        <v>#N/A</v>
      </c>
    </row>
    <row r="13" spans="1:15" x14ac:dyDescent="0.3">
      <c r="A13" s="18">
        <v>2022</v>
      </c>
      <c r="B13" s="19" t="s">
        <v>11744</v>
      </c>
      <c r="C13" s="19">
        <f t="shared" si="0"/>
        <v>9043</v>
      </c>
      <c r="D13" s="19" t="s">
        <v>11736</v>
      </c>
      <c r="E13" s="24" t="s">
        <v>11745</v>
      </c>
      <c r="F13" s="21" t="s">
        <v>11723</v>
      </c>
      <c r="G13" t="e">
        <f>+VLOOKUP(B13,[1]Sheet1!H$5:I$154,2,0)</f>
        <v>#N/A</v>
      </c>
      <c r="H13" s="19" t="s">
        <v>11725</v>
      </c>
      <c r="I13" s="22">
        <v>349385</v>
      </c>
      <c r="J13" s="25">
        <f t="shared" si="2"/>
        <v>8.0000572434420478E-2</v>
      </c>
      <c r="K13" s="22">
        <v>27951</v>
      </c>
      <c r="L13" s="22">
        <v>377336</v>
      </c>
      <c r="M13" t="e">
        <f>+VLOOKUP(C13,'Thanh toán '!M$6:N$1223,2,0)</f>
        <v>#N/A</v>
      </c>
      <c r="N13" s="38" t="e">
        <f t="shared" si="1"/>
        <v>#N/A</v>
      </c>
    </row>
    <row r="14" spans="1:15" hidden="1" x14ac:dyDescent="0.3">
      <c r="A14" s="18">
        <v>2022</v>
      </c>
      <c r="B14" s="19" t="s">
        <v>11752</v>
      </c>
      <c r="C14" s="19">
        <f t="shared" si="0"/>
        <v>13495</v>
      </c>
      <c r="D14" s="19" t="s">
        <v>11736</v>
      </c>
      <c r="E14" s="24" t="s">
        <v>11753</v>
      </c>
      <c r="F14" s="21" t="s">
        <v>11723</v>
      </c>
      <c r="G14" t="s">
        <v>11724</v>
      </c>
      <c r="H14" s="19" t="s">
        <v>11725</v>
      </c>
      <c r="I14" s="22">
        <v>499764</v>
      </c>
      <c r="J14" s="25">
        <f t="shared" si="2"/>
        <v>7.9999759886666508E-2</v>
      </c>
      <c r="K14" s="22">
        <v>39981</v>
      </c>
      <c r="L14" s="22">
        <v>539745</v>
      </c>
      <c r="M14">
        <f>+VLOOKUP(C14,'Thanh toán '!M$6:N$1223,2,0)</f>
        <v>539745</v>
      </c>
      <c r="N14" s="38">
        <f t="shared" si="1"/>
        <v>0</v>
      </c>
    </row>
    <row r="15" spans="1:15" hidden="1" x14ac:dyDescent="0.3">
      <c r="A15" s="18">
        <v>2022</v>
      </c>
      <c r="B15" s="19" t="s">
        <v>11754</v>
      </c>
      <c r="C15" s="19">
        <f t="shared" si="0"/>
        <v>13564</v>
      </c>
      <c r="D15" s="19" t="s">
        <v>11736</v>
      </c>
      <c r="E15" s="24" t="s">
        <v>11755</v>
      </c>
      <c r="F15" s="21" t="s">
        <v>11723</v>
      </c>
      <c r="G15" t="s">
        <v>11724</v>
      </c>
      <c r="H15" s="19" t="s">
        <v>11725</v>
      </c>
      <c r="I15" s="22">
        <v>1495835</v>
      </c>
      <c r="J15" s="25">
        <f t="shared" si="2"/>
        <v>8.0000133704586404E-2</v>
      </c>
      <c r="K15" s="22">
        <v>119667</v>
      </c>
      <c r="L15" s="22">
        <v>1615502</v>
      </c>
      <c r="M15">
        <f>+VLOOKUP(C15,'Thanh toán '!M$6:N$1223,2,0)</f>
        <v>1615502</v>
      </c>
      <c r="N15" s="38">
        <f t="shared" si="1"/>
        <v>0</v>
      </c>
    </row>
    <row r="16" spans="1:15" hidden="1" x14ac:dyDescent="0.3">
      <c r="A16" s="18">
        <v>2022</v>
      </c>
      <c r="B16" s="19" t="s">
        <v>11756</v>
      </c>
      <c r="C16" s="19">
        <f t="shared" si="0"/>
        <v>14426</v>
      </c>
      <c r="D16" s="19" t="s">
        <v>11736</v>
      </c>
      <c r="E16" s="24" t="s">
        <v>11757</v>
      </c>
      <c r="F16" s="21" t="s">
        <v>11723</v>
      </c>
      <c r="G16" t="s">
        <v>11724</v>
      </c>
      <c r="H16" s="19" t="s">
        <v>11725</v>
      </c>
      <c r="I16" s="22">
        <v>1505277</v>
      </c>
      <c r="J16" s="25">
        <f t="shared" si="2"/>
        <v>7.9999893707271147E-2</v>
      </c>
      <c r="K16" s="22">
        <v>120422</v>
      </c>
      <c r="L16" s="22">
        <v>1625699</v>
      </c>
      <c r="M16">
        <f>+VLOOKUP(C16,'Thanh toán '!M$6:N$1223,2,0)</f>
        <v>1625699</v>
      </c>
      <c r="N16" s="38">
        <f t="shared" si="1"/>
        <v>0</v>
      </c>
    </row>
    <row r="17" spans="1:14" hidden="1" x14ac:dyDescent="0.3">
      <c r="A17" s="18">
        <v>2022</v>
      </c>
      <c r="B17" s="19" t="s">
        <v>11758</v>
      </c>
      <c r="C17" s="19">
        <f t="shared" si="0"/>
        <v>14754</v>
      </c>
      <c r="D17" s="19" t="s">
        <v>11736</v>
      </c>
      <c r="E17" s="24" t="s">
        <v>11759</v>
      </c>
      <c r="F17" s="21" t="s">
        <v>11723</v>
      </c>
      <c r="G17" t="s">
        <v>11724</v>
      </c>
      <c r="H17" s="19" t="s">
        <v>11725</v>
      </c>
      <c r="I17" s="22">
        <v>1098101</v>
      </c>
      <c r="J17" s="25">
        <f t="shared" si="2"/>
        <v>7.9999927146956432E-2</v>
      </c>
      <c r="K17" s="22">
        <v>87848</v>
      </c>
      <c r="L17" s="22">
        <v>1185949</v>
      </c>
      <c r="M17">
        <f>+VLOOKUP(C17,'Thanh toán '!M$6:N$1223,2,0)</f>
        <v>1185949</v>
      </c>
      <c r="N17" s="38">
        <f t="shared" si="1"/>
        <v>0</v>
      </c>
    </row>
    <row r="18" spans="1:14" hidden="1" x14ac:dyDescent="0.3">
      <c r="A18" s="18">
        <v>2022</v>
      </c>
      <c r="B18" s="19" t="s">
        <v>11760</v>
      </c>
      <c r="C18" s="19">
        <f t="shared" si="0"/>
        <v>15237</v>
      </c>
      <c r="D18" s="19" t="s">
        <v>11736</v>
      </c>
      <c r="E18" s="24" t="s">
        <v>11761</v>
      </c>
      <c r="F18" s="21" t="s">
        <v>11723</v>
      </c>
      <c r="G18" s="23"/>
      <c r="H18" s="19" t="s">
        <v>11725</v>
      </c>
      <c r="I18" s="22">
        <v>682364</v>
      </c>
      <c r="J18" s="25">
        <f t="shared" si="2"/>
        <v>7.9999824140781162E-2</v>
      </c>
      <c r="K18" s="22">
        <v>54589</v>
      </c>
      <c r="L18" s="22">
        <v>736953</v>
      </c>
      <c r="M18">
        <f>+VLOOKUP(C18,'Thanh toán '!M$6:N$1223,2,0)</f>
        <v>736953</v>
      </c>
      <c r="N18" s="38">
        <f t="shared" si="1"/>
        <v>0</v>
      </c>
    </row>
    <row r="19" spans="1:14" hidden="1" x14ac:dyDescent="0.3">
      <c r="A19" s="18">
        <v>2022</v>
      </c>
      <c r="B19" s="19" t="s">
        <v>11762</v>
      </c>
      <c r="C19" s="19">
        <f t="shared" si="0"/>
        <v>15847</v>
      </c>
      <c r="D19" s="19" t="s">
        <v>11736</v>
      </c>
      <c r="E19" s="24" t="s">
        <v>11763</v>
      </c>
      <c r="F19" s="21" t="s">
        <v>11723</v>
      </c>
      <c r="G19" s="23"/>
      <c r="H19" s="19" t="s">
        <v>11725</v>
      </c>
      <c r="I19" s="22">
        <v>1289593</v>
      </c>
      <c r="J19" s="25">
        <f t="shared" si="2"/>
        <v>7.9999658807081001E-2</v>
      </c>
      <c r="K19" s="22">
        <v>103167</v>
      </c>
      <c r="L19" s="22">
        <v>1392760</v>
      </c>
      <c r="M19">
        <f>+VLOOKUP(C19,'Thanh toán '!M$6:N$1223,2,0)</f>
        <v>1392760</v>
      </c>
      <c r="N19" s="38">
        <f t="shared" si="1"/>
        <v>0</v>
      </c>
    </row>
    <row r="20" spans="1:14" hidden="1" x14ac:dyDescent="0.3">
      <c r="A20" s="18">
        <v>2022</v>
      </c>
      <c r="B20" s="19" t="s">
        <v>11764</v>
      </c>
      <c r="C20" s="19">
        <f t="shared" si="0"/>
        <v>16437</v>
      </c>
      <c r="D20" s="19" t="s">
        <v>11736</v>
      </c>
      <c r="E20" s="24" t="s">
        <v>11765</v>
      </c>
      <c r="F20" s="21" t="s">
        <v>11718</v>
      </c>
      <c r="G20" s="23"/>
      <c r="H20" s="19" t="s">
        <v>11719</v>
      </c>
      <c r="I20" s="22">
        <v>2276225</v>
      </c>
      <c r="J20" s="25">
        <f t="shared" si="2"/>
        <v>0.08</v>
      </c>
      <c r="K20" s="22">
        <v>182098</v>
      </c>
      <c r="L20" s="22">
        <v>2458323</v>
      </c>
      <c r="M20">
        <f>+VLOOKUP(C20,'Thanh toán '!M$6:N$1223,2,0)</f>
        <v>2458323</v>
      </c>
      <c r="N20" s="38">
        <f t="shared" si="1"/>
        <v>0</v>
      </c>
    </row>
    <row r="21" spans="1:14" x14ac:dyDescent="0.3">
      <c r="A21" s="18">
        <v>2022</v>
      </c>
      <c r="B21" s="19" t="s">
        <v>11766</v>
      </c>
      <c r="C21" s="19">
        <f t="shared" si="0"/>
        <v>16489</v>
      </c>
      <c r="D21" s="19" t="s">
        <v>11736</v>
      </c>
      <c r="E21" s="24" t="s">
        <v>11767</v>
      </c>
      <c r="F21" s="21" t="s">
        <v>11768</v>
      </c>
      <c r="G21" s="21" t="s">
        <v>11768</v>
      </c>
      <c r="H21" s="19" t="s">
        <v>11769</v>
      </c>
      <c r="I21" s="22">
        <v>2167890</v>
      </c>
      <c r="J21" s="25">
        <f t="shared" si="2"/>
        <v>7.9999907744396623E-2</v>
      </c>
      <c r="K21" s="22">
        <v>173431</v>
      </c>
      <c r="L21" s="22">
        <v>2341321</v>
      </c>
      <c r="M21" t="e">
        <f>+VLOOKUP(C21,'Thanh toán '!M$6:N$1223,2,0)</f>
        <v>#N/A</v>
      </c>
      <c r="N21" s="38" t="e">
        <f t="shared" si="1"/>
        <v>#N/A</v>
      </c>
    </row>
    <row r="22" spans="1:14" hidden="1" x14ac:dyDescent="0.3">
      <c r="A22" s="18">
        <v>2022</v>
      </c>
      <c r="B22" s="19" t="s">
        <v>11770</v>
      </c>
      <c r="C22" s="19">
        <f t="shared" si="0"/>
        <v>17692</v>
      </c>
      <c r="D22" s="19" t="s">
        <v>11736</v>
      </c>
      <c r="E22" s="24" t="s">
        <v>11771</v>
      </c>
      <c r="F22" s="21" t="s">
        <v>11723</v>
      </c>
      <c r="G22" s="23"/>
      <c r="H22" s="19" t="s">
        <v>11725</v>
      </c>
      <c r="I22" s="22">
        <v>777406</v>
      </c>
      <c r="J22" s="25">
        <f t="shared" si="2"/>
        <v>7.999938256200749E-2</v>
      </c>
      <c r="K22" s="22">
        <v>62192</v>
      </c>
      <c r="L22" s="22">
        <v>839598</v>
      </c>
      <c r="M22">
        <f>+VLOOKUP(C22,'Thanh toán '!M$6:N$1223,2,0)</f>
        <v>839598</v>
      </c>
      <c r="N22" s="38">
        <f t="shared" si="1"/>
        <v>0</v>
      </c>
    </row>
    <row r="23" spans="1:14" hidden="1" x14ac:dyDescent="0.3">
      <c r="A23" s="18">
        <v>2022</v>
      </c>
      <c r="B23" s="19" t="s">
        <v>11772</v>
      </c>
      <c r="C23" s="19">
        <f t="shared" si="0"/>
        <v>18023</v>
      </c>
      <c r="D23" s="19" t="s">
        <v>11736</v>
      </c>
      <c r="E23" s="24" t="s">
        <v>11773</v>
      </c>
      <c r="F23" s="21" t="s">
        <v>11723</v>
      </c>
      <c r="G23" s="23"/>
      <c r="H23" s="19" t="s">
        <v>11725</v>
      </c>
      <c r="I23" s="22">
        <v>571306</v>
      </c>
      <c r="J23" s="25">
        <f t="shared" si="2"/>
        <v>7.999915981978134E-2</v>
      </c>
      <c r="K23" s="22">
        <v>45704</v>
      </c>
      <c r="L23" s="22">
        <v>617010</v>
      </c>
      <c r="M23">
        <f>+VLOOKUP(C23,'Thanh toán '!M$6:N$1223,2,0)</f>
        <v>617010</v>
      </c>
      <c r="N23" s="38">
        <f t="shared" si="1"/>
        <v>0</v>
      </c>
    </row>
    <row r="24" spans="1:14" hidden="1" x14ac:dyDescent="0.3">
      <c r="A24" s="18">
        <v>2022</v>
      </c>
      <c r="B24" s="19" t="s">
        <v>11774</v>
      </c>
      <c r="C24" s="19">
        <f t="shared" si="0"/>
        <v>18147</v>
      </c>
      <c r="D24" s="19" t="s">
        <v>11736</v>
      </c>
      <c r="E24" s="24" t="s">
        <v>11775</v>
      </c>
      <c r="F24" s="21" t="s">
        <v>11723</v>
      </c>
      <c r="G24" s="23"/>
      <c r="H24" s="19" t="s">
        <v>11725</v>
      </c>
      <c r="I24" s="22">
        <v>2216187</v>
      </c>
      <c r="J24" s="25">
        <f t="shared" si="2"/>
        <v>8.000001804901842E-2</v>
      </c>
      <c r="K24" s="22">
        <v>177295</v>
      </c>
      <c r="L24" s="22">
        <v>2393482</v>
      </c>
      <c r="M24">
        <f>+VLOOKUP(C24,'Thanh toán '!M$6:N$1223,2,0)</f>
        <v>2393482</v>
      </c>
      <c r="N24" s="38">
        <f t="shared" si="1"/>
        <v>0</v>
      </c>
    </row>
    <row r="25" spans="1:14" hidden="1" x14ac:dyDescent="0.3">
      <c r="A25" s="18">
        <v>2022</v>
      </c>
      <c r="B25" s="19" t="s">
        <v>11776</v>
      </c>
      <c r="C25" s="19">
        <f t="shared" si="0"/>
        <v>18288</v>
      </c>
      <c r="D25" s="19" t="s">
        <v>11736</v>
      </c>
      <c r="E25" s="24" t="s">
        <v>11777</v>
      </c>
      <c r="F25" s="21" t="s">
        <v>11723</v>
      </c>
      <c r="G25" s="23"/>
      <c r="H25" s="19" t="s">
        <v>11725</v>
      </c>
      <c r="I25" s="22">
        <v>301092</v>
      </c>
      <c r="J25" s="25">
        <f t="shared" si="2"/>
        <v>7.9998804352158143E-2</v>
      </c>
      <c r="K25" s="22">
        <v>24087</v>
      </c>
      <c r="L25" s="22">
        <v>325179</v>
      </c>
      <c r="M25">
        <f>+VLOOKUP(C25,'Thanh toán '!M$6:N$1223,2,0)</f>
        <v>325179</v>
      </c>
      <c r="N25" s="38">
        <f t="shared" si="1"/>
        <v>0</v>
      </c>
    </row>
    <row r="26" spans="1:14" x14ac:dyDescent="0.3">
      <c r="A26" s="18">
        <v>2022</v>
      </c>
      <c r="B26" s="19" t="s">
        <v>11778</v>
      </c>
      <c r="C26" s="19">
        <f t="shared" si="0"/>
        <v>18621</v>
      </c>
      <c r="D26" s="19" t="s">
        <v>11736</v>
      </c>
      <c r="E26" s="24" t="s">
        <v>11779</v>
      </c>
      <c r="F26" s="21" t="s">
        <v>11723</v>
      </c>
      <c r="G26" t="e">
        <f>+VLOOKUP(B26,[1]Sheet1!H$5:I$154,2,0)</f>
        <v>#N/A</v>
      </c>
      <c r="H26" s="19" t="s">
        <v>11725</v>
      </c>
      <c r="I26" s="22">
        <v>1406165</v>
      </c>
      <c r="J26" s="25">
        <f t="shared" si="2"/>
        <v>7.9999857769180713E-2</v>
      </c>
      <c r="K26" s="22">
        <v>112493</v>
      </c>
      <c r="L26" s="22">
        <v>1518658</v>
      </c>
      <c r="M26" t="e">
        <f>+VLOOKUP(C26,'Thanh toán '!M$6:N$1223,2,0)</f>
        <v>#N/A</v>
      </c>
      <c r="N26" s="38" t="e">
        <f t="shared" si="1"/>
        <v>#N/A</v>
      </c>
    </row>
    <row r="27" spans="1:14" hidden="1" x14ac:dyDescent="0.3">
      <c r="A27" s="18">
        <v>2022</v>
      </c>
      <c r="B27" s="19" t="s">
        <v>11780</v>
      </c>
      <c r="C27" s="19">
        <f t="shared" si="0"/>
        <v>19636</v>
      </c>
      <c r="D27" s="19" t="s">
        <v>11736</v>
      </c>
      <c r="E27" s="24" t="s">
        <v>11781</v>
      </c>
      <c r="F27" s="21" t="s">
        <v>11723</v>
      </c>
      <c r="G27" s="23"/>
      <c r="H27" s="19" t="s">
        <v>11725</v>
      </c>
      <c r="I27" s="22">
        <v>777406</v>
      </c>
      <c r="J27" s="25">
        <f t="shared" si="2"/>
        <v>7.999938256200749E-2</v>
      </c>
      <c r="K27" s="22">
        <v>62192</v>
      </c>
      <c r="L27" s="22">
        <v>839598</v>
      </c>
      <c r="M27">
        <f>+VLOOKUP(C27,'Thanh toán '!M$6:N$1223,2,0)</f>
        <v>839598</v>
      </c>
      <c r="N27" s="38">
        <f t="shared" si="1"/>
        <v>0</v>
      </c>
    </row>
    <row r="28" spans="1:14" hidden="1" x14ac:dyDescent="0.3">
      <c r="A28" s="18">
        <v>2022</v>
      </c>
      <c r="B28" s="19" t="s">
        <v>11782</v>
      </c>
      <c r="C28" s="19">
        <f t="shared" si="0"/>
        <v>19769</v>
      </c>
      <c r="D28" s="19" t="s">
        <v>11736</v>
      </c>
      <c r="E28" s="24" t="s">
        <v>11783</v>
      </c>
      <c r="F28" s="21" t="s">
        <v>11723</v>
      </c>
      <c r="G28" s="23"/>
      <c r="H28" s="19" t="s">
        <v>11725</v>
      </c>
      <c r="I28" s="22">
        <v>1444200</v>
      </c>
      <c r="J28" s="25">
        <f t="shared" si="2"/>
        <v>0.08</v>
      </c>
      <c r="K28" s="22">
        <v>115536</v>
      </c>
      <c r="L28" s="22">
        <v>1559736</v>
      </c>
      <c r="M28">
        <f>+VLOOKUP(C28,'Thanh toán '!M$6:N$1223,2,0)</f>
        <v>1559736</v>
      </c>
      <c r="N28" s="38">
        <f t="shared" si="1"/>
        <v>0</v>
      </c>
    </row>
    <row r="29" spans="1:14" x14ac:dyDescent="0.3">
      <c r="A29" s="18">
        <v>2022</v>
      </c>
      <c r="B29" s="19" t="s">
        <v>11784</v>
      </c>
      <c r="C29" s="19">
        <f t="shared" si="0"/>
        <v>19831</v>
      </c>
      <c r="D29" s="19" t="s">
        <v>11736</v>
      </c>
      <c r="E29" s="24" t="s">
        <v>11785</v>
      </c>
      <c r="F29" s="21" t="s">
        <v>11723</v>
      </c>
      <c r="G29" t="e">
        <f>+VLOOKUP(B29,[1]Sheet1!H$5:I$154,2,0)</f>
        <v>#N/A</v>
      </c>
      <c r="H29" s="19" t="s">
        <v>11725</v>
      </c>
      <c r="I29" s="22">
        <v>2180141</v>
      </c>
      <c r="J29" s="25">
        <f t="shared" si="2"/>
        <v>7.9999871567939876E-2</v>
      </c>
      <c r="K29" s="22">
        <v>174411</v>
      </c>
      <c r="L29" s="22">
        <v>2354552</v>
      </c>
      <c r="M29" t="e">
        <f>+VLOOKUP(C29,'Thanh toán '!M$6:N$1223,2,0)</f>
        <v>#N/A</v>
      </c>
      <c r="N29" s="38" t="e">
        <f t="shared" si="1"/>
        <v>#N/A</v>
      </c>
    </row>
    <row r="30" spans="1:14" hidden="1" x14ac:dyDescent="0.3">
      <c r="A30" s="18">
        <v>2022</v>
      </c>
      <c r="B30" s="19" t="s">
        <v>11786</v>
      </c>
      <c r="C30" s="19">
        <f t="shared" si="0"/>
        <v>20481</v>
      </c>
      <c r="D30" s="19" t="s">
        <v>11736</v>
      </c>
      <c r="E30" s="24" t="s">
        <v>11787</v>
      </c>
      <c r="F30" s="21" t="s">
        <v>11723</v>
      </c>
      <c r="G30" s="23"/>
      <c r="H30" s="19" t="s">
        <v>11725</v>
      </c>
      <c r="I30" s="22">
        <v>1385514</v>
      </c>
      <c r="J30" s="25">
        <f t="shared" si="2"/>
        <v>7.9999913389543514E-2</v>
      </c>
      <c r="K30" s="22">
        <v>110841</v>
      </c>
      <c r="L30" s="22">
        <v>1496355</v>
      </c>
      <c r="M30">
        <f>+VLOOKUP(C30,'Thanh toán '!M$6:N$1223,2,0)</f>
        <v>1496355</v>
      </c>
      <c r="N30" s="38">
        <f t="shared" si="1"/>
        <v>0</v>
      </c>
    </row>
    <row r="31" spans="1:14" hidden="1" x14ac:dyDescent="0.3">
      <c r="A31" s="18">
        <v>2022</v>
      </c>
      <c r="B31" s="19" t="s">
        <v>11788</v>
      </c>
      <c r="C31" s="19">
        <f t="shared" si="0"/>
        <v>20607</v>
      </c>
      <c r="D31" s="19" t="s">
        <v>11736</v>
      </c>
      <c r="E31" s="24" t="s">
        <v>11789</v>
      </c>
      <c r="F31" s="21" t="s">
        <v>11723</v>
      </c>
      <c r="G31" s="23"/>
      <c r="H31" s="19" t="s">
        <v>11725</v>
      </c>
      <c r="I31" s="22">
        <v>700329</v>
      </c>
      <c r="J31" s="25">
        <f t="shared" si="2"/>
        <v>7.9999543071899062E-2</v>
      </c>
      <c r="K31" s="22">
        <v>56026</v>
      </c>
      <c r="L31" s="22">
        <v>756355</v>
      </c>
      <c r="M31">
        <f>+VLOOKUP(C31,'Thanh toán '!M$6:N$1223,2,0)</f>
        <v>756355</v>
      </c>
      <c r="N31" s="38">
        <f t="shared" si="1"/>
        <v>0</v>
      </c>
    </row>
    <row r="32" spans="1:14" hidden="1" x14ac:dyDescent="0.3">
      <c r="A32" s="18">
        <v>2022</v>
      </c>
      <c r="B32" s="19" t="s">
        <v>11790</v>
      </c>
      <c r="C32" s="19">
        <f t="shared" si="0"/>
        <v>20619</v>
      </c>
      <c r="D32" s="19" t="s">
        <v>11736</v>
      </c>
      <c r="E32" s="24" t="s">
        <v>11789</v>
      </c>
      <c r="F32" s="21" t="s">
        <v>11723</v>
      </c>
      <c r="G32" s="23"/>
      <c r="H32" s="19" t="s">
        <v>11725</v>
      </c>
      <c r="I32" s="22">
        <v>1473433</v>
      </c>
      <c r="J32" s="25">
        <f t="shared" si="2"/>
        <v>8.0000244327363371E-2</v>
      </c>
      <c r="K32" s="22">
        <v>117875</v>
      </c>
      <c r="L32" s="22">
        <v>1591308</v>
      </c>
      <c r="M32">
        <f>+VLOOKUP(C32,'Thanh toán '!M$6:N$1223,2,0)</f>
        <v>1591308</v>
      </c>
      <c r="N32" s="38">
        <f t="shared" si="1"/>
        <v>0</v>
      </c>
    </row>
    <row r="33" spans="1:14" hidden="1" x14ac:dyDescent="0.3">
      <c r="A33" s="18">
        <v>2022</v>
      </c>
      <c r="B33" s="19" t="s">
        <v>11791</v>
      </c>
      <c r="C33" s="19">
        <f t="shared" si="0"/>
        <v>21019</v>
      </c>
      <c r="D33" s="19" t="s">
        <v>11736</v>
      </c>
      <c r="E33" s="24" t="s">
        <v>11792</v>
      </c>
      <c r="F33" s="21" t="s">
        <v>11723</v>
      </c>
      <c r="G33" s="23"/>
      <c r="H33" s="19" t="s">
        <v>11725</v>
      </c>
      <c r="I33" s="22">
        <v>618065</v>
      </c>
      <c r="J33" s="25">
        <f t="shared" si="2"/>
        <v>7.9999676409439141E-2</v>
      </c>
      <c r="K33" s="22">
        <v>49445</v>
      </c>
      <c r="L33" s="22">
        <v>667510</v>
      </c>
      <c r="M33">
        <f>+VLOOKUP(C33,'Thanh toán '!M$6:N$1223,2,0)</f>
        <v>667510</v>
      </c>
      <c r="N33" s="38">
        <f t="shared" si="1"/>
        <v>0</v>
      </c>
    </row>
    <row r="34" spans="1:14" hidden="1" x14ac:dyDescent="0.3">
      <c r="A34" s="18">
        <v>2022</v>
      </c>
      <c r="B34" s="19" t="s">
        <v>11793</v>
      </c>
      <c r="C34" s="19">
        <f t="shared" si="0"/>
        <v>21734</v>
      </c>
      <c r="D34" s="19" t="s">
        <v>11736</v>
      </c>
      <c r="E34" s="24" t="s">
        <v>11794</v>
      </c>
      <c r="F34" s="21" t="s">
        <v>11723</v>
      </c>
      <c r="G34" s="23"/>
      <c r="H34" s="19" t="s">
        <v>11725</v>
      </c>
      <c r="I34" s="22">
        <v>1519600</v>
      </c>
      <c r="J34" s="25">
        <f t="shared" si="2"/>
        <v>0.08</v>
      </c>
      <c r="K34" s="22">
        <v>121568</v>
      </c>
      <c r="L34" s="22">
        <v>1641168</v>
      </c>
      <c r="M34">
        <f>+VLOOKUP(C34,'Thanh toán '!M$6:N$1223,2,0)</f>
        <v>1641168</v>
      </c>
      <c r="N34" s="38">
        <f t="shared" si="1"/>
        <v>0</v>
      </c>
    </row>
    <row r="35" spans="1:14" hidden="1" x14ac:dyDescent="0.3">
      <c r="A35" s="18">
        <v>2022</v>
      </c>
      <c r="B35" s="19" t="s">
        <v>11795</v>
      </c>
      <c r="C35" s="19">
        <f t="shared" si="0"/>
        <v>21736</v>
      </c>
      <c r="D35" s="19" t="s">
        <v>11736</v>
      </c>
      <c r="E35" s="24" t="s">
        <v>11794</v>
      </c>
      <c r="F35" s="21" t="s">
        <v>11723</v>
      </c>
      <c r="G35" s="23"/>
      <c r="H35" s="19" t="s">
        <v>11725</v>
      </c>
      <c r="I35" s="22">
        <v>700329</v>
      </c>
      <c r="J35" s="25">
        <f t="shared" si="2"/>
        <v>7.9999543071899062E-2</v>
      </c>
      <c r="K35" s="22">
        <v>56026</v>
      </c>
      <c r="L35" s="22">
        <v>756355</v>
      </c>
      <c r="M35">
        <f>+VLOOKUP(C35,'Thanh toán '!M$6:N$1223,2,0)</f>
        <v>756355</v>
      </c>
      <c r="N35" s="38">
        <f t="shared" si="1"/>
        <v>0</v>
      </c>
    </row>
    <row r="36" spans="1:14" hidden="1" x14ac:dyDescent="0.3">
      <c r="A36" s="18">
        <v>2022</v>
      </c>
      <c r="B36" s="19" t="s">
        <v>11796</v>
      </c>
      <c r="C36" s="19">
        <f t="shared" si="0"/>
        <v>21763</v>
      </c>
      <c r="D36" s="19" t="s">
        <v>11736</v>
      </c>
      <c r="E36" s="24" t="s">
        <v>11794</v>
      </c>
      <c r="F36" s="21" t="s">
        <v>11723</v>
      </c>
      <c r="G36" s="23"/>
      <c r="H36" s="19" t="s">
        <v>11725</v>
      </c>
      <c r="I36" s="22">
        <v>1299307</v>
      </c>
      <c r="J36" s="25">
        <f t="shared" si="2"/>
        <v>8.0000338642060728E-2</v>
      </c>
      <c r="K36" s="22">
        <v>103945</v>
      </c>
      <c r="L36" s="22">
        <v>1403252</v>
      </c>
      <c r="M36">
        <f>+VLOOKUP(C36,'Thanh toán '!M$6:N$1223,2,0)</f>
        <v>1403252</v>
      </c>
      <c r="N36" s="38">
        <f t="shared" si="1"/>
        <v>0</v>
      </c>
    </row>
    <row r="37" spans="1:14" hidden="1" x14ac:dyDescent="0.3">
      <c r="A37" s="18">
        <v>2022</v>
      </c>
      <c r="B37" s="19" t="s">
        <v>11797</v>
      </c>
      <c r="C37" s="19">
        <f t="shared" si="0"/>
        <v>21906</v>
      </c>
      <c r="D37" s="19" t="s">
        <v>11736</v>
      </c>
      <c r="E37" s="24" t="s">
        <v>11798</v>
      </c>
      <c r="F37" s="21" t="s">
        <v>11799</v>
      </c>
      <c r="G37" s="23"/>
      <c r="H37" s="19" t="s">
        <v>11725</v>
      </c>
      <c r="I37" s="22">
        <v>1401530</v>
      </c>
      <c r="J37" s="25">
        <f t="shared" si="2"/>
        <v>7.9999714597618315E-2</v>
      </c>
      <c r="K37" s="22">
        <v>112122</v>
      </c>
      <c r="L37" s="22">
        <v>1513652</v>
      </c>
      <c r="M37">
        <f>+VLOOKUP(C37,'Thanh toán '!M$6:N$1223,2,0)</f>
        <v>1513652</v>
      </c>
      <c r="N37" s="38">
        <f t="shared" si="1"/>
        <v>0</v>
      </c>
    </row>
    <row r="38" spans="1:14" hidden="1" x14ac:dyDescent="0.3">
      <c r="A38" s="18">
        <v>2022</v>
      </c>
      <c r="B38" s="19" t="s">
        <v>11800</v>
      </c>
      <c r="C38" s="19">
        <f t="shared" si="0"/>
        <v>21925</v>
      </c>
      <c r="D38" s="19" t="s">
        <v>11736</v>
      </c>
      <c r="E38" s="24" t="s">
        <v>11798</v>
      </c>
      <c r="F38" s="21" t="s">
        <v>11718</v>
      </c>
      <c r="G38" s="23"/>
      <c r="H38" s="19" t="s">
        <v>11719</v>
      </c>
      <c r="I38" s="22">
        <v>1149029</v>
      </c>
      <c r="J38" s="25">
        <f t="shared" si="2"/>
        <v>7.9999721503982935E-2</v>
      </c>
      <c r="K38" s="22">
        <v>91922</v>
      </c>
      <c r="L38" s="22">
        <v>1240951</v>
      </c>
      <c r="M38">
        <f>+VLOOKUP(C38,'Thanh toán '!M$6:N$1223,2,0)</f>
        <v>1240951</v>
      </c>
      <c r="N38" s="38">
        <f t="shared" si="1"/>
        <v>0</v>
      </c>
    </row>
    <row r="39" spans="1:14" hidden="1" x14ac:dyDescent="0.3">
      <c r="A39" s="18">
        <v>2022</v>
      </c>
      <c r="B39" s="19" t="s">
        <v>11801</v>
      </c>
      <c r="C39" s="19">
        <f t="shared" si="0"/>
        <v>21933</v>
      </c>
      <c r="D39" s="19" t="s">
        <v>11736</v>
      </c>
      <c r="E39" s="24" t="s">
        <v>11798</v>
      </c>
      <c r="F39" s="21" t="s">
        <v>11799</v>
      </c>
      <c r="G39" s="23"/>
      <c r="H39" s="19" t="s">
        <v>11725</v>
      </c>
      <c r="I39" s="22">
        <v>656382</v>
      </c>
      <c r="J39" s="25">
        <f t="shared" si="2"/>
        <v>8.0000670341356106E-2</v>
      </c>
      <c r="K39" s="22">
        <v>52511</v>
      </c>
      <c r="L39" s="22">
        <v>708893</v>
      </c>
      <c r="M39">
        <f>+VLOOKUP(C39,'Thanh toán '!M$6:N$1223,2,0)</f>
        <v>708893</v>
      </c>
      <c r="N39" s="38">
        <f t="shared" si="1"/>
        <v>0</v>
      </c>
    </row>
    <row r="40" spans="1:14" hidden="1" x14ac:dyDescent="0.3">
      <c r="A40" s="18">
        <v>2022</v>
      </c>
      <c r="B40" s="19" t="s">
        <v>11802</v>
      </c>
      <c r="C40" s="19">
        <f t="shared" si="0"/>
        <v>21936</v>
      </c>
      <c r="D40" s="19" t="s">
        <v>11736</v>
      </c>
      <c r="E40" s="24" t="s">
        <v>11798</v>
      </c>
      <c r="F40" s="21" t="s">
        <v>11799</v>
      </c>
      <c r="G40" s="23"/>
      <c r="H40" s="19" t="s">
        <v>11725</v>
      </c>
      <c r="I40" s="22">
        <v>1323430</v>
      </c>
      <c r="J40" s="25">
        <f t="shared" si="2"/>
        <v>7.999969775507583E-2</v>
      </c>
      <c r="K40" s="22">
        <v>105874</v>
      </c>
      <c r="L40" s="22">
        <v>1429304</v>
      </c>
      <c r="M40">
        <f>+VLOOKUP(C40,'Thanh toán '!M$6:N$1223,2,0)</f>
        <v>1429304</v>
      </c>
      <c r="N40" s="38">
        <f t="shared" si="1"/>
        <v>0</v>
      </c>
    </row>
    <row r="41" spans="1:14" hidden="1" x14ac:dyDescent="0.3">
      <c r="A41" s="18">
        <v>2022</v>
      </c>
      <c r="B41" s="19" t="s">
        <v>11803</v>
      </c>
      <c r="C41" s="19">
        <f t="shared" si="0"/>
        <v>21968</v>
      </c>
      <c r="D41" s="19" t="s">
        <v>11736</v>
      </c>
      <c r="E41" s="24" t="s">
        <v>11804</v>
      </c>
      <c r="F41" s="21" t="s">
        <v>11799</v>
      </c>
      <c r="G41" s="23"/>
      <c r="H41" s="19" t="s">
        <v>11725</v>
      </c>
      <c r="I41" s="22">
        <v>1026493</v>
      </c>
      <c r="J41" s="25">
        <f t="shared" si="2"/>
        <v>7.9999571356063795E-2</v>
      </c>
      <c r="K41" s="22">
        <v>82119</v>
      </c>
      <c r="L41" s="22">
        <v>1108612</v>
      </c>
      <c r="M41">
        <f>+VLOOKUP(C41,'Thanh toán '!M$6:N$1223,2,0)</f>
        <v>1108612</v>
      </c>
      <c r="N41" s="38">
        <f t="shared" si="1"/>
        <v>0</v>
      </c>
    </row>
    <row r="42" spans="1:14" hidden="1" x14ac:dyDescent="0.3">
      <c r="A42" s="18">
        <v>2022</v>
      </c>
      <c r="B42" s="19" t="s">
        <v>11805</v>
      </c>
      <c r="C42" s="19">
        <f t="shared" si="0"/>
        <v>22006</v>
      </c>
      <c r="D42" s="19" t="s">
        <v>11736</v>
      </c>
      <c r="E42" s="24" t="s">
        <v>11804</v>
      </c>
      <c r="F42" s="21" t="s">
        <v>11799</v>
      </c>
      <c r="G42" s="23"/>
      <c r="H42" s="19" t="s">
        <v>11725</v>
      </c>
      <c r="I42" s="22">
        <v>854559</v>
      </c>
      <c r="J42" s="25">
        <f t="shared" si="2"/>
        <v>8.0000327654380796E-2</v>
      </c>
      <c r="K42" s="22">
        <v>68365</v>
      </c>
      <c r="L42" s="22">
        <v>922924</v>
      </c>
      <c r="M42">
        <f>+VLOOKUP(C42,'Thanh toán '!M$6:N$1223,2,0)</f>
        <v>922924</v>
      </c>
      <c r="N42" s="38">
        <f t="shared" si="1"/>
        <v>0</v>
      </c>
    </row>
    <row r="43" spans="1:14" hidden="1" x14ac:dyDescent="0.3">
      <c r="A43" s="18">
        <v>2022</v>
      </c>
      <c r="B43" s="19" t="s">
        <v>11806</v>
      </c>
      <c r="C43" s="19">
        <f t="shared" si="0"/>
        <v>22985</v>
      </c>
      <c r="D43" s="19" t="s">
        <v>11736</v>
      </c>
      <c r="E43" s="24" t="s">
        <v>11807</v>
      </c>
      <c r="F43" s="21" t="s">
        <v>11799</v>
      </c>
      <c r="G43" s="23"/>
      <c r="H43" s="19" t="s">
        <v>11725</v>
      </c>
      <c r="I43" s="22">
        <v>553467</v>
      </c>
      <c r="J43" s="25">
        <f t="shared" si="2"/>
        <v>7.9999349554715993E-2</v>
      </c>
      <c r="K43" s="22">
        <v>44277</v>
      </c>
      <c r="L43" s="22">
        <v>597744</v>
      </c>
      <c r="M43">
        <f>+VLOOKUP(C43,'Thanh toán '!M$6:N$1223,2,0)</f>
        <v>597744</v>
      </c>
      <c r="N43" s="38">
        <f t="shared" si="1"/>
        <v>0</v>
      </c>
    </row>
    <row r="44" spans="1:14" hidden="1" x14ac:dyDescent="0.3">
      <c r="A44" s="18">
        <v>2022</v>
      </c>
      <c r="B44" s="19" t="s">
        <v>11808</v>
      </c>
      <c r="C44" s="19">
        <f t="shared" si="0"/>
        <v>22989</v>
      </c>
      <c r="D44" s="19" t="s">
        <v>11736</v>
      </c>
      <c r="E44" s="24" t="s">
        <v>11807</v>
      </c>
      <c r="F44" s="21" t="s">
        <v>11799</v>
      </c>
      <c r="G44" s="23"/>
      <c r="H44" s="19" t="s">
        <v>11725</v>
      </c>
      <c r="I44" s="22">
        <v>920372</v>
      </c>
      <c r="J44" s="25">
        <f t="shared" si="2"/>
        <v>8.0000260764125808E-2</v>
      </c>
      <c r="K44" s="22">
        <v>73630</v>
      </c>
      <c r="L44" s="22">
        <v>994002</v>
      </c>
      <c r="M44">
        <f>+VLOOKUP(C44,'Thanh toán '!M$6:N$1223,2,0)</f>
        <v>994002</v>
      </c>
      <c r="N44" s="38">
        <f t="shared" si="1"/>
        <v>0</v>
      </c>
    </row>
    <row r="45" spans="1:14" hidden="1" x14ac:dyDescent="0.3">
      <c r="A45" s="18">
        <v>2022</v>
      </c>
      <c r="B45" s="19" t="s">
        <v>11809</v>
      </c>
      <c r="C45" s="19">
        <f t="shared" si="0"/>
        <v>23048</v>
      </c>
      <c r="D45" s="19" t="s">
        <v>11736</v>
      </c>
      <c r="E45" s="24" t="s">
        <v>11807</v>
      </c>
      <c r="F45" s="21" t="s">
        <v>11799</v>
      </c>
      <c r="G45" s="23"/>
      <c r="H45" s="19" t="s">
        <v>11725</v>
      </c>
      <c r="I45" s="22">
        <v>577491</v>
      </c>
      <c r="J45" s="25">
        <f t="shared" si="2"/>
        <v>7.9999515143958949E-2</v>
      </c>
      <c r="K45" s="22">
        <v>46199</v>
      </c>
      <c r="L45" s="22">
        <v>623690</v>
      </c>
      <c r="M45">
        <f>+VLOOKUP(C45,'Thanh toán '!M$6:N$1223,2,0)</f>
        <v>623690</v>
      </c>
      <c r="N45" s="38">
        <f t="shared" si="1"/>
        <v>0</v>
      </c>
    </row>
    <row r="46" spans="1:14" hidden="1" x14ac:dyDescent="0.3">
      <c r="A46" s="18">
        <v>2022</v>
      </c>
      <c r="B46" s="19" t="s">
        <v>11810</v>
      </c>
      <c r="C46" s="19">
        <f t="shared" si="0"/>
        <v>23480</v>
      </c>
      <c r="D46" s="19" t="s">
        <v>11736</v>
      </c>
      <c r="E46" s="24" t="s">
        <v>11811</v>
      </c>
      <c r="F46" s="21" t="s">
        <v>11799</v>
      </c>
      <c r="G46" s="23"/>
      <c r="H46" s="19" t="s">
        <v>11725</v>
      </c>
      <c r="I46" s="22">
        <v>1640874</v>
      </c>
      <c r="J46" s="25">
        <f t="shared" si="2"/>
        <v>8.0000048754505226E-2</v>
      </c>
      <c r="K46" s="22">
        <v>131270</v>
      </c>
      <c r="L46" s="22">
        <v>1772144</v>
      </c>
      <c r="M46">
        <f>+VLOOKUP(C46,'Thanh toán '!M$6:N$1223,2,0)</f>
        <v>1772144</v>
      </c>
      <c r="N46" s="38">
        <f t="shared" si="1"/>
        <v>0</v>
      </c>
    </row>
    <row r="47" spans="1:14" hidden="1" x14ac:dyDescent="0.3">
      <c r="A47" s="18">
        <v>2022</v>
      </c>
      <c r="B47" s="19" t="s">
        <v>13342</v>
      </c>
      <c r="C47" s="19">
        <v>48817</v>
      </c>
      <c r="D47" s="19" t="s">
        <v>11736</v>
      </c>
      <c r="E47" s="24" t="s">
        <v>11993</v>
      </c>
      <c r="F47" s="21" t="s">
        <v>11799</v>
      </c>
      <c r="G47" s="23" t="s">
        <v>13343</v>
      </c>
      <c r="H47" s="19" t="s">
        <v>11725</v>
      </c>
      <c r="I47" s="22">
        <v>734310</v>
      </c>
      <c r="J47" s="25">
        <v>8.0000272364532693E-2</v>
      </c>
      <c r="K47" s="22">
        <v>58745</v>
      </c>
      <c r="L47" s="22">
        <v>793055</v>
      </c>
      <c r="M47">
        <f>+VLOOKUP(C47,'Thanh toán '!M$6:N$1223,2,0)</f>
        <v>793055</v>
      </c>
      <c r="N47" s="38">
        <f t="shared" ref="N47" si="3">+M47-L47</f>
        <v>0</v>
      </c>
    </row>
    <row r="48" spans="1:14" x14ac:dyDescent="0.3">
      <c r="A48" s="18">
        <v>2022</v>
      </c>
      <c r="B48" s="19" t="s">
        <v>11812</v>
      </c>
      <c r="C48" s="19">
        <f t="shared" si="0"/>
        <v>23689</v>
      </c>
      <c r="D48" s="19" t="s">
        <v>11736</v>
      </c>
      <c r="E48" s="24" t="s">
        <v>11811</v>
      </c>
      <c r="F48" s="21" t="s">
        <v>11799</v>
      </c>
      <c r="G48" t="e">
        <f>+VLOOKUP(B48,[1]Sheet1!H$5:I$154,2,0)</f>
        <v>#N/A</v>
      </c>
      <c r="H48" s="19" t="s">
        <v>11725</v>
      </c>
      <c r="I48" s="22">
        <v>691467</v>
      </c>
      <c r="J48" s="25">
        <f t="shared" si="2"/>
        <v>7.9999479367778945E-2</v>
      </c>
      <c r="K48" s="22">
        <v>55317</v>
      </c>
      <c r="L48" s="22">
        <v>746784</v>
      </c>
      <c r="M48" t="e">
        <f>+VLOOKUP(C48,'Thanh toán '!M$6:N$1223,2,0)</f>
        <v>#N/A</v>
      </c>
      <c r="N48" s="38" t="e">
        <f t="shared" si="1"/>
        <v>#N/A</v>
      </c>
    </row>
    <row r="49" spans="1:14" x14ac:dyDescent="0.3">
      <c r="A49" s="18">
        <v>2022</v>
      </c>
      <c r="B49" s="19" t="s">
        <v>11813</v>
      </c>
      <c r="C49" s="19">
        <f t="shared" si="0"/>
        <v>23705</v>
      </c>
      <c r="D49" s="19" t="s">
        <v>11736</v>
      </c>
      <c r="E49" s="24" t="s">
        <v>11811</v>
      </c>
      <c r="F49" s="21" t="s">
        <v>11799</v>
      </c>
      <c r="G49" t="e">
        <f>+VLOOKUP(B49,[1]Sheet1!H$5:I$154,2,0)</f>
        <v>#N/A</v>
      </c>
      <c r="H49" s="19" t="s">
        <v>11725</v>
      </c>
      <c r="I49" s="22">
        <v>666348</v>
      </c>
      <c r="J49" s="25">
        <f t="shared" si="2"/>
        <v>8.0000240114774857E-2</v>
      </c>
      <c r="K49" s="22">
        <v>53308</v>
      </c>
      <c r="L49" s="22">
        <v>719656</v>
      </c>
      <c r="M49" t="e">
        <f>+VLOOKUP(C49,'Thanh toán '!M$6:N$1223,2,0)</f>
        <v>#N/A</v>
      </c>
      <c r="N49" s="38" t="e">
        <f t="shared" si="1"/>
        <v>#N/A</v>
      </c>
    </row>
    <row r="50" spans="1:14" hidden="1" x14ac:dyDescent="0.3">
      <c r="A50" s="18">
        <v>2022</v>
      </c>
      <c r="B50" s="19" t="s">
        <v>11814</v>
      </c>
      <c r="C50" s="19">
        <f t="shared" si="0"/>
        <v>24287</v>
      </c>
      <c r="D50" s="19" t="s">
        <v>11736</v>
      </c>
      <c r="E50" s="24" t="s">
        <v>11815</v>
      </c>
      <c r="F50" s="21" t="s">
        <v>11799</v>
      </c>
      <c r="G50" s="23"/>
      <c r="H50" s="19" t="s">
        <v>11725</v>
      </c>
      <c r="I50" s="22">
        <v>1184738</v>
      </c>
      <c r="J50" s="25">
        <f t="shared" si="2"/>
        <v>7.9999966237260897E-2</v>
      </c>
      <c r="K50" s="22">
        <v>94779</v>
      </c>
      <c r="L50" s="22">
        <v>1279517</v>
      </c>
      <c r="M50">
        <f>+VLOOKUP(C50,'Thanh toán '!M$6:N$1223,2,0)</f>
        <v>1279517</v>
      </c>
      <c r="N50" s="38">
        <f t="shared" si="1"/>
        <v>0</v>
      </c>
    </row>
    <row r="51" spans="1:14" hidden="1" x14ac:dyDescent="0.3">
      <c r="A51" s="18">
        <v>2022</v>
      </c>
      <c r="B51" s="19" t="s">
        <v>11816</v>
      </c>
      <c r="C51" s="19">
        <f t="shared" si="0"/>
        <v>24300</v>
      </c>
      <c r="D51" s="19" t="s">
        <v>11736</v>
      </c>
      <c r="E51" s="24" t="s">
        <v>11817</v>
      </c>
      <c r="F51" s="21" t="s">
        <v>11799</v>
      </c>
      <c r="G51" s="23"/>
      <c r="H51" s="19" t="s">
        <v>11725</v>
      </c>
      <c r="I51" s="22">
        <v>879177</v>
      </c>
      <c r="J51" s="25">
        <f t="shared" si="2"/>
        <v>7.9999818011617679E-2</v>
      </c>
      <c r="K51" s="22">
        <v>70334</v>
      </c>
      <c r="L51" s="22">
        <v>949511</v>
      </c>
      <c r="M51">
        <f>+VLOOKUP(C51,'Thanh toán '!M$6:N$1223,2,0)</f>
        <v>949511</v>
      </c>
      <c r="N51" s="38">
        <f t="shared" si="1"/>
        <v>0</v>
      </c>
    </row>
    <row r="52" spans="1:14" hidden="1" x14ac:dyDescent="0.3">
      <c r="A52" s="18">
        <v>2022</v>
      </c>
      <c r="B52" s="19" t="s">
        <v>11818</v>
      </c>
      <c r="C52" s="19">
        <f t="shared" si="0"/>
        <v>24306</v>
      </c>
      <c r="D52" s="19" t="s">
        <v>11736</v>
      </c>
      <c r="E52" s="24" t="s">
        <v>11817</v>
      </c>
      <c r="F52" s="21" t="s">
        <v>11799</v>
      </c>
      <c r="G52" s="23"/>
      <c r="H52" s="19" t="s">
        <v>11725</v>
      </c>
      <c r="I52" s="22">
        <v>555290</v>
      </c>
      <c r="J52" s="25">
        <f t="shared" si="2"/>
        <v>7.9999639827837712E-2</v>
      </c>
      <c r="K52" s="22">
        <v>44423</v>
      </c>
      <c r="L52" s="22">
        <v>599713</v>
      </c>
      <c r="M52">
        <f>+VLOOKUP(C52,'Thanh toán '!M$6:N$1223,2,0)</f>
        <v>599713</v>
      </c>
      <c r="N52" s="38">
        <f t="shared" si="1"/>
        <v>0</v>
      </c>
    </row>
    <row r="53" spans="1:14" hidden="1" x14ac:dyDescent="0.3">
      <c r="A53" s="18">
        <v>2022</v>
      </c>
      <c r="B53" s="19" t="s">
        <v>11819</v>
      </c>
      <c r="C53" s="19">
        <f t="shared" si="0"/>
        <v>24344</v>
      </c>
      <c r="D53" s="19" t="s">
        <v>11736</v>
      </c>
      <c r="E53" s="24" t="s">
        <v>11817</v>
      </c>
      <c r="F53" s="21" t="s">
        <v>11799</v>
      </c>
      <c r="G53" s="23"/>
      <c r="H53" s="19" t="s">
        <v>11725</v>
      </c>
      <c r="I53" s="22">
        <v>1834534</v>
      </c>
      <c r="J53" s="25">
        <f t="shared" si="2"/>
        <v>8.0000152627315704E-2</v>
      </c>
      <c r="K53" s="22">
        <v>146763</v>
      </c>
      <c r="L53" s="22">
        <v>1981297</v>
      </c>
      <c r="M53">
        <f>+VLOOKUP(C53,'Thanh toán '!M$6:N$1223,2,0)</f>
        <v>1981297</v>
      </c>
      <c r="N53" s="38">
        <f t="shared" si="1"/>
        <v>0</v>
      </c>
    </row>
    <row r="54" spans="1:14" hidden="1" x14ac:dyDescent="0.3">
      <c r="A54" s="18">
        <v>2022</v>
      </c>
      <c r="B54" s="19" t="s">
        <v>11820</v>
      </c>
      <c r="C54" s="19">
        <f t="shared" si="0"/>
        <v>25957</v>
      </c>
      <c r="D54" s="19" t="s">
        <v>11736</v>
      </c>
      <c r="E54" s="24" t="s">
        <v>11821</v>
      </c>
      <c r="F54" s="21" t="s">
        <v>11799</v>
      </c>
      <c r="G54" s="23"/>
      <c r="H54" s="19" t="s">
        <v>11725</v>
      </c>
      <c r="I54" s="22">
        <v>2212045</v>
      </c>
      <c r="J54" s="25">
        <f t="shared" si="2"/>
        <v>8.0000180828147707E-2</v>
      </c>
      <c r="K54" s="22">
        <v>176964</v>
      </c>
      <c r="L54" s="22">
        <v>2389009</v>
      </c>
      <c r="M54">
        <f>+VLOOKUP(C54,'Thanh toán '!M$6:N$1223,2,0)</f>
        <v>2389009</v>
      </c>
      <c r="N54" s="38">
        <f t="shared" si="1"/>
        <v>0</v>
      </c>
    </row>
    <row r="55" spans="1:14" hidden="1" x14ac:dyDescent="0.3">
      <c r="A55" s="18">
        <v>2022</v>
      </c>
      <c r="B55" s="19" t="s">
        <v>11822</v>
      </c>
      <c r="C55" s="19">
        <f t="shared" si="0"/>
        <v>26143</v>
      </c>
      <c r="D55" s="19" t="s">
        <v>11736</v>
      </c>
      <c r="E55" s="24" t="s">
        <v>11823</v>
      </c>
      <c r="F55" s="21" t="s">
        <v>11799</v>
      </c>
      <c r="G55" s="23"/>
      <c r="H55" s="19" t="s">
        <v>11725</v>
      </c>
      <c r="I55" s="22">
        <v>903411</v>
      </c>
      <c r="J55" s="25">
        <f t="shared" si="2"/>
        <v>8.0000132829907977E-2</v>
      </c>
      <c r="K55" s="22">
        <v>72273</v>
      </c>
      <c r="L55" s="22">
        <v>975684</v>
      </c>
      <c r="M55">
        <f>+VLOOKUP(C55,'Thanh toán '!M$6:N$1223,2,0)</f>
        <v>975684</v>
      </c>
      <c r="N55" s="38">
        <f t="shared" si="1"/>
        <v>0</v>
      </c>
    </row>
    <row r="56" spans="1:14" hidden="1" x14ac:dyDescent="0.3">
      <c r="A56" s="18">
        <v>2022</v>
      </c>
      <c r="B56" s="19" t="s">
        <v>11824</v>
      </c>
      <c r="C56" s="19">
        <f t="shared" si="0"/>
        <v>26144</v>
      </c>
      <c r="D56" s="19" t="s">
        <v>11736</v>
      </c>
      <c r="E56" s="24" t="s">
        <v>11823</v>
      </c>
      <c r="F56" s="21" t="s">
        <v>11799</v>
      </c>
      <c r="G56" s="23"/>
      <c r="H56" s="19" t="s">
        <v>11725</v>
      </c>
      <c r="I56" s="22">
        <v>1346281</v>
      </c>
      <c r="J56" s="25">
        <f t="shared" si="2"/>
        <v>7.999964346224897E-2</v>
      </c>
      <c r="K56" s="22">
        <v>107702</v>
      </c>
      <c r="L56" s="22">
        <v>1453983</v>
      </c>
      <c r="M56">
        <f>+VLOOKUP(C56,'Thanh toán '!M$6:N$1223,2,0)</f>
        <v>1453983</v>
      </c>
      <c r="N56" s="38">
        <f t="shared" si="1"/>
        <v>0</v>
      </c>
    </row>
    <row r="57" spans="1:14" hidden="1" x14ac:dyDescent="0.3">
      <c r="A57" s="18">
        <v>2022</v>
      </c>
      <c r="B57" s="19" t="s">
        <v>11825</v>
      </c>
      <c r="C57" s="19">
        <f t="shared" si="0"/>
        <v>26165</v>
      </c>
      <c r="D57" s="19" t="s">
        <v>11736</v>
      </c>
      <c r="E57" s="24" t="s">
        <v>11826</v>
      </c>
      <c r="F57" s="21" t="s">
        <v>11799</v>
      </c>
      <c r="G57" s="23"/>
      <c r="H57" s="19" t="s">
        <v>11725</v>
      </c>
      <c r="I57" s="22">
        <v>1489396</v>
      </c>
      <c r="J57" s="25">
        <f t="shared" si="2"/>
        <v>8.000021485219512E-2</v>
      </c>
      <c r="K57" s="22">
        <v>119152</v>
      </c>
      <c r="L57" s="22">
        <v>1608548</v>
      </c>
      <c r="M57">
        <f>+VLOOKUP(C57,'Thanh toán '!M$6:N$1223,2,0)</f>
        <v>1608548</v>
      </c>
      <c r="N57" s="38">
        <f t="shared" si="1"/>
        <v>0</v>
      </c>
    </row>
    <row r="58" spans="1:14" x14ac:dyDescent="0.3">
      <c r="A58" s="18">
        <v>2022</v>
      </c>
      <c r="B58" s="19" t="s">
        <v>11827</v>
      </c>
      <c r="C58" s="19">
        <f t="shared" si="0"/>
        <v>26244</v>
      </c>
      <c r="D58" s="19" t="s">
        <v>11736</v>
      </c>
      <c r="E58" s="24" t="s">
        <v>11828</v>
      </c>
      <c r="F58" s="21" t="s">
        <v>11799</v>
      </c>
      <c r="G58" t="e">
        <f>+VLOOKUP(B58,[1]Sheet1!H$5:I$154,2,0)</f>
        <v>#N/A</v>
      </c>
      <c r="H58" s="19" t="s">
        <v>11725</v>
      </c>
      <c r="I58" s="22">
        <v>873926</v>
      </c>
      <c r="J58" s="25">
        <f t="shared" si="2"/>
        <v>7.9999908459068611E-2</v>
      </c>
      <c r="K58" s="22">
        <v>69914</v>
      </c>
      <c r="L58" s="22">
        <v>943840</v>
      </c>
      <c r="M58" t="e">
        <f>+VLOOKUP(C58,'Thanh toán '!M$6:N$1223,2,0)</f>
        <v>#N/A</v>
      </c>
      <c r="N58" s="38" t="e">
        <f t="shared" si="1"/>
        <v>#N/A</v>
      </c>
    </row>
    <row r="59" spans="1:14" hidden="1" x14ac:dyDescent="0.3">
      <c r="A59" s="18">
        <v>2022</v>
      </c>
      <c r="B59" s="19" t="s">
        <v>11829</v>
      </c>
      <c r="C59" s="19">
        <f t="shared" si="0"/>
        <v>26850</v>
      </c>
      <c r="D59" s="19" t="s">
        <v>11736</v>
      </c>
      <c r="E59" s="24" t="s">
        <v>11828</v>
      </c>
      <c r="F59" s="21" t="s">
        <v>11799</v>
      </c>
      <c r="G59" s="23"/>
      <c r="H59" s="19" t="s">
        <v>11725</v>
      </c>
      <c r="I59" s="22">
        <v>806200</v>
      </c>
      <c r="J59" s="25">
        <f t="shared" si="2"/>
        <v>0.08</v>
      </c>
      <c r="K59" s="22">
        <v>64496</v>
      </c>
      <c r="L59" s="22">
        <v>870696</v>
      </c>
      <c r="M59">
        <f>+VLOOKUP(C59,'Thanh toán '!M$6:N$1223,2,0)</f>
        <v>870696</v>
      </c>
      <c r="N59" s="38">
        <f t="shared" si="1"/>
        <v>0</v>
      </c>
    </row>
    <row r="60" spans="1:14" hidden="1" x14ac:dyDescent="0.3">
      <c r="A60" s="18">
        <v>2022</v>
      </c>
      <c r="B60" s="19" t="s">
        <v>11830</v>
      </c>
      <c r="C60" s="19">
        <f t="shared" si="0"/>
        <v>27072</v>
      </c>
      <c r="D60" s="19" t="s">
        <v>11736</v>
      </c>
      <c r="E60" s="24" t="s">
        <v>11831</v>
      </c>
      <c r="F60" s="21" t="s">
        <v>11799</v>
      </c>
      <c r="G60" s="23"/>
      <c r="H60" s="19" t="s">
        <v>11725</v>
      </c>
      <c r="I60" s="22">
        <v>804377</v>
      </c>
      <c r="J60" s="25">
        <f t="shared" si="2"/>
        <v>7.9999801088295658E-2</v>
      </c>
      <c r="K60" s="22">
        <v>64350</v>
      </c>
      <c r="L60" s="22">
        <v>868727</v>
      </c>
      <c r="M60">
        <f>+VLOOKUP(C60,'Thanh toán '!M$6:N$1223,2,0)</f>
        <v>868727</v>
      </c>
      <c r="N60" s="38">
        <f t="shared" si="1"/>
        <v>0</v>
      </c>
    </row>
    <row r="61" spans="1:14" hidden="1" x14ac:dyDescent="0.3">
      <c r="A61" s="18">
        <v>2022</v>
      </c>
      <c r="B61" s="19" t="s">
        <v>11832</v>
      </c>
      <c r="C61" s="19">
        <f t="shared" si="0"/>
        <v>27251</v>
      </c>
      <c r="D61" s="19" t="s">
        <v>11736</v>
      </c>
      <c r="E61" s="24" t="s">
        <v>11831</v>
      </c>
      <c r="F61" s="21" t="s">
        <v>11799</v>
      </c>
      <c r="G61" s="23"/>
      <c r="H61" s="19" t="s">
        <v>11725</v>
      </c>
      <c r="I61" s="22">
        <v>844178</v>
      </c>
      <c r="J61" s="25">
        <f t="shared" si="2"/>
        <v>7.9999715699769477E-2</v>
      </c>
      <c r="K61" s="22">
        <v>67534</v>
      </c>
      <c r="L61" s="22">
        <v>911712</v>
      </c>
      <c r="M61">
        <f>+VLOOKUP(C61,'Thanh toán '!M$6:N$1223,2,0)</f>
        <v>911712</v>
      </c>
      <c r="N61" s="38">
        <f t="shared" si="1"/>
        <v>0</v>
      </c>
    </row>
    <row r="62" spans="1:14" hidden="1" x14ac:dyDescent="0.3">
      <c r="A62" s="18">
        <v>2022</v>
      </c>
      <c r="B62" s="19" t="s">
        <v>11833</v>
      </c>
      <c r="C62" s="19">
        <f t="shared" si="0"/>
        <v>27269</v>
      </c>
      <c r="D62" s="19" t="s">
        <v>11736</v>
      </c>
      <c r="E62" s="24" t="s">
        <v>11831</v>
      </c>
      <c r="F62" s="21" t="s">
        <v>11799</v>
      </c>
      <c r="G62" s="23"/>
      <c r="H62" s="19" t="s">
        <v>11725</v>
      </c>
      <c r="I62" s="22">
        <v>1475912</v>
      </c>
      <c r="J62" s="25">
        <f t="shared" si="2"/>
        <v>8.0000027101886834E-2</v>
      </c>
      <c r="K62" s="22">
        <v>118073</v>
      </c>
      <c r="L62" s="22">
        <v>1593985</v>
      </c>
      <c r="M62">
        <f>+VLOOKUP(C62,'Thanh toán '!M$6:N$1223,2,0)</f>
        <v>1593985</v>
      </c>
      <c r="N62" s="38">
        <f t="shared" si="1"/>
        <v>0</v>
      </c>
    </row>
    <row r="63" spans="1:14" hidden="1" x14ac:dyDescent="0.3">
      <c r="A63" s="18">
        <v>2022</v>
      </c>
      <c r="B63" s="19" t="s">
        <v>11834</v>
      </c>
      <c r="C63" s="19">
        <f t="shared" si="0"/>
        <v>27370</v>
      </c>
      <c r="D63" s="19" t="s">
        <v>11736</v>
      </c>
      <c r="E63" s="24" t="s">
        <v>11835</v>
      </c>
      <c r="F63" s="21" t="s">
        <v>11799</v>
      </c>
      <c r="G63" s="23"/>
      <c r="H63" s="19" t="s">
        <v>11725</v>
      </c>
      <c r="I63" s="22">
        <v>1584680</v>
      </c>
      <c r="J63" s="25">
        <f t="shared" si="2"/>
        <v>7.9999747583108266E-2</v>
      </c>
      <c r="K63" s="22">
        <v>126774</v>
      </c>
      <c r="L63" s="22">
        <v>1711454</v>
      </c>
      <c r="M63">
        <f>+VLOOKUP(C63,'Thanh toán '!M$6:N$1223,2,0)</f>
        <v>1711454</v>
      </c>
      <c r="N63" s="38">
        <f t="shared" si="1"/>
        <v>0</v>
      </c>
    </row>
    <row r="64" spans="1:14" hidden="1" x14ac:dyDescent="0.3">
      <c r="A64" s="18">
        <v>2022</v>
      </c>
      <c r="B64" s="19" t="s">
        <v>11836</v>
      </c>
      <c r="C64" s="19">
        <f t="shared" si="0"/>
        <v>27525</v>
      </c>
      <c r="D64" s="19" t="s">
        <v>11736</v>
      </c>
      <c r="E64" s="24" t="s">
        <v>11837</v>
      </c>
      <c r="F64" s="21" t="s">
        <v>11838</v>
      </c>
      <c r="G64" s="23"/>
      <c r="H64" s="19" t="s">
        <v>11839</v>
      </c>
      <c r="I64" s="22">
        <v>1856263</v>
      </c>
      <c r="J64" s="25">
        <f t="shared" si="2"/>
        <v>7.9999978451329362E-2</v>
      </c>
      <c r="K64" s="22">
        <v>148501</v>
      </c>
      <c r="L64" s="22">
        <v>2004764</v>
      </c>
      <c r="M64">
        <f>+VLOOKUP(C64,'Thanh toán '!M$6:N$1223,2,0)</f>
        <v>2004764</v>
      </c>
      <c r="N64" s="38">
        <f t="shared" si="1"/>
        <v>0</v>
      </c>
    </row>
    <row r="65" spans="1:14" hidden="1" x14ac:dyDescent="0.3">
      <c r="A65" s="18">
        <v>2022</v>
      </c>
      <c r="B65" s="19" t="s">
        <v>11840</v>
      </c>
      <c r="C65" s="19">
        <f t="shared" si="0"/>
        <v>27781</v>
      </c>
      <c r="D65" s="19" t="s">
        <v>11736</v>
      </c>
      <c r="E65" s="24" t="s">
        <v>11841</v>
      </c>
      <c r="F65" s="21" t="s">
        <v>11799</v>
      </c>
      <c r="G65" s="23"/>
      <c r="H65" s="19" t="s">
        <v>11725</v>
      </c>
      <c r="I65" s="22">
        <v>1066763</v>
      </c>
      <c r="J65" s="25">
        <f t="shared" si="2"/>
        <v>7.999996250338641E-2</v>
      </c>
      <c r="K65" s="22">
        <v>85341</v>
      </c>
      <c r="L65" s="22">
        <v>1152104</v>
      </c>
      <c r="M65">
        <f>+VLOOKUP(C65,'Thanh toán '!M$6:N$1223,2,0)</f>
        <v>1152104</v>
      </c>
      <c r="N65" s="38">
        <f t="shared" si="1"/>
        <v>0</v>
      </c>
    </row>
    <row r="66" spans="1:14" hidden="1" x14ac:dyDescent="0.3">
      <c r="A66" s="18">
        <v>2022</v>
      </c>
      <c r="B66" s="19" t="s">
        <v>11842</v>
      </c>
      <c r="C66" s="19">
        <f t="shared" ref="C66:C129" si="4">+B66*1</f>
        <v>28958</v>
      </c>
      <c r="D66" s="19" t="s">
        <v>11736</v>
      </c>
      <c r="E66" s="24" t="s">
        <v>11843</v>
      </c>
      <c r="F66" s="21" t="s">
        <v>11799</v>
      </c>
      <c r="G66" s="23"/>
      <c r="H66" s="19" t="s">
        <v>11725</v>
      </c>
      <c r="I66" s="22">
        <v>459716</v>
      </c>
      <c r="J66" s="25">
        <f t="shared" si="2"/>
        <v>7.9999390928312264E-2</v>
      </c>
      <c r="K66" s="22">
        <v>36777</v>
      </c>
      <c r="L66" s="22">
        <v>496493</v>
      </c>
      <c r="M66">
        <f>+VLOOKUP(C66,'Thanh toán '!M$6:N$1223,2,0)</f>
        <v>496493</v>
      </c>
      <c r="N66" s="38">
        <f t="shared" ref="N66:N129" si="5">+M66-L66</f>
        <v>0</v>
      </c>
    </row>
    <row r="67" spans="1:14" hidden="1" x14ac:dyDescent="0.3">
      <c r="A67" s="18">
        <v>2022</v>
      </c>
      <c r="B67" s="19" t="s">
        <v>11844</v>
      </c>
      <c r="C67" s="19">
        <f t="shared" si="4"/>
        <v>29137</v>
      </c>
      <c r="D67" s="19" t="s">
        <v>11736</v>
      </c>
      <c r="E67" s="24" t="s">
        <v>11845</v>
      </c>
      <c r="F67" s="21" t="s">
        <v>11799</v>
      </c>
      <c r="G67" s="23"/>
      <c r="H67" s="19" t="s">
        <v>11725</v>
      </c>
      <c r="I67" s="22">
        <v>1164522</v>
      </c>
      <c r="J67" s="25">
        <f t="shared" si="2"/>
        <v>8.0000206093143802E-2</v>
      </c>
      <c r="K67" s="22">
        <v>93162</v>
      </c>
      <c r="L67" s="22">
        <v>1257684</v>
      </c>
      <c r="M67">
        <f>+VLOOKUP(C67,'Thanh toán '!M$6:N$1223,2,0)</f>
        <v>1257684</v>
      </c>
      <c r="N67" s="38">
        <f t="shared" si="5"/>
        <v>0</v>
      </c>
    </row>
    <row r="68" spans="1:14" hidden="1" x14ac:dyDescent="0.3">
      <c r="A68" s="18">
        <v>2022</v>
      </c>
      <c r="B68" s="19" t="s">
        <v>11846</v>
      </c>
      <c r="C68" s="19">
        <f t="shared" si="4"/>
        <v>29206</v>
      </c>
      <c r="D68" s="19" t="s">
        <v>11736</v>
      </c>
      <c r="E68" s="24" t="s">
        <v>11845</v>
      </c>
      <c r="F68" s="21" t="s">
        <v>11799</v>
      </c>
      <c r="G68" s="23"/>
      <c r="H68" s="19" t="s">
        <v>11725</v>
      </c>
      <c r="I68" s="22">
        <v>853745</v>
      </c>
      <c r="J68" s="25">
        <f t="shared" si="2"/>
        <v>8.0000468523973786E-2</v>
      </c>
      <c r="K68" s="22">
        <v>68300</v>
      </c>
      <c r="L68" s="22">
        <v>922045</v>
      </c>
      <c r="M68">
        <f>+VLOOKUP(C68,'Thanh toán '!M$6:N$1223,2,0)</f>
        <v>922045</v>
      </c>
      <c r="N68" s="38">
        <f t="shared" si="5"/>
        <v>0</v>
      </c>
    </row>
    <row r="69" spans="1:14" hidden="1" x14ac:dyDescent="0.3">
      <c r="A69" s="18">
        <v>2022</v>
      </c>
      <c r="B69" s="19" t="s">
        <v>11847</v>
      </c>
      <c r="C69" s="19">
        <f t="shared" si="4"/>
        <v>29506</v>
      </c>
      <c r="D69" s="19" t="s">
        <v>11736</v>
      </c>
      <c r="E69" s="24" t="s">
        <v>11848</v>
      </c>
      <c r="F69" s="21" t="s">
        <v>11799</v>
      </c>
      <c r="G69" s="23"/>
      <c r="H69" s="19" t="s">
        <v>11725</v>
      </c>
      <c r="I69" s="22">
        <v>2509848</v>
      </c>
      <c r="J69" s="25">
        <f t="shared" si="2"/>
        <v>8.0000063748880412E-2</v>
      </c>
      <c r="K69" s="22">
        <v>200788</v>
      </c>
      <c r="L69" s="22">
        <v>2710636</v>
      </c>
      <c r="M69">
        <f>+VLOOKUP(C69,'Thanh toán '!M$6:N$1223,2,0)</f>
        <v>2710636</v>
      </c>
      <c r="N69" s="38">
        <f t="shared" si="5"/>
        <v>0</v>
      </c>
    </row>
    <row r="70" spans="1:14" hidden="1" x14ac:dyDescent="0.3">
      <c r="A70" s="18">
        <v>2022</v>
      </c>
      <c r="B70" s="19" t="s">
        <v>11849</v>
      </c>
      <c r="C70" s="19">
        <f t="shared" si="4"/>
        <v>29657</v>
      </c>
      <c r="D70" s="19" t="s">
        <v>11736</v>
      </c>
      <c r="E70" s="24" t="s">
        <v>11850</v>
      </c>
      <c r="F70" s="21" t="s">
        <v>11799</v>
      </c>
      <c r="G70" s="23"/>
      <c r="H70" s="19" t="s">
        <v>11725</v>
      </c>
      <c r="I70" s="22">
        <v>806200</v>
      </c>
      <c r="J70" s="25">
        <f t="shared" si="2"/>
        <v>0.08</v>
      </c>
      <c r="K70" s="22">
        <v>64496</v>
      </c>
      <c r="L70" s="22">
        <v>870696</v>
      </c>
      <c r="M70">
        <f>+VLOOKUP(C70,'Thanh toán '!M$6:N$1223,2,0)</f>
        <v>870696</v>
      </c>
      <c r="N70" s="38">
        <f t="shared" si="5"/>
        <v>0</v>
      </c>
    </row>
    <row r="71" spans="1:14" hidden="1" x14ac:dyDescent="0.3">
      <c r="A71" s="18">
        <v>2022</v>
      </c>
      <c r="B71" s="19" t="s">
        <v>11851</v>
      </c>
      <c r="C71" s="19">
        <f t="shared" si="4"/>
        <v>29682</v>
      </c>
      <c r="D71" s="19" t="s">
        <v>11736</v>
      </c>
      <c r="E71" s="24" t="s">
        <v>11850</v>
      </c>
      <c r="F71" s="21" t="s">
        <v>11838</v>
      </c>
      <c r="G71" s="23"/>
      <c r="H71" s="19" t="s">
        <v>11839</v>
      </c>
      <c r="I71" s="22">
        <v>695142</v>
      </c>
      <c r="J71" s="25">
        <f t="shared" si="2"/>
        <v>7.9999482120199902E-2</v>
      </c>
      <c r="K71" s="22">
        <v>55611</v>
      </c>
      <c r="L71" s="22">
        <v>750753</v>
      </c>
      <c r="M71">
        <f>+VLOOKUP(C71,'Thanh toán '!M$6:N$1223,2,0)</f>
        <v>750753</v>
      </c>
      <c r="N71" s="38">
        <f t="shared" si="5"/>
        <v>0</v>
      </c>
    </row>
    <row r="72" spans="1:14" hidden="1" x14ac:dyDescent="0.3">
      <c r="A72" s="18">
        <v>2022</v>
      </c>
      <c r="B72" s="19" t="s">
        <v>11852</v>
      </c>
      <c r="C72" s="19">
        <f t="shared" si="4"/>
        <v>29777</v>
      </c>
      <c r="D72" s="19" t="s">
        <v>11736</v>
      </c>
      <c r="E72" s="24" t="s">
        <v>11853</v>
      </c>
      <c r="F72" s="21" t="s">
        <v>11838</v>
      </c>
      <c r="G72" s="23"/>
      <c r="H72" s="19" t="s">
        <v>11839</v>
      </c>
      <c r="I72" s="22">
        <v>1525088</v>
      </c>
      <c r="J72" s="25">
        <f t="shared" ref="J72:J135" si="6">+K72/I72</f>
        <v>7.9999973772005281E-2</v>
      </c>
      <c r="K72" s="22">
        <v>122007</v>
      </c>
      <c r="L72" s="22">
        <v>1647095</v>
      </c>
      <c r="M72">
        <f>+VLOOKUP(C72,'Thanh toán '!M$6:N$1223,2,0)</f>
        <v>1647095</v>
      </c>
      <c r="N72" s="38">
        <f t="shared" si="5"/>
        <v>0</v>
      </c>
    </row>
    <row r="73" spans="1:14" hidden="1" x14ac:dyDescent="0.3">
      <c r="A73" s="18">
        <v>2022</v>
      </c>
      <c r="B73" s="19" t="s">
        <v>11854</v>
      </c>
      <c r="C73" s="19">
        <f t="shared" si="4"/>
        <v>29778</v>
      </c>
      <c r="D73" s="19" t="s">
        <v>11736</v>
      </c>
      <c r="E73" s="24" t="s">
        <v>11853</v>
      </c>
      <c r="F73" s="21" t="s">
        <v>11838</v>
      </c>
      <c r="G73" s="23"/>
      <c r="H73" s="19" t="s">
        <v>11839</v>
      </c>
      <c r="I73" s="22">
        <v>935358</v>
      </c>
      <c r="J73" s="25">
        <f t="shared" si="6"/>
        <v>8.0000384879372388E-2</v>
      </c>
      <c r="K73" s="22">
        <v>74829</v>
      </c>
      <c r="L73" s="22">
        <v>1010187</v>
      </c>
      <c r="M73">
        <f>+VLOOKUP(C73,'Thanh toán '!M$6:N$1223,2,0)</f>
        <v>1010187</v>
      </c>
      <c r="N73" s="38">
        <f t="shared" si="5"/>
        <v>0</v>
      </c>
    </row>
    <row r="74" spans="1:14" hidden="1" x14ac:dyDescent="0.3">
      <c r="A74" s="18">
        <v>2022</v>
      </c>
      <c r="B74" s="19" t="s">
        <v>11855</v>
      </c>
      <c r="C74" s="19">
        <f t="shared" si="4"/>
        <v>30494</v>
      </c>
      <c r="D74" s="19" t="s">
        <v>11736</v>
      </c>
      <c r="E74" s="24" t="s">
        <v>11853</v>
      </c>
      <c r="F74" s="21" t="s">
        <v>11799</v>
      </c>
      <c r="G74" s="23"/>
      <c r="H74" s="19" t="s">
        <v>11725</v>
      </c>
      <c r="I74" s="22">
        <v>333174</v>
      </c>
      <c r="J74" s="25">
        <f t="shared" si="6"/>
        <v>8.0000240114774857E-2</v>
      </c>
      <c r="K74" s="22">
        <v>26654</v>
      </c>
      <c r="L74" s="22">
        <v>359828</v>
      </c>
      <c r="M74">
        <f>+VLOOKUP(C74,'Thanh toán '!M$6:N$1223,2,0)</f>
        <v>359828</v>
      </c>
      <c r="N74" s="38">
        <f t="shared" si="5"/>
        <v>0</v>
      </c>
    </row>
    <row r="75" spans="1:14" hidden="1" x14ac:dyDescent="0.3">
      <c r="A75" s="18">
        <v>2022</v>
      </c>
      <c r="B75" s="19" t="s">
        <v>11856</v>
      </c>
      <c r="C75" s="19">
        <f t="shared" si="4"/>
        <v>31622</v>
      </c>
      <c r="D75" s="19" t="s">
        <v>11736</v>
      </c>
      <c r="E75" s="24" t="s">
        <v>11857</v>
      </c>
      <c r="F75" s="21" t="s">
        <v>11799</v>
      </c>
      <c r="G75" s="23"/>
      <c r="H75" s="19" t="s">
        <v>11725</v>
      </c>
      <c r="I75" s="22">
        <v>3881730</v>
      </c>
      <c r="J75" s="25">
        <f t="shared" si="6"/>
        <v>7.9999896953162633E-2</v>
      </c>
      <c r="K75" s="22">
        <v>310538</v>
      </c>
      <c r="L75" s="22">
        <v>4192268</v>
      </c>
      <c r="M75">
        <f>+VLOOKUP(C75,'Thanh toán '!M$6:N$1223,2,0)</f>
        <v>4192268</v>
      </c>
      <c r="N75" s="38">
        <f t="shared" si="5"/>
        <v>0</v>
      </c>
    </row>
    <row r="76" spans="1:14" hidden="1" x14ac:dyDescent="0.3">
      <c r="A76" s="18">
        <v>2022</v>
      </c>
      <c r="B76" s="19" t="s">
        <v>11858</v>
      </c>
      <c r="C76" s="19">
        <f t="shared" si="4"/>
        <v>31737</v>
      </c>
      <c r="D76" s="19" t="s">
        <v>11736</v>
      </c>
      <c r="E76" s="24" t="s">
        <v>11859</v>
      </c>
      <c r="F76" s="21" t="s">
        <v>11860</v>
      </c>
      <c r="G76" s="23"/>
      <c r="H76" s="19" t="s">
        <v>11719</v>
      </c>
      <c r="I76" s="22">
        <v>3041565</v>
      </c>
      <c r="J76" s="25">
        <f t="shared" si="6"/>
        <v>7.9999934244377485E-2</v>
      </c>
      <c r="K76" s="22">
        <v>243325</v>
      </c>
      <c r="L76" s="22">
        <v>3284890</v>
      </c>
      <c r="M76">
        <f>+VLOOKUP(C76,'Thanh toán '!M$6:N$1223,2,0)</f>
        <v>3284890</v>
      </c>
      <c r="N76" s="38">
        <f t="shared" si="5"/>
        <v>0</v>
      </c>
    </row>
    <row r="77" spans="1:14" hidden="1" x14ac:dyDescent="0.3">
      <c r="A77" s="18">
        <v>2022</v>
      </c>
      <c r="B77" s="19" t="s">
        <v>11861</v>
      </c>
      <c r="C77" s="19">
        <f t="shared" si="4"/>
        <v>32523</v>
      </c>
      <c r="D77" s="19" t="s">
        <v>11736</v>
      </c>
      <c r="E77" s="24" t="s">
        <v>11862</v>
      </c>
      <c r="F77" s="21" t="s">
        <v>11799</v>
      </c>
      <c r="G77" s="23"/>
      <c r="H77" s="19" t="s">
        <v>11725</v>
      </c>
      <c r="I77" s="22">
        <v>653281</v>
      </c>
      <c r="J77" s="25">
        <f t="shared" si="6"/>
        <v>7.9999265247267262E-2</v>
      </c>
      <c r="K77" s="22">
        <v>52262</v>
      </c>
      <c r="L77" s="22">
        <v>705543</v>
      </c>
      <c r="M77">
        <f>+VLOOKUP(C77,'Thanh toán '!M$6:N$1223,2,0)</f>
        <v>705543</v>
      </c>
      <c r="N77" s="38">
        <f t="shared" si="5"/>
        <v>0</v>
      </c>
    </row>
    <row r="78" spans="1:14" hidden="1" x14ac:dyDescent="0.3">
      <c r="A78" s="18">
        <v>2022</v>
      </c>
      <c r="B78" s="19" t="s">
        <v>11863</v>
      </c>
      <c r="C78" s="19">
        <f t="shared" si="4"/>
        <v>33697</v>
      </c>
      <c r="D78" s="19" t="s">
        <v>11736</v>
      </c>
      <c r="E78" s="24" t="s">
        <v>11864</v>
      </c>
      <c r="F78" s="21" t="s">
        <v>11799</v>
      </c>
      <c r="G78" s="23"/>
      <c r="H78" s="19" t="s">
        <v>11725</v>
      </c>
      <c r="I78" s="22">
        <v>896166</v>
      </c>
      <c r="J78" s="25">
        <f t="shared" si="6"/>
        <v>7.9999687557885488E-2</v>
      </c>
      <c r="K78" s="22">
        <v>71693</v>
      </c>
      <c r="L78" s="22">
        <v>967859</v>
      </c>
      <c r="M78">
        <f>+VLOOKUP(C78,'Thanh toán '!M$6:N$1223,2,0)</f>
        <v>967859</v>
      </c>
      <c r="N78" s="38">
        <f t="shared" si="5"/>
        <v>0</v>
      </c>
    </row>
    <row r="79" spans="1:14" hidden="1" x14ac:dyDescent="0.3">
      <c r="A79" s="18">
        <v>2022</v>
      </c>
      <c r="B79" s="19" t="s">
        <v>11865</v>
      </c>
      <c r="C79" s="19">
        <f t="shared" si="4"/>
        <v>33918</v>
      </c>
      <c r="D79" s="19" t="s">
        <v>11736</v>
      </c>
      <c r="E79" s="24" t="s">
        <v>11866</v>
      </c>
      <c r="F79" s="21" t="s">
        <v>11799</v>
      </c>
      <c r="G79" s="23"/>
      <c r="H79" s="19" t="s">
        <v>11725</v>
      </c>
      <c r="I79" s="22">
        <v>1314240</v>
      </c>
      <c r="J79" s="25">
        <f t="shared" si="6"/>
        <v>7.9999847820793765E-2</v>
      </c>
      <c r="K79" s="22">
        <v>105139</v>
      </c>
      <c r="L79" s="22">
        <v>1419379</v>
      </c>
      <c r="M79">
        <f>+VLOOKUP(C79,'Thanh toán '!M$6:N$1223,2,0)</f>
        <v>1419379</v>
      </c>
      <c r="N79" s="38">
        <f t="shared" si="5"/>
        <v>0</v>
      </c>
    </row>
    <row r="80" spans="1:14" hidden="1" x14ac:dyDescent="0.3">
      <c r="A80" s="18">
        <v>2022</v>
      </c>
      <c r="B80" s="19" t="s">
        <v>11867</v>
      </c>
      <c r="C80" s="19">
        <f t="shared" si="4"/>
        <v>34122</v>
      </c>
      <c r="D80" s="19" t="s">
        <v>11736</v>
      </c>
      <c r="E80" s="24" t="s">
        <v>11866</v>
      </c>
      <c r="F80" s="21" t="s">
        <v>11838</v>
      </c>
      <c r="G80" s="23"/>
      <c r="H80" s="19" t="s">
        <v>11839</v>
      </c>
      <c r="I80" s="22">
        <v>555290</v>
      </c>
      <c r="J80" s="25">
        <f t="shared" si="6"/>
        <v>7.9999639827837712E-2</v>
      </c>
      <c r="K80" s="22">
        <v>44423</v>
      </c>
      <c r="L80" s="22">
        <v>599713</v>
      </c>
      <c r="M80">
        <f>+VLOOKUP(C80,'Thanh toán '!M$6:N$1223,2,0)</f>
        <v>599713</v>
      </c>
      <c r="N80" s="38">
        <f t="shared" si="5"/>
        <v>0</v>
      </c>
    </row>
    <row r="81" spans="1:14" hidden="1" x14ac:dyDescent="0.3">
      <c r="A81" s="18">
        <v>2022</v>
      </c>
      <c r="B81" s="19" t="s">
        <v>11868</v>
      </c>
      <c r="C81" s="19">
        <f t="shared" si="4"/>
        <v>34283</v>
      </c>
      <c r="D81" s="19" t="s">
        <v>11736</v>
      </c>
      <c r="E81" s="24" t="s">
        <v>11869</v>
      </c>
      <c r="F81" s="21" t="s">
        <v>11799</v>
      </c>
      <c r="G81" s="23"/>
      <c r="H81" s="19" t="s">
        <v>11725</v>
      </c>
      <c r="I81" s="22">
        <v>893085</v>
      </c>
      <c r="J81" s="25">
        <f t="shared" si="6"/>
        <v>8.000022394284978E-2</v>
      </c>
      <c r="K81" s="22">
        <v>71447</v>
      </c>
      <c r="L81" s="22">
        <v>964532</v>
      </c>
      <c r="M81">
        <f>+VLOOKUP(C81,'Thanh toán '!M$6:N$1223,2,0)</f>
        <v>964532</v>
      </c>
      <c r="N81" s="38">
        <f t="shared" si="5"/>
        <v>0</v>
      </c>
    </row>
    <row r="82" spans="1:14" hidden="1" x14ac:dyDescent="0.3">
      <c r="A82" s="18">
        <v>2022</v>
      </c>
      <c r="B82" s="19" t="s">
        <v>11870</v>
      </c>
      <c r="C82" s="19">
        <f t="shared" si="4"/>
        <v>34301</v>
      </c>
      <c r="D82" s="19" t="s">
        <v>11736</v>
      </c>
      <c r="E82" s="24" t="s">
        <v>11869</v>
      </c>
      <c r="F82" s="21" t="s">
        <v>11799</v>
      </c>
      <c r="G82" s="23"/>
      <c r="H82" s="19" t="s">
        <v>11725</v>
      </c>
      <c r="I82" s="22">
        <v>1489532</v>
      </c>
      <c r="J82" s="25">
        <f t="shared" si="6"/>
        <v>8.000029539479514E-2</v>
      </c>
      <c r="K82" s="22">
        <v>119163</v>
      </c>
      <c r="L82" s="22">
        <v>1608695</v>
      </c>
      <c r="M82">
        <f>+VLOOKUP(C82,'Thanh toán '!M$6:N$1223,2,0)</f>
        <v>1608695</v>
      </c>
      <c r="N82" s="38">
        <f t="shared" si="5"/>
        <v>0</v>
      </c>
    </row>
    <row r="83" spans="1:14" hidden="1" x14ac:dyDescent="0.3">
      <c r="A83" s="18">
        <v>2022</v>
      </c>
      <c r="B83" s="19" t="s">
        <v>11871</v>
      </c>
      <c r="C83" s="19">
        <f t="shared" si="4"/>
        <v>35351</v>
      </c>
      <c r="D83" s="19" t="s">
        <v>11736</v>
      </c>
      <c r="E83" s="24" t="s">
        <v>11872</v>
      </c>
      <c r="F83" s="21" t="s">
        <v>11838</v>
      </c>
      <c r="G83" s="23"/>
      <c r="H83" s="19" t="s">
        <v>11839</v>
      </c>
      <c r="I83" s="22">
        <v>806200</v>
      </c>
      <c r="J83" s="25">
        <f t="shared" si="6"/>
        <v>0.08</v>
      </c>
      <c r="K83" s="22">
        <v>64496</v>
      </c>
      <c r="L83" s="22">
        <v>870696</v>
      </c>
      <c r="M83">
        <f>+VLOOKUP(C83,'Thanh toán '!M$6:N$1223,2,0)</f>
        <v>870696</v>
      </c>
      <c r="N83" s="38">
        <f t="shared" si="5"/>
        <v>0</v>
      </c>
    </row>
    <row r="84" spans="1:14" hidden="1" x14ac:dyDescent="0.3">
      <c r="A84" s="18">
        <v>2022</v>
      </c>
      <c r="B84" s="19" t="s">
        <v>11873</v>
      </c>
      <c r="C84" s="19">
        <f t="shared" si="4"/>
        <v>36075</v>
      </c>
      <c r="D84" s="19" t="s">
        <v>11736</v>
      </c>
      <c r="E84" s="24" t="s">
        <v>11874</v>
      </c>
      <c r="F84" s="21" t="s">
        <v>11799</v>
      </c>
      <c r="G84" s="23"/>
      <c r="H84" s="19" t="s">
        <v>11725</v>
      </c>
      <c r="I84" s="22">
        <v>1657553</v>
      </c>
      <c r="J84" s="25">
        <f t="shared" si="6"/>
        <v>7.9999855208249745E-2</v>
      </c>
      <c r="K84" s="22">
        <v>132604</v>
      </c>
      <c r="L84" s="22">
        <v>1790157</v>
      </c>
      <c r="M84">
        <f>+VLOOKUP(C84,'Thanh toán '!M$6:N$1223,2,0)</f>
        <v>1790157</v>
      </c>
      <c r="N84" s="38">
        <f t="shared" si="5"/>
        <v>0</v>
      </c>
    </row>
    <row r="85" spans="1:14" hidden="1" x14ac:dyDescent="0.3">
      <c r="A85" s="18">
        <v>2022</v>
      </c>
      <c r="B85" s="19" t="s">
        <v>11875</v>
      </c>
      <c r="C85" s="19">
        <f t="shared" si="4"/>
        <v>36269</v>
      </c>
      <c r="D85" s="19" t="s">
        <v>11736</v>
      </c>
      <c r="E85" s="24" t="s">
        <v>11876</v>
      </c>
      <c r="F85" s="21" t="s">
        <v>11799</v>
      </c>
      <c r="G85" s="23"/>
      <c r="H85" s="19" t="s">
        <v>11725</v>
      </c>
      <c r="I85" s="22">
        <v>1068395</v>
      </c>
      <c r="J85" s="25">
        <f t="shared" si="6"/>
        <v>8.0000374393365756E-2</v>
      </c>
      <c r="K85" s="22">
        <v>85472</v>
      </c>
      <c r="L85" s="22">
        <v>1153867</v>
      </c>
      <c r="M85">
        <f>+VLOOKUP(C85,'Thanh toán '!M$6:N$1223,2,0)</f>
        <v>1153867</v>
      </c>
      <c r="N85" s="38">
        <f t="shared" si="5"/>
        <v>0</v>
      </c>
    </row>
    <row r="86" spans="1:14" hidden="1" x14ac:dyDescent="0.3">
      <c r="A86" s="18">
        <v>2022</v>
      </c>
      <c r="B86" s="19" t="s">
        <v>11877</v>
      </c>
      <c r="C86" s="19">
        <f t="shared" si="4"/>
        <v>36295</v>
      </c>
      <c r="D86" s="19" t="s">
        <v>11736</v>
      </c>
      <c r="E86" s="24" t="s">
        <v>11876</v>
      </c>
      <c r="F86" s="21" t="s">
        <v>11799</v>
      </c>
      <c r="G86" s="23"/>
      <c r="H86" s="19" t="s">
        <v>11725</v>
      </c>
      <c r="I86" s="22">
        <v>1063034</v>
      </c>
      <c r="J86" s="25">
        <f t="shared" si="6"/>
        <v>8.0000263397031521E-2</v>
      </c>
      <c r="K86" s="22">
        <v>85043</v>
      </c>
      <c r="L86" s="22">
        <v>1148077</v>
      </c>
      <c r="M86">
        <f>+VLOOKUP(C86,'Thanh toán '!M$6:N$1223,2,0)</f>
        <v>1148077</v>
      </c>
      <c r="N86" s="38">
        <f t="shared" si="5"/>
        <v>0</v>
      </c>
    </row>
    <row r="87" spans="1:14" hidden="1" x14ac:dyDescent="0.3">
      <c r="A87" s="18">
        <v>2022</v>
      </c>
      <c r="B87" s="19" t="s">
        <v>11878</v>
      </c>
      <c r="C87" s="19">
        <f t="shared" si="4"/>
        <v>36337</v>
      </c>
      <c r="D87" s="19" t="s">
        <v>11736</v>
      </c>
      <c r="E87" s="24" t="s">
        <v>11879</v>
      </c>
      <c r="F87" s="21" t="s">
        <v>11838</v>
      </c>
      <c r="G87" s="23"/>
      <c r="H87" s="19" t="s">
        <v>11839</v>
      </c>
      <c r="I87" s="22">
        <v>3055477</v>
      </c>
      <c r="J87" s="25">
        <f t="shared" si="6"/>
        <v>7.9999947635017374E-2</v>
      </c>
      <c r="K87" s="22">
        <v>244438</v>
      </c>
      <c r="L87" s="22">
        <v>3299915</v>
      </c>
      <c r="M87">
        <f>+VLOOKUP(C87,'Thanh toán '!M$6:N$1223,2,0)</f>
        <v>3299915</v>
      </c>
      <c r="N87" s="38">
        <f t="shared" si="5"/>
        <v>0</v>
      </c>
    </row>
    <row r="88" spans="1:14" hidden="1" x14ac:dyDescent="0.3">
      <c r="A88" s="18">
        <v>2022</v>
      </c>
      <c r="B88" s="19" t="s">
        <v>11880</v>
      </c>
      <c r="C88" s="19">
        <f t="shared" si="4"/>
        <v>36428</v>
      </c>
      <c r="D88" s="19" t="s">
        <v>11736</v>
      </c>
      <c r="E88" s="24" t="s">
        <v>11881</v>
      </c>
      <c r="F88" s="21" t="s">
        <v>11799</v>
      </c>
      <c r="G88" s="23"/>
      <c r="H88" s="19" t="s">
        <v>11725</v>
      </c>
      <c r="I88" s="22">
        <v>2626723</v>
      </c>
      <c r="J88" s="25">
        <f t="shared" si="6"/>
        <v>8.000006091239921E-2</v>
      </c>
      <c r="K88" s="22">
        <v>210138</v>
      </c>
      <c r="L88" s="22">
        <v>2836861</v>
      </c>
      <c r="M88">
        <f>+VLOOKUP(C88,'Thanh toán '!M$6:N$1223,2,0)</f>
        <v>2836861</v>
      </c>
      <c r="N88" s="38">
        <f t="shared" si="5"/>
        <v>0</v>
      </c>
    </row>
    <row r="89" spans="1:14" hidden="1" x14ac:dyDescent="0.3">
      <c r="A89" s="18">
        <v>2022</v>
      </c>
      <c r="B89" s="19" t="s">
        <v>11882</v>
      </c>
      <c r="C89" s="19">
        <f t="shared" si="4"/>
        <v>36439</v>
      </c>
      <c r="D89" s="19" t="s">
        <v>11736</v>
      </c>
      <c r="E89" s="24" t="s">
        <v>11881</v>
      </c>
      <c r="F89" s="21" t="s">
        <v>11838</v>
      </c>
      <c r="G89" s="23"/>
      <c r="H89" s="19" t="s">
        <v>11839</v>
      </c>
      <c r="I89" s="22">
        <v>2362702</v>
      </c>
      <c r="J89" s="25">
        <f t="shared" si="6"/>
        <v>7.9999932280922434E-2</v>
      </c>
      <c r="K89" s="22">
        <v>189016</v>
      </c>
      <c r="L89" s="22">
        <v>2551718</v>
      </c>
      <c r="M89">
        <f>+VLOOKUP(C89,'Thanh toán '!M$6:N$1223,2,0)</f>
        <v>2551718</v>
      </c>
      <c r="N89" s="38">
        <f t="shared" si="5"/>
        <v>0</v>
      </c>
    </row>
    <row r="90" spans="1:14" hidden="1" x14ac:dyDescent="0.3">
      <c r="A90" s="18">
        <v>2022</v>
      </c>
      <c r="B90" s="19" t="s">
        <v>11883</v>
      </c>
      <c r="C90" s="19">
        <f t="shared" si="4"/>
        <v>36455</v>
      </c>
      <c r="D90" s="19" t="s">
        <v>11736</v>
      </c>
      <c r="E90" s="24" t="s">
        <v>11884</v>
      </c>
      <c r="F90" s="21" t="s">
        <v>11799</v>
      </c>
      <c r="G90" s="23"/>
      <c r="H90" s="19" t="s">
        <v>11725</v>
      </c>
      <c r="I90" s="22">
        <v>1275488</v>
      </c>
      <c r="J90" s="25">
        <f t="shared" si="6"/>
        <v>7.9999968639454078E-2</v>
      </c>
      <c r="K90" s="22">
        <v>102039</v>
      </c>
      <c r="L90" s="22">
        <v>1377527</v>
      </c>
      <c r="M90">
        <f>+VLOOKUP(C90,'Thanh toán '!M$6:N$1223,2,0)</f>
        <v>1377527</v>
      </c>
      <c r="N90" s="38">
        <f t="shared" si="5"/>
        <v>0</v>
      </c>
    </row>
    <row r="91" spans="1:14" hidden="1" x14ac:dyDescent="0.3">
      <c r="A91" s="18">
        <v>2022</v>
      </c>
      <c r="B91" s="19" t="s">
        <v>11885</v>
      </c>
      <c r="C91" s="19">
        <f t="shared" si="4"/>
        <v>36581</v>
      </c>
      <c r="D91" s="19" t="s">
        <v>11736</v>
      </c>
      <c r="E91" s="24" t="s">
        <v>11884</v>
      </c>
      <c r="F91" s="21" t="s">
        <v>11799</v>
      </c>
      <c r="G91" s="23"/>
      <c r="H91" s="19" t="s">
        <v>11725</v>
      </c>
      <c r="I91" s="22">
        <v>312082</v>
      </c>
      <c r="J91" s="25">
        <f t="shared" si="6"/>
        <v>8.0001409885863337E-2</v>
      </c>
      <c r="K91" s="22">
        <v>24967</v>
      </c>
      <c r="L91" s="22">
        <v>337049</v>
      </c>
      <c r="M91">
        <f>+VLOOKUP(C91,'Thanh toán '!M$6:N$1223,2,0)</f>
        <v>337049</v>
      </c>
      <c r="N91" s="38">
        <f t="shared" si="5"/>
        <v>0</v>
      </c>
    </row>
    <row r="92" spans="1:14" hidden="1" x14ac:dyDescent="0.3">
      <c r="A92" s="18">
        <v>2022</v>
      </c>
      <c r="B92" s="19" t="s">
        <v>11886</v>
      </c>
      <c r="C92" s="19">
        <f t="shared" si="4"/>
        <v>37149</v>
      </c>
      <c r="D92" s="19" t="s">
        <v>11736</v>
      </c>
      <c r="E92" s="24" t="s">
        <v>11887</v>
      </c>
      <c r="F92" s="21" t="s">
        <v>11799</v>
      </c>
      <c r="G92" s="23"/>
      <c r="H92" s="19" t="s">
        <v>11725</v>
      </c>
      <c r="I92" s="22">
        <v>1618509</v>
      </c>
      <c r="J92" s="25">
        <f t="shared" si="6"/>
        <v>8.000017299872908E-2</v>
      </c>
      <c r="K92" s="22">
        <v>129481</v>
      </c>
      <c r="L92" s="22">
        <v>1747990</v>
      </c>
      <c r="M92">
        <f>+VLOOKUP(C92,'Thanh toán '!M$6:N$1223,2,0)</f>
        <v>1747990</v>
      </c>
      <c r="N92" s="38">
        <f t="shared" si="5"/>
        <v>0</v>
      </c>
    </row>
    <row r="93" spans="1:14" hidden="1" x14ac:dyDescent="0.3">
      <c r="A93" s="18">
        <v>2022</v>
      </c>
      <c r="B93" s="19" t="s">
        <v>11888</v>
      </c>
      <c r="C93" s="19">
        <f t="shared" si="4"/>
        <v>37176</v>
      </c>
      <c r="D93" s="19" t="s">
        <v>11736</v>
      </c>
      <c r="E93" s="24" t="s">
        <v>11887</v>
      </c>
      <c r="F93" s="21" t="s">
        <v>11799</v>
      </c>
      <c r="G93" s="23"/>
      <c r="H93" s="19" t="s">
        <v>11725</v>
      </c>
      <c r="I93" s="22">
        <v>1010690</v>
      </c>
      <c r="J93" s="25">
        <f t="shared" si="6"/>
        <v>7.9999802115386515E-2</v>
      </c>
      <c r="K93" s="22">
        <v>80855</v>
      </c>
      <c r="L93" s="22">
        <v>1091545</v>
      </c>
      <c r="M93">
        <f>+VLOOKUP(C93,'Thanh toán '!M$6:N$1223,2,0)</f>
        <v>1091545</v>
      </c>
      <c r="N93" s="38">
        <f t="shared" si="5"/>
        <v>0</v>
      </c>
    </row>
    <row r="94" spans="1:14" hidden="1" x14ac:dyDescent="0.3">
      <c r="A94" s="18">
        <v>2022</v>
      </c>
      <c r="B94" s="19" t="s">
        <v>11889</v>
      </c>
      <c r="C94" s="19">
        <f t="shared" si="4"/>
        <v>37201</v>
      </c>
      <c r="D94" s="19" t="s">
        <v>11736</v>
      </c>
      <c r="E94" s="24" t="s">
        <v>11890</v>
      </c>
      <c r="F94" s="21" t="s">
        <v>11838</v>
      </c>
      <c r="G94" s="23"/>
      <c r="H94" s="19" t="s">
        <v>11839</v>
      </c>
      <c r="I94" s="22">
        <v>1281290</v>
      </c>
      <c r="J94" s="25">
        <f t="shared" si="6"/>
        <v>7.9999843907312157E-2</v>
      </c>
      <c r="K94" s="22">
        <v>102503</v>
      </c>
      <c r="L94" s="22">
        <v>1383793</v>
      </c>
      <c r="M94">
        <f>+VLOOKUP(C94,'Thanh toán '!M$6:N$1223,2,0)</f>
        <v>1383793</v>
      </c>
      <c r="N94" s="38">
        <f t="shared" si="5"/>
        <v>0</v>
      </c>
    </row>
    <row r="95" spans="1:14" hidden="1" x14ac:dyDescent="0.3">
      <c r="A95" s="18">
        <v>2022</v>
      </c>
      <c r="B95" s="19" t="s">
        <v>11891</v>
      </c>
      <c r="C95" s="19">
        <f t="shared" si="4"/>
        <v>37207</v>
      </c>
      <c r="D95" s="19" t="s">
        <v>11736</v>
      </c>
      <c r="E95" s="24" t="s">
        <v>11890</v>
      </c>
      <c r="F95" s="21" t="s">
        <v>11838</v>
      </c>
      <c r="G95" s="23"/>
      <c r="H95" s="19" t="s">
        <v>11839</v>
      </c>
      <c r="I95" s="22">
        <v>1100161</v>
      </c>
      <c r="J95" s="25">
        <f t="shared" si="6"/>
        <v>8.0000109074944481E-2</v>
      </c>
      <c r="K95" s="22">
        <v>88013</v>
      </c>
      <c r="L95" s="22">
        <v>1188174</v>
      </c>
      <c r="M95">
        <f>+VLOOKUP(C95,'Thanh toán '!M$6:N$1223,2,0)</f>
        <v>1188174</v>
      </c>
      <c r="N95" s="38">
        <f t="shared" si="5"/>
        <v>0</v>
      </c>
    </row>
    <row r="96" spans="1:14" hidden="1" x14ac:dyDescent="0.3">
      <c r="A96" s="18">
        <v>2022</v>
      </c>
      <c r="B96" s="19" t="s">
        <v>11892</v>
      </c>
      <c r="C96" s="19">
        <f t="shared" si="4"/>
        <v>37298</v>
      </c>
      <c r="D96" s="19" t="s">
        <v>11736</v>
      </c>
      <c r="E96" s="24" t="s">
        <v>11893</v>
      </c>
      <c r="F96" s="21" t="s">
        <v>11838</v>
      </c>
      <c r="G96" s="23"/>
      <c r="H96" s="19" t="s">
        <v>11839</v>
      </c>
      <c r="I96" s="22">
        <v>1915232</v>
      </c>
      <c r="J96" s="25">
        <f t="shared" si="6"/>
        <v>8.000022973718067E-2</v>
      </c>
      <c r="K96" s="22">
        <v>153219</v>
      </c>
      <c r="L96" s="22">
        <v>2068451</v>
      </c>
      <c r="M96">
        <f>+VLOOKUP(C96,'Thanh toán '!M$6:N$1223,2,0)</f>
        <v>2068451</v>
      </c>
      <c r="N96" s="38">
        <f t="shared" si="5"/>
        <v>0</v>
      </c>
    </row>
    <row r="97" spans="1:14" hidden="1" x14ac:dyDescent="0.3">
      <c r="A97" s="18">
        <v>2022</v>
      </c>
      <c r="B97" s="19" t="s">
        <v>11894</v>
      </c>
      <c r="C97" s="19">
        <f t="shared" si="4"/>
        <v>37306</v>
      </c>
      <c r="D97" s="19" t="s">
        <v>11736</v>
      </c>
      <c r="E97" s="24" t="s">
        <v>11893</v>
      </c>
      <c r="F97" s="21" t="s">
        <v>11799</v>
      </c>
      <c r="G97" s="23"/>
      <c r="H97" s="19" t="s">
        <v>11725</v>
      </c>
      <c r="I97" s="22">
        <v>1459157</v>
      </c>
      <c r="J97" s="25">
        <f t="shared" si="6"/>
        <v>8.0000301543973681E-2</v>
      </c>
      <c r="K97" s="22">
        <v>116733</v>
      </c>
      <c r="L97" s="22">
        <v>1575890</v>
      </c>
      <c r="M97">
        <f>+VLOOKUP(C97,'Thanh toán '!M$6:N$1223,2,0)</f>
        <v>1575890</v>
      </c>
      <c r="N97" s="38">
        <f t="shared" si="5"/>
        <v>0</v>
      </c>
    </row>
    <row r="98" spans="1:14" hidden="1" x14ac:dyDescent="0.3">
      <c r="A98" s="18">
        <v>2022</v>
      </c>
      <c r="B98" s="19" t="s">
        <v>11895</v>
      </c>
      <c r="C98" s="19">
        <f t="shared" si="4"/>
        <v>39023</v>
      </c>
      <c r="D98" s="19" t="s">
        <v>11736</v>
      </c>
      <c r="E98" s="24" t="s">
        <v>11896</v>
      </c>
      <c r="F98" s="21" t="s">
        <v>11799</v>
      </c>
      <c r="G98" s="23"/>
      <c r="H98" s="19" t="s">
        <v>11725</v>
      </c>
      <c r="I98" s="22">
        <v>1151922</v>
      </c>
      <c r="J98" s="25">
        <f t="shared" si="6"/>
        <v>8.0000208347440191E-2</v>
      </c>
      <c r="K98" s="22">
        <v>92154</v>
      </c>
      <c r="L98" s="22">
        <v>1244076</v>
      </c>
      <c r="M98">
        <f>+VLOOKUP(C98,'Thanh toán '!M$6:N$1223,2,0)</f>
        <v>1244076</v>
      </c>
      <c r="N98" s="38">
        <f t="shared" si="5"/>
        <v>0</v>
      </c>
    </row>
    <row r="99" spans="1:14" hidden="1" x14ac:dyDescent="0.3">
      <c r="A99" s="18">
        <v>2022</v>
      </c>
      <c r="B99" s="19" t="s">
        <v>11897</v>
      </c>
      <c r="C99" s="19">
        <f t="shared" si="4"/>
        <v>39087</v>
      </c>
      <c r="D99" s="19" t="s">
        <v>11736</v>
      </c>
      <c r="E99" s="24" t="s">
        <v>11896</v>
      </c>
      <c r="F99" s="21" t="s">
        <v>11838</v>
      </c>
      <c r="G99" s="23"/>
      <c r="H99" s="19" t="s">
        <v>11839</v>
      </c>
      <c r="I99" s="22">
        <v>934242</v>
      </c>
      <c r="J99" s="25">
        <f t="shared" si="6"/>
        <v>7.9999614660869453E-2</v>
      </c>
      <c r="K99" s="22">
        <v>74739</v>
      </c>
      <c r="L99" s="22">
        <v>1008981</v>
      </c>
      <c r="M99">
        <f>+VLOOKUP(C99,'Thanh toán '!M$6:N$1223,2,0)</f>
        <v>1008981</v>
      </c>
      <c r="N99" s="38">
        <f t="shared" si="5"/>
        <v>0</v>
      </c>
    </row>
    <row r="100" spans="1:14" hidden="1" x14ac:dyDescent="0.3">
      <c r="A100" s="18">
        <v>2022</v>
      </c>
      <c r="B100" s="19" t="s">
        <v>11898</v>
      </c>
      <c r="C100" s="19">
        <f t="shared" si="4"/>
        <v>40170</v>
      </c>
      <c r="D100" s="19" t="s">
        <v>11736</v>
      </c>
      <c r="E100" s="24" t="s">
        <v>11899</v>
      </c>
      <c r="F100" s="21" t="s">
        <v>11799</v>
      </c>
      <c r="G100" s="23"/>
      <c r="H100" s="19" t="s">
        <v>11725</v>
      </c>
      <c r="I100" s="22">
        <v>1162474</v>
      </c>
      <c r="J100" s="25">
        <f t="shared" si="6"/>
        <v>8.0000068818743469E-2</v>
      </c>
      <c r="K100" s="22">
        <v>92998</v>
      </c>
      <c r="L100" s="22">
        <v>1255472</v>
      </c>
      <c r="M100">
        <f>+VLOOKUP(C100,'Thanh toán '!M$6:N$1223,2,0)</f>
        <v>1255472</v>
      </c>
      <c r="N100" s="38">
        <f t="shared" si="5"/>
        <v>0</v>
      </c>
    </row>
    <row r="101" spans="1:14" hidden="1" x14ac:dyDescent="0.3">
      <c r="A101" s="18">
        <v>2022</v>
      </c>
      <c r="B101" s="19" t="s">
        <v>11900</v>
      </c>
      <c r="C101" s="19">
        <f t="shared" si="4"/>
        <v>40172</v>
      </c>
      <c r="D101" s="19" t="s">
        <v>11736</v>
      </c>
      <c r="E101" s="24" t="s">
        <v>11899</v>
      </c>
      <c r="F101" s="21" t="s">
        <v>11799</v>
      </c>
      <c r="G101" s="23"/>
      <c r="H101" s="19" t="s">
        <v>11725</v>
      </c>
      <c r="I101" s="22">
        <v>1057110</v>
      </c>
      <c r="J101" s="25">
        <f t="shared" si="6"/>
        <v>8.0000189195069571E-2</v>
      </c>
      <c r="K101" s="22">
        <v>84569</v>
      </c>
      <c r="L101" s="22">
        <v>1141679</v>
      </c>
      <c r="M101">
        <f>+VLOOKUP(C101,'Thanh toán '!M$6:N$1223,2,0)</f>
        <v>1141679</v>
      </c>
      <c r="N101" s="38">
        <f t="shared" si="5"/>
        <v>0</v>
      </c>
    </row>
    <row r="102" spans="1:14" hidden="1" x14ac:dyDescent="0.3">
      <c r="A102" s="18">
        <v>2022</v>
      </c>
      <c r="B102" s="19" t="s">
        <v>11901</v>
      </c>
      <c r="C102" s="19">
        <f t="shared" si="4"/>
        <v>40180</v>
      </c>
      <c r="D102" s="19" t="s">
        <v>11736</v>
      </c>
      <c r="E102" s="24" t="s">
        <v>11899</v>
      </c>
      <c r="F102" s="21" t="s">
        <v>11838</v>
      </c>
      <c r="G102" s="23"/>
      <c r="H102" s="19" t="s">
        <v>11839</v>
      </c>
      <c r="I102" s="22">
        <v>2232690</v>
      </c>
      <c r="J102" s="25">
        <f t="shared" si="6"/>
        <v>7.9999910421957365E-2</v>
      </c>
      <c r="K102" s="22">
        <v>178615</v>
      </c>
      <c r="L102" s="22">
        <v>2411305</v>
      </c>
      <c r="M102">
        <f>+VLOOKUP(C102,'Thanh toán '!M$6:N$1223,2,0)</f>
        <v>2411305</v>
      </c>
      <c r="N102" s="38">
        <f t="shared" si="5"/>
        <v>0</v>
      </c>
    </row>
    <row r="103" spans="1:14" hidden="1" x14ac:dyDescent="0.3">
      <c r="A103" s="18">
        <v>2022</v>
      </c>
      <c r="B103" s="19" t="s">
        <v>11902</v>
      </c>
      <c r="C103" s="19">
        <f t="shared" si="4"/>
        <v>40197</v>
      </c>
      <c r="D103" s="19" t="s">
        <v>11736</v>
      </c>
      <c r="E103" s="24" t="s">
        <v>11903</v>
      </c>
      <c r="F103" s="21" t="s">
        <v>11799</v>
      </c>
      <c r="G103" s="23"/>
      <c r="H103" s="19" t="s">
        <v>11725</v>
      </c>
      <c r="I103" s="22">
        <v>817423</v>
      </c>
      <c r="J103" s="25">
        <f t="shared" si="6"/>
        <v>8.0000195737090829E-2</v>
      </c>
      <c r="K103" s="22">
        <v>65394</v>
      </c>
      <c r="L103" s="22">
        <v>882817</v>
      </c>
      <c r="M103">
        <f>+VLOOKUP(C103,'Thanh toán '!M$6:N$1223,2,0)</f>
        <v>882817</v>
      </c>
      <c r="N103" s="38">
        <f t="shared" si="5"/>
        <v>0</v>
      </c>
    </row>
    <row r="104" spans="1:14" hidden="1" x14ac:dyDescent="0.3">
      <c r="A104" s="18">
        <v>2022</v>
      </c>
      <c r="B104" s="19" t="s">
        <v>11904</v>
      </c>
      <c r="C104" s="19">
        <f t="shared" si="4"/>
        <v>41354</v>
      </c>
      <c r="D104" s="19" t="s">
        <v>11736</v>
      </c>
      <c r="E104" s="24" t="s">
        <v>11905</v>
      </c>
      <c r="F104" s="21" t="s">
        <v>11799</v>
      </c>
      <c r="G104" s="23"/>
      <c r="H104" s="19" t="s">
        <v>11725</v>
      </c>
      <c r="I104" s="22">
        <v>1660470</v>
      </c>
      <c r="J104" s="25">
        <f t="shared" si="6"/>
        <v>8.0000240895650027E-2</v>
      </c>
      <c r="K104" s="22">
        <v>132838</v>
      </c>
      <c r="L104" s="22">
        <v>1793308</v>
      </c>
      <c r="M104">
        <f>+VLOOKUP(C104,'Thanh toán '!M$6:N$1223,2,0)</f>
        <v>1793308</v>
      </c>
      <c r="N104" s="38">
        <f t="shared" si="5"/>
        <v>0</v>
      </c>
    </row>
    <row r="105" spans="1:14" hidden="1" x14ac:dyDescent="0.3">
      <c r="A105" s="18">
        <v>2022</v>
      </c>
      <c r="B105" s="19" t="s">
        <v>11906</v>
      </c>
      <c r="C105" s="19">
        <f t="shared" si="4"/>
        <v>41714</v>
      </c>
      <c r="D105" s="19" t="s">
        <v>11736</v>
      </c>
      <c r="E105" s="24" t="s">
        <v>11907</v>
      </c>
      <c r="F105" s="21" t="s">
        <v>11799</v>
      </c>
      <c r="G105" s="23"/>
      <c r="H105" s="19" t="s">
        <v>11725</v>
      </c>
      <c r="I105" s="22">
        <v>2111793</v>
      </c>
      <c r="J105" s="25">
        <f t="shared" si="6"/>
        <v>7.9999791646245627E-2</v>
      </c>
      <c r="K105" s="22">
        <v>168943</v>
      </c>
      <c r="L105" s="22">
        <v>2280736</v>
      </c>
      <c r="M105">
        <f>+VLOOKUP(C105,'Thanh toán '!M$6:N$1223,2,0)</f>
        <v>2280736</v>
      </c>
      <c r="N105" s="38">
        <f t="shared" si="5"/>
        <v>0</v>
      </c>
    </row>
    <row r="106" spans="1:14" hidden="1" x14ac:dyDescent="0.3">
      <c r="A106" s="18">
        <v>2022</v>
      </c>
      <c r="B106" s="19" t="s">
        <v>11908</v>
      </c>
      <c r="C106" s="19">
        <f t="shared" si="4"/>
        <v>42040</v>
      </c>
      <c r="D106" s="19" t="s">
        <v>11736</v>
      </c>
      <c r="E106" s="24" t="s">
        <v>11909</v>
      </c>
      <c r="F106" s="21" t="s">
        <v>11799</v>
      </c>
      <c r="G106" s="23"/>
      <c r="H106" s="19" t="s">
        <v>11725</v>
      </c>
      <c r="I106" s="22">
        <v>851286</v>
      </c>
      <c r="J106" s="25">
        <f t="shared" si="6"/>
        <v>8.0000140963201558E-2</v>
      </c>
      <c r="K106" s="22">
        <v>68103</v>
      </c>
      <c r="L106" s="22">
        <v>919389</v>
      </c>
      <c r="M106">
        <f>+VLOOKUP(C106,'Thanh toán '!M$6:N$1223,2,0)</f>
        <v>919389</v>
      </c>
      <c r="N106" s="38">
        <f t="shared" si="5"/>
        <v>0</v>
      </c>
    </row>
    <row r="107" spans="1:14" hidden="1" x14ac:dyDescent="0.3">
      <c r="A107" s="18">
        <v>2022</v>
      </c>
      <c r="B107" s="19" t="s">
        <v>11910</v>
      </c>
      <c r="C107" s="19">
        <f t="shared" si="4"/>
        <v>42042</v>
      </c>
      <c r="D107" s="19" t="s">
        <v>11736</v>
      </c>
      <c r="E107" s="24" t="s">
        <v>11909</v>
      </c>
      <c r="F107" s="21" t="s">
        <v>11799</v>
      </c>
      <c r="G107" s="23"/>
      <c r="H107" s="19" t="s">
        <v>11725</v>
      </c>
      <c r="I107" s="22">
        <v>222116</v>
      </c>
      <c r="J107" s="25">
        <f t="shared" si="6"/>
        <v>7.9998739397431975E-2</v>
      </c>
      <c r="K107" s="22">
        <v>17769</v>
      </c>
      <c r="L107" s="22">
        <v>239885</v>
      </c>
      <c r="M107">
        <f>+VLOOKUP(C107,'Thanh toán '!M$6:N$1223,2,0)</f>
        <v>239885</v>
      </c>
      <c r="N107" s="38">
        <f t="shared" si="5"/>
        <v>0</v>
      </c>
    </row>
    <row r="108" spans="1:14" hidden="1" x14ac:dyDescent="0.3">
      <c r="A108" s="18">
        <v>2022</v>
      </c>
      <c r="B108" s="19" t="s">
        <v>11911</v>
      </c>
      <c r="C108" s="19">
        <f t="shared" si="4"/>
        <v>42363</v>
      </c>
      <c r="D108" s="19" t="s">
        <v>11736</v>
      </c>
      <c r="E108" s="24" t="s">
        <v>11912</v>
      </c>
      <c r="F108" s="21" t="s">
        <v>11799</v>
      </c>
      <c r="G108" s="23"/>
      <c r="H108" s="19" t="s">
        <v>11725</v>
      </c>
      <c r="I108" s="22">
        <v>912488</v>
      </c>
      <c r="J108" s="25">
        <f t="shared" si="6"/>
        <v>7.999995616380709E-2</v>
      </c>
      <c r="K108" s="22">
        <v>72999</v>
      </c>
      <c r="L108" s="22">
        <v>985487</v>
      </c>
      <c r="M108">
        <f>+VLOOKUP(C108,'Thanh toán '!M$6:N$1223,2,0)</f>
        <v>985487</v>
      </c>
      <c r="N108" s="38">
        <f t="shared" si="5"/>
        <v>0</v>
      </c>
    </row>
    <row r="109" spans="1:14" hidden="1" x14ac:dyDescent="0.3">
      <c r="A109" s="18">
        <v>2022</v>
      </c>
      <c r="B109" s="19" t="s">
        <v>11913</v>
      </c>
      <c r="C109" s="19">
        <f t="shared" si="4"/>
        <v>42364</v>
      </c>
      <c r="D109" s="19" t="s">
        <v>11736</v>
      </c>
      <c r="E109" s="24" t="s">
        <v>11912</v>
      </c>
      <c r="F109" s="21" t="s">
        <v>11799</v>
      </c>
      <c r="G109" s="23"/>
      <c r="H109" s="19" t="s">
        <v>11725</v>
      </c>
      <c r="I109" s="22">
        <v>1150620</v>
      </c>
      <c r="J109" s="25">
        <f t="shared" si="6"/>
        <v>8.0000347638664371E-2</v>
      </c>
      <c r="K109" s="22">
        <v>92050</v>
      </c>
      <c r="L109" s="22">
        <v>1242670</v>
      </c>
      <c r="M109">
        <f>+VLOOKUP(C109,'Thanh toán '!M$6:N$1223,2,0)</f>
        <v>1242670</v>
      </c>
      <c r="N109" s="38">
        <f t="shared" si="5"/>
        <v>0</v>
      </c>
    </row>
    <row r="110" spans="1:14" hidden="1" x14ac:dyDescent="0.3">
      <c r="A110" s="18">
        <v>2022</v>
      </c>
      <c r="B110" s="19" t="s">
        <v>11914</v>
      </c>
      <c r="C110" s="19">
        <f t="shared" si="4"/>
        <v>42381</v>
      </c>
      <c r="D110" s="19" t="s">
        <v>11736</v>
      </c>
      <c r="E110" s="24" t="s">
        <v>11915</v>
      </c>
      <c r="F110" s="21" t="s">
        <v>11838</v>
      </c>
      <c r="G110" s="23"/>
      <c r="H110" s="19" t="s">
        <v>11839</v>
      </c>
      <c r="I110" s="22">
        <v>1362140</v>
      </c>
      <c r="J110" s="25">
        <f t="shared" si="6"/>
        <v>7.9999853172214308E-2</v>
      </c>
      <c r="K110" s="22">
        <v>108971</v>
      </c>
      <c r="L110" s="22">
        <v>1471111</v>
      </c>
      <c r="M110">
        <f>+VLOOKUP(C110,'Thanh toán '!M$6:N$1223,2,0)</f>
        <v>1471111</v>
      </c>
      <c r="N110" s="38">
        <f t="shared" si="5"/>
        <v>0</v>
      </c>
    </row>
    <row r="111" spans="1:14" hidden="1" x14ac:dyDescent="0.3">
      <c r="A111" s="18">
        <v>2022</v>
      </c>
      <c r="B111" s="19" t="s">
        <v>11916</v>
      </c>
      <c r="C111" s="19">
        <f t="shared" si="4"/>
        <v>42386</v>
      </c>
      <c r="D111" s="19" t="s">
        <v>11736</v>
      </c>
      <c r="E111" s="24" t="s">
        <v>11915</v>
      </c>
      <c r="F111" s="21" t="s">
        <v>11799</v>
      </c>
      <c r="G111" s="23"/>
      <c r="H111" s="19" t="s">
        <v>11725</v>
      </c>
      <c r="I111" s="22">
        <v>370839</v>
      </c>
      <c r="J111" s="25">
        <f t="shared" si="6"/>
        <v>7.9999676409439141E-2</v>
      </c>
      <c r="K111" s="22">
        <v>29667</v>
      </c>
      <c r="L111" s="22">
        <v>400506</v>
      </c>
      <c r="M111">
        <f>+VLOOKUP(C111,'Thanh toán '!M$6:N$1223,2,0)</f>
        <v>400506</v>
      </c>
      <c r="N111" s="38">
        <f t="shared" si="5"/>
        <v>0</v>
      </c>
    </row>
    <row r="112" spans="1:14" hidden="1" x14ac:dyDescent="0.3">
      <c r="A112" s="18">
        <v>2022</v>
      </c>
      <c r="B112" s="19" t="s">
        <v>11917</v>
      </c>
      <c r="C112" s="19">
        <f t="shared" si="4"/>
        <v>43629</v>
      </c>
      <c r="D112" s="19" t="s">
        <v>11736</v>
      </c>
      <c r="E112" s="24" t="s">
        <v>11918</v>
      </c>
      <c r="F112" s="21" t="s">
        <v>11799</v>
      </c>
      <c r="G112" s="23"/>
      <c r="H112" s="19" t="s">
        <v>11725</v>
      </c>
      <c r="I112" s="22">
        <v>1665870</v>
      </c>
      <c r="J112" s="25">
        <f t="shared" si="6"/>
        <v>8.0000240114774857E-2</v>
      </c>
      <c r="K112" s="22">
        <v>133270</v>
      </c>
      <c r="L112" s="22">
        <v>1799140</v>
      </c>
      <c r="M112">
        <f>+VLOOKUP(C112,'Thanh toán '!M$6:N$1223,2,0)</f>
        <v>1799140</v>
      </c>
      <c r="N112" s="38">
        <f t="shared" si="5"/>
        <v>0</v>
      </c>
    </row>
    <row r="113" spans="1:14" hidden="1" x14ac:dyDescent="0.3">
      <c r="A113" s="18">
        <v>2022</v>
      </c>
      <c r="B113" s="19" t="s">
        <v>11919</v>
      </c>
      <c r="C113" s="19">
        <f t="shared" si="4"/>
        <v>44052</v>
      </c>
      <c r="D113" s="19" t="s">
        <v>11736</v>
      </c>
      <c r="E113" s="24" t="s">
        <v>11920</v>
      </c>
      <c r="F113" s="21" t="s">
        <v>11799</v>
      </c>
      <c r="G113" s="23"/>
      <c r="H113" s="19" t="s">
        <v>11725</v>
      </c>
      <c r="I113" s="22">
        <v>1514984</v>
      </c>
      <c r="J113" s="25">
        <f t="shared" si="6"/>
        <v>8.0000184820433751E-2</v>
      </c>
      <c r="K113" s="22">
        <v>121199</v>
      </c>
      <c r="L113" s="22">
        <v>1636183</v>
      </c>
      <c r="M113">
        <f>+VLOOKUP(C113,'Thanh toán '!M$6:N$1223,2,0)</f>
        <v>1636183</v>
      </c>
      <c r="N113" s="38">
        <f t="shared" si="5"/>
        <v>0</v>
      </c>
    </row>
    <row r="114" spans="1:14" hidden="1" x14ac:dyDescent="0.3">
      <c r="A114" s="18">
        <v>2022</v>
      </c>
      <c r="B114" s="19" t="s">
        <v>11921</v>
      </c>
      <c r="C114" s="19">
        <f t="shared" si="4"/>
        <v>44055</v>
      </c>
      <c r="D114" s="19" t="s">
        <v>11736</v>
      </c>
      <c r="E114" s="24" t="s">
        <v>11920</v>
      </c>
      <c r="F114" s="21" t="s">
        <v>11838</v>
      </c>
      <c r="G114" s="23"/>
      <c r="H114" s="19" t="s">
        <v>11839</v>
      </c>
      <c r="I114" s="22">
        <v>1372389</v>
      </c>
      <c r="J114" s="25">
        <f t="shared" si="6"/>
        <v>7.9999912561234454E-2</v>
      </c>
      <c r="K114" s="22">
        <v>109791</v>
      </c>
      <c r="L114" s="22">
        <v>1482180</v>
      </c>
      <c r="M114">
        <f>+VLOOKUP(C114,'Thanh toán '!M$6:N$1223,2,0)</f>
        <v>1482180</v>
      </c>
      <c r="N114" s="38">
        <f t="shared" si="5"/>
        <v>0</v>
      </c>
    </row>
    <row r="115" spans="1:14" hidden="1" x14ac:dyDescent="0.3">
      <c r="A115" s="18">
        <v>2022</v>
      </c>
      <c r="B115" s="19" t="s">
        <v>11922</v>
      </c>
      <c r="C115" s="19">
        <f t="shared" si="4"/>
        <v>44062</v>
      </c>
      <c r="D115" s="19" t="s">
        <v>11736</v>
      </c>
      <c r="E115" s="24" t="s">
        <v>11920</v>
      </c>
      <c r="F115" s="21" t="s">
        <v>11799</v>
      </c>
      <c r="G115" s="23"/>
      <c r="H115" s="19" t="s">
        <v>11725</v>
      </c>
      <c r="I115" s="22">
        <v>922445</v>
      </c>
      <c r="J115" s="25">
        <f t="shared" si="6"/>
        <v>8.0000433630189327E-2</v>
      </c>
      <c r="K115" s="22">
        <v>73796</v>
      </c>
      <c r="L115" s="22">
        <v>996241</v>
      </c>
      <c r="M115">
        <f>+VLOOKUP(C115,'Thanh toán '!M$6:N$1223,2,0)</f>
        <v>996241</v>
      </c>
      <c r="N115" s="38">
        <f t="shared" si="5"/>
        <v>0</v>
      </c>
    </row>
    <row r="116" spans="1:14" hidden="1" x14ac:dyDescent="0.3">
      <c r="A116" s="18">
        <v>2022</v>
      </c>
      <c r="B116" s="19" t="s">
        <v>11923</v>
      </c>
      <c r="C116" s="19">
        <f t="shared" si="4"/>
        <v>44152</v>
      </c>
      <c r="D116" s="19" t="s">
        <v>11736</v>
      </c>
      <c r="E116" s="24" t="s">
        <v>11924</v>
      </c>
      <c r="F116" s="21" t="s">
        <v>11799</v>
      </c>
      <c r="G116" s="23"/>
      <c r="H116" s="19" t="s">
        <v>11725</v>
      </c>
      <c r="I116" s="22">
        <v>922445</v>
      </c>
      <c r="J116" s="25">
        <f t="shared" si="6"/>
        <v>8.0000433630189327E-2</v>
      </c>
      <c r="K116" s="22">
        <v>73796</v>
      </c>
      <c r="L116" s="22">
        <v>996241</v>
      </c>
      <c r="M116">
        <f>+VLOOKUP(C116,'Thanh toán '!M$6:N$1223,2,0)</f>
        <v>996241</v>
      </c>
      <c r="N116" s="38">
        <f t="shared" si="5"/>
        <v>0</v>
      </c>
    </row>
    <row r="117" spans="1:14" hidden="1" x14ac:dyDescent="0.3">
      <c r="A117" s="18">
        <v>2022</v>
      </c>
      <c r="B117" s="19" t="s">
        <v>11925</v>
      </c>
      <c r="C117" s="19">
        <f t="shared" si="4"/>
        <v>44251</v>
      </c>
      <c r="D117" s="19" t="s">
        <v>11736</v>
      </c>
      <c r="E117" s="24" t="s">
        <v>11926</v>
      </c>
      <c r="F117" s="21" t="s">
        <v>11799</v>
      </c>
      <c r="G117" s="23"/>
      <c r="H117" s="19" t="s">
        <v>11725</v>
      </c>
      <c r="I117" s="22">
        <v>250910</v>
      </c>
      <c r="J117" s="25">
        <f t="shared" si="6"/>
        <v>8.0000797098561241E-2</v>
      </c>
      <c r="K117" s="22">
        <v>20073</v>
      </c>
      <c r="L117" s="22">
        <v>270983</v>
      </c>
      <c r="M117">
        <f>+VLOOKUP(C117,'Thanh toán '!M$6:N$1223,2,0)</f>
        <v>270983</v>
      </c>
      <c r="N117" s="38">
        <f t="shared" si="5"/>
        <v>0</v>
      </c>
    </row>
    <row r="118" spans="1:14" x14ac:dyDescent="0.3">
      <c r="A118" s="18">
        <v>2022</v>
      </c>
      <c r="B118" s="19" t="s">
        <v>11927</v>
      </c>
      <c r="C118" s="19">
        <f t="shared" si="4"/>
        <v>44252</v>
      </c>
      <c r="D118" s="19" t="s">
        <v>11736</v>
      </c>
      <c r="E118" s="24" t="s">
        <v>11926</v>
      </c>
      <c r="F118" s="21" t="s">
        <v>11838</v>
      </c>
      <c r="G118" t="e">
        <f>+VLOOKUP(B118,[1]Sheet1!H$5:I$154,2,0)</f>
        <v>#N/A</v>
      </c>
      <c r="H118" s="19" t="s">
        <v>11839</v>
      </c>
      <c r="I118" s="22">
        <v>1084010</v>
      </c>
      <c r="J118" s="25">
        <f t="shared" si="6"/>
        <v>8.0000184500142985E-2</v>
      </c>
      <c r="K118" s="22">
        <v>86721</v>
      </c>
      <c r="L118" s="22">
        <v>1170731</v>
      </c>
      <c r="M118" t="e">
        <f>+VLOOKUP(C118,'Thanh toán '!M$6:N$1223,2,0)</f>
        <v>#N/A</v>
      </c>
      <c r="N118" s="38" t="e">
        <f t="shared" si="5"/>
        <v>#N/A</v>
      </c>
    </row>
    <row r="119" spans="1:14" hidden="1" x14ac:dyDescent="0.3">
      <c r="A119" s="18">
        <v>2022</v>
      </c>
      <c r="B119" s="19" t="s">
        <v>11928</v>
      </c>
      <c r="C119" s="19">
        <f t="shared" si="4"/>
        <v>44253</v>
      </c>
      <c r="D119" s="19" t="s">
        <v>11736</v>
      </c>
      <c r="E119" s="24" t="s">
        <v>11926</v>
      </c>
      <c r="F119" s="21" t="s">
        <v>11838</v>
      </c>
      <c r="G119" s="23"/>
      <c r="H119" s="19" t="s">
        <v>11839</v>
      </c>
      <c r="I119" s="22">
        <v>1556080</v>
      </c>
      <c r="J119" s="25">
        <f t="shared" si="6"/>
        <v>7.9999742943807517E-2</v>
      </c>
      <c r="K119" s="22">
        <v>124486</v>
      </c>
      <c r="L119" s="22">
        <v>1680566</v>
      </c>
      <c r="M119">
        <f>+VLOOKUP(C119,'Thanh toán '!M$6:N$1223,2,0)</f>
        <v>1680566</v>
      </c>
      <c r="N119" s="38">
        <f t="shared" si="5"/>
        <v>0</v>
      </c>
    </row>
    <row r="120" spans="1:14" hidden="1" x14ac:dyDescent="0.3">
      <c r="A120" s="18">
        <v>2022</v>
      </c>
      <c r="B120" s="19" t="s">
        <v>11929</v>
      </c>
      <c r="C120" s="19">
        <f t="shared" si="4"/>
        <v>44257</v>
      </c>
      <c r="D120" s="19" t="s">
        <v>11736</v>
      </c>
      <c r="E120" s="24" t="s">
        <v>11926</v>
      </c>
      <c r="F120" s="21" t="s">
        <v>11799</v>
      </c>
      <c r="G120" s="23"/>
      <c r="H120" s="19" t="s">
        <v>11725</v>
      </c>
      <c r="I120" s="22">
        <v>1471190</v>
      </c>
      <c r="J120" s="25">
        <f t="shared" si="6"/>
        <v>7.9999864055628436E-2</v>
      </c>
      <c r="K120" s="22">
        <v>117695</v>
      </c>
      <c r="L120" s="22">
        <v>1588885</v>
      </c>
      <c r="M120">
        <f>+VLOOKUP(C120,'Thanh toán '!M$6:N$1223,2,0)</f>
        <v>1588885</v>
      </c>
      <c r="N120" s="38">
        <f t="shared" si="5"/>
        <v>0</v>
      </c>
    </row>
    <row r="121" spans="1:14" hidden="1" x14ac:dyDescent="0.3">
      <c r="A121" s="18">
        <v>2022</v>
      </c>
      <c r="B121" s="19" t="s">
        <v>11930</v>
      </c>
      <c r="C121" s="19">
        <f t="shared" si="4"/>
        <v>44263</v>
      </c>
      <c r="D121" s="19" t="s">
        <v>11736</v>
      </c>
      <c r="E121" s="24" t="s">
        <v>11926</v>
      </c>
      <c r="F121" s="21" t="s">
        <v>11799</v>
      </c>
      <c r="G121" s="23"/>
      <c r="H121" s="19" t="s">
        <v>11725</v>
      </c>
      <c r="I121" s="22">
        <v>764927</v>
      </c>
      <c r="J121" s="25">
        <f t="shared" si="6"/>
        <v>7.999979082971316E-2</v>
      </c>
      <c r="K121" s="22">
        <v>61194</v>
      </c>
      <c r="L121" s="22">
        <v>826121</v>
      </c>
      <c r="M121">
        <f>+VLOOKUP(C121,'Thanh toán '!M$6:N$1223,2,0)</f>
        <v>826121</v>
      </c>
      <c r="N121" s="38">
        <f t="shared" si="5"/>
        <v>0</v>
      </c>
    </row>
    <row r="122" spans="1:14" hidden="1" x14ac:dyDescent="0.3">
      <c r="A122" s="18">
        <v>2022</v>
      </c>
      <c r="B122" s="19" t="s">
        <v>11931</v>
      </c>
      <c r="C122" s="19">
        <f t="shared" si="4"/>
        <v>44270</v>
      </c>
      <c r="D122" s="19" t="s">
        <v>11736</v>
      </c>
      <c r="E122" s="24" t="s">
        <v>11926</v>
      </c>
      <c r="F122" s="21" t="s">
        <v>11799</v>
      </c>
      <c r="G122" s="23"/>
      <c r="H122" s="19" t="s">
        <v>11725</v>
      </c>
      <c r="I122" s="22">
        <v>1070108</v>
      </c>
      <c r="J122" s="25">
        <f t="shared" si="6"/>
        <v>8.0000336414642256E-2</v>
      </c>
      <c r="K122" s="22">
        <v>85609</v>
      </c>
      <c r="L122" s="22">
        <v>1155717</v>
      </c>
      <c r="M122">
        <f>+VLOOKUP(C122,'Thanh toán '!M$6:N$1223,2,0)</f>
        <v>1155717</v>
      </c>
      <c r="N122" s="38">
        <f t="shared" si="5"/>
        <v>0</v>
      </c>
    </row>
    <row r="123" spans="1:14" hidden="1" x14ac:dyDescent="0.3">
      <c r="A123" s="18">
        <v>2022</v>
      </c>
      <c r="B123" s="19" t="s">
        <v>11932</v>
      </c>
      <c r="C123" s="19">
        <f t="shared" si="4"/>
        <v>44630</v>
      </c>
      <c r="D123" s="19" t="s">
        <v>11736</v>
      </c>
      <c r="E123" s="24" t="s">
        <v>11933</v>
      </c>
      <c r="F123" s="21" t="s">
        <v>11838</v>
      </c>
      <c r="G123" s="23"/>
      <c r="H123" s="19" t="s">
        <v>11839</v>
      </c>
      <c r="I123" s="22">
        <v>902553</v>
      </c>
      <c r="J123" s="25">
        <f t="shared" si="6"/>
        <v>7.9999734087638066E-2</v>
      </c>
      <c r="K123" s="22">
        <v>72204</v>
      </c>
      <c r="L123" s="22">
        <v>974757</v>
      </c>
      <c r="M123">
        <f>+VLOOKUP(C123,'Thanh toán '!M$6:N$1223,2,0)</f>
        <v>974757</v>
      </c>
      <c r="N123" s="38">
        <f t="shared" si="5"/>
        <v>0</v>
      </c>
    </row>
    <row r="124" spans="1:14" hidden="1" x14ac:dyDescent="0.3">
      <c r="A124" s="18">
        <v>2022</v>
      </c>
      <c r="B124" s="19" t="s">
        <v>11934</v>
      </c>
      <c r="C124" s="19">
        <f t="shared" si="4"/>
        <v>45712</v>
      </c>
      <c r="D124" s="19" t="s">
        <v>11736</v>
      </c>
      <c r="E124" s="24" t="s">
        <v>11935</v>
      </c>
      <c r="F124" s="21" t="s">
        <v>11799</v>
      </c>
      <c r="G124" s="23"/>
      <c r="H124" s="19" t="s">
        <v>11725</v>
      </c>
      <c r="I124" s="22">
        <v>1411672</v>
      </c>
      <c r="J124" s="25">
        <f t="shared" si="6"/>
        <v>8.0000170011164065E-2</v>
      </c>
      <c r="K124" s="22">
        <v>112934</v>
      </c>
      <c r="L124" s="22">
        <v>1524606</v>
      </c>
      <c r="M124">
        <f>+VLOOKUP(C124,'Thanh toán '!M$6:N$1223,2,0)</f>
        <v>1524606</v>
      </c>
      <c r="N124" s="38">
        <f t="shared" si="5"/>
        <v>0</v>
      </c>
    </row>
    <row r="125" spans="1:14" hidden="1" x14ac:dyDescent="0.3">
      <c r="A125" s="18">
        <v>2022</v>
      </c>
      <c r="B125" s="19" t="s">
        <v>11936</v>
      </c>
      <c r="C125" s="19">
        <f t="shared" si="4"/>
        <v>45713</v>
      </c>
      <c r="D125" s="19" t="s">
        <v>11736</v>
      </c>
      <c r="E125" s="24" t="s">
        <v>11935</v>
      </c>
      <c r="F125" s="21" t="s">
        <v>11799</v>
      </c>
      <c r="G125" s="23"/>
      <c r="H125" s="19" t="s">
        <v>11725</v>
      </c>
      <c r="I125" s="22">
        <v>1983650</v>
      </c>
      <c r="J125" s="25">
        <f t="shared" si="6"/>
        <v>0.08</v>
      </c>
      <c r="K125" s="22">
        <v>158692</v>
      </c>
      <c r="L125" s="22">
        <v>2142342</v>
      </c>
      <c r="M125">
        <f>+VLOOKUP(C125,'Thanh toán '!M$6:N$1223,2,0)</f>
        <v>2142342</v>
      </c>
      <c r="N125" s="38">
        <f t="shared" si="5"/>
        <v>0</v>
      </c>
    </row>
    <row r="126" spans="1:14" hidden="1" x14ac:dyDescent="0.3">
      <c r="A126" s="18">
        <v>2022</v>
      </c>
      <c r="B126" s="19" t="s">
        <v>11937</v>
      </c>
      <c r="C126" s="19">
        <f t="shared" si="4"/>
        <v>45762</v>
      </c>
      <c r="D126" s="19" t="s">
        <v>11736</v>
      </c>
      <c r="E126" s="24" t="s">
        <v>11938</v>
      </c>
      <c r="F126" s="21" t="s">
        <v>11799</v>
      </c>
      <c r="G126" s="23"/>
      <c r="H126" s="19" t="s">
        <v>11725</v>
      </c>
      <c r="I126" s="22">
        <v>1098215</v>
      </c>
      <c r="J126" s="25">
        <f t="shared" si="6"/>
        <v>7.9999817886297314E-2</v>
      </c>
      <c r="K126" s="22">
        <v>87857</v>
      </c>
      <c r="L126" s="22">
        <v>1186072</v>
      </c>
      <c r="M126">
        <f>+VLOOKUP(C126,'Thanh toán '!M$6:N$1223,2,0)</f>
        <v>1186072</v>
      </c>
      <c r="N126" s="38">
        <f t="shared" si="5"/>
        <v>0</v>
      </c>
    </row>
    <row r="127" spans="1:14" hidden="1" x14ac:dyDescent="0.3">
      <c r="A127" s="18">
        <v>2022</v>
      </c>
      <c r="B127" s="19" t="s">
        <v>11939</v>
      </c>
      <c r="C127" s="19">
        <f t="shared" si="4"/>
        <v>45819</v>
      </c>
      <c r="D127" s="19" t="s">
        <v>11736</v>
      </c>
      <c r="E127" s="24" t="s">
        <v>11940</v>
      </c>
      <c r="F127" s="21" t="s">
        <v>11799</v>
      </c>
      <c r="G127" s="23"/>
      <c r="H127" s="19" t="s">
        <v>11725</v>
      </c>
      <c r="I127" s="22">
        <v>910665</v>
      </c>
      <c r="J127" s="25">
        <f t="shared" si="6"/>
        <v>7.9999780380271557E-2</v>
      </c>
      <c r="K127" s="22">
        <v>72853</v>
      </c>
      <c r="L127" s="22">
        <v>983518</v>
      </c>
      <c r="M127">
        <f>+VLOOKUP(C127,'Thanh toán '!M$6:N$1223,2,0)</f>
        <v>983518</v>
      </c>
      <c r="N127" s="38">
        <f t="shared" si="5"/>
        <v>0</v>
      </c>
    </row>
    <row r="128" spans="1:14" hidden="1" x14ac:dyDescent="0.3">
      <c r="A128" s="18">
        <v>2022</v>
      </c>
      <c r="B128" s="19" t="s">
        <v>11941</v>
      </c>
      <c r="C128" s="19">
        <f t="shared" si="4"/>
        <v>45820</v>
      </c>
      <c r="D128" s="19" t="s">
        <v>11736</v>
      </c>
      <c r="E128" s="24" t="s">
        <v>11940</v>
      </c>
      <c r="F128" s="21" t="s">
        <v>11799</v>
      </c>
      <c r="G128" s="23"/>
      <c r="H128" s="19" t="s">
        <v>11725</v>
      </c>
      <c r="I128" s="22">
        <v>840181</v>
      </c>
      <c r="J128" s="25">
        <f t="shared" si="6"/>
        <v>7.9999428694531291E-2</v>
      </c>
      <c r="K128" s="22">
        <v>67214</v>
      </c>
      <c r="L128" s="22">
        <v>907395</v>
      </c>
      <c r="M128">
        <f>+VLOOKUP(C128,'Thanh toán '!M$6:N$1223,2,0)</f>
        <v>907395</v>
      </c>
      <c r="N128" s="38">
        <f t="shared" si="5"/>
        <v>0</v>
      </c>
    </row>
    <row r="129" spans="1:14" hidden="1" x14ac:dyDescent="0.3">
      <c r="A129" s="18">
        <v>2022</v>
      </c>
      <c r="B129" s="19" t="s">
        <v>11942</v>
      </c>
      <c r="C129" s="19">
        <f t="shared" si="4"/>
        <v>45850</v>
      </c>
      <c r="D129" s="19" t="s">
        <v>11736</v>
      </c>
      <c r="E129" s="24" t="s">
        <v>11940</v>
      </c>
      <c r="F129" s="21" t="s">
        <v>11799</v>
      </c>
      <c r="G129" s="23"/>
      <c r="H129" s="19" t="s">
        <v>11725</v>
      </c>
      <c r="I129" s="22">
        <v>1214796</v>
      </c>
      <c r="J129" s="25">
        <f t="shared" si="6"/>
        <v>8.0000263418713927E-2</v>
      </c>
      <c r="K129" s="22">
        <v>97184</v>
      </c>
      <c r="L129" s="22">
        <v>1311980</v>
      </c>
      <c r="M129">
        <f>+VLOOKUP(C129,'Thanh toán '!M$6:N$1223,2,0)</f>
        <v>1311980</v>
      </c>
      <c r="N129" s="38">
        <f t="shared" si="5"/>
        <v>0</v>
      </c>
    </row>
    <row r="130" spans="1:14" hidden="1" x14ac:dyDescent="0.3">
      <c r="A130" s="18">
        <v>2022</v>
      </c>
      <c r="B130" s="19" t="s">
        <v>11943</v>
      </c>
      <c r="C130" s="19">
        <f t="shared" ref="C130:C193" si="7">+B130*1</f>
        <v>45859</v>
      </c>
      <c r="D130" s="19" t="s">
        <v>11736</v>
      </c>
      <c r="E130" s="24" t="s">
        <v>11940</v>
      </c>
      <c r="F130" s="21" t="s">
        <v>11799</v>
      </c>
      <c r="G130" s="23"/>
      <c r="H130" s="19" t="s">
        <v>11725</v>
      </c>
      <c r="I130" s="22">
        <v>1070034</v>
      </c>
      <c r="J130" s="25">
        <f t="shared" si="6"/>
        <v>8.0000261673928125E-2</v>
      </c>
      <c r="K130" s="22">
        <v>85603</v>
      </c>
      <c r="L130" s="22">
        <v>1155637</v>
      </c>
      <c r="M130">
        <f>+VLOOKUP(C130,'Thanh toán '!M$6:N$1223,2,0)</f>
        <v>1155637</v>
      </c>
      <c r="N130" s="38">
        <f t="shared" ref="N130:N193" si="8">+M130-L130</f>
        <v>0</v>
      </c>
    </row>
    <row r="131" spans="1:14" hidden="1" x14ac:dyDescent="0.3">
      <c r="A131" s="18">
        <v>2022</v>
      </c>
      <c r="B131" s="19" t="s">
        <v>11944</v>
      </c>
      <c r="C131" s="19">
        <f t="shared" si="7"/>
        <v>45875</v>
      </c>
      <c r="D131" s="19" t="s">
        <v>11736</v>
      </c>
      <c r="E131" s="24" t="s">
        <v>11945</v>
      </c>
      <c r="F131" s="21" t="s">
        <v>11799</v>
      </c>
      <c r="G131" s="23"/>
      <c r="H131" s="19" t="s">
        <v>11725</v>
      </c>
      <c r="I131" s="22">
        <v>1961623</v>
      </c>
      <c r="J131" s="25">
        <f t="shared" si="6"/>
        <v>8.0000081565112152E-2</v>
      </c>
      <c r="K131" s="22">
        <v>156930</v>
      </c>
      <c r="L131" s="22">
        <v>2118553</v>
      </c>
      <c r="M131">
        <f>+VLOOKUP(C131,'Thanh toán '!M$6:N$1223,2,0)</f>
        <v>2118553</v>
      </c>
      <c r="N131" s="38">
        <f t="shared" si="8"/>
        <v>0</v>
      </c>
    </row>
    <row r="132" spans="1:14" hidden="1" x14ac:dyDescent="0.3">
      <c r="A132" s="18">
        <v>2022</v>
      </c>
      <c r="B132" s="19" t="s">
        <v>11946</v>
      </c>
      <c r="C132" s="19">
        <f t="shared" si="7"/>
        <v>46134</v>
      </c>
      <c r="D132" s="19" t="s">
        <v>11736</v>
      </c>
      <c r="E132" s="24" t="s">
        <v>11947</v>
      </c>
      <c r="F132" s="21" t="s">
        <v>11799</v>
      </c>
      <c r="G132" s="23"/>
      <c r="H132" s="19" t="s">
        <v>11725</v>
      </c>
      <c r="I132" s="22">
        <v>555290</v>
      </c>
      <c r="J132" s="25">
        <f t="shared" si="6"/>
        <v>7.9999639827837712E-2</v>
      </c>
      <c r="K132" s="22">
        <v>44423</v>
      </c>
      <c r="L132" s="22">
        <v>599713</v>
      </c>
      <c r="M132">
        <f>+VLOOKUP(C132,'Thanh toán '!M$6:N$1223,2,0)</f>
        <v>599713</v>
      </c>
      <c r="N132" s="38">
        <f t="shared" si="8"/>
        <v>0</v>
      </c>
    </row>
    <row r="133" spans="1:14" hidden="1" x14ac:dyDescent="0.3">
      <c r="A133" s="18">
        <v>2022</v>
      </c>
      <c r="B133" s="19" t="s">
        <v>11948</v>
      </c>
      <c r="C133" s="19">
        <f t="shared" si="7"/>
        <v>46607</v>
      </c>
      <c r="D133" s="19" t="s">
        <v>11736</v>
      </c>
      <c r="E133" s="24" t="s">
        <v>11949</v>
      </c>
      <c r="F133" s="21" t="s">
        <v>11799</v>
      </c>
      <c r="G133" s="23"/>
      <c r="H133" s="19" t="s">
        <v>11725</v>
      </c>
      <c r="I133" s="22">
        <v>553467</v>
      </c>
      <c r="J133" s="25">
        <f t="shared" si="6"/>
        <v>7.9999349554715993E-2</v>
      </c>
      <c r="K133" s="22">
        <v>44277</v>
      </c>
      <c r="L133" s="22">
        <v>597744</v>
      </c>
      <c r="M133">
        <f>+VLOOKUP(C133,'Thanh toán '!M$6:N$1223,2,0)</f>
        <v>597744</v>
      </c>
      <c r="N133" s="38">
        <f t="shared" si="8"/>
        <v>0</v>
      </c>
    </row>
    <row r="134" spans="1:14" hidden="1" x14ac:dyDescent="0.3">
      <c r="A134" s="18">
        <v>2022</v>
      </c>
      <c r="B134" s="19" t="s">
        <v>11950</v>
      </c>
      <c r="C134" s="19">
        <f t="shared" si="7"/>
        <v>46619</v>
      </c>
      <c r="D134" s="19" t="s">
        <v>11736</v>
      </c>
      <c r="E134" s="24" t="s">
        <v>11949</v>
      </c>
      <c r="F134" s="21" t="s">
        <v>11799</v>
      </c>
      <c r="G134" s="23"/>
      <c r="H134" s="19" t="s">
        <v>11725</v>
      </c>
      <c r="I134" s="22">
        <v>806200</v>
      </c>
      <c r="J134" s="25">
        <f t="shared" si="6"/>
        <v>0.08</v>
      </c>
      <c r="K134" s="22">
        <v>64496</v>
      </c>
      <c r="L134" s="22">
        <v>870696</v>
      </c>
      <c r="M134">
        <f>+VLOOKUP(C134,'Thanh toán '!M$6:N$1223,2,0)</f>
        <v>870696</v>
      </c>
      <c r="N134" s="38">
        <f t="shared" si="8"/>
        <v>0</v>
      </c>
    </row>
    <row r="135" spans="1:14" hidden="1" x14ac:dyDescent="0.3">
      <c r="A135" s="18">
        <v>2022</v>
      </c>
      <c r="B135" s="19" t="s">
        <v>11951</v>
      </c>
      <c r="C135" s="19">
        <f t="shared" si="7"/>
        <v>46630</v>
      </c>
      <c r="D135" s="19" t="s">
        <v>11736</v>
      </c>
      <c r="E135" s="24" t="s">
        <v>11949</v>
      </c>
      <c r="F135" s="21" t="s">
        <v>11799</v>
      </c>
      <c r="G135" s="23"/>
      <c r="H135" s="19" t="s">
        <v>11725</v>
      </c>
      <c r="I135" s="22">
        <v>1916015</v>
      </c>
      <c r="J135" s="25">
        <f t="shared" si="6"/>
        <v>7.9999895616683581E-2</v>
      </c>
      <c r="K135" s="22">
        <v>153281</v>
      </c>
      <c r="L135" s="22">
        <v>2069296</v>
      </c>
      <c r="M135">
        <f>+VLOOKUP(C135,'Thanh toán '!M$6:N$1223,2,0)</f>
        <v>2069296</v>
      </c>
      <c r="N135" s="38">
        <f t="shared" si="8"/>
        <v>0</v>
      </c>
    </row>
    <row r="136" spans="1:14" hidden="1" x14ac:dyDescent="0.3">
      <c r="A136" s="18">
        <v>2022</v>
      </c>
      <c r="B136" s="19" t="s">
        <v>11952</v>
      </c>
      <c r="C136" s="19">
        <f t="shared" si="7"/>
        <v>46862</v>
      </c>
      <c r="D136" s="19" t="s">
        <v>11736</v>
      </c>
      <c r="E136" s="24" t="s">
        <v>11953</v>
      </c>
      <c r="F136" s="21" t="s">
        <v>11799</v>
      </c>
      <c r="G136" s="23"/>
      <c r="H136" s="19" t="s">
        <v>11725</v>
      </c>
      <c r="I136" s="22">
        <v>741678</v>
      </c>
      <c r="J136" s="25">
        <f t="shared" ref="J136:J199" si="9">+K136/I136</f>
        <v>7.9999676409439141E-2</v>
      </c>
      <c r="K136" s="22">
        <v>59334</v>
      </c>
      <c r="L136" s="22">
        <v>801012</v>
      </c>
      <c r="M136">
        <f>+VLOOKUP(C136,'Thanh toán '!M$6:N$1223,2,0)</f>
        <v>801012</v>
      </c>
      <c r="N136" s="38">
        <f t="shared" si="8"/>
        <v>0</v>
      </c>
    </row>
    <row r="137" spans="1:14" hidden="1" x14ac:dyDescent="0.3">
      <c r="A137" s="18">
        <v>2022</v>
      </c>
      <c r="B137" s="19" t="s">
        <v>11954</v>
      </c>
      <c r="C137" s="19">
        <f t="shared" si="7"/>
        <v>46864</v>
      </c>
      <c r="D137" s="19" t="s">
        <v>11736</v>
      </c>
      <c r="E137" s="24" t="s">
        <v>11953</v>
      </c>
      <c r="F137" s="21" t="s">
        <v>11799</v>
      </c>
      <c r="G137" s="23"/>
      <c r="H137" s="19" t="s">
        <v>11725</v>
      </c>
      <c r="I137" s="22">
        <v>730946</v>
      </c>
      <c r="J137" s="25">
        <f t="shared" si="9"/>
        <v>8.000043778883803E-2</v>
      </c>
      <c r="K137" s="22">
        <v>58476</v>
      </c>
      <c r="L137" s="22">
        <v>789422</v>
      </c>
      <c r="M137">
        <f>+VLOOKUP(C137,'Thanh toán '!M$6:N$1223,2,0)</f>
        <v>789422</v>
      </c>
      <c r="N137" s="38">
        <f t="shared" si="8"/>
        <v>0</v>
      </c>
    </row>
    <row r="138" spans="1:14" hidden="1" x14ac:dyDescent="0.3">
      <c r="A138" s="18">
        <v>2022</v>
      </c>
      <c r="B138" s="19" t="s">
        <v>11955</v>
      </c>
      <c r="C138" s="19">
        <f t="shared" si="7"/>
        <v>46919</v>
      </c>
      <c r="D138" s="19" t="s">
        <v>11736</v>
      </c>
      <c r="E138" s="24" t="s">
        <v>11956</v>
      </c>
      <c r="F138" s="21" t="s">
        <v>11799</v>
      </c>
      <c r="G138" s="23"/>
      <c r="H138" s="19" t="s">
        <v>11725</v>
      </c>
      <c r="I138" s="22">
        <v>1675241</v>
      </c>
      <c r="J138" s="25">
        <f t="shared" si="9"/>
        <v>7.9999832859869113E-2</v>
      </c>
      <c r="K138" s="22">
        <v>134019</v>
      </c>
      <c r="L138" s="22">
        <v>1809260</v>
      </c>
      <c r="M138">
        <f>+VLOOKUP(C138,'Thanh toán '!M$6:N$1223,2,0)</f>
        <v>1809260</v>
      </c>
      <c r="N138" s="38">
        <f t="shared" si="8"/>
        <v>0</v>
      </c>
    </row>
    <row r="139" spans="1:14" hidden="1" x14ac:dyDescent="0.3">
      <c r="A139" s="18">
        <v>2022</v>
      </c>
      <c r="B139" s="19" t="s">
        <v>11957</v>
      </c>
      <c r="C139" s="19">
        <f t="shared" si="7"/>
        <v>47012</v>
      </c>
      <c r="D139" s="19" t="s">
        <v>11736</v>
      </c>
      <c r="E139" s="24" t="s">
        <v>11958</v>
      </c>
      <c r="F139" s="21" t="s">
        <v>11799</v>
      </c>
      <c r="G139" s="23"/>
      <c r="H139" s="19" t="s">
        <v>11725</v>
      </c>
      <c r="I139" s="22">
        <v>553467</v>
      </c>
      <c r="J139" s="25">
        <f t="shared" si="9"/>
        <v>7.9999349554715993E-2</v>
      </c>
      <c r="K139" s="22">
        <v>44277</v>
      </c>
      <c r="L139" s="22">
        <v>597744</v>
      </c>
      <c r="M139">
        <f>+VLOOKUP(C139,'Thanh toán '!M$6:N$1223,2,0)</f>
        <v>597744</v>
      </c>
      <c r="N139" s="38">
        <f t="shared" si="8"/>
        <v>0</v>
      </c>
    </row>
    <row r="140" spans="1:14" hidden="1" x14ac:dyDescent="0.3">
      <c r="A140" s="18">
        <v>2022</v>
      </c>
      <c r="B140" s="19" t="s">
        <v>11959</v>
      </c>
      <c r="C140" s="19">
        <f t="shared" si="7"/>
        <v>47033</v>
      </c>
      <c r="D140" s="19" t="s">
        <v>11736</v>
      </c>
      <c r="E140" s="24" t="s">
        <v>11958</v>
      </c>
      <c r="F140" s="21" t="s">
        <v>11799</v>
      </c>
      <c r="G140" s="23"/>
      <c r="H140" s="19" t="s">
        <v>11725</v>
      </c>
      <c r="I140" s="22">
        <v>1396105</v>
      </c>
      <c r="J140" s="25">
        <f t="shared" si="9"/>
        <v>7.9999713488598634E-2</v>
      </c>
      <c r="K140" s="22">
        <v>111688</v>
      </c>
      <c r="L140" s="22">
        <v>1507793</v>
      </c>
      <c r="M140">
        <f>+VLOOKUP(C140,'Thanh toán '!M$6:N$1223,2,0)</f>
        <v>1507793</v>
      </c>
      <c r="N140" s="38">
        <f t="shared" si="8"/>
        <v>0</v>
      </c>
    </row>
    <row r="141" spans="1:14" hidden="1" x14ac:dyDescent="0.3">
      <c r="A141" s="18">
        <v>2022</v>
      </c>
      <c r="B141" s="19" t="s">
        <v>11960</v>
      </c>
      <c r="C141" s="19">
        <f t="shared" si="7"/>
        <v>47044</v>
      </c>
      <c r="D141" s="19" t="s">
        <v>11736</v>
      </c>
      <c r="E141" s="24" t="s">
        <v>11958</v>
      </c>
      <c r="F141" s="21" t="s">
        <v>11799</v>
      </c>
      <c r="G141" s="23"/>
      <c r="H141" s="19" t="s">
        <v>11725</v>
      </c>
      <c r="I141" s="22">
        <v>1657091</v>
      </c>
      <c r="J141" s="25">
        <f t="shared" si="9"/>
        <v>7.999983102919514E-2</v>
      </c>
      <c r="K141" s="22">
        <v>132567</v>
      </c>
      <c r="L141" s="22">
        <v>1789658</v>
      </c>
      <c r="M141">
        <f>+VLOOKUP(C141,'Thanh toán '!M$6:N$1223,2,0)</f>
        <v>1789658</v>
      </c>
      <c r="N141" s="38">
        <f t="shared" si="8"/>
        <v>0</v>
      </c>
    </row>
    <row r="142" spans="1:14" hidden="1" x14ac:dyDescent="0.3">
      <c r="A142" s="18">
        <v>2022</v>
      </c>
      <c r="B142" s="19" t="s">
        <v>11961</v>
      </c>
      <c r="C142" s="19">
        <f t="shared" si="7"/>
        <v>47048</v>
      </c>
      <c r="D142" s="19" t="s">
        <v>11736</v>
      </c>
      <c r="E142" s="24" t="s">
        <v>11958</v>
      </c>
      <c r="F142" s="21" t="s">
        <v>11799</v>
      </c>
      <c r="G142" s="23"/>
      <c r="H142" s="19" t="s">
        <v>11725</v>
      </c>
      <c r="I142" s="22">
        <v>951239</v>
      </c>
      <c r="J142" s="25">
        <f t="shared" si="9"/>
        <v>7.9999873848738329E-2</v>
      </c>
      <c r="K142" s="22">
        <v>76099</v>
      </c>
      <c r="L142" s="22">
        <v>1027338</v>
      </c>
      <c r="M142">
        <f>+VLOOKUP(C142,'Thanh toán '!M$6:N$1223,2,0)</f>
        <v>1027338</v>
      </c>
      <c r="N142" s="38">
        <f t="shared" si="8"/>
        <v>0</v>
      </c>
    </row>
    <row r="143" spans="1:14" x14ac:dyDescent="0.3">
      <c r="A143" s="18">
        <v>2022</v>
      </c>
      <c r="B143" s="19" t="s">
        <v>11962</v>
      </c>
      <c r="C143" s="19">
        <f t="shared" si="7"/>
        <v>47123</v>
      </c>
      <c r="D143" s="19" t="s">
        <v>11736</v>
      </c>
      <c r="E143" s="24" t="s">
        <v>11963</v>
      </c>
      <c r="F143" s="21" t="s">
        <v>11799</v>
      </c>
      <c r="G143" t="e">
        <f>+VLOOKUP(B143,[1]Sheet1!H$5:I$154,2,0)</f>
        <v>#N/A</v>
      </c>
      <c r="H143" s="19" t="s">
        <v>11725</v>
      </c>
      <c r="I143" s="22">
        <v>1481830</v>
      </c>
      <c r="J143" s="25">
        <f t="shared" si="9"/>
        <v>7.9999730063502555E-2</v>
      </c>
      <c r="K143" s="22">
        <v>118546</v>
      </c>
      <c r="L143" s="22">
        <v>1600376</v>
      </c>
      <c r="M143" t="e">
        <f>+VLOOKUP(C143,'Thanh toán '!M$6:N$1223,2,0)</f>
        <v>#N/A</v>
      </c>
      <c r="N143" s="38" t="e">
        <f t="shared" si="8"/>
        <v>#N/A</v>
      </c>
    </row>
    <row r="144" spans="1:14" hidden="1" x14ac:dyDescent="0.3">
      <c r="A144" s="18">
        <v>2022</v>
      </c>
      <c r="B144" s="19" t="s">
        <v>11964</v>
      </c>
      <c r="C144" s="19">
        <f t="shared" si="7"/>
        <v>47534</v>
      </c>
      <c r="D144" s="19" t="s">
        <v>11736</v>
      </c>
      <c r="E144" s="24" t="s">
        <v>11965</v>
      </c>
      <c r="F144" s="21" t="s">
        <v>11799</v>
      </c>
      <c r="G144" s="23"/>
      <c r="H144" s="19" t="s">
        <v>11725</v>
      </c>
      <c r="I144" s="22">
        <v>1198465</v>
      </c>
      <c r="J144" s="25">
        <f t="shared" si="9"/>
        <v>7.9999833119865832E-2</v>
      </c>
      <c r="K144" s="22">
        <v>95877</v>
      </c>
      <c r="L144" s="22">
        <v>1294342</v>
      </c>
      <c r="M144">
        <f>+VLOOKUP(C144,'Thanh toán '!M$6:N$1223,2,0)</f>
        <v>1294342</v>
      </c>
      <c r="N144" s="38">
        <f t="shared" si="8"/>
        <v>0</v>
      </c>
    </row>
    <row r="145" spans="1:14" hidden="1" x14ac:dyDescent="0.3">
      <c r="A145" s="18">
        <v>2022</v>
      </c>
      <c r="B145" s="19" t="s">
        <v>11966</v>
      </c>
      <c r="C145" s="19">
        <f t="shared" si="7"/>
        <v>47645</v>
      </c>
      <c r="D145" s="19" t="s">
        <v>11736</v>
      </c>
      <c r="E145" s="24" t="s">
        <v>11967</v>
      </c>
      <c r="F145" s="21" t="s">
        <v>11799</v>
      </c>
      <c r="G145" s="23"/>
      <c r="H145" s="19" t="s">
        <v>11725</v>
      </c>
      <c r="I145" s="22">
        <v>957575</v>
      </c>
      <c r="J145" s="25">
        <f t="shared" si="9"/>
        <v>0.08</v>
      </c>
      <c r="K145" s="22">
        <v>76606</v>
      </c>
      <c r="L145" s="22">
        <v>1034181</v>
      </c>
      <c r="M145">
        <f>+VLOOKUP(C145,'Thanh toán '!M$6:N$1223,2,0)</f>
        <v>1034181</v>
      </c>
      <c r="N145" s="38">
        <f t="shared" si="8"/>
        <v>0</v>
      </c>
    </row>
    <row r="146" spans="1:14" hidden="1" x14ac:dyDescent="0.3">
      <c r="A146" s="18">
        <v>2022</v>
      </c>
      <c r="B146" s="19" t="s">
        <v>11968</v>
      </c>
      <c r="C146" s="19">
        <f t="shared" si="7"/>
        <v>47815</v>
      </c>
      <c r="D146" s="19" t="s">
        <v>11736</v>
      </c>
      <c r="E146" s="24" t="s">
        <v>11969</v>
      </c>
      <c r="F146" s="21" t="s">
        <v>11970</v>
      </c>
      <c r="G146" t="e">
        <f>+VLOOKUP(B146,[1]Sheet1!H$5:I$154,2,0)</f>
        <v>#N/A</v>
      </c>
      <c r="H146" s="19" t="s">
        <v>11971</v>
      </c>
      <c r="I146" s="22">
        <v>2363926</v>
      </c>
      <c r="J146" s="25">
        <f t="shared" si="9"/>
        <v>7.9999966157993097E-2</v>
      </c>
      <c r="K146" s="22">
        <v>189114</v>
      </c>
      <c r="L146" s="22">
        <v>2553040</v>
      </c>
      <c r="M146">
        <f>+VLOOKUP(C146,'Thanh toán '!M$6:N$1223,2,0)</f>
        <v>2553040</v>
      </c>
      <c r="N146" s="38">
        <f t="shared" si="8"/>
        <v>0</v>
      </c>
    </row>
    <row r="147" spans="1:14" x14ac:dyDescent="0.3">
      <c r="A147" s="18">
        <v>2022</v>
      </c>
      <c r="B147" s="19" t="s">
        <v>11972</v>
      </c>
      <c r="C147" s="19">
        <f t="shared" si="7"/>
        <v>47847</v>
      </c>
      <c r="D147" s="19" t="s">
        <v>11736</v>
      </c>
      <c r="E147" s="24" t="s">
        <v>11969</v>
      </c>
      <c r="F147" s="21" t="s">
        <v>11799</v>
      </c>
      <c r="G147" t="e">
        <f>+VLOOKUP(B147,[1]Sheet1!H$5:I$154,2,0)</f>
        <v>#N/A</v>
      </c>
      <c r="H147" s="19" t="s">
        <v>11725</v>
      </c>
      <c r="I147" s="22">
        <v>2269415</v>
      </c>
      <c r="J147" s="25">
        <f t="shared" si="9"/>
        <v>7.9999911871561608E-2</v>
      </c>
      <c r="K147" s="22">
        <v>181553</v>
      </c>
      <c r="L147" s="22">
        <v>2450968</v>
      </c>
      <c r="M147" t="e">
        <f>+VLOOKUP(C147,'Thanh toán '!M$6:N$1223,2,0)</f>
        <v>#N/A</v>
      </c>
      <c r="N147" s="38" t="e">
        <f t="shared" si="8"/>
        <v>#N/A</v>
      </c>
    </row>
    <row r="148" spans="1:14" hidden="1" x14ac:dyDescent="0.3">
      <c r="A148" s="18">
        <v>2022</v>
      </c>
      <c r="B148" s="19" t="s">
        <v>11973</v>
      </c>
      <c r="C148" s="19">
        <f t="shared" si="7"/>
        <v>47858</v>
      </c>
      <c r="D148" s="19" t="s">
        <v>11736</v>
      </c>
      <c r="E148" s="24" t="s">
        <v>11969</v>
      </c>
      <c r="F148" s="21" t="s">
        <v>11799</v>
      </c>
      <c r="G148" s="23"/>
      <c r="H148" s="19" t="s">
        <v>11725</v>
      </c>
      <c r="I148" s="22">
        <v>388703</v>
      </c>
      <c r="J148" s="25">
        <f t="shared" si="9"/>
        <v>7.999938256200749E-2</v>
      </c>
      <c r="K148" s="22">
        <v>31096</v>
      </c>
      <c r="L148" s="22">
        <v>419799</v>
      </c>
      <c r="M148">
        <f>+VLOOKUP(C148,'Thanh toán '!M$6:N$1223,2,0)</f>
        <v>419799</v>
      </c>
      <c r="N148" s="38">
        <f t="shared" si="8"/>
        <v>0</v>
      </c>
    </row>
    <row r="149" spans="1:14" x14ac:dyDescent="0.3">
      <c r="A149" s="18">
        <v>2022</v>
      </c>
      <c r="B149" s="19" t="s">
        <v>11974</v>
      </c>
      <c r="C149" s="19">
        <f t="shared" si="7"/>
        <v>47867</v>
      </c>
      <c r="D149" s="19" t="s">
        <v>11736</v>
      </c>
      <c r="E149" s="24" t="s">
        <v>11969</v>
      </c>
      <c r="F149" s="21" t="s">
        <v>11799</v>
      </c>
      <c r="G149" t="e">
        <f>+VLOOKUP(B149,[1]Sheet1!H$5:I$154,2,0)</f>
        <v>#N/A</v>
      </c>
      <c r="H149" s="19" t="s">
        <v>11725</v>
      </c>
      <c r="I149" s="22">
        <v>388703</v>
      </c>
      <c r="J149" s="25">
        <f t="shared" si="9"/>
        <v>7.999938256200749E-2</v>
      </c>
      <c r="K149" s="22">
        <v>31096</v>
      </c>
      <c r="L149" s="22">
        <v>419799</v>
      </c>
      <c r="M149" t="e">
        <f>+VLOOKUP(C149,'Thanh toán '!M$6:N$1223,2,0)</f>
        <v>#N/A</v>
      </c>
      <c r="N149" s="38" t="e">
        <f t="shared" si="8"/>
        <v>#N/A</v>
      </c>
    </row>
    <row r="150" spans="1:14" hidden="1" x14ac:dyDescent="0.3">
      <c r="A150" s="18">
        <v>2022</v>
      </c>
      <c r="B150" s="19" t="s">
        <v>11975</v>
      </c>
      <c r="C150" s="19">
        <f t="shared" si="7"/>
        <v>47899</v>
      </c>
      <c r="D150" s="19" t="s">
        <v>11736</v>
      </c>
      <c r="E150" s="24" t="s">
        <v>11976</v>
      </c>
      <c r="F150" s="21" t="s">
        <v>11799</v>
      </c>
      <c r="G150" s="23"/>
      <c r="H150" s="19" t="s">
        <v>11725</v>
      </c>
      <c r="I150" s="22">
        <v>777406</v>
      </c>
      <c r="J150" s="25">
        <f t="shared" si="9"/>
        <v>7.999938256200749E-2</v>
      </c>
      <c r="K150" s="22">
        <v>62192</v>
      </c>
      <c r="L150" s="22">
        <v>839598</v>
      </c>
      <c r="M150">
        <f>+VLOOKUP(C150,'Thanh toán '!M$6:N$1223,2,0)</f>
        <v>839598</v>
      </c>
      <c r="N150" s="38">
        <f t="shared" si="8"/>
        <v>0</v>
      </c>
    </row>
    <row r="151" spans="1:14" hidden="1" x14ac:dyDescent="0.3">
      <c r="A151" s="18">
        <v>2022</v>
      </c>
      <c r="B151" s="19" t="s">
        <v>11977</v>
      </c>
      <c r="C151" s="19">
        <f t="shared" si="7"/>
        <v>47918</v>
      </c>
      <c r="D151" s="19" t="s">
        <v>11736</v>
      </c>
      <c r="E151" s="24" t="s">
        <v>11976</v>
      </c>
      <c r="F151" s="21" t="s">
        <v>11799</v>
      </c>
      <c r="G151" s="23"/>
      <c r="H151" s="19" t="s">
        <v>11725</v>
      </c>
      <c r="I151" s="22">
        <v>388703</v>
      </c>
      <c r="J151" s="25">
        <f t="shared" si="9"/>
        <v>7.999938256200749E-2</v>
      </c>
      <c r="K151" s="22">
        <v>31096</v>
      </c>
      <c r="L151" s="22">
        <v>419799</v>
      </c>
      <c r="M151">
        <f>+VLOOKUP(C151,'Thanh toán '!M$6:N$1223,2,0)</f>
        <v>419799</v>
      </c>
      <c r="N151" s="38">
        <f t="shared" si="8"/>
        <v>0</v>
      </c>
    </row>
    <row r="152" spans="1:14" x14ac:dyDescent="0.3">
      <c r="A152" s="18">
        <v>2022</v>
      </c>
      <c r="B152" s="19" t="s">
        <v>11978</v>
      </c>
      <c r="C152" s="19">
        <f t="shared" si="7"/>
        <v>47946</v>
      </c>
      <c r="D152" s="19" t="s">
        <v>11736</v>
      </c>
      <c r="E152" s="24" t="s">
        <v>11976</v>
      </c>
      <c r="F152" s="21" t="s">
        <v>11799</v>
      </c>
      <c r="G152" t="e">
        <f>+VLOOKUP(B152,[1]Sheet1!H$5:I$154,2,0)</f>
        <v>#N/A</v>
      </c>
      <c r="H152" s="19" t="s">
        <v>11725</v>
      </c>
      <c r="I152" s="22">
        <v>544184</v>
      </c>
      <c r="J152" s="25">
        <f t="shared" si="9"/>
        <v>8.0000514531849518E-2</v>
      </c>
      <c r="K152" s="22">
        <v>43535</v>
      </c>
      <c r="L152" s="22">
        <v>587719</v>
      </c>
      <c r="M152" t="e">
        <f>+VLOOKUP(C152,'Thanh toán '!M$6:N$1223,2,0)</f>
        <v>#N/A</v>
      </c>
      <c r="N152" s="38" t="e">
        <f t="shared" si="8"/>
        <v>#N/A</v>
      </c>
    </row>
    <row r="153" spans="1:14" hidden="1" x14ac:dyDescent="0.3">
      <c r="A153" s="18">
        <v>2022</v>
      </c>
      <c r="B153" s="19" t="s">
        <v>11979</v>
      </c>
      <c r="C153" s="19">
        <f t="shared" si="7"/>
        <v>47967</v>
      </c>
      <c r="D153" s="19" t="s">
        <v>11736</v>
      </c>
      <c r="E153" s="24" t="s">
        <v>11976</v>
      </c>
      <c r="F153" s="21" t="s">
        <v>11799</v>
      </c>
      <c r="G153" s="23"/>
      <c r="H153" s="19" t="s">
        <v>11725</v>
      </c>
      <c r="I153" s="22">
        <v>388703</v>
      </c>
      <c r="J153" s="25">
        <f t="shared" si="9"/>
        <v>7.999938256200749E-2</v>
      </c>
      <c r="K153" s="22">
        <v>31096</v>
      </c>
      <c r="L153" s="22">
        <v>419799</v>
      </c>
      <c r="M153">
        <f>+VLOOKUP(C153,'Thanh toán '!M$6:N$1223,2,0)</f>
        <v>419799</v>
      </c>
      <c r="N153" s="38">
        <f t="shared" si="8"/>
        <v>0</v>
      </c>
    </row>
    <row r="154" spans="1:14" hidden="1" x14ac:dyDescent="0.3">
      <c r="A154" s="18">
        <v>2022</v>
      </c>
      <c r="B154" s="19" t="s">
        <v>11980</v>
      </c>
      <c r="C154" s="19">
        <f t="shared" si="7"/>
        <v>47994</v>
      </c>
      <c r="D154" s="19" t="s">
        <v>11736</v>
      </c>
      <c r="E154" s="24" t="s">
        <v>11976</v>
      </c>
      <c r="F154" s="21" t="s">
        <v>11799</v>
      </c>
      <c r="G154" s="23"/>
      <c r="H154" s="19" t="s">
        <v>11725</v>
      </c>
      <c r="I154" s="22">
        <v>388703</v>
      </c>
      <c r="J154" s="25">
        <f t="shared" si="9"/>
        <v>7.999938256200749E-2</v>
      </c>
      <c r="K154" s="22">
        <v>31096</v>
      </c>
      <c r="L154" s="22">
        <v>419799</v>
      </c>
      <c r="M154">
        <f>+VLOOKUP(C154,'Thanh toán '!M$6:N$1223,2,0)</f>
        <v>419799</v>
      </c>
      <c r="N154" s="38">
        <f t="shared" si="8"/>
        <v>0</v>
      </c>
    </row>
    <row r="155" spans="1:14" hidden="1" x14ac:dyDescent="0.3">
      <c r="A155" s="18">
        <v>2022</v>
      </c>
      <c r="B155" s="19" t="s">
        <v>11981</v>
      </c>
      <c r="C155" s="19">
        <f t="shared" si="7"/>
        <v>47995</v>
      </c>
      <c r="D155" s="19" t="s">
        <v>11736</v>
      </c>
      <c r="E155" s="24" t="s">
        <v>11976</v>
      </c>
      <c r="F155" s="21" t="s">
        <v>11799</v>
      </c>
      <c r="G155" s="23"/>
      <c r="H155" s="19" t="s">
        <v>11725</v>
      </c>
      <c r="I155" s="22">
        <v>388703</v>
      </c>
      <c r="J155" s="25">
        <f t="shared" si="9"/>
        <v>7.999938256200749E-2</v>
      </c>
      <c r="K155" s="22">
        <v>31096</v>
      </c>
      <c r="L155" s="22">
        <v>419799</v>
      </c>
      <c r="M155">
        <f>+VLOOKUP(C155,'Thanh toán '!M$6:N$1223,2,0)</f>
        <v>419799</v>
      </c>
      <c r="N155" s="38">
        <f t="shared" si="8"/>
        <v>0</v>
      </c>
    </row>
    <row r="156" spans="1:14" hidden="1" x14ac:dyDescent="0.3">
      <c r="A156" s="18">
        <v>2022</v>
      </c>
      <c r="B156" s="19" t="s">
        <v>11982</v>
      </c>
      <c r="C156" s="19">
        <f t="shared" si="7"/>
        <v>47997</v>
      </c>
      <c r="D156" s="19" t="s">
        <v>11736</v>
      </c>
      <c r="E156" s="24" t="s">
        <v>11976</v>
      </c>
      <c r="F156" s="21" t="s">
        <v>11799</v>
      </c>
      <c r="G156" s="23"/>
      <c r="H156" s="19" t="s">
        <v>11725</v>
      </c>
      <c r="I156" s="22">
        <v>388703</v>
      </c>
      <c r="J156" s="25">
        <f t="shared" si="9"/>
        <v>7.999938256200749E-2</v>
      </c>
      <c r="K156" s="22">
        <v>31096</v>
      </c>
      <c r="L156" s="22">
        <v>419799</v>
      </c>
      <c r="M156">
        <f>+VLOOKUP(C156,'Thanh toán '!M$6:N$1223,2,0)</f>
        <v>419796</v>
      </c>
      <c r="N156" s="38">
        <f t="shared" si="8"/>
        <v>-3</v>
      </c>
    </row>
    <row r="157" spans="1:14" x14ac:dyDescent="0.3">
      <c r="A157" s="18">
        <v>2022</v>
      </c>
      <c r="B157" s="19" t="s">
        <v>11983</v>
      </c>
      <c r="C157" s="19">
        <f t="shared" si="7"/>
        <v>48003</v>
      </c>
      <c r="D157" s="19" t="s">
        <v>11736</v>
      </c>
      <c r="E157" s="24" t="s">
        <v>11976</v>
      </c>
      <c r="F157" s="21" t="s">
        <v>11799</v>
      </c>
      <c r="G157" t="e">
        <f>+VLOOKUP(B157,[1]Sheet1!H$5:I$154,2,0)</f>
        <v>#N/A</v>
      </c>
      <c r="H157" s="19" t="s">
        <v>11725</v>
      </c>
      <c r="I157" s="22">
        <v>388703</v>
      </c>
      <c r="J157" s="25">
        <f t="shared" si="9"/>
        <v>7.999938256200749E-2</v>
      </c>
      <c r="K157" s="22">
        <v>31096</v>
      </c>
      <c r="L157" s="22">
        <v>419799</v>
      </c>
      <c r="M157" t="e">
        <f>+VLOOKUP(C157,'Thanh toán '!M$6:N$1223,2,0)</f>
        <v>#N/A</v>
      </c>
      <c r="N157" s="38" t="e">
        <f t="shared" si="8"/>
        <v>#N/A</v>
      </c>
    </row>
    <row r="158" spans="1:14" hidden="1" x14ac:dyDescent="0.3">
      <c r="A158" s="18">
        <v>2022</v>
      </c>
      <c r="B158" s="19" t="s">
        <v>11984</v>
      </c>
      <c r="C158" s="19">
        <f t="shared" si="7"/>
        <v>48047</v>
      </c>
      <c r="D158" s="19" t="s">
        <v>11736</v>
      </c>
      <c r="E158" s="24" t="s">
        <v>11976</v>
      </c>
      <c r="F158" s="21" t="s">
        <v>11799</v>
      </c>
      <c r="G158" s="23"/>
      <c r="H158" s="19" t="s">
        <v>11725</v>
      </c>
      <c r="I158" s="22">
        <v>1045272</v>
      </c>
      <c r="J158" s="25">
        <f t="shared" si="9"/>
        <v>8.0000229605308476E-2</v>
      </c>
      <c r="K158" s="22">
        <v>83622</v>
      </c>
      <c r="L158" s="22">
        <v>1128894</v>
      </c>
      <c r="M158">
        <f>+VLOOKUP(C158,'Thanh toán '!M$6:N$1223,2,0)</f>
        <v>1128894</v>
      </c>
      <c r="N158" s="38">
        <f t="shared" si="8"/>
        <v>0</v>
      </c>
    </row>
    <row r="159" spans="1:14" hidden="1" x14ac:dyDescent="0.3">
      <c r="A159" s="18">
        <v>2022</v>
      </c>
      <c r="B159" s="19" t="s">
        <v>11985</v>
      </c>
      <c r="C159" s="19">
        <f t="shared" si="7"/>
        <v>48059</v>
      </c>
      <c r="D159" s="19" t="s">
        <v>11736</v>
      </c>
      <c r="E159" s="24" t="s">
        <v>11976</v>
      </c>
      <c r="F159" s="21" t="s">
        <v>11799</v>
      </c>
      <c r="G159" s="23"/>
      <c r="H159" s="19" t="s">
        <v>11725</v>
      </c>
      <c r="I159" s="22">
        <v>388703</v>
      </c>
      <c r="J159" s="25">
        <f t="shared" si="9"/>
        <v>7.999938256200749E-2</v>
      </c>
      <c r="K159" s="22">
        <v>31096</v>
      </c>
      <c r="L159" s="22">
        <v>419799</v>
      </c>
      <c r="M159">
        <f>+VLOOKUP(C159,'Thanh toán '!M$6:N$1223,2,0)</f>
        <v>419799</v>
      </c>
      <c r="N159" s="38">
        <f t="shared" si="8"/>
        <v>0</v>
      </c>
    </row>
    <row r="160" spans="1:14" hidden="1" x14ac:dyDescent="0.3">
      <c r="A160" s="18">
        <v>2022</v>
      </c>
      <c r="B160" s="19" t="s">
        <v>11986</v>
      </c>
      <c r="C160" s="19">
        <f t="shared" si="7"/>
        <v>48066</v>
      </c>
      <c r="D160" s="19" t="s">
        <v>11736</v>
      </c>
      <c r="E160" s="24" t="s">
        <v>11987</v>
      </c>
      <c r="F160" s="21" t="s">
        <v>11799</v>
      </c>
      <c r="G160" s="23"/>
      <c r="H160" s="19" t="s">
        <v>11725</v>
      </c>
      <c r="I160" s="22">
        <v>1229518</v>
      </c>
      <c r="J160" s="25">
        <f t="shared" si="9"/>
        <v>7.9999642136186697E-2</v>
      </c>
      <c r="K160" s="22">
        <v>98361</v>
      </c>
      <c r="L160" s="22">
        <v>1327879</v>
      </c>
      <c r="M160">
        <f>+VLOOKUP(C160,'Thanh toán '!M$6:N$1223,2,0)</f>
        <v>1327879</v>
      </c>
      <c r="N160" s="38">
        <f t="shared" si="8"/>
        <v>0</v>
      </c>
    </row>
    <row r="161" spans="1:14" hidden="1" x14ac:dyDescent="0.3">
      <c r="A161" s="18">
        <v>2022</v>
      </c>
      <c r="B161" s="19" t="s">
        <v>11988</v>
      </c>
      <c r="C161" s="19">
        <f t="shared" si="7"/>
        <v>48526</v>
      </c>
      <c r="D161" s="19" t="s">
        <v>11736</v>
      </c>
      <c r="E161" s="24" t="s">
        <v>11989</v>
      </c>
      <c r="F161" s="21" t="s">
        <v>11799</v>
      </c>
      <c r="G161" s="23"/>
      <c r="H161" s="19" t="s">
        <v>11725</v>
      </c>
      <c r="I161" s="22">
        <v>388703</v>
      </c>
      <c r="J161" s="25">
        <f t="shared" si="9"/>
        <v>7.999938256200749E-2</v>
      </c>
      <c r="K161" s="22">
        <v>31096</v>
      </c>
      <c r="L161" s="22">
        <v>419799</v>
      </c>
      <c r="M161">
        <f>+VLOOKUP(C161,'Thanh toán '!M$6:N$1223,2,0)</f>
        <v>419799</v>
      </c>
      <c r="N161" s="38">
        <f t="shared" si="8"/>
        <v>0</v>
      </c>
    </row>
    <row r="162" spans="1:14" hidden="1" x14ac:dyDescent="0.3">
      <c r="A162" s="18">
        <v>2022</v>
      </c>
      <c r="B162" s="19" t="s">
        <v>11990</v>
      </c>
      <c r="C162" s="19">
        <f t="shared" si="7"/>
        <v>48566</v>
      </c>
      <c r="D162" s="19" t="s">
        <v>11736</v>
      </c>
      <c r="E162" s="24" t="s">
        <v>11989</v>
      </c>
      <c r="F162" s="21" t="s">
        <v>11799</v>
      </c>
      <c r="G162" s="23"/>
      <c r="H162" s="19" t="s">
        <v>11725</v>
      </c>
      <c r="I162" s="22">
        <v>952062</v>
      </c>
      <c r="J162" s="25">
        <f t="shared" si="9"/>
        <v>8.0000042014070516E-2</v>
      </c>
      <c r="K162" s="22">
        <v>76165</v>
      </c>
      <c r="L162" s="22">
        <v>1028227</v>
      </c>
      <c r="M162">
        <f>+VLOOKUP(C162,'Thanh toán '!M$6:N$1223,2,0)</f>
        <v>1028227</v>
      </c>
      <c r="N162" s="38">
        <f t="shared" si="8"/>
        <v>0</v>
      </c>
    </row>
    <row r="163" spans="1:14" hidden="1" x14ac:dyDescent="0.3">
      <c r="A163" s="18">
        <v>2022</v>
      </c>
      <c r="B163" s="19" t="s">
        <v>11991</v>
      </c>
      <c r="C163" s="19">
        <f t="shared" si="7"/>
        <v>48572</v>
      </c>
      <c r="D163" s="19" t="s">
        <v>11736</v>
      </c>
      <c r="E163" s="24" t="s">
        <v>11989</v>
      </c>
      <c r="F163" s="21" t="s">
        <v>11799</v>
      </c>
      <c r="G163" s="23"/>
      <c r="H163" s="19" t="s">
        <v>11725</v>
      </c>
      <c r="I163" s="22">
        <v>808335</v>
      </c>
      <c r="J163" s="25">
        <f t="shared" si="9"/>
        <v>8.0000247422170268E-2</v>
      </c>
      <c r="K163" s="22">
        <v>64667</v>
      </c>
      <c r="L163" s="22">
        <v>873002</v>
      </c>
      <c r="M163">
        <f>+VLOOKUP(C163,'Thanh toán '!M$6:N$1223,2,0)</f>
        <v>873002</v>
      </c>
      <c r="N163" s="38">
        <f t="shared" si="8"/>
        <v>0</v>
      </c>
    </row>
    <row r="164" spans="1:14" hidden="1" x14ac:dyDescent="0.3">
      <c r="A164" s="18">
        <v>2022</v>
      </c>
      <c r="B164" s="19" t="s">
        <v>11992</v>
      </c>
      <c r="C164" s="19">
        <f t="shared" si="7"/>
        <v>48819</v>
      </c>
      <c r="D164" s="19" t="s">
        <v>11736</v>
      </c>
      <c r="E164" s="24" t="s">
        <v>11993</v>
      </c>
      <c r="F164" s="21" t="s">
        <v>11799</v>
      </c>
      <c r="G164" s="23"/>
      <c r="H164" s="19" t="s">
        <v>11725</v>
      </c>
      <c r="I164" s="22">
        <v>658290</v>
      </c>
      <c r="J164" s="25">
        <f t="shared" si="9"/>
        <v>7.9999696182533539E-2</v>
      </c>
      <c r="K164" s="22">
        <v>52663</v>
      </c>
      <c r="L164" s="22">
        <v>710953</v>
      </c>
      <c r="M164">
        <f>+VLOOKUP(C164,'Thanh toán '!M$6:N$1223,2,0)</f>
        <v>710953</v>
      </c>
      <c r="N164" s="38">
        <f t="shared" si="8"/>
        <v>0</v>
      </c>
    </row>
    <row r="165" spans="1:14" hidden="1" x14ac:dyDescent="0.3">
      <c r="A165" s="18">
        <v>2022</v>
      </c>
      <c r="B165" s="19" t="s">
        <v>11994</v>
      </c>
      <c r="C165" s="19">
        <f t="shared" si="7"/>
        <v>48836</v>
      </c>
      <c r="D165" s="19" t="s">
        <v>11736</v>
      </c>
      <c r="E165" s="24" t="s">
        <v>11993</v>
      </c>
      <c r="F165" s="21" t="s">
        <v>11799</v>
      </c>
      <c r="G165" s="23"/>
      <c r="H165" s="19" t="s">
        <v>11725</v>
      </c>
      <c r="I165" s="22">
        <v>594778</v>
      </c>
      <c r="J165" s="25">
        <f t="shared" si="9"/>
        <v>7.999959648810144E-2</v>
      </c>
      <c r="K165" s="22">
        <v>47582</v>
      </c>
      <c r="L165" s="22">
        <v>642360</v>
      </c>
      <c r="M165">
        <f>+VLOOKUP(C165,'Thanh toán '!M$6:N$1223,2,0)</f>
        <v>642360</v>
      </c>
      <c r="N165" s="38">
        <f t="shared" si="8"/>
        <v>0</v>
      </c>
    </row>
    <row r="166" spans="1:14" hidden="1" x14ac:dyDescent="0.3">
      <c r="A166" s="18">
        <v>2022</v>
      </c>
      <c r="B166" s="19" t="s">
        <v>11995</v>
      </c>
      <c r="C166" s="19">
        <f t="shared" si="7"/>
        <v>48840</v>
      </c>
      <c r="D166" s="19" t="s">
        <v>11736</v>
      </c>
      <c r="E166" s="24" t="s">
        <v>11993</v>
      </c>
      <c r="F166" s="21" t="s">
        <v>11799</v>
      </c>
      <c r="G166" s="23"/>
      <c r="H166" s="19" t="s">
        <v>11725</v>
      </c>
      <c r="I166" s="22">
        <v>645256</v>
      </c>
      <c r="J166" s="25">
        <f t="shared" si="9"/>
        <v>7.9999256109203165E-2</v>
      </c>
      <c r="K166" s="22">
        <v>51620</v>
      </c>
      <c r="L166" s="22">
        <v>696876</v>
      </c>
      <c r="M166">
        <f>+VLOOKUP(C166,'Thanh toán '!M$6:N$1223,2,0)</f>
        <v>696876</v>
      </c>
      <c r="N166" s="38">
        <f t="shared" si="8"/>
        <v>0</v>
      </c>
    </row>
    <row r="167" spans="1:14" hidden="1" x14ac:dyDescent="0.3">
      <c r="A167" s="18">
        <v>2022</v>
      </c>
      <c r="B167" s="19" t="s">
        <v>11996</v>
      </c>
      <c r="C167" s="19">
        <f t="shared" si="7"/>
        <v>48886</v>
      </c>
      <c r="D167" s="19" t="s">
        <v>11736</v>
      </c>
      <c r="E167" s="24" t="s">
        <v>11997</v>
      </c>
      <c r="F167" s="21" t="s">
        <v>11799</v>
      </c>
      <c r="G167" s="23"/>
      <c r="H167" s="19" t="s">
        <v>11725</v>
      </c>
      <c r="I167" s="22">
        <v>471203</v>
      </c>
      <c r="J167" s="25">
        <f t="shared" si="9"/>
        <v>7.9999490665382006E-2</v>
      </c>
      <c r="K167" s="22">
        <v>37696</v>
      </c>
      <c r="L167" s="22">
        <v>508899</v>
      </c>
      <c r="M167">
        <f>+VLOOKUP(C167,'Thanh toán '!M$6:N$1223,2,0)</f>
        <v>508899</v>
      </c>
      <c r="N167" s="38">
        <f t="shared" si="8"/>
        <v>0</v>
      </c>
    </row>
    <row r="168" spans="1:14" hidden="1" x14ac:dyDescent="0.3">
      <c r="A168" s="18">
        <v>2022</v>
      </c>
      <c r="B168" s="19" t="s">
        <v>11998</v>
      </c>
      <c r="C168" s="19">
        <f t="shared" si="7"/>
        <v>48917</v>
      </c>
      <c r="D168" s="19" t="s">
        <v>11736</v>
      </c>
      <c r="E168" s="24" t="s">
        <v>11997</v>
      </c>
      <c r="F168" s="21" t="s">
        <v>11799</v>
      </c>
      <c r="G168" s="23"/>
      <c r="H168" s="19" t="s">
        <v>11725</v>
      </c>
      <c r="I168" s="22">
        <v>351274</v>
      </c>
      <c r="J168" s="25">
        <f t="shared" si="9"/>
        <v>8.000022774244607E-2</v>
      </c>
      <c r="K168" s="22">
        <v>28102</v>
      </c>
      <c r="L168" s="22">
        <v>379376</v>
      </c>
      <c r="M168">
        <f>+VLOOKUP(C168,'Thanh toán '!M$6:N$1223,2,0)</f>
        <v>379376</v>
      </c>
      <c r="N168" s="38">
        <f t="shared" si="8"/>
        <v>0</v>
      </c>
    </row>
    <row r="169" spans="1:14" hidden="1" x14ac:dyDescent="0.3">
      <c r="A169" s="18">
        <v>2022</v>
      </c>
      <c r="B169" s="19" t="s">
        <v>11999</v>
      </c>
      <c r="C169" s="19">
        <f t="shared" si="7"/>
        <v>49337</v>
      </c>
      <c r="D169" s="19" t="s">
        <v>11736</v>
      </c>
      <c r="E169" s="24" t="s">
        <v>12000</v>
      </c>
      <c r="F169" s="21" t="s">
        <v>11799</v>
      </c>
      <c r="G169" s="23"/>
      <c r="H169" s="19" t="s">
        <v>11725</v>
      </c>
      <c r="I169" s="22">
        <v>767536</v>
      </c>
      <c r="J169" s="25">
        <f t="shared" si="9"/>
        <v>8.0000156344458104E-2</v>
      </c>
      <c r="K169" s="22">
        <v>61403</v>
      </c>
      <c r="L169" s="22">
        <v>828939</v>
      </c>
      <c r="M169">
        <f>+VLOOKUP(C169,'Thanh toán '!M$6:N$1223,2,0)</f>
        <v>828938</v>
      </c>
      <c r="N169" s="38">
        <f t="shared" si="8"/>
        <v>-1</v>
      </c>
    </row>
    <row r="170" spans="1:14" hidden="1" x14ac:dyDescent="0.3">
      <c r="A170" s="18">
        <v>2022</v>
      </c>
      <c r="B170" s="19" t="s">
        <v>12001</v>
      </c>
      <c r="C170" s="19">
        <f t="shared" si="7"/>
        <v>49339</v>
      </c>
      <c r="D170" s="19" t="s">
        <v>11736</v>
      </c>
      <c r="E170" s="24" t="s">
        <v>12000</v>
      </c>
      <c r="F170" s="21" t="s">
        <v>11799</v>
      </c>
      <c r="G170" s="23"/>
      <c r="H170" s="19" t="s">
        <v>11725</v>
      </c>
      <c r="I170" s="22">
        <v>1056838</v>
      </c>
      <c r="J170" s="25">
        <f t="shared" si="9"/>
        <v>7.9999962151247397E-2</v>
      </c>
      <c r="K170" s="22">
        <v>84547</v>
      </c>
      <c r="L170" s="22">
        <v>1141385</v>
      </c>
      <c r="M170">
        <f>+VLOOKUP(C170,'Thanh toán '!M$6:N$1223,2,0)</f>
        <v>1141385</v>
      </c>
      <c r="N170" s="38">
        <f t="shared" si="8"/>
        <v>0</v>
      </c>
    </row>
    <row r="171" spans="1:14" hidden="1" x14ac:dyDescent="0.3">
      <c r="A171" s="18">
        <v>2022</v>
      </c>
      <c r="B171" s="19" t="s">
        <v>12002</v>
      </c>
      <c r="C171" s="19">
        <f t="shared" si="7"/>
        <v>49376</v>
      </c>
      <c r="D171" s="19" t="s">
        <v>11736</v>
      </c>
      <c r="E171" s="24" t="s">
        <v>12003</v>
      </c>
      <c r="F171" s="21" t="s">
        <v>11799</v>
      </c>
      <c r="G171" s="23"/>
      <c r="H171" s="19" t="s">
        <v>11725</v>
      </c>
      <c r="I171" s="22">
        <v>1433349</v>
      </c>
      <c r="J171" s="25">
        <f t="shared" si="9"/>
        <v>8.0000055813343435E-2</v>
      </c>
      <c r="K171" s="22">
        <v>114668</v>
      </c>
      <c r="L171" s="22">
        <v>1548017</v>
      </c>
      <c r="M171">
        <f>+VLOOKUP(C171,'Thanh toán '!M$6:N$1223,2,0)</f>
        <v>1548017</v>
      </c>
      <c r="N171" s="38">
        <f t="shared" si="8"/>
        <v>0</v>
      </c>
    </row>
    <row r="172" spans="1:14" hidden="1" x14ac:dyDescent="0.3">
      <c r="A172" s="18">
        <v>2022</v>
      </c>
      <c r="B172" s="19" t="s">
        <v>12004</v>
      </c>
      <c r="C172" s="19">
        <f t="shared" si="7"/>
        <v>49415</v>
      </c>
      <c r="D172" s="19" t="s">
        <v>11736</v>
      </c>
      <c r="E172" s="24" t="s">
        <v>12003</v>
      </c>
      <c r="F172" s="21" t="s">
        <v>11799</v>
      </c>
      <c r="G172" s="23"/>
      <c r="H172" s="19" t="s">
        <v>11725</v>
      </c>
      <c r="I172" s="22">
        <v>388703</v>
      </c>
      <c r="J172" s="25">
        <f t="shared" si="9"/>
        <v>7.999938256200749E-2</v>
      </c>
      <c r="K172" s="22">
        <v>31096</v>
      </c>
      <c r="L172" s="22">
        <v>419799</v>
      </c>
      <c r="M172">
        <f>+VLOOKUP(C172,'Thanh toán '!M$6:N$1223,2,0)</f>
        <v>419799</v>
      </c>
      <c r="N172" s="38">
        <f t="shared" si="8"/>
        <v>0</v>
      </c>
    </row>
    <row r="173" spans="1:14" hidden="1" x14ac:dyDescent="0.3">
      <c r="A173" s="18">
        <v>2022</v>
      </c>
      <c r="B173" s="19" t="s">
        <v>12005</v>
      </c>
      <c r="C173" s="19">
        <f t="shared" si="7"/>
        <v>49486</v>
      </c>
      <c r="D173" s="19" t="s">
        <v>11736</v>
      </c>
      <c r="E173" s="24" t="s">
        <v>12006</v>
      </c>
      <c r="F173" s="21" t="s">
        <v>11799</v>
      </c>
      <c r="G173" s="23"/>
      <c r="H173" s="19" t="s">
        <v>11725</v>
      </c>
      <c r="I173" s="22">
        <v>842818</v>
      </c>
      <c r="J173" s="25">
        <f t="shared" si="9"/>
        <v>7.9999477941856967E-2</v>
      </c>
      <c r="K173" s="22">
        <v>67425</v>
      </c>
      <c r="L173" s="22">
        <v>910243</v>
      </c>
      <c r="M173">
        <f>+VLOOKUP(C173,'Thanh toán '!M$6:N$1223,2,0)</f>
        <v>910243</v>
      </c>
      <c r="N173" s="38">
        <f t="shared" si="8"/>
        <v>0</v>
      </c>
    </row>
    <row r="174" spans="1:14" hidden="1" x14ac:dyDescent="0.3">
      <c r="A174" s="18">
        <v>2022</v>
      </c>
      <c r="B174" s="19" t="s">
        <v>12007</v>
      </c>
      <c r="C174" s="19">
        <f t="shared" si="7"/>
        <v>49489</v>
      </c>
      <c r="D174" s="19" t="s">
        <v>11736</v>
      </c>
      <c r="E174" s="24" t="s">
        <v>12006</v>
      </c>
      <c r="F174" s="21" t="s">
        <v>11838</v>
      </c>
      <c r="G174" s="23"/>
      <c r="H174" s="19" t="s">
        <v>11839</v>
      </c>
      <c r="I174" s="22">
        <v>1771287</v>
      </c>
      <c r="J174" s="25">
        <f t="shared" si="9"/>
        <v>8.0000022582449939E-2</v>
      </c>
      <c r="K174" s="22">
        <v>141703</v>
      </c>
      <c r="L174" s="22">
        <v>1912990</v>
      </c>
      <c r="M174">
        <f>+VLOOKUP(C174,'Thanh toán '!M$6:N$1223,2,0)</f>
        <v>1912990</v>
      </c>
      <c r="N174" s="38">
        <f t="shared" si="8"/>
        <v>0</v>
      </c>
    </row>
    <row r="175" spans="1:14" hidden="1" x14ac:dyDescent="0.3">
      <c r="A175" s="18">
        <v>2022</v>
      </c>
      <c r="B175" s="19" t="s">
        <v>12008</v>
      </c>
      <c r="C175" s="19">
        <f t="shared" si="7"/>
        <v>49529</v>
      </c>
      <c r="D175" s="19" t="s">
        <v>11736</v>
      </c>
      <c r="E175" s="24" t="s">
        <v>12009</v>
      </c>
      <c r="F175" s="21" t="s">
        <v>11970</v>
      </c>
      <c r="G175" s="23"/>
      <c r="H175" s="19" t="s">
        <v>11971</v>
      </c>
      <c r="I175" s="22">
        <v>1441707</v>
      </c>
      <c r="J175" s="25">
        <f t="shared" si="9"/>
        <v>8.0000305193773769E-2</v>
      </c>
      <c r="K175" s="22">
        <v>115337</v>
      </c>
      <c r="L175" s="22">
        <v>1557044</v>
      </c>
      <c r="M175">
        <f>+VLOOKUP(C175,'Thanh toán '!M$6:N$1223,2,0)</f>
        <v>1557044</v>
      </c>
      <c r="N175" s="38">
        <f t="shared" si="8"/>
        <v>0</v>
      </c>
    </row>
    <row r="176" spans="1:14" x14ac:dyDescent="0.3">
      <c r="A176" s="18">
        <v>2022</v>
      </c>
      <c r="B176" s="19" t="s">
        <v>12010</v>
      </c>
      <c r="C176" s="19">
        <f t="shared" si="7"/>
        <v>49573</v>
      </c>
      <c r="D176" s="19" t="s">
        <v>11736</v>
      </c>
      <c r="E176" s="24" t="s">
        <v>12009</v>
      </c>
      <c r="F176" s="21" t="s">
        <v>11799</v>
      </c>
      <c r="G176" t="e">
        <f>+VLOOKUP(B176,[1]Sheet1!H$5:I$154,2,0)</f>
        <v>#N/A</v>
      </c>
      <c r="H176" s="19" t="s">
        <v>11725</v>
      </c>
      <c r="I176" s="22">
        <v>608996</v>
      </c>
      <c r="J176" s="25">
        <f t="shared" si="9"/>
        <v>8.0000525455011198E-2</v>
      </c>
      <c r="K176" s="22">
        <v>48720</v>
      </c>
      <c r="L176" s="22">
        <v>657716</v>
      </c>
      <c r="M176" t="e">
        <f>+VLOOKUP(C176,'Thanh toán '!M$6:N$1223,2,0)</f>
        <v>#N/A</v>
      </c>
      <c r="N176" s="38" t="e">
        <f t="shared" si="8"/>
        <v>#N/A</v>
      </c>
    </row>
    <row r="177" spans="1:14" hidden="1" x14ac:dyDescent="0.3">
      <c r="A177" s="18">
        <v>2022</v>
      </c>
      <c r="B177" s="19" t="s">
        <v>12011</v>
      </c>
      <c r="C177" s="19">
        <f t="shared" si="7"/>
        <v>49681</v>
      </c>
      <c r="D177" s="19" t="s">
        <v>11736</v>
      </c>
      <c r="E177" s="24" t="s">
        <v>12012</v>
      </c>
      <c r="F177" s="21" t="s">
        <v>11799</v>
      </c>
      <c r="G177" s="23"/>
      <c r="H177" s="19" t="s">
        <v>11725</v>
      </c>
      <c r="I177" s="22">
        <v>1312018</v>
      </c>
      <c r="J177" s="25">
        <f t="shared" si="9"/>
        <v>7.9999664638747331E-2</v>
      </c>
      <c r="K177" s="22">
        <v>104961</v>
      </c>
      <c r="L177" s="22">
        <v>1416979</v>
      </c>
      <c r="M177">
        <f>+VLOOKUP(C177,'Thanh toán '!M$6:N$1223,2,0)</f>
        <v>1416979</v>
      </c>
      <c r="N177" s="38">
        <f t="shared" si="8"/>
        <v>0</v>
      </c>
    </row>
    <row r="178" spans="1:14" hidden="1" x14ac:dyDescent="0.3">
      <c r="A178" s="18">
        <v>2022</v>
      </c>
      <c r="B178" s="19" t="s">
        <v>12013</v>
      </c>
      <c r="C178" s="19">
        <f t="shared" si="7"/>
        <v>49718</v>
      </c>
      <c r="D178" s="19" t="s">
        <v>11736</v>
      </c>
      <c r="E178" s="24" t="s">
        <v>12014</v>
      </c>
      <c r="F178" s="21" t="s">
        <v>11799</v>
      </c>
      <c r="G178" s="23"/>
      <c r="H178" s="19" t="s">
        <v>11725</v>
      </c>
      <c r="I178" s="22">
        <v>2236260</v>
      </c>
      <c r="J178" s="25">
        <f t="shared" si="9"/>
        <v>8.0000089435038862E-2</v>
      </c>
      <c r="K178" s="22">
        <v>178901</v>
      </c>
      <c r="L178" s="22">
        <v>2415161</v>
      </c>
      <c r="M178">
        <f>+VLOOKUP(C178,'Thanh toán '!M$6:N$1223,2,0)</f>
        <v>2415161</v>
      </c>
      <c r="N178" s="38">
        <f t="shared" si="8"/>
        <v>0</v>
      </c>
    </row>
    <row r="179" spans="1:14" hidden="1" x14ac:dyDescent="0.3">
      <c r="A179" s="18">
        <v>2022</v>
      </c>
      <c r="B179" s="19" t="s">
        <v>12015</v>
      </c>
      <c r="C179" s="19">
        <f t="shared" si="7"/>
        <v>49725</v>
      </c>
      <c r="D179" s="19" t="s">
        <v>11736</v>
      </c>
      <c r="E179" s="24" t="s">
        <v>12014</v>
      </c>
      <c r="F179" s="21" t="s">
        <v>11799</v>
      </c>
      <c r="G179" s="23"/>
      <c r="H179" s="19" t="s">
        <v>11725</v>
      </c>
      <c r="I179" s="22">
        <v>1990801</v>
      </c>
      <c r="J179" s="25">
        <f t="shared" si="9"/>
        <v>7.9999959815169872E-2</v>
      </c>
      <c r="K179" s="22">
        <v>159264</v>
      </c>
      <c r="L179" s="22">
        <v>2150065</v>
      </c>
      <c r="M179">
        <f>+VLOOKUP(C179,'Thanh toán '!M$6:N$1223,2,0)</f>
        <v>2150065</v>
      </c>
      <c r="N179" s="38">
        <f t="shared" si="8"/>
        <v>0</v>
      </c>
    </row>
    <row r="180" spans="1:14" hidden="1" x14ac:dyDescent="0.3">
      <c r="A180" s="18">
        <v>2022</v>
      </c>
      <c r="B180" s="19" t="s">
        <v>12016</v>
      </c>
      <c r="C180" s="19">
        <f t="shared" si="7"/>
        <v>50248</v>
      </c>
      <c r="D180" s="19" t="s">
        <v>11736</v>
      </c>
      <c r="E180" s="24" t="s">
        <v>12017</v>
      </c>
      <c r="F180" s="21" t="s">
        <v>11799</v>
      </c>
      <c r="G180" t="e">
        <f>+VLOOKUP(B180,[1]Sheet1!H$5:I$154,2,0)</f>
        <v>#N/A</v>
      </c>
      <c r="H180" s="19" t="s">
        <v>11725</v>
      </c>
      <c r="I180" s="22">
        <v>777406</v>
      </c>
      <c r="J180" s="25">
        <f t="shared" si="9"/>
        <v>7.999938256200749E-2</v>
      </c>
      <c r="K180" s="22">
        <v>62192</v>
      </c>
      <c r="L180" s="22">
        <v>839598</v>
      </c>
      <c r="M180">
        <f>+VLOOKUP(C180,'Thanh toán '!M$6:N$1223,2,0)</f>
        <v>839598</v>
      </c>
      <c r="N180" s="38">
        <f t="shared" si="8"/>
        <v>0</v>
      </c>
    </row>
    <row r="181" spans="1:14" hidden="1" x14ac:dyDescent="0.3">
      <c r="A181" s="18">
        <v>2022</v>
      </c>
      <c r="B181" s="19" t="s">
        <v>12018</v>
      </c>
      <c r="C181" s="19">
        <f t="shared" si="7"/>
        <v>50281</v>
      </c>
      <c r="D181" s="19" t="s">
        <v>11736</v>
      </c>
      <c r="E181" s="24" t="s">
        <v>12017</v>
      </c>
      <c r="F181" s="21" t="s">
        <v>11799</v>
      </c>
      <c r="G181" s="23"/>
      <c r="H181" s="19" t="s">
        <v>11725</v>
      </c>
      <c r="I181" s="22">
        <v>466444</v>
      </c>
      <c r="J181" s="25">
        <f t="shared" si="9"/>
        <v>8.0001029062438361E-2</v>
      </c>
      <c r="K181" s="22">
        <v>37316</v>
      </c>
      <c r="L181" s="22">
        <v>503760</v>
      </c>
      <c r="M181">
        <f>+VLOOKUP(C181,'Thanh toán '!M$6:N$1223,2,0)</f>
        <v>503760</v>
      </c>
      <c r="N181" s="38">
        <f t="shared" si="8"/>
        <v>0</v>
      </c>
    </row>
    <row r="182" spans="1:14" hidden="1" x14ac:dyDescent="0.3">
      <c r="A182" s="18">
        <v>2022</v>
      </c>
      <c r="B182" s="19" t="s">
        <v>12019</v>
      </c>
      <c r="C182" s="19">
        <f t="shared" si="7"/>
        <v>50312</v>
      </c>
      <c r="D182" s="19" t="s">
        <v>11736</v>
      </c>
      <c r="E182" s="24" t="s">
        <v>12020</v>
      </c>
      <c r="F182" s="21" t="s">
        <v>11860</v>
      </c>
      <c r="G182" s="23"/>
      <c r="H182" s="19" t="s">
        <v>11719</v>
      </c>
      <c r="I182" s="22">
        <v>1995734</v>
      </c>
      <c r="J182" s="25">
        <f t="shared" si="9"/>
        <v>8.0000140299258324E-2</v>
      </c>
      <c r="K182" s="22">
        <v>159659</v>
      </c>
      <c r="L182" s="22">
        <v>2155393</v>
      </c>
      <c r="M182">
        <f>+VLOOKUP(C182,'Thanh toán '!M$6:N$1223,2,0)</f>
        <v>2155393</v>
      </c>
      <c r="N182" s="38">
        <f t="shared" si="8"/>
        <v>0</v>
      </c>
    </row>
    <row r="183" spans="1:14" hidden="1" x14ac:dyDescent="0.3">
      <c r="A183" s="18">
        <v>2022</v>
      </c>
      <c r="B183" s="19" t="s">
        <v>12021</v>
      </c>
      <c r="C183" s="19">
        <f t="shared" si="7"/>
        <v>50324</v>
      </c>
      <c r="D183" s="19" t="s">
        <v>11736</v>
      </c>
      <c r="E183" s="24" t="s">
        <v>12020</v>
      </c>
      <c r="F183" s="21" t="s">
        <v>11970</v>
      </c>
      <c r="G183" s="23"/>
      <c r="H183" s="19" t="s">
        <v>11971</v>
      </c>
      <c r="I183" s="22">
        <v>388703</v>
      </c>
      <c r="J183" s="25">
        <f t="shared" si="9"/>
        <v>7.999938256200749E-2</v>
      </c>
      <c r="K183" s="22">
        <v>31096</v>
      </c>
      <c r="L183" s="22">
        <v>419799</v>
      </c>
      <c r="M183">
        <f>+VLOOKUP(C183,'Thanh toán '!M$6:N$1223,2,0)</f>
        <v>419799</v>
      </c>
      <c r="N183" s="38">
        <f t="shared" si="8"/>
        <v>0</v>
      </c>
    </row>
    <row r="184" spans="1:14" hidden="1" x14ac:dyDescent="0.3">
      <c r="A184" s="18">
        <v>2022</v>
      </c>
      <c r="B184" s="19" t="s">
        <v>12022</v>
      </c>
      <c r="C184" s="19">
        <f t="shared" si="7"/>
        <v>50366</v>
      </c>
      <c r="D184" s="19" t="s">
        <v>11736</v>
      </c>
      <c r="E184" s="24" t="s">
        <v>12023</v>
      </c>
      <c r="F184" s="21" t="s">
        <v>11799</v>
      </c>
      <c r="G184" s="23"/>
      <c r="H184" s="19" t="s">
        <v>11725</v>
      </c>
      <c r="I184" s="22">
        <v>890523</v>
      </c>
      <c r="J184" s="25">
        <f t="shared" si="9"/>
        <v>8.0000179669699717E-2</v>
      </c>
      <c r="K184" s="22">
        <v>71242</v>
      </c>
      <c r="L184" s="22">
        <v>961765</v>
      </c>
      <c r="M184">
        <f>+VLOOKUP(C184,'Thanh toán '!M$6:N$1223,2,0)</f>
        <v>961765</v>
      </c>
      <c r="N184" s="38">
        <f t="shared" si="8"/>
        <v>0</v>
      </c>
    </row>
    <row r="185" spans="1:14" hidden="1" x14ac:dyDescent="0.3">
      <c r="A185" s="18">
        <v>2022</v>
      </c>
      <c r="B185" s="19" t="s">
        <v>12024</v>
      </c>
      <c r="C185" s="19">
        <f t="shared" si="7"/>
        <v>50535</v>
      </c>
      <c r="D185" s="19" t="s">
        <v>11736</v>
      </c>
      <c r="E185" s="24" t="s">
        <v>12025</v>
      </c>
      <c r="F185" s="21" t="s">
        <v>12026</v>
      </c>
      <c r="G185" s="23"/>
      <c r="H185" s="19" t="s">
        <v>12027</v>
      </c>
      <c r="I185" s="22">
        <v>2619011</v>
      </c>
      <c r="J185" s="25">
        <f t="shared" si="9"/>
        <v>8.0000045818822446E-2</v>
      </c>
      <c r="K185" s="22">
        <v>209521</v>
      </c>
      <c r="L185" s="22">
        <v>2828532</v>
      </c>
      <c r="M185">
        <f>+VLOOKUP(C185,'Thanh toán '!M$6:N$1223,2,0)</f>
        <v>2828532</v>
      </c>
      <c r="N185" s="38">
        <f t="shared" si="8"/>
        <v>0</v>
      </c>
    </row>
    <row r="186" spans="1:14" hidden="1" x14ac:dyDescent="0.3">
      <c r="A186" s="18">
        <v>2022</v>
      </c>
      <c r="B186" s="19" t="s">
        <v>12028</v>
      </c>
      <c r="C186" s="19">
        <f t="shared" si="7"/>
        <v>50536</v>
      </c>
      <c r="D186" s="19" t="s">
        <v>11736</v>
      </c>
      <c r="E186" s="24" t="s">
        <v>12025</v>
      </c>
      <c r="F186" s="21" t="s">
        <v>12026</v>
      </c>
      <c r="G186" s="23"/>
      <c r="H186" s="19" t="s">
        <v>12027</v>
      </c>
      <c r="I186" s="22">
        <v>1452743</v>
      </c>
      <c r="J186" s="25">
        <f t="shared" si="9"/>
        <v>7.9999697124680691E-2</v>
      </c>
      <c r="K186" s="22">
        <v>116219</v>
      </c>
      <c r="L186" s="22">
        <v>1568962</v>
      </c>
      <c r="M186">
        <f>+VLOOKUP(C186,'Thanh toán '!M$6:N$1223,2,0)</f>
        <v>1568962</v>
      </c>
      <c r="N186" s="38">
        <f t="shared" si="8"/>
        <v>0</v>
      </c>
    </row>
    <row r="187" spans="1:14" hidden="1" x14ac:dyDescent="0.3">
      <c r="A187" s="18">
        <v>2022</v>
      </c>
      <c r="B187" s="19" t="s">
        <v>12029</v>
      </c>
      <c r="C187" s="19">
        <f t="shared" si="7"/>
        <v>50537</v>
      </c>
      <c r="D187" s="19" t="s">
        <v>11736</v>
      </c>
      <c r="E187" s="24" t="s">
        <v>12025</v>
      </c>
      <c r="F187" s="21" t="s">
        <v>12026</v>
      </c>
      <c r="G187" s="23"/>
      <c r="H187" s="19" t="s">
        <v>12027</v>
      </c>
      <c r="I187" s="22">
        <v>539249</v>
      </c>
      <c r="J187" s="25">
        <f t="shared" si="9"/>
        <v>8.0000148354470751E-2</v>
      </c>
      <c r="K187" s="22">
        <v>43140</v>
      </c>
      <c r="L187" s="22">
        <v>582389</v>
      </c>
      <c r="M187">
        <f>+VLOOKUP(C187,'Thanh toán '!M$6:N$1223,2,0)</f>
        <v>582389</v>
      </c>
      <c r="N187" s="38">
        <f t="shared" si="8"/>
        <v>0</v>
      </c>
    </row>
    <row r="188" spans="1:14" hidden="1" x14ac:dyDescent="0.3">
      <c r="A188" s="18">
        <v>2022</v>
      </c>
      <c r="B188" s="19" t="s">
        <v>12030</v>
      </c>
      <c r="C188" s="19">
        <f t="shared" si="7"/>
        <v>50544</v>
      </c>
      <c r="D188" s="19" t="s">
        <v>11736</v>
      </c>
      <c r="E188" s="24" t="s">
        <v>12025</v>
      </c>
      <c r="F188" s="21" t="s">
        <v>11799</v>
      </c>
      <c r="G188" s="23"/>
      <c r="H188" s="19" t="s">
        <v>11725</v>
      </c>
      <c r="I188" s="22">
        <v>388703</v>
      </c>
      <c r="J188" s="25">
        <f t="shared" si="9"/>
        <v>7.999938256200749E-2</v>
      </c>
      <c r="K188" s="22">
        <v>31096</v>
      </c>
      <c r="L188" s="22">
        <v>419799</v>
      </c>
      <c r="M188">
        <f>+VLOOKUP(C188,'Thanh toán '!M$6:N$1223,2,0)</f>
        <v>419799</v>
      </c>
      <c r="N188" s="38">
        <f t="shared" si="8"/>
        <v>0</v>
      </c>
    </row>
    <row r="189" spans="1:14" hidden="1" x14ac:dyDescent="0.3">
      <c r="A189" s="18">
        <v>2022</v>
      </c>
      <c r="B189" s="19" t="s">
        <v>12031</v>
      </c>
      <c r="C189" s="19">
        <f t="shared" si="7"/>
        <v>50572</v>
      </c>
      <c r="D189" s="19" t="s">
        <v>11736</v>
      </c>
      <c r="E189" s="24" t="s">
        <v>12025</v>
      </c>
      <c r="F189" s="21" t="s">
        <v>11799</v>
      </c>
      <c r="G189" s="23"/>
      <c r="H189" s="19" t="s">
        <v>11725</v>
      </c>
      <c r="I189" s="22">
        <v>466444</v>
      </c>
      <c r="J189" s="25">
        <f t="shared" si="9"/>
        <v>8.0001029062438361E-2</v>
      </c>
      <c r="K189" s="22">
        <v>37316</v>
      </c>
      <c r="L189" s="22">
        <v>503760</v>
      </c>
      <c r="M189">
        <f>+VLOOKUP(C189,'Thanh toán '!M$6:N$1223,2,0)</f>
        <v>503760</v>
      </c>
      <c r="N189" s="38">
        <f t="shared" si="8"/>
        <v>0</v>
      </c>
    </row>
    <row r="190" spans="1:14" hidden="1" x14ac:dyDescent="0.3">
      <c r="A190" s="18">
        <v>2022</v>
      </c>
      <c r="B190" s="19" t="s">
        <v>12032</v>
      </c>
      <c r="C190" s="19">
        <f t="shared" si="7"/>
        <v>50588</v>
      </c>
      <c r="D190" s="19" t="s">
        <v>11736</v>
      </c>
      <c r="E190" s="24" t="s">
        <v>12025</v>
      </c>
      <c r="F190" s="21" t="s">
        <v>11799</v>
      </c>
      <c r="G190" s="23"/>
      <c r="H190" s="19" t="s">
        <v>11725</v>
      </c>
      <c r="I190" s="22">
        <v>1220449</v>
      </c>
      <c r="J190" s="25">
        <f t="shared" si="9"/>
        <v>8.0000065549646074E-2</v>
      </c>
      <c r="K190" s="22">
        <v>97636</v>
      </c>
      <c r="L190" s="22">
        <v>1318085</v>
      </c>
      <c r="M190">
        <f>+VLOOKUP(C190,'Thanh toán '!M$6:N$1223,2,0)</f>
        <v>1318085</v>
      </c>
      <c r="N190" s="38">
        <f t="shared" si="8"/>
        <v>0</v>
      </c>
    </row>
    <row r="191" spans="1:14" hidden="1" x14ac:dyDescent="0.3">
      <c r="A191" s="18">
        <v>2022</v>
      </c>
      <c r="B191" s="19" t="s">
        <v>12033</v>
      </c>
      <c r="C191" s="19">
        <f t="shared" si="7"/>
        <v>50590</v>
      </c>
      <c r="D191" s="19" t="s">
        <v>11736</v>
      </c>
      <c r="E191" s="24" t="s">
        <v>12025</v>
      </c>
      <c r="F191" s="21" t="s">
        <v>11799</v>
      </c>
      <c r="G191" s="23"/>
      <c r="H191" s="19" t="s">
        <v>11725</v>
      </c>
      <c r="I191" s="22">
        <v>1043655</v>
      </c>
      <c r="J191" s="25">
        <f t="shared" si="9"/>
        <v>7.9999616731582748E-2</v>
      </c>
      <c r="K191" s="22">
        <v>83492</v>
      </c>
      <c r="L191" s="22">
        <v>1127147</v>
      </c>
      <c r="M191">
        <f>+VLOOKUP(C191,'Thanh toán '!M$6:N$1223,2,0)</f>
        <v>1127147</v>
      </c>
      <c r="N191" s="38">
        <f t="shared" si="8"/>
        <v>0</v>
      </c>
    </row>
    <row r="192" spans="1:14" hidden="1" x14ac:dyDescent="0.3">
      <c r="A192" s="18">
        <v>2022</v>
      </c>
      <c r="B192" s="19" t="s">
        <v>12034</v>
      </c>
      <c r="C192" s="19">
        <f t="shared" si="7"/>
        <v>50725</v>
      </c>
      <c r="D192" s="19" t="s">
        <v>11736</v>
      </c>
      <c r="E192" s="24" t="s">
        <v>12035</v>
      </c>
      <c r="F192" s="21" t="s">
        <v>11838</v>
      </c>
      <c r="G192" s="23"/>
      <c r="H192" s="19" t="s">
        <v>11839</v>
      </c>
      <c r="I192" s="22">
        <v>1891663</v>
      </c>
      <c r="J192" s="25">
        <f t="shared" si="9"/>
        <v>7.9999978854584569E-2</v>
      </c>
      <c r="K192" s="22">
        <v>151333</v>
      </c>
      <c r="L192" s="22">
        <v>2042996</v>
      </c>
      <c r="M192">
        <f>+VLOOKUP(C192,'Thanh toán '!M$6:N$1223,2,0)</f>
        <v>2042996</v>
      </c>
      <c r="N192" s="38">
        <f t="shared" si="8"/>
        <v>0</v>
      </c>
    </row>
    <row r="193" spans="1:14" hidden="1" x14ac:dyDescent="0.3">
      <c r="A193" s="18">
        <v>2022</v>
      </c>
      <c r="B193" s="19" t="s">
        <v>12036</v>
      </c>
      <c r="C193" s="19">
        <f t="shared" si="7"/>
        <v>50728</v>
      </c>
      <c r="D193" s="19" t="s">
        <v>11736</v>
      </c>
      <c r="E193" s="24" t="s">
        <v>12035</v>
      </c>
      <c r="F193" s="21" t="s">
        <v>11838</v>
      </c>
      <c r="G193" s="23"/>
      <c r="H193" s="19" t="s">
        <v>11839</v>
      </c>
      <c r="I193" s="22">
        <v>1676289</v>
      </c>
      <c r="J193" s="25">
        <f t="shared" si="9"/>
        <v>7.9999928413298657E-2</v>
      </c>
      <c r="K193" s="22">
        <v>134103</v>
      </c>
      <c r="L193" s="22">
        <v>1810392</v>
      </c>
      <c r="M193">
        <f>+VLOOKUP(C193,'Thanh toán '!M$6:N$1223,2,0)</f>
        <v>1810392</v>
      </c>
      <c r="N193" s="38">
        <f t="shared" si="8"/>
        <v>0</v>
      </c>
    </row>
    <row r="194" spans="1:14" hidden="1" x14ac:dyDescent="0.3">
      <c r="A194" s="18">
        <v>2022</v>
      </c>
      <c r="B194" s="19" t="s">
        <v>12037</v>
      </c>
      <c r="C194" s="19">
        <f t="shared" ref="C194:C257" si="10">+B194*1</f>
        <v>50734</v>
      </c>
      <c r="D194" s="19" t="s">
        <v>11736</v>
      </c>
      <c r="E194" s="24" t="s">
        <v>12035</v>
      </c>
      <c r="F194" s="21" t="s">
        <v>11799</v>
      </c>
      <c r="G194" s="23"/>
      <c r="H194" s="19" t="s">
        <v>11725</v>
      </c>
      <c r="I194" s="22">
        <v>672405</v>
      </c>
      <c r="J194" s="25">
        <f t="shared" si="9"/>
        <v>7.9999405120425929E-2</v>
      </c>
      <c r="K194" s="22">
        <v>53792</v>
      </c>
      <c r="L194" s="22">
        <v>726197</v>
      </c>
      <c r="M194">
        <f>+VLOOKUP(C194,'Thanh toán '!M$6:N$1223,2,0)</f>
        <v>726197</v>
      </c>
      <c r="N194" s="38">
        <f t="shared" ref="N194:N257" si="11">+M194-L194</f>
        <v>0</v>
      </c>
    </row>
    <row r="195" spans="1:14" x14ac:dyDescent="0.3">
      <c r="A195" s="18">
        <v>2022</v>
      </c>
      <c r="B195" s="19" t="s">
        <v>12038</v>
      </c>
      <c r="C195" s="19">
        <f t="shared" si="10"/>
        <v>50759</v>
      </c>
      <c r="D195" s="19" t="s">
        <v>11736</v>
      </c>
      <c r="E195" s="24" t="s">
        <v>12035</v>
      </c>
      <c r="F195" s="21" t="s">
        <v>11799</v>
      </c>
      <c r="G195" t="e">
        <f>+VLOOKUP(B195,[1]Sheet1!H$5:I$154,2,0)</f>
        <v>#N/A</v>
      </c>
      <c r="H195" s="19" t="s">
        <v>11725</v>
      </c>
      <c r="I195" s="22">
        <v>783527</v>
      </c>
      <c r="J195" s="25">
        <f t="shared" si="9"/>
        <v>7.9999795795167236E-2</v>
      </c>
      <c r="K195" s="22">
        <v>62682</v>
      </c>
      <c r="L195" s="22">
        <v>846209</v>
      </c>
      <c r="M195" t="e">
        <f>+VLOOKUP(C195,'Thanh toán '!M$6:N$1223,2,0)</f>
        <v>#N/A</v>
      </c>
      <c r="N195" s="38" t="e">
        <f t="shared" si="11"/>
        <v>#N/A</v>
      </c>
    </row>
    <row r="196" spans="1:14" hidden="1" x14ac:dyDescent="0.3">
      <c r="A196" s="18">
        <v>2022</v>
      </c>
      <c r="B196" s="19" t="s">
        <v>12039</v>
      </c>
      <c r="C196" s="19">
        <f t="shared" si="10"/>
        <v>50844</v>
      </c>
      <c r="D196" s="19" t="s">
        <v>11736</v>
      </c>
      <c r="E196" s="24" t="s">
        <v>12040</v>
      </c>
      <c r="F196" s="21" t="s">
        <v>11799</v>
      </c>
      <c r="G196" s="23"/>
      <c r="H196" s="19" t="s">
        <v>11725</v>
      </c>
      <c r="I196" s="22">
        <v>608996</v>
      </c>
      <c r="J196" s="25">
        <f t="shared" si="9"/>
        <v>8.0000525455011198E-2</v>
      </c>
      <c r="K196" s="22">
        <v>48720</v>
      </c>
      <c r="L196" s="22">
        <v>657716</v>
      </c>
      <c r="M196">
        <f>+VLOOKUP(C196,'Thanh toán '!M$6:N$1223,2,0)</f>
        <v>657716</v>
      </c>
      <c r="N196" s="38">
        <f t="shared" si="11"/>
        <v>0</v>
      </c>
    </row>
    <row r="197" spans="1:14" hidden="1" x14ac:dyDescent="0.3">
      <c r="A197" s="18">
        <v>2022</v>
      </c>
      <c r="B197" s="19" t="s">
        <v>12041</v>
      </c>
      <c r="C197" s="19">
        <f t="shared" si="10"/>
        <v>50887</v>
      </c>
      <c r="D197" s="19" t="s">
        <v>11736</v>
      </c>
      <c r="E197" s="24" t="s">
        <v>12040</v>
      </c>
      <c r="F197" s="21" t="s">
        <v>11838</v>
      </c>
      <c r="G197" s="23"/>
      <c r="H197" s="19" t="s">
        <v>11839</v>
      </c>
      <c r="I197" s="22">
        <v>1767666</v>
      </c>
      <c r="J197" s="25">
        <f t="shared" si="9"/>
        <v>7.9999841599035115E-2</v>
      </c>
      <c r="K197" s="22">
        <v>141413</v>
      </c>
      <c r="L197" s="22">
        <v>1909079</v>
      </c>
      <c r="M197">
        <f>+VLOOKUP(C197,'Thanh toán '!M$6:N$1223,2,0)</f>
        <v>1909079</v>
      </c>
      <c r="N197" s="38">
        <f t="shared" si="11"/>
        <v>0</v>
      </c>
    </row>
    <row r="198" spans="1:14" hidden="1" x14ac:dyDescent="0.3">
      <c r="A198" s="18">
        <v>2022</v>
      </c>
      <c r="B198" s="19" t="s">
        <v>12042</v>
      </c>
      <c r="C198" s="19">
        <f t="shared" si="10"/>
        <v>50889</v>
      </c>
      <c r="D198" s="19" t="s">
        <v>11736</v>
      </c>
      <c r="E198" s="24" t="s">
        <v>12040</v>
      </c>
      <c r="F198" s="21" t="s">
        <v>11838</v>
      </c>
      <c r="G198" s="23"/>
      <c r="H198" s="19" t="s">
        <v>11839</v>
      </c>
      <c r="I198" s="22">
        <v>1289600</v>
      </c>
      <c r="J198" s="25">
        <f t="shared" si="9"/>
        <v>0.08</v>
      </c>
      <c r="K198" s="22">
        <v>103168</v>
      </c>
      <c r="L198" s="22">
        <v>1392768</v>
      </c>
      <c r="M198">
        <f>+VLOOKUP(C198,'Thanh toán '!M$6:N$1223,2,0)</f>
        <v>1392768</v>
      </c>
      <c r="N198" s="38">
        <f t="shared" si="11"/>
        <v>0</v>
      </c>
    </row>
    <row r="199" spans="1:14" hidden="1" x14ac:dyDescent="0.3">
      <c r="A199" s="18">
        <v>2022</v>
      </c>
      <c r="B199" s="19" t="s">
        <v>12043</v>
      </c>
      <c r="C199" s="19">
        <f t="shared" si="10"/>
        <v>50895</v>
      </c>
      <c r="D199" s="19" t="s">
        <v>11736</v>
      </c>
      <c r="E199" s="24" t="s">
        <v>12040</v>
      </c>
      <c r="F199" s="21" t="s">
        <v>11838</v>
      </c>
      <c r="G199" s="23"/>
      <c r="H199" s="19" t="s">
        <v>11839</v>
      </c>
      <c r="I199" s="22">
        <v>1289600</v>
      </c>
      <c r="J199" s="25">
        <f t="shared" si="9"/>
        <v>0.08</v>
      </c>
      <c r="K199" s="22">
        <v>103168</v>
      </c>
      <c r="L199" s="22">
        <v>1392768</v>
      </c>
      <c r="M199">
        <f>+VLOOKUP(C199,'Thanh toán '!M$6:N$1223,2,0)</f>
        <v>1392768</v>
      </c>
      <c r="N199" s="38">
        <f t="shared" si="11"/>
        <v>0</v>
      </c>
    </row>
    <row r="200" spans="1:14" hidden="1" x14ac:dyDescent="0.3">
      <c r="A200" s="18">
        <v>2022</v>
      </c>
      <c r="B200" s="19" t="s">
        <v>12044</v>
      </c>
      <c r="C200" s="19">
        <f t="shared" si="10"/>
        <v>50896</v>
      </c>
      <c r="D200" s="19" t="s">
        <v>11736</v>
      </c>
      <c r="E200" s="24" t="s">
        <v>12040</v>
      </c>
      <c r="F200" s="21" t="s">
        <v>11838</v>
      </c>
      <c r="G200" s="23"/>
      <c r="H200" s="19" t="s">
        <v>11839</v>
      </c>
      <c r="I200" s="22">
        <v>445500</v>
      </c>
      <c r="J200" s="25">
        <f t="shared" ref="J200:J263" si="12">+K200/I200</f>
        <v>0.08</v>
      </c>
      <c r="K200" s="22">
        <v>35640</v>
      </c>
      <c r="L200" s="22">
        <v>481140</v>
      </c>
      <c r="M200">
        <f>+VLOOKUP(C200,'Thanh toán '!M$6:N$1223,2,0)</f>
        <v>481140</v>
      </c>
      <c r="N200" s="38">
        <f t="shared" si="11"/>
        <v>0</v>
      </c>
    </row>
    <row r="201" spans="1:14" hidden="1" x14ac:dyDescent="0.3">
      <c r="A201" s="18">
        <v>2022</v>
      </c>
      <c r="B201" s="19" t="s">
        <v>12045</v>
      </c>
      <c r="C201" s="19">
        <f t="shared" si="10"/>
        <v>50908</v>
      </c>
      <c r="D201" s="19" t="s">
        <v>11736</v>
      </c>
      <c r="E201" s="24" t="s">
        <v>12046</v>
      </c>
      <c r="F201" s="21" t="s">
        <v>11838</v>
      </c>
      <c r="G201" s="23"/>
      <c r="H201" s="19" t="s">
        <v>11839</v>
      </c>
      <c r="I201" s="22">
        <v>594798</v>
      </c>
      <c r="J201" s="25">
        <f t="shared" si="12"/>
        <v>8.0000268998887014E-2</v>
      </c>
      <c r="K201" s="22">
        <v>47584</v>
      </c>
      <c r="L201" s="22">
        <v>642382</v>
      </c>
      <c r="M201">
        <f>+VLOOKUP(C201,'Thanh toán '!M$6:N$1223,2,0)</f>
        <v>642382</v>
      </c>
      <c r="N201" s="38">
        <f t="shared" si="11"/>
        <v>0</v>
      </c>
    </row>
    <row r="202" spans="1:14" x14ac:dyDescent="0.3">
      <c r="A202" s="18">
        <v>2022</v>
      </c>
      <c r="B202" s="19" t="s">
        <v>12047</v>
      </c>
      <c r="C202" s="19">
        <f t="shared" si="10"/>
        <v>50909</v>
      </c>
      <c r="D202" s="19" t="s">
        <v>11736</v>
      </c>
      <c r="E202" s="24" t="s">
        <v>12046</v>
      </c>
      <c r="F202" s="21" t="s">
        <v>11838</v>
      </c>
      <c r="G202" t="e">
        <f>+VLOOKUP(B202,[1]Sheet1!H$5:I$154,2,0)</f>
        <v>#N/A</v>
      </c>
      <c r="H202" s="19" t="s">
        <v>11839</v>
      </c>
      <c r="I202" s="22">
        <v>1289600</v>
      </c>
      <c r="J202" s="25">
        <f t="shared" si="12"/>
        <v>0.08</v>
      </c>
      <c r="K202" s="22">
        <v>103168</v>
      </c>
      <c r="L202" s="22">
        <v>1392768</v>
      </c>
      <c r="M202" t="e">
        <f>+VLOOKUP(C202,'Thanh toán '!M$6:N$1223,2,0)</f>
        <v>#N/A</v>
      </c>
      <c r="N202" s="38" t="e">
        <f t="shared" si="11"/>
        <v>#N/A</v>
      </c>
    </row>
    <row r="203" spans="1:14" hidden="1" x14ac:dyDescent="0.3">
      <c r="A203" s="18">
        <v>2022</v>
      </c>
      <c r="B203" s="19" t="s">
        <v>12048</v>
      </c>
      <c r="C203" s="19">
        <f t="shared" si="10"/>
        <v>50920</v>
      </c>
      <c r="D203" s="19" t="s">
        <v>11736</v>
      </c>
      <c r="E203" s="24" t="s">
        <v>12046</v>
      </c>
      <c r="F203" s="21" t="s">
        <v>11970</v>
      </c>
      <c r="G203" s="23"/>
      <c r="H203" s="19" t="s">
        <v>11971</v>
      </c>
      <c r="I203" s="22">
        <v>1289600</v>
      </c>
      <c r="J203" s="25">
        <f t="shared" si="12"/>
        <v>0.08</v>
      </c>
      <c r="K203" s="22">
        <v>103168</v>
      </c>
      <c r="L203" s="22">
        <v>1392768</v>
      </c>
      <c r="M203">
        <f>+VLOOKUP(C203,'Thanh toán '!M$6:N$1223,2,0)</f>
        <v>1392768</v>
      </c>
      <c r="N203" s="38">
        <f t="shared" si="11"/>
        <v>0</v>
      </c>
    </row>
    <row r="204" spans="1:14" hidden="1" x14ac:dyDescent="0.3">
      <c r="A204" s="18">
        <v>2022</v>
      </c>
      <c r="B204" s="19" t="s">
        <v>12049</v>
      </c>
      <c r="C204" s="19">
        <f t="shared" si="10"/>
        <v>50922</v>
      </c>
      <c r="D204" s="19" t="s">
        <v>11736</v>
      </c>
      <c r="E204" s="24" t="s">
        <v>12046</v>
      </c>
      <c r="F204" s="21" t="s">
        <v>11970</v>
      </c>
      <c r="G204" s="23"/>
      <c r="H204" s="19" t="s">
        <v>11971</v>
      </c>
      <c r="I204" s="22">
        <v>2984735</v>
      </c>
      <c r="J204" s="25">
        <f t="shared" si="12"/>
        <v>8.0000067007623799E-2</v>
      </c>
      <c r="K204" s="22">
        <v>238779</v>
      </c>
      <c r="L204" s="22">
        <v>3223514</v>
      </c>
      <c r="M204">
        <f>+VLOOKUP(C204,'Thanh toán '!M$6:N$1223,2,0)</f>
        <v>3223514</v>
      </c>
      <c r="N204" s="38">
        <f t="shared" si="11"/>
        <v>0</v>
      </c>
    </row>
    <row r="205" spans="1:14" hidden="1" x14ac:dyDescent="0.3">
      <c r="A205" s="18">
        <v>2022</v>
      </c>
      <c r="B205" s="19" t="s">
        <v>12050</v>
      </c>
      <c r="C205" s="19">
        <f t="shared" si="10"/>
        <v>50923</v>
      </c>
      <c r="D205" s="19" t="s">
        <v>11736</v>
      </c>
      <c r="E205" s="24" t="s">
        <v>12046</v>
      </c>
      <c r="F205" s="21" t="s">
        <v>11970</v>
      </c>
      <c r="G205" s="23"/>
      <c r="H205" s="19" t="s">
        <v>11971</v>
      </c>
      <c r="I205" s="22">
        <v>668250</v>
      </c>
      <c r="J205" s="25">
        <f t="shared" si="12"/>
        <v>0.08</v>
      </c>
      <c r="K205" s="22">
        <v>53460</v>
      </c>
      <c r="L205" s="22">
        <v>721710</v>
      </c>
      <c r="M205">
        <f>+VLOOKUP(C205,'Thanh toán '!M$6:N$1223,2,0)</f>
        <v>721710</v>
      </c>
      <c r="N205" s="38">
        <f t="shared" si="11"/>
        <v>0</v>
      </c>
    </row>
    <row r="206" spans="1:14" hidden="1" x14ac:dyDescent="0.3">
      <c r="A206" s="18">
        <v>2022</v>
      </c>
      <c r="B206" s="19" t="s">
        <v>12051</v>
      </c>
      <c r="C206" s="19">
        <f t="shared" si="10"/>
        <v>50924</v>
      </c>
      <c r="D206" s="19" t="s">
        <v>11736</v>
      </c>
      <c r="E206" s="24" t="s">
        <v>12046</v>
      </c>
      <c r="F206" s="21" t="s">
        <v>11970</v>
      </c>
      <c r="G206" s="23"/>
      <c r="H206" s="19" t="s">
        <v>11971</v>
      </c>
      <c r="I206" s="22">
        <v>1665870</v>
      </c>
      <c r="J206" s="25">
        <f t="shared" si="12"/>
        <v>8.0000240114774857E-2</v>
      </c>
      <c r="K206" s="22">
        <v>133270</v>
      </c>
      <c r="L206" s="22">
        <v>1799140</v>
      </c>
      <c r="M206">
        <f>+VLOOKUP(C206,'Thanh toán '!M$6:N$1223,2,0)</f>
        <v>1799140</v>
      </c>
      <c r="N206" s="38">
        <f t="shared" si="11"/>
        <v>0</v>
      </c>
    </row>
    <row r="207" spans="1:14" hidden="1" x14ac:dyDescent="0.3">
      <c r="A207" s="18">
        <v>2022</v>
      </c>
      <c r="B207" s="19" t="s">
        <v>12052</v>
      </c>
      <c r="C207" s="19">
        <f t="shared" si="10"/>
        <v>50925</v>
      </c>
      <c r="D207" s="19" t="s">
        <v>11736</v>
      </c>
      <c r="E207" s="24" t="s">
        <v>12046</v>
      </c>
      <c r="F207" s="21" t="s">
        <v>11970</v>
      </c>
      <c r="G207" s="23"/>
      <c r="H207" s="19" t="s">
        <v>11971</v>
      </c>
      <c r="I207" s="22">
        <v>1289600</v>
      </c>
      <c r="J207" s="25">
        <f t="shared" si="12"/>
        <v>0.08</v>
      </c>
      <c r="K207" s="22">
        <v>103168</v>
      </c>
      <c r="L207" s="22">
        <v>1392768</v>
      </c>
      <c r="M207">
        <f>+VLOOKUP(C207,'Thanh toán '!M$6:N$1223,2,0)</f>
        <v>1392768</v>
      </c>
      <c r="N207" s="38">
        <f t="shared" si="11"/>
        <v>0</v>
      </c>
    </row>
    <row r="208" spans="1:14" hidden="1" x14ac:dyDescent="0.3">
      <c r="A208" s="18">
        <v>2022</v>
      </c>
      <c r="B208" s="19" t="s">
        <v>12053</v>
      </c>
      <c r="C208" s="19">
        <f t="shared" si="10"/>
        <v>50926</v>
      </c>
      <c r="D208" s="19" t="s">
        <v>11736</v>
      </c>
      <c r="E208" s="24" t="s">
        <v>12046</v>
      </c>
      <c r="F208" s="21" t="s">
        <v>11970</v>
      </c>
      <c r="G208" s="23"/>
      <c r="H208" s="19" t="s">
        <v>11971</v>
      </c>
      <c r="I208" s="22">
        <v>555290</v>
      </c>
      <c r="J208" s="25">
        <f t="shared" si="12"/>
        <v>7.9999639827837712E-2</v>
      </c>
      <c r="K208" s="22">
        <v>44423</v>
      </c>
      <c r="L208" s="22">
        <v>599713</v>
      </c>
      <c r="M208">
        <f>+VLOOKUP(C208,'Thanh toán '!M$6:N$1223,2,0)</f>
        <v>599713</v>
      </c>
      <c r="N208" s="38">
        <f t="shared" si="11"/>
        <v>0</v>
      </c>
    </row>
    <row r="209" spans="1:14" hidden="1" x14ac:dyDescent="0.3">
      <c r="A209" s="18">
        <v>2022</v>
      </c>
      <c r="B209" s="19" t="s">
        <v>12054</v>
      </c>
      <c r="C209" s="19">
        <f t="shared" si="10"/>
        <v>50927</v>
      </c>
      <c r="D209" s="19" t="s">
        <v>11736</v>
      </c>
      <c r="E209" s="24" t="s">
        <v>12046</v>
      </c>
      <c r="F209" s="21" t="s">
        <v>11970</v>
      </c>
      <c r="G209" s="23"/>
      <c r="H209" s="19" t="s">
        <v>11971</v>
      </c>
      <c r="I209" s="22">
        <v>1289600</v>
      </c>
      <c r="J209" s="25">
        <f t="shared" si="12"/>
        <v>0.08</v>
      </c>
      <c r="K209" s="22">
        <v>103168</v>
      </c>
      <c r="L209" s="22">
        <v>1392768</v>
      </c>
      <c r="M209">
        <f>+VLOOKUP(C209,'Thanh toán '!M$6:N$1223,2,0)</f>
        <v>1392768</v>
      </c>
      <c r="N209" s="38">
        <f t="shared" si="11"/>
        <v>0</v>
      </c>
    </row>
    <row r="210" spans="1:14" hidden="1" x14ac:dyDescent="0.3">
      <c r="A210" s="18">
        <v>2022</v>
      </c>
      <c r="B210" s="19" t="s">
        <v>12055</v>
      </c>
      <c r="C210" s="19">
        <f t="shared" si="10"/>
        <v>50928</v>
      </c>
      <c r="D210" s="19" t="s">
        <v>11736</v>
      </c>
      <c r="E210" s="24" t="s">
        <v>12046</v>
      </c>
      <c r="F210" s="21" t="s">
        <v>11970</v>
      </c>
      <c r="G210" s="23"/>
      <c r="H210" s="19" t="s">
        <v>11971</v>
      </c>
      <c r="I210" s="22">
        <v>922445</v>
      </c>
      <c r="J210" s="25">
        <f t="shared" si="12"/>
        <v>8.0000433630189327E-2</v>
      </c>
      <c r="K210" s="22">
        <v>73796</v>
      </c>
      <c r="L210" s="22">
        <v>996241</v>
      </c>
      <c r="M210">
        <f>+VLOOKUP(C210,'Thanh toán '!M$6:N$1223,2,0)</f>
        <v>996241</v>
      </c>
      <c r="N210" s="38">
        <f t="shared" si="11"/>
        <v>0</v>
      </c>
    </row>
    <row r="211" spans="1:14" hidden="1" x14ac:dyDescent="0.3">
      <c r="A211" s="18">
        <v>2022</v>
      </c>
      <c r="B211" s="19" t="s">
        <v>12056</v>
      </c>
      <c r="C211" s="19">
        <f t="shared" si="10"/>
        <v>50929</v>
      </c>
      <c r="D211" s="19" t="s">
        <v>11736</v>
      </c>
      <c r="E211" s="24" t="s">
        <v>12046</v>
      </c>
      <c r="F211" s="21" t="s">
        <v>11970</v>
      </c>
      <c r="G211" s="23"/>
      <c r="H211" s="19" t="s">
        <v>11971</v>
      </c>
      <c r="I211" s="22">
        <v>618065</v>
      </c>
      <c r="J211" s="25">
        <f t="shared" si="12"/>
        <v>7.9999676409439141E-2</v>
      </c>
      <c r="K211" s="22">
        <v>49445</v>
      </c>
      <c r="L211" s="22">
        <v>667510</v>
      </c>
      <c r="M211">
        <f>+VLOOKUP(C211,'Thanh toán '!M$6:N$1223,2,0)</f>
        <v>667510</v>
      </c>
      <c r="N211" s="38">
        <f t="shared" si="11"/>
        <v>0</v>
      </c>
    </row>
    <row r="212" spans="1:14" hidden="1" x14ac:dyDescent="0.3">
      <c r="A212" s="18">
        <v>2022</v>
      </c>
      <c r="B212" s="19" t="s">
        <v>12057</v>
      </c>
      <c r="C212" s="19">
        <f t="shared" si="10"/>
        <v>50930</v>
      </c>
      <c r="D212" s="19" t="s">
        <v>11736</v>
      </c>
      <c r="E212" s="24" t="s">
        <v>12046</v>
      </c>
      <c r="F212" s="21" t="s">
        <v>11970</v>
      </c>
      <c r="G212" s="23"/>
      <c r="H212" s="19" t="s">
        <v>11971</v>
      </c>
      <c r="I212" s="22">
        <v>1289600</v>
      </c>
      <c r="J212" s="25">
        <f t="shared" si="12"/>
        <v>0.08</v>
      </c>
      <c r="K212" s="22">
        <v>103168</v>
      </c>
      <c r="L212" s="22">
        <v>1392768</v>
      </c>
      <c r="M212">
        <f>+VLOOKUP(C212,'Thanh toán '!M$6:N$1223,2,0)</f>
        <v>1392768</v>
      </c>
      <c r="N212" s="38">
        <f t="shared" si="11"/>
        <v>0</v>
      </c>
    </row>
    <row r="213" spans="1:14" hidden="1" x14ac:dyDescent="0.3">
      <c r="A213" s="18">
        <v>2022</v>
      </c>
      <c r="B213" s="19" t="s">
        <v>12058</v>
      </c>
      <c r="C213" s="19">
        <f t="shared" si="10"/>
        <v>50931</v>
      </c>
      <c r="D213" s="19" t="s">
        <v>11736</v>
      </c>
      <c r="E213" s="24" t="s">
        <v>12046</v>
      </c>
      <c r="F213" s="21" t="s">
        <v>11970</v>
      </c>
      <c r="G213" s="23"/>
      <c r="H213" s="19" t="s">
        <v>11971</v>
      </c>
      <c r="I213" s="22">
        <v>1106934</v>
      </c>
      <c r="J213" s="25">
        <f t="shared" si="12"/>
        <v>8.0000252950943776E-2</v>
      </c>
      <c r="K213" s="22">
        <v>88555</v>
      </c>
      <c r="L213" s="22">
        <v>1195489</v>
      </c>
      <c r="M213">
        <f>+VLOOKUP(C213,'Thanh toán '!M$6:N$1223,2,0)</f>
        <v>1195489</v>
      </c>
      <c r="N213" s="38">
        <f t="shared" si="11"/>
        <v>0</v>
      </c>
    </row>
    <row r="214" spans="1:14" hidden="1" x14ac:dyDescent="0.3">
      <c r="A214" s="18">
        <v>2022</v>
      </c>
      <c r="B214" s="19" t="s">
        <v>12059</v>
      </c>
      <c r="C214" s="19">
        <f t="shared" si="10"/>
        <v>50932</v>
      </c>
      <c r="D214" s="19" t="s">
        <v>11736</v>
      </c>
      <c r="E214" s="24" t="s">
        <v>12046</v>
      </c>
      <c r="F214" s="21" t="s">
        <v>11970</v>
      </c>
      <c r="G214" s="23"/>
      <c r="H214" s="19" t="s">
        <v>11971</v>
      </c>
      <c r="I214" s="22">
        <v>1289600</v>
      </c>
      <c r="J214" s="25">
        <f t="shared" si="12"/>
        <v>0.08</v>
      </c>
      <c r="K214" s="22">
        <v>103168</v>
      </c>
      <c r="L214" s="22">
        <v>1392768</v>
      </c>
      <c r="M214">
        <f>+VLOOKUP(C214,'Thanh toán '!M$6:N$1223,2,0)</f>
        <v>1392768</v>
      </c>
      <c r="N214" s="38">
        <f t="shared" si="11"/>
        <v>0</v>
      </c>
    </row>
    <row r="215" spans="1:14" hidden="1" x14ac:dyDescent="0.3">
      <c r="A215" s="18">
        <v>2022</v>
      </c>
      <c r="B215" s="19" t="s">
        <v>12060</v>
      </c>
      <c r="C215" s="19">
        <f t="shared" si="10"/>
        <v>50933</v>
      </c>
      <c r="D215" s="19" t="s">
        <v>11736</v>
      </c>
      <c r="E215" s="24" t="s">
        <v>12046</v>
      </c>
      <c r="F215" s="21" t="s">
        <v>11970</v>
      </c>
      <c r="G215" s="23"/>
      <c r="H215" s="19" t="s">
        <v>11971</v>
      </c>
      <c r="I215" s="22">
        <v>367155</v>
      </c>
      <c r="J215" s="25">
        <f t="shared" si="12"/>
        <v>7.9998910541869236E-2</v>
      </c>
      <c r="K215" s="22">
        <v>29372</v>
      </c>
      <c r="L215" s="22">
        <v>396527</v>
      </c>
      <c r="M215">
        <f>+VLOOKUP(C215,'Thanh toán '!M$6:N$1223,2,0)</f>
        <v>396527</v>
      </c>
      <c r="N215" s="38">
        <f t="shared" si="11"/>
        <v>0</v>
      </c>
    </row>
    <row r="216" spans="1:14" hidden="1" x14ac:dyDescent="0.3">
      <c r="A216" s="18">
        <v>2022</v>
      </c>
      <c r="B216" s="19" t="s">
        <v>12061</v>
      </c>
      <c r="C216" s="19">
        <f t="shared" si="10"/>
        <v>50934</v>
      </c>
      <c r="D216" s="19" t="s">
        <v>11736</v>
      </c>
      <c r="E216" s="24" t="s">
        <v>12046</v>
      </c>
      <c r="F216" s="21" t="s">
        <v>11970</v>
      </c>
      <c r="G216" s="23"/>
      <c r="H216" s="19" t="s">
        <v>11971</v>
      </c>
      <c r="I216" s="22">
        <v>367155</v>
      </c>
      <c r="J216" s="25">
        <f t="shared" si="12"/>
        <v>7.9998910541869236E-2</v>
      </c>
      <c r="K216" s="22">
        <v>29372</v>
      </c>
      <c r="L216" s="22">
        <v>396527</v>
      </c>
      <c r="M216">
        <f>+VLOOKUP(C216,'Thanh toán '!M$6:N$1223,2,0)</f>
        <v>396527</v>
      </c>
      <c r="N216" s="38">
        <f t="shared" si="11"/>
        <v>0</v>
      </c>
    </row>
    <row r="217" spans="1:14" hidden="1" x14ac:dyDescent="0.3">
      <c r="A217" s="18">
        <v>2022</v>
      </c>
      <c r="B217" s="19" t="s">
        <v>12062</v>
      </c>
      <c r="C217" s="19">
        <f t="shared" si="10"/>
        <v>50935</v>
      </c>
      <c r="D217" s="19" t="s">
        <v>11736</v>
      </c>
      <c r="E217" s="24" t="s">
        <v>12046</v>
      </c>
      <c r="F217" s="21" t="s">
        <v>11970</v>
      </c>
      <c r="G217" s="23"/>
      <c r="H217" s="19" t="s">
        <v>11971</v>
      </c>
      <c r="I217" s="22">
        <v>922445</v>
      </c>
      <c r="J217" s="25">
        <f t="shared" si="12"/>
        <v>8.0000433630189327E-2</v>
      </c>
      <c r="K217" s="22">
        <v>73796</v>
      </c>
      <c r="L217" s="22">
        <v>996241</v>
      </c>
      <c r="M217">
        <f>+VLOOKUP(C217,'Thanh toán '!M$6:N$1223,2,0)</f>
        <v>996241</v>
      </c>
      <c r="N217" s="38">
        <f t="shared" si="11"/>
        <v>0</v>
      </c>
    </row>
    <row r="218" spans="1:14" hidden="1" x14ac:dyDescent="0.3">
      <c r="A218" s="18">
        <v>2022</v>
      </c>
      <c r="B218" s="19" t="s">
        <v>12063</v>
      </c>
      <c r="C218" s="19">
        <f t="shared" si="10"/>
        <v>50979</v>
      </c>
      <c r="D218" s="19" t="s">
        <v>11736</v>
      </c>
      <c r="E218" s="24" t="s">
        <v>12064</v>
      </c>
      <c r="F218" s="21" t="s">
        <v>12026</v>
      </c>
      <c r="G218" s="23"/>
      <c r="H218" s="19" t="s">
        <v>12027</v>
      </c>
      <c r="I218" s="22">
        <v>1289600</v>
      </c>
      <c r="J218" s="25">
        <f t="shared" si="12"/>
        <v>0.08</v>
      </c>
      <c r="K218" s="22">
        <v>103168</v>
      </c>
      <c r="L218" s="22">
        <v>1392768</v>
      </c>
      <c r="M218">
        <f>+VLOOKUP(C218,'Thanh toán '!M$6:N$1223,2,0)</f>
        <v>1392768</v>
      </c>
      <c r="N218" s="38">
        <f t="shared" si="11"/>
        <v>0</v>
      </c>
    </row>
    <row r="219" spans="1:14" hidden="1" x14ac:dyDescent="0.3">
      <c r="A219" s="18">
        <v>2022</v>
      </c>
      <c r="B219" s="19" t="s">
        <v>12065</v>
      </c>
      <c r="C219" s="19">
        <f t="shared" si="10"/>
        <v>51017</v>
      </c>
      <c r="D219" s="19" t="s">
        <v>11736</v>
      </c>
      <c r="E219" s="24" t="s">
        <v>12066</v>
      </c>
      <c r="F219" s="21" t="s">
        <v>12026</v>
      </c>
      <c r="G219" s="23"/>
      <c r="H219" s="19" t="s">
        <v>12027</v>
      </c>
      <c r="I219" s="22">
        <v>1648445</v>
      </c>
      <c r="J219" s="25">
        <f t="shared" si="12"/>
        <v>8.0000242652924422E-2</v>
      </c>
      <c r="K219" s="22">
        <v>131876</v>
      </c>
      <c r="L219" s="22">
        <v>1780321</v>
      </c>
      <c r="M219">
        <f>+VLOOKUP(C219,'Thanh toán '!M$6:N$1223,2,0)</f>
        <v>1780321</v>
      </c>
      <c r="N219" s="38">
        <f t="shared" si="11"/>
        <v>0</v>
      </c>
    </row>
    <row r="220" spans="1:14" hidden="1" x14ac:dyDescent="0.3">
      <c r="A220" s="18">
        <v>2022</v>
      </c>
      <c r="B220" s="19" t="s">
        <v>12067</v>
      </c>
      <c r="C220" s="19">
        <f t="shared" si="10"/>
        <v>51018</v>
      </c>
      <c r="D220" s="19" t="s">
        <v>11736</v>
      </c>
      <c r="E220" s="24" t="s">
        <v>12066</v>
      </c>
      <c r="F220" s="21" t="s">
        <v>12026</v>
      </c>
      <c r="G220" s="23"/>
      <c r="H220" s="19" t="s">
        <v>12027</v>
      </c>
      <c r="I220" s="22">
        <v>922445</v>
      </c>
      <c r="J220" s="25">
        <f t="shared" si="12"/>
        <v>8.0000433630189327E-2</v>
      </c>
      <c r="K220" s="22">
        <v>73796</v>
      </c>
      <c r="L220" s="22">
        <v>996241</v>
      </c>
      <c r="M220">
        <f>+VLOOKUP(C220,'Thanh toán '!M$6:N$1223,2,0)</f>
        <v>996241</v>
      </c>
      <c r="N220" s="38">
        <f t="shared" si="11"/>
        <v>0</v>
      </c>
    </row>
    <row r="221" spans="1:14" hidden="1" x14ac:dyDescent="0.3">
      <c r="A221" s="18">
        <v>2022</v>
      </c>
      <c r="B221" s="19" t="s">
        <v>12068</v>
      </c>
      <c r="C221" s="19">
        <f t="shared" si="10"/>
        <v>51019</v>
      </c>
      <c r="D221" s="19" t="s">
        <v>11736</v>
      </c>
      <c r="E221" s="24" t="s">
        <v>12066</v>
      </c>
      <c r="F221" s="21" t="s">
        <v>12026</v>
      </c>
      <c r="G221" s="23"/>
      <c r="H221" s="19" t="s">
        <v>12027</v>
      </c>
      <c r="I221" s="22">
        <v>726000</v>
      </c>
      <c r="J221" s="25">
        <f t="shared" si="12"/>
        <v>0.08</v>
      </c>
      <c r="K221" s="22">
        <v>58080</v>
      </c>
      <c r="L221" s="22">
        <v>784080</v>
      </c>
      <c r="M221">
        <f>+VLOOKUP(C221,'Thanh toán '!M$6:N$1223,2,0)</f>
        <v>784080</v>
      </c>
      <c r="N221" s="38">
        <f t="shared" si="11"/>
        <v>0</v>
      </c>
    </row>
    <row r="222" spans="1:14" hidden="1" x14ac:dyDescent="0.3">
      <c r="A222" s="18">
        <v>2022</v>
      </c>
      <c r="B222" s="19" t="s">
        <v>12069</v>
      </c>
      <c r="C222" s="19">
        <f t="shared" si="10"/>
        <v>51020</v>
      </c>
      <c r="D222" s="19" t="s">
        <v>11736</v>
      </c>
      <c r="E222" s="24" t="s">
        <v>12066</v>
      </c>
      <c r="F222" s="21" t="s">
        <v>12026</v>
      </c>
      <c r="G222" s="23"/>
      <c r="H222" s="19" t="s">
        <v>12027</v>
      </c>
      <c r="I222" s="22">
        <v>1289600</v>
      </c>
      <c r="J222" s="25">
        <f t="shared" si="12"/>
        <v>0.08</v>
      </c>
      <c r="K222" s="22">
        <v>103168</v>
      </c>
      <c r="L222" s="22">
        <v>1392768</v>
      </c>
      <c r="M222">
        <f>+VLOOKUP(C222,'Thanh toán '!M$6:N$1223,2,0)</f>
        <v>1392768</v>
      </c>
      <c r="N222" s="38">
        <f t="shared" si="11"/>
        <v>0</v>
      </c>
    </row>
    <row r="223" spans="1:14" hidden="1" x14ac:dyDescent="0.3">
      <c r="A223" s="18">
        <v>2022</v>
      </c>
      <c r="B223" s="19" t="s">
        <v>12070</v>
      </c>
      <c r="C223" s="19">
        <f t="shared" si="10"/>
        <v>51021</v>
      </c>
      <c r="D223" s="19" t="s">
        <v>11736</v>
      </c>
      <c r="E223" s="24" t="s">
        <v>12066</v>
      </c>
      <c r="F223" s="21" t="s">
        <v>12026</v>
      </c>
      <c r="G223" s="23"/>
      <c r="H223" s="19" t="s">
        <v>12027</v>
      </c>
      <c r="I223" s="22">
        <v>618065</v>
      </c>
      <c r="J223" s="25">
        <f t="shared" si="12"/>
        <v>7.9999676409439141E-2</v>
      </c>
      <c r="K223" s="22">
        <v>49445</v>
      </c>
      <c r="L223" s="22">
        <v>667510</v>
      </c>
      <c r="M223">
        <f>+VLOOKUP(C223,'Thanh toán '!M$6:N$1223,2,0)</f>
        <v>667510</v>
      </c>
      <c r="N223" s="38">
        <f t="shared" si="11"/>
        <v>0</v>
      </c>
    </row>
    <row r="224" spans="1:14" hidden="1" x14ac:dyDescent="0.3">
      <c r="A224" s="18">
        <v>2022</v>
      </c>
      <c r="B224" s="19" t="s">
        <v>12071</v>
      </c>
      <c r="C224" s="19">
        <f t="shared" si="10"/>
        <v>51079</v>
      </c>
      <c r="D224" s="19" t="s">
        <v>11736</v>
      </c>
      <c r="E224" s="24" t="s">
        <v>12072</v>
      </c>
      <c r="F224" s="21" t="s">
        <v>11799</v>
      </c>
      <c r="G224" s="23"/>
      <c r="H224" s="19" t="s">
        <v>11725</v>
      </c>
      <c r="I224" s="22">
        <v>1289600</v>
      </c>
      <c r="J224" s="25">
        <f t="shared" si="12"/>
        <v>0.08</v>
      </c>
      <c r="K224" s="22">
        <v>103168</v>
      </c>
      <c r="L224" s="22">
        <v>1392768</v>
      </c>
      <c r="M224">
        <f>+VLOOKUP(C224,'Thanh toán '!M$6:N$1223,2,0)</f>
        <v>1392768</v>
      </c>
      <c r="N224" s="38">
        <f t="shared" si="11"/>
        <v>0</v>
      </c>
    </row>
    <row r="225" spans="1:14" hidden="1" x14ac:dyDescent="0.3">
      <c r="A225" s="18">
        <v>2022</v>
      </c>
      <c r="B225" s="19" t="s">
        <v>12073</v>
      </c>
      <c r="C225" s="19">
        <f t="shared" si="10"/>
        <v>51122</v>
      </c>
      <c r="D225" s="19" t="s">
        <v>11736</v>
      </c>
      <c r="E225" s="24" t="s">
        <v>12072</v>
      </c>
      <c r="F225" s="21" t="s">
        <v>11799</v>
      </c>
      <c r="G225" s="23"/>
      <c r="H225" s="19" t="s">
        <v>11725</v>
      </c>
      <c r="I225" s="22">
        <v>655842</v>
      </c>
      <c r="J225" s="25">
        <f t="shared" si="12"/>
        <v>7.9999451087304566E-2</v>
      </c>
      <c r="K225" s="22">
        <v>52467</v>
      </c>
      <c r="L225" s="22">
        <v>708309</v>
      </c>
      <c r="M225">
        <f>+VLOOKUP(C225,'Thanh toán '!M$6:N$1223,2,0)</f>
        <v>708309</v>
      </c>
      <c r="N225" s="38">
        <f t="shared" si="11"/>
        <v>0</v>
      </c>
    </row>
    <row r="226" spans="1:14" hidden="1" x14ac:dyDescent="0.3">
      <c r="A226" s="18">
        <v>2022</v>
      </c>
      <c r="B226" s="19" t="s">
        <v>12074</v>
      </c>
      <c r="C226" s="19">
        <f t="shared" si="10"/>
        <v>51123</v>
      </c>
      <c r="D226" s="19" t="s">
        <v>11736</v>
      </c>
      <c r="E226" s="24" t="s">
        <v>12072</v>
      </c>
      <c r="F226" s="21" t="s">
        <v>11799</v>
      </c>
      <c r="G226" s="23"/>
      <c r="H226" s="19" t="s">
        <v>11725</v>
      </c>
      <c r="I226" s="22">
        <v>1289600</v>
      </c>
      <c r="J226" s="25">
        <f t="shared" si="12"/>
        <v>0.08</v>
      </c>
      <c r="K226" s="22">
        <v>103168</v>
      </c>
      <c r="L226" s="22">
        <v>1392768</v>
      </c>
      <c r="M226">
        <f>+VLOOKUP(C226,'Thanh toán '!M$6:N$1223,2,0)</f>
        <v>1392768</v>
      </c>
      <c r="N226" s="38">
        <f t="shared" si="11"/>
        <v>0</v>
      </c>
    </row>
    <row r="227" spans="1:14" hidden="1" x14ac:dyDescent="0.3">
      <c r="A227" s="18">
        <v>2022</v>
      </c>
      <c r="B227" s="19" t="s">
        <v>12075</v>
      </c>
      <c r="C227" s="19">
        <f t="shared" si="10"/>
        <v>51128</v>
      </c>
      <c r="D227" s="19" t="s">
        <v>11736</v>
      </c>
      <c r="E227" s="24" t="s">
        <v>12072</v>
      </c>
      <c r="F227" s="21" t="s">
        <v>11799</v>
      </c>
      <c r="G227" s="23"/>
      <c r="H227" s="19" t="s">
        <v>11725</v>
      </c>
      <c r="I227" s="22">
        <v>1844890</v>
      </c>
      <c r="J227" s="25">
        <f t="shared" si="12"/>
        <v>7.999989159245266E-2</v>
      </c>
      <c r="K227" s="22">
        <v>147591</v>
      </c>
      <c r="L227" s="22">
        <v>1992481</v>
      </c>
      <c r="M227">
        <f>+VLOOKUP(C227,'Thanh toán '!M$6:N$1223,2,0)</f>
        <v>1992481</v>
      </c>
      <c r="N227" s="38">
        <f t="shared" si="11"/>
        <v>0</v>
      </c>
    </row>
    <row r="228" spans="1:14" hidden="1" x14ac:dyDescent="0.3">
      <c r="A228" s="18">
        <v>2022</v>
      </c>
      <c r="B228" s="19" t="s">
        <v>12076</v>
      </c>
      <c r="C228" s="19">
        <f t="shared" si="10"/>
        <v>51129</v>
      </c>
      <c r="D228" s="19" t="s">
        <v>11736</v>
      </c>
      <c r="E228" s="24" t="s">
        <v>12072</v>
      </c>
      <c r="F228" s="21" t="s">
        <v>11799</v>
      </c>
      <c r="G228" s="23"/>
      <c r="H228" s="19" t="s">
        <v>11725</v>
      </c>
      <c r="I228" s="22">
        <v>922445</v>
      </c>
      <c r="J228" s="25">
        <f t="shared" si="12"/>
        <v>8.0000433630189327E-2</v>
      </c>
      <c r="K228" s="22">
        <v>73796</v>
      </c>
      <c r="L228" s="22">
        <v>996241</v>
      </c>
      <c r="M228">
        <f>+VLOOKUP(C228,'Thanh toán '!M$6:N$1223,2,0)</f>
        <v>996241</v>
      </c>
      <c r="N228" s="38">
        <f t="shared" si="11"/>
        <v>0</v>
      </c>
    </row>
    <row r="229" spans="1:14" hidden="1" x14ac:dyDescent="0.3">
      <c r="A229" s="18">
        <v>2022</v>
      </c>
      <c r="B229" s="19" t="s">
        <v>12077</v>
      </c>
      <c r="C229" s="19">
        <f t="shared" si="10"/>
        <v>51133</v>
      </c>
      <c r="D229" s="19" t="s">
        <v>11736</v>
      </c>
      <c r="E229" s="24" t="s">
        <v>12072</v>
      </c>
      <c r="F229" s="21" t="s">
        <v>11799</v>
      </c>
      <c r="G229" s="23"/>
      <c r="H229" s="19" t="s">
        <v>11725</v>
      </c>
      <c r="I229" s="22">
        <v>2642608</v>
      </c>
      <c r="J229" s="25">
        <f t="shared" si="12"/>
        <v>8.0000136229058563E-2</v>
      </c>
      <c r="K229" s="22">
        <v>211409</v>
      </c>
      <c r="L229" s="22">
        <v>2854017</v>
      </c>
      <c r="M229">
        <f>+VLOOKUP(C229,'Thanh toán '!M$6:N$1223,2,0)</f>
        <v>2854017</v>
      </c>
      <c r="N229" s="38">
        <f t="shared" si="11"/>
        <v>0</v>
      </c>
    </row>
    <row r="230" spans="1:14" hidden="1" x14ac:dyDescent="0.3">
      <c r="A230" s="18">
        <v>2022</v>
      </c>
      <c r="B230" s="19" t="s">
        <v>12078</v>
      </c>
      <c r="C230" s="19">
        <f t="shared" si="10"/>
        <v>51135</v>
      </c>
      <c r="D230" s="19" t="s">
        <v>11736</v>
      </c>
      <c r="E230" s="24" t="s">
        <v>12072</v>
      </c>
      <c r="F230" s="21" t="s">
        <v>11799</v>
      </c>
      <c r="G230" s="23"/>
      <c r="H230" s="19" t="s">
        <v>11725</v>
      </c>
      <c r="I230" s="22">
        <v>1289600</v>
      </c>
      <c r="J230" s="25">
        <f t="shared" si="12"/>
        <v>0.08</v>
      </c>
      <c r="K230" s="22">
        <v>103168</v>
      </c>
      <c r="L230" s="22">
        <v>1392768</v>
      </c>
      <c r="M230">
        <f>+VLOOKUP(C230,'Thanh toán '!M$6:N$1223,2,0)</f>
        <v>1392768</v>
      </c>
      <c r="N230" s="38">
        <f t="shared" si="11"/>
        <v>0</v>
      </c>
    </row>
    <row r="231" spans="1:14" hidden="1" x14ac:dyDescent="0.3">
      <c r="A231" s="18">
        <v>2022</v>
      </c>
      <c r="B231" s="19" t="s">
        <v>12079</v>
      </c>
      <c r="C231" s="19">
        <f t="shared" si="10"/>
        <v>51164</v>
      </c>
      <c r="D231" s="19" t="s">
        <v>11736</v>
      </c>
      <c r="E231" s="24" t="s">
        <v>12072</v>
      </c>
      <c r="F231" s="21" t="s">
        <v>11799</v>
      </c>
      <c r="G231" s="23"/>
      <c r="H231" s="19" t="s">
        <v>11725</v>
      </c>
      <c r="I231" s="22">
        <v>1289600</v>
      </c>
      <c r="J231" s="25">
        <f t="shared" si="12"/>
        <v>0.08</v>
      </c>
      <c r="K231" s="22">
        <v>103168</v>
      </c>
      <c r="L231" s="22">
        <v>1392768</v>
      </c>
      <c r="M231">
        <f>+VLOOKUP(C231,'Thanh toán '!M$6:N$1223,2,0)</f>
        <v>1392768</v>
      </c>
      <c r="N231" s="38">
        <f t="shared" si="11"/>
        <v>0</v>
      </c>
    </row>
    <row r="232" spans="1:14" hidden="1" x14ac:dyDescent="0.3">
      <c r="A232" s="18">
        <v>2022</v>
      </c>
      <c r="B232" s="19" t="s">
        <v>12080</v>
      </c>
      <c r="C232" s="19">
        <f t="shared" si="10"/>
        <v>51169</v>
      </c>
      <c r="D232" s="19" t="s">
        <v>11736</v>
      </c>
      <c r="E232" s="24" t="s">
        <v>12072</v>
      </c>
      <c r="F232" s="21" t="s">
        <v>11799</v>
      </c>
      <c r="G232" s="23"/>
      <c r="H232" s="19" t="s">
        <v>11725</v>
      </c>
      <c r="I232" s="22">
        <v>922445</v>
      </c>
      <c r="J232" s="25">
        <f t="shared" si="12"/>
        <v>8.0000433630189327E-2</v>
      </c>
      <c r="K232" s="22">
        <v>73796</v>
      </c>
      <c r="L232" s="22">
        <v>996241</v>
      </c>
      <c r="M232">
        <f>+VLOOKUP(C232,'Thanh toán '!M$6:N$1223,2,0)</f>
        <v>996241</v>
      </c>
      <c r="N232" s="38">
        <f t="shared" si="11"/>
        <v>0</v>
      </c>
    </row>
    <row r="233" spans="1:14" hidden="1" x14ac:dyDescent="0.3">
      <c r="A233" s="18">
        <v>2022</v>
      </c>
      <c r="B233" s="19" t="s">
        <v>12081</v>
      </c>
      <c r="C233" s="19">
        <f t="shared" si="10"/>
        <v>51198</v>
      </c>
      <c r="D233" s="19" t="s">
        <v>11736</v>
      </c>
      <c r="E233" s="24" t="s">
        <v>12082</v>
      </c>
      <c r="F233" s="21" t="s">
        <v>11799</v>
      </c>
      <c r="G233" s="23"/>
      <c r="H233" s="19" t="s">
        <v>11725</v>
      </c>
      <c r="I233" s="22">
        <v>1289600</v>
      </c>
      <c r="J233" s="25">
        <f t="shared" si="12"/>
        <v>0.08</v>
      </c>
      <c r="K233" s="22">
        <v>103168</v>
      </c>
      <c r="L233" s="22">
        <v>1392768</v>
      </c>
      <c r="M233">
        <f>+VLOOKUP(C233,'Thanh toán '!M$6:N$1223,2,0)</f>
        <v>1392768</v>
      </c>
      <c r="N233" s="38">
        <f t="shared" si="11"/>
        <v>0</v>
      </c>
    </row>
    <row r="234" spans="1:14" hidden="1" x14ac:dyDescent="0.3">
      <c r="A234" s="18">
        <v>2022</v>
      </c>
      <c r="B234" s="19" t="s">
        <v>12083</v>
      </c>
      <c r="C234" s="19">
        <f t="shared" si="10"/>
        <v>51204</v>
      </c>
      <c r="D234" s="19" t="s">
        <v>11736</v>
      </c>
      <c r="E234" s="24" t="s">
        <v>12082</v>
      </c>
      <c r="F234" s="21" t="s">
        <v>11799</v>
      </c>
      <c r="G234" s="23"/>
      <c r="H234" s="19" t="s">
        <v>11725</v>
      </c>
      <c r="I234" s="22">
        <v>922445</v>
      </c>
      <c r="J234" s="25">
        <f t="shared" si="12"/>
        <v>8.0000433630189327E-2</v>
      </c>
      <c r="K234" s="22">
        <v>73796</v>
      </c>
      <c r="L234" s="22">
        <v>996241</v>
      </c>
      <c r="M234">
        <f>+VLOOKUP(C234,'Thanh toán '!M$6:N$1223,2,0)</f>
        <v>996241</v>
      </c>
      <c r="N234" s="38">
        <f t="shared" si="11"/>
        <v>0</v>
      </c>
    </row>
    <row r="235" spans="1:14" hidden="1" x14ac:dyDescent="0.3">
      <c r="A235" s="18">
        <v>2022</v>
      </c>
      <c r="B235" s="19" t="s">
        <v>12084</v>
      </c>
      <c r="C235" s="19">
        <f t="shared" si="10"/>
        <v>51205</v>
      </c>
      <c r="D235" s="19" t="s">
        <v>11736</v>
      </c>
      <c r="E235" s="24" t="s">
        <v>12082</v>
      </c>
      <c r="F235" s="21" t="s">
        <v>11799</v>
      </c>
      <c r="G235" s="23"/>
      <c r="H235" s="19" t="s">
        <v>11725</v>
      </c>
      <c r="I235" s="22">
        <v>361968</v>
      </c>
      <c r="J235" s="25">
        <f t="shared" si="12"/>
        <v>7.9998784422932415E-2</v>
      </c>
      <c r="K235" s="22">
        <v>28957</v>
      </c>
      <c r="L235" s="22">
        <v>390925</v>
      </c>
      <c r="M235">
        <f>+VLOOKUP(C235,'Thanh toán '!M$6:N$1223,2,0)</f>
        <v>390925</v>
      </c>
      <c r="N235" s="38">
        <f t="shared" si="11"/>
        <v>0</v>
      </c>
    </row>
    <row r="236" spans="1:14" hidden="1" x14ac:dyDescent="0.3">
      <c r="A236" s="18">
        <v>2022</v>
      </c>
      <c r="B236" s="19" t="s">
        <v>12085</v>
      </c>
      <c r="C236" s="19">
        <f t="shared" si="10"/>
        <v>51220</v>
      </c>
      <c r="D236" s="19" t="s">
        <v>11736</v>
      </c>
      <c r="E236" s="24" t="s">
        <v>12082</v>
      </c>
      <c r="F236" s="21" t="s">
        <v>11799</v>
      </c>
      <c r="G236" s="23"/>
      <c r="H236" s="19" t="s">
        <v>11725</v>
      </c>
      <c r="I236" s="22">
        <v>1289600</v>
      </c>
      <c r="J236" s="25">
        <f t="shared" si="12"/>
        <v>0.08</v>
      </c>
      <c r="K236" s="22">
        <v>103168</v>
      </c>
      <c r="L236" s="22">
        <v>1392768</v>
      </c>
      <c r="M236">
        <f>+VLOOKUP(C236,'Thanh toán '!M$6:N$1223,2,0)</f>
        <v>1392768</v>
      </c>
      <c r="N236" s="38">
        <f t="shared" si="11"/>
        <v>0</v>
      </c>
    </row>
    <row r="237" spans="1:14" hidden="1" x14ac:dyDescent="0.3">
      <c r="A237" s="18">
        <v>2022</v>
      </c>
      <c r="B237" s="19" t="s">
        <v>12086</v>
      </c>
      <c r="C237" s="19">
        <f t="shared" si="10"/>
        <v>51234</v>
      </c>
      <c r="D237" s="19" t="s">
        <v>11736</v>
      </c>
      <c r="E237" s="24" t="s">
        <v>12082</v>
      </c>
      <c r="F237" s="21" t="s">
        <v>11799</v>
      </c>
      <c r="G237" s="23"/>
      <c r="H237" s="19" t="s">
        <v>11725</v>
      </c>
      <c r="I237" s="22">
        <v>1289600</v>
      </c>
      <c r="J237" s="25">
        <f t="shared" si="12"/>
        <v>0.08</v>
      </c>
      <c r="K237" s="22">
        <v>103168</v>
      </c>
      <c r="L237" s="22">
        <v>1392768</v>
      </c>
      <c r="M237">
        <f>+VLOOKUP(C237,'Thanh toán '!M$6:N$1223,2,0)</f>
        <v>1392768</v>
      </c>
      <c r="N237" s="38">
        <f t="shared" si="11"/>
        <v>0</v>
      </c>
    </row>
    <row r="238" spans="1:14" hidden="1" x14ac:dyDescent="0.3">
      <c r="A238" s="18">
        <v>2022</v>
      </c>
      <c r="B238" s="19" t="s">
        <v>12087</v>
      </c>
      <c r="C238" s="19">
        <f t="shared" si="10"/>
        <v>51246</v>
      </c>
      <c r="D238" s="19" t="s">
        <v>11736</v>
      </c>
      <c r="E238" s="24" t="s">
        <v>12082</v>
      </c>
      <c r="F238" s="21" t="s">
        <v>11799</v>
      </c>
      <c r="G238" s="23"/>
      <c r="H238" s="19" t="s">
        <v>11725</v>
      </c>
      <c r="I238" s="22">
        <v>922445</v>
      </c>
      <c r="J238" s="25">
        <f t="shared" si="12"/>
        <v>8.0000433630189327E-2</v>
      </c>
      <c r="K238" s="22">
        <v>73796</v>
      </c>
      <c r="L238" s="22">
        <v>996241</v>
      </c>
      <c r="M238">
        <f>+VLOOKUP(C238,'Thanh toán '!M$6:N$1223,2,0)</f>
        <v>996241</v>
      </c>
      <c r="N238" s="38">
        <f t="shared" si="11"/>
        <v>0</v>
      </c>
    </row>
    <row r="239" spans="1:14" hidden="1" x14ac:dyDescent="0.3">
      <c r="A239" s="18">
        <v>2022</v>
      </c>
      <c r="B239" s="19" t="s">
        <v>12088</v>
      </c>
      <c r="C239" s="19">
        <f t="shared" si="10"/>
        <v>51247</v>
      </c>
      <c r="D239" s="19" t="s">
        <v>11736</v>
      </c>
      <c r="E239" s="24" t="s">
        <v>12082</v>
      </c>
      <c r="F239" s="21" t="s">
        <v>11799</v>
      </c>
      <c r="G239" s="23"/>
      <c r="H239" s="19" t="s">
        <v>11725</v>
      </c>
      <c r="I239" s="22">
        <v>1346265</v>
      </c>
      <c r="J239" s="25">
        <f t="shared" si="12"/>
        <v>7.9999851440838168E-2</v>
      </c>
      <c r="K239" s="22">
        <v>107701</v>
      </c>
      <c r="L239" s="22">
        <v>1453966</v>
      </c>
      <c r="M239">
        <f>+VLOOKUP(C239,'Thanh toán '!M$6:N$1223,2,0)</f>
        <v>1453966</v>
      </c>
      <c r="N239" s="38">
        <f t="shared" si="11"/>
        <v>0</v>
      </c>
    </row>
    <row r="240" spans="1:14" hidden="1" x14ac:dyDescent="0.3">
      <c r="A240" s="18">
        <v>2022</v>
      </c>
      <c r="B240" s="19" t="s">
        <v>12089</v>
      </c>
      <c r="C240" s="19">
        <f t="shared" si="10"/>
        <v>51248</v>
      </c>
      <c r="D240" s="19" t="s">
        <v>11736</v>
      </c>
      <c r="E240" s="24" t="s">
        <v>12082</v>
      </c>
      <c r="F240" s="21" t="s">
        <v>11799</v>
      </c>
      <c r="G240" s="23"/>
      <c r="H240" s="19" t="s">
        <v>11725</v>
      </c>
      <c r="I240" s="22">
        <v>1289600</v>
      </c>
      <c r="J240" s="25">
        <f t="shared" si="12"/>
        <v>0.08</v>
      </c>
      <c r="K240" s="22">
        <v>103168</v>
      </c>
      <c r="L240" s="22">
        <v>1392768</v>
      </c>
      <c r="M240">
        <f>+VLOOKUP(C240,'Thanh toán '!M$6:N$1223,2,0)</f>
        <v>1392768</v>
      </c>
      <c r="N240" s="38">
        <f t="shared" si="11"/>
        <v>0</v>
      </c>
    </row>
    <row r="241" spans="1:14" hidden="1" x14ac:dyDescent="0.3">
      <c r="A241" s="18">
        <v>2022</v>
      </c>
      <c r="B241" s="19" t="s">
        <v>12090</v>
      </c>
      <c r="C241" s="19">
        <f t="shared" si="10"/>
        <v>51251</v>
      </c>
      <c r="D241" s="19" t="s">
        <v>11736</v>
      </c>
      <c r="E241" s="24" t="s">
        <v>12082</v>
      </c>
      <c r="F241" s="21" t="s">
        <v>11799</v>
      </c>
      <c r="G241" s="23"/>
      <c r="H241" s="19" t="s">
        <v>11725</v>
      </c>
      <c r="I241" s="22">
        <v>1289600</v>
      </c>
      <c r="J241" s="25">
        <f t="shared" si="12"/>
        <v>0.08</v>
      </c>
      <c r="K241" s="22">
        <v>103168</v>
      </c>
      <c r="L241" s="22">
        <v>1392768</v>
      </c>
      <c r="M241">
        <f>+VLOOKUP(C241,'Thanh toán '!M$6:N$1223,2,0)</f>
        <v>1392768</v>
      </c>
      <c r="N241" s="38">
        <f t="shared" si="11"/>
        <v>0</v>
      </c>
    </row>
    <row r="242" spans="1:14" hidden="1" x14ac:dyDescent="0.3">
      <c r="A242" s="18">
        <v>2022</v>
      </c>
      <c r="B242" s="19" t="s">
        <v>12091</v>
      </c>
      <c r="C242" s="19">
        <f t="shared" si="10"/>
        <v>51254</v>
      </c>
      <c r="D242" s="19" t="s">
        <v>11736</v>
      </c>
      <c r="E242" s="24" t="s">
        <v>12082</v>
      </c>
      <c r="F242" s="21" t="s">
        <v>11799</v>
      </c>
      <c r="G242" s="23"/>
      <c r="H242" s="19" t="s">
        <v>11725</v>
      </c>
      <c r="I242" s="22">
        <v>1289600</v>
      </c>
      <c r="J242" s="25">
        <f t="shared" si="12"/>
        <v>0.08</v>
      </c>
      <c r="K242" s="22">
        <v>103168</v>
      </c>
      <c r="L242" s="22">
        <v>1392768</v>
      </c>
      <c r="M242">
        <f>+VLOOKUP(C242,'Thanh toán '!M$6:N$1223,2,0)</f>
        <v>1392768</v>
      </c>
      <c r="N242" s="38">
        <f t="shared" si="11"/>
        <v>0</v>
      </c>
    </row>
    <row r="243" spans="1:14" hidden="1" x14ac:dyDescent="0.3">
      <c r="A243" s="18">
        <v>2022</v>
      </c>
      <c r="B243" s="19" t="s">
        <v>12092</v>
      </c>
      <c r="C243" s="19">
        <f t="shared" si="10"/>
        <v>51256</v>
      </c>
      <c r="D243" s="19" t="s">
        <v>11736</v>
      </c>
      <c r="E243" s="24" t="s">
        <v>12082</v>
      </c>
      <c r="F243" s="21" t="s">
        <v>11799</v>
      </c>
      <c r="G243" s="23"/>
      <c r="H243" s="19" t="s">
        <v>11725</v>
      </c>
      <c r="I243" s="22">
        <v>1289600</v>
      </c>
      <c r="J243" s="25">
        <f t="shared" si="12"/>
        <v>0.08</v>
      </c>
      <c r="K243" s="22">
        <v>103168</v>
      </c>
      <c r="L243" s="22">
        <v>1392768</v>
      </c>
      <c r="M243">
        <f>+VLOOKUP(C243,'Thanh toán '!M$6:N$1223,2,0)</f>
        <v>1392768</v>
      </c>
      <c r="N243" s="38">
        <f t="shared" si="11"/>
        <v>0</v>
      </c>
    </row>
    <row r="244" spans="1:14" hidden="1" x14ac:dyDescent="0.3">
      <c r="A244" s="18">
        <v>2022</v>
      </c>
      <c r="B244" s="19" t="s">
        <v>12093</v>
      </c>
      <c r="C244" s="19">
        <f t="shared" si="10"/>
        <v>51263</v>
      </c>
      <c r="D244" s="19" t="s">
        <v>11736</v>
      </c>
      <c r="E244" s="24" t="s">
        <v>12082</v>
      </c>
      <c r="F244" s="21" t="s">
        <v>11799</v>
      </c>
      <c r="G244" s="23"/>
      <c r="H244" s="19" t="s">
        <v>11725</v>
      </c>
      <c r="I244" s="22">
        <v>1289600</v>
      </c>
      <c r="J244" s="25">
        <f t="shared" si="12"/>
        <v>0.08</v>
      </c>
      <c r="K244" s="22">
        <v>103168</v>
      </c>
      <c r="L244" s="22">
        <v>1392768</v>
      </c>
      <c r="M244">
        <f>+VLOOKUP(C244,'Thanh toán '!M$6:N$1223,2,0)</f>
        <v>1392768</v>
      </c>
      <c r="N244" s="38">
        <f t="shared" si="11"/>
        <v>0</v>
      </c>
    </row>
    <row r="245" spans="1:14" hidden="1" x14ac:dyDescent="0.3">
      <c r="A245" s="18">
        <v>2022</v>
      </c>
      <c r="B245" s="19" t="s">
        <v>12094</v>
      </c>
      <c r="C245" s="19">
        <f t="shared" si="10"/>
        <v>51287</v>
      </c>
      <c r="D245" s="19" t="s">
        <v>11736</v>
      </c>
      <c r="E245" s="24" t="s">
        <v>12082</v>
      </c>
      <c r="F245" s="21" t="s">
        <v>11799</v>
      </c>
      <c r="G245" s="23"/>
      <c r="H245" s="19" t="s">
        <v>11725</v>
      </c>
      <c r="I245" s="22">
        <v>772034</v>
      </c>
      <c r="J245" s="25">
        <f t="shared" si="12"/>
        <v>8.0000362678327636E-2</v>
      </c>
      <c r="K245" s="22">
        <v>61763</v>
      </c>
      <c r="L245" s="22">
        <v>833797</v>
      </c>
      <c r="M245">
        <f>+VLOOKUP(C245,'Thanh toán '!M$6:N$1223,2,0)</f>
        <v>833797</v>
      </c>
      <c r="N245" s="38">
        <f t="shared" si="11"/>
        <v>0</v>
      </c>
    </row>
    <row r="246" spans="1:14" hidden="1" x14ac:dyDescent="0.3">
      <c r="A246" s="18">
        <v>2022</v>
      </c>
      <c r="B246" s="19" t="s">
        <v>12095</v>
      </c>
      <c r="C246" s="19">
        <f t="shared" si="10"/>
        <v>51288</v>
      </c>
      <c r="D246" s="19" t="s">
        <v>11736</v>
      </c>
      <c r="E246" s="24" t="s">
        <v>12082</v>
      </c>
      <c r="F246" s="21" t="s">
        <v>11799</v>
      </c>
      <c r="G246" s="23"/>
      <c r="H246" s="19" t="s">
        <v>11725</v>
      </c>
      <c r="I246" s="22">
        <v>1289600</v>
      </c>
      <c r="J246" s="25">
        <f t="shared" si="12"/>
        <v>0.08</v>
      </c>
      <c r="K246" s="22">
        <v>103168</v>
      </c>
      <c r="L246" s="22">
        <v>1392768</v>
      </c>
      <c r="M246">
        <f>+VLOOKUP(C246,'Thanh toán '!M$6:N$1223,2,0)</f>
        <v>1392768</v>
      </c>
      <c r="N246" s="38">
        <f t="shared" si="11"/>
        <v>0</v>
      </c>
    </row>
    <row r="247" spans="1:14" hidden="1" x14ac:dyDescent="0.3">
      <c r="A247" s="18">
        <v>2022</v>
      </c>
      <c r="B247" s="19" t="s">
        <v>12096</v>
      </c>
      <c r="C247" s="19">
        <f t="shared" si="10"/>
        <v>51299</v>
      </c>
      <c r="D247" s="19" t="s">
        <v>11736</v>
      </c>
      <c r="E247" s="24" t="s">
        <v>12082</v>
      </c>
      <c r="F247" s="21" t="s">
        <v>11799</v>
      </c>
      <c r="G247" s="23"/>
      <c r="H247" s="19" t="s">
        <v>11725</v>
      </c>
      <c r="I247" s="22">
        <v>1110580</v>
      </c>
      <c r="J247" s="25">
        <f t="shared" si="12"/>
        <v>7.9999639827837712E-2</v>
      </c>
      <c r="K247" s="22">
        <v>88846</v>
      </c>
      <c r="L247" s="22">
        <v>1199426</v>
      </c>
      <c r="M247">
        <f>+VLOOKUP(C247,'Thanh toán '!M$6:N$1223,2,0)</f>
        <v>1199426</v>
      </c>
      <c r="N247" s="38">
        <f t="shared" si="11"/>
        <v>0</v>
      </c>
    </row>
    <row r="248" spans="1:14" hidden="1" x14ac:dyDescent="0.3">
      <c r="A248" s="18">
        <v>2022</v>
      </c>
      <c r="B248" s="19" t="s">
        <v>12097</v>
      </c>
      <c r="C248" s="19">
        <f t="shared" si="10"/>
        <v>51301</v>
      </c>
      <c r="D248" s="19" t="s">
        <v>11736</v>
      </c>
      <c r="E248" s="24" t="s">
        <v>12082</v>
      </c>
      <c r="F248" s="21" t="s">
        <v>11799</v>
      </c>
      <c r="G248" s="23"/>
      <c r="H248" s="19" t="s">
        <v>11725</v>
      </c>
      <c r="I248" s="22">
        <v>1723340</v>
      </c>
      <c r="J248" s="25">
        <f t="shared" si="12"/>
        <v>7.9999883946290345E-2</v>
      </c>
      <c r="K248" s="22">
        <v>137867</v>
      </c>
      <c r="L248" s="22">
        <v>1861207</v>
      </c>
      <c r="M248">
        <f>+VLOOKUP(C248,'Thanh toán '!M$6:N$1223,2,0)</f>
        <v>1861207</v>
      </c>
      <c r="N248" s="38">
        <f t="shared" si="11"/>
        <v>0</v>
      </c>
    </row>
    <row r="249" spans="1:14" hidden="1" x14ac:dyDescent="0.3">
      <c r="A249" s="18">
        <v>2022</v>
      </c>
      <c r="B249" s="19" t="s">
        <v>12098</v>
      </c>
      <c r="C249" s="19">
        <f t="shared" si="10"/>
        <v>51303</v>
      </c>
      <c r="D249" s="19" t="s">
        <v>11736</v>
      </c>
      <c r="E249" s="24" t="s">
        <v>12082</v>
      </c>
      <c r="F249" s="21" t="s">
        <v>11799</v>
      </c>
      <c r="G249" s="23"/>
      <c r="H249" s="19" t="s">
        <v>11725</v>
      </c>
      <c r="I249" s="22">
        <v>1289600</v>
      </c>
      <c r="J249" s="25">
        <f t="shared" si="12"/>
        <v>0.08</v>
      </c>
      <c r="K249" s="22">
        <v>103168</v>
      </c>
      <c r="L249" s="22">
        <v>1392768</v>
      </c>
      <c r="M249">
        <f>+VLOOKUP(C249,'Thanh toán '!M$6:N$1223,2,0)</f>
        <v>1392768</v>
      </c>
      <c r="N249" s="38">
        <f t="shared" si="11"/>
        <v>0</v>
      </c>
    </row>
    <row r="250" spans="1:14" hidden="1" x14ac:dyDescent="0.3">
      <c r="A250" s="18">
        <v>2022</v>
      </c>
      <c r="B250" s="19" t="s">
        <v>12099</v>
      </c>
      <c r="C250" s="19">
        <f t="shared" si="10"/>
        <v>51507</v>
      </c>
      <c r="D250" s="19" t="s">
        <v>11736</v>
      </c>
      <c r="E250" s="24" t="s">
        <v>12082</v>
      </c>
      <c r="F250" s="21" t="s">
        <v>11799</v>
      </c>
      <c r="G250" s="23"/>
      <c r="H250" s="19" t="s">
        <v>11725</v>
      </c>
      <c r="I250" s="22">
        <v>1289600</v>
      </c>
      <c r="J250" s="25">
        <f t="shared" si="12"/>
        <v>0.08</v>
      </c>
      <c r="K250" s="22">
        <v>103168</v>
      </c>
      <c r="L250" s="22">
        <v>1392768</v>
      </c>
      <c r="M250">
        <f>+VLOOKUP(C250,'Thanh toán '!M$6:N$1223,2,0)</f>
        <v>1392768</v>
      </c>
      <c r="N250" s="38">
        <f t="shared" si="11"/>
        <v>0</v>
      </c>
    </row>
    <row r="251" spans="1:14" hidden="1" x14ac:dyDescent="0.3">
      <c r="A251" s="18">
        <v>2022</v>
      </c>
      <c r="B251" s="19" t="s">
        <v>12100</v>
      </c>
      <c r="C251" s="19">
        <f t="shared" si="10"/>
        <v>51555</v>
      </c>
      <c r="D251" s="19" t="s">
        <v>11736</v>
      </c>
      <c r="E251" s="24" t="s">
        <v>12082</v>
      </c>
      <c r="F251" s="21" t="s">
        <v>11799</v>
      </c>
      <c r="G251" s="23"/>
      <c r="H251" s="19" t="s">
        <v>11725</v>
      </c>
      <c r="I251" s="22">
        <v>1440240</v>
      </c>
      <c r="J251" s="25">
        <f t="shared" si="12"/>
        <v>7.9999861134255404E-2</v>
      </c>
      <c r="K251" s="22">
        <v>115219</v>
      </c>
      <c r="L251" s="22">
        <v>1555459</v>
      </c>
      <c r="M251">
        <f>+VLOOKUP(C251,'Thanh toán '!M$6:N$1223,2,0)</f>
        <v>1555459</v>
      </c>
      <c r="N251" s="38">
        <f t="shared" si="11"/>
        <v>0</v>
      </c>
    </row>
    <row r="252" spans="1:14" hidden="1" x14ac:dyDescent="0.3">
      <c r="A252" s="18">
        <v>2022</v>
      </c>
      <c r="B252" s="19" t="s">
        <v>12101</v>
      </c>
      <c r="C252" s="19">
        <f t="shared" si="10"/>
        <v>51556</v>
      </c>
      <c r="D252" s="19" t="s">
        <v>11736</v>
      </c>
      <c r="E252" s="24" t="s">
        <v>12082</v>
      </c>
      <c r="F252" s="21" t="s">
        <v>11799</v>
      </c>
      <c r="G252" s="23"/>
      <c r="H252" s="19" t="s">
        <v>11725</v>
      </c>
      <c r="I252" s="22">
        <v>1289600</v>
      </c>
      <c r="J252" s="25">
        <f t="shared" si="12"/>
        <v>0.08</v>
      </c>
      <c r="K252" s="22">
        <v>103168</v>
      </c>
      <c r="L252" s="22">
        <v>1392768</v>
      </c>
      <c r="M252">
        <f>+VLOOKUP(C252,'Thanh toán '!M$6:N$1223,2,0)</f>
        <v>1392768</v>
      </c>
      <c r="N252" s="38">
        <f t="shared" si="11"/>
        <v>0</v>
      </c>
    </row>
    <row r="253" spans="1:14" hidden="1" x14ac:dyDescent="0.3">
      <c r="A253" s="18">
        <v>2022</v>
      </c>
      <c r="B253" s="19" t="s">
        <v>12102</v>
      </c>
      <c r="C253" s="19">
        <f t="shared" si="10"/>
        <v>51640</v>
      </c>
      <c r="D253" s="19" t="s">
        <v>11736</v>
      </c>
      <c r="E253" s="24" t="s">
        <v>12082</v>
      </c>
      <c r="F253" s="21" t="s">
        <v>11799</v>
      </c>
      <c r="G253" s="23"/>
      <c r="H253" s="19" t="s">
        <v>11725</v>
      </c>
      <c r="I253" s="22">
        <v>1289600</v>
      </c>
      <c r="J253" s="25">
        <f t="shared" si="12"/>
        <v>0.08</v>
      </c>
      <c r="K253" s="22">
        <v>103168</v>
      </c>
      <c r="L253" s="22">
        <v>1392768</v>
      </c>
      <c r="M253">
        <f>+VLOOKUP(C253,'Thanh toán '!M$6:N$1223,2,0)</f>
        <v>1392768</v>
      </c>
      <c r="N253" s="38">
        <f t="shared" si="11"/>
        <v>0</v>
      </c>
    </row>
    <row r="254" spans="1:14" hidden="1" x14ac:dyDescent="0.3">
      <c r="A254" s="18">
        <v>2022</v>
      </c>
      <c r="B254" s="19" t="s">
        <v>12103</v>
      </c>
      <c r="C254" s="19">
        <f t="shared" si="10"/>
        <v>51641</v>
      </c>
      <c r="D254" s="19" t="s">
        <v>11736</v>
      </c>
      <c r="E254" s="24" t="s">
        <v>12082</v>
      </c>
      <c r="F254" s="21" t="s">
        <v>11799</v>
      </c>
      <c r="G254" s="23"/>
      <c r="H254" s="19" t="s">
        <v>11725</v>
      </c>
      <c r="I254" s="22">
        <v>1289600</v>
      </c>
      <c r="J254" s="25">
        <f t="shared" si="12"/>
        <v>0.08</v>
      </c>
      <c r="K254" s="22">
        <v>103168</v>
      </c>
      <c r="L254" s="22">
        <v>1392768</v>
      </c>
      <c r="M254">
        <f>+VLOOKUP(C254,'Thanh toán '!M$6:N$1223,2,0)</f>
        <v>1392768</v>
      </c>
      <c r="N254" s="38">
        <f t="shared" si="11"/>
        <v>0</v>
      </c>
    </row>
    <row r="255" spans="1:14" hidden="1" x14ac:dyDescent="0.3">
      <c r="A255" s="18">
        <v>2022</v>
      </c>
      <c r="B255" s="19" t="s">
        <v>12104</v>
      </c>
      <c r="C255" s="19">
        <f t="shared" si="10"/>
        <v>51642</v>
      </c>
      <c r="D255" s="19" t="s">
        <v>11736</v>
      </c>
      <c r="E255" s="24" t="s">
        <v>12082</v>
      </c>
      <c r="F255" s="21" t="s">
        <v>11799</v>
      </c>
      <c r="G255" s="23"/>
      <c r="H255" s="19" t="s">
        <v>11725</v>
      </c>
      <c r="I255" s="22">
        <v>1289600</v>
      </c>
      <c r="J255" s="25">
        <f t="shared" si="12"/>
        <v>0.08</v>
      </c>
      <c r="K255" s="22">
        <v>103168</v>
      </c>
      <c r="L255" s="22">
        <v>1392768</v>
      </c>
      <c r="M255">
        <f>+VLOOKUP(C255,'Thanh toán '!M$6:N$1223,2,0)</f>
        <v>1392768</v>
      </c>
      <c r="N255" s="38">
        <f t="shared" si="11"/>
        <v>0</v>
      </c>
    </row>
    <row r="256" spans="1:14" hidden="1" x14ac:dyDescent="0.3">
      <c r="A256" s="18">
        <v>2022</v>
      </c>
      <c r="B256" s="19" t="s">
        <v>12105</v>
      </c>
      <c r="C256" s="19">
        <f t="shared" si="10"/>
        <v>51644</v>
      </c>
      <c r="D256" s="19" t="s">
        <v>11736</v>
      </c>
      <c r="E256" s="24" t="s">
        <v>12082</v>
      </c>
      <c r="F256" s="21" t="s">
        <v>11799</v>
      </c>
      <c r="G256" s="23"/>
      <c r="H256" s="19" t="s">
        <v>11725</v>
      </c>
      <c r="I256" s="22">
        <v>1222484</v>
      </c>
      <c r="J256" s="25">
        <f t="shared" si="12"/>
        <v>8.0000229041852486E-2</v>
      </c>
      <c r="K256" s="22">
        <v>97799</v>
      </c>
      <c r="L256" s="22">
        <v>1320283</v>
      </c>
      <c r="M256">
        <f>+VLOOKUP(C256,'Thanh toán '!M$6:N$1223,2,0)</f>
        <v>1320283</v>
      </c>
      <c r="N256" s="38">
        <f t="shared" si="11"/>
        <v>0</v>
      </c>
    </row>
    <row r="257" spans="1:14" hidden="1" x14ac:dyDescent="0.3">
      <c r="A257" s="18">
        <v>2022</v>
      </c>
      <c r="B257" s="19" t="s">
        <v>12106</v>
      </c>
      <c r="C257" s="19">
        <f t="shared" si="10"/>
        <v>51663</v>
      </c>
      <c r="D257" s="19" t="s">
        <v>11736</v>
      </c>
      <c r="E257" s="24" t="s">
        <v>12107</v>
      </c>
      <c r="F257" s="21" t="s">
        <v>11799</v>
      </c>
      <c r="G257" s="23"/>
      <c r="H257" s="19" t="s">
        <v>11725</v>
      </c>
      <c r="I257" s="22">
        <v>1289600</v>
      </c>
      <c r="J257" s="25">
        <f t="shared" si="12"/>
        <v>0.08</v>
      </c>
      <c r="K257" s="22">
        <v>103168</v>
      </c>
      <c r="L257" s="22">
        <v>1392768</v>
      </c>
      <c r="M257">
        <f>+VLOOKUP(C257,'Thanh toán '!M$6:N$1223,2,0)</f>
        <v>1392768</v>
      </c>
      <c r="N257" s="38">
        <f t="shared" si="11"/>
        <v>0</v>
      </c>
    </row>
    <row r="258" spans="1:14" hidden="1" x14ac:dyDescent="0.3">
      <c r="A258" s="18">
        <v>2022</v>
      </c>
      <c r="B258" s="19" t="s">
        <v>12108</v>
      </c>
      <c r="C258" s="19">
        <f t="shared" ref="C258:C321" si="13">+B258*1</f>
        <v>51718</v>
      </c>
      <c r="D258" s="19" t="s">
        <v>11736</v>
      </c>
      <c r="E258" s="24" t="s">
        <v>12107</v>
      </c>
      <c r="F258" s="21" t="s">
        <v>11799</v>
      </c>
      <c r="G258" s="23"/>
      <c r="H258" s="19" t="s">
        <v>11725</v>
      </c>
      <c r="I258" s="22">
        <v>752730</v>
      </c>
      <c r="J258" s="25">
        <f t="shared" si="12"/>
        <v>7.9999468600959175E-2</v>
      </c>
      <c r="K258" s="22">
        <v>60218</v>
      </c>
      <c r="L258" s="22">
        <v>812948</v>
      </c>
      <c r="M258">
        <f>+VLOOKUP(C258,'Thanh toán '!M$6:N$1223,2,0)</f>
        <v>812948</v>
      </c>
      <c r="N258" s="38">
        <f t="shared" ref="N258:N321" si="14">+M258-L258</f>
        <v>0</v>
      </c>
    </row>
    <row r="259" spans="1:14" hidden="1" x14ac:dyDescent="0.3">
      <c r="A259" s="18">
        <v>2022</v>
      </c>
      <c r="B259" s="19" t="s">
        <v>12109</v>
      </c>
      <c r="C259" s="19">
        <f t="shared" si="13"/>
        <v>51749</v>
      </c>
      <c r="D259" s="19" t="s">
        <v>11736</v>
      </c>
      <c r="E259" s="24" t="s">
        <v>12107</v>
      </c>
      <c r="F259" s="21" t="s">
        <v>11799</v>
      </c>
      <c r="G259" s="23"/>
      <c r="H259" s="19" t="s">
        <v>11725</v>
      </c>
      <c r="I259" s="22">
        <v>1289600</v>
      </c>
      <c r="J259" s="25">
        <f t="shared" si="12"/>
        <v>0.08</v>
      </c>
      <c r="K259" s="22">
        <v>103168</v>
      </c>
      <c r="L259" s="22">
        <v>1392768</v>
      </c>
      <c r="M259">
        <f>+VLOOKUP(C259,'Thanh toán '!M$6:N$1223,2,0)</f>
        <v>1392768</v>
      </c>
      <c r="N259" s="38">
        <f t="shared" si="14"/>
        <v>0</v>
      </c>
    </row>
    <row r="260" spans="1:14" hidden="1" x14ac:dyDescent="0.3">
      <c r="A260" s="18">
        <v>2022</v>
      </c>
      <c r="B260" s="19" t="s">
        <v>12110</v>
      </c>
      <c r="C260" s="19">
        <f t="shared" si="13"/>
        <v>51836</v>
      </c>
      <c r="D260" s="19" t="s">
        <v>11736</v>
      </c>
      <c r="E260" s="24" t="s">
        <v>12107</v>
      </c>
      <c r="F260" s="21" t="s">
        <v>11799</v>
      </c>
      <c r="G260" s="23"/>
      <c r="H260" s="19" t="s">
        <v>11725</v>
      </c>
      <c r="I260" s="22">
        <v>1289600</v>
      </c>
      <c r="J260" s="25">
        <f t="shared" si="12"/>
        <v>0.08</v>
      </c>
      <c r="K260" s="22">
        <v>103168</v>
      </c>
      <c r="L260" s="22">
        <v>1392768</v>
      </c>
      <c r="M260">
        <f>+VLOOKUP(C260,'Thanh toán '!M$6:N$1223,2,0)</f>
        <v>1392768</v>
      </c>
      <c r="N260" s="38">
        <f t="shared" si="14"/>
        <v>0</v>
      </c>
    </row>
    <row r="261" spans="1:14" hidden="1" x14ac:dyDescent="0.3">
      <c r="A261" s="18">
        <v>2022</v>
      </c>
      <c r="B261" s="19" t="s">
        <v>12111</v>
      </c>
      <c r="C261" s="19">
        <f t="shared" si="13"/>
        <v>51943</v>
      </c>
      <c r="D261" s="19" t="s">
        <v>11736</v>
      </c>
      <c r="E261" s="24" t="s">
        <v>12107</v>
      </c>
      <c r="F261" s="21" t="s">
        <v>11860</v>
      </c>
      <c r="G261" s="23"/>
      <c r="H261" s="19" t="s">
        <v>11719</v>
      </c>
      <c r="I261" s="22">
        <v>3152725</v>
      </c>
      <c r="J261" s="25">
        <f t="shared" si="12"/>
        <v>0.08</v>
      </c>
      <c r="K261" s="22">
        <v>252218</v>
      </c>
      <c r="L261" s="22">
        <v>3404943</v>
      </c>
      <c r="M261">
        <f>+VLOOKUP(C261,'Thanh toán '!M$6:N$1223,2,0)</f>
        <v>3404943</v>
      </c>
      <c r="N261" s="38">
        <f t="shared" si="14"/>
        <v>0</v>
      </c>
    </row>
    <row r="262" spans="1:14" hidden="1" x14ac:dyDescent="0.3">
      <c r="A262" s="18">
        <v>2022</v>
      </c>
      <c r="B262" s="19" t="s">
        <v>12112</v>
      </c>
      <c r="C262" s="19">
        <f t="shared" si="13"/>
        <v>51956</v>
      </c>
      <c r="D262" s="19" t="s">
        <v>11736</v>
      </c>
      <c r="E262" s="24" t="s">
        <v>12107</v>
      </c>
      <c r="F262" s="21" t="s">
        <v>11799</v>
      </c>
      <c r="G262" s="23"/>
      <c r="H262" s="19" t="s">
        <v>11725</v>
      </c>
      <c r="I262" s="22">
        <v>1289600</v>
      </c>
      <c r="J262" s="25">
        <f t="shared" si="12"/>
        <v>0.08</v>
      </c>
      <c r="K262" s="22">
        <v>103168</v>
      </c>
      <c r="L262" s="22">
        <v>1392768</v>
      </c>
      <c r="M262">
        <f>+VLOOKUP(C262,'Thanh toán '!M$6:N$1223,2,0)</f>
        <v>1392768</v>
      </c>
      <c r="N262" s="38">
        <f t="shared" si="14"/>
        <v>0</v>
      </c>
    </row>
    <row r="263" spans="1:14" hidden="1" x14ac:dyDescent="0.3">
      <c r="A263" s="18">
        <v>2022</v>
      </c>
      <c r="B263" s="19" t="s">
        <v>12113</v>
      </c>
      <c r="C263" s="19">
        <f t="shared" si="13"/>
        <v>51964</v>
      </c>
      <c r="D263" s="19" t="s">
        <v>11736</v>
      </c>
      <c r="E263" s="24" t="s">
        <v>12107</v>
      </c>
      <c r="F263" s="21" t="s">
        <v>11799</v>
      </c>
      <c r="G263" s="23"/>
      <c r="H263" s="19" t="s">
        <v>11725</v>
      </c>
      <c r="I263" s="22">
        <v>1289600</v>
      </c>
      <c r="J263" s="25">
        <f t="shared" si="12"/>
        <v>0.08</v>
      </c>
      <c r="K263" s="22">
        <v>103168</v>
      </c>
      <c r="L263" s="22">
        <v>1392768</v>
      </c>
      <c r="M263">
        <f>+VLOOKUP(C263,'Thanh toán '!M$6:N$1223,2,0)</f>
        <v>1392768</v>
      </c>
      <c r="N263" s="38">
        <f t="shared" si="14"/>
        <v>0</v>
      </c>
    </row>
    <row r="264" spans="1:14" hidden="1" x14ac:dyDescent="0.3">
      <c r="A264" s="18">
        <v>2022</v>
      </c>
      <c r="B264" s="19" t="s">
        <v>12114</v>
      </c>
      <c r="C264" s="19">
        <f t="shared" si="13"/>
        <v>51968</v>
      </c>
      <c r="D264" s="19" t="s">
        <v>11736</v>
      </c>
      <c r="E264" s="24" t="s">
        <v>12115</v>
      </c>
      <c r="F264" s="21" t="s">
        <v>11860</v>
      </c>
      <c r="G264" s="23"/>
      <c r="H264" s="19" t="s">
        <v>11719</v>
      </c>
      <c r="I264" s="22">
        <v>922445</v>
      </c>
      <c r="J264" s="25">
        <f t="shared" ref="J264:J327" si="15">+K264/I264</f>
        <v>8.0000433630189327E-2</v>
      </c>
      <c r="K264" s="22">
        <v>73796</v>
      </c>
      <c r="L264" s="22">
        <v>996241</v>
      </c>
      <c r="M264">
        <f>+VLOOKUP(C264,'Thanh toán '!M$6:N$1223,2,0)</f>
        <v>996241</v>
      </c>
      <c r="N264" s="38">
        <f t="shared" si="14"/>
        <v>0</v>
      </c>
    </row>
    <row r="265" spans="1:14" hidden="1" x14ac:dyDescent="0.3">
      <c r="A265" s="18">
        <v>2022</v>
      </c>
      <c r="B265" s="19" t="s">
        <v>12116</v>
      </c>
      <c r="C265" s="19">
        <f t="shared" si="13"/>
        <v>51969</v>
      </c>
      <c r="D265" s="19" t="s">
        <v>11736</v>
      </c>
      <c r="E265" s="24" t="s">
        <v>12115</v>
      </c>
      <c r="F265" s="21" t="s">
        <v>11860</v>
      </c>
      <c r="G265" s="23"/>
      <c r="H265" s="19" t="s">
        <v>11719</v>
      </c>
      <c r="I265" s="22">
        <v>1740525</v>
      </c>
      <c r="J265" s="25">
        <f t="shared" si="15"/>
        <v>0.08</v>
      </c>
      <c r="K265" s="22">
        <v>139242</v>
      </c>
      <c r="L265" s="22">
        <v>1879767</v>
      </c>
      <c r="M265">
        <f>+VLOOKUP(C265,'Thanh toán '!M$6:N$1223,2,0)</f>
        <v>1879767</v>
      </c>
      <c r="N265" s="38">
        <f t="shared" si="14"/>
        <v>0</v>
      </c>
    </row>
    <row r="266" spans="1:14" hidden="1" x14ac:dyDescent="0.3">
      <c r="A266" s="18">
        <v>2022</v>
      </c>
      <c r="B266" s="19" t="s">
        <v>12117</v>
      </c>
      <c r="C266" s="19">
        <f t="shared" si="13"/>
        <v>51980</v>
      </c>
      <c r="D266" s="19" t="s">
        <v>11736</v>
      </c>
      <c r="E266" s="24" t="s">
        <v>12115</v>
      </c>
      <c r="F266" s="21" t="s">
        <v>11860</v>
      </c>
      <c r="G266" s="23"/>
      <c r="H266" s="19" t="s">
        <v>11719</v>
      </c>
      <c r="I266" s="22">
        <v>1295659</v>
      </c>
      <c r="J266" s="25">
        <f t="shared" si="15"/>
        <v>8.0000216106243999E-2</v>
      </c>
      <c r="K266" s="22">
        <v>103653</v>
      </c>
      <c r="L266" s="22">
        <v>1399312</v>
      </c>
      <c r="M266">
        <f>+VLOOKUP(C266,'Thanh toán '!M$6:N$1223,2,0)</f>
        <v>1399312</v>
      </c>
      <c r="N266" s="38">
        <f t="shared" si="14"/>
        <v>0</v>
      </c>
    </row>
    <row r="267" spans="1:14" hidden="1" x14ac:dyDescent="0.3">
      <c r="A267" s="18">
        <v>2022</v>
      </c>
      <c r="B267" s="19" t="s">
        <v>12118</v>
      </c>
      <c r="C267" s="19">
        <f t="shared" si="13"/>
        <v>51995</v>
      </c>
      <c r="D267" s="19" t="s">
        <v>11736</v>
      </c>
      <c r="E267" s="24" t="s">
        <v>12115</v>
      </c>
      <c r="F267" s="21" t="s">
        <v>11970</v>
      </c>
      <c r="G267" s="23"/>
      <c r="H267" s="19" t="s">
        <v>11971</v>
      </c>
      <c r="I267" s="22">
        <v>367155</v>
      </c>
      <c r="J267" s="25">
        <f t="shared" si="15"/>
        <v>7.9998910541869236E-2</v>
      </c>
      <c r="K267" s="22">
        <v>29372</v>
      </c>
      <c r="L267" s="22">
        <v>396527</v>
      </c>
      <c r="M267">
        <f>+VLOOKUP(C267,'Thanh toán '!M$6:N$1223,2,0)</f>
        <v>396527</v>
      </c>
      <c r="N267" s="38">
        <f t="shared" si="14"/>
        <v>0</v>
      </c>
    </row>
    <row r="268" spans="1:14" hidden="1" x14ac:dyDescent="0.3">
      <c r="A268" s="18">
        <v>2022</v>
      </c>
      <c r="B268" s="19" t="s">
        <v>12119</v>
      </c>
      <c r="C268" s="19">
        <f t="shared" si="13"/>
        <v>51996</v>
      </c>
      <c r="D268" s="19" t="s">
        <v>11736</v>
      </c>
      <c r="E268" s="24" t="s">
        <v>12115</v>
      </c>
      <c r="F268" s="21" t="s">
        <v>11970</v>
      </c>
      <c r="G268" s="23"/>
      <c r="H268" s="19" t="s">
        <v>11971</v>
      </c>
      <c r="I268" s="22">
        <v>1208073</v>
      </c>
      <c r="J268" s="25">
        <f t="shared" si="15"/>
        <v>8.0000132442327579E-2</v>
      </c>
      <c r="K268" s="22">
        <v>96646</v>
      </c>
      <c r="L268" s="22">
        <v>1304719</v>
      </c>
      <c r="M268">
        <f>+VLOOKUP(C268,'Thanh toán '!M$6:N$1223,2,0)</f>
        <v>1304719</v>
      </c>
      <c r="N268" s="38">
        <f t="shared" si="14"/>
        <v>0</v>
      </c>
    </row>
    <row r="269" spans="1:14" hidden="1" x14ac:dyDescent="0.3">
      <c r="A269" s="18">
        <v>2022</v>
      </c>
      <c r="B269" s="19" t="s">
        <v>12120</v>
      </c>
      <c r="C269" s="19">
        <f t="shared" si="13"/>
        <v>51997</v>
      </c>
      <c r="D269" s="19" t="s">
        <v>11736</v>
      </c>
      <c r="E269" s="24" t="s">
        <v>12115</v>
      </c>
      <c r="F269" s="21" t="s">
        <v>11970</v>
      </c>
      <c r="G269" s="23"/>
      <c r="H269" s="19" t="s">
        <v>11971</v>
      </c>
      <c r="I269" s="22">
        <v>690372</v>
      </c>
      <c r="J269" s="25">
        <f t="shared" si="15"/>
        <v>8.0000347638664371E-2</v>
      </c>
      <c r="K269" s="22">
        <v>55230</v>
      </c>
      <c r="L269" s="22">
        <v>745602</v>
      </c>
      <c r="M269">
        <f>+VLOOKUP(C269,'Thanh toán '!M$6:N$1223,2,0)</f>
        <v>745602</v>
      </c>
      <c r="N269" s="38">
        <f t="shared" si="14"/>
        <v>0</v>
      </c>
    </row>
    <row r="270" spans="1:14" hidden="1" x14ac:dyDescent="0.3">
      <c r="A270" s="18">
        <v>2022</v>
      </c>
      <c r="B270" s="19" t="s">
        <v>12121</v>
      </c>
      <c r="C270" s="19">
        <f t="shared" si="13"/>
        <v>52083</v>
      </c>
      <c r="D270" s="19" t="s">
        <v>11736</v>
      </c>
      <c r="E270" s="24" t="s">
        <v>12122</v>
      </c>
      <c r="F270" s="21" t="s">
        <v>11799</v>
      </c>
      <c r="G270" s="23"/>
      <c r="H270" s="19" t="s">
        <v>11725</v>
      </c>
      <c r="I270" s="22">
        <v>1528105</v>
      </c>
      <c r="J270" s="25">
        <f t="shared" si="15"/>
        <v>7.9999738237882867E-2</v>
      </c>
      <c r="K270" s="22">
        <v>122248</v>
      </c>
      <c r="L270" s="22">
        <v>1650353</v>
      </c>
      <c r="M270">
        <f>+VLOOKUP(C270,'Thanh toán '!M$6:N$1223,2,0)</f>
        <v>1650353</v>
      </c>
      <c r="N270" s="38">
        <f t="shared" si="14"/>
        <v>0</v>
      </c>
    </row>
    <row r="271" spans="1:14" hidden="1" x14ac:dyDescent="0.3">
      <c r="A271" s="18">
        <v>2022</v>
      </c>
      <c r="B271" s="19" t="s">
        <v>12123</v>
      </c>
      <c r="C271" s="19">
        <f t="shared" si="13"/>
        <v>52140</v>
      </c>
      <c r="D271" s="19" t="s">
        <v>11736</v>
      </c>
      <c r="E271" s="24" t="s">
        <v>12124</v>
      </c>
      <c r="F271" s="21" t="s">
        <v>12026</v>
      </c>
      <c r="G271" s="23"/>
      <c r="H271" s="19" t="s">
        <v>12027</v>
      </c>
      <c r="I271" s="22">
        <v>1728645</v>
      </c>
      <c r="J271" s="25">
        <f t="shared" si="15"/>
        <v>8.0000231395110047E-2</v>
      </c>
      <c r="K271" s="22">
        <v>138292</v>
      </c>
      <c r="L271" s="22">
        <v>1866937</v>
      </c>
      <c r="M271">
        <f>+VLOOKUP(C271,'Thanh toán '!M$6:N$1223,2,0)</f>
        <v>1866937</v>
      </c>
      <c r="N271" s="38">
        <f t="shared" si="14"/>
        <v>0</v>
      </c>
    </row>
    <row r="272" spans="1:14" hidden="1" x14ac:dyDescent="0.3">
      <c r="A272" s="18">
        <v>2022</v>
      </c>
      <c r="B272" s="19" t="s">
        <v>12125</v>
      </c>
      <c r="C272" s="19">
        <f t="shared" si="13"/>
        <v>52141</v>
      </c>
      <c r="D272" s="19" t="s">
        <v>11736</v>
      </c>
      <c r="E272" s="24" t="s">
        <v>12124</v>
      </c>
      <c r="F272" s="21" t="s">
        <v>12026</v>
      </c>
      <c r="G272" s="23"/>
      <c r="H272" s="19" t="s">
        <v>12027</v>
      </c>
      <c r="I272" s="22">
        <v>1173355</v>
      </c>
      <c r="J272" s="25">
        <f t="shared" si="15"/>
        <v>7.9999659097204176E-2</v>
      </c>
      <c r="K272" s="22">
        <v>93868</v>
      </c>
      <c r="L272" s="22">
        <v>1267223</v>
      </c>
      <c r="M272">
        <f>+VLOOKUP(C272,'Thanh toán '!M$6:N$1223,2,0)</f>
        <v>1267223</v>
      </c>
      <c r="N272" s="38">
        <f t="shared" si="14"/>
        <v>0</v>
      </c>
    </row>
    <row r="273" spans="1:14" hidden="1" x14ac:dyDescent="0.3">
      <c r="A273" s="18">
        <v>2022</v>
      </c>
      <c r="B273" s="19" t="s">
        <v>12126</v>
      </c>
      <c r="C273" s="19">
        <f t="shared" si="13"/>
        <v>52145</v>
      </c>
      <c r="D273" s="19" t="s">
        <v>11736</v>
      </c>
      <c r="E273" s="24" t="s">
        <v>12124</v>
      </c>
      <c r="F273" s="21" t="s">
        <v>11860</v>
      </c>
      <c r="G273" s="23"/>
      <c r="H273" s="19" t="s">
        <v>11719</v>
      </c>
      <c r="I273" s="22">
        <v>995876</v>
      </c>
      <c r="J273" s="25">
        <f t="shared" si="15"/>
        <v>7.9999919668713781E-2</v>
      </c>
      <c r="K273" s="22">
        <v>79670</v>
      </c>
      <c r="L273" s="22">
        <v>1075546</v>
      </c>
      <c r="M273">
        <f>+VLOOKUP(C273,'Thanh toán '!M$6:N$1223,2,0)</f>
        <v>1075546</v>
      </c>
      <c r="N273" s="38">
        <f t="shared" si="14"/>
        <v>0</v>
      </c>
    </row>
    <row r="274" spans="1:14" hidden="1" x14ac:dyDescent="0.3">
      <c r="A274" s="18">
        <v>2022</v>
      </c>
      <c r="B274" s="19" t="s">
        <v>12127</v>
      </c>
      <c r="C274" s="19">
        <f t="shared" si="13"/>
        <v>52150</v>
      </c>
      <c r="D274" s="19" t="s">
        <v>11736</v>
      </c>
      <c r="E274" s="24" t="s">
        <v>12124</v>
      </c>
      <c r="F274" s="21" t="s">
        <v>11860</v>
      </c>
      <c r="G274" s="23"/>
      <c r="H274" s="19" t="s">
        <v>11719</v>
      </c>
      <c r="I274" s="22">
        <v>922445</v>
      </c>
      <c r="J274" s="25">
        <f t="shared" si="15"/>
        <v>8.0000433630189327E-2</v>
      </c>
      <c r="K274" s="22">
        <v>73796</v>
      </c>
      <c r="L274" s="22">
        <v>996241</v>
      </c>
      <c r="M274">
        <f>+VLOOKUP(C274,'Thanh toán '!M$6:N$1223,2,0)</f>
        <v>996241</v>
      </c>
      <c r="N274" s="38">
        <f t="shared" si="14"/>
        <v>0</v>
      </c>
    </row>
    <row r="275" spans="1:14" hidden="1" x14ac:dyDescent="0.3">
      <c r="A275" s="18">
        <v>2022</v>
      </c>
      <c r="B275" s="19" t="s">
        <v>12128</v>
      </c>
      <c r="C275" s="19">
        <f t="shared" si="13"/>
        <v>52156</v>
      </c>
      <c r="D275" s="19" t="s">
        <v>11736</v>
      </c>
      <c r="E275" s="24" t="s">
        <v>12124</v>
      </c>
      <c r="F275" s="21" t="s">
        <v>11860</v>
      </c>
      <c r="G275" s="23"/>
      <c r="H275" s="19" t="s">
        <v>11719</v>
      </c>
      <c r="I275" s="22">
        <v>2106456</v>
      </c>
      <c r="J275" s="25">
        <f t="shared" si="15"/>
        <v>7.9999772129111649E-2</v>
      </c>
      <c r="K275" s="22">
        <v>168516</v>
      </c>
      <c r="L275" s="22">
        <v>2274972</v>
      </c>
      <c r="M275">
        <f>+VLOOKUP(C275,'Thanh toán '!M$6:N$1223,2,0)</f>
        <v>2274972</v>
      </c>
      <c r="N275" s="38">
        <f t="shared" si="14"/>
        <v>0</v>
      </c>
    </row>
    <row r="276" spans="1:14" hidden="1" x14ac:dyDescent="0.3">
      <c r="A276" s="18">
        <v>2022</v>
      </c>
      <c r="B276" s="19" t="s">
        <v>12129</v>
      </c>
      <c r="C276" s="19">
        <f t="shared" si="13"/>
        <v>52159</v>
      </c>
      <c r="D276" s="19" t="s">
        <v>11736</v>
      </c>
      <c r="E276" s="24" t="s">
        <v>12124</v>
      </c>
      <c r="F276" s="21" t="s">
        <v>11860</v>
      </c>
      <c r="G276" s="23"/>
      <c r="H276" s="19" t="s">
        <v>11719</v>
      </c>
      <c r="I276" s="22">
        <v>1400658</v>
      </c>
      <c r="J276" s="25">
        <f t="shared" si="15"/>
        <v>8.0000257022056778E-2</v>
      </c>
      <c r="K276" s="22">
        <v>112053</v>
      </c>
      <c r="L276" s="22">
        <v>1512711</v>
      </c>
      <c r="M276">
        <f>+VLOOKUP(C276,'Thanh toán '!M$6:N$1223,2,0)</f>
        <v>1512711</v>
      </c>
      <c r="N276" s="38">
        <f t="shared" si="14"/>
        <v>0</v>
      </c>
    </row>
    <row r="277" spans="1:14" hidden="1" x14ac:dyDescent="0.3">
      <c r="A277" s="18">
        <v>2022</v>
      </c>
      <c r="B277" s="19" t="s">
        <v>12130</v>
      </c>
      <c r="C277" s="19">
        <f t="shared" si="13"/>
        <v>52161</v>
      </c>
      <c r="D277" s="19" t="s">
        <v>11736</v>
      </c>
      <c r="E277" s="24" t="s">
        <v>12124</v>
      </c>
      <c r="F277" s="21" t="s">
        <v>11860</v>
      </c>
      <c r="G277" s="23"/>
      <c r="H277" s="19" t="s">
        <v>11719</v>
      </c>
      <c r="I277" s="22">
        <v>1110580</v>
      </c>
      <c r="J277" s="25">
        <f t="shared" si="15"/>
        <v>7.9999639827837712E-2</v>
      </c>
      <c r="K277" s="22">
        <v>88846</v>
      </c>
      <c r="L277" s="22">
        <v>1199426</v>
      </c>
      <c r="M277">
        <f>+VLOOKUP(C277,'Thanh toán '!M$6:N$1223,2,0)</f>
        <v>1199426</v>
      </c>
      <c r="N277" s="38">
        <f t="shared" si="14"/>
        <v>0</v>
      </c>
    </row>
    <row r="278" spans="1:14" hidden="1" x14ac:dyDescent="0.3">
      <c r="A278" s="18">
        <v>2022</v>
      </c>
      <c r="B278" s="19" t="s">
        <v>12131</v>
      </c>
      <c r="C278" s="19">
        <f t="shared" si="13"/>
        <v>52163</v>
      </c>
      <c r="D278" s="19" t="s">
        <v>11736</v>
      </c>
      <c r="E278" s="24" t="s">
        <v>12124</v>
      </c>
      <c r="F278" s="21" t="s">
        <v>11860</v>
      </c>
      <c r="G278" s="23"/>
      <c r="H278" s="19" t="s">
        <v>11719</v>
      </c>
      <c r="I278" s="22">
        <v>1844890</v>
      </c>
      <c r="J278" s="25">
        <f t="shared" si="15"/>
        <v>7.999989159245266E-2</v>
      </c>
      <c r="K278" s="22">
        <v>147591</v>
      </c>
      <c r="L278" s="22">
        <v>1992481</v>
      </c>
      <c r="M278">
        <f>+VLOOKUP(C278,'Thanh toán '!M$6:N$1223,2,0)</f>
        <v>1992481</v>
      </c>
      <c r="N278" s="38">
        <f t="shared" si="14"/>
        <v>0</v>
      </c>
    </row>
    <row r="279" spans="1:14" hidden="1" x14ac:dyDescent="0.3">
      <c r="A279" s="18">
        <v>2022</v>
      </c>
      <c r="B279" s="19" t="s">
        <v>12132</v>
      </c>
      <c r="C279" s="19">
        <f t="shared" si="13"/>
        <v>52165</v>
      </c>
      <c r="D279" s="19" t="s">
        <v>11736</v>
      </c>
      <c r="E279" s="24" t="s">
        <v>12124</v>
      </c>
      <c r="F279" s="21" t="s">
        <v>11860</v>
      </c>
      <c r="G279" s="23"/>
      <c r="H279" s="19" t="s">
        <v>11719</v>
      </c>
      <c r="I279" s="22">
        <v>1289600</v>
      </c>
      <c r="J279" s="25">
        <f t="shared" si="15"/>
        <v>0.08</v>
      </c>
      <c r="K279" s="22">
        <v>103168</v>
      </c>
      <c r="L279" s="22">
        <v>1392768</v>
      </c>
      <c r="M279">
        <f>+VLOOKUP(C279,'Thanh toán '!M$6:N$1223,2,0)</f>
        <v>1392768</v>
      </c>
      <c r="N279" s="38">
        <f t="shared" si="14"/>
        <v>0</v>
      </c>
    </row>
    <row r="280" spans="1:14" hidden="1" x14ac:dyDescent="0.3">
      <c r="A280" s="18">
        <v>2022</v>
      </c>
      <c r="B280" s="19" t="s">
        <v>12133</v>
      </c>
      <c r="C280" s="19">
        <f t="shared" si="13"/>
        <v>52167</v>
      </c>
      <c r="D280" s="19" t="s">
        <v>11736</v>
      </c>
      <c r="E280" s="24" t="s">
        <v>12124</v>
      </c>
      <c r="F280" s="21" t="s">
        <v>11860</v>
      </c>
      <c r="G280" s="23"/>
      <c r="H280" s="19" t="s">
        <v>11719</v>
      </c>
      <c r="I280" s="22">
        <v>1289600</v>
      </c>
      <c r="J280" s="25">
        <f t="shared" si="15"/>
        <v>0.08</v>
      </c>
      <c r="K280" s="22">
        <v>103168</v>
      </c>
      <c r="L280" s="22">
        <v>1392768</v>
      </c>
      <c r="M280">
        <f>+VLOOKUP(C280,'Thanh toán '!M$6:N$1223,2,0)</f>
        <v>1392768</v>
      </c>
      <c r="N280" s="38">
        <f t="shared" si="14"/>
        <v>0</v>
      </c>
    </row>
    <row r="281" spans="1:14" hidden="1" x14ac:dyDescent="0.3">
      <c r="A281" s="18">
        <v>2022</v>
      </c>
      <c r="B281" s="19" t="s">
        <v>12134</v>
      </c>
      <c r="C281" s="19">
        <f t="shared" si="13"/>
        <v>52168</v>
      </c>
      <c r="D281" s="19" t="s">
        <v>11736</v>
      </c>
      <c r="E281" s="24" t="s">
        <v>12124</v>
      </c>
      <c r="F281" s="21" t="s">
        <v>11860</v>
      </c>
      <c r="G281" s="23"/>
      <c r="H281" s="19" t="s">
        <v>11719</v>
      </c>
      <c r="I281" s="22">
        <v>995876</v>
      </c>
      <c r="J281" s="25">
        <f t="shared" si="15"/>
        <v>7.9999919668713781E-2</v>
      </c>
      <c r="K281" s="22">
        <v>79670</v>
      </c>
      <c r="L281" s="22">
        <v>1075546</v>
      </c>
      <c r="M281">
        <f>+VLOOKUP(C281,'Thanh toán '!M$6:N$1223,2,0)</f>
        <v>1075546</v>
      </c>
      <c r="N281" s="38">
        <f t="shared" si="14"/>
        <v>0</v>
      </c>
    </row>
    <row r="282" spans="1:14" hidden="1" x14ac:dyDescent="0.3">
      <c r="A282" s="18">
        <v>2022</v>
      </c>
      <c r="B282" s="19" t="s">
        <v>12135</v>
      </c>
      <c r="C282" s="19">
        <f t="shared" si="13"/>
        <v>52686</v>
      </c>
      <c r="D282" s="19" t="s">
        <v>11736</v>
      </c>
      <c r="E282" s="24" t="s">
        <v>12136</v>
      </c>
      <c r="F282" s="21" t="s">
        <v>11799</v>
      </c>
      <c r="G282" s="23"/>
      <c r="H282" s="19" t="s">
        <v>11725</v>
      </c>
      <c r="I282" s="22">
        <v>1091828</v>
      </c>
      <c r="J282" s="25">
        <f t="shared" si="15"/>
        <v>7.9999780185157368E-2</v>
      </c>
      <c r="K282" s="22">
        <v>87346</v>
      </c>
      <c r="L282" s="22">
        <v>1179174</v>
      </c>
      <c r="M282">
        <f>+VLOOKUP(C282,'Thanh toán '!M$6:N$1223,2,0)</f>
        <v>1179174</v>
      </c>
      <c r="N282" s="38">
        <f t="shared" si="14"/>
        <v>0</v>
      </c>
    </row>
    <row r="283" spans="1:14" hidden="1" x14ac:dyDescent="0.3">
      <c r="A283" s="18">
        <v>2022</v>
      </c>
      <c r="B283" s="19" t="s">
        <v>12137</v>
      </c>
      <c r="C283" s="19">
        <f t="shared" si="13"/>
        <v>52702</v>
      </c>
      <c r="D283" s="19" t="s">
        <v>11736</v>
      </c>
      <c r="E283" s="24" t="s">
        <v>12136</v>
      </c>
      <c r="F283" s="21" t="s">
        <v>11799</v>
      </c>
      <c r="G283" s="23"/>
      <c r="H283" s="19" t="s">
        <v>11725</v>
      </c>
      <c r="I283" s="22">
        <v>870438</v>
      </c>
      <c r="J283" s="25">
        <f t="shared" si="15"/>
        <v>7.9999954046123908E-2</v>
      </c>
      <c r="K283" s="22">
        <v>69635</v>
      </c>
      <c r="L283" s="22">
        <v>940073</v>
      </c>
      <c r="M283">
        <f>+VLOOKUP(C283,'Thanh toán '!M$6:N$1223,2,0)</f>
        <v>940073</v>
      </c>
      <c r="N283" s="38">
        <f t="shared" si="14"/>
        <v>0</v>
      </c>
    </row>
    <row r="284" spans="1:14" hidden="1" x14ac:dyDescent="0.3">
      <c r="A284" s="18">
        <v>2022</v>
      </c>
      <c r="B284" s="19" t="s">
        <v>12138</v>
      </c>
      <c r="C284" s="19">
        <f t="shared" si="13"/>
        <v>52703</v>
      </c>
      <c r="D284" s="19" t="s">
        <v>11736</v>
      </c>
      <c r="E284" s="24" t="s">
        <v>12136</v>
      </c>
      <c r="F284" s="21" t="s">
        <v>11799</v>
      </c>
      <c r="G284" s="23"/>
      <c r="H284" s="19" t="s">
        <v>11725</v>
      </c>
      <c r="I284" s="22">
        <v>1041977</v>
      </c>
      <c r="J284" s="25">
        <f t="shared" si="15"/>
        <v>7.9999846445746883E-2</v>
      </c>
      <c r="K284" s="22">
        <v>83358</v>
      </c>
      <c r="L284" s="22">
        <v>1125335</v>
      </c>
      <c r="M284">
        <f>+VLOOKUP(C284,'Thanh toán '!M$6:N$1223,2,0)</f>
        <v>1125335</v>
      </c>
      <c r="N284" s="38">
        <f t="shared" si="14"/>
        <v>0</v>
      </c>
    </row>
    <row r="285" spans="1:14" hidden="1" x14ac:dyDescent="0.3">
      <c r="A285" s="18">
        <v>2022</v>
      </c>
      <c r="B285" s="19" t="s">
        <v>12139</v>
      </c>
      <c r="C285" s="19">
        <f t="shared" si="13"/>
        <v>52707</v>
      </c>
      <c r="D285" s="19" t="s">
        <v>11736</v>
      </c>
      <c r="E285" s="24" t="s">
        <v>12136</v>
      </c>
      <c r="F285" s="21" t="s">
        <v>11799</v>
      </c>
      <c r="G285" s="23"/>
      <c r="H285" s="19" t="s">
        <v>11725</v>
      </c>
      <c r="I285" s="22">
        <v>250910</v>
      </c>
      <c r="J285" s="25">
        <f t="shared" si="15"/>
        <v>8.0000797098561241E-2</v>
      </c>
      <c r="K285" s="22">
        <v>20073</v>
      </c>
      <c r="L285" s="22">
        <v>270983</v>
      </c>
      <c r="M285">
        <f>+VLOOKUP(C285,'Thanh toán '!M$6:N$1223,2,0)</f>
        <v>270983</v>
      </c>
      <c r="N285" s="38">
        <f t="shared" si="14"/>
        <v>0</v>
      </c>
    </row>
    <row r="286" spans="1:14" hidden="1" x14ac:dyDescent="0.3">
      <c r="A286" s="18">
        <v>2022</v>
      </c>
      <c r="B286" s="19" t="s">
        <v>12140</v>
      </c>
      <c r="C286" s="19">
        <f t="shared" si="13"/>
        <v>52731</v>
      </c>
      <c r="D286" s="19" t="s">
        <v>11736</v>
      </c>
      <c r="E286" s="24" t="s">
        <v>12136</v>
      </c>
      <c r="F286" s="21" t="s">
        <v>11799</v>
      </c>
      <c r="G286" s="23"/>
      <c r="H286" s="19" t="s">
        <v>11725</v>
      </c>
      <c r="I286" s="22">
        <v>1084930</v>
      </c>
      <c r="J286" s="25">
        <f t="shared" si="15"/>
        <v>7.9999631312619252E-2</v>
      </c>
      <c r="K286" s="22">
        <v>86794</v>
      </c>
      <c r="L286" s="22">
        <v>1171724</v>
      </c>
      <c r="M286">
        <f>+VLOOKUP(C286,'Thanh toán '!M$6:N$1223,2,0)</f>
        <v>1171724</v>
      </c>
      <c r="N286" s="38">
        <f t="shared" si="14"/>
        <v>0</v>
      </c>
    </row>
    <row r="287" spans="1:14" hidden="1" x14ac:dyDescent="0.3">
      <c r="A287" s="18">
        <v>2022</v>
      </c>
      <c r="B287" s="19" t="s">
        <v>12141</v>
      </c>
      <c r="C287" s="19">
        <f t="shared" si="13"/>
        <v>52733</v>
      </c>
      <c r="D287" s="19" t="s">
        <v>11736</v>
      </c>
      <c r="E287" s="24" t="s">
        <v>12136</v>
      </c>
      <c r="F287" s="21" t="s">
        <v>11799</v>
      </c>
      <c r="G287" s="23"/>
      <c r="H287" s="19" t="s">
        <v>11725</v>
      </c>
      <c r="I287" s="22">
        <v>1173355</v>
      </c>
      <c r="J287" s="25">
        <f t="shared" si="15"/>
        <v>7.9999659097204176E-2</v>
      </c>
      <c r="K287" s="22">
        <v>93868</v>
      </c>
      <c r="L287" s="22">
        <v>1267223</v>
      </c>
      <c r="M287">
        <f>+VLOOKUP(C287,'Thanh toán '!M$6:N$1223,2,0)</f>
        <v>1267223</v>
      </c>
      <c r="N287" s="38">
        <f t="shared" si="14"/>
        <v>0</v>
      </c>
    </row>
    <row r="288" spans="1:14" hidden="1" x14ac:dyDescent="0.3">
      <c r="A288" s="18">
        <v>2022</v>
      </c>
      <c r="B288" s="19" t="s">
        <v>12142</v>
      </c>
      <c r="C288" s="19">
        <f t="shared" si="13"/>
        <v>52922</v>
      </c>
      <c r="D288" s="19" t="s">
        <v>11736</v>
      </c>
      <c r="E288" s="24" t="s">
        <v>12136</v>
      </c>
      <c r="F288" s="21" t="s">
        <v>11799</v>
      </c>
      <c r="G288" s="23"/>
      <c r="H288" s="19" t="s">
        <v>11725</v>
      </c>
      <c r="I288" s="22">
        <v>1745950</v>
      </c>
      <c r="J288" s="25">
        <f t="shared" si="15"/>
        <v>0.08</v>
      </c>
      <c r="K288" s="22">
        <v>139676</v>
      </c>
      <c r="L288" s="22">
        <v>1885626</v>
      </c>
      <c r="M288">
        <f>+VLOOKUP(C288,'Thanh toán '!M$6:N$1223,2,0)</f>
        <v>1885626</v>
      </c>
      <c r="N288" s="38">
        <f t="shared" si="14"/>
        <v>0</v>
      </c>
    </row>
    <row r="289" spans="1:14" hidden="1" x14ac:dyDescent="0.3">
      <c r="A289" s="18">
        <v>2022</v>
      </c>
      <c r="B289" s="19" t="s">
        <v>12143</v>
      </c>
      <c r="C289" s="19">
        <f t="shared" si="13"/>
        <v>53147</v>
      </c>
      <c r="D289" s="19" t="s">
        <v>11736</v>
      </c>
      <c r="E289" s="24" t="s">
        <v>12144</v>
      </c>
      <c r="F289" s="21" t="s">
        <v>11860</v>
      </c>
      <c r="G289" s="23"/>
      <c r="H289" s="19" t="s">
        <v>11719</v>
      </c>
      <c r="I289" s="22">
        <v>734310</v>
      </c>
      <c r="J289" s="25">
        <f t="shared" si="15"/>
        <v>8.0000272364532693E-2</v>
      </c>
      <c r="K289" s="22">
        <v>58745</v>
      </c>
      <c r="L289" s="22">
        <v>793055</v>
      </c>
      <c r="M289">
        <f>+VLOOKUP(C289,'Thanh toán '!M$6:N$1223,2,0)</f>
        <v>793055</v>
      </c>
      <c r="N289" s="38">
        <f t="shared" si="14"/>
        <v>0</v>
      </c>
    </row>
    <row r="290" spans="1:14" hidden="1" x14ac:dyDescent="0.3">
      <c r="A290" s="18">
        <v>2022</v>
      </c>
      <c r="B290" s="19" t="s">
        <v>12145</v>
      </c>
      <c r="C290" s="19">
        <f t="shared" si="13"/>
        <v>53163</v>
      </c>
      <c r="D290" s="19" t="s">
        <v>11736</v>
      </c>
      <c r="E290" s="24" t="s">
        <v>12146</v>
      </c>
      <c r="F290" s="21" t="s">
        <v>11860</v>
      </c>
      <c r="G290" s="23"/>
      <c r="H290" s="19" t="s">
        <v>11719</v>
      </c>
      <c r="I290" s="22">
        <v>1113031</v>
      </c>
      <c r="J290" s="25">
        <f t="shared" si="15"/>
        <v>7.9999568745165228E-2</v>
      </c>
      <c r="K290" s="22">
        <v>89042</v>
      </c>
      <c r="L290" s="22">
        <v>1202073</v>
      </c>
      <c r="M290">
        <f>+VLOOKUP(C290,'Thanh toán '!M$6:N$1223,2,0)</f>
        <v>1202073</v>
      </c>
      <c r="N290" s="38">
        <f t="shared" si="14"/>
        <v>0</v>
      </c>
    </row>
    <row r="291" spans="1:14" hidden="1" x14ac:dyDescent="0.3">
      <c r="A291" s="18">
        <v>2022</v>
      </c>
      <c r="B291" s="19" t="s">
        <v>12147</v>
      </c>
      <c r="C291" s="19">
        <f t="shared" si="13"/>
        <v>53164</v>
      </c>
      <c r="D291" s="19" t="s">
        <v>11736</v>
      </c>
      <c r="E291" s="24" t="s">
        <v>12146</v>
      </c>
      <c r="F291" s="21" t="s">
        <v>11860</v>
      </c>
      <c r="G291" s="23"/>
      <c r="H291" s="19" t="s">
        <v>11719</v>
      </c>
      <c r="I291" s="22">
        <v>1264440</v>
      </c>
      <c r="J291" s="25">
        <f t="shared" si="15"/>
        <v>7.9999841827212051E-2</v>
      </c>
      <c r="K291" s="22">
        <v>101155</v>
      </c>
      <c r="L291" s="22">
        <v>1365595</v>
      </c>
      <c r="M291">
        <f>+VLOOKUP(C291,'Thanh toán '!M$6:N$1223,2,0)</f>
        <v>1365595</v>
      </c>
      <c r="N291" s="38">
        <f t="shared" si="14"/>
        <v>0</v>
      </c>
    </row>
    <row r="292" spans="1:14" hidden="1" x14ac:dyDescent="0.3">
      <c r="A292" s="18">
        <v>2022</v>
      </c>
      <c r="B292" s="19" t="s">
        <v>12148</v>
      </c>
      <c r="C292" s="19">
        <f t="shared" si="13"/>
        <v>53190</v>
      </c>
      <c r="D292" s="19" t="s">
        <v>11736</v>
      </c>
      <c r="E292" s="24" t="s">
        <v>12149</v>
      </c>
      <c r="F292" s="21" t="s">
        <v>11799</v>
      </c>
      <c r="G292" s="23"/>
      <c r="H292" s="19" t="s">
        <v>11725</v>
      </c>
      <c r="I292" s="22">
        <v>2172112</v>
      </c>
      <c r="J292" s="25">
        <f t="shared" si="15"/>
        <v>8.0000018415256668E-2</v>
      </c>
      <c r="K292" s="22">
        <v>173769</v>
      </c>
      <c r="L292" s="22">
        <v>2345881</v>
      </c>
      <c r="M292">
        <f>+VLOOKUP(C292,'Thanh toán '!M$6:N$1223,2,0)</f>
        <v>2345881</v>
      </c>
      <c r="N292" s="38">
        <f t="shared" si="14"/>
        <v>0</v>
      </c>
    </row>
    <row r="293" spans="1:14" hidden="1" x14ac:dyDescent="0.3">
      <c r="A293" s="18">
        <v>2022</v>
      </c>
      <c r="B293" s="19" t="s">
        <v>12150</v>
      </c>
      <c r="C293" s="19">
        <f t="shared" si="13"/>
        <v>53207</v>
      </c>
      <c r="D293" s="19" t="s">
        <v>11736</v>
      </c>
      <c r="E293" s="24" t="s">
        <v>12149</v>
      </c>
      <c r="F293" s="21" t="s">
        <v>11799</v>
      </c>
      <c r="G293" s="23"/>
      <c r="H293" s="19" t="s">
        <v>11725</v>
      </c>
      <c r="I293" s="22">
        <v>602184</v>
      </c>
      <c r="J293" s="25">
        <f t="shared" si="15"/>
        <v>8.0000464974160718E-2</v>
      </c>
      <c r="K293" s="22">
        <v>48175</v>
      </c>
      <c r="L293" s="22">
        <v>650359</v>
      </c>
      <c r="M293">
        <f>+VLOOKUP(C293,'Thanh toán '!M$6:N$1223,2,0)</f>
        <v>650359</v>
      </c>
      <c r="N293" s="38">
        <f t="shared" si="14"/>
        <v>0</v>
      </c>
    </row>
    <row r="294" spans="1:14" hidden="1" x14ac:dyDescent="0.3">
      <c r="A294" s="18">
        <v>2022</v>
      </c>
      <c r="B294" s="19" t="s">
        <v>12151</v>
      </c>
      <c r="C294" s="19">
        <f t="shared" si="13"/>
        <v>53214</v>
      </c>
      <c r="D294" s="19" t="s">
        <v>11736</v>
      </c>
      <c r="E294" s="24" t="s">
        <v>12149</v>
      </c>
      <c r="F294" s="21" t="s">
        <v>11860</v>
      </c>
      <c r="G294" s="23"/>
      <c r="H294" s="19" t="s">
        <v>11719</v>
      </c>
      <c r="I294" s="22">
        <v>1101465</v>
      </c>
      <c r="J294" s="25">
        <f t="shared" si="15"/>
        <v>7.999981842364487E-2</v>
      </c>
      <c r="K294" s="22">
        <v>88117</v>
      </c>
      <c r="L294" s="22">
        <v>1189582</v>
      </c>
      <c r="M294">
        <f>+VLOOKUP(C294,'Thanh toán '!M$6:N$1223,2,0)</f>
        <v>1189582</v>
      </c>
      <c r="N294" s="38">
        <f t="shared" si="14"/>
        <v>0</v>
      </c>
    </row>
    <row r="295" spans="1:14" hidden="1" x14ac:dyDescent="0.3">
      <c r="A295" s="18">
        <v>2022</v>
      </c>
      <c r="B295" s="19" t="s">
        <v>12152</v>
      </c>
      <c r="C295" s="19">
        <f t="shared" si="13"/>
        <v>53227</v>
      </c>
      <c r="D295" s="19" t="s">
        <v>11736</v>
      </c>
      <c r="E295" s="24" t="s">
        <v>12149</v>
      </c>
      <c r="F295" s="21" t="s">
        <v>11799</v>
      </c>
      <c r="G295" s="23"/>
      <c r="H295" s="19" t="s">
        <v>11725</v>
      </c>
      <c r="I295" s="22">
        <v>589271</v>
      </c>
      <c r="J295" s="25">
        <f t="shared" si="15"/>
        <v>8.0000543043862671E-2</v>
      </c>
      <c r="K295" s="22">
        <v>47142</v>
      </c>
      <c r="L295" s="22">
        <v>636413</v>
      </c>
      <c r="M295">
        <f>+VLOOKUP(C295,'Thanh toán '!M$6:N$1223,2,0)</f>
        <v>636413</v>
      </c>
      <c r="N295" s="38">
        <f t="shared" si="14"/>
        <v>0</v>
      </c>
    </row>
    <row r="296" spans="1:14" hidden="1" x14ac:dyDescent="0.3">
      <c r="A296" s="18">
        <v>2022</v>
      </c>
      <c r="B296" s="19" t="s">
        <v>12153</v>
      </c>
      <c r="C296" s="19">
        <f t="shared" si="13"/>
        <v>53244</v>
      </c>
      <c r="D296" s="19" t="s">
        <v>11736</v>
      </c>
      <c r="E296" s="24" t="s">
        <v>12154</v>
      </c>
      <c r="F296" s="21" t="s">
        <v>11799</v>
      </c>
      <c r="G296" s="23"/>
      <c r="H296" s="19" t="s">
        <v>11725</v>
      </c>
      <c r="I296" s="22">
        <v>610262</v>
      </c>
      <c r="J296" s="25">
        <f t="shared" si="15"/>
        <v>8.0000065545618115E-2</v>
      </c>
      <c r="K296" s="22">
        <v>48821</v>
      </c>
      <c r="L296" s="22">
        <v>659083</v>
      </c>
      <c r="M296">
        <f>+VLOOKUP(C296,'Thanh toán '!M$6:N$1223,2,0)</f>
        <v>659083</v>
      </c>
      <c r="N296" s="38">
        <f t="shared" si="14"/>
        <v>0</v>
      </c>
    </row>
    <row r="297" spans="1:14" hidden="1" x14ac:dyDescent="0.3">
      <c r="A297" s="18">
        <v>2022</v>
      </c>
      <c r="B297" s="19" t="s">
        <v>12155</v>
      </c>
      <c r="C297" s="19">
        <f t="shared" si="13"/>
        <v>53249</v>
      </c>
      <c r="D297" s="19" t="s">
        <v>11736</v>
      </c>
      <c r="E297" s="24" t="s">
        <v>12154</v>
      </c>
      <c r="F297" s="21" t="s">
        <v>11838</v>
      </c>
      <c r="G297" s="23"/>
      <c r="H297" s="19" t="s">
        <v>11839</v>
      </c>
      <c r="I297" s="22">
        <v>1227820</v>
      </c>
      <c r="J297" s="25">
        <f t="shared" si="15"/>
        <v>8.0000325780651887E-2</v>
      </c>
      <c r="K297" s="22">
        <v>98226</v>
      </c>
      <c r="L297" s="22">
        <v>1326046</v>
      </c>
      <c r="M297">
        <f>+VLOOKUP(C297,'Thanh toán '!M$6:N$1223,2,0)</f>
        <v>1326046</v>
      </c>
      <c r="N297" s="38">
        <f t="shared" si="14"/>
        <v>0</v>
      </c>
    </row>
    <row r="298" spans="1:14" hidden="1" x14ac:dyDescent="0.3">
      <c r="A298" s="18">
        <v>2022</v>
      </c>
      <c r="B298" s="19" t="s">
        <v>12156</v>
      </c>
      <c r="C298" s="19">
        <f t="shared" si="13"/>
        <v>53256</v>
      </c>
      <c r="D298" s="19" t="s">
        <v>11736</v>
      </c>
      <c r="E298" s="24" t="s">
        <v>12154</v>
      </c>
      <c r="F298" s="21" t="s">
        <v>11799</v>
      </c>
      <c r="G298" s="23"/>
      <c r="H298" s="19" t="s">
        <v>11725</v>
      </c>
      <c r="I298" s="22">
        <v>2015439</v>
      </c>
      <c r="J298" s="25">
        <f t="shared" si="15"/>
        <v>7.9999940459621943E-2</v>
      </c>
      <c r="K298" s="22">
        <v>161235</v>
      </c>
      <c r="L298" s="22">
        <v>2176674</v>
      </c>
      <c r="M298">
        <f>+VLOOKUP(C298,'Thanh toán '!M$6:N$1223,2,0)</f>
        <v>2176674</v>
      </c>
      <c r="N298" s="38">
        <f t="shared" si="14"/>
        <v>0</v>
      </c>
    </row>
    <row r="299" spans="1:14" hidden="1" x14ac:dyDescent="0.3">
      <c r="A299" s="18">
        <v>2022</v>
      </c>
      <c r="B299" s="19" t="s">
        <v>12157</v>
      </c>
      <c r="C299" s="19">
        <f t="shared" si="13"/>
        <v>53259</v>
      </c>
      <c r="D299" s="19" t="s">
        <v>11736</v>
      </c>
      <c r="E299" s="24" t="s">
        <v>12154</v>
      </c>
      <c r="F299" s="21" t="s">
        <v>11799</v>
      </c>
      <c r="G299" s="23"/>
      <c r="H299" s="19" t="s">
        <v>11725</v>
      </c>
      <c r="I299" s="22">
        <v>1097150</v>
      </c>
      <c r="J299" s="25">
        <f t="shared" si="15"/>
        <v>0.08</v>
      </c>
      <c r="K299" s="22">
        <v>87772</v>
      </c>
      <c r="L299" s="22">
        <v>1184922</v>
      </c>
      <c r="M299">
        <f>+VLOOKUP(C299,'Thanh toán '!M$6:N$1223,2,0)</f>
        <v>1184922</v>
      </c>
      <c r="N299" s="38">
        <f t="shared" si="14"/>
        <v>0</v>
      </c>
    </row>
    <row r="300" spans="1:14" hidden="1" x14ac:dyDescent="0.3">
      <c r="A300" s="18">
        <v>2022</v>
      </c>
      <c r="B300" s="19" t="s">
        <v>12158</v>
      </c>
      <c r="C300" s="19">
        <f t="shared" si="13"/>
        <v>53270</v>
      </c>
      <c r="D300" s="19" t="s">
        <v>11736</v>
      </c>
      <c r="E300" s="24" t="s">
        <v>12154</v>
      </c>
      <c r="F300" s="21" t="s">
        <v>11799</v>
      </c>
      <c r="G300" s="23"/>
      <c r="H300" s="19" t="s">
        <v>11725</v>
      </c>
      <c r="I300" s="22">
        <v>220293</v>
      </c>
      <c r="J300" s="25">
        <f t="shared" si="15"/>
        <v>7.9998002660093603E-2</v>
      </c>
      <c r="K300" s="22">
        <v>17623</v>
      </c>
      <c r="L300" s="22">
        <v>237916</v>
      </c>
      <c r="M300">
        <f>+VLOOKUP(C300,'Thanh toán '!M$6:N$1223,2,0)</f>
        <v>237916</v>
      </c>
      <c r="N300" s="38">
        <f t="shared" si="14"/>
        <v>0</v>
      </c>
    </row>
    <row r="301" spans="1:14" hidden="1" x14ac:dyDescent="0.3">
      <c r="A301" s="18">
        <v>2022</v>
      </c>
      <c r="B301" s="19" t="s">
        <v>12159</v>
      </c>
      <c r="C301" s="19">
        <f t="shared" si="13"/>
        <v>53277</v>
      </c>
      <c r="D301" s="19" t="s">
        <v>11736</v>
      </c>
      <c r="E301" s="24" t="s">
        <v>12160</v>
      </c>
      <c r="F301" s="21" t="s">
        <v>12161</v>
      </c>
      <c r="G301" s="23"/>
      <c r="H301" s="19" t="s">
        <v>12162</v>
      </c>
      <c r="I301" s="22">
        <v>3501425</v>
      </c>
      <c r="J301" s="25">
        <f t="shared" si="15"/>
        <v>0.08</v>
      </c>
      <c r="K301" s="22">
        <v>280114</v>
      </c>
      <c r="L301" s="22">
        <v>3781539</v>
      </c>
      <c r="M301">
        <f>+VLOOKUP(C301,'Thanh toán '!M$6:N$1223,2,0)</f>
        <v>3781539</v>
      </c>
      <c r="N301" s="38">
        <f t="shared" si="14"/>
        <v>0</v>
      </c>
    </row>
    <row r="302" spans="1:14" hidden="1" x14ac:dyDescent="0.3">
      <c r="A302" s="18">
        <v>2022</v>
      </c>
      <c r="B302" s="19" t="s">
        <v>12163</v>
      </c>
      <c r="C302" s="19">
        <f t="shared" si="13"/>
        <v>53278</v>
      </c>
      <c r="D302" s="19" t="s">
        <v>11736</v>
      </c>
      <c r="E302" s="24" t="s">
        <v>12160</v>
      </c>
      <c r="F302" s="21" t="s">
        <v>12164</v>
      </c>
      <c r="G302" s="23"/>
      <c r="H302" s="19" t="s">
        <v>12165</v>
      </c>
      <c r="I302" s="22">
        <v>2346710</v>
      </c>
      <c r="J302" s="25">
        <f t="shared" si="15"/>
        <v>8.0000085225698958E-2</v>
      </c>
      <c r="K302" s="22">
        <v>187737</v>
      </c>
      <c r="L302" s="22">
        <v>2534447</v>
      </c>
      <c r="M302">
        <f>+VLOOKUP(C302,'Thanh toán '!M$6:N$1223,2,0)</f>
        <v>2534447</v>
      </c>
      <c r="N302" s="38">
        <f t="shared" si="14"/>
        <v>0</v>
      </c>
    </row>
    <row r="303" spans="1:14" hidden="1" x14ac:dyDescent="0.3">
      <c r="A303" s="18">
        <v>2022</v>
      </c>
      <c r="B303" s="19" t="s">
        <v>12166</v>
      </c>
      <c r="C303" s="19">
        <f t="shared" si="13"/>
        <v>53279</v>
      </c>
      <c r="D303" s="19" t="s">
        <v>11736</v>
      </c>
      <c r="E303" s="24" t="s">
        <v>12160</v>
      </c>
      <c r="F303" s="21" t="s">
        <v>12167</v>
      </c>
      <c r="G303" s="23"/>
      <c r="H303" s="19" t="s">
        <v>12168</v>
      </c>
      <c r="I303" s="22">
        <v>3286460</v>
      </c>
      <c r="J303" s="25">
        <f t="shared" si="15"/>
        <v>8.0000060855753605E-2</v>
      </c>
      <c r="K303" s="22">
        <v>262917</v>
      </c>
      <c r="L303" s="22">
        <v>3549377</v>
      </c>
      <c r="M303">
        <f>+VLOOKUP(C303,'Thanh toán '!M$6:N$1223,2,0)</f>
        <v>3549377</v>
      </c>
      <c r="N303" s="38">
        <f t="shared" si="14"/>
        <v>0</v>
      </c>
    </row>
    <row r="304" spans="1:14" hidden="1" x14ac:dyDescent="0.3">
      <c r="A304" s="18">
        <v>2022</v>
      </c>
      <c r="B304" s="19" t="s">
        <v>12169</v>
      </c>
      <c r="C304" s="19">
        <f t="shared" si="13"/>
        <v>53280</v>
      </c>
      <c r="D304" s="19" t="s">
        <v>11736</v>
      </c>
      <c r="E304" s="24" t="s">
        <v>12160</v>
      </c>
      <c r="F304" s="21" t="s">
        <v>12170</v>
      </c>
      <c r="G304" s="23"/>
      <c r="H304" s="19" t="s">
        <v>12171</v>
      </c>
      <c r="I304" s="22">
        <v>1697729</v>
      </c>
      <c r="J304" s="25">
        <f t="shared" si="15"/>
        <v>7.9999811512909302E-2</v>
      </c>
      <c r="K304" s="22">
        <v>135818</v>
      </c>
      <c r="L304" s="22">
        <v>1833547</v>
      </c>
      <c r="M304">
        <f>+VLOOKUP(C304,'Thanh toán '!M$6:N$1223,2,0)</f>
        <v>1833547</v>
      </c>
      <c r="N304" s="38">
        <f t="shared" si="14"/>
        <v>0</v>
      </c>
    </row>
    <row r="305" spans="1:14" hidden="1" x14ac:dyDescent="0.3">
      <c r="A305" s="18">
        <v>2022</v>
      </c>
      <c r="B305" s="19" t="s">
        <v>12172</v>
      </c>
      <c r="C305" s="19">
        <f t="shared" si="13"/>
        <v>53281</v>
      </c>
      <c r="D305" s="19" t="s">
        <v>11736</v>
      </c>
      <c r="E305" s="24" t="s">
        <v>12160</v>
      </c>
      <c r="F305" s="21" t="s">
        <v>12173</v>
      </c>
      <c r="G305" s="23"/>
      <c r="H305" s="19" t="s">
        <v>12174</v>
      </c>
      <c r="I305" s="22">
        <v>4258285</v>
      </c>
      <c r="J305" s="25">
        <f t="shared" si="15"/>
        <v>8.0000046967264996E-2</v>
      </c>
      <c r="K305" s="22">
        <v>340663</v>
      </c>
      <c r="L305" s="22">
        <v>4598948</v>
      </c>
      <c r="M305">
        <f>+VLOOKUP(C305,'Thanh toán '!M$6:N$1223,2,0)</f>
        <v>4598948</v>
      </c>
      <c r="N305" s="38">
        <f t="shared" si="14"/>
        <v>0</v>
      </c>
    </row>
    <row r="306" spans="1:14" hidden="1" x14ac:dyDescent="0.3">
      <c r="A306" s="18">
        <v>2022</v>
      </c>
      <c r="B306" s="19" t="s">
        <v>12175</v>
      </c>
      <c r="C306" s="19">
        <f t="shared" si="13"/>
        <v>53282</v>
      </c>
      <c r="D306" s="19" t="s">
        <v>11736</v>
      </c>
      <c r="E306" s="24" t="s">
        <v>12160</v>
      </c>
      <c r="F306" s="21" t="s">
        <v>12176</v>
      </c>
      <c r="G306" s="23"/>
      <c r="H306" s="19" t="s">
        <v>12177</v>
      </c>
      <c r="I306" s="22">
        <v>1924970</v>
      </c>
      <c r="J306" s="25">
        <f t="shared" si="15"/>
        <v>8.0000207795446157E-2</v>
      </c>
      <c r="K306" s="22">
        <v>153998</v>
      </c>
      <c r="L306" s="22">
        <v>2078968</v>
      </c>
      <c r="M306">
        <f>+VLOOKUP(C306,'Thanh toán '!M$6:N$1223,2,0)</f>
        <v>2078968</v>
      </c>
      <c r="N306" s="38">
        <f t="shared" si="14"/>
        <v>0</v>
      </c>
    </row>
    <row r="307" spans="1:14" hidden="1" x14ac:dyDescent="0.3">
      <c r="A307" s="18">
        <v>2022</v>
      </c>
      <c r="B307" s="19" t="s">
        <v>12178</v>
      </c>
      <c r="C307" s="19">
        <f t="shared" si="13"/>
        <v>53283</v>
      </c>
      <c r="D307" s="19" t="s">
        <v>11736</v>
      </c>
      <c r="E307" s="24" t="s">
        <v>12160</v>
      </c>
      <c r="F307" s="21" t="s">
        <v>12179</v>
      </c>
      <c r="G307" s="23"/>
      <c r="H307" s="19" t="s">
        <v>12180</v>
      </c>
      <c r="I307" s="22">
        <v>10911470</v>
      </c>
      <c r="J307" s="25">
        <f t="shared" si="15"/>
        <v>8.0000036658672016E-2</v>
      </c>
      <c r="K307" s="22">
        <v>872918</v>
      </c>
      <c r="L307" s="22">
        <v>11784388</v>
      </c>
      <c r="M307">
        <f>+VLOOKUP(C307,'Thanh toán '!M$6:N$1223,2,0)</f>
        <v>11784388</v>
      </c>
      <c r="N307" s="38">
        <f t="shared" si="14"/>
        <v>0</v>
      </c>
    </row>
    <row r="308" spans="1:14" hidden="1" x14ac:dyDescent="0.3">
      <c r="A308" s="18">
        <v>2022</v>
      </c>
      <c r="B308" s="19" t="s">
        <v>12181</v>
      </c>
      <c r="C308" s="19">
        <f t="shared" si="13"/>
        <v>53284</v>
      </c>
      <c r="D308" s="19" t="s">
        <v>11736</v>
      </c>
      <c r="E308" s="24" t="s">
        <v>12160</v>
      </c>
      <c r="F308" s="21" t="s">
        <v>12182</v>
      </c>
      <c r="G308" s="23"/>
      <c r="H308" s="19" t="s">
        <v>12183</v>
      </c>
      <c r="I308" s="22">
        <v>7556100</v>
      </c>
      <c r="J308" s="25">
        <f t="shared" si="15"/>
        <v>0.08</v>
      </c>
      <c r="K308" s="22">
        <v>604488</v>
      </c>
      <c r="L308" s="22">
        <v>8160588</v>
      </c>
      <c r="M308">
        <f>+VLOOKUP(C308,'Thanh toán '!M$6:N$1223,2,0)</f>
        <v>8160588</v>
      </c>
      <c r="N308" s="38">
        <f t="shared" si="14"/>
        <v>0</v>
      </c>
    </row>
    <row r="309" spans="1:14" hidden="1" x14ac:dyDescent="0.3">
      <c r="A309" s="18">
        <v>2022</v>
      </c>
      <c r="B309" s="19" t="s">
        <v>12184</v>
      </c>
      <c r="C309" s="19">
        <f t="shared" si="13"/>
        <v>53285</v>
      </c>
      <c r="D309" s="19" t="s">
        <v>11736</v>
      </c>
      <c r="E309" s="24" t="s">
        <v>12160</v>
      </c>
      <c r="F309" s="21" t="s">
        <v>12185</v>
      </c>
      <c r="G309" s="23"/>
      <c r="H309" s="19" t="s">
        <v>12186</v>
      </c>
      <c r="I309" s="22">
        <v>1612400</v>
      </c>
      <c r="J309" s="25">
        <f t="shared" si="15"/>
        <v>0.08</v>
      </c>
      <c r="K309" s="22">
        <v>128992</v>
      </c>
      <c r="L309" s="22">
        <v>1741392</v>
      </c>
      <c r="M309">
        <f>+VLOOKUP(C309,'Thanh toán '!M$6:N$1223,2,0)</f>
        <v>1741392</v>
      </c>
      <c r="N309" s="38">
        <f t="shared" si="14"/>
        <v>0</v>
      </c>
    </row>
    <row r="310" spans="1:14" hidden="1" x14ac:dyDescent="0.3">
      <c r="A310" s="18">
        <v>2022</v>
      </c>
      <c r="B310" s="19" t="s">
        <v>12187</v>
      </c>
      <c r="C310" s="19">
        <f t="shared" si="13"/>
        <v>53286</v>
      </c>
      <c r="D310" s="19" t="s">
        <v>11736</v>
      </c>
      <c r="E310" s="24" t="s">
        <v>12160</v>
      </c>
      <c r="F310" s="21" t="s">
        <v>12188</v>
      </c>
      <c r="G310" s="23"/>
      <c r="H310" s="19" t="s">
        <v>12189</v>
      </c>
      <c r="I310" s="22">
        <v>2381320</v>
      </c>
      <c r="J310" s="25">
        <f t="shared" si="15"/>
        <v>8.0000167974064798E-2</v>
      </c>
      <c r="K310" s="22">
        <v>190506</v>
      </c>
      <c r="L310" s="22">
        <v>2571826</v>
      </c>
      <c r="M310">
        <f>+VLOOKUP(C310,'Thanh toán '!M$6:N$1223,2,0)</f>
        <v>2571826</v>
      </c>
      <c r="N310" s="38">
        <f t="shared" si="14"/>
        <v>0</v>
      </c>
    </row>
    <row r="311" spans="1:14" hidden="1" x14ac:dyDescent="0.3">
      <c r="A311" s="18">
        <v>2022</v>
      </c>
      <c r="B311" s="19" t="s">
        <v>12190</v>
      </c>
      <c r="C311" s="19">
        <f t="shared" si="13"/>
        <v>53287</v>
      </c>
      <c r="D311" s="19" t="s">
        <v>11736</v>
      </c>
      <c r="E311" s="24" t="s">
        <v>12160</v>
      </c>
      <c r="F311" s="21" t="s">
        <v>12191</v>
      </c>
      <c r="G311" s="23"/>
      <c r="H311" s="19" t="s">
        <v>12192</v>
      </c>
      <c r="I311" s="22">
        <v>1062297</v>
      </c>
      <c r="J311" s="25">
        <f t="shared" si="15"/>
        <v>8.0000225925518004E-2</v>
      </c>
      <c r="K311" s="22">
        <v>84984</v>
      </c>
      <c r="L311" s="22">
        <v>1147281</v>
      </c>
      <c r="M311">
        <f>+VLOOKUP(C311,'Thanh toán '!M$6:N$1223,2,0)</f>
        <v>1147281</v>
      </c>
      <c r="N311" s="38">
        <f t="shared" si="14"/>
        <v>0</v>
      </c>
    </row>
    <row r="312" spans="1:14" hidden="1" x14ac:dyDescent="0.3">
      <c r="A312" s="18">
        <v>2022</v>
      </c>
      <c r="B312" s="19" t="s">
        <v>12193</v>
      </c>
      <c r="C312" s="19">
        <f t="shared" si="13"/>
        <v>53289</v>
      </c>
      <c r="D312" s="19" t="s">
        <v>11736</v>
      </c>
      <c r="E312" s="24" t="s">
        <v>12160</v>
      </c>
      <c r="F312" s="21" t="s">
        <v>12194</v>
      </c>
      <c r="G312" s="23"/>
      <c r="H312" s="19" t="s">
        <v>12195</v>
      </c>
      <c r="I312" s="22">
        <v>1884930</v>
      </c>
      <c r="J312" s="25">
        <f t="shared" si="15"/>
        <v>7.9999787790528035E-2</v>
      </c>
      <c r="K312" s="22">
        <v>150794</v>
      </c>
      <c r="L312" s="22">
        <v>2035724</v>
      </c>
      <c r="M312">
        <f>+VLOOKUP(C312,'Thanh toán '!M$6:N$1223,2,0)</f>
        <v>2035724</v>
      </c>
      <c r="N312" s="38">
        <f t="shared" si="14"/>
        <v>0</v>
      </c>
    </row>
    <row r="313" spans="1:14" hidden="1" x14ac:dyDescent="0.3">
      <c r="A313" s="18">
        <v>2022</v>
      </c>
      <c r="B313" s="19" t="s">
        <v>12196</v>
      </c>
      <c r="C313" s="19">
        <f t="shared" si="13"/>
        <v>53292</v>
      </c>
      <c r="D313" s="19" t="s">
        <v>11736</v>
      </c>
      <c r="E313" s="24" t="s">
        <v>12160</v>
      </c>
      <c r="F313" s="21" t="s">
        <v>12197</v>
      </c>
      <c r="G313" s="23"/>
      <c r="H313" s="19" t="s">
        <v>12198</v>
      </c>
      <c r="I313" s="22">
        <v>4251076</v>
      </c>
      <c r="J313" s="25">
        <f t="shared" si="15"/>
        <v>7.9999981181235053E-2</v>
      </c>
      <c r="K313" s="22">
        <v>340086</v>
      </c>
      <c r="L313" s="22">
        <v>4591162</v>
      </c>
      <c r="M313">
        <f>+VLOOKUP(C313,'Thanh toán '!M$6:N$1223,2,0)</f>
        <v>4591162</v>
      </c>
      <c r="N313" s="38">
        <f t="shared" si="14"/>
        <v>0</v>
      </c>
    </row>
    <row r="314" spans="1:14" hidden="1" x14ac:dyDescent="0.3">
      <c r="A314" s="18">
        <v>2022</v>
      </c>
      <c r="B314" s="19" t="s">
        <v>12199</v>
      </c>
      <c r="C314" s="19">
        <f t="shared" si="13"/>
        <v>53464</v>
      </c>
      <c r="D314" s="19" t="s">
        <v>11736</v>
      </c>
      <c r="E314" s="24" t="s">
        <v>12160</v>
      </c>
      <c r="F314" s="21" t="s">
        <v>12200</v>
      </c>
      <c r="G314" s="23"/>
      <c r="H314" s="19" t="s">
        <v>12201</v>
      </c>
      <c r="I314" s="22">
        <v>1872525</v>
      </c>
      <c r="J314" s="25">
        <f t="shared" si="15"/>
        <v>0.08</v>
      </c>
      <c r="K314" s="22">
        <v>149802</v>
      </c>
      <c r="L314" s="22">
        <v>2022327</v>
      </c>
      <c r="M314">
        <f>+VLOOKUP(C314,'Thanh toán '!M$6:N$1223,2,0)</f>
        <v>2022327</v>
      </c>
      <c r="N314" s="38">
        <f t="shared" si="14"/>
        <v>0</v>
      </c>
    </row>
    <row r="315" spans="1:14" hidden="1" x14ac:dyDescent="0.3">
      <c r="A315" s="18">
        <v>2022</v>
      </c>
      <c r="B315" s="19" t="s">
        <v>12202</v>
      </c>
      <c r="C315" s="19">
        <f t="shared" si="13"/>
        <v>53465</v>
      </c>
      <c r="D315" s="19" t="s">
        <v>11736</v>
      </c>
      <c r="E315" s="24" t="s">
        <v>12160</v>
      </c>
      <c r="F315" s="21" t="s">
        <v>11799</v>
      </c>
      <c r="G315" s="23"/>
      <c r="H315" s="19" t="s">
        <v>11725</v>
      </c>
      <c r="I315" s="22">
        <v>1320217</v>
      </c>
      <c r="J315" s="25">
        <f t="shared" si="15"/>
        <v>7.9999727317554614E-2</v>
      </c>
      <c r="K315" s="22">
        <v>105617</v>
      </c>
      <c r="L315" s="22">
        <v>1425834</v>
      </c>
      <c r="M315">
        <f>+VLOOKUP(C315,'Thanh toán '!M$6:N$1223,2,0)</f>
        <v>1425834</v>
      </c>
      <c r="N315" s="38">
        <f t="shared" si="14"/>
        <v>0</v>
      </c>
    </row>
    <row r="316" spans="1:14" hidden="1" x14ac:dyDescent="0.3">
      <c r="A316" s="18">
        <v>2022</v>
      </c>
      <c r="B316" s="19" t="s">
        <v>12203</v>
      </c>
      <c r="C316" s="19">
        <f t="shared" si="13"/>
        <v>53479</v>
      </c>
      <c r="D316" s="19" t="s">
        <v>11736</v>
      </c>
      <c r="E316" s="24" t="s">
        <v>12160</v>
      </c>
      <c r="F316" s="21" t="s">
        <v>11838</v>
      </c>
      <c r="G316" s="23"/>
      <c r="H316" s="19" t="s">
        <v>11839</v>
      </c>
      <c r="I316" s="22">
        <v>1560124</v>
      </c>
      <c r="J316" s="25">
        <f t="shared" si="15"/>
        <v>8.000005127797534E-2</v>
      </c>
      <c r="K316" s="22">
        <v>124810</v>
      </c>
      <c r="L316" s="22">
        <v>1684934</v>
      </c>
      <c r="M316">
        <f>+VLOOKUP(C316,'Thanh toán '!M$6:N$1223,2,0)</f>
        <v>1684934</v>
      </c>
      <c r="N316" s="38">
        <f t="shared" si="14"/>
        <v>0</v>
      </c>
    </row>
    <row r="317" spans="1:14" hidden="1" x14ac:dyDescent="0.3">
      <c r="A317" s="18">
        <v>2022</v>
      </c>
      <c r="B317" s="19" t="s">
        <v>12204</v>
      </c>
      <c r="C317" s="19">
        <f t="shared" si="13"/>
        <v>53480</v>
      </c>
      <c r="D317" s="19" t="s">
        <v>11736</v>
      </c>
      <c r="E317" s="24" t="s">
        <v>12160</v>
      </c>
      <c r="F317" s="21" t="s">
        <v>11838</v>
      </c>
      <c r="G317" s="23"/>
      <c r="H317" s="19" t="s">
        <v>11839</v>
      </c>
      <c r="I317" s="22">
        <v>2114019</v>
      </c>
      <c r="J317" s="25">
        <f t="shared" si="15"/>
        <v>8.0000227055669795E-2</v>
      </c>
      <c r="K317" s="22">
        <v>169122</v>
      </c>
      <c r="L317" s="22">
        <v>2283141</v>
      </c>
      <c r="M317">
        <f>+VLOOKUP(C317,'Thanh toán '!M$6:N$1223,2,0)</f>
        <v>2283141</v>
      </c>
      <c r="N317" s="38">
        <f t="shared" si="14"/>
        <v>0</v>
      </c>
    </row>
    <row r="318" spans="1:14" hidden="1" x14ac:dyDescent="0.3">
      <c r="A318" s="18">
        <v>2022</v>
      </c>
      <c r="B318" s="19" t="s">
        <v>12205</v>
      </c>
      <c r="C318" s="19">
        <f t="shared" si="13"/>
        <v>53688</v>
      </c>
      <c r="D318" s="19" t="s">
        <v>11736</v>
      </c>
      <c r="E318" s="24" t="s">
        <v>12160</v>
      </c>
      <c r="F318" s="21" t="s">
        <v>11860</v>
      </c>
      <c r="G318" s="23"/>
      <c r="H318" s="19" t="s">
        <v>11719</v>
      </c>
      <c r="I318" s="22">
        <v>2163000</v>
      </c>
      <c r="J318" s="25">
        <f t="shared" si="15"/>
        <v>0.08</v>
      </c>
      <c r="K318" s="22">
        <v>173040</v>
      </c>
      <c r="L318" s="22">
        <v>2336040</v>
      </c>
      <c r="M318">
        <f>+VLOOKUP(C318,'Thanh toán '!M$6:N$1223,2,0)</f>
        <v>2336040</v>
      </c>
      <c r="N318" s="38">
        <f t="shared" si="14"/>
        <v>0</v>
      </c>
    </row>
    <row r="319" spans="1:14" hidden="1" x14ac:dyDescent="0.3">
      <c r="A319" s="18">
        <v>2022</v>
      </c>
      <c r="B319" s="19" t="s">
        <v>12206</v>
      </c>
      <c r="C319" s="19">
        <f t="shared" si="13"/>
        <v>53725</v>
      </c>
      <c r="D319" s="19" t="s">
        <v>11736</v>
      </c>
      <c r="E319" s="24" t="s">
        <v>12160</v>
      </c>
      <c r="F319" s="21" t="s">
        <v>11860</v>
      </c>
      <c r="G319" s="23"/>
      <c r="H319" s="19" t="s">
        <v>11719</v>
      </c>
      <c r="I319" s="22">
        <v>1102500</v>
      </c>
      <c r="J319" s="25">
        <f t="shared" si="15"/>
        <v>0.08</v>
      </c>
      <c r="K319" s="22">
        <v>88200</v>
      </c>
      <c r="L319" s="22">
        <v>1190700</v>
      </c>
      <c r="M319">
        <f>+VLOOKUP(C319,'Thanh toán '!M$6:N$1223,2,0)</f>
        <v>1190700</v>
      </c>
      <c r="N319" s="38">
        <f t="shared" si="14"/>
        <v>0</v>
      </c>
    </row>
    <row r="320" spans="1:14" hidden="1" x14ac:dyDescent="0.3">
      <c r="A320" s="18">
        <v>2022</v>
      </c>
      <c r="B320" s="19" t="s">
        <v>12207</v>
      </c>
      <c r="C320" s="19">
        <f t="shared" si="13"/>
        <v>53737</v>
      </c>
      <c r="D320" s="19" t="s">
        <v>11736</v>
      </c>
      <c r="E320" s="24" t="s">
        <v>12160</v>
      </c>
      <c r="F320" s="21" t="s">
        <v>11860</v>
      </c>
      <c r="G320" s="23"/>
      <c r="H320" s="19" t="s">
        <v>11719</v>
      </c>
      <c r="I320" s="22">
        <v>1081500</v>
      </c>
      <c r="J320" s="25">
        <f t="shared" si="15"/>
        <v>0.08</v>
      </c>
      <c r="K320" s="22">
        <v>86520</v>
      </c>
      <c r="L320" s="22">
        <v>1168020</v>
      </c>
      <c r="M320">
        <f>+VLOOKUP(C320,'Thanh toán '!M$6:N$1223,2,0)</f>
        <v>1168020</v>
      </c>
      <c r="N320" s="38">
        <f t="shared" si="14"/>
        <v>0</v>
      </c>
    </row>
    <row r="321" spans="1:14" hidden="1" x14ac:dyDescent="0.3">
      <c r="A321" s="18">
        <v>2022</v>
      </c>
      <c r="B321" s="19" t="s">
        <v>12208</v>
      </c>
      <c r="C321" s="19">
        <f t="shared" si="13"/>
        <v>53738</v>
      </c>
      <c r="D321" s="19" t="s">
        <v>11736</v>
      </c>
      <c r="E321" s="24" t="s">
        <v>12160</v>
      </c>
      <c r="F321" s="21" t="s">
        <v>11860</v>
      </c>
      <c r="G321" s="23"/>
      <c r="H321" s="19" t="s">
        <v>11719</v>
      </c>
      <c r="I321" s="22">
        <v>1611750</v>
      </c>
      <c r="J321" s="25">
        <f t="shared" si="15"/>
        <v>0.08</v>
      </c>
      <c r="K321" s="22">
        <v>128940</v>
      </c>
      <c r="L321" s="22">
        <v>1740690</v>
      </c>
      <c r="M321">
        <f>+VLOOKUP(C321,'Thanh toán '!M$6:N$1223,2,0)</f>
        <v>1740690</v>
      </c>
      <c r="N321" s="38">
        <f t="shared" si="14"/>
        <v>0</v>
      </c>
    </row>
    <row r="322" spans="1:14" hidden="1" x14ac:dyDescent="0.3">
      <c r="A322" s="18">
        <v>2022</v>
      </c>
      <c r="B322" s="19" t="s">
        <v>12209</v>
      </c>
      <c r="C322" s="19">
        <f t="shared" ref="C322:C385" si="16">+B322*1</f>
        <v>53739</v>
      </c>
      <c r="D322" s="19" t="s">
        <v>11736</v>
      </c>
      <c r="E322" s="24" t="s">
        <v>12160</v>
      </c>
      <c r="F322" s="21" t="s">
        <v>11860</v>
      </c>
      <c r="G322" s="23"/>
      <c r="H322" s="19" t="s">
        <v>11719</v>
      </c>
      <c r="I322" s="22">
        <v>1060500</v>
      </c>
      <c r="J322" s="25">
        <f t="shared" si="15"/>
        <v>0.08</v>
      </c>
      <c r="K322" s="22">
        <v>84840</v>
      </c>
      <c r="L322" s="22">
        <v>1145340</v>
      </c>
      <c r="M322">
        <f>+VLOOKUP(C322,'Thanh toán '!M$6:N$1223,2,0)</f>
        <v>1145340</v>
      </c>
      <c r="N322" s="38">
        <f t="shared" ref="N322:N385" si="17">+M322-L322</f>
        <v>0</v>
      </c>
    </row>
    <row r="323" spans="1:14" hidden="1" x14ac:dyDescent="0.3">
      <c r="A323" s="18">
        <v>2022</v>
      </c>
      <c r="B323" s="19" t="s">
        <v>12210</v>
      </c>
      <c r="C323" s="19">
        <f t="shared" si="16"/>
        <v>53759</v>
      </c>
      <c r="D323" s="19" t="s">
        <v>11736</v>
      </c>
      <c r="E323" s="24" t="s">
        <v>12160</v>
      </c>
      <c r="F323" s="21" t="s">
        <v>11860</v>
      </c>
      <c r="G323" s="23"/>
      <c r="H323" s="19" t="s">
        <v>11719</v>
      </c>
      <c r="I323" s="22">
        <v>1060500</v>
      </c>
      <c r="J323" s="25">
        <f t="shared" si="15"/>
        <v>0.08</v>
      </c>
      <c r="K323" s="22">
        <v>84840</v>
      </c>
      <c r="L323" s="22">
        <v>1145340</v>
      </c>
      <c r="M323">
        <f>+VLOOKUP(C323,'Thanh toán '!M$6:N$1223,2,0)</f>
        <v>1145340</v>
      </c>
      <c r="N323" s="38">
        <f t="shared" si="17"/>
        <v>0</v>
      </c>
    </row>
    <row r="324" spans="1:14" hidden="1" x14ac:dyDescent="0.3">
      <c r="A324" s="18">
        <v>2022</v>
      </c>
      <c r="B324" s="19" t="s">
        <v>12211</v>
      </c>
      <c r="C324" s="19">
        <f t="shared" si="16"/>
        <v>53760</v>
      </c>
      <c r="D324" s="19" t="s">
        <v>11736</v>
      </c>
      <c r="E324" s="24" t="s">
        <v>12160</v>
      </c>
      <c r="F324" s="21" t="s">
        <v>11860</v>
      </c>
      <c r="G324" s="23"/>
      <c r="H324" s="19" t="s">
        <v>11719</v>
      </c>
      <c r="I324" s="22">
        <v>1102500</v>
      </c>
      <c r="J324" s="25">
        <f t="shared" si="15"/>
        <v>0.08</v>
      </c>
      <c r="K324" s="22">
        <v>88200</v>
      </c>
      <c r="L324" s="22">
        <v>1190700</v>
      </c>
      <c r="M324">
        <f>+VLOOKUP(C324,'Thanh toán '!M$6:N$1223,2,0)</f>
        <v>1190700</v>
      </c>
      <c r="N324" s="38">
        <f t="shared" si="17"/>
        <v>0</v>
      </c>
    </row>
    <row r="325" spans="1:14" hidden="1" x14ac:dyDescent="0.3">
      <c r="A325" s="18">
        <v>2022</v>
      </c>
      <c r="B325" s="19" t="s">
        <v>12212</v>
      </c>
      <c r="C325" s="19">
        <f t="shared" si="16"/>
        <v>53761</v>
      </c>
      <c r="D325" s="19" t="s">
        <v>11736</v>
      </c>
      <c r="E325" s="24" t="s">
        <v>12160</v>
      </c>
      <c r="F325" s="21" t="s">
        <v>11860</v>
      </c>
      <c r="G325" s="23"/>
      <c r="H325" s="19" t="s">
        <v>11719</v>
      </c>
      <c r="I325" s="22">
        <v>2163000</v>
      </c>
      <c r="J325" s="25">
        <f t="shared" si="15"/>
        <v>0.08</v>
      </c>
      <c r="K325" s="22">
        <v>173040</v>
      </c>
      <c r="L325" s="22">
        <v>2336040</v>
      </c>
      <c r="M325">
        <f>+VLOOKUP(C325,'Thanh toán '!M$6:N$1223,2,0)</f>
        <v>2336040</v>
      </c>
      <c r="N325" s="38">
        <f t="shared" si="17"/>
        <v>0</v>
      </c>
    </row>
    <row r="326" spans="1:14" hidden="1" x14ac:dyDescent="0.3">
      <c r="A326" s="18">
        <v>2022</v>
      </c>
      <c r="B326" s="19" t="s">
        <v>12213</v>
      </c>
      <c r="C326" s="19">
        <f t="shared" si="16"/>
        <v>53774</v>
      </c>
      <c r="D326" s="19" t="s">
        <v>11736</v>
      </c>
      <c r="E326" s="24" t="s">
        <v>12160</v>
      </c>
      <c r="F326" s="21" t="s">
        <v>11860</v>
      </c>
      <c r="G326" s="23"/>
      <c r="H326" s="19" t="s">
        <v>11719</v>
      </c>
      <c r="I326" s="22">
        <v>2163000</v>
      </c>
      <c r="J326" s="25">
        <f t="shared" si="15"/>
        <v>0.08</v>
      </c>
      <c r="K326" s="22">
        <v>173040</v>
      </c>
      <c r="L326" s="22">
        <v>2336040</v>
      </c>
      <c r="M326">
        <f>+VLOOKUP(C326,'Thanh toán '!M$6:N$1223,2,0)</f>
        <v>2336040</v>
      </c>
      <c r="N326" s="38">
        <f t="shared" si="17"/>
        <v>0</v>
      </c>
    </row>
    <row r="327" spans="1:14" hidden="1" x14ac:dyDescent="0.3">
      <c r="A327" s="18">
        <v>2022</v>
      </c>
      <c r="B327" s="19" t="s">
        <v>12214</v>
      </c>
      <c r="C327" s="19">
        <f t="shared" si="16"/>
        <v>53788</v>
      </c>
      <c r="D327" s="19" t="s">
        <v>11736</v>
      </c>
      <c r="E327" s="24" t="s">
        <v>12160</v>
      </c>
      <c r="F327" s="21" t="s">
        <v>12215</v>
      </c>
      <c r="G327" s="23"/>
      <c r="H327" s="19" t="s">
        <v>12216</v>
      </c>
      <c r="I327" s="22">
        <v>1081500</v>
      </c>
      <c r="J327" s="25">
        <f t="shared" si="15"/>
        <v>0.08</v>
      </c>
      <c r="K327" s="22">
        <v>86520</v>
      </c>
      <c r="L327" s="22">
        <v>1168020</v>
      </c>
      <c r="M327">
        <f>+VLOOKUP(C327,'Thanh toán '!M$6:N$1223,2,0)</f>
        <v>1168020</v>
      </c>
      <c r="N327" s="38">
        <f t="shared" si="17"/>
        <v>0</v>
      </c>
    </row>
    <row r="328" spans="1:14" hidden="1" x14ac:dyDescent="0.3">
      <c r="A328" s="18">
        <v>2022</v>
      </c>
      <c r="B328" s="19" t="s">
        <v>12217</v>
      </c>
      <c r="C328" s="19">
        <f t="shared" si="16"/>
        <v>53789</v>
      </c>
      <c r="D328" s="19" t="s">
        <v>11736</v>
      </c>
      <c r="E328" s="24" t="s">
        <v>12160</v>
      </c>
      <c r="F328" s="21" t="s">
        <v>12197</v>
      </c>
      <c r="G328" s="23"/>
      <c r="H328" s="19" t="s">
        <v>12198</v>
      </c>
      <c r="I328" s="22">
        <v>1081500</v>
      </c>
      <c r="J328" s="25">
        <f t="shared" ref="J328:J391" si="18">+K328/I328</f>
        <v>0.08</v>
      </c>
      <c r="K328" s="22">
        <v>86520</v>
      </c>
      <c r="L328" s="22">
        <v>1168020</v>
      </c>
      <c r="M328">
        <f>+VLOOKUP(C328,'Thanh toán '!M$6:N$1223,2,0)</f>
        <v>1168020</v>
      </c>
      <c r="N328" s="38">
        <f t="shared" si="17"/>
        <v>0</v>
      </c>
    </row>
    <row r="329" spans="1:14" hidden="1" x14ac:dyDescent="0.3">
      <c r="A329" s="18">
        <v>2022</v>
      </c>
      <c r="B329" s="19" t="s">
        <v>12218</v>
      </c>
      <c r="C329" s="19">
        <f t="shared" si="16"/>
        <v>53790</v>
      </c>
      <c r="D329" s="19" t="s">
        <v>11736</v>
      </c>
      <c r="E329" s="24" t="s">
        <v>12160</v>
      </c>
      <c r="F329" s="21" t="s">
        <v>12215</v>
      </c>
      <c r="G329" s="23"/>
      <c r="H329" s="19" t="s">
        <v>12216</v>
      </c>
      <c r="I329" s="22">
        <v>2163000</v>
      </c>
      <c r="J329" s="25">
        <f t="shared" si="18"/>
        <v>0.08</v>
      </c>
      <c r="K329" s="22">
        <v>173040</v>
      </c>
      <c r="L329" s="22">
        <v>2336040</v>
      </c>
      <c r="M329">
        <f>+VLOOKUP(C329,'Thanh toán '!M$6:N$1223,2,0)</f>
        <v>2336040</v>
      </c>
      <c r="N329" s="38">
        <f t="shared" si="17"/>
        <v>0</v>
      </c>
    </row>
    <row r="330" spans="1:14" hidden="1" x14ac:dyDescent="0.3">
      <c r="A330" s="18">
        <v>2022</v>
      </c>
      <c r="B330" s="19" t="s">
        <v>12219</v>
      </c>
      <c r="C330" s="19">
        <f t="shared" si="16"/>
        <v>53791</v>
      </c>
      <c r="D330" s="19" t="s">
        <v>11736</v>
      </c>
      <c r="E330" s="24" t="s">
        <v>12160</v>
      </c>
      <c r="F330" s="21" t="s">
        <v>12215</v>
      </c>
      <c r="G330" s="23"/>
      <c r="H330" s="19" t="s">
        <v>12216</v>
      </c>
      <c r="I330" s="22">
        <v>1081500</v>
      </c>
      <c r="J330" s="25">
        <f t="shared" si="18"/>
        <v>0.08</v>
      </c>
      <c r="K330" s="22">
        <v>86520</v>
      </c>
      <c r="L330" s="22">
        <v>1168020</v>
      </c>
      <c r="M330">
        <f>+VLOOKUP(C330,'Thanh toán '!M$6:N$1223,2,0)</f>
        <v>1168020</v>
      </c>
      <c r="N330" s="38">
        <f t="shared" si="17"/>
        <v>0</v>
      </c>
    </row>
    <row r="331" spans="1:14" hidden="1" x14ac:dyDescent="0.3">
      <c r="A331" s="18">
        <v>2022</v>
      </c>
      <c r="B331" s="19" t="s">
        <v>12220</v>
      </c>
      <c r="C331" s="19">
        <f t="shared" si="16"/>
        <v>53792</v>
      </c>
      <c r="D331" s="19" t="s">
        <v>11736</v>
      </c>
      <c r="E331" s="24" t="s">
        <v>12160</v>
      </c>
      <c r="F331" s="21" t="s">
        <v>12221</v>
      </c>
      <c r="G331" s="23"/>
      <c r="H331" s="19" t="s">
        <v>12222</v>
      </c>
      <c r="I331" s="22">
        <v>2163000</v>
      </c>
      <c r="J331" s="25">
        <f t="shared" si="18"/>
        <v>0.08</v>
      </c>
      <c r="K331" s="22">
        <v>173040</v>
      </c>
      <c r="L331" s="22">
        <v>2336040</v>
      </c>
      <c r="M331">
        <f>+VLOOKUP(C331,'Thanh toán '!M$6:N$1223,2,0)</f>
        <v>2336040</v>
      </c>
      <c r="N331" s="38">
        <f t="shared" si="17"/>
        <v>0</v>
      </c>
    </row>
    <row r="332" spans="1:14" hidden="1" x14ac:dyDescent="0.3">
      <c r="A332" s="18">
        <v>2022</v>
      </c>
      <c r="B332" s="19" t="s">
        <v>12223</v>
      </c>
      <c r="C332" s="19">
        <f t="shared" si="16"/>
        <v>53793</v>
      </c>
      <c r="D332" s="19" t="s">
        <v>11736</v>
      </c>
      <c r="E332" s="24" t="s">
        <v>12160</v>
      </c>
      <c r="F332" s="21" t="s">
        <v>12221</v>
      </c>
      <c r="G332" s="23"/>
      <c r="H332" s="19" t="s">
        <v>12222</v>
      </c>
      <c r="I332" s="22">
        <v>1081500</v>
      </c>
      <c r="J332" s="25">
        <f t="shared" si="18"/>
        <v>0.08</v>
      </c>
      <c r="K332" s="22">
        <v>86520</v>
      </c>
      <c r="L332" s="22">
        <v>1168020</v>
      </c>
      <c r="M332">
        <f>+VLOOKUP(C332,'Thanh toán '!M$6:N$1223,2,0)</f>
        <v>1168020</v>
      </c>
      <c r="N332" s="38">
        <f t="shared" si="17"/>
        <v>0</v>
      </c>
    </row>
    <row r="333" spans="1:14" hidden="1" x14ac:dyDescent="0.3">
      <c r="A333" s="18">
        <v>2022</v>
      </c>
      <c r="B333" s="19" t="s">
        <v>12224</v>
      </c>
      <c r="C333" s="19">
        <f t="shared" si="16"/>
        <v>53794</v>
      </c>
      <c r="D333" s="19" t="s">
        <v>11736</v>
      </c>
      <c r="E333" s="24" t="s">
        <v>12160</v>
      </c>
      <c r="F333" s="21" t="s">
        <v>12225</v>
      </c>
      <c r="G333" s="23"/>
      <c r="H333" s="19" t="s">
        <v>12226</v>
      </c>
      <c r="I333" s="22">
        <v>3223500</v>
      </c>
      <c r="J333" s="25">
        <f t="shared" si="18"/>
        <v>0.08</v>
      </c>
      <c r="K333" s="22">
        <v>257880</v>
      </c>
      <c r="L333" s="22">
        <v>3481380</v>
      </c>
      <c r="M333">
        <f>+VLOOKUP(C333,'Thanh toán '!M$6:N$1223,2,0)</f>
        <v>3481380</v>
      </c>
      <c r="N333" s="38">
        <f t="shared" si="17"/>
        <v>0</v>
      </c>
    </row>
    <row r="334" spans="1:14" hidden="1" x14ac:dyDescent="0.3">
      <c r="A334" s="18">
        <v>2022</v>
      </c>
      <c r="B334" s="19" t="s">
        <v>12227</v>
      </c>
      <c r="C334" s="19">
        <f t="shared" si="16"/>
        <v>53795</v>
      </c>
      <c r="D334" s="19" t="s">
        <v>11736</v>
      </c>
      <c r="E334" s="24" t="s">
        <v>12160</v>
      </c>
      <c r="F334" s="21" t="s">
        <v>12228</v>
      </c>
      <c r="G334" s="23"/>
      <c r="H334" s="19" t="s">
        <v>12229</v>
      </c>
      <c r="I334" s="22">
        <v>2163000</v>
      </c>
      <c r="J334" s="25">
        <f t="shared" si="18"/>
        <v>0.08</v>
      </c>
      <c r="K334" s="22">
        <v>173040</v>
      </c>
      <c r="L334" s="22">
        <v>2336040</v>
      </c>
      <c r="M334">
        <f>+VLOOKUP(C334,'Thanh toán '!M$6:N$1223,2,0)</f>
        <v>2336040</v>
      </c>
      <c r="N334" s="38">
        <f t="shared" si="17"/>
        <v>0</v>
      </c>
    </row>
    <row r="335" spans="1:14" hidden="1" x14ac:dyDescent="0.3">
      <c r="A335" s="18">
        <v>2022</v>
      </c>
      <c r="B335" s="19" t="s">
        <v>12230</v>
      </c>
      <c r="C335" s="19">
        <f t="shared" si="16"/>
        <v>53796</v>
      </c>
      <c r="D335" s="19" t="s">
        <v>11736</v>
      </c>
      <c r="E335" s="24" t="s">
        <v>12160</v>
      </c>
      <c r="F335" s="21" t="s">
        <v>12231</v>
      </c>
      <c r="G335" s="23"/>
      <c r="H335" s="19" t="s">
        <v>12232</v>
      </c>
      <c r="I335" s="22">
        <v>2163000</v>
      </c>
      <c r="J335" s="25">
        <f t="shared" si="18"/>
        <v>0.08</v>
      </c>
      <c r="K335" s="22">
        <v>173040</v>
      </c>
      <c r="L335" s="22">
        <v>2336040</v>
      </c>
      <c r="M335">
        <f>+VLOOKUP(C335,'Thanh toán '!M$6:N$1223,2,0)</f>
        <v>2336040</v>
      </c>
      <c r="N335" s="38">
        <f t="shared" si="17"/>
        <v>0</v>
      </c>
    </row>
    <row r="336" spans="1:14" hidden="1" x14ac:dyDescent="0.3">
      <c r="A336" s="18">
        <v>2022</v>
      </c>
      <c r="B336" s="19" t="s">
        <v>12233</v>
      </c>
      <c r="C336" s="19">
        <f t="shared" si="16"/>
        <v>53799</v>
      </c>
      <c r="D336" s="19" t="s">
        <v>11736</v>
      </c>
      <c r="E336" s="24" t="s">
        <v>12160</v>
      </c>
      <c r="F336" s="21" t="s">
        <v>11838</v>
      </c>
      <c r="G336" s="23"/>
      <c r="H336" s="19" t="s">
        <v>11839</v>
      </c>
      <c r="I336" s="22">
        <v>1314400</v>
      </c>
      <c r="J336" s="25">
        <f t="shared" si="18"/>
        <v>0.08</v>
      </c>
      <c r="K336" s="22">
        <v>105152</v>
      </c>
      <c r="L336" s="22">
        <v>1419552</v>
      </c>
      <c r="M336">
        <f>+VLOOKUP(C336,'Thanh toán '!M$6:N$1223,2,0)</f>
        <v>1419552</v>
      </c>
      <c r="N336" s="38">
        <f t="shared" si="17"/>
        <v>0</v>
      </c>
    </row>
    <row r="337" spans="1:14" hidden="1" x14ac:dyDescent="0.3">
      <c r="A337" s="18">
        <v>2022</v>
      </c>
      <c r="B337" s="19" t="s">
        <v>12234</v>
      </c>
      <c r="C337" s="19">
        <f t="shared" si="16"/>
        <v>53800</v>
      </c>
      <c r="D337" s="19" t="s">
        <v>11736</v>
      </c>
      <c r="E337" s="24" t="s">
        <v>12160</v>
      </c>
      <c r="F337" s="21" t="s">
        <v>12235</v>
      </c>
      <c r="G337" s="23"/>
      <c r="H337" s="19" t="s">
        <v>12236</v>
      </c>
      <c r="I337" s="22">
        <v>3286460</v>
      </c>
      <c r="J337" s="25">
        <f t="shared" si="18"/>
        <v>8.0000060855753605E-2</v>
      </c>
      <c r="K337" s="22">
        <v>262917</v>
      </c>
      <c r="L337" s="22">
        <v>3549377</v>
      </c>
      <c r="M337">
        <f>+VLOOKUP(C337,'Thanh toán '!M$6:N$1223,2,0)</f>
        <v>3549377</v>
      </c>
      <c r="N337" s="38">
        <f t="shared" si="17"/>
        <v>0</v>
      </c>
    </row>
    <row r="338" spans="1:14" hidden="1" x14ac:dyDescent="0.3">
      <c r="A338" s="18">
        <v>2022</v>
      </c>
      <c r="B338" s="19" t="s">
        <v>12237</v>
      </c>
      <c r="C338" s="19">
        <f t="shared" si="16"/>
        <v>53812</v>
      </c>
      <c r="D338" s="19" t="s">
        <v>11736</v>
      </c>
      <c r="E338" s="24" t="s">
        <v>12160</v>
      </c>
      <c r="F338" s="21" t="s">
        <v>11860</v>
      </c>
      <c r="G338" s="23"/>
      <c r="H338" s="19" t="s">
        <v>11719</v>
      </c>
      <c r="I338" s="22">
        <v>2700900</v>
      </c>
      <c r="J338" s="25">
        <f t="shared" si="18"/>
        <v>0.08</v>
      </c>
      <c r="K338" s="22">
        <v>216072</v>
      </c>
      <c r="L338" s="22">
        <v>2916972</v>
      </c>
      <c r="M338">
        <f>+VLOOKUP(C338,'Thanh toán '!M$6:N$1223,2,0)</f>
        <v>2916972</v>
      </c>
      <c r="N338" s="38">
        <f t="shared" si="17"/>
        <v>0</v>
      </c>
    </row>
    <row r="339" spans="1:14" hidden="1" x14ac:dyDescent="0.3">
      <c r="A339" s="18">
        <v>2022</v>
      </c>
      <c r="B339" s="19" t="s">
        <v>12238</v>
      </c>
      <c r="C339" s="19">
        <f t="shared" si="16"/>
        <v>53839</v>
      </c>
      <c r="D339" s="19" t="s">
        <v>11736</v>
      </c>
      <c r="E339" s="24" t="s">
        <v>12160</v>
      </c>
      <c r="F339" s="21" t="s">
        <v>12239</v>
      </c>
      <c r="G339" s="23"/>
      <c r="H339" s="19" t="s">
        <v>12240</v>
      </c>
      <c r="I339" s="22">
        <v>1110580</v>
      </c>
      <c r="J339" s="25">
        <f t="shared" si="18"/>
        <v>7.9999639827837712E-2</v>
      </c>
      <c r="K339" s="22">
        <v>88846</v>
      </c>
      <c r="L339" s="22">
        <v>1199426</v>
      </c>
      <c r="M339">
        <f>+VLOOKUP(C339,'Thanh toán '!M$6:N$1223,2,0)</f>
        <v>1199426</v>
      </c>
      <c r="N339" s="38">
        <f t="shared" si="17"/>
        <v>0</v>
      </c>
    </row>
    <row r="340" spans="1:14" hidden="1" x14ac:dyDescent="0.3">
      <c r="A340" s="18">
        <v>2022</v>
      </c>
      <c r="B340" s="19" t="s">
        <v>12241</v>
      </c>
      <c r="C340" s="19">
        <f t="shared" si="16"/>
        <v>53840</v>
      </c>
      <c r="D340" s="19" t="s">
        <v>11736</v>
      </c>
      <c r="E340" s="24" t="s">
        <v>12160</v>
      </c>
      <c r="F340" s="21" t="s">
        <v>11799</v>
      </c>
      <c r="G340" s="23"/>
      <c r="H340" s="19" t="s">
        <v>11725</v>
      </c>
      <c r="I340" s="22">
        <v>2155250</v>
      </c>
      <c r="J340" s="25">
        <f t="shared" si="18"/>
        <v>0.08</v>
      </c>
      <c r="K340" s="22">
        <v>172420</v>
      </c>
      <c r="L340" s="22">
        <v>2327670</v>
      </c>
      <c r="M340">
        <f>+VLOOKUP(C340,'Thanh toán '!M$6:N$1223,2,0)</f>
        <v>2327670</v>
      </c>
      <c r="N340" s="38">
        <f t="shared" si="17"/>
        <v>0</v>
      </c>
    </row>
    <row r="341" spans="1:14" hidden="1" x14ac:dyDescent="0.3">
      <c r="A341" s="18">
        <v>2022</v>
      </c>
      <c r="B341" s="19" t="s">
        <v>12242</v>
      </c>
      <c r="C341" s="19">
        <f t="shared" si="16"/>
        <v>53841</v>
      </c>
      <c r="D341" s="19" t="s">
        <v>11736</v>
      </c>
      <c r="E341" s="24" t="s">
        <v>12160</v>
      </c>
      <c r="F341" s="21" t="s">
        <v>11799</v>
      </c>
      <c r="G341" s="23"/>
      <c r="H341" s="19" t="s">
        <v>11725</v>
      </c>
      <c r="I341" s="22">
        <v>555290</v>
      </c>
      <c r="J341" s="25">
        <f t="shared" si="18"/>
        <v>7.9999639827837712E-2</v>
      </c>
      <c r="K341" s="22">
        <v>44423</v>
      </c>
      <c r="L341" s="22">
        <v>599713</v>
      </c>
      <c r="M341">
        <f>+VLOOKUP(C341,'Thanh toán '!M$6:N$1223,2,0)</f>
        <v>599713</v>
      </c>
      <c r="N341" s="38">
        <f t="shared" si="17"/>
        <v>0</v>
      </c>
    </row>
    <row r="342" spans="1:14" hidden="1" x14ac:dyDescent="0.3">
      <c r="A342" s="18">
        <v>2022</v>
      </c>
      <c r="B342" s="19" t="s">
        <v>12243</v>
      </c>
      <c r="C342" s="19">
        <f t="shared" si="16"/>
        <v>53843</v>
      </c>
      <c r="D342" s="19" t="s">
        <v>11736</v>
      </c>
      <c r="E342" s="24" t="s">
        <v>12160</v>
      </c>
      <c r="F342" s="21" t="s">
        <v>11799</v>
      </c>
      <c r="G342" s="23"/>
      <c r="H342" s="19" t="s">
        <v>11725</v>
      </c>
      <c r="I342" s="22">
        <v>1768685</v>
      </c>
      <c r="J342" s="25">
        <f t="shared" si="18"/>
        <v>8.0000113078360482E-2</v>
      </c>
      <c r="K342" s="22">
        <v>141495</v>
      </c>
      <c r="L342" s="22">
        <v>1910180</v>
      </c>
      <c r="M342">
        <f>+VLOOKUP(C342,'Thanh toán '!M$6:N$1223,2,0)</f>
        <v>1910180</v>
      </c>
      <c r="N342" s="38">
        <f t="shared" si="17"/>
        <v>0</v>
      </c>
    </row>
    <row r="343" spans="1:14" hidden="1" x14ac:dyDescent="0.3">
      <c r="A343" s="18">
        <v>2022</v>
      </c>
      <c r="B343" s="19" t="s">
        <v>12244</v>
      </c>
      <c r="C343" s="19">
        <f t="shared" si="16"/>
        <v>53844</v>
      </c>
      <c r="D343" s="19" t="s">
        <v>11736</v>
      </c>
      <c r="E343" s="24" t="s">
        <v>12160</v>
      </c>
      <c r="F343" s="21" t="s">
        <v>12245</v>
      </c>
      <c r="G343" s="23"/>
      <c r="H343" s="19" t="s">
        <v>12246</v>
      </c>
      <c r="I343" s="22">
        <v>3697970</v>
      </c>
      <c r="J343" s="25">
        <f t="shared" si="18"/>
        <v>8.0000108167454037E-2</v>
      </c>
      <c r="K343" s="22">
        <v>295838</v>
      </c>
      <c r="L343" s="22">
        <v>3993808</v>
      </c>
      <c r="M343">
        <f>+VLOOKUP(C343,'Thanh toán '!M$6:N$1223,2,0)</f>
        <v>3993808</v>
      </c>
      <c r="N343" s="38">
        <f t="shared" si="17"/>
        <v>0</v>
      </c>
    </row>
    <row r="344" spans="1:14" hidden="1" x14ac:dyDescent="0.3">
      <c r="A344" s="18">
        <v>2022</v>
      </c>
      <c r="B344" s="19" t="s">
        <v>12247</v>
      </c>
      <c r="C344" s="19">
        <f t="shared" si="16"/>
        <v>53845</v>
      </c>
      <c r="D344" s="19" t="s">
        <v>11736</v>
      </c>
      <c r="E344" s="24" t="s">
        <v>12160</v>
      </c>
      <c r="F344" s="21" t="s">
        <v>12248</v>
      </c>
      <c r="G344" s="23"/>
      <c r="H344" s="19" t="s">
        <v>12249</v>
      </c>
      <c r="I344" s="22">
        <v>1768685</v>
      </c>
      <c r="J344" s="25">
        <f t="shared" si="18"/>
        <v>8.0000113078360482E-2</v>
      </c>
      <c r="K344" s="22">
        <v>141495</v>
      </c>
      <c r="L344" s="22">
        <v>1910180</v>
      </c>
      <c r="M344">
        <f>+VLOOKUP(C344,'Thanh toán '!M$6:N$1223,2,0)</f>
        <v>1910180</v>
      </c>
      <c r="N344" s="38">
        <f t="shared" si="17"/>
        <v>0</v>
      </c>
    </row>
    <row r="345" spans="1:14" hidden="1" x14ac:dyDescent="0.3">
      <c r="A345" s="18">
        <v>2022</v>
      </c>
      <c r="B345" s="19" t="s">
        <v>12250</v>
      </c>
      <c r="C345" s="19">
        <f t="shared" si="16"/>
        <v>53846</v>
      </c>
      <c r="D345" s="19" t="s">
        <v>11736</v>
      </c>
      <c r="E345" s="24" t="s">
        <v>12160</v>
      </c>
      <c r="F345" s="21" t="s">
        <v>12251</v>
      </c>
      <c r="G345" s="23"/>
      <c r="H345" s="19" t="s">
        <v>12252</v>
      </c>
      <c r="I345" s="22">
        <v>1401530</v>
      </c>
      <c r="J345" s="25">
        <f t="shared" si="18"/>
        <v>7.9999714597618315E-2</v>
      </c>
      <c r="K345" s="22">
        <v>112122</v>
      </c>
      <c r="L345" s="22">
        <v>1513652</v>
      </c>
      <c r="M345">
        <f>+VLOOKUP(C345,'Thanh toán '!M$6:N$1223,2,0)</f>
        <v>1513652</v>
      </c>
      <c r="N345" s="38">
        <f t="shared" si="17"/>
        <v>0</v>
      </c>
    </row>
    <row r="346" spans="1:14" hidden="1" x14ac:dyDescent="0.3">
      <c r="A346" s="18">
        <v>2022</v>
      </c>
      <c r="B346" s="19" t="s">
        <v>12253</v>
      </c>
      <c r="C346" s="19">
        <f t="shared" si="16"/>
        <v>53847</v>
      </c>
      <c r="D346" s="19" t="s">
        <v>11736</v>
      </c>
      <c r="E346" s="24" t="s">
        <v>12160</v>
      </c>
      <c r="F346" s="21" t="s">
        <v>12254</v>
      </c>
      <c r="G346" s="23"/>
      <c r="H346" s="19" t="s">
        <v>12255</v>
      </c>
      <c r="I346" s="22">
        <v>1289600</v>
      </c>
      <c r="J346" s="25">
        <f t="shared" si="18"/>
        <v>0.08</v>
      </c>
      <c r="K346" s="22">
        <v>103168</v>
      </c>
      <c r="L346" s="22">
        <v>1392768</v>
      </c>
      <c r="M346">
        <f>+VLOOKUP(C346,'Thanh toán '!M$6:N$1223,2,0)</f>
        <v>1392768</v>
      </c>
      <c r="N346" s="38">
        <f t="shared" si="17"/>
        <v>0</v>
      </c>
    </row>
    <row r="347" spans="1:14" hidden="1" x14ac:dyDescent="0.3">
      <c r="A347" s="18">
        <v>2022</v>
      </c>
      <c r="B347" s="19" t="s">
        <v>12256</v>
      </c>
      <c r="C347" s="19">
        <f t="shared" si="16"/>
        <v>53848</v>
      </c>
      <c r="D347" s="19" t="s">
        <v>11736</v>
      </c>
      <c r="E347" s="24" t="s">
        <v>12160</v>
      </c>
      <c r="F347" s="21" t="s">
        <v>12257</v>
      </c>
      <c r="G347" s="23"/>
      <c r="H347" s="19" t="s">
        <v>12258</v>
      </c>
      <c r="I347" s="22">
        <v>2142134</v>
      </c>
      <c r="J347" s="25">
        <f t="shared" si="18"/>
        <v>8.0000130710777204E-2</v>
      </c>
      <c r="K347" s="22">
        <v>171371</v>
      </c>
      <c r="L347" s="22">
        <v>2313505</v>
      </c>
      <c r="M347">
        <f>+VLOOKUP(C347,'Thanh toán '!M$6:N$1223,2,0)</f>
        <v>2313505</v>
      </c>
      <c r="N347" s="38">
        <f t="shared" si="17"/>
        <v>0</v>
      </c>
    </row>
    <row r="348" spans="1:14" hidden="1" x14ac:dyDescent="0.3">
      <c r="A348" s="18">
        <v>2022</v>
      </c>
      <c r="B348" s="19" t="s">
        <v>12259</v>
      </c>
      <c r="C348" s="19">
        <f t="shared" si="16"/>
        <v>53849</v>
      </c>
      <c r="D348" s="19" t="s">
        <v>11736</v>
      </c>
      <c r="E348" s="24" t="s">
        <v>12160</v>
      </c>
      <c r="F348" s="21" t="s">
        <v>12260</v>
      </c>
      <c r="G348" s="23"/>
      <c r="H348" s="19" t="s">
        <v>12261</v>
      </c>
      <c r="I348" s="22">
        <v>605424</v>
      </c>
      <c r="J348" s="25">
        <f t="shared" si="18"/>
        <v>8.0000132138798599E-2</v>
      </c>
      <c r="K348" s="22">
        <v>48434</v>
      </c>
      <c r="L348" s="22">
        <v>653858</v>
      </c>
      <c r="M348">
        <f>+VLOOKUP(C348,'Thanh toán '!M$6:N$1223,2,0)</f>
        <v>653858</v>
      </c>
      <c r="N348" s="38">
        <f t="shared" si="17"/>
        <v>0</v>
      </c>
    </row>
    <row r="349" spans="1:14" hidden="1" x14ac:dyDescent="0.3">
      <c r="A349" s="18">
        <v>2022</v>
      </c>
      <c r="B349" s="19" t="s">
        <v>12262</v>
      </c>
      <c r="C349" s="19">
        <f t="shared" si="16"/>
        <v>53850</v>
      </c>
      <c r="D349" s="19" t="s">
        <v>11736</v>
      </c>
      <c r="E349" s="24" t="s">
        <v>12160</v>
      </c>
      <c r="F349" s="21" t="s">
        <v>12263</v>
      </c>
      <c r="G349" s="23"/>
      <c r="H349" s="19" t="s">
        <v>12264</v>
      </c>
      <c r="I349" s="22">
        <v>7432780</v>
      </c>
      <c r="J349" s="25">
        <f t="shared" si="18"/>
        <v>7.99999461843348E-2</v>
      </c>
      <c r="K349" s="22">
        <v>594622</v>
      </c>
      <c r="L349" s="22">
        <v>8027402</v>
      </c>
      <c r="M349">
        <f>+VLOOKUP(C349,'Thanh toán '!M$6:N$1223,2,0)</f>
        <v>8027402</v>
      </c>
      <c r="N349" s="38">
        <f t="shared" si="17"/>
        <v>0</v>
      </c>
    </row>
    <row r="350" spans="1:14" hidden="1" x14ac:dyDescent="0.3">
      <c r="A350" s="18">
        <v>2022</v>
      </c>
      <c r="B350" s="19" t="s">
        <v>12265</v>
      </c>
      <c r="C350" s="19">
        <f t="shared" si="16"/>
        <v>53851</v>
      </c>
      <c r="D350" s="19" t="s">
        <v>11736</v>
      </c>
      <c r="E350" s="24" t="s">
        <v>12160</v>
      </c>
      <c r="F350" s="21" t="s">
        <v>12266</v>
      </c>
      <c r="G350" s="23"/>
      <c r="H350" s="19" t="s">
        <v>12267</v>
      </c>
      <c r="I350" s="22">
        <v>2221828</v>
      </c>
      <c r="J350" s="25">
        <f t="shared" si="18"/>
        <v>7.9999891980837401E-2</v>
      </c>
      <c r="K350" s="22">
        <v>177746</v>
      </c>
      <c r="L350" s="22">
        <v>2399574</v>
      </c>
      <c r="M350">
        <f>+VLOOKUP(C350,'Thanh toán '!M$6:N$1223,2,0)</f>
        <v>2399574</v>
      </c>
      <c r="N350" s="38">
        <f t="shared" si="17"/>
        <v>0</v>
      </c>
    </row>
    <row r="351" spans="1:14" hidden="1" x14ac:dyDescent="0.3">
      <c r="A351" s="18">
        <v>2022</v>
      </c>
      <c r="B351" s="19" t="s">
        <v>12268</v>
      </c>
      <c r="C351" s="19">
        <f t="shared" si="16"/>
        <v>53852</v>
      </c>
      <c r="D351" s="19" t="s">
        <v>11736</v>
      </c>
      <c r="E351" s="24" t="s">
        <v>12160</v>
      </c>
      <c r="F351" s="21" t="s">
        <v>11970</v>
      </c>
      <c r="G351" s="23"/>
      <c r="H351" s="19" t="s">
        <v>11971</v>
      </c>
      <c r="I351" s="22">
        <v>596046</v>
      </c>
      <c r="J351" s="25">
        <f t="shared" si="18"/>
        <v>8.0000536871315295E-2</v>
      </c>
      <c r="K351" s="22">
        <v>47684</v>
      </c>
      <c r="L351" s="22">
        <v>643730</v>
      </c>
      <c r="M351">
        <f>+VLOOKUP(C351,'Thanh toán '!M$6:N$1223,2,0)</f>
        <v>643730</v>
      </c>
      <c r="N351" s="38">
        <f t="shared" si="17"/>
        <v>0</v>
      </c>
    </row>
    <row r="352" spans="1:14" hidden="1" x14ac:dyDescent="0.3">
      <c r="A352" s="18">
        <v>2022</v>
      </c>
      <c r="B352" s="19" t="s">
        <v>12269</v>
      </c>
      <c r="C352" s="19">
        <f t="shared" si="16"/>
        <v>53853</v>
      </c>
      <c r="D352" s="19" t="s">
        <v>11736</v>
      </c>
      <c r="E352" s="24" t="s">
        <v>12160</v>
      </c>
      <c r="F352" s="21" t="s">
        <v>11970</v>
      </c>
      <c r="G352" s="23"/>
      <c r="H352" s="19" t="s">
        <v>11971</v>
      </c>
      <c r="I352" s="22">
        <v>741232</v>
      </c>
      <c r="J352" s="25">
        <f t="shared" si="18"/>
        <v>8.0000593606320294E-2</v>
      </c>
      <c r="K352" s="22">
        <v>59299</v>
      </c>
      <c r="L352" s="22">
        <v>800531</v>
      </c>
      <c r="M352">
        <f>+VLOOKUP(C352,'Thanh toán '!M$6:N$1223,2,0)</f>
        <v>800531</v>
      </c>
      <c r="N352" s="38">
        <f t="shared" si="17"/>
        <v>0</v>
      </c>
    </row>
    <row r="353" spans="1:14" hidden="1" x14ac:dyDescent="0.3">
      <c r="A353" s="18">
        <v>2022</v>
      </c>
      <c r="B353" s="19" t="s">
        <v>12270</v>
      </c>
      <c r="C353" s="19">
        <f t="shared" si="16"/>
        <v>53854</v>
      </c>
      <c r="D353" s="19" t="s">
        <v>11736</v>
      </c>
      <c r="E353" s="24" t="s">
        <v>12160</v>
      </c>
      <c r="F353" s="21" t="s">
        <v>11970</v>
      </c>
      <c r="G353" s="23"/>
      <c r="H353" s="19" t="s">
        <v>11971</v>
      </c>
      <c r="I353" s="22">
        <v>607110</v>
      </c>
      <c r="J353" s="25">
        <f t="shared" si="18"/>
        <v>8.0000329429592662E-2</v>
      </c>
      <c r="K353" s="22">
        <v>48569</v>
      </c>
      <c r="L353" s="22">
        <v>655679</v>
      </c>
      <c r="M353">
        <f>+VLOOKUP(C353,'Thanh toán '!M$6:N$1223,2,0)</f>
        <v>655679</v>
      </c>
      <c r="N353" s="38">
        <f t="shared" si="17"/>
        <v>0</v>
      </c>
    </row>
    <row r="354" spans="1:14" hidden="1" x14ac:dyDescent="0.3">
      <c r="A354" s="18">
        <v>2022</v>
      </c>
      <c r="B354" s="19" t="s">
        <v>12271</v>
      </c>
      <c r="C354" s="19">
        <f t="shared" si="16"/>
        <v>53855</v>
      </c>
      <c r="D354" s="19" t="s">
        <v>11736</v>
      </c>
      <c r="E354" s="24" t="s">
        <v>12160</v>
      </c>
      <c r="F354" s="21" t="s">
        <v>11970</v>
      </c>
      <c r="G354" s="23"/>
      <c r="H354" s="19" t="s">
        <v>11971</v>
      </c>
      <c r="I354" s="22">
        <v>555290</v>
      </c>
      <c r="J354" s="25">
        <f t="shared" si="18"/>
        <v>7.9999639827837712E-2</v>
      </c>
      <c r="K354" s="22">
        <v>44423</v>
      </c>
      <c r="L354" s="22">
        <v>599713</v>
      </c>
      <c r="M354">
        <f>+VLOOKUP(C354,'Thanh toán '!M$6:N$1223,2,0)</f>
        <v>599713</v>
      </c>
      <c r="N354" s="38">
        <f t="shared" si="17"/>
        <v>0</v>
      </c>
    </row>
    <row r="355" spans="1:14" hidden="1" x14ac:dyDescent="0.3">
      <c r="A355" s="18">
        <v>2022</v>
      </c>
      <c r="B355" s="19" t="s">
        <v>12272</v>
      </c>
      <c r="C355" s="19">
        <f t="shared" si="16"/>
        <v>53856</v>
      </c>
      <c r="D355" s="19" t="s">
        <v>11736</v>
      </c>
      <c r="E355" s="24" t="s">
        <v>12160</v>
      </c>
      <c r="F355" s="21" t="s">
        <v>11970</v>
      </c>
      <c r="G355" s="23"/>
      <c r="H355" s="19" t="s">
        <v>11971</v>
      </c>
      <c r="I355" s="22">
        <v>1103945</v>
      </c>
      <c r="J355" s="25">
        <f t="shared" si="18"/>
        <v>8.0000362336891784E-2</v>
      </c>
      <c r="K355" s="22">
        <v>88316</v>
      </c>
      <c r="L355" s="22">
        <v>1192261</v>
      </c>
      <c r="M355">
        <f>+VLOOKUP(C355,'Thanh toán '!M$6:N$1223,2,0)</f>
        <v>1192261</v>
      </c>
      <c r="N355" s="38">
        <f t="shared" si="17"/>
        <v>0</v>
      </c>
    </row>
    <row r="356" spans="1:14" hidden="1" x14ac:dyDescent="0.3">
      <c r="A356" s="18">
        <v>2022</v>
      </c>
      <c r="B356" s="19" t="s">
        <v>12273</v>
      </c>
      <c r="C356" s="19">
        <f t="shared" si="16"/>
        <v>53857</v>
      </c>
      <c r="D356" s="19" t="s">
        <v>11736</v>
      </c>
      <c r="E356" s="24" t="s">
        <v>12160</v>
      </c>
      <c r="F356" s="21" t="s">
        <v>11970</v>
      </c>
      <c r="G356" s="23"/>
      <c r="H356" s="19" t="s">
        <v>11971</v>
      </c>
      <c r="I356" s="22">
        <v>666348</v>
      </c>
      <c r="J356" s="25">
        <f t="shared" si="18"/>
        <v>8.0000240114774857E-2</v>
      </c>
      <c r="K356" s="22">
        <v>53308</v>
      </c>
      <c r="L356" s="22">
        <v>719656</v>
      </c>
      <c r="M356">
        <f>+VLOOKUP(C356,'Thanh toán '!M$6:N$1223,2,0)</f>
        <v>719656</v>
      </c>
      <c r="N356" s="38">
        <f t="shared" si="17"/>
        <v>0</v>
      </c>
    </row>
    <row r="357" spans="1:14" hidden="1" x14ac:dyDescent="0.3">
      <c r="A357" s="18">
        <v>2022</v>
      </c>
      <c r="B357" s="19" t="s">
        <v>12274</v>
      </c>
      <c r="C357" s="19">
        <f t="shared" si="16"/>
        <v>53953</v>
      </c>
      <c r="D357" s="19" t="s">
        <v>11736</v>
      </c>
      <c r="E357" s="24" t="s">
        <v>12275</v>
      </c>
      <c r="F357" s="21" t="s">
        <v>11799</v>
      </c>
      <c r="G357" s="23"/>
      <c r="H357" s="19" t="s">
        <v>11725</v>
      </c>
      <c r="I357" s="22">
        <v>507744</v>
      </c>
      <c r="J357" s="25">
        <f t="shared" si="18"/>
        <v>8.000094535829079E-2</v>
      </c>
      <c r="K357" s="22">
        <v>40620</v>
      </c>
      <c r="L357" s="22">
        <v>548364</v>
      </c>
      <c r="M357">
        <f>+VLOOKUP(C357,'Thanh toán '!M$6:N$1223,2,0)</f>
        <v>548364</v>
      </c>
      <c r="N357" s="38">
        <f t="shared" si="17"/>
        <v>0</v>
      </c>
    </row>
    <row r="358" spans="1:14" hidden="1" x14ac:dyDescent="0.3">
      <c r="A358" s="18">
        <v>2022</v>
      </c>
      <c r="B358" s="19" t="s">
        <v>12276</v>
      </c>
      <c r="C358" s="19">
        <f t="shared" si="16"/>
        <v>53955</v>
      </c>
      <c r="D358" s="19" t="s">
        <v>11736</v>
      </c>
      <c r="E358" s="24" t="s">
        <v>12275</v>
      </c>
      <c r="F358" s="21" t="s">
        <v>11799</v>
      </c>
      <c r="G358" s="23"/>
      <c r="H358" s="19" t="s">
        <v>11725</v>
      </c>
      <c r="I358" s="22">
        <v>555290</v>
      </c>
      <c r="J358" s="25">
        <f t="shared" si="18"/>
        <v>7.9999639827837712E-2</v>
      </c>
      <c r="K358" s="22">
        <v>44423</v>
      </c>
      <c r="L358" s="22">
        <v>599713</v>
      </c>
      <c r="M358">
        <f>+VLOOKUP(C358,'Thanh toán '!M$6:N$1223,2,0)</f>
        <v>599713</v>
      </c>
      <c r="N358" s="38">
        <f t="shared" si="17"/>
        <v>0</v>
      </c>
    </row>
    <row r="359" spans="1:14" hidden="1" x14ac:dyDescent="0.3">
      <c r="A359" s="18">
        <v>2022</v>
      </c>
      <c r="B359" s="19" t="s">
        <v>12277</v>
      </c>
      <c r="C359" s="19">
        <f t="shared" si="16"/>
        <v>53956</v>
      </c>
      <c r="D359" s="19" t="s">
        <v>11736</v>
      </c>
      <c r="E359" s="24" t="s">
        <v>12275</v>
      </c>
      <c r="F359" s="21" t="s">
        <v>11799</v>
      </c>
      <c r="G359" s="23"/>
      <c r="H359" s="19" t="s">
        <v>11725</v>
      </c>
      <c r="I359" s="22">
        <v>1173989</v>
      </c>
      <c r="J359" s="25">
        <f t="shared" si="18"/>
        <v>7.999989778439151E-2</v>
      </c>
      <c r="K359" s="22">
        <v>93919</v>
      </c>
      <c r="L359" s="22">
        <v>1267908</v>
      </c>
      <c r="M359">
        <f>+VLOOKUP(C359,'Thanh toán '!M$6:N$1223,2,0)</f>
        <v>1267908</v>
      </c>
      <c r="N359" s="38">
        <f t="shared" si="17"/>
        <v>0</v>
      </c>
    </row>
    <row r="360" spans="1:14" hidden="1" x14ac:dyDescent="0.3">
      <c r="A360" s="18">
        <v>2022</v>
      </c>
      <c r="B360" s="19" t="s">
        <v>12278</v>
      </c>
      <c r="C360" s="19">
        <f t="shared" si="16"/>
        <v>53957</v>
      </c>
      <c r="D360" s="19" t="s">
        <v>11736</v>
      </c>
      <c r="E360" s="24" t="s">
        <v>12275</v>
      </c>
      <c r="F360" s="21" t="s">
        <v>11799</v>
      </c>
      <c r="G360" s="23"/>
      <c r="H360" s="19" t="s">
        <v>11725</v>
      </c>
      <c r="I360" s="22">
        <v>250910</v>
      </c>
      <c r="J360" s="25">
        <f t="shared" si="18"/>
        <v>8.0000797098561241E-2</v>
      </c>
      <c r="K360" s="22">
        <v>20073</v>
      </c>
      <c r="L360" s="22">
        <v>270983</v>
      </c>
      <c r="M360">
        <f>+VLOOKUP(C360,'Thanh toán '!M$6:N$1223,2,0)</f>
        <v>270983</v>
      </c>
      <c r="N360" s="38">
        <f t="shared" si="17"/>
        <v>0</v>
      </c>
    </row>
    <row r="361" spans="1:14" hidden="1" x14ac:dyDescent="0.3">
      <c r="A361" s="18">
        <v>2022</v>
      </c>
      <c r="B361" s="19" t="s">
        <v>12279</v>
      </c>
      <c r="C361" s="19">
        <f t="shared" si="16"/>
        <v>53958</v>
      </c>
      <c r="D361" s="19" t="s">
        <v>11736</v>
      </c>
      <c r="E361" s="24" t="s">
        <v>12275</v>
      </c>
      <c r="F361" s="21" t="s">
        <v>12239</v>
      </c>
      <c r="G361" s="23"/>
      <c r="H361" s="19" t="s">
        <v>12240</v>
      </c>
      <c r="I361" s="22">
        <v>4666570</v>
      </c>
      <c r="J361" s="25">
        <f t="shared" si="18"/>
        <v>8.0000085716061264E-2</v>
      </c>
      <c r="K361" s="22">
        <v>373326</v>
      </c>
      <c r="L361" s="22">
        <v>5039896</v>
      </c>
      <c r="M361">
        <f>+VLOOKUP(C361,'Thanh toán '!M$6:N$1223,2,0)</f>
        <v>5039896</v>
      </c>
      <c r="N361" s="38">
        <f t="shared" si="17"/>
        <v>0</v>
      </c>
    </row>
    <row r="362" spans="1:14" hidden="1" x14ac:dyDescent="0.3">
      <c r="A362" s="18">
        <v>2022</v>
      </c>
      <c r="B362" s="19" t="s">
        <v>12280</v>
      </c>
      <c r="C362" s="19">
        <f t="shared" si="16"/>
        <v>53961</v>
      </c>
      <c r="D362" s="19" t="s">
        <v>11736</v>
      </c>
      <c r="E362" s="24" t="s">
        <v>12275</v>
      </c>
      <c r="F362" s="21" t="s">
        <v>11799</v>
      </c>
      <c r="G362" s="23"/>
      <c r="H362" s="19" t="s">
        <v>11725</v>
      </c>
      <c r="I362" s="22">
        <v>1043800</v>
      </c>
      <c r="J362" s="25">
        <f t="shared" si="18"/>
        <v>0.08</v>
      </c>
      <c r="K362" s="22">
        <v>83504</v>
      </c>
      <c r="L362" s="22">
        <v>1127304</v>
      </c>
      <c r="M362">
        <f>+VLOOKUP(C362,'Thanh toán '!M$6:N$1223,2,0)</f>
        <v>1127304</v>
      </c>
      <c r="N362" s="38">
        <f t="shared" si="17"/>
        <v>0</v>
      </c>
    </row>
    <row r="363" spans="1:14" hidden="1" x14ac:dyDescent="0.3">
      <c r="A363" s="18">
        <v>2022</v>
      </c>
      <c r="B363" s="19" t="s">
        <v>12281</v>
      </c>
      <c r="C363" s="19">
        <f t="shared" si="16"/>
        <v>53963</v>
      </c>
      <c r="D363" s="19" t="s">
        <v>11736</v>
      </c>
      <c r="E363" s="24" t="s">
        <v>12275</v>
      </c>
      <c r="F363" s="21" t="s">
        <v>12282</v>
      </c>
      <c r="G363" s="23"/>
      <c r="H363" s="19" t="s">
        <v>12283</v>
      </c>
      <c r="I363" s="22">
        <v>4067850</v>
      </c>
      <c r="J363" s="25">
        <f t="shared" si="18"/>
        <v>0.08</v>
      </c>
      <c r="K363" s="22">
        <v>325428</v>
      </c>
      <c r="L363" s="22">
        <v>4393278</v>
      </c>
      <c r="M363">
        <f>+VLOOKUP(C363,'Thanh toán '!M$6:N$1223,2,0)</f>
        <v>4393278</v>
      </c>
      <c r="N363" s="38">
        <f t="shared" si="17"/>
        <v>0</v>
      </c>
    </row>
    <row r="364" spans="1:14" hidden="1" x14ac:dyDescent="0.3">
      <c r="A364" s="18">
        <v>2022</v>
      </c>
      <c r="B364" s="19" t="s">
        <v>12284</v>
      </c>
      <c r="C364" s="19">
        <f t="shared" si="16"/>
        <v>53966</v>
      </c>
      <c r="D364" s="19" t="s">
        <v>11736</v>
      </c>
      <c r="E364" s="24" t="s">
        <v>12275</v>
      </c>
      <c r="F364" s="21" t="s">
        <v>11799</v>
      </c>
      <c r="G364" s="23"/>
      <c r="H364" s="19" t="s">
        <v>11725</v>
      </c>
      <c r="I364" s="22">
        <v>1640874</v>
      </c>
      <c r="J364" s="25">
        <f t="shared" si="18"/>
        <v>8.0000048754505226E-2</v>
      </c>
      <c r="K364" s="22">
        <v>131270</v>
      </c>
      <c r="L364" s="22">
        <v>1772144</v>
      </c>
      <c r="M364">
        <f>+VLOOKUP(C364,'Thanh toán '!M$6:N$1223,2,0)</f>
        <v>1772144</v>
      </c>
      <c r="N364" s="38">
        <f t="shared" si="17"/>
        <v>0</v>
      </c>
    </row>
    <row r="365" spans="1:14" hidden="1" x14ac:dyDescent="0.3">
      <c r="A365" s="18">
        <v>2022</v>
      </c>
      <c r="B365" s="19" t="s">
        <v>12285</v>
      </c>
      <c r="C365" s="19">
        <f t="shared" si="16"/>
        <v>54112</v>
      </c>
      <c r="D365" s="19" t="s">
        <v>11736</v>
      </c>
      <c r="E365" s="24" t="s">
        <v>12275</v>
      </c>
      <c r="F365" s="21" t="s">
        <v>12215</v>
      </c>
      <c r="G365" s="23"/>
      <c r="H365" s="19" t="s">
        <v>12216</v>
      </c>
      <c r="I365" s="22">
        <v>1101465</v>
      </c>
      <c r="J365" s="25">
        <f t="shared" si="18"/>
        <v>7.999981842364487E-2</v>
      </c>
      <c r="K365" s="22">
        <v>88117</v>
      </c>
      <c r="L365" s="22">
        <v>1189582</v>
      </c>
      <c r="M365">
        <f>+VLOOKUP(C365,'Thanh toán '!M$6:N$1223,2,0)</f>
        <v>1189582</v>
      </c>
      <c r="N365" s="38">
        <f t="shared" si="17"/>
        <v>0</v>
      </c>
    </row>
    <row r="366" spans="1:14" hidden="1" x14ac:dyDescent="0.3">
      <c r="A366" s="18">
        <v>2022</v>
      </c>
      <c r="B366" s="19" t="s">
        <v>12286</v>
      </c>
      <c r="C366" s="19">
        <f t="shared" si="16"/>
        <v>54150</v>
      </c>
      <c r="D366" s="19" t="s">
        <v>11736</v>
      </c>
      <c r="E366" s="24" t="s">
        <v>12275</v>
      </c>
      <c r="F366" s="21" t="s">
        <v>12287</v>
      </c>
      <c r="G366" s="23"/>
      <c r="H366" s="19" t="s">
        <v>12288</v>
      </c>
      <c r="I366" s="22">
        <v>985220</v>
      </c>
      <c r="J366" s="25">
        <f t="shared" si="18"/>
        <v>8.0000406000690208E-2</v>
      </c>
      <c r="K366" s="22">
        <v>78818</v>
      </c>
      <c r="L366" s="22">
        <v>1064038</v>
      </c>
      <c r="M366">
        <f>+VLOOKUP(C366,'Thanh toán '!M$6:N$1223,2,0)</f>
        <v>1064038</v>
      </c>
      <c r="N366" s="38">
        <f t="shared" si="17"/>
        <v>0</v>
      </c>
    </row>
    <row r="367" spans="1:14" hidden="1" x14ac:dyDescent="0.3">
      <c r="A367" s="18">
        <v>2022</v>
      </c>
      <c r="B367" s="19" t="s">
        <v>12289</v>
      </c>
      <c r="C367" s="19">
        <f t="shared" si="16"/>
        <v>54199</v>
      </c>
      <c r="D367" s="19" t="s">
        <v>11736</v>
      </c>
      <c r="E367" s="24" t="s">
        <v>12275</v>
      </c>
      <c r="F367" s="21" t="s">
        <v>11860</v>
      </c>
      <c r="G367" s="23"/>
      <c r="H367" s="19" t="s">
        <v>11719</v>
      </c>
      <c r="I367" s="22">
        <v>1604662</v>
      </c>
      <c r="J367" s="25">
        <f t="shared" si="18"/>
        <v>8.000002492736788E-2</v>
      </c>
      <c r="K367" s="22">
        <v>128373</v>
      </c>
      <c r="L367" s="22">
        <v>1733035</v>
      </c>
      <c r="M367">
        <f>+VLOOKUP(C367,'Thanh toán '!M$6:N$1223,2,0)</f>
        <v>1733035</v>
      </c>
      <c r="N367" s="38">
        <f t="shared" si="17"/>
        <v>0</v>
      </c>
    </row>
    <row r="368" spans="1:14" hidden="1" x14ac:dyDescent="0.3">
      <c r="A368" s="18">
        <v>2022</v>
      </c>
      <c r="B368" s="19" t="s">
        <v>12290</v>
      </c>
      <c r="C368" s="19">
        <f t="shared" si="16"/>
        <v>54215</v>
      </c>
      <c r="D368" s="19" t="s">
        <v>11736</v>
      </c>
      <c r="E368" s="24" t="s">
        <v>12275</v>
      </c>
      <c r="F368" s="21" t="s">
        <v>12167</v>
      </c>
      <c r="G368" s="23"/>
      <c r="H368" s="19" t="s">
        <v>12168</v>
      </c>
      <c r="I368" s="22">
        <v>1081500</v>
      </c>
      <c r="J368" s="25">
        <f t="shared" si="18"/>
        <v>0.08</v>
      </c>
      <c r="K368" s="22">
        <v>86520</v>
      </c>
      <c r="L368" s="22">
        <v>1168020</v>
      </c>
      <c r="M368">
        <f>+VLOOKUP(C368,'Thanh toán '!M$6:N$1223,2,0)</f>
        <v>1168020</v>
      </c>
      <c r="N368" s="38">
        <f t="shared" si="17"/>
        <v>0</v>
      </c>
    </row>
    <row r="369" spans="1:14" hidden="1" x14ac:dyDescent="0.3">
      <c r="A369" s="18">
        <v>2022</v>
      </c>
      <c r="B369" s="19" t="s">
        <v>12291</v>
      </c>
      <c r="C369" s="19">
        <f t="shared" si="16"/>
        <v>54216</v>
      </c>
      <c r="D369" s="19" t="s">
        <v>11736</v>
      </c>
      <c r="E369" s="24" t="s">
        <v>12275</v>
      </c>
      <c r="F369" s="21" t="s">
        <v>12167</v>
      </c>
      <c r="G369" s="23"/>
      <c r="H369" s="19" t="s">
        <v>12168</v>
      </c>
      <c r="I369" s="22">
        <v>1705910</v>
      </c>
      <c r="J369" s="25">
        <f t="shared" si="18"/>
        <v>8.0000117239479224E-2</v>
      </c>
      <c r="K369" s="22">
        <v>136473</v>
      </c>
      <c r="L369" s="22">
        <v>1842383</v>
      </c>
      <c r="M369">
        <f>+VLOOKUP(C369,'Thanh toán '!M$6:N$1223,2,0)</f>
        <v>1842383</v>
      </c>
      <c r="N369" s="38">
        <f t="shared" si="17"/>
        <v>0</v>
      </c>
    </row>
    <row r="370" spans="1:14" hidden="1" x14ac:dyDescent="0.3">
      <c r="A370" s="18">
        <v>2022</v>
      </c>
      <c r="B370" s="19" t="s">
        <v>12292</v>
      </c>
      <c r="C370" s="19">
        <f t="shared" si="16"/>
        <v>54217</v>
      </c>
      <c r="D370" s="19" t="s">
        <v>11736</v>
      </c>
      <c r="E370" s="24" t="s">
        <v>12275</v>
      </c>
      <c r="F370" s="21" t="s">
        <v>12293</v>
      </c>
      <c r="G370" s="23"/>
      <c r="H370" s="19" t="s">
        <v>12294</v>
      </c>
      <c r="I370" s="22">
        <v>2383374</v>
      </c>
      <c r="J370" s="25">
        <f t="shared" si="18"/>
        <v>8.0000033565860829E-2</v>
      </c>
      <c r="K370" s="22">
        <v>190670</v>
      </c>
      <c r="L370" s="22">
        <v>2574044</v>
      </c>
      <c r="M370">
        <f>+VLOOKUP(C370,'Thanh toán '!M$6:N$1223,2,0)</f>
        <v>2574044</v>
      </c>
      <c r="N370" s="38">
        <f t="shared" si="17"/>
        <v>0</v>
      </c>
    </row>
    <row r="371" spans="1:14" hidden="1" x14ac:dyDescent="0.3">
      <c r="A371" s="18">
        <v>2022</v>
      </c>
      <c r="B371" s="19" t="s">
        <v>12295</v>
      </c>
      <c r="C371" s="19">
        <f t="shared" si="16"/>
        <v>54218</v>
      </c>
      <c r="D371" s="19" t="s">
        <v>11736</v>
      </c>
      <c r="E371" s="24" t="s">
        <v>12275</v>
      </c>
      <c r="F371" s="21" t="s">
        <v>12293</v>
      </c>
      <c r="G371" s="23"/>
      <c r="H371" s="19" t="s">
        <v>12294</v>
      </c>
      <c r="I371" s="22">
        <v>4284000</v>
      </c>
      <c r="J371" s="25">
        <f t="shared" si="18"/>
        <v>0.08</v>
      </c>
      <c r="K371" s="22">
        <v>342720</v>
      </c>
      <c r="L371" s="22">
        <v>4626720</v>
      </c>
      <c r="M371">
        <f>+VLOOKUP(C371,'Thanh toán '!M$6:N$1223,2,0)</f>
        <v>4626720</v>
      </c>
      <c r="N371" s="38">
        <f t="shared" si="17"/>
        <v>0</v>
      </c>
    </row>
    <row r="372" spans="1:14" hidden="1" x14ac:dyDescent="0.3">
      <c r="A372" s="18">
        <v>2022</v>
      </c>
      <c r="B372" s="19" t="s">
        <v>12296</v>
      </c>
      <c r="C372" s="19">
        <f t="shared" si="16"/>
        <v>54219</v>
      </c>
      <c r="D372" s="19" t="s">
        <v>11736</v>
      </c>
      <c r="E372" s="24" t="s">
        <v>12275</v>
      </c>
      <c r="F372" s="21" t="s">
        <v>12297</v>
      </c>
      <c r="G372" s="23"/>
      <c r="H372" s="19" t="s">
        <v>12298</v>
      </c>
      <c r="I372" s="22">
        <v>1081500</v>
      </c>
      <c r="J372" s="25">
        <f t="shared" si="18"/>
        <v>0.08</v>
      </c>
      <c r="K372" s="22">
        <v>86520</v>
      </c>
      <c r="L372" s="22">
        <v>1168020</v>
      </c>
      <c r="M372">
        <f>+VLOOKUP(C372,'Thanh toán '!M$6:N$1223,2,0)</f>
        <v>1168020</v>
      </c>
      <c r="N372" s="38">
        <f t="shared" si="17"/>
        <v>0</v>
      </c>
    </row>
    <row r="373" spans="1:14" hidden="1" x14ac:dyDescent="0.3">
      <c r="A373" s="18">
        <v>2022</v>
      </c>
      <c r="B373" s="19" t="s">
        <v>12299</v>
      </c>
      <c r="C373" s="19">
        <f t="shared" si="16"/>
        <v>54220</v>
      </c>
      <c r="D373" s="19" t="s">
        <v>11736</v>
      </c>
      <c r="E373" s="24" t="s">
        <v>12275</v>
      </c>
      <c r="F373" s="21" t="s">
        <v>12300</v>
      </c>
      <c r="G373" s="23"/>
      <c r="H373" s="19" t="s">
        <v>12301</v>
      </c>
      <c r="I373" s="22">
        <v>1081500</v>
      </c>
      <c r="J373" s="25">
        <f t="shared" si="18"/>
        <v>0.08</v>
      </c>
      <c r="K373" s="22">
        <v>86520</v>
      </c>
      <c r="L373" s="22">
        <v>1168020</v>
      </c>
      <c r="M373">
        <f>+VLOOKUP(C373,'Thanh toán '!M$6:N$1223,2,0)</f>
        <v>1168020</v>
      </c>
      <c r="N373" s="38">
        <f t="shared" si="17"/>
        <v>0</v>
      </c>
    </row>
    <row r="374" spans="1:14" hidden="1" x14ac:dyDescent="0.3">
      <c r="A374" s="18">
        <v>2022</v>
      </c>
      <c r="B374" s="19" t="s">
        <v>12302</v>
      </c>
      <c r="C374" s="19">
        <f t="shared" si="16"/>
        <v>54221</v>
      </c>
      <c r="D374" s="19" t="s">
        <v>11736</v>
      </c>
      <c r="E374" s="24" t="s">
        <v>12275</v>
      </c>
      <c r="F374" s="21" t="s">
        <v>12303</v>
      </c>
      <c r="G374" s="23"/>
      <c r="H374" s="19" t="s">
        <v>12304</v>
      </c>
      <c r="I374" s="22">
        <v>1081500</v>
      </c>
      <c r="J374" s="25">
        <f t="shared" si="18"/>
        <v>0.08</v>
      </c>
      <c r="K374" s="22">
        <v>86520</v>
      </c>
      <c r="L374" s="22">
        <v>1168020</v>
      </c>
      <c r="M374">
        <f>+VLOOKUP(C374,'Thanh toán '!M$6:N$1223,2,0)</f>
        <v>1168020</v>
      </c>
      <c r="N374" s="38">
        <f t="shared" si="17"/>
        <v>0</v>
      </c>
    </row>
    <row r="375" spans="1:14" hidden="1" x14ac:dyDescent="0.3">
      <c r="A375" s="18">
        <v>2022</v>
      </c>
      <c r="B375" s="19" t="s">
        <v>12305</v>
      </c>
      <c r="C375" s="19">
        <f t="shared" si="16"/>
        <v>54222</v>
      </c>
      <c r="D375" s="19" t="s">
        <v>11736</v>
      </c>
      <c r="E375" s="24" t="s">
        <v>12275</v>
      </c>
      <c r="F375" s="21" t="s">
        <v>12306</v>
      </c>
      <c r="G375" s="23"/>
      <c r="H375" s="19" t="s">
        <v>12307</v>
      </c>
      <c r="I375" s="22">
        <v>2163000</v>
      </c>
      <c r="J375" s="25">
        <f t="shared" si="18"/>
        <v>0.08</v>
      </c>
      <c r="K375" s="22">
        <v>173040</v>
      </c>
      <c r="L375" s="22">
        <v>2336040</v>
      </c>
      <c r="M375">
        <f>+VLOOKUP(C375,'Thanh toán '!M$6:N$1223,2,0)</f>
        <v>2336040</v>
      </c>
      <c r="N375" s="38">
        <f t="shared" si="17"/>
        <v>0</v>
      </c>
    </row>
    <row r="376" spans="1:14" hidden="1" x14ac:dyDescent="0.3">
      <c r="A376" s="18">
        <v>2022</v>
      </c>
      <c r="B376" s="19" t="s">
        <v>12308</v>
      </c>
      <c r="C376" s="19">
        <f t="shared" si="16"/>
        <v>54223</v>
      </c>
      <c r="D376" s="19" t="s">
        <v>11736</v>
      </c>
      <c r="E376" s="24" t="s">
        <v>12275</v>
      </c>
      <c r="F376" s="21" t="s">
        <v>12309</v>
      </c>
      <c r="G376" s="23"/>
      <c r="H376" s="19" t="s">
        <v>12310</v>
      </c>
      <c r="I376" s="22">
        <v>4284000</v>
      </c>
      <c r="J376" s="25">
        <f t="shared" si="18"/>
        <v>0.08</v>
      </c>
      <c r="K376" s="22">
        <v>342720</v>
      </c>
      <c r="L376" s="22">
        <v>4626720</v>
      </c>
      <c r="M376">
        <f>+VLOOKUP(C376,'Thanh toán '!M$6:N$1223,2,0)</f>
        <v>4626720</v>
      </c>
      <c r="N376" s="38">
        <f t="shared" si="17"/>
        <v>0</v>
      </c>
    </row>
    <row r="377" spans="1:14" hidden="1" x14ac:dyDescent="0.3">
      <c r="A377" s="18">
        <v>2022</v>
      </c>
      <c r="B377" s="19" t="s">
        <v>12311</v>
      </c>
      <c r="C377" s="19">
        <f t="shared" si="16"/>
        <v>54224</v>
      </c>
      <c r="D377" s="19" t="s">
        <v>11736</v>
      </c>
      <c r="E377" s="24" t="s">
        <v>12275</v>
      </c>
      <c r="F377" s="21" t="s">
        <v>12312</v>
      </c>
      <c r="G377" s="23"/>
      <c r="H377" s="19" t="s">
        <v>12313</v>
      </c>
      <c r="I377" s="22">
        <v>1611750</v>
      </c>
      <c r="J377" s="25">
        <f t="shared" si="18"/>
        <v>0.08</v>
      </c>
      <c r="K377" s="22">
        <v>128940</v>
      </c>
      <c r="L377" s="22">
        <v>1740690</v>
      </c>
      <c r="M377">
        <f>+VLOOKUP(C377,'Thanh toán '!M$6:N$1223,2,0)</f>
        <v>1740690</v>
      </c>
      <c r="N377" s="38">
        <f t="shared" si="17"/>
        <v>0</v>
      </c>
    </row>
    <row r="378" spans="1:14" hidden="1" x14ac:dyDescent="0.3">
      <c r="A378" s="18">
        <v>2022</v>
      </c>
      <c r="B378" s="19" t="s">
        <v>12314</v>
      </c>
      <c r="C378" s="19">
        <f t="shared" si="16"/>
        <v>54225</v>
      </c>
      <c r="D378" s="19" t="s">
        <v>11736</v>
      </c>
      <c r="E378" s="24" t="s">
        <v>12275</v>
      </c>
      <c r="F378" s="21" t="s">
        <v>12315</v>
      </c>
      <c r="G378" s="23"/>
      <c r="H378" s="19" t="s">
        <v>12316</v>
      </c>
      <c r="I378" s="22">
        <v>1081500</v>
      </c>
      <c r="J378" s="25">
        <f t="shared" si="18"/>
        <v>0.08</v>
      </c>
      <c r="K378" s="22">
        <v>86520</v>
      </c>
      <c r="L378" s="22">
        <v>1168020</v>
      </c>
      <c r="M378">
        <f>+VLOOKUP(C378,'Thanh toán '!M$6:N$1223,2,0)</f>
        <v>1168020</v>
      </c>
      <c r="N378" s="38">
        <f t="shared" si="17"/>
        <v>0</v>
      </c>
    </row>
    <row r="379" spans="1:14" hidden="1" x14ac:dyDescent="0.3">
      <c r="A379" s="18">
        <v>2022</v>
      </c>
      <c r="B379" s="19" t="s">
        <v>12317</v>
      </c>
      <c r="C379" s="19">
        <f t="shared" si="16"/>
        <v>54226</v>
      </c>
      <c r="D379" s="19" t="s">
        <v>11736</v>
      </c>
      <c r="E379" s="24" t="s">
        <v>12275</v>
      </c>
      <c r="F379" s="21" t="s">
        <v>12318</v>
      </c>
      <c r="G379" s="23"/>
      <c r="H379" s="19" t="s">
        <v>12319</v>
      </c>
      <c r="I379" s="22">
        <v>1081500</v>
      </c>
      <c r="J379" s="25">
        <f t="shared" si="18"/>
        <v>0.08</v>
      </c>
      <c r="K379" s="22">
        <v>86520</v>
      </c>
      <c r="L379" s="22">
        <v>1168020</v>
      </c>
      <c r="M379">
        <f>+VLOOKUP(C379,'Thanh toán '!M$6:N$1223,2,0)</f>
        <v>1168020</v>
      </c>
      <c r="N379" s="38">
        <f t="shared" si="17"/>
        <v>0</v>
      </c>
    </row>
    <row r="380" spans="1:14" hidden="1" x14ac:dyDescent="0.3">
      <c r="A380" s="18">
        <v>2022</v>
      </c>
      <c r="B380" s="19" t="s">
        <v>12320</v>
      </c>
      <c r="C380" s="19">
        <f t="shared" si="16"/>
        <v>54229</v>
      </c>
      <c r="D380" s="19" t="s">
        <v>11736</v>
      </c>
      <c r="E380" s="24" t="s">
        <v>12321</v>
      </c>
      <c r="F380" s="21" t="s">
        <v>12322</v>
      </c>
      <c r="G380" s="23"/>
      <c r="H380" s="19" t="s">
        <v>12323</v>
      </c>
      <c r="I380" s="22">
        <v>1081500</v>
      </c>
      <c r="J380" s="25">
        <f t="shared" si="18"/>
        <v>0.08</v>
      </c>
      <c r="K380" s="22">
        <v>86520</v>
      </c>
      <c r="L380" s="22">
        <v>1168020</v>
      </c>
      <c r="M380">
        <f>+VLOOKUP(C380,'Thanh toán '!M$6:N$1223,2,0)</f>
        <v>1168020</v>
      </c>
      <c r="N380" s="38">
        <f t="shared" si="17"/>
        <v>0</v>
      </c>
    </row>
    <row r="381" spans="1:14" hidden="1" x14ac:dyDescent="0.3">
      <c r="A381" s="18">
        <v>2022</v>
      </c>
      <c r="B381" s="19" t="s">
        <v>12324</v>
      </c>
      <c r="C381" s="19">
        <f t="shared" si="16"/>
        <v>54230</v>
      </c>
      <c r="D381" s="19" t="s">
        <v>11736</v>
      </c>
      <c r="E381" s="24" t="s">
        <v>12321</v>
      </c>
      <c r="F381" s="21" t="s">
        <v>12325</v>
      </c>
      <c r="G381" s="23"/>
      <c r="H381" s="19" t="s">
        <v>12326</v>
      </c>
      <c r="I381" s="22">
        <v>1081500</v>
      </c>
      <c r="J381" s="25">
        <f t="shared" si="18"/>
        <v>0.08</v>
      </c>
      <c r="K381" s="22">
        <v>86520</v>
      </c>
      <c r="L381" s="22">
        <v>1168020</v>
      </c>
      <c r="M381">
        <f>+VLOOKUP(C381,'Thanh toán '!M$6:N$1223,2,0)</f>
        <v>1168020</v>
      </c>
      <c r="N381" s="38">
        <f t="shared" si="17"/>
        <v>0</v>
      </c>
    </row>
    <row r="382" spans="1:14" hidden="1" x14ac:dyDescent="0.3">
      <c r="A382" s="18">
        <v>2022</v>
      </c>
      <c r="B382" s="19" t="s">
        <v>12327</v>
      </c>
      <c r="C382" s="19">
        <f t="shared" si="16"/>
        <v>54231</v>
      </c>
      <c r="D382" s="19" t="s">
        <v>11736</v>
      </c>
      <c r="E382" s="24" t="s">
        <v>12321</v>
      </c>
      <c r="F382" s="21" t="s">
        <v>11799</v>
      </c>
      <c r="G382" s="23"/>
      <c r="H382" s="19" t="s">
        <v>11725</v>
      </c>
      <c r="I382" s="22">
        <v>1081500</v>
      </c>
      <c r="J382" s="25">
        <f t="shared" si="18"/>
        <v>0.08</v>
      </c>
      <c r="K382" s="22">
        <v>86520</v>
      </c>
      <c r="L382" s="22">
        <v>1168020</v>
      </c>
      <c r="M382">
        <f>+VLOOKUP(C382,'Thanh toán '!M$6:N$1223,2,0)</f>
        <v>1168020</v>
      </c>
      <c r="N382" s="38">
        <f t="shared" si="17"/>
        <v>0</v>
      </c>
    </row>
    <row r="383" spans="1:14" hidden="1" x14ac:dyDescent="0.3">
      <c r="A383" s="18">
        <v>2022</v>
      </c>
      <c r="B383" s="19" t="s">
        <v>12328</v>
      </c>
      <c r="C383" s="19">
        <f t="shared" si="16"/>
        <v>54232</v>
      </c>
      <c r="D383" s="19" t="s">
        <v>11736</v>
      </c>
      <c r="E383" s="24" t="s">
        <v>12321</v>
      </c>
      <c r="F383" s="21" t="s">
        <v>11799</v>
      </c>
      <c r="G383" s="23"/>
      <c r="H383" s="19" t="s">
        <v>11725</v>
      </c>
      <c r="I383" s="22">
        <v>1081500</v>
      </c>
      <c r="J383" s="25">
        <f t="shared" si="18"/>
        <v>0.08</v>
      </c>
      <c r="K383" s="22">
        <v>86520</v>
      </c>
      <c r="L383" s="22">
        <v>1168020</v>
      </c>
      <c r="M383">
        <f>+VLOOKUP(C383,'Thanh toán '!M$6:N$1223,2,0)</f>
        <v>1168020</v>
      </c>
      <c r="N383" s="38">
        <f t="shared" si="17"/>
        <v>0</v>
      </c>
    </row>
    <row r="384" spans="1:14" hidden="1" x14ac:dyDescent="0.3">
      <c r="A384" s="18">
        <v>2022</v>
      </c>
      <c r="B384" s="19" t="s">
        <v>12329</v>
      </c>
      <c r="C384" s="19">
        <f t="shared" si="16"/>
        <v>54233</v>
      </c>
      <c r="D384" s="19" t="s">
        <v>11736</v>
      </c>
      <c r="E384" s="24" t="s">
        <v>12321</v>
      </c>
      <c r="F384" s="21" t="s">
        <v>12330</v>
      </c>
      <c r="G384" s="23"/>
      <c r="H384" s="19" t="s">
        <v>12331</v>
      </c>
      <c r="I384" s="22">
        <v>2163000</v>
      </c>
      <c r="J384" s="25">
        <f t="shared" si="18"/>
        <v>0.08</v>
      </c>
      <c r="K384" s="22">
        <v>173040</v>
      </c>
      <c r="L384" s="22">
        <v>2336040</v>
      </c>
      <c r="M384">
        <f>+VLOOKUP(C384,'Thanh toán '!M$6:N$1223,2,0)</f>
        <v>2336040</v>
      </c>
      <c r="N384" s="38">
        <f t="shared" si="17"/>
        <v>0</v>
      </c>
    </row>
    <row r="385" spans="1:14" hidden="1" x14ac:dyDescent="0.3">
      <c r="A385" s="18">
        <v>2022</v>
      </c>
      <c r="B385" s="19" t="s">
        <v>12332</v>
      </c>
      <c r="C385" s="19">
        <f t="shared" si="16"/>
        <v>54245</v>
      </c>
      <c r="D385" s="19" t="s">
        <v>11736</v>
      </c>
      <c r="E385" s="24" t="s">
        <v>12321</v>
      </c>
      <c r="F385" s="21" t="s">
        <v>12333</v>
      </c>
      <c r="G385" s="23"/>
      <c r="H385" s="19" t="s">
        <v>12334</v>
      </c>
      <c r="I385" s="22">
        <v>3223500</v>
      </c>
      <c r="J385" s="25">
        <f t="shared" si="18"/>
        <v>0.08</v>
      </c>
      <c r="K385" s="22">
        <v>257880</v>
      </c>
      <c r="L385" s="22">
        <v>3481380</v>
      </c>
      <c r="M385">
        <f>+VLOOKUP(C385,'Thanh toán '!M$6:N$1223,2,0)</f>
        <v>3481380</v>
      </c>
      <c r="N385" s="38">
        <f t="shared" si="17"/>
        <v>0</v>
      </c>
    </row>
    <row r="386" spans="1:14" hidden="1" x14ac:dyDescent="0.3">
      <c r="A386" s="18">
        <v>2022</v>
      </c>
      <c r="B386" s="19" t="s">
        <v>12335</v>
      </c>
      <c r="C386" s="19">
        <f t="shared" ref="C386:C449" si="19">+B386*1</f>
        <v>54246</v>
      </c>
      <c r="D386" s="19" t="s">
        <v>11736</v>
      </c>
      <c r="E386" s="24" t="s">
        <v>12321</v>
      </c>
      <c r="F386" s="21" t="s">
        <v>12336</v>
      </c>
      <c r="G386" s="23"/>
      <c r="H386" s="19" t="s">
        <v>12337</v>
      </c>
      <c r="I386" s="22">
        <v>3377060</v>
      </c>
      <c r="J386" s="25">
        <f t="shared" si="18"/>
        <v>8.0000059223111222E-2</v>
      </c>
      <c r="K386" s="22">
        <v>270165</v>
      </c>
      <c r="L386" s="22">
        <v>3647225</v>
      </c>
      <c r="M386">
        <f>+VLOOKUP(C386,'Thanh toán '!M$6:N$1223,2,0)</f>
        <v>3647225</v>
      </c>
      <c r="N386" s="38">
        <f t="shared" ref="N386:N449" si="20">+M386-L386</f>
        <v>0</v>
      </c>
    </row>
    <row r="387" spans="1:14" hidden="1" x14ac:dyDescent="0.3">
      <c r="A387" s="18">
        <v>2022</v>
      </c>
      <c r="B387" s="19" t="s">
        <v>12338</v>
      </c>
      <c r="C387" s="19">
        <f t="shared" si="19"/>
        <v>54247</v>
      </c>
      <c r="D387" s="19" t="s">
        <v>11736</v>
      </c>
      <c r="E387" s="24" t="s">
        <v>12321</v>
      </c>
      <c r="F387" s="21" t="s">
        <v>12339</v>
      </c>
      <c r="G387" s="23"/>
      <c r="H387" s="19" t="s">
        <v>12340</v>
      </c>
      <c r="I387" s="22">
        <v>2163000</v>
      </c>
      <c r="J387" s="25">
        <f t="shared" si="18"/>
        <v>0.08</v>
      </c>
      <c r="K387" s="22">
        <v>173040</v>
      </c>
      <c r="L387" s="22">
        <v>2336040</v>
      </c>
      <c r="M387">
        <f>+VLOOKUP(C387,'Thanh toán '!M$6:N$1223,2,0)</f>
        <v>2336040</v>
      </c>
      <c r="N387" s="38">
        <f t="shared" si="20"/>
        <v>0</v>
      </c>
    </row>
    <row r="388" spans="1:14" hidden="1" x14ac:dyDescent="0.3">
      <c r="A388" s="18">
        <v>2022</v>
      </c>
      <c r="B388" s="19" t="s">
        <v>12341</v>
      </c>
      <c r="C388" s="19">
        <f t="shared" si="19"/>
        <v>54248</v>
      </c>
      <c r="D388" s="19" t="s">
        <v>11736</v>
      </c>
      <c r="E388" s="24" t="s">
        <v>12321</v>
      </c>
      <c r="F388" s="21" t="s">
        <v>12339</v>
      </c>
      <c r="G388" s="23"/>
      <c r="H388" s="19" t="s">
        <v>12340</v>
      </c>
      <c r="I388" s="22">
        <v>618065</v>
      </c>
      <c r="J388" s="25">
        <f t="shared" si="18"/>
        <v>7.9999676409439141E-2</v>
      </c>
      <c r="K388" s="22">
        <v>49445</v>
      </c>
      <c r="L388" s="22">
        <v>667510</v>
      </c>
      <c r="M388">
        <f>+VLOOKUP(C388,'Thanh toán '!M$6:N$1223,2,0)</f>
        <v>667510</v>
      </c>
      <c r="N388" s="38">
        <f t="shared" si="20"/>
        <v>0</v>
      </c>
    </row>
    <row r="389" spans="1:14" hidden="1" x14ac:dyDescent="0.3">
      <c r="A389" s="18">
        <v>2022</v>
      </c>
      <c r="B389" s="19" t="s">
        <v>12342</v>
      </c>
      <c r="C389" s="19">
        <f t="shared" si="19"/>
        <v>54249</v>
      </c>
      <c r="D389" s="19" t="s">
        <v>11736</v>
      </c>
      <c r="E389" s="24" t="s">
        <v>12321</v>
      </c>
      <c r="F389" s="21" t="s">
        <v>12336</v>
      </c>
      <c r="G389" s="23"/>
      <c r="H389" s="19" t="s">
        <v>12337</v>
      </c>
      <c r="I389" s="22">
        <v>2163000</v>
      </c>
      <c r="J389" s="25">
        <f t="shared" si="18"/>
        <v>0.08</v>
      </c>
      <c r="K389" s="22">
        <v>173040</v>
      </c>
      <c r="L389" s="22">
        <v>2336040</v>
      </c>
      <c r="M389">
        <f>+VLOOKUP(C389,'Thanh toán '!M$6:N$1223,2,0)</f>
        <v>2336040</v>
      </c>
      <c r="N389" s="38">
        <f t="shared" si="20"/>
        <v>0</v>
      </c>
    </row>
    <row r="390" spans="1:14" hidden="1" x14ac:dyDescent="0.3">
      <c r="A390" s="18">
        <v>2022</v>
      </c>
      <c r="B390" s="19" t="s">
        <v>12343</v>
      </c>
      <c r="C390" s="19">
        <f t="shared" si="19"/>
        <v>54250</v>
      </c>
      <c r="D390" s="19" t="s">
        <v>11736</v>
      </c>
      <c r="E390" s="24" t="s">
        <v>12321</v>
      </c>
      <c r="F390" s="21" t="s">
        <v>12235</v>
      </c>
      <c r="G390" s="23"/>
      <c r="H390" s="19" t="s">
        <v>12236</v>
      </c>
      <c r="I390" s="22">
        <v>2163000</v>
      </c>
      <c r="J390" s="25">
        <f t="shared" si="18"/>
        <v>0.08</v>
      </c>
      <c r="K390" s="22">
        <v>173040</v>
      </c>
      <c r="L390" s="22">
        <v>2336040</v>
      </c>
      <c r="M390">
        <f>+VLOOKUP(C390,'Thanh toán '!M$6:N$1223,2,0)</f>
        <v>2336040</v>
      </c>
      <c r="N390" s="38">
        <f t="shared" si="20"/>
        <v>0</v>
      </c>
    </row>
    <row r="391" spans="1:14" hidden="1" x14ac:dyDescent="0.3">
      <c r="A391" s="18">
        <v>2022</v>
      </c>
      <c r="B391" s="19" t="s">
        <v>12344</v>
      </c>
      <c r="C391" s="19">
        <f t="shared" si="19"/>
        <v>54251</v>
      </c>
      <c r="D391" s="19" t="s">
        <v>11736</v>
      </c>
      <c r="E391" s="24" t="s">
        <v>12321</v>
      </c>
      <c r="F391" s="21" t="s">
        <v>12239</v>
      </c>
      <c r="G391" s="23"/>
      <c r="H391" s="19" t="s">
        <v>12240</v>
      </c>
      <c r="I391" s="22">
        <v>3265500</v>
      </c>
      <c r="J391" s="25">
        <f t="shared" si="18"/>
        <v>0.08</v>
      </c>
      <c r="K391" s="22">
        <v>261240</v>
      </c>
      <c r="L391" s="22">
        <v>3526740</v>
      </c>
      <c r="M391">
        <f>+VLOOKUP(C391,'Thanh toán '!M$6:N$1223,2,0)</f>
        <v>3526740</v>
      </c>
      <c r="N391" s="38">
        <f t="shared" si="20"/>
        <v>0</v>
      </c>
    </row>
    <row r="392" spans="1:14" hidden="1" x14ac:dyDescent="0.3">
      <c r="A392" s="18">
        <v>2022</v>
      </c>
      <c r="B392" s="19" t="s">
        <v>12345</v>
      </c>
      <c r="C392" s="19">
        <f t="shared" si="19"/>
        <v>54252</v>
      </c>
      <c r="D392" s="19" t="s">
        <v>11736</v>
      </c>
      <c r="E392" s="24" t="s">
        <v>12321</v>
      </c>
      <c r="F392" s="21" t="s">
        <v>12239</v>
      </c>
      <c r="G392" s="23"/>
      <c r="H392" s="19" t="s">
        <v>12240</v>
      </c>
      <c r="I392" s="22">
        <v>3265500</v>
      </c>
      <c r="J392" s="25">
        <f t="shared" ref="J392:J455" si="21">+K392/I392</f>
        <v>0.08</v>
      </c>
      <c r="K392" s="22">
        <v>261240</v>
      </c>
      <c r="L392" s="22">
        <v>3526740</v>
      </c>
      <c r="M392">
        <f>+VLOOKUP(C392,'Thanh toán '!M$6:N$1223,2,0)</f>
        <v>3526740</v>
      </c>
      <c r="N392" s="38">
        <f t="shared" si="20"/>
        <v>0</v>
      </c>
    </row>
    <row r="393" spans="1:14" hidden="1" x14ac:dyDescent="0.3">
      <c r="A393" s="18">
        <v>2022</v>
      </c>
      <c r="B393" s="19" t="s">
        <v>12346</v>
      </c>
      <c r="C393" s="19">
        <f t="shared" si="19"/>
        <v>54253</v>
      </c>
      <c r="D393" s="19" t="s">
        <v>11736</v>
      </c>
      <c r="E393" s="24" t="s">
        <v>12321</v>
      </c>
      <c r="F393" s="21" t="s">
        <v>12347</v>
      </c>
      <c r="G393" s="23"/>
      <c r="H393" s="19" t="s">
        <v>12348</v>
      </c>
      <c r="I393" s="22">
        <v>1081500</v>
      </c>
      <c r="J393" s="25">
        <f t="shared" si="21"/>
        <v>0.08</v>
      </c>
      <c r="K393" s="22">
        <v>86520</v>
      </c>
      <c r="L393" s="22">
        <v>1168020</v>
      </c>
      <c r="M393">
        <f>+VLOOKUP(C393,'Thanh toán '!M$6:N$1223,2,0)</f>
        <v>1168020</v>
      </c>
      <c r="N393" s="38">
        <f t="shared" si="20"/>
        <v>0</v>
      </c>
    </row>
    <row r="394" spans="1:14" hidden="1" x14ac:dyDescent="0.3">
      <c r="A394" s="18">
        <v>2022</v>
      </c>
      <c r="B394" s="19" t="s">
        <v>12349</v>
      </c>
      <c r="C394" s="19">
        <f t="shared" si="19"/>
        <v>54254</v>
      </c>
      <c r="D394" s="19" t="s">
        <v>11736</v>
      </c>
      <c r="E394" s="24" t="s">
        <v>12321</v>
      </c>
      <c r="F394" s="21" t="s">
        <v>11799</v>
      </c>
      <c r="G394" s="23"/>
      <c r="H394" s="19" t="s">
        <v>11725</v>
      </c>
      <c r="I394" s="22">
        <v>648900</v>
      </c>
      <c r="J394" s="25">
        <f t="shared" si="21"/>
        <v>0.08</v>
      </c>
      <c r="K394" s="22">
        <v>51912</v>
      </c>
      <c r="L394" s="22">
        <v>700812</v>
      </c>
      <c r="M394">
        <f>+VLOOKUP(C394,'Thanh toán '!M$6:N$1223,2,0)</f>
        <v>700812</v>
      </c>
      <c r="N394" s="38">
        <f t="shared" si="20"/>
        <v>0</v>
      </c>
    </row>
    <row r="395" spans="1:14" hidden="1" x14ac:dyDescent="0.3">
      <c r="A395" s="18">
        <v>2022</v>
      </c>
      <c r="B395" s="19" t="s">
        <v>12350</v>
      </c>
      <c r="C395" s="19">
        <f t="shared" si="19"/>
        <v>54255</v>
      </c>
      <c r="D395" s="19" t="s">
        <v>11736</v>
      </c>
      <c r="E395" s="24" t="s">
        <v>12321</v>
      </c>
      <c r="F395" s="21" t="s">
        <v>11799</v>
      </c>
      <c r="G395" s="23"/>
      <c r="H395" s="19" t="s">
        <v>11725</v>
      </c>
      <c r="I395" s="22">
        <v>551250</v>
      </c>
      <c r="J395" s="25">
        <f t="shared" si="21"/>
        <v>0.08</v>
      </c>
      <c r="K395" s="22">
        <v>44100</v>
      </c>
      <c r="L395" s="22">
        <v>595350</v>
      </c>
      <c r="M395">
        <f>+VLOOKUP(C395,'Thanh toán '!M$6:N$1223,2,0)</f>
        <v>595350</v>
      </c>
      <c r="N395" s="38">
        <f t="shared" si="20"/>
        <v>0</v>
      </c>
    </row>
    <row r="396" spans="1:14" hidden="1" x14ac:dyDescent="0.3">
      <c r="A396" s="18">
        <v>2022</v>
      </c>
      <c r="B396" s="19" t="s">
        <v>12351</v>
      </c>
      <c r="C396" s="19">
        <f t="shared" si="19"/>
        <v>54256</v>
      </c>
      <c r="D396" s="19" t="s">
        <v>11736</v>
      </c>
      <c r="E396" s="24" t="s">
        <v>12321</v>
      </c>
      <c r="F396" s="21" t="s">
        <v>11799</v>
      </c>
      <c r="G396" s="23"/>
      <c r="H396" s="19" t="s">
        <v>11725</v>
      </c>
      <c r="I396" s="22">
        <v>551250</v>
      </c>
      <c r="J396" s="25">
        <f t="shared" si="21"/>
        <v>0.08</v>
      </c>
      <c r="K396" s="22">
        <v>44100</v>
      </c>
      <c r="L396" s="22">
        <v>595350</v>
      </c>
      <c r="M396">
        <f>+VLOOKUP(C396,'Thanh toán '!M$6:N$1223,2,0)</f>
        <v>595350</v>
      </c>
      <c r="N396" s="38">
        <f t="shared" si="20"/>
        <v>0</v>
      </c>
    </row>
    <row r="397" spans="1:14" hidden="1" x14ac:dyDescent="0.3">
      <c r="A397" s="18">
        <v>2022</v>
      </c>
      <c r="B397" s="19" t="s">
        <v>12352</v>
      </c>
      <c r="C397" s="19">
        <f t="shared" si="19"/>
        <v>54257</v>
      </c>
      <c r="D397" s="19" t="s">
        <v>11736</v>
      </c>
      <c r="E397" s="24" t="s">
        <v>12321</v>
      </c>
      <c r="F397" s="21" t="s">
        <v>11799</v>
      </c>
      <c r="G397" s="23"/>
      <c r="H397" s="19" t="s">
        <v>11725</v>
      </c>
      <c r="I397" s="22">
        <v>483720</v>
      </c>
      <c r="J397" s="25">
        <f t="shared" si="21"/>
        <v>8.0000826924667159E-2</v>
      </c>
      <c r="K397" s="22">
        <v>38698</v>
      </c>
      <c r="L397" s="22">
        <v>522418</v>
      </c>
      <c r="M397">
        <f>+VLOOKUP(C397,'Thanh toán '!M$6:N$1223,2,0)</f>
        <v>522418</v>
      </c>
      <c r="N397" s="38">
        <f t="shared" si="20"/>
        <v>0</v>
      </c>
    </row>
    <row r="398" spans="1:14" hidden="1" x14ac:dyDescent="0.3">
      <c r="A398" s="18">
        <v>2022</v>
      </c>
      <c r="B398" s="19" t="s">
        <v>12353</v>
      </c>
      <c r="C398" s="19">
        <f t="shared" si="19"/>
        <v>54259</v>
      </c>
      <c r="D398" s="19" t="s">
        <v>11736</v>
      </c>
      <c r="E398" s="24" t="s">
        <v>12321</v>
      </c>
      <c r="F398" s="21" t="s">
        <v>12354</v>
      </c>
      <c r="G398" s="23"/>
      <c r="H398" s="19" t="s">
        <v>12355</v>
      </c>
      <c r="I398" s="22">
        <v>1611750</v>
      </c>
      <c r="J398" s="25">
        <f t="shared" si="21"/>
        <v>0.08</v>
      </c>
      <c r="K398" s="22">
        <v>128940</v>
      </c>
      <c r="L398" s="22">
        <v>1740690</v>
      </c>
      <c r="M398">
        <f>+VLOOKUP(C398,'Thanh toán '!M$6:N$1223,2,0)</f>
        <v>1740690</v>
      </c>
      <c r="N398" s="38">
        <f t="shared" si="20"/>
        <v>0</v>
      </c>
    </row>
    <row r="399" spans="1:14" hidden="1" x14ac:dyDescent="0.3">
      <c r="A399" s="18">
        <v>2022</v>
      </c>
      <c r="B399" s="19" t="s">
        <v>12356</v>
      </c>
      <c r="C399" s="19">
        <f t="shared" si="19"/>
        <v>54260</v>
      </c>
      <c r="D399" s="19" t="s">
        <v>11736</v>
      </c>
      <c r="E399" s="24" t="s">
        <v>12321</v>
      </c>
      <c r="F399" s="21" t="s">
        <v>12357</v>
      </c>
      <c r="G399" s="23"/>
      <c r="H399" s="19" t="s">
        <v>12358</v>
      </c>
      <c r="I399" s="22">
        <v>2163000</v>
      </c>
      <c r="J399" s="25">
        <f t="shared" si="21"/>
        <v>0.08</v>
      </c>
      <c r="K399" s="22">
        <v>173040</v>
      </c>
      <c r="L399" s="22">
        <v>2336040</v>
      </c>
      <c r="M399">
        <f>+VLOOKUP(C399,'Thanh toán '!M$6:N$1223,2,0)</f>
        <v>2336040</v>
      </c>
      <c r="N399" s="38">
        <f t="shared" si="20"/>
        <v>0</v>
      </c>
    </row>
    <row r="400" spans="1:14" hidden="1" x14ac:dyDescent="0.3">
      <c r="A400" s="18">
        <v>2022</v>
      </c>
      <c r="B400" s="19" t="s">
        <v>12359</v>
      </c>
      <c r="C400" s="19">
        <f t="shared" si="19"/>
        <v>54261</v>
      </c>
      <c r="D400" s="19" t="s">
        <v>11736</v>
      </c>
      <c r="E400" s="24" t="s">
        <v>12321</v>
      </c>
      <c r="F400" s="21" t="s">
        <v>12360</v>
      </c>
      <c r="G400" s="23"/>
      <c r="H400" s="19" t="s">
        <v>12361</v>
      </c>
      <c r="I400" s="22">
        <v>2163000</v>
      </c>
      <c r="J400" s="25">
        <f t="shared" si="21"/>
        <v>0.08</v>
      </c>
      <c r="K400" s="22">
        <v>173040</v>
      </c>
      <c r="L400" s="22">
        <v>2336040</v>
      </c>
      <c r="M400">
        <f>+VLOOKUP(C400,'Thanh toán '!M$6:N$1223,2,0)</f>
        <v>2336040</v>
      </c>
      <c r="N400" s="38">
        <f t="shared" si="20"/>
        <v>0</v>
      </c>
    </row>
    <row r="401" spans="1:14" hidden="1" x14ac:dyDescent="0.3">
      <c r="A401" s="18">
        <v>2022</v>
      </c>
      <c r="B401" s="19" t="s">
        <v>12362</v>
      </c>
      <c r="C401" s="19">
        <f t="shared" si="19"/>
        <v>54262</v>
      </c>
      <c r="D401" s="19" t="s">
        <v>11736</v>
      </c>
      <c r="E401" s="24" t="s">
        <v>12321</v>
      </c>
      <c r="F401" s="21" t="s">
        <v>12363</v>
      </c>
      <c r="G401" s="23"/>
      <c r="H401" s="19" t="s">
        <v>12364</v>
      </c>
      <c r="I401" s="22">
        <v>2163000</v>
      </c>
      <c r="J401" s="25">
        <f t="shared" si="21"/>
        <v>0.08</v>
      </c>
      <c r="K401" s="22">
        <v>173040</v>
      </c>
      <c r="L401" s="22">
        <v>2336040</v>
      </c>
      <c r="M401">
        <f>+VLOOKUP(C401,'Thanh toán '!M$6:N$1223,2,0)</f>
        <v>2336040</v>
      </c>
      <c r="N401" s="38">
        <f t="shared" si="20"/>
        <v>0</v>
      </c>
    </row>
    <row r="402" spans="1:14" hidden="1" x14ac:dyDescent="0.3">
      <c r="A402" s="18">
        <v>2022</v>
      </c>
      <c r="B402" s="19" t="s">
        <v>12365</v>
      </c>
      <c r="C402" s="19">
        <f t="shared" si="19"/>
        <v>54263</v>
      </c>
      <c r="D402" s="19" t="s">
        <v>11736</v>
      </c>
      <c r="E402" s="24" t="s">
        <v>12321</v>
      </c>
      <c r="F402" s="21" t="s">
        <v>12363</v>
      </c>
      <c r="G402" s="23"/>
      <c r="H402" s="19" t="s">
        <v>12364</v>
      </c>
      <c r="I402" s="22">
        <v>1236130</v>
      </c>
      <c r="J402" s="25">
        <f t="shared" si="21"/>
        <v>7.9999676409439141E-2</v>
      </c>
      <c r="K402" s="22">
        <v>98890</v>
      </c>
      <c r="L402" s="22">
        <v>1335020</v>
      </c>
      <c r="M402">
        <f>+VLOOKUP(C402,'Thanh toán '!M$6:N$1223,2,0)</f>
        <v>1335020</v>
      </c>
      <c r="N402" s="38">
        <f t="shared" si="20"/>
        <v>0</v>
      </c>
    </row>
    <row r="403" spans="1:14" hidden="1" x14ac:dyDescent="0.3">
      <c r="A403" s="18">
        <v>2022</v>
      </c>
      <c r="B403" s="19" t="s">
        <v>12366</v>
      </c>
      <c r="C403" s="19">
        <f t="shared" si="19"/>
        <v>54264</v>
      </c>
      <c r="D403" s="19" t="s">
        <v>11736</v>
      </c>
      <c r="E403" s="24" t="s">
        <v>12321</v>
      </c>
      <c r="F403" s="21" t="s">
        <v>12367</v>
      </c>
      <c r="G403" s="23"/>
      <c r="H403" s="19" t="s">
        <v>12368</v>
      </c>
      <c r="I403" s="22">
        <v>910665</v>
      </c>
      <c r="J403" s="25">
        <f t="shared" si="21"/>
        <v>7.9999780380271557E-2</v>
      </c>
      <c r="K403" s="22">
        <v>72853</v>
      </c>
      <c r="L403" s="22">
        <v>983518</v>
      </c>
      <c r="M403">
        <f>+VLOOKUP(C403,'Thanh toán '!M$6:N$1223,2,0)</f>
        <v>983518</v>
      </c>
      <c r="N403" s="38">
        <f t="shared" si="20"/>
        <v>0</v>
      </c>
    </row>
    <row r="404" spans="1:14" hidden="1" x14ac:dyDescent="0.3">
      <c r="A404" s="18">
        <v>2022</v>
      </c>
      <c r="B404" s="19" t="s">
        <v>12369</v>
      </c>
      <c r="C404" s="19">
        <f t="shared" si="19"/>
        <v>54265</v>
      </c>
      <c r="D404" s="19" t="s">
        <v>11736</v>
      </c>
      <c r="E404" s="24" t="s">
        <v>12321</v>
      </c>
      <c r="F404" s="21" t="s">
        <v>12282</v>
      </c>
      <c r="G404" s="23"/>
      <c r="H404" s="19" t="s">
        <v>12283</v>
      </c>
      <c r="I404" s="22">
        <v>2163000</v>
      </c>
      <c r="J404" s="25">
        <f t="shared" si="21"/>
        <v>0.08</v>
      </c>
      <c r="K404" s="22">
        <v>173040</v>
      </c>
      <c r="L404" s="22">
        <v>2336040</v>
      </c>
      <c r="M404">
        <f>+VLOOKUP(C404,'Thanh toán '!M$6:N$1223,2,0)</f>
        <v>2336040</v>
      </c>
      <c r="N404" s="38">
        <f t="shared" si="20"/>
        <v>0</v>
      </c>
    </row>
    <row r="405" spans="1:14" hidden="1" x14ac:dyDescent="0.3">
      <c r="A405" s="18">
        <v>2022</v>
      </c>
      <c r="B405" s="19" t="s">
        <v>12370</v>
      </c>
      <c r="C405" s="19">
        <f t="shared" si="19"/>
        <v>54266</v>
      </c>
      <c r="D405" s="19" t="s">
        <v>11736</v>
      </c>
      <c r="E405" s="24" t="s">
        <v>12321</v>
      </c>
      <c r="F405" s="21" t="s">
        <v>12371</v>
      </c>
      <c r="G405" s="23"/>
      <c r="H405" s="19" t="s">
        <v>12372</v>
      </c>
      <c r="I405" s="22">
        <v>1081500</v>
      </c>
      <c r="J405" s="25">
        <f t="shared" si="21"/>
        <v>0.08</v>
      </c>
      <c r="K405" s="22">
        <v>86520</v>
      </c>
      <c r="L405" s="22">
        <v>1168020</v>
      </c>
      <c r="M405">
        <f>+VLOOKUP(C405,'Thanh toán '!M$6:N$1223,2,0)</f>
        <v>1168020</v>
      </c>
      <c r="N405" s="38">
        <f t="shared" si="20"/>
        <v>0</v>
      </c>
    </row>
    <row r="406" spans="1:14" hidden="1" x14ac:dyDescent="0.3">
      <c r="A406" s="18">
        <v>2022</v>
      </c>
      <c r="B406" s="19" t="s">
        <v>12373</v>
      </c>
      <c r="C406" s="19">
        <f t="shared" si="19"/>
        <v>54267</v>
      </c>
      <c r="D406" s="19" t="s">
        <v>11736</v>
      </c>
      <c r="E406" s="24" t="s">
        <v>12321</v>
      </c>
      <c r="F406" s="21" t="s">
        <v>12239</v>
      </c>
      <c r="G406" s="23"/>
      <c r="H406" s="19" t="s">
        <v>12240</v>
      </c>
      <c r="I406" s="22">
        <v>3223500</v>
      </c>
      <c r="J406" s="25">
        <f t="shared" si="21"/>
        <v>0.08</v>
      </c>
      <c r="K406" s="22">
        <v>257880</v>
      </c>
      <c r="L406" s="22">
        <v>3481380</v>
      </c>
      <c r="M406">
        <f>+VLOOKUP(C406,'Thanh toán '!M$6:N$1223,2,0)</f>
        <v>3481380</v>
      </c>
      <c r="N406" s="38">
        <f t="shared" si="20"/>
        <v>0</v>
      </c>
    </row>
    <row r="407" spans="1:14" hidden="1" x14ac:dyDescent="0.3">
      <c r="A407" s="18">
        <v>2022</v>
      </c>
      <c r="B407" s="19" t="s">
        <v>12374</v>
      </c>
      <c r="C407" s="19">
        <f t="shared" si="19"/>
        <v>54269</v>
      </c>
      <c r="D407" s="19" t="s">
        <v>11736</v>
      </c>
      <c r="E407" s="24" t="s">
        <v>12321</v>
      </c>
      <c r="F407" s="21" t="s">
        <v>11799</v>
      </c>
      <c r="G407" s="23"/>
      <c r="H407" s="19" t="s">
        <v>11725</v>
      </c>
      <c r="I407" s="22">
        <v>1081500</v>
      </c>
      <c r="J407" s="25">
        <f t="shared" si="21"/>
        <v>0.08</v>
      </c>
      <c r="K407" s="22">
        <v>86520</v>
      </c>
      <c r="L407" s="22">
        <v>1168020</v>
      </c>
      <c r="M407">
        <f>+VLOOKUP(C407,'Thanh toán '!M$6:N$1223,2,0)</f>
        <v>1168020</v>
      </c>
      <c r="N407" s="38">
        <f t="shared" si="20"/>
        <v>0</v>
      </c>
    </row>
    <row r="408" spans="1:14" hidden="1" x14ac:dyDescent="0.3">
      <c r="A408" s="18">
        <v>2022</v>
      </c>
      <c r="B408" s="19" t="s">
        <v>12375</v>
      </c>
      <c r="C408" s="19">
        <f t="shared" si="19"/>
        <v>54270</v>
      </c>
      <c r="D408" s="19" t="s">
        <v>11736</v>
      </c>
      <c r="E408" s="24" t="s">
        <v>12321</v>
      </c>
      <c r="F408" s="21" t="s">
        <v>12357</v>
      </c>
      <c r="G408" s="23"/>
      <c r="H408" s="19" t="s">
        <v>12358</v>
      </c>
      <c r="I408" s="22">
        <v>2163000</v>
      </c>
      <c r="J408" s="25">
        <f t="shared" si="21"/>
        <v>0.08</v>
      </c>
      <c r="K408" s="22">
        <v>173040</v>
      </c>
      <c r="L408" s="22">
        <v>2336040</v>
      </c>
      <c r="M408">
        <f>+VLOOKUP(C408,'Thanh toán '!M$6:N$1223,2,0)</f>
        <v>2336040</v>
      </c>
      <c r="N408" s="38">
        <f t="shared" si="20"/>
        <v>0</v>
      </c>
    </row>
    <row r="409" spans="1:14" hidden="1" x14ac:dyDescent="0.3">
      <c r="A409" s="18">
        <v>2022</v>
      </c>
      <c r="B409" s="19" t="s">
        <v>12376</v>
      </c>
      <c r="C409" s="19">
        <f t="shared" si="19"/>
        <v>54271</v>
      </c>
      <c r="D409" s="19" t="s">
        <v>11736</v>
      </c>
      <c r="E409" s="24" t="s">
        <v>12321</v>
      </c>
      <c r="F409" s="21" t="s">
        <v>12357</v>
      </c>
      <c r="G409" s="23"/>
      <c r="H409" s="19" t="s">
        <v>12358</v>
      </c>
      <c r="I409" s="22">
        <v>3286460</v>
      </c>
      <c r="J409" s="25">
        <f t="shared" si="21"/>
        <v>8.0000060855753605E-2</v>
      </c>
      <c r="K409" s="22">
        <v>262917</v>
      </c>
      <c r="L409" s="22">
        <v>3549377</v>
      </c>
      <c r="M409">
        <f>+VLOOKUP(C409,'Thanh toán '!M$6:N$1223,2,0)</f>
        <v>3549377</v>
      </c>
      <c r="N409" s="38">
        <f t="shared" si="20"/>
        <v>0</v>
      </c>
    </row>
    <row r="410" spans="1:14" hidden="1" x14ac:dyDescent="0.3">
      <c r="A410" s="18">
        <v>2022</v>
      </c>
      <c r="B410" s="19" t="s">
        <v>12377</v>
      </c>
      <c r="C410" s="19">
        <f t="shared" si="19"/>
        <v>54272</v>
      </c>
      <c r="D410" s="19" t="s">
        <v>11736</v>
      </c>
      <c r="E410" s="24" t="s">
        <v>12321</v>
      </c>
      <c r="F410" s="21" t="s">
        <v>12378</v>
      </c>
      <c r="G410" s="23"/>
      <c r="H410" s="19" t="s">
        <v>12379</v>
      </c>
      <c r="I410" s="22">
        <v>2163000</v>
      </c>
      <c r="J410" s="25">
        <f t="shared" si="21"/>
        <v>0.08</v>
      </c>
      <c r="K410" s="22">
        <v>173040</v>
      </c>
      <c r="L410" s="22">
        <v>2336040</v>
      </c>
      <c r="M410">
        <f>+VLOOKUP(C410,'Thanh toán '!M$6:N$1223,2,0)</f>
        <v>2336040</v>
      </c>
      <c r="N410" s="38">
        <f t="shared" si="20"/>
        <v>0</v>
      </c>
    </row>
    <row r="411" spans="1:14" hidden="1" x14ac:dyDescent="0.3">
      <c r="A411" s="18">
        <v>2022</v>
      </c>
      <c r="B411" s="19" t="s">
        <v>12380</v>
      </c>
      <c r="C411" s="19">
        <f t="shared" si="19"/>
        <v>54273</v>
      </c>
      <c r="D411" s="19" t="s">
        <v>11736</v>
      </c>
      <c r="E411" s="24" t="s">
        <v>12321</v>
      </c>
      <c r="F411" s="21" t="s">
        <v>12381</v>
      </c>
      <c r="G411" s="23"/>
      <c r="H411" s="19" t="s">
        <v>12382</v>
      </c>
      <c r="I411" s="22">
        <v>1611750</v>
      </c>
      <c r="J411" s="25">
        <f t="shared" si="21"/>
        <v>0.08</v>
      </c>
      <c r="K411" s="22">
        <v>128940</v>
      </c>
      <c r="L411" s="22">
        <v>1740690</v>
      </c>
      <c r="M411">
        <f>+VLOOKUP(C411,'Thanh toán '!M$6:N$1223,2,0)</f>
        <v>1740690</v>
      </c>
      <c r="N411" s="38">
        <f t="shared" si="20"/>
        <v>0</v>
      </c>
    </row>
    <row r="412" spans="1:14" hidden="1" x14ac:dyDescent="0.3">
      <c r="A412" s="18">
        <v>2022</v>
      </c>
      <c r="B412" s="19" t="s">
        <v>12383</v>
      </c>
      <c r="C412" s="19">
        <f t="shared" si="19"/>
        <v>54274</v>
      </c>
      <c r="D412" s="19" t="s">
        <v>11736</v>
      </c>
      <c r="E412" s="24" t="s">
        <v>12321</v>
      </c>
      <c r="F412" s="21" t="s">
        <v>12384</v>
      </c>
      <c r="G412" s="23"/>
      <c r="H412" s="19" t="s">
        <v>12385</v>
      </c>
      <c r="I412" s="22">
        <v>2163000</v>
      </c>
      <c r="J412" s="25">
        <f t="shared" si="21"/>
        <v>0.08</v>
      </c>
      <c r="K412" s="22">
        <v>173040</v>
      </c>
      <c r="L412" s="22">
        <v>2336040</v>
      </c>
      <c r="M412">
        <f>+VLOOKUP(C412,'Thanh toán '!M$6:N$1223,2,0)</f>
        <v>2336040</v>
      </c>
      <c r="N412" s="38">
        <f t="shared" si="20"/>
        <v>0</v>
      </c>
    </row>
    <row r="413" spans="1:14" hidden="1" x14ac:dyDescent="0.3">
      <c r="A413" s="18">
        <v>2022</v>
      </c>
      <c r="B413" s="19" t="s">
        <v>12386</v>
      </c>
      <c r="C413" s="19">
        <f t="shared" si="19"/>
        <v>54275</v>
      </c>
      <c r="D413" s="19" t="s">
        <v>11736</v>
      </c>
      <c r="E413" s="24" t="s">
        <v>12321</v>
      </c>
      <c r="F413" s="21" t="s">
        <v>11799</v>
      </c>
      <c r="G413" s="23"/>
      <c r="H413" s="19" t="s">
        <v>11725</v>
      </c>
      <c r="I413" s="22">
        <v>555290</v>
      </c>
      <c r="J413" s="25">
        <f t="shared" si="21"/>
        <v>7.9999639827837712E-2</v>
      </c>
      <c r="K413" s="22">
        <v>44423</v>
      </c>
      <c r="L413" s="22">
        <v>599713</v>
      </c>
      <c r="M413">
        <f>+VLOOKUP(C413,'Thanh toán '!M$6:N$1223,2,0)</f>
        <v>599713</v>
      </c>
      <c r="N413" s="38">
        <f t="shared" si="20"/>
        <v>0</v>
      </c>
    </row>
    <row r="414" spans="1:14" hidden="1" x14ac:dyDescent="0.3">
      <c r="A414" s="18">
        <v>2022</v>
      </c>
      <c r="B414" s="19" t="s">
        <v>12387</v>
      </c>
      <c r="C414" s="19">
        <f t="shared" si="19"/>
        <v>54276</v>
      </c>
      <c r="D414" s="19" t="s">
        <v>11736</v>
      </c>
      <c r="E414" s="24" t="s">
        <v>12321</v>
      </c>
      <c r="F414" s="21" t="s">
        <v>11799</v>
      </c>
      <c r="G414" s="23"/>
      <c r="H414" s="19" t="s">
        <v>11725</v>
      </c>
      <c r="I414" s="22">
        <v>1102500</v>
      </c>
      <c r="J414" s="25">
        <f t="shared" si="21"/>
        <v>0.08</v>
      </c>
      <c r="K414" s="22">
        <v>88200</v>
      </c>
      <c r="L414" s="22">
        <v>1190700</v>
      </c>
      <c r="M414">
        <f>+VLOOKUP(C414,'Thanh toán '!M$6:N$1223,2,0)</f>
        <v>1190700</v>
      </c>
      <c r="N414" s="38">
        <f t="shared" si="20"/>
        <v>0</v>
      </c>
    </row>
    <row r="415" spans="1:14" hidden="1" x14ac:dyDescent="0.3">
      <c r="A415" s="18">
        <v>2022</v>
      </c>
      <c r="B415" s="19" t="s">
        <v>12388</v>
      </c>
      <c r="C415" s="19">
        <f t="shared" si="19"/>
        <v>54278</v>
      </c>
      <c r="D415" s="19" t="s">
        <v>11736</v>
      </c>
      <c r="E415" s="24" t="s">
        <v>12321</v>
      </c>
      <c r="F415" s="21" t="s">
        <v>11799</v>
      </c>
      <c r="G415" s="23"/>
      <c r="H415" s="19" t="s">
        <v>11725</v>
      </c>
      <c r="I415" s="22">
        <v>1081500</v>
      </c>
      <c r="J415" s="25">
        <f t="shared" si="21"/>
        <v>0.08</v>
      </c>
      <c r="K415" s="22">
        <v>86520</v>
      </c>
      <c r="L415" s="22">
        <v>1168020</v>
      </c>
      <c r="M415">
        <f>+VLOOKUP(C415,'Thanh toán '!M$6:N$1223,2,0)</f>
        <v>1168020</v>
      </c>
      <c r="N415" s="38">
        <f t="shared" si="20"/>
        <v>0</v>
      </c>
    </row>
    <row r="416" spans="1:14" hidden="1" x14ac:dyDescent="0.3">
      <c r="A416" s="18">
        <v>2022</v>
      </c>
      <c r="B416" s="19" t="s">
        <v>12389</v>
      </c>
      <c r="C416" s="19">
        <f t="shared" si="19"/>
        <v>54279</v>
      </c>
      <c r="D416" s="19" t="s">
        <v>11736</v>
      </c>
      <c r="E416" s="24" t="s">
        <v>12321</v>
      </c>
      <c r="F416" s="21" t="s">
        <v>11799</v>
      </c>
      <c r="G416" s="23"/>
      <c r="H416" s="19" t="s">
        <v>11725</v>
      </c>
      <c r="I416" s="22">
        <v>1048703</v>
      </c>
      <c r="J416" s="25">
        <f t="shared" si="21"/>
        <v>7.9999771145882109E-2</v>
      </c>
      <c r="K416" s="22">
        <v>83896</v>
      </c>
      <c r="L416" s="22">
        <v>1132599</v>
      </c>
      <c r="M416">
        <f>+VLOOKUP(C416,'Thanh toán '!M$6:N$1223,2,0)</f>
        <v>1132599</v>
      </c>
      <c r="N416" s="38">
        <f t="shared" si="20"/>
        <v>0</v>
      </c>
    </row>
    <row r="417" spans="1:14" hidden="1" x14ac:dyDescent="0.3">
      <c r="A417" s="18">
        <v>2022</v>
      </c>
      <c r="B417" s="19" t="s">
        <v>12390</v>
      </c>
      <c r="C417" s="19">
        <f t="shared" si="19"/>
        <v>54280</v>
      </c>
      <c r="D417" s="19" t="s">
        <v>11736</v>
      </c>
      <c r="E417" s="24" t="s">
        <v>12321</v>
      </c>
      <c r="F417" s="21" t="s">
        <v>11799</v>
      </c>
      <c r="G417" s="23"/>
      <c r="H417" s="19" t="s">
        <v>11725</v>
      </c>
      <c r="I417" s="22">
        <v>1282160</v>
      </c>
      <c r="J417" s="25">
        <f t="shared" si="21"/>
        <v>8.000015598677232E-2</v>
      </c>
      <c r="K417" s="22">
        <v>102573</v>
      </c>
      <c r="L417" s="22">
        <v>1384733</v>
      </c>
      <c r="M417">
        <f>+VLOOKUP(C417,'Thanh toán '!M$6:N$1223,2,0)</f>
        <v>1384733</v>
      </c>
      <c r="N417" s="38">
        <f t="shared" si="20"/>
        <v>0</v>
      </c>
    </row>
    <row r="418" spans="1:14" hidden="1" x14ac:dyDescent="0.3">
      <c r="A418" s="18">
        <v>2022</v>
      </c>
      <c r="B418" s="19" t="s">
        <v>12391</v>
      </c>
      <c r="C418" s="19">
        <f t="shared" si="19"/>
        <v>54281</v>
      </c>
      <c r="D418" s="19" t="s">
        <v>11736</v>
      </c>
      <c r="E418" s="24" t="s">
        <v>12321</v>
      </c>
      <c r="F418" s="21" t="s">
        <v>11799</v>
      </c>
      <c r="G418" s="23"/>
      <c r="H418" s="19" t="s">
        <v>11725</v>
      </c>
      <c r="I418" s="22">
        <v>1081500</v>
      </c>
      <c r="J418" s="25">
        <f t="shared" si="21"/>
        <v>0.08</v>
      </c>
      <c r="K418" s="22">
        <v>86520</v>
      </c>
      <c r="L418" s="22">
        <v>1168020</v>
      </c>
      <c r="M418">
        <f>+VLOOKUP(C418,'Thanh toán '!M$6:N$1223,2,0)</f>
        <v>1168020</v>
      </c>
      <c r="N418" s="38">
        <f t="shared" si="20"/>
        <v>0</v>
      </c>
    </row>
    <row r="419" spans="1:14" hidden="1" x14ac:dyDescent="0.3">
      <c r="A419" s="18">
        <v>2022</v>
      </c>
      <c r="B419" s="19" t="s">
        <v>12392</v>
      </c>
      <c r="C419" s="19">
        <f t="shared" si="19"/>
        <v>54282</v>
      </c>
      <c r="D419" s="19" t="s">
        <v>11736</v>
      </c>
      <c r="E419" s="24" t="s">
        <v>12321</v>
      </c>
      <c r="F419" s="21" t="s">
        <v>11799</v>
      </c>
      <c r="G419" s="23"/>
      <c r="H419" s="19" t="s">
        <v>11725</v>
      </c>
      <c r="I419" s="22">
        <v>530250</v>
      </c>
      <c r="J419" s="25">
        <f t="shared" si="21"/>
        <v>0.08</v>
      </c>
      <c r="K419" s="22">
        <v>42420</v>
      </c>
      <c r="L419" s="22">
        <v>572670</v>
      </c>
      <c r="M419">
        <f>+VLOOKUP(C419,'Thanh toán '!M$6:N$1223,2,0)</f>
        <v>572670</v>
      </c>
      <c r="N419" s="38">
        <f t="shared" si="20"/>
        <v>0</v>
      </c>
    </row>
    <row r="420" spans="1:14" x14ac:dyDescent="0.3">
      <c r="A420" s="18">
        <v>2022</v>
      </c>
      <c r="B420" s="19" t="s">
        <v>12393</v>
      </c>
      <c r="C420" s="19">
        <f t="shared" si="19"/>
        <v>54283</v>
      </c>
      <c r="D420" s="19" t="s">
        <v>11736</v>
      </c>
      <c r="E420" s="24" t="s">
        <v>12321</v>
      </c>
      <c r="F420" s="21" t="s">
        <v>11799</v>
      </c>
      <c r="G420" t="e">
        <f>+VLOOKUP(B420,[1]Sheet1!H$5:I$154,2,0)</f>
        <v>#N/A</v>
      </c>
      <c r="H420" s="19" t="s">
        <v>11725</v>
      </c>
      <c r="I420" s="22">
        <v>2375100</v>
      </c>
      <c r="J420" s="25">
        <f t="shared" si="21"/>
        <v>0.08</v>
      </c>
      <c r="K420" s="22">
        <v>190008</v>
      </c>
      <c r="L420" s="22">
        <v>2565108</v>
      </c>
      <c r="M420" t="e">
        <f>+VLOOKUP(C420,'Thanh toán '!M$6:N$1223,2,0)</f>
        <v>#N/A</v>
      </c>
      <c r="N420" s="38" t="e">
        <f t="shared" si="20"/>
        <v>#N/A</v>
      </c>
    </row>
    <row r="421" spans="1:14" hidden="1" x14ac:dyDescent="0.3">
      <c r="A421" s="18">
        <v>2022</v>
      </c>
      <c r="B421" s="19" t="s">
        <v>12394</v>
      </c>
      <c r="C421" s="19">
        <f t="shared" si="19"/>
        <v>54291</v>
      </c>
      <c r="D421" s="19" t="s">
        <v>11736</v>
      </c>
      <c r="E421" s="24" t="s">
        <v>12321</v>
      </c>
      <c r="F421" s="21" t="s">
        <v>12221</v>
      </c>
      <c r="G421" s="23"/>
      <c r="H421" s="19" t="s">
        <v>12222</v>
      </c>
      <c r="I421" s="22">
        <v>1665870</v>
      </c>
      <c r="J421" s="25">
        <f t="shared" si="21"/>
        <v>8.0000240114774857E-2</v>
      </c>
      <c r="K421" s="22">
        <v>133270</v>
      </c>
      <c r="L421" s="22">
        <v>1799140</v>
      </c>
      <c r="M421">
        <f>+VLOOKUP(C421,'Thanh toán '!M$6:N$1223,2,0)</f>
        <v>1799140</v>
      </c>
      <c r="N421" s="38">
        <f t="shared" si="20"/>
        <v>0</v>
      </c>
    </row>
    <row r="422" spans="1:14" hidden="1" x14ac:dyDescent="0.3">
      <c r="A422" s="18">
        <v>2022</v>
      </c>
      <c r="B422" s="19" t="s">
        <v>12395</v>
      </c>
      <c r="C422" s="19">
        <f t="shared" si="19"/>
        <v>54292</v>
      </c>
      <c r="D422" s="19" t="s">
        <v>11736</v>
      </c>
      <c r="E422" s="24" t="s">
        <v>12321</v>
      </c>
      <c r="F422" s="21" t="s">
        <v>12396</v>
      </c>
      <c r="G422" s="23"/>
      <c r="H422" s="19" t="s">
        <v>12397</v>
      </c>
      <c r="I422" s="22">
        <v>1081500</v>
      </c>
      <c r="J422" s="25">
        <f t="shared" si="21"/>
        <v>0.08</v>
      </c>
      <c r="K422" s="22">
        <v>86520</v>
      </c>
      <c r="L422" s="22">
        <v>1168020</v>
      </c>
      <c r="M422">
        <f>+VLOOKUP(C422,'Thanh toán '!M$6:N$1223,2,0)</f>
        <v>1168020</v>
      </c>
      <c r="N422" s="38">
        <f t="shared" si="20"/>
        <v>0</v>
      </c>
    </row>
    <row r="423" spans="1:14" hidden="1" x14ac:dyDescent="0.3">
      <c r="A423" s="18">
        <v>2022</v>
      </c>
      <c r="B423" s="19" t="s">
        <v>12398</v>
      </c>
      <c r="C423" s="19">
        <f t="shared" si="19"/>
        <v>54293</v>
      </c>
      <c r="D423" s="19" t="s">
        <v>11736</v>
      </c>
      <c r="E423" s="24" t="s">
        <v>12321</v>
      </c>
      <c r="F423" s="21" t="s">
        <v>12287</v>
      </c>
      <c r="G423" s="23"/>
      <c r="H423" s="19" t="s">
        <v>12288</v>
      </c>
      <c r="I423" s="22">
        <v>2163000</v>
      </c>
      <c r="J423" s="25">
        <f t="shared" si="21"/>
        <v>0.08</v>
      </c>
      <c r="K423" s="22">
        <v>173040</v>
      </c>
      <c r="L423" s="22">
        <v>2336040</v>
      </c>
      <c r="M423">
        <f>+VLOOKUP(C423,'Thanh toán '!M$6:N$1223,2,0)</f>
        <v>2336040</v>
      </c>
      <c r="N423" s="38">
        <f t="shared" si="20"/>
        <v>0</v>
      </c>
    </row>
    <row r="424" spans="1:14" hidden="1" x14ac:dyDescent="0.3">
      <c r="A424" s="18">
        <v>2022</v>
      </c>
      <c r="B424" s="19" t="s">
        <v>12399</v>
      </c>
      <c r="C424" s="19">
        <f t="shared" si="19"/>
        <v>54294</v>
      </c>
      <c r="D424" s="19" t="s">
        <v>11736</v>
      </c>
      <c r="E424" s="24" t="s">
        <v>12321</v>
      </c>
      <c r="F424" s="21" t="s">
        <v>12400</v>
      </c>
      <c r="G424" s="23"/>
      <c r="H424" s="19" t="s">
        <v>12401</v>
      </c>
      <c r="I424" s="22">
        <v>1081500</v>
      </c>
      <c r="J424" s="25">
        <f t="shared" si="21"/>
        <v>0.08</v>
      </c>
      <c r="K424" s="22">
        <v>86520</v>
      </c>
      <c r="L424" s="22">
        <v>1168020</v>
      </c>
      <c r="M424">
        <f>+VLOOKUP(C424,'Thanh toán '!M$6:N$1223,2,0)</f>
        <v>1168020</v>
      </c>
      <c r="N424" s="38">
        <f t="shared" si="20"/>
        <v>0</v>
      </c>
    </row>
    <row r="425" spans="1:14" hidden="1" x14ac:dyDescent="0.3">
      <c r="A425" s="18">
        <v>2022</v>
      </c>
      <c r="B425" s="19" t="s">
        <v>12402</v>
      </c>
      <c r="C425" s="19">
        <f t="shared" si="19"/>
        <v>54295</v>
      </c>
      <c r="D425" s="19" t="s">
        <v>11736</v>
      </c>
      <c r="E425" s="24" t="s">
        <v>12321</v>
      </c>
      <c r="F425" s="21" t="s">
        <v>12403</v>
      </c>
      <c r="G425" s="23"/>
      <c r="H425" s="19" t="s">
        <v>12404</v>
      </c>
      <c r="I425" s="22">
        <v>2163000</v>
      </c>
      <c r="J425" s="25">
        <f t="shared" si="21"/>
        <v>0.08</v>
      </c>
      <c r="K425" s="22">
        <v>173040</v>
      </c>
      <c r="L425" s="22">
        <v>2336040</v>
      </c>
      <c r="M425">
        <f>+VLOOKUP(C425,'Thanh toán '!M$6:N$1223,2,0)</f>
        <v>2336040</v>
      </c>
      <c r="N425" s="38">
        <f t="shared" si="20"/>
        <v>0</v>
      </c>
    </row>
    <row r="426" spans="1:14" hidden="1" x14ac:dyDescent="0.3">
      <c r="A426" s="18">
        <v>2022</v>
      </c>
      <c r="B426" s="19" t="s">
        <v>12405</v>
      </c>
      <c r="C426" s="19">
        <f t="shared" si="19"/>
        <v>54296</v>
      </c>
      <c r="D426" s="19" t="s">
        <v>11736</v>
      </c>
      <c r="E426" s="24" t="s">
        <v>12321</v>
      </c>
      <c r="F426" s="21" t="s">
        <v>11799</v>
      </c>
      <c r="G426" s="23"/>
      <c r="H426" s="19" t="s">
        <v>11725</v>
      </c>
      <c r="I426" s="22">
        <v>1272600</v>
      </c>
      <c r="J426" s="25">
        <f t="shared" si="21"/>
        <v>0.08</v>
      </c>
      <c r="K426" s="22">
        <v>101808</v>
      </c>
      <c r="L426" s="22">
        <v>1374408</v>
      </c>
      <c r="M426">
        <f>+VLOOKUP(C426,'Thanh toán '!M$6:N$1223,2,0)</f>
        <v>1374408</v>
      </c>
      <c r="N426" s="38">
        <f t="shared" si="20"/>
        <v>0</v>
      </c>
    </row>
    <row r="427" spans="1:14" hidden="1" x14ac:dyDescent="0.3">
      <c r="A427" s="18">
        <v>2022</v>
      </c>
      <c r="B427" s="19" t="s">
        <v>12406</v>
      </c>
      <c r="C427" s="19">
        <f t="shared" si="19"/>
        <v>54297</v>
      </c>
      <c r="D427" s="19" t="s">
        <v>11736</v>
      </c>
      <c r="E427" s="24" t="s">
        <v>12321</v>
      </c>
      <c r="F427" s="21" t="s">
        <v>12407</v>
      </c>
      <c r="G427" s="23"/>
      <c r="H427" s="19" t="s">
        <v>12408</v>
      </c>
      <c r="I427" s="22">
        <v>1081500</v>
      </c>
      <c r="J427" s="25">
        <f t="shared" si="21"/>
        <v>0.08</v>
      </c>
      <c r="K427" s="22">
        <v>86520</v>
      </c>
      <c r="L427" s="22">
        <v>1168020</v>
      </c>
      <c r="M427">
        <f>+VLOOKUP(C427,'Thanh toán '!M$6:N$1223,2,0)</f>
        <v>1168020</v>
      </c>
      <c r="N427" s="38">
        <f t="shared" si="20"/>
        <v>0</v>
      </c>
    </row>
    <row r="428" spans="1:14" hidden="1" x14ac:dyDescent="0.3">
      <c r="A428" s="18">
        <v>2022</v>
      </c>
      <c r="B428" s="19" t="s">
        <v>12409</v>
      </c>
      <c r="C428" s="19">
        <f t="shared" si="19"/>
        <v>54298</v>
      </c>
      <c r="D428" s="19" t="s">
        <v>11736</v>
      </c>
      <c r="E428" s="24" t="s">
        <v>12321</v>
      </c>
      <c r="F428" s="21" t="s">
        <v>11799</v>
      </c>
      <c r="G428" s="23"/>
      <c r="H428" s="19" t="s">
        <v>11725</v>
      </c>
      <c r="I428" s="22">
        <v>1081500</v>
      </c>
      <c r="J428" s="25">
        <f t="shared" si="21"/>
        <v>0.08</v>
      </c>
      <c r="K428" s="22">
        <v>86520</v>
      </c>
      <c r="L428" s="22">
        <v>1168020</v>
      </c>
      <c r="M428">
        <f>+VLOOKUP(C428,'Thanh toán '!M$6:N$1223,2,0)</f>
        <v>1168020</v>
      </c>
      <c r="N428" s="38">
        <f t="shared" si="20"/>
        <v>0</v>
      </c>
    </row>
    <row r="429" spans="1:14" x14ac:dyDescent="0.3">
      <c r="A429" s="18">
        <v>2022</v>
      </c>
      <c r="B429" s="19" t="s">
        <v>12410</v>
      </c>
      <c r="C429" s="19">
        <f t="shared" si="19"/>
        <v>54299</v>
      </c>
      <c r="D429" s="19" t="s">
        <v>11736</v>
      </c>
      <c r="E429" s="24" t="s">
        <v>12321</v>
      </c>
      <c r="F429" s="21" t="s">
        <v>11799</v>
      </c>
      <c r="G429" t="e">
        <f>+VLOOKUP(B429,[1]Sheet1!H$5:I$154,2,0)</f>
        <v>#N/A</v>
      </c>
      <c r="H429" s="19" t="s">
        <v>11725</v>
      </c>
      <c r="I429" s="22">
        <v>648900</v>
      </c>
      <c r="J429" s="25">
        <f t="shared" si="21"/>
        <v>0.08</v>
      </c>
      <c r="K429" s="22">
        <v>51912</v>
      </c>
      <c r="L429" s="22">
        <v>700812</v>
      </c>
      <c r="M429" t="e">
        <f>+VLOOKUP(C429,'Thanh toán '!M$6:N$1223,2,0)</f>
        <v>#N/A</v>
      </c>
      <c r="N429" s="38" t="e">
        <f t="shared" si="20"/>
        <v>#N/A</v>
      </c>
    </row>
    <row r="430" spans="1:14" hidden="1" x14ac:dyDescent="0.3">
      <c r="A430" s="18">
        <v>2022</v>
      </c>
      <c r="B430" s="19" t="s">
        <v>12411</v>
      </c>
      <c r="C430" s="19">
        <f t="shared" si="19"/>
        <v>54300</v>
      </c>
      <c r="D430" s="19" t="s">
        <v>11736</v>
      </c>
      <c r="E430" s="24" t="s">
        <v>12321</v>
      </c>
      <c r="F430" s="21" t="s">
        <v>11799</v>
      </c>
      <c r="G430" s="23"/>
      <c r="H430" s="19" t="s">
        <v>11725</v>
      </c>
      <c r="I430" s="22">
        <v>1297800</v>
      </c>
      <c r="J430" s="25">
        <f t="shared" si="21"/>
        <v>0.08</v>
      </c>
      <c r="K430" s="22">
        <v>103824</v>
      </c>
      <c r="L430" s="22">
        <v>1401624</v>
      </c>
      <c r="M430">
        <f>+VLOOKUP(C430,'Thanh toán '!M$6:N$1223,2,0)</f>
        <v>1401624</v>
      </c>
      <c r="N430" s="38">
        <f t="shared" si="20"/>
        <v>0</v>
      </c>
    </row>
    <row r="431" spans="1:14" hidden="1" x14ac:dyDescent="0.3">
      <c r="A431" s="18">
        <v>2022</v>
      </c>
      <c r="B431" s="19" t="s">
        <v>12412</v>
      </c>
      <c r="C431" s="19">
        <f t="shared" si="19"/>
        <v>54303</v>
      </c>
      <c r="D431" s="19" t="s">
        <v>11736</v>
      </c>
      <c r="E431" s="24" t="s">
        <v>12321</v>
      </c>
      <c r="F431" s="21" t="s">
        <v>12413</v>
      </c>
      <c r="G431" s="23"/>
      <c r="H431" s="19" t="s">
        <v>12414</v>
      </c>
      <c r="I431" s="22">
        <v>1081500</v>
      </c>
      <c r="J431" s="25">
        <f t="shared" si="21"/>
        <v>0.08</v>
      </c>
      <c r="K431" s="22">
        <v>86520</v>
      </c>
      <c r="L431" s="22">
        <v>1168020</v>
      </c>
      <c r="M431">
        <f>+VLOOKUP(C431,'Thanh toán '!M$6:N$1223,2,0)</f>
        <v>1168020</v>
      </c>
      <c r="N431" s="38">
        <f t="shared" si="20"/>
        <v>0</v>
      </c>
    </row>
    <row r="432" spans="1:14" hidden="1" x14ac:dyDescent="0.3">
      <c r="A432" s="18">
        <v>2022</v>
      </c>
      <c r="B432" s="19" t="s">
        <v>12415</v>
      </c>
      <c r="C432" s="19">
        <f t="shared" si="19"/>
        <v>54304</v>
      </c>
      <c r="D432" s="19" t="s">
        <v>11736</v>
      </c>
      <c r="E432" s="24" t="s">
        <v>12321</v>
      </c>
      <c r="F432" s="21" t="s">
        <v>12188</v>
      </c>
      <c r="G432" s="23"/>
      <c r="H432" s="19" t="s">
        <v>12189</v>
      </c>
      <c r="I432" s="22">
        <v>2163000</v>
      </c>
      <c r="J432" s="25">
        <f t="shared" si="21"/>
        <v>0.08</v>
      </c>
      <c r="K432" s="22">
        <v>173040</v>
      </c>
      <c r="L432" s="22">
        <v>2336040</v>
      </c>
      <c r="M432">
        <f>+VLOOKUP(C432,'Thanh toán '!M$6:N$1223,2,0)</f>
        <v>2336040</v>
      </c>
      <c r="N432" s="38">
        <f t="shared" si="20"/>
        <v>0</v>
      </c>
    </row>
    <row r="433" spans="1:14" hidden="1" x14ac:dyDescent="0.3">
      <c r="A433" s="18">
        <v>2022</v>
      </c>
      <c r="B433" s="19" t="s">
        <v>12416</v>
      </c>
      <c r="C433" s="19">
        <f t="shared" si="19"/>
        <v>54305</v>
      </c>
      <c r="D433" s="19" t="s">
        <v>11736</v>
      </c>
      <c r="E433" s="24" t="s">
        <v>12321</v>
      </c>
      <c r="F433" s="21" t="s">
        <v>12188</v>
      </c>
      <c r="G433" s="23"/>
      <c r="H433" s="19" t="s">
        <v>12189</v>
      </c>
      <c r="I433" s="22">
        <v>3035550</v>
      </c>
      <c r="J433" s="25">
        <f t="shared" si="21"/>
        <v>0.08</v>
      </c>
      <c r="K433" s="22">
        <v>242844</v>
      </c>
      <c r="L433" s="22">
        <v>3278394</v>
      </c>
      <c r="M433">
        <f>+VLOOKUP(C433,'Thanh toán '!M$6:N$1223,2,0)</f>
        <v>3278394</v>
      </c>
      <c r="N433" s="38">
        <f t="shared" si="20"/>
        <v>0</v>
      </c>
    </row>
    <row r="434" spans="1:14" hidden="1" x14ac:dyDescent="0.3">
      <c r="A434" s="18">
        <v>2022</v>
      </c>
      <c r="B434" s="19" t="s">
        <v>12417</v>
      </c>
      <c r="C434" s="19">
        <f t="shared" si="19"/>
        <v>54306</v>
      </c>
      <c r="D434" s="19" t="s">
        <v>11736</v>
      </c>
      <c r="E434" s="24" t="s">
        <v>12321</v>
      </c>
      <c r="F434" s="21" t="s">
        <v>12176</v>
      </c>
      <c r="G434" s="23"/>
      <c r="H434" s="19" t="s">
        <v>12177</v>
      </c>
      <c r="I434" s="22">
        <v>2672250</v>
      </c>
      <c r="J434" s="25">
        <f t="shared" si="21"/>
        <v>0.08</v>
      </c>
      <c r="K434" s="22">
        <v>213780</v>
      </c>
      <c r="L434" s="22">
        <v>2886030</v>
      </c>
      <c r="M434">
        <f>+VLOOKUP(C434,'Thanh toán '!M$6:N$1223,2,0)</f>
        <v>2886030</v>
      </c>
      <c r="N434" s="38">
        <f t="shared" si="20"/>
        <v>0</v>
      </c>
    </row>
    <row r="435" spans="1:14" hidden="1" x14ac:dyDescent="0.3">
      <c r="A435" s="18">
        <v>2022</v>
      </c>
      <c r="B435" s="19" t="s">
        <v>12418</v>
      </c>
      <c r="C435" s="19">
        <f t="shared" si="19"/>
        <v>54307</v>
      </c>
      <c r="D435" s="19" t="s">
        <v>11736</v>
      </c>
      <c r="E435" s="24" t="s">
        <v>12321</v>
      </c>
      <c r="F435" s="21" t="s">
        <v>12419</v>
      </c>
      <c r="G435" s="23"/>
      <c r="H435" s="19" t="s">
        <v>12420</v>
      </c>
      <c r="I435" s="22">
        <v>2163000</v>
      </c>
      <c r="J435" s="25">
        <f t="shared" si="21"/>
        <v>0.08</v>
      </c>
      <c r="K435" s="22">
        <v>173040</v>
      </c>
      <c r="L435" s="22">
        <v>2336040</v>
      </c>
      <c r="M435">
        <f>+VLOOKUP(C435,'Thanh toán '!M$6:N$1223,2,0)</f>
        <v>2336040</v>
      </c>
      <c r="N435" s="38">
        <f t="shared" si="20"/>
        <v>0</v>
      </c>
    </row>
    <row r="436" spans="1:14" hidden="1" x14ac:dyDescent="0.3">
      <c r="A436" s="18">
        <v>2022</v>
      </c>
      <c r="B436" s="19" t="s">
        <v>12421</v>
      </c>
      <c r="C436" s="19">
        <f t="shared" si="19"/>
        <v>54308</v>
      </c>
      <c r="D436" s="19" t="s">
        <v>11736</v>
      </c>
      <c r="E436" s="24" t="s">
        <v>12321</v>
      </c>
      <c r="F436" s="21" t="s">
        <v>12422</v>
      </c>
      <c r="G436" s="23"/>
      <c r="H436" s="19" t="s">
        <v>12423</v>
      </c>
      <c r="I436" s="22">
        <v>1081500</v>
      </c>
      <c r="J436" s="25">
        <f t="shared" si="21"/>
        <v>0.08</v>
      </c>
      <c r="K436" s="22">
        <v>86520</v>
      </c>
      <c r="L436" s="22">
        <v>1168020</v>
      </c>
      <c r="M436">
        <f>+VLOOKUP(C436,'Thanh toán '!M$6:N$1223,2,0)</f>
        <v>1168020</v>
      </c>
      <c r="N436" s="38">
        <f t="shared" si="20"/>
        <v>0</v>
      </c>
    </row>
    <row r="437" spans="1:14" hidden="1" x14ac:dyDescent="0.3">
      <c r="A437" s="18">
        <v>2022</v>
      </c>
      <c r="B437" s="19" t="s">
        <v>12424</v>
      </c>
      <c r="C437" s="19">
        <f t="shared" si="19"/>
        <v>54309</v>
      </c>
      <c r="D437" s="19" t="s">
        <v>11736</v>
      </c>
      <c r="E437" s="24" t="s">
        <v>12321</v>
      </c>
      <c r="F437" s="21" t="s">
        <v>12164</v>
      </c>
      <c r="G437" s="23"/>
      <c r="H437" s="19" t="s">
        <v>12165</v>
      </c>
      <c r="I437" s="22">
        <v>1081500</v>
      </c>
      <c r="J437" s="25">
        <f t="shared" si="21"/>
        <v>0.08</v>
      </c>
      <c r="K437" s="22">
        <v>86520</v>
      </c>
      <c r="L437" s="22">
        <v>1168020</v>
      </c>
      <c r="M437">
        <f>+VLOOKUP(C437,'Thanh toán '!M$6:N$1223,2,0)</f>
        <v>1168020</v>
      </c>
      <c r="N437" s="38">
        <f t="shared" si="20"/>
        <v>0</v>
      </c>
    </row>
    <row r="438" spans="1:14" hidden="1" x14ac:dyDescent="0.3">
      <c r="A438" s="18">
        <v>2022</v>
      </c>
      <c r="B438" s="19" t="s">
        <v>12425</v>
      </c>
      <c r="C438" s="19">
        <f t="shared" si="19"/>
        <v>54310</v>
      </c>
      <c r="D438" s="19" t="s">
        <v>11736</v>
      </c>
      <c r="E438" s="24" t="s">
        <v>12321</v>
      </c>
      <c r="F438" s="21" t="s">
        <v>12426</v>
      </c>
      <c r="G438" s="23"/>
      <c r="H438" s="19" t="s">
        <v>12427</v>
      </c>
      <c r="I438" s="22">
        <v>2247770</v>
      </c>
      <c r="J438" s="25">
        <f t="shared" si="21"/>
        <v>8.0000177954150112E-2</v>
      </c>
      <c r="K438" s="22">
        <v>179822</v>
      </c>
      <c r="L438" s="22">
        <v>2427592</v>
      </c>
      <c r="M438">
        <f>+VLOOKUP(C438,'Thanh toán '!M$6:N$1223,2,0)</f>
        <v>2427592</v>
      </c>
      <c r="N438" s="38">
        <f t="shared" si="20"/>
        <v>0</v>
      </c>
    </row>
    <row r="439" spans="1:14" hidden="1" x14ac:dyDescent="0.3">
      <c r="A439" s="18">
        <v>2022</v>
      </c>
      <c r="B439" s="19" t="s">
        <v>12428</v>
      </c>
      <c r="C439" s="19">
        <f t="shared" si="19"/>
        <v>54311</v>
      </c>
      <c r="D439" s="19" t="s">
        <v>11736</v>
      </c>
      <c r="E439" s="24" t="s">
        <v>12321</v>
      </c>
      <c r="F439" s="21" t="s">
        <v>12426</v>
      </c>
      <c r="G439" s="23"/>
      <c r="H439" s="19" t="s">
        <v>12427</v>
      </c>
      <c r="I439" s="22">
        <v>2163000</v>
      </c>
      <c r="J439" s="25">
        <f t="shared" si="21"/>
        <v>0.08</v>
      </c>
      <c r="K439" s="22">
        <v>173040</v>
      </c>
      <c r="L439" s="22">
        <v>2336040</v>
      </c>
      <c r="M439">
        <f>+VLOOKUP(C439,'Thanh toán '!M$6:N$1223,2,0)</f>
        <v>2336040</v>
      </c>
      <c r="N439" s="38">
        <f t="shared" si="20"/>
        <v>0</v>
      </c>
    </row>
    <row r="440" spans="1:14" hidden="1" x14ac:dyDescent="0.3">
      <c r="A440" s="18">
        <v>2022</v>
      </c>
      <c r="B440" s="19" t="s">
        <v>12429</v>
      </c>
      <c r="C440" s="19">
        <f t="shared" si="19"/>
        <v>54312</v>
      </c>
      <c r="D440" s="19" t="s">
        <v>11736</v>
      </c>
      <c r="E440" s="24" t="s">
        <v>12321</v>
      </c>
      <c r="F440" s="21" t="s">
        <v>12430</v>
      </c>
      <c r="G440" s="23"/>
      <c r="H440" s="19" t="s">
        <v>12431</v>
      </c>
      <c r="I440" s="22">
        <v>2163000</v>
      </c>
      <c r="J440" s="25">
        <f t="shared" si="21"/>
        <v>0.08</v>
      </c>
      <c r="K440" s="22">
        <v>173040</v>
      </c>
      <c r="L440" s="22">
        <v>2336040</v>
      </c>
      <c r="M440">
        <f>+VLOOKUP(C440,'Thanh toán '!M$6:N$1223,2,0)</f>
        <v>2336040</v>
      </c>
      <c r="N440" s="38">
        <f t="shared" si="20"/>
        <v>0</v>
      </c>
    </row>
    <row r="441" spans="1:14" hidden="1" x14ac:dyDescent="0.3">
      <c r="A441" s="18">
        <v>2022</v>
      </c>
      <c r="B441" s="19" t="s">
        <v>12432</v>
      </c>
      <c r="C441" s="19">
        <f t="shared" si="19"/>
        <v>54313</v>
      </c>
      <c r="D441" s="19" t="s">
        <v>11736</v>
      </c>
      <c r="E441" s="24" t="s">
        <v>12321</v>
      </c>
      <c r="F441" s="21" t="s">
        <v>12433</v>
      </c>
      <c r="G441" s="23"/>
      <c r="H441" s="19" t="s">
        <v>12434</v>
      </c>
      <c r="I441" s="22">
        <v>1081500</v>
      </c>
      <c r="J441" s="25">
        <f t="shared" si="21"/>
        <v>0.08</v>
      </c>
      <c r="K441" s="22">
        <v>86520</v>
      </c>
      <c r="L441" s="22">
        <v>1168020</v>
      </c>
      <c r="M441">
        <f>+VLOOKUP(C441,'Thanh toán '!M$6:N$1223,2,0)</f>
        <v>1168020</v>
      </c>
      <c r="N441" s="38">
        <f t="shared" si="20"/>
        <v>0</v>
      </c>
    </row>
    <row r="442" spans="1:14" hidden="1" x14ac:dyDescent="0.3">
      <c r="A442" s="18">
        <v>2022</v>
      </c>
      <c r="B442" s="19" t="s">
        <v>12435</v>
      </c>
      <c r="C442" s="19">
        <f t="shared" si="19"/>
        <v>54314</v>
      </c>
      <c r="D442" s="19" t="s">
        <v>11736</v>
      </c>
      <c r="E442" s="24" t="s">
        <v>12321</v>
      </c>
      <c r="F442" s="21" t="s">
        <v>11860</v>
      </c>
      <c r="G442" s="23"/>
      <c r="H442" s="19" t="s">
        <v>11719</v>
      </c>
      <c r="I442" s="22">
        <v>2452998</v>
      </c>
      <c r="J442" s="25">
        <f t="shared" si="21"/>
        <v>8.0000065226306746E-2</v>
      </c>
      <c r="K442" s="22">
        <v>196240</v>
      </c>
      <c r="L442" s="22">
        <v>2649238</v>
      </c>
      <c r="M442">
        <f>+VLOOKUP(C442,'Thanh toán '!M$6:N$1223,2,0)</f>
        <v>2649238</v>
      </c>
      <c r="N442" s="38">
        <f t="shared" si="20"/>
        <v>0</v>
      </c>
    </row>
    <row r="443" spans="1:14" hidden="1" x14ac:dyDescent="0.3">
      <c r="A443" s="18">
        <v>2022</v>
      </c>
      <c r="B443" s="19" t="s">
        <v>12436</v>
      </c>
      <c r="C443" s="19">
        <f t="shared" si="19"/>
        <v>54315</v>
      </c>
      <c r="D443" s="19" t="s">
        <v>11736</v>
      </c>
      <c r="E443" s="24" t="s">
        <v>12437</v>
      </c>
      <c r="F443" s="21" t="s">
        <v>12438</v>
      </c>
      <c r="G443" s="23"/>
      <c r="H443" s="19" t="s">
        <v>12439</v>
      </c>
      <c r="I443" s="22">
        <v>3223500</v>
      </c>
      <c r="J443" s="25">
        <f t="shared" si="21"/>
        <v>0.08</v>
      </c>
      <c r="K443" s="22">
        <v>257880</v>
      </c>
      <c r="L443" s="22">
        <v>3481380</v>
      </c>
      <c r="M443">
        <f>+VLOOKUP(C443,'Thanh toán '!M$6:N$1223,2,0)</f>
        <v>3481380</v>
      </c>
      <c r="N443" s="38">
        <f t="shared" si="20"/>
        <v>0</v>
      </c>
    </row>
    <row r="444" spans="1:14" hidden="1" x14ac:dyDescent="0.3">
      <c r="A444" s="18">
        <v>2022</v>
      </c>
      <c r="B444" s="19" t="s">
        <v>12440</v>
      </c>
      <c r="C444" s="19">
        <f t="shared" si="19"/>
        <v>54316</v>
      </c>
      <c r="D444" s="19" t="s">
        <v>11736</v>
      </c>
      <c r="E444" s="24" t="s">
        <v>12437</v>
      </c>
      <c r="F444" s="21" t="s">
        <v>12026</v>
      </c>
      <c r="G444" s="23"/>
      <c r="H444" s="19" t="s">
        <v>12027</v>
      </c>
      <c r="I444" s="22">
        <v>1632750</v>
      </c>
      <c r="J444" s="25">
        <f t="shared" si="21"/>
        <v>0.08</v>
      </c>
      <c r="K444" s="22">
        <v>130620</v>
      </c>
      <c r="L444" s="22">
        <v>1763370</v>
      </c>
      <c r="M444">
        <f>+VLOOKUP(C444,'Thanh toán '!M$6:N$1223,2,0)</f>
        <v>1763370</v>
      </c>
      <c r="N444" s="38">
        <f t="shared" si="20"/>
        <v>0</v>
      </c>
    </row>
    <row r="445" spans="1:14" hidden="1" x14ac:dyDescent="0.3">
      <c r="A445" s="18">
        <v>2022</v>
      </c>
      <c r="B445" s="19" t="s">
        <v>12441</v>
      </c>
      <c r="C445" s="19">
        <f t="shared" si="19"/>
        <v>54317</v>
      </c>
      <c r="D445" s="19" t="s">
        <v>11736</v>
      </c>
      <c r="E445" s="24" t="s">
        <v>12437</v>
      </c>
      <c r="F445" s="21" t="s">
        <v>12245</v>
      </c>
      <c r="G445" s="23"/>
      <c r="H445" s="19" t="s">
        <v>12246</v>
      </c>
      <c r="I445" s="22">
        <v>5386500</v>
      </c>
      <c r="J445" s="25">
        <f t="shared" si="21"/>
        <v>0.08</v>
      </c>
      <c r="K445" s="22">
        <v>430920</v>
      </c>
      <c r="L445" s="22">
        <v>5817420</v>
      </c>
      <c r="M445">
        <f>+VLOOKUP(C445,'Thanh toán '!M$6:N$1223,2,0)</f>
        <v>5817420</v>
      </c>
      <c r="N445" s="38">
        <f t="shared" si="20"/>
        <v>0</v>
      </c>
    </row>
    <row r="446" spans="1:14" hidden="1" x14ac:dyDescent="0.3">
      <c r="A446" s="18">
        <v>2022</v>
      </c>
      <c r="B446" s="19" t="s">
        <v>12442</v>
      </c>
      <c r="C446" s="19">
        <f t="shared" si="19"/>
        <v>54318</v>
      </c>
      <c r="D446" s="19" t="s">
        <v>11736</v>
      </c>
      <c r="E446" s="24" t="s">
        <v>12437</v>
      </c>
      <c r="F446" s="21" t="s">
        <v>11799</v>
      </c>
      <c r="G446" s="23"/>
      <c r="H446" s="19" t="s">
        <v>11725</v>
      </c>
      <c r="I446" s="22">
        <v>1081500</v>
      </c>
      <c r="J446" s="25">
        <f t="shared" si="21"/>
        <v>0.08</v>
      </c>
      <c r="K446" s="22">
        <v>86520</v>
      </c>
      <c r="L446" s="22">
        <v>1168020</v>
      </c>
      <c r="M446">
        <f>+VLOOKUP(C446,'Thanh toán '!M$6:N$1223,2,0)</f>
        <v>1168020</v>
      </c>
      <c r="N446" s="38">
        <f t="shared" si="20"/>
        <v>0</v>
      </c>
    </row>
    <row r="447" spans="1:14" hidden="1" x14ac:dyDescent="0.3">
      <c r="A447" s="18">
        <v>2022</v>
      </c>
      <c r="B447" s="19" t="s">
        <v>12443</v>
      </c>
      <c r="C447" s="19">
        <f t="shared" si="19"/>
        <v>54319</v>
      </c>
      <c r="D447" s="19" t="s">
        <v>11736</v>
      </c>
      <c r="E447" s="24" t="s">
        <v>12437</v>
      </c>
      <c r="F447" s="21" t="s">
        <v>11799</v>
      </c>
      <c r="G447" s="23"/>
      <c r="H447" s="19" t="s">
        <v>11725</v>
      </c>
      <c r="I447" s="22">
        <v>1102500</v>
      </c>
      <c r="J447" s="25">
        <f t="shared" si="21"/>
        <v>0.08</v>
      </c>
      <c r="K447" s="22">
        <v>88200</v>
      </c>
      <c r="L447" s="22">
        <v>1190700</v>
      </c>
      <c r="M447">
        <f>+VLOOKUP(C447,'Thanh toán '!M$6:N$1223,2,0)</f>
        <v>1190700</v>
      </c>
      <c r="N447" s="38">
        <f t="shared" si="20"/>
        <v>0</v>
      </c>
    </row>
    <row r="448" spans="1:14" hidden="1" x14ac:dyDescent="0.3">
      <c r="A448" s="18">
        <v>2022</v>
      </c>
      <c r="B448" s="19" t="s">
        <v>12444</v>
      </c>
      <c r="C448" s="19">
        <f t="shared" si="19"/>
        <v>54320</v>
      </c>
      <c r="D448" s="19" t="s">
        <v>11736</v>
      </c>
      <c r="E448" s="24" t="s">
        <v>12437</v>
      </c>
      <c r="F448" s="21" t="s">
        <v>11799</v>
      </c>
      <c r="G448" s="23"/>
      <c r="H448" s="19" t="s">
        <v>11725</v>
      </c>
      <c r="I448" s="22">
        <v>438860</v>
      </c>
      <c r="J448" s="25">
        <f t="shared" si="21"/>
        <v>8.0000455726199696E-2</v>
      </c>
      <c r="K448" s="22">
        <v>35109</v>
      </c>
      <c r="L448" s="22">
        <v>473969</v>
      </c>
      <c r="M448">
        <f>+VLOOKUP(C448,'Thanh toán '!M$6:N$1223,2,0)</f>
        <v>473969</v>
      </c>
      <c r="N448" s="38">
        <f t="shared" si="20"/>
        <v>0</v>
      </c>
    </row>
    <row r="449" spans="1:14" hidden="1" x14ac:dyDescent="0.3">
      <c r="A449" s="18">
        <v>2022</v>
      </c>
      <c r="B449" s="19" t="s">
        <v>12445</v>
      </c>
      <c r="C449" s="19">
        <f t="shared" si="19"/>
        <v>54321</v>
      </c>
      <c r="D449" s="19" t="s">
        <v>11736</v>
      </c>
      <c r="E449" s="24" t="s">
        <v>12437</v>
      </c>
      <c r="F449" s="21" t="s">
        <v>11799</v>
      </c>
      <c r="G449" s="23"/>
      <c r="H449" s="19" t="s">
        <v>11725</v>
      </c>
      <c r="I449" s="22">
        <v>1102500</v>
      </c>
      <c r="J449" s="25">
        <f t="shared" si="21"/>
        <v>0.08</v>
      </c>
      <c r="K449" s="22">
        <v>88200</v>
      </c>
      <c r="L449" s="22">
        <v>1190700</v>
      </c>
      <c r="M449">
        <f>+VLOOKUP(C449,'Thanh toán '!M$6:N$1223,2,0)</f>
        <v>1190700</v>
      </c>
      <c r="N449" s="38">
        <f t="shared" si="20"/>
        <v>0</v>
      </c>
    </row>
    <row r="450" spans="1:14" hidden="1" x14ac:dyDescent="0.3">
      <c r="A450" s="18">
        <v>2022</v>
      </c>
      <c r="B450" s="19" t="s">
        <v>12446</v>
      </c>
      <c r="C450" s="19">
        <f t="shared" ref="C450:C513" si="22">+B450*1</f>
        <v>54322</v>
      </c>
      <c r="D450" s="19" t="s">
        <v>11736</v>
      </c>
      <c r="E450" s="24" t="s">
        <v>12437</v>
      </c>
      <c r="F450" s="21" t="s">
        <v>11799</v>
      </c>
      <c r="G450" s="23"/>
      <c r="H450" s="19" t="s">
        <v>11725</v>
      </c>
      <c r="I450" s="22">
        <v>704424</v>
      </c>
      <c r="J450" s="25">
        <f t="shared" si="21"/>
        <v>8.0000113567964742E-2</v>
      </c>
      <c r="K450" s="22">
        <v>56354</v>
      </c>
      <c r="L450" s="22">
        <v>760778</v>
      </c>
      <c r="M450">
        <f>+VLOOKUP(C450,'Thanh toán '!M$6:N$1223,2,0)</f>
        <v>760778</v>
      </c>
      <c r="N450" s="38">
        <f t="shared" ref="N450:N513" si="23">+M450-L450</f>
        <v>0</v>
      </c>
    </row>
    <row r="451" spans="1:14" hidden="1" x14ac:dyDescent="0.3">
      <c r="A451" s="18">
        <v>2022</v>
      </c>
      <c r="B451" s="19" t="s">
        <v>12447</v>
      </c>
      <c r="C451" s="19">
        <f t="shared" si="22"/>
        <v>54323</v>
      </c>
      <c r="D451" s="19" t="s">
        <v>11736</v>
      </c>
      <c r="E451" s="24" t="s">
        <v>12437</v>
      </c>
      <c r="F451" s="21" t="s">
        <v>12448</v>
      </c>
      <c r="G451" s="23"/>
      <c r="H451" s="19" t="s">
        <v>12449</v>
      </c>
      <c r="I451" s="22">
        <v>2163000</v>
      </c>
      <c r="J451" s="25">
        <f t="shared" si="21"/>
        <v>0.08</v>
      </c>
      <c r="K451" s="22">
        <v>173040</v>
      </c>
      <c r="L451" s="22">
        <v>2336040</v>
      </c>
      <c r="M451">
        <f>+VLOOKUP(C451,'Thanh toán '!M$6:N$1223,2,0)</f>
        <v>2336040</v>
      </c>
      <c r="N451" s="38">
        <f t="shared" si="23"/>
        <v>0</v>
      </c>
    </row>
    <row r="452" spans="1:14" hidden="1" x14ac:dyDescent="0.3">
      <c r="A452" s="18">
        <v>2022</v>
      </c>
      <c r="B452" s="19" t="s">
        <v>12450</v>
      </c>
      <c r="C452" s="19">
        <f t="shared" si="22"/>
        <v>54324</v>
      </c>
      <c r="D452" s="19" t="s">
        <v>11736</v>
      </c>
      <c r="E452" s="24" t="s">
        <v>12437</v>
      </c>
      <c r="F452" s="21" t="s">
        <v>11799</v>
      </c>
      <c r="G452" s="23"/>
      <c r="H452" s="19" t="s">
        <v>11725</v>
      </c>
      <c r="I452" s="22">
        <v>2358960</v>
      </c>
      <c r="J452" s="25">
        <f t="shared" si="21"/>
        <v>8.0000084783124772E-2</v>
      </c>
      <c r="K452" s="22">
        <v>188717</v>
      </c>
      <c r="L452" s="22">
        <v>2547677</v>
      </c>
      <c r="M452">
        <f>+VLOOKUP(C452,'Thanh toán '!M$6:N$1223,2,0)</f>
        <v>2547677</v>
      </c>
      <c r="N452" s="38">
        <f t="shared" si="23"/>
        <v>0</v>
      </c>
    </row>
    <row r="453" spans="1:14" hidden="1" x14ac:dyDescent="0.3">
      <c r="A453" s="18">
        <v>2022</v>
      </c>
      <c r="B453" s="19" t="s">
        <v>12451</v>
      </c>
      <c r="C453" s="19">
        <f t="shared" si="22"/>
        <v>54325</v>
      </c>
      <c r="D453" s="19" t="s">
        <v>11736</v>
      </c>
      <c r="E453" s="24" t="s">
        <v>12437</v>
      </c>
      <c r="F453" s="21" t="s">
        <v>11799</v>
      </c>
      <c r="G453" s="23"/>
      <c r="H453" s="19" t="s">
        <v>11725</v>
      </c>
      <c r="I453" s="22">
        <v>1227695</v>
      </c>
      <c r="J453" s="25">
        <f t="shared" si="21"/>
        <v>8.000032581382184E-2</v>
      </c>
      <c r="K453" s="22">
        <v>98216</v>
      </c>
      <c r="L453" s="22">
        <v>1325911</v>
      </c>
      <c r="M453">
        <f>+VLOOKUP(C453,'Thanh toán '!M$6:N$1223,2,0)</f>
        <v>1325911</v>
      </c>
      <c r="N453" s="38">
        <f t="shared" si="23"/>
        <v>0</v>
      </c>
    </row>
    <row r="454" spans="1:14" hidden="1" x14ac:dyDescent="0.3">
      <c r="A454" s="18">
        <v>2022</v>
      </c>
      <c r="B454" s="19" t="s">
        <v>12452</v>
      </c>
      <c r="C454" s="19">
        <f t="shared" si="22"/>
        <v>54326</v>
      </c>
      <c r="D454" s="19" t="s">
        <v>11736</v>
      </c>
      <c r="E454" s="24" t="s">
        <v>12437</v>
      </c>
      <c r="F454" s="21" t="s">
        <v>12367</v>
      </c>
      <c r="G454" s="23"/>
      <c r="H454" s="19" t="s">
        <v>12368</v>
      </c>
      <c r="I454" s="22">
        <v>1657627</v>
      </c>
      <c r="J454" s="25">
        <f t="shared" si="21"/>
        <v>7.9999903476475703E-2</v>
      </c>
      <c r="K454" s="22">
        <v>132610</v>
      </c>
      <c r="L454" s="22">
        <v>1790237</v>
      </c>
      <c r="M454">
        <f>+VLOOKUP(C454,'Thanh toán '!M$6:N$1223,2,0)</f>
        <v>1790237</v>
      </c>
      <c r="N454" s="38">
        <f t="shared" si="23"/>
        <v>0</v>
      </c>
    </row>
    <row r="455" spans="1:14" hidden="1" x14ac:dyDescent="0.3">
      <c r="A455" s="18">
        <v>2022</v>
      </c>
      <c r="B455" s="19" t="s">
        <v>12453</v>
      </c>
      <c r="C455" s="19">
        <f t="shared" si="22"/>
        <v>54328</v>
      </c>
      <c r="D455" s="19" t="s">
        <v>11736</v>
      </c>
      <c r="E455" s="24" t="s">
        <v>12437</v>
      </c>
      <c r="F455" s="21" t="s">
        <v>12371</v>
      </c>
      <c r="G455" s="23"/>
      <c r="H455" s="19" t="s">
        <v>12372</v>
      </c>
      <c r="I455" s="22">
        <v>1329640</v>
      </c>
      <c r="J455" s="25">
        <f t="shared" si="21"/>
        <v>7.9999849583345869E-2</v>
      </c>
      <c r="K455" s="22">
        <v>106371</v>
      </c>
      <c r="L455" s="22">
        <v>1436011</v>
      </c>
      <c r="M455">
        <f>+VLOOKUP(C455,'Thanh toán '!M$6:N$1223,2,0)</f>
        <v>1436011</v>
      </c>
      <c r="N455" s="38">
        <f t="shared" si="23"/>
        <v>0</v>
      </c>
    </row>
    <row r="456" spans="1:14" hidden="1" x14ac:dyDescent="0.3">
      <c r="A456" s="18">
        <v>2022</v>
      </c>
      <c r="B456" s="19" t="s">
        <v>12454</v>
      </c>
      <c r="C456" s="19">
        <f t="shared" si="22"/>
        <v>54329</v>
      </c>
      <c r="D456" s="19" t="s">
        <v>11736</v>
      </c>
      <c r="E456" s="24" t="s">
        <v>12437</v>
      </c>
      <c r="F456" s="21" t="s">
        <v>11799</v>
      </c>
      <c r="G456" s="23"/>
      <c r="H456" s="19" t="s">
        <v>11725</v>
      </c>
      <c r="I456" s="22">
        <v>483718</v>
      </c>
      <c r="J456" s="25">
        <f t="shared" ref="J456:J519" si="24">+K456/I456</f>
        <v>7.9999090379105187E-2</v>
      </c>
      <c r="K456" s="22">
        <v>38697</v>
      </c>
      <c r="L456" s="22">
        <v>522415</v>
      </c>
      <c r="M456">
        <f>+VLOOKUP(C456,'Thanh toán '!M$6:N$1223,2,0)</f>
        <v>522415</v>
      </c>
      <c r="N456" s="38">
        <f t="shared" si="23"/>
        <v>0</v>
      </c>
    </row>
    <row r="457" spans="1:14" hidden="1" x14ac:dyDescent="0.3">
      <c r="A457" s="18">
        <v>2022</v>
      </c>
      <c r="B457" s="19" t="s">
        <v>12455</v>
      </c>
      <c r="C457" s="19">
        <f t="shared" si="22"/>
        <v>54330</v>
      </c>
      <c r="D457" s="19" t="s">
        <v>11736</v>
      </c>
      <c r="E457" s="24" t="s">
        <v>12437</v>
      </c>
      <c r="F457" s="21" t="s">
        <v>11799</v>
      </c>
      <c r="G457" s="23"/>
      <c r="H457" s="19" t="s">
        <v>11725</v>
      </c>
      <c r="I457" s="22">
        <v>657555</v>
      </c>
      <c r="J457" s="25">
        <f t="shared" si="24"/>
        <v>7.9999391685866575E-2</v>
      </c>
      <c r="K457" s="22">
        <v>52604</v>
      </c>
      <c r="L457" s="22">
        <v>710159</v>
      </c>
      <c r="M457">
        <f>+VLOOKUP(C457,'Thanh toán '!M$6:N$1223,2,0)</f>
        <v>710159</v>
      </c>
      <c r="N457" s="38">
        <f t="shared" si="23"/>
        <v>0</v>
      </c>
    </row>
    <row r="458" spans="1:14" hidden="1" x14ac:dyDescent="0.3">
      <c r="A458" s="18">
        <v>2022</v>
      </c>
      <c r="B458" s="19" t="s">
        <v>12456</v>
      </c>
      <c r="C458" s="19">
        <f t="shared" si="22"/>
        <v>54333</v>
      </c>
      <c r="D458" s="19" t="s">
        <v>11736</v>
      </c>
      <c r="E458" s="24" t="s">
        <v>12437</v>
      </c>
      <c r="F458" s="21" t="s">
        <v>12330</v>
      </c>
      <c r="G458" s="23"/>
      <c r="H458" s="19" t="s">
        <v>12331</v>
      </c>
      <c r="I458" s="22">
        <v>2877120</v>
      </c>
      <c r="J458" s="25">
        <f t="shared" si="24"/>
        <v>8.0000139027916806E-2</v>
      </c>
      <c r="K458" s="22">
        <v>230170</v>
      </c>
      <c r="L458" s="22">
        <v>3107290</v>
      </c>
      <c r="M458">
        <f>+VLOOKUP(C458,'Thanh toán '!M$6:N$1223,2,0)</f>
        <v>3107290</v>
      </c>
      <c r="N458" s="38">
        <f t="shared" si="23"/>
        <v>0</v>
      </c>
    </row>
    <row r="459" spans="1:14" hidden="1" x14ac:dyDescent="0.3">
      <c r="A459" s="18">
        <v>2022</v>
      </c>
      <c r="B459" s="19" t="s">
        <v>12457</v>
      </c>
      <c r="C459" s="19">
        <f t="shared" si="22"/>
        <v>54334</v>
      </c>
      <c r="D459" s="19" t="s">
        <v>11736</v>
      </c>
      <c r="E459" s="24" t="s">
        <v>12437</v>
      </c>
      <c r="F459" s="21" t="s">
        <v>11799</v>
      </c>
      <c r="G459" s="23"/>
      <c r="H459" s="19" t="s">
        <v>11725</v>
      </c>
      <c r="I459" s="22">
        <v>1706780</v>
      </c>
      <c r="J459" s="25">
        <f t="shared" si="24"/>
        <v>7.9999765640562936E-2</v>
      </c>
      <c r="K459" s="22">
        <v>136542</v>
      </c>
      <c r="L459" s="22">
        <v>1843322</v>
      </c>
      <c r="M459">
        <f>+VLOOKUP(C459,'Thanh toán '!M$6:N$1223,2,0)</f>
        <v>1843322</v>
      </c>
      <c r="N459" s="38">
        <f t="shared" si="23"/>
        <v>0</v>
      </c>
    </row>
    <row r="460" spans="1:14" hidden="1" x14ac:dyDescent="0.3">
      <c r="A460" s="18">
        <v>2022</v>
      </c>
      <c r="B460" s="19" t="s">
        <v>12458</v>
      </c>
      <c r="C460" s="19">
        <f t="shared" si="22"/>
        <v>54335</v>
      </c>
      <c r="D460" s="19" t="s">
        <v>11736</v>
      </c>
      <c r="E460" s="24" t="s">
        <v>12437</v>
      </c>
      <c r="F460" s="21" t="s">
        <v>12459</v>
      </c>
      <c r="G460" s="23"/>
      <c r="H460" s="19" t="s">
        <v>12460</v>
      </c>
      <c r="I460" s="22">
        <v>2163000</v>
      </c>
      <c r="J460" s="25">
        <f t="shared" si="24"/>
        <v>0.08</v>
      </c>
      <c r="K460" s="22">
        <v>173040</v>
      </c>
      <c r="L460" s="22">
        <v>2336040</v>
      </c>
      <c r="M460">
        <f>+VLOOKUP(C460,'Thanh toán '!M$6:N$1223,2,0)</f>
        <v>2336040</v>
      </c>
      <c r="N460" s="38">
        <f t="shared" si="23"/>
        <v>0</v>
      </c>
    </row>
    <row r="461" spans="1:14" hidden="1" x14ac:dyDescent="0.3">
      <c r="A461" s="18">
        <v>2022</v>
      </c>
      <c r="B461" s="19" t="s">
        <v>12461</v>
      </c>
      <c r="C461" s="19">
        <f t="shared" si="22"/>
        <v>54336</v>
      </c>
      <c r="D461" s="19" t="s">
        <v>11736</v>
      </c>
      <c r="E461" s="24" t="s">
        <v>12437</v>
      </c>
      <c r="F461" s="21" t="s">
        <v>12462</v>
      </c>
      <c r="G461" s="23"/>
      <c r="H461" s="19" t="s">
        <v>12463</v>
      </c>
      <c r="I461" s="22">
        <v>2163000</v>
      </c>
      <c r="J461" s="25">
        <f t="shared" si="24"/>
        <v>0.08</v>
      </c>
      <c r="K461" s="22">
        <v>173040</v>
      </c>
      <c r="L461" s="22">
        <v>2336040</v>
      </c>
      <c r="M461">
        <f>+VLOOKUP(C461,'Thanh toán '!M$6:N$1223,2,0)</f>
        <v>2336040</v>
      </c>
      <c r="N461" s="38">
        <f t="shared" si="23"/>
        <v>0</v>
      </c>
    </row>
    <row r="462" spans="1:14" hidden="1" x14ac:dyDescent="0.3">
      <c r="A462" s="18">
        <v>2022</v>
      </c>
      <c r="B462" s="19" t="s">
        <v>12464</v>
      </c>
      <c r="C462" s="19">
        <f t="shared" si="22"/>
        <v>54338</v>
      </c>
      <c r="D462" s="19" t="s">
        <v>11736</v>
      </c>
      <c r="E462" s="24" t="s">
        <v>12437</v>
      </c>
      <c r="F462" s="21" t="s">
        <v>11860</v>
      </c>
      <c r="G462" s="23"/>
      <c r="H462" s="19" t="s">
        <v>11719</v>
      </c>
      <c r="I462" s="22">
        <v>1648436</v>
      </c>
      <c r="J462" s="25">
        <f t="shared" si="24"/>
        <v>8.0000072796274774E-2</v>
      </c>
      <c r="K462" s="22">
        <v>131875</v>
      </c>
      <c r="L462" s="22">
        <v>1780311</v>
      </c>
      <c r="M462">
        <f>+VLOOKUP(C462,'Thanh toán '!M$6:N$1223,2,0)</f>
        <v>1780311</v>
      </c>
      <c r="N462" s="38">
        <f t="shared" si="23"/>
        <v>0</v>
      </c>
    </row>
    <row r="463" spans="1:14" hidden="1" x14ac:dyDescent="0.3">
      <c r="A463" s="18">
        <v>2022</v>
      </c>
      <c r="B463" s="19" t="s">
        <v>12465</v>
      </c>
      <c r="C463" s="19">
        <f t="shared" si="22"/>
        <v>54339</v>
      </c>
      <c r="D463" s="19" t="s">
        <v>11736</v>
      </c>
      <c r="E463" s="24" t="s">
        <v>12437</v>
      </c>
      <c r="F463" s="21" t="s">
        <v>11860</v>
      </c>
      <c r="G463" s="23"/>
      <c r="H463" s="19" t="s">
        <v>11719</v>
      </c>
      <c r="I463" s="22">
        <v>1622774</v>
      </c>
      <c r="J463" s="25">
        <f t="shared" si="24"/>
        <v>8.0000049298300319E-2</v>
      </c>
      <c r="K463" s="22">
        <v>129822</v>
      </c>
      <c r="L463" s="22">
        <v>1752596</v>
      </c>
      <c r="M463">
        <f>+VLOOKUP(C463,'Thanh toán '!M$6:N$1223,2,0)</f>
        <v>1752596</v>
      </c>
      <c r="N463" s="38">
        <f t="shared" si="23"/>
        <v>0</v>
      </c>
    </row>
    <row r="464" spans="1:14" hidden="1" x14ac:dyDescent="0.3">
      <c r="A464" s="18">
        <v>2022</v>
      </c>
      <c r="B464" s="19" t="s">
        <v>12466</v>
      </c>
      <c r="C464" s="19">
        <f t="shared" si="22"/>
        <v>54340</v>
      </c>
      <c r="D464" s="19" t="s">
        <v>11736</v>
      </c>
      <c r="E464" s="24" t="s">
        <v>12437</v>
      </c>
      <c r="F464" s="21" t="s">
        <v>12228</v>
      </c>
      <c r="G464" s="23"/>
      <c r="H464" s="19" t="s">
        <v>12229</v>
      </c>
      <c r="I464" s="22">
        <v>3684760</v>
      </c>
      <c r="J464" s="25">
        <f t="shared" si="24"/>
        <v>8.0000054277619165E-2</v>
      </c>
      <c r="K464" s="22">
        <v>294781</v>
      </c>
      <c r="L464" s="22">
        <v>3979541</v>
      </c>
      <c r="M464">
        <f>+VLOOKUP(C464,'Thanh toán '!M$6:N$1223,2,0)</f>
        <v>3979541</v>
      </c>
      <c r="N464" s="38">
        <f t="shared" si="23"/>
        <v>0</v>
      </c>
    </row>
    <row r="465" spans="1:14" hidden="1" x14ac:dyDescent="0.3">
      <c r="A465" s="18">
        <v>2022</v>
      </c>
      <c r="B465" s="19" t="s">
        <v>12467</v>
      </c>
      <c r="C465" s="19">
        <f t="shared" si="22"/>
        <v>54341</v>
      </c>
      <c r="D465" s="19" t="s">
        <v>11736</v>
      </c>
      <c r="E465" s="24" t="s">
        <v>12437</v>
      </c>
      <c r="F465" s="21" t="s">
        <v>11799</v>
      </c>
      <c r="G465" s="23"/>
      <c r="H465" s="19" t="s">
        <v>11725</v>
      </c>
      <c r="I465" s="22">
        <v>870352</v>
      </c>
      <c r="J465" s="25">
        <f t="shared" si="24"/>
        <v>7.9999816166332699E-2</v>
      </c>
      <c r="K465" s="22">
        <v>69628</v>
      </c>
      <c r="L465" s="22">
        <v>939980</v>
      </c>
      <c r="M465">
        <f>+VLOOKUP(C465,'Thanh toán '!M$6:N$1223,2,0)</f>
        <v>939980</v>
      </c>
      <c r="N465" s="38">
        <f t="shared" si="23"/>
        <v>0</v>
      </c>
    </row>
    <row r="466" spans="1:14" hidden="1" x14ac:dyDescent="0.3">
      <c r="A466" s="18">
        <v>2022</v>
      </c>
      <c r="B466" s="19" t="s">
        <v>12468</v>
      </c>
      <c r="C466" s="19">
        <f t="shared" si="22"/>
        <v>54345</v>
      </c>
      <c r="D466" s="19" t="s">
        <v>11736</v>
      </c>
      <c r="E466" s="24" t="s">
        <v>12437</v>
      </c>
      <c r="F466" s="21" t="s">
        <v>11860</v>
      </c>
      <c r="G466" s="23"/>
      <c r="H466" s="19" t="s">
        <v>11719</v>
      </c>
      <c r="I466" s="22">
        <v>2732040</v>
      </c>
      <c r="J466" s="25">
        <f t="shared" si="24"/>
        <v>7.9999926794629653E-2</v>
      </c>
      <c r="K466" s="22">
        <v>218563</v>
      </c>
      <c r="L466" s="22">
        <v>2950603</v>
      </c>
      <c r="M466">
        <f>+VLOOKUP(C466,'Thanh toán '!M$6:N$1223,2,0)</f>
        <v>2950603</v>
      </c>
      <c r="N466" s="38">
        <f t="shared" si="23"/>
        <v>0</v>
      </c>
    </row>
    <row r="467" spans="1:14" hidden="1" x14ac:dyDescent="0.3">
      <c r="A467" s="18">
        <v>2022</v>
      </c>
      <c r="B467" s="19" t="s">
        <v>12469</v>
      </c>
      <c r="C467" s="19">
        <f t="shared" si="22"/>
        <v>54346</v>
      </c>
      <c r="D467" s="19" t="s">
        <v>11736</v>
      </c>
      <c r="E467" s="24" t="s">
        <v>12437</v>
      </c>
      <c r="F467" s="21" t="s">
        <v>12470</v>
      </c>
      <c r="G467" s="23"/>
      <c r="H467" s="19" t="s">
        <v>12471</v>
      </c>
      <c r="I467" s="22">
        <v>1844890</v>
      </c>
      <c r="J467" s="25">
        <f t="shared" si="24"/>
        <v>7.999989159245266E-2</v>
      </c>
      <c r="K467" s="22">
        <v>147591</v>
      </c>
      <c r="L467" s="22">
        <v>1992481</v>
      </c>
      <c r="M467">
        <f>+VLOOKUP(C467,'Thanh toán '!M$6:N$1223,2,0)</f>
        <v>1992481</v>
      </c>
      <c r="N467" s="38">
        <f t="shared" si="23"/>
        <v>0</v>
      </c>
    </row>
    <row r="468" spans="1:14" hidden="1" x14ac:dyDescent="0.3">
      <c r="A468" s="18">
        <v>2022</v>
      </c>
      <c r="B468" s="19" t="s">
        <v>12472</v>
      </c>
      <c r="C468" s="19">
        <f t="shared" si="22"/>
        <v>54347</v>
      </c>
      <c r="D468" s="19" t="s">
        <v>11736</v>
      </c>
      <c r="E468" s="24" t="s">
        <v>12437</v>
      </c>
      <c r="F468" s="21" t="s">
        <v>12473</v>
      </c>
      <c r="G468" s="23"/>
      <c r="H468" s="19" t="s">
        <v>12474</v>
      </c>
      <c r="I468" s="22">
        <v>1081500</v>
      </c>
      <c r="J468" s="25">
        <f t="shared" si="24"/>
        <v>0.08</v>
      </c>
      <c r="K468" s="22">
        <v>86520</v>
      </c>
      <c r="L468" s="22">
        <v>1168020</v>
      </c>
      <c r="M468">
        <f>+VLOOKUP(C468,'Thanh toán '!M$6:N$1223,2,0)</f>
        <v>1168020</v>
      </c>
      <c r="N468" s="38">
        <f t="shared" si="23"/>
        <v>0</v>
      </c>
    </row>
    <row r="469" spans="1:14" hidden="1" x14ac:dyDescent="0.3">
      <c r="A469" s="18">
        <v>2022</v>
      </c>
      <c r="B469" s="19" t="s">
        <v>12475</v>
      </c>
      <c r="C469" s="19">
        <f t="shared" si="22"/>
        <v>54348</v>
      </c>
      <c r="D469" s="19" t="s">
        <v>11736</v>
      </c>
      <c r="E469" s="24" t="s">
        <v>12437</v>
      </c>
      <c r="F469" s="21" t="s">
        <v>12257</v>
      </c>
      <c r="G469" s="23"/>
      <c r="H469" s="19" t="s">
        <v>12258</v>
      </c>
      <c r="I469" s="22">
        <v>3891932</v>
      </c>
      <c r="J469" s="25">
        <f t="shared" si="24"/>
        <v>8.0000113054390462E-2</v>
      </c>
      <c r="K469" s="22">
        <v>311355</v>
      </c>
      <c r="L469" s="22">
        <v>4203287</v>
      </c>
      <c r="M469">
        <f>+VLOOKUP(C469,'Thanh toán '!M$6:N$1223,2,0)</f>
        <v>4203287</v>
      </c>
      <c r="N469" s="38">
        <f t="shared" si="23"/>
        <v>0</v>
      </c>
    </row>
    <row r="470" spans="1:14" hidden="1" x14ac:dyDescent="0.3">
      <c r="A470" s="18">
        <v>2022</v>
      </c>
      <c r="B470" s="19" t="s">
        <v>12476</v>
      </c>
      <c r="C470" s="19">
        <f t="shared" si="22"/>
        <v>54349</v>
      </c>
      <c r="D470" s="19" t="s">
        <v>11736</v>
      </c>
      <c r="E470" s="24" t="s">
        <v>12437</v>
      </c>
      <c r="F470" s="21" t="s">
        <v>12257</v>
      </c>
      <c r="G470" s="23"/>
      <c r="H470" s="19" t="s">
        <v>12258</v>
      </c>
      <c r="I470" s="22">
        <v>2163000</v>
      </c>
      <c r="J470" s="25">
        <f t="shared" si="24"/>
        <v>0.08</v>
      </c>
      <c r="K470" s="22">
        <v>173040</v>
      </c>
      <c r="L470" s="22">
        <v>2336040</v>
      </c>
      <c r="M470">
        <f>+VLOOKUP(C470,'Thanh toán '!M$6:N$1223,2,0)</f>
        <v>2336040</v>
      </c>
      <c r="N470" s="38">
        <f t="shared" si="23"/>
        <v>0</v>
      </c>
    </row>
    <row r="471" spans="1:14" hidden="1" x14ac:dyDescent="0.3">
      <c r="A471" s="18">
        <v>2022</v>
      </c>
      <c r="B471" s="19" t="s">
        <v>12477</v>
      </c>
      <c r="C471" s="19">
        <f t="shared" si="22"/>
        <v>54350</v>
      </c>
      <c r="D471" s="19" t="s">
        <v>11736</v>
      </c>
      <c r="E471" s="24" t="s">
        <v>12437</v>
      </c>
      <c r="F471" s="21" t="s">
        <v>12260</v>
      </c>
      <c r="G471" s="23"/>
      <c r="H471" s="19" t="s">
        <v>12261</v>
      </c>
      <c r="I471" s="22">
        <v>1069442</v>
      </c>
      <c r="J471" s="25">
        <f t="shared" si="24"/>
        <v>7.9999663375853944E-2</v>
      </c>
      <c r="K471" s="22">
        <v>85555</v>
      </c>
      <c r="L471" s="22">
        <v>1154997</v>
      </c>
      <c r="M471">
        <f>+VLOOKUP(C471,'Thanh toán '!M$6:N$1223,2,0)</f>
        <v>1154997</v>
      </c>
      <c r="N471" s="38">
        <f t="shared" si="23"/>
        <v>0</v>
      </c>
    </row>
    <row r="472" spans="1:14" hidden="1" x14ac:dyDescent="0.3">
      <c r="A472" s="18">
        <v>2022</v>
      </c>
      <c r="B472" s="19" t="s">
        <v>12478</v>
      </c>
      <c r="C472" s="19">
        <f t="shared" si="22"/>
        <v>54351</v>
      </c>
      <c r="D472" s="19" t="s">
        <v>11736</v>
      </c>
      <c r="E472" s="24" t="s">
        <v>12437</v>
      </c>
      <c r="F472" s="21" t="s">
        <v>12260</v>
      </c>
      <c r="G472" s="23"/>
      <c r="H472" s="19" t="s">
        <v>12261</v>
      </c>
      <c r="I472" s="22">
        <v>1081500</v>
      </c>
      <c r="J472" s="25">
        <f t="shared" si="24"/>
        <v>0.08</v>
      </c>
      <c r="K472" s="22">
        <v>86520</v>
      </c>
      <c r="L472" s="22">
        <v>1168020</v>
      </c>
      <c r="M472">
        <f>+VLOOKUP(C472,'Thanh toán '!M$6:N$1223,2,0)</f>
        <v>1168020</v>
      </c>
      <c r="N472" s="38">
        <f t="shared" si="23"/>
        <v>0</v>
      </c>
    </row>
    <row r="473" spans="1:14" hidden="1" x14ac:dyDescent="0.3">
      <c r="A473" s="18">
        <v>2022</v>
      </c>
      <c r="B473" s="19" t="s">
        <v>12479</v>
      </c>
      <c r="C473" s="19">
        <f t="shared" si="22"/>
        <v>54352</v>
      </c>
      <c r="D473" s="19" t="s">
        <v>11736</v>
      </c>
      <c r="E473" s="24" t="s">
        <v>12437</v>
      </c>
      <c r="F473" s="21" t="s">
        <v>12248</v>
      </c>
      <c r="G473" s="23"/>
      <c r="H473" s="19" t="s">
        <v>12249</v>
      </c>
      <c r="I473" s="22">
        <v>2163000</v>
      </c>
      <c r="J473" s="25">
        <f t="shared" si="24"/>
        <v>0.08</v>
      </c>
      <c r="K473" s="22">
        <v>173040</v>
      </c>
      <c r="L473" s="22">
        <v>2336040</v>
      </c>
      <c r="M473">
        <f>+VLOOKUP(C473,'Thanh toán '!M$6:N$1223,2,0)</f>
        <v>2336040</v>
      </c>
      <c r="N473" s="38">
        <f t="shared" si="23"/>
        <v>0</v>
      </c>
    </row>
    <row r="474" spans="1:14" hidden="1" x14ac:dyDescent="0.3">
      <c r="A474" s="18">
        <v>2022</v>
      </c>
      <c r="B474" s="19" t="s">
        <v>12480</v>
      </c>
      <c r="C474" s="19">
        <f t="shared" si="22"/>
        <v>54353</v>
      </c>
      <c r="D474" s="19" t="s">
        <v>11736</v>
      </c>
      <c r="E474" s="24" t="s">
        <v>12437</v>
      </c>
      <c r="F474" s="21" t="s">
        <v>12248</v>
      </c>
      <c r="G474" s="23"/>
      <c r="H474" s="19" t="s">
        <v>12249</v>
      </c>
      <c r="I474" s="22">
        <v>1173355</v>
      </c>
      <c r="J474" s="25">
        <f t="shared" si="24"/>
        <v>7.9999659097204176E-2</v>
      </c>
      <c r="K474" s="22">
        <v>93868</v>
      </c>
      <c r="L474" s="22">
        <v>1267223</v>
      </c>
      <c r="M474">
        <f>+VLOOKUP(C474,'Thanh toán '!M$6:N$1223,2,0)</f>
        <v>1267223</v>
      </c>
      <c r="N474" s="38">
        <f t="shared" si="23"/>
        <v>0</v>
      </c>
    </row>
    <row r="475" spans="1:14" hidden="1" x14ac:dyDescent="0.3">
      <c r="A475" s="18">
        <v>2022</v>
      </c>
      <c r="B475" s="19" t="s">
        <v>12481</v>
      </c>
      <c r="C475" s="19">
        <f t="shared" si="22"/>
        <v>54354</v>
      </c>
      <c r="D475" s="19" t="s">
        <v>11736</v>
      </c>
      <c r="E475" s="24" t="s">
        <v>12437</v>
      </c>
      <c r="F475" s="21" t="s">
        <v>12161</v>
      </c>
      <c r="G475" s="23"/>
      <c r="H475" s="19" t="s">
        <v>12162</v>
      </c>
      <c r="I475" s="22">
        <v>1665870</v>
      </c>
      <c r="J475" s="25">
        <f t="shared" si="24"/>
        <v>8.0000240114774857E-2</v>
      </c>
      <c r="K475" s="22">
        <v>133270</v>
      </c>
      <c r="L475" s="22">
        <v>1799140</v>
      </c>
      <c r="M475">
        <f>+VLOOKUP(C475,'Thanh toán '!M$6:N$1223,2,0)</f>
        <v>1799140</v>
      </c>
      <c r="N475" s="38">
        <f t="shared" si="23"/>
        <v>0</v>
      </c>
    </row>
    <row r="476" spans="1:14" hidden="1" x14ac:dyDescent="0.3">
      <c r="A476" s="18">
        <v>2022</v>
      </c>
      <c r="B476" s="19" t="s">
        <v>12482</v>
      </c>
      <c r="C476" s="19">
        <f t="shared" si="22"/>
        <v>54355</v>
      </c>
      <c r="D476" s="19" t="s">
        <v>11736</v>
      </c>
      <c r="E476" s="24" t="s">
        <v>12437</v>
      </c>
      <c r="F476" s="21" t="s">
        <v>12161</v>
      </c>
      <c r="G476" s="23"/>
      <c r="H476" s="19" t="s">
        <v>12162</v>
      </c>
      <c r="I476" s="22">
        <v>1081500</v>
      </c>
      <c r="J476" s="25">
        <f t="shared" si="24"/>
        <v>0.08</v>
      </c>
      <c r="K476" s="22">
        <v>86520</v>
      </c>
      <c r="L476" s="22">
        <v>1168020</v>
      </c>
      <c r="M476">
        <f>+VLOOKUP(C476,'Thanh toán '!M$6:N$1223,2,0)</f>
        <v>1168020</v>
      </c>
      <c r="N476" s="38">
        <f t="shared" si="23"/>
        <v>0</v>
      </c>
    </row>
    <row r="477" spans="1:14" hidden="1" x14ac:dyDescent="0.3">
      <c r="A477" s="18">
        <v>2022</v>
      </c>
      <c r="B477" s="19" t="s">
        <v>12483</v>
      </c>
      <c r="C477" s="19">
        <f t="shared" si="22"/>
        <v>54356</v>
      </c>
      <c r="D477" s="19" t="s">
        <v>11736</v>
      </c>
      <c r="E477" s="24" t="s">
        <v>12437</v>
      </c>
      <c r="F477" s="21" t="s">
        <v>11970</v>
      </c>
      <c r="G477" s="23"/>
      <c r="H477" s="19" t="s">
        <v>11971</v>
      </c>
      <c r="I477" s="22">
        <v>1081500</v>
      </c>
      <c r="J477" s="25">
        <f t="shared" si="24"/>
        <v>0.08</v>
      </c>
      <c r="K477" s="22">
        <v>86520</v>
      </c>
      <c r="L477" s="22">
        <v>1168020</v>
      </c>
      <c r="M477">
        <f>+VLOOKUP(C477,'Thanh toán '!M$6:N$1223,2,0)</f>
        <v>1168020</v>
      </c>
      <c r="N477" s="38">
        <f t="shared" si="23"/>
        <v>0</v>
      </c>
    </row>
    <row r="478" spans="1:14" hidden="1" x14ac:dyDescent="0.3">
      <c r="A478" s="18">
        <v>2022</v>
      </c>
      <c r="B478" s="19" t="s">
        <v>12484</v>
      </c>
      <c r="C478" s="19">
        <f t="shared" si="22"/>
        <v>54357</v>
      </c>
      <c r="D478" s="19" t="s">
        <v>11736</v>
      </c>
      <c r="E478" s="24" t="s">
        <v>12437</v>
      </c>
      <c r="F478" s="21" t="s">
        <v>11970</v>
      </c>
      <c r="G478" s="23"/>
      <c r="H478" s="19" t="s">
        <v>11971</v>
      </c>
      <c r="I478" s="22">
        <v>1297800</v>
      </c>
      <c r="J478" s="25">
        <f t="shared" si="24"/>
        <v>0.08</v>
      </c>
      <c r="K478" s="22">
        <v>103824</v>
      </c>
      <c r="L478" s="22">
        <v>1401624</v>
      </c>
      <c r="M478">
        <f>+VLOOKUP(C478,'Thanh toán '!M$6:N$1223,2,0)</f>
        <v>1401624</v>
      </c>
      <c r="N478" s="38">
        <f t="shared" si="23"/>
        <v>0</v>
      </c>
    </row>
    <row r="479" spans="1:14" hidden="1" x14ac:dyDescent="0.3">
      <c r="A479" s="18">
        <v>2022</v>
      </c>
      <c r="B479" s="19" t="s">
        <v>12485</v>
      </c>
      <c r="C479" s="19">
        <f t="shared" si="22"/>
        <v>54358</v>
      </c>
      <c r="D479" s="19" t="s">
        <v>11736</v>
      </c>
      <c r="E479" s="24" t="s">
        <v>12437</v>
      </c>
      <c r="F479" s="21" t="s">
        <v>11970</v>
      </c>
      <c r="G479" s="23"/>
      <c r="H479" s="19" t="s">
        <v>11971</v>
      </c>
      <c r="I479" s="22">
        <v>1081500</v>
      </c>
      <c r="J479" s="25">
        <f t="shared" si="24"/>
        <v>0.08</v>
      </c>
      <c r="K479" s="22">
        <v>86520</v>
      </c>
      <c r="L479" s="22">
        <v>1168020</v>
      </c>
      <c r="M479">
        <f>+VLOOKUP(C479,'Thanh toán '!M$6:N$1223,2,0)</f>
        <v>1168020</v>
      </c>
      <c r="N479" s="38">
        <f t="shared" si="23"/>
        <v>0</v>
      </c>
    </row>
    <row r="480" spans="1:14" hidden="1" x14ac:dyDescent="0.3">
      <c r="A480" s="18">
        <v>2022</v>
      </c>
      <c r="B480" s="19" t="s">
        <v>12486</v>
      </c>
      <c r="C480" s="19">
        <f t="shared" si="22"/>
        <v>54359</v>
      </c>
      <c r="D480" s="19" t="s">
        <v>11736</v>
      </c>
      <c r="E480" s="24" t="s">
        <v>12437</v>
      </c>
      <c r="F480" s="21" t="s">
        <v>11970</v>
      </c>
      <c r="G480" s="23"/>
      <c r="H480" s="19" t="s">
        <v>11971</v>
      </c>
      <c r="I480" s="22">
        <v>1081500</v>
      </c>
      <c r="J480" s="25">
        <f t="shared" si="24"/>
        <v>0.08</v>
      </c>
      <c r="K480" s="22">
        <v>86520</v>
      </c>
      <c r="L480" s="22">
        <v>1168020</v>
      </c>
      <c r="M480">
        <f>+VLOOKUP(C480,'Thanh toán '!M$6:N$1223,2,0)</f>
        <v>1168020</v>
      </c>
      <c r="N480" s="38">
        <f t="shared" si="23"/>
        <v>0</v>
      </c>
    </row>
    <row r="481" spans="1:14" hidden="1" x14ac:dyDescent="0.3">
      <c r="A481" s="18">
        <v>2022</v>
      </c>
      <c r="B481" s="19" t="s">
        <v>12487</v>
      </c>
      <c r="C481" s="19">
        <f t="shared" si="22"/>
        <v>54360</v>
      </c>
      <c r="D481" s="19" t="s">
        <v>11736</v>
      </c>
      <c r="E481" s="24" t="s">
        <v>12437</v>
      </c>
      <c r="F481" s="21" t="s">
        <v>11970</v>
      </c>
      <c r="G481" s="23"/>
      <c r="H481" s="19" t="s">
        <v>11971</v>
      </c>
      <c r="I481" s="22">
        <v>551250</v>
      </c>
      <c r="J481" s="25">
        <f t="shared" si="24"/>
        <v>0.08</v>
      </c>
      <c r="K481" s="22">
        <v>44100</v>
      </c>
      <c r="L481" s="22">
        <v>595350</v>
      </c>
      <c r="M481">
        <f>+VLOOKUP(C481,'Thanh toán '!M$6:N$1223,2,0)</f>
        <v>595350</v>
      </c>
      <c r="N481" s="38">
        <f t="shared" si="23"/>
        <v>0</v>
      </c>
    </row>
    <row r="482" spans="1:14" hidden="1" x14ac:dyDescent="0.3">
      <c r="A482" s="18">
        <v>2022</v>
      </c>
      <c r="B482" s="19" t="s">
        <v>12488</v>
      </c>
      <c r="C482" s="19">
        <f t="shared" si="22"/>
        <v>54361</v>
      </c>
      <c r="D482" s="19" t="s">
        <v>11736</v>
      </c>
      <c r="E482" s="24" t="s">
        <v>12437</v>
      </c>
      <c r="F482" s="21" t="s">
        <v>11970</v>
      </c>
      <c r="G482" s="23"/>
      <c r="H482" s="19" t="s">
        <v>11971</v>
      </c>
      <c r="I482" s="22">
        <v>1160045</v>
      </c>
      <c r="J482" s="25">
        <f t="shared" si="24"/>
        <v>8.0000344814209798E-2</v>
      </c>
      <c r="K482" s="22">
        <v>92804</v>
      </c>
      <c r="L482" s="22">
        <v>1252849</v>
      </c>
      <c r="M482">
        <f>+VLOOKUP(C482,'Thanh toán '!M$6:N$1223,2,0)</f>
        <v>1252849</v>
      </c>
      <c r="N482" s="38">
        <f t="shared" si="23"/>
        <v>0</v>
      </c>
    </row>
    <row r="483" spans="1:14" hidden="1" x14ac:dyDescent="0.3">
      <c r="A483" s="18">
        <v>2022</v>
      </c>
      <c r="B483" s="19" t="s">
        <v>12489</v>
      </c>
      <c r="C483" s="19">
        <f t="shared" si="22"/>
        <v>54362</v>
      </c>
      <c r="D483" s="19" t="s">
        <v>11736</v>
      </c>
      <c r="E483" s="24" t="s">
        <v>12437</v>
      </c>
      <c r="F483" s="21" t="s">
        <v>12251</v>
      </c>
      <c r="G483" s="23"/>
      <c r="H483" s="19" t="s">
        <v>12252</v>
      </c>
      <c r="I483" s="22">
        <v>2163000</v>
      </c>
      <c r="J483" s="25">
        <f t="shared" si="24"/>
        <v>0.08</v>
      </c>
      <c r="K483" s="22">
        <v>173040</v>
      </c>
      <c r="L483" s="22">
        <v>2336040</v>
      </c>
      <c r="M483">
        <f>+VLOOKUP(C483,'Thanh toán '!M$6:N$1223,2,0)</f>
        <v>2336040</v>
      </c>
      <c r="N483" s="38">
        <f t="shared" si="23"/>
        <v>0</v>
      </c>
    </row>
    <row r="484" spans="1:14" hidden="1" x14ac:dyDescent="0.3">
      <c r="A484" s="18">
        <v>2022</v>
      </c>
      <c r="B484" s="19" t="s">
        <v>12490</v>
      </c>
      <c r="C484" s="19">
        <f t="shared" si="22"/>
        <v>54363</v>
      </c>
      <c r="D484" s="19" t="s">
        <v>11736</v>
      </c>
      <c r="E484" s="24" t="s">
        <v>12437</v>
      </c>
      <c r="F484" s="21" t="s">
        <v>12470</v>
      </c>
      <c r="G484" s="23"/>
      <c r="H484" s="19" t="s">
        <v>12471</v>
      </c>
      <c r="I484" s="22">
        <v>1081500</v>
      </c>
      <c r="J484" s="25">
        <f t="shared" si="24"/>
        <v>0.08</v>
      </c>
      <c r="K484" s="22">
        <v>86520</v>
      </c>
      <c r="L484" s="22">
        <v>1168020</v>
      </c>
      <c r="M484">
        <f>+VLOOKUP(C484,'Thanh toán '!M$6:N$1223,2,0)</f>
        <v>1168020</v>
      </c>
      <c r="N484" s="38">
        <f t="shared" si="23"/>
        <v>0</v>
      </c>
    </row>
    <row r="485" spans="1:14" hidden="1" x14ac:dyDescent="0.3">
      <c r="A485" s="18">
        <v>2022</v>
      </c>
      <c r="B485" s="19" t="s">
        <v>12491</v>
      </c>
      <c r="C485" s="19">
        <f t="shared" si="22"/>
        <v>54364</v>
      </c>
      <c r="D485" s="19" t="s">
        <v>11736</v>
      </c>
      <c r="E485" s="24" t="s">
        <v>12437</v>
      </c>
      <c r="F485" s="21" t="s">
        <v>12492</v>
      </c>
      <c r="G485" s="23"/>
      <c r="H485" s="19" t="s">
        <v>12493</v>
      </c>
      <c r="I485" s="22">
        <v>1081500</v>
      </c>
      <c r="J485" s="25">
        <f t="shared" si="24"/>
        <v>0.08</v>
      </c>
      <c r="K485" s="22">
        <v>86520</v>
      </c>
      <c r="L485" s="22">
        <v>1168020</v>
      </c>
      <c r="M485">
        <f>+VLOOKUP(C485,'Thanh toán '!M$6:N$1223,2,0)</f>
        <v>1168020</v>
      </c>
      <c r="N485" s="38">
        <f t="shared" si="23"/>
        <v>0</v>
      </c>
    </row>
    <row r="486" spans="1:14" hidden="1" x14ac:dyDescent="0.3">
      <c r="A486" s="18">
        <v>2022</v>
      </c>
      <c r="B486" s="19" t="s">
        <v>12494</v>
      </c>
      <c r="C486" s="19">
        <f t="shared" si="22"/>
        <v>54365</v>
      </c>
      <c r="D486" s="19" t="s">
        <v>11736</v>
      </c>
      <c r="E486" s="24" t="s">
        <v>12437</v>
      </c>
      <c r="F486" s="21" t="s">
        <v>12257</v>
      </c>
      <c r="G486" s="23"/>
      <c r="H486" s="19" t="s">
        <v>12258</v>
      </c>
      <c r="I486" s="22">
        <v>1081500</v>
      </c>
      <c r="J486" s="25">
        <f t="shared" si="24"/>
        <v>0.08</v>
      </c>
      <c r="K486" s="22">
        <v>86520</v>
      </c>
      <c r="L486" s="22">
        <v>1168020</v>
      </c>
      <c r="M486">
        <f>+VLOOKUP(C486,'Thanh toán '!M$6:N$1223,2,0)</f>
        <v>1168020</v>
      </c>
      <c r="N486" s="38">
        <f t="shared" si="23"/>
        <v>0</v>
      </c>
    </row>
    <row r="487" spans="1:14" hidden="1" x14ac:dyDescent="0.3">
      <c r="A487" s="18">
        <v>2022</v>
      </c>
      <c r="B487" s="19" t="s">
        <v>12495</v>
      </c>
      <c r="C487" s="19">
        <f t="shared" si="22"/>
        <v>54366</v>
      </c>
      <c r="D487" s="19" t="s">
        <v>11736</v>
      </c>
      <c r="E487" s="24" t="s">
        <v>12437</v>
      </c>
      <c r="F487" s="21" t="s">
        <v>12496</v>
      </c>
      <c r="G487" s="23"/>
      <c r="H487" s="19" t="s">
        <v>12497</v>
      </c>
      <c r="I487" s="22">
        <v>1081500</v>
      </c>
      <c r="J487" s="25">
        <f t="shared" si="24"/>
        <v>0.08</v>
      </c>
      <c r="K487" s="22">
        <v>86520</v>
      </c>
      <c r="L487" s="22">
        <v>1168020</v>
      </c>
      <c r="M487">
        <f>+VLOOKUP(C487,'Thanh toán '!M$6:N$1223,2,0)</f>
        <v>1168020</v>
      </c>
      <c r="N487" s="38">
        <f t="shared" si="23"/>
        <v>0</v>
      </c>
    </row>
    <row r="488" spans="1:14" hidden="1" x14ac:dyDescent="0.3">
      <c r="A488" s="18">
        <v>2022</v>
      </c>
      <c r="B488" s="19" t="s">
        <v>12498</v>
      </c>
      <c r="C488" s="19">
        <f t="shared" si="22"/>
        <v>54367</v>
      </c>
      <c r="D488" s="19" t="s">
        <v>11736</v>
      </c>
      <c r="E488" s="24" t="s">
        <v>12437</v>
      </c>
      <c r="F488" s="21" t="s">
        <v>12499</v>
      </c>
      <c r="G488" s="23"/>
      <c r="H488" s="19" t="s">
        <v>12500</v>
      </c>
      <c r="I488" s="22">
        <v>1611750</v>
      </c>
      <c r="J488" s="25">
        <f t="shared" si="24"/>
        <v>0.08</v>
      </c>
      <c r="K488" s="22">
        <v>128940</v>
      </c>
      <c r="L488" s="22">
        <v>1740690</v>
      </c>
      <c r="M488">
        <f>+VLOOKUP(C488,'Thanh toán '!M$6:N$1223,2,0)</f>
        <v>1740690</v>
      </c>
      <c r="N488" s="38">
        <f t="shared" si="23"/>
        <v>0</v>
      </c>
    </row>
    <row r="489" spans="1:14" hidden="1" x14ac:dyDescent="0.3">
      <c r="A489" s="18">
        <v>2022</v>
      </c>
      <c r="B489" s="19" t="s">
        <v>12501</v>
      </c>
      <c r="C489" s="19">
        <f t="shared" si="22"/>
        <v>54368</v>
      </c>
      <c r="D489" s="19" t="s">
        <v>11736</v>
      </c>
      <c r="E489" s="24" t="s">
        <v>12437</v>
      </c>
      <c r="F489" s="21" t="s">
        <v>11970</v>
      </c>
      <c r="G489" s="23"/>
      <c r="H489" s="19" t="s">
        <v>11971</v>
      </c>
      <c r="I489" s="22">
        <v>1081500</v>
      </c>
      <c r="J489" s="25">
        <f t="shared" si="24"/>
        <v>0.08</v>
      </c>
      <c r="K489" s="22">
        <v>86520</v>
      </c>
      <c r="L489" s="22">
        <v>1168020</v>
      </c>
      <c r="M489">
        <f>+VLOOKUP(C489,'Thanh toán '!M$6:N$1223,2,0)</f>
        <v>1168020</v>
      </c>
      <c r="N489" s="38">
        <f t="shared" si="23"/>
        <v>0</v>
      </c>
    </row>
    <row r="490" spans="1:14" hidden="1" x14ac:dyDescent="0.3">
      <c r="A490" s="18">
        <v>2022</v>
      </c>
      <c r="B490" s="19" t="s">
        <v>12502</v>
      </c>
      <c r="C490" s="19">
        <f t="shared" si="22"/>
        <v>54369</v>
      </c>
      <c r="D490" s="19" t="s">
        <v>11736</v>
      </c>
      <c r="E490" s="24" t="s">
        <v>12437</v>
      </c>
      <c r="F490" s="21" t="s">
        <v>11970</v>
      </c>
      <c r="G490" s="23"/>
      <c r="H490" s="19" t="s">
        <v>11971</v>
      </c>
      <c r="I490" s="22">
        <v>555290</v>
      </c>
      <c r="J490" s="25">
        <f t="shared" si="24"/>
        <v>7.9999639827837712E-2</v>
      </c>
      <c r="K490" s="22">
        <v>44423</v>
      </c>
      <c r="L490" s="22">
        <v>599713</v>
      </c>
      <c r="M490">
        <f>+VLOOKUP(C490,'Thanh toán '!M$6:N$1223,2,0)</f>
        <v>599713</v>
      </c>
      <c r="N490" s="38">
        <f t="shared" si="23"/>
        <v>0</v>
      </c>
    </row>
    <row r="491" spans="1:14" hidden="1" x14ac:dyDescent="0.3">
      <c r="A491" s="18">
        <v>2022</v>
      </c>
      <c r="B491" s="19" t="s">
        <v>12503</v>
      </c>
      <c r="C491" s="19">
        <f t="shared" si="22"/>
        <v>54385</v>
      </c>
      <c r="D491" s="19" t="s">
        <v>11736</v>
      </c>
      <c r="E491" s="24" t="s">
        <v>12504</v>
      </c>
      <c r="F491" s="21" t="s">
        <v>12363</v>
      </c>
      <c r="G491" s="23"/>
      <c r="H491" s="19" t="s">
        <v>12364</v>
      </c>
      <c r="I491" s="22">
        <v>2400180</v>
      </c>
      <c r="J491" s="25">
        <f t="shared" si="24"/>
        <v>7.9999833345832397E-2</v>
      </c>
      <c r="K491" s="22">
        <v>192014</v>
      </c>
      <c r="L491" s="22">
        <v>2592194</v>
      </c>
      <c r="M491">
        <f>+VLOOKUP(C491,'Thanh toán '!M$6:N$1223,2,0)</f>
        <v>2592194</v>
      </c>
      <c r="N491" s="38">
        <f t="shared" si="23"/>
        <v>0</v>
      </c>
    </row>
    <row r="492" spans="1:14" hidden="1" x14ac:dyDescent="0.3">
      <c r="A492" s="18">
        <v>2022</v>
      </c>
      <c r="B492" s="19" t="s">
        <v>12505</v>
      </c>
      <c r="C492" s="19">
        <f t="shared" si="22"/>
        <v>54389</v>
      </c>
      <c r="D492" s="19" t="s">
        <v>11736</v>
      </c>
      <c r="E492" s="24" t="s">
        <v>12504</v>
      </c>
      <c r="F492" s="21" t="s">
        <v>12506</v>
      </c>
      <c r="G492" s="23"/>
      <c r="H492" s="19" t="s">
        <v>12507</v>
      </c>
      <c r="I492" s="22">
        <v>2163000</v>
      </c>
      <c r="J492" s="25">
        <f t="shared" si="24"/>
        <v>0.08</v>
      </c>
      <c r="K492" s="22">
        <v>173040</v>
      </c>
      <c r="L492" s="22">
        <v>2336040</v>
      </c>
      <c r="M492">
        <f>+VLOOKUP(C492,'Thanh toán '!M$6:N$1223,2,0)</f>
        <v>2336040</v>
      </c>
      <c r="N492" s="38">
        <f t="shared" si="23"/>
        <v>0</v>
      </c>
    </row>
    <row r="493" spans="1:14" hidden="1" x14ac:dyDescent="0.3">
      <c r="A493" s="18">
        <v>2022</v>
      </c>
      <c r="B493" s="19" t="s">
        <v>12508</v>
      </c>
      <c r="C493" s="19">
        <f t="shared" si="22"/>
        <v>54390</v>
      </c>
      <c r="D493" s="19" t="s">
        <v>11736</v>
      </c>
      <c r="E493" s="24" t="s">
        <v>12504</v>
      </c>
      <c r="F493" s="21" t="s">
        <v>12509</v>
      </c>
      <c r="G493" s="23"/>
      <c r="H493" s="19" t="s">
        <v>12510</v>
      </c>
      <c r="I493" s="22">
        <v>2163000</v>
      </c>
      <c r="J493" s="25">
        <f t="shared" si="24"/>
        <v>0.08</v>
      </c>
      <c r="K493" s="22">
        <v>173040</v>
      </c>
      <c r="L493" s="22">
        <v>2336040</v>
      </c>
      <c r="M493">
        <f>+VLOOKUP(C493,'Thanh toán '!M$6:N$1223,2,0)</f>
        <v>2336040</v>
      </c>
      <c r="N493" s="38">
        <f t="shared" si="23"/>
        <v>0</v>
      </c>
    </row>
    <row r="494" spans="1:14" hidden="1" x14ac:dyDescent="0.3">
      <c r="A494" s="18">
        <v>2022</v>
      </c>
      <c r="B494" s="19" t="s">
        <v>12511</v>
      </c>
      <c r="C494" s="19">
        <f t="shared" si="22"/>
        <v>54394</v>
      </c>
      <c r="D494" s="19" t="s">
        <v>11736</v>
      </c>
      <c r="E494" s="24" t="s">
        <v>12504</v>
      </c>
      <c r="F494" s="21" t="s">
        <v>11799</v>
      </c>
      <c r="G494" s="23"/>
      <c r="H494" s="19" t="s">
        <v>11725</v>
      </c>
      <c r="I494" s="22">
        <v>530250</v>
      </c>
      <c r="J494" s="25">
        <f t="shared" si="24"/>
        <v>0.08</v>
      </c>
      <c r="K494" s="22">
        <v>42420</v>
      </c>
      <c r="L494" s="22">
        <v>572670</v>
      </c>
      <c r="M494">
        <f>+VLOOKUP(C494,'Thanh toán '!M$6:N$1223,2,0)</f>
        <v>572670</v>
      </c>
      <c r="N494" s="38">
        <f t="shared" si="23"/>
        <v>0</v>
      </c>
    </row>
    <row r="495" spans="1:14" hidden="1" x14ac:dyDescent="0.3">
      <c r="A495" s="18">
        <v>2022</v>
      </c>
      <c r="B495" s="19" t="s">
        <v>12512</v>
      </c>
      <c r="C495" s="19">
        <f t="shared" si="22"/>
        <v>54396</v>
      </c>
      <c r="D495" s="19" t="s">
        <v>11736</v>
      </c>
      <c r="E495" s="24" t="s">
        <v>12504</v>
      </c>
      <c r="F495" s="21" t="s">
        <v>12513</v>
      </c>
      <c r="G495" s="23"/>
      <c r="H495" s="19" t="s">
        <v>12514</v>
      </c>
      <c r="I495" s="22">
        <v>1081500</v>
      </c>
      <c r="J495" s="25">
        <f t="shared" si="24"/>
        <v>0.08</v>
      </c>
      <c r="K495" s="22">
        <v>86520</v>
      </c>
      <c r="L495" s="22">
        <v>1168020</v>
      </c>
      <c r="M495">
        <f>+VLOOKUP(C495,'Thanh toán '!M$6:N$1223,2,0)</f>
        <v>1168020</v>
      </c>
      <c r="N495" s="38">
        <f t="shared" si="23"/>
        <v>0</v>
      </c>
    </row>
    <row r="496" spans="1:14" hidden="1" x14ac:dyDescent="0.3">
      <c r="A496" s="18">
        <v>2022</v>
      </c>
      <c r="B496" s="19" t="s">
        <v>12515</v>
      </c>
      <c r="C496" s="19">
        <f t="shared" si="22"/>
        <v>54397</v>
      </c>
      <c r="D496" s="19" t="s">
        <v>11736</v>
      </c>
      <c r="E496" s="24" t="s">
        <v>12504</v>
      </c>
      <c r="F496" s="21" t="s">
        <v>12513</v>
      </c>
      <c r="G496" s="23"/>
      <c r="H496" s="19" t="s">
        <v>12514</v>
      </c>
      <c r="I496" s="22">
        <v>4553325</v>
      </c>
      <c r="J496" s="25">
        <f t="shared" si="24"/>
        <v>0.08</v>
      </c>
      <c r="K496" s="22">
        <v>364266</v>
      </c>
      <c r="L496" s="22">
        <v>4917591</v>
      </c>
      <c r="M496">
        <f>+VLOOKUP(C496,'Thanh toán '!M$6:N$1223,2,0)</f>
        <v>4917591</v>
      </c>
      <c r="N496" s="38">
        <f t="shared" si="23"/>
        <v>0</v>
      </c>
    </row>
    <row r="497" spans="1:14" hidden="1" x14ac:dyDescent="0.3">
      <c r="A497" s="18">
        <v>2022</v>
      </c>
      <c r="B497" s="19" t="s">
        <v>12516</v>
      </c>
      <c r="C497" s="19">
        <f t="shared" si="22"/>
        <v>54398</v>
      </c>
      <c r="D497" s="19" t="s">
        <v>11736</v>
      </c>
      <c r="E497" s="24" t="s">
        <v>12504</v>
      </c>
      <c r="F497" s="21" t="s">
        <v>11799</v>
      </c>
      <c r="G497" s="23"/>
      <c r="H497" s="19" t="s">
        <v>11725</v>
      </c>
      <c r="I497" s="22">
        <v>2095800</v>
      </c>
      <c r="J497" s="25">
        <f t="shared" si="24"/>
        <v>0.08</v>
      </c>
      <c r="K497" s="22">
        <v>167664</v>
      </c>
      <c r="L497" s="22">
        <v>2263464</v>
      </c>
      <c r="M497">
        <f>+VLOOKUP(C497,'Thanh toán '!M$6:N$1223,2,0)</f>
        <v>2263464</v>
      </c>
      <c r="N497" s="38">
        <f t="shared" si="23"/>
        <v>0</v>
      </c>
    </row>
    <row r="498" spans="1:14" hidden="1" x14ac:dyDescent="0.3">
      <c r="A498" s="18">
        <v>2022</v>
      </c>
      <c r="B498" s="19" t="s">
        <v>12517</v>
      </c>
      <c r="C498" s="19">
        <f t="shared" si="22"/>
        <v>54400</v>
      </c>
      <c r="D498" s="19" t="s">
        <v>11736</v>
      </c>
      <c r="E498" s="24" t="s">
        <v>12504</v>
      </c>
      <c r="F498" s="21" t="s">
        <v>12518</v>
      </c>
      <c r="G498" s="23"/>
      <c r="H498" s="19" t="s">
        <v>12519</v>
      </c>
      <c r="I498" s="22">
        <v>1081500</v>
      </c>
      <c r="J498" s="25">
        <f t="shared" si="24"/>
        <v>0.08</v>
      </c>
      <c r="K498" s="22">
        <v>86520</v>
      </c>
      <c r="L498" s="22">
        <v>1168020</v>
      </c>
      <c r="M498">
        <f>+VLOOKUP(C498,'Thanh toán '!M$6:N$1223,2,0)</f>
        <v>1168020</v>
      </c>
      <c r="N498" s="38">
        <f t="shared" si="23"/>
        <v>0</v>
      </c>
    </row>
    <row r="499" spans="1:14" hidden="1" x14ac:dyDescent="0.3">
      <c r="A499" s="18">
        <v>2022</v>
      </c>
      <c r="B499" s="19" t="s">
        <v>12520</v>
      </c>
      <c r="C499" s="19">
        <f t="shared" si="22"/>
        <v>54401</v>
      </c>
      <c r="D499" s="19" t="s">
        <v>11736</v>
      </c>
      <c r="E499" s="24" t="s">
        <v>12504</v>
      </c>
      <c r="F499" s="21" t="s">
        <v>12378</v>
      </c>
      <c r="G499" s="23"/>
      <c r="H499" s="19" t="s">
        <v>12379</v>
      </c>
      <c r="I499" s="22">
        <v>3192950</v>
      </c>
      <c r="J499" s="25">
        <f t="shared" si="24"/>
        <v>0.08</v>
      </c>
      <c r="K499" s="22">
        <v>255436</v>
      </c>
      <c r="L499" s="22">
        <v>3448386</v>
      </c>
      <c r="M499">
        <f>+VLOOKUP(C499,'Thanh toán '!M$6:N$1223,2,0)</f>
        <v>3448386</v>
      </c>
      <c r="N499" s="38">
        <f t="shared" si="23"/>
        <v>0</v>
      </c>
    </row>
    <row r="500" spans="1:14" hidden="1" x14ac:dyDescent="0.3">
      <c r="A500" s="18">
        <v>2022</v>
      </c>
      <c r="B500" s="19" t="s">
        <v>12521</v>
      </c>
      <c r="C500" s="19">
        <f t="shared" si="22"/>
        <v>54403</v>
      </c>
      <c r="D500" s="19" t="s">
        <v>11736</v>
      </c>
      <c r="E500" s="24" t="s">
        <v>12504</v>
      </c>
      <c r="F500" s="21" t="s">
        <v>11799</v>
      </c>
      <c r="G500" s="23"/>
      <c r="H500" s="19" t="s">
        <v>11725</v>
      </c>
      <c r="I500" s="22">
        <v>1102500</v>
      </c>
      <c r="J500" s="25">
        <f t="shared" si="24"/>
        <v>0.08</v>
      </c>
      <c r="K500" s="22">
        <v>88200</v>
      </c>
      <c r="L500" s="22">
        <v>1190700</v>
      </c>
      <c r="M500">
        <f>+VLOOKUP(C500,'Thanh toán '!M$6:N$1223,2,0)</f>
        <v>1190700</v>
      </c>
      <c r="N500" s="38">
        <f t="shared" si="23"/>
        <v>0</v>
      </c>
    </row>
    <row r="501" spans="1:14" hidden="1" x14ac:dyDescent="0.3">
      <c r="A501" s="18">
        <v>2022</v>
      </c>
      <c r="B501" s="19" t="s">
        <v>12522</v>
      </c>
      <c r="C501" s="19">
        <f t="shared" si="22"/>
        <v>54404</v>
      </c>
      <c r="D501" s="19" t="s">
        <v>11736</v>
      </c>
      <c r="E501" s="24" t="s">
        <v>12504</v>
      </c>
      <c r="F501" s="21" t="s">
        <v>11799</v>
      </c>
      <c r="G501" s="23"/>
      <c r="H501" s="19" t="s">
        <v>11725</v>
      </c>
      <c r="I501" s="22">
        <v>1148656</v>
      </c>
      <c r="J501" s="25">
        <f t="shared" si="24"/>
        <v>7.9999582120321489E-2</v>
      </c>
      <c r="K501" s="22">
        <v>91892</v>
      </c>
      <c r="L501" s="22">
        <v>1240548</v>
      </c>
      <c r="M501">
        <f>+VLOOKUP(C501,'Thanh toán '!M$6:N$1223,2,0)</f>
        <v>1240548</v>
      </c>
      <c r="N501" s="38">
        <f t="shared" si="23"/>
        <v>0</v>
      </c>
    </row>
    <row r="502" spans="1:14" hidden="1" x14ac:dyDescent="0.3">
      <c r="A502" s="18">
        <v>2022</v>
      </c>
      <c r="B502" s="19" t="s">
        <v>12523</v>
      </c>
      <c r="C502" s="19">
        <f t="shared" si="22"/>
        <v>54405</v>
      </c>
      <c r="D502" s="19" t="s">
        <v>11736</v>
      </c>
      <c r="E502" s="24" t="s">
        <v>12504</v>
      </c>
      <c r="F502" s="21" t="s">
        <v>11799</v>
      </c>
      <c r="G502" s="23"/>
      <c r="H502" s="19" t="s">
        <v>11725</v>
      </c>
      <c r="I502" s="22">
        <v>247226</v>
      </c>
      <c r="J502" s="25">
        <f t="shared" si="24"/>
        <v>7.9999676409439141E-2</v>
      </c>
      <c r="K502" s="22">
        <v>19778</v>
      </c>
      <c r="L502" s="22">
        <v>267004</v>
      </c>
      <c r="M502">
        <f>+VLOOKUP(C502,'Thanh toán '!M$6:N$1223,2,0)</f>
        <v>267004</v>
      </c>
      <c r="N502" s="38">
        <f t="shared" si="23"/>
        <v>0</v>
      </c>
    </row>
    <row r="503" spans="1:14" hidden="1" x14ac:dyDescent="0.3">
      <c r="A503" s="18">
        <v>2022</v>
      </c>
      <c r="B503" s="19" t="s">
        <v>12524</v>
      </c>
      <c r="C503" s="19">
        <f t="shared" si="22"/>
        <v>54406</v>
      </c>
      <c r="D503" s="19" t="s">
        <v>11736</v>
      </c>
      <c r="E503" s="24" t="s">
        <v>12504</v>
      </c>
      <c r="F503" s="21" t="s">
        <v>11799</v>
      </c>
      <c r="G503" s="23"/>
      <c r="H503" s="19" t="s">
        <v>11725</v>
      </c>
      <c r="I503" s="22">
        <v>806834</v>
      </c>
      <c r="J503" s="25">
        <f t="shared" si="24"/>
        <v>8.000034703544967E-2</v>
      </c>
      <c r="K503" s="22">
        <v>64547</v>
      </c>
      <c r="L503" s="22">
        <v>871381</v>
      </c>
      <c r="M503">
        <f>+VLOOKUP(C503,'Thanh toán '!M$6:N$1223,2,0)</f>
        <v>871381</v>
      </c>
      <c r="N503" s="38">
        <f t="shared" si="23"/>
        <v>0</v>
      </c>
    </row>
    <row r="504" spans="1:14" hidden="1" x14ac:dyDescent="0.3">
      <c r="A504" s="18">
        <v>2022</v>
      </c>
      <c r="B504" s="19" t="s">
        <v>12525</v>
      </c>
      <c r="C504" s="19">
        <f t="shared" si="22"/>
        <v>54409</v>
      </c>
      <c r="D504" s="19" t="s">
        <v>11736</v>
      </c>
      <c r="E504" s="24" t="s">
        <v>12504</v>
      </c>
      <c r="F504" s="21" t="s">
        <v>11768</v>
      </c>
      <c r="G504" s="23"/>
      <c r="H504" s="19" t="s">
        <v>11769</v>
      </c>
      <c r="I504" s="22">
        <v>3223500</v>
      </c>
      <c r="J504" s="25">
        <f t="shared" si="24"/>
        <v>0.08</v>
      </c>
      <c r="K504" s="22">
        <v>257880</v>
      </c>
      <c r="L504" s="22">
        <v>3481380</v>
      </c>
      <c r="M504">
        <f>+VLOOKUP(C504,'Thanh toán '!M$6:N$1223,2,0)</f>
        <v>3481380</v>
      </c>
      <c r="N504" s="38">
        <f t="shared" si="23"/>
        <v>0</v>
      </c>
    </row>
    <row r="505" spans="1:14" hidden="1" x14ac:dyDescent="0.3">
      <c r="A505" s="18">
        <v>2022</v>
      </c>
      <c r="B505" s="19" t="s">
        <v>12526</v>
      </c>
      <c r="C505" s="19">
        <f t="shared" si="22"/>
        <v>54410</v>
      </c>
      <c r="D505" s="19" t="s">
        <v>11736</v>
      </c>
      <c r="E505" s="24" t="s">
        <v>12504</v>
      </c>
      <c r="F505" s="21" t="s">
        <v>12367</v>
      </c>
      <c r="G505" s="23"/>
      <c r="H505" s="19" t="s">
        <v>12368</v>
      </c>
      <c r="I505" s="22">
        <v>2323975</v>
      </c>
      <c r="J505" s="25">
        <f t="shared" si="24"/>
        <v>0.08</v>
      </c>
      <c r="K505" s="22">
        <v>185918</v>
      </c>
      <c r="L505" s="22">
        <v>2509893</v>
      </c>
      <c r="M505">
        <f>+VLOOKUP(C505,'Thanh toán '!M$6:N$1223,2,0)</f>
        <v>2509893</v>
      </c>
      <c r="N505" s="38">
        <f t="shared" si="23"/>
        <v>0</v>
      </c>
    </row>
    <row r="506" spans="1:14" hidden="1" x14ac:dyDescent="0.3">
      <c r="A506" s="18">
        <v>2022</v>
      </c>
      <c r="B506" s="19" t="s">
        <v>12527</v>
      </c>
      <c r="C506" s="19">
        <f t="shared" si="22"/>
        <v>54411</v>
      </c>
      <c r="D506" s="19" t="s">
        <v>11736</v>
      </c>
      <c r="E506" s="24" t="s">
        <v>12504</v>
      </c>
      <c r="F506" s="21" t="s">
        <v>12396</v>
      </c>
      <c r="G506" s="23"/>
      <c r="H506" s="19" t="s">
        <v>12397</v>
      </c>
      <c r="I506" s="22">
        <v>1081500</v>
      </c>
      <c r="J506" s="25">
        <f t="shared" si="24"/>
        <v>0.08</v>
      </c>
      <c r="K506" s="22">
        <v>86520</v>
      </c>
      <c r="L506" s="22">
        <v>1168020</v>
      </c>
      <c r="M506">
        <f>+VLOOKUP(C506,'Thanh toán '!M$6:N$1223,2,0)</f>
        <v>1168020</v>
      </c>
      <c r="N506" s="38">
        <f t="shared" si="23"/>
        <v>0</v>
      </c>
    </row>
    <row r="507" spans="1:14" hidden="1" x14ac:dyDescent="0.3">
      <c r="A507" s="18">
        <v>2022</v>
      </c>
      <c r="B507" s="19" t="s">
        <v>12528</v>
      </c>
      <c r="C507" s="19">
        <f t="shared" si="22"/>
        <v>54412</v>
      </c>
      <c r="D507" s="19" t="s">
        <v>11736</v>
      </c>
      <c r="E507" s="24" t="s">
        <v>12504</v>
      </c>
      <c r="F507" s="21" t="s">
        <v>12239</v>
      </c>
      <c r="G507" s="23"/>
      <c r="H507" s="19" t="s">
        <v>12240</v>
      </c>
      <c r="I507" s="22">
        <v>2163000</v>
      </c>
      <c r="J507" s="25">
        <f t="shared" si="24"/>
        <v>0.08</v>
      </c>
      <c r="K507" s="22">
        <v>173040</v>
      </c>
      <c r="L507" s="22">
        <v>2336040</v>
      </c>
      <c r="M507">
        <f>+VLOOKUP(C507,'Thanh toán '!M$6:N$1223,2,0)</f>
        <v>2336040</v>
      </c>
      <c r="N507" s="38">
        <f t="shared" si="23"/>
        <v>0</v>
      </c>
    </row>
    <row r="508" spans="1:14" hidden="1" x14ac:dyDescent="0.3">
      <c r="A508" s="18">
        <v>2022</v>
      </c>
      <c r="B508" s="19" t="s">
        <v>12529</v>
      </c>
      <c r="C508" s="19">
        <f t="shared" si="22"/>
        <v>54413</v>
      </c>
      <c r="D508" s="19" t="s">
        <v>11736</v>
      </c>
      <c r="E508" s="24" t="s">
        <v>12504</v>
      </c>
      <c r="F508" s="21" t="s">
        <v>12239</v>
      </c>
      <c r="G508" s="23"/>
      <c r="H508" s="19" t="s">
        <v>12240</v>
      </c>
      <c r="I508" s="22">
        <v>1110580</v>
      </c>
      <c r="J508" s="25">
        <f t="shared" si="24"/>
        <v>7.9999639827837712E-2</v>
      </c>
      <c r="K508" s="22">
        <v>88846</v>
      </c>
      <c r="L508" s="22">
        <v>1199426</v>
      </c>
      <c r="M508">
        <f>+VLOOKUP(C508,'Thanh toán '!M$6:N$1223,2,0)</f>
        <v>1199426</v>
      </c>
      <c r="N508" s="38">
        <f t="shared" si="23"/>
        <v>0</v>
      </c>
    </row>
    <row r="509" spans="1:14" hidden="1" x14ac:dyDescent="0.3">
      <c r="A509" s="18">
        <v>2022</v>
      </c>
      <c r="B509" s="19" t="s">
        <v>12530</v>
      </c>
      <c r="C509" s="19">
        <f t="shared" si="22"/>
        <v>54414</v>
      </c>
      <c r="D509" s="19" t="s">
        <v>11736</v>
      </c>
      <c r="E509" s="24" t="s">
        <v>12504</v>
      </c>
      <c r="F509" s="21" t="s">
        <v>12531</v>
      </c>
      <c r="G509" s="23"/>
      <c r="H509" s="19" t="s">
        <v>12532</v>
      </c>
      <c r="I509" s="22">
        <v>1081500</v>
      </c>
      <c r="J509" s="25">
        <f t="shared" si="24"/>
        <v>0.08</v>
      </c>
      <c r="K509" s="22">
        <v>86520</v>
      </c>
      <c r="L509" s="22">
        <v>1168020</v>
      </c>
      <c r="M509">
        <f>+VLOOKUP(C509,'Thanh toán '!M$6:N$1223,2,0)</f>
        <v>1168020</v>
      </c>
      <c r="N509" s="38">
        <f t="shared" si="23"/>
        <v>0</v>
      </c>
    </row>
    <row r="510" spans="1:14" hidden="1" x14ac:dyDescent="0.3">
      <c r="A510" s="18">
        <v>2022</v>
      </c>
      <c r="B510" s="19" t="s">
        <v>12533</v>
      </c>
      <c r="C510" s="19">
        <f t="shared" si="22"/>
        <v>54420</v>
      </c>
      <c r="D510" s="19" t="s">
        <v>11736</v>
      </c>
      <c r="E510" s="24" t="s">
        <v>12504</v>
      </c>
      <c r="F510" s="21" t="s">
        <v>12333</v>
      </c>
      <c r="G510" s="23"/>
      <c r="H510" s="19" t="s">
        <v>12334</v>
      </c>
      <c r="I510" s="22">
        <v>3957260</v>
      </c>
      <c r="J510" s="25">
        <f t="shared" si="24"/>
        <v>8.0000050540020115E-2</v>
      </c>
      <c r="K510" s="22">
        <v>316581</v>
      </c>
      <c r="L510" s="22">
        <v>4273841</v>
      </c>
      <c r="M510">
        <f>+VLOOKUP(C510,'Thanh toán '!M$6:N$1223,2,0)</f>
        <v>4273841</v>
      </c>
      <c r="N510" s="38">
        <f t="shared" si="23"/>
        <v>0</v>
      </c>
    </row>
    <row r="511" spans="1:14" hidden="1" x14ac:dyDescent="0.3">
      <c r="A511" s="18">
        <v>2022</v>
      </c>
      <c r="B511" s="19" t="s">
        <v>12534</v>
      </c>
      <c r="C511" s="19">
        <f t="shared" si="22"/>
        <v>54421</v>
      </c>
      <c r="D511" s="19" t="s">
        <v>11736</v>
      </c>
      <c r="E511" s="24" t="s">
        <v>12504</v>
      </c>
      <c r="F511" s="21" t="s">
        <v>11799</v>
      </c>
      <c r="G511" s="23"/>
      <c r="H511" s="19" t="s">
        <v>11725</v>
      </c>
      <c r="I511" s="22">
        <v>551250</v>
      </c>
      <c r="J511" s="25">
        <f t="shared" si="24"/>
        <v>0.08</v>
      </c>
      <c r="K511" s="22">
        <v>44100</v>
      </c>
      <c r="L511" s="22">
        <v>595350</v>
      </c>
      <c r="M511">
        <f>+VLOOKUP(C511,'Thanh toán '!M$6:N$1223,2,0)</f>
        <v>595350</v>
      </c>
      <c r="N511" s="38">
        <f t="shared" si="23"/>
        <v>0</v>
      </c>
    </row>
    <row r="512" spans="1:14" hidden="1" x14ac:dyDescent="0.3">
      <c r="A512" s="18">
        <v>2022</v>
      </c>
      <c r="B512" s="19" t="s">
        <v>12535</v>
      </c>
      <c r="C512" s="19">
        <f t="shared" si="22"/>
        <v>54424</v>
      </c>
      <c r="D512" s="19" t="s">
        <v>11736</v>
      </c>
      <c r="E512" s="24" t="s">
        <v>12504</v>
      </c>
      <c r="F512" s="21" t="s">
        <v>11860</v>
      </c>
      <c r="G512" s="23"/>
      <c r="H512" s="19" t="s">
        <v>11719</v>
      </c>
      <c r="I512" s="22">
        <v>1699616</v>
      </c>
      <c r="J512" s="25">
        <f t="shared" si="24"/>
        <v>7.9999835256905086E-2</v>
      </c>
      <c r="K512" s="22">
        <v>135969</v>
      </c>
      <c r="L512" s="22">
        <v>1835585</v>
      </c>
      <c r="M512">
        <f>+VLOOKUP(C512,'Thanh toán '!M$6:N$1223,2,0)</f>
        <v>1835585</v>
      </c>
      <c r="N512" s="38">
        <f t="shared" si="23"/>
        <v>0</v>
      </c>
    </row>
    <row r="513" spans="1:14" hidden="1" x14ac:dyDescent="0.3">
      <c r="A513" s="18">
        <v>2022</v>
      </c>
      <c r="B513" s="19" t="s">
        <v>12536</v>
      </c>
      <c r="C513" s="19">
        <f t="shared" si="22"/>
        <v>54425</v>
      </c>
      <c r="D513" s="19" t="s">
        <v>11736</v>
      </c>
      <c r="E513" s="24" t="s">
        <v>12504</v>
      </c>
      <c r="F513" s="21" t="s">
        <v>11860</v>
      </c>
      <c r="G513" s="23"/>
      <c r="H513" s="19" t="s">
        <v>11719</v>
      </c>
      <c r="I513" s="22">
        <v>1844738</v>
      </c>
      <c r="J513" s="25">
        <f t="shared" si="24"/>
        <v>7.9999978316704051E-2</v>
      </c>
      <c r="K513" s="22">
        <v>147579</v>
      </c>
      <c r="L513" s="22">
        <v>1992317</v>
      </c>
      <c r="M513">
        <f>+VLOOKUP(C513,'Thanh toán '!M$6:N$1223,2,0)</f>
        <v>1992317</v>
      </c>
      <c r="N513" s="38">
        <f t="shared" si="23"/>
        <v>0</v>
      </c>
    </row>
    <row r="514" spans="1:14" hidden="1" x14ac:dyDescent="0.3">
      <c r="A514" s="18">
        <v>2022</v>
      </c>
      <c r="B514" s="19" t="s">
        <v>12537</v>
      </c>
      <c r="C514" s="19">
        <f t="shared" ref="C514:C577" si="25">+B514*1</f>
        <v>54427</v>
      </c>
      <c r="D514" s="19" t="s">
        <v>11736</v>
      </c>
      <c r="E514" s="24" t="s">
        <v>12504</v>
      </c>
      <c r="F514" s="21" t="s">
        <v>11838</v>
      </c>
      <c r="G514" s="23"/>
      <c r="H514" s="19" t="s">
        <v>11839</v>
      </c>
      <c r="I514" s="22">
        <v>2163000</v>
      </c>
      <c r="J514" s="25">
        <f t="shared" si="24"/>
        <v>0.08</v>
      </c>
      <c r="K514" s="22">
        <v>173040</v>
      </c>
      <c r="L514" s="22">
        <v>2336040</v>
      </c>
      <c r="M514">
        <f>+VLOOKUP(C514,'Thanh toán '!M$6:N$1223,2,0)</f>
        <v>2336040</v>
      </c>
      <c r="N514" s="38">
        <f t="shared" ref="N514:N577" si="26">+M514-L514</f>
        <v>0</v>
      </c>
    </row>
    <row r="515" spans="1:14" hidden="1" x14ac:dyDescent="0.3">
      <c r="A515" s="18">
        <v>2022</v>
      </c>
      <c r="B515" s="19" t="s">
        <v>12538</v>
      </c>
      <c r="C515" s="19">
        <f t="shared" si="25"/>
        <v>54428</v>
      </c>
      <c r="D515" s="19" t="s">
        <v>11736</v>
      </c>
      <c r="E515" s="24" t="s">
        <v>12504</v>
      </c>
      <c r="F515" s="21" t="s">
        <v>11838</v>
      </c>
      <c r="G515" s="23"/>
      <c r="H515" s="19" t="s">
        <v>11839</v>
      </c>
      <c r="I515" s="22">
        <v>1876282</v>
      </c>
      <c r="J515" s="25">
        <f t="shared" si="24"/>
        <v>8.0000234506326873E-2</v>
      </c>
      <c r="K515" s="22">
        <v>150103</v>
      </c>
      <c r="L515" s="22">
        <v>2026385</v>
      </c>
      <c r="M515">
        <f>+VLOOKUP(C515,'Thanh toán '!M$6:N$1223,2,0)</f>
        <v>2026385</v>
      </c>
      <c r="N515" s="38">
        <f t="shared" si="26"/>
        <v>0</v>
      </c>
    </row>
    <row r="516" spans="1:14" hidden="1" x14ac:dyDescent="0.3">
      <c r="A516" s="18">
        <v>2022</v>
      </c>
      <c r="B516" s="19" t="s">
        <v>12539</v>
      </c>
      <c r="C516" s="19">
        <f t="shared" si="25"/>
        <v>54429</v>
      </c>
      <c r="D516" s="19" t="s">
        <v>11736</v>
      </c>
      <c r="E516" s="24" t="s">
        <v>12504</v>
      </c>
      <c r="F516" s="21" t="s">
        <v>12400</v>
      </c>
      <c r="G516" s="23"/>
      <c r="H516" s="19" t="s">
        <v>12401</v>
      </c>
      <c r="I516" s="22">
        <v>1721080</v>
      </c>
      <c r="J516" s="25">
        <f t="shared" si="24"/>
        <v>7.9999767587793716E-2</v>
      </c>
      <c r="K516" s="22">
        <v>137686</v>
      </c>
      <c r="L516" s="22">
        <v>1858766</v>
      </c>
      <c r="M516">
        <f>+VLOOKUP(C516,'Thanh toán '!M$6:N$1223,2,0)</f>
        <v>1858766</v>
      </c>
      <c r="N516" s="38">
        <f t="shared" si="26"/>
        <v>0</v>
      </c>
    </row>
    <row r="517" spans="1:14" hidden="1" x14ac:dyDescent="0.3">
      <c r="A517" s="18">
        <v>2022</v>
      </c>
      <c r="B517" s="19" t="s">
        <v>12540</v>
      </c>
      <c r="C517" s="19">
        <f t="shared" si="25"/>
        <v>54431</v>
      </c>
      <c r="D517" s="19" t="s">
        <v>11736</v>
      </c>
      <c r="E517" s="24" t="s">
        <v>12504</v>
      </c>
      <c r="F517" s="21" t="s">
        <v>11799</v>
      </c>
      <c r="G517" s="23"/>
      <c r="H517" s="19" t="s">
        <v>11725</v>
      </c>
      <c r="I517" s="22">
        <v>592955</v>
      </c>
      <c r="J517" s="25">
        <f t="shared" si="24"/>
        <v>7.9999325412552391E-2</v>
      </c>
      <c r="K517" s="22">
        <v>47436</v>
      </c>
      <c r="L517" s="22">
        <v>640391</v>
      </c>
      <c r="M517">
        <f>+VLOOKUP(C517,'Thanh toán '!M$6:N$1223,2,0)</f>
        <v>640391</v>
      </c>
      <c r="N517" s="38">
        <f t="shared" si="26"/>
        <v>0</v>
      </c>
    </row>
    <row r="518" spans="1:14" hidden="1" x14ac:dyDescent="0.3">
      <c r="A518" s="18">
        <v>2022</v>
      </c>
      <c r="B518" s="19" t="s">
        <v>12541</v>
      </c>
      <c r="C518" s="19">
        <f t="shared" si="25"/>
        <v>54432</v>
      </c>
      <c r="D518" s="19" t="s">
        <v>11736</v>
      </c>
      <c r="E518" s="24" t="s">
        <v>12504</v>
      </c>
      <c r="F518" s="21" t="s">
        <v>11799</v>
      </c>
      <c r="G518" s="23"/>
      <c r="H518" s="19" t="s">
        <v>11725</v>
      </c>
      <c r="I518" s="22">
        <v>1441152</v>
      </c>
      <c r="J518" s="25">
        <f t="shared" si="24"/>
        <v>7.9999888977706726E-2</v>
      </c>
      <c r="K518" s="22">
        <v>115292</v>
      </c>
      <c r="L518" s="22">
        <v>1556444</v>
      </c>
      <c r="M518">
        <f>+VLOOKUP(C518,'Thanh toán '!M$6:N$1223,2,0)</f>
        <v>1556444</v>
      </c>
      <c r="N518" s="38">
        <f t="shared" si="26"/>
        <v>0</v>
      </c>
    </row>
    <row r="519" spans="1:14" hidden="1" x14ac:dyDescent="0.3">
      <c r="A519" s="18">
        <v>2022</v>
      </c>
      <c r="B519" s="19" t="s">
        <v>12542</v>
      </c>
      <c r="C519" s="19">
        <f t="shared" si="25"/>
        <v>54434</v>
      </c>
      <c r="D519" s="19" t="s">
        <v>11736</v>
      </c>
      <c r="E519" s="24" t="s">
        <v>12504</v>
      </c>
      <c r="F519" s="21" t="s">
        <v>11799</v>
      </c>
      <c r="G519" s="23"/>
      <c r="H519" s="19" t="s">
        <v>11725</v>
      </c>
      <c r="I519" s="22">
        <v>923315</v>
      </c>
      <c r="J519" s="25">
        <f t="shared" si="24"/>
        <v>7.9999783389200871E-2</v>
      </c>
      <c r="K519" s="22">
        <v>73865</v>
      </c>
      <c r="L519" s="22">
        <v>997180</v>
      </c>
      <c r="M519">
        <f>+VLOOKUP(C519,'Thanh toán '!M$6:N$1223,2,0)</f>
        <v>997180</v>
      </c>
      <c r="N519" s="38">
        <f t="shared" si="26"/>
        <v>0</v>
      </c>
    </row>
    <row r="520" spans="1:14" hidden="1" x14ac:dyDescent="0.3">
      <c r="A520" s="18">
        <v>2022</v>
      </c>
      <c r="B520" s="19" t="s">
        <v>12543</v>
      </c>
      <c r="C520" s="19">
        <f t="shared" si="25"/>
        <v>54440</v>
      </c>
      <c r="D520" s="19" t="s">
        <v>11736</v>
      </c>
      <c r="E520" s="24" t="s">
        <v>12504</v>
      </c>
      <c r="F520" s="21" t="s">
        <v>11799</v>
      </c>
      <c r="G520" s="23"/>
      <c r="H520" s="19" t="s">
        <v>11725</v>
      </c>
      <c r="I520" s="22">
        <v>967440</v>
      </c>
      <c r="J520" s="25">
        <f t="shared" ref="J520:J583" si="27">+K520/I520</f>
        <v>7.9999793268833205E-2</v>
      </c>
      <c r="K520" s="22">
        <v>77395</v>
      </c>
      <c r="L520" s="22">
        <v>1044835</v>
      </c>
      <c r="M520">
        <f>+VLOOKUP(C520,'Thanh toán '!M$6:N$1223,2,0)</f>
        <v>1044835</v>
      </c>
      <c r="N520" s="38">
        <f t="shared" si="26"/>
        <v>0</v>
      </c>
    </row>
    <row r="521" spans="1:14" hidden="1" x14ac:dyDescent="0.3">
      <c r="A521" s="18">
        <v>2022</v>
      </c>
      <c r="B521" s="19" t="s">
        <v>12544</v>
      </c>
      <c r="C521" s="19">
        <f t="shared" si="25"/>
        <v>54441</v>
      </c>
      <c r="D521" s="19" t="s">
        <v>11736</v>
      </c>
      <c r="E521" s="24" t="s">
        <v>12504</v>
      </c>
      <c r="F521" s="21" t="s">
        <v>12545</v>
      </c>
      <c r="G521" s="23"/>
      <c r="H521" s="19" t="s">
        <v>12546</v>
      </c>
      <c r="I521" s="22">
        <v>1665870</v>
      </c>
      <c r="J521" s="25">
        <f t="shared" si="27"/>
        <v>8.0000240114774857E-2</v>
      </c>
      <c r="K521" s="22">
        <v>133270</v>
      </c>
      <c r="L521" s="22">
        <v>1799140</v>
      </c>
      <c r="M521">
        <f>+VLOOKUP(C521,'Thanh toán '!M$6:N$1223,2,0)</f>
        <v>1799140</v>
      </c>
      <c r="N521" s="38">
        <f t="shared" si="26"/>
        <v>0</v>
      </c>
    </row>
    <row r="522" spans="1:14" hidden="1" x14ac:dyDescent="0.3">
      <c r="A522" s="18">
        <v>2022</v>
      </c>
      <c r="B522" s="19" t="s">
        <v>12547</v>
      </c>
      <c r="C522" s="19">
        <f t="shared" si="25"/>
        <v>54442</v>
      </c>
      <c r="D522" s="19" t="s">
        <v>11736</v>
      </c>
      <c r="E522" s="24" t="s">
        <v>12504</v>
      </c>
      <c r="F522" s="21" t="s">
        <v>12426</v>
      </c>
      <c r="G522" s="23"/>
      <c r="H522" s="19" t="s">
        <v>12427</v>
      </c>
      <c r="I522" s="22">
        <v>2158575</v>
      </c>
      <c r="J522" s="25">
        <f t="shared" si="27"/>
        <v>0.08</v>
      </c>
      <c r="K522" s="22">
        <v>172686</v>
      </c>
      <c r="L522" s="22">
        <v>2331261</v>
      </c>
      <c r="M522">
        <f>+VLOOKUP(C522,'Thanh toán '!M$6:N$1223,2,0)</f>
        <v>2331261</v>
      </c>
      <c r="N522" s="38">
        <f t="shared" si="26"/>
        <v>0</v>
      </c>
    </row>
    <row r="523" spans="1:14" hidden="1" x14ac:dyDescent="0.3">
      <c r="A523" s="18">
        <v>2022</v>
      </c>
      <c r="B523" s="19" t="s">
        <v>12548</v>
      </c>
      <c r="C523" s="19">
        <f t="shared" si="25"/>
        <v>54443</v>
      </c>
      <c r="D523" s="19" t="s">
        <v>11736</v>
      </c>
      <c r="E523" s="24" t="s">
        <v>12504</v>
      </c>
      <c r="F523" s="21" t="s">
        <v>12549</v>
      </c>
      <c r="G523" s="23"/>
      <c r="H523" s="19" t="s">
        <v>12550</v>
      </c>
      <c r="I523" s="22">
        <v>4326000</v>
      </c>
      <c r="J523" s="25">
        <f t="shared" si="27"/>
        <v>0.08</v>
      </c>
      <c r="K523" s="22">
        <v>346080</v>
      </c>
      <c r="L523" s="22">
        <v>4672080</v>
      </c>
      <c r="M523">
        <f>+VLOOKUP(C523,'Thanh toán '!M$6:N$1223,2,0)</f>
        <v>4672080</v>
      </c>
      <c r="N523" s="38">
        <f t="shared" si="26"/>
        <v>0</v>
      </c>
    </row>
    <row r="524" spans="1:14" hidden="1" x14ac:dyDescent="0.3">
      <c r="A524" s="18">
        <v>2022</v>
      </c>
      <c r="B524" s="19" t="s">
        <v>12551</v>
      </c>
      <c r="C524" s="19">
        <f t="shared" si="25"/>
        <v>54444</v>
      </c>
      <c r="D524" s="19" t="s">
        <v>11736</v>
      </c>
      <c r="E524" s="24" t="s">
        <v>12504</v>
      </c>
      <c r="F524" s="21" t="s">
        <v>12549</v>
      </c>
      <c r="G524" s="23"/>
      <c r="H524" s="19" t="s">
        <v>12550</v>
      </c>
      <c r="I524" s="22">
        <v>2587390</v>
      </c>
      <c r="J524" s="25">
        <f t="shared" si="27"/>
        <v>7.9999922702027909E-2</v>
      </c>
      <c r="K524" s="22">
        <v>206991</v>
      </c>
      <c r="L524" s="22">
        <v>2794381</v>
      </c>
      <c r="M524">
        <f>+VLOOKUP(C524,'Thanh toán '!M$6:N$1223,2,0)</f>
        <v>2794381</v>
      </c>
      <c r="N524" s="38">
        <f t="shared" si="26"/>
        <v>0</v>
      </c>
    </row>
    <row r="525" spans="1:14" hidden="1" x14ac:dyDescent="0.3">
      <c r="A525" s="18">
        <v>2022</v>
      </c>
      <c r="B525" s="19" t="s">
        <v>12552</v>
      </c>
      <c r="C525" s="19">
        <f t="shared" si="25"/>
        <v>54445</v>
      </c>
      <c r="D525" s="19" t="s">
        <v>11736</v>
      </c>
      <c r="E525" s="24" t="s">
        <v>12504</v>
      </c>
      <c r="F525" s="21" t="s">
        <v>12306</v>
      </c>
      <c r="G525" s="23"/>
      <c r="H525" s="19" t="s">
        <v>12307</v>
      </c>
      <c r="I525" s="22">
        <v>2579200</v>
      </c>
      <c r="J525" s="25">
        <f t="shared" si="27"/>
        <v>0.08</v>
      </c>
      <c r="K525" s="22">
        <v>206336</v>
      </c>
      <c r="L525" s="22">
        <v>2785536</v>
      </c>
      <c r="M525">
        <f>+VLOOKUP(C525,'Thanh toán '!M$6:N$1223,2,0)</f>
        <v>2785536</v>
      </c>
      <c r="N525" s="38">
        <f t="shared" si="26"/>
        <v>0</v>
      </c>
    </row>
    <row r="526" spans="1:14" hidden="1" x14ac:dyDescent="0.3">
      <c r="A526" s="18">
        <v>2022</v>
      </c>
      <c r="B526" s="19" t="s">
        <v>12553</v>
      </c>
      <c r="C526" s="19">
        <f t="shared" si="25"/>
        <v>54446</v>
      </c>
      <c r="D526" s="19" t="s">
        <v>11736</v>
      </c>
      <c r="E526" s="24" t="s">
        <v>12504</v>
      </c>
      <c r="F526" s="21" t="s">
        <v>12263</v>
      </c>
      <c r="G526" s="23"/>
      <c r="H526" s="19" t="s">
        <v>12264</v>
      </c>
      <c r="I526" s="22">
        <v>4284000</v>
      </c>
      <c r="J526" s="25">
        <f t="shared" si="27"/>
        <v>0.08</v>
      </c>
      <c r="K526" s="22">
        <v>342720</v>
      </c>
      <c r="L526" s="22">
        <v>4626720</v>
      </c>
      <c r="M526">
        <f>+VLOOKUP(C526,'Thanh toán '!M$6:N$1223,2,0)</f>
        <v>4626720</v>
      </c>
      <c r="N526" s="38">
        <f t="shared" si="26"/>
        <v>0</v>
      </c>
    </row>
    <row r="527" spans="1:14" hidden="1" x14ac:dyDescent="0.3">
      <c r="A527" s="18">
        <v>2022</v>
      </c>
      <c r="B527" s="19" t="s">
        <v>12554</v>
      </c>
      <c r="C527" s="19">
        <f t="shared" si="25"/>
        <v>54447</v>
      </c>
      <c r="D527" s="19" t="s">
        <v>11736</v>
      </c>
      <c r="E527" s="24" t="s">
        <v>12504</v>
      </c>
      <c r="F527" s="21" t="s">
        <v>12263</v>
      </c>
      <c r="G527" s="23"/>
      <c r="H527" s="19" t="s">
        <v>12264</v>
      </c>
      <c r="I527" s="22">
        <v>9312280</v>
      </c>
      <c r="J527" s="25">
        <f t="shared" si="27"/>
        <v>7.9999957045965117E-2</v>
      </c>
      <c r="K527" s="22">
        <v>744982</v>
      </c>
      <c r="L527" s="22">
        <v>10057262</v>
      </c>
      <c r="M527">
        <f>+VLOOKUP(C527,'Thanh toán '!M$6:N$1223,2,0)</f>
        <v>10057262</v>
      </c>
      <c r="N527" s="38">
        <f t="shared" si="26"/>
        <v>0</v>
      </c>
    </row>
    <row r="528" spans="1:14" hidden="1" x14ac:dyDescent="0.3">
      <c r="A528" s="18">
        <v>2022</v>
      </c>
      <c r="B528" s="19" t="s">
        <v>12555</v>
      </c>
      <c r="C528" s="19">
        <f t="shared" si="25"/>
        <v>54448</v>
      </c>
      <c r="D528" s="19" t="s">
        <v>11736</v>
      </c>
      <c r="E528" s="24" t="s">
        <v>12504</v>
      </c>
      <c r="F528" s="21" t="s">
        <v>12556</v>
      </c>
      <c r="G528" s="23"/>
      <c r="H528" s="19" t="s">
        <v>12557</v>
      </c>
      <c r="I528" s="22">
        <v>1514100</v>
      </c>
      <c r="J528" s="25">
        <f t="shared" si="27"/>
        <v>0.08</v>
      </c>
      <c r="K528" s="22">
        <v>121128</v>
      </c>
      <c r="L528" s="22">
        <v>1635228</v>
      </c>
      <c r="M528">
        <f>+VLOOKUP(C528,'Thanh toán '!M$6:N$1223,2,0)</f>
        <v>1635228</v>
      </c>
      <c r="N528" s="38">
        <f t="shared" si="26"/>
        <v>0</v>
      </c>
    </row>
    <row r="529" spans="1:14" hidden="1" x14ac:dyDescent="0.3">
      <c r="A529" s="18">
        <v>2022</v>
      </c>
      <c r="B529" s="19" t="s">
        <v>12558</v>
      </c>
      <c r="C529" s="19">
        <f t="shared" si="25"/>
        <v>54449</v>
      </c>
      <c r="D529" s="19" t="s">
        <v>11736</v>
      </c>
      <c r="E529" s="24" t="s">
        <v>12504</v>
      </c>
      <c r="F529" s="21" t="s">
        <v>12556</v>
      </c>
      <c r="G529" s="23"/>
      <c r="H529" s="19" t="s">
        <v>12557</v>
      </c>
      <c r="I529" s="22">
        <v>3170802</v>
      </c>
      <c r="J529" s="25">
        <f t="shared" si="27"/>
        <v>7.9999949539580201E-2</v>
      </c>
      <c r="K529" s="22">
        <v>253664</v>
      </c>
      <c r="L529" s="22">
        <v>3424466</v>
      </c>
      <c r="M529">
        <f>+VLOOKUP(C529,'Thanh toán '!M$6:N$1223,2,0)</f>
        <v>3424466</v>
      </c>
      <c r="N529" s="38">
        <f t="shared" si="26"/>
        <v>0</v>
      </c>
    </row>
    <row r="530" spans="1:14" hidden="1" x14ac:dyDescent="0.3">
      <c r="A530" s="18">
        <v>2022</v>
      </c>
      <c r="B530" s="19" t="s">
        <v>12559</v>
      </c>
      <c r="C530" s="19">
        <f t="shared" si="25"/>
        <v>54450</v>
      </c>
      <c r="D530" s="19" t="s">
        <v>11736</v>
      </c>
      <c r="E530" s="24" t="s">
        <v>12504</v>
      </c>
      <c r="F530" s="21" t="s">
        <v>12309</v>
      </c>
      <c r="G530" s="23"/>
      <c r="H530" s="19" t="s">
        <v>12310</v>
      </c>
      <c r="I530" s="22">
        <v>922445</v>
      </c>
      <c r="J530" s="25">
        <f t="shared" si="27"/>
        <v>8.0000433630189327E-2</v>
      </c>
      <c r="K530" s="22">
        <v>73796</v>
      </c>
      <c r="L530" s="22">
        <v>996241</v>
      </c>
      <c r="M530">
        <f>+VLOOKUP(C530,'Thanh toán '!M$6:N$1223,2,0)</f>
        <v>996241</v>
      </c>
      <c r="N530" s="38">
        <f t="shared" si="26"/>
        <v>0</v>
      </c>
    </row>
    <row r="531" spans="1:14" hidden="1" x14ac:dyDescent="0.3">
      <c r="A531" s="18">
        <v>2022</v>
      </c>
      <c r="B531" s="19" t="s">
        <v>12560</v>
      </c>
      <c r="C531" s="19">
        <f t="shared" si="25"/>
        <v>54451</v>
      </c>
      <c r="D531" s="19" t="s">
        <v>11736</v>
      </c>
      <c r="E531" s="24" t="s">
        <v>12504</v>
      </c>
      <c r="F531" s="21" t="s">
        <v>12293</v>
      </c>
      <c r="G531" s="23"/>
      <c r="H531" s="19" t="s">
        <v>12294</v>
      </c>
      <c r="I531" s="22">
        <v>1395471</v>
      </c>
      <c r="J531" s="25">
        <f t="shared" si="27"/>
        <v>8.0000229313256954E-2</v>
      </c>
      <c r="K531" s="22">
        <v>111638</v>
      </c>
      <c r="L531" s="22">
        <v>1507109</v>
      </c>
      <c r="M531">
        <f>+VLOOKUP(C531,'Thanh toán '!M$6:N$1223,2,0)</f>
        <v>1507109</v>
      </c>
      <c r="N531" s="38">
        <f t="shared" si="26"/>
        <v>0</v>
      </c>
    </row>
    <row r="532" spans="1:14" hidden="1" x14ac:dyDescent="0.3">
      <c r="A532" s="18">
        <v>2022</v>
      </c>
      <c r="B532" s="19" t="s">
        <v>12561</v>
      </c>
      <c r="C532" s="19">
        <f t="shared" si="25"/>
        <v>54452</v>
      </c>
      <c r="D532" s="19" t="s">
        <v>11736</v>
      </c>
      <c r="E532" s="24" t="s">
        <v>12504</v>
      </c>
      <c r="F532" s="21" t="s">
        <v>12562</v>
      </c>
      <c r="G532" s="23"/>
      <c r="H532" s="19" t="s">
        <v>12563</v>
      </c>
      <c r="I532" s="22">
        <v>2163000</v>
      </c>
      <c r="J532" s="25">
        <f t="shared" si="27"/>
        <v>0.08</v>
      </c>
      <c r="K532" s="22">
        <v>173040</v>
      </c>
      <c r="L532" s="22">
        <v>2336040</v>
      </c>
      <c r="M532">
        <f>+VLOOKUP(C532,'Thanh toán '!M$6:N$1223,2,0)</f>
        <v>2336040</v>
      </c>
      <c r="N532" s="38">
        <f t="shared" si="26"/>
        <v>0</v>
      </c>
    </row>
    <row r="533" spans="1:14" hidden="1" x14ac:dyDescent="0.3">
      <c r="A533" s="18">
        <v>2022</v>
      </c>
      <c r="B533" s="19" t="s">
        <v>12564</v>
      </c>
      <c r="C533" s="19">
        <f t="shared" si="25"/>
        <v>54453</v>
      </c>
      <c r="D533" s="19" t="s">
        <v>11736</v>
      </c>
      <c r="E533" s="24" t="s">
        <v>12504</v>
      </c>
      <c r="F533" s="21" t="s">
        <v>12565</v>
      </c>
      <c r="G533" s="23"/>
      <c r="H533" s="19" t="s">
        <v>12566</v>
      </c>
      <c r="I533" s="22">
        <v>2163000</v>
      </c>
      <c r="J533" s="25">
        <f t="shared" si="27"/>
        <v>0.08</v>
      </c>
      <c r="K533" s="22">
        <v>173040</v>
      </c>
      <c r="L533" s="22">
        <v>2336040</v>
      </c>
      <c r="M533">
        <f>+VLOOKUP(C533,'Thanh toán '!M$6:N$1223,2,0)</f>
        <v>2336040</v>
      </c>
      <c r="N533" s="38">
        <f t="shared" si="26"/>
        <v>0</v>
      </c>
    </row>
    <row r="534" spans="1:14" hidden="1" x14ac:dyDescent="0.3">
      <c r="A534" s="18">
        <v>2022</v>
      </c>
      <c r="B534" s="19" t="s">
        <v>12567</v>
      </c>
      <c r="C534" s="19">
        <f t="shared" si="25"/>
        <v>54454</v>
      </c>
      <c r="D534" s="19" t="s">
        <v>11736</v>
      </c>
      <c r="E534" s="24" t="s">
        <v>12504</v>
      </c>
      <c r="F534" s="21" t="s">
        <v>12568</v>
      </c>
      <c r="G534" s="23"/>
      <c r="H534" s="19" t="s">
        <v>12569</v>
      </c>
      <c r="I534" s="22">
        <v>1081500</v>
      </c>
      <c r="J534" s="25">
        <f t="shared" si="27"/>
        <v>0.08</v>
      </c>
      <c r="K534" s="22">
        <v>86520</v>
      </c>
      <c r="L534" s="22">
        <v>1168020</v>
      </c>
      <c r="M534">
        <f>+VLOOKUP(C534,'Thanh toán '!M$6:N$1223,2,0)</f>
        <v>1168020</v>
      </c>
      <c r="N534" s="38">
        <f t="shared" si="26"/>
        <v>0</v>
      </c>
    </row>
    <row r="535" spans="1:14" hidden="1" x14ac:dyDescent="0.3">
      <c r="A535" s="18">
        <v>2022</v>
      </c>
      <c r="B535" s="19" t="s">
        <v>12570</v>
      </c>
      <c r="C535" s="19">
        <f t="shared" si="25"/>
        <v>54455</v>
      </c>
      <c r="D535" s="19" t="s">
        <v>11736</v>
      </c>
      <c r="E535" s="24" t="s">
        <v>12504</v>
      </c>
      <c r="F535" s="21" t="s">
        <v>12571</v>
      </c>
      <c r="G535" s="23"/>
      <c r="H535" s="19" t="s">
        <v>12572</v>
      </c>
      <c r="I535" s="22">
        <v>1081500</v>
      </c>
      <c r="J535" s="25">
        <f t="shared" si="27"/>
        <v>0.08</v>
      </c>
      <c r="K535" s="22">
        <v>86520</v>
      </c>
      <c r="L535" s="22">
        <v>1168020</v>
      </c>
      <c r="M535">
        <f>+VLOOKUP(C535,'Thanh toán '!M$6:N$1223,2,0)</f>
        <v>1168020</v>
      </c>
      <c r="N535" s="38">
        <f t="shared" si="26"/>
        <v>0</v>
      </c>
    </row>
    <row r="536" spans="1:14" hidden="1" x14ac:dyDescent="0.3">
      <c r="A536" s="18">
        <v>2022</v>
      </c>
      <c r="B536" s="19" t="s">
        <v>12573</v>
      </c>
      <c r="C536" s="19">
        <f t="shared" si="25"/>
        <v>54456</v>
      </c>
      <c r="D536" s="19" t="s">
        <v>11736</v>
      </c>
      <c r="E536" s="24" t="s">
        <v>12504</v>
      </c>
      <c r="F536" s="21" t="s">
        <v>12574</v>
      </c>
      <c r="G536" s="23"/>
      <c r="H536" s="19" t="s">
        <v>12575</v>
      </c>
      <c r="I536" s="22">
        <v>530250</v>
      </c>
      <c r="J536" s="25">
        <f t="shared" si="27"/>
        <v>0.08</v>
      </c>
      <c r="K536" s="22">
        <v>42420</v>
      </c>
      <c r="L536" s="22">
        <v>572670</v>
      </c>
      <c r="M536">
        <f>+VLOOKUP(C536,'Thanh toán '!M$6:N$1223,2,0)</f>
        <v>572670</v>
      </c>
      <c r="N536" s="38">
        <f t="shared" si="26"/>
        <v>0</v>
      </c>
    </row>
    <row r="537" spans="1:14" hidden="1" x14ac:dyDescent="0.3">
      <c r="A537" s="18">
        <v>2022</v>
      </c>
      <c r="B537" s="19" t="s">
        <v>12576</v>
      </c>
      <c r="C537" s="19">
        <f t="shared" si="25"/>
        <v>54457</v>
      </c>
      <c r="D537" s="19" t="s">
        <v>11736</v>
      </c>
      <c r="E537" s="24" t="s">
        <v>12504</v>
      </c>
      <c r="F537" s="21" t="s">
        <v>12309</v>
      </c>
      <c r="G537" s="23"/>
      <c r="H537" s="19" t="s">
        <v>12310</v>
      </c>
      <c r="I537" s="22">
        <v>5163510</v>
      </c>
      <c r="J537" s="25">
        <f t="shared" si="27"/>
        <v>8.0000038733342244E-2</v>
      </c>
      <c r="K537" s="22">
        <v>413081</v>
      </c>
      <c r="L537" s="22">
        <v>5576591</v>
      </c>
      <c r="M537">
        <f>+VLOOKUP(C537,'Thanh toán '!M$6:N$1223,2,0)</f>
        <v>5576591</v>
      </c>
      <c r="N537" s="38">
        <f t="shared" si="26"/>
        <v>0</v>
      </c>
    </row>
    <row r="538" spans="1:14" hidden="1" x14ac:dyDescent="0.3">
      <c r="A538" s="18">
        <v>2022</v>
      </c>
      <c r="B538" s="19" t="s">
        <v>12577</v>
      </c>
      <c r="C538" s="19">
        <f t="shared" si="25"/>
        <v>54458</v>
      </c>
      <c r="D538" s="19" t="s">
        <v>11736</v>
      </c>
      <c r="E538" s="24" t="s">
        <v>12504</v>
      </c>
      <c r="F538" s="21" t="s">
        <v>11799</v>
      </c>
      <c r="G538" s="23"/>
      <c r="H538" s="19" t="s">
        <v>11725</v>
      </c>
      <c r="I538" s="22">
        <v>1322489</v>
      </c>
      <c r="J538" s="25">
        <f t="shared" si="27"/>
        <v>7.9999909262005203E-2</v>
      </c>
      <c r="K538" s="22">
        <v>105799</v>
      </c>
      <c r="L538" s="22">
        <v>1428288</v>
      </c>
      <c r="M538">
        <f>+VLOOKUP(C538,'Thanh toán '!M$6:N$1223,2,0)</f>
        <v>1428288</v>
      </c>
      <c r="N538" s="38">
        <f t="shared" si="26"/>
        <v>0</v>
      </c>
    </row>
    <row r="539" spans="1:14" hidden="1" x14ac:dyDescent="0.3">
      <c r="A539" s="18">
        <v>2022</v>
      </c>
      <c r="B539" s="19" t="s">
        <v>12578</v>
      </c>
      <c r="C539" s="19">
        <f t="shared" si="25"/>
        <v>54459</v>
      </c>
      <c r="D539" s="19" t="s">
        <v>11736</v>
      </c>
      <c r="E539" s="24" t="s">
        <v>12504</v>
      </c>
      <c r="F539" s="21" t="s">
        <v>12191</v>
      </c>
      <c r="G539" s="23"/>
      <c r="H539" s="19" t="s">
        <v>12192</v>
      </c>
      <c r="I539" s="22">
        <v>584084</v>
      </c>
      <c r="J539" s="25">
        <f t="shared" si="27"/>
        <v>8.0000479383102424E-2</v>
      </c>
      <c r="K539" s="22">
        <v>46727</v>
      </c>
      <c r="L539" s="22">
        <v>630811</v>
      </c>
      <c r="M539">
        <f>+VLOOKUP(C539,'Thanh toán '!M$6:N$1223,2,0)</f>
        <v>630811</v>
      </c>
      <c r="N539" s="38">
        <f t="shared" si="26"/>
        <v>0</v>
      </c>
    </row>
    <row r="540" spans="1:14" hidden="1" x14ac:dyDescent="0.3">
      <c r="A540" s="18">
        <v>2022</v>
      </c>
      <c r="B540" s="19" t="s">
        <v>12579</v>
      </c>
      <c r="C540" s="19">
        <f t="shared" si="25"/>
        <v>54461</v>
      </c>
      <c r="D540" s="19" t="s">
        <v>11736</v>
      </c>
      <c r="E540" s="24" t="s">
        <v>12580</v>
      </c>
      <c r="F540" s="21" t="s">
        <v>12581</v>
      </c>
      <c r="G540" s="23"/>
      <c r="H540" s="19" t="s">
        <v>12582</v>
      </c>
      <c r="I540" s="22">
        <v>2494685</v>
      </c>
      <c r="J540" s="25">
        <f t="shared" si="27"/>
        <v>8.0000080170442356E-2</v>
      </c>
      <c r="K540" s="22">
        <v>199575</v>
      </c>
      <c r="L540" s="22">
        <v>2694260</v>
      </c>
      <c r="M540">
        <f>+VLOOKUP(C540,'Thanh toán '!M$6:N$1223,2,0)</f>
        <v>2694260</v>
      </c>
      <c r="N540" s="38">
        <f t="shared" si="26"/>
        <v>0</v>
      </c>
    </row>
    <row r="541" spans="1:14" hidden="1" x14ac:dyDescent="0.3">
      <c r="A541" s="18">
        <v>2022</v>
      </c>
      <c r="B541" s="19" t="s">
        <v>12583</v>
      </c>
      <c r="C541" s="19">
        <f t="shared" si="25"/>
        <v>54462</v>
      </c>
      <c r="D541" s="19" t="s">
        <v>11736</v>
      </c>
      <c r="E541" s="24" t="s">
        <v>12580</v>
      </c>
      <c r="F541" s="21" t="s">
        <v>12360</v>
      </c>
      <c r="G541" s="23"/>
      <c r="H541" s="19" t="s">
        <v>12361</v>
      </c>
      <c r="I541" s="22">
        <v>2202930</v>
      </c>
      <c r="J541" s="25">
        <f t="shared" si="27"/>
        <v>7.999981842364487E-2</v>
      </c>
      <c r="K541" s="22">
        <v>176234</v>
      </c>
      <c r="L541" s="22">
        <v>2379164</v>
      </c>
      <c r="M541">
        <f>+VLOOKUP(C541,'Thanh toán '!M$6:N$1223,2,0)</f>
        <v>2379164</v>
      </c>
      <c r="N541" s="38">
        <f t="shared" si="26"/>
        <v>0</v>
      </c>
    </row>
    <row r="542" spans="1:14" hidden="1" x14ac:dyDescent="0.3">
      <c r="A542" s="18">
        <v>2022</v>
      </c>
      <c r="B542" s="19" t="s">
        <v>12584</v>
      </c>
      <c r="C542" s="19">
        <f t="shared" si="25"/>
        <v>54464</v>
      </c>
      <c r="D542" s="19" t="s">
        <v>11736</v>
      </c>
      <c r="E542" s="24" t="s">
        <v>12580</v>
      </c>
      <c r="F542" s="21" t="s">
        <v>11860</v>
      </c>
      <c r="G542" s="23"/>
      <c r="H542" s="19" t="s">
        <v>11719</v>
      </c>
      <c r="I542" s="22">
        <v>1784049</v>
      </c>
      <c r="J542" s="25">
        <f t="shared" si="27"/>
        <v>8.0000044841817691E-2</v>
      </c>
      <c r="K542" s="22">
        <v>142724</v>
      </c>
      <c r="L542" s="22">
        <v>1926773</v>
      </c>
      <c r="M542">
        <f>+VLOOKUP(C542,'Thanh toán '!M$6:N$1223,2,0)</f>
        <v>1926773</v>
      </c>
      <c r="N542" s="38">
        <f t="shared" si="26"/>
        <v>0</v>
      </c>
    </row>
    <row r="543" spans="1:14" hidden="1" x14ac:dyDescent="0.3">
      <c r="A543" s="18">
        <v>2022</v>
      </c>
      <c r="B543" s="19" t="s">
        <v>12585</v>
      </c>
      <c r="C543" s="19">
        <f t="shared" si="25"/>
        <v>54467</v>
      </c>
      <c r="D543" s="19" t="s">
        <v>11736</v>
      </c>
      <c r="E543" s="24" t="s">
        <v>12580</v>
      </c>
      <c r="F543" s="21" t="s">
        <v>12336</v>
      </c>
      <c r="G543" s="23"/>
      <c r="H543" s="19" t="s">
        <v>12337</v>
      </c>
      <c r="I543" s="22">
        <v>2759781</v>
      </c>
      <c r="J543" s="25">
        <f t="shared" si="27"/>
        <v>7.9999826073155811E-2</v>
      </c>
      <c r="K543" s="22">
        <v>220782</v>
      </c>
      <c r="L543" s="22">
        <v>2980563</v>
      </c>
      <c r="M543">
        <f>+VLOOKUP(C543,'Thanh toán '!M$6:N$1223,2,0)</f>
        <v>2980563</v>
      </c>
      <c r="N543" s="38">
        <f t="shared" si="26"/>
        <v>0</v>
      </c>
    </row>
    <row r="544" spans="1:14" hidden="1" x14ac:dyDescent="0.3">
      <c r="A544" s="18">
        <v>2022</v>
      </c>
      <c r="B544" s="19" t="s">
        <v>12586</v>
      </c>
      <c r="C544" s="19">
        <f t="shared" si="25"/>
        <v>54468</v>
      </c>
      <c r="D544" s="19" t="s">
        <v>11736</v>
      </c>
      <c r="E544" s="24" t="s">
        <v>12580</v>
      </c>
      <c r="F544" s="21" t="s">
        <v>11799</v>
      </c>
      <c r="G544" s="23"/>
      <c r="H544" s="19" t="s">
        <v>11725</v>
      </c>
      <c r="I544" s="22">
        <v>438900</v>
      </c>
      <c r="J544" s="25">
        <f t="shared" si="27"/>
        <v>0.08</v>
      </c>
      <c r="K544" s="22">
        <v>35112</v>
      </c>
      <c r="L544" s="22">
        <v>474012</v>
      </c>
      <c r="M544">
        <f>+VLOOKUP(C544,'Thanh toán '!M$6:N$1223,2,0)</f>
        <v>474012</v>
      </c>
      <c r="N544" s="38">
        <f t="shared" si="26"/>
        <v>0</v>
      </c>
    </row>
    <row r="545" spans="1:14" hidden="1" x14ac:dyDescent="0.3">
      <c r="A545" s="18">
        <v>2022</v>
      </c>
      <c r="B545" s="19" t="s">
        <v>12587</v>
      </c>
      <c r="C545" s="19">
        <f t="shared" si="25"/>
        <v>54469</v>
      </c>
      <c r="D545" s="19" t="s">
        <v>11736</v>
      </c>
      <c r="E545" s="24" t="s">
        <v>12580</v>
      </c>
      <c r="F545" s="21" t="s">
        <v>11799</v>
      </c>
      <c r="G545" s="23"/>
      <c r="H545" s="19" t="s">
        <v>11725</v>
      </c>
      <c r="I545" s="22">
        <v>333174</v>
      </c>
      <c r="J545" s="25">
        <f t="shared" si="27"/>
        <v>8.0000240114774857E-2</v>
      </c>
      <c r="K545" s="22">
        <v>26654</v>
      </c>
      <c r="L545" s="22">
        <v>359828</v>
      </c>
      <c r="M545">
        <f>+VLOOKUP(C545,'Thanh toán '!M$6:N$1223,2,0)</f>
        <v>359828</v>
      </c>
      <c r="N545" s="38">
        <f t="shared" si="26"/>
        <v>0</v>
      </c>
    </row>
    <row r="546" spans="1:14" hidden="1" x14ac:dyDescent="0.3">
      <c r="A546" s="18">
        <v>2022</v>
      </c>
      <c r="B546" s="19" t="s">
        <v>12588</v>
      </c>
      <c r="C546" s="19">
        <f t="shared" si="25"/>
        <v>54470</v>
      </c>
      <c r="D546" s="19" t="s">
        <v>11736</v>
      </c>
      <c r="E546" s="24" t="s">
        <v>12580</v>
      </c>
      <c r="F546" s="21" t="s">
        <v>12589</v>
      </c>
      <c r="G546" s="23"/>
      <c r="H546" s="19" t="s">
        <v>12590</v>
      </c>
      <c r="I546" s="22">
        <v>1081500</v>
      </c>
      <c r="J546" s="25">
        <f t="shared" si="27"/>
        <v>0.08</v>
      </c>
      <c r="K546" s="22">
        <v>86520</v>
      </c>
      <c r="L546" s="22">
        <v>1168020</v>
      </c>
      <c r="M546">
        <f>+VLOOKUP(C546,'Thanh toán '!M$6:N$1223,2,0)</f>
        <v>1168020</v>
      </c>
      <c r="N546" s="38">
        <f t="shared" si="26"/>
        <v>0</v>
      </c>
    </row>
    <row r="547" spans="1:14" hidden="1" x14ac:dyDescent="0.3">
      <c r="A547" s="18">
        <v>2022</v>
      </c>
      <c r="B547" s="19" t="s">
        <v>12591</v>
      </c>
      <c r="C547" s="19">
        <f t="shared" si="25"/>
        <v>54471</v>
      </c>
      <c r="D547" s="19" t="s">
        <v>11736</v>
      </c>
      <c r="E547" s="24" t="s">
        <v>12580</v>
      </c>
      <c r="F547" s="21" t="s">
        <v>11799</v>
      </c>
      <c r="G547" s="23"/>
      <c r="H547" s="19" t="s">
        <v>11725</v>
      </c>
      <c r="I547" s="22">
        <v>1095638</v>
      </c>
      <c r="J547" s="25">
        <f t="shared" si="27"/>
        <v>7.9999963491591206E-2</v>
      </c>
      <c r="K547" s="22">
        <v>87651</v>
      </c>
      <c r="L547" s="22">
        <v>1183289</v>
      </c>
      <c r="M547">
        <f>+VLOOKUP(C547,'Thanh toán '!M$6:N$1223,2,0)</f>
        <v>1183289</v>
      </c>
      <c r="N547" s="38">
        <f t="shared" si="26"/>
        <v>0</v>
      </c>
    </row>
    <row r="548" spans="1:14" hidden="1" x14ac:dyDescent="0.3">
      <c r="A548" s="18">
        <v>2022</v>
      </c>
      <c r="B548" s="19" t="s">
        <v>12592</v>
      </c>
      <c r="C548" s="19">
        <f t="shared" si="25"/>
        <v>54472</v>
      </c>
      <c r="D548" s="19" t="s">
        <v>11736</v>
      </c>
      <c r="E548" s="24" t="s">
        <v>12580</v>
      </c>
      <c r="F548" s="21" t="s">
        <v>12200</v>
      </c>
      <c r="G548" s="23"/>
      <c r="H548" s="19" t="s">
        <v>12201</v>
      </c>
      <c r="I548" s="22">
        <v>2163000</v>
      </c>
      <c r="J548" s="25">
        <f t="shared" si="27"/>
        <v>0.08</v>
      </c>
      <c r="K548" s="22">
        <v>173040</v>
      </c>
      <c r="L548" s="22">
        <v>2336040</v>
      </c>
      <c r="M548">
        <f>+VLOOKUP(C548,'Thanh toán '!M$6:N$1223,2,0)</f>
        <v>2336040</v>
      </c>
      <c r="N548" s="38">
        <f t="shared" si="26"/>
        <v>0</v>
      </c>
    </row>
    <row r="549" spans="1:14" hidden="1" x14ac:dyDescent="0.3">
      <c r="A549" s="18">
        <v>2022</v>
      </c>
      <c r="B549" s="19" t="s">
        <v>12593</v>
      </c>
      <c r="C549" s="19">
        <f t="shared" si="25"/>
        <v>54475</v>
      </c>
      <c r="D549" s="19" t="s">
        <v>11736</v>
      </c>
      <c r="E549" s="24" t="s">
        <v>12580</v>
      </c>
      <c r="F549" s="21" t="s">
        <v>12239</v>
      </c>
      <c r="G549" s="23"/>
      <c r="H549" s="19" t="s">
        <v>12240</v>
      </c>
      <c r="I549" s="22">
        <v>1916780</v>
      </c>
      <c r="J549" s="25">
        <f t="shared" si="27"/>
        <v>7.9999791316687358E-2</v>
      </c>
      <c r="K549" s="22">
        <v>153342</v>
      </c>
      <c r="L549" s="22">
        <v>2070122</v>
      </c>
      <c r="M549">
        <f>+VLOOKUP(C549,'Thanh toán '!M$6:N$1223,2,0)</f>
        <v>2070122</v>
      </c>
      <c r="N549" s="38">
        <f t="shared" si="26"/>
        <v>0</v>
      </c>
    </row>
    <row r="550" spans="1:14" hidden="1" x14ac:dyDescent="0.3">
      <c r="A550" s="18">
        <v>2022</v>
      </c>
      <c r="B550" s="19" t="s">
        <v>12594</v>
      </c>
      <c r="C550" s="19">
        <f t="shared" si="25"/>
        <v>54476</v>
      </c>
      <c r="D550" s="19" t="s">
        <v>11736</v>
      </c>
      <c r="E550" s="24" t="s">
        <v>12580</v>
      </c>
      <c r="F550" s="21" t="s">
        <v>12347</v>
      </c>
      <c r="G550" s="23"/>
      <c r="H550" s="19" t="s">
        <v>12348</v>
      </c>
      <c r="I550" s="22">
        <v>1329640</v>
      </c>
      <c r="J550" s="25">
        <f t="shared" si="27"/>
        <v>7.9999849583345869E-2</v>
      </c>
      <c r="K550" s="22">
        <v>106371</v>
      </c>
      <c r="L550" s="22">
        <v>1436011</v>
      </c>
      <c r="M550">
        <f>+VLOOKUP(C550,'Thanh toán '!M$6:N$1223,2,0)</f>
        <v>1436011</v>
      </c>
      <c r="N550" s="38">
        <f t="shared" si="26"/>
        <v>0</v>
      </c>
    </row>
    <row r="551" spans="1:14" hidden="1" x14ac:dyDescent="0.3">
      <c r="A551" s="18">
        <v>2022</v>
      </c>
      <c r="B551" s="19" t="s">
        <v>12595</v>
      </c>
      <c r="C551" s="19">
        <f t="shared" si="25"/>
        <v>54478</v>
      </c>
      <c r="D551" s="19" t="s">
        <v>11736</v>
      </c>
      <c r="E551" s="24" t="s">
        <v>12580</v>
      </c>
      <c r="F551" s="21" t="s">
        <v>11799</v>
      </c>
      <c r="G551" s="23"/>
      <c r="H551" s="19" t="s">
        <v>11725</v>
      </c>
      <c r="I551" s="22">
        <v>435600</v>
      </c>
      <c r="J551" s="25">
        <f t="shared" si="27"/>
        <v>0.08</v>
      </c>
      <c r="K551" s="22">
        <v>34848</v>
      </c>
      <c r="L551" s="22">
        <v>470448</v>
      </c>
      <c r="M551">
        <f>+VLOOKUP(C551,'Thanh toán '!M$6:N$1223,2,0)</f>
        <v>470448</v>
      </c>
      <c r="N551" s="38">
        <f t="shared" si="26"/>
        <v>0</v>
      </c>
    </row>
    <row r="552" spans="1:14" hidden="1" x14ac:dyDescent="0.3">
      <c r="A552" s="18">
        <v>2022</v>
      </c>
      <c r="B552" s="19" t="s">
        <v>12596</v>
      </c>
      <c r="C552" s="19">
        <f t="shared" si="25"/>
        <v>54479</v>
      </c>
      <c r="D552" s="19" t="s">
        <v>11736</v>
      </c>
      <c r="E552" s="24" t="s">
        <v>12580</v>
      </c>
      <c r="F552" s="21" t="s">
        <v>11799</v>
      </c>
      <c r="G552" s="23"/>
      <c r="H552" s="19" t="s">
        <v>11725</v>
      </c>
      <c r="I552" s="22">
        <v>1432872</v>
      </c>
      <c r="J552" s="25">
        <f t="shared" si="27"/>
        <v>8.0000167495770727E-2</v>
      </c>
      <c r="K552" s="22">
        <v>114630</v>
      </c>
      <c r="L552" s="22">
        <v>1547502</v>
      </c>
      <c r="M552">
        <f>+VLOOKUP(C552,'Thanh toán '!M$6:N$1223,2,0)</f>
        <v>1547502</v>
      </c>
      <c r="N552" s="38">
        <f t="shared" si="26"/>
        <v>0</v>
      </c>
    </row>
    <row r="553" spans="1:14" hidden="1" x14ac:dyDescent="0.3">
      <c r="A553" s="18">
        <v>2022</v>
      </c>
      <c r="B553" s="19" t="s">
        <v>12597</v>
      </c>
      <c r="C553" s="19">
        <f t="shared" si="25"/>
        <v>54480</v>
      </c>
      <c r="D553" s="19" t="s">
        <v>11736</v>
      </c>
      <c r="E553" s="24" t="s">
        <v>12580</v>
      </c>
      <c r="F553" s="21" t="s">
        <v>11799</v>
      </c>
      <c r="G553" s="23"/>
      <c r="H553" s="19" t="s">
        <v>11725</v>
      </c>
      <c r="I553" s="22">
        <v>553467</v>
      </c>
      <c r="J553" s="25">
        <f t="shared" si="27"/>
        <v>7.9999349554715993E-2</v>
      </c>
      <c r="K553" s="22">
        <v>44277</v>
      </c>
      <c r="L553" s="22">
        <v>597744</v>
      </c>
      <c r="M553">
        <f>+VLOOKUP(C553,'Thanh toán '!M$6:N$1223,2,0)</f>
        <v>597744</v>
      </c>
      <c r="N553" s="38">
        <f t="shared" si="26"/>
        <v>0</v>
      </c>
    </row>
    <row r="554" spans="1:14" hidden="1" x14ac:dyDescent="0.3">
      <c r="A554" s="18">
        <v>2022</v>
      </c>
      <c r="B554" s="19" t="s">
        <v>12598</v>
      </c>
      <c r="C554" s="19">
        <f t="shared" si="25"/>
        <v>54481</v>
      </c>
      <c r="D554" s="19" t="s">
        <v>11736</v>
      </c>
      <c r="E554" s="24" t="s">
        <v>12580</v>
      </c>
      <c r="F554" s="21" t="s">
        <v>11799</v>
      </c>
      <c r="G554" s="23"/>
      <c r="H554" s="19" t="s">
        <v>11725</v>
      </c>
      <c r="I554" s="22">
        <v>1061211</v>
      </c>
      <c r="J554" s="25">
        <f t="shared" si="27"/>
        <v>8.0000113078360482E-2</v>
      </c>
      <c r="K554" s="22">
        <v>84897</v>
      </c>
      <c r="L554" s="22">
        <v>1146108</v>
      </c>
      <c r="M554">
        <f>+VLOOKUP(C554,'Thanh toán '!M$6:N$1223,2,0)</f>
        <v>1146108</v>
      </c>
      <c r="N554" s="38">
        <f t="shared" si="26"/>
        <v>0</v>
      </c>
    </row>
    <row r="555" spans="1:14" hidden="1" x14ac:dyDescent="0.3">
      <c r="A555" s="18">
        <v>2022</v>
      </c>
      <c r="B555" s="19" t="s">
        <v>12599</v>
      </c>
      <c r="C555" s="19">
        <f t="shared" si="25"/>
        <v>54483</v>
      </c>
      <c r="D555" s="19" t="s">
        <v>11736</v>
      </c>
      <c r="E555" s="24" t="s">
        <v>12580</v>
      </c>
      <c r="F555" s="21" t="s">
        <v>11838</v>
      </c>
      <c r="G555" s="23"/>
      <c r="H555" s="19" t="s">
        <v>11839</v>
      </c>
      <c r="I555" s="22">
        <v>1102500</v>
      </c>
      <c r="J555" s="25">
        <f t="shared" si="27"/>
        <v>0.08</v>
      </c>
      <c r="K555" s="22">
        <v>88200</v>
      </c>
      <c r="L555" s="22">
        <v>1190700</v>
      </c>
      <c r="M555">
        <f>+VLOOKUP(C555,'Thanh toán '!M$6:N$1223,2,0)</f>
        <v>1190700</v>
      </c>
      <c r="N555" s="38">
        <f t="shared" si="26"/>
        <v>0</v>
      </c>
    </row>
    <row r="556" spans="1:14" hidden="1" x14ac:dyDescent="0.3">
      <c r="A556" s="18">
        <v>2022</v>
      </c>
      <c r="B556" s="19" t="s">
        <v>12600</v>
      </c>
      <c r="C556" s="19">
        <f t="shared" si="25"/>
        <v>54484</v>
      </c>
      <c r="D556" s="19" t="s">
        <v>11736</v>
      </c>
      <c r="E556" s="24" t="s">
        <v>12580</v>
      </c>
      <c r="F556" s="21" t="s">
        <v>11838</v>
      </c>
      <c r="G556" s="23"/>
      <c r="H556" s="19" t="s">
        <v>11839</v>
      </c>
      <c r="I556" s="22">
        <v>1836482</v>
      </c>
      <c r="J556" s="25">
        <f t="shared" si="27"/>
        <v>8.000023958851761E-2</v>
      </c>
      <c r="K556" s="22">
        <v>146919</v>
      </c>
      <c r="L556" s="22">
        <v>1983401</v>
      </c>
      <c r="M556">
        <f>+VLOOKUP(C556,'Thanh toán '!M$6:N$1223,2,0)</f>
        <v>1983401</v>
      </c>
      <c r="N556" s="38">
        <f t="shared" si="26"/>
        <v>0</v>
      </c>
    </row>
    <row r="557" spans="1:14" hidden="1" x14ac:dyDescent="0.3">
      <c r="A557" s="18">
        <v>2022</v>
      </c>
      <c r="B557" s="19" t="s">
        <v>12601</v>
      </c>
      <c r="C557" s="19">
        <f t="shared" si="25"/>
        <v>54486</v>
      </c>
      <c r="D557" s="19" t="s">
        <v>11736</v>
      </c>
      <c r="E557" s="24" t="s">
        <v>12580</v>
      </c>
      <c r="F557" s="21" t="s">
        <v>11799</v>
      </c>
      <c r="G557" s="23"/>
      <c r="H557" s="19" t="s">
        <v>11725</v>
      </c>
      <c r="I557" s="22">
        <v>806200</v>
      </c>
      <c r="J557" s="25">
        <f t="shared" si="27"/>
        <v>0.08</v>
      </c>
      <c r="K557" s="22">
        <v>64496</v>
      </c>
      <c r="L557" s="22">
        <v>870696</v>
      </c>
      <c r="M557">
        <f>+VLOOKUP(C557,'Thanh toán '!M$6:N$1223,2,0)</f>
        <v>870696</v>
      </c>
      <c r="N557" s="38">
        <f t="shared" si="26"/>
        <v>0</v>
      </c>
    </row>
    <row r="558" spans="1:14" hidden="1" x14ac:dyDescent="0.3">
      <c r="A558" s="18">
        <v>2022</v>
      </c>
      <c r="B558" s="19" t="s">
        <v>12602</v>
      </c>
      <c r="C558" s="19">
        <f t="shared" si="25"/>
        <v>54488</v>
      </c>
      <c r="D558" s="19" t="s">
        <v>11736</v>
      </c>
      <c r="E558" s="24" t="s">
        <v>12580</v>
      </c>
      <c r="F558" s="21" t="s">
        <v>11799</v>
      </c>
      <c r="G558" s="23"/>
      <c r="H558" s="19" t="s">
        <v>11725</v>
      </c>
      <c r="I558" s="22">
        <v>928504</v>
      </c>
      <c r="J558" s="25">
        <f t="shared" si="27"/>
        <v>7.9999655359589195E-2</v>
      </c>
      <c r="K558" s="22">
        <v>74280</v>
      </c>
      <c r="L558" s="22">
        <v>1002784</v>
      </c>
      <c r="M558">
        <f>+VLOOKUP(C558,'Thanh toán '!M$6:N$1223,2,0)</f>
        <v>1002784</v>
      </c>
      <c r="N558" s="38">
        <f t="shared" si="26"/>
        <v>0</v>
      </c>
    </row>
    <row r="559" spans="1:14" hidden="1" x14ac:dyDescent="0.3">
      <c r="A559" s="18">
        <v>2022</v>
      </c>
      <c r="B559" s="19" t="s">
        <v>12603</v>
      </c>
      <c r="C559" s="19">
        <f t="shared" si="25"/>
        <v>54489</v>
      </c>
      <c r="D559" s="19" t="s">
        <v>11736</v>
      </c>
      <c r="E559" s="24" t="s">
        <v>12580</v>
      </c>
      <c r="F559" s="21" t="s">
        <v>11799</v>
      </c>
      <c r="G559" s="23"/>
      <c r="H559" s="19" t="s">
        <v>11725</v>
      </c>
      <c r="I559" s="22">
        <v>1345289</v>
      </c>
      <c r="J559" s="25">
        <f t="shared" si="27"/>
        <v>7.999991079983558E-2</v>
      </c>
      <c r="K559" s="22">
        <v>107623</v>
      </c>
      <c r="L559" s="22">
        <v>1452912</v>
      </c>
      <c r="M559">
        <f>+VLOOKUP(C559,'Thanh toán '!M$6:N$1223,2,0)</f>
        <v>1452912</v>
      </c>
      <c r="N559" s="38">
        <f t="shared" si="26"/>
        <v>0</v>
      </c>
    </row>
    <row r="560" spans="1:14" hidden="1" x14ac:dyDescent="0.3">
      <c r="A560" s="18">
        <v>2022</v>
      </c>
      <c r="B560" s="19" t="s">
        <v>12604</v>
      </c>
      <c r="C560" s="19">
        <f t="shared" si="25"/>
        <v>54490</v>
      </c>
      <c r="D560" s="19" t="s">
        <v>11736</v>
      </c>
      <c r="E560" s="24" t="s">
        <v>12580</v>
      </c>
      <c r="F560" s="21" t="s">
        <v>11799</v>
      </c>
      <c r="G560" s="23"/>
      <c r="H560" s="19" t="s">
        <v>11725</v>
      </c>
      <c r="I560" s="22">
        <v>1411624</v>
      </c>
      <c r="J560" s="25">
        <f t="shared" si="27"/>
        <v>8.0000056672315009E-2</v>
      </c>
      <c r="K560" s="22">
        <v>112930</v>
      </c>
      <c r="L560" s="22">
        <v>1524554</v>
      </c>
      <c r="M560">
        <f>+VLOOKUP(C560,'Thanh toán '!M$6:N$1223,2,0)</f>
        <v>1524554</v>
      </c>
      <c r="N560" s="38">
        <f t="shared" si="26"/>
        <v>0</v>
      </c>
    </row>
    <row r="561" spans="1:14" hidden="1" x14ac:dyDescent="0.3">
      <c r="A561" s="18">
        <v>2022</v>
      </c>
      <c r="B561" s="19" t="s">
        <v>12605</v>
      </c>
      <c r="C561" s="19">
        <f t="shared" si="25"/>
        <v>54493</v>
      </c>
      <c r="D561" s="19" t="s">
        <v>11736</v>
      </c>
      <c r="E561" s="24" t="s">
        <v>12580</v>
      </c>
      <c r="F561" s="21" t="s">
        <v>11799</v>
      </c>
      <c r="G561" s="23"/>
      <c r="H561" s="19" t="s">
        <v>11725</v>
      </c>
      <c r="I561" s="22">
        <v>1560724</v>
      </c>
      <c r="J561" s="25">
        <f t="shared" si="27"/>
        <v>8.0000051258262192E-2</v>
      </c>
      <c r="K561" s="22">
        <v>124858</v>
      </c>
      <c r="L561" s="22">
        <v>1685582</v>
      </c>
      <c r="M561">
        <f>+VLOOKUP(C561,'Thanh toán '!M$6:N$1223,2,0)</f>
        <v>1685582</v>
      </c>
      <c r="N561" s="38">
        <f t="shared" si="26"/>
        <v>0</v>
      </c>
    </row>
    <row r="562" spans="1:14" hidden="1" x14ac:dyDescent="0.3">
      <c r="A562" s="18">
        <v>2022</v>
      </c>
      <c r="B562" s="19" t="s">
        <v>12606</v>
      </c>
      <c r="C562" s="19">
        <f t="shared" si="25"/>
        <v>54494</v>
      </c>
      <c r="D562" s="19" t="s">
        <v>11736</v>
      </c>
      <c r="E562" s="24" t="s">
        <v>12580</v>
      </c>
      <c r="F562" s="21" t="s">
        <v>11799</v>
      </c>
      <c r="G562" s="23"/>
      <c r="H562" s="19" t="s">
        <v>11725</v>
      </c>
      <c r="I562" s="22">
        <v>1987947</v>
      </c>
      <c r="J562" s="25">
        <f t="shared" si="27"/>
        <v>8.0000120727564669E-2</v>
      </c>
      <c r="K562" s="22">
        <v>159036</v>
      </c>
      <c r="L562" s="22">
        <v>2146983</v>
      </c>
      <c r="M562">
        <f>+VLOOKUP(C562,'Thanh toán '!M$6:N$1223,2,0)</f>
        <v>2146983</v>
      </c>
      <c r="N562" s="38">
        <f t="shared" si="26"/>
        <v>0</v>
      </c>
    </row>
    <row r="563" spans="1:14" hidden="1" x14ac:dyDescent="0.3">
      <c r="A563" s="18">
        <v>2022</v>
      </c>
      <c r="B563" s="19" t="s">
        <v>12607</v>
      </c>
      <c r="C563" s="19">
        <f t="shared" si="25"/>
        <v>54496</v>
      </c>
      <c r="D563" s="19" t="s">
        <v>11736</v>
      </c>
      <c r="E563" s="24" t="s">
        <v>12580</v>
      </c>
      <c r="F563" s="21" t="s">
        <v>11799</v>
      </c>
      <c r="G563" s="23"/>
      <c r="H563" s="19" t="s">
        <v>11725</v>
      </c>
      <c r="I563" s="22">
        <v>608971</v>
      </c>
      <c r="J563" s="25">
        <f t="shared" si="27"/>
        <v>8.0000525476582623E-2</v>
      </c>
      <c r="K563" s="22">
        <v>48718</v>
      </c>
      <c r="L563" s="22">
        <v>657689</v>
      </c>
      <c r="M563">
        <f>+VLOOKUP(C563,'Thanh toán '!M$6:N$1223,2,0)</f>
        <v>657689</v>
      </c>
      <c r="N563" s="38">
        <f t="shared" si="26"/>
        <v>0</v>
      </c>
    </row>
    <row r="564" spans="1:14" hidden="1" x14ac:dyDescent="0.3">
      <c r="A564" s="18">
        <v>2022</v>
      </c>
      <c r="B564" s="19" t="s">
        <v>12608</v>
      </c>
      <c r="C564" s="19">
        <f t="shared" si="25"/>
        <v>54497</v>
      </c>
      <c r="D564" s="19" t="s">
        <v>11736</v>
      </c>
      <c r="E564" s="24" t="s">
        <v>12580</v>
      </c>
      <c r="F564" s="21" t="s">
        <v>11799</v>
      </c>
      <c r="G564" s="23"/>
      <c r="H564" s="19" t="s">
        <v>11725</v>
      </c>
      <c r="I564" s="22">
        <v>250910</v>
      </c>
      <c r="J564" s="25">
        <f t="shared" si="27"/>
        <v>8.0000797098561241E-2</v>
      </c>
      <c r="K564" s="22">
        <v>20073</v>
      </c>
      <c r="L564" s="22">
        <v>270983</v>
      </c>
      <c r="M564">
        <f>+VLOOKUP(C564,'Thanh toán '!M$6:N$1223,2,0)</f>
        <v>270983</v>
      </c>
      <c r="N564" s="38">
        <f t="shared" si="26"/>
        <v>0</v>
      </c>
    </row>
    <row r="565" spans="1:14" hidden="1" x14ac:dyDescent="0.3">
      <c r="A565" s="18">
        <v>2022</v>
      </c>
      <c r="B565" s="19" t="s">
        <v>12609</v>
      </c>
      <c r="C565" s="19">
        <f t="shared" si="25"/>
        <v>54499</v>
      </c>
      <c r="D565" s="19" t="s">
        <v>11736</v>
      </c>
      <c r="E565" s="24" t="s">
        <v>12580</v>
      </c>
      <c r="F565" s="21" t="s">
        <v>11799</v>
      </c>
      <c r="G565" s="23"/>
      <c r="H565" s="19" t="s">
        <v>11725</v>
      </c>
      <c r="I565" s="22">
        <v>591543</v>
      </c>
      <c r="J565" s="25">
        <f t="shared" si="27"/>
        <v>7.9999256182559847E-2</v>
      </c>
      <c r="K565" s="22">
        <v>47323</v>
      </c>
      <c r="L565" s="22">
        <v>638866</v>
      </c>
      <c r="M565">
        <f>+VLOOKUP(C565,'Thanh toán '!M$6:N$1223,2,0)</f>
        <v>638866</v>
      </c>
      <c r="N565" s="38">
        <f t="shared" si="26"/>
        <v>0</v>
      </c>
    </row>
    <row r="566" spans="1:14" hidden="1" x14ac:dyDescent="0.3">
      <c r="A566" s="18">
        <v>2022</v>
      </c>
      <c r="B566" s="19" t="s">
        <v>12610</v>
      </c>
      <c r="C566" s="19">
        <f t="shared" si="25"/>
        <v>54500</v>
      </c>
      <c r="D566" s="19" t="s">
        <v>11736</v>
      </c>
      <c r="E566" s="24" t="s">
        <v>12580</v>
      </c>
      <c r="F566" s="21" t="s">
        <v>11799</v>
      </c>
      <c r="G566" s="23"/>
      <c r="H566" s="19" t="s">
        <v>11725</v>
      </c>
      <c r="I566" s="22">
        <v>839130</v>
      </c>
      <c r="J566" s="25">
        <f t="shared" si="27"/>
        <v>7.9999523315815196E-2</v>
      </c>
      <c r="K566" s="22">
        <v>67130</v>
      </c>
      <c r="L566" s="22">
        <v>906260</v>
      </c>
      <c r="M566">
        <f>+VLOOKUP(C566,'Thanh toán '!M$6:N$1223,2,0)</f>
        <v>906260</v>
      </c>
      <c r="N566" s="38">
        <f t="shared" si="26"/>
        <v>0</v>
      </c>
    </row>
    <row r="567" spans="1:14" hidden="1" x14ac:dyDescent="0.3">
      <c r="A567" s="18">
        <v>2022</v>
      </c>
      <c r="B567" s="19" t="s">
        <v>12611</v>
      </c>
      <c r="C567" s="19">
        <f t="shared" si="25"/>
        <v>54502</v>
      </c>
      <c r="D567" s="19" t="s">
        <v>11736</v>
      </c>
      <c r="E567" s="24" t="s">
        <v>12580</v>
      </c>
      <c r="F567" s="21" t="s">
        <v>11799</v>
      </c>
      <c r="G567" s="23"/>
      <c r="H567" s="19" t="s">
        <v>11725</v>
      </c>
      <c r="I567" s="22">
        <v>2151887</v>
      </c>
      <c r="J567" s="25">
        <f t="shared" si="27"/>
        <v>8.0000018588336649E-2</v>
      </c>
      <c r="K567" s="22">
        <v>172151</v>
      </c>
      <c r="L567" s="22">
        <v>2324038</v>
      </c>
      <c r="M567">
        <f>+VLOOKUP(C567,'Thanh toán '!M$6:N$1223,2,0)</f>
        <v>2324038</v>
      </c>
      <c r="N567" s="38">
        <f t="shared" si="26"/>
        <v>0</v>
      </c>
    </row>
    <row r="568" spans="1:14" hidden="1" x14ac:dyDescent="0.3">
      <c r="A568" s="18">
        <v>2022</v>
      </c>
      <c r="B568" s="19" t="s">
        <v>12612</v>
      </c>
      <c r="C568" s="19">
        <f t="shared" si="25"/>
        <v>54504</v>
      </c>
      <c r="D568" s="19" t="s">
        <v>11736</v>
      </c>
      <c r="E568" s="24" t="s">
        <v>12580</v>
      </c>
      <c r="F568" s="21" t="s">
        <v>11799</v>
      </c>
      <c r="G568" s="23"/>
      <c r="H568" s="19" t="s">
        <v>11725</v>
      </c>
      <c r="I568" s="22">
        <v>747832</v>
      </c>
      <c r="J568" s="25">
        <f t="shared" si="27"/>
        <v>8.0000588367440811E-2</v>
      </c>
      <c r="K568" s="22">
        <v>59827</v>
      </c>
      <c r="L568" s="22">
        <v>807659</v>
      </c>
      <c r="M568">
        <f>+VLOOKUP(C568,'Thanh toán '!M$6:N$1223,2,0)</f>
        <v>807659</v>
      </c>
      <c r="N568" s="38">
        <f t="shared" si="26"/>
        <v>0</v>
      </c>
    </row>
    <row r="569" spans="1:14" hidden="1" x14ac:dyDescent="0.3">
      <c r="A569" s="18">
        <v>2022</v>
      </c>
      <c r="B569" s="19" t="s">
        <v>12613</v>
      </c>
      <c r="C569" s="19">
        <f t="shared" si="25"/>
        <v>54525</v>
      </c>
      <c r="D569" s="19" t="s">
        <v>11736</v>
      </c>
      <c r="E569" s="24" t="s">
        <v>12580</v>
      </c>
      <c r="F569" s="21" t="s">
        <v>12167</v>
      </c>
      <c r="G569" s="23"/>
      <c r="H569" s="19" t="s">
        <v>12168</v>
      </c>
      <c r="I569" s="22">
        <v>2095800</v>
      </c>
      <c r="J569" s="25">
        <f t="shared" si="27"/>
        <v>0.08</v>
      </c>
      <c r="K569" s="22">
        <v>167664</v>
      </c>
      <c r="L569" s="22">
        <v>2263464</v>
      </c>
      <c r="M569">
        <f>+VLOOKUP(C569,'Thanh toán '!M$6:N$1223,2,0)</f>
        <v>2263464</v>
      </c>
      <c r="N569" s="38">
        <f t="shared" si="26"/>
        <v>0</v>
      </c>
    </row>
    <row r="570" spans="1:14" hidden="1" x14ac:dyDescent="0.3">
      <c r="A570" s="18">
        <v>2022</v>
      </c>
      <c r="B570" s="19" t="s">
        <v>12614</v>
      </c>
      <c r="C570" s="19">
        <f t="shared" si="25"/>
        <v>54526</v>
      </c>
      <c r="D570" s="19" t="s">
        <v>11736</v>
      </c>
      <c r="E570" s="24" t="s">
        <v>12580</v>
      </c>
      <c r="F570" s="21" t="s">
        <v>12615</v>
      </c>
      <c r="G570" s="23"/>
      <c r="H570" s="19" t="s">
        <v>12616</v>
      </c>
      <c r="I570" s="22">
        <v>2163000</v>
      </c>
      <c r="J570" s="25">
        <f t="shared" si="27"/>
        <v>0.08</v>
      </c>
      <c r="K570" s="22">
        <v>173040</v>
      </c>
      <c r="L570" s="22">
        <v>2336040</v>
      </c>
      <c r="M570">
        <f>+VLOOKUP(C570,'Thanh toán '!M$6:N$1223,2,0)</f>
        <v>2336040</v>
      </c>
      <c r="N570" s="38">
        <f t="shared" si="26"/>
        <v>0</v>
      </c>
    </row>
    <row r="571" spans="1:14" hidden="1" x14ac:dyDescent="0.3">
      <c r="A571" s="18">
        <v>2022</v>
      </c>
      <c r="B571" s="19" t="s">
        <v>12617</v>
      </c>
      <c r="C571" s="19">
        <f t="shared" si="25"/>
        <v>54527</v>
      </c>
      <c r="D571" s="19" t="s">
        <v>11736</v>
      </c>
      <c r="E571" s="24" t="s">
        <v>12580</v>
      </c>
      <c r="F571" s="21" t="s">
        <v>12618</v>
      </c>
      <c r="G571" s="23"/>
      <c r="H571" s="19" t="s">
        <v>12619</v>
      </c>
      <c r="I571" s="22">
        <v>2163000</v>
      </c>
      <c r="J571" s="25">
        <f t="shared" si="27"/>
        <v>0.08</v>
      </c>
      <c r="K571" s="22">
        <v>173040</v>
      </c>
      <c r="L571" s="22">
        <v>2336040</v>
      </c>
      <c r="M571">
        <f>+VLOOKUP(C571,'Thanh toán '!M$6:N$1223,2,0)</f>
        <v>2336040</v>
      </c>
      <c r="N571" s="38">
        <f t="shared" si="26"/>
        <v>0</v>
      </c>
    </row>
    <row r="572" spans="1:14" hidden="1" x14ac:dyDescent="0.3">
      <c r="A572" s="18">
        <v>2022</v>
      </c>
      <c r="B572" s="19" t="s">
        <v>12620</v>
      </c>
      <c r="C572" s="19">
        <f t="shared" si="25"/>
        <v>54528</v>
      </c>
      <c r="D572" s="19" t="s">
        <v>11736</v>
      </c>
      <c r="E572" s="24" t="s">
        <v>12580</v>
      </c>
      <c r="F572" s="21" t="s">
        <v>12621</v>
      </c>
      <c r="G572" s="23"/>
      <c r="H572" s="19" t="s">
        <v>12622</v>
      </c>
      <c r="I572" s="22">
        <v>2163000</v>
      </c>
      <c r="J572" s="25">
        <f t="shared" si="27"/>
        <v>0.08</v>
      </c>
      <c r="K572" s="22">
        <v>173040</v>
      </c>
      <c r="L572" s="22">
        <v>2336040</v>
      </c>
      <c r="M572">
        <f>+VLOOKUP(C572,'Thanh toán '!M$6:N$1223,2,0)</f>
        <v>2336040</v>
      </c>
      <c r="N572" s="38">
        <f t="shared" si="26"/>
        <v>0</v>
      </c>
    </row>
    <row r="573" spans="1:14" hidden="1" x14ac:dyDescent="0.3">
      <c r="A573" s="18">
        <v>2022</v>
      </c>
      <c r="B573" s="19" t="s">
        <v>12623</v>
      </c>
      <c r="C573" s="19">
        <f t="shared" si="25"/>
        <v>54529</v>
      </c>
      <c r="D573" s="19" t="s">
        <v>11736</v>
      </c>
      <c r="E573" s="24" t="s">
        <v>12580</v>
      </c>
      <c r="F573" s="21" t="s">
        <v>12624</v>
      </c>
      <c r="G573" s="23"/>
      <c r="H573" s="19" t="s">
        <v>12625</v>
      </c>
      <c r="I573" s="22">
        <v>2163000</v>
      </c>
      <c r="J573" s="25">
        <f t="shared" si="27"/>
        <v>0.08</v>
      </c>
      <c r="K573" s="22">
        <v>173040</v>
      </c>
      <c r="L573" s="22">
        <v>2336040</v>
      </c>
      <c r="M573">
        <f>+VLOOKUP(C573,'Thanh toán '!M$6:N$1223,2,0)</f>
        <v>2336040</v>
      </c>
      <c r="N573" s="38">
        <f t="shared" si="26"/>
        <v>0</v>
      </c>
    </row>
    <row r="574" spans="1:14" hidden="1" x14ac:dyDescent="0.3">
      <c r="A574" s="18">
        <v>2022</v>
      </c>
      <c r="B574" s="19" t="s">
        <v>12626</v>
      </c>
      <c r="C574" s="19">
        <f t="shared" si="25"/>
        <v>54530</v>
      </c>
      <c r="D574" s="19" t="s">
        <v>11736</v>
      </c>
      <c r="E574" s="24" t="s">
        <v>12580</v>
      </c>
      <c r="F574" s="21" t="s">
        <v>12627</v>
      </c>
      <c r="G574" s="23"/>
      <c r="H574" s="19" t="s">
        <v>12628</v>
      </c>
      <c r="I574" s="22">
        <v>2163000</v>
      </c>
      <c r="J574" s="25">
        <f t="shared" si="27"/>
        <v>0.08</v>
      </c>
      <c r="K574" s="22">
        <v>173040</v>
      </c>
      <c r="L574" s="22">
        <v>2336040</v>
      </c>
      <c r="M574">
        <f>+VLOOKUP(C574,'Thanh toán '!M$6:N$1223,2,0)</f>
        <v>2336040</v>
      </c>
      <c r="N574" s="38">
        <f t="shared" si="26"/>
        <v>0</v>
      </c>
    </row>
    <row r="575" spans="1:14" hidden="1" x14ac:dyDescent="0.3">
      <c r="A575" s="18">
        <v>2022</v>
      </c>
      <c r="B575" s="19" t="s">
        <v>12629</v>
      </c>
      <c r="C575" s="19">
        <f t="shared" si="25"/>
        <v>54531</v>
      </c>
      <c r="D575" s="19" t="s">
        <v>11736</v>
      </c>
      <c r="E575" s="24" t="s">
        <v>12580</v>
      </c>
      <c r="F575" s="21" t="s">
        <v>12182</v>
      </c>
      <c r="G575" s="23"/>
      <c r="H575" s="19" t="s">
        <v>12183</v>
      </c>
      <c r="I575" s="22">
        <v>5386500</v>
      </c>
      <c r="J575" s="25">
        <f t="shared" si="27"/>
        <v>0.08</v>
      </c>
      <c r="K575" s="22">
        <v>430920</v>
      </c>
      <c r="L575" s="22">
        <v>5817420</v>
      </c>
      <c r="M575">
        <f>+VLOOKUP(C575,'Thanh toán '!M$6:N$1223,2,0)</f>
        <v>5817420</v>
      </c>
      <c r="N575" s="38">
        <f t="shared" si="26"/>
        <v>0</v>
      </c>
    </row>
    <row r="576" spans="1:14" hidden="1" x14ac:dyDescent="0.3">
      <c r="A576" s="18">
        <v>2022</v>
      </c>
      <c r="B576" s="19" t="s">
        <v>12630</v>
      </c>
      <c r="C576" s="19">
        <f t="shared" si="25"/>
        <v>54532</v>
      </c>
      <c r="D576" s="19" t="s">
        <v>11736</v>
      </c>
      <c r="E576" s="24" t="s">
        <v>12580</v>
      </c>
      <c r="F576" s="21" t="s">
        <v>12182</v>
      </c>
      <c r="G576" s="23"/>
      <c r="H576" s="19" t="s">
        <v>12183</v>
      </c>
      <c r="I576" s="22">
        <v>5804000</v>
      </c>
      <c r="J576" s="25">
        <f t="shared" si="27"/>
        <v>0.08</v>
      </c>
      <c r="K576" s="22">
        <v>464320</v>
      </c>
      <c r="L576" s="22">
        <v>6268320</v>
      </c>
      <c r="M576">
        <f>+VLOOKUP(C576,'Thanh toán '!M$6:N$1223,2,0)</f>
        <v>6268320</v>
      </c>
      <c r="N576" s="38">
        <f t="shared" si="26"/>
        <v>0</v>
      </c>
    </row>
    <row r="577" spans="1:14" hidden="1" x14ac:dyDescent="0.3">
      <c r="A577" s="18">
        <v>2022</v>
      </c>
      <c r="B577" s="19" t="s">
        <v>12631</v>
      </c>
      <c r="C577" s="19">
        <f t="shared" si="25"/>
        <v>54533</v>
      </c>
      <c r="D577" s="19" t="s">
        <v>11736</v>
      </c>
      <c r="E577" s="24" t="s">
        <v>12580</v>
      </c>
      <c r="F577" s="21" t="s">
        <v>12179</v>
      </c>
      <c r="G577" s="23"/>
      <c r="H577" s="19" t="s">
        <v>12180</v>
      </c>
      <c r="I577" s="22">
        <v>6489000</v>
      </c>
      <c r="J577" s="25">
        <f t="shared" si="27"/>
        <v>0.08</v>
      </c>
      <c r="K577" s="22">
        <v>519120</v>
      </c>
      <c r="L577" s="22">
        <v>7008120</v>
      </c>
      <c r="M577">
        <f>+VLOOKUP(C577,'Thanh toán '!M$6:N$1223,2,0)</f>
        <v>7008120</v>
      </c>
      <c r="N577" s="38">
        <f t="shared" si="26"/>
        <v>0</v>
      </c>
    </row>
    <row r="578" spans="1:14" hidden="1" x14ac:dyDescent="0.3">
      <c r="A578" s="18">
        <v>2022</v>
      </c>
      <c r="B578" s="19" t="s">
        <v>12632</v>
      </c>
      <c r="C578" s="19">
        <f t="shared" ref="C578:C641" si="28">+B578*1</f>
        <v>54534</v>
      </c>
      <c r="D578" s="19" t="s">
        <v>11736</v>
      </c>
      <c r="E578" s="24" t="s">
        <v>12580</v>
      </c>
      <c r="F578" s="21" t="s">
        <v>12179</v>
      </c>
      <c r="G578" s="23"/>
      <c r="H578" s="19" t="s">
        <v>12180</v>
      </c>
      <c r="I578" s="22">
        <v>9797720</v>
      </c>
      <c r="J578" s="25">
        <f t="shared" si="27"/>
        <v>8.0000040825824778E-2</v>
      </c>
      <c r="K578" s="22">
        <v>783818</v>
      </c>
      <c r="L578" s="22">
        <v>10581538</v>
      </c>
      <c r="M578">
        <f>+VLOOKUP(C578,'Thanh toán '!M$6:N$1223,2,0)</f>
        <v>10581538</v>
      </c>
      <c r="N578" s="38">
        <f t="shared" ref="N578:N641" si="29">+M578-L578</f>
        <v>0</v>
      </c>
    </row>
    <row r="579" spans="1:14" hidden="1" x14ac:dyDescent="0.3">
      <c r="A579" s="18">
        <v>2022</v>
      </c>
      <c r="B579" s="19" t="s">
        <v>12633</v>
      </c>
      <c r="C579" s="19">
        <f t="shared" si="28"/>
        <v>54537</v>
      </c>
      <c r="D579" s="19" t="s">
        <v>11736</v>
      </c>
      <c r="E579" s="24" t="s">
        <v>12580</v>
      </c>
      <c r="F579" s="21" t="s">
        <v>12173</v>
      </c>
      <c r="G579" s="23"/>
      <c r="H579" s="19" t="s">
        <v>12174</v>
      </c>
      <c r="I579" s="22">
        <v>2142000</v>
      </c>
      <c r="J579" s="25">
        <f t="shared" si="27"/>
        <v>0.08</v>
      </c>
      <c r="K579" s="22">
        <v>171360</v>
      </c>
      <c r="L579" s="22">
        <v>2313360</v>
      </c>
      <c r="M579">
        <f>+VLOOKUP(C579,'Thanh toán '!M$6:N$1223,2,0)</f>
        <v>2313360</v>
      </c>
      <c r="N579" s="38">
        <f t="shared" si="29"/>
        <v>0</v>
      </c>
    </row>
    <row r="580" spans="1:14" hidden="1" x14ac:dyDescent="0.3">
      <c r="A580" s="18">
        <v>2022</v>
      </c>
      <c r="B580" s="19" t="s">
        <v>12634</v>
      </c>
      <c r="C580" s="19">
        <f t="shared" si="28"/>
        <v>54538</v>
      </c>
      <c r="D580" s="19" t="s">
        <v>11736</v>
      </c>
      <c r="E580" s="24" t="s">
        <v>12580</v>
      </c>
      <c r="F580" s="21" t="s">
        <v>12173</v>
      </c>
      <c r="G580" s="23"/>
      <c r="H580" s="19" t="s">
        <v>12174</v>
      </c>
      <c r="I580" s="22">
        <v>9367010</v>
      </c>
      <c r="J580" s="25">
        <f t="shared" si="27"/>
        <v>8.0000021351530531E-2</v>
      </c>
      <c r="K580" s="22">
        <v>749361</v>
      </c>
      <c r="L580" s="22">
        <v>10116371</v>
      </c>
      <c r="M580">
        <f>+VLOOKUP(C580,'Thanh toán '!M$6:N$1223,2,0)</f>
        <v>10116371</v>
      </c>
      <c r="N580" s="38">
        <f t="shared" si="29"/>
        <v>0</v>
      </c>
    </row>
    <row r="581" spans="1:14" hidden="1" x14ac:dyDescent="0.3">
      <c r="A581" s="18">
        <v>2022</v>
      </c>
      <c r="B581" s="19" t="s">
        <v>12635</v>
      </c>
      <c r="C581" s="19">
        <f t="shared" si="28"/>
        <v>54539</v>
      </c>
      <c r="D581" s="19" t="s">
        <v>11736</v>
      </c>
      <c r="E581" s="24" t="s">
        <v>12580</v>
      </c>
      <c r="F581" s="21" t="s">
        <v>12176</v>
      </c>
      <c r="G581" s="23"/>
      <c r="H581" s="19" t="s">
        <v>12177</v>
      </c>
      <c r="I581" s="22">
        <v>1924970</v>
      </c>
      <c r="J581" s="25">
        <f t="shared" si="27"/>
        <v>8.0000207795446157E-2</v>
      </c>
      <c r="K581" s="22">
        <v>153998</v>
      </c>
      <c r="L581" s="22">
        <v>2078968</v>
      </c>
      <c r="M581">
        <f>+VLOOKUP(C581,'Thanh toán '!M$6:N$1223,2,0)</f>
        <v>2078968</v>
      </c>
      <c r="N581" s="38">
        <f t="shared" si="29"/>
        <v>0</v>
      </c>
    </row>
    <row r="582" spans="1:14" hidden="1" x14ac:dyDescent="0.3">
      <c r="A582" s="18">
        <v>2022</v>
      </c>
      <c r="B582" s="19" t="s">
        <v>12636</v>
      </c>
      <c r="C582" s="19">
        <f t="shared" si="28"/>
        <v>54540</v>
      </c>
      <c r="D582" s="19" t="s">
        <v>11736</v>
      </c>
      <c r="E582" s="24" t="s">
        <v>12580</v>
      </c>
      <c r="F582" s="21" t="s">
        <v>12185</v>
      </c>
      <c r="G582" s="23"/>
      <c r="H582" s="19" t="s">
        <v>12186</v>
      </c>
      <c r="I582" s="22">
        <v>2163000</v>
      </c>
      <c r="J582" s="25">
        <f t="shared" si="27"/>
        <v>0.08</v>
      </c>
      <c r="K582" s="22">
        <v>173040</v>
      </c>
      <c r="L582" s="22">
        <v>2336040</v>
      </c>
      <c r="M582">
        <f>+VLOOKUP(C582,'Thanh toán '!M$6:N$1223,2,0)</f>
        <v>2336040</v>
      </c>
      <c r="N582" s="38">
        <f t="shared" si="29"/>
        <v>0</v>
      </c>
    </row>
    <row r="583" spans="1:14" hidden="1" x14ac:dyDescent="0.3">
      <c r="A583" s="18">
        <v>2022</v>
      </c>
      <c r="B583" s="19" t="s">
        <v>12637</v>
      </c>
      <c r="C583" s="19">
        <f t="shared" si="28"/>
        <v>54541</v>
      </c>
      <c r="D583" s="19" t="s">
        <v>11736</v>
      </c>
      <c r="E583" s="24" t="s">
        <v>12580</v>
      </c>
      <c r="F583" s="21" t="s">
        <v>12185</v>
      </c>
      <c r="G583" s="23"/>
      <c r="H583" s="19" t="s">
        <v>12186</v>
      </c>
      <c r="I583" s="22">
        <v>3537370</v>
      </c>
      <c r="J583" s="25">
        <f t="shared" si="27"/>
        <v>8.0000113078360482E-2</v>
      </c>
      <c r="K583" s="22">
        <v>282990</v>
      </c>
      <c r="L583" s="22">
        <v>3820360</v>
      </c>
      <c r="M583">
        <f>+VLOOKUP(C583,'Thanh toán '!M$6:N$1223,2,0)</f>
        <v>3820360</v>
      </c>
      <c r="N583" s="38">
        <f t="shared" si="29"/>
        <v>0</v>
      </c>
    </row>
    <row r="584" spans="1:14" hidden="1" x14ac:dyDescent="0.3">
      <c r="A584" s="18">
        <v>2022</v>
      </c>
      <c r="B584" s="19" t="s">
        <v>12638</v>
      </c>
      <c r="C584" s="19">
        <f t="shared" si="28"/>
        <v>54542</v>
      </c>
      <c r="D584" s="19" t="s">
        <v>11736</v>
      </c>
      <c r="E584" s="24" t="s">
        <v>12580</v>
      </c>
      <c r="F584" s="21" t="s">
        <v>12639</v>
      </c>
      <c r="G584" s="23"/>
      <c r="H584" s="19" t="s">
        <v>12640</v>
      </c>
      <c r="I584" s="22">
        <v>1081500</v>
      </c>
      <c r="J584" s="25">
        <f t="shared" ref="J584:J647" si="30">+K584/I584</f>
        <v>0.08</v>
      </c>
      <c r="K584" s="22">
        <v>86520</v>
      </c>
      <c r="L584" s="22">
        <v>1168020</v>
      </c>
      <c r="M584">
        <f>+VLOOKUP(C584,'Thanh toán '!M$6:N$1223,2,0)</f>
        <v>1168020</v>
      </c>
      <c r="N584" s="38">
        <f t="shared" si="29"/>
        <v>0</v>
      </c>
    </row>
    <row r="585" spans="1:14" hidden="1" x14ac:dyDescent="0.3">
      <c r="A585" s="18">
        <v>2022</v>
      </c>
      <c r="B585" s="19" t="s">
        <v>12641</v>
      </c>
      <c r="C585" s="19">
        <f t="shared" si="28"/>
        <v>54543</v>
      </c>
      <c r="D585" s="19" t="s">
        <v>11736</v>
      </c>
      <c r="E585" s="24" t="s">
        <v>12580</v>
      </c>
      <c r="F585" s="21" t="s">
        <v>12639</v>
      </c>
      <c r="G585" s="23"/>
      <c r="H585" s="19" t="s">
        <v>12640</v>
      </c>
      <c r="I585" s="22">
        <v>1924970</v>
      </c>
      <c r="J585" s="25">
        <f t="shared" si="30"/>
        <v>8.0000207795446157E-2</v>
      </c>
      <c r="K585" s="22">
        <v>153998</v>
      </c>
      <c r="L585" s="22">
        <v>2078968</v>
      </c>
      <c r="M585">
        <f>+VLOOKUP(C585,'Thanh toán '!M$6:N$1223,2,0)</f>
        <v>2078968</v>
      </c>
      <c r="N585" s="38">
        <f t="shared" si="29"/>
        <v>0</v>
      </c>
    </row>
    <row r="586" spans="1:14" hidden="1" x14ac:dyDescent="0.3">
      <c r="A586" s="18">
        <v>2022</v>
      </c>
      <c r="B586" s="19" t="s">
        <v>12642</v>
      </c>
      <c r="C586" s="19">
        <f t="shared" si="28"/>
        <v>54544</v>
      </c>
      <c r="D586" s="19" t="s">
        <v>11736</v>
      </c>
      <c r="E586" s="24" t="s">
        <v>12580</v>
      </c>
      <c r="F586" s="21" t="s">
        <v>12194</v>
      </c>
      <c r="G586" s="23"/>
      <c r="H586" s="19" t="s">
        <v>12195</v>
      </c>
      <c r="I586" s="22">
        <v>2440220</v>
      </c>
      <c r="J586" s="25">
        <f t="shared" si="30"/>
        <v>8.0000163919646594E-2</v>
      </c>
      <c r="K586" s="22">
        <v>195218</v>
      </c>
      <c r="L586" s="22">
        <v>2635438</v>
      </c>
      <c r="M586">
        <f>+VLOOKUP(C586,'Thanh toán '!M$6:N$1223,2,0)</f>
        <v>2635438</v>
      </c>
      <c r="N586" s="38">
        <f t="shared" si="29"/>
        <v>0</v>
      </c>
    </row>
    <row r="587" spans="1:14" hidden="1" x14ac:dyDescent="0.3">
      <c r="A587" s="18">
        <v>2022</v>
      </c>
      <c r="B587" s="19" t="s">
        <v>12643</v>
      </c>
      <c r="C587" s="19">
        <f t="shared" si="28"/>
        <v>54545</v>
      </c>
      <c r="D587" s="19" t="s">
        <v>11736</v>
      </c>
      <c r="E587" s="24" t="s">
        <v>12580</v>
      </c>
      <c r="F587" s="21" t="s">
        <v>12194</v>
      </c>
      <c r="G587" s="23"/>
      <c r="H587" s="19" t="s">
        <v>12195</v>
      </c>
      <c r="I587" s="22">
        <v>2163000</v>
      </c>
      <c r="J587" s="25">
        <f t="shared" si="30"/>
        <v>0.08</v>
      </c>
      <c r="K587" s="22">
        <v>173040</v>
      </c>
      <c r="L587" s="22">
        <v>2336040</v>
      </c>
      <c r="M587">
        <f>+VLOOKUP(C587,'Thanh toán '!M$6:N$1223,2,0)</f>
        <v>2336040</v>
      </c>
      <c r="N587" s="38">
        <f t="shared" si="29"/>
        <v>0</v>
      </c>
    </row>
    <row r="588" spans="1:14" hidden="1" x14ac:dyDescent="0.3">
      <c r="A588" s="18">
        <v>2022</v>
      </c>
      <c r="B588" s="19" t="s">
        <v>12644</v>
      </c>
      <c r="C588" s="19">
        <f t="shared" si="28"/>
        <v>54546</v>
      </c>
      <c r="D588" s="19" t="s">
        <v>11736</v>
      </c>
      <c r="E588" s="24" t="s">
        <v>12580</v>
      </c>
      <c r="F588" s="21" t="s">
        <v>12645</v>
      </c>
      <c r="G588" s="23"/>
      <c r="H588" s="19" t="s">
        <v>12646</v>
      </c>
      <c r="I588" s="22">
        <v>1081500</v>
      </c>
      <c r="J588" s="25">
        <f t="shared" si="30"/>
        <v>0.08</v>
      </c>
      <c r="K588" s="22">
        <v>86520</v>
      </c>
      <c r="L588" s="22">
        <v>1168020</v>
      </c>
      <c r="M588">
        <f>+VLOOKUP(C588,'Thanh toán '!M$6:N$1223,2,0)</f>
        <v>1168020</v>
      </c>
      <c r="N588" s="38">
        <f t="shared" si="29"/>
        <v>0</v>
      </c>
    </row>
    <row r="589" spans="1:14" hidden="1" x14ac:dyDescent="0.3">
      <c r="A589" s="18">
        <v>2022</v>
      </c>
      <c r="B589" s="19" t="s">
        <v>12647</v>
      </c>
      <c r="C589" s="19">
        <f t="shared" si="28"/>
        <v>54547</v>
      </c>
      <c r="D589" s="19" t="s">
        <v>11736</v>
      </c>
      <c r="E589" s="24" t="s">
        <v>12580</v>
      </c>
      <c r="F589" s="21" t="s">
        <v>12645</v>
      </c>
      <c r="G589" s="23"/>
      <c r="H589" s="19" t="s">
        <v>12646</v>
      </c>
      <c r="I589" s="22">
        <v>1133415</v>
      </c>
      <c r="J589" s="25">
        <f t="shared" si="30"/>
        <v>7.9999823542127105E-2</v>
      </c>
      <c r="K589" s="22">
        <v>90673</v>
      </c>
      <c r="L589" s="22">
        <v>1224088</v>
      </c>
      <c r="M589">
        <f>+VLOOKUP(C589,'Thanh toán '!M$6:N$1223,2,0)</f>
        <v>1224088</v>
      </c>
      <c r="N589" s="38">
        <f t="shared" si="29"/>
        <v>0</v>
      </c>
    </row>
    <row r="590" spans="1:14" hidden="1" x14ac:dyDescent="0.3">
      <c r="A590" s="18">
        <v>2022</v>
      </c>
      <c r="B590" s="19" t="s">
        <v>12648</v>
      </c>
      <c r="C590" s="19">
        <f t="shared" si="28"/>
        <v>54548</v>
      </c>
      <c r="D590" s="19" t="s">
        <v>11736</v>
      </c>
      <c r="E590" s="24" t="s">
        <v>12580</v>
      </c>
      <c r="F590" s="21" t="s">
        <v>12422</v>
      </c>
      <c r="G590" s="23"/>
      <c r="H590" s="19" t="s">
        <v>12423</v>
      </c>
      <c r="I590" s="22">
        <v>4146130</v>
      </c>
      <c r="J590" s="25">
        <f t="shared" si="30"/>
        <v>7.9999903524491517E-2</v>
      </c>
      <c r="K590" s="22">
        <v>331690</v>
      </c>
      <c r="L590" s="22">
        <v>4477820</v>
      </c>
      <c r="M590">
        <f>+VLOOKUP(C590,'Thanh toán '!M$6:N$1223,2,0)</f>
        <v>4477820</v>
      </c>
      <c r="N590" s="38">
        <f t="shared" si="29"/>
        <v>0</v>
      </c>
    </row>
    <row r="591" spans="1:14" hidden="1" x14ac:dyDescent="0.3">
      <c r="A591" s="18">
        <v>2022</v>
      </c>
      <c r="B591" s="19" t="s">
        <v>12649</v>
      </c>
      <c r="C591" s="19">
        <f t="shared" si="28"/>
        <v>54549</v>
      </c>
      <c r="D591" s="19" t="s">
        <v>11736</v>
      </c>
      <c r="E591" s="24" t="s">
        <v>12580</v>
      </c>
      <c r="F591" s="21" t="s">
        <v>12650</v>
      </c>
      <c r="G591" s="23"/>
      <c r="H591" s="19" t="s">
        <v>12651</v>
      </c>
      <c r="I591" s="22">
        <v>2163000</v>
      </c>
      <c r="J591" s="25">
        <f t="shared" si="30"/>
        <v>0.08</v>
      </c>
      <c r="K591" s="22">
        <v>173040</v>
      </c>
      <c r="L591" s="22">
        <v>2336040</v>
      </c>
      <c r="M591">
        <f>+VLOOKUP(C591,'Thanh toán '!M$6:N$1223,2,0)</f>
        <v>2336040</v>
      </c>
      <c r="N591" s="38">
        <f t="shared" si="29"/>
        <v>0</v>
      </c>
    </row>
    <row r="592" spans="1:14" hidden="1" x14ac:dyDescent="0.3">
      <c r="A592" s="18">
        <v>2022</v>
      </c>
      <c r="B592" s="19" t="s">
        <v>12652</v>
      </c>
      <c r="C592" s="19">
        <f t="shared" si="28"/>
        <v>54898</v>
      </c>
      <c r="D592" s="19" t="s">
        <v>11736</v>
      </c>
      <c r="E592" s="24" t="s">
        <v>12653</v>
      </c>
      <c r="F592" s="21" t="s">
        <v>12438</v>
      </c>
      <c r="G592" s="23"/>
      <c r="H592" s="19" t="s">
        <v>12439</v>
      </c>
      <c r="I592" s="22">
        <v>2579200</v>
      </c>
      <c r="J592" s="25">
        <f t="shared" si="30"/>
        <v>0.08</v>
      </c>
      <c r="K592" s="22">
        <v>206336</v>
      </c>
      <c r="L592" s="22">
        <v>2785536</v>
      </c>
      <c r="M592">
        <f>+VLOOKUP(C592,'Thanh toán '!M$6:N$1223,2,0)</f>
        <v>2785536</v>
      </c>
      <c r="N592" s="38">
        <f t="shared" si="29"/>
        <v>0</v>
      </c>
    </row>
    <row r="593" spans="1:14" hidden="1" x14ac:dyDescent="0.3">
      <c r="A593" s="18">
        <v>2022</v>
      </c>
      <c r="B593" s="19" t="s">
        <v>12654</v>
      </c>
      <c r="C593" s="19">
        <f t="shared" si="28"/>
        <v>54977</v>
      </c>
      <c r="D593" s="19" t="s">
        <v>11736</v>
      </c>
      <c r="E593" s="24" t="s">
        <v>12653</v>
      </c>
      <c r="F593" s="21" t="s">
        <v>12239</v>
      </c>
      <c r="G593" s="23"/>
      <c r="H593" s="19" t="s">
        <v>12240</v>
      </c>
      <c r="I593" s="22">
        <v>868975</v>
      </c>
      <c r="J593" s="25">
        <f t="shared" si="30"/>
        <v>0.08</v>
      </c>
      <c r="K593" s="22">
        <v>69518</v>
      </c>
      <c r="L593" s="22">
        <v>938493</v>
      </c>
      <c r="M593">
        <f>+VLOOKUP(C593,'Thanh toán '!M$6:N$1223,2,0)</f>
        <v>938493</v>
      </c>
      <c r="N593" s="38">
        <f t="shared" si="29"/>
        <v>0</v>
      </c>
    </row>
    <row r="594" spans="1:14" hidden="1" x14ac:dyDescent="0.3">
      <c r="A594" s="18">
        <v>2022</v>
      </c>
      <c r="B594" s="19" t="s">
        <v>12655</v>
      </c>
      <c r="C594" s="19">
        <f t="shared" si="28"/>
        <v>54978</v>
      </c>
      <c r="D594" s="19" t="s">
        <v>11736</v>
      </c>
      <c r="E594" s="24" t="s">
        <v>12653</v>
      </c>
      <c r="F594" s="21" t="s">
        <v>11799</v>
      </c>
      <c r="G594" s="23"/>
      <c r="H594" s="19" t="s">
        <v>11725</v>
      </c>
      <c r="I594" s="22">
        <v>250910</v>
      </c>
      <c r="J594" s="25">
        <f t="shared" si="30"/>
        <v>8.0000797098561241E-2</v>
      </c>
      <c r="K594" s="22">
        <v>20073</v>
      </c>
      <c r="L594" s="22">
        <v>270983</v>
      </c>
      <c r="M594">
        <f>+VLOOKUP(C594,'Thanh toán '!M$6:N$1223,2,0)</f>
        <v>270983</v>
      </c>
      <c r="N594" s="38">
        <f t="shared" si="29"/>
        <v>0</v>
      </c>
    </row>
    <row r="595" spans="1:14" hidden="1" x14ac:dyDescent="0.3">
      <c r="A595" s="18">
        <v>2022</v>
      </c>
      <c r="B595" s="19" t="s">
        <v>12656</v>
      </c>
      <c r="C595" s="19">
        <f t="shared" si="28"/>
        <v>54980</v>
      </c>
      <c r="D595" s="19" t="s">
        <v>11736</v>
      </c>
      <c r="E595" s="24" t="s">
        <v>12653</v>
      </c>
      <c r="F595" s="21" t="s">
        <v>11799</v>
      </c>
      <c r="G595" s="23"/>
      <c r="H595" s="19" t="s">
        <v>11725</v>
      </c>
      <c r="I595" s="22">
        <v>746592</v>
      </c>
      <c r="J595" s="25">
        <f t="shared" si="30"/>
        <v>7.9999517808923754E-2</v>
      </c>
      <c r="K595" s="22">
        <v>59727</v>
      </c>
      <c r="L595" s="22">
        <v>806319</v>
      </c>
      <c r="M595">
        <f>+VLOOKUP(C595,'Thanh toán '!M$6:N$1223,2,0)</f>
        <v>806319</v>
      </c>
      <c r="N595" s="38">
        <f t="shared" si="29"/>
        <v>0</v>
      </c>
    </row>
    <row r="596" spans="1:14" hidden="1" x14ac:dyDescent="0.3">
      <c r="A596" s="18">
        <v>2022</v>
      </c>
      <c r="B596" s="19" t="s">
        <v>12657</v>
      </c>
      <c r="C596" s="19">
        <f t="shared" si="28"/>
        <v>54981</v>
      </c>
      <c r="D596" s="19" t="s">
        <v>11736</v>
      </c>
      <c r="E596" s="24" t="s">
        <v>12653</v>
      </c>
      <c r="F596" s="21" t="s">
        <v>11799</v>
      </c>
      <c r="G596" s="23"/>
      <c r="H596" s="19" t="s">
        <v>11725</v>
      </c>
      <c r="I596" s="22">
        <v>2244393</v>
      </c>
      <c r="J596" s="25">
        <f t="shared" si="30"/>
        <v>7.999980395590256E-2</v>
      </c>
      <c r="K596" s="22">
        <v>179551</v>
      </c>
      <c r="L596" s="22">
        <v>2423944</v>
      </c>
      <c r="M596">
        <f>+VLOOKUP(C596,'Thanh toán '!M$6:N$1223,2,0)</f>
        <v>2423944</v>
      </c>
      <c r="N596" s="38">
        <f t="shared" si="29"/>
        <v>0</v>
      </c>
    </row>
    <row r="597" spans="1:14" hidden="1" x14ac:dyDescent="0.3">
      <c r="A597" s="18">
        <v>2022</v>
      </c>
      <c r="B597" s="19" t="s">
        <v>12658</v>
      </c>
      <c r="C597" s="19">
        <f t="shared" si="28"/>
        <v>54984</v>
      </c>
      <c r="D597" s="19" t="s">
        <v>11736</v>
      </c>
      <c r="E597" s="24" t="s">
        <v>12653</v>
      </c>
      <c r="F597" s="21" t="s">
        <v>12459</v>
      </c>
      <c r="G597" s="23"/>
      <c r="H597" s="19" t="s">
        <v>12460</v>
      </c>
      <c r="I597" s="22">
        <v>3940690</v>
      </c>
      <c r="J597" s="25">
        <f t="shared" si="30"/>
        <v>7.9999949247466812E-2</v>
      </c>
      <c r="K597" s="22">
        <v>315255</v>
      </c>
      <c r="L597" s="22">
        <v>4255945</v>
      </c>
      <c r="M597">
        <f>+VLOOKUP(C597,'Thanh toán '!M$6:N$1223,2,0)</f>
        <v>4255945</v>
      </c>
      <c r="N597" s="38">
        <f t="shared" si="29"/>
        <v>0</v>
      </c>
    </row>
    <row r="598" spans="1:14" hidden="1" x14ac:dyDescent="0.3">
      <c r="A598" s="18">
        <v>2022</v>
      </c>
      <c r="B598" s="19" t="s">
        <v>12659</v>
      </c>
      <c r="C598" s="19">
        <f t="shared" si="28"/>
        <v>54985</v>
      </c>
      <c r="D598" s="19" t="s">
        <v>11736</v>
      </c>
      <c r="E598" s="24" t="s">
        <v>12653</v>
      </c>
      <c r="F598" s="21" t="s">
        <v>12026</v>
      </c>
      <c r="G598" s="23"/>
      <c r="H598" s="19" t="s">
        <v>12027</v>
      </c>
      <c r="I598" s="22">
        <v>1361490</v>
      </c>
      <c r="J598" s="25">
        <f t="shared" si="30"/>
        <v>7.9999853102116061E-2</v>
      </c>
      <c r="K598" s="22">
        <v>108919</v>
      </c>
      <c r="L598" s="22">
        <v>1470409</v>
      </c>
      <c r="M598">
        <f>+VLOOKUP(C598,'Thanh toán '!M$6:N$1223,2,0)</f>
        <v>1470409</v>
      </c>
      <c r="N598" s="38">
        <f t="shared" si="29"/>
        <v>0</v>
      </c>
    </row>
    <row r="599" spans="1:14" hidden="1" x14ac:dyDescent="0.3">
      <c r="A599" s="18">
        <v>2022</v>
      </c>
      <c r="B599" s="19" t="s">
        <v>12660</v>
      </c>
      <c r="C599" s="19">
        <f t="shared" si="28"/>
        <v>54986</v>
      </c>
      <c r="D599" s="19" t="s">
        <v>11736</v>
      </c>
      <c r="E599" s="24" t="s">
        <v>12653</v>
      </c>
      <c r="F599" s="21" t="s">
        <v>12026</v>
      </c>
      <c r="G599" s="23"/>
      <c r="H599" s="19" t="s">
        <v>12027</v>
      </c>
      <c r="I599" s="22">
        <v>951239</v>
      </c>
      <c r="J599" s="25">
        <f t="shared" si="30"/>
        <v>7.9999873848738329E-2</v>
      </c>
      <c r="K599" s="22">
        <v>76099</v>
      </c>
      <c r="L599" s="22">
        <v>1027338</v>
      </c>
      <c r="M599">
        <f>+VLOOKUP(C599,'Thanh toán '!M$6:N$1223,2,0)</f>
        <v>1027338</v>
      </c>
      <c r="N599" s="38">
        <f t="shared" si="29"/>
        <v>0</v>
      </c>
    </row>
    <row r="600" spans="1:14" hidden="1" x14ac:dyDescent="0.3">
      <c r="A600" s="18">
        <v>2022</v>
      </c>
      <c r="B600" s="19" t="s">
        <v>12661</v>
      </c>
      <c r="C600" s="19">
        <f t="shared" si="28"/>
        <v>54987</v>
      </c>
      <c r="D600" s="19" t="s">
        <v>11736</v>
      </c>
      <c r="E600" s="24" t="s">
        <v>12653</v>
      </c>
      <c r="F600" s="21" t="s">
        <v>12026</v>
      </c>
      <c r="G600" s="23"/>
      <c r="H600" s="19" t="s">
        <v>12027</v>
      </c>
      <c r="I600" s="22">
        <v>666348</v>
      </c>
      <c r="J600" s="25">
        <f t="shared" si="30"/>
        <v>8.0000240114774857E-2</v>
      </c>
      <c r="K600" s="22">
        <v>53308</v>
      </c>
      <c r="L600" s="22">
        <v>719656</v>
      </c>
      <c r="M600">
        <f>+VLOOKUP(C600,'Thanh toán '!M$6:N$1223,2,0)</f>
        <v>719656</v>
      </c>
      <c r="N600" s="38">
        <f t="shared" si="29"/>
        <v>0</v>
      </c>
    </row>
    <row r="601" spans="1:14" hidden="1" x14ac:dyDescent="0.3">
      <c r="A601" s="18">
        <v>2022</v>
      </c>
      <c r="B601" s="19" t="s">
        <v>12662</v>
      </c>
      <c r="C601" s="19">
        <f t="shared" si="28"/>
        <v>54997</v>
      </c>
      <c r="D601" s="19" t="s">
        <v>11736</v>
      </c>
      <c r="E601" s="24" t="s">
        <v>12653</v>
      </c>
      <c r="F601" s="21" t="s">
        <v>12518</v>
      </c>
      <c r="G601" s="23"/>
      <c r="H601" s="19" t="s">
        <v>12519</v>
      </c>
      <c r="I601" s="22">
        <v>2408370</v>
      </c>
      <c r="J601" s="25">
        <f t="shared" si="30"/>
        <v>8.0000166087436736E-2</v>
      </c>
      <c r="K601" s="22">
        <v>192670</v>
      </c>
      <c r="L601" s="22">
        <v>2601040</v>
      </c>
      <c r="M601">
        <f>+VLOOKUP(C601,'Thanh toán '!M$6:N$1223,2,0)</f>
        <v>2601040</v>
      </c>
      <c r="N601" s="38">
        <f t="shared" si="29"/>
        <v>0</v>
      </c>
    </row>
    <row r="602" spans="1:14" hidden="1" x14ac:dyDescent="0.3">
      <c r="A602" s="18">
        <v>2022</v>
      </c>
      <c r="B602" s="19" t="s">
        <v>12663</v>
      </c>
      <c r="C602" s="19">
        <f t="shared" si="28"/>
        <v>55003</v>
      </c>
      <c r="D602" s="19" t="s">
        <v>11736</v>
      </c>
      <c r="E602" s="24" t="s">
        <v>12653</v>
      </c>
      <c r="F602" s="21" t="s">
        <v>11799</v>
      </c>
      <c r="G602" s="23"/>
      <c r="H602" s="19" t="s">
        <v>11725</v>
      </c>
      <c r="I602" s="22">
        <v>1400658</v>
      </c>
      <c r="J602" s="25">
        <f t="shared" si="30"/>
        <v>8.0000257022056778E-2</v>
      </c>
      <c r="K602" s="22">
        <v>112053</v>
      </c>
      <c r="L602" s="22">
        <v>1512711</v>
      </c>
      <c r="M602">
        <f>+VLOOKUP(C602,'Thanh toán '!M$6:N$1223,2,0)</f>
        <v>1512711</v>
      </c>
      <c r="N602" s="38">
        <f t="shared" si="29"/>
        <v>0</v>
      </c>
    </row>
    <row r="603" spans="1:14" hidden="1" x14ac:dyDescent="0.3">
      <c r="A603" s="18">
        <v>2022</v>
      </c>
      <c r="B603" s="19" t="s">
        <v>12664</v>
      </c>
      <c r="C603" s="19">
        <f t="shared" si="28"/>
        <v>55004</v>
      </c>
      <c r="D603" s="19" t="s">
        <v>11736</v>
      </c>
      <c r="E603" s="24" t="s">
        <v>12653</v>
      </c>
      <c r="F603" s="21" t="s">
        <v>11799</v>
      </c>
      <c r="G603" s="23"/>
      <c r="H603" s="19" t="s">
        <v>11725</v>
      </c>
      <c r="I603" s="22">
        <v>1791420</v>
      </c>
      <c r="J603" s="25">
        <f t="shared" si="30"/>
        <v>8.0000223286554803E-2</v>
      </c>
      <c r="K603" s="22">
        <v>143314</v>
      </c>
      <c r="L603" s="22">
        <v>1934734</v>
      </c>
      <c r="M603">
        <f>+VLOOKUP(C603,'Thanh toán '!M$6:N$1223,2,0)</f>
        <v>1934734</v>
      </c>
      <c r="N603" s="38">
        <f t="shared" si="29"/>
        <v>0</v>
      </c>
    </row>
    <row r="604" spans="1:14" hidden="1" x14ac:dyDescent="0.3">
      <c r="A604" s="18">
        <v>2022</v>
      </c>
      <c r="B604" s="19" t="s">
        <v>12665</v>
      </c>
      <c r="C604" s="19">
        <f t="shared" si="28"/>
        <v>55009</v>
      </c>
      <c r="D604" s="19" t="s">
        <v>11736</v>
      </c>
      <c r="E604" s="24" t="s">
        <v>12653</v>
      </c>
      <c r="F604" s="21" t="s">
        <v>11799</v>
      </c>
      <c r="G604" s="23"/>
      <c r="H604" s="19" t="s">
        <v>11725</v>
      </c>
      <c r="I604" s="22">
        <v>804377</v>
      </c>
      <c r="J604" s="25">
        <f t="shared" si="30"/>
        <v>7.9999801088295658E-2</v>
      </c>
      <c r="K604" s="22">
        <v>64350</v>
      </c>
      <c r="L604" s="22">
        <v>868727</v>
      </c>
      <c r="M604">
        <f>+VLOOKUP(C604,'Thanh toán '!M$6:N$1223,2,0)</f>
        <v>868727</v>
      </c>
      <c r="N604" s="38">
        <f t="shared" si="29"/>
        <v>0</v>
      </c>
    </row>
    <row r="605" spans="1:14" hidden="1" x14ac:dyDescent="0.3">
      <c r="A605" s="18">
        <v>2022</v>
      </c>
      <c r="B605" s="19" t="s">
        <v>12666</v>
      </c>
      <c r="C605" s="19">
        <f t="shared" si="28"/>
        <v>55013</v>
      </c>
      <c r="D605" s="19" t="s">
        <v>11736</v>
      </c>
      <c r="E605" s="24" t="s">
        <v>12653</v>
      </c>
      <c r="F605" s="21" t="s">
        <v>11799</v>
      </c>
      <c r="G605" s="23"/>
      <c r="H605" s="19" t="s">
        <v>11725</v>
      </c>
      <c r="I605" s="22">
        <v>728037</v>
      </c>
      <c r="J605" s="25">
        <f t="shared" si="30"/>
        <v>8.0000054942262547E-2</v>
      </c>
      <c r="K605" s="22">
        <v>58243</v>
      </c>
      <c r="L605" s="22">
        <v>786280</v>
      </c>
      <c r="M605">
        <f>+VLOOKUP(C605,'Thanh toán '!M$6:N$1223,2,0)</f>
        <v>786280</v>
      </c>
      <c r="N605" s="38">
        <f t="shared" si="29"/>
        <v>0</v>
      </c>
    </row>
    <row r="606" spans="1:14" hidden="1" x14ac:dyDescent="0.3">
      <c r="A606" s="18">
        <v>2022</v>
      </c>
      <c r="B606" s="19" t="s">
        <v>12667</v>
      </c>
      <c r="C606" s="19">
        <f t="shared" si="28"/>
        <v>55038</v>
      </c>
      <c r="D606" s="19" t="s">
        <v>11736</v>
      </c>
      <c r="E606" s="24" t="s">
        <v>12653</v>
      </c>
      <c r="F606" s="21" t="s">
        <v>12215</v>
      </c>
      <c r="G606" s="23"/>
      <c r="H606" s="19" t="s">
        <v>12216</v>
      </c>
      <c r="I606" s="22">
        <v>1806378</v>
      </c>
      <c r="J606" s="25">
        <f t="shared" si="30"/>
        <v>7.999986713744299E-2</v>
      </c>
      <c r="K606" s="22">
        <v>144510</v>
      </c>
      <c r="L606" s="22">
        <v>1950888</v>
      </c>
      <c r="M606">
        <f>+VLOOKUP(C606,'Thanh toán '!M$6:N$1223,2,0)</f>
        <v>1950888</v>
      </c>
      <c r="N606" s="38">
        <f t="shared" si="29"/>
        <v>0</v>
      </c>
    </row>
    <row r="607" spans="1:14" hidden="1" x14ac:dyDescent="0.3">
      <c r="A607" s="18">
        <v>2022</v>
      </c>
      <c r="B607" s="19" t="s">
        <v>12668</v>
      </c>
      <c r="C607" s="19">
        <f t="shared" si="28"/>
        <v>55077</v>
      </c>
      <c r="D607" s="19" t="s">
        <v>11736</v>
      </c>
      <c r="E607" s="24" t="s">
        <v>12653</v>
      </c>
      <c r="F607" s="21" t="s">
        <v>12669</v>
      </c>
      <c r="G607" s="23"/>
      <c r="H607" s="19" t="s">
        <v>12670</v>
      </c>
      <c r="I607" s="22">
        <v>2163000</v>
      </c>
      <c r="J607" s="25">
        <f t="shared" si="30"/>
        <v>0.08</v>
      </c>
      <c r="K607" s="22">
        <v>173040</v>
      </c>
      <c r="L607" s="22">
        <v>2336040</v>
      </c>
      <c r="M607">
        <f>+VLOOKUP(C607,'Thanh toán '!M$6:N$1223,2,0)</f>
        <v>2336040</v>
      </c>
      <c r="N607" s="38">
        <f t="shared" si="29"/>
        <v>0</v>
      </c>
    </row>
    <row r="608" spans="1:14" hidden="1" x14ac:dyDescent="0.3">
      <c r="A608" s="18">
        <v>2022</v>
      </c>
      <c r="B608" s="19" t="s">
        <v>12671</v>
      </c>
      <c r="C608" s="19">
        <f t="shared" si="28"/>
        <v>55080</v>
      </c>
      <c r="D608" s="19" t="s">
        <v>11736</v>
      </c>
      <c r="E608" s="24" t="s">
        <v>12653</v>
      </c>
      <c r="F608" s="21" t="s">
        <v>12266</v>
      </c>
      <c r="G608" s="23"/>
      <c r="H608" s="19" t="s">
        <v>12267</v>
      </c>
      <c r="I608" s="22">
        <v>828223</v>
      </c>
      <c r="J608" s="25">
        <f t="shared" si="30"/>
        <v>8.0000193184685764E-2</v>
      </c>
      <c r="K608" s="22">
        <v>66258</v>
      </c>
      <c r="L608" s="22">
        <v>894481</v>
      </c>
      <c r="M608">
        <f>+VLOOKUP(C608,'Thanh toán '!M$6:N$1223,2,0)</f>
        <v>894481</v>
      </c>
      <c r="N608" s="38">
        <f t="shared" si="29"/>
        <v>0</v>
      </c>
    </row>
    <row r="609" spans="1:14" hidden="1" x14ac:dyDescent="0.3">
      <c r="A609" s="18">
        <v>2022</v>
      </c>
      <c r="B609" s="19" t="s">
        <v>12672</v>
      </c>
      <c r="C609" s="19">
        <f t="shared" si="28"/>
        <v>55082</v>
      </c>
      <c r="D609" s="19" t="s">
        <v>11736</v>
      </c>
      <c r="E609" s="24" t="s">
        <v>12653</v>
      </c>
      <c r="F609" s="21" t="s">
        <v>12266</v>
      </c>
      <c r="G609" s="23"/>
      <c r="H609" s="19" t="s">
        <v>12267</v>
      </c>
      <c r="I609" s="22">
        <v>2163000</v>
      </c>
      <c r="J609" s="25">
        <f t="shared" si="30"/>
        <v>0.08</v>
      </c>
      <c r="K609" s="22">
        <v>173040</v>
      </c>
      <c r="L609" s="22">
        <v>2336040</v>
      </c>
      <c r="M609">
        <f>+VLOOKUP(C609,'Thanh toán '!M$6:N$1223,2,0)</f>
        <v>2336040</v>
      </c>
      <c r="N609" s="38">
        <f t="shared" si="29"/>
        <v>0</v>
      </c>
    </row>
    <row r="610" spans="1:14" hidden="1" x14ac:dyDescent="0.3">
      <c r="A610" s="18">
        <v>2022</v>
      </c>
      <c r="B610" s="19" t="s">
        <v>12673</v>
      </c>
      <c r="C610" s="19">
        <f t="shared" si="28"/>
        <v>55083</v>
      </c>
      <c r="D610" s="19" t="s">
        <v>11736</v>
      </c>
      <c r="E610" s="24" t="s">
        <v>12653</v>
      </c>
      <c r="F610" s="21" t="s">
        <v>12254</v>
      </c>
      <c r="G610" s="23"/>
      <c r="H610" s="19" t="s">
        <v>12255</v>
      </c>
      <c r="I610" s="22">
        <v>3085230</v>
      </c>
      <c r="J610" s="25">
        <f t="shared" si="30"/>
        <v>7.9999870350022526E-2</v>
      </c>
      <c r="K610" s="22">
        <v>246818</v>
      </c>
      <c r="L610" s="22">
        <v>3332048</v>
      </c>
      <c r="M610">
        <f>+VLOOKUP(C610,'Thanh toán '!M$6:N$1223,2,0)</f>
        <v>3332048</v>
      </c>
      <c r="N610" s="38">
        <f t="shared" si="29"/>
        <v>0</v>
      </c>
    </row>
    <row r="611" spans="1:14" hidden="1" x14ac:dyDescent="0.3">
      <c r="A611" s="18">
        <v>2022</v>
      </c>
      <c r="B611" s="19" t="s">
        <v>12674</v>
      </c>
      <c r="C611" s="19">
        <f t="shared" si="28"/>
        <v>55084</v>
      </c>
      <c r="D611" s="19" t="s">
        <v>11736</v>
      </c>
      <c r="E611" s="24" t="s">
        <v>12653</v>
      </c>
      <c r="F611" s="21" t="s">
        <v>12254</v>
      </c>
      <c r="G611" s="23"/>
      <c r="H611" s="19" t="s">
        <v>12255</v>
      </c>
      <c r="I611" s="22">
        <v>2163000</v>
      </c>
      <c r="J611" s="25">
        <f t="shared" si="30"/>
        <v>0.08</v>
      </c>
      <c r="K611" s="22">
        <v>173040</v>
      </c>
      <c r="L611" s="22">
        <v>2336040</v>
      </c>
      <c r="M611">
        <f>+VLOOKUP(C611,'Thanh toán '!M$6:N$1223,2,0)</f>
        <v>2336040</v>
      </c>
      <c r="N611" s="38">
        <f t="shared" si="29"/>
        <v>0</v>
      </c>
    </row>
    <row r="612" spans="1:14" hidden="1" x14ac:dyDescent="0.3">
      <c r="A612" s="18">
        <v>2022</v>
      </c>
      <c r="B612" s="19" t="s">
        <v>12675</v>
      </c>
      <c r="C612" s="19">
        <f t="shared" si="28"/>
        <v>55085</v>
      </c>
      <c r="D612" s="19" t="s">
        <v>11736</v>
      </c>
      <c r="E612" s="24" t="s">
        <v>12653</v>
      </c>
      <c r="F612" s="21" t="s">
        <v>12676</v>
      </c>
      <c r="G612" s="23"/>
      <c r="H612" s="19" t="s">
        <v>12677</v>
      </c>
      <c r="I612" s="22">
        <v>2163000</v>
      </c>
      <c r="J612" s="25">
        <f t="shared" si="30"/>
        <v>0.08</v>
      </c>
      <c r="K612" s="22">
        <v>173040</v>
      </c>
      <c r="L612" s="22">
        <v>2336040</v>
      </c>
      <c r="M612">
        <f>+VLOOKUP(C612,'Thanh toán '!M$6:N$1223,2,0)</f>
        <v>2336040</v>
      </c>
      <c r="N612" s="38">
        <f t="shared" si="29"/>
        <v>0</v>
      </c>
    </row>
    <row r="613" spans="1:14" hidden="1" x14ac:dyDescent="0.3">
      <c r="A613" s="18">
        <v>2022</v>
      </c>
      <c r="B613" s="19" t="s">
        <v>12678</v>
      </c>
      <c r="C613" s="19">
        <f t="shared" si="28"/>
        <v>55170</v>
      </c>
      <c r="D613" s="19" t="s">
        <v>11736</v>
      </c>
      <c r="E613" s="24" t="s">
        <v>12679</v>
      </c>
      <c r="F613" s="21" t="s">
        <v>12239</v>
      </c>
      <c r="G613" s="23"/>
      <c r="H613" s="19" t="s">
        <v>12240</v>
      </c>
      <c r="I613" s="22">
        <v>1139861</v>
      </c>
      <c r="J613" s="25">
        <f t="shared" si="30"/>
        <v>8.0000105275994174E-2</v>
      </c>
      <c r="K613" s="22">
        <v>91189</v>
      </c>
      <c r="L613" s="22">
        <v>1231050</v>
      </c>
      <c r="M613">
        <f>+VLOOKUP(C613,'Thanh toán '!M$6:N$1223,2,0)</f>
        <v>1231050</v>
      </c>
      <c r="N613" s="38">
        <f t="shared" si="29"/>
        <v>0</v>
      </c>
    </row>
    <row r="614" spans="1:14" hidden="1" x14ac:dyDescent="0.3">
      <c r="A614" s="18">
        <v>2022</v>
      </c>
      <c r="B614" s="19" t="s">
        <v>12680</v>
      </c>
      <c r="C614" s="19">
        <f t="shared" si="28"/>
        <v>55171</v>
      </c>
      <c r="D614" s="19" t="s">
        <v>11736</v>
      </c>
      <c r="E614" s="24" t="s">
        <v>12679</v>
      </c>
      <c r="F614" s="21" t="s">
        <v>12287</v>
      </c>
      <c r="G614" s="23"/>
      <c r="H614" s="19" t="s">
        <v>12288</v>
      </c>
      <c r="I614" s="22">
        <v>1641796</v>
      </c>
      <c r="J614" s="25">
        <f t="shared" si="30"/>
        <v>8.0000194908502645E-2</v>
      </c>
      <c r="K614" s="22">
        <v>131344</v>
      </c>
      <c r="L614" s="22">
        <v>1773140</v>
      </c>
      <c r="M614">
        <f>+VLOOKUP(C614,'Thanh toán '!M$6:N$1223,2,0)</f>
        <v>1773140</v>
      </c>
      <c r="N614" s="38">
        <f t="shared" si="29"/>
        <v>0</v>
      </c>
    </row>
    <row r="615" spans="1:14" hidden="1" x14ac:dyDescent="0.3">
      <c r="A615" s="18">
        <v>2022</v>
      </c>
      <c r="B615" s="19" t="s">
        <v>12681</v>
      </c>
      <c r="C615" s="19">
        <f t="shared" si="28"/>
        <v>55172</v>
      </c>
      <c r="D615" s="19" t="s">
        <v>11736</v>
      </c>
      <c r="E615" s="24" t="s">
        <v>12679</v>
      </c>
      <c r="F615" s="21" t="s">
        <v>11799</v>
      </c>
      <c r="G615" s="23"/>
      <c r="H615" s="19" t="s">
        <v>11725</v>
      </c>
      <c r="I615" s="22">
        <v>859018</v>
      </c>
      <c r="J615" s="25">
        <f t="shared" si="30"/>
        <v>7.9999487787217494E-2</v>
      </c>
      <c r="K615" s="22">
        <v>68721</v>
      </c>
      <c r="L615" s="22">
        <v>927739</v>
      </c>
      <c r="M615">
        <f>+VLOOKUP(C615,'Thanh toán '!M$6:N$1223,2,0)</f>
        <v>927739</v>
      </c>
      <c r="N615" s="38">
        <f t="shared" si="29"/>
        <v>0</v>
      </c>
    </row>
    <row r="616" spans="1:14" hidden="1" x14ac:dyDescent="0.3">
      <c r="A616" s="18">
        <v>2022</v>
      </c>
      <c r="B616" s="19" t="s">
        <v>12682</v>
      </c>
      <c r="C616" s="19">
        <f t="shared" si="28"/>
        <v>55176</v>
      </c>
      <c r="D616" s="19" t="s">
        <v>11736</v>
      </c>
      <c r="E616" s="24" t="s">
        <v>12679</v>
      </c>
      <c r="F616" s="21" t="s">
        <v>12215</v>
      </c>
      <c r="G616" s="23"/>
      <c r="H616" s="19" t="s">
        <v>12216</v>
      </c>
      <c r="I616" s="22">
        <v>2122641</v>
      </c>
      <c r="J616" s="25">
        <f t="shared" si="30"/>
        <v>7.9999868088857229E-2</v>
      </c>
      <c r="K616" s="22">
        <v>169811</v>
      </c>
      <c r="L616" s="22">
        <v>2292452</v>
      </c>
      <c r="M616">
        <f>+VLOOKUP(C616,'Thanh toán '!M$6:N$1223,2,0)</f>
        <v>2292452</v>
      </c>
      <c r="N616" s="38">
        <f t="shared" si="29"/>
        <v>0</v>
      </c>
    </row>
    <row r="617" spans="1:14" hidden="1" x14ac:dyDescent="0.3">
      <c r="A617" s="18">
        <v>2022</v>
      </c>
      <c r="B617" s="19" t="s">
        <v>12683</v>
      </c>
      <c r="C617" s="19">
        <f t="shared" si="28"/>
        <v>55177</v>
      </c>
      <c r="D617" s="19" t="s">
        <v>11736</v>
      </c>
      <c r="E617" s="24" t="s">
        <v>12679</v>
      </c>
      <c r="F617" s="21" t="s">
        <v>11860</v>
      </c>
      <c r="G617" s="23"/>
      <c r="H617" s="19" t="s">
        <v>11719</v>
      </c>
      <c r="I617" s="22">
        <v>1081900</v>
      </c>
      <c r="J617" s="25">
        <f t="shared" si="30"/>
        <v>0.08</v>
      </c>
      <c r="K617" s="22">
        <v>86552</v>
      </c>
      <c r="L617" s="22">
        <v>1168452</v>
      </c>
      <c r="M617">
        <f>+VLOOKUP(C617,'Thanh toán '!M$6:N$1223,2,0)</f>
        <v>1168452</v>
      </c>
      <c r="N617" s="38">
        <f t="shared" si="29"/>
        <v>0</v>
      </c>
    </row>
    <row r="618" spans="1:14" hidden="1" x14ac:dyDescent="0.3">
      <c r="A618" s="18">
        <v>2022</v>
      </c>
      <c r="B618" s="19" t="s">
        <v>12684</v>
      </c>
      <c r="C618" s="19">
        <f t="shared" si="28"/>
        <v>55178</v>
      </c>
      <c r="D618" s="19" t="s">
        <v>11736</v>
      </c>
      <c r="E618" s="24" t="s">
        <v>12679</v>
      </c>
      <c r="F618" s="21" t="s">
        <v>11799</v>
      </c>
      <c r="G618" s="23"/>
      <c r="H618" s="19" t="s">
        <v>11725</v>
      </c>
      <c r="I618" s="22">
        <v>240874</v>
      </c>
      <c r="J618" s="25">
        <f t="shared" si="30"/>
        <v>8.000033212384898E-2</v>
      </c>
      <c r="K618" s="22">
        <v>19270</v>
      </c>
      <c r="L618" s="22">
        <v>260144</v>
      </c>
      <c r="M618">
        <f>+VLOOKUP(C618,'Thanh toán '!M$6:N$1223,2,0)</f>
        <v>260144</v>
      </c>
      <c r="N618" s="38">
        <f t="shared" si="29"/>
        <v>0</v>
      </c>
    </row>
    <row r="619" spans="1:14" hidden="1" x14ac:dyDescent="0.3">
      <c r="A619" s="18">
        <v>2022</v>
      </c>
      <c r="B619" s="19" t="s">
        <v>12685</v>
      </c>
      <c r="C619" s="19">
        <f t="shared" si="28"/>
        <v>55179</v>
      </c>
      <c r="D619" s="19" t="s">
        <v>11736</v>
      </c>
      <c r="E619" s="24" t="s">
        <v>12679</v>
      </c>
      <c r="F619" s="21" t="s">
        <v>11799</v>
      </c>
      <c r="G619" s="23"/>
      <c r="H619" s="19" t="s">
        <v>11725</v>
      </c>
      <c r="I619" s="22">
        <v>412150</v>
      </c>
      <c r="J619" s="25">
        <f t="shared" si="30"/>
        <v>0.08</v>
      </c>
      <c r="K619" s="22">
        <v>32972</v>
      </c>
      <c r="L619" s="22">
        <v>445122</v>
      </c>
      <c r="M619">
        <f>+VLOOKUP(C619,'Thanh toán '!M$6:N$1223,2,0)</f>
        <v>445122</v>
      </c>
      <c r="N619" s="38">
        <f t="shared" si="29"/>
        <v>0</v>
      </c>
    </row>
    <row r="620" spans="1:14" hidden="1" x14ac:dyDescent="0.3">
      <c r="A620" s="18">
        <v>2022</v>
      </c>
      <c r="B620" s="19" t="s">
        <v>12686</v>
      </c>
      <c r="C620" s="19">
        <f t="shared" si="28"/>
        <v>55181</v>
      </c>
      <c r="D620" s="19" t="s">
        <v>11736</v>
      </c>
      <c r="E620" s="24" t="s">
        <v>12679</v>
      </c>
      <c r="F620" s="21" t="s">
        <v>11799</v>
      </c>
      <c r="G620" s="23"/>
      <c r="H620" s="19" t="s">
        <v>11725</v>
      </c>
      <c r="I620" s="22">
        <v>453750</v>
      </c>
      <c r="J620" s="25">
        <f t="shared" si="30"/>
        <v>0.08</v>
      </c>
      <c r="K620" s="22">
        <v>36300</v>
      </c>
      <c r="L620" s="22">
        <v>490050</v>
      </c>
      <c r="M620">
        <f>+VLOOKUP(C620,'Thanh toán '!M$6:N$1223,2,0)</f>
        <v>490050</v>
      </c>
      <c r="N620" s="38">
        <f t="shared" si="29"/>
        <v>0</v>
      </c>
    </row>
    <row r="621" spans="1:14" hidden="1" x14ac:dyDescent="0.3">
      <c r="A621" s="18">
        <v>2022</v>
      </c>
      <c r="B621" s="19" t="s">
        <v>12687</v>
      </c>
      <c r="C621" s="19">
        <f t="shared" si="28"/>
        <v>55200</v>
      </c>
      <c r="D621" s="19" t="s">
        <v>11736</v>
      </c>
      <c r="E621" s="24" t="s">
        <v>12679</v>
      </c>
      <c r="F621" s="21" t="s">
        <v>12360</v>
      </c>
      <c r="G621" s="23"/>
      <c r="H621" s="19" t="s">
        <v>12361</v>
      </c>
      <c r="I621" s="22">
        <v>1665870</v>
      </c>
      <c r="J621" s="25">
        <f t="shared" si="30"/>
        <v>8.0000240114774857E-2</v>
      </c>
      <c r="K621" s="22">
        <v>133270</v>
      </c>
      <c r="L621" s="22">
        <v>1799140</v>
      </c>
      <c r="M621">
        <f>+VLOOKUP(C621,'Thanh toán '!M$6:N$1223,2,0)</f>
        <v>1799140</v>
      </c>
      <c r="N621" s="38">
        <f t="shared" si="29"/>
        <v>0</v>
      </c>
    </row>
    <row r="622" spans="1:14" hidden="1" x14ac:dyDescent="0.3">
      <c r="A622" s="18">
        <v>2022</v>
      </c>
      <c r="B622" s="19" t="s">
        <v>12688</v>
      </c>
      <c r="C622" s="19">
        <f t="shared" si="28"/>
        <v>55228</v>
      </c>
      <c r="D622" s="19" t="s">
        <v>11736</v>
      </c>
      <c r="E622" s="24" t="s">
        <v>12679</v>
      </c>
      <c r="F622" s="21" t="s">
        <v>11799</v>
      </c>
      <c r="G622" s="23"/>
      <c r="H622" s="19" t="s">
        <v>11725</v>
      </c>
      <c r="I622" s="22">
        <v>846240</v>
      </c>
      <c r="J622" s="25">
        <f t="shared" si="30"/>
        <v>7.9999763660427298E-2</v>
      </c>
      <c r="K622" s="22">
        <v>67699</v>
      </c>
      <c r="L622" s="22">
        <v>913939</v>
      </c>
      <c r="M622">
        <f>+VLOOKUP(C622,'Thanh toán '!M$6:N$1223,2,0)</f>
        <v>913939</v>
      </c>
      <c r="N622" s="38">
        <f t="shared" si="29"/>
        <v>0</v>
      </c>
    </row>
    <row r="623" spans="1:14" hidden="1" x14ac:dyDescent="0.3">
      <c r="A623" s="18">
        <v>2022</v>
      </c>
      <c r="B623" s="19" t="s">
        <v>12689</v>
      </c>
      <c r="C623" s="19">
        <f t="shared" si="28"/>
        <v>55229</v>
      </c>
      <c r="D623" s="19" t="s">
        <v>11736</v>
      </c>
      <c r="E623" s="24" t="s">
        <v>12679</v>
      </c>
      <c r="F623" s="21" t="s">
        <v>12690</v>
      </c>
      <c r="G623" s="23"/>
      <c r="H623" s="19" t="s">
        <v>12691</v>
      </c>
      <c r="I623" s="22">
        <v>1081500</v>
      </c>
      <c r="J623" s="25">
        <f t="shared" si="30"/>
        <v>0.08</v>
      </c>
      <c r="K623" s="22">
        <v>86520</v>
      </c>
      <c r="L623" s="22">
        <v>1168020</v>
      </c>
      <c r="M623">
        <f>+VLOOKUP(C623,'Thanh toán '!M$6:N$1223,2,0)</f>
        <v>1168020</v>
      </c>
      <c r="N623" s="38">
        <f t="shared" si="29"/>
        <v>0</v>
      </c>
    </row>
    <row r="624" spans="1:14" hidden="1" x14ac:dyDescent="0.3">
      <c r="A624" s="18">
        <v>2022</v>
      </c>
      <c r="B624" s="19" t="s">
        <v>12692</v>
      </c>
      <c r="C624" s="19">
        <f t="shared" si="28"/>
        <v>55230</v>
      </c>
      <c r="D624" s="19" t="s">
        <v>11736</v>
      </c>
      <c r="E624" s="24" t="s">
        <v>12679</v>
      </c>
      <c r="F624" s="21" t="s">
        <v>12293</v>
      </c>
      <c r="G624" s="23"/>
      <c r="H624" s="19" t="s">
        <v>12294</v>
      </c>
      <c r="I624" s="22">
        <v>922445</v>
      </c>
      <c r="J624" s="25">
        <f t="shared" si="30"/>
        <v>8.0000433630189327E-2</v>
      </c>
      <c r="K624" s="22">
        <v>73796</v>
      </c>
      <c r="L624" s="22">
        <v>996241</v>
      </c>
      <c r="M624">
        <f>+VLOOKUP(C624,'Thanh toán '!M$6:N$1223,2,0)</f>
        <v>996241</v>
      </c>
      <c r="N624" s="38">
        <f t="shared" si="29"/>
        <v>0</v>
      </c>
    </row>
    <row r="625" spans="1:14" hidden="1" x14ac:dyDescent="0.3">
      <c r="A625" s="18">
        <v>2022</v>
      </c>
      <c r="B625" s="19" t="s">
        <v>12693</v>
      </c>
      <c r="C625" s="19">
        <f t="shared" si="28"/>
        <v>55231</v>
      </c>
      <c r="D625" s="19" t="s">
        <v>11736</v>
      </c>
      <c r="E625" s="24" t="s">
        <v>12679</v>
      </c>
      <c r="F625" s="21" t="s">
        <v>11799</v>
      </c>
      <c r="G625" s="23"/>
      <c r="H625" s="19" t="s">
        <v>11725</v>
      </c>
      <c r="I625" s="22">
        <v>2384750</v>
      </c>
      <c r="J625" s="25">
        <f t="shared" si="30"/>
        <v>0.08</v>
      </c>
      <c r="K625" s="22">
        <v>190780</v>
      </c>
      <c r="L625" s="22">
        <v>2575530</v>
      </c>
      <c r="M625">
        <f>+VLOOKUP(C625,'Thanh toán '!M$6:N$1223,2,0)</f>
        <v>2575530</v>
      </c>
      <c r="N625" s="38">
        <f t="shared" si="29"/>
        <v>0</v>
      </c>
    </row>
    <row r="626" spans="1:14" hidden="1" x14ac:dyDescent="0.3">
      <c r="A626" s="18">
        <v>2022</v>
      </c>
      <c r="B626" s="19" t="s">
        <v>12694</v>
      </c>
      <c r="C626" s="19">
        <f t="shared" si="28"/>
        <v>55232</v>
      </c>
      <c r="D626" s="19" t="s">
        <v>11736</v>
      </c>
      <c r="E626" s="24" t="s">
        <v>12679</v>
      </c>
      <c r="F626" s="21" t="s">
        <v>12191</v>
      </c>
      <c r="G626" s="23"/>
      <c r="H626" s="19" t="s">
        <v>12192</v>
      </c>
      <c r="I626" s="22">
        <v>1569304</v>
      </c>
      <c r="J626" s="25">
        <f t="shared" si="30"/>
        <v>7.9999796087947272E-2</v>
      </c>
      <c r="K626" s="22">
        <v>125544</v>
      </c>
      <c r="L626" s="22">
        <v>1694848</v>
      </c>
      <c r="M626">
        <f>+VLOOKUP(C626,'Thanh toán '!M$6:N$1223,2,0)</f>
        <v>1694848</v>
      </c>
      <c r="N626" s="38">
        <f t="shared" si="29"/>
        <v>0</v>
      </c>
    </row>
    <row r="627" spans="1:14" hidden="1" x14ac:dyDescent="0.3">
      <c r="A627" s="18">
        <v>2022</v>
      </c>
      <c r="B627" s="19" t="s">
        <v>12695</v>
      </c>
      <c r="C627" s="19">
        <f t="shared" si="28"/>
        <v>55237</v>
      </c>
      <c r="D627" s="19" t="s">
        <v>11736</v>
      </c>
      <c r="E627" s="24" t="s">
        <v>12696</v>
      </c>
      <c r="F627" s="21" t="s">
        <v>11799</v>
      </c>
      <c r="G627" s="23"/>
      <c r="H627" s="19" t="s">
        <v>11725</v>
      </c>
      <c r="I627" s="22">
        <v>2085125</v>
      </c>
      <c r="J627" s="25">
        <f t="shared" si="30"/>
        <v>0.08</v>
      </c>
      <c r="K627" s="22">
        <v>166810</v>
      </c>
      <c r="L627" s="22">
        <v>2251935</v>
      </c>
      <c r="M627">
        <f>+VLOOKUP(C627,'Thanh toán '!M$6:N$1223,2,0)</f>
        <v>2251935</v>
      </c>
      <c r="N627" s="38">
        <f t="shared" si="29"/>
        <v>0</v>
      </c>
    </row>
    <row r="628" spans="1:14" hidden="1" x14ac:dyDescent="0.3">
      <c r="A628" s="18">
        <v>2022</v>
      </c>
      <c r="B628" s="19" t="s">
        <v>12697</v>
      </c>
      <c r="C628" s="19">
        <f t="shared" si="28"/>
        <v>55239</v>
      </c>
      <c r="D628" s="19" t="s">
        <v>11736</v>
      </c>
      <c r="E628" s="24" t="s">
        <v>12696</v>
      </c>
      <c r="F628" s="21" t="s">
        <v>11799</v>
      </c>
      <c r="G628" s="23"/>
      <c r="H628" s="19" t="s">
        <v>11725</v>
      </c>
      <c r="I628" s="22">
        <v>873070</v>
      </c>
      <c r="J628" s="25">
        <f t="shared" si="30"/>
        <v>8.0000458153412668E-2</v>
      </c>
      <c r="K628" s="22">
        <v>69846</v>
      </c>
      <c r="L628" s="22">
        <v>942916</v>
      </c>
      <c r="M628">
        <f>+VLOOKUP(C628,'Thanh toán '!M$6:N$1223,2,0)</f>
        <v>942916</v>
      </c>
      <c r="N628" s="38">
        <f t="shared" si="29"/>
        <v>0</v>
      </c>
    </row>
    <row r="629" spans="1:14" hidden="1" x14ac:dyDescent="0.3">
      <c r="A629" s="18">
        <v>2022</v>
      </c>
      <c r="B629" s="19" t="s">
        <v>12698</v>
      </c>
      <c r="C629" s="19">
        <f t="shared" si="28"/>
        <v>55240</v>
      </c>
      <c r="D629" s="19" t="s">
        <v>11736</v>
      </c>
      <c r="E629" s="24" t="s">
        <v>12696</v>
      </c>
      <c r="F629" s="21" t="s">
        <v>12235</v>
      </c>
      <c r="G629" s="23"/>
      <c r="H629" s="19" t="s">
        <v>12236</v>
      </c>
      <c r="I629" s="22">
        <v>1853080</v>
      </c>
      <c r="J629" s="25">
        <f t="shared" si="30"/>
        <v>7.9999784143156255E-2</v>
      </c>
      <c r="K629" s="22">
        <v>148246</v>
      </c>
      <c r="L629" s="22">
        <v>2001326</v>
      </c>
      <c r="M629">
        <f>+VLOOKUP(C629,'Thanh toán '!M$6:N$1223,2,0)</f>
        <v>2001326</v>
      </c>
      <c r="N629" s="38">
        <f t="shared" si="29"/>
        <v>0</v>
      </c>
    </row>
    <row r="630" spans="1:14" hidden="1" x14ac:dyDescent="0.3">
      <c r="A630" s="18">
        <v>2022</v>
      </c>
      <c r="B630" s="19" t="s">
        <v>12699</v>
      </c>
      <c r="C630" s="19">
        <f t="shared" si="28"/>
        <v>55241</v>
      </c>
      <c r="D630" s="19" t="s">
        <v>11736</v>
      </c>
      <c r="E630" s="24" t="s">
        <v>12696</v>
      </c>
      <c r="F630" s="21" t="s">
        <v>12282</v>
      </c>
      <c r="G630" s="23"/>
      <c r="H630" s="19" t="s">
        <v>12283</v>
      </c>
      <c r="I630" s="22">
        <v>3962511</v>
      </c>
      <c r="J630" s="25">
        <f t="shared" si="30"/>
        <v>8.00000302838276E-2</v>
      </c>
      <c r="K630" s="22">
        <v>317001</v>
      </c>
      <c r="L630" s="22">
        <v>4279512</v>
      </c>
      <c r="M630">
        <f>+VLOOKUP(C630,'Thanh toán '!M$6:N$1223,2,0)</f>
        <v>4279512</v>
      </c>
      <c r="N630" s="38">
        <f t="shared" si="29"/>
        <v>0</v>
      </c>
    </row>
    <row r="631" spans="1:14" hidden="1" x14ac:dyDescent="0.3">
      <c r="A631" s="18">
        <v>2022</v>
      </c>
      <c r="B631" s="19" t="s">
        <v>12700</v>
      </c>
      <c r="C631" s="19">
        <f t="shared" si="28"/>
        <v>55242</v>
      </c>
      <c r="D631" s="19" t="s">
        <v>11736</v>
      </c>
      <c r="E631" s="24" t="s">
        <v>12696</v>
      </c>
      <c r="F631" s="21" t="s">
        <v>11799</v>
      </c>
      <c r="G631" s="23"/>
      <c r="H631" s="19" t="s">
        <v>11725</v>
      </c>
      <c r="I631" s="22">
        <v>624783</v>
      </c>
      <c r="J631" s="25">
        <f t="shared" si="30"/>
        <v>8.0000576200056656E-2</v>
      </c>
      <c r="K631" s="22">
        <v>49983</v>
      </c>
      <c r="L631" s="22">
        <v>674766</v>
      </c>
      <c r="M631">
        <f>+VLOOKUP(C631,'Thanh toán '!M$6:N$1223,2,0)</f>
        <v>674766</v>
      </c>
      <c r="N631" s="38">
        <f t="shared" si="29"/>
        <v>0</v>
      </c>
    </row>
    <row r="632" spans="1:14" hidden="1" x14ac:dyDescent="0.3">
      <c r="A632" s="18">
        <v>2022</v>
      </c>
      <c r="B632" s="19" t="s">
        <v>12701</v>
      </c>
      <c r="C632" s="19">
        <f t="shared" si="28"/>
        <v>55244</v>
      </c>
      <c r="D632" s="19" t="s">
        <v>11736</v>
      </c>
      <c r="E632" s="24" t="s">
        <v>12696</v>
      </c>
      <c r="F632" s="21" t="s">
        <v>12363</v>
      </c>
      <c r="G632" s="23"/>
      <c r="H632" s="19" t="s">
        <v>12364</v>
      </c>
      <c r="I632" s="22">
        <v>734310</v>
      </c>
      <c r="J632" s="25">
        <f t="shared" si="30"/>
        <v>8.0000272364532693E-2</v>
      </c>
      <c r="K632" s="22">
        <v>58745</v>
      </c>
      <c r="L632" s="22">
        <v>793055</v>
      </c>
      <c r="M632">
        <f>+VLOOKUP(C632,'Thanh toán '!M$6:N$1223,2,0)</f>
        <v>793055</v>
      </c>
      <c r="N632" s="38">
        <f t="shared" si="29"/>
        <v>0</v>
      </c>
    </row>
    <row r="633" spans="1:14" hidden="1" x14ac:dyDescent="0.3">
      <c r="A633" s="18">
        <v>2022</v>
      </c>
      <c r="B633" s="19" t="s">
        <v>12702</v>
      </c>
      <c r="C633" s="19">
        <f t="shared" si="28"/>
        <v>55245</v>
      </c>
      <c r="D633" s="19" t="s">
        <v>11736</v>
      </c>
      <c r="E633" s="24" t="s">
        <v>12696</v>
      </c>
      <c r="F633" s="21" t="s">
        <v>11799</v>
      </c>
      <c r="G633" s="23"/>
      <c r="H633" s="19" t="s">
        <v>11725</v>
      </c>
      <c r="I633" s="22">
        <v>1227695</v>
      </c>
      <c r="J633" s="25">
        <f t="shared" si="30"/>
        <v>8.000032581382184E-2</v>
      </c>
      <c r="K633" s="22">
        <v>98216</v>
      </c>
      <c r="L633" s="22">
        <v>1325911</v>
      </c>
      <c r="M633">
        <f>+VLOOKUP(C633,'Thanh toán '!M$6:N$1223,2,0)</f>
        <v>1325911</v>
      </c>
      <c r="N633" s="38">
        <f t="shared" si="29"/>
        <v>0</v>
      </c>
    </row>
    <row r="634" spans="1:14" hidden="1" x14ac:dyDescent="0.3">
      <c r="A634" s="18">
        <v>2022</v>
      </c>
      <c r="B634" s="19" t="s">
        <v>12703</v>
      </c>
      <c r="C634" s="19">
        <f t="shared" si="28"/>
        <v>55251</v>
      </c>
      <c r="D634" s="19" t="s">
        <v>11736</v>
      </c>
      <c r="E634" s="24" t="s">
        <v>12696</v>
      </c>
      <c r="F634" s="21" t="s">
        <v>11799</v>
      </c>
      <c r="G634" s="23"/>
      <c r="H634" s="19" t="s">
        <v>11725</v>
      </c>
      <c r="I634" s="22">
        <v>504346</v>
      </c>
      <c r="J634" s="25">
        <f t="shared" si="30"/>
        <v>8.0000634485055899E-2</v>
      </c>
      <c r="K634" s="22">
        <v>40348</v>
      </c>
      <c r="L634" s="22">
        <v>544694</v>
      </c>
      <c r="M634">
        <f>+VLOOKUP(C634,'Thanh toán '!M$6:N$1223,2,0)</f>
        <v>544694</v>
      </c>
      <c r="N634" s="38">
        <f t="shared" si="29"/>
        <v>0</v>
      </c>
    </row>
    <row r="635" spans="1:14" hidden="1" x14ac:dyDescent="0.3">
      <c r="A635" s="18">
        <v>2022</v>
      </c>
      <c r="B635" s="19" t="s">
        <v>12704</v>
      </c>
      <c r="C635" s="19">
        <f t="shared" si="28"/>
        <v>55259</v>
      </c>
      <c r="D635" s="19" t="s">
        <v>11736</v>
      </c>
      <c r="E635" s="24" t="s">
        <v>12696</v>
      </c>
      <c r="F635" s="21" t="s">
        <v>11799</v>
      </c>
      <c r="G635" s="23"/>
      <c r="H635" s="19" t="s">
        <v>11725</v>
      </c>
      <c r="I635" s="22">
        <v>1152258</v>
      </c>
      <c r="J635" s="25">
        <f t="shared" si="30"/>
        <v>8.0000312430028697E-2</v>
      </c>
      <c r="K635" s="22">
        <v>92181</v>
      </c>
      <c r="L635" s="22">
        <v>1244439</v>
      </c>
      <c r="M635">
        <f>+VLOOKUP(C635,'Thanh toán '!M$6:N$1223,2,0)</f>
        <v>1244439</v>
      </c>
      <c r="N635" s="38">
        <f t="shared" si="29"/>
        <v>0</v>
      </c>
    </row>
    <row r="636" spans="1:14" hidden="1" x14ac:dyDescent="0.3">
      <c r="A636" s="18">
        <v>2022</v>
      </c>
      <c r="B636" s="19" t="s">
        <v>12705</v>
      </c>
      <c r="C636" s="19">
        <f t="shared" si="28"/>
        <v>55260</v>
      </c>
      <c r="D636" s="19" t="s">
        <v>11736</v>
      </c>
      <c r="E636" s="24" t="s">
        <v>12696</v>
      </c>
      <c r="F636" s="21" t="s">
        <v>11799</v>
      </c>
      <c r="G636" s="23"/>
      <c r="H636" s="19" t="s">
        <v>11725</v>
      </c>
      <c r="I636" s="22">
        <v>704424</v>
      </c>
      <c r="J636" s="25">
        <f t="shared" si="30"/>
        <v>8.0000113567964742E-2</v>
      </c>
      <c r="K636" s="22">
        <v>56354</v>
      </c>
      <c r="L636" s="22">
        <v>760778</v>
      </c>
      <c r="M636">
        <f>+VLOOKUP(C636,'Thanh toán '!M$6:N$1223,2,0)</f>
        <v>760778</v>
      </c>
      <c r="N636" s="38">
        <f t="shared" si="29"/>
        <v>0</v>
      </c>
    </row>
    <row r="637" spans="1:14" hidden="1" x14ac:dyDescent="0.3">
      <c r="A637" s="18">
        <v>2022</v>
      </c>
      <c r="B637" s="19" t="s">
        <v>12706</v>
      </c>
      <c r="C637" s="19">
        <f t="shared" si="28"/>
        <v>55261</v>
      </c>
      <c r="D637" s="19" t="s">
        <v>11736</v>
      </c>
      <c r="E637" s="24" t="s">
        <v>12696</v>
      </c>
      <c r="F637" s="21" t="s">
        <v>11799</v>
      </c>
      <c r="G637" s="23"/>
      <c r="H637" s="19" t="s">
        <v>11725</v>
      </c>
      <c r="I637" s="22">
        <v>1052520</v>
      </c>
      <c r="J637" s="25">
        <f t="shared" si="30"/>
        <v>8.0000380040284272E-2</v>
      </c>
      <c r="K637" s="22">
        <v>84202</v>
      </c>
      <c r="L637" s="22">
        <v>1136722</v>
      </c>
      <c r="M637">
        <f>+VLOOKUP(C637,'Thanh toán '!M$6:N$1223,2,0)</f>
        <v>1136722</v>
      </c>
      <c r="N637" s="38">
        <f t="shared" si="29"/>
        <v>0</v>
      </c>
    </row>
    <row r="638" spans="1:14" hidden="1" x14ac:dyDescent="0.3">
      <c r="A638" s="18">
        <v>2022</v>
      </c>
      <c r="B638" s="19" t="s">
        <v>12707</v>
      </c>
      <c r="C638" s="19">
        <f t="shared" si="28"/>
        <v>55262</v>
      </c>
      <c r="D638" s="19" t="s">
        <v>11736</v>
      </c>
      <c r="E638" s="24" t="s">
        <v>12696</v>
      </c>
      <c r="F638" s="21" t="s">
        <v>12239</v>
      </c>
      <c r="G638" s="23"/>
      <c r="H638" s="19" t="s">
        <v>12240</v>
      </c>
      <c r="I638" s="22">
        <v>2113526</v>
      </c>
      <c r="J638" s="25">
        <f t="shared" si="30"/>
        <v>7.9999962148561213E-2</v>
      </c>
      <c r="K638" s="22">
        <v>169082</v>
      </c>
      <c r="L638" s="22">
        <v>2282608</v>
      </c>
      <c r="M638">
        <f>+VLOOKUP(C638,'Thanh toán '!M$6:N$1223,2,0)</f>
        <v>2282608</v>
      </c>
      <c r="N638" s="38">
        <f t="shared" si="29"/>
        <v>0</v>
      </c>
    </row>
    <row r="639" spans="1:14" hidden="1" x14ac:dyDescent="0.3">
      <c r="A639" s="18">
        <v>2022</v>
      </c>
      <c r="B639" s="19" t="s">
        <v>12708</v>
      </c>
      <c r="C639" s="19">
        <f t="shared" si="28"/>
        <v>55263</v>
      </c>
      <c r="D639" s="19" t="s">
        <v>11736</v>
      </c>
      <c r="E639" s="24" t="s">
        <v>12696</v>
      </c>
      <c r="F639" s="21" t="s">
        <v>11799</v>
      </c>
      <c r="G639" s="23"/>
      <c r="H639" s="19" t="s">
        <v>11725</v>
      </c>
      <c r="I639" s="22">
        <v>553467</v>
      </c>
      <c r="J639" s="25">
        <f t="shared" si="30"/>
        <v>7.9999349554715993E-2</v>
      </c>
      <c r="K639" s="22">
        <v>44277</v>
      </c>
      <c r="L639" s="22">
        <v>597744</v>
      </c>
      <c r="M639">
        <f>+VLOOKUP(C639,'Thanh toán '!M$6:N$1223,2,0)</f>
        <v>597744</v>
      </c>
      <c r="N639" s="38">
        <f t="shared" si="29"/>
        <v>0</v>
      </c>
    </row>
    <row r="640" spans="1:14" hidden="1" x14ac:dyDescent="0.3">
      <c r="A640" s="18">
        <v>2022</v>
      </c>
      <c r="B640" s="19" t="s">
        <v>12709</v>
      </c>
      <c r="C640" s="19">
        <f t="shared" si="28"/>
        <v>55264</v>
      </c>
      <c r="D640" s="19" t="s">
        <v>11736</v>
      </c>
      <c r="E640" s="24" t="s">
        <v>12696</v>
      </c>
      <c r="F640" s="21" t="s">
        <v>11799</v>
      </c>
      <c r="G640" s="23"/>
      <c r="H640" s="19" t="s">
        <v>11725</v>
      </c>
      <c r="I640" s="22">
        <v>756018</v>
      </c>
      <c r="J640" s="25">
        <f t="shared" si="30"/>
        <v>7.999941800327505E-2</v>
      </c>
      <c r="K640" s="22">
        <v>60481</v>
      </c>
      <c r="L640" s="22">
        <v>816499</v>
      </c>
      <c r="M640">
        <f>+VLOOKUP(C640,'Thanh toán '!M$6:N$1223,2,0)</f>
        <v>816499</v>
      </c>
      <c r="N640" s="38">
        <f t="shared" si="29"/>
        <v>0</v>
      </c>
    </row>
    <row r="641" spans="1:14" hidden="1" x14ac:dyDescent="0.3">
      <c r="A641" s="18">
        <v>2022</v>
      </c>
      <c r="B641" s="19" t="s">
        <v>12710</v>
      </c>
      <c r="C641" s="19">
        <f t="shared" si="28"/>
        <v>55265</v>
      </c>
      <c r="D641" s="19" t="s">
        <v>11736</v>
      </c>
      <c r="E641" s="24" t="s">
        <v>12696</v>
      </c>
      <c r="F641" s="21" t="s">
        <v>11799</v>
      </c>
      <c r="G641" s="23"/>
      <c r="H641" s="19" t="s">
        <v>11725</v>
      </c>
      <c r="I641" s="22">
        <v>555290</v>
      </c>
      <c r="J641" s="25">
        <f t="shared" si="30"/>
        <v>7.9999639827837712E-2</v>
      </c>
      <c r="K641" s="22">
        <v>44423</v>
      </c>
      <c r="L641" s="22">
        <v>599713</v>
      </c>
      <c r="M641">
        <f>+VLOOKUP(C641,'Thanh toán '!M$6:N$1223,2,0)</f>
        <v>599713</v>
      </c>
      <c r="N641" s="38">
        <f t="shared" si="29"/>
        <v>0</v>
      </c>
    </row>
    <row r="642" spans="1:14" hidden="1" x14ac:dyDescent="0.3">
      <c r="A642" s="18">
        <v>2022</v>
      </c>
      <c r="B642" s="19" t="s">
        <v>12711</v>
      </c>
      <c r="C642" s="19">
        <f t="shared" ref="C642:C705" si="31">+B642*1</f>
        <v>55267</v>
      </c>
      <c r="D642" s="19" t="s">
        <v>11736</v>
      </c>
      <c r="E642" s="24" t="s">
        <v>12696</v>
      </c>
      <c r="F642" s="21" t="s">
        <v>11768</v>
      </c>
      <c r="G642" s="23"/>
      <c r="H642" s="19" t="s">
        <v>11769</v>
      </c>
      <c r="I642" s="22">
        <v>2211120</v>
      </c>
      <c r="J642" s="25">
        <f t="shared" si="30"/>
        <v>8.0000180903795362E-2</v>
      </c>
      <c r="K642" s="22">
        <v>176890</v>
      </c>
      <c r="L642" s="22">
        <v>2388010</v>
      </c>
      <c r="M642">
        <f>+VLOOKUP(C642,'Thanh toán '!M$6:N$1223,2,0)</f>
        <v>2388010</v>
      </c>
      <c r="N642" s="38">
        <f t="shared" ref="N642:N705" si="32">+M642-L642</f>
        <v>0</v>
      </c>
    </row>
    <row r="643" spans="1:14" hidden="1" x14ac:dyDescent="0.3">
      <c r="A643" s="18">
        <v>2022</v>
      </c>
      <c r="B643" s="19" t="s">
        <v>12712</v>
      </c>
      <c r="C643" s="19">
        <f t="shared" si="31"/>
        <v>55270</v>
      </c>
      <c r="D643" s="19" t="s">
        <v>11736</v>
      </c>
      <c r="E643" s="24" t="s">
        <v>12696</v>
      </c>
      <c r="F643" s="21" t="s">
        <v>12164</v>
      </c>
      <c r="G643" s="23"/>
      <c r="H643" s="19" t="s">
        <v>12165</v>
      </c>
      <c r="I643" s="22">
        <v>2122641</v>
      </c>
      <c r="J643" s="25">
        <f t="shared" si="30"/>
        <v>7.9999868088857229E-2</v>
      </c>
      <c r="K643" s="22">
        <v>169811</v>
      </c>
      <c r="L643" s="22">
        <v>2292452</v>
      </c>
      <c r="M643">
        <f>+VLOOKUP(C643,'Thanh toán '!M$6:N$1223,2,0)</f>
        <v>2292452</v>
      </c>
      <c r="N643" s="38">
        <f t="shared" si="32"/>
        <v>0</v>
      </c>
    </row>
    <row r="644" spans="1:14" hidden="1" x14ac:dyDescent="0.3">
      <c r="A644" s="18">
        <v>2022</v>
      </c>
      <c r="B644" s="19" t="s">
        <v>12713</v>
      </c>
      <c r="C644" s="19">
        <f t="shared" si="31"/>
        <v>55271</v>
      </c>
      <c r="D644" s="19" t="s">
        <v>11736</v>
      </c>
      <c r="E644" s="24" t="s">
        <v>12696</v>
      </c>
      <c r="F644" s="21" t="s">
        <v>12422</v>
      </c>
      <c r="G644" s="23"/>
      <c r="H644" s="19" t="s">
        <v>12423</v>
      </c>
      <c r="I644" s="22">
        <v>1110580</v>
      </c>
      <c r="J644" s="25">
        <f t="shared" si="30"/>
        <v>7.9999639827837712E-2</v>
      </c>
      <c r="K644" s="22">
        <v>88846</v>
      </c>
      <c r="L644" s="22">
        <v>1199426</v>
      </c>
      <c r="M644">
        <f>+VLOOKUP(C644,'Thanh toán '!M$6:N$1223,2,0)</f>
        <v>1199426</v>
      </c>
      <c r="N644" s="38">
        <f t="shared" si="32"/>
        <v>0</v>
      </c>
    </row>
    <row r="645" spans="1:14" hidden="1" x14ac:dyDescent="0.3">
      <c r="A645" s="18">
        <v>2022</v>
      </c>
      <c r="B645" s="19" t="s">
        <v>12714</v>
      </c>
      <c r="C645" s="19">
        <f t="shared" si="31"/>
        <v>55272</v>
      </c>
      <c r="D645" s="19" t="s">
        <v>11736</v>
      </c>
      <c r="E645" s="24" t="s">
        <v>12696</v>
      </c>
      <c r="F645" s="21" t="s">
        <v>12170</v>
      </c>
      <c r="G645" s="23"/>
      <c r="H645" s="19" t="s">
        <v>12171</v>
      </c>
      <c r="I645" s="22">
        <v>1081500</v>
      </c>
      <c r="J645" s="25">
        <f t="shared" si="30"/>
        <v>0.08</v>
      </c>
      <c r="K645" s="22">
        <v>86520</v>
      </c>
      <c r="L645" s="22">
        <v>1168020</v>
      </c>
      <c r="M645">
        <f>+VLOOKUP(C645,'Thanh toán '!M$6:N$1223,2,0)</f>
        <v>1168020</v>
      </c>
      <c r="N645" s="38">
        <f t="shared" si="32"/>
        <v>0</v>
      </c>
    </row>
    <row r="646" spans="1:14" hidden="1" x14ac:dyDescent="0.3">
      <c r="A646" s="18">
        <v>2022</v>
      </c>
      <c r="B646" s="19" t="s">
        <v>12715</v>
      </c>
      <c r="C646" s="19">
        <f t="shared" si="31"/>
        <v>55273</v>
      </c>
      <c r="D646" s="19" t="s">
        <v>11736</v>
      </c>
      <c r="E646" s="24" t="s">
        <v>12696</v>
      </c>
      <c r="F646" s="21" t="s">
        <v>12170</v>
      </c>
      <c r="G646" s="23"/>
      <c r="H646" s="19" t="s">
        <v>12171</v>
      </c>
      <c r="I646" s="22">
        <v>1678463</v>
      </c>
      <c r="J646" s="25">
        <f t="shared" si="30"/>
        <v>7.9999976168673367E-2</v>
      </c>
      <c r="K646" s="22">
        <v>134277</v>
      </c>
      <c r="L646" s="22">
        <v>1812740</v>
      </c>
      <c r="M646">
        <f>+VLOOKUP(C646,'Thanh toán '!M$6:N$1223,2,0)</f>
        <v>1812740</v>
      </c>
      <c r="N646" s="38">
        <f t="shared" si="32"/>
        <v>0</v>
      </c>
    </row>
    <row r="647" spans="1:14" hidden="1" x14ac:dyDescent="0.3">
      <c r="A647" s="18">
        <v>2022</v>
      </c>
      <c r="B647" s="19" t="s">
        <v>12716</v>
      </c>
      <c r="C647" s="19">
        <f t="shared" si="31"/>
        <v>55274</v>
      </c>
      <c r="D647" s="19" t="s">
        <v>11736</v>
      </c>
      <c r="E647" s="24" t="s">
        <v>12696</v>
      </c>
      <c r="F647" s="21" t="s">
        <v>12188</v>
      </c>
      <c r="G647" s="23"/>
      <c r="H647" s="19" t="s">
        <v>12189</v>
      </c>
      <c r="I647" s="22">
        <v>1110580</v>
      </c>
      <c r="J647" s="25">
        <f t="shared" si="30"/>
        <v>7.9999639827837712E-2</v>
      </c>
      <c r="K647" s="22">
        <v>88846</v>
      </c>
      <c r="L647" s="22">
        <v>1199426</v>
      </c>
      <c r="M647">
        <f>+VLOOKUP(C647,'Thanh toán '!M$6:N$1223,2,0)</f>
        <v>1199426</v>
      </c>
      <c r="N647" s="38">
        <f t="shared" si="32"/>
        <v>0</v>
      </c>
    </row>
    <row r="648" spans="1:14" hidden="1" x14ac:dyDescent="0.3">
      <c r="A648" s="18">
        <v>2022</v>
      </c>
      <c r="B648" s="19" t="s">
        <v>12717</v>
      </c>
      <c r="C648" s="19">
        <f t="shared" si="31"/>
        <v>55276</v>
      </c>
      <c r="D648" s="19" t="s">
        <v>11736</v>
      </c>
      <c r="E648" s="24" t="s">
        <v>12718</v>
      </c>
      <c r="F648" s="21" t="s">
        <v>12173</v>
      </c>
      <c r="G648" s="23"/>
      <c r="H648" s="19" t="s">
        <v>12174</v>
      </c>
      <c r="I648" s="22">
        <v>3671550</v>
      </c>
      <c r="J648" s="25">
        <f t="shared" ref="J648:J711" si="33">+K648/I648</f>
        <v>0.08</v>
      </c>
      <c r="K648" s="22">
        <v>293724</v>
      </c>
      <c r="L648" s="22">
        <v>3965274</v>
      </c>
      <c r="M648">
        <f>+VLOOKUP(C648,'Thanh toán '!M$6:N$1223,2,0)</f>
        <v>3965274</v>
      </c>
      <c r="N648" s="38">
        <f t="shared" si="32"/>
        <v>0</v>
      </c>
    </row>
    <row r="649" spans="1:14" hidden="1" x14ac:dyDescent="0.3">
      <c r="A649" s="18">
        <v>2022</v>
      </c>
      <c r="B649" s="19" t="s">
        <v>12719</v>
      </c>
      <c r="C649" s="19">
        <f t="shared" si="31"/>
        <v>55282</v>
      </c>
      <c r="D649" s="19" t="s">
        <v>11736</v>
      </c>
      <c r="E649" s="24" t="s">
        <v>12718</v>
      </c>
      <c r="F649" s="21" t="s">
        <v>11799</v>
      </c>
      <c r="G649" s="23"/>
      <c r="H649" s="19" t="s">
        <v>11725</v>
      </c>
      <c r="I649" s="22">
        <v>1703649</v>
      </c>
      <c r="J649" s="25">
        <f t="shared" si="33"/>
        <v>8.0000046958029494E-2</v>
      </c>
      <c r="K649" s="22">
        <v>136292</v>
      </c>
      <c r="L649" s="22">
        <v>1839941</v>
      </c>
      <c r="M649">
        <f>+VLOOKUP(C649,'Thanh toán '!M$6:N$1223,2,0)</f>
        <v>1839941</v>
      </c>
      <c r="N649" s="38">
        <f t="shared" si="32"/>
        <v>0</v>
      </c>
    </row>
    <row r="650" spans="1:14" hidden="1" x14ac:dyDescent="0.3">
      <c r="A650" s="18">
        <v>2022</v>
      </c>
      <c r="B650" s="19" t="s">
        <v>12720</v>
      </c>
      <c r="C650" s="19">
        <f t="shared" si="31"/>
        <v>55283</v>
      </c>
      <c r="D650" s="19" t="s">
        <v>11736</v>
      </c>
      <c r="E650" s="24" t="s">
        <v>12718</v>
      </c>
      <c r="F650" s="21" t="s">
        <v>11799</v>
      </c>
      <c r="G650" s="23"/>
      <c r="H650" s="19" t="s">
        <v>11725</v>
      </c>
      <c r="I650" s="22">
        <v>555290</v>
      </c>
      <c r="J650" s="25">
        <f t="shared" si="33"/>
        <v>7.9999639827837712E-2</v>
      </c>
      <c r="K650" s="22">
        <v>44423</v>
      </c>
      <c r="L650" s="22">
        <v>599713</v>
      </c>
      <c r="M650">
        <f>+VLOOKUP(C650,'Thanh toán '!M$6:N$1223,2,0)</f>
        <v>599713</v>
      </c>
      <c r="N650" s="38">
        <f t="shared" si="32"/>
        <v>0</v>
      </c>
    </row>
    <row r="651" spans="1:14" hidden="1" x14ac:dyDescent="0.3">
      <c r="A651" s="18">
        <v>2022</v>
      </c>
      <c r="B651" s="19" t="s">
        <v>12721</v>
      </c>
      <c r="C651" s="19">
        <f t="shared" si="31"/>
        <v>55284</v>
      </c>
      <c r="D651" s="19" t="s">
        <v>11736</v>
      </c>
      <c r="E651" s="24" t="s">
        <v>12718</v>
      </c>
      <c r="F651" s="21" t="s">
        <v>11799</v>
      </c>
      <c r="G651" s="23"/>
      <c r="H651" s="19" t="s">
        <v>11725</v>
      </c>
      <c r="I651" s="22">
        <v>481674</v>
      </c>
      <c r="J651" s="25">
        <f t="shared" si="33"/>
        <v>8.0000166087436736E-2</v>
      </c>
      <c r="K651" s="22">
        <v>38534</v>
      </c>
      <c r="L651" s="22">
        <v>520208</v>
      </c>
      <c r="M651">
        <f>+VLOOKUP(C651,'Thanh toán '!M$6:N$1223,2,0)</f>
        <v>520208</v>
      </c>
      <c r="N651" s="38">
        <f t="shared" si="32"/>
        <v>0</v>
      </c>
    </row>
    <row r="652" spans="1:14" hidden="1" x14ac:dyDescent="0.3">
      <c r="A652" s="18">
        <v>2022</v>
      </c>
      <c r="B652" s="19" t="s">
        <v>12722</v>
      </c>
      <c r="C652" s="19">
        <f t="shared" si="31"/>
        <v>55285</v>
      </c>
      <c r="D652" s="19" t="s">
        <v>11736</v>
      </c>
      <c r="E652" s="24" t="s">
        <v>12718</v>
      </c>
      <c r="F652" s="21" t="s">
        <v>11799</v>
      </c>
      <c r="G652" s="23"/>
      <c r="H652" s="19" t="s">
        <v>11725</v>
      </c>
      <c r="I652" s="22">
        <v>1003483</v>
      </c>
      <c r="J652" s="25">
        <f t="shared" si="33"/>
        <v>8.0000358750472109E-2</v>
      </c>
      <c r="K652" s="22">
        <v>80279</v>
      </c>
      <c r="L652" s="22">
        <v>1083762</v>
      </c>
      <c r="M652">
        <f>+VLOOKUP(C652,'Thanh toán '!M$6:N$1223,2,0)</f>
        <v>1083762</v>
      </c>
      <c r="N652" s="38">
        <f t="shared" si="32"/>
        <v>0</v>
      </c>
    </row>
    <row r="653" spans="1:14" hidden="1" x14ac:dyDescent="0.3">
      <c r="A653" s="18">
        <v>2022</v>
      </c>
      <c r="B653" s="19" t="s">
        <v>12723</v>
      </c>
      <c r="C653" s="19">
        <f t="shared" si="31"/>
        <v>55287</v>
      </c>
      <c r="D653" s="19" t="s">
        <v>11736</v>
      </c>
      <c r="E653" s="24" t="s">
        <v>12718</v>
      </c>
      <c r="F653" s="21" t="s">
        <v>11799</v>
      </c>
      <c r="G653" s="23"/>
      <c r="H653" s="19" t="s">
        <v>11725</v>
      </c>
      <c r="I653" s="22">
        <v>856570</v>
      </c>
      <c r="J653" s="25">
        <f t="shared" si="33"/>
        <v>8.0000466978764145E-2</v>
      </c>
      <c r="K653" s="22">
        <v>68526</v>
      </c>
      <c r="L653" s="22">
        <v>925096</v>
      </c>
      <c r="M653">
        <f>+VLOOKUP(C653,'Thanh toán '!M$6:N$1223,2,0)</f>
        <v>925096</v>
      </c>
      <c r="N653" s="38">
        <f t="shared" si="32"/>
        <v>0</v>
      </c>
    </row>
    <row r="654" spans="1:14" hidden="1" x14ac:dyDescent="0.3">
      <c r="A654" s="18">
        <v>2022</v>
      </c>
      <c r="B654" s="19" t="s">
        <v>12724</v>
      </c>
      <c r="C654" s="19">
        <f t="shared" si="31"/>
        <v>55289</v>
      </c>
      <c r="D654" s="19" t="s">
        <v>11736</v>
      </c>
      <c r="E654" s="24" t="s">
        <v>12718</v>
      </c>
      <c r="F654" s="21" t="s">
        <v>11799</v>
      </c>
      <c r="G654" s="23"/>
      <c r="H654" s="19" t="s">
        <v>11725</v>
      </c>
      <c r="I654" s="22">
        <v>775583</v>
      </c>
      <c r="J654" s="25">
        <f t="shared" si="33"/>
        <v>8.0000464166955693E-2</v>
      </c>
      <c r="K654" s="22">
        <v>62047</v>
      </c>
      <c r="L654" s="22">
        <v>837630</v>
      </c>
      <c r="M654">
        <f>+VLOOKUP(C654,'Thanh toán '!M$6:N$1223,2,0)</f>
        <v>837630</v>
      </c>
      <c r="N654" s="38">
        <f t="shared" si="32"/>
        <v>0</v>
      </c>
    </row>
    <row r="655" spans="1:14" hidden="1" x14ac:dyDescent="0.3">
      <c r="A655" s="18">
        <v>2022</v>
      </c>
      <c r="B655" s="19" t="s">
        <v>12725</v>
      </c>
      <c r="C655" s="19">
        <f t="shared" si="31"/>
        <v>55290</v>
      </c>
      <c r="D655" s="19" t="s">
        <v>11736</v>
      </c>
      <c r="E655" s="24" t="s">
        <v>12718</v>
      </c>
      <c r="F655" s="21" t="s">
        <v>11799</v>
      </c>
      <c r="G655" s="23"/>
      <c r="H655" s="19" t="s">
        <v>11725</v>
      </c>
      <c r="I655" s="22">
        <v>1097250</v>
      </c>
      <c r="J655" s="25">
        <f t="shared" si="33"/>
        <v>0.08</v>
      </c>
      <c r="K655" s="22">
        <v>87780</v>
      </c>
      <c r="L655" s="22">
        <v>1185030</v>
      </c>
      <c r="M655">
        <f>+VLOOKUP(C655,'Thanh toán '!M$6:N$1223,2,0)</f>
        <v>1185030</v>
      </c>
      <c r="N655" s="38">
        <f t="shared" si="32"/>
        <v>0</v>
      </c>
    </row>
    <row r="656" spans="1:14" hidden="1" x14ac:dyDescent="0.3">
      <c r="A656" s="18">
        <v>2022</v>
      </c>
      <c r="B656" s="19" t="s">
        <v>12726</v>
      </c>
      <c r="C656" s="19">
        <f t="shared" si="31"/>
        <v>55291</v>
      </c>
      <c r="D656" s="19" t="s">
        <v>11736</v>
      </c>
      <c r="E656" s="24" t="s">
        <v>12718</v>
      </c>
      <c r="F656" s="21" t="s">
        <v>12367</v>
      </c>
      <c r="G656" s="23"/>
      <c r="H656" s="19" t="s">
        <v>12368</v>
      </c>
      <c r="I656" s="22">
        <v>675727</v>
      </c>
      <c r="J656" s="25">
        <f t="shared" si="33"/>
        <v>7.9999763217985964E-2</v>
      </c>
      <c r="K656" s="22">
        <v>54058</v>
      </c>
      <c r="L656" s="22">
        <v>729785</v>
      </c>
      <c r="M656">
        <f>+VLOOKUP(C656,'Thanh toán '!M$6:N$1223,2,0)</f>
        <v>729785</v>
      </c>
      <c r="N656" s="38">
        <f t="shared" si="32"/>
        <v>0</v>
      </c>
    </row>
    <row r="657" spans="1:14" hidden="1" x14ac:dyDescent="0.3">
      <c r="A657" s="18">
        <v>2022</v>
      </c>
      <c r="B657" s="19" t="s">
        <v>12727</v>
      </c>
      <c r="C657" s="19">
        <f t="shared" si="31"/>
        <v>55293</v>
      </c>
      <c r="D657" s="19" t="s">
        <v>11736</v>
      </c>
      <c r="E657" s="24" t="s">
        <v>12718</v>
      </c>
      <c r="F657" s="21" t="s">
        <v>11799</v>
      </c>
      <c r="G657" s="23"/>
      <c r="H657" s="19" t="s">
        <v>11725</v>
      </c>
      <c r="I657" s="22">
        <v>553467</v>
      </c>
      <c r="J657" s="25">
        <f t="shared" si="33"/>
        <v>7.9999349554715993E-2</v>
      </c>
      <c r="K657" s="22">
        <v>44277</v>
      </c>
      <c r="L657" s="22">
        <v>597744</v>
      </c>
      <c r="M657">
        <f>+VLOOKUP(C657,'Thanh toán '!M$6:N$1223,2,0)</f>
        <v>597744</v>
      </c>
      <c r="N657" s="38">
        <f t="shared" si="32"/>
        <v>0</v>
      </c>
    </row>
    <row r="658" spans="1:14" hidden="1" x14ac:dyDescent="0.3">
      <c r="A658" s="18">
        <v>2022</v>
      </c>
      <c r="B658" s="19" t="s">
        <v>12728</v>
      </c>
      <c r="C658" s="19">
        <f t="shared" si="31"/>
        <v>55294</v>
      </c>
      <c r="D658" s="19" t="s">
        <v>11736</v>
      </c>
      <c r="E658" s="24" t="s">
        <v>12718</v>
      </c>
      <c r="F658" s="21" t="s">
        <v>11799</v>
      </c>
      <c r="G658" s="23"/>
      <c r="H658" s="19" t="s">
        <v>11725</v>
      </c>
      <c r="I658" s="22">
        <v>1065235</v>
      </c>
      <c r="J658" s="25">
        <f t="shared" si="33"/>
        <v>8.0000187751998381E-2</v>
      </c>
      <c r="K658" s="22">
        <v>85219</v>
      </c>
      <c r="L658" s="22">
        <v>1150454</v>
      </c>
      <c r="M658">
        <f>+VLOOKUP(C658,'Thanh toán '!M$6:N$1223,2,0)</f>
        <v>1150454</v>
      </c>
      <c r="N658" s="38">
        <f t="shared" si="32"/>
        <v>0</v>
      </c>
    </row>
    <row r="659" spans="1:14" hidden="1" x14ac:dyDescent="0.3">
      <c r="A659" s="18">
        <v>2022</v>
      </c>
      <c r="B659" s="19" t="s">
        <v>12729</v>
      </c>
      <c r="C659" s="19">
        <f t="shared" si="31"/>
        <v>55296</v>
      </c>
      <c r="D659" s="19" t="s">
        <v>11736</v>
      </c>
      <c r="E659" s="24" t="s">
        <v>12718</v>
      </c>
      <c r="F659" s="21" t="s">
        <v>11799</v>
      </c>
      <c r="G659" s="23"/>
      <c r="H659" s="19" t="s">
        <v>11725</v>
      </c>
      <c r="I659" s="22">
        <v>926540</v>
      </c>
      <c r="J659" s="25">
        <f t="shared" si="33"/>
        <v>7.9999784143156255E-2</v>
      </c>
      <c r="K659" s="22">
        <v>74123</v>
      </c>
      <c r="L659" s="22">
        <v>1000663</v>
      </c>
      <c r="M659">
        <f>+VLOOKUP(C659,'Thanh toán '!M$6:N$1223,2,0)</f>
        <v>1000663</v>
      </c>
      <c r="N659" s="38">
        <f t="shared" si="32"/>
        <v>0</v>
      </c>
    </row>
    <row r="660" spans="1:14" hidden="1" x14ac:dyDescent="0.3">
      <c r="A660" s="18">
        <v>2022</v>
      </c>
      <c r="B660" s="19" t="s">
        <v>12730</v>
      </c>
      <c r="C660" s="19">
        <f t="shared" si="31"/>
        <v>55299</v>
      </c>
      <c r="D660" s="19" t="s">
        <v>11736</v>
      </c>
      <c r="E660" s="24" t="s">
        <v>12718</v>
      </c>
      <c r="F660" s="21" t="s">
        <v>11799</v>
      </c>
      <c r="G660" s="23"/>
      <c r="H660" s="19" t="s">
        <v>11725</v>
      </c>
      <c r="I660" s="22">
        <v>401456</v>
      </c>
      <c r="J660" s="25">
        <f t="shared" si="33"/>
        <v>7.9998804352158143E-2</v>
      </c>
      <c r="K660" s="22">
        <v>32116</v>
      </c>
      <c r="L660" s="22">
        <v>433572</v>
      </c>
      <c r="M660">
        <f>+VLOOKUP(C660,'Thanh toán '!M$6:N$1223,2,0)</f>
        <v>433572</v>
      </c>
      <c r="N660" s="38">
        <f t="shared" si="32"/>
        <v>0</v>
      </c>
    </row>
    <row r="661" spans="1:14" hidden="1" x14ac:dyDescent="0.3">
      <c r="A661" s="18">
        <v>2022</v>
      </c>
      <c r="B661" s="19" t="s">
        <v>12731</v>
      </c>
      <c r="C661" s="19">
        <f t="shared" si="31"/>
        <v>55300</v>
      </c>
      <c r="D661" s="19" t="s">
        <v>11736</v>
      </c>
      <c r="E661" s="24" t="s">
        <v>12718</v>
      </c>
      <c r="F661" s="21" t="s">
        <v>11799</v>
      </c>
      <c r="G661" s="23"/>
      <c r="H661" s="19" t="s">
        <v>11725</v>
      </c>
      <c r="I661" s="22">
        <v>1494423</v>
      </c>
      <c r="J661" s="25">
        <f t="shared" si="33"/>
        <v>8.0000107064733345E-2</v>
      </c>
      <c r="K661" s="22">
        <v>119554</v>
      </c>
      <c r="L661" s="22">
        <v>1613977</v>
      </c>
      <c r="M661">
        <f>+VLOOKUP(C661,'Thanh toán '!M$6:N$1223,2,0)</f>
        <v>1613977</v>
      </c>
      <c r="N661" s="38">
        <f t="shared" si="32"/>
        <v>0</v>
      </c>
    </row>
    <row r="662" spans="1:14" hidden="1" x14ac:dyDescent="0.3">
      <c r="A662" s="18">
        <v>2022</v>
      </c>
      <c r="B662" s="19" t="s">
        <v>12732</v>
      </c>
      <c r="C662" s="19">
        <f t="shared" si="31"/>
        <v>55301</v>
      </c>
      <c r="D662" s="19" t="s">
        <v>11736</v>
      </c>
      <c r="E662" s="24" t="s">
        <v>12718</v>
      </c>
      <c r="F662" s="21" t="s">
        <v>11799</v>
      </c>
      <c r="G662" s="23"/>
      <c r="H662" s="19" t="s">
        <v>11725</v>
      </c>
      <c r="I662" s="22">
        <v>555290</v>
      </c>
      <c r="J662" s="25">
        <f t="shared" si="33"/>
        <v>7.9999639827837712E-2</v>
      </c>
      <c r="K662" s="22">
        <v>44423</v>
      </c>
      <c r="L662" s="22">
        <v>599713</v>
      </c>
      <c r="M662">
        <f>+VLOOKUP(C662,'Thanh toán '!M$6:N$1223,2,0)</f>
        <v>599713</v>
      </c>
      <c r="N662" s="38">
        <f t="shared" si="32"/>
        <v>0</v>
      </c>
    </row>
    <row r="663" spans="1:14" hidden="1" x14ac:dyDescent="0.3">
      <c r="A663" s="18">
        <v>2022</v>
      </c>
      <c r="B663" s="19" t="s">
        <v>12733</v>
      </c>
      <c r="C663" s="19">
        <f t="shared" si="31"/>
        <v>55302</v>
      </c>
      <c r="D663" s="19" t="s">
        <v>11736</v>
      </c>
      <c r="E663" s="24" t="s">
        <v>12718</v>
      </c>
      <c r="F663" s="21" t="s">
        <v>12245</v>
      </c>
      <c r="G663" s="23"/>
      <c r="H663" s="19" t="s">
        <v>12246</v>
      </c>
      <c r="I663" s="22">
        <v>3766983</v>
      </c>
      <c r="J663" s="25">
        <f t="shared" si="33"/>
        <v>8.0000095567195284E-2</v>
      </c>
      <c r="K663" s="22">
        <v>301359</v>
      </c>
      <c r="L663" s="22">
        <v>4068342</v>
      </c>
      <c r="M663">
        <f>+VLOOKUP(C663,'Thanh toán '!M$6:N$1223,2,0)</f>
        <v>4068342</v>
      </c>
      <c r="N663" s="38">
        <f t="shared" si="32"/>
        <v>0</v>
      </c>
    </row>
    <row r="664" spans="1:14" hidden="1" x14ac:dyDescent="0.3">
      <c r="A664" s="18">
        <v>2022</v>
      </c>
      <c r="B664" s="19" t="s">
        <v>12734</v>
      </c>
      <c r="C664" s="19">
        <f t="shared" si="31"/>
        <v>55307</v>
      </c>
      <c r="D664" s="19" t="s">
        <v>11736</v>
      </c>
      <c r="E664" s="24" t="s">
        <v>12718</v>
      </c>
      <c r="F664" s="21" t="s">
        <v>12228</v>
      </c>
      <c r="G664" s="23"/>
      <c r="H664" s="19" t="s">
        <v>12229</v>
      </c>
      <c r="I664" s="22">
        <v>2202930</v>
      </c>
      <c r="J664" s="25">
        <f t="shared" si="33"/>
        <v>7.999981842364487E-2</v>
      </c>
      <c r="K664" s="22">
        <v>176234</v>
      </c>
      <c r="L664" s="22">
        <v>2379164</v>
      </c>
      <c r="M664">
        <f>+VLOOKUP(C664,'Thanh toán '!M$6:N$1223,2,0)</f>
        <v>2379164</v>
      </c>
      <c r="N664" s="38">
        <f t="shared" si="32"/>
        <v>0</v>
      </c>
    </row>
    <row r="665" spans="1:14" hidden="1" x14ac:dyDescent="0.3">
      <c r="A665" s="18">
        <v>2022</v>
      </c>
      <c r="B665" s="19" t="s">
        <v>12735</v>
      </c>
      <c r="C665" s="19">
        <f t="shared" si="31"/>
        <v>55308</v>
      </c>
      <c r="D665" s="19" t="s">
        <v>11736</v>
      </c>
      <c r="E665" s="24" t="s">
        <v>12718</v>
      </c>
      <c r="F665" s="21" t="s">
        <v>12228</v>
      </c>
      <c r="G665" s="23"/>
      <c r="H665" s="19" t="s">
        <v>12229</v>
      </c>
      <c r="I665" s="22">
        <v>2499368</v>
      </c>
      <c r="J665" s="25">
        <f t="shared" si="33"/>
        <v>7.9999823955495944E-2</v>
      </c>
      <c r="K665" s="22">
        <v>199949</v>
      </c>
      <c r="L665" s="22">
        <v>2699317</v>
      </c>
      <c r="M665">
        <f>+VLOOKUP(C665,'Thanh toán '!M$6:N$1223,2,0)</f>
        <v>2699317</v>
      </c>
      <c r="N665" s="38">
        <f t="shared" si="32"/>
        <v>0</v>
      </c>
    </row>
    <row r="666" spans="1:14" hidden="1" x14ac:dyDescent="0.3">
      <c r="A666" s="18">
        <v>2022</v>
      </c>
      <c r="B666" s="19" t="s">
        <v>12736</v>
      </c>
      <c r="C666" s="19">
        <f t="shared" si="31"/>
        <v>55309</v>
      </c>
      <c r="D666" s="19" t="s">
        <v>11736</v>
      </c>
      <c r="E666" s="24" t="s">
        <v>12718</v>
      </c>
      <c r="F666" s="21" t="s">
        <v>12737</v>
      </c>
      <c r="G666" s="23"/>
      <c r="H666" s="19" t="s">
        <v>12738</v>
      </c>
      <c r="I666" s="22">
        <v>2163000</v>
      </c>
      <c r="J666" s="25">
        <f t="shared" si="33"/>
        <v>0.08</v>
      </c>
      <c r="K666" s="22">
        <v>173040</v>
      </c>
      <c r="L666" s="22">
        <v>2336040</v>
      </c>
      <c r="M666">
        <f>+VLOOKUP(C666,'Thanh toán '!M$6:N$1223,2,0)</f>
        <v>2336040</v>
      </c>
      <c r="N666" s="38">
        <f t="shared" si="32"/>
        <v>0</v>
      </c>
    </row>
    <row r="667" spans="1:14" hidden="1" x14ac:dyDescent="0.3">
      <c r="A667" s="18">
        <v>2022</v>
      </c>
      <c r="B667" s="19" t="s">
        <v>12739</v>
      </c>
      <c r="C667" s="19">
        <f t="shared" si="31"/>
        <v>55310</v>
      </c>
      <c r="D667" s="19" t="s">
        <v>11736</v>
      </c>
      <c r="E667" s="24" t="s">
        <v>12718</v>
      </c>
      <c r="F667" s="21" t="s">
        <v>11970</v>
      </c>
      <c r="G667" s="23"/>
      <c r="H667" s="19" t="s">
        <v>11971</v>
      </c>
      <c r="I667" s="22">
        <v>666348</v>
      </c>
      <c r="J667" s="25">
        <f t="shared" si="33"/>
        <v>8.0000240114774857E-2</v>
      </c>
      <c r="K667" s="22">
        <v>53308</v>
      </c>
      <c r="L667" s="22">
        <v>719656</v>
      </c>
      <c r="M667">
        <f>+VLOOKUP(C667,'Thanh toán '!M$6:N$1223,2,0)</f>
        <v>719656</v>
      </c>
      <c r="N667" s="38">
        <f t="shared" si="32"/>
        <v>0</v>
      </c>
    </row>
    <row r="668" spans="1:14" hidden="1" x14ac:dyDescent="0.3">
      <c r="A668" s="18">
        <v>2022</v>
      </c>
      <c r="B668" s="19" t="s">
        <v>12740</v>
      </c>
      <c r="C668" s="19">
        <f t="shared" si="31"/>
        <v>55311</v>
      </c>
      <c r="D668" s="19" t="s">
        <v>11736</v>
      </c>
      <c r="E668" s="24" t="s">
        <v>12718</v>
      </c>
      <c r="F668" s="21" t="s">
        <v>11970</v>
      </c>
      <c r="G668" s="23"/>
      <c r="H668" s="19" t="s">
        <v>11971</v>
      </c>
      <c r="I668" s="22">
        <v>777221</v>
      </c>
      <c r="J668" s="25">
        <f t="shared" si="33"/>
        <v>8.0000411723306492E-2</v>
      </c>
      <c r="K668" s="22">
        <v>62178</v>
      </c>
      <c r="L668" s="22">
        <v>839399</v>
      </c>
      <c r="M668">
        <f>+VLOOKUP(C668,'Thanh toán '!M$6:N$1223,2,0)</f>
        <v>839399</v>
      </c>
      <c r="N668" s="38">
        <f t="shared" si="32"/>
        <v>0</v>
      </c>
    </row>
    <row r="669" spans="1:14" hidden="1" x14ac:dyDescent="0.3">
      <c r="A669" s="18">
        <v>2022</v>
      </c>
      <c r="B669" s="19" t="s">
        <v>12741</v>
      </c>
      <c r="C669" s="19">
        <f t="shared" si="31"/>
        <v>55312</v>
      </c>
      <c r="D669" s="19" t="s">
        <v>11736</v>
      </c>
      <c r="E669" s="24" t="s">
        <v>12718</v>
      </c>
      <c r="F669" s="21" t="s">
        <v>12257</v>
      </c>
      <c r="G669" s="23"/>
      <c r="H669" s="19" t="s">
        <v>12258</v>
      </c>
      <c r="I669" s="22">
        <v>2246346</v>
      </c>
      <c r="J669" s="25">
        <f t="shared" si="33"/>
        <v>8.0000142453566819E-2</v>
      </c>
      <c r="K669" s="22">
        <v>179708</v>
      </c>
      <c r="L669" s="22">
        <v>2426054</v>
      </c>
      <c r="M669">
        <f>+VLOOKUP(C669,'Thanh toán '!M$6:N$1223,2,0)</f>
        <v>2426054</v>
      </c>
      <c r="N669" s="38">
        <f t="shared" si="32"/>
        <v>0</v>
      </c>
    </row>
    <row r="670" spans="1:14" hidden="1" x14ac:dyDescent="0.3">
      <c r="A670" s="18">
        <v>2022</v>
      </c>
      <c r="B670" s="19" t="s">
        <v>12742</v>
      </c>
      <c r="C670" s="19">
        <f t="shared" si="31"/>
        <v>55314</v>
      </c>
      <c r="D670" s="19" t="s">
        <v>11736</v>
      </c>
      <c r="E670" s="24" t="s">
        <v>12718</v>
      </c>
      <c r="F670" s="21" t="s">
        <v>12470</v>
      </c>
      <c r="G670" s="23"/>
      <c r="H670" s="19" t="s">
        <v>12471</v>
      </c>
      <c r="I670" s="22">
        <v>1844890</v>
      </c>
      <c r="J670" s="25">
        <f t="shared" si="33"/>
        <v>7.999989159245266E-2</v>
      </c>
      <c r="K670" s="22">
        <v>147591</v>
      </c>
      <c r="L670" s="22">
        <v>1992481</v>
      </c>
      <c r="M670">
        <f>+VLOOKUP(C670,'Thanh toán '!M$6:N$1223,2,0)</f>
        <v>1992481</v>
      </c>
      <c r="N670" s="38">
        <f t="shared" si="32"/>
        <v>0</v>
      </c>
    </row>
    <row r="671" spans="1:14" hidden="1" x14ac:dyDescent="0.3">
      <c r="A671" s="18">
        <v>2022</v>
      </c>
      <c r="B671" s="19" t="s">
        <v>12743</v>
      </c>
      <c r="C671" s="19">
        <f t="shared" si="31"/>
        <v>55315</v>
      </c>
      <c r="D671" s="19" t="s">
        <v>11736</v>
      </c>
      <c r="E671" s="24" t="s">
        <v>12718</v>
      </c>
      <c r="F671" s="21" t="s">
        <v>12161</v>
      </c>
      <c r="G671" s="23"/>
      <c r="H671" s="19" t="s">
        <v>12162</v>
      </c>
      <c r="I671" s="22">
        <v>882000</v>
      </c>
      <c r="J671" s="25">
        <f t="shared" si="33"/>
        <v>0.08</v>
      </c>
      <c r="K671" s="22">
        <v>70560</v>
      </c>
      <c r="L671" s="22">
        <v>952560</v>
      </c>
      <c r="M671">
        <f>+VLOOKUP(C671,'Thanh toán '!M$6:N$1223,2,0)</f>
        <v>952560</v>
      </c>
      <c r="N671" s="38">
        <f t="shared" si="32"/>
        <v>0</v>
      </c>
    </row>
    <row r="672" spans="1:14" hidden="1" x14ac:dyDescent="0.3">
      <c r="A672" s="18">
        <v>2022</v>
      </c>
      <c r="B672" s="19" t="s">
        <v>12744</v>
      </c>
      <c r="C672" s="19">
        <f t="shared" si="31"/>
        <v>55316</v>
      </c>
      <c r="D672" s="19" t="s">
        <v>11736</v>
      </c>
      <c r="E672" s="24" t="s">
        <v>12718</v>
      </c>
      <c r="F672" s="21" t="s">
        <v>12161</v>
      </c>
      <c r="G672" s="23"/>
      <c r="H672" s="19" t="s">
        <v>12162</v>
      </c>
      <c r="I672" s="22">
        <v>1110580</v>
      </c>
      <c r="J672" s="25">
        <f t="shared" si="33"/>
        <v>7.9999639827837712E-2</v>
      </c>
      <c r="K672" s="22">
        <v>88846</v>
      </c>
      <c r="L672" s="22">
        <v>1199426</v>
      </c>
      <c r="M672">
        <f>+VLOOKUP(C672,'Thanh toán '!M$6:N$1223,2,0)</f>
        <v>1199426</v>
      </c>
      <c r="N672" s="38">
        <f t="shared" si="32"/>
        <v>0</v>
      </c>
    </row>
    <row r="673" spans="1:14" hidden="1" x14ac:dyDescent="0.3">
      <c r="A673" s="18">
        <v>2022</v>
      </c>
      <c r="B673" s="19" t="s">
        <v>12745</v>
      </c>
      <c r="C673" s="19">
        <f t="shared" si="31"/>
        <v>55317</v>
      </c>
      <c r="D673" s="19" t="s">
        <v>11736</v>
      </c>
      <c r="E673" s="24" t="s">
        <v>12718</v>
      </c>
      <c r="F673" s="21" t="s">
        <v>12248</v>
      </c>
      <c r="G673" s="23"/>
      <c r="H673" s="19" t="s">
        <v>12249</v>
      </c>
      <c r="I673" s="22">
        <v>1746371</v>
      </c>
      <c r="J673" s="25">
        <f t="shared" si="33"/>
        <v>8.0000183237124295E-2</v>
      </c>
      <c r="K673" s="22">
        <v>139710</v>
      </c>
      <c r="L673" s="22">
        <v>1886081</v>
      </c>
      <c r="M673">
        <f>+VLOOKUP(C673,'Thanh toán '!M$6:N$1223,2,0)</f>
        <v>1886081</v>
      </c>
      <c r="N673" s="38">
        <f t="shared" si="32"/>
        <v>0</v>
      </c>
    </row>
    <row r="674" spans="1:14" hidden="1" x14ac:dyDescent="0.3">
      <c r="A674" s="18">
        <v>2022</v>
      </c>
      <c r="B674" s="19" t="s">
        <v>12746</v>
      </c>
      <c r="C674" s="19">
        <f t="shared" si="31"/>
        <v>55340</v>
      </c>
      <c r="D674" s="19" t="s">
        <v>11736</v>
      </c>
      <c r="E674" s="24" t="s">
        <v>12718</v>
      </c>
      <c r="F674" s="21" t="s">
        <v>12448</v>
      </c>
      <c r="G674" s="23"/>
      <c r="H674" s="19" t="s">
        <v>12449</v>
      </c>
      <c r="I674" s="22">
        <v>8077410</v>
      </c>
      <c r="J674" s="25">
        <f t="shared" si="33"/>
        <v>8.000002476041207E-2</v>
      </c>
      <c r="K674" s="22">
        <v>646193</v>
      </c>
      <c r="L674" s="22">
        <v>8723603</v>
      </c>
      <c r="M674">
        <f>+VLOOKUP(C674,'Thanh toán '!M$6:N$1223,2,0)</f>
        <v>8723603</v>
      </c>
      <c r="N674" s="38">
        <f t="shared" si="32"/>
        <v>0</v>
      </c>
    </row>
    <row r="675" spans="1:14" hidden="1" x14ac:dyDescent="0.3">
      <c r="A675" s="18">
        <v>2022</v>
      </c>
      <c r="B675" s="19" t="s">
        <v>12747</v>
      </c>
      <c r="C675" s="19">
        <f t="shared" si="31"/>
        <v>55341</v>
      </c>
      <c r="D675" s="19" t="s">
        <v>11736</v>
      </c>
      <c r="E675" s="24" t="s">
        <v>12748</v>
      </c>
      <c r="F675" s="21" t="s">
        <v>12378</v>
      </c>
      <c r="G675" s="23"/>
      <c r="H675" s="19" t="s">
        <v>12379</v>
      </c>
      <c r="I675" s="22">
        <v>2953104</v>
      </c>
      <c r="J675" s="25">
        <f t="shared" si="33"/>
        <v>7.9999891639441073E-2</v>
      </c>
      <c r="K675" s="22">
        <v>236248</v>
      </c>
      <c r="L675" s="22">
        <v>3189352</v>
      </c>
      <c r="M675">
        <f>+VLOOKUP(C675,'Thanh toán '!M$6:N$1223,2,0)</f>
        <v>3189352</v>
      </c>
      <c r="N675" s="38">
        <f t="shared" si="32"/>
        <v>0</v>
      </c>
    </row>
    <row r="676" spans="1:14" hidden="1" x14ac:dyDescent="0.3">
      <c r="A676" s="18">
        <v>2022</v>
      </c>
      <c r="B676" s="19" t="s">
        <v>12749</v>
      </c>
      <c r="C676" s="19">
        <f t="shared" si="31"/>
        <v>55342</v>
      </c>
      <c r="D676" s="19" t="s">
        <v>11736</v>
      </c>
      <c r="E676" s="24" t="s">
        <v>12748</v>
      </c>
      <c r="F676" s="21" t="s">
        <v>12357</v>
      </c>
      <c r="G676" s="23"/>
      <c r="H676" s="19" t="s">
        <v>12358</v>
      </c>
      <c r="I676" s="22">
        <v>3486686</v>
      </c>
      <c r="J676" s="25">
        <f t="shared" si="33"/>
        <v>8.0000034416635168E-2</v>
      </c>
      <c r="K676" s="22">
        <v>278935</v>
      </c>
      <c r="L676" s="22">
        <v>3765621</v>
      </c>
      <c r="M676">
        <f>+VLOOKUP(C676,'Thanh toán '!M$6:N$1223,2,0)</f>
        <v>3765621</v>
      </c>
      <c r="N676" s="38">
        <f t="shared" si="32"/>
        <v>0</v>
      </c>
    </row>
    <row r="677" spans="1:14" hidden="1" x14ac:dyDescent="0.3">
      <c r="A677" s="18">
        <v>2022</v>
      </c>
      <c r="B677" s="19" t="s">
        <v>12750</v>
      </c>
      <c r="C677" s="19">
        <f t="shared" si="31"/>
        <v>55343</v>
      </c>
      <c r="D677" s="19" t="s">
        <v>11736</v>
      </c>
      <c r="E677" s="24" t="s">
        <v>12748</v>
      </c>
      <c r="F677" s="21" t="s">
        <v>12363</v>
      </c>
      <c r="G677" s="23"/>
      <c r="H677" s="19" t="s">
        <v>12364</v>
      </c>
      <c r="I677" s="22">
        <v>602184</v>
      </c>
      <c r="J677" s="25">
        <f t="shared" si="33"/>
        <v>8.0000464974160718E-2</v>
      </c>
      <c r="K677" s="22">
        <v>48175</v>
      </c>
      <c r="L677" s="22">
        <v>650359</v>
      </c>
      <c r="M677">
        <f>+VLOOKUP(C677,'Thanh toán '!M$6:N$1223,2,0)</f>
        <v>650359</v>
      </c>
      <c r="N677" s="38">
        <f t="shared" si="32"/>
        <v>0</v>
      </c>
    </row>
    <row r="678" spans="1:14" hidden="1" x14ac:dyDescent="0.3">
      <c r="A678" s="18">
        <v>2022</v>
      </c>
      <c r="B678" s="19" t="s">
        <v>12751</v>
      </c>
      <c r="C678" s="19">
        <f t="shared" si="31"/>
        <v>55345</v>
      </c>
      <c r="D678" s="19" t="s">
        <v>11736</v>
      </c>
      <c r="E678" s="24" t="s">
        <v>12748</v>
      </c>
      <c r="F678" s="21" t="s">
        <v>11799</v>
      </c>
      <c r="G678" s="23"/>
      <c r="H678" s="19" t="s">
        <v>11725</v>
      </c>
      <c r="I678" s="22">
        <v>333174</v>
      </c>
      <c r="J678" s="25">
        <f t="shared" si="33"/>
        <v>8.0000240114774857E-2</v>
      </c>
      <c r="K678" s="22">
        <v>26654</v>
      </c>
      <c r="L678" s="22">
        <v>359828</v>
      </c>
      <c r="M678">
        <f>+VLOOKUP(C678,'Thanh toán '!M$6:N$1223,2,0)</f>
        <v>359828</v>
      </c>
      <c r="N678" s="38">
        <f t="shared" si="32"/>
        <v>0</v>
      </c>
    </row>
    <row r="679" spans="1:14" hidden="1" x14ac:dyDescent="0.3">
      <c r="A679" s="18">
        <v>2022</v>
      </c>
      <c r="B679" s="19" t="s">
        <v>12752</v>
      </c>
      <c r="C679" s="19">
        <f t="shared" si="31"/>
        <v>55346</v>
      </c>
      <c r="D679" s="19" t="s">
        <v>11736</v>
      </c>
      <c r="E679" s="24" t="s">
        <v>12748</v>
      </c>
      <c r="F679" s="21" t="s">
        <v>11799</v>
      </c>
      <c r="G679" s="23"/>
      <c r="H679" s="19" t="s">
        <v>11725</v>
      </c>
      <c r="I679" s="22">
        <v>1061211</v>
      </c>
      <c r="J679" s="25">
        <f t="shared" si="33"/>
        <v>8.0000113078360482E-2</v>
      </c>
      <c r="K679" s="22">
        <v>84897</v>
      </c>
      <c r="L679" s="22">
        <v>1146108</v>
      </c>
      <c r="M679">
        <f>+VLOOKUP(C679,'Thanh toán '!M$6:N$1223,2,0)</f>
        <v>1146108</v>
      </c>
      <c r="N679" s="38">
        <f t="shared" si="32"/>
        <v>0</v>
      </c>
    </row>
    <row r="680" spans="1:14" hidden="1" x14ac:dyDescent="0.3">
      <c r="A680" s="18">
        <v>2022</v>
      </c>
      <c r="B680" s="19" t="s">
        <v>12753</v>
      </c>
      <c r="C680" s="19">
        <f t="shared" si="31"/>
        <v>55347</v>
      </c>
      <c r="D680" s="19" t="s">
        <v>11736</v>
      </c>
      <c r="E680" s="24" t="s">
        <v>12748</v>
      </c>
      <c r="F680" s="21" t="s">
        <v>12282</v>
      </c>
      <c r="G680" s="23"/>
      <c r="H680" s="19" t="s">
        <v>12283</v>
      </c>
      <c r="I680" s="22">
        <v>3061593</v>
      </c>
      <c r="J680" s="25">
        <f t="shared" si="33"/>
        <v>7.9999856283967205E-2</v>
      </c>
      <c r="K680" s="22">
        <v>244927</v>
      </c>
      <c r="L680" s="22">
        <v>3306520</v>
      </c>
      <c r="M680">
        <f>+VLOOKUP(C680,'Thanh toán '!M$6:N$1223,2,0)</f>
        <v>3306520</v>
      </c>
      <c r="N680" s="38">
        <f t="shared" si="32"/>
        <v>0</v>
      </c>
    </row>
    <row r="681" spans="1:14" hidden="1" x14ac:dyDescent="0.3">
      <c r="A681" s="18">
        <v>2022</v>
      </c>
      <c r="B681" s="19" t="s">
        <v>12754</v>
      </c>
      <c r="C681" s="19">
        <f t="shared" si="31"/>
        <v>55349</v>
      </c>
      <c r="D681" s="19" t="s">
        <v>11736</v>
      </c>
      <c r="E681" s="24" t="s">
        <v>12748</v>
      </c>
      <c r="F681" s="21" t="s">
        <v>11799</v>
      </c>
      <c r="G681" s="23"/>
      <c r="H681" s="19" t="s">
        <v>11725</v>
      </c>
      <c r="I681" s="22">
        <v>202412</v>
      </c>
      <c r="J681" s="25">
        <f t="shared" si="33"/>
        <v>8.0000197616742097E-2</v>
      </c>
      <c r="K681" s="22">
        <v>16193</v>
      </c>
      <c r="L681" s="22">
        <v>218605</v>
      </c>
      <c r="M681">
        <f>+VLOOKUP(C681,'Thanh toán '!M$6:N$1223,2,0)</f>
        <v>218605</v>
      </c>
      <c r="N681" s="38">
        <f t="shared" si="32"/>
        <v>0</v>
      </c>
    </row>
    <row r="682" spans="1:14" hidden="1" x14ac:dyDescent="0.3">
      <c r="A682" s="18">
        <v>2022</v>
      </c>
      <c r="B682" s="19" t="s">
        <v>12755</v>
      </c>
      <c r="C682" s="19">
        <f t="shared" si="31"/>
        <v>55351</v>
      </c>
      <c r="D682" s="19" t="s">
        <v>11736</v>
      </c>
      <c r="E682" s="24" t="s">
        <v>12748</v>
      </c>
      <c r="F682" s="21" t="s">
        <v>11799</v>
      </c>
      <c r="G682" s="23"/>
      <c r="H682" s="19" t="s">
        <v>11725</v>
      </c>
      <c r="I682" s="22">
        <v>1587758</v>
      </c>
      <c r="J682" s="25">
        <f t="shared" si="33"/>
        <v>8.0000226734804669E-2</v>
      </c>
      <c r="K682" s="22">
        <v>127021</v>
      </c>
      <c r="L682" s="22">
        <v>1714779</v>
      </c>
      <c r="M682">
        <f>+VLOOKUP(C682,'Thanh toán '!M$6:N$1223,2,0)</f>
        <v>1714779</v>
      </c>
      <c r="N682" s="38">
        <f t="shared" si="32"/>
        <v>0</v>
      </c>
    </row>
    <row r="683" spans="1:14" hidden="1" x14ac:dyDescent="0.3">
      <c r="A683" s="18">
        <v>2022</v>
      </c>
      <c r="B683" s="19" t="s">
        <v>12756</v>
      </c>
      <c r="C683" s="19">
        <f t="shared" si="31"/>
        <v>55352</v>
      </c>
      <c r="D683" s="19" t="s">
        <v>11736</v>
      </c>
      <c r="E683" s="24" t="s">
        <v>12748</v>
      </c>
      <c r="F683" s="21" t="s">
        <v>11799</v>
      </c>
      <c r="G683" s="23"/>
      <c r="H683" s="19" t="s">
        <v>11725</v>
      </c>
      <c r="I683" s="22">
        <v>1255218</v>
      </c>
      <c r="J683" s="25">
        <f t="shared" si="33"/>
        <v>7.9999649463280476E-2</v>
      </c>
      <c r="K683" s="22">
        <v>100417</v>
      </c>
      <c r="L683" s="22">
        <v>1355635</v>
      </c>
      <c r="M683">
        <f>+VLOOKUP(C683,'Thanh toán '!M$6:N$1223,2,0)</f>
        <v>1355635</v>
      </c>
      <c r="N683" s="38">
        <f t="shared" si="32"/>
        <v>0</v>
      </c>
    </row>
    <row r="684" spans="1:14" hidden="1" x14ac:dyDescent="0.3">
      <c r="A684" s="18">
        <v>2022</v>
      </c>
      <c r="B684" s="19" t="s">
        <v>12757</v>
      </c>
      <c r="C684" s="19">
        <f t="shared" si="31"/>
        <v>55356</v>
      </c>
      <c r="D684" s="19" t="s">
        <v>11736</v>
      </c>
      <c r="E684" s="24" t="s">
        <v>12748</v>
      </c>
      <c r="F684" s="21" t="s">
        <v>11799</v>
      </c>
      <c r="G684" s="23"/>
      <c r="H684" s="19" t="s">
        <v>11725</v>
      </c>
      <c r="I684" s="22">
        <v>1147021</v>
      </c>
      <c r="J684" s="25">
        <f t="shared" si="33"/>
        <v>8.0000278983558284E-2</v>
      </c>
      <c r="K684" s="22">
        <v>91762</v>
      </c>
      <c r="L684" s="22">
        <v>1238783</v>
      </c>
      <c r="M684">
        <f>+VLOOKUP(C684,'Thanh toán '!M$6:N$1223,2,0)</f>
        <v>1238783</v>
      </c>
      <c r="N684" s="38">
        <f t="shared" si="32"/>
        <v>0</v>
      </c>
    </row>
    <row r="685" spans="1:14" hidden="1" x14ac:dyDescent="0.3">
      <c r="A685" s="18">
        <v>2022</v>
      </c>
      <c r="B685" s="19" t="s">
        <v>12758</v>
      </c>
      <c r="C685" s="19">
        <f t="shared" si="31"/>
        <v>55357</v>
      </c>
      <c r="D685" s="19" t="s">
        <v>11736</v>
      </c>
      <c r="E685" s="24" t="s">
        <v>12748</v>
      </c>
      <c r="F685" s="21" t="s">
        <v>12239</v>
      </c>
      <c r="G685" s="23"/>
      <c r="H685" s="19" t="s">
        <v>12240</v>
      </c>
      <c r="I685" s="22">
        <v>3326720</v>
      </c>
      <c r="J685" s="25">
        <f t="shared" si="33"/>
        <v>8.0000120238553296E-2</v>
      </c>
      <c r="K685" s="22">
        <v>266138</v>
      </c>
      <c r="L685" s="22">
        <v>3592858</v>
      </c>
      <c r="M685">
        <f>+VLOOKUP(C685,'Thanh toán '!M$6:N$1223,2,0)</f>
        <v>3592858</v>
      </c>
      <c r="N685" s="38">
        <f t="shared" si="32"/>
        <v>0</v>
      </c>
    </row>
    <row r="686" spans="1:14" hidden="1" x14ac:dyDescent="0.3">
      <c r="A686" s="18">
        <v>2022</v>
      </c>
      <c r="B686" s="19" t="s">
        <v>12759</v>
      </c>
      <c r="C686" s="19">
        <f t="shared" si="31"/>
        <v>55358</v>
      </c>
      <c r="D686" s="19" t="s">
        <v>11736</v>
      </c>
      <c r="E686" s="24" t="s">
        <v>12748</v>
      </c>
      <c r="F686" s="21" t="s">
        <v>11799</v>
      </c>
      <c r="G686" s="23"/>
      <c r="H686" s="19" t="s">
        <v>11725</v>
      </c>
      <c r="I686" s="22">
        <v>571978</v>
      </c>
      <c r="J686" s="25">
        <f t="shared" si="33"/>
        <v>7.9999580403442086E-2</v>
      </c>
      <c r="K686" s="22">
        <v>45758</v>
      </c>
      <c r="L686" s="22">
        <v>617736</v>
      </c>
      <c r="M686">
        <f>+VLOOKUP(C686,'Thanh toán '!M$6:N$1223,2,0)</f>
        <v>617736</v>
      </c>
      <c r="N686" s="38">
        <f t="shared" si="32"/>
        <v>0</v>
      </c>
    </row>
    <row r="687" spans="1:14" hidden="1" x14ac:dyDescent="0.3">
      <c r="A687" s="18">
        <v>2022</v>
      </c>
      <c r="B687" s="19" t="s">
        <v>12760</v>
      </c>
      <c r="C687" s="19">
        <f t="shared" si="31"/>
        <v>55359</v>
      </c>
      <c r="D687" s="19" t="s">
        <v>11736</v>
      </c>
      <c r="E687" s="24" t="s">
        <v>12748</v>
      </c>
      <c r="F687" s="21" t="s">
        <v>11799</v>
      </c>
      <c r="G687" s="23"/>
      <c r="H687" s="19" t="s">
        <v>11725</v>
      </c>
      <c r="I687" s="22">
        <v>442409</v>
      </c>
      <c r="J687" s="25">
        <f t="shared" si="33"/>
        <v>8.0000632898516985E-2</v>
      </c>
      <c r="K687" s="22">
        <v>35393</v>
      </c>
      <c r="L687" s="22">
        <v>477802</v>
      </c>
      <c r="M687">
        <f>+VLOOKUP(C687,'Thanh toán '!M$6:N$1223,2,0)</f>
        <v>477802</v>
      </c>
      <c r="N687" s="38">
        <f t="shared" si="32"/>
        <v>0</v>
      </c>
    </row>
    <row r="688" spans="1:14" hidden="1" x14ac:dyDescent="0.3">
      <c r="A688" s="18">
        <v>2022</v>
      </c>
      <c r="B688" s="19" t="s">
        <v>12761</v>
      </c>
      <c r="C688" s="19">
        <f t="shared" si="31"/>
        <v>55364</v>
      </c>
      <c r="D688" s="19" t="s">
        <v>11736</v>
      </c>
      <c r="E688" s="24" t="s">
        <v>12748</v>
      </c>
      <c r="F688" s="21" t="s">
        <v>12384</v>
      </c>
      <c r="G688" s="23"/>
      <c r="H688" s="19" t="s">
        <v>12385</v>
      </c>
      <c r="I688" s="22">
        <v>2916316</v>
      </c>
      <c r="J688" s="25">
        <f t="shared" si="33"/>
        <v>7.9999903988456675E-2</v>
      </c>
      <c r="K688" s="22">
        <v>233305</v>
      </c>
      <c r="L688" s="22">
        <v>3149621</v>
      </c>
      <c r="M688">
        <f>+VLOOKUP(C688,'Thanh toán '!M$6:N$1223,2,0)</f>
        <v>3149621</v>
      </c>
      <c r="N688" s="38">
        <f t="shared" si="32"/>
        <v>0</v>
      </c>
    </row>
    <row r="689" spans="1:14" hidden="1" x14ac:dyDescent="0.3">
      <c r="A689" s="18">
        <v>2022</v>
      </c>
      <c r="B689" s="19" t="s">
        <v>12762</v>
      </c>
      <c r="C689" s="19">
        <f t="shared" si="31"/>
        <v>55365</v>
      </c>
      <c r="D689" s="19" t="s">
        <v>11736</v>
      </c>
      <c r="E689" s="24" t="s">
        <v>12748</v>
      </c>
      <c r="F689" s="21" t="s">
        <v>12333</v>
      </c>
      <c r="G689" s="23"/>
      <c r="H689" s="19" t="s">
        <v>12334</v>
      </c>
      <c r="I689" s="22">
        <v>4066050</v>
      </c>
      <c r="J689" s="25">
        <f t="shared" si="33"/>
        <v>0.08</v>
      </c>
      <c r="K689" s="22">
        <v>325284</v>
      </c>
      <c r="L689" s="22">
        <v>4391334</v>
      </c>
      <c r="M689">
        <f>+VLOOKUP(C689,'Thanh toán '!M$6:N$1223,2,0)</f>
        <v>4391334</v>
      </c>
      <c r="N689" s="38">
        <f t="shared" si="32"/>
        <v>0</v>
      </c>
    </row>
    <row r="690" spans="1:14" hidden="1" x14ac:dyDescent="0.3">
      <c r="A690" s="18">
        <v>2022</v>
      </c>
      <c r="B690" s="19" t="s">
        <v>12763</v>
      </c>
      <c r="C690" s="19">
        <f t="shared" si="31"/>
        <v>55372</v>
      </c>
      <c r="D690" s="19" t="s">
        <v>11736</v>
      </c>
      <c r="E690" s="24" t="s">
        <v>12748</v>
      </c>
      <c r="F690" s="21" t="s">
        <v>11799</v>
      </c>
      <c r="G690" s="23"/>
      <c r="H690" s="19" t="s">
        <v>11725</v>
      </c>
      <c r="I690" s="22">
        <v>1017667</v>
      </c>
      <c r="J690" s="25">
        <f t="shared" si="33"/>
        <v>7.999964624970643E-2</v>
      </c>
      <c r="K690" s="22">
        <v>81413</v>
      </c>
      <c r="L690" s="22">
        <v>1099080</v>
      </c>
      <c r="M690">
        <f>+VLOOKUP(C690,'Thanh toán '!M$6:N$1223,2,0)</f>
        <v>1099080</v>
      </c>
      <c r="N690" s="38">
        <f t="shared" si="32"/>
        <v>0</v>
      </c>
    </row>
    <row r="691" spans="1:14" hidden="1" x14ac:dyDescent="0.3">
      <c r="A691" s="18">
        <v>2022</v>
      </c>
      <c r="B691" s="19" t="s">
        <v>12764</v>
      </c>
      <c r="C691" s="19">
        <f t="shared" si="31"/>
        <v>55373</v>
      </c>
      <c r="D691" s="19" t="s">
        <v>11736</v>
      </c>
      <c r="E691" s="24" t="s">
        <v>12748</v>
      </c>
      <c r="F691" s="21" t="s">
        <v>11799</v>
      </c>
      <c r="G691" s="23"/>
      <c r="H691" s="19" t="s">
        <v>11725</v>
      </c>
      <c r="I691" s="22">
        <v>1170694</v>
      </c>
      <c r="J691" s="25">
        <f t="shared" si="33"/>
        <v>8.0000410013205847E-2</v>
      </c>
      <c r="K691" s="22">
        <v>93656</v>
      </c>
      <c r="L691" s="22">
        <v>1264350</v>
      </c>
      <c r="M691">
        <f>+VLOOKUP(C691,'Thanh toán '!M$6:N$1223,2,0)</f>
        <v>1264350</v>
      </c>
      <c r="N691" s="38">
        <f t="shared" si="32"/>
        <v>0</v>
      </c>
    </row>
    <row r="692" spans="1:14" hidden="1" x14ac:dyDescent="0.3">
      <c r="A692" s="18">
        <v>2022</v>
      </c>
      <c r="B692" s="19" t="s">
        <v>12765</v>
      </c>
      <c r="C692" s="19">
        <f t="shared" si="31"/>
        <v>55374</v>
      </c>
      <c r="D692" s="19" t="s">
        <v>11736</v>
      </c>
      <c r="E692" s="24" t="s">
        <v>12748</v>
      </c>
      <c r="F692" s="21" t="s">
        <v>11799</v>
      </c>
      <c r="G692" s="23"/>
      <c r="H692" s="19" t="s">
        <v>11725</v>
      </c>
      <c r="I692" s="22">
        <v>829950</v>
      </c>
      <c r="J692" s="25">
        <f t="shared" si="33"/>
        <v>0.08</v>
      </c>
      <c r="K692" s="22">
        <v>66396</v>
      </c>
      <c r="L692" s="22">
        <v>896346</v>
      </c>
      <c r="M692">
        <f>+VLOOKUP(C692,'Thanh toán '!M$6:N$1223,2,0)</f>
        <v>896346</v>
      </c>
      <c r="N692" s="38">
        <f t="shared" si="32"/>
        <v>0</v>
      </c>
    </row>
    <row r="693" spans="1:14" hidden="1" x14ac:dyDescent="0.3">
      <c r="A693" s="18">
        <v>2022</v>
      </c>
      <c r="B693" s="19" t="s">
        <v>12766</v>
      </c>
      <c r="C693" s="19">
        <f t="shared" si="31"/>
        <v>55375</v>
      </c>
      <c r="D693" s="19" t="s">
        <v>11736</v>
      </c>
      <c r="E693" s="24" t="s">
        <v>12748</v>
      </c>
      <c r="F693" s="21" t="s">
        <v>11768</v>
      </c>
      <c r="G693" s="23"/>
      <c r="H693" s="19" t="s">
        <v>11769</v>
      </c>
      <c r="I693" s="22">
        <v>2622992</v>
      </c>
      <c r="J693" s="25">
        <f t="shared" si="33"/>
        <v>7.9999862752154788E-2</v>
      </c>
      <c r="K693" s="22">
        <v>209839</v>
      </c>
      <c r="L693" s="22">
        <v>2832831</v>
      </c>
      <c r="M693">
        <f>+VLOOKUP(C693,'Thanh toán '!M$6:N$1223,2,0)</f>
        <v>2832831</v>
      </c>
      <c r="N693" s="38">
        <f t="shared" si="32"/>
        <v>0</v>
      </c>
    </row>
    <row r="694" spans="1:14" hidden="1" x14ac:dyDescent="0.3">
      <c r="A694" s="18">
        <v>2022</v>
      </c>
      <c r="B694" s="19" t="s">
        <v>12767</v>
      </c>
      <c r="C694" s="19">
        <f t="shared" si="31"/>
        <v>55376</v>
      </c>
      <c r="D694" s="19" t="s">
        <v>11736</v>
      </c>
      <c r="E694" s="24" t="s">
        <v>12748</v>
      </c>
      <c r="F694" s="21" t="s">
        <v>12459</v>
      </c>
      <c r="G694" s="23"/>
      <c r="H694" s="19" t="s">
        <v>12460</v>
      </c>
      <c r="I694" s="22">
        <v>2622616</v>
      </c>
      <c r="J694" s="25">
        <f t="shared" si="33"/>
        <v>7.9999893236371619E-2</v>
      </c>
      <c r="K694" s="22">
        <v>209809</v>
      </c>
      <c r="L694" s="22">
        <v>2832425</v>
      </c>
      <c r="M694">
        <f>+VLOOKUP(C694,'Thanh toán '!M$6:N$1223,2,0)</f>
        <v>2832425</v>
      </c>
      <c r="N694" s="38">
        <f t="shared" si="32"/>
        <v>0</v>
      </c>
    </row>
    <row r="695" spans="1:14" hidden="1" x14ac:dyDescent="0.3">
      <c r="A695" s="18">
        <v>2022</v>
      </c>
      <c r="B695" s="19" t="s">
        <v>12768</v>
      </c>
      <c r="C695" s="19">
        <f t="shared" si="31"/>
        <v>55377</v>
      </c>
      <c r="D695" s="19" t="s">
        <v>11736</v>
      </c>
      <c r="E695" s="24" t="s">
        <v>12748</v>
      </c>
      <c r="F695" s="21" t="s">
        <v>12239</v>
      </c>
      <c r="G695" s="23"/>
      <c r="H695" s="19" t="s">
        <v>12240</v>
      </c>
      <c r="I695" s="22">
        <v>1512036</v>
      </c>
      <c r="J695" s="25">
        <f t="shared" si="33"/>
        <v>8.0000079363189772E-2</v>
      </c>
      <c r="K695" s="22">
        <v>120963</v>
      </c>
      <c r="L695" s="22">
        <v>1632999</v>
      </c>
      <c r="M695">
        <f>+VLOOKUP(C695,'Thanh toán '!M$6:N$1223,2,0)</f>
        <v>1632999</v>
      </c>
      <c r="N695" s="38">
        <f t="shared" si="32"/>
        <v>0</v>
      </c>
    </row>
    <row r="696" spans="1:14" hidden="1" x14ac:dyDescent="0.3">
      <c r="A696" s="18">
        <v>2022</v>
      </c>
      <c r="B696" s="19" t="s">
        <v>12769</v>
      </c>
      <c r="C696" s="19">
        <f t="shared" si="31"/>
        <v>55378</v>
      </c>
      <c r="D696" s="19" t="s">
        <v>11736</v>
      </c>
      <c r="E696" s="24" t="s">
        <v>12748</v>
      </c>
      <c r="F696" s="21" t="s">
        <v>11799</v>
      </c>
      <c r="G696" s="23"/>
      <c r="H696" s="19" t="s">
        <v>11725</v>
      </c>
      <c r="I696" s="22">
        <v>1731280</v>
      </c>
      <c r="J696" s="25">
        <f t="shared" si="33"/>
        <v>7.9999768957072226E-2</v>
      </c>
      <c r="K696" s="22">
        <v>138502</v>
      </c>
      <c r="L696" s="22">
        <v>1869782</v>
      </c>
      <c r="M696">
        <f>+VLOOKUP(C696,'Thanh toán '!M$6:N$1223,2,0)</f>
        <v>1869782</v>
      </c>
      <c r="N696" s="38">
        <f t="shared" si="32"/>
        <v>0</v>
      </c>
    </row>
    <row r="697" spans="1:14" hidden="1" x14ac:dyDescent="0.3">
      <c r="A697" s="18">
        <v>2022</v>
      </c>
      <c r="B697" s="19" t="s">
        <v>12770</v>
      </c>
      <c r="C697" s="19">
        <f t="shared" si="31"/>
        <v>55379</v>
      </c>
      <c r="D697" s="19" t="s">
        <v>11736</v>
      </c>
      <c r="E697" s="24" t="s">
        <v>12748</v>
      </c>
      <c r="F697" s="21" t="s">
        <v>12400</v>
      </c>
      <c r="G697" s="23"/>
      <c r="H697" s="19" t="s">
        <v>12401</v>
      </c>
      <c r="I697" s="22">
        <v>1853080</v>
      </c>
      <c r="J697" s="25">
        <f t="shared" si="33"/>
        <v>7.9999784143156255E-2</v>
      </c>
      <c r="K697" s="22">
        <v>148246</v>
      </c>
      <c r="L697" s="22">
        <v>2001326</v>
      </c>
      <c r="M697">
        <f>+VLOOKUP(C697,'Thanh toán '!M$6:N$1223,2,0)</f>
        <v>2001326</v>
      </c>
      <c r="N697" s="38">
        <f t="shared" si="32"/>
        <v>0</v>
      </c>
    </row>
    <row r="698" spans="1:14" hidden="1" x14ac:dyDescent="0.3">
      <c r="A698" s="18">
        <v>2022</v>
      </c>
      <c r="B698" s="19" t="s">
        <v>12771</v>
      </c>
      <c r="C698" s="19">
        <f t="shared" si="31"/>
        <v>55382</v>
      </c>
      <c r="D698" s="19" t="s">
        <v>11736</v>
      </c>
      <c r="E698" s="24" t="s">
        <v>12748</v>
      </c>
      <c r="F698" s="21" t="s">
        <v>11860</v>
      </c>
      <c r="G698" s="23"/>
      <c r="H698" s="19" t="s">
        <v>11719</v>
      </c>
      <c r="I698" s="22">
        <v>1252033</v>
      </c>
      <c r="J698" s="25">
        <f t="shared" si="33"/>
        <v>8.000028753235737E-2</v>
      </c>
      <c r="K698" s="22">
        <v>100163</v>
      </c>
      <c r="L698" s="22">
        <v>1352196</v>
      </c>
      <c r="M698">
        <f>+VLOOKUP(C698,'Thanh toán '!M$6:N$1223,2,0)</f>
        <v>1352196</v>
      </c>
      <c r="N698" s="38">
        <f t="shared" si="32"/>
        <v>0</v>
      </c>
    </row>
    <row r="699" spans="1:14" hidden="1" x14ac:dyDescent="0.3">
      <c r="A699" s="18">
        <v>2022</v>
      </c>
      <c r="B699" s="19" t="s">
        <v>12772</v>
      </c>
      <c r="C699" s="19">
        <f t="shared" si="31"/>
        <v>55384</v>
      </c>
      <c r="D699" s="19" t="s">
        <v>11736</v>
      </c>
      <c r="E699" s="24" t="s">
        <v>12748</v>
      </c>
      <c r="F699" s="21" t="s">
        <v>12225</v>
      </c>
      <c r="G699" s="23"/>
      <c r="H699" s="19" t="s">
        <v>12226</v>
      </c>
      <c r="I699" s="22">
        <v>6448212</v>
      </c>
      <c r="J699" s="25">
        <f t="shared" si="33"/>
        <v>8.0000006203269997E-2</v>
      </c>
      <c r="K699" s="22">
        <v>515857</v>
      </c>
      <c r="L699" s="22">
        <v>6964069</v>
      </c>
      <c r="M699">
        <f>+VLOOKUP(C699,'Thanh toán '!M$6:N$1223,2,0)</f>
        <v>6964069</v>
      </c>
      <c r="N699" s="38">
        <f t="shared" si="32"/>
        <v>0</v>
      </c>
    </row>
    <row r="700" spans="1:14" hidden="1" x14ac:dyDescent="0.3">
      <c r="A700" s="18">
        <v>2022</v>
      </c>
      <c r="B700" s="19" t="s">
        <v>12773</v>
      </c>
      <c r="C700" s="19">
        <f t="shared" si="31"/>
        <v>55387</v>
      </c>
      <c r="D700" s="19" t="s">
        <v>11736</v>
      </c>
      <c r="E700" s="24" t="s">
        <v>12748</v>
      </c>
      <c r="F700" s="21" t="s">
        <v>11860</v>
      </c>
      <c r="G700" s="23"/>
      <c r="H700" s="19" t="s">
        <v>11719</v>
      </c>
      <c r="I700" s="22">
        <v>1135295</v>
      </c>
      <c r="J700" s="25">
        <f t="shared" si="33"/>
        <v>8.0000352331332389E-2</v>
      </c>
      <c r="K700" s="22">
        <v>90824</v>
      </c>
      <c r="L700" s="22">
        <v>1226119</v>
      </c>
      <c r="M700">
        <f>+VLOOKUP(C700,'Thanh toán '!M$6:N$1223,2,0)</f>
        <v>1226119</v>
      </c>
      <c r="N700" s="38">
        <f t="shared" si="32"/>
        <v>0</v>
      </c>
    </row>
    <row r="701" spans="1:14" hidden="1" x14ac:dyDescent="0.3">
      <c r="A701" s="18">
        <v>2022</v>
      </c>
      <c r="B701" s="19" t="s">
        <v>12774</v>
      </c>
      <c r="C701" s="19">
        <f t="shared" si="31"/>
        <v>55388</v>
      </c>
      <c r="D701" s="19" t="s">
        <v>11736</v>
      </c>
      <c r="E701" s="24" t="s">
        <v>12748</v>
      </c>
      <c r="F701" s="21" t="s">
        <v>11838</v>
      </c>
      <c r="G701" s="23"/>
      <c r="H701" s="19" t="s">
        <v>11839</v>
      </c>
      <c r="I701" s="22">
        <v>2852972</v>
      </c>
      <c r="J701" s="25">
        <f t="shared" si="33"/>
        <v>8.0000084122802462E-2</v>
      </c>
      <c r="K701" s="22">
        <v>228238</v>
      </c>
      <c r="L701" s="22">
        <v>3081210</v>
      </c>
      <c r="M701">
        <f>+VLOOKUP(C701,'Thanh toán '!M$6:N$1223,2,0)</f>
        <v>3081210</v>
      </c>
      <c r="N701" s="38">
        <f t="shared" si="32"/>
        <v>0</v>
      </c>
    </row>
    <row r="702" spans="1:14" hidden="1" x14ac:dyDescent="0.3">
      <c r="A702" s="18">
        <v>2022</v>
      </c>
      <c r="B702" s="19" t="s">
        <v>12775</v>
      </c>
      <c r="C702" s="19">
        <f t="shared" si="31"/>
        <v>55389</v>
      </c>
      <c r="D702" s="19" t="s">
        <v>11736</v>
      </c>
      <c r="E702" s="24" t="s">
        <v>12748</v>
      </c>
      <c r="F702" s="21" t="s">
        <v>12306</v>
      </c>
      <c r="G702" s="23"/>
      <c r="H702" s="19" t="s">
        <v>12307</v>
      </c>
      <c r="I702" s="22">
        <v>1468620</v>
      </c>
      <c r="J702" s="25">
        <f t="shared" si="33"/>
        <v>8.0000272364532693E-2</v>
      </c>
      <c r="K702" s="22">
        <v>117490</v>
      </c>
      <c r="L702" s="22">
        <v>1586110</v>
      </c>
      <c r="M702">
        <f>+VLOOKUP(C702,'Thanh toán '!M$6:N$1223,2,0)</f>
        <v>1586110</v>
      </c>
      <c r="N702" s="38">
        <f t="shared" si="32"/>
        <v>0</v>
      </c>
    </row>
    <row r="703" spans="1:14" hidden="1" x14ac:dyDescent="0.3">
      <c r="A703" s="18">
        <v>2022</v>
      </c>
      <c r="B703" s="19" t="s">
        <v>12776</v>
      </c>
      <c r="C703" s="19">
        <f t="shared" si="31"/>
        <v>55390</v>
      </c>
      <c r="D703" s="19" t="s">
        <v>11736</v>
      </c>
      <c r="E703" s="24" t="s">
        <v>12748</v>
      </c>
      <c r="F703" s="21" t="s">
        <v>12549</v>
      </c>
      <c r="G703" s="23"/>
      <c r="H703" s="19" t="s">
        <v>12550</v>
      </c>
      <c r="I703" s="22">
        <v>2955470</v>
      </c>
      <c r="J703" s="25">
        <f t="shared" si="33"/>
        <v>8.0000135342263662E-2</v>
      </c>
      <c r="K703" s="22">
        <v>236438</v>
      </c>
      <c r="L703" s="22">
        <v>3191908</v>
      </c>
      <c r="M703">
        <f>+VLOOKUP(C703,'Thanh toán '!M$6:N$1223,2,0)</f>
        <v>3191908</v>
      </c>
      <c r="N703" s="38">
        <f t="shared" si="32"/>
        <v>0</v>
      </c>
    </row>
    <row r="704" spans="1:14" hidden="1" x14ac:dyDescent="0.3">
      <c r="A704" s="18">
        <v>2022</v>
      </c>
      <c r="B704" s="19" t="s">
        <v>12777</v>
      </c>
      <c r="C704" s="19">
        <f t="shared" si="31"/>
        <v>55391</v>
      </c>
      <c r="D704" s="19" t="s">
        <v>11736</v>
      </c>
      <c r="E704" s="24" t="s">
        <v>12748</v>
      </c>
      <c r="F704" s="21" t="s">
        <v>12293</v>
      </c>
      <c r="G704" s="23"/>
      <c r="H704" s="19" t="s">
        <v>12294</v>
      </c>
      <c r="I704" s="22">
        <v>795036</v>
      </c>
      <c r="J704" s="25">
        <f t="shared" si="33"/>
        <v>8.0000150936561362E-2</v>
      </c>
      <c r="K704" s="22">
        <v>63603</v>
      </c>
      <c r="L704" s="22">
        <v>858639</v>
      </c>
      <c r="M704">
        <f>+VLOOKUP(C704,'Thanh toán '!M$6:N$1223,2,0)</f>
        <v>858639</v>
      </c>
      <c r="N704" s="38">
        <f t="shared" si="32"/>
        <v>0</v>
      </c>
    </row>
    <row r="705" spans="1:14" hidden="1" x14ac:dyDescent="0.3">
      <c r="A705" s="18">
        <v>2022</v>
      </c>
      <c r="B705" s="19" t="s">
        <v>12778</v>
      </c>
      <c r="C705" s="19">
        <f t="shared" si="31"/>
        <v>55392</v>
      </c>
      <c r="D705" s="19" t="s">
        <v>11736</v>
      </c>
      <c r="E705" s="24" t="s">
        <v>12748</v>
      </c>
      <c r="F705" s="21" t="s">
        <v>12318</v>
      </c>
      <c r="G705" s="23"/>
      <c r="H705" s="19" t="s">
        <v>12319</v>
      </c>
      <c r="I705" s="22">
        <v>1730400</v>
      </c>
      <c r="J705" s="25">
        <f t="shared" si="33"/>
        <v>0.08</v>
      </c>
      <c r="K705" s="22">
        <v>138432</v>
      </c>
      <c r="L705" s="22">
        <v>1868832</v>
      </c>
      <c r="M705">
        <f>+VLOOKUP(C705,'Thanh toán '!M$6:N$1223,2,0)</f>
        <v>1868832</v>
      </c>
      <c r="N705" s="38">
        <f t="shared" si="32"/>
        <v>0</v>
      </c>
    </row>
    <row r="706" spans="1:14" hidden="1" x14ac:dyDescent="0.3">
      <c r="A706" s="18">
        <v>2022</v>
      </c>
      <c r="B706" s="19" t="s">
        <v>12779</v>
      </c>
      <c r="C706" s="19">
        <f t="shared" ref="C706:C769" si="34">+B706*1</f>
        <v>55393</v>
      </c>
      <c r="D706" s="19" t="s">
        <v>11736</v>
      </c>
      <c r="E706" s="24" t="s">
        <v>12748</v>
      </c>
      <c r="F706" s="21" t="s">
        <v>12556</v>
      </c>
      <c r="G706" s="23"/>
      <c r="H706" s="19" t="s">
        <v>12557</v>
      </c>
      <c r="I706" s="22">
        <v>3194462</v>
      </c>
      <c r="J706" s="25">
        <f t="shared" si="33"/>
        <v>8.0000012521670313E-2</v>
      </c>
      <c r="K706" s="22">
        <v>255557</v>
      </c>
      <c r="L706" s="22">
        <v>3450019</v>
      </c>
      <c r="M706">
        <f>+VLOOKUP(C706,'Thanh toán '!M$6:N$1223,2,0)</f>
        <v>3450019</v>
      </c>
      <c r="N706" s="38">
        <f t="shared" ref="N706:N769" si="35">+M706-L706</f>
        <v>0</v>
      </c>
    </row>
    <row r="707" spans="1:14" hidden="1" x14ac:dyDescent="0.3">
      <c r="A707" s="18">
        <v>2022</v>
      </c>
      <c r="B707" s="19" t="s">
        <v>12780</v>
      </c>
      <c r="C707" s="19">
        <f t="shared" si="34"/>
        <v>55394</v>
      </c>
      <c r="D707" s="19" t="s">
        <v>11736</v>
      </c>
      <c r="E707" s="24" t="s">
        <v>12748</v>
      </c>
      <c r="F707" s="21" t="s">
        <v>12565</v>
      </c>
      <c r="G707" s="23"/>
      <c r="H707" s="19" t="s">
        <v>12566</v>
      </c>
      <c r="I707" s="22">
        <v>6041197</v>
      </c>
      <c r="J707" s="25">
        <f t="shared" si="33"/>
        <v>8.0000039727226246E-2</v>
      </c>
      <c r="K707" s="22">
        <v>483296</v>
      </c>
      <c r="L707" s="22">
        <v>6524493</v>
      </c>
      <c r="M707">
        <f>+VLOOKUP(C707,'Thanh toán '!M$6:N$1223,2,0)</f>
        <v>6524493</v>
      </c>
      <c r="N707" s="38">
        <f t="shared" si="35"/>
        <v>0</v>
      </c>
    </row>
    <row r="708" spans="1:14" hidden="1" x14ac:dyDescent="0.3">
      <c r="A708" s="18">
        <v>2022</v>
      </c>
      <c r="B708" s="19" t="s">
        <v>12781</v>
      </c>
      <c r="C708" s="19">
        <f t="shared" si="34"/>
        <v>55395</v>
      </c>
      <c r="D708" s="19" t="s">
        <v>11736</v>
      </c>
      <c r="E708" s="24" t="s">
        <v>12748</v>
      </c>
      <c r="F708" s="21" t="s">
        <v>12309</v>
      </c>
      <c r="G708" s="23"/>
      <c r="H708" s="19" t="s">
        <v>12310</v>
      </c>
      <c r="I708" s="22">
        <v>5538346</v>
      </c>
      <c r="J708" s="25">
        <f t="shared" si="33"/>
        <v>8.0000057778983114E-2</v>
      </c>
      <c r="K708" s="22">
        <v>443068</v>
      </c>
      <c r="L708" s="22">
        <v>5981414</v>
      </c>
      <c r="M708">
        <f>+VLOOKUP(C708,'Thanh toán '!M$6:N$1223,2,0)</f>
        <v>5981414</v>
      </c>
      <c r="N708" s="38">
        <f t="shared" si="35"/>
        <v>0</v>
      </c>
    </row>
    <row r="709" spans="1:14" hidden="1" x14ac:dyDescent="0.3">
      <c r="A709" s="18">
        <v>2022</v>
      </c>
      <c r="B709" s="19" t="s">
        <v>12782</v>
      </c>
      <c r="C709" s="19">
        <f t="shared" si="34"/>
        <v>55396</v>
      </c>
      <c r="D709" s="19" t="s">
        <v>11736</v>
      </c>
      <c r="E709" s="24" t="s">
        <v>12748</v>
      </c>
      <c r="F709" s="21" t="s">
        <v>12309</v>
      </c>
      <c r="G709" s="23"/>
      <c r="H709" s="19" t="s">
        <v>12310</v>
      </c>
      <c r="I709" s="22">
        <v>1110580</v>
      </c>
      <c r="J709" s="25">
        <f t="shared" si="33"/>
        <v>7.9999639827837712E-2</v>
      </c>
      <c r="K709" s="22">
        <v>88846</v>
      </c>
      <c r="L709" s="22">
        <v>1199426</v>
      </c>
      <c r="M709">
        <f>+VLOOKUP(C709,'Thanh toán '!M$6:N$1223,2,0)</f>
        <v>1199426</v>
      </c>
      <c r="N709" s="38">
        <f t="shared" si="35"/>
        <v>0</v>
      </c>
    </row>
    <row r="710" spans="1:14" hidden="1" x14ac:dyDescent="0.3">
      <c r="A710" s="18">
        <v>2022</v>
      </c>
      <c r="B710" s="19" t="s">
        <v>12783</v>
      </c>
      <c r="C710" s="19">
        <f t="shared" si="34"/>
        <v>55397</v>
      </c>
      <c r="D710" s="19" t="s">
        <v>11736</v>
      </c>
      <c r="E710" s="24" t="s">
        <v>12748</v>
      </c>
      <c r="F710" s="21" t="s">
        <v>12312</v>
      </c>
      <c r="G710" s="23"/>
      <c r="H710" s="19" t="s">
        <v>12313</v>
      </c>
      <c r="I710" s="22">
        <v>1746371</v>
      </c>
      <c r="J710" s="25">
        <f t="shared" si="33"/>
        <v>8.0000183237124295E-2</v>
      </c>
      <c r="K710" s="22">
        <v>139710</v>
      </c>
      <c r="L710" s="22">
        <v>1886081</v>
      </c>
      <c r="M710">
        <f>+VLOOKUP(C710,'Thanh toán '!M$6:N$1223,2,0)</f>
        <v>1886081</v>
      </c>
      <c r="N710" s="38">
        <f t="shared" si="35"/>
        <v>0</v>
      </c>
    </row>
    <row r="711" spans="1:14" hidden="1" x14ac:dyDescent="0.3">
      <c r="A711" s="18">
        <v>2022</v>
      </c>
      <c r="B711" s="19" t="s">
        <v>12784</v>
      </c>
      <c r="C711" s="19">
        <f t="shared" si="34"/>
        <v>55398</v>
      </c>
      <c r="D711" s="19" t="s">
        <v>11736</v>
      </c>
      <c r="E711" s="24" t="s">
        <v>12748</v>
      </c>
      <c r="F711" s="21" t="s">
        <v>12545</v>
      </c>
      <c r="G711" s="23"/>
      <c r="H711" s="19" t="s">
        <v>12546</v>
      </c>
      <c r="I711" s="22">
        <v>1306200</v>
      </c>
      <c r="J711" s="25">
        <f t="shared" si="33"/>
        <v>0.08</v>
      </c>
      <c r="K711" s="22">
        <v>104496</v>
      </c>
      <c r="L711" s="22">
        <v>1410696</v>
      </c>
      <c r="M711">
        <f>+VLOOKUP(C711,'Thanh toán '!M$6:N$1223,2,0)</f>
        <v>1410696</v>
      </c>
      <c r="N711" s="38">
        <f t="shared" si="35"/>
        <v>0</v>
      </c>
    </row>
    <row r="712" spans="1:14" hidden="1" x14ac:dyDescent="0.3">
      <c r="A712" s="18">
        <v>2022</v>
      </c>
      <c r="B712" s="19" t="s">
        <v>12785</v>
      </c>
      <c r="C712" s="19">
        <f t="shared" si="34"/>
        <v>55399</v>
      </c>
      <c r="D712" s="19" t="s">
        <v>11736</v>
      </c>
      <c r="E712" s="24" t="s">
        <v>12748</v>
      </c>
      <c r="F712" s="21" t="s">
        <v>12545</v>
      </c>
      <c r="G712" s="23"/>
      <c r="H712" s="19" t="s">
        <v>12546</v>
      </c>
      <c r="I712" s="22">
        <v>506030</v>
      </c>
      <c r="J712" s="25">
        <f t="shared" ref="J712:J775" si="36">+K712/I712</f>
        <v>7.9999209533031634E-2</v>
      </c>
      <c r="K712" s="22">
        <v>40482</v>
      </c>
      <c r="L712" s="22">
        <v>546512</v>
      </c>
      <c r="M712">
        <f>+VLOOKUP(C712,'Thanh toán '!M$6:N$1223,2,0)</f>
        <v>546512</v>
      </c>
      <c r="N712" s="38">
        <f t="shared" si="35"/>
        <v>0</v>
      </c>
    </row>
    <row r="713" spans="1:14" hidden="1" x14ac:dyDescent="0.3">
      <c r="A713" s="18">
        <v>2022</v>
      </c>
      <c r="B713" s="19" t="s">
        <v>12786</v>
      </c>
      <c r="C713" s="19">
        <f t="shared" si="34"/>
        <v>55400</v>
      </c>
      <c r="D713" s="19" t="s">
        <v>11736</v>
      </c>
      <c r="E713" s="24" t="s">
        <v>12748</v>
      </c>
      <c r="F713" s="21" t="s">
        <v>12426</v>
      </c>
      <c r="G713" s="23"/>
      <c r="H713" s="19" t="s">
        <v>12427</v>
      </c>
      <c r="I713" s="22">
        <v>3464978</v>
      </c>
      <c r="J713" s="25">
        <f t="shared" si="36"/>
        <v>7.9999930735490957E-2</v>
      </c>
      <c r="K713" s="22">
        <v>277198</v>
      </c>
      <c r="L713" s="22">
        <v>3742176</v>
      </c>
      <c r="M713">
        <f>+VLOOKUP(C713,'Thanh toán '!M$6:N$1223,2,0)</f>
        <v>3742176</v>
      </c>
      <c r="N713" s="38">
        <f t="shared" si="35"/>
        <v>0</v>
      </c>
    </row>
    <row r="714" spans="1:14" hidden="1" x14ac:dyDescent="0.3">
      <c r="A714" s="18">
        <v>2022</v>
      </c>
      <c r="B714" s="19" t="s">
        <v>12787</v>
      </c>
      <c r="C714" s="19">
        <f t="shared" si="34"/>
        <v>55401</v>
      </c>
      <c r="D714" s="19" t="s">
        <v>11736</v>
      </c>
      <c r="E714" s="24" t="s">
        <v>12748</v>
      </c>
      <c r="F714" s="21" t="s">
        <v>12788</v>
      </c>
      <c r="G714" s="23"/>
      <c r="H714" s="19" t="s">
        <v>12789</v>
      </c>
      <c r="I714" s="22">
        <v>1746371</v>
      </c>
      <c r="J714" s="25">
        <f t="shared" si="36"/>
        <v>8.0000183237124295E-2</v>
      </c>
      <c r="K714" s="22">
        <v>139710</v>
      </c>
      <c r="L714" s="22">
        <v>1886081</v>
      </c>
      <c r="M714">
        <f>+VLOOKUP(C714,'Thanh toán '!M$6:N$1223,2,0)</f>
        <v>1886081</v>
      </c>
      <c r="N714" s="38">
        <f t="shared" si="35"/>
        <v>0</v>
      </c>
    </row>
    <row r="715" spans="1:14" hidden="1" x14ac:dyDescent="0.3">
      <c r="A715" s="18">
        <v>2022</v>
      </c>
      <c r="B715" s="19" t="s">
        <v>12790</v>
      </c>
      <c r="C715" s="19">
        <f t="shared" si="34"/>
        <v>55402</v>
      </c>
      <c r="D715" s="19" t="s">
        <v>11736</v>
      </c>
      <c r="E715" s="24" t="s">
        <v>12748</v>
      </c>
      <c r="F715" s="21" t="s">
        <v>12788</v>
      </c>
      <c r="G715" s="23"/>
      <c r="H715" s="19" t="s">
        <v>12789</v>
      </c>
      <c r="I715" s="22">
        <v>1081500</v>
      </c>
      <c r="J715" s="25">
        <f t="shared" si="36"/>
        <v>0.08</v>
      </c>
      <c r="K715" s="22">
        <v>86520</v>
      </c>
      <c r="L715" s="22">
        <v>1168020</v>
      </c>
      <c r="M715">
        <f>+VLOOKUP(C715,'Thanh toán '!M$6:N$1223,2,0)</f>
        <v>1168020</v>
      </c>
      <c r="N715" s="38">
        <f t="shared" si="35"/>
        <v>0</v>
      </c>
    </row>
    <row r="716" spans="1:14" hidden="1" x14ac:dyDescent="0.3">
      <c r="A716" s="18">
        <v>2022</v>
      </c>
      <c r="B716" s="19" t="s">
        <v>12791</v>
      </c>
      <c r="C716" s="19">
        <f t="shared" si="34"/>
        <v>55407</v>
      </c>
      <c r="D716" s="19" t="s">
        <v>11736</v>
      </c>
      <c r="E716" s="24" t="s">
        <v>12792</v>
      </c>
      <c r="F716" s="21" t="s">
        <v>11799</v>
      </c>
      <c r="G716" s="23"/>
      <c r="H716" s="19" t="s">
        <v>11725</v>
      </c>
      <c r="I716" s="22">
        <v>865253</v>
      </c>
      <c r="J716" s="25">
        <f t="shared" si="36"/>
        <v>7.9999722624480935E-2</v>
      </c>
      <c r="K716" s="22">
        <v>69220</v>
      </c>
      <c r="L716" s="22">
        <v>934473</v>
      </c>
      <c r="M716">
        <f>+VLOOKUP(C716,'Thanh toán '!M$6:N$1223,2,0)</f>
        <v>934473</v>
      </c>
      <c r="N716" s="38">
        <f t="shared" si="35"/>
        <v>0</v>
      </c>
    </row>
    <row r="717" spans="1:14" hidden="1" x14ac:dyDescent="0.3">
      <c r="A717" s="18">
        <v>2022</v>
      </c>
      <c r="B717" s="19" t="s">
        <v>12793</v>
      </c>
      <c r="C717" s="19">
        <f t="shared" si="34"/>
        <v>55408</v>
      </c>
      <c r="D717" s="19" t="s">
        <v>11736</v>
      </c>
      <c r="E717" s="24" t="s">
        <v>12792</v>
      </c>
      <c r="F717" s="21" t="s">
        <v>11799</v>
      </c>
      <c r="G717" s="23"/>
      <c r="H717" s="19" t="s">
        <v>11725</v>
      </c>
      <c r="I717" s="22">
        <v>636792</v>
      </c>
      <c r="J717" s="25">
        <f t="shared" si="36"/>
        <v>7.9999434666264649E-2</v>
      </c>
      <c r="K717" s="22">
        <v>50943</v>
      </c>
      <c r="L717" s="22">
        <v>687735</v>
      </c>
      <c r="M717">
        <f>+VLOOKUP(C717,'Thanh toán '!M$6:N$1223,2,0)</f>
        <v>687735</v>
      </c>
      <c r="N717" s="38">
        <f t="shared" si="35"/>
        <v>0</v>
      </c>
    </row>
    <row r="718" spans="1:14" hidden="1" x14ac:dyDescent="0.3">
      <c r="A718" s="18">
        <v>2022</v>
      </c>
      <c r="B718" s="19" t="s">
        <v>12794</v>
      </c>
      <c r="C718" s="19">
        <f t="shared" si="34"/>
        <v>55409</v>
      </c>
      <c r="D718" s="19" t="s">
        <v>11736</v>
      </c>
      <c r="E718" s="24" t="s">
        <v>12792</v>
      </c>
      <c r="F718" s="21" t="s">
        <v>11799</v>
      </c>
      <c r="G718" s="23"/>
      <c r="H718" s="19" t="s">
        <v>11725</v>
      </c>
      <c r="I718" s="22">
        <v>367155</v>
      </c>
      <c r="J718" s="25">
        <f t="shared" si="36"/>
        <v>7.9998910541869236E-2</v>
      </c>
      <c r="K718" s="22">
        <v>29372</v>
      </c>
      <c r="L718" s="22">
        <v>396527</v>
      </c>
      <c r="M718">
        <f>+VLOOKUP(C718,'Thanh toán '!M$6:N$1223,2,0)</f>
        <v>396527</v>
      </c>
      <c r="N718" s="38">
        <f t="shared" si="35"/>
        <v>0</v>
      </c>
    </row>
    <row r="719" spans="1:14" hidden="1" x14ac:dyDescent="0.3">
      <c r="A719" s="18">
        <v>2022</v>
      </c>
      <c r="B719" s="19" t="s">
        <v>12795</v>
      </c>
      <c r="C719" s="19">
        <f t="shared" si="34"/>
        <v>55410</v>
      </c>
      <c r="D719" s="19" t="s">
        <v>11736</v>
      </c>
      <c r="E719" s="24" t="s">
        <v>12792</v>
      </c>
      <c r="F719" s="21" t="s">
        <v>11799</v>
      </c>
      <c r="G719" s="23"/>
      <c r="H719" s="19" t="s">
        <v>11725</v>
      </c>
      <c r="I719" s="22">
        <v>768611</v>
      </c>
      <c r="J719" s="25">
        <f t="shared" si="36"/>
        <v>8.0000156125790547E-2</v>
      </c>
      <c r="K719" s="22">
        <v>61489</v>
      </c>
      <c r="L719" s="22">
        <v>830100</v>
      </c>
      <c r="M719">
        <f>+VLOOKUP(C719,'Thanh toán '!M$6:N$1223,2,0)</f>
        <v>830100</v>
      </c>
      <c r="N719" s="38">
        <f t="shared" si="35"/>
        <v>0</v>
      </c>
    </row>
    <row r="720" spans="1:14" hidden="1" x14ac:dyDescent="0.3">
      <c r="A720" s="18">
        <v>2022</v>
      </c>
      <c r="B720" s="19" t="s">
        <v>12796</v>
      </c>
      <c r="C720" s="19">
        <f t="shared" si="34"/>
        <v>55411</v>
      </c>
      <c r="D720" s="19" t="s">
        <v>11736</v>
      </c>
      <c r="E720" s="24" t="s">
        <v>12792</v>
      </c>
      <c r="F720" s="21" t="s">
        <v>11799</v>
      </c>
      <c r="G720" s="23"/>
      <c r="H720" s="19" t="s">
        <v>11725</v>
      </c>
      <c r="I720" s="22">
        <v>555478</v>
      </c>
      <c r="J720" s="25">
        <f t="shared" si="36"/>
        <v>7.999956793968438E-2</v>
      </c>
      <c r="K720" s="22">
        <v>44438</v>
      </c>
      <c r="L720" s="22">
        <v>599916</v>
      </c>
      <c r="M720">
        <f>+VLOOKUP(C720,'Thanh toán '!M$6:N$1223,2,0)</f>
        <v>599916</v>
      </c>
      <c r="N720" s="38">
        <f t="shared" si="35"/>
        <v>0</v>
      </c>
    </row>
    <row r="721" spans="1:14" hidden="1" x14ac:dyDescent="0.3">
      <c r="A721" s="18">
        <v>2022</v>
      </c>
      <c r="B721" s="19" t="s">
        <v>12797</v>
      </c>
      <c r="C721" s="19">
        <f t="shared" si="34"/>
        <v>55413</v>
      </c>
      <c r="D721" s="19" t="s">
        <v>11736</v>
      </c>
      <c r="E721" s="24" t="s">
        <v>12792</v>
      </c>
      <c r="F721" s="21" t="s">
        <v>11799</v>
      </c>
      <c r="G721" s="23"/>
      <c r="H721" s="19" t="s">
        <v>11725</v>
      </c>
      <c r="I721" s="22">
        <v>1215293</v>
      </c>
      <c r="J721" s="25">
        <f t="shared" si="36"/>
        <v>7.9999637947392108E-2</v>
      </c>
      <c r="K721" s="22">
        <v>97223</v>
      </c>
      <c r="L721" s="22">
        <v>1312516</v>
      </c>
      <c r="M721">
        <f>+VLOOKUP(C721,'Thanh toán '!M$6:N$1223,2,0)</f>
        <v>1312516</v>
      </c>
      <c r="N721" s="38">
        <f t="shared" si="35"/>
        <v>0</v>
      </c>
    </row>
    <row r="722" spans="1:14" hidden="1" x14ac:dyDescent="0.3">
      <c r="A722" s="18">
        <v>2022</v>
      </c>
      <c r="B722" s="19" t="s">
        <v>12798</v>
      </c>
      <c r="C722" s="19">
        <f t="shared" si="34"/>
        <v>55415</v>
      </c>
      <c r="D722" s="19" t="s">
        <v>11736</v>
      </c>
      <c r="E722" s="24" t="s">
        <v>12792</v>
      </c>
      <c r="F722" s="21" t="s">
        <v>12371</v>
      </c>
      <c r="G722" s="23"/>
      <c r="H722" s="19" t="s">
        <v>12372</v>
      </c>
      <c r="I722" s="22">
        <v>3599451</v>
      </c>
      <c r="J722" s="25">
        <f t="shared" si="36"/>
        <v>7.9999977774388373E-2</v>
      </c>
      <c r="K722" s="22">
        <v>287956</v>
      </c>
      <c r="L722" s="22">
        <v>3887407</v>
      </c>
      <c r="M722">
        <f>+VLOOKUP(C722,'Thanh toán '!M$6:N$1223,2,0)</f>
        <v>3887407</v>
      </c>
      <c r="N722" s="38">
        <f t="shared" si="35"/>
        <v>0</v>
      </c>
    </row>
    <row r="723" spans="1:14" hidden="1" x14ac:dyDescent="0.3">
      <c r="A723" s="18">
        <v>2022</v>
      </c>
      <c r="B723" s="19" t="s">
        <v>12799</v>
      </c>
      <c r="C723" s="19">
        <f t="shared" si="34"/>
        <v>55416</v>
      </c>
      <c r="D723" s="19" t="s">
        <v>11736</v>
      </c>
      <c r="E723" s="24" t="s">
        <v>12792</v>
      </c>
      <c r="F723" s="21" t="s">
        <v>11799</v>
      </c>
      <c r="G723" s="23"/>
      <c r="H723" s="19" t="s">
        <v>11725</v>
      </c>
      <c r="I723" s="22">
        <v>734310</v>
      </c>
      <c r="J723" s="25">
        <f t="shared" si="36"/>
        <v>8.0000272364532693E-2</v>
      </c>
      <c r="K723" s="22">
        <v>58745</v>
      </c>
      <c r="L723" s="22">
        <v>793055</v>
      </c>
      <c r="M723">
        <f>+VLOOKUP(C723,'Thanh toán '!M$6:N$1223,2,0)</f>
        <v>793055</v>
      </c>
      <c r="N723" s="38">
        <f t="shared" si="35"/>
        <v>0</v>
      </c>
    </row>
    <row r="724" spans="1:14" hidden="1" x14ac:dyDescent="0.3">
      <c r="A724" s="18">
        <v>2022</v>
      </c>
      <c r="B724" s="19" t="s">
        <v>12800</v>
      </c>
      <c r="C724" s="19">
        <f t="shared" si="34"/>
        <v>55418</v>
      </c>
      <c r="D724" s="19" t="s">
        <v>11736</v>
      </c>
      <c r="E724" s="24" t="s">
        <v>12792</v>
      </c>
      <c r="F724" s="21" t="s">
        <v>11799</v>
      </c>
      <c r="G724" s="23"/>
      <c r="H724" s="19" t="s">
        <v>11725</v>
      </c>
      <c r="I724" s="22">
        <v>1293695</v>
      </c>
      <c r="J724" s="25">
        <f t="shared" si="36"/>
        <v>8.0000309191888344E-2</v>
      </c>
      <c r="K724" s="22">
        <v>103496</v>
      </c>
      <c r="L724" s="22">
        <v>1397191</v>
      </c>
      <c r="M724">
        <f>+VLOOKUP(C724,'Thanh toán '!M$6:N$1223,2,0)</f>
        <v>1397191</v>
      </c>
      <c r="N724" s="38">
        <f t="shared" si="35"/>
        <v>0</v>
      </c>
    </row>
    <row r="725" spans="1:14" hidden="1" x14ac:dyDescent="0.3">
      <c r="A725" s="18">
        <v>2022</v>
      </c>
      <c r="B725" s="19" t="s">
        <v>12801</v>
      </c>
      <c r="C725" s="19">
        <f t="shared" si="34"/>
        <v>55420</v>
      </c>
      <c r="D725" s="19" t="s">
        <v>11736</v>
      </c>
      <c r="E725" s="24" t="s">
        <v>12792</v>
      </c>
      <c r="F725" s="21" t="s">
        <v>11799</v>
      </c>
      <c r="G725" s="23"/>
      <c r="H725" s="19" t="s">
        <v>11725</v>
      </c>
      <c r="I725" s="22">
        <v>443043</v>
      </c>
      <c r="J725" s="25">
        <f t="shared" si="36"/>
        <v>7.9999006868407802E-2</v>
      </c>
      <c r="K725" s="22">
        <v>35443</v>
      </c>
      <c r="L725" s="22">
        <v>478486</v>
      </c>
      <c r="M725">
        <f>+VLOOKUP(C725,'Thanh toán '!M$6:N$1223,2,0)</f>
        <v>478486</v>
      </c>
      <c r="N725" s="38">
        <f t="shared" si="35"/>
        <v>0</v>
      </c>
    </row>
    <row r="726" spans="1:14" hidden="1" x14ac:dyDescent="0.3">
      <c r="A726" s="18">
        <v>2022</v>
      </c>
      <c r="B726" s="19" t="s">
        <v>12802</v>
      </c>
      <c r="C726" s="19">
        <f t="shared" si="34"/>
        <v>55422</v>
      </c>
      <c r="D726" s="19" t="s">
        <v>11736</v>
      </c>
      <c r="E726" s="24" t="s">
        <v>12792</v>
      </c>
      <c r="F726" s="21" t="s">
        <v>11799</v>
      </c>
      <c r="G726" s="23"/>
      <c r="H726" s="19" t="s">
        <v>11725</v>
      </c>
      <c r="I726" s="22">
        <v>778040</v>
      </c>
      <c r="J726" s="25">
        <f t="shared" si="36"/>
        <v>7.9999742943807517E-2</v>
      </c>
      <c r="K726" s="22">
        <v>62243</v>
      </c>
      <c r="L726" s="22">
        <v>840283</v>
      </c>
      <c r="M726">
        <f>+VLOOKUP(C726,'Thanh toán '!M$6:N$1223,2,0)</f>
        <v>840283</v>
      </c>
      <c r="N726" s="38">
        <f t="shared" si="35"/>
        <v>0</v>
      </c>
    </row>
    <row r="727" spans="1:14" hidden="1" x14ac:dyDescent="0.3">
      <c r="A727" s="18">
        <v>2022</v>
      </c>
      <c r="B727" s="19" t="s">
        <v>12803</v>
      </c>
      <c r="C727" s="19">
        <f t="shared" si="34"/>
        <v>55425</v>
      </c>
      <c r="D727" s="19" t="s">
        <v>11736</v>
      </c>
      <c r="E727" s="24" t="s">
        <v>12792</v>
      </c>
      <c r="F727" s="21" t="s">
        <v>11799</v>
      </c>
      <c r="G727" s="23"/>
      <c r="H727" s="19" t="s">
        <v>11725</v>
      </c>
      <c r="I727" s="22">
        <v>713991</v>
      </c>
      <c r="J727" s="25">
        <f t="shared" si="36"/>
        <v>7.9999607838194042E-2</v>
      </c>
      <c r="K727" s="22">
        <v>57119</v>
      </c>
      <c r="L727" s="22">
        <v>771110</v>
      </c>
      <c r="M727">
        <f>+VLOOKUP(C727,'Thanh toán '!M$6:N$1223,2,0)</f>
        <v>771110</v>
      </c>
      <c r="N727" s="38">
        <f t="shared" si="35"/>
        <v>0</v>
      </c>
    </row>
    <row r="728" spans="1:14" hidden="1" x14ac:dyDescent="0.3">
      <c r="A728" s="18">
        <v>2022</v>
      </c>
      <c r="B728" s="19" t="s">
        <v>12804</v>
      </c>
      <c r="C728" s="19">
        <f t="shared" si="34"/>
        <v>55426</v>
      </c>
      <c r="D728" s="19" t="s">
        <v>11736</v>
      </c>
      <c r="E728" s="24" t="s">
        <v>12792</v>
      </c>
      <c r="F728" s="21" t="s">
        <v>11799</v>
      </c>
      <c r="G728" s="23"/>
      <c r="H728" s="19" t="s">
        <v>11725</v>
      </c>
      <c r="I728" s="22">
        <v>1346500</v>
      </c>
      <c r="J728" s="25">
        <f t="shared" si="36"/>
        <v>0.08</v>
      </c>
      <c r="K728" s="22">
        <v>107720</v>
      </c>
      <c r="L728" s="22">
        <v>1454220</v>
      </c>
      <c r="M728">
        <f>+VLOOKUP(C728,'Thanh toán '!M$6:N$1223,2,0)</f>
        <v>1454220</v>
      </c>
      <c r="N728" s="38">
        <f t="shared" si="35"/>
        <v>0</v>
      </c>
    </row>
    <row r="729" spans="1:14" hidden="1" x14ac:dyDescent="0.3">
      <c r="A729" s="18">
        <v>2022</v>
      </c>
      <c r="B729" s="19" t="s">
        <v>12805</v>
      </c>
      <c r="C729" s="19">
        <f t="shared" si="34"/>
        <v>55428</v>
      </c>
      <c r="D729" s="19" t="s">
        <v>11736</v>
      </c>
      <c r="E729" s="24" t="s">
        <v>12792</v>
      </c>
      <c r="F729" s="21" t="s">
        <v>11799</v>
      </c>
      <c r="G729" s="23"/>
      <c r="H729" s="19" t="s">
        <v>11725</v>
      </c>
      <c r="I729" s="22">
        <v>424055</v>
      </c>
      <c r="J729" s="25">
        <f t="shared" si="36"/>
        <v>7.9999056726132223E-2</v>
      </c>
      <c r="K729" s="22">
        <v>33924</v>
      </c>
      <c r="L729" s="22">
        <v>457979</v>
      </c>
      <c r="M729">
        <f>+VLOOKUP(C729,'Thanh toán '!M$6:N$1223,2,0)</f>
        <v>457979</v>
      </c>
      <c r="N729" s="38">
        <f t="shared" si="35"/>
        <v>0</v>
      </c>
    </row>
    <row r="730" spans="1:14" hidden="1" x14ac:dyDescent="0.3">
      <c r="A730" s="18">
        <v>2022</v>
      </c>
      <c r="B730" s="19" t="s">
        <v>12806</v>
      </c>
      <c r="C730" s="19">
        <f t="shared" si="34"/>
        <v>55429</v>
      </c>
      <c r="D730" s="19" t="s">
        <v>11736</v>
      </c>
      <c r="E730" s="24" t="s">
        <v>12792</v>
      </c>
      <c r="F730" s="21" t="s">
        <v>11799</v>
      </c>
      <c r="G730" s="23"/>
      <c r="H730" s="19" t="s">
        <v>11725</v>
      </c>
      <c r="I730" s="22">
        <v>956746</v>
      </c>
      <c r="J730" s="25">
        <f t="shared" si="36"/>
        <v>8.0000334467037235E-2</v>
      </c>
      <c r="K730" s="22">
        <v>76540</v>
      </c>
      <c r="L730" s="22">
        <v>1033286</v>
      </c>
      <c r="M730">
        <f>+VLOOKUP(C730,'Thanh toán '!M$6:N$1223,2,0)</f>
        <v>1033286</v>
      </c>
      <c r="N730" s="38">
        <f t="shared" si="35"/>
        <v>0</v>
      </c>
    </row>
    <row r="731" spans="1:14" hidden="1" x14ac:dyDescent="0.3">
      <c r="A731" s="18">
        <v>2022</v>
      </c>
      <c r="B731" s="19" t="s">
        <v>12807</v>
      </c>
      <c r="C731" s="19">
        <f t="shared" si="34"/>
        <v>55430</v>
      </c>
      <c r="D731" s="19" t="s">
        <v>11736</v>
      </c>
      <c r="E731" s="24" t="s">
        <v>12792</v>
      </c>
      <c r="F731" s="21" t="s">
        <v>11799</v>
      </c>
      <c r="G731" s="23"/>
      <c r="H731" s="19" t="s">
        <v>11725</v>
      </c>
      <c r="I731" s="22">
        <v>794341</v>
      </c>
      <c r="J731" s="25">
        <f t="shared" si="36"/>
        <v>7.9999647506549448E-2</v>
      </c>
      <c r="K731" s="22">
        <v>63547</v>
      </c>
      <c r="L731" s="22">
        <v>857888</v>
      </c>
      <c r="M731">
        <f>+VLOOKUP(C731,'Thanh toán '!M$6:N$1223,2,0)</f>
        <v>857888</v>
      </c>
      <c r="N731" s="38">
        <f t="shared" si="35"/>
        <v>0</v>
      </c>
    </row>
    <row r="732" spans="1:14" hidden="1" x14ac:dyDescent="0.3">
      <c r="A732" s="18">
        <v>2022</v>
      </c>
      <c r="B732" s="19" t="s">
        <v>12808</v>
      </c>
      <c r="C732" s="19">
        <f t="shared" si="34"/>
        <v>55431</v>
      </c>
      <c r="D732" s="19" t="s">
        <v>11736</v>
      </c>
      <c r="E732" s="24" t="s">
        <v>12792</v>
      </c>
      <c r="F732" s="21" t="s">
        <v>11799</v>
      </c>
      <c r="G732" s="23"/>
      <c r="H732" s="19" t="s">
        <v>11725</v>
      </c>
      <c r="I732" s="22">
        <v>200728</v>
      </c>
      <c r="J732" s="25">
        <f t="shared" si="36"/>
        <v>7.9998804352158143E-2</v>
      </c>
      <c r="K732" s="22">
        <v>16058</v>
      </c>
      <c r="L732" s="22">
        <v>216786</v>
      </c>
      <c r="M732">
        <f>+VLOOKUP(C732,'Thanh toán '!M$6:N$1223,2,0)</f>
        <v>216786</v>
      </c>
      <c r="N732" s="38">
        <f t="shared" si="35"/>
        <v>0</v>
      </c>
    </row>
    <row r="733" spans="1:14" hidden="1" x14ac:dyDescent="0.3">
      <c r="A733" s="18">
        <v>2022</v>
      </c>
      <c r="B733" s="19" t="s">
        <v>12809</v>
      </c>
      <c r="C733" s="19">
        <f t="shared" si="34"/>
        <v>55432</v>
      </c>
      <c r="D733" s="19" t="s">
        <v>11736</v>
      </c>
      <c r="E733" s="24" t="s">
        <v>12792</v>
      </c>
      <c r="F733" s="21" t="s">
        <v>11799</v>
      </c>
      <c r="G733" s="23"/>
      <c r="H733" s="19" t="s">
        <v>11725</v>
      </c>
      <c r="I733" s="22">
        <v>1603113</v>
      </c>
      <c r="J733" s="25">
        <f t="shared" si="36"/>
        <v>7.9999975048546168E-2</v>
      </c>
      <c r="K733" s="22">
        <v>128249</v>
      </c>
      <c r="L733" s="22">
        <v>1731362</v>
      </c>
      <c r="M733">
        <f>+VLOOKUP(C733,'Thanh toán '!M$6:N$1223,2,0)</f>
        <v>1731362</v>
      </c>
      <c r="N733" s="38">
        <f t="shared" si="35"/>
        <v>0</v>
      </c>
    </row>
    <row r="734" spans="1:14" hidden="1" x14ac:dyDescent="0.3">
      <c r="A734" s="18">
        <v>2022</v>
      </c>
      <c r="B734" s="19" t="s">
        <v>12810</v>
      </c>
      <c r="C734" s="19">
        <f t="shared" si="34"/>
        <v>55433</v>
      </c>
      <c r="D734" s="19" t="s">
        <v>11736</v>
      </c>
      <c r="E734" s="24" t="s">
        <v>12792</v>
      </c>
      <c r="F734" s="21" t="s">
        <v>11799</v>
      </c>
      <c r="G734" s="23"/>
      <c r="H734" s="19" t="s">
        <v>11725</v>
      </c>
      <c r="I734" s="22">
        <v>453611</v>
      </c>
      <c r="J734" s="25">
        <f t="shared" si="36"/>
        <v>8.0000264543849245E-2</v>
      </c>
      <c r="K734" s="22">
        <v>36289</v>
      </c>
      <c r="L734" s="22">
        <v>489900</v>
      </c>
      <c r="M734">
        <f>+VLOOKUP(C734,'Thanh toán '!M$6:N$1223,2,0)</f>
        <v>489900</v>
      </c>
      <c r="N734" s="38">
        <f t="shared" si="35"/>
        <v>0</v>
      </c>
    </row>
    <row r="735" spans="1:14" hidden="1" x14ac:dyDescent="0.3">
      <c r="A735" s="18">
        <v>2022</v>
      </c>
      <c r="B735" s="19" t="s">
        <v>12811</v>
      </c>
      <c r="C735" s="19">
        <f t="shared" si="34"/>
        <v>55435</v>
      </c>
      <c r="D735" s="19" t="s">
        <v>11736</v>
      </c>
      <c r="E735" s="24" t="s">
        <v>12792</v>
      </c>
      <c r="F735" s="21" t="s">
        <v>11799</v>
      </c>
      <c r="G735" s="23"/>
      <c r="H735" s="19" t="s">
        <v>11725</v>
      </c>
      <c r="I735" s="22">
        <v>756018</v>
      </c>
      <c r="J735" s="25">
        <f t="shared" si="36"/>
        <v>7.999941800327505E-2</v>
      </c>
      <c r="K735" s="22">
        <v>60481</v>
      </c>
      <c r="L735" s="22">
        <v>816499</v>
      </c>
      <c r="M735">
        <f>+VLOOKUP(C735,'Thanh toán '!M$6:N$1223,2,0)</f>
        <v>816499</v>
      </c>
      <c r="N735" s="38">
        <f t="shared" si="35"/>
        <v>0</v>
      </c>
    </row>
    <row r="736" spans="1:14" hidden="1" x14ac:dyDescent="0.3">
      <c r="A736" s="18">
        <v>2022</v>
      </c>
      <c r="B736" s="19" t="s">
        <v>12812</v>
      </c>
      <c r="C736" s="19">
        <f t="shared" si="34"/>
        <v>55436</v>
      </c>
      <c r="D736" s="19" t="s">
        <v>11736</v>
      </c>
      <c r="E736" s="24" t="s">
        <v>12792</v>
      </c>
      <c r="F736" s="21" t="s">
        <v>11799</v>
      </c>
      <c r="G736" s="23"/>
      <c r="H736" s="19" t="s">
        <v>11725</v>
      </c>
      <c r="I736" s="22">
        <v>865200</v>
      </c>
      <c r="J736" s="25">
        <f t="shared" si="36"/>
        <v>0.08</v>
      </c>
      <c r="K736" s="22">
        <v>69216</v>
      </c>
      <c r="L736" s="22">
        <v>934416</v>
      </c>
      <c r="M736">
        <f>+VLOOKUP(C736,'Thanh toán '!M$6:N$1223,2,0)</f>
        <v>934416</v>
      </c>
      <c r="N736" s="38">
        <f t="shared" si="35"/>
        <v>0</v>
      </c>
    </row>
    <row r="737" spans="1:14" hidden="1" x14ac:dyDescent="0.3">
      <c r="A737" s="18">
        <v>2022</v>
      </c>
      <c r="B737" s="19" t="s">
        <v>12813</v>
      </c>
      <c r="C737" s="19">
        <f t="shared" si="34"/>
        <v>55437</v>
      </c>
      <c r="D737" s="19" t="s">
        <v>11736</v>
      </c>
      <c r="E737" s="24" t="s">
        <v>12792</v>
      </c>
      <c r="F737" s="21" t="s">
        <v>12360</v>
      </c>
      <c r="G737" s="23"/>
      <c r="H737" s="19" t="s">
        <v>12361</v>
      </c>
      <c r="I737" s="22">
        <v>2018066</v>
      </c>
      <c r="J737" s="25">
        <f t="shared" si="36"/>
        <v>7.9999861253298957E-2</v>
      </c>
      <c r="K737" s="22">
        <v>161445</v>
      </c>
      <c r="L737" s="22">
        <v>2179511</v>
      </c>
      <c r="M737">
        <f>+VLOOKUP(C737,'Thanh toán '!M$6:N$1223,2,0)</f>
        <v>2179511</v>
      </c>
      <c r="N737" s="38">
        <f t="shared" si="35"/>
        <v>0</v>
      </c>
    </row>
    <row r="738" spans="1:14" hidden="1" x14ac:dyDescent="0.3">
      <c r="A738" s="18">
        <v>2022</v>
      </c>
      <c r="B738" s="19" t="s">
        <v>12814</v>
      </c>
      <c r="C738" s="19">
        <f t="shared" si="34"/>
        <v>55439</v>
      </c>
      <c r="D738" s="19" t="s">
        <v>11736</v>
      </c>
      <c r="E738" s="24" t="s">
        <v>12792</v>
      </c>
      <c r="F738" s="21" t="s">
        <v>11799</v>
      </c>
      <c r="G738" s="23"/>
      <c r="H738" s="19" t="s">
        <v>11725</v>
      </c>
      <c r="I738" s="22">
        <v>240874</v>
      </c>
      <c r="J738" s="25">
        <f t="shared" si="36"/>
        <v>8.000033212384898E-2</v>
      </c>
      <c r="K738" s="22">
        <v>19270</v>
      </c>
      <c r="L738" s="22">
        <v>260144</v>
      </c>
      <c r="M738">
        <f>+VLOOKUP(C738,'Thanh toán '!M$6:N$1223,2,0)</f>
        <v>260144</v>
      </c>
      <c r="N738" s="38">
        <f t="shared" si="35"/>
        <v>0</v>
      </c>
    </row>
    <row r="739" spans="1:14" hidden="1" x14ac:dyDescent="0.3">
      <c r="A739" s="18">
        <v>2022</v>
      </c>
      <c r="B739" s="19" t="s">
        <v>12815</v>
      </c>
      <c r="C739" s="19">
        <f t="shared" si="34"/>
        <v>55440</v>
      </c>
      <c r="D739" s="19" t="s">
        <v>11736</v>
      </c>
      <c r="E739" s="24" t="s">
        <v>12792</v>
      </c>
      <c r="F739" s="21" t="s">
        <v>11799</v>
      </c>
      <c r="G739" s="23"/>
      <c r="H739" s="19" t="s">
        <v>11725</v>
      </c>
      <c r="I739" s="22">
        <v>2006786</v>
      </c>
      <c r="J739" s="25">
        <f t="shared" si="36"/>
        <v>8.0000059797108405E-2</v>
      </c>
      <c r="K739" s="22">
        <v>160543</v>
      </c>
      <c r="L739" s="22">
        <v>2167329</v>
      </c>
      <c r="M739">
        <f>+VLOOKUP(C739,'Thanh toán '!M$6:N$1223,2,0)</f>
        <v>2167329</v>
      </c>
      <c r="N739" s="38">
        <f t="shared" si="35"/>
        <v>0</v>
      </c>
    </row>
    <row r="740" spans="1:14" hidden="1" x14ac:dyDescent="0.3">
      <c r="A740" s="18">
        <v>2022</v>
      </c>
      <c r="B740" s="19" t="s">
        <v>12816</v>
      </c>
      <c r="C740" s="19">
        <f t="shared" si="34"/>
        <v>55441</v>
      </c>
      <c r="D740" s="19" t="s">
        <v>11736</v>
      </c>
      <c r="E740" s="24" t="s">
        <v>12792</v>
      </c>
      <c r="F740" s="21" t="s">
        <v>11799</v>
      </c>
      <c r="G740" s="23"/>
      <c r="H740" s="19" t="s">
        <v>11725</v>
      </c>
      <c r="I740" s="22">
        <v>3016248</v>
      </c>
      <c r="J740" s="25">
        <f t="shared" si="36"/>
        <v>8.0000053046035996E-2</v>
      </c>
      <c r="K740" s="22">
        <v>241300</v>
      </c>
      <c r="L740" s="22">
        <v>3257548</v>
      </c>
      <c r="M740">
        <f>+VLOOKUP(C740,'Thanh toán '!M$6:N$1223,2,0)</f>
        <v>3257548</v>
      </c>
      <c r="N740" s="38">
        <f t="shared" si="35"/>
        <v>0</v>
      </c>
    </row>
    <row r="741" spans="1:14" hidden="1" x14ac:dyDescent="0.3">
      <c r="A741" s="18">
        <v>2022</v>
      </c>
      <c r="B741" s="19" t="s">
        <v>12817</v>
      </c>
      <c r="C741" s="19">
        <f t="shared" si="34"/>
        <v>55442</v>
      </c>
      <c r="D741" s="19" t="s">
        <v>11736</v>
      </c>
      <c r="E741" s="24" t="s">
        <v>12792</v>
      </c>
      <c r="F741" s="21" t="s">
        <v>12581</v>
      </c>
      <c r="G741" s="23"/>
      <c r="H741" s="19" t="s">
        <v>12582</v>
      </c>
      <c r="I741" s="22">
        <v>1715523</v>
      </c>
      <c r="J741" s="25">
        <f t="shared" si="36"/>
        <v>8.000009326601859E-2</v>
      </c>
      <c r="K741" s="22">
        <v>137242</v>
      </c>
      <c r="L741" s="22">
        <v>1852765</v>
      </c>
      <c r="M741">
        <f>+VLOOKUP(C741,'Thanh toán '!M$6:N$1223,2,0)</f>
        <v>1852765</v>
      </c>
      <c r="N741" s="38">
        <f t="shared" si="35"/>
        <v>0</v>
      </c>
    </row>
    <row r="742" spans="1:14" hidden="1" x14ac:dyDescent="0.3">
      <c r="A742" s="18">
        <v>2022</v>
      </c>
      <c r="B742" s="19" t="s">
        <v>12818</v>
      </c>
      <c r="C742" s="19">
        <f t="shared" si="34"/>
        <v>55443</v>
      </c>
      <c r="D742" s="19" t="s">
        <v>11736</v>
      </c>
      <c r="E742" s="24" t="s">
        <v>12792</v>
      </c>
      <c r="F742" s="21" t="s">
        <v>11799</v>
      </c>
      <c r="G742" s="23"/>
      <c r="H742" s="19" t="s">
        <v>11725</v>
      </c>
      <c r="I742" s="22">
        <v>903576</v>
      </c>
      <c r="J742" s="25">
        <f t="shared" si="36"/>
        <v>7.9999911462898532E-2</v>
      </c>
      <c r="K742" s="22">
        <v>72286</v>
      </c>
      <c r="L742" s="22">
        <v>975862</v>
      </c>
      <c r="M742">
        <f>+VLOOKUP(C742,'Thanh toán '!M$6:N$1223,2,0)</f>
        <v>975862</v>
      </c>
      <c r="N742" s="38">
        <f t="shared" si="35"/>
        <v>0</v>
      </c>
    </row>
    <row r="743" spans="1:14" hidden="1" x14ac:dyDescent="0.3">
      <c r="A743" s="18">
        <v>2022</v>
      </c>
      <c r="B743" s="19" t="s">
        <v>12819</v>
      </c>
      <c r="C743" s="19">
        <f t="shared" si="34"/>
        <v>55444</v>
      </c>
      <c r="D743" s="19" t="s">
        <v>11736</v>
      </c>
      <c r="E743" s="24" t="s">
        <v>12792</v>
      </c>
      <c r="F743" s="21" t="s">
        <v>11799</v>
      </c>
      <c r="G743" s="23"/>
      <c r="H743" s="19" t="s">
        <v>11725</v>
      </c>
      <c r="I743" s="22">
        <v>886641</v>
      </c>
      <c r="J743" s="25">
        <f t="shared" si="36"/>
        <v>7.9999684201384771E-2</v>
      </c>
      <c r="K743" s="22">
        <v>70931</v>
      </c>
      <c r="L743" s="22">
        <v>957572</v>
      </c>
      <c r="M743">
        <f>+VLOOKUP(C743,'Thanh toán '!M$6:N$1223,2,0)</f>
        <v>957572</v>
      </c>
      <c r="N743" s="38">
        <f t="shared" si="35"/>
        <v>0</v>
      </c>
    </row>
    <row r="744" spans="1:14" hidden="1" x14ac:dyDescent="0.3">
      <c r="A744" s="18">
        <v>2022</v>
      </c>
      <c r="B744" s="19" t="s">
        <v>12820</v>
      </c>
      <c r="C744" s="19">
        <f t="shared" si="34"/>
        <v>55446</v>
      </c>
      <c r="D744" s="19" t="s">
        <v>11736</v>
      </c>
      <c r="E744" s="24" t="s">
        <v>12792</v>
      </c>
      <c r="F744" s="21" t="s">
        <v>11799</v>
      </c>
      <c r="G744" s="23"/>
      <c r="H744" s="19" t="s">
        <v>11725</v>
      </c>
      <c r="I744" s="22">
        <v>865200</v>
      </c>
      <c r="J744" s="25">
        <f t="shared" si="36"/>
        <v>0.08</v>
      </c>
      <c r="K744" s="22">
        <v>69216</v>
      </c>
      <c r="L744" s="22">
        <v>934416</v>
      </c>
      <c r="M744">
        <f>+VLOOKUP(C744,'Thanh toán '!M$6:N$1223,2,0)</f>
        <v>934416</v>
      </c>
      <c r="N744" s="38">
        <f t="shared" si="35"/>
        <v>0</v>
      </c>
    </row>
    <row r="745" spans="1:14" hidden="1" x14ac:dyDescent="0.3">
      <c r="A745" s="18">
        <v>2022</v>
      </c>
      <c r="B745" s="19" t="s">
        <v>12821</v>
      </c>
      <c r="C745" s="19">
        <f t="shared" si="34"/>
        <v>55447</v>
      </c>
      <c r="D745" s="19" t="s">
        <v>11736</v>
      </c>
      <c r="E745" s="24" t="s">
        <v>12792</v>
      </c>
      <c r="F745" s="21" t="s">
        <v>11799</v>
      </c>
      <c r="G745" s="23"/>
      <c r="H745" s="19" t="s">
        <v>11725</v>
      </c>
      <c r="I745" s="22">
        <v>920576</v>
      </c>
      <c r="J745" s="25">
        <f t="shared" si="36"/>
        <v>7.9999913097886538E-2</v>
      </c>
      <c r="K745" s="22">
        <v>73646</v>
      </c>
      <c r="L745" s="22">
        <v>994222</v>
      </c>
      <c r="M745">
        <f>+VLOOKUP(C745,'Thanh toán '!M$6:N$1223,2,0)</f>
        <v>994222</v>
      </c>
      <c r="N745" s="38">
        <f t="shared" si="35"/>
        <v>0</v>
      </c>
    </row>
    <row r="746" spans="1:14" hidden="1" x14ac:dyDescent="0.3">
      <c r="A746" s="18">
        <v>2022</v>
      </c>
      <c r="B746" s="19" t="s">
        <v>12822</v>
      </c>
      <c r="C746" s="19">
        <f t="shared" si="34"/>
        <v>55448</v>
      </c>
      <c r="D746" s="19" t="s">
        <v>11736</v>
      </c>
      <c r="E746" s="24" t="s">
        <v>12792</v>
      </c>
      <c r="F746" s="21" t="s">
        <v>11799</v>
      </c>
      <c r="G746" s="23"/>
      <c r="H746" s="19" t="s">
        <v>11725</v>
      </c>
      <c r="I746" s="22">
        <v>504346</v>
      </c>
      <c r="J746" s="25">
        <f t="shared" si="36"/>
        <v>8.0000634485055899E-2</v>
      </c>
      <c r="K746" s="22">
        <v>40348</v>
      </c>
      <c r="L746" s="22">
        <v>544694</v>
      </c>
      <c r="M746">
        <f>+VLOOKUP(C746,'Thanh toán '!M$6:N$1223,2,0)</f>
        <v>544694</v>
      </c>
      <c r="N746" s="38">
        <f t="shared" si="35"/>
        <v>0</v>
      </c>
    </row>
    <row r="747" spans="1:14" hidden="1" x14ac:dyDescent="0.3">
      <c r="A747" s="18">
        <v>2022</v>
      </c>
      <c r="B747" s="19" t="s">
        <v>12823</v>
      </c>
      <c r="C747" s="19">
        <f t="shared" si="34"/>
        <v>55449</v>
      </c>
      <c r="D747" s="19" t="s">
        <v>11736</v>
      </c>
      <c r="E747" s="24" t="s">
        <v>12792</v>
      </c>
      <c r="F747" s="21" t="s">
        <v>11799</v>
      </c>
      <c r="G747" s="23"/>
      <c r="H747" s="19" t="s">
        <v>11725</v>
      </c>
      <c r="I747" s="22">
        <v>1238516</v>
      </c>
      <c r="J747" s="25">
        <f t="shared" si="36"/>
        <v>7.9999773922985254E-2</v>
      </c>
      <c r="K747" s="22">
        <v>99081</v>
      </c>
      <c r="L747" s="22">
        <v>1337597</v>
      </c>
      <c r="M747">
        <f>+VLOOKUP(C747,'Thanh toán '!M$6:N$1223,2,0)</f>
        <v>1337597</v>
      </c>
      <c r="N747" s="38">
        <f t="shared" si="35"/>
        <v>0</v>
      </c>
    </row>
    <row r="748" spans="1:14" hidden="1" x14ac:dyDescent="0.3">
      <c r="A748" s="18">
        <v>2022</v>
      </c>
      <c r="B748" s="19" t="s">
        <v>12824</v>
      </c>
      <c r="C748" s="19">
        <f t="shared" si="34"/>
        <v>55450</v>
      </c>
      <c r="D748" s="19" t="s">
        <v>11736</v>
      </c>
      <c r="E748" s="24" t="s">
        <v>12792</v>
      </c>
      <c r="F748" s="21" t="s">
        <v>11799</v>
      </c>
      <c r="G748" s="23"/>
      <c r="H748" s="19" t="s">
        <v>11725</v>
      </c>
      <c r="I748" s="22">
        <v>1462776</v>
      </c>
      <c r="J748" s="25">
        <f t="shared" si="36"/>
        <v>7.9999945309466386E-2</v>
      </c>
      <c r="K748" s="22">
        <v>117022</v>
      </c>
      <c r="L748" s="22">
        <v>1579798</v>
      </c>
      <c r="M748">
        <f>+VLOOKUP(C748,'Thanh toán '!M$6:N$1223,2,0)</f>
        <v>1579798</v>
      </c>
      <c r="N748" s="38">
        <f t="shared" si="35"/>
        <v>0</v>
      </c>
    </row>
    <row r="749" spans="1:14" hidden="1" x14ac:dyDescent="0.3">
      <c r="A749" s="18">
        <v>2022</v>
      </c>
      <c r="B749" s="19" t="s">
        <v>12825</v>
      </c>
      <c r="C749" s="19">
        <f t="shared" si="34"/>
        <v>55451</v>
      </c>
      <c r="D749" s="19" t="s">
        <v>11736</v>
      </c>
      <c r="E749" s="24" t="s">
        <v>12792</v>
      </c>
      <c r="F749" s="21" t="s">
        <v>11799</v>
      </c>
      <c r="G749" s="23"/>
      <c r="H749" s="19" t="s">
        <v>11725</v>
      </c>
      <c r="I749" s="22">
        <v>1061320</v>
      </c>
      <c r="J749" s="25">
        <f t="shared" si="36"/>
        <v>8.0000376889156899E-2</v>
      </c>
      <c r="K749" s="22">
        <v>84906</v>
      </c>
      <c r="L749" s="22">
        <v>1146226</v>
      </c>
      <c r="M749">
        <f>+VLOOKUP(C749,'Thanh toán '!M$6:N$1223,2,0)</f>
        <v>1146226</v>
      </c>
      <c r="N749" s="38">
        <f t="shared" si="35"/>
        <v>0</v>
      </c>
    </row>
    <row r="750" spans="1:14" hidden="1" x14ac:dyDescent="0.3">
      <c r="A750" s="18">
        <v>2022</v>
      </c>
      <c r="B750" s="19" t="s">
        <v>12826</v>
      </c>
      <c r="C750" s="19">
        <f t="shared" si="34"/>
        <v>55457</v>
      </c>
      <c r="D750" s="19" t="s">
        <v>11736</v>
      </c>
      <c r="E750" s="24" t="s">
        <v>12792</v>
      </c>
      <c r="F750" s="21" t="s">
        <v>11860</v>
      </c>
      <c r="G750" s="23"/>
      <c r="H750" s="19" t="s">
        <v>11719</v>
      </c>
      <c r="I750" s="22">
        <v>1556134</v>
      </c>
      <c r="J750" s="25">
        <f t="shared" si="36"/>
        <v>8.0000179933090595E-2</v>
      </c>
      <c r="K750" s="22">
        <v>124491</v>
      </c>
      <c r="L750" s="22">
        <v>1680625</v>
      </c>
      <c r="M750">
        <f>+VLOOKUP(C750,'Thanh toán '!M$6:N$1223,2,0)</f>
        <v>1680625</v>
      </c>
      <c r="N750" s="38">
        <f t="shared" si="35"/>
        <v>0</v>
      </c>
    </row>
    <row r="751" spans="1:14" hidden="1" x14ac:dyDescent="0.3">
      <c r="A751" s="18">
        <v>2022</v>
      </c>
      <c r="B751" s="19" t="s">
        <v>12827</v>
      </c>
      <c r="C751" s="19">
        <f t="shared" si="34"/>
        <v>55460</v>
      </c>
      <c r="D751" s="19" t="s">
        <v>11736</v>
      </c>
      <c r="E751" s="24" t="s">
        <v>12792</v>
      </c>
      <c r="F751" s="21" t="s">
        <v>11860</v>
      </c>
      <c r="G751" s="23"/>
      <c r="H751" s="19" t="s">
        <v>11719</v>
      </c>
      <c r="I751" s="22">
        <v>2187063</v>
      </c>
      <c r="J751" s="25">
        <f t="shared" si="36"/>
        <v>7.9999981710632023E-2</v>
      </c>
      <c r="K751" s="22">
        <v>174965</v>
      </c>
      <c r="L751" s="22">
        <v>2362028</v>
      </c>
      <c r="M751">
        <f>+VLOOKUP(C751,'Thanh toán '!M$6:N$1223,2,0)</f>
        <v>2362028</v>
      </c>
      <c r="N751" s="38">
        <f t="shared" si="35"/>
        <v>0</v>
      </c>
    </row>
    <row r="752" spans="1:14" hidden="1" x14ac:dyDescent="0.3">
      <c r="A752" s="18">
        <v>2022</v>
      </c>
      <c r="B752" s="19" t="s">
        <v>12828</v>
      </c>
      <c r="C752" s="19">
        <f t="shared" si="34"/>
        <v>55461</v>
      </c>
      <c r="D752" s="19" t="s">
        <v>11736</v>
      </c>
      <c r="E752" s="24" t="s">
        <v>12792</v>
      </c>
      <c r="F752" s="21" t="s">
        <v>11860</v>
      </c>
      <c r="G752" s="23"/>
      <c r="H752" s="19" t="s">
        <v>11719</v>
      </c>
      <c r="I752" s="22">
        <v>2216140</v>
      </c>
      <c r="J752" s="25">
        <f t="shared" si="36"/>
        <v>7.9999909752993939E-2</v>
      </c>
      <c r="K752" s="22">
        <v>177291</v>
      </c>
      <c r="L752" s="22">
        <v>2393431</v>
      </c>
      <c r="M752">
        <f>+VLOOKUP(C752,'Thanh toán '!M$6:N$1223,2,0)</f>
        <v>2393431</v>
      </c>
      <c r="N752" s="38">
        <f t="shared" si="35"/>
        <v>0</v>
      </c>
    </row>
    <row r="753" spans="1:14" hidden="1" x14ac:dyDescent="0.3">
      <c r="A753" s="18">
        <v>2022</v>
      </c>
      <c r="B753" s="19" t="s">
        <v>12829</v>
      </c>
      <c r="C753" s="19">
        <f t="shared" si="34"/>
        <v>55462</v>
      </c>
      <c r="D753" s="19" t="s">
        <v>11736</v>
      </c>
      <c r="E753" s="24" t="s">
        <v>12792</v>
      </c>
      <c r="F753" s="21" t="s">
        <v>11860</v>
      </c>
      <c r="G753" s="23"/>
      <c r="H753" s="19" t="s">
        <v>11719</v>
      </c>
      <c r="I753" s="22">
        <v>1395415</v>
      </c>
      <c r="J753" s="25">
        <f t="shared" si="36"/>
        <v>7.9999856673462738E-2</v>
      </c>
      <c r="K753" s="22">
        <v>111633</v>
      </c>
      <c r="L753" s="22">
        <v>1507048</v>
      </c>
      <c r="M753">
        <f>+VLOOKUP(C753,'Thanh toán '!M$6:N$1223,2,0)</f>
        <v>1507048</v>
      </c>
      <c r="N753" s="38">
        <f t="shared" si="35"/>
        <v>0</v>
      </c>
    </row>
    <row r="754" spans="1:14" hidden="1" x14ac:dyDescent="0.3">
      <c r="A754" s="18">
        <v>2022</v>
      </c>
      <c r="B754" s="19" t="s">
        <v>12830</v>
      </c>
      <c r="C754" s="19">
        <f t="shared" si="34"/>
        <v>55464</v>
      </c>
      <c r="D754" s="19" t="s">
        <v>11736</v>
      </c>
      <c r="E754" s="24" t="s">
        <v>12792</v>
      </c>
      <c r="F754" s="21" t="s">
        <v>11799</v>
      </c>
      <c r="G754" s="23"/>
      <c r="H754" s="19" t="s">
        <v>11725</v>
      </c>
      <c r="I754" s="22">
        <v>519120</v>
      </c>
      <c r="J754" s="25">
        <f t="shared" si="36"/>
        <v>8.0000770534751117E-2</v>
      </c>
      <c r="K754" s="22">
        <v>41530</v>
      </c>
      <c r="L754" s="22">
        <v>560650</v>
      </c>
      <c r="M754">
        <f>+VLOOKUP(C754,'Thanh toán '!M$6:N$1223,2,0)</f>
        <v>560650</v>
      </c>
      <c r="N754" s="38">
        <f t="shared" si="35"/>
        <v>0</v>
      </c>
    </row>
    <row r="755" spans="1:14" hidden="1" x14ac:dyDescent="0.3">
      <c r="A755" s="18">
        <v>2022</v>
      </c>
      <c r="B755" s="19" t="s">
        <v>12831</v>
      </c>
      <c r="C755" s="19">
        <f t="shared" si="34"/>
        <v>55465</v>
      </c>
      <c r="D755" s="19" t="s">
        <v>11736</v>
      </c>
      <c r="E755" s="24" t="s">
        <v>12792</v>
      </c>
      <c r="F755" s="21" t="s">
        <v>12239</v>
      </c>
      <c r="G755" s="23"/>
      <c r="H755" s="19" t="s">
        <v>12240</v>
      </c>
      <c r="I755" s="22">
        <v>5245643</v>
      </c>
      <c r="J755" s="25">
        <f t="shared" si="36"/>
        <v>7.9999916120864503E-2</v>
      </c>
      <c r="K755" s="22">
        <v>419651</v>
      </c>
      <c r="L755" s="22">
        <v>5665294</v>
      </c>
      <c r="M755">
        <f>+VLOOKUP(C755,'Thanh toán '!M$6:N$1223,2,0)</f>
        <v>5665294</v>
      </c>
      <c r="N755" s="38">
        <f t="shared" si="35"/>
        <v>0</v>
      </c>
    </row>
    <row r="756" spans="1:14" hidden="1" x14ac:dyDescent="0.3">
      <c r="A756" s="18">
        <v>2022</v>
      </c>
      <c r="B756" s="19" t="s">
        <v>12832</v>
      </c>
      <c r="C756" s="19">
        <f t="shared" si="34"/>
        <v>55466</v>
      </c>
      <c r="D756" s="19" t="s">
        <v>11736</v>
      </c>
      <c r="E756" s="24" t="s">
        <v>12792</v>
      </c>
      <c r="F756" s="21" t="s">
        <v>12339</v>
      </c>
      <c r="G756" s="23"/>
      <c r="H756" s="19" t="s">
        <v>12340</v>
      </c>
      <c r="I756" s="22">
        <v>2237452</v>
      </c>
      <c r="J756" s="25">
        <f t="shared" si="36"/>
        <v>7.9999928490086039E-2</v>
      </c>
      <c r="K756" s="22">
        <v>178996</v>
      </c>
      <c r="L756" s="22">
        <v>2416448</v>
      </c>
      <c r="M756">
        <f>+VLOOKUP(C756,'Thanh toán '!M$6:N$1223,2,0)</f>
        <v>2416448</v>
      </c>
      <c r="N756" s="38">
        <f t="shared" si="35"/>
        <v>0</v>
      </c>
    </row>
    <row r="757" spans="1:14" hidden="1" x14ac:dyDescent="0.3">
      <c r="A757" s="18">
        <v>2022</v>
      </c>
      <c r="B757" s="19" t="s">
        <v>12833</v>
      </c>
      <c r="C757" s="19">
        <f t="shared" si="34"/>
        <v>55467</v>
      </c>
      <c r="D757" s="19" t="s">
        <v>11736</v>
      </c>
      <c r="E757" s="24" t="s">
        <v>12792</v>
      </c>
      <c r="F757" s="21" t="s">
        <v>11799</v>
      </c>
      <c r="G757" s="23"/>
      <c r="H757" s="19" t="s">
        <v>11725</v>
      </c>
      <c r="I757" s="22">
        <v>200728</v>
      </c>
      <c r="J757" s="25">
        <f t="shared" si="36"/>
        <v>7.9998804352158143E-2</v>
      </c>
      <c r="K757" s="22">
        <v>16058</v>
      </c>
      <c r="L757" s="22">
        <v>216786</v>
      </c>
      <c r="M757">
        <f>+VLOOKUP(C757,'Thanh toán '!M$6:N$1223,2,0)</f>
        <v>216786</v>
      </c>
      <c r="N757" s="38">
        <f t="shared" si="35"/>
        <v>0</v>
      </c>
    </row>
    <row r="758" spans="1:14" hidden="1" x14ac:dyDescent="0.3">
      <c r="A758" s="18">
        <v>2022</v>
      </c>
      <c r="B758" s="19" t="s">
        <v>12834</v>
      </c>
      <c r="C758" s="19">
        <f t="shared" si="34"/>
        <v>55470</v>
      </c>
      <c r="D758" s="19" t="s">
        <v>11736</v>
      </c>
      <c r="E758" s="24" t="s">
        <v>12792</v>
      </c>
      <c r="F758" s="21" t="s">
        <v>12835</v>
      </c>
      <c r="G758" s="23"/>
      <c r="H758" s="19" t="s">
        <v>12836</v>
      </c>
      <c r="I758" s="22">
        <v>3724081</v>
      </c>
      <c r="J758" s="25">
        <f t="shared" si="36"/>
        <v>7.9999871109140752E-2</v>
      </c>
      <c r="K758" s="22">
        <v>297926</v>
      </c>
      <c r="L758" s="22">
        <v>4022007</v>
      </c>
      <c r="M758">
        <f>+VLOOKUP(C758,'Thanh toán '!M$6:N$1223,2,0)</f>
        <v>4022007</v>
      </c>
      <c r="N758" s="38">
        <f t="shared" si="35"/>
        <v>0</v>
      </c>
    </row>
    <row r="759" spans="1:14" hidden="1" x14ac:dyDescent="0.3">
      <c r="A759" s="18">
        <v>2022</v>
      </c>
      <c r="B759" s="19" t="s">
        <v>12837</v>
      </c>
      <c r="C759" s="19">
        <f t="shared" si="34"/>
        <v>55471</v>
      </c>
      <c r="D759" s="19" t="s">
        <v>11736</v>
      </c>
      <c r="E759" s="24" t="s">
        <v>12792</v>
      </c>
      <c r="F759" s="21" t="s">
        <v>12645</v>
      </c>
      <c r="G759" s="23"/>
      <c r="H759" s="19" t="s">
        <v>12646</v>
      </c>
      <c r="I759" s="22">
        <v>857085</v>
      </c>
      <c r="J759" s="25">
        <f t="shared" si="36"/>
        <v>8.000023334908439E-2</v>
      </c>
      <c r="K759" s="22">
        <v>68567</v>
      </c>
      <c r="L759" s="22">
        <v>925652</v>
      </c>
      <c r="M759">
        <f>+VLOOKUP(C759,'Thanh toán '!M$6:N$1223,2,0)</f>
        <v>925652</v>
      </c>
      <c r="N759" s="38">
        <f t="shared" si="35"/>
        <v>0</v>
      </c>
    </row>
    <row r="760" spans="1:14" hidden="1" x14ac:dyDescent="0.3">
      <c r="A760" s="18">
        <v>2022</v>
      </c>
      <c r="B760" s="19" t="s">
        <v>12838</v>
      </c>
      <c r="C760" s="19">
        <f t="shared" si="34"/>
        <v>55472</v>
      </c>
      <c r="D760" s="19" t="s">
        <v>11736</v>
      </c>
      <c r="E760" s="24" t="s">
        <v>12792</v>
      </c>
      <c r="F760" s="21" t="s">
        <v>12419</v>
      </c>
      <c r="G760" s="23"/>
      <c r="H760" s="19" t="s">
        <v>12420</v>
      </c>
      <c r="I760" s="22">
        <v>1012061</v>
      </c>
      <c r="J760" s="25">
        <f t="shared" si="36"/>
        <v>8.00001185699281E-2</v>
      </c>
      <c r="K760" s="22">
        <v>80965</v>
      </c>
      <c r="L760" s="22">
        <v>1093026</v>
      </c>
      <c r="M760">
        <f>+VLOOKUP(C760,'Thanh toán '!M$6:N$1223,2,0)</f>
        <v>1093026</v>
      </c>
      <c r="N760" s="38">
        <f t="shared" si="35"/>
        <v>0</v>
      </c>
    </row>
    <row r="761" spans="1:14" hidden="1" x14ac:dyDescent="0.3">
      <c r="A761" s="18">
        <v>2022</v>
      </c>
      <c r="B761" s="19" t="s">
        <v>12839</v>
      </c>
      <c r="C761" s="19">
        <f t="shared" si="34"/>
        <v>55473</v>
      </c>
      <c r="D761" s="19" t="s">
        <v>11736</v>
      </c>
      <c r="E761" s="24" t="s">
        <v>12792</v>
      </c>
      <c r="F761" s="21" t="s">
        <v>12167</v>
      </c>
      <c r="G761" s="23"/>
      <c r="H761" s="19" t="s">
        <v>12168</v>
      </c>
      <c r="I761" s="22">
        <v>1844890</v>
      </c>
      <c r="J761" s="25">
        <f t="shared" si="36"/>
        <v>7.999989159245266E-2</v>
      </c>
      <c r="K761" s="22">
        <v>147591</v>
      </c>
      <c r="L761" s="22">
        <v>1992481</v>
      </c>
      <c r="M761">
        <f>+VLOOKUP(C761,'Thanh toán '!M$6:N$1223,2,0)</f>
        <v>1992481</v>
      </c>
      <c r="N761" s="38">
        <f t="shared" si="35"/>
        <v>0</v>
      </c>
    </row>
    <row r="762" spans="1:14" hidden="1" x14ac:dyDescent="0.3">
      <c r="A762" s="18">
        <v>2022</v>
      </c>
      <c r="B762" s="19" t="s">
        <v>12840</v>
      </c>
      <c r="C762" s="19">
        <f t="shared" si="34"/>
        <v>55474</v>
      </c>
      <c r="D762" s="19" t="s">
        <v>11736</v>
      </c>
      <c r="E762" s="24" t="s">
        <v>12792</v>
      </c>
      <c r="F762" s="21" t="s">
        <v>12639</v>
      </c>
      <c r="G762" s="23"/>
      <c r="H762" s="19" t="s">
        <v>12640</v>
      </c>
      <c r="I762" s="22">
        <v>2045618</v>
      </c>
      <c r="J762" s="25">
        <f t="shared" si="36"/>
        <v>7.9999784906077287E-2</v>
      </c>
      <c r="K762" s="22">
        <v>163649</v>
      </c>
      <c r="L762" s="22">
        <v>2209267</v>
      </c>
      <c r="M762">
        <f>+VLOOKUP(C762,'Thanh toán '!M$6:N$1223,2,0)</f>
        <v>2209267</v>
      </c>
      <c r="N762" s="38">
        <f t="shared" si="35"/>
        <v>0</v>
      </c>
    </row>
    <row r="763" spans="1:14" hidden="1" x14ac:dyDescent="0.3">
      <c r="A763" s="18">
        <v>2022</v>
      </c>
      <c r="B763" s="19" t="s">
        <v>12841</v>
      </c>
      <c r="C763" s="19">
        <f t="shared" si="34"/>
        <v>55475</v>
      </c>
      <c r="D763" s="19" t="s">
        <v>11736</v>
      </c>
      <c r="E763" s="24" t="s">
        <v>12792</v>
      </c>
      <c r="F763" s="21" t="s">
        <v>12185</v>
      </c>
      <c r="G763" s="23"/>
      <c r="H763" s="19" t="s">
        <v>12186</v>
      </c>
      <c r="I763" s="22">
        <v>3258407</v>
      </c>
      <c r="J763" s="25">
        <f t="shared" si="36"/>
        <v>8.0000135035310199E-2</v>
      </c>
      <c r="K763" s="22">
        <v>260673</v>
      </c>
      <c r="L763" s="22">
        <v>3519080</v>
      </c>
      <c r="M763">
        <f>+VLOOKUP(C763,'Thanh toán '!M$6:N$1223,2,0)</f>
        <v>3519080</v>
      </c>
      <c r="N763" s="38">
        <f t="shared" si="35"/>
        <v>0</v>
      </c>
    </row>
    <row r="764" spans="1:14" hidden="1" x14ac:dyDescent="0.3">
      <c r="A764" s="18">
        <v>2022</v>
      </c>
      <c r="B764" s="19" t="s">
        <v>12842</v>
      </c>
      <c r="C764" s="19">
        <f t="shared" si="34"/>
        <v>55525</v>
      </c>
      <c r="D764" s="19" t="s">
        <v>11736</v>
      </c>
      <c r="E764" s="24" t="s">
        <v>12843</v>
      </c>
      <c r="F764" s="21" t="s">
        <v>12835</v>
      </c>
      <c r="G764" s="23"/>
      <c r="H764" s="19" t="s">
        <v>12836</v>
      </c>
      <c r="I764" s="22">
        <v>1060500</v>
      </c>
      <c r="J764" s="25">
        <f t="shared" si="36"/>
        <v>0.08</v>
      </c>
      <c r="K764" s="22">
        <v>84840</v>
      </c>
      <c r="L764" s="22">
        <v>1145340</v>
      </c>
      <c r="M764">
        <f>+VLOOKUP(C764,'Thanh toán '!M$6:N$1223,2,0)</f>
        <v>1145340</v>
      </c>
      <c r="N764" s="38">
        <f t="shared" si="35"/>
        <v>0</v>
      </c>
    </row>
    <row r="765" spans="1:14" hidden="1" x14ac:dyDescent="0.3">
      <c r="A765" s="18">
        <v>2022</v>
      </c>
      <c r="B765" s="19" t="s">
        <v>12844</v>
      </c>
      <c r="C765" s="19">
        <f t="shared" si="34"/>
        <v>55683</v>
      </c>
      <c r="D765" s="19" t="s">
        <v>11736</v>
      </c>
      <c r="E765" s="24" t="s">
        <v>12843</v>
      </c>
      <c r="F765" s="21" t="s">
        <v>12221</v>
      </c>
      <c r="G765" s="23"/>
      <c r="H765" s="19" t="s">
        <v>12222</v>
      </c>
      <c r="I765" s="22">
        <v>6514964</v>
      </c>
      <c r="J765" s="25">
        <f t="shared" si="36"/>
        <v>7.9999981580865215E-2</v>
      </c>
      <c r="K765" s="22">
        <v>521197</v>
      </c>
      <c r="L765" s="22">
        <v>7036161</v>
      </c>
      <c r="M765">
        <f>+VLOOKUP(C765,'Thanh toán '!M$6:N$1223,2,0)</f>
        <v>7036161</v>
      </c>
      <c r="N765" s="38">
        <f t="shared" si="35"/>
        <v>0</v>
      </c>
    </row>
    <row r="766" spans="1:14" hidden="1" x14ac:dyDescent="0.3">
      <c r="A766" s="18">
        <v>2022</v>
      </c>
      <c r="B766" s="19" t="s">
        <v>12845</v>
      </c>
      <c r="C766" s="19">
        <f t="shared" si="34"/>
        <v>55710</v>
      </c>
      <c r="D766" s="19" t="s">
        <v>11736</v>
      </c>
      <c r="E766" s="24" t="s">
        <v>12843</v>
      </c>
      <c r="F766" s="21" t="s">
        <v>12513</v>
      </c>
      <c r="G766" s="23"/>
      <c r="H766" s="19" t="s">
        <v>12514</v>
      </c>
      <c r="I766" s="22">
        <v>1844890</v>
      </c>
      <c r="J766" s="25">
        <f t="shared" si="36"/>
        <v>7.999989159245266E-2</v>
      </c>
      <c r="K766" s="22">
        <v>147591</v>
      </c>
      <c r="L766" s="22">
        <v>1992481</v>
      </c>
      <c r="M766">
        <f>+VLOOKUP(C766,'Thanh toán '!M$6:N$1223,2,0)</f>
        <v>1992481</v>
      </c>
      <c r="N766" s="38">
        <f t="shared" si="35"/>
        <v>0</v>
      </c>
    </row>
    <row r="767" spans="1:14" hidden="1" x14ac:dyDescent="0.3">
      <c r="A767" s="18">
        <v>2022</v>
      </c>
      <c r="B767" s="19" t="s">
        <v>12846</v>
      </c>
      <c r="C767" s="19">
        <f t="shared" si="34"/>
        <v>55712</v>
      </c>
      <c r="D767" s="19" t="s">
        <v>11736</v>
      </c>
      <c r="E767" s="24" t="s">
        <v>12843</v>
      </c>
      <c r="F767" s="21" t="s">
        <v>11799</v>
      </c>
      <c r="G767" s="23"/>
      <c r="H767" s="19" t="s">
        <v>11725</v>
      </c>
      <c r="I767" s="22">
        <v>865200</v>
      </c>
      <c r="J767" s="25">
        <f t="shared" si="36"/>
        <v>0.08</v>
      </c>
      <c r="K767" s="22">
        <v>69216</v>
      </c>
      <c r="L767" s="22">
        <v>934416</v>
      </c>
      <c r="M767">
        <f>+VLOOKUP(C767,'Thanh toán '!M$6:N$1223,2,0)</f>
        <v>934416</v>
      </c>
      <c r="N767" s="38">
        <f t="shared" si="35"/>
        <v>0</v>
      </c>
    </row>
    <row r="768" spans="1:14" hidden="1" x14ac:dyDescent="0.3">
      <c r="A768" s="18">
        <v>2022</v>
      </c>
      <c r="B768" s="19" t="s">
        <v>12847</v>
      </c>
      <c r="C768" s="19">
        <f t="shared" si="34"/>
        <v>55807</v>
      </c>
      <c r="D768" s="19" t="s">
        <v>11736</v>
      </c>
      <c r="E768" s="24" t="s">
        <v>12843</v>
      </c>
      <c r="F768" s="21" t="s">
        <v>11799</v>
      </c>
      <c r="G768" s="23"/>
      <c r="H768" s="19" t="s">
        <v>11725</v>
      </c>
      <c r="I768" s="22">
        <v>756206</v>
      </c>
      <c r="J768" s="25">
        <f t="shared" si="36"/>
        <v>7.9999365252325427E-2</v>
      </c>
      <c r="K768" s="22">
        <v>60496</v>
      </c>
      <c r="L768" s="22">
        <v>816702</v>
      </c>
      <c r="M768">
        <f>+VLOOKUP(C768,'Thanh toán '!M$6:N$1223,2,0)</f>
        <v>816702</v>
      </c>
      <c r="N768" s="38">
        <f t="shared" si="35"/>
        <v>0</v>
      </c>
    </row>
    <row r="769" spans="1:14" hidden="1" x14ac:dyDescent="0.3">
      <c r="A769" s="18">
        <v>2022</v>
      </c>
      <c r="B769" s="19" t="s">
        <v>12848</v>
      </c>
      <c r="C769" s="19">
        <f t="shared" si="34"/>
        <v>55851</v>
      </c>
      <c r="D769" s="19" t="s">
        <v>11736</v>
      </c>
      <c r="E769" s="24" t="s">
        <v>12843</v>
      </c>
      <c r="F769" s="21" t="s">
        <v>11860</v>
      </c>
      <c r="G769" s="23"/>
      <c r="H769" s="19" t="s">
        <v>11719</v>
      </c>
      <c r="I769" s="22">
        <v>2157101</v>
      </c>
      <c r="J769" s="25">
        <f t="shared" si="36"/>
        <v>7.9999962913187658E-2</v>
      </c>
      <c r="K769" s="22">
        <v>172568</v>
      </c>
      <c r="L769" s="22">
        <v>2329669</v>
      </c>
      <c r="M769">
        <f>+VLOOKUP(C769,'Thanh toán '!M$6:N$1223,2,0)</f>
        <v>2329669</v>
      </c>
      <c r="N769" s="38">
        <f t="shared" si="35"/>
        <v>0</v>
      </c>
    </row>
    <row r="770" spans="1:14" hidden="1" x14ac:dyDescent="0.3">
      <c r="A770" s="18">
        <v>2022</v>
      </c>
      <c r="B770" s="19" t="s">
        <v>12849</v>
      </c>
      <c r="C770" s="19">
        <f t="shared" ref="C770:C833" si="37">+B770*1</f>
        <v>55854</v>
      </c>
      <c r="D770" s="19" t="s">
        <v>11736</v>
      </c>
      <c r="E770" s="24" t="s">
        <v>12843</v>
      </c>
      <c r="F770" s="21" t="s">
        <v>11768</v>
      </c>
      <c r="G770" s="23"/>
      <c r="H770" s="19" t="s">
        <v>11769</v>
      </c>
      <c r="I770" s="22">
        <v>3698381</v>
      </c>
      <c r="J770" s="25">
        <f t="shared" si="36"/>
        <v>7.9999870213479901E-2</v>
      </c>
      <c r="K770" s="22">
        <v>295870</v>
      </c>
      <c r="L770" s="22">
        <v>3994251</v>
      </c>
      <c r="M770">
        <f>+VLOOKUP(C770,'Thanh toán '!M$6:N$1223,2,0)</f>
        <v>3994251</v>
      </c>
      <c r="N770" s="38">
        <f t="shared" ref="N770:N833" si="38">+M770-L770</f>
        <v>0</v>
      </c>
    </row>
    <row r="771" spans="1:14" hidden="1" x14ac:dyDescent="0.3">
      <c r="A771" s="18">
        <v>2022</v>
      </c>
      <c r="B771" s="19" t="s">
        <v>12850</v>
      </c>
      <c r="C771" s="19">
        <f t="shared" si="37"/>
        <v>55855</v>
      </c>
      <c r="D771" s="19" t="s">
        <v>11736</v>
      </c>
      <c r="E771" s="24" t="s">
        <v>12843</v>
      </c>
      <c r="F771" s="21" t="s">
        <v>11860</v>
      </c>
      <c r="G771" s="23"/>
      <c r="H771" s="19" t="s">
        <v>11719</v>
      </c>
      <c r="I771" s="22">
        <v>967670</v>
      </c>
      <c r="J771" s="25">
        <f t="shared" si="36"/>
        <v>8.0000413364060066E-2</v>
      </c>
      <c r="K771" s="22">
        <v>77414</v>
      </c>
      <c r="L771" s="22">
        <v>1045084</v>
      </c>
      <c r="M771">
        <f>+VLOOKUP(C771,'Thanh toán '!M$6:N$1223,2,0)</f>
        <v>1045084</v>
      </c>
      <c r="N771" s="38">
        <f t="shared" si="38"/>
        <v>0</v>
      </c>
    </row>
    <row r="772" spans="1:14" hidden="1" x14ac:dyDescent="0.3">
      <c r="A772" s="18">
        <v>2022</v>
      </c>
      <c r="B772" s="19" t="s">
        <v>12851</v>
      </c>
      <c r="C772" s="19">
        <f t="shared" si="37"/>
        <v>55856</v>
      </c>
      <c r="D772" s="19" t="s">
        <v>11736</v>
      </c>
      <c r="E772" s="24" t="s">
        <v>12843</v>
      </c>
      <c r="F772" s="21" t="s">
        <v>12257</v>
      </c>
      <c r="G772" s="23"/>
      <c r="H772" s="19" t="s">
        <v>12258</v>
      </c>
      <c r="I772" s="22">
        <v>2221160</v>
      </c>
      <c r="J772" s="25">
        <f t="shared" si="36"/>
        <v>8.0000090043040567E-2</v>
      </c>
      <c r="K772" s="22">
        <v>177693</v>
      </c>
      <c r="L772" s="22">
        <v>2398853</v>
      </c>
      <c r="M772">
        <f>+VLOOKUP(C772,'Thanh toán '!M$6:N$1223,2,0)</f>
        <v>2398853</v>
      </c>
      <c r="N772" s="38">
        <f t="shared" si="38"/>
        <v>0</v>
      </c>
    </row>
    <row r="773" spans="1:14" hidden="1" x14ac:dyDescent="0.3">
      <c r="A773" s="18">
        <v>2022</v>
      </c>
      <c r="B773" s="19" t="s">
        <v>12852</v>
      </c>
      <c r="C773" s="19">
        <f t="shared" si="37"/>
        <v>55857</v>
      </c>
      <c r="D773" s="19" t="s">
        <v>11736</v>
      </c>
      <c r="E773" s="24" t="s">
        <v>12843</v>
      </c>
      <c r="F773" s="21" t="s">
        <v>12254</v>
      </c>
      <c r="G773" s="23"/>
      <c r="H773" s="19" t="s">
        <v>12255</v>
      </c>
      <c r="I773" s="22">
        <v>1262048</v>
      </c>
      <c r="J773" s="25">
        <f t="shared" si="36"/>
        <v>8.0000126778062328E-2</v>
      </c>
      <c r="K773" s="22">
        <v>100964</v>
      </c>
      <c r="L773" s="22">
        <v>1363012</v>
      </c>
      <c r="M773">
        <f>+VLOOKUP(C773,'Thanh toán '!M$6:N$1223,2,0)</f>
        <v>1363012</v>
      </c>
      <c r="N773" s="38">
        <f t="shared" si="38"/>
        <v>0</v>
      </c>
    </row>
    <row r="774" spans="1:14" hidden="1" x14ac:dyDescent="0.3">
      <c r="A774" s="18">
        <v>2022</v>
      </c>
      <c r="B774" s="19" t="s">
        <v>12853</v>
      </c>
      <c r="C774" s="19">
        <f t="shared" si="37"/>
        <v>55873</v>
      </c>
      <c r="D774" s="19" t="s">
        <v>11736</v>
      </c>
      <c r="E774" s="24" t="s">
        <v>12843</v>
      </c>
      <c r="F774" s="21" t="s">
        <v>11799</v>
      </c>
      <c r="G774" s="23"/>
      <c r="H774" s="19" t="s">
        <v>11725</v>
      </c>
      <c r="I774" s="22">
        <v>635581</v>
      </c>
      <c r="J774" s="25">
        <f t="shared" si="36"/>
        <v>7.9999244785479748E-2</v>
      </c>
      <c r="K774" s="22">
        <v>50846</v>
      </c>
      <c r="L774" s="22">
        <v>686427</v>
      </c>
      <c r="M774">
        <f>+VLOOKUP(C774,'Thanh toán '!M$6:N$1223,2,0)</f>
        <v>686427</v>
      </c>
      <c r="N774" s="38">
        <f t="shared" si="38"/>
        <v>0</v>
      </c>
    </row>
    <row r="775" spans="1:14" hidden="1" x14ac:dyDescent="0.3">
      <c r="A775" s="18">
        <v>2022</v>
      </c>
      <c r="B775" s="19" t="s">
        <v>12854</v>
      </c>
      <c r="C775" s="19">
        <f t="shared" si="37"/>
        <v>55874</v>
      </c>
      <c r="D775" s="19" t="s">
        <v>11736</v>
      </c>
      <c r="E775" s="24" t="s">
        <v>12843</v>
      </c>
      <c r="F775" s="21" t="s">
        <v>11799</v>
      </c>
      <c r="G775" s="23"/>
      <c r="H775" s="19" t="s">
        <v>11725</v>
      </c>
      <c r="I775" s="22">
        <v>976311</v>
      </c>
      <c r="J775" s="25">
        <f t="shared" si="36"/>
        <v>8.0000122911654176E-2</v>
      </c>
      <c r="K775" s="22">
        <v>78105</v>
      </c>
      <c r="L775" s="22">
        <v>1054416</v>
      </c>
      <c r="M775">
        <f>+VLOOKUP(C775,'Thanh toán '!M$6:N$1223,2,0)</f>
        <v>1054416</v>
      </c>
      <c r="N775" s="38">
        <f t="shared" si="38"/>
        <v>0</v>
      </c>
    </row>
    <row r="776" spans="1:14" hidden="1" x14ac:dyDescent="0.3">
      <c r="A776" s="18">
        <v>2022</v>
      </c>
      <c r="B776" s="19" t="s">
        <v>12855</v>
      </c>
      <c r="C776" s="19">
        <f t="shared" si="37"/>
        <v>55875</v>
      </c>
      <c r="D776" s="19" t="s">
        <v>11736</v>
      </c>
      <c r="E776" s="24" t="s">
        <v>12843</v>
      </c>
      <c r="F776" s="21" t="s">
        <v>11799</v>
      </c>
      <c r="G776" s="23"/>
      <c r="H776" s="19" t="s">
        <v>11725</v>
      </c>
      <c r="I776" s="22">
        <v>453611</v>
      </c>
      <c r="J776" s="25">
        <f t="shared" ref="J776:J839" si="39">+K776/I776</f>
        <v>8.0000264543849245E-2</v>
      </c>
      <c r="K776" s="22">
        <v>36289</v>
      </c>
      <c r="L776" s="22">
        <v>489900</v>
      </c>
      <c r="M776">
        <f>+VLOOKUP(C776,'Thanh toán '!M$6:N$1223,2,0)</f>
        <v>489900</v>
      </c>
      <c r="N776" s="38">
        <f t="shared" si="38"/>
        <v>0</v>
      </c>
    </row>
    <row r="777" spans="1:14" hidden="1" x14ac:dyDescent="0.3">
      <c r="A777" s="18">
        <v>2022</v>
      </c>
      <c r="B777" s="19" t="s">
        <v>12856</v>
      </c>
      <c r="C777" s="19">
        <f t="shared" si="37"/>
        <v>55876</v>
      </c>
      <c r="D777" s="19" t="s">
        <v>11736</v>
      </c>
      <c r="E777" s="24" t="s">
        <v>12843</v>
      </c>
      <c r="F777" s="21" t="s">
        <v>11799</v>
      </c>
      <c r="G777" s="23"/>
      <c r="H777" s="19" t="s">
        <v>11725</v>
      </c>
      <c r="I777" s="22">
        <v>567883</v>
      </c>
      <c r="J777" s="25">
        <f t="shared" si="39"/>
        <v>8.0000633933398249E-2</v>
      </c>
      <c r="K777" s="22">
        <v>45431</v>
      </c>
      <c r="L777" s="22">
        <v>613314</v>
      </c>
      <c r="M777">
        <f>+VLOOKUP(C777,'Thanh toán '!M$6:N$1223,2,0)</f>
        <v>613314</v>
      </c>
      <c r="N777" s="38">
        <f t="shared" si="38"/>
        <v>0</v>
      </c>
    </row>
    <row r="778" spans="1:14" hidden="1" x14ac:dyDescent="0.3">
      <c r="A778" s="18">
        <v>2022</v>
      </c>
      <c r="B778" s="19" t="s">
        <v>12857</v>
      </c>
      <c r="C778" s="19">
        <f t="shared" si="37"/>
        <v>55877</v>
      </c>
      <c r="D778" s="19" t="s">
        <v>11736</v>
      </c>
      <c r="E778" s="24" t="s">
        <v>12843</v>
      </c>
      <c r="F778" s="21" t="s">
        <v>11799</v>
      </c>
      <c r="G778" s="23"/>
      <c r="H778" s="19" t="s">
        <v>11725</v>
      </c>
      <c r="I778" s="22">
        <v>709708</v>
      </c>
      <c r="J778" s="25">
        <f t="shared" si="39"/>
        <v>8.0000507250869365E-2</v>
      </c>
      <c r="K778" s="22">
        <v>56777</v>
      </c>
      <c r="L778" s="22">
        <v>766485</v>
      </c>
      <c r="M778">
        <f>+VLOOKUP(C778,'Thanh toán '!M$6:N$1223,2,0)</f>
        <v>766485</v>
      </c>
      <c r="N778" s="38">
        <f t="shared" si="38"/>
        <v>0</v>
      </c>
    </row>
    <row r="779" spans="1:14" hidden="1" x14ac:dyDescent="0.3">
      <c r="A779" s="18">
        <v>2022</v>
      </c>
      <c r="B779" s="19" t="s">
        <v>12858</v>
      </c>
      <c r="C779" s="19">
        <f t="shared" si="37"/>
        <v>55879</v>
      </c>
      <c r="D779" s="19" t="s">
        <v>11736</v>
      </c>
      <c r="E779" s="24" t="s">
        <v>12843</v>
      </c>
      <c r="F779" s="21" t="s">
        <v>11860</v>
      </c>
      <c r="G779" s="23"/>
      <c r="H779" s="19" t="s">
        <v>11719</v>
      </c>
      <c r="I779" s="22">
        <v>1081900</v>
      </c>
      <c r="J779" s="25">
        <f t="shared" si="39"/>
        <v>0.08</v>
      </c>
      <c r="K779" s="22">
        <v>86552</v>
      </c>
      <c r="L779" s="22">
        <v>1168452</v>
      </c>
      <c r="M779">
        <f>+VLOOKUP(C779,'Thanh toán '!M$6:N$1223,2,0)</f>
        <v>1168452</v>
      </c>
      <c r="N779" s="38">
        <f t="shared" si="38"/>
        <v>0</v>
      </c>
    </row>
    <row r="780" spans="1:14" hidden="1" x14ac:dyDescent="0.3">
      <c r="A780" s="18">
        <v>2022</v>
      </c>
      <c r="B780" s="19" t="s">
        <v>12859</v>
      </c>
      <c r="C780" s="19">
        <f t="shared" si="37"/>
        <v>55880</v>
      </c>
      <c r="D780" s="19" t="s">
        <v>11736</v>
      </c>
      <c r="E780" s="24" t="s">
        <v>12843</v>
      </c>
      <c r="F780" s="21" t="s">
        <v>11860</v>
      </c>
      <c r="G780" s="23"/>
      <c r="H780" s="19" t="s">
        <v>11719</v>
      </c>
      <c r="I780" s="22">
        <v>695520</v>
      </c>
      <c r="J780" s="25">
        <f t="shared" si="39"/>
        <v>8.0000575109270763E-2</v>
      </c>
      <c r="K780" s="22">
        <v>55642</v>
      </c>
      <c r="L780" s="22">
        <v>751162</v>
      </c>
      <c r="M780">
        <f>+VLOOKUP(C780,'Thanh toán '!M$6:N$1223,2,0)</f>
        <v>751162</v>
      </c>
      <c r="N780" s="38">
        <f t="shared" si="38"/>
        <v>0</v>
      </c>
    </row>
    <row r="781" spans="1:14" hidden="1" x14ac:dyDescent="0.3">
      <c r="A781" s="18">
        <v>2022</v>
      </c>
      <c r="B781" s="19" t="s">
        <v>12860</v>
      </c>
      <c r="C781" s="19">
        <f t="shared" si="37"/>
        <v>55886</v>
      </c>
      <c r="D781" s="19" t="s">
        <v>11736</v>
      </c>
      <c r="E781" s="24" t="s">
        <v>12861</v>
      </c>
      <c r="F781" s="21" t="s">
        <v>11860</v>
      </c>
      <c r="G781" s="23"/>
      <c r="H781" s="19" t="s">
        <v>11719</v>
      </c>
      <c r="I781" s="22">
        <v>2839197</v>
      </c>
      <c r="J781" s="25">
        <f t="shared" si="39"/>
        <v>8.000008453094308E-2</v>
      </c>
      <c r="K781" s="22">
        <v>227136</v>
      </c>
      <c r="L781" s="22">
        <v>3066333</v>
      </c>
      <c r="M781">
        <f>+VLOOKUP(C781,'Thanh toán '!M$6:N$1223,2,0)</f>
        <v>3066333</v>
      </c>
      <c r="N781" s="38">
        <f t="shared" si="38"/>
        <v>0</v>
      </c>
    </row>
    <row r="782" spans="1:14" hidden="1" x14ac:dyDescent="0.3">
      <c r="A782" s="18">
        <v>2022</v>
      </c>
      <c r="B782" s="19" t="s">
        <v>12862</v>
      </c>
      <c r="C782" s="19">
        <f t="shared" si="37"/>
        <v>55888</v>
      </c>
      <c r="D782" s="19" t="s">
        <v>11736</v>
      </c>
      <c r="E782" s="24" t="s">
        <v>12861</v>
      </c>
      <c r="F782" s="21" t="s">
        <v>12245</v>
      </c>
      <c r="G782" s="23"/>
      <c r="H782" s="19" t="s">
        <v>12246</v>
      </c>
      <c r="I782" s="22">
        <v>5364251</v>
      </c>
      <c r="J782" s="25">
        <f t="shared" si="39"/>
        <v>7.9999985086454756E-2</v>
      </c>
      <c r="K782" s="22">
        <v>429140</v>
      </c>
      <c r="L782" s="22">
        <v>5793391</v>
      </c>
      <c r="M782">
        <f>+VLOOKUP(C782,'Thanh toán '!M$6:N$1223,2,0)</f>
        <v>5793391</v>
      </c>
      <c r="N782" s="38">
        <f t="shared" si="38"/>
        <v>0</v>
      </c>
    </row>
    <row r="783" spans="1:14" hidden="1" x14ac:dyDescent="0.3">
      <c r="A783" s="18">
        <v>2022</v>
      </c>
      <c r="B783" s="19" t="s">
        <v>12863</v>
      </c>
      <c r="C783" s="19">
        <f t="shared" si="37"/>
        <v>55891</v>
      </c>
      <c r="D783" s="19" t="s">
        <v>11736</v>
      </c>
      <c r="E783" s="24" t="s">
        <v>12861</v>
      </c>
      <c r="F783" s="21" t="s">
        <v>11799</v>
      </c>
      <c r="G783" s="23"/>
      <c r="H783" s="19" t="s">
        <v>11725</v>
      </c>
      <c r="I783" s="22">
        <v>1113907</v>
      </c>
      <c r="J783" s="25">
        <f t="shared" si="39"/>
        <v>8.000039500604629E-2</v>
      </c>
      <c r="K783" s="22">
        <v>89113</v>
      </c>
      <c r="L783" s="22">
        <v>1203020</v>
      </c>
      <c r="M783">
        <f>+VLOOKUP(C783,'Thanh toán '!M$6:N$1223,2,0)</f>
        <v>1203020</v>
      </c>
      <c r="N783" s="38">
        <f t="shared" si="38"/>
        <v>0</v>
      </c>
    </row>
    <row r="784" spans="1:14" hidden="1" x14ac:dyDescent="0.3">
      <c r="A784" s="18">
        <v>2022</v>
      </c>
      <c r="B784" s="19" t="s">
        <v>12864</v>
      </c>
      <c r="C784" s="19">
        <f t="shared" si="37"/>
        <v>55895</v>
      </c>
      <c r="D784" s="19" t="s">
        <v>11736</v>
      </c>
      <c r="E784" s="24" t="s">
        <v>12861</v>
      </c>
      <c r="F784" s="21" t="s">
        <v>12518</v>
      </c>
      <c r="G784" s="23"/>
      <c r="H784" s="19" t="s">
        <v>12519</v>
      </c>
      <c r="I784" s="22">
        <v>4556197</v>
      </c>
      <c r="J784" s="25">
        <f t="shared" si="39"/>
        <v>8.0000052675509858E-2</v>
      </c>
      <c r="K784" s="22">
        <v>364496</v>
      </c>
      <c r="L784" s="22">
        <v>4920693</v>
      </c>
      <c r="M784">
        <f>+VLOOKUP(C784,'Thanh toán '!M$6:N$1223,2,0)</f>
        <v>4920693</v>
      </c>
      <c r="N784" s="38">
        <f t="shared" si="38"/>
        <v>0</v>
      </c>
    </row>
    <row r="785" spans="1:14" hidden="1" x14ac:dyDescent="0.3">
      <c r="A785" s="18">
        <v>2022</v>
      </c>
      <c r="B785" s="19" t="s">
        <v>12865</v>
      </c>
      <c r="C785" s="19">
        <f t="shared" si="37"/>
        <v>55899</v>
      </c>
      <c r="D785" s="19" t="s">
        <v>11736</v>
      </c>
      <c r="E785" s="24" t="s">
        <v>12861</v>
      </c>
      <c r="F785" s="21" t="s">
        <v>11799</v>
      </c>
      <c r="G785" s="23"/>
      <c r="H785" s="19" t="s">
        <v>11725</v>
      </c>
      <c r="I785" s="22">
        <v>302407</v>
      </c>
      <c r="J785" s="25">
        <f t="shared" si="39"/>
        <v>8.000145499277464E-2</v>
      </c>
      <c r="K785" s="22">
        <v>24193</v>
      </c>
      <c r="L785" s="22">
        <v>326600</v>
      </c>
      <c r="M785">
        <f>+VLOOKUP(C785,'Thanh toán '!M$6:N$1223,2,0)</f>
        <v>326600</v>
      </c>
      <c r="N785" s="38">
        <f t="shared" si="38"/>
        <v>0</v>
      </c>
    </row>
    <row r="786" spans="1:14" hidden="1" x14ac:dyDescent="0.3">
      <c r="A786" s="18">
        <v>2022</v>
      </c>
      <c r="B786" s="19" t="s">
        <v>12866</v>
      </c>
      <c r="C786" s="19">
        <f t="shared" si="37"/>
        <v>55901</v>
      </c>
      <c r="D786" s="19" t="s">
        <v>11736</v>
      </c>
      <c r="E786" s="24" t="s">
        <v>12861</v>
      </c>
      <c r="F786" s="21" t="s">
        <v>11799</v>
      </c>
      <c r="G786" s="23"/>
      <c r="H786" s="19" t="s">
        <v>11725</v>
      </c>
      <c r="I786" s="22">
        <v>922445</v>
      </c>
      <c r="J786" s="25">
        <f t="shared" si="39"/>
        <v>8.0000433630189327E-2</v>
      </c>
      <c r="K786" s="22">
        <v>73796</v>
      </c>
      <c r="L786" s="22">
        <v>996241</v>
      </c>
      <c r="M786">
        <f>+VLOOKUP(C786,'Thanh toán '!M$6:N$1223,2,0)</f>
        <v>996241</v>
      </c>
      <c r="N786" s="38">
        <f t="shared" si="38"/>
        <v>0</v>
      </c>
    </row>
    <row r="787" spans="1:14" hidden="1" x14ac:dyDescent="0.3">
      <c r="A787" s="18">
        <v>2022</v>
      </c>
      <c r="B787" s="19" t="s">
        <v>12867</v>
      </c>
      <c r="C787" s="19">
        <f t="shared" si="37"/>
        <v>55902</v>
      </c>
      <c r="D787" s="19" t="s">
        <v>11736</v>
      </c>
      <c r="E787" s="24" t="s">
        <v>12861</v>
      </c>
      <c r="F787" s="21" t="s">
        <v>11799</v>
      </c>
      <c r="G787" s="23"/>
      <c r="H787" s="19" t="s">
        <v>11725</v>
      </c>
      <c r="I787" s="22">
        <v>555290</v>
      </c>
      <c r="J787" s="25">
        <f t="shared" si="39"/>
        <v>7.9999639827837712E-2</v>
      </c>
      <c r="K787" s="22">
        <v>44423</v>
      </c>
      <c r="L787" s="22">
        <v>599713</v>
      </c>
      <c r="M787">
        <f>+VLOOKUP(C787,'Thanh toán '!M$6:N$1223,2,0)</f>
        <v>599713</v>
      </c>
      <c r="N787" s="38">
        <f t="shared" si="38"/>
        <v>0</v>
      </c>
    </row>
    <row r="788" spans="1:14" hidden="1" x14ac:dyDescent="0.3">
      <c r="A788" s="18">
        <v>2022</v>
      </c>
      <c r="B788" s="19" t="s">
        <v>12868</v>
      </c>
      <c r="C788" s="19">
        <f t="shared" si="37"/>
        <v>55903</v>
      </c>
      <c r="D788" s="19" t="s">
        <v>11736</v>
      </c>
      <c r="E788" s="24" t="s">
        <v>12861</v>
      </c>
      <c r="F788" s="21" t="s">
        <v>12336</v>
      </c>
      <c r="G788" s="23"/>
      <c r="H788" s="19" t="s">
        <v>12337</v>
      </c>
      <c r="I788" s="22">
        <v>1853456</v>
      </c>
      <c r="J788" s="25">
        <f t="shared" si="39"/>
        <v>7.9999741024335075E-2</v>
      </c>
      <c r="K788" s="22">
        <v>148276</v>
      </c>
      <c r="L788" s="22">
        <v>2001732</v>
      </c>
      <c r="M788">
        <f>+VLOOKUP(C788,'Thanh toán '!M$6:N$1223,2,0)</f>
        <v>2001732</v>
      </c>
      <c r="N788" s="38">
        <f t="shared" si="38"/>
        <v>0</v>
      </c>
    </row>
    <row r="789" spans="1:14" hidden="1" x14ac:dyDescent="0.3">
      <c r="A789" s="18">
        <v>2022</v>
      </c>
      <c r="B789" s="19" t="s">
        <v>12869</v>
      </c>
      <c r="C789" s="19">
        <f t="shared" si="37"/>
        <v>55905</v>
      </c>
      <c r="D789" s="19" t="s">
        <v>11736</v>
      </c>
      <c r="E789" s="24" t="s">
        <v>12861</v>
      </c>
      <c r="F789" s="21" t="s">
        <v>11799</v>
      </c>
      <c r="G789" s="23"/>
      <c r="H789" s="19" t="s">
        <v>11725</v>
      </c>
      <c r="I789" s="22">
        <v>160582</v>
      </c>
      <c r="J789" s="25">
        <f t="shared" si="39"/>
        <v>8.0002740033129488E-2</v>
      </c>
      <c r="K789" s="22">
        <v>12847</v>
      </c>
      <c r="L789" s="22">
        <v>173429</v>
      </c>
      <c r="M789">
        <f>+VLOOKUP(C789,'Thanh toán '!M$6:N$1223,2,0)</f>
        <v>173429</v>
      </c>
      <c r="N789" s="38">
        <f t="shared" si="38"/>
        <v>0</v>
      </c>
    </row>
    <row r="790" spans="1:14" hidden="1" x14ac:dyDescent="0.3">
      <c r="A790" s="18">
        <v>2022</v>
      </c>
      <c r="B790" s="19" t="s">
        <v>12870</v>
      </c>
      <c r="C790" s="19">
        <f t="shared" si="37"/>
        <v>55906</v>
      </c>
      <c r="D790" s="19" t="s">
        <v>11736</v>
      </c>
      <c r="E790" s="24" t="s">
        <v>12861</v>
      </c>
      <c r="F790" s="21" t="s">
        <v>11799</v>
      </c>
      <c r="G790" s="23"/>
      <c r="H790" s="19" t="s">
        <v>11725</v>
      </c>
      <c r="I790" s="22">
        <v>555290</v>
      </c>
      <c r="J790" s="25">
        <f t="shared" si="39"/>
        <v>7.9999639827837712E-2</v>
      </c>
      <c r="K790" s="22">
        <v>44423</v>
      </c>
      <c r="L790" s="22">
        <v>599713</v>
      </c>
      <c r="M790">
        <f>+VLOOKUP(C790,'Thanh toán '!M$6:N$1223,2,0)</f>
        <v>599713</v>
      </c>
      <c r="N790" s="38">
        <f t="shared" si="38"/>
        <v>0</v>
      </c>
    </row>
    <row r="791" spans="1:14" hidden="1" x14ac:dyDescent="0.3">
      <c r="A791" s="18">
        <v>2022</v>
      </c>
      <c r="B791" s="19" t="s">
        <v>12871</v>
      </c>
      <c r="C791" s="19">
        <f t="shared" si="37"/>
        <v>55912</v>
      </c>
      <c r="D791" s="19" t="s">
        <v>11736</v>
      </c>
      <c r="E791" s="24" t="s">
        <v>12861</v>
      </c>
      <c r="F791" s="21" t="s">
        <v>11799</v>
      </c>
      <c r="G791" s="23"/>
      <c r="H791" s="19" t="s">
        <v>11725</v>
      </c>
      <c r="I791" s="22">
        <v>709500</v>
      </c>
      <c r="J791" s="25">
        <f t="shared" si="39"/>
        <v>0.08</v>
      </c>
      <c r="K791" s="22">
        <v>56760</v>
      </c>
      <c r="L791" s="22">
        <v>766260</v>
      </c>
      <c r="M791">
        <f>+VLOOKUP(C791,'Thanh toán '!M$6:N$1223,2,0)</f>
        <v>766260</v>
      </c>
      <c r="N791" s="38">
        <f t="shared" si="38"/>
        <v>0</v>
      </c>
    </row>
    <row r="792" spans="1:14" hidden="1" x14ac:dyDescent="0.3">
      <c r="A792" s="18">
        <v>2022</v>
      </c>
      <c r="B792" s="19" t="s">
        <v>12872</v>
      </c>
      <c r="C792" s="19">
        <f t="shared" si="37"/>
        <v>55913</v>
      </c>
      <c r="D792" s="19" t="s">
        <v>11736</v>
      </c>
      <c r="E792" s="24" t="s">
        <v>12861</v>
      </c>
      <c r="F792" s="21" t="s">
        <v>11799</v>
      </c>
      <c r="G792" s="23"/>
      <c r="H792" s="19" t="s">
        <v>11725</v>
      </c>
      <c r="I792" s="22">
        <v>754195</v>
      </c>
      <c r="J792" s="25">
        <f t="shared" si="39"/>
        <v>8.0000530366814954E-2</v>
      </c>
      <c r="K792" s="22">
        <v>60336</v>
      </c>
      <c r="L792" s="22">
        <v>814531</v>
      </c>
      <c r="M792">
        <f>+VLOOKUP(C792,'Thanh toán '!M$6:N$1223,2,0)</f>
        <v>814531</v>
      </c>
      <c r="N792" s="38">
        <f t="shared" si="38"/>
        <v>0</v>
      </c>
    </row>
    <row r="793" spans="1:14" hidden="1" x14ac:dyDescent="0.3">
      <c r="A793" s="18">
        <v>2022</v>
      </c>
      <c r="B793" s="19" t="s">
        <v>12873</v>
      </c>
      <c r="C793" s="19">
        <f t="shared" si="37"/>
        <v>55914</v>
      </c>
      <c r="D793" s="19" t="s">
        <v>11736</v>
      </c>
      <c r="E793" s="24" t="s">
        <v>12861</v>
      </c>
      <c r="F793" s="21" t="s">
        <v>11799</v>
      </c>
      <c r="G793" s="23"/>
      <c r="H793" s="19" t="s">
        <v>11725</v>
      </c>
      <c r="I793" s="22">
        <v>293724</v>
      </c>
      <c r="J793" s="25">
        <f t="shared" si="39"/>
        <v>8.0000272364532693E-2</v>
      </c>
      <c r="K793" s="22">
        <v>23498</v>
      </c>
      <c r="L793" s="22">
        <v>317222</v>
      </c>
      <c r="M793">
        <f>+VLOOKUP(C793,'Thanh toán '!M$6:N$1223,2,0)</f>
        <v>317222</v>
      </c>
      <c r="N793" s="38">
        <f t="shared" si="38"/>
        <v>0</v>
      </c>
    </row>
    <row r="794" spans="1:14" hidden="1" x14ac:dyDescent="0.3">
      <c r="A794" s="18">
        <v>2022</v>
      </c>
      <c r="B794" s="19" t="s">
        <v>12874</v>
      </c>
      <c r="C794" s="19">
        <f t="shared" si="37"/>
        <v>55950</v>
      </c>
      <c r="D794" s="19" t="s">
        <v>11736</v>
      </c>
      <c r="E794" s="24" t="s">
        <v>12861</v>
      </c>
      <c r="F794" s="21" t="s">
        <v>11838</v>
      </c>
      <c r="G794" s="23"/>
      <c r="H794" s="19" t="s">
        <v>11839</v>
      </c>
      <c r="I794" s="22">
        <v>1531999</v>
      </c>
      <c r="J794" s="25">
        <f t="shared" si="39"/>
        <v>8.000005221935523E-2</v>
      </c>
      <c r="K794" s="22">
        <v>122560</v>
      </c>
      <c r="L794" s="22">
        <v>1654559</v>
      </c>
      <c r="M794">
        <f>+VLOOKUP(C794,'Thanh toán '!M$6:N$1223,2,0)</f>
        <v>1654559</v>
      </c>
      <c r="N794" s="38">
        <f t="shared" si="38"/>
        <v>0</v>
      </c>
    </row>
    <row r="795" spans="1:14" hidden="1" x14ac:dyDescent="0.3">
      <c r="A795" s="18">
        <v>2022</v>
      </c>
      <c r="B795" s="19" t="s">
        <v>12875</v>
      </c>
      <c r="C795" s="19">
        <f t="shared" si="37"/>
        <v>55960</v>
      </c>
      <c r="D795" s="19" t="s">
        <v>11736</v>
      </c>
      <c r="E795" s="24" t="s">
        <v>12861</v>
      </c>
      <c r="F795" s="21" t="s">
        <v>12293</v>
      </c>
      <c r="G795" s="23"/>
      <c r="H795" s="19" t="s">
        <v>12294</v>
      </c>
      <c r="I795" s="22">
        <v>1691056</v>
      </c>
      <c r="J795" s="25">
        <f t="shared" si="39"/>
        <v>7.999971615369332E-2</v>
      </c>
      <c r="K795" s="22">
        <v>135284</v>
      </c>
      <c r="L795" s="22">
        <v>1826340</v>
      </c>
      <c r="M795">
        <f>+VLOOKUP(C795,'Thanh toán '!M$6:N$1223,2,0)</f>
        <v>1826340</v>
      </c>
      <c r="N795" s="38">
        <f t="shared" si="38"/>
        <v>0</v>
      </c>
    </row>
    <row r="796" spans="1:14" hidden="1" x14ac:dyDescent="0.3">
      <c r="A796" s="18">
        <v>2022</v>
      </c>
      <c r="B796" s="19" t="s">
        <v>12876</v>
      </c>
      <c r="C796" s="19">
        <f t="shared" si="37"/>
        <v>55961</v>
      </c>
      <c r="D796" s="19" t="s">
        <v>11736</v>
      </c>
      <c r="E796" s="24" t="s">
        <v>12861</v>
      </c>
      <c r="F796" s="21" t="s">
        <v>12312</v>
      </c>
      <c r="G796" s="23"/>
      <c r="H796" s="19" t="s">
        <v>12313</v>
      </c>
      <c r="I796" s="22">
        <v>1746371</v>
      </c>
      <c r="J796" s="25">
        <f t="shared" si="39"/>
        <v>8.0000183237124295E-2</v>
      </c>
      <c r="K796" s="22">
        <v>139710</v>
      </c>
      <c r="L796" s="22">
        <v>1886081</v>
      </c>
      <c r="M796">
        <f>+VLOOKUP(C796,'Thanh toán '!M$6:N$1223,2,0)</f>
        <v>1886081</v>
      </c>
      <c r="N796" s="38">
        <f t="shared" si="38"/>
        <v>0</v>
      </c>
    </row>
    <row r="797" spans="1:14" hidden="1" x14ac:dyDescent="0.3">
      <c r="A797" s="18">
        <v>2022</v>
      </c>
      <c r="B797" s="19" t="s">
        <v>12877</v>
      </c>
      <c r="C797" s="19">
        <f t="shared" si="37"/>
        <v>55977</v>
      </c>
      <c r="D797" s="19" t="s">
        <v>11736</v>
      </c>
      <c r="E797" s="24" t="s">
        <v>12861</v>
      </c>
      <c r="F797" s="21" t="s">
        <v>12231</v>
      </c>
      <c r="G797" s="23"/>
      <c r="H797" s="19" t="s">
        <v>12232</v>
      </c>
      <c r="I797" s="22">
        <v>3452325</v>
      </c>
      <c r="J797" s="25">
        <f t="shared" si="39"/>
        <v>0.08</v>
      </c>
      <c r="K797" s="22">
        <v>276186</v>
      </c>
      <c r="L797" s="22">
        <v>3728511</v>
      </c>
      <c r="M797">
        <f>+VLOOKUP(C797,'Thanh toán '!M$6:N$1223,2,0)</f>
        <v>3728511</v>
      </c>
      <c r="N797" s="38">
        <f t="shared" si="38"/>
        <v>0</v>
      </c>
    </row>
    <row r="798" spans="1:14" hidden="1" x14ac:dyDescent="0.3">
      <c r="A798" s="18">
        <v>2022</v>
      </c>
      <c r="B798" s="19" t="s">
        <v>12878</v>
      </c>
      <c r="C798" s="19">
        <f t="shared" si="37"/>
        <v>55980</v>
      </c>
      <c r="D798" s="19" t="s">
        <v>11736</v>
      </c>
      <c r="E798" s="24" t="s">
        <v>12861</v>
      </c>
      <c r="F798" s="21" t="s">
        <v>12448</v>
      </c>
      <c r="G798" s="23"/>
      <c r="H798" s="19" t="s">
        <v>12449</v>
      </c>
      <c r="I798" s="22">
        <v>2937240</v>
      </c>
      <c r="J798" s="25">
        <f t="shared" si="39"/>
        <v>7.9999931908866825E-2</v>
      </c>
      <c r="K798" s="22">
        <v>234979</v>
      </c>
      <c r="L798" s="22">
        <v>3172219</v>
      </c>
      <c r="M798">
        <f>+VLOOKUP(C798,'Thanh toán '!M$6:N$1223,2,0)</f>
        <v>3172219</v>
      </c>
      <c r="N798" s="38">
        <f t="shared" si="38"/>
        <v>0</v>
      </c>
    </row>
    <row r="799" spans="1:14" hidden="1" x14ac:dyDescent="0.3">
      <c r="A799" s="18">
        <v>2022</v>
      </c>
      <c r="B799" s="19" t="s">
        <v>12879</v>
      </c>
      <c r="C799" s="19">
        <f t="shared" si="37"/>
        <v>55986</v>
      </c>
      <c r="D799" s="19" t="s">
        <v>11736</v>
      </c>
      <c r="E799" s="24" t="s">
        <v>12880</v>
      </c>
      <c r="F799" s="21" t="s">
        <v>12448</v>
      </c>
      <c r="G799" s="23"/>
      <c r="H799" s="19" t="s">
        <v>12449</v>
      </c>
      <c r="I799" s="22">
        <v>5059881</v>
      </c>
      <c r="J799" s="25">
        <f t="shared" si="39"/>
        <v>7.9999905136108926E-2</v>
      </c>
      <c r="K799" s="22">
        <v>404790</v>
      </c>
      <c r="L799" s="22">
        <v>5464671</v>
      </c>
      <c r="M799">
        <f>+VLOOKUP(C799,'Thanh toán '!M$6:N$1223,2,0)</f>
        <v>5464671</v>
      </c>
      <c r="N799" s="38">
        <f t="shared" si="38"/>
        <v>0</v>
      </c>
    </row>
    <row r="800" spans="1:14" hidden="1" x14ac:dyDescent="0.3">
      <c r="A800" s="18">
        <v>2022</v>
      </c>
      <c r="B800" s="19" t="s">
        <v>12881</v>
      </c>
      <c r="C800" s="19">
        <f t="shared" si="37"/>
        <v>55989</v>
      </c>
      <c r="D800" s="19" t="s">
        <v>11736</v>
      </c>
      <c r="E800" s="24" t="s">
        <v>12880</v>
      </c>
      <c r="F800" s="21" t="s">
        <v>12363</v>
      </c>
      <c r="G800" s="23"/>
      <c r="H800" s="19" t="s">
        <v>12364</v>
      </c>
      <c r="I800" s="22">
        <v>1101465</v>
      </c>
      <c r="J800" s="25">
        <f t="shared" si="39"/>
        <v>7.999981842364487E-2</v>
      </c>
      <c r="K800" s="22">
        <v>88117</v>
      </c>
      <c r="L800" s="22">
        <v>1189582</v>
      </c>
      <c r="M800">
        <f>+VLOOKUP(C800,'Thanh toán '!M$6:N$1223,2,0)</f>
        <v>1189582</v>
      </c>
      <c r="N800" s="38">
        <f t="shared" si="38"/>
        <v>0</v>
      </c>
    </row>
    <row r="801" spans="1:14" hidden="1" x14ac:dyDescent="0.3">
      <c r="A801" s="18">
        <v>2022</v>
      </c>
      <c r="B801" s="19" t="s">
        <v>12882</v>
      </c>
      <c r="C801" s="19">
        <f t="shared" si="37"/>
        <v>55990</v>
      </c>
      <c r="D801" s="19" t="s">
        <v>11736</v>
      </c>
      <c r="E801" s="24" t="s">
        <v>12880</v>
      </c>
      <c r="F801" s="21" t="s">
        <v>11799</v>
      </c>
      <c r="G801" s="23"/>
      <c r="H801" s="19" t="s">
        <v>11725</v>
      </c>
      <c r="I801" s="22">
        <v>956746</v>
      </c>
      <c r="J801" s="25">
        <f t="shared" si="39"/>
        <v>8.0000334467037235E-2</v>
      </c>
      <c r="K801" s="22">
        <v>76540</v>
      </c>
      <c r="L801" s="22">
        <v>1033286</v>
      </c>
      <c r="M801">
        <f>+VLOOKUP(C801,'Thanh toán '!M$6:N$1223,2,0)</f>
        <v>1033286</v>
      </c>
      <c r="N801" s="38">
        <f t="shared" si="38"/>
        <v>0</v>
      </c>
    </row>
    <row r="802" spans="1:14" hidden="1" x14ac:dyDescent="0.3">
      <c r="A802" s="18">
        <v>2022</v>
      </c>
      <c r="B802" s="19" t="s">
        <v>12883</v>
      </c>
      <c r="C802" s="19">
        <f t="shared" si="37"/>
        <v>56005</v>
      </c>
      <c r="D802" s="19" t="s">
        <v>11736</v>
      </c>
      <c r="E802" s="24" t="s">
        <v>12880</v>
      </c>
      <c r="F802" s="21" t="s">
        <v>12239</v>
      </c>
      <c r="G802" s="23"/>
      <c r="H802" s="19" t="s">
        <v>12240</v>
      </c>
      <c r="I802" s="22">
        <v>3095211</v>
      </c>
      <c r="J802" s="25">
        <f t="shared" si="39"/>
        <v>8.0000038769570153E-2</v>
      </c>
      <c r="K802" s="22">
        <v>247617</v>
      </c>
      <c r="L802" s="22">
        <v>3342828</v>
      </c>
      <c r="M802">
        <f>+VLOOKUP(C802,'Thanh toán '!M$6:N$1223,2,0)</f>
        <v>3342828</v>
      </c>
      <c r="N802" s="38">
        <f t="shared" si="38"/>
        <v>0</v>
      </c>
    </row>
    <row r="803" spans="1:14" hidden="1" x14ac:dyDescent="0.3">
      <c r="A803" s="18">
        <v>2022</v>
      </c>
      <c r="B803" s="19" t="s">
        <v>12884</v>
      </c>
      <c r="C803" s="19">
        <f t="shared" si="37"/>
        <v>56006</v>
      </c>
      <c r="D803" s="19" t="s">
        <v>11736</v>
      </c>
      <c r="E803" s="24" t="s">
        <v>12880</v>
      </c>
      <c r="F803" s="21" t="s">
        <v>12347</v>
      </c>
      <c r="G803" s="23"/>
      <c r="H803" s="19" t="s">
        <v>12348</v>
      </c>
      <c r="I803" s="22">
        <v>2113526</v>
      </c>
      <c r="J803" s="25">
        <f t="shared" si="39"/>
        <v>7.9999962148561213E-2</v>
      </c>
      <c r="K803" s="22">
        <v>169082</v>
      </c>
      <c r="L803" s="22">
        <v>2282608</v>
      </c>
      <c r="M803">
        <f>+VLOOKUP(C803,'Thanh toán '!M$6:N$1223,2,0)</f>
        <v>2282608</v>
      </c>
      <c r="N803" s="38">
        <f t="shared" si="38"/>
        <v>0</v>
      </c>
    </row>
    <row r="804" spans="1:14" hidden="1" x14ac:dyDescent="0.3">
      <c r="A804" s="18">
        <v>2022</v>
      </c>
      <c r="B804" s="19" t="s">
        <v>12885</v>
      </c>
      <c r="C804" s="19">
        <f t="shared" si="37"/>
        <v>56007</v>
      </c>
      <c r="D804" s="19" t="s">
        <v>11736</v>
      </c>
      <c r="E804" s="24" t="s">
        <v>12880</v>
      </c>
      <c r="F804" s="21" t="s">
        <v>12164</v>
      </c>
      <c r="G804" s="23"/>
      <c r="H804" s="19" t="s">
        <v>12165</v>
      </c>
      <c r="I804" s="22">
        <v>1730400</v>
      </c>
      <c r="J804" s="25">
        <f t="shared" si="39"/>
        <v>0.08</v>
      </c>
      <c r="K804" s="22">
        <v>138432</v>
      </c>
      <c r="L804" s="22">
        <v>1868832</v>
      </c>
      <c r="M804">
        <f>+VLOOKUP(C804,'Thanh toán '!M$6:N$1223,2,0)</f>
        <v>1868832</v>
      </c>
      <c r="N804" s="38">
        <f t="shared" si="38"/>
        <v>0</v>
      </c>
    </row>
    <row r="805" spans="1:14" hidden="1" x14ac:dyDescent="0.3">
      <c r="A805" s="18">
        <v>2022</v>
      </c>
      <c r="B805" s="19" t="s">
        <v>12886</v>
      </c>
      <c r="C805" s="19">
        <f t="shared" si="37"/>
        <v>56008</v>
      </c>
      <c r="D805" s="19" t="s">
        <v>11736</v>
      </c>
      <c r="E805" s="24" t="s">
        <v>12880</v>
      </c>
      <c r="F805" s="21" t="s">
        <v>12164</v>
      </c>
      <c r="G805" s="23"/>
      <c r="H805" s="19" t="s">
        <v>12165</v>
      </c>
      <c r="I805" s="22">
        <v>1135766</v>
      </c>
      <c r="J805" s="25">
        <f t="shared" si="39"/>
        <v>7.9999753470345131E-2</v>
      </c>
      <c r="K805" s="22">
        <v>90861</v>
      </c>
      <c r="L805" s="22">
        <v>1226627</v>
      </c>
      <c r="M805">
        <f>+VLOOKUP(C805,'Thanh toán '!M$6:N$1223,2,0)</f>
        <v>1226627</v>
      </c>
      <c r="N805" s="38">
        <f t="shared" si="38"/>
        <v>0</v>
      </c>
    </row>
    <row r="806" spans="1:14" hidden="1" x14ac:dyDescent="0.3">
      <c r="A806" s="18">
        <v>2022</v>
      </c>
      <c r="B806" s="19" t="s">
        <v>12887</v>
      </c>
      <c r="C806" s="19">
        <f t="shared" si="37"/>
        <v>56009</v>
      </c>
      <c r="D806" s="19" t="s">
        <v>11736</v>
      </c>
      <c r="E806" s="24" t="s">
        <v>12880</v>
      </c>
      <c r="F806" s="21" t="s">
        <v>12170</v>
      </c>
      <c r="G806" s="23"/>
      <c r="H806" s="19" t="s">
        <v>12171</v>
      </c>
      <c r="I806" s="22">
        <v>1695501</v>
      </c>
      <c r="J806" s="25">
        <f t="shared" si="39"/>
        <v>7.9999952816306216E-2</v>
      </c>
      <c r="K806" s="22">
        <v>135640</v>
      </c>
      <c r="L806" s="22">
        <v>1831141</v>
      </c>
      <c r="M806">
        <f>+VLOOKUP(C806,'Thanh toán '!M$6:N$1223,2,0)</f>
        <v>1831141</v>
      </c>
      <c r="N806" s="38">
        <f t="shared" si="38"/>
        <v>0</v>
      </c>
    </row>
    <row r="807" spans="1:14" hidden="1" x14ac:dyDescent="0.3">
      <c r="A807" s="18">
        <v>2022</v>
      </c>
      <c r="B807" s="19" t="s">
        <v>12888</v>
      </c>
      <c r="C807" s="19">
        <f t="shared" si="37"/>
        <v>56010</v>
      </c>
      <c r="D807" s="19" t="s">
        <v>11736</v>
      </c>
      <c r="E807" s="24" t="s">
        <v>12880</v>
      </c>
      <c r="F807" s="21" t="s">
        <v>12188</v>
      </c>
      <c r="G807" s="23"/>
      <c r="H807" s="19" t="s">
        <v>12189</v>
      </c>
      <c r="I807" s="22">
        <v>7263235</v>
      </c>
      <c r="J807" s="25">
        <f t="shared" si="39"/>
        <v>8.0000027535939558E-2</v>
      </c>
      <c r="K807" s="22">
        <v>581059</v>
      </c>
      <c r="L807" s="22">
        <v>7844294</v>
      </c>
      <c r="M807">
        <f>+VLOOKUP(C807,'Thanh toán '!M$6:N$1223,2,0)</f>
        <v>7844294</v>
      </c>
      <c r="N807" s="38">
        <f t="shared" si="38"/>
        <v>0</v>
      </c>
    </row>
    <row r="808" spans="1:14" hidden="1" x14ac:dyDescent="0.3">
      <c r="A808" s="18">
        <v>2022</v>
      </c>
      <c r="B808" s="19" t="s">
        <v>12889</v>
      </c>
      <c r="C808" s="19">
        <f t="shared" si="37"/>
        <v>56011</v>
      </c>
      <c r="D808" s="19" t="s">
        <v>11736</v>
      </c>
      <c r="E808" s="24" t="s">
        <v>12880</v>
      </c>
      <c r="F808" s="21" t="s">
        <v>12890</v>
      </c>
      <c r="G808" s="23"/>
      <c r="H808" s="19" t="s">
        <v>12891</v>
      </c>
      <c r="I808" s="22">
        <v>1081500</v>
      </c>
      <c r="J808" s="25">
        <f t="shared" si="39"/>
        <v>0.08</v>
      </c>
      <c r="K808" s="22">
        <v>86520</v>
      </c>
      <c r="L808" s="22">
        <v>1168020</v>
      </c>
      <c r="M808">
        <f>+VLOOKUP(C808,'Thanh toán '!M$6:N$1223,2,0)</f>
        <v>1168020</v>
      </c>
      <c r="N808" s="38">
        <f t="shared" si="38"/>
        <v>0</v>
      </c>
    </row>
    <row r="809" spans="1:14" hidden="1" x14ac:dyDescent="0.3">
      <c r="A809" s="18">
        <v>2022</v>
      </c>
      <c r="B809" s="19" t="s">
        <v>12892</v>
      </c>
      <c r="C809" s="19">
        <f t="shared" si="37"/>
        <v>56013</v>
      </c>
      <c r="D809" s="19" t="s">
        <v>11736</v>
      </c>
      <c r="E809" s="24" t="s">
        <v>12880</v>
      </c>
      <c r="F809" s="21" t="s">
        <v>11860</v>
      </c>
      <c r="G809" s="23"/>
      <c r="H809" s="19" t="s">
        <v>11719</v>
      </c>
      <c r="I809" s="22">
        <v>2004017</v>
      </c>
      <c r="J809" s="25">
        <f t="shared" si="39"/>
        <v>7.9999820360805329E-2</v>
      </c>
      <c r="K809" s="22">
        <v>160321</v>
      </c>
      <c r="L809" s="22">
        <v>2164338</v>
      </c>
      <c r="M809">
        <f>+VLOOKUP(C809,'Thanh toán '!M$6:N$1223,2,0)</f>
        <v>2164338</v>
      </c>
      <c r="N809" s="38">
        <f t="shared" si="38"/>
        <v>0</v>
      </c>
    </row>
    <row r="810" spans="1:14" hidden="1" x14ac:dyDescent="0.3">
      <c r="A810" s="18">
        <v>2022</v>
      </c>
      <c r="B810" s="19" t="s">
        <v>12893</v>
      </c>
      <c r="C810" s="19">
        <f t="shared" si="37"/>
        <v>56014</v>
      </c>
      <c r="D810" s="19" t="s">
        <v>11736</v>
      </c>
      <c r="E810" s="24" t="s">
        <v>12880</v>
      </c>
      <c r="F810" s="21" t="s">
        <v>12890</v>
      </c>
      <c r="G810" s="23"/>
      <c r="H810" s="19" t="s">
        <v>12891</v>
      </c>
      <c r="I810" s="22">
        <v>2028685</v>
      </c>
      <c r="J810" s="25">
        <f t="shared" si="39"/>
        <v>8.0000098586029869E-2</v>
      </c>
      <c r="K810" s="22">
        <v>162295</v>
      </c>
      <c r="L810" s="22">
        <v>2190980</v>
      </c>
      <c r="M810">
        <f>+VLOOKUP(C810,'Thanh toán '!M$6:N$1223,2,0)</f>
        <v>2190980</v>
      </c>
      <c r="N810" s="38">
        <f t="shared" si="38"/>
        <v>0</v>
      </c>
    </row>
    <row r="811" spans="1:14" hidden="1" x14ac:dyDescent="0.3">
      <c r="A811" s="18">
        <v>2022</v>
      </c>
      <c r="B811" s="19" t="s">
        <v>12894</v>
      </c>
      <c r="C811" s="19">
        <f t="shared" si="37"/>
        <v>56019</v>
      </c>
      <c r="D811" s="19" t="s">
        <v>11736</v>
      </c>
      <c r="E811" s="24" t="s">
        <v>12895</v>
      </c>
      <c r="F811" s="21" t="s">
        <v>12197</v>
      </c>
      <c r="G811" s="23"/>
      <c r="H811" s="19" t="s">
        <v>12198</v>
      </c>
      <c r="I811" s="22">
        <v>424200</v>
      </c>
      <c r="J811" s="25">
        <f t="shared" si="39"/>
        <v>0.08</v>
      </c>
      <c r="K811" s="22">
        <v>33936</v>
      </c>
      <c r="L811" s="22">
        <v>458136</v>
      </c>
      <c r="M811">
        <f>+VLOOKUP(C811,'Thanh toán '!M$6:N$1223,2,0)</f>
        <v>458136</v>
      </c>
      <c r="N811" s="38">
        <f t="shared" si="38"/>
        <v>0</v>
      </c>
    </row>
    <row r="812" spans="1:14" hidden="1" x14ac:dyDescent="0.3">
      <c r="A812" s="18">
        <v>2022</v>
      </c>
      <c r="B812" s="19" t="s">
        <v>12896</v>
      </c>
      <c r="C812" s="19">
        <f t="shared" si="37"/>
        <v>56020</v>
      </c>
      <c r="D812" s="19" t="s">
        <v>11736</v>
      </c>
      <c r="E812" s="24" t="s">
        <v>12895</v>
      </c>
      <c r="F812" s="21" t="s">
        <v>12197</v>
      </c>
      <c r="G812" s="23"/>
      <c r="H812" s="19" t="s">
        <v>12198</v>
      </c>
      <c r="I812" s="22">
        <v>2446223</v>
      </c>
      <c r="J812" s="25">
        <f t="shared" si="39"/>
        <v>8.000006540695595E-2</v>
      </c>
      <c r="K812" s="22">
        <v>195698</v>
      </c>
      <c r="L812" s="22">
        <v>2641921</v>
      </c>
      <c r="M812">
        <f>+VLOOKUP(C812,'Thanh toán '!M$6:N$1223,2,0)</f>
        <v>2641921</v>
      </c>
      <c r="N812" s="38">
        <f t="shared" si="38"/>
        <v>0</v>
      </c>
    </row>
    <row r="813" spans="1:14" hidden="1" x14ac:dyDescent="0.3">
      <c r="A813" s="18">
        <v>2022</v>
      </c>
      <c r="B813" s="19" t="s">
        <v>12897</v>
      </c>
      <c r="C813" s="19">
        <f t="shared" si="37"/>
        <v>56021</v>
      </c>
      <c r="D813" s="19" t="s">
        <v>11736</v>
      </c>
      <c r="E813" s="24" t="s">
        <v>12895</v>
      </c>
      <c r="F813" s="21" t="s">
        <v>11860</v>
      </c>
      <c r="G813" s="23"/>
      <c r="H813" s="19" t="s">
        <v>11719</v>
      </c>
      <c r="I813" s="22">
        <v>910676</v>
      </c>
      <c r="J813" s="25">
        <f t="shared" si="39"/>
        <v>7.9999912153169733E-2</v>
      </c>
      <c r="K813" s="22">
        <v>72854</v>
      </c>
      <c r="L813" s="22">
        <v>983530</v>
      </c>
      <c r="M813">
        <f>+VLOOKUP(C813,'Thanh toán '!M$6:N$1223,2,0)</f>
        <v>983530</v>
      </c>
      <c r="N813" s="38">
        <f t="shared" si="38"/>
        <v>0</v>
      </c>
    </row>
    <row r="814" spans="1:14" hidden="1" x14ac:dyDescent="0.3">
      <c r="A814" s="18">
        <v>2022</v>
      </c>
      <c r="B814" s="19" t="s">
        <v>12898</v>
      </c>
      <c r="C814" s="19">
        <f t="shared" si="37"/>
        <v>56022</v>
      </c>
      <c r="D814" s="19" t="s">
        <v>11736</v>
      </c>
      <c r="E814" s="24" t="s">
        <v>12895</v>
      </c>
      <c r="F814" s="21" t="s">
        <v>11860</v>
      </c>
      <c r="G814" s="23"/>
      <c r="H814" s="19" t="s">
        <v>11719</v>
      </c>
      <c r="I814" s="22">
        <v>910676</v>
      </c>
      <c r="J814" s="25">
        <f t="shared" si="39"/>
        <v>7.9999912153169733E-2</v>
      </c>
      <c r="K814" s="22">
        <v>72854</v>
      </c>
      <c r="L814" s="22">
        <v>983530</v>
      </c>
      <c r="M814">
        <f>+VLOOKUP(C814,'Thanh toán '!M$6:N$1223,2,0)</f>
        <v>983530</v>
      </c>
      <c r="N814" s="38">
        <f t="shared" si="38"/>
        <v>0</v>
      </c>
    </row>
    <row r="815" spans="1:14" hidden="1" x14ac:dyDescent="0.3">
      <c r="A815" s="18">
        <v>2022</v>
      </c>
      <c r="B815" s="19" t="s">
        <v>12899</v>
      </c>
      <c r="C815" s="19">
        <f t="shared" si="37"/>
        <v>56023</v>
      </c>
      <c r="D815" s="19" t="s">
        <v>11736</v>
      </c>
      <c r="E815" s="24" t="s">
        <v>12895</v>
      </c>
      <c r="F815" s="21" t="s">
        <v>11860</v>
      </c>
      <c r="G815" s="23"/>
      <c r="H815" s="19" t="s">
        <v>11719</v>
      </c>
      <c r="I815" s="22">
        <v>910676</v>
      </c>
      <c r="J815" s="25">
        <f t="shared" si="39"/>
        <v>7.9999912153169733E-2</v>
      </c>
      <c r="K815" s="22">
        <v>72854</v>
      </c>
      <c r="L815" s="22">
        <v>983530</v>
      </c>
      <c r="M815">
        <f>+VLOOKUP(C815,'Thanh toán '!M$6:N$1223,2,0)</f>
        <v>983530</v>
      </c>
      <c r="N815" s="38">
        <f t="shared" si="38"/>
        <v>0</v>
      </c>
    </row>
    <row r="816" spans="1:14" hidden="1" x14ac:dyDescent="0.3">
      <c r="A816" s="18">
        <v>2022</v>
      </c>
      <c r="B816" s="19" t="s">
        <v>12900</v>
      </c>
      <c r="C816" s="19">
        <f t="shared" si="37"/>
        <v>56024</v>
      </c>
      <c r="D816" s="19" t="s">
        <v>11736</v>
      </c>
      <c r="E816" s="24" t="s">
        <v>12895</v>
      </c>
      <c r="F816" s="21" t="s">
        <v>11860</v>
      </c>
      <c r="G816" s="23"/>
      <c r="H816" s="19" t="s">
        <v>11719</v>
      </c>
      <c r="I816" s="22">
        <v>910676</v>
      </c>
      <c r="J816" s="25">
        <f t="shared" si="39"/>
        <v>7.9999912153169733E-2</v>
      </c>
      <c r="K816" s="22">
        <v>72854</v>
      </c>
      <c r="L816" s="22">
        <v>983530</v>
      </c>
      <c r="M816">
        <f>+VLOOKUP(C816,'Thanh toán '!M$6:N$1223,2,0)</f>
        <v>983530</v>
      </c>
      <c r="N816" s="38">
        <f t="shared" si="38"/>
        <v>0</v>
      </c>
    </row>
    <row r="817" spans="1:14" hidden="1" x14ac:dyDescent="0.3">
      <c r="A817" s="18">
        <v>2022</v>
      </c>
      <c r="B817" s="19" t="s">
        <v>12901</v>
      </c>
      <c r="C817" s="19">
        <f t="shared" si="37"/>
        <v>56025</v>
      </c>
      <c r="D817" s="19" t="s">
        <v>11736</v>
      </c>
      <c r="E817" s="24" t="s">
        <v>12895</v>
      </c>
      <c r="F817" s="21" t="s">
        <v>11860</v>
      </c>
      <c r="G817" s="23"/>
      <c r="H817" s="19" t="s">
        <v>11719</v>
      </c>
      <c r="I817" s="22">
        <v>910676</v>
      </c>
      <c r="J817" s="25">
        <f t="shared" si="39"/>
        <v>7.9999912153169733E-2</v>
      </c>
      <c r="K817" s="22">
        <v>72854</v>
      </c>
      <c r="L817" s="22">
        <v>983530</v>
      </c>
      <c r="M817">
        <f>+VLOOKUP(C817,'Thanh toán '!M$6:N$1223,2,0)</f>
        <v>983530</v>
      </c>
      <c r="N817" s="38">
        <f t="shared" si="38"/>
        <v>0</v>
      </c>
    </row>
    <row r="818" spans="1:14" hidden="1" x14ac:dyDescent="0.3">
      <c r="A818" s="18">
        <v>2022</v>
      </c>
      <c r="B818" s="19" t="s">
        <v>12902</v>
      </c>
      <c r="C818" s="19">
        <f t="shared" si="37"/>
        <v>56026</v>
      </c>
      <c r="D818" s="19" t="s">
        <v>11736</v>
      </c>
      <c r="E818" s="24" t="s">
        <v>12895</v>
      </c>
      <c r="F818" s="21" t="s">
        <v>11860</v>
      </c>
      <c r="G818" s="23"/>
      <c r="H818" s="19" t="s">
        <v>11719</v>
      </c>
      <c r="I818" s="22">
        <v>546405</v>
      </c>
      <c r="J818" s="25">
        <f t="shared" si="39"/>
        <v>7.9999267942277255E-2</v>
      </c>
      <c r="K818" s="22">
        <v>43712</v>
      </c>
      <c r="L818" s="22">
        <v>590117</v>
      </c>
      <c r="M818">
        <f>+VLOOKUP(C818,'Thanh toán '!M$6:N$1223,2,0)</f>
        <v>590117</v>
      </c>
      <c r="N818" s="38">
        <f t="shared" si="38"/>
        <v>0</v>
      </c>
    </row>
    <row r="819" spans="1:14" hidden="1" x14ac:dyDescent="0.3">
      <c r="A819" s="18">
        <v>2022</v>
      </c>
      <c r="B819" s="19" t="s">
        <v>12903</v>
      </c>
      <c r="C819" s="19">
        <f t="shared" si="37"/>
        <v>56027</v>
      </c>
      <c r="D819" s="19" t="s">
        <v>11736</v>
      </c>
      <c r="E819" s="24" t="s">
        <v>12895</v>
      </c>
      <c r="F819" s="21" t="s">
        <v>11860</v>
      </c>
      <c r="G819" s="23"/>
      <c r="H819" s="19" t="s">
        <v>11719</v>
      </c>
      <c r="I819" s="22">
        <v>728540</v>
      </c>
      <c r="J819" s="25">
        <f t="shared" si="39"/>
        <v>7.9999725478353961E-2</v>
      </c>
      <c r="K819" s="22">
        <v>58283</v>
      </c>
      <c r="L819" s="22">
        <v>786823</v>
      </c>
      <c r="M819">
        <f>+VLOOKUP(C819,'Thanh toán '!M$6:N$1223,2,0)</f>
        <v>786823</v>
      </c>
      <c r="N819" s="38">
        <f t="shared" si="38"/>
        <v>0</v>
      </c>
    </row>
    <row r="820" spans="1:14" hidden="1" x14ac:dyDescent="0.3">
      <c r="A820" s="18">
        <v>2022</v>
      </c>
      <c r="B820" s="19" t="s">
        <v>12904</v>
      </c>
      <c r="C820" s="19">
        <f t="shared" si="37"/>
        <v>56028</v>
      </c>
      <c r="D820" s="19" t="s">
        <v>11736</v>
      </c>
      <c r="E820" s="24" t="s">
        <v>12895</v>
      </c>
      <c r="F820" s="21" t="s">
        <v>11860</v>
      </c>
      <c r="G820" s="23"/>
      <c r="H820" s="19" t="s">
        <v>11719</v>
      </c>
      <c r="I820" s="22">
        <v>455338</v>
      </c>
      <c r="J820" s="25">
        <f t="shared" si="39"/>
        <v>7.9999912153169733E-2</v>
      </c>
      <c r="K820" s="22">
        <v>36427</v>
      </c>
      <c r="L820" s="22">
        <v>491765</v>
      </c>
      <c r="M820">
        <f>+VLOOKUP(C820,'Thanh toán '!M$6:N$1223,2,0)</f>
        <v>491765</v>
      </c>
      <c r="N820" s="38">
        <f t="shared" si="38"/>
        <v>0</v>
      </c>
    </row>
    <row r="821" spans="1:14" hidden="1" x14ac:dyDescent="0.3">
      <c r="A821" s="18">
        <v>2022</v>
      </c>
      <c r="B821" s="19" t="s">
        <v>12905</v>
      </c>
      <c r="C821" s="19">
        <f t="shared" si="37"/>
        <v>56029</v>
      </c>
      <c r="D821" s="19" t="s">
        <v>11736</v>
      </c>
      <c r="E821" s="24" t="s">
        <v>12895</v>
      </c>
      <c r="F821" s="21" t="s">
        <v>11860</v>
      </c>
      <c r="G821" s="23"/>
      <c r="H821" s="19" t="s">
        <v>11719</v>
      </c>
      <c r="I821" s="22">
        <v>910676</v>
      </c>
      <c r="J821" s="25">
        <f t="shared" si="39"/>
        <v>7.9999912153169733E-2</v>
      </c>
      <c r="K821" s="22">
        <v>72854</v>
      </c>
      <c r="L821" s="22">
        <v>983530</v>
      </c>
      <c r="M821">
        <f>+VLOOKUP(C821,'Thanh toán '!M$6:N$1223,2,0)</f>
        <v>983530</v>
      </c>
      <c r="N821" s="38">
        <f t="shared" si="38"/>
        <v>0</v>
      </c>
    </row>
    <row r="822" spans="1:14" hidden="1" x14ac:dyDescent="0.3">
      <c r="A822" s="18">
        <v>2022</v>
      </c>
      <c r="B822" s="19" t="s">
        <v>12906</v>
      </c>
      <c r="C822" s="19">
        <f t="shared" si="37"/>
        <v>56030</v>
      </c>
      <c r="D822" s="19" t="s">
        <v>11736</v>
      </c>
      <c r="E822" s="24" t="s">
        <v>12895</v>
      </c>
      <c r="F822" s="21" t="s">
        <v>11860</v>
      </c>
      <c r="G822" s="23"/>
      <c r="H822" s="19" t="s">
        <v>11719</v>
      </c>
      <c r="I822" s="22">
        <v>1366013</v>
      </c>
      <c r="J822" s="25">
        <f t="shared" si="39"/>
        <v>7.9999970717701804E-2</v>
      </c>
      <c r="K822" s="22">
        <v>109281</v>
      </c>
      <c r="L822" s="22">
        <v>1475294</v>
      </c>
      <c r="M822">
        <f>+VLOOKUP(C822,'Thanh toán '!M$6:N$1223,2,0)</f>
        <v>1475294</v>
      </c>
      <c r="N822" s="38">
        <f t="shared" si="38"/>
        <v>0</v>
      </c>
    </row>
    <row r="823" spans="1:14" hidden="1" x14ac:dyDescent="0.3">
      <c r="A823" s="18">
        <v>2022</v>
      </c>
      <c r="B823" s="19" t="s">
        <v>12907</v>
      </c>
      <c r="C823" s="19">
        <f t="shared" si="37"/>
        <v>56031</v>
      </c>
      <c r="D823" s="19" t="s">
        <v>11736</v>
      </c>
      <c r="E823" s="24" t="s">
        <v>12895</v>
      </c>
      <c r="F823" s="21" t="s">
        <v>12360</v>
      </c>
      <c r="G823" s="23"/>
      <c r="H823" s="19" t="s">
        <v>12361</v>
      </c>
      <c r="I823" s="22">
        <v>3411316</v>
      </c>
      <c r="J823" s="25">
        <f t="shared" si="39"/>
        <v>7.9999917920239583E-2</v>
      </c>
      <c r="K823" s="22">
        <v>272905</v>
      </c>
      <c r="L823" s="22">
        <v>3684221</v>
      </c>
      <c r="M823">
        <f>+VLOOKUP(C823,'Thanh toán '!M$6:N$1223,2,0)</f>
        <v>3684221</v>
      </c>
      <c r="N823" s="38">
        <f t="shared" si="38"/>
        <v>0</v>
      </c>
    </row>
    <row r="824" spans="1:14" hidden="1" x14ac:dyDescent="0.3">
      <c r="A824" s="18">
        <v>2022</v>
      </c>
      <c r="B824" s="19" t="s">
        <v>12908</v>
      </c>
      <c r="C824" s="19">
        <f t="shared" si="37"/>
        <v>56032</v>
      </c>
      <c r="D824" s="19" t="s">
        <v>11736</v>
      </c>
      <c r="E824" s="24" t="s">
        <v>12895</v>
      </c>
      <c r="F824" s="21" t="s">
        <v>11799</v>
      </c>
      <c r="G824" s="23"/>
      <c r="H824" s="19" t="s">
        <v>11725</v>
      </c>
      <c r="I824" s="22">
        <v>865200</v>
      </c>
      <c r="J824" s="25">
        <f t="shared" si="39"/>
        <v>0.08</v>
      </c>
      <c r="K824" s="22">
        <v>69216</v>
      </c>
      <c r="L824" s="22">
        <v>934416</v>
      </c>
      <c r="M824">
        <f>+VLOOKUP(C824,'Thanh toán '!M$6:N$1223,2,0)</f>
        <v>934416</v>
      </c>
      <c r="N824" s="38">
        <f t="shared" si="38"/>
        <v>0</v>
      </c>
    </row>
    <row r="825" spans="1:14" hidden="1" x14ac:dyDescent="0.3">
      <c r="A825" s="18">
        <v>2022</v>
      </c>
      <c r="B825" s="19" t="s">
        <v>12909</v>
      </c>
      <c r="C825" s="19">
        <f t="shared" si="37"/>
        <v>56033</v>
      </c>
      <c r="D825" s="19" t="s">
        <v>11736</v>
      </c>
      <c r="E825" s="24" t="s">
        <v>12895</v>
      </c>
      <c r="F825" s="21" t="s">
        <v>11799</v>
      </c>
      <c r="G825" s="23"/>
      <c r="H825" s="19" t="s">
        <v>11725</v>
      </c>
      <c r="I825" s="22">
        <v>455338</v>
      </c>
      <c r="J825" s="25">
        <f t="shared" si="39"/>
        <v>7.9999912153169733E-2</v>
      </c>
      <c r="K825" s="22">
        <v>36427</v>
      </c>
      <c r="L825" s="22">
        <v>491765</v>
      </c>
      <c r="M825">
        <f>+VLOOKUP(C825,'Thanh toán '!M$6:N$1223,2,0)</f>
        <v>491765</v>
      </c>
      <c r="N825" s="38">
        <f t="shared" si="38"/>
        <v>0</v>
      </c>
    </row>
    <row r="826" spans="1:14" hidden="1" x14ac:dyDescent="0.3">
      <c r="A826" s="18">
        <v>2022</v>
      </c>
      <c r="B826" s="19" t="s">
        <v>12910</v>
      </c>
      <c r="C826" s="19">
        <f t="shared" si="37"/>
        <v>56034</v>
      </c>
      <c r="D826" s="19" t="s">
        <v>11736</v>
      </c>
      <c r="E826" s="24" t="s">
        <v>12895</v>
      </c>
      <c r="F826" s="21" t="s">
        <v>11799</v>
      </c>
      <c r="G826" s="23"/>
      <c r="H826" s="19" t="s">
        <v>11725</v>
      </c>
      <c r="I826" s="22">
        <v>865200</v>
      </c>
      <c r="J826" s="25">
        <f t="shared" si="39"/>
        <v>0.08</v>
      </c>
      <c r="K826" s="22">
        <v>69216</v>
      </c>
      <c r="L826" s="22">
        <v>934416</v>
      </c>
      <c r="M826">
        <f>+VLOOKUP(C826,'Thanh toán '!M$6:N$1223,2,0)</f>
        <v>934416</v>
      </c>
      <c r="N826" s="38">
        <f t="shared" si="38"/>
        <v>0</v>
      </c>
    </row>
    <row r="827" spans="1:14" hidden="1" x14ac:dyDescent="0.3">
      <c r="A827" s="18">
        <v>2022</v>
      </c>
      <c r="B827" s="19" t="s">
        <v>12911</v>
      </c>
      <c r="C827" s="19">
        <f t="shared" si="37"/>
        <v>56035</v>
      </c>
      <c r="D827" s="19" t="s">
        <v>11736</v>
      </c>
      <c r="E827" s="24" t="s">
        <v>12895</v>
      </c>
      <c r="F827" s="21" t="s">
        <v>11799</v>
      </c>
      <c r="G827" s="23"/>
      <c r="H827" s="19" t="s">
        <v>11725</v>
      </c>
      <c r="I827" s="22">
        <v>865200</v>
      </c>
      <c r="J827" s="25">
        <f t="shared" si="39"/>
        <v>0.08</v>
      </c>
      <c r="K827" s="22">
        <v>69216</v>
      </c>
      <c r="L827" s="22">
        <v>934416</v>
      </c>
      <c r="M827">
        <f>+VLOOKUP(C827,'Thanh toán '!M$6:N$1223,2,0)</f>
        <v>934416</v>
      </c>
      <c r="N827" s="38">
        <f t="shared" si="38"/>
        <v>0</v>
      </c>
    </row>
    <row r="828" spans="1:14" hidden="1" x14ac:dyDescent="0.3">
      <c r="A828" s="18">
        <v>2022</v>
      </c>
      <c r="B828" s="19" t="s">
        <v>12912</v>
      </c>
      <c r="C828" s="19">
        <f t="shared" si="37"/>
        <v>56036</v>
      </c>
      <c r="D828" s="19" t="s">
        <v>11736</v>
      </c>
      <c r="E828" s="24" t="s">
        <v>12895</v>
      </c>
      <c r="F828" s="21" t="s">
        <v>11799</v>
      </c>
      <c r="G828" s="23"/>
      <c r="H828" s="19" t="s">
        <v>11725</v>
      </c>
      <c r="I828" s="22">
        <v>455338</v>
      </c>
      <c r="J828" s="25">
        <f t="shared" si="39"/>
        <v>7.9999912153169733E-2</v>
      </c>
      <c r="K828" s="22">
        <v>36427</v>
      </c>
      <c r="L828" s="22">
        <v>491765</v>
      </c>
      <c r="M828">
        <f>+VLOOKUP(C828,'Thanh toán '!M$6:N$1223,2,0)</f>
        <v>491765</v>
      </c>
      <c r="N828" s="38">
        <f t="shared" si="38"/>
        <v>0</v>
      </c>
    </row>
    <row r="829" spans="1:14" hidden="1" x14ac:dyDescent="0.3">
      <c r="A829" s="18">
        <v>2022</v>
      </c>
      <c r="B829" s="19" t="s">
        <v>12913</v>
      </c>
      <c r="C829" s="19">
        <f t="shared" si="37"/>
        <v>56037</v>
      </c>
      <c r="D829" s="19" t="s">
        <v>11736</v>
      </c>
      <c r="E829" s="24" t="s">
        <v>12895</v>
      </c>
      <c r="F829" s="21" t="s">
        <v>11799</v>
      </c>
      <c r="G829" s="23"/>
      <c r="H829" s="19" t="s">
        <v>11725</v>
      </c>
      <c r="I829" s="22">
        <v>455338</v>
      </c>
      <c r="J829" s="25">
        <f t="shared" si="39"/>
        <v>7.9999912153169733E-2</v>
      </c>
      <c r="K829" s="22">
        <v>36427</v>
      </c>
      <c r="L829" s="22">
        <v>491765</v>
      </c>
      <c r="M829">
        <f>+VLOOKUP(C829,'Thanh toán '!M$6:N$1223,2,0)</f>
        <v>491765</v>
      </c>
      <c r="N829" s="38">
        <f t="shared" si="38"/>
        <v>0</v>
      </c>
    </row>
    <row r="830" spans="1:14" hidden="1" x14ac:dyDescent="0.3">
      <c r="A830" s="18">
        <v>2022</v>
      </c>
      <c r="B830" s="19" t="s">
        <v>12914</v>
      </c>
      <c r="C830" s="19">
        <f t="shared" si="37"/>
        <v>56038</v>
      </c>
      <c r="D830" s="19" t="s">
        <v>11736</v>
      </c>
      <c r="E830" s="24" t="s">
        <v>12895</v>
      </c>
      <c r="F830" s="21" t="s">
        <v>11799</v>
      </c>
      <c r="G830" s="23"/>
      <c r="H830" s="19" t="s">
        <v>11725</v>
      </c>
      <c r="I830" s="22">
        <v>1123173</v>
      </c>
      <c r="J830" s="25">
        <f t="shared" si="39"/>
        <v>8.0000142453566819E-2</v>
      </c>
      <c r="K830" s="22">
        <v>89854</v>
      </c>
      <c r="L830" s="22">
        <v>1213027</v>
      </c>
      <c r="M830">
        <f>+VLOOKUP(C830,'Thanh toán '!M$6:N$1223,2,0)</f>
        <v>1213027</v>
      </c>
      <c r="N830" s="38">
        <f t="shared" si="38"/>
        <v>0</v>
      </c>
    </row>
    <row r="831" spans="1:14" hidden="1" x14ac:dyDescent="0.3">
      <c r="A831" s="18">
        <v>2022</v>
      </c>
      <c r="B831" s="19" t="s">
        <v>12915</v>
      </c>
      <c r="C831" s="19">
        <f t="shared" si="37"/>
        <v>56039</v>
      </c>
      <c r="D831" s="19" t="s">
        <v>11736</v>
      </c>
      <c r="E831" s="24" t="s">
        <v>12895</v>
      </c>
      <c r="F831" s="21" t="s">
        <v>11799</v>
      </c>
      <c r="G831" s="23"/>
      <c r="H831" s="19" t="s">
        <v>11725</v>
      </c>
      <c r="I831" s="22">
        <v>455338</v>
      </c>
      <c r="J831" s="25">
        <f t="shared" si="39"/>
        <v>7.9999912153169733E-2</v>
      </c>
      <c r="K831" s="22">
        <v>36427</v>
      </c>
      <c r="L831" s="22">
        <v>491765</v>
      </c>
      <c r="M831">
        <f>+VLOOKUP(C831,'Thanh toán '!M$6:N$1223,2,0)</f>
        <v>491765</v>
      </c>
      <c r="N831" s="38">
        <f t="shared" si="38"/>
        <v>0</v>
      </c>
    </row>
    <row r="832" spans="1:14" hidden="1" x14ac:dyDescent="0.3">
      <c r="A832" s="18">
        <v>2022</v>
      </c>
      <c r="B832" s="19" t="s">
        <v>12916</v>
      </c>
      <c r="C832" s="19">
        <f t="shared" si="37"/>
        <v>56040</v>
      </c>
      <c r="D832" s="19" t="s">
        <v>11736</v>
      </c>
      <c r="E832" s="24" t="s">
        <v>12895</v>
      </c>
      <c r="F832" s="21" t="s">
        <v>11799</v>
      </c>
      <c r="G832" s="23"/>
      <c r="H832" s="19" t="s">
        <v>11725</v>
      </c>
      <c r="I832" s="22">
        <v>455338</v>
      </c>
      <c r="J832" s="25">
        <f t="shared" si="39"/>
        <v>7.9999912153169733E-2</v>
      </c>
      <c r="K832" s="22">
        <v>36427</v>
      </c>
      <c r="L832" s="22">
        <v>491765</v>
      </c>
      <c r="M832">
        <f>+VLOOKUP(C832,'Thanh toán '!M$6:N$1223,2,0)</f>
        <v>491765</v>
      </c>
      <c r="N832" s="38">
        <f t="shared" si="38"/>
        <v>0</v>
      </c>
    </row>
    <row r="833" spans="1:14" hidden="1" x14ac:dyDescent="0.3">
      <c r="A833" s="18">
        <v>2022</v>
      </c>
      <c r="B833" s="19" t="s">
        <v>12917</v>
      </c>
      <c r="C833" s="19">
        <f t="shared" si="37"/>
        <v>56041</v>
      </c>
      <c r="D833" s="19" t="s">
        <v>11736</v>
      </c>
      <c r="E833" s="24" t="s">
        <v>12895</v>
      </c>
      <c r="F833" s="21" t="s">
        <v>11799</v>
      </c>
      <c r="G833" s="23"/>
      <c r="H833" s="19" t="s">
        <v>11725</v>
      </c>
      <c r="I833" s="22">
        <v>455338</v>
      </c>
      <c r="J833" s="25">
        <f t="shared" si="39"/>
        <v>7.9999912153169733E-2</v>
      </c>
      <c r="K833" s="22">
        <v>36427</v>
      </c>
      <c r="L833" s="22">
        <v>491765</v>
      </c>
      <c r="M833">
        <f>+VLOOKUP(C833,'Thanh toán '!M$6:N$1223,2,0)</f>
        <v>491765</v>
      </c>
      <c r="N833" s="38">
        <f t="shared" si="38"/>
        <v>0</v>
      </c>
    </row>
    <row r="834" spans="1:14" hidden="1" x14ac:dyDescent="0.3">
      <c r="A834" s="18">
        <v>2022</v>
      </c>
      <c r="B834" s="19" t="s">
        <v>12918</v>
      </c>
      <c r="C834" s="19">
        <f t="shared" ref="C834:C897" si="40">+B834*1</f>
        <v>56042</v>
      </c>
      <c r="D834" s="19" t="s">
        <v>11736</v>
      </c>
      <c r="E834" s="24" t="s">
        <v>12895</v>
      </c>
      <c r="F834" s="21" t="s">
        <v>11799</v>
      </c>
      <c r="G834" s="23"/>
      <c r="H834" s="19" t="s">
        <v>11725</v>
      </c>
      <c r="I834" s="22">
        <v>200728</v>
      </c>
      <c r="J834" s="25">
        <f t="shared" si="39"/>
        <v>7.9998804352158143E-2</v>
      </c>
      <c r="K834" s="22">
        <v>16058</v>
      </c>
      <c r="L834" s="22">
        <v>216786</v>
      </c>
      <c r="M834">
        <f>+VLOOKUP(C834,'Thanh toán '!M$6:N$1223,2,0)</f>
        <v>216786</v>
      </c>
      <c r="N834" s="38">
        <f t="shared" ref="N834:N897" si="41">+M834-L834</f>
        <v>0</v>
      </c>
    </row>
    <row r="835" spans="1:14" hidden="1" x14ac:dyDescent="0.3">
      <c r="A835" s="18">
        <v>2022</v>
      </c>
      <c r="B835" s="19" t="s">
        <v>12919</v>
      </c>
      <c r="C835" s="19">
        <f t="shared" si="40"/>
        <v>56043</v>
      </c>
      <c r="D835" s="19" t="s">
        <v>11736</v>
      </c>
      <c r="E835" s="24" t="s">
        <v>12895</v>
      </c>
      <c r="F835" s="21" t="s">
        <v>11799</v>
      </c>
      <c r="G835" s="23"/>
      <c r="H835" s="19" t="s">
        <v>11725</v>
      </c>
      <c r="I835" s="22">
        <v>455338</v>
      </c>
      <c r="J835" s="25">
        <f t="shared" si="39"/>
        <v>7.9999912153169733E-2</v>
      </c>
      <c r="K835" s="22">
        <v>36427</v>
      </c>
      <c r="L835" s="22">
        <v>491765</v>
      </c>
      <c r="M835">
        <f>+VLOOKUP(C835,'Thanh toán '!M$6:N$1223,2,0)</f>
        <v>491765</v>
      </c>
      <c r="N835" s="38">
        <f t="shared" si="41"/>
        <v>0</v>
      </c>
    </row>
    <row r="836" spans="1:14" hidden="1" x14ac:dyDescent="0.3">
      <c r="A836" s="18">
        <v>2022</v>
      </c>
      <c r="B836" s="19" t="s">
        <v>12920</v>
      </c>
      <c r="C836" s="19">
        <f t="shared" si="40"/>
        <v>56044</v>
      </c>
      <c r="D836" s="19" t="s">
        <v>11736</v>
      </c>
      <c r="E836" s="24" t="s">
        <v>12895</v>
      </c>
      <c r="F836" s="21" t="s">
        <v>11799</v>
      </c>
      <c r="G836" s="23"/>
      <c r="H836" s="19" t="s">
        <v>11725</v>
      </c>
      <c r="I836" s="22">
        <v>455338</v>
      </c>
      <c r="J836" s="25">
        <f t="shared" si="39"/>
        <v>7.9999912153169733E-2</v>
      </c>
      <c r="K836" s="22">
        <v>36427</v>
      </c>
      <c r="L836" s="22">
        <v>491765</v>
      </c>
      <c r="M836">
        <f>+VLOOKUP(C836,'Thanh toán '!M$6:N$1223,2,0)</f>
        <v>491765</v>
      </c>
      <c r="N836" s="38">
        <f t="shared" si="41"/>
        <v>0</v>
      </c>
    </row>
    <row r="837" spans="1:14" hidden="1" x14ac:dyDescent="0.3">
      <c r="A837" s="18">
        <v>2022</v>
      </c>
      <c r="B837" s="19" t="s">
        <v>12921</v>
      </c>
      <c r="C837" s="19">
        <f t="shared" si="40"/>
        <v>56045</v>
      </c>
      <c r="D837" s="19" t="s">
        <v>11736</v>
      </c>
      <c r="E837" s="24" t="s">
        <v>12895</v>
      </c>
      <c r="F837" s="21" t="s">
        <v>11799</v>
      </c>
      <c r="G837" s="23"/>
      <c r="H837" s="19" t="s">
        <v>11725</v>
      </c>
      <c r="I837" s="22">
        <v>455338</v>
      </c>
      <c r="J837" s="25">
        <f t="shared" si="39"/>
        <v>7.9999912153169733E-2</v>
      </c>
      <c r="K837" s="22">
        <v>36427</v>
      </c>
      <c r="L837" s="22">
        <v>491765</v>
      </c>
      <c r="M837">
        <f>+VLOOKUP(C837,'Thanh toán '!M$6:N$1223,2,0)</f>
        <v>491765</v>
      </c>
      <c r="N837" s="38">
        <f t="shared" si="41"/>
        <v>0</v>
      </c>
    </row>
    <row r="838" spans="1:14" x14ac:dyDescent="0.3">
      <c r="A838" s="18">
        <v>2022</v>
      </c>
      <c r="B838" s="19" t="s">
        <v>12922</v>
      </c>
      <c r="C838" s="19">
        <f t="shared" si="40"/>
        <v>56046</v>
      </c>
      <c r="D838" s="19" t="s">
        <v>11736</v>
      </c>
      <c r="E838" s="24" t="s">
        <v>12895</v>
      </c>
      <c r="F838" s="21" t="s">
        <v>11799</v>
      </c>
      <c r="G838" t="e">
        <f>+VLOOKUP(B838,[1]Sheet1!H$5:I$154,2,0)</f>
        <v>#N/A</v>
      </c>
      <c r="H838" s="19" t="s">
        <v>11725</v>
      </c>
      <c r="I838" s="22">
        <v>455338</v>
      </c>
      <c r="J838" s="25">
        <f t="shared" si="39"/>
        <v>7.9999912153169733E-2</v>
      </c>
      <c r="K838" s="22">
        <v>36427</v>
      </c>
      <c r="L838" s="22">
        <v>491765</v>
      </c>
      <c r="M838" t="e">
        <f>+VLOOKUP(C838,'Thanh toán '!M$6:N$1223,2,0)</f>
        <v>#N/A</v>
      </c>
      <c r="N838" s="38" t="e">
        <f t="shared" si="41"/>
        <v>#N/A</v>
      </c>
    </row>
    <row r="839" spans="1:14" hidden="1" x14ac:dyDescent="0.3">
      <c r="A839" s="18">
        <v>2022</v>
      </c>
      <c r="B839" s="19" t="s">
        <v>12923</v>
      </c>
      <c r="C839" s="19">
        <f t="shared" si="40"/>
        <v>56048</v>
      </c>
      <c r="D839" s="19" t="s">
        <v>11736</v>
      </c>
      <c r="E839" s="24" t="s">
        <v>12895</v>
      </c>
      <c r="F839" s="21" t="s">
        <v>11799</v>
      </c>
      <c r="G839" s="23"/>
      <c r="H839" s="19" t="s">
        <v>11725</v>
      </c>
      <c r="I839" s="22">
        <v>455338</v>
      </c>
      <c r="J839" s="25">
        <f t="shared" si="39"/>
        <v>7.9999912153169733E-2</v>
      </c>
      <c r="K839" s="22">
        <v>36427</v>
      </c>
      <c r="L839" s="22">
        <v>491765</v>
      </c>
      <c r="M839">
        <f>+VLOOKUP(C839,'Thanh toán '!M$6:N$1223,2,0)</f>
        <v>491765</v>
      </c>
      <c r="N839" s="38">
        <f t="shared" si="41"/>
        <v>0</v>
      </c>
    </row>
    <row r="840" spans="1:14" hidden="1" x14ac:dyDescent="0.3">
      <c r="A840" s="18">
        <v>2022</v>
      </c>
      <c r="B840" s="19" t="s">
        <v>12924</v>
      </c>
      <c r="C840" s="19">
        <f t="shared" si="40"/>
        <v>56049</v>
      </c>
      <c r="D840" s="19" t="s">
        <v>11736</v>
      </c>
      <c r="E840" s="24" t="s">
        <v>12895</v>
      </c>
      <c r="F840" s="21" t="s">
        <v>11799</v>
      </c>
      <c r="G840" s="23"/>
      <c r="H840" s="19" t="s">
        <v>11725</v>
      </c>
      <c r="I840" s="22">
        <v>455338</v>
      </c>
      <c r="J840" s="25">
        <f t="shared" ref="J840:J903" si="42">+K840/I840</f>
        <v>7.9999912153169733E-2</v>
      </c>
      <c r="K840" s="22">
        <v>36427</v>
      </c>
      <c r="L840" s="22">
        <v>491765</v>
      </c>
      <c r="M840">
        <f>+VLOOKUP(C840,'Thanh toán '!M$6:N$1223,2,0)</f>
        <v>491765</v>
      </c>
      <c r="N840" s="38">
        <f t="shared" si="41"/>
        <v>0</v>
      </c>
    </row>
    <row r="841" spans="1:14" hidden="1" x14ac:dyDescent="0.3">
      <c r="A841" s="18">
        <v>2022</v>
      </c>
      <c r="B841" s="19" t="s">
        <v>12925</v>
      </c>
      <c r="C841" s="19">
        <f t="shared" si="40"/>
        <v>56050</v>
      </c>
      <c r="D841" s="19" t="s">
        <v>11736</v>
      </c>
      <c r="E841" s="24" t="s">
        <v>12895</v>
      </c>
      <c r="F841" s="21" t="s">
        <v>11799</v>
      </c>
      <c r="G841" s="23"/>
      <c r="H841" s="19" t="s">
        <v>11725</v>
      </c>
      <c r="I841" s="22">
        <v>455338</v>
      </c>
      <c r="J841" s="25">
        <f t="shared" si="42"/>
        <v>7.9999912153169733E-2</v>
      </c>
      <c r="K841" s="22">
        <v>36427</v>
      </c>
      <c r="L841" s="22">
        <v>491765</v>
      </c>
      <c r="M841">
        <f>+VLOOKUP(C841,'Thanh toán '!M$6:N$1223,2,0)</f>
        <v>491765</v>
      </c>
      <c r="N841" s="38">
        <f t="shared" si="41"/>
        <v>0</v>
      </c>
    </row>
    <row r="842" spans="1:14" hidden="1" x14ac:dyDescent="0.3">
      <c r="A842" s="18">
        <v>2022</v>
      </c>
      <c r="B842" s="19" t="s">
        <v>12926</v>
      </c>
      <c r="C842" s="19">
        <f t="shared" si="40"/>
        <v>56051</v>
      </c>
      <c r="D842" s="19" t="s">
        <v>11736</v>
      </c>
      <c r="E842" s="24" t="s">
        <v>12895</v>
      </c>
      <c r="F842" s="21" t="s">
        <v>11799</v>
      </c>
      <c r="G842" s="23"/>
      <c r="H842" s="19" t="s">
        <v>11725</v>
      </c>
      <c r="I842" s="22">
        <v>1067804</v>
      </c>
      <c r="J842" s="25">
        <f t="shared" si="42"/>
        <v>7.9999700319534295E-2</v>
      </c>
      <c r="K842" s="22">
        <v>85424</v>
      </c>
      <c r="L842" s="22">
        <v>1153228</v>
      </c>
      <c r="M842">
        <f>+VLOOKUP(C842,'Thanh toán '!M$6:N$1223,2,0)</f>
        <v>1153228</v>
      </c>
      <c r="N842" s="38">
        <f t="shared" si="41"/>
        <v>0</v>
      </c>
    </row>
    <row r="843" spans="1:14" hidden="1" x14ac:dyDescent="0.3">
      <c r="A843" s="18">
        <v>2022</v>
      </c>
      <c r="B843" s="19" t="s">
        <v>12927</v>
      </c>
      <c r="C843" s="19">
        <f t="shared" si="40"/>
        <v>56052</v>
      </c>
      <c r="D843" s="19" t="s">
        <v>11736</v>
      </c>
      <c r="E843" s="24" t="s">
        <v>12895</v>
      </c>
      <c r="F843" s="21" t="s">
        <v>11799</v>
      </c>
      <c r="G843" s="23"/>
      <c r="H843" s="19" t="s">
        <v>11725</v>
      </c>
      <c r="I843" s="22">
        <v>1117182</v>
      </c>
      <c r="J843" s="25">
        <f t="shared" si="42"/>
        <v>8.0000393848092793E-2</v>
      </c>
      <c r="K843" s="22">
        <v>89375</v>
      </c>
      <c r="L843" s="22">
        <v>1206557</v>
      </c>
      <c r="M843">
        <f>+VLOOKUP(C843,'Thanh toán '!M$6:N$1223,2,0)</f>
        <v>1206557</v>
      </c>
      <c r="N843" s="38">
        <f t="shared" si="41"/>
        <v>0</v>
      </c>
    </row>
    <row r="844" spans="1:14" hidden="1" x14ac:dyDescent="0.3">
      <c r="A844" s="18">
        <v>2022</v>
      </c>
      <c r="B844" s="19" t="s">
        <v>12928</v>
      </c>
      <c r="C844" s="19">
        <f t="shared" si="40"/>
        <v>56053</v>
      </c>
      <c r="D844" s="19" t="s">
        <v>11736</v>
      </c>
      <c r="E844" s="24" t="s">
        <v>12895</v>
      </c>
      <c r="F844" s="21" t="s">
        <v>11799</v>
      </c>
      <c r="G844" s="23"/>
      <c r="H844" s="19" t="s">
        <v>11725</v>
      </c>
      <c r="I844" s="22">
        <v>922445</v>
      </c>
      <c r="J844" s="25">
        <f t="shared" si="42"/>
        <v>8.0000433630189327E-2</v>
      </c>
      <c r="K844" s="22">
        <v>73796</v>
      </c>
      <c r="L844" s="22">
        <v>996241</v>
      </c>
      <c r="M844">
        <f>+VLOOKUP(C844,'Thanh toán '!M$6:N$1223,2,0)</f>
        <v>996241</v>
      </c>
      <c r="N844" s="38">
        <f t="shared" si="41"/>
        <v>0</v>
      </c>
    </row>
    <row r="845" spans="1:14" hidden="1" x14ac:dyDescent="0.3">
      <c r="A845" s="18">
        <v>2022</v>
      </c>
      <c r="B845" s="19" t="s">
        <v>12929</v>
      </c>
      <c r="C845" s="19">
        <f t="shared" si="40"/>
        <v>56054</v>
      </c>
      <c r="D845" s="19" t="s">
        <v>11736</v>
      </c>
      <c r="E845" s="24" t="s">
        <v>12895</v>
      </c>
      <c r="F845" s="21" t="s">
        <v>11799</v>
      </c>
      <c r="G845" s="23"/>
      <c r="H845" s="19" t="s">
        <v>11725</v>
      </c>
      <c r="I845" s="22">
        <v>455338</v>
      </c>
      <c r="J845" s="25">
        <f t="shared" si="42"/>
        <v>7.9999912153169733E-2</v>
      </c>
      <c r="K845" s="22">
        <v>36427</v>
      </c>
      <c r="L845" s="22">
        <v>491765</v>
      </c>
      <c r="M845">
        <f>+VLOOKUP(C845,'Thanh toán '!M$6:N$1223,2,0)</f>
        <v>491765</v>
      </c>
      <c r="N845" s="38">
        <f t="shared" si="41"/>
        <v>0</v>
      </c>
    </row>
    <row r="846" spans="1:14" hidden="1" x14ac:dyDescent="0.3">
      <c r="A846" s="18">
        <v>2022</v>
      </c>
      <c r="B846" s="19" t="s">
        <v>12930</v>
      </c>
      <c r="C846" s="19">
        <f t="shared" si="40"/>
        <v>56055</v>
      </c>
      <c r="D846" s="19" t="s">
        <v>11736</v>
      </c>
      <c r="E846" s="24" t="s">
        <v>12895</v>
      </c>
      <c r="F846" s="21" t="s">
        <v>11799</v>
      </c>
      <c r="G846" s="23"/>
      <c r="H846" s="19" t="s">
        <v>11725</v>
      </c>
      <c r="I846" s="22">
        <v>836309</v>
      </c>
      <c r="J846" s="25">
        <f t="shared" si="42"/>
        <v>8.0000334804480155E-2</v>
      </c>
      <c r="K846" s="22">
        <v>66905</v>
      </c>
      <c r="L846" s="22">
        <v>903214</v>
      </c>
      <c r="M846">
        <f>+VLOOKUP(C846,'Thanh toán '!M$6:N$1223,2,0)</f>
        <v>903214</v>
      </c>
      <c r="N846" s="38">
        <f t="shared" si="41"/>
        <v>0</v>
      </c>
    </row>
    <row r="847" spans="1:14" hidden="1" x14ac:dyDescent="0.3">
      <c r="A847" s="18">
        <v>2022</v>
      </c>
      <c r="B847" s="19" t="s">
        <v>12931</v>
      </c>
      <c r="C847" s="19">
        <f t="shared" si="40"/>
        <v>56056</v>
      </c>
      <c r="D847" s="19" t="s">
        <v>11736</v>
      </c>
      <c r="E847" s="24" t="s">
        <v>12895</v>
      </c>
      <c r="F847" s="21" t="s">
        <v>11838</v>
      </c>
      <c r="G847" s="23"/>
      <c r="H847" s="19" t="s">
        <v>11839</v>
      </c>
      <c r="I847" s="22">
        <v>1330934</v>
      </c>
      <c r="J847" s="25">
        <f t="shared" si="42"/>
        <v>8.0000210378576242E-2</v>
      </c>
      <c r="K847" s="22">
        <v>106475</v>
      </c>
      <c r="L847" s="22">
        <v>1437409</v>
      </c>
      <c r="M847">
        <f>+VLOOKUP(C847,'Thanh toán '!M$6:N$1223,2,0)</f>
        <v>1437409</v>
      </c>
      <c r="N847" s="38">
        <f t="shared" si="41"/>
        <v>0</v>
      </c>
    </row>
    <row r="848" spans="1:14" hidden="1" x14ac:dyDescent="0.3">
      <c r="A848" s="18">
        <v>2022</v>
      </c>
      <c r="B848" s="19" t="s">
        <v>12932</v>
      </c>
      <c r="C848" s="19">
        <f t="shared" si="40"/>
        <v>56057</v>
      </c>
      <c r="D848" s="19" t="s">
        <v>11736</v>
      </c>
      <c r="E848" s="24" t="s">
        <v>12895</v>
      </c>
      <c r="F848" s="21" t="s">
        <v>11838</v>
      </c>
      <c r="G848" s="23"/>
      <c r="H848" s="19" t="s">
        <v>11839</v>
      </c>
      <c r="I848" s="22">
        <v>455338</v>
      </c>
      <c r="J848" s="25">
        <f t="shared" si="42"/>
        <v>7.9999912153169733E-2</v>
      </c>
      <c r="K848" s="22">
        <v>36427</v>
      </c>
      <c r="L848" s="22">
        <v>491765</v>
      </c>
      <c r="M848">
        <f>+VLOOKUP(C848,'Thanh toán '!M$6:N$1223,2,0)</f>
        <v>491765</v>
      </c>
      <c r="N848" s="38">
        <f t="shared" si="41"/>
        <v>0</v>
      </c>
    </row>
    <row r="849" spans="1:14" hidden="1" x14ac:dyDescent="0.3">
      <c r="A849" s="18">
        <v>2022</v>
      </c>
      <c r="B849" s="19" t="s">
        <v>12933</v>
      </c>
      <c r="C849" s="19">
        <f t="shared" si="40"/>
        <v>56058</v>
      </c>
      <c r="D849" s="19" t="s">
        <v>11736</v>
      </c>
      <c r="E849" s="24" t="s">
        <v>12895</v>
      </c>
      <c r="F849" s="21" t="s">
        <v>11838</v>
      </c>
      <c r="G849" s="23"/>
      <c r="H849" s="19" t="s">
        <v>11839</v>
      </c>
      <c r="I849" s="22">
        <v>1886133</v>
      </c>
      <c r="J849" s="25">
        <f t="shared" si="42"/>
        <v>8.0000190866709828E-2</v>
      </c>
      <c r="K849" s="22">
        <v>150891</v>
      </c>
      <c r="L849" s="22">
        <v>2037024</v>
      </c>
      <c r="M849">
        <f>+VLOOKUP(C849,'Thanh toán '!M$6:N$1223,2,0)</f>
        <v>2037024</v>
      </c>
      <c r="N849" s="38">
        <f t="shared" si="41"/>
        <v>0</v>
      </c>
    </row>
    <row r="850" spans="1:14" hidden="1" x14ac:dyDescent="0.3">
      <c r="A850" s="18">
        <v>2022</v>
      </c>
      <c r="B850" s="19" t="s">
        <v>12934</v>
      </c>
      <c r="C850" s="19">
        <f t="shared" si="40"/>
        <v>56059</v>
      </c>
      <c r="D850" s="19" t="s">
        <v>11736</v>
      </c>
      <c r="E850" s="24" t="s">
        <v>12895</v>
      </c>
      <c r="F850" s="21" t="s">
        <v>11838</v>
      </c>
      <c r="G850" s="23"/>
      <c r="H850" s="19" t="s">
        <v>11839</v>
      </c>
      <c r="I850" s="22">
        <v>1536710</v>
      </c>
      <c r="J850" s="25">
        <f t="shared" si="42"/>
        <v>8.0000130148173698E-2</v>
      </c>
      <c r="K850" s="22">
        <v>122937</v>
      </c>
      <c r="L850" s="22">
        <v>1659647</v>
      </c>
      <c r="M850">
        <f>+VLOOKUP(C850,'Thanh toán '!M$6:N$1223,2,0)</f>
        <v>1659647</v>
      </c>
      <c r="N850" s="38">
        <f t="shared" si="41"/>
        <v>0</v>
      </c>
    </row>
    <row r="851" spans="1:14" hidden="1" x14ac:dyDescent="0.3">
      <c r="A851" s="18">
        <v>2022</v>
      </c>
      <c r="B851" s="19" t="s">
        <v>12935</v>
      </c>
      <c r="C851" s="19">
        <f t="shared" si="40"/>
        <v>56060</v>
      </c>
      <c r="D851" s="19" t="s">
        <v>11736</v>
      </c>
      <c r="E851" s="24" t="s">
        <v>12895</v>
      </c>
      <c r="F851" s="21" t="s">
        <v>11838</v>
      </c>
      <c r="G851" s="23"/>
      <c r="H851" s="19" t="s">
        <v>11839</v>
      </c>
      <c r="I851" s="22">
        <v>2192537</v>
      </c>
      <c r="J851" s="25">
        <f t="shared" si="42"/>
        <v>8.0000018243705812E-2</v>
      </c>
      <c r="K851" s="22">
        <v>175403</v>
      </c>
      <c r="L851" s="22">
        <v>2367940</v>
      </c>
      <c r="M851">
        <f>+VLOOKUP(C851,'Thanh toán '!M$6:N$1223,2,0)</f>
        <v>2367940</v>
      </c>
      <c r="N851" s="38">
        <f t="shared" si="41"/>
        <v>0</v>
      </c>
    </row>
    <row r="852" spans="1:14" hidden="1" x14ac:dyDescent="0.3">
      <c r="A852" s="18">
        <v>2022</v>
      </c>
      <c r="B852" s="19" t="s">
        <v>12936</v>
      </c>
      <c r="C852" s="19">
        <f t="shared" si="40"/>
        <v>56061</v>
      </c>
      <c r="D852" s="19" t="s">
        <v>11736</v>
      </c>
      <c r="E852" s="24" t="s">
        <v>12895</v>
      </c>
      <c r="F852" s="21" t="s">
        <v>11799</v>
      </c>
      <c r="G852" s="23"/>
      <c r="H852" s="19" t="s">
        <v>11725</v>
      </c>
      <c r="I852" s="22">
        <v>455338</v>
      </c>
      <c r="J852" s="25">
        <f t="shared" si="42"/>
        <v>7.9999912153169733E-2</v>
      </c>
      <c r="K852" s="22">
        <v>36427</v>
      </c>
      <c r="L852" s="22">
        <v>491765</v>
      </c>
      <c r="M852">
        <f>+VLOOKUP(C852,'Thanh toán '!M$6:N$1223,2,0)</f>
        <v>491765</v>
      </c>
      <c r="N852" s="38">
        <f t="shared" si="41"/>
        <v>0</v>
      </c>
    </row>
    <row r="853" spans="1:14" hidden="1" x14ac:dyDescent="0.3">
      <c r="A853" s="18">
        <v>2022</v>
      </c>
      <c r="B853" s="19" t="s">
        <v>12937</v>
      </c>
      <c r="C853" s="19">
        <f t="shared" si="40"/>
        <v>56062</v>
      </c>
      <c r="D853" s="19" t="s">
        <v>11736</v>
      </c>
      <c r="E853" s="24" t="s">
        <v>12895</v>
      </c>
      <c r="F853" s="21" t="s">
        <v>11799</v>
      </c>
      <c r="G853" s="23"/>
      <c r="H853" s="19" t="s">
        <v>11725</v>
      </c>
      <c r="I853" s="22">
        <v>455338</v>
      </c>
      <c r="J853" s="25">
        <f t="shared" si="42"/>
        <v>7.9999912153169733E-2</v>
      </c>
      <c r="K853" s="22">
        <v>36427</v>
      </c>
      <c r="L853" s="22">
        <v>491765</v>
      </c>
      <c r="M853">
        <f>+VLOOKUP(C853,'Thanh toán '!M$6:N$1223,2,0)</f>
        <v>491765</v>
      </c>
      <c r="N853" s="38">
        <f t="shared" si="41"/>
        <v>0</v>
      </c>
    </row>
    <row r="854" spans="1:14" hidden="1" x14ac:dyDescent="0.3">
      <c r="A854" s="18">
        <v>2022</v>
      </c>
      <c r="B854" s="19" t="s">
        <v>12938</v>
      </c>
      <c r="C854" s="19">
        <f t="shared" si="40"/>
        <v>56063</v>
      </c>
      <c r="D854" s="19" t="s">
        <v>11736</v>
      </c>
      <c r="E854" s="24" t="s">
        <v>12895</v>
      </c>
      <c r="F854" s="21" t="s">
        <v>11799</v>
      </c>
      <c r="G854" s="23"/>
      <c r="H854" s="19" t="s">
        <v>11725</v>
      </c>
      <c r="I854" s="22">
        <v>455338</v>
      </c>
      <c r="J854" s="25">
        <f t="shared" si="42"/>
        <v>7.9999912153169733E-2</v>
      </c>
      <c r="K854" s="22">
        <v>36427</v>
      </c>
      <c r="L854" s="22">
        <v>491765</v>
      </c>
      <c r="M854">
        <f>+VLOOKUP(C854,'Thanh toán '!M$6:N$1223,2,0)</f>
        <v>491765</v>
      </c>
      <c r="N854" s="38">
        <f t="shared" si="41"/>
        <v>0</v>
      </c>
    </row>
    <row r="855" spans="1:14" hidden="1" x14ac:dyDescent="0.3">
      <c r="A855" s="18">
        <v>2022</v>
      </c>
      <c r="B855" s="19" t="s">
        <v>12939</v>
      </c>
      <c r="C855" s="19">
        <f t="shared" si="40"/>
        <v>56064</v>
      </c>
      <c r="D855" s="19" t="s">
        <v>11736</v>
      </c>
      <c r="E855" s="24" t="s">
        <v>12895</v>
      </c>
      <c r="F855" s="21" t="s">
        <v>11799</v>
      </c>
      <c r="G855" s="23"/>
      <c r="H855" s="19" t="s">
        <v>11725</v>
      </c>
      <c r="I855" s="22">
        <v>455338</v>
      </c>
      <c r="J855" s="25">
        <f t="shared" si="42"/>
        <v>7.9999912153169733E-2</v>
      </c>
      <c r="K855" s="22">
        <v>36427</v>
      </c>
      <c r="L855" s="22">
        <v>491765</v>
      </c>
      <c r="M855">
        <f>+VLOOKUP(C855,'Thanh toán '!M$6:N$1223,2,0)</f>
        <v>491765</v>
      </c>
      <c r="N855" s="38">
        <f t="shared" si="41"/>
        <v>0</v>
      </c>
    </row>
    <row r="856" spans="1:14" hidden="1" x14ac:dyDescent="0.3">
      <c r="A856" s="18">
        <v>2022</v>
      </c>
      <c r="B856" s="19" t="s">
        <v>12940</v>
      </c>
      <c r="C856" s="19">
        <f t="shared" si="40"/>
        <v>56065</v>
      </c>
      <c r="D856" s="19" t="s">
        <v>11736</v>
      </c>
      <c r="E856" s="24" t="s">
        <v>12895</v>
      </c>
      <c r="F856" s="21" t="s">
        <v>11799</v>
      </c>
      <c r="G856" s="23"/>
      <c r="H856" s="19" t="s">
        <v>11725</v>
      </c>
      <c r="I856" s="22">
        <v>367155</v>
      </c>
      <c r="J856" s="25">
        <f t="shared" si="42"/>
        <v>7.9998910541869236E-2</v>
      </c>
      <c r="K856" s="22">
        <v>29372</v>
      </c>
      <c r="L856" s="22">
        <v>396527</v>
      </c>
      <c r="M856">
        <f>+VLOOKUP(C856,'Thanh toán '!M$6:N$1223,2,0)</f>
        <v>396527</v>
      </c>
      <c r="N856" s="38">
        <f t="shared" si="41"/>
        <v>0</v>
      </c>
    </row>
    <row r="857" spans="1:14" hidden="1" x14ac:dyDescent="0.3">
      <c r="A857" s="18">
        <v>2022</v>
      </c>
      <c r="B857" s="19" t="s">
        <v>12941</v>
      </c>
      <c r="C857" s="19">
        <f t="shared" si="40"/>
        <v>56066</v>
      </c>
      <c r="D857" s="19" t="s">
        <v>11736</v>
      </c>
      <c r="E857" s="24" t="s">
        <v>12895</v>
      </c>
      <c r="F857" s="21" t="s">
        <v>12228</v>
      </c>
      <c r="G857" s="23"/>
      <c r="H857" s="19" t="s">
        <v>12229</v>
      </c>
      <c r="I857" s="22">
        <v>4227052</v>
      </c>
      <c r="J857" s="25">
        <f t="shared" si="42"/>
        <v>7.9999962148561213E-2</v>
      </c>
      <c r="K857" s="22">
        <v>338164</v>
      </c>
      <c r="L857" s="22">
        <v>4565216</v>
      </c>
      <c r="M857">
        <f>+VLOOKUP(C857,'Thanh toán '!M$6:N$1223,2,0)</f>
        <v>4565216</v>
      </c>
      <c r="N857" s="38">
        <f t="shared" si="41"/>
        <v>0</v>
      </c>
    </row>
    <row r="858" spans="1:14" hidden="1" x14ac:dyDescent="0.3">
      <c r="A858" s="18">
        <v>2022</v>
      </c>
      <c r="B858" s="19" t="s">
        <v>12942</v>
      </c>
      <c r="C858" s="19">
        <f t="shared" si="40"/>
        <v>56067</v>
      </c>
      <c r="D858" s="19" t="s">
        <v>11736</v>
      </c>
      <c r="E858" s="24" t="s">
        <v>12895</v>
      </c>
      <c r="F858" s="21" t="s">
        <v>11799</v>
      </c>
      <c r="G858" s="23"/>
      <c r="H858" s="19" t="s">
        <v>11725</v>
      </c>
      <c r="I858" s="22">
        <v>455338</v>
      </c>
      <c r="J858" s="25">
        <f t="shared" si="42"/>
        <v>7.9999912153169733E-2</v>
      </c>
      <c r="K858" s="22">
        <v>36427</v>
      </c>
      <c r="L858" s="22">
        <v>491765</v>
      </c>
      <c r="M858">
        <f>+VLOOKUP(C858,'Thanh toán '!M$6:N$1223,2,0)</f>
        <v>491765</v>
      </c>
      <c r="N858" s="38">
        <f t="shared" si="41"/>
        <v>0</v>
      </c>
    </row>
    <row r="859" spans="1:14" hidden="1" x14ac:dyDescent="0.3">
      <c r="A859" s="18">
        <v>2022</v>
      </c>
      <c r="B859" s="19" t="s">
        <v>12943</v>
      </c>
      <c r="C859" s="19">
        <f t="shared" si="40"/>
        <v>56068</v>
      </c>
      <c r="D859" s="19" t="s">
        <v>11736</v>
      </c>
      <c r="E859" s="24" t="s">
        <v>12895</v>
      </c>
      <c r="F859" s="21" t="s">
        <v>12260</v>
      </c>
      <c r="G859" s="23"/>
      <c r="H859" s="19" t="s">
        <v>12261</v>
      </c>
      <c r="I859" s="22">
        <v>441000</v>
      </c>
      <c r="J859" s="25">
        <f t="shared" si="42"/>
        <v>0.08</v>
      </c>
      <c r="K859" s="22">
        <v>35280</v>
      </c>
      <c r="L859" s="22">
        <v>476280</v>
      </c>
      <c r="M859">
        <f>+VLOOKUP(C859,'Thanh toán '!M$6:N$1223,2,0)</f>
        <v>476280</v>
      </c>
      <c r="N859" s="38">
        <f t="shared" si="41"/>
        <v>0</v>
      </c>
    </row>
    <row r="860" spans="1:14" hidden="1" x14ac:dyDescent="0.3">
      <c r="A860" s="18">
        <v>2022</v>
      </c>
      <c r="B860" s="19" t="s">
        <v>12944</v>
      </c>
      <c r="C860" s="19">
        <f t="shared" si="40"/>
        <v>56069</v>
      </c>
      <c r="D860" s="19" t="s">
        <v>11736</v>
      </c>
      <c r="E860" s="24" t="s">
        <v>12895</v>
      </c>
      <c r="F860" s="21" t="s">
        <v>12260</v>
      </c>
      <c r="G860" s="23"/>
      <c r="H860" s="19" t="s">
        <v>12261</v>
      </c>
      <c r="I860" s="22">
        <v>723761</v>
      </c>
      <c r="J860" s="25">
        <f t="shared" si="42"/>
        <v>8.0000165800588871E-2</v>
      </c>
      <c r="K860" s="22">
        <v>57901</v>
      </c>
      <c r="L860" s="22">
        <v>781662</v>
      </c>
      <c r="M860">
        <f>+VLOOKUP(C860,'Thanh toán '!M$6:N$1223,2,0)</f>
        <v>781662</v>
      </c>
      <c r="N860" s="38">
        <f t="shared" si="41"/>
        <v>0</v>
      </c>
    </row>
    <row r="861" spans="1:14" hidden="1" x14ac:dyDescent="0.3">
      <c r="A861" s="18">
        <v>2022</v>
      </c>
      <c r="B861" s="19" t="s">
        <v>12945</v>
      </c>
      <c r="C861" s="19">
        <f t="shared" si="40"/>
        <v>56070</v>
      </c>
      <c r="D861" s="19" t="s">
        <v>11736</v>
      </c>
      <c r="E861" s="24" t="s">
        <v>12895</v>
      </c>
      <c r="F861" s="21" t="s">
        <v>12473</v>
      </c>
      <c r="G861" s="23"/>
      <c r="H861" s="19" t="s">
        <v>12474</v>
      </c>
      <c r="I861" s="22">
        <v>848400</v>
      </c>
      <c r="J861" s="25">
        <f t="shared" si="42"/>
        <v>0.08</v>
      </c>
      <c r="K861" s="22">
        <v>67872</v>
      </c>
      <c r="L861" s="22">
        <v>916272</v>
      </c>
      <c r="M861">
        <f>+VLOOKUP(C861,'Thanh toán '!M$6:N$1223,2,0)</f>
        <v>916272</v>
      </c>
      <c r="N861" s="38">
        <f t="shared" si="41"/>
        <v>0</v>
      </c>
    </row>
    <row r="862" spans="1:14" hidden="1" x14ac:dyDescent="0.3">
      <c r="A862" s="18">
        <v>2022</v>
      </c>
      <c r="B862" s="19" t="s">
        <v>12946</v>
      </c>
      <c r="C862" s="19">
        <f t="shared" si="40"/>
        <v>56071</v>
      </c>
      <c r="D862" s="19" t="s">
        <v>11736</v>
      </c>
      <c r="E862" s="24" t="s">
        <v>12895</v>
      </c>
      <c r="F862" s="21" t="s">
        <v>11970</v>
      </c>
      <c r="G862" s="23"/>
      <c r="H862" s="19" t="s">
        <v>11971</v>
      </c>
      <c r="I862" s="22">
        <v>1070316</v>
      </c>
      <c r="J862" s="25">
        <f t="shared" si="42"/>
        <v>7.9999738395016048E-2</v>
      </c>
      <c r="K862" s="22">
        <v>85625</v>
      </c>
      <c r="L862" s="22">
        <v>1155941</v>
      </c>
      <c r="M862">
        <f>+VLOOKUP(C862,'Thanh toán '!M$6:N$1223,2,0)</f>
        <v>1155941</v>
      </c>
      <c r="N862" s="38">
        <f t="shared" si="41"/>
        <v>0</v>
      </c>
    </row>
    <row r="863" spans="1:14" hidden="1" x14ac:dyDescent="0.3">
      <c r="A863" s="18">
        <v>2022</v>
      </c>
      <c r="B863" s="19" t="s">
        <v>12947</v>
      </c>
      <c r="C863" s="19">
        <f t="shared" si="40"/>
        <v>56072</v>
      </c>
      <c r="D863" s="19" t="s">
        <v>11736</v>
      </c>
      <c r="E863" s="24" t="s">
        <v>12895</v>
      </c>
      <c r="F863" s="21" t="s">
        <v>11970</v>
      </c>
      <c r="G863" s="23"/>
      <c r="H863" s="19" t="s">
        <v>11971</v>
      </c>
      <c r="I863" s="22">
        <v>455338</v>
      </c>
      <c r="J863" s="25">
        <f t="shared" si="42"/>
        <v>7.9999912153169733E-2</v>
      </c>
      <c r="K863" s="22">
        <v>36427</v>
      </c>
      <c r="L863" s="22">
        <v>491765</v>
      </c>
      <c r="M863">
        <f>+VLOOKUP(C863,'Thanh toán '!M$6:N$1223,2,0)</f>
        <v>491765</v>
      </c>
      <c r="N863" s="38">
        <f t="shared" si="41"/>
        <v>0</v>
      </c>
    </row>
    <row r="864" spans="1:14" hidden="1" x14ac:dyDescent="0.3">
      <c r="A864" s="18">
        <v>2022</v>
      </c>
      <c r="B864" s="19" t="s">
        <v>12948</v>
      </c>
      <c r="C864" s="19">
        <f t="shared" si="40"/>
        <v>56073</v>
      </c>
      <c r="D864" s="19" t="s">
        <v>11736</v>
      </c>
      <c r="E864" s="24" t="s">
        <v>12895</v>
      </c>
      <c r="F864" s="21" t="s">
        <v>12499</v>
      </c>
      <c r="G864" s="23"/>
      <c r="H864" s="19" t="s">
        <v>12500</v>
      </c>
      <c r="I864" s="22">
        <v>2392200</v>
      </c>
      <c r="J864" s="25">
        <f t="shared" si="42"/>
        <v>0.08</v>
      </c>
      <c r="K864" s="22">
        <v>191376</v>
      </c>
      <c r="L864" s="22">
        <v>2583576</v>
      </c>
      <c r="M864">
        <f>+VLOOKUP(C864,'Thanh toán '!M$6:N$1223,2,0)</f>
        <v>2583576</v>
      </c>
      <c r="N864" s="38">
        <f t="shared" si="41"/>
        <v>0</v>
      </c>
    </row>
    <row r="865" spans="1:14" hidden="1" x14ac:dyDescent="0.3">
      <c r="A865" s="18">
        <v>2022</v>
      </c>
      <c r="B865" s="19" t="s">
        <v>12949</v>
      </c>
      <c r="C865" s="19">
        <f t="shared" si="40"/>
        <v>56074</v>
      </c>
      <c r="D865" s="19" t="s">
        <v>11736</v>
      </c>
      <c r="E865" s="24" t="s">
        <v>12895</v>
      </c>
      <c r="F865" s="21" t="s">
        <v>12248</v>
      </c>
      <c r="G865" s="23"/>
      <c r="H865" s="19" t="s">
        <v>12249</v>
      </c>
      <c r="I865" s="22">
        <v>2995826</v>
      </c>
      <c r="J865" s="25">
        <f t="shared" si="42"/>
        <v>7.9999973296179416E-2</v>
      </c>
      <c r="K865" s="22">
        <v>239666</v>
      </c>
      <c r="L865" s="22">
        <v>3235492</v>
      </c>
      <c r="M865">
        <f>+VLOOKUP(C865,'Thanh toán '!M$6:N$1223,2,0)</f>
        <v>3235492</v>
      </c>
      <c r="N865" s="38">
        <f t="shared" si="41"/>
        <v>0</v>
      </c>
    </row>
    <row r="866" spans="1:14" hidden="1" x14ac:dyDescent="0.3">
      <c r="A866" s="18">
        <v>2022</v>
      </c>
      <c r="B866" s="19" t="s">
        <v>12950</v>
      </c>
      <c r="C866" s="19">
        <f t="shared" si="40"/>
        <v>56075</v>
      </c>
      <c r="D866" s="19" t="s">
        <v>11736</v>
      </c>
      <c r="E866" s="24" t="s">
        <v>12895</v>
      </c>
      <c r="F866" s="21" t="s">
        <v>12257</v>
      </c>
      <c r="G866" s="23"/>
      <c r="H866" s="19" t="s">
        <v>12258</v>
      </c>
      <c r="I866" s="22">
        <v>3967531</v>
      </c>
      <c r="J866" s="25">
        <f t="shared" si="42"/>
        <v>7.999987901795852E-2</v>
      </c>
      <c r="K866" s="22">
        <v>317402</v>
      </c>
      <c r="L866" s="22">
        <v>4284933</v>
      </c>
      <c r="M866">
        <f>+VLOOKUP(C866,'Thanh toán '!M$6:N$1223,2,0)</f>
        <v>4284933</v>
      </c>
      <c r="N866" s="38">
        <f t="shared" si="41"/>
        <v>0</v>
      </c>
    </row>
    <row r="867" spans="1:14" hidden="1" x14ac:dyDescent="0.3">
      <c r="A867" s="18">
        <v>2022</v>
      </c>
      <c r="B867" s="19" t="s">
        <v>12951</v>
      </c>
      <c r="C867" s="19">
        <f t="shared" si="40"/>
        <v>56076</v>
      </c>
      <c r="D867" s="19" t="s">
        <v>11736</v>
      </c>
      <c r="E867" s="24" t="s">
        <v>12895</v>
      </c>
      <c r="F867" s="21" t="s">
        <v>12161</v>
      </c>
      <c r="G867" s="23"/>
      <c r="H867" s="19" t="s">
        <v>12162</v>
      </c>
      <c r="I867" s="22">
        <v>2355015</v>
      </c>
      <c r="J867" s="25">
        <f t="shared" si="42"/>
        <v>7.9999915074850908E-2</v>
      </c>
      <c r="K867" s="22">
        <v>188401</v>
      </c>
      <c r="L867" s="22">
        <v>2543416</v>
      </c>
      <c r="M867">
        <f>+VLOOKUP(C867,'Thanh toán '!M$6:N$1223,2,0)</f>
        <v>2543416</v>
      </c>
      <c r="N867" s="38">
        <f t="shared" si="41"/>
        <v>0</v>
      </c>
    </row>
    <row r="868" spans="1:14" hidden="1" x14ac:dyDescent="0.3">
      <c r="A868" s="18">
        <v>2022</v>
      </c>
      <c r="B868" s="19" t="s">
        <v>12952</v>
      </c>
      <c r="C868" s="19">
        <f t="shared" si="40"/>
        <v>56077</v>
      </c>
      <c r="D868" s="19" t="s">
        <v>11736</v>
      </c>
      <c r="E868" s="24" t="s">
        <v>12895</v>
      </c>
      <c r="F868" s="21" t="s">
        <v>12251</v>
      </c>
      <c r="G868" s="23"/>
      <c r="H868" s="19" t="s">
        <v>12252</v>
      </c>
      <c r="I868" s="22">
        <v>1441068</v>
      </c>
      <c r="J868" s="25">
        <f t="shared" si="42"/>
        <v>7.9999694670896862E-2</v>
      </c>
      <c r="K868" s="22">
        <v>115285</v>
      </c>
      <c r="L868" s="22">
        <v>1556353</v>
      </c>
      <c r="M868">
        <f>+VLOOKUP(C868,'Thanh toán '!M$6:N$1223,2,0)</f>
        <v>1556353</v>
      </c>
      <c r="N868" s="38">
        <f t="shared" si="41"/>
        <v>0</v>
      </c>
    </row>
    <row r="869" spans="1:14" hidden="1" x14ac:dyDescent="0.3">
      <c r="A869" s="18">
        <v>2022</v>
      </c>
      <c r="B869" s="19" t="s">
        <v>12953</v>
      </c>
      <c r="C869" s="19">
        <f t="shared" si="40"/>
        <v>56078</v>
      </c>
      <c r="D869" s="19" t="s">
        <v>11736</v>
      </c>
      <c r="E869" s="24" t="s">
        <v>12895</v>
      </c>
      <c r="F869" s="21" t="s">
        <v>11970</v>
      </c>
      <c r="G869" s="23"/>
      <c r="H869" s="19" t="s">
        <v>11971</v>
      </c>
      <c r="I869" s="22">
        <v>455338</v>
      </c>
      <c r="J869" s="25">
        <f t="shared" si="42"/>
        <v>7.9999912153169733E-2</v>
      </c>
      <c r="K869" s="22">
        <v>36427</v>
      </c>
      <c r="L869" s="22">
        <v>491765</v>
      </c>
      <c r="M869">
        <f>+VLOOKUP(C869,'Thanh toán '!M$6:N$1223,2,0)</f>
        <v>491765</v>
      </c>
      <c r="N869" s="38">
        <f t="shared" si="41"/>
        <v>0</v>
      </c>
    </row>
    <row r="870" spans="1:14" hidden="1" x14ac:dyDescent="0.3">
      <c r="A870" s="18">
        <v>2022</v>
      </c>
      <c r="B870" s="19" t="s">
        <v>12954</v>
      </c>
      <c r="C870" s="19">
        <f t="shared" si="40"/>
        <v>56079</v>
      </c>
      <c r="D870" s="19" t="s">
        <v>11736</v>
      </c>
      <c r="E870" s="24" t="s">
        <v>12895</v>
      </c>
      <c r="F870" s="21" t="s">
        <v>11970</v>
      </c>
      <c r="G870" s="23"/>
      <c r="H870" s="19" t="s">
        <v>11971</v>
      </c>
      <c r="I870" s="22">
        <v>571978</v>
      </c>
      <c r="J870" s="25">
        <f t="shared" si="42"/>
        <v>7.9999580403442086E-2</v>
      </c>
      <c r="K870" s="22">
        <v>45758</v>
      </c>
      <c r="L870" s="22">
        <v>617736</v>
      </c>
      <c r="M870">
        <f>+VLOOKUP(C870,'Thanh toán '!M$6:N$1223,2,0)</f>
        <v>617736</v>
      </c>
      <c r="N870" s="38">
        <f t="shared" si="41"/>
        <v>0</v>
      </c>
    </row>
    <row r="871" spans="1:14" hidden="1" x14ac:dyDescent="0.3">
      <c r="A871" s="18">
        <v>2022</v>
      </c>
      <c r="B871" s="19" t="s">
        <v>12955</v>
      </c>
      <c r="C871" s="19">
        <f t="shared" si="40"/>
        <v>56080</v>
      </c>
      <c r="D871" s="19" t="s">
        <v>11736</v>
      </c>
      <c r="E871" s="24" t="s">
        <v>12895</v>
      </c>
      <c r="F871" s="21" t="s">
        <v>11970</v>
      </c>
      <c r="G871" s="23"/>
      <c r="H871" s="19" t="s">
        <v>11971</v>
      </c>
      <c r="I871" s="22">
        <v>1189471</v>
      </c>
      <c r="J871" s="25">
        <f t="shared" si="42"/>
        <v>8.0000269027155763E-2</v>
      </c>
      <c r="K871" s="22">
        <v>95158</v>
      </c>
      <c r="L871" s="22">
        <v>1284629</v>
      </c>
      <c r="M871">
        <f>+VLOOKUP(C871,'Thanh toán '!M$6:N$1223,2,0)</f>
        <v>1284629</v>
      </c>
      <c r="N871" s="38">
        <f t="shared" si="41"/>
        <v>0</v>
      </c>
    </row>
    <row r="872" spans="1:14" hidden="1" x14ac:dyDescent="0.3">
      <c r="A872" s="18">
        <v>2022</v>
      </c>
      <c r="B872" s="19" t="s">
        <v>12956</v>
      </c>
      <c r="C872" s="19">
        <f t="shared" si="40"/>
        <v>56081</v>
      </c>
      <c r="D872" s="19" t="s">
        <v>11736</v>
      </c>
      <c r="E872" s="24" t="s">
        <v>12895</v>
      </c>
      <c r="F872" s="21" t="s">
        <v>11970</v>
      </c>
      <c r="G872" s="23"/>
      <c r="H872" s="19" t="s">
        <v>11971</v>
      </c>
      <c r="I872" s="22">
        <v>634181</v>
      </c>
      <c r="J872" s="25">
        <f t="shared" si="42"/>
        <v>7.999924311828957E-2</v>
      </c>
      <c r="K872" s="22">
        <v>50734</v>
      </c>
      <c r="L872" s="22">
        <v>684915</v>
      </c>
      <c r="M872">
        <f>+VLOOKUP(C872,'Thanh toán '!M$6:N$1223,2,0)</f>
        <v>684915</v>
      </c>
      <c r="N872" s="38">
        <f t="shared" si="41"/>
        <v>0</v>
      </c>
    </row>
    <row r="873" spans="1:14" hidden="1" x14ac:dyDescent="0.3">
      <c r="A873" s="18">
        <v>2022</v>
      </c>
      <c r="B873" s="19" t="s">
        <v>12957</v>
      </c>
      <c r="C873" s="19">
        <f t="shared" si="40"/>
        <v>56082</v>
      </c>
      <c r="D873" s="19" t="s">
        <v>11736</v>
      </c>
      <c r="E873" s="24" t="s">
        <v>12895</v>
      </c>
      <c r="F873" s="21" t="s">
        <v>11970</v>
      </c>
      <c r="G873" s="23"/>
      <c r="H873" s="19" t="s">
        <v>11971</v>
      </c>
      <c r="I873" s="22">
        <v>546405</v>
      </c>
      <c r="J873" s="25">
        <f t="shared" si="42"/>
        <v>7.9999267942277255E-2</v>
      </c>
      <c r="K873" s="22">
        <v>43712</v>
      </c>
      <c r="L873" s="22">
        <v>590117</v>
      </c>
      <c r="M873">
        <f>+VLOOKUP(C873,'Thanh toán '!M$6:N$1223,2,0)</f>
        <v>590117</v>
      </c>
      <c r="N873" s="38">
        <f t="shared" si="41"/>
        <v>0</v>
      </c>
    </row>
    <row r="874" spans="1:14" hidden="1" x14ac:dyDescent="0.3">
      <c r="A874" s="18">
        <v>2022</v>
      </c>
      <c r="B874" s="19" t="s">
        <v>12958</v>
      </c>
      <c r="C874" s="19">
        <f t="shared" si="40"/>
        <v>56083</v>
      </c>
      <c r="D874" s="19" t="s">
        <v>11736</v>
      </c>
      <c r="E874" s="24" t="s">
        <v>12895</v>
      </c>
      <c r="F874" s="21" t="s">
        <v>11970</v>
      </c>
      <c r="G874" s="23"/>
      <c r="H874" s="19" t="s">
        <v>11971</v>
      </c>
      <c r="I874" s="22">
        <v>665793</v>
      </c>
      <c r="J874" s="25">
        <f t="shared" si="42"/>
        <v>7.9999339133935018E-2</v>
      </c>
      <c r="K874" s="22">
        <v>53263</v>
      </c>
      <c r="L874" s="22">
        <v>719056</v>
      </c>
      <c r="M874">
        <f>+VLOOKUP(C874,'Thanh toán '!M$6:N$1223,2,0)</f>
        <v>719056</v>
      </c>
      <c r="N874" s="38">
        <f t="shared" si="41"/>
        <v>0</v>
      </c>
    </row>
    <row r="875" spans="1:14" hidden="1" x14ac:dyDescent="0.3">
      <c r="A875" s="18">
        <v>2022</v>
      </c>
      <c r="B875" s="19" t="s">
        <v>12959</v>
      </c>
      <c r="C875" s="19">
        <f t="shared" si="40"/>
        <v>56084</v>
      </c>
      <c r="D875" s="19" t="s">
        <v>11736</v>
      </c>
      <c r="E875" s="24" t="s">
        <v>12895</v>
      </c>
      <c r="F875" s="21" t="s">
        <v>12499</v>
      </c>
      <c r="G875" s="23"/>
      <c r="H875" s="19" t="s">
        <v>12500</v>
      </c>
      <c r="I875" s="22">
        <v>441000</v>
      </c>
      <c r="J875" s="25">
        <f t="shared" si="42"/>
        <v>0.08</v>
      </c>
      <c r="K875" s="22">
        <v>35280</v>
      </c>
      <c r="L875" s="22">
        <v>476280</v>
      </c>
      <c r="M875">
        <f>+VLOOKUP(C875,'Thanh toán '!M$6:N$1223,2,0)</f>
        <v>476280</v>
      </c>
      <c r="N875" s="38">
        <f t="shared" si="41"/>
        <v>0</v>
      </c>
    </row>
    <row r="876" spans="1:14" hidden="1" x14ac:dyDescent="0.3">
      <c r="A876" s="18">
        <v>2022</v>
      </c>
      <c r="B876" s="19" t="s">
        <v>12960</v>
      </c>
      <c r="C876" s="19">
        <f t="shared" si="40"/>
        <v>56085</v>
      </c>
      <c r="D876" s="19" t="s">
        <v>11736</v>
      </c>
      <c r="E876" s="24" t="s">
        <v>12895</v>
      </c>
      <c r="F876" s="21" t="s">
        <v>12248</v>
      </c>
      <c r="G876" s="23"/>
      <c r="H876" s="19" t="s">
        <v>12249</v>
      </c>
      <c r="I876" s="22">
        <v>1730400</v>
      </c>
      <c r="J876" s="25">
        <f t="shared" si="42"/>
        <v>0.08</v>
      </c>
      <c r="K876" s="22">
        <v>138432</v>
      </c>
      <c r="L876" s="22">
        <v>1868832</v>
      </c>
      <c r="M876">
        <f>+VLOOKUP(C876,'Thanh toán '!M$6:N$1223,2,0)</f>
        <v>1868832</v>
      </c>
      <c r="N876" s="38">
        <f t="shared" si="41"/>
        <v>0</v>
      </c>
    </row>
    <row r="877" spans="1:14" hidden="1" x14ac:dyDescent="0.3">
      <c r="A877" s="18">
        <v>2022</v>
      </c>
      <c r="B877" s="19" t="s">
        <v>12961</v>
      </c>
      <c r="C877" s="19">
        <f t="shared" si="40"/>
        <v>56110</v>
      </c>
      <c r="D877" s="19" t="s">
        <v>11736</v>
      </c>
      <c r="E877" s="24" t="s">
        <v>12895</v>
      </c>
      <c r="F877" s="21" t="s">
        <v>11860</v>
      </c>
      <c r="G877" s="23"/>
      <c r="H877" s="19" t="s">
        <v>11719</v>
      </c>
      <c r="I877" s="22">
        <v>871501</v>
      </c>
      <c r="J877" s="25">
        <f t="shared" si="42"/>
        <v>7.9999908204350878E-2</v>
      </c>
      <c r="K877" s="22">
        <v>69720</v>
      </c>
      <c r="L877" s="22">
        <v>941221</v>
      </c>
      <c r="M877">
        <f>+VLOOKUP(C877,'Thanh toán '!M$6:N$1223,2,0)</f>
        <v>941221</v>
      </c>
      <c r="N877" s="38">
        <f t="shared" si="41"/>
        <v>0</v>
      </c>
    </row>
    <row r="878" spans="1:14" hidden="1" x14ac:dyDescent="0.3">
      <c r="A878" s="18">
        <v>2022</v>
      </c>
      <c r="B878" s="19" t="s">
        <v>12962</v>
      </c>
      <c r="C878" s="19">
        <f t="shared" si="40"/>
        <v>56111</v>
      </c>
      <c r="D878" s="19" t="s">
        <v>11736</v>
      </c>
      <c r="E878" s="24" t="s">
        <v>12895</v>
      </c>
      <c r="F878" s="21" t="s">
        <v>11860</v>
      </c>
      <c r="G878" s="23"/>
      <c r="H878" s="19" t="s">
        <v>11719</v>
      </c>
      <c r="I878" s="22">
        <v>862937</v>
      </c>
      <c r="J878" s="25">
        <f t="shared" si="42"/>
        <v>8.0000046353325915E-2</v>
      </c>
      <c r="K878" s="22">
        <v>69035</v>
      </c>
      <c r="L878" s="22">
        <v>931972</v>
      </c>
      <c r="M878">
        <f>+VLOOKUP(C878,'Thanh toán '!M$6:N$1223,2,0)</f>
        <v>931972</v>
      </c>
      <c r="N878" s="38">
        <f t="shared" si="41"/>
        <v>0</v>
      </c>
    </row>
    <row r="879" spans="1:14" hidden="1" x14ac:dyDescent="0.3">
      <c r="A879" s="18">
        <v>2022</v>
      </c>
      <c r="B879" s="19" t="s">
        <v>12963</v>
      </c>
      <c r="C879" s="19">
        <f t="shared" si="40"/>
        <v>56113</v>
      </c>
      <c r="D879" s="19" t="s">
        <v>11736</v>
      </c>
      <c r="E879" s="24" t="s">
        <v>12964</v>
      </c>
      <c r="F879" s="21" t="s">
        <v>11860</v>
      </c>
      <c r="G879" s="23"/>
      <c r="H879" s="19" t="s">
        <v>11719</v>
      </c>
      <c r="I879" s="22">
        <v>1541516</v>
      </c>
      <c r="J879" s="25">
        <f t="shared" si="42"/>
        <v>7.9999818360626807E-2</v>
      </c>
      <c r="K879" s="22">
        <v>123321</v>
      </c>
      <c r="L879" s="22">
        <v>1664837</v>
      </c>
      <c r="M879">
        <f>+VLOOKUP(C879,'Thanh toán '!M$6:N$1223,2,0)</f>
        <v>1664837</v>
      </c>
      <c r="N879" s="38">
        <f t="shared" si="41"/>
        <v>0</v>
      </c>
    </row>
    <row r="880" spans="1:14" hidden="1" x14ac:dyDescent="0.3">
      <c r="A880" s="18">
        <v>2022</v>
      </c>
      <c r="B880" s="19" t="s">
        <v>12965</v>
      </c>
      <c r="C880" s="19">
        <f t="shared" si="40"/>
        <v>56114</v>
      </c>
      <c r="D880" s="19" t="s">
        <v>11736</v>
      </c>
      <c r="E880" s="24" t="s">
        <v>12964</v>
      </c>
      <c r="F880" s="21" t="s">
        <v>11860</v>
      </c>
      <c r="G880" s="23"/>
      <c r="H880" s="19" t="s">
        <v>11719</v>
      </c>
      <c r="I880" s="22">
        <v>865200</v>
      </c>
      <c r="J880" s="25">
        <f t="shared" si="42"/>
        <v>0.08</v>
      </c>
      <c r="K880" s="22">
        <v>69216</v>
      </c>
      <c r="L880" s="22">
        <v>934416</v>
      </c>
      <c r="M880">
        <f>+VLOOKUP(C880,'Thanh toán '!M$6:N$1223,2,0)</f>
        <v>934416</v>
      </c>
      <c r="N880" s="38">
        <f t="shared" si="41"/>
        <v>0</v>
      </c>
    </row>
    <row r="881" spans="1:14" hidden="1" x14ac:dyDescent="0.3">
      <c r="A881" s="18">
        <v>2022</v>
      </c>
      <c r="B881" s="19" t="s">
        <v>12966</v>
      </c>
      <c r="C881" s="19">
        <f t="shared" si="40"/>
        <v>56115</v>
      </c>
      <c r="D881" s="19" t="s">
        <v>11736</v>
      </c>
      <c r="E881" s="24" t="s">
        <v>12964</v>
      </c>
      <c r="F881" s="21" t="s">
        <v>12363</v>
      </c>
      <c r="G881" s="23"/>
      <c r="H881" s="19" t="s">
        <v>12364</v>
      </c>
      <c r="I881" s="22">
        <v>1512036</v>
      </c>
      <c r="J881" s="25">
        <f t="shared" si="42"/>
        <v>8.0000079363189772E-2</v>
      </c>
      <c r="K881" s="22">
        <v>120963</v>
      </c>
      <c r="L881" s="22">
        <v>1632999</v>
      </c>
      <c r="M881">
        <f>+VLOOKUP(C881,'Thanh toán '!M$6:N$1223,2,0)</f>
        <v>1632999</v>
      </c>
      <c r="N881" s="38">
        <f t="shared" si="41"/>
        <v>0</v>
      </c>
    </row>
    <row r="882" spans="1:14" hidden="1" x14ac:dyDescent="0.3">
      <c r="A882" s="18">
        <v>2022</v>
      </c>
      <c r="B882" s="19" t="s">
        <v>12967</v>
      </c>
      <c r="C882" s="19">
        <f t="shared" si="40"/>
        <v>56118</v>
      </c>
      <c r="D882" s="19" t="s">
        <v>11736</v>
      </c>
      <c r="E882" s="24" t="s">
        <v>12964</v>
      </c>
      <c r="F882" s="21" t="s">
        <v>11799</v>
      </c>
      <c r="G882" s="23"/>
      <c r="H882" s="19" t="s">
        <v>11725</v>
      </c>
      <c r="I882" s="22">
        <v>455338</v>
      </c>
      <c r="J882" s="25">
        <f t="shared" si="42"/>
        <v>7.9999912153169733E-2</v>
      </c>
      <c r="K882" s="22">
        <v>36427</v>
      </c>
      <c r="L882" s="22">
        <v>491765</v>
      </c>
      <c r="M882">
        <f>+VLOOKUP(C882,'Thanh toán '!M$6:N$1223,2,0)</f>
        <v>491765</v>
      </c>
      <c r="N882" s="38">
        <f t="shared" si="41"/>
        <v>0</v>
      </c>
    </row>
    <row r="883" spans="1:14" hidden="1" x14ac:dyDescent="0.3">
      <c r="A883" s="18">
        <v>2022</v>
      </c>
      <c r="B883" s="19" t="s">
        <v>12968</v>
      </c>
      <c r="C883" s="19">
        <f t="shared" si="40"/>
        <v>56119</v>
      </c>
      <c r="D883" s="19" t="s">
        <v>11736</v>
      </c>
      <c r="E883" s="24" t="s">
        <v>12964</v>
      </c>
      <c r="F883" s="21" t="s">
        <v>11799</v>
      </c>
      <c r="G883" s="23"/>
      <c r="H883" s="19" t="s">
        <v>11725</v>
      </c>
      <c r="I883" s="22">
        <v>455338</v>
      </c>
      <c r="J883" s="25">
        <f t="shared" si="42"/>
        <v>7.9999912153169733E-2</v>
      </c>
      <c r="K883" s="22">
        <v>36427</v>
      </c>
      <c r="L883" s="22">
        <v>491765</v>
      </c>
      <c r="M883">
        <f>+VLOOKUP(C883,'Thanh toán '!M$6:N$1223,2,0)</f>
        <v>491765</v>
      </c>
      <c r="N883" s="38">
        <f t="shared" si="41"/>
        <v>0</v>
      </c>
    </row>
    <row r="884" spans="1:14" hidden="1" x14ac:dyDescent="0.3">
      <c r="A884" s="18">
        <v>2022</v>
      </c>
      <c r="B884" s="19" t="s">
        <v>12969</v>
      </c>
      <c r="C884" s="19">
        <f t="shared" si="40"/>
        <v>56120</v>
      </c>
      <c r="D884" s="19" t="s">
        <v>11736</v>
      </c>
      <c r="E884" s="24" t="s">
        <v>12964</v>
      </c>
      <c r="F884" s="21" t="s">
        <v>11799</v>
      </c>
      <c r="G884" s="23"/>
      <c r="H884" s="19" t="s">
        <v>11725</v>
      </c>
      <c r="I884" s="22">
        <v>455338</v>
      </c>
      <c r="J884" s="25">
        <f t="shared" si="42"/>
        <v>7.9999912153169733E-2</v>
      </c>
      <c r="K884" s="22">
        <v>36427</v>
      </c>
      <c r="L884" s="22">
        <v>491765</v>
      </c>
      <c r="M884">
        <f>+VLOOKUP(C884,'Thanh toán '!M$6:N$1223,2,0)</f>
        <v>491765</v>
      </c>
      <c r="N884" s="38">
        <f t="shared" si="41"/>
        <v>0</v>
      </c>
    </row>
    <row r="885" spans="1:14" hidden="1" x14ac:dyDescent="0.3">
      <c r="A885" s="18">
        <v>2022</v>
      </c>
      <c r="B885" s="19" t="s">
        <v>12970</v>
      </c>
      <c r="C885" s="19">
        <f t="shared" si="40"/>
        <v>56121</v>
      </c>
      <c r="D885" s="19" t="s">
        <v>11736</v>
      </c>
      <c r="E885" s="24" t="s">
        <v>12964</v>
      </c>
      <c r="F885" s="21" t="s">
        <v>11799</v>
      </c>
      <c r="G885" s="23"/>
      <c r="H885" s="19" t="s">
        <v>11725</v>
      </c>
      <c r="I885" s="22">
        <v>455338</v>
      </c>
      <c r="J885" s="25">
        <f t="shared" si="42"/>
        <v>7.9999912153169733E-2</v>
      </c>
      <c r="K885" s="22">
        <v>36427</v>
      </c>
      <c r="L885" s="22">
        <v>491765</v>
      </c>
      <c r="M885">
        <f>+VLOOKUP(C885,'Thanh toán '!M$6:N$1223,2,0)</f>
        <v>491765</v>
      </c>
      <c r="N885" s="38">
        <f t="shared" si="41"/>
        <v>0</v>
      </c>
    </row>
    <row r="886" spans="1:14" hidden="1" x14ac:dyDescent="0.3">
      <c r="A886" s="18">
        <v>2022</v>
      </c>
      <c r="B886" s="19" t="s">
        <v>12971</v>
      </c>
      <c r="C886" s="19">
        <f t="shared" si="40"/>
        <v>56125</v>
      </c>
      <c r="D886" s="19" t="s">
        <v>11736</v>
      </c>
      <c r="E886" s="24" t="s">
        <v>12964</v>
      </c>
      <c r="F886" s="21" t="s">
        <v>11799</v>
      </c>
      <c r="G886" s="23"/>
      <c r="H886" s="19" t="s">
        <v>11725</v>
      </c>
      <c r="I886" s="22">
        <v>455338</v>
      </c>
      <c r="J886" s="25">
        <f t="shared" si="42"/>
        <v>7.9999912153169733E-2</v>
      </c>
      <c r="K886" s="22">
        <v>36427</v>
      </c>
      <c r="L886" s="22">
        <v>491765</v>
      </c>
      <c r="M886">
        <f>+VLOOKUP(C886,'Thanh toán '!M$6:N$1223,2,0)</f>
        <v>491765</v>
      </c>
      <c r="N886" s="38">
        <f t="shared" si="41"/>
        <v>0</v>
      </c>
    </row>
    <row r="887" spans="1:14" hidden="1" x14ac:dyDescent="0.3">
      <c r="A887" s="18">
        <v>2022</v>
      </c>
      <c r="B887" s="19" t="s">
        <v>12972</v>
      </c>
      <c r="C887" s="19">
        <f t="shared" si="40"/>
        <v>56126</v>
      </c>
      <c r="D887" s="19" t="s">
        <v>11736</v>
      </c>
      <c r="E887" s="24" t="s">
        <v>12964</v>
      </c>
      <c r="F887" s="21" t="s">
        <v>11799</v>
      </c>
      <c r="G887" s="23"/>
      <c r="H887" s="19" t="s">
        <v>11725</v>
      </c>
      <c r="I887" s="22">
        <v>455338</v>
      </c>
      <c r="J887" s="25">
        <f t="shared" si="42"/>
        <v>7.9999912153169733E-2</v>
      </c>
      <c r="K887" s="22">
        <v>36427</v>
      </c>
      <c r="L887" s="22">
        <v>491765</v>
      </c>
      <c r="M887">
        <f>+VLOOKUP(C887,'Thanh toán '!M$6:N$1223,2,0)</f>
        <v>491765</v>
      </c>
      <c r="N887" s="38">
        <f t="shared" si="41"/>
        <v>0</v>
      </c>
    </row>
    <row r="888" spans="1:14" hidden="1" x14ac:dyDescent="0.3">
      <c r="A888" s="18">
        <v>2022</v>
      </c>
      <c r="B888" s="19" t="s">
        <v>12973</v>
      </c>
      <c r="C888" s="19">
        <f t="shared" si="40"/>
        <v>56127</v>
      </c>
      <c r="D888" s="19" t="s">
        <v>11736</v>
      </c>
      <c r="E888" s="24" t="s">
        <v>12964</v>
      </c>
      <c r="F888" s="21" t="s">
        <v>11799</v>
      </c>
      <c r="G888" s="23"/>
      <c r="H888" s="19" t="s">
        <v>11725</v>
      </c>
      <c r="I888" s="22">
        <v>455338</v>
      </c>
      <c r="J888" s="25">
        <f t="shared" si="42"/>
        <v>7.9999912153169733E-2</v>
      </c>
      <c r="K888" s="22">
        <v>36427</v>
      </c>
      <c r="L888" s="22">
        <v>491765</v>
      </c>
      <c r="M888">
        <f>+VLOOKUP(C888,'Thanh toán '!M$6:N$1223,2,0)</f>
        <v>491765</v>
      </c>
      <c r="N888" s="38">
        <f t="shared" si="41"/>
        <v>0</v>
      </c>
    </row>
    <row r="889" spans="1:14" hidden="1" x14ac:dyDescent="0.3">
      <c r="A889" s="18">
        <v>2022</v>
      </c>
      <c r="B889" s="19" t="s">
        <v>12974</v>
      </c>
      <c r="C889" s="19">
        <f t="shared" si="40"/>
        <v>56131</v>
      </c>
      <c r="D889" s="19" t="s">
        <v>11736</v>
      </c>
      <c r="E889" s="24" t="s">
        <v>12964</v>
      </c>
      <c r="F889" s="21" t="s">
        <v>11799</v>
      </c>
      <c r="G889" s="23"/>
      <c r="H889" s="19" t="s">
        <v>11725</v>
      </c>
      <c r="I889" s="22">
        <v>2274352</v>
      </c>
      <c r="J889" s="25">
        <f t="shared" si="42"/>
        <v>7.9999929650291596E-2</v>
      </c>
      <c r="K889" s="22">
        <v>181948</v>
      </c>
      <c r="L889" s="22">
        <v>2456300</v>
      </c>
      <c r="M889">
        <f>+VLOOKUP(C889,'Thanh toán '!M$6:N$1223,2,0)</f>
        <v>2456300</v>
      </c>
      <c r="N889" s="38">
        <f t="shared" si="41"/>
        <v>0</v>
      </c>
    </row>
    <row r="890" spans="1:14" hidden="1" x14ac:dyDescent="0.3">
      <c r="A890" s="18">
        <v>2022</v>
      </c>
      <c r="B890" s="19" t="s">
        <v>12975</v>
      </c>
      <c r="C890" s="19">
        <f t="shared" si="40"/>
        <v>56132</v>
      </c>
      <c r="D890" s="19" t="s">
        <v>11736</v>
      </c>
      <c r="E890" s="24" t="s">
        <v>12964</v>
      </c>
      <c r="F890" s="21" t="s">
        <v>11799</v>
      </c>
      <c r="G890" s="23"/>
      <c r="H890" s="19" t="s">
        <v>11725</v>
      </c>
      <c r="I890" s="22">
        <v>910676</v>
      </c>
      <c r="J890" s="25">
        <f t="shared" si="42"/>
        <v>7.9999912153169733E-2</v>
      </c>
      <c r="K890" s="22">
        <v>72854</v>
      </c>
      <c r="L890" s="22">
        <v>983530</v>
      </c>
      <c r="M890">
        <f>+VLOOKUP(C890,'Thanh toán '!M$6:N$1223,2,0)</f>
        <v>983530</v>
      </c>
      <c r="N890" s="38">
        <f t="shared" si="41"/>
        <v>0</v>
      </c>
    </row>
    <row r="891" spans="1:14" hidden="1" x14ac:dyDescent="0.3">
      <c r="A891" s="18">
        <v>2022</v>
      </c>
      <c r="B891" s="19" t="s">
        <v>12976</v>
      </c>
      <c r="C891" s="19">
        <f t="shared" si="40"/>
        <v>56133</v>
      </c>
      <c r="D891" s="19" t="s">
        <v>11736</v>
      </c>
      <c r="E891" s="24" t="s">
        <v>12964</v>
      </c>
      <c r="F891" s="21" t="s">
        <v>12357</v>
      </c>
      <c r="G891" s="23"/>
      <c r="H891" s="19" t="s">
        <v>12358</v>
      </c>
      <c r="I891" s="22">
        <v>1240340</v>
      </c>
      <c r="J891" s="25">
        <f t="shared" si="42"/>
        <v>7.9999838753890065E-2</v>
      </c>
      <c r="K891" s="22">
        <v>99227</v>
      </c>
      <c r="L891" s="22">
        <v>1339567</v>
      </c>
      <c r="M891">
        <f>+VLOOKUP(C891,'Thanh toán '!M$6:N$1223,2,0)</f>
        <v>1339567</v>
      </c>
      <c r="N891" s="38">
        <f t="shared" si="41"/>
        <v>0</v>
      </c>
    </row>
    <row r="892" spans="1:14" hidden="1" x14ac:dyDescent="0.3">
      <c r="A892" s="18">
        <v>2022</v>
      </c>
      <c r="B892" s="19" t="s">
        <v>12977</v>
      </c>
      <c r="C892" s="19">
        <f t="shared" si="40"/>
        <v>56134</v>
      </c>
      <c r="D892" s="19" t="s">
        <v>11736</v>
      </c>
      <c r="E892" s="24" t="s">
        <v>12964</v>
      </c>
      <c r="F892" s="21" t="s">
        <v>12287</v>
      </c>
      <c r="G892" s="23"/>
      <c r="H892" s="19" t="s">
        <v>12288</v>
      </c>
      <c r="I892" s="22">
        <v>2024122</v>
      </c>
      <c r="J892" s="25">
        <f t="shared" si="42"/>
        <v>8.00001185699281E-2</v>
      </c>
      <c r="K892" s="22">
        <v>161930</v>
      </c>
      <c r="L892" s="22">
        <v>2186052</v>
      </c>
      <c r="M892">
        <f>+VLOOKUP(C892,'Thanh toán '!M$6:N$1223,2,0)</f>
        <v>2186052</v>
      </c>
      <c r="N892" s="38">
        <f t="shared" si="41"/>
        <v>0</v>
      </c>
    </row>
    <row r="893" spans="1:14" hidden="1" x14ac:dyDescent="0.3">
      <c r="A893" s="18">
        <v>2022</v>
      </c>
      <c r="B893" s="19" t="s">
        <v>12978</v>
      </c>
      <c r="C893" s="19">
        <f t="shared" si="40"/>
        <v>56136</v>
      </c>
      <c r="D893" s="19" t="s">
        <v>11736</v>
      </c>
      <c r="E893" s="24" t="s">
        <v>12964</v>
      </c>
      <c r="F893" s="21" t="s">
        <v>11799</v>
      </c>
      <c r="G893" s="23"/>
      <c r="H893" s="19" t="s">
        <v>11725</v>
      </c>
      <c r="I893" s="22">
        <v>591543</v>
      </c>
      <c r="J893" s="25">
        <f t="shared" si="42"/>
        <v>7.9999256182559847E-2</v>
      </c>
      <c r="K893" s="22">
        <v>47323</v>
      </c>
      <c r="L893" s="22">
        <v>638866</v>
      </c>
      <c r="M893">
        <f>+VLOOKUP(C893,'Thanh toán '!M$6:N$1223,2,0)</f>
        <v>638866</v>
      </c>
      <c r="N893" s="38">
        <f t="shared" si="41"/>
        <v>0</v>
      </c>
    </row>
    <row r="894" spans="1:14" hidden="1" x14ac:dyDescent="0.3">
      <c r="A894" s="18">
        <v>2022</v>
      </c>
      <c r="B894" s="19" t="s">
        <v>12979</v>
      </c>
      <c r="C894" s="19">
        <f t="shared" si="40"/>
        <v>56138</v>
      </c>
      <c r="D894" s="19" t="s">
        <v>11736</v>
      </c>
      <c r="E894" s="24" t="s">
        <v>12964</v>
      </c>
      <c r="F894" s="21" t="s">
        <v>11799</v>
      </c>
      <c r="G894" s="23"/>
      <c r="H894" s="19" t="s">
        <v>11725</v>
      </c>
      <c r="I894" s="22">
        <v>455338</v>
      </c>
      <c r="J894" s="25">
        <f t="shared" si="42"/>
        <v>7.9999912153169733E-2</v>
      </c>
      <c r="K894" s="22">
        <v>36427</v>
      </c>
      <c r="L894" s="22">
        <v>491765</v>
      </c>
      <c r="M894">
        <f>+VLOOKUP(C894,'Thanh toán '!M$6:N$1223,2,0)</f>
        <v>491765</v>
      </c>
      <c r="N894" s="38">
        <f t="shared" si="41"/>
        <v>0</v>
      </c>
    </row>
    <row r="895" spans="1:14" hidden="1" x14ac:dyDescent="0.3">
      <c r="A895" s="18">
        <v>2022</v>
      </c>
      <c r="B895" s="19" t="s">
        <v>12980</v>
      </c>
      <c r="C895" s="19">
        <f t="shared" si="40"/>
        <v>56139</v>
      </c>
      <c r="D895" s="19" t="s">
        <v>11736</v>
      </c>
      <c r="E895" s="24" t="s">
        <v>12964</v>
      </c>
      <c r="F895" s="21" t="s">
        <v>11799</v>
      </c>
      <c r="G895" s="23"/>
      <c r="H895" s="19" t="s">
        <v>11725</v>
      </c>
      <c r="I895" s="22">
        <v>455338</v>
      </c>
      <c r="J895" s="25">
        <f t="shared" si="42"/>
        <v>7.9999912153169733E-2</v>
      </c>
      <c r="K895" s="22">
        <v>36427</v>
      </c>
      <c r="L895" s="22">
        <v>491765</v>
      </c>
      <c r="M895">
        <f>+VLOOKUP(C895,'Thanh toán '!M$6:N$1223,2,0)</f>
        <v>491765</v>
      </c>
      <c r="N895" s="38">
        <f t="shared" si="41"/>
        <v>0</v>
      </c>
    </row>
    <row r="896" spans="1:14" hidden="1" x14ac:dyDescent="0.3">
      <c r="A896" s="18">
        <v>2022</v>
      </c>
      <c r="B896" s="19" t="s">
        <v>12981</v>
      </c>
      <c r="C896" s="19">
        <f t="shared" si="40"/>
        <v>56140</v>
      </c>
      <c r="D896" s="19" t="s">
        <v>11736</v>
      </c>
      <c r="E896" s="24" t="s">
        <v>12964</v>
      </c>
      <c r="F896" s="21" t="s">
        <v>11799</v>
      </c>
      <c r="G896" s="23"/>
      <c r="H896" s="19" t="s">
        <v>11725</v>
      </c>
      <c r="I896" s="22">
        <v>455338</v>
      </c>
      <c r="J896" s="25">
        <f t="shared" si="42"/>
        <v>7.9999912153169733E-2</v>
      </c>
      <c r="K896" s="22">
        <v>36427</v>
      </c>
      <c r="L896" s="22">
        <v>491765</v>
      </c>
      <c r="M896">
        <f>+VLOOKUP(C896,'Thanh toán '!M$6:N$1223,2,0)</f>
        <v>491765</v>
      </c>
      <c r="N896" s="38">
        <f t="shared" si="41"/>
        <v>0</v>
      </c>
    </row>
    <row r="897" spans="1:14" hidden="1" x14ac:dyDescent="0.3">
      <c r="A897" s="18">
        <v>2022</v>
      </c>
      <c r="B897" s="19" t="s">
        <v>12982</v>
      </c>
      <c r="C897" s="19">
        <f t="shared" si="40"/>
        <v>56141</v>
      </c>
      <c r="D897" s="19" t="s">
        <v>11736</v>
      </c>
      <c r="E897" s="24" t="s">
        <v>12964</v>
      </c>
      <c r="F897" s="21" t="s">
        <v>11799</v>
      </c>
      <c r="G897" s="23"/>
      <c r="H897" s="19" t="s">
        <v>11725</v>
      </c>
      <c r="I897" s="22">
        <v>571978</v>
      </c>
      <c r="J897" s="25">
        <f t="shared" si="42"/>
        <v>7.9999580403442086E-2</v>
      </c>
      <c r="K897" s="22">
        <v>45758</v>
      </c>
      <c r="L897" s="22">
        <v>617736</v>
      </c>
      <c r="M897">
        <f>+VLOOKUP(C897,'Thanh toán '!M$6:N$1223,2,0)</f>
        <v>617736</v>
      </c>
      <c r="N897" s="38">
        <f t="shared" si="41"/>
        <v>0</v>
      </c>
    </row>
    <row r="898" spans="1:14" hidden="1" x14ac:dyDescent="0.3">
      <c r="A898" s="18">
        <v>2022</v>
      </c>
      <c r="B898" s="19" t="s">
        <v>12983</v>
      </c>
      <c r="C898" s="19">
        <f t="shared" ref="C898:C961" si="43">+B898*1</f>
        <v>56142</v>
      </c>
      <c r="D898" s="19" t="s">
        <v>11736</v>
      </c>
      <c r="E898" s="24" t="s">
        <v>12964</v>
      </c>
      <c r="F898" s="21" t="s">
        <v>11799</v>
      </c>
      <c r="G898" s="23"/>
      <c r="H898" s="19" t="s">
        <v>11725</v>
      </c>
      <c r="I898" s="22">
        <v>1143956</v>
      </c>
      <c r="J898" s="25">
        <f t="shared" si="42"/>
        <v>7.9999580403442086E-2</v>
      </c>
      <c r="K898" s="22">
        <v>91516</v>
      </c>
      <c r="L898" s="22">
        <v>1235472</v>
      </c>
      <c r="M898">
        <f>+VLOOKUP(C898,'Thanh toán '!M$6:N$1223,2,0)</f>
        <v>1235472</v>
      </c>
      <c r="N898" s="38">
        <f t="shared" ref="N898:N961" si="44">+M898-L898</f>
        <v>0</v>
      </c>
    </row>
    <row r="899" spans="1:14" hidden="1" x14ac:dyDescent="0.3">
      <c r="A899" s="18">
        <v>2022</v>
      </c>
      <c r="B899" s="19" t="s">
        <v>12984</v>
      </c>
      <c r="C899" s="19">
        <f t="shared" si="43"/>
        <v>56143</v>
      </c>
      <c r="D899" s="19" t="s">
        <v>11736</v>
      </c>
      <c r="E899" s="24" t="s">
        <v>12964</v>
      </c>
      <c r="F899" s="21" t="s">
        <v>12360</v>
      </c>
      <c r="G899" s="23"/>
      <c r="H899" s="19" t="s">
        <v>12361</v>
      </c>
      <c r="I899" s="22">
        <v>2221160</v>
      </c>
      <c r="J899" s="25">
        <f t="shared" si="42"/>
        <v>8.0000090043040567E-2</v>
      </c>
      <c r="K899" s="22">
        <v>177693</v>
      </c>
      <c r="L899" s="22">
        <v>2398853</v>
      </c>
      <c r="M899">
        <f>+VLOOKUP(C899,'Thanh toán '!M$6:N$1223,2,0)</f>
        <v>2398853</v>
      </c>
      <c r="N899" s="38">
        <f t="shared" si="44"/>
        <v>0</v>
      </c>
    </row>
    <row r="900" spans="1:14" hidden="1" x14ac:dyDescent="0.3">
      <c r="A900" s="18">
        <v>2022</v>
      </c>
      <c r="B900" s="19" t="s">
        <v>12985</v>
      </c>
      <c r="C900" s="19">
        <f t="shared" si="43"/>
        <v>56145</v>
      </c>
      <c r="D900" s="19" t="s">
        <v>11736</v>
      </c>
      <c r="E900" s="24" t="s">
        <v>12964</v>
      </c>
      <c r="F900" s="21" t="s">
        <v>11799</v>
      </c>
      <c r="G900" s="23"/>
      <c r="H900" s="19" t="s">
        <v>11725</v>
      </c>
      <c r="I900" s="22">
        <v>367155</v>
      </c>
      <c r="J900" s="25">
        <f t="shared" si="42"/>
        <v>7.9998910541869236E-2</v>
      </c>
      <c r="K900" s="22">
        <v>29372</v>
      </c>
      <c r="L900" s="22">
        <v>396527</v>
      </c>
      <c r="M900">
        <f>+VLOOKUP(C900,'Thanh toán '!M$6:N$1223,2,0)</f>
        <v>396527</v>
      </c>
      <c r="N900" s="38">
        <f t="shared" si="44"/>
        <v>0</v>
      </c>
    </row>
    <row r="901" spans="1:14" hidden="1" x14ac:dyDescent="0.3">
      <c r="A901" s="18">
        <v>2022</v>
      </c>
      <c r="B901" s="19" t="s">
        <v>12986</v>
      </c>
      <c r="C901" s="19">
        <f t="shared" si="43"/>
        <v>56146</v>
      </c>
      <c r="D901" s="19" t="s">
        <v>11736</v>
      </c>
      <c r="E901" s="24" t="s">
        <v>12964</v>
      </c>
      <c r="F901" s="21" t="s">
        <v>12245</v>
      </c>
      <c r="G901" s="23"/>
      <c r="H901" s="19" t="s">
        <v>12246</v>
      </c>
      <c r="I901" s="22">
        <v>2122641</v>
      </c>
      <c r="J901" s="25">
        <f t="shared" si="42"/>
        <v>7.9999868088857229E-2</v>
      </c>
      <c r="K901" s="22">
        <v>169811</v>
      </c>
      <c r="L901" s="22">
        <v>2292452</v>
      </c>
      <c r="M901">
        <f>+VLOOKUP(C901,'Thanh toán '!M$6:N$1223,2,0)</f>
        <v>2292452</v>
      </c>
      <c r="N901" s="38">
        <f t="shared" si="44"/>
        <v>0</v>
      </c>
    </row>
    <row r="902" spans="1:14" hidden="1" x14ac:dyDescent="0.3">
      <c r="A902" s="18">
        <v>2022</v>
      </c>
      <c r="B902" s="19" t="s">
        <v>12987</v>
      </c>
      <c r="C902" s="19">
        <f t="shared" si="43"/>
        <v>56147</v>
      </c>
      <c r="D902" s="19" t="s">
        <v>11736</v>
      </c>
      <c r="E902" s="24" t="s">
        <v>12964</v>
      </c>
      <c r="F902" s="21" t="s">
        <v>11799</v>
      </c>
      <c r="G902" s="23"/>
      <c r="H902" s="19" t="s">
        <v>11725</v>
      </c>
      <c r="I902" s="22">
        <v>992815</v>
      </c>
      <c r="J902" s="25">
        <f t="shared" si="42"/>
        <v>7.9999798552600435E-2</v>
      </c>
      <c r="K902" s="22">
        <v>79425</v>
      </c>
      <c r="L902" s="22">
        <v>1072240</v>
      </c>
      <c r="M902">
        <f>+VLOOKUP(C902,'Thanh toán '!M$6:N$1223,2,0)</f>
        <v>1072240</v>
      </c>
      <c r="N902" s="38">
        <f t="shared" si="44"/>
        <v>0</v>
      </c>
    </row>
    <row r="903" spans="1:14" hidden="1" x14ac:dyDescent="0.3">
      <c r="A903" s="18">
        <v>2022</v>
      </c>
      <c r="B903" s="19" t="s">
        <v>12988</v>
      </c>
      <c r="C903" s="19">
        <f t="shared" si="43"/>
        <v>56148</v>
      </c>
      <c r="D903" s="19" t="s">
        <v>11736</v>
      </c>
      <c r="E903" s="24" t="s">
        <v>12964</v>
      </c>
      <c r="F903" s="21" t="s">
        <v>11799</v>
      </c>
      <c r="G903" s="23"/>
      <c r="H903" s="19" t="s">
        <v>11725</v>
      </c>
      <c r="I903" s="22">
        <v>865200</v>
      </c>
      <c r="J903" s="25">
        <f t="shared" si="42"/>
        <v>0.08</v>
      </c>
      <c r="K903" s="22">
        <v>69216</v>
      </c>
      <c r="L903" s="22">
        <v>934416</v>
      </c>
      <c r="M903">
        <f>+VLOOKUP(C903,'Thanh toán '!M$6:N$1223,2,0)</f>
        <v>934416</v>
      </c>
      <c r="N903" s="38">
        <f t="shared" si="44"/>
        <v>0</v>
      </c>
    </row>
    <row r="904" spans="1:14" hidden="1" x14ac:dyDescent="0.3">
      <c r="A904" s="18">
        <v>2022</v>
      </c>
      <c r="B904" s="19" t="s">
        <v>12989</v>
      </c>
      <c r="C904" s="19">
        <f t="shared" si="43"/>
        <v>56149</v>
      </c>
      <c r="D904" s="19" t="s">
        <v>11736</v>
      </c>
      <c r="E904" s="24" t="s">
        <v>12964</v>
      </c>
      <c r="F904" s="21" t="s">
        <v>11799</v>
      </c>
      <c r="G904" s="23"/>
      <c r="H904" s="19" t="s">
        <v>11725</v>
      </c>
      <c r="I904" s="22">
        <v>1345575</v>
      </c>
      <c r="J904" s="25">
        <f t="shared" ref="J904:J967" si="45">+K904/I904</f>
        <v>0.08</v>
      </c>
      <c r="K904" s="22">
        <v>107646</v>
      </c>
      <c r="L904" s="22">
        <v>1453221</v>
      </c>
      <c r="M904">
        <f>+VLOOKUP(C904,'Thanh toán '!M$6:N$1223,2,0)</f>
        <v>1453221</v>
      </c>
      <c r="N904" s="38">
        <f t="shared" si="44"/>
        <v>0</v>
      </c>
    </row>
    <row r="905" spans="1:14" hidden="1" x14ac:dyDescent="0.3">
      <c r="A905" s="18">
        <v>2022</v>
      </c>
      <c r="B905" s="19" t="s">
        <v>12990</v>
      </c>
      <c r="C905" s="19">
        <f t="shared" si="43"/>
        <v>56150</v>
      </c>
      <c r="D905" s="19" t="s">
        <v>11736</v>
      </c>
      <c r="E905" s="24" t="s">
        <v>12964</v>
      </c>
      <c r="F905" s="21" t="s">
        <v>11799</v>
      </c>
      <c r="G905" s="23"/>
      <c r="H905" s="19" t="s">
        <v>11725</v>
      </c>
      <c r="I905" s="22">
        <v>865200</v>
      </c>
      <c r="J905" s="25">
        <f t="shared" si="45"/>
        <v>0.08</v>
      </c>
      <c r="K905" s="22">
        <v>69216</v>
      </c>
      <c r="L905" s="22">
        <v>934416</v>
      </c>
      <c r="M905">
        <f>+VLOOKUP(C905,'Thanh toán '!M$6:N$1223,2,0)</f>
        <v>934416</v>
      </c>
      <c r="N905" s="38">
        <f t="shared" si="44"/>
        <v>0</v>
      </c>
    </row>
    <row r="906" spans="1:14" hidden="1" x14ac:dyDescent="0.3">
      <c r="A906" s="18">
        <v>2022</v>
      </c>
      <c r="B906" s="19" t="s">
        <v>12991</v>
      </c>
      <c r="C906" s="19">
        <f t="shared" si="43"/>
        <v>56152</v>
      </c>
      <c r="D906" s="19" t="s">
        <v>11736</v>
      </c>
      <c r="E906" s="24" t="s">
        <v>12964</v>
      </c>
      <c r="F906" s="21" t="s">
        <v>12333</v>
      </c>
      <c r="G906" s="23"/>
      <c r="H906" s="19" t="s">
        <v>12334</v>
      </c>
      <c r="I906" s="22">
        <v>1468620</v>
      </c>
      <c r="J906" s="25">
        <f t="shared" si="45"/>
        <v>8.0000272364532693E-2</v>
      </c>
      <c r="K906" s="22">
        <v>117490</v>
      </c>
      <c r="L906" s="22">
        <v>1586110</v>
      </c>
      <c r="M906">
        <f>+VLOOKUP(C906,'Thanh toán '!M$6:N$1223,2,0)</f>
        <v>1586110</v>
      </c>
      <c r="N906" s="38">
        <f t="shared" si="44"/>
        <v>0</v>
      </c>
    </row>
    <row r="907" spans="1:14" hidden="1" x14ac:dyDescent="0.3">
      <c r="A907" s="18">
        <v>2022</v>
      </c>
      <c r="B907" s="19" t="s">
        <v>12992</v>
      </c>
      <c r="C907" s="19">
        <f t="shared" si="43"/>
        <v>56155</v>
      </c>
      <c r="D907" s="19" t="s">
        <v>11736</v>
      </c>
      <c r="E907" s="24" t="s">
        <v>12964</v>
      </c>
      <c r="F907" s="21" t="s">
        <v>11799</v>
      </c>
      <c r="G907" s="23"/>
      <c r="H907" s="19" t="s">
        <v>11725</v>
      </c>
      <c r="I907" s="22">
        <v>455338</v>
      </c>
      <c r="J907" s="25">
        <f t="shared" si="45"/>
        <v>7.9999912153169733E-2</v>
      </c>
      <c r="K907" s="22">
        <v>36427</v>
      </c>
      <c r="L907" s="22">
        <v>491765</v>
      </c>
      <c r="M907">
        <f>+VLOOKUP(C907,'Thanh toán '!M$6:N$1223,2,0)</f>
        <v>491765</v>
      </c>
      <c r="N907" s="38">
        <f t="shared" si="44"/>
        <v>0</v>
      </c>
    </row>
    <row r="908" spans="1:14" hidden="1" x14ac:dyDescent="0.3">
      <c r="A908" s="18">
        <v>2022</v>
      </c>
      <c r="B908" s="19" t="s">
        <v>12993</v>
      </c>
      <c r="C908" s="19">
        <f t="shared" si="43"/>
        <v>56156</v>
      </c>
      <c r="D908" s="19" t="s">
        <v>11736</v>
      </c>
      <c r="E908" s="24" t="s">
        <v>12964</v>
      </c>
      <c r="F908" s="21" t="s">
        <v>11799</v>
      </c>
      <c r="G908" s="23"/>
      <c r="H908" s="19" t="s">
        <v>11725</v>
      </c>
      <c r="I908" s="22">
        <v>455338</v>
      </c>
      <c r="J908" s="25">
        <f t="shared" si="45"/>
        <v>7.9999912153169733E-2</v>
      </c>
      <c r="K908" s="22">
        <v>36427</v>
      </c>
      <c r="L908" s="22">
        <v>491765</v>
      </c>
      <c r="M908">
        <f>+VLOOKUP(C908,'Thanh toán '!M$6:N$1223,2,0)</f>
        <v>491765</v>
      </c>
      <c r="N908" s="38">
        <f t="shared" si="44"/>
        <v>0</v>
      </c>
    </row>
    <row r="909" spans="1:14" hidden="1" x14ac:dyDescent="0.3">
      <c r="A909" s="18">
        <v>2022</v>
      </c>
      <c r="B909" s="19" t="s">
        <v>12994</v>
      </c>
      <c r="C909" s="19">
        <f t="shared" si="43"/>
        <v>56157</v>
      </c>
      <c r="D909" s="19" t="s">
        <v>11736</v>
      </c>
      <c r="E909" s="24" t="s">
        <v>12964</v>
      </c>
      <c r="F909" s="21" t="s">
        <v>11838</v>
      </c>
      <c r="G909" s="23"/>
      <c r="H909" s="19" t="s">
        <v>11839</v>
      </c>
      <c r="I909" s="22">
        <v>455338</v>
      </c>
      <c r="J909" s="25">
        <f t="shared" si="45"/>
        <v>7.9999912153169733E-2</v>
      </c>
      <c r="K909" s="22">
        <v>36427</v>
      </c>
      <c r="L909" s="22">
        <v>491765</v>
      </c>
      <c r="M909">
        <f>+VLOOKUP(C909,'Thanh toán '!M$6:N$1223,2,0)</f>
        <v>491765</v>
      </c>
      <c r="N909" s="38">
        <f t="shared" si="44"/>
        <v>0</v>
      </c>
    </row>
    <row r="910" spans="1:14" hidden="1" x14ac:dyDescent="0.3">
      <c r="A910" s="18">
        <v>2022</v>
      </c>
      <c r="B910" s="19" t="s">
        <v>12995</v>
      </c>
      <c r="C910" s="19">
        <f t="shared" si="43"/>
        <v>56158</v>
      </c>
      <c r="D910" s="19" t="s">
        <v>11736</v>
      </c>
      <c r="E910" s="24" t="s">
        <v>12964</v>
      </c>
      <c r="F910" s="21" t="s">
        <v>11838</v>
      </c>
      <c r="G910" s="23"/>
      <c r="H910" s="19" t="s">
        <v>11839</v>
      </c>
      <c r="I910" s="22">
        <v>1099109</v>
      </c>
      <c r="J910" s="25">
        <f t="shared" si="45"/>
        <v>8.0000254751803501E-2</v>
      </c>
      <c r="K910" s="22">
        <v>87929</v>
      </c>
      <c r="L910" s="22">
        <v>1187038</v>
      </c>
      <c r="M910">
        <f>+VLOOKUP(C910,'Thanh toán '!M$6:N$1223,2,0)</f>
        <v>1187038</v>
      </c>
      <c r="N910" s="38">
        <f t="shared" si="44"/>
        <v>0</v>
      </c>
    </row>
    <row r="911" spans="1:14" hidden="1" x14ac:dyDescent="0.3">
      <c r="A911" s="18">
        <v>2022</v>
      </c>
      <c r="B911" s="19" t="s">
        <v>12996</v>
      </c>
      <c r="C911" s="19">
        <f t="shared" si="43"/>
        <v>56159</v>
      </c>
      <c r="D911" s="19" t="s">
        <v>11736</v>
      </c>
      <c r="E911" s="24" t="s">
        <v>12964</v>
      </c>
      <c r="F911" s="21" t="s">
        <v>11768</v>
      </c>
      <c r="G911" s="23"/>
      <c r="H911" s="19" t="s">
        <v>11769</v>
      </c>
      <c r="I911" s="22">
        <v>1995735</v>
      </c>
      <c r="J911" s="25">
        <f t="shared" si="45"/>
        <v>8.0000100213705724E-2</v>
      </c>
      <c r="K911" s="22">
        <v>159659</v>
      </c>
      <c r="L911" s="22">
        <v>2155394</v>
      </c>
      <c r="M911">
        <f>+VLOOKUP(C911,'Thanh toán '!M$6:N$1223,2,0)</f>
        <v>2155394</v>
      </c>
      <c r="N911" s="38">
        <f t="shared" si="44"/>
        <v>0</v>
      </c>
    </row>
    <row r="912" spans="1:14" hidden="1" x14ac:dyDescent="0.3">
      <c r="A912" s="18">
        <v>2022</v>
      </c>
      <c r="B912" s="19" t="s">
        <v>12997</v>
      </c>
      <c r="C912" s="19">
        <f t="shared" si="43"/>
        <v>56160</v>
      </c>
      <c r="D912" s="19" t="s">
        <v>11736</v>
      </c>
      <c r="E912" s="24" t="s">
        <v>12964</v>
      </c>
      <c r="F912" s="21" t="s">
        <v>11799</v>
      </c>
      <c r="G912" s="23"/>
      <c r="H912" s="19" t="s">
        <v>11725</v>
      </c>
      <c r="I912" s="22">
        <v>455338</v>
      </c>
      <c r="J912" s="25">
        <f t="shared" si="45"/>
        <v>7.9999912153169733E-2</v>
      </c>
      <c r="K912" s="22">
        <v>36427</v>
      </c>
      <c r="L912" s="22">
        <v>491765</v>
      </c>
      <c r="M912">
        <f>+VLOOKUP(C912,'Thanh toán '!M$6:N$1223,2,0)</f>
        <v>491765</v>
      </c>
      <c r="N912" s="38">
        <f t="shared" si="44"/>
        <v>0</v>
      </c>
    </row>
    <row r="913" spans="1:14" hidden="1" x14ac:dyDescent="0.3">
      <c r="A913" s="18">
        <v>2022</v>
      </c>
      <c r="B913" s="19" t="s">
        <v>12998</v>
      </c>
      <c r="C913" s="19">
        <f t="shared" si="43"/>
        <v>56161</v>
      </c>
      <c r="D913" s="19" t="s">
        <v>11736</v>
      </c>
      <c r="E913" s="24" t="s">
        <v>12964</v>
      </c>
      <c r="F913" s="21" t="s">
        <v>11799</v>
      </c>
      <c r="G913" s="23"/>
      <c r="H913" s="19" t="s">
        <v>11725</v>
      </c>
      <c r="I913" s="22">
        <v>455338</v>
      </c>
      <c r="J913" s="25">
        <f t="shared" si="45"/>
        <v>7.9999912153169733E-2</v>
      </c>
      <c r="K913" s="22">
        <v>36427</v>
      </c>
      <c r="L913" s="22">
        <v>491765</v>
      </c>
      <c r="M913">
        <f>+VLOOKUP(C913,'Thanh toán '!M$6:N$1223,2,0)</f>
        <v>491765</v>
      </c>
      <c r="N913" s="38">
        <f t="shared" si="44"/>
        <v>0</v>
      </c>
    </row>
    <row r="914" spans="1:14" hidden="1" x14ac:dyDescent="0.3">
      <c r="A914" s="18">
        <v>2022</v>
      </c>
      <c r="B914" s="19" t="s">
        <v>12999</v>
      </c>
      <c r="C914" s="19">
        <f t="shared" si="43"/>
        <v>56162</v>
      </c>
      <c r="D914" s="19" t="s">
        <v>11736</v>
      </c>
      <c r="E914" s="24" t="s">
        <v>12964</v>
      </c>
      <c r="F914" s="21" t="s">
        <v>11799</v>
      </c>
      <c r="G914" s="23"/>
      <c r="H914" s="19" t="s">
        <v>11725</v>
      </c>
      <c r="I914" s="22">
        <v>455338</v>
      </c>
      <c r="J914" s="25">
        <f t="shared" si="45"/>
        <v>7.9999912153169733E-2</v>
      </c>
      <c r="K914" s="22">
        <v>36427</v>
      </c>
      <c r="L914" s="22">
        <v>491765</v>
      </c>
      <c r="M914">
        <f>+VLOOKUP(C914,'Thanh toán '!M$6:N$1223,2,0)</f>
        <v>491765</v>
      </c>
      <c r="N914" s="38">
        <f t="shared" si="44"/>
        <v>0</v>
      </c>
    </row>
    <row r="915" spans="1:14" hidden="1" x14ac:dyDescent="0.3">
      <c r="A915" s="18">
        <v>2022</v>
      </c>
      <c r="B915" s="19" t="s">
        <v>13000</v>
      </c>
      <c r="C915" s="19">
        <f t="shared" si="43"/>
        <v>56163</v>
      </c>
      <c r="D915" s="19" t="s">
        <v>11736</v>
      </c>
      <c r="E915" s="24" t="s">
        <v>12964</v>
      </c>
      <c r="F915" s="21" t="s">
        <v>12239</v>
      </c>
      <c r="G915" s="23"/>
      <c r="H915" s="19" t="s">
        <v>12240</v>
      </c>
      <c r="I915" s="22">
        <v>4495892</v>
      </c>
      <c r="J915" s="25">
        <f t="shared" si="45"/>
        <v>7.9999919926902155E-2</v>
      </c>
      <c r="K915" s="22">
        <v>359671</v>
      </c>
      <c r="L915" s="22">
        <v>4855563</v>
      </c>
      <c r="M915">
        <f>+VLOOKUP(C915,'Thanh toán '!M$6:N$1223,2,0)</f>
        <v>4855563</v>
      </c>
      <c r="N915" s="38">
        <f t="shared" si="44"/>
        <v>0</v>
      </c>
    </row>
    <row r="916" spans="1:14" hidden="1" x14ac:dyDescent="0.3">
      <c r="A916" s="18">
        <v>2022</v>
      </c>
      <c r="B916" s="19" t="s">
        <v>13001</v>
      </c>
      <c r="C916" s="19">
        <f t="shared" si="43"/>
        <v>56167</v>
      </c>
      <c r="D916" s="19" t="s">
        <v>11736</v>
      </c>
      <c r="E916" s="24" t="s">
        <v>12964</v>
      </c>
      <c r="F916" s="21" t="s">
        <v>11860</v>
      </c>
      <c r="G916" s="23"/>
      <c r="H916" s="19" t="s">
        <v>11719</v>
      </c>
      <c r="I916" s="22">
        <v>1032168</v>
      </c>
      <c r="J916" s="25">
        <f t="shared" si="45"/>
        <v>7.9999573712806443E-2</v>
      </c>
      <c r="K916" s="22">
        <v>82573</v>
      </c>
      <c r="L916" s="22">
        <v>1114741</v>
      </c>
      <c r="M916">
        <f>+VLOOKUP(C916,'Thanh toán '!M$6:N$1223,2,0)</f>
        <v>1114741</v>
      </c>
      <c r="N916" s="38">
        <f t="shared" si="44"/>
        <v>0</v>
      </c>
    </row>
    <row r="917" spans="1:14" hidden="1" x14ac:dyDescent="0.3">
      <c r="A917" s="18">
        <v>2022</v>
      </c>
      <c r="B917" s="19" t="s">
        <v>13002</v>
      </c>
      <c r="C917" s="19">
        <f t="shared" si="43"/>
        <v>56168</v>
      </c>
      <c r="D917" s="19" t="s">
        <v>11736</v>
      </c>
      <c r="E917" s="24" t="s">
        <v>12964</v>
      </c>
      <c r="F917" s="21" t="s">
        <v>12309</v>
      </c>
      <c r="G917" s="23"/>
      <c r="H917" s="19" t="s">
        <v>12310</v>
      </c>
      <c r="I917" s="22">
        <v>873185</v>
      </c>
      <c r="J917" s="25">
        <f t="shared" si="45"/>
        <v>7.9999083813853886E-2</v>
      </c>
      <c r="K917" s="22">
        <v>69854</v>
      </c>
      <c r="L917" s="22">
        <v>943039</v>
      </c>
      <c r="M917">
        <f>+VLOOKUP(C917,'Thanh toán '!M$6:N$1223,2,0)</f>
        <v>943039</v>
      </c>
      <c r="N917" s="38">
        <f t="shared" si="44"/>
        <v>0</v>
      </c>
    </row>
    <row r="918" spans="1:14" hidden="1" x14ac:dyDescent="0.3">
      <c r="A918" s="18">
        <v>2022</v>
      </c>
      <c r="B918" s="19" t="s">
        <v>13003</v>
      </c>
      <c r="C918" s="19">
        <f t="shared" si="43"/>
        <v>56169</v>
      </c>
      <c r="D918" s="19" t="s">
        <v>11736</v>
      </c>
      <c r="E918" s="24" t="s">
        <v>12964</v>
      </c>
      <c r="F918" s="21" t="s">
        <v>12426</v>
      </c>
      <c r="G918" s="23"/>
      <c r="H918" s="19" t="s">
        <v>12427</v>
      </c>
      <c r="I918" s="22">
        <v>9876736</v>
      </c>
      <c r="J918" s="25">
        <f t="shared" si="45"/>
        <v>8.0000012149762836E-2</v>
      </c>
      <c r="K918" s="22">
        <v>790139</v>
      </c>
      <c r="L918" s="22">
        <v>10666875</v>
      </c>
      <c r="M918">
        <f>+VLOOKUP(C918,'Thanh toán '!M$6:N$1223,2,0)</f>
        <v>10666875</v>
      </c>
      <c r="N918" s="38">
        <f t="shared" si="44"/>
        <v>0</v>
      </c>
    </row>
    <row r="919" spans="1:14" hidden="1" x14ac:dyDescent="0.3">
      <c r="A919" s="18">
        <v>2022</v>
      </c>
      <c r="B919" s="19" t="s">
        <v>13004</v>
      </c>
      <c r="C919" s="19">
        <f t="shared" si="43"/>
        <v>56170</v>
      </c>
      <c r="D919" s="19" t="s">
        <v>11736</v>
      </c>
      <c r="E919" s="24" t="s">
        <v>12964</v>
      </c>
      <c r="F919" s="21" t="s">
        <v>12565</v>
      </c>
      <c r="G919" s="23"/>
      <c r="H919" s="19" t="s">
        <v>12566</v>
      </c>
      <c r="I919" s="22">
        <v>2724825</v>
      </c>
      <c r="J919" s="25">
        <f t="shared" si="45"/>
        <v>0.08</v>
      </c>
      <c r="K919" s="22">
        <v>217986</v>
      </c>
      <c r="L919" s="22">
        <v>2942811</v>
      </c>
      <c r="M919">
        <f>+VLOOKUP(C919,'Thanh toán '!M$6:N$1223,2,0)</f>
        <v>2942811</v>
      </c>
      <c r="N919" s="38">
        <f t="shared" si="44"/>
        <v>0</v>
      </c>
    </row>
    <row r="920" spans="1:14" hidden="1" x14ac:dyDescent="0.3">
      <c r="A920" s="18">
        <v>2022</v>
      </c>
      <c r="B920" s="19" t="s">
        <v>13005</v>
      </c>
      <c r="C920" s="19">
        <f t="shared" si="43"/>
        <v>56171</v>
      </c>
      <c r="D920" s="19" t="s">
        <v>11736</v>
      </c>
      <c r="E920" s="24" t="s">
        <v>12964</v>
      </c>
      <c r="F920" s="21" t="s">
        <v>12309</v>
      </c>
      <c r="G920" s="23"/>
      <c r="H920" s="19" t="s">
        <v>12310</v>
      </c>
      <c r="I920" s="22">
        <v>15226749</v>
      </c>
      <c r="J920" s="25">
        <f t="shared" si="45"/>
        <v>8.0000005253912043E-2</v>
      </c>
      <c r="K920" s="22">
        <v>1218140</v>
      </c>
      <c r="L920" s="22">
        <v>16444889</v>
      </c>
      <c r="M920">
        <f>+VLOOKUP(C920,'Thanh toán '!M$6:N$1223,2,0)</f>
        <v>16444889</v>
      </c>
      <c r="N920" s="38">
        <f t="shared" si="44"/>
        <v>0</v>
      </c>
    </row>
    <row r="921" spans="1:14" hidden="1" x14ac:dyDescent="0.3">
      <c r="A921" s="18">
        <v>2022</v>
      </c>
      <c r="B921" s="19" t="s">
        <v>13006</v>
      </c>
      <c r="C921" s="19">
        <f t="shared" si="43"/>
        <v>56172</v>
      </c>
      <c r="D921" s="19" t="s">
        <v>11736</v>
      </c>
      <c r="E921" s="24" t="s">
        <v>12964</v>
      </c>
      <c r="F921" s="21" t="s">
        <v>13007</v>
      </c>
      <c r="G921" s="23"/>
      <c r="H921" s="19" t="s">
        <v>12569</v>
      </c>
      <c r="I921" s="22">
        <v>506030</v>
      </c>
      <c r="J921" s="25">
        <f t="shared" si="45"/>
        <v>7.9999209533031634E-2</v>
      </c>
      <c r="K921" s="22">
        <v>40482</v>
      </c>
      <c r="L921" s="22">
        <v>546512</v>
      </c>
      <c r="M921">
        <f>+VLOOKUP(C921,'Thanh toán '!M$6:N$1223,2,0)</f>
        <v>546512</v>
      </c>
      <c r="N921" s="38">
        <f t="shared" si="44"/>
        <v>0</v>
      </c>
    </row>
    <row r="922" spans="1:14" hidden="1" x14ac:dyDescent="0.3">
      <c r="A922" s="18">
        <v>2022</v>
      </c>
      <c r="B922" s="19" t="s">
        <v>13008</v>
      </c>
      <c r="C922" s="19">
        <f t="shared" si="43"/>
        <v>56173</v>
      </c>
      <c r="D922" s="19" t="s">
        <v>11736</v>
      </c>
      <c r="E922" s="24" t="s">
        <v>12964</v>
      </c>
      <c r="F922" s="21" t="s">
        <v>12293</v>
      </c>
      <c r="G922" s="23"/>
      <c r="H922" s="19" t="s">
        <v>12294</v>
      </c>
      <c r="I922" s="22">
        <v>1691056</v>
      </c>
      <c r="J922" s="25">
        <f t="shared" si="45"/>
        <v>7.999971615369332E-2</v>
      </c>
      <c r="K922" s="22">
        <v>135284</v>
      </c>
      <c r="L922" s="22">
        <v>1826340</v>
      </c>
      <c r="M922">
        <f>+VLOOKUP(C922,'Thanh toán '!M$6:N$1223,2,0)</f>
        <v>1826340</v>
      </c>
      <c r="N922" s="38">
        <f t="shared" si="44"/>
        <v>0</v>
      </c>
    </row>
    <row r="923" spans="1:14" hidden="1" x14ac:dyDescent="0.3">
      <c r="A923" s="18">
        <v>2022</v>
      </c>
      <c r="B923" s="19" t="s">
        <v>13009</v>
      </c>
      <c r="C923" s="19">
        <f t="shared" si="43"/>
        <v>56174</v>
      </c>
      <c r="D923" s="19" t="s">
        <v>11736</v>
      </c>
      <c r="E923" s="24" t="s">
        <v>12964</v>
      </c>
      <c r="F923" s="21" t="s">
        <v>12549</v>
      </c>
      <c r="G923" s="23"/>
      <c r="H923" s="19" t="s">
        <v>12550</v>
      </c>
      <c r="I923" s="22">
        <v>5713902</v>
      </c>
      <c r="J923" s="25">
        <f t="shared" si="45"/>
        <v>7.9999971998119673E-2</v>
      </c>
      <c r="K923" s="22">
        <v>457112</v>
      </c>
      <c r="L923" s="22">
        <v>6171014</v>
      </c>
      <c r="M923">
        <f>+VLOOKUP(C923,'Thanh toán '!M$6:N$1223,2,0)</f>
        <v>6171014</v>
      </c>
      <c r="N923" s="38">
        <f t="shared" si="44"/>
        <v>0</v>
      </c>
    </row>
    <row r="924" spans="1:14" hidden="1" x14ac:dyDescent="0.3">
      <c r="A924" s="18">
        <v>2022</v>
      </c>
      <c r="B924" s="19" t="s">
        <v>13010</v>
      </c>
      <c r="C924" s="19">
        <f t="shared" si="43"/>
        <v>56175</v>
      </c>
      <c r="D924" s="19" t="s">
        <v>11736</v>
      </c>
      <c r="E924" s="24" t="s">
        <v>12964</v>
      </c>
      <c r="F924" s="21" t="s">
        <v>12318</v>
      </c>
      <c r="G924" s="23"/>
      <c r="H924" s="19" t="s">
        <v>12319</v>
      </c>
      <c r="I924" s="22">
        <v>1272600</v>
      </c>
      <c r="J924" s="25">
        <f t="shared" si="45"/>
        <v>0.08</v>
      </c>
      <c r="K924" s="22">
        <v>101808</v>
      </c>
      <c r="L924" s="22">
        <v>1374408</v>
      </c>
      <c r="M924">
        <f>+VLOOKUP(C924,'Thanh toán '!M$6:N$1223,2,0)</f>
        <v>1374408</v>
      </c>
      <c r="N924" s="38">
        <f t="shared" si="44"/>
        <v>0</v>
      </c>
    </row>
    <row r="925" spans="1:14" hidden="1" x14ac:dyDescent="0.3">
      <c r="A925" s="18">
        <v>2022</v>
      </c>
      <c r="B925" s="19" t="s">
        <v>13011</v>
      </c>
      <c r="C925" s="19">
        <f t="shared" si="43"/>
        <v>56176</v>
      </c>
      <c r="D925" s="19" t="s">
        <v>11736</v>
      </c>
      <c r="E925" s="24" t="s">
        <v>12964</v>
      </c>
      <c r="F925" s="21" t="s">
        <v>12306</v>
      </c>
      <c r="G925" s="23"/>
      <c r="H925" s="19" t="s">
        <v>12307</v>
      </c>
      <c r="I925" s="22">
        <v>1272600</v>
      </c>
      <c r="J925" s="25">
        <f t="shared" si="45"/>
        <v>0.08</v>
      </c>
      <c r="K925" s="22">
        <v>101808</v>
      </c>
      <c r="L925" s="22">
        <v>1374408</v>
      </c>
      <c r="M925">
        <f>+VLOOKUP(C925,'Thanh toán '!M$6:N$1223,2,0)</f>
        <v>1374408</v>
      </c>
      <c r="N925" s="38">
        <f t="shared" si="44"/>
        <v>0</v>
      </c>
    </row>
    <row r="926" spans="1:14" hidden="1" x14ac:dyDescent="0.3">
      <c r="A926" s="18">
        <v>2022</v>
      </c>
      <c r="B926" s="19" t="s">
        <v>13012</v>
      </c>
      <c r="C926" s="19">
        <f t="shared" si="43"/>
        <v>56177</v>
      </c>
      <c r="D926" s="19" t="s">
        <v>11736</v>
      </c>
      <c r="E926" s="24" t="s">
        <v>12964</v>
      </c>
      <c r="F926" s="21" t="s">
        <v>12300</v>
      </c>
      <c r="G926" s="23"/>
      <c r="H926" s="19" t="s">
        <v>12301</v>
      </c>
      <c r="I926" s="22">
        <v>802912</v>
      </c>
      <c r="J926" s="25">
        <f t="shared" si="45"/>
        <v>8.0000049818660074E-2</v>
      </c>
      <c r="K926" s="22">
        <v>64233</v>
      </c>
      <c r="L926" s="22">
        <v>867145</v>
      </c>
      <c r="M926">
        <f>+VLOOKUP(C926,'Thanh toán '!M$6:N$1223,2,0)</f>
        <v>867145</v>
      </c>
      <c r="N926" s="38">
        <f t="shared" si="44"/>
        <v>0</v>
      </c>
    </row>
    <row r="927" spans="1:14" hidden="1" x14ac:dyDescent="0.3">
      <c r="A927" s="18">
        <v>2022</v>
      </c>
      <c r="B927" s="19" t="s">
        <v>13013</v>
      </c>
      <c r="C927" s="19">
        <f t="shared" si="43"/>
        <v>56178</v>
      </c>
      <c r="D927" s="19" t="s">
        <v>11736</v>
      </c>
      <c r="E927" s="24" t="s">
        <v>12964</v>
      </c>
      <c r="F927" s="21" t="s">
        <v>11799</v>
      </c>
      <c r="G927" s="23"/>
      <c r="H927" s="19" t="s">
        <v>11725</v>
      </c>
      <c r="I927" s="22">
        <v>455338</v>
      </c>
      <c r="J927" s="25">
        <f t="shared" si="45"/>
        <v>7.9999912153169733E-2</v>
      </c>
      <c r="K927" s="22">
        <v>36427</v>
      </c>
      <c r="L927" s="22">
        <v>491765</v>
      </c>
      <c r="M927">
        <f>+VLOOKUP(C927,'Thanh toán '!M$6:N$1223,2,0)</f>
        <v>491765</v>
      </c>
      <c r="N927" s="38">
        <f t="shared" si="44"/>
        <v>0</v>
      </c>
    </row>
    <row r="928" spans="1:14" hidden="1" x14ac:dyDescent="0.3">
      <c r="A928" s="18">
        <v>2022</v>
      </c>
      <c r="B928" s="19" t="s">
        <v>13014</v>
      </c>
      <c r="C928" s="19">
        <f t="shared" si="43"/>
        <v>56179</v>
      </c>
      <c r="D928" s="19" t="s">
        <v>11736</v>
      </c>
      <c r="E928" s="24" t="s">
        <v>12964</v>
      </c>
      <c r="F928" s="21" t="s">
        <v>12191</v>
      </c>
      <c r="G928" s="23"/>
      <c r="H928" s="19" t="s">
        <v>12192</v>
      </c>
      <c r="I928" s="22">
        <v>455338</v>
      </c>
      <c r="J928" s="25">
        <f t="shared" si="45"/>
        <v>7.9999912153169733E-2</v>
      </c>
      <c r="K928" s="22">
        <v>36427</v>
      </c>
      <c r="L928" s="22">
        <v>491765</v>
      </c>
      <c r="M928">
        <f>+VLOOKUP(C928,'Thanh toán '!M$6:N$1223,2,0)</f>
        <v>491765</v>
      </c>
      <c r="N928" s="38">
        <f t="shared" si="44"/>
        <v>0</v>
      </c>
    </row>
    <row r="929" spans="1:14" hidden="1" x14ac:dyDescent="0.3">
      <c r="A929" s="18">
        <v>2022</v>
      </c>
      <c r="B929" s="19" t="s">
        <v>13015</v>
      </c>
      <c r="C929" s="19">
        <f t="shared" si="43"/>
        <v>56185</v>
      </c>
      <c r="D929" s="19" t="s">
        <v>11736</v>
      </c>
      <c r="E929" s="24" t="s">
        <v>13016</v>
      </c>
      <c r="F929" s="21" t="s">
        <v>11799</v>
      </c>
      <c r="G929" t="e">
        <f>+VLOOKUP(B929,[1]Sheet1!H$5:I$154,2,0)</f>
        <v>#N/A</v>
      </c>
      <c r="H929" s="19" t="s">
        <v>11725</v>
      </c>
      <c r="I929" s="22">
        <v>2565631</v>
      </c>
      <c r="J929" s="25">
        <f t="shared" si="45"/>
        <v>7.999981291152157E-2</v>
      </c>
      <c r="K929" s="22">
        <v>205250</v>
      </c>
      <c r="L929" s="22">
        <v>2770881</v>
      </c>
      <c r="M929">
        <f>+VLOOKUP(C929,'Thanh toán '!M$6:N$1223,2,0)</f>
        <v>2770881</v>
      </c>
      <c r="N929" s="38">
        <f t="shared" si="44"/>
        <v>0</v>
      </c>
    </row>
    <row r="930" spans="1:14" x14ac:dyDescent="0.3">
      <c r="A930" s="18">
        <v>2022</v>
      </c>
      <c r="B930" s="19" t="s">
        <v>13017</v>
      </c>
      <c r="C930" s="19">
        <f t="shared" si="43"/>
        <v>56187</v>
      </c>
      <c r="D930" s="19" t="s">
        <v>11736</v>
      </c>
      <c r="E930" s="24" t="s">
        <v>13016</v>
      </c>
      <c r="F930" s="21" t="s">
        <v>11838</v>
      </c>
      <c r="G930" t="e">
        <f>+VLOOKUP(B930,[1]Sheet1!H$5:I$154,2,0)</f>
        <v>#N/A</v>
      </c>
      <c r="H930" s="19" t="s">
        <v>11839</v>
      </c>
      <c r="I930" s="22">
        <v>1440416</v>
      </c>
      <c r="J930" s="25">
        <f t="shared" si="45"/>
        <v>7.9999805611712174E-2</v>
      </c>
      <c r="K930" s="22">
        <v>115233</v>
      </c>
      <c r="L930" s="22">
        <v>1555649</v>
      </c>
      <c r="M930" t="e">
        <f>+VLOOKUP(C930,'Thanh toán '!M$6:N$1223,2,0)</f>
        <v>#N/A</v>
      </c>
      <c r="N930" s="38" t="e">
        <f t="shared" si="44"/>
        <v>#N/A</v>
      </c>
    </row>
    <row r="931" spans="1:14" hidden="1" x14ac:dyDescent="0.3">
      <c r="A931" s="18">
        <v>2022</v>
      </c>
      <c r="B931" s="19" t="s">
        <v>13018</v>
      </c>
      <c r="C931" s="19">
        <f t="shared" si="43"/>
        <v>56188</v>
      </c>
      <c r="D931" s="19" t="s">
        <v>11736</v>
      </c>
      <c r="E931" s="24" t="s">
        <v>13016</v>
      </c>
      <c r="F931" s="21" t="s">
        <v>11838</v>
      </c>
      <c r="G931" s="23"/>
      <c r="H931" s="19" t="s">
        <v>11839</v>
      </c>
      <c r="I931" s="22">
        <v>1629838</v>
      </c>
      <c r="J931" s="25">
        <f t="shared" si="45"/>
        <v>7.9999975457683531E-2</v>
      </c>
      <c r="K931" s="22">
        <v>130387</v>
      </c>
      <c r="L931" s="22">
        <v>1760225</v>
      </c>
      <c r="M931">
        <f>+VLOOKUP(C931,'Thanh toán '!M$6:N$1223,2,0)</f>
        <v>1760225</v>
      </c>
      <c r="N931" s="38">
        <f t="shared" si="44"/>
        <v>0</v>
      </c>
    </row>
    <row r="932" spans="1:14" hidden="1" x14ac:dyDescent="0.3">
      <c r="A932" s="18">
        <v>2022</v>
      </c>
      <c r="B932" s="19" t="s">
        <v>13019</v>
      </c>
      <c r="C932" s="19">
        <f t="shared" si="43"/>
        <v>56189</v>
      </c>
      <c r="D932" s="19" t="s">
        <v>11736</v>
      </c>
      <c r="E932" s="24" t="s">
        <v>13016</v>
      </c>
      <c r="F932" s="21" t="s">
        <v>11799</v>
      </c>
      <c r="G932" s="23"/>
      <c r="H932" s="19" t="s">
        <v>11725</v>
      </c>
      <c r="I932" s="22">
        <v>455338</v>
      </c>
      <c r="J932" s="25">
        <f t="shared" si="45"/>
        <v>7.9999912153169733E-2</v>
      </c>
      <c r="K932" s="22">
        <v>36427</v>
      </c>
      <c r="L932" s="22">
        <v>491765</v>
      </c>
      <c r="M932">
        <f>+VLOOKUP(C932,'Thanh toán '!M$6:N$1223,2,0)</f>
        <v>491765</v>
      </c>
      <c r="N932" s="38">
        <f t="shared" si="44"/>
        <v>0</v>
      </c>
    </row>
    <row r="933" spans="1:14" hidden="1" x14ac:dyDescent="0.3">
      <c r="A933" s="18">
        <v>2022</v>
      </c>
      <c r="B933" s="19" t="s">
        <v>13020</v>
      </c>
      <c r="C933" s="19">
        <f t="shared" si="43"/>
        <v>56192</v>
      </c>
      <c r="D933" s="19" t="s">
        <v>11736</v>
      </c>
      <c r="E933" s="24" t="s">
        <v>13016</v>
      </c>
      <c r="F933" s="21" t="s">
        <v>11799</v>
      </c>
      <c r="G933" s="23"/>
      <c r="H933" s="19" t="s">
        <v>11725</v>
      </c>
      <c r="I933" s="22">
        <v>922445</v>
      </c>
      <c r="J933" s="25">
        <f t="shared" si="45"/>
        <v>8.0000433630189327E-2</v>
      </c>
      <c r="K933" s="22">
        <v>73796</v>
      </c>
      <c r="L933" s="22">
        <v>996241</v>
      </c>
      <c r="M933">
        <f>+VLOOKUP(C933,'Thanh toán '!M$6:N$1223,2,0)</f>
        <v>996241</v>
      </c>
      <c r="N933" s="38">
        <f t="shared" si="44"/>
        <v>0</v>
      </c>
    </row>
    <row r="934" spans="1:14" hidden="1" x14ac:dyDescent="0.3">
      <c r="A934" s="18">
        <v>2022</v>
      </c>
      <c r="B934" s="19" t="s">
        <v>13021</v>
      </c>
      <c r="C934" s="19">
        <f t="shared" si="43"/>
        <v>56193</v>
      </c>
      <c r="D934" s="19" t="s">
        <v>11736</v>
      </c>
      <c r="E934" s="24" t="s">
        <v>13016</v>
      </c>
      <c r="F934" s="21" t="s">
        <v>11799</v>
      </c>
      <c r="G934" s="23"/>
      <c r="H934" s="19" t="s">
        <v>11725</v>
      </c>
      <c r="I934" s="22">
        <v>841086</v>
      </c>
      <c r="J934" s="25">
        <f t="shared" si="45"/>
        <v>8.0000142672687458E-2</v>
      </c>
      <c r="K934" s="22">
        <v>67287</v>
      </c>
      <c r="L934" s="22">
        <v>908373</v>
      </c>
      <c r="M934">
        <f>+VLOOKUP(C934,'Thanh toán '!M$6:N$1223,2,0)</f>
        <v>908373</v>
      </c>
      <c r="N934" s="38">
        <f t="shared" si="44"/>
        <v>0</v>
      </c>
    </row>
    <row r="935" spans="1:14" hidden="1" x14ac:dyDescent="0.3">
      <c r="A935" s="18">
        <v>2022</v>
      </c>
      <c r="B935" s="19" t="s">
        <v>13022</v>
      </c>
      <c r="C935" s="19">
        <f t="shared" si="43"/>
        <v>56194</v>
      </c>
      <c r="D935" s="19" t="s">
        <v>11736</v>
      </c>
      <c r="E935" s="24" t="s">
        <v>13016</v>
      </c>
      <c r="F935" s="21" t="s">
        <v>11799</v>
      </c>
      <c r="G935" s="23"/>
      <c r="H935" s="19" t="s">
        <v>11725</v>
      </c>
      <c r="I935" s="22">
        <v>455338</v>
      </c>
      <c r="J935" s="25">
        <f t="shared" si="45"/>
        <v>7.9999912153169733E-2</v>
      </c>
      <c r="K935" s="22">
        <v>36427</v>
      </c>
      <c r="L935" s="22">
        <v>491765</v>
      </c>
      <c r="M935">
        <f>+VLOOKUP(C935,'Thanh toán '!M$6:N$1223,2,0)</f>
        <v>491765</v>
      </c>
      <c r="N935" s="38">
        <f t="shared" si="44"/>
        <v>0</v>
      </c>
    </row>
    <row r="936" spans="1:14" hidden="1" x14ac:dyDescent="0.3">
      <c r="A936" s="18">
        <v>2022</v>
      </c>
      <c r="B936" s="19" t="s">
        <v>13023</v>
      </c>
      <c r="C936" s="19">
        <f t="shared" si="43"/>
        <v>56196</v>
      </c>
      <c r="D936" s="19" t="s">
        <v>11736</v>
      </c>
      <c r="E936" s="24" t="s">
        <v>13016</v>
      </c>
      <c r="F936" s="21" t="s">
        <v>11799</v>
      </c>
      <c r="G936" s="23"/>
      <c r="H936" s="19" t="s">
        <v>11725</v>
      </c>
      <c r="I936" s="22">
        <v>455338</v>
      </c>
      <c r="J936" s="25">
        <f t="shared" si="45"/>
        <v>7.9999912153169733E-2</v>
      </c>
      <c r="K936" s="22">
        <v>36427</v>
      </c>
      <c r="L936" s="22">
        <v>491765</v>
      </c>
      <c r="M936">
        <f>+VLOOKUP(C936,'Thanh toán '!M$6:N$1223,2,0)</f>
        <v>491765</v>
      </c>
      <c r="N936" s="38">
        <f t="shared" si="44"/>
        <v>0</v>
      </c>
    </row>
    <row r="937" spans="1:14" hidden="1" x14ac:dyDescent="0.3">
      <c r="A937" s="18">
        <v>2022</v>
      </c>
      <c r="B937" s="19" t="s">
        <v>13024</v>
      </c>
      <c r="C937" s="19">
        <f t="shared" si="43"/>
        <v>56197</v>
      </c>
      <c r="D937" s="19" t="s">
        <v>11736</v>
      </c>
      <c r="E937" s="24" t="s">
        <v>13016</v>
      </c>
      <c r="F937" s="21" t="s">
        <v>11799</v>
      </c>
      <c r="G937" s="23"/>
      <c r="H937" s="19" t="s">
        <v>11725</v>
      </c>
      <c r="I937" s="22">
        <v>455338</v>
      </c>
      <c r="J937" s="25">
        <f t="shared" si="45"/>
        <v>7.9999912153169733E-2</v>
      </c>
      <c r="K937" s="22">
        <v>36427</v>
      </c>
      <c r="L937" s="22">
        <v>491765</v>
      </c>
      <c r="M937">
        <f>+VLOOKUP(C937,'Thanh toán '!M$6:N$1223,2,0)</f>
        <v>491765</v>
      </c>
      <c r="N937" s="38">
        <f t="shared" si="44"/>
        <v>0</v>
      </c>
    </row>
    <row r="938" spans="1:14" hidden="1" x14ac:dyDescent="0.3">
      <c r="A938" s="18">
        <v>2022</v>
      </c>
      <c r="B938" s="19" t="s">
        <v>13025</v>
      </c>
      <c r="C938" s="19">
        <f t="shared" si="43"/>
        <v>56198</v>
      </c>
      <c r="D938" s="19" t="s">
        <v>11736</v>
      </c>
      <c r="E938" s="24" t="s">
        <v>13016</v>
      </c>
      <c r="F938" s="21" t="s">
        <v>11799</v>
      </c>
      <c r="G938" s="23"/>
      <c r="H938" s="19" t="s">
        <v>11725</v>
      </c>
      <c r="I938" s="22">
        <v>455338</v>
      </c>
      <c r="J938" s="25">
        <f t="shared" si="45"/>
        <v>7.9999912153169733E-2</v>
      </c>
      <c r="K938" s="22">
        <v>36427</v>
      </c>
      <c r="L938" s="22">
        <v>491765</v>
      </c>
      <c r="M938">
        <f>+VLOOKUP(C938,'Thanh toán '!M$6:N$1223,2,0)</f>
        <v>491765</v>
      </c>
      <c r="N938" s="38">
        <f t="shared" si="44"/>
        <v>0</v>
      </c>
    </row>
    <row r="939" spans="1:14" hidden="1" x14ac:dyDescent="0.3">
      <c r="A939" s="18">
        <v>2022</v>
      </c>
      <c r="B939" s="19" t="s">
        <v>13026</v>
      </c>
      <c r="C939" s="19">
        <f t="shared" si="43"/>
        <v>56199</v>
      </c>
      <c r="D939" s="19" t="s">
        <v>11736</v>
      </c>
      <c r="E939" s="24" t="s">
        <v>13016</v>
      </c>
      <c r="F939" s="21" t="s">
        <v>11799</v>
      </c>
      <c r="G939" s="23"/>
      <c r="H939" s="19" t="s">
        <v>11725</v>
      </c>
      <c r="I939" s="22">
        <v>455338</v>
      </c>
      <c r="J939" s="25">
        <f t="shared" si="45"/>
        <v>7.9999912153169733E-2</v>
      </c>
      <c r="K939" s="22">
        <v>36427</v>
      </c>
      <c r="L939" s="22">
        <v>491765</v>
      </c>
      <c r="M939">
        <f>+VLOOKUP(C939,'Thanh toán '!M$6:N$1223,2,0)</f>
        <v>491765</v>
      </c>
      <c r="N939" s="38">
        <f t="shared" si="44"/>
        <v>0</v>
      </c>
    </row>
    <row r="940" spans="1:14" hidden="1" x14ac:dyDescent="0.3">
      <c r="A940" s="18">
        <v>2022</v>
      </c>
      <c r="B940" s="19" t="s">
        <v>13027</v>
      </c>
      <c r="C940" s="19">
        <f t="shared" si="43"/>
        <v>56200</v>
      </c>
      <c r="D940" s="19" t="s">
        <v>11736</v>
      </c>
      <c r="E940" s="24" t="s">
        <v>13016</v>
      </c>
      <c r="F940" s="21" t="s">
        <v>11799</v>
      </c>
      <c r="G940" s="23"/>
      <c r="H940" s="19" t="s">
        <v>11725</v>
      </c>
      <c r="I940" s="22">
        <v>455338</v>
      </c>
      <c r="J940" s="25">
        <f t="shared" si="45"/>
        <v>7.9999912153169733E-2</v>
      </c>
      <c r="K940" s="22">
        <v>36427</v>
      </c>
      <c r="L940" s="22">
        <v>491765</v>
      </c>
      <c r="M940">
        <f>+VLOOKUP(C940,'Thanh toán '!M$6:N$1223,2,0)</f>
        <v>491765</v>
      </c>
      <c r="N940" s="38">
        <f t="shared" si="44"/>
        <v>0</v>
      </c>
    </row>
    <row r="941" spans="1:14" hidden="1" x14ac:dyDescent="0.3">
      <c r="A941" s="18">
        <v>2022</v>
      </c>
      <c r="B941" s="19" t="s">
        <v>13028</v>
      </c>
      <c r="C941" s="19">
        <f t="shared" si="43"/>
        <v>56201</v>
      </c>
      <c r="D941" s="19" t="s">
        <v>11736</v>
      </c>
      <c r="E941" s="24" t="s">
        <v>13016</v>
      </c>
      <c r="F941" s="21" t="s">
        <v>11799</v>
      </c>
      <c r="G941" s="23"/>
      <c r="H941" s="19" t="s">
        <v>11725</v>
      </c>
      <c r="I941" s="22">
        <v>1408969</v>
      </c>
      <c r="J941" s="25">
        <f t="shared" si="45"/>
        <v>8.0000340674635143E-2</v>
      </c>
      <c r="K941" s="22">
        <v>112718</v>
      </c>
      <c r="L941" s="22">
        <v>1521687</v>
      </c>
      <c r="M941">
        <f>+VLOOKUP(C941,'Thanh toán '!M$6:N$1223,2,0)</f>
        <v>1521687</v>
      </c>
      <c r="N941" s="38">
        <f t="shared" si="44"/>
        <v>0</v>
      </c>
    </row>
    <row r="942" spans="1:14" hidden="1" x14ac:dyDescent="0.3">
      <c r="A942" s="18">
        <v>2022</v>
      </c>
      <c r="B942" s="19" t="s">
        <v>13029</v>
      </c>
      <c r="C942" s="19">
        <f t="shared" si="43"/>
        <v>56202</v>
      </c>
      <c r="D942" s="19" t="s">
        <v>11736</v>
      </c>
      <c r="E942" s="24" t="s">
        <v>13016</v>
      </c>
      <c r="F942" s="21" t="s">
        <v>12403</v>
      </c>
      <c r="G942" s="23"/>
      <c r="H942" s="19" t="s">
        <v>12404</v>
      </c>
      <c r="I942" s="22">
        <v>3258407</v>
      </c>
      <c r="J942" s="25">
        <f t="shared" si="45"/>
        <v>8.0000135035310199E-2</v>
      </c>
      <c r="K942" s="22">
        <v>260673</v>
      </c>
      <c r="L942" s="22">
        <v>3519080</v>
      </c>
      <c r="M942">
        <f>+VLOOKUP(C942,'Thanh toán '!M$6:N$1223,2,0)</f>
        <v>3519080</v>
      </c>
      <c r="N942" s="38">
        <f t="shared" si="44"/>
        <v>0</v>
      </c>
    </row>
    <row r="943" spans="1:14" x14ac:dyDescent="0.3">
      <c r="A943" s="18">
        <v>2022</v>
      </c>
      <c r="B943" s="19" t="s">
        <v>13030</v>
      </c>
      <c r="C943" s="19">
        <f t="shared" si="43"/>
        <v>56203</v>
      </c>
      <c r="D943" s="19" t="s">
        <v>11736</v>
      </c>
      <c r="E943" s="24" t="s">
        <v>13016</v>
      </c>
      <c r="F943" s="21" t="s">
        <v>11799</v>
      </c>
      <c r="G943" t="e">
        <f>+VLOOKUP(B943,[1]Sheet1!H$5:I$154,2,0)</f>
        <v>#N/A</v>
      </c>
      <c r="H943" s="19" t="s">
        <v>11725</v>
      </c>
      <c r="I943" s="22">
        <v>455338</v>
      </c>
      <c r="J943" s="25">
        <f t="shared" si="45"/>
        <v>7.9999912153169733E-2</v>
      </c>
      <c r="K943" s="22">
        <v>36427</v>
      </c>
      <c r="L943" s="22">
        <v>491765</v>
      </c>
      <c r="M943" t="e">
        <f>+VLOOKUP(C943,'Thanh toán '!M$6:N$1223,2,0)</f>
        <v>#N/A</v>
      </c>
      <c r="N943" s="38" t="e">
        <f t="shared" si="44"/>
        <v>#N/A</v>
      </c>
    </row>
    <row r="944" spans="1:14" hidden="1" x14ac:dyDescent="0.3">
      <c r="A944" s="18">
        <v>2022</v>
      </c>
      <c r="B944" s="19" t="s">
        <v>13031</v>
      </c>
      <c r="C944" s="19">
        <f t="shared" si="43"/>
        <v>56204</v>
      </c>
      <c r="D944" s="19" t="s">
        <v>11736</v>
      </c>
      <c r="E944" s="24" t="s">
        <v>13016</v>
      </c>
      <c r="F944" s="21" t="s">
        <v>11799</v>
      </c>
      <c r="G944" s="23"/>
      <c r="H944" s="19" t="s">
        <v>11725</v>
      </c>
      <c r="I944" s="22">
        <v>1271162</v>
      </c>
      <c r="J944" s="25">
        <f t="shared" si="45"/>
        <v>8.0000031467271679E-2</v>
      </c>
      <c r="K944" s="22">
        <v>101693</v>
      </c>
      <c r="L944" s="22">
        <v>1372855</v>
      </c>
      <c r="M944">
        <f>+VLOOKUP(C944,'Thanh toán '!M$6:N$1223,2,0)</f>
        <v>1372855</v>
      </c>
      <c r="N944" s="38">
        <f t="shared" si="44"/>
        <v>0</v>
      </c>
    </row>
    <row r="945" spans="1:14" hidden="1" x14ac:dyDescent="0.3">
      <c r="A945" s="18">
        <v>2022</v>
      </c>
      <c r="B945" s="19" t="s">
        <v>13032</v>
      </c>
      <c r="C945" s="19">
        <f t="shared" si="43"/>
        <v>56205</v>
      </c>
      <c r="D945" s="19" t="s">
        <v>11736</v>
      </c>
      <c r="E945" s="24" t="s">
        <v>13016</v>
      </c>
      <c r="F945" s="21" t="s">
        <v>11799</v>
      </c>
      <c r="G945" s="23"/>
      <c r="H945" s="19" t="s">
        <v>11725</v>
      </c>
      <c r="I945" s="22">
        <v>455338</v>
      </c>
      <c r="J945" s="25">
        <f t="shared" si="45"/>
        <v>7.9999912153169733E-2</v>
      </c>
      <c r="K945" s="22">
        <v>36427</v>
      </c>
      <c r="L945" s="22">
        <v>491765</v>
      </c>
      <c r="M945">
        <f>+VLOOKUP(C945,'Thanh toán '!M$6:N$1223,2,0)</f>
        <v>491765</v>
      </c>
      <c r="N945" s="38">
        <f t="shared" si="44"/>
        <v>0</v>
      </c>
    </row>
    <row r="946" spans="1:14" hidden="1" x14ac:dyDescent="0.3">
      <c r="A946" s="18">
        <v>2022</v>
      </c>
      <c r="B946" s="19" t="s">
        <v>13033</v>
      </c>
      <c r="C946" s="19">
        <f t="shared" si="43"/>
        <v>56207</v>
      </c>
      <c r="D946" s="19" t="s">
        <v>11736</v>
      </c>
      <c r="E946" s="24" t="s">
        <v>13016</v>
      </c>
      <c r="F946" s="21" t="s">
        <v>11799</v>
      </c>
      <c r="G946" s="23"/>
      <c r="H946" s="19" t="s">
        <v>11725</v>
      </c>
      <c r="I946" s="22">
        <v>455338</v>
      </c>
      <c r="J946" s="25">
        <f t="shared" si="45"/>
        <v>7.9999912153169733E-2</v>
      </c>
      <c r="K946" s="22">
        <v>36427</v>
      </c>
      <c r="L946" s="22">
        <v>491765</v>
      </c>
      <c r="M946">
        <f>+VLOOKUP(C946,'Thanh toán '!M$6:N$1223,2,0)</f>
        <v>491765</v>
      </c>
      <c r="N946" s="38">
        <f t="shared" si="44"/>
        <v>0</v>
      </c>
    </row>
    <row r="947" spans="1:14" hidden="1" x14ac:dyDescent="0.3">
      <c r="A947" s="18">
        <v>2022</v>
      </c>
      <c r="B947" s="19" t="s">
        <v>13034</v>
      </c>
      <c r="C947" s="19">
        <f t="shared" si="43"/>
        <v>56209</v>
      </c>
      <c r="D947" s="19" t="s">
        <v>11736</v>
      </c>
      <c r="E947" s="24" t="s">
        <v>13016</v>
      </c>
      <c r="F947" s="21" t="s">
        <v>11799</v>
      </c>
      <c r="G947" s="23"/>
      <c r="H947" s="19" t="s">
        <v>11725</v>
      </c>
      <c r="I947" s="22">
        <v>1644986</v>
      </c>
      <c r="J947" s="25">
        <f t="shared" si="45"/>
        <v>8.0000072948949105E-2</v>
      </c>
      <c r="K947" s="22">
        <v>131599</v>
      </c>
      <c r="L947" s="22">
        <v>1776585</v>
      </c>
      <c r="M947">
        <f>+VLOOKUP(C947,'Thanh toán '!M$6:N$1223,2,0)</f>
        <v>1776585</v>
      </c>
      <c r="N947" s="38">
        <f t="shared" si="44"/>
        <v>0</v>
      </c>
    </row>
    <row r="948" spans="1:14" hidden="1" x14ac:dyDescent="0.3">
      <c r="A948" s="18">
        <v>2022</v>
      </c>
      <c r="B948" s="19" t="s">
        <v>13035</v>
      </c>
      <c r="C948" s="19">
        <f t="shared" si="43"/>
        <v>56211</v>
      </c>
      <c r="D948" s="19" t="s">
        <v>11736</v>
      </c>
      <c r="E948" s="24" t="s">
        <v>13016</v>
      </c>
      <c r="F948" s="21" t="s">
        <v>12367</v>
      </c>
      <c r="G948" s="23"/>
      <c r="H948" s="19" t="s">
        <v>12368</v>
      </c>
      <c r="I948" s="22">
        <v>1123173</v>
      </c>
      <c r="J948" s="25">
        <f t="shared" si="45"/>
        <v>8.0000142453566819E-2</v>
      </c>
      <c r="K948" s="22">
        <v>89854</v>
      </c>
      <c r="L948" s="22">
        <v>1213027</v>
      </c>
      <c r="M948">
        <f>+VLOOKUP(C948,'Thanh toán '!M$6:N$1223,2,0)</f>
        <v>1213027</v>
      </c>
      <c r="N948" s="38">
        <f t="shared" si="44"/>
        <v>0</v>
      </c>
    </row>
    <row r="949" spans="1:14" hidden="1" x14ac:dyDescent="0.3">
      <c r="A949" s="18">
        <v>2022</v>
      </c>
      <c r="B949" s="19" t="s">
        <v>13036</v>
      </c>
      <c r="C949" s="19">
        <f t="shared" si="43"/>
        <v>56213</v>
      </c>
      <c r="D949" s="19" t="s">
        <v>11736</v>
      </c>
      <c r="E949" s="24" t="s">
        <v>13016</v>
      </c>
      <c r="F949" s="21" t="s">
        <v>11799</v>
      </c>
      <c r="G949" s="23"/>
      <c r="H949" s="19" t="s">
        <v>11725</v>
      </c>
      <c r="I949" s="22">
        <v>455338</v>
      </c>
      <c r="J949" s="25">
        <f t="shared" si="45"/>
        <v>7.9999912153169733E-2</v>
      </c>
      <c r="K949" s="22">
        <v>36427</v>
      </c>
      <c r="L949" s="22">
        <v>491765</v>
      </c>
      <c r="M949">
        <f>+VLOOKUP(C949,'Thanh toán '!M$6:N$1223,2,0)</f>
        <v>491765</v>
      </c>
      <c r="N949" s="38">
        <f t="shared" si="44"/>
        <v>0</v>
      </c>
    </row>
    <row r="950" spans="1:14" hidden="1" x14ac:dyDescent="0.3">
      <c r="A950" s="18">
        <v>2022</v>
      </c>
      <c r="B950" s="19" t="s">
        <v>13037</v>
      </c>
      <c r="C950" s="19">
        <f t="shared" si="43"/>
        <v>56215</v>
      </c>
      <c r="D950" s="19" t="s">
        <v>11736</v>
      </c>
      <c r="E950" s="24" t="s">
        <v>13016</v>
      </c>
      <c r="F950" s="21" t="s">
        <v>11799</v>
      </c>
      <c r="G950" s="23"/>
      <c r="H950" s="19" t="s">
        <v>11725</v>
      </c>
      <c r="I950" s="22">
        <v>742500</v>
      </c>
      <c r="J950" s="25">
        <f t="shared" si="45"/>
        <v>0.08</v>
      </c>
      <c r="K950" s="22">
        <v>59400</v>
      </c>
      <c r="L950" s="22">
        <v>801900</v>
      </c>
      <c r="M950">
        <f>+VLOOKUP(C950,'Thanh toán '!M$6:N$1223,2,0)</f>
        <v>801900</v>
      </c>
      <c r="N950" s="38">
        <f t="shared" si="44"/>
        <v>0</v>
      </c>
    </row>
    <row r="951" spans="1:14" hidden="1" x14ac:dyDescent="0.3">
      <c r="A951" s="18">
        <v>2022</v>
      </c>
      <c r="B951" s="19" t="s">
        <v>13038</v>
      </c>
      <c r="C951" s="19">
        <f t="shared" si="43"/>
        <v>56216</v>
      </c>
      <c r="D951" s="19" t="s">
        <v>11736</v>
      </c>
      <c r="E951" s="24" t="s">
        <v>13016</v>
      </c>
      <c r="F951" s="21" t="s">
        <v>11799</v>
      </c>
      <c r="G951" s="23"/>
      <c r="H951" s="19" t="s">
        <v>11725</v>
      </c>
      <c r="I951" s="22">
        <v>237600</v>
      </c>
      <c r="J951" s="25">
        <f t="shared" si="45"/>
        <v>0.08</v>
      </c>
      <c r="K951" s="22">
        <v>19008</v>
      </c>
      <c r="L951" s="22">
        <v>256608</v>
      </c>
      <c r="M951">
        <f>+VLOOKUP(C951,'Thanh toán '!M$6:N$1223,2,0)</f>
        <v>256608</v>
      </c>
      <c r="N951" s="38">
        <f t="shared" si="44"/>
        <v>0</v>
      </c>
    </row>
    <row r="952" spans="1:14" hidden="1" x14ac:dyDescent="0.3">
      <c r="A952" s="18">
        <v>2022</v>
      </c>
      <c r="B952" s="19" t="s">
        <v>13039</v>
      </c>
      <c r="C952" s="19">
        <f t="shared" si="43"/>
        <v>56217</v>
      </c>
      <c r="D952" s="19" t="s">
        <v>11736</v>
      </c>
      <c r="E952" s="24" t="s">
        <v>13016</v>
      </c>
      <c r="F952" s="21" t="s">
        <v>12200</v>
      </c>
      <c r="G952" s="23"/>
      <c r="H952" s="19" t="s">
        <v>12201</v>
      </c>
      <c r="I952" s="22">
        <v>3633752</v>
      </c>
      <c r="J952" s="25">
        <f t="shared" si="45"/>
        <v>7.9999955968376488E-2</v>
      </c>
      <c r="K952" s="22">
        <v>290700</v>
      </c>
      <c r="L952" s="22">
        <v>3924452</v>
      </c>
      <c r="M952">
        <f>+VLOOKUP(C952,'Thanh toán '!M$6:N$1223,2,0)</f>
        <v>3924452</v>
      </c>
      <c r="N952" s="38">
        <f t="shared" si="44"/>
        <v>0</v>
      </c>
    </row>
    <row r="953" spans="1:14" hidden="1" x14ac:dyDescent="0.3">
      <c r="A953" s="18">
        <v>2022</v>
      </c>
      <c r="B953" s="19" t="s">
        <v>13040</v>
      </c>
      <c r="C953" s="19">
        <f t="shared" si="43"/>
        <v>56219</v>
      </c>
      <c r="D953" s="19" t="s">
        <v>11736</v>
      </c>
      <c r="E953" s="24" t="s">
        <v>13016</v>
      </c>
      <c r="F953" s="21" t="s">
        <v>11799</v>
      </c>
      <c r="G953" s="23"/>
      <c r="H953" s="19" t="s">
        <v>11725</v>
      </c>
      <c r="I953" s="22">
        <v>455338</v>
      </c>
      <c r="J953" s="25">
        <f t="shared" si="45"/>
        <v>7.9999912153169733E-2</v>
      </c>
      <c r="K953" s="22">
        <v>36427</v>
      </c>
      <c r="L953" s="22">
        <v>491765</v>
      </c>
      <c r="M953">
        <f>+VLOOKUP(C953,'Thanh toán '!M$6:N$1223,2,0)</f>
        <v>491765</v>
      </c>
      <c r="N953" s="38">
        <f t="shared" si="44"/>
        <v>0</v>
      </c>
    </row>
    <row r="954" spans="1:14" hidden="1" x14ac:dyDescent="0.3">
      <c r="A954" s="18">
        <v>2022</v>
      </c>
      <c r="B954" s="19" t="s">
        <v>13041</v>
      </c>
      <c r="C954" s="19">
        <f t="shared" si="43"/>
        <v>56220</v>
      </c>
      <c r="D954" s="19" t="s">
        <v>11736</v>
      </c>
      <c r="E954" s="24" t="s">
        <v>13016</v>
      </c>
      <c r="F954" s="21" t="s">
        <v>11799</v>
      </c>
      <c r="G954" s="23"/>
      <c r="H954" s="19" t="s">
        <v>11725</v>
      </c>
      <c r="I954" s="22">
        <v>455338</v>
      </c>
      <c r="J954" s="25">
        <f t="shared" si="45"/>
        <v>7.9999912153169733E-2</v>
      </c>
      <c r="K954" s="22">
        <v>36427</v>
      </c>
      <c r="L954" s="22">
        <v>491765</v>
      </c>
      <c r="M954">
        <f>+VLOOKUP(C954,'Thanh toán '!M$6:N$1223,2,0)</f>
        <v>491765</v>
      </c>
      <c r="N954" s="38">
        <f t="shared" si="44"/>
        <v>0</v>
      </c>
    </row>
    <row r="955" spans="1:14" hidden="1" x14ac:dyDescent="0.3">
      <c r="A955" s="18">
        <v>2022</v>
      </c>
      <c r="B955" s="19" t="s">
        <v>13042</v>
      </c>
      <c r="C955" s="19">
        <f t="shared" si="43"/>
        <v>56222</v>
      </c>
      <c r="D955" s="19" t="s">
        <v>11736</v>
      </c>
      <c r="E955" s="24" t="s">
        <v>13016</v>
      </c>
      <c r="F955" s="21" t="s">
        <v>11799</v>
      </c>
      <c r="G955" s="23"/>
      <c r="H955" s="19" t="s">
        <v>11725</v>
      </c>
      <c r="I955" s="22">
        <v>455338</v>
      </c>
      <c r="J955" s="25">
        <f t="shared" si="45"/>
        <v>7.9999912153169733E-2</v>
      </c>
      <c r="K955" s="22">
        <v>36427</v>
      </c>
      <c r="L955" s="22">
        <v>491765</v>
      </c>
      <c r="M955">
        <f>+VLOOKUP(C955,'Thanh toán '!M$6:N$1223,2,0)</f>
        <v>491765</v>
      </c>
      <c r="N955" s="38">
        <f t="shared" si="44"/>
        <v>0</v>
      </c>
    </row>
    <row r="956" spans="1:14" hidden="1" x14ac:dyDescent="0.3">
      <c r="A956" s="18">
        <v>2022</v>
      </c>
      <c r="B956" s="19" t="s">
        <v>13043</v>
      </c>
      <c r="C956" s="19">
        <f t="shared" si="43"/>
        <v>56225</v>
      </c>
      <c r="D956" s="19" t="s">
        <v>11736</v>
      </c>
      <c r="E956" s="24" t="s">
        <v>13016</v>
      </c>
      <c r="F956" s="21" t="s">
        <v>11860</v>
      </c>
      <c r="G956" s="23"/>
      <c r="H956" s="19" t="s">
        <v>11719</v>
      </c>
      <c r="I956" s="22">
        <v>1234253</v>
      </c>
      <c r="J956" s="25">
        <f t="shared" si="45"/>
        <v>7.9999805550401745E-2</v>
      </c>
      <c r="K956" s="22">
        <v>98740</v>
      </c>
      <c r="L956" s="22">
        <v>1332993</v>
      </c>
      <c r="M956">
        <f>+VLOOKUP(C956,'Thanh toán '!M$6:N$1223,2,0)</f>
        <v>1332993</v>
      </c>
      <c r="N956" s="38">
        <f t="shared" si="44"/>
        <v>0</v>
      </c>
    </row>
    <row r="957" spans="1:14" hidden="1" x14ac:dyDescent="0.3">
      <c r="A957" s="18">
        <v>2022</v>
      </c>
      <c r="B957" s="19" t="s">
        <v>13044</v>
      </c>
      <c r="C957" s="19">
        <f t="shared" si="43"/>
        <v>56230</v>
      </c>
      <c r="D957" s="19" t="s">
        <v>11736</v>
      </c>
      <c r="E957" s="24" t="s">
        <v>13016</v>
      </c>
      <c r="F957" s="21" t="s">
        <v>12360</v>
      </c>
      <c r="G957" s="23"/>
      <c r="H957" s="19" t="s">
        <v>12361</v>
      </c>
      <c r="I957" s="22">
        <v>1289400</v>
      </c>
      <c r="J957" s="25">
        <f t="shared" si="45"/>
        <v>0.08</v>
      </c>
      <c r="K957" s="22">
        <v>103152</v>
      </c>
      <c r="L957" s="22">
        <v>1392552</v>
      </c>
      <c r="M957">
        <f>+VLOOKUP(C957,'Thanh toán '!M$6:N$1223,2,0)</f>
        <v>1392552</v>
      </c>
      <c r="N957" s="38">
        <f t="shared" si="44"/>
        <v>0</v>
      </c>
    </row>
    <row r="958" spans="1:14" hidden="1" x14ac:dyDescent="0.3">
      <c r="A958" s="18">
        <v>2022</v>
      </c>
      <c r="B958" s="19" t="s">
        <v>13045</v>
      </c>
      <c r="C958" s="19">
        <f t="shared" si="43"/>
        <v>56233</v>
      </c>
      <c r="D958" s="19" t="s">
        <v>11736</v>
      </c>
      <c r="E958" s="24" t="s">
        <v>13016</v>
      </c>
      <c r="F958" s="21" t="s">
        <v>11799</v>
      </c>
      <c r="G958" s="23"/>
      <c r="H958" s="19" t="s">
        <v>11725</v>
      </c>
      <c r="I958" s="22">
        <v>915528</v>
      </c>
      <c r="J958" s="25">
        <f t="shared" si="45"/>
        <v>7.99997378561879E-2</v>
      </c>
      <c r="K958" s="22">
        <v>73242</v>
      </c>
      <c r="L958" s="22">
        <v>988770</v>
      </c>
      <c r="M958">
        <f>+VLOOKUP(C958,'Thanh toán '!M$6:N$1223,2,0)</f>
        <v>988770</v>
      </c>
      <c r="N958" s="38">
        <f t="shared" si="44"/>
        <v>0</v>
      </c>
    </row>
    <row r="959" spans="1:14" hidden="1" x14ac:dyDescent="0.3">
      <c r="A959" s="18">
        <v>2022</v>
      </c>
      <c r="B959" s="19" t="s">
        <v>13046</v>
      </c>
      <c r="C959" s="19">
        <f t="shared" si="43"/>
        <v>56234</v>
      </c>
      <c r="D959" s="19" t="s">
        <v>11736</v>
      </c>
      <c r="E959" s="24" t="s">
        <v>13016</v>
      </c>
      <c r="F959" s="21" t="s">
        <v>11799</v>
      </c>
      <c r="G959" s="23"/>
      <c r="H959" s="19" t="s">
        <v>11725</v>
      </c>
      <c r="I959" s="22">
        <v>1729979</v>
      </c>
      <c r="J959" s="25">
        <f t="shared" si="45"/>
        <v>7.9999815026656387E-2</v>
      </c>
      <c r="K959" s="22">
        <v>138398</v>
      </c>
      <c r="L959" s="22">
        <v>1868377</v>
      </c>
      <c r="M959">
        <f>+VLOOKUP(C959,'Thanh toán '!M$6:N$1223,2,0)</f>
        <v>1868377</v>
      </c>
      <c r="N959" s="38">
        <f t="shared" si="44"/>
        <v>0</v>
      </c>
    </row>
    <row r="960" spans="1:14" hidden="1" x14ac:dyDescent="0.3">
      <c r="A960" s="18">
        <v>2022</v>
      </c>
      <c r="B960" s="19" t="s">
        <v>13047</v>
      </c>
      <c r="C960" s="19">
        <f t="shared" si="43"/>
        <v>56235</v>
      </c>
      <c r="D960" s="19" t="s">
        <v>11736</v>
      </c>
      <c r="E960" s="24" t="s">
        <v>13016</v>
      </c>
      <c r="F960" s="21" t="s">
        <v>11799</v>
      </c>
      <c r="G960" s="23"/>
      <c r="H960" s="19" t="s">
        <v>11725</v>
      </c>
      <c r="I960" s="22">
        <v>660918</v>
      </c>
      <c r="J960" s="25">
        <f t="shared" si="45"/>
        <v>7.99993342593181E-2</v>
      </c>
      <c r="K960" s="22">
        <v>52873</v>
      </c>
      <c r="L960" s="22">
        <v>713791</v>
      </c>
      <c r="M960">
        <f>+VLOOKUP(C960,'Thanh toán '!M$6:N$1223,2,0)</f>
        <v>713791</v>
      </c>
      <c r="N960" s="38">
        <f t="shared" si="44"/>
        <v>0</v>
      </c>
    </row>
    <row r="961" spans="1:14" hidden="1" x14ac:dyDescent="0.3">
      <c r="A961" s="18">
        <v>2022</v>
      </c>
      <c r="B961" s="19" t="s">
        <v>13048</v>
      </c>
      <c r="C961" s="19">
        <f t="shared" si="43"/>
        <v>56237</v>
      </c>
      <c r="D961" s="19" t="s">
        <v>11736</v>
      </c>
      <c r="E961" s="24" t="s">
        <v>13016</v>
      </c>
      <c r="F961" s="21" t="s">
        <v>12462</v>
      </c>
      <c r="G961" s="23"/>
      <c r="H961" s="19" t="s">
        <v>12463</v>
      </c>
      <c r="I961" s="22">
        <v>2270830</v>
      </c>
      <c r="J961" s="25">
        <f t="shared" si="45"/>
        <v>7.9999823852952442E-2</v>
      </c>
      <c r="K961" s="22">
        <v>181666</v>
      </c>
      <c r="L961" s="22">
        <v>2452496</v>
      </c>
      <c r="M961">
        <f>+VLOOKUP(C961,'Thanh toán '!M$6:N$1223,2,0)</f>
        <v>2452496</v>
      </c>
      <c r="N961" s="38">
        <f t="shared" si="44"/>
        <v>0</v>
      </c>
    </row>
    <row r="962" spans="1:14" hidden="1" x14ac:dyDescent="0.3">
      <c r="A962" s="18">
        <v>2022</v>
      </c>
      <c r="B962" s="19" t="s">
        <v>13049</v>
      </c>
      <c r="C962" s="19">
        <f t="shared" ref="C962:C1025" si="46">+B962*1</f>
        <v>56240</v>
      </c>
      <c r="D962" s="19" t="s">
        <v>11736</v>
      </c>
      <c r="E962" s="24" t="s">
        <v>13016</v>
      </c>
      <c r="F962" s="21" t="s">
        <v>11799</v>
      </c>
      <c r="G962" s="23"/>
      <c r="H962" s="19" t="s">
        <v>11725</v>
      </c>
      <c r="I962" s="22">
        <v>455338</v>
      </c>
      <c r="J962" s="25">
        <f t="shared" si="45"/>
        <v>7.9999912153169733E-2</v>
      </c>
      <c r="K962" s="22">
        <v>36427</v>
      </c>
      <c r="L962" s="22">
        <v>491765</v>
      </c>
      <c r="M962">
        <f>+VLOOKUP(C962,'Thanh toán '!M$6:N$1223,2,0)</f>
        <v>491765</v>
      </c>
      <c r="N962" s="38">
        <f t="shared" ref="N962:N1025" si="47">+M962-L962</f>
        <v>0</v>
      </c>
    </row>
    <row r="963" spans="1:14" hidden="1" x14ac:dyDescent="0.3">
      <c r="A963" s="18">
        <v>2022</v>
      </c>
      <c r="B963" s="19" t="s">
        <v>13050</v>
      </c>
      <c r="C963" s="19">
        <f t="shared" si="46"/>
        <v>56241</v>
      </c>
      <c r="D963" s="19" t="s">
        <v>11736</v>
      </c>
      <c r="E963" s="24" t="s">
        <v>13016</v>
      </c>
      <c r="F963" s="21" t="s">
        <v>11799</v>
      </c>
      <c r="G963" s="23"/>
      <c r="H963" s="19" t="s">
        <v>11725</v>
      </c>
      <c r="I963" s="22">
        <v>455338</v>
      </c>
      <c r="J963" s="25">
        <f t="shared" si="45"/>
        <v>7.9999912153169733E-2</v>
      </c>
      <c r="K963" s="22">
        <v>36427</v>
      </c>
      <c r="L963" s="22">
        <v>491765</v>
      </c>
      <c r="M963">
        <f>+VLOOKUP(C963,'Thanh toán '!M$6:N$1223,2,0)</f>
        <v>491765</v>
      </c>
      <c r="N963" s="38">
        <f t="shared" si="47"/>
        <v>0</v>
      </c>
    </row>
    <row r="964" spans="1:14" hidden="1" x14ac:dyDescent="0.3">
      <c r="A964" s="18">
        <v>2022</v>
      </c>
      <c r="B964" s="19" t="s">
        <v>13051</v>
      </c>
      <c r="C964" s="19">
        <f t="shared" si="46"/>
        <v>56242</v>
      </c>
      <c r="D964" s="19" t="s">
        <v>11736</v>
      </c>
      <c r="E964" s="24" t="s">
        <v>13016</v>
      </c>
      <c r="F964" s="21" t="s">
        <v>11799</v>
      </c>
      <c r="G964" s="23"/>
      <c r="H964" s="19" t="s">
        <v>11725</v>
      </c>
      <c r="I964" s="22">
        <v>567883</v>
      </c>
      <c r="J964" s="25">
        <f t="shared" si="45"/>
        <v>8.0000633933398249E-2</v>
      </c>
      <c r="K964" s="22">
        <v>45431</v>
      </c>
      <c r="L964" s="22">
        <v>613314</v>
      </c>
      <c r="M964">
        <f>+VLOOKUP(C964,'Thanh toán '!M$6:N$1223,2,0)</f>
        <v>613314</v>
      </c>
      <c r="N964" s="38">
        <f t="shared" si="47"/>
        <v>0</v>
      </c>
    </row>
    <row r="965" spans="1:14" hidden="1" x14ac:dyDescent="0.3">
      <c r="A965" s="18">
        <v>2022</v>
      </c>
      <c r="B965" s="19" t="s">
        <v>13052</v>
      </c>
      <c r="C965" s="19">
        <f t="shared" si="46"/>
        <v>56245</v>
      </c>
      <c r="D965" s="19" t="s">
        <v>11736</v>
      </c>
      <c r="E965" s="24" t="s">
        <v>13016</v>
      </c>
      <c r="F965" s="21" t="s">
        <v>12589</v>
      </c>
      <c r="G965" s="23"/>
      <c r="H965" s="19" t="s">
        <v>12590</v>
      </c>
      <c r="I965" s="22">
        <v>2988846</v>
      </c>
      <c r="J965" s="25">
        <f t="shared" si="45"/>
        <v>8.0000107064733345E-2</v>
      </c>
      <c r="K965" s="22">
        <v>239108</v>
      </c>
      <c r="L965" s="22">
        <v>3227954</v>
      </c>
      <c r="M965">
        <f>+VLOOKUP(C965,'Thanh toán '!M$6:N$1223,2,0)</f>
        <v>3227954</v>
      </c>
      <c r="N965" s="38">
        <f t="shared" si="47"/>
        <v>0</v>
      </c>
    </row>
    <row r="966" spans="1:14" hidden="1" x14ac:dyDescent="0.3">
      <c r="A966" s="18">
        <v>2022</v>
      </c>
      <c r="B966" s="19" t="s">
        <v>13053</v>
      </c>
      <c r="C966" s="19">
        <f t="shared" si="46"/>
        <v>56248</v>
      </c>
      <c r="D966" s="19" t="s">
        <v>11736</v>
      </c>
      <c r="E966" s="24" t="s">
        <v>13016</v>
      </c>
      <c r="F966" s="21" t="s">
        <v>11799</v>
      </c>
      <c r="G966" s="23"/>
      <c r="H966" s="19" t="s">
        <v>11725</v>
      </c>
      <c r="I966" s="22">
        <v>455338</v>
      </c>
      <c r="J966" s="25">
        <f t="shared" si="45"/>
        <v>7.9999912153169733E-2</v>
      </c>
      <c r="K966" s="22">
        <v>36427</v>
      </c>
      <c r="L966" s="22">
        <v>491765</v>
      </c>
      <c r="M966">
        <f>+VLOOKUP(C966,'Thanh toán '!M$6:N$1223,2,0)</f>
        <v>491765</v>
      </c>
      <c r="N966" s="38">
        <f t="shared" si="47"/>
        <v>0</v>
      </c>
    </row>
    <row r="967" spans="1:14" hidden="1" x14ac:dyDescent="0.3">
      <c r="A967" s="18">
        <v>2022</v>
      </c>
      <c r="B967" s="19" t="s">
        <v>13054</v>
      </c>
      <c r="C967" s="19">
        <f t="shared" si="46"/>
        <v>56251</v>
      </c>
      <c r="D967" s="19" t="s">
        <v>11736</v>
      </c>
      <c r="E967" s="24" t="s">
        <v>13016</v>
      </c>
      <c r="F967" s="21" t="s">
        <v>12367</v>
      </c>
      <c r="G967" s="23"/>
      <c r="H967" s="19" t="s">
        <v>12368</v>
      </c>
      <c r="I967" s="22">
        <v>3062590</v>
      </c>
      <c r="J967" s="25">
        <f t="shared" si="45"/>
        <v>7.9999934695796693E-2</v>
      </c>
      <c r="K967" s="22">
        <v>245007</v>
      </c>
      <c r="L967" s="22">
        <v>3307597</v>
      </c>
      <c r="M967">
        <f>+VLOOKUP(C967,'Thanh toán '!M$6:N$1223,2,0)</f>
        <v>3307597</v>
      </c>
      <c r="N967" s="38">
        <f t="shared" si="47"/>
        <v>0</v>
      </c>
    </row>
    <row r="968" spans="1:14" hidden="1" x14ac:dyDescent="0.3">
      <c r="A968" s="18">
        <v>2022</v>
      </c>
      <c r="B968" s="19" t="s">
        <v>13055</v>
      </c>
      <c r="C968" s="19">
        <f t="shared" si="46"/>
        <v>56252</v>
      </c>
      <c r="D968" s="19" t="s">
        <v>11736</v>
      </c>
      <c r="E968" s="24" t="s">
        <v>13016</v>
      </c>
      <c r="F968" s="21" t="s">
        <v>11799</v>
      </c>
      <c r="G968" s="23"/>
      <c r="H968" s="19" t="s">
        <v>11725</v>
      </c>
      <c r="I968" s="22">
        <v>455338</v>
      </c>
      <c r="J968" s="25">
        <f t="shared" ref="J968:J1031" si="48">+K968/I968</f>
        <v>7.9999912153169733E-2</v>
      </c>
      <c r="K968" s="22">
        <v>36427</v>
      </c>
      <c r="L968" s="22">
        <v>491765</v>
      </c>
      <c r="M968">
        <f>+VLOOKUP(C968,'Thanh toán '!M$6:N$1223,2,0)</f>
        <v>491765</v>
      </c>
      <c r="N968" s="38">
        <f t="shared" si="47"/>
        <v>0</v>
      </c>
    </row>
    <row r="969" spans="1:14" x14ac:dyDescent="0.3">
      <c r="A969" s="18">
        <v>2022</v>
      </c>
      <c r="B969" s="19" t="s">
        <v>13056</v>
      </c>
      <c r="C969" s="19">
        <f t="shared" si="46"/>
        <v>56253</v>
      </c>
      <c r="D969" s="19" t="s">
        <v>11736</v>
      </c>
      <c r="E969" s="24" t="s">
        <v>13016</v>
      </c>
      <c r="F969" s="21" t="s">
        <v>11799</v>
      </c>
      <c r="G969" t="e">
        <f>+VLOOKUP(B969,[1]Sheet1!H$5:I$154,2,0)</f>
        <v>#N/A</v>
      </c>
      <c r="H969" s="19" t="s">
        <v>11725</v>
      </c>
      <c r="I969" s="22">
        <v>891030</v>
      </c>
      <c r="J969" s="25">
        <f t="shared" si="48"/>
        <v>7.9999551081332845E-2</v>
      </c>
      <c r="K969" s="22">
        <v>71282</v>
      </c>
      <c r="L969" s="22">
        <v>962312</v>
      </c>
      <c r="M969" t="e">
        <f>+VLOOKUP(C969,'Thanh toán '!M$6:N$1223,2,0)</f>
        <v>#N/A</v>
      </c>
      <c r="N969" s="38" t="e">
        <f t="shared" si="47"/>
        <v>#N/A</v>
      </c>
    </row>
    <row r="970" spans="1:14" hidden="1" x14ac:dyDescent="0.3">
      <c r="A970" s="18">
        <v>2022</v>
      </c>
      <c r="B970" s="19" t="s">
        <v>13057</v>
      </c>
      <c r="C970" s="19">
        <f t="shared" si="46"/>
        <v>56254</v>
      </c>
      <c r="D970" s="19" t="s">
        <v>11736</v>
      </c>
      <c r="E970" s="24" t="s">
        <v>13016</v>
      </c>
      <c r="F970" s="21" t="s">
        <v>11799</v>
      </c>
      <c r="G970" s="23"/>
      <c r="H970" s="19" t="s">
        <v>11725</v>
      </c>
      <c r="I970" s="22">
        <v>455338</v>
      </c>
      <c r="J970" s="25">
        <f t="shared" si="48"/>
        <v>7.9999912153169733E-2</v>
      </c>
      <c r="K970" s="22">
        <v>36427</v>
      </c>
      <c r="L970" s="22">
        <v>491765</v>
      </c>
      <c r="M970">
        <f>+VLOOKUP(C970,'Thanh toán '!M$6:N$1223,2,0)</f>
        <v>491765</v>
      </c>
      <c r="N970" s="38">
        <f t="shared" si="47"/>
        <v>0</v>
      </c>
    </row>
    <row r="971" spans="1:14" hidden="1" x14ac:dyDescent="0.3">
      <c r="A971" s="18">
        <v>2022</v>
      </c>
      <c r="B971" s="19" t="s">
        <v>13058</v>
      </c>
      <c r="C971" s="19">
        <f t="shared" si="46"/>
        <v>56255</v>
      </c>
      <c r="D971" s="19" t="s">
        <v>11736</v>
      </c>
      <c r="E971" s="24" t="s">
        <v>13016</v>
      </c>
      <c r="F971" s="21" t="s">
        <v>11799</v>
      </c>
      <c r="G971" s="23"/>
      <c r="H971" s="19" t="s">
        <v>11725</v>
      </c>
      <c r="I971" s="22">
        <v>922000</v>
      </c>
      <c r="J971" s="25">
        <f t="shared" si="48"/>
        <v>0.08</v>
      </c>
      <c r="K971" s="22">
        <v>73760</v>
      </c>
      <c r="L971" s="22">
        <v>995760</v>
      </c>
      <c r="M971">
        <f>+VLOOKUP(C971,'Thanh toán '!M$6:N$1223,2,0)</f>
        <v>995760</v>
      </c>
      <c r="N971" s="38">
        <f t="shared" si="47"/>
        <v>0</v>
      </c>
    </row>
    <row r="972" spans="1:14" hidden="1" x14ac:dyDescent="0.3">
      <c r="A972" s="18">
        <v>2022</v>
      </c>
      <c r="B972" s="19" t="s">
        <v>13059</v>
      </c>
      <c r="C972" s="19">
        <f t="shared" si="46"/>
        <v>56256</v>
      </c>
      <c r="D972" s="19" t="s">
        <v>11736</v>
      </c>
      <c r="E972" s="24" t="s">
        <v>13016</v>
      </c>
      <c r="F972" s="21" t="s">
        <v>11799</v>
      </c>
      <c r="G972" s="23"/>
      <c r="H972" s="19" t="s">
        <v>11725</v>
      </c>
      <c r="I972" s="22">
        <v>873185</v>
      </c>
      <c r="J972" s="25">
        <f t="shared" si="48"/>
        <v>8.0000229046536531E-2</v>
      </c>
      <c r="K972" s="22">
        <v>69855</v>
      </c>
      <c r="L972" s="22">
        <v>943040</v>
      </c>
      <c r="M972">
        <f>+VLOOKUP(C972,'Thanh toán '!M$6:N$1223,2,0)</f>
        <v>943040</v>
      </c>
      <c r="N972" s="38">
        <f t="shared" si="47"/>
        <v>0</v>
      </c>
    </row>
    <row r="973" spans="1:14" hidden="1" x14ac:dyDescent="0.3">
      <c r="A973" s="18">
        <v>2022</v>
      </c>
      <c r="B973" s="19" t="s">
        <v>13060</v>
      </c>
      <c r="C973" s="19">
        <f t="shared" si="46"/>
        <v>56261</v>
      </c>
      <c r="D973" s="19" t="s">
        <v>11736</v>
      </c>
      <c r="E973" s="24" t="s">
        <v>13016</v>
      </c>
      <c r="F973" s="21" t="s">
        <v>11799</v>
      </c>
      <c r="G973" s="23"/>
      <c r="H973" s="19" t="s">
        <v>11725</v>
      </c>
      <c r="I973" s="22">
        <v>589271</v>
      </c>
      <c r="J973" s="25">
        <f t="shared" si="48"/>
        <v>8.0000543043862671E-2</v>
      </c>
      <c r="K973" s="22">
        <v>47142</v>
      </c>
      <c r="L973" s="22">
        <v>636413</v>
      </c>
      <c r="M973">
        <f>+VLOOKUP(C973,'Thanh toán '!M$6:N$1223,2,0)</f>
        <v>636413</v>
      </c>
      <c r="N973" s="38">
        <f t="shared" si="47"/>
        <v>0</v>
      </c>
    </row>
    <row r="974" spans="1:14" hidden="1" x14ac:dyDescent="0.3">
      <c r="A974" s="18">
        <v>2022</v>
      </c>
      <c r="B974" s="19" t="s">
        <v>13061</v>
      </c>
      <c r="C974" s="19">
        <f t="shared" si="46"/>
        <v>56265</v>
      </c>
      <c r="D974" s="19" t="s">
        <v>11736</v>
      </c>
      <c r="E974" s="24" t="s">
        <v>13016</v>
      </c>
      <c r="F974" s="21" t="s">
        <v>12176</v>
      </c>
      <c r="G974" s="23"/>
      <c r="H974" s="19" t="s">
        <v>12177</v>
      </c>
      <c r="I974" s="22">
        <v>2856951</v>
      </c>
      <c r="J974" s="25">
        <f t="shared" si="48"/>
        <v>7.9999971998119673E-2</v>
      </c>
      <c r="K974" s="22">
        <v>228556</v>
      </c>
      <c r="L974" s="22">
        <v>3085507</v>
      </c>
      <c r="M974">
        <f>+VLOOKUP(C974,'Thanh toán '!M$6:N$1223,2,0)</f>
        <v>3085507</v>
      </c>
      <c r="N974" s="38">
        <f t="shared" si="47"/>
        <v>0</v>
      </c>
    </row>
    <row r="975" spans="1:14" hidden="1" x14ac:dyDescent="0.3">
      <c r="A975" s="18">
        <v>2022</v>
      </c>
      <c r="B975" s="19" t="s">
        <v>13062</v>
      </c>
      <c r="C975" s="19">
        <f t="shared" si="46"/>
        <v>56266</v>
      </c>
      <c r="D975" s="19" t="s">
        <v>11736</v>
      </c>
      <c r="E975" s="24" t="s">
        <v>13016</v>
      </c>
      <c r="F975" s="21" t="s">
        <v>12639</v>
      </c>
      <c r="G975" s="23"/>
      <c r="H975" s="19" t="s">
        <v>12640</v>
      </c>
      <c r="I975" s="22">
        <v>3869012</v>
      </c>
      <c r="J975" s="25">
        <f t="shared" si="48"/>
        <v>8.0000010338556721E-2</v>
      </c>
      <c r="K975" s="22">
        <v>309521</v>
      </c>
      <c r="L975" s="22">
        <v>4178533</v>
      </c>
      <c r="M975">
        <f>+VLOOKUP(C975,'Thanh toán '!M$6:N$1223,2,0)</f>
        <v>4178533</v>
      </c>
      <c r="N975" s="38">
        <f t="shared" si="47"/>
        <v>0</v>
      </c>
    </row>
    <row r="976" spans="1:14" hidden="1" x14ac:dyDescent="0.3">
      <c r="A976" s="18">
        <v>2022</v>
      </c>
      <c r="B976" s="19" t="s">
        <v>13063</v>
      </c>
      <c r="C976" s="19">
        <f t="shared" si="46"/>
        <v>56267</v>
      </c>
      <c r="D976" s="19" t="s">
        <v>11736</v>
      </c>
      <c r="E976" s="24" t="s">
        <v>13016</v>
      </c>
      <c r="F976" s="21" t="s">
        <v>12627</v>
      </c>
      <c r="G976" s="23"/>
      <c r="H976" s="19" t="s">
        <v>12628</v>
      </c>
      <c r="I976" s="22">
        <v>1272600</v>
      </c>
      <c r="J976" s="25">
        <f t="shared" si="48"/>
        <v>0.08</v>
      </c>
      <c r="K976" s="22">
        <v>101808</v>
      </c>
      <c r="L976" s="22">
        <v>1374408</v>
      </c>
      <c r="M976">
        <f>+VLOOKUP(C976,'Thanh toán '!M$6:N$1223,2,0)</f>
        <v>1374408</v>
      </c>
      <c r="N976" s="38">
        <f t="shared" si="47"/>
        <v>0</v>
      </c>
    </row>
    <row r="977" spans="1:14" hidden="1" x14ac:dyDescent="0.3">
      <c r="A977" s="18">
        <v>2022</v>
      </c>
      <c r="B977" s="19" t="s">
        <v>13064</v>
      </c>
      <c r="C977" s="19">
        <f t="shared" si="46"/>
        <v>56268</v>
      </c>
      <c r="D977" s="19" t="s">
        <v>11736</v>
      </c>
      <c r="E977" s="24" t="s">
        <v>13016</v>
      </c>
      <c r="F977" s="21" t="s">
        <v>12627</v>
      </c>
      <c r="G977" s="23"/>
      <c r="H977" s="19" t="s">
        <v>12628</v>
      </c>
      <c r="I977" s="22">
        <v>1012061</v>
      </c>
      <c r="J977" s="25">
        <f t="shared" si="48"/>
        <v>8.00001185699281E-2</v>
      </c>
      <c r="K977" s="22">
        <v>80965</v>
      </c>
      <c r="L977" s="22">
        <v>1093026</v>
      </c>
      <c r="M977">
        <f>+VLOOKUP(C977,'Thanh toán '!M$6:N$1223,2,0)</f>
        <v>1093026</v>
      </c>
      <c r="N977" s="38">
        <f t="shared" si="47"/>
        <v>0</v>
      </c>
    </row>
    <row r="978" spans="1:14" hidden="1" x14ac:dyDescent="0.3">
      <c r="A978" s="18">
        <v>2022</v>
      </c>
      <c r="B978" s="19" t="s">
        <v>13065</v>
      </c>
      <c r="C978" s="19">
        <f t="shared" si="46"/>
        <v>56269</v>
      </c>
      <c r="D978" s="19" t="s">
        <v>11736</v>
      </c>
      <c r="E978" s="24" t="s">
        <v>13016</v>
      </c>
      <c r="F978" s="21" t="s">
        <v>12618</v>
      </c>
      <c r="G978" s="23"/>
      <c r="H978" s="19" t="s">
        <v>12619</v>
      </c>
      <c r="I978" s="22">
        <v>873185</v>
      </c>
      <c r="J978" s="25">
        <f t="shared" si="48"/>
        <v>8.0000229046536531E-2</v>
      </c>
      <c r="K978" s="22">
        <v>69855</v>
      </c>
      <c r="L978" s="22">
        <v>943040</v>
      </c>
      <c r="M978">
        <f>+VLOOKUP(C978,'Thanh toán '!M$6:N$1223,2,0)</f>
        <v>943040</v>
      </c>
      <c r="N978" s="38">
        <f t="shared" si="47"/>
        <v>0</v>
      </c>
    </row>
    <row r="979" spans="1:14" hidden="1" x14ac:dyDescent="0.3">
      <c r="A979" s="18">
        <v>2022</v>
      </c>
      <c r="B979" s="19" t="s">
        <v>13066</v>
      </c>
      <c r="C979" s="19">
        <f t="shared" si="46"/>
        <v>56270</v>
      </c>
      <c r="D979" s="19" t="s">
        <v>11736</v>
      </c>
      <c r="E979" s="24" t="s">
        <v>13016</v>
      </c>
      <c r="F979" s="21" t="s">
        <v>12179</v>
      </c>
      <c r="G979" s="23"/>
      <c r="H979" s="19" t="s">
        <v>12180</v>
      </c>
      <c r="I979" s="22">
        <v>19528137</v>
      </c>
      <c r="J979" s="25">
        <f t="shared" si="48"/>
        <v>8.0000002048326468E-2</v>
      </c>
      <c r="K979" s="22">
        <v>1562251</v>
      </c>
      <c r="L979" s="22">
        <v>21090388</v>
      </c>
      <c r="M979">
        <f>+VLOOKUP(C979,'Thanh toán '!M$6:N$1223,2,0)</f>
        <v>21090388</v>
      </c>
      <c r="N979" s="38">
        <f t="shared" si="47"/>
        <v>0</v>
      </c>
    </row>
    <row r="980" spans="1:14" hidden="1" x14ac:dyDescent="0.3">
      <c r="A980" s="18">
        <v>2022</v>
      </c>
      <c r="B980" s="19" t="s">
        <v>13067</v>
      </c>
      <c r="C980" s="19">
        <f t="shared" si="46"/>
        <v>56271</v>
      </c>
      <c r="D980" s="19" t="s">
        <v>11736</v>
      </c>
      <c r="E980" s="24" t="s">
        <v>13016</v>
      </c>
      <c r="F980" s="21" t="s">
        <v>12185</v>
      </c>
      <c r="G980" s="23"/>
      <c r="H980" s="19" t="s">
        <v>12186</v>
      </c>
      <c r="I980" s="22">
        <v>3659863</v>
      </c>
      <c r="J980" s="25">
        <f t="shared" si="48"/>
        <v>7.9999989070629149E-2</v>
      </c>
      <c r="K980" s="22">
        <v>292789</v>
      </c>
      <c r="L980" s="22">
        <v>3952652</v>
      </c>
      <c r="M980">
        <f>+VLOOKUP(C980,'Thanh toán '!M$6:N$1223,2,0)</f>
        <v>3952652</v>
      </c>
      <c r="N980" s="38">
        <f t="shared" si="47"/>
        <v>0</v>
      </c>
    </row>
    <row r="981" spans="1:14" hidden="1" x14ac:dyDescent="0.3">
      <c r="A981" s="18">
        <v>2022</v>
      </c>
      <c r="B981" s="19" t="s">
        <v>13068</v>
      </c>
      <c r="C981" s="19">
        <f t="shared" si="46"/>
        <v>56272</v>
      </c>
      <c r="D981" s="19" t="s">
        <v>11736</v>
      </c>
      <c r="E981" s="24" t="s">
        <v>13016</v>
      </c>
      <c r="F981" s="21" t="s">
        <v>12188</v>
      </c>
      <c r="G981" s="23"/>
      <c r="H981" s="19" t="s">
        <v>12189</v>
      </c>
      <c r="I981" s="22">
        <v>2221160</v>
      </c>
      <c r="J981" s="25">
        <f t="shared" si="48"/>
        <v>8.0000090043040567E-2</v>
      </c>
      <c r="K981" s="22">
        <v>177693</v>
      </c>
      <c r="L981" s="22">
        <v>2398853</v>
      </c>
      <c r="M981">
        <f>+VLOOKUP(C981,'Thanh toán '!M$6:N$1223,2,0)</f>
        <v>2398853</v>
      </c>
      <c r="N981" s="38">
        <f t="shared" si="47"/>
        <v>0</v>
      </c>
    </row>
    <row r="982" spans="1:14" hidden="1" x14ac:dyDescent="0.3">
      <c r="A982" s="18">
        <v>2022</v>
      </c>
      <c r="B982" s="19" t="s">
        <v>13069</v>
      </c>
      <c r="C982" s="19">
        <f t="shared" si="46"/>
        <v>56273</v>
      </c>
      <c r="D982" s="19" t="s">
        <v>11736</v>
      </c>
      <c r="E982" s="24" t="s">
        <v>13016</v>
      </c>
      <c r="F982" s="21" t="s">
        <v>12194</v>
      </c>
      <c r="G982" s="23"/>
      <c r="H982" s="19" t="s">
        <v>12195</v>
      </c>
      <c r="I982" s="22">
        <v>2861046</v>
      </c>
      <c r="J982" s="25">
        <f t="shared" si="48"/>
        <v>8.0000111847205527E-2</v>
      </c>
      <c r="K982" s="22">
        <v>228884</v>
      </c>
      <c r="L982" s="22">
        <v>3089930</v>
      </c>
      <c r="M982">
        <f>+VLOOKUP(C982,'Thanh toán '!M$6:N$1223,2,0)</f>
        <v>3089930</v>
      </c>
      <c r="N982" s="38">
        <f t="shared" si="47"/>
        <v>0</v>
      </c>
    </row>
    <row r="983" spans="1:14" hidden="1" x14ac:dyDescent="0.3">
      <c r="A983" s="18">
        <v>2022</v>
      </c>
      <c r="B983" s="19" t="s">
        <v>13070</v>
      </c>
      <c r="C983" s="19">
        <f t="shared" si="46"/>
        <v>56274</v>
      </c>
      <c r="D983" s="19" t="s">
        <v>11736</v>
      </c>
      <c r="E983" s="24" t="s">
        <v>13016</v>
      </c>
      <c r="F983" s="21" t="s">
        <v>12191</v>
      </c>
      <c r="G983" s="23"/>
      <c r="H983" s="19" t="s">
        <v>12192</v>
      </c>
      <c r="I983" s="22">
        <v>455338</v>
      </c>
      <c r="J983" s="25">
        <f t="shared" si="48"/>
        <v>7.9999912153169733E-2</v>
      </c>
      <c r="K983" s="22">
        <v>36427</v>
      </c>
      <c r="L983" s="22">
        <v>491765</v>
      </c>
      <c r="M983">
        <f>+VLOOKUP(C983,'Thanh toán '!M$6:N$1223,2,0)</f>
        <v>491765</v>
      </c>
      <c r="N983" s="38">
        <f t="shared" si="47"/>
        <v>0</v>
      </c>
    </row>
    <row r="984" spans="1:14" hidden="1" x14ac:dyDescent="0.3">
      <c r="A984" s="18">
        <v>2022</v>
      </c>
      <c r="B984" s="19" t="s">
        <v>13071</v>
      </c>
      <c r="C984" s="19">
        <f t="shared" si="46"/>
        <v>56275</v>
      </c>
      <c r="D984" s="19" t="s">
        <v>11736</v>
      </c>
      <c r="E984" s="24" t="s">
        <v>13016</v>
      </c>
      <c r="F984" s="21" t="s">
        <v>12650</v>
      </c>
      <c r="G984" s="23"/>
      <c r="H984" s="19" t="s">
        <v>12651</v>
      </c>
      <c r="I984" s="22">
        <v>1012061</v>
      </c>
      <c r="J984" s="25">
        <f t="shared" si="48"/>
        <v>8.00001185699281E-2</v>
      </c>
      <c r="K984" s="22">
        <v>80965</v>
      </c>
      <c r="L984" s="22">
        <v>1093026</v>
      </c>
      <c r="M984">
        <f>+VLOOKUP(C984,'Thanh toán '!M$6:N$1223,2,0)</f>
        <v>1093026</v>
      </c>
      <c r="N984" s="38">
        <f t="shared" si="47"/>
        <v>0</v>
      </c>
    </row>
    <row r="985" spans="1:14" hidden="1" x14ac:dyDescent="0.3">
      <c r="A985" s="18">
        <v>2022</v>
      </c>
      <c r="B985" s="19" t="s">
        <v>13072</v>
      </c>
      <c r="C985" s="19">
        <f t="shared" si="46"/>
        <v>56276</v>
      </c>
      <c r="D985" s="19" t="s">
        <v>11736</v>
      </c>
      <c r="E985" s="24" t="s">
        <v>13016</v>
      </c>
      <c r="F985" s="21" t="s">
        <v>12167</v>
      </c>
      <c r="G985" s="23"/>
      <c r="H985" s="19" t="s">
        <v>12168</v>
      </c>
      <c r="I985" s="22">
        <v>1110580</v>
      </c>
      <c r="J985" s="25">
        <f t="shared" si="48"/>
        <v>7.9999639827837712E-2</v>
      </c>
      <c r="K985" s="22">
        <v>88846</v>
      </c>
      <c r="L985" s="22">
        <v>1199426</v>
      </c>
      <c r="M985">
        <f>+VLOOKUP(C985,'Thanh toán '!M$6:N$1223,2,0)</f>
        <v>1199426</v>
      </c>
      <c r="N985" s="38">
        <f t="shared" si="47"/>
        <v>0</v>
      </c>
    </row>
    <row r="986" spans="1:14" hidden="1" x14ac:dyDescent="0.3">
      <c r="A986" s="18">
        <v>2022</v>
      </c>
      <c r="B986" s="19" t="s">
        <v>13073</v>
      </c>
      <c r="C986" s="19">
        <f t="shared" si="46"/>
        <v>56282</v>
      </c>
      <c r="D986" s="19" t="s">
        <v>11736</v>
      </c>
      <c r="E986" s="24" t="s">
        <v>13074</v>
      </c>
      <c r="F986" s="21" t="s">
        <v>11860</v>
      </c>
      <c r="G986" s="23"/>
      <c r="H986" s="19" t="s">
        <v>11719</v>
      </c>
      <c r="I986" s="22">
        <v>1871375</v>
      </c>
      <c r="J986" s="25">
        <f t="shared" si="48"/>
        <v>0.08</v>
      </c>
      <c r="K986" s="22">
        <v>149710</v>
      </c>
      <c r="L986" s="22">
        <v>2021085</v>
      </c>
      <c r="M986">
        <f>+VLOOKUP(C986,'Thanh toán '!M$6:N$1223,2,0)</f>
        <v>2021085</v>
      </c>
      <c r="N986" s="38">
        <f t="shared" si="47"/>
        <v>0</v>
      </c>
    </row>
    <row r="987" spans="1:14" hidden="1" x14ac:dyDescent="0.3">
      <c r="A987" s="18">
        <v>2022</v>
      </c>
      <c r="B987" s="19" t="s">
        <v>13075</v>
      </c>
      <c r="C987" s="19">
        <f t="shared" si="46"/>
        <v>56283</v>
      </c>
      <c r="D987" s="19" t="s">
        <v>11736</v>
      </c>
      <c r="E987" s="24" t="s">
        <v>13074</v>
      </c>
      <c r="F987" s="21" t="s">
        <v>12215</v>
      </c>
      <c r="G987" s="23"/>
      <c r="H987" s="19" t="s">
        <v>12216</v>
      </c>
      <c r="I987" s="22">
        <v>2249588</v>
      </c>
      <c r="J987" s="25">
        <f t="shared" si="48"/>
        <v>7.9999982218966315E-2</v>
      </c>
      <c r="K987" s="22">
        <v>179967</v>
      </c>
      <c r="L987" s="22">
        <v>2429555</v>
      </c>
      <c r="M987">
        <f>+VLOOKUP(C987,'Thanh toán '!M$6:N$1223,2,0)</f>
        <v>2429555</v>
      </c>
      <c r="N987" s="38">
        <f t="shared" si="47"/>
        <v>0</v>
      </c>
    </row>
    <row r="988" spans="1:14" hidden="1" x14ac:dyDescent="0.3">
      <c r="A988" s="18">
        <v>2022</v>
      </c>
      <c r="B988" s="19" t="s">
        <v>13076</v>
      </c>
      <c r="C988" s="19">
        <f t="shared" si="46"/>
        <v>56284</v>
      </c>
      <c r="D988" s="19" t="s">
        <v>11736</v>
      </c>
      <c r="E988" s="24" t="s">
        <v>13074</v>
      </c>
      <c r="F988" s="21" t="s">
        <v>12221</v>
      </c>
      <c r="G988" s="23"/>
      <c r="H988" s="19" t="s">
        <v>12222</v>
      </c>
      <c r="I988" s="22">
        <v>5355862</v>
      </c>
      <c r="J988" s="25">
        <f t="shared" si="48"/>
        <v>8.000000746845233E-2</v>
      </c>
      <c r="K988" s="22">
        <v>428469</v>
      </c>
      <c r="L988" s="22">
        <v>5784331</v>
      </c>
      <c r="M988">
        <f>+VLOOKUP(C988,'Thanh toán '!M$6:N$1223,2,0)</f>
        <v>5784331</v>
      </c>
      <c r="N988" s="38">
        <f t="shared" si="47"/>
        <v>0</v>
      </c>
    </row>
    <row r="989" spans="1:14" hidden="1" x14ac:dyDescent="0.3">
      <c r="A989" s="18">
        <v>2022</v>
      </c>
      <c r="B989" s="19" t="s">
        <v>13077</v>
      </c>
      <c r="C989" s="19">
        <f t="shared" si="46"/>
        <v>56288</v>
      </c>
      <c r="D989" s="19" t="s">
        <v>11736</v>
      </c>
      <c r="E989" s="24" t="s">
        <v>13074</v>
      </c>
      <c r="F989" s="21" t="s">
        <v>12363</v>
      </c>
      <c r="G989" s="23"/>
      <c r="H989" s="19" t="s">
        <v>12364</v>
      </c>
      <c r="I989" s="22">
        <v>1135766</v>
      </c>
      <c r="J989" s="25">
        <f t="shared" si="48"/>
        <v>7.9999753470345131E-2</v>
      </c>
      <c r="K989" s="22">
        <v>90861</v>
      </c>
      <c r="L989" s="22">
        <v>1226627</v>
      </c>
      <c r="M989">
        <f>+VLOOKUP(C989,'Thanh toán '!M$6:N$1223,2,0)</f>
        <v>1226627</v>
      </c>
      <c r="N989" s="38">
        <f t="shared" si="47"/>
        <v>0</v>
      </c>
    </row>
    <row r="990" spans="1:14" hidden="1" x14ac:dyDescent="0.3">
      <c r="A990" s="18">
        <v>2022</v>
      </c>
      <c r="B990" s="19" t="s">
        <v>13078</v>
      </c>
      <c r="C990" s="19">
        <f t="shared" si="46"/>
        <v>56391</v>
      </c>
      <c r="D990" s="19" t="s">
        <v>11736</v>
      </c>
      <c r="E990" s="24" t="s">
        <v>13074</v>
      </c>
      <c r="F990" s="21" t="s">
        <v>12026</v>
      </c>
      <c r="G990" s="23"/>
      <c r="H990" s="19" t="s">
        <v>12027</v>
      </c>
      <c r="I990" s="22">
        <v>455338</v>
      </c>
      <c r="J990" s="25">
        <f t="shared" si="48"/>
        <v>7.9999912153169733E-2</v>
      </c>
      <c r="K990" s="22">
        <v>36427</v>
      </c>
      <c r="L990" s="22">
        <v>491765</v>
      </c>
      <c r="M990">
        <f>+VLOOKUP(C990,'Thanh toán '!M$6:N$1223,2,0)</f>
        <v>491765</v>
      </c>
      <c r="N990" s="38">
        <f t="shared" si="47"/>
        <v>0</v>
      </c>
    </row>
    <row r="991" spans="1:14" hidden="1" x14ac:dyDescent="0.3">
      <c r="A991" s="18">
        <v>2022</v>
      </c>
      <c r="B991" s="19" t="s">
        <v>13079</v>
      </c>
      <c r="C991" s="19">
        <f t="shared" si="46"/>
        <v>56392</v>
      </c>
      <c r="D991" s="19" t="s">
        <v>11736</v>
      </c>
      <c r="E991" s="24" t="s">
        <v>13074</v>
      </c>
      <c r="F991" s="21" t="s">
        <v>12026</v>
      </c>
      <c r="G991" s="23"/>
      <c r="H991" s="19" t="s">
        <v>12027</v>
      </c>
      <c r="I991" s="22">
        <v>1792808</v>
      </c>
      <c r="J991" s="25">
        <f t="shared" si="48"/>
        <v>8.0000200802316818E-2</v>
      </c>
      <c r="K991" s="22">
        <v>143425</v>
      </c>
      <c r="L991" s="22">
        <v>1936233</v>
      </c>
      <c r="M991">
        <f>+VLOOKUP(C991,'Thanh toán '!M$6:N$1223,2,0)</f>
        <v>1936233</v>
      </c>
      <c r="N991" s="38">
        <f t="shared" si="47"/>
        <v>0</v>
      </c>
    </row>
    <row r="992" spans="1:14" hidden="1" x14ac:dyDescent="0.3">
      <c r="A992" s="18">
        <v>2022</v>
      </c>
      <c r="B992" s="19" t="s">
        <v>13080</v>
      </c>
      <c r="C992" s="19">
        <f t="shared" si="46"/>
        <v>56393</v>
      </c>
      <c r="D992" s="19" t="s">
        <v>11736</v>
      </c>
      <c r="E992" s="24" t="s">
        <v>13074</v>
      </c>
      <c r="F992" s="21" t="s">
        <v>12026</v>
      </c>
      <c r="G992" s="23"/>
      <c r="H992" s="19" t="s">
        <v>12027</v>
      </c>
      <c r="I992" s="22">
        <v>546405</v>
      </c>
      <c r="J992" s="25">
        <f t="shared" si="48"/>
        <v>7.9999267942277255E-2</v>
      </c>
      <c r="K992" s="22">
        <v>43712</v>
      </c>
      <c r="L992" s="22">
        <v>590117</v>
      </c>
      <c r="M992">
        <f>+VLOOKUP(C992,'Thanh toán '!M$6:N$1223,2,0)</f>
        <v>590117</v>
      </c>
      <c r="N992" s="38">
        <f t="shared" si="47"/>
        <v>0</v>
      </c>
    </row>
    <row r="993" spans="1:14" hidden="1" x14ac:dyDescent="0.3">
      <c r="A993" s="18">
        <v>2022</v>
      </c>
      <c r="B993" s="19" t="s">
        <v>13081</v>
      </c>
      <c r="C993" s="19">
        <f t="shared" si="46"/>
        <v>56394</v>
      </c>
      <c r="D993" s="19" t="s">
        <v>11736</v>
      </c>
      <c r="E993" s="24" t="s">
        <v>13074</v>
      </c>
      <c r="F993" s="21" t="s">
        <v>12026</v>
      </c>
      <c r="G993" s="23"/>
      <c r="H993" s="19" t="s">
        <v>12027</v>
      </c>
      <c r="I993" s="22">
        <v>455338</v>
      </c>
      <c r="J993" s="25">
        <f t="shared" si="48"/>
        <v>7.9999912153169733E-2</v>
      </c>
      <c r="K993" s="22">
        <v>36427</v>
      </c>
      <c r="L993" s="22">
        <v>491765</v>
      </c>
      <c r="M993">
        <f>+VLOOKUP(C993,'Thanh toán '!M$6:N$1223,2,0)</f>
        <v>491765</v>
      </c>
      <c r="N993" s="38">
        <f t="shared" si="47"/>
        <v>0</v>
      </c>
    </row>
    <row r="994" spans="1:14" hidden="1" x14ac:dyDescent="0.3">
      <c r="A994" s="18">
        <v>2022</v>
      </c>
      <c r="B994" s="19" t="s">
        <v>13082</v>
      </c>
      <c r="C994" s="19">
        <f t="shared" si="46"/>
        <v>56395</v>
      </c>
      <c r="D994" s="19" t="s">
        <v>11736</v>
      </c>
      <c r="E994" s="24" t="s">
        <v>13074</v>
      </c>
      <c r="F994" s="21" t="s">
        <v>12026</v>
      </c>
      <c r="G994" s="23"/>
      <c r="H994" s="19" t="s">
        <v>12027</v>
      </c>
      <c r="I994" s="22">
        <v>455338</v>
      </c>
      <c r="J994" s="25">
        <f t="shared" si="48"/>
        <v>7.9999912153169733E-2</v>
      </c>
      <c r="K994" s="22">
        <v>36427</v>
      </c>
      <c r="L994" s="22">
        <v>491765</v>
      </c>
      <c r="M994">
        <f>+VLOOKUP(C994,'Thanh toán '!M$6:N$1223,2,0)</f>
        <v>491765</v>
      </c>
      <c r="N994" s="38">
        <f t="shared" si="47"/>
        <v>0</v>
      </c>
    </row>
    <row r="995" spans="1:14" hidden="1" x14ac:dyDescent="0.3">
      <c r="A995" s="18">
        <v>2022</v>
      </c>
      <c r="B995" s="19" t="s">
        <v>13083</v>
      </c>
      <c r="C995" s="19">
        <f t="shared" si="46"/>
        <v>56427</v>
      </c>
      <c r="D995" s="19" t="s">
        <v>11736</v>
      </c>
      <c r="E995" s="24" t="s">
        <v>13074</v>
      </c>
      <c r="F995" s="21" t="s">
        <v>12357</v>
      </c>
      <c r="G995" s="23"/>
      <c r="H995" s="19" t="s">
        <v>12358</v>
      </c>
      <c r="I995" s="22">
        <v>3591261</v>
      </c>
      <c r="J995" s="25">
        <f t="shared" si="48"/>
        <v>8.0000033414446906E-2</v>
      </c>
      <c r="K995" s="22">
        <v>287301</v>
      </c>
      <c r="L995" s="22">
        <v>3878562</v>
      </c>
      <c r="M995">
        <f>+VLOOKUP(C995,'Thanh toán '!M$6:N$1223,2,0)</f>
        <v>3878562</v>
      </c>
      <c r="N995" s="38">
        <f t="shared" si="47"/>
        <v>0</v>
      </c>
    </row>
    <row r="996" spans="1:14" hidden="1" x14ac:dyDescent="0.3">
      <c r="A996" s="18">
        <v>2022</v>
      </c>
      <c r="B996" s="19" t="s">
        <v>13084</v>
      </c>
      <c r="C996" s="19">
        <f t="shared" si="46"/>
        <v>56428</v>
      </c>
      <c r="D996" s="19" t="s">
        <v>11736</v>
      </c>
      <c r="E996" s="24" t="s">
        <v>13074</v>
      </c>
      <c r="F996" s="21" t="s">
        <v>11799</v>
      </c>
      <c r="G996" s="23"/>
      <c r="H996" s="19" t="s">
        <v>11725</v>
      </c>
      <c r="I996" s="22">
        <v>800346</v>
      </c>
      <c r="J996" s="25">
        <f t="shared" si="48"/>
        <v>8.0000399827074783E-2</v>
      </c>
      <c r="K996" s="22">
        <v>64028</v>
      </c>
      <c r="L996" s="22">
        <v>864374</v>
      </c>
      <c r="M996">
        <f>+VLOOKUP(C996,'Thanh toán '!M$6:N$1223,2,0)</f>
        <v>864374</v>
      </c>
      <c r="N996" s="38">
        <f t="shared" si="47"/>
        <v>0</v>
      </c>
    </row>
    <row r="997" spans="1:14" hidden="1" x14ac:dyDescent="0.3">
      <c r="A997" s="18">
        <v>2022</v>
      </c>
      <c r="B997" s="19" t="s">
        <v>13085</v>
      </c>
      <c r="C997" s="19">
        <f t="shared" si="46"/>
        <v>56429</v>
      </c>
      <c r="D997" s="19" t="s">
        <v>11736</v>
      </c>
      <c r="E997" s="24" t="s">
        <v>13074</v>
      </c>
      <c r="F997" s="21" t="s">
        <v>11799</v>
      </c>
      <c r="G997" s="23"/>
      <c r="H997" s="19" t="s">
        <v>11725</v>
      </c>
      <c r="I997" s="22">
        <v>519120</v>
      </c>
      <c r="J997" s="25">
        <f t="shared" si="48"/>
        <v>8.0000770534751117E-2</v>
      </c>
      <c r="K997" s="22">
        <v>41530</v>
      </c>
      <c r="L997" s="22">
        <v>560650</v>
      </c>
      <c r="M997">
        <f>+VLOOKUP(C997,'Thanh toán '!M$6:N$1223,2,0)</f>
        <v>560650</v>
      </c>
      <c r="N997" s="38">
        <f t="shared" si="47"/>
        <v>0</v>
      </c>
    </row>
    <row r="998" spans="1:14" hidden="1" x14ac:dyDescent="0.3">
      <c r="A998" s="18">
        <v>2022</v>
      </c>
      <c r="B998" s="19" t="s">
        <v>13086</v>
      </c>
      <c r="C998" s="19">
        <f t="shared" si="46"/>
        <v>56438</v>
      </c>
      <c r="D998" s="19" t="s">
        <v>11736</v>
      </c>
      <c r="E998" s="24" t="s">
        <v>13074</v>
      </c>
      <c r="F998" s="21" t="s">
        <v>11799</v>
      </c>
      <c r="G998" s="23"/>
      <c r="H998" s="19" t="s">
        <v>11725</v>
      </c>
      <c r="I998" s="22">
        <v>706758</v>
      </c>
      <c r="J998" s="25">
        <f t="shared" si="48"/>
        <v>8.000050936812883E-2</v>
      </c>
      <c r="K998" s="22">
        <v>56541</v>
      </c>
      <c r="L998" s="22">
        <v>763299</v>
      </c>
      <c r="M998">
        <f>+VLOOKUP(C998,'Thanh toán '!M$6:N$1223,2,0)</f>
        <v>763299</v>
      </c>
      <c r="N998" s="38">
        <f t="shared" si="47"/>
        <v>0</v>
      </c>
    </row>
    <row r="999" spans="1:14" hidden="1" x14ac:dyDescent="0.3">
      <c r="A999" s="18">
        <v>2022</v>
      </c>
      <c r="B999" s="19" t="s">
        <v>13087</v>
      </c>
      <c r="C999" s="19">
        <f t="shared" si="46"/>
        <v>56439</v>
      </c>
      <c r="D999" s="19" t="s">
        <v>11736</v>
      </c>
      <c r="E999" s="24" t="s">
        <v>13074</v>
      </c>
      <c r="F999" s="21" t="s">
        <v>11799</v>
      </c>
      <c r="G999" s="23"/>
      <c r="H999" s="19" t="s">
        <v>11725</v>
      </c>
      <c r="I999" s="22">
        <v>401215</v>
      </c>
      <c r="J999" s="25">
        <f t="shared" si="48"/>
        <v>7.9999501514150764E-2</v>
      </c>
      <c r="K999" s="22">
        <v>32097</v>
      </c>
      <c r="L999" s="22">
        <v>433312</v>
      </c>
      <c r="M999">
        <f>+VLOOKUP(C999,'Thanh toán '!M$6:N$1223,2,0)</f>
        <v>433312</v>
      </c>
      <c r="N999" s="38">
        <f t="shared" si="47"/>
        <v>0</v>
      </c>
    </row>
    <row r="1000" spans="1:14" hidden="1" x14ac:dyDescent="0.3">
      <c r="A1000" s="18">
        <v>2022</v>
      </c>
      <c r="B1000" s="19" t="s">
        <v>13088</v>
      </c>
      <c r="C1000" s="19">
        <f t="shared" si="46"/>
        <v>56456</v>
      </c>
      <c r="D1000" s="19" t="s">
        <v>11736</v>
      </c>
      <c r="E1000" s="24" t="s">
        <v>13074</v>
      </c>
      <c r="F1000" s="21" t="s">
        <v>11860</v>
      </c>
      <c r="G1000" s="23"/>
      <c r="H1000" s="19" t="s">
        <v>11719</v>
      </c>
      <c r="I1000" s="22">
        <v>1542275</v>
      </c>
      <c r="J1000" s="25">
        <f t="shared" si="48"/>
        <v>0.08</v>
      </c>
      <c r="K1000" s="22">
        <v>123382</v>
      </c>
      <c r="L1000" s="22">
        <v>1665657</v>
      </c>
      <c r="M1000">
        <f>+VLOOKUP(C1000,'Thanh toán '!M$6:N$1223,2,0)</f>
        <v>1665657</v>
      </c>
      <c r="N1000" s="38">
        <f t="shared" si="47"/>
        <v>0</v>
      </c>
    </row>
    <row r="1001" spans="1:14" hidden="1" x14ac:dyDescent="0.3">
      <c r="A1001" s="18">
        <v>2022</v>
      </c>
      <c r="B1001" s="19" t="s">
        <v>13089</v>
      </c>
      <c r="C1001" s="19">
        <f t="shared" si="46"/>
        <v>56467</v>
      </c>
      <c r="D1001" s="19" t="s">
        <v>11736</v>
      </c>
      <c r="E1001" s="24" t="s">
        <v>13074</v>
      </c>
      <c r="F1001" s="21" t="s">
        <v>12239</v>
      </c>
      <c r="G1001" s="23"/>
      <c r="H1001" s="19" t="s">
        <v>12240</v>
      </c>
      <c r="I1001" s="22">
        <v>1764627</v>
      </c>
      <c r="J1001" s="25">
        <f t="shared" si="48"/>
        <v>7.9999909329280347E-2</v>
      </c>
      <c r="K1001" s="22">
        <v>141170</v>
      </c>
      <c r="L1001" s="22">
        <v>1905797</v>
      </c>
      <c r="M1001">
        <f>+VLOOKUP(C1001,'Thanh toán '!M$6:N$1223,2,0)</f>
        <v>1905797</v>
      </c>
      <c r="N1001" s="38">
        <f t="shared" si="47"/>
        <v>0</v>
      </c>
    </row>
    <row r="1002" spans="1:14" hidden="1" x14ac:dyDescent="0.3">
      <c r="A1002" s="18">
        <v>2022</v>
      </c>
      <c r="B1002" s="19" t="s">
        <v>13090</v>
      </c>
      <c r="C1002" s="19">
        <f t="shared" si="46"/>
        <v>56478</v>
      </c>
      <c r="D1002" s="19" t="s">
        <v>11736</v>
      </c>
      <c r="E1002" s="24" t="s">
        <v>13074</v>
      </c>
      <c r="F1002" s="21" t="s">
        <v>12239</v>
      </c>
      <c r="G1002" s="23"/>
      <c r="H1002" s="19" t="s">
        <v>12240</v>
      </c>
      <c r="I1002" s="22">
        <v>689036</v>
      </c>
      <c r="J1002" s="25">
        <f t="shared" si="48"/>
        <v>8.0000174156357573E-2</v>
      </c>
      <c r="K1002" s="22">
        <v>55123</v>
      </c>
      <c r="L1002" s="22">
        <v>744159</v>
      </c>
      <c r="M1002">
        <f>+VLOOKUP(C1002,'Thanh toán '!M$6:N$1223,2,0)</f>
        <v>744159</v>
      </c>
      <c r="N1002" s="38">
        <f t="shared" si="47"/>
        <v>0</v>
      </c>
    </row>
    <row r="1003" spans="1:14" hidden="1" x14ac:dyDescent="0.3">
      <c r="A1003" s="18">
        <v>2022</v>
      </c>
      <c r="B1003" s="19" t="s">
        <v>13091</v>
      </c>
      <c r="C1003" s="19">
        <f t="shared" si="46"/>
        <v>56490</v>
      </c>
      <c r="D1003" s="19" t="s">
        <v>11736</v>
      </c>
      <c r="E1003" s="24" t="s">
        <v>13074</v>
      </c>
      <c r="F1003" s="21" t="s">
        <v>11799</v>
      </c>
      <c r="G1003" s="23"/>
      <c r="H1003" s="19" t="s">
        <v>11725</v>
      </c>
      <c r="I1003" s="22">
        <v>455338</v>
      </c>
      <c r="J1003" s="25">
        <f t="shared" si="48"/>
        <v>7.9999912153169733E-2</v>
      </c>
      <c r="K1003" s="22">
        <v>36427</v>
      </c>
      <c r="L1003" s="22">
        <v>491765</v>
      </c>
      <c r="M1003">
        <f>+VLOOKUP(C1003,'Thanh toán '!M$6:N$1223,2,0)</f>
        <v>491765</v>
      </c>
      <c r="N1003" s="38">
        <f t="shared" si="47"/>
        <v>0</v>
      </c>
    </row>
    <row r="1004" spans="1:14" hidden="1" x14ac:dyDescent="0.3">
      <c r="A1004" s="18">
        <v>2022</v>
      </c>
      <c r="B1004" s="19" t="s">
        <v>13092</v>
      </c>
      <c r="C1004" s="19">
        <f t="shared" si="46"/>
        <v>56492</v>
      </c>
      <c r="D1004" s="19" t="s">
        <v>11736</v>
      </c>
      <c r="E1004" s="24" t="s">
        <v>13074</v>
      </c>
      <c r="F1004" s="21" t="s">
        <v>11799</v>
      </c>
      <c r="G1004" s="23"/>
      <c r="H1004" s="19" t="s">
        <v>11725</v>
      </c>
      <c r="I1004" s="22">
        <v>455338</v>
      </c>
      <c r="J1004" s="25">
        <f t="shared" si="48"/>
        <v>7.9999912153169733E-2</v>
      </c>
      <c r="K1004" s="22">
        <v>36427</v>
      </c>
      <c r="L1004" s="22">
        <v>491765</v>
      </c>
      <c r="M1004">
        <f>+VLOOKUP(C1004,'Thanh toán '!M$6:N$1223,2,0)</f>
        <v>491765</v>
      </c>
      <c r="N1004" s="38">
        <f t="shared" si="47"/>
        <v>0</v>
      </c>
    </row>
    <row r="1005" spans="1:14" hidden="1" x14ac:dyDescent="0.3">
      <c r="A1005" s="18">
        <v>2022</v>
      </c>
      <c r="B1005" s="19" t="s">
        <v>13093</v>
      </c>
      <c r="C1005" s="19">
        <f t="shared" si="46"/>
        <v>56493</v>
      </c>
      <c r="D1005" s="19" t="s">
        <v>11736</v>
      </c>
      <c r="E1005" s="24" t="s">
        <v>13074</v>
      </c>
      <c r="F1005" s="21" t="s">
        <v>11799</v>
      </c>
      <c r="G1005" s="23"/>
      <c r="H1005" s="19" t="s">
        <v>11725</v>
      </c>
      <c r="I1005" s="22">
        <v>865200</v>
      </c>
      <c r="J1005" s="25">
        <f t="shared" si="48"/>
        <v>0.08</v>
      </c>
      <c r="K1005" s="22">
        <v>69216</v>
      </c>
      <c r="L1005" s="22">
        <v>934416</v>
      </c>
      <c r="M1005">
        <f>+VLOOKUP(C1005,'Thanh toán '!M$6:N$1223,2,0)</f>
        <v>934416</v>
      </c>
      <c r="N1005" s="38">
        <f t="shared" si="47"/>
        <v>0</v>
      </c>
    </row>
    <row r="1006" spans="1:14" hidden="1" x14ac:dyDescent="0.3">
      <c r="A1006" s="18">
        <v>2022</v>
      </c>
      <c r="B1006" s="19" t="s">
        <v>13094</v>
      </c>
      <c r="C1006" s="19">
        <f t="shared" si="46"/>
        <v>56506</v>
      </c>
      <c r="D1006" s="19" t="s">
        <v>11736</v>
      </c>
      <c r="E1006" s="24" t="s">
        <v>13074</v>
      </c>
      <c r="F1006" s="21" t="s">
        <v>11799</v>
      </c>
      <c r="G1006" s="23"/>
      <c r="H1006" s="19" t="s">
        <v>11725</v>
      </c>
      <c r="I1006" s="22">
        <v>455338</v>
      </c>
      <c r="J1006" s="25">
        <f t="shared" si="48"/>
        <v>7.9999912153169733E-2</v>
      </c>
      <c r="K1006" s="22">
        <v>36427</v>
      </c>
      <c r="L1006" s="22">
        <v>491765</v>
      </c>
      <c r="M1006">
        <f>+VLOOKUP(C1006,'Thanh toán '!M$6:N$1223,2,0)</f>
        <v>491765</v>
      </c>
      <c r="N1006" s="38">
        <f t="shared" si="47"/>
        <v>0</v>
      </c>
    </row>
    <row r="1007" spans="1:14" hidden="1" x14ac:dyDescent="0.3">
      <c r="A1007" s="18">
        <v>2022</v>
      </c>
      <c r="B1007" s="19" t="s">
        <v>13095</v>
      </c>
      <c r="C1007" s="19">
        <f t="shared" si="46"/>
        <v>56507</v>
      </c>
      <c r="D1007" s="19" t="s">
        <v>11736</v>
      </c>
      <c r="E1007" s="24" t="s">
        <v>13074</v>
      </c>
      <c r="F1007" s="21" t="s">
        <v>11799</v>
      </c>
      <c r="G1007" s="23"/>
      <c r="H1007" s="19" t="s">
        <v>11725</v>
      </c>
      <c r="I1007" s="22">
        <v>455338</v>
      </c>
      <c r="J1007" s="25">
        <f t="shared" si="48"/>
        <v>7.9999912153169733E-2</v>
      </c>
      <c r="K1007" s="22">
        <v>36427</v>
      </c>
      <c r="L1007" s="22">
        <v>491765</v>
      </c>
      <c r="M1007">
        <f>+VLOOKUP(C1007,'Thanh toán '!M$6:N$1223,2,0)</f>
        <v>491765</v>
      </c>
      <c r="N1007" s="38">
        <f t="shared" si="47"/>
        <v>0</v>
      </c>
    </row>
    <row r="1008" spans="1:14" hidden="1" x14ac:dyDescent="0.3">
      <c r="A1008" s="18">
        <v>2022</v>
      </c>
      <c r="B1008" s="19" t="s">
        <v>13096</v>
      </c>
      <c r="C1008" s="19">
        <f t="shared" si="46"/>
        <v>56508</v>
      </c>
      <c r="D1008" s="19" t="s">
        <v>11736</v>
      </c>
      <c r="E1008" s="24" t="s">
        <v>13074</v>
      </c>
      <c r="F1008" s="21" t="s">
        <v>11799</v>
      </c>
      <c r="G1008" s="23"/>
      <c r="H1008" s="19" t="s">
        <v>11725</v>
      </c>
      <c r="I1008" s="22">
        <v>455338</v>
      </c>
      <c r="J1008" s="25">
        <f t="shared" si="48"/>
        <v>7.9999912153169733E-2</v>
      </c>
      <c r="K1008" s="22">
        <v>36427</v>
      </c>
      <c r="L1008" s="22">
        <v>491765</v>
      </c>
      <c r="M1008">
        <f>+VLOOKUP(C1008,'Thanh toán '!M$6:N$1223,2,0)</f>
        <v>491765</v>
      </c>
      <c r="N1008" s="38">
        <f t="shared" si="47"/>
        <v>0</v>
      </c>
    </row>
    <row r="1009" spans="1:14" hidden="1" x14ac:dyDescent="0.3">
      <c r="A1009" s="18">
        <v>2022</v>
      </c>
      <c r="B1009" s="19" t="s">
        <v>13097</v>
      </c>
      <c r="C1009" s="19">
        <f t="shared" si="46"/>
        <v>56509</v>
      </c>
      <c r="D1009" s="19" t="s">
        <v>11736</v>
      </c>
      <c r="E1009" s="24" t="s">
        <v>13074</v>
      </c>
      <c r="F1009" s="21" t="s">
        <v>11799</v>
      </c>
      <c r="G1009" s="23"/>
      <c r="H1009" s="19" t="s">
        <v>11725</v>
      </c>
      <c r="I1009" s="22">
        <v>455338</v>
      </c>
      <c r="J1009" s="25">
        <f t="shared" si="48"/>
        <v>7.9999912153169733E-2</v>
      </c>
      <c r="K1009" s="22">
        <v>36427</v>
      </c>
      <c r="L1009" s="22">
        <v>491765</v>
      </c>
      <c r="M1009">
        <f>+VLOOKUP(C1009,'Thanh toán '!M$6:N$1223,2,0)</f>
        <v>491765</v>
      </c>
      <c r="N1009" s="38">
        <f t="shared" si="47"/>
        <v>0</v>
      </c>
    </row>
    <row r="1010" spans="1:14" x14ac:dyDescent="0.3">
      <c r="A1010" s="18">
        <v>2022</v>
      </c>
      <c r="B1010" s="19" t="s">
        <v>13098</v>
      </c>
      <c r="C1010" s="19">
        <f t="shared" si="46"/>
        <v>56510</v>
      </c>
      <c r="D1010" s="19" t="s">
        <v>11736</v>
      </c>
      <c r="E1010" s="24" t="s">
        <v>13074</v>
      </c>
      <c r="F1010" s="21" t="s">
        <v>11799</v>
      </c>
      <c r="G1010" t="e">
        <f>+VLOOKUP(B1010,[1]Sheet1!H$5:I$154,2,0)</f>
        <v>#N/A</v>
      </c>
      <c r="H1010" s="19" t="s">
        <v>11725</v>
      </c>
      <c r="I1010" s="22">
        <v>890370</v>
      </c>
      <c r="J1010" s="25">
        <f t="shared" si="48"/>
        <v>8.0000449251434791E-2</v>
      </c>
      <c r="K1010" s="22">
        <v>71230</v>
      </c>
      <c r="L1010" s="22">
        <v>961600</v>
      </c>
      <c r="M1010" t="e">
        <f>+VLOOKUP(C1010,'Thanh toán '!M$6:N$1223,2,0)</f>
        <v>#N/A</v>
      </c>
      <c r="N1010" s="38" t="e">
        <f t="shared" si="47"/>
        <v>#N/A</v>
      </c>
    </row>
    <row r="1011" spans="1:14" hidden="1" x14ac:dyDescent="0.3">
      <c r="A1011" s="18">
        <v>2022</v>
      </c>
      <c r="B1011" s="19" t="s">
        <v>13099</v>
      </c>
      <c r="C1011" s="19">
        <f t="shared" si="46"/>
        <v>56511</v>
      </c>
      <c r="D1011" s="19" t="s">
        <v>11736</v>
      </c>
      <c r="E1011" s="24" t="s">
        <v>13074</v>
      </c>
      <c r="F1011" s="21" t="s">
        <v>11799</v>
      </c>
      <c r="G1011" s="23"/>
      <c r="H1011" s="19" t="s">
        <v>11725</v>
      </c>
      <c r="I1011" s="22">
        <v>455338</v>
      </c>
      <c r="J1011" s="25">
        <f t="shared" si="48"/>
        <v>7.9999912153169733E-2</v>
      </c>
      <c r="K1011" s="22">
        <v>36427</v>
      </c>
      <c r="L1011" s="22">
        <v>491765</v>
      </c>
      <c r="M1011">
        <f>+VLOOKUP(C1011,'Thanh toán '!M$6:N$1223,2,0)</f>
        <v>491765</v>
      </c>
      <c r="N1011" s="38">
        <f t="shared" si="47"/>
        <v>0</v>
      </c>
    </row>
    <row r="1012" spans="1:14" hidden="1" x14ac:dyDescent="0.3">
      <c r="A1012" s="18">
        <v>2022</v>
      </c>
      <c r="B1012" s="19" t="s">
        <v>13100</v>
      </c>
      <c r="C1012" s="19">
        <f t="shared" si="46"/>
        <v>56512</v>
      </c>
      <c r="D1012" s="19" t="s">
        <v>11736</v>
      </c>
      <c r="E1012" s="24" t="s">
        <v>13074</v>
      </c>
      <c r="F1012" s="21" t="s">
        <v>11799</v>
      </c>
      <c r="G1012" s="23"/>
      <c r="H1012" s="19" t="s">
        <v>11725</v>
      </c>
      <c r="I1012" s="22">
        <v>455338</v>
      </c>
      <c r="J1012" s="25">
        <f t="shared" si="48"/>
        <v>7.9999912153169733E-2</v>
      </c>
      <c r="K1012" s="22">
        <v>36427</v>
      </c>
      <c r="L1012" s="22">
        <v>491765</v>
      </c>
      <c r="M1012">
        <f>+VLOOKUP(C1012,'Thanh toán '!M$6:N$1223,2,0)</f>
        <v>491765</v>
      </c>
      <c r="N1012" s="38">
        <f t="shared" si="47"/>
        <v>0</v>
      </c>
    </row>
    <row r="1013" spans="1:14" hidden="1" x14ac:dyDescent="0.3">
      <c r="A1013" s="18">
        <v>2022</v>
      </c>
      <c r="B1013" s="19" t="s">
        <v>13101</v>
      </c>
      <c r="C1013" s="19">
        <f t="shared" si="46"/>
        <v>56513</v>
      </c>
      <c r="D1013" s="19" t="s">
        <v>11736</v>
      </c>
      <c r="E1013" s="24" t="s">
        <v>13074</v>
      </c>
      <c r="F1013" s="21" t="s">
        <v>11799</v>
      </c>
      <c r="G1013" s="23"/>
      <c r="H1013" s="19" t="s">
        <v>11725</v>
      </c>
      <c r="I1013" s="22">
        <v>827894</v>
      </c>
      <c r="J1013" s="25">
        <f t="shared" si="48"/>
        <v>8.0000579784368531E-2</v>
      </c>
      <c r="K1013" s="22">
        <v>66232</v>
      </c>
      <c r="L1013" s="22">
        <v>894126</v>
      </c>
      <c r="M1013">
        <f>+VLOOKUP(C1013,'Thanh toán '!M$6:N$1223,2,0)</f>
        <v>894126</v>
      </c>
      <c r="N1013" s="38">
        <f t="shared" si="47"/>
        <v>0</v>
      </c>
    </row>
    <row r="1014" spans="1:14" hidden="1" x14ac:dyDescent="0.3">
      <c r="A1014" s="18">
        <v>2022</v>
      </c>
      <c r="B1014" s="19" t="s">
        <v>13102</v>
      </c>
      <c r="C1014" s="19">
        <f t="shared" si="46"/>
        <v>56515</v>
      </c>
      <c r="D1014" s="19" t="s">
        <v>11736</v>
      </c>
      <c r="E1014" s="24" t="s">
        <v>13074</v>
      </c>
      <c r="F1014" s="21" t="s">
        <v>11799</v>
      </c>
      <c r="G1014" s="23"/>
      <c r="H1014" s="19" t="s">
        <v>11725</v>
      </c>
      <c r="I1014" s="22">
        <v>455338</v>
      </c>
      <c r="J1014" s="25">
        <f t="shared" si="48"/>
        <v>7.9999912153169733E-2</v>
      </c>
      <c r="K1014" s="22">
        <v>36427</v>
      </c>
      <c r="L1014" s="22">
        <v>491765</v>
      </c>
      <c r="M1014">
        <f>+VLOOKUP(C1014,'Thanh toán '!M$6:N$1223,2,0)</f>
        <v>491765</v>
      </c>
      <c r="N1014" s="38">
        <f t="shared" si="47"/>
        <v>0</v>
      </c>
    </row>
    <row r="1015" spans="1:14" hidden="1" x14ac:dyDescent="0.3">
      <c r="A1015" s="18">
        <v>2022</v>
      </c>
      <c r="B1015" s="19" t="s">
        <v>13103</v>
      </c>
      <c r="C1015" s="19">
        <f t="shared" si="46"/>
        <v>56516</v>
      </c>
      <c r="D1015" s="19" t="s">
        <v>11736</v>
      </c>
      <c r="E1015" s="24" t="s">
        <v>13074</v>
      </c>
      <c r="F1015" s="21" t="s">
        <v>11799</v>
      </c>
      <c r="G1015" s="23"/>
      <c r="H1015" s="19" t="s">
        <v>11725</v>
      </c>
      <c r="I1015" s="22">
        <v>742500</v>
      </c>
      <c r="J1015" s="25">
        <f t="shared" si="48"/>
        <v>0.08</v>
      </c>
      <c r="K1015" s="22">
        <v>59400</v>
      </c>
      <c r="L1015" s="22">
        <v>801900</v>
      </c>
      <c r="M1015">
        <f>+VLOOKUP(C1015,'Thanh toán '!M$6:N$1223,2,0)</f>
        <v>801900</v>
      </c>
      <c r="N1015" s="38">
        <f t="shared" si="47"/>
        <v>0</v>
      </c>
    </row>
    <row r="1016" spans="1:14" hidden="1" x14ac:dyDescent="0.3">
      <c r="A1016" s="18">
        <v>2022</v>
      </c>
      <c r="B1016" s="19" t="s">
        <v>13104</v>
      </c>
      <c r="C1016" s="19">
        <f t="shared" si="46"/>
        <v>56517</v>
      </c>
      <c r="D1016" s="19" t="s">
        <v>11736</v>
      </c>
      <c r="E1016" s="24" t="s">
        <v>13074</v>
      </c>
      <c r="F1016" s="21" t="s">
        <v>12459</v>
      </c>
      <c r="G1016" s="23"/>
      <c r="H1016" s="19" t="s">
        <v>12460</v>
      </c>
      <c r="I1016" s="22">
        <v>1012061</v>
      </c>
      <c r="J1016" s="25">
        <f t="shared" si="48"/>
        <v>8.00001185699281E-2</v>
      </c>
      <c r="K1016" s="22">
        <v>80965</v>
      </c>
      <c r="L1016" s="22">
        <v>1093026</v>
      </c>
      <c r="M1016">
        <f>+VLOOKUP(C1016,'Thanh toán '!M$6:N$1223,2,0)</f>
        <v>1093026</v>
      </c>
      <c r="N1016" s="38">
        <f t="shared" si="47"/>
        <v>0</v>
      </c>
    </row>
    <row r="1017" spans="1:14" hidden="1" x14ac:dyDescent="0.3">
      <c r="A1017" s="18">
        <v>2022</v>
      </c>
      <c r="B1017" s="19" t="s">
        <v>13105</v>
      </c>
      <c r="C1017" s="19">
        <f t="shared" si="46"/>
        <v>56518</v>
      </c>
      <c r="D1017" s="19" t="s">
        <v>11736</v>
      </c>
      <c r="E1017" s="24" t="s">
        <v>13074</v>
      </c>
      <c r="F1017" s="21" t="s">
        <v>12336</v>
      </c>
      <c r="G1017" s="23"/>
      <c r="H1017" s="19" t="s">
        <v>12337</v>
      </c>
      <c r="I1017" s="22">
        <v>3332151</v>
      </c>
      <c r="J1017" s="25">
        <f t="shared" si="48"/>
        <v>7.9999975991484173E-2</v>
      </c>
      <c r="K1017" s="22">
        <v>266572</v>
      </c>
      <c r="L1017" s="22">
        <v>3598723</v>
      </c>
      <c r="M1017">
        <f>+VLOOKUP(C1017,'Thanh toán '!M$6:N$1223,2,0)</f>
        <v>3598723</v>
      </c>
      <c r="N1017" s="38">
        <f t="shared" si="47"/>
        <v>0</v>
      </c>
    </row>
    <row r="1018" spans="1:14" hidden="1" x14ac:dyDescent="0.3">
      <c r="A1018" s="18">
        <v>2022</v>
      </c>
      <c r="B1018" s="19" t="s">
        <v>13106</v>
      </c>
      <c r="C1018" s="19">
        <f t="shared" si="46"/>
        <v>56519</v>
      </c>
      <c r="D1018" s="19" t="s">
        <v>11736</v>
      </c>
      <c r="E1018" s="24" t="s">
        <v>13074</v>
      </c>
      <c r="F1018" s="21" t="s">
        <v>11799</v>
      </c>
      <c r="G1018" s="23"/>
      <c r="H1018" s="19" t="s">
        <v>11725</v>
      </c>
      <c r="I1018" s="22">
        <v>455338</v>
      </c>
      <c r="J1018" s="25">
        <f t="shared" si="48"/>
        <v>7.9999912153169733E-2</v>
      </c>
      <c r="K1018" s="22">
        <v>36427</v>
      </c>
      <c r="L1018" s="22">
        <v>491765</v>
      </c>
      <c r="M1018">
        <f>+VLOOKUP(C1018,'Thanh toán '!M$6:N$1223,2,0)</f>
        <v>491765</v>
      </c>
      <c r="N1018" s="38">
        <f t="shared" si="47"/>
        <v>0</v>
      </c>
    </row>
    <row r="1019" spans="1:14" hidden="1" x14ac:dyDescent="0.3">
      <c r="A1019" s="18">
        <v>2022</v>
      </c>
      <c r="B1019" s="19" t="s">
        <v>13107</v>
      </c>
      <c r="C1019" s="19">
        <f t="shared" si="46"/>
        <v>56526</v>
      </c>
      <c r="D1019" s="19" t="s">
        <v>11736</v>
      </c>
      <c r="E1019" s="24" t="s">
        <v>13074</v>
      </c>
      <c r="F1019" s="21" t="s">
        <v>12239</v>
      </c>
      <c r="G1019" s="23"/>
      <c r="H1019" s="19" t="s">
        <v>12240</v>
      </c>
      <c r="I1019" s="22">
        <v>4200025</v>
      </c>
      <c r="J1019" s="25">
        <f t="shared" si="48"/>
        <v>0.08</v>
      </c>
      <c r="K1019" s="22">
        <v>336002</v>
      </c>
      <c r="L1019" s="22">
        <v>4536027</v>
      </c>
      <c r="M1019">
        <f>+VLOOKUP(C1019,'Thanh toán '!M$6:N$1223,2,0)</f>
        <v>4536027</v>
      </c>
      <c r="N1019" s="38">
        <f t="shared" si="47"/>
        <v>0</v>
      </c>
    </row>
    <row r="1020" spans="1:14" hidden="1" x14ac:dyDescent="0.3">
      <c r="A1020" s="18">
        <v>2022</v>
      </c>
      <c r="B1020" s="19" t="s">
        <v>13108</v>
      </c>
      <c r="C1020" s="19">
        <f t="shared" si="46"/>
        <v>56527</v>
      </c>
      <c r="D1020" s="19" t="s">
        <v>11736</v>
      </c>
      <c r="E1020" s="24" t="s">
        <v>13074</v>
      </c>
      <c r="F1020" s="21" t="s">
        <v>11799</v>
      </c>
      <c r="G1020" s="23"/>
      <c r="H1020" s="19" t="s">
        <v>11725</v>
      </c>
      <c r="I1020" s="22">
        <v>371250</v>
      </c>
      <c r="J1020" s="25">
        <f t="shared" si="48"/>
        <v>0.08</v>
      </c>
      <c r="K1020" s="22">
        <v>29700</v>
      </c>
      <c r="L1020" s="22">
        <v>400950</v>
      </c>
      <c r="M1020">
        <f>+VLOOKUP(C1020,'Thanh toán '!M$6:N$1223,2,0)</f>
        <v>400950</v>
      </c>
      <c r="N1020" s="38">
        <f t="shared" si="47"/>
        <v>0</v>
      </c>
    </row>
    <row r="1021" spans="1:14" hidden="1" x14ac:dyDescent="0.3">
      <c r="A1021" s="18">
        <v>2022</v>
      </c>
      <c r="B1021" s="19" t="s">
        <v>13109</v>
      </c>
      <c r="C1021" s="19">
        <f t="shared" si="46"/>
        <v>56528</v>
      </c>
      <c r="D1021" s="19" t="s">
        <v>11736</v>
      </c>
      <c r="E1021" s="24" t="s">
        <v>13074</v>
      </c>
      <c r="F1021" s="21" t="s">
        <v>11799</v>
      </c>
      <c r="G1021" s="23"/>
      <c r="H1021" s="19" t="s">
        <v>11725</v>
      </c>
      <c r="I1021" s="22">
        <v>696960</v>
      </c>
      <c r="J1021" s="25">
        <f t="shared" si="48"/>
        <v>8.0000286960514227E-2</v>
      </c>
      <c r="K1021" s="22">
        <v>55757</v>
      </c>
      <c r="L1021" s="22">
        <v>752717</v>
      </c>
      <c r="M1021">
        <f>+VLOOKUP(C1021,'Thanh toán '!M$6:N$1223,2,0)</f>
        <v>752717</v>
      </c>
      <c r="N1021" s="38">
        <f t="shared" si="47"/>
        <v>0</v>
      </c>
    </row>
    <row r="1022" spans="1:14" hidden="1" x14ac:dyDescent="0.3">
      <c r="A1022" s="18">
        <v>2022</v>
      </c>
      <c r="B1022" s="19" t="s">
        <v>13110</v>
      </c>
      <c r="C1022" s="19">
        <f t="shared" si="46"/>
        <v>56535</v>
      </c>
      <c r="D1022" s="19" t="s">
        <v>11736</v>
      </c>
      <c r="E1022" s="24" t="s">
        <v>13074</v>
      </c>
      <c r="F1022" s="21" t="s">
        <v>11799</v>
      </c>
      <c r="G1022" s="23"/>
      <c r="H1022" s="19" t="s">
        <v>11725</v>
      </c>
      <c r="I1022" s="22">
        <v>767598</v>
      </c>
      <c r="J1022" s="25">
        <f t="shared" si="48"/>
        <v>8.0000208442439921E-2</v>
      </c>
      <c r="K1022" s="22">
        <v>61408</v>
      </c>
      <c r="L1022" s="22">
        <v>829006</v>
      </c>
      <c r="M1022">
        <f>+VLOOKUP(C1022,'Thanh toán '!M$6:N$1223,2,0)</f>
        <v>829006</v>
      </c>
      <c r="N1022" s="38">
        <f t="shared" si="47"/>
        <v>0</v>
      </c>
    </row>
    <row r="1023" spans="1:14" hidden="1" x14ac:dyDescent="0.3">
      <c r="A1023" s="18">
        <v>2022</v>
      </c>
      <c r="B1023" s="19" t="s">
        <v>13111</v>
      </c>
      <c r="C1023" s="19">
        <f t="shared" si="46"/>
        <v>56537</v>
      </c>
      <c r="D1023" s="19" t="s">
        <v>11736</v>
      </c>
      <c r="E1023" s="24" t="s">
        <v>13074</v>
      </c>
      <c r="F1023" s="21" t="s">
        <v>11799</v>
      </c>
      <c r="G1023" s="23"/>
      <c r="H1023" s="19" t="s">
        <v>11725</v>
      </c>
      <c r="I1023" s="22">
        <v>567883</v>
      </c>
      <c r="J1023" s="25">
        <f t="shared" si="48"/>
        <v>8.0000633933398249E-2</v>
      </c>
      <c r="K1023" s="22">
        <v>45431</v>
      </c>
      <c r="L1023" s="22">
        <v>613314</v>
      </c>
      <c r="M1023">
        <f>+VLOOKUP(C1023,'Thanh toán '!M$6:N$1223,2,0)</f>
        <v>613314</v>
      </c>
      <c r="N1023" s="38">
        <f t="shared" si="47"/>
        <v>0</v>
      </c>
    </row>
    <row r="1024" spans="1:14" hidden="1" x14ac:dyDescent="0.3">
      <c r="A1024" s="18">
        <v>2022</v>
      </c>
      <c r="B1024" s="19" t="s">
        <v>13112</v>
      </c>
      <c r="C1024" s="19">
        <f t="shared" si="46"/>
        <v>56539</v>
      </c>
      <c r="D1024" s="19" t="s">
        <v>11736</v>
      </c>
      <c r="E1024" s="24" t="s">
        <v>13074</v>
      </c>
      <c r="F1024" s="21" t="s">
        <v>11799</v>
      </c>
      <c r="G1024" s="23"/>
      <c r="H1024" s="19" t="s">
        <v>11725</v>
      </c>
      <c r="I1024" s="22">
        <v>1189648</v>
      </c>
      <c r="J1024" s="25">
        <f t="shared" si="48"/>
        <v>8.0000134493564481E-2</v>
      </c>
      <c r="K1024" s="22">
        <v>95172</v>
      </c>
      <c r="L1024" s="22">
        <v>1284820</v>
      </c>
      <c r="M1024">
        <f>+VLOOKUP(C1024,'Thanh toán '!M$6:N$1223,2,0)</f>
        <v>1284820</v>
      </c>
      <c r="N1024" s="38">
        <f t="shared" si="47"/>
        <v>0</v>
      </c>
    </row>
    <row r="1025" spans="1:14" hidden="1" x14ac:dyDescent="0.3">
      <c r="A1025" s="18">
        <v>2022</v>
      </c>
      <c r="B1025" s="19" t="s">
        <v>13113</v>
      </c>
      <c r="C1025" s="19">
        <f t="shared" si="46"/>
        <v>56560</v>
      </c>
      <c r="D1025" s="19" t="s">
        <v>11736</v>
      </c>
      <c r="E1025" s="24" t="s">
        <v>13074</v>
      </c>
      <c r="F1025" s="21" t="s">
        <v>11799</v>
      </c>
      <c r="G1025" s="23"/>
      <c r="H1025" s="19" t="s">
        <v>11725</v>
      </c>
      <c r="I1025" s="22">
        <v>455338</v>
      </c>
      <c r="J1025" s="25">
        <f t="shared" si="48"/>
        <v>7.9999912153169733E-2</v>
      </c>
      <c r="K1025" s="22">
        <v>36427</v>
      </c>
      <c r="L1025" s="22">
        <v>491765</v>
      </c>
      <c r="M1025">
        <f>+VLOOKUP(C1025,'Thanh toán '!M$6:N$1223,2,0)</f>
        <v>491765</v>
      </c>
      <c r="N1025" s="38">
        <f t="shared" si="47"/>
        <v>0</v>
      </c>
    </row>
    <row r="1026" spans="1:14" hidden="1" x14ac:dyDescent="0.3">
      <c r="A1026" s="18">
        <v>2022</v>
      </c>
      <c r="B1026" s="19" t="s">
        <v>13114</v>
      </c>
      <c r="C1026" s="19">
        <f t="shared" ref="C1026:C1089" si="49">+B1026*1</f>
        <v>56572</v>
      </c>
      <c r="D1026" s="19" t="s">
        <v>11736</v>
      </c>
      <c r="E1026" s="24" t="s">
        <v>13074</v>
      </c>
      <c r="F1026" s="21" t="s">
        <v>11799</v>
      </c>
      <c r="G1026" s="23"/>
      <c r="H1026" s="19" t="s">
        <v>11725</v>
      </c>
      <c r="I1026" s="22">
        <v>340730</v>
      </c>
      <c r="J1026" s="25">
        <f t="shared" si="48"/>
        <v>7.999882604995158E-2</v>
      </c>
      <c r="K1026" s="22">
        <v>27258</v>
      </c>
      <c r="L1026" s="22">
        <v>367988</v>
      </c>
      <c r="M1026">
        <f>+VLOOKUP(C1026,'Thanh toán '!M$6:N$1223,2,0)</f>
        <v>367988</v>
      </c>
      <c r="N1026" s="38">
        <f t="shared" ref="N1026:N1089" si="50">+M1026-L1026</f>
        <v>0</v>
      </c>
    </row>
    <row r="1027" spans="1:14" hidden="1" x14ac:dyDescent="0.3">
      <c r="A1027" s="18">
        <v>2022</v>
      </c>
      <c r="B1027" s="19" t="s">
        <v>13115</v>
      </c>
      <c r="C1027" s="19">
        <f t="shared" si="49"/>
        <v>56573</v>
      </c>
      <c r="D1027" s="19" t="s">
        <v>11736</v>
      </c>
      <c r="E1027" s="24" t="s">
        <v>13074</v>
      </c>
      <c r="F1027" s="21" t="s">
        <v>11799</v>
      </c>
      <c r="G1027" s="23"/>
      <c r="H1027" s="19" t="s">
        <v>11725</v>
      </c>
      <c r="I1027" s="22">
        <v>455338</v>
      </c>
      <c r="J1027" s="25">
        <f t="shared" si="48"/>
        <v>7.9999912153169733E-2</v>
      </c>
      <c r="K1027" s="22">
        <v>36427</v>
      </c>
      <c r="L1027" s="22">
        <v>491765</v>
      </c>
      <c r="M1027">
        <f>+VLOOKUP(C1027,'Thanh toán '!M$6:N$1223,2,0)</f>
        <v>491765</v>
      </c>
      <c r="N1027" s="38">
        <f t="shared" si="50"/>
        <v>0</v>
      </c>
    </row>
    <row r="1028" spans="1:14" hidden="1" x14ac:dyDescent="0.3">
      <c r="A1028" s="18">
        <v>2022</v>
      </c>
      <c r="B1028" s="19" t="s">
        <v>13116</v>
      </c>
      <c r="C1028" s="19">
        <f t="shared" si="49"/>
        <v>56574</v>
      </c>
      <c r="D1028" s="19" t="s">
        <v>11736</v>
      </c>
      <c r="E1028" s="24" t="s">
        <v>13074</v>
      </c>
      <c r="F1028" s="21" t="s">
        <v>11799</v>
      </c>
      <c r="G1028" s="23"/>
      <c r="H1028" s="19" t="s">
        <v>11725</v>
      </c>
      <c r="I1028" s="22">
        <v>455338</v>
      </c>
      <c r="J1028" s="25">
        <f t="shared" si="48"/>
        <v>7.9999912153169733E-2</v>
      </c>
      <c r="K1028" s="22">
        <v>36427</v>
      </c>
      <c r="L1028" s="22">
        <v>491765</v>
      </c>
      <c r="M1028">
        <f>+VLOOKUP(C1028,'Thanh toán '!M$6:N$1223,2,0)</f>
        <v>491765</v>
      </c>
      <c r="N1028" s="38">
        <f t="shared" si="50"/>
        <v>0</v>
      </c>
    </row>
    <row r="1029" spans="1:14" hidden="1" x14ac:dyDescent="0.3">
      <c r="A1029" s="18">
        <v>2022</v>
      </c>
      <c r="B1029" s="19" t="s">
        <v>13117</v>
      </c>
      <c r="C1029" s="19">
        <f t="shared" si="49"/>
        <v>56589</v>
      </c>
      <c r="D1029" s="19" t="s">
        <v>11736</v>
      </c>
      <c r="E1029" s="24" t="s">
        <v>13074</v>
      </c>
      <c r="F1029" s="21" t="s">
        <v>12287</v>
      </c>
      <c r="G1029" s="23"/>
      <c r="H1029" s="19" t="s">
        <v>12288</v>
      </c>
      <c r="I1029" s="22">
        <v>2703117</v>
      </c>
      <c r="J1029" s="25">
        <f t="shared" si="48"/>
        <v>7.99998668204151E-2</v>
      </c>
      <c r="K1029" s="22">
        <v>216249</v>
      </c>
      <c r="L1029" s="22">
        <v>2919366</v>
      </c>
      <c r="M1029">
        <f>+VLOOKUP(C1029,'Thanh toán '!M$6:N$1223,2,0)</f>
        <v>2919366</v>
      </c>
      <c r="N1029" s="38">
        <f t="shared" si="50"/>
        <v>0</v>
      </c>
    </row>
    <row r="1030" spans="1:14" hidden="1" x14ac:dyDescent="0.3">
      <c r="A1030" s="18">
        <v>2022</v>
      </c>
      <c r="B1030" s="19" t="s">
        <v>13118</v>
      </c>
      <c r="C1030" s="19">
        <f t="shared" si="49"/>
        <v>56590</v>
      </c>
      <c r="D1030" s="19" t="s">
        <v>11736</v>
      </c>
      <c r="E1030" s="24" t="s">
        <v>13074</v>
      </c>
      <c r="F1030" s="21" t="s">
        <v>11799</v>
      </c>
      <c r="G1030" s="23"/>
      <c r="H1030" s="19" t="s">
        <v>11725</v>
      </c>
      <c r="I1030" s="22">
        <v>455338</v>
      </c>
      <c r="J1030" s="25">
        <f t="shared" si="48"/>
        <v>7.9999912153169733E-2</v>
      </c>
      <c r="K1030" s="22">
        <v>36427</v>
      </c>
      <c r="L1030" s="22">
        <v>491765</v>
      </c>
      <c r="M1030">
        <f>+VLOOKUP(C1030,'Thanh toán '!M$6:N$1223,2,0)</f>
        <v>491765</v>
      </c>
      <c r="N1030" s="38">
        <f t="shared" si="50"/>
        <v>0</v>
      </c>
    </row>
    <row r="1031" spans="1:14" hidden="1" x14ac:dyDescent="0.3">
      <c r="A1031" s="18">
        <v>2022</v>
      </c>
      <c r="B1031" s="19" t="s">
        <v>13119</v>
      </c>
      <c r="C1031" s="19">
        <f t="shared" si="49"/>
        <v>56591</v>
      </c>
      <c r="D1031" s="19" t="s">
        <v>11736</v>
      </c>
      <c r="E1031" s="24" t="s">
        <v>13074</v>
      </c>
      <c r="F1031" s="21" t="s">
        <v>11799</v>
      </c>
      <c r="G1031" s="23"/>
      <c r="H1031" s="19" t="s">
        <v>11725</v>
      </c>
      <c r="I1031" s="22">
        <v>367155</v>
      </c>
      <c r="J1031" s="25">
        <f t="shared" si="48"/>
        <v>7.9998910541869236E-2</v>
      </c>
      <c r="K1031" s="22">
        <v>29372</v>
      </c>
      <c r="L1031" s="22">
        <v>396527</v>
      </c>
      <c r="M1031">
        <f>+VLOOKUP(C1031,'Thanh toán '!M$6:N$1223,2,0)</f>
        <v>396527</v>
      </c>
      <c r="N1031" s="38">
        <f t="shared" si="50"/>
        <v>0</v>
      </c>
    </row>
    <row r="1032" spans="1:14" hidden="1" x14ac:dyDescent="0.3">
      <c r="A1032" s="18">
        <v>2022</v>
      </c>
      <c r="B1032" s="19" t="s">
        <v>13120</v>
      </c>
      <c r="C1032" s="19">
        <f t="shared" si="49"/>
        <v>56601</v>
      </c>
      <c r="D1032" s="19" t="s">
        <v>11736</v>
      </c>
      <c r="E1032" s="24" t="s">
        <v>13074</v>
      </c>
      <c r="F1032" s="21" t="s">
        <v>11799</v>
      </c>
      <c r="G1032" s="23"/>
      <c r="H1032" s="19" t="s">
        <v>11725</v>
      </c>
      <c r="I1032" s="22">
        <v>1491444</v>
      </c>
      <c r="J1032" s="25">
        <f t="shared" ref="J1032:J1095" si="51">+K1032/I1032</f>
        <v>8.000032183575112E-2</v>
      </c>
      <c r="K1032" s="22">
        <v>119316</v>
      </c>
      <c r="L1032" s="22">
        <v>1610760</v>
      </c>
      <c r="M1032">
        <f>+VLOOKUP(C1032,'Thanh toán '!M$6:N$1223,2,0)</f>
        <v>1610760</v>
      </c>
      <c r="N1032" s="38">
        <f t="shared" si="50"/>
        <v>0</v>
      </c>
    </row>
    <row r="1033" spans="1:14" hidden="1" x14ac:dyDescent="0.3">
      <c r="A1033" s="18">
        <v>2022</v>
      </c>
      <c r="B1033" s="19" t="s">
        <v>13121</v>
      </c>
      <c r="C1033" s="19">
        <f t="shared" si="49"/>
        <v>56603</v>
      </c>
      <c r="D1033" s="19" t="s">
        <v>11736</v>
      </c>
      <c r="E1033" s="24" t="s">
        <v>13074</v>
      </c>
      <c r="F1033" s="21" t="s">
        <v>11799</v>
      </c>
      <c r="G1033" s="23"/>
      <c r="H1033" s="19" t="s">
        <v>11725</v>
      </c>
      <c r="I1033" s="22">
        <v>455338</v>
      </c>
      <c r="J1033" s="25">
        <f t="shared" si="51"/>
        <v>7.9999912153169733E-2</v>
      </c>
      <c r="K1033" s="22">
        <v>36427</v>
      </c>
      <c r="L1033" s="22">
        <v>491765</v>
      </c>
      <c r="M1033">
        <f>+VLOOKUP(C1033,'Thanh toán '!M$6:N$1223,2,0)</f>
        <v>491765</v>
      </c>
      <c r="N1033" s="38">
        <f t="shared" si="50"/>
        <v>0</v>
      </c>
    </row>
    <row r="1034" spans="1:14" hidden="1" x14ac:dyDescent="0.3">
      <c r="A1034" s="18">
        <v>2022</v>
      </c>
      <c r="B1034" s="19" t="s">
        <v>13122</v>
      </c>
      <c r="C1034" s="19">
        <f t="shared" si="49"/>
        <v>56634</v>
      </c>
      <c r="D1034" s="19" t="s">
        <v>11736</v>
      </c>
      <c r="E1034" s="24" t="s">
        <v>13074</v>
      </c>
      <c r="F1034" s="21" t="s">
        <v>11799</v>
      </c>
      <c r="G1034" s="23"/>
      <c r="H1034" s="19" t="s">
        <v>11725</v>
      </c>
      <c r="I1034" s="22">
        <v>455338</v>
      </c>
      <c r="J1034" s="25">
        <f t="shared" si="51"/>
        <v>7.9999912153169733E-2</v>
      </c>
      <c r="K1034" s="22">
        <v>36427</v>
      </c>
      <c r="L1034" s="22">
        <v>491765</v>
      </c>
      <c r="M1034">
        <f>+VLOOKUP(C1034,'Thanh toán '!M$6:N$1223,2,0)</f>
        <v>491765</v>
      </c>
      <c r="N1034" s="38">
        <f t="shared" si="50"/>
        <v>0</v>
      </c>
    </row>
    <row r="1035" spans="1:14" hidden="1" x14ac:dyDescent="0.3">
      <c r="A1035" s="18">
        <v>2022</v>
      </c>
      <c r="B1035" s="19" t="s">
        <v>13123</v>
      </c>
      <c r="C1035" s="19">
        <f t="shared" si="49"/>
        <v>56636</v>
      </c>
      <c r="D1035" s="19" t="s">
        <v>11736</v>
      </c>
      <c r="E1035" s="24" t="s">
        <v>13074</v>
      </c>
      <c r="F1035" s="21" t="s">
        <v>11799</v>
      </c>
      <c r="G1035" s="23"/>
      <c r="H1035" s="19" t="s">
        <v>11725</v>
      </c>
      <c r="I1035" s="22">
        <v>2212869</v>
      </c>
      <c r="J1035" s="25">
        <f t="shared" si="51"/>
        <v>8.0000216912975874E-2</v>
      </c>
      <c r="K1035" s="22">
        <v>177030</v>
      </c>
      <c r="L1035" s="22">
        <v>2389899</v>
      </c>
      <c r="M1035">
        <f>+VLOOKUP(C1035,'Thanh toán '!M$6:N$1223,2,0)</f>
        <v>2389899</v>
      </c>
      <c r="N1035" s="38">
        <f t="shared" si="50"/>
        <v>0</v>
      </c>
    </row>
    <row r="1036" spans="1:14" hidden="1" x14ac:dyDescent="0.3">
      <c r="A1036" s="18">
        <v>2022</v>
      </c>
      <c r="B1036" s="19" t="s">
        <v>13124</v>
      </c>
      <c r="C1036" s="19">
        <f t="shared" si="49"/>
        <v>56638</v>
      </c>
      <c r="D1036" s="19" t="s">
        <v>11736</v>
      </c>
      <c r="E1036" s="24" t="s">
        <v>13074</v>
      </c>
      <c r="F1036" s="21" t="s">
        <v>11799</v>
      </c>
      <c r="G1036" s="23"/>
      <c r="H1036" s="19" t="s">
        <v>11725</v>
      </c>
      <c r="I1036" s="22">
        <v>622477</v>
      </c>
      <c r="J1036" s="25">
        <f t="shared" si="51"/>
        <v>7.9999742962390583E-2</v>
      </c>
      <c r="K1036" s="22">
        <v>49798</v>
      </c>
      <c r="L1036" s="22">
        <v>672275</v>
      </c>
      <c r="M1036">
        <f>+VLOOKUP(C1036,'Thanh toán '!M$6:N$1223,2,0)</f>
        <v>672275</v>
      </c>
      <c r="N1036" s="38">
        <f t="shared" si="50"/>
        <v>0</v>
      </c>
    </row>
    <row r="1037" spans="1:14" hidden="1" x14ac:dyDescent="0.3">
      <c r="A1037" s="18">
        <v>2022</v>
      </c>
      <c r="B1037" s="19" t="s">
        <v>13125</v>
      </c>
      <c r="C1037" s="19">
        <f t="shared" si="49"/>
        <v>56641</v>
      </c>
      <c r="D1037" s="19" t="s">
        <v>11736</v>
      </c>
      <c r="E1037" s="24" t="s">
        <v>13074</v>
      </c>
      <c r="F1037" s="21" t="s">
        <v>11799</v>
      </c>
      <c r="G1037" s="23"/>
      <c r="H1037" s="19" t="s">
        <v>11725</v>
      </c>
      <c r="I1037" s="22">
        <v>1456674</v>
      </c>
      <c r="J1037" s="25">
        <f t="shared" si="51"/>
        <v>8.0000054919631983E-2</v>
      </c>
      <c r="K1037" s="22">
        <v>116534</v>
      </c>
      <c r="L1037" s="22">
        <v>1573208</v>
      </c>
      <c r="M1037">
        <f>+VLOOKUP(C1037,'Thanh toán '!M$6:N$1223,2,0)</f>
        <v>1573208</v>
      </c>
      <c r="N1037" s="38">
        <f t="shared" si="50"/>
        <v>0</v>
      </c>
    </row>
    <row r="1038" spans="1:14" hidden="1" x14ac:dyDescent="0.3">
      <c r="A1038" s="18">
        <v>2022</v>
      </c>
      <c r="B1038" s="19" t="s">
        <v>13126</v>
      </c>
      <c r="C1038" s="19">
        <f t="shared" si="49"/>
        <v>56644</v>
      </c>
      <c r="D1038" s="19" t="s">
        <v>11736</v>
      </c>
      <c r="E1038" s="24" t="s">
        <v>13074</v>
      </c>
      <c r="F1038" s="21" t="s">
        <v>11799</v>
      </c>
      <c r="G1038" s="23"/>
      <c r="H1038" s="19" t="s">
        <v>11725</v>
      </c>
      <c r="I1038" s="22">
        <v>1057522</v>
      </c>
      <c r="J1038" s="25">
        <f t="shared" si="51"/>
        <v>8.0000226945633288E-2</v>
      </c>
      <c r="K1038" s="22">
        <v>84602</v>
      </c>
      <c r="L1038" s="22">
        <v>1142124</v>
      </c>
      <c r="M1038">
        <f>+VLOOKUP(C1038,'Thanh toán '!M$6:N$1223,2,0)</f>
        <v>1142124</v>
      </c>
      <c r="N1038" s="38">
        <f t="shared" si="50"/>
        <v>0</v>
      </c>
    </row>
    <row r="1039" spans="1:14" hidden="1" x14ac:dyDescent="0.3">
      <c r="A1039" s="18">
        <v>2022</v>
      </c>
      <c r="B1039" s="19" t="s">
        <v>13127</v>
      </c>
      <c r="C1039" s="19">
        <f t="shared" si="49"/>
        <v>56674</v>
      </c>
      <c r="D1039" s="19" t="s">
        <v>11736</v>
      </c>
      <c r="E1039" s="24" t="s">
        <v>13074</v>
      </c>
      <c r="F1039" s="21" t="s">
        <v>12254</v>
      </c>
      <c r="G1039" s="23"/>
      <c r="H1039" s="19" t="s">
        <v>12255</v>
      </c>
      <c r="I1039" s="22">
        <v>2412613</v>
      </c>
      <c r="J1039" s="25">
        <f t="shared" si="51"/>
        <v>7.9999983420465701E-2</v>
      </c>
      <c r="K1039" s="22">
        <v>193009</v>
      </c>
      <c r="L1039" s="22">
        <v>2605622</v>
      </c>
      <c r="M1039">
        <f>+VLOOKUP(C1039,'Thanh toán '!M$6:N$1223,2,0)</f>
        <v>2605622</v>
      </c>
      <c r="N1039" s="38">
        <f t="shared" si="50"/>
        <v>0</v>
      </c>
    </row>
    <row r="1040" spans="1:14" hidden="1" x14ac:dyDescent="0.3">
      <c r="A1040" s="18">
        <v>2022</v>
      </c>
      <c r="B1040" s="19" t="s">
        <v>13128</v>
      </c>
      <c r="C1040" s="19">
        <f t="shared" si="49"/>
        <v>56675</v>
      </c>
      <c r="D1040" s="19" t="s">
        <v>11736</v>
      </c>
      <c r="E1040" s="24" t="s">
        <v>13074</v>
      </c>
      <c r="F1040" s="21" t="s">
        <v>12257</v>
      </c>
      <c r="G1040" s="23"/>
      <c r="H1040" s="19" t="s">
        <v>12258</v>
      </c>
      <c r="I1040" s="22">
        <v>1288697</v>
      </c>
      <c r="J1040" s="25">
        <f t="shared" si="51"/>
        <v>8.000018623462303E-2</v>
      </c>
      <c r="K1040" s="22">
        <v>103096</v>
      </c>
      <c r="L1040" s="22">
        <v>1391793</v>
      </c>
      <c r="M1040">
        <f>+VLOOKUP(C1040,'Thanh toán '!M$6:N$1223,2,0)</f>
        <v>1391793</v>
      </c>
      <c r="N1040" s="38">
        <f t="shared" si="50"/>
        <v>0</v>
      </c>
    </row>
    <row r="1041" spans="1:14" hidden="1" x14ac:dyDescent="0.3">
      <c r="A1041" s="18">
        <v>2022</v>
      </c>
      <c r="B1041" s="19" t="s">
        <v>13129</v>
      </c>
      <c r="C1041" s="19">
        <f t="shared" si="49"/>
        <v>56676</v>
      </c>
      <c r="D1041" s="19" t="s">
        <v>11736</v>
      </c>
      <c r="E1041" s="24" t="s">
        <v>13074</v>
      </c>
      <c r="F1041" s="21" t="s">
        <v>12266</v>
      </c>
      <c r="G1041" s="23"/>
      <c r="H1041" s="19" t="s">
        <v>12267</v>
      </c>
      <c r="I1041" s="22">
        <v>1652043</v>
      </c>
      <c r="J1041" s="25">
        <f t="shared" si="51"/>
        <v>7.9999733663106837E-2</v>
      </c>
      <c r="K1041" s="22">
        <v>132163</v>
      </c>
      <c r="L1041" s="22">
        <v>1784206</v>
      </c>
      <c r="M1041">
        <f>+VLOOKUP(C1041,'Thanh toán '!M$6:N$1223,2,0)</f>
        <v>1784206</v>
      </c>
      <c r="N1041" s="38">
        <f t="shared" si="50"/>
        <v>0</v>
      </c>
    </row>
    <row r="1042" spans="1:14" hidden="1" x14ac:dyDescent="0.3">
      <c r="A1042" s="18">
        <v>2022</v>
      </c>
      <c r="B1042" s="19" t="s">
        <v>13130</v>
      </c>
      <c r="C1042" s="19">
        <f t="shared" si="49"/>
        <v>56688</v>
      </c>
      <c r="D1042" s="19" t="s">
        <v>11736</v>
      </c>
      <c r="E1042" s="24" t="s">
        <v>13131</v>
      </c>
      <c r="F1042" s="21" t="s">
        <v>11860</v>
      </c>
      <c r="G1042" s="23"/>
      <c r="H1042" s="19" t="s">
        <v>11719</v>
      </c>
      <c r="I1042" s="22">
        <v>1581449</v>
      </c>
      <c r="J1042" s="25">
        <f t="shared" si="51"/>
        <v>8.0000050586519073E-2</v>
      </c>
      <c r="K1042" s="22">
        <v>126516</v>
      </c>
      <c r="L1042" s="22">
        <v>1707965</v>
      </c>
      <c r="M1042">
        <f>+VLOOKUP(C1042,'Thanh toán '!M$6:N$1223,2,0)</f>
        <v>1707965</v>
      </c>
      <c r="N1042" s="38">
        <f t="shared" si="50"/>
        <v>0</v>
      </c>
    </row>
    <row r="1043" spans="1:14" hidden="1" x14ac:dyDescent="0.3">
      <c r="A1043" s="18">
        <v>2022</v>
      </c>
      <c r="B1043" s="19" t="s">
        <v>13132</v>
      </c>
      <c r="C1043" s="19">
        <f t="shared" si="49"/>
        <v>56694</v>
      </c>
      <c r="D1043" s="19" t="s">
        <v>11736</v>
      </c>
      <c r="E1043" s="24" t="s">
        <v>13131</v>
      </c>
      <c r="F1043" s="21" t="s">
        <v>12239</v>
      </c>
      <c r="G1043" s="23"/>
      <c r="H1043" s="19" t="s">
        <v>12240</v>
      </c>
      <c r="I1043" s="22">
        <v>2419158</v>
      </c>
      <c r="J1043" s="25">
        <f t="shared" si="51"/>
        <v>7.9999735445142481E-2</v>
      </c>
      <c r="K1043" s="22">
        <v>193532</v>
      </c>
      <c r="L1043" s="22">
        <v>2612690</v>
      </c>
      <c r="M1043">
        <f>+VLOOKUP(C1043,'Thanh toán '!M$6:N$1223,2,0)</f>
        <v>2612690</v>
      </c>
      <c r="N1043" s="38">
        <f t="shared" si="50"/>
        <v>0</v>
      </c>
    </row>
    <row r="1044" spans="1:14" hidden="1" x14ac:dyDescent="0.3">
      <c r="A1044" s="18">
        <v>2022</v>
      </c>
      <c r="B1044" s="19" t="s">
        <v>13133</v>
      </c>
      <c r="C1044" s="19">
        <f t="shared" si="49"/>
        <v>56700</v>
      </c>
      <c r="D1044" s="19" t="s">
        <v>11736</v>
      </c>
      <c r="E1044" s="24" t="s">
        <v>13131</v>
      </c>
      <c r="F1044" s="21" t="s">
        <v>12360</v>
      </c>
      <c r="G1044" s="23"/>
      <c r="H1044" s="19" t="s">
        <v>12361</v>
      </c>
      <c r="I1044" s="22">
        <v>2549283</v>
      </c>
      <c r="J1044" s="25">
        <f t="shared" si="51"/>
        <v>8.0000141216177253E-2</v>
      </c>
      <c r="K1044" s="22">
        <v>203943</v>
      </c>
      <c r="L1044" s="22">
        <v>2753226</v>
      </c>
      <c r="M1044">
        <f>+VLOOKUP(C1044,'Thanh toán '!M$6:N$1223,2,0)</f>
        <v>2753226</v>
      </c>
      <c r="N1044" s="38">
        <f t="shared" si="50"/>
        <v>0</v>
      </c>
    </row>
    <row r="1045" spans="1:14" hidden="1" x14ac:dyDescent="0.3">
      <c r="A1045" s="18">
        <v>2022</v>
      </c>
      <c r="B1045" s="19" t="s">
        <v>13134</v>
      </c>
      <c r="C1045" s="19">
        <f t="shared" si="49"/>
        <v>56701</v>
      </c>
      <c r="D1045" s="19" t="s">
        <v>11736</v>
      </c>
      <c r="E1045" s="24" t="s">
        <v>13131</v>
      </c>
      <c r="F1045" s="21" t="s">
        <v>11799</v>
      </c>
      <c r="G1045" s="23"/>
      <c r="H1045" s="19" t="s">
        <v>11725</v>
      </c>
      <c r="I1045" s="22">
        <v>656066</v>
      </c>
      <c r="J1045" s="25">
        <f t="shared" si="51"/>
        <v>7.9999573213670572E-2</v>
      </c>
      <c r="K1045" s="22">
        <v>52485</v>
      </c>
      <c r="L1045" s="22">
        <v>708551</v>
      </c>
      <c r="M1045">
        <f>+VLOOKUP(C1045,'Thanh toán '!M$6:N$1223,2,0)</f>
        <v>708551</v>
      </c>
      <c r="N1045" s="38">
        <f t="shared" si="50"/>
        <v>0</v>
      </c>
    </row>
    <row r="1046" spans="1:14" hidden="1" x14ac:dyDescent="0.3">
      <c r="A1046" s="18">
        <v>2022</v>
      </c>
      <c r="B1046" s="19" t="s">
        <v>13135</v>
      </c>
      <c r="C1046" s="19">
        <f t="shared" si="49"/>
        <v>56703</v>
      </c>
      <c r="D1046" s="19" t="s">
        <v>11736</v>
      </c>
      <c r="E1046" s="24" t="s">
        <v>13131</v>
      </c>
      <c r="F1046" s="21" t="s">
        <v>12360</v>
      </c>
      <c r="G1046" s="23"/>
      <c r="H1046" s="19" t="s">
        <v>12361</v>
      </c>
      <c r="I1046" s="22">
        <v>865200</v>
      </c>
      <c r="J1046" s="25">
        <f t="shared" si="51"/>
        <v>0.08</v>
      </c>
      <c r="K1046" s="22">
        <v>69216</v>
      </c>
      <c r="L1046" s="22">
        <v>934416</v>
      </c>
      <c r="M1046">
        <f>+VLOOKUP(C1046,'Thanh toán '!M$6:N$1223,2,0)</f>
        <v>934416</v>
      </c>
      <c r="N1046" s="38">
        <f t="shared" si="50"/>
        <v>0</v>
      </c>
    </row>
    <row r="1047" spans="1:14" hidden="1" x14ac:dyDescent="0.3">
      <c r="A1047" s="18">
        <v>2022</v>
      </c>
      <c r="B1047" s="19" t="s">
        <v>13136</v>
      </c>
      <c r="C1047" s="19">
        <f t="shared" si="49"/>
        <v>56704</v>
      </c>
      <c r="D1047" s="19" t="s">
        <v>11736</v>
      </c>
      <c r="E1047" s="24" t="s">
        <v>13131</v>
      </c>
      <c r="F1047" s="21" t="s">
        <v>12026</v>
      </c>
      <c r="G1047" s="23"/>
      <c r="H1047" s="19" t="s">
        <v>12027</v>
      </c>
      <c r="I1047" s="22">
        <v>1648431</v>
      </c>
      <c r="J1047" s="25">
        <f t="shared" si="51"/>
        <v>7.9999708814017689E-2</v>
      </c>
      <c r="K1047" s="22">
        <v>131874</v>
      </c>
      <c r="L1047" s="22">
        <v>1780305</v>
      </c>
      <c r="M1047">
        <f>+VLOOKUP(C1047,'Thanh toán '!M$6:N$1223,2,0)</f>
        <v>1780305</v>
      </c>
      <c r="N1047" s="38">
        <f t="shared" si="50"/>
        <v>0</v>
      </c>
    </row>
    <row r="1048" spans="1:14" hidden="1" x14ac:dyDescent="0.3">
      <c r="A1048" s="18">
        <v>2022</v>
      </c>
      <c r="B1048" s="19" t="s">
        <v>13137</v>
      </c>
      <c r="C1048" s="19">
        <f t="shared" si="49"/>
        <v>56705</v>
      </c>
      <c r="D1048" s="19" t="s">
        <v>11736</v>
      </c>
      <c r="E1048" s="24" t="s">
        <v>13131</v>
      </c>
      <c r="F1048" s="21" t="s">
        <v>12438</v>
      </c>
      <c r="G1048" s="23"/>
      <c r="H1048" s="19" t="s">
        <v>12439</v>
      </c>
      <c r="I1048" s="22">
        <v>3382112</v>
      </c>
      <c r="J1048" s="25">
        <f t="shared" si="51"/>
        <v>8.0000011826929451E-2</v>
      </c>
      <c r="K1048" s="22">
        <v>270569</v>
      </c>
      <c r="L1048" s="22">
        <v>3652681</v>
      </c>
      <c r="M1048">
        <f>+VLOOKUP(C1048,'Thanh toán '!M$6:N$1223,2,0)</f>
        <v>3652681</v>
      </c>
      <c r="N1048" s="38">
        <f t="shared" si="50"/>
        <v>0</v>
      </c>
    </row>
    <row r="1049" spans="1:14" hidden="1" x14ac:dyDescent="0.3">
      <c r="A1049" s="18">
        <v>2022</v>
      </c>
      <c r="B1049" s="19" t="s">
        <v>13138</v>
      </c>
      <c r="C1049" s="19">
        <f t="shared" si="49"/>
        <v>56709</v>
      </c>
      <c r="D1049" s="19" t="s">
        <v>11736</v>
      </c>
      <c r="E1049" s="24" t="s">
        <v>13131</v>
      </c>
      <c r="F1049" s="21" t="s">
        <v>11799</v>
      </c>
      <c r="G1049" s="23"/>
      <c r="H1049" s="19" t="s">
        <v>11725</v>
      </c>
      <c r="I1049" s="22">
        <v>1328523</v>
      </c>
      <c r="J1049" s="25">
        <f t="shared" si="51"/>
        <v>8.0000120434497557E-2</v>
      </c>
      <c r="K1049" s="22">
        <v>106282</v>
      </c>
      <c r="L1049" s="22">
        <v>1434805</v>
      </c>
      <c r="M1049">
        <f>+VLOOKUP(C1049,'Thanh toán '!M$6:N$1223,2,0)</f>
        <v>1434805</v>
      </c>
      <c r="N1049" s="38">
        <f t="shared" si="50"/>
        <v>0</v>
      </c>
    </row>
    <row r="1050" spans="1:14" hidden="1" x14ac:dyDescent="0.3">
      <c r="A1050" s="18">
        <v>2022</v>
      </c>
      <c r="B1050" s="19" t="s">
        <v>13139</v>
      </c>
      <c r="C1050" s="19">
        <f t="shared" si="49"/>
        <v>56710</v>
      </c>
      <c r="D1050" s="19" t="s">
        <v>11736</v>
      </c>
      <c r="E1050" s="24" t="s">
        <v>13131</v>
      </c>
      <c r="F1050" s="21" t="s">
        <v>11799</v>
      </c>
      <c r="G1050" s="23"/>
      <c r="H1050" s="19" t="s">
        <v>11725</v>
      </c>
      <c r="I1050" s="22">
        <v>1267757</v>
      </c>
      <c r="J1050" s="25">
        <f t="shared" si="51"/>
        <v>8.0000347069667133E-2</v>
      </c>
      <c r="K1050" s="22">
        <v>101421</v>
      </c>
      <c r="L1050" s="22">
        <v>1369178</v>
      </c>
      <c r="M1050">
        <f>+VLOOKUP(C1050,'Thanh toán '!M$6:N$1223,2,0)</f>
        <v>1369178</v>
      </c>
      <c r="N1050" s="38">
        <f t="shared" si="50"/>
        <v>0</v>
      </c>
    </row>
    <row r="1051" spans="1:14" hidden="1" x14ac:dyDescent="0.3">
      <c r="A1051" s="18">
        <v>2022</v>
      </c>
      <c r="B1051" s="19" t="s">
        <v>13140</v>
      </c>
      <c r="C1051" s="19">
        <f t="shared" si="49"/>
        <v>56738</v>
      </c>
      <c r="D1051" s="19" t="s">
        <v>11736</v>
      </c>
      <c r="E1051" s="24" t="s">
        <v>13131</v>
      </c>
      <c r="F1051" s="21" t="s">
        <v>12322</v>
      </c>
      <c r="G1051" s="23"/>
      <c r="H1051" s="19" t="s">
        <v>12323</v>
      </c>
      <c r="I1051" s="22">
        <v>1893375</v>
      </c>
      <c r="J1051" s="25">
        <f t="shared" si="51"/>
        <v>0.08</v>
      </c>
      <c r="K1051" s="22">
        <v>151470</v>
      </c>
      <c r="L1051" s="22">
        <v>2044845</v>
      </c>
      <c r="M1051">
        <f>+VLOOKUP(C1051,'Thanh toán '!M$6:N$1223,2,0)</f>
        <v>2044845</v>
      </c>
      <c r="N1051" s="38">
        <f t="shared" si="50"/>
        <v>0</v>
      </c>
    </row>
    <row r="1052" spans="1:14" hidden="1" x14ac:dyDescent="0.3">
      <c r="A1052" s="18">
        <v>2022</v>
      </c>
      <c r="B1052" s="19" t="s">
        <v>13141</v>
      </c>
      <c r="C1052" s="19">
        <f t="shared" si="49"/>
        <v>56750</v>
      </c>
      <c r="D1052" s="19" t="s">
        <v>11736</v>
      </c>
      <c r="E1052" s="24" t="s">
        <v>13131</v>
      </c>
      <c r="F1052" s="21" t="s">
        <v>11799</v>
      </c>
      <c r="G1052" s="23"/>
      <c r="H1052" s="19" t="s">
        <v>11725</v>
      </c>
      <c r="I1052" s="22">
        <v>865200</v>
      </c>
      <c r="J1052" s="25">
        <f t="shared" si="51"/>
        <v>0.08</v>
      </c>
      <c r="K1052" s="22">
        <v>69216</v>
      </c>
      <c r="L1052" s="22">
        <v>934416</v>
      </c>
      <c r="M1052">
        <f>+VLOOKUP(C1052,'Thanh toán '!M$6:N$1223,2,0)</f>
        <v>934416</v>
      </c>
      <c r="N1052" s="38">
        <f t="shared" si="50"/>
        <v>0</v>
      </c>
    </row>
    <row r="1053" spans="1:14" hidden="1" x14ac:dyDescent="0.3">
      <c r="A1053" s="18">
        <v>2022</v>
      </c>
      <c r="B1053" s="19" t="s">
        <v>13142</v>
      </c>
      <c r="C1053" s="19">
        <f t="shared" si="49"/>
        <v>56751</v>
      </c>
      <c r="D1053" s="19" t="s">
        <v>11736</v>
      </c>
      <c r="E1053" s="24" t="s">
        <v>13131</v>
      </c>
      <c r="F1053" s="21" t="s">
        <v>11799</v>
      </c>
      <c r="G1053" s="23"/>
      <c r="H1053" s="19" t="s">
        <v>11725</v>
      </c>
      <c r="I1053" s="22">
        <v>371250</v>
      </c>
      <c r="J1053" s="25">
        <f t="shared" si="51"/>
        <v>0.08</v>
      </c>
      <c r="K1053" s="22">
        <v>29700</v>
      </c>
      <c r="L1053" s="22">
        <v>400950</v>
      </c>
      <c r="M1053">
        <f>+VLOOKUP(C1053,'Thanh toán '!M$6:N$1223,2,0)</f>
        <v>400950</v>
      </c>
      <c r="N1053" s="38">
        <f t="shared" si="50"/>
        <v>0</v>
      </c>
    </row>
    <row r="1054" spans="1:14" hidden="1" x14ac:dyDescent="0.3">
      <c r="A1054" s="18">
        <v>2022</v>
      </c>
      <c r="B1054" s="19" t="s">
        <v>13143</v>
      </c>
      <c r="C1054" s="19">
        <f t="shared" si="49"/>
        <v>56753</v>
      </c>
      <c r="D1054" s="19" t="s">
        <v>11736</v>
      </c>
      <c r="E1054" s="24" t="s">
        <v>13131</v>
      </c>
      <c r="F1054" s="21" t="s">
        <v>11860</v>
      </c>
      <c r="G1054" s="23"/>
      <c r="H1054" s="19" t="s">
        <v>11719</v>
      </c>
      <c r="I1054" s="22">
        <v>934877</v>
      </c>
      <c r="J1054" s="25">
        <f t="shared" si="51"/>
        <v>7.9999828854491015E-2</v>
      </c>
      <c r="K1054" s="22">
        <v>74790</v>
      </c>
      <c r="L1054" s="22">
        <v>1009667</v>
      </c>
      <c r="M1054">
        <f>+VLOOKUP(C1054,'Thanh toán '!M$6:N$1223,2,0)</f>
        <v>1009667</v>
      </c>
      <c r="N1054" s="38">
        <f t="shared" si="50"/>
        <v>0</v>
      </c>
    </row>
    <row r="1055" spans="1:14" hidden="1" x14ac:dyDescent="0.3">
      <c r="A1055" s="18">
        <v>2022</v>
      </c>
      <c r="B1055" s="19" t="s">
        <v>13144</v>
      </c>
      <c r="C1055" s="19">
        <f t="shared" si="49"/>
        <v>56754</v>
      </c>
      <c r="D1055" s="19" t="s">
        <v>11736</v>
      </c>
      <c r="E1055" s="24" t="s">
        <v>13131</v>
      </c>
      <c r="F1055" s="21" t="s">
        <v>12215</v>
      </c>
      <c r="G1055" s="23"/>
      <c r="H1055" s="19" t="s">
        <v>12216</v>
      </c>
      <c r="I1055" s="22">
        <v>1468620</v>
      </c>
      <c r="J1055" s="25">
        <f t="shared" si="51"/>
        <v>8.0000272364532693E-2</v>
      </c>
      <c r="K1055" s="22">
        <v>117490</v>
      </c>
      <c r="L1055" s="22">
        <v>1586110</v>
      </c>
      <c r="M1055">
        <f>+VLOOKUP(C1055,'Thanh toán '!M$6:N$1223,2,0)</f>
        <v>1586110</v>
      </c>
      <c r="N1055" s="38">
        <f t="shared" si="50"/>
        <v>0</v>
      </c>
    </row>
    <row r="1056" spans="1:14" hidden="1" x14ac:dyDescent="0.3">
      <c r="A1056" s="18">
        <v>2022</v>
      </c>
      <c r="B1056" s="19" t="s">
        <v>13145</v>
      </c>
      <c r="C1056" s="19">
        <f t="shared" si="49"/>
        <v>56755</v>
      </c>
      <c r="D1056" s="19" t="s">
        <v>11736</v>
      </c>
      <c r="E1056" s="24" t="s">
        <v>13131</v>
      </c>
      <c r="F1056" s="21" t="s">
        <v>12306</v>
      </c>
      <c r="G1056" s="23"/>
      <c r="H1056" s="19" t="s">
        <v>12307</v>
      </c>
      <c r="I1056" s="22">
        <v>4402700</v>
      </c>
      <c r="J1056" s="25">
        <f t="shared" si="51"/>
        <v>0.08</v>
      </c>
      <c r="K1056" s="22">
        <v>352216</v>
      </c>
      <c r="L1056" s="22">
        <v>4754916</v>
      </c>
      <c r="M1056">
        <f>+VLOOKUP(C1056,'Thanh toán '!M$6:N$1223,2,0)</f>
        <v>4754916</v>
      </c>
      <c r="N1056" s="38">
        <f t="shared" si="50"/>
        <v>0</v>
      </c>
    </row>
    <row r="1057" spans="1:14" hidden="1" x14ac:dyDescent="0.3">
      <c r="A1057" s="18">
        <v>2022</v>
      </c>
      <c r="B1057" s="19" t="s">
        <v>13146</v>
      </c>
      <c r="C1057" s="19">
        <f t="shared" si="49"/>
        <v>56756</v>
      </c>
      <c r="D1057" s="19" t="s">
        <v>11736</v>
      </c>
      <c r="E1057" s="24" t="s">
        <v>13131</v>
      </c>
      <c r="F1057" s="21" t="s">
        <v>12293</v>
      </c>
      <c r="G1057" s="23"/>
      <c r="H1057" s="19" t="s">
        <v>12294</v>
      </c>
      <c r="I1057" s="22">
        <v>1607762</v>
      </c>
      <c r="J1057" s="25">
        <f t="shared" si="51"/>
        <v>8.0000024879304271E-2</v>
      </c>
      <c r="K1057" s="22">
        <v>128621</v>
      </c>
      <c r="L1057" s="22">
        <v>1736383</v>
      </c>
      <c r="M1057">
        <f>+VLOOKUP(C1057,'Thanh toán '!M$6:N$1223,2,0)</f>
        <v>1736383</v>
      </c>
      <c r="N1057" s="38">
        <f t="shared" si="50"/>
        <v>0</v>
      </c>
    </row>
    <row r="1058" spans="1:14" hidden="1" x14ac:dyDescent="0.3">
      <c r="A1058" s="18">
        <v>2022</v>
      </c>
      <c r="B1058" s="19" t="s">
        <v>13147</v>
      </c>
      <c r="C1058" s="19">
        <f t="shared" si="49"/>
        <v>56757</v>
      </c>
      <c r="D1058" s="19" t="s">
        <v>11736</v>
      </c>
      <c r="E1058" s="24" t="s">
        <v>13131</v>
      </c>
      <c r="F1058" s="21" t="s">
        <v>12167</v>
      </c>
      <c r="G1058" s="23"/>
      <c r="H1058" s="19" t="s">
        <v>12168</v>
      </c>
      <c r="I1058" s="22">
        <v>1730400</v>
      </c>
      <c r="J1058" s="25">
        <f t="shared" si="51"/>
        <v>0.08</v>
      </c>
      <c r="K1058" s="22">
        <v>138432</v>
      </c>
      <c r="L1058" s="22">
        <v>1868832</v>
      </c>
      <c r="M1058">
        <f>+VLOOKUP(C1058,'Thanh toán '!M$6:N$1223,2,0)</f>
        <v>1868832</v>
      </c>
      <c r="N1058" s="38">
        <f t="shared" si="50"/>
        <v>0</v>
      </c>
    </row>
    <row r="1059" spans="1:14" hidden="1" x14ac:dyDescent="0.3">
      <c r="A1059" s="18">
        <v>2022</v>
      </c>
      <c r="B1059" s="19" t="s">
        <v>13148</v>
      </c>
      <c r="C1059" s="19">
        <f t="shared" si="49"/>
        <v>56758</v>
      </c>
      <c r="D1059" s="19" t="s">
        <v>11736</v>
      </c>
      <c r="E1059" s="24" t="s">
        <v>13131</v>
      </c>
      <c r="F1059" s="21" t="s">
        <v>12167</v>
      </c>
      <c r="G1059" s="23"/>
      <c r="H1059" s="19" t="s">
        <v>12168</v>
      </c>
      <c r="I1059" s="22">
        <v>3091820</v>
      </c>
      <c r="J1059" s="25">
        <f t="shared" si="51"/>
        <v>8.0000129373637541E-2</v>
      </c>
      <c r="K1059" s="22">
        <v>247346</v>
      </c>
      <c r="L1059" s="22">
        <v>3339166</v>
      </c>
      <c r="M1059">
        <f>+VLOOKUP(C1059,'Thanh toán '!M$6:N$1223,2,0)</f>
        <v>3339166</v>
      </c>
      <c r="N1059" s="38">
        <f t="shared" si="50"/>
        <v>0</v>
      </c>
    </row>
    <row r="1060" spans="1:14" hidden="1" x14ac:dyDescent="0.3">
      <c r="A1060" s="18">
        <v>2022</v>
      </c>
      <c r="B1060" s="19" t="s">
        <v>13149</v>
      </c>
      <c r="C1060" s="19">
        <f t="shared" si="49"/>
        <v>56804</v>
      </c>
      <c r="D1060" s="19" t="s">
        <v>11736</v>
      </c>
      <c r="E1060" s="24" t="s">
        <v>13150</v>
      </c>
      <c r="F1060" s="21" t="s">
        <v>11768</v>
      </c>
      <c r="G1060" s="23"/>
      <c r="H1060" s="19" t="s">
        <v>11769</v>
      </c>
      <c r="I1060" s="22">
        <v>2290173</v>
      </c>
      <c r="J1060" s="25">
        <f t="shared" si="51"/>
        <v>8.0000069863717715E-2</v>
      </c>
      <c r="K1060" s="22">
        <v>183214</v>
      </c>
      <c r="L1060" s="22">
        <v>2473387</v>
      </c>
      <c r="M1060">
        <f>+VLOOKUP(C1060,'Thanh toán '!M$6:N$1223,2,0)</f>
        <v>2473387</v>
      </c>
      <c r="N1060" s="38">
        <f t="shared" si="50"/>
        <v>0</v>
      </c>
    </row>
    <row r="1061" spans="1:14" hidden="1" x14ac:dyDescent="0.3">
      <c r="A1061" s="18">
        <v>2022</v>
      </c>
      <c r="B1061" s="19" t="s">
        <v>13151</v>
      </c>
      <c r="C1061" s="19">
        <f t="shared" si="49"/>
        <v>56807</v>
      </c>
      <c r="D1061" s="19" t="s">
        <v>11736</v>
      </c>
      <c r="E1061" s="24" t="s">
        <v>13150</v>
      </c>
      <c r="F1061" s="21" t="s">
        <v>12367</v>
      </c>
      <c r="G1061" s="23"/>
      <c r="H1061" s="19" t="s">
        <v>12368</v>
      </c>
      <c r="I1061" s="22">
        <v>1545909</v>
      </c>
      <c r="J1061" s="25">
        <f t="shared" si="51"/>
        <v>8.000018112320971E-2</v>
      </c>
      <c r="K1061" s="22">
        <v>123673</v>
      </c>
      <c r="L1061" s="22">
        <v>1669582</v>
      </c>
      <c r="M1061">
        <f>+VLOOKUP(C1061,'Thanh toán '!M$6:N$1223,2,0)</f>
        <v>1669582</v>
      </c>
      <c r="N1061" s="38">
        <f t="shared" si="50"/>
        <v>0</v>
      </c>
    </row>
    <row r="1062" spans="1:14" hidden="1" x14ac:dyDescent="0.3">
      <c r="A1062" s="18">
        <v>2022</v>
      </c>
      <c r="B1062" s="19" t="s">
        <v>13152</v>
      </c>
      <c r="C1062" s="19">
        <f t="shared" si="49"/>
        <v>56809</v>
      </c>
      <c r="D1062" s="19" t="s">
        <v>11736</v>
      </c>
      <c r="E1062" s="24" t="s">
        <v>13150</v>
      </c>
      <c r="F1062" s="21" t="s">
        <v>12589</v>
      </c>
      <c r="G1062" s="23"/>
      <c r="H1062" s="19" t="s">
        <v>12590</v>
      </c>
      <c r="I1062" s="22">
        <v>3445617</v>
      </c>
      <c r="J1062" s="25">
        <f t="shared" si="51"/>
        <v>7.9999895519438174E-2</v>
      </c>
      <c r="K1062" s="22">
        <v>275649</v>
      </c>
      <c r="L1062" s="22">
        <v>3721266</v>
      </c>
      <c r="M1062">
        <f>+VLOOKUP(C1062,'Thanh toán '!M$6:N$1223,2,0)</f>
        <v>3721266</v>
      </c>
      <c r="N1062" s="38">
        <f t="shared" si="50"/>
        <v>0</v>
      </c>
    </row>
    <row r="1063" spans="1:14" hidden="1" x14ac:dyDescent="0.3">
      <c r="A1063" s="18">
        <v>2022</v>
      </c>
      <c r="B1063" s="19" t="s">
        <v>13153</v>
      </c>
      <c r="C1063" s="19">
        <f t="shared" si="49"/>
        <v>56810</v>
      </c>
      <c r="D1063" s="19" t="s">
        <v>11736</v>
      </c>
      <c r="E1063" s="24" t="s">
        <v>13150</v>
      </c>
      <c r="F1063" s="21" t="s">
        <v>12378</v>
      </c>
      <c r="G1063" s="23"/>
      <c r="H1063" s="19" t="s">
        <v>12379</v>
      </c>
      <c r="I1063" s="22">
        <v>2786517</v>
      </c>
      <c r="J1063" s="25">
        <f t="shared" si="51"/>
        <v>7.9999870806458387E-2</v>
      </c>
      <c r="K1063" s="22">
        <v>222921</v>
      </c>
      <c r="L1063" s="22">
        <v>3009438</v>
      </c>
      <c r="M1063">
        <f>+VLOOKUP(C1063,'Thanh toán '!M$6:N$1223,2,0)</f>
        <v>3009438</v>
      </c>
      <c r="N1063" s="38">
        <f t="shared" si="50"/>
        <v>0</v>
      </c>
    </row>
    <row r="1064" spans="1:14" hidden="1" x14ac:dyDescent="0.3">
      <c r="A1064" s="18">
        <v>2022</v>
      </c>
      <c r="B1064" s="19" t="s">
        <v>13154</v>
      </c>
      <c r="C1064" s="19">
        <f t="shared" si="49"/>
        <v>56816</v>
      </c>
      <c r="D1064" s="19" t="s">
        <v>11736</v>
      </c>
      <c r="E1064" s="24" t="s">
        <v>13150</v>
      </c>
      <c r="F1064" s="21" t="s">
        <v>11799</v>
      </c>
      <c r="G1064" s="23"/>
      <c r="H1064" s="19" t="s">
        <v>11725</v>
      </c>
      <c r="I1064" s="22">
        <v>273203</v>
      </c>
      <c r="J1064" s="25">
        <f t="shared" si="51"/>
        <v>7.9999121532340414E-2</v>
      </c>
      <c r="K1064" s="22">
        <v>21856</v>
      </c>
      <c r="L1064" s="22">
        <v>295059</v>
      </c>
      <c r="M1064">
        <f>+VLOOKUP(C1064,'Thanh toán '!M$6:N$1223,2,0)</f>
        <v>295059</v>
      </c>
      <c r="N1064" s="38">
        <f t="shared" si="50"/>
        <v>0</v>
      </c>
    </row>
    <row r="1065" spans="1:14" hidden="1" x14ac:dyDescent="0.3">
      <c r="A1065" s="18">
        <v>2022</v>
      </c>
      <c r="B1065" s="19" t="s">
        <v>13155</v>
      </c>
      <c r="C1065" s="19">
        <f t="shared" si="49"/>
        <v>56817</v>
      </c>
      <c r="D1065" s="19" t="s">
        <v>11736</v>
      </c>
      <c r="E1065" s="24" t="s">
        <v>13150</v>
      </c>
      <c r="F1065" s="21" t="s">
        <v>11799</v>
      </c>
      <c r="G1065" s="23"/>
      <c r="H1065" s="19" t="s">
        <v>11725</v>
      </c>
      <c r="I1065" s="22">
        <v>722558</v>
      </c>
      <c r="J1065" s="25">
        <f t="shared" si="51"/>
        <v>8.000049822989988E-2</v>
      </c>
      <c r="K1065" s="22">
        <v>57805</v>
      </c>
      <c r="L1065" s="22">
        <v>780363</v>
      </c>
      <c r="M1065">
        <f>+VLOOKUP(C1065,'Thanh toán '!M$6:N$1223,2,0)</f>
        <v>780363</v>
      </c>
      <c r="N1065" s="38">
        <f t="shared" si="50"/>
        <v>0</v>
      </c>
    </row>
    <row r="1066" spans="1:14" hidden="1" x14ac:dyDescent="0.3">
      <c r="A1066" s="18">
        <v>2022</v>
      </c>
      <c r="B1066" s="19" t="s">
        <v>13156</v>
      </c>
      <c r="C1066" s="19">
        <f t="shared" si="49"/>
        <v>56818</v>
      </c>
      <c r="D1066" s="19" t="s">
        <v>11736</v>
      </c>
      <c r="E1066" s="24" t="s">
        <v>13150</v>
      </c>
      <c r="F1066" s="21" t="s">
        <v>11799</v>
      </c>
      <c r="G1066" s="23"/>
      <c r="H1066" s="19" t="s">
        <v>11725</v>
      </c>
      <c r="I1066" s="22">
        <v>865200</v>
      </c>
      <c r="J1066" s="25">
        <f t="shared" si="51"/>
        <v>0.08</v>
      </c>
      <c r="K1066" s="22">
        <v>69216</v>
      </c>
      <c r="L1066" s="22">
        <v>934416</v>
      </c>
      <c r="M1066">
        <f>+VLOOKUP(C1066,'Thanh toán '!M$6:N$1223,2,0)</f>
        <v>934416</v>
      </c>
      <c r="N1066" s="38">
        <f t="shared" si="50"/>
        <v>0</v>
      </c>
    </row>
    <row r="1067" spans="1:14" hidden="1" x14ac:dyDescent="0.3">
      <c r="A1067" s="18">
        <v>2022</v>
      </c>
      <c r="B1067" s="19" t="s">
        <v>13157</v>
      </c>
      <c r="C1067" s="19">
        <f t="shared" si="49"/>
        <v>56819</v>
      </c>
      <c r="D1067" s="19" t="s">
        <v>11736</v>
      </c>
      <c r="E1067" s="24" t="s">
        <v>13150</v>
      </c>
      <c r="F1067" s="21" t="s">
        <v>11799</v>
      </c>
      <c r="G1067" s="23"/>
      <c r="H1067" s="19" t="s">
        <v>11725</v>
      </c>
      <c r="I1067" s="22">
        <v>1033280</v>
      </c>
      <c r="J1067" s="25">
        <f t="shared" si="51"/>
        <v>7.9999612883245586E-2</v>
      </c>
      <c r="K1067" s="22">
        <v>82662</v>
      </c>
      <c r="L1067" s="22">
        <v>1115942</v>
      </c>
      <c r="M1067">
        <f>+VLOOKUP(C1067,'Thanh toán '!M$6:N$1223,2,0)</f>
        <v>1115942</v>
      </c>
      <c r="N1067" s="38">
        <f t="shared" si="50"/>
        <v>0</v>
      </c>
    </row>
    <row r="1068" spans="1:14" hidden="1" x14ac:dyDescent="0.3">
      <c r="A1068" s="18">
        <v>2022</v>
      </c>
      <c r="B1068" s="19" t="s">
        <v>13158</v>
      </c>
      <c r="C1068" s="19">
        <f t="shared" si="49"/>
        <v>56820</v>
      </c>
      <c r="D1068" s="19" t="s">
        <v>11736</v>
      </c>
      <c r="E1068" s="24" t="s">
        <v>13150</v>
      </c>
      <c r="F1068" s="21" t="s">
        <v>11799</v>
      </c>
      <c r="G1068" s="23"/>
      <c r="H1068" s="19" t="s">
        <v>11725</v>
      </c>
      <c r="I1068" s="22">
        <v>865200</v>
      </c>
      <c r="J1068" s="25">
        <f t="shared" si="51"/>
        <v>0.08</v>
      </c>
      <c r="K1068" s="22">
        <v>69216</v>
      </c>
      <c r="L1068" s="22">
        <v>934416</v>
      </c>
      <c r="M1068">
        <f>+VLOOKUP(C1068,'Thanh toán '!M$6:N$1223,2,0)</f>
        <v>934416</v>
      </c>
      <c r="N1068" s="38">
        <f t="shared" si="50"/>
        <v>0</v>
      </c>
    </row>
    <row r="1069" spans="1:14" hidden="1" x14ac:dyDescent="0.3">
      <c r="A1069" s="18">
        <v>2022</v>
      </c>
      <c r="B1069" s="19" t="s">
        <v>13159</v>
      </c>
      <c r="C1069" s="19">
        <f t="shared" si="49"/>
        <v>56821</v>
      </c>
      <c r="D1069" s="19" t="s">
        <v>11736</v>
      </c>
      <c r="E1069" s="24" t="s">
        <v>13150</v>
      </c>
      <c r="F1069" s="21" t="s">
        <v>11799</v>
      </c>
      <c r="G1069" s="23"/>
      <c r="H1069" s="19" t="s">
        <v>11725</v>
      </c>
      <c r="I1069" s="22">
        <v>519120</v>
      </c>
      <c r="J1069" s="25">
        <f t="shared" si="51"/>
        <v>8.0000770534751117E-2</v>
      </c>
      <c r="K1069" s="22">
        <v>41530</v>
      </c>
      <c r="L1069" s="22">
        <v>560650</v>
      </c>
      <c r="M1069">
        <f>+VLOOKUP(C1069,'Thanh toán '!M$6:N$1223,2,0)</f>
        <v>560650</v>
      </c>
      <c r="N1069" s="38">
        <f t="shared" si="50"/>
        <v>0</v>
      </c>
    </row>
    <row r="1070" spans="1:14" hidden="1" x14ac:dyDescent="0.3">
      <c r="A1070" s="18">
        <v>2022</v>
      </c>
      <c r="B1070" s="19" t="s">
        <v>13160</v>
      </c>
      <c r="C1070" s="19">
        <f t="shared" si="49"/>
        <v>56825</v>
      </c>
      <c r="D1070" s="19" t="s">
        <v>11736</v>
      </c>
      <c r="E1070" s="24" t="s">
        <v>13150</v>
      </c>
      <c r="F1070" s="21" t="s">
        <v>12173</v>
      </c>
      <c r="G1070" s="23"/>
      <c r="H1070" s="19" t="s">
        <v>12174</v>
      </c>
      <c r="I1070" s="22">
        <v>5905207</v>
      </c>
      <c r="J1070" s="25">
        <f t="shared" si="51"/>
        <v>8.0000074510512498E-2</v>
      </c>
      <c r="K1070" s="22">
        <v>472417</v>
      </c>
      <c r="L1070" s="22">
        <v>6377624</v>
      </c>
      <c r="M1070">
        <f>+VLOOKUP(C1070,'Thanh toán '!M$6:N$1223,2,0)</f>
        <v>6377624</v>
      </c>
      <c r="N1070" s="38">
        <f t="shared" si="50"/>
        <v>0</v>
      </c>
    </row>
    <row r="1071" spans="1:14" hidden="1" x14ac:dyDescent="0.3">
      <c r="A1071" s="18">
        <v>2022</v>
      </c>
      <c r="B1071" s="19" t="s">
        <v>13161</v>
      </c>
      <c r="C1071" s="19">
        <f t="shared" si="49"/>
        <v>56826</v>
      </c>
      <c r="D1071" s="19" t="s">
        <v>11736</v>
      </c>
      <c r="E1071" s="24" t="s">
        <v>13150</v>
      </c>
      <c r="F1071" s="21" t="s">
        <v>12170</v>
      </c>
      <c r="G1071" s="23"/>
      <c r="H1071" s="19" t="s">
        <v>12171</v>
      </c>
      <c r="I1071" s="22">
        <v>1144721</v>
      </c>
      <c r="J1071" s="25">
        <f t="shared" si="51"/>
        <v>8.0000279544098524E-2</v>
      </c>
      <c r="K1071" s="22">
        <v>91578</v>
      </c>
      <c r="L1071" s="22">
        <v>1236299</v>
      </c>
      <c r="M1071">
        <f>+VLOOKUP(C1071,'Thanh toán '!M$6:N$1223,2,0)</f>
        <v>1236299</v>
      </c>
      <c r="N1071" s="38">
        <f t="shared" si="50"/>
        <v>0</v>
      </c>
    </row>
    <row r="1072" spans="1:14" hidden="1" x14ac:dyDescent="0.3">
      <c r="A1072" s="18">
        <v>2022</v>
      </c>
      <c r="B1072" s="19" t="s">
        <v>13162</v>
      </c>
      <c r="C1072" s="19">
        <f t="shared" si="49"/>
        <v>56827</v>
      </c>
      <c r="D1072" s="19" t="s">
        <v>11736</v>
      </c>
      <c r="E1072" s="24" t="s">
        <v>13150</v>
      </c>
      <c r="F1072" s="21" t="s">
        <v>12422</v>
      </c>
      <c r="G1072" s="23"/>
      <c r="H1072" s="19" t="s">
        <v>12423</v>
      </c>
      <c r="I1072" s="22">
        <v>1746371</v>
      </c>
      <c r="J1072" s="25">
        <f t="shared" si="51"/>
        <v>8.0000183237124295E-2</v>
      </c>
      <c r="K1072" s="22">
        <v>139710</v>
      </c>
      <c r="L1072" s="22">
        <v>1886081</v>
      </c>
      <c r="M1072">
        <f>+VLOOKUP(C1072,'Thanh toán '!M$6:N$1223,2,0)</f>
        <v>1886081</v>
      </c>
      <c r="N1072" s="38">
        <f t="shared" si="50"/>
        <v>0</v>
      </c>
    </row>
    <row r="1073" spans="1:14" hidden="1" x14ac:dyDescent="0.3">
      <c r="A1073" s="18">
        <v>2022</v>
      </c>
      <c r="B1073" s="19" t="s">
        <v>13163</v>
      </c>
      <c r="C1073" s="19">
        <f t="shared" si="49"/>
        <v>56828</v>
      </c>
      <c r="D1073" s="19" t="s">
        <v>11736</v>
      </c>
      <c r="E1073" s="24" t="s">
        <v>13150</v>
      </c>
      <c r="F1073" s="21" t="s">
        <v>12188</v>
      </c>
      <c r="G1073" s="23"/>
      <c r="H1073" s="19" t="s">
        <v>12189</v>
      </c>
      <c r="I1073" s="22">
        <v>2690364</v>
      </c>
      <c r="J1073" s="25">
        <f t="shared" si="51"/>
        <v>7.9999955396370157E-2</v>
      </c>
      <c r="K1073" s="22">
        <v>215229</v>
      </c>
      <c r="L1073" s="22">
        <v>2905593</v>
      </c>
      <c r="M1073">
        <f>+VLOOKUP(C1073,'Thanh toán '!M$6:N$1223,2,0)</f>
        <v>2905593</v>
      </c>
      <c r="N1073" s="38">
        <f t="shared" si="50"/>
        <v>0</v>
      </c>
    </row>
    <row r="1074" spans="1:14" hidden="1" x14ac:dyDescent="0.3">
      <c r="A1074" s="18">
        <v>2022</v>
      </c>
      <c r="B1074" s="19" t="s">
        <v>13164</v>
      </c>
      <c r="C1074" s="19">
        <f t="shared" si="49"/>
        <v>56829</v>
      </c>
      <c r="D1074" s="19" t="s">
        <v>11736</v>
      </c>
      <c r="E1074" s="24" t="s">
        <v>13150</v>
      </c>
      <c r="F1074" s="21" t="s">
        <v>12164</v>
      </c>
      <c r="G1074" s="23"/>
      <c r="H1074" s="19" t="s">
        <v>12165</v>
      </c>
      <c r="I1074" s="22">
        <v>1938118</v>
      </c>
      <c r="J1074" s="25">
        <f t="shared" si="51"/>
        <v>7.9999772975639261E-2</v>
      </c>
      <c r="K1074" s="22">
        <v>155049</v>
      </c>
      <c r="L1074" s="22">
        <v>2093167</v>
      </c>
      <c r="M1074">
        <f>+VLOOKUP(C1074,'Thanh toán '!M$6:N$1223,2,0)</f>
        <v>2093167</v>
      </c>
      <c r="N1074" s="38">
        <f t="shared" si="50"/>
        <v>0</v>
      </c>
    </row>
    <row r="1075" spans="1:14" hidden="1" x14ac:dyDescent="0.3">
      <c r="A1075" s="18">
        <v>2022</v>
      </c>
      <c r="B1075" s="19" t="s">
        <v>13165</v>
      </c>
      <c r="C1075" s="19">
        <f t="shared" si="49"/>
        <v>56841</v>
      </c>
      <c r="D1075" s="19" t="s">
        <v>11736</v>
      </c>
      <c r="E1075" s="24" t="s">
        <v>13166</v>
      </c>
      <c r="F1075" s="21" t="s">
        <v>11799</v>
      </c>
      <c r="G1075" s="23"/>
      <c r="H1075" s="19" t="s">
        <v>11725</v>
      </c>
      <c r="I1075" s="22">
        <v>468361</v>
      </c>
      <c r="J1075" s="25">
        <f t="shared" si="51"/>
        <v>8.0000256212622314E-2</v>
      </c>
      <c r="K1075" s="22">
        <v>37469</v>
      </c>
      <c r="L1075" s="22">
        <v>505830</v>
      </c>
      <c r="M1075">
        <f>+VLOOKUP(C1075,'Thanh toán '!M$6:N$1223,2,0)</f>
        <v>505830</v>
      </c>
      <c r="N1075" s="38">
        <f t="shared" si="50"/>
        <v>0</v>
      </c>
    </row>
    <row r="1076" spans="1:14" hidden="1" x14ac:dyDescent="0.3">
      <c r="A1076" s="18">
        <v>2022</v>
      </c>
      <c r="B1076" s="19" t="s">
        <v>13167</v>
      </c>
      <c r="C1076" s="19">
        <f t="shared" si="49"/>
        <v>56844</v>
      </c>
      <c r="D1076" s="19" t="s">
        <v>11736</v>
      </c>
      <c r="E1076" s="24" t="s">
        <v>13166</v>
      </c>
      <c r="F1076" s="21" t="s">
        <v>11799</v>
      </c>
      <c r="G1076" s="23"/>
      <c r="H1076" s="19" t="s">
        <v>11725</v>
      </c>
      <c r="I1076" s="22">
        <v>364270</v>
      </c>
      <c r="J1076" s="25">
        <f t="shared" si="51"/>
        <v>8.0001098086584121E-2</v>
      </c>
      <c r="K1076" s="22">
        <v>29142</v>
      </c>
      <c r="L1076" s="22">
        <v>393412</v>
      </c>
      <c r="M1076">
        <f>+VLOOKUP(C1076,'Thanh toán '!M$6:N$1223,2,0)</f>
        <v>393412</v>
      </c>
      <c r="N1076" s="38">
        <f t="shared" si="50"/>
        <v>0</v>
      </c>
    </row>
    <row r="1077" spans="1:14" hidden="1" x14ac:dyDescent="0.3">
      <c r="A1077" s="18">
        <v>2022</v>
      </c>
      <c r="B1077" s="19" t="s">
        <v>13168</v>
      </c>
      <c r="C1077" s="19">
        <f t="shared" si="49"/>
        <v>56845</v>
      </c>
      <c r="D1077" s="19" t="s">
        <v>11736</v>
      </c>
      <c r="E1077" s="24" t="s">
        <v>13166</v>
      </c>
      <c r="F1077" s="21" t="s">
        <v>11799</v>
      </c>
      <c r="G1077" s="23"/>
      <c r="H1077" s="19" t="s">
        <v>11725</v>
      </c>
      <c r="I1077" s="22">
        <v>893666</v>
      </c>
      <c r="J1077" s="25">
        <f t="shared" si="51"/>
        <v>7.9999686683839374E-2</v>
      </c>
      <c r="K1077" s="22">
        <v>71493</v>
      </c>
      <c r="L1077" s="22">
        <v>965159</v>
      </c>
      <c r="M1077">
        <f>+VLOOKUP(C1077,'Thanh toán '!M$6:N$1223,2,0)</f>
        <v>965159</v>
      </c>
      <c r="N1077" s="38">
        <f t="shared" si="50"/>
        <v>0</v>
      </c>
    </row>
    <row r="1078" spans="1:14" hidden="1" x14ac:dyDescent="0.3">
      <c r="A1078" s="18">
        <v>2022</v>
      </c>
      <c r="B1078" s="19" t="s">
        <v>13169</v>
      </c>
      <c r="C1078" s="19">
        <f t="shared" si="49"/>
        <v>56846</v>
      </c>
      <c r="D1078" s="19" t="s">
        <v>11736</v>
      </c>
      <c r="E1078" s="24" t="s">
        <v>13166</v>
      </c>
      <c r="F1078" s="21" t="s">
        <v>12357</v>
      </c>
      <c r="G1078" s="23"/>
      <c r="H1078" s="19" t="s">
        <v>12358</v>
      </c>
      <c r="I1078" s="22">
        <v>1851479</v>
      </c>
      <c r="J1078" s="25">
        <f t="shared" si="51"/>
        <v>7.9999827165201445E-2</v>
      </c>
      <c r="K1078" s="22">
        <v>148118</v>
      </c>
      <c r="L1078" s="22">
        <v>1999597</v>
      </c>
      <c r="M1078">
        <f>+VLOOKUP(C1078,'Thanh toán '!M$6:N$1223,2,0)</f>
        <v>1999597</v>
      </c>
      <c r="N1078" s="38">
        <f t="shared" si="50"/>
        <v>0</v>
      </c>
    </row>
    <row r="1079" spans="1:14" hidden="1" x14ac:dyDescent="0.3">
      <c r="A1079" s="18">
        <v>2022</v>
      </c>
      <c r="B1079" s="19" t="s">
        <v>13170</v>
      </c>
      <c r="C1079" s="19">
        <f t="shared" si="49"/>
        <v>56847</v>
      </c>
      <c r="D1079" s="19" t="s">
        <v>11736</v>
      </c>
      <c r="E1079" s="24" t="s">
        <v>13166</v>
      </c>
      <c r="F1079" s="21" t="s">
        <v>12518</v>
      </c>
      <c r="G1079" s="23"/>
      <c r="H1079" s="19" t="s">
        <v>12519</v>
      </c>
      <c r="I1079" s="22">
        <v>7446524</v>
      </c>
      <c r="J1079" s="25">
        <f t="shared" si="51"/>
        <v>8.0000010743267597E-2</v>
      </c>
      <c r="K1079" s="22">
        <v>595722</v>
      </c>
      <c r="L1079" s="22">
        <v>8042246</v>
      </c>
      <c r="M1079">
        <f>+VLOOKUP(C1079,'Thanh toán '!M$6:N$1223,2,0)</f>
        <v>8042246</v>
      </c>
      <c r="N1079" s="38">
        <f t="shared" si="50"/>
        <v>0</v>
      </c>
    </row>
    <row r="1080" spans="1:14" hidden="1" x14ac:dyDescent="0.3">
      <c r="A1080" s="18">
        <v>2022</v>
      </c>
      <c r="B1080" s="19" t="s">
        <v>13171</v>
      </c>
      <c r="C1080" s="19">
        <f t="shared" si="49"/>
        <v>56848</v>
      </c>
      <c r="D1080" s="19" t="s">
        <v>11736</v>
      </c>
      <c r="E1080" s="24" t="s">
        <v>13166</v>
      </c>
      <c r="F1080" s="21" t="s">
        <v>12518</v>
      </c>
      <c r="G1080" s="23"/>
      <c r="H1080" s="19" t="s">
        <v>12519</v>
      </c>
      <c r="I1080" s="22">
        <v>3286676</v>
      </c>
      <c r="J1080" s="25">
        <f t="shared" si="51"/>
        <v>7.9999975659298325E-2</v>
      </c>
      <c r="K1080" s="22">
        <v>262934</v>
      </c>
      <c r="L1080" s="22">
        <v>3549610</v>
      </c>
      <c r="M1080">
        <f>+VLOOKUP(C1080,'Thanh toán '!M$6:N$1223,2,0)</f>
        <v>3549610</v>
      </c>
      <c r="N1080" s="38">
        <f t="shared" si="50"/>
        <v>0</v>
      </c>
    </row>
    <row r="1081" spans="1:14" hidden="1" x14ac:dyDescent="0.3">
      <c r="A1081" s="18">
        <v>2022</v>
      </c>
      <c r="B1081" s="19" t="s">
        <v>13172</v>
      </c>
      <c r="C1081" s="19">
        <f t="shared" si="49"/>
        <v>56849</v>
      </c>
      <c r="D1081" s="19" t="s">
        <v>11736</v>
      </c>
      <c r="E1081" s="24" t="s">
        <v>13166</v>
      </c>
      <c r="F1081" s="21" t="s">
        <v>12245</v>
      </c>
      <c r="G1081" s="23"/>
      <c r="H1081" s="19" t="s">
        <v>12246</v>
      </c>
      <c r="I1081" s="22">
        <v>3057519</v>
      </c>
      <c r="J1081" s="25">
        <f t="shared" si="51"/>
        <v>8.0000156990030158E-2</v>
      </c>
      <c r="K1081" s="22">
        <v>244602</v>
      </c>
      <c r="L1081" s="22">
        <v>3302121</v>
      </c>
      <c r="M1081">
        <f>+VLOOKUP(C1081,'Thanh toán '!M$6:N$1223,2,0)</f>
        <v>3302121</v>
      </c>
      <c r="N1081" s="38">
        <f t="shared" si="50"/>
        <v>0</v>
      </c>
    </row>
    <row r="1082" spans="1:14" hidden="1" x14ac:dyDescent="0.3">
      <c r="A1082" s="18">
        <v>2022</v>
      </c>
      <c r="B1082" s="19" t="s">
        <v>13173</v>
      </c>
      <c r="C1082" s="19">
        <f t="shared" si="49"/>
        <v>56850</v>
      </c>
      <c r="D1082" s="19" t="s">
        <v>11736</v>
      </c>
      <c r="E1082" s="24" t="s">
        <v>13166</v>
      </c>
      <c r="F1082" s="21" t="s">
        <v>11799</v>
      </c>
      <c r="G1082" s="23"/>
      <c r="H1082" s="19" t="s">
        <v>11725</v>
      </c>
      <c r="I1082" s="22">
        <v>583155</v>
      </c>
      <c r="J1082" s="25">
        <f t="shared" si="51"/>
        <v>7.9999314076017528E-2</v>
      </c>
      <c r="K1082" s="22">
        <v>46652</v>
      </c>
      <c r="L1082" s="22">
        <v>629807</v>
      </c>
      <c r="M1082">
        <f>+VLOOKUP(C1082,'Thanh toán '!M$6:N$1223,2,0)</f>
        <v>629807</v>
      </c>
      <c r="N1082" s="38">
        <f t="shared" si="50"/>
        <v>0</v>
      </c>
    </row>
    <row r="1083" spans="1:14" hidden="1" x14ac:dyDescent="0.3">
      <c r="A1083" s="18">
        <v>2022</v>
      </c>
      <c r="B1083" s="19" t="s">
        <v>13174</v>
      </c>
      <c r="C1083" s="19">
        <f t="shared" si="49"/>
        <v>56856</v>
      </c>
      <c r="D1083" s="19" t="s">
        <v>11736</v>
      </c>
      <c r="E1083" s="24" t="s">
        <v>13166</v>
      </c>
      <c r="F1083" s="21" t="s">
        <v>12347</v>
      </c>
      <c r="G1083" s="23"/>
      <c r="H1083" s="19" t="s">
        <v>12348</v>
      </c>
      <c r="I1083" s="22">
        <v>2517454</v>
      </c>
      <c r="J1083" s="25">
        <f t="shared" si="51"/>
        <v>7.9999872887448989E-2</v>
      </c>
      <c r="K1083" s="22">
        <v>201396</v>
      </c>
      <c r="L1083" s="22">
        <v>2718850</v>
      </c>
      <c r="M1083">
        <f>+VLOOKUP(C1083,'Thanh toán '!M$6:N$1223,2,0)</f>
        <v>2718850</v>
      </c>
      <c r="N1083" s="38">
        <f t="shared" si="50"/>
        <v>0</v>
      </c>
    </row>
    <row r="1084" spans="1:14" hidden="1" x14ac:dyDescent="0.3">
      <c r="A1084" s="18">
        <v>2022</v>
      </c>
      <c r="B1084" s="19" t="s">
        <v>13175</v>
      </c>
      <c r="C1084" s="19">
        <f t="shared" si="49"/>
        <v>56857</v>
      </c>
      <c r="D1084" s="19" t="s">
        <v>11736</v>
      </c>
      <c r="E1084" s="24" t="s">
        <v>13166</v>
      </c>
      <c r="F1084" s="21" t="s">
        <v>11799</v>
      </c>
      <c r="G1084" s="23"/>
      <c r="H1084" s="19" t="s">
        <v>11725</v>
      </c>
      <c r="I1084" s="22">
        <v>455338</v>
      </c>
      <c r="J1084" s="25">
        <f t="shared" si="51"/>
        <v>7.9999912153169733E-2</v>
      </c>
      <c r="K1084" s="22">
        <v>36427</v>
      </c>
      <c r="L1084" s="22">
        <v>491765</v>
      </c>
      <c r="M1084">
        <f>+VLOOKUP(C1084,'Thanh toán '!M$6:N$1223,2,0)</f>
        <v>491765</v>
      </c>
      <c r="N1084" s="38">
        <f t="shared" si="50"/>
        <v>0</v>
      </c>
    </row>
    <row r="1085" spans="1:14" hidden="1" x14ac:dyDescent="0.3">
      <c r="A1085" s="18">
        <v>2022</v>
      </c>
      <c r="B1085" s="19" t="s">
        <v>13176</v>
      </c>
      <c r="C1085" s="19">
        <f t="shared" si="49"/>
        <v>56858</v>
      </c>
      <c r="D1085" s="19" t="s">
        <v>11736</v>
      </c>
      <c r="E1085" s="24" t="s">
        <v>13166</v>
      </c>
      <c r="F1085" s="21" t="s">
        <v>11799</v>
      </c>
      <c r="G1085" s="23"/>
      <c r="H1085" s="19" t="s">
        <v>11725</v>
      </c>
      <c r="I1085" s="22">
        <v>696681</v>
      </c>
      <c r="J1085" s="25">
        <f t="shared" si="51"/>
        <v>7.9999311018959893E-2</v>
      </c>
      <c r="K1085" s="22">
        <v>55734</v>
      </c>
      <c r="L1085" s="22">
        <v>752415</v>
      </c>
      <c r="M1085">
        <f>+VLOOKUP(C1085,'Thanh toán '!M$6:N$1223,2,0)</f>
        <v>752415</v>
      </c>
      <c r="N1085" s="38">
        <f t="shared" si="50"/>
        <v>0</v>
      </c>
    </row>
    <row r="1086" spans="1:14" hidden="1" x14ac:dyDescent="0.3">
      <c r="A1086" s="18">
        <v>2022</v>
      </c>
      <c r="B1086" s="19" t="s">
        <v>13177</v>
      </c>
      <c r="C1086" s="19">
        <f t="shared" si="49"/>
        <v>56859</v>
      </c>
      <c r="D1086" s="19" t="s">
        <v>11736</v>
      </c>
      <c r="E1086" s="24" t="s">
        <v>13166</v>
      </c>
      <c r="F1086" s="21" t="s">
        <v>11799</v>
      </c>
      <c r="G1086" s="23"/>
      <c r="H1086" s="19" t="s">
        <v>11725</v>
      </c>
      <c r="I1086" s="22">
        <v>787220</v>
      </c>
      <c r="J1086" s="25">
        <f t="shared" si="51"/>
        <v>8.0000508117171826E-2</v>
      </c>
      <c r="K1086" s="22">
        <v>62978</v>
      </c>
      <c r="L1086" s="22">
        <v>850198</v>
      </c>
      <c r="M1086">
        <f>+VLOOKUP(C1086,'Thanh toán '!M$6:N$1223,2,0)</f>
        <v>850198</v>
      </c>
      <c r="N1086" s="38">
        <f t="shared" si="50"/>
        <v>0</v>
      </c>
    </row>
    <row r="1087" spans="1:14" hidden="1" x14ac:dyDescent="0.3">
      <c r="A1087" s="18">
        <v>2022</v>
      </c>
      <c r="B1087" s="19" t="s">
        <v>13178</v>
      </c>
      <c r="C1087" s="19">
        <f t="shared" si="49"/>
        <v>56860</v>
      </c>
      <c r="D1087" s="19" t="s">
        <v>11736</v>
      </c>
      <c r="E1087" s="24" t="s">
        <v>13166</v>
      </c>
      <c r="F1087" s="21" t="s">
        <v>11799</v>
      </c>
      <c r="G1087" s="23"/>
      <c r="H1087" s="19" t="s">
        <v>11725</v>
      </c>
      <c r="I1087" s="22">
        <v>985183</v>
      </c>
      <c r="J1087" s="25">
        <f t="shared" si="51"/>
        <v>8.000036541434434E-2</v>
      </c>
      <c r="K1087" s="22">
        <v>78815</v>
      </c>
      <c r="L1087" s="22">
        <v>1063998</v>
      </c>
      <c r="M1087">
        <f>+VLOOKUP(C1087,'Thanh toán '!M$6:N$1223,2,0)</f>
        <v>1063998</v>
      </c>
      <c r="N1087" s="38">
        <f t="shared" si="50"/>
        <v>0</v>
      </c>
    </row>
    <row r="1088" spans="1:14" hidden="1" x14ac:dyDescent="0.3">
      <c r="A1088" s="18">
        <v>2022</v>
      </c>
      <c r="B1088" s="19" t="s">
        <v>13179</v>
      </c>
      <c r="C1088" s="19">
        <f t="shared" si="49"/>
        <v>56861</v>
      </c>
      <c r="D1088" s="19" t="s">
        <v>11736</v>
      </c>
      <c r="E1088" s="24" t="s">
        <v>13166</v>
      </c>
      <c r="F1088" s="21" t="s">
        <v>11799</v>
      </c>
      <c r="G1088" s="23"/>
      <c r="H1088" s="19" t="s">
        <v>11725</v>
      </c>
      <c r="I1088" s="22">
        <v>865200</v>
      </c>
      <c r="J1088" s="25">
        <f t="shared" si="51"/>
        <v>0.08</v>
      </c>
      <c r="K1088" s="22">
        <v>69216</v>
      </c>
      <c r="L1088" s="22">
        <v>934416</v>
      </c>
      <c r="M1088">
        <f>+VLOOKUP(C1088,'Thanh toán '!M$6:N$1223,2,0)</f>
        <v>934416</v>
      </c>
      <c r="N1088" s="38">
        <f t="shared" si="50"/>
        <v>0</v>
      </c>
    </row>
    <row r="1089" spans="1:14" hidden="1" x14ac:dyDescent="0.3">
      <c r="A1089" s="18">
        <v>2022</v>
      </c>
      <c r="B1089" s="19" t="s">
        <v>13180</v>
      </c>
      <c r="C1089" s="19">
        <f t="shared" si="49"/>
        <v>56864</v>
      </c>
      <c r="D1089" s="19" t="s">
        <v>11736</v>
      </c>
      <c r="E1089" s="24" t="s">
        <v>13166</v>
      </c>
      <c r="F1089" s="21" t="s">
        <v>11799</v>
      </c>
      <c r="G1089" s="23"/>
      <c r="H1089" s="19" t="s">
        <v>11725</v>
      </c>
      <c r="I1089" s="22">
        <v>656066</v>
      </c>
      <c r="J1089" s="25">
        <f t="shared" si="51"/>
        <v>7.9999573213670572E-2</v>
      </c>
      <c r="K1089" s="22">
        <v>52485</v>
      </c>
      <c r="L1089" s="22">
        <v>708551</v>
      </c>
      <c r="M1089">
        <f>+VLOOKUP(C1089,'Thanh toán '!M$6:N$1223,2,0)</f>
        <v>708551</v>
      </c>
      <c r="N1089" s="38">
        <f t="shared" si="50"/>
        <v>0</v>
      </c>
    </row>
    <row r="1090" spans="1:14" hidden="1" x14ac:dyDescent="0.3">
      <c r="A1090" s="18">
        <v>2022</v>
      </c>
      <c r="B1090" s="19" t="s">
        <v>13181</v>
      </c>
      <c r="C1090" s="19">
        <f t="shared" ref="C1090:C1153" si="52">+B1090*1</f>
        <v>56865</v>
      </c>
      <c r="D1090" s="19" t="s">
        <v>11736</v>
      </c>
      <c r="E1090" s="24" t="s">
        <v>13166</v>
      </c>
      <c r="F1090" s="21" t="s">
        <v>12363</v>
      </c>
      <c r="G1090" s="23"/>
      <c r="H1090" s="19" t="s">
        <v>12364</v>
      </c>
      <c r="I1090" s="22">
        <v>1746371</v>
      </c>
      <c r="J1090" s="25">
        <f t="shared" si="51"/>
        <v>8.0000183237124295E-2</v>
      </c>
      <c r="K1090" s="22">
        <v>139710</v>
      </c>
      <c r="L1090" s="22">
        <v>1886081</v>
      </c>
      <c r="M1090">
        <f>+VLOOKUP(C1090,'Thanh toán '!M$6:N$1223,2,0)</f>
        <v>1886081</v>
      </c>
      <c r="N1090" s="38">
        <f t="shared" ref="N1090:N1153" si="53">+M1090-L1090</f>
        <v>0</v>
      </c>
    </row>
    <row r="1091" spans="1:14" hidden="1" x14ac:dyDescent="0.3">
      <c r="A1091" s="18">
        <v>2022</v>
      </c>
      <c r="B1091" s="19" t="s">
        <v>13182</v>
      </c>
      <c r="C1091" s="19">
        <f t="shared" si="52"/>
        <v>56870</v>
      </c>
      <c r="D1091" s="19" t="s">
        <v>11736</v>
      </c>
      <c r="E1091" s="24" t="s">
        <v>13166</v>
      </c>
      <c r="F1091" s="21" t="s">
        <v>11799</v>
      </c>
      <c r="G1091" s="23"/>
      <c r="H1091" s="19" t="s">
        <v>11725</v>
      </c>
      <c r="I1091" s="22">
        <v>493496</v>
      </c>
      <c r="J1091" s="25">
        <f t="shared" si="51"/>
        <v>8.0000648434840407E-2</v>
      </c>
      <c r="K1091" s="22">
        <v>39480</v>
      </c>
      <c r="L1091" s="22">
        <v>532976</v>
      </c>
      <c r="M1091">
        <f>+VLOOKUP(C1091,'Thanh toán '!M$6:N$1223,2,0)</f>
        <v>532976</v>
      </c>
      <c r="N1091" s="38">
        <f t="shared" si="53"/>
        <v>0</v>
      </c>
    </row>
    <row r="1092" spans="1:14" hidden="1" x14ac:dyDescent="0.3">
      <c r="A1092" s="18">
        <v>2022</v>
      </c>
      <c r="B1092" s="19" t="s">
        <v>13183</v>
      </c>
      <c r="C1092" s="19">
        <f t="shared" si="52"/>
        <v>56871</v>
      </c>
      <c r="D1092" s="19" t="s">
        <v>11736</v>
      </c>
      <c r="E1092" s="24" t="s">
        <v>13166</v>
      </c>
      <c r="F1092" s="21" t="s">
        <v>11799</v>
      </c>
      <c r="G1092" s="23"/>
      <c r="H1092" s="19" t="s">
        <v>11725</v>
      </c>
      <c r="I1092" s="22">
        <v>200728</v>
      </c>
      <c r="J1092" s="25">
        <f t="shared" si="51"/>
        <v>7.9998804352158143E-2</v>
      </c>
      <c r="K1092" s="22">
        <v>16058</v>
      </c>
      <c r="L1092" s="22">
        <v>216786</v>
      </c>
      <c r="M1092">
        <f>+VLOOKUP(C1092,'Thanh toán '!M$6:N$1223,2,0)</f>
        <v>216786</v>
      </c>
      <c r="N1092" s="38">
        <f t="shared" si="53"/>
        <v>0</v>
      </c>
    </row>
    <row r="1093" spans="1:14" hidden="1" x14ac:dyDescent="0.3">
      <c r="A1093" s="18">
        <v>2022</v>
      </c>
      <c r="B1093" s="19" t="s">
        <v>13184</v>
      </c>
      <c r="C1093" s="19">
        <f t="shared" si="52"/>
        <v>56872</v>
      </c>
      <c r="D1093" s="19" t="s">
        <v>11736</v>
      </c>
      <c r="E1093" s="24" t="s">
        <v>13166</v>
      </c>
      <c r="F1093" s="21" t="s">
        <v>12239</v>
      </c>
      <c r="G1093" s="23"/>
      <c r="H1093" s="19" t="s">
        <v>12240</v>
      </c>
      <c r="I1093" s="22">
        <v>1240340</v>
      </c>
      <c r="J1093" s="25">
        <f t="shared" si="51"/>
        <v>7.9999838753890065E-2</v>
      </c>
      <c r="K1093" s="22">
        <v>99227</v>
      </c>
      <c r="L1093" s="22">
        <v>1339567</v>
      </c>
      <c r="M1093">
        <f>+VLOOKUP(C1093,'Thanh toán '!M$6:N$1223,2,0)</f>
        <v>1339567</v>
      </c>
      <c r="N1093" s="38">
        <f t="shared" si="53"/>
        <v>0</v>
      </c>
    </row>
    <row r="1094" spans="1:14" hidden="1" x14ac:dyDescent="0.3">
      <c r="A1094" s="18">
        <v>2022</v>
      </c>
      <c r="B1094" s="19" t="s">
        <v>13185</v>
      </c>
      <c r="C1094" s="19">
        <f t="shared" si="52"/>
        <v>56873</v>
      </c>
      <c r="D1094" s="19" t="s">
        <v>11736</v>
      </c>
      <c r="E1094" s="24" t="s">
        <v>13166</v>
      </c>
      <c r="F1094" s="21" t="s">
        <v>12239</v>
      </c>
      <c r="G1094" s="23"/>
      <c r="H1094" s="19" t="s">
        <v>12240</v>
      </c>
      <c r="I1094" s="22">
        <v>848400</v>
      </c>
      <c r="J1094" s="25">
        <f t="shared" si="51"/>
        <v>0.08</v>
      </c>
      <c r="K1094" s="22">
        <v>67872</v>
      </c>
      <c r="L1094" s="22">
        <v>916272</v>
      </c>
      <c r="M1094">
        <f>+VLOOKUP(C1094,'Thanh toán '!M$6:N$1223,2,0)</f>
        <v>916272</v>
      </c>
      <c r="N1094" s="38">
        <f t="shared" si="53"/>
        <v>0</v>
      </c>
    </row>
    <row r="1095" spans="1:14" hidden="1" x14ac:dyDescent="0.3">
      <c r="A1095" s="18">
        <v>2022</v>
      </c>
      <c r="B1095" s="19" t="s">
        <v>13186</v>
      </c>
      <c r="C1095" s="19">
        <f t="shared" si="52"/>
        <v>56874</v>
      </c>
      <c r="D1095" s="19" t="s">
        <v>11736</v>
      </c>
      <c r="E1095" s="24" t="s">
        <v>13166</v>
      </c>
      <c r="F1095" s="21" t="s">
        <v>12333</v>
      </c>
      <c r="G1095" s="23"/>
      <c r="H1095" s="19" t="s">
        <v>12334</v>
      </c>
      <c r="I1095" s="22">
        <v>4451332</v>
      </c>
      <c r="J1095" s="25">
        <f t="shared" si="51"/>
        <v>8.0000098846817094E-2</v>
      </c>
      <c r="K1095" s="22">
        <v>356107</v>
      </c>
      <c r="L1095" s="22">
        <v>4807439</v>
      </c>
      <c r="M1095">
        <f>+VLOOKUP(C1095,'Thanh toán '!M$6:N$1223,2,0)</f>
        <v>4807439</v>
      </c>
      <c r="N1095" s="38">
        <f t="shared" si="53"/>
        <v>0</v>
      </c>
    </row>
    <row r="1096" spans="1:14" hidden="1" x14ac:dyDescent="0.3">
      <c r="A1096" s="18">
        <v>2022</v>
      </c>
      <c r="B1096" s="19" t="s">
        <v>13187</v>
      </c>
      <c r="C1096" s="19">
        <f t="shared" si="52"/>
        <v>56875</v>
      </c>
      <c r="D1096" s="19" t="s">
        <v>11736</v>
      </c>
      <c r="E1096" s="24" t="s">
        <v>13166</v>
      </c>
      <c r="F1096" s="21" t="s">
        <v>11799</v>
      </c>
      <c r="G1096" s="23"/>
      <c r="H1096" s="19" t="s">
        <v>11725</v>
      </c>
      <c r="I1096" s="22">
        <v>669727</v>
      </c>
      <c r="J1096" s="25">
        <f t="shared" ref="J1096:J1159" si="54">+K1096/I1096</f>
        <v>7.9999761096685662E-2</v>
      </c>
      <c r="K1096" s="22">
        <v>53578</v>
      </c>
      <c r="L1096" s="22">
        <v>723305</v>
      </c>
      <c r="M1096">
        <f>+VLOOKUP(C1096,'Thanh toán '!M$6:N$1223,2,0)</f>
        <v>723305</v>
      </c>
      <c r="N1096" s="38">
        <f t="shared" si="53"/>
        <v>0</v>
      </c>
    </row>
    <row r="1097" spans="1:14" hidden="1" x14ac:dyDescent="0.3">
      <c r="A1097" s="18">
        <v>2022</v>
      </c>
      <c r="B1097" s="19" t="s">
        <v>13188</v>
      </c>
      <c r="C1097" s="19">
        <f t="shared" si="52"/>
        <v>56877</v>
      </c>
      <c r="D1097" s="19" t="s">
        <v>11736</v>
      </c>
      <c r="E1097" s="24" t="s">
        <v>13166</v>
      </c>
      <c r="F1097" s="21" t="s">
        <v>11799</v>
      </c>
      <c r="G1097" s="23"/>
      <c r="H1097" s="19" t="s">
        <v>11725</v>
      </c>
      <c r="I1097" s="22">
        <v>802101</v>
      </c>
      <c r="J1097" s="25">
        <f t="shared" si="54"/>
        <v>7.9999900261937082E-2</v>
      </c>
      <c r="K1097" s="22">
        <v>64168</v>
      </c>
      <c r="L1097" s="22">
        <v>866269</v>
      </c>
      <c r="M1097">
        <f>+VLOOKUP(C1097,'Thanh toán '!M$6:N$1223,2,0)</f>
        <v>866269</v>
      </c>
      <c r="N1097" s="38">
        <f t="shared" si="53"/>
        <v>0</v>
      </c>
    </row>
    <row r="1098" spans="1:14" hidden="1" x14ac:dyDescent="0.3">
      <c r="A1098" s="18">
        <v>2022</v>
      </c>
      <c r="B1098" s="19" t="s">
        <v>13189</v>
      </c>
      <c r="C1098" s="19">
        <f t="shared" si="52"/>
        <v>56878</v>
      </c>
      <c r="D1098" s="19" t="s">
        <v>11736</v>
      </c>
      <c r="E1098" s="24" t="s">
        <v>13166</v>
      </c>
      <c r="F1098" s="21" t="s">
        <v>11799</v>
      </c>
      <c r="G1098" s="23"/>
      <c r="H1098" s="19" t="s">
        <v>11725</v>
      </c>
      <c r="I1098" s="22">
        <v>768611</v>
      </c>
      <c r="J1098" s="25">
        <f t="shared" si="54"/>
        <v>8.0000156125790547E-2</v>
      </c>
      <c r="K1098" s="22">
        <v>61489</v>
      </c>
      <c r="L1098" s="22">
        <v>830100</v>
      </c>
      <c r="M1098">
        <f>+VLOOKUP(C1098,'Thanh toán '!M$6:N$1223,2,0)</f>
        <v>830100</v>
      </c>
      <c r="N1098" s="38">
        <f t="shared" si="53"/>
        <v>0</v>
      </c>
    </row>
    <row r="1099" spans="1:14" hidden="1" x14ac:dyDescent="0.3">
      <c r="A1099" s="18">
        <v>2022</v>
      </c>
      <c r="B1099" s="19" t="s">
        <v>13190</v>
      </c>
      <c r="C1099" s="19">
        <f t="shared" si="52"/>
        <v>56879</v>
      </c>
      <c r="D1099" s="19" t="s">
        <v>11736</v>
      </c>
      <c r="E1099" s="24" t="s">
        <v>13166</v>
      </c>
      <c r="F1099" s="21" t="s">
        <v>11799</v>
      </c>
      <c r="G1099" s="23"/>
      <c r="H1099" s="19" t="s">
        <v>11725</v>
      </c>
      <c r="I1099" s="22">
        <v>1529251</v>
      </c>
      <c r="J1099" s="25">
        <f t="shared" si="54"/>
        <v>7.9999947686808764E-2</v>
      </c>
      <c r="K1099" s="22">
        <v>122340</v>
      </c>
      <c r="L1099" s="22">
        <v>1651591</v>
      </c>
      <c r="M1099">
        <f>+VLOOKUP(C1099,'Thanh toán '!M$6:N$1223,2,0)</f>
        <v>1651591</v>
      </c>
      <c r="N1099" s="38">
        <f t="shared" si="53"/>
        <v>0</v>
      </c>
    </row>
    <row r="1100" spans="1:14" hidden="1" x14ac:dyDescent="0.3">
      <c r="A1100" s="18">
        <v>2022</v>
      </c>
      <c r="B1100" s="19" t="s">
        <v>13191</v>
      </c>
      <c r="C1100" s="19">
        <f t="shared" si="52"/>
        <v>56880</v>
      </c>
      <c r="D1100" s="19" t="s">
        <v>11736</v>
      </c>
      <c r="E1100" s="24" t="s">
        <v>13166</v>
      </c>
      <c r="F1100" s="21" t="s">
        <v>12231</v>
      </c>
      <c r="G1100" s="23"/>
      <c r="H1100" s="19" t="s">
        <v>12232</v>
      </c>
      <c r="I1100" s="22">
        <v>2137139</v>
      </c>
      <c r="J1100" s="25">
        <f t="shared" si="54"/>
        <v>7.9999943850166039E-2</v>
      </c>
      <c r="K1100" s="22">
        <v>170971</v>
      </c>
      <c r="L1100" s="22">
        <v>2308110</v>
      </c>
      <c r="M1100">
        <f>+VLOOKUP(C1100,'Thanh toán '!M$6:N$1223,2,0)</f>
        <v>2308110</v>
      </c>
      <c r="N1100" s="38">
        <f t="shared" si="53"/>
        <v>0</v>
      </c>
    </row>
    <row r="1101" spans="1:14" hidden="1" x14ac:dyDescent="0.3">
      <c r="A1101" s="18">
        <v>2022</v>
      </c>
      <c r="B1101" s="19" t="s">
        <v>13192</v>
      </c>
      <c r="C1101" s="19">
        <f t="shared" si="52"/>
        <v>56881</v>
      </c>
      <c r="D1101" s="19" t="s">
        <v>11736</v>
      </c>
      <c r="E1101" s="24" t="s">
        <v>13166</v>
      </c>
      <c r="F1101" s="21" t="s">
        <v>11799</v>
      </c>
      <c r="G1101" s="23"/>
      <c r="H1101" s="19" t="s">
        <v>11725</v>
      </c>
      <c r="I1101" s="22">
        <v>873185</v>
      </c>
      <c r="J1101" s="25">
        <f t="shared" si="54"/>
        <v>8.0000229046536531E-2</v>
      </c>
      <c r="K1101" s="22">
        <v>69855</v>
      </c>
      <c r="L1101" s="22">
        <v>943040</v>
      </c>
      <c r="M1101">
        <f>+VLOOKUP(C1101,'Thanh toán '!M$6:N$1223,2,0)</f>
        <v>943040</v>
      </c>
      <c r="N1101" s="38">
        <f t="shared" si="53"/>
        <v>0</v>
      </c>
    </row>
    <row r="1102" spans="1:14" hidden="1" x14ac:dyDescent="0.3">
      <c r="A1102" s="18">
        <v>2022</v>
      </c>
      <c r="B1102" s="19" t="s">
        <v>13193</v>
      </c>
      <c r="C1102" s="19">
        <f t="shared" si="52"/>
        <v>56882</v>
      </c>
      <c r="D1102" s="19" t="s">
        <v>11736</v>
      </c>
      <c r="E1102" s="24" t="s">
        <v>13166</v>
      </c>
      <c r="F1102" s="21" t="s">
        <v>11799</v>
      </c>
      <c r="G1102" s="23"/>
      <c r="H1102" s="19" t="s">
        <v>11725</v>
      </c>
      <c r="I1102" s="22">
        <v>1204718</v>
      </c>
      <c r="J1102" s="25">
        <f t="shared" si="54"/>
        <v>7.9999634769298708E-2</v>
      </c>
      <c r="K1102" s="22">
        <v>96377</v>
      </c>
      <c r="L1102" s="22">
        <v>1301095</v>
      </c>
      <c r="M1102">
        <f>+VLOOKUP(C1102,'Thanh toán '!M$6:N$1223,2,0)</f>
        <v>1301095</v>
      </c>
      <c r="N1102" s="38">
        <f t="shared" si="53"/>
        <v>0</v>
      </c>
    </row>
    <row r="1103" spans="1:14" hidden="1" x14ac:dyDescent="0.3">
      <c r="A1103" s="18">
        <v>2022</v>
      </c>
      <c r="B1103" s="19" t="s">
        <v>13194</v>
      </c>
      <c r="C1103" s="19">
        <f t="shared" si="52"/>
        <v>56883</v>
      </c>
      <c r="D1103" s="19" t="s">
        <v>11736</v>
      </c>
      <c r="E1103" s="24" t="s">
        <v>13166</v>
      </c>
      <c r="F1103" s="21" t="s">
        <v>11799</v>
      </c>
      <c r="G1103" s="23"/>
      <c r="H1103" s="19" t="s">
        <v>11725</v>
      </c>
      <c r="I1103" s="22">
        <v>656066</v>
      </c>
      <c r="J1103" s="25">
        <f t="shared" si="54"/>
        <v>7.9999573213670572E-2</v>
      </c>
      <c r="K1103" s="22">
        <v>52485</v>
      </c>
      <c r="L1103" s="22">
        <v>708551</v>
      </c>
      <c r="M1103">
        <f>+VLOOKUP(C1103,'Thanh toán '!M$6:N$1223,2,0)</f>
        <v>708551</v>
      </c>
      <c r="N1103" s="38">
        <f t="shared" si="53"/>
        <v>0</v>
      </c>
    </row>
    <row r="1104" spans="1:14" hidden="1" x14ac:dyDescent="0.3">
      <c r="A1104" s="18">
        <v>2022</v>
      </c>
      <c r="B1104" s="19" t="s">
        <v>13195</v>
      </c>
      <c r="C1104" s="19">
        <f t="shared" si="52"/>
        <v>56884</v>
      </c>
      <c r="D1104" s="19" t="s">
        <v>11736</v>
      </c>
      <c r="E1104" s="24" t="s">
        <v>13166</v>
      </c>
      <c r="F1104" s="21" t="s">
        <v>12228</v>
      </c>
      <c r="G1104" s="23"/>
      <c r="H1104" s="19" t="s">
        <v>12229</v>
      </c>
      <c r="I1104" s="22">
        <v>5102977</v>
      </c>
      <c r="J1104" s="25">
        <f t="shared" si="54"/>
        <v>7.9999968645753247E-2</v>
      </c>
      <c r="K1104" s="22">
        <v>408238</v>
      </c>
      <c r="L1104" s="22">
        <v>5511215</v>
      </c>
      <c r="M1104">
        <f>+VLOOKUP(C1104,'Thanh toán '!M$6:N$1223,2,0)</f>
        <v>5511215</v>
      </c>
      <c r="N1104" s="38">
        <f t="shared" si="53"/>
        <v>0</v>
      </c>
    </row>
    <row r="1105" spans="1:14" hidden="1" x14ac:dyDescent="0.3">
      <c r="A1105" s="18">
        <v>2022</v>
      </c>
      <c r="B1105" s="19" t="s">
        <v>13196</v>
      </c>
      <c r="C1105" s="19">
        <f t="shared" si="52"/>
        <v>56896</v>
      </c>
      <c r="D1105" s="19" t="s">
        <v>11736</v>
      </c>
      <c r="E1105" s="24" t="s">
        <v>13166</v>
      </c>
      <c r="F1105" s="21" t="s">
        <v>12161</v>
      </c>
      <c r="G1105" s="23"/>
      <c r="H1105" s="19" t="s">
        <v>12162</v>
      </c>
      <c r="I1105" s="22">
        <v>1712604</v>
      </c>
      <c r="J1105" s="25">
        <f t="shared" si="54"/>
        <v>7.9999813150033516E-2</v>
      </c>
      <c r="K1105" s="22">
        <v>137008</v>
      </c>
      <c r="L1105" s="22">
        <v>1849612</v>
      </c>
      <c r="M1105">
        <f>+VLOOKUP(C1105,'Thanh toán '!M$6:N$1223,2,0)</f>
        <v>1849612</v>
      </c>
      <c r="N1105" s="38">
        <f t="shared" si="53"/>
        <v>0</v>
      </c>
    </row>
    <row r="1106" spans="1:14" hidden="1" x14ac:dyDescent="0.3">
      <c r="A1106" s="18">
        <v>2022</v>
      </c>
      <c r="B1106" s="19" t="s">
        <v>13197</v>
      </c>
      <c r="C1106" s="19">
        <f t="shared" si="52"/>
        <v>56897</v>
      </c>
      <c r="D1106" s="19" t="s">
        <v>11736</v>
      </c>
      <c r="E1106" s="24" t="s">
        <v>13166</v>
      </c>
      <c r="F1106" s="21" t="s">
        <v>11970</v>
      </c>
      <c r="G1106" s="23"/>
      <c r="H1106" s="19" t="s">
        <v>11971</v>
      </c>
      <c r="I1106" s="22">
        <v>756875</v>
      </c>
      <c r="J1106" s="25">
        <f t="shared" si="54"/>
        <v>0.08</v>
      </c>
      <c r="K1106" s="22">
        <v>60550</v>
      </c>
      <c r="L1106" s="22">
        <v>817425</v>
      </c>
      <c r="M1106">
        <f>+VLOOKUP(C1106,'Thanh toán '!M$6:N$1223,2,0)</f>
        <v>817425</v>
      </c>
      <c r="N1106" s="38">
        <f t="shared" si="53"/>
        <v>0</v>
      </c>
    </row>
    <row r="1107" spans="1:14" hidden="1" x14ac:dyDescent="0.3">
      <c r="A1107" s="18">
        <v>2022</v>
      </c>
      <c r="B1107" s="19" t="s">
        <v>13198</v>
      </c>
      <c r="C1107" s="19">
        <f t="shared" si="52"/>
        <v>56898</v>
      </c>
      <c r="D1107" s="19" t="s">
        <v>11736</v>
      </c>
      <c r="E1107" s="24" t="s">
        <v>13166</v>
      </c>
      <c r="F1107" s="21" t="s">
        <v>11970</v>
      </c>
      <c r="G1107" s="23"/>
      <c r="H1107" s="19" t="s">
        <v>11971</v>
      </c>
      <c r="I1107" s="22">
        <v>200728</v>
      </c>
      <c r="J1107" s="25">
        <f t="shared" si="54"/>
        <v>7.9998804352158143E-2</v>
      </c>
      <c r="K1107" s="22">
        <v>16058</v>
      </c>
      <c r="L1107" s="22">
        <v>216786</v>
      </c>
      <c r="M1107">
        <f>+VLOOKUP(C1107,'Thanh toán '!M$6:N$1223,2,0)</f>
        <v>216786</v>
      </c>
      <c r="N1107" s="38">
        <f t="shared" si="53"/>
        <v>0</v>
      </c>
    </row>
    <row r="1108" spans="1:14" hidden="1" x14ac:dyDescent="0.3">
      <c r="A1108" s="18">
        <v>2022</v>
      </c>
      <c r="B1108" s="19" t="s">
        <v>13199</v>
      </c>
      <c r="C1108" s="19">
        <f t="shared" si="52"/>
        <v>56899</v>
      </c>
      <c r="D1108" s="19" t="s">
        <v>11736</v>
      </c>
      <c r="E1108" s="24" t="s">
        <v>13166</v>
      </c>
      <c r="F1108" s="21" t="s">
        <v>12499</v>
      </c>
      <c r="G1108" s="23"/>
      <c r="H1108" s="19" t="s">
        <v>12500</v>
      </c>
      <c r="I1108" s="22">
        <v>1012061</v>
      </c>
      <c r="J1108" s="25">
        <f t="shared" si="54"/>
        <v>8.00001185699281E-2</v>
      </c>
      <c r="K1108" s="22">
        <v>80965</v>
      </c>
      <c r="L1108" s="22">
        <v>1093026</v>
      </c>
      <c r="M1108">
        <f>+VLOOKUP(C1108,'Thanh toán '!M$6:N$1223,2,0)</f>
        <v>1093026</v>
      </c>
      <c r="N1108" s="38">
        <f t="shared" si="53"/>
        <v>0</v>
      </c>
    </row>
    <row r="1109" spans="1:14" hidden="1" x14ac:dyDescent="0.3">
      <c r="A1109" s="18">
        <v>2022</v>
      </c>
      <c r="B1109" s="19" t="s">
        <v>13200</v>
      </c>
      <c r="C1109" s="19">
        <f t="shared" si="52"/>
        <v>56900</v>
      </c>
      <c r="D1109" s="19" t="s">
        <v>11736</v>
      </c>
      <c r="E1109" s="24" t="s">
        <v>13166</v>
      </c>
      <c r="F1109" s="21" t="s">
        <v>12470</v>
      </c>
      <c r="G1109" s="23"/>
      <c r="H1109" s="19" t="s">
        <v>12471</v>
      </c>
      <c r="I1109" s="22">
        <v>2934080</v>
      </c>
      <c r="J1109" s="25">
        <f t="shared" si="54"/>
        <v>7.9999863671065541E-2</v>
      </c>
      <c r="K1109" s="22">
        <v>234726</v>
      </c>
      <c r="L1109" s="22">
        <v>3168806</v>
      </c>
      <c r="M1109">
        <f>+VLOOKUP(C1109,'Thanh toán '!M$6:N$1223,2,0)</f>
        <v>3168806</v>
      </c>
      <c r="N1109" s="38">
        <f t="shared" si="53"/>
        <v>0</v>
      </c>
    </row>
    <row r="1110" spans="1:14" hidden="1" x14ac:dyDescent="0.3">
      <c r="A1110" s="18">
        <v>2022</v>
      </c>
      <c r="B1110" s="19" t="s">
        <v>13201</v>
      </c>
      <c r="C1110" s="19">
        <f t="shared" si="52"/>
        <v>56901</v>
      </c>
      <c r="D1110" s="19" t="s">
        <v>11736</v>
      </c>
      <c r="E1110" s="24" t="s">
        <v>13166</v>
      </c>
      <c r="F1110" s="21" t="s">
        <v>12251</v>
      </c>
      <c r="G1110" s="23"/>
      <c r="H1110" s="19" t="s">
        <v>12252</v>
      </c>
      <c r="I1110" s="22">
        <v>367155</v>
      </c>
      <c r="J1110" s="25">
        <f t="shared" si="54"/>
        <v>7.9998910541869236E-2</v>
      </c>
      <c r="K1110" s="22">
        <v>29372</v>
      </c>
      <c r="L1110" s="22">
        <v>396527</v>
      </c>
      <c r="M1110">
        <f>+VLOOKUP(C1110,'Thanh toán '!M$6:N$1223,2,0)</f>
        <v>396527</v>
      </c>
      <c r="N1110" s="38">
        <f t="shared" si="53"/>
        <v>0</v>
      </c>
    </row>
    <row r="1111" spans="1:14" hidden="1" x14ac:dyDescent="0.3">
      <c r="A1111" s="18">
        <v>2022</v>
      </c>
      <c r="B1111" s="19" t="s">
        <v>13202</v>
      </c>
      <c r="C1111" s="19">
        <f t="shared" si="52"/>
        <v>56902</v>
      </c>
      <c r="D1111" s="19" t="s">
        <v>11736</v>
      </c>
      <c r="E1111" s="24" t="s">
        <v>13166</v>
      </c>
      <c r="F1111" s="21" t="s">
        <v>12257</v>
      </c>
      <c r="G1111" s="23"/>
      <c r="H1111" s="19" t="s">
        <v>12258</v>
      </c>
      <c r="I1111" s="22">
        <v>3634357</v>
      </c>
      <c r="J1111" s="25">
        <f t="shared" si="54"/>
        <v>8.0000121066807692E-2</v>
      </c>
      <c r="K1111" s="22">
        <v>290749</v>
      </c>
      <c r="L1111" s="22">
        <v>3925106</v>
      </c>
      <c r="M1111">
        <f>+VLOOKUP(C1111,'Thanh toán '!M$6:N$1223,2,0)</f>
        <v>3925106</v>
      </c>
      <c r="N1111" s="38">
        <f t="shared" si="53"/>
        <v>0</v>
      </c>
    </row>
    <row r="1112" spans="1:14" hidden="1" x14ac:dyDescent="0.3">
      <c r="A1112" s="18">
        <v>2022</v>
      </c>
      <c r="B1112" s="19" t="s">
        <v>13203</v>
      </c>
      <c r="C1112" s="19">
        <f t="shared" si="52"/>
        <v>56903</v>
      </c>
      <c r="D1112" s="19" t="s">
        <v>11736</v>
      </c>
      <c r="E1112" s="24" t="s">
        <v>13166</v>
      </c>
      <c r="F1112" s="21" t="s">
        <v>11970</v>
      </c>
      <c r="G1112" s="23"/>
      <c r="H1112" s="19" t="s">
        <v>11971</v>
      </c>
      <c r="I1112" s="22">
        <v>2257934</v>
      </c>
      <c r="J1112" s="25">
        <f t="shared" si="54"/>
        <v>8.000012400716762E-2</v>
      </c>
      <c r="K1112" s="22">
        <v>180635</v>
      </c>
      <c r="L1112" s="22">
        <v>2438569</v>
      </c>
      <c r="M1112">
        <f>+VLOOKUP(C1112,'Thanh toán '!M$6:N$1223,2,0)</f>
        <v>2438569</v>
      </c>
      <c r="N1112" s="38">
        <f t="shared" si="53"/>
        <v>0</v>
      </c>
    </row>
    <row r="1113" spans="1:14" hidden="1" x14ac:dyDescent="0.3">
      <c r="A1113" s="18">
        <v>2022</v>
      </c>
      <c r="B1113" s="19" t="s">
        <v>13204</v>
      </c>
      <c r="C1113" s="19">
        <f t="shared" si="52"/>
        <v>56904</v>
      </c>
      <c r="D1113" s="19" t="s">
        <v>11736</v>
      </c>
      <c r="E1113" s="24" t="s">
        <v>13166</v>
      </c>
      <c r="F1113" s="21" t="s">
        <v>11970</v>
      </c>
      <c r="G1113" s="23"/>
      <c r="H1113" s="19" t="s">
        <v>11971</v>
      </c>
      <c r="I1113" s="22">
        <v>722815</v>
      </c>
      <c r="J1113" s="25">
        <f t="shared" si="54"/>
        <v>7.9999723304026618E-2</v>
      </c>
      <c r="K1113" s="22">
        <v>57825</v>
      </c>
      <c r="L1113" s="22">
        <v>780640</v>
      </c>
      <c r="M1113">
        <f>+VLOOKUP(C1113,'Thanh toán '!M$6:N$1223,2,0)</f>
        <v>780640</v>
      </c>
      <c r="N1113" s="38">
        <f t="shared" si="53"/>
        <v>0</v>
      </c>
    </row>
    <row r="1114" spans="1:14" hidden="1" x14ac:dyDescent="0.3">
      <c r="A1114" s="18">
        <v>2022</v>
      </c>
      <c r="B1114" s="19" t="s">
        <v>13205</v>
      </c>
      <c r="C1114" s="19">
        <f t="shared" si="52"/>
        <v>56905</v>
      </c>
      <c r="D1114" s="19" t="s">
        <v>11736</v>
      </c>
      <c r="E1114" s="24" t="s">
        <v>13166</v>
      </c>
      <c r="F1114" s="21" t="s">
        <v>12248</v>
      </c>
      <c r="G1114" s="23"/>
      <c r="H1114" s="19" t="s">
        <v>12249</v>
      </c>
      <c r="I1114" s="22">
        <v>839151</v>
      </c>
      <c r="J1114" s="25">
        <f t="shared" si="54"/>
        <v>7.9999904665548877E-2</v>
      </c>
      <c r="K1114" s="22">
        <v>67132</v>
      </c>
      <c r="L1114" s="22">
        <v>906283</v>
      </c>
      <c r="M1114">
        <f>+VLOOKUP(C1114,'Thanh toán '!M$6:N$1223,2,0)</f>
        <v>906283</v>
      </c>
      <c r="N1114" s="38">
        <f t="shared" si="53"/>
        <v>0</v>
      </c>
    </row>
    <row r="1115" spans="1:14" hidden="1" x14ac:dyDescent="0.3">
      <c r="A1115" s="18">
        <v>2022</v>
      </c>
      <c r="B1115" s="19" t="s">
        <v>13206</v>
      </c>
      <c r="C1115" s="19">
        <f t="shared" si="52"/>
        <v>56950</v>
      </c>
      <c r="D1115" s="19" t="s">
        <v>11736</v>
      </c>
      <c r="E1115" s="24" t="s">
        <v>13166</v>
      </c>
      <c r="F1115" s="21" t="s">
        <v>12225</v>
      </c>
      <c r="G1115" s="23"/>
      <c r="H1115" s="19" t="s">
        <v>12226</v>
      </c>
      <c r="I1115" s="22">
        <v>10274022</v>
      </c>
      <c r="J1115" s="25">
        <f t="shared" si="54"/>
        <v>8.0000023359887693E-2</v>
      </c>
      <c r="K1115" s="22">
        <v>821922</v>
      </c>
      <c r="L1115" s="22">
        <v>11095944</v>
      </c>
      <c r="M1115">
        <f>+VLOOKUP(C1115,'Thanh toán '!M$6:N$1223,2,0)</f>
        <v>11095944</v>
      </c>
      <c r="N1115" s="38">
        <f t="shared" si="53"/>
        <v>0</v>
      </c>
    </row>
    <row r="1116" spans="1:14" hidden="1" x14ac:dyDescent="0.3">
      <c r="A1116" s="18">
        <v>2022</v>
      </c>
      <c r="B1116" s="19" t="s">
        <v>13207</v>
      </c>
      <c r="C1116" s="19">
        <f t="shared" si="52"/>
        <v>56953</v>
      </c>
      <c r="D1116" s="19" t="s">
        <v>11736</v>
      </c>
      <c r="E1116" s="24" t="s">
        <v>13208</v>
      </c>
      <c r="F1116" s="21" t="s">
        <v>11799</v>
      </c>
      <c r="G1116" s="23"/>
      <c r="H1116" s="19" t="s">
        <v>11725</v>
      </c>
      <c r="I1116" s="22">
        <v>734310</v>
      </c>
      <c r="J1116" s="25">
        <f t="shared" si="54"/>
        <v>8.0000272364532693E-2</v>
      </c>
      <c r="K1116" s="22">
        <v>58745</v>
      </c>
      <c r="L1116" s="22">
        <v>793055</v>
      </c>
      <c r="M1116">
        <f>+VLOOKUP(C1116,'Thanh toán '!M$6:N$1223,2,0)</f>
        <v>793055</v>
      </c>
      <c r="N1116" s="38">
        <f t="shared" si="53"/>
        <v>0</v>
      </c>
    </row>
    <row r="1117" spans="1:14" hidden="1" x14ac:dyDescent="0.3">
      <c r="A1117" s="18">
        <v>2022</v>
      </c>
      <c r="B1117" s="19" t="s">
        <v>13209</v>
      </c>
      <c r="C1117" s="19">
        <f t="shared" si="52"/>
        <v>56955</v>
      </c>
      <c r="D1117" s="19" t="s">
        <v>11736</v>
      </c>
      <c r="E1117" s="24" t="s">
        <v>13208</v>
      </c>
      <c r="F1117" s="21" t="s">
        <v>12282</v>
      </c>
      <c r="G1117" s="23"/>
      <c r="H1117" s="19" t="s">
        <v>12283</v>
      </c>
      <c r="I1117" s="22">
        <v>3533610</v>
      </c>
      <c r="J1117" s="25">
        <f t="shared" si="54"/>
        <v>8.0000056599341743E-2</v>
      </c>
      <c r="K1117" s="22">
        <v>282689</v>
      </c>
      <c r="L1117" s="22">
        <v>3816299</v>
      </c>
      <c r="M1117">
        <f>+VLOOKUP(C1117,'Thanh toán '!M$6:N$1223,2,0)</f>
        <v>3816299</v>
      </c>
      <c r="N1117" s="38">
        <f t="shared" si="53"/>
        <v>0</v>
      </c>
    </row>
    <row r="1118" spans="1:14" hidden="1" x14ac:dyDescent="0.3">
      <c r="A1118" s="18">
        <v>2022</v>
      </c>
      <c r="B1118" s="19" t="s">
        <v>13210</v>
      </c>
      <c r="C1118" s="19">
        <f t="shared" si="52"/>
        <v>56957</v>
      </c>
      <c r="D1118" s="19" t="s">
        <v>11736</v>
      </c>
      <c r="E1118" s="24" t="s">
        <v>13208</v>
      </c>
      <c r="F1118" s="21" t="s">
        <v>11970</v>
      </c>
      <c r="G1118" s="23"/>
      <c r="H1118" s="19" t="s">
        <v>11971</v>
      </c>
      <c r="I1118" s="22">
        <v>441000</v>
      </c>
      <c r="J1118" s="25">
        <f t="shared" si="54"/>
        <v>0.08</v>
      </c>
      <c r="K1118" s="22">
        <v>35280</v>
      </c>
      <c r="L1118" s="22">
        <v>476280</v>
      </c>
      <c r="M1118">
        <f>+VLOOKUP(C1118,'Thanh toán '!M$6:N$1223,2,0)</f>
        <v>476280</v>
      </c>
      <c r="N1118" s="38">
        <f t="shared" si="53"/>
        <v>0</v>
      </c>
    </row>
    <row r="1119" spans="1:14" hidden="1" x14ac:dyDescent="0.3">
      <c r="A1119" s="18">
        <v>2022</v>
      </c>
      <c r="B1119" s="19" t="s">
        <v>13211</v>
      </c>
      <c r="C1119" s="19">
        <f t="shared" si="52"/>
        <v>56958</v>
      </c>
      <c r="D1119" s="19" t="s">
        <v>11736</v>
      </c>
      <c r="E1119" s="24" t="s">
        <v>13208</v>
      </c>
      <c r="F1119" s="21" t="s">
        <v>11970</v>
      </c>
      <c r="G1119" s="23"/>
      <c r="H1119" s="19" t="s">
        <v>11971</v>
      </c>
      <c r="I1119" s="22">
        <v>865200</v>
      </c>
      <c r="J1119" s="25">
        <f t="shared" si="54"/>
        <v>0.08</v>
      </c>
      <c r="K1119" s="22">
        <v>69216</v>
      </c>
      <c r="L1119" s="22">
        <v>934416</v>
      </c>
      <c r="M1119">
        <f>+VLOOKUP(C1119,'Thanh toán '!M$6:N$1223,2,0)</f>
        <v>934416</v>
      </c>
      <c r="N1119" s="38">
        <f t="shared" si="53"/>
        <v>0</v>
      </c>
    </row>
    <row r="1120" spans="1:14" hidden="1" x14ac:dyDescent="0.3">
      <c r="A1120" s="18">
        <v>2022</v>
      </c>
      <c r="B1120" s="19" t="s">
        <v>13212</v>
      </c>
      <c r="C1120" s="19">
        <f t="shared" si="52"/>
        <v>56961</v>
      </c>
      <c r="D1120" s="19" t="s">
        <v>11736</v>
      </c>
      <c r="E1120" s="24" t="s">
        <v>13208</v>
      </c>
      <c r="F1120" s="21" t="s">
        <v>11970</v>
      </c>
      <c r="G1120" s="23"/>
      <c r="H1120" s="19" t="s">
        <v>11971</v>
      </c>
      <c r="I1120" s="22">
        <v>865200</v>
      </c>
      <c r="J1120" s="25">
        <f t="shared" si="54"/>
        <v>0.08</v>
      </c>
      <c r="K1120" s="22">
        <v>69216</v>
      </c>
      <c r="L1120" s="22">
        <v>934416</v>
      </c>
      <c r="M1120">
        <f>+VLOOKUP(C1120,'Thanh toán '!M$6:N$1223,2,0)</f>
        <v>934416</v>
      </c>
      <c r="N1120" s="38">
        <f t="shared" si="53"/>
        <v>0</v>
      </c>
    </row>
    <row r="1121" spans="1:14" hidden="1" x14ac:dyDescent="0.3">
      <c r="A1121" s="18">
        <v>2022</v>
      </c>
      <c r="B1121" s="19" t="s">
        <v>13213</v>
      </c>
      <c r="C1121" s="19">
        <f t="shared" si="52"/>
        <v>56962</v>
      </c>
      <c r="D1121" s="19" t="s">
        <v>11736</v>
      </c>
      <c r="E1121" s="24" t="s">
        <v>13208</v>
      </c>
      <c r="F1121" s="21" t="s">
        <v>11970</v>
      </c>
      <c r="G1121" s="23"/>
      <c r="H1121" s="19" t="s">
        <v>11971</v>
      </c>
      <c r="I1121" s="22">
        <v>865200</v>
      </c>
      <c r="J1121" s="25">
        <f t="shared" si="54"/>
        <v>0.08</v>
      </c>
      <c r="K1121" s="22">
        <v>69216</v>
      </c>
      <c r="L1121" s="22">
        <v>934416</v>
      </c>
      <c r="M1121">
        <f>+VLOOKUP(C1121,'Thanh toán '!M$6:N$1223,2,0)</f>
        <v>934416</v>
      </c>
      <c r="N1121" s="38">
        <f t="shared" si="53"/>
        <v>0</v>
      </c>
    </row>
    <row r="1122" spans="1:14" hidden="1" x14ac:dyDescent="0.3">
      <c r="A1122" s="18">
        <v>2022</v>
      </c>
      <c r="B1122" s="19" t="s">
        <v>13214</v>
      </c>
      <c r="C1122" s="19">
        <f t="shared" si="52"/>
        <v>56971</v>
      </c>
      <c r="D1122" s="19" t="s">
        <v>11736</v>
      </c>
      <c r="E1122" s="24" t="s">
        <v>13208</v>
      </c>
      <c r="F1122" s="21" t="s">
        <v>12287</v>
      </c>
      <c r="G1122" s="23"/>
      <c r="H1122" s="19" t="s">
        <v>12288</v>
      </c>
      <c r="I1122" s="22">
        <v>2218367</v>
      </c>
      <c r="J1122" s="25">
        <f t="shared" si="54"/>
        <v>7.9999837718465874E-2</v>
      </c>
      <c r="K1122" s="22">
        <v>177469</v>
      </c>
      <c r="L1122" s="22">
        <v>2395836</v>
      </c>
      <c r="M1122">
        <f>+VLOOKUP(C1122,'Thanh toán '!M$6:N$1223,2,0)</f>
        <v>2395836</v>
      </c>
      <c r="N1122" s="38">
        <f t="shared" si="53"/>
        <v>0</v>
      </c>
    </row>
    <row r="1123" spans="1:14" hidden="1" x14ac:dyDescent="0.3">
      <c r="A1123" s="18">
        <v>2022</v>
      </c>
      <c r="B1123" s="19" t="s">
        <v>13215</v>
      </c>
      <c r="C1123" s="19">
        <f t="shared" si="52"/>
        <v>56973</v>
      </c>
      <c r="D1123" s="19" t="s">
        <v>11736</v>
      </c>
      <c r="E1123" s="24" t="s">
        <v>13208</v>
      </c>
      <c r="F1123" s="21" t="s">
        <v>11799</v>
      </c>
      <c r="G1123" s="23"/>
      <c r="H1123" s="19" t="s">
        <v>11725</v>
      </c>
      <c r="I1123" s="22">
        <v>200728</v>
      </c>
      <c r="J1123" s="25">
        <f t="shared" si="54"/>
        <v>7.9998804352158143E-2</v>
      </c>
      <c r="K1123" s="22">
        <v>16058</v>
      </c>
      <c r="L1123" s="22">
        <v>216786</v>
      </c>
      <c r="M1123">
        <f>+VLOOKUP(C1123,'Thanh toán '!M$6:N$1223,2,0)</f>
        <v>216786</v>
      </c>
      <c r="N1123" s="38">
        <f t="shared" si="53"/>
        <v>0</v>
      </c>
    </row>
    <row r="1124" spans="1:14" hidden="1" x14ac:dyDescent="0.3">
      <c r="A1124" s="18">
        <v>2022</v>
      </c>
      <c r="B1124" s="19" t="s">
        <v>13216</v>
      </c>
      <c r="C1124" s="19">
        <f t="shared" si="52"/>
        <v>56976</v>
      </c>
      <c r="D1124" s="19" t="s">
        <v>11736</v>
      </c>
      <c r="E1124" s="24" t="s">
        <v>13208</v>
      </c>
      <c r="F1124" s="21" t="s">
        <v>11799</v>
      </c>
      <c r="G1124" s="23"/>
      <c r="H1124" s="19" t="s">
        <v>11725</v>
      </c>
      <c r="I1124" s="22">
        <v>460190</v>
      </c>
      <c r="J1124" s="25">
        <f t="shared" si="54"/>
        <v>7.9999565396901284E-2</v>
      </c>
      <c r="K1124" s="22">
        <v>36815</v>
      </c>
      <c r="L1124" s="22">
        <v>497005</v>
      </c>
      <c r="M1124">
        <f>+VLOOKUP(C1124,'Thanh toán '!M$6:N$1223,2,0)</f>
        <v>497005</v>
      </c>
      <c r="N1124" s="38">
        <f t="shared" si="53"/>
        <v>0</v>
      </c>
    </row>
    <row r="1125" spans="1:14" hidden="1" x14ac:dyDescent="0.3">
      <c r="A1125" s="18">
        <v>2022</v>
      </c>
      <c r="B1125" s="19" t="s">
        <v>13217</v>
      </c>
      <c r="C1125" s="19">
        <f t="shared" si="52"/>
        <v>56977</v>
      </c>
      <c r="D1125" s="19" t="s">
        <v>11736</v>
      </c>
      <c r="E1125" s="24" t="s">
        <v>13208</v>
      </c>
      <c r="F1125" s="21" t="s">
        <v>12363</v>
      </c>
      <c r="G1125" s="23"/>
      <c r="H1125" s="19" t="s">
        <v>12364</v>
      </c>
      <c r="I1125" s="22">
        <v>1323000</v>
      </c>
      <c r="J1125" s="25">
        <f t="shared" si="54"/>
        <v>0.08</v>
      </c>
      <c r="K1125" s="22">
        <v>105840</v>
      </c>
      <c r="L1125" s="22">
        <v>1428840</v>
      </c>
      <c r="M1125">
        <f>+VLOOKUP(C1125,'Thanh toán '!M$6:N$1223,2,0)</f>
        <v>1428840</v>
      </c>
      <c r="N1125" s="38">
        <f t="shared" si="53"/>
        <v>0</v>
      </c>
    </row>
    <row r="1126" spans="1:14" hidden="1" x14ac:dyDescent="0.3">
      <c r="A1126" s="18">
        <v>2022</v>
      </c>
      <c r="B1126" s="19" t="s">
        <v>13218</v>
      </c>
      <c r="C1126" s="19">
        <f t="shared" si="52"/>
        <v>56978</v>
      </c>
      <c r="D1126" s="19" t="s">
        <v>11736</v>
      </c>
      <c r="E1126" s="24" t="s">
        <v>13208</v>
      </c>
      <c r="F1126" s="21" t="s">
        <v>12360</v>
      </c>
      <c r="G1126" s="23"/>
      <c r="H1126" s="19" t="s">
        <v>12361</v>
      </c>
      <c r="I1126" s="22">
        <v>4295654</v>
      </c>
      <c r="J1126" s="25">
        <f t="shared" si="54"/>
        <v>7.9999925506104547E-2</v>
      </c>
      <c r="K1126" s="22">
        <v>343652</v>
      </c>
      <c r="L1126" s="22">
        <v>4639306</v>
      </c>
      <c r="M1126">
        <f>+VLOOKUP(C1126,'Thanh toán '!M$6:N$1223,2,0)</f>
        <v>4639306</v>
      </c>
      <c r="N1126" s="38">
        <f t="shared" si="53"/>
        <v>0</v>
      </c>
    </row>
    <row r="1127" spans="1:14" hidden="1" x14ac:dyDescent="0.3">
      <c r="A1127" s="18">
        <v>2022</v>
      </c>
      <c r="B1127" s="19" t="s">
        <v>13219</v>
      </c>
      <c r="C1127" s="19">
        <f t="shared" si="52"/>
        <v>56981</v>
      </c>
      <c r="D1127" s="19" t="s">
        <v>11736</v>
      </c>
      <c r="E1127" s="24" t="s">
        <v>13208</v>
      </c>
      <c r="F1127" s="21" t="s">
        <v>12239</v>
      </c>
      <c r="G1127" s="23"/>
      <c r="H1127" s="19" t="s">
        <v>12240</v>
      </c>
      <c r="I1127" s="22">
        <v>3896670</v>
      </c>
      <c r="J1127" s="25">
        <f t="shared" si="54"/>
        <v>8.0000102651751365E-2</v>
      </c>
      <c r="K1127" s="22">
        <v>311734</v>
      </c>
      <c r="L1127" s="22">
        <v>4208404</v>
      </c>
      <c r="M1127">
        <f>+VLOOKUP(C1127,'Thanh toán '!M$6:N$1223,2,0)</f>
        <v>4208404</v>
      </c>
      <c r="N1127" s="38">
        <f t="shared" si="53"/>
        <v>0</v>
      </c>
    </row>
    <row r="1128" spans="1:14" hidden="1" x14ac:dyDescent="0.3">
      <c r="A1128" s="18">
        <v>2022</v>
      </c>
      <c r="B1128" s="19" t="s">
        <v>13220</v>
      </c>
      <c r="C1128" s="19">
        <f t="shared" si="52"/>
        <v>56982</v>
      </c>
      <c r="D1128" s="19" t="s">
        <v>11736</v>
      </c>
      <c r="E1128" s="24" t="s">
        <v>13208</v>
      </c>
      <c r="F1128" s="21" t="s">
        <v>12367</v>
      </c>
      <c r="G1128" s="23"/>
      <c r="H1128" s="19" t="s">
        <v>12368</v>
      </c>
      <c r="I1128" s="22">
        <v>938620</v>
      </c>
      <c r="J1128" s="25">
        <f t="shared" si="54"/>
        <v>8.0000426157550444E-2</v>
      </c>
      <c r="K1128" s="22">
        <v>75090</v>
      </c>
      <c r="L1128" s="22">
        <v>1013710</v>
      </c>
      <c r="M1128">
        <f>+VLOOKUP(C1128,'Thanh toán '!M$6:N$1223,2,0)</f>
        <v>1013710</v>
      </c>
      <c r="N1128" s="38">
        <f t="shared" si="53"/>
        <v>0</v>
      </c>
    </row>
    <row r="1129" spans="1:14" hidden="1" x14ac:dyDescent="0.3">
      <c r="A1129" s="18">
        <v>2022</v>
      </c>
      <c r="B1129" s="19" t="s">
        <v>13221</v>
      </c>
      <c r="C1129" s="19">
        <f t="shared" si="52"/>
        <v>56983</v>
      </c>
      <c r="D1129" s="19" t="s">
        <v>11736</v>
      </c>
      <c r="E1129" s="24" t="s">
        <v>13208</v>
      </c>
      <c r="F1129" s="21" t="s">
        <v>12239</v>
      </c>
      <c r="G1129" s="23"/>
      <c r="H1129" s="19" t="s">
        <v>12240</v>
      </c>
      <c r="I1129" s="22">
        <v>882000</v>
      </c>
      <c r="J1129" s="25">
        <f t="shared" si="54"/>
        <v>0.08</v>
      </c>
      <c r="K1129" s="22">
        <v>70560</v>
      </c>
      <c r="L1129" s="22">
        <v>952560</v>
      </c>
      <c r="M1129">
        <f>+VLOOKUP(C1129,'Thanh toán '!M$6:N$1223,2,0)</f>
        <v>952560</v>
      </c>
      <c r="N1129" s="38">
        <f t="shared" si="53"/>
        <v>0</v>
      </c>
    </row>
    <row r="1130" spans="1:14" hidden="1" x14ac:dyDescent="0.3">
      <c r="A1130" s="18">
        <v>2022</v>
      </c>
      <c r="B1130" s="19" t="s">
        <v>13222</v>
      </c>
      <c r="C1130" s="19">
        <f t="shared" si="52"/>
        <v>56984</v>
      </c>
      <c r="D1130" s="19" t="s">
        <v>11736</v>
      </c>
      <c r="E1130" s="24" t="s">
        <v>13208</v>
      </c>
      <c r="F1130" s="21" t="s">
        <v>12363</v>
      </c>
      <c r="G1130" s="23"/>
      <c r="H1130" s="19" t="s">
        <v>12364</v>
      </c>
      <c r="I1130" s="22">
        <v>602184</v>
      </c>
      <c r="J1130" s="25">
        <f t="shared" si="54"/>
        <v>8.0000464974160718E-2</v>
      </c>
      <c r="K1130" s="22">
        <v>48175</v>
      </c>
      <c r="L1130" s="22">
        <v>650359</v>
      </c>
      <c r="M1130">
        <f>+VLOOKUP(C1130,'Thanh toán '!M$6:N$1223,2,0)</f>
        <v>650359</v>
      </c>
      <c r="N1130" s="38">
        <f t="shared" si="53"/>
        <v>0</v>
      </c>
    </row>
    <row r="1131" spans="1:14" hidden="1" x14ac:dyDescent="0.3">
      <c r="A1131" s="18">
        <v>2022</v>
      </c>
      <c r="B1131" s="19" t="s">
        <v>13223</v>
      </c>
      <c r="C1131" s="19">
        <f t="shared" si="52"/>
        <v>56985</v>
      </c>
      <c r="D1131" s="19" t="s">
        <v>11736</v>
      </c>
      <c r="E1131" s="24" t="s">
        <v>13208</v>
      </c>
      <c r="F1131" s="21" t="s">
        <v>11799</v>
      </c>
      <c r="G1131" s="23"/>
      <c r="H1131" s="19" t="s">
        <v>11725</v>
      </c>
      <c r="I1131" s="22">
        <v>506030</v>
      </c>
      <c r="J1131" s="25">
        <f t="shared" si="54"/>
        <v>7.9999209533031634E-2</v>
      </c>
      <c r="K1131" s="22">
        <v>40482</v>
      </c>
      <c r="L1131" s="22">
        <v>546512</v>
      </c>
      <c r="M1131">
        <f>+VLOOKUP(C1131,'Thanh toán '!M$6:N$1223,2,0)</f>
        <v>546512</v>
      </c>
      <c r="N1131" s="38">
        <f t="shared" si="53"/>
        <v>0</v>
      </c>
    </row>
    <row r="1132" spans="1:14" hidden="1" x14ac:dyDescent="0.3">
      <c r="A1132" s="18">
        <v>2022</v>
      </c>
      <c r="B1132" s="19" t="s">
        <v>13224</v>
      </c>
      <c r="C1132" s="19">
        <f t="shared" si="52"/>
        <v>56987</v>
      </c>
      <c r="D1132" s="19" t="s">
        <v>11736</v>
      </c>
      <c r="E1132" s="24" t="s">
        <v>13208</v>
      </c>
      <c r="F1132" s="21" t="s">
        <v>12339</v>
      </c>
      <c r="G1132" s="23"/>
      <c r="H1132" s="19" t="s">
        <v>12340</v>
      </c>
      <c r="I1132" s="22">
        <v>1240607</v>
      </c>
      <c r="J1132" s="25">
        <f t="shared" si="54"/>
        <v>8.0000354665095391E-2</v>
      </c>
      <c r="K1132" s="22">
        <v>99249</v>
      </c>
      <c r="L1132" s="22">
        <v>1339856</v>
      </c>
      <c r="M1132">
        <f>+VLOOKUP(C1132,'Thanh toán '!M$6:N$1223,2,0)</f>
        <v>1339856</v>
      </c>
      <c r="N1132" s="38">
        <f t="shared" si="53"/>
        <v>0</v>
      </c>
    </row>
    <row r="1133" spans="1:14" hidden="1" x14ac:dyDescent="0.3">
      <c r="A1133" s="18">
        <v>2022</v>
      </c>
      <c r="B1133" s="19" t="s">
        <v>13225</v>
      </c>
      <c r="C1133" s="19">
        <f t="shared" si="52"/>
        <v>56989</v>
      </c>
      <c r="D1133" s="19" t="s">
        <v>11736</v>
      </c>
      <c r="E1133" s="24" t="s">
        <v>13208</v>
      </c>
      <c r="F1133" s="21" t="s">
        <v>12357</v>
      </c>
      <c r="G1133" s="23"/>
      <c r="H1133" s="19" t="s">
        <v>12358</v>
      </c>
      <c r="I1133" s="22">
        <v>2918643</v>
      </c>
      <c r="J1133" s="25">
        <f t="shared" si="54"/>
        <v>7.999984924500872E-2</v>
      </c>
      <c r="K1133" s="22">
        <v>233491</v>
      </c>
      <c r="L1133" s="22">
        <v>3152134</v>
      </c>
      <c r="M1133">
        <f>+VLOOKUP(C1133,'Thanh toán '!M$6:N$1223,2,0)</f>
        <v>3152134</v>
      </c>
      <c r="N1133" s="38">
        <f t="shared" si="53"/>
        <v>0</v>
      </c>
    </row>
    <row r="1134" spans="1:14" hidden="1" x14ac:dyDescent="0.3">
      <c r="A1134" s="18">
        <v>2022</v>
      </c>
      <c r="B1134" s="19" t="s">
        <v>13226</v>
      </c>
      <c r="C1134" s="19">
        <f t="shared" si="52"/>
        <v>56999</v>
      </c>
      <c r="D1134" s="19" t="s">
        <v>11736</v>
      </c>
      <c r="E1134" s="24" t="s">
        <v>13208</v>
      </c>
      <c r="F1134" s="21" t="s">
        <v>11860</v>
      </c>
      <c r="G1134" s="23"/>
      <c r="H1134" s="19" t="s">
        <v>11719</v>
      </c>
      <c r="I1134" s="22">
        <v>1919534</v>
      </c>
      <c r="J1134" s="25">
        <f t="shared" si="54"/>
        <v>8.0000145868736897E-2</v>
      </c>
      <c r="K1134" s="22">
        <v>153563</v>
      </c>
      <c r="L1134" s="22">
        <v>2073097</v>
      </c>
      <c r="M1134">
        <f>+VLOOKUP(C1134,'Thanh toán '!M$6:N$1223,2,0)</f>
        <v>2073097</v>
      </c>
      <c r="N1134" s="38">
        <f t="shared" si="53"/>
        <v>0</v>
      </c>
    </row>
    <row r="1135" spans="1:14" hidden="1" x14ac:dyDescent="0.3">
      <c r="A1135" s="18">
        <v>2022</v>
      </c>
      <c r="B1135" s="19" t="s">
        <v>13227</v>
      </c>
      <c r="C1135" s="19">
        <f t="shared" si="52"/>
        <v>57002</v>
      </c>
      <c r="D1135" s="19" t="s">
        <v>11736</v>
      </c>
      <c r="E1135" s="24" t="s">
        <v>13208</v>
      </c>
      <c r="F1135" s="21" t="s">
        <v>11799</v>
      </c>
      <c r="G1135" s="23"/>
      <c r="H1135" s="19" t="s">
        <v>11725</v>
      </c>
      <c r="I1135" s="22">
        <v>349274</v>
      </c>
      <c r="J1135" s="25">
        <f t="shared" si="54"/>
        <v>8.0000229046536531E-2</v>
      </c>
      <c r="K1135" s="22">
        <v>27942</v>
      </c>
      <c r="L1135" s="22">
        <v>377216</v>
      </c>
      <c r="M1135">
        <f>+VLOOKUP(C1135,'Thanh toán '!M$6:N$1223,2,0)</f>
        <v>377216</v>
      </c>
      <c r="N1135" s="38">
        <f t="shared" si="53"/>
        <v>0</v>
      </c>
    </row>
    <row r="1136" spans="1:14" hidden="1" x14ac:dyDescent="0.3">
      <c r="A1136" s="18">
        <v>2022</v>
      </c>
      <c r="B1136" s="19" t="s">
        <v>13228</v>
      </c>
      <c r="C1136" s="19">
        <f t="shared" si="52"/>
        <v>57004</v>
      </c>
      <c r="D1136" s="19" t="s">
        <v>11736</v>
      </c>
      <c r="E1136" s="24" t="s">
        <v>13208</v>
      </c>
      <c r="F1136" s="21" t="s">
        <v>11799</v>
      </c>
      <c r="G1136" s="23"/>
      <c r="H1136" s="19" t="s">
        <v>11725</v>
      </c>
      <c r="I1136" s="22">
        <v>333174</v>
      </c>
      <c r="J1136" s="25">
        <f t="shared" si="54"/>
        <v>8.0000240114774857E-2</v>
      </c>
      <c r="K1136" s="22">
        <v>26654</v>
      </c>
      <c r="L1136" s="22">
        <v>359828</v>
      </c>
      <c r="M1136">
        <f>+VLOOKUP(C1136,'Thanh toán '!M$6:N$1223,2,0)</f>
        <v>359828</v>
      </c>
      <c r="N1136" s="38">
        <f t="shared" si="53"/>
        <v>0</v>
      </c>
    </row>
    <row r="1137" spans="1:14" hidden="1" x14ac:dyDescent="0.3">
      <c r="A1137" s="18">
        <v>2022</v>
      </c>
      <c r="B1137" s="19" t="s">
        <v>13229</v>
      </c>
      <c r="C1137" s="19">
        <f t="shared" si="52"/>
        <v>57005</v>
      </c>
      <c r="D1137" s="19" t="s">
        <v>11736</v>
      </c>
      <c r="E1137" s="24" t="s">
        <v>13208</v>
      </c>
      <c r="F1137" s="21" t="s">
        <v>11799</v>
      </c>
      <c r="G1137" s="23"/>
      <c r="H1137" s="19" t="s">
        <v>11725</v>
      </c>
      <c r="I1137" s="22">
        <v>264600</v>
      </c>
      <c r="J1137" s="25">
        <f t="shared" si="54"/>
        <v>0.08</v>
      </c>
      <c r="K1137" s="22">
        <v>21168</v>
      </c>
      <c r="L1137" s="22">
        <v>285768</v>
      </c>
      <c r="M1137">
        <f>+VLOOKUP(C1137,'Thanh toán '!M$6:N$1223,2,0)</f>
        <v>285768</v>
      </c>
      <c r="N1137" s="38">
        <f t="shared" si="53"/>
        <v>0</v>
      </c>
    </row>
    <row r="1138" spans="1:14" hidden="1" x14ac:dyDescent="0.3">
      <c r="A1138" s="18">
        <v>2022</v>
      </c>
      <c r="B1138" s="19" t="s">
        <v>13230</v>
      </c>
      <c r="C1138" s="19">
        <f t="shared" si="52"/>
        <v>57006</v>
      </c>
      <c r="D1138" s="19" t="s">
        <v>11736</v>
      </c>
      <c r="E1138" s="24" t="s">
        <v>13208</v>
      </c>
      <c r="F1138" s="21" t="s">
        <v>12263</v>
      </c>
      <c r="G1138" s="23"/>
      <c r="H1138" s="19" t="s">
        <v>12264</v>
      </c>
      <c r="I1138" s="22">
        <v>9398631</v>
      </c>
      <c r="J1138" s="25">
        <f t="shared" si="54"/>
        <v>7.9999948928732287E-2</v>
      </c>
      <c r="K1138" s="22">
        <v>751890</v>
      </c>
      <c r="L1138" s="22">
        <v>10150521</v>
      </c>
      <c r="M1138">
        <f>+VLOOKUP(C1138,'Thanh toán '!M$6:N$1223,2,0)</f>
        <v>10150521</v>
      </c>
      <c r="N1138" s="38">
        <f t="shared" si="53"/>
        <v>0</v>
      </c>
    </row>
    <row r="1139" spans="1:14" hidden="1" x14ac:dyDescent="0.3">
      <c r="A1139" s="18">
        <v>2022</v>
      </c>
      <c r="B1139" s="19" t="s">
        <v>13231</v>
      </c>
      <c r="C1139" s="19">
        <f t="shared" si="52"/>
        <v>57007</v>
      </c>
      <c r="D1139" s="19" t="s">
        <v>11736</v>
      </c>
      <c r="E1139" s="24" t="s">
        <v>13208</v>
      </c>
      <c r="F1139" s="21" t="s">
        <v>12556</v>
      </c>
      <c r="G1139" s="23"/>
      <c r="H1139" s="19" t="s">
        <v>12557</v>
      </c>
      <c r="I1139" s="22">
        <v>4074273</v>
      </c>
      <c r="J1139" s="25">
        <f t="shared" si="54"/>
        <v>8.0000039270809786E-2</v>
      </c>
      <c r="K1139" s="22">
        <v>325942</v>
      </c>
      <c r="L1139" s="22">
        <v>4400215</v>
      </c>
      <c r="M1139">
        <f>+VLOOKUP(C1139,'Thanh toán '!M$6:N$1223,2,0)</f>
        <v>4400215</v>
      </c>
      <c r="N1139" s="38">
        <f t="shared" si="53"/>
        <v>0</v>
      </c>
    </row>
    <row r="1140" spans="1:14" hidden="1" x14ac:dyDescent="0.3">
      <c r="A1140" s="18">
        <v>2022</v>
      </c>
      <c r="B1140" s="19" t="s">
        <v>13232</v>
      </c>
      <c r="C1140" s="19">
        <f t="shared" si="52"/>
        <v>57008</v>
      </c>
      <c r="D1140" s="19" t="s">
        <v>11736</v>
      </c>
      <c r="E1140" s="24" t="s">
        <v>13208</v>
      </c>
      <c r="F1140" s="21" t="s">
        <v>12426</v>
      </c>
      <c r="G1140" s="23"/>
      <c r="H1140" s="19" t="s">
        <v>12427</v>
      </c>
      <c r="I1140" s="22">
        <v>6181701</v>
      </c>
      <c r="J1140" s="25">
        <f t="shared" si="54"/>
        <v>7.999998705857822E-2</v>
      </c>
      <c r="K1140" s="22">
        <v>494536</v>
      </c>
      <c r="L1140" s="22">
        <v>6676237</v>
      </c>
      <c r="M1140">
        <f>+VLOOKUP(C1140,'Thanh toán '!M$6:N$1223,2,0)</f>
        <v>6676237</v>
      </c>
      <c r="N1140" s="38">
        <f t="shared" si="53"/>
        <v>0</v>
      </c>
    </row>
    <row r="1141" spans="1:14" hidden="1" x14ac:dyDescent="0.3">
      <c r="A1141" s="18">
        <v>2022</v>
      </c>
      <c r="B1141" s="19" t="s">
        <v>13233</v>
      </c>
      <c r="C1141" s="19">
        <f t="shared" si="52"/>
        <v>57009</v>
      </c>
      <c r="D1141" s="19" t="s">
        <v>11736</v>
      </c>
      <c r="E1141" s="24" t="s">
        <v>13208</v>
      </c>
      <c r="F1141" s="21" t="s">
        <v>12565</v>
      </c>
      <c r="G1141" s="23"/>
      <c r="H1141" s="19" t="s">
        <v>12566</v>
      </c>
      <c r="I1141" s="22">
        <v>3458975</v>
      </c>
      <c r="J1141" s="25">
        <f t="shared" si="54"/>
        <v>0.08</v>
      </c>
      <c r="K1141" s="22">
        <v>276718</v>
      </c>
      <c r="L1141" s="22">
        <v>3735693</v>
      </c>
      <c r="M1141">
        <f>+VLOOKUP(C1141,'Thanh toán '!M$6:N$1223,2,0)</f>
        <v>3735693</v>
      </c>
      <c r="N1141" s="38">
        <f t="shared" si="53"/>
        <v>0</v>
      </c>
    </row>
    <row r="1142" spans="1:14" hidden="1" x14ac:dyDescent="0.3">
      <c r="A1142" s="18">
        <v>2022</v>
      </c>
      <c r="B1142" s="19" t="s">
        <v>13234</v>
      </c>
      <c r="C1142" s="19">
        <f t="shared" si="52"/>
        <v>57010</v>
      </c>
      <c r="D1142" s="19" t="s">
        <v>11736</v>
      </c>
      <c r="E1142" s="24" t="s">
        <v>13208</v>
      </c>
      <c r="F1142" s="21" t="s">
        <v>12309</v>
      </c>
      <c r="G1142" s="23"/>
      <c r="H1142" s="19" t="s">
        <v>12310</v>
      </c>
      <c r="I1142" s="22">
        <v>18364397</v>
      </c>
      <c r="J1142" s="25">
        <f t="shared" si="54"/>
        <v>8.0000013068765613E-2</v>
      </c>
      <c r="K1142" s="22">
        <v>1469152</v>
      </c>
      <c r="L1142" s="22">
        <v>19833549</v>
      </c>
      <c r="M1142">
        <f>+VLOOKUP(C1142,'Thanh toán '!M$6:N$1223,2,0)</f>
        <v>19833549</v>
      </c>
      <c r="N1142" s="38">
        <f t="shared" si="53"/>
        <v>0</v>
      </c>
    </row>
    <row r="1143" spans="1:14" hidden="1" x14ac:dyDescent="0.3">
      <c r="A1143" s="18">
        <v>2022</v>
      </c>
      <c r="B1143" s="19" t="s">
        <v>13235</v>
      </c>
      <c r="C1143" s="19">
        <f t="shared" si="52"/>
        <v>57011</v>
      </c>
      <c r="D1143" s="19" t="s">
        <v>11736</v>
      </c>
      <c r="E1143" s="24" t="s">
        <v>13208</v>
      </c>
      <c r="F1143" s="21" t="s">
        <v>12293</v>
      </c>
      <c r="G1143" s="23"/>
      <c r="H1143" s="19" t="s">
        <v>12294</v>
      </c>
      <c r="I1143" s="22">
        <v>4525908</v>
      </c>
      <c r="J1143" s="25">
        <f t="shared" si="54"/>
        <v>8.0000079542049907E-2</v>
      </c>
      <c r="K1143" s="22">
        <v>362073</v>
      </c>
      <c r="L1143" s="22">
        <v>4887981</v>
      </c>
      <c r="M1143">
        <f>+VLOOKUP(C1143,'Thanh toán '!M$6:N$1223,2,0)</f>
        <v>4887981</v>
      </c>
      <c r="N1143" s="38">
        <f t="shared" si="53"/>
        <v>0</v>
      </c>
    </row>
    <row r="1144" spans="1:14" hidden="1" x14ac:dyDescent="0.3">
      <c r="A1144" s="18">
        <v>2022</v>
      </c>
      <c r="B1144" s="19" t="s">
        <v>13236</v>
      </c>
      <c r="C1144" s="19">
        <f t="shared" si="52"/>
        <v>57012</v>
      </c>
      <c r="D1144" s="19" t="s">
        <v>11736</v>
      </c>
      <c r="E1144" s="24" t="s">
        <v>13208</v>
      </c>
      <c r="F1144" s="21" t="s">
        <v>12788</v>
      </c>
      <c r="G1144" s="23"/>
      <c r="H1144" s="19" t="s">
        <v>12789</v>
      </c>
      <c r="I1144" s="22">
        <v>1887986</v>
      </c>
      <c r="J1144" s="25">
        <f t="shared" si="54"/>
        <v>8.0000063559793347E-2</v>
      </c>
      <c r="K1144" s="22">
        <v>151039</v>
      </c>
      <c r="L1144" s="22">
        <v>2039025</v>
      </c>
      <c r="M1144">
        <f>+VLOOKUP(C1144,'Thanh toán '!M$6:N$1223,2,0)</f>
        <v>2039025</v>
      </c>
      <c r="N1144" s="38">
        <f t="shared" si="53"/>
        <v>0</v>
      </c>
    </row>
    <row r="1145" spans="1:14" hidden="1" x14ac:dyDescent="0.3">
      <c r="A1145" s="18">
        <v>2022</v>
      </c>
      <c r="B1145" s="19" t="s">
        <v>13237</v>
      </c>
      <c r="C1145" s="19">
        <f t="shared" si="52"/>
        <v>57013</v>
      </c>
      <c r="D1145" s="19" t="s">
        <v>11736</v>
      </c>
      <c r="E1145" s="24" t="s">
        <v>13208</v>
      </c>
      <c r="F1145" s="21" t="s">
        <v>12549</v>
      </c>
      <c r="G1145" s="23"/>
      <c r="H1145" s="19" t="s">
        <v>12550</v>
      </c>
      <c r="I1145" s="22">
        <v>5380728</v>
      </c>
      <c r="J1145" s="25">
        <f t="shared" si="54"/>
        <v>7.9999955396370157E-2</v>
      </c>
      <c r="K1145" s="22">
        <v>430458</v>
      </c>
      <c r="L1145" s="22">
        <v>5811186</v>
      </c>
      <c r="M1145">
        <f>+VLOOKUP(C1145,'Thanh toán '!M$6:N$1223,2,0)</f>
        <v>5811186</v>
      </c>
      <c r="N1145" s="38">
        <f t="shared" si="53"/>
        <v>0</v>
      </c>
    </row>
    <row r="1146" spans="1:14" hidden="1" x14ac:dyDescent="0.3">
      <c r="A1146" s="18">
        <v>2022</v>
      </c>
      <c r="B1146" s="19" t="s">
        <v>13238</v>
      </c>
      <c r="C1146" s="19">
        <f t="shared" si="52"/>
        <v>57014</v>
      </c>
      <c r="D1146" s="19" t="s">
        <v>11736</v>
      </c>
      <c r="E1146" s="24" t="s">
        <v>13208</v>
      </c>
      <c r="F1146" s="21" t="s">
        <v>12306</v>
      </c>
      <c r="G1146" s="23"/>
      <c r="H1146" s="19" t="s">
        <v>12307</v>
      </c>
      <c r="I1146" s="22">
        <v>4699582</v>
      </c>
      <c r="J1146" s="25">
        <f t="shared" si="54"/>
        <v>8.0000093625347962E-2</v>
      </c>
      <c r="K1146" s="22">
        <v>375967</v>
      </c>
      <c r="L1146" s="22">
        <v>5075549</v>
      </c>
      <c r="M1146">
        <f>+VLOOKUP(C1146,'Thanh toán '!M$6:N$1223,2,0)</f>
        <v>5075549</v>
      </c>
      <c r="N1146" s="38">
        <f t="shared" si="53"/>
        <v>0</v>
      </c>
    </row>
    <row r="1147" spans="1:14" hidden="1" x14ac:dyDescent="0.3">
      <c r="A1147" s="18">
        <v>2022</v>
      </c>
      <c r="B1147" s="19" t="s">
        <v>13239</v>
      </c>
      <c r="C1147" s="19">
        <f t="shared" si="52"/>
        <v>57015</v>
      </c>
      <c r="D1147" s="19" t="s">
        <v>11736</v>
      </c>
      <c r="E1147" s="24" t="s">
        <v>13208</v>
      </c>
      <c r="F1147" s="21" t="s">
        <v>12545</v>
      </c>
      <c r="G1147" s="23"/>
      <c r="H1147" s="19" t="s">
        <v>12546</v>
      </c>
      <c r="I1147" s="22">
        <v>672724</v>
      </c>
      <c r="J1147" s="25">
        <f t="shared" si="54"/>
        <v>8.0000118919497445E-2</v>
      </c>
      <c r="K1147" s="22">
        <v>53818</v>
      </c>
      <c r="L1147" s="22">
        <v>726542</v>
      </c>
      <c r="M1147">
        <f>+VLOOKUP(C1147,'Thanh toán '!M$6:N$1223,2,0)</f>
        <v>726542</v>
      </c>
      <c r="N1147" s="38">
        <f t="shared" si="53"/>
        <v>0</v>
      </c>
    </row>
    <row r="1148" spans="1:14" hidden="1" x14ac:dyDescent="0.3">
      <c r="A1148" s="18">
        <v>2022</v>
      </c>
      <c r="B1148" s="19" t="s">
        <v>13240</v>
      </c>
      <c r="C1148" s="19">
        <f t="shared" si="52"/>
        <v>57016</v>
      </c>
      <c r="D1148" s="19" t="s">
        <v>11736</v>
      </c>
      <c r="E1148" s="24" t="s">
        <v>13208</v>
      </c>
      <c r="F1148" s="21" t="s">
        <v>12312</v>
      </c>
      <c r="G1148" s="23"/>
      <c r="H1148" s="19" t="s">
        <v>12313</v>
      </c>
      <c r="I1148" s="22">
        <v>2619556</v>
      </c>
      <c r="J1148" s="25">
        <f t="shared" si="54"/>
        <v>7.9999816762840723E-2</v>
      </c>
      <c r="K1148" s="22">
        <v>209564</v>
      </c>
      <c r="L1148" s="22">
        <v>2829120</v>
      </c>
      <c r="M1148">
        <f>+VLOOKUP(C1148,'Thanh toán '!M$6:N$1223,2,0)</f>
        <v>2829120</v>
      </c>
      <c r="N1148" s="38">
        <f t="shared" si="53"/>
        <v>0</v>
      </c>
    </row>
    <row r="1149" spans="1:14" hidden="1" x14ac:dyDescent="0.3">
      <c r="A1149" s="18">
        <v>2022</v>
      </c>
      <c r="B1149" s="19" t="s">
        <v>13241</v>
      </c>
      <c r="C1149" s="19">
        <f t="shared" si="52"/>
        <v>57017</v>
      </c>
      <c r="D1149" s="19" t="s">
        <v>11736</v>
      </c>
      <c r="E1149" s="24" t="s">
        <v>13208</v>
      </c>
      <c r="F1149" s="21" t="s">
        <v>11799</v>
      </c>
      <c r="G1149" s="23"/>
      <c r="H1149" s="19" t="s">
        <v>11725</v>
      </c>
      <c r="I1149" s="22">
        <v>1532184</v>
      </c>
      <c r="J1149" s="25">
        <f t="shared" si="54"/>
        <v>8.0000182745675455E-2</v>
      </c>
      <c r="K1149" s="22">
        <v>122575</v>
      </c>
      <c r="L1149" s="22">
        <v>1654759</v>
      </c>
      <c r="M1149">
        <f>+VLOOKUP(C1149,'Thanh toán '!M$6:N$1223,2,0)</f>
        <v>1654759</v>
      </c>
      <c r="N1149" s="38">
        <f t="shared" si="53"/>
        <v>0</v>
      </c>
    </row>
    <row r="1150" spans="1:14" hidden="1" x14ac:dyDescent="0.3">
      <c r="A1150" s="18">
        <v>2022</v>
      </c>
      <c r="B1150" s="19" t="s">
        <v>13242</v>
      </c>
      <c r="C1150" s="19">
        <f t="shared" si="52"/>
        <v>57018</v>
      </c>
      <c r="D1150" s="19" t="s">
        <v>11736</v>
      </c>
      <c r="E1150" s="24" t="s">
        <v>13208</v>
      </c>
      <c r="F1150" s="21" t="s">
        <v>12581</v>
      </c>
      <c r="G1150" s="23"/>
      <c r="H1150" s="19" t="s">
        <v>12582</v>
      </c>
      <c r="I1150" s="22">
        <v>2895187</v>
      </c>
      <c r="J1150" s="25">
        <f t="shared" si="54"/>
        <v>8.0000013816033305E-2</v>
      </c>
      <c r="K1150" s="22">
        <v>231615</v>
      </c>
      <c r="L1150" s="22">
        <v>3126802</v>
      </c>
      <c r="M1150">
        <f>+VLOOKUP(C1150,'Thanh toán '!M$6:N$1223,2,0)</f>
        <v>3126802</v>
      </c>
      <c r="N1150" s="38">
        <f t="shared" si="53"/>
        <v>0</v>
      </c>
    </row>
    <row r="1151" spans="1:14" hidden="1" x14ac:dyDescent="0.3">
      <c r="A1151" s="18">
        <v>2022</v>
      </c>
      <c r="B1151" s="19" t="s">
        <v>13243</v>
      </c>
      <c r="C1151" s="19">
        <f t="shared" si="52"/>
        <v>57024</v>
      </c>
      <c r="D1151" s="19" t="s">
        <v>11736</v>
      </c>
      <c r="E1151" s="24" t="s">
        <v>13208</v>
      </c>
      <c r="F1151" s="21" t="s">
        <v>12293</v>
      </c>
      <c r="G1151" s="23"/>
      <c r="H1151" s="19" t="s">
        <v>12294</v>
      </c>
      <c r="I1151" s="22">
        <v>4405860</v>
      </c>
      <c r="J1151" s="25">
        <f t="shared" si="54"/>
        <v>8.0000045394088781E-2</v>
      </c>
      <c r="K1151" s="22">
        <v>352469</v>
      </c>
      <c r="L1151" s="22">
        <v>4758329</v>
      </c>
      <c r="M1151">
        <f>+VLOOKUP(C1151,'Thanh toán '!M$6:N$1223,2,0)</f>
        <v>4758329</v>
      </c>
      <c r="N1151" s="38">
        <f t="shared" si="53"/>
        <v>0</v>
      </c>
    </row>
    <row r="1152" spans="1:14" hidden="1" x14ac:dyDescent="0.3">
      <c r="A1152" s="18">
        <v>2022</v>
      </c>
      <c r="B1152" s="19" t="s">
        <v>13244</v>
      </c>
      <c r="C1152" s="19">
        <f t="shared" si="52"/>
        <v>57025</v>
      </c>
      <c r="D1152" s="19" t="s">
        <v>11736</v>
      </c>
      <c r="E1152" s="24" t="s">
        <v>13208</v>
      </c>
      <c r="F1152" s="21" t="s">
        <v>11799</v>
      </c>
      <c r="G1152" s="23"/>
      <c r="H1152" s="19" t="s">
        <v>11725</v>
      </c>
      <c r="I1152" s="22">
        <v>340730</v>
      </c>
      <c r="J1152" s="25">
        <f t="shared" si="54"/>
        <v>7.999882604995158E-2</v>
      </c>
      <c r="K1152" s="22">
        <v>27258</v>
      </c>
      <c r="L1152" s="22">
        <v>367988</v>
      </c>
      <c r="M1152">
        <f>+VLOOKUP(C1152,'Thanh toán '!M$6:N$1223,2,0)</f>
        <v>367988</v>
      </c>
      <c r="N1152" s="38">
        <f t="shared" si="53"/>
        <v>0</v>
      </c>
    </row>
    <row r="1153" spans="1:14" hidden="1" x14ac:dyDescent="0.3">
      <c r="A1153" s="18">
        <v>2022</v>
      </c>
      <c r="B1153" s="19" t="s">
        <v>13245</v>
      </c>
      <c r="C1153" s="19">
        <f t="shared" si="52"/>
        <v>57026</v>
      </c>
      <c r="D1153" s="19" t="s">
        <v>11736</v>
      </c>
      <c r="E1153" s="24" t="s">
        <v>13246</v>
      </c>
      <c r="F1153" s="21" t="s">
        <v>11799</v>
      </c>
      <c r="G1153" s="23"/>
      <c r="H1153" s="19" t="s">
        <v>11725</v>
      </c>
      <c r="I1153" s="22">
        <v>340730</v>
      </c>
      <c r="J1153" s="25">
        <f t="shared" si="54"/>
        <v>7.999882604995158E-2</v>
      </c>
      <c r="K1153" s="22">
        <v>27258</v>
      </c>
      <c r="L1153" s="22">
        <v>367988</v>
      </c>
      <c r="M1153">
        <f>+VLOOKUP(C1153,'Thanh toán '!M$6:N$1223,2,0)</f>
        <v>367988</v>
      </c>
      <c r="N1153" s="38">
        <f t="shared" si="53"/>
        <v>0</v>
      </c>
    </row>
    <row r="1154" spans="1:14" hidden="1" x14ac:dyDescent="0.3">
      <c r="A1154" s="18">
        <v>2022</v>
      </c>
      <c r="B1154" s="19" t="s">
        <v>13247</v>
      </c>
      <c r="C1154" s="19">
        <f t="shared" ref="C1154:C1217" si="55">+B1154*1</f>
        <v>57027</v>
      </c>
      <c r="D1154" s="19" t="s">
        <v>11736</v>
      </c>
      <c r="E1154" s="24" t="s">
        <v>13246</v>
      </c>
      <c r="F1154" s="21" t="s">
        <v>11799</v>
      </c>
      <c r="G1154" s="23"/>
      <c r="H1154" s="19" t="s">
        <v>11725</v>
      </c>
      <c r="I1154" s="22">
        <v>455338</v>
      </c>
      <c r="J1154" s="25">
        <f t="shared" si="54"/>
        <v>7.9999912153169733E-2</v>
      </c>
      <c r="K1154" s="22">
        <v>36427</v>
      </c>
      <c r="L1154" s="22">
        <v>491765</v>
      </c>
      <c r="M1154">
        <f>+VLOOKUP(C1154,'Thanh toán '!M$6:N$1223,2,0)</f>
        <v>491765</v>
      </c>
      <c r="N1154" s="38">
        <f t="shared" ref="N1154:N1217" si="56">+M1154-L1154</f>
        <v>0</v>
      </c>
    </row>
    <row r="1155" spans="1:14" hidden="1" x14ac:dyDescent="0.3">
      <c r="A1155" s="18">
        <v>2022</v>
      </c>
      <c r="B1155" s="19" t="s">
        <v>13248</v>
      </c>
      <c r="C1155" s="19">
        <f t="shared" si="55"/>
        <v>57028</v>
      </c>
      <c r="D1155" s="19" t="s">
        <v>11736</v>
      </c>
      <c r="E1155" s="24" t="s">
        <v>13246</v>
      </c>
      <c r="F1155" s="21" t="s">
        <v>12330</v>
      </c>
      <c r="G1155" s="23"/>
      <c r="H1155" s="19" t="s">
        <v>12331</v>
      </c>
      <c r="I1155" s="22">
        <v>4295654</v>
      </c>
      <c r="J1155" s="25">
        <f t="shared" si="54"/>
        <v>7.9999925506104547E-2</v>
      </c>
      <c r="K1155" s="22">
        <v>343652</v>
      </c>
      <c r="L1155" s="22">
        <v>4639306</v>
      </c>
      <c r="M1155">
        <f>+VLOOKUP(C1155,'Thanh toán '!M$6:N$1223,2,0)</f>
        <v>4639306</v>
      </c>
      <c r="N1155" s="38">
        <f t="shared" si="56"/>
        <v>0</v>
      </c>
    </row>
    <row r="1156" spans="1:14" hidden="1" x14ac:dyDescent="0.3">
      <c r="A1156" s="18">
        <v>2022</v>
      </c>
      <c r="B1156" s="19" t="s">
        <v>13249</v>
      </c>
      <c r="C1156" s="19">
        <f t="shared" si="55"/>
        <v>57029</v>
      </c>
      <c r="D1156" s="19" t="s">
        <v>11736</v>
      </c>
      <c r="E1156" s="24" t="s">
        <v>13246</v>
      </c>
      <c r="F1156" s="21" t="s">
        <v>11799</v>
      </c>
      <c r="G1156" s="23"/>
      <c r="H1156" s="19" t="s">
        <v>11725</v>
      </c>
      <c r="I1156" s="22">
        <v>787279</v>
      </c>
      <c r="J1156" s="25">
        <f t="shared" si="54"/>
        <v>7.9999593536725866E-2</v>
      </c>
      <c r="K1156" s="22">
        <v>62982</v>
      </c>
      <c r="L1156" s="22">
        <v>850261</v>
      </c>
      <c r="M1156">
        <f>+VLOOKUP(C1156,'Thanh toán '!M$6:N$1223,2,0)</f>
        <v>850261</v>
      </c>
      <c r="N1156" s="38">
        <f t="shared" si="56"/>
        <v>0</v>
      </c>
    </row>
    <row r="1157" spans="1:14" hidden="1" x14ac:dyDescent="0.3">
      <c r="A1157" s="18">
        <v>2022</v>
      </c>
      <c r="B1157" s="19" t="s">
        <v>13250</v>
      </c>
      <c r="C1157" s="19">
        <f t="shared" si="55"/>
        <v>57030</v>
      </c>
      <c r="D1157" s="19" t="s">
        <v>11736</v>
      </c>
      <c r="E1157" s="24" t="s">
        <v>13246</v>
      </c>
      <c r="F1157" s="21" t="s">
        <v>11799</v>
      </c>
      <c r="G1157" s="23"/>
      <c r="H1157" s="19" t="s">
        <v>11725</v>
      </c>
      <c r="I1157" s="22">
        <v>1126111</v>
      </c>
      <c r="J1157" s="25">
        <f t="shared" si="54"/>
        <v>8.0000106561431333E-2</v>
      </c>
      <c r="K1157" s="22">
        <v>90089</v>
      </c>
      <c r="L1157" s="22">
        <v>1216200</v>
      </c>
      <c r="M1157">
        <f>+VLOOKUP(C1157,'Thanh toán '!M$6:N$1223,2,0)</f>
        <v>1216200</v>
      </c>
      <c r="N1157" s="38">
        <f t="shared" si="56"/>
        <v>0</v>
      </c>
    </row>
    <row r="1158" spans="1:14" hidden="1" x14ac:dyDescent="0.3">
      <c r="A1158" s="18">
        <v>2022</v>
      </c>
      <c r="B1158" s="19" t="s">
        <v>13251</v>
      </c>
      <c r="C1158" s="19">
        <f t="shared" si="55"/>
        <v>57031</v>
      </c>
      <c r="D1158" s="19" t="s">
        <v>11736</v>
      </c>
      <c r="E1158" s="24" t="s">
        <v>13246</v>
      </c>
      <c r="F1158" s="21" t="s">
        <v>11799</v>
      </c>
      <c r="G1158" s="23"/>
      <c r="H1158" s="19" t="s">
        <v>11725</v>
      </c>
      <c r="I1158" s="22">
        <v>393640</v>
      </c>
      <c r="J1158" s="25">
        <f t="shared" si="54"/>
        <v>7.9999491921552687E-2</v>
      </c>
      <c r="K1158" s="22">
        <v>31491</v>
      </c>
      <c r="L1158" s="22">
        <v>425131</v>
      </c>
      <c r="M1158">
        <f>+VLOOKUP(C1158,'Thanh toán '!M$6:N$1223,2,0)</f>
        <v>425131</v>
      </c>
      <c r="N1158" s="38">
        <f t="shared" si="56"/>
        <v>0</v>
      </c>
    </row>
    <row r="1159" spans="1:14" hidden="1" x14ac:dyDescent="0.3">
      <c r="A1159" s="18">
        <v>2022</v>
      </c>
      <c r="B1159" s="19" t="s">
        <v>13252</v>
      </c>
      <c r="C1159" s="19">
        <f t="shared" si="55"/>
        <v>57033</v>
      </c>
      <c r="D1159" s="19" t="s">
        <v>11736</v>
      </c>
      <c r="E1159" s="24" t="s">
        <v>13246</v>
      </c>
      <c r="F1159" s="21" t="s">
        <v>12336</v>
      </c>
      <c r="G1159" s="23"/>
      <c r="H1159" s="19" t="s">
        <v>12337</v>
      </c>
      <c r="I1159" s="22">
        <v>1619156</v>
      </c>
      <c r="J1159" s="25">
        <f t="shared" si="54"/>
        <v>7.9999703549256521E-2</v>
      </c>
      <c r="K1159" s="22">
        <v>129532</v>
      </c>
      <c r="L1159" s="22">
        <v>1748688</v>
      </c>
      <c r="M1159">
        <f>+VLOOKUP(C1159,'Thanh toán '!M$6:N$1223,2,0)</f>
        <v>1748688</v>
      </c>
      <c r="N1159" s="38">
        <f t="shared" si="56"/>
        <v>0</v>
      </c>
    </row>
    <row r="1160" spans="1:14" hidden="1" x14ac:dyDescent="0.3">
      <c r="A1160" s="18">
        <v>2022</v>
      </c>
      <c r="B1160" s="19" t="s">
        <v>13253</v>
      </c>
      <c r="C1160" s="19">
        <f t="shared" si="55"/>
        <v>57034</v>
      </c>
      <c r="D1160" s="19" t="s">
        <v>11736</v>
      </c>
      <c r="E1160" s="24" t="s">
        <v>13246</v>
      </c>
      <c r="F1160" s="21" t="s">
        <v>11799</v>
      </c>
      <c r="G1160" s="23"/>
      <c r="H1160" s="19" t="s">
        <v>11725</v>
      </c>
      <c r="I1160" s="22">
        <v>364270</v>
      </c>
      <c r="J1160" s="25">
        <f t="shared" ref="J1160:J1223" si="57">+K1160/I1160</f>
        <v>8.0001098086584121E-2</v>
      </c>
      <c r="K1160" s="22">
        <v>29142</v>
      </c>
      <c r="L1160" s="22">
        <v>393412</v>
      </c>
      <c r="M1160">
        <f>+VLOOKUP(C1160,'Thanh toán '!M$6:N$1223,2,0)</f>
        <v>393412</v>
      </c>
      <c r="N1160" s="38">
        <f t="shared" si="56"/>
        <v>0</v>
      </c>
    </row>
    <row r="1161" spans="1:14" hidden="1" x14ac:dyDescent="0.3">
      <c r="A1161" s="18">
        <v>2022</v>
      </c>
      <c r="B1161" s="19" t="s">
        <v>13254</v>
      </c>
      <c r="C1161" s="19">
        <f t="shared" si="55"/>
        <v>57035</v>
      </c>
      <c r="D1161" s="19" t="s">
        <v>11736</v>
      </c>
      <c r="E1161" s="24" t="s">
        <v>13246</v>
      </c>
      <c r="F1161" s="21" t="s">
        <v>11799</v>
      </c>
      <c r="G1161" s="23"/>
      <c r="H1161" s="19" t="s">
        <v>11725</v>
      </c>
      <c r="I1161" s="22">
        <v>352800</v>
      </c>
      <c r="J1161" s="25">
        <f t="shared" si="57"/>
        <v>0.08</v>
      </c>
      <c r="K1161" s="22">
        <v>28224</v>
      </c>
      <c r="L1161" s="22">
        <v>381024</v>
      </c>
      <c r="M1161">
        <f>+VLOOKUP(C1161,'Thanh toán '!M$6:N$1223,2,0)</f>
        <v>381024</v>
      </c>
      <c r="N1161" s="38">
        <f t="shared" si="56"/>
        <v>0</v>
      </c>
    </row>
    <row r="1162" spans="1:14" hidden="1" x14ac:dyDescent="0.3">
      <c r="A1162" s="18">
        <v>2022</v>
      </c>
      <c r="B1162" s="19" t="s">
        <v>13255</v>
      </c>
      <c r="C1162" s="19">
        <f t="shared" si="55"/>
        <v>57036</v>
      </c>
      <c r="D1162" s="19" t="s">
        <v>11736</v>
      </c>
      <c r="E1162" s="24" t="s">
        <v>13246</v>
      </c>
      <c r="F1162" s="21" t="s">
        <v>11799</v>
      </c>
      <c r="G1162" s="23"/>
      <c r="H1162" s="19" t="s">
        <v>11725</v>
      </c>
      <c r="I1162" s="22">
        <v>1679287</v>
      </c>
      <c r="J1162" s="25">
        <f t="shared" si="57"/>
        <v>8.0000023819632976E-2</v>
      </c>
      <c r="K1162" s="22">
        <v>134343</v>
      </c>
      <c r="L1162" s="22">
        <v>1813630</v>
      </c>
      <c r="M1162">
        <f>+VLOOKUP(C1162,'Thanh toán '!M$6:N$1223,2,0)</f>
        <v>1813630</v>
      </c>
      <c r="N1162" s="38">
        <f t="shared" si="56"/>
        <v>0</v>
      </c>
    </row>
    <row r="1163" spans="1:14" hidden="1" x14ac:dyDescent="0.3">
      <c r="A1163" s="18">
        <v>2022</v>
      </c>
      <c r="B1163" s="19" t="s">
        <v>13256</v>
      </c>
      <c r="C1163" s="19">
        <f t="shared" si="55"/>
        <v>57039</v>
      </c>
      <c r="D1163" s="19" t="s">
        <v>11736</v>
      </c>
      <c r="E1163" s="24" t="s">
        <v>13246</v>
      </c>
      <c r="F1163" s="21" t="s">
        <v>11799</v>
      </c>
      <c r="G1163" s="23"/>
      <c r="H1163" s="19" t="s">
        <v>11725</v>
      </c>
      <c r="I1163" s="22">
        <v>546405</v>
      </c>
      <c r="J1163" s="25">
        <f t="shared" si="57"/>
        <v>7.9999267942277255E-2</v>
      </c>
      <c r="K1163" s="22">
        <v>43712</v>
      </c>
      <c r="L1163" s="22">
        <v>590117</v>
      </c>
      <c r="M1163">
        <f>+VLOOKUP(C1163,'Thanh toán '!M$6:N$1223,2,0)</f>
        <v>590117</v>
      </c>
      <c r="N1163" s="38">
        <f t="shared" si="56"/>
        <v>0</v>
      </c>
    </row>
    <row r="1164" spans="1:14" hidden="1" x14ac:dyDescent="0.3">
      <c r="A1164" s="18">
        <v>2022</v>
      </c>
      <c r="B1164" s="19" t="s">
        <v>13257</v>
      </c>
      <c r="C1164" s="19">
        <f t="shared" si="55"/>
        <v>57040</v>
      </c>
      <c r="D1164" s="19" t="s">
        <v>11736</v>
      </c>
      <c r="E1164" s="24" t="s">
        <v>13246</v>
      </c>
      <c r="F1164" s="21" t="s">
        <v>11799</v>
      </c>
      <c r="G1164" s="23"/>
      <c r="H1164" s="19" t="s">
        <v>11725</v>
      </c>
      <c r="I1164" s="22">
        <v>841086</v>
      </c>
      <c r="J1164" s="25">
        <f t="shared" si="57"/>
        <v>8.0000142672687458E-2</v>
      </c>
      <c r="K1164" s="22">
        <v>67287</v>
      </c>
      <c r="L1164" s="22">
        <v>908373</v>
      </c>
      <c r="M1164">
        <f>+VLOOKUP(C1164,'Thanh toán '!M$6:N$1223,2,0)</f>
        <v>908373</v>
      </c>
      <c r="N1164" s="38">
        <f t="shared" si="56"/>
        <v>0</v>
      </c>
    </row>
    <row r="1165" spans="1:14" hidden="1" x14ac:dyDescent="0.3">
      <c r="A1165" s="18">
        <v>2022</v>
      </c>
      <c r="B1165" s="19" t="s">
        <v>13258</v>
      </c>
      <c r="C1165" s="19">
        <f t="shared" si="55"/>
        <v>57041</v>
      </c>
      <c r="D1165" s="19" t="s">
        <v>11736</v>
      </c>
      <c r="E1165" s="24" t="s">
        <v>13246</v>
      </c>
      <c r="F1165" s="21" t="s">
        <v>12462</v>
      </c>
      <c r="G1165" s="23"/>
      <c r="H1165" s="19" t="s">
        <v>12463</v>
      </c>
      <c r="I1165" s="22">
        <v>2690364</v>
      </c>
      <c r="J1165" s="25">
        <f t="shared" si="57"/>
        <v>7.9999955396370157E-2</v>
      </c>
      <c r="K1165" s="22">
        <v>215229</v>
      </c>
      <c r="L1165" s="22">
        <v>2905593</v>
      </c>
      <c r="M1165">
        <f>+VLOOKUP(C1165,'Thanh toán '!M$6:N$1223,2,0)</f>
        <v>2905593</v>
      </c>
      <c r="N1165" s="38">
        <f t="shared" si="56"/>
        <v>0</v>
      </c>
    </row>
    <row r="1166" spans="1:14" hidden="1" x14ac:dyDescent="0.3">
      <c r="A1166" s="18">
        <v>2022</v>
      </c>
      <c r="B1166" s="19" t="s">
        <v>13259</v>
      </c>
      <c r="C1166" s="19">
        <f t="shared" si="55"/>
        <v>57042</v>
      </c>
      <c r="D1166" s="19" t="s">
        <v>11736</v>
      </c>
      <c r="E1166" s="24" t="s">
        <v>13246</v>
      </c>
      <c r="F1166" s="21" t="s">
        <v>12282</v>
      </c>
      <c r="G1166" s="23"/>
      <c r="H1166" s="19" t="s">
        <v>12283</v>
      </c>
      <c r="I1166" s="22">
        <v>4744012</v>
      </c>
      <c r="J1166" s="25">
        <f t="shared" si="57"/>
        <v>8.0000008431681882E-2</v>
      </c>
      <c r="K1166" s="22">
        <v>379521</v>
      </c>
      <c r="L1166" s="22">
        <v>5123533</v>
      </c>
      <c r="M1166">
        <f>+VLOOKUP(C1166,'Thanh toán '!M$6:N$1223,2,0)</f>
        <v>5123533</v>
      </c>
      <c r="N1166" s="38">
        <f t="shared" si="56"/>
        <v>0</v>
      </c>
    </row>
    <row r="1167" spans="1:14" hidden="1" x14ac:dyDescent="0.3">
      <c r="A1167" s="18">
        <v>2022</v>
      </c>
      <c r="B1167" s="19" t="s">
        <v>13260</v>
      </c>
      <c r="C1167" s="19">
        <f t="shared" si="55"/>
        <v>57044</v>
      </c>
      <c r="D1167" s="19" t="s">
        <v>11736</v>
      </c>
      <c r="E1167" s="24" t="s">
        <v>13246</v>
      </c>
      <c r="F1167" s="21" t="s">
        <v>11799</v>
      </c>
      <c r="G1167" s="23"/>
      <c r="H1167" s="19" t="s">
        <v>11725</v>
      </c>
      <c r="I1167" s="22">
        <v>146862</v>
      </c>
      <c r="J1167" s="25">
        <f t="shared" si="57"/>
        <v>8.0000272364532693E-2</v>
      </c>
      <c r="K1167" s="22">
        <v>11749</v>
      </c>
      <c r="L1167" s="22">
        <v>158611</v>
      </c>
      <c r="M1167">
        <f>+VLOOKUP(C1167,'Thanh toán '!M$6:N$1223,2,0)</f>
        <v>158611</v>
      </c>
      <c r="N1167" s="38">
        <f t="shared" si="56"/>
        <v>0</v>
      </c>
    </row>
    <row r="1168" spans="1:14" hidden="1" x14ac:dyDescent="0.3">
      <c r="A1168" s="18">
        <v>2022</v>
      </c>
      <c r="B1168" s="19" t="s">
        <v>13261</v>
      </c>
      <c r="C1168" s="19">
        <f t="shared" si="55"/>
        <v>57046</v>
      </c>
      <c r="D1168" s="19" t="s">
        <v>11736</v>
      </c>
      <c r="E1168" s="24" t="s">
        <v>13246</v>
      </c>
      <c r="F1168" s="21" t="s">
        <v>11799</v>
      </c>
      <c r="G1168" s="23"/>
      <c r="H1168" s="19" t="s">
        <v>11725</v>
      </c>
      <c r="I1168" s="22">
        <v>1124030</v>
      </c>
      <c r="J1168" s="25">
        <f t="shared" si="57"/>
        <v>7.9999644137611986E-2</v>
      </c>
      <c r="K1168" s="22">
        <v>89922</v>
      </c>
      <c r="L1168" s="22">
        <v>1213952</v>
      </c>
      <c r="M1168">
        <f>+VLOOKUP(C1168,'Thanh toán '!M$6:N$1223,2,0)</f>
        <v>1213952</v>
      </c>
      <c r="N1168" s="38">
        <f t="shared" si="56"/>
        <v>0</v>
      </c>
    </row>
    <row r="1169" spans="1:14" hidden="1" x14ac:dyDescent="0.3">
      <c r="A1169" s="18">
        <v>2022</v>
      </c>
      <c r="B1169" s="19" t="s">
        <v>13262</v>
      </c>
      <c r="C1169" s="19">
        <f t="shared" si="55"/>
        <v>57050</v>
      </c>
      <c r="D1169" s="19" t="s">
        <v>11736</v>
      </c>
      <c r="E1169" s="24" t="s">
        <v>13246</v>
      </c>
      <c r="F1169" s="21" t="s">
        <v>12518</v>
      </c>
      <c r="G1169" s="23"/>
      <c r="H1169" s="19" t="s">
        <v>12519</v>
      </c>
      <c r="I1169" s="22">
        <v>4437269</v>
      </c>
      <c r="J1169" s="25">
        <f t="shared" si="57"/>
        <v>8.0000108174645257E-2</v>
      </c>
      <c r="K1169" s="22">
        <v>354982</v>
      </c>
      <c r="L1169" s="22">
        <v>4792251</v>
      </c>
      <c r="M1169">
        <f>+VLOOKUP(C1169,'Thanh toán '!M$6:N$1223,2,0)</f>
        <v>4792251</v>
      </c>
      <c r="N1169" s="38">
        <f t="shared" si="56"/>
        <v>0</v>
      </c>
    </row>
    <row r="1170" spans="1:14" hidden="1" x14ac:dyDescent="0.3">
      <c r="A1170" s="18">
        <v>2022</v>
      </c>
      <c r="B1170" s="19" t="s">
        <v>13263</v>
      </c>
      <c r="C1170" s="19">
        <f t="shared" si="55"/>
        <v>57053</v>
      </c>
      <c r="D1170" s="19" t="s">
        <v>11736</v>
      </c>
      <c r="E1170" s="24" t="s">
        <v>13246</v>
      </c>
      <c r="F1170" s="21" t="s">
        <v>11799</v>
      </c>
      <c r="G1170" s="23"/>
      <c r="H1170" s="19" t="s">
        <v>11725</v>
      </c>
      <c r="I1170" s="22">
        <v>567883</v>
      </c>
      <c r="J1170" s="25">
        <f t="shared" si="57"/>
        <v>8.0000633933398249E-2</v>
      </c>
      <c r="K1170" s="22">
        <v>45431</v>
      </c>
      <c r="L1170" s="22">
        <v>613314</v>
      </c>
      <c r="M1170">
        <f>+VLOOKUP(C1170,'Thanh toán '!M$6:N$1223,2,0)</f>
        <v>613314</v>
      </c>
      <c r="N1170" s="38">
        <f t="shared" si="56"/>
        <v>0</v>
      </c>
    </row>
    <row r="1171" spans="1:14" hidden="1" x14ac:dyDescent="0.3">
      <c r="A1171" s="18">
        <v>2022</v>
      </c>
      <c r="B1171" s="19" t="s">
        <v>13264</v>
      </c>
      <c r="C1171" s="19">
        <f t="shared" si="55"/>
        <v>57054</v>
      </c>
      <c r="D1171" s="19" t="s">
        <v>11736</v>
      </c>
      <c r="E1171" s="24" t="s">
        <v>13246</v>
      </c>
      <c r="F1171" s="21" t="s">
        <v>11799</v>
      </c>
      <c r="G1171" s="23"/>
      <c r="H1171" s="19" t="s">
        <v>11725</v>
      </c>
      <c r="I1171" s="22">
        <v>1390376</v>
      </c>
      <c r="J1171" s="25">
        <f t="shared" si="57"/>
        <v>7.9999942461607507E-2</v>
      </c>
      <c r="K1171" s="22">
        <v>111230</v>
      </c>
      <c r="L1171" s="22">
        <v>1501606</v>
      </c>
      <c r="M1171">
        <f>+VLOOKUP(C1171,'Thanh toán '!M$6:N$1223,2,0)</f>
        <v>1501606</v>
      </c>
      <c r="N1171" s="38">
        <f t="shared" si="56"/>
        <v>0</v>
      </c>
    </row>
    <row r="1172" spans="1:14" hidden="1" x14ac:dyDescent="0.3">
      <c r="A1172" s="18">
        <v>2022</v>
      </c>
      <c r="B1172" s="19" t="s">
        <v>13265</v>
      </c>
      <c r="C1172" s="19">
        <f t="shared" si="55"/>
        <v>57056</v>
      </c>
      <c r="D1172" s="19" t="s">
        <v>11736</v>
      </c>
      <c r="E1172" s="24" t="s">
        <v>13246</v>
      </c>
      <c r="F1172" s="21" t="s">
        <v>11799</v>
      </c>
      <c r="G1172" s="23"/>
      <c r="H1172" s="19" t="s">
        <v>11725</v>
      </c>
      <c r="I1172" s="22">
        <v>401456</v>
      </c>
      <c r="J1172" s="25">
        <f t="shared" si="57"/>
        <v>7.9998804352158143E-2</v>
      </c>
      <c r="K1172" s="22">
        <v>32116</v>
      </c>
      <c r="L1172" s="22">
        <v>433572</v>
      </c>
      <c r="M1172">
        <f>+VLOOKUP(C1172,'Thanh toán '!M$6:N$1223,2,0)</f>
        <v>433572</v>
      </c>
      <c r="N1172" s="38">
        <f t="shared" si="56"/>
        <v>0</v>
      </c>
    </row>
    <row r="1173" spans="1:14" hidden="1" x14ac:dyDescent="0.3">
      <c r="A1173" s="18">
        <v>2022</v>
      </c>
      <c r="B1173" s="19" t="s">
        <v>13266</v>
      </c>
      <c r="C1173" s="19">
        <f t="shared" si="55"/>
        <v>57058</v>
      </c>
      <c r="D1173" s="19" t="s">
        <v>11736</v>
      </c>
      <c r="E1173" s="24" t="s">
        <v>13246</v>
      </c>
      <c r="F1173" s="21" t="s">
        <v>11799</v>
      </c>
      <c r="G1173" s="23"/>
      <c r="H1173" s="19" t="s">
        <v>11725</v>
      </c>
      <c r="I1173" s="22">
        <v>302572</v>
      </c>
      <c r="J1173" s="25">
        <f t="shared" si="57"/>
        <v>8.0000793199635128E-2</v>
      </c>
      <c r="K1173" s="22">
        <v>24206</v>
      </c>
      <c r="L1173" s="22">
        <v>326778</v>
      </c>
      <c r="M1173">
        <f>+VLOOKUP(C1173,'Thanh toán '!M$6:N$1223,2,0)</f>
        <v>326778</v>
      </c>
      <c r="N1173" s="38">
        <f t="shared" si="56"/>
        <v>0</v>
      </c>
    </row>
    <row r="1174" spans="1:14" hidden="1" x14ac:dyDescent="0.3">
      <c r="A1174" s="18">
        <v>2022</v>
      </c>
      <c r="B1174" s="19" t="s">
        <v>13267</v>
      </c>
      <c r="C1174" s="19">
        <f t="shared" si="55"/>
        <v>57059</v>
      </c>
      <c r="D1174" s="19" t="s">
        <v>11736</v>
      </c>
      <c r="E1174" s="24" t="s">
        <v>13246</v>
      </c>
      <c r="F1174" s="21" t="s">
        <v>11799</v>
      </c>
      <c r="G1174" s="23"/>
      <c r="H1174" s="19" t="s">
        <v>11725</v>
      </c>
      <c r="I1174" s="22">
        <v>449434</v>
      </c>
      <c r="J1174" s="25">
        <f t="shared" si="57"/>
        <v>8.0000623005825111E-2</v>
      </c>
      <c r="K1174" s="22">
        <v>35955</v>
      </c>
      <c r="L1174" s="22">
        <v>485389</v>
      </c>
      <c r="M1174">
        <f>+VLOOKUP(C1174,'Thanh toán '!M$6:N$1223,2,0)</f>
        <v>485389</v>
      </c>
      <c r="N1174" s="38">
        <f t="shared" si="56"/>
        <v>0</v>
      </c>
    </row>
    <row r="1175" spans="1:14" hidden="1" x14ac:dyDescent="0.3">
      <c r="A1175" s="18">
        <v>2022</v>
      </c>
      <c r="B1175" s="19" t="s">
        <v>13268</v>
      </c>
      <c r="C1175" s="19">
        <f t="shared" si="55"/>
        <v>57060</v>
      </c>
      <c r="D1175" s="19" t="s">
        <v>11736</v>
      </c>
      <c r="E1175" s="24" t="s">
        <v>13246</v>
      </c>
      <c r="F1175" s="21" t="s">
        <v>11799</v>
      </c>
      <c r="G1175" s="23"/>
      <c r="H1175" s="19" t="s">
        <v>11725</v>
      </c>
      <c r="I1175" s="22">
        <v>749759</v>
      </c>
      <c r="J1175" s="25">
        <f t="shared" si="57"/>
        <v>8.000037345333634E-2</v>
      </c>
      <c r="K1175" s="22">
        <v>59981</v>
      </c>
      <c r="L1175" s="22">
        <v>809740</v>
      </c>
      <c r="M1175">
        <f>+VLOOKUP(C1175,'Thanh toán '!M$6:N$1223,2,0)</f>
        <v>809740</v>
      </c>
      <c r="N1175" s="38">
        <f t="shared" si="56"/>
        <v>0</v>
      </c>
    </row>
    <row r="1176" spans="1:14" hidden="1" x14ac:dyDescent="0.3">
      <c r="A1176" s="18">
        <v>2022</v>
      </c>
      <c r="B1176" s="19" t="s">
        <v>13269</v>
      </c>
      <c r="C1176" s="19">
        <f t="shared" si="55"/>
        <v>57061</v>
      </c>
      <c r="D1176" s="19" t="s">
        <v>11736</v>
      </c>
      <c r="E1176" s="24" t="s">
        <v>13246</v>
      </c>
      <c r="F1176" s="21" t="s">
        <v>11799</v>
      </c>
      <c r="G1176" s="23"/>
      <c r="H1176" s="19" t="s">
        <v>11725</v>
      </c>
      <c r="I1176" s="22">
        <v>454306</v>
      </c>
      <c r="J1176" s="25">
        <f t="shared" si="57"/>
        <v>7.9998943443405982E-2</v>
      </c>
      <c r="K1176" s="22">
        <v>36344</v>
      </c>
      <c r="L1176" s="22">
        <v>490650</v>
      </c>
      <c r="M1176">
        <f>+VLOOKUP(C1176,'Thanh toán '!M$6:N$1223,2,0)</f>
        <v>490650</v>
      </c>
      <c r="N1176" s="38">
        <f t="shared" si="56"/>
        <v>0</v>
      </c>
    </row>
    <row r="1177" spans="1:14" hidden="1" x14ac:dyDescent="0.3">
      <c r="A1177" s="18">
        <v>2022</v>
      </c>
      <c r="B1177" s="19" t="s">
        <v>13270</v>
      </c>
      <c r="C1177" s="19">
        <f t="shared" si="55"/>
        <v>57063</v>
      </c>
      <c r="D1177" s="19" t="s">
        <v>11736</v>
      </c>
      <c r="E1177" s="24" t="s">
        <v>13246</v>
      </c>
      <c r="F1177" s="21" t="s">
        <v>11799</v>
      </c>
      <c r="G1177" s="23"/>
      <c r="H1177" s="19" t="s">
        <v>11725</v>
      </c>
      <c r="I1177" s="22">
        <v>574562</v>
      </c>
      <c r="J1177" s="25">
        <f t="shared" si="57"/>
        <v>8.0000069618248335E-2</v>
      </c>
      <c r="K1177" s="22">
        <v>45965</v>
      </c>
      <c r="L1177" s="22">
        <v>620527</v>
      </c>
      <c r="M1177">
        <f>+VLOOKUP(C1177,'Thanh toán '!M$6:N$1223,2,0)</f>
        <v>620527</v>
      </c>
      <c r="N1177" s="38">
        <f t="shared" si="56"/>
        <v>0</v>
      </c>
    </row>
    <row r="1178" spans="1:14" hidden="1" x14ac:dyDescent="0.3">
      <c r="A1178" s="18">
        <v>2022</v>
      </c>
      <c r="B1178" s="19" t="s">
        <v>13271</v>
      </c>
      <c r="C1178" s="19">
        <f t="shared" si="55"/>
        <v>57064</v>
      </c>
      <c r="D1178" s="19" t="s">
        <v>11736</v>
      </c>
      <c r="E1178" s="24" t="s">
        <v>13246</v>
      </c>
      <c r="F1178" s="21" t="s">
        <v>11799</v>
      </c>
      <c r="G1178" s="23"/>
      <c r="H1178" s="19" t="s">
        <v>11725</v>
      </c>
      <c r="I1178" s="22">
        <v>671834</v>
      </c>
      <c r="J1178" s="25">
        <f t="shared" si="57"/>
        <v>8.0000416769618679E-2</v>
      </c>
      <c r="K1178" s="22">
        <v>53747</v>
      </c>
      <c r="L1178" s="22">
        <v>725581</v>
      </c>
      <c r="M1178">
        <f>+VLOOKUP(C1178,'Thanh toán '!M$6:N$1223,2,0)</f>
        <v>725581</v>
      </c>
      <c r="N1178" s="38">
        <f t="shared" si="56"/>
        <v>0</v>
      </c>
    </row>
    <row r="1179" spans="1:14" hidden="1" x14ac:dyDescent="0.3">
      <c r="A1179" s="18">
        <v>2022</v>
      </c>
      <c r="B1179" s="19" t="s">
        <v>13272</v>
      </c>
      <c r="C1179" s="19">
        <f t="shared" si="55"/>
        <v>57066</v>
      </c>
      <c r="D1179" s="19" t="s">
        <v>11736</v>
      </c>
      <c r="E1179" s="24" t="s">
        <v>13246</v>
      </c>
      <c r="F1179" s="21" t="s">
        <v>11799</v>
      </c>
      <c r="G1179" s="23"/>
      <c r="H1179" s="19" t="s">
        <v>11725</v>
      </c>
      <c r="I1179" s="22">
        <v>637473</v>
      </c>
      <c r="J1179" s="25">
        <f t="shared" si="57"/>
        <v>8.000025099102237E-2</v>
      </c>
      <c r="K1179" s="22">
        <v>50998</v>
      </c>
      <c r="L1179" s="22">
        <v>688471</v>
      </c>
      <c r="M1179">
        <f>+VLOOKUP(C1179,'Thanh toán '!M$6:N$1223,2,0)</f>
        <v>688471</v>
      </c>
      <c r="N1179" s="38">
        <f t="shared" si="56"/>
        <v>0</v>
      </c>
    </row>
    <row r="1180" spans="1:14" hidden="1" x14ac:dyDescent="0.3">
      <c r="A1180" s="18">
        <v>2022</v>
      </c>
      <c r="B1180" s="19" t="s">
        <v>13273</v>
      </c>
      <c r="C1180" s="19">
        <f t="shared" si="55"/>
        <v>57068</v>
      </c>
      <c r="D1180" s="19" t="s">
        <v>11736</v>
      </c>
      <c r="E1180" s="24" t="s">
        <v>13246</v>
      </c>
      <c r="F1180" s="21" t="s">
        <v>11860</v>
      </c>
      <c r="G1180" s="23"/>
      <c r="H1180" s="19" t="s">
        <v>11719</v>
      </c>
      <c r="I1180" s="22">
        <v>2120841</v>
      </c>
      <c r="J1180" s="25">
        <f t="shared" si="57"/>
        <v>7.9999867976901617E-2</v>
      </c>
      <c r="K1180" s="22">
        <v>169667</v>
      </c>
      <c r="L1180" s="22">
        <v>2290508</v>
      </c>
      <c r="M1180">
        <f>+VLOOKUP(C1180,'Thanh toán '!M$6:N$1223,2,0)</f>
        <v>2290508</v>
      </c>
      <c r="N1180" s="38">
        <f t="shared" si="56"/>
        <v>0</v>
      </c>
    </row>
    <row r="1181" spans="1:14" hidden="1" x14ac:dyDescent="0.3">
      <c r="A1181" s="18">
        <v>2022</v>
      </c>
      <c r="B1181" s="19" t="s">
        <v>13274</v>
      </c>
      <c r="C1181" s="19">
        <f t="shared" si="55"/>
        <v>57079</v>
      </c>
      <c r="D1181" s="19" t="s">
        <v>11736</v>
      </c>
      <c r="E1181" s="24" t="s">
        <v>13246</v>
      </c>
      <c r="F1181" s="21" t="s">
        <v>11860</v>
      </c>
      <c r="G1181" s="23"/>
      <c r="H1181" s="19" t="s">
        <v>11719</v>
      </c>
      <c r="I1181" s="22">
        <v>4391724</v>
      </c>
      <c r="J1181" s="25">
        <f t="shared" si="57"/>
        <v>8.0000018216080979E-2</v>
      </c>
      <c r="K1181" s="22">
        <v>351338</v>
      </c>
      <c r="L1181" s="22">
        <v>4743062</v>
      </c>
      <c r="M1181">
        <f>+VLOOKUP(C1181,'Thanh toán '!M$6:N$1223,2,0)</f>
        <v>4743062</v>
      </c>
      <c r="N1181" s="38">
        <f t="shared" si="56"/>
        <v>0</v>
      </c>
    </row>
    <row r="1182" spans="1:14" hidden="1" x14ac:dyDescent="0.3">
      <c r="A1182" s="18">
        <v>2022</v>
      </c>
      <c r="B1182" s="19" t="s">
        <v>13275</v>
      </c>
      <c r="C1182" s="19">
        <f t="shared" si="55"/>
        <v>57080</v>
      </c>
      <c r="D1182" s="19" t="s">
        <v>11736</v>
      </c>
      <c r="E1182" s="24" t="s">
        <v>13246</v>
      </c>
      <c r="F1182" s="21" t="s">
        <v>12645</v>
      </c>
      <c r="G1182" s="23"/>
      <c r="H1182" s="19" t="s">
        <v>12646</v>
      </c>
      <c r="I1182" s="22">
        <v>7013622</v>
      </c>
      <c r="J1182" s="25">
        <f t="shared" si="57"/>
        <v>8.0000034219123869E-2</v>
      </c>
      <c r="K1182" s="22">
        <v>561090</v>
      </c>
      <c r="L1182" s="22">
        <v>7574712</v>
      </c>
      <c r="M1182">
        <f>+VLOOKUP(C1182,'Thanh toán '!M$6:N$1223,2,0)</f>
        <v>7574712</v>
      </c>
      <c r="N1182" s="38">
        <f t="shared" si="56"/>
        <v>0</v>
      </c>
    </row>
    <row r="1183" spans="1:14" hidden="1" x14ac:dyDescent="0.3">
      <c r="A1183" s="18">
        <v>2022</v>
      </c>
      <c r="B1183" s="19" t="s">
        <v>13276</v>
      </c>
      <c r="C1183" s="19">
        <f t="shared" si="55"/>
        <v>57081</v>
      </c>
      <c r="D1183" s="19" t="s">
        <v>11736</v>
      </c>
      <c r="E1183" s="24" t="s">
        <v>13246</v>
      </c>
      <c r="F1183" s="21" t="s">
        <v>12173</v>
      </c>
      <c r="G1183" s="23"/>
      <c r="H1183" s="19" t="s">
        <v>12174</v>
      </c>
      <c r="I1183" s="22">
        <v>9484444</v>
      </c>
      <c r="J1183" s="25">
        <f t="shared" si="57"/>
        <v>8.0000050609186996E-2</v>
      </c>
      <c r="K1183" s="22">
        <v>758756</v>
      </c>
      <c r="L1183" s="22">
        <v>10243200</v>
      </c>
      <c r="M1183">
        <f>+VLOOKUP(C1183,'Thanh toán '!M$6:N$1223,2,0)</f>
        <v>10243200</v>
      </c>
      <c r="N1183" s="38">
        <f t="shared" si="56"/>
        <v>0</v>
      </c>
    </row>
    <row r="1184" spans="1:14" hidden="1" x14ac:dyDescent="0.3">
      <c r="A1184" s="18">
        <v>2022</v>
      </c>
      <c r="B1184" s="19" t="s">
        <v>13277</v>
      </c>
      <c r="C1184" s="19">
        <f t="shared" si="55"/>
        <v>57082</v>
      </c>
      <c r="D1184" s="19" t="s">
        <v>11736</v>
      </c>
      <c r="E1184" s="24" t="s">
        <v>13246</v>
      </c>
      <c r="F1184" s="21" t="s">
        <v>12167</v>
      </c>
      <c r="G1184" s="23"/>
      <c r="H1184" s="19" t="s">
        <v>12168</v>
      </c>
      <c r="I1184" s="22">
        <v>3162360</v>
      </c>
      <c r="J1184" s="25">
        <f t="shared" si="57"/>
        <v>8.0000063243906447E-2</v>
      </c>
      <c r="K1184" s="22">
        <v>252989</v>
      </c>
      <c r="L1184" s="22">
        <v>3415349</v>
      </c>
      <c r="M1184">
        <f>+VLOOKUP(C1184,'Thanh toán '!M$6:N$1223,2,0)</f>
        <v>3415349</v>
      </c>
      <c r="N1184" s="38">
        <f t="shared" si="56"/>
        <v>0</v>
      </c>
    </row>
    <row r="1185" spans="1:14" hidden="1" x14ac:dyDescent="0.3">
      <c r="A1185" s="18">
        <v>2022</v>
      </c>
      <c r="B1185" s="19" t="s">
        <v>13278</v>
      </c>
      <c r="C1185" s="19">
        <f t="shared" si="55"/>
        <v>57083</v>
      </c>
      <c r="D1185" s="19" t="s">
        <v>11736</v>
      </c>
      <c r="E1185" s="24" t="s">
        <v>13246</v>
      </c>
      <c r="F1185" s="21" t="s">
        <v>12627</v>
      </c>
      <c r="G1185" s="23"/>
      <c r="H1185" s="19" t="s">
        <v>12628</v>
      </c>
      <c r="I1185" s="22">
        <v>1012061</v>
      </c>
      <c r="J1185" s="25">
        <f t="shared" si="57"/>
        <v>8.00001185699281E-2</v>
      </c>
      <c r="K1185" s="22">
        <v>80965</v>
      </c>
      <c r="L1185" s="22">
        <v>1093026</v>
      </c>
      <c r="M1185">
        <f>+VLOOKUP(C1185,'Thanh toán '!M$6:N$1223,2,0)</f>
        <v>1093026</v>
      </c>
      <c r="N1185" s="38">
        <f t="shared" si="56"/>
        <v>0</v>
      </c>
    </row>
    <row r="1186" spans="1:14" hidden="1" x14ac:dyDescent="0.3">
      <c r="A1186" s="18">
        <v>2022</v>
      </c>
      <c r="B1186" s="19" t="s">
        <v>13279</v>
      </c>
      <c r="C1186" s="19">
        <f t="shared" si="55"/>
        <v>57084</v>
      </c>
      <c r="D1186" s="19" t="s">
        <v>11736</v>
      </c>
      <c r="E1186" s="24" t="s">
        <v>13246</v>
      </c>
      <c r="F1186" s="21" t="s">
        <v>12618</v>
      </c>
      <c r="G1186" s="23"/>
      <c r="H1186" s="19" t="s">
        <v>12619</v>
      </c>
      <c r="I1186" s="22">
        <v>839151</v>
      </c>
      <c r="J1186" s="25">
        <f t="shared" si="57"/>
        <v>7.9999904665548877E-2</v>
      </c>
      <c r="K1186" s="22">
        <v>67132</v>
      </c>
      <c r="L1186" s="22">
        <v>906283</v>
      </c>
      <c r="M1186">
        <f>+VLOOKUP(C1186,'Thanh toán '!M$6:N$1223,2,0)</f>
        <v>906283</v>
      </c>
      <c r="N1186" s="38">
        <f t="shared" si="56"/>
        <v>0</v>
      </c>
    </row>
    <row r="1187" spans="1:14" hidden="1" x14ac:dyDescent="0.3">
      <c r="A1187" s="18">
        <v>2022</v>
      </c>
      <c r="B1187" s="19" t="s">
        <v>13280</v>
      </c>
      <c r="C1187" s="19">
        <f t="shared" si="55"/>
        <v>57085</v>
      </c>
      <c r="D1187" s="19" t="s">
        <v>11736</v>
      </c>
      <c r="E1187" s="24" t="s">
        <v>13246</v>
      </c>
      <c r="F1187" s="21" t="s">
        <v>12639</v>
      </c>
      <c r="G1187" s="23"/>
      <c r="H1187" s="19" t="s">
        <v>12640</v>
      </c>
      <c r="I1187" s="22">
        <v>4230058</v>
      </c>
      <c r="J1187" s="25">
        <f t="shared" si="57"/>
        <v>8.0000085105216057E-2</v>
      </c>
      <c r="K1187" s="22">
        <v>338405</v>
      </c>
      <c r="L1187" s="22">
        <v>4568463</v>
      </c>
      <c r="M1187">
        <f>+VLOOKUP(C1187,'Thanh toán '!M$6:N$1223,2,0)</f>
        <v>4568463</v>
      </c>
      <c r="N1187" s="38">
        <f t="shared" si="56"/>
        <v>0</v>
      </c>
    </row>
    <row r="1188" spans="1:14" hidden="1" x14ac:dyDescent="0.3">
      <c r="A1188" s="18">
        <v>2022</v>
      </c>
      <c r="B1188" s="19" t="s">
        <v>13281</v>
      </c>
      <c r="C1188" s="19">
        <f t="shared" si="55"/>
        <v>57086</v>
      </c>
      <c r="D1188" s="19" t="s">
        <v>11736</v>
      </c>
      <c r="E1188" s="24" t="s">
        <v>13246</v>
      </c>
      <c r="F1188" s="21" t="s">
        <v>12194</v>
      </c>
      <c r="G1188" s="23"/>
      <c r="H1188" s="19" t="s">
        <v>12195</v>
      </c>
      <c r="I1188" s="22">
        <v>2694459</v>
      </c>
      <c r="J1188" s="25">
        <f t="shared" si="57"/>
        <v>8.000010391696441E-2</v>
      </c>
      <c r="K1188" s="22">
        <v>215557</v>
      </c>
      <c r="L1188" s="22">
        <v>2910016</v>
      </c>
      <c r="M1188">
        <f>+VLOOKUP(C1188,'Thanh toán '!M$6:N$1223,2,0)</f>
        <v>2910016</v>
      </c>
      <c r="N1188" s="38">
        <f t="shared" si="56"/>
        <v>0</v>
      </c>
    </row>
    <row r="1189" spans="1:14" hidden="1" x14ac:dyDescent="0.3">
      <c r="A1189" s="18">
        <v>2022</v>
      </c>
      <c r="B1189" s="19" t="s">
        <v>13282</v>
      </c>
      <c r="C1189" s="19">
        <f t="shared" si="55"/>
        <v>57087</v>
      </c>
      <c r="D1189" s="19" t="s">
        <v>11736</v>
      </c>
      <c r="E1189" s="24" t="s">
        <v>13246</v>
      </c>
      <c r="F1189" s="21" t="s">
        <v>12188</v>
      </c>
      <c r="G1189" s="23"/>
      <c r="H1189" s="19" t="s">
        <v>12189</v>
      </c>
      <c r="I1189" s="22">
        <v>4436735</v>
      </c>
      <c r="J1189" s="25">
        <f t="shared" si="57"/>
        <v>8.0000045078193763E-2</v>
      </c>
      <c r="K1189" s="22">
        <v>354939</v>
      </c>
      <c r="L1189" s="22">
        <v>4791674</v>
      </c>
      <c r="M1189">
        <f>+VLOOKUP(C1189,'Thanh toán '!M$6:N$1223,2,0)</f>
        <v>4791674</v>
      </c>
      <c r="N1189" s="38">
        <f t="shared" si="56"/>
        <v>0</v>
      </c>
    </row>
    <row r="1190" spans="1:14" hidden="1" x14ac:dyDescent="0.3">
      <c r="A1190" s="18">
        <v>2022</v>
      </c>
      <c r="B1190" s="19" t="s">
        <v>13283</v>
      </c>
      <c r="C1190" s="19">
        <f t="shared" si="55"/>
        <v>57088</v>
      </c>
      <c r="D1190" s="19" t="s">
        <v>11736</v>
      </c>
      <c r="E1190" s="24" t="s">
        <v>13246</v>
      </c>
      <c r="F1190" s="21" t="s">
        <v>12650</v>
      </c>
      <c r="G1190" s="23"/>
      <c r="H1190" s="19" t="s">
        <v>12651</v>
      </c>
      <c r="I1190" s="22">
        <v>471996</v>
      </c>
      <c r="J1190" s="25">
        <f t="shared" si="57"/>
        <v>8.000067797184722E-2</v>
      </c>
      <c r="K1190" s="22">
        <v>37760</v>
      </c>
      <c r="L1190" s="22">
        <v>509756</v>
      </c>
      <c r="M1190">
        <f>+VLOOKUP(C1190,'Thanh toán '!M$6:N$1223,2,0)</f>
        <v>509756</v>
      </c>
      <c r="N1190" s="38">
        <f t="shared" si="56"/>
        <v>0</v>
      </c>
    </row>
    <row r="1191" spans="1:14" hidden="1" x14ac:dyDescent="0.3">
      <c r="A1191" s="18">
        <v>2022</v>
      </c>
      <c r="B1191" s="19" t="s">
        <v>13284</v>
      </c>
      <c r="C1191" s="19">
        <f t="shared" si="55"/>
        <v>57089</v>
      </c>
      <c r="D1191" s="19" t="s">
        <v>11736</v>
      </c>
      <c r="E1191" s="24" t="s">
        <v>13246</v>
      </c>
      <c r="F1191" s="21" t="s">
        <v>12182</v>
      </c>
      <c r="G1191" s="23"/>
      <c r="H1191" s="19" t="s">
        <v>12183</v>
      </c>
      <c r="I1191" s="22">
        <v>7930011</v>
      </c>
      <c r="J1191" s="25">
        <f t="shared" si="57"/>
        <v>8.0000015132387581E-2</v>
      </c>
      <c r="K1191" s="22">
        <v>634401</v>
      </c>
      <c r="L1191" s="22">
        <v>8564412</v>
      </c>
      <c r="M1191">
        <f>+VLOOKUP(C1191,'Thanh toán '!M$6:N$1223,2,0)</f>
        <v>8564412</v>
      </c>
      <c r="N1191" s="38">
        <f t="shared" si="56"/>
        <v>0</v>
      </c>
    </row>
    <row r="1192" spans="1:14" hidden="1" x14ac:dyDescent="0.3">
      <c r="A1192" s="18">
        <v>2022</v>
      </c>
      <c r="B1192" s="19" t="s">
        <v>13285</v>
      </c>
      <c r="C1192" s="19">
        <f t="shared" si="55"/>
        <v>57090</v>
      </c>
      <c r="D1192" s="19" t="s">
        <v>11736</v>
      </c>
      <c r="E1192" s="24" t="s">
        <v>13246</v>
      </c>
      <c r="F1192" s="21" t="s">
        <v>12179</v>
      </c>
      <c r="G1192" s="23"/>
      <c r="H1192" s="19" t="s">
        <v>12180</v>
      </c>
      <c r="I1192" s="22">
        <v>18362028</v>
      </c>
      <c r="J1192" s="25">
        <f t="shared" si="57"/>
        <v>7.9999986929548308E-2</v>
      </c>
      <c r="K1192" s="22">
        <v>1468962</v>
      </c>
      <c r="L1192" s="22">
        <v>19830990</v>
      </c>
      <c r="M1192">
        <f>+VLOOKUP(C1192,'Thanh toán '!M$6:N$1223,2,0)</f>
        <v>19830990</v>
      </c>
      <c r="N1192" s="38">
        <f t="shared" si="56"/>
        <v>0</v>
      </c>
    </row>
    <row r="1193" spans="1:14" hidden="1" x14ac:dyDescent="0.3">
      <c r="A1193" s="18">
        <v>2022</v>
      </c>
      <c r="B1193" s="19" t="s">
        <v>13286</v>
      </c>
      <c r="C1193" s="19">
        <f t="shared" si="55"/>
        <v>57091</v>
      </c>
      <c r="D1193" s="19" t="s">
        <v>11736</v>
      </c>
      <c r="E1193" s="24" t="s">
        <v>13246</v>
      </c>
      <c r="F1193" s="21" t="s">
        <v>12185</v>
      </c>
      <c r="G1193" s="23"/>
      <c r="H1193" s="19" t="s">
        <v>12186</v>
      </c>
      <c r="I1193" s="22">
        <v>5449330</v>
      </c>
      <c r="J1193" s="25">
        <f t="shared" si="57"/>
        <v>7.9999926596480669E-2</v>
      </c>
      <c r="K1193" s="22">
        <v>435946</v>
      </c>
      <c r="L1193" s="22">
        <v>5885276</v>
      </c>
      <c r="M1193">
        <f>+VLOOKUP(C1193,'Thanh toán '!M$6:N$1223,2,0)</f>
        <v>5885276</v>
      </c>
      <c r="N1193" s="38">
        <f t="shared" si="56"/>
        <v>0</v>
      </c>
    </row>
    <row r="1194" spans="1:14" hidden="1" x14ac:dyDescent="0.3">
      <c r="A1194" s="18">
        <v>2022</v>
      </c>
      <c r="B1194" s="19" t="s">
        <v>13287</v>
      </c>
      <c r="C1194" s="19">
        <f t="shared" si="55"/>
        <v>57092</v>
      </c>
      <c r="D1194" s="19" t="s">
        <v>11736</v>
      </c>
      <c r="E1194" s="24" t="s">
        <v>13246</v>
      </c>
      <c r="F1194" s="21" t="s">
        <v>12835</v>
      </c>
      <c r="G1194" s="23"/>
      <c r="H1194" s="19" t="s">
        <v>12836</v>
      </c>
      <c r="I1194" s="22">
        <v>3563549</v>
      </c>
      <c r="J1194" s="25">
        <f t="shared" si="57"/>
        <v>8.0000022449529945E-2</v>
      </c>
      <c r="K1194" s="22">
        <v>285084</v>
      </c>
      <c r="L1194" s="22">
        <v>3848633</v>
      </c>
      <c r="M1194">
        <f>+VLOOKUP(C1194,'Thanh toán '!M$6:N$1223,2,0)</f>
        <v>3848633</v>
      </c>
      <c r="N1194" s="38">
        <f t="shared" si="56"/>
        <v>0</v>
      </c>
    </row>
    <row r="1195" spans="1:14" hidden="1" x14ac:dyDescent="0.3">
      <c r="A1195" s="18">
        <v>2022</v>
      </c>
      <c r="B1195" s="19" t="s">
        <v>13288</v>
      </c>
      <c r="C1195" s="19">
        <f t="shared" si="55"/>
        <v>57105</v>
      </c>
      <c r="D1195" s="19" t="s">
        <v>11736</v>
      </c>
      <c r="E1195" s="24" t="s">
        <v>13289</v>
      </c>
      <c r="F1195" s="21" t="s">
        <v>12173</v>
      </c>
      <c r="G1195" s="23"/>
      <c r="H1195" s="19" t="s">
        <v>12174</v>
      </c>
      <c r="I1195" s="22">
        <v>5874480</v>
      </c>
      <c r="J1195" s="25">
        <f t="shared" si="57"/>
        <v>7.9999931908866825E-2</v>
      </c>
      <c r="K1195" s="22">
        <v>469958</v>
      </c>
      <c r="L1195" s="22">
        <v>6344438</v>
      </c>
      <c r="M1195">
        <f>+VLOOKUP(C1195,'Thanh toán '!M$6:N$1223,2,0)</f>
        <v>6344438</v>
      </c>
      <c r="N1195" s="38">
        <f t="shared" si="56"/>
        <v>0</v>
      </c>
    </row>
    <row r="1196" spans="1:14" hidden="1" x14ac:dyDescent="0.3">
      <c r="A1196" s="18">
        <v>2022</v>
      </c>
      <c r="B1196" s="19" t="s">
        <v>13290</v>
      </c>
      <c r="C1196" s="19">
        <f t="shared" si="55"/>
        <v>57106</v>
      </c>
      <c r="D1196" s="19" t="s">
        <v>11736</v>
      </c>
      <c r="E1196" s="24" t="s">
        <v>13289</v>
      </c>
      <c r="F1196" s="21" t="s">
        <v>12367</v>
      </c>
      <c r="G1196" s="23"/>
      <c r="H1196" s="19" t="s">
        <v>12368</v>
      </c>
      <c r="I1196" s="22">
        <v>485610</v>
      </c>
      <c r="J1196" s="25">
        <f t="shared" si="57"/>
        <v>8.0000411853133169E-2</v>
      </c>
      <c r="K1196" s="22">
        <v>38849</v>
      </c>
      <c r="L1196" s="22">
        <v>524459</v>
      </c>
      <c r="M1196">
        <f>+VLOOKUP(C1196,'Thanh toán '!M$6:N$1223,2,0)</f>
        <v>524459</v>
      </c>
      <c r="N1196" s="38">
        <f t="shared" si="56"/>
        <v>0</v>
      </c>
    </row>
    <row r="1197" spans="1:14" hidden="1" x14ac:dyDescent="0.3">
      <c r="A1197" s="18">
        <v>2022</v>
      </c>
      <c r="B1197" s="19" t="s">
        <v>13291</v>
      </c>
      <c r="C1197" s="19">
        <f t="shared" si="55"/>
        <v>57108</v>
      </c>
      <c r="D1197" s="19" t="s">
        <v>11736</v>
      </c>
      <c r="E1197" s="24" t="s">
        <v>13289</v>
      </c>
      <c r="F1197" s="21" t="s">
        <v>12282</v>
      </c>
      <c r="G1197" s="23"/>
      <c r="H1197" s="19" t="s">
        <v>12283</v>
      </c>
      <c r="I1197" s="22">
        <v>2188428</v>
      </c>
      <c r="J1197" s="25">
        <f t="shared" si="57"/>
        <v>7.9999890332238477E-2</v>
      </c>
      <c r="K1197" s="22">
        <v>175074</v>
      </c>
      <c r="L1197" s="22">
        <v>2363502</v>
      </c>
      <c r="M1197">
        <f>+VLOOKUP(C1197,'Thanh toán '!M$6:N$1223,2,0)</f>
        <v>2363502</v>
      </c>
      <c r="N1197" s="38">
        <f t="shared" si="56"/>
        <v>0</v>
      </c>
    </row>
    <row r="1198" spans="1:14" hidden="1" x14ac:dyDescent="0.3">
      <c r="A1198" s="18">
        <v>2022</v>
      </c>
      <c r="B1198" s="19" t="s">
        <v>13292</v>
      </c>
      <c r="C1198" s="19">
        <f t="shared" si="55"/>
        <v>57109</v>
      </c>
      <c r="D1198" s="19" t="s">
        <v>11736</v>
      </c>
      <c r="E1198" s="24" t="s">
        <v>13289</v>
      </c>
      <c r="F1198" s="21" t="s">
        <v>12513</v>
      </c>
      <c r="G1198" s="23"/>
      <c r="H1198" s="19" t="s">
        <v>12514</v>
      </c>
      <c r="I1198" s="22">
        <v>2870015</v>
      </c>
      <c r="J1198" s="25">
        <f t="shared" si="57"/>
        <v>7.9999930313953069E-2</v>
      </c>
      <c r="K1198" s="22">
        <v>229601</v>
      </c>
      <c r="L1198" s="22">
        <v>3099616</v>
      </c>
      <c r="M1198">
        <f>+VLOOKUP(C1198,'Thanh toán '!M$6:N$1223,2,0)</f>
        <v>3099616</v>
      </c>
      <c r="N1198" s="38">
        <f t="shared" si="56"/>
        <v>0</v>
      </c>
    </row>
    <row r="1199" spans="1:14" hidden="1" x14ac:dyDescent="0.3">
      <c r="A1199" s="18">
        <v>2022</v>
      </c>
      <c r="B1199" s="19" t="s">
        <v>13293</v>
      </c>
      <c r="C1199" s="19">
        <f t="shared" si="55"/>
        <v>57110</v>
      </c>
      <c r="D1199" s="19" t="s">
        <v>11736</v>
      </c>
      <c r="E1199" s="24" t="s">
        <v>13289</v>
      </c>
      <c r="F1199" s="21" t="s">
        <v>11799</v>
      </c>
      <c r="G1199" s="23"/>
      <c r="H1199" s="19" t="s">
        <v>11725</v>
      </c>
      <c r="I1199" s="22">
        <v>822493</v>
      </c>
      <c r="J1199" s="25">
        <f t="shared" si="57"/>
        <v>7.9999465041039858E-2</v>
      </c>
      <c r="K1199" s="22">
        <v>65799</v>
      </c>
      <c r="L1199" s="22">
        <v>888292</v>
      </c>
      <c r="M1199">
        <f>+VLOOKUP(C1199,'Thanh toán '!M$6:N$1223,2,0)</f>
        <v>888292</v>
      </c>
      <c r="N1199" s="38">
        <f t="shared" si="56"/>
        <v>0</v>
      </c>
    </row>
    <row r="1200" spans="1:14" hidden="1" x14ac:dyDescent="0.3">
      <c r="A1200" s="18">
        <v>2022</v>
      </c>
      <c r="B1200" s="19" t="s">
        <v>13294</v>
      </c>
      <c r="C1200" s="19">
        <f t="shared" si="55"/>
        <v>57124</v>
      </c>
      <c r="D1200" s="19" t="s">
        <v>11736</v>
      </c>
      <c r="E1200" s="24" t="s">
        <v>13289</v>
      </c>
      <c r="F1200" s="21" t="s">
        <v>11799</v>
      </c>
      <c r="G1200" s="23"/>
      <c r="H1200" s="19" t="s">
        <v>11725</v>
      </c>
      <c r="I1200" s="22">
        <v>567887</v>
      </c>
      <c r="J1200" s="25">
        <f t="shared" si="57"/>
        <v>8.000007043654811E-2</v>
      </c>
      <c r="K1200" s="22">
        <v>45431</v>
      </c>
      <c r="L1200" s="22">
        <v>613318</v>
      </c>
      <c r="M1200">
        <f>+VLOOKUP(C1200,'Thanh toán '!M$6:N$1223,2,0)</f>
        <v>613318</v>
      </c>
      <c r="N1200" s="38">
        <f t="shared" si="56"/>
        <v>0</v>
      </c>
    </row>
    <row r="1201" spans="1:14" hidden="1" x14ac:dyDescent="0.3">
      <c r="A1201" s="18">
        <v>2022</v>
      </c>
      <c r="B1201" s="19" t="s">
        <v>13295</v>
      </c>
      <c r="C1201" s="19">
        <f t="shared" si="55"/>
        <v>57125</v>
      </c>
      <c r="D1201" s="19" t="s">
        <v>11736</v>
      </c>
      <c r="E1201" s="24" t="s">
        <v>13289</v>
      </c>
      <c r="F1201" s="21" t="s">
        <v>11799</v>
      </c>
      <c r="G1201" s="23"/>
      <c r="H1201" s="19" t="s">
        <v>11725</v>
      </c>
      <c r="I1201" s="22">
        <v>1783861</v>
      </c>
      <c r="J1201" s="25">
        <f t="shared" si="57"/>
        <v>8.0000067269815303E-2</v>
      </c>
      <c r="K1201" s="22">
        <v>142709</v>
      </c>
      <c r="L1201" s="22">
        <v>1926570</v>
      </c>
      <c r="M1201">
        <f>+VLOOKUP(C1201,'Thanh toán '!M$6:N$1223,2,0)</f>
        <v>1926570</v>
      </c>
      <c r="N1201" s="38">
        <f t="shared" si="56"/>
        <v>0</v>
      </c>
    </row>
    <row r="1202" spans="1:14" hidden="1" x14ac:dyDescent="0.3">
      <c r="A1202" s="18">
        <v>2022</v>
      </c>
      <c r="B1202" s="19" t="s">
        <v>13296</v>
      </c>
      <c r="C1202" s="19">
        <f t="shared" si="55"/>
        <v>57132</v>
      </c>
      <c r="D1202" s="19" t="s">
        <v>11736</v>
      </c>
      <c r="E1202" s="24" t="s">
        <v>13289</v>
      </c>
      <c r="F1202" s="21" t="s">
        <v>11768</v>
      </c>
      <c r="G1202" s="23"/>
      <c r="H1202" s="19" t="s">
        <v>11769</v>
      </c>
      <c r="I1202" s="22">
        <v>5782310</v>
      </c>
      <c r="J1202" s="25">
        <f t="shared" si="57"/>
        <v>8.0000034588252791E-2</v>
      </c>
      <c r="K1202" s="22">
        <v>462585</v>
      </c>
      <c r="L1202" s="22">
        <v>6244895</v>
      </c>
      <c r="M1202">
        <f>+VLOOKUP(C1202,'Thanh toán '!M$6:N$1223,2,0)</f>
        <v>6244895</v>
      </c>
      <c r="N1202" s="38">
        <f t="shared" si="56"/>
        <v>0</v>
      </c>
    </row>
    <row r="1203" spans="1:14" hidden="1" x14ac:dyDescent="0.3">
      <c r="A1203" s="18">
        <v>2022</v>
      </c>
      <c r="B1203" s="19" t="s">
        <v>13297</v>
      </c>
      <c r="C1203" s="19">
        <f t="shared" si="55"/>
        <v>57133</v>
      </c>
      <c r="D1203" s="19" t="s">
        <v>11736</v>
      </c>
      <c r="E1203" s="24" t="s">
        <v>13289</v>
      </c>
      <c r="F1203" s="21" t="s">
        <v>12245</v>
      </c>
      <c r="G1203" s="23"/>
      <c r="H1203" s="19" t="s">
        <v>12246</v>
      </c>
      <c r="I1203" s="22">
        <v>3493276</v>
      </c>
      <c r="J1203" s="25">
        <f t="shared" si="57"/>
        <v>7.9999977098860781E-2</v>
      </c>
      <c r="K1203" s="22">
        <v>279462</v>
      </c>
      <c r="L1203" s="22">
        <v>3772738</v>
      </c>
      <c r="M1203">
        <f>+VLOOKUP(C1203,'Thanh toán '!M$6:N$1223,2,0)</f>
        <v>3772738</v>
      </c>
      <c r="N1203" s="38">
        <f t="shared" si="56"/>
        <v>0</v>
      </c>
    </row>
    <row r="1204" spans="1:14" hidden="1" x14ac:dyDescent="0.3">
      <c r="A1204" s="18">
        <v>2022</v>
      </c>
      <c r="B1204" s="19" t="s">
        <v>13298</v>
      </c>
      <c r="C1204" s="19">
        <f t="shared" si="55"/>
        <v>57138</v>
      </c>
      <c r="D1204" s="19" t="s">
        <v>11736</v>
      </c>
      <c r="E1204" s="24" t="s">
        <v>13289</v>
      </c>
      <c r="F1204" s="21" t="s">
        <v>11838</v>
      </c>
      <c r="G1204" s="23"/>
      <c r="H1204" s="19" t="s">
        <v>11839</v>
      </c>
      <c r="I1204" s="22">
        <v>1019592</v>
      </c>
      <c r="J1204" s="25">
        <f t="shared" si="57"/>
        <v>7.9999646917590567E-2</v>
      </c>
      <c r="K1204" s="22">
        <v>81567</v>
      </c>
      <c r="L1204" s="22">
        <v>1101159</v>
      </c>
      <c r="M1204">
        <f>+VLOOKUP(C1204,'Thanh toán '!M$6:N$1223,2,0)</f>
        <v>1101159</v>
      </c>
      <c r="N1204" s="38">
        <f t="shared" si="56"/>
        <v>0</v>
      </c>
    </row>
    <row r="1205" spans="1:14" hidden="1" x14ac:dyDescent="0.3">
      <c r="A1205" s="18">
        <v>2022</v>
      </c>
      <c r="B1205" s="19" t="s">
        <v>13299</v>
      </c>
      <c r="C1205" s="19">
        <f t="shared" si="55"/>
        <v>57140</v>
      </c>
      <c r="D1205" s="19" t="s">
        <v>11736</v>
      </c>
      <c r="E1205" s="24" t="s">
        <v>13289</v>
      </c>
      <c r="F1205" s="21" t="s">
        <v>11838</v>
      </c>
      <c r="G1205" s="23"/>
      <c r="H1205" s="19" t="s">
        <v>11839</v>
      </c>
      <c r="I1205" s="22">
        <v>1431033</v>
      </c>
      <c r="J1205" s="25">
        <f t="shared" si="57"/>
        <v>8.0000251566525724E-2</v>
      </c>
      <c r="K1205" s="22">
        <v>114483</v>
      </c>
      <c r="L1205" s="22">
        <v>1545516</v>
      </c>
      <c r="M1205">
        <f>+VLOOKUP(C1205,'Thanh toán '!M$6:N$1223,2,0)</f>
        <v>1545516</v>
      </c>
      <c r="N1205" s="38">
        <f t="shared" si="56"/>
        <v>0</v>
      </c>
    </row>
    <row r="1206" spans="1:14" hidden="1" x14ac:dyDescent="0.3">
      <c r="A1206" s="18">
        <v>2022</v>
      </c>
      <c r="B1206" s="19" t="s">
        <v>13300</v>
      </c>
      <c r="C1206" s="19">
        <f t="shared" si="55"/>
        <v>57143</v>
      </c>
      <c r="D1206" s="19" t="s">
        <v>11736</v>
      </c>
      <c r="E1206" s="24" t="s">
        <v>13289</v>
      </c>
      <c r="F1206" s="21" t="s">
        <v>12459</v>
      </c>
      <c r="G1206" s="23"/>
      <c r="H1206" s="19" t="s">
        <v>12460</v>
      </c>
      <c r="I1206" s="22">
        <v>2882137</v>
      </c>
      <c r="J1206" s="25">
        <f t="shared" si="57"/>
        <v>8.0000013878590778E-2</v>
      </c>
      <c r="K1206" s="22">
        <v>230571</v>
      </c>
      <c r="L1206" s="22">
        <v>3112708</v>
      </c>
      <c r="M1206">
        <f>+VLOOKUP(C1206,'Thanh toán '!M$6:N$1223,2,0)</f>
        <v>3112708</v>
      </c>
      <c r="N1206" s="38">
        <f t="shared" si="56"/>
        <v>0</v>
      </c>
    </row>
    <row r="1207" spans="1:14" hidden="1" x14ac:dyDescent="0.3">
      <c r="A1207" s="18">
        <v>2022</v>
      </c>
      <c r="B1207" s="19" t="s">
        <v>13301</v>
      </c>
      <c r="C1207" s="19">
        <f t="shared" si="55"/>
        <v>57145</v>
      </c>
      <c r="D1207" s="19" t="s">
        <v>11736</v>
      </c>
      <c r="E1207" s="24" t="s">
        <v>13289</v>
      </c>
      <c r="F1207" s="21" t="s">
        <v>12371</v>
      </c>
      <c r="G1207" s="23"/>
      <c r="H1207" s="19" t="s">
        <v>12372</v>
      </c>
      <c r="I1207" s="22">
        <v>2690364</v>
      </c>
      <c r="J1207" s="25">
        <f t="shared" si="57"/>
        <v>7.9999955396370157E-2</v>
      </c>
      <c r="K1207" s="22">
        <v>215229</v>
      </c>
      <c r="L1207" s="22">
        <v>2905593</v>
      </c>
      <c r="M1207">
        <f>+VLOOKUP(C1207,'Thanh toán '!M$6:N$1223,2,0)</f>
        <v>2905593</v>
      </c>
      <c r="N1207" s="38">
        <f t="shared" si="56"/>
        <v>0</v>
      </c>
    </row>
    <row r="1208" spans="1:14" hidden="1" x14ac:dyDescent="0.3">
      <c r="A1208" s="18">
        <v>2022</v>
      </c>
      <c r="B1208" s="19" t="s">
        <v>13302</v>
      </c>
      <c r="C1208" s="19">
        <f t="shared" si="55"/>
        <v>57152</v>
      </c>
      <c r="D1208" s="19" t="s">
        <v>11736</v>
      </c>
      <c r="E1208" s="24" t="s">
        <v>13289</v>
      </c>
      <c r="F1208" s="21" t="s">
        <v>12287</v>
      </c>
      <c r="G1208" s="23"/>
      <c r="H1208" s="19" t="s">
        <v>12288</v>
      </c>
      <c r="I1208" s="22">
        <v>3437639</v>
      </c>
      <c r="J1208" s="25">
        <f t="shared" si="57"/>
        <v>7.999996509232063E-2</v>
      </c>
      <c r="K1208" s="22">
        <v>275011</v>
      </c>
      <c r="L1208" s="22">
        <v>3712650</v>
      </c>
      <c r="M1208">
        <f>+VLOOKUP(C1208,'Thanh toán '!M$6:N$1223,2,0)</f>
        <v>3712650</v>
      </c>
      <c r="N1208" s="38">
        <f t="shared" si="56"/>
        <v>0</v>
      </c>
    </row>
    <row r="1209" spans="1:14" hidden="1" x14ac:dyDescent="0.3">
      <c r="A1209" s="18">
        <v>2022</v>
      </c>
      <c r="B1209" s="19" t="s">
        <v>13303</v>
      </c>
      <c r="C1209" s="19">
        <f t="shared" si="55"/>
        <v>57162</v>
      </c>
      <c r="D1209" s="19" t="s">
        <v>11736</v>
      </c>
      <c r="E1209" s="24" t="s">
        <v>13289</v>
      </c>
      <c r="F1209" s="21" t="s">
        <v>12239</v>
      </c>
      <c r="G1209" s="23"/>
      <c r="H1209" s="19" t="s">
        <v>12240</v>
      </c>
      <c r="I1209" s="22">
        <v>3795924</v>
      </c>
      <c r="J1209" s="25">
        <f t="shared" si="57"/>
        <v>8.0000021075237543E-2</v>
      </c>
      <c r="K1209" s="22">
        <v>303674</v>
      </c>
      <c r="L1209" s="22">
        <v>4099598</v>
      </c>
      <c r="M1209">
        <f>+VLOOKUP(C1209,'Thanh toán '!M$6:N$1223,2,0)</f>
        <v>4099598</v>
      </c>
      <c r="N1209" s="38">
        <f t="shared" si="56"/>
        <v>0</v>
      </c>
    </row>
    <row r="1210" spans="1:14" hidden="1" x14ac:dyDescent="0.3">
      <c r="A1210" s="18">
        <v>2022</v>
      </c>
      <c r="B1210" s="19" t="s">
        <v>13304</v>
      </c>
      <c r="C1210" s="19">
        <f t="shared" si="55"/>
        <v>57163</v>
      </c>
      <c r="D1210" s="19" t="s">
        <v>11736</v>
      </c>
      <c r="E1210" s="24" t="s">
        <v>13289</v>
      </c>
      <c r="F1210" s="21" t="s">
        <v>12239</v>
      </c>
      <c r="G1210" s="23"/>
      <c r="H1210" s="19" t="s">
        <v>12240</v>
      </c>
      <c r="I1210" s="22">
        <v>9039687</v>
      </c>
      <c r="J1210" s="25">
        <f t="shared" si="57"/>
        <v>8.0000004424931964E-2</v>
      </c>
      <c r="K1210" s="22">
        <v>723175</v>
      </c>
      <c r="L1210" s="22">
        <v>9762862</v>
      </c>
      <c r="M1210">
        <f>+VLOOKUP(C1210,'Thanh toán '!M$6:N$1223,2,0)</f>
        <v>9762862</v>
      </c>
      <c r="N1210" s="38">
        <f t="shared" si="56"/>
        <v>0</v>
      </c>
    </row>
    <row r="1211" spans="1:14" hidden="1" x14ac:dyDescent="0.3">
      <c r="A1211" s="18">
        <v>2022</v>
      </c>
      <c r="B1211" s="19" t="s">
        <v>13305</v>
      </c>
      <c r="C1211" s="19">
        <f t="shared" si="55"/>
        <v>57164</v>
      </c>
      <c r="D1211" s="19" t="s">
        <v>11736</v>
      </c>
      <c r="E1211" s="24" t="s">
        <v>13289</v>
      </c>
      <c r="F1211" s="21" t="s">
        <v>11799</v>
      </c>
      <c r="G1211" s="23"/>
      <c r="H1211" s="19" t="s">
        <v>11725</v>
      </c>
      <c r="I1211" s="22">
        <v>1057281</v>
      </c>
      <c r="J1211" s="25">
        <f t="shared" si="57"/>
        <v>7.999954600527201E-2</v>
      </c>
      <c r="K1211" s="22">
        <v>84582</v>
      </c>
      <c r="L1211" s="22">
        <v>1141863</v>
      </c>
      <c r="M1211">
        <f>+VLOOKUP(C1211,'Thanh toán '!M$6:N$1223,2,0)</f>
        <v>1141863</v>
      </c>
      <c r="N1211" s="38">
        <f t="shared" si="56"/>
        <v>0</v>
      </c>
    </row>
    <row r="1212" spans="1:14" hidden="1" x14ac:dyDescent="0.3">
      <c r="A1212" s="18">
        <v>2022</v>
      </c>
      <c r="B1212" s="19" t="s">
        <v>13306</v>
      </c>
      <c r="C1212" s="19">
        <f t="shared" si="55"/>
        <v>57165</v>
      </c>
      <c r="D1212" s="19" t="s">
        <v>11736</v>
      </c>
      <c r="E1212" s="24" t="s">
        <v>13289</v>
      </c>
      <c r="F1212" s="21" t="s">
        <v>11799</v>
      </c>
      <c r="G1212" s="23"/>
      <c r="H1212" s="19" t="s">
        <v>11725</v>
      </c>
      <c r="I1212" s="22">
        <v>858478</v>
      </c>
      <c r="J1212" s="25">
        <f t="shared" si="57"/>
        <v>7.9999720435468352E-2</v>
      </c>
      <c r="K1212" s="22">
        <v>68678</v>
      </c>
      <c r="L1212" s="22">
        <v>927156</v>
      </c>
      <c r="M1212">
        <f>+VLOOKUP(C1212,'Thanh toán '!M$6:N$1223,2,0)</f>
        <v>927156</v>
      </c>
      <c r="N1212" s="38">
        <f t="shared" si="56"/>
        <v>0</v>
      </c>
    </row>
    <row r="1213" spans="1:14" hidden="1" x14ac:dyDescent="0.3">
      <c r="A1213" s="18">
        <v>2022</v>
      </c>
      <c r="B1213" s="19" t="s">
        <v>13307</v>
      </c>
      <c r="C1213" s="19">
        <f t="shared" si="55"/>
        <v>57174</v>
      </c>
      <c r="D1213" s="19" t="s">
        <v>11736</v>
      </c>
      <c r="E1213" s="24" t="s">
        <v>13289</v>
      </c>
      <c r="F1213" s="21" t="s">
        <v>12239</v>
      </c>
      <c r="G1213" s="23"/>
      <c r="H1213" s="19" t="s">
        <v>12240</v>
      </c>
      <c r="I1213" s="22">
        <v>2729762</v>
      </c>
      <c r="J1213" s="25">
        <f t="shared" si="57"/>
        <v>8.0000014653292123E-2</v>
      </c>
      <c r="K1213" s="22">
        <v>218381</v>
      </c>
      <c r="L1213" s="22">
        <v>2948143</v>
      </c>
      <c r="M1213">
        <f>+VLOOKUP(C1213,'Thanh toán '!M$6:N$1223,2,0)</f>
        <v>2948143</v>
      </c>
      <c r="N1213" s="38">
        <f t="shared" si="56"/>
        <v>0</v>
      </c>
    </row>
    <row r="1214" spans="1:14" hidden="1" x14ac:dyDescent="0.3">
      <c r="A1214" s="18">
        <v>2022</v>
      </c>
      <c r="B1214" s="19" t="s">
        <v>13308</v>
      </c>
      <c r="C1214" s="19">
        <f t="shared" si="55"/>
        <v>57186</v>
      </c>
      <c r="D1214" s="19" t="s">
        <v>11736</v>
      </c>
      <c r="E1214" s="24" t="s">
        <v>13289</v>
      </c>
      <c r="F1214" s="21" t="s">
        <v>12245</v>
      </c>
      <c r="G1214" s="23"/>
      <c r="H1214" s="19" t="s">
        <v>12246</v>
      </c>
      <c r="I1214" s="22">
        <v>3057519</v>
      </c>
      <c r="J1214" s="25">
        <f t="shared" si="57"/>
        <v>8.0000156990030158E-2</v>
      </c>
      <c r="K1214" s="22">
        <v>244602</v>
      </c>
      <c r="L1214" s="22">
        <v>3302121</v>
      </c>
      <c r="M1214">
        <f>+VLOOKUP(C1214,'Thanh toán '!M$6:N$1223,2,0)</f>
        <v>3302121</v>
      </c>
      <c r="N1214" s="38">
        <f t="shared" si="56"/>
        <v>0</v>
      </c>
    </row>
    <row r="1215" spans="1:14" hidden="1" x14ac:dyDescent="0.3">
      <c r="A1215" s="18">
        <v>2022</v>
      </c>
      <c r="B1215" s="19" t="s">
        <v>13309</v>
      </c>
      <c r="C1215" s="19">
        <f t="shared" si="55"/>
        <v>57440</v>
      </c>
      <c r="D1215" s="19" t="s">
        <v>11736</v>
      </c>
      <c r="E1215" s="24" t="s">
        <v>13289</v>
      </c>
      <c r="F1215" s="21" t="s">
        <v>12257</v>
      </c>
      <c r="G1215" s="23"/>
      <c r="H1215" s="19" t="s">
        <v>12258</v>
      </c>
      <c r="I1215" s="22">
        <v>4322677</v>
      </c>
      <c r="J1215" s="25">
        <f t="shared" si="57"/>
        <v>7.9999962985899703E-2</v>
      </c>
      <c r="K1215" s="22">
        <v>345814</v>
      </c>
      <c r="L1215" s="22">
        <v>4668491</v>
      </c>
      <c r="M1215">
        <f>+VLOOKUP(C1215,'Thanh toán '!M$6:N$1223,2,0)</f>
        <v>4668491</v>
      </c>
      <c r="N1215" s="38">
        <f t="shared" si="56"/>
        <v>0</v>
      </c>
    </row>
    <row r="1216" spans="1:14" hidden="1" x14ac:dyDescent="0.3">
      <c r="A1216" s="18">
        <v>2022</v>
      </c>
      <c r="B1216" s="19" t="s">
        <v>13310</v>
      </c>
      <c r="C1216" s="19">
        <f t="shared" si="55"/>
        <v>57442</v>
      </c>
      <c r="D1216" s="19" t="s">
        <v>11736</v>
      </c>
      <c r="E1216" s="24" t="s">
        <v>13289</v>
      </c>
      <c r="F1216" s="21" t="s">
        <v>12419</v>
      </c>
      <c r="G1216" s="23"/>
      <c r="H1216" s="19" t="s">
        <v>12420</v>
      </c>
      <c r="I1216" s="22">
        <v>1887986</v>
      </c>
      <c r="J1216" s="25">
        <f t="shared" si="57"/>
        <v>8.0000063559793347E-2</v>
      </c>
      <c r="K1216" s="22">
        <v>151039</v>
      </c>
      <c r="L1216" s="22">
        <v>2039025</v>
      </c>
      <c r="M1216">
        <f>+VLOOKUP(C1216,'Thanh toán '!M$6:N$1223,2,0)</f>
        <v>2039025</v>
      </c>
      <c r="N1216" s="38">
        <f t="shared" si="56"/>
        <v>0</v>
      </c>
    </row>
    <row r="1217" spans="1:14" hidden="1" x14ac:dyDescent="0.3">
      <c r="A1217" s="18">
        <v>2022</v>
      </c>
      <c r="B1217" s="19" t="s">
        <v>13311</v>
      </c>
      <c r="C1217" s="19">
        <f t="shared" si="55"/>
        <v>57443</v>
      </c>
      <c r="D1217" s="19" t="s">
        <v>11736</v>
      </c>
      <c r="E1217" s="24" t="s">
        <v>13289</v>
      </c>
      <c r="F1217" s="21" t="s">
        <v>12254</v>
      </c>
      <c r="G1217" s="23"/>
      <c r="H1217" s="19" t="s">
        <v>12255</v>
      </c>
      <c r="I1217" s="22">
        <v>3826130</v>
      </c>
      <c r="J1217" s="25">
        <f t="shared" si="57"/>
        <v>7.9999895455721573E-2</v>
      </c>
      <c r="K1217" s="22">
        <v>306090</v>
      </c>
      <c r="L1217" s="22">
        <v>4132220</v>
      </c>
      <c r="M1217">
        <f>+VLOOKUP(C1217,'Thanh toán '!M$6:N$1223,2,0)</f>
        <v>4132220</v>
      </c>
      <c r="N1217" s="38">
        <f t="shared" si="56"/>
        <v>0</v>
      </c>
    </row>
    <row r="1218" spans="1:14" hidden="1" x14ac:dyDescent="0.3">
      <c r="A1218" s="18">
        <v>2022</v>
      </c>
      <c r="B1218" s="19" t="s">
        <v>13312</v>
      </c>
      <c r="C1218" s="19">
        <f t="shared" ref="C1218:C1245" si="58">+B1218*1</f>
        <v>57493</v>
      </c>
      <c r="D1218" s="19" t="s">
        <v>11736</v>
      </c>
      <c r="E1218" s="24" t="s">
        <v>13289</v>
      </c>
      <c r="F1218" s="21" t="s">
        <v>11799</v>
      </c>
      <c r="G1218" s="23"/>
      <c r="H1218" s="19" t="s">
        <v>11725</v>
      </c>
      <c r="I1218" s="22">
        <v>455338</v>
      </c>
      <c r="J1218" s="25">
        <f t="shared" si="57"/>
        <v>7.9999912153169733E-2</v>
      </c>
      <c r="K1218" s="22">
        <v>36427</v>
      </c>
      <c r="L1218" s="22">
        <v>491765</v>
      </c>
      <c r="M1218">
        <f>+VLOOKUP(C1218,'Thanh toán '!M$6:N$1223,2,0)</f>
        <v>491765</v>
      </c>
      <c r="N1218" s="38">
        <f t="shared" ref="N1218:AA1283" si="59">+M1218-L1218</f>
        <v>0</v>
      </c>
    </row>
    <row r="1219" spans="1:14" hidden="1" x14ac:dyDescent="0.3">
      <c r="A1219" s="18">
        <v>2022</v>
      </c>
      <c r="B1219" s="19" t="s">
        <v>13313</v>
      </c>
      <c r="C1219" s="19">
        <f t="shared" si="58"/>
        <v>57494</v>
      </c>
      <c r="D1219" s="19" t="s">
        <v>11736</v>
      </c>
      <c r="E1219" s="24" t="s">
        <v>13289</v>
      </c>
      <c r="F1219" s="21" t="s">
        <v>11799</v>
      </c>
      <c r="G1219" s="23"/>
      <c r="H1219" s="19" t="s">
        <v>11725</v>
      </c>
      <c r="I1219" s="22">
        <v>321165</v>
      </c>
      <c r="J1219" s="25">
        <f t="shared" si="57"/>
        <v>7.9999377267136823E-2</v>
      </c>
      <c r="K1219" s="22">
        <v>25693</v>
      </c>
      <c r="L1219" s="22">
        <v>346858</v>
      </c>
      <c r="M1219">
        <f>+VLOOKUP(C1219,'Thanh toán '!M$6:N$1223,2,0)</f>
        <v>346858</v>
      </c>
      <c r="N1219" s="38">
        <f t="shared" si="59"/>
        <v>0</v>
      </c>
    </row>
    <row r="1220" spans="1:14" hidden="1" x14ac:dyDescent="0.3">
      <c r="A1220" s="18">
        <v>2022</v>
      </c>
      <c r="B1220" s="19" t="s">
        <v>13314</v>
      </c>
      <c r="C1220" s="19">
        <f t="shared" si="58"/>
        <v>57495</v>
      </c>
      <c r="D1220" s="19" t="s">
        <v>11736</v>
      </c>
      <c r="E1220" s="24" t="s">
        <v>13289</v>
      </c>
      <c r="F1220" s="21" t="s">
        <v>11799</v>
      </c>
      <c r="G1220" s="23"/>
      <c r="H1220" s="19" t="s">
        <v>11725</v>
      </c>
      <c r="I1220" s="22">
        <v>865200</v>
      </c>
      <c r="J1220" s="25">
        <f t="shared" si="57"/>
        <v>0.08</v>
      </c>
      <c r="K1220" s="22">
        <v>69216</v>
      </c>
      <c r="L1220" s="22">
        <v>934416</v>
      </c>
      <c r="M1220">
        <f>+VLOOKUP(C1220,'Thanh toán '!M$6:N$1223,2,0)</f>
        <v>934416</v>
      </c>
      <c r="N1220" s="38">
        <f t="shared" si="59"/>
        <v>0</v>
      </c>
    </row>
    <row r="1221" spans="1:14" hidden="1" x14ac:dyDescent="0.3">
      <c r="A1221" s="18">
        <v>2022</v>
      </c>
      <c r="B1221" s="19" t="s">
        <v>13315</v>
      </c>
      <c r="C1221" s="19">
        <f t="shared" si="58"/>
        <v>57565</v>
      </c>
      <c r="D1221" s="19" t="s">
        <v>11736</v>
      </c>
      <c r="E1221" s="24" t="s">
        <v>13289</v>
      </c>
      <c r="F1221" s="21" t="s">
        <v>11799</v>
      </c>
      <c r="G1221" s="23"/>
      <c r="H1221" s="19" t="s">
        <v>11725</v>
      </c>
      <c r="I1221" s="22">
        <v>935038</v>
      </c>
      <c r="J1221" s="25">
        <f t="shared" si="57"/>
        <v>7.9999957220989945E-2</v>
      </c>
      <c r="K1221" s="22">
        <v>74803</v>
      </c>
      <c r="L1221" s="22">
        <v>1009841</v>
      </c>
      <c r="M1221">
        <f>+VLOOKUP(C1221,'Thanh toán '!M$6:N$1223,2,0)</f>
        <v>1009841</v>
      </c>
      <c r="N1221" s="38">
        <f t="shared" si="59"/>
        <v>0</v>
      </c>
    </row>
    <row r="1222" spans="1:14" hidden="1" x14ac:dyDescent="0.3">
      <c r="A1222" s="18">
        <v>2022</v>
      </c>
      <c r="B1222" s="19" t="s">
        <v>13316</v>
      </c>
      <c r="C1222" s="19">
        <f t="shared" si="58"/>
        <v>57577</v>
      </c>
      <c r="D1222" s="19" t="s">
        <v>11736</v>
      </c>
      <c r="E1222" s="24" t="s">
        <v>13317</v>
      </c>
      <c r="F1222" s="21" t="s">
        <v>11799</v>
      </c>
      <c r="G1222" s="23"/>
      <c r="H1222" s="19" t="s">
        <v>11725</v>
      </c>
      <c r="I1222" s="22">
        <v>694224</v>
      </c>
      <c r="J1222" s="25">
        <f t="shared" si="57"/>
        <v>8.0000115236580696E-2</v>
      </c>
      <c r="K1222" s="22">
        <v>55538</v>
      </c>
      <c r="L1222" s="22">
        <v>749762</v>
      </c>
      <c r="M1222">
        <f>+VLOOKUP(C1222,'Thanh toán '!M$6:N$1223,2,0)</f>
        <v>749762</v>
      </c>
      <c r="N1222" s="38">
        <f t="shared" si="59"/>
        <v>0</v>
      </c>
    </row>
    <row r="1223" spans="1:14" hidden="1" x14ac:dyDescent="0.3">
      <c r="A1223" s="18">
        <v>2022</v>
      </c>
      <c r="B1223" s="19" t="s">
        <v>13318</v>
      </c>
      <c r="C1223" s="19">
        <f t="shared" si="58"/>
        <v>57604</v>
      </c>
      <c r="D1223" s="19" t="s">
        <v>11736</v>
      </c>
      <c r="E1223" s="24" t="s">
        <v>13317</v>
      </c>
      <c r="F1223" s="21" t="s">
        <v>11799</v>
      </c>
      <c r="G1223" s="23"/>
      <c r="H1223" s="19" t="s">
        <v>11725</v>
      </c>
      <c r="I1223" s="22">
        <v>259462</v>
      </c>
      <c r="J1223" s="25">
        <f t="shared" si="57"/>
        <v>8.0000154165157128E-2</v>
      </c>
      <c r="K1223" s="22">
        <v>20757</v>
      </c>
      <c r="L1223" s="22">
        <v>280219</v>
      </c>
      <c r="M1223">
        <f>+VLOOKUP(C1223,'Thanh toán '!M$6:N$1223,2,0)</f>
        <v>280219</v>
      </c>
      <c r="N1223" s="38">
        <f t="shared" si="59"/>
        <v>0</v>
      </c>
    </row>
    <row r="1224" spans="1:14" hidden="1" x14ac:dyDescent="0.3">
      <c r="A1224" s="18">
        <v>2022</v>
      </c>
      <c r="B1224" s="19" t="s">
        <v>13319</v>
      </c>
      <c r="C1224" s="19">
        <f t="shared" si="58"/>
        <v>57605</v>
      </c>
      <c r="D1224" s="19" t="s">
        <v>11736</v>
      </c>
      <c r="E1224" s="24" t="s">
        <v>13317</v>
      </c>
      <c r="F1224" s="21" t="s">
        <v>11799</v>
      </c>
      <c r="G1224" s="23"/>
      <c r="H1224" s="19" t="s">
        <v>11725</v>
      </c>
      <c r="I1224" s="22">
        <v>621749</v>
      </c>
      <c r="J1224" s="25">
        <f t="shared" ref="J1224:J1245" si="60">+K1224/I1224</f>
        <v>8.0000128669286158E-2</v>
      </c>
      <c r="K1224" s="22">
        <v>49740</v>
      </c>
      <c r="L1224" s="22">
        <v>671489</v>
      </c>
      <c r="M1224">
        <f>+VLOOKUP(C1224,'Thanh toán '!M$6:N$1223,2,0)</f>
        <v>671489</v>
      </c>
      <c r="N1224" s="38">
        <f t="shared" si="59"/>
        <v>0</v>
      </c>
    </row>
    <row r="1225" spans="1:14" hidden="1" x14ac:dyDescent="0.3">
      <c r="A1225" s="18">
        <v>2022</v>
      </c>
      <c r="B1225" s="19" t="s">
        <v>13320</v>
      </c>
      <c r="C1225" s="19">
        <f t="shared" si="58"/>
        <v>57611</v>
      </c>
      <c r="D1225" s="19" t="s">
        <v>11736</v>
      </c>
      <c r="E1225" s="24" t="s">
        <v>13317</v>
      </c>
      <c r="F1225" s="21" t="s">
        <v>11799</v>
      </c>
      <c r="G1225" s="23"/>
      <c r="H1225" s="19" t="s">
        <v>11725</v>
      </c>
      <c r="I1225" s="22">
        <v>358367</v>
      </c>
      <c r="J1225" s="25">
        <f t="shared" si="60"/>
        <v>7.9998995443218826E-2</v>
      </c>
      <c r="K1225" s="22">
        <v>28669</v>
      </c>
      <c r="L1225" s="22">
        <v>387036</v>
      </c>
      <c r="M1225">
        <f>+VLOOKUP(C1225,'Thanh toán '!M$6:N$1223,2,0)</f>
        <v>387036</v>
      </c>
      <c r="N1225" s="38">
        <f t="shared" si="59"/>
        <v>0</v>
      </c>
    </row>
    <row r="1226" spans="1:14" hidden="1" x14ac:dyDescent="0.3">
      <c r="A1226" s="18">
        <v>2022</v>
      </c>
      <c r="B1226" s="19" t="s">
        <v>13321</v>
      </c>
      <c r="C1226" s="19">
        <f t="shared" si="58"/>
        <v>57620</v>
      </c>
      <c r="D1226" s="19" t="s">
        <v>11736</v>
      </c>
      <c r="E1226" s="24" t="s">
        <v>13317</v>
      </c>
      <c r="F1226" s="21" t="s">
        <v>12026</v>
      </c>
      <c r="G1226" s="23"/>
      <c r="H1226" s="19" t="s">
        <v>12027</v>
      </c>
      <c r="I1226" s="22">
        <v>613933</v>
      </c>
      <c r="J1226" s="25">
        <f t="shared" si="60"/>
        <v>8.0000586383204689E-2</v>
      </c>
      <c r="K1226" s="22">
        <v>49115</v>
      </c>
      <c r="L1226" s="22">
        <v>663048</v>
      </c>
      <c r="M1226">
        <f>+VLOOKUP(C1226,'Thanh toán '!M$6:N$1223,2,0)</f>
        <v>663048</v>
      </c>
      <c r="N1226" s="38">
        <f t="shared" si="59"/>
        <v>0</v>
      </c>
    </row>
    <row r="1227" spans="1:14" hidden="1" x14ac:dyDescent="0.3">
      <c r="A1227" s="18">
        <v>2022</v>
      </c>
      <c r="B1227" s="19" t="s">
        <v>13322</v>
      </c>
      <c r="C1227" s="19">
        <f t="shared" si="58"/>
        <v>57621</v>
      </c>
      <c r="D1227" s="19" t="s">
        <v>11736</v>
      </c>
      <c r="E1227" s="24" t="s">
        <v>13317</v>
      </c>
      <c r="F1227" s="21" t="s">
        <v>12360</v>
      </c>
      <c r="G1227" s="23"/>
      <c r="H1227" s="19" t="s">
        <v>12361</v>
      </c>
      <c r="I1227" s="22">
        <v>2218901</v>
      </c>
      <c r="J1227" s="25">
        <f t="shared" si="60"/>
        <v>7.9999963946115665E-2</v>
      </c>
      <c r="K1227" s="22">
        <v>177512</v>
      </c>
      <c r="L1227" s="22">
        <v>2396413</v>
      </c>
      <c r="M1227">
        <f>+VLOOKUP(C1227,'Thanh toán '!M$6:N$1223,2,0)</f>
        <v>2396413</v>
      </c>
      <c r="N1227" s="38">
        <f t="shared" si="59"/>
        <v>0</v>
      </c>
    </row>
    <row r="1228" spans="1:14" hidden="1" x14ac:dyDescent="0.3">
      <c r="A1228" s="18">
        <v>2022</v>
      </c>
      <c r="B1228" s="19" t="s">
        <v>13323</v>
      </c>
      <c r="C1228" s="19">
        <f t="shared" si="58"/>
        <v>57626</v>
      </c>
      <c r="D1228" s="19" t="s">
        <v>11736</v>
      </c>
      <c r="E1228" s="24" t="s">
        <v>13317</v>
      </c>
      <c r="F1228" s="21" t="s">
        <v>11799</v>
      </c>
      <c r="G1228" s="23"/>
      <c r="H1228" s="19" t="s">
        <v>11725</v>
      </c>
      <c r="I1228" s="22">
        <v>302572</v>
      </c>
      <c r="J1228" s="25">
        <f t="shared" si="60"/>
        <v>8.0000793199635128E-2</v>
      </c>
      <c r="K1228" s="22">
        <v>24206</v>
      </c>
      <c r="L1228" s="22">
        <v>326778</v>
      </c>
      <c r="M1228">
        <f>+VLOOKUP(C1228,'Thanh toán '!M$6:N$1223,2,0)</f>
        <v>326778</v>
      </c>
      <c r="N1228" s="38">
        <f t="shared" si="59"/>
        <v>0</v>
      </c>
    </row>
    <row r="1229" spans="1:14" hidden="1" x14ac:dyDescent="0.3">
      <c r="A1229" s="18">
        <v>2022</v>
      </c>
      <c r="B1229" s="19" t="s">
        <v>13324</v>
      </c>
      <c r="C1229" s="19">
        <f t="shared" si="58"/>
        <v>57627</v>
      </c>
      <c r="D1229" s="19" t="s">
        <v>11736</v>
      </c>
      <c r="E1229" s="24" t="s">
        <v>13317</v>
      </c>
      <c r="F1229" s="21" t="s">
        <v>11799</v>
      </c>
      <c r="G1229" s="23"/>
      <c r="H1229" s="19" t="s">
        <v>11725</v>
      </c>
      <c r="I1229" s="22">
        <v>455338</v>
      </c>
      <c r="J1229" s="25">
        <f t="shared" si="60"/>
        <v>7.9999912153169733E-2</v>
      </c>
      <c r="K1229" s="22">
        <v>36427</v>
      </c>
      <c r="L1229" s="22">
        <v>491765</v>
      </c>
      <c r="M1229">
        <f>+VLOOKUP(C1229,'Thanh toán '!M$6:N$1223,2,0)</f>
        <v>491765</v>
      </c>
      <c r="N1229" s="38">
        <f t="shared" si="59"/>
        <v>0</v>
      </c>
    </row>
    <row r="1230" spans="1:14" hidden="1" x14ac:dyDescent="0.3">
      <c r="A1230" s="18">
        <v>2022</v>
      </c>
      <c r="B1230" s="19" t="s">
        <v>13325</v>
      </c>
      <c r="C1230" s="19">
        <f t="shared" si="58"/>
        <v>57628</v>
      </c>
      <c r="D1230" s="19" t="s">
        <v>11736</v>
      </c>
      <c r="E1230" s="24" t="s">
        <v>13317</v>
      </c>
      <c r="F1230" s="21" t="s">
        <v>11799</v>
      </c>
      <c r="G1230" s="23"/>
      <c r="H1230" s="19" t="s">
        <v>11725</v>
      </c>
      <c r="I1230" s="22">
        <v>2441184</v>
      </c>
      <c r="J1230" s="25">
        <f t="shared" si="60"/>
        <v>8.0000114698441413E-2</v>
      </c>
      <c r="K1230" s="22">
        <v>195295</v>
      </c>
      <c r="L1230" s="22">
        <v>2636479</v>
      </c>
      <c r="M1230">
        <f>+VLOOKUP(C1230,'Thanh toán '!M$6:N$1223,2,0)</f>
        <v>2636479</v>
      </c>
      <c r="N1230" s="38">
        <f t="shared" si="59"/>
        <v>0</v>
      </c>
    </row>
    <row r="1231" spans="1:14" hidden="1" x14ac:dyDescent="0.3">
      <c r="A1231" s="18">
        <v>2022</v>
      </c>
      <c r="B1231" s="19" t="s">
        <v>13326</v>
      </c>
      <c r="C1231" s="19">
        <f t="shared" si="58"/>
        <v>57629</v>
      </c>
      <c r="D1231" s="19" t="s">
        <v>11736</v>
      </c>
      <c r="E1231" s="24" t="s">
        <v>13317</v>
      </c>
      <c r="F1231" s="21" t="s">
        <v>11799</v>
      </c>
      <c r="G1231" s="23"/>
      <c r="H1231" s="19" t="s">
        <v>11725</v>
      </c>
      <c r="I1231" s="22">
        <v>1283600</v>
      </c>
      <c r="J1231" s="25">
        <f t="shared" si="60"/>
        <v>0.08</v>
      </c>
      <c r="K1231" s="22">
        <v>102688</v>
      </c>
      <c r="L1231" s="22">
        <v>1386288</v>
      </c>
      <c r="M1231">
        <f>+VLOOKUP(C1231,'Thanh toán '!M$6:N$1223,2,0)</f>
        <v>1386288</v>
      </c>
      <c r="N1231" s="38">
        <f t="shared" si="59"/>
        <v>0</v>
      </c>
    </row>
    <row r="1232" spans="1:14" hidden="1" x14ac:dyDescent="0.3">
      <c r="A1232" s="18">
        <v>2022</v>
      </c>
      <c r="B1232" s="19" t="s">
        <v>13327</v>
      </c>
      <c r="C1232" s="19">
        <f t="shared" si="58"/>
        <v>57630</v>
      </c>
      <c r="D1232" s="19" t="s">
        <v>11736</v>
      </c>
      <c r="E1232" s="24" t="s">
        <v>13317</v>
      </c>
      <c r="F1232" s="21" t="s">
        <v>11799</v>
      </c>
      <c r="G1232" s="23"/>
      <c r="H1232" s="19" t="s">
        <v>11725</v>
      </c>
      <c r="I1232" s="22">
        <v>2202038</v>
      </c>
      <c r="J1232" s="25">
        <f t="shared" si="60"/>
        <v>7.9999981835009198E-2</v>
      </c>
      <c r="K1232" s="22">
        <v>176163</v>
      </c>
      <c r="L1232" s="22">
        <v>2378201</v>
      </c>
      <c r="M1232">
        <f>+VLOOKUP(C1232,'Thanh toán '!M$6:N$1223,2,0)</f>
        <v>2378201</v>
      </c>
      <c r="N1232" s="38">
        <f t="shared" si="59"/>
        <v>0</v>
      </c>
    </row>
    <row r="1233" spans="1:27" hidden="1" x14ac:dyDescent="0.3">
      <c r="A1233" s="18">
        <v>2022</v>
      </c>
      <c r="B1233" s="19" t="s">
        <v>13328</v>
      </c>
      <c r="C1233" s="19">
        <f t="shared" si="58"/>
        <v>57631</v>
      </c>
      <c r="D1233" s="19" t="s">
        <v>11736</v>
      </c>
      <c r="E1233" s="24" t="s">
        <v>13317</v>
      </c>
      <c r="F1233" s="21" t="s">
        <v>11799</v>
      </c>
      <c r="G1233" s="23"/>
      <c r="H1233" s="19" t="s">
        <v>11725</v>
      </c>
      <c r="I1233" s="22">
        <v>796068</v>
      </c>
      <c r="J1233" s="25">
        <f t="shared" si="60"/>
        <v>7.9999447283397904E-2</v>
      </c>
      <c r="K1233" s="22">
        <v>63685</v>
      </c>
      <c r="L1233" s="22">
        <v>859753</v>
      </c>
      <c r="M1233">
        <f>+VLOOKUP(C1233,'Thanh toán '!M$6:N$1223,2,0)</f>
        <v>859753</v>
      </c>
      <c r="N1233" s="38">
        <f t="shared" si="59"/>
        <v>0</v>
      </c>
    </row>
    <row r="1234" spans="1:27" hidden="1" x14ac:dyDescent="0.3">
      <c r="A1234" s="18">
        <v>2022</v>
      </c>
      <c r="B1234" s="19" t="s">
        <v>13329</v>
      </c>
      <c r="C1234" s="19">
        <f t="shared" si="58"/>
        <v>57633</v>
      </c>
      <c r="D1234" s="19" t="s">
        <v>11736</v>
      </c>
      <c r="E1234" s="24" t="s">
        <v>13317</v>
      </c>
      <c r="F1234" s="21" t="s">
        <v>11799</v>
      </c>
      <c r="G1234" s="23"/>
      <c r="H1234" s="19" t="s">
        <v>11725</v>
      </c>
      <c r="I1234" s="22">
        <v>455338</v>
      </c>
      <c r="J1234" s="25">
        <f t="shared" si="60"/>
        <v>7.9999912153169733E-2</v>
      </c>
      <c r="K1234" s="22">
        <v>36427</v>
      </c>
      <c r="L1234" s="22">
        <v>491765</v>
      </c>
      <c r="M1234">
        <f>+VLOOKUP(C1234,'Thanh toán '!M$6:N$1223,2,0)</f>
        <v>491765</v>
      </c>
      <c r="N1234" s="38">
        <f t="shared" si="59"/>
        <v>0</v>
      </c>
    </row>
    <row r="1235" spans="1:27" hidden="1" x14ac:dyDescent="0.3">
      <c r="A1235" s="18">
        <v>2022</v>
      </c>
      <c r="B1235" s="19" t="s">
        <v>13330</v>
      </c>
      <c r="C1235" s="19">
        <f t="shared" si="58"/>
        <v>57634</v>
      </c>
      <c r="D1235" s="19" t="s">
        <v>11736</v>
      </c>
      <c r="E1235" s="24" t="s">
        <v>13317</v>
      </c>
      <c r="F1235" s="21" t="s">
        <v>11799</v>
      </c>
      <c r="G1235" s="23"/>
      <c r="H1235" s="19" t="s">
        <v>11725</v>
      </c>
      <c r="I1235" s="22">
        <v>1320725</v>
      </c>
      <c r="J1235" s="25">
        <f t="shared" si="60"/>
        <v>0.08</v>
      </c>
      <c r="K1235" s="22">
        <v>105658</v>
      </c>
      <c r="L1235" s="22">
        <v>1426383</v>
      </c>
      <c r="M1235">
        <f>+VLOOKUP(C1235,'Thanh toán '!M$6:N$1223,2,0)</f>
        <v>1426383</v>
      </c>
      <c r="N1235" s="38">
        <f t="shared" si="59"/>
        <v>0</v>
      </c>
    </row>
    <row r="1236" spans="1:27" hidden="1" x14ac:dyDescent="0.3">
      <c r="A1236" s="18">
        <v>2022</v>
      </c>
      <c r="B1236" s="19" t="s">
        <v>13331</v>
      </c>
      <c r="C1236" s="19">
        <f t="shared" si="58"/>
        <v>57639</v>
      </c>
      <c r="D1236" s="19" t="s">
        <v>11736</v>
      </c>
      <c r="E1236" s="24" t="s">
        <v>13317</v>
      </c>
      <c r="F1236" s="21" t="s">
        <v>11799</v>
      </c>
      <c r="G1236" s="23"/>
      <c r="H1236" s="19" t="s">
        <v>11725</v>
      </c>
      <c r="I1236" s="22">
        <v>768611</v>
      </c>
      <c r="J1236" s="25">
        <f t="shared" si="60"/>
        <v>8.0000156125790547E-2</v>
      </c>
      <c r="K1236" s="22">
        <v>61489</v>
      </c>
      <c r="L1236" s="22">
        <v>830100</v>
      </c>
      <c r="M1236">
        <f>+VLOOKUP(C1236,'Thanh toán '!M$6:N$1223,2,0)</f>
        <v>830100</v>
      </c>
      <c r="N1236" s="38">
        <f t="shared" si="59"/>
        <v>0</v>
      </c>
    </row>
    <row r="1237" spans="1:27" hidden="1" x14ac:dyDescent="0.3">
      <c r="A1237" s="18">
        <v>2022</v>
      </c>
      <c r="B1237" s="19" t="s">
        <v>13332</v>
      </c>
      <c r="C1237" s="19">
        <f t="shared" si="58"/>
        <v>57640</v>
      </c>
      <c r="D1237" s="19" t="s">
        <v>11736</v>
      </c>
      <c r="E1237" s="24" t="s">
        <v>13317</v>
      </c>
      <c r="F1237" s="21" t="s">
        <v>11799</v>
      </c>
      <c r="G1237" s="23"/>
      <c r="H1237" s="19" t="s">
        <v>11725</v>
      </c>
      <c r="I1237" s="22">
        <v>656066</v>
      </c>
      <c r="J1237" s="25">
        <f t="shared" si="60"/>
        <v>7.9999573213670572E-2</v>
      </c>
      <c r="K1237" s="22">
        <v>52485</v>
      </c>
      <c r="L1237" s="22">
        <v>708551</v>
      </c>
      <c r="M1237">
        <f>+VLOOKUP(C1237,'Thanh toán '!M$6:N$1223,2,0)</f>
        <v>708551</v>
      </c>
      <c r="N1237" s="38">
        <f t="shared" si="59"/>
        <v>0</v>
      </c>
    </row>
    <row r="1238" spans="1:27" hidden="1" x14ac:dyDescent="0.3">
      <c r="A1238" s="18">
        <v>2022</v>
      </c>
      <c r="B1238" s="19" t="s">
        <v>13333</v>
      </c>
      <c r="C1238" s="19">
        <f t="shared" si="58"/>
        <v>57652</v>
      </c>
      <c r="D1238" s="19" t="s">
        <v>11736</v>
      </c>
      <c r="E1238" s="24" t="s">
        <v>13317</v>
      </c>
      <c r="F1238" s="21" t="s">
        <v>11799</v>
      </c>
      <c r="G1238" s="23"/>
      <c r="H1238" s="19" t="s">
        <v>11725</v>
      </c>
      <c r="I1238" s="22">
        <v>865200</v>
      </c>
      <c r="J1238" s="25">
        <f t="shared" si="60"/>
        <v>0.08</v>
      </c>
      <c r="K1238" s="22">
        <v>69216</v>
      </c>
      <c r="L1238" s="22">
        <v>934416</v>
      </c>
      <c r="M1238">
        <f>+VLOOKUP(C1238,'Thanh toán '!M$6:N$1223,2,0)</f>
        <v>934416</v>
      </c>
      <c r="N1238" s="38">
        <f t="shared" si="59"/>
        <v>0</v>
      </c>
    </row>
    <row r="1239" spans="1:27" hidden="1" x14ac:dyDescent="0.3">
      <c r="A1239" s="18">
        <v>2022</v>
      </c>
      <c r="B1239" s="19" t="s">
        <v>13334</v>
      </c>
      <c r="C1239" s="19">
        <f t="shared" si="58"/>
        <v>57653</v>
      </c>
      <c r="D1239" s="19" t="s">
        <v>11736</v>
      </c>
      <c r="E1239" s="24" t="s">
        <v>13317</v>
      </c>
      <c r="F1239" s="21" t="s">
        <v>11799</v>
      </c>
      <c r="G1239" s="23"/>
      <c r="H1239" s="19" t="s">
        <v>11725</v>
      </c>
      <c r="I1239" s="22">
        <v>200728</v>
      </c>
      <c r="J1239" s="25">
        <f t="shared" si="60"/>
        <v>7.9998804352158143E-2</v>
      </c>
      <c r="K1239" s="22">
        <v>16058</v>
      </c>
      <c r="L1239" s="22">
        <v>216786</v>
      </c>
      <c r="M1239">
        <f>+VLOOKUP(C1239,'Thanh toán '!M$6:N$1223,2,0)</f>
        <v>216786</v>
      </c>
      <c r="N1239" s="38">
        <f t="shared" si="59"/>
        <v>0</v>
      </c>
    </row>
    <row r="1240" spans="1:27" hidden="1" x14ac:dyDescent="0.3">
      <c r="A1240" s="18">
        <v>2022</v>
      </c>
      <c r="B1240" s="19" t="s">
        <v>13335</v>
      </c>
      <c r="C1240" s="19">
        <f t="shared" si="58"/>
        <v>57657</v>
      </c>
      <c r="D1240" s="19" t="s">
        <v>11736</v>
      </c>
      <c r="E1240" s="24" t="s">
        <v>13317</v>
      </c>
      <c r="F1240" s="21" t="s">
        <v>11799</v>
      </c>
      <c r="G1240" s="23"/>
      <c r="H1240" s="19" t="s">
        <v>11725</v>
      </c>
      <c r="I1240" s="22">
        <v>367155</v>
      </c>
      <c r="J1240" s="25">
        <f t="shared" si="60"/>
        <v>7.9998910541869236E-2</v>
      </c>
      <c r="K1240" s="22">
        <v>29372</v>
      </c>
      <c r="L1240" s="22">
        <v>396527</v>
      </c>
      <c r="M1240">
        <f>+VLOOKUP(C1240,'Thanh toán '!M$6:N$1223,2,0)</f>
        <v>396527</v>
      </c>
      <c r="N1240" s="38">
        <f t="shared" si="59"/>
        <v>0</v>
      </c>
    </row>
    <row r="1241" spans="1:27" hidden="1" x14ac:dyDescent="0.3">
      <c r="A1241" s="18">
        <v>2022</v>
      </c>
      <c r="B1241" s="19" t="s">
        <v>13336</v>
      </c>
      <c r="C1241" s="19">
        <f t="shared" si="58"/>
        <v>57658</v>
      </c>
      <c r="D1241" s="19" t="s">
        <v>11736</v>
      </c>
      <c r="E1241" s="24" t="s">
        <v>13317</v>
      </c>
      <c r="F1241" s="21" t="s">
        <v>11799</v>
      </c>
      <c r="G1241" s="23"/>
      <c r="H1241" s="19" t="s">
        <v>11725</v>
      </c>
      <c r="I1241" s="22">
        <v>694224</v>
      </c>
      <c r="J1241" s="25">
        <f t="shared" si="60"/>
        <v>8.0000115236580696E-2</v>
      </c>
      <c r="K1241" s="22">
        <v>55538</v>
      </c>
      <c r="L1241" s="22">
        <v>749762</v>
      </c>
      <c r="M1241">
        <f>+VLOOKUP(C1241,'Thanh toán '!M$6:N$1223,2,0)</f>
        <v>749762</v>
      </c>
      <c r="N1241" s="38">
        <f t="shared" si="59"/>
        <v>0</v>
      </c>
    </row>
    <row r="1242" spans="1:27" hidden="1" x14ac:dyDescent="0.3">
      <c r="A1242" s="18">
        <v>2022</v>
      </c>
      <c r="B1242" s="19" t="s">
        <v>13337</v>
      </c>
      <c r="C1242" s="19">
        <f t="shared" si="58"/>
        <v>57659</v>
      </c>
      <c r="D1242" s="19" t="s">
        <v>11736</v>
      </c>
      <c r="E1242" s="24" t="s">
        <v>13317</v>
      </c>
      <c r="F1242" s="21" t="s">
        <v>11799</v>
      </c>
      <c r="G1242" s="23"/>
      <c r="H1242" s="19" t="s">
        <v>11725</v>
      </c>
      <c r="I1242" s="22">
        <v>850023</v>
      </c>
      <c r="J1242" s="25">
        <f t="shared" si="60"/>
        <v>8.000018823020083E-2</v>
      </c>
      <c r="K1242" s="22">
        <v>68002</v>
      </c>
      <c r="L1242" s="22">
        <v>918025</v>
      </c>
      <c r="M1242">
        <f>+VLOOKUP(C1242,'Thanh toán '!M$6:N$1223,2,0)</f>
        <v>918025</v>
      </c>
      <c r="N1242" s="38">
        <f t="shared" si="59"/>
        <v>0</v>
      </c>
    </row>
    <row r="1243" spans="1:27" hidden="1" x14ac:dyDescent="0.3">
      <c r="A1243" s="18">
        <v>2022</v>
      </c>
      <c r="B1243" s="19" t="s">
        <v>13338</v>
      </c>
      <c r="C1243" s="19">
        <f t="shared" si="58"/>
        <v>57732</v>
      </c>
      <c r="D1243" s="19" t="s">
        <v>11736</v>
      </c>
      <c r="E1243" s="24" t="s">
        <v>13339</v>
      </c>
      <c r="F1243" s="21" t="s">
        <v>11799</v>
      </c>
      <c r="G1243" s="23"/>
      <c r="H1243" s="19" t="s">
        <v>11725</v>
      </c>
      <c r="I1243" s="22">
        <v>1277831</v>
      </c>
      <c r="J1243" s="25">
        <f t="shared" si="60"/>
        <v>7.999962436347216E-2</v>
      </c>
      <c r="K1243" s="22">
        <v>102226</v>
      </c>
      <c r="L1243" s="22">
        <v>1380057</v>
      </c>
      <c r="M1243">
        <f>+VLOOKUP(C1243,'Thanh toán '!M$6:N$1223,2,0)</f>
        <v>1380057</v>
      </c>
      <c r="N1243" s="38">
        <f t="shared" si="59"/>
        <v>0</v>
      </c>
    </row>
    <row r="1244" spans="1:27" hidden="1" x14ac:dyDescent="0.3">
      <c r="A1244" s="18">
        <v>2022</v>
      </c>
      <c r="B1244" s="19" t="s">
        <v>13340</v>
      </c>
      <c r="C1244" s="19">
        <f t="shared" si="58"/>
        <v>57742</v>
      </c>
      <c r="D1244" s="19" t="s">
        <v>11736</v>
      </c>
      <c r="E1244" s="24" t="s">
        <v>13339</v>
      </c>
      <c r="F1244" s="21" t="s">
        <v>11799</v>
      </c>
      <c r="G1244" s="23"/>
      <c r="H1244" s="19" t="s">
        <v>11725</v>
      </c>
      <c r="I1244" s="22">
        <v>367155</v>
      </c>
      <c r="J1244" s="25">
        <f t="shared" si="60"/>
        <v>7.9998910541869236E-2</v>
      </c>
      <c r="K1244" s="22">
        <v>29372</v>
      </c>
      <c r="L1244" s="22">
        <v>396527</v>
      </c>
      <c r="M1244">
        <f>+VLOOKUP(C1244,'Thanh toán '!M$6:N$1223,2,0)</f>
        <v>396527</v>
      </c>
      <c r="N1244" s="38">
        <f t="shared" si="59"/>
        <v>0</v>
      </c>
    </row>
    <row r="1245" spans="1:27" hidden="1" x14ac:dyDescent="0.3">
      <c r="A1245" s="18">
        <v>2022</v>
      </c>
      <c r="B1245" s="19" t="s">
        <v>13341</v>
      </c>
      <c r="C1245" s="19">
        <f t="shared" si="58"/>
        <v>57785</v>
      </c>
      <c r="D1245" s="19" t="s">
        <v>11736</v>
      </c>
      <c r="E1245" s="24" t="s">
        <v>13339</v>
      </c>
      <c r="F1245" s="21" t="s">
        <v>11838</v>
      </c>
      <c r="G1245" s="23"/>
      <c r="H1245" s="19" t="s">
        <v>11839</v>
      </c>
      <c r="I1245" s="22">
        <v>613933</v>
      </c>
      <c r="J1245" s="25">
        <f t="shared" si="60"/>
        <v>8.0000586383204689E-2</v>
      </c>
      <c r="K1245" s="22">
        <v>49115</v>
      </c>
      <c r="L1245" s="22">
        <v>663048</v>
      </c>
      <c r="M1245">
        <f>+VLOOKUP(C1245,'Thanh toán '!M$6:N$1223,2,0)</f>
        <v>663048</v>
      </c>
      <c r="N1245" s="38">
        <f t="shared" si="59"/>
        <v>0</v>
      </c>
    </row>
    <row r="1246" spans="1:27" hidden="1" x14ac:dyDescent="0.3">
      <c r="A1246" s="18">
        <v>2022</v>
      </c>
      <c r="B1246" s="19" t="s">
        <v>13344</v>
      </c>
      <c r="C1246" s="19">
        <v>49340</v>
      </c>
      <c r="D1246" s="19" t="s">
        <v>11736</v>
      </c>
      <c r="E1246" s="24" t="s">
        <v>12000</v>
      </c>
      <c r="F1246" s="21" t="s">
        <v>11799</v>
      </c>
      <c r="G1246" s="23" t="s">
        <v>13343</v>
      </c>
      <c r="H1246" s="19" t="s">
        <v>11725</v>
      </c>
      <c r="I1246" s="22">
        <v>777406</v>
      </c>
      <c r="J1246" s="22">
        <v>7.999938256200749E-2</v>
      </c>
      <c r="K1246" s="22">
        <v>62192</v>
      </c>
      <c r="L1246" s="22">
        <v>839598</v>
      </c>
      <c r="M1246">
        <f>+VLOOKUP(C1246,'Thanh toán '!M$6:N$1223,2,0)</f>
        <v>839598</v>
      </c>
      <c r="N1246" s="38">
        <f t="shared" ref="N1246" si="61">+M1246-L1246</f>
        <v>0</v>
      </c>
      <c r="R1246" s="26"/>
      <c r="Y1246" s="22">
        <v>-110148</v>
      </c>
      <c r="Z1246" t="e">
        <f>+VLOOKUP(O1246,'Thanh toán '!M$1224:N$1333,2,0)</f>
        <v>#N/A</v>
      </c>
      <c r="AA1246" s="38" t="e">
        <f t="shared" si="59"/>
        <v>#N/A</v>
      </c>
    </row>
    <row r="1247" spans="1:27" hidden="1" x14ac:dyDescent="0.3">
      <c r="A1247" s="18">
        <v>2022</v>
      </c>
      <c r="B1247" s="19" t="s">
        <v>13345</v>
      </c>
      <c r="C1247" s="19">
        <v>42056</v>
      </c>
      <c r="D1247" s="19" t="s">
        <v>11736</v>
      </c>
      <c r="E1247" s="24" t="s">
        <v>11909</v>
      </c>
      <c r="F1247" s="21" t="s">
        <v>11799</v>
      </c>
      <c r="G1247" s="23" t="s">
        <v>13346</v>
      </c>
      <c r="H1247" s="19" t="s">
        <v>11725</v>
      </c>
      <c r="I1247" s="22">
        <v>922445</v>
      </c>
      <c r="J1247" s="22">
        <v>8.0000433630189327E-2</v>
      </c>
      <c r="K1247" s="22">
        <v>73796</v>
      </c>
      <c r="L1247" s="22">
        <v>996241</v>
      </c>
      <c r="M1247">
        <f>+VLOOKUP(C1247,'Thanh toán '!M$6:N$1223,2,0)</f>
        <v>996241</v>
      </c>
      <c r="N1247" s="38">
        <f t="shared" ref="N1247:N1248" si="62">+M1247-L1247</f>
        <v>0</v>
      </c>
      <c r="R1247" s="26"/>
      <c r="Y1247" s="22"/>
      <c r="AA1247" s="38"/>
    </row>
    <row r="1248" spans="1:27" hidden="1" x14ac:dyDescent="0.3">
      <c r="A1248" s="18">
        <v>2022</v>
      </c>
      <c r="B1248" s="19">
        <v>565</v>
      </c>
      <c r="C1248" s="19"/>
      <c r="D1248" s="19"/>
      <c r="E1248" s="26">
        <v>45210</v>
      </c>
      <c r="F1248" s="21"/>
      <c r="G1248" s="23"/>
      <c r="H1248" s="19"/>
      <c r="I1248" s="22"/>
      <c r="J1248" s="22"/>
      <c r="K1248" s="22"/>
      <c r="L1248" s="22">
        <v>-110148</v>
      </c>
      <c r="M1248">
        <f>+VLOOKUP(B1248,'Thanh toán '!M$1224:N$1333,2,0)</f>
        <v>-110148</v>
      </c>
      <c r="N1248" s="38">
        <f t="shared" si="62"/>
        <v>0</v>
      </c>
      <c r="R1248" s="26"/>
      <c r="Y1248" s="22"/>
      <c r="AA1248" s="38"/>
    </row>
    <row r="1249" spans="1:14" hidden="1" x14ac:dyDescent="0.3">
      <c r="A1249" s="18">
        <v>2022</v>
      </c>
      <c r="B1249">
        <v>399</v>
      </c>
      <c r="E1249" s="26">
        <v>44910</v>
      </c>
      <c r="L1249" s="22">
        <v>-119943</v>
      </c>
      <c r="M1249">
        <f>+VLOOKUP(B1249,'Thanh toán '!M$1224:N$1333,2,0)</f>
        <v>-119943</v>
      </c>
      <c r="N1249" s="38">
        <f t="shared" si="59"/>
        <v>0</v>
      </c>
    </row>
    <row r="1250" spans="1:14" hidden="1" x14ac:dyDescent="0.3">
      <c r="A1250" s="18">
        <v>2022</v>
      </c>
      <c r="B1250">
        <v>21113</v>
      </c>
      <c r="E1250" s="26">
        <v>44900</v>
      </c>
      <c r="L1250" s="22">
        <v>-654200</v>
      </c>
      <c r="M1250">
        <f>+VLOOKUP(B1250,'Thanh toán '!M$1224:N$1333,2,0)</f>
        <v>-654200</v>
      </c>
      <c r="N1250" s="38">
        <f t="shared" si="59"/>
        <v>0</v>
      </c>
    </row>
    <row r="1251" spans="1:14" hidden="1" x14ac:dyDescent="0.3">
      <c r="A1251" s="18">
        <v>2022</v>
      </c>
      <c r="B1251">
        <v>21073</v>
      </c>
      <c r="E1251" s="26">
        <v>44900</v>
      </c>
      <c r="L1251" s="22">
        <v>-718304</v>
      </c>
      <c r="M1251">
        <f>+VLOOKUP(B1251,'Thanh toán '!M$1224:N$1333,2,0)</f>
        <v>-718304</v>
      </c>
      <c r="N1251" s="38">
        <f t="shared" si="59"/>
        <v>0</v>
      </c>
    </row>
    <row r="1252" spans="1:14" hidden="1" x14ac:dyDescent="0.3">
      <c r="A1252" s="18">
        <v>2022</v>
      </c>
      <c r="B1252">
        <v>21330</v>
      </c>
      <c r="E1252" s="26">
        <v>44901</v>
      </c>
      <c r="L1252" s="22">
        <v>-119943</v>
      </c>
      <c r="M1252">
        <f>+VLOOKUP(B1252,'Thanh toán '!M$1224:N$1333,2,0)</f>
        <v>-119943</v>
      </c>
      <c r="N1252" s="38">
        <f t="shared" si="59"/>
        <v>0</v>
      </c>
    </row>
    <row r="1253" spans="1:14" hidden="1" x14ac:dyDescent="0.3">
      <c r="A1253" s="18">
        <v>2022</v>
      </c>
      <c r="B1253">
        <v>21590</v>
      </c>
      <c r="E1253" s="26">
        <v>44904</v>
      </c>
      <c r="L1253" s="22">
        <v>-196020</v>
      </c>
      <c r="M1253">
        <f>+VLOOKUP(B1253,'Thanh toán '!M$1224:N$1333,2,0)</f>
        <v>-196020</v>
      </c>
      <c r="N1253" s="38">
        <f t="shared" si="59"/>
        <v>0</v>
      </c>
    </row>
    <row r="1254" spans="1:14" hidden="1" x14ac:dyDescent="0.3">
      <c r="A1254" s="18">
        <v>2022</v>
      </c>
      <c r="B1254">
        <v>21670</v>
      </c>
      <c r="E1254" s="26">
        <v>44904</v>
      </c>
      <c r="L1254" s="22">
        <v>-49680</v>
      </c>
      <c r="M1254">
        <f>+VLOOKUP(B1254,'Thanh toán '!M$1224:N$1333,2,0)</f>
        <v>-49680</v>
      </c>
      <c r="N1254" s="38">
        <f t="shared" si="59"/>
        <v>0</v>
      </c>
    </row>
    <row r="1255" spans="1:14" hidden="1" x14ac:dyDescent="0.3">
      <c r="A1255" s="18">
        <v>2022</v>
      </c>
      <c r="B1255">
        <v>21699</v>
      </c>
      <c r="E1255" s="26">
        <v>44907</v>
      </c>
      <c r="L1255" s="22">
        <v>-267964</v>
      </c>
      <c r="M1255">
        <f>+VLOOKUP(B1255,'Thanh toán '!M$1224:N$1333,2,0)</f>
        <v>-267964</v>
      </c>
      <c r="N1255" s="38">
        <f t="shared" si="59"/>
        <v>0</v>
      </c>
    </row>
    <row r="1256" spans="1:14" hidden="1" x14ac:dyDescent="0.3">
      <c r="A1256" s="18">
        <v>2022</v>
      </c>
      <c r="B1256">
        <v>21698</v>
      </c>
      <c r="E1256" s="26">
        <v>44907</v>
      </c>
      <c r="L1256" s="22">
        <v>-324593</v>
      </c>
      <c r="M1256">
        <f>+VLOOKUP(B1256,'Thanh toán '!M$1224:N$1333,2,0)</f>
        <v>-324593</v>
      </c>
      <c r="N1256" s="38">
        <f t="shared" si="59"/>
        <v>0</v>
      </c>
    </row>
    <row r="1257" spans="1:14" hidden="1" x14ac:dyDescent="0.3">
      <c r="A1257" s="18">
        <v>2022</v>
      </c>
      <c r="B1257">
        <v>21705</v>
      </c>
      <c r="E1257" s="26">
        <v>44907</v>
      </c>
      <c r="L1257" s="22">
        <v>-156816</v>
      </c>
      <c r="M1257">
        <f>+VLOOKUP(B1257,'Thanh toán '!M$1224:N$1333,2,0)</f>
        <v>-156816</v>
      </c>
      <c r="N1257" s="38">
        <f t="shared" si="59"/>
        <v>0</v>
      </c>
    </row>
    <row r="1258" spans="1:14" hidden="1" x14ac:dyDescent="0.3">
      <c r="A1258" s="18">
        <v>2022</v>
      </c>
      <c r="B1258">
        <v>21753</v>
      </c>
      <c r="E1258" s="26">
        <v>44908</v>
      </c>
      <c r="L1258" s="22">
        <v>-327907</v>
      </c>
      <c r="M1258">
        <f>+VLOOKUP(B1258,'Thanh toán '!M$1224:N$1333,2,0)</f>
        <v>-327907</v>
      </c>
      <c r="N1258" s="38">
        <f t="shared" si="59"/>
        <v>0</v>
      </c>
    </row>
    <row r="1259" spans="1:14" hidden="1" x14ac:dyDescent="0.3">
      <c r="A1259" s="18">
        <v>2022</v>
      </c>
      <c r="B1259">
        <v>22558</v>
      </c>
      <c r="E1259" s="26">
        <v>44915</v>
      </c>
      <c r="L1259" s="22">
        <v>-326393</v>
      </c>
      <c r="M1259">
        <f>+VLOOKUP(B1259,'Thanh toán '!M$1224:N$1333,2,0)</f>
        <v>-326393</v>
      </c>
      <c r="N1259" s="38">
        <f t="shared" si="59"/>
        <v>0</v>
      </c>
    </row>
    <row r="1260" spans="1:14" hidden="1" x14ac:dyDescent="0.3">
      <c r="A1260" s="18">
        <v>2022</v>
      </c>
      <c r="B1260">
        <v>22927</v>
      </c>
      <c r="E1260" s="26">
        <v>44917</v>
      </c>
      <c r="L1260" s="22">
        <v>-191870</v>
      </c>
      <c r="M1260">
        <f>+VLOOKUP(B1260,'Thanh toán '!M$1224:N$1333,2,0)</f>
        <v>-191870</v>
      </c>
      <c r="N1260" s="38">
        <f t="shared" si="59"/>
        <v>0</v>
      </c>
    </row>
    <row r="1261" spans="1:14" hidden="1" x14ac:dyDescent="0.3">
      <c r="A1261" s="18">
        <v>2022</v>
      </c>
      <c r="B1261">
        <v>22941</v>
      </c>
      <c r="E1261" s="26">
        <v>44917</v>
      </c>
      <c r="L1261" s="22">
        <v>-325229</v>
      </c>
      <c r="M1261">
        <f>+VLOOKUP(B1261,'Thanh toán '!M$1224:N$1333,2,0)</f>
        <v>-325229</v>
      </c>
      <c r="N1261" s="38">
        <f t="shared" si="59"/>
        <v>0</v>
      </c>
    </row>
    <row r="1262" spans="1:14" hidden="1" x14ac:dyDescent="0.3">
      <c r="A1262" s="18">
        <v>2022</v>
      </c>
      <c r="B1262">
        <v>20759</v>
      </c>
      <c r="E1262" s="26">
        <v>44896</v>
      </c>
      <c r="L1262" s="22">
        <v>-119943</v>
      </c>
      <c r="M1262">
        <f>+VLOOKUP(B1262,'Thanh toán '!M$1224:N$1333,2,0)</f>
        <v>-119943</v>
      </c>
      <c r="N1262" s="38">
        <f t="shared" si="59"/>
        <v>0</v>
      </c>
    </row>
    <row r="1263" spans="1:14" hidden="1" x14ac:dyDescent="0.3">
      <c r="A1263" s="18">
        <v>2022</v>
      </c>
      <c r="B1263">
        <v>20816</v>
      </c>
      <c r="E1263" s="26">
        <v>44896</v>
      </c>
      <c r="L1263" s="22">
        <v>-185877</v>
      </c>
      <c r="M1263">
        <f>+VLOOKUP(B1263,'Thanh toán '!M$1224:N$1333,2,0)</f>
        <v>-185877</v>
      </c>
      <c r="N1263" s="38">
        <f t="shared" si="59"/>
        <v>0</v>
      </c>
    </row>
    <row r="1264" spans="1:14" hidden="1" x14ac:dyDescent="0.3">
      <c r="A1264" s="18">
        <v>2022</v>
      </c>
      <c r="B1264">
        <v>20833</v>
      </c>
      <c r="E1264" s="26">
        <v>44896</v>
      </c>
      <c r="L1264" s="22">
        <v>-383130</v>
      </c>
      <c r="M1264">
        <f>+VLOOKUP(B1264,'Thanh toán '!M$1224:N$1333,2,0)</f>
        <v>-383130</v>
      </c>
      <c r="N1264" s="38">
        <f t="shared" si="59"/>
        <v>0</v>
      </c>
    </row>
    <row r="1265" spans="1:14" hidden="1" x14ac:dyDescent="0.3">
      <c r="A1265" s="18">
        <v>2022</v>
      </c>
      <c r="B1265">
        <v>21255</v>
      </c>
      <c r="E1265" s="26">
        <v>44901</v>
      </c>
      <c r="L1265" s="22">
        <v>-223298</v>
      </c>
      <c r="M1265">
        <f>+VLOOKUP(B1265,'Thanh toán '!M$1224:N$1333,2,0)</f>
        <v>-223298</v>
      </c>
      <c r="N1265" s="38">
        <f t="shared" si="59"/>
        <v>0</v>
      </c>
    </row>
    <row r="1266" spans="1:14" hidden="1" x14ac:dyDescent="0.3">
      <c r="A1266" s="18">
        <v>2022</v>
      </c>
      <c r="B1266">
        <v>21236</v>
      </c>
      <c r="E1266" s="26">
        <v>44901</v>
      </c>
      <c r="L1266" s="22">
        <v>-239885</v>
      </c>
      <c r="M1266">
        <f>+VLOOKUP(B1266,'Thanh toán '!M$1224:N$1333,2,0)</f>
        <v>-239885</v>
      </c>
      <c r="N1266" s="38">
        <f t="shared" si="59"/>
        <v>0</v>
      </c>
    </row>
    <row r="1267" spans="1:14" hidden="1" x14ac:dyDescent="0.3">
      <c r="A1267" s="18">
        <v>2022</v>
      </c>
      <c r="B1267">
        <v>21386</v>
      </c>
      <c r="E1267" s="26">
        <v>44902</v>
      </c>
      <c r="L1267" s="22">
        <v>-119943</v>
      </c>
      <c r="M1267">
        <f>+VLOOKUP(B1267,'Thanh toán '!M$1224:N$1333,2,0)</f>
        <v>-119943</v>
      </c>
      <c r="N1267" s="38">
        <f t="shared" si="59"/>
        <v>0</v>
      </c>
    </row>
    <row r="1268" spans="1:14" hidden="1" x14ac:dyDescent="0.3">
      <c r="A1268" s="18">
        <v>2022</v>
      </c>
      <c r="B1268">
        <v>21857</v>
      </c>
      <c r="E1268" s="26">
        <v>44908</v>
      </c>
      <c r="L1268" s="22">
        <v>-326106</v>
      </c>
      <c r="M1268">
        <f>+VLOOKUP(B1268,'Thanh toán '!M$1224:N$1333,2,0)</f>
        <v>-326106</v>
      </c>
      <c r="N1268" s="38">
        <f t="shared" si="59"/>
        <v>0</v>
      </c>
    </row>
    <row r="1269" spans="1:14" hidden="1" x14ac:dyDescent="0.3">
      <c r="A1269" s="18">
        <v>2022</v>
      </c>
      <c r="B1269">
        <v>21952</v>
      </c>
      <c r="E1269" s="26">
        <v>44909</v>
      </c>
      <c r="L1269" s="22">
        <v>-599713</v>
      </c>
      <c r="M1269">
        <f>+VLOOKUP(B1269,'Thanh toán '!M$1224:N$1333,2,0)</f>
        <v>-599713</v>
      </c>
      <c r="N1269" s="38">
        <f t="shared" si="59"/>
        <v>0</v>
      </c>
    </row>
    <row r="1270" spans="1:14" hidden="1" x14ac:dyDescent="0.3">
      <c r="A1270" s="18">
        <v>2022</v>
      </c>
      <c r="B1270">
        <v>22121</v>
      </c>
      <c r="E1270" s="26">
        <v>44911</v>
      </c>
      <c r="L1270" s="22">
        <v>-499078</v>
      </c>
      <c r="M1270">
        <f>+VLOOKUP(B1270,'Thanh toán '!M$1224:N$1333,2,0)</f>
        <v>-499078</v>
      </c>
      <c r="N1270" s="38">
        <f t="shared" si="59"/>
        <v>0</v>
      </c>
    </row>
    <row r="1271" spans="1:14" hidden="1" x14ac:dyDescent="0.3">
      <c r="A1271" s="18">
        <v>2022</v>
      </c>
      <c r="B1271">
        <v>22105</v>
      </c>
      <c r="E1271" s="26">
        <v>44911</v>
      </c>
      <c r="L1271" s="22">
        <v>-385774</v>
      </c>
      <c r="M1271">
        <f>+VLOOKUP(B1271,'Thanh toán '!M$1224:N$1333,2,0)</f>
        <v>-385774</v>
      </c>
      <c r="N1271" s="38">
        <f t="shared" si="59"/>
        <v>0</v>
      </c>
    </row>
    <row r="1272" spans="1:14" hidden="1" x14ac:dyDescent="0.3">
      <c r="A1272" s="18">
        <v>2022</v>
      </c>
      <c r="B1272">
        <v>22415</v>
      </c>
      <c r="E1272" s="26">
        <v>44914</v>
      </c>
      <c r="L1272" s="22">
        <v>-518148</v>
      </c>
      <c r="M1272">
        <f>+VLOOKUP(B1272,'Thanh toán '!M$1224:N$1333,2,0)</f>
        <v>-518148</v>
      </c>
      <c r="N1272" s="38">
        <f t="shared" si="59"/>
        <v>0</v>
      </c>
    </row>
    <row r="1273" spans="1:14" hidden="1" x14ac:dyDescent="0.3">
      <c r="A1273" s="18">
        <v>2022</v>
      </c>
      <c r="B1273">
        <v>22488</v>
      </c>
      <c r="E1273" s="26">
        <v>44915</v>
      </c>
      <c r="L1273" s="22">
        <v>-199248</v>
      </c>
      <c r="M1273">
        <f>+VLOOKUP(B1273,'Thanh toán '!M$1224:N$1333,2,0)</f>
        <v>-199248</v>
      </c>
      <c r="N1273" s="38">
        <f t="shared" si="59"/>
        <v>0</v>
      </c>
    </row>
    <row r="1274" spans="1:14" hidden="1" x14ac:dyDescent="0.3">
      <c r="A1274" s="18">
        <v>2022</v>
      </c>
      <c r="B1274">
        <v>22598</v>
      </c>
      <c r="E1274" s="26">
        <v>44915</v>
      </c>
      <c r="L1274" s="22">
        <v>-119943</v>
      </c>
      <c r="M1274">
        <f>+VLOOKUP(B1274,'Thanh toán '!M$1224:N$1333,2,0)</f>
        <v>-119943</v>
      </c>
      <c r="N1274" s="38">
        <f t="shared" si="59"/>
        <v>0</v>
      </c>
    </row>
    <row r="1275" spans="1:14" hidden="1" x14ac:dyDescent="0.3">
      <c r="A1275" s="18">
        <v>2022</v>
      </c>
      <c r="B1275">
        <v>23312</v>
      </c>
      <c r="E1275" s="26">
        <v>44922</v>
      </c>
      <c r="L1275" s="22">
        <v>-119943</v>
      </c>
      <c r="M1275">
        <f>+VLOOKUP(B1275,'Thanh toán '!M$1224:N$1333,2,0)</f>
        <v>-119943</v>
      </c>
      <c r="N1275" s="38">
        <f t="shared" si="59"/>
        <v>0</v>
      </c>
    </row>
    <row r="1276" spans="1:14" hidden="1" x14ac:dyDescent="0.3">
      <c r="A1276" s="18">
        <v>2022</v>
      </c>
      <c r="B1276">
        <v>23810</v>
      </c>
      <c r="E1276" s="26">
        <v>44924</v>
      </c>
      <c r="L1276" s="22">
        <v>-240570</v>
      </c>
      <c r="M1276">
        <f>+VLOOKUP(B1276,'Thanh toán '!M$1224:N$1333,2,0)</f>
        <v>-240570</v>
      </c>
      <c r="N1276" s="38">
        <f t="shared" si="59"/>
        <v>0</v>
      </c>
    </row>
    <row r="1277" spans="1:14" hidden="1" x14ac:dyDescent="0.3">
      <c r="A1277" s="18">
        <v>2022</v>
      </c>
      <c r="B1277">
        <v>23911</v>
      </c>
      <c r="E1277" s="26">
        <v>44924</v>
      </c>
      <c r="L1277" s="22">
        <v>-153557</v>
      </c>
      <c r="M1277">
        <f>+VLOOKUP(B1277,'Thanh toán '!M$1224:N$1333,2,0)</f>
        <v>-153557</v>
      </c>
      <c r="N1277" s="38">
        <f t="shared" si="59"/>
        <v>0</v>
      </c>
    </row>
    <row r="1278" spans="1:14" hidden="1" x14ac:dyDescent="0.3">
      <c r="A1278" s="18">
        <v>2022</v>
      </c>
      <c r="B1278">
        <v>23827</v>
      </c>
      <c r="E1278" s="26">
        <v>44924</v>
      </c>
      <c r="L1278" s="22">
        <v>-284621</v>
      </c>
      <c r="M1278">
        <f>+VLOOKUP(B1278,'Thanh toán '!M$1224:N$1333,2,0)</f>
        <v>-284621</v>
      </c>
      <c r="N1278" s="38">
        <f t="shared" si="59"/>
        <v>0</v>
      </c>
    </row>
    <row r="1279" spans="1:14" hidden="1" x14ac:dyDescent="0.3">
      <c r="A1279" s="18">
        <v>2022</v>
      </c>
      <c r="B1279">
        <v>23478</v>
      </c>
      <c r="E1279" s="26">
        <v>44923</v>
      </c>
      <c r="L1279" s="22">
        <v>-839598</v>
      </c>
      <c r="M1279">
        <f>+VLOOKUP(B1279,'Thanh toán '!M$1224:N$1333,2,0)</f>
        <v>-839598</v>
      </c>
      <c r="N1279" s="38">
        <f t="shared" si="59"/>
        <v>0</v>
      </c>
    </row>
    <row r="1280" spans="1:14" hidden="1" x14ac:dyDescent="0.3">
      <c r="A1280" s="18">
        <v>2022</v>
      </c>
      <c r="B1280">
        <v>23676</v>
      </c>
      <c r="E1280" s="26">
        <v>44923</v>
      </c>
      <c r="L1280" s="22">
        <v>-227664</v>
      </c>
      <c r="M1280">
        <f>+VLOOKUP(B1280,'Thanh toán '!M$1224:N$1333,2,0)</f>
        <v>-227664</v>
      </c>
      <c r="N1280" s="38">
        <f t="shared" si="59"/>
        <v>0</v>
      </c>
    </row>
    <row r="1281" spans="1:14" hidden="1" x14ac:dyDescent="0.3">
      <c r="A1281" s="18">
        <v>2022</v>
      </c>
      <c r="B1281">
        <v>23578</v>
      </c>
      <c r="E1281" s="26">
        <v>44923</v>
      </c>
      <c r="L1281" s="22">
        <v>-839598</v>
      </c>
      <c r="M1281">
        <f>+VLOOKUP(B1281,'Thanh toán '!M$1224:N$1333,2,0)</f>
        <v>-839598</v>
      </c>
      <c r="N1281" s="38">
        <f t="shared" si="59"/>
        <v>0</v>
      </c>
    </row>
    <row r="1282" spans="1:14" hidden="1" x14ac:dyDescent="0.3">
      <c r="A1282" s="18">
        <v>2022</v>
      </c>
      <c r="B1282">
        <v>23724</v>
      </c>
      <c r="E1282" s="26">
        <v>44924</v>
      </c>
      <c r="L1282" s="22">
        <v>-369958</v>
      </c>
      <c r="M1282">
        <f>+VLOOKUP(B1282,'Thanh toán '!M$1224:N$1333,2,0)</f>
        <v>-369958</v>
      </c>
      <c r="N1282" s="38">
        <f t="shared" si="59"/>
        <v>0</v>
      </c>
    </row>
    <row r="1283" spans="1:14" hidden="1" x14ac:dyDescent="0.3">
      <c r="A1283" s="18">
        <v>2022</v>
      </c>
      <c r="B1283">
        <v>24254</v>
      </c>
      <c r="E1283" s="26">
        <v>44925</v>
      </c>
      <c r="L1283" s="22">
        <v>-169101</v>
      </c>
      <c r="M1283">
        <f>+VLOOKUP(B1283,'Thanh toán '!M$1224:N$1333,2,0)</f>
        <v>-169101</v>
      </c>
      <c r="N1283" s="38">
        <f t="shared" si="59"/>
        <v>0</v>
      </c>
    </row>
    <row r="1284" spans="1:14" hidden="1" x14ac:dyDescent="0.3">
      <c r="A1284" s="18">
        <v>2022</v>
      </c>
      <c r="B1284">
        <v>24192</v>
      </c>
      <c r="E1284" s="26">
        <v>44925</v>
      </c>
      <c r="L1284" s="22">
        <v>-1001629</v>
      </c>
      <c r="M1284">
        <f>+VLOOKUP(B1284,'Thanh toán '!M$1224:N$1333,2,0)</f>
        <v>-1001629</v>
      </c>
      <c r="N1284" s="38">
        <f t="shared" ref="N1284:N1347" si="63">+M1284-L1284</f>
        <v>0</v>
      </c>
    </row>
    <row r="1285" spans="1:14" hidden="1" x14ac:dyDescent="0.3">
      <c r="A1285" s="18">
        <v>2022</v>
      </c>
      <c r="B1285">
        <v>24286</v>
      </c>
      <c r="E1285" s="26">
        <v>44925</v>
      </c>
      <c r="L1285" s="22">
        <v>-685055</v>
      </c>
      <c r="M1285">
        <f>+VLOOKUP(B1285,'Thanh toán '!M$1224:N$1333,2,0)</f>
        <v>-685055</v>
      </c>
      <c r="N1285" s="38">
        <f t="shared" si="63"/>
        <v>0</v>
      </c>
    </row>
    <row r="1286" spans="1:14" hidden="1" x14ac:dyDescent="0.3">
      <c r="A1286" s="18">
        <v>2022</v>
      </c>
      <c r="B1286">
        <v>24278</v>
      </c>
      <c r="E1286" s="26">
        <v>44925</v>
      </c>
      <c r="L1286" s="22">
        <v>-294030</v>
      </c>
      <c r="M1286">
        <f>+VLOOKUP(B1286,'Thanh toán '!M$1224:N$1333,2,0)</f>
        <v>-294030</v>
      </c>
      <c r="N1286" s="38">
        <f t="shared" si="63"/>
        <v>0</v>
      </c>
    </row>
    <row r="1287" spans="1:14" hidden="1" x14ac:dyDescent="0.3">
      <c r="A1287" s="18">
        <v>2022</v>
      </c>
      <c r="B1287">
        <v>24297</v>
      </c>
      <c r="E1287" s="26">
        <v>44925</v>
      </c>
      <c r="L1287" s="22">
        <v>-131868</v>
      </c>
      <c r="M1287">
        <f>+VLOOKUP(B1287,'Thanh toán '!M$1224:N$1333,2,0)</f>
        <v>-131868</v>
      </c>
      <c r="N1287" s="38">
        <f t="shared" si="63"/>
        <v>0</v>
      </c>
    </row>
    <row r="1288" spans="1:14" hidden="1" x14ac:dyDescent="0.3">
      <c r="A1288" s="18">
        <v>2022</v>
      </c>
      <c r="B1288">
        <v>1563</v>
      </c>
      <c r="E1288" s="26">
        <v>44893</v>
      </c>
      <c r="L1288" s="22">
        <v>-424417</v>
      </c>
      <c r="M1288">
        <f>+VLOOKUP(B1288,'Thanh toán '!M$1224:N$1333,2,0)</f>
        <v>-424417</v>
      </c>
      <c r="N1288" s="38">
        <f t="shared" si="63"/>
        <v>0</v>
      </c>
    </row>
    <row r="1289" spans="1:14" hidden="1" x14ac:dyDescent="0.3">
      <c r="A1289" s="18">
        <v>2022</v>
      </c>
      <c r="B1289">
        <v>1562</v>
      </c>
      <c r="E1289" s="26">
        <v>44893</v>
      </c>
      <c r="L1289" s="22">
        <v>-76181</v>
      </c>
      <c r="M1289">
        <f>+VLOOKUP(B1289,'Thanh toán '!M$1224:N$1333,2,0)</f>
        <v>-76181</v>
      </c>
      <c r="N1289" s="38">
        <f t="shared" si="63"/>
        <v>0</v>
      </c>
    </row>
    <row r="1290" spans="1:14" hidden="1" x14ac:dyDescent="0.3">
      <c r="A1290" s="18">
        <v>2022</v>
      </c>
      <c r="B1290">
        <v>666</v>
      </c>
      <c r="E1290" s="26">
        <v>44896</v>
      </c>
      <c r="L1290" s="22">
        <v>-79305</v>
      </c>
      <c r="M1290">
        <f>+VLOOKUP(B1290,'Thanh toán '!M$1224:N$1333,2,0)</f>
        <v>-79305</v>
      </c>
      <c r="N1290" s="38">
        <f t="shared" si="63"/>
        <v>0</v>
      </c>
    </row>
    <row r="1291" spans="1:14" hidden="1" x14ac:dyDescent="0.3">
      <c r="A1291" s="18">
        <v>2022</v>
      </c>
      <c r="B1291">
        <v>750</v>
      </c>
      <c r="E1291" s="26">
        <v>44901</v>
      </c>
      <c r="L1291" s="22">
        <v>-485518</v>
      </c>
      <c r="M1291">
        <f>+VLOOKUP(B1291,'Thanh toán '!M$1224:N$1333,2,0)</f>
        <v>-485518</v>
      </c>
      <c r="N1291" s="38">
        <f t="shared" si="63"/>
        <v>0</v>
      </c>
    </row>
    <row r="1292" spans="1:14" hidden="1" x14ac:dyDescent="0.3">
      <c r="A1292" s="18">
        <v>2022</v>
      </c>
      <c r="B1292">
        <v>1634</v>
      </c>
      <c r="E1292" s="26">
        <v>44901</v>
      </c>
      <c r="L1292" s="22">
        <v>-119943</v>
      </c>
      <c r="M1292">
        <f>+VLOOKUP(B1292,'Thanh toán '!M$1224:N$1333,2,0)</f>
        <v>-119943</v>
      </c>
      <c r="N1292" s="38">
        <f t="shared" si="63"/>
        <v>0</v>
      </c>
    </row>
    <row r="1293" spans="1:14" hidden="1" x14ac:dyDescent="0.3">
      <c r="A1293" s="18">
        <v>2022</v>
      </c>
      <c r="B1293">
        <v>1635</v>
      </c>
      <c r="E1293" s="26">
        <v>44901</v>
      </c>
      <c r="L1293" s="22">
        <v>-527180</v>
      </c>
      <c r="M1293">
        <f>+VLOOKUP(B1293,'Thanh toán '!M$1224:N$1333,2,0)</f>
        <v>-527180</v>
      </c>
      <c r="N1293" s="38">
        <f t="shared" si="63"/>
        <v>0</v>
      </c>
    </row>
    <row r="1294" spans="1:14" hidden="1" x14ac:dyDescent="0.3">
      <c r="A1294" s="18">
        <v>2022</v>
      </c>
      <c r="B1294">
        <v>1675</v>
      </c>
      <c r="E1294" s="26">
        <v>44901</v>
      </c>
      <c r="L1294" s="22">
        <v>-119943</v>
      </c>
      <c r="M1294">
        <f>+VLOOKUP(B1294,'Thanh toán '!M$1224:N$1333,2,0)</f>
        <v>-119943</v>
      </c>
      <c r="N1294" s="38">
        <f t="shared" si="63"/>
        <v>0</v>
      </c>
    </row>
    <row r="1295" spans="1:14" hidden="1" x14ac:dyDescent="0.3">
      <c r="A1295" s="18">
        <v>2022</v>
      </c>
      <c r="B1295">
        <v>1648</v>
      </c>
      <c r="E1295" s="26">
        <v>44901</v>
      </c>
      <c r="L1295" s="22">
        <v>-233442</v>
      </c>
      <c r="M1295">
        <f>+VLOOKUP(B1295,'Thanh toán '!M$1224:N$1333,2,0)</f>
        <v>-233442</v>
      </c>
      <c r="N1295" s="38">
        <f t="shared" si="63"/>
        <v>0</v>
      </c>
    </row>
    <row r="1296" spans="1:14" hidden="1" x14ac:dyDescent="0.3">
      <c r="A1296" s="18">
        <v>2022</v>
      </c>
      <c r="B1296">
        <v>1636</v>
      </c>
      <c r="E1296" s="26">
        <v>44901</v>
      </c>
      <c r="L1296" s="22">
        <v>-270983</v>
      </c>
      <c r="M1296">
        <f>+VLOOKUP(B1296,'Thanh toán '!M$1224:N$1333,2,0)</f>
        <v>-270983</v>
      </c>
      <c r="N1296" s="38">
        <f t="shared" si="63"/>
        <v>0</v>
      </c>
    </row>
    <row r="1297" spans="1:14" hidden="1" x14ac:dyDescent="0.3">
      <c r="A1297" s="18">
        <v>2022</v>
      </c>
      <c r="B1297">
        <v>1633</v>
      </c>
      <c r="E1297" s="26">
        <v>44901</v>
      </c>
      <c r="L1297" s="22">
        <v>-320760</v>
      </c>
      <c r="M1297">
        <f>+VLOOKUP(B1297,'Thanh toán '!M$1224:N$1333,2,0)</f>
        <v>-320760</v>
      </c>
      <c r="N1297" s="38">
        <f t="shared" si="63"/>
        <v>0</v>
      </c>
    </row>
    <row r="1298" spans="1:14" hidden="1" x14ac:dyDescent="0.3">
      <c r="A1298" s="18">
        <v>2022</v>
      </c>
      <c r="B1298">
        <v>510</v>
      </c>
      <c r="E1298" s="26">
        <v>44901</v>
      </c>
      <c r="L1298" s="22">
        <v>-199248</v>
      </c>
      <c r="M1298">
        <f>+VLOOKUP(B1298,'Thanh toán '!M$1224:N$1333,2,0)</f>
        <v>-199248</v>
      </c>
      <c r="N1298" s="38">
        <f t="shared" si="63"/>
        <v>0</v>
      </c>
    </row>
    <row r="1299" spans="1:14" hidden="1" x14ac:dyDescent="0.3">
      <c r="A1299" s="18">
        <v>2022</v>
      </c>
      <c r="B1299">
        <v>818</v>
      </c>
      <c r="E1299" s="26">
        <v>44903</v>
      </c>
      <c r="L1299" s="22">
        <v>-119943</v>
      </c>
      <c r="M1299">
        <f>+VLOOKUP(B1299,'Thanh toán '!M$1224:N$1333,2,0)</f>
        <v>-119943</v>
      </c>
      <c r="N1299" s="38">
        <f t="shared" si="63"/>
        <v>0</v>
      </c>
    </row>
    <row r="1300" spans="1:14" hidden="1" x14ac:dyDescent="0.3">
      <c r="A1300" s="18">
        <v>2022</v>
      </c>
      <c r="B1300">
        <v>1084</v>
      </c>
      <c r="E1300" s="26">
        <v>44908</v>
      </c>
      <c r="L1300" s="22">
        <v>-578624</v>
      </c>
      <c r="M1300">
        <f>+VLOOKUP(B1300,'Thanh toán '!M$1224:N$1333,2,0)</f>
        <v>-578624</v>
      </c>
      <c r="N1300" s="38">
        <f t="shared" si="63"/>
        <v>0</v>
      </c>
    </row>
    <row r="1301" spans="1:14" hidden="1" x14ac:dyDescent="0.3">
      <c r="A1301" s="18">
        <v>2022</v>
      </c>
      <c r="B1301">
        <v>747</v>
      </c>
      <c r="E1301" s="26">
        <v>44908</v>
      </c>
      <c r="L1301" s="22">
        <v>-328724</v>
      </c>
      <c r="M1301">
        <f>+VLOOKUP(B1301,'Thanh toán '!M$1224:N$1333,2,0)</f>
        <v>-328724</v>
      </c>
      <c r="N1301" s="38">
        <f t="shared" si="63"/>
        <v>0</v>
      </c>
    </row>
    <row r="1302" spans="1:14" hidden="1" x14ac:dyDescent="0.3">
      <c r="A1302" s="18">
        <v>2022</v>
      </c>
      <c r="B1302">
        <v>657</v>
      </c>
      <c r="E1302" s="26">
        <v>44908</v>
      </c>
      <c r="L1302" s="22">
        <v>-415794</v>
      </c>
      <c r="M1302">
        <f>+VLOOKUP(B1302,'Thanh toán '!M$1224:N$1333,2,0)</f>
        <v>-415794</v>
      </c>
      <c r="N1302" s="38">
        <f t="shared" si="63"/>
        <v>0</v>
      </c>
    </row>
    <row r="1303" spans="1:14" hidden="1" x14ac:dyDescent="0.3">
      <c r="A1303" s="18">
        <v>2022</v>
      </c>
      <c r="B1303">
        <v>656</v>
      </c>
      <c r="E1303" s="26">
        <v>44908</v>
      </c>
      <c r="L1303" s="22">
        <v>-240570</v>
      </c>
      <c r="M1303">
        <f>+VLOOKUP(B1303,'Thanh toán '!M$1224:N$1333,2,0)</f>
        <v>-240570</v>
      </c>
      <c r="N1303" s="38">
        <f t="shared" si="63"/>
        <v>0</v>
      </c>
    </row>
    <row r="1304" spans="1:14" hidden="1" x14ac:dyDescent="0.3">
      <c r="A1304" s="18">
        <v>2022</v>
      </c>
      <c r="B1304">
        <v>650</v>
      </c>
      <c r="E1304" s="26">
        <v>44909</v>
      </c>
      <c r="L1304" s="22">
        <v>-248534</v>
      </c>
      <c r="M1304">
        <f>+VLOOKUP(B1304,'Thanh toán '!M$1224:N$1333,2,0)</f>
        <v>-248534</v>
      </c>
      <c r="N1304" s="38">
        <f t="shared" si="63"/>
        <v>0</v>
      </c>
    </row>
    <row r="1305" spans="1:14" hidden="1" x14ac:dyDescent="0.3">
      <c r="A1305" s="18">
        <v>2022</v>
      </c>
      <c r="B1305">
        <v>1720</v>
      </c>
      <c r="E1305" s="26">
        <v>44909</v>
      </c>
      <c r="L1305" s="22">
        <v>-119943</v>
      </c>
      <c r="M1305">
        <f>+VLOOKUP(B1305,'Thanh toán '!M$1224:N$1333,2,0)</f>
        <v>-119943</v>
      </c>
      <c r="N1305" s="38">
        <f t="shared" si="63"/>
        <v>0</v>
      </c>
    </row>
    <row r="1306" spans="1:14" hidden="1" x14ac:dyDescent="0.3">
      <c r="A1306" s="18">
        <v>2022</v>
      </c>
      <c r="B1306">
        <v>1698</v>
      </c>
      <c r="E1306" s="26">
        <v>44909</v>
      </c>
      <c r="L1306" s="22">
        <v>-119943</v>
      </c>
      <c r="M1306">
        <f>+VLOOKUP(B1306,'Thanh toán '!M$1224:N$1333,2,0)</f>
        <v>-119943</v>
      </c>
      <c r="N1306" s="38">
        <f t="shared" si="63"/>
        <v>0</v>
      </c>
    </row>
    <row r="1307" spans="1:14" hidden="1" x14ac:dyDescent="0.3">
      <c r="A1307" s="18">
        <v>2022</v>
      </c>
      <c r="B1307">
        <v>1695</v>
      </c>
      <c r="E1307" s="26">
        <v>44909</v>
      </c>
      <c r="L1307" s="22">
        <v>-239885</v>
      </c>
      <c r="M1307">
        <f>+VLOOKUP(B1307,'Thanh toán '!M$1224:N$1333,2,0)</f>
        <v>-239885</v>
      </c>
      <c r="N1307" s="38">
        <f t="shared" si="63"/>
        <v>0</v>
      </c>
    </row>
    <row r="1308" spans="1:14" hidden="1" x14ac:dyDescent="0.3">
      <c r="A1308" s="18">
        <v>2022</v>
      </c>
      <c r="B1308">
        <v>1696</v>
      </c>
      <c r="E1308" s="26">
        <v>44909</v>
      </c>
      <c r="L1308" s="22">
        <v>-769336</v>
      </c>
      <c r="M1308">
        <f>+VLOOKUP(B1308,'Thanh toán '!M$1224:N$1333,2,0)</f>
        <v>-769336</v>
      </c>
      <c r="N1308" s="38">
        <f t="shared" si="63"/>
        <v>0</v>
      </c>
    </row>
    <row r="1309" spans="1:14" hidden="1" x14ac:dyDescent="0.3">
      <c r="A1309" s="18">
        <v>2022</v>
      </c>
      <c r="B1309">
        <v>1699</v>
      </c>
      <c r="E1309" s="26">
        <v>44909</v>
      </c>
      <c r="L1309" s="22">
        <v>-160380</v>
      </c>
      <c r="M1309">
        <f>+VLOOKUP(B1309,'Thanh toán '!M$1224:N$1333,2,0)</f>
        <v>-160380</v>
      </c>
      <c r="N1309" s="38">
        <f t="shared" si="63"/>
        <v>0</v>
      </c>
    </row>
    <row r="1310" spans="1:14" hidden="1" x14ac:dyDescent="0.3">
      <c r="A1310" s="18">
        <v>2022</v>
      </c>
      <c r="B1310">
        <v>1697</v>
      </c>
      <c r="E1310" s="26">
        <v>44909</v>
      </c>
      <c r="L1310" s="22">
        <v>-103186</v>
      </c>
      <c r="M1310">
        <f>+VLOOKUP(B1310,'Thanh toán '!M$1224:N$1333,2,0)</f>
        <v>-103186</v>
      </c>
      <c r="N1310" s="38">
        <f t="shared" si="63"/>
        <v>0</v>
      </c>
    </row>
    <row r="1311" spans="1:14" hidden="1" x14ac:dyDescent="0.3">
      <c r="A1311" s="18">
        <v>2022</v>
      </c>
      <c r="B1311">
        <v>862</v>
      </c>
      <c r="E1311" s="26">
        <v>44909</v>
      </c>
      <c r="L1311" s="22">
        <v>-670683</v>
      </c>
      <c r="M1311">
        <f>+VLOOKUP(B1311,'Thanh toán '!M$1224:N$1333,2,0)</f>
        <v>-670683</v>
      </c>
      <c r="N1311" s="38">
        <f t="shared" si="63"/>
        <v>0</v>
      </c>
    </row>
    <row r="1312" spans="1:14" hidden="1" x14ac:dyDescent="0.3">
      <c r="A1312" s="18">
        <v>2022</v>
      </c>
      <c r="B1312">
        <v>883</v>
      </c>
      <c r="E1312" s="26">
        <v>44909</v>
      </c>
      <c r="L1312" s="22">
        <v>-65934</v>
      </c>
      <c r="M1312">
        <f>+VLOOKUP(B1312,'Thanh toán '!M$1224:N$1333,2,0)</f>
        <v>-65934</v>
      </c>
      <c r="N1312" s="38">
        <f t="shared" si="63"/>
        <v>0</v>
      </c>
    </row>
    <row r="1313" spans="1:14" hidden="1" x14ac:dyDescent="0.3">
      <c r="A1313" s="18">
        <v>2022</v>
      </c>
      <c r="B1313">
        <v>864</v>
      </c>
      <c r="E1313" s="26">
        <v>44909</v>
      </c>
      <c r="L1313" s="22">
        <v>-200133</v>
      </c>
      <c r="M1313">
        <f>+VLOOKUP(B1313,'Thanh toán '!M$1224:N$1333,2,0)</f>
        <v>-200133</v>
      </c>
      <c r="N1313" s="38">
        <f t="shared" si="63"/>
        <v>0</v>
      </c>
    </row>
    <row r="1314" spans="1:14" hidden="1" x14ac:dyDescent="0.3">
      <c r="A1314" s="18">
        <v>2022</v>
      </c>
      <c r="B1314">
        <v>521</v>
      </c>
      <c r="E1314" s="26">
        <v>44910</v>
      </c>
      <c r="L1314" s="22">
        <v>-517052</v>
      </c>
      <c r="M1314">
        <f>+VLOOKUP(B1314,'Thanh toán '!M$1224:N$1333,2,0)</f>
        <v>-517052</v>
      </c>
      <c r="N1314" s="38">
        <f t="shared" si="63"/>
        <v>0</v>
      </c>
    </row>
    <row r="1315" spans="1:14" hidden="1" x14ac:dyDescent="0.3">
      <c r="A1315" s="18">
        <v>2022</v>
      </c>
      <c r="B1315">
        <v>522</v>
      </c>
      <c r="E1315" s="26">
        <v>44910</v>
      </c>
      <c r="L1315" s="22">
        <v>-623700</v>
      </c>
      <c r="M1315">
        <f>+VLOOKUP(B1315,'Thanh toán '!M$1224:N$1333,2,0)</f>
        <v>-623700</v>
      </c>
      <c r="N1315" s="38">
        <f t="shared" si="63"/>
        <v>0</v>
      </c>
    </row>
    <row r="1316" spans="1:14" hidden="1" x14ac:dyDescent="0.3">
      <c r="A1316" s="18">
        <v>2022</v>
      </c>
      <c r="B1316">
        <v>492</v>
      </c>
      <c r="E1316" s="26">
        <v>44911</v>
      </c>
      <c r="L1316" s="22">
        <v>-514365</v>
      </c>
      <c r="M1316">
        <f>+VLOOKUP(B1316,'Thanh toán '!M$1224:N$1333,2,0)</f>
        <v>-514365</v>
      </c>
      <c r="N1316" s="38">
        <f t="shared" si="63"/>
        <v>0</v>
      </c>
    </row>
    <row r="1317" spans="1:14" hidden="1" x14ac:dyDescent="0.3">
      <c r="A1317" s="18">
        <v>2022</v>
      </c>
      <c r="B1317">
        <v>850</v>
      </c>
      <c r="E1317" s="26">
        <v>44914</v>
      </c>
      <c r="L1317" s="22">
        <v>-128591</v>
      </c>
      <c r="M1317">
        <f>+VLOOKUP(B1317,'Thanh toán '!M$1224:N$1333,2,0)</f>
        <v>-128591</v>
      </c>
      <c r="N1317" s="38">
        <f t="shared" si="63"/>
        <v>0</v>
      </c>
    </row>
    <row r="1318" spans="1:14" hidden="1" x14ac:dyDescent="0.3">
      <c r="A1318" s="18">
        <v>2022</v>
      </c>
      <c r="B1318">
        <v>1026</v>
      </c>
      <c r="E1318" s="26">
        <v>44915</v>
      </c>
      <c r="L1318" s="22">
        <v>-119943</v>
      </c>
      <c r="M1318">
        <f>+VLOOKUP(B1318,'Thanh toán '!M$1224:N$1333,2,0)</f>
        <v>-119943</v>
      </c>
      <c r="N1318" s="38">
        <f t="shared" si="63"/>
        <v>0</v>
      </c>
    </row>
    <row r="1319" spans="1:14" hidden="1" x14ac:dyDescent="0.3">
      <c r="A1319" s="18">
        <v>2022</v>
      </c>
      <c r="B1319">
        <v>1768</v>
      </c>
      <c r="E1319" s="26">
        <v>44915</v>
      </c>
      <c r="L1319" s="22">
        <v>-119943</v>
      </c>
      <c r="M1319">
        <f>+VLOOKUP(B1319,'Thanh toán '!M$1224:N$1333,2,0)</f>
        <v>-119943</v>
      </c>
      <c r="N1319" s="38">
        <f t="shared" si="63"/>
        <v>0</v>
      </c>
    </row>
    <row r="1320" spans="1:14" hidden="1" x14ac:dyDescent="0.3">
      <c r="A1320" s="18">
        <v>2022</v>
      </c>
      <c r="B1320">
        <v>1769</v>
      </c>
      <c r="E1320" s="26">
        <v>44915</v>
      </c>
      <c r="L1320" s="22">
        <v>-192743</v>
      </c>
      <c r="M1320">
        <f>+VLOOKUP(B1320,'Thanh toán '!M$1224:N$1333,2,0)</f>
        <v>-192743</v>
      </c>
      <c r="N1320" s="38">
        <f t="shared" si="63"/>
        <v>0</v>
      </c>
    </row>
    <row r="1321" spans="1:14" hidden="1" x14ac:dyDescent="0.3">
      <c r="A1321" s="18">
        <v>2022</v>
      </c>
      <c r="B1321">
        <v>1772</v>
      </c>
      <c r="E1321" s="26">
        <v>44915</v>
      </c>
      <c r="L1321" s="22">
        <v>-405294</v>
      </c>
      <c r="M1321">
        <f>+VLOOKUP(B1321,'Thanh toán '!M$1224:N$1333,2,0)</f>
        <v>-405294</v>
      </c>
      <c r="N1321" s="38">
        <f t="shared" si="63"/>
        <v>0</v>
      </c>
    </row>
    <row r="1322" spans="1:14" hidden="1" x14ac:dyDescent="0.3">
      <c r="A1322" s="18">
        <v>2022</v>
      </c>
      <c r="B1322">
        <v>1173</v>
      </c>
      <c r="E1322" s="26">
        <v>44916</v>
      </c>
      <c r="L1322" s="22">
        <v>-1001376</v>
      </c>
      <c r="M1322">
        <f>+VLOOKUP(B1322,'Thanh toán '!M$1224:N$1333,2,0)</f>
        <v>-1001376</v>
      </c>
      <c r="N1322" s="38">
        <f t="shared" si="63"/>
        <v>0</v>
      </c>
    </row>
    <row r="1323" spans="1:14" hidden="1" x14ac:dyDescent="0.3">
      <c r="A1323" s="18">
        <v>2022</v>
      </c>
      <c r="B1323">
        <v>1173</v>
      </c>
      <c r="E1323" s="26">
        <v>44916</v>
      </c>
      <c r="L1323" s="22">
        <v>-400950</v>
      </c>
      <c r="M1323">
        <v>-400950</v>
      </c>
      <c r="N1323" s="38">
        <f t="shared" si="63"/>
        <v>0</v>
      </c>
    </row>
    <row r="1324" spans="1:14" hidden="1" x14ac:dyDescent="0.3">
      <c r="A1324" s="18">
        <v>2022</v>
      </c>
      <c r="B1324">
        <v>1172</v>
      </c>
      <c r="E1324" s="26">
        <v>44916</v>
      </c>
      <c r="L1324" s="22">
        <v>-267005</v>
      </c>
      <c r="M1324">
        <f>+VLOOKUP(B1324,'Thanh toán '!M$1224:N$1333,2,0)</f>
        <v>-267005</v>
      </c>
      <c r="N1324" s="38">
        <f t="shared" si="63"/>
        <v>0</v>
      </c>
    </row>
    <row r="1325" spans="1:14" hidden="1" x14ac:dyDescent="0.3">
      <c r="A1325" s="18">
        <v>2022</v>
      </c>
      <c r="B1325">
        <v>768</v>
      </c>
      <c r="E1325" s="26">
        <v>44916</v>
      </c>
      <c r="L1325" s="22">
        <v>-634308</v>
      </c>
      <c r="M1325">
        <f>+VLOOKUP(B1325,'Thanh toán '!M$1224:N$1333,2,0)</f>
        <v>-634308</v>
      </c>
      <c r="N1325" s="38">
        <f t="shared" si="63"/>
        <v>0</v>
      </c>
    </row>
    <row r="1326" spans="1:14" hidden="1" x14ac:dyDescent="0.3">
      <c r="A1326" s="18">
        <v>2022</v>
      </c>
      <c r="B1326">
        <v>473</v>
      </c>
      <c r="E1326" s="26">
        <v>44916</v>
      </c>
      <c r="L1326" s="22">
        <v>-486450</v>
      </c>
      <c r="M1326">
        <f>+VLOOKUP(B1326,'Thanh toán '!M$1224:N$1333,2,0)</f>
        <v>-486450</v>
      </c>
      <c r="N1326" s="38">
        <f t="shared" si="63"/>
        <v>0</v>
      </c>
    </row>
    <row r="1327" spans="1:14" hidden="1" x14ac:dyDescent="0.3">
      <c r="A1327" s="18">
        <v>2022</v>
      </c>
      <c r="B1327">
        <v>910</v>
      </c>
      <c r="E1327" s="26">
        <v>44916</v>
      </c>
      <c r="L1327" s="22">
        <v>-83959</v>
      </c>
      <c r="M1327">
        <f>+VLOOKUP(B1327,'Thanh toán '!M$1224:N$1333,2,0)</f>
        <v>-83959</v>
      </c>
      <c r="N1327" s="38">
        <f t="shared" si="63"/>
        <v>0</v>
      </c>
    </row>
    <row r="1328" spans="1:14" hidden="1" x14ac:dyDescent="0.3">
      <c r="A1328" s="18">
        <v>2022</v>
      </c>
      <c r="B1328">
        <v>914</v>
      </c>
      <c r="E1328" s="26">
        <v>44916</v>
      </c>
      <c r="L1328" s="22">
        <v>-153252</v>
      </c>
      <c r="M1328">
        <f>+VLOOKUP(B1328,'Thanh toán '!M$1224:N$1333,2,0)</f>
        <v>-153252</v>
      </c>
      <c r="N1328" s="38">
        <f t="shared" si="63"/>
        <v>0</v>
      </c>
    </row>
    <row r="1329" spans="1:14" hidden="1" x14ac:dyDescent="0.3">
      <c r="A1329" s="18">
        <v>2022</v>
      </c>
      <c r="B1329">
        <v>916</v>
      </c>
      <c r="E1329" s="26">
        <v>44916</v>
      </c>
      <c r="L1329" s="22">
        <v>-376551</v>
      </c>
      <c r="M1329">
        <f>+VLOOKUP(B1329,'Thanh toán '!M$1224:N$1333,2,0)</f>
        <v>-376551</v>
      </c>
      <c r="N1329" s="38">
        <f t="shared" si="63"/>
        <v>0</v>
      </c>
    </row>
    <row r="1330" spans="1:14" hidden="1" x14ac:dyDescent="0.3">
      <c r="A1330" s="18">
        <v>2022</v>
      </c>
      <c r="B1330">
        <v>937</v>
      </c>
      <c r="E1330" s="26">
        <v>44919</v>
      </c>
      <c r="L1330" s="22">
        <v>-377125</v>
      </c>
      <c r="M1330">
        <f>+VLOOKUP(B1330,'Thanh toán '!M$1224:N$1333,2,0)</f>
        <v>-377125</v>
      </c>
      <c r="N1330" s="38">
        <f t="shared" si="63"/>
        <v>0</v>
      </c>
    </row>
    <row r="1331" spans="1:14" hidden="1" x14ac:dyDescent="0.3">
      <c r="A1331" s="18">
        <v>2022</v>
      </c>
      <c r="B1331">
        <v>1859</v>
      </c>
      <c r="E1331" s="26">
        <v>44922</v>
      </c>
      <c r="L1331" s="22">
        <v>-296512</v>
      </c>
      <c r="M1331">
        <f>+VLOOKUP(B1331,'Thanh toán '!M$1224:N$1333,2,0)</f>
        <v>-296512</v>
      </c>
      <c r="N1331" s="38">
        <f t="shared" si="63"/>
        <v>0</v>
      </c>
    </row>
    <row r="1332" spans="1:14" hidden="1" x14ac:dyDescent="0.3">
      <c r="A1332" s="18">
        <v>2022</v>
      </c>
      <c r="B1332">
        <v>1858</v>
      </c>
      <c r="E1332" s="26">
        <v>44922</v>
      </c>
      <c r="L1332" s="22">
        <v>-450555</v>
      </c>
      <c r="M1332">
        <f>+VLOOKUP(B1332,'Thanh toán '!M$1224:N$1333,2,0)</f>
        <v>-450555</v>
      </c>
      <c r="N1332" s="38">
        <f t="shared" si="63"/>
        <v>0</v>
      </c>
    </row>
    <row r="1333" spans="1:14" hidden="1" x14ac:dyDescent="0.3">
      <c r="A1333" s="18">
        <v>2022</v>
      </c>
      <c r="B1333">
        <v>1857</v>
      </c>
      <c r="E1333" s="26">
        <v>44922</v>
      </c>
      <c r="L1333" s="22">
        <v>-695052</v>
      </c>
      <c r="M1333">
        <f>+VLOOKUP(B1333,'Thanh toán '!M$1224:N$1333,2,0)</f>
        <v>-695052</v>
      </c>
      <c r="N1333" s="38">
        <f t="shared" si="63"/>
        <v>0</v>
      </c>
    </row>
    <row r="1334" spans="1:14" hidden="1" x14ac:dyDescent="0.3">
      <c r="A1334" s="18">
        <v>2022</v>
      </c>
      <c r="B1334">
        <v>1856</v>
      </c>
      <c r="E1334" s="26">
        <v>44922</v>
      </c>
      <c r="L1334" s="22">
        <v>-119943</v>
      </c>
      <c r="M1334">
        <f>+VLOOKUP(B1334,'Thanh toán '!M$1224:N$1333,2,0)</f>
        <v>-119943</v>
      </c>
      <c r="N1334" s="38">
        <f t="shared" si="63"/>
        <v>0</v>
      </c>
    </row>
    <row r="1335" spans="1:14" hidden="1" x14ac:dyDescent="0.3">
      <c r="A1335" s="18">
        <v>2022</v>
      </c>
      <c r="B1335">
        <v>1860</v>
      </c>
      <c r="E1335" s="26">
        <v>44922</v>
      </c>
      <c r="L1335" s="22">
        <v>-186881</v>
      </c>
      <c r="M1335">
        <f>+VLOOKUP(B1335,'Thanh toán '!M$1224:N$1333,2,0)</f>
        <v>-186881</v>
      </c>
      <c r="N1335" s="38">
        <f t="shared" si="63"/>
        <v>0</v>
      </c>
    </row>
    <row r="1336" spans="1:14" hidden="1" x14ac:dyDescent="0.3">
      <c r="A1336" s="18">
        <v>2022</v>
      </c>
      <c r="B1336">
        <v>294</v>
      </c>
      <c r="E1336" s="26">
        <v>44922</v>
      </c>
      <c r="L1336" s="22">
        <v>-199248</v>
      </c>
      <c r="M1336">
        <f>+VLOOKUP(B1336,'Thanh toán '!M$1224:N$1333,2,0)</f>
        <v>-199248</v>
      </c>
      <c r="N1336" s="38">
        <f t="shared" si="63"/>
        <v>0</v>
      </c>
    </row>
    <row r="1337" spans="1:14" hidden="1" x14ac:dyDescent="0.3">
      <c r="A1337" s="18">
        <v>2022</v>
      </c>
      <c r="B1337">
        <v>535</v>
      </c>
      <c r="E1337" s="26">
        <v>44922</v>
      </c>
      <c r="L1337" s="22">
        <v>-654853</v>
      </c>
      <c r="M1337">
        <f>+VLOOKUP(B1337,'Thanh toán '!M$1224:N$1333,2,0)</f>
        <v>-654853</v>
      </c>
      <c r="N1337" s="38">
        <f t="shared" si="63"/>
        <v>0</v>
      </c>
    </row>
    <row r="1338" spans="1:14" hidden="1" x14ac:dyDescent="0.3">
      <c r="A1338" s="18">
        <v>2022</v>
      </c>
      <c r="B1338">
        <v>533</v>
      </c>
      <c r="E1338" s="26">
        <v>44922</v>
      </c>
      <c r="L1338" s="22">
        <v>-294082</v>
      </c>
      <c r="M1338">
        <f>+VLOOKUP(B1338,'Thanh toán '!M$1224:N$1333,2,0)</f>
        <v>-294082</v>
      </c>
      <c r="N1338" s="38">
        <f t="shared" si="63"/>
        <v>0</v>
      </c>
    </row>
    <row r="1339" spans="1:14" hidden="1" x14ac:dyDescent="0.3">
      <c r="A1339" s="18">
        <v>2022</v>
      </c>
      <c r="B1339">
        <v>1033</v>
      </c>
      <c r="E1339" s="26">
        <v>44923</v>
      </c>
      <c r="L1339" s="22">
        <v>-390577</v>
      </c>
      <c r="M1339">
        <f>+VLOOKUP(B1339,'Thanh toán '!M$1224:N$1333,2,0)</f>
        <v>-390577</v>
      </c>
      <c r="N1339" s="38">
        <f t="shared" si="63"/>
        <v>0</v>
      </c>
    </row>
    <row r="1340" spans="1:14" hidden="1" x14ac:dyDescent="0.3">
      <c r="A1340" s="18">
        <v>2022</v>
      </c>
      <c r="B1340">
        <v>965</v>
      </c>
      <c r="E1340" s="26">
        <v>44923</v>
      </c>
      <c r="L1340" s="22">
        <v>-128591</v>
      </c>
      <c r="M1340">
        <f>+VLOOKUP(B1340,'Thanh toán '!M$1224:N$1333,2,0)</f>
        <v>-128591</v>
      </c>
      <c r="N1340" s="38">
        <f t="shared" si="63"/>
        <v>0</v>
      </c>
    </row>
    <row r="1341" spans="1:14" hidden="1" x14ac:dyDescent="0.3">
      <c r="A1341" s="18">
        <v>2022</v>
      </c>
      <c r="B1341">
        <v>1376</v>
      </c>
      <c r="E1341" s="26">
        <v>44924</v>
      </c>
      <c r="L1341" s="22">
        <v>-1358119</v>
      </c>
      <c r="M1341">
        <f>+VLOOKUP(B1341,'Thanh toán '!M$1224:N$1333,2,0)</f>
        <v>-1358119</v>
      </c>
      <c r="N1341" s="38">
        <f t="shared" si="63"/>
        <v>0</v>
      </c>
    </row>
    <row r="1342" spans="1:14" hidden="1" x14ac:dyDescent="0.3">
      <c r="A1342" s="18">
        <v>2022</v>
      </c>
      <c r="B1342">
        <v>853</v>
      </c>
      <c r="E1342" s="26">
        <v>44924</v>
      </c>
      <c r="L1342" s="22">
        <v>-199248</v>
      </c>
      <c r="M1342">
        <f>+VLOOKUP(B1342,'Thanh toán '!M$1224:N$1333,2,0)</f>
        <v>-199248</v>
      </c>
      <c r="N1342" s="38">
        <f t="shared" si="63"/>
        <v>0</v>
      </c>
    </row>
    <row r="1343" spans="1:14" hidden="1" x14ac:dyDescent="0.3">
      <c r="A1343" s="18">
        <v>2022</v>
      </c>
      <c r="B1343">
        <v>1471</v>
      </c>
      <c r="E1343" s="26">
        <v>44925</v>
      </c>
      <c r="L1343" s="22">
        <v>-617010</v>
      </c>
      <c r="M1343">
        <f>+VLOOKUP(B1343,'Thanh toán '!M$1224:N$1333,2,0)</f>
        <v>-617010</v>
      </c>
      <c r="N1343" s="38">
        <f t="shared" si="63"/>
        <v>0</v>
      </c>
    </row>
    <row r="1344" spans="1:14" hidden="1" x14ac:dyDescent="0.3">
      <c r="A1344" s="18">
        <v>2022</v>
      </c>
      <c r="B1344">
        <v>980</v>
      </c>
      <c r="E1344" s="26">
        <v>44925</v>
      </c>
      <c r="L1344" s="22">
        <v>-119943</v>
      </c>
      <c r="M1344">
        <f>+VLOOKUP(B1344,'Thanh toán '!M$1224:N$1333,2,0)</f>
        <v>-119943</v>
      </c>
      <c r="N1344" s="38">
        <f t="shared" si="63"/>
        <v>0</v>
      </c>
    </row>
    <row r="1345" spans="1:14" hidden="1" x14ac:dyDescent="0.3">
      <c r="A1345" s="18">
        <v>2022</v>
      </c>
      <c r="B1345">
        <v>24414</v>
      </c>
      <c r="E1345" s="26">
        <v>44926</v>
      </c>
      <c r="L1345" s="22">
        <v>-582675</v>
      </c>
      <c r="M1345">
        <f>+VLOOKUP(B1345,'Thanh toán '!M$1224:N$1333,2,0)</f>
        <v>-582675</v>
      </c>
      <c r="N1345" s="38">
        <f t="shared" si="63"/>
        <v>0</v>
      </c>
    </row>
    <row r="1346" spans="1:14" hidden="1" x14ac:dyDescent="0.3">
      <c r="A1346" s="18">
        <v>2022</v>
      </c>
      <c r="B1346">
        <v>24415</v>
      </c>
      <c r="E1346" s="26">
        <v>44926</v>
      </c>
      <c r="L1346" s="22">
        <v>-614410</v>
      </c>
      <c r="M1346">
        <f>+VLOOKUP(B1346,'Thanh toán '!M$1224:N$1333,2,0)</f>
        <v>-614410</v>
      </c>
      <c r="N1346" s="38">
        <f t="shared" si="63"/>
        <v>0</v>
      </c>
    </row>
    <row r="1347" spans="1:14" hidden="1" x14ac:dyDescent="0.3">
      <c r="A1347" s="18">
        <v>2022</v>
      </c>
      <c r="B1347">
        <v>24413</v>
      </c>
      <c r="E1347" s="26">
        <v>44926</v>
      </c>
      <c r="L1347" s="22">
        <v>-159715</v>
      </c>
      <c r="M1347">
        <f>+VLOOKUP(B1347,'Thanh toán '!M$1224:N$1333,2,0)</f>
        <v>-159715</v>
      </c>
      <c r="N1347" s="38">
        <f t="shared" si="63"/>
        <v>0</v>
      </c>
    </row>
    <row r="1348" spans="1:14" hidden="1" x14ac:dyDescent="0.3">
      <c r="A1348" s="18">
        <v>2022</v>
      </c>
      <c r="B1348">
        <v>324</v>
      </c>
      <c r="E1348" s="26">
        <v>44926</v>
      </c>
      <c r="L1348" s="22">
        <v>-220296</v>
      </c>
      <c r="M1348">
        <f>+VLOOKUP(B1348,'Thanh toán '!M$1224:N$1333,2,0)</f>
        <v>-220296</v>
      </c>
      <c r="N1348" s="38">
        <f t="shared" ref="N1348:N1358" si="64">+M1348-L1348</f>
        <v>0</v>
      </c>
    </row>
    <row r="1349" spans="1:14" hidden="1" x14ac:dyDescent="0.3">
      <c r="A1349" s="18">
        <v>2022</v>
      </c>
      <c r="B1349">
        <v>851</v>
      </c>
      <c r="E1349" s="26">
        <v>44896</v>
      </c>
      <c r="L1349" s="22">
        <v>-642956</v>
      </c>
      <c r="M1349">
        <f>+VLOOKUP(B1349,'Thanh toán '!M$1224:N$1333,2,0)</f>
        <v>-642956</v>
      </c>
      <c r="N1349" s="38">
        <f t="shared" si="64"/>
        <v>0</v>
      </c>
    </row>
    <row r="1350" spans="1:14" hidden="1" x14ac:dyDescent="0.3">
      <c r="A1350" s="18">
        <v>2022</v>
      </c>
      <c r="B1350">
        <v>1943</v>
      </c>
      <c r="E1350" s="26">
        <v>44926</v>
      </c>
      <c r="L1350" s="22">
        <v>-419544</v>
      </c>
      <c r="M1350">
        <f>+VLOOKUP(B1350,'Thanh toán '!M$1224:N$1333,2,0)</f>
        <v>-419544</v>
      </c>
      <c r="N1350" s="38">
        <f t="shared" si="64"/>
        <v>0</v>
      </c>
    </row>
    <row r="1351" spans="1:14" hidden="1" x14ac:dyDescent="0.3">
      <c r="A1351" s="18">
        <v>2022</v>
      </c>
      <c r="B1351">
        <v>1944</v>
      </c>
      <c r="E1351" s="26">
        <v>44926</v>
      </c>
      <c r="L1351" s="22">
        <v>-240073</v>
      </c>
      <c r="M1351">
        <f>+VLOOKUP(B1351,'Thanh toán '!M$1224:N$1333,2,0)</f>
        <v>-240073</v>
      </c>
      <c r="N1351" s="38">
        <f t="shared" si="64"/>
        <v>0</v>
      </c>
    </row>
    <row r="1352" spans="1:14" hidden="1" x14ac:dyDescent="0.3">
      <c r="A1352" s="18">
        <v>2022</v>
      </c>
      <c r="B1352">
        <v>8550</v>
      </c>
      <c r="E1352" s="26">
        <v>44799</v>
      </c>
      <c r="L1352" s="22">
        <v>-855962</v>
      </c>
      <c r="M1352" t="e">
        <f>+VLOOKUP(B1352,'Thanh toán '!M$1224:N$1333,2,0)</f>
        <v>#N/A</v>
      </c>
      <c r="N1352" s="38" t="s">
        <v>28162</v>
      </c>
    </row>
    <row r="1353" spans="1:14" hidden="1" x14ac:dyDescent="0.3">
      <c r="A1353" s="18">
        <v>2022</v>
      </c>
      <c r="B1353">
        <v>740</v>
      </c>
      <c r="E1353" s="26">
        <v>44923</v>
      </c>
      <c r="L1353" s="22">
        <v>-119070</v>
      </c>
      <c r="M1353">
        <f>+VLOOKUP(B1353,'Thanh toán '!M$1224:N$1333,2,0)</f>
        <v>-119070</v>
      </c>
      <c r="N1353" s="38">
        <f t="shared" si="64"/>
        <v>0</v>
      </c>
    </row>
    <row r="1354" spans="1:14" hidden="1" x14ac:dyDescent="0.3">
      <c r="A1354" s="18">
        <v>2022</v>
      </c>
      <c r="B1354">
        <v>939</v>
      </c>
      <c r="E1354" s="26">
        <v>44919</v>
      </c>
      <c r="L1354" s="22">
        <v>-352674</v>
      </c>
      <c r="M1354">
        <f>+VLOOKUP(B1354,'Thanh toán '!M$1224:N$1333,2,0)</f>
        <v>-352674</v>
      </c>
      <c r="N1354" s="38">
        <f t="shared" si="64"/>
        <v>0</v>
      </c>
    </row>
    <row r="1355" spans="1:14" hidden="1" x14ac:dyDescent="0.3">
      <c r="A1355" s="18">
        <v>2022</v>
      </c>
      <c r="B1355">
        <v>1176</v>
      </c>
      <c r="E1355" s="26">
        <v>44914</v>
      </c>
      <c r="L1355" s="22">
        <v>-285768</v>
      </c>
      <c r="M1355">
        <f>+VLOOKUP(B1355,'Thanh toán '!M$1224:N$1333,2,0)</f>
        <v>-285768</v>
      </c>
      <c r="N1355" s="38">
        <f t="shared" si="64"/>
        <v>0</v>
      </c>
    </row>
    <row r="1356" spans="1:14" hidden="1" x14ac:dyDescent="0.3">
      <c r="A1356" s="18">
        <v>2022</v>
      </c>
      <c r="B1356">
        <v>22785</v>
      </c>
      <c r="E1356" s="26">
        <v>44917</v>
      </c>
      <c r="L1356" s="22">
        <v>-119070</v>
      </c>
      <c r="M1356">
        <f>+VLOOKUP(B1356,'Thanh toán '!M$1224:N$1333,2,0)</f>
        <v>-119070</v>
      </c>
      <c r="N1356" s="38">
        <f t="shared" si="64"/>
        <v>0</v>
      </c>
    </row>
    <row r="1357" spans="1:14" hidden="1" x14ac:dyDescent="0.3">
      <c r="A1357" s="18">
        <v>2022</v>
      </c>
      <c r="B1357">
        <v>886</v>
      </c>
      <c r="E1357" s="26">
        <v>44909</v>
      </c>
      <c r="L1357" s="22">
        <v>-119070</v>
      </c>
      <c r="M1357">
        <f>+VLOOKUP(B1357,'Thanh toán '!M$1224:N$1333,2,0)</f>
        <v>-119070</v>
      </c>
      <c r="N1357" s="38">
        <f t="shared" si="64"/>
        <v>0</v>
      </c>
    </row>
    <row r="1358" spans="1:14" hidden="1" x14ac:dyDescent="0.3">
      <c r="A1358" s="18">
        <v>2022</v>
      </c>
      <c r="B1358">
        <v>917</v>
      </c>
      <c r="E1358" s="26">
        <v>44916</v>
      </c>
      <c r="L1358" s="22">
        <v>-119070</v>
      </c>
      <c r="M1358">
        <f>+VLOOKUP(B1358,'Thanh toán '!M$1224:N$1333,2,0)</f>
        <v>-119070</v>
      </c>
      <c r="N1358" s="38">
        <f t="shared" si="64"/>
        <v>0</v>
      </c>
    </row>
    <row r="1363" spans="1:14" x14ac:dyDescent="0.3">
      <c r="A1363" s="18">
        <v>2022</v>
      </c>
      <c r="B1363" s="114" t="s">
        <v>11746</v>
      </c>
      <c r="C1363" s="19">
        <f t="shared" ref="C1363:C1365" si="65">+B1363*1</f>
        <v>11684</v>
      </c>
      <c r="D1363" s="19" t="s">
        <v>11736</v>
      </c>
      <c r="E1363" s="24" t="s">
        <v>11747</v>
      </c>
      <c r="F1363" s="21" t="s">
        <v>11723</v>
      </c>
      <c r="G1363" t="e">
        <f>+VLOOKUP(B1363,[1]Sheet1!H$5:I$154,2,0)</f>
        <v>#N/A</v>
      </c>
      <c r="H1363" s="19" t="s">
        <v>11725</v>
      </c>
      <c r="I1363" s="22">
        <v>1138404</v>
      </c>
      <c r="J1363" s="25">
        <f t="shared" ref="J1363:J1365" si="66">+K1363/I1363</f>
        <v>7.9999718904712205E-2</v>
      </c>
      <c r="K1363" s="22">
        <v>91072</v>
      </c>
      <c r="L1363" s="22">
        <v>1229476</v>
      </c>
      <c r="M1363" t="e">
        <f>+VLOOKUP(C1363,'Thanh toán '!M$6:N$1223,2,0)</f>
        <v>#N/A</v>
      </c>
      <c r="N1363" s="38" t="e">
        <f t="shared" ref="N1363:N1365" si="67">+M1363-L1363</f>
        <v>#N/A</v>
      </c>
    </row>
    <row r="1364" spans="1:14" x14ac:dyDescent="0.3">
      <c r="A1364" s="18">
        <v>2022</v>
      </c>
      <c r="B1364" s="114" t="s">
        <v>11748</v>
      </c>
      <c r="C1364" s="19">
        <f t="shared" si="65"/>
        <v>12090</v>
      </c>
      <c r="D1364" s="19" t="s">
        <v>11736</v>
      </c>
      <c r="E1364" s="24" t="s">
        <v>11749</v>
      </c>
      <c r="F1364" s="21" t="s">
        <v>11723</v>
      </c>
      <c r="G1364" t="e">
        <f>+VLOOKUP(B1364,[1]Sheet1!H$5:I$154,2,0)</f>
        <v>#N/A</v>
      </c>
      <c r="H1364" s="19" t="s">
        <v>11725</v>
      </c>
      <c r="I1364" s="22">
        <v>1034535</v>
      </c>
      <c r="J1364" s="25">
        <f t="shared" si="66"/>
        <v>8.0000193323570487E-2</v>
      </c>
      <c r="K1364" s="22">
        <v>82763</v>
      </c>
      <c r="L1364" s="22">
        <v>1117298</v>
      </c>
      <c r="M1364" t="e">
        <f>+VLOOKUP(C1364,'Thanh toán '!M$6:N$1223,2,0)</f>
        <v>#N/A</v>
      </c>
      <c r="N1364" s="38" t="e">
        <f t="shared" si="67"/>
        <v>#N/A</v>
      </c>
    </row>
    <row r="1365" spans="1:14" x14ac:dyDescent="0.3">
      <c r="A1365" s="18">
        <v>2022</v>
      </c>
      <c r="B1365" s="114" t="s">
        <v>11750</v>
      </c>
      <c r="C1365" s="19">
        <f t="shared" si="65"/>
        <v>12463</v>
      </c>
      <c r="D1365" s="19" t="s">
        <v>11736</v>
      </c>
      <c r="E1365" s="24" t="s">
        <v>11751</v>
      </c>
      <c r="F1365" s="21" t="s">
        <v>11723</v>
      </c>
      <c r="G1365" t="e">
        <f>+VLOOKUP(B1365,[1]Sheet1!H$5:I$154,2,0)</f>
        <v>#N/A</v>
      </c>
      <c r="H1365" s="19" t="s">
        <v>11725</v>
      </c>
      <c r="I1365" s="22">
        <v>2173115</v>
      </c>
      <c r="J1365" s="25">
        <f t="shared" si="66"/>
        <v>7.9999907966214395E-2</v>
      </c>
      <c r="K1365" s="22">
        <v>173849</v>
      </c>
      <c r="L1365" s="22">
        <v>2346964</v>
      </c>
      <c r="M1365" t="e">
        <f>+VLOOKUP(C1365,'Thanh toán '!M$6:N$1223,2,0)</f>
        <v>#N/A</v>
      </c>
      <c r="N1365" s="38" t="e">
        <f t="shared" si="67"/>
        <v>#N/A</v>
      </c>
    </row>
  </sheetData>
  <autoFilter ref="A2:N1358" xr:uid="{2951D6DD-2735-4C48-A080-2E19642C3FB5}">
    <filterColumn colId="13">
      <filters>
        <filter val="#N/A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BC1B-6B1B-4C88-90AE-E1C02FE60DB4}">
  <sheetPr filterMode="1"/>
  <dimension ref="A3:Q8517"/>
  <sheetViews>
    <sheetView topLeftCell="B8490" zoomScaleNormal="100" workbookViewId="0">
      <selection activeCell="B4" sqref="B4:M8517"/>
    </sheetView>
  </sheetViews>
  <sheetFormatPr defaultRowHeight="15.05" x14ac:dyDescent="0.3"/>
  <cols>
    <col min="2" max="2" width="10.33203125" customWidth="1"/>
    <col min="3" max="3" width="8.88671875" customWidth="1"/>
    <col min="4" max="4" width="9.6640625" customWidth="1"/>
    <col min="5" max="5" width="11.5546875" customWidth="1"/>
    <col min="6" max="6" width="9" customWidth="1"/>
    <col min="7" max="7" width="16.44140625" customWidth="1"/>
    <col min="8" max="8" width="34.44140625" customWidth="1"/>
    <col min="9" max="9" width="13.44140625" customWidth="1"/>
    <col min="10" max="10" width="17" customWidth="1"/>
    <col min="11" max="11" width="7.109375" customWidth="1"/>
    <col min="12" max="12" width="8.21875" customWidth="1"/>
    <col min="13" max="13" width="16.5546875" customWidth="1"/>
    <col min="14" max="14" width="10.109375" customWidth="1"/>
    <col min="15" max="15" width="13.44140625" customWidth="1"/>
    <col min="17" max="17" width="8.88671875" customWidth="1"/>
  </cols>
  <sheetData>
    <row r="3" spans="1:16" ht="21" customHeight="1" x14ac:dyDescent="0.3">
      <c r="J3" s="60">
        <f t="shared" ref="J3:L3" si="0">+SUBTOTAL(9,J5:J8517)</f>
        <v>1214896551</v>
      </c>
      <c r="K3" s="60">
        <f t="shared" si="0"/>
        <v>0.80000286052496783</v>
      </c>
      <c r="L3" s="60">
        <f t="shared" si="0"/>
        <v>97330725</v>
      </c>
      <c r="M3" s="60">
        <f>+SUBTOTAL(9,M5:M8517)</f>
        <v>1312227276</v>
      </c>
      <c r="P3" t="s">
        <v>28162</v>
      </c>
    </row>
    <row r="4" spans="1:16" ht="26.3" x14ac:dyDescent="0.3">
      <c r="A4" s="16" t="s">
        <v>11704</v>
      </c>
      <c r="B4" s="16" t="s">
        <v>11705</v>
      </c>
      <c r="C4" s="16"/>
      <c r="D4" s="16" t="s">
        <v>11706</v>
      </c>
      <c r="E4" s="16" t="s">
        <v>11707</v>
      </c>
      <c r="F4" s="16"/>
      <c r="G4" s="17" t="s">
        <v>11708</v>
      </c>
      <c r="H4" s="17" t="s">
        <v>11709</v>
      </c>
      <c r="I4" s="16" t="s">
        <v>11710</v>
      </c>
      <c r="J4" s="16" t="s">
        <v>11711</v>
      </c>
      <c r="K4" s="16" t="s">
        <v>11712</v>
      </c>
      <c r="L4" s="16" t="s">
        <v>11713</v>
      </c>
      <c r="M4" s="16" t="s">
        <v>11714</v>
      </c>
    </row>
    <row r="5" spans="1:16" hidden="1" x14ac:dyDescent="0.3">
      <c r="A5" s="18">
        <v>2023</v>
      </c>
      <c r="B5" s="19" t="s">
        <v>13349</v>
      </c>
      <c r="C5" s="19">
        <f>+B5*1</f>
        <v>3</v>
      </c>
      <c r="D5" s="19" t="s">
        <v>13350</v>
      </c>
      <c r="E5" s="24" t="s">
        <v>13351</v>
      </c>
      <c r="F5" s="18">
        <f>+MONTH(E5)</f>
        <v>1</v>
      </c>
      <c r="G5" s="23" t="s">
        <v>11799</v>
      </c>
      <c r="H5" s="23" t="s">
        <v>13352</v>
      </c>
      <c r="I5" s="19" t="s">
        <v>11725</v>
      </c>
      <c r="J5" s="41">
        <v>865200</v>
      </c>
      <c r="K5" s="42">
        <v>0.1</v>
      </c>
      <c r="L5" s="41">
        <v>86520</v>
      </c>
      <c r="M5" s="41">
        <v>951720</v>
      </c>
      <c r="N5">
        <f>+VLOOKUP(C5,'Thanh toán '!M$1335:N$6972,2,0)</f>
        <v>951720</v>
      </c>
      <c r="O5" s="61">
        <f>+N5-M5</f>
        <v>0</v>
      </c>
    </row>
    <row r="6" spans="1:16" hidden="1" x14ac:dyDescent="0.3">
      <c r="A6" s="18">
        <v>2023</v>
      </c>
      <c r="B6" s="19" t="s">
        <v>13353</v>
      </c>
      <c r="C6" s="19">
        <f t="shared" ref="C6:C69" si="1">+B6*1</f>
        <v>4</v>
      </c>
      <c r="D6" s="19" t="s">
        <v>13350</v>
      </c>
      <c r="E6" s="24" t="s">
        <v>13351</v>
      </c>
      <c r="F6" s="18">
        <f t="shared" ref="F6:F69" si="2">+MONTH(E6)</f>
        <v>1</v>
      </c>
      <c r="G6" s="23" t="s">
        <v>11799</v>
      </c>
      <c r="H6" s="23" t="s">
        <v>13354</v>
      </c>
      <c r="I6" s="19" t="s">
        <v>11725</v>
      </c>
      <c r="J6" s="41">
        <v>865200</v>
      </c>
      <c r="K6" s="42">
        <v>0.1</v>
      </c>
      <c r="L6" s="41">
        <v>86520</v>
      </c>
      <c r="M6" s="41">
        <v>951720</v>
      </c>
      <c r="N6">
        <f>+VLOOKUP(C6,'Thanh toán '!M$1335:N$6972,2,0)</f>
        <v>951720</v>
      </c>
      <c r="O6" s="61">
        <f t="shared" ref="O6:O69" si="3">+N6-M6</f>
        <v>0</v>
      </c>
    </row>
    <row r="7" spans="1:16" hidden="1" x14ac:dyDescent="0.3">
      <c r="A7" s="18">
        <v>2023</v>
      </c>
      <c r="B7" s="19" t="s">
        <v>13355</v>
      </c>
      <c r="C7" s="19">
        <f t="shared" si="1"/>
        <v>5</v>
      </c>
      <c r="D7" s="19" t="s">
        <v>13350</v>
      </c>
      <c r="E7" s="24" t="s">
        <v>13351</v>
      </c>
      <c r="F7" s="18">
        <f t="shared" si="2"/>
        <v>1</v>
      </c>
      <c r="G7" s="23" t="s">
        <v>11799</v>
      </c>
      <c r="H7" s="23" t="s">
        <v>13356</v>
      </c>
      <c r="I7" s="19" t="s">
        <v>11725</v>
      </c>
      <c r="J7" s="41">
        <v>865200</v>
      </c>
      <c r="K7" s="42">
        <v>0.1</v>
      </c>
      <c r="L7" s="41">
        <v>86520</v>
      </c>
      <c r="M7" s="41">
        <v>951720</v>
      </c>
      <c r="N7">
        <f>+VLOOKUP(C7,'Thanh toán '!M$1335:N$6972,2,0)</f>
        <v>951720</v>
      </c>
      <c r="O7" s="61">
        <f t="shared" si="3"/>
        <v>0</v>
      </c>
    </row>
    <row r="8" spans="1:16" hidden="1" x14ac:dyDescent="0.3">
      <c r="A8" s="18">
        <v>2023</v>
      </c>
      <c r="B8" s="19" t="s">
        <v>13357</v>
      </c>
      <c r="C8" s="19">
        <f t="shared" si="1"/>
        <v>6</v>
      </c>
      <c r="D8" s="19" t="s">
        <v>13350</v>
      </c>
      <c r="E8" s="24" t="s">
        <v>13351</v>
      </c>
      <c r="F8" s="18">
        <f t="shared" si="2"/>
        <v>1</v>
      </c>
      <c r="G8" s="23" t="s">
        <v>11799</v>
      </c>
      <c r="H8" s="23" t="s">
        <v>13358</v>
      </c>
      <c r="I8" s="19" t="s">
        <v>11725</v>
      </c>
      <c r="J8" s="41">
        <v>865200</v>
      </c>
      <c r="K8" s="42">
        <v>0.1</v>
      </c>
      <c r="L8" s="41">
        <v>86520</v>
      </c>
      <c r="M8" s="41">
        <v>951720</v>
      </c>
      <c r="N8">
        <f>+VLOOKUP(C8,'Thanh toán '!M$1335:N$6972,2,0)</f>
        <v>951720</v>
      </c>
      <c r="O8" s="61">
        <f t="shared" si="3"/>
        <v>0</v>
      </c>
    </row>
    <row r="9" spans="1:16" hidden="1" x14ac:dyDescent="0.3">
      <c r="A9" s="18">
        <v>2023</v>
      </c>
      <c r="B9" s="19" t="s">
        <v>13359</v>
      </c>
      <c r="C9" s="19">
        <f t="shared" si="1"/>
        <v>7</v>
      </c>
      <c r="D9" s="19" t="s">
        <v>13350</v>
      </c>
      <c r="E9" s="24" t="s">
        <v>13351</v>
      </c>
      <c r="F9" s="18">
        <f t="shared" si="2"/>
        <v>1</v>
      </c>
      <c r="G9" s="23" t="s">
        <v>11799</v>
      </c>
      <c r="H9" s="23" t="s">
        <v>13360</v>
      </c>
      <c r="I9" s="19" t="s">
        <v>11725</v>
      </c>
      <c r="J9" s="41">
        <v>865200</v>
      </c>
      <c r="K9" s="42">
        <v>0.1</v>
      </c>
      <c r="L9" s="41">
        <v>86520</v>
      </c>
      <c r="M9" s="41">
        <v>951720</v>
      </c>
      <c r="N9">
        <f>+VLOOKUP(C9,'Thanh toán '!M$1335:N$6972,2,0)</f>
        <v>951720</v>
      </c>
      <c r="O9" s="61">
        <f t="shared" si="3"/>
        <v>0</v>
      </c>
    </row>
    <row r="10" spans="1:16" hidden="1" x14ac:dyDescent="0.3">
      <c r="A10" s="18">
        <v>2023</v>
      </c>
      <c r="B10" s="19" t="s">
        <v>13361</v>
      </c>
      <c r="C10" s="19">
        <f t="shared" si="1"/>
        <v>8</v>
      </c>
      <c r="D10" s="19" t="s">
        <v>13350</v>
      </c>
      <c r="E10" s="24" t="s">
        <v>13351</v>
      </c>
      <c r="F10" s="18">
        <f t="shared" si="2"/>
        <v>1</v>
      </c>
      <c r="G10" s="23" t="s">
        <v>11799</v>
      </c>
      <c r="H10" s="23" t="s">
        <v>13362</v>
      </c>
      <c r="I10" s="19" t="s">
        <v>11725</v>
      </c>
      <c r="J10" s="41">
        <v>865200</v>
      </c>
      <c r="K10" s="42">
        <v>0.1</v>
      </c>
      <c r="L10" s="41">
        <v>86520</v>
      </c>
      <c r="M10" s="41">
        <v>951720</v>
      </c>
      <c r="N10">
        <f>+VLOOKUP(C10,'Thanh toán '!M$1335:N$6972,2,0)</f>
        <v>951720</v>
      </c>
      <c r="O10" s="61">
        <f t="shared" si="3"/>
        <v>0</v>
      </c>
    </row>
    <row r="11" spans="1:16" hidden="1" x14ac:dyDescent="0.3">
      <c r="A11" s="18">
        <v>2023</v>
      </c>
      <c r="B11" s="19" t="s">
        <v>13363</v>
      </c>
      <c r="C11" s="19">
        <f t="shared" si="1"/>
        <v>9</v>
      </c>
      <c r="D11" s="19" t="s">
        <v>13350</v>
      </c>
      <c r="E11" s="24" t="s">
        <v>13351</v>
      </c>
      <c r="F11" s="18">
        <f t="shared" si="2"/>
        <v>1</v>
      </c>
      <c r="G11" s="23" t="s">
        <v>11799</v>
      </c>
      <c r="H11" s="23" t="s">
        <v>13364</v>
      </c>
      <c r="I11" s="19" t="s">
        <v>11725</v>
      </c>
      <c r="J11" s="41">
        <v>865200</v>
      </c>
      <c r="K11" s="42">
        <v>0.1</v>
      </c>
      <c r="L11" s="41">
        <v>86520</v>
      </c>
      <c r="M11" s="41">
        <v>951720</v>
      </c>
      <c r="N11">
        <f>+VLOOKUP(C11,'Thanh toán '!M$1335:N$6972,2,0)</f>
        <v>951720</v>
      </c>
      <c r="O11" s="61">
        <f t="shared" si="3"/>
        <v>0</v>
      </c>
    </row>
    <row r="12" spans="1:16" hidden="1" x14ac:dyDescent="0.3">
      <c r="A12" s="18">
        <v>2023</v>
      </c>
      <c r="B12" s="19" t="s">
        <v>13365</v>
      </c>
      <c r="C12" s="19">
        <f t="shared" si="1"/>
        <v>10</v>
      </c>
      <c r="D12" s="19" t="s">
        <v>13350</v>
      </c>
      <c r="E12" s="24" t="s">
        <v>13351</v>
      </c>
      <c r="F12" s="18">
        <f t="shared" si="2"/>
        <v>1</v>
      </c>
      <c r="G12" s="23" t="s">
        <v>11799</v>
      </c>
      <c r="H12" s="23" t="s">
        <v>13366</v>
      </c>
      <c r="I12" s="19" t="s">
        <v>11725</v>
      </c>
      <c r="J12" s="41">
        <v>441000</v>
      </c>
      <c r="K12" s="42">
        <v>0.1</v>
      </c>
      <c r="L12" s="41">
        <v>44100</v>
      </c>
      <c r="M12" s="41">
        <v>485100</v>
      </c>
      <c r="N12">
        <f>+VLOOKUP(C12,'Thanh toán '!M$1335:N$6972,2,0)</f>
        <v>485100</v>
      </c>
      <c r="O12" s="61">
        <f t="shared" si="3"/>
        <v>0</v>
      </c>
    </row>
    <row r="13" spans="1:16" hidden="1" x14ac:dyDescent="0.3">
      <c r="A13" s="18">
        <v>2023</v>
      </c>
      <c r="B13" s="19" t="s">
        <v>13367</v>
      </c>
      <c r="C13" s="19">
        <f t="shared" si="1"/>
        <v>11</v>
      </c>
      <c r="D13" s="19" t="s">
        <v>13350</v>
      </c>
      <c r="E13" s="24" t="s">
        <v>13351</v>
      </c>
      <c r="F13" s="18">
        <f t="shared" si="2"/>
        <v>1</v>
      </c>
      <c r="G13" s="23" t="s">
        <v>11799</v>
      </c>
      <c r="H13" s="23" t="s">
        <v>13368</v>
      </c>
      <c r="I13" s="19" t="s">
        <v>11725</v>
      </c>
      <c r="J13" s="41">
        <v>865200</v>
      </c>
      <c r="K13" s="42">
        <v>0.1</v>
      </c>
      <c r="L13" s="41">
        <v>86520</v>
      </c>
      <c r="M13" s="41">
        <v>951720</v>
      </c>
      <c r="N13">
        <f>+VLOOKUP(C13,'Thanh toán '!M$1335:N$6972,2,0)</f>
        <v>951720</v>
      </c>
      <c r="O13" s="61">
        <f t="shared" si="3"/>
        <v>0</v>
      </c>
    </row>
    <row r="14" spans="1:16" hidden="1" x14ac:dyDescent="0.3">
      <c r="A14" s="18">
        <v>2023</v>
      </c>
      <c r="B14" s="19" t="s">
        <v>13369</v>
      </c>
      <c r="C14" s="19">
        <f t="shared" si="1"/>
        <v>12</v>
      </c>
      <c r="D14" s="19" t="s">
        <v>13350</v>
      </c>
      <c r="E14" s="24" t="s">
        <v>13351</v>
      </c>
      <c r="F14" s="18">
        <f t="shared" si="2"/>
        <v>1</v>
      </c>
      <c r="G14" s="23" t="s">
        <v>11799</v>
      </c>
      <c r="H14" s="23" t="s">
        <v>13370</v>
      </c>
      <c r="I14" s="19" t="s">
        <v>11725</v>
      </c>
      <c r="J14" s="41">
        <v>865200</v>
      </c>
      <c r="K14" s="42">
        <v>0.1</v>
      </c>
      <c r="L14" s="41">
        <v>86520</v>
      </c>
      <c r="M14" s="41">
        <v>951720</v>
      </c>
      <c r="N14">
        <f>+VLOOKUP(C14,'Thanh toán '!M$1335:N$6972,2,0)</f>
        <v>951720</v>
      </c>
      <c r="O14" s="61">
        <f t="shared" si="3"/>
        <v>0</v>
      </c>
    </row>
    <row r="15" spans="1:16" hidden="1" x14ac:dyDescent="0.3">
      <c r="A15" s="18">
        <v>2023</v>
      </c>
      <c r="B15" s="19" t="s">
        <v>13371</v>
      </c>
      <c r="C15" s="19">
        <f t="shared" si="1"/>
        <v>13</v>
      </c>
      <c r="D15" s="19" t="s">
        <v>13350</v>
      </c>
      <c r="E15" s="24" t="s">
        <v>13351</v>
      </c>
      <c r="F15" s="18">
        <f t="shared" si="2"/>
        <v>1</v>
      </c>
      <c r="G15" s="23" t="s">
        <v>11799</v>
      </c>
      <c r="H15" s="23" t="s">
        <v>13372</v>
      </c>
      <c r="I15" s="19" t="s">
        <v>11725</v>
      </c>
      <c r="J15" s="41">
        <v>865200</v>
      </c>
      <c r="K15" s="42">
        <v>0.1</v>
      </c>
      <c r="L15" s="41">
        <v>86520</v>
      </c>
      <c r="M15" s="41">
        <v>951720</v>
      </c>
      <c r="N15">
        <f>+VLOOKUP(C15,'Thanh toán '!M$1335:N$6972,2,0)</f>
        <v>951720</v>
      </c>
      <c r="O15" s="61">
        <f t="shared" si="3"/>
        <v>0</v>
      </c>
    </row>
    <row r="16" spans="1:16" hidden="1" x14ac:dyDescent="0.3">
      <c r="A16" s="18">
        <v>2023</v>
      </c>
      <c r="B16" s="19" t="s">
        <v>13373</v>
      </c>
      <c r="C16" s="19">
        <f t="shared" si="1"/>
        <v>14</v>
      </c>
      <c r="D16" s="19" t="s">
        <v>13350</v>
      </c>
      <c r="E16" s="24" t="s">
        <v>13351</v>
      </c>
      <c r="F16" s="18">
        <f t="shared" si="2"/>
        <v>1</v>
      </c>
      <c r="G16" s="23" t="s">
        <v>12248</v>
      </c>
      <c r="H16" s="23" t="s">
        <v>12248</v>
      </c>
      <c r="I16" s="19" t="s">
        <v>12249</v>
      </c>
      <c r="J16" s="41">
        <v>2761171</v>
      </c>
      <c r="K16" s="42">
        <v>9.9999963783481721E-2</v>
      </c>
      <c r="L16" s="41">
        <v>276117</v>
      </c>
      <c r="M16" s="41">
        <v>3037288</v>
      </c>
      <c r="N16">
        <f>+VLOOKUP(C16,'Thanh toán '!M$1335:N$6972,2,0)</f>
        <v>3037288</v>
      </c>
      <c r="O16" s="61">
        <f t="shared" si="3"/>
        <v>0</v>
      </c>
    </row>
    <row r="17" spans="1:15" hidden="1" x14ac:dyDescent="0.3">
      <c r="A17" s="18">
        <v>2023</v>
      </c>
      <c r="B17" s="19" t="s">
        <v>13374</v>
      </c>
      <c r="C17" s="19">
        <f t="shared" si="1"/>
        <v>15</v>
      </c>
      <c r="D17" s="19" t="s">
        <v>13350</v>
      </c>
      <c r="E17" s="24" t="s">
        <v>13351</v>
      </c>
      <c r="F17" s="18">
        <f t="shared" si="2"/>
        <v>1</v>
      </c>
      <c r="G17" s="23" t="s">
        <v>12248</v>
      </c>
      <c r="H17" s="23" t="s">
        <v>12248</v>
      </c>
      <c r="I17" s="19" t="s">
        <v>12249</v>
      </c>
      <c r="J17" s="41">
        <v>882000</v>
      </c>
      <c r="K17" s="42">
        <v>0.1</v>
      </c>
      <c r="L17" s="41">
        <v>88200</v>
      </c>
      <c r="M17" s="41">
        <v>970200</v>
      </c>
      <c r="N17">
        <f>+VLOOKUP(C17,'Thanh toán '!M$1335:N$6972,2,0)</f>
        <v>970200</v>
      </c>
      <c r="O17" s="61">
        <f t="shared" si="3"/>
        <v>0</v>
      </c>
    </row>
    <row r="18" spans="1:15" hidden="1" x14ac:dyDescent="0.3">
      <c r="A18" s="18">
        <v>2023</v>
      </c>
      <c r="B18" s="19" t="s">
        <v>13375</v>
      </c>
      <c r="C18" s="19">
        <f t="shared" si="1"/>
        <v>16</v>
      </c>
      <c r="D18" s="19" t="s">
        <v>13350</v>
      </c>
      <c r="E18" s="24" t="s">
        <v>13351</v>
      </c>
      <c r="F18" s="18">
        <f t="shared" si="2"/>
        <v>1</v>
      </c>
      <c r="G18" s="23" t="s">
        <v>12251</v>
      </c>
      <c r="H18" s="23" t="s">
        <v>12251</v>
      </c>
      <c r="I18" s="19" t="s">
        <v>12252</v>
      </c>
      <c r="J18" s="41">
        <v>843246</v>
      </c>
      <c r="K18" s="42">
        <v>0.10000047435742357</v>
      </c>
      <c r="L18" s="41">
        <v>84325</v>
      </c>
      <c r="M18" s="41">
        <v>927571</v>
      </c>
      <c r="N18">
        <f>+VLOOKUP(C18,'Thanh toán '!M$1335:N$6972,2,0)</f>
        <v>927571</v>
      </c>
      <c r="O18" s="61">
        <f t="shared" si="3"/>
        <v>0</v>
      </c>
    </row>
    <row r="19" spans="1:15" hidden="1" x14ac:dyDescent="0.3">
      <c r="A19" s="18">
        <v>2023</v>
      </c>
      <c r="B19" s="19" t="s">
        <v>13376</v>
      </c>
      <c r="C19" s="19">
        <f t="shared" si="1"/>
        <v>17</v>
      </c>
      <c r="D19" s="19" t="s">
        <v>13350</v>
      </c>
      <c r="E19" s="24" t="s">
        <v>13351</v>
      </c>
      <c r="F19" s="18">
        <f t="shared" si="2"/>
        <v>1</v>
      </c>
      <c r="G19" s="23" t="s">
        <v>11970</v>
      </c>
      <c r="H19" s="23" t="s">
        <v>13377</v>
      </c>
      <c r="I19" s="19" t="s">
        <v>11971</v>
      </c>
      <c r="J19" s="41">
        <v>1614219</v>
      </c>
      <c r="K19" s="42">
        <v>0.10000006194946287</v>
      </c>
      <c r="L19" s="41">
        <v>161422</v>
      </c>
      <c r="M19" s="41">
        <v>1775641</v>
      </c>
      <c r="N19">
        <f>+VLOOKUP(C19,'Thanh toán '!M$1335:N$6972,2,0)</f>
        <v>1775641</v>
      </c>
      <c r="O19" s="61">
        <f t="shared" si="3"/>
        <v>0</v>
      </c>
    </row>
    <row r="20" spans="1:15" hidden="1" x14ac:dyDescent="0.3">
      <c r="A20" s="18">
        <v>2023</v>
      </c>
      <c r="B20" s="19" t="s">
        <v>13378</v>
      </c>
      <c r="C20" s="19">
        <f t="shared" si="1"/>
        <v>18</v>
      </c>
      <c r="D20" s="19" t="s">
        <v>13350</v>
      </c>
      <c r="E20" s="24" t="s">
        <v>13351</v>
      </c>
      <c r="F20" s="18">
        <f t="shared" si="2"/>
        <v>1</v>
      </c>
      <c r="G20" s="23" t="s">
        <v>11970</v>
      </c>
      <c r="H20" s="23" t="s">
        <v>13379</v>
      </c>
      <c r="I20" s="19" t="s">
        <v>11971</v>
      </c>
      <c r="J20" s="41">
        <v>720784</v>
      </c>
      <c r="K20" s="42">
        <v>9.9999445048724725E-2</v>
      </c>
      <c r="L20" s="41">
        <v>72078</v>
      </c>
      <c r="M20" s="41">
        <v>792862</v>
      </c>
      <c r="N20">
        <f>+VLOOKUP(C20,'Thanh toán '!M$1335:N$6972,2,0)</f>
        <v>792862</v>
      </c>
      <c r="O20" s="61">
        <f t="shared" si="3"/>
        <v>0</v>
      </c>
    </row>
    <row r="21" spans="1:15" hidden="1" x14ac:dyDescent="0.3">
      <c r="A21" s="18">
        <v>2023</v>
      </c>
      <c r="B21" s="19" t="s">
        <v>13380</v>
      </c>
      <c r="C21" s="19">
        <f t="shared" si="1"/>
        <v>19</v>
      </c>
      <c r="D21" s="19" t="s">
        <v>13350</v>
      </c>
      <c r="E21" s="24" t="s">
        <v>13351</v>
      </c>
      <c r="F21" s="18">
        <f t="shared" si="2"/>
        <v>1</v>
      </c>
      <c r="G21" s="23" t="s">
        <v>13381</v>
      </c>
      <c r="H21" s="23" t="s">
        <v>13381</v>
      </c>
      <c r="I21" s="19" t="s">
        <v>13382</v>
      </c>
      <c r="J21" s="41">
        <v>865200</v>
      </c>
      <c r="K21" s="42">
        <v>0.1</v>
      </c>
      <c r="L21" s="41">
        <v>86520</v>
      </c>
      <c r="M21" s="41">
        <v>951720</v>
      </c>
      <c r="N21">
        <f>+VLOOKUP(C21,'Thanh toán '!M$1335:N$6972,2,0)</f>
        <v>951720</v>
      </c>
      <c r="O21" s="61">
        <f t="shared" si="3"/>
        <v>0</v>
      </c>
    </row>
    <row r="22" spans="1:15" hidden="1" x14ac:dyDescent="0.3">
      <c r="A22" s="18">
        <v>2023</v>
      </c>
      <c r="B22" s="19" t="s">
        <v>13383</v>
      </c>
      <c r="C22" s="19">
        <f t="shared" si="1"/>
        <v>20</v>
      </c>
      <c r="D22" s="19" t="s">
        <v>13350</v>
      </c>
      <c r="E22" s="24" t="s">
        <v>13351</v>
      </c>
      <c r="F22" s="18">
        <f t="shared" si="2"/>
        <v>1</v>
      </c>
      <c r="G22" s="23" t="s">
        <v>12669</v>
      </c>
      <c r="H22" s="23" t="s">
        <v>12669</v>
      </c>
      <c r="I22" s="19" t="s">
        <v>12670</v>
      </c>
      <c r="J22" s="41">
        <v>424200</v>
      </c>
      <c r="K22" s="42">
        <v>0.1</v>
      </c>
      <c r="L22" s="41">
        <v>42420</v>
      </c>
      <c r="M22" s="41">
        <v>466620</v>
      </c>
      <c r="N22">
        <f>+VLOOKUP(C22,'Thanh toán '!M$1335:N$6972,2,0)</f>
        <v>466620</v>
      </c>
      <c r="O22" s="61">
        <f t="shared" si="3"/>
        <v>0</v>
      </c>
    </row>
    <row r="23" spans="1:15" hidden="1" x14ac:dyDescent="0.3">
      <c r="A23" s="18">
        <v>2023</v>
      </c>
      <c r="B23" s="19" t="s">
        <v>13384</v>
      </c>
      <c r="C23" s="19">
        <f t="shared" si="1"/>
        <v>21</v>
      </c>
      <c r="D23" s="19" t="s">
        <v>13350</v>
      </c>
      <c r="E23" s="24" t="s">
        <v>13351</v>
      </c>
      <c r="F23" s="18">
        <f t="shared" si="2"/>
        <v>1</v>
      </c>
      <c r="G23" s="23" t="s">
        <v>12669</v>
      </c>
      <c r="H23" s="23" t="s">
        <v>12669</v>
      </c>
      <c r="I23" s="19" t="s">
        <v>12670</v>
      </c>
      <c r="J23" s="41">
        <v>424200</v>
      </c>
      <c r="K23" s="42">
        <v>0.1</v>
      </c>
      <c r="L23" s="41">
        <v>42420</v>
      </c>
      <c r="M23" s="41">
        <v>466620</v>
      </c>
      <c r="N23">
        <f>+VLOOKUP(C23,'Thanh toán '!M$1335:N$6972,2,0)</f>
        <v>466620</v>
      </c>
      <c r="O23" s="61">
        <f t="shared" si="3"/>
        <v>0</v>
      </c>
    </row>
    <row r="24" spans="1:15" hidden="1" x14ac:dyDescent="0.3">
      <c r="A24" s="18">
        <v>2023</v>
      </c>
      <c r="B24" s="19" t="s">
        <v>13385</v>
      </c>
      <c r="C24" s="19">
        <f t="shared" si="1"/>
        <v>22</v>
      </c>
      <c r="D24" s="19" t="s">
        <v>13350</v>
      </c>
      <c r="E24" s="24" t="s">
        <v>13351</v>
      </c>
      <c r="F24" s="18">
        <f t="shared" si="2"/>
        <v>1</v>
      </c>
      <c r="G24" s="23" t="s">
        <v>12499</v>
      </c>
      <c r="H24" s="23" t="s">
        <v>12499</v>
      </c>
      <c r="I24" s="19" t="s">
        <v>12500</v>
      </c>
      <c r="J24" s="41">
        <v>1730400</v>
      </c>
      <c r="K24" s="42">
        <v>0.1</v>
      </c>
      <c r="L24" s="41">
        <v>173040</v>
      </c>
      <c r="M24" s="41">
        <v>1903440</v>
      </c>
      <c r="N24">
        <f>+VLOOKUP(C24,'Thanh toán '!M$1335:N$6972,2,0)</f>
        <v>1903440</v>
      </c>
      <c r="O24" s="61">
        <f t="shared" si="3"/>
        <v>0</v>
      </c>
    </row>
    <row r="25" spans="1:15" hidden="1" x14ac:dyDescent="0.3">
      <c r="A25" s="18">
        <v>2023</v>
      </c>
      <c r="B25" s="19" t="s">
        <v>13386</v>
      </c>
      <c r="C25" s="19">
        <f t="shared" si="1"/>
        <v>23</v>
      </c>
      <c r="D25" s="19" t="s">
        <v>13350</v>
      </c>
      <c r="E25" s="24" t="s">
        <v>13351</v>
      </c>
      <c r="F25" s="18">
        <f t="shared" si="2"/>
        <v>1</v>
      </c>
      <c r="G25" s="23" t="s">
        <v>13387</v>
      </c>
      <c r="H25" s="23" t="s">
        <v>13387</v>
      </c>
      <c r="I25" s="19" t="s">
        <v>13388</v>
      </c>
      <c r="J25" s="41">
        <v>865200</v>
      </c>
      <c r="K25" s="42">
        <v>0.1</v>
      </c>
      <c r="L25" s="41">
        <v>86520</v>
      </c>
      <c r="M25" s="41">
        <v>951720</v>
      </c>
      <c r="N25">
        <f>+VLOOKUP(C25,'Thanh toán '!M$1335:N$6972,2,0)</f>
        <v>951720</v>
      </c>
      <c r="O25" s="61">
        <f t="shared" si="3"/>
        <v>0</v>
      </c>
    </row>
    <row r="26" spans="1:15" hidden="1" x14ac:dyDescent="0.3">
      <c r="A26" s="18">
        <v>2023</v>
      </c>
      <c r="B26" s="19" t="s">
        <v>13389</v>
      </c>
      <c r="C26" s="19">
        <f t="shared" si="1"/>
        <v>24</v>
      </c>
      <c r="D26" s="19" t="s">
        <v>13350</v>
      </c>
      <c r="E26" s="24" t="s">
        <v>13351</v>
      </c>
      <c r="F26" s="18">
        <f t="shared" si="2"/>
        <v>1</v>
      </c>
      <c r="G26" s="23" t="s">
        <v>13390</v>
      </c>
      <c r="H26" s="23" t="s">
        <v>13391</v>
      </c>
      <c r="I26" s="19" t="s">
        <v>12493</v>
      </c>
      <c r="J26" s="41">
        <v>688800</v>
      </c>
      <c r="K26" s="42">
        <v>0.1</v>
      </c>
      <c r="L26" s="41">
        <v>68880</v>
      </c>
      <c r="M26" s="41">
        <v>757680</v>
      </c>
      <c r="N26">
        <f>+VLOOKUP(C26,'Thanh toán '!M$1335:N$6972,2,0)</f>
        <v>757680</v>
      </c>
      <c r="O26" s="61">
        <f t="shared" si="3"/>
        <v>0</v>
      </c>
    </row>
    <row r="27" spans="1:15" hidden="1" x14ac:dyDescent="0.3">
      <c r="A27" s="18">
        <v>2023</v>
      </c>
      <c r="B27" s="19" t="s">
        <v>13392</v>
      </c>
      <c r="C27" s="19">
        <f t="shared" si="1"/>
        <v>48</v>
      </c>
      <c r="D27" s="19" t="s">
        <v>13350</v>
      </c>
      <c r="E27" s="24" t="s">
        <v>13351</v>
      </c>
      <c r="F27" s="18">
        <f t="shared" si="2"/>
        <v>1</v>
      </c>
      <c r="G27" s="23" t="s">
        <v>12221</v>
      </c>
      <c r="H27" s="23" t="s">
        <v>12221</v>
      </c>
      <c r="I27" s="19" t="s">
        <v>12222</v>
      </c>
      <c r="J27" s="41">
        <v>1289400</v>
      </c>
      <c r="K27" s="42">
        <v>0.1</v>
      </c>
      <c r="L27" s="41">
        <v>128940</v>
      </c>
      <c r="M27" s="41">
        <v>1418340</v>
      </c>
      <c r="N27">
        <f>+VLOOKUP(C27,'Thanh toán '!M$1335:N$6972,2,0)</f>
        <v>1418340</v>
      </c>
      <c r="O27" s="61">
        <f t="shared" si="3"/>
        <v>0</v>
      </c>
    </row>
    <row r="28" spans="1:15" hidden="1" x14ac:dyDescent="0.3">
      <c r="A28" s="18">
        <v>2023</v>
      </c>
      <c r="B28" s="19" t="s">
        <v>13393</v>
      </c>
      <c r="C28" s="19">
        <f t="shared" si="1"/>
        <v>49</v>
      </c>
      <c r="D28" s="19" t="s">
        <v>13350</v>
      </c>
      <c r="E28" s="24" t="s">
        <v>13351</v>
      </c>
      <c r="F28" s="18">
        <f t="shared" si="2"/>
        <v>1</v>
      </c>
      <c r="G28" s="23" t="s">
        <v>12215</v>
      </c>
      <c r="H28" s="23" t="s">
        <v>13394</v>
      </c>
      <c r="I28" s="19" t="s">
        <v>12216</v>
      </c>
      <c r="J28" s="41">
        <v>1713600</v>
      </c>
      <c r="K28" s="42">
        <v>0.1</v>
      </c>
      <c r="L28" s="41">
        <v>171360</v>
      </c>
      <c r="M28" s="41">
        <v>1884960</v>
      </c>
      <c r="N28">
        <f>+VLOOKUP(C28,'Thanh toán '!M$1335:N$6972,2,0)</f>
        <v>1884960</v>
      </c>
      <c r="O28" s="61">
        <f t="shared" si="3"/>
        <v>0</v>
      </c>
    </row>
    <row r="29" spans="1:15" hidden="1" x14ac:dyDescent="0.3">
      <c r="A29" s="18">
        <v>2023</v>
      </c>
      <c r="B29" s="19" t="s">
        <v>13395</v>
      </c>
      <c r="C29" s="19">
        <f t="shared" si="1"/>
        <v>53</v>
      </c>
      <c r="D29" s="19" t="s">
        <v>13350</v>
      </c>
      <c r="E29" s="24" t="s">
        <v>13351</v>
      </c>
      <c r="F29" s="18">
        <f t="shared" si="2"/>
        <v>1</v>
      </c>
      <c r="G29" s="23" t="s">
        <v>12231</v>
      </c>
      <c r="H29" s="23" t="s">
        <v>13396</v>
      </c>
      <c r="I29" s="19" t="s">
        <v>12232</v>
      </c>
      <c r="J29" s="41">
        <v>6405754</v>
      </c>
      <c r="K29" s="42">
        <v>9.9999937556140936E-2</v>
      </c>
      <c r="L29" s="41">
        <v>640575</v>
      </c>
      <c r="M29" s="41">
        <v>7046329</v>
      </c>
      <c r="N29">
        <f>+VLOOKUP(C29,'Thanh toán '!M$1335:N$6972,2,0)</f>
        <v>7046329</v>
      </c>
      <c r="O29" s="61">
        <f t="shared" si="3"/>
        <v>0</v>
      </c>
    </row>
    <row r="30" spans="1:15" hidden="1" x14ac:dyDescent="0.3">
      <c r="A30" s="18">
        <v>2023</v>
      </c>
      <c r="B30" s="19" t="s">
        <v>13397</v>
      </c>
      <c r="C30" s="19">
        <f t="shared" si="1"/>
        <v>55</v>
      </c>
      <c r="D30" s="19" t="s">
        <v>13350</v>
      </c>
      <c r="E30" s="24" t="s">
        <v>13351</v>
      </c>
      <c r="F30" s="18">
        <f t="shared" si="2"/>
        <v>1</v>
      </c>
      <c r="G30" s="23" t="s">
        <v>12228</v>
      </c>
      <c r="H30" s="23" t="s">
        <v>12228</v>
      </c>
      <c r="I30" s="19" t="s">
        <v>12229</v>
      </c>
      <c r="J30" s="41">
        <v>8737334</v>
      </c>
      <c r="K30" s="42">
        <v>9.9999954219444964E-2</v>
      </c>
      <c r="L30" s="41">
        <v>873733</v>
      </c>
      <c r="M30" s="41">
        <v>9611067</v>
      </c>
      <c r="N30">
        <f>+VLOOKUP(C30,'Thanh toán '!M$1335:N$6972,2,0)</f>
        <v>9611067</v>
      </c>
      <c r="O30" s="61">
        <f t="shared" si="3"/>
        <v>0</v>
      </c>
    </row>
    <row r="31" spans="1:15" hidden="1" x14ac:dyDescent="0.3">
      <c r="A31" s="18">
        <v>2023</v>
      </c>
      <c r="B31" s="19" t="s">
        <v>13398</v>
      </c>
      <c r="C31" s="19">
        <f t="shared" si="1"/>
        <v>59</v>
      </c>
      <c r="D31" s="19" t="s">
        <v>13350</v>
      </c>
      <c r="E31" s="24" t="s">
        <v>13351</v>
      </c>
      <c r="F31" s="18">
        <f t="shared" si="2"/>
        <v>1</v>
      </c>
      <c r="G31" s="23" t="s">
        <v>11799</v>
      </c>
      <c r="H31" s="23" t="s">
        <v>13399</v>
      </c>
      <c r="I31" s="19" t="s">
        <v>11725</v>
      </c>
      <c r="J31" s="41">
        <v>865200</v>
      </c>
      <c r="K31" s="42">
        <v>0.1</v>
      </c>
      <c r="L31" s="41">
        <v>86520</v>
      </c>
      <c r="M31" s="41">
        <v>951720</v>
      </c>
      <c r="N31">
        <f>+VLOOKUP(C31,'Thanh toán '!M$1335:N$6972,2,0)</f>
        <v>951720</v>
      </c>
      <c r="O31" s="61">
        <f t="shared" si="3"/>
        <v>0</v>
      </c>
    </row>
    <row r="32" spans="1:15" hidden="1" x14ac:dyDescent="0.3">
      <c r="A32" s="18">
        <v>2023</v>
      </c>
      <c r="B32" s="19" t="s">
        <v>13400</v>
      </c>
      <c r="C32" s="19">
        <f t="shared" si="1"/>
        <v>60</v>
      </c>
      <c r="D32" s="19" t="s">
        <v>13350</v>
      </c>
      <c r="E32" s="24" t="s">
        <v>13351</v>
      </c>
      <c r="F32" s="18">
        <f t="shared" si="2"/>
        <v>1</v>
      </c>
      <c r="G32" s="23" t="s">
        <v>12438</v>
      </c>
      <c r="H32" s="23" t="s">
        <v>12438</v>
      </c>
      <c r="I32" s="19" t="s">
        <v>12439</v>
      </c>
      <c r="J32" s="41">
        <v>1289400</v>
      </c>
      <c r="K32" s="42">
        <v>0.1</v>
      </c>
      <c r="L32" s="41">
        <v>128940</v>
      </c>
      <c r="M32" s="41">
        <v>1418340</v>
      </c>
      <c r="N32">
        <f>+VLOOKUP(C32,'Thanh toán '!M$1335:N$6972,2,0)</f>
        <v>1418340</v>
      </c>
      <c r="O32" s="61">
        <f t="shared" si="3"/>
        <v>0</v>
      </c>
    </row>
    <row r="33" spans="1:15" hidden="1" x14ac:dyDescent="0.3">
      <c r="A33" s="18">
        <v>2023</v>
      </c>
      <c r="B33" s="19" t="s">
        <v>13401</v>
      </c>
      <c r="C33" s="19">
        <f t="shared" si="1"/>
        <v>61</v>
      </c>
      <c r="D33" s="19" t="s">
        <v>13350</v>
      </c>
      <c r="E33" s="24" t="s">
        <v>13351</v>
      </c>
      <c r="F33" s="18">
        <f t="shared" si="2"/>
        <v>1</v>
      </c>
      <c r="G33" s="23" t="s">
        <v>12438</v>
      </c>
      <c r="H33" s="23" t="s">
        <v>12438</v>
      </c>
      <c r="I33" s="19" t="s">
        <v>12439</v>
      </c>
      <c r="J33" s="41">
        <v>2882671</v>
      </c>
      <c r="K33" s="42">
        <v>9.9999965309950395E-2</v>
      </c>
      <c r="L33" s="41">
        <v>288267</v>
      </c>
      <c r="M33" s="41">
        <v>3170938</v>
      </c>
      <c r="N33">
        <f>+VLOOKUP(C33,'Thanh toán '!M$1335:N$6972,2,0)</f>
        <v>3170938</v>
      </c>
      <c r="O33" s="61">
        <f t="shared" si="3"/>
        <v>0</v>
      </c>
    </row>
    <row r="34" spans="1:15" hidden="1" x14ac:dyDescent="0.3">
      <c r="A34" s="18">
        <v>2023</v>
      </c>
      <c r="B34" s="19" t="s">
        <v>13402</v>
      </c>
      <c r="C34" s="19">
        <f t="shared" si="1"/>
        <v>62</v>
      </c>
      <c r="D34" s="19" t="s">
        <v>13350</v>
      </c>
      <c r="E34" s="24" t="s">
        <v>13351</v>
      </c>
      <c r="F34" s="18">
        <f t="shared" si="2"/>
        <v>1</v>
      </c>
      <c r="G34" s="23" t="s">
        <v>11799</v>
      </c>
      <c r="H34" s="23" t="s">
        <v>13403</v>
      </c>
      <c r="I34" s="19" t="s">
        <v>11725</v>
      </c>
      <c r="J34" s="41">
        <v>865200</v>
      </c>
      <c r="K34" s="42">
        <v>0.1</v>
      </c>
      <c r="L34" s="41">
        <v>86520</v>
      </c>
      <c r="M34" s="41">
        <v>951720</v>
      </c>
      <c r="N34">
        <f>+VLOOKUP(C34,'Thanh toán '!M$1335:N$6972,2,0)</f>
        <v>951720</v>
      </c>
      <c r="O34" s="61">
        <f t="shared" si="3"/>
        <v>0</v>
      </c>
    </row>
    <row r="35" spans="1:15" hidden="1" x14ac:dyDescent="0.3">
      <c r="A35" s="18">
        <v>2023</v>
      </c>
      <c r="B35" s="19" t="s">
        <v>13404</v>
      </c>
      <c r="C35" s="19">
        <f t="shared" si="1"/>
        <v>63</v>
      </c>
      <c r="D35" s="19" t="s">
        <v>13350</v>
      </c>
      <c r="E35" s="24" t="s">
        <v>13351</v>
      </c>
      <c r="F35" s="18">
        <f t="shared" si="2"/>
        <v>1</v>
      </c>
      <c r="G35" s="23" t="s">
        <v>11799</v>
      </c>
      <c r="H35" s="23" t="s">
        <v>13405</v>
      </c>
      <c r="I35" s="19" t="s">
        <v>11725</v>
      </c>
      <c r="J35" s="41">
        <v>865200</v>
      </c>
      <c r="K35" s="42">
        <v>0.1</v>
      </c>
      <c r="L35" s="41">
        <v>86520</v>
      </c>
      <c r="M35" s="41">
        <v>951720</v>
      </c>
      <c r="N35">
        <f>+VLOOKUP(C35,'Thanh toán '!M$1335:N$6972,2,0)</f>
        <v>951720</v>
      </c>
      <c r="O35" s="61">
        <f t="shared" si="3"/>
        <v>0</v>
      </c>
    </row>
    <row r="36" spans="1:15" hidden="1" x14ac:dyDescent="0.3">
      <c r="A36" s="18">
        <v>2023</v>
      </c>
      <c r="B36" s="19" t="s">
        <v>13406</v>
      </c>
      <c r="C36" s="19">
        <f t="shared" si="1"/>
        <v>64</v>
      </c>
      <c r="D36" s="19" t="s">
        <v>13350</v>
      </c>
      <c r="E36" s="24" t="s">
        <v>13351</v>
      </c>
      <c r="F36" s="18">
        <f t="shared" si="2"/>
        <v>1</v>
      </c>
      <c r="G36" s="23" t="s">
        <v>11799</v>
      </c>
      <c r="H36" s="23" t="s">
        <v>13407</v>
      </c>
      <c r="I36" s="19" t="s">
        <v>11725</v>
      </c>
      <c r="J36" s="41">
        <v>865200</v>
      </c>
      <c r="K36" s="42">
        <v>0.1</v>
      </c>
      <c r="L36" s="41">
        <v>86520</v>
      </c>
      <c r="M36" s="41">
        <v>951720</v>
      </c>
      <c r="N36">
        <f>+VLOOKUP(C36,'Thanh toán '!M$1335:N$6972,2,0)</f>
        <v>951720</v>
      </c>
      <c r="O36" s="61">
        <f t="shared" si="3"/>
        <v>0</v>
      </c>
    </row>
    <row r="37" spans="1:15" hidden="1" x14ac:dyDescent="0.3">
      <c r="A37" s="18">
        <v>2023</v>
      </c>
      <c r="B37" s="19" t="s">
        <v>13408</v>
      </c>
      <c r="C37" s="19">
        <f t="shared" si="1"/>
        <v>65</v>
      </c>
      <c r="D37" s="19" t="s">
        <v>13350</v>
      </c>
      <c r="E37" s="24" t="s">
        <v>13351</v>
      </c>
      <c r="F37" s="18">
        <f t="shared" si="2"/>
        <v>1</v>
      </c>
      <c r="G37" s="23" t="s">
        <v>11799</v>
      </c>
      <c r="H37" s="23" t="s">
        <v>13409</v>
      </c>
      <c r="I37" s="19" t="s">
        <v>11725</v>
      </c>
      <c r="J37" s="41">
        <v>865200</v>
      </c>
      <c r="K37" s="42">
        <v>0.1</v>
      </c>
      <c r="L37" s="41">
        <v>86520</v>
      </c>
      <c r="M37" s="41">
        <v>951720</v>
      </c>
      <c r="N37">
        <f>+VLOOKUP(C37,'Thanh toán '!M$1335:N$6972,2,0)</f>
        <v>951720</v>
      </c>
      <c r="O37" s="61">
        <f t="shared" si="3"/>
        <v>0</v>
      </c>
    </row>
    <row r="38" spans="1:15" hidden="1" x14ac:dyDescent="0.3">
      <c r="A38" s="18">
        <v>2023</v>
      </c>
      <c r="B38" s="19" t="s">
        <v>13410</v>
      </c>
      <c r="C38" s="19">
        <f t="shared" si="1"/>
        <v>66</v>
      </c>
      <c r="D38" s="19" t="s">
        <v>13350</v>
      </c>
      <c r="E38" s="24" t="s">
        <v>13351</v>
      </c>
      <c r="F38" s="18">
        <f t="shared" si="2"/>
        <v>1</v>
      </c>
      <c r="G38" s="23" t="s">
        <v>11799</v>
      </c>
      <c r="H38" s="23" t="s">
        <v>13411</v>
      </c>
      <c r="I38" s="19" t="s">
        <v>11725</v>
      </c>
      <c r="J38" s="41">
        <v>865200</v>
      </c>
      <c r="K38" s="42">
        <v>0.1</v>
      </c>
      <c r="L38" s="41">
        <v>86520</v>
      </c>
      <c r="M38" s="41">
        <v>951720</v>
      </c>
      <c r="N38">
        <f>+VLOOKUP(C38,'Thanh toán '!M$1335:N$6972,2,0)</f>
        <v>951720</v>
      </c>
      <c r="O38" s="61">
        <f t="shared" si="3"/>
        <v>0</v>
      </c>
    </row>
    <row r="39" spans="1:15" hidden="1" x14ac:dyDescent="0.3">
      <c r="A39" s="18">
        <v>2023</v>
      </c>
      <c r="B39" s="19" t="s">
        <v>13412</v>
      </c>
      <c r="C39" s="19">
        <f t="shared" si="1"/>
        <v>67</v>
      </c>
      <c r="D39" s="19" t="s">
        <v>13350</v>
      </c>
      <c r="E39" s="24" t="s">
        <v>13351</v>
      </c>
      <c r="F39" s="18">
        <f t="shared" si="2"/>
        <v>1</v>
      </c>
      <c r="G39" s="23" t="s">
        <v>11799</v>
      </c>
      <c r="H39" s="23" t="s">
        <v>13413</v>
      </c>
      <c r="I39" s="19" t="s">
        <v>11725</v>
      </c>
      <c r="J39" s="41">
        <v>865200</v>
      </c>
      <c r="K39" s="42">
        <v>0.1</v>
      </c>
      <c r="L39" s="41">
        <v>86520</v>
      </c>
      <c r="M39" s="41">
        <v>951720</v>
      </c>
      <c r="N39">
        <f>+VLOOKUP(C39,'Thanh toán '!M$1335:N$6972,2,0)</f>
        <v>951720</v>
      </c>
      <c r="O39" s="61">
        <f t="shared" si="3"/>
        <v>0</v>
      </c>
    </row>
    <row r="40" spans="1:15" hidden="1" x14ac:dyDescent="0.3">
      <c r="A40" s="18">
        <v>2023</v>
      </c>
      <c r="B40" s="19" t="s">
        <v>13414</v>
      </c>
      <c r="C40" s="19">
        <f t="shared" si="1"/>
        <v>68</v>
      </c>
      <c r="D40" s="19" t="s">
        <v>13350</v>
      </c>
      <c r="E40" s="24" t="s">
        <v>13351</v>
      </c>
      <c r="F40" s="18">
        <f t="shared" si="2"/>
        <v>1</v>
      </c>
      <c r="G40" s="23" t="s">
        <v>11799</v>
      </c>
      <c r="H40" s="23" t="s">
        <v>13415</v>
      </c>
      <c r="I40" s="19" t="s">
        <v>11725</v>
      </c>
      <c r="J40" s="41">
        <v>865200</v>
      </c>
      <c r="K40" s="42">
        <v>0.1</v>
      </c>
      <c r="L40" s="41">
        <v>86520</v>
      </c>
      <c r="M40" s="41">
        <v>951720</v>
      </c>
      <c r="N40">
        <f>+VLOOKUP(C40,'Thanh toán '!M$1335:N$6972,2,0)</f>
        <v>951720</v>
      </c>
      <c r="O40" s="61">
        <f t="shared" si="3"/>
        <v>0</v>
      </c>
    </row>
    <row r="41" spans="1:15" hidden="1" x14ac:dyDescent="0.3">
      <c r="A41" s="18">
        <v>2023</v>
      </c>
      <c r="B41" s="19" t="s">
        <v>13416</v>
      </c>
      <c r="C41" s="19">
        <f t="shared" si="1"/>
        <v>69</v>
      </c>
      <c r="D41" s="19" t="s">
        <v>13350</v>
      </c>
      <c r="E41" s="24" t="s">
        <v>13351</v>
      </c>
      <c r="F41" s="18">
        <f t="shared" si="2"/>
        <v>1</v>
      </c>
      <c r="G41" s="23" t="s">
        <v>11799</v>
      </c>
      <c r="H41" s="23" t="s">
        <v>13417</v>
      </c>
      <c r="I41" s="19" t="s">
        <v>11725</v>
      </c>
      <c r="J41" s="41">
        <v>865200</v>
      </c>
      <c r="K41" s="42">
        <v>0.1</v>
      </c>
      <c r="L41" s="41">
        <v>86520</v>
      </c>
      <c r="M41" s="41">
        <v>951720</v>
      </c>
      <c r="N41">
        <f>+VLOOKUP(C41,'Thanh toán '!M$1335:N$6972,2,0)</f>
        <v>951720</v>
      </c>
      <c r="O41" s="61">
        <f t="shared" si="3"/>
        <v>0</v>
      </c>
    </row>
    <row r="42" spans="1:15" hidden="1" x14ac:dyDescent="0.3">
      <c r="A42" s="18">
        <v>2023</v>
      </c>
      <c r="B42" s="19" t="s">
        <v>13418</v>
      </c>
      <c r="C42" s="19">
        <f t="shared" si="1"/>
        <v>70</v>
      </c>
      <c r="D42" s="19" t="s">
        <v>13350</v>
      </c>
      <c r="E42" s="24" t="s">
        <v>13351</v>
      </c>
      <c r="F42" s="18">
        <f t="shared" si="2"/>
        <v>1</v>
      </c>
      <c r="G42" s="23" t="s">
        <v>11799</v>
      </c>
      <c r="H42" s="23" t="s">
        <v>13419</v>
      </c>
      <c r="I42" s="19" t="s">
        <v>11725</v>
      </c>
      <c r="J42" s="41">
        <v>865200</v>
      </c>
      <c r="K42" s="42">
        <v>0.1</v>
      </c>
      <c r="L42" s="41">
        <v>86520</v>
      </c>
      <c r="M42" s="41">
        <v>951720</v>
      </c>
      <c r="N42">
        <f>+VLOOKUP(C42,'Thanh toán '!M$1335:N$6972,2,0)</f>
        <v>951720</v>
      </c>
      <c r="O42" s="61">
        <f t="shared" si="3"/>
        <v>0</v>
      </c>
    </row>
    <row r="43" spans="1:15" hidden="1" x14ac:dyDescent="0.3">
      <c r="A43" s="43">
        <v>2023</v>
      </c>
      <c r="B43" s="44" t="s">
        <v>13420</v>
      </c>
      <c r="C43" s="19">
        <f t="shared" si="1"/>
        <v>71</v>
      </c>
      <c r="D43" s="44" t="s">
        <v>13350</v>
      </c>
      <c r="E43" s="45" t="s">
        <v>13351</v>
      </c>
      <c r="F43" s="18">
        <f t="shared" si="2"/>
        <v>1</v>
      </c>
      <c r="G43" s="46" t="s">
        <v>11799</v>
      </c>
      <c r="H43" s="46" t="s">
        <v>13421</v>
      </c>
      <c r="I43" s="44" t="s">
        <v>11725</v>
      </c>
      <c r="J43" s="47">
        <v>865200</v>
      </c>
      <c r="K43" s="48">
        <v>0.1</v>
      </c>
      <c r="L43" s="47">
        <v>86520</v>
      </c>
      <c r="M43" s="47">
        <v>951720</v>
      </c>
      <c r="N43">
        <f>+VLOOKUP(C43,'Thanh toán '!M$1335:N$6972,2,0)</f>
        <v>951720</v>
      </c>
      <c r="O43" s="61">
        <f t="shared" si="3"/>
        <v>0</v>
      </c>
    </row>
    <row r="44" spans="1:15" hidden="1" x14ac:dyDescent="0.3">
      <c r="A44" s="18">
        <v>2023</v>
      </c>
      <c r="B44" s="19" t="s">
        <v>13422</v>
      </c>
      <c r="C44" s="19">
        <f t="shared" si="1"/>
        <v>74</v>
      </c>
      <c r="D44" s="19" t="s">
        <v>13350</v>
      </c>
      <c r="E44" s="24" t="s">
        <v>13423</v>
      </c>
      <c r="F44" s="18">
        <f t="shared" si="2"/>
        <v>1</v>
      </c>
      <c r="G44" s="23" t="s">
        <v>11799</v>
      </c>
      <c r="H44" s="23" t="s">
        <v>13424</v>
      </c>
      <c r="I44" s="19" t="s">
        <v>11725</v>
      </c>
      <c r="J44" s="41">
        <v>865200</v>
      </c>
      <c r="K44" s="42">
        <v>0.1</v>
      </c>
      <c r="L44" s="41">
        <v>86520</v>
      </c>
      <c r="M44" s="41">
        <v>951720</v>
      </c>
      <c r="N44">
        <f>+VLOOKUP(C44,'Thanh toán '!M$1335:N$6972,2,0)</f>
        <v>951720</v>
      </c>
      <c r="O44" s="61">
        <f t="shared" si="3"/>
        <v>0</v>
      </c>
    </row>
    <row r="45" spans="1:15" hidden="1" x14ac:dyDescent="0.3">
      <c r="A45" s="18">
        <v>2023</v>
      </c>
      <c r="B45" s="19" t="s">
        <v>13425</v>
      </c>
      <c r="C45" s="19">
        <f t="shared" si="1"/>
        <v>75</v>
      </c>
      <c r="D45" s="19" t="s">
        <v>13350</v>
      </c>
      <c r="E45" s="24" t="s">
        <v>13423</v>
      </c>
      <c r="F45" s="18">
        <f t="shared" si="2"/>
        <v>1</v>
      </c>
      <c r="G45" s="23" t="s">
        <v>11799</v>
      </c>
      <c r="H45" s="23" t="s">
        <v>13426</v>
      </c>
      <c r="I45" s="19" t="s">
        <v>11725</v>
      </c>
      <c r="J45" s="41">
        <v>865200</v>
      </c>
      <c r="K45" s="42">
        <v>0.1</v>
      </c>
      <c r="L45" s="41">
        <v>86520</v>
      </c>
      <c r="M45" s="41">
        <v>951720</v>
      </c>
      <c r="N45">
        <f>+VLOOKUP(C45,'Thanh toán '!M$1335:N$6972,2,0)</f>
        <v>951720</v>
      </c>
      <c r="O45" s="61">
        <f t="shared" si="3"/>
        <v>0</v>
      </c>
    </row>
    <row r="46" spans="1:15" hidden="1" x14ac:dyDescent="0.3">
      <c r="A46" s="18">
        <v>2023</v>
      </c>
      <c r="B46" s="19" t="s">
        <v>13427</v>
      </c>
      <c r="C46" s="19">
        <f t="shared" si="1"/>
        <v>76</v>
      </c>
      <c r="D46" s="19" t="s">
        <v>13350</v>
      </c>
      <c r="E46" s="24" t="s">
        <v>13423</v>
      </c>
      <c r="F46" s="18">
        <f t="shared" si="2"/>
        <v>1</v>
      </c>
      <c r="G46" s="23" t="s">
        <v>11799</v>
      </c>
      <c r="H46" s="23" t="s">
        <v>13428</v>
      </c>
      <c r="I46" s="19" t="s">
        <v>11725</v>
      </c>
      <c r="J46" s="41">
        <v>575775</v>
      </c>
      <c r="K46" s="42">
        <v>0.10000086839477226</v>
      </c>
      <c r="L46" s="41">
        <v>57578</v>
      </c>
      <c r="M46" s="41">
        <v>633353</v>
      </c>
      <c r="N46">
        <f>+VLOOKUP(C46,'Thanh toán '!M$1335:N$6972,2,0)</f>
        <v>633353</v>
      </c>
      <c r="O46" s="61">
        <f t="shared" si="3"/>
        <v>0</v>
      </c>
    </row>
    <row r="47" spans="1:15" hidden="1" x14ac:dyDescent="0.3">
      <c r="A47" s="18">
        <v>2023</v>
      </c>
      <c r="B47" s="19" t="s">
        <v>13429</v>
      </c>
      <c r="C47" s="19">
        <f t="shared" si="1"/>
        <v>77</v>
      </c>
      <c r="D47" s="19" t="s">
        <v>13350</v>
      </c>
      <c r="E47" s="24" t="s">
        <v>13423</v>
      </c>
      <c r="F47" s="18">
        <f t="shared" si="2"/>
        <v>1</v>
      </c>
      <c r="G47" s="23" t="s">
        <v>11799</v>
      </c>
      <c r="H47" s="23" t="s">
        <v>13430</v>
      </c>
      <c r="I47" s="19" t="s">
        <v>11725</v>
      </c>
      <c r="J47" s="41">
        <v>424200</v>
      </c>
      <c r="K47" s="42">
        <v>0.1</v>
      </c>
      <c r="L47" s="41">
        <v>42420</v>
      </c>
      <c r="M47" s="41">
        <v>466620</v>
      </c>
      <c r="N47">
        <f>+VLOOKUP(C47,'Thanh toán '!M$1335:N$6972,2,0)</f>
        <v>466620</v>
      </c>
      <c r="O47" s="61">
        <f t="shared" si="3"/>
        <v>0</v>
      </c>
    </row>
    <row r="48" spans="1:15" hidden="1" x14ac:dyDescent="0.3">
      <c r="A48" s="18">
        <v>2023</v>
      </c>
      <c r="B48" s="19" t="s">
        <v>13431</v>
      </c>
      <c r="C48" s="19">
        <f t="shared" si="1"/>
        <v>78</v>
      </c>
      <c r="D48" s="19" t="s">
        <v>13350</v>
      </c>
      <c r="E48" s="24" t="s">
        <v>13423</v>
      </c>
      <c r="F48" s="18">
        <f t="shared" si="2"/>
        <v>1</v>
      </c>
      <c r="G48" s="23" t="s">
        <v>11799</v>
      </c>
      <c r="H48" s="23" t="s">
        <v>13432</v>
      </c>
      <c r="I48" s="19" t="s">
        <v>11725</v>
      </c>
      <c r="J48" s="41">
        <v>865200</v>
      </c>
      <c r="K48" s="42">
        <v>0.1</v>
      </c>
      <c r="L48" s="41">
        <v>86520</v>
      </c>
      <c r="M48" s="41">
        <v>951720</v>
      </c>
      <c r="N48">
        <f>+VLOOKUP(C48,'Thanh toán '!M$1335:N$6972,2,0)</f>
        <v>951720</v>
      </c>
      <c r="O48" s="61">
        <f t="shared" si="3"/>
        <v>0</v>
      </c>
    </row>
    <row r="49" spans="1:15" hidden="1" x14ac:dyDescent="0.3">
      <c r="A49" s="18">
        <v>2023</v>
      </c>
      <c r="B49" s="19" t="s">
        <v>13433</v>
      </c>
      <c r="C49" s="19">
        <f t="shared" si="1"/>
        <v>79</v>
      </c>
      <c r="D49" s="19" t="s">
        <v>13350</v>
      </c>
      <c r="E49" s="24" t="s">
        <v>13423</v>
      </c>
      <c r="F49" s="18">
        <f t="shared" si="2"/>
        <v>1</v>
      </c>
      <c r="G49" s="23" t="s">
        <v>11799</v>
      </c>
      <c r="H49" s="23" t="s">
        <v>13434</v>
      </c>
      <c r="I49" s="19" t="s">
        <v>11725</v>
      </c>
      <c r="J49" s="41">
        <v>865200</v>
      </c>
      <c r="K49" s="42">
        <v>0.1</v>
      </c>
      <c r="L49" s="41">
        <v>86520</v>
      </c>
      <c r="M49" s="41">
        <v>951720</v>
      </c>
      <c r="N49">
        <f>+VLOOKUP(C49,'Thanh toán '!M$1335:N$6972,2,0)</f>
        <v>951720</v>
      </c>
      <c r="O49" s="61">
        <f t="shared" si="3"/>
        <v>0</v>
      </c>
    </row>
    <row r="50" spans="1:15" hidden="1" x14ac:dyDescent="0.3">
      <c r="A50" s="18">
        <v>2023</v>
      </c>
      <c r="B50" s="19" t="s">
        <v>13435</v>
      </c>
      <c r="C50" s="19">
        <f t="shared" si="1"/>
        <v>80</v>
      </c>
      <c r="D50" s="19" t="s">
        <v>13350</v>
      </c>
      <c r="E50" s="24" t="s">
        <v>13423</v>
      </c>
      <c r="F50" s="18">
        <f t="shared" si="2"/>
        <v>1</v>
      </c>
      <c r="G50" s="23" t="s">
        <v>11799</v>
      </c>
      <c r="H50" s="23" t="s">
        <v>13436</v>
      </c>
      <c r="I50" s="19" t="s">
        <v>11725</v>
      </c>
      <c r="J50" s="41">
        <v>865200</v>
      </c>
      <c r="K50" s="42">
        <v>0.1</v>
      </c>
      <c r="L50" s="41">
        <v>86520</v>
      </c>
      <c r="M50" s="41">
        <v>951720</v>
      </c>
      <c r="N50">
        <f>+VLOOKUP(C50,'Thanh toán '!M$1335:N$6972,2,0)</f>
        <v>951720</v>
      </c>
      <c r="O50" s="61">
        <f t="shared" si="3"/>
        <v>0</v>
      </c>
    </row>
    <row r="51" spans="1:15" hidden="1" x14ac:dyDescent="0.3">
      <c r="A51" s="18">
        <v>2023</v>
      </c>
      <c r="B51" s="19" t="s">
        <v>13437</v>
      </c>
      <c r="C51" s="19">
        <f t="shared" si="1"/>
        <v>81</v>
      </c>
      <c r="D51" s="19" t="s">
        <v>13350</v>
      </c>
      <c r="E51" s="24" t="s">
        <v>13423</v>
      </c>
      <c r="F51" s="18">
        <f t="shared" si="2"/>
        <v>1</v>
      </c>
      <c r="G51" s="23" t="s">
        <v>11799</v>
      </c>
      <c r="H51" s="23" t="s">
        <v>13438</v>
      </c>
      <c r="I51" s="19" t="s">
        <v>11725</v>
      </c>
      <c r="J51" s="41">
        <v>865200</v>
      </c>
      <c r="K51" s="42">
        <v>0.1</v>
      </c>
      <c r="L51" s="41">
        <v>86520</v>
      </c>
      <c r="M51" s="41">
        <v>951720</v>
      </c>
      <c r="N51">
        <f>+VLOOKUP(C51,'Thanh toán '!M$1335:N$6972,2,0)</f>
        <v>951720</v>
      </c>
      <c r="O51" s="61">
        <f t="shared" si="3"/>
        <v>0</v>
      </c>
    </row>
    <row r="52" spans="1:15" hidden="1" x14ac:dyDescent="0.3">
      <c r="A52" s="18">
        <v>2023</v>
      </c>
      <c r="B52" s="19" t="s">
        <v>13439</v>
      </c>
      <c r="C52" s="19">
        <f t="shared" si="1"/>
        <v>83</v>
      </c>
      <c r="D52" s="19" t="s">
        <v>13350</v>
      </c>
      <c r="E52" s="24" t="s">
        <v>13423</v>
      </c>
      <c r="F52" s="18">
        <f t="shared" si="2"/>
        <v>1</v>
      </c>
      <c r="G52" s="23" t="s">
        <v>11799</v>
      </c>
      <c r="H52" s="23" t="s">
        <v>13440</v>
      </c>
      <c r="I52" s="19" t="s">
        <v>11725</v>
      </c>
      <c r="J52" s="41">
        <v>865200</v>
      </c>
      <c r="K52" s="42">
        <v>0.1</v>
      </c>
      <c r="L52" s="41">
        <v>86520</v>
      </c>
      <c r="M52" s="41">
        <v>951720</v>
      </c>
      <c r="N52">
        <f>+VLOOKUP(C52,'Thanh toán '!M$1335:N$6972,2,0)</f>
        <v>951720</v>
      </c>
      <c r="O52" s="61">
        <f t="shared" si="3"/>
        <v>0</v>
      </c>
    </row>
    <row r="53" spans="1:15" hidden="1" x14ac:dyDescent="0.3">
      <c r="A53" s="18">
        <v>2023</v>
      </c>
      <c r="B53" s="19" t="s">
        <v>13441</v>
      </c>
      <c r="C53" s="19">
        <f t="shared" si="1"/>
        <v>85</v>
      </c>
      <c r="D53" s="19" t="s">
        <v>13350</v>
      </c>
      <c r="E53" s="24" t="s">
        <v>13423</v>
      </c>
      <c r="F53" s="18">
        <f t="shared" si="2"/>
        <v>1</v>
      </c>
      <c r="G53" s="23" t="s">
        <v>11799</v>
      </c>
      <c r="H53" s="23" t="s">
        <v>13442</v>
      </c>
      <c r="I53" s="19" t="s">
        <v>11725</v>
      </c>
      <c r="J53" s="41">
        <v>865200</v>
      </c>
      <c r="K53" s="42">
        <v>0.1</v>
      </c>
      <c r="L53" s="41">
        <v>86520</v>
      </c>
      <c r="M53" s="41">
        <v>951720</v>
      </c>
      <c r="N53">
        <f>+VLOOKUP(C53,'Thanh toán '!M$1335:N$6972,2,0)</f>
        <v>951720</v>
      </c>
      <c r="O53" s="61">
        <f t="shared" si="3"/>
        <v>0</v>
      </c>
    </row>
    <row r="54" spans="1:15" hidden="1" x14ac:dyDescent="0.3">
      <c r="A54" s="18">
        <v>2023</v>
      </c>
      <c r="B54" s="19" t="s">
        <v>13443</v>
      </c>
      <c r="C54" s="19">
        <f t="shared" si="1"/>
        <v>86</v>
      </c>
      <c r="D54" s="19" t="s">
        <v>13350</v>
      </c>
      <c r="E54" s="24" t="s">
        <v>13423</v>
      </c>
      <c r="F54" s="18">
        <f t="shared" si="2"/>
        <v>1</v>
      </c>
      <c r="G54" s="23" t="s">
        <v>12513</v>
      </c>
      <c r="H54" s="23" t="s">
        <v>12513</v>
      </c>
      <c r="I54" s="19" t="s">
        <v>12514</v>
      </c>
      <c r="J54" s="41">
        <v>2690364</v>
      </c>
      <c r="K54" s="42">
        <v>9.999985132123386E-2</v>
      </c>
      <c r="L54" s="41">
        <v>269036</v>
      </c>
      <c r="M54" s="41">
        <v>2959400</v>
      </c>
      <c r="N54">
        <f>+VLOOKUP(C54,'Thanh toán '!M$1335:N$6972,2,0)</f>
        <v>2959400</v>
      </c>
      <c r="O54" s="61">
        <f t="shared" si="3"/>
        <v>0</v>
      </c>
    </row>
    <row r="55" spans="1:15" hidden="1" x14ac:dyDescent="0.3">
      <c r="A55" s="18">
        <v>2023</v>
      </c>
      <c r="B55" s="19" t="s">
        <v>13444</v>
      </c>
      <c r="C55" s="19">
        <f t="shared" si="1"/>
        <v>87</v>
      </c>
      <c r="D55" s="19" t="s">
        <v>13350</v>
      </c>
      <c r="E55" s="24" t="s">
        <v>13423</v>
      </c>
      <c r="F55" s="18">
        <f t="shared" si="2"/>
        <v>1</v>
      </c>
      <c r="G55" s="23" t="s">
        <v>11799</v>
      </c>
      <c r="H55" s="23" t="s">
        <v>13445</v>
      </c>
      <c r="I55" s="19" t="s">
        <v>11725</v>
      </c>
      <c r="J55" s="41">
        <v>865200</v>
      </c>
      <c r="K55" s="42">
        <v>0.1</v>
      </c>
      <c r="L55" s="41">
        <v>86520</v>
      </c>
      <c r="M55" s="41">
        <v>951720</v>
      </c>
      <c r="N55">
        <f>+VLOOKUP(C55,'Thanh toán '!M$1335:N$6972,2,0)</f>
        <v>951720</v>
      </c>
      <c r="O55" s="61">
        <f t="shared" si="3"/>
        <v>0</v>
      </c>
    </row>
    <row r="56" spans="1:15" hidden="1" x14ac:dyDescent="0.3">
      <c r="A56" s="18">
        <v>2023</v>
      </c>
      <c r="B56" s="19" t="s">
        <v>13446</v>
      </c>
      <c r="C56" s="19">
        <f t="shared" si="1"/>
        <v>88</v>
      </c>
      <c r="D56" s="19" t="s">
        <v>13350</v>
      </c>
      <c r="E56" s="24" t="s">
        <v>13423</v>
      </c>
      <c r="F56" s="18">
        <f t="shared" si="2"/>
        <v>1</v>
      </c>
      <c r="G56" s="23" t="s">
        <v>11799</v>
      </c>
      <c r="H56" s="23" t="s">
        <v>13447</v>
      </c>
      <c r="I56" s="19" t="s">
        <v>11725</v>
      </c>
      <c r="J56" s="41">
        <v>865200</v>
      </c>
      <c r="K56" s="42">
        <v>0.1</v>
      </c>
      <c r="L56" s="41">
        <v>86520</v>
      </c>
      <c r="M56" s="41">
        <v>951720</v>
      </c>
      <c r="N56">
        <f>+VLOOKUP(C56,'Thanh toán '!M$1335:N$6972,2,0)</f>
        <v>951720</v>
      </c>
      <c r="O56" s="61">
        <f t="shared" si="3"/>
        <v>0</v>
      </c>
    </row>
    <row r="57" spans="1:15" hidden="1" x14ac:dyDescent="0.3">
      <c r="A57" s="18">
        <v>2023</v>
      </c>
      <c r="B57" s="19" t="s">
        <v>13448</v>
      </c>
      <c r="C57" s="19">
        <f t="shared" si="1"/>
        <v>89</v>
      </c>
      <c r="D57" s="19" t="s">
        <v>13350</v>
      </c>
      <c r="E57" s="24" t="s">
        <v>13423</v>
      </c>
      <c r="F57" s="18">
        <f t="shared" si="2"/>
        <v>1</v>
      </c>
      <c r="G57" s="23" t="s">
        <v>11799</v>
      </c>
      <c r="H57" s="23" t="s">
        <v>13449</v>
      </c>
      <c r="I57" s="19" t="s">
        <v>11725</v>
      </c>
      <c r="J57" s="41">
        <v>865200</v>
      </c>
      <c r="K57" s="42">
        <v>0.1</v>
      </c>
      <c r="L57" s="41">
        <v>86520</v>
      </c>
      <c r="M57" s="41">
        <v>951720</v>
      </c>
      <c r="N57">
        <f>+VLOOKUP(C57,'Thanh toán '!M$1335:N$6972,2,0)</f>
        <v>951720</v>
      </c>
      <c r="O57" s="61">
        <f t="shared" si="3"/>
        <v>0</v>
      </c>
    </row>
    <row r="58" spans="1:15" hidden="1" x14ac:dyDescent="0.3">
      <c r="A58" s="18">
        <v>2023</v>
      </c>
      <c r="B58" s="19" t="s">
        <v>13450</v>
      </c>
      <c r="C58" s="19">
        <f t="shared" si="1"/>
        <v>90</v>
      </c>
      <c r="D58" s="19" t="s">
        <v>13350</v>
      </c>
      <c r="E58" s="24" t="s">
        <v>13423</v>
      </c>
      <c r="F58" s="18">
        <f t="shared" si="2"/>
        <v>1</v>
      </c>
      <c r="G58" s="23" t="s">
        <v>11799</v>
      </c>
      <c r="H58" s="23" t="s">
        <v>13451</v>
      </c>
      <c r="I58" s="19" t="s">
        <v>11725</v>
      </c>
      <c r="J58" s="41">
        <v>865200</v>
      </c>
      <c r="K58" s="42">
        <v>0.1</v>
      </c>
      <c r="L58" s="41">
        <v>86520</v>
      </c>
      <c r="M58" s="41">
        <v>951720</v>
      </c>
      <c r="N58">
        <f>+VLOOKUP(C58,'Thanh toán '!M$1335:N$6972,2,0)</f>
        <v>951720</v>
      </c>
      <c r="O58" s="61">
        <f t="shared" si="3"/>
        <v>0</v>
      </c>
    </row>
    <row r="59" spans="1:15" hidden="1" x14ac:dyDescent="0.3">
      <c r="A59" s="18">
        <v>2023</v>
      </c>
      <c r="B59" s="19" t="s">
        <v>13452</v>
      </c>
      <c r="C59" s="19">
        <f t="shared" si="1"/>
        <v>91</v>
      </c>
      <c r="D59" s="19" t="s">
        <v>13350</v>
      </c>
      <c r="E59" s="24" t="s">
        <v>13423</v>
      </c>
      <c r="F59" s="18">
        <f t="shared" si="2"/>
        <v>1</v>
      </c>
      <c r="G59" s="23" t="s">
        <v>11799</v>
      </c>
      <c r="H59" s="23" t="s">
        <v>13453</v>
      </c>
      <c r="I59" s="19" t="s">
        <v>11725</v>
      </c>
      <c r="J59" s="41">
        <v>441000</v>
      </c>
      <c r="K59" s="42">
        <v>0.1</v>
      </c>
      <c r="L59" s="41">
        <v>44100</v>
      </c>
      <c r="M59" s="41">
        <v>485100</v>
      </c>
      <c r="N59">
        <f>+VLOOKUP(C59,'Thanh toán '!M$1335:N$6972,2,0)</f>
        <v>485100</v>
      </c>
      <c r="O59" s="61">
        <f t="shared" si="3"/>
        <v>0</v>
      </c>
    </row>
    <row r="60" spans="1:15" hidden="1" x14ac:dyDescent="0.3">
      <c r="A60" s="18">
        <v>2023</v>
      </c>
      <c r="B60" s="19" t="s">
        <v>13454</v>
      </c>
      <c r="C60" s="19">
        <f t="shared" si="1"/>
        <v>92</v>
      </c>
      <c r="D60" s="19" t="s">
        <v>13350</v>
      </c>
      <c r="E60" s="24" t="s">
        <v>13423</v>
      </c>
      <c r="F60" s="18">
        <f t="shared" si="2"/>
        <v>1</v>
      </c>
      <c r="G60" s="23" t="s">
        <v>11799</v>
      </c>
      <c r="H60" s="23" t="s">
        <v>13455</v>
      </c>
      <c r="I60" s="19" t="s">
        <v>11725</v>
      </c>
      <c r="J60" s="41">
        <v>865200</v>
      </c>
      <c r="K60" s="42">
        <v>0.1</v>
      </c>
      <c r="L60" s="41">
        <v>86520</v>
      </c>
      <c r="M60" s="41">
        <v>951720</v>
      </c>
      <c r="N60">
        <f>+VLOOKUP(C60,'Thanh toán '!M$1335:N$6972,2,0)</f>
        <v>951720</v>
      </c>
      <c r="O60" s="61">
        <f t="shared" si="3"/>
        <v>0</v>
      </c>
    </row>
    <row r="61" spans="1:15" hidden="1" x14ac:dyDescent="0.3">
      <c r="A61" s="18">
        <v>2023</v>
      </c>
      <c r="B61" s="19" t="s">
        <v>13456</v>
      </c>
      <c r="C61" s="19">
        <f t="shared" si="1"/>
        <v>95</v>
      </c>
      <c r="D61" s="19" t="s">
        <v>13350</v>
      </c>
      <c r="E61" s="24" t="s">
        <v>13423</v>
      </c>
      <c r="F61" s="18">
        <f t="shared" si="2"/>
        <v>1</v>
      </c>
      <c r="G61" s="23" t="s">
        <v>11838</v>
      </c>
      <c r="H61" s="23" t="s">
        <v>13457</v>
      </c>
      <c r="I61" s="19" t="s">
        <v>11839</v>
      </c>
      <c r="J61" s="41">
        <v>865200</v>
      </c>
      <c r="K61" s="42">
        <v>0.1</v>
      </c>
      <c r="L61" s="41">
        <v>86520</v>
      </c>
      <c r="M61" s="41">
        <v>951720</v>
      </c>
      <c r="N61">
        <f>+VLOOKUP(C61,'Thanh toán '!M$1335:N$6972,2,0)</f>
        <v>951720</v>
      </c>
      <c r="O61" s="61">
        <f t="shared" si="3"/>
        <v>0</v>
      </c>
    </row>
    <row r="62" spans="1:15" hidden="1" x14ac:dyDescent="0.3">
      <c r="A62" s="18">
        <v>2023</v>
      </c>
      <c r="B62" s="19" t="s">
        <v>13458</v>
      </c>
      <c r="C62" s="19">
        <f t="shared" si="1"/>
        <v>96</v>
      </c>
      <c r="D62" s="19" t="s">
        <v>13350</v>
      </c>
      <c r="E62" s="24" t="s">
        <v>13423</v>
      </c>
      <c r="F62" s="18">
        <f t="shared" si="2"/>
        <v>1</v>
      </c>
      <c r="G62" s="23" t="s">
        <v>11838</v>
      </c>
      <c r="H62" s="23" t="s">
        <v>13459</v>
      </c>
      <c r="I62" s="19" t="s">
        <v>11839</v>
      </c>
      <c r="J62" s="41">
        <v>2003713</v>
      </c>
      <c r="K62" s="42">
        <v>9.9999850277958963E-2</v>
      </c>
      <c r="L62" s="41">
        <v>200371</v>
      </c>
      <c r="M62" s="41">
        <v>2204084</v>
      </c>
      <c r="N62">
        <f>+VLOOKUP(C62,'Thanh toán '!M$1335:N$6972,2,0)</f>
        <v>2204084</v>
      </c>
      <c r="O62" s="61">
        <f t="shared" si="3"/>
        <v>0</v>
      </c>
    </row>
    <row r="63" spans="1:15" hidden="1" x14ac:dyDescent="0.3">
      <c r="A63" s="18">
        <v>2023</v>
      </c>
      <c r="B63" s="19" t="s">
        <v>13460</v>
      </c>
      <c r="C63" s="19">
        <f t="shared" si="1"/>
        <v>97</v>
      </c>
      <c r="D63" s="19" t="s">
        <v>13350</v>
      </c>
      <c r="E63" s="24" t="s">
        <v>13423</v>
      </c>
      <c r="F63" s="18">
        <f t="shared" si="2"/>
        <v>1</v>
      </c>
      <c r="G63" s="23" t="s">
        <v>11838</v>
      </c>
      <c r="H63" s="23" t="s">
        <v>13461</v>
      </c>
      <c r="I63" s="19" t="s">
        <v>11839</v>
      </c>
      <c r="J63" s="41">
        <v>1023221</v>
      </c>
      <c r="K63" s="42">
        <v>9.999990226940221E-2</v>
      </c>
      <c r="L63" s="41">
        <v>102322</v>
      </c>
      <c r="M63" s="41">
        <v>1125543</v>
      </c>
      <c r="N63">
        <f>+VLOOKUP(C63,'Thanh toán '!M$1335:N$6972,2,0)</f>
        <v>1125543</v>
      </c>
      <c r="O63" s="61">
        <f t="shared" si="3"/>
        <v>0</v>
      </c>
    </row>
    <row r="64" spans="1:15" hidden="1" x14ac:dyDescent="0.3">
      <c r="A64" s="18">
        <v>2023</v>
      </c>
      <c r="B64" s="19" t="s">
        <v>13462</v>
      </c>
      <c r="C64" s="19">
        <f t="shared" si="1"/>
        <v>98</v>
      </c>
      <c r="D64" s="19" t="s">
        <v>13350</v>
      </c>
      <c r="E64" s="24" t="s">
        <v>13423</v>
      </c>
      <c r="F64" s="18">
        <f t="shared" si="2"/>
        <v>1</v>
      </c>
      <c r="G64" s="23" t="s">
        <v>11799</v>
      </c>
      <c r="H64" s="23" t="s">
        <v>13463</v>
      </c>
      <c r="I64" s="19" t="s">
        <v>11725</v>
      </c>
      <c r="J64" s="41">
        <v>865200</v>
      </c>
      <c r="K64" s="42">
        <v>0.1</v>
      </c>
      <c r="L64" s="41">
        <v>86520</v>
      </c>
      <c r="M64" s="41">
        <v>951720</v>
      </c>
      <c r="N64">
        <f>+VLOOKUP(C64,'Thanh toán '!M$1335:N$6972,2,0)</f>
        <v>951720</v>
      </c>
      <c r="O64" s="61">
        <f t="shared" si="3"/>
        <v>0</v>
      </c>
    </row>
    <row r="65" spans="1:15" hidden="1" x14ac:dyDescent="0.3">
      <c r="A65" s="18">
        <v>2023</v>
      </c>
      <c r="B65" s="19" t="s">
        <v>13464</v>
      </c>
      <c r="C65" s="19">
        <f t="shared" si="1"/>
        <v>99</v>
      </c>
      <c r="D65" s="19" t="s">
        <v>13350</v>
      </c>
      <c r="E65" s="24" t="s">
        <v>13423</v>
      </c>
      <c r="F65" s="18">
        <f t="shared" si="2"/>
        <v>1</v>
      </c>
      <c r="G65" s="23" t="s">
        <v>11799</v>
      </c>
      <c r="H65" s="23" t="s">
        <v>13465</v>
      </c>
      <c r="I65" s="19" t="s">
        <v>11725</v>
      </c>
      <c r="J65" s="41">
        <v>865200</v>
      </c>
      <c r="K65" s="42">
        <v>0.1</v>
      </c>
      <c r="L65" s="41">
        <v>86520</v>
      </c>
      <c r="M65" s="41">
        <v>951720</v>
      </c>
      <c r="N65">
        <f>+VLOOKUP(C65,'Thanh toán '!M$1335:N$6972,2,0)</f>
        <v>951720</v>
      </c>
      <c r="O65" s="61">
        <f t="shared" si="3"/>
        <v>0</v>
      </c>
    </row>
    <row r="66" spans="1:15" hidden="1" x14ac:dyDescent="0.3">
      <c r="A66" s="18">
        <v>2023</v>
      </c>
      <c r="B66" s="19" t="s">
        <v>13466</v>
      </c>
      <c r="C66" s="19">
        <f t="shared" si="1"/>
        <v>100</v>
      </c>
      <c r="D66" s="19" t="s">
        <v>13350</v>
      </c>
      <c r="E66" s="24" t="s">
        <v>13423</v>
      </c>
      <c r="F66" s="18">
        <f t="shared" si="2"/>
        <v>1</v>
      </c>
      <c r="G66" s="23" t="s">
        <v>12231</v>
      </c>
      <c r="H66" s="23" t="s">
        <v>13467</v>
      </c>
      <c r="I66" s="19" t="s">
        <v>12232</v>
      </c>
      <c r="J66" s="41">
        <v>4515463</v>
      </c>
      <c r="K66" s="42">
        <v>9.9999933561630339E-2</v>
      </c>
      <c r="L66" s="41">
        <v>451546</v>
      </c>
      <c r="M66" s="41">
        <v>4967009</v>
      </c>
      <c r="N66">
        <f>+VLOOKUP(C66,'Thanh toán '!M$1335:N$6972,2,0)</f>
        <v>4967009</v>
      </c>
      <c r="O66" s="61">
        <f t="shared" si="3"/>
        <v>0</v>
      </c>
    </row>
    <row r="67" spans="1:15" hidden="1" x14ac:dyDescent="0.3">
      <c r="A67" s="18">
        <v>2023</v>
      </c>
      <c r="B67" s="19" t="s">
        <v>13468</v>
      </c>
      <c r="C67" s="19">
        <f t="shared" si="1"/>
        <v>101</v>
      </c>
      <c r="D67" s="19" t="s">
        <v>13350</v>
      </c>
      <c r="E67" s="24" t="s">
        <v>13423</v>
      </c>
      <c r="F67" s="18">
        <f t="shared" si="2"/>
        <v>1</v>
      </c>
      <c r="G67" s="23" t="s">
        <v>11799</v>
      </c>
      <c r="H67" s="23" t="s">
        <v>13469</v>
      </c>
      <c r="I67" s="19" t="s">
        <v>11725</v>
      </c>
      <c r="J67" s="41">
        <v>865200</v>
      </c>
      <c r="K67" s="42">
        <v>0.1</v>
      </c>
      <c r="L67" s="41">
        <v>86520</v>
      </c>
      <c r="M67" s="41">
        <v>951720</v>
      </c>
      <c r="N67">
        <f>+VLOOKUP(C67,'Thanh toán '!M$1335:N$6972,2,0)</f>
        <v>951720</v>
      </c>
      <c r="O67" s="61">
        <f t="shared" si="3"/>
        <v>0</v>
      </c>
    </row>
    <row r="68" spans="1:15" hidden="1" x14ac:dyDescent="0.3">
      <c r="A68" s="18">
        <v>2023</v>
      </c>
      <c r="B68" s="19" t="s">
        <v>13470</v>
      </c>
      <c r="C68" s="19">
        <f t="shared" si="1"/>
        <v>102</v>
      </c>
      <c r="D68" s="19" t="s">
        <v>13350</v>
      </c>
      <c r="E68" s="24" t="s">
        <v>13423</v>
      </c>
      <c r="F68" s="18">
        <f t="shared" si="2"/>
        <v>1</v>
      </c>
      <c r="G68" s="23" t="s">
        <v>11799</v>
      </c>
      <c r="H68" s="23" t="s">
        <v>13471</v>
      </c>
      <c r="I68" s="19" t="s">
        <v>11725</v>
      </c>
      <c r="J68" s="41">
        <v>1289400</v>
      </c>
      <c r="K68" s="42">
        <v>0.1</v>
      </c>
      <c r="L68" s="41">
        <v>128940</v>
      </c>
      <c r="M68" s="41">
        <v>1418340</v>
      </c>
      <c r="N68">
        <f>+VLOOKUP(C68,'Thanh toán '!M$1335:N$6972,2,0)</f>
        <v>1418340</v>
      </c>
      <c r="O68" s="61">
        <f t="shared" si="3"/>
        <v>0</v>
      </c>
    </row>
    <row r="69" spans="1:15" hidden="1" x14ac:dyDescent="0.3">
      <c r="A69" s="18">
        <v>2023</v>
      </c>
      <c r="B69" s="19" t="s">
        <v>13472</v>
      </c>
      <c r="C69" s="19">
        <f t="shared" si="1"/>
        <v>103</v>
      </c>
      <c r="D69" s="19" t="s">
        <v>13350</v>
      </c>
      <c r="E69" s="24" t="s">
        <v>13423</v>
      </c>
      <c r="F69" s="18">
        <f t="shared" si="2"/>
        <v>1</v>
      </c>
      <c r="G69" s="23" t="s">
        <v>11799</v>
      </c>
      <c r="H69" s="23" t="s">
        <v>13473</v>
      </c>
      <c r="I69" s="19" t="s">
        <v>11725</v>
      </c>
      <c r="J69" s="41">
        <v>865200</v>
      </c>
      <c r="K69" s="42">
        <v>0.1</v>
      </c>
      <c r="L69" s="41">
        <v>86520</v>
      </c>
      <c r="M69" s="41">
        <v>951720</v>
      </c>
      <c r="N69">
        <f>+VLOOKUP(C69,'Thanh toán '!M$1335:N$6972,2,0)</f>
        <v>951720</v>
      </c>
      <c r="O69" s="61">
        <f t="shared" si="3"/>
        <v>0</v>
      </c>
    </row>
    <row r="70" spans="1:15" hidden="1" x14ac:dyDescent="0.3">
      <c r="A70" s="18">
        <v>2023</v>
      </c>
      <c r="B70" s="19" t="s">
        <v>13474</v>
      </c>
      <c r="C70" s="19">
        <f t="shared" ref="C70:C133" si="4">+B70*1</f>
        <v>104</v>
      </c>
      <c r="D70" s="19" t="s">
        <v>13350</v>
      </c>
      <c r="E70" s="24" t="s">
        <v>13423</v>
      </c>
      <c r="F70" s="18">
        <f t="shared" ref="F70:F133" si="5">+MONTH(E70)</f>
        <v>1</v>
      </c>
      <c r="G70" s="23" t="s">
        <v>12333</v>
      </c>
      <c r="H70" s="23" t="s">
        <v>12333</v>
      </c>
      <c r="I70" s="19" t="s">
        <v>12334</v>
      </c>
      <c r="J70" s="41">
        <v>11888647</v>
      </c>
      <c r="K70" s="42">
        <v>0.10000002523415827</v>
      </c>
      <c r="L70" s="41">
        <v>1188865</v>
      </c>
      <c r="M70" s="41">
        <v>13077512</v>
      </c>
      <c r="N70">
        <f>+VLOOKUP(C70,'Thanh toán '!M$1335:N$6972,2,0)</f>
        <v>13077512</v>
      </c>
      <c r="O70" s="61">
        <f t="shared" ref="O70:O133" si="6">+N70-M70</f>
        <v>0</v>
      </c>
    </row>
    <row r="71" spans="1:15" hidden="1" x14ac:dyDescent="0.3">
      <c r="A71" s="18">
        <v>2023</v>
      </c>
      <c r="B71" s="19" t="s">
        <v>13475</v>
      </c>
      <c r="C71" s="19">
        <f t="shared" si="4"/>
        <v>105</v>
      </c>
      <c r="D71" s="19" t="s">
        <v>13350</v>
      </c>
      <c r="E71" s="24" t="s">
        <v>13423</v>
      </c>
      <c r="F71" s="18">
        <f t="shared" si="5"/>
        <v>1</v>
      </c>
      <c r="G71" s="23" t="s">
        <v>12239</v>
      </c>
      <c r="H71" s="23" t="s">
        <v>13476</v>
      </c>
      <c r="I71" s="19" t="s">
        <v>12240</v>
      </c>
      <c r="J71" s="41">
        <v>865200</v>
      </c>
      <c r="K71" s="42">
        <v>0.1</v>
      </c>
      <c r="L71" s="41">
        <v>86520</v>
      </c>
      <c r="M71" s="41">
        <v>951720</v>
      </c>
      <c r="N71">
        <f>+VLOOKUP(C71,'Thanh toán '!M$1335:N$6972,2,0)</f>
        <v>951720</v>
      </c>
      <c r="O71" s="61">
        <f t="shared" si="6"/>
        <v>0</v>
      </c>
    </row>
    <row r="72" spans="1:15" hidden="1" x14ac:dyDescent="0.3">
      <c r="A72" s="18">
        <v>2023</v>
      </c>
      <c r="B72" s="19" t="s">
        <v>13477</v>
      </c>
      <c r="C72" s="19">
        <f t="shared" si="4"/>
        <v>106</v>
      </c>
      <c r="D72" s="19" t="s">
        <v>13350</v>
      </c>
      <c r="E72" s="24" t="s">
        <v>13423</v>
      </c>
      <c r="F72" s="18">
        <f t="shared" si="5"/>
        <v>1</v>
      </c>
      <c r="G72" s="23" t="s">
        <v>11799</v>
      </c>
      <c r="H72" s="23" t="s">
        <v>13478</v>
      </c>
      <c r="I72" s="19" t="s">
        <v>11725</v>
      </c>
      <c r="J72" s="41">
        <v>865200</v>
      </c>
      <c r="K72" s="42">
        <v>0.1</v>
      </c>
      <c r="L72" s="41">
        <v>86520</v>
      </c>
      <c r="M72" s="41">
        <v>951720</v>
      </c>
      <c r="N72">
        <f>+VLOOKUP(C72,'Thanh toán '!M$1335:N$6972,2,0)</f>
        <v>951720</v>
      </c>
      <c r="O72" s="61">
        <f t="shared" si="6"/>
        <v>0</v>
      </c>
    </row>
    <row r="73" spans="1:15" hidden="1" x14ac:dyDescent="0.3">
      <c r="A73" s="18">
        <v>2023</v>
      </c>
      <c r="B73" s="19" t="s">
        <v>13479</v>
      </c>
      <c r="C73" s="19">
        <f t="shared" si="4"/>
        <v>107</v>
      </c>
      <c r="D73" s="19" t="s">
        <v>13350</v>
      </c>
      <c r="E73" s="24" t="s">
        <v>13423</v>
      </c>
      <c r="F73" s="18">
        <f t="shared" si="5"/>
        <v>1</v>
      </c>
      <c r="G73" s="23" t="s">
        <v>11799</v>
      </c>
      <c r="H73" s="23" t="s">
        <v>13480</v>
      </c>
      <c r="I73" s="19" t="s">
        <v>11725</v>
      </c>
      <c r="J73" s="41">
        <v>865200</v>
      </c>
      <c r="K73" s="42">
        <v>0.1</v>
      </c>
      <c r="L73" s="41">
        <v>86520</v>
      </c>
      <c r="M73" s="41">
        <v>951720</v>
      </c>
      <c r="N73">
        <f>+VLOOKUP(C73,'Thanh toán '!M$1335:N$6972,2,0)</f>
        <v>951720</v>
      </c>
      <c r="O73" s="61">
        <f t="shared" si="6"/>
        <v>0</v>
      </c>
    </row>
    <row r="74" spans="1:15" hidden="1" x14ac:dyDescent="0.3">
      <c r="A74" s="18">
        <v>2023</v>
      </c>
      <c r="B74" s="19" t="s">
        <v>13481</v>
      </c>
      <c r="C74" s="19">
        <f t="shared" si="4"/>
        <v>108</v>
      </c>
      <c r="D74" s="19" t="s">
        <v>13350</v>
      </c>
      <c r="E74" s="24" t="s">
        <v>13423</v>
      </c>
      <c r="F74" s="18">
        <f t="shared" si="5"/>
        <v>1</v>
      </c>
      <c r="G74" s="23" t="s">
        <v>11799</v>
      </c>
      <c r="H74" s="23" t="s">
        <v>13482</v>
      </c>
      <c r="I74" s="19" t="s">
        <v>11725</v>
      </c>
      <c r="J74" s="41">
        <v>865200</v>
      </c>
      <c r="K74" s="42">
        <v>0.1</v>
      </c>
      <c r="L74" s="41">
        <v>86520</v>
      </c>
      <c r="M74" s="41">
        <v>951720</v>
      </c>
      <c r="N74">
        <f>+VLOOKUP(C74,'Thanh toán '!M$1335:N$6972,2,0)</f>
        <v>951720</v>
      </c>
      <c r="O74" s="61">
        <f t="shared" si="6"/>
        <v>0</v>
      </c>
    </row>
    <row r="75" spans="1:15" hidden="1" x14ac:dyDescent="0.3">
      <c r="A75" s="18">
        <v>2023</v>
      </c>
      <c r="B75" s="19" t="s">
        <v>13483</v>
      </c>
      <c r="C75" s="19">
        <f t="shared" si="4"/>
        <v>109</v>
      </c>
      <c r="D75" s="19" t="s">
        <v>13350</v>
      </c>
      <c r="E75" s="24" t="s">
        <v>13423</v>
      </c>
      <c r="F75" s="18">
        <f t="shared" si="5"/>
        <v>1</v>
      </c>
      <c r="G75" s="23" t="s">
        <v>11799</v>
      </c>
      <c r="H75" s="23" t="s">
        <v>13484</v>
      </c>
      <c r="I75" s="19" t="s">
        <v>11725</v>
      </c>
      <c r="J75" s="41">
        <v>865200</v>
      </c>
      <c r="K75" s="42">
        <v>0.1</v>
      </c>
      <c r="L75" s="41">
        <v>86520</v>
      </c>
      <c r="M75" s="41">
        <v>951720</v>
      </c>
      <c r="N75">
        <f>+VLOOKUP(C75,'Thanh toán '!M$1335:N$6972,2,0)</f>
        <v>951720</v>
      </c>
      <c r="O75" s="61">
        <f t="shared" si="6"/>
        <v>0</v>
      </c>
    </row>
    <row r="76" spans="1:15" hidden="1" x14ac:dyDescent="0.3">
      <c r="A76" s="18">
        <v>2023</v>
      </c>
      <c r="B76" s="19" t="s">
        <v>13485</v>
      </c>
      <c r="C76" s="19">
        <f t="shared" si="4"/>
        <v>110</v>
      </c>
      <c r="D76" s="19" t="s">
        <v>13350</v>
      </c>
      <c r="E76" s="24" t="s">
        <v>13423</v>
      </c>
      <c r="F76" s="18">
        <f t="shared" si="5"/>
        <v>1</v>
      </c>
      <c r="G76" s="23" t="s">
        <v>11799</v>
      </c>
      <c r="H76" s="23" t="s">
        <v>13486</v>
      </c>
      <c r="I76" s="19" t="s">
        <v>11725</v>
      </c>
      <c r="J76" s="41">
        <v>865200</v>
      </c>
      <c r="K76" s="42">
        <v>0.1</v>
      </c>
      <c r="L76" s="41">
        <v>86520</v>
      </c>
      <c r="M76" s="41">
        <v>951720</v>
      </c>
      <c r="N76">
        <f>+VLOOKUP(C76,'Thanh toán '!M$1335:N$6972,2,0)</f>
        <v>951720</v>
      </c>
      <c r="O76" s="61">
        <f t="shared" si="6"/>
        <v>0</v>
      </c>
    </row>
    <row r="77" spans="1:15" hidden="1" x14ac:dyDescent="0.3">
      <c r="A77" s="18">
        <v>2023</v>
      </c>
      <c r="B77" s="19" t="s">
        <v>13487</v>
      </c>
      <c r="C77" s="19">
        <f t="shared" si="4"/>
        <v>111</v>
      </c>
      <c r="D77" s="19" t="s">
        <v>13350</v>
      </c>
      <c r="E77" s="24" t="s">
        <v>13423</v>
      </c>
      <c r="F77" s="18">
        <f t="shared" si="5"/>
        <v>1</v>
      </c>
      <c r="G77" s="23" t="s">
        <v>12459</v>
      </c>
      <c r="H77" s="23" t="s">
        <v>12459</v>
      </c>
      <c r="I77" s="19" t="s">
        <v>12460</v>
      </c>
      <c r="J77" s="41">
        <v>848400</v>
      </c>
      <c r="K77" s="42">
        <v>0.1</v>
      </c>
      <c r="L77" s="41">
        <v>84840</v>
      </c>
      <c r="M77" s="41">
        <v>933240</v>
      </c>
      <c r="N77">
        <f>+VLOOKUP(C77,'Thanh toán '!M$1335:N$6972,2,0)</f>
        <v>933240</v>
      </c>
      <c r="O77" s="61">
        <f t="shared" si="6"/>
        <v>0</v>
      </c>
    </row>
    <row r="78" spans="1:15" hidden="1" x14ac:dyDescent="0.3">
      <c r="A78" s="18">
        <v>2023</v>
      </c>
      <c r="B78" s="19" t="s">
        <v>13488</v>
      </c>
      <c r="C78" s="19">
        <f t="shared" si="4"/>
        <v>112</v>
      </c>
      <c r="D78" s="19" t="s">
        <v>13350</v>
      </c>
      <c r="E78" s="24" t="s">
        <v>13423</v>
      </c>
      <c r="F78" s="18">
        <f t="shared" si="5"/>
        <v>1</v>
      </c>
      <c r="G78" s="23" t="s">
        <v>11799</v>
      </c>
      <c r="H78" s="23" t="s">
        <v>13489</v>
      </c>
      <c r="I78" s="19" t="s">
        <v>11725</v>
      </c>
      <c r="J78" s="41">
        <v>865200</v>
      </c>
      <c r="K78" s="42">
        <v>0.1</v>
      </c>
      <c r="L78" s="41">
        <v>86520</v>
      </c>
      <c r="M78" s="41">
        <v>951720</v>
      </c>
      <c r="N78">
        <f>+VLOOKUP(C78,'Thanh toán '!M$1335:N$6972,2,0)</f>
        <v>951720</v>
      </c>
      <c r="O78" s="61">
        <f t="shared" si="6"/>
        <v>0</v>
      </c>
    </row>
    <row r="79" spans="1:15" hidden="1" x14ac:dyDescent="0.3">
      <c r="A79" s="18">
        <v>2023</v>
      </c>
      <c r="B79" s="19" t="s">
        <v>13490</v>
      </c>
      <c r="C79" s="19">
        <f t="shared" si="4"/>
        <v>113</v>
      </c>
      <c r="D79" s="19" t="s">
        <v>13350</v>
      </c>
      <c r="E79" s="24" t="s">
        <v>13423</v>
      </c>
      <c r="F79" s="18">
        <f t="shared" si="5"/>
        <v>1</v>
      </c>
      <c r="G79" s="23" t="s">
        <v>11799</v>
      </c>
      <c r="H79" s="23" t="s">
        <v>13491</v>
      </c>
      <c r="I79" s="19" t="s">
        <v>11725</v>
      </c>
      <c r="J79" s="41">
        <v>865200</v>
      </c>
      <c r="K79" s="42">
        <v>0.1</v>
      </c>
      <c r="L79" s="41">
        <v>86520</v>
      </c>
      <c r="M79" s="41">
        <v>951720</v>
      </c>
      <c r="N79">
        <f>+VLOOKUP(C79,'Thanh toán '!M$1335:N$6972,2,0)</f>
        <v>951720</v>
      </c>
      <c r="O79" s="61">
        <f t="shared" si="6"/>
        <v>0</v>
      </c>
    </row>
    <row r="80" spans="1:15" hidden="1" x14ac:dyDescent="0.3">
      <c r="A80" s="18">
        <v>2023</v>
      </c>
      <c r="B80" s="19" t="s">
        <v>13492</v>
      </c>
      <c r="C80" s="19">
        <f t="shared" si="4"/>
        <v>114</v>
      </c>
      <c r="D80" s="19" t="s">
        <v>13350</v>
      </c>
      <c r="E80" s="24" t="s">
        <v>13423</v>
      </c>
      <c r="F80" s="18">
        <f t="shared" si="5"/>
        <v>1</v>
      </c>
      <c r="G80" s="23" t="s">
        <v>11799</v>
      </c>
      <c r="H80" s="23" t="s">
        <v>13493</v>
      </c>
      <c r="I80" s="19" t="s">
        <v>11725</v>
      </c>
      <c r="J80" s="41">
        <v>865200</v>
      </c>
      <c r="K80" s="42">
        <v>0.1</v>
      </c>
      <c r="L80" s="41">
        <v>86520</v>
      </c>
      <c r="M80" s="41">
        <v>951720</v>
      </c>
      <c r="N80">
        <f>+VLOOKUP(C80,'Thanh toán '!M$1335:N$6972,2,0)</f>
        <v>951720</v>
      </c>
      <c r="O80" s="61">
        <f t="shared" si="6"/>
        <v>0</v>
      </c>
    </row>
    <row r="81" spans="1:15" hidden="1" x14ac:dyDescent="0.3">
      <c r="A81" s="18">
        <v>2023</v>
      </c>
      <c r="B81" s="19" t="s">
        <v>13494</v>
      </c>
      <c r="C81" s="19">
        <f t="shared" si="4"/>
        <v>115</v>
      </c>
      <c r="D81" s="19" t="s">
        <v>13350</v>
      </c>
      <c r="E81" s="24" t="s">
        <v>13423</v>
      </c>
      <c r="F81" s="18">
        <f t="shared" si="5"/>
        <v>1</v>
      </c>
      <c r="G81" s="23" t="s">
        <v>12360</v>
      </c>
      <c r="H81" s="23" t="s">
        <v>12360</v>
      </c>
      <c r="I81" s="19" t="s">
        <v>12361</v>
      </c>
      <c r="J81" s="41">
        <v>865200</v>
      </c>
      <c r="K81" s="42">
        <v>0.1</v>
      </c>
      <c r="L81" s="41">
        <v>86520</v>
      </c>
      <c r="M81" s="41">
        <v>951720</v>
      </c>
      <c r="N81">
        <f>+VLOOKUP(C81,'Thanh toán '!M$1335:N$6972,2,0)</f>
        <v>951720</v>
      </c>
      <c r="O81" s="61">
        <f t="shared" si="6"/>
        <v>0</v>
      </c>
    </row>
    <row r="82" spans="1:15" hidden="1" x14ac:dyDescent="0.3">
      <c r="A82" s="18">
        <v>2023</v>
      </c>
      <c r="B82" s="19" t="s">
        <v>13495</v>
      </c>
      <c r="C82" s="19">
        <f t="shared" si="4"/>
        <v>116</v>
      </c>
      <c r="D82" s="19" t="s">
        <v>13350</v>
      </c>
      <c r="E82" s="24" t="s">
        <v>13423</v>
      </c>
      <c r="F82" s="18">
        <f t="shared" si="5"/>
        <v>1</v>
      </c>
      <c r="G82" s="23" t="s">
        <v>12360</v>
      </c>
      <c r="H82" s="23" t="s">
        <v>12360</v>
      </c>
      <c r="I82" s="19" t="s">
        <v>12361</v>
      </c>
      <c r="J82" s="41">
        <v>4227586</v>
      </c>
      <c r="K82" s="42">
        <v>0.10000009461664411</v>
      </c>
      <c r="L82" s="41">
        <v>422759</v>
      </c>
      <c r="M82" s="41">
        <v>4650345</v>
      </c>
      <c r="N82">
        <f>+VLOOKUP(C82,'Thanh toán '!M$1335:N$6972,2,0)</f>
        <v>4650345</v>
      </c>
      <c r="O82" s="61">
        <f t="shared" si="6"/>
        <v>0</v>
      </c>
    </row>
    <row r="83" spans="1:15" hidden="1" x14ac:dyDescent="0.3">
      <c r="A83" s="18">
        <v>2023</v>
      </c>
      <c r="B83" s="19" t="s">
        <v>13496</v>
      </c>
      <c r="C83" s="19">
        <f t="shared" si="4"/>
        <v>118</v>
      </c>
      <c r="D83" s="19" t="s">
        <v>13350</v>
      </c>
      <c r="E83" s="24" t="s">
        <v>13423</v>
      </c>
      <c r="F83" s="18">
        <f t="shared" si="5"/>
        <v>1</v>
      </c>
      <c r="G83" s="23" t="s">
        <v>11768</v>
      </c>
      <c r="H83" s="23" t="s">
        <v>11768</v>
      </c>
      <c r="I83" s="19" t="s">
        <v>11769</v>
      </c>
      <c r="J83" s="41">
        <v>10155878</v>
      </c>
      <c r="K83" s="42">
        <v>0.100000019693029</v>
      </c>
      <c r="L83" s="41">
        <v>1015588</v>
      </c>
      <c r="M83" s="41">
        <v>11171466</v>
      </c>
      <c r="N83">
        <f>+VLOOKUP(C83,'Thanh toán '!M$1335:N$6972,2,0)</f>
        <v>11171466</v>
      </c>
      <c r="O83" s="61">
        <f t="shared" si="6"/>
        <v>0</v>
      </c>
    </row>
    <row r="84" spans="1:15" hidden="1" x14ac:dyDescent="0.3">
      <c r="A84" s="18">
        <v>2023</v>
      </c>
      <c r="B84" s="19" t="s">
        <v>13497</v>
      </c>
      <c r="C84" s="19">
        <f t="shared" si="4"/>
        <v>119</v>
      </c>
      <c r="D84" s="19" t="s">
        <v>13350</v>
      </c>
      <c r="E84" s="24" t="s">
        <v>13423</v>
      </c>
      <c r="F84" s="18">
        <f t="shared" si="5"/>
        <v>1</v>
      </c>
      <c r="G84" s="23" t="s">
        <v>11768</v>
      </c>
      <c r="H84" s="23" t="s">
        <v>11768</v>
      </c>
      <c r="I84" s="19" t="s">
        <v>11769</v>
      </c>
      <c r="J84" s="41">
        <v>2578800</v>
      </c>
      <c r="K84" s="42">
        <v>0.1</v>
      </c>
      <c r="L84" s="41">
        <v>257880</v>
      </c>
      <c r="M84" s="41">
        <v>2836680</v>
      </c>
      <c r="N84">
        <f>+VLOOKUP(C84,'Thanh toán '!M$1335:N$6972,2,0)</f>
        <v>2836680</v>
      </c>
      <c r="O84" s="61">
        <f t="shared" si="6"/>
        <v>0</v>
      </c>
    </row>
    <row r="85" spans="1:15" hidden="1" x14ac:dyDescent="0.3">
      <c r="A85" s="18">
        <v>2023</v>
      </c>
      <c r="B85" s="19" t="s">
        <v>13498</v>
      </c>
      <c r="C85" s="19">
        <f t="shared" si="4"/>
        <v>120</v>
      </c>
      <c r="D85" s="19" t="s">
        <v>13350</v>
      </c>
      <c r="E85" s="24" t="s">
        <v>13423</v>
      </c>
      <c r="F85" s="18">
        <f t="shared" si="5"/>
        <v>1</v>
      </c>
      <c r="G85" s="23" t="s">
        <v>11799</v>
      </c>
      <c r="H85" s="23" t="s">
        <v>13499</v>
      </c>
      <c r="I85" s="19" t="s">
        <v>11725</v>
      </c>
      <c r="J85" s="41">
        <v>865200</v>
      </c>
      <c r="K85" s="42">
        <v>0.1</v>
      </c>
      <c r="L85" s="41">
        <v>86520</v>
      </c>
      <c r="M85" s="41">
        <v>951720</v>
      </c>
      <c r="N85">
        <f>+VLOOKUP(C85,'Thanh toán '!M$1335:N$6972,2,0)</f>
        <v>951720</v>
      </c>
      <c r="O85" s="61">
        <f t="shared" si="6"/>
        <v>0</v>
      </c>
    </row>
    <row r="86" spans="1:15" hidden="1" x14ac:dyDescent="0.3">
      <c r="A86" s="43">
        <v>2023</v>
      </c>
      <c r="B86" s="44" t="s">
        <v>13500</v>
      </c>
      <c r="C86" s="19">
        <f t="shared" si="4"/>
        <v>121</v>
      </c>
      <c r="D86" s="44" t="s">
        <v>13350</v>
      </c>
      <c r="E86" s="45" t="s">
        <v>13423</v>
      </c>
      <c r="F86" s="18">
        <f t="shared" si="5"/>
        <v>1</v>
      </c>
      <c r="G86" s="46" t="s">
        <v>11799</v>
      </c>
      <c r="H86" s="46" t="s">
        <v>13501</v>
      </c>
      <c r="I86" s="44" t="s">
        <v>11725</v>
      </c>
      <c r="J86" s="47">
        <v>865200</v>
      </c>
      <c r="K86" s="48">
        <v>0.1</v>
      </c>
      <c r="L86" s="47">
        <v>86520</v>
      </c>
      <c r="M86" s="47">
        <v>0</v>
      </c>
      <c r="O86" s="61"/>
    </row>
    <row r="87" spans="1:15" hidden="1" x14ac:dyDescent="0.3">
      <c r="A87" s="18">
        <v>2023</v>
      </c>
      <c r="B87" s="19" t="s">
        <v>13502</v>
      </c>
      <c r="C87" s="19">
        <f t="shared" si="4"/>
        <v>122</v>
      </c>
      <c r="D87" s="19" t="s">
        <v>13350</v>
      </c>
      <c r="E87" s="24" t="s">
        <v>13423</v>
      </c>
      <c r="F87" s="18">
        <f t="shared" si="5"/>
        <v>1</v>
      </c>
      <c r="G87" s="23" t="s">
        <v>12396</v>
      </c>
      <c r="H87" s="23" t="s">
        <v>13503</v>
      </c>
      <c r="I87" s="19" t="s">
        <v>12397</v>
      </c>
      <c r="J87" s="41">
        <v>848400</v>
      </c>
      <c r="K87" s="42">
        <v>0.1</v>
      </c>
      <c r="L87" s="41">
        <v>84840</v>
      </c>
      <c r="M87" s="41">
        <v>933240</v>
      </c>
      <c r="N87">
        <f>+VLOOKUP(C87,'Thanh toán '!M$1335:N$6972,2,0)</f>
        <v>933240</v>
      </c>
      <c r="O87" s="61">
        <f t="shared" si="6"/>
        <v>0</v>
      </c>
    </row>
    <row r="88" spans="1:15" hidden="1" x14ac:dyDescent="0.3">
      <c r="A88" s="18">
        <v>2023</v>
      </c>
      <c r="B88" s="19" t="s">
        <v>13504</v>
      </c>
      <c r="C88" s="19">
        <f t="shared" si="4"/>
        <v>123</v>
      </c>
      <c r="D88" s="19" t="s">
        <v>13350</v>
      </c>
      <c r="E88" s="24" t="s">
        <v>13423</v>
      </c>
      <c r="F88" s="18">
        <f t="shared" si="5"/>
        <v>1</v>
      </c>
      <c r="G88" s="23" t="s">
        <v>11799</v>
      </c>
      <c r="H88" s="23" t="s">
        <v>13505</v>
      </c>
      <c r="I88" s="19" t="s">
        <v>11725</v>
      </c>
      <c r="J88" s="41">
        <v>865200</v>
      </c>
      <c r="K88" s="42">
        <v>0.1</v>
      </c>
      <c r="L88" s="41">
        <v>86520</v>
      </c>
      <c r="M88" s="41">
        <v>951720</v>
      </c>
      <c r="N88">
        <f>+VLOOKUP(C88,'Thanh toán '!M$1335:N$6972,2,0)</f>
        <v>951720</v>
      </c>
      <c r="O88" s="61">
        <f t="shared" si="6"/>
        <v>0</v>
      </c>
    </row>
    <row r="89" spans="1:15" hidden="1" x14ac:dyDescent="0.3">
      <c r="A89" s="18">
        <v>2023</v>
      </c>
      <c r="B89" s="19" t="s">
        <v>13506</v>
      </c>
      <c r="C89" s="19">
        <f t="shared" si="4"/>
        <v>124</v>
      </c>
      <c r="D89" s="19" t="s">
        <v>13350</v>
      </c>
      <c r="E89" s="24" t="s">
        <v>13423</v>
      </c>
      <c r="F89" s="18">
        <f t="shared" si="5"/>
        <v>1</v>
      </c>
      <c r="G89" s="23" t="s">
        <v>11799</v>
      </c>
      <c r="H89" s="23" t="s">
        <v>13507</v>
      </c>
      <c r="I89" s="19" t="s">
        <v>11725</v>
      </c>
      <c r="J89" s="41">
        <v>865200</v>
      </c>
      <c r="K89" s="42">
        <v>0.1</v>
      </c>
      <c r="L89" s="41">
        <v>86520</v>
      </c>
      <c r="M89" s="41">
        <v>951720</v>
      </c>
      <c r="N89">
        <f>+VLOOKUP(C89,'Thanh toán '!M$1335:N$6972,2,0)</f>
        <v>951720</v>
      </c>
      <c r="O89" s="61">
        <f t="shared" si="6"/>
        <v>0</v>
      </c>
    </row>
    <row r="90" spans="1:15" hidden="1" x14ac:dyDescent="0.3">
      <c r="A90" s="18">
        <v>2023</v>
      </c>
      <c r="B90" s="19" t="s">
        <v>13508</v>
      </c>
      <c r="C90" s="19">
        <f t="shared" si="4"/>
        <v>125</v>
      </c>
      <c r="D90" s="19" t="s">
        <v>13350</v>
      </c>
      <c r="E90" s="24" t="s">
        <v>13423</v>
      </c>
      <c r="F90" s="18">
        <f t="shared" si="5"/>
        <v>1</v>
      </c>
      <c r="G90" s="23" t="s">
        <v>11799</v>
      </c>
      <c r="H90" s="23" t="s">
        <v>13509</v>
      </c>
      <c r="I90" s="19" t="s">
        <v>11725</v>
      </c>
      <c r="J90" s="41">
        <v>865200</v>
      </c>
      <c r="K90" s="42">
        <v>0.1</v>
      </c>
      <c r="L90" s="41">
        <v>86520</v>
      </c>
      <c r="M90" s="41">
        <v>951720</v>
      </c>
      <c r="N90">
        <f>+VLOOKUP(C90,'Thanh toán '!M$1335:N$6972,2,0)</f>
        <v>951720</v>
      </c>
      <c r="O90" s="61">
        <f t="shared" si="6"/>
        <v>0</v>
      </c>
    </row>
    <row r="91" spans="1:15" hidden="1" x14ac:dyDescent="0.3">
      <c r="A91" s="18">
        <v>2023</v>
      </c>
      <c r="B91" s="19" t="s">
        <v>13510</v>
      </c>
      <c r="C91" s="19">
        <f t="shared" si="4"/>
        <v>126</v>
      </c>
      <c r="D91" s="19" t="s">
        <v>13350</v>
      </c>
      <c r="E91" s="24" t="s">
        <v>13423</v>
      </c>
      <c r="F91" s="18">
        <f t="shared" si="5"/>
        <v>1</v>
      </c>
      <c r="G91" s="23" t="s">
        <v>11799</v>
      </c>
      <c r="H91" s="23" t="s">
        <v>13511</v>
      </c>
      <c r="I91" s="19" t="s">
        <v>11725</v>
      </c>
      <c r="J91" s="41">
        <v>865200</v>
      </c>
      <c r="K91" s="42">
        <v>0.1</v>
      </c>
      <c r="L91" s="41">
        <v>86520</v>
      </c>
      <c r="M91" s="41">
        <v>951720</v>
      </c>
      <c r="N91">
        <f>+VLOOKUP(C91,'Thanh toán '!M$1335:N$6972,2,0)</f>
        <v>951720</v>
      </c>
      <c r="O91" s="61">
        <f t="shared" si="6"/>
        <v>0</v>
      </c>
    </row>
    <row r="92" spans="1:15" hidden="1" x14ac:dyDescent="0.3">
      <c r="A92" s="18">
        <v>2023</v>
      </c>
      <c r="B92" s="19" t="s">
        <v>13512</v>
      </c>
      <c r="C92" s="19">
        <f t="shared" si="4"/>
        <v>127</v>
      </c>
      <c r="D92" s="19" t="s">
        <v>13350</v>
      </c>
      <c r="E92" s="24" t="s">
        <v>13423</v>
      </c>
      <c r="F92" s="18">
        <f t="shared" si="5"/>
        <v>1</v>
      </c>
      <c r="G92" s="23" t="s">
        <v>11799</v>
      </c>
      <c r="H92" s="23" t="s">
        <v>13511</v>
      </c>
      <c r="I92" s="19" t="s">
        <v>11725</v>
      </c>
      <c r="J92" s="41">
        <v>493496</v>
      </c>
      <c r="K92" s="42">
        <v>0.10000081054355051</v>
      </c>
      <c r="L92" s="41">
        <v>49350</v>
      </c>
      <c r="M92" s="41">
        <v>542846</v>
      </c>
      <c r="N92">
        <f>+VLOOKUP(C92,'Thanh toán '!M$1335:N$6972,2,0)</f>
        <v>542846</v>
      </c>
      <c r="O92" s="61">
        <f t="shared" si="6"/>
        <v>0</v>
      </c>
    </row>
    <row r="93" spans="1:15" hidden="1" x14ac:dyDescent="0.3">
      <c r="A93" s="18">
        <v>2023</v>
      </c>
      <c r="B93" s="19" t="s">
        <v>13513</v>
      </c>
      <c r="C93" s="19">
        <f t="shared" si="4"/>
        <v>128</v>
      </c>
      <c r="D93" s="19" t="s">
        <v>13350</v>
      </c>
      <c r="E93" s="24" t="s">
        <v>13423</v>
      </c>
      <c r="F93" s="18">
        <f t="shared" si="5"/>
        <v>1</v>
      </c>
      <c r="G93" s="23" t="s">
        <v>12400</v>
      </c>
      <c r="H93" s="23" t="s">
        <v>12400</v>
      </c>
      <c r="I93" s="19" t="s">
        <v>12401</v>
      </c>
      <c r="J93" s="41">
        <v>424200</v>
      </c>
      <c r="K93" s="42">
        <v>0.1</v>
      </c>
      <c r="L93" s="41">
        <v>42420</v>
      </c>
      <c r="M93" s="41">
        <v>466620</v>
      </c>
      <c r="N93">
        <f>+VLOOKUP(C93,'Thanh toán '!M$1335:N$6972,2,0)</f>
        <v>466620</v>
      </c>
      <c r="O93" s="61">
        <f t="shared" si="6"/>
        <v>0</v>
      </c>
    </row>
    <row r="94" spans="1:15" hidden="1" x14ac:dyDescent="0.3">
      <c r="A94" s="18">
        <v>2023</v>
      </c>
      <c r="B94" s="19" t="s">
        <v>13514</v>
      </c>
      <c r="C94" s="19">
        <f t="shared" si="4"/>
        <v>129</v>
      </c>
      <c r="D94" s="19" t="s">
        <v>13350</v>
      </c>
      <c r="E94" s="24" t="s">
        <v>13423</v>
      </c>
      <c r="F94" s="18">
        <f t="shared" si="5"/>
        <v>1</v>
      </c>
      <c r="G94" s="23" t="s">
        <v>11799</v>
      </c>
      <c r="H94" s="23" t="s">
        <v>13515</v>
      </c>
      <c r="I94" s="19" t="s">
        <v>11725</v>
      </c>
      <c r="J94" s="41">
        <v>865200</v>
      </c>
      <c r="K94" s="42">
        <v>0.1</v>
      </c>
      <c r="L94" s="41">
        <v>86520</v>
      </c>
      <c r="M94" s="41">
        <v>951720</v>
      </c>
      <c r="N94">
        <f>+VLOOKUP(C94,'Thanh toán '!M$1335:N$6972,2,0)</f>
        <v>951720</v>
      </c>
      <c r="O94" s="61">
        <f t="shared" si="6"/>
        <v>0</v>
      </c>
    </row>
    <row r="95" spans="1:15" hidden="1" x14ac:dyDescent="0.3">
      <c r="A95" s="18">
        <v>2023</v>
      </c>
      <c r="B95" s="19" t="s">
        <v>13516</v>
      </c>
      <c r="C95" s="19">
        <f t="shared" si="4"/>
        <v>130</v>
      </c>
      <c r="D95" s="19" t="s">
        <v>13350</v>
      </c>
      <c r="E95" s="24" t="s">
        <v>13423</v>
      </c>
      <c r="F95" s="18">
        <f t="shared" si="5"/>
        <v>1</v>
      </c>
      <c r="G95" s="23" t="s">
        <v>11799</v>
      </c>
      <c r="H95" s="23" t="s">
        <v>13517</v>
      </c>
      <c r="I95" s="19" t="s">
        <v>11725</v>
      </c>
      <c r="J95" s="41">
        <v>865200</v>
      </c>
      <c r="K95" s="42">
        <v>0.1</v>
      </c>
      <c r="L95" s="41">
        <v>86520</v>
      </c>
      <c r="M95" s="41">
        <v>951720</v>
      </c>
      <c r="N95">
        <f>+VLOOKUP(C95,'Thanh toán '!M$1335:N$6972,2,0)</f>
        <v>951720</v>
      </c>
      <c r="O95" s="61">
        <f t="shared" si="6"/>
        <v>0</v>
      </c>
    </row>
    <row r="96" spans="1:15" hidden="1" x14ac:dyDescent="0.3">
      <c r="A96" s="18">
        <v>2023</v>
      </c>
      <c r="B96" s="19" t="s">
        <v>13518</v>
      </c>
      <c r="C96" s="19">
        <f t="shared" si="4"/>
        <v>131</v>
      </c>
      <c r="D96" s="19" t="s">
        <v>13350</v>
      </c>
      <c r="E96" s="24" t="s">
        <v>13423</v>
      </c>
      <c r="F96" s="18">
        <f t="shared" si="5"/>
        <v>1</v>
      </c>
      <c r="G96" s="23" t="s">
        <v>12282</v>
      </c>
      <c r="H96" s="23" t="s">
        <v>12282</v>
      </c>
      <c r="I96" s="19" t="s">
        <v>12283</v>
      </c>
      <c r="J96" s="41">
        <v>848400</v>
      </c>
      <c r="K96" s="42">
        <v>0.1</v>
      </c>
      <c r="L96" s="41">
        <v>84840</v>
      </c>
      <c r="M96" s="41">
        <v>933240</v>
      </c>
      <c r="N96">
        <f>+VLOOKUP(C96,'Thanh toán '!M$1335:N$6972,2,0)</f>
        <v>933240</v>
      </c>
      <c r="O96" s="61">
        <f t="shared" si="6"/>
        <v>0</v>
      </c>
    </row>
    <row r="97" spans="1:15" hidden="1" x14ac:dyDescent="0.3">
      <c r="A97" s="18">
        <v>2023</v>
      </c>
      <c r="B97" s="19" t="s">
        <v>13519</v>
      </c>
      <c r="C97" s="19">
        <f t="shared" si="4"/>
        <v>133</v>
      </c>
      <c r="D97" s="19" t="s">
        <v>13350</v>
      </c>
      <c r="E97" s="24" t="s">
        <v>13423</v>
      </c>
      <c r="F97" s="18">
        <f t="shared" si="5"/>
        <v>1</v>
      </c>
      <c r="G97" s="23" t="s">
        <v>11799</v>
      </c>
      <c r="H97" s="23" t="s">
        <v>13520</v>
      </c>
      <c r="I97" s="19" t="s">
        <v>11725</v>
      </c>
      <c r="J97" s="41">
        <v>865200</v>
      </c>
      <c r="K97" s="42">
        <v>0.1</v>
      </c>
      <c r="L97" s="41">
        <v>86520</v>
      </c>
      <c r="M97" s="41">
        <v>951720</v>
      </c>
      <c r="N97">
        <f>+VLOOKUP(C97,'Thanh toán '!M$1335:N$6972,2,0)</f>
        <v>951720</v>
      </c>
      <c r="O97" s="61">
        <f t="shared" si="6"/>
        <v>0</v>
      </c>
    </row>
    <row r="98" spans="1:15" hidden="1" x14ac:dyDescent="0.3">
      <c r="A98" s="18">
        <v>2023</v>
      </c>
      <c r="B98" s="19" t="s">
        <v>13521</v>
      </c>
      <c r="C98" s="19">
        <f t="shared" si="4"/>
        <v>134</v>
      </c>
      <c r="D98" s="19" t="s">
        <v>13350</v>
      </c>
      <c r="E98" s="24" t="s">
        <v>13423</v>
      </c>
      <c r="F98" s="18">
        <f t="shared" si="5"/>
        <v>1</v>
      </c>
      <c r="G98" s="23" t="s">
        <v>11799</v>
      </c>
      <c r="H98" s="23" t="s">
        <v>13522</v>
      </c>
      <c r="I98" s="19" t="s">
        <v>11725</v>
      </c>
      <c r="J98" s="41">
        <v>865200</v>
      </c>
      <c r="K98" s="42">
        <v>0.1</v>
      </c>
      <c r="L98" s="41">
        <v>86520</v>
      </c>
      <c r="M98" s="41">
        <v>951720</v>
      </c>
      <c r="N98">
        <f>+VLOOKUP(C98,'Thanh toán '!M$1335:N$6972,2,0)</f>
        <v>951720</v>
      </c>
      <c r="O98" s="61">
        <f t="shared" si="6"/>
        <v>0</v>
      </c>
    </row>
    <row r="99" spans="1:15" hidden="1" x14ac:dyDescent="0.3">
      <c r="A99" s="18">
        <v>2023</v>
      </c>
      <c r="B99" s="19" t="s">
        <v>13523</v>
      </c>
      <c r="C99" s="19">
        <f t="shared" si="4"/>
        <v>135</v>
      </c>
      <c r="D99" s="19" t="s">
        <v>13350</v>
      </c>
      <c r="E99" s="24" t="s">
        <v>13423</v>
      </c>
      <c r="F99" s="18">
        <f t="shared" si="5"/>
        <v>1</v>
      </c>
      <c r="G99" s="23" t="s">
        <v>11799</v>
      </c>
      <c r="H99" s="23" t="s">
        <v>13524</v>
      </c>
      <c r="I99" s="19" t="s">
        <v>11725</v>
      </c>
      <c r="J99" s="41">
        <v>865200</v>
      </c>
      <c r="K99" s="42">
        <v>0.1</v>
      </c>
      <c r="L99" s="41">
        <v>86520</v>
      </c>
      <c r="M99" s="41">
        <v>951720</v>
      </c>
      <c r="N99">
        <f>+VLOOKUP(C99,'Thanh toán '!M$1335:N$6972,2,0)</f>
        <v>951720</v>
      </c>
      <c r="O99" s="61">
        <f t="shared" si="6"/>
        <v>0</v>
      </c>
    </row>
    <row r="100" spans="1:15" hidden="1" x14ac:dyDescent="0.3">
      <c r="A100" s="18">
        <v>2023</v>
      </c>
      <c r="B100" s="19" t="s">
        <v>13525</v>
      </c>
      <c r="C100" s="19">
        <f t="shared" si="4"/>
        <v>137</v>
      </c>
      <c r="D100" s="19" t="s">
        <v>13350</v>
      </c>
      <c r="E100" s="24" t="s">
        <v>13423</v>
      </c>
      <c r="F100" s="18">
        <f t="shared" si="5"/>
        <v>1</v>
      </c>
      <c r="G100" s="23" t="s">
        <v>11799</v>
      </c>
      <c r="H100" s="23" t="s">
        <v>13526</v>
      </c>
      <c r="I100" s="19" t="s">
        <v>11725</v>
      </c>
      <c r="J100" s="41">
        <v>865200</v>
      </c>
      <c r="K100" s="42">
        <v>0.1</v>
      </c>
      <c r="L100" s="41">
        <v>86520</v>
      </c>
      <c r="M100" s="41">
        <v>951720</v>
      </c>
      <c r="N100">
        <f>+VLOOKUP(C100,'Thanh toán '!M$1335:N$6972,2,0)</f>
        <v>951720</v>
      </c>
      <c r="O100" s="61">
        <f t="shared" si="6"/>
        <v>0</v>
      </c>
    </row>
    <row r="101" spans="1:15" hidden="1" x14ac:dyDescent="0.3">
      <c r="A101" s="18">
        <v>2023</v>
      </c>
      <c r="B101" s="19" t="s">
        <v>13527</v>
      </c>
      <c r="C101" s="19">
        <f t="shared" si="4"/>
        <v>138</v>
      </c>
      <c r="D101" s="19" t="s">
        <v>13350</v>
      </c>
      <c r="E101" s="24" t="s">
        <v>13423</v>
      </c>
      <c r="F101" s="18">
        <f t="shared" si="5"/>
        <v>1</v>
      </c>
      <c r="G101" s="23" t="s">
        <v>11799</v>
      </c>
      <c r="H101" s="23" t="s">
        <v>13528</v>
      </c>
      <c r="I101" s="19" t="s">
        <v>11725</v>
      </c>
      <c r="J101" s="41">
        <v>865200</v>
      </c>
      <c r="K101" s="42">
        <v>0.1</v>
      </c>
      <c r="L101" s="41">
        <v>86520</v>
      </c>
      <c r="M101" s="41">
        <v>951720</v>
      </c>
      <c r="N101">
        <f>+VLOOKUP(C101,'Thanh toán '!M$1335:N$6972,2,0)</f>
        <v>951720</v>
      </c>
      <c r="O101" s="61">
        <f t="shared" si="6"/>
        <v>0</v>
      </c>
    </row>
    <row r="102" spans="1:15" hidden="1" x14ac:dyDescent="0.3">
      <c r="A102" s="18">
        <v>2023</v>
      </c>
      <c r="B102" s="19" t="s">
        <v>13529</v>
      </c>
      <c r="C102" s="19">
        <f t="shared" si="4"/>
        <v>139</v>
      </c>
      <c r="D102" s="19" t="s">
        <v>13350</v>
      </c>
      <c r="E102" s="24" t="s">
        <v>13423</v>
      </c>
      <c r="F102" s="18">
        <f t="shared" si="5"/>
        <v>1</v>
      </c>
      <c r="G102" s="23" t="s">
        <v>11799</v>
      </c>
      <c r="H102" s="23" t="s">
        <v>13530</v>
      </c>
      <c r="I102" s="19" t="s">
        <v>11725</v>
      </c>
      <c r="J102" s="41">
        <v>865200</v>
      </c>
      <c r="K102" s="42">
        <v>0.1</v>
      </c>
      <c r="L102" s="41">
        <v>86520</v>
      </c>
      <c r="M102" s="41">
        <v>951720</v>
      </c>
      <c r="N102">
        <f>+VLOOKUP(C102,'Thanh toán '!M$1335:N$6972,2,0)</f>
        <v>951720</v>
      </c>
      <c r="O102" s="61">
        <f t="shared" si="6"/>
        <v>0</v>
      </c>
    </row>
    <row r="103" spans="1:15" hidden="1" x14ac:dyDescent="0.3">
      <c r="A103" s="18">
        <v>2023</v>
      </c>
      <c r="B103" s="19" t="s">
        <v>13531</v>
      </c>
      <c r="C103" s="19">
        <f t="shared" si="4"/>
        <v>140</v>
      </c>
      <c r="D103" s="19" t="s">
        <v>13350</v>
      </c>
      <c r="E103" s="24" t="s">
        <v>13423</v>
      </c>
      <c r="F103" s="18">
        <f t="shared" si="5"/>
        <v>1</v>
      </c>
      <c r="G103" s="23" t="s">
        <v>11799</v>
      </c>
      <c r="H103" s="23" t="s">
        <v>13532</v>
      </c>
      <c r="I103" s="19" t="s">
        <v>11725</v>
      </c>
      <c r="J103" s="41">
        <v>865200</v>
      </c>
      <c r="K103" s="42">
        <v>0.1</v>
      </c>
      <c r="L103" s="41">
        <v>86520</v>
      </c>
      <c r="M103" s="41">
        <v>951720</v>
      </c>
      <c r="N103">
        <f>+VLOOKUP(C103,'Thanh toán '!M$1335:N$6972,2,0)</f>
        <v>951720</v>
      </c>
      <c r="O103" s="61">
        <f t="shared" si="6"/>
        <v>0</v>
      </c>
    </row>
    <row r="104" spans="1:15" hidden="1" x14ac:dyDescent="0.3">
      <c r="A104" s="18">
        <v>2023</v>
      </c>
      <c r="B104" s="19" t="s">
        <v>13533</v>
      </c>
      <c r="C104" s="19">
        <f t="shared" si="4"/>
        <v>141</v>
      </c>
      <c r="D104" s="19" t="s">
        <v>13350</v>
      </c>
      <c r="E104" s="24" t="s">
        <v>13423</v>
      </c>
      <c r="F104" s="18">
        <f t="shared" si="5"/>
        <v>1</v>
      </c>
      <c r="G104" s="23" t="s">
        <v>11799</v>
      </c>
      <c r="H104" s="23" t="s">
        <v>13534</v>
      </c>
      <c r="I104" s="19" t="s">
        <v>11725</v>
      </c>
      <c r="J104" s="41">
        <v>865200</v>
      </c>
      <c r="K104" s="42">
        <v>0.1</v>
      </c>
      <c r="L104" s="41">
        <v>86520</v>
      </c>
      <c r="M104" s="41">
        <v>951720</v>
      </c>
      <c r="N104">
        <f>+VLOOKUP(C104,'Thanh toán '!M$1335:N$6972,2,0)</f>
        <v>951720</v>
      </c>
      <c r="O104" s="61">
        <f t="shared" si="6"/>
        <v>0</v>
      </c>
    </row>
    <row r="105" spans="1:15" hidden="1" x14ac:dyDescent="0.3">
      <c r="A105" s="18">
        <v>2023</v>
      </c>
      <c r="B105" s="19" t="s">
        <v>13535</v>
      </c>
      <c r="C105" s="19">
        <f t="shared" si="4"/>
        <v>142</v>
      </c>
      <c r="D105" s="19" t="s">
        <v>13350</v>
      </c>
      <c r="E105" s="24" t="s">
        <v>13423</v>
      </c>
      <c r="F105" s="18">
        <f t="shared" si="5"/>
        <v>1</v>
      </c>
      <c r="G105" s="23" t="s">
        <v>11799</v>
      </c>
      <c r="H105" s="23" t="s">
        <v>13536</v>
      </c>
      <c r="I105" s="19" t="s">
        <v>11725</v>
      </c>
      <c r="J105" s="41">
        <v>865200</v>
      </c>
      <c r="K105" s="42">
        <v>0.1</v>
      </c>
      <c r="L105" s="41">
        <v>86520</v>
      </c>
      <c r="M105" s="41">
        <v>951720</v>
      </c>
      <c r="N105">
        <f>+VLOOKUP(C105,'Thanh toán '!M$1335:N$6972,2,0)</f>
        <v>951720</v>
      </c>
      <c r="O105" s="61">
        <f t="shared" si="6"/>
        <v>0</v>
      </c>
    </row>
    <row r="106" spans="1:15" hidden="1" x14ac:dyDescent="0.3">
      <c r="A106" s="18">
        <v>2023</v>
      </c>
      <c r="B106" s="19" t="s">
        <v>13537</v>
      </c>
      <c r="C106" s="19">
        <f t="shared" si="4"/>
        <v>143</v>
      </c>
      <c r="D106" s="19" t="s">
        <v>13350</v>
      </c>
      <c r="E106" s="24" t="s">
        <v>13423</v>
      </c>
      <c r="F106" s="18">
        <f t="shared" si="5"/>
        <v>1</v>
      </c>
      <c r="G106" s="23" t="s">
        <v>11799</v>
      </c>
      <c r="H106" s="23" t="s">
        <v>13538</v>
      </c>
      <c r="I106" s="19" t="s">
        <v>11725</v>
      </c>
      <c r="J106" s="41">
        <v>865200</v>
      </c>
      <c r="K106" s="42">
        <v>0.1</v>
      </c>
      <c r="L106" s="41">
        <v>86520</v>
      </c>
      <c r="M106" s="41">
        <v>951720</v>
      </c>
      <c r="N106">
        <f>+VLOOKUP(C106,'Thanh toán '!M$1335:N$6972,2,0)</f>
        <v>951720</v>
      </c>
      <c r="O106" s="61">
        <f t="shared" si="6"/>
        <v>0</v>
      </c>
    </row>
    <row r="107" spans="1:15" hidden="1" x14ac:dyDescent="0.3">
      <c r="A107" s="18">
        <v>2023</v>
      </c>
      <c r="B107" s="19" t="s">
        <v>13539</v>
      </c>
      <c r="C107" s="19">
        <f t="shared" si="4"/>
        <v>144</v>
      </c>
      <c r="D107" s="19" t="s">
        <v>13350</v>
      </c>
      <c r="E107" s="24" t="s">
        <v>13423</v>
      </c>
      <c r="F107" s="18">
        <f t="shared" si="5"/>
        <v>1</v>
      </c>
      <c r="G107" s="23" t="s">
        <v>11799</v>
      </c>
      <c r="H107" s="23" t="s">
        <v>13540</v>
      </c>
      <c r="I107" s="19" t="s">
        <v>11725</v>
      </c>
      <c r="J107" s="41">
        <v>865200</v>
      </c>
      <c r="K107" s="42">
        <v>0.1</v>
      </c>
      <c r="L107" s="41">
        <v>86520</v>
      </c>
      <c r="M107" s="41">
        <v>951720</v>
      </c>
      <c r="N107">
        <f>+VLOOKUP(C107,'Thanh toán '!M$1335:N$6972,2,0)</f>
        <v>951720</v>
      </c>
      <c r="O107" s="61">
        <f t="shared" si="6"/>
        <v>0</v>
      </c>
    </row>
    <row r="108" spans="1:15" hidden="1" x14ac:dyDescent="0.3">
      <c r="A108" s="18">
        <v>2023</v>
      </c>
      <c r="B108" s="19" t="s">
        <v>13541</v>
      </c>
      <c r="C108" s="19">
        <f t="shared" si="4"/>
        <v>145</v>
      </c>
      <c r="D108" s="19" t="s">
        <v>13350</v>
      </c>
      <c r="E108" s="24" t="s">
        <v>13423</v>
      </c>
      <c r="F108" s="18">
        <f t="shared" si="5"/>
        <v>1</v>
      </c>
      <c r="G108" s="23" t="s">
        <v>12336</v>
      </c>
      <c r="H108" s="23" t="s">
        <v>12336</v>
      </c>
      <c r="I108" s="19" t="s">
        <v>12337</v>
      </c>
      <c r="J108" s="41">
        <v>848400</v>
      </c>
      <c r="K108" s="42">
        <v>0.1</v>
      </c>
      <c r="L108" s="41">
        <v>84840</v>
      </c>
      <c r="M108" s="41">
        <v>933240</v>
      </c>
      <c r="N108">
        <f>+VLOOKUP(C108,'Thanh toán '!M$1335:N$6972,2,0)</f>
        <v>933240</v>
      </c>
      <c r="O108" s="61">
        <f t="shared" si="6"/>
        <v>0</v>
      </c>
    </row>
    <row r="109" spans="1:15" hidden="1" x14ac:dyDescent="0.3">
      <c r="A109" s="18">
        <v>2023</v>
      </c>
      <c r="B109" s="19" t="s">
        <v>13542</v>
      </c>
      <c r="C109" s="19">
        <f t="shared" si="4"/>
        <v>146</v>
      </c>
      <c r="D109" s="19" t="s">
        <v>13350</v>
      </c>
      <c r="E109" s="24" t="s">
        <v>13423</v>
      </c>
      <c r="F109" s="18">
        <f t="shared" si="5"/>
        <v>1</v>
      </c>
      <c r="G109" s="23" t="s">
        <v>11799</v>
      </c>
      <c r="H109" s="23" t="s">
        <v>13543</v>
      </c>
      <c r="I109" s="19" t="s">
        <v>11725</v>
      </c>
      <c r="J109" s="41">
        <v>865200</v>
      </c>
      <c r="K109" s="42">
        <v>0.1</v>
      </c>
      <c r="L109" s="41">
        <v>86520</v>
      </c>
      <c r="M109" s="41">
        <v>951720</v>
      </c>
      <c r="N109">
        <f>+VLOOKUP(C109,'Thanh toán '!M$1335:N$6972,2,0)</f>
        <v>951720</v>
      </c>
      <c r="O109" s="61">
        <f t="shared" si="6"/>
        <v>0</v>
      </c>
    </row>
    <row r="110" spans="1:15" hidden="1" x14ac:dyDescent="0.3">
      <c r="A110" s="18">
        <v>2023</v>
      </c>
      <c r="B110" s="19" t="s">
        <v>13544</v>
      </c>
      <c r="C110" s="19">
        <f t="shared" si="4"/>
        <v>147</v>
      </c>
      <c r="D110" s="19" t="s">
        <v>13350</v>
      </c>
      <c r="E110" s="24" t="s">
        <v>13423</v>
      </c>
      <c r="F110" s="18">
        <f t="shared" si="5"/>
        <v>1</v>
      </c>
      <c r="G110" s="23" t="s">
        <v>11799</v>
      </c>
      <c r="H110" s="23" t="s">
        <v>13545</v>
      </c>
      <c r="I110" s="19" t="s">
        <v>11725</v>
      </c>
      <c r="J110" s="41">
        <v>1207533</v>
      </c>
      <c r="K110" s="42">
        <v>9.999975155958471E-2</v>
      </c>
      <c r="L110" s="41">
        <v>120753</v>
      </c>
      <c r="M110" s="41">
        <v>1328286</v>
      </c>
      <c r="N110">
        <f>+VLOOKUP(C110,'Thanh toán '!M$1335:N$6972,2,0)</f>
        <v>1328286</v>
      </c>
      <c r="O110" s="61">
        <f t="shared" si="6"/>
        <v>0</v>
      </c>
    </row>
    <row r="111" spans="1:15" hidden="1" x14ac:dyDescent="0.3">
      <c r="A111" s="18">
        <v>2023</v>
      </c>
      <c r="B111" s="19" t="s">
        <v>13546</v>
      </c>
      <c r="C111" s="19">
        <f t="shared" si="4"/>
        <v>148</v>
      </c>
      <c r="D111" s="19" t="s">
        <v>13350</v>
      </c>
      <c r="E111" s="24" t="s">
        <v>13423</v>
      </c>
      <c r="F111" s="18">
        <f t="shared" si="5"/>
        <v>1</v>
      </c>
      <c r="G111" s="23" t="s">
        <v>11799</v>
      </c>
      <c r="H111" s="23" t="s">
        <v>13547</v>
      </c>
      <c r="I111" s="19" t="s">
        <v>11725</v>
      </c>
      <c r="J111" s="41">
        <v>303618</v>
      </c>
      <c r="K111" s="42">
        <v>0.10000065872247363</v>
      </c>
      <c r="L111" s="41">
        <v>30362</v>
      </c>
      <c r="M111" s="41">
        <v>333980</v>
      </c>
      <c r="N111">
        <f>+VLOOKUP(C111,'Thanh toán '!M$1335:N$6972,2,0)</f>
        <v>333980</v>
      </c>
      <c r="O111" s="61">
        <f t="shared" si="6"/>
        <v>0</v>
      </c>
    </row>
    <row r="112" spans="1:15" hidden="1" x14ac:dyDescent="0.3">
      <c r="A112" s="18">
        <v>2023</v>
      </c>
      <c r="B112" s="19" t="s">
        <v>13548</v>
      </c>
      <c r="C112" s="19">
        <f t="shared" si="4"/>
        <v>149</v>
      </c>
      <c r="D112" s="19" t="s">
        <v>13350</v>
      </c>
      <c r="E112" s="24" t="s">
        <v>13423</v>
      </c>
      <c r="F112" s="18">
        <f t="shared" si="5"/>
        <v>1</v>
      </c>
      <c r="G112" s="23" t="s">
        <v>12339</v>
      </c>
      <c r="H112" s="23" t="s">
        <v>12339</v>
      </c>
      <c r="I112" s="19" t="s">
        <v>12340</v>
      </c>
      <c r="J112" s="41">
        <v>848400</v>
      </c>
      <c r="K112" s="42">
        <v>0.1</v>
      </c>
      <c r="L112" s="41">
        <v>84840</v>
      </c>
      <c r="M112" s="41">
        <v>933240</v>
      </c>
      <c r="N112">
        <f>+VLOOKUP(C112,'Thanh toán '!M$1335:N$6972,2,0)</f>
        <v>933240</v>
      </c>
      <c r="O112" s="61">
        <f t="shared" si="6"/>
        <v>0</v>
      </c>
    </row>
    <row r="113" spans="1:15" hidden="1" x14ac:dyDescent="0.3">
      <c r="A113" s="18">
        <v>2023</v>
      </c>
      <c r="B113" s="19" t="s">
        <v>13549</v>
      </c>
      <c r="C113" s="19">
        <f t="shared" si="4"/>
        <v>150</v>
      </c>
      <c r="D113" s="19" t="s">
        <v>13350</v>
      </c>
      <c r="E113" s="24" t="s">
        <v>13423</v>
      </c>
      <c r="F113" s="18">
        <f t="shared" si="5"/>
        <v>1</v>
      </c>
      <c r="G113" s="23" t="s">
        <v>11799</v>
      </c>
      <c r="H113" s="23" t="s">
        <v>13550</v>
      </c>
      <c r="I113" s="19" t="s">
        <v>11725</v>
      </c>
      <c r="J113" s="41">
        <v>594546</v>
      </c>
      <c r="K113" s="42">
        <v>0.10000067278225738</v>
      </c>
      <c r="L113" s="41">
        <v>59455</v>
      </c>
      <c r="M113" s="41">
        <v>654001</v>
      </c>
      <c r="N113">
        <f>+VLOOKUP(C113,'Thanh toán '!M$1335:N$6972,2,0)</f>
        <v>654001</v>
      </c>
      <c r="O113" s="61">
        <f t="shared" si="6"/>
        <v>0</v>
      </c>
    </row>
    <row r="114" spans="1:15" hidden="1" x14ac:dyDescent="0.3">
      <c r="A114" s="18">
        <v>2023</v>
      </c>
      <c r="B114" s="19" t="s">
        <v>13551</v>
      </c>
      <c r="C114" s="19">
        <f t="shared" si="4"/>
        <v>151</v>
      </c>
      <c r="D114" s="19" t="s">
        <v>13350</v>
      </c>
      <c r="E114" s="24" t="s">
        <v>13423</v>
      </c>
      <c r="F114" s="18">
        <f t="shared" si="5"/>
        <v>1</v>
      </c>
      <c r="G114" s="23" t="s">
        <v>11860</v>
      </c>
      <c r="H114" s="23" t="s">
        <v>13552</v>
      </c>
      <c r="I114" s="19" t="s">
        <v>11719</v>
      </c>
      <c r="J114" s="41">
        <v>1191848</v>
      </c>
      <c r="K114" s="42">
        <v>0.10000016780663307</v>
      </c>
      <c r="L114" s="41">
        <v>119185</v>
      </c>
      <c r="M114" s="41">
        <v>1311033</v>
      </c>
      <c r="N114">
        <f>+VLOOKUP(C114,'Thanh toán '!M$1335:N$6972,2,0)</f>
        <v>1311033</v>
      </c>
      <c r="O114" s="61">
        <f t="shared" si="6"/>
        <v>0</v>
      </c>
    </row>
    <row r="115" spans="1:15" hidden="1" x14ac:dyDescent="0.3">
      <c r="A115" s="18">
        <v>2023</v>
      </c>
      <c r="B115" s="19" t="s">
        <v>13553</v>
      </c>
      <c r="C115" s="19">
        <f t="shared" si="4"/>
        <v>153</v>
      </c>
      <c r="D115" s="19" t="s">
        <v>13350</v>
      </c>
      <c r="E115" s="24" t="s">
        <v>13423</v>
      </c>
      <c r="F115" s="18">
        <f t="shared" si="5"/>
        <v>1</v>
      </c>
      <c r="G115" s="23" t="s">
        <v>12556</v>
      </c>
      <c r="H115" s="23" t="s">
        <v>12556</v>
      </c>
      <c r="I115" s="19" t="s">
        <v>12557</v>
      </c>
      <c r="J115" s="41">
        <v>848400</v>
      </c>
      <c r="K115" s="42">
        <v>0.1</v>
      </c>
      <c r="L115" s="41">
        <v>84840</v>
      </c>
      <c r="M115" s="41">
        <v>933240</v>
      </c>
      <c r="N115">
        <f>+VLOOKUP(C115,'Thanh toán '!M$1335:N$6972,2,0)</f>
        <v>933240</v>
      </c>
      <c r="O115" s="61">
        <f t="shared" si="6"/>
        <v>0</v>
      </c>
    </row>
    <row r="116" spans="1:15" hidden="1" x14ac:dyDescent="0.3">
      <c r="A116" s="18">
        <v>2023</v>
      </c>
      <c r="B116" s="19" t="s">
        <v>13554</v>
      </c>
      <c r="C116" s="19">
        <f t="shared" si="4"/>
        <v>154</v>
      </c>
      <c r="D116" s="19" t="s">
        <v>13350</v>
      </c>
      <c r="E116" s="24" t="s">
        <v>13423</v>
      </c>
      <c r="F116" s="18">
        <f t="shared" si="5"/>
        <v>1</v>
      </c>
      <c r="G116" s="23" t="s">
        <v>12556</v>
      </c>
      <c r="H116" s="23" t="s">
        <v>12556</v>
      </c>
      <c r="I116" s="19" t="s">
        <v>12557</v>
      </c>
      <c r="J116" s="41">
        <v>3286065</v>
      </c>
      <c r="K116" s="42">
        <v>0.10000015215767187</v>
      </c>
      <c r="L116" s="41">
        <v>328607</v>
      </c>
      <c r="M116" s="41">
        <v>3614672</v>
      </c>
      <c r="N116">
        <f>+VLOOKUP(C116,'Thanh toán '!M$1335:N$6972,2,0)</f>
        <v>3614672</v>
      </c>
      <c r="O116" s="61">
        <f t="shared" si="6"/>
        <v>0</v>
      </c>
    </row>
    <row r="117" spans="1:15" hidden="1" x14ac:dyDescent="0.3">
      <c r="A117" s="18">
        <v>2023</v>
      </c>
      <c r="B117" s="19" t="s">
        <v>13555</v>
      </c>
      <c r="C117" s="19">
        <f t="shared" si="4"/>
        <v>155</v>
      </c>
      <c r="D117" s="19" t="s">
        <v>13350</v>
      </c>
      <c r="E117" s="24" t="s">
        <v>13423</v>
      </c>
      <c r="F117" s="18">
        <f t="shared" si="5"/>
        <v>1</v>
      </c>
      <c r="G117" s="23" t="s">
        <v>12309</v>
      </c>
      <c r="H117" s="23" t="s">
        <v>12309</v>
      </c>
      <c r="I117" s="19" t="s">
        <v>12310</v>
      </c>
      <c r="J117" s="41">
        <v>43346330</v>
      </c>
      <c r="K117" s="42">
        <v>0.1</v>
      </c>
      <c r="L117" s="41">
        <v>4334633</v>
      </c>
      <c r="M117" s="41">
        <v>47680963</v>
      </c>
      <c r="N117">
        <f>+VLOOKUP(C117,'Thanh toán '!M$1335:N$6972,2,0)</f>
        <v>47680963</v>
      </c>
      <c r="O117" s="61">
        <f t="shared" si="6"/>
        <v>0</v>
      </c>
    </row>
    <row r="118" spans="1:15" hidden="1" x14ac:dyDescent="0.3">
      <c r="A118" s="18">
        <v>2023</v>
      </c>
      <c r="B118" s="19" t="s">
        <v>13556</v>
      </c>
      <c r="C118" s="19">
        <f t="shared" si="4"/>
        <v>156</v>
      </c>
      <c r="D118" s="19" t="s">
        <v>13350</v>
      </c>
      <c r="E118" s="24" t="s">
        <v>13423</v>
      </c>
      <c r="F118" s="18">
        <f t="shared" si="5"/>
        <v>1</v>
      </c>
      <c r="G118" s="23" t="s">
        <v>12309</v>
      </c>
      <c r="H118" s="23" t="s">
        <v>13557</v>
      </c>
      <c r="I118" s="19" t="s">
        <v>12310</v>
      </c>
      <c r="J118" s="41">
        <v>1345181</v>
      </c>
      <c r="K118" s="42">
        <v>9.9999925660561664E-2</v>
      </c>
      <c r="L118" s="41">
        <v>134518</v>
      </c>
      <c r="M118" s="41">
        <v>1479699</v>
      </c>
      <c r="N118">
        <f>+VLOOKUP(C118,'Thanh toán '!M$1335:N$6972,2,0)</f>
        <v>1479699</v>
      </c>
      <c r="O118" s="61">
        <f t="shared" si="6"/>
        <v>0</v>
      </c>
    </row>
    <row r="119" spans="1:15" hidden="1" x14ac:dyDescent="0.3">
      <c r="A119" s="18">
        <v>2023</v>
      </c>
      <c r="B119" s="19" t="s">
        <v>13558</v>
      </c>
      <c r="C119" s="19">
        <f t="shared" si="4"/>
        <v>157</v>
      </c>
      <c r="D119" s="19" t="s">
        <v>13350</v>
      </c>
      <c r="E119" s="24" t="s">
        <v>13423</v>
      </c>
      <c r="F119" s="18">
        <f t="shared" si="5"/>
        <v>1</v>
      </c>
      <c r="G119" s="23" t="s">
        <v>12300</v>
      </c>
      <c r="H119" s="23" t="s">
        <v>12300</v>
      </c>
      <c r="I119" s="19" t="s">
        <v>12301</v>
      </c>
      <c r="J119" s="41">
        <v>424200</v>
      </c>
      <c r="K119" s="42">
        <v>0.1</v>
      </c>
      <c r="L119" s="41">
        <v>42420</v>
      </c>
      <c r="M119" s="41">
        <v>466620</v>
      </c>
      <c r="N119">
        <f>+VLOOKUP(C119,'Thanh toán '!M$1335:N$6972,2,0)</f>
        <v>466620</v>
      </c>
      <c r="O119" s="61">
        <f t="shared" si="6"/>
        <v>0</v>
      </c>
    </row>
    <row r="120" spans="1:15" hidden="1" x14ac:dyDescent="0.3">
      <c r="A120" s="18">
        <v>2023</v>
      </c>
      <c r="B120" s="19" t="s">
        <v>13559</v>
      </c>
      <c r="C120" s="19">
        <f t="shared" si="4"/>
        <v>158</v>
      </c>
      <c r="D120" s="19" t="s">
        <v>13350</v>
      </c>
      <c r="E120" s="24" t="s">
        <v>13423</v>
      </c>
      <c r="F120" s="18">
        <f t="shared" si="5"/>
        <v>1</v>
      </c>
      <c r="G120" s="23" t="s">
        <v>12300</v>
      </c>
      <c r="H120" s="23" t="s">
        <v>12300</v>
      </c>
      <c r="I120" s="19" t="s">
        <v>12301</v>
      </c>
      <c r="J120" s="41">
        <v>1642063</v>
      </c>
      <c r="K120" s="42">
        <v>9.9999817302990207E-2</v>
      </c>
      <c r="L120" s="41">
        <v>164206</v>
      </c>
      <c r="M120" s="41">
        <v>1806269</v>
      </c>
      <c r="N120">
        <f>+VLOOKUP(C120,'Thanh toán '!M$1335:N$6972,2,0)</f>
        <v>1806269</v>
      </c>
      <c r="O120" s="61">
        <f t="shared" si="6"/>
        <v>0</v>
      </c>
    </row>
    <row r="121" spans="1:15" hidden="1" x14ac:dyDescent="0.3">
      <c r="A121" s="18">
        <v>2023</v>
      </c>
      <c r="B121" s="19" t="s">
        <v>13560</v>
      </c>
      <c r="C121" s="19">
        <f t="shared" si="4"/>
        <v>159</v>
      </c>
      <c r="D121" s="19" t="s">
        <v>13350</v>
      </c>
      <c r="E121" s="24" t="s">
        <v>13423</v>
      </c>
      <c r="F121" s="18">
        <f t="shared" si="5"/>
        <v>1</v>
      </c>
      <c r="G121" s="23" t="s">
        <v>12318</v>
      </c>
      <c r="H121" s="23" t="s">
        <v>12318</v>
      </c>
      <c r="I121" s="19" t="s">
        <v>12319</v>
      </c>
      <c r="J121" s="41">
        <v>1696800</v>
      </c>
      <c r="K121" s="42">
        <v>0.1</v>
      </c>
      <c r="L121" s="41">
        <v>169680</v>
      </c>
      <c r="M121" s="41">
        <v>1866480</v>
      </c>
      <c r="N121">
        <f>+VLOOKUP(C121,'Thanh toán '!M$1335:N$6972,2,0)</f>
        <v>1866480</v>
      </c>
      <c r="O121" s="61">
        <f t="shared" si="6"/>
        <v>0</v>
      </c>
    </row>
    <row r="122" spans="1:15" hidden="1" x14ac:dyDescent="0.3">
      <c r="A122" s="18">
        <v>2023</v>
      </c>
      <c r="B122" s="19" t="s">
        <v>13561</v>
      </c>
      <c r="C122" s="19">
        <f t="shared" si="4"/>
        <v>160</v>
      </c>
      <c r="D122" s="19" t="s">
        <v>13350</v>
      </c>
      <c r="E122" s="24" t="s">
        <v>13423</v>
      </c>
      <c r="F122" s="18">
        <f t="shared" si="5"/>
        <v>1</v>
      </c>
      <c r="G122" s="23" t="s">
        <v>12565</v>
      </c>
      <c r="H122" s="23" t="s">
        <v>12565</v>
      </c>
      <c r="I122" s="19" t="s">
        <v>12566</v>
      </c>
      <c r="J122" s="41">
        <v>2223465</v>
      </c>
      <c r="K122" s="42">
        <v>0.10000022487423908</v>
      </c>
      <c r="L122" s="41">
        <v>222347</v>
      </c>
      <c r="M122" s="41">
        <v>2445812</v>
      </c>
      <c r="N122">
        <f>+VLOOKUP(C122,'Thanh toán '!M$1335:N$6972,2,0)</f>
        <v>2445812</v>
      </c>
      <c r="O122" s="61">
        <f t="shared" si="6"/>
        <v>0</v>
      </c>
    </row>
    <row r="123" spans="1:15" hidden="1" x14ac:dyDescent="0.3">
      <c r="A123" s="18">
        <v>2023</v>
      </c>
      <c r="B123" s="19" t="s">
        <v>13562</v>
      </c>
      <c r="C123" s="19">
        <f t="shared" si="4"/>
        <v>161</v>
      </c>
      <c r="D123" s="19" t="s">
        <v>13350</v>
      </c>
      <c r="E123" s="24" t="s">
        <v>13423</v>
      </c>
      <c r="F123" s="18">
        <f t="shared" si="5"/>
        <v>1</v>
      </c>
      <c r="G123" s="23" t="s">
        <v>12293</v>
      </c>
      <c r="H123" s="23" t="s">
        <v>12293</v>
      </c>
      <c r="I123" s="19" t="s">
        <v>12294</v>
      </c>
      <c r="J123" s="41">
        <v>848400</v>
      </c>
      <c r="K123" s="42">
        <v>0.1</v>
      </c>
      <c r="L123" s="41">
        <v>84840</v>
      </c>
      <c r="M123" s="41">
        <v>933240</v>
      </c>
      <c r="N123">
        <f>+VLOOKUP(C123,'Thanh toán '!M$1335:N$6972,2,0)</f>
        <v>933240</v>
      </c>
      <c r="O123" s="61">
        <f t="shared" si="6"/>
        <v>0</v>
      </c>
    </row>
    <row r="124" spans="1:15" hidden="1" x14ac:dyDescent="0.3">
      <c r="A124" s="18">
        <v>2023</v>
      </c>
      <c r="B124" s="19" t="s">
        <v>13563</v>
      </c>
      <c r="C124" s="19">
        <f t="shared" si="4"/>
        <v>162</v>
      </c>
      <c r="D124" s="19" t="s">
        <v>13350</v>
      </c>
      <c r="E124" s="24" t="s">
        <v>13423</v>
      </c>
      <c r="F124" s="18">
        <f t="shared" si="5"/>
        <v>1</v>
      </c>
      <c r="G124" s="23" t="s">
        <v>12293</v>
      </c>
      <c r="H124" s="23" t="s">
        <v>12293</v>
      </c>
      <c r="I124" s="19" t="s">
        <v>12294</v>
      </c>
      <c r="J124" s="41">
        <v>1974917</v>
      </c>
      <c r="K124" s="42">
        <v>0.10000015190511803</v>
      </c>
      <c r="L124" s="41">
        <v>197492</v>
      </c>
      <c r="M124" s="41">
        <v>2172409</v>
      </c>
      <c r="N124">
        <f>+VLOOKUP(C124,'Thanh toán '!M$1335:N$6972,2,0)</f>
        <v>2172409</v>
      </c>
      <c r="O124" s="61">
        <f t="shared" si="6"/>
        <v>0</v>
      </c>
    </row>
    <row r="125" spans="1:15" hidden="1" x14ac:dyDescent="0.3">
      <c r="A125" s="18">
        <v>2023</v>
      </c>
      <c r="B125" s="19" t="s">
        <v>13564</v>
      </c>
      <c r="C125" s="19">
        <f t="shared" si="4"/>
        <v>163</v>
      </c>
      <c r="D125" s="19" t="s">
        <v>13350</v>
      </c>
      <c r="E125" s="24" t="s">
        <v>13423</v>
      </c>
      <c r="F125" s="18">
        <f t="shared" si="5"/>
        <v>1</v>
      </c>
      <c r="G125" s="23" t="s">
        <v>12263</v>
      </c>
      <c r="H125" s="23" t="s">
        <v>12263</v>
      </c>
      <c r="I125" s="19" t="s">
        <v>12264</v>
      </c>
      <c r="J125" s="41">
        <v>1696800</v>
      </c>
      <c r="K125" s="42">
        <v>0.1</v>
      </c>
      <c r="L125" s="41">
        <v>169680</v>
      </c>
      <c r="M125" s="41">
        <v>1866480</v>
      </c>
      <c r="N125">
        <f>+VLOOKUP(C125,'Thanh toán '!M$1335:N$6972,2,0)</f>
        <v>1866480</v>
      </c>
      <c r="O125" s="61">
        <f t="shared" si="6"/>
        <v>0</v>
      </c>
    </row>
    <row r="126" spans="1:15" hidden="1" x14ac:dyDescent="0.3">
      <c r="A126" s="18">
        <v>2023</v>
      </c>
      <c r="B126" s="19" t="s">
        <v>13565</v>
      </c>
      <c r="C126" s="19">
        <f t="shared" si="4"/>
        <v>164</v>
      </c>
      <c r="D126" s="19" t="s">
        <v>13350</v>
      </c>
      <c r="E126" s="24" t="s">
        <v>13423</v>
      </c>
      <c r="F126" s="18">
        <f t="shared" si="5"/>
        <v>1</v>
      </c>
      <c r="G126" s="23" t="s">
        <v>12263</v>
      </c>
      <c r="H126" s="23" t="s">
        <v>12263</v>
      </c>
      <c r="I126" s="19" t="s">
        <v>12264</v>
      </c>
      <c r="J126" s="41">
        <v>7109189</v>
      </c>
      <c r="K126" s="42">
        <v>0.10000001406630207</v>
      </c>
      <c r="L126" s="41">
        <v>710919</v>
      </c>
      <c r="M126" s="41">
        <v>7820108</v>
      </c>
      <c r="N126">
        <f>+VLOOKUP(C126,'Thanh toán '!M$1335:N$6972,2,0)</f>
        <v>7820108</v>
      </c>
      <c r="O126" s="61">
        <f t="shared" si="6"/>
        <v>0</v>
      </c>
    </row>
    <row r="127" spans="1:15" hidden="1" x14ac:dyDescent="0.3">
      <c r="A127" s="18">
        <v>2023</v>
      </c>
      <c r="B127" s="19" t="s">
        <v>13566</v>
      </c>
      <c r="C127" s="19">
        <f t="shared" si="4"/>
        <v>165</v>
      </c>
      <c r="D127" s="19" t="s">
        <v>13350</v>
      </c>
      <c r="E127" s="24" t="s">
        <v>13423</v>
      </c>
      <c r="F127" s="18">
        <f t="shared" si="5"/>
        <v>1</v>
      </c>
      <c r="G127" s="23" t="s">
        <v>12549</v>
      </c>
      <c r="H127" s="23" t="s">
        <v>12549</v>
      </c>
      <c r="I127" s="19" t="s">
        <v>12550</v>
      </c>
      <c r="J127" s="41">
        <v>2690364</v>
      </c>
      <c r="K127" s="42">
        <v>9.999985132123386E-2</v>
      </c>
      <c r="L127" s="41">
        <v>269036</v>
      </c>
      <c r="M127" s="41">
        <v>2959400</v>
      </c>
      <c r="N127">
        <f>+VLOOKUP(C127,'Thanh toán '!M$1335:N$6972,2,0)</f>
        <v>2959400</v>
      </c>
      <c r="O127" s="61">
        <f t="shared" si="6"/>
        <v>0</v>
      </c>
    </row>
    <row r="128" spans="1:15" hidden="1" x14ac:dyDescent="0.3">
      <c r="A128" s="18">
        <v>2023</v>
      </c>
      <c r="B128" s="19" t="s">
        <v>13567</v>
      </c>
      <c r="C128" s="19">
        <f t="shared" si="4"/>
        <v>166</v>
      </c>
      <c r="D128" s="19" t="s">
        <v>13350</v>
      </c>
      <c r="E128" s="24" t="s">
        <v>13423</v>
      </c>
      <c r="F128" s="18">
        <f t="shared" si="5"/>
        <v>1</v>
      </c>
      <c r="G128" s="23" t="s">
        <v>12306</v>
      </c>
      <c r="H128" s="23" t="s">
        <v>12306</v>
      </c>
      <c r="I128" s="19" t="s">
        <v>12307</v>
      </c>
      <c r="J128" s="41">
        <v>5102977</v>
      </c>
      <c r="K128" s="42">
        <v>0.10000005878921266</v>
      </c>
      <c r="L128" s="41">
        <v>510298</v>
      </c>
      <c r="M128" s="41">
        <v>5613275</v>
      </c>
      <c r="N128">
        <f>+VLOOKUP(C128,'Thanh toán '!M$1335:N$6972,2,0)</f>
        <v>5613275</v>
      </c>
      <c r="O128" s="61">
        <f t="shared" si="6"/>
        <v>0</v>
      </c>
    </row>
    <row r="129" spans="1:15" hidden="1" x14ac:dyDescent="0.3">
      <c r="A129" s="18">
        <v>2023</v>
      </c>
      <c r="B129" s="19" t="s">
        <v>13568</v>
      </c>
      <c r="C129" s="19">
        <f t="shared" si="4"/>
        <v>167</v>
      </c>
      <c r="D129" s="19" t="s">
        <v>13350</v>
      </c>
      <c r="E129" s="24" t="s">
        <v>13423</v>
      </c>
      <c r="F129" s="18">
        <f t="shared" si="5"/>
        <v>1</v>
      </c>
      <c r="G129" s="23" t="s">
        <v>12306</v>
      </c>
      <c r="H129" s="23" t="s">
        <v>12306</v>
      </c>
      <c r="I129" s="19" t="s">
        <v>12307</v>
      </c>
      <c r="J129" s="41">
        <v>1696800</v>
      </c>
      <c r="K129" s="42">
        <v>0.1</v>
      </c>
      <c r="L129" s="41">
        <v>169680</v>
      </c>
      <c r="M129" s="41">
        <v>1866480</v>
      </c>
      <c r="N129">
        <f>+VLOOKUP(C129,'Thanh toán '!M$1335:N$6972,2,0)</f>
        <v>1866480</v>
      </c>
      <c r="O129" s="61">
        <f t="shared" si="6"/>
        <v>0</v>
      </c>
    </row>
    <row r="130" spans="1:15" hidden="1" x14ac:dyDescent="0.3">
      <c r="A130" s="18">
        <v>2023</v>
      </c>
      <c r="B130" s="19" t="s">
        <v>13569</v>
      </c>
      <c r="C130" s="19">
        <f t="shared" si="4"/>
        <v>168</v>
      </c>
      <c r="D130" s="19" t="s">
        <v>13350</v>
      </c>
      <c r="E130" s="24" t="s">
        <v>13423</v>
      </c>
      <c r="F130" s="18">
        <f t="shared" si="5"/>
        <v>1</v>
      </c>
      <c r="G130" s="23" t="s">
        <v>13007</v>
      </c>
      <c r="H130" s="23" t="s">
        <v>12568</v>
      </c>
      <c r="I130" s="19" t="s">
        <v>12569</v>
      </c>
      <c r="J130" s="41">
        <v>848400</v>
      </c>
      <c r="K130" s="42">
        <v>0.1</v>
      </c>
      <c r="L130" s="41">
        <v>84840</v>
      </c>
      <c r="M130" s="41">
        <v>933240</v>
      </c>
      <c r="N130">
        <f>+VLOOKUP(C130,'Thanh toán '!M$1335:N$6972,2,0)</f>
        <v>933240</v>
      </c>
      <c r="O130" s="61">
        <f t="shared" si="6"/>
        <v>0</v>
      </c>
    </row>
    <row r="131" spans="1:15" hidden="1" x14ac:dyDescent="0.3">
      <c r="A131" s="18">
        <v>2023</v>
      </c>
      <c r="B131" s="19" t="s">
        <v>13570</v>
      </c>
      <c r="C131" s="19">
        <f t="shared" si="4"/>
        <v>169</v>
      </c>
      <c r="D131" s="19" t="s">
        <v>13350</v>
      </c>
      <c r="E131" s="24" t="s">
        <v>13423</v>
      </c>
      <c r="F131" s="18">
        <f t="shared" si="5"/>
        <v>1</v>
      </c>
      <c r="G131" s="23" t="s">
        <v>13007</v>
      </c>
      <c r="H131" s="23" t="s">
        <v>12568</v>
      </c>
      <c r="I131" s="19" t="s">
        <v>12569</v>
      </c>
      <c r="J131" s="41">
        <v>734310</v>
      </c>
      <c r="K131" s="42">
        <v>0.1</v>
      </c>
      <c r="L131" s="41">
        <v>73431</v>
      </c>
      <c r="M131" s="41">
        <v>807741</v>
      </c>
      <c r="N131">
        <f>+VLOOKUP(C131,'Thanh toán '!M$1335:N$6972,2,0)</f>
        <v>807741</v>
      </c>
      <c r="O131" s="61">
        <f t="shared" si="6"/>
        <v>0</v>
      </c>
    </row>
    <row r="132" spans="1:15" hidden="1" x14ac:dyDescent="0.3">
      <c r="A132" s="18">
        <v>2023</v>
      </c>
      <c r="B132" s="19" t="s">
        <v>13571</v>
      </c>
      <c r="C132" s="19">
        <f t="shared" si="4"/>
        <v>170</v>
      </c>
      <c r="D132" s="19" t="s">
        <v>13350</v>
      </c>
      <c r="E132" s="24" t="s">
        <v>13423</v>
      </c>
      <c r="F132" s="18">
        <f t="shared" si="5"/>
        <v>1</v>
      </c>
      <c r="G132" s="23" t="s">
        <v>12426</v>
      </c>
      <c r="H132" s="23" t="s">
        <v>12426</v>
      </c>
      <c r="I132" s="19" t="s">
        <v>12427</v>
      </c>
      <c r="J132" s="41">
        <v>6392789</v>
      </c>
      <c r="K132" s="42">
        <v>0.10000001564262484</v>
      </c>
      <c r="L132" s="41">
        <v>639279</v>
      </c>
      <c r="M132" s="41">
        <v>7032068</v>
      </c>
      <c r="N132">
        <f>+VLOOKUP(C132,'Thanh toán '!M$1335:N$6972,2,0)</f>
        <v>7032068</v>
      </c>
      <c r="O132" s="61">
        <f t="shared" si="6"/>
        <v>0</v>
      </c>
    </row>
    <row r="133" spans="1:15" hidden="1" x14ac:dyDescent="0.3">
      <c r="A133" s="18">
        <v>2023</v>
      </c>
      <c r="B133" s="19" t="s">
        <v>13572</v>
      </c>
      <c r="C133" s="19">
        <f t="shared" si="4"/>
        <v>171</v>
      </c>
      <c r="D133" s="19" t="s">
        <v>13350</v>
      </c>
      <c r="E133" s="24" t="s">
        <v>13423</v>
      </c>
      <c r="F133" s="18">
        <f t="shared" si="5"/>
        <v>1</v>
      </c>
      <c r="G133" s="23" t="s">
        <v>12312</v>
      </c>
      <c r="H133" s="23" t="s">
        <v>12312</v>
      </c>
      <c r="I133" s="19" t="s">
        <v>12313</v>
      </c>
      <c r="J133" s="41">
        <v>5140170</v>
      </c>
      <c r="K133" s="42">
        <v>0.1</v>
      </c>
      <c r="L133" s="41">
        <v>514017</v>
      </c>
      <c r="M133" s="41">
        <v>5654187</v>
      </c>
      <c r="N133">
        <f>+VLOOKUP(C133,'Thanh toán '!M$1335:N$6972,2,0)</f>
        <v>5654187</v>
      </c>
      <c r="O133" s="61">
        <f t="shared" si="6"/>
        <v>0</v>
      </c>
    </row>
    <row r="134" spans="1:15" hidden="1" x14ac:dyDescent="0.3">
      <c r="A134" s="18">
        <v>2023</v>
      </c>
      <c r="B134" s="19" t="s">
        <v>13573</v>
      </c>
      <c r="C134" s="19">
        <f t="shared" ref="C134:C197" si="7">+B134*1</f>
        <v>172</v>
      </c>
      <c r="D134" s="19" t="s">
        <v>13350</v>
      </c>
      <c r="E134" s="24" t="s">
        <v>13423</v>
      </c>
      <c r="F134" s="18">
        <f t="shared" ref="F134:F197" si="8">+MONTH(E134)</f>
        <v>1</v>
      </c>
      <c r="G134" s="23" t="s">
        <v>12303</v>
      </c>
      <c r="H134" s="23" t="s">
        <v>12303</v>
      </c>
      <c r="I134" s="19" t="s">
        <v>12304</v>
      </c>
      <c r="J134" s="41">
        <v>441000</v>
      </c>
      <c r="K134" s="42">
        <v>0.1</v>
      </c>
      <c r="L134" s="41">
        <v>44100</v>
      </c>
      <c r="M134" s="41">
        <v>485100</v>
      </c>
      <c r="N134">
        <f>+VLOOKUP(C134,'Thanh toán '!M$1335:N$6972,2,0)</f>
        <v>485100</v>
      </c>
      <c r="O134" s="61">
        <f t="shared" ref="O134:O197" si="9">+N134-M134</f>
        <v>0</v>
      </c>
    </row>
    <row r="135" spans="1:15" hidden="1" x14ac:dyDescent="0.3">
      <c r="A135" s="18">
        <v>2023</v>
      </c>
      <c r="B135" s="19" t="s">
        <v>13574</v>
      </c>
      <c r="C135" s="19">
        <f t="shared" si="7"/>
        <v>173</v>
      </c>
      <c r="D135" s="19" t="s">
        <v>13350</v>
      </c>
      <c r="E135" s="24" t="s">
        <v>13423</v>
      </c>
      <c r="F135" s="18">
        <f t="shared" si="8"/>
        <v>1</v>
      </c>
      <c r="G135" s="23" t="s">
        <v>12650</v>
      </c>
      <c r="H135" s="23" t="s">
        <v>12650</v>
      </c>
      <c r="I135" s="19" t="s">
        <v>12651</v>
      </c>
      <c r="J135" s="41">
        <v>1391040</v>
      </c>
      <c r="K135" s="42">
        <v>0.1</v>
      </c>
      <c r="L135" s="41">
        <v>139104</v>
      </c>
      <c r="M135" s="41">
        <v>1530144</v>
      </c>
      <c r="N135">
        <f>+VLOOKUP(C135,'Thanh toán '!M$1335:N$6972,2,0)</f>
        <v>1530144</v>
      </c>
      <c r="O135" s="61">
        <f t="shared" si="9"/>
        <v>0</v>
      </c>
    </row>
    <row r="136" spans="1:15" hidden="1" x14ac:dyDescent="0.3">
      <c r="A136" s="18">
        <v>2023</v>
      </c>
      <c r="B136" s="19" t="s">
        <v>13575</v>
      </c>
      <c r="C136" s="19">
        <f t="shared" si="7"/>
        <v>174</v>
      </c>
      <c r="D136" s="19" t="s">
        <v>13350</v>
      </c>
      <c r="E136" s="24" t="s">
        <v>13423</v>
      </c>
      <c r="F136" s="18">
        <f t="shared" si="8"/>
        <v>1</v>
      </c>
      <c r="G136" s="23" t="s">
        <v>12650</v>
      </c>
      <c r="H136" s="23" t="s">
        <v>12650</v>
      </c>
      <c r="I136" s="19" t="s">
        <v>12651</v>
      </c>
      <c r="J136" s="41">
        <v>1956054</v>
      </c>
      <c r="K136" s="42">
        <v>9.9999795506668016E-2</v>
      </c>
      <c r="L136" s="41">
        <v>195605</v>
      </c>
      <c r="M136" s="41">
        <v>2151659</v>
      </c>
      <c r="N136">
        <f>+VLOOKUP(C136,'Thanh toán '!M$1335:N$6972,2,0)</f>
        <v>2151659</v>
      </c>
      <c r="O136" s="61">
        <f t="shared" si="9"/>
        <v>0</v>
      </c>
    </row>
    <row r="137" spans="1:15" hidden="1" x14ac:dyDescent="0.3">
      <c r="A137" s="18">
        <v>2023</v>
      </c>
      <c r="B137" s="19" t="s">
        <v>13576</v>
      </c>
      <c r="C137" s="19">
        <f t="shared" si="7"/>
        <v>176</v>
      </c>
      <c r="D137" s="19" t="s">
        <v>13350</v>
      </c>
      <c r="E137" s="24" t="s">
        <v>13423</v>
      </c>
      <c r="F137" s="18">
        <f t="shared" si="8"/>
        <v>1</v>
      </c>
      <c r="G137" s="23" t="s">
        <v>11799</v>
      </c>
      <c r="H137" s="23" t="s">
        <v>13577</v>
      </c>
      <c r="I137" s="19" t="s">
        <v>11725</v>
      </c>
      <c r="J137" s="41">
        <v>865200</v>
      </c>
      <c r="K137" s="42">
        <v>0.1</v>
      </c>
      <c r="L137" s="41">
        <v>86520</v>
      </c>
      <c r="M137" s="41">
        <v>951720</v>
      </c>
      <c r="N137">
        <f>+VLOOKUP(C137,'Thanh toán '!M$1335:N$6972,2,0)</f>
        <v>951720</v>
      </c>
      <c r="O137" s="61">
        <f t="shared" si="9"/>
        <v>0</v>
      </c>
    </row>
    <row r="138" spans="1:15" hidden="1" x14ac:dyDescent="0.3">
      <c r="A138" s="18">
        <v>2023</v>
      </c>
      <c r="B138" s="19" t="s">
        <v>13578</v>
      </c>
      <c r="C138" s="19">
        <f t="shared" si="7"/>
        <v>178</v>
      </c>
      <c r="D138" s="19" t="s">
        <v>13350</v>
      </c>
      <c r="E138" s="24" t="s">
        <v>13423</v>
      </c>
      <c r="F138" s="18">
        <f t="shared" si="8"/>
        <v>1</v>
      </c>
      <c r="G138" s="23" t="s">
        <v>11799</v>
      </c>
      <c r="H138" s="23" t="s">
        <v>13579</v>
      </c>
      <c r="I138" s="19" t="s">
        <v>11725</v>
      </c>
      <c r="J138" s="41">
        <v>865200</v>
      </c>
      <c r="K138" s="42">
        <v>0.1</v>
      </c>
      <c r="L138" s="41">
        <v>86520</v>
      </c>
      <c r="M138" s="41">
        <v>951720</v>
      </c>
      <c r="N138">
        <f>+VLOOKUP(C138,'Thanh toán '!M$1335:N$6972,2,0)</f>
        <v>951720</v>
      </c>
      <c r="O138" s="61">
        <f t="shared" si="9"/>
        <v>0</v>
      </c>
    </row>
    <row r="139" spans="1:15" hidden="1" x14ac:dyDescent="0.3">
      <c r="A139" s="18">
        <v>2023</v>
      </c>
      <c r="B139" s="19" t="s">
        <v>13580</v>
      </c>
      <c r="C139" s="19">
        <f t="shared" si="7"/>
        <v>179</v>
      </c>
      <c r="D139" s="19" t="s">
        <v>13350</v>
      </c>
      <c r="E139" s="24" t="s">
        <v>13423</v>
      </c>
      <c r="F139" s="18">
        <f t="shared" si="8"/>
        <v>1</v>
      </c>
      <c r="G139" s="23" t="s">
        <v>11799</v>
      </c>
      <c r="H139" s="23" t="s">
        <v>13581</v>
      </c>
      <c r="I139" s="19" t="s">
        <v>11725</v>
      </c>
      <c r="J139" s="41">
        <v>865200</v>
      </c>
      <c r="K139" s="42">
        <v>0.1</v>
      </c>
      <c r="L139" s="41">
        <v>86520</v>
      </c>
      <c r="M139" s="41">
        <v>951720</v>
      </c>
      <c r="N139">
        <f>+VLOOKUP(C139,'Thanh toán '!M$1335:N$6972,2,0)</f>
        <v>951720</v>
      </c>
      <c r="O139" s="61">
        <f t="shared" si="9"/>
        <v>0</v>
      </c>
    </row>
    <row r="140" spans="1:15" hidden="1" x14ac:dyDescent="0.3">
      <c r="A140" s="18">
        <v>2023</v>
      </c>
      <c r="B140" s="19" t="s">
        <v>13582</v>
      </c>
      <c r="C140" s="19">
        <f t="shared" si="7"/>
        <v>181</v>
      </c>
      <c r="D140" s="19" t="s">
        <v>13350</v>
      </c>
      <c r="E140" s="24" t="s">
        <v>13423</v>
      </c>
      <c r="F140" s="18">
        <f t="shared" si="8"/>
        <v>1</v>
      </c>
      <c r="G140" s="23" t="s">
        <v>11799</v>
      </c>
      <c r="H140" s="23" t="s">
        <v>13583</v>
      </c>
      <c r="I140" s="19" t="s">
        <v>11725</v>
      </c>
      <c r="J140" s="41">
        <v>865200</v>
      </c>
      <c r="K140" s="42">
        <v>0.1</v>
      </c>
      <c r="L140" s="41">
        <v>86520</v>
      </c>
      <c r="M140" s="41">
        <v>951720</v>
      </c>
      <c r="N140">
        <f>+VLOOKUP(C140,'Thanh toán '!M$1335:N$6972,2,0)</f>
        <v>951720</v>
      </c>
      <c r="O140" s="61">
        <f t="shared" si="9"/>
        <v>0</v>
      </c>
    </row>
    <row r="141" spans="1:15" hidden="1" x14ac:dyDescent="0.3">
      <c r="A141" s="18">
        <v>2023</v>
      </c>
      <c r="B141" s="19" t="s">
        <v>13584</v>
      </c>
      <c r="C141" s="19">
        <f t="shared" si="7"/>
        <v>182</v>
      </c>
      <c r="D141" s="19" t="s">
        <v>13350</v>
      </c>
      <c r="E141" s="24" t="s">
        <v>13423</v>
      </c>
      <c r="F141" s="18">
        <f t="shared" si="8"/>
        <v>1</v>
      </c>
      <c r="G141" s="23" t="s">
        <v>11799</v>
      </c>
      <c r="H141" s="23" t="s">
        <v>13585</v>
      </c>
      <c r="I141" s="19" t="s">
        <v>11725</v>
      </c>
      <c r="J141" s="41">
        <v>424200</v>
      </c>
      <c r="K141" s="42">
        <v>0.1</v>
      </c>
      <c r="L141" s="41">
        <v>42420</v>
      </c>
      <c r="M141" s="41">
        <v>466620</v>
      </c>
      <c r="N141">
        <f>+VLOOKUP(C141,'Thanh toán '!M$1335:N$6972,2,0)</f>
        <v>466620</v>
      </c>
      <c r="O141" s="61">
        <f t="shared" si="9"/>
        <v>0</v>
      </c>
    </row>
    <row r="142" spans="1:15" hidden="1" x14ac:dyDescent="0.3">
      <c r="A142" s="18">
        <v>2023</v>
      </c>
      <c r="B142" s="19" t="s">
        <v>13586</v>
      </c>
      <c r="C142" s="19">
        <f t="shared" si="7"/>
        <v>183</v>
      </c>
      <c r="D142" s="19" t="s">
        <v>13350</v>
      </c>
      <c r="E142" s="24" t="s">
        <v>13423</v>
      </c>
      <c r="F142" s="18">
        <f t="shared" si="8"/>
        <v>1</v>
      </c>
      <c r="G142" s="23" t="s">
        <v>11799</v>
      </c>
      <c r="H142" s="23" t="s">
        <v>13587</v>
      </c>
      <c r="I142" s="19" t="s">
        <v>11725</v>
      </c>
      <c r="J142" s="41">
        <v>865200</v>
      </c>
      <c r="K142" s="42">
        <v>0.1</v>
      </c>
      <c r="L142" s="41">
        <v>86520</v>
      </c>
      <c r="M142" s="41">
        <v>951720</v>
      </c>
      <c r="N142">
        <f>+VLOOKUP(C142,'Thanh toán '!M$1335:N$6972,2,0)</f>
        <v>951720</v>
      </c>
      <c r="O142" s="61">
        <f t="shared" si="9"/>
        <v>0</v>
      </c>
    </row>
    <row r="143" spans="1:15" hidden="1" x14ac:dyDescent="0.3">
      <c r="A143" s="18">
        <v>2023</v>
      </c>
      <c r="B143" s="19" t="s">
        <v>13588</v>
      </c>
      <c r="C143" s="19">
        <f t="shared" si="7"/>
        <v>184</v>
      </c>
      <c r="D143" s="19" t="s">
        <v>13350</v>
      </c>
      <c r="E143" s="24" t="s">
        <v>13423</v>
      </c>
      <c r="F143" s="18">
        <f t="shared" si="8"/>
        <v>1</v>
      </c>
      <c r="G143" s="23" t="s">
        <v>11799</v>
      </c>
      <c r="H143" s="23" t="s">
        <v>13589</v>
      </c>
      <c r="I143" s="19" t="s">
        <v>11725</v>
      </c>
      <c r="J143" s="41">
        <v>865200</v>
      </c>
      <c r="K143" s="42">
        <v>0.1</v>
      </c>
      <c r="L143" s="41">
        <v>86520</v>
      </c>
      <c r="M143" s="41">
        <v>951720</v>
      </c>
      <c r="N143">
        <f>+VLOOKUP(C143,'Thanh toán '!M$1335:N$6972,2,0)</f>
        <v>951720</v>
      </c>
      <c r="O143" s="61">
        <f t="shared" si="9"/>
        <v>0</v>
      </c>
    </row>
    <row r="144" spans="1:15" hidden="1" x14ac:dyDescent="0.3">
      <c r="A144" s="18">
        <v>2023</v>
      </c>
      <c r="B144" s="19" t="s">
        <v>13590</v>
      </c>
      <c r="C144" s="19">
        <f t="shared" si="7"/>
        <v>185</v>
      </c>
      <c r="D144" s="19" t="s">
        <v>13350</v>
      </c>
      <c r="E144" s="24" t="s">
        <v>13423</v>
      </c>
      <c r="F144" s="18">
        <f t="shared" si="8"/>
        <v>1</v>
      </c>
      <c r="G144" s="23" t="s">
        <v>11799</v>
      </c>
      <c r="H144" s="23" t="s">
        <v>13591</v>
      </c>
      <c r="I144" s="19" t="s">
        <v>11725</v>
      </c>
      <c r="J144" s="41">
        <v>865200</v>
      </c>
      <c r="K144" s="42">
        <v>0.1</v>
      </c>
      <c r="L144" s="41">
        <v>86520</v>
      </c>
      <c r="M144" s="41">
        <v>951720</v>
      </c>
      <c r="N144">
        <f>+VLOOKUP(C144,'Thanh toán '!M$1335:N$6972,2,0)</f>
        <v>951720</v>
      </c>
      <c r="O144" s="61">
        <f t="shared" si="9"/>
        <v>0</v>
      </c>
    </row>
    <row r="145" spans="1:15" hidden="1" x14ac:dyDescent="0.3">
      <c r="A145" s="18">
        <v>2023</v>
      </c>
      <c r="B145" s="19" t="s">
        <v>13592</v>
      </c>
      <c r="C145" s="19">
        <f t="shared" si="7"/>
        <v>186</v>
      </c>
      <c r="D145" s="19" t="s">
        <v>13350</v>
      </c>
      <c r="E145" s="24" t="s">
        <v>13423</v>
      </c>
      <c r="F145" s="18">
        <f t="shared" si="8"/>
        <v>1</v>
      </c>
      <c r="G145" s="23" t="s">
        <v>11799</v>
      </c>
      <c r="H145" s="23" t="s">
        <v>13593</v>
      </c>
      <c r="I145" s="19" t="s">
        <v>11725</v>
      </c>
      <c r="J145" s="41">
        <v>865200</v>
      </c>
      <c r="K145" s="42">
        <v>0.1</v>
      </c>
      <c r="L145" s="41">
        <v>86520</v>
      </c>
      <c r="M145" s="41">
        <v>951720</v>
      </c>
      <c r="N145">
        <f>+VLOOKUP(C145,'Thanh toán '!M$1335:N$6972,2,0)</f>
        <v>951720</v>
      </c>
      <c r="O145" s="61">
        <f t="shared" si="9"/>
        <v>0</v>
      </c>
    </row>
    <row r="146" spans="1:15" hidden="1" x14ac:dyDescent="0.3">
      <c r="A146" s="18">
        <v>2023</v>
      </c>
      <c r="B146" s="19" t="s">
        <v>13594</v>
      </c>
      <c r="C146" s="19">
        <f t="shared" si="7"/>
        <v>187</v>
      </c>
      <c r="D146" s="19" t="s">
        <v>13350</v>
      </c>
      <c r="E146" s="24" t="s">
        <v>13423</v>
      </c>
      <c r="F146" s="18">
        <f t="shared" si="8"/>
        <v>1</v>
      </c>
      <c r="G146" s="23" t="s">
        <v>11799</v>
      </c>
      <c r="H146" s="23" t="s">
        <v>13595</v>
      </c>
      <c r="I146" s="19" t="s">
        <v>11725</v>
      </c>
      <c r="J146" s="41">
        <v>865200</v>
      </c>
      <c r="K146" s="42">
        <v>0.1</v>
      </c>
      <c r="L146" s="41">
        <v>86520</v>
      </c>
      <c r="M146" s="41">
        <v>951720</v>
      </c>
      <c r="N146">
        <f>+VLOOKUP(C146,'Thanh toán '!M$1335:N$6972,2,0)</f>
        <v>951720</v>
      </c>
      <c r="O146" s="61">
        <f t="shared" si="9"/>
        <v>0</v>
      </c>
    </row>
    <row r="147" spans="1:15" hidden="1" x14ac:dyDescent="0.3">
      <c r="A147" s="18">
        <v>2023</v>
      </c>
      <c r="B147" s="19" t="s">
        <v>13596</v>
      </c>
      <c r="C147" s="19">
        <f t="shared" si="7"/>
        <v>188</v>
      </c>
      <c r="D147" s="19" t="s">
        <v>13350</v>
      </c>
      <c r="E147" s="24" t="s">
        <v>13423</v>
      </c>
      <c r="F147" s="18">
        <f t="shared" si="8"/>
        <v>1</v>
      </c>
      <c r="G147" s="23" t="s">
        <v>11799</v>
      </c>
      <c r="H147" s="23" t="s">
        <v>13597</v>
      </c>
      <c r="I147" s="19" t="s">
        <v>11725</v>
      </c>
      <c r="J147" s="41">
        <v>865200</v>
      </c>
      <c r="K147" s="42">
        <v>0.1</v>
      </c>
      <c r="L147" s="41">
        <v>86520</v>
      </c>
      <c r="M147" s="41">
        <v>951720</v>
      </c>
      <c r="N147">
        <f>+VLOOKUP(C147,'Thanh toán '!M$1335:N$6972,2,0)</f>
        <v>951720</v>
      </c>
      <c r="O147" s="61">
        <f t="shared" si="9"/>
        <v>0</v>
      </c>
    </row>
    <row r="148" spans="1:15" hidden="1" x14ac:dyDescent="0.3">
      <c r="A148" s="18">
        <v>2023</v>
      </c>
      <c r="B148" s="19" t="s">
        <v>13598</v>
      </c>
      <c r="C148" s="19">
        <f t="shared" si="7"/>
        <v>189</v>
      </c>
      <c r="D148" s="19" t="s">
        <v>13350</v>
      </c>
      <c r="E148" s="24" t="s">
        <v>13423</v>
      </c>
      <c r="F148" s="18">
        <f t="shared" si="8"/>
        <v>1</v>
      </c>
      <c r="G148" s="23" t="s">
        <v>11799</v>
      </c>
      <c r="H148" s="23" t="s">
        <v>13532</v>
      </c>
      <c r="I148" s="19" t="s">
        <v>11725</v>
      </c>
      <c r="J148" s="41">
        <v>950746</v>
      </c>
      <c r="K148" s="42">
        <v>0.10000042072225389</v>
      </c>
      <c r="L148" s="41">
        <v>95075</v>
      </c>
      <c r="M148" s="41">
        <v>1045821</v>
      </c>
      <c r="N148">
        <f>+VLOOKUP(C148,'Thanh toán '!M$1335:N$6972,2,0)</f>
        <v>1045821</v>
      </c>
      <c r="O148" s="61">
        <f t="shared" si="9"/>
        <v>0</v>
      </c>
    </row>
    <row r="149" spans="1:15" hidden="1" x14ac:dyDescent="0.3">
      <c r="A149" s="18">
        <v>2023</v>
      </c>
      <c r="B149" s="19" t="s">
        <v>13599</v>
      </c>
      <c r="C149" s="19">
        <f t="shared" si="7"/>
        <v>190</v>
      </c>
      <c r="D149" s="19" t="s">
        <v>13350</v>
      </c>
      <c r="E149" s="24" t="s">
        <v>13423</v>
      </c>
      <c r="F149" s="18">
        <f t="shared" si="8"/>
        <v>1</v>
      </c>
      <c r="G149" s="23" t="s">
        <v>11799</v>
      </c>
      <c r="H149" s="23" t="s">
        <v>13600</v>
      </c>
      <c r="I149" s="19" t="s">
        <v>11725</v>
      </c>
      <c r="J149" s="41">
        <v>865200</v>
      </c>
      <c r="K149" s="42">
        <v>0.1</v>
      </c>
      <c r="L149" s="41">
        <v>86520</v>
      </c>
      <c r="M149" s="41">
        <v>951720</v>
      </c>
      <c r="N149">
        <f>+VLOOKUP(C149,'Thanh toán '!M$1335:N$6972,2,0)</f>
        <v>951720</v>
      </c>
      <c r="O149" s="61">
        <f t="shared" si="9"/>
        <v>0</v>
      </c>
    </row>
    <row r="150" spans="1:15" hidden="1" x14ac:dyDescent="0.3">
      <c r="A150" s="18">
        <v>2023</v>
      </c>
      <c r="B150" s="19" t="s">
        <v>13601</v>
      </c>
      <c r="C150" s="19">
        <f t="shared" si="7"/>
        <v>191</v>
      </c>
      <c r="D150" s="19" t="s">
        <v>13350</v>
      </c>
      <c r="E150" s="24" t="s">
        <v>13423</v>
      </c>
      <c r="F150" s="18">
        <f t="shared" si="8"/>
        <v>1</v>
      </c>
      <c r="G150" s="23" t="s">
        <v>11799</v>
      </c>
      <c r="H150" s="23" t="s">
        <v>13602</v>
      </c>
      <c r="I150" s="19" t="s">
        <v>11725</v>
      </c>
      <c r="J150" s="41">
        <v>865200</v>
      </c>
      <c r="K150" s="42">
        <v>0.1</v>
      </c>
      <c r="L150" s="41">
        <v>86520</v>
      </c>
      <c r="M150" s="41">
        <v>951720</v>
      </c>
      <c r="N150">
        <f>+VLOOKUP(C150,'Thanh toán '!M$1335:N$6972,2,0)</f>
        <v>951720</v>
      </c>
      <c r="O150" s="61">
        <f t="shared" si="9"/>
        <v>0</v>
      </c>
    </row>
    <row r="151" spans="1:15" hidden="1" x14ac:dyDescent="0.3">
      <c r="A151" s="18">
        <v>2023</v>
      </c>
      <c r="B151" s="19" t="s">
        <v>13603</v>
      </c>
      <c r="C151" s="19">
        <f t="shared" si="7"/>
        <v>200</v>
      </c>
      <c r="D151" s="19" t="s">
        <v>13350</v>
      </c>
      <c r="E151" s="24" t="s">
        <v>13423</v>
      </c>
      <c r="F151" s="18">
        <f t="shared" si="8"/>
        <v>1</v>
      </c>
      <c r="G151" s="23" t="s">
        <v>12371</v>
      </c>
      <c r="H151" s="23" t="s">
        <v>12371</v>
      </c>
      <c r="I151" s="19" t="s">
        <v>12372</v>
      </c>
      <c r="J151" s="41">
        <v>3462305</v>
      </c>
      <c r="K151" s="42">
        <v>0.1000001444124651</v>
      </c>
      <c r="L151" s="41">
        <v>346231</v>
      </c>
      <c r="M151" s="41">
        <v>3808536</v>
      </c>
      <c r="N151">
        <f>+VLOOKUP(C151,'Thanh toán '!M$1335:N$6972,2,0)</f>
        <v>3808536</v>
      </c>
      <c r="O151" s="61">
        <f t="shared" si="9"/>
        <v>0</v>
      </c>
    </row>
    <row r="152" spans="1:15" hidden="1" x14ac:dyDescent="0.3">
      <c r="A152" s="18">
        <v>2023</v>
      </c>
      <c r="B152" s="19" t="s">
        <v>13604</v>
      </c>
      <c r="C152" s="19">
        <f t="shared" si="7"/>
        <v>201</v>
      </c>
      <c r="D152" s="19" t="s">
        <v>13350</v>
      </c>
      <c r="E152" s="24" t="s">
        <v>13423</v>
      </c>
      <c r="F152" s="18">
        <f t="shared" si="8"/>
        <v>1</v>
      </c>
      <c r="G152" s="23" t="s">
        <v>12347</v>
      </c>
      <c r="H152" s="23" t="s">
        <v>12347</v>
      </c>
      <c r="I152" s="19" t="s">
        <v>12348</v>
      </c>
      <c r="J152" s="41">
        <v>2619823</v>
      </c>
      <c r="K152" s="42">
        <v>9.9999885488447127E-2</v>
      </c>
      <c r="L152" s="41">
        <v>261982</v>
      </c>
      <c r="M152" s="41">
        <v>2881805</v>
      </c>
      <c r="N152">
        <f>+VLOOKUP(C152,'Thanh toán '!M$1335:N$6972,2,0)</f>
        <v>2881805</v>
      </c>
      <c r="O152" s="61">
        <f t="shared" si="9"/>
        <v>0</v>
      </c>
    </row>
    <row r="153" spans="1:15" hidden="1" x14ac:dyDescent="0.3">
      <c r="A153" s="18">
        <v>2023</v>
      </c>
      <c r="B153" s="19" t="s">
        <v>13605</v>
      </c>
      <c r="C153" s="19">
        <f t="shared" si="7"/>
        <v>202</v>
      </c>
      <c r="D153" s="19" t="s">
        <v>13350</v>
      </c>
      <c r="E153" s="24" t="s">
        <v>13423</v>
      </c>
      <c r="F153" s="18">
        <f t="shared" si="8"/>
        <v>1</v>
      </c>
      <c r="G153" s="23" t="s">
        <v>12403</v>
      </c>
      <c r="H153" s="23" t="s">
        <v>12403</v>
      </c>
      <c r="I153" s="19" t="s">
        <v>12404</v>
      </c>
      <c r="J153" s="41">
        <v>3036183</v>
      </c>
      <c r="K153" s="42">
        <v>9.9999901191726581E-2</v>
      </c>
      <c r="L153" s="41">
        <v>303618</v>
      </c>
      <c r="M153" s="41">
        <v>3339801</v>
      </c>
      <c r="N153">
        <f>+VLOOKUP(C153,'Thanh toán '!M$1335:N$6972,2,0)</f>
        <v>3339801</v>
      </c>
      <c r="O153" s="61">
        <f t="shared" si="9"/>
        <v>0</v>
      </c>
    </row>
    <row r="154" spans="1:15" hidden="1" x14ac:dyDescent="0.3">
      <c r="A154" s="18">
        <v>2023</v>
      </c>
      <c r="B154" s="19" t="s">
        <v>13606</v>
      </c>
      <c r="C154" s="19">
        <f t="shared" si="7"/>
        <v>203</v>
      </c>
      <c r="D154" s="19" t="s">
        <v>13350</v>
      </c>
      <c r="E154" s="24" t="s">
        <v>13423</v>
      </c>
      <c r="F154" s="18">
        <f t="shared" si="8"/>
        <v>1</v>
      </c>
      <c r="G154" s="23" t="s">
        <v>12367</v>
      </c>
      <c r="H154" s="23" t="s">
        <v>13607</v>
      </c>
      <c r="I154" s="19" t="s">
        <v>12368</v>
      </c>
      <c r="J154" s="41">
        <v>1545909</v>
      </c>
      <c r="K154" s="42">
        <v>0.10000006468686061</v>
      </c>
      <c r="L154" s="41">
        <v>154591</v>
      </c>
      <c r="M154" s="41">
        <v>1700500</v>
      </c>
      <c r="N154">
        <f>+VLOOKUP(C154,'Thanh toán '!M$1335:N$6972,2,0)</f>
        <v>1700500</v>
      </c>
      <c r="O154" s="61">
        <f t="shared" si="9"/>
        <v>0</v>
      </c>
    </row>
    <row r="155" spans="1:15" hidden="1" x14ac:dyDescent="0.3">
      <c r="A155" s="18">
        <v>2023</v>
      </c>
      <c r="B155" s="19" t="s">
        <v>13608</v>
      </c>
      <c r="C155" s="19">
        <f t="shared" si="7"/>
        <v>204</v>
      </c>
      <c r="D155" s="19" t="s">
        <v>13350</v>
      </c>
      <c r="E155" s="24" t="s">
        <v>13423</v>
      </c>
      <c r="F155" s="18">
        <f t="shared" si="8"/>
        <v>1</v>
      </c>
      <c r="G155" s="23" t="s">
        <v>11799</v>
      </c>
      <c r="H155" s="23" t="s">
        <v>13609</v>
      </c>
      <c r="I155" s="19" t="s">
        <v>11725</v>
      </c>
      <c r="J155" s="41">
        <v>865200</v>
      </c>
      <c r="K155" s="42">
        <v>0.1</v>
      </c>
      <c r="L155" s="41">
        <v>86520</v>
      </c>
      <c r="M155" s="41">
        <v>951720</v>
      </c>
      <c r="N155">
        <f>+VLOOKUP(C155,'Thanh toán '!M$1335:N$6972,2,0)</f>
        <v>951720</v>
      </c>
      <c r="O155" s="61">
        <f t="shared" si="9"/>
        <v>0</v>
      </c>
    </row>
    <row r="156" spans="1:15" hidden="1" x14ac:dyDescent="0.3">
      <c r="A156" s="18">
        <v>2023</v>
      </c>
      <c r="B156" s="19" t="s">
        <v>13610</v>
      </c>
      <c r="C156" s="19">
        <f t="shared" si="7"/>
        <v>205</v>
      </c>
      <c r="D156" s="19" t="s">
        <v>13350</v>
      </c>
      <c r="E156" s="24" t="s">
        <v>13423</v>
      </c>
      <c r="F156" s="18">
        <f t="shared" si="8"/>
        <v>1</v>
      </c>
      <c r="G156" s="23" t="s">
        <v>11799</v>
      </c>
      <c r="H156" s="23" t="s">
        <v>13611</v>
      </c>
      <c r="I156" s="19" t="s">
        <v>11725</v>
      </c>
      <c r="J156" s="41">
        <v>865200</v>
      </c>
      <c r="K156" s="42">
        <v>0.1</v>
      </c>
      <c r="L156" s="41">
        <v>86520</v>
      </c>
      <c r="M156" s="41">
        <v>951720</v>
      </c>
      <c r="N156">
        <f>+VLOOKUP(C156,'Thanh toán '!M$1335:N$6972,2,0)</f>
        <v>951720</v>
      </c>
      <c r="O156" s="61">
        <f t="shared" si="9"/>
        <v>0</v>
      </c>
    </row>
    <row r="157" spans="1:15" hidden="1" x14ac:dyDescent="0.3">
      <c r="A157" s="18">
        <v>2023</v>
      </c>
      <c r="B157" s="19" t="s">
        <v>13612</v>
      </c>
      <c r="C157" s="19">
        <f t="shared" si="7"/>
        <v>206</v>
      </c>
      <c r="D157" s="19" t="s">
        <v>13350</v>
      </c>
      <c r="E157" s="24" t="s">
        <v>13423</v>
      </c>
      <c r="F157" s="18">
        <f t="shared" si="8"/>
        <v>1</v>
      </c>
      <c r="G157" s="23" t="s">
        <v>11799</v>
      </c>
      <c r="H157" s="23" t="s">
        <v>13613</v>
      </c>
      <c r="I157" s="19" t="s">
        <v>11725</v>
      </c>
      <c r="J157" s="41">
        <v>865200</v>
      </c>
      <c r="K157" s="42">
        <v>0.1</v>
      </c>
      <c r="L157" s="41">
        <v>86520</v>
      </c>
      <c r="M157" s="41">
        <v>951720</v>
      </c>
      <c r="N157">
        <f>+VLOOKUP(C157,'Thanh toán '!M$1335:N$6972,2,0)</f>
        <v>951720</v>
      </c>
      <c r="O157" s="61">
        <f t="shared" si="9"/>
        <v>0</v>
      </c>
    </row>
    <row r="158" spans="1:15" hidden="1" x14ac:dyDescent="0.3">
      <c r="A158" s="18">
        <v>2023</v>
      </c>
      <c r="B158" s="19" t="s">
        <v>13614</v>
      </c>
      <c r="C158" s="19">
        <f t="shared" si="7"/>
        <v>207</v>
      </c>
      <c r="D158" s="19" t="s">
        <v>13350</v>
      </c>
      <c r="E158" s="24" t="s">
        <v>13423</v>
      </c>
      <c r="F158" s="18">
        <f t="shared" si="8"/>
        <v>1</v>
      </c>
      <c r="G158" s="23" t="s">
        <v>11799</v>
      </c>
      <c r="H158" s="23" t="s">
        <v>13615</v>
      </c>
      <c r="I158" s="19" t="s">
        <v>11725</v>
      </c>
      <c r="J158" s="41">
        <v>865200</v>
      </c>
      <c r="K158" s="42">
        <v>0.1</v>
      </c>
      <c r="L158" s="41">
        <v>86520</v>
      </c>
      <c r="M158" s="41">
        <v>951720</v>
      </c>
      <c r="N158">
        <f>+VLOOKUP(C158,'Thanh toán '!M$1335:N$6972,2,0)</f>
        <v>951720</v>
      </c>
      <c r="O158" s="61">
        <f t="shared" si="9"/>
        <v>0</v>
      </c>
    </row>
    <row r="159" spans="1:15" hidden="1" x14ac:dyDescent="0.3">
      <c r="A159" s="18">
        <v>2023</v>
      </c>
      <c r="B159" s="19" t="s">
        <v>13616</v>
      </c>
      <c r="C159" s="19">
        <f t="shared" si="7"/>
        <v>208</v>
      </c>
      <c r="D159" s="19" t="s">
        <v>13350</v>
      </c>
      <c r="E159" s="24" t="s">
        <v>13423</v>
      </c>
      <c r="F159" s="18">
        <f t="shared" si="8"/>
        <v>1</v>
      </c>
      <c r="G159" s="23" t="s">
        <v>11799</v>
      </c>
      <c r="H159" s="23" t="s">
        <v>13617</v>
      </c>
      <c r="I159" s="19" t="s">
        <v>11725</v>
      </c>
      <c r="J159" s="41">
        <v>865200</v>
      </c>
      <c r="K159" s="42">
        <v>0.1</v>
      </c>
      <c r="L159" s="41">
        <v>86520</v>
      </c>
      <c r="M159" s="41">
        <v>951720</v>
      </c>
      <c r="N159">
        <f>+VLOOKUP(C159,'Thanh toán '!M$1335:N$6972,2,0)</f>
        <v>951720</v>
      </c>
      <c r="O159" s="61">
        <f t="shared" si="9"/>
        <v>0</v>
      </c>
    </row>
    <row r="160" spans="1:15" hidden="1" x14ac:dyDescent="0.3">
      <c r="A160" s="18">
        <v>2023</v>
      </c>
      <c r="B160" s="19" t="s">
        <v>13618</v>
      </c>
      <c r="C160" s="19">
        <f t="shared" si="7"/>
        <v>209</v>
      </c>
      <c r="D160" s="19" t="s">
        <v>13350</v>
      </c>
      <c r="E160" s="24" t="s">
        <v>13423</v>
      </c>
      <c r="F160" s="18">
        <f t="shared" si="8"/>
        <v>1</v>
      </c>
      <c r="G160" s="23" t="s">
        <v>11799</v>
      </c>
      <c r="H160" s="23" t="s">
        <v>13619</v>
      </c>
      <c r="I160" s="19" t="s">
        <v>11725</v>
      </c>
      <c r="J160" s="41">
        <v>865200</v>
      </c>
      <c r="K160" s="42">
        <v>0.1</v>
      </c>
      <c r="L160" s="41">
        <v>86520</v>
      </c>
      <c r="M160" s="41">
        <v>951720</v>
      </c>
      <c r="N160">
        <f>+VLOOKUP(C160,'Thanh toán '!M$1335:N$6972,2,0)</f>
        <v>951720</v>
      </c>
      <c r="O160" s="61">
        <f t="shared" si="9"/>
        <v>0</v>
      </c>
    </row>
    <row r="161" spans="1:15" hidden="1" x14ac:dyDescent="0.3">
      <c r="A161" s="18">
        <v>2023</v>
      </c>
      <c r="B161" s="19" t="s">
        <v>13620</v>
      </c>
      <c r="C161" s="19">
        <f t="shared" si="7"/>
        <v>210</v>
      </c>
      <c r="D161" s="19" t="s">
        <v>13350</v>
      </c>
      <c r="E161" s="24" t="s">
        <v>13423</v>
      </c>
      <c r="F161" s="18">
        <f t="shared" si="8"/>
        <v>1</v>
      </c>
      <c r="G161" s="23" t="s">
        <v>11799</v>
      </c>
      <c r="H161" s="23" t="s">
        <v>13621</v>
      </c>
      <c r="I161" s="19" t="s">
        <v>11725</v>
      </c>
      <c r="J161" s="41">
        <v>792848</v>
      </c>
      <c r="K161" s="42">
        <v>0.10000025225516114</v>
      </c>
      <c r="L161" s="41">
        <v>79285</v>
      </c>
      <c r="M161" s="41">
        <v>872133</v>
      </c>
      <c r="N161">
        <f>+VLOOKUP(C161,'Thanh toán '!M$1335:N$6972,2,0)</f>
        <v>872133</v>
      </c>
      <c r="O161" s="61">
        <f t="shared" si="9"/>
        <v>0</v>
      </c>
    </row>
    <row r="162" spans="1:15" hidden="1" x14ac:dyDescent="0.3">
      <c r="A162" s="43">
        <v>2023</v>
      </c>
      <c r="B162" s="44" t="s">
        <v>13622</v>
      </c>
      <c r="C162" s="19">
        <f t="shared" si="7"/>
        <v>211</v>
      </c>
      <c r="D162" s="44" t="s">
        <v>13350</v>
      </c>
      <c r="E162" s="45" t="s">
        <v>13423</v>
      </c>
      <c r="F162" s="18">
        <f t="shared" si="8"/>
        <v>1</v>
      </c>
      <c r="G162" s="46" t="s">
        <v>11799</v>
      </c>
      <c r="H162" s="46" t="s">
        <v>13623</v>
      </c>
      <c r="I162" s="44" t="s">
        <v>11725</v>
      </c>
      <c r="J162" s="47">
        <v>441000</v>
      </c>
      <c r="K162" s="48">
        <v>0.1</v>
      </c>
      <c r="L162" s="47">
        <v>44100</v>
      </c>
      <c r="M162" s="47">
        <v>485100</v>
      </c>
      <c r="N162">
        <f>+VLOOKUP(C162,'Thanh toán '!M$1335:N$6972,2,0)</f>
        <v>485100</v>
      </c>
      <c r="O162" s="61">
        <f t="shared" si="9"/>
        <v>0</v>
      </c>
    </row>
    <row r="163" spans="1:15" hidden="1" x14ac:dyDescent="0.3">
      <c r="A163" s="18">
        <v>2023</v>
      </c>
      <c r="B163" s="19" t="s">
        <v>13624</v>
      </c>
      <c r="C163" s="19">
        <f t="shared" si="7"/>
        <v>212</v>
      </c>
      <c r="D163" s="19" t="s">
        <v>13350</v>
      </c>
      <c r="E163" s="24" t="s">
        <v>13423</v>
      </c>
      <c r="F163" s="18">
        <f t="shared" si="8"/>
        <v>1</v>
      </c>
      <c r="G163" s="23" t="s">
        <v>11799</v>
      </c>
      <c r="H163" s="23" t="s">
        <v>13625</v>
      </c>
      <c r="I163" s="19" t="s">
        <v>11725</v>
      </c>
      <c r="J163" s="41">
        <v>865200</v>
      </c>
      <c r="K163" s="42">
        <v>0.1</v>
      </c>
      <c r="L163" s="41">
        <v>86520</v>
      </c>
      <c r="M163" s="41">
        <v>951720</v>
      </c>
      <c r="N163">
        <f>+VLOOKUP(C163,'Thanh toán '!M$1335:N$6972,2,0)</f>
        <v>951720</v>
      </c>
      <c r="O163" s="61">
        <f t="shared" si="9"/>
        <v>0</v>
      </c>
    </row>
    <row r="164" spans="1:15" hidden="1" x14ac:dyDescent="0.3">
      <c r="A164" s="18">
        <v>2023</v>
      </c>
      <c r="B164" s="19" t="s">
        <v>13626</v>
      </c>
      <c r="C164" s="19">
        <f t="shared" si="7"/>
        <v>213</v>
      </c>
      <c r="D164" s="19" t="s">
        <v>13350</v>
      </c>
      <c r="E164" s="24" t="s">
        <v>13423</v>
      </c>
      <c r="F164" s="18">
        <f t="shared" si="8"/>
        <v>1</v>
      </c>
      <c r="G164" s="23" t="s">
        <v>11799</v>
      </c>
      <c r="H164" s="23" t="s">
        <v>13627</v>
      </c>
      <c r="I164" s="19" t="s">
        <v>11725</v>
      </c>
      <c r="J164" s="41">
        <v>865200</v>
      </c>
      <c r="K164" s="42">
        <v>0.1</v>
      </c>
      <c r="L164" s="41">
        <v>86520</v>
      </c>
      <c r="M164" s="41">
        <v>951720</v>
      </c>
      <c r="N164">
        <f>+VLOOKUP(C164,'Thanh toán '!M$1335:N$6972,2,0)</f>
        <v>951720</v>
      </c>
      <c r="O164" s="61">
        <f t="shared" si="9"/>
        <v>0</v>
      </c>
    </row>
    <row r="165" spans="1:15" hidden="1" x14ac:dyDescent="0.3">
      <c r="A165" s="18">
        <v>2023</v>
      </c>
      <c r="B165" s="19" t="s">
        <v>13628</v>
      </c>
      <c r="C165" s="19">
        <f t="shared" si="7"/>
        <v>214</v>
      </c>
      <c r="D165" s="19" t="s">
        <v>13350</v>
      </c>
      <c r="E165" s="24" t="s">
        <v>13423</v>
      </c>
      <c r="F165" s="18">
        <f t="shared" si="8"/>
        <v>1</v>
      </c>
      <c r="G165" s="23" t="s">
        <v>11799</v>
      </c>
      <c r="H165" s="23" t="s">
        <v>13629</v>
      </c>
      <c r="I165" s="19" t="s">
        <v>11725</v>
      </c>
      <c r="J165" s="41">
        <v>865200</v>
      </c>
      <c r="K165" s="42">
        <v>0.1</v>
      </c>
      <c r="L165" s="41">
        <v>86520</v>
      </c>
      <c r="M165" s="41">
        <v>951720</v>
      </c>
      <c r="N165">
        <f>+VLOOKUP(C165,'Thanh toán '!M$1335:N$6972,2,0)</f>
        <v>951720</v>
      </c>
      <c r="O165" s="61">
        <f t="shared" si="9"/>
        <v>0</v>
      </c>
    </row>
    <row r="166" spans="1:15" hidden="1" x14ac:dyDescent="0.3">
      <c r="A166" s="18">
        <v>2023</v>
      </c>
      <c r="B166" s="19" t="s">
        <v>13630</v>
      </c>
      <c r="C166" s="19">
        <f t="shared" si="7"/>
        <v>215</v>
      </c>
      <c r="D166" s="19" t="s">
        <v>13350</v>
      </c>
      <c r="E166" s="24" t="s">
        <v>13423</v>
      </c>
      <c r="F166" s="18">
        <f t="shared" si="8"/>
        <v>1</v>
      </c>
      <c r="G166" s="23" t="s">
        <v>11799</v>
      </c>
      <c r="H166" s="23" t="s">
        <v>13631</v>
      </c>
      <c r="I166" s="19" t="s">
        <v>11725</v>
      </c>
      <c r="J166" s="41">
        <v>865200</v>
      </c>
      <c r="K166" s="42">
        <v>0.1</v>
      </c>
      <c r="L166" s="41">
        <v>86520</v>
      </c>
      <c r="M166" s="41">
        <v>951720</v>
      </c>
      <c r="N166">
        <f>+VLOOKUP(C166,'Thanh toán '!M$1335:N$6972,2,0)</f>
        <v>951720</v>
      </c>
      <c r="O166" s="61">
        <f t="shared" si="9"/>
        <v>0</v>
      </c>
    </row>
    <row r="167" spans="1:15" hidden="1" x14ac:dyDescent="0.3">
      <c r="A167" s="18">
        <v>2023</v>
      </c>
      <c r="B167" s="19" t="s">
        <v>13632</v>
      </c>
      <c r="C167" s="19">
        <f t="shared" si="7"/>
        <v>216</v>
      </c>
      <c r="D167" s="19" t="s">
        <v>13350</v>
      </c>
      <c r="E167" s="24" t="s">
        <v>13423</v>
      </c>
      <c r="F167" s="18">
        <f t="shared" si="8"/>
        <v>1</v>
      </c>
      <c r="G167" s="23" t="s">
        <v>11799</v>
      </c>
      <c r="H167" s="23" t="s">
        <v>13621</v>
      </c>
      <c r="I167" s="19" t="s">
        <v>11725</v>
      </c>
      <c r="J167" s="41">
        <v>865200</v>
      </c>
      <c r="K167" s="42">
        <v>0.1</v>
      </c>
      <c r="L167" s="41">
        <v>86520</v>
      </c>
      <c r="M167" s="41">
        <v>951720</v>
      </c>
      <c r="N167">
        <f>+VLOOKUP(C167,'Thanh toán '!M$1335:N$6972,2,0)</f>
        <v>951720</v>
      </c>
      <c r="O167" s="61">
        <f t="shared" si="9"/>
        <v>0</v>
      </c>
    </row>
    <row r="168" spans="1:15" hidden="1" x14ac:dyDescent="0.3">
      <c r="A168" s="18">
        <v>2023</v>
      </c>
      <c r="B168" s="19" t="s">
        <v>13633</v>
      </c>
      <c r="C168" s="19">
        <f t="shared" si="7"/>
        <v>217</v>
      </c>
      <c r="D168" s="19" t="s">
        <v>13350</v>
      </c>
      <c r="E168" s="24" t="s">
        <v>13423</v>
      </c>
      <c r="F168" s="18">
        <f t="shared" si="8"/>
        <v>1</v>
      </c>
      <c r="G168" s="23" t="s">
        <v>11799</v>
      </c>
      <c r="H168" s="23" t="s">
        <v>13634</v>
      </c>
      <c r="I168" s="19" t="s">
        <v>11725</v>
      </c>
      <c r="J168" s="41">
        <v>865200</v>
      </c>
      <c r="K168" s="42">
        <v>0.1</v>
      </c>
      <c r="L168" s="41">
        <v>86520</v>
      </c>
      <c r="M168" s="41">
        <v>951720</v>
      </c>
      <c r="N168">
        <f>+VLOOKUP(C168,'Thanh toán '!M$1335:N$6972,2,0)</f>
        <v>951720</v>
      </c>
      <c r="O168" s="61">
        <f t="shared" si="9"/>
        <v>0</v>
      </c>
    </row>
    <row r="169" spans="1:15" hidden="1" x14ac:dyDescent="0.3">
      <c r="A169" s="18">
        <v>2023</v>
      </c>
      <c r="B169" s="19" t="s">
        <v>13635</v>
      </c>
      <c r="C169" s="19">
        <f t="shared" si="7"/>
        <v>218</v>
      </c>
      <c r="D169" s="19" t="s">
        <v>13350</v>
      </c>
      <c r="E169" s="24" t="s">
        <v>13423</v>
      </c>
      <c r="F169" s="18">
        <f t="shared" si="8"/>
        <v>1</v>
      </c>
      <c r="G169" s="23" t="s">
        <v>11799</v>
      </c>
      <c r="H169" s="23" t="s">
        <v>13636</v>
      </c>
      <c r="I169" s="19" t="s">
        <v>11725</v>
      </c>
      <c r="J169" s="41">
        <v>865200</v>
      </c>
      <c r="K169" s="42">
        <v>0.1</v>
      </c>
      <c r="L169" s="41">
        <v>86520</v>
      </c>
      <c r="M169" s="41">
        <v>951720</v>
      </c>
      <c r="N169">
        <f>+VLOOKUP(C169,'Thanh toán '!M$1335:N$6972,2,0)</f>
        <v>951720</v>
      </c>
      <c r="O169" s="61">
        <f t="shared" si="9"/>
        <v>0</v>
      </c>
    </row>
    <row r="170" spans="1:15" hidden="1" x14ac:dyDescent="0.3">
      <c r="A170" s="18">
        <v>2023</v>
      </c>
      <c r="B170" s="19" t="s">
        <v>13637</v>
      </c>
      <c r="C170" s="19">
        <f t="shared" si="7"/>
        <v>219</v>
      </c>
      <c r="D170" s="19" t="s">
        <v>13350</v>
      </c>
      <c r="E170" s="24" t="s">
        <v>13638</v>
      </c>
      <c r="F170" s="18">
        <f t="shared" si="8"/>
        <v>1</v>
      </c>
      <c r="G170" s="23" t="s">
        <v>11799</v>
      </c>
      <c r="H170" s="23" t="s">
        <v>13639</v>
      </c>
      <c r="I170" s="19" t="s">
        <v>11725</v>
      </c>
      <c r="J170" s="41">
        <v>865200</v>
      </c>
      <c r="K170" s="42">
        <v>0.1</v>
      </c>
      <c r="L170" s="41">
        <v>86520</v>
      </c>
      <c r="M170" s="41">
        <v>951720</v>
      </c>
      <c r="N170">
        <f>+VLOOKUP(C170,'Thanh toán '!M$1335:N$6972,2,0)</f>
        <v>951720</v>
      </c>
      <c r="O170" s="61">
        <f t="shared" si="9"/>
        <v>0</v>
      </c>
    </row>
    <row r="171" spans="1:15" hidden="1" x14ac:dyDescent="0.3">
      <c r="A171" s="18">
        <v>2023</v>
      </c>
      <c r="B171" s="19" t="s">
        <v>13640</v>
      </c>
      <c r="C171" s="19">
        <f t="shared" si="7"/>
        <v>220</v>
      </c>
      <c r="D171" s="19" t="s">
        <v>13350</v>
      </c>
      <c r="E171" s="24" t="s">
        <v>13638</v>
      </c>
      <c r="F171" s="18">
        <f t="shared" si="8"/>
        <v>1</v>
      </c>
      <c r="G171" s="23" t="s">
        <v>12191</v>
      </c>
      <c r="H171" s="23" t="s">
        <v>13641</v>
      </c>
      <c r="I171" s="19" t="s">
        <v>12192</v>
      </c>
      <c r="J171" s="41">
        <v>865200</v>
      </c>
      <c r="K171" s="42">
        <v>0.1</v>
      </c>
      <c r="L171" s="41">
        <v>86520</v>
      </c>
      <c r="M171" s="41">
        <v>951720</v>
      </c>
      <c r="N171">
        <f>+VLOOKUP(C171,'Thanh toán '!M$1335:N$6972,2,0)</f>
        <v>951720</v>
      </c>
      <c r="O171" s="61">
        <f t="shared" si="9"/>
        <v>0</v>
      </c>
    </row>
    <row r="172" spans="1:15" hidden="1" x14ac:dyDescent="0.3">
      <c r="A172" s="18">
        <v>2023</v>
      </c>
      <c r="B172" s="19" t="s">
        <v>13642</v>
      </c>
      <c r="C172" s="19">
        <f t="shared" si="7"/>
        <v>224</v>
      </c>
      <c r="D172" s="19" t="s">
        <v>13350</v>
      </c>
      <c r="E172" s="24" t="s">
        <v>13638</v>
      </c>
      <c r="F172" s="18">
        <f t="shared" si="8"/>
        <v>1</v>
      </c>
      <c r="G172" s="23" t="s">
        <v>12221</v>
      </c>
      <c r="H172" s="23" t="s">
        <v>12221</v>
      </c>
      <c r="I172" s="19" t="s">
        <v>12222</v>
      </c>
      <c r="J172" s="41">
        <v>14595776</v>
      </c>
      <c r="K172" s="42">
        <v>0.10000002740518901</v>
      </c>
      <c r="L172" s="41">
        <v>1459578</v>
      </c>
      <c r="M172" s="41">
        <v>16055354</v>
      </c>
      <c r="N172">
        <f>+VLOOKUP(C172,'Thanh toán '!M$1335:N$6972,2,0)</f>
        <v>16055354</v>
      </c>
      <c r="O172" s="61">
        <f t="shared" si="9"/>
        <v>0</v>
      </c>
    </row>
    <row r="173" spans="1:15" hidden="1" x14ac:dyDescent="0.3">
      <c r="A173" s="18">
        <v>2023</v>
      </c>
      <c r="B173" s="19" t="s">
        <v>13643</v>
      </c>
      <c r="C173" s="19">
        <f t="shared" si="7"/>
        <v>226</v>
      </c>
      <c r="D173" s="19" t="s">
        <v>13350</v>
      </c>
      <c r="E173" s="24" t="s">
        <v>13638</v>
      </c>
      <c r="F173" s="18">
        <f t="shared" si="8"/>
        <v>1</v>
      </c>
      <c r="G173" s="23" t="s">
        <v>11799</v>
      </c>
      <c r="H173" s="23" t="s">
        <v>13644</v>
      </c>
      <c r="I173" s="19" t="s">
        <v>11725</v>
      </c>
      <c r="J173" s="41">
        <v>734310</v>
      </c>
      <c r="K173" s="42">
        <v>0.1</v>
      </c>
      <c r="L173" s="41">
        <v>73431</v>
      </c>
      <c r="M173" s="41">
        <v>807741</v>
      </c>
      <c r="N173">
        <f>+VLOOKUP(C173,'Thanh toán '!M$1335:N$6972,2,0)</f>
        <v>807741</v>
      </c>
      <c r="O173" s="61">
        <f t="shared" si="9"/>
        <v>0</v>
      </c>
    </row>
    <row r="174" spans="1:15" hidden="1" x14ac:dyDescent="0.3">
      <c r="A174" s="18">
        <v>2023</v>
      </c>
      <c r="B174" s="19" t="s">
        <v>13645</v>
      </c>
      <c r="C174" s="19">
        <f t="shared" si="7"/>
        <v>233</v>
      </c>
      <c r="D174" s="19" t="s">
        <v>13350</v>
      </c>
      <c r="E174" s="24" t="s">
        <v>13638</v>
      </c>
      <c r="F174" s="18">
        <f t="shared" si="8"/>
        <v>1</v>
      </c>
      <c r="G174" s="23" t="s">
        <v>11860</v>
      </c>
      <c r="H174" s="23" t="s">
        <v>13646</v>
      </c>
      <c r="I174" s="19" t="s">
        <v>11719</v>
      </c>
      <c r="J174" s="41">
        <v>1197934</v>
      </c>
      <c r="K174" s="42">
        <v>9.9999666091788023E-2</v>
      </c>
      <c r="L174" s="41">
        <v>119793</v>
      </c>
      <c r="M174" s="41">
        <v>1317727</v>
      </c>
      <c r="N174">
        <f>+VLOOKUP(C174,'Thanh toán '!M$1335:N$6972,2,0)</f>
        <v>1317727</v>
      </c>
      <c r="O174" s="61">
        <f t="shared" si="9"/>
        <v>0</v>
      </c>
    </row>
    <row r="175" spans="1:15" hidden="1" x14ac:dyDescent="0.3">
      <c r="A175" s="18">
        <v>2023</v>
      </c>
      <c r="B175" s="19" t="s">
        <v>13647</v>
      </c>
      <c r="C175" s="19">
        <f t="shared" si="7"/>
        <v>234</v>
      </c>
      <c r="D175" s="19" t="s">
        <v>13350</v>
      </c>
      <c r="E175" s="24" t="s">
        <v>13638</v>
      </c>
      <c r="F175" s="18">
        <f t="shared" si="8"/>
        <v>1</v>
      </c>
      <c r="G175" s="23" t="s">
        <v>11860</v>
      </c>
      <c r="H175" s="23" t="s">
        <v>13648</v>
      </c>
      <c r="I175" s="19" t="s">
        <v>11719</v>
      </c>
      <c r="J175" s="41">
        <v>976090</v>
      </c>
      <c r="K175" s="42">
        <v>0.1</v>
      </c>
      <c r="L175" s="41">
        <v>97609</v>
      </c>
      <c r="M175" s="41">
        <v>1073699</v>
      </c>
      <c r="N175">
        <f>+VLOOKUP(C175,'Thanh toán '!M$1335:N$6972,2,0)</f>
        <v>1073699</v>
      </c>
      <c r="O175" s="61">
        <f t="shared" si="9"/>
        <v>0</v>
      </c>
    </row>
    <row r="176" spans="1:15" hidden="1" x14ac:dyDescent="0.3">
      <c r="A176" s="18">
        <v>2023</v>
      </c>
      <c r="B176" s="19" t="s">
        <v>13649</v>
      </c>
      <c r="C176" s="19">
        <f t="shared" si="7"/>
        <v>235</v>
      </c>
      <c r="D176" s="19" t="s">
        <v>13350</v>
      </c>
      <c r="E176" s="24" t="s">
        <v>13638</v>
      </c>
      <c r="F176" s="18">
        <f t="shared" si="8"/>
        <v>1</v>
      </c>
      <c r="G176" s="23" t="s">
        <v>11860</v>
      </c>
      <c r="H176" s="23" t="s">
        <v>13650</v>
      </c>
      <c r="I176" s="19" t="s">
        <v>11719</v>
      </c>
      <c r="J176" s="41">
        <v>1013960</v>
      </c>
      <c r="K176" s="42">
        <v>0.1</v>
      </c>
      <c r="L176" s="41">
        <v>101396</v>
      </c>
      <c r="M176" s="41">
        <v>1115356</v>
      </c>
      <c r="N176">
        <f>+VLOOKUP(C176,'Thanh toán '!M$1335:N$6972,2,0)</f>
        <v>1115356</v>
      </c>
      <c r="O176" s="61">
        <f t="shared" si="9"/>
        <v>0</v>
      </c>
    </row>
    <row r="177" spans="1:15" hidden="1" x14ac:dyDescent="0.3">
      <c r="A177" s="18">
        <v>2023</v>
      </c>
      <c r="B177" s="19" t="s">
        <v>13651</v>
      </c>
      <c r="C177" s="19">
        <f t="shared" si="7"/>
        <v>236</v>
      </c>
      <c r="D177" s="19" t="s">
        <v>13350</v>
      </c>
      <c r="E177" s="24" t="s">
        <v>13638</v>
      </c>
      <c r="F177" s="18">
        <f t="shared" si="8"/>
        <v>1</v>
      </c>
      <c r="G177" s="23" t="s">
        <v>11860</v>
      </c>
      <c r="H177" s="23" t="s">
        <v>13652</v>
      </c>
      <c r="I177" s="19" t="s">
        <v>11719</v>
      </c>
      <c r="J177" s="41">
        <v>1695678</v>
      </c>
      <c r="K177" s="42">
        <v>0.10000011794692153</v>
      </c>
      <c r="L177" s="41">
        <v>169568</v>
      </c>
      <c r="M177" s="41">
        <v>1865246</v>
      </c>
      <c r="N177">
        <f>+VLOOKUP(C177,'Thanh toán '!M$1335:N$6972,2,0)</f>
        <v>1865246</v>
      </c>
      <c r="O177" s="61">
        <f t="shared" si="9"/>
        <v>0</v>
      </c>
    </row>
    <row r="178" spans="1:15" hidden="1" x14ac:dyDescent="0.3">
      <c r="A178" s="18">
        <v>2023</v>
      </c>
      <c r="B178" s="19" t="s">
        <v>13653</v>
      </c>
      <c r="C178" s="19">
        <f t="shared" si="7"/>
        <v>237</v>
      </c>
      <c r="D178" s="19" t="s">
        <v>13350</v>
      </c>
      <c r="E178" s="24" t="s">
        <v>13638</v>
      </c>
      <c r="F178" s="18">
        <f t="shared" si="8"/>
        <v>1</v>
      </c>
      <c r="G178" s="23" t="s">
        <v>11860</v>
      </c>
      <c r="H178" s="23" t="s">
        <v>13654</v>
      </c>
      <c r="I178" s="19" t="s">
        <v>11719</v>
      </c>
      <c r="J178" s="41">
        <v>1481443</v>
      </c>
      <c r="K178" s="42">
        <v>9.9999797494739931E-2</v>
      </c>
      <c r="L178" s="41">
        <v>148144</v>
      </c>
      <c r="M178" s="41">
        <v>1629587</v>
      </c>
      <c r="N178">
        <f>+VLOOKUP(C178,'Thanh toán '!M$1335:N$6972,2,0)</f>
        <v>1629587</v>
      </c>
      <c r="O178" s="61">
        <f t="shared" si="9"/>
        <v>0</v>
      </c>
    </row>
    <row r="179" spans="1:15" hidden="1" x14ac:dyDescent="0.3">
      <c r="A179" s="18">
        <v>2023</v>
      </c>
      <c r="B179" s="19" t="s">
        <v>13655</v>
      </c>
      <c r="C179" s="19">
        <f t="shared" si="7"/>
        <v>238</v>
      </c>
      <c r="D179" s="19" t="s">
        <v>13350</v>
      </c>
      <c r="E179" s="24" t="s">
        <v>13638</v>
      </c>
      <c r="F179" s="18">
        <f t="shared" si="8"/>
        <v>1</v>
      </c>
      <c r="G179" s="23" t="s">
        <v>11799</v>
      </c>
      <c r="H179" s="23" t="s">
        <v>13656</v>
      </c>
      <c r="I179" s="19" t="s">
        <v>11725</v>
      </c>
      <c r="J179" s="41">
        <v>865200</v>
      </c>
      <c r="K179" s="42">
        <v>0.1</v>
      </c>
      <c r="L179" s="41">
        <v>86520</v>
      </c>
      <c r="M179" s="41">
        <v>951720</v>
      </c>
      <c r="N179">
        <f>+VLOOKUP(C179,'Thanh toán '!M$1335:N$6972,2,0)</f>
        <v>951720</v>
      </c>
      <c r="O179" s="61">
        <f t="shared" si="9"/>
        <v>0</v>
      </c>
    </row>
    <row r="180" spans="1:15" hidden="1" x14ac:dyDescent="0.3">
      <c r="A180" s="18">
        <v>2023</v>
      </c>
      <c r="B180" s="19" t="s">
        <v>13657</v>
      </c>
      <c r="C180" s="19">
        <f t="shared" si="7"/>
        <v>239</v>
      </c>
      <c r="D180" s="19" t="s">
        <v>13350</v>
      </c>
      <c r="E180" s="24" t="s">
        <v>13638</v>
      </c>
      <c r="F180" s="18">
        <f t="shared" si="8"/>
        <v>1</v>
      </c>
      <c r="G180" s="23" t="s">
        <v>11799</v>
      </c>
      <c r="H180" s="23" t="s">
        <v>13658</v>
      </c>
      <c r="I180" s="19" t="s">
        <v>11725</v>
      </c>
      <c r="J180" s="41">
        <v>865200</v>
      </c>
      <c r="K180" s="42">
        <v>0.1</v>
      </c>
      <c r="L180" s="41">
        <v>86520</v>
      </c>
      <c r="M180" s="41">
        <v>951720</v>
      </c>
      <c r="N180">
        <f>+VLOOKUP(C180,'Thanh toán '!M$1335:N$6972,2,0)</f>
        <v>951720</v>
      </c>
      <c r="O180" s="61">
        <f t="shared" si="9"/>
        <v>0</v>
      </c>
    </row>
    <row r="181" spans="1:15" hidden="1" x14ac:dyDescent="0.3">
      <c r="A181" s="18">
        <v>2023</v>
      </c>
      <c r="B181" s="19" t="s">
        <v>13659</v>
      </c>
      <c r="C181" s="19">
        <f t="shared" si="7"/>
        <v>240</v>
      </c>
      <c r="D181" s="19" t="s">
        <v>13350</v>
      </c>
      <c r="E181" s="24" t="s">
        <v>13638</v>
      </c>
      <c r="F181" s="18">
        <f t="shared" si="8"/>
        <v>1</v>
      </c>
      <c r="G181" s="23" t="s">
        <v>12339</v>
      </c>
      <c r="H181" s="23" t="s">
        <v>12339</v>
      </c>
      <c r="I181" s="19" t="s">
        <v>12340</v>
      </c>
      <c r="J181" s="41">
        <v>943993</v>
      </c>
      <c r="K181" s="42">
        <v>9.9999682201033266E-2</v>
      </c>
      <c r="L181" s="41">
        <v>94399</v>
      </c>
      <c r="M181" s="41">
        <v>1038392</v>
      </c>
      <c r="N181">
        <f>+VLOOKUP(C181,'Thanh toán '!M$1335:N$6972,2,0)</f>
        <v>1038392</v>
      </c>
      <c r="O181" s="61">
        <f t="shared" si="9"/>
        <v>0</v>
      </c>
    </row>
    <row r="182" spans="1:15" hidden="1" x14ac:dyDescent="0.3">
      <c r="A182" s="18">
        <v>2023</v>
      </c>
      <c r="B182" s="19" t="s">
        <v>13660</v>
      </c>
      <c r="C182" s="19">
        <f t="shared" si="7"/>
        <v>241</v>
      </c>
      <c r="D182" s="19" t="s">
        <v>13350</v>
      </c>
      <c r="E182" s="24" t="s">
        <v>13638</v>
      </c>
      <c r="F182" s="18">
        <f t="shared" si="8"/>
        <v>1</v>
      </c>
      <c r="G182" s="23" t="s">
        <v>11799</v>
      </c>
      <c r="H182" s="23" t="s">
        <v>13661</v>
      </c>
      <c r="I182" s="19" t="s">
        <v>11725</v>
      </c>
      <c r="J182" s="41">
        <v>865200</v>
      </c>
      <c r="K182" s="42">
        <v>0.1</v>
      </c>
      <c r="L182" s="41">
        <v>86520</v>
      </c>
      <c r="M182" s="41">
        <v>951720</v>
      </c>
      <c r="N182">
        <f>+VLOOKUP(C182,'Thanh toán '!M$1335:N$6972,2,0)</f>
        <v>951720</v>
      </c>
      <c r="O182" s="61">
        <f t="shared" si="9"/>
        <v>0</v>
      </c>
    </row>
    <row r="183" spans="1:15" hidden="1" x14ac:dyDescent="0.3">
      <c r="A183" s="18">
        <v>2023</v>
      </c>
      <c r="B183" s="19" t="s">
        <v>13662</v>
      </c>
      <c r="C183" s="19">
        <f t="shared" si="7"/>
        <v>242</v>
      </c>
      <c r="D183" s="19" t="s">
        <v>13350</v>
      </c>
      <c r="E183" s="24" t="s">
        <v>13638</v>
      </c>
      <c r="F183" s="18">
        <f t="shared" si="8"/>
        <v>1</v>
      </c>
      <c r="G183" s="23" t="s">
        <v>11799</v>
      </c>
      <c r="H183" s="23" t="s">
        <v>13663</v>
      </c>
      <c r="I183" s="19" t="s">
        <v>11725</v>
      </c>
      <c r="J183" s="41">
        <v>865200</v>
      </c>
      <c r="K183" s="42">
        <v>0.1</v>
      </c>
      <c r="L183" s="41">
        <v>86520</v>
      </c>
      <c r="M183" s="41">
        <v>951720</v>
      </c>
      <c r="N183">
        <f>+VLOOKUP(C183,'Thanh toán '!M$1335:N$6972,2,0)</f>
        <v>951720</v>
      </c>
      <c r="O183" s="61">
        <f t="shared" si="9"/>
        <v>0</v>
      </c>
    </row>
    <row r="184" spans="1:15" hidden="1" x14ac:dyDescent="0.3">
      <c r="A184" s="18">
        <v>2023</v>
      </c>
      <c r="B184" s="19" t="s">
        <v>13664</v>
      </c>
      <c r="C184" s="19">
        <f t="shared" si="7"/>
        <v>243</v>
      </c>
      <c r="D184" s="19" t="s">
        <v>13350</v>
      </c>
      <c r="E184" s="24" t="s">
        <v>13638</v>
      </c>
      <c r="F184" s="18">
        <f t="shared" si="8"/>
        <v>1</v>
      </c>
      <c r="G184" s="23" t="s">
        <v>11799</v>
      </c>
      <c r="H184" s="23" t="s">
        <v>13469</v>
      </c>
      <c r="I184" s="19" t="s">
        <v>11725</v>
      </c>
      <c r="J184" s="41">
        <v>504615</v>
      </c>
      <c r="K184" s="42">
        <v>0.10000099085441376</v>
      </c>
      <c r="L184" s="41">
        <v>50462</v>
      </c>
      <c r="M184" s="41">
        <v>555077</v>
      </c>
      <c r="N184">
        <f>+VLOOKUP(C184,'Thanh toán '!M$1335:N$6972,2,0)</f>
        <v>555077</v>
      </c>
      <c r="O184" s="61">
        <f t="shared" si="9"/>
        <v>0</v>
      </c>
    </row>
    <row r="185" spans="1:15" hidden="1" x14ac:dyDescent="0.3">
      <c r="A185" s="18">
        <v>2023</v>
      </c>
      <c r="B185" s="19" t="s">
        <v>13665</v>
      </c>
      <c r="C185" s="19">
        <f t="shared" si="7"/>
        <v>244</v>
      </c>
      <c r="D185" s="19" t="s">
        <v>13350</v>
      </c>
      <c r="E185" s="24" t="s">
        <v>13638</v>
      </c>
      <c r="F185" s="18">
        <f t="shared" si="8"/>
        <v>1</v>
      </c>
      <c r="G185" s="23" t="s">
        <v>12462</v>
      </c>
      <c r="H185" s="23" t="s">
        <v>13666</v>
      </c>
      <c r="I185" s="19" t="s">
        <v>12463</v>
      </c>
      <c r="J185" s="41">
        <v>848400</v>
      </c>
      <c r="K185" s="42">
        <v>0.1</v>
      </c>
      <c r="L185" s="41">
        <v>84840</v>
      </c>
      <c r="M185" s="41">
        <v>933240</v>
      </c>
      <c r="N185">
        <f>+VLOOKUP(C185,'Thanh toán '!M$1335:N$6972,2,0)</f>
        <v>933240</v>
      </c>
      <c r="O185" s="61">
        <f t="shared" si="9"/>
        <v>0</v>
      </c>
    </row>
    <row r="186" spans="1:15" hidden="1" x14ac:dyDescent="0.3">
      <c r="A186" s="18">
        <v>2023</v>
      </c>
      <c r="B186" s="19" t="s">
        <v>13667</v>
      </c>
      <c r="C186" s="19">
        <f t="shared" si="7"/>
        <v>245</v>
      </c>
      <c r="D186" s="19" t="s">
        <v>13350</v>
      </c>
      <c r="E186" s="24" t="s">
        <v>13638</v>
      </c>
      <c r="F186" s="18">
        <f t="shared" si="8"/>
        <v>1</v>
      </c>
      <c r="G186" s="23" t="s">
        <v>11799</v>
      </c>
      <c r="H186" s="23" t="s">
        <v>13493</v>
      </c>
      <c r="I186" s="19" t="s">
        <v>11725</v>
      </c>
      <c r="J186" s="41">
        <v>567883</v>
      </c>
      <c r="K186" s="42">
        <v>9.9999471722168123E-2</v>
      </c>
      <c r="L186" s="41">
        <v>56788</v>
      </c>
      <c r="M186" s="41">
        <v>624671</v>
      </c>
      <c r="N186">
        <f>+VLOOKUP(C186,'Thanh toán '!M$1335:N$6972,2,0)</f>
        <v>624671</v>
      </c>
      <c r="O186" s="61">
        <f t="shared" si="9"/>
        <v>0</v>
      </c>
    </row>
    <row r="187" spans="1:15" hidden="1" x14ac:dyDescent="0.3">
      <c r="A187" s="18">
        <v>2023</v>
      </c>
      <c r="B187" s="19" t="s">
        <v>13668</v>
      </c>
      <c r="C187" s="19">
        <f t="shared" si="7"/>
        <v>246</v>
      </c>
      <c r="D187" s="19" t="s">
        <v>13350</v>
      </c>
      <c r="E187" s="24" t="s">
        <v>13638</v>
      </c>
      <c r="F187" s="18">
        <f t="shared" si="8"/>
        <v>1</v>
      </c>
      <c r="G187" s="23" t="s">
        <v>11799</v>
      </c>
      <c r="H187" s="23" t="s">
        <v>13669</v>
      </c>
      <c r="I187" s="19" t="s">
        <v>11725</v>
      </c>
      <c r="J187" s="41">
        <v>865200</v>
      </c>
      <c r="K187" s="42">
        <v>0.1</v>
      </c>
      <c r="L187" s="41">
        <v>86520</v>
      </c>
      <c r="M187" s="41">
        <v>951720</v>
      </c>
      <c r="N187">
        <f>+VLOOKUP(C187,'Thanh toán '!M$1335:N$6972,2,0)</f>
        <v>951720</v>
      </c>
      <c r="O187" s="61">
        <f t="shared" si="9"/>
        <v>0</v>
      </c>
    </row>
    <row r="188" spans="1:15" hidden="1" x14ac:dyDescent="0.3">
      <c r="A188" s="18">
        <v>2023</v>
      </c>
      <c r="B188" s="19" t="s">
        <v>13670</v>
      </c>
      <c r="C188" s="19">
        <f t="shared" si="7"/>
        <v>247</v>
      </c>
      <c r="D188" s="19" t="s">
        <v>13350</v>
      </c>
      <c r="E188" s="24" t="s">
        <v>13638</v>
      </c>
      <c r="F188" s="18">
        <f t="shared" si="8"/>
        <v>1</v>
      </c>
      <c r="G188" s="23" t="s">
        <v>11799</v>
      </c>
      <c r="H188" s="23" t="s">
        <v>13671</v>
      </c>
      <c r="I188" s="19" t="s">
        <v>11725</v>
      </c>
      <c r="J188" s="41">
        <v>865200</v>
      </c>
      <c r="K188" s="42">
        <v>0.1</v>
      </c>
      <c r="L188" s="41">
        <v>86520</v>
      </c>
      <c r="M188" s="41">
        <v>951720</v>
      </c>
      <c r="N188">
        <f>+VLOOKUP(C188,'Thanh toán '!M$1335:N$6972,2,0)</f>
        <v>951720</v>
      </c>
      <c r="O188" s="61">
        <f t="shared" si="9"/>
        <v>0</v>
      </c>
    </row>
    <row r="189" spans="1:15" hidden="1" x14ac:dyDescent="0.3">
      <c r="A189" s="18">
        <v>2023</v>
      </c>
      <c r="B189" s="19" t="s">
        <v>13672</v>
      </c>
      <c r="C189" s="19">
        <f t="shared" si="7"/>
        <v>248</v>
      </c>
      <c r="D189" s="19" t="s">
        <v>13350</v>
      </c>
      <c r="E189" s="24" t="s">
        <v>13638</v>
      </c>
      <c r="F189" s="18">
        <f t="shared" si="8"/>
        <v>1</v>
      </c>
      <c r="G189" s="23" t="s">
        <v>11799</v>
      </c>
      <c r="H189" s="23" t="s">
        <v>13673</v>
      </c>
      <c r="I189" s="19" t="s">
        <v>11725</v>
      </c>
      <c r="J189" s="41">
        <v>424200</v>
      </c>
      <c r="K189" s="42">
        <v>0.1</v>
      </c>
      <c r="L189" s="41">
        <v>42420</v>
      </c>
      <c r="M189" s="41">
        <v>466620</v>
      </c>
      <c r="N189">
        <f>+VLOOKUP(C189,'Thanh toán '!M$1335:N$6972,2,0)</f>
        <v>466620</v>
      </c>
      <c r="O189" s="61">
        <f t="shared" si="9"/>
        <v>0</v>
      </c>
    </row>
    <row r="190" spans="1:15" hidden="1" x14ac:dyDescent="0.3">
      <c r="A190" s="18">
        <v>2023</v>
      </c>
      <c r="B190" s="19" t="s">
        <v>13674</v>
      </c>
      <c r="C190" s="19">
        <f t="shared" si="7"/>
        <v>249</v>
      </c>
      <c r="D190" s="19" t="s">
        <v>13350</v>
      </c>
      <c r="E190" s="24" t="s">
        <v>13638</v>
      </c>
      <c r="F190" s="18">
        <f t="shared" si="8"/>
        <v>1</v>
      </c>
      <c r="G190" s="23" t="s">
        <v>12245</v>
      </c>
      <c r="H190" s="23" t="s">
        <v>12245</v>
      </c>
      <c r="I190" s="19" t="s">
        <v>12246</v>
      </c>
      <c r="J190" s="41">
        <v>2690364</v>
      </c>
      <c r="K190" s="42">
        <v>9.999985132123386E-2</v>
      </c>
      <c r="L190" s="41">
        <v>269036</v>
      </c>
      <c r="M190" s="41">
        <v>2959400</v>
      </c>
      <c r="N190">
        <f>+VLOOKUP(C190,'Thanh toán '!M$1335:N$6972,2,0)</f>
        <v>2959400</v>
      </c>
      <c r="O190" s="61">
        <f t="shared" si="9"/>
        <v>0</v>
      </c>
    </row>
    <row r="191" spans="1:15" hidden="1" x14ac:dyDescent="0.3">
      <c r="A191" s="18">
        <v>2023</v>
      </c>
      <c r="B191" s="19" t="s">
        <v>13675</v>
      </c>
      <c r="C191" s="19">
        <f t="shared" si="7"/>
        <v>250</v>
      </c>
      <c r="D191" s="19" t="s">
        <v>13350</v>
      </c>
      <c r="E191" s="24" t="s">
        <v>13638</v>
      </c>
      <c r="F191" s="18">
        <f t="shared" si="8"/>
        <v>1</v>
      </c>
      <c r="G191" s="23" t="s">
        <v>12245</v>
      </c>
      <c r="H191" s="23" t="s">
        <v>12245</v>
      </c>
      <c r="I191" s="19" t="s">
        <v>12246</v>
      </c>
      <c r="J191" s="41">
        <v>1730400</v>
      </c>
      <c r="K191" s="42">
        <v>0.1</v>
      </c>
      <c r="L191" s="41">
        <v>173040</v>
      </c>
      <c r="M191" s="41">
        <v>1903440</v>
      </c>
      <c r="N191">
        <f>+VLOOKUP(C191,'Thanh toán '!M$1335:N$6972,2,0)</f>
        <v>1903440</v>
      </c>
      <c r="O191" s="61">
        <f t="shared" si="9"/>
        <v>0</v>
      </c>
    </row>
    <row r="192" spans="1:15" hidden="1" x14ac:dyDescent="0.3">
      <c r="A192" s="18">
        <v>2023</v>
      </c>
      <c r="B192" s="19" t="s">
        <v>13676</v>
      </c>
      <c r="C192" s="19">
        <f t="shared" si="7"/>
        <v>251</v>
      </c>
      <c r="D192" s="19" t="s">
        <v>13350</v>
      </c>
      <c r="E192" s="24" t="s">
        <v>13638</v>
      </c>
      <c r="F192" s="18">
        <f t="shared" si="8"/>
        <v>1</v>
      </c>
      <c r="G192" s="23" t="s">
        <v>11799</v>
      </c>
      <c r="H192" s="23" t="s">
        <v>13677</v>
      </c>
      <c r="I192" s="19" t="s">
        <v>11725</v>
      </c>
      <c r="J192" s="41">
        <v>865200</v>
      </c>
      <c r="K192" s="42">
        <v>0.1</v>
      </c>
      <c r="L192" s="41">
        <v>86520</v>
      </c>
      <c r="M192" s="41">
        <v>951720</v>
      </c>
      <c r="N192">
        <f>+VLOOKUP(C192,'Thanh toán '!M$1335:N$6972,2,0)</f>
        <v>951720</v>
      </c>
      <c r="O192" s="61">
        <f t="shared" si="9"/>
        <v>0</v>
      </c>
    </row>
    <row r="193" spans="1:15" hidden="1" x14ac:dyDescent="0.3">
      <c r="A193" s="18">
        <v>2023</v>
      </c>
      <c r="B193" s="19" t="s">
        <v>13678</v>
      </c>
      <c r="C193" s="19">
        <f t="shared" si="7"/>
        <v>252</v>
      </c>
      <c r="D193" s="19" t="s">
        <v>13350</v>
      </c>
      <c r="E193" s="24" t="s">
        <v>13638</v>
      </c>
      <c r="F193" s="18">
        <f t="shared" si="8"/>
        <v>1</v>
      </c>
      <c r="G193" s="23" t="s">
        <v>11799</v>
      </c>
      <c r="H193" s="23" t="s">
        <v>13679</v>
      </c>
      <c r="I193" s="19" t="s">
        <v>11725</v>
      </c>
      <c r="J193" s="41">
        <v>1274641</v>
      </c>
      <c r="K193" s="42">
        <v>9.9999921546537418E-2</v>
      </c>
      <c r="L193" s="41">
        <v>127464</v>
      </c>
      <c r="M193" s="41">
        <v>1402105</v>
      </c>
      <c r="N193">
        <f>+VLOOKUP(C193,'Thanh toán '!M$1335:N$6972,2,0)</f>
        <v>1402105</v>
      </c>
      <c r="O193" s="61">
        <f t="shared" si="9"/>
        <v>0</v>
      </c>
    </row>
    <row r="194" spans="1:15" hidden="1" x14ac:dyDescent="0.3">
      <c r="A194" s="18">
        <v>2023</v>
      </c>
      <c r="B194" s="19" t="s">
        <v>13680</v>
      </c>
      <c r="C194" s="19">
        <f t="shared" si="7"/>
        <v>253</v>
      </c>
      <c r="D194" s="19" t="s">
        <v>13350</v>
      </c>
      <c r="E194" s="24" t="s">
        <v>13638</v>
      </c>
      <c r="F194" s="18">
        <f t="shared" si="8"/>
        <v>1</v>
      </c>
      <c r="G194" s="23" t="s">
        <v>11799</v>
      </c>
      <c r="H194" s="23" t="s">
        <v>13679</v>
      </c>
      <c r="I194" s="19" t="s">
        <v>11725</v>
      </c>
      <c r="J194" s="41">
        <v>865200</v>
      </c>
      <c r="K194" s="42">
        <v>0.1</v>
      </c>
      <c r="L194" s="41">
        <v>86520</v>
      </c>
      <c r="M194" s="41">
        <v>951720</v>
      </c>
      <c r="N194">
        <f>+VLOOKUP(C194,'Thanh toán '!M$1335:N$6972,2,0)</f>
        <v>951720</v>
      </c>
      <c r="O194" s="61">
        <f t="shared" si="9"/>
        <v>0</v>
      </c>
    </row>
    <row r="195" spans="1:15" hidden="1" x14ac:dyDescent="0.3">
      <c r="A195" s="18">
        <v>2023</v>
      </c>
      <c r="B195" s="19" t="s">
        <v>13681</v>
      </c>
      <c r="C195" s="19">
        <f t="shared" si="7"/>
        <v>254</v>
      </c>
      <c r="D195" s="19" t="s">
        <v>13350</v>
      </c>
      <c r="E195" s="24" t="s">
        <v>13638</v>
      </c>
      <c r="F195" s="18">
        <f t="shared" si="8"/>
        <v>1</v>
      </c>
      <c r="G195" s="23" t="s">
        <v>11799</v>
      </c>
      <c r="H195" s="23" t="s">
        <v>13682</v>
      </c>
      <c r="I195" s="19" t="s">
        <v>11725</v>
      </c>
      <c r="J195" s="41">
        <v>865200</v>
      </c>
      <c r="K195" s="42">
        <v>0.1</v>
      </c>
      <c r="L195" s="41">
        <v>86520</v>
      </c>
      <c r="M195" s="41">
        <v>951720</v>
      </c>
      <c r="N195">
        <f>+VLOOKUP(C195,'Thanh toán '!M$1335:N$6972,2,0)</f>
        <v>951720</v>
      </c>
      <c r="O195" s="61">
        <f t="shared" si="9"/>
        <v>0</v>
      </c>
    </row>
    <row r="196" spans="1:15" hidden="1" x14ac:dyDescent="0.3">
      <c r="A196" s="18">
        <v>2023</v>
      </c>
      <c r="B196" s="19" t="s">
        <v>13683</v>
      </c>
      <c r="C196" s="19">
        <f t="shared" si="7"/>
        <v>255</v>
      </c>
      <c r="D196" s="19" t="s">
        <v>13350</v>
      </c>
      <c r="E196" s="24" t="s">
        <v>13638</v>
      </c>
      <c r="F196" s="18">
        <f t="shared" si="8"/>
        <v>1</v>
      </c>
      <c r="G196" s="23" t="s">
        <v>11799</v>
      </c>
      <c r="H196" s="23" t="s">
        <v>13684</v>
      </c>
      <c r="I196" s="19" t="s">
        <v>11725</v>
      </c>
      <c r="J196" s="41">
        <v>424200</v>
      </c>
      <c r="K196" s="42">
        <v>0.1</v>
      </c>
      <c r="L196" s="41">
        <v>42420</v>
      </c>
      <c r="M196" s="41">
        <v>466620</v>
      </c>
      <c r="N196">
        <f>+VLOOKUP(C196,'Thanh toán '!M$1335:N$6972,2,0)</f>
        <v>466620</v>
      </c>
      <c r="O196" s="61">
        <f t="shared" si="9"/>
        <v>0</v>
      </c>
    </row>
    <row r="197" spans="1:15" hidden="1" x14ac:dyDescent="0.3">
      <c r="A197" s="18">
        <v>2023</v>
      </c>
      <c r="B197" s="19" t="s">
        <v>13685</v>
      </c>
      <c r="C197" s="19">
        <f t="shared" si="7"/>
        <v>256</v>
      </c>
      <c r="D197" s="19" t="s">
        <v>13350</v>
      </c>
      <c r="E197" s="24" t="s">
        <v>13638</v>
      </c>
      <c r="F197" s="18">
        <f t="shared" si="8"/>
        <v>1</v>
      </c>
      <c r="G197" s="23" t="s">
        <v>11799</v>
      </c>
      <c r="H197" s="23" t="s">
        <v>13686</v>
      </c>
      <c r="I197" s="19" t="s">
        <v>11725</v>
      </c>
      <c r="J197" s="41">
        <v>865200</v>
      </c>
      <c r="K197" s="42">
        <v>0.1</v>
      </c>
      <c r="L197" s="41">
        <v>86520</v>
      </c>
      <c r="M197" s="41">
        <v>951720</v>
      </c>
      <c r="N197">
        <f>+VLOOKUP(C197,'Thanh toán '!M$1335:N$6972,2,0)</f>
        <v>951720</v>
      </c>
      <c r="O197" s="61">
        <f t="shared" si="9"/>
        <v>0</v>
      </c>
    </row>
    <row r="198" spans="1:15" hidden="1" x14ac:dyDescent="0.3">
      <c r="A198" s="18">
        <v>2023</v>
      </c>
      <c r="B198" s="19" t="s">
        <v>13687</v>
      </c>
      <c r="C198" s="19">
        <f t="shared" ref="C198:C261" si="10">+B198*1</f>
        <v>257</v>
      </c>
      <c r="D198" s="19" t="s">
        <v>13350</v>
      </c>
      <c r="E198" s="24" t="s">
        <v>13638</v>
      </c>
      <c r="F198" s="18">
        <f t="shared" ref="F198:F261" si="11">+MONTH(E198)</f>
        <v>1</v>
      </c>
      <c r="G198" s="23" t="s">
        <v>11799</v>
      </c>
      <c r="H198" s="23" t="s">
        <v>13688</v>
      </c>
      <c r="I198" s="19" t="s">
        <v>11725</v>
      </c>
      <c r="J198" s="41">
        <v>865200</v>
      </c>
      <c r="K198" s="42">
        <v>0.1</v>
      </c>
      <c r="L198" s="41">
        <v>86520</v>
      </c>
      <c r="M198" s="41">
        <v>951720</v>
      </c>
      <c r="N198">
        <f>+VLOOKUP(C198,'Thanh toán '!M$1335:N$6972,2,0)</f>
        <v>951720</v>
      </c>
      <c r="O198" s="61">
        <f t="shared" ref="O198:O260" si="12">+N198-M198</f>
        <v>0</v>
      </c>
    </row>
    <row r="199" spans="1:15" hidden="1" x14ac:dyDescent="0.3">
      <c r="A199" s="18">
        <v>2023</v>
      </c>
      <c r="B199" s="19" t="s">
        <v>13689</v>
      </c>
      <c r="C199" s="19">
        <f t="shared" si="10"/>
        <v>258</v>
      </c>
      <c r="D199" s="19" t="s">
        <v>13350</v>
      </c>
      <c r="E199" s="24" t="s">
        <v>13638</v>
      </c>
      <c r="F199" s="18">
        <f t="shared" si="11"/>
        <v>1</v>
      </c>
      <c r="G199" s="23" t="s">
        <v>11799</v>
      </c>
      <c r="H199" s="23" t="s">
        <v>13690</v>
      </c>
      <c r="I199" s="19" t="s">
        <v>11725</v>
      </c>
      <c r="J199" s="41">
        <v>865200</v>
      </c>
      <c r="K199" s="42">
        <v>0.1</v>
      </c>
      <c r="L199" s="41">
        <v>86520</v>
      </c>
      <c r="M199" s="41">
        <v>951720</v>
      </c>
      <c r="N199">
        <f>+VLOOKUP(C199,'Thanh toán '!M$1335:N$6972,2,0)</f>
        <v>951720</v>
      </c>
      <c r="O199" s="61">
        <f t="shared" si="12"/>
        <v>0</v>
      </c>
    </row>
    <row r="200" spans="1:15" hidden="1" x14ac:dyDescent="0.3">
      <c r="A200" s="18">
        <v>2023</v>
      </c>
      <c r="B200" s="19" t="s">
        <v>13691</v>
      </c>
      <c r="C200" s="19">
        <f t="shared" si="10"/>
        <v>260</v>
      </c>
      <c r="D200" s="19" t="s">
        <v>13350</v>
      </c>
      <c r="E200" s="24" t="s">
        <v>13638</v>
      </c>
      <c r="F200" s="18">
        <f t="shared" si="11"/>
        <v>1</v>
      </c>
      <c r="G200" s="23" t="s">
        <v>11799</v>
      </c>
      <c r="H200" s="23" t="s">
        <v>13692</v>
      </c>
      <c r="I200" s="19" t="s">
        <v>11725</v>
      </c>
      <c r="J200" s="41">
        <v>865200</v>
      </c>
      <c r="K200" s="42">
        <v>0.1</v>
      </c>
      <c r="L200" s="41">
        <v>86520</v>
      </c>
      <c r="M200" s="41">
        <v>951720</v>
      </c>
      <c r="N200">
        <f>+VLOOKUP(C200,'Thanh toán '!M$1335:N$6972,2,0)</f>
        <v>951720</v>
      </c>
      <c r="O200" s="61">
        <f t="shared" si="12"/>
        <v>0</v>
      </c>
    </row>
    <row r="201" spans="1:15" hidden="1" x14ac:dyDescent="0.3">
      <c r="A201" s="18">
        <v>2023</v>
      </c>
      <c r="B201" s="19" t="s">
        <v>13693</v>
      </c>
      <c r="C201" s="19">
        <f t="shared" si="10"/>
        <v>261</v>
      </c>
      <c r="D201" s="19" t="s">
        <v>13350</v>
      </c>
      <c r="E201" s="24" t="s">
        <v>13638</v>
      </c>
      <c r="F201" s="18">
        <f t="shared" si="11"/>
        <v>1</v>
      </c>
      <c r="G201" s="23" t="s">
        <v>11799</v>
      </c>
      <c r="H201" s="23" t="s">
        <v>13694</v>
      </c>
      <c r="I201" s="19" t="s">
        <v>11725</v>
      </c>
      <c r="J201" s="41">
        <v>865200</v>
      </c>
      <c r="K201" s="42">
        <v>0.1</v>
      </c>
      <c r="L201" s="41">
        <v>86520</v>
      </c>
      <c r="M201" s="41">
        <v>951720</v>
      </c>
      <c r="N201">
        <f>+VLOOKUP(C201,'Thanh toán '!M$1335:N$6972,2,0)</f>
        <v>951720</v>
      </c>
      <c r="O201" s="61">
        <f t="shared" si="12"/>
        <v>0</v>
      </c>
    </row>
    <row r="202" spans="1:15" hidden="1" x14ac:dyDescent="0.3">
      <c r="A202" s="18">
        <v>2023</v>
      </c>
      <c r="B202" s="19" t="s">
        <v>13695</v>
      </c>
      <c r="C202" s="19">
        <f t="shared" si="10"/>
        <v>262</v>
      </c>
      <c r="D202" s="19" t="s">
        <v>13350</v>
      </c>
      <c r="E202" s="24" t="s">
        <v>13638</v>
      </c>
      <c r="F202" s="18">
        <f t="shared" si="11"/>
        <v>1</v>
      </c>
      <c r="G202" s="23" t="s">
        <v>11799</v>
      </c>
      <c r="H202" s="23" t="s">
        <v>13696</v>
      </c>
      <c r="I202" s="19" t="s">
        <v>11725</v>
      </c>
      <c r="J202" s="41">
        <v>865200</v>
      </c>
      <c r="K202" s="42">
        <v>0.1</v>
      </c>
      <c r="L202" s="41">
        <v>86520</v>
      </c>
      <c r="M202" s="41">
        <v>951720</v>
      </c>
      <c r="N202">
        <f>+VLOOKUP(C202,'Thanh toán '!M$1335:N$6972,2,0)</f>
        <v>951720</v>
      </c>
      <c r="O202" s="61">
        <f t="shared" si="12"/>
        <v>0</v>
      </c>
    </row>
    <row r="203" spans="1:15" hidden="1" x14ac:dyDescent="0.3">
      <c r="A203" s="18">
        <v>2023</v>
      </c>
      <c r="B203" s="19" t="s">
        <v>13697</v>
      </c>
      <c r="C203" s="19">
        <f t="shared" si="10"/>
        <v>263</v>
      </c>
      <c r="D203" s="19" t="s">
        <v>13350</v>
      </c>
      <c r="E203" s="24" t="s">
        <v>13638</v>
      </c>
      <c r="F203" s="18">
        <f t="shared" si="11"/>
        <v>1</v>
      </c>
      <c r="G203" s="23" t="s">
        <v>11799</v>
      </c>
      <c r="H203" s="23" t="s">
        <v>13698</v>
      </c>
      <c r="I203" s="19" t="s">
        <v>11725</v>
      </c>
      <c r="J203" s="41">
        <v>865200</v>
      </c>
      <c r="K203" s="42">
        <v>0.1</v>
      </c>
      <c r="L203" s="41">
        <v>86520</v>
      </c>
      <c r="M203" s="41">
        <v>951720</v>
      </c>
      <c r="N203">
        <f>+VLOOKUP(C203,'Thanh toán '!M$1335:N$6972,2,0)</f>
        <v>951720</v>
      </c>
      <c r="O203" s="61">
        <f t="shared" si="12"/>
        <v>0</v>
      </c>
    </row>
    <row r="204" spans="1:15" hidden="1" x14ac:dyDescent="0.3">
      <c r="A204" s="18">
        <v>2023</v>
      </c>
      <c r="B204" s="19" t="s">
        <v>13699</v>
      </c>
      <c r="C204" s="19">
        <f t="shared" si="10"/>
        <v>264</v>
      </c>
      <c r="D204" s="19" t="s">
        <v>13350</v>
      </c>
      <c r="E204" s="24" t="s">
        <v>13638</v>
      </c>
      <c r="F204" s="18">
        <f t="shared" si="11"/>
        <v>1</v>
      </c>
      <c r="G204" s="23" t="s">
        <v>11799</v>
      </c>
      <c r="H204" s="23" t="s">
        <v>13700</v>
      </c>
      <c r="I204" s="19" t="s">
        <v>11725</v>
      </c>
      <c r="J204" s="41">
        <v>865200</v>
      </c>
      <c r="K204" s="42">
        <v>0.1</v>
      </c>
      <c r="L204" s="41">
        <v>86520</v>
      </c>
      <c r="M204" s="41">
        <v>951720</v>
      </c>
      <c r="N204">
        <f>+VLOOKUP(C204,'Thanh toán '!M$1335:N$6972,2,0)</f>
        <v>951720</v>
      </c>
      <c r="O204" s="61">
        <f t="shared" si="12"/>
        <v>0</v>
      </c>
    </row>
    <row r="205" spans="1:15" hidden="1" x14ac:dyDescent="0.3">
      <c r="A205" s="18">
        <v>2023</v>
      </c>
      <c r="B205" s="19" t="s">
        <v>13701</v>
      </c>
      <c r="C205" s="19">
        <f t="shared" si="10"/>
        <v>266</v>
      </c>
      <c r="D205" s="19" t="s">
        <v>13350</v>
      </c>
      <c r="E205" s="24" t="s">
        <v>13638</v>
      </c>
      <c r="F205" s="18">
        <f t="shared" si="11"/>
        <v>1</v>
      </c>
      <c r="G205" s="23" t="s">
        <v>11860</v>
      </c>
      <c r="H205" s="23" t="s">
        <v>13702</v>
      </c>
      <c r="I205" s="19" t="s">
        <v>11719</v>
      </c>
      <c r="J205" s="41">
        <v>1237455</v>
      </c>
      <c r="K205" s="42">
        <v>0.10000040405509696</v>
      </c>
      <c r="L205" s="41">
        <v>123746</v>
      </c>
      <c r="M205" s="41">
        <v>1361201</v>
      </c>
      <c r="N205">
        <f>+VLOOKUP(C205,'Thanh toán '!M$1335:N$6972,2,0)</f>
        <v>1361201</v>
      </c>
      <c r="O205" s="61">
        <f t="shared" si="12"/>
        <v>0</v>
      </c>
    </row>
    <row r="206" spans="1:15" hidden="1" x14ac:dyDescent="0.3">
      <c r="A206" s="18">
        <v>2023</v>
      </c>
      <c r="B206" s="19" t="s">
        <v>13703</v>
      </c>
      <c r="C206" s="19">
        <f t="shared" si="10"/>
        <v>268</v>
      </c>
      <c r="D206" s="19" t="s">
        <v>13350</v>
      </c>
      <c r="E206" s="24" t="s">
        <v>13638</v>
      </c>
      <c r="F206" s="18">
        <f t="shared" si="11"/>
        <v>1</v>
      </c>
      <c r="G206" s="23" t="s">
        <v>12509</v>
      </c>
      <c r="H206" s="23" t="s">
        <v>12509</v>
      </c>
      <c r="I206" s="19" t="s">
        <v>12510</v>
      </c>
      <c r="J206" s="41">
        <v>1306200</v>
      </c>
      <c r="K206" s="42">
        <v>0.1</v>
      </c>
      <c r="L206" s="41">
        <v>130620</v>
      </c>
      <c r="M206" s="41">
        <v>1436820</v>
      </c>
      <c r="N206">
        <f>+VLOOKUP(C206,'Thanh toán '!M$1335:N$6972,2,0)</f>
        <v>1436820</v>
      </c>
      <c r="O206" s="61">
        <f t="shared" si="12"/>
        <v>0</v>
      </c>
    </row>
    <row r="207" spans="1:15" hidden="1" x14ac:dyDescent="0.3">
      <c r="A207" s="18">
        <v>2023</v>
      </c>
      <c r="B207" s="19" t="s">
        <v>13704</v>
      </c>
      <c r="C207" s="19">
        <f t="shared" si="10"/>
        <v>269</v>
      </c>
      <c r="D207" s="19" t="s">
        <v>13350</v>
      </c>
      <c r="E207" s="24" t="s">
        <v>13638</v>
      </c>
      <c r="F207" s="18">
        <f t="shared" si="11"/>
        <v>1</v>
      </c>
      <c r="G207" s="23" t="s">
        <v>12509</v>
      </c>
      <c r="H207" s="23" t="s">
        <v>12509</v>
      </c>
      <c r="I207" s="19" t="s">
        <v>12510</v>
      </c>
      <c r="J207" s="41">
        <v>1730400</v>
      </c>
      <c r="K207" s="42">
        <v>0.1</v>
      </c>
      <c r="L207" s="41">
        <v>173040</v>
      </c>
      <c r="M207" s="41">
        <v>1903440</v>
      </c>
      <c r="N207">
        <f>+VLOOKUP(C207,'Thanh toán '!M$1335:N$6972,2,0)</f>
        <v>1903440</v>
      </c>
      <c r="O207" s="61">
        <f t="shared" si="12"/>
        <v>0</v>
      </c>
    </row>
    <row r="208" spans="1:15" hidden="1" x14ac:dyDescent="0.3">
      <c r="A208" s="18">
        <v>2023</v>
      </c>
      <c r="B208" s="19" t="s">
        <v>13705</v>
      </c>
      <c r="C208" s="19">
        <f t="shared" si="10"/>
        <v>270</v>
      </c>
      <c r="D208" s="19" t="s">
        <v>13350</v>
      </c>
      <c r="E208" s="24" t="s">
        <v>13638</v>
      </c>
      <c r="F208" s="18">
        <f t="shared" si="11"/>
        <v>1</v>
      </c>
      <c r="G208" s="23" t="s">
        <v>12506</v>
      </c>
      <c r="H208" s="23" t="s">
        <v>12506</v>
      </c>
      <c r="I208" s="19" t="s">
        <v>12507</v>
      </c>
      <c r="J208" s="41">
        <v>865200</v>
      </c>
      <c r="K208" s="42">
        <v>0.1</v>
      </c>
      <c r="L208" s="41">
        <v>86520</v>
      </c>
      <c r="M208" s="41">
        <v>951720</v>
      </c>
      <c r="N208">
        <f>+VLOOKUP(C208,'Thanh toán '!M$1335:N$6972,2,0)</f>
        <v>951720</v>
      </c>
      <c r="O208" s="61">
        <f t="shared" si="12"/>
        <v>0</v>
      </c>
    </row>
    <row r="209" spans="1:15" hidden="1" x14ac:dyDescent="0.3">
      <c r="A209" s="18">
        <v>2023</v>
      </c>
      <c r="B209" s="19" t="s">
        <v>13706</v>
      </c>
      <c r="C209" s="19">
        <f t="shared" si="10"/>
        <v>272</v>
      </c>
      <c r="D209" s="19" t="s">
        <v>13350</v>
      </c>
      <c r="E209" s="24" t="s">
        <v>13638</v>
      </c>
      <c r="F209" s="18">
        <f t="shared" si="11"/>
        <v>1</v>
      </c>
      <c r="G209" s="23" t="s">
        <v>11799</v>
      </c>
      <c r="H209" s="23" t="s">
        <v>13707</v>
      </c>
      <c r="I209" s="19" t="s">
        <v>11725</v>
      </c>
      <c r="J209" s="41">
        <v>455338</v>
      </c>
      <c r="K209" s="42">
        <v>0.10000043923415133</v>
      </c>
      <c r="L209" s="41">
        <v>45534</v>
      </c>
      <c r="M209" s="41">
        <v>500872</v>
      </c>
      <c r="N209">
        <f>+VLOOKUP(C209,'Thanh toán '!M$1335:N$6972,2,0)</f>
        <v>500872</v>
      </c>
      <c r="O209" s="61">
        <f t="shared" si="12"/>
        <v>0</v>
      </c>
    </row>
    <row r="210" spans="1:15" hidden="1" x14ac:dyDescent="0.3">
      <c r="A210" s="18">
        <v>2023</v>
      </c>
      <c r="B210" s="19" t="s">
        <v>13708</v>
      </c>
      <c r="C210" s="19">
        <f t="shared" si="10"/>
        <v>273</v>
      </c>
      <c r="D210" s="19" t="s">
        <v>13350</v>
      </c>
      <c r="E210" s="24" t="s">
        <v>13638</v>
      </c>
      <c r="F210" s="18">
        <f t="shared" si="11"/>
        <v>1</v>
      </c>
      <c r="G210" s="23" t="s">
        <v>11799</v>
      </c>
      <c r="H210" s="23" t="s">
        <v>13709</v>
      </c>
      <c r="I210" s="19" t="s">
        <v>11725</v>
      </c>
      <c r="J210" s="41">
        <v>865200</v>
      </c>
      <c r="K210" s="42">
        <v>0.1</v>
      </c>
      <c r="L210" s="41">
        <v>86520</v>
      </c>
      <c r="M210" s="41">
        <v>951720</v>
      </c>
      <c r="N210">
        <f>+VLOOKUP(C210,'Thanh toán '!M$1335:N$6972,2,0)</f>
        <v>951720</v>
      </c>
      <c r="O210" s="61">
        <f t="shared" si="12"/>
        <v>0</v>
      </c>
    </row>
    <row r="211" spans="1:15" hidden="1" x14ac:dyDescent="0.3">
      <c r="A211" s="18">
        <v>2023</v>
      </c>
      <c r="B211" s="19" t="s">
        <v>13710</v>
      </c>
      <c r="C211" s="19">
        <f t="shared" si="10"/>
        <v>274</v>
      </c>
      <c r="D211" s="19" t="s">
        <v>13350</v>
      </c>
      <c r="E211" s="24" t="s">
        <v>13638</v>
      </c>
      <c r="F211" s="18">
        <f t="shared" si="11"/>
        <v>1</v>
      </c>
      <c r="G211" s="23" t="s">
        <v>11799</v>
      </c>
      <c r="H211" s="23" t="s">
        <v>13711</v>
      </c>
      <c r="I211" s="19" t="s">
        <v>11725</v>
      </c>
      <c r="J211" s="41">
        <v>200728</v>
      </c>
      <c r="K211" s="42">
        <v>0.10000099637320155</v>
      </c>
      <c r="L211" s="41">
        <v>20073</v>
      </c>
      <c r="M211" s="41">
        <v>220801</v>
      </c>
      <c r="N211">
        <f>+VLOOKUP(C211,'Thanh toán '!M$1335:N$6972,2,0)</f>
        <v>220801</v>
      </c>
      <c r="O211" s="61">
        <f t="shared" si="12"/>
        <v>0</v>
      </c>
    </row>
    <row r="212" spans="1:15" hidden="1" x14ac:dyDescent="0.3">
      <c r="A212" s="18">
        <v>2023</v>
      </c>
      <c r="B212" s="19" t="s">
        <v>13712</v>
      </c>
      <c r="C212" s="19">
        <f t="shared" si="10"/>
        <v>275</v>
      </c>
      <c r="D212" s="19" t="s">
        <v>13350</v>
      </c>
      <c r="E212" s="24" t="s">
        <v>13638</v>
      </c>
      <c r="F212" s="18">
        <f t="shared" si="11"/>
        <v>1</v>
      </c>
      <c r="G212" s="23" t="s">
        <v>11799</v>
      </c>
      <c r="H212" s="23" t="s">
        <v>13366</v>
      </c>
      <c r="I212" s="19" t="s">
        <v>11725</v>
      </c>
      <c r="J212" s="41">
        <v>1685056</v>
      </c>
      <c r="K212" s="42">
        <v>0.10000023738083483</v>
      </c>
      <c r="L212" s="41">
        <v>168506</v>
      </c>
      <c r="M212" s="41">
        <v>1853562</v>
      </c>
      <c r="N212">
        <f>+VLOOKUP(C212,'Thanh toán '!M$1335:N$6972,2,0)</f>
        <v>1853562</v>
      </c>
      <c r="O212" s="61">
        <f t="shared" si="12"/>
        <v>0</v>
      </c>
    </row>
    <row r="213" spans="1:15" hidden="1" x14ac:dyDescent="0.3">
      <c r="A213" s="18">
        <v>2023</v>
      </c>
      <c r="B213" s="19" t="s">
        <v>13713</v>
      </c>
      <c r="C213" s="19">
        <f t="shared" si="10"/>
        <v>276</v>
      </c>
      <c r="D213" s="19" t="s">
        <v>13350</v>
      </c>
      <c r="E213" s="24" t="s">
        <v>13638</v>
      </c>
      <c r="F213" s="18">
        <f t="shared" si="11"/>
        <v>1</v>
      </c>
      <c r="G213" s="23" t="s">
        <v>11799</v>
      </c>
      <c r="H213" s="23" t="s">
        <v>13368</v>
      </c>
      <c r="I213" s="19" t="s">
        <v>11725</v>
      </c>
      <c r="J213" s="41">
        <v>200728</v>
      </c>
      <c r="K213" s="42">
        <v>0.10000099637320155</v>
      </c>
      <c r="L213" s="41">
        <v>20073</v>
      </c>
      <c r="M213" s="41">
        <v>220801</v>
      </c>
      <c r="N213">
        <f>+VLOOKUP(C213,'Thanh toán '!M$1335:N$6972,2,0)</f>
        <v>220801</v>
      </c>
      <c r="O213" s="61">
        <f t="shared" si="12"/>
        <v>0</v>
      </c>
    </row>
    <row r="214" spans="1:15" hidden="1" x14ac:dyDescent="0.3">
      <c r="A214" s="18">
        <v>2023</v>
      </c>
      <c r="B214" s="19" t="s">
        <v>13714</v>
      </c>
      <c r="C214" s="19">
        <f t="shared" si="10"/>
        <v>278</v>
      </c>
      <c r="D214" s="19" t="s">
        <v>13350</v>
      </c>
      <c r="E214" s="24" t="s">
        <v>13638</v>
      </c>
      <c r="F214" s="18">
        <f t="shared" si="11"/>
        <v>1</v>
      </c>
      <c r="G214" s="23" t="s">
        <v>11799</v>
      </c>
      <c r="H214" s="23" t="s">
        <v>13715</v>
      </c>
      <c r="I214" s="19" t="s">
        <v>11725</v>
      </c>
      <c r="J214" s="41">
        <v>865200</v>
      </c>
      <c r="K214" s="42">
        <v>0.1</v>
      </c>
      <c r="L214" s="41">
        <v>86520</v>
      </c>
      <c r="M214" s="41">
        <v>951720</v>
      </c>
      <c r="N214">
        <f>+VLOOKUP(C214,'Thanh toán '!M$1335:N$6972,2,0)</f>
        <v>951720</v>
      </c>
      <c r="O214" s="61">
        <f t="shared" si="12"/>
        <v>0</v>
      </c>
    </row>
    <row r="215" spans="1:15" hidden="1" x14ac:dyDescent="0.3">
      <c r="A215" s="18">
        <v>2023</v>
      </c>
      <c r="B215" s="19" t="s">
        <v>13716</v>
      </c>
      <c r="C215" s="19">
        <f t="shared" si="10"/>
        <v>279</v>
      </c>
      <c r="D215" s="19" t="s">
        <v>13350</v>
      </c>
      <c r="E215" s="24" t="s">
        <v>13638</v>
      </c>
      <c r="F215" s="18">
        <f t="shared" si="11"/>
        <v>1</v>
      </c>
      <c r="G215" s="23" t="s">
        <v>11799</v>
      </c>
      <c r="H215" s="23" t="s">
        <v>13579</v>
      </c>
      <c r="I215" s="19" t="s">
        <v>11725</v>
      </c>
      <c r="J215" s="41">
        <v>910676</v>
      </c>
      <c r="K215" s="42">
        <v>0.10000043923415133</v>
      </c>
      <c r="L215" s="41">
        <v>91068</v>
      </c>
      <c r="M215" s="41">
        <v>1001744</v>
      </c>
      <c r="N215">
        <f>+VLOOKUP(C215,'Thanh toán '!M$1335:N$6972,2,0)</f>
        <v>1001744</v>
      </c>
      <c r="O215" s="61">
        <f t="shared" si="12"/>
        <v>0</v>
      </c>
    </row>
    <row r="216" spans="1:15" hidden="1" x14ac:dyDescent="0.3">
      <c r="A216" s="18">
        <v>2023</v>
      </c>
      <c r="B216" s="19" t="s">
        <v>13717</v>
      </c>
      <c r="C216" s="19">
        <f t="shared" si="10"/>
        <v>281</v>
      </c>
      <c r="D216" s="19" t="s">
        <v>13350</v>
      </c>
      <c r="E216" s="24" t="s">
        <v>13638</v>
      </c>
      <c r="F216" s="18">
        <f t="shared" si="11"/>
        <v>1</v>
      </c>
      <c r="G216" s="23" t="s">
        <v>12357</v>
      </c>
      <c r="H216" s="23" t="s">
        <v>12357</v>
      </c>
      <c r="I216" s="19" t="s">
        <v>12358</v>
      </c>
      <c r="J216" s="41">
        <v>1887986</v>
      </c>
      <c r="K216" s="42">
        <v>0.10000021186597782</v>
      </c>
      <c r="L216" s="41">
        <v>188799</v>
      </c>
      <c r="M216" s="41">
        <v>2076785</v>
      </c>
      <c r="N216">
        <f>+VLOOKUP(C216,'Thanh toán '!M$1335:N$6972,2,0)</f>
        <v>2076785</v>
      </c>
      <c r="O216" s="61">
        <f t="shared" si="12"/>
        <v>0</v>
      </c>
    </row>
    <row r="217" spans="1:15" hidden="1" x14ac:dyDescent="0.3">
      <c r="A217" s="18">
        <v>2023</v>
      </c>
      <c r="B217" s="19" t="s">
        <v>13718</v>
      </c>
      <c r="C217" s="19">
        <f t="shared" si="10"/>
        <v>282</v>
      </c>
      <c r="D217" s="19" t="s">
        <v>13350</v>
      </c>
      <c r="E217" s="24" t="s">
        <v>13638</v>
      </c>
      <c r="F217" s="18">
        <f t="shared" si="11"/>
        <v>1</v>
      </c>
      <c r="G217" s="23" t="s">
        <v>12357</v>
      </c>
      <c r="H217" s="23" t="s">
        <v>13719</v>
      </c>
      <c r="I217" s="19" t="s">
        <v>12358</v>
      </c>
      <c r="J217" s="41">
        <v>848400</v>
      </c>
      <c r="K217" s="42">
        <v>0.1</v>
      </c>
      <c r="L217" s="41">
        <v>84840</v>
      </c>
      <c r="M217" s="41">
        <v>933240</v>
      </c>
      <c r="N217">
        <f>+VLOOKUP(C217,'Thanh toán '!M$1335:N$6972,2,0)</f>
        <v>933240</v>
      </c>
      <c r="O217" s="61">
        <f t="shared" si="12"/>
        <v>0</v>
      </c>
    </row>
    <row r="218" spans="1:15" hidden="1" x14ac:dyDescent="0.3">
      <c r="A218" s="18">
        <v>2023</v>
      </c>
      <c r="B218" s="19" t="s">
        <v>13720</v>
      </c>
      <c r="C218" s="19">
        <f t="shared" si="10"/>
        <v>283</v>
      </c>
      <c r="D218" s="19" t="s">
        <v>13350</v>
      </c>
      <c r="E218" s="24" t="s">
        <v>13638</v>
      </c>
      <c r="F218" s="18">
        <f t="shared" si="11"/>
        <v>1</v>
      </c>
      <c r="G218" s="23" t="s">
        <v>12396</v>
      </c>
      <c r="H218" s="23" t="s">
        <v>13503</v>
      </c>
      <c r="I218" s="19" t="s">
        <v>12397</v>
      </c>
      <c r="J218" s="41">
        <v>1547068</v>
      </c>
      <c r="K218" s="42">
        <v>0.10000012927679973</v>
      </c>
      <c r="L218" s="41">
        <v>154707</v>
      </c>
      <c r="M218" s="41">
        <v>1701775</v>
      </c>
      <c r="N218">
        <f>+VLOOKUP(C218,'Thanh toán '!M$1335:N$6972,2,0)</f>
        <v>1701775</v>
      </c>
      <c r="O218" s="61">
        <f t="shared" si="12"/>
        <v>0</v>
      </c>
    </row>
    <row r="219" spans="1:15" hidden="1" x14ac:dyDescent="0.3">
      <c r="A219" s="18">
        <v>2023</v>
      </c>
      <c r="B219" s="19" t="s">
        <v>13721</v>
      </c>
      <c r="C219" s="19">
        <f t="shared" si="10"/>
        <v>284</v>
      </c>
      <c r="D219" s="19" t="s">
        <v>13350</v>
      </c>
      <c r="E219" s="24" t="s">
        <v>13638</v>
      </c>
      <c r="F219" s="18">
        <f t="shared" si="11"/>
        <v>1</v>
      </c>
      <c r="G219" s="23" t="s">
        <v>11799</v>
      </c>
      <c r="H219" s="23" t="s">
        <v>13722</v>
      </c>
      <c r="I219" s="19" t="s">
        <v>11725</v>
      </c>
      <c r="J219" s="41">
        <v>865200</v>
      </c>
      <c r="K219" s="42">
        <v>0.1</v>
      </c>
      <c r="L219" s="41">
        <v>86520</v>
      </c>
      <c r="M219" s="41">
        <v>951720</v>
      </c>
      <c r="N219">
        <f>+VLOOKUP(C219,'Thanh toán '!M$1335:N$6972,2,0)</f>
        <v>951720</v>
      </c>
      <c r="O219" s="61">
        <f t="shared" si="12"/>
        <v>0</v>
      </c>
    </row>
    <row r="220" spans="1:15" hidden="1" x14ac:dyDescent="0.3">
      <c r="A220" s="18">
        <v>2023</v>
      </c>
      <c r="B220" s="19" t="s">
        <v>13723</v>
      </c>
      <c r="C220" s="19">
        <f t="shared" si="10"/>
        <v>285</v>
      </c>
      <c r="D220" s="19" t="s">
        <v>13350</v>
      </c>
      <c r="E220" s="24" t="s">
        <v>13638</v>
      </c>
      <c r="F220" s="18">
        <f t="shared" si="11"/>
        <v>1</v>
      </c>
      <c r="G220" s="23" t="s">
        <v>11799</v>
      </c>
      <c r="H220" s="23" t="s">
        <v>13724</v>
      </c>
      <c r="I220" s="19" t="s">
        <v>11725</v>
      </c>
      <c r="J220" s="41">
        <v>865200</v>
      </c>
      <c r="K220" s="42">
        <v>0.1</v>
      </c>
      <c r="L220" s="41">
        <v>86520</v>
      </c>
      <c r="M220" s="41">
        <v>951720</v>
      </c>
      <c r="N220">
        <f>+VLOOKUP(C220,'Thanh toán '!M$1335:N$6972,2,0)</f>
        <v>951720</v>
      </c>
      <c r="O220" s="61">
        <f t="shared" si="12"/>
        <v>0</v>
      </c>
    </row>
    <row r="221" spans="1:15" hidden="1" x14ac:dyDescent="0.3">
      <c r="A221" s="18">
        <v>2023</v>
      </c>
      <c r="B221" s="19" t="s">
        <v>13725</v>
      </c>
      <c r="C221" s="19">
        <f t="shared" si="10"/>
        <v>286</v>
      </c>
      <c r="D221" s="19" t="s">
        <v>13350</v>
      </c>
      <c r="E221" s="24" t="s">
        <v>13638</v>
      </c>
      <c r="F221" s="18">
        <f t="shared" si="11"/>
        <v>1</v>
      </c>
      <c r="G221" s="23" t="s">
        <v>11799</v>
      </c>
      <c r="H221" s="23" t="s">
        <v>13724</v>
      </c>
      <c r="I221" s="19" t="s">
        <v>11725</v>
      </c>
      <c r="J221" s="41">
        <v>1410179</v>
      </c>
      <c r="K221" s="42">
        <v>0.10000007091298339</v>
      </c>
      <c r="L221" s="41">
        <v>141018</v>
      </c>
      <c r="M221" s="41">
        <v>1551197</v>
      </c>
      <c r="N221">
        <f>+VLOOKUP(C221,'Thanh toán '!M$1335:N$6972,2,0)</f>
        <v>1551197</v>
      </c>
      <c r="O221" s="61">
        <f t="shared" si="12"/>
        <v>0</v>
      </c>
    </row>
    <row r="222" spans="1:15" hidden="1" x14ac:dyDescent="0.3">
      <c r="A222" s="18">
        <v>2023</v>
      </c>
      <c r="B222" s="19" t="s">
        <v>13726</v>
      </c>
      <c r="C222" s="19">
        <f t="shared" si="10"/>
        <v>287</v>
      </c>
      <c r="D222" s="19" t="s">
        <v>13350</v>
      </c>
      <c r="E222" s="24" t="s">
        <v>13638</v>
      </c>
      <c r="F222" s="18">
        <f t="shared" si="11"/>
        <v>1</v>
      </c>
      <c r="G222" s="23" t="s">
        <v>11799</v>
      </c>
      <c r="H222" s="23" t="s">
        <v>13727</v>
      </c>
      <c r="I222" s="19" t="s">
        <v>11725</v>
      </c>
      <c r="J222" s="41">
        <v>865200</v>
      </c>
      <c r="K222" s="42">
        <v>0.1</v>
      </c>
      <c r="L222" s="41">
        <v>86520</v>
      </c>
      <c r="M222" s="41">
        <v>951720</v>
      </c>
      <c r="N222">
        <f>+VLOOKUP(C222,'Thanh toán '!M$1335:N$6972,2,0)</f>
        <v>951720</v>
      </c>
      <c r="O222" s="61">
        <f t="shared" si="12"/>
        <v>0</v>
      </c>
    </row>
    <row r="223" spans="1:15" hidden="1" x14ac:dyDescent="0.3">
      <c r="A223" s="18">
        <v>2023</v>
      </c>
      <c r="B223" s="19" t="s">
        <v>13728</v>
      </c>
      <c r="C223" s="19">
        <f t="shared" si="10"/>
        <v>288</v>
      </c>
      <c r="D223" s="19" t="s">
        <v>13350</v>
      </c>
      <c r="E223" s="24" t="s">
        <v>13638</v>
      </c>
      <c r="F223" s="18">
        <f t="shared" si="11"/>
        <v>1</v>
      </c>
      <c r="G223" s="23" t="s">
        <v>11799</v>
      </c>
      <c r="H223" s="23" t="s">
        <v>13729</v>
      </c>
      <c r="I223" s="19" t="s">
        <v>11725</v>
      </c>
      <c r="J223" s="41">
        <v>865200</v>
      </c>
      <c r="K223" s="42">
        <v>0.1</v>
      </c>
      <c r="L223" s="41">
        <v>86520</v>
      </c>
      <c r="M223" s="41">
        <v>951720</v>
      </c>
      <c r="N223">
        <f>+VLOOKUP(C223,'Thanh toán '!M$1335:N$6972,2,0)</f>
        <v>951720</v>
      </c>
      <c r="O223" s="61">
        <f t="shared" si="12"/>
        <v>0</v>
      </c>
    </row>
    <row r="224" spans="1:15" hidden="1" x14ac:dyDescent="0.3">
      <c r="A224" s="18">
        <v>2023</v>
      </c>
      <c r="B224" s="19" t="s">
        <v>13730</v>
      </c>
      <c r="C224" s="19">
        <f t="shared" si="10"/>
        <v>289</v>
      </c>
      <c r="D224" s="19" t="s">
        <v>13350</v>
      </c>
      <c r="E224" s="24" t="s">
        <v>13638</v>
      </c>
      <c r="F224" s="18">
        <f t="shared" si="11"/>
        <v>1</v>
      </c>
      <c r="G224" s="23" t="s">
        <v>11799</v>
      </c>
      <c r="H224" s="23" t="s">
        <v>13731</v>
      </c>
      <c r="I224" s="19" t="s">
        <v>11725</v>
      </c>
      <c r="J224" s="41">
        <v>424200</v>
      </c>
      <c r="K224" s="42">
        <v>0.1</v>
      </c>
      <c r="L224" s="41">
        <v>42420</v>
      </c>
      <c r="M224" s="41">
        <v>466620</v>
      </c>
      <c r="N224">
        <f>+VLOOKUP(C224,'Thanh toán '!M$1335:N$6972,2,0)</f>
        <v>466620</v>
      </c>
      <c r="O224" s="61">
        <f t="shared" si="12"/>
        <v>0</v>
      </c>
    </row>
    <row r="225" spans="1:15" hidden="1" x14ac:dyDescent="0.3">
      <c r="A225" s="18">
        <v>2023</v>
      </c>
      <c r="B225" s="19" t="s">
        <v>13732</v>
      </c>
      <c r="C225" s="19">
        <f t="shared" si="10"/>
        <v>290</v>
      </c>
      <c r="D225" s="19" t="s">
        <v>13350</v>
      </c>
      <c r="E225" s="24" t="s">
        <v>13638</v>
      </c>
      <c r="F225" s="18">
        <f t="shared" si="11"/>
        <v>1</v>
      </c>
      <c r="G225" s="23" t="s">
        <v>11799</v>
      </c>
      <c r="H225" s="23" t="s">
        <v>13733</v>
      </c>
      <c r="I225" s="19" t="s">
        <v>11725</v>
      </c>
      <c r="J225" s="41">
        <v>992362</v>
      </c>
      <c r="K225" s="42">
        <v>9.9999798460642386E-2</v>
      </c>
      <c r="L225" s="41">
        <v>99236</v>
      </c>
      <c r="M225" s="41">
        <v>1091598</v>
      </c>
      <c r="N225">
        <f>+VLOOKUP(C225,'Thanh toán '!M$1335:N$6972,2,0)</f>
        <v>1091598</v>
      </c>
      <c r="O225" s="61">
        <f t="shared" si="12"/>
        <v>0</v>
      </c>
    </row>
    <row r="226" spans="1:15" hidden="1" x14ac:dyDescent="0.3">
      <c r="A226" s="18">
        <v>2023</v>
      </c>
      <c r="B226" s="19" t="s">
        <v>13734</v>
      </c>
      <c r="C226" s="19">
        <f t="shared" si="10"/>
        <v>291</v>
      </c>
      <c r="D226" s="19" t="s">
        <v>13350</v>
      </c>
      <c r="E226" s="24" t="s">
        <v>13638</v>
      </c>
      <c r="F226" s="18">
        <f t="shared" si="11"/>
        <v>1</v>
      </c>
      <c r="G226" s="23" t="s">
        <v>11799</v>
      </c>
      <c r="H226" s="23" t="s">
        <v>13735</v>
      </c>
      <c r="I226" s="19" t="s">
        <v>11725</v>
      </c>
      <c r="J226" s="41">
        <v>734310</v>
      </c>
      <c r="K226" s="42">
        <v>0.1</v>
      </c>
      <c r="L226" s="41">
        <v>73431</v>
      </c>
      <c r="M226" s="41">
        <v>807741</v>
      </c>
      <c r="N226">
        <f>+VLOOKUP(C226,'Thanh toán '!M$1335:N$6972,2,0)</f>
        <v>807741</v>
      </c>
      <c r="O226" s="61">
        <f t="shared" si="12"/>
        <v>0</v>
      </c>
    </row>
    <row r="227" spans="1:15" hidden="1" x14ac:dyDescent="0.3">
      <c r="A227" s="18">
        <v>2023</v>
      </c>
      <c r="B227" s="19" t="s">
        <v>13736</v>
      </c>
      <c r="C227" s="19">
        <f t="shared" si="10"/>
        <v>292</v>
      </c>
      <c r="D227" s="19" t="s">
        <v>13350</v>
      </c>
      <c r="E227" s="24" t="s">
        <v>13638</v>
      </c>
      <c r="F227" s="18">
        <f t="shared" si="11"/>
        <v>1</v>
      </c>
      <c r="G227" s="23" t="s">
        <v>12215</v>
      </c>
      <c r="H227" s="23" t="s">
        <v>13737</v>
      </c>
      <c r="I227" s="19" t="s">
        <v>12216</v>
      </c>
      <c r="J227" s="41">
        <v>1233723</v>
      </c>
      <c r="K227" s="42">
        <v>9.9999756833584197E-2</v>
      </c>
      <c r="L227" s="41">
        <v>123372</v>
      </c>
      <c r="M227" s="41">
        <v>1357095</v>
      </c>
      <c r="N227">
        <f>+VLOOKUP(C227,'Thanh toán '!M$1335:N$6972,2,0)</f>
        <v>1357095</v>
      </c>
      <c r="O227" s="61">
        <f t="shared" si="12"/>
        <v>0</v>
      </c>
    </row>
    <row r="228" spans="1:15" hidden="1" x14ac:dyDescent="0.3">
      <c r="A228" s="18">
        <v>2023</v>
      </c>
      <c r="B228" s="19" t="s">
        <v>13738</v>
      </c>
      <c r="C228" s="19">
        <f t="shared" si="10"/>
        <v>294</v>
      </c>
      <c r="D228" s="19" t="s">
        <v>13350</v>
      </c>
      <c r="E228" s="24" t="s">
        <v>13638</v>
      </c>
      <c r="F228" s="18">
        <f t="shared" si="11"/>
        <v>1</v>
      </c>
      <c r="G228" s="23" t="s">
        <v>12624</v>
      </c>
      <c r="H228" s="23" t="s">
        <v>12624</v>
      </c>
      <c r="I228" s="19" t="s">
        <v>12625</v>
      </c>
      <c r="J228" s="41">
        <v>848400</v>
      </c>
      <c r="K228" s="42">
        <v>0.1</v>
      </c>
      <c r="L228" s="41">
        <v>84840</v>
      </c>
      <c r="M228" s="41">
        <v>933240</v>
      </c>
      <c r="N228">
        <f>+VLOOKUP(C228,'Thanh toán '!M$1335:N$6972,2,0)</f>
        <v>933240</v>
      </c>
      <c r="O228" s="61">
        <f t="shared" si="12"/>
        <v>0</v>
      </c>
    </row>
    <row r="229" spans="1:15" hidden="1" x14ac:dyDescent="0.3">
      <c r="A229" s="18">
        <v>2023</v>
      </c>
      <c r="B229" s="19" t="s">
        <v>13739</v>
      </c>
      <c r="C229" s="19">
        <f t="shared" si="10"/>
        <v>295</v>
      </c>
      <c r="D229" s="19" t="s">
        <v>13350</v>
      </c>
      <c r="E229" s="24" t="s">
        <v>13638</v>
      </c>
      <c r="F229" s="18">
        <f t="shared" si="11"/>
        <v>1</v>
      </c>
      <c r="G229" s="23" t="s">
        <v>12624</v>
      </c>
      <c r="H229" s="23" t="s">
        <v>12624</v>
      </c>
      <c r="I229" s="19" t="s">
        <v>12625</v>
      </c>
      <c r="J229" s="41">
        <v>1730400</v>
      </c>
      <c r="K229" s="42">
        <v>0.1</v>
      </c>
      <c r="L229" s="41">
        <v>173040</v>
      </c>
      <c r="M229" s="41">
        <v>1903440</v>
      </c>
      <c r="N229">
        <f>+VLOOKUP(C229,'Thanh toán '!M$1335:N$6972,2,0)</f>
        <v>1903440</v>
      </c>
      <c r="O229" s="61">
        <f t="shared" si="12"/>
        <v>0</v>
      </c>
    </row>
    <row r="230" spans="1:15" hidden="1" x14ac:dyDescent="0.3">
      <c r="A230" s="18">
        <v>2023</v>
      </c>
      <c r="B230" s="19" t="s">
        <v>13740</v>
      </c>
      <c r="C230" s="19">
        <f t="shared" si="10"/>
        <v>296</v>
      </c>
      <c r="D230" s="19" t="s">
        <v>13350</v>
      </c>
      <c r="E230" s="24" t="s">
        <v>13638</v>
      </c>
      <c r="F230" s="18">
        <f t="shared" si="11"/>
        <v>1</v>
      </c>
      <c r="G230" s="23" t="s">
        <v>12627</v>
      </c>
      <c r="H230" s="23" t="s">
        <v>12627</v>
      </c>
      <c r="I230" s="19" t="s">
        <v>12628</v>
      </c>
      <c r="J230" s="41">
        <v>3393600</v>
      </c>
      <c r="K230" s="42">
        <v>0.1</v>
      </c>
      <c r="L230" s="41">
        <v>339360</v>
      </c>
      <c r="M230" s="41">
        <v>3732960</v>
      </c>
      <c r="N230">
        <f>+VLOOKUP(C230,'Thanh toán '!M$1335:N$6972,2,0)</f>
        <v>3732960</v>
      </c>
      <c r="O230" s="61">
        <f t="shared" si="12"/>
        <v>0</v>
      </c>
    </row>
    <row r="231" spans="1:15" hidden="1" x14ac:dyDescent="0.3">
      <c r="A231" s="18">
        <v>2023</v>
      </c>
      <c r="B231" s="19" t="s">
        <v>13741</v>
      </c>
      <c r="C231" s="19">
        <f t="shared" si="10"/>
        <v>297</v>
      </c>
      <c r="D231" s="19" t="s">
        <v>13350</v>
      </c>
      <c r="E231" s="24" t="s">
        <v>13638</v>
      </c>
      <c r="F231" s="18">
        <f t="shared" si="11"/>
        <v>1</v>
      </c>
      <c r="G231" s="23" t="s">
        <v>12627</v>
      </c>
      <c r="H231" s="23" t="s">
        <v>12627</v>
      </c>
      <c r="I231" s="19" t="s">
        <v>12628</v>
      </c>
      <c r="J231" s="41">
        <v>1012061</v>
      </c>
      <c r="K231" s="42">
        <v>9.9999901191726581E-2</v>
      </c>
      <c r="L231" s="41">
        <v>101206</v>
      </c>
      <c r="M231" s="41">
        <v>1113267</v>
      </c>
      <c r="N231">
        <f>+VLOOKUP(C231,'Thanh toán '!M$1335:N$6972,2,0)</f>
        <v>1113267</v>
      </c>
      <c r="O231" s="61">
        <f t="shared" si="12"/>
        <v>0</v>
      </c>
    </row>
    <row r="232" spans="1:15" hidden="1" x14ac:dyDescent="0.3">
      <c r="A232" s="18">
        <v>2023</v>
      </c>
      <c r="B232" s="19" t="s">
        <v>13742</v>
      </c>
      <c r="C232" s="19">
        <f t="shared" si="10"/>
        <v>298</v>
      </c>
      <c r="D232" s="19" t="s">
        <v>13350</v>
      </c>
      <c r="E232" s="24" t="s">
        <v>13638</v>
      </c>
      <c r="F232" s="18">
        <f t="shared" si="11"/>
        <v>1</v>
      </c>
      <c r="G232" s="23" t="s">
        <v>12185</v>
      </c>
      <c r="H232" s="23" t="s">
        <v>12185</v>
      </c>
      <c r="I232" s="19" t="s">
        <v>12186</v>
      </c>
      <c r="J232" s="41">
        <v>882000</v>
      </c>
      <c r="K232" s="42">
        <v>0.1</v>
      </c>
      <c r="L232" s="41">
        <v>88200</v>
      </c>
      <c r="M232" s="41">
        <v>970200</v>
      </c>
      <c r="N232">
        <f>+VLOOKUP(C232,'Thanh toán '!M$1335:N$6972,2,0)</f>
        <v>970200</v>
      </c>
      <c r="O232" s="61">
        <f t="shared" si="12"/>
        <v>0</v>
      </c>
    </row>
    <row r="233" spans="1:15" hidden="1" x14ac:dyDescent="0.3">
      <c r="A233" s="18">
        <v>2023</v>
      </c>
      <c r="B233" s="19" t="s">
        <v>13743</v>
      </c>
      <c r="C233" s="19">
        <f t="shared" si="10"/>
        <v>299</v>
      </c>
      <c r="D233" s="19" t="s">
        <v>13350</v>
      </c>
      <c r="E233" s="24" t="s">
        <v>13638</v>
      </c>
      <c r="F233" s="18">
        <f t="shared" si="11"/>
        <v>1</v>
      </c>
      <c r="G233" s="23" t="s">
        <v>12185</v>
      </c>
      <c r="H233" s="23" t="s">
        <v>12185</v>
      </c>
      <c r="I233" s="19" t="s">
        <v>12186</v>
      </c>
      <c r="J233" s="41">
        <v>5449330</v>
      </c>
      <c r="K233" s="42">
        <v>0.1</v>
      </c>
      <c r="L233" s="41">
        <v>544933</v>
      </c>
      <c r="M233" s="41">
        <v>5994263</v>
      </c>
      <c r="N233">
        <f>+VLOOKUP(C233,'Thanh toán '!M$1335:N$6972,2,0)</f>
        <v>5994263</v>
      </c>
      <c r="O233" s="61">
        <f t="shared" si="12"/>
        <v>0</v>
      </c>
    </row>
    <row r="234" spans="1:15" hidden="1" x14ac:dyDescent="0.3">
      <c r="A234" s="18">
        <v>2023</v>
      </c>
      <c r="B234" s="19" t="s">
        <v>13744</v>
      </c>
      <c r="C234" s="19">
        <f t="shared" si="10"/>
        <v>300</v>
      </c>
      <c r="D234" s="19" t="s">
        <v>13350</v>
      </c>
      <c r="E234" s="24" t="s">
        <v>13638</v>
      </c>
      <c r="F234" s="18">
        <f t="shared" si="11"/>
        <v>1</v>
      </c>
      <c r="G234" s="23" t="s">
        <v>12179</v>
      </c>
      <c r="H234" s="23" t="s">
        <v>12179</v>
      </c>
      <c r="I234" s="19" t="s">
        <v>12180</v>
      </c>
      <c r="J234" s="41">
        <v>22264416</v>
      </c>
      <c r="K234" s="42">
        <v>0.10000001796588781</v>
      </c>
      <c r="L234" s="41">
        <v>2226442</v>
      </c>
      <c r="M234" s="41">
        <v>24490858</v>
      </c>
      <c r="N234">
        <f>+VLOOKUP(C234,'Thanh toán '!M$1335:N$6972,2,0)</f>
        <v>24490858</v>
      </c>
      <c r="O234" s="61">
        <f t="shared" si="12"/>
        <v>0</v>
      </c>
    </row>
    <row r="235" spans="1:15" hidden="1" x14ac:dyDescent="0.3">
      <c r="A235" s="18">
        <v>2023</v>
      </c>
      <c r="B235" s="19" t="s">
        <v>13745</v>
      </c>
      <c r="C235" s="19">
        <f t="shared" si="10"/>
        <v>301</v>
      </c>
      <c r="D235" s="19" t="s">
        <v>13350</v>
      </c>
      <c r="E235" s="24" t="s">
        <v>13638</v>
      </c>
      <c r="F235" s="18">
        <f t="shared" si="11"/>
        <v>1</v>
      </c>
      <c r="G235" s="23" t="s">
        <v>12179</v>
      </c>
      <c r="H235" s="23" t="s">
        <v>12179</v>
      </c>
      <c r="I235" s="19" t="s">
        <v>12180</v>
      </c>
      <c r="J235" s="41">
        <v>2565360</v>
      </c>
      <c r="K235" s="42">
        <v>0.1</v>
      </c>
      <c r="L235" s="41">
        <v>256536</v>
      </c>
      <c r="M235" s="41">
        <v>2821896</v>
      </c>
      <c r="N235">
        <f>+VLOOKUP(C235,'Thanh toán '!M$1335:N$6972,2,0)</f>
        <v>2821896</v>
      </c>
      <c r="O235" s="61">
        <f t="shared" si="12"/>
        <v>0</v>
      </c>
    </row>
    <row r="236" spans="1:15" hidden="1" x14ac:dyDescent="0.3">
      <c r="A236" s="18">
        <v>2023</v>
      </c>
      <c r="B236" s="19" t="s">
        <v>13746</v>
      </c>
      <c r="C236" s="19">
        <f t="shared" si="10"/>
        <v>302</v>
      </c>
      <c r="D236" s="19" t="s">
        <v>13350</v>
      </c>
      <c r="E236" s="24" t="s">
        <v>13638</v>
      </c>
      <c r="F236" s="18">
        <f t="shared" si="11"/>
        <v>1</v>
      </c>
      <c r="G236" s="23" t="s">
        <v>12618</v>
      </c>
      <c r="H236" s="23" t="s">
        <v>12618</v>
      </c>
      <c r="I236" s="19" t="s">
        <v>12619</v>
      </c>
      <c r="J236" s="41">
        <v>848400</v>
      </c>
      <c r="K236" s="42">
        <v>0.1</v>
      </c>
      <c r="L236" s="41">
        <v>84840</v>
      </c>
      <c r="M236" s="41">
        <v>933240</v>
      </c>
      <c r="N236">
        <f>+VLOOKUP(C236,'Thanh toán '!M$1335:N$6972,2,0)</f>
        <v>933240</v>
      </c>
      <c r="O236" s="61">
        <f t="shared" si="12"/>
        <v>0</v>
      </c>
    </row>
    <row r="237" spans="1:15" hidden="1" x14ac:dyDescent="0.3">
      <c r="A237" s="18">
        <v>2023</v>
      </c>
      <c r="B237" s="19" t="s">
        <v>13747</v>
      </c>
      <c r="C237" s="19">
        <f t="shared" si="10"/>
        <v>303</v>
      </c>
      <c r="D237" s="19" t="s">
        <v>13350</v>
      </c>
      <c r="E237" s="24" t="s">
        <v>13638</v>
      </c>
      <c r="F237" s="18">
        <f t="shared" si="11"/>
        <v>1</v>
      </c>
      <c r="G237" s="23" t="s">
        <v>12618</v>
      </c>
      <c r="H237" s="23" t="s">
        <v>12618</v>
      </c>
      <c r="I237" s="19" t="s">
        <v>12619</v>
      </c>
      <c r="J237" s="41">
        <v>839151</v>
      </c>
      <c r="K237" s="42">
        <v>9.9999880831936089E-2</v>
      </c>
      <c r="L237" s="41">
        <v>83915</v>
      </c>
      <c r="M237" s="41">
        <v>923066</v>
      </c>
      <c r="N237">
        <f>+VLOOKUP(C237,'Thanh toán '!M$1335:N$6972,2,0)</f>
        <v>923066</v>
      </c>
      <c r="O237" s="61">
        <f t="shared" si="12"/>
        <v>0</v>
      </c>
    </row>
    <row r="238" spans="1:15" hidden="1" x14ac:dyDescent="0.3">
      <c r="A238" s="18">
        <v>2023</v>
      </c>
      <c r="B238" s="19" t="s">
        <v>13748</v>
      </c>
      <c r="C238" s="19">
        <f t="shared" si="10"/>
        <v>304</v>
      </c>
      <c r="D238" s="19" t="s">
        <v>13350</v>
      </c>
      <c r="E238" s="24" t="s">
        <v>13638</v>
      </c>
      <c r="F238" s="18">
        <f t="shared" si="11"/>
        <v>1</v>
      </c>
      <c r="G238" s="23" t="s">
        <v>12176</v>
      </c>
      <c r="H238" s="23" t="s">
        <v>12176</v>
      </c>
      <c r="I238" s="19" t="s">
        <v>12177</v>
      </c>
      <c r="J238" s="41">
        <v>2137800</v>
      </c>
      <c r="K238" s="42">
        <v>0.1</v>
      </c>
      <c r="L238" s="41">
        <v>213780</v>
      </c>
      <c r="M238" s="41">
        <v>2351580</v>
      </c>
      <c r="N238">
        <f>+VLOOKUP(C238,'Thanh toán '!M$1335:N$6972,2,0)</f>
        <v>2351580</v>
      </c>
      <c r="O238" s="61">
        <f t="shared" si="12"/>
        <v>0</v>
      </c>
    </row>
    <row r="239" spans="1:15" hidden="1" x14ac:dyDescent="0.3">
      <c r="A239" s="18">
        <v>2023</v>
      </c>
      <c r="B239" s="19" t="s">
        <v>13749</v>
      </c>
      <c r="C239" s="19">
        <f t="shared" si="10"/>
        <v>305</v>
      </c>
      <c r="D239" s="19" t="s">
        <v>13350</v>
      </c>
      <c r="E239" s="24" t="s">
        <v>13638</v>
      </c>
      <c r="F239" s="18">
        <f t="shared" si="11"/>
        <v>1</v>
      </c>
      <c r="G239" s="23" t="s">
        <v>12176</v>
      </c>
      <c r="H239" s="23" t="s">
        <v>12176</v>
      </c>
      <c r="I239" s="19" t="s">
        <v>12177</v>
      </c>
      <c r="J239" s="41">
        <v>2690364</v>
      </c>
      <c r="K239" s="42">
        <v>9.999985132123386E-2</v>
      </c>
      <c r="L239" s="41">
        <v>269036</v>
      </c>
      <c r="M239" s="41">
        <v>2959400</v>
      </c>
      <c r="N239">
        <f>+VLOOKUP(C239,'Thanh toán '!M$1335:N$6972,2,0)</f>
        <v>2959400</v>
      </c>
      <c r="O239" s="61">
        <f t="shared" si="12"/>
        <v>0</v>
      </c>
    </row>
    <row r="240" spans="1:15" hidden="1" x14ac:dyDescent="0.3">
      <c r="A240" s="18">
        <v>2023</v>
      </c>
      <c r="B240" s="19" t="s">
        <v>13750</v>
      </c>
      <c r="C240" s="19">
        <f t="shared" si="10"/>
        <v>306</v>
      </c>
      <c r="D240" s="19" t="s">
        <v>13350</v>
      </c>
      <c r="E240" s="24" t="s">
        <v>13638</v>
      </c>
      <c r="F240" s="18">
        <f t="shared" si="11"/>
        <v>1</v>
      </c>
      <c r="G240" s="23" t="s">
        <v>12167</v>
      </c>
      <c r="H240" s="23" t="s">
        <v>12167</v>
      </c>
      <c r="I240" s="19" t="s">
        <v>12168</v>
      </c>
      <c r="J240" s="41">
        <v>5191200</v>
      </c>
      <c r="K240" s="42">
        <v>0.1</v>
      </c>
      <c r="L240" s="41">
        <v>519120</v>
      </c>
      <c r="M240" s="41">
        <v>5710320</v>
      </c>
      <c r="N240">
        <f>+VLOOKUP(C240,'Thanh toán '!M$1335:N$6972,2,0)</f>
        <v>5710320</v>
      </c>
      <c r="O240" s="61">
        <f t="shared" si="12"/>
        <v>0</v>
      </c>
    </row>
    <row r="241" spans="1:15" hidden="1" x14ac:dyDescent="0.3">
      <c r="A241" s="18">
        <v>2023</v>
      </c>
      <c r="B241" s="19" t="s">
        <v>13751</v>
      </c>
      <c r="C241" s="19">
        <f t="shared" si="10"/>
        <v>307</v>
      </c>
      <c r="D241" s="19" t="s">
        <v>13350</v>
      </c>
      <c r="E241" s="24" t="s">
        <v>13638</v>
      </c>
      <c r="F241" s="18">
        <f t="shared" si="11"/>
        <v>1</v>
      </c>
      <c r="G241" s="23" t="s">
        <v>12167</v>
      </c>
      <c r="H241" s="23" t="s">
        <v>12167</v>
      </c>
      <c r="I241" s="19" t="s">
        <v>12168</v>
      </c>
      <c r="J241" s="41">
        <v>8472548</v>
      </c>
      <c r="K241" s="42">
        <v>0.10000002360564968</v>
      </c>
      <c r="L241" s="41">
        <v>847255</v>
      </c>
      <c r="M241" s="41">
        <v>9319803</v>
      </c>
      <c r="N241">
        <f>+VLOOKUP(C241,'Thanh toán '!M$1335:N$6972,2,0)</f>
        <v>9319803</v>
      </c>
      <c r="O241" s="61">
        <f t="shared" si="12"/>
        <v>0</v>
      </c>
    </row>
    <row r="242" spans="1:15" hidden="1" x14ac:dyDescent="0.3">
      <c r="A242" s="18">
        <v>2023</v>
      </c>
      <c r="B242" s="19" t="s">
        <v>13752</v>
      </c>
      <c r="C242" s="19">
        <f t="shared" si="10"/>
        <v>308</v>
      </c>
      <c r="D242" s="19" t="s">
        <v>13350</v>
      </c>
      <c r="E242" s="24" t="s">
        <v>13638</v>
      </c>
      <c r="F242" s="18">
        <f t="shared" si="11"/>
        <v>1</v>
      </c>
      <c r="G242" s="23" t="s">
        <v>12639</v>
      </c>
      <c r="H242" s="23" t="s">
        <v>12639</v>
      </c>
      <c r="I242" s="19" t="s">
        <v>12640</v>
      </c>
      <c r="J242" s="41">
        <v>2831979</v>
      </c>
      <c r="K242" s="42">
        <v>0.1000000353109963</v>
      </c>
      <c r="L242" s="41">
        <v>283198</v>
      </c>
      <c r="M242" s="41">
        <v>3115177</v>
      </c>
      <c r="N242">
        <f>+VLOOKUP(C242,'Thanh toán '!M$1335:N$6972,2,0)</f>
        <v>3115177</v>
      </c>
      <c r="O242" s="61">
        <f t="shared" si="12"/>
        <v>0</v>
      </c>
    </row>
    <row r="243" spans="1:15" hidden="1" x14ac:dyDescent="0.3">
      <c r="A243" s="18">
        <v>2023</v>
      </c>
      <c r="B243" s="19" t="s">
        <v>13753</v>
      </c>
      <c r="C243" s="19">
        <f t="shared" si="10"/>
        <v>309</v>
      </c>
      <c r="D243" s="19" t="s">
        <v>13350</v>
      </c>
      <c r="E243" s="24" t="s">
        <v>13638</v>
      </c>
      <c r="F243" s="18">
        <f t="shared" si="11"/>
        <v>1</v>
      </c>
      <c r="G243" s="23" t="s">
        <v>12639</v>
      </c>
      <c r="H243" s="23" t="s">
        <v>12639</v>
      </c>
      <c r="I243" s="19" t="s">
        <v>12640</v>
      </c>
      <c r="J243" s="41">
        <v>848400</v>
      </c>
      <c r="K243" s="42">
        <v>0.1</v>
      </c>
      <c r="L243" s="41">
        <v>84840</v>
      </c>
      <c r="M243" s="41">
        <v>933240</v>
      </c>
      <c r="N243">
        <f>+VLOOKUP(C243,'Thanh toán '!M$1335:N$6972,2,0)</f>
        <v>933240</v>
      </c>
      <c r="O243" s="61">
        <f t="shared" si="12"/>
        <v>0</v>
      </c>
    </row>
    <row r="244" spans="1:15" hidden="1" x14ac:dyDescent="0.3">
      <c r="A244" s="18">
        <v>2023</v>
      </c>
      <c r="B244" s="19" t="s">
        <v>13754</v>
      </c>
      <c r="C244" s="19">
        <f t="shared" si="10"/>
        <v>310</v>
      </c>
      <c r="D244" s="19" t="s">
        <v>13350</v>
      </c>
      <c r="E244" s="24" t="s">
        <v>13638</v>
      </c>
      <c r="F244" s="18">
        <f t="shared" si="11"/>
        <v>1</v>
      </c>
      <c r="G244" s="23" t="s">
        <v>12194</v>
      </c>
      <c r="H244" s="23" t="s">
        <v>12194</v>
      </c>
      <c r="I244" s="19" t="s">
        <v>12195</v>
      </c>
      <c r="J244" s="41">
        <v>424200</v>
      </c>
      <c r="K244" s="42">
        <v>0.1</v>
      </c>
      <c r="L244" s="41">
        <v>42420</v>
      </c>
      <c r="M244" s="41">
        <v>466620</v>
      </c>
      <c r="N244">
        <f>+VLOOKUP(C244,'Thanh toán '!M$1335:N$6972,2,0)</f>
        <v>466620</v>
      </c>
      <c r="O244" s="61">
        <f t="shared" si="12"/>
        <v>0</v>
      </c>
    </row>
    <row r="245" spans="1:15" hidden="1" x14ac:dyDescent="0.3">
      <c r="A245" s="18">
        <v>2023</v>
      </c>
      <c r="B245" s="19" t="s">
        <v>13755</v>
      </c>
      <c r="C245" s="19">
        <f t="shared" si="10"/>
        <v>311</v>
      </c>
      <c r="D245" s="19" t="s">
        <v>13350</v>
      </c>
      <c r="E245" s="24" t="s">
        <v>13638</v>
      </c>
      <c r="F245" s="18">
        <f t="shared" si="11"/>
        <v>1</v>
      </c>
      <c r="G245" s="23" t="s">
        <v>12188</v>
      </c>
      <c r="H245" s="23" t="s">
        <v>12188</v>
      </c>
      <c r="I245" s="19" t="s">
        <v>12189</v>
      </c>
      <c r="J245" s="41">
        <v>848400</v>
      </c>
      <c r="K245" s="42">
        <v>0.1</v>
      </c>
      <c r="L245" s="41">
        <v>84840</v>
      </c>
      <c r="M245" s="41">
        <v>933240</v>
      </c>
      <c r="N245">
        <f>+VLOOKUP(C245,'Thanh toán '!M$1335:N$6972,2,0)</f>
        <v>933240</v>
      </c>
      <c r="O245" s="61">
        <f t="shared" si="12"/>
        <v>0</v>
      </c>
    </row>
    <row r="246" spans="1:15" hidden="1" x14ac:dyDescent="0.3">
      <c r="A246" s="18">
        <v>2023</v>
      </c>
      <c r="B246" s="19" t="s">
        <v>13756</v>
      </c>
      <c r="C246" s="19">
        <f t="shared" si="10"/>
        <v>312</v>
      </c>
      <c r="D246" s="19" t="s">
        <v>13350</v>
      </c>
      <c r="E246" s="24" t="s">
        <v>13638</v>
      </c>
      <c r="F246" s="18">
        <f t="shared" si="11"/>
        <v>1</v>
      </c>
      <c r="G246" s="23" t="s">
        <v>12422</v>
      </c>
      <c r="H246" s="23" t="s">
        <v>12422</v>
      </c>
      <c r="I246" s="19" t="s">
        <v>12423</v>
      </c>
      <c r="J246" s="41">
        <v>848400</v>
      </c>
      <c r="K246" s="42">
        <v>0.1</v>
      </c>
      <c r="L246" s="41">
        <v>84840</v>
      </c>
      <c r="M246" s="41">
        <v>933240</v>
      </c>
      <c r="N246">
        <f>+VLOOKUP(C246,'Thanh toán '!M$1335:N$6972,2,0)</f>
        <v>933240</v>
      </c>
      <c r="O246" s="61">
        <f t="shared" si="12"/>
        <v>0</v>
      </c>
    </row>
    <row r="247" spans="1:15" hidden="1" x14ac:dyDescent="0.3">
      <c r="A247" s="18">
        <v>2023</v>
      </c>
      <c r="B247" s="19" t="s">
        <v>13757</v>
      </c>
      <c r="C247" s="19">
        <f t="shared" si="10"/>
        <v>313</v>
      </c>
      <c r="D247" s="19" t="s">
        <v>13350</v>
      </c>
      <c r="E247" s="24" t="s">
        <v>13638</v>
      </c>
      <c r="F247" s="18">
        <f t="shared" si="11"/>
        <v>1</v>
      </c>
      <c r="G247" s="23" t="s">
        <v>12297</v>
      </c>
      <c r="H247" s="23" t="s">
        <v>12297</v>
      </c>
      <c r="I247" s="19" t="s">
        <v>12298</v>
      </c>
      <c r="J247" s="41">
        <v>865200</v>
      </c>
      <c r="K247" s="42">
        <v>0.1</v>
      </c>
      <c r="L247" s="41">
        <v>86520</v>
      </c>
      <c r="M247" s="41">
        <v>951720</v>
      </c>
      <c r="N247">
        <f>+VLOOKUP(C247,'Thanh toán '!M$1335:N$6972,2,0)</f>
        <v>951720</v>
      </c>
      <c r="O247" s="61">
        <f t="shared" si="12"/>
        <v>0</v>
      </c>
    </row>
    <row r="248" spans="1:15" hidden="1" x14ac:dyDescent="0.3">
      <c r="A248" s="18">
        <v>2023</v>
      </c>
      <c r="B248" s="19" t="s">
        <v>13758</v>
      </c>
      <c r="C248" s="19">
        <f t="shared" si="10"/>
        <v>314</v>
      </c>
      <c r="D248" s="19" t="s">
        <v>13350</v>
      </c>
      <c r="E248" s="24" t="s">
        <v>13638</v>
      </c>
      <c r="F248" s="18">
        <f t="shared" si="11"/>
        <v>1</v>
      </c>
      <c r="G248" s="23" t="s">
        <v>12161</v>
      </c>
      <c r="H248" s="23" t="s">
        <v>12161</v>
      </c>
      <c r="I248" s="19" t="s">
        <v>12162</v>
      </c>
      <c r="J248" s="41">
        <v>1730400</v>
      </c>
      <c r="K248" s="42">
        <v>0.1</v>
      </c>
      <c r="L248" s="41">
        <v>173040</v>
      </c>
      <c r="M248" s="41">
        <v>1903440</v>
      </c>
      <c r="N248">
        <f>+VLOOKUP(C248,'Thanh toán '!M$1335:N$6972,2,0)</f>
        <v>1903440</v>
      </c>
      <c r="O248" s="61">
        <f t="shared" si="12"/>
        <v>0</v>
      </c>
    </row>
    <row r="249" spans="1:15" hidden="1" x14ac:dyDescent="0.3">
      <c r="A249" s="18">
        <v>2023</v>
      </c>
      <c r="B249" s="19" t="s">
        <v>13759</v>
      </c>
      <c r="C249" s="19">
        <f t="shared" si="10"/>
        <v>316</v>
      </c>
      <c r="D249" s="19" t="s">
        <v>13350</v>
      </c>
      <c r="E249" s="24" t="s">
        <v>13638</v>
      </c>
      <c r="F249" s="18">
        <f t="shared" si="11"/>
        <v>1</v>
      </c>
      <c r="G249" s="23" t="s">
        <v>12182</v>
      </c>
      <c r="H249" s="23" t="s">
        <v>12182</v>
      </c>
      <c r="I249" s="19" t="s">
        <v>12183</v>
      </c>
      <c r="J249" s="41">
        <v>7930011</v>
      </c>
      <c r="K249" s="42">
        <v>9.9999987389677011E-2</v>
      </c>
      <c r="L249" s="41">
        <v>793001</v>
      </c>
      <c r="M249" s="41">
        <v>8723012</v>
      </c>
      <c r="N249">
        <f>+VLOOKUP(C249,'Thanh toán '!M$1335:N$6972,2,0)</f>
        <v>8723012</v>
      </c>
      <c r="O249" s="61">
        <f t="shared" si="12"/>
        <v>0</v>
      </c>
    </row>
    <row r="250" spans="1:15" hidden="1" x14ac:dyDescent="0.3">
      <c r="A250" s="18">
        <v>2023</v>
      </c>
      <c r="B250" s="19" t="s">
        <v>13760</v>
      </c>
      <c r="C250" s="19">
        <f t="shared" si="10"/>
        <v>359</v>
      </c>
      <c r="D250" s="19" t="s">
        <v>13350</v>
      </c>
      <c r="E250" s="24" t="s">
        <v>13638</v>
      </c>
      <c r="F250" s="18">
        <f t="shared" si="11"/>
        <v>1</v>
      </c>
      <c r="G250" s="23" t="s">
        <v>11860</v>
      </c>
      <c r="H250" s="23" t="s">
        <v>13761</v>
      </c>
      <c r="I250" s="19" t="s">
        <v>11719</v>
      </c>
      <c r="J250" s="41">
        <v>734310</v>
      </c>
      <c r="K250" s="42">
        <v>0.1</v>
      </c>
      <c r="L250" s="41">
        <v>73431</v>
      </c>
      <c r="M250" s="41">
        <v>807741</v>
      </c>
      <c r="N250">
        <f>+VLOOKUP(C250,'Thanh toán '!M$1335:N$6972,2,0)</f>
        <v>807741</v>
      </c>
      <c r="O250" s="61">
        <f t="shared" si="12"/>
        <v>0</v>
      </c>
    </row>
    <row r="251" spans="1:15" hidden="1" x14ac:dyDescent="0.3">
      <c r="A251" s="18">
        <v>2023</v>
      </c>
      <c r="B251" s="19" t="s">
        <v>13762</v>
      </c>
      <c r="C251" s="19">
        <f t="shared" si="10"/>
        <v>360</v>
      </c>
      <c r="D251" s="19" t="s">
        <v>13350</v>
      </c>
      <c r="E251" s="24" t="s">
        <v>13638</v>
      </c>
      <c r="F251" s="18">
        <f t="shared" si="11"/>
        <v>1</v>
      </c>
      <c r="G251" s="23" t="s">
        <v>11860</v>
      </c>
      <c r="H251" s="23" t="s">
        <v>13763</v>
      </c>
      <c r="I251" s="19" t="s">
        <v>11719</v>
      </c>
      <c r="J251" s="41">
        <v>734310</v>
      </c>
      <c r="K251" s="42">
        <v>0.1</v>
      </c>
      <c r="L251" s="41">
        <v>73431</v>
      </c>
      <c r="M251" s="41">
        <v>807741</v>
      </c>
      <c r="N251">
        <f>+VLOOKUP(C251,'Thanh toán '!M$1335:N$6972,2,0)</f>
        <v>807741</v>
      </c>
      <c r="O251" s="61">
        <f t="shared" si="12"/>
        <v>0</v>
      </c>
    </row>
    <row r="252" spans="1:15" hidden="1" x14ac:dyDescent="0.3">
      <c r="A252" s="18">
        <v>2023</v>
      </c>
      <c r="B252" s="19" t="s">
        <v>13764</v>
      </c>
      <c r="C252" s="19">
        <f t="shared" si="10"/>
        <v>361</v>
      </c>
      <c r="D252" s="19" t="s">
        <v>13350</v>
      </c>
      <c r="E252" s="24" t="s">
        <v>13638</v>
      </c>
      <c r="F252" s="18">
        <f t="shared" si="11"/>
        <v>1</v>
      </c>
      <c r="G252" s="23" t="s">
        <v>11860</v>
      </c>
      <c r="H252" s="23" t="s">
        <v>13765</v>
      </c>
      <c r="I252" s="19" t="s">
        <v>11719</v>
      </c>
      <c r="J252" s="41">
        <v>2467478</v>
      </c>
      <c r="K252" s="42">
        <v>0.10000008105442075</v>
      </c>
      <c r="L252" s="41">
        <v>246748</v>
      </c>
      <c r="M252" s="41">
        <v>2714226</v>
      </c>
      <c r="N252">
        <f>+VLOOKUP(C252,'Thanh toán '!M$1335:N$6972,2,0)</f>
        <v>2714226</v>
      </c>
      <c r="O252" s="61">
        <f t="shared" si="12"/>
        <v>0</v>
      </c>
    </row>
    <row r="253" spans="1:15" hidden="1" x14ac:dyDescent="0.3">
      <c r="A253" s="18">
        <v>2023</v>
      </c>
      <c r="B253" s="19" t="s">
        <v>13766</v>
      </c>
      <c r="C253" s="19">
        <f t="shared" si="10"/>
        <v>362</v>
      </c>
      <c r="D253" s="19" t="s">
        <v>13350</v>
      </c>
      <c r="E253" s="24" t="s">
        <v>13638</v>
      </c>
      <c r="F253" s="18">
        <f t="shared" si="11"/>
        <v>1</v>
      </c>
      <c r="G253" s="23" t="s">
        <v>11860</v>
      </c>
      <c r="H253" s="23" t="s">
        <v>13767</v>
      </c>
      <c r="I253" s="19" t="s">
        <v>11719</v>
      </c>
      <c r="J253" s="41">
        <v>734310</v>
      </c>
      <c r="K253" s="42">
        <v>0.1</v>
      </c>
      <c r="L253" s="41">
        <v>73431</v>
      </c>
      <c r="M253" s="41">
        <v>807741</v>
      </c>
      <c r="N253">
        <f>+VLOOKUP(C253,'Thanh toán '!M$1335:N$6972,2,0)</f>
        <v>807741</v>
      </c>
      <c r="O253" s="61">
        <f t="shared" si="12"/>
        <v>0</v>
      </c>
    </row>
    <row r="254" spans="1:15" hidden="1" x14ac:dyDescent="0.3">
      <c r="A254" s="18">
        <v>2023</v>
      </c>
      <c r="B254" s="19" t="s">
        <v>13768</v>
      </c>
      <c r="C254" s="19">
        <f t="shared" si="10"/>
        <v>363</v>
      </c>
      <c r="D254" s="19" t="s">
        <v>13350</v>
      </c>
      <c r="E254" s="24" t="s">
        <v>13638</v>
      </c>
      <c r="F254" s="18">
        <f t="shared" si="11"/>
        <v>1</v>
      </c>
      <c r="G254" s="23" t="s">
        <v>11860</v>
      </c>
      <c r="H254" s="23" t="s">
        <v>13769</v>
      </c>
      <c r="I254" s="19" t="s">
        <v>11719</v>
      </c>
      <c r="J254" s="41">
        <v>734310</v>
      </c>
      <c r="K254" s="42">
        <v>0.1</v>
      </c>
      <c r="L254" s="41">
        <v>73431</v>
      </c>
      <c r="M254" s="41">
        <v>807741</v>
      </c>
      <c r="N254">
        <f>+VLOOKUP(C254,'Thanh toán '!M$1335:N$6972,2,0)</f>
        <v>807741</v>
      </c>
      <c r="O254" s="61">
        <f t="shared" si="12"/>
        <v>0</v>
      </c>
    </row>
    <row r="255" spans="1:15" hidden="1" x14ac:dyDescent="0.3">
      <c r="A255" s="18">
        <v>2023</v>
      </c>
      <c r="B255" s="19" t="s">
        <v>13770</v>
      </c>
      <c r="C255" s="19">
        <f t="shared" si="10"/>
        <v>364</v>
      </c>
      <c r="D255" s="19" t="s">
        <v>13350</v>
      </c>
      <c r="E255" s="24" t="s">
        <v>13638</v>
      </c>
      <c r="F255" s="18">
        <f t="shared" si="11"/>
        <v>1</v>
      </c>
      <c r="G255" s="23" t="s">
        <v>11860</v>
      </c>
      <c r="H255" s="23" t="s">
        <v>13771</v>
      </c>
      <c r="I255" s="19" t="s">
        <v>11719</v>
      </c>
      <c r="J255" s="41">
        <v>440586</v>
      </c>
      <c r="K255" s="42">
        <v>0.10000090788177564</v>
      </c>
      <c r="L255" s="41">
        <v>44059</v>
      </c>
      <c r="M255" s="41">
        <v>484645</v>
      </c>
      <c r="N255">
        <f>+VLOOKUP(C255,'Thanh toán '!M$1335:N$6972,2,0)</f>
        <v>484645</v>
      </c>
      <c r="O255" s="61">
        <f t="shared" si="12"/>
        <v>0</v>
      </c>
    </row>
    <row r="256" spans="1:15" hidden="1" x14ac:dyDescent="0.3">
      <c r="A256" s="18">
        <v>2023</v>
      </c>
      <c r="B256" s="19" t="s">
        <v>13772</v>
      </c>
      <c r="C256" s="19">
        <f t="shared" si="10"/>
        <v>365</v>
      </c>
      <c r="D256" s="19" t="s">
        <v>13350</v>
      </c>
      <c r="E256" s="24" t="s">
        <v>13638</v>
      </c>
      <c r="F256" s="18">
        <f t="shared" si="11"/>
        <v>1</v>
      </c>
      <c r="G256" s="23" t="s">
        <v>11860</v>
      </c>
      <c r="H256" s="23" t="s">
        <v>13773</v>
      </c>
      <c r="I256" s="19" t="s">
        <v>11719</v>
      </c>
      <c r="J256" s="41">
        <v>734310</v>
      </c>
      <c r="K256" s="42">
        <v>0.1</v>
      </c>
      <c r="L256" s="41">
        <v>73431</v>
      </c>
      <c r="M256" s="41">
        <v>807741</v>
      </c>
      <c r="N256">
        <f>+VLOOKUP(C256,'Thanh toán '!M$1335:N$6972,2,0)</f>
        <v>807741</v>
      </c>
      <c r="O256" s="61">
        <f t="shared" si="12"/>
        <v>0</v>
      </c>
    </row>
    <row r="257" spans="1:15" hidden="1" x14ac:dyDescent="0.3">
      <c r="A257" s="18">
        <v>2023</v>
      </c>
      <c r="B257" s="19" t="s">
        <v>13774</v>
      </c>
      <c r="C257" s="19">
        <f t="shared" si="10"/>
        <v>366</v>
      </c>
      <c r="D257" s="19" t="s">
        <v>13350</v>
      </c>
      <c r="E257" s="24" t="s">
        <v>13638</v>
      </c>
      <c r="F257" s="18">
        <f t="shared" si="11"/>
        <v>1</v>
      </c>
      <c r="G257" s="23" t="s">
        <v>11860</v>
      </c>
      <c r="H257" s="23" t="s">
        <v>13775</v>
      </c>
      <c r="I257" s="19" t="s">
        <v>11719</v>
      </c>
      <c r="J257" s="41">
        <v>1189648</v>
      </c>
      <c r="K257" s="42">
        <v>0.1000001681169556</v>
      </c>
      <c r="L257" s="41">
        <v>118965</v>
      </c>
      <c r="M257" s="41">
        <v>1308613</v>
      </c>
      <c r="N257">
        <f>+VLOOKUP(C257,'Thanh toán '!M$1335:N$6972,2,0)</f>
        <v>1308613</v>
      </c>
      <c r="O257" s="61">
        <f t="shared" si="12"/>
        <v>0</v>
      </c>
    </row>
    <row r="258" spans="1:15" hidden="1" x14ac:dyDescent="0.3">
      <c r="A258" s="18">
        <v>2023</v>
      </c>
      <c r="B258" s="19" t="s">
        <v>13776</v>
      </c>
      <c r="C258" s="19">
        <f t="shared" si="10"/>
        <v>367</v>
      </c>
      <c r="D258" s="19" t="s">
        <v>13350</v>
      </c>
      <c r="E258" s="24" t="s">
        <v>13638</v>
      </c>
      <c r="F258" s="18">
        <f t="shared" si="11"/>
        <v>1</v>
      </c>
      <c r="G258" s="23" t="s">
        <v>11860</v>
      </c>
      <c r="H258" s="23" t="s">
        <v>13777</v>
      </c>
      <c r="I258" s="19" t="s">
        <v>11719</v>
      </c>
      <c r="J258" s="41">
        <v>734310</v>
      </c>
      <c r="K258" s="42">
        <v>0.1</v>
      </c>
      <c r="L258" s="41">
        <v>73431</v>
      </c>
      <c r="M258" s="41">
        <v>807741</v>
      </c>
      <c r="N258">
        <f>+VLOOKUP(C258,'Thanh toán '!M$1335:N$6972,2,0)</f>
        <v>807741</v>
      </c>
      <c r="O258" s="61">
        <f t="shared" si="12"/>
        <v>0</v>
      </c>
    </row>
    <row r="259" spans="1:15" hidden="1" x14ac:dyDescent="0.3">
      <c r="A259" s="18">
        <v>2023</v>
      </c>
      <c r="B259" s="19" t="s">
        <v>13778</v>
      </c>
      <c r="C259" s="19">
        <f t="shared" si="10"/>
        <v>368</v>
      </c>
      <c r="D259" s="19" t="s">
        <v>13350</v>
      </c>
      <c r="E259" s="24" t="s">
        <v>13638</v>
      </c>
      <c r="F259" s="18">
        <f t="shared" si="11"/>
        <v>1</v>
      </c>
      <c r="G259" s="23" t="s">
        <v>11860</v>
      </c>
      <c r="H259" s="23" t="s">
        <v>13652</v>
      </c>
      <c r="I259" s="19" t="s">
        <v>11719</v>
      </c>
      <c r="J259" s="41">
        <v>1280715</v>
      </c>
      <c r="K259" s="42">
        <v>0.10000039040692113</v>
      </c>
      <c r="L259" s="41">
        <v>128072</v>
      </c>
      <c r="M259" s="41">
        <v>1408787</v>
      </c>
      <c r="N259">
        <f>+VLOOKUP(C259,'Thanh toán '!M$1335:N$6972,2,0)</f>
        <v>1408787</v>
      </c>
      <c r="O259" s="61">
        <f t="shared" si="12"/>
        <v>0</v>
      </c>
    </row>
    <row r="260" spans="1:15" hidden="1" x14ac:dyDescent="0.3">
      <c r="A260" s="18">
        <v>2023</v>
      </c>
      <c r="B260" s="19" t="s">
        <v>13779</v>
      </c>
      <c r="C260" s="19">
        <f t="shared" si="10"/>
        <v>369</v>
      </c>
      <c r="D260" s="19" t="s">
        <v>13350</v>
      </c>
      <c r="E260" s="24" t="s">
        <v>13638</v>
      </c>
      <c r="F260" s="18">
        <f t="shared" si="11"/>
        <v>1</v>
      </c>
      <c r="G260" s="23" t="s">
        <v>11860</v>
      </c>
      <c r="H260" s="23" t="s">
        <v>13780</v>
      </c>
      <c r="I260" s="19" t="s">
        <v>11719</v>
      </c>
      <c r="J260" s="41">
        <v>734310</v>
      </c>
      <c r="K260" s="42">
        <v>0.1</v>
      </c>
      <c r="L260" s="41">
        <v>73431</v>
      </c>
      <c r="M260" s="41">
        <v>807741</v>
      </c>
      <c r="N260">
        <f>+VLOOKUP(C260,'Thanh toán '!M$1335:N$6972,2,0)</f>
        <v>807741</v>
      </c>
      <c r="O260" s="61">
        <f t="shared" si="12"/>
        <v>0</v>
      </c>
    </row>
    <row r="261" spans="1:15" hidden="1" x14ac:dyDescent="0.3">
      <c r="A261" s="43">
        <v>2023</v>
      </c>
      <c r="B261" s="44" t="s">
        <v>13781</v>
      </c>
      <c r="C261" s="19">
        <f t="shared" si="10"/>
        <v>370</v>
      </c>
      <c r="D261" s="44" t="s">
        <v>13350</v>
      </c>
      <c r="E261" s="45" t="s">
        <v>13638</v>
      </c>
      <c r="F261" s="18">
        <f t="shared" si="11"/>
        <v>1</v>
      </c>
      <c r="G261" s="46" t="s">
        <v>11860</v>
      </c>
      <c r="H261" s="46" t="s">
        <v>13782</v>
      </c>
      <c r="I261" s="44" t="s">
        <v>11719</v>
      </c>
      <c r="J261" s="47">
        <v>734310</v>
      </c>
      <c r="K261" s="48">
        <v>0.1</v>
      </c>
      <c r="L261" s="47">
        <v>73431</v>
      </c>
      <c r="M261" s="47">
        <v>0</v>
      </c>
      <c r="O261" s="61"/>
    </row>
    <row r="262" spans="1:15" hidden="1" x14ac:dyDescent="0.3">
      <c r="A262" s="18">
        <v>2023</v>
      </c>
      <c r="B262" s="19" t="s">
        <v>13783</v>
      </c>
      <c r="C262" s="19">
        <f t="shared" ref="C262:C325" si="13">+B262*1</f>
        <v>371</v>
      </c>
      <c r="D262" s="19" t="s">
        <v>13350</v>
      </c>
      <c r="E262" s="24" t="s">
        <v>13638</v>
      </c>
      <c r="F262" s="18">
        <f t="shared" ref="F262:F325" si="14">+MONTH(E262)</f>
        <v>1</v>
      </c>
      <c r="G262" s="23" t="s">
        <v>11860</v>
      </c>
      <c r="H262" s="23" t="s">
        <v>13782</v>
      </c>
      <c r="I262" s="19" t="s">
        <v>11719</v>
      </c>
      <c r="J262" s="41">
        <v>440586</v>
      </c>
      <c r="K262" s="42">
        <v>0.10000090788177564</v>
      </c>
      <c r="L262" s="41">
        <v>44059</v>
      </c>
      <c r="M262" s="41">
        <v>484645</v>
      </c>
      <c r="N262">
        <f>+VLOOKUP(C262,'Thanh toán '!M$1335:N$6972,2,0)</f>
        <v>484645</v>
      </c>
      <c r="O262" s="61">
        <f t="shared" ref="O262:O325" si="15">+N262-M262</f>
        <v>0</v>
      </c>
    </row>
    <row r="263" spans="1:15" hidden="1" x14ac:dyDescent="0.3">
      <c r="A263" s="18">
        <v>2023</v>
      </c>
      <c r="B263" s="19" t="s">
        <v>13784</v>
      </c>
      <c r="C263" s="19">
        <f t="shared" si="13"/>
        <v>372</v>
      </c>
      <c r="D263" s="19" t="s">
        <v>13350</v>
      </c>
      <c r="E263" s="24" t="s">
        <v>13638</v>
      </c>
      <c r="F263" s="18">
        <f t="shared" si="14"/>
        <v>1</v>
      </c>
      <c r="G263" s="23" t="s">
        <v>11860</v>
      </c>
      <c r="H263" s="23" t="s">
        <v>13785</v>
      </c>
      <c r="I263" s="19" t="s">
        <v>11719</v>
      </c>
      <c r="J263" s="41">
        <v>440586</v>
      </c>
      <c r="K263" s="42">
        <v>0.10000090788177564</v>
      </c>
      <c r="L263" s="41">
        <v>44059</v>
      </c>
      <c r="M263" s="41">
        <v>484645</v>
      </c>
      <c r="N263">
        <f>+VLOOKUP(C263,'Thanh toán '!M$1335:N$6972,2,0)</f>
        <v>484645</v>
      </c>
      <c r="O263" s="61">
        <f t="shared" si="15"/>
        <v>0</v>
      </c>
    </row>
    <row r="264" spans="1:15" hidden="1" x14ac:dyDescent="0.3">
      <c r="A264" s="18">
        <v>2023</v>
      </c>
      <c r="B264" s="19" t="s">
        <v>13786</v>
      </c>
      <c r="C264" s="19">
        <f t="shared" si="13"/>
        <v>373</v>
      </c>
      <c r="D264" s="19" t="s">
        <v>13350</v>
      </c>
      <c r="E264" s="24" t="s">
        <v>13638</v>
      </c>
      <c r="F264" s="18">
        <f t="shared" si="14"/>
        <v>1</v>
      </c>
      <c r="G264" s="23" t="s">
        <v>11860</v>
      </c>
      <c r="H264" s="23" t="s">
        <v>13787</v>
      </c>
      <c r="I264" s="19" t="s">
        <v>11719</v>
      </c>
      <c r="J264" s="41">
        <v>367155</v>
      </c>
      <c r="K264" s="42">
        <v>0.10000136182266345</v>
      </c>
      <c r="L264" s="41">
        <v>36716</v>
      </c>
      <c r="M264" s="41">
        <v>403871</v>
      </c>
      <c r="N264">
        <f>+VLOOKUP(C264,'Thanh toán '!M$1335:N$6972,2,0)</f>
        <v>403871</v>
      </c>
      <c r="O264" s="61">
        <f t="shared" si="15"/>
        <v>0</v>
      </c>
    </row>
    <row r="265" spans="1:15" hidden="1" x14ac:dyDescent="0.3">
      <c r="A265" s="18">
        <v>2023</v>
      </c>
      <c r="B265" s="19" t="s">
        <v>13788</v>
      </c>
      <c r="C265" s="19">
        <f t="shared" si="13"/>
        <v>374</v>
      </c>
      <c r="D265" s="19" t="s">
        <v>13350</v>
      </c>
      <c r="E265" s="24" t="s">
        <v>13638</v>
      </c>
      <c r="F265" s="18">
        <f t="shared" si="14"/>
        <v>1</v>
      </c>
      <c r="G265" s="23" t="s">
        <v>11860</v>
      </c>
      <c r="H265" s="23" t="s">
        <v>13789</v>
      </c>
      <c r="I265" s="19" t="s">
        <v>11719</v>
      </c>
      <c r="J265" s="41">
        <v>734310</v>
      </c>
      <c r="K265" s="42">
        <v>0.1</v>
      </c>
      <c r="L265" s="41">
        <v>73431</v>
      </c>
      <c r="M265" s="41">
        <v>807741</v>
      </c>
      <c r="N265">
        <f>+VLOOKUP(C265,'Thanh toán '!M$1335:N$6972,2,0)</f>
        <v>807741</v>
      </c>
      <c r="O265" s="61">
        <f t="shared" si="15"/>
        <v>0</v>
      </c>
    </row>
    <row r="266" spans="1:15" hidden="1" x14ac:dyDescent="0.3">
      <c r="A266" s="18">
        <v>2023</v>
      </c>
      <c r="B266" s="19" t="s">
        <v>13790</v>
      </c>
      <c r="C266" s="19">
        <f t="shared" si="13"/>
        <v>375</v>
      </c>
      <c r="D266" s="19" t="s">
        <v>13350</v>
      </c>
      <c r="E266" s="24" t="s">
        <v>13638</v>
      </c>
      <c r="F266" s="18">
        <f t="shared" si="14"/>
        <v>1</v>
      </c>
      <c r="G266" s="23" t="s">
        <v>11860</v>
      </c>
      <c r="H266" s="23" t="s">
        <v>13791</v>
      </c>
      <c r="I266" s="19" t="s">
        <v>11719</v>
      </c>
      <c r="J266" s="41">
        <v>1101465</v>
      </c>
      <c r="K266" s="42">
        <v>0.10000045394088782</v>
      </c>
      <c r="L266" s="41">
        <v>110147</v>
      </c>
      <c r="M266" s="41">
        <v>1211612</v>
      </c>
      <c r="N266">
        <f>+VLOOKUP(C266,'Thanh toán '!M$1335:N$6972,2,0)</f>
        <v>1211612</v>
      </c>
      <c r="O266" s="61">
        <f t="shared" si="15"/>
        <v>0</v>
      </c>
    </row>
    <row r="267" spans="1:15" hidden="1" x14ac:dyDescent="0.3">
      <c r="A267" s="18">
        <v>2023</v>
      </c>
      <c r="B267" s="19" t="s">
        <v>13792</v>
      </c>
      <c r="C267" s="19">
        <f t="shared" si="13"/>
        <v>376</v>
      </c>
      <c r="D267" s="19" t="s">
        <v>13350</v>
      </c>
      <c r="E267" s="24" t="s">
        <v>13638</v>
      </c>
      <c r="F267" s="18">
        <f t="shared" si="14"/>
        <v>1</v>
      </c>
      <c r="G267" s="23" t="s">
        <v>11860</v>
      </c>
      <c r="H267" s="23" t="s">
        <v>13793</v>
      </c>
      <c r="I267" s="19" t="s">
        <v>11719</v>
      </c>
      <c r="J267" s="41">
        <v>2467478</v>
      </c>
      <c r="K267" s="42">
        <v>0.10000008105442075</v>
      </c>
      <c r="L267" s="41">
        <v>246748</v>
      </c>
      <c r="M267" s="41">
        <v>2714226</v>
      </c>
      <c r="N267">
        <f>+VLOOKUP(C267,'Thanh toán '!M$1335:N$6972,2,0)</f>
        <v>2714226</v>
      </c>
      <c r="O267" s="61">
        <f t="shared" si="15"/>
        <v>0</v>
      </c>
    </row>
    <row r="268" spans="1:15" hidden="1" x14ac:dyDescent="0.3">
      <c r="A268" s="18">
        <v>2023</v>
      </c>
      <c r="B268" s="19" t="s">
        <v>13794</v>
      </c>
      <c r="C268" s="19">
        <f t="shared" si="13"/>
        <v>377</v>
      </c>
      <c r="D268" s="19" t="s">
        <v>13350</v>
      </c>
      <c r="E268" s="24" t="s">
        <v>13638</v>
      </c>
      <c r="F268" s="18">
        <f t="shared" si="14"/>
        <v>1</v>
      </c>
      <c r="G268" s="23" t="s">
        <v>11860</v>
      </c>
      <c r="H268" s="23" t="s">
        <v>13795</v>
      </c>
      <c r="I268" s="19" t="s">
        <v>11719</v>
      </c>
      <c r="J268" s="41">
        <v>734310</v>
      </c>
      <c r="K268" s="42">
        <v>0.1</v>
      </c>
      <c r="L268" s="41">
        <v>73431</v>
      </c>
      <c r="M268" s="41">
        <v>807741</v>
      </c>
      <c r="N268">
        <f>+VLOOKUP(C268,'Thanh toán '!M$1335:N$6972,2,0)</f>
        <v>807741</v>
      </c>
      <c r="O268" s="61">
        <f t="shared" si="15"/>
        <v>0</v>
      </c>
    </row>
    <row r="269" spans="1:15" hidden="1" x14ac:dyDescent="0.3">
      <c r="A269" s="18">
        <v>2023</v>
      </c>
      <c r="B269" s="19" t="s">
        <v>13796</v>
      </c>
      <c r="C269" s="19">
        <f t="shared" si="13"/>
        <v>378</v>
      </c>
      <c r="D269" s="19" t="s">
        <v>13350</v>
      </c>
      <c r="E269" s="24" t="s">
        <v>13638</v>
      </c>
      <c r="F269" s="18">
        <f t="shared" si="14"/>
        <v>1</v>
      </c>
      <c r="G269" s="23" t="s">
        <v>11860</v>
      </c>
      <c r="H269" s="23" t="s">
        <v>13797</v>
      </c>
      <c r="I269" s="19" t="s">
        <v>11719</v>
      </c>
      <c r="J269" s="41">
        <v>1468620</v>
      </c>
      <c r="K269" s="42">
        <v>0.1</v>
      </c>
      <c r="L269" s="41">
        <v>146862</v>
      </c>
      <c r="M269" s="41">
        <v>1615482</v>
      </c>
      <c r="N269">
        <f>+VLOOKUP(C269,'Thanh toán '!M$1335:N$6972,2,0)</f>
        <v>1615482</v>
      </c>
      <c r="O269" s="61">
        <f t="shared" si="15"/>
        <v>0</v>
      </c>
    </row>
    <row r="270" spans="1:15" hidden="1" x14ac:dyDescent="0.3">
      <c r="A270" s="18">
        <v>2023</v>
      </c>
      <c r="B270" s="19" t="s">
        <v>13798</v>
      </c>
      <c r="C270" s="19">
        <f t="shared" si="13"/>
        <v>379</v>
      </c>
      <c r="D270" s="19" t="s">
        <v>13350</v>
      </c>
      <c r="E270" s="24" t="s">
        <v>13638</v>
      </c>
      <c r="F270" s="18">
        <f t="shared" si="14"/>
        <v>1</v>
      </c>
      <c r="G270" s="23" t="s">
        <v>11860</v>
      </c>
      <c r="H270" s="23" t="s">
        <v>13702</v>
      </c>
      <c r="I270" s="19" t="s">
        <v>11719</v>
      </c>
      <c r="J270" s="41">
        <v>734310</v>
      </c>
      <c r="K270" s="42">
        <v>0.1</v>
      </c>
      <c r="L270" s="41">
        <v>73431</v>
      </c>
      <c r="M270" s="41">
        <v>807741</v>
      </c>
      <c r="N270">
        <f>+VLOOKUP(C270,'Thanh toán '!M$1335:N$6972,2,0)</f>
        <v>807741</v>
      </c>
      <c r="O270" s="61">
        <f t="shared" si="15"/>
        <v>0</v>
      </c>
    </row>
    <row r="271" spans="1:15" hidden="1" x14ac:dyDescent="0.3">
      <c r="A271" s="18">
        <v>2023</v>
      </c>
      <c r="B271" s="19" t="s">
        <v>13799</v>
      </c>
      <c r="C271" s="19">
        <f t="shared" si="13"/>
        <v>381</v>
      </c>
      <c r="D271" s="19" t="s">
        <v>13350</v>
      </c>
      <c r="E271" s="24" t="s">
        <v>13638</v>
      </c>
      <c r="F271" s="18">
        <f t="shared" si="14"/>
        <v>1</v>
      </c>
      <c r="G271" s="23" t="s">
        <v>12531</v>
      </c>
      <c r="H271" s="23" t="s">
        <v>12531</v>
      </c>
      <c r="I271" s="19" t="s">
        <v>12532</v>
      </c>
      <c r="J271" s="41">
        <v>865200</v>
      </c>
      <c r="K271" s="42">
        <v>0.1</v>
      </c>
      <c r="L271" s="41">
        <v>86520</v>
      </c>
      <c r="M271" s="41">
        <v>951720</v>
      </c>
      <c r="N271">
        <f>+VLOOKUP(C271,'Thanh toán '!M$1335:N$6972,2,0)</f>
        <v>951720</v>
      </c>
      <c r="O271" s="61">
        <f t="shared" si="15"/>
        <v>0</v>
      </c>
    </row>
    <row r="272" spans="1:15" hidden="1" x14ac:dyDescent="0.3">
      <c r="A272" s="18">
        <v>2023</v>
      </c>
      <c r="B272" s="19" t="s">
        <v>13800</v>
      </c>
      <c r="C272" s="19">
        <f t="shared" si="13"/>
        <v>382</v>
      </c>
      <c r="D272" s="19" t="s">
        <v>13350</v>
      </c>
      <c r="E272" s="24" t="s">
        <v>13638</v>
      </c>
      <c r="F272" s="18">
        <f t="shared" si="14"/>
        <v>1</v>
      </c>
      <c r="G272" s="23" t="s">
        <v>12459</v>
      </c>
      <c r="H272" s="23" t="s">
        <v>12459</v>
      </c>
      <c r="I272" s="19" t="s">
        <v>12460</v>
      </c>
      <c r="J272" s="41">
        <v>1289400</v>
      </c>
      <c r="K272" s="42">
        <v>0.1</v>
      </c>
      <c r="L272" s="41">
        <v>128940</v>
      </c>
      <c r="M272" s="41">
        <v>1418340</v>
      </c>
      <c r="N272">
        <f>+VLOOKUP(C272,'Thanh toán '!M$1335:N$6972,2,0)</f>
        <v>1418340</v>
      </c>
      <c r="O272" s="61">
        <f t="shared" si="15"/>
        <v>0</v>
      </c>
    </row>
    <row r="273" spans="1:15" hidden="1" x14ac:dyDescent="0.3">
      <c r="A273" s="43">
        <v>2023</v>
      </c>
      <c r="B273" s="44" t="s">
        <v>13801</v>
      </c>
      <c r="C273" s="19">
        <f t="shared" si="13"/>
        <v>383</v>
      </c>
      <c r="D273" s="44" t="s">
        <v>13350</v>
      </c>
      <c r="E273" s="45" t="s">
        <v>13638</v>
      </c>
      <c r="F273" s="18">
        <f t="shared" si="14"/>
        <v>1</v>
      </c>
      <c r="G273" s="46" t="s">
        <v>11799</v>
      </c>
      <c r="H273" s="46" t="s">
        <v>13802</v>
      </c>
      <c r="I273" s="44" t="s">
        <v>11725</v>
      </c>
      <c r="J273" s="47">
        <v>865200</v>
      </c>
      <c r="K273" s="48">
        <v>0.1</v>
      </c>
      <c r="L273" s="47">
        <v>86520</v>
      </c>
      <c r="M273" s="47">
        <v>951720</v>
      </c>
      <c r="N273">
        <f>+VLOOKUP(C273,'Thanh toán '!M$1335:N$6972,2,0)</f>
        <v>951720</v>
      </c>
      <c r="O273" s="61">
        <f t="shared" si="15"/>
        <v>0</v>
      </c>
    </row>
    <row r="274" spans="1:15" hidden="1" x14ac:dyDescent="0.3">
      <c r="A274" s="18">
        <v>2023</v>
      </c>
      <c r="B274" s="19" t="s">
        <v>13803</v>
      </c>
      <c r="C274" s="19">
        <f t="shared" si="13"/>
        <v>384</v>
      </c>
      <c r="D274" s="19" t="s">
        <v>13350</v>
      </c>
      <c r="E274" s="24" t="s">
        <v>13638</v>
      </c>
      <c r="F274" s="18">
        <f t="shared" si="14"/>
        <v>1</v>
      </c>
      <c r="G274" s="23" t="s">
        <v>11799</v>
      </c>
      <c r="H274" s="23" t="s">
        <v>13804</v>
      </c>
      <c r="I274" s="19" t="s">
        <v>11725</v>
      </c>
      <c r="J274" s="41">
        <v>865200</v>
      </c>
      <c r="K274" s="42">
        <v>0.1</v>
      </c>
      <c r="L274" s="41">
        <v>86520</v>
      </c>
      <c r="M274" s="41">
        <v>951720</v>
      </c>
      <c r="N274">
        <f>+VLOOKUP(C274,'Thanh toán '!M$1335:N$6972,2,0)</f>
        <v>951720</v>
      </c>
      <c r="O274" s="61">
        <f t="shared" si="15"/>
        <v>0</v>
      </c>
    </row>
    <row r="275" spans="1:15" hidden="1" x14ac:dyDescent="0.3">
      <c r="A275" s="18">
        <v>2023</v>
      </c>
      <c r="B275" s="19" t="s">
        <v>13805</v>
      </c>
      <c r="C275" s="19">
        <f t="shared" si="13"/>
        <v>385</v>
      </c>
      <c r="D275" s="19" t="s">
        <v>13350</v>
      </c>
      <c r="E275" s="24" t="s">
        <v>13638</v>
      </c>
      <c r="F275" s="18">
        <f t="shared" si="14"/>
        <v>1</v>
      </c>
      <c r="G275" s="23" t="s">
        <v>11799</v>
      </c>
      <c r="H275" s="23" t="s">
        <v>13806</v>
      </c>
      <c r="I275" s="19" t="s">
        <v>11725</v>
      </c>
      <c r="J275" s="41">
        <v>865200</v>
      </c>
      <c r="K275" s="42">
        <v>0.1</v>
      </c>
      <c r="L275" s="41">
        <v>86520</v>
      </c>
      <c r="M275" s="41">
        <v>951720</v>
      </c>
      <c r="N275">
        <f>+VLOOKUP(C275,'Thanh toán '!M$1335:N$6972,2,0)</f>
        <v>951720</v>
      </c>
      <c r="O275" s="61">
        <f t="shared" si="15"/>
        <v>0</v>
      </c>
    </row>
    <row r="276" spans="1:15" hidden="1" x14ac:dyDescent="0.3">
      <c r="A276" s="18">
        <v>2023</v>
      </c>
      <c r="B276" s="19" t="s">
        <v>13807</v>
      </c>
      <c r="C276" s="19">
        <f t="shared" si="13"/>
        <v>386</v>
      </c>
      <c r="D276" s="19" t="s">
        <v>13350</v>
      </c>
      <c r="E276" s="24" t="s">
        <v>13638</v>
      </c>
      <c r="F276" s="18">
        <f t="shared" si="14"/>
        <v>1</v>
      </c>
      <c r="G276" s="23" t="s">
        <v>11799</v>
      </c>
      <c r="H276" s="23" t="s">
        <v>13808</v>
      </c>
      <c r="I276" s="19" t="s">
        <v>11725</v>
      </c>
      <c r="J276" s="41">
        <v>424200</v>
      </c>
      <c r="K276" s="42">
        <v>0.1</v>
      </c>
      <c r="L276" s="41">
        <v>42420</v>
      </c>
      <c r="M276" s="41">
        <v>466620</v>
      </c>
      <c r="N276">
        <f>+VLOOKUP(C276,'Thanh toán '!M$1335:N$6972,2,0)</f>
        <v>466620</v>
      </c>
      <c r="O276" s="61">
        <f t="shared" si="15"/>
        <v>0</v>
      </c>
    </row>
    <row r="277" spans="1:15" hidden="1" x14ac:dyDescent="0.3">
      <c r="A277" s="18">
        <v>2023</v>
      </c>
      <c r="B277" s="19" t="s">
        <v>13809</v>
      </c>
      <c r="C277" s="19">
        <f t="shared" si="13"/>
        <v>387</v>
      </c>
      <c r="D277" s="19" t="s">
        <v>13350</v>
      </c>
      <c r="E277" s="24" t="s">
        <v>13638</v>
      </c>
      <c r="F277" s="18">
        <f t="shared" si="14"/>
        <v>1</v>
      </c>
      <c r="G277" s="23" t="s">
        <v>11799</v>
      </c>
      <c r="H277" s="23" t="s">
        <v>13810</v>
      </c>
      <c r="I277" s="19" t="s">
        <v>11725</v>
      </c>
      <c r="J277" s="41">
        <v>865200</v>
      </c>
      <c r="K277" s="42">
        <v>0.1</v>
      </c>
      <c r="L277" s="41">
        <v>86520</v>
      </c>
      <c r="M277" s="41">
        <v>951720</v>
      </c>
      <c r="N277">
        <f>+VLOOKUP(C277,'Thanh toán '!M$1335:N$6972,2,0)</f>
        <v>951720</v>
      </c>
      <c r="O277" s="61">
        <f t="shared" si="15"/>
        <v>0</v>
      </c>
    </row>
    <row r="278" spans="1:15" hidden="1" x14ac:dyDescent="0.3">
      <c r="A278" s="18">
        <v>2023</v>
      </c>
      <c r="B278" s="19" t="s">
        <v>13811</v>
      </c>
      <c r="C278" s="19">
        <f t="shared" si="13"/>
        <v>388</v>
      </c>
      <c r="D278" s="19" t="s">
        <v>13350</v>
      </c>
      <c r="E278" s="24" t="s">
        <v>13638</v>
      </c>
      <c r="F278" s="18">
        <f t="shared" si="14"/>
        <v>1</v>
      </c>
      <c r="G278" s="23" t="s">
        <v>11799</v>
      </c>
      <c r="H278" s="23" t="s">
        <v>13812</v>
      </c>
      <c r="I278" s="19" t="s">
        <v>11725</v>
      </c>
      <c r="J278" s="41">
        <v>865200</v>
      </c>
      <c r="K278" s="42">
        <v>0.1</v>
      </c>
      <c r="L278" s="41">
        <v>86520</v>
      </c>
      <c r="M278" s="41">
        <v>951720</v>
      </c>
      <c r="N278">
        <f>+VLOOKUP(C278,'Thanh toán '!M$1335:N$6972,2,0)</f>
        <v>951720</v>
      </c>
      <c r="O278" s="61">
        <f t="shared" si="15"/>
        <v>0</v>
      </c>
    </row>
    <row r="279" spans="1:15" hidden="1" x14ac:dyDescent="0.3">
      <c r="A279" s="18">
        <v>2023</v>
      </c>
      <c r="B279" s="19" t="s">
        <v>13813</v>
      </c>
      <c r="C279" s="19">
        <f t="shared" si="13"/>
        <v>389</v>
      </c>
      <c r="D279" s="19" t="s">
        <v>13350</v>
      </c>
      <c r="E279" s="24" t="s">
        <v>13638</v>
      </c>
      <c r="F279" s="18">
        <f t="shared" si="14"/>
        <v>1</v>
      </c>
      <c r="G279" s="23" t="s">
        <v>11799</v>
      </c>
      <c r="H279" s="23" t="s">
        <v>13814</v>
      </c>
      <c r="I279" s="19" t="s">
        <v>11725</v>
      </c>
      <c r="J279" s="41">
        <v>865200</v>
      </c>
      <c r="K279" s="42">
        <v>0.1</v>
      </c>
      <c r="L279" s="41">
        <v>86520</v>
      </c>
      <c r="M279" s="41">
        <v>951720</v>
      </c>
      <c r="N279">
        <f>+VLOOKUP(C279,'Thanh toán '!M$1335:N$6972,2,0)</f>
        <v>951720</v>
      </c>
      <c r="O279" s="61">
        <f t="shared" si="15"/>
        <v>0</v>
      </c>
    </row>
    <row r="280" spans="1:15" hidden="1" x14ac:dyDescent="0.3">
      <c r="A280" s="18">
        <v>2023</v>
      </c>
      <c r="B280" s="19" t="s">
        <v>13815</v>
      </c>
      <c r="C280" s="19">
        <f t="shared" si="13"/>
        <v>390</v>
      </c>
      <c r="D280" s="19" t="s">
        <v>13350</v>
      </c>
      <c r="E280" s="24" t="s">
        <v>13638</v>
      </c>
      <c r="F280" s="18">
        <f t="shared" si="14"/>
        <v>1</v>
      </c>
      <c r="G280" s="23" t="s">
        <v>11799</v>
      </c>
      <c r="H280" s="23" t="s">
        <v>13816</v>
      </c>
      <c r="I280" s="19" t="s">
        <v>11725</v>
      </c>
      <c r="J280" s="41">
        <v>865200</v>
      </c>
      <c r="K280" s="42">
        <v>0.1</v>
      </c>
      <c r="L280" s="41">
        <v>86520</v>
      </c>
      <c r="M280" s="41">
        <v>951720</v>
      </c>
      <c r="N280">
        <f>+VLOOKUP(C280,'Thanh toán '!M$1335:N$6972,2,0)</f>
        <v>951720</v>
      </c>
      <c r="O280" s="61">
        <f t="shared" si="15"/>
        <v>0</v>
      </c>
    </row>
    <row r="281" spans="1:15" hidden="1" x14ac:dyDescent="0.3">
      <c r="A281" s="18">
        <v>2023</v>
      </c>
      <c r="B281" s="19" t="s">
        <v>13817</v>
      </c>
      <c r="C281" s="19">
        <f t="shared" si="13"/>
        <v>391</v>
      </c>
      <c r="D281" s="19" t="s">
        <v>13350</v>
      </c>
      <c r="E281" s="24" t="s">
        <v>13638</v>
      </c>
      <c r="F281" s="18">
        <f t="shared" si="14"/>
        <v>1</v>
      </c>
      <c r="G281" s="23" t="s">
        <v>11799</v>
      </c>
      <c r="H281" s="23" t="s">
        <v>13818</v>
      </c>
      <c r="I281" s="19" t="s">
        <v>11725</v>
      </c>
      <c r="J281" s="41">
        <v>865200</v>
      </c>
      <c r="K281" s="42">
        <v>0.1</v>
      </c>
      <c r="L281" s="41">
        <v>86520</v>
      </c>
      <c r="M281" s="41">
        <v>951720</v>
      </c>
      <c r="N281">
        <f>+VLOOKUP(C281,'Thanh toán '!M$1335:N$6972,2,0)</f>
        <v>951720</v>
      </c>
      <c r="O281" s="61">
        <f t="shared" si="15"/>
        <v>0</v>
      </c>
    </row>
    <row r="282" spans="1:15" hidden="1" x14ac:dyDescent="0.3">
      <c r="A282" s="18">
        <v>2023</v>
      </c>
      <c r="B282" s="19" t="s">
        <v>13819</v>
      </c>
      <c r="C282" s="19">
        <f t="shared" si="13"/>
        <v>393</v>
      </c>
      <c r="D282" s="19" t="s">
        <v>13350</v>
      </c>
      <c r="E282" s="24" t="s">
        <v>13638</v>
      </c>
      <c r="F282" s="18">
        <f t="shared" si="14"/>
        <v>1</v>
      </c>
      <c r="G282" s="23" t="s">
        <v>12367</v>
      </c>
      <c r="H282" s="23" t="s">
        <v>13820</v>
      </c>
      <c r="I282" s="19" t="s">
        <v>12368</v>
      </c>
      <c r="J282" s="41">
        <v>712710</v>
      </c>
      <c r="K282" s="42">
        <v>0.1</v>
      </c>
      <c r="L282" s="41">
        <v>71271</v>
      </c>
      <c r="M282" s="41">
        <v>783981</v>
      </c>
      <c r="N282">
        <f>+VLOOKUP(C282,'Thanh toán '!M$1335:N$6972,2,0)</f>
        <v>783981</v>
      </c>
      <c r="O282" s="61">
        <f t="shared" si="15"/>
        <v>0</v>
      </c>
    </row>
    <row r="283" spans="1:15" hidden="1" x14ac:dyDescent="0.3">
      <c r="A283" s="18">
        <v>2023</v>
      </c>
      <c r="B283" s="19" t="s">
        <v>13821</v>
      </c>
      <c r="C283" s="19">
        <f t="shared" si="13"/>
        <v>394</v>
      </c>
      <c r="D283" s="19" t="s">
        <v>13350</v>
      </c>
      <c r="E283" s="24" t="s">
        <v>13638</v>
      </c>
      <c r="F283" s="18">
        <f t="shared" si="14"/>
        <v>1</v>
      </c>
      <c r="G283" s="23" t="s">
        <v>11799</v>
      </c>
      <c r="H283" s="23" t="s">
        <v>13822</v>
      </c>
      <c r="I283" s="19" t="s">
        <v>11725</v>
      </c>
      <c r="J283" s="41">
        <v>1849809</v>
      </c>
      <c r="K283" s="42">
        <v>0.10000005405963534</v>
      </c>
      <c r="L283" s="41">
        <v>184981</v>
      </c>
      <c r="M283" s="41">
        <v>2034790</v>
      </c>
      <c r="N283">
        <f>+VLOOKUP(C283,'Thanh toán '!M$1335:N$6972,2,0)</f>
        <v>2034790</v>
      </c>
      <c r="O283" s="61">
        <f t="shared" si="15"/>
        <v>0</v>
      </c>
    </row>
    <row r="284" spans="1:15" hidden="1" x14ac:dyDescent="0.3">
      <c r="A284" s="18">
        <v>2023</v>
      </c>
      <c r="B284" s="19" t="s">
        <v>13823</v>
      </c>
      <c r="C284" s="19">
        <f t="shared" si="13"/>
        <v>395</v>
      </c>
      <c r="D284" s="19" t="s">
        <v>13350</v>
      </c>
      <c r="E284" s="24" t="s">
        <v>13638</v>
      </c>
      <c r="F284" s="18">
        <f t="shared" si="14"/>
        <v>1</v>
      </c>
      <c r="G284" s="23" t="s">
        <v>12239</v>
      </c>
      <c r="H284" s="23" t="s">
        <v>13824</v>
      </c>
      <c r="I284" s="19" t="s">
        <v>12240</v>
      </c>
      <c r="J284" s="41">
        <v>5404304</v>
      </c>
      <c r="K284" s="42">
        <v>9.9999925984918692E-2</v>
      </c>
      <c r="L284" s="41">
        <v>540430</v>
      </c>
      <c r="M284" s="41">
        <v>5944734</v>
      </c>
      <c r="N284">
        <f>+VLOOKUP(C284,'Thanh toán '!M$1335:N$6972,2,0)</f>
        <v>5944734</v>
      </c>
      <c r="O284" s="61">
        <f t="shared" si="15"/>
        <v>0</v>
      </c>
    </row>
    <row r="285" spans="1:15" hidden="1" x14ac:dyDescent="0.3">
      <c r="A285" s="18">
        <v>2023</v>
      </c>
      <c r="B285" s="19" t="s">
        <v>13825</v>
      </c>
      <c r="C285" s="19">
        <f t="shared" si="13"/>
        <v>396</v>
      </c>
      <c r="D285" s="19" t="s">
        <v>13350</v>
      </c>
      <c r="E285" s="24" t="s">
        <v>13826</v>
      </c>
      <c r="F285" s="18">
        <f t="shared" si="14"/>
        <v>1</v>
      </c>
      <c r="G285" s="23" t="s">
        <v>11799</v>
      </c>
      <c r="H285" s="23" t="s">
        <v>13827</v>
      </c>
      <c r="I285" s="19" t="s">
        <v>11725</v>
      </c>
      <c r="J285" s="41">
        <v>734310</v>
      </c>
      <c r="K285" s="42">
        <v>0.1</v>
      </c>
      <c r="L285" s="41">
        <v>73431</v>
      </c>
      <c r="M285" s="41">
        <v>807741</v>
      </c>
      <c r="N285">
        <f>+VLOOKUP(C285,'Thanh toán '!M$1335:N$6972,2,0)</f>
        <v>807741</v>
      </c>
      <c r="O285" s="61">
        <f t="shared" si="15"/>
        <v>0</v>
      </c>
    </row>
    <row r="286" spans="1:15" hidden="1" x14ac:dyDescent="0.3">
      <c r="A286" s="18">
        <v>2023</v>
      </c>
      <c r="B286" s="19" t="s">
        <v>13828</v>
      </c>
      <c r="C286" s="19">
        <f t="shared" si="13"/>
        <v>397</v>
      </c>
      <c r="D286" s="19" t="s">
        <v>13350</v>
      </c>
      <c r="E286" s="24" t="s">
        <v>13826</v>
      </c>
      <c r="F286" s="18">
        <f t="shared" si="14"/>
        <v>1</v>
      </c>
      <c r="G286" s="23" t="s">
        <v>11860</v>
      </c>
      <c r="H286" s="23" t="s">
        <v>13793</v>
      </c>
      <c r="I286" s="19" t="s">
        <v>11719</v>
      </c>
      <c r="J286" s="41">
        <v>3399855</v>
      </c>
      <c r="K286" s="42">
        <v>0.10000014706509543</v>
      </c>
      <c r="L286" s="41">
        <v>339986</v>
      </c>
      <c r="M286" s="41">
        <v>3739841</v>
      </c>
      <c r="N286">
        <f>+VLOOKUP(C286,'Thanh toán '!M$1335:N$6972,2,0)</f>
        <v>3739841</v>
      </c>
      <c r="O286" s="61">
        <f t="shared" si="15"/>
        <v>0</v>
      </c>
    </row>
    <row r="287" spans="1:15" hidden="1" x14ac:dyDescent="0.3">
      <c r="A287" s="18">
        <v>2023</v>
      </c>
      <c r="B287" s="19" t="s">
        <v>13829</v>
      </c>
      <c r="C287" s="19">
        <f t="shared" si="13"/>
        <v>401</v>
      </c>
      <c r="D287" s="19" t="s">
        <v>13350</v>
      </c>
      <c r="E287" s="24" t="s">
        <v>13826</v>
      </c>
      <c r="F287" s="18">
        <f t="shared" si="14"/>
        <v>1</v>
      </c>
      <c r="G287" s="23" t="s">
        <v>11799</v>
      </c>
      <c r="H287" s="23" t="s">
        <v>13830</v>
      </c>
      <c r="I287" s="19" t="s">
        <v>11725</v>
      </c>
      <c r="J287" s="41">
        <v>876359</v>
      </c>
      <c r="K287" s="42">
        <v>0.1000001141084875</v>
      </c>
      <c r="L287" s="41">
        <v>87636</v>
      </c>
      <c r="M287" s="41">
        <v>963995</v>
      </c>
      <c r="N287">
        <f>+VLOOKUP(C287,'Thanh toán '!M$1335:N$6972,2,0)</f>
        <v>963995</v>
      </c>
      <c r="O287" s="61">
        <f t="shared" si="15"/>
        <v>0</v>
      </c>
    </row>
    <row r="288" spans="1:15" hidden="1" x14ac:dyDescent="0.3">
      <c r="A288" s="18">
        <v>2023</v>
      </c>
      <c r="B288" s="19" t="s">
        <v>13831</v>
      </c>
      <c r="C288" s="19">
        <f t="shared" si="13"/>
        <v>402</v>
      </c>
      <c r="D288" s="19" t="s">
        <v>13350</v>
      </c>
      <c r="E288" s="24" t="s">
        <v>13826</v>
      </c>
      <c r="F288" s="18">
        <f t="shared" si="14"/>
        <v>1</v>
      </c>
      <c r="G288" s="23" t="s">
        <v>11799</v>
      </c>
      <c r="H288" s="23" t="s">
        <v>13827</v>
      </c>
      <c r="I288" s="19" t="s">
        <v>11725</v>
      </c>
      <c r="J288" s="41">
        <v>865200</v>
      </c>
      <c r="K288" s="42">
        <v>0.1</v>
      </c>
      <c r="L288" s="41">
        <v>86520</v>
      </c>
      <c r="M288" s="41">
        <v>951720</v>
      </c>
      <c r="N288">
        <f>+VLOOKUP(C288,'Thanh toán '!M$1335:N$6972,2,0)</f>
        <v>951720</v>
      </c>
      <c r="O288" s="61">
        <f t="shared" si="15"/>
        <v>0</v>
      </c>
    </row>
    <row r="289" spans="1:17" hidden="1" x14ac:dyDescent="0.3">
      <c r="A289" s="18">
        <v>2023</v>
      </c>
      <c r="B289" s="19" t="s">
        <v>13832</v>
      </c>
      <c r="C289" s="19">
        <f t="shared" si="13"/>
        <v>403</v>
      </c>
      <c r="D289" s="19" t="s">
        <v>13350</v>
      </c>
      <c r="E289" s="24" t="s">
        <v>13826</v>
      </c>
      <c r="F289" s="18">
        <f t="shared" si="14"/>
        <v>1</v>
      </c>
      <c r="G289" s="23" t="s">
        <v>11799</v>
      </c>
      <c r="H289" s="23" t="s">
        <v>13833</v>
      </c>
      <c r="I289" s="19" t="s">
        <v>11725</v>
      </c>
      <c r="J289" s="41">
        <v>424200</v>
      </c>
      <c r="K289" s="42">
        <v>0.1</v>
      </c>
      <c r="L289" s="41">
        <v>42420</v>
      </c>
      <c r="M289" s="41">
        <v>466620</v>
      </c>
      <c r="N289">
        <f>+VLOOKUP(C289,'Thanh toán '!M$1335:N$6972,2,0)</f>
        <v>466620</v>
      </c>
      <c r="O289" s="61">
        <f t="shared" si="15"/>
        <v>0</v>
      </c>
    </row>
    <row r="290" spans="1:17" hidden="1" x14ac:dyDescent="0.3">
      <c r="A290" s="18">
        <v>2023</v>
      </c>
      <c r="B290" s="19" t="s">
        <v>13834</v>
      </c>
      <c r="C290" s="19">
        <f t="shared" si="13"/>
        <v>404</v>
      </c>
      <c r="D290" s="19" t="s">
        <v>13350</v>
      </c>
      <c r="E290" s="24" t="s">
        <v>13826</v>
      </c>
      <c r="F290" s="18">
        <f t="shared" si="14"/>
        <v>1</v>
      </c>
      <c r="G290" s="23" t="s">
        <v>11799</v>
      </c>
      <c r="H290" s="23" t="s">
        <v>13835</v>
      </c>
      <c r="I290" s="19" t="s">
        <v>11725</v>
      </c>
      <c r="J290" s="41">
        <v>424200</v>
      </c>
      <c r="K290" s="42">
        <v>0.1</v>
      </c>
      <c r="L290" s="41">
        <v>42420</v>
      </c>
      <c r="M290" s="41">
        <v>466620</v>
      </c>
      <c r="N290">
        <f>+VLOOKUP(C290,'Thanh toán '!M$1335:N$6972,2,0)</f>
        <v>466620</v>
      </c>
      <c r="O290" s="61">
        <f t="shared" si="15"/>
        <v>0</v>
      </c>
    </row>
    <row r="291" spans="1:17" x14ac:dyDescent="0.3">
      <c r="A291" s="43">
        <v>2023</v>
      </c>
      <c r="B291" s="44" t="s">
        <v>13836</v>
      </c>
      <c r="C291" s="19">
        <f t="shared" si="13"/>
        <v>405</v>
      </c>
      <c r="D291" s="44" t="s">
        <v>13350</v>
      </c>
      <c r="E291" s="45" t="s">
        <v>13826</v>
      </c>
      <c r="F291" s="18">
        <f t="shared" si="14"/>
        <v>1</v>
      </c>
      <c r="G291" s="46" t="s">
        <v>11799</v>
      </c>
      <c r="H291" s="46" t="s">
        <v>13835</v>
      </c>
      <c r="I291" s="44" t="s">
        <v>11725</v>
      </c>
      <c r="J291" s="47">
        <v>603075</v>
      </c>
      <c r="K291" s="48">
        <v>0.10000082908427642</v>
      </c>
      <c r="L291" s="47">
        <v>60308</v>
      </c>
      <c r="M291" s="47">
        <v>663383</v>
      </c>
      <c r="O291" s="61"/>
      <c r="P291" t="e">
        <f>+VLOOKUP(C291,'Thanh toán '!M$9366:N$10360,2,0)</f>
        <v>#N/A</v>
      </c>
      <c r="Q291" s="61" t="e">
        <f>+P291-M291</f>
        <v>#N/A</v>
      </c>
    </row>
    <row r="292" spans="1:17" hidden="1" x14ac:dyDescent="0.3">
      <c r="A292" s="18">
        <v>2023</v>
      </c>
      <c r="B292" s="19" t="s">
        <v>13837</v>
      </c>
      <c r="C292" s="19">
        <f t="shared" si="13"/>
        <v>406</v>
      </c>
      <c r="D292" s="19" t="s">
        <v>13350</v>
      </c>
      <c r="E292" s="24" t="s">
        <v>13826</v>
      </c>
      <c r="F292" s="18">
        <f t="shared" si="14"/>
        <v>1</v>
      </c>
      <c r="G292" s="23" t="s">
        <v>12518</v>
      </c>
      <c r="H292" s="23" t="s">
        <v>12518</v>
      </c>
      <c r="I292" s="19" t="s">
        <v>12519</v>
      </c>
      <c r="J292" s="41">
        <v>865200</v>
      </c>
      <c r="K292" s="42">
        <v>0.1</v>
      </c>
      <c r="L292" s="41">
        <v>86520</v>
      </c>
      <c r="M292" s="41">
        <v>951720</v>
      </c>
      <c r="N292">
        <f>+VLOOKUP(C292,'Thanh toán '!M$1335:N$6972,2,0)</f>
        <v>951720</v>
      </c>
      <c r="O292" s="61">
        <f t="shared" si="15"/>
        <v>0</v>
      </c>
    </row>
    <row r="293" spans="1:17" hidden="1" x14ac:dyDescent="0.3">
      <c r="A293" s="18">
        <v>2023</v>
      </c>
      <c r="B293" s="19" t="s">
        <v>13838</v>
      </c>
      <c r="C293" s="19">
        <f t="shared" si="13"/>
        <v>407</v>
      </c>
      <c r="D293" s="19" t="s">
        <v>13350</v>
      </c>
      <c r="E293" s="24" t="s">
        <v>13826</v>
      </c>
      <c r="F293" s="18">
        <f t="shared" si="14"/>
        <v>1</v>
      </c>
      <c r="G293" s="23" t="s">
        <v>12354</v>
      </c>
      <c r="H293" s="23" t="s">
        <v>12354</v>
      </c>
      <c r="I293" s="19" t="s">
        <v>12355</v>
      </c>
      <c r="J293" s="41">
        <v>424200</v>
      </c>
      <c r="K293" s="42">
        <v>0.1</v>
      </c>
      <c r="L293" s="41">
        <v>42420</v>
      </c>
      <c r="M293" s="41">
        <v>466620</v>
      </c>
      <c r="N293">
        <f>+VLOOKUP(C293,'Thanh toán '!M$1335:N$6972,2,0)</f>
        <v>466620</v>
      </c>
      <c r="O293" s="61">
        <f t="shared" si="15"/>
        <v>0</v>
      </c>
    </row>
    <row r="294" spans="1:17" hidden="1" x14ac:dyDescent="0.3">
      <c r="A294" s="18">
        <v>2023</v>
      </c>
      <c r="B294" s="19" t="s">
        <v>13839</v>
      </c>
      <c r="C294" s="19">
        <f t="shared" si="13"/>
        <v>408</v>
      </c>
      <c r="D294" s="19" t="s">
        <v>13350</v>
      </c>
      <c r="E294" s="24" t="s">
        <v>13826</v>
      </c>
      <c r="F294" s="18">
        <f t="shared" si="14"/>
        <v>1</v>
      </c>
      <c r="G294" s="23" t="s">
        <v>12378</v>
      </c>
      <c r="H294" s="23" t="s">
        <v>12378</v>
      </c>
      <c r="I294" s="19" t="s">
        <v>12379</v>
      </c>
      <c r="J294" s="41">
        <v>865200</v>
      </c>
      <c r="K294" s="42">
        <v>0.1</v>
      </c>
      <c r="L294" s="41">
        <v>86520</v>
      </c>
      <c r="M294" s="41">
        <v>951720</v>
      </c>
      <c r="N294">
        <f>+VLOOKUP(C294,'Thanh toán '!M$1335:N$6972,2,0)</f>
        <v>951720</v>
      </c>
      <c r="O294" s="61">
        <f t="shared" si="15"/>
        <v>0</v>
      </c>
    </row>
    <row r="295" spans="1:17" hidden="1" x14ac:dyDescent="0.3">
      <c r="A295" s="18">
        <v>2023</v>
      </c>
      <c r="B295" s="19" t="s">
        <v>13840</v>
      </c>
      <c r="C295" s="19">
        <f t="shared" si="13"/>
        <v>409</v>
      </c>
      <c r="D295" s="19" t="s">
        <v>13350</v>
      </c>
      <c r="E295" s="24" t="s">
        <v>13826</v>
      </c>
      <c r="F295" s="18">
        <f t="shared" si="14"/>
        <v>1</v>
      </c>
      <c r="G295" s="23" t="s">
        <v>12357</v>
      </c>
      <c r="H295" s="23" t="s">
        <v>13719</v>
      </c>
      <c r="I295" s="19" t="s">
        <v>12358</v>
      </c>
      <c r="J295" s="41">
        <v>2882137</v>
      </c>
      <c r="K295" s="42">
        <v>0.10000010408943086</v>
      </c>
      <c r="L295" s="41">
        <v>288214</v>
      </c>
      <c r="M295" s="41">
        <v>3170351</v>
      </c>
      <c r="N295">
        <f>+VLOOKUP(C295,'Thanh toán '!M$1335:N$6972,2,0)</f>
        <v>3170351</v>
      </c>
      <c r="O295" s="61">
        <f t="shared" si="15"/>
        <v>0</v>
      </c>
    </row>
    <row r="296" spans="1:17" hidden="1" x14ac:dyDescent="0.3">
      <c r="A296" s="18">
        <v>2023</v>
      </c>
      <c r="B296" s="19" t="s">
        <v>13841</v>
      </c>
      <c r="C296" s="19">
        <f t="shared" si="13"/>
        <v>410</v>
      </c>
      <c r="D296" s="19" t="s">
        <v>13350</v>
      </c>
      <c r="E296" s="24" t="s">
        <v>13826</v>
      </c>
      <c r="F296" s="18">
        <f t="shared" si="14"/>
        <v>1</v>
      </c>
      <c r="G296" s="23" t="s">
        <v>12347</v>
      </c>
      <c r="H296" s="23" t="s">
        <v>12347</v>
      </c>
      <c r="I296" s="19" t="s">
        <v>12348</v>
      </c>
      <c r="J296" s="41">
        <v>1289400</v>
      </c>
      <c r="K296" s="42">
        <v>0.1</v>
      </c>
      <c r="L296" s="41">
        <v>128940</v>
      </c>
      <c r="M296" s="41">
        <v>1418340</v>
      </c>
      <c r="N296">
        <f>+VLOOKUP(C296,'Thanh toán '!M$1335:N$6972,2,0)</f>
        <v>1418340</v>
      </c>
      <c r="O296" s="61">
        <f t="shared" si="15"/>
        <v>0</v>
      </c>
    </row>
    <row r="297" spans="1:17" hidden="1" x14ac:dyDescent="0.3">
      <c r="A297" s="18">
        <v>2023</v>
      </c>
      <c r="B297" s="19" t="s">
        <v>13842</v>
      </c>
      <c r="C297" s="19">
        <f t="shared" si="13"/>
        <v>411</v>
      </c>
      <c r="D297" s="19" t="s">
        <v>13350</v>
      </c>
      <c r="E297" s="24" t="s">
        <v>13826</v>
      </c>
      <c r="F297" s="18">
        <f t="shared" si="14"/>
        <v>1</v>
      </c>
      <c r="G297" s="23" t="s">
        <v>11768</v>
      </c>
      <c r="H297" s="23" t="s">
        <v>11768</v>
      </c>
      <c r="I297" s="19" t="s">
        <v>11769</v>
      </c>
      <c r="J297" s="41">
        <v>8379338</v>
      </c>
      <c r="K297" s="42">
        <v>0.10000002386823398</v>
      </c>
      <c r="L297" s="41">
        <v>837934</v>
      </c>
      <c r="M297" s="41">
        <v>9217272</v>
      </c>
      <c r="N297">
        <f>+VLOOKUP(C297,'Thanh toán '!M$1335:N$6972,2,0)</f>
        <v>9217272</v>
      </c>
      <c r="O297" s="61">
        <f t="shared" si="15"/>
        <v>0</v>
      </c>
    </row>
    <row r="298" spans="1:17" hidden="1" x14ac:dyDescent="0.3">
      <c r="A298" s="18">
        <v>2023</v>
      </c>
      <c r="B298" s="19" t="s">
        <v>13843</v>
      </c>
      <c r="C298" s="19">
        <f t="shared" si="13"/>
        <v>416</v>
      </c>
      <c r="D298" s="19" t="s">
        <v>13350</v>
      </c>
      <c r="E298" s="24" t="s">
        <v>13826</v>
      </c>
      <c r="F298" s="18">
        <f t="shared" si="14"/>
        <v>1</v>
      </c>
      <c r="G298" s="23" t="s">
        <v>12200</v>
      </c>
      <c r="H298" s="23" t="s">
        <v>12200</v>
      </c>
      <c r="I298" s="19" t="s">
        <v>12201</v>
      </c>
      <c r="J298" s="41">
        <v>1730400</v>
      </c>
      <c r="K298" s="42">
        <v>0.1</v>
      </c>
      <c r="L298" s="41">
        <v>173040</v>
      </c>
      <c r="M298" s="41">
        <v>1903440</v>
      </c>
      <c r="N298">
        <f>+VLOOKUP(C298,'Thanh toán '!M$1335:N$6972,2,0)</f>
        <v>1903440</v>
      </c>
      <c r="O298" s="61">
        <f t="shared" si="15"/>
        <v>0</v>
      </c>
    </row>
    <row r="299" spans="1:17" hidden="1" x14ac:dyDescent="0.3">
      <c r="A299" s="18">
        <v>2023</v>
      </c>
      <c r="B299" s="19" t="s">
        <v>13844</v>
      </c>
      <c r="C299" s="19">
        <f t="shared" si="13"/>
        <v>417</v>
      </c>
      <c r="D299" s="19" t="s">
        <v>13350</v>
      </c>
      <c r="E299" s="24" t="s">
        <v>13826</v>
      </c>
      <c r="F299" s="18">
        <f t="shared" si="14"/>
        <v>1</v>
      </c>
      <c r="G299" s="23" t="s">
        <v>11799</v>
      </c>
      <c r="H299" s="23" t="s">
        <v>13407</v>
      </c>
      <c r="I299" s="19" t="s">
        <v>11725</v>
      </c>
      <c r="J299" s="41">
        <v>587448</v>
      </c>
      <c r="K299" s="42">
        <v>0.10000034045566586</v>
      </c>
      <c r="L299" s="41">
        <v>58745</v>
      </c>
      <c r="M299" s="41">
        <v>646193</v>
      </c>
      <c r="N299">
        <f>+VLOOKUP(C299,'Thanh toán '!M$1335:N$6972,2,0)</f>
        <v>646193</v>
      </c>
      <c r="O299" s="61">
        <f t="shared" si="15"/>
        <v>0</v>
      </c>
    </row>
    <row r="300" spans="1:17" hidden="1" x14ac:dyDescent="0.3">
      <c r="A300" s="18">
        <v>2023</v>
      </c>
      <c r="B300" s="19" t="s">
        <v>13845</v>
      </c>
      <c r="C300" s="19">
        <f t="shared" si="13"/>
        <v>418</v>
      </c>
      <c r="D300" s="19" t="s">
        <v>13350</v>
      </c>
      <c r="E300" s="24" t="s">
        <v>13826</v>
      </c>
      <c r="F300" s="18">
        <f t="shared" si="14"/>
        <v>1</v>
      </c>
      <c r="G300" s="23" t="s">
        <v>11799</v>
      </c>
      <c r="H300" s="23" t="s">
        <v>13846</v>
      </c>
      <c r="I300" s="19" t="s">
        <v>11725</v>
      </c>
      <c r="J300" s="41">
        <v>865200</v>
      </c>
      <c r="K300" s="42">
        <v>0.1</v>
      </c>
      <c r="L300" s="41">
        <v>86520</v>
      </c>
      <c r="M300" s="41">
        <v>951720</v>
      </c>
      <c r="N300">
        <f>+VLOOKUP(C300,'Thanh toán '!M$1335:N$6972,2,0)</f>
        <v>951720</v>
      </c>
      <c r="O300" s="61">
        <f t="shared" si="15"/>
        <v>0</v>
      </c>
    </row>
    <row r="301" spans="1:17" hidden="1" x14ac:dyDescent="0.3">
      <c r="A301" s="18">
        <v>2023</v>
      </c>
      <c r="B301" s="19" t="s">
        <v>13847</v>
      </c>
      <c r="C301" s="19">
        <f t="shared" si="13"/>
        <v>419</v>
      </c>
      <c r="D301" s="19" t="s">
        <v>13350</v>
      </c>
      <c r="E301" s="24" t="s">
        <v>13826</v>
      </c>
      <c r="F301" s="18">
        <f t="shared" si="14"/>
        <v>1</v>
      </c>
      <c r="G301" s="23" t="s">
        <v>11799</v>
      </c>
      <c r="H301" s="23" t="s">
        <v>13848</v>
      </c>
      <c r="I301" s="19" t="s">
        <v>11725</v>
      </c>
      <c r="J301" s="41">
        <v>865200</v>
      </c>
      <c r="K301" s="42">
        <v>0.1</v>
      </c>
      <c r="L301" s="41">
        <v>86520</v>
      </c>
      <c r="M301" s="41">
        <v>951720</v>
      </c>
      <c r="N301">
        <f>+VLOOKUP(C301,'Thanh toán '!M$1335:N$6972,2,0)</f>
        <v>951720</v>
      </c>
      <c r="O301" s="61">
        <f t="shared" si="15"/>
        <v>0</v>
      </c>
    </row>
    <row r="302" spans="1:17" hidden="1" x14ac:dyDescent="0.3">
      <c r="A302" s="18">
        <v>2023</v>
      </c>
      <c r="B302" s="19" t="s">
        <v>13849</v>
      </c>
      <c r="C302" s="19">
        <f t="shared" si="13"/>
        <v>420</v>
      </c>
      <c r="D302" s="19" t="s">
        <v>13350</v>
      </c>
      <c r="E302" s="24" t="s">
        <v>13826</v>
      </c>
      <c r="F302" s="18">
        <f t="shared" si="14"/>
        <v>1</v>
      </c>
      <c r="G302" s="23" t="s">
        <v>11799</v>
      </c>
      <c r="H302" s="23" t="s">
        <v>13850</v>
      </c>
      <c r="I302" s="19" t="s">
        <v>11725</v>
      </c>
      <c r="J302" s="41">
        <v>401456</v>
      </c>
      <c r="K302" s="42">
        <v>0.10000099637320155</v>
      </c>
      <c r="L302" s="41">
        <v>40146</v>
      </c>
      <c r="M302" s="41">
        <v>441602</v>
      </c>
      <c r="N302">
        <f>+VLOOKUP(C302,'Thanh toán '!M$1335:N$6972,2,0)</f>
        <v>441602</v>
      </c>
      <c r="O302" s="61">
        <f t="shared" si="15"/>
        <v>0</v>
      </c>
    </row>
    <row r="303" spans="1:17" hidden="1" x14ac:dyDescent="0.3">
      <c r="A303" s="18">
        <v>2023</v>
      </c>
      <c r="B303" s="19" t="s">
        <v>13851</v>
      </c>
      <c r="C303" s="19">
        <f t="shared" si="13"/>
        <v>422</v>
      </c>
      <c r="D303" s="19" t="s">
        <v>13350</v>
      </c>
      <c r="E303" s="24" t="s">
        <v>13826</v>
      </c>
      <c r="F303" s="18">
        <f t="shared" si="14"/>
        <v>1</v>
      </c>
      <c r="G303" s="23" t="s">
        <v>11799</v>
      </c>
      <c r="H303" s="23" t="s">
        <v>13409</v>
      </c>
      <c r="I303" s="19" t="s">
        <v>11725</v>
      </c>
      <c r="J303" s="41">
        <v>841086</v>
      </c>
      <c r="K303" s="42">
        <v>0.10000047557562484</v>
      </c>
      <c r="L303" s="41">
        <v>84109</v>
      </c>
      <c r="M303" s="41">
        <v>925195</v>
      </c>
      <c r="N303">
        <f>+VLOOKUP(C303,'Thanh toán '!M$1335:N$6972,2,0)</f>
        <v>925195</v>
      </c>
      <c r="O303" s="61">
        <f t="shared" si="15"/>
        <v>0</v>
      </c>
    </row>
    <row r="304" spans="1:17" hidden="1" x14ac:dyDescent="0.3">
      <c r="A304" s="18">
        <v>2023</v>
      </c>
      <c r="B304" s="19" t="s">
        <v>13852</v>
      </c>
      <c r="C304" s="19">
        <f t="shared" si="13"/>
        <v>423</v>
      </c>
      <c r="D304" s="19" t="s">
        <v>13350</v>
      </c>
      <c r="E304" s="24" t="s">
        <v>13826</v>
      </c>
      <c r="F304" s="18">
        <f t="shared" si="14"/>
        <v>1</v>
      </c>
      <c r="G304" s="23" t="s">
        <v>12371</v>
      </c>
      <c r="H304" s="23" t="s">
        <v>12371</v>
      </c>
      <c r="I304" s="19" t="s">
        <v>12372</v>
      </c>
      <c r="J304" s="41">
        <v>1730400</v>
      </c>
      <c r="K304" s="42">
        <v>0.1</v>
      </c>
      <c r="L304" s="41">
        <v>173040</v>
      </c>
      <c r="M304" s="41">
        <v>1903440</v>
      </c>
      <c r="N304">
        <f>+VLOOKUP(C304,'Thanh toán '!M$1335:N$6972,2,0)</f>
        <v>1903440</v>
      </c>
      <c r="O304" s="61">
        <f t="shared" si="15"/>
        <v>0</v>
      </c>
    </row>
    <row r="305" spans="1:15" hidden="1" x14ac:dyDescent="0.3">
      <c r="A305" s="18">
        <v>2023</v>
      </c>
      <c r="B305" s="19" t="s">
        <v>13853</v>
      </c>
      <c r="C305" s="19">
        <f t="shared" si="13"/>
        <v>424</v>
      </c>
      <c r="D305" s="19" t="s">
        <v>13350</v>
      </c>
      <c r="E305" s="24" t="s">
        <v>13826</v>
      </c>
      <c r="F305" s="18">
        <f t="shared" si="14"/>
        <v>1</v>
      </c>
      <c r="G305" s="23" t="s">
        <v>12459</v>
      </c>
      <c r="H305" s="23" t="s">
        <v>12459</v>
      </c>
      <c r="I305" s="19" t="s">
        <v>12460</v>
      </c>
      <c r="J305" s="41">
        <v>6239746</v>
      </c>
      <c r="K305" s="42">
        <v>0.10000006410517351</v>
      </c>
      <c r="L305" s="41">
        <v>623975</v>
      </c>
      <c r="M305" s="41">
        <v>6863721</v>
      </c>
      <c r="N305">
        <f>+VLOOKUP(C305,'Thanh toán '!M$1335:N$6972,2,0)</f>
        <v>6863721</v>
      </c>
      <c r="O305" s="61">
        <f t="shared" si="15"/>
        <v>0</v>
      </c>
    </row>
    <row r="306" spans="1:15" hidden="1" x14ac:dyDescent="0.3">
      <c r="A306" s="18">
        <v>2023</v>
      </c>
      <c r="B306" s="19" t="s">
        <v>13854</v>
      </c>
      <c r="C306" s="19">
        <f t="shared" si="13"/>
        <v>425</v>
      </c>
      <c r="D306" s="19" t="s">
        <v>13350</v>
      </c>
      <c r="E306" s="24" t="s">
        <v>13826</v>
      </c>
      <c r="F306" s="18">
        <f t="shared" si="14"/>
        <v>1</v>
      </c>
      <c r="G306" s="23" t="s">
        <v>12221</v>
      </c>
      <c r="H306" s="23" t="s">
        <v>13855</v>
      </c>
      <c r="I306" s="19" t="s">
        <v>12222</v>
      </c>
      <c r="J306" s="41">
        <v>2831979</v>
      </c>
      <c r="K306" s="42">
        <v>0.1000000353109963</v>
      </c>
      <c r="L306" s="41">
        <v>283198</v>
      </c>
      <c r="M306" s="41">
        <v>3115177</v>
      </c>
      <c r="N306">
        <f>+VLOOKUP(C306,'Thanh toán '!M$1335:N$6972,2,0)</f>
        <v>3115177</v>
      </c>
      <c r="O306" s="61">
        <f t="shared" si="15"/>
        <v>0</v>
      </c>
    </row>
    <row r="307" spans="1:15" hidden="1" x14ac:dyDescent="0.3">
      <c r="A307" s="18">
        <v>2023</v>
      </c>
      <c r="B307" s="19" t="s">
        <v>13856</v>
      </c>
      <c r="C307" s="19">
        <f t="shared" si="13"/>
        <v>426</v>
      </c>
      <c r="D307" s="19" t="s">
        <v>13350</v>
      </c>
      <c r="E307" s="24" t="s">
        <v>13826</v>
      </c>
      <c r="F307" s="18">
        <f t="shared" si="14"/>
        <v>1</v>
      </c>
      <c r="G307" s="23" t="s">
        <v>11860</v>
      </c>
      <c r="H307" s="23" t="s">
        <v>13787</v>
      </c>
      <c r="I307" s="19" t="s">
        <v>11719</v>
      </c>
      <c r="J307" s="41">
        <v>1189648</v>
      </c>
      <c r="K307" s="42">
        <v>0.1000001681169556</v>
      </c>
      <c r="L307" s="41">
        <v>118965</v>
      </c>
      <c r="M307" s="41">
        <v>1308613</v>
      </c>
      <c r="N307">
        <f>+VLOOKUP(C307,'Thanh toán '!M$1335:N$6972,2,0)</f>
        <v>1308613</v>
      </c>
      <c r="O307" s="61">
        <f t="shared" si="15"/>
        <v>0</v>
      </c>
    </row>
    <row r="308" spans="1:15" hidden="1" x14ac:dyDescent="0.3">
      <c r="A308" s="18">
        <v>2023</v>
      </c>
      <c r="B308" s="19" t="s">
        <v>13857</v>
      </c>
      <c r="C308" s="19">
        <f t="shared" si="13"/>
        <v>427</v>
      </c>
      <c r="D308" s="19" t="s">
        <v>13350</v>
      </c>
      <c r="E308" s="24" t="s">
        <v>13826</v>
      </c>
      <c r="F308" s="18">
        <f t="shared" si="14"/>
        <v>1</v>
      </c>
      <c r="G308" s="23" t="s">
        <v>11799</v>
      </c>
      <c r="H308" s="23" t="s">
        <v>13405</v>
      </c>
      <c r="I308" s="19" t="s">
        <v>11725</v>
      </c>
      <c r="J308" s="41">
        <v>734310</v>
      </c>
      <c r="K308" s="42">
        <v>0.1</v>
      </c>
      <c r="L308" s="41">
        <v>73431</v>
      </c>
      <c r="M308" s="41">
        <v>807741</v>
      </c>
      <c r="N308">
        <f>+VLOOKUP(C308,'Thanh toán '!M$1335:N$6972,2,0)</f>
        <v>807741</v>
      </c>
      <c r="O308" s="61">
        <f t="shared" si="15"/>
        <v>0</v>
      </c>
    </row>
    <row r="309" spans="1:15" hidden="1" x14ac:dyDescent="0.3">
      <c r="A309" s="18">
        <v>2023</v>
      </c>
      <c r="B309" s="19" t="s">
        <v>13858</v>
      </c>
      <c r="C309" s="19">
        <f t="shared" si="13"/>
        <v>428</v>
      </c>
      <c r="D309" s="19" t="s">
        <v>13350</v>
      </c>
      <c r="E309" s="24" t="s">
        <v>13826</v>
      </c>
      <c r="F309" s="18">
        <f t="shared" si="14"/>
        <v>1</v>
      </c>
      <c r="G309" s="23" t="s">
        <v>11799</v>
      </c>
      <c r="H309" s="23" t="s">
        <v>13579</v>
      </c>
      <c r="I309" s="19" t="s">
        <v>11725</v>
      </c>
      <c r="J309" s="41">
        <v>734310</v>
      </c>
      <c r="K309" s="42">
        <v>0.1</v>
      </c>
      <c r="L309" s="41">
        <v>73431</v>
      </c>
      <c r="M309" s="41">
        <v>807741</v>
      </c>
      <c r="N309">
        <f>+VLOOKUP(C309,'Thanh toán '!M$1335:N$6972,2,0)</f>
        <v>807741</v>
      </c>
      <c r="O309" s="61">
        <f t="shared" si="15"/>
        <v>0</v>
      </c>
    </row>
    <row r="310" spans="1:15" hidden="1" x14ac:dyDescent="0.3">
      <c r="A310" s="18">
        <v>2023</v>
      </c>
      <c r="B310" s="19" t="s">
        <v>13859</v>
      </c>
      <c r="C310" s="19">
        <f t="shared" si="13"/>
        <v>429</v>
      </c>
      <c r="D310" s="19" t="s">
        <v>13350</v>
      </c>
      <c r="E310" s="24" t="s">
        <v>13826</v>
      </c>
      <c r="F310" s="18">
        <f t="shared" si="14"/>
        <v>1</v>
      </c>
      <c r="G310" s="23" t="s">
        <v>11799</v>
      </c>
      <c r="H310" s="23" t="s">
        <v>13532</v>
      </c>
      <c r="I310" s="19" t="s">
        <v>11725</v>
      </c>
      <c r="J310" s="41">
        <v>1189648</v>
      </c>
      <c r="K310" s="42">
        <v>0.1000001681169556</v>
      </c>
      <c r="L310" s="41">
        <v>118965</v>
      </c>
      <c r="M310" s="41">
        <v>1308613</v>
      </c>
      <c r="N310">
        <f>+VLOOKUP(C310,'Thanh toán '!M$1335:N$6972,2,0)</f>
        <v>1308613</v>
      </c>
      <c r="O310" s="61">
        <f t="shared" si="15"/>
        <v>0</v>
      </c>
    </row>
    <row r="311" spans="1:15" hidden="1" x14ac:dyDescent="0.3">
      <c r="A311" s="18">
        <v>2023</v>
      </c>
      <c r="B311" s="19" t="s">
        <v>13860</v>
      </c>
      <c r="C311" s="19">
        <f t="shared" si="13"/>
        <v>430</v>
      </c>
      <c r="D311" s="19" t="s">
        <v>13350</v>
      </c>
      <c r="E311" s="24" t="s">
        <v>13826</v>
      </c>
      <c r="F311" s="18">
        <f t="shared" si="14"/>
        <v>1</v>
      </c>
      <c r="G311" s="23" t="s">
        <v>11799</v>
      </c>
      <c r="H311" s="23" t="s">
        <v>13530</v>
      </c>
      <c r="I311" s="19" t="s">
        <v>11725</v>
      </c>
      <c r="J311" s="41">
        <v>734310</v>
      </c>
      <c r="K311" s="42">
        <v>0.1</v>
      </c>
      <c r="L311" s="41">
        <v>73431</v>
      </c>
      <c r="M311" s="41">
        <v>807741</v>
      </c>
      <c r="N311">
        <f>+VLOOKUP(C311,'Thanh toán '!M$1335:N$6972,2,0)</f>
        <v>807741</v>
      </c>
      <c r="O311" s="61">
        <f t="shared" si="15"/>
        <v>0</v>
      </c>
    </row>
    <row r="312" spans="1:15" hidden="1" x14ac:dyDescent="0.3">
      <c r="A312" s="18">
        <v>2023</v>
      </c>
      <c r="B312" s="19" t="s">
        <v>13861</v>
      </c>
      <c r="C312" s="19">
        <f t="shared" si="13"/>
        <v>431</v>
      </c>
      <c r="D312" s="19" t="s">
        <v>13350</v>
      </c>
      <c r="E312" s="24" t="s">
        <v>13826</v>
      </c>
      <c r="F312" s="18">
        <f t="shared" si="14"/>
        <v>1</v>
      </c>
      <c r="G312" s="23" t="s">
        <v>11799</v>
      </c>
      <c r="H312" s="23" t="s">
        <v>13524</v>
      </c>
      <c r="I312" s="19" t="s">
        <v>11725</v>
      </c>
      <c r="J312" s="41">
        <v>734310</v>
      </c>
      <c r="K312" s="42">
        <v>0.1</v>
      </c>
      <c r="L312" s="41">
        <v>73431</v>
      </c>
      <c r="M312" s="41">
        <v>807741</v>
      </c>
      <c r="N312">
        <f>+VLOOKUP(C312,'Thanh toán '!M$1335:N$6972,2,0)</f>
        <v>807741</v>
      </c>
      <c r="O312" s="61">
        <f t="shared" si="15"/>
        <v>0</v>
      </c>
    </row>
    <row r="313" spans="1:15" hidden="1" x14ac:dyDescent="0.3">
      <c r="A313" s="18">
        <v>2023</v>
      </c>
      <c r="B313" s="19" t="s">
        <v>13862</v>
      </c>
      <c r="C313" s="19">
        <f t="shared" si="13"/>
        <v>432</v>
      </c>
      <c r="D313" s="19" t="s">
        <v>13350</v>
      </c>
      <c r="E313" s="24" t="s">
        <v>13826</v>
      </c>
      <c r="F313" s="18">
        <f t="shared" si="14"/>
        <v>1</v>
      </c>
      <c r="G313" s="23" t="s">
        <v>11799</v>
      </c>
      <c r="H313" s="23" t="s">
        <v>13587</v>
      </c>
      <c r="I313" s="19" t="s">
        <v>11725</v>
      </c>
      <c r="J313" s="41">
        <v>1189648</v>
      </c>
      <c r="K313" s="42">
        <v>0.1000001681169556</v>
      </c>
      <c r="L313" s="41">
        <v>118965</v>
      </c>
      <c r="M313" s="41">
        <v>1308613</v>
      </c>
      <c r="N313">
        <f>+VLOOKUP(C313,'Thanh toán '!M$1335:N$6972,2,0)</f>
        <v>1308613</v>
      </c>
      <c r="O313" s="61">
        <f t="shared" si="15"/>
        <v>0</v>
      </c>
    </row>
    <row r="314" spans="1:15" hidden="1" x14ac:dyDescent="0.3">
      <c r="A314" s="18">
        <v>2023</v>
      </c>
      <c r="B314" s="19" t="s">
        <v>13863</v>
      </c>
      <c r="C314" s="19">
        <f t="shared" si="13"/>
        <v>433</v>
      </c>
      <c r="D314" s="19" t="s">
        <v>13350</v>
      </c>
      <c r="E314" s="24" t="s">
        <v>13826</v>
      </c>
      <c r="F314" s="18">
        <f t="shared" si="14"/>
        <v>1</v>
      </c>
      <c r="G314" s="23" t="s">
        <v>11799</v>
      </c>
      <c r="H314" s="23" t="s">
        <v>13585</v>
      </c>
      <c r="I314" s="19" t="s">
        <v>11725</v>
      </c>
      <c r="J314" s="41">
        <v>734310</v>
      </c>
      <c r="K314" s="42">
        <v>0.1</v>
      </c>
      <c r="L314" s="41">
        <v>73431</v>
      </c>
      <c r="M314" s="41">
        <v>807741</v>
      </c>
      <c r="N314">
        <f>+VLOOKUP(C314,'Thanh toán '!M$1335:N$6972,2,0)</f>
        <v>807741</v>
      </c>
      <c r="O314" s="61">
        <f t="shared" si="15"/>
        <v>0</v>
      </c>
    </row>
    <row r="315" spans="1:15" hidden="1" x14ac:dyDescent="0.3">
      <c r="A315" s="18">
        <v>2023</v>
      </c>
      <c r="B315" s="19" t="s">
        <v>13864</v>
      </c>
      <c r="C315" s="19">
        <f t="shared" si="13"/>
        <v>434</v>
      </c>
      <c r="D315" s="19" t="s">
        <v>13350</v>
      </c>
      <c r="E315" s="24" t="s">
        <v>13826</v>
      </c>
      <c r="F315" s="18">
        <f t="shared" si="14"/>
        <v>1</v>
      </c>
      <c r="G315" s="23" t="s">
        <v>11799</v>
      </c>
      <c r="H315" s="23" t="s">
        <v>13589</v>
      </c>
      <c r="I315" s="19" t="s">
        <v>11725</v>
      </c>
      <c r="J315" s="41">
        <v>734310</v>
      </c>
      <c r="K315" s="42">
        <v>0.1</v>
      </c>
      <c r="L315" s="41">
        <v>73431</v>
      </c>
      <c r="M315" s="41">
        <v>807741</v>
      </c>
      <c r="N315">
        <f>+VLOOKUP(C315,'Thanh toán '!M$1335:N$6972,2,0)</f>
        <v>807741</v>
      </c>
      <c r="O315" s="61">
        <f t="shared" si="15"/>
        <v>0</v>
      </c>
    </row>
    <row r="316" spans="1:15" hidden="1" x14ac:dyDescent="0.3">
      <c r="A316" s="18">
        <v>2023</v>
      </c>
      <c r="B316" s="19" t="s">
        <v>13865</v>
      </c>
      <c r="C316" s="19">
        <f t="shared" si="13"/>
        <v>435</v>
      </c>
      <c r="D316" s="19" t="s">
        <v>13350</v>
      </c>
      <c r="E316" s="24" t="s">
        <v>13826</v>
      </c>
      <c r="F316" s="18">
        <f t="shared" si="14"/>
        <v>1</v>
      </c>
      <c r="G316" s="23" t="s">
        <v>11799</v>
      </c>
      <c r="H316" s="23" t="s">
        <v>13536</v>
      </c>
      <c r="I316" s="19" t="s">
        <v>11725</v>
      </c>
      <c r="J316" s="41">
        <v>1189648</v>
      </c>
      <c r="K316" s="42">
        <v>0.1000001681169556</v>
      </c>
      <c r="L316" s="41">
        <v>118965</v>
      </c>
      <c r="M316" s="41">
        <v>1308613</v>
      </c>
      <c r="N316">
        <f>+VLOOKUP(C316,'Thanh toán '!M$1335:N$6972,2,0)</f>
        <v>1308613</v>
      </c>
      <c r="O316" s="61">
        <f t="shared" si="15"/>
        <v>0</v>
      </c>
    </row>
    <row r="317" spans="1:15" hidden="1" x14ac:dyDescent="0.3">
      <c r="A317" s="18">
        <v>2023</v>
      </c>
      <c r="B317" s="19" t="s">
        <v>13866</v>
      </c>
      <c r="C317" s="19">
        <f t="shared" si="13"/>
        <v>436</v>
      </c>
      <c r="D317" s="19" t="s">
        <v>13350</v>
      </c>
      <c r="E317" s="24" t="s">
        <v>13826</v>
      </c>
      <c r="F317" s="18">
        <f t="shared" si="14"/>
        <v>1</v>
      </c>
      <c r="G317" s="23" t="s">
        <v>11799</v>
      </c>
      <c r="H317" s="23" t="s">
        <v>13595</v>
      </c>
      <c r="I317" s="19" t="s">
        <v>11725</v>
      </c>
      <c r="J317" s="41">
        <v>734310</v>
      </c>
      <c r="K317" s="42">
        <v>0.1</v>
      </c>
      <c r="L317" s="41">
        <v>73431</v>
      </c>
      <c r="M317" s="41">
        <v>807741</v>
      </c>
      <c r="N317">
        <f>+VLOOKUP(C317,'Thanh toán '!M$1335:N$6972,2,0)</f>
        <v>807741</v>
      </c>
      <c r="O317" s="61">
        <f t="shared" si="15"/>
        <v>0</v>
      </c>
    </row>
    <row r="318" spans="1:15" hidden="1" x14ac:dyDescent="0.3">
      <c r="A318" s="18">
        <v>2023</v>
      </c>
      <c r="B318" s="19" t="s">
        <v>13867</v>
      </c>
      <c r="C318" s="19">
        <f t="shared" si="13"/>
        <v>437</v>
      </c>
      <c r="D318" s="19" t="s">
        <v>13350</v>
      </c>
      <c r="E318" s="24" t="s">
        <v>13826</v>
      </c>
      <c r="F318" s="18">
        <f t="shared" si="14"/>
        <v>1</v>
      </c>
      <c r="G318" s="23" t="s">
        <v>11799</v>
      </c>
      <c r="H318" s="23" t="s">
        <v>13593</v>
      </c>
      <c r="I318" s="19" t="s">
        <v>11725</v>
      </c>
      <c r="J318" s="41">
        <v>1189648</v>
      </c>
      <c r="K318" s="42">
        <v>0.1000001681169556</v>
      </c>
      <c r="L318" s="41">
        <v>118965</v>
      </c>
      <c r="M318" s="41">
        <v>1308613</v>
      </c>
      <c r="N318">
        <f>+VLOOKUP(C318,'Thanh toán '!M$1335:N$6972,2,0)</f>
        <v>1308613</v>
      </c>
      <c r="O318" s="61">
        <f t="shared" si="15"/>
        <v>0</v>
      </c>
    </row>
    <row r="319" spans="1:15" hidden="1" x14ac:dyDescent="0.3">
      <c r="A319" s="18">
        <v>2023</v>
      </c>
      <c r="B319" s="19" t="s">
        <v>13868</v>
      </c>
      <c r="C319" s="19">
        <f t="shared" si="13"/>
        <v>438</v>
      </c>
      <c r="D319" s="19" t="s">
        <v>13350</v>
      </c>
      <c r="E319" s="24" t="s">
        <v>13826</v>
      </c>
      <c r="F319" s="18">
        <f t="shared" si="14"/>
        <v>1</v>
      </c>
      <c r="G319" s="23" t="s">
        <v>11799</v>
      </c>
      <c r="H319" s="23" t="s">
        <v>13869</v>
      </c>
      <c r="I319" s="19" t="s">
        <v>11725</v>
      </c>
      <c r="J319" s="41">
        <v>734310</v>
      </c>
      <c r="K319" s="42">
        <v>0.1</v>
      </c>
      <c r="L319" s="41">
        <v>73431</v>
      </c>
      <c r="M319" s="41">
        <v>807741</v>
      </c>
      <c r="N319">
        <f>+VLOOKUP(C319,'Thanh toán '!M$1335:N$6972,2,0)</f>
        <v>807741</v>
      </c>
      <c r="O319" s="61">
        <f t="shared" si="15"/>
        <v>0</v>
      </c>
    </row>
    <row r="320" spans="1:15" hidden="1" x14ac:dyDescent="0.3">
      <c r="A320" s="18">
        <v>2023</v>
      </c>
      <c r="B320" s="19" t="s">
        <v>13870</v>
      </c>
      <c r="C320" s="19">
        <f t="shared" si="13"/>
        <v>439</v>
      </c>
      <c r="D320" s="19" t="s">
        <v>13350</v>
      </c>
      <c r="E320" s="24" t="s">
        <v>13826</v>
      </c>
      <c r="F320" s="18">
        <f t="shared" si="14"/>
        <v>1</v>
      </c>
      <c r="G320" s="23" t="s">
        <v>11799</v>
      </c>
      <c r="H320" s="23" t="s">
        <v>13491</v>
      </c>
      <c r="I320" s="19" t="s">
        <v>11725</v>
      </c>
      <c r="J320" s="41">
        <v>734310</v>
      </c>
      <c r="K320" s="42">
        <v>0.1</v>
      </c>
      <c r="L320" s="41">
        <v>73431</v>
      </c>
      <c r="M320" s="41">
        <v>807741</v>
      </c>
      <c r="N320">
        <f>+VLOOKUP(C320,'Thanh toán '!M$1335:N$6972,2,0)</f>
        <v>807741</v>
      </c>
      <c r="O320" s="61">
        <f t="shared" si="15"/>
        <v>0</v>
      </c>
    </row>
    <row r="321" spans="1:15" hidden="1" x14ac:dyDescent="0.3">
      <c r="A321" s="18">
        <v>2023</v>
      </c>
      <c r="B321" s="19" t="s">
        <v>13871</v>
      </c>
      <c r="C321" s="19">
        <f t="shared" si="13"/>
        <v>440</v>
      </c>
      <c r="D321" s="19" t="s">
        <v>13350</v>
      </c>
      <c r="E321" s="24" t="s">
        <v>13826</v>
      </c>
      <c r="F321" s="18">
        <f t="shared" si="14"/>
        <v>1</v>
      </c>
      <c r="G321" s="23" t="s">
        <v>12257</v>
      </c>
      <c r="H321" s="23" t="s">
        <v>12257</v>
      </c>
      <c r="I321" s="19" t="s">
        <v>12258</v>
      </c>
      <c r="J321" s="41">
        <v>441000</v>
      </c>
      <c r="K321" s="42">
        <v>0.1</v>
      </c>
      <c r="L321" s="41">
        <v>44100</v>
      </c>
      <c r="M321" s="41">
        <v>485100</v>
      </c>
      <c r="N321">
        <f>+VLOOKUP(C321,'Thanh toán '!M$1335:N$6972,2,0)</f>
        <v>485100</v>
      </c>
      <c r="O321" s="61">
        <f t="shared" si="15"/>
        <v>0</v>
      </c>
    </row>
    <row r="322" spans="1:15" hidden="1" x14ac:dyDescent="0.3">
      <c r="A322" s="18">
        <v>2023</v>
      </c>
      <c r="B322" s="19" t="s">
        <v>13872</v>
      </c>
      <c r="C322" s="19">
        <f t="shared" si="13"/>
        <v>441</v>
      </c>
      <c r="D322" s="19" t="s">
        <v>13350</v>
      </c>
      <c r="E322" s="24" t="s">
        <v>13826</v>
      </c>
      <c r="F322" s="18">
        <f t="shared" si="14"/>
        <v>1</v>
      </c>
      <c r="G322" s="23" t="s">
        <v>12257</v>
      </c>
      <c r="H322" s="23" t="s">
        <v>12257</v>
      </c>
      <c r="I322" s="19" t="s">
        <v>12258</v>
      </c>
      <c r="J322" s="41">
        <v>2426790</v>
      </c>
      <c r="K322" s="42">
        <v>0.1</v>
      </c>
      <c r="L322" s="41">
        <v>242679</v>
      </c>
      <c r="M322" s="41">
        <v>2669469</v>
      </c>
      <c r="N322">
        <f>+VLOOKUP(C322,'Thanh toán '!M$1335:N$6972,2,0)</f>
        <v>2669469</v>
      </c>
      <c r="O322" s="61">
        <f t="shared" si="15"/>
        <v>0</v>
      </c>
    </row>
    <row r="323" spans="1:15" hidden="1" x14ac:dyDescent="0.3">
      <c r="A323" s="18">
        <v>2023</v>
      </c>
      <c r="B323" s="19" t="s">
        <v>13873</v>
      </c>
      <c r="C323" s="19">
        <f t="shared" si="13"/>
        <v>442</v>
      </c>
      <c r="D323" s="19" t="s">
        <v>13350</v>
      </c>
      <c r="E323" s="24" t="s">
        <v>13826</v>
      </c>
      <c r="F323" s="18">
        <f t="shared" si="14"/>
        <v>1</v>
      </c>
      <c r="G323" s="23" t="s">
        <v>12254</v>
      </c>
      <c r="H323" s="23" t="s">
        <v>12254</v>
      </c>
      <c r="I323" s="19" t="s">
        <v>12255</v>
      </c>
      <c r="J323" s="41">
        <v>943993</v>
      </c>
      <c r="K323" s="42">
        <v>9.9999682201033266E-2</v>
      </c>
      <c r="L323" s="41">
        <v>94399</v>
      </c>
      <c r="M323" s="41">
        <v>1038392</v>
      </c>
      <c r="N323">
        <f>+VLOOKUP(C323,'Thanh toán '!M$1335:N$6972,2,0)</f>
        <v>1038392</v>
      </c>
      <c r="O323" s="61">
        <f t="shared" si="15"/>
        <v>0</v>
      </c>
    </row>
    <row r="324" spans="1:15" hidden="1" x14ac:dyDescent="0.3">
      <c r="A324" s="18">
        <v>2023</v>
      </c>
      <c r="B324" s="19" t="s">
        <v>13874</v>
      </c>
      <c r="C324" s="19">
        <f t="shared" si="13"/>
        <v>443</v>
      </c>
      <c r="D324" s="19" t="s">
        <v>13350</v>
      </c>
      <c r="E324" s="24" t="s">
        <v>13826</v>
      </c>
      <c r="F324" s="18">
        <f t="shared" si="14"/>
        <v>1</v>
      </c>
      <c r="G324" s="23" t="s">
        <v>12426</v>
      </c>
      <c r="H324" s="23" t="s">
        <v>12426</v>
      </c>
      <c r="I324" s="19" t="s">
        <v>12427</v>
      </c>
      <c r="J324" s="41">
        <v>5295753</v>
      </c>
      <c r="K324" s="42">
        <v>9.999994335083226E-2</v>
      </c>
      <c r="L324" s="41">
        <v>529575</v>
      </c>
      <c r="M324" s="41">
        <v>5825328</v>
      </c>
      <c r="N324">
        <f>+VLOOKUP(C324,'Thanh toán '!M$1335:N$6972,2,0)</f>
        <v>5825328</v>
      </c>
      <c r="O324" s="61">
        <f t="shared" si="15"/>
        <v>0</v>
      </c>
    </row>
    <row r="325" spans="1:15" hidden="1" x14ac:dyDescent="0.3">
      <c r="A325" s="18">
        <v>2023</v>
      </c>
      <c r="B325" s="19" t="s">
        <v>13875</v>
      </c>
      <c r="C325" s="19">
        <f t="shared" si="13"/>
        <v>455</v>
      </c>
      <c r="D325" s="19" t="s">
        <v>13350</v>
      </c>
      <c r="E325" s="24" t="s">
        <v>13826</v>
      </c>
      <c r="F325" s="18">
        <f t="shared" si="14"/>
        <v>1</v>
      </c>
      <c r="G325" s="23" t="s">
        <v>11860</v>
      </c>
      <c r="H325" s="23" t="s">
        <v>13650</v>
      </c>
      <c r="I325" s="19" t="s">
        <v>11719</v>
      </c>
      <c r="J325" s="41">
        <v>2375480</v>
      </c>
      <c r="K325" s="42">
        <v>0.1</v>
      </c>
      <c r="L325" s="41">
        <v>237548</v>
      </c>
      <c r="M325" s="41">
        <v>2613028</v>
      </c>
      <c r="N325">
        <f>+VLOOKUP(C325,'Thanh toán '!M$1335:N$6972,2,0)</f>
        <v>2613028</v>
      </c>
      <c r="O325" s="61">
        <f t="shared" si="15"/>
        <v>0</v>
      </c>
    </row>
    <row r="326" spans="1:15" hidden="1" x14ac:dyDescent="0.3">
      <c r="A326" s="18">
        <v>2023</v>
      </c>
      <c r="B326" s="19" t="s">
        <v>13876</v>
      </c>
      <c r="C326" s="19">
        <f t="shared" ref="C326:C389" si="16">+B326*1</f>
        <v>456</v>
      </c>
      <c r="D326" s="19" t="s">
        <v>13350</v>
      </c>
      <c r="E326" s="24" t="s">
        <v>13826</v>
      </c>
      <c r="F326" s="18">
        <f t="shared" ref="F326:F389" si="17">+MONTH(E326)</f>
        <v>1</v>
      </c>
      <c r="G326" s="23" t="s">
        <v>11799</v>
      </c>
      <c r="H326" s="23" t="s">
        <v>13591</v>
      </c>
      <c r="I326" s="19" t="s">
        <v>11725</v>
      </c>
      <c r="J326" s="41">
        <v>1189648</v>
      </c>
      <c r="K326" s="42">
        <v>0.1000001681169556</v>
      </c>
      <c r="L326" s="41">
        <v>118965</v>
      </c>
      <c r="M326" s="41">
        <v>1308613</v>
      </c>
      <c r="N326">
        <f>+VLOOKUP(C326,'Thanh toán '!M$1335:N$6972,2,0)</f>
        <v>1308613</v>
      </c>
      <c r="O326" s="61">
        <f t="shared" ref="O326:O389" si="18">+N326-M326</f>
        <v>0</v>
      </c>
    </row>
    <row r="327" spans="1:15" hidden="1" x14ac:dyDescent="0.3">
      <c r="A327" s="18">
        <v>2023</v>
      </c>
      <c r="B327" s="19" t="s">
        <v>13877</v>
      </c>
      <c r="C327" s="19">
        <f t="shared" si="16"/>
        <v>457</v>
      </c>
      <c r="D327" s="19" t="s">
        <v>13350</v>
      </c>
      <c r="E327" s="24" t="s">
        <v>13826</v>
      </c>
      <c r="F327" s="18">
        <f t="shared" si="17"/>
        <v>1</v>
      </c>
      <c r="G327" s="23" t="s">
        <v>11799</v>
      </c>
      <c r="H327" s="23" t="s">
        <v>13526</v>
      </c>
      <c r="I327" s="19" t="s">
        <v>11725</v>
      </c>
      <c r="J327" s="41">
        <v>1189648</v>
      </c>
      <c r="K327" s="42">
        <v>0.1000001681169556</v>
      </c>
      <c r="L327" s="41">
        <v>118965</v>
      </c>
      <c r="M327" s="41">
        <v>1308613</v>
      </c>
      <c r="N327">
        <f>+VLOOKUP(C327,'Thanh toán '!M$1335:N$6972,2,0)</f>
        <v>1308613</v>
      </c>
      <c r="O327" s="61">
        <f t="shared" si="18"/>
        <v>0</v>
      </c>
    </row>
    <row r="328" spans="1:15" hidden="1" x14ac:dyDescent="0.3">
      <c r="A328" s="18">
        <v>2023</v>
      </c>
      <c r="B328" s="19" t="s">
        <v>13878</v>
      </c>
      <c r="C328" s="19">
        <f t="shared" si="16"/>
        <v>458</v>
      </c>
      <c r="D328" s="19" t="s">
        <v>13350</v>
      </c>
      <c r="E328" s="24" t="s">
        <v>13826</v>
      </c>
      <c r="F328" s="18">
        <f t="shared" si="17"/>
        <v>1</v>
      </c>
      <c r="G328" s="23" t="s">
        <v>11799</v>
      </c>
      <c r="H328" s="23" t="s">
        <v>13522</v>
      </c>
      <c r="I328" s="19" t="s">
        <v>11725</v>
      </c>
      <c r="J328" s="41">
        <v>734310</v>
      </c>
      <c r="K328" s="42">
        <v>0.1</v>
      </c>
      <c r="L328" s="41">
        <v>73431</v>
      </c>
      <c r="M328" s="41">
        <v>807741</v>
      </c>
      <c r="N328">
        <f>+VLOOKUP(C328,'Thanh toán '!M$1335:N$6972,2,0)</f>
        <v>807741</v>
      </c>
      <c r="O328" s="61">
        <f t="shared" si="18"/>
        <v>0</v>
      </c>
    </row>
    <row r="329" spans="1:15" hidden="1" x14ac:dyDescent="0.3">
      <c r="A329" s="18">
        <v>2023</v>
      </c>
      <c r="B329" s="19" t="s">
        <v>13879</v>
      </c>
      <c r="C329" s="19">
        <f t="shared" si="16"/>
        <v>459</v>
      </c>
      <c r="D329" s="19" t="s">
        <v>13350</v>
      </c>
      <c r="E329" s="24" t="s">
        <v>13826</v>
      </c>
      <c r="F329" s="18">
        <f t="shared" si="17"/>
        <v>1</v>
      </c>
      <c r="G329" s="23" t="s">
        <v>11799</v>
      </c>
      <c r="H329" s="23" t="s">
        <v>13880</v>
      </c>
      <c r="I329" s="19" t="s">
        <v>11725</v>
      </c>
      <c r="J329" s="41">
        <v>734310</v>
      </c>
      <c r="K329" s="42">
        <v>0.1</v>
      </c>
      <c r="L329" s="41">
        <v>73431</v>
      </c>
      <c r="M329" s="41">
        <v>807741</v>
      </c>
      <c r="N329">
        <f>+VLOOKUP(C329,'Thanh toán '!M$1335:N$6972,2,0)</f>
        <v>807741</v>
      </c>
      <c r="O329" s="61">
        <f t="shared" si="18"/>
        <v>0</v>
      </c>
    </row>
    <row r="330" spans="1:15" hidden="1" x14ac:dyDescent="0.3">
      <c r="A330" s="18">
        <v>2023</v>
      </c>
      <c r="B330" s="19" t="s">
        <v>13881</v>
      </c>
      <c r="C330" s="19">
        <f t="shared" si="16"/>
        <v>460</v>
      </c>
      <c r="D330" s="19" t="s">
        <v>13350</v>
      </c>
      <c r="E330" s="24" t="s">
        <v>13826</v>
      </c>
      <c r="F330" s="18">
        <f t="shared" si="17"/>
        <v>1</v>
      </c>
      <c r="G330" s="23" t="s">
        <v>11799</v>
      </c>
      <c r="H330" s="23" t="s">
        <v>13534</v>
      </c>
      <c r="I330" s="19" t="s">
        <v>11725</v>
      </c>
      <c r="J330" s="41">
        <v>734310</v>
      </c>
      <c r="K330" s="42">
        <v>0.1</v>
      </c>
      <c r="L330" s="41">
        <v>73431</v>
      </c>
      <c r="M330" s="41">
        <v>807741</v>
      </c>
      <c r="N330">
        <f>+VLOOKUP(C330,'Thanh toán '!M$1335:N$6972,2,0)</f>
        <v>807741</v>
      </c>
      <c r="O330" s="61">
        <f t="shared" si="18"/>
        <v>0</v>
      </c>
    </row>
    <row r="331" spans="1:15" hidden="1" x14ac:dyDescent="0.3">
      <c r="A331" s="18">
        <v>2023</v>
      </c>
      <c r="B331" s="19" t="s">
        <v>13882</v>
      </c>
      <c r="C331" s="19">
        <f t="shared" si="16"/>
        <v>461</v>
      </c>
      <c r="D331" s="19" t="s">
        <v>13350</v>
      </c>
      <c r="E331" s="24" t="s">
        <v>13826</v>
      </c>
      <c r="F331" s="18">
        <f t="shared" si="17"/>
        <v>1</v>
      </c>
      <c r="G331" s="23" t="s">
        <v>11799</v>
      </c>
      <c r="H331" s="23" t="s">
        <v>13403</v>
      </c>
      <c r="I331" s="19" t="s">
        <v>11725</v>
      </c>
      <c r="J331" s="41">
        <v>1189648</v>
      </c>
      <c r="K331" s="42">
        <v>0.1000001681169556</v>
      </c>
      <c r="L331" s="41">
        <v>118965</v>
      </c>
      <c r="M331" s="41">
        <v>1308613</v>
      </c>
      <c r="N331">
        <f>+VLOOKUP(C331,'Thanh toán '!M$1335:N$6972,2,0)</f>
        <v>1308613</v>
      </c>
      <c r="O331" s="61">
        <f t="shared" si="18"/>
        <v>0</v>
      </c>
    </row>
    <row r="332" spans="1:15" hidden="1" x14ac:dyDescent="0.3">
      <c r="A332" s="18">
        <v>2023</v>
      </c>
      <c r="B332" s="19" t="s">
        <v>13883</v>
      </c>
      <c r="C332" s="19">
        <f t="shared" si="16"/>
        <v>462</v>
      </c>
      <c r="D332" s="19" t="s">
        <v>13350</v>
      </c>
      <c r="E332" s="24" t="s">
        <v>13826</v>
      </c>
      <c r="F332" s="18">
        <f t="shared" si="17"/>
        <v>1</v>
      </c>
      <c r="G332" s="23" t="s">
        <v>11799</v>
      </c>
      <c r="H332" s="23" t="s">
        <v>13528</v>
      </c>
      <c r="I332" s="19" t="s">
        <v>11725</v>
      </c>
      <c r="J332" s="41">
        <v>734310</v>
      </c>
      <c r="K332" s="42">
        <v>0.1</v>
      </c>
      <c r="L332" s="41">
        <v>73431</v>
      </c>
      <c r="M332" s="41">
        <v>807741</v>
      </c>
      <c r="N332">
        <f>+VLOOKUP(C332,'Thanh toán '!M$1335:N$6972,2,0)</f>
        <v>807741</v>
      </c>
      <c r="O332" s="61">
        <f t="shared" si="18"/>
        <v>0</v>
      </c>
    </row>
    <row r="333" spans="1:15" hidden="1" x14ac:dyDescent="0.3">
      <c r="A333" s="18">
        <v>2023</v>
      </c>
      <c r="B333" s="19" t="s">
        <v>13884</v>
      </c>
      <c r="C333" s="19">
        <f t="shared" si="16"/>
        <v>463</v>
      </c>
      <c r="D333" s="19" t="s">
        <v>13350</v>
      </c>
      <c r="E333" s="24" t="s">
        <v>13826</v>
      </c>
      <c r="F333" s="18">
        <f t="shared" si="17"/>
        <v>1</v>
      </c>
      <c r="G333" s="23" t="s">
        <v>11799</v>
      </c>
      <c r="H333" s="23" t="s">
        <v>13885</v>
      </c>
      <c r="I333" s="19" t="s">
        <v>11725</v>
      </c>
      <c r="J333" s="41">
        <v>734310</v>
      </c>
      <c r="K333" s="42">
        <v>0.1</v>
      </c>
      <c r="L333" s="41">
        <v>73431</v>
      </c>
      <c r="M333" s="41">
        <v>807741</v>
      </c>
      <c r="N333">
        <f>+VLOOKUP(C333,'Thanh toán '!M$1335:N$6972,2,0)</f>
        <v>807741</v>
      </c>
      <c r="O333" s="61">
        <f t="shared" si="18"/>
        <v>0</v>
      </c>
    </row>
    <row r="334" spans="1:15" hidden="1" x14ac:dyDescent="0.3">
      <c r="A334" s="18">
        <v>2023</v>
      </c>
      <c r="B334" s="19" t="s">
        <v>13886</v>
      </c>
      <c r="C334" s="19">
        <f t="shared" si="16"/>
        <v>464</v>
      </c>
      <c r="D334" s="19" t="s">
        <v>13350</v>
      </c>
      <c r="E334" s="24" t="s">
        <v>13826</v>
      </c>
      <c r="F334" s="18">
        <f t="shared" si="17"/>
        <v>1</v>
      </c>
      <c r="G334" s="23" t="s">
        <v>11799</v>
      </c>
      <c r="H334" s="23" t="s">
        <v>13887</v>
      </c>
      <c r="I334" s="19" t="s">
        <v>11725</v>
      </c>
      <c r="J334" s="41">
        <v>367155</v>
      </c>
      <c r="K334" s="42">
        <v>0.10000136182266345</v>
      </c>
      <c r="L334" s="41">
        <v>36716</v>
      </c>
      <c r="M334" s="41">
        <v>403871</v>
      </c>
      <c r="N334">
        <f>+VLOOKUP(C334,'Thanh toán '!M$1335:N$6972,2,0)</f>
        <v>403871</v>
      </c>
      <c r="O334" s="61">
        <f t="shared" si="18"/>
        <v>0</v>
      </c>
    </row>
    <row r="335" spans="1:15" hidden="1" x14ac:dyDescent="0.3">
      <c r="A335" s="18">
        <v>2023</v>
      </c>
      <c r="B335" s="19" t="s">
        <v>13888</v>
      </c>
      <c r="C335" s="19">
        <f t="shared" si="16"/>
        <v>465</v>
      </c>
      <c r="D335" s="19" t="s">
        <v>13350</v>
      </c>
      <c r="E335" s="24" t="s">
        <v>13826</v>
      </c>
      <c r="F335" s="18">
        <f t="shared" si="17"/>
        <v>1</v>
      </c>
      <c r="G335" s="23" t="s">
        <v>11799</v>
      </c>
      <c r="H335" s="23" t="s">
        <v>13438</v>
      </c>
      <c r="I335" s="19" t="s">
        <v>11725</v>
      </c>
      <c r="J335" s="41">
        <v>734310</v>
      </c>
      <c r="K335" s="42">
        <v>0.1</v>
      </c>
      <c r="L335" s="41">
        <v>73431</v>
      </c>
      <c r="M335" s="41">
        <v>807741</v>
      </c>
      <c r="N335">
        <f>+VLOOKUP(C335,'Thanh toán '!M$1335:N$6972,2,0)</f>
        <v>807741</v>
      </c>
      <c r="O335" s="61">
        <f t="shared" si="18"/>
        <v>0</v>
      </c>
    </row>
    <row r="336" spans="1:15" hidden="1" x14ac:dyDescent="0.3">
      <c r="A336" s="18">
        <v>2023</v>
      </c>
      <c r="B336" s="19" t="s">
        <v>13889</v>
      </c>
      <c r="C336" s="19">
        <f t="shared" si="16"/>
        <v>466</v>
      </c>
      <c r="D336" s="19" t="s">
        <v>13350</v>
      </c>
      <c r="E336" s="24" t="s">
        <v>13826</v>
      </c>
      <c r="F336" s="18">
        <f t="shared" si="17"/>
        <v>1</v>
      </c>
      <c r="G336" s="23" t="s">
        <v>11799</v>
      </c>
      <c r="H336" s="23" t="s">
        <v>13368</v>
      </c>
      <c r="I336" s="19" t="s">
        <v>11725</v>
      </c>
      <c r="J336" s="41">
        <v>734310</v>
      </c>
      <c r="K336" s="42">
        <v>0.1</v>
      </c>
      <c r="L336" s="41">
        <v>73431</v>
      </c>
      <c r="M336" s="41">
        <v>807741</v>
      </c>
      <c r="N336">
        <f>+VLOOKUP(C336,'Thanh toán '!M$1335:N$6972,2,0)</f>
        <v>807741</v>
      </c>
      <c r="O336" s="61">
        <f t="shared" si="18"/>
        <v>0</v>
      </c>
    </row>
    <row r="337" spans="1:15" hidden="1" x14ac:dyDescent="0.3">
      <c r="A337" s="18">
        <v>2023</v>
      </c>
      <c r="B337" s="19" t="s">
        <v>13890</v>
      </c>
      <c r="C337" s="19">
        <f t="shared" si="16"/>
        <v>470</v>
      </c>
      <c r="D337" s="19" t="s">
        <v>13350</v>
      </c>
      <c r="E337" s="24" t="s">
        <v>13826</v>
      </c>
      <c r="F337" s="18">
        <f t="shared" si="17"/>
        <v>1</v>
      </c>
      <c r="G337" s="23" t="s">
        <v>12215</v>
      </c>
      <c r="H337" s="23" t="s">
        <v>13891</v>
      </c>
      <c r="I337" s="19" t="s">
        <v>12216</v>
      </c>
      <c r="J337" s="41">
        <v>8434271</v>
      </c>
      <c r="K337" s="42">
        <v>9.9999988143610746E-2</v>
      </c>
      <c r="L337" s="41">
        <v>843427</v>
      </c>
      <c r="M337" s="41">
        <v>9277698</v>
      </c>
      <c r="N337">
        <f>+VLOOKUP(C337,'Thanh toán '!M$1335:N$6972,2,0)</f>
        <v>9277698</v>
      </c>
      <c r="O337" s="61">
        <f t="shared" si="18"/>
        <v>0</v>
      </c>
    </row>
    <row r="338" spans="1:15" hidden="1" x14ac:dyDescent="0.3">
      <c r="A338" s="18">
        <v>2023</v>
      </c>
      <c r="B338" s="19" t="s">
        <v>13892</v>
      </c>
      <c r="C338" s="19">
        <f t="shared" si="16"/>
        <v>471</v>
      </c>
      <c r="D338" s="19" t="s">
        <v>13350</v>
      </c>
      <c r="E338" s="24" t="s">
        <v>13826</v>
      </c>
      <c r="F338" s="18">
        <f t="shared" si="17"/>
        <v>1</v>
      </c>
      <c r="G338" s="23" t="s">
        <v>11799</v>
      </c>
      <c r="H338" s="23" t="s">
        <v>13893</v>
      </c>
      <c r="I338" s="19" t="s">
        <v>11725</v>
      </c>
      <c r="J338" s="41">
        <v>734310</v>
      </c>
      <c r="K338" s="42">
        <v>0.1</v>
      </c>
      <c r="L338" s="41">
        <v>73431</v>
      </c>
      <c r="M338" s="41">
        <v>807741</v>
      </c>
      <c r="N338">
        <f>+VLOOKUP(C338,'Thanh toán '!M$1335:N$6972,2,0)</f>
        <v>807741</v>
      </c>
      <c r="O338" s="61">
        <f t="shared" si="18"/>
        <v>0</v>
      </c>
    </row>
    <row r="339" spans="1:15" hidden="1" x14ac:dyDescent="0.3">
      <c r="A339" s="18">
        <v>2023</v>
      </c>
      <c r="B339" s="19" t="s">
        <v>13894</v>
      </c>
      <c r="C339" s="19">
        <f t="shared" si="16"/>
        <v>472</v>
      </c>
      <c r="D339" s="19" t="s">
        <v>13350</v>
      </c>
      <c r="E339" s="24" t="s">
        <v>13826</v>
      </c>
      <c r="F339" s="18">
        <f t="shared" si="17"/>
        <v>1</v>
      </c>
      <c r="G339" s="23" t="s">
        <v>12448</v>
      </c>
      <c r="H339" s="23" t="s">
        <v>12448</v>
      </c>
      <c r="I339" s="19" t="s">
        <v>12449</v>
      </c>
      <c r="J339" s="41">
        <v>2134653</v>
      </c>
      <c r="K339" s="42">
        <v>9.9999859461935972E-2</v>
      </c>
      <c r="L339" s="41">
        <v>213465</v>
      </c>
      <c r="M339" s="41">
        <v>2348118</v>
      </c>
      <c r="N339">
        <f>+VLOOKUP(C339,'Thanh toán '!M$1335:N$6972,2,0)</f>
        <v>2348118</v>
      </c>
      <c r="O339" s="61">
        <f t="shared" si="18"/>
        <v>0</v>
      </c>
    </row>
    <row r="340" spans="1:15" hidden="1" x14ac:dyDescent="0.3">
      <c r="A340" s="18">
        <v>2023</v>
      </c>
      <c r="B340" s="19" t="s">
        <v>13895</v>
      </c>
      <c r="C340" s="19">
        <f t="shared" si="16"/>
        <v>473</v>
      </c>
      <c r="D340" s="19" t="s">
        <v>13350</v>
      </c>
      <c r="E340" s="24" t="s">
        <v>13826</v>
      </c>
      <c r="F340" s="18">
        <f t="shared" si="17"/>
        <v>1</v>
      </c>
      <c r="G340" s="23" t="s">
        <v>11799</v>
      </c>
      <c r="H340" s="23" t="s">
        <v>13896</v>
      </c>
      <c r="I340" s="19" t="s">
        <v>11725</v>
      </c>
      <c r="J340" s="41">
        <v>656066</v>
      </c>
      <c r="K340" s="42">
        <v>0.10000060969475633</v>
      </c>
      <c r="L340" s="41">
        <v>65607</v>
      </c>
      <c r="M340" s="41">
        <v>721673</v>
      </c>
      <c r="N340">
        <f>+VLOOKUP(C340,'Thanh toán '!M$1335:N$6972,2,0)</f>
        <v>721673</v>
      </c>
      <c r="O340" s="61">
        <f t="shared" si="18"/>
        <v>0</v>
      </c>
    </row>
    <row r="341" spans="1:15" hidden="1" x14ac:dyDescent="0.3">
      <c r="A341" s="18">
        <v>2023</v>
      </c>
      <c r="B341" s="19" t="s">
        <v>13897</v>
      </c>
      <c r="C341" s="19">
        <f t="shared" si="16"/>
        <v>474</v>
      </c>
      <c r="D341" s="19" t="s">
        <v>13350</v>
      </c>
      <c r="E341" s="24" t="s">
        <v>13826</v>
      </c>
      <c r="F341" s="18">
        <f t="shared" si="17"/>
        <v>1</v>
      </c>
      <c r="G341" s="23" t="s">
        <v>11799</v>
      </c>
      <c r="H341" s="23" t="s">
        <v>13898</v>
      </c>
      <c r="I341" s="19" t="s">
        <v>11725</v>
      </c>
      <c r="J341" s="41">
        <v>943976</v>
      </c>
      <c r="K341" s="42">
        <v>0.10000042373958661</v>
      </c>
      <c r="L341" s="41">
        <v>94398</v>
      </c>
      <c r="M341" s="41">
        <v>1038374</v>
      </c>
      <c r="N341">
        <f>+VLOOKUP(C341,'Thanh toán '!M$1335:N$6972,2,0)</f>
        <v>1038374</v>
      </c>
      <c r="O341" s="61">
        <f t="shared" si="18"/>
        <v>0</v>
      </c>
    </row>
    <row r="342" spans="1:15" hidden="1" x14ac:dyDescent="0.3">
      <c r="A342" s="18">
        <v>2023</v>
      </c>
      <c r="B342" s="19" t="s">
        <v>13899</v>
      </c>
      <c r="C342" s="19">
        <f t="shared" si="16"/>
        <v>475</v>
      </c>
      <c r="D342" s="19" t="s">
        <v>13350</v>
      </c>
      <c r="E342" s="24" t="s">
        <v>13826</v>
      </c>
      <c r="F342" s="18">
        <f t="shared" si="17"/>
        <v>1</v>
      </c>
      <c r="G342" s="23" t="s">
        <v>11799</v>
      </c>
      <c r="H342" s="23" t="s">
        <v>13430</v>
      </c>
      <c r="I342" s="19" t="s">
        <v>11725</v>
      </c>
      <c r="J342" s="41">
        <v>734310</v>
      </c>
      <c r="K342" s="42">
        <v>0.1</v>
      </c>
      <c r="L342" s="41">
        <v>73431</v>
      </c>
      <c r="M342" s="41">
        <v>807741</v>
      </c>
      <c r="N342">
        <f>+VLOOKUP(C342,'Thanh toán '!M$1335:N$6972,2,0)</f>
        <v>807741</v>
      </c>
      <c r="O342" s="61">
        <f t="shared" si="18"/>
        <v>0</v>
      </c>
    </row>
    <row r="343" spans="1:15" hidden="1" x14ac:dyDescent="0.3">
      <c r="A343" s="43">
        <v>2023</v>
      </c>
      <c r="B343" s="44" t="s">
        <v>13900</v>
      </c>
      <c r="C343" s="19">
        <f t="shared" si="16"/>
        <v>476</v>
      </c>
      <c r="D343" s="44" t="s">
        <v>13350</v>
      </c>
      <c r="E343" s="45" t="s">
        <v>13826</v>
      </c>
      <c r="F343" s="18">
        <f t="shared" si="17"/>
        <v>1</v>
      </c>
      <c r="G343" s="46" t="s">
        <v>11799</v>
      </c>
      <c r="H343" s="46" t="s">
        <v>13901</v>
      </c>
      <c r="I343" s="44" t="s">
        <v>11725</v>
      </c>
      <c r="J343" s="47">
        <v>734310</v>
      </c>
      <c r="K343" s="48">
        <v>0.1</v>
      </c>
      <c r="L343" s="47">
        <v>73431</v>
      </c>
      <c r="M343" s="47">
        <v>0</v>
      </c>
      <c r="O343" s="61"/>
    </row>
    <row r="344" spans="1:15" hidden="1" x14ac:dyDescent="0.3">
      <c r="A344" s="18">
        <v>2023</v>
      </c>
      <c r="B344" s="19" t="s">
        <v>13902</v>
      </c>
      <c r="C344" s="19">
        <f t="shared" si="16"/>
        <v>477</v>
      </c>
      <c r="D344" s="19" t="s">
        <v>13350</v>
      </c>
      <c r="E344" s="24" t="s">
        <v>13826</v>
      </c>
      <c r="F344" s="18">
        <f t="shared" si="17"/>
        <v>1</v>
      </c>
      <c r="G344" s="23" t="s">
        <v>11799</v>
      </c>
      <c r="H344" s="23" t="s">
        <v>13903</v>
      </c>
      <c r="I344" s="19" t="s">
        <v>11725</v>
      </c>
      <c r="J344" s="41">
        <v>1189648</v>
      </c>
      <c r="K344" s="42">
        <v>0.1000001681169556</v>
      </c>
      <c r="L344" s="41">
        <v>118965</v>
      </c>
      <c r="M344" s="41">
        <v>1308613</v>
      </c>
      <c r="N344">
        <f>+VLOOKUP(C344,'Thanh toán '!M$1335:N$6972,2,0)</f>
        <v>1308613</v>
      </c>
      <c r="O344" s="61">
        <f t="shared" si="18"/>
        <v>0</v>
      </c>
    </row>
    <row r="345" spans="1:15" hidden="1" x14ac:dyDescent="0.3">
      <c r="A345" s="18">
        <v>2023</v>
      </c>
      <c r="B345" s="19" t="s">
        <v>13904</v>
      </c>
      <c r="C345" s="19">
        <f t="shared" si="16"/>
        <v>478</v>
      </c>
      <c r="D345" s="19" t="s">
        <v>13350</v>
      </c>
      <c r="E345" s="24" t="s">
        <v>13826</v>
      </c>
      <c r="F345" s="18">
        <f t="shared" si="17"/>
        <v>1</v>
      </c>
      <c r="G345" s="23" t="s">
        <v>11799</v>
      </c>
      <c r="H345" s="23" t="s">
        <v>13426</v>
      </c>
      <c r="I345" s="19" t="s">
        <v>11725</v>
      </c>
      <c r="J345" s="41">
        <v>734310</v>
      </c>
      <c r="K345" s="42">
        <v>0.1</v>
      </c>
      <c r="L345" s="41">
        <v>73431</v>
      </c>
      <c r="M345" s="41">
        <v>807741</v>
      </c>
      <c r="N345">
        <f>+VLOOKUP(C345,'Thanh toán '!M$1335:N$6972,2,0)</f>
        <v>807741</v>
      </c>
      <c r="O345" s="61">
        <f t="shared" si="18"/>
        <v>0</v>
      </c>
    </row>
    <row r="346" spans="1:15" hidden="1" x14ac:dyDescent="0.3">
      <c r="A346" s="18">
        <v>2023</v>
      </c>
      <c r="B346" s="19" t="s">
        <v>13905</v>
      </c>
      <c r="C346" s="19">
        <f t="shared" si="16"/>
        <v>479</v>
      </c>
      <c r="D346" s="19" t="s">
        <v>13350</v>
      </c>
      <c r="E346" s="24" t="s">
        <v>13826</v>
      </c>
      <c r="F346" s="18">
        <f t="shared" si="17"/>
        <v>1</v>
      </c>
      <c r="G346" s="23" t="s">
        <v>11799</v>
      </c>
      <c r="H346" s="23" t="s">
        <v>13722</v>
      </c>
      <c r="I346" s="19" t="s">
        <v>11725</v>
      </c>
      <c r="J346" s="41">
        <v>734310</v>
      </c>
      <c r="K346" s="42">
        <v>0.1</v>
      </c>
      <c r="L346" s="41">
        <v>73431</v>
      </c>
      <c r="M346" s="41">
        <v>807741</v>
      </c>
      <c r="N346">
        <f>+VLOOKUP(C346,'Thanh toán '!M$1335:N$6972,2,0)</f>
        <v>807741</v>
      </c>
      <c r="O346" s="61">
        <f t="shared" si="18"/>
        <v>0</v>
      </c>
    </row>
    <row r="347" spans="1:15" hidden="1" x14ac:dyDescent="0.3">
      <c r="A347" s="18">
        <v>2023</v>
      </c>
      <c r="B347" s="19" t="s">
        <v>13906</v>
      </c>
      <c r="C347" s="19">
        <f t="shared" si="16"/>
        <v>480</v>
      </c>
      <c r="D347" s="19" t="s">
        <v>13350</v>
      </c>
      <c r="E347" s="24" t="s">
        <v>13826</v>
      </c>
      <c r="F347" s="18">
        <f t="shared" si="17"/>
        <v>1</v>
      </c>
      <c r="G347" s="23" t="s">
        <v>11799</v>
      </c>
      <c r="H347" s="23" t="s">
        <v>13907</v>
      </c>
      <c r="I347" s="19" t="s">
        <v>11725</v>
      </c>
      <c r="J347" s="41">
        <v>734310</v>
      </c>
      <c r="K347" s="42">
        <v>0.1</v>
      </c>
      <c r="L347" s="41">
        <v>73431</v>
      </c>
      <c r="M347" s="41">
        <v>807741</v>
      </c>
      <c r="N347">
        <f>+VLOOKUP(C347,'Thanh toán '!M$1335:N$6972,2,0)</f>
        <v>807741</v>
      </c>
      <c r="O347" s="61">
        <f t="shared" si="18"/>
        <v>0</v>
      </c>
    </row>
    <row r="348" spans="1:15" hidden="1" x14ac:dyDescent="0.3">
      <c r="A348" s="18">
        <v>2023</v>
      </c>
      <c r="B348" s="19" t="s">
        <v>13908</v>
      </c>
      <c r="C348" s="19">
        <f t="shared" si="16"/>
        <v>481</v>
      </c>
      <c r="D348" s="19" t="s">
        <v>13350</v>
      </c>
      <c r="E348" s="24" t="s">
        <v>13826</v>
      </c>
      <c r="F348" s="18">
        <f t="shared" si="17"/>
        <v>1</v>
      </c>
      <c r="G348" s="23" t="s">
        <v>11799</v>
      </c>
      <c r="H348" s="23" t="s">
        <v>13724</v>
      </c>
      <c r="I348" s="19" t="s">
        <v>11725</v>
      </c>
      <c r="J348" s="41">
        <v>1644986</v>
      </c>
      <c r="K348" s="42">
        <v>0.10000024316316369</v>
      </c>
      <c r="L348" s="41">
        <v>164499</v>
      </c>
      <c r="M348" s="41">
        <v>1809485</v>
      </c>
      <c r="N348">
        <f>+VLOOKUP(C348,'Thanh toán '!M$1335:N$6972,2,0)</f>
        <v>1809485</v>
      </c>
      <c r="O348" s="61">
        <f t="shared" si="18"/>
        <v>0</v>
      </c>
    </row>
    <row r="349" spans="1:15" hidden="1" x14ac:dyDescent="0.3">
      <c r="A349" s="18">
        <v>2023</v>
      </c>
      <c r="B349" s="19" t="s">
        <v>13909</v>
      </c>
      <c r="C349" s="19">
        <f t="shared" si="16"/>
        <v>482</v>
      </c>
      <c r="D349" s="19" t="s">
        <v>13350</v>
      </c>
      <c r="E349" s="24" t="s">
        <v>13826</v>
      </c>
      <c r="F349" s="18">
        <f t="shared" si="17"/>
        <v>1</v>
      </c>
      <c r="G349" s="23" t="s">
        <v>11799</v>
      </c>
      <c r="H349" s="23" t="s">
        <v>13434</v>
      </c>
      <c r="I349" s="19" t="s">
        <v>11725</v>
      </c>
      <c r="J349" s="41">
        <v>734310</v>
      </c>
      <c r="K349" s="42">
        <v>0.1</v>
      </c>
      <c r="L349" s="41">
        <v>73431</v>
      </c>
      <c r="M349" s="41">
        <v>807741</v>
      </c>
      <c r="N349">
        <f>+VLOOKUP(C349,'Thanh toán '!M$1335:N$6972,2,0)</f>
        <v>807741</v>
      </c>
      <c r="O349" s="61">
        <f t="shared" si="18"/>
        <v>0</v>
      </c>
    </row>
    <row r="350" spans="1:15" hidden="1" x14ac:dyDescent="0.3">
      <c r="A350" s="18">
        <v>2023</v>
      </c>
      <c r="B350" s="19" t="s">
        <v>13910</v>
      </c>
      <c r="C350" s="19">
        <f t="shared" si="16"/>
        <v>483</v>
      </c>
      <c r="D350" s="19" t="s">
        <v>13350</v>
      </c>
      <c r="E350" s="24" t="s">
        <v>13826</v>
      </c>
      <c r="F350" s="18">
        <f t="shared" si="17"/>
        <v>1</v>
      </c>
      <c r="G350" s="23" t="s">
        <v>11799</v>
      </c>
      <c r="H350" s="23" t="s">
        <v>13896</v>
      </c>
      <c r="I350" s="19" t="s">
        <v>11725</v>
      </c>
      <c r="J350" s="41">
        <v>1189648</v>
      </c>
      <c r="K350" s="42">
        <v>0.1000001681169556</v>
      </c>
      <c r="L350" s="41">
        <v>118965</v>
      </c>
      <c r="M350" s="41">
        <v>1308613</v>
      </c>
      <c r="N350">
        <f>+VLOOKUP(C350,'Thanh toán '!M$1335:N$6972,2,0)</f>
        <v>1308613</v>
      </c>
      <c r="O350" s="61">
        <f t="shared" si="18"/>
        <v>0</v>
      </c>
    </row>
    <row r="351" spans="1:15" hidden="1" x14ac:dyDescent="0.3">
      <c r="A351" s="18">
        <v>2023</v>
      </c>
      <c r="B351" s="19" t="s">
        <v>13911</v>
      </c>
      <c r="C351" s="19">
        <f t="shared" si="16"/>
        <v>484</v>
      </c>
      <c r="D351" s="19" t="s">
        <v>13350</v>
      </c>
      <c r="E351" s="24" t="s">
        <v>13826</v>
      </c>
      <c r="F351" s="18">
        <f t="shared" si="17"/>
        <v>1</v>
      </c>
      <c r="G351" s="23" t="s">
        <v>11799</v>
      </c>
      <c r="H351" s="23" t="s">
        <v>13413</v>
      </c>
      <c r="I351" s="19" t="s">
        <v>11725</v>
      </c>
      <c r="J351" s="41">
        <v>1189648</v>
      </c>
      <c r="K351" s="42">
        <v>0.1000001681169556</v>
      </c>
      <c r="L351" s="41">
        <v>118965</v>
      </c>
      <c r="M351" s="41">
        <v>1308613</v>
      </c>
      <c r="N351">
        <f>+VLOOKUP(C351,'Thanh toán '!M$1335:N$6972,2,0)</f>
        <v>1308613</v>
      </c>
      <c r="O351" s="61">
        <f t="shared" si="18"/>
        <v>0</v>
      </c>
    </row>
    <row r="352" spans="1:15" hidden="1" x14ac:dyDescent="0.3">
      <c r="A352" s="18">
        <v>2023</v>
      </c>
      <c r="B352" s="19" t="s">
        <v>13912</v>
      </c>
      <c r="C352" s="19">
        <f t="shared" si="16"/>
        <v>485</v>
      </c>
      <c r="D352" s="19" t="s">
        <v>13350</v>
      </c>
      <c r="E352" s="24" t="s">
        <v>13826</v>
      </c>
      <c r="F352" s="18">
        <f t="shared" si="17"/>
        <v>1</v>
      </c>
      <c r="G352" s="23" t="s">
        <v>11799</v>
      </c>
      <c r="H352" s="23" t="s">
        <v>13913</v>
      </c>
      <c r="I352" s="19" t="s">
        <v>11725</v>
      </c>
      <c r="J352" s="41">
        <v>440586</v>
      </c>
      <c r="K352" s="42">
        <v>0.10000090788177564</v>
      </c>
      <c r="L352" s="41">
        <v>44059</v>
      </c>
      <c r="M352" s="41">
        <v>484645</v>
      </c>
      <c r="N352">
        <f>+VLOOKUP(C352,'Thanh toán '!M$1335:N$6972,2,0)</f>
        <v>484645</v>
      </c>
      <c r="O352" s="61">
        <f t="shared" si="18"/>
        <v>0</v>
      </c>
    </row>
    <row r="353" spans="1:15" hidden="1" x14ac:dyDescent="0.3">
      <c r="A353" s="18">
        <v>2023</v>
      </c>
      <c r="B353" s="19" t="s">
        <v>13914</v>
      </c>
      <c r="C353" s="19">
        <f t="shared" si="16"/>
        <v>486</v>
      </c>
      <c r="D353" s="19" t="s">
        <v>13350</v>
      </c>
      <c r="E353" s="24" t="s">
        <v>13826</v>
      </c>
      <c r="F353" s="18">
        <f t="shared" si="17"/>
        <v>1</v>
      </c>
      <c r="G353" s="23" t="s">
        <v>11799</v>
      </c>
      <c r="H353" s="23" t="s">
        <v>13915</v>
      </c>
      <c r="I353" s="19" t="s">
        <v>11725</v>
      </c>
      <c r="J353" s="41">
        <v>1189648</v>
      </c>
      <c r="K353" s="42">
        <v>0.1000001681169556</v>
      </c>
      <c r="L353" s="41">
        <v>118965</v>
      </c>
      <c r="M353" s="41">
        <v>1308613</v>
      </c>
      <c r="N353">
        <f>+VLOOKUP(C353,'Thanh toán '!M$1335:N$6972,2,0)</f>
        <v>1308613</v>
      </c>
      <c r="O353" s="61">
        <f t="shared" si="18"/>
        <v>0</v>
      </c>
    </row>
    <row r="354" spans="1:15" hidden="1" x14ac:dyDescent="0.3">
      <c r="A354" s="18">
        <v>2023</v>
      </c>
      <c r="B354" s="19" t="s">
        <v>13916</v>
      </c>
      <c r="C354" s="19">
        <f t="shared" si="16"/>
        <v>487</v>
      </c>
      <c r="D354" s="19" t="s">
        <v>13350</v>
      </c>
      <c r="E354" s="24" t="s">
        <v>13826</v>
      </c>
      <c r="F354" s="18">
        <f t="shared" si="17"/>
        <v>1</v>
      </c>
      <c r="G354" s="23" t="s">
        <v>11799</v>
      </c>
      <c r="H354" s="23" t="s">
        <v>13432</v>
      </c>
      <c r="I354" s="19" t="s">
        <v>11725</v>
      </c>
      <c r="J354" s="41">
        <v>734310</v>
      </c>
      <c r="K354" s="42">
        <v>0.1</v>
      </c>
      <c r="L354" s="41">
        <v>73431</v>
      </c>
      <c r="M354" s="41">
        <v>807741</v>
      </c>
      <c r="N354">
        <f>+VLOOKUP(C354,'Thanh toán '!M$1335:N$6972,2,0)</f>
        <v>807741</v>
      </c>
      <c r="O354" s="61">
        <f t="shared" si="18"/>
        <v>0</v>
      </c>
    </row>
    <row r="355" spans="1:15" hidden="1" x14ac:dyDescent="0.3">
      <c r="A355" s="43">
        <v>2023</v>
      </c>
      <c r="B355" s="44" t="s">
        <v>13917</v>
      </c>
      <c r="C355" s="19">
        <f t="shared" si="16"/>
        <v>488</v>
      </c>
      <c r="D355" s="44" t="s">
        <v>13350</v>
      </c>
      <c r="E355" s="45" t="s">
        <v>13826</v>
      </c>
      <c r="F355" s="18">
        <f t="shared" si="17"/>
        <v>1</v>
      </c>
      <c r="G355" s="46" t="s">
        <v>11799</v>
      </c>
      <c r="H355" s="46" t="s">
        <v>13918</v>
      </c>
      <c r="I355" s="44" t="s">
        <v>11725</v>
      </c>
      <c r="J355" s="47">
        <v>734310</v>
      </c>
      <c r="K355" s="48">
        <v>0.1</v>
      </c>
      <c r="L355" s="47">
        <v>73431</v>
      </c>
      <c r="M355" s="47">
        <v>0</v>
      </c>
      <c r="O355" s="61"/>
    </row>
    <row r="356" spans="1:15" hidden="1" x14ac:dyDescent="0.3">
      <c r="A356" s="18">
        <v>2023</v>
      </c>
      <c r="B356" s="19" t="s">
        <v>13919</v>
      </c>
      <c r="C356" s="19">
        <f t="shared" si="16"/>
        <v>489</v>
      </c>
      <c r="D356" s="19" t="s">
        <v>13350</v>
      </c>
      <c r="E356" s="24" t="s">
        <v>13826</v>
      </c>
      <c r="F356" s="18">
        <f t="shared" si="17"/>
        <v>1</v>
      </c>
      <c r="G356" s="23" t="s">
        <v>11838</v>
      </c>
      <c r="H356" s="23" t="s">
        <v>13920</v>
      </c>
      <c r="I356" s="19" t="s">
        <v>11839</v>
      </c>
      <c r="J356" s="41">
        <v>734310</v>
      </c>
      <c r="K356" s="42">
        <v>0.1</v>
      </c>
      <c r="L356" s="41">
        <v>73431</v>
      </c>
      <c r="M356" s="41">
        <v>807741</v>
      </c>
      <c r="N356">
        <f>+VLOOKUP(C356,'Thanh toán '!M$1335:N$6972,2,0)</f>
        <v>807741</v>
      </c>
      <c r="O356" s="61">
        <f t="shared" si="18"/>
        <v>0</v>
      </c>
    </row>
    <row r="357" spans="1:15" hidden="1" x14ac:dyDescent="0.3">
      <c r="A357" s="18">
        <v>2023</v>
      </c>
      <c r="B357" s="19" t="s">
        <v>13921</v>
      </c>
      <c r="C357" s="19">
        <f t="shared" si="16"/>
        <v>490</v>
      </c>
      <c r="D357" s="19" t="s">
        <v>13350</v>
      </c>
      <c r="E357" s="24" t="s">
        <v>13826</v>
      </c>
      <c r="F357" s="18">
        <f t="shared" si="17"/>
        <v>1</v>
      </c>
      <c r="G357" s="23" t="s">
        <v>11838</v>
      </c>
      <c r="H357" s="23" t="s">
        <v>13922</v>
      </c>
      <c r="I357" s="19" t="s">
        <v>11839</v>
      </c>
      <c r="J357" s="41">
        <v>1189648</v>
      </c>
      <c r="K357" s="42">
        <v>0.1000001681169556</v>
      </c>
      <c r="L357" s="41">
        <v>118965</v>
      </c>
      <c r="M357" s="41">
        <v>1308613</v>
      </c>
      <c r="N357">
        <f>+VLOOKUP(C357,'Thanh toán '!M$1335:N$6972,2,0)</f>
        <v>1308613</v>
      </c>
      <c r="O357" s="61">
        <f t="shared" si="18"/>
        <v>0</v>
      </c>
    </row>
    <row r="358" spans="1:15" hidden="1" x14ac:dyDescent="0.3">
      <c r="A358" s="18">
        <v>2023</v>
      </c>
      <c r="B358" s="19" t="s">
        <v>13923</v>
      </c>
      <c r="C358" s="19">
        <f t="shared" si="16"/>
        <v>491</v>
      </c>
      <c r="D358" s="19" t="s">
        <v>13350</v>
      </c>
      <c r="E358" s="24" t="s">
        <v>13826</v>
      </c>
      <c r="F358" s="18">
        <f t="shared" si="17"/>
        <v>1</v>
      </c>
      <c r="G358" s="23" t="s">
        <v>11838</v>
      </c>
      <c r="H358" s="23" t="s">
        <v>13924</v>
      </c>
      <c r="I358" s="19" t="s">
        <v>11839</v>
      </c>
      <c r="J358" s="41">
        <v>734310</v>
      </c>
      <c r="K358" s="42">
        <v>0.1</v>
      </c>
      <c r="L358" s="41">
        <v>73431</v>
      </c>
      <c r="M358" s="41">
        <v>807741</v>
      </c>
      <c r="N358">
        <f>+VLOOKUP(C358,'Thanh toán '!M$1335:N$6972,2,0)</f>
        <v>807741</v>
      </c>
      <c r="O358" s="61">
        <f t="shared" si="18"/>
        <v>0</v>
      </c>
    </row>
    <row r="359" spans="1:15" hidden="1" x14ac:dyDescent="0.3">
      <c r="A359" s="18">
        <v>2023</v>
      </c>
      <c r="B359" s="19" t="s">
        <v>13925</v>
      </c>
      <c r="C359" s="19">
        <f t="shared" si="16"/>
        <v>492</v>
      </c>
      <c r="D359" s="19" t="s">
        <v>13350</v>
      </c>
      <c r="E359" s="24" t="s">
        <v>13826</v>
      </c>
      <c r="F359" s="18">
        <f t="shared" si="17"/>
        <v>1</v>
      </c>
      <c r="G359" s="23" t="s">
        <v>11838</v>
      </c>
      <c r="H359" s="23" t="s">
        <v>13926</v>
      </c>
      <c r="I359" s="19" t="s">
        <v>11839</v>
      </c>
      <c r="J359" s="41">
        <v>1189648</v>
      </c>
      <c r="K359" s="42">
        <v>0.1000001681169556</v>
      </c>
      <c r="L359" s="41">
        <v>118965</v>
      </c>
      <c r="M359" s="41">
        <v>1308613</v>
      </c>
      <c r="N359">
        <f>+VLOOKUP(C359,'Thanh toán '!M$1335:N$6972,2,0)</f>
        <v>1308613</v>
      </c>
      <c r="O359" s="61">
        <f t="shared" si="18"/>
        <v>0</v>
      </c>
    </row>
    <row r="360" spans="1:15" hidden="1" x14ac:dyDescent="0.3">
      <c r="A360" s="18">
        <v>2023</v>
      </c>
      <c r="B360" s="19" t="s">
        <v>13927</v>
      </c>
      <c r="C360" s="19">
        <f t="shared" si="16"/>
        <v>493</v>
      </c>
      <c r="D360" s="19" t="s">
        <v>13350</v>
      </c>
      <c r="E360" s="24" t="s">
        <v>13826</v>
      </c>
      <c r="F360" s="18">
        <f t="shared" si="17"/>
        <v>1</v>
      </c>
      <c r="G360" s="23" t="s">
        <v>11838</v>
      </c>
      <c r="H360" s="23" t="s">
        <v>13928</v>
      </c>
      <c r="I360" s="19" t="s">
        <v>11839</v>
      </c>
      <c r="J360" s="41">
        <v>734310</v>
      </c>
      <c r="K360" s="42">
        <v>0.1</v>
      </c>
      <c r="L360" s="41">
        <v>73431</v>
      </c>
      <c r="M360" s="41">
        <v>807741</v>
      </c>
      <c r="N360">
        <f>+VLOOKUP(C360,'Thanh toán '!M$1335:N$6972,2,0)</f>
        <v>807741</v>
      </c>
      <c r="O360" s="61">
        <f t="shared" si="18"/>
        <v>0</v>
      </c>
    </row>
    <row r="361" spans="1:15" hidden="1" x14ac:dyDescent="0.3">
      <c r="A361" s="18">
        <v>2023</v>
      </c>
      <c r="B361" s="19" t="s">
        <v>13929</v>
      </c>
      <c r="C361" s="19">
        <f t="shared" si="16"/>
        <v>494</v>
      </c>
      <c r="D361" s="19" t="s">
        <v>13350</v>
      </c>
      <c r="E361" s="24" t="s">
        <v>13826</v>
      </c>
      <c r="F361" s="18">
        <f t="shared" si="17"/>
        <v>1</v>
      </c>
      <c r="G361" s="23" t="s">
        <v>11838</v>
      </c>
      <c r="H361" s="23" t="s">
        <v>13930</v>
      </c>
      <c r="I361" s="19" t="s">
        <v>11839</v>
      </c>
      <c r="J361" s="41">
        <v>734310</v>
      </c>
      <c r="K361" s="42">
        <v>0.1</v>
      </c>
      <c r="L361" s="41">
        <v>73431</v>
      </c>
      <c r="M361" s="41">
        <v>807741</v>
      </c>
      <c r="N361">
        <f>+VLOOKUP(C361,'Thanh toán '!M$1335:N$6972,2,0)</f>
        <v>807741</v>
      </c>
      <c r="O361" s="61">
        <f t="shared" si="18"/>
        <v>0</v>
      </c>
    </row>
    <row r="362" spans="1:15" hidden="1" x14ac:dyDescent="0.3">
      <c r="A362" s="18">
        <v>2023</v>
      </c>
      <c r="B362" s="19" t="s">
        <v>13931</v>
      </c>
      <c r="C362" s="19">
        <f t="shared" si="16"/>
        <v>495</v>
      </c>
      <c r="D362" s="19" t="s">
        <v>13350</v>
      </c>
      <c r="E362" s="24" t="s">
        <v>13826</v>
      </c>
      <c r="F362" s="18">
        <f t="shared" si="17"/>
        <v>1</v>
      </c>
      <c r="G362" s="23" t="s">
        <v>11838</v>
      </c>
      <c r="H362" s="23" t="s">
        <v>13932</v>
      </c>
      <c r="I362" s="19" t="s">
        <v>11839</v>
      </c>
      <c r="J362" s="41">
        <v>1644986</v>
      </c>
      <c r="K362" s="42">
        <v>0.10000024316316369</v>
      </c>
      <c r="L362" s="41">
        <v>164499</v>
      </c>
      <c r="M362" s="41">
        <v>1809485</v>
      </c>
      <c r="N362">
        <f>+VLOOKUP(C362,'Thanh toán '!M$1335:N$6972,2,0)</f>
        <v>1809485</v>
      </c>
      <c r="O362" s="61">
        <f t="shared" si="18"/>
        <v>0</v>
      </c>
    </row>
    <row r="363" spans="1:15" hidden="1" x14ac:dyDescent="0.3">
      <c r="A363" s="18">
        <v>2023</v>
      </c>
      <c r="B363" s="19" t="s">
        <v>13933</v>
      </c>
      <c r="C363" s="19">
        <f t="shared" si="16"/>
        <v>496</v>
      </c>
      <c r="D363" s="19" t="s">
        <v>13350</v>
      </c>
      <c r="E363" s="24" t="s">
        <v>13826</v>
      </c>
      <c r="F363" s="18">
        <f t="shared" si="17"/>
        <v>1</v>
      </c>
      <c r="G363" s="23" t="s">
        <v>11838</v>
      </c>
      <c r="H363" s="23" t="s">
        <v>13461</v>
      </c>
      <c r="I363" s="19" t="s">
        <v>11839</v>
      </c>
      <c r="J363" s="41">
        <v>367155</v>
      </c>
      <c r="K363" s="42">
        <v>0.10000136182266345</v>
      </c>
      <c r="L363" s="41">
        <v>36716</v>
      </c>
      <c r="M363" s="41">
        <v>403871</v>
      </c>
      <c r="N363">
        <f>+VLOOKUP(C363,'Thanh toán '!M$1335:N$6972,2,0)</f>
        <v>403871</v>
      </c>
      <c r="O363" s="61">
        <f t="shared" si="18"/>
        <v>0</v>
      </c>
    </row>
    <row r="364" spans="1:15" hidden="1" x14ac:dyDescent="0.3">
      <c r="A364" s="18">
        <v>2023</v>
      </c>
      <c r="B364" s="19" t="s">
        <v>13934</v>
      </c>
      <c r="C364" s="19">
        <f t="shared" si="16"/>
        <v>497</v>
      </c>
      <c r="D364" s="19" t="s">
        <v>13350</v>
      </c>
      <c r="E364" s="24" t="s">
        <v>13826</v>
      </c>
      <c r="F364" s="18">
        <f t="shared" si="17"/>
        <v>1</v>
      </c>
      <c r="G364" s="23" t="s">
        <v>11838</v>
      </c>
      <c r="H364" s="23" t="s">
        <v>13935</v>
      </c>
      <c r="I364" s="19" t="s">
        <v>11839</v>
      </c>
      <c r="J364" s="41">
        <v>1189648</v>
      </c>
      <c r="K364" s="42">
        <v>0.1000001681169556</v>
      </c>
      <c r="L364" s="41">
        <v>118965</v>
      </c>
      <c r="M364" s="41">
        <v>1308613</v>
      </c>
      <c r="N364">
        <f>+VLOOKUP(C364,'Thanh toán '!M$1335:N$6972,2,0)</f>
        <v>1308613</v>
      </c>
      <c r="O364" s="61">
        <f t="shared" si="18"/>
        <v>0</v>
      </c>
    </row>
    <row r="365" spans="1:15" hidden="1" x14ac:dyDescent="0.3">
      <c r="A365" s="18">
        <v>2023</v>
      </c>
      <c r="B365" s="19" t="s">
        <v>13936</v>
      </c>
      <c r="C365" s="19">
        <f t="shared" si="16"/>
        <v>498</v>
      </c>
      <c r="D365" s="19" t="s">
        <v>13350</v>
      </c>
      <c r="E365" s="24" t="s">
        <v>13826</v>
      </c>
      <c r="F365" s="18">
        <f t="shared" si="17"/>
        <v>1</v>
      </c>
      <c r="G365" s="23" t="s">
        <v>11838</v>
      </c>
      <c r="H365" s="23" t="s">
        <v>13937</v>
      </c>
      <c r="I365" s="19" t="s">
        <v>11839</v>
      </c>
      <c r="J365" s="41">
        <v>963339</v>
      </c>
      <c r="K365" s="42">
        <v>0.10000010380561775</v>
      </c>
      <c r="L365" s="41">
        <v>96334</v>
      </c>
      <c r="M365" s="41">
        <v>1059673</v>
      </c>
      <c r="N365">
        <f>+VLOOKUP(C365,'Thanh toán '!M$1335:N$6972,2,0)</f>
        <v>1059673</v>
      </c>
      <c r="O365" s="61">
        <f t="shared" si="18"/>
        <v>0</v>
      </c>
    </row>
    <row r="366" spans="1:15" hidden="1" x14ac:dyDescent="0.3">
      <c r="A366" s="18">
        <v>2023</v>
      </c>
      <c r="B366" s="19" t="s">
        <v>13938</v>
      </c>
      <c r="C366" s="19">
        <f t="shared" si="16"/>
        <v>499</v>
      </c>
      <c r="D366" s="19" t="s">
        <v>13350</v>
      </c>
      <c r="E366" s="24" t="s">
        <v>13826</v>
      </c>
      <c r="F366" s="18">
        <f t="shared" si="17"/>
        <v>1</v>
      </c>
      <c r="G366" s="23" t="s">
        <v>11838</v>
      </c>
      <c r="H366" s="23" t="s">
        <v>13939</v>
      </c>
      <c r="I366" s="19" t="s">
        <v>11839</v>
      </c>
      <c r="J366" s="41">
        <v>640358</v>
      </c>
      <c r="K366" s="42">
        <v>0.10000031232529304</v>
      </c>
      <c r="L366" s="41">
        <v>64036</v>
      </c>
      <c r="M366" s="41">
        <v>704394</v>
      </c>
      <c r="N366">
        <f>+VLOOKUP(C366,'Thanh toán '!M$1335:N$6972,2,0)</f>
        <v>704394</v>
      </c>
      <c r="O366" s="61">
        <f t="shared" si="18"/>
        <v>0</v>
      </c>
    </row>
    <row r="367" spans="1:15" hidden="1" x14ac:dyDescent="0.3">
      <c r="A367" s="18">
        <v>2023</v>
      </c>
      <c r="B367" s="19" t="s">
        <v>13940</v>
      </c>
      <c r="C367" s="19">
        <f t="shared" si="16"/>
        <v>500</v>
      </c>
      <c r="D367" s="19" t="s">
        <v>13350</v>
      </c>
      <c r="E367" s="24" t="s">
        <v>13826</v>
      </c>
      <c r="F367" s="18">
        <f t="shared" si="17"/>
        <v>1</v>
      </c>
      <c r="G367" s="23" t="s">
        <v>11838</v>
      </c>
      <c r="H367" s="23" t="s">
        <v>13939</v>
      </c>
      <c r="I367" s="19" t="s">
        <v>11839</v>
      </c>
      <c r="J367" s="41">
        <v>822493</v>
      </c>
      <c r="K367" s="42">
        <v>9.9999635255254446E-2</v>
      </c>
      <c r="L367" s="41">
        <v>82249</v>
      </c>
      <c r="M367" s="41">
        <v>904742</v>
      </c>
      <c r="N367">
        <f>+VLOOKUP(C367,'Thanh toán '!M$1335:N$6972,2,0)</f>
        <v>904742</v>
      </c>
      <c r="O367" s="61">
        <f t="shared" si="18"/>
        <v>0</v>
      </c>
    </row>
    <row r="368" spans="1:15" hidden="1" x14ac:dyDescent="0.3">
      <c r="A368" s="18">
        <v>2023</v>
      </c>
      <c r="B368" s="19" t="s">
        <v>13941</v>
      </c>
      <c r="C368" s="19">
        <f t="shared" si="16"/>
        <v>502</v>
      </c>
      <c r="D368" s="19" t="s">
        <v>13350</v>
      </c>
      <c r="E368" s="24" t="s">
        <v>13826</v>
      </c>
      <c r="F368" s="18">
        <f t="shared" si="17"/>
        <v>1</v>
      </c>
      <c r="G368" s="23" t="s">
        <v>12026</v>
      </c>
      <c r="H368" s="23" t="s">
        <v>13942</v>
      </c>
      <c r="I368" s="19" t="s">
        <v>12027</v>
      </c>
      <c r="J368" s="41">
        <v>1844890</v>
      </c>
      <c r="K368" s="42">
        <v>0.1</v>
      </c>
      <c r="L368" s="41">
        <v>184489</v>
      </c>
      <c r="M368" s="41">
        <v>2029379</v>
      </c>
      <c r="N368">
        <f>+VLOOKUP(C368,'Thanh toán '!M$1335:N$6972,2,0)</f>
        <v>2029379</v>
      </c>
      <c r="O368" s="61">
        <f t="shared" si="18"/>
        <v>0</v>
      </c>
    </row>
    <row r="369" spans="1:15" hidden="1" x14ac:dyDescent="0.3">
      <c r="A369" s="18">
        <v>2023</v>
      </c>
      <c r="B369" s="19" t="s">
        <v>13943</v>
      </c>
      <c r="C369" s="19">
        <f t="shared" si="16"/>
        <v>503</v>
      </c>
      <c r="D369" s="19" t="s">
        <v>13350</v>
      </c>
      <c r="E369" s="24" t="s">
        <v>13826</v>
      </c>
      <c r="F369" s="18">
        <f t="shared" si="17"/>
        <v>1</v>
      </c>
      <c r="G369" s="23" t="s">
        <v>12026</v>
      </c>
      <c r="H369" s="23" t="s">
        <v>13942</v>
      </c>
      <c r="I369" s="19" t="s">
        <v>12027</v>
      </c>
      <c r="J369" s="41">
        <v>2301794</v>
      </c>
      <c r="K369" s="42">
        <v>9.9999826222502974E-2</v>
      </c>
      <c r="L369" s="41">
        <v>230179</v>
      </c>
      <c r="M369" s="41">
        <v>2531973</v>
      </c>
      <c r="N369">
        <f>+VLOOKUP(C369,'Thanh toán '!M$1335:N$6972,2,0)</f>
        <v>2531973</v>
      </c>
      <c r="O369" s="61">
        <f t="shared" si="18"/>
        <v>0</v>
      </c>
    </row>
    <row r="370" spans="1:15" hidden="1" x14ac:dyDescent="0.3">
      <c r="A370" s="18">
        <v>2023</v>
      </c>
      <c r="B370" s="19" t="s">
        <v>13944</v>
      </c>
      <c r="C370" s="19">
        <f t="shared" si="16"/>
        <v>504</v>
      </c>
      <c r="D370" s="19" t="s">
        <v>13350</v>
      </c>
      <c r="E370" s="24" t="s">
        <v>13826</v>
      </c>
      <c r="F370" s="18">
        <f t="shared" si="17"/>
        <v>1</v>
      </c>
      <c r="G370" s="23" t="s">
        <v>12026</v>
      </c>
      <c r="H370" s="23" t="s">
        <v>13945</v>
      </c>
      <c r="I370" s="19" t="s">
        <v>12027</v>
      </c>
      <c r="J370" s="41">
        <v>367155</v>
      </c>
      <c r="K370" s="42">
        <v>0.10000136182266345</v>
      </c>
      <c r="L370" s="41">
        <v>36716</v>
      </c>
      <c r="M370" s="41">
        <v>403871</v>
      </c>
      <c r="N370">
        <f>+VLOOKUP(C370,'Thanh toán '!M$1335:N$6972,2,0)</f>
        <v>403871</v>
      </c>
      <c r="O370" s="61">
        <f t="shared" si="18"/>
        <v>0</v>
      </c>
    </row>
    <row r="371" spans="1:15" hidden="1" x14ac:dyDescent="0.3">
      <c r="A371" s="18">
        <v>2023</v>
      </c>
      <c r="B371" s="19" t="s">
        <v>13946</v>
      </c>
      <c r="C371" s="19">
        <f t="shared" si="16"/>
        <v>505</v>
      </c>
      <c r="D371" s="19" t="s">
        <v>13350</v>
      </c>
      <c r="E371" s="24" t="s">
        <v>13826</v>
      </c>
      <c r="F371" s="18">
        <f t="shared" si="17"/>
        <v>1</v>
      </c>
      <c r="G371" s="23" t="s">
        <v>12026</v>
      </c>
      <c r="H371" s="23" t="s">
        <v>13947</v>
      </c>
      <c r="I371" s="19" t="s">
        <v>12027</v>
      </c>
      <c r="J371" s="41">
        <v>734310</v>
      </c>
      <c r="K371" s="42">
        <v>0.1</v>
      </c>
      <c r="L371" s="41">
        <v>73431</v>
      </c>
      <c r="M371" s="41">
        <v>807741</v>
      </c>
      <c r="N371">
        <f>+VLOOKUP(C371,'Thanh toán '!M$1335:N$6972,2,0)</f>
        <v>807741</v>
      </c>
      <c r="O371" s="61">
        <f t="shared" si="18"/>
        <v>0</v>
      </c>
    </row>
    <row r="372" spans="1:15" hidden="1" x14ac:dyDescent="0.3">
      <c r="A372" s="18">
        <v>2023</v>
      </c>
      <c r="B372" s="19" t="s">
        <v>13948</v>
      </c>
      <c r="C372" s="19">
        <f t="shared" si="16"/>
        <v>506</v>
      </c>
      <c r="D372" s="19" t="s">
        <v>13350</v>
      </c>
      <c r="E372" s="24" t="s">
        <v>13826</v>
      </c>
      <c r="F372" s="18">
        <f t="shared" si="17"/>
        <v>1</v>
      </c>
      <c r="G372" s="23" t="s">
        <v>12026</v>
      </c>
      <c r="H372" s="23" t="s">
        <v>13949</v>
      </c>
      <c r="I372" s="19" t="s">
        <v>12027</v>
      </c>
      <c r="J372" s="41">
        <v>734310</v>
      </c>
      <c r="K372" s="42">
        <v>0.1</v>
      </c>
      <c r="L372" s="41">
        <v>73431</v>
      </c>
      <c r="M372" s="41">
        <v>807741</v>
      </c>
      <c r="N372">
        <f>+VLOOKUP(C372,'Thanh toán '!M$1335:N$6972,2,0)</f>
        <v>807741</v>
      </c>
      <c r="O372" s="61">
        <f t="shared" si="18"/>
        <v>0</v>
      </c>
    </row>
    <row r="373" spans="1:15" hidden="1" x14ac:dyDescent="0.3">
      <c r="A373" s="18">
        <v>2023</v>
      </c>
      <c r="B373" s="19" t="s">
        <v>13950</v>
      </c>
      <c r="C373" s="19">
        <f t="shared" si="16"/>
        <v>507</v>
      </c>
      <c r="D373" s="19" t="s">
        <v>13350</v>
      </c>
      <c r="E373" s="24" t="s">
        <v>13826</v>
      </c>
      <c r="F373" s="18">
        <f t="shared" si="17"/>
        <v>1</v>
      </c>
      <c r="G373" s="23" t="s">
        <v>12026</v>
      </c>
      <c r="H373" s="23" t="s">
        <v>13949</v>
      </c>
      <c r="I373" s="19" t="s">
        <v>12027</v>
      </c>
      <c r="J373" s="41">
        <v>1244435</v>
      </c>
      <c r="K373" s="42">
        <v>0.10000040178876357</v>
      </c>
      <c r="L373" s="41">
        <v>124444</v>
      </c>
      <c r="M373" s="41">
        <v>1368879</v>
      </c>
      <c r="N373">
        <f>+VLOOKUP(C373,'Thanh toán '!M$1335:N$6972,2,0)</f>
        <v>1368879</v>
      </c>
      <c r="O373" s="61">
        <f t="shared" si="18"/>
        <v>0</v>
      </c>
    </row>
    <row r="374" spans="1:15" hidden="1" x14ac:dyDescent="0.3">
      <c r="A374" s="18">
        <v>2023</v>
      </c>
      <c r="B374" s="19" t="s">
        <v>13951</v>
      </c>
      <c r="C374" s="19">
        <f t="shared" si="16"/>
        <v>508</v>
      </c>
      <c r="D374" s="19" t="s">
        <v>13350</v>
      </c>
      <c r="E374" s="24" t="s">
        <v>13826</v>
      </c>
      <c r="F374" s="18">
        <f t="shared" si="17"/>
        <v>1</v>
      </c>
      <c r="G374" s="23" t="s">
        <v>11799</v>
      </c>
      <c r="H374" s="23" t="s">
        <v>13952</v>
      </c>
      <c r="I374" s="19" t="s">
        <v>11725</v>
      </c>
      <c r="J374" s="41">
        <v>734310</v>
      </c>
      <c r="K374" s="42">
        <v>0.1</v>
      </c>
      <c r="L374" s="41">
        <v>73431</v>
      </c>
      <c r="M374" s="41">
        <v>807741</v>
      </c>
      <c r="N374">
        <f>+VLOOKUP(C374,'Thanh toán '!M$1335:N$6972,2,0)</f>
        <v>807741</v>
      </c>
      <c r="O374" s="61">
        <f t="shared" si="18"/>
        <v>0</v>
      </c>
    </row>
    <row r="375" spans="1:15" hidden="1" x14ac:dyDescent="0.3">
      <c r="A375" s="18">
        <v>2023</v>
      </c>
      <c r="B375" s="19" t="s">
        <v>13953</v>
      </c>
      <c r="C375" s="19">
        <f t="shared" si="16"/>
        <v>509</v>
      </c>
      <c r="D375" s="19" t="s">
        <v>13350</v>
      </c>
      <c r="E375" s="24" t="s">
        <v>13826</v>
      </c>
      <c r="F375" s="18">
        <f t="shared" si="17"/>
        <v>1</v>
      </c>
      <c r="G375" s="23" t="s">
        <v>11799</v>
      </c>
      <c r="H375" s="23" t="s">
        <v>13954</v>
      </c>
      <c r="I375" s="19" t="s">
        <v>11725</v>
      </c>
      <c r="J375" s="41">
        <v>734310</v>
      </c>
      <c r="K375" s="42">
        <v>0.1</v>
      </c>
      <c r="L375" s="41">
        <v>73431</v>
      </c>
      <c r="M375" s="41">
        <v>807741</v>
      </c>
      <c r="N375">
        <f>+VLOOKUP(C375,'Thanh toán '!M$1335:N$6972,2,0)</f>
        <v>807741</v>
      </c>
      <c r="O375" s="61">
        <f t="shared" si="18"/>
        <v>0</v>
      </c>
    </row>
    <row r="376" spans="1:15" hidden="1" x14ac:dyDescent="0.3">
      <c r="A376" s="18">
        <v>2023</v>
      </c>
      <c r="B376" s="19" t="s">
        <v>13955</v>
      </c>
      <c r="C376" s="19">
        <f t="shared" si="16"/>
        <v>510</v>
      </c>
      <c r="D376" s="19" t="s">
        <v>13350</v>
      </c>
      <c r="E376" s="24" t="s">
        <v>13826</v>
      </c>
      <c r="F376" s="18">
        <f t="shared" si="17"/>
        <v>1</v>
      </c>
      <c r="G376" s="23" t="s">
        <v>11799</v>
      </c>
      <c r="H376" s="23" t="s">
        <v>13956</v>
      </c>
      <c r="I376" s="19" t="s">
        <v>11725</v>
      </c>
      <c r="J376" s="41">
        <v>734310</v>
      </c>
      <c r="K376" s="42">
        <v>0.1</v>
      </c>
      <c r="L376" s="41">
        <v>73431</v>
      </c>
      <c r="M376" s="41">
        <v>807741</v>
      </c>
      <c r="N376">
        <f>+VLOOKUP(C376,'Thanh toán '!M$1335:N$6972,2,0)</f>
        <v>807741</v>
      </c>
      <c r="O376" s="61">
        <f t="shared" si="18"/>
        <v>0</v>
      </c>
    </row>
    <row r="377" spans="1:15" hidden="1" x14ac:dyDescent="0.3">
      <c r="A377" s="18">
        <v>2023</v>
      </c>
      <c r="B377" s="19" t="s">
        <v>13957</v>
      </c>
      <c r="C377" s="19">
        <f t="shared" si="16"/>
        <v>511</v>
      </c>
      <c r="D377" s="19" t="s">
        <v>13350</v>
      </c>
      <c r="E377" s="24" t="s">
        <v>13826</v>
      </c>
      <c r="F377" s="18">
        <f t="shared" si="17"/>
        <v>1</v>
      </c>
      <c r="G377" s="23" t="s">
        <v>11799</v>
      </c>
      <c r="H377" s="23" t="s">
        <v>13489</v>
      </c>
      <c r="I377" s="19" t="s">
        <v>11725</v>
      </c>
      <c r="J377" s="41">
        <v>734310</v>
      </c>
      <c r="K377" s="42">
        <v>0.1</v>
      </c>
      <c r="L377" s="41">
        <v>73431</v>
      </c>
      <c r="M377" s="41">
        <v>807741</v>
      </c>
      <c r="N377">
        <f>+VLOOKUP(C377,'Thanh toán '!M$1335:N$6972,2,0)</f>
        <v>807741</v>
      </c>
      <c r="O377" s="61">
        <f t="shared" si="18"/>
        <v>0</v>
      </c>
    </row>
    <row r="378" spans="1:15" hidden="1" x14ac:dyDescent="0.3">
      <c r="A378" s="18">
        <v>2023</v>
      </c>
      <c r="B378" s="19" t="s">
        <v>13958</v>
      </c>
      <c r="C378" s="19">
        <f t="shared" si="16"/>
        <v>512</v>
      </c>
      <c r="D378" s="19" t="s">
        <v>13350</v>
      </c>
      <c r="E378" s="24" t="s">
        <v>13826</v>
      </c>
      <c r="F378" s="18">
        <f t="shared" si="17"/>
        <v>1</v>
      </c>
      <c r="G378" s="23" t="s">
        <v>11799</v>
      </c>
      <c r="H378" s="23" t="s">
        <v>13358</v>
      </c>
      <c r="I378" s="19" t="s">
        <v>11725</v>
      </c>
      <c r="J378" s="41">
        <v>734310</v>
      </c>
      <c r="K378" s="42">
        <v>0.1</v>
      </c>
      <c r="L378" s="41">
        <v>73431</v>
      </c>
      <c r="M378" s="41">
        <v>807741</v>
      </c>
      <c r="N378">
        <f>+VLOOKUP(C378,'Thanh toán '!M$1335:N$6972,2,0)</f>
        <v>807741</v>
      </c>
      <c r="O378" s="61">
        <f t="shared" si="18"/>
        <v>0</v>
      </c>
    </row>
    <row r="379" spans="1:15" hidden="1" x14ac:dyDescent="0.3">
      <c r="A379" s="18">
        <v>2023</v>
      </c>
      <c r="B379" s="19" t="s">
        <v>13959</v>
      </c>
      <c r="C379" s="19">
        <f t="shared" si="16"/>
        <v>513</v>
      </c>
      <c r="D379" s="19" t="s">
        <v>13350</v>
      </c>
      <c r="E379" s="24" t="s">
        <v>13826</v>
      </c>
      <c r="F379" s="18">
        <f t="shared" si="17"/>
        <v>1</v>
      </c>
      <c r="G379" s="23" t="s">
        <v>11799</v>
      </c>
      <c r="H379" s="23" t="s">
        <v>13960</v>
      </c>
      <c r="I379" s="19" t="s">
        <v>11725</v>
      </c>
      <c r="J379" s="41">
        <v>734310</v>
      </c>
      <c r="K379" s="42">
        <v>0.1</v>
      </c>
      <c r="L379" s="41">
        <v>73431</v>
      </c>
      <c r="M379" s="41">
        <v>807741</v>
      </c>
      <c r="N379">
        <f>+VLOOKUP(C379,'Thanh toán '!M$1335:N$6972,2,0)</f>
        <v>807741</v>
      </c>
      <c r="O379" s="61">
        <f t="shared" si="18"/>
        <v>0</v>
      </c>
    </row>
    <row r="380" spans="1:15" hidden="1" x14ac:dyDescent="0.3">
      <c r="A380" s="18">
        <v>2023</v>
      </c>
      <c r="B380" s="19" t="s">
        <v>13961</v>
      </c>
      <c r="C380" s="19">
        <f t="shared" si="16"/>
        <v>514</v>
      </c>
      <c r="D380" s="19" t="s">
        <v>13350</v>
      </c>
      <c r="E380" s="24" t="s">
        <v>13826</v>
      </c>
      <c r="F380" s="18">
        <f t="shared" si="17"/>
        <v>1</v>
      </c>
      <c r="G380" s="23" t="s">
        <v>11799</v>
      </c>
      <c r="H380" s="23" t="s">
        <v>13962</v>
      </c>
      <c r="I380" s="19" t="s">
        <v>11725</v>
      </c>
      <c r="J380" s="41">
        <v>367155</v>
      </c>
      <c r="K380" s="42">
        <v>0.10000136182266345</v>
      </c>
      <c r="L380" s="41">
        <v>36716</v>
      </c>
      <c r="M380" s="41">
        <v>403871</v>
      </c>
      <c r="N380">
        <f>+VLOOKUP(C380,'Thanh toán '!M$1335:N$6972,2,0)</f>
        <v>403871</v>
      </c>
      <c r="O380" s="61">
        <f t="shared" si="18"/>
        <v>0</v>
      </c>
    </row>
    <row r="381" spans="1:15" hidden="1" x14ac:dyDescent="0.3">
      <c r="A381" s="18">
        <v>2023</v>
      </c>
      <c r="B381" s="19" t="s">
        <v>13963</v>
      </c>
      <c r="C381" s="19">
        <f t="shared" si="16"/>
        <v>515</v>
      </c>
      <c r="D381" s="19" t="s">
        <v>13350</v>
      </c>
      <c r="E381" s="24" t="s">
        <v>13826</v>
      </c>
      <c r="F381" s="18">
        <f t="shared" si="17"/>
        <v>1</v>
      </c>
      <c r="G381" s="23" t="s">
        <v>11799</v>
      </c>
      <c r="H381" s="23" t="s">
        <v>13964</v>
      </c>
      <c r="I381" s="19" t="s">
        <v>11725</v>
      </c>
      <c r="J381" s="41">
        <v>734310</v>
      </c>
      <c r="K381" s="42">
        <v>0.1</v>
      </c>
      <c r="L381" s="41">
        <v>73431</v>
      </c>
      <c r="M381" s="41">
        <v>807741</v>
      </c>
      <c r="N381">
        <f>+VLOOKUP(C381,'Thanh toán '!M$1335:N$6972,2,0)</f>
        <v>807741</v>
      </c>
      <c r="O381" s="61">
        <f t="shared" si="18"/>
        <v>0</v>
      </c>
    </row>
    <row r="382" spans="1:15" hidden="1" x14ac:dyDescent="0.3">
      <c r="A382" s="18">
        <v>2023</v>
      </c>
      <c r="B382" s="19" t="s">
        <v>13965</v>
      </c>
      <c r="C382" s="19">
        <f t="shared" si="16"/>
        <v>516</v>
      </c>
      <c r="D382" s="19" t="s">
        <v>13350</v>
      </c>
      <c r="E382" s="24" t="s">
        <v>13826</v>
      </c>
      <c r="F382" s="18">
        <f t="shared" si="17"/>
        <v>1</v>
      </c>
      <c r="G382" s="23" t="s">
        <v>11799</v>
      </c>
      <c r="H382" s="23" t="s">
        <v>13364</v>
      </c>
      <c r="I382" s="19" t="s">
        <v>11725</v>
      </c>
      <c r="J382" s="41">
        <v>1189648</v>
      </c>
      <c r="K382" s="42">
        <v>0.1000001681169556</v>
      </c>
      <c r="L382" s="41">
        <v>118965</v>
      </c>
      <c r="M382" s="41">
        <v>1308613</v>
      </c>
      <c r="N382">
        <f>+VLOOKUP(C382,'Thanh toán '!M$1335:N$6972,2,0)</f>
        <v>1308613</v>
      </c>
      <c r="O382" s="61">
        <f t="shared" si="18"/>
        <v>0</v>
      </c>
    </row>
    <row r="383" spans="1:15" hidden="1" x14ac:dyDescent="0.3">
      <c r="A383" s="18">
        <v>2023</v>
      </c>
      <c r="B383" s="19" t="s">
        <v>13966</v>
      </c>
      <c r="C383" s="19">
        <f t="shared" si="16"/>
        <v>517</v>
      </c>
      <c r="D383" s="19" t="s">
        <v>13350</v>
      </c>
      <c r="E383" s="24" t="s">
        <v>13826</v>
      </c>
      <c r="F383" s="18">
        <f t="shared" si="17"/>
        <v>1</v>
      </c>
      <c r="G383" s="23" t="s">
        <v>11799</v>
      </c>
      <c r="H383" s="23" t="s">
        <v>13362</v>
      </c>
      <c r="I383" s="19" t="s">
        <v>11725</v>
      </c>
      <c r="J383" s="41">
        <v>734310</v>
      </c>
      <c r="K383" s="42">
        <v>0.1</v>
      </c>
      <c r="L383" s="41">
        <v>73431</v>
      </c>
      <c r="M383" s="41">
        <v>807741</v>
      </c>
      <c r="N383">
        <f>+VLOOKUP(C383,'Thanh toán '!M$1335:N$6972,2,0)</f>
        <v>807741</v>
      </c>
      <c r="O383" s="61">
        <f t="shared" si="18"/>
        <v>0</v>
      </c>
    </row>
    <row r="384" spans="1:15" hidden="1" x14ac:dyDescent="0.3">
      <c r="A384" s="18">
        <v>2023</v>
      </c>
      <c r="B384" s="19" t="s">
        <v>13967</v>
      </c>
      <c r="C384" s="19">
        <f t="shared" si="16"/>
        <v>518</v>
      </c>
      <c r="D384" s="19" t="s">
        <v>13350</v>
      </c>
      <c r="E384" s="24" t="s">
        <v>13826</v>
      </c>
      <c r="F384" s="18">
        <f t="shared" si="17"/>
        <v>1</v>
      </c>
      <c r="G384" s="23" t="s">
        <v>11799</v>
      </c>
      <c r="H384" s="23" t="s">
        <v>13360</v>
      </c>
      <c r="I384" s="19" t="s">
        <v>11725</v>
      </c>
      <c r="J384" s="41">
        <v>734310</v>
      </c>
      <c r="K384" s="42">
        <v>0.1</v>
      </c>
      <c r="L384" s="41">
        <v>73431</v>
      </c>
      <c r="M384" s="41">
        <v>807741</v>
      </c>
      <c r="N384">
        <f>+VLOOKUP(C384,'Thanh toán '!M$1335:N$6972,2,0)</f>
        <v>807741</v>
      </c>
      <c r="O384" s="61">
        <f t="shared" si="18"/>
        <v>0</v>
      </c>
    </row>
    <row r="385" spans="1:15" hidden="1" x14ac:dyDescent="0.3">
      <c r="A385" s="18">
        <v>2023</v>
      </c>
      <c r="B385" s="19" t="s">
        <v>13968</v>
      </c>
      <c r="C385" s="19">
        <f t="shared" si="16"/>
        <v>519</v>
      </c>
      <c r="D385" s="19" t="s">
        <v>13350</v>
      </c>
      <c r="E385" s="24" t="s">
        <v>13826</v>
      </c>
      <c r="F385" s="18">
        <f t="shared" si="17"/>
        <v>1</v>
      </c>
      <c r="G385" s="23" t="s">
        <v>11799</v>
      </c>
      <c r="H385" s="23" t="s">
        <v>13969</v>
      </c>
      <c r="I385" s="19" t="s">
        <v>11725</v>
      </c>
      <c r="J385" s="41">
        <v>669727</v>
      </c>
      <c r="K385" s="42">
        <v>0.10000044794371438</v>
      </c>
      <c r="L385" s="41">
        <v>66973</v>
      </c>
      <c r="M385" s="41">
        <v>736700</v>
      </c>
      <c r="N385">
        <f>+VLOOKUP(C385,'Thanh toán '!M$1335:N$6972,2,0)</f>
        <v>736700</v>
      </c>
      <c r="O385" s="61">
        <f t="shared" si="18"/>
        <v>0</v>
      </c>
    </row>
    <row r="386" spans="1:15" hidden="1" x14ac:dyDescent="0.3">
      <c r="A386" s="43">
        <v>2023</v>
      </c>
      <c r="B386" s="44" t="s">
        <v>13970</v>
      </c>
      <c r="C386" s="19">
        <f t="shared" si="16"/>
        <v>520</v>
      </c>
      <c r="D386" s="44" t="s">
        <v>13350</v>
      </c>
      <c r="E386" s="45" t="s">
        <v>13826</v>
      </c>
      <c r="F386" s="18">
        <f t="shared" si="17"/>
        <v>1</v>
      </c>
      <c r="G386" s="46" t="s">
        <v>11799</v>
      </c>
      <c r="H386" s="46" t="s">
        <v>13960</v>
      </c>
      <c r="I386" s="44" t="s">
        <v>11725</v>
      </c>
      <c r="J386" s="47">
        <v>881311</v>
      </c>
      <c r="K386" s="48">
        <v>9.9999886532676885E-2</v>
      </c>
      <c r="L386" s="47">
        <v>88131</v>
      </c>
      <c r="M386" s="47">
        <v>969442</v>
      </c>
      <c r="N386">
        <f>+VLOOKUP(C386,'Thanh toán '!M$1335:N$6972,2,0)</f>
        <v>969442</v>
      </c>
      <c r="O386" s="61">
        <f t="shared" si="18"/>
        <v>0</v>
      </c>
    </row>
    <row r="387" spans="1:15" hidden="1" x14ac:dyDescent="0.3">
      <c r="A387" s="18">
        <v>2023</v>
      </c>
      <c r="B387" s="19" t="s">
        <v>13971</v>
      </c>
      <c r="C387" s="19">
        <f t="shared" si="16"/>
        <v>528</v>
      </c>
      <c r="D387" s="19" t="s">
        <v>13350</v>
      </c>
      <c r="E387" s="24" t="s">
        <v>13972</v>
      </c>
      <c r="F387" s="18">
        <f t="shared" si="17"/>
        <v>1</v>
      </c>
      <c r="G387" s="23" t="s">
        <v>11799</v>
      </c>
      <c r="H387" s="23" t="s">
        <v>13440</v>
      </c>
      <c r="I387" s="19" t="s">
        <v>11725</v>
      </c>
      <c r="J387" s="41">
        <v>1189648</v>
      </c>
      <c r="K387" s="42">
        <v>0.1000001681169556</v>
      </c>
      <c r="L387" s="41">
        <v>118965</v>
      </c>
      <c r="M387" s="41">
        <v>1308613</v>
      </c>
      <c r="N387">
        <f>+VLOOKUP(C387,'Thanh toán '!M$1335:N$6972,2,0)</f>
        <v>1308613</v>
      </c>
      <c r="O387" s="61">
        <f t="shared" si="18"/>
        <v>0</v>
      </c>
    </row>
    <row r="388" spans="1:15" hidden="1" x14ac:dyDescent="0.3">
      <c r="A388" s="18">
        <v>2023</v>
      </c>
      <c r="B388" s="19" t="s">
        <v>13973</v>
      </c>
      <c r="C388" s="19">
        <f t="shared" si="16"/>
        <v>529</v>
      </c>
      <c r="D388" s="19" t="s">
        <v>13350</v>
      </c>
      <c r="E388" s="24" t="s">
        <v>13972</v>
      </c>
      <c r="F388" s="18">
        <f t="shared" si="17"/>
        <v>1</v>
      </c>
      <c r="G388" s="23" t="s">
        <v>11799</v>
      </c>
      <c r="H388" s="23" t="s">
        <v>13436</v>
      </c>
      <c r="I388" s="19" t="s">
        <v>11725</v>
      </c>
      <c r="J388" s="41">
        <v>734310</v>
      </c>
      <c r="K388" s="42">
        <v>0.1</v>
      </c>
      <c r="L388" s="41">
        <v>73431</v>
      </c>
      <c r="M388" s="41">
        <v>807741</v>
      </c>
      <c r="N388">
        <f>+VLOOKUP(C388,'Thanh toán '!M$1335:N$6972,2,0)</f>
        <v>807741</v>
      </c>
      <c r="O388" s="61">
        <f t="shared" si="18"/>
        <v>0</v>
      </c>
    </row>
    <row r="389" spans="1:15" hidden="1" x14ac:dyDescent="0.3">
      <c r="A389" s="18">
        <v>2023</v>
      </c>
      <c r="B389" s="19" t="s">
        <v>13974</v>
      </c>
      <c r="C389" s="19">
        <f t="shared" si="16"/>
        <v>530</v>
      </c>
      <c r="D389" s="19" t="s">
        <v>13350</v>
      </c>
      <c r="E389" s="24" t="s">
        <v>13972</v>
      </c>
      <c r="F389" s="18">
        <f t="shared" si="17"/>
        <v>1</v>
      </c>
      <c r="G389" s="23" t="s">
        <v>11799</v>
      </c>
      <c r="H389" s="23" t="s">
        <v>13442</v>
      </c>
      <c r="I389" s="19" t="s">
        <v>11725</v>
      </c>
      <c r="J389" s="41">
        <v>734310</v>
      </c>
      <c r="K389" s="42">
        <v>0.1</v>
      </c>
      <c r="L389" s="41">
        <v>73431</v>
      </c>
      <c r="M389" s="41">
        <v>807741</v>
      </c>
      <c r="N389">
        <f>+VLOOKUP(C389,'Thanh toán '!M$1335:N$6972,2,0)</f>
        <v>807741</v>
      </c>
      <c r="O389" s="61">
        <f t="shared" si="18"/>
        <v>0</v>
      </c>
    </row>
    <row r="390" spans="1:15" hidden="1" x14ac:dyDescent="0.3">
      <c r="A390" s="18">
        <v>2023</v>
      </c>
      <c r="B390" s="19" t="s">
        <v>13975</v>
      </c>
      <c r="C390" s="19">
        <f t="shared" ref="C390:C453" si="19">+B390*1</f>
        <v>531</v>
      </c>
      <c r="D390" s="19" t="s">
        <v>13350</v>
      </c>
      <c r="E390" s="24" t="s">
        <v>13972</v>
      </c>
      <c r="F390" s="18">
        <f t="shared" ref="F390:F453" si="20">+MONTH(E390)</f>
        <v>1</v>
      </c>
      <c r="G390" s="23" t="s">
        <v>11799</v>
      </c>
      <c r="H390" s="23" t="s">
        <v>13455</v>
      </c>
      <c r="I390" s="19" t="s">
        <v>11725</v>
      </c>
      <c r="J390" s="41">
        <v>734310</v>
      </c>
      <c r="K390" s="42">
        <v>0.1</v>
      </c>
      <c r="L390" s="41">
        <v>73431</v>
      </c>
      <c r="M390" s="41">
        <v>807741</v>
      </c>
      <c r="N390">
        <f>+VLOOKUP(C390,'Thanh toán '!M$1335:N$6972,2,0)</f>
        <v>807741</v>
      </c>
      <c r="O390" s="61">
        <f t="shared" ref="O390:O453" si="21">+N390-M390</f>
        <v>0</v>
      </c>
    </row>
    <row r="391" spans="1:15" hidden="1" x14ac:dyDescent="0.3">
      <c r="A391" s="18">
        <v>2023</v>
      </c>
      <c r="B391" s="19" t="s">
        <v>13976</v>
      </c>
      <c r="C391" s="19">
        <f t="shared" si="19"/>
        <v>532</v>
      </c>
      <c r="D391" s="19" t="s">
        <v>13350</v>
      </c>
      <c r="E391" s="24" t="s">
        <v>13972</v>
      </c>
      <c r="F391" s="18">
        <f t="shared" si="20"/>
        <v>1</v>
      </c>
      <c r="G391" s="23" t="s">
        <v>11799</v>
      </c>
      <c r="H391" s="23" t="s">
        <v>13453</v>
      </c>
      <c r="I391" s="19" t="s">
        <v>11725</v>
      </c>
      <c r="J391" s="41">
        <v>734310</v>
      </c>
      <c r="K391" s="42">
        <v>0.1</v>
      </c>
      <c r="L391" s="41">
        <v>73431</v>
      </c>
      <c r="M391" s="41">
        <v>807741</v>
      </c>
      <c r="N391">
        <f>+VLOOKUP(C391,'Thanh toán '!M$1335:N$6972,2,0)</f>
        <v>807741</v>
      </c>
      <c r="O391" s="61">
        <f t="shared" si="21"/>
        <v>0</v>
      </c>
    </row>
    <row r="392" spans="1:15" hidden="1" x14ac:dyDescent="0.3">
      <c r="A392" s="18">
        <v>2023</v>
      </c>
      <c r="B392" s="19" t="s">
        <v>13977</v>
      </c>
      <c r="C392" s="19">
        <f t="shared" si="19"/>
        <v>533</v>
      </c>
      <c r="D392" s="19" t="s">
        <v>13350</v>
      </c>
      <c r="E392" s="24" t="s">
        <v>13972</v>
      </c>
      <c r="F392" s="18">
        <f t="shared" si="20"/>
        <v>1</v>
      </c>
      <c r="G392" s="23" t="s">
        <v>11799</v>
      </c>
      <c r="H392" s="23" t="s">
        <v>13978</v>
      </c>
      <c r="I392" s="19" t="s">
        <v>11725</v>
      </c>
      <c r="J392" s="41">
        <v>734310</v>
      </c>
      <c r="K392" s="42">
        <v>0.1</v>
      </c>
      <c r="L392" s="41">
        <v>73431</v>
      </c>
      <c r="M392" s="41">
        <v>807741</v>
      </c>
      <c r="N392">
        <f>+VLOOKUP(C392,'Thanh toán '!M$1335:N$6972,2,0)</f>
        <v>807741</v>
      </c>
      <c r="O392" s="61">
        <f t="shared" si="21"/>
        <v>0</v>
      </c>
    </row>
    <row r="393" spans="1:15" hidden="1" x14ac:dyDescent="0.3">
      <c r="A393" s="18">
        <v>2023</v>
      </c>
      <c r="B393" s="19" t="s">
        <v>13979</v>
      </c>
      <c r="C393" s="19">
        <f t="shared" si="19"/>
        <v>534</v>
      </c>
      <c r="D393" s="19" t="s">
        <v>13350</v>
      </c>
      <c r="E393" s="24" t="s">
        <v>13972</v>
      </c>
      <c r="F393" s="18">
        <f t="shared" si="20"/>
        <v>1</v>
      </c>
      <c r="G393" s="23" t="s">
        <v>11799</v>
      </c>
      <c r="H393" s="23" t="s">
        <v>13980</v>
      </c>
      <c r="I393" s="19" t="s">
        <v>11725</v>
      </c>
      <c r="J393" s="41">
        <v>1189648</v>
      </c>
      <c r="K393" s="42">
        <v>0.1000001681169556</v>
      </c>
      <c r="L393" s="41">
        <v>118965</v>
      </c>
      <c r="M393" s="41">
        <v>1308613</v>
      </c>
      <c r="N393">
        <f>+VLOOKUP(C393,'Thanh toán '!M$1335:N$6972,2,0)</f>
        <v>1308613</v>
      </c>
      <c r="O393" s="61">
        <f t="shared" si="21"/>
        <v>0</v>
      </c>
    </row>
    <row r="394" spans="1:15" hidden="1" x14ac:dyDescent="0.3">
      <c r="A394" s="18">
        <v>2023</v>
      </c>
      <c r="B394" s="19" t="s">
        <v>13981</v>
      </c>
      <c r="C394" s="19">
        <f t="shared" si="19"/>
        <v>546</v>
      </c>
      <c r="D394" s="19" t="s">
        <v>13350</v>
      </c>
      <c r="E394" s="24" t="s">
        <v>13972</v>
      </c>
      <c r="F394" s="18">
        <f t="shared" si="20"/>
        <v>1</v>
      </c>
      <c r="G394" s="23" t="s">
        <v>11799</v>
      </c>
      <c r="H394" s="23" t="s">
        <v>13980</v>
      </c>
      <c r="I394" s="19" t="s">
        <v>11725</v>
      </c>
      <c r="J394" s="41">
        <v>2091076</v>
      </c>
      <c r="K394" s="42">
        <v>0.10000019128907797</v>
      </c>
      <c r="L394" s="41">
        <v>209108</v>
      </c>
      <c r="M394" s="41">
        <v>2300184</v>
      </c>
      <c r="N394">
        <f>+VLOOKUP(C394,'Thanh toán '!M$1335:N$6972,2,0)</f>
        <v>2300184</v>
      </c>
      <c r="O394" s="61">
        <f t="shared" si="21"/>
        <v>0</v>
      </c>
    </row>
    <row r="395" spans="1:15" hidden="1" x14ac:dyDescent="0.3">
      <c r="A395" s="18">
        <v>2023</v>
      </c>
      <c r="B395" s="19" t="s">
        <v>13982</v>
      </c>
      <c r="C395" s="19">
        <f t="shared" si="19"/>
        <v>547</v>
      </c>
      <c r="D395" s="19" t="s">
        <v>13350</v>
      </c>
      <c r="E395" s="24" t="s">
        <v>13972</v>
      </c>
      <c r="F395" s="18">
        <f t="shared" si="20"/>
        <v>1</v>
      </c>
      <c r="G395" s="23" t="s">
        <v>11799</v>
      </c>
      <c r="H395" s="23" t="s">
        <v>13449</v>
      </c>
      <c r="I395" s="19" t="s">
        <v>11725</v>
      </c>
      <c r="J395" s="41">
        <v>734310</v>
      </c>
      <c r="K395" s="42">
        <v>0.1</v>
      </c>
      <c r="L395" s="41">
        <v>73431</v>
      </c>
      <c r="M395" s="41">
        <v>807741</v>
      </c>
      <c r="N395">
        <f>+VLOOKUP(C395,'Thanh toán '!M$1335:N$6972,2,0)</f>
        <v>807741</v>
      </c>
      <c r="O395" s="61">
        <f t="shared" si="21"/>
        <v>0</v>
      </c>
    </row>
    <row r="396" spans="1:15" hidden="1" x14ac:dyDescent="0.3">
      <c r="A396" s="18">
        <v>2023</v>
      </c>
      <c r="B396" s="19" t="s">
        <v>13983</v>
      </c>
      <c r="C396" s="19">
        <f t="shared" si="19"/>
        <v>561</v>
      </c>
      <c r="D396" s="19" t="s">
        <v>13350</v>
      </c>
      <c r="E396" s="24" t="s">
        <v>13972</v>
      </c>
      <c r="F396" s="18">
        <f t="shared" si="20"/>
        <v>1</v>
      </c>
      <c r="G396" s="23" t="s">
        <v>11799</v>
      </c>
      <c r="H396" s="23" t="s">
        <v>13451</v>
      </c>
      <c r="I396" s="19" t="s">
        <v>11725</v>
      </c>
      <c r="J396" s="41">
        <v>734310</v>
      </c>
      <c r="K396" s="42">
        <v>0.1</v>
      </c>
      <c r="L396" s="41">
        <v>73431</v>
      </c>
      <c r="M396" s="41">
        <v>807741</v>
      </c>
      <c r="N396">
        <f>+VLOOKUP(C396,'Thanh toán '!M$1335:N$6972,2,0)</f>
        <v>807741</v>
      </c>
      <c r="O396" s="61">
        <f t="shared" si="21"/>
        <v>0</v>
      </c>
    </row>
    <row r="397" spans="1:15" hidden="1" x14ac:dyDescent="0.3">
      <c r="A397" s="18">
        <v>2023</v>
      </c>
      <c r="B397" s="19" t="s">
        <v>13984</v>
      </c>
      <c r="C397" s="19">
        <f t="shared" si="19"/>
        <v>562</v>
      </c>
      <c r="D397" s="19" t="s">
        <v>13350</v>
      </c>
      <c r="E397" s="24" t="s">
        <v>13972</v>
      </c>
      <c r="F397" s="18">
        <f t="shared" si="20"/>
        <v>1</v>
      </c>
      <c r="G397" s="23" t="s">
        <v>11799</v>
      </c>
      <c r="H397" s="23" t="s">
        <v>13451</v>
      </c>
      <c r="I397" s="19" t="s">
        <v>11725</v>
      </c>
      <c r="J397" s="41">
        <v>738405</v>
      </c>
      <c r="K397" s="42">
        <v>0.10000067713517649</v>
      </c>
      <c r="L397" s="41">
        <v>73841</v>
      </c>
      <c r="M397" s="41">
        <v>812246</v>
      </c>
      <c r="N397">
        <f>+VLOOKUP(C397,'Thanh toán '!M$1335:N$6972,2,0)</f>
        <v>812246</v>
      </c>
      <c r="O397" s="61">
        <f t="shared" si="21"/>
        <v>0</v>
      </c>
    </row>
    <row r="398" spans="1:15" hidden="1" x14ac:dyDescent="0.3">
      <c r="A398" s="18">
        <v>2023</v>
      </c>
      <c r="B398" s="19" t="s">
        <v>13985</v>
      </c>
      <c r="C398" s="19">
        <f t="shared" si="19"/>
        <v>563</v>
      </c>
      <c r="D398" s="19" t="s">
        <v>13350</v>
      </c>
      <c r="E398" s="24" t="s">
        <v>13972</v>
      </c>
      <c r="F398" s="18">
        <f t="shared" si="20"/>
        <v>1</v>
      </c>
      <c r="G398" s="23" t="s">
        <v>11799</v>
      </c>
      <c r="H398" s="23" t="s">
        <v>13986</v>
      </c>
      <c r="I398" s="19" t="s">
        <v>11725</v>
      </c>
      <c r="J398" s="41">
        <v>734310</v>
      </c>
      <c r="K398" s="42">
        <v>0.1</v>
      </c>
      <c r="L398" s="41">
        <v>73431</v>
      </c>
      <c r="M398" s="41">
        <v>807741</v>
      </c>
      <c r="N398">
        <f>+VLOOKUP(C398,'Thanh toán '!M$1335:N$6972,2,0)</f>
        <v>807741</v>
      </c>
      <c r="O398" s="61">
        <f t="shared" si="21"/>
        <v>0</v>
      </c>
    </row>
    <row r="399" spans="1:15" hidden="1" x14ac:dyDescent="0.3">
      <c r="A399" s="43">
        <v>2023</v>
      </c>
      <c r="B399" s="44" t="s">
        <v>13987</v>
      </c>
      <c r="C399" s="19">
        <f t="shared" si="19"/>
        <v>564</v>
      </c>
      <c r="D399" s="44" t="s">
        <v>13350</v>
      </c>
      <c r="E399" s="45" t="s">
        <v>13972</v>
      </c>
      <c r="F399" s="18">
        <f t="shared" si="20"/>
        <v>1</v>
      </c>
      <c r="G399" s="46" t="s">
        <v>11799</v>
      </c>
      <c r="H399" s="46" t="s">
        <v>13988</v>
      </c>
      <c r="I399" s="44" t="s">
        <v>11725</v>
      </c>
      <c r="J399" s="47">
        <v>822493</v>
      </c>
      <c r="K399" s="48">
        <v>9.9999635255254446E-2</v>
      </c>
      <c r="L399" s="47">
        <v>82249</v>
      </c>
      <c r="M399" s="47">
        <v>904742</v>
      </c>
      <c r="N399">
        <f>+VLOOKUP(C399,'Thanh toán '!M$1335:N$6972,2,0)</f>
        <v>904742</v>
      </c>
      <c r="O399" s="61">
        <f t="shared" si="21"/>
        <v>0</v>
      </c>
    </row>
    <row r="400" spans="1:15" hidden="1" x14ac:dyDescent="0.3">
      <c r="A400" s="18">
        <v>2023</v>
      </c>
      <c r="B400" s="19" t="s">
        <v>13989</v>
      </c>
      <c r="C400" s="19">
        <f t="shared" si="19"/>
        <v>565</v>
      </c>
      <c r="D400" s="19" t="s">
        <v>13350</v>
      </c>
      <c r="E400" s="24" t="s">
        <v>13972</v>
      </c>
      <c r="F400" s="18">
        <f t="shared" si="20"/>
        <v>1</v>
      </c>
      <c r="G400" s="23" t="s">
        <v>11799</v>
      </c>
      <c r="H400" s="23" t="s">
        <v>13445</v>
      </c>
      <c r="I400" s="19" t="s">
        <v>11725</v>
      </c>
      <c r="J400" s="41">
        <v>734310</v>
      </c>
      <c r="K400" s="42">
        <v>0.1</v>
      </c>
      <c r="L400" s="41">
        <v>73431</v>
      </c>
      <c r="M400" s="41">
        <v>807741</v>
      </c>
      <c r="N400">
        <f>+VLOOKUP(C400,'Thanh toán '!M$1335:N$6972,2,0)</f>
        <v>807741</v>
      </c>
      <c r="O400" s="61">
        <f t="shared" si="21"/>
        <v>0</v>
      </c>
    </row>
    <row r="401" spans="1:15" hidden="1" x14ac:dyDescent="0.3">
      <c r="A401" s="18">
        <v>2023</v>
      </c>
      <c r="B401" s="19" t="s">
        <v>13990</v>
      </c>
      <c r="C401" s="19">
        <f t="shared" si="19"/>
        <v>584</v>
      </c>
      <c r="D401" s="19" t="s">
        <v>13350</v>
      </c>
      <c r="E401" s="24" t="s">
        <v>13972</v>
      </c>
      <c r="F401" s="18">
        <f t="shared" si="20"/>
        <v>1</v>
      </c>
      <c r="G401" s="23" t="s">
        <v>11799</v>
      </c>
      <c r="H401" s="23" t="s">
        <v>13991</v>
      </c>
      <c r="I401" s="19" t="s">
        <v>11725</v>
      </c>
      <c r="J401" s="41">
        <v>1189648</v>
      </c>
      <c r="K401" s="42">
        <v>0.1000001681169556</v>
      </c>
      <c r="L401" s="41">
        <v>118965</v>
      </c>
      <c r="M401" s="41">
        <v>1308613</v>
      </c>
      <c r="N401">
        <f>+VLOOKUP(C401,'Thanh toán '!M$1335:N$6972,2,0)</f>
        <v>1308613</v>
      </c>
      <c r="O401" s="61">
        <f t="shared" si="21"/>
        <v>0</v>
      </c>
    </row>
    <row r="402" spans="1:15" hidden="1" x14ac:dyDescent="0.3">
      <c r="A402" s="18">
        <v>2023</v>
      </c>
      <c r="B402" s="19" t="s">
        <v>13992</v>
      </c>
      <c r="C402" s="19">
        <f t="shared" si="19"/>
        <v>585</v>
      </c>
      <c r="D402" s="19" t="s">
        <v>13350</v>
      </c>
      <c r="E402" s="24" t="s">
        <v>13972</v>
      </c>
      <c r="F402" s="18">
        <f t="shared" si="20"/>
        <v>1</v>
      </c>
      <c r="G402" s="23" t="s">
        <v>11799</v>
      </c>
      <c r="H402" s="23" t="s">
        <v>13658</v>
      </c>
      <c r="I402" s="19" t="s">
        <v>11725</v>
      </c>
      <c r="J402" s="41">
        <v>734310</v>
      </c>
      <c r="K402" s="42">
        <v>0.1</v>
      </c>
      <c r="L402" s="41">
        <v>73431</v>
      </c>
      <c r="M402" s="41">
        <v>807741</v>
      </c>
      <c r="N402">
        <f>+VLOOKUP(C402,'Thanh toán '!M$1335:N$6972,2,0)</f>
        <v>807741</v>
      </c>
      <c r="O402" s="61">
        <f t="shared" si="21"/>
        <v>0</v>
      </c>
    </row>
    <row r="403" spans="1:15" hidden="1" x14ac:dyDescent="0.3">
      <c r="A403" s="18">
        <v>2023</v>
      </c>
      <c r="B403" s="19" t="s">
        <v>13993</v>
      </c>
      <c r="C403" s="19">
        <f t="shared" si="19"/>
        <v>586</v>
      </c>
      <c r="D403" s="19" t="s">
        <v>13350</v>
      </c>
      <c r="E403" s="24" t="s">
        <v>13972</v>
      </c>
      <c r="F403" s="18">
        <f t="shared" si="20"/>
        <v>1</v>
      </c>
      <c r="G403" s="23" t="s">
        <v>11799</v>
      </c>
      <c r="H403" s="23" t="s">
        <v>13656</v>
      </c>
      <c r="I403" s="19" t="s">
        <v>11725</v>
      </c>
      <c r="J403" s="41">
        <v>1189648</v>
      </c>
      <c r="K403" s="42">
        <v>0.1000001681169556</v>
      </c>
      <c r="L403" s="41">
        <v>118965</v>
      </c>
      <c r="M403" s="41">
        <v>1308613</v>
      </c>
      <c r="N403">
        <f>+VLOOKUP(C403,'Thanh toán '!M$1335:N$6972,2,0)</f>
        <v>1308613</v>
      </c>
      <c r="O403" s="61">
        <f t="shared" si="21"/>
        <v>0</v>
      </c>
    </row>
    <row r="404" spans="1:15" hidden="1" x14ac:dyDescent="0.3">
      <c r="A404" s="18">
        <v>2023</v>
      </c>
      <c r="B404" s="19" t="s">
        <v>13994</v>
      </c>
      <c r="C404" s="19">
        <f t="shared" si="19"/>
        <v>587</v>
      </c>
      <c r="D404" s="19" t="s">
        <v>13350</v>
      </c>
      <c r="E404" s="24" t="s">
        <v>13972</v>
      </c>
      <c r="F404" s="18">
        <f t="shared" si="20"/>
        <v>1</v>
      </c>
      <c r="G404" s="23" t="s">
        <v>11799</v>
      </c>
      <c r="H404" s="23" t="s">
        <v>13995</v>
      </c>
      <c r="I404" s="19" t="s">
        <v>11725</v>
      </c>
      <c r="J404" s="41">
        <v>822695</v>
      </c>
      <c r="K404" s="42">
        <v>0.10000060775864689</v>
      </c>
      <c r="L404" s="41">
        <v>82270</v>
      </c>
      <c r="M404" s="41">
        <v>904965</v>
      </c>
      <c r="N404">
        <f>+VLOOKUP(C404,'Thanh toán '!M$1335:N$6972,2,0)</f>
        <v>904965</v>
      </c>
      <c r="O404" s="61">
        <f t="shared" si="21"/>
        <v>0</v>
      </c>
    </row>
    <row r="405" spans="1:15" hidden="1" x14ac:dyDescent="0.3">
      <c r="A405" s="18">
        <v>2023</v>
      </c>
      <c r="B405" s="19" t="s">
        <v>13996</v>
      </c>
      <c r="C405" s="19">
        <f t="shared" si="19"/>
        <v>588</v>
      </c>
      <c r="D405" s="19" t="s">
        <v>13350</v>
      </c>
      <c r="E405" s="24" t="s">
        <v>13972</v>
      </c>
      <c r="F405" s="18">
        <f t="shared" si="20"/>
        <v>1</v>
      </c>
      <c r="G405" s="23" t="s">
        <v>11799</v>
      </c>
      <c r="H405" s="23" t="s">
        <v>13997</v>
      </c>
      <c r="I405" s="19" t="s">
        <v>11725</v>
      </c>
      <c r="J405" s="41">
        <v>734310</v>
      </c>
      <c r="K405" s="42">
        <v>0.1</v>
      </c>
      <c r="L405" s="41">
        <v>73431</v>
      </c>
      <c r="M405" s="41">
        <v>807741</v>
      </c>
      <c r="N405">
        <f>+VLOOKUP(C405,'Thanh toán '!M$1335:N$6972,2,0)</f>
        <v>807741</v>
      </c>
      <c r="O405" s="61">
        <f t="shared" si="21"/>
        <v>0</v>
      </c>
    </row>
    <row r="406" spans="1:15" hidden="1" x14ac:dyDescent="0.3">
      <c r="A406" s="18">
        <v>2023</v>
      </c>
      <c r="B406" s="19" t="s">
        <v>13998</v>
      </c>
      <c r="C406" s="19">
        <f t="shared" si="19"/>
        <v>589</v>
      </c>
      <c r="D406" s="19" t="s">
        <v>13350</v>
      </c>
      <c r="E406" s="24" t="s">
        <v>13972</v>
      </c>
      <c r="F406" s="18">
        <f t="shared" si="20"/>
        <v>1</v>
      </c>
      <c r="G406" s="23" t="s">
        <v>12384</v>
      </c>
      <c r="H406" s="23" t="s">
        <v>13999</v>
      </c>
      <c r="I406" s="19" t="s">
        <v>12385</v>
      </c>
      <c r="J406" s="41">
        <v>3525281</v>
      </c>
      <c r="K406" s="42">
        <v>9.9999971633466953E-2</v>
      </c>
      <c r="L406" s="41">
        <v>352528</v>
      </c>
      <c r="M406" s="41">
        <v>3877809</v>
      </c>
      <c r="N406">
        <f>+VLOOKUP(C406,'Thanh toán '!M$1335:N$6972,2,0)</f>
        <v>3877809</v>
      </c>
      <c r="O406" s="61">
        <f t="shared" si="21"/>
        <v>0</v>
      </c>
    </row>
    <row r="407" spans="1:15" hidden="1" x14ac:dyDescent="0.3">
      <c r="A407" s="18">
        <v>2023</v>
      </c>
      <c r="B407" s="19" t="s">
        <v>14000</v>
      </c>
      <c r="C407" s="19">
        <f t="shared" si="19"/>
        <v>590</v>
      </c>
      <c r="D407" s="19" t="s">
        <v>13350</v>
      </c>
      <c r="E407" s="24" t="s">
        <v>13972</v>
      </c>
      <c r="F407" s="18">
        <f t="shared" si="20"/>
        <v>1</v>
      </c>
      <c r="G407" s="23" t="s">
        <v>11799</v>
      </c>
      <c r="H407" s="23" t="s">
        <v>14001</v>
      </c>
      <c r="I407" s="19" t="s">
        <v>11725</v>
      </c>
      <c r="J407" s="41">
        <v>734310</v>
      </c>
      <c r="K407" s="42">
        <v>0.1</v>
      </c>
      <c r="L407" s="41">
        <v>73431</v>
      </c>
      <c r="M407" s="41">
        <v>807741</v>
      </c>
      <c r="N407">
        <f>+VLOOKUP(C407,'Thanh toán '!M$1335:N$6972,2,0)</f>
        <v>807741</v>
      </c>
      <c r="O407" s="61">
        <f t="shared" si="21"/>
        <v>0</v>
      </c>
    </row>
    <row r="408" spans="1:15" hidden="1" x14ac:dyDescent="0.3">
      <c r="A408" s="18">
        <v>2023</v>
      </c>
      <c r="B408" s="19" t="s">
        <v>14002</v>
      </c>
      <c r="C408" s="19">
        <f t="shared" si="19"/>
        <v>591</v>
      </c>
      <c r="D408" s="19" t="s">
        <v>13350</v>
      </c>
      <c r="E408" s="24" t="s">
        <v>13972</v>
      </c>
      <c r="F408" s="18">
        <f t="shared" si="20"/>
        <v>1</v>
      </c>
      <c r="G408" s="23" t="s">
        <v>11799</v>
      </c>
      <c r="H408" s="23" t="s">
        <v>14003</v>
      </c>
      <c r="I408" s="19" t="s">
        <v>11725</v>
      </c>
      <c r="J408" s="41">
        <v>1189648</v>
      </c>
      <c r="K408" s="42">
        <v>0.1000001681169556</v>
      </c>
      <c r="L408" s="41">
        <v>118965</v>
      </c>
      <c r="M408" s="41">
        <v>1308613</v>
      </c>
      <c r="N408">
        <f>+VLOOKUP(C408,'Thanh toán '!M$1335:N$6972,2,0)</f>
        <v>1308613</v>
      </c>
      <c r="O408" s="61">
        <f t="shared" si="21"/>
        <v>0</v>
      </c>
    </row>
    <row r="409" spans="1:15" hidden="1" x14ac:dyDescent="0.3">
      <c r="A409" s="18">
        <v>2023</v>
      </c>
      <c r="B409" s="19" t="s">
        <v>14004</v>
      </c>
      <c r="C409" s="19">
        <f t="shared" si="19"/>
        <v>592</v>
      </c>
      <c r="D409" s="19" t="s">
        <v>13350</v>
      </c>
      <c r="E409" s="24" t="s">
        <v>13972</v>
      </c>
      <c r="F409" s="18">
        <f t="shared" si="20"/>
        <v>1</v>
      </c>
      <c r="G409" s="23" t="s">
        <v>11799</v>
      </c>
      <c r="H409" s="23" t="s">
        <v>13538</v>
      </c>
      <c r="I409" s="19" t="s">
        <v>11725</v>
      </c>
      <c r="J409" s="41">
        <v>734310</v>
      </c>
      <c r="K409" s="42">
        <v>0.1</v>
      </c>
      <c r="L409" s="41">
        <v>73431</v>
      </c>
      <c r="M409" s="41">
        <v>807741</v>
      </c>
      <c r="N409">
        <f>+VLOOKUP(C409,'Thanh toán '!M$1335:N$6972,2,0)</f>
        <v>807741</v>
      </c>
      <c r="O409" s="61">
        <f t="shared" si="21"/>
        <v>0</v>
      </c>
    </row>
    <row r="410" spans="1:15" hidden="1" x14ac:dyDescent="0.3">
      <c r="A410" s="18">
        <v>2023</v>
      </c>
      <c r="B410" s="19" t="s">
        <v>14005</v>
      </c>
      <c r="C410" s="19">
        <f t="shared" si="19"/>
        <v>593</v>
      </c>
      <c r="D410" s="19" t="s">
        <v>13350</v>
      </c>
      <c r="E410" s="24" t="s">
        <v>13972</v>
      </c>
      <c r="F410" s="18">
        <f t="shared" si="20"/>
        <v>1</v>
      </c>
      <c r="G410" s="23" t="s">
        <v>11799</v>
      </c>
      <c r="H410" s="23" t="s">
        <v>13540</v>
      </c>
      <c r="I410" s="19" t="s">
        <v>11725</v>
      </c>
      <c r="J410" s="41">
        <v>473931</v>
      </c>
      <c r="K410" s="42">
        <v>9.9999788998820505E-2</v>
      </c>
      <c r="L410" s="41">
        <v>47393</v>
      </c>
      <c r="M410" s="41">
        <v>521324</v>
      </c>
      <c r="N410">
        <f>+VLOOKUP(C410,'Thanh toán '!M$1335:N$6972,2,0)</f>
        <v>521324</v>
      </c>
      <c r="O410" s="61">
        <f t="shared" si="21"/>
        <v>0</v>
      </c>
    </row>
    <row r="411" spans="1:15" hidden="1" x14ac:dyDescent="0.3">
      <c r="A411" s="18">
        <v>2023</v>
      </c>
      <c r="B411" s="19" t="s">
        <v>14006</v>
      </c>
      <c r="C411" s="19">
        <f t="shared" si="19"/>
        <v>594</v>
      </c>
      <c r="D411" s="19" t="s">
        <v>13350</v>
      </c>
      <c r="E411" s="24" t="s">
        <v>13972</v>
      </c>
      <c r="F411" s="18">
        <f t="shared" si="20"/>
        <v>1</v>
      </c>
      <c r="G411" s="23" t="s">
        <v>11799</v>
      </c>
      <c r="H411" s="23" t="s">
        <v>13540</v>
      </c>
      <c r="I411" s="19" t="s">
        <v>11725</v>
      </c>
      <c r="J411" s="41">
        <v>734310</v>
      </c>
      <c r="K411" s="42">
        <v>0.1</v>
      </c>
      <c r="L411" s="41">
        <v>73431</v>
      </c>
      <c r="M411" s="41">
        <v>807741</v>
      </c>
      <c r="N411">
        <f>+VLOOKUP(C411,'Thanh toán '!M$1335:N$6972,2,0)</f>
        <v>807741</v>
      </c>
      <c r="O411" s="61">
        <f t="shared" si="21"/>
        <v>0</v>
      </c>
    </row>
    <row r="412" spans="1:15" hidden="1" x14ac:dyDescent="0.3">
      <c r="A412" s="43">
        <v>2023</v>
      </c>
      <c r="B412" s="44" t="s">
        <v>14007</v>
      </c>
      <c r="C412" s="19">
        <f t="shared" si="19"/>
        <v>595</v>
      </c>
      <c r="D412" s="44" t="s">
        <v>13350</v>
      </c>
      <c r="E412" s="45" t="s">
        <v>13972</v>
      </c>
      <c r="F412" s="18">
        <f t="shared" si="20"/>
        <v>1</v>
      </c>
      <c r="G412" s="46" t="s">
        <v>11799</v>
      </c>
      <c r="H412" s="46" t="s">
        <v>13463</v>
      </c>
      <c r="I412" s="44" t="s">
        <v>11725</v>
      </c>
      <c r="J412" s="47">
        <v>734310</v>
      </c>
      <c r="K412" s="48">
        <v>0.1</v>
      </c>
      <c r="L412" s="47">
        <v>73431</v>
      </c>
      <c r="M412" s="47">
        <v>0</v>
      </c>
      <c r="O412" s="61"/>
    </row>
    <row r="413" spans="1:15" hidden="1" x14ac:dyDescent="0.3">
      <c r="A413" s="18">
        <v>2023</v>
      </c>
      <c r="B413" s="19" t="s">
        <v>14008</v>
      </c>
      <c r="C413" s="19">
        <f t="shared" si="19"/>
        <v>596</v>
      </c>
      <c r="D413" s="19" t="s">
        <v>13350</v>
      </c>
      <c r="E413" s="24" t="s">
        <v>13972</v>
      </c>
      <c r="F413" s="18">
        <f t="shared" si="20"/>
        <v>1</v>
      </c>
      <c r="G413" s="23" t="s">
        <v>11799</v>
      </c>
      <c r="H413" s="23" t="s">
        <v>14009</v>
      </c>
      <c r="I413" s="19" t="s">
        <v>11725</v>
      </c>
      <c r="J413" s="41">
        <v>734310</v>
      </c>
      <c r="K413" s="42">
        <v>0.1</v>
      </c>
      <c r="L413" s="41">
        <v>73431</v>
      </c>
      <c r="M413" s="41">
        <v>807741</v>
      </c>
      <c r="N413">
        <f>+VLOOKUP(C413,'Thanh toán '!M$1335:N$6972,2,0)</f>
        <v>807741</v>
      </c>
      <c r="O413" s="61">
        <f t="shared" si="21"/>
        <v>0</v>
      </c>
    </row>
    <row r="414" spans="1:15" hidden="1" x14ac:dyDescent="0.3">
      <c r="A414" s="18">
        <v>2023</v>
      </c>
      <c r="B414" s="19" t="s">
        <v>14010</v>
      </c>
      <c r="C414" s="19">
        <f t="shared" si="19"/>
        <v>597</v>
      </c>
      <c r="D414" s="19" t="s">
        <v>13350</v>
      </c>
      <c r="E414" s="24" t="s">
        <v>13972</v>
      </c>
      <c r="F414" s="18">
        <f t="shared" si="20"/>
        <v>1</v>
      </c>
      <c r="G414" s="23" t="s">
        <v>11799</v>
      </c>
      <c r="H414" s="23" t="s">
        <v>14011</v>
      </c>
      <c r="I414" s="19" t="s">
        <v>11725</v>
      </c>
      <c r="J414" s="41">
        <v>1189648</v>
      </c>
      <c r="K414" s="42">
        <v>0.1000001681169556</v>
      </c>
      <c r="L414" s="41">
        <v>118965</v>
      </c>
      <c r="M414" s="41">
        <v>1308613</v>
      </c>
      <c r="N414">
        <f>+VLOOKUP(C414,'Thanh toán '!M$1335:N$6972,2,0)</f>
        <v>1308613</v>
      </c>
      <c r="O414" s="61">
        <f t="shared" si="21"/>
        <v>0</v>
      </c>
    </row>
    <row r="415" spans="1:15" hidden="1" x14ac:dyDescent="0.3">
      <c r="A415" s="18">
        <v>2023</v>
      </c>
      <c r="B415" s="19" t="s">
        <v>14012</v>
      </c>
      <c r="C415" s="19">
        <f t="shared" si="19"/>
        <v>598</v>
      </c>
      <c r="D415" s="19" t="s">
        <v>13350</v>
      </c>
      <c r="E415" s="24" t="s">
        <v>13972</v>
      </c>
      <c r="F415" s="18">
        <f t="shared" si="20"/>
        <v>1</v>
      </c>
      <c r="G415" s="23" t="s">
        <v>12336</v>
      </c>
      <c r="H415" s="23" t="s">
        <v>12336</v>
      </c>
      <c r="I415" s="19" t="s">
        <v>12337</v>
      </c>
      <c r="J415" s="41">
        <v>2041278</v>
      </c>
      <c r="K415" s="42">
        <v>0.10000009797783545</v>
      </c>
      <c r="L415" s="41">
        <v>204128</v>
      </c>
      <c r="M415" s="41">
        <v>2245406</v>
      </c>
      <c r="N415">
        <f>+VLOOKUP(C415,'Thanh toán '!M$1335:N$6972,2,0)</f>
        <v>2245406</v>
      </c>
      <c r="O415" s="61">
        <f t="shared" si="21"/>
        <v>0</v>
      </c>
    </row>
    <row r="416" spans="1:15" hidden="1" x14ac:dyDescent="0.3">
      <c r="A416" s="18">
        <v>2023</v>
      </c>
      <c r="B416" s="19" t="s">
        <v>14013</v>
      </c>
      <c r="C416" s="19">
        <f t="shared" si="19"/>
        <v>599</v>
      </c>
      <c r="D416" s="19" t="s">
        <v>13350</v>
      </c>
      <c r="E416" s="24" t="s">
        <v>13972</v>
      </c>
      <c r="F416" s="18">
        <f t="shared" si="20"/>
        <v>1</v>
      </c>
      <c r="G416" s="23" t="s">
        <v>11799</v>
      </c>
      <c r="H416" s="23" t="s">
        <v>14014</v>
      </c>
      <c r="I416" s="19" t="s">
        <v>11725</v>
      </c>
      <c r="J416" s="41">
        <v>734310</v>
      </c>
      <c r="K416" s="42">
        <v>0.1</v>
      </c>
      <c r="L416" s="41">
        <v>73431</v>
      </c>
      <c r="M416" s="41">
        <v>807741</v>
      </c>
      <c r="N416">
        <f>+VLOOKUP(C416,'Thanh toán '!M$1335:N$6972,2,0)</f>
        <v>807741</v>
      </c>
      <c r="O416" s="61">
        <f t="shared" si="21"/>
        <v>0</v>
      </c>
    </row>
    <row r="417" spans="1:15" hidden="1" x14ac:dyDescent="0.3">
      <c r="A417" s="18">
        <v>2023</v>
      </c>
      <c r="B417" s="19" t="s">
        <v>14015</v>
      </c>
      <c r="C417" s="19">
        <f t="shared" si="19"/>
        <v>600</v>
      </c>
      <c r="D417" s="19" t="s">
        <v>13350</v>
      </c>
      <c r="E417" s="24" t="s">
        <v>13972</v>
      </c>
      <c r="F417" s="18">
        <f t="shared" si="20"/>
        <v>1</v>
      </c>
      <c r="G417" s="23" t="s">
        <v>11799</v>
      </c>
      <c r="H417" s="23" t="s">
        <v>13543</v>
      </c>
      <c r="I417" s="19" t="s">
        <v>11725</v>
      </c>
      <c r="J417" s="41">
        <v>734310</v>
      </c>
      <c r="K417" s="42">
        <v>0.1</v>
      </c>
      <c r="L417" s="41">
        <v>73431</v>
      </c>
      <c r="M417" s="41">
        <v>807741</v>
      </c>
      <c r="N417">
        <f>+VLOOKUP(C417,'Thanh toán '!M$1335:N$6972,2,0)</f>
        <v>807741</v>
      </c>
      <c r="O417" s="61">
        <f t="shared" si="21"/>
        <v>0</v>
      </c>
    </row>
    <row r="418" spans="1:15" hidden="1" x14ac:dyDescent="0.3">
      <c r="A418" s="18">
        <v>2023</v>
      </c>
      <c r="B418" s="19" t="s">
        <v>14016</v>
      </c>
      <c r="C418" s="19">
        <f t="shared" si="19"/>
        <v>601</v>
      </c>
      <c r="D418" s="19" t="s">
        <v>13350</v>
      </c>
      <c r="E418" s="24" t="s">
        <v>13972</v>
      </c>
      <c r="F418" s="18">
        <f t="shared" si="20"/>
        <v>1</v>
      </c>
      <c r="G418" s="23" t="s">
        <v>11799</v>
      </c>
      <c r="H418" s="23" t="s">
        <v>13543</v>
      </c>
      <c r="I418" s="19" t="s">
        <v>11725</v>
      </c>
      <c r="J418" s="41">
        <v>706248</v>
      </c>
      <c r="K418" s="42">
        <v>0.10000028318664266</v>
      </c>
      <c r="L418" s="41">
        <v>70625</v>
      </c>
      <c r="M418" s="41">
        <v>776873</v>
      </c>
      <c r="N418">
        <f>+VLOOKUP(C418,'Thanh toán '!M$1335:N$6972,2,0)</f>
        <v>776873</v>
      </c>
      <c r="O418" s="61">
        <f t="shared" si="21"/>
        <v>0</v>
      </c>
    </row>
    <row r="419" spans="1:15" hidden="1" x14ac:dyDescent="0.3">
      <c r="A419" s="18">
        <v>2023</v>
      </c>
      <c r="B419" s="19" t="s">
        <v>14017</v>
      </c>
      <c r="C419" s="19">
        <f t="shared" si="19"/>
        <v>602</v>
      </c>
      <c r="D419" s="19" t="s">
        <v>13350</v>
      </c>
      <c r="E419" s="24" t="s">
        <v>13972</v>
      </c>
      <c r="F419" s="18">
        <f t="shared" si="20"/>
        <v>1</v>
      </c>
      <c r="G419" s="23" t="s">
        <v>11799</v>
      </c>
      <c r="H419" s="23" t="s">
        <v>14018</v>
      </c>
      <c r="I419" s="19" t="s">
        <v>11725</v>
      </c>
      <c r="J419" s="41">
        <v>734310</v>
      </c>
      <c r="K419" s="42">
        <v>0.1</v>
      </c>
      <c r="L419" s="41">
        <v>73431</v>
      </c>
      <c r="M419" s="41">
        <v>807741</v>
      </c>
      <c r="N419">
        <f>+VLOOKUP(C419,'Thanh toán '!M$1335:N$6972,2,0)</f>
        <v>807741</v>
      </c>
      <c r="O419" s="61">
        <f t="shared" si="21"/>
        <v>0</v>
      </c>
    </row>
    <row r="420" spans="1:15" hidden="1" x14ac:dyDescent="0.3">
      <c r="A420" s="18">
        <v>2023</v>
      </c>
      <c r="B420" s="19" t="s">
        <v>14019</v>
      </c>
      <c r="C420" s="19">
        <f t="shared" si="19"/>
        <v>603</v>
      </c>
      <c r="D420" s="19" t="s">
        <v>13350</v>
      </c>
      <c r="E420" s="24" t="s">
        <v>13972</v>
      </c>
      <c r="F420" s="18">
        <f t="shared" si="20"/>
        <v>1</v>
      </c>
      <c r="G420" s="23" t="s">
        <v>11799</v>
      </c>
      <c r="H420" s="23" t="s">
        <v>13550</v>
      </c>
      <c r="I420" s="19" t="s">
        <v>11725</v>
      </c>
      <c r="J420" s="41">
        <v>455338</v>
      </c>
      <c r="K420" s="42">
        <v>0.10000043923415133</v>
      </c>
      <c r="L420" s="41">
        <v>45534</v>
      </c>
      <c r="M420" s="41">
        <v>500872</v>
      </c>
      <c r="N420">
        <f>+VLOOKUP(C420,'Thanh toán '!M$1335:N$6972,2,0)</f>
        <v>500872</v>
      </c>
      <c r="O420" s="61">
        <f t="shared" si="21"/>
        <v>0</v>
      </c>
    </row>
    <row r="421" spans="1:15" hidden="1" x14ac:dyDescent="0.3">
      <c r="A421" s="18">
        <v>2023</v>
      </c>
      <c r="B421" s="19" t="s">
        <v>14020</v>
      </c>
      <c r="C421" s="19">
        <f t="shared" si="19"/>
        <v>604</v>
      </c>
      <c r="D421" s="19" t="s">
        <v>13350</v>
      </c>
      <c r="E421" s="24" t="s">
        <v>13972</v>
      </c>
      <c r="F421" s="18">
        <f t="shared" si="20"/>
        <v>1</v>
      </c>
      <c r="G421" s="23" t="s">
        <v>11799</v>
      </c>
      <c r="H421" s="23" t="s">
        <v>14021</v>
      </c>
      <c r="I421" s="19" t="s">
        <v>11725</v>
      </c>
      <c r="J421" s="41">
        <v>822493</v>
      </c>
      <c r="K421" s="42">
        <v>9.9999635255254446E-2</v>
      </c>
      <c r="L421" s="41">
        <v>82249</v>
      </c>
      <c r="M421" s="41">
        <v>904742</v>
      </c>
      <c r="N421">
        <f>+VLOOKUP(C421,'Thanh toán '!M$1335:N$6972,2,0)</f>
        <v>904742</v>
      </c>
      <c r="O421" s="61">
        <f t="shared" si="21"/>
        <v>0</v>
      </c>
    </row>
    <row r="422" spans="1:15" hidden="1" x14ac:dyDescent="0.3">
      <c r="A422" s="18">
        <v>2023</v>
      </c>
      <c r="B422" s="19" t="s">
        <v>14022</v>
      </c>
      <c r="C422" s="19">
        <f t="shared" si="19"/>
        <v>605</v>
      </c>
      <c r="D422" s="19" t="s">
        <v>13350</v>
      </c>
      <c r="E422" s="24" t="s">
        <v>13972</v>
      </c>
      <c r="F422" s="18">
        <f t="shared" si="20"/>
        <v>1</v>
      </c>
      <c r="G422" s="23" t="s">
        <v>11799</v>
      </c>
      <c r="H422" s="23" t="s">
        <v>13469</v>
      </c>
      <c r="I422" s="19" t="s">
        <v>11725</v>
      </c>
      <c r="J422" s="41">
        <v>1189648</v>
      </c>
      <c r="K422" s="42">
        <v>0.1000001681169556</v>
      </c>
      <c r="L422" s="41">
        <v>118965</v>
      </c>
      <c r="M422" s="41">
        <v>1308613</v>
      </c>
      <c r="N422">
        <f>+VLOOKUP(C422,'Thanh toán '!M$1335:N$6972,2,0)</f>
        <v>1308613</v>
      </c>
      <c r="O422" s="61">
        <f t="shared" si="21"/>
        <v>0</v>
      </c>
    </row>
    <row r="423" spans="1:15" hidden="1" x14ac:dyDescent="0.3">
      <c r="A423" s="18">
        <v>2023</v>
      </c>
      <c r="B423" s="19" t="s">
        <v>14023</v>
      </c>
      <c r="C423" s="19">
        <f t="shared" si="19"/>
        <v>606</v>
      </c>
      <c r="D423" s="19" t="s">
        <v>13350</v>
      </c>
      <c r="E423" s="24" t="s">
        <v>13972</v>
      </c>
      <c r="F423" s="18">
        <f t="shared" si="20"/>
        <v>1</v>
      </c>
      <c r="G423" s="23" t="s">
        <v>11799</v>
      </c>
      <c r="H423" s="23" t="s">
        <v>13471</v>
      </c>
      <c r="I423" s="19" t="s">
        <v>11725</v>
      </c>
      <c r="J423" s="41">
        <v>367155</v>
      </c>
      <c r="K423" s="42">
        <v>0.10000136182266345</v>
      </c>
      <c r="L423" s="41">
        <v>36716</v>
      </c>
      <c r="M423" s="41">
        <v>403871</v>
      </c>
      <c r="N423">
        <f>+VLOOKUP(C423,'Thanh toán '!M$1335:N$6972,2,0)</f>
        <v>403871</v>
      </c>
      <c r="O423" s="61">
        <f t="shared" si="21"/>
        <v>0</v>
      </c>
    </row>
    <row r="424" spans="1:15" hidden="1" x14ac:dyDescent="0.3">
      <c r="A424" s="18">
        <v>2023</v>
      </c>
      <c r="B424" s="19" t="s">
        <v>14024</v>
      </c>
      <c r="C424" s="19">
        <f t="shared" si="19"/>
        <v>607</v>
      </c>
      <c r="D424" s="19" t="s">
        <v>13350</v>
      </c>
      <c r="E424" s="24" t="s">
        <v>13972</v>
      </c>
      <c r="F424" s="18">
        <f t="shared" si="20"/>
        <v>1</v>
      </c>
      <c r="G424" s="23" t="s">
        <v>11799</v>
      </c>
      <c r="H424" s="23" t="s">
        <v>13493</v>
      </c>
      <c r="I424" s="19" t="s">
        <v>11725</v>
      </c>
      <c r="J424" s="41">
        <v>734310</v>
      </c>
      <c r="K424" s="42">
        <v>0.1</v>
      </c>
      <c r="L424" s="41">
        <v>73431</v>
      </c>
      <c r="M424" s="41">
        <v>807741</v>
      </c>
      <c r="N424">
        <f>+VLOOKUP(C424,'Thanh toán '!M$1335:N$6972,2,0)</f>
        <v>807741</v>
      </c>
      <c r="O424" s="61">
        <f t="shared" si="21"/>
        <v>0</v>
      </c>
    </row>
    <row r="425" spans="1:15" hidden="1" x14ac:dyDescent="0.3">
      <c r="A425" s="18">
        <v>2023</v>
      </c>
      <c r="B425" s="19" t="s">
        <v>14025</v>
      </c>
      <c r="C425" s="19">
        <f t="shared" si="19"/>
        <v>608</v>
      </c>
      <c r="D425" s="19" t="s">
        <v>13350</v>
      </c>
      <c r="E425" s="24" t="s">
        <v>13972</v>
      </c>
      <c r="F425" s="18">
        <f t="shared" si="20"/>
        <v>1</v>
      </c>
      <c r="G425" s="23" t="s">
        <v>12360</v>
      </c>
      <c r="H425" s="23" t="s">
        <v>12360</v>
      </c>
      <c r="I425" s="19" t="s">
        <v>12361</v>
      </c>
      <c r="J425" s="41">
        <v>2889306</v>
      </c>
      <c r="K425" s="42">
        <v>0.10000013844154963</v>
      </c>
      <c r="L425" s="41">
        <v>288931</v>
      </c>
      <c r="M425" s="41">
        <v>3178237</v>
      </c>
      <c r="N425">
        <f>+VLOOKUP(C425,'Thanh toán '!M$1335:N$6972,2,0)</f>
        <v>3178237</v>
      </c>
      <c r="O425" s="61">
        <f t="shared" si="21"/>
        <v>0</v>
      </c>
    </row>
    <row r="426" spans="1:15" hidden="1" x14ac:dyDescent="0.3">
      <c r="A426" s="18">
        <v>2023</v>
      </c>
      <c r="B426" s="19" t="s">
        <v>14026</v>
      </c>
      <c r="C426" s="19">
        <f t="shared" si="19"/>
        <v>609</v>
      </c>
      <c r="D426" s="19" t="s">
        <v>13350</v>
      </c>
      <c r="E426" s="24" t="s">
        <v>13972</v>
      </c>
      <c r="F426" s="18">
        <f t="shared" si="20"/>
        <v>1</v>
      </c>
      <c r="G426" s="23" t="s">
        <v>11799</v>
      </c>
      <c r="H426" s="23" t="s">
        <v>13520</v>
      </c>
      <c r="I426" s="19" t="s">
        <v>11725</v>
      </c>
      <c r="J426" s="41">
        <v>734310</v>
      </c>
      <c r="K426" s="42">
        <v>0.1</v>
      </c>
      <c r="L426" s="41">
        <v>73431</v>
      </c>
      <c r="M426" s="41">
        <v>807741</v>
      </c>
      <c r="N426">
        <f>+VLOOKUP(C426,'Thanh toán '!M$1335:N$6972,2,0)</f>
        <v>807741</v>
      </c>
      <c r="O426" s="61">
        <f t="shared" si="21"/>
        <v>0</v>
      </c>
    </row>
    <row r="427" spans="1:15" hidden="1" x14ac:dyDescent="0.3">
      <c r="A427" s="18">
        <v>2023</v>
      </c>
      <c r="B427" s="19" t="s">
        <v>14027</v>
      </c>
      <c r="C427" s="19">
        <f t="shared" si="19"/>
        <v>610</v>
      </c>
      <c r="D427" s="19" t="s">
        <v>13350</v>
      </c>
      <c r="E427" s="24" t="s">
        <v>13972</v>
      </c>
      <c r="F427" s="18">
        <f t="shared" si="20"/>
        <v>1</v>
      </c>
      <c r="G427" s="23" t="s">
        <v>11799</v>
      </c>
      <c r="H427" s="23" t="s">
        <v>14028</v>
      </c>
      <c r="I427" s="19" t="s">
        <v>11725</v>
      </c>
      <c r="J427" s="41">
        <v>734310</v>
      </c>
      <c r="K427" s="42">
        <v>0.1</v>
      </c>
      <c r="L427" s="41">
        <v>73431</v>
      </c>
      <c r="M427" s="41">
        <v>807741</v>
      </c>
      <c r="N427">
        <f>+VLOOKUP(C427,'Thanh toán '!M$1335:N$6972,2,0)</f>
        <v>807741</v>
      </c>
      <c r="O427" s="61">
        <f t="shared" si="21"/>
        <v>0</v>
      </c>
    </row>
    <row r="428" spans="1:15" hidden="1" x14ac:dyDescent="0.3">
      <c r="A428" s="18">
        <v>2023</v>
      </c>
      <c r="B428" s="19" t="s">
        <v>14029</v>
      </c>
      <c r="C428" s="19">
        <f t="shared" si="19"/>
        <v>611</v>
      </c>
      <c r="D428" s="19" t="s">
        <v>13350</v>
      </c>
      <c r="E428" s="24" t="s">
        <v>13972</v>
      </c>
      <c r="F428" s="18">
        <f t="shared" si="20"/>
        <v>1</v>
      </c>
      <c r="G428" s="23" t="s">
        <v>11799</v>
      </c>
      <c r="H428" s="23" t="s">
        <v>13399</v>
      </c>
      <c r="I428" s="19" t="s">
        <v>11725</v>
      </c>
      <c r="J428" s="41">
        <v>734310</v>
      </c>
      <c r="K428" s="42">
        <v>0.1</v>
      </c>
      <c r="L428" s="41">
        <v>73431</v>
      </c>
      <c r="M428" s="41">
        <v>807741</v>
      </c>
      <c r="N428">
        <f>+VLOOKUP(C428,'Thanh toán '!M$1335:N$6972,2,0)</f>
        <v>807741</v>
      </c>
      <c r="O428" s="61">
        <f t="shared" si="21"/>
        <v>0</v>
      </c>
    </row>
    <row r="429" spans="1:15" hidden="1" x14ac:dyDescent="0.3">
      <c r="A429" s="18">
        <v>2023</v>
      </c>
      <c r="B429" s="19" t="s">
        <v>14030</v>
      </c>
      <c r="C429" s="19">
        <f t="shared" si="19"/>
        <v>612</v>
      </c>
      <c r="D429" s="19" t="s">
        <v>13350</v>
      </c>
      <c r="E429" s="24" t="s">
        <v>13972</v>
      </c>
      <c r="F429" s="18">
        <f t="shared" si="20"/>
        <v>1</v>
      </c>
      <c r="G429" s="23" t="s">
        <v>11799</v>
      </c>
      <c r="H429" s="23" t="s">
        <v>13511</v>
      </c>
      <c r="I429" s="19" t="s">
        <v>11725</v>
      </c>
      <c r="J429" s="41">
        <v>1189648</v>
      </c>
      <c r="K429" s="42">
        <v>0.1000001681169556</v>
      </c>
      <c r="L429" s="41">
        <v>118965</v>
      </c>
      <c r="M429" s="41">
        <v>1308613</v>
      </c>
      <c r="N429">
        <f>+VLOOKUP(C429,'Thanh toán '!M$1335:N$6972,2,0)</f>
        <v>1308613</v>
      </c>
      <c r="O429" s="61">
        <f t="shared" si="21"/>
        <v>0</v>
      </c>
    </row>
    <row r="430" spans="1:15" hidden="1" x14ac:dyDescent="0.3">
      <c r="A430" s="18">
        <v>2023</v>
      </c>
      <c r="B430" s="19" t="s">
        <v>14031</v>
      </c>
      <c r="C430" s="19">
        <f t="shared" si="19"/>
        <v>613</v>
      </c>
      <c r="D430" s="19" t="s">
        <v>13350</v>
      </c>
      <c r="E430" s="24" t="s">
        <v>13972</v>
      </c>
      <c r="F430" s="18">
        <f t="shared" si="20"/>
        <v>1</v>
      </c>
      <c r="G430" s="23" t="s">
        <v>11799</v>
      </c>
      <c r="H430" s="23" t="s">
        <v>13511</v>
      </c>
      <c r="I430" s="19" t="s">
        <v>11725</v>
      </c>
      <c r="J430" s="41">
        <v>746661</v>
      </c>
      <c r="K430" s="42">
        <v>9.9999866070412141E-2</v>
      </c>
      <c r="L430" s="41">
        <v>74666</v>
      </c>
      <c r="M430" s="41">
        <v>821327</v>
      </c>
      <c r="N430">
        <f>+VLOOKUP(C430,'Thanh toán '!M$1335:N$6972,2,0)</f>
        <v>821327</v>
      </c>
      <c r="O430" s="61">
        <f t="shared" si="21"/>
        <v>0</v>
      </c>
    </row>
    <row r="431" spans="1:15" hidden="1" x14ac:dyDescent="0.3">
      <c r="A431" s="18">
        <v>2023</v>
      </c>
      <c r="B431" s="19" t="s">
        <v>14032</v>
      </c>
      <c r="C431" s="19">
        <f t="shared" si="19"/>
        <v>614</v>
      </c>
      <c r="D431" s="19" t="s">
        <v>13350</v>
      </c>
      <c r="E431" s="24" t="s">
        <v>13972</v>
      </c>
      <c r="F431" s="18">
        <f t="shared" si="20"/>
        <v>1</v>
      </c>
      <c r="G431" s="23" t="s">
        <v>11799</v>
      </c>
      <c r="H431" s="23" t="s">
        <v>13577</v>
      </c>
      <c r="I431" s="19" t="s">
        <v>11725</v>
      </c>
      <c r="J431" s="41">
        <v>734310</v>
      </c>
      <c r="K431" s="42">
        <v>0.1</v>
      </c>
      <c r="L431" s="41">
        <v>73431</v>
      </c>
      <c r="M431" s="41">
        <v>807741</v>
      </c>
      <c r="N431">
        <f>+VLOOKUP(C431,'Thanh toán '!M$1335:N$6972,2,0)</f>
        <v>807741</v>
      </c>
      <c r="O431" s="61">
        <f t="shared" si="21"/>
        <v>0</v>
      </c>
    </row>
    <row r="432" spans="1:15" hidden="1" x14ac:dyDescent="0.3">
      <c r="A432" s="18">
        <v>2023</v>
      </c>
      <c r="B432" s="19" t="s">
        <v>14033</v>
      </c>
      <c r="C432" s="19">
        <f t="shared" si="19"/>
        <v>615</v>
      </c>
      <c r="D432" s="19" t="s">
        <v>13350</v>
      </c>
      <c r="E432" s="24" t="s">
        <v>13972</v>
      </c>
      <c r="F432" s="18">
        <f t="shared" si="20"/>
        <v>1</v>
      </c>
      <c r="G432" s="23" t="s">
        <v>11799</v>
      </c>
      <c r="H432" s="23" t="s">
        <v>14034</v>
      </c>
      <c r="I432" s="19" t="s">
        <v>11725</v>
      </c>
      <c r="J432" s="41">
        <v>1486598</v>
      </c>
      <c r="K432" s="42">
        <v>0.10000013453536195</v>
      </c>
      <c r="L432" s="41">
        <v>148660</v>
      </c>
      <c r="M432" s="41">
        <v>1635258</v>
      </c>
      <c r="N432">
        <f>+VLOOKUP(C432,'Thanh toán '!M$1335:N$6972,2,0)</f>
        <v>1635258</v>
      </c>
      <c r="O432" s="61">
        <f t="shared" si="21"/>
        <v>0</v>
      </c>
    </row>
    <row r="433" spans="1:15" hidden="1" x14ac:dyDescent="0.3">
      <c r="A433" s="18">
        <v>2023</v>
      </c>
      <c r="B433" s="19" t="s">
        <v>14035</v>
      </c>
      <c r="C433" s="19">
        <f t="shared" si="19"/>
        <v>616</v>
      </c>
      <c r="D433" s="19" t="s">
        <v>13350</v>
      </c>
      <c r="E433" s="24" t="s">
        <v>13972</v>
      </c>
      <c r="F433" s="18">
        <f t="shared" si="20"/>
        <v>1</v>
      </c>
      <c r="G433" s="23" t="s">
        <v>11799</v>
      </c>
      <c r="H433" s="23" t="s">
        <v>14034</v>
      </c>
      <c r="I433" s="19" t="s">
        <v>11725</v>
      </c>
      <c r="J433" s="41">
        <v>734310</v>
      </c>
      <c r="K433" s="42">
        <v>0.1</v>
      </c>
      <c r="L433" s="41">
        <v>73431</v>
      </c>
      <c r="M433" s="41">
        <v>807741</v>
      </c>
      <c r="N433">
        <f>+VLOOKUP(C433,'Thanh toán '!M$1335:N$6972,2,0)</f>
        <v>807741</v>
      </c>
      <c r="O433" s="61">
        <f t="shared" si="21"/>
        <v>0</v>
      </c>
    </row>
    <row r="434" spans="1:15" hidden="1" x14ac:dyDescent="0.3">
      <c r="A434" s="18">
        <v>2023</v>
      </c>
      <c r="B434" s="19" t="s">
        <v>14036</v>
      </c>
      <c r="C434" s="19">
        <f t="shared" si="19"/>
        <v>617</v>
      </c>
      <c r="D434" s="19" t="s">
        <v>13350</v>
      </c>
      <c r="E434" s="24" t="s">
        <v>13972</v>
      </c>
      <c r="F434" s="18">
        <f t="shared" si="20"/>
        <v>1</v>
      </c>
      <c r="G434" s="23" t="s">
        <v>11799</v>
      </c>
      <c r="H434" s="23" t="s">
        <v>14037</v>
      </c>
      <c r="I434" s="19" t="s">
        <v>11725</v>
      </c>
      <c r="J434" s="41">
        <v>734310</v>
      </c>
      <c r="K434" s="42">
        <v>0.1</v>
      </c>
      <c r="L434" s="41">
        <v>73431</v>
      </c>
      <c r="M434" s="41">
        <v>807741</v>
      </c>
      <c r="N434">
        <f>+VLOOKUP(C434,'Thanh toán '!M$1335:N$6972,2,0)</f>
        <v>807741</v>
      </c>
      <c r="O434" s="61">
        <f t="shared" si="21"/>
        <v>0</v>
      </c>
    </row>
    <row r="435" spans="1:15" hidden="1" x14ac:dyDescent="0.3">
      <c r="A435" s="18">
        <v>2023</v>
      </c>
      <c r="B435" s="19" t="s">
        <v>14038</v>
      </c>
      <c r="C435" s="19">
        <f t="shared" si="19"/>
        <v>618</v>
      </c>
      <c r="D435" s="19" t="s">
        <v>13350</v>
      </c>
      <c r="E435" s="24" t="s">
        <v>13972</v>
      </c>
      <c r="F435" s="18">
        <f t="shared" si="20"/>
        <v>1</v>
      </c>
      <c r="G435" s="23" t="s">
        <v>11799</v>
      </c>
      <c r="H435" s="23" t="s">
        <v>14037</v>
      </c>
      <c r="I435" s="19" t="s">
        <v>11725</v>
      </c>
      <c r="J435" s="41">
        <v>509856</v>
      </c>
      <c r="K435" s="42">
        <v>0.10000078453524132</v>
      </c>
      <c r="L435" s="41">
        <v>50986</v>
      </c>
      <c r="M435" s="41">
        <v>560842</v>
      </c>
      <c r="N435">
        <f>+VLOOKUP(C435,'Thanh toán '!M$1335:N$6972,2,0)</f>
        <v>560842</v>
      </c>
      <c r="O435" s="61">
        <f t="shared" si="21"/>
        <v>0</v>
      </c>
    </row>
    <row r="436" spans="1:15" hidden="1" x14ac:dyDescent="0.3">
      <c r="A436" s="18">
        <v>2023</v>
      </c>
      <c r="B436" s="19" t="s">
        <v>14039</v>
      </c>
      <c r="C436" s="19">
        <f t="shared" si="19"/>
        <v>619</v>
      </c>
      <c r="D436" s="19" t="s">
        <v>13350</v>
      </c>
      <c r="E436" s="24" t="s">
        <v>13972</v>
      </c>
      <c r="F436" s="18">
        <f t="shared" si="20"/>
        <v>1</v>
      </c>
      <c r="G436" s="23" t="s">
        <v>11799</v>
      </c>
      <c r="H436" s="23" t="s">
        <v>13507</v>
      </c>
      <c r="I436" s="19" t="s">
        <v>11725</v>
      </c>
      <c r="J436" s="41">
        <v>734310</v>
      </c>
      <c r="K436" s="42">
        <v>0.1</v>
      </c>
      <c r="L436" s="41">
        <v>73431</v>
      </c>
      <c r="M436" s="41">
        <v>807741</v>
      </c>
      <c r="N436">
        <f>+VLOOKUP(C436,'Thanh toán '!M$1335:N$6972,2,0)</f>
        <v>807741</v>
      </c>
      <c r="O436" s="61">
        <f t="shared" si="21"/>
        <v>0</v>
      </c>
    </row>
    <row r="437" spans="1:15" hidden="1" x14ac:dyDescent="0.3">
      <c r="A437" s="18">
        <v>2023</v>
      </c>
      <c r="B437" s="19" t="s">
        <v>14040</v>
      </c>
      <c r="C437" s="19">
        <f t="shared" si="19"/>
        <v>620</v>
      </c>
      <c r="D437" s="19" t="s">
        <v>13350</v>
      </c>
      <c r="E437" s="24" t="s">
        <v>13972</v>
      </c>
      <c r="F437" s="18">
        <f t="shared" si="20"/>
        <v>1</v>
      </c>
      <c r="G437" s="23" t="s">
        <v>11799</v>
      </c>
      <c r="H437" s="23" t="s">
        <v>13505</v>
      </c>
      <c r="I437" s="19" t="s">
        <v>11725</v>
      </c>
      <c r="J437" s="41">
        <v>734310</v>
      </c>
      <c r="K437" s="42">
        <v>0.1</v>
      </c>
      <c r="L437" s="41">
        <v>73431</v>
      </c>
      <c r="M437" s="41">
        <v>807741</v>
      </c>
      <c r="N437">
        <f>+VLOOKUP(C437,'Thanh toán '!M$1335:N$6972,2,0)</f>
        <v>807741</v>
      </c>
      <c r="O437" s="61">
        <f t="shared" si="21"/>
        <v>0</v>
      </c>
    </row>
    <row r="438" spans="1:15" hidden="1" x14ac:dyDescent="0.3">
      <c r="A438" s="18">
        <v>2023</v>
      </c>
      <c r="B438" s="19" t="s">
        <v>14041</v>
      </c>
      <c r="C438" s="19">
        <f t="shared" si="19"/>
        <v>621</v>
      </c>
      <c r="D438" s="19" t="s">
        <v>13350</v>
      </c>
      <c r="E438" s="24" t="s">
        <v>13972</v>
      </c>
      <c r="F438" s="18">
        <f t="shared" si="20"/>
        <v>1</v>
      </c>
      <c r="G438" s="23" t="s">
        <v>11799</v>
      </c>
      <c r="H438" s="23" t="s">
        <v>13409</v>
      </c>
      <c r="I438" s="19" t="s">
        <v>11725</v>
      </c>
      <c r="J438" s="41">
        <v>1189648</v>
      </c>
      <c r="K438" s="42">
        <v>0.1000001681169556</v>
      </c>
      <c r="L438" s="41">
        <v>118965</v>
      </c>
      <c r="M438" s="41">
        <v>1308613</v>
      </c>
      <c r="N438">
        <f>+VLOOKUP(C438,'Thanh toán '!M$1335:N$6972,2,0)</f>
        <v>1308613</v>
      </c>
      <c r="O438" s="61">
        <f t="shared" si="21"/>
        <v>0</v>
      </c>
    </row>
    <row r="439" spans="1:15" hidden="1" x14ac:dyDescent="0.3">
      <c r="A439" s="18">
        <v>2023</v>
      </c>
      <c r="B439" s="19" t="s">
        <v>14042</v>
      </c>
      <c r="C439" s="19">
        <f t="shared" si="19"/>
        <v>622</v>
      </c>
      <c r="D439" s="19" t="s">
        <v>13350</v>
      </c>
      <c r="E439" s="24" t="s">
        <v>13972</v>
      </c>
      <c r="F439" s="18">
        <f t="shared" si="20"/>
        <v>1</v>
      </c>
      <c r="G439" s="23" t="s">
        <v>11799</v>
      </c>
      <c r="H439" s="23" t="s">
        <v>13352</v>
      </c>
      <c r="I439" s="19" t="s">
        <v>11725</v>
      </c>
      <c r="J439" s="41">
        <v>734310</v>
      </c>
      <c r="K439" s="42">
        <v>0.1</v>
      </c>
      <c r="L439" s="41">
        <v>73431</v>
      </c>
      <c r="M439" s="41">
        <v>807741</v>
      </c>
      <c r="N439">
        <f>+VLOOKUP(C439,'Thanh toán '!M$1335:N$6972,2,0)</f>
        <v>807741</v>
      </c>
      <c r="O439" s="61">
        <f t="shared" si="21"/>
        <v>0</v>
      </c>
    </row>
    <row r="440" spans="1:15" hidden="1" x14ac:dyDescent="0.3">
      <c r="A440" s="18">
        <v>2023</v>
      </c>
      <c r="B440" s="19" t="s">
        <v>14043</v>
      </c>
      <c r="C440" s="19">
        <f t="shared" si="19"/>
        <v>623</v>
      </c>
      <c r="D440" s="19" t="s">
        <v>13350</v>
      </c>
      <c r="E440" s="24" t="s">
        <v>13972</v>
      </c>
      <c r="F440" s="18">
        <f t="shared" si="20"/>
        <v>1</v>
      </c>
      <c r="G440" s="23" t="s">
        <v>11799</v>
      </c>
      <c r="H440" s="23" t="s">
        <v>13715</v>
      </c>
      <c r="I440" s="19" t="s">
        <v>11725</v>
      </c>
      <c r="J440" s="41">
        <v>734310</v>
      </c>
      <c r="K440" s="42">
        <v>0.1</v>
      </c>
      <c r="L440" s="41">
        <v>73431</v>
      </c>
      <c r="M440" s="41">
        <v>807741</v>
      </c>
      <c r="N440">
        <f>+VLOOKUP(C440,'Thanh toán '!M$1335:N$6972,2,0)</f>
        <v>807741</v>
      </c>
      <c r="O440" s="61">
        <f t="shared" si="21"/>
        <v>0</v>
      </c>
    </row>
    <row r="441" spans="1:15" hidden="1" x14ac:dyDescent="0.3">
      <c r="A441" s="18">
        <v>2023</v>
      </c>
      <c r="B441" s="19" t="s">
        <v>14044</v>
      </c>
      <c r="C441" s="19">
        <f t="shared" si="19"/>
        <v>624</v>
      </c>
      <c r="D441" s="19" t="s">
        <v>13350</v>
      </c>
      <c r="E441" s="24" t="s">
        <v>13972</v>
      </c>
      <c r="F441" s="18">
        <f t="shared" si="20"/>
        <v>1</v>
      </c>
      <c r="G441" s="23" t="s">
        <v>12589</v>
      </c>
      <c r="H441" s="23" t="s">
        <v>12589</v>
      </c>
      <c r="I441" s="19" t="s">
        <v>12590</v>
      </c>
      <c r="J441" s="41">
        <v>1746371</v>
      </c>
      <c r="K441" s="42">
        <v>9.9999942738398656E-2</v>
      </c>
      <c r="L441" s="41">
        <v>174637</v>
      </c>
      <c r="M441" s="41">
        <v>1921008</v>
      </c>
      <c r="N441">
        <f>+VLOOKUP(C441,'Thanh toán '!M$1335:N$6972,2,0)</f>
        <v>1921008</v>
      </c>
      <c r="O441" s="61">
        <f t="shared" si="21"/>
        <v>0</v>
      </c>
    </row>
    <row r="442" spans="1:15" hidden="1" x14ac:dyDescent="0.3">
      <c r="A442" s="18">
        <v>2023</v>
      </c>
      <c r="B442" s="19" t="s">
        <v>14045</v>
      </c>
      <c r="C442" s="19">
        <f t="shared" si="19"/>
        <v>625</v>
      </c>
      <c r="D442" s="19" t="s">
        <v>13350</v>
      </c>
      <c r="E442" s="24" t="s">
        <v>13972</v>
      </c>
      <c r="F442" s="18">
        <f t="shared" si="20"/>
        <v>1</v>
      </c>
      <c r="G442" s="23" t="s">
        <v>12200</v>
      </c>
      <c r="H442" s="23" t="s">
        <v>12200</v>
      </c>
      <c r="I442" s="19" t="s">
        <v>12201</v>
      </c>
      <c r="J442" s="41">
        <v>4487527</v>
      </c>
      <c r="K442" s="42">
        <v>0.10000006685196546</v>
      </c>
      <c r="L442" s="41">
        <v>448753</v>
      </c>
      <c r="M442" s="41">
        <v>4936280</v>
      </c>
      <c r="N442">
        <f>+VLOOKUP(C442,'Thanh toán '!M$1335:N$6972,2,0)</f>
        <v>4936280</v>
      </c>
      <c r="O442" s="61">
        <f t="shared" si="21"/>
        <v>0</v>
      </c>
    </row>
    <row r="443" spans="1:15" hidden="1" x14ac:dyDescent="0.3">
      <c r="A443" s="18">
        <v>2023</v>
      </c>
      <c r="B443" s="19" t="s">
        <v>14046</v>
      </c>
      <c r="C443" s="19">
        <f t="shared" si="19"/>
        <v>626</v>
      </c>
      <c r="D443" s="19" t="s">
        <v>13350</v>
      </c>
      <c r="E443" s="24" t="s">
        <v>13972</v>
      </c>
      <c r="F443" s="18">
        <f t="shared" si="20"/>
        <v>1</v>
      </c>
      <c r="G443" s="23" t="s">
        <v>11799</v>
      </c>
      <c r="H443" s="23" t="s">
        <v>14047</v>
      </c>
      <c r="I443" s="19" t="s">
        <v>11725</v>
      </c>
      <c r="J443" s="41">
        <v>1189648</v>
      </c>
      <c r="K443" s="42">
        <v>0.1000001681169556</v>
      </c>
      <c r="L443" s="41">
        <v>118965</v>
      </c>
      <c r="M443" s="41">
        <v>1308613</v>
      </c>
      <c r="N443">
        <f>+VLOOKUP(C443,'Thanh toán '!M$1335:N$6972,2,0)</f>
        <v>1308613</v>
      </c>
      <c r="O443" s="61">
        <f t="shared" si="21"/>
        <v>0</v>
      </c>
    </row>
    <row r="444" spans="1:15" hidden="1" x14ac:dyDescent="0.3">
      <c r="A444" s="18">
        <v>2023</v>
      </c>
      <c r="B444" s="19" t="s">
        <v>14048</v>
      </c>
      <c r="C444" s="19">
        <f t="shared" si="19"/>
        <v>627</v>
      </c>
      <c r="D444" s="19" t="s">
        <v>13350</v>
      </c>
      <c r="E444" s="24" t="s">
        <v>13972</v>
      </c>
      <c r="F444" s="18">
        <f t="shared" si="20"/>
        <v>1</v>
      </c>
      <c r="G444" s="23" t="s">
        <v>11799</v>
      </c>
      <c r="H444" s="23" t="s">
        <v>13602</v>
      </c>
      <c r="I444" s="19" t="s">
        <v>11725</v>
      </c>
      <c r="J444" s="41">
        <v>1189648</v>
      </c>
      <c r="K444" s="42">
        <v>0.1000001681169556</v>
      </c>
      <c r="L444" s="41">
        <v>118965</v>
      </c>
      <c r="M444" s="41">
        <v>1308613</v>
      </c>
      <c r="N444">
        <f>+VLOOKUP(C444,'Thanh toán '!M$1335:N$6972,2,0)</f>
        <v>1308613</v>
      </c>
      <c r="O444" s="61">
        <f t="shared" si="21"/>
        <v>0</v>
      </c>
    </row>
    <row r="445" spans="1:15" hidden="1" x14ac:dyDescent="0.3">
      <c r="A445" s="18">
        <v>2023</v>
      </c>
      <c r="B445" s="19" t="s">
        <v>14049</v>
      </c>
      <c r="C445" s="19">
        <f t="shared" si="19"/>
        <v>628</v>
      </c>
      <c r="D445" s="19" t="s">
        <v>13350</v>
      </c>
      <c r="E445" s="24" t="s">
        <v>13972</v>
      </c>
      <c r="F445" s="18">
        <f t="shared" si="20"/>
        <v>1</v>
      </c>
      <c r="G445" s="23" t="s">
        <v>11799</v>
      </c>
      <c r="H445" s="23" t="s">
        <v>14050</v>
      </c>
      <c r="I445" s="19" t="s">
        <v>11725</v>
      </c>
      <c r="J445" s="41">
        <v>734310</v>
      </c>
      <c r="K445" s="42">
        <v>0.1</v>
      </c>
      <c r="L445" s="41">
        <v>73431</v>
      </c>
      <c r="M445" s="41">
        <v>807741</v>
      </c>
      <c r="N445">
        <f>+VLOOKUP(C445,'Thanh toán '!M$1335:N$6972,2,0)</f>
        <v>807741</v>
      </c>
      <c r="O445" s="61">
        <f t="shared" si="21"/>
        <v>0</v>
      </c>
    </row>
    <row r="446" spans="1:15" hidden="1" x14ac:dyDescent="0.3">
      <c r="A446" s="18">
        <v>2023</v>
      </c>
      <c r="B446" s="19" t="s">
        <v>14051</v>
      </c>
      <c r="C446" s="19">
        <f t="shared" si="19"/>
        <v>629</v>
      </c>
      <c r="D446" s="19" t="s">
        <v>13350</v>
      </c>
      <c r="E446" s="24" t="s">
        <v>13972</v>
      </c>
      <c r="F446" s="18">
        <f t="shared" si="20"/>
        <v>1</v>
      </c>
      <c r="G446" s="23" t="s">
        <v>11799</v>
      </c>
      <c r="H446" s="23" t="s">
        <v>14052</v>
      </c>
      <c r="I446" s="19" t="s">
        <v>11725</v>
      </c>
      <c r="J446" s="41">
        <v>734310</v>
      </c>
      <c r="K446" s="42">
        <v>0.1</v>
      </c>
      <c r="L446" s="41">
        <v>73431</v>
      </c>
      <c r="M446" s="41">
        <v>807741</v>
      </c>
      <c r="N446">
        <f>+VLOOKUP(C446,'Thanh toán '!M$1335:N$6972,2,0)</f>
        <v>807741</v>
      </c>
      <c r="O446" s="61">
        <f t="shared" si="21"/>
        <v>0</v>
      </c>
    </row>
    <row r="447" spans="1:15" hidden="1" x14ac:dyDescent="0.3">
      <c r="A447" s="18">
        <v>2023</v>
      </c>
      <c r="B447" s="19" t="s">
        <v>14053</v>
      </c>
      <c r="C447" s="19">
        <f t="shared" si="19"/>
        <v>630</v>
      </c>
      <c r="D447" s="19" t="s">
        <v>13350</v>
      </c>
      <c r="E447" s="24" t="s">
        <v>13972</v>
      </c>
      <c r="F447" s="18">
        <f t="shared" si="20"/>
        <v>1</v>
      </c>
      <c r="G447" s="23" t="s">
        <v>11799</v>
      </c>
      <c r="H447" s="23" t="s">
        <v>13848</v>
      </c>
      <c r="I447" s="19" t="s">
        <v>11725</v>
      </c>
      <c r="J447" s="41">
        <v>734310</v>
      </c>
      <c r="K447" s="42">
        <v>0.1</v>
      </c>
      <c r="L447" s="41">
        <v>73431</v>
      </c>
      <c r="M447" s="41">
        <v>807741</v>
      </c>
      <c r="N447">
        <f>+VLOOKUP(C447,'Thanh toán '!M$1335:N$6972,2,0)</f>
        <v>807741</v>
      </c>
      <c r="O447" s="61">
        <f t="shared" si="21"/>
        <v>0</v>
      </c>
    </row>
    <row r="448" spans="1:15" hidden="1" x14ac:dyDescent="0.3">
      <c r="A448" s="18">
        <v>2023</v>
      </c>
      <c r="B448" s="19" t="s">
        <v>14054</v>
      </c>
      <c r="C448" s="19">
        <f t="shared" si="19"/>
        <v>631</v>
      </c>
      <c r="D448" s="19" t="s">
        <v>13350</v>
      </c>
      <c r="E448" s="24" t="s">
        <v>13972</v>
      </c>
      <c r="F448" s="18">
        <f t="shared" si="20"/>
        <v>1</v>
      </c>
      <c r="G448" s="23" t="s">
        <v>11799</v>
      </c>
      <c r="H448" s="23" t="s">
        <v>13850</v>
      </c>
      <c r="I448" s="19" t="s">
        <v>11725</v>
      </c>
      <c r="J448" s="41">
        <v>734310</v>
      </c>
      <c r="K448" s="42">
        <v>0.1</v>
      </c>
      <c r="L448" s="41">
        <v>73431</v>
      </c>
      <c r="M448" s="41">
        <v>807741</v>
      </c>
      <c r="N448">
        <f>+VLOOKUP(C448,'Thanh toán '!M$1335:N$6972,2,0)</f>
        <v>807741</v>
      </c>
      <c r="O448" s="61">
        <f t="shared" si="21"/>
        <v>0</v>
      </c>
    </row>
    <row r="449" spans="1:15" hidden="1" x14ac:dyDescent="0.3">
      <c r="A449" s="18">
        <v>2023</v>
      </c>
      <c r="B449" s="19" t="s">
        <v>14055</v>
      </c>
      <c r="C449" s="19">
        <f t="shared" si="19"/>
        <v>632</v>
      </c>
      <c r="D449" s="19" t="s">
        <v>13350</v>
      </c>
      <c r="E449" s="24" t="s">
        <v>13972</v>
      </c>
      <c r="F449" s="18">
        <f t="shared" si="20"/>
        <v>1</v>
      </c>
      <c r="G449" s="23" t="s">
        <v>11799</v>
      </c>
      <c r="H449" s="23" t="s">
        <v>14056</v>
      </c>
      <c r="I449" s="19" t="s">
        <v>11725</v>
      </c>
      <c r="J449" s="41">
        <v>1189648</v>
      </c>
      <c r="K449" s="42">
        <v>0.1000001681169556</v>
      </c>
      <c r="L449" s="41">
        <v>118965</v>
      </c>
      <c r="M449" s="41">
        <v>1308613</v>
      </c>
      <c r="N449">
        <f>+VLOOKUP(C449,'Thanh toán '!M$1335:N$6972,2,0)</f>
        <v>1308613</v>
      </c>
      <c r="O449" s="61">
        <f t="shared" si="21"/>
        <v>0</v>
      </c>
    </row>
    <row r="450" spans="1:15" hidden="1" x14ac:dyDescent="0.3">
      <c r="A450" s="18">
        <v>2023</v>
      </c>
      <c r="B450" s="19" t="s">
        <v>14057</v>
      </c>
      <c r="C450" s="19">
        <f t="shared" si="19"/>
        <v>633</v>
      </c>
      <c r="D450" s="19" t="s">
        <v>13350</v>
      </c>
      <c r="E450" s="24" t="s">
        <v>13972</v>
      </c>
      <c r="F450" s="18">
        <f t="shared" si="20"/>
        <v>1</v>
      </c>
      <c r="G450" s="23" t="s">
        <v>11799</v>
      </c>
      <c r="H450" s="23" t="s">
        <v>13411</v>
      </c>
      <c r="I450" s="19" t="s">
        <v>11725</v>
      </c>
      <c r="J450" s="41">
        <v>734310</v>
      </c>
      <c r="K450" s="42">
        <v>0.1</v>
      </c>
      <c r="L450" s="41">
        <v>73431</v>
      </c>
      <c r="M450" s="41">
        <v>807741</v>
      </c>
      <c r="N450">
        <f>+VLOOKUP(C450,'Thanh toán '!M$1335:N$6972,2,0)</f>
        <v>807741</v>
      </c>
      <c r="O450" s="61">
        <f t="shared" si="21"/>
        <v>0</v>
      </c>
    </row>
    <row r="451" spans="1:15" hidden="1" x14ac:dyDescent="0.3">
      <c r="A451" s="18">
        <v>2023</v>
      </c>
      <c r="B451" s="19" t="s">
        <v>14058</v>
      </c>
      <c r="C451" s="19">
        <f t="shared" si="19"/>
        <v>634</v>
      </c>
      <c r="D451" s="19" t="s">
        <v>13350</v>
      </c>
      <c r="E451" s="24" t="s">
        <v>13972</v>
      </c>
      <c r="F451" s="18">
        <f t="shared" si="20"/>
        <v>1</v>
      </c>
      <c r="G451" s="23" t="s">
        <v>11799</v>
      </c>
      <c r="H451" s="23" t="s">
        <v>14059</v>
      </c>
      <c r="I451" s="19" t="s">
        <v>11725</v>
      </c>
      <c r="J451" s="41">
        <v>734310</v>
      </c>
      <c r="K451" s="42">
        <v>0.1</v>
      </c>
      <c r="L451" s="41">
        <v>73431</v>
      </c>
      <c r="M451" s="41">
        <v>807741</v>
      </c>
      <c r="N451">
        <f>+VLOOKUP(C451,'Thanh toán '!M$1335:N$6972,2,0)</f>
        <v>807741</v>
      </c>
      <c r="O451" s="61">
        <f t="shared" si="21"/>
        <v>0</v>
      </c>
    </row>
    <row r="452" spans="1:15" hidden="1" x14ac:dyDescent="0.3">
      <c r="A452" s="18">
        <v>2023</v>
      </c>
      <c r="B452" s="19" t="s">
        <v>14060</v>
      </c>
      <c r="C452" s="19">
        <f t="shared" si="19"/>
        <v>635</v>
      </c>
      <c r="D452" s="19" t="s">
        <v>13350</v>
      </c>
      <c r="E452" s="24" t="s">
        <v>13972</v>
      </c>
      <c r="F452" s="18">
        <f t="shared" si="20"/>
        <v>1</v>
      </c>
      <c r="G452" s="23" t="s">
        <v>11799</v>
      </c>
      <c r="H452" s="23" t="s">
        <v>13846</v>
      </c>
      <c r="I452" s="19" t="s">
        <v>11725</v>
      </c>
      <c r="J452" s="41">
        <v>734310</v>
      </c>
      <c r="K452" s="42">
        <v>0.1</v>
      </c>
      <c r="L452" s="41">
        <v>73431</v>
      </c>
      <c r="M452" s="41">
        <v>807741</v>
      </c>
      <c r="N452">
        <f>+VLOOKUP(C452,'Thanh toán '!M$1335:N$6972,2,0)</f>
        <v>807741</v>
      </c>
      <c r="O452" s="61">
        <f t="shared" si="21"/>
        <v>0</v>
      </c>
    </row>
    <row r="453" spans="1:15" hidden="1" x14ac:dyDescent="0.3">
      <c r="A453" s="18">
        <v>2023</v>
      </c>
      <c r="B453" s="19" t="s">
        <v>14061</v>
      </c>
      <c r="C453" s="19">
        <f t="shared" si="19"/>
        <v>636</v>
      </c>
      <c r="D453" s="19" t="s">
        <v>13350</v>
      </c>
      <c r="E453" s="24" t="s">
        <v>13972</v>
      </c>
      <c r="F453" s="18">
        <f t="shared" si="20"/>
        <v>1</v>
      </c>
      <c r="G453" s="23" t="s">
        <v>11799</v>
      </c>
      <c r="H453" s="23" t="s">
        <v>14062</v>
      </c>
      <c r="I453" s="19" t="s">
        <v>11725</v>
      </c>
      <c r="J453" s="41">
        <v>1018223</v>
      </c>
      <c r="K453" s="42">
        <v>9.9999705369059624E-2</v>
      </c>
      <c r="L453" s="41">
        <v>101822</v>
      </c>
      <c r="M453" s="41">
        <v>1120045</v>
      </c>
      <c r="N453">
        <f>+VLOOKUP(C453,'Thanh toán '!M$1335:N$6972,2,0)</f>
        <v>1120045</v>
      </c>
      <c r="O453" s="61">
        <f t="shared" si="21"/>
        <v>0</v>
      </c>
    </row>
    <row r="454" spans="1:15" hidden="1" x14ac:dyDescent="0.3">
      <c r="A454" s="18">
        <v>2023</v>
      </c>
      <c r="B454" s="19" t="s">
        <v>14063</v>
      </c>
      <c r="C454" s="19">
        <f t="shared" ref="C454:C517" si="22">+B454*1</f>
        <v>647</v>
      </c>
      <c r="D454" s="19" t="s">
        <v>13350</v>
      </c>
      <c r="E454" s="24" t="s">
        <v>13972</v>
      </c>
      <c r="F454" s="18">
        <f t="shared" ref="F454:F517" si="23">+MONTH(E454)</f>
        <v>1</v>
      </c>
      <c r="G454" s="23" t="s">
        <v>11799</v>
      </c>
      <c r="H454" s="23" t="s">
        <v>13669</v>
      </c>
      <c r="I454" s="19" t="s">
        <v>11725</v>
      </c>
      <c r="J454" s="41">
        <v>734310</v>
      </c>
      <c r="K454" s="42">
        <v>0.1</v>
      </c>
      <c r="L454" s="41">
        <v>73431</v>
      </c>
      <c r="M454" s="41">
        <v>807741</v>
      </c>
      <c r="N454">
        <f>+VLOOKUP(C454,'Thanh toán '!M$1335:N$6972,2,0)</f>
        <v>807741</v>
      </c>
      <c r="O454" s="61">
        <f t="shared" ref="O454:O517" si="24">+N454-M454</f>
        <v>0</v>
      </c>
    </row>
    <row r="455" spans="1:15" hidden="1" x14ac:dyDescent="0.3">
      <c r="A455" s="18">
        <v>2023</v>
      </c>
      <c r="B455" s="19" t="s">
        <v>14064</v>
      </c>
      <c r="C455" s="19">
        <f t="shared" si="22"/>
        <v>648</v>
      </c>
      <c r="D455" s="19" t="s">
        <v>13350</v>
      </c>
      <c r="E455" s="24" t="s">
        <v>13972</v>
      </c>
      <c r="F455" s="18">
        <f t="shared" si="23"/>
        <v>1</v>
      </c>
      <c r="G455" s="23" t="s">
        <v>11799</v>
      </c>
      <c r="H455" s="23" t="s">
        <v>13671</v>
      </c>
      <c r="I455" s="19" t="s">
        <v>11725</v>
      </c>
      <c r="J455" s="41">
        <v>734310</v>
      </c>
      <c r="K455" s="42">
        <v>0.1</v>
      </c>
      <c r="L455" s="41">
        <v>73431</v>
      </c>
      <c r="M455" s="41">
        <v>807741</v>
      </c>
      <c r="N455">
        <f>+VLOOKUP(C455,'Thanh toán '!M$1335:N$6972,2,0)</f>
        <v>807741</v>
      </c>
      <c r="O455" s="61">
        <f t="shared" si="24"/>
        <v>0</v>
      </c>
    </row>
    <row r="456" spans="1:15" hidden="1" x14ac:dyDescent="0.3">
      <c r="A456" s="18">
        <v>2023</v>
      </c>
      <c r="B456" s="19" t="s">
        <v>14065</v>
      </c>
      <c r="C456" s="19">
        <f t="shared" si="22"/>
        <v>649</v>
      </c>
      <c r="D456" s="19" t="s">
        <v>13350</v>
      </c>
      <c r="E456" s="24" t="s">
        <v>13972</v>
      </c>
      <c r="F456" s="18">
        <f t="shared" si="23"/>
        <v>1</v>
      </c>
      <c r="G456" s="23" t="s">
        <v>11799</v>
      </c>
      <c r="H456" s="23" t="s">
        <v>13673</v>
      </c>
      <c r="I456" s="19" t="s">
        <v>11725</v>
      </c>
      <c r="J456" s="41">
        <v>734310</v>
      </c>
      <c r="K456" s="42">
        <v>0.1</v>
      </c>
      <c r="L456" s="41">
        <v>73431</v>
      </c>
      <c r="M456" s="41">
        <v>807741</v>
      </c>
      <c r="N456">
        <f>+VLOOKUP(C456,'Thanh toán '!M$1335:N$6972,2,0)</f>
        <v>807741</v>
      </c>
      <c r="O456" s="61">
        <f t="shared" si="24"/>
        <v>0</v>
      </c>
    </row>
    <row r="457" spans="1:15" hidden="1" x14ac:dyDescent="0.3">
      <c r="A457" s="18">
        <v>2023</v>
      </c>
      <c r="B457" s="19" t="s">
        <v>14066</v>
      </c>
      <c r="C457" s="19">
        <f t="shared" si="22"/>
        <v>650</v>
      </c>
      <c r="D457" s="19" t="s">
        <v>13350</v>
      </c>
      <c r="E457" s="24" t="s">
        <v>13972</v>
      </c>
      <c r="F457" s="18">
        <f t="shared" si="23"/>
        <v>1</v>
      </c>
      <c r="G457" s="23" t="s">
        <v>12245</v>
      </c>
      <c r="H457" s="23" t="s">
        <v>12245</v>
      </c>
      <c r="I457" s="19" t="s">
        <v>12246</v>
      </c>
      <c r="J457" s="41">
        <v>6663785</v>
      </c>
      <c r="K457" s="42">
        <v>0.10000007503243277</v>
      </c>
      <c r="L457" s="41">
        <v>666379</v>
      </c>
      <c r="M457" s="41">
        <v>7330164</v>
      </c>
      <c r="N457">
        <f>+VLOOKUP(C457,'Thanh toán '!M$1335:N$6972,2,0)</f>
        <v>7330164</v>
      </c>
      <c r="O457" s="61">
        <f t="shared" si="24"/>
        <v>0</v>
      </c>
    </row>
    <row r="458" spans="1:15" hidden="1" x14ac:dyDescent="0.3">
      <c r="A458" s="18">
        <v>2023</v>
      </c>
      <c r="B458" s="19" t="s">
        <v>14067</v>
      </c>
      <c r="C458" s="19">
        <f t="shared" si="22"/>
        <v>651</v>
      </c>
      <c r="D458" s="19" t="s">
        <v>13350</v>
      </c>
      <c r="E458" s="24" t="s">
        <v>13972</v>
      </c>
      <c r="F458" s="18">
        <f t="shared" si="23"/>
        <v>1</v>
      </c>
      <c r="G458" s="23" t="s">
        <v>11799</v>
      </c>
      <c r="H458" s="23" t="s">
        <v>13684</v>
      </c>
      <c r="I458" s="19" t="s">
        <v>11725</v>
      </c>
      <c r="J458" s="41">
        <v>1189648</v>
      </c>
      <c r="K458" s="42">
        <v>0.1000001681169556</v>
      </c>
      <c r="L458" s="41">
        <v>118965</v>
      </c>
      <c r="M458" s="41">
        <v>1308613</v>
      </c>
      <c r="N458">
        <f>+VLOOKUP(C458,'Thanh toán '!M$1335:N$6972,2,0)</f>
        <v>1308613</v>
      </c>
      <c r="O458" s="61">
        <f t="shared" si="24"/>
        <v>0</v>
      </c>
    </row>
    <row r="459" spans="1:15" hidden="1" x14ac:dyDescent="0.3">
      <c r="A459" s="18">
        <v>2023</v>
      </c>
      <c r="B459" s="19" t="s">
        <v>14068</v>
      </c>
      <c r="C459" s="19">
        <f t="shared" si="22"/>
        <v>652</v>
      </c>
      <c r="D459" s="19" t="s">
        <v>13350</v>
      </c>
      <c r="E459" s="24" t="s">
        <v>13972</v>
      </c>
      <c r="F459" s="18">
        <f t="shared" si="23"/>
        <v>1</v>
      </c>
      <c r="G459" s="23" t="s">
        <v>11799</v>
      </c>
      <c r="H459" s="23" t="s">
        <v>13677</v>
      </c>
      <c r="I459" s="19" t="s">
        <v>11725</v>
      </c>
      <c r="J459" s="41">
        <v>734310</v>
      </c>
      <c r="K459" s="42">
        <v>0.1</v>
      </c>
      <c r="L459" s="41">
        <v>73431</v>
      </c>
      <c r="M459" s="41">
        <v>807741</v>
      </c>
      <c r="N459">
        <f>+VLOOKUP(C459,'Thanh toán '!M$1335:N$6972,2,0)</f>
        <v>807741</v>
      </c>
      <c r="O459" s="61">
        <f t="shared" si="24"/>
        <v>0</v>
      </c>
    </row>
    <row r="460" spans="1:15" hidden="1" x14ac:dyDescent="0.3">
      <c r="A460" s="18">
        <v>2023</v>
      </c>
      <c r="B460" s="19" t="s">
        <v>14069</v>
      </c>
      <c r="C460" s="19">
        <f t="shared" si="22"/>
        <v>653</v>
      </c>
      <c r="D460" s="19" t="s">
        <v>13350</v>
      </c>
      <c r="E460" s="24" t="s">
        <v>13972</v>
      </c>
      <c r="F460" s="18">
        <f t="shared" si="23"/>
        <v>1</v>
      </c>
      <c r="G460" s="23" t="s">
        <v>11799</v>
      </c>
      <c r="H460" s="23" t="s">
        <v>13677</v>
      </c>
      <c r="I460" s="19" t="s">
        <v>11725</v>
      </c>
      <c r="J460" s="41">
        <v>401456</v>
      </c>
      <c r="K460" s="42">
        <v>0.10000099637320155</v>
      </c>
      <c r="L460" s="41">
        <v>40146</v>
      </c>
      <c r="M460" s="41">
        <v>441602</v>
      </c>
      <c r="N460">
        <f>+VLOOKUP(C460,'Thanh toán '!M$1335:N$6972,2,0)</f>
        <v>441602</v>
      </c>
      <c r="O460" s="61">
        <f t="shared" si="24"/>
        <v>0</v>
      </c>
    </row>
    <row r="461" spans="1:15" hidden="1" x14ac:dyDescent="0.3">
      <c r="A461" s="18">
        <v>2023</v>
      </c>
      <c r="B461" s="19" t="s">
        <v>14070</v>
      </c>
      <c r="C461" s="19">
        <f t="shared" si="22"/>
        <v>654</v>
      </c>
      <c r="D461" s="19" t="s">
        <v>13350</v>
      </c>
      <c r="E461" s="24" t="s">
        <v>13972</v>
      </c>
      <c r="F461" s="18">
        <f t="shared" si="23"/>
        <v>1</v>
      </c>
      <c r="G461" s="23" t="s">
        <v>11799</v>
      </c>
      <c r="H461" s="23" t="s">
        <v>13679</v>
      </c>
      <c r="I461" s="19" t="s">
        <v>11725</v>
      </c>
      <c r="J461" s="41">
        <v>734310</v>
      </c>
      <c r="K461" s="42">
        <v>0.1</v>
      </c>
      <c r="L461" s="41">
        <v>73431</v>
      </c>
      <c r="M461" s="41">
        <v>807741</v>
      </c>
      <c r="N461">
        <f>+VLOOKUP(C461,'Thanh toán '!M$1335:N$6972,2,0)</f>
        <v>807741</v>
      </c>
      <c r="O461" s="61">
        <f t="shared" si="24"/>
        <v>0</v>
      </c>
    </row>
    <row r="462" spans="1:15" hidden="1" x14ac:dyDescent="0.3">
      <c r="A462" s="18">
        <v>2023</v>
      </c>
      <c r="B462" s="19" t="s">
        <v>14071</v>
      </c>
      <c r="C462" s="19">
        <f t="shared" si="22"/>
        <v>655</v>
      </c>
      <c r="D462" s="19" t="s">
        <v>13350</v>
      </c>
      <c r="E462" s="24" t="s">
        <v>13972</v>
      </c>
      <c r="F462" s="18">
        <f t="shared" si="23"/>
        <v>1</v>
      </c>
      <c r="G462" s="23" t="s">
        <v>11799</v>
      </c>
      <c r="H462" s="23" t="s">
        <v>13682</v>
      </c>
      <c r="I462" s="19" t="s">
        <v>11725</v>
      </c>
      <c r="J462" s="41">
        <v>734310</v>
      </c>
      <c r="K462" s="42">
        <v>0.1</v>
      </c>
      <c r="L462" s="41">
        <v>73431</v>
      </c>
      <c r="M462" s="41">
        <v>807741</v>
      </c>
      <c r="N462">
        <f>+VLOOKUP(C462,'Thanh toán '!M$1335:N$6972,2,0)</f>
        <v>807741</v>
      </c>
      <c r="O462" s="61">
        <f t="shared" si="24"/>
        <v>0</v>
      </c>
    </row>
    <row r="463" spans="1:15" hidden="1" x14ac:dyDescent="0.3">
      <c r="A463" s="18">
        <v>2023</v>
      </c>
      <c r="B463" s="19" t="s">
        <v>14072</v>
      </c>
      <c r="C463" s="19">
        <f t="shared" si="22"/>
        <v>656</v>
      </c>
      <c r="D463" s="19" t="s">
        <v>13350</v>
      </c>
      <c r="E463" s="24" t="s">
        <v>13972</v>
      </c>
      <c r="F463" s="18">
        <f t="shared" si="23"/>
        <v>1</v>
      </c>
      <c r="G463" s="23" t="s">
        <v>11799</v>
      </c>
      <c r="H463" s="23" t="s">
        <v>13686</v>
      </c>
      <c r="I463" s="19" t="s">
        <v>11725</v>
      </c>
      <c r="J463" s="41">
        <v>734310</v>
      </c>
      <c r="K463" s="42">
        <v>0.1</v>
      </c>
      <c r="L463" s="41">
        <v>73431</v>
      </c>
      <c r="M463" s="41">
        <v>807741</v>
      </c>
      <c r="N463">
        <f>+VLOOKUP(C463,'Thanh toán '!M$1335:N$6972,2,0)</f>
        <v>807741</v>
      </c>
      <c r="O463" s="61">
        <f t="shared" si="24"/>
        <v>0</v>
      </c>
    </row>
    <row r="464" spans="1:15" hidden="1" x14ac:dyDescent="0.3">
      <c r="A464" s="18">
        <v>2023</v>
      </c>
      <c r="B464" s="19" t="s">
        <v>14073</v>
      </c>
      <c r="C464" s="19">
        <f t="shared" si="22"/>
        <v>657</v>
      </c>
      <c r="D464" s="19" t="s">
        <v>13350</v>
      </c>
      <c r="E464" s="24" t="s">
        <v>13972</v>
      </c>
      <c r="F464" s="18">
        <f t="shared" si="23"/>
        <v>1</v>
      </c>
      <c r="G464" s="23" t="s">
        <v>11799</v>
      </c>
      <c r="H464" s="23" t="s">
        <v>14074</v>
      </c>
      <c r="I464" s="19" t="s">
        <v>11725</v>
      </c>
      <c r="J464" s="41">
        <v>367155</v>
      </c>
      <c r="K464" s="42">
        <v>0.10000136182266345</v>
      </c>
      <c r="L464" s="41">
        <v>36716</v>
      </c>
      <c r="M464" s="41">
        <v>403871</v>
      </c>
      <c r="N464">
        <f>+VLOOKUP(C464,'Thanh toán '!M$1335:N$6972,2,0)</f>
        <v>403871</v>
      </c>
      <c r="O464" s="61">
        <f t="shared" si="24"/>
        <v>0</v>
      </c>
    </row>
    <row r="465" spans="1:15" hidden="1" x14ac:dyDescent="0.3">
      <c r="A465" s="18">
        <v>2023</v>
      </c>
      <c r="B465" s="19" t="s">
        <v>14075</v>
      </c>
      <c r="C465" s="19">
        <f t="shared" si="22"/>
        <v>658</v>
      </c>
      <c r="D465" s="19" t="s">
        <v>13350</v>
      </c>
      <c r="E465" s="24" t="s">
        <v>13972</v>
      </c>
      <c r="F465" s="18">
        <f t="shared" si="23"/>
        <v>1</v>
      </c>
      <c r="G465" s="23" t="s">
        <v>11799</v>
      </c>
      <c r="H465" s="23" t="s">
        <v>14074</v>
      </c>
      <c r="I465" s="19" t="s">
        <v>11725</v>
      </c>
      <c r="J465" s="41">
        <v>546405</v>
      </c>
      <c r="K465" s="42">
        <v>0.10000091507215345</v>
      </c>
      <c r="L465" s="41">
        <v>54641</v>
      </c>
      <c r="M465" s="41">
        <v>601046</v>
      </c>
      <c r="N465">
        <f>+VLOOKUP(C465,'Thanh toán '!M$1335:N$6972,2,0)</f>
        <v>601046</v>
      </c>
      <c r="O465" s="61">
        <f t="shared" si="24"/>
        <v>0</v>
      </c>
    </row>
    <row r="466" spans="1:15" hidden="1" x14ac:dyDescent="0.3">
      <c r="A466" s="18">
        <v>2023</v>
      </c>
      <c r="B466" s="19" t="s">
        <v>14076</v>
      </c>
      <c r="C466" s="19">
        <f t="shared" si="22"/>
        <v>659</v>
      </c>
      <c r="D466" s="19" t="s">
        <v>13350</v>
      </c>
      <c r="E466" s="24" t="s">
        <v>13972</v>
      </c>
      <c r="F466" s="18">
        <f t="shared" si="23"/>
        <v>1</v>
      </c>
      <c r="G466" s="23" t="s">
        <v>11799</v>
      </c>
      <c r="H466" s="23" t="s">
        <v>13688</v>
      </c>
      <c r="I466" s="19" t="s">
        <v>11725</v>
      </c>
      <c r="J466" s="41">
        <v>734310</v>
      </c>
      <c r="K466" s="42">
        <v>0.1</v>
      </c>
      <c r="L466" s="41">
        <v>73431</v>
      </c>
      <c r="M466" s="41">
        <v>807741</v>
      </c>
      <c r="N466">
        <f>+VLOOKUP(C466,'Thanh toán '!M$1335:N$6972,2,0)</f>
        <v>807741</v>
      </c>
      <c r="O466" s="61">
        <f t="shared" si="24"/>
        <v>0</v>
      </c>
    </row>
    <row r="467" spans="1:15" hidden="1" x14ac:dyDescent="0.3">
      <c r="A467" s="18">
        <v>2023</v>
      </c>
      <c r="B467" s="19" t="s">
        <v>14077</v>
      </c>
      <c r="C467" s="19">
        <f t="shared" si="22"/>
        <v>660</v>
      </c>
      <c r="D467" s="19" t="s">
        <v>13350</v>
      </c>
      <c r="E467" s="24" t="s">
        <v>13972</v>
      </c>
      <c r="F467" s="18">
        <f t="shared" si="23"/>
        <v>1</v>
      </c>
      <c r="G467" s="23" t="s">
        <v>11799</v>
      </c>
      <c r="H467" s="23" t="s">
        <v>13690</v>
      </c>
      <c r="I467" s="19" t="s">
        <v>11725</v>
      </c>
      <c r="J467" s="41">
        <v>1101465</v>
      </c>
      <c r="K467" s="42">
        <v>0.10000045394088782</v>
      </c>
      <c r="L467" s="41">
        <v>110147</v>
      </c>
      <c r="M467" s="41">
        <v>1211612</v>
      </c>
      <c r="N467">
        <f>+VLOOKUP(C467,'Thanh toán '!M$1335:N$6972,2,0)</f>
        <v>1211612</v>
      </c>
      <c r="O467" s="61">
        <f t="shared" si="24"/>
        <v>0</v>
      </c>
    </row>
    <row r="468" spans="1:15" hidden="1" x14ac:dyDescent="0.3">
      <c r="A468" s="18">
        <v>2023</v>
      </c>
      <c r="B468" s="19" t="s">
        <v>14078</v>
      </c>
      <c r="C468" s="19">
        <f t="shared" si="22"/>
        <v>661</v>
      </c>
      <c r="D468" s="19" t="s">
        <v>13350</v>
      </c>
      <c r="E468" s="24" t="s">
        <v>13972</v>
      </c>
      <c r="F468" s="18">
        <f t="shared" si="23"/>
        <v>1</v>
      </c>
      <c r="G468" s="23" t="s">
        <v>11799</v>
      </c>
      <c r="H468" s="23" t="s">
        <v>14079</v>
      </c>
      <c r="I468" s="19" t="s">
        <v>11725</v>
      </c>
      <c r="J468" s="41">
        <v>455338</v>
      </c>
      <c r="K468" s="42">
        <v>0.10000043923415133</v>
      </c>
      <c r="L468" s="41">
        <v>45534</v>
      </c>
      <c r="M468" s="41">
        <v>500872</v>
      </c>
      <c r="N468">
        <f>+VLOOKUP(C468,'Thanh toán '!M$1335:N$6972,2,0)</f>
        <v>500872</v>
      </c>
      <c r="O468" s="61">
        <f t="shared" si="24"/>
        <v>0</v>
      </c>
    </row>
    <row r="469" spans="1:15" hidden="1" x14ac:dyDescent="0.3">
      <c r="A469" s="18">
        <v>2023</v>
      </c>
      <c r="B469" s="19" t="s">
        <v>14080</v>
      </c>
      <c r="C469" s="19">
        <f t="shared" si="22"/>
        <v>662</v>
      </c>
      <c r="D469" s="19" t="s">
        <v>13350</v>
      </c>
      <c r="E469" s="24" t="s">
        <v>13972</v>
      </c>
      <c r="F469" s="18">
        <f t="shared" si="23"/>
        <v>1</v>
      </c>
      <c r="G469" s="23" t="s">
        <v>11799</v>
      </c>
      <c r="H469" s="23" t="s">
        <v>14081</v>
      </c>
      <c r="I469" s="19" t="s">
        <v>11725</v>
      </c>
      <c r="J469" s="41">
        <v>495953</v>
      </c>
      <c r="K469" s="42">
        <v>9.9999395103971545E-2</v>
      </c>
      <c r="L469" s="41">
        <v>49595</v>
      </c>
      <c r="M469" s="41">
        <v>545548</v>
      </c>
      <c r="N469">
        <f>+VLOOKUP(C469,'Thanh toán '!M$1335:N$6972,2,0)</f>
        <v>545548</v>
      </c>
      <c r="O469" s="61">
        <f t="shared" si="24"/>
        <v>0</v>
      </c>
    </row>
    <row r="470" spans="1:15" hidden="1" x14ac:dyDescent="0.3">
      <c r="A470" s="18">
        <v>2023</v>
      </c>
      <c r="B470" s="19" t="s">
        <v>14082</v>
      </c>
      <c r="C470" s="19">
        <f t="shared" si="22"/>
        <v>663</v>
      </c>
      <c r="D470" s="19" t="s">
        <v>13350</v>
      </c>
      <c r="E470" s="24" t="s">
        <v>13972</v>
      </c>
      <c r="F470" s="18">
        <f t="shared" si="23"/>
        <v>1</v>
      </c>
      <c r="G470" s="23" t="s">
        <v>11799</v>
      </c>
      <c r="H470" s="23" t="s">
        <v>13692</v>
      </c>
      <c r="I470" s="19" t="s">
        <v>11725</v>
      </c>
      <c r="J470" s="41">
        <v>734310</v>
      </c>
      <c r="K470" s="42">
        <v>0.1</v>
      </c>
      <c r="L470" s="41">
        <v>73431</v>
      </c>
      <c r="M470" s="41">
        <v>807741</v>
      </c>
      <c r="N470">
        <f>+VLOOKUP(C470,'Thanh toán '!M$1335:N$6972,2,0)</f>
        <v>807741</v>
      </c>
      <c r="O470" s="61">
        <f t="shared" si="24"/>
        <v>0</v>
      </c>
    </row>
    <row r="471" spans="1:15" hidden="1" x14ac:dyDescent="0.3">
      <c r="A471" s="43">
        <v>2023</v>
      </c>
      <c r="B471" s="44" t="s">
        <v>14083</v>
      </c>
      <c r="C471" s="19">
        <f t="shared" si="22"/>
        <v>664</v>
      </c>
      <c r="D471" s="44" t="s">
        <v>13350</v>
      </c>
      <c r="E471" s="45" t="s">
        <v>13972</v>
      </c>
      <c r="F471" s="18">
        <f t="shared" si="23"/>
        <v>1</v>
      </c>
      <c r="G471" s="46" t="s">
        <v>11799</v>
      </c>
      <c r="H471" s="46" t="s">
        <v>14084</v>
      </c>
      <c r="I471" s="44" t="s">
        <v>11725</v>
      </c>
      <c r="J471" s="47">
        <v>734310</v>
      </c>
      <c r="K471" s="48">
        <v>0.1</v>
      </c>
      <c r="L471" s="47">
        <v>73431</v>
      </c>
      <c r="M471" s="47">
        <v>807741</v>
      </c>
      <c r="N471">
        <f>+VLOOKUP(C471,'Thanh toán '!M$1335:N$6972,2,0)</f>
        <v>807741</v>
      </c>
      <c r="O471" s="61">
        <f t="shared" si="24"/>
        <v>0</v>
      </c>
    </row>
    <row r="472" spans="1:15" hidden="1" x14ac:dyDescent="0.3">
      <c r="A472" s="18">
        <v>2023</v>
      </c>
      <c r="B472" s="19" t="s">
        <v>14085</v>
      </c>
      <c r="C472" s="19">
        <f t="shared" si="22"/>
        <v>665</v>
      </c>
      <c r="D472" s="19" t="s">
        <v>13350</v>
      </c>
      <c r="E472" s="24" t="s">
        <v>13972</v>
      </c>
      <c r="F472" s="18">
        <f t="shared" si="23"/>
        <v>1</v>
      </c>
      <c r="G472" s="23" t="s">
        <v>11799</v>
      </c>
      <c r="H472" s="23" t="s">
        <v>14086</v>
      </c>
      <c r="I472" s="19" t="s">
        <v>11725</v>
      </c>
      <c r="J472" s="41">
        <v>1830788</v>
      </c>
      <c r="K472" s="42">
        <v>0.10000010924257752</v>
      </c>
      <c r="L472" s="41">
        <v>183079</v>
      </c>
      <c r="M472" s="41">
        <v>2013867</v>
      </c>
      <c r="N472">
        <f>+VLOOKUP(C472,'Thanh toán '!M$1335:N$6972,2,0)</f>
        <v>2013867</v>
      </c>
      <c r="O472" s="61">
        <f t="shared" si="24"/>
        <v>0</v>
      </c>
    </row>
    <row r="473" spans="1:15" hidden="1" x14ac:dyDescent="0.3">
      <c r="A473" s="18">
        <v>2023</v>
      </c>
      <c r="B473" s="19" t="s">
        <v>14087</v>
      </c>
      <c r="C473" s="19">
        <f t="shared" si="22"/>
        <v>666</v>
      </c>
      <c r="D473" s="19" t="s">
        <v>13350</v>
      </c>
      <c r="E473" s="24" t="s">
        <v>13972</v>
      </c>
      <c r="F473" s="18">
        <f t="shared" si="23"/>
        <v>1</v>
      </c>
      <c r="G473" s="23" t="s">
        <v>11799</v>
      </c>
      <c r="H473" s="23" t="s">
        <v>14086</v>
      </c>
      <c r="I473" s="19" t="s">
        <v>11725</v>
      </c>
      <c r="J473" s="41">
        <v>1189648</v>
      </c>
      <c r="K473" s="42">
        <v>0.1000001681169556</v>
      </c>
      <c r="L473" s="41">
        <v>118965</v>
      </c>
      <c r="M473" s="41">
        <v>1308613</v>
      </c>
      <c r="N473">
        <f>+VLOOKUP(C473,'Thanh toán '!M$1335:N$6972,2,0)</f>
        <v>1308613</v>
      </c>
      <c r="O473" s="61">
        <f t="shared" si="24"/>
        <v>0</v>
      </c>
    </row>
    <row r="474" spans="1:15" hidden="1" x14ac:dyDescent="0.3">
      <c r="A474" s="43">
        <v>2023</v>
      </c>
      <c r="B474" s="44" t="s">
        <v>14088</v>
      </c>
      <c r="C474" s="19">
        <f t="shared" si="22"/>
        <v>667</v>
      </c>
      <c r="D474" s="44" t="s">
        <v>13350</v>
      </c>
      <c r="E474" s="45" t="s">
        <v>13972</v>
      </c>
      <c r="F474" s="18">
        <f t="shared" si="23"/>
        <v>1</v>
      </c>
      <c r="G474" s="46" t="s">
        <v>11799</v>
      </c>
      <c r="H474" s="46" t="s">
        <v>13419</v>
      </c>
      <c r="I474" s="44" t="s">
        <v>11725</v>
      </c>
      <c r="J474" s="47">
        <v>734310</v>
      </c>
      <c r="K474" s="48">
        <v>0.1</v>
      </c>
      <c r="L474" s="47">
        <v>73431</v>
      </c>
      <c r="M474" s="47">
        <v>807741</v>
      </c>
      <c r="N474">
        <f>+VLOOKUP(C474,'Thanh toán '!M$1335:N$6972,2,0)</f>
        <v>807741</v>
      </c>
      <c r="O474" s="61">
        <f t="shared" si="24"/>
        <v>0</v>
      </c>
    </row>
    <row r="475" spans="1:15" hidden="1" x14ac:dyDescent="0.3">
      <c r="A475" s="18">
        <v>2023</v>
      </c>
      <c r="B475" s="19" t="s">
        <v>14089</v>
      </c>
      <c r="C475" s="19">
        <f t="shared" si="22"/>
        <v>668</v>
      </c>
      <c r="D475" s="19" t="s">
        <v>13350</v>
      </c>
      <c r="E475" s="24" t="s">
        <v>13972</v>
      </c>
      <c r="F475" s="18">
        <f t="shared" si="23"/>
        <v>1</v>
      </c>
      <c r="G475" s="23" t="s">
        <v>11799</v>
      </c>
      <c r="H475" s="23" t="s">
        <v>14090</v>
      </c>
      <c r="I475" s="19" t="s">
        <v>11725</v>
      </c>
      <c r="J475" s="41">
        <v>1189648</v>
      </c>
      <c r="K475" s="42">
        <v>0.1000001681169556</v>
      </c>
      <c r="L475" s="41">
        <v>118965</v>
      </c>
      <c r="M475" s="41">
        <v>1308613</v>
      </c>
      <c r="N475">
        <f>+VLOOKUP(C475,'Thanh toán '!M$1335:N$6972,2,0)</f>
        <v>1308613</v>
      </c>
      <c r="O475" s="61">
        <f t="shared" si="24"/>
        <v>0</v>
      </c>
    </row>
    <row r="476" spans="1:15" hidden="1" x14ac:dyDescent="0.3">
      <c r="A476" s="18">
        <v>2023</v>
      </c>
      <c r="B476" s="19" t="s">
        <v>14091</v>
      </c>
      <c r="C476" s="19">
        <f t="shared" si="22"/>
        <v>669</v>
      </c>
      <c r="D476" s="19" t="s">
        <v>13350</v>
      </c>
      <c r="E476" s="24" t="s">
        <v>13972</v>
      </c>
      <c r="F476" s="18">
        <f t="shared" si="23"/>
        <v>1</v>
      </c>
      <c r="G476" s="23" t="s">
        <v>11799</v>
      </c>
      <c r="H476" s="23" t="s">
        <v>14090</v>
      </c>
      <c r="I476" s="19" t="s">
        <v>11725</v>
      </c>
      <c r="J476" s="41">
        <v>822493</v>
      </c>
      <c r="K476" s="42">
        <v>9.9999635255254446E-2</v>
      </c>
      <c r="L476" s="41">
        <v>82249</v>
      </c>
      <c r="M476" s="41">
        <v>904742</v>
      </c>
      <c r="N476">
        <f>+VLOOKUP(C476,'Thanh toán '!M$1335:N$6972,2,0)</f>
        <v>904742</v>
      </c>
      <c r="O476" s="61">
        <f t="shared" si="24"/>
        <v>0</v>
      </c>
    </row>
    <row r="477" spans="1:15" hidden="1" x14ac:dyDescent="0.3">
      <c r="A477" s="18">
        <v>2023</v>
      </c>
      <c r="B477" s="19" t="s">
        <v>14092</v>
      </c>
      <c r="C477" s="19">
        <f t="shared" si="22"/>
        <v>670</v>
      </c>
      <c r="D477" s="19" t="s">
        <v>13350</v>
      </c>
      <c r="E477" s="24" t="s">
        <v>13972</v>
      </c>
      <c r="F477" s="18">
        <f t="shared" si="23"/>
        <v>1</v>
      </c>
      <c r="G477" s="23" t="s">
        <v>11799</v>
      </c>
      <c r="H477" s="23" t="s">
        <v>14093</v>
      </c>
      <c r="I477" s="19" t="s">
        <v>11725</v>
      </c>
      <c r="J477" s="41">
        <v>455338</v>
      </c>
      <c r="K477" s="42">
        <v>0.10000043923415133</v>
      </c>
      <c r="L477" s="41">
        <v>45534</v>
      </c>
      <c r="M477" s="41">
        <v>500872</v>
      </c>
      <c r="N477">
        <f>+VLOOKUP(C477,'Thanh toán '!M$1335:N$6972,2,0)</f>
        <v>500872</v>
      </c>
      <c r="O477" s="61">
        <f t="shared" si="24"/>
        <v>0</v>
      </c>
    </row>
    <row r="478" spans="1:15" hidden="1" x14ac:dyDescent="0.3">
      <c r="A478" s="18">
        <v>2023</v>
      </c>
      <c r="B478" s="19" t="s">
        <v>14094</v>
      </c>
      <c r="C478" s="19">
        <f t="shared" si="22"/>
        <v>671</v>
      </c>
      <c r="D478" s="19" t="s">
        <v>13350</v>
      </c>
      <c r="E478" s="24" t="s">
        <v>13972</v>
      </c>
      <c r="F478" s="18">
        <f t="shared" si="23"/>
        <v>1</v>
      </c>
      <c r="G478" s="23" t="s">
        <v>11799</v>
      </c>
      <c r="H478" s="23" t="s">
        <v>13663</v>
      </c>
      <c r="I478" s="19" t="s">
        <v>11725</v>
      </c>
      <c r="J478" s="41">
        <v>734310</v>
      </c>
      <c r="K478" s="42">
        <v>0.1</v>
      </c>
      <c r="L478" s="41">
        <v>73431</v>
      </c>
      <c r="M478" s="41">
        <v>807741</v>
      </c>
      <c r="N478">
        <f>+VLOOKUP(C478,'Thanh toán '!M$1335:N$6972,2,0)</f>
        <v>807741</v>
      </c>
      <c r="O478" s="61">
        <f t="shared" si="24"/>
        <v>0</v>
      </c>
    </row>
    <row r="479" spans="1:15" hidden="1" x14ac:dyDescent="0.3">
      <c r="A479" s="18">
        <v>2023</v>
      </c>
      <c r="B479" s="19" t="s">
        <v>14095</v>
      </c>
      <c r="C479" s="19">
        <f t="shared" si="22"/>
        <v>672</v>
      </c>
      <c r="D479" s="19" t="s">
        <v>13350</v>
      </c>
      <c r="E479" s="24" t="s">
        <v>13972</v>
      </c>
      <c r="F479" s="18">
        <f t="shared" si="23"/>
        <v>1</v>
      </c>
      <c r="G479" s="23" t="s">
        <v>11799</v>
      </c>
      <c r="H479" s="23" t="s">
        <v>14096</v>
      </c>
      <c r="I479" s="19" t="s">
        <v>11725</v>
      </c>
      <c r="J479" s="41">
        <v>734310</v>
      </c>
      <c r="K479" s="42">
        <v>0.1</v>
      </c>
      <c r="L479" s="41">
        <v>73431</v>
      </c>
      <c r="M479" s="41">
        <v>807741</v>
      </c>
      <c r="N479">
        <f>+VLOOKUP(C479,'Thanh toán '!M$1335:N$6972,2,0)</f>
        <v>807741</v>
      </c>
      <c r="O479" s="61">
        <f t="shared" si="24"/>
        <v>0</v>
      </c>
    </row>
    <row r="480" spans="1:15" hidden="1" x14ac:dyDescent="0.3">
      <c r="A480" s="18">
        <v>2023</v>
      </c>
      <c r="B480" s="19" t="s">
        <v>14097</v>
      </c>
      <c r="C480" s="19">
        <f t="shared" si="22"/>
        <v>673</v>
      </c>
      <c r="D480" s="19" t="s">
        <v>13350</v>
      </c>
      <c r="E480" s="24" t="s">
        <v>13972</v>
      </c>
      <c r="F480" s="18">
        <f t="shared" si="23"/>
        <v>1</v>
      </c>
      <c r="G480" s="23" t="s">
        <v>11799</v>
      </c>
      <c r="H480" s="23" t="s">
        <v>13661</v>
      </c>
      <c r="I480" s="19" t="s">
        <v>11725</v>
      </c>
      <c r="J480" s="41">
        <v>734310</v>
      </c>
      <c r="K480" s="42">
        <v>0.1</v>
      </c>
      <c r="L480" s="41">
        <v>73431</v>
      </c>
      <c r="M480" s="41">
        <v>807741</v>
      </c>
      <c r="N480">
        <f>+VLOOKUP(C480,'Thanh toán '!M$1335:N$6972,2,0)</f>
        <v>807741</v>
      </c>
      <c r="O480" s="61">
        <f t="shared" si="24"/>
        <v>0</v>
      </c>
    </row>
    <row r="481" spans="1:15" hidden="1" x14ac:dyDescent="0.3">
      <c r="A481" s="18">
        <v>2023</v>
      </c>
      <c r="B481" s="19" t="s">
        <v>14098</v>
      </c>
      <c r="C481" s="19">
        <f t="shared" si="22"/>
        <v>674</v>
      </c>
      <c r="D481" s="19" t="s">
        <v>13350</v>
      </c>
      <c r="E481" s="24" t="s">
        <v>13972</v>
      </c>
      <c r="F481" s="18">
        <f t="shared" si="23"/>
        <v>1</v>
      </c>
      <c r="G481" s="23" t="s">
        <v>11799</v>
      </c>
      <c r="H481" s="23" t="s">
        <v>14099</v>
      </c>
      <c r="I481" s="19" t="s">
        <v>11725</v>
      </c>
      <c r="J481" s="41">
        <v>717202</v>
      </c>
      <c r="K481" s="42">
        <v>9.9999721138535586E-2</v>
      </c>
      <c r="L481" s="41">
        <v>71720</v>
      </c>
      <c r="M481" s="41">
        <v>788922</v>
      </c>
      <c r="N481">
        <f>+VLOOKUP(C481,'Thanh toán '!M$1335:N$6972,2,0)</f>
        <v>788922</v>
      </c>
      <c r="O481" s="61">
        <f t="shared" si="24"/>
        <v>0</v>
      </c>
    </row>
    <row r="482" spans="1:15" hidden="1" x14ac:dyDescent="0.3">
      <c r="A482" s="18">
        <v>2023</v>
      </c>
      <c r="B482" s="19" t="s">
        <v>14100</v>
      </c>
      <c r="C482" s="19">
        <f t="shared" si="22"/>
        <v>675</v>
      </c>
      <c r="D482" s="19" t="s">
        <v>13350</v>
      </c>
      <c r="E482" s="24" t="s">
        <v>13972</v>
      </c>
      <c r="F482" s="18">
        <f t="shared" si="23"/>
        <v>1</v>
      </c>
      <c r="G482" s="23" t="s">
        <v>11799</v>
      </c>
      <c r="H482" s="23" t="s">
        <v>14099</v>
      </c>
      <c r="I482" s="19" t="s">
        <v>11725</v>
      </c>
      <c r="J482" s="41">
        <v>734310</v>
      </c>
      <c r="K482" s="42">
        <v>0.1</v>
      </c>
      <c r="L482" s="41">
        <v>73431</v>
      </c>
      <c r="M482" s="41">
        <v>807741</v>
      </c>
      <c r="N482">
        <f>+VLOOKUP(C482,'Thanh toán '!M$1335:N$6972,2,0)</f>
        <v>807741</v>
      </c>
      <c r="O482" s="61">
        <f t="shared" si="24"/>
        <v>0</v>
      </c>
    </row>
    <row r="483" spans="1:15" hidden="1" x14ac:dyDescent="0.3">
      <c r="A483" s="18">
        <v>2023</v>
      </c>
      <c r="B483" s="19" t="s">
        <v>14101</v>
      </c>
      <c r="C483" s="19">
        <f t="shared" si="22"/>
        <v>676</v>
      </c>
      <c r="D483" s="19" t="s">
        <v>13350</v>
      </c>
      <c r="E483" s="24" t="s">
        <v>13972</v>
      </c>
      <c r="F483" s="18">
        <f t="shared" si="23"/>
        <v>1</v>
      </c>
      <c r="G483" s="23" t="s">
        <v>11799</v>
      </c>
      <c r="H483" s="23" t="s">
        <v>14102</v>
      </c>
      <c r="I483" s="19" t="s">
        <v>11725</v>
      </c>
      <c r="J483" s="41">
        <v>367155</v>
      </c>
      <c r="K483" s="42">
        <v>0.10000136182266345</v>
      </c>
      <c r="L483" s="41">
        <v>36716</v>
      </c>
      <c r="M483" s="41">
        <v>403871</v>
      </c>
      <c r="N483">
        <f>+VLOOKUP(C483,'Thanh toán '!M$1335:N$6972,2,0)</f>
        <v>403871</v>
      </c>
      <c r="O483" s="61">
        <f t="shared" si="24"/>
        <v>0</v>
      </c>
    </row>
    <row r="484" spans="1:15" hidden="1" x14ac:dyDescent="0.3">
      <c r="A484" s="18">
        <v>2023</v>
      </c>
      <c r="B484" s="19" t="s">
        <v>14103</v>
      </c>
      <c r="C484" s="19">
        <f t="shared" si="22"/>
        <v>677</v>
      </c>
      <c r="D484" s="19" t="s">
        <v>13350</v>
      </c>
      <c r="E484" s="24" t="s">
        <v>13972</v>
      </c>
      <c r="F484" s="18">
        <f t="shared" si="23"/>
        <v>1</v>
      </c>
      <c r="G484" s="23" t="s">
        <v>11799</v>
      </c>
      <c r="H484" s="23" t="s">
        <v>13727</v>
      </c>
      <c r="I484" s="19" t="s">
        <v>11725</v>
      </c>
      <c r="J484" s="41">
        <v>1644986</v>
      </c>
      <c r="K484" s="42">
        <v>0.10000024316316369</v>
      </c>
      <c r="L484" s="41">
        <v>164499</v>
      </c>
      <c r="M484" s="41">
        <v>1809485</v>
      </c>
      <c r="N484">
        <f>+VLOOKUP(C484,'Thanh toán '!M$1335:N$6972,2,0)</f>
        <v>1809485</v>
      </c>
      <c r="O484" s="61">
        <f t="shared" si="24"/>
        <v>0</v>
      </c>
    </row>
    <row r="485" spans="1:15" hidden="1" x14ac:dyDescent="0.3">
      <c r="A485" s="18">
        <v>2023</v>
      </c>
      <c r="B485" s="19" t="s">
        <v>14104</v>
      </c>
      <c r="C485" s="19">
        <f t="shared" si="22"/>
        <v>678</v>
      </c>
      <c r="D485" s="19" t="s">
        <v>13350</v>
      </c>
      <c r="E485" s="24" t="s">
        <v>13972</v>
      </c>
      <c r="F485" s="18">
        <f t="shared" si="23"/>
        <v>1</v>
      </c>
      <c r="G485" s="23" t="s">
        <v>11799</v>
      </c>
      <c r="H485" s="23" t="s">
        <v>14105</v>
      </c>
      <c r="I485" s="19" t="s">
        <v>11725</v>
      </c>
      <c r="J485" s="41">
        <v>367155</v>
      </c>
      <c r="K485" s="42">
        <v>0.10000136182266345</v>
      </c>
      <c r="L485" s="41">
        <v>36716</v>
      </c>
      <c r="M485" s="41">
        <v>403871</v>
      </c>
      <c r="N485">
        <f>+VLOOKUP(C485,'Thanh toán '!M$1335:N$6972,2,0)</f>
        <v>403871</v>
      </c>
      <c r="O485" s="61">
        <f t="shared" si="24"/>
        <v>0</v>
      </c>
    </row>
    <row r="486" spans="1:15" hidden="1" x14ac:dyDescent="0.3">
      <c r="A486" s="18">
        <v>2023</v>
      </c>
      <c r="B486" s="19" t="s">
        <v>14106</v>
      </c>
      <c r="C486" s="19">
        <f t="shared" si="22"/>
        <v>679</v>
      </c>
      <c r="D486" s="19" t="s">
        <v>13350</v>
      </c>
      <c r="E486" s="24" t="s">
        <v>13972</v>
      </c>
      <c r="F486" s="18">
        <f t="shared" si="23"/>
        <v>1</v>
      </c>
      <c r="G486" s="23" t="s">
        <v>11799</v>
      </c>
      <c r="H486" s="23" t="s">
        <v>13729</v>
      </c>
      <c r="I486" s="19" t="s">
        <v>11725</v>
      </c>
      <c r="J486" s="41">
        <v>734310</v>
      </c>
      <c r="K486" s="42">
        <v>0.1</v>
      </c>
      <c r="L486" s="41">
        <v>73431</v>
      </c>
      <c r="M486" s="41">
        <v>807741</v>
      </c>
      <c r="N486">
        <f>+VLOOKUP(C486,'Thanh toán '!M$1335:N$6972,2,0)</f>
        <v>807741</v>
      </c>
      <c r="O486" s="61">
        <f t="shared" si="24"/>
        <v>0</v>
      </c>
    </row>
    <row r="487" spans="1:15" hidden="1" x14ac:dyDescent="0.3">
      <c r="A487" s="18">
        <v>2023</v>
      </c>
      <c r="B487" s="19" t="s">
        <v>14107</v>
      </c>
      <c r="C487" s="19">
        <f t="shared" si="22"/>
        <v>680</v>
      </c>
      <c r="D487" s="19" t="s">
        <v>13350</v>
      </c>
      <c r="E487" s="24" t="s">
        <v>13972</v>
      </c>
      <c r="F487" s="18">
        <f t="shared" si="23"/>
        <v>1</v>
      </c>
      <c r="G487" s="23" t="s">
        <v>11799</v>
      </c>
      <c r="H487" s="23" t="s">
        <v>13731</v>
      </c>
      <c r="I487" s="19" t="s">
        <v>11725</v>
      </c>
      <c r="J487" s="41">
        <v>734310</v>
      </c>
      <c r="K487" s="42">
        <v>0.1</v>
      </c>
      <c r="L487" s="41">
        <v>73431</v>
      </c>
      <c r="M487" s="41">
        <v>807741</v>
      </c>
      <c r="N487">
        <f>+VLOOKUP(C487,'Thanh toán '!M$1335:N$6972,2,0)</f>
        <v>807741</v>
      </c>
      <c r="O487" s="61">
        <f t="shared" si="24"/>
        <v>0</v>
      </c>
    </row>
    <row r="488" spans="1:15" hidden="1" x14ac:dyDescent="0.3">
      <c r="A488" s="18">
        <v>2023</v>
      </c>
      <c r="B488" s="19" t="s">
        <v>14108</v>
      </c>
      <c r="C488" s="19">
        <f t="shared" si="22"/>
        <v>681</v>
      </c>
      <c r="D488" s="19" t="s">
        <v>13350</v>
      </c>
      <c r="E488" s="24" t="s">
        <v>13972</v>
      </c>
      <c r="F488" s="18">
        <f t="shared" si="23"/>
        <v>1</v>
      </c>
      <c r="G488" s="23" t="s">
        <v>11799</v>
      </c>
      <c r="H488" s="23" t="s">
        <v>14109</v>
      </c>
      <c r="I488" s="19" t="s">
        <v>11725</v>
      </c>
      <c r="J488" s="41">
        <v>734310</v>
      </c>
      <c r="K488" s="42">
        <v>0.1</v>
      </c>
      <c r="L488" s="41">
        <v>73431</v>
      </c>
      <c r="M488" s="41">
        <v>807741</v>
      </c>
      <c r="N488">
        <f>+VLOOKUP(C488,'Thanh toán '!M$1335:N$6972,2,0)</f>
        <v>807741</v>
      </c>
      <c r="O488" s="61">
        <f t="shared" si="24"/>
        <v>0</v>
      </c>
    </row>
    <row r="489" spans="1:15" hidden="1" x14ac:dyDescent="0.3">
      <c r="A489" s="18">
        <v>2023</v>
      </c>
      <c r="B489" s="19" t="s">
        <v>14110</v>
      </c>
      <c r="C489" s="19">
        <f t="shared" si="22"/>
        <v>691</v>
      </c>
      <c r="D489" s="19" t="s">
        <v>13350</v>
      </c>
      <c r="E489" s="24" t="s">
        <v>13972</v>
      </c>
      <c r="F489" s="18">
        <f t="shared" si="23"/>
        <v>1</v>
      </c>
      <c r="G489" s="23" t="s">
        <v>11799</v>
      </c>
      <c r="H489" s="23" t="s">
        <v>14111</v>
      </c>
      <c r="I489" s="19" t="s">
        <v>11725</v>
      </c>
      <c r="J489" s="41">
        <v>734310</v>
      </c>
      <c r="K489" s="42">
        <v>0.1</v>
      </c>
      <c r="L489" s="41">
        <v>73431</v>
      </c>
      <c r="M489" s="41">
        <v>807741</v>
      </c>
      <c r="N489">
        <f>+VLOOKUP(C489,'Thanh toán '!M$1335:N$6972,2,0)</f>
        <v>807741</v>
      </c>
      <c r="O489" s="61">
        <f t="shared" si="24"/>
        <v>0</v>
      </c>
    </row>
    <row r="490" spans="1:15" hidden="1" x14ac:dyDescent="0.3">
      <c r="A490" s="18">
        <v>2023</v>
      </c>
      <c r="B490" s="19" t="s">
        <v>14112</v>
      </c>
      <c r="C490" s="19">
        <f t="shared" si="22"/>
        <v>692</v>
      </c>
      <c r="D490" s="19" t="s">
        <v>13350</v>
      </c>
      <c r="E490" s="24" t="s">
        <v>13972</v>
      </c>
      <c r="F490" s="18">
        <f t="shared" si="23"/>
        <v>1</v>
      </c>
      <c r="G490" s="23" t="s">
        <v>11799</v>
      </c>
      <c r="H490" s="23" t="s">
        <v>14113</v>
      </c>
      <c r="I490" s="19" t="s">
        <v>11725</v>
      </c>
      <c r="J490" s="41">
        <v>734310</v>
      </c>
      <c r="K490" s="42">
        <v>0.1</v>
      </c>
      <c r="L490" s="41">
        <v>73431</v>
      </c>
      <c r="M490" s="41">
        <v>807741</v>
      </c>
      <c r="N490">
        <f>+VLOOKUP(C490,'Thanh toán '!M$1335:N$6972,2,0)</f>
        <v>807741</v>
      </c>
      <c r="O490" s="61">
        <f t="shared" si="24"/>
        <v>0</v>
      </c>
    </row>
    <row r="491" spans="1:15" hidden="1" x14ac:dyDescent="0.3">
      <c r="A491" s="18">
        <v>2023</v>
      </c>
      <c r="B491" s="19" t="s">
        <v>14114</v>
      </c>
      <c r="C491" s="19">
        <f t="shared" si="22"/>
        <v>693</v>
      </c>
      <c r="D491" s="19" t="s">
        <v>13350</v>
      </c>
      <c r="E491" s="24" t="s">
        <v>13972</v>
      </c>
      <c r="F491" s="18">
        <f t="shared" si="23"/>
        <v>1</v>
      </c>
      <c r="G491" s="23" t="s">
        <v>11799</v>
      </c>
      <c r="H491" s="23" t="s">
        <v>14115</v>
      </c>
      <c r="I491" s="19" t="s">
        <v>11725</v>
      </c>
      <c r="J491" s="41">
        <v>734310</v>
      </c>
      <c r="K491" s="42">
        <v>0.1</v>
      </c>
      <c r="L491" s="41">
        <v>73431</v>
      </c>
      <c r="M491" s="41">
        <v>807741</v>
      </c>
      <c r="N491">
        <f>+VLOOKUP(C491,'Thanh toán '!M$1335:N$6972,2,0)</f>
        <v>807741</v>
      </c>
      <c r="O491" s="61">
        <f t="shared" si="24"/>
        <v>0</v>
      </c>
    </row>
    <row r="492" spans="1:15" hidden="1" x14ac:dyDescent="0.3">
      <c r="A492" s="18">
        <v>2023</v>
      </c>
      <c r="B492" s="19" t="s">
        <v>14116</v>
      </c>
      <c r="C492" s="19">
        <f t="shared" si="22"/>
        <v>694</v>
      </c>
      <c r="D492" s="19" t="s">
        <v>13350</v>
      </c>
      <c r="E492" s="24" t="s">
        <v>13972</v>
      </c>
      <c r="F492" s="18">
        <f t="shared" si="23"/>
        <v>1</v>
      </c>
      <c r="G492" s="23" t="s">
        <v>11799</v>
      </c>
      <c r="H492" s="23" t="s">
        <v>13415</v>
      </c>
      <c r="I492" s="19" t="s">
        <v>11725</v>
      </c>
      <c r="J492" s="41">
        <v>734310</v>
      </c>
      <c r="K492" s="42">
        <v>0.1</v>
      </c>
      <c r="L492" s="41">
        <v>73431</v>
      </c>
      <c r="M492" s="41">
        <v>807741</v>
      </c>
      <c r="N492">
        <f>+VLOOKUP(C492,'Thanh toán '!M$1335:N$6972,2,0)</f>
        <v>807741</v>
      </c>
      <c r="O492" s="61">
        <f t="shared" si="24"/>
        <v>0</v>
      </c>
    </row>
    <row r="493" spans="1:15" hidden="1" x14ac:dyDescent="0.3">
      <c r="A493" s="18">
        <v>2023</v>
      </c>
      <c r="B493" s="19" t="s">
        <v>14117</v>
      </c>
      <c r="C493" s="19">
        <f t="shared" si="22"/>
        <v>695</v>
      </c>
      <c r="D493" s="19" t="s">
        <v>13350</v>
      </c>
      <c r="E493" s="24" t="s">
        <v>13972</v>
      </c>
      <c r="F493" s="18">
        <f t="shared" si="23"/>
        <v>1</v>
      </c>
      <c r="G493" s="23" t="s">
        <v>11799</v>
      </c>
      <c r="H493" s="23" t="s">
        <v>14118</v>
      </c>
      <c r="I493" s="19" t="s">
        <v>11725</v>
      </c>
      <c r="J493" s="41">
        <v>1189648</v>
      </c>
      <c r="K493" s="42">
        <v>0.1000001681169556</v>
      </c>
      <c r="L493" s="41">
        <v>118965</v>
      </c>
      <c r="M493" s="41">
        <v>1308613</v>
      </c>
      <c r="N493">
        <f>+VLOOKUP(C493,'Thanh toán '!M$1335:N$6972,2,0)</f>
        <v>1308613</v>
      </c>
      <c r="O493" s="61">
        <f t="shared" si="24"/>
        <v>0</v>
      </c>
    </row>
    <row r="494" spans="1:15" hidden="1" x14ac:dyDescent="0.3">
      <c r="A494" s="18">
        <v>2023</v>
      </c>
      <c r="B494" s="19" t="s">
        <v>14119</v>
      </c>
      <c r="C494" s="19">
        <f t="shared" si="22"/>
        <v>696</v>
      </c>
      <c r="D494" s="19" t="s">
        <v>13350</v>
      </c>
      <c r="E494" s="24" t="s">
        <v>13972</v>
      </c>
      <c r="F494" s="18">
        <f t="shared" si="23"/>
        <v>1</v>
      </c>
      <c r="G494" s="23" t="s">
        <v>11799</v>
      </c>
      <c r="H494" s="23" t="s">
        <v>14118</v>
      </c>
      <c r="I494" s="19" t="s">
        <v>11725</v>
      </c>
      <c r="J494" s="41">
        <v>1213395</v>
      </c>
      <c r="K494" s="42">
        <v>0.10000041206696912</v>
      </c>
      <c r="L494" s="41">
        <v>121340</v>
      </c>
      <c r="M494" s="41">
        <v>1334735</v>
      </c>
      <c r="N494">
        <f>+VLOOKUP(C494,'Thanh toán '!M$1335:N$6972,2,0)</f>
        <v>1334735</v>
      </c>
      <c r="O494" s="61">
        <f t="shared" si="24"/>
        <v>0</v>
      </c>
    </row>
    <row r="495" spans="1:15" hidden="1" x14ac:dyDescent="0.3">
      <c r="A495" s="18">
        <v>2023</v>
      </c>
      <c r="B495" s="19" t="s">
        <v>14120</v>
      </c>
      <c r="C495" s="19">
        <f t="shared" si="22"/>
        <v>697</v>
      </c>
      <c r="D495" s="19" t="s">
        <v>13350</v>
      </c>
      <c r="E495" s="24" t="s">
        <v>13972</v>
      </c>
      <c r="F495" s="18">
        <f t="shared" si="23"/>
        <v>1</v>
      </c>
      <c r="G495" s="23" t="s">
        <v>11799</v>
      </c>
      <c r="H495" s="23" t="s">
        <v>14121</v>
      </c>
      <c r="I495" s="19" t="s">
        <v>11725</v>
      </c>
      <c r="J495" s="41">
        <v>1189648</v>
      </c>
      <c r="K495" s="42">
        <v>0.1000001681169556</v>
      </c>
      <c r="L495" s="41">
        <v>118965</v>
      </c>
      <c r="M495" s="41">
        <v>1308613</v>
      </c>
      <c r="N495">
        <f>+VLOOKUP(C495,'Thanh toán '!M$1335:N$6972,2,0)</f>
        <v>1308613</v>
      </c>
      <c r="O495" s="61">
        <f t="shared" si="24"/>
        <v>0</v>
      </c>
    </row>
    <row r="496" spans="1:15" hidden="1" x14ac:dyDescent="0.3">
      <c r="A496" s="18">
        <v>2023</v>
      </c>
      <c r="B496" s="19" t="s">
        <v>14122</v>
      </c>
      <c r="C496" s="19">
        <f t="shared" si="22"/>
        <v>698</v>
      </c>
      <c r="D496" s="19" t="s">
        <v>13350</v>
      </c>
      <c r="E496" s="24" t="s">
        <v>13972</v>
      </c>
      <c r="F496" s="18">
        <f t="shared" si="23"/>
        <v>1</v>
      </c>
      <c r="G496" s="23" t="s">
        <v>11799</v>
      </c>
      <c r="H496" s="23" t="s">
        <v>13804</v>
      </c>
      <c r="I496" s="19" t="s">
        <v>11725</v>
      </c>
      <c r="J496" s="41">
        <v>1189648</v>
      </c>
      <c r="K496" s="42">
        <v>0.1000001681169556</v>
      </c>
      <c r="L496" s="41">
        <v>118965</v>
      </c>
      <c r="M496" s="41">
        <v>1308613</v>
      </c>
      <c r="N496">
        <f>+VLOOKUP(C496,'Thanh toán '!M$1335:N$6972,2,0)</f>
        <v>1308613</v>
      </c>
      <c r="O496" s="61">
        <f t="shared" si="24"/>
        <v>0</v>
      </c>
    </row>
    <row r="497" spans="1:15" hidden="1" x14ac:dyDescent="0.3">
      <c r="A497" s="18">
        <v>2023</v>
      </c>
      <c r="B497" s="19" t="s">
        <v>14123</v>
      </c>
      <c r="C497" s="19">
        <f t="shared" si="22"/>
        <v>699</v>
      </c>
      <c r="D497" s="19" t="s">
        <v>13350</v>
      </c>
      <c r="E497" s="24" t="s">
        <v>13972</v>
      </c>
      <c r="F497" s="18">
        <f t="shared" si="23"/>
        <v>1</v>
      </c>
      <c r="G497" s="23" t="s">
        <v>11799</v>
      </c>
      <c r="H497" s="23" t="s">
        <v>13810</v>
      </c>
      <c r="I497" s="19" t="s">
        <v>11725</v>
      </c>
      <c r="J497" s="41">
        <v>734310</v>
      </c>
      <c r="K497" s="42">
        <v>0.1</v>
      </c>
      <c r="L497" s="41">
        <v>73431</v>
      </c>
      <c r="M497" s="41">
        <v>807741</v>
      </c>
      <c r="N497">
        <f>+VLOOKUP(C497,'Thanh toán '!M$1335:N$6972,2,0)</f>
        <v>807741</v>
      </c>
      <c r="O497" s="61">
        <f t="shared" si="24"/>
        <v>0</v>
      </c>
    </row>
    <row r="498" spans="1:15" hidden="1" x14ac:dyDescent="0.3">
      <c r="A498" s="18">
        <v>2023</v>
      </c>
      <c r="B498" s="19" t="s">
        <v>14124</v>
      </c>
      <c r="C498" s="19">
        <f t="shared" si="22"/>
        <v>700</v>
      </c>
      <c r="D498" s="19" t="s">
        <v>13350</v>
      </c>
      <c r="E498" s="24" t="s">
        <v>13972</v>
      </c>
      <c r="F498" s="18">
        <f t="shared" si="23"/>
        <v>1</v>
      </c>
      <c r="G498" s="23" t="s">
        <v>11799</v>
      </c>
      <c r="H498" s="23" t="s">
        <v>14125</v>
      </c>
      <c r="I498" s="19" t="s">
        <v>11725</v>
      </c>
      <c r="J498" s="41">
        <v>1189648</v>
      </c>
      <c r="K498" s="42">
        <v>0.1000001681169556</v>
      </c>
      <c r="L498" s="41">
        <v>118965</v>
      </c>
      <c r="M498" s="41">
        <v>1308613</v>
      </c>
      <c r="N498">
        <f>+VLOOKUP(C498,'Thanh toán '!M$1335:N$6972,2,0)</f>
        <v>1308613</v>
      </c>
      <c r="O498" s="61">
        <f t="shared" si="24"/>
        <v>0</v>
      </c>
    </row>
    <row r="499" spans="1:15" hidden="1" x14ac:dyDescent="0.3">
      <c r="A499" s="18">
        <v>2023</v>
      </c>
      <c r="B499" s="19" t="s">
        <v>14126</v>
      </c>
      <c r="C499" s="19">
        <f t="shared" si="22"/>
        <v>701</v>
      </c>
      <c r="D499" s="19" t="s">
        <v>13350</v>
      </c>
      <c r="E499" s="24" t="s">
        <v>13972</v>
      </c>
      <c r="F499" s="18">
        <f t="shared" si="23"/>
        <v>1</v>
      </c>
      <c r="G499" s="23" t="s">
        <v>11799</v>
      </c>
      <c r="H499" s="23" t="s">
        <v>14127</v>
      </c>
      <c r="I499" s="19" t="s">
        <v>11725</v>
      </c>
      <c r="J499" s="41">
        <v>734310</v>
      </c>
      <c r="K499" s="42">
        <v>0.1</v>
      </c>
      <c r="L499" s="41">
        <v>73431</v>
      </c>
      <c r="M499" s="41">
        <v>807741</v>
      </c>
      <c r="N499">
        <f>+VLOOKUP(C499,'Thanh toán '!M$1335:N$6972,2,0)</f>
        <v>807741</v>
      </c>
      <c r="O499" s="61">
        <f t="shared" si="24"/>
        <v>0</v>
      </c>
    </row>
    <row r="500" spans="1:15" hidden="1" x14ac:dyDescent="0.3">
      <c r="A500" s="18">
        <v>2023</v>
      </c>
      <c r="B500" s="19" t="s">
        <v>14128</v>
      </c>
      <c r="C500" s="19">
        <f t="shared" si="22"/>
        <v>702</v>
      </c>
      <c r="D500" s="19" t="s">
        <v>13350</v>
      </c>
      <c r="E500" s="24" t="s">
        <v>13972</v>
      </c>
      <c r="F500" s="18">
        <f t="shared" si="23"/>
        <v>1</v>
      </c>
      <c r="G500" s="23" t="s">
        <v>11799</v>
      </c>
      <c r="H500" s="23" t="s">
        <v>13814</v>
      </c>
      <c r="I500" s="19" t="s">
        <v>11725</v>
      </c>
      <c r="J500" s="41">
        <v>734310</v>
      </c>
      <c r="K500" s="42">
        <v>0.1</v>
      </c>
      <c r="L500" s="41">
        <v>73431</v>
      </c>
      <c r="M500" s="41">
        <v>807741</v>
      </c>
      <c r="N500">
        <f>+VLOOKUP(C500,'Thanh toán '!M$1335:N$6972,2,0)</f>
        <v>807741</v>
      </c>
      <c r="O500" s="61">
        <f t="shared" si="24"/>
        <v>0</v>
      </c>
    </row>
    <row r="501" spans="1:15" hidden="1" x14ac:dyDescent="0.3">
      <c r="A501" s="18">
        <v>2023</v>
      </c>
      <c r="B501" s="19" t="s">
        <v>14129</v>
      </c>
      <c r="C501" s="19">
        <f t="shared" si="22"/>
        <v>703</v>
      </c>
      <c r="D501" s="19" t="s">
        <v>13350</v>
      </c>
      <c r="E501" s="24" t="s">
        <v>13972</v>
      </c>
      <c r="F501" s="18">
        <f t="shared" si="23"/>
        <v>1</v>
      </c>
      <c r="G501" s="23" t="s">
        <v>11799</v>
      </c>
      <c r="H501" s="23" t="s">
        <v>13818</v>
      </c>
      <c r="I501" s="19" t="s">
        <v>11725</v>
      </c>
      <c r="J501" s="41">
        <v>734310</v>
      </c>
      <c r="K501" s="42">
        <v>0.1</v>
      </c>
      <c r="L501" s="41">
        <v>73431</v>
      </c>
      <c r="M501" s="41">
        <v>807741</v>
      </c>
      <c r="N501">
        <f>+VLOOKUP(C501,'Thanh toán '!M$1335:N$6972,2,0)</f>
        <v>807741</v>
      </c>
      <c r="O501" s="61">
        <f t="shared" si="24"/>
        <v>0</v>
      </c>
    </row>
    <row r="502" spans="1:15" hidden="1" x14ac:dyDescent="0.3">
      <c r="A502" s="18">
        <v>2023</v>
      </c>
      <c r="B502" s="19" t="s">
        <v>14130</v>
      </c>
      <c r="C502" s="19">
        <f t="shared" si="22"/>
        <v>704</v>
      </c>
      <c r="D502" s="19" t="s">
        <v>13350</v>
      </c>
      <c r="E502" s="24" t="s">
        <v>13972</v>
      </c>
      <c r="F502" s="18">
        <f t="shared" si="23"/>
        <v>1</v>
      </c>
      <c r="G502" s="23" t="s">
        <v>11799</v>
      </c>
      <c r="H502" s="23" t="s">
        <v>13417</v>
      </c>
      <c r="I502" s="19" t="s">
        <v>11725</v>
      </c>
      <c r="J502" s="41">
        <v>734310</v>
      </c>
      <c r="K502" s="42">
        <v>0.1</v>
      </c>
      <c r="L502" s="41">
        <v>73431</v>
      </c>
      <c r="M502" s="41">
        <v>807741</v>
      </c>
      <c r="N502">
        <f>+VLOOKUP(C502,'Thanh toán '!M$1335:N$6972,2,0)</f>
        <v>807741</v>
      </c>
      <c r="O502" s="61">
        <f t="shared" si="24"/>
        <v>0</v>
      </c>
    </row>
    <row r="503" spans="1:15" hidden="1" x14ac:dyDescent="0.3">
      <c r="A503" s="18">
        <v>2023</v>
      </c>
      <c r="B503" s="19" t="s">
        <v>14131</v>
      </c>
      <c r="C503" s="19">
        <f t="shared" si="22"/>
        <v>705</v>
      </c>
      <c r="D503" s="19" t="s">
        <v>13350</v>
      </c>
      <c r="E503" s="24" t="s">
        <v>13972</v>
      </c>
      <c r="F503" s="18">
        <f t="shared" si="23"/>
        <v>1</v>
      </c>
      <c r="G503" s="23" t="s">
        <v>11799</v>
      </c>
      <c r="H503" s="23" t="s">
        <v>13808</v>
      </c>
      <c r="I503" s="19" t="s">
        <v>11725</v>
      </c>
      <c r="J503" s="41">
        <v>1189648</v>
      </c>
      <c r="K503" s="42">
        <v>0.1000001681169556</v>
      </c>
      <c r="L503" s="41">
        <v>118965</v>
      </c>
      <c r="M503" s="41">
        <v>1308613</v>
      </c>
      <c r="N503">
        <f>+VLOOKUP(C503,'Thanh toán '!M$1335:N$6972,2,0)</f>
        <v>1308613</v>
      </c>
      <c r="O503" s="61">
        <f t="shared" si="24"/>
        <v>0</v>
      </c>
    </row>
    <row r="504" spans="1:15" hidden="1" x14ac:dyDescent="0.3">
      <c r="A504" s="18">
        <v>2023</v>
      </c>
      <c r="B504" s="19" t="s">
        <v>14132</v>
      </c>
      <c r="C504" s="19">
        <f t="shared" si="22"/>
        <v>706</v>
      </c>
      <c r="D504" s="19" t="s">
        <v>13350</v>
      </c>
      <c r="E504" s="24" t="s">
        <v>13972</v>
      </c>
      <c r="F504" s="18">
        <f t="shared" si="23"/>
        <v>1</v>
      </c>
      <c r="G504" s="23" t="s">
        <v>11799</v>
      </c>
      <c r="H504" s="23" t="s">
        <v>13816</v>
      </c>
      <c r="I504" s="19" t="s">
        <v>11725</v>
      </c>
      <c r="J504" s="41">
        <v>1189648</v>
      </c>
      <c r="K504" s="42">
        <v>0.1000001681169556</v>
      </c>
      <c r="L504" s="41">
        <v>118965</v>
      </c>
      <c r="M504" s="41">
        <v>1308613</v>
      </c>
      <c r="N504">
        <f>+VLOOKUP(C504,'Thanh toán '!M$1335:N$6972,2,0)</f>
        <v>1308613</v>
      </c>
      <c r="O504" s="61">
        <f t="shared" si="24"/>
        <v>0</v>
      </c>
    </row>
    <row r="505" spans="1:15" hidden="1" x14ac:dyDescent="0.3">
      <c r="A505" s="18">
        <v>2023</v>
      </c>
      <c r="B505" s="19" t="s">
        <v>14133</v>
      </c>
      <c r="C505" s="19">
        <f t="shared" si="22"/>
        <v>707</v>
      </c>
      <c r="D505" s="19" t="s">
        <v>13350</v>
      </c>
      <c r="E505" s="24" t="s">
        <v>13972</v>
      </c>
      <c r="F505" s="18">
        <f t="shared" si="23"/>
        <v>1</v>
      </c>
      <c r="G505" s="23" t="s">
        <v>11799</v>
      </c>
      <c r="H505" s="23" t="s">
        <v>14134</v>
      </c>
      <c r="I505" s="19" t="s">
        <v>11725</v>
      </c>
      <c r="J505" s="41">
        <v>1189648</v>
      </c>
      <c r="K505" s="42">
        <v>0.1000001681169556</v>
      </c>
      <c r="L505" s="41">
        <v>118965</v>
      </c>
      <c r="M505" s="41">
        <v>1308613</v>
      </c>
      <c r="N505">
        <f>+VLOOKUP(C505,'Thanh toán '!M$1335:N$6972,2,0)</f>
        <v>1308613</v>
      </c>
      <c r="O505" s="61">
        <f t="shared" si="24"/>
        <v>0</v>
      </c>
    </row>
    <row r="506" spans="1:15" hidden="1" x14ac:dyDescent="0.3">
      <c r="A506" s="18">
        <v>2023</v>
      </c>
      <c r="B506" s="19" t="s">
        <v>14135</v>
      </c>
      <c r="C506" s="19">
        <f t="shared" si="22"/>
        <v>709</v>
      </c>
      <c r="D506" s="19" t="s">
        <v>13350</v>
      </c>
      <c r="E506" s="24" t="s">
        <v>13972</v>
      </c>
      <c r="F506" s="18">
        <f t="shared" si="23"/>
        <v>1</v>
      </c>
      <c r="G506" s="23" t="s">
        <v>11799</v>
      </c>
      <c r="H506" s="23" t="s">
        <v>13597</v>
      </c>
      <c r="I506" s="19" t="s">
        <v>11725</v>
      </c>
      <c r="J506" s="41">
        <v>734310</v>
      </c>
      <c r="K506" s="42">
        <v>0.1</v>
      </c>
      <c r="L506" s="41">
        <v>73431</v>
      </c>
      <c r="M506" s="41">
        <v>807741</v>
      </c>
      <c r="N506">
        <f>+VLOOKUP(C506,'Thanh toán '!M$1335:N$6972,2,0)</f>
        <v>807741</v>
      </c>
      <c r="O506" s="61">
        <f t="shared" si="24"/>
        <v>0</v>
      </c>
    </row>
    <row r="507" spans="1:15" hidden="1" x14ac:dyDescent="0.3">
      <c r="A507" s="18">
        <v>2023</v>
      </c>
      <c r="B507" s="19" t="s">
        <v>14136</v>
      </c>
      <c r="C507" s="19">
        <f t="shared" si="22"/>
        <v>710</v>
      </c>
      <c r="D507" s="19" t="s">
        <v>13350</v>
      </c>
      <c r="E507" s="24" t="s">
        <v>13972</v>
      </c>
      <c r="F507" s="18">
        <f t="shared" si="23"/>
        <v>1</v>
      </c>
      <c r="G507" s="23" t="s">
        <v>11799</v>
      </c>
      <c r="H507" s="23" t="s">
        <v>13581</v>
      </c>
      <c r="I507" s="19" t="s">
        <v>11725</v>
      </c>
      <c r="J507" s="41">
        <v>1189648</v>
      </c>
      <c r="K507" s="42">
        <v>0.1000001681169556</v>
      </c>
      <c r="L507" s="41">
        <v>118965</v>
      </c>
      <c r="M507" s="41">
        <v>1308613</v>
      </c>
      <c r="N507">
        <f>+VLOOKUP(C507,'Thanh toán '!M$1335:N$6972,2,0)</f>
        <v>1308613</v>
      </c>
      <c r="O507" s="61">
        <f t="shared" si="24"/>
        <v>0</v>
      </c>
    </row>
    <row r="508" spans="1:15" hidden="1" x14ac:dyDescent="0.3">
      <c r="A508" s="18">
        <v>2023</v>
      </c>
      <c r="B508" s="19" t="s">
        <v>14137</v>
      </c>
      <c r="C508" s="19">
        <f t="shared" si="22"/>
        <v>712</v>
      </c>
      <c r="D508" s="19" t="s">
        <v>13350</v>
      </c>
      <c r="E508" s="24" t="s">
        <v>13972</v>
      </c>
      <c r="F508" s="18">
        <f t="shared" si="23"/>
        <v>1</v>
      </c>
      <c r="G508" s="23" t="s">
        <v>11860</v>
      </c>
      <c r="H508" s="23" t="s">
        <v>14138</v>
      </c>
      <c r="I508" s="19" t="s">
        <v>11719</v>
      </c>
      <c r="J508" s="41">
        <v>1580550</v>
      </c>
      <c r="K508" s="42">
        <v>0.1</v>
      </c>
      <c r="L508" s="41">
        <v>158055</v>
      </c>
      <c r="M508" s="41">
        <v>1738605</v>
      </c>
      <c r="N508">
        <f>+VLOOKUP(C508,'Thanh toán '!M$1335:N$6972,2,0)</f>
        <v>1738605</v>
      </c>
      <c r="O508" s="61">
        <f t="shared" si="24"/>
        <v>0</v>
      </c>
    </row>
    <row r="509" spans="1:15" hidden="1" x14ac:dyDescent="0.3">
      <c r="A509" s="18">
        <v>2023</v>
      </c>
      <c r="B509" s="19" t="s">
        <v>14139</v>
      </c>
      <c r="C509" s="19">
        <f t="shared" si="22"/>
        <v>718</v>
      </c>
      <c r="D509" s="19" t="s">
        <v>13350</v>
      </c>
      <c r="E509" s="24" t="s">
        <v>13972</v>
      </c>
      <c r="F509" s="18">
        <f t="shared" si="23"/>
        <v>1</v>
      </c>
      <c r="G509" s="23" t="s">
        <v>12312</v>
      </c>
      <c r="H509" s="23" t="s">
        <v>12312</v>
      </c>
      <c r="I509" s="19" t="s">
        <v>12313</v>
      </c>
      <c r="J509" s="41">
        <v>3849940</v>
      </c>
      <c r="K509" s="42">
        <v>0.1</v>
      </c>
      <c r="L509" s="41">
        <v>384994</v>
      </c>
      <c r="M509" s="41">
        <v>4234934</v>
      </c>
      <c r="N509">
        <f>+VLOOKUP(C509,'Thanh toán '!M$1335:N$6972,2,0)</f>
        <v>4234934</v>
      </c>
      <c r="O509" s="61">
        <f t="shared" si="24"/>
        <v>0</v>
      </c>
    </row>
    <row r="510" spans="1:15" hidden="1" x14ac:dyDescent="0.3">
      <c r="A510" s="18">
        <v>2023</v>
      </c>
      <c r="B510" s="19" t="s">
        <v>14140</v>
      </c>
      <c r="C510" s="19">
        <f t="shared" si="22"/>
        <v>719</v>
      </c>
      <c r="D510" s="19" t="s">
        <v>13350</v>
      </c>
      <c r="E510" s="24" t="s">
        <v>13972</v>
      </c>
      <c r="F510" s="18">
        <f t="shared" si="23"/>
        <v>1</v>
      </c>
      <c r="G510" s="23" t="s">
        <v>12167</v>
      </c>
      <c r="H510" s="23" t="s">
        <v>12167</v>
      </c>
      <c r="I510" s="19" t="s">
        <v>12168</v>
      </c>
      <c r="J510" s="41">
        <v>8652000</v>
      </c>
      <c r="K510" s="42">
        <v>0.1</v>
      </c>
      <c r="L510" s="41">
        <v>865200</v>
      </c>
      <c r="M510" s="41">
        <v>9517200</v>
      </c>
      <c r="N510">
        <f>+VLOOKUP(C510,'Thanh toán '!M$1335:N$6972,2,0)</f>
        <v>9517200</v>
      </c>
      <c r="O510" s="61">
        <f t="shared" si="24"/>
        <v>0</v>
      </c>
    </row>
    <row r="511" spans="1:15" hidden="1" x14ac:dyDescent="0.3">
      <c r="A511" s="18">
        <v>2023</v>
      </c>
      <c r="B511" s="19" t="s">
        <v>14141</v>
      </c>
      <c r="C511" s="19">
        <f t="shared" si="22"/>
        <v>720</v>
      </c>
      <c r="D511" s="19" t="s">
        <v>13350</v>
      </c>
      <c r="E511" s="24" t="s">
        <v>13972</v>
      </c>
      <c r="F511" s="18">
        <f t="shared" si="23"/>
        <v>1</v>
      </c>
      <c r="G511" s="23" t="s">
        <v>12167</v>
      </c>
      <c r="H511" s="23" t="s">
        <v>12167</v>
      </c>
      <c r="I511" s="19" t="s">
        <v>12168</v>
      </c>
      <c r="J511" s="41">
        <v>14344815</v>
      </c>
      <c r="K511" s="42">
        <v>0.10000003485579981</v>
      </c>
      <c r="L511" s="41">
        <v>1434482</v>
      </c>
      <c r="M511" s="41">
        <v>15779297</v>
      </c>
      <c r="N511">
        <f>+VLOOKUP(C511,'Thanh toán '!M$1335:N$6972,2,0)</f>
        <v>15779297</v>
      </c>
      <c r="O511" s="61">
        <f t="shared" si="24"/>
        <v>0</v>
      </c>
    </row>
    <row r="512" spans="1:15" hidden="1" x14ac:dyDescent="0.3">
      <c r="A512" s="18">
        <v>2023</v>
      </c>
      <c r="B512" s="19" t="s">
        <v>14142</v>
      </c>
      <c r="C512" s="19">
        <f t="shared" si="22"/>
        <v>721</v>
      </c>
      <c r="D512" s="19" t="s">
        <v>13350</v>
      </c>
      <c r="E512" s="24" t="s">
        <v>13972</v>
      </c>
      <c r="F512" s="18">
        <f t="shared" si="23"/>
        <v>1</v>
      </c>
      <c r="G512" s="23" t="s">
        <v>12293</v>
      </c>
      <c r="H512" s="23" t="s">
        <v>12293</v>
      </c>
      <c r="I512" s="19" t="s">
        <v>12294</v>
      </c>
      <c r="J512" s="41">
        <v>3624645</v>
      </c>
      <c r="K512" s="42">
        <v>0.10000013794454353</v>
      </c>
      <c r="L512" s="41">
        <v>362465</v>
      </c>
      <c r="M512" s="41">
        <v>3987110</v>
      </c>
      <c r="N512">
        <f>+VLOOKUP(C512,'Thanh toán '!M$1335:N$6972,2,0)</f>
        <v>3987110</v>
      </c>
      <c r="O512" s="61">
        <f t="shared" si="24"/>
        <v>0</v>
      </c>
    </row>
    <row r="513" spans="1:15" hidden="1" x14ac:dyDescent="0.3">
      <c r="A513" s="18">
        <v>2023</v>
      </c>
      <c r="B513" s="19" t="s">
        <v>14143</v>
      </c>
      <c r="C513" s="19">
        <f t="shared" si="22"/>
        <v>722</v>
      </c>
      <c r="D513" s="19" t="s">
        <v>13350</v>
      </c>
      <c r="E513" s="24" t="s">
        <v>13972</v>
      </c>
      <c r="F513" s="18">
        <f t="shared" si="23"/>
        <v>1</v>
      </c>
      <c r="G513" s="23" t="s">
        <v>12306</v>
      </c>
      <c r="H513" s="23" t="s">
        <v>12306</v>
      </c>
      <c r="I513" s="19" t="s">
        <v>12307</v>
      </c>
      <c r="J513" s="41">
        <v>3356606</v>
      </c>
      <c r="K513" s="42">
        <v>0.10000011916799291</v>
      </c>
      <c r="L513" s="41">
        <v>335661</v>
      </c>
      <c r="M513" s="41">
        <v>3692267</v>
      </c>
      <c r="N513">
        <f>+VLOOKUP(C513,'Thanh toán '!M$1335:N$6972,2,0)</f>
        <v>3692267</v>
      </c>
      <c r="O513" s="61">
        <f t="shared" si="24"/>
        <v>0</v>
      </c>
    </row>
    <row r="514" spans="1:15" hidden="1" x14ac:dyDescent="0.3">
      <c r="A514" s="18">
        <v>2023</v>
      </c>
      <c r="B514" s="19" t="s">
        <v>14144</v>
      </c>
      <c r="C514" s="19">
        <f t="shared" si="22"/>
        <v>723</v>
      </c>
      <c r="D514" s="19" t="s">
        <v>13350</v>
      </c>
      <c r="E514" s="24" t="s">
        <v>13972</v>
      </c>
      <c r="F514" s="18">
        <f t="shared" si="23"/>
        <v>1</v>
      </c>
      <c r="G514" s="23" t="s">
        <v>12191</v>
      </c>
      <c r="H514" s="23" t="s">
        <v>14145</v>
      </c>
      <c r="I514" s="19" t="s">
        <v>12192</v>
      </c>
      <c r="J514" s="41">
        <v>734310</v>
      </c>
      <c r="K514" s="42">
        <v>0.1</v>
      </c>
      <c r="L514" s="41">
        <v>73431</v>
      </c>
      <c r="M514" s="41">
        <v>807741</v>
      </c>
      <c r="N514">
        <f>+VLOOKUP(C514,'Thanh toán '!M$1335:N$6972,2,0)</f>
        <v>807741</v>
      </c>
      <c r="O514" s="61">
        <f t="shared" si="24"/>
        <v>0</v>
      </c>
    </row>
    <row r="515" spans="1:15" hidden="1" x14ac:dyDescent="0.3">
      <c r="A515" s="18">
        <v>2023</v>
      </c>
      <c r="B515" s="19" t="s">
        <v>14146</v>
      </c>
      <c r="C515" s="19">
        <f t="shared" si="22"/>
        <v>724</v>
      </c>
      <c r="D515" s="19" t="s">
        <v>13350</v>
      </c>
      <c r="E515" s="24" t="s">
        <v>13972</v>
      </c>
      <c r="F515" s="18">
        <f t="shared" si="23"/>
        <v>1</v>
      </c>
      <c r="G515" s="23" t="s">
        <v>11799</v>
      </c>
      <c r="H515" s="23" t="s">
        <v>13639</v>
      </c>
      <c r="I515" s="19" t="s">
        <v>11725</v>
      </c>
      <c r="J515" s="41">
        <v>734310</v>
      </c>
      <c r="K515" s="42">
        <v>0.1</v>
      </c>
      <c r="L515" s="41">
        <v>73431</v>
      </c>
      <c r="M515" s="41">
        <v>807741</v>
      </c>
      <c r="N515">
        <f>+VLOOKUP(C515,'Thanh toán '!M$1335:N$6972,2,0)</f>
        <v>807741</v>
      </c>
      <c r="O515" s="61">
        <f t="shared" si="24"/>
        <v>0</v>
      </c>
    </row>
    <row r="516" spans="1:15" hidden="1" x14ac:dyDescent="0.3">
      <c r="A516" s="18">
        <v>2023</v>
      </c>
      <c r="B516" s="19" t="s">
        <v>14147</v>
      </c>
      <c r="C516" s="19">
        <f t="shared" si="22"/>
        <v>725</v>
      </c>
      <c r="D516" s="19" t="s">
        <v>13350</v>
      </c>
      <c r="E516" s="24" t="s">
        <v>13972</v>
      </c>
      <c r="F516" s="18">
        <f t="shared" si="23"/>
        <v>1</v>
      </c>
      <c r="G516" s="23" t="s">
        <v>11799</v>
      </c>
      <c r="H516" s="23" t="s">
        <v>13639</v>
      </c>
      <c r="I516" s="19" t="s">
        <v>11725</v>
      </c>
      <c r="J516" s="41">
        <v>361845</v>
      </c>
      <c r="K516" s="42">
        <v>0.10000138180712737</v>
      </c>
      <c r="L516" s="41">
        <v>36185</v>
      </c>
      <c r="M516" s="41">
        <v>398030</v>
      </c>
      <c r="N516">
        <f>+VLOOKUP(C516,'Thanh toán '!M$1335:N$6972,2,0)</f>
        <v>398030</v>
      </c>
      <c r="O516" s="61">
        <f t="shared" si="24"/>
        <v>0</v>
      </c>
    </row>
    <row r="517" spans="1:15" hidden="1" x14ac:dyDescent="0.3">
      <c r="A517" s="18">
        <v>2023</v>
      </c>
      <c r="B517" s="19" t="s">
        <v>14148</v>
      </c>
      <c r="C517" s="19">
        <f t="shared" si="22"/>
        <v>742</v>
      </c>
      <c r="D517" s="19" t="s">
        <v>13350</v>
      </c>
      <c r="E517" s="24" t="s">
        <v>13972</v>
      </c>
      <c r="F517" s="18">
        <f t="shared" si="23"/>
        <v>1</v>
      </c>
      <c r="G517" s="23" t="s">
        <v>11799</v>
      </c>
      <c r="H517" s="23" t="s">
        <v>14149</v>
      </c>
      <c r="I517" s="19" t="s">
        <v>11725</v>
      </c>
      <c r="J517" s="41">
        <v>1189648</v>
      </c>
      <c r="K517" s="42">
        <v>0.1000001681169556</v>
      </c>
      <c r="L517" s="41">
        <v>118965</v>
      </c>
      <c r="M517" s="41">
        <v>1308613</v>
      </c>
      <c r="N517">
        <f>+VLOOKUP(C517,'Thanh toán '!M$1335:N$6972,2,0)</f>
        <v>1308613</v>
      </c>
      <c r="O517" s="61">
        <f t="shared" si="24"/>
        <v>0</v>
      </c>
    </row>
    <row r="518" spans="1:15" hidden="1" x14ac:dyDescent="0.3">
      <c r="A518" s="18">
        <v>2023</v>
      </c>
      <c r="B518" s="19" t="s">
        <v>14150</v>
      </c>
      <c r="C518" s="19">
        <f t="shared" ref="C518:C581" si="25">+B518*1</f>
        <v>743</v>
      </c>
      <c r="D518" s="19" t="s">
        <v>13350</v>
      </c>
      <c r="E518" s="24" t="s">
        <v>13972</v>
      </c>
      <c r="F518" s="18">
        <f t="shared" ref="F518:F581" si="26">+MONTH(E518)</f>
        <v>1</v>
      </c>
      <c r="G518" s="23" t="s">
        <v>11799</v>
      </c>
      <c r="H518" s="23" t="s">
        <v>14151</v>
      </c>
      <c r="I518" s="19" t="s">
        <v>11725</v>
      </c>
      <c r="J518" s="41">
        <v>1189648</v>
      </c>
      <c r="K518" s="42">
        <v>0.1000001681169556</v>
      </c>
      <c r="L518" s="41">
        <v>118965</v>
      </c>
      <c r="M518" s="41">
        <v>1308613</v>
      </c>
      <c r="N518">
        <f>+VLOOKUP(C518,'Thanh toán '!M$1335:N$6972,2,0)</f>
        <v>1308613</v>
      </c>
      <c r="O518" s="61">
        <f t="shared" ref="O518:O581" si="27">+N518-M518</f>
        <v>0</v>
      </c>
    </row>
    <row r="519" spans="1:15" hidden="1" x14ac:dyDescent="0.3">
      <c r="A519" s="18">
        <v>2023</v>
      </c>
      <c r="B519" s="19" t="s">
        <v>14152</v>
      </c>
      <c r="C519" s="19">
        <f t="shared" si="25"/>
        <v>744</v>
      </c>
      <c r="D519" s="19" t="s">
        <v>13350</v>
      </c>
      <c r="E519" s="24" t="s">
        <v>13972</v>
      </c>
      <c r="F519" s="18">
        <f t="shared" si="26"/>
        <v>1</v>
      </c>
      <c r="G519" s="23" t="s">
        <v>11799</v>
      </c>
      <c r="H519" s="23" t="s">
        <v>14052</v>
      </c>
      <c r="I519" s="19" t="s">
        <v>11725</v>
      </c>
      <c r="J519" s="41">
        <v>1236130</v>
      </c>
      <c r="K519" s="42">
        <v>0.1</v>
      </c>
      <c r="L519" s="41">
        <v>123613</v>
      </c>
      <c r="M519" s="41">
        <v>1359743</v>
      </c>
      <c r="N519">
        <f>+VLOOKUP(C519,'Thanh toán '!M$1335:N$6972,2,0)</f>
        <v>1359743</v>
      </c>
      <c r="O519" s="61">
        <f t="shared" si="27"/>
        <v>0</v>
      </c>
    </row>
    <row r="520" spans="1:15" hidden="1" x14ac:dyDescent="0.3">
      <c r="A520" s="18">
        <v>2023</v>
      </c>
      <c r="B520" s="19" t="s">
        <v>14153</v>
      </c>
      <c r="C520" s="19">
        <f t="shared" si="25"/>
        <v>745</v>
      </c>
      <c r="D520" s="19" t="s">
        <v>13350</v>
      </c>
      <c r="E520" s="24" t="s">
        <v>13972</v>
      </c>
      <c r="F520" s="18">
        <f t="shared" si="26"/>
        <v>1</v>
      </c>
      <c r="G520" s="23" t="s">
        <v>11799</v>
      </c>
      <c r="H520" s="23" t="s">
        <v>13517</v>
      </c>
      <c r="I520" s="19" t="s">
        <v>11725</v>
      </c>
      <c r="J520" s="41">
        <v>734310</v>
      </c>
      <c r="K520" s="42">
        <v>0.1</v>
      </c>
      <c r="L520" s="41">
        <v>73431</v>
      </c>
      <c r="M520" s="41">
        <v>807741</v>
      </c>
      <c r="N520">
        <f>+VLOOKUP(C520,'Thanh toán '!M$1335:N$6972,2,0)</f>
        <v>807741</v>
      </c>
      <c r="O520" s="61">
        <f t="shared" si="27"/>
        <v>0</v>
      </c>
    </row>
    <row r="521" spans="1:15" hidden="1" x14ac:dyDescent="0.3">
      <c r="A521" s="18">
        <v>2023</v>
      </c>
      <c r="B521" s="19" t="s">
        <v>14154</v>
      </c>
      <c r="C521" s="19">
        <f t="shared" si="25"/>
        <v>746</v>
      </c>
      <c r="D521" s="19" t="s">
        <v>13350</v>
      </c>
      <c r="E521" s="24" t="s">
        <v>13972</v>
      </c>
      <c r="F521" s="18">
        <f t="shared" si="26"/>
        <v>1</v>
      </c>
      <c r="G521" s="23" t="s">
        <v>11799</v>
      </c>
      <c r="H521" s="23" t="s">
        <v>13707</v>
      </c>
      <c r="I521" s="19" t="s">
        <v>11725</v>
      </c>
      <c r="J521" s="41">
        <v>734310</v>
      </c>
      <c r="K521" s="42">
        <v>0.1</v>
      </c>
      <c r="L521" s="41">
        <v>73431</v>
      </c>
      <c r="M521" s="41">
        <v>807741</v>
      </c>
      <c r="N521">
        <f>+VLOOKUP(C521,'Thanh toán '!M$1335:N$6972,2,0)</f>
        <v>807741</v>
      </c>
      <c r="O521" s="61">
        <f t="shared" si="27"/>
        <v>0</v>
      </c>
    </row>
    <row r="522" spans="1:15" hidden="1" x14ac:dyDescent="0.3">
      <c r="A522" s="18">
        <v>2023</v>
      </c>
      <c r="B522" s="19" t="s">
        <v>14155</v>
      </c>
      <c r="C522" s="19">
        <f t="shared" si="25"/>
        <v>747</v>
      </c>
      <c r="D522" s="19" t="s">
        <v>13350</v>
      </c>
      <c r="E522" s="24" t="s">
        <v>13972</v>
      </c>
      <c r="F522" s="18">
        <f t="shared" si="26"/>
        <v>1</v>
      </c>
      <c r="G522" s="23" t="s">
        <v>11799</v>
      </c>
      <c r="H522" s="23" t="s">
        <v>13372</v>
      </c>
      <c r="I522" s="19" t="s">
        <v>11725</v>
      </c>
      <c r="J522" s="41">
        <v>734310</v>
      </c>
      <c r="K522" s="42">
        <v>0.1</v>
      </c>
      <c r="L522" s="41">
        <v>73431</v>
      </c>
      <c r="M522" s="41">
        <v>807741</v>
      </c>
      <c r="N522">
        <f>+VLOOKUP(C522,'Thanh toán '!M$1335:N$6972,2,0)</f>
        <v>807741</v>
      </c>
      <c r="O522" s="61">
        <f t="shared" si="27"/>
        <v>0</v>
      </c>
    </row>
    <row r="523" spans="1:15" hidden="1" x14ac:dyDescent="0.3">
      <c r="A523" s="18">
        <v>2023</v>
      </c>
      <c r="B523" s="19" t="s">
        <v>14156</v>
      </c>
      <c r="C523" s="19">
        <f t="shared" si="25"/>
        <v>748</v>
      </c>
      <c r="D523" s="19" t="s">
        <v>13350</v>
      </c>
      <c r="E523" s="24" t="s">
        <v>13972</v>
      </c>
      <c r="F523" s="18">
        <f t="shared" si="26"/>
        <v>1</v>
      </c>
      <c r="G523" s="23" t="s">
        <v>11799</v>
      </c>
      <c r="H523" s="23" t="s">
        <v>13366</v>
      </c>
      <c r="I523" s="19" t="s">
        <v>11725</v>
      </c>
      <c r="J523" s="41">
        <v>734310</v>
      </c>
      <c r="K523" s="42">
        <v>0.1</v>
      </c>
      <c r="L523" s="41">
        <v>73431</v>
      </c>
      <c r="M523" s="41">
        <v>807741</v>
      </c>
      <c r="N523">
        <f>+VLOOKUP(C523,'Thanh toán '!M$1335:N$6972,2,0)</f>
        <v>807741</v>
      </c>
      <c r="O523" s="61">
        <f t="shared" si="27"/>
        <v>0</v>
      </c>
    </row>
    <row r="524" spans="1:15" hidden="1" x14ac:dyDescent="0.3">
      <c r="A524" s="18">
        <v>2023</v>
      </c>
      <c r="B524" s="19" t="s">
        <v>14157</v>
      </c>
      <c r="C524" s="19">
        <f t="shared" si="25"/>
        <v>749</v>
      </c>
      <c r="D524" s="19" t="s">
        <v>13350</v>
      </c>
      <c r="E524" s="24" t="s">
        <v>13972</v>
      </c>
      <c r="F524" s="18">
        <f t="shared" si="26"/>
        <v>1</v>
      </c>
      <c r="G524" s="23" t="s">
        <v>12690</v>
      </c>
      <c r="H524" s="23" t="s">
        <v>12690</v>
      </c>
      <c r="I524" s="19" t="s">
        <v>12691</v>
      </c>
      <c r="J524" s="41">
        <v>471996</v>
      </c>
      <c r="K524" s="42">
        <v>0.10000084746480903</v>
      </c>
      <c r="L524" s="41">
        <v>47200</v>
      </c>
      <c r="M524" s="41">
        <v>519196</v>
      </c>
      <c r="N524">
        <f>+VLOOKUP(C524,'Thanh toán '!M$1335:N$6972,2,0)</f>
        <v>519196</v>
      </c>
      <c r="O524" s="61">
        <f t="shared" si="27"/>
        <v>0</v>
      </c>
    </row>
    <row r="525" spans="1:15" hidden="1" x14ac:dyDescent="0.3">
      <c r="A525" s="18">
        <v>2023</v>
      </c>
      <c r="B525" s="19" t="s">
        <v>14158</v>
      </c>
      <c r="C525" s="19">
        <f t="shared" si="25"/>
        <v>750</v>
      </c>
      <c r="D525" s="19" t="s">
        <v>13350</v>
      </c>
      <c r="E525" s="24" t="s">
        <v>13972</v>
      </c>
      <c r="F525" s="18">
        <f t="shared" si="26"/>
        <v>1</v>
      </c>
      <c r="G525" s="23" t="s">
        <v>11799</v>
      </c>
      <c r="H525" s="23" t="s">
        <v>14159</v>
      </c>
      <c r="I525" s="19" t="s">
        <v>11725</v>
      </c>
      <c r="J525" s="41">
        <v>734310</v>
      </c>
      <c r="K525" s="42">
        <v>0.1</v>
      </c>
      <c r="L525" s="41">
        <v>73431</v>
      </c>
      <c r="M525" s="41">
        <v>807741</v>
      </c>
      <c r="N525">
        <f>+VLOOKUP(C525,'Thanh toán '!M$1335:N$6972,2,0)</f>
        <v>807741</v>
      </c>
      <c r="O525" s="61">
        <f t="shared" si="27"/>
        <v>0</v>
      </c>
    </row>
    <row r="526" spans="1:15" hidden="1" x14ac:dyDescent="0.3">
      <c r="A526" s="18">
        <v>2023</v>
      </c>
      <c r="B526" s="19" t="s">
        <v>14160</v>
      </c>
      <c r="C526" s="19">
        <f t="shared" si="25"/>
        <v>751</v>
      </c>
      <c r="D526" s="19" t="s">
        <v>13350</v>
      </c>
      <c r="E526" s="24" t="s">
        <v>13972</v>
      </c>
      <c r="F526" s="18">
        <f t="shared" si="26"/>
        <v>1</v>
      </c>
      <c r="G526" s="23" t="s">
        <v>11799</v>
      </c>
      <c r="H526" s="23" t="s">
        <v>13711</v>
      </c>
      <c r="I526" s="19" t="s">
        <v>11725</v>
      </c>
      <c r="J526" s="41">
        <v>367155</v>
      </c>
      <c r="K526" s="42">
        <v>0.10000136182266345</v>
      </c>
      <c r="L526" s="41">
        <v>36716</v>
      </c>
      <c r="M526" s="41">
        <v>403871</v>
      </c>
      <c r="N526">
        <f>+VLOOKUP(C526,'Thanh toán '!M$1335:N$6972,2,0)</f>
        <v>403871</v>
      </c>
      <c r="O526" s="61">
        <f t="shared" si="27"/>
        <v>0</v>
      </c>
    </row>
    <row r="527" spans="1:15" hidden="1" x14ac:dyDescent="0.3">
      <c r="A527" s="18">
        <v>2023</v>
      </c>
      <c r="B527" s="19" t="s">
        <v>14161</v>
      </c>
      <c r="C527" s="19">
        <f t="shared" si="25"/>
        <v>752</v>
      </c>
      <c r="D527" s="19" t="s">
        <v>13350</v>
      </c>
      <c r="E527" s="24" t="s">
        <v>13972</v>
      </c>
      <c r="F527" s="18">
        <f t="shared" si="26"/>
        <v>1</v>
      </c>
      <c r="G527" s="23" t="s">
        <v>11799</v>
      </c>
      <c r="H527" s="23" t="s">
        <v>13515</v>
      </c>
      <c r="I527" s="19" t="s">
        <v>11725</v>
      </c>
      <c r="J527" s="41">
        <v>1189648</v>
      </c>
      <c r="K527" s="42">
        <v>0.1000001681169556</v>
      </c>
      <c r="L527" s="41">
        <v>118965</v>
      </c>
      <c r="M527" s="41">
        <v>1308613</v>
      </c>
      <c r="N527">
        <f>+VLOOKUP(C527,'Thanh toán '!M$1335:N$6972,2,0)</f>
        <v>1308613</v>
      </c>
      <c r="O527" s="61">
        <f t="shared" si="27"/>
        <v>0</v>
      </c>
    </row>
    <row r="528" spans="1:15" hidden="1" x14ac:dyDescent="0.3">
      <c r="A528" s="18">
        <v>2023</v>
      </c>
      <c r="B528" s="19" t="s">
        <v>14162</v>
      </c>
      <c r="C528" s="19">
        <f t="shared" si="25"/>
        <v>753</v>
      </c>
      <c r="D528" s="19" t="s">
        <v>13350</v>
      </c>
      <c r="E528" s="24" t="s">
        <v>13972</v>
      </c>
      <c r="F528" s="18">
        <f t="shared" si="26"/>
        <v>1</v>
      </c>
      <c r="G528" s="23" t="s">
        <v>11799</v>
      </c>
      <c r="H528" s="23" t="s">
        <v>13709</v>
      </c>
      <c r="I528" s="19" t="s">
        <v>11725</v>
      </c>
      <c r="J528" s="41">
        <v>1189648</v>
      </c>
      <c r="K528" s="42">
        <v>0.1000001681169556</v>
      </c>
      <c r="L528" s="41">
        <v>118965</v>
      </c>
      <c r="M528" s="41">
        <v>1308613</v>
      </c>
      <c r="N528">
        <f>+VLOOKUP(C528,'Thanh toán '!M$1335:N$6972,2,0)</f>
        <v>1308613</v>
      </c>
      <c r="O528" s="61">
        <f t="shared" si="27"/>
        <v>0</v>
      </c>
    </row>
    <row r="529" spans="1:15" hidden="1" x14ac:dyDescent="0.3">
      <c r="A529" s="18">
        <v>2023</v>
      </c>
      <c r="B529" s="19" t="s">
        <v>14163</v>
      </c>
      <c r="C529" s="19">
        <f t="shared" si="25"/>
        <v>754</v>
      </c>
      <c r="D529" s="19" t="s">
        <v>13350</v>
      </c>
      <c r="E529" s="24" t="s">
        <v>13972</v>
      </c>
      <c r="F529" s="18">
        <f t="shared" si="26"/>
        <v>1</v>
      </c>
      <c r="G529" s="23" t="s">
        <v>11799</v>
      </c>
      <c r="H529" s="23" t="s">
        <v>13370</v>
      </c>
      <c r="I529" s="19" t="s">
        <v>11725</v>
      </c>
      <c r="J529" s="41">
        <v>734310</v>
      </c>
      <c r="K529" s="42">
        <v>0.1</v>
      </c>
      <c r="L529" s="41">
        <v>73431</v>
      </c>
      <c r="M529" s="41">
        <v>807741</v>
      </c>
      <c r="N529">
        <f>+VLOOKUP(C529,'Thanh toán '!M$1335:N$6972,2,0)</f>
        <v>807741</v>
      </c>
      <c r="O529" s="61">
        <f t="shared" si="27"/>
        <v>0</v>
      </c>
    </row>
    <row r="530" spans="1:15" hidden="1" x14ac:dyDescent="0.3">
      <c r="A530" s="18">
        <v>2023</v>
      </c>
      <c r="B530" s="19" t="s">
        <v>14164</v>
      </c>
      <c r="C530" s="19">
        <f t="shared" si="25"/>
        <v>755</v>
      </c>
      <c r="D530" s="19" t="s">
        <v>13350</v>
      </c>
      <c r="E530" s="24" t="s">
        <v>13972</v>
      </c>
      <c r="F530" s="18">
        <f t="shared" si="26"/>
        <v>1</v>
      </c>
      <c r="G530" s="23" t="s">
        <v>11799</v>
      </c>
      <c r="H530" s="23" t="s">
        <v>14165</v>
      </c>
      <c r="I530" s="19" t="s">
        <v>11725</v>
      </c>
      <c r="J530" s="41">
        <v>440586</v>
      </c>
      <c r="K530" s="42">
        <v>0.10000090788177564</v>
      </c>
      <c r="L530" s="41">
        <v>44059</v>
      </c>
      <c r="M530" s="41">
        <v>484645</v>
      </c>
      <c r="N530">
        <f>+VLOOKUP(C530,'Thanh toán '!M$1335:N$6972,2,0)</f>
        <v>484645</v>
      </c>
      <c r="O530" s="61">
        <f t="shared" si="27"/>
        <v>0</v>
      </c>
    </row>
    <row r="531" spans="1:15" hidden="1" x14ac:dyDescent="0.3">
      <c r="A531" s="18">
        <v>2023</v>
      </c>
      <c r="B531" s="19" t="s">
        <v>14166</v>
      </c>
      <c r="C531" s="19">
        <f t="shared" si="25"/>
        <v>760</v>
      </c>
      <c r="D531" s="19" t="s">
        <v>13350</v>
      </c>
      <c r="E531" s="24" t="s">
        <v>13972</v>
      </c>
      <c r="F531" s="18">
        <f t="shared" si="26"/>
        <v>1</v>
      </c>
      <c r="G531" s="23" t="s">
        <v>11860</v>
      </c>
      <c r="H531" s="23" t="s">
        <v>14167</v>
      </c>
      <c r="I531" s="19" t="s">
        <v>11719</v>
      </c>
      <c r="J531" s="41">
        <v>2376990</v>
      </c>
      <c r="K531" s="42">
        <v>0.1</v>
      </c>
      <c r="L531" s="41">
        <v>237699</v>
      </c>
      <c r="M531" s="41">
        <v>2614689</v>
      </c>
      <c r="N531">
        <f>+VLOOKUP(C531,'Thanh toán '!M$1335:N$6972,2,0)</f>
        <v>2614689</v>
      </c>
      <c r="O531" s="61">
        <f t="shared" si="27"/>
        <v>0</v>
      </c>
    </row>
    <row r="532" spans="1:15" hidden="1" x14ac:dyDescent="0.3">
      <c r="A532" s="18">
        <v>2023</v>
      </c>
      <c r="B532" s="19" t="s">
        <v>14168</v>
      </c>
      <c r="C532" s="19">
        <f t="shared" si="25"/>
        <v>761</v>
      </c>
      <c r="D532" s="19" t="s">
        <v>13350</v>
      </c>
      <c r="E532" s="24" t="s">
        <v>13972</v>
      </c>
      <c r="F532" s="18">
        <f t="shared" si="26"/>
        <v>1</v>
      </c>
      <c r="G532" s="23" t="s">
        <v>11860</v>
      </c>
      <c r="H532" s="23" t="s">
        <v>13782</v>
      </c>
      <c r="I532" s="19" t="s">
        <v>11719</v>
      </c>
      <c r="J532" s="41">
        <v>4522368</v>
      </c>
      <c r="K532" s="42">
        <v>0.10000004422461861</v>
      </c>
      <c r="L532" s="41">
        <v>452237</v>
      </c>
      <c r="M532" s="41">
        <v>4974605</v>
      </c>
      <c r="N532">
        <f>+VLOOKUP(C532,'Thanh toán '!M$1335:N$6972,2,0)</f>
        <v>4974605</v>
      </c>
      <c r="O532" s="61">
        <f t="shared" si="27"/>
        <v>0</v>
      </c>
    </row>
    <row r="533" spans="1:15" hidden="1" x14ac:dyDescent="0.3">
      <c r="A533" s="18">
        <v>2023</v>
      </c>
      <c r="B533" s="19" t="s">
        <v>14169</v>
      </c>
      <c r="C533" s="19">
        <f t="shared" si="25"/>
        <v>762</v>
      </c>
      <c r="D533" s="19" t="s">
        <v>13350</v>
      </c>
      <c r="E533" s="24" t="s">
        <v>13972</v>
      </c>
      <c r="F533" s="18">
        <f t="shared" si="26"/>
        <v>1</v>
      </c>
      <c r="G533" s="23" t="s">
        <v>12231</v>
      </c>
      <c r="H533" s="23" t="s">
        <v>12231</v>
      </c>
      <c r="I533" s="19" t="s">
        <v>12232</v>
      </c>
      <c r="J533" s="41">
        <v>18026261</v>
      </c>
      <c r="K533" s="42">
        <v>9.9999994452537877E-2</v>
      </c>
      <c r="L533" s="41">
        <v>1802626</v>
      </c>
      <c r="M533" s="41">
        <v>19828887</v>
      </c>
      <c r="N533">
        <f>+VLOOKUP(C533,'Thanh toán '!M$1335:N$6972,2,0)</f>
        <v>19828887</v>
      </c>
      <c r="O533" s="61">
        <f t="shared" si="27"/>
        <v>0</v>
      </c>
    </row>
    <row r="534" spans="1:15" hidden="1" x14ac:dyDescent="0.3">
      <c r="A534" s="18">
        <v>2023</v>
      </c>
      <c r="B534" s="19" t="s">
        <v>14170</v>
      </c>
      <c r="C534" s="19">
        <f t="shared" si="25"/>
        <v>763</v>
      </c>
      <c r="D534" s="19" t="s">
        <v>13350</v>
      </c>
      <c r="E534" s="24" t="s">
        <v>13972</v>
      </c>
      <c r="F534" s="18">
        <f t="shared" si="26"/>
        <v>1</v>
      </c>
      <c r="G534" s="23" t="s">
        <v>12231</v>
      </c>
      <c r="H534" s="23" t="s">
        <v>12231</v>
      </c>
      <c r="I534" s="19" t="s">
        <v>12232</v>
      </c>
      <c r="J534" s="41">
        <v>848400</v>
      </c>
      <c r="K534" s="42">
        <v>0.1</v>
      </c>
      <c r="L534" s="41">
        <v>84840</v>
      </c>
      <c r="M534" s="41">
        <v>933240</v>
      </c>
      <c r="N534">
        <f>+VLOOKUP(C534,'Thanh toán '!M$1335:N$6972,2,0)</f>
        <v>933240</v>
      </c>
      <c r="O534" s="61">
        <f t="shared" si="27"/>
        <v>0</v>
      </c>
    </row>
    <row r="535" spans="1:15" hidden="1" x14ac:dyDescent="0.3">
      <c r="A535" s="18">
        <v>2023</v>
      </c>
      <c r="B535" s="19" t="s">
        <v>14171</v>
      </c>
      <c r="C535" s="19">
        <f t="shared" si="25"/>
        <v>765</v>
      </c>
      <c r="D535" s="19" t="s">
        <v>13350</v>
      </c>
      <c r="E535" s="24" t="s">
        <v>13972</v>
      </c>
      <c r="F535" s="18">
        <f t="shared" si="26"/>
        <v>1</v>
      </c>
      <c r="G535" s="23" t="s">
        <v>12330</v>
      </c>
      <c r="H535" s="23" t="s">
        <v>12330</v>
      </c>
      <c r="I535" s="19" t="s">
        <v>12331</v>
      </c>
      <c r="J535" s="41">
        <v>2301590</v>
      </c>
      <c r="K535" s="42">
        <v>0.1</v>
      </c>
      <c r="L535" s="41">
        <v>230159</v>
      </c>
      <c r="M535" s="41">
        <v>2531749</v>
      </c>
      <c r="N535">
        <f>+VLOOKUP(C535,'Thanh toán '!M$1335:N$6972,2,0)</f>
        <v>2531749</v>
      </c>
      <c r="O535" s="61">
        <f t="shared" si="27"/>
        <v>0</v>
      </c>
    </row>
    <row r="536" spans="1:15" hidden="1" x14ac:dyDescent="0.3">
      <c r="A536" s="18">
        <v>2023</v>
      </c>
      <c r="B536" s="19" t="s">
        <v>14172</v>
      </c>
      <c r="C536" s="19">
        <f t="shared" si="25"/>
        <v>770</v>
      </c>
      <c r="D536" s="19" t="s">
        <v>13350</v>
      </c>
      <c r="E536" s="24" t="s">
        <v>13972</v>
      </c>
      <c r="F536" s="18">
        <f t="shared" si="26"/>
        <v>1</v>
      </c>
      <c r="G536" s="23" t="s">
        <v>12239</v>
      </c>
      <c r="H536" s="23" t="s">
        <v>14173</v>
      </c>
      <c r="I536" s="19" t="s">
        <v>12240</v>
      </c>
      <c r="J536" s="41">
        <v>7619225</v>
      </c>
      <c r="K536" s="42">
        <v>0.1000000656234722</v>
      </c>
      <c r="L536" s="41">
        <v>761923</v>
      </c>
      <c r="M536" s="41">
        <v>8381148</v>
      </c>
      <c r="N536">
        <f>+VLOOKUP(C536,'Thanh toán '!M$1335:N$6972,2,0)</f>
        <v>8381148</v>
      </c>
      <c r="O536" s="61">
        <f t="shared" si="27"/>
        <v>0</v>
      </c>
    </row>
    <row r="537" spans="1:15" hidden="1" x14ac:dyDescent="0.3">
      <c r="A537" s="18">
        <v>2023</v>
      </c>
      <c r="B537" s="19" t="s">
        <v>14174</v>
      </c>
      <c r="C537" s="19">
        <f t="shared" si="25"/>
        <v>771</v>
      </c>
      <c r="D537" s="19" t="s">
        <v>13350</v>
      </c>
      <c r="E537" s="24" t="s">
        <v>13972</v>
      </c>
      <c r="F537" s="18">
        <f t="shared" si="26"/>
        <v>1</v>
      </c>
      <c r="G537" s="23" t="s">
        <v>12360</v>
      </c>
      <c r="H537" s="23" t="s">
        <v>12360</v>
      </c>
      <c r="I537" s="19" t="s">
        <v>12361</v>
      </c>
      <c r="J537" s="41">
        <v>1730400</v>
      </c>
      <c r="K537" s="42">
        <v>0.1</v>
      </c>
      <c r="L537" s="41">
        <v>173040</v>
      </c>
      <c r="M537" s="41">
        <v>1903440</v>
      </c>
      <c r="N537">
        <f>+VLOOKUP(C537,'Thanh toán '!M$1335:N$6972,2,0)</f>
        <v>1903440</v>
      </c>
      <c r="O537" s="61">
        <f t="shared" si="27"/>
        <v>0</v>
      </c>
    </row>
    <row r="538" spans="1:15" hidden="1" x14ac:dyDescent="0.3">
      <c r="A538" s="18">
        <v>2023</v>
      </c>
      <c r="B538" s="19" t="s">
        <v>14175</v>
      </c>
      <c r="C538" s="19">
        <f t="shared" si="25"/>
        <v>772</v>
      </c>
      <c r="D538" s="19" t="s">
        <v>13350</v>
      </c>
      <c r="E538" s="24" t="s">
        <v>13972</v>
      </c>
      <c r="F538" s="18">
        <f t="shared" si="26"/>
        <v>1</v>
      </c>
      <c r="G538" s="23" t="s">
        <v>12400</v>
      </c>
      <c r="H538" s="23" t="s">
        <v>12400</v>
      </c>
      <c r="I538" s="19" t="s">
        <v>12401</v>
      </c>
      <c r="J538" s="41">
        <v>2188313</v>
      </c>
      <c r="K538" s="42">
        <v>9.9999862908094039E-2</v>
      </c>
      <c r="L538" s="41">
        <v>218831</v>
      </c>
      <c r="M538" s="41">
        <v>2407144</v>
      </c>
      <c r="N538">
        <f>+VLOOKUP(C538,'Thanh toán '!M$1335:N$6972,2,0)</f>
        <v>2407144</v>
      </c>
      <c r="O538" s="61">
        <f t="shared" si="27"/>
        <v>0</v>
      </c>
    </row>
    <row r="539" spans="1:15" hidden="1" x14ac:dyDescent="0.3">
      <c r="A539" s="18">
        <v>2023</v>
      </c>
      <c r="B539" s="19" t="s">
        <v>14176</v>
      </c>
      <c r="C539" s="19">
        <f t="shared" si="25"/>
        <v>773</v>
      </c>
      <c r="D539" s="19" t="s">
        <v>13350</v>
      </c>
      <c r="E539" s="24" t="s">
        <v>13972</v>
      </c>
      <c r="F539" s="18">
        <f t="shared" si="26"/>
        <v>1</v>
      </c>
      <c r="G539" s="23" t="s">
        <v>12378</v>
      </c>
      <c r="H539" s="23" t="s">
        <v>12378</v>
      </c>
      <c r="I539" s="19" t="s">
        <v>12379</v>
      </c>
      <c r="J539" s="41">
        <v>6741566</v>
      </c>
      <c r="K539" s="42">
        <v>0.10000005933339524</v>
      </c>
      <c r="L539" s="41">
        <v>674157</v>
      </c>
      <c r="M539" s="41">
        <v>7415723</v>
      </c>
      <c r="N539">
        <f>+VLOOKUP(C539,'Thanh toán '!M$1335:N$6972,2,0)</f>
        <v>7415723</v>
      </c>
      <c r="O539" s="61">
        <f t="shared" si="27"/>
        <v>0</v>
      </c>
    </row>
    <row r="540" spans="1:15" hidden="1" x14ac:dyDescent="0.3">
      <c r="A540" s="18">
        <v>2023</v>
      </c>
      <c r="B540" s="19" t="s">
        <v>14177</v>
      </c>
      <c r="C540" s="19">
        <f t="shared" si="25"/>
        <v>774</v>
      </c>
      <c r="D540" s="19" t="s">
        <v>13350</v>
      </c>
      <c r="E540" s="24" t="s">
        <v>13972</v>
      </c>
      <c r="F540" s="18">
        <f t="shared" si="26"/>
        <v>1</v>
      </c>
      <c r="G540" s="23" t="s">
        <v>11799</v>
      </c>
      <c r="H540" s="23" t="s">
        <v>13619</v>
      </c>
      <c r="I540" s="19" t="s">
        <v>11725</v>
      </c>
      <c r="J540" s="41">
        <v>734310</v>
      </c>
      <c r="K540" s="42">
        <v>0.1</v>
      </c>
      <c r="L540" s="41">
        <v>73431</v>
      </c>
      <c r="M540" s="41">
        <v>807741</v>
      </c>
      <c r="N540">
        <f>+VLOOKUP(C540,'Thanh toán '!M$1335:N$6972,2,0)</f>
        <v>807741</v>
      </c>
      <c r="O540" s="61">
        <f t="shared" si="27"/>
        <v>0</v>
      </c>
    </row>
    <row r="541" spans="1:15" hidden="1" x14ac:dyDescent="0.3">
      <c r="A541" s="18">
        <v>2023</v>
      </c>
      <c r="B541" s="19" t="s">
        <v>14178</v>
      </c>
      <c r="C541" s="19">
        <f t="shared" si="25"/>
        <v>775</v>
      </c>
      <c r="D541" s="19" t="s">
        <v>13350</v>
      </c>
      <c r="E541" s="24" t="s">
        <v>13972</v>
      </c>
      <c r="F541" s="18">
        <f t="shared" si="26"/>
        <v>1</v>
      </c>
      <c r="G541" s="23" t="s">
        <v>11799</v>
      </c>
      <c r="H541" s="23" t="s">
        <v>13354</v>
      </c>
      <c r="I541" s="19" t="s">
        <v>11725</v>
      </c>
      <c r="J541" s="41">
        <v>1108230</v>
      </c>
      <c r="K541" s="42">
        <v>0.1</v>
      </c>
      <c r="L541" s="41">
        <v>110823</v>
      </c>
      <c r="M541" s="41">
        <v>1219053</v>
      </c>
      <c r="N541">
        <f>+VLOOKUP(C541,'Thanh toán '!M$1335:N$6972,2,0)</f>
        <v>1219053</v>
      </c>
      <c r="O541" s="61">
        <f t="shared" si="27"/>
        <v>0</v>
      </c>
    </row>
    <row r="542" spans="1:15" hidden="1" x14ac:dyDescent="0.3">
      <c r="A542" s="18">
        <v>2023</v>
      </c>
      <c r="B542" s="19" t="s">
        <v>14179</v>
      </c>
      <c r="C542" s="19">
        <f t="shared" si="25"/>
        <v>776</v>
      </c>
      <c r="D542" s="19" t="s">
        <v>13350</v>
      </c>
      <c r="E542" s="24" t="s">
        <v>13972</v>
      </c>
      <c r="F542" s="18">
        <f t="shared" si="26"/>
        <v>1</v>
      </c>
      <c r="G542" s="23" t="s">
        <v>11799</v>
      </c>
      <c r="H542" s="23" t="s">
        <v>13627</v>
      </c>
      <c r="I542" s="19" t="s">
        <v>11725</v>
      </c>
      <c r="J542" s="41">
        <v>1357669</v>
      </c>
      <c r="K542" s="42">
        <v>0.10000007365565539</v>
      </c>
      <c r="L542" s="41">
        <v>135767</v>
      </c>
      <c r="M542" s="41">
        <v>1493436</v>
      </c>
      <c r="N542">
        <f>+VLOOKUP(C542,'Thanh toán '!M$1335:N$6972,2,0)</f>
        <v>1493436</v>
      </c>
      <c r="O542" s="61">
        <f t="shared" si="27"/>
        <v>0</v>
      </c>
    </row>
    <row r="543" spans="1:15" hidden="1" x14ac:dyDescent="0.3">
      <c r="A543" s="18">
        <v>2023</v>
      </c>
      <c r="B543" s="19" t="s">
        <v>14180</v>
      </c>
      <c r="C543" s="19">
        <f t="shared" si="25"/>
        <v>777</v>
      </c>
      <c r="D543" s="19" t="s">
        <v>13350</v>
      </c>
      <c r="E543" s="24" t="s">
        <v>13972</v>
      </c>
      <c r="F543" s="18">
        <f t="shared" si="26"/>
        <v>1</v>
      </c>
      <c r="G543" s="23" t="s">
        <v>11799</v>
      </c>
      <c r="H543" s="23" t="s">
        <v>14181</v>
      </c>
      <c r="I543" s="19" t="s">
        <v>11725</v>
      </c>
      <c r="J543" s="41">
        <v>409288</v>
      </c>
      <c r="K543" s="42">
        <v>0.1000004886534665</v>
      </c>
      <c r="L543" s="41">
        <v>40929</v>
      </c>
      <c r="M543" s="41">
        <v>450217</v>
      </c>
      <c r="N543">
        <f>+VLOOKUP(C543,'Thanh toán '!M$1335:N$6972,2,0)</f>
        <v>450217</v>
      </c>
      <c r="O543" s="61">
        <f t="shared" si="27"/>
        <v>0</v>
      </c>
    </row>
    <row r="544" spans="1:15" hidden="1" x14ac:dyDescent="0.3">
      <c r="A544" s="43">
        <v>2023</v>
      </c>
      <c r="B544" s="44" t="s">
        <v>14182</v>
      </c>
      <c r="C544" s="19">
        <f t="shared" si="25"/>
        <v>778</v>
      </c>
      <c r="D544" s="44" t="s">
        <v>13350</v>
      </c>
      <c r="E544" s="45" t="s">
        <v>13972</v>
      </c>
      <c r="F544" s="18">
        <f t="shared" si="26"/>
        <v>1</v>
      </c>
      <c r="G544" s="46" t="s">
        <v>11799</v>
      </c>
      <c r="H544" s="46" t="s">
        <v>13623</v>
      </c>
      <c r="I544" s="44" t="s">
        <v>11725</v>
      </c>
      <c r="J544" s="47">
        <v>1556803</v>
      </c>
      <c r="K544" s="48">
        <v>9.9999807297390872E-2</v>
      </c>
      <c r="L544" s="47">
        <v>155680</v>
      </c>
      <c r="M544" s="47">
        <v>1712483</v>
      </c>
      <c r="N544">
        <f>+VLOOKUP(C544,'Thanh toán '!M$1335:N$6972,2,0)</f>
        <v>1712483</v>
      </c>
      <c r="O544" s="61">
        <f t="shared" si="27"/>
        <v>0</v>
      </c>
    </row>
    <row r="545" spans="1:15" hidden="1" x14ac:dyDescent="0.3">
      <c r="A545" s="18">
        <v>2023</v>
      </c>
      <c r="B545" s="19" t="s">
        <v>14183</v>
      </c>
      <c r="C545" s="19">
        <f t="shared" si="25"/>
        <v>779</v>
      </c>
      <c r="D545" s="19" t="s">
        <v>13350</v>
      </c>
      <c r="E545" s="24" t="s">
        <v>13972</v>
      </c>
      <c r="F545" s="18">
        <f t="shared" si="26"/>
        <v>1</v>
      </c>
      <c r="G545" s="23" t="s">
        <v>11799</v>
      </c>
      <c r="H545" s="23" t="s">
        <v>13356</v>
      </c>
      <c r="I545" s="19" t="s">
        <v>11725</v>
      </c>
      <c r="J545" s="41">
        <v>734310</v>
      </c>
      <c r="K545" s="42">
        <v>0.1</v>
      </c>
      <c r="L545" s="41">
        <v>73431</v>
      </c>
      <c r="M545" s="41">
        <v>807741</v>
      </c>
      <c r="N545">
        <f>+VLOOKUP(C545,'Thanh toán '!M$1335:N$6972,2,0)</f>
        <v>807741</v>
      </c>
      <c r="O545" s="61">
        <f t="shared" si="27"/>
        <v>0</v>
      </c>
    </row>
    <row r="546" spans="1:15" hidden="1" x14ac:dyDescent="0.3">
      <c r="A546" s="18">
        <v>2023</v>
      </c>
      <c r="B546" s="19" t="s">
        <v>14184</v>
      </c>
      <c r="C546" s="19">
        <f t="shared" si="25"/>
        <v>780</v>
      </c>
      <c r="D546" s="19" t="s">
        <v>13350</v>
      </c>
      <c r="E546" s="24" t="s">
        <v>13972</v>
      </c>
      <c r="F546" s="18">
        <f t="shared" si="26"/>
        <v>1</v>
      </c>
      <c r="G546" s="23" t="s">
        <v>11799</v>
      </c>
      <c r="H546" s="23" t="s">
        <v>13613</v>
      </c>
      <c r="I546" s="19" t="s">
        <v>11725</v>
      </c>
      <c r="J546" s="41">
        <v>734310</v>
      </c>
      <c r="K546" s="42">
        <v>0.1</v>
      </c>
      <c r="L546" s="41">
        <v>73431</v>
      </c>
      <c r="M546" s="41">
        <v>807741</v>
      </c>
      <c r="N546">
        <f>+VLOOKUP(C546,'Thanh toán '!M$1335:N$6972,2,0)</f>
        <v>807741</v>
      </c>
      <c r="O546" s="61">
        <f t="shared" si="27"/>
        <v>0</v>
      </c>
    </row>
    <row r="547" spans="1:15" hidden="1" x14ac:dyDescent="0.3">
      <c r="A547" s="18">
        <v>2023</v>
      </c>
      <c r="B547" s="19" t="s">
        <v>14185</v>
      </c>
      <c r="C547" s="19">
        <f t="shared" si="25"/>
        <v>781</v>
      </c>
      <c r="D547" s="19" t="s">
        <v>13350</v>
      </c>
      <c r="E547" s="24" t="s">
        <v>13972</v>
      </c>
      <c r="F547" s="18">
        <f t="shared" si="26"/>
        <v>1</v>
      </c>
      <c r="G547" s="23" t="s">
        <v>11799</v>
      </c>
      <c r="H547" s="23" t="s">
        <v>13617</v>
      </c>
      <c r="I547" s="19" t="s">
        <v>11725</v>
      </c>
      <c r="J547" s="41">
        <v>734310</v>
      </c>
      <c r="K547" s="42">
        <v>0.1</v>
      </c>
      <c r="L547" s="41">
        <v>73431</v>
      </c>
      <c r="M547" s="41">
        <v>807741</v>
      </c>
      <c r="N547">
        <f>+VLOOKUP(C547,'Thanh toán '!M$1335:N$6972,2,0)</f>
        <v>807741</v>
      </c>
      <c r="O547" s="61">
        <f t="shared" si="27"/>
        <v>0</v>
      </c>
    </row>
    <row r="548" spans="1:15" hidden="1" x14ac:dyDescent="0.3">
      <c r="A548" s="18">
        <v>2023</v>
      </c>
      <c r="B548" s="19" t="s">
        <v>14186</v>
      </c>
      <c r="C548" s="19">
        <f t="shared" si="25"/>
        <v>782</v>
      </c>
      <c r="D548" s="19" t="s">
        <v>13350</v>
      </c>
      <c r="E548" s="24" t="s">
        <v>13972</v>
      </c>
      <c r="F548" s="18">
        <f t="shared" si="26"/>
        <v>1</v>
      </c>
      <c r="G548" s="23" t="s">
        <v>11799</v>
      </c>
      <c r="H548" s="23" t="s">
        <v>14187</v>
      </c>
      <c r="I548" s="19" t="s">
        <v>11725</v>
      </c>
      <c r="J548" s="41">
        <v>455338</v>
      </c>
      <c r="K548" s="42">
        <v>0.10000043923415133</v>
      </c>
      <c r="L548" s="41">
        <v>45534</v>
      </c>
      <c r="M548" s="41">
        <v>500872</v>
      </c>
      <c r="N548">
        <f>+VLOOKUP(C548,'Thanh toán '!M$1335:N$6972,2,0)</f>
        <v>500872</v>
      </c>
      <c r="O548" s="61">
        <f t="shared" si="27"/>
        <v>0</v>
      </c>
    </row>
    <row r="549" spans="1:15" hidden="1" x14ac:dyDescent="0.3">
      <c r="A549" s="18">
        <v>2023</v>
      </c>
      <c r="B549" s="19" t="s">
        <v>14188</v>
      </c>
      <c r="C549" s="19">
        <f t="shared" si="25"/>
        <v>783</v>
      </c>
      <c r="D549" s="19" t="s">
        <v>13350</v>
      </c>
      <c r="E549" s="24" t="s">
        <v>13972</v>
      </c>
      <c r="F549" s="18">
        <f t="shared" si="26"/>
        <v>1</v>
      </c>
      <c r="G549" s="23" t="s">
        <v>11799</v>
      </c>
      <c r="H549" s="23" t="s">
        <v>14189</v>
      </c>
      <c r="I549" s="19" t="s">
        <v>11725</v>
      </c>
      <c r="J549" s="41">
        <v>734310</v>
      </c>
      <c r="K549" s="42">
        <v>0.1</v>
      </c>
      <c r="L549" s="41">
        <v>73431</v>
      </c>
      <c r="M549" s="41">
        <v>807741</v>
      </c>
      <c r="N549">
        <f>+VLOOKUP(C549,'Thanh toán '!M$1335:N$6972,2,0)</f>
        <v>807741</v>
      </c>
      <c r="O549" s="61">
        <f t="shared" si="27"/>
        <v>0</v>
      </c>
    </row>
    <row r="550" spans="1:15" hidden="1" x14ac:dyDescent="0.3">
      <c r="A550" s="18">
        <v>2023</v>
      </c>
      <c r="B550" s="19" t="s">
        <v>14190</v>
      </c>
      <c r="C550" s="19">
        <f t="shared" si="25"/>
        <v>784</v>
      </c>
      <c r="D550" s="19" t="s">
        <v>13350</v>
      </c>
      <c r="E550" s="24" t="s">
        <v>13972</v>
      </c>
      <c r="F550" s="18">
        <f t="shared" si="26"/>
        <v>1</v>
      </c>
      <c r="G550" s="23" t="s">
        <v>11799</v>
      </c>
      <c r="H550" s="23" t="s">
        <v>13615</v>
      </c>
      <c r="I550" s="19" t="s">
        <v>11725</v>
      </c>
      <c r="J550" s="41">
        <v>1189648</v>
      </c>
      <c r="K550" s="42">
        <v>0.1000001681169556</v>
      </c>
      <c r="L550" s="41">
        <v>118965</v>
      </c>
      <c r="M550" s="41">
        <v>1308613</v>
      </c>
      <c r="N550">
        <f>+VLOOKUP(C550,'Thanh toán '!M$1335:N$6972,2,0)</f>
        <v>1308613</v>
      </c>
      <c r="O550" s="61">
        <f t="shared" si="27"/>
        <v>0</v>
      </c>
    </row>
    <row r="551" spans="1:15" hidden="1" x14ac:dyDescent="0.3">
      <c r="A551" s="18">
        <v>2023</v>
      </c>
      <c r="B551" s="19" t="s">
        <v>14191</v>
      </c>
      <c r="C551" s="19">
        <f t="shared" si="25"/>
        <v>785</v>
      </c>
      <c r="D551" s="19" t="s">
        <v>13350</v>
      </c>
      <c r="E551" s="24" t="s">
        <v>13972</v>
      </c>
      <c r="F551" s="18">
        <f t="shared" si="26"/>
        <v>1</v>
      </c>
      <c r="G551" s="23" t="s">
        <v>11799</v>
      </c>
      <c r="H551" s="23" t="s">
        <v>14192</v>
      </c>
      <c r="I551" s="19" t="s">
        <v>11725</v>
      </c>
      <c r="J551" s="41">
        <v>1189648</v>
      </c>
      <c r="K551" s="42">
        <v>0.1000001681169556</v>
      </c>
      <c r="L551" s="41">
        <v>118965</v>
      </c>
      <c r="M551" s="41">
        <v>1308613</v>
      </c>
      <c r="N551">
        <f>+VLOOKUP(C551,'Thanh toán '!M$1335:N$6972,2,0)</f>
        <v>1308613</v>
      </c>
      <c r="O551" s="61">
        <f t="shared" si="27"/>
        <v>0</v>
      </c>
    </row>
    <row r="552" spans="1:15" hidden="1" x14ac:dyDescent="0.3">
      <c r="A552" s="18">
        <v>2023</v>
      </c>
      <c r="B552" s="19" t="s">
        <v>14193</v>
      </c>
      <c r="C552" s="19">
        <f t="shared" si="25"/>
        <v>786</v>
      </c>
      <c r="D552" s="19" t="s">
        <v>13350</v>
      </c>
      <c r="E552" s="24" t="s">
        <v>13972</v>
      </c>
      <c r="F552" s="18">
        <f t="shared" si="26"/>
        <v>1</v>
      </c>
      <c r="G552" s="23" t="s">
        <v>11799</v>
      </c>
      <c r="H552" s="23" t="s">
        <v>14194</v>
      </c>
      <c r="I552" s="19" t="s">
        <v>11725</v>
      </c>
      <c r="J552" s="41">
        <v>734310</v>
      </c>
      <c r="K552" s="42">
        <v>0.1</v>
      </c>
      <c r="L552" s="41">
        <v>73431</v>
      </c>
      <c r="M552" s="41">
        <v>807741</v>
      </c>
      <c r="N552">
        <f>+VLOOKUP(C552,'Thanh toán '!M$1335:N$6972,2,0)</f>
        <v>807741</v>
      </c>
      <c r="O552" s="61">
        <f t="shared" si="27"/>
        <v>0</v>
      </c>
    </row>
    <row r="553" spans="1:15" hidden="1" x14ac:dyDescent="0.3">
      <c r="A553" s="18">
        <v>2023</v>
      </c>
      <c r="B553" s="19" t="s">
        <v>14195</v>
      </c>
      <c r="C553" s="19">
        <f t="shared" si="25"/>
        <v>787</v>
      </c>
      <c r="D553" s="19" t="s">
        <v>13350</v>
      </c>
      <c r="E553" s="24" t="s">
        <v>13972</v>
      </c>
      <c r="F553" s="18">
        <f t="shared" si="26"/>
        <v>1</v>
      </c>
      <c r="G553" s="23" t="s">
        <v>11799</v>
      </c>
      <c r="H553" s="23" t="s">
        <v>14196</v>
      </c>
      <c r="I553" s="19" t="s">
        <v>11725</v>
      </c>
      <c r="J553" s="41">
        <v>734310</v>
      </c>
      <c r="K553" s="42">
        <v>0.1</v>
      </c>
      <c r="L553" s="41">
        <v>73431</v>
      </c>
      <c r="M553" s="41">
        <v>807741</v>
      </c>
      <c r="N553">
        <f>+VLOOKUP(C553,'Thanh toán '!M$1335:N$6972,2,0)</f>
        <v>807741</v>
      </c>
      <c r="O553" s="61">
        <f t="shared" si="27"/>
        <v>0</v>
      </c>
    </row>
    <row r="554" spans="1:15" hidden="1" x14ac:dyDescent="0.3">
      <c r="A554" s="18">
        <v>2023</v>
      </c>
      <c r="B554" s="19" t="s">
        <v>14197</v>
      </c>
      <c r="C554" s="19">
        <f t="shared" si="25"/>
        <v>788</v>
      </c>
      <c r="D554" s="19" t="s">
        <v>13350</v>
      </c>
      <c r="E554" s="24" t="s">
        <v>13972</v>
      </c>
      <c r="F554" s="18">
        <f t="shared" si="26"/>
        <v>1</v>
      </c>
      <c r="G554" s="23" t="s">
        <v>11799</v>
      </c>
      <c r="H554" s="23" t="s">
        <v>14198</v>
      </c>
      <c r="I554" s="19" t="s">
        <v>11725</v>
      </c>
      <c r="J554" s="41">
        <v>734310</v>
      </c>
      <c r="K554" s="42">
        <v>0.1</v>
      </c>
      <c r="L554" s="41">
        <v>73431</v>
      </c>
      <c r="M554" s="41">
        <v>807741</v>
      </c>
      <c r="N554">
        <f>+VLOOKUP(C554,'Thanh toán '!M$1335:N$6972,2,0)</f>
        <v>807741</v>
      </c>
      <c r="O554" s="61">
        <f t="shared" si="27"/>
        <v>0</v>
      </c>
    </row>
    <row r="555" spans="1:15" hidden="1" x14ac:dyDescent="0.3">
      <c r="A555" s="18">
        <v>2023</v>
      </c>
      <c r="B555" s="19" t="s">
        <v>14199</v>
      </c>
      <c r="C555" s="19">
        <f t="shared" si="25"/>
        <v>789</v>
      </c>
      <c r="D555" s="19" t="s">
        <v>13350</v>
      </c>
      <c r="E555" s="24" t="s">
        <v>13972</v>
      </c>
      <c r="F555" s="18">
        <f t="shared" si="26"/>
        <v>1</v>
      </c>
      <c r="G555" s="23" t="s">
        <v>11799</v>
      </c>
      <c r="H555" s="23" t="s">
        <v>13346</v>
      </c>
      <c r="I555" s="19" t="s">
        <v>11725</v>
      </c>
      <c r="J555" s="41">
        <v>1189648</v>
      </c>
      <c r="K555" s="42">
        <v>0.1000001681169556</v>
      </c>
      <c r="L555" s="41">
        <v>118965</v>
      </c>
      <c r="M555" s="41">
        <v>1308613</v>
      </c>
      <c r="N555">
        <f>+VLOOKUP(C555,'Thanh toán '!M$1335:N$6972,2,0)</f>
        <v>1308613</v>
      </c>
      <c r="O555" s="61">
        <f t="shared" si="27"/>
        <v>0</v>
      </c>
    </row>
    <row r="556" spans="1:15" hidden="1" x14ac:dyDescent="0.3">
      <c r="A556" s="18">
        <v>2023</v>
      </c>
      <c r="B556" s="19" t="s">
        <v>14200</v>
      </c>
      <c r="C556" s="19">
        <f t="shared" si="25"/>
        <v>790</v>
      </c>
      <c r="D556" s="19" t="s">
        <v>13350</v>
      </c>
      <c r="E556" s="24" t="s">
        <v>13972</v>
      </c>
      <c r="F556" s="18">
        <f t="shared" si="26"/>
        <v>1</v>
      </c>
      <c r="G556" s="23" t="s">
        <v>11799</v>
      </c>
      <c r="H556" s="23" t="s">
        <v>13634</v>
      </c>
      <c r="I556" s="19" t="s">
        <v>11725</v>
      </c>
      <c r="J556" s="41">
        <v>734310</v>
      </c>
      <c r="K556" s="42">
        <v>0.1</v>
      </c>
      <c r="L556" s="41">
        <v>73431</v>
      </c>
      <c r="M556" s="41">
        <v>807741</v>
      </c>
      <c r="N556">
        <f>+VLOOKUP(C556,'Thanh toán '!M$1335:N$6972,2,0)</f>
        <v>807741</v>
      </c>
      <c r="O556" s="61">
        <f t="shared" si="27"/>
        <v>0</v>
      </c>
    </row>
    <row r="557" spans="1:15" hidden="1" x14ac:dyDescent="0.3">
      <c r="A557" s="18">
        <v>2023</v>
      </c>
      <c r="B557" s="19" t="s">
        <v>14201</v>
      </c>
      <c r="C557" s="19">
        <f t="shared" si="25"/>
        <v>791</v>
      </c>
      <c r="D557" s="19" t="s">
        <v>13350</v>
      </c>
      <c r="E557" s="24" t="s">
        <v>13972</v>
      </c>
      <c r="F557" s="18">
        <f t="shared" si="26"/>
        <v>1</v>
      </c>
      <c r="G557" s="23" t="s">
        <v>11799</v>
      </c>
      <c r="H557" s="23" t="s">
        <v>14202</v>
      </c>
      <c r="I557" s="19" t="s">
        <v>11725</v>
      </c>
      <c r="J557" s="41">
        <v>734310</v>
      </c>
      <c r="K557" s="42">
        <v>0.1</v>
      </c>
      <c r="L557" s="41">
        <v>73431</v>
      </c>
      <c r="M557" s="41">
        <v>807741</v>
      </c>
      <c r="N557">
        <f>+VLOOKUP(C557,'Thanh toán '!M$1335:N$6972,2,0)</f>
        <v>807741</v>
      </c>
      <c r="O557" s="61">
        <f t="shared" si="27"/>
        <v>0</v>
      </c>
    </row>
    <row r="558" spans="1:15" hidden="1" x14ac:dyDescent="0.3">
      <c r="A558" s="18">
        <v>2023</v>
      </c>
      <c r="B558" s="19" t="s">
        <v>14203</v>
      </c>
      <c r="C558" s="19">
        <f t="shared" si="25"/>
        <v>792</v>
      </c>
      <c r="D558" s="19" t="s">
        <v>13350</v>
      </c>
      <c r="E558" s="24" t="s">
        <v>13972</v>
      </c>
      <c r="F558" s="18">
        <f t="shared" si="26"/>
        <v>1</v>
      </c>
      <c r="G558" s="23" t="s">
        <v>11799</v>
      </c>
      <c r="H558" s="23" t="s">
        <v>13609</v>
      </c>
      <c r="I558" s="19" t="s">
        <v>11725</v>
      </c>
      <c r="J558" s="41">
        <v>734310</v>
      </c>
      <c r="K558" s="42">
        <v>0.1</v>
      </c>
      <c r="L558" s="41">
        <v>73431</v>
      </c>
      <c r="M558" s="41">
        <v>807741</v>
      </c>
      <c r="N558">
        <f>+VLOOKUP(C558,'Thanh toán '!M$1335:N$6972,2,0)</f>
        <v>807741</v>
      </c>
      <c r="O558" s="61">
        <f t="shared" si="27"/>
        <v>0</v>
      </c>
    </row>
    <row r="559" spans="1:15" hidden="1" x14ac:dyDescent="0.3">
      <c r="A559" s="18">
        <v>2023</v>
      </c>
      <c r="B559" s="19" t="s">
        <v>14204</v>
      </c>
      <c r="C559" s="19">
        <f t="shared" si="25"/>
        <v>793</v>
      </c>
      <c r="D559" s="19" t="s">
        <v>13350</v>
      </c>
      <c r="E559" s="24" t="s">
        <v>13972</v>
      </c>
      <c r="F559" s="18">
        <f t="shared" si="26"/>
        <v>1</v>
      </c>
      <c r="G559" s="23" t="s">
        <v>11799</v>
      </c>
      <c r="H559" s="23" t="s">
        <v>13611</v>
      </c>
      <c r="I559" s="19" t="s">
        <v>11725</v>
      </c>
      <c r="J559" s="41">
        <v>1189648</v>
      </c>
      <c r="K559" s="42">
        <v>0.1000001681169556</v>
      </c>
      <c r="L559" s="41">
        <v>118965</v>
      </c>
      <c r="M559" s="41">
        <v>1308613</v>
      </c>
      <c r="N559">
        <f>+VLOOKUP(C559,'Thanh toán '!M$1335:N$6972,2,0)</f>
        <v>1308613</v>
      </c>
      <c r="O559" s="61">
        <f t="shared" si="27"/>
        <v>0</v>
      </c>
    </row>
    <row r="560" spans="1:15" hidden="1" x14ac:dyDescent="0.3">
      <c r="A560" s="18">
        <v>2023</v>
      </c>
      <c r="B560" s="19" t="s">
        <v>14205</v>
      </c>
      <c r="C560" s="19">
        <f t="shared" si="25"/>
        <v>794</v>
      </c>
      <c r="D560" s="19" t="s">
        <v>13350</v>
      </c>
      <c r="E560" s="24" t="s">
        <v>13972</v>
      </c>
      <c r="F560" s="18">
        <f t="shared" si="26"/>
        <v>1</v>
      </c>
      <c r="G560" s="23" t="s">
        <v>11799</v>
      </c>
      <c r="H560" s="23" t="s">
        <v>13636</v>
      </c>
      <c r="I560" s="19" t="s">
        <v>11725</v>
      </c>
      <c r="J560" s="41">
        <v>734310</v>
      </c>
      <c r="K560" s="42">
        <v>0.1</v>
      </c>
      <c r="L560" s="41">
        <v>73431</v>
      </c>
      <c r="M560" s="41">
        <v>807741</v>
      </c>
      <c r="N560">
        <f>+VLOOKUP(C560,'Thanh toán '!M$1335:N$6972,2,0)</f>
        <v>807741</v>
      </c>
      <c r="O560" s="61">
        <f t="shared" si="27"/>
        <v>0</v>
      </c>
    </row>
    <row r="561" spans="1:17" hidden="1" x14ac:dyDescent="0.3">
      <c r="A561" s="18">
        <v>2023</v>
      </c>
      <c r="B561" s="19" t="s">
        <v>14206</v>
      </c>
      <c r="C561" s="19">
        <f t="shared" si="25"/>
        <v>795</v>
      </c>
      <c r="D561" s="19" t="s">
        <v>13350</v>
      </c>
      <c r="E561" s="24" t="s">
        <v>13972</v>
      </c>
      <c r="F561" s="18">
        <f t="shared" si="26"/>
        <v>1</v>
      </c>
      <c r="G561" s="23" t="s">
        <v>11799</v>
      </c>
      <c r="H561" s="23" t="s">
        <v>14207</v>
      </c>
      <c r="I561" s="19" t="s">
        <v>11725</v>
      </c>
      <c r="J561" s="41">
        <v>734310</v>
      </c>
      <c r="K561" s="42">
        <v>0.1</v>
      </c>
      <c r="L561" s="41">
        <v>73431</v>
      </c>
      <c r="M561" s="41">
        <v>807741</v>
      </c>
      <c r="N561">
        <f>+VLOOKUP(C561,'Thanh toán '!M$1335:N$6972,2,0)</f>
        <v>807741</v>
      </c>
      <c r="O561" s="61">
        <f t="shared" si="27"/>
        <v>0</v>
      </c>
    </row>
    <row r="562" spans="1:17" hidden="1" x14ac:dyDescent="0.3">
      <c r="A562" s="18">
        <v>2023</v>
      </c>
      <c r="B562" s="19" t="s">
        <v>14208</v>
      </c>
      <c r="C562" s="19">
        <f t="shared" si="25"/>
        <v>796</v>
      </c>
      <c r="D562" s="19" t="s">
        <v>13350</v>
      </c>
      <c r="E562" s="24" t="s">
        <v>13972</v>
      </c>
      <c r="F562" s="18">
        <f t="shared" si="26"/>
        <v>1</v>
      </c>
      <c r="G562" s="23" t="s">
        <v>11799</v>
      </c>
      <c r="H562" s="23" t="s">
        <v>13629</v>
      </c>
      <c r="I562" s="19" t="s">
        <v>11725</v>
      </c>
      <c r="J562" s="41">
        <v>734310</v>
      </c>
      <c r="K562" s="42">
        <v>0.1</v>
      </c>
      <c r="L562" s="41">
        <v>73431</v>
      </c>
      <c r="M562" s="41">
        <v>807741</v>
      </c>
      <c r="N562">
        <f>+VLOOKUP(C562,'Thanh toán '!M$1335:N$6972,2,0)</f>
        <v>807741</v>
      </c>
      <c r="O562" s="61">
        <f t="shared" si="27"/>
        <v>0</v>
      </c>
    </row>
    <row r="563" spans="1:17" hidden="1" x14ac:dyDescent="0.3">
      <c r="A563" s="18">
        <v>2023</v>
      </c>
      <c r="B563" s="19" t="s">
        <v>14209</v>
      </c>
      <c r="C563" s="19">
        <f t="shared" si="25"/>
        <v>797</v>
      </c>
      <c r="D563" s="19" t="s">
        <v>13350</v>
      </c>
      <c r="E563" s="24" t="s">
        <v>13972</v>
      </c>
      <c r="F563" s="18">
        <f t="shared" si="26"/>
        <v>1</v>
      </c>
      <c r="G563" s="23" t="s">
        <v>11799</v>
      </c>
      <c r="H563" s="23" t="s">
        <v>13631</v>
      </c>
      <c r="I563" s="19" t="s">
        <v>11725</v>
      </c>
      <c r="J563" s="41">
        <v>734310</v>
      </c>
      <c r="K563" s="42">
        <v>0.1</v>
      </c>
      <c r="L563" s="41">
        <v>73431</v>
      </c>
      <c r="M563" s="41">
        <v>807741</v>
      </c>
      <c r="N563">
        <f>+VLOOKUP(C563,'Thanh toán '!M$1335:N$6972,2,0)</f>
        <v>807741</v>
      </c>
      <c r="O563" s="61">
        <f t="shared" si="27"/>
        <v>0</v>
      </c>
    </row>
    <row r="564" spans="1:17" hidden="1" x14ac:dyDescent="0.3">
      <c r="A564" s="18">
        <v>2023</v>
      </c>
      <c r="B564" s="19" t="s">
        <v>14210</v>
      </c>
      <c r="C564" s="19">
        <f t="shared" si="25"/>
        <v>798</v>
      </c>
      <c r="D564" s="19" t="s">
        <v>13350</v>
      </c>
      <c r="E564" s="24" t="s">
        <v>13972</v>
      </c>
      <c r="F564" s="18">
        <f t="shared" si="26"/>
        <v>1</v>
      </c>
      <c r="G564" s="23" t="s">
        <v>11799</v>
      </c>
      <c r="H564" s="23" t="s">
        <v>13621</v>
      </c>
      <c r="I564" s="19" t="s">
        <v>11725</v>
      </c>
      <c r="J564" s="41">
        <v>1189648</v>
      </c>
      <c r="K564" s="42">
        <v>0.1000001681169556</v>
      </c>
      <c r="L564" s="41">
        <v>118965</v>
      </c>
      <c r="M564" s="41">
        <v>1308613</v>
      </c>
      <c r="N564">
        <f>+VLOOKUP(C564,'Thanh toán '!M$1335:N$6972,2,0)</f>
        <v>1308613</v>
      </c>
      <c r="O564" s="61">
        <f t="shared" si="27"/>
        <v>0</v>
      </c>
    </row>
    <row r="565" spans="1:17" hidden="1" x14ac:dyDescent="0.3">
      <c r="A565" s="18">
        <v>2023</v>
      </c>
      <c r="B565" s="19" t="s">
        <v>14211</v>
      </c>
      <c r="C565" s="19">
        <f t="shared" si="25"/>
        <v>799</v>
      </c>
      <c r="D565" s="19" t="s">
        <v>13350</v>
      </c>
      <c r="E565" s="24" t="s">
        <v>13972</v>
      </c>
      <c r="F565" s="18">
        <f t="shared" si="26"/>
        <v>1</v>
      </c>
      <c r="G565" s="23" t="s">
        <v>11799</v>
      </c>
      <c r="H565" s="23" t="s">
        <v>13627</v>
      </c>
      <c r="I565" s="19" t="s">
        <v>11725</v>
      </c>
      <c r="J565" s="41">
        <v>734310</v>
      </c>
      <c r="K565" s="42">
        <v>0.1</v>
      </c>
      <c r="L565" s="41">
        <v>73431</v>
      </c>
      <c r="M565" s="41">
        <v>807741</v>
      </c>
      <c r="N565">
        <f>+VLOOKUP(C565,'Thanh toán '!M$1335:N$6972,2,0)</f>
        <v>807741</v>
      </c>
      <c r="O565" s="61">
        <f t="shared" si="27"/>
        <v>0</v>
      </c>
    </row>
    <row r="566" spans="1:17" hidden="1" x14ac:dyDescent="0.3">
      <c r="A566" s="18">
        <v>2023</v>
      </c>
      <c r="B566" s="19" t="s">
        <v>14212</v>
      </c>
      <c r="C566" s="19">
        <f t="shared" si="25"/>
        <v>800</v>
      </c>
      <c r="D566" s="19" t="s">
        <v>13350</v>
      </c>
      <c r="E566" s="24" t="s">
        <v>13972</v>
      </c>
      <c r="F566" s="18">
        <f t="shared" si="26"/>
        <v>1</v>
      </c>
      <c r="G566" s="23" t="s">
        <v>11799</v>
      </c>
      <c r="H566" s="23" t="s">
        <v>14213</v>
      </c>
      <c r="I566" s="19" t="s">
        <v>11725</v>
      </c>
      <c r="J566" s="41">
        <v>734310</v>
      </c>
      <c r="K566" s="42">
        <v>0.1</v>
      </c>
      <c r="L566" s="41">
        <v>73431</v>
      </c>
      <c r="M566" s="41">
        <v>807741</v>
      </c>
      <c r="N566">
        <f>+VLOOKUP(C566,'Thanh toán '!M$1335:N$6972,2,0)</f>
        <v>807741</v>
      </c>
      <c r="O566" s="61">
        <f t="shared" si="27"/>
        <v>0</v>
      </c>
    </row>
    <row r="567" spans="1:17" hidden="1" x14ac:dyDescent="0.3">
      <c r="A567" s="18">
        <v>2023</v>
      </c>
      <c r="B567" s="19" t="s">
        <v>14214</v>
      </c>
      <c r="C567" s="19">
        <f t="shared" si="25"/>
        <v>805</v>
      </c>
      <c r="D567" s="19" t="s">
        <v>13350</v>
      </c>
      <c r="E567" s="24" t="s">
        <v>14215</v>
      </c>
      <c r="F567" s="18">
        <f t="shared" si="26"/>
        <v>1</v>
      </c>
      <c r="G567" s="23" t="s">
        <v>11860</v>
      </c>
      <c r="H567" s="23" t="s">
        <v>14216</v>
      </c>
      <c r="I567" s="19" t="s">
        <v>11719</v>
      </c>
      <c r="J567" s="41">
        <v>910676</v>
      </c>
      <c r="K567" s="42">
        <v>0.10000043923415133</v>
      </c>
      <c r="L567" s="41">
        <v>91068</v>
      </c>
      <c r="M567" s="41">
        <v>1001744</v>
      </c>
      <c r="N567">
        <f>+VLOOKUP(C567,'Thanh toán '!M$1335:N$6972,2,0)</f>
        <v>1001744</v>
      </c>
      <c r="O567" s="61">
        <f t="shared" si="27"/>
        <v>0</v>
      </c>
    </row>
    <row r="568" spans="1:17" hidden="1" x14ac:dyDescent="0.3">
      <c r="A568" s="18">
        <v>2023</v>
      </c>
      <c r="B568" s="19" t="s">
        <v>14217</v>
      </c>
      <c r="C568" s="19">
        <f t="shared" si="25"/>
        <v>826</v>
      </c>
      <c r="D568" s="19" t="s">
        <v>13350</v>
      </c>
      <c r="E568" s="24" t="s">
        <v>14215</v>
      </c>
      <c r="F568" s="18">
        <f t="shared" si="26"/>
        <v>1</v>
      </c>
      <c r="G568" s="23" t="s">
        <v>12282</v>
      </c>
      <c r="H568" s="23" t="s">
        <v>12282</v>
      </c>
      <c r="I568" s="19" t="s">
        <v>12283</v>
      </c>
      <c r="J568" s="41">
        <v>5268256</v>
      </c>
      <c r="K568" s="42">
        <v>0.1000000759264546</v>
      </c>
      <c r="L568" s="41">
        <v>526826</v>
      </c>
      <c r="M568" s="41">
        <v>5795082</v>
      </c>
      <c r="N568">
        <f>+VLOOKUP(C568,'Thanh toán '!M$1335:N$6972,2,0)</f>
        <v>5795082</v>
      </c>
      <c r="O568" s="61">
        <f t="shared" si="27"/>
        <v>0</v>
      </c>
    </row>
    <row r="569" spans="1:17" hidden="1" x14ac:dyDescent="0.3">
      <c r="A569" s="18">
        <v>2023</v>
      </c>
      <c r="B569" s="19" t="s">
        <v>14218</v>
      </c>
      <c r="C569" s="19">
        <f t="shared" si="25"/>
        <v>827</v>
      </c>
      <c r="D569" s="19" t="s">
        <v>13350</v>
      </c>
      <c r="E569" s="24" t="s">
        <v>14215</v>
      </c>
      <c r="F569" s="18">
        <f t="shared" si="26"/>
        <v>1</v>
      </c>
      <c r="G569" s="23" t="s">
        <v>12239</v>
      </c>
      <c r="H569" s="23" t="s">
        <v>14219</v>
      </c>
      <c r="I569" s="19" t="s">
        <v>12240</v>
      </c>
      <c r="J569" s="41">
        <v>882000</v>
      </c>
      <c r="K569" s="42">
        <v>0.1</v>
      </c>
      <c r="L569" s="41">
        <v>88200</v>
      </c>
      <c r="M569" s="41">
        <v>970200</v>
      </c>
      <c r="N569">
        <f>+VLOOKUP(C569,'Thanh toán '!M$1335:N$6972,2,0)</f>
        <v>970200</v>
      </c>
      <c r="O569" s="61">
        <f t="shared" si="27"/>
        <v>0</v>
      </c>
    </row>
    <row r="570" spans="1:17" hidden="1" x14ac:dyDescent="0.3">
      <c r="A570" s="18">
        <v>2023</v>
      </c>
      <c r="B570" s="19" t="s">
        <v>14220</v>
      </c>
      <c r="C570" s="19">
        <f t="shared" si="25"/>
        <v>828</v>
      </c>
      <c r="D570" s="19" t="s">
        <v>13350</v>
      </c>
      <c r="E570" s="24" t="s">
        <v>14215</v>
      </c>
      <c r="F570" s="18">
        <f t="shared" si="26"/>
        <v>1</v>
      </c>
      <c r="G570" s="23" t="s">
        <v>12239</v>
      </c>
      <c r="H570" s="23" t="s">
        <v>14219</v>
      </c>
      <c r="I570" s="19" t="s">
        <v>12240</v>
      </c>
      <c r="J570" s="41">
        <v>4029544</v>
      </c>
      <c r="K570" s="42">
        <v>9.9999900733184696E-2</v>
      </c>
      <c r="L570" s="41">
        <v>402954</v>
      </c>
      <c r="M570" s="41">
        <v>4432498</v>
      </c>
      <c r="N570">
        <f>+VLOOKUP(C570,'Thanh toán '!M$1335:N$6972,2,0)</f>
        <v>4432498</v>
      </c>
      <c r="O570" s="61">
        <f t="shared" si="27"/>
        <v>0</v>
      </c>
    </row>
    <row r="571" spans="1:17" hidden="1" x14ac:dyDescent="0.3">
      <c r="A571" s="18">
        <v>2023</v>
      </c>
      <c r="B571" s="19" t="s">
        <v>14221</v>
      </c>
      <c r="C571" s="19">
        <f t="shared" si="25"/>
        <v>838</v>
      </c>
      <c r="D571" s="19" t="s">
        <v>13350</v>
      </c>
      <c r="E571" s="24" t="s">
        <v>14215</v>
      </c>
      <c r="F571" s="18">
        <f t="shared" si="26"/>
        <v>1</v>
      </c>
      <c r="G571" s="23" t="s">
        <v>11838</v>
      </c>
      <c r="H571" s="23" t="s">
        <v>13924</v>
      </c>
      <c r="I571" s="19" t="s">
        <v>11839</v>
      </c>
      <c r="J571" s="41">
        <v>1467498</v>
      </c>
      <c r="K571" s="42">
        <v>0.10000013628638676</v>
      </c>
      <c r="L571" s="41">
        <v>146750</v>
      </c>
      <c r="M571" s="41">
        <v>1614248</v>
      </c>
      <c r="N571">
        <f>+VLOOKUP(C571,'Thanh toán '!M$1335:N$6972,2,0)</f>
        <v>1614248</v>
      </c>
      <c r="O571" s="61">
        <f t="shared" si="27"/>
        <v>0</v>
      </c>
    </row>
    <row r="572" spans="1:17" hidden="1" x14ac:dyDescent="0.3">
      <c r="A572" s="18">
        <v>2023</v>
      </c>
      <c r="B572" s="19" t="s">
        <v>14222</v>
      </c>
      <c r="C572" s="19">
        <f t="shared" si="25"/>
        <v>848</v>
      </c>
      <c r="D572" s="19" t="s">
        <v>13350</v>
      </c>
      <c r="E572" s="24" t="s">
        <v>14215</v>
      </c>
      <c r="F572" s="18">
        <f t="shared" si="26"/>
        <v>1</v>
      </c>
      <c r="G572" s="23" t="s">
        <v>11838</v>
      </c>
      <c r="H572" s="23" t="s">
        <v>13928</v>
      </c>
      <c r="I572" s="19" t="s">
        <v>11839</v>
      </c>
      <c r="J572" s="41">
        <v>1434696</v>
      </c>
      <c r="K572" s="42">
        <v>0.10000027880470845</v>
      </c>
      <c r="L572" s="41">
        <v>143470</v>
      </c>
      <c r="M572" s="41">
        <v>1578166</v>
      </c>
      <c r="N572">
        <f>+VLOOKUP(C572,'Thanh toán '!M$1335:N$6972,2,0)</f>
        <v>1578166</v>
      </c>
      <c r="O572" s="61">
        <f t="shared" si="27"/>
        <v>0</v>
      </c>
    </row>
    <row r="573" spans="1:17" x14ac:dyDescent="0.3">
      <c r="A573" s="43">
        <v>2023</v>
      </c>
      <c r="B573" s="44" t="s">
        <v>14223</v>
      </c>
      <c r="C573" s="19">
        <f t="shared" si="25"/>
        <v>850</v>
      </c>
      <c r="D573" s="44" t="s">
        <v>13350</v>
      </c>
      <c r="E573" s="45" t="s">
        <v>14215</v>
      </c>
      <c r="F573" s="18">
        <f t="shared" si="26"/>
        <v>1</v>
      </c>
      <c r="G573" s="46" t="s">
        <v>11838</v>
      </c>
      <c r="H573" s="46" t="s">
        <v>13459</v>
      </c>
      <c r="I573" s="44" t="s">
        <v>11839</v>
      </c>
      <c r="J573" s="47">
        <v>1189648</v>
      </c>
      <c r="K573" s="48">
        <v>0.1000001681169556</v>
      </c>
      <c r="L573" s="47">
        <v>118965</v>
      </c>
      <c r="M573" s="47">
        <v>1308613</v>
      </c>
      <c r="O573" s="61"/>
      <c r="P573" t="e">
        <f>+VLOOKUP(C573,'Thanh toán '!M$9366:N$10360,2,0)</f>
        <v>#N/A</v>
      </c>
      <c r="Q573" s="61" t="e">
        <f>+P573-M573</f>
        <v>#N/A</v>
      </c>
    </row>
    <row r="574" spans="1:17" hidden="1" x14ac:dyDescent="0.3">
      <c r="A574" s="18">
        <v>2023</v>
      </c>
      <c r="B574" s="19" t="s">
        <v>14224</v>
      </c>
      <c r="C574" s="19">
        <f t="shared" si="25"/>
        <v>852</v>
      </c>
      <c r="D574" s="19" t="s">
        <v>13350</v>
      </c>
      <c r="E574" s="24" t="s">
        <v>14215</v>
      </c>
      <c r="F574" s="18">
        <f t="shared" si="26"/>
        <v>1</v>
      </c>
      <c r="G574" s="23" t="s">
        <v>12448</v>
      </c>
      <c r="H574" s="23" t="s">
        <v>12448</v>
      </c>
      <c r="I574" s="19" t="s">
        <v>12449</v>
      </c>
      <c r="J574" s="41">
        <v>3880793</v>
      </c>
      <c r="K574" s="42">
        <v>9.9999922696211829E-2</v>
      </c>
      <c r="L574" s="41">
        <v>388079</v>
      </c>
      <c r="M574" s="41">
        <v>4268872</v>
      </c>
      <c r="N574">
        <f>+VLOOKUP(C574,'Thanh toán '!M$1335:N$6972,2,0)</f>
        <v>4268872</v>
      </c>
      <c r="O574" s="61">
        <f t="shared" si="27"/>
        <v>0</v>
      </c>
    </row>
    <row r="575" spans="1:17" hidden="1" x14ac:dyDescent="0.3">
      <c r="A575" s="18">
        <v>2023</v>
      </c>
      <c r="B575" s="19" t="s">
        <v>14225</v>
      </c>
      <c r="C575" s="19">
        <f t="shared" si="25"/>
        <v>854</v>
      </c>
      <c r="D575" s="19" t="s">
        <v>13350</v>
      </c>
      <c r="E575" s="24" t="s">
        <v>14215</v>
      </c>
      <c r="F575" s="18">
        <f t="shared" si="26"/>
        <v>1</v>
      </c>
      <c r="G575" s="23" t="s">
        <v>12333</v>
      </c>
      <c r="H575" s="23" t="s">
        <v>12333</v>
      </c>
      <c r="I575" s="19" t="s">
        <v>12334</v>
      </c>
      <c r="J575" s="41">
        <v>26394743</v>
      </c>
      <c r="K575" s="42">
        <v>9.9999988634100354E-2</v>
      </c>
      <c r="L575" s="41">
        <v>2639474</v>
      </c>
      <c r="M575" s="41">
        <v>29034217</v>
      </c>
      <c r="N575">
        <f>+VLOOKUP(C575,'Thanh toán '!M$1335:N$6972,2,0)</f>
        <v>29034217</v>
      </c>
      <c r="O575" s="61">
        <f t="shared" si="27"/>
        <v>0</v>
      </c>
    </row>
    <row r="576" spans="1:17" hidden="1" x14ac:dyDescent="0.3">
      <c r="A576" s="18">
        <v>2023</v>
      </c>
      <c r="B576" s="19" t="s">
        <v>14226</v>
      </c>
      <c r="C576" s="19">
        <f t="shared" si="25"/>
        <v>856</v>
      </c>
      <c r="D576" s="19" t="s">
        <v>13350</v>
      </c>
      <c r="E576" s="24" t="s">
        <v>14215</v>
      </c>
      <c r="F576" s="18">
        <f t="shared" si="26"/>
        <v>1</v>
      </c>
      <c r="G576" s="23" t="s">
        <v>11799</v>
      </c>
      <c r="H576" s="23" t="s">
        <v>14227</v>
      </c>
      <c r="I576" s="19" t="s">
        <v>11725</v>
      </c>
      <c r="J576" s="41">
        <v>719882</v>
      </c>
      <c r="K576" s="42">
        <v>9.9999722176690065E-2</v>
      </c>
      <c r="L576" s="41">
        <v>71988</v>
      </c>
      <c r="M576" s="41">
        <v>791870</v>
      </c>
      <c r="N576">
        <f>+VLOOKUP(C576,'Thanh toán '!M$1335:N$6972,2,0)</f>
        <v>791870</v>
      </c>
      <c r="O576" s="61">
        <f t="shared" si="27"/>
        <v>0</v>
      </c>
    </row>
    <row r="577" spans="1:15" hidden="1" x14ac:dyDescent="0.3">
      <c r="A577" s="18">
        <v>2023</v>
      </c>
      <c r="B577" s="19" t="s">
        <v>14228</v>
      </c>
      <c r="C577" s="19">
        <f t="shared" si="25"/>
        <v>857</v>
      </c>
      <c r="D577" s="19" t="s">
        <v>13350</v>
      </c>
      <c r="E577" s="24" t="s">
        <v>14215</v>
      </c>
      <c r="F577" s="18">
        <f t="shared" si="26"/>
        <v>1</v>
      </c>
      <c r="G577" s="23" t="s">
        <v>11799</v>
      </c>
      <c r="H577" s="23" t="s">
        <v>14227</v>
      </c>
      <c r="I577" s="19" t="s">
        <v>11725</v>
      </c>
      <c r="J577" s="41">
        <v>865200</v>
      </c>
      <c r="K577" s="42">
        <v>0.1</v>
      </c>
      <c r="L577" s="41">
        <v>86520</v>
      </c>
      <c r="M577" s="41">
        <v>951720</v>
      </c>
      <c r="N577">
        <f>+VLOOKUP(C577,'Thanh toán '!M$1335:N$6972,2,0)</f>
        <v>951720</v>
      </c>
      <c r="O577" s="61">
        <f t="shared" si="27"/>
        <v>0</v>
      </c>
    </row>
    <row r="578" spans="1:15" hidden="1" x14ac:dyDescent="0.3">
      <c r="A578" s="18">
        <v>2023</v>
      </c>
      <c r="B578" s="19" t="s">
        <v>14229</v>
      </c>
      <c r="C578" s="19">
        <f t="shared" si="25"/>
        <v>858</v>
      </c>
      <c r="D578" s="19" t="s">
        <v>13350</v>
      </c>
      <c r="E578" s="24" t="s">
        <v>14215</v>
      </c>
      <c r="F578" s="18">
        <f t="shared" si="26"/>
        <v>1</v>
      </c>
      <c r="G578" s="23" t="s">
        <v>12413</v>
      </c>
      <c r="H578" s="23" t="s">
        <v>12413</v>
      </c>
      <c r="I578" s="19" t="s">
        <v>12414</v>
      </c>
      <c r="J578" s="41">
        <v>1730400</v>
      </c>
      <c r="K578" s="42">
        <v>0.1</v>
      </c>
      <c r="L578" s="41">
        <v>173040</v>
      </c>
      <c r="M578" s="41">
        <v>1903440</v>
      </c>
      <c r="N578">
        <f>+VLOOKUP(C578,'Thanh toán '!M$1335:N$6972,2,0)</f>
        <v>1903440</v>
      </c>
      <c r="O578" s="61">
        <f t="shared" si="27"/>
        <v>0</v>
      </c>
    </row>
    <row r="579" spans="1:15" hidden="1" x14ac:dyDescent="0.3">
      <c r="A579" s="18">
        <v>2023</v>
      </c>
      <c r="B579" s="19" t="s">
        <v>14230</v>
      </c>
      <c r="C579" s="19">
        <f t="shared" si="25"/>
        <v>859</v>
      </c>
      <c r="D579" s="19" t="s">
        <v>13350</v>
      </c>
      <c r="E579" s="24" t="s">
        <v>14215</v>
      </c>
      <c r="F579" s="18">
        <f t="shared" si="26"/>
        <v>1</v>
      </c>
      <c r="G579" s="23" t="s">
        <v>12413</v>
      </c>
      <c r="H579" s="23" t="s">
        <v>12413</v>
      </c>
      <c r="I579" s="19" t="s">
        <v>12414</v>
      </c>
      <c r="J579" s="41">
        <v>5142596</v>
      </c>
      <c r="K579" s="42">
        <v>0.10000007778172736</v>
      </c>
      <c r="L579" s="41">
        <v>514260</v>
      </c>
      <c r="M579" s="41">
        <v>5656856</v>
      </c>
      <c r="N579">
        <f>+VLOOKUP(C579,'Thanh toán '!M$1335:N$6972,2,0)</f>
        <v>5656856</v>
      </c>
      <c r="O579" s="61">
        <f t="shared" si="27"/>
        <v>0</v>
      </c>
    </row>
    <row r="580" spans="1:15" hidden="1" x14ac:dyDescent="0.3">
      <c r="A580" s="18">
        <v>2023</v>
      </c>
      <c r="B580" s="19" t="s">
        <v>14231</v>
      </c>
      <c r="C580" s="19">
        <f t="shared" si="25"/>
        <v>860</v>
      </c>
      <c r="D580" s="19" t="s">
        <v>13350</v>
      </c>
      <c r="E580" s="24" t="s">
        <v>14215</v>
      </c>
      <c r="F580" s="18">
        <f t="shared" si="26"/>
        <v>1</v>
      </c>
      <c r="G580" s="23" t="s">
        <v>12176</v>
      </c>
      <c r="H580" s="23" t="s">
        <v>12176</v>
      </c>
      <c r="I580" s="19" t="s">
        <v>12177</v>
      </c>
      <c r="J580" s="41">
        <v>1924970</v>
      </c>
      <c r="K580" s="42">
        <v>0.1</v>
      </c>
      <c r="L580" s="41">
        <v>192497</v>
      </c>
      <c r="M580" s="41">
        <v>2117467</v>
      </c>
      <c r="N580">
        <f>+VLOOKUP(C580,'Thanh toán '!M$1335:N$6972,2,0)</f>
        <v>2117467</v>
      </c>
      <c r="O580" s="61">
        <f t="shared" si="27"/>
        <v>0</v>
      </c>
    </row>
    <row r="581" spans="1:15" hidden="1" x14ac:dyDescent="0.3">
      <c r="A581" s="18">
        <v>2023</v>
      </c>
      <c r="B581" s="19" t="s">
        <v>14232</v>
      </c>
      <c r="C581" s="19">
        <f t="shared" si="25"/>
        <v>861</v>
      </c>
      <c r="D581" s="19" t="s">
        <v>13350</v>
      </c>
      <c r="E581" s="24" t="s">
        <v>14215</v>
      </c>
      <c r="F581" s="18">
        <f t="shared" si="26"/>
        <v>1</v>
      </c>
      <c r="G581" s="23" t="s">
        <v>12170</v>
      </c>
      <c r="H581" s="23" t="s">
        <v>12170</v>
      </c>
      <c r="I581" s="19" t="s">
        <v>12171</v>
      </c>
      <c r="J581" s="41">
        <v>2957996</v>
      </c>
      <c r="K581" s="42">
        <v>0.10000013522668726</v>
      </c>
      <c r="L581" s="41">
        <v>295800</v>
      </c>
      <c r="M581" s="41">
        <v>3253796</v>
      </c>
      <c r="N581">
        <f>+VLOOKUP(C581,'Thanh toán '!M$1335:N$6972,2,0)</f>
        <v>3253796</v>
      </c>
      <c r="O581" s="61">
        <f t="shared" si="27"/>
        <v>0</v>
      </c>
    </row>
    <row r="582" spans="1:15" hidden="1" x14ac:dyDescent="0.3">
      <c r="A582" s="18">
        <v>2023</v>
      </c>
      <c r="B582" s="19" t="s">
        <v>14233</v>
      </c>
      <c r="C582" s="19">
        <f t="shared" ref="C582:C645" si="28">+B582*1</f>
        <v>862</v>
      </c>
      <c r="D582" s="19" t="s">
        <v>13350</v>
      </c>
      <c r="E582" s="24" t="s">
        <v>14215</v>
      </c>
      <c r="F582" s="18">
        <f t="shared" ref="F582:F645" si="29">+MONTH(E582)</f>
        <v>1</v>
      </c>
      <c r="G582" s="23" t="s">
        <v>12194</v>
      </c>
      <c r="H582" s="23" t="s">
        <v>12194</v>
      </c>
      <c r="I582" s="19" t="s">
        <v>12195</v>
      </c>
      <c r="J582" s="41">
        <v>11427736</v>
      </c>
      <c r="K582" s="42">
        <v>0.10000003500255869</v>
      </c>
      <c r="L582" s="41">
        <v>1142774</v>
      </c>
      <c r="M582" s="41">
        <v>12570510</v>
      </c>
      <c r="N582">
        <f>+VLOOKUP(C582,'Thanh toán '!M$1335:N$6972,2,0)</f>
        <v>12570510</v>
      </c>
      <c r="O582" s="61">
        <f t="shared" ref="O582:O645" si="30">+N582-M582</f>
        <v>0</v>
      </c>
    </row>
    <row r="583" spans="1:15" hidden="1" x14ac:dyDescent="0.3">
      <c r="A583" s="18">
        <v>2023</v>
      </c>
      <c r="B583" s="19" t="s">
        <v>14234</v>
      </c>
      <c r="C583" s="19">
        <f t="shared" si="28"/>
        <v>863</v>
      </c>
      <c r="D583" s="19" t="s">
        <v>13350</v>
      </c>
      <c r="E583" s="24" t="s">
        <v>14215</v>
      </c>
      <c r="F583" s="18">
        <f t="shared" si="29"/>
        <v>1</v>
      </c>
      <c r="G583" s="23" t="s">
        <v>12173</v>
      </c>
      <c r="H583" s="23" t="s">
        <v>12173</v>
      </c>
      <c r="I583" s="19" t="s">
        <v>12174</v>
      </c>
      <c r="J583" s="41">
        <v>3865586</v>
      </c>
      <c r="K583" s="42">
        <v>0.10000010347719596</v>
      </c>
      <c r="L583" s="41">
        <v>386559</v>
      </c>
      <c r="M583" s="41">
        <v>4252145</v>
      </c>
      <c r="N583">
        <f>+VLOOKUP(C583,'Thanh toán '!M$1335:N$6972,2,0)</f>
        <v>4252145</v>
      </c>
      <c r="O583" s="61">
        <f t="shared" si="30"/>
        <v>0</v>
      </c>
    </row>
    <row r="584" spans="1:15" hidden="1" x14ac:dyDescent="0.3">
      <c r="A584" s="18">
        <v>2023</v>
      </c>
      <c r="B584" s="19" t="s">
        <v>14235</v>
      </c>
      <c r="C584" s="19">
        <f t="shared" si="28"/>
        <v>864</v>
      </c>
      <c r="D584" s="19" t="s">
        <v>13350</v>
      </c>
      <c r="E584" s="24" t="s">
        <v>14215</v>
      </c>
      <c r="F584" s="18">
        <f t="shared" si="29"/>
        <v>1</v>
      </c>
      <c r="G584" s="23" t="s">
        <v>12164</v>
      </c>
      <c r="H584" s="23" t="s">
        <v>14236</v>
      </c>
      <c r="I584" s="19" t="s">
        <v>12165</v>
      </c>
      <c r="J584" s="41">
        <v>7662896</v>
      </c>
      <c r="K584" s="42">
        <v>0.10000005219958616</v>
      </c>
      <c r="L584" s="41">
        <v>766290</v>
      </c>
      <c r="M584" s="41">
        <v>8429186</v>
      </c>
      <c r="N584">
        <f>+VLOOKUP(C584,'Thanh toán '!M$1335:N$6972,2,0)</f>
        <v>8429186</v>
      </c>
      <c r="O584" s="61">
        <f t="shared" si="30"/>
        <v>0</v>
      </c>
    </row>
    <row r="585" spans="1:15" hidden="1" x14ac:dyDescent="0.3">
      <c r="A585" s="18">
        <v>2023</v>
      </c>
      <c r="B585" s="19" t="s">
        <v>14237</v>
      </c>
      <c r="C585" s="19">
        <f t="shared" si="28"/>
        <v>865</v>
      </c>
      <c r="D585" s="19" t="s">
        <v>13350</v>
      </c>
      <c r="E585" s="24" t="s">
        <v>14215</v>
      </c>
      <c r="F585" s="18">
        <f t="shared" si="29"/>
        <v>1</v>
      </c>
      <c r="G585" s="23" t="s">
        <v>12422</v>
      </c>
      <c r="H585" s="23" t="s">
        <v>12422</v>
      </c>
      <c r="I585" s="19" t="s">
        <v>12423</v>
      </c>
      <c r="J585" s="41">
        <v>2881596</v>
      </c>
      <c r="K585" s="42">
        <v>0.10000013881196393</v>
      </c>
      <c r="L585" s="41">
        <v>288160</v>
      </c>
      <c r="M585" s="41">
        <v>3169756</v>
      </c>
      <c r="N585">
        <f>+VLOOKUP(C585,'Thanh toán '!M$1335:N$6972,2,0)</f>
        <v>3169756</v>
      </c>
      <c r="O585" s="61">
        <f t="shared" si="30"/>
        <v>0</v>
      </c>
    </row>
    <row r="586" spans="1:15" hidden="1" x14ac:dyDescent="0.3">
      <c r="A586" s="18">
        <v>2023</v>
      </c>
      <c r="B586" s="19" t="s">
        <v>14238</v>
      </c>
      <c r="C586" s="19">
        <f t="shared" si="28"/>
        <v>866</v>
      </c>
      <c r="D586" s="19" t="s">
        <v>13350</v>
      </c>
      <c r="E586" s="24" t="s">
        <v>14215</v>
      </c>
      <c r="F586" s="18">
        <f t="shared" si="29"/>
        <v>1</v>
      </c>
      <c r="G586" s="23" t="s">
        <v>12419</v>
      </c>
      <c r="H586" s="23" t="s">
        <v>12419</v>
      </c>
      <c r="I586" s="19" t="s">
        <v>12420</v>
      </c>
      <c r="J586" s="41">
        <v>865200</v>
      </c>
      <c r="K586" s="42">
        <v>0.1</v>
      </c>
      <c r="L586" s="41">
        <v>86520</v>
      </c>
      <c r="M586" s="41">
        <v>951720</v>
      </c>
      <c r="N586">
        <f>+VLOOKUP(C586,'Thanh toán '!M$1335:N$6972,2,0)</f>
        <v>951720</v>
      </c>
      <c r="O586" s="61">
        <f t="shared" si="30"/>
        <v>0</v>
      </c>
    </row>
    <row r="587" spans="1:15" hidden="1" x14ac:dyDescent="0.3">
      <c r="A587" s="18">
        <v>2023</v>
      </c>
      <c r="B587" s="19" t="s">
        <v>14239</v>
      </c>
      <c r="C587" s="19">
        <f t="shared" si="28"/>
        <v>868</v>
      </c>
      <c r="D587" s="19" t="s">
        <v>13350</v>
      </c>
      <c r="E587" s="24" t="s">
        <v>14215</v>
      </c>
      <c r="F587" s="18">
        <f t="shared" si="29"/>
        <v>1</v>
      </c>
      <c r="G587" s="23" t="s">
        <v>12231</v>
      </c>
      <c r="H587" s="23" t="s">
        <v>13396</v>
      </c>
      <c r="I587" s="19" t="s">
        <v>12232</v>
      </c>
      <c r="J587" s="41">
        <v>3849940</v>
      </c>
      <c r="K587" s="42">
        <v>0.1</v>
      </c>
      <c r="L587" s="41">
        <v>384994</v>
      </c>
      <c r="M587" s="41">
        <v>4234934</v>
      </c>
      <c r="N587">
        <f>+VLOOKUP(C587,'Thanh toán '!M$1335:N$6972,2,0)</f>
        <v>4234934</v>
      </c>
      <c r="O587" s="61">
        <f t="shared" si="30"/>
        <v>0</v>
      </c>
    </row>
    <row r="588" spans="1:15" hidden="1" x14ac:dyDescent="0.3">
      <c r="A588" s="18">
        <v>2023</v>
      </c>
      <c r="B588" s="19" t="s">
        <v>14240</v>
      </c>
      <c r="C588" s="19">
        <f t="shared" si="28"/>
        <v>871</v>
      </c>
      <c r="D588" s="19" t="s">
        <v>13350</v>
      </c>
      <c r="E588" s="24" t="s">
        <v>14215</v>
      </c>
      <c r="F588" s="18">
        <f t="shared" si="29"/>
        <v>1</v>
      </c>
      <c r="G588" s="23" t="s">
        <v>11799</v>
      </c>
      <c r="H588" s="23" t="s">
        <v>14241</v>
      </c>
      <c r="I588" s="19" t="s">
        <v>11725</v>
      </c>
      <c r="J588" s="41">
        <v>734310</v>
      </c>
      <c r="K588" s="42">
        <v>0.1</v>
      </c>
      <c r="L588" s="41">
        <v>73431</v>
      </c>
      <c r="M588" s="41">
        <v>807741</v>
      </c>
      <c r="N588">
        <f>+VLOOKUP(C588,'Thanh toán '!M$1335:N$6972,2,0)</f>
        <v>807741</v>
      </c>
      <c r="O588" s="61">
        <f t="shared" si="30"/>
        <v>0</v>
      </c>
    </row>
    <row r="589" spans="1:15" hidden="1" x14ac:dyDescent="0.3">
      <c r="A589" s="18">
        <v>2023</v>
      </c>
      <c r="B589" s="19" t="s">
        <v>14242</v>
      </c>
      <c r="C589" s="19">
        <f t="shared" si="28"/>
        <v>872</v>
      </c>
      <c r="D589" s="19" t="s">
        <v>13350</v>
      </c>
      <c r="E589" s="24" t="s">
        <v>14215</v>
      </c>
      <c r="F589" s="18">
        <f t="shared" si="29"/>
        <v>1</v>
      </c>
      <c r="G589" s="23" t="s">
        <v>12354</v>
      </c>
      <c r="H589" s="23" t="s">
        <v>12354</v>
      </c>
      <c r="I589" s="19" t="s">
        <v>12355</v>
      </c>
      <c r="J589" s="41">
        <v>6826948</v>
      </c>
      <c r="K589" s="42">
        <v>0.1000000292956677</v>
      </c>
      <c r="L589" s="41">
        <v>682695</v>
      </c>
      <c r="M589" s="41">
        <v>7509643</v>
      </c>
      <c r="N589">
        <f>+VLOOKUP(C589,'Thanh toán '!M$1335:N$6972,2,0)</f>
        <v>7509643</v>
      </c>
      <c r="O589" s="61">
        <f t="shared" si="30"/>
        <v>0</v>
      </c>
    </row>
    <row r="590" spans="1:15" hidden="1" x14ac:dyDescent="0.3">
      <c r="A590" s="43">
        <v>2023</v>
      </c>
      <c r="B590" s="44" t="s">
        <v>14243</v>
      </c>
      <c r="C590" s="19">
        <f t="shared" si="28"/>
        <v>873</v>
      </c>
      <c r="D590" s="44" t="s">
        <v>13350</v>
      </c>
      <c r="E590" s="45" t="s">
        <v>14215</v>
      </c>
      <c r="F590" s="18">
        <f t="shared" si="29"/>
        <v>1</v>
      </c>
      <c r="G590" s="46" t="s">
        <v>11799</v>
      </c>
      <c r="H590" s="46" t="s">
        <v>14244</v>
      </c>
      <c r="I590" s="44" t="s">
        <v>11725</v>
      </c>
      <c r="J590" s="47">
        <v>2068426</v>
      </c>
      <c r="K590" s="48">
        <v>0.10000019338376137</v>
      </c>
      <c r="L590" s="47">
        <v>206843</v>
      </c>
      <c r="M590" s="47">
        <v>2275269</v>
      </c>
      <c r="N590">
        <f>+VLOOKUP(C590,'Thanh toán '!M$1335:N$6972,2,0)</f>
        <v>2275269</v>
      </c>
      <c r="O590" s="61">
        <f t="shared" si="30"/>
        <v>0</v>
      </c>
    </row>
    <row r="591" spans="1:15" hidden="1" x14ac:dyDescent="0.3">
      <c r="A591" s="18">
        <v>2023</v>
      </c>
      <c r="B591" s="19" t="s">
        <v>14245</v>
      </c>
      <c r="C591" s="19">
        <f t="shared" si="28"/>
        <v>875</v>
      </c>
      <c r="D591" s="19" t="s">
        <v>13350</v>
      </c>
      <c r="E591" s="24" t="s">
        <v>14215</v>
      </c>
      <c r="F591" s="18">
        <f t="shared" si="29"/>
        <v>1</v>
      </c>
      <c r="G591" s="23" t="s">
        <v>12287</v>
      </c>
      <c r="H591" s="23" t="s">
        <v>12287</v>
      </c>
      <c r="I591" s="19" t="s">
        <v>12288</v>
      </c>
      <c r="J591" s="41">
        <v>6988233</v>
      </c>
      <c r="K591" s="42">
        <v>9.999995707069298E-2</v>
      </c>
      <c r="L591" s="41">
        <v>698823</v>
      </c>
      <c r="M591" s="41">
        <v>7687056</v>
      </c>
      <c r="N591">
        <f>+VLOOKUP(C591,'Thanh toán '!M$1335:N$6972,2,0)</f>
        <v>7687056</v>
      </c>
      <c r="O591" s="61">
        <f t="shared" si="30"/>
        <v>0</v>
      </c>
    </row>
    <row r="592" spans="1:15" hidden="1" x14ac:dyDescent="0.3">
      <c r="A592" s="18">
        <v>2023</v>
      </c>
      <c r="B592" s="19" t="s">
        <v>14246</v>
      </c>
      <c r="C592" s="19">
        <f t="shared" si="28"/>
        <v>876</v>
      </c>
      <c r="D592" s="19" t="s">
        <v>13350</v>
      </c>
      <c r="E592" s="24" t="s">
        <v>14215</v>
      </c>
      <c r="F592" s="18">
        <f t="shared" si="29"/>
        <v>1</v>
      </c>
      <c r="G592" s="23" t="s">
        <v>12239</v>
      </c>
      <c r="H592" s="23" t="s">
        <v>13824</v>
      </c>
      <c r="I592" s="19" t="s">
        <v>12240</v>
      </c>
      <c r="J592" s="41">
        <v>15967910</v>
      </c>
      <c r="K592" s="42">
        <v>0.1</v>
      </c>
      <c r="L592" s="41">
        <v>1596791</v>
      </c>
      <c r="M592" s="41">
        <v>17564701</v>
      </c>
      <c r="N592">
        <f>+VLOOKUP(C592,'Thanh toán '!M$1335:N$6972,2,0)</f>
        <v>17564701</v>
      </c>
      <c r="O592" s="61">
        <f t="shared" si="30"/>
        <v>0</v>
      </c>
    </row>
    <row r="593" spans="1:15" hidden="1" x14ac:dyDescent="0.3">
      <c r="A593" s="18">
        <v>2023</v>
      </c>
      <c r="B593" s="19" t="s">
        <v>14247</v>
      </c>
      <c r="C593" s="19">
        <f t="shared" si="28"/>
        <v>881</v>
      </c>
      <c r="D593" s="19" t="s">
        <v>13350</v>
      </c>
      <c r="E593" s="24" t="s">
        <v>14248</v>
      </c>
      <c r="F593" s="18">
        <f t="shared" si="29"/>
        <v>1</v>
      </c>
      <c r="G593" s="23" t="s">
        <v>11799</v>
      </c>
      <c r="H593" s="23" t="s">
        <v>14249</v>
      </c>
      <c r="I593" s="19" t="s">
        <v>11725</v>
      </c>
      <c r="J593" s="41">
        <v>367155</v>
      </c>
      <c r="K593" s="42">
        <v>0.10000136182266345</v>
      </c>
      <c r="L593" s="41">
        <v>36716</v>
      </c>
      <c r="M593" s="41">
        <v>403871</v>
      </c>
      <c r="N593">
        <f>+VLOOKUP(C593,'Thanh toán '!M$1335:N$6972,2,0)</f>
        <v>403871</v>
      </c>
      <c r="O593" s="61">
        <f t="shared" si="30"/>
        <v>0</v>
      </c>
    </row>
    <row r="594" spans="1:15" hidden="1" x14ac:dyDescent="0.3">
      <c r="A594" s="18">
        <v>2023</v>
      </c>
      <c r="B594" s="19" t="s">
        <v>14250</v>
      </c>
      <c r="C594" s="19">
        <f t="shared" si="28"/>
        <v>882</v>
      </c>
      <c r="D594" s="19" t="s">
        <v>13350</v>
      </c>
      <c r="E594" s="24" t="s">
        <v>14248</v>
      </c>
      <c r="F594" s="18">
        <f t="shared" si="29"/>
        <v>1</v>
      </c>
      <c r="G594" s="23" t="s">
        <v>11799</v>
      </c>
      <c r="H594" s="23" t="s">
        <v>13835</v>
      </c>
      <c r="I594" s="19" t="s">
        <v>11725</v>
      </c>
      <c r="J594" s="41">
        <v>734310</v>
      </c>
      <c r="K594" s="42">
        <v>0.1</v>
      </c>
      <c r="L594" s="41">
        <v>73431</v>
      </c>
      <c r="M594" s="41">
        <v>807741</v>
      </c>
      <c r="N594">
        <f>+VLOOKUP(C594,'Thanh toán '!M$1335:N$6972,2,0)</f>
        <v>807741</v>
      </c>
      <c r="O594" s="61">
        <f t="shared" si="30"/>
        <v>0</v>
      </c>
    </row>
    <row r="595" spans="1:15" hidden="1" x14ac:dyDescent="0.3">
      <c r="A595" s="43">
        <v>2023</v>
      </c>
      <c r="B595" s="44" t="s">
        <v>14251</v>
      </c>
      <c r="C595" s="19">
        <f t="shared" si="28"/>
        <v>883</v>
      </c>
      <c r="D595" s="44" t="s">
        <v>13350</v>
      </c>
      <c r="E595" s="45" t="s">
        <v>14248</v>
      </c>
      <c r="F595" s="18">
        <f t="shared" si="29"/>
        <v>1</v>
      </c>
      <c r="G595" s="46" t="s">
        <v>11799</v>
      </c>
      <c r="H595" s="46" t="s">
        <v>14252</v>
      </c>
      <c r="I595" s="44" t="s">
        <v>11725</v>
      </c>
      <c r="J595" s="47">
        <v>910676</v>
      </c>
      <c r="K595" s="48">
        <v>0.10000043923415133</v>
      </c>
      <c r="L595" s="47">
        <v>91068</v>
      </c>
      <c r="M595" s="47">
        <v>0</v>
      </c>
      <c r="O595" s="61"/>
    </row>
    <row r="596" spans="1:15" hidden="1" x14ac:dyDescent="0.3">
      <c r="A596" s="43">
        <v>2023</v>
      </c>
      <c r="B596" s="44" t="s">
        <v>14253</v>
      </c>
      <c r="C596" s="19">
        <f t="shared" si="28"/>
        <v>884</v>
      </c>
      <c r="D596" s="44" t="s">
        <v>13350</v>
      </c>
      <c r="E596" s="45" t="s">
        <v>14248</v>
      </c>
      <c r="F596" s="18">
        <f t="shared" si="29"/>
        <v>1</v>
      </c>
      <c r="G596" s="46" t="s">
        <v>11799</v>
      </c>
      <c r="H596" s="46" t="s">
        <v>13833</v>
      </c>
      <c r="I596" s="44" t="s">
        <v>11725</v>
      </c>
      <c r="J596" s="47">
        <v>734310</v>
      </c>
      <c r="K596" s="48">
        <v>0.1</v>
      </c>
      <c r="L596" s="47">
        <v>73431</v>
      </c>
      <c r="M596" s="47">
        <v>0</v>
      </c>
      <c r="O596" s="61"/>
    </row>
    <row r="597" spans="1:15" hidden="1" x14ac:dyDescent="0.3">
      <c r="A597" s="18">
        <v>2023</v>
      </c>
      <c r="B597" s="19" t="s">
        <v>14254</v>
      </c>
      <c r="C597" s="19">
        <f t="shared" si="28"/>
        <v>885</v>
      </c>
      <c r="D597" s="19" t="s">
        <v>13350</v>
      </c>
      <c r="E597" s="24" t="s">
        <v>14248</v>
      </c>
      <c r="F597" s="18">
        <f t="shared" si="29"/>
        <v>1</v>
      </c>
      <c r="G597" s="23" t="s">
        <v>11799</v>
      </c>
      <c r="H597" s="23" t="s">
        <v>13830</v>
      </c>
      <c r="I597" s="19" t="s">
        <v>11725</v>
      </c>
      <c r="J597" s="41">
        <v>1189648</v>
      </c>
      <c r="K597" s="42">
        <v>0.1000001681169556</v>
      </c>
      <c r="L597" s="41">
        <v>118965</v>
      </c>
      <c r="M597" s="41">
        <v>1308613</v>
      </c>
      <c r="N597">
        <f>+VLOOKUP(C597,'Thanh toán '!M$1335:N$6972,2,0)</f>
        <v>1308613</v>
      </c>
      <c r="O597" s="61">
        <f t="shared" si="30"/>
        <v>0</v>
      </c>
    </row>
    <row r="598" spans="1:15" hidden="1" x14ac:dyDescent="0.3">
      <c r="A598" s="18">
        <v>2023</v>
      </c>
      <c r="B598" s="19" t="s">
        <v>14255</v>
      </c>
      <c r="C598" s="19">
        <f t="shared" si="28"/>
        <v>887</v>
      </c>
      <c r="D598" s="19" t="s">
        <v>13350</v>
      </c>
      <c r="E598" s="24" t="s">
        <v>14248</v>
      </c>
      <c r="F598" s="18">
        <f t="shared" si="29"/>
        <v>1</v>
      </c>
      <c r="G598" s="23" t="s">
        <v>11799</v>
      </c>
      <c r="H598" s="23" t="s">
        <v>13343</v>
      </c>
      <c r="I598" s="19" t="s">
        <v>11725</v>
      </c>
      <c r="J598" s="41">
        <v>367155</v>
      </c>
      <c r="K598" s="42">
        <v>0.10000136182266345</v>
      </c>
      <c r="L598" s="41">
        <v>36716</v>
      </c>
      <c r="M598" s="41">
        <v>403871</v>
      </c>
      <c r="N598">
        <f>+VLOOKUP(C598,'Thanh toán '!M$1335:N$6972,2,0)</f>
        <v>403871</v>
      </c>
      <c r="O598" s="61">
        <f t="shared" si="30"/>
        <v>0</v>
      </c>
    </row>
    <row r="599" spans="1:15" hidden="1" x14ac:dyDescent="0.3">
      <c r="A599" s="18">
        <v>2023</v>
      </c>
      <c r="B599" s="19" t="s">
        <v>14256</v>
      </c>
      <c r="C599" s="19">
        <f t="shared" si="28"/>
        <v>888</v>
      </c>
      <c r="D599" s="19" t="s">
        <v>13350</v>
      </c>
      <c r="E599" s="24" t="s">
        <v>14248</v>
      </c>
      <c r="F599" s="18">
        <f t="shared" si="29"/>
        <v>1</v>
      </c>
      <c r="G599" s="23" t="s">
        <v>11799</v>
      </c>
      <c r="H599" s="23" t="s">
        <v>13700</v>
      </c>
      <c r="I599" s="19" t="s">
        <v>11725</v>
      </c>
      <c r="J599" s="41">
        <v>1522867</v>
      </c>
      <c r="K599" s="42">
        <v>0.1000001969968487</v>
      </c>
      <c r="L599" s="41">
        <v>152287</v>
      </c>
      <c r="M599" s="41">
        <v>1675154</v>
      </c>
      <c r="N599">
        <f>+VLOOKUP(C599,'Thanh toán '!M$1335:N$6972,2,0)</f>
        <v>1675154</v>
      </c>
      <c r="O599" s="61">
        <f t="shared" si="30"/>
        <v>0</v>
      </c>
    </row>
    <row r="600" spans="1:15" hidden="1" x14ac:dyDescent="0.3">
      <c r="A600" s="18">
        <v>2023</v>
      </c>
      <c r="B600" s="19" t="s">
        <v>14257</v>
      </c>
      <c r="C600" s="19">
        <f t="shared" si="28"/>
        <v>889</v>
      </c>
      <c r="D600" s="19" t="s">
        <v>13350</v>
      </c>
      <c r="E600" s="24" t="s">
        <v>14248</v>
      </c>
      <c r="F600" s="18">
        <f t="shared" si="29"/>
        <v>1</v>
      </c>
      <c r="G600" s="23" t="s">
        <v>11799</v>
      </c>
      <c r="H600" s="23" t="s">
        <v>13700</v>
      </c>
      <c r="I600" s="19" t="s">
        <v>11725</v>
      </c>
      <c r="J600" s="41">
        <v>734310</v>
      </c>
      <c r="K600" s="42">
        <v>0.1</v>
      </c>
      <c r="L600" s="41">
        <v>73431</v>
      </c>
      <c r="M600" s="41">
        <v>807741</v>
      </c>
      <c r="N600">
        <f>+VLOOKUP(C600,'Thanh toán '!M$1335:N$6972,2,0)</f>
        <v>807741</v>
      </c>
      <c r="O600" s="61">
        <f t="shared" si="30"/>
        <v>0</v>
      </c>
    </row>
    <row r="601" spans="1:15" hidden="1" x14ac:dyDescent="0.3">
      <c r="A601" s="18">
        <v>2023</v>
      </c>
      <c r="B601" s="19" t="s">
        <v>14258</v>
      </c>
      <c r="C601" s="19">
        <f t="shared" si="28"/>
        <v>890</v>
      </c>
      <c r="D601" s="19" t="s">
        <v>13350</v>
      </c>
      <c r="E601" s="24" t="s">
        <v>14248</v>
      </c>
      <c r="F601" s="18">
        <f t="shared" si="29"/>
        <v>1</v>
      </c>
      <c r="G601" s="23" t="s">
        <v>11799</v>
      </c>
      <c r="H601" s="23" t="s">
        <v>14259</v>
      </c>
      <c r="I601" s="19" t="s">
        <v>11725</v>
      </c>
      <c r="J601" s="41">
        <v>822493</v>
      </c>
      <c r="K601" s="42">
        <v>9.9999635255254446E-2</v>
      </c>
      <c r="L601" s="41">
        <v>82249</v>
      </c>
      <c r="M601" s="41">
        <v>904742</v>
      </c>
      <c r="N601">
        <f>+VLOOKUP(C601,'Thanh toán '!M$1335:N$6972,2,0)</f>
        <v>904742</v>
      </c>
      <c r="O601" s="61">
        <f t="shared" si="30"/>
        <v>0</v>
      </c>
    </row>
    <row r="602" spans="1:15" hidden="1" x14ac:dyDescent="0.3">
      <c r="A602" s="18">
        <v>2023</v>
      </c>
      <c r="B602" s="19" t="s">
        <v>14260</v>
      </c>
      <c r="C602" s="19">
        <f t="shared" si="28"/>
        <v>891</v>
      </c>
      <c r="D602" s="19" t="s">
        <v>13350</v>
      </c>
      <c r="E602" s="24" t="s">
        <v>14248</v>
      </c>
      <c r="F602" s="18">
        <f t="shared" si="29"/>
        <v>1</v>
      </c>
      <c r="G602" s="23" t="s">
        <v>11799</v>
      </c>
      <c r="H602" s="23" t="s">
        <v>13696</v>
      </c>
      <c r="I602" s="19" t="s">
        <v>11725</v>
      </c>
      <c r="J602" s="41">
        <v>734310</v>
      </c>
      <c r="K602" s="42">
        <v>0.1</v>
      </c>
      <c r="L602" s="41">
        <v>73431</v>
      </c>
      <c r="M602" s="41">
        <v>807741</v>
      </c>
      <c r="N602">
        <f>+VLOOKUP(C602,'Thanh toán '!M$1335:N$6972,2,0)</f>
        <v>807741</v>
      </c>
      <c r="O602" s="61">
        <f t="shared" si="30"/>
        <v>0</v>
      </c>
    </row>
    <row r="603" spans="1:15" hidden="1" x14ac:dyDescent="0.3">
      <c r="A603" s="18">
        <v>2023</v>
      </c>
      <c r="B603" s="19" t="s">
        <v>14261</v>
      </c>
      <c r="C603" s="19">
        <f t="shared" si="28"/>
        <v>892</v>
      </c>
      <c r="D603" s="19" t="s">
        <v>13350</v>
      </c>
      <c r="E603" s="24" t="s">
        <v>14248</v>
      </c>
      <c r="F603" s="18">
        <f t="shared" si="29"/>
        <v>1</v>
      </c>
      <c r="G603" s="23" t="s">
        <v>11799</v>
      </c>
      <c r="H603" s="23" t="s">
        <v>14084</v>
      </c>
      <c r="I603" s="19" t="s">
        <v>11725</v>
      </c>
      <c r="J603" s="41">
        <v>1301578</v>
      </c>
      <c r="K603" s="42">
        <v>0.10000015365963469</v>
      </c>
      <c r="L603" s="41">
        <v>130158</v>
      </c>
      <c r="M603" s="41">
        <v>1431736</v>
      </c>
      <c r="N603">
        <f>+VLOOKUP(C603,'Thanh toán '!M$1335:N$6972,2,0)</f>
        <v>1431736</v>
      </c>
      <c r="O603" s="61">
        <f t="shared" si="30"/>
        <v>0</v>
      </c>
    </row>
    <row r="604" spans="1:15" hidden="1" x14ac:dyDescent="0.3">
      <c r="A604" s="18">
        <v>2023</v>
      </c>
      <c r="B604" s="19" t="s">
        <v>14262</v>
      </c>
      <c r="C604" s="19">
        <f t="shared" si="28"/>
        <v>893</v>
      </c>
      <c r="D604" s="19" t="s">
        <v>13350</v>
      </c>
      <c r="E604" s="24" t="s">
        <v>14248</v>
      </c>
      <c r="F604" s="18">
        <f t="shared" si="29"/>
        <v>1</v>
      </c>
      <c r="G604" s="23" t="s">
        <v>11799</v>
      </c>
      <c r="H604" s="23" t="s">
        <v>13698</v>
      </c>
      <c r="I604" s="19" t="s">
        <v>11725</v>
      </c>
      <c r="J604" s="41">
        <v>1189648</v>
      </c>
      <c r="K604" s="42">
        <v>0.1000001681169556</v>
      </c>
      <c r="L604" s="41">
        <v>118965</v>
      </c>
      <c r="M604" s="41">
        <v>1308613</v>
      </c>
      <c r="N604">
        <f>+VLOOKUP(C604,'Thanh toán '!M$1335:N$6972,2,0)</f>
        <v>1308613</v>
      </c>
      <c r="O604" s="61">
        <f t="shared" si="30"/>
        <v>0</v>
      </c>
    </row>
    <row r="605" spans="1:15" hidden="1" x14ac:dyDescent="0.3">
      <c r="A605" s="18">
        <v>2023</v>
      </c>
      <c r="B605" s="19" t="s">
        <v>14263</v>
      </c>
      <c r="C605" s="19">
        <f t="shared" si="28"/>
        <v>894</v>
      </c>
      <c r="D605" s="19" t="s">
        <v>13350</v>
      </c>
      <c r="E605" s="24" t="s">
        <v>14248</v>
      </c>
      <c r="F605" s="18">
        <f t="shared" si="29"/>
        <v>1</v>
      </c>
      <c r="G605" s="23" t="s">
        <v>11799</v>
      </c>
      <c r="H605" s="23" t="s">
        <v>13694</v>
      </c>
      <c r="I605" s="19" t="s">
        <v>11725</v>
      </c>
      <c r="J605" s="41">
        <v>734310</v>
      </c>
      <c r="K605" s="42">
        <v>0.1</v>
      </c>
      <c r="L605" s="41">
        <v>73431</v>
      </c>
      <c r="M605" s="41">
        <v>807741</v>
      </c>
      <c r="N605">
        <f>+VLOOKUP(C605,'Thanh toán '!M$1335:N$6972,2,0)</f>
        <v>807741</v>
      </c>
      <c r="O605" s="61">
        <f t="shared" si="30"/>
        <v>0</v>
      </c>
    </row>
    <row r="606" spans="1:15" hidden="1" x14ac:dyDescent="0.3">
      <c r="A606" s="18">
        <v>2023</v>
      </c>
      <c r="B606" s="19" t="s">
        <v>14264</v>
      </c>
      <c r="C606" s="19">
        <f t="shared" si="28"/>
        <v>896</v>
      </c>
      <c r="D606" s="19" t="s">
        <v>13350</v>
      </c>
      <c r="E606" s="24" t="s">
        <v>14248</v>
      </c>
      <c r="F606" s="18">
        <f t="shared" si="29"/>
        <v>1</v>
      </c>
      <c r="G606" s="23" t="s">
        <v>11799</v>
      </c>
      <c r="H606" s="23" t="s">
        <v>13346</v>
      </c>
      <c r="I606" s="19" t="s">
        <v>11725</v>
      </c>
      <c r="J606" s="41">
        <v>339345</v>
      </c>
      <c r="K606" s="42">
        <v>0.10000147342674859</v>
      </c>
      <c r="L606" s="41">
        <v>33935</v>
      </c>
      <c r="M606" s="41">
        <v>373280</v>
      </c>
      <c r="N606">
        <f>+VLOOKUP(C606,'Thanh toán '!M$1335:N$6972,2,0)</f>
        <v>373280</v>
      </c>
      <c r="O606" s="61">
        <f t="shared" si="30"/>
        <v>0</v>
      </c>
    </row>
    <row r="607" spans="1:15" hidden="1" x14ac:dyDescent="0.3">
      <c r="A607" s="18">
        <v>2023</v>
      </c>
      <c r="B607" s="19" t="s">
        <v>14265</v>
      </c>
      <c r="C607" s="19">
        <f t="shared" si="28"/>
        <v>897</v>
      </c>
      <c r="D607" s="19" t="s">
        <v>13350</v>
      </c>
      <c r="E607" s="24" t="s">
        <v>14248</v>
      </c>
      <c r="F607" s="18">
        <f t="shared" si="29"/>
        <v>1</v>
      </c>
      <c r="G607" s="23" t="s">
        <v>11799</v>
      </c>
      <c r="H607" s="23" t="s">
        <v>13489</v>
      </c>
      <c r="I607" s="19" t="s">
        <v>11725</v>
      </c>
      <c r="J607" s="41">
        <v>921968</v>
      </c>
      <c r="K607" s="42">
        <v>0.10000021692726863</v>
      </c>
      <c r="L607" s="41">
        <v>92197</v>
      </c>
      <c r="M607" s="41">
        <v>1014165</v>
      </c>
      <c r="N607">
        <f>+VLOOKUP(C607,'Thanh toán '!M$1335:N$6972,2,0)</f>
        <v>1014165</v>
      </c>
      <c r="O607" s="61">
        <f t="shared" si="30"/>
        <v>0</v>
      </c>
    </row>
    <row r="608" spans="1:15" hidden="1" x14ac:dyDescent="0.3">
      <c r="A608" s="18">
        <v>2023</v>
      </c>
      <c r="B608" s="19" t="s">
        <v>14266</v>
      </c>
      <c r="C608" s="19">
        <f t="shared" si="28"/>
        <v>898</v>
      </c>
      <c r="D608" s="19" t="s">
        <v>13350</v>
      </c>
      <c r="E608" s="24" t="s">
        <v>14248</v>
      </c>
      <c r="F608" s="18">
        <f t="shared" si="29"/>
        <v>1</v>
      </c>
      <c r="G608" s="23" t="s">
        <v>11799</v>
      </c>
      <c r="H608" s="23" t="s">
        <v>13421</v>
      </c>
      <c r="I608" s="19" t="s">
        <v>11725</v>
      </c>
      <c r="J608" s="41">
        <v>1463598</v>
      </c>
      <c r="K608" s="42">
        <v>0.10000013664954448</v>
      </c>
      <c r="L608" s="41">
        <v>146360</v>
      </c>
      <c r="M608" s="41">
        <v>1609958</v>
      </c>
      <c r="N608">
        <f>+VLOOKUP(C608,'Thanh toán '!M$1335:N$6972,2,0)</f>
        <v>1609958</v>
      </c>
      <c r="O608" s="61">
        <f t="shared" si="30"/>
        <v>0</v>
      </c>
    </row>
    <row r="609" spans="1:15" hidden="1" x14ac:dyDescent="0.3">
      <c r="A609" s="18">
        <v>2023</v>
      </c>
      <c r="B609" s="19" t="s">
        <v>14267</v>
      </c>
      <c r="C609" s="19">
        <f t="shared" si="28"/>
        <v>899</v>
      </c>
      <c r="D609" s="19" t="s">
        <v>13350</v>
      </c>
      <c r="E609" s="24" t="s">
        <v>14248</v>
      </c>
      <c r="F609" s="18">
        <f t="shared" si="29"/>
        <v>1</v>
      </c>
      <c r="G609" s="23" t="s">
        <v>11799</v>
      </c>
      <c r="H609" s="23" t="s">
        <v>13619</v>
      </c>
      <c r="I609" s="19" t="s">
        <v>11725</v>
      </c>
      <c r="J609" s="41">
        <v>734310</v>
      </c>
      <c r="K609" s="42">
        <v>0.1</v>
      </c>
      <c r="L609" s="41">
        <v>73431</v>
      </c>
      <c r="M609" s="41">
        <v>807741</v>
      </c>
      <c r="N609">
        <f>+VLOOKUP(C609,'Thanh toán '!M$1335:N$6972,2,0)</f>
        <v>807741</v>
      </c>
      <c r="O609" s="61">
        <f t="shared" si="30"/>
        <v>0</v>
      </c>
    </row>
    <row r="610" spans="1:15" hidden="1" x14ac:dyDescent="0.3">
      <c r="A610" s="18">
        <v>2023</v>
      </c>
      <c r="B610" s="19" t="s">
        <v>14268</v>
      </c>
      <c r="C610" s="19">
        <f t="shared" si="28"/>
        <v>909</v>
      </c>
      <c r="D610" s="19" t="s">
        <v>13350</v>
      </c>
      <c r="E610" s="24" t="s">
        <v>14248</v>
      </c>
      <c r="F610" s="18">
        <f t="shared" si="29"/>
        <v>1</v>
      </c>
      <c r="G610" s="23" t="s">
        <v>12245</v>
      </c>
      <c r="H610" s="23" t="s">
        <v>12245</v>
      </c>
      <c r="I610" s="19" t="s">
        <v>12246</v>
      </c>
      <c r="J610" s="41">
        <v>6069250</v>
      </c>
      <c r="K610" s="42">
        <v>0.1</v>
      </c>
      <c r="L610" s="41">
        <v>606925</v>
      </c>
      <c r="M610" s="41">
        <v>6676175</v>
      </c>
      <c r="N610">
        <f>+VLOOKUP(C610,'Thanh toán '!M$1335:N$6972,2,0)</f>
        <v>6676175</v>
      </c>
      <c r="O610" s="61">
        <f t="shared" si="30"/>
        <v>0</v>
      </c>
    </row>
    <row r="611" spans="1:15" hidden="1" x14ac:dyDescent="0.3">
      <c r="A611" s="18">
        <v>2023</v>
      </c>
      <c r="B611" s="19" t="s">
        <v>14269</v>
      </c>
      <c r="C611" s="19">
        <f t="shared" si="28"/>
        <v>910</v>
      </c>
      <c r="D611" s="19" t="s">
        <v>13350</v>
      </c>
      <c r="E611" s="24" t="s">
        <v>14248</v>
      </c>
      <c r="F611" s="18">
        <f t="shared" si="29"/>
        <v>1</v>
      </c>
      <c r="G611" s="23" t="s">
        <v>12245</v>
      </c>
      <c r="H611" s="23" t="s">
        <v>12245</v>
      </c>
      <c r="I611" s="19" t="s">
        <v>12246</v>
      </c>
      <c r="J611" s="41">
        <v>1730400</v>
      </c>
      <c r="K611" s="42">
        <v>0.1</v>
      </c>
      <c r="L611" s="41">
        <v>173040</v>
      </c>
      <c r="M611" s="41">
        <v>1903440</v>
      </c>
      <c r="N611">
        <f>+VLOOKUP(C611,'Thanh toán '!M$1335:N$6972,2,0)</f>
        <v>1903440</v>
      </c>
      <c r="O611" s="61">
        <f t="shared" si="30"/>
        <v>0</v>
      </c>
    </row>
    <row r="612" spans="1:15" hidden="1" x14ac:dyDescent="0.3">
      <c r="A612" s="18">
        <v>2023</v>
      </c>
      <c r="B612" s="19" t="s">
        <v>14270</v>
      </c>
      <c r="C612" s="19">
        <f t="shared" si="28"/>
        <v>913</v>
      </c>
      <c r="D612" s="19" t="s">
        <v>13350</v>
      </c>
      <c r="E612" s="24" t="s">
        <v>14248</v>
      </c>
      <c r="F612" s="18">
        <f t="shared" si="29"/>
        <v>1</v>
      </c>
      <c r="G612" s="23" t="s">
        <v>12363</v>
      </c>
      <c r="H612" s="23" t="s">
        <v>12363</v>
      </c>
      <c r="I612" s="19" t="s">
        <v>12364</v>
      </c>
      <c r="J612" s="41">
        <v>1887986</v>
      </c>
      <c r="K612" s="42">
        <v>0.10000021186597782</v>
      </c>
      <c r="L612" s="41">
        <v>188799</v>
      </c>
      <c r="M612" s="41">
        <v>2076785</v>
      </c>
      <c r="N612">
        <f>+VLOOKUP(C612,'Thanh toán '!M$1335:N$6972,2,0)</f>
        <v>2076785</v>
      </c>
      <c r="O612" s="61">
        <f t="shared" si="30"/>
        <v>0</v>
      </c>
    </row>
    <row r="613" spans="1:15" hidden="1" x14ac:dyDescent="0.3">
      <c r="A613" s="18">
        <v>2023</v>
      </c>
      <c r="B613" s="19" t="s">
        <v>14271</v>
      </c>
      <c r="C613" s="19">
        <f t="shared" si="28"/>
        <v>914</v>
      </c>
      <c r="D613" s="19" t="s">
        <v>13350</v>
      </c>
      <c r="E613" s="24" t="s">
        <v>14248</v>
      </c>
      <c r="F613" s="18">
        <f t="shared" si="29"/>
        <v>1</v>
      </c>
      <c r="G613" s="23" t="s">
        <v>11799</v>
      </c>
      <c r="H613" s="23" t="s">
        <v>13587</v>
      </c>
      <c r="I613" s="19" t="s">
        <v>11725</v>
      </c>
      <c r="J613" s="41">
        <v>728540</v>
      </c>
      <c r="K613" s="42">
        <v>0.1</v>
      </c>
      <c r="L613" s="41">
        <v>72854</v>
      </c>
      <c r="M613" s="41">
        <v>801394</v>
      </c>
      <c r="N613">
        <f>+VLOOKUP(C613,'Thanh toán '!M$1335:N$6972,2,0)</f>
        <v>801394</v>
      </c>
      <c r="O613" s="61">
        <f t="shared" si="30"/>
        <v>0</v>
      </c>
    </row>
    <row r="614" spans="1:15" hidden="1" x14ac:dyDescent="0.3">
      <c r="A614" s="18">
        <v>2023</v>
      </c>
      <c r="B614" s="19" t="s">
        <v>14272</v>
      </c>
      <c r="C614" s="19">
        <f t="shared" si="28"/>
        <v>915</v>
      </c>
      <c r="D614" s="19" t="s">
        <v>13350</v>
      </c>
      <c r="E614" s="24" t="s">
        <v>14248</v>
      </c>
      <c r="F614" s="18">
        <f t="shared" si="29"/>
        <v>1</v>
      </c>
      <c r="G614" s="23" t="s">
        <v>11799</v>
      </c>
      <c r="H614" s="23" t="s">
        <v>13597</v>
      </c>
      <c r="I614" s="19" t="s">
        <v>11725</v>
      </c>
      <c r="J614" s="41">
        <v>734310</v>
      </c>
      <c r="K614" s="42">
        <v>0.1</v>
      </c>
      <c r="L614" s="41">
        <v>73431</v>
      </c>
      <c r="M614" s="41">
        <v>807741</v>
      </c>
      <c r="N614">
        <f>+VLOOKUP(C614,'Thanh toán '!M$1335:N$6972,2,0)</f>
        <v>807741</v>
      </c>
      <c r="O614" s="61">
        <f t="shared" si="30"/>
        <v>0</v>
      </c>
    </row>
    <row r="615" spans="1:15" hidden="1" x14ac:dyDescent="0.3">
      <c r="A615" s="18">
        <v>2023</v>
      </c>
      <c r="B615" s="19" t="s">
        <v>14273</v>
      </c>
      <c r="C615" s="19">
        <f t="shared" si="28"/>
        <v>916</v>
      </c>
      <c r="D615" s="19" t="s">
        <v>13350</v>
      </c>
      <c r="E615" s="24" t="s">
        <v>14248</v>
      </c>
      <c r="F615" s="18">
        <f t="shared" si="29"/>
        <v>1</v>
      </c>
      <c r="G615" s="23" t="s">
        <v>11799</v>
      </c>
      <c r="H615" s="23" t="s">
        <v>13579</v>
      </c>
      <c r="I615" s="19" t="s">
        <v>11725</v>
      </c>
      <c r="J615" s="41">
        <v>718429</v>
      </c>
      <c r="K615" s="42">
        <v>0.10000013919259941</v>
      </c>
      <c r="L615" s="41">
        <v>71843</v>
      </c>
      <c r="M615" s="41">
        <v>790272</v>
      </c>
      <c r="N615">
        <f>+VLOOKUP(C615,'Thanh toán '!M$1335:N$6972,2,0)</f>
        <v>790272</v>
      </c>
      <c r="O615" s="61">
        <f t="shared" si="30"/>
        <v>0</v>
      </c>
    </row>
    <row r="616" spans="1:15" hidden="1" x14ac:dyDescent="0.3">
      <c r="A616" s="18">
        <v>2023</v>
      </c>
      <c r="B616" s="19" t="s">
        <v>14274</v>
      </c>
      <c r="C616" s="19">
        <f t="shared" si="28"/>
        <v>917</v>
      </c>
      <c r="D616" s="19" t="s">
        <v>13350</v>
      </c>
      <c r="E616" s="24" t="s">
        <v>14248</v>
      </c>
      <c r="F616" s="18">
        <f t="shared" si="29"/>
        <v>1</v>
      </c>
      <c r="G616" s="23" t="s">
        <v>11799</v>
      </c>
      <c r="H616" s="23" t="s">
        <v>13585</v>
      </c>
      <c r="I616" s="19" t="s">
        <v>11725</v>
      </c>
      <c r="J616" s="41">
        <v>301092</v>
      </c>
      <c r="K616" s="42">
        <v>9.9999335751198973E-2</v>
      </c>
      <c r="L616" s="41">
        <v>30109</v>
      </c>
      <c r="M616" s="41">
        <v>331201</v>
      </c>
      <c r="N616">
        <f>+VLOOKUP(C616,'Thanh toán '!M$1335:N$6972,2,0)</f>
        <v>331201</v>
      </c>
      <c r="O616" s="61">
        <f t="shared" si="30"/>
        <v>0</v>
      </c>
    </row>
    <row r="617" spans="1:15" hidden="1" x14ac:dyDescent="0.3">
      <c r="A617" s="18">
        <v>2023</v>
      </c>
      <c r="B617" s="19" t="s">
        <v>14275</v>
      </c>
      <c r="C617" s="19">
        <f t="shared" si="28"/>
        <v>920</v>
      </c>
      <c r="D617" s="19" t="s">
        <v>13350</v>
      </c>
      <c r="E617" s="24" t="s">
        <v>14248</v>
      </c>
      <c r="F617" s="18">
        <f t="shared" si="29"/>
        <v>1</v>
      </c>
      <c r="G617" s="23" t="s">
        <v>11799</v>
      </c>
      <c r="H617" s="23" t="s">
        <v>13731</v>
      </c>
      <c r="I617" s="19" t="s">
        <v>11725</v>
      </c>
      <c r="J617" s="41">
        <v>964699</v>
      </c>
      <c r="K617" s="42">
        <v>0.1000001036592761</v>
      </c>
      <c r="L617" s="41">
        <v>96470</v>
      </c>
      <c r="M617" s="41">
        <v>1061169</v>
      </c>
      <c r="N617">
        <f>+VLOOKUP(C617,'Thanh toán '!M$1335:N$6972,2,0)</f>
        <v>1061169</v>
      </c>
      <c r="O617" s="61">
        <f t="shared" si="30"/>
        <v>0</v>
      </c>
    </row>
    <row r="618" spans="1:15" hidden="1" x14ac:dyDescent="0.3">
      <c r="A618" s="43">
        <v>2023</v>
      </c>
      <c r="B618" s="44" t="s">
        <v>14276</v>
      </c>
      <c r="C618" s="19">
        <f t="shared" si="28"/>
        <v>924</v>
      </c>
      <c r="D618" s="44" t="s">
        <v>13350</v>
      </c>
      <c r="E618" s="45" t="s">
        <v>14248</v>
      </c>
      <c r="F618" s="18">
        <f t="shared" si="29"/>
        <v>1</v>
      </c>
      <c r="G618" s="46" t="s">
        <v>11799</v>
      </c>
      <c r="H618" s="46" t="s">
        <v>14277</v>
      </c>
      <c r="I618" s="44" t="s">
        <v>11725</v>
      </c>
      <c r="J618" s="47">
        <v>775023</v>
      </c>
      <c r="K618" s="48">
        <v>9.9999612914713501E-2</v>
      </c>
      <c r="L618" s="47">
        <v>77502</v>
      </c>
      <c r="M618" s="47">
        <v>0</v>
      </c>
      <c r="O618" s="61"/>
    </row>
    <row r="619" spans="1:15" hidden="1" x14ac:dyDescent="0.3">
      <c r="A619" s="18">
        <v>2023</v>
      </c>
      <c r="B619" s="19" t="s">
        <v>14278</v>
      </c>
      <c r="C619" s="19">
        <f t="shared" si="28"/>
        <v>928</v>
      </c>
      <c r="D619" s="19" t="s">
        <v>13350</v>
      </c>
      <c r="E619" s="24" t="s">
        <v>14248</v>
      </c>
      <c r="F619" s="18">
        <f t="shared" si="29"/>
        <v>1</v>
      </c>
      <c r="G619" s="23" t="s">
        <v>11860</v>
      </c>
      <c r="H619" s="23" t="s">
        <v>13761</v>
      </c>
      <c r="I619" s="19" t="s">
        <v>11719</v>
      </c>
      <c r="J619" s="41">
        <v>2418936</v>
      </c>
      <c r="K619" s="42">
        <v>0.1000001653619608</v>
      </c>
      <c r="L619" s="41">
        <v>241894</v>
      </c>
      <c r="M619" s="41">
        <v>2660830</v>
      </c>
      <c r="N619">
        <f>+VLOOKUP(C619,'Thanh toán '!M$1335:N$6972,2,0)</f>
        <v>2660830</v>
      </c>
      <c r="O619" s="61">
        <f t="shared" si="30"/>
        <v>0</v>
      </c>
    </row>
    <row r="620" spans="1:15" hidden="1" x14ac:dyDescent="0.3">
      <c r="A620" s="18">
        <v>2023</v>
      </c>
      <c r="B620" s="19" t="s">
        <v>14279</v>
      </c>
      <c r="C620" s="19">
        <f t="shared" si="28"/>
        <v>929</v>
      </c>
      <c r="D620" s="19" t="s">
        <v>13350</v>
      </c>
      <c r="E620" s="24" t="s">
        <v>14248</v>
      </c>
      <c r="F620" s="18">
        <f t="shared" si="29"/>
        <v>1</v>
      </c>
      <c r="G620" s="23" t="s">
        <v>12228</v>
      </c>
      <c r="H620" s="23" t="s">
        <v>12228</v>
      </c>
      <c r="I620" s="19" t="s">
        <v>12229</v>
      </c>
      <c r="J620" s="41">
        <v>8119246</v>
      </c>
      <c r="K620" s="42">
        <v>0.10000004926565841</v>
      </c>
      <c r="L620" s="41">
        <v>811925</v>
      </c>
      <c r="M620" s="41">
        <v>8931171</v>
      </c>
      <c r="N620">
        <f>+VLOOKUP(C620,'Thanh toán '!M$1335:N$6972,2,0)</f>
        <v>8931171</v>
      </c>
      <c r="O620" s="61">
        <f t="shared" si="30"/>
        <v>0</v>
      </c>
    </row>
    <row r="621" spans="1:15" hidden="1" x14ac:dyDescent="0.3">
      <c r="A621" s="18">
        <v>2023</v>
      </c>
      <c r="B621" s="19" t="s">
        <v>14280</v>
      </c>
      <c r="C621" s="19">
        <f t="shared" si="28"/>
        <v>930</v>
      </c>
      <c r="D621" s="19" t="s">
        <v>13350</v>
      </c>
      <c r="E621" s="24" t="s">
        <v>14248</v>
      </c>
      <c r="F621" s="18">
        <f t="shared" si="29"/>
        <v>1</v>
      </c>
      <c r="G621" s="23" t="s">
        <v>12257</v>
      </c>
      <c r="H621" s="23" t="s">
        <v>14281</v>
      </c>
      <c r="I621" s="19" t="s">
        <v>12258</v>
      </c>
      <c r="J621" s="41">
        <v>777000</v>
      </c>
      <c r="K621" s="42">
        <v>0.1</v>
      </c>
      <c r="L621" s="41">
        <v>77700</v>
      </c>
      <c r="M621" s="41">
        <v>854700</v>
      </c>
      <c r="N621">
        <f>+VLOOKUP(C621,'Thanh toán '!M$1335:N$6972,2,0)</f>
        <v>854700</v>
      </c>
      <c r="O621" s="61">
        <f t="shared" si="30"/>
        <v>0</v>
      </c>
    </row>
    <row r="622" spans="1:15" hidden="1" x14ac:dyDescent="0.3">
      <c r="A622" s="18">
        <v>2023</v>
      </c>
      <c r="B622" s="19" t="s">
        <v>14282</v>
      </c>
      <c r="C622" s="19">
        <f t="shared" si="28"/>
        <v>931</v>
      </c>
      <c r="D622" s="19" t="s">
        <v>13350</v>
      </c>
      <c r="E622" s="24" t="s">
        <v>14248</v>
      </c>
      <c r="F622" s="18">
        <f t="shared" si="29"/>
        <v>1</v>
      </c>
      <c r="G622" s="23" t="s">
        <v>12257</v>
      </c>
      <c r="H622" s="23" t="s">
        <v>12257</v>
      </c>
      <c r="I622" s="19" t="s">
        <v>12258</v>
      </c>
      <c r="J622" s="41">
        <v>3452067</v>
      </c>
      <c r="K622" s="42">
        <v>0.10000008690445464</v>
      </c>
      <c r="L622" s="41">
        <v>345207</v>
      </c>
      <c r="M622" s="41">
        <v>3797274</v>
      </c>
      <c r="N622">
        <f>+VLOOKUP(C622,'Thanh toán '!M$1335:N$6972,2,0)</f>
        <v>3797274</v>
      </c>
      <c r="O622" s="61">
        <f t="shared" si="30"/>
        <v>0</v>
      </c>
    </row>
    <row r="623" spans="1:15" hidden="1" x14ac:dyDescent="0.3">
      <c r="A623" s="18">
        <v>2023</v>
      </c>
      <c r="B623" s="19" t="s">
        <v>14283</v>
      </c>
      <c r="C623" s="19">
        <f t="shared" si="28"/>
        <v>932</v>
      </c>
      <c r="D623" s="19" t="s">
        <v>13350</v>
      </c>
      <c r="E623" s="24" t="s">
        <v>14248</v>
      </c>
      <c r="F623" s="18">
        <f t="shared" si="29"/>
        <v>1</v>
      </c>
      <c r="G623" s="23" t="s">
        <v>12470</v>
      </c>
      <c r="H623" s="23" t="s">
        <v>12470</v>
      </c>
      <c r="I623" s="19" t="s">
        <v>12471</v>
      </c>
      <c r="J623" s="41">
        <v>2989451</v>
      </c>
      <c r="K623" s="42">
        <v>9.9999966549041946E-2</v>
      </c>
      <c r="L623" s="41">
        <v>298945</v>
      </c>
      <c r="M623" s="41">
        <v>3288396</v>
      </c>
      <c r="N623">
        <f>+VLOOKUP(C623,'Thanh toán '!M$1335:N$6972,2,0)</f>
        <v>3288396</v>
      </c>
      <c r="O623" s="61">
        <f t="shared" si="30"/>
        <v>0</v>
      </c>
    </row>
    <row r="624" spans="1:15" hidden="1" x14ac:dyDescent="0.3">
      <c r="A624" s="18">
        <v>2023</v>
      </c>
      <c r="B624" s="19" t="s">
        <v>14284</v>
      </c>
      <c r="C624" s="19">
        <f t="shared" si="28"/>
        <v>933</v>
      </c>
      <c r="D624" s="19" t="s">
        <v>13350</v>
      </c>
      <c r="E624" s="24" t="s">
        <v>14248</v>
      </c>
      <c r="F624" s="18">
        <f t="shared" si="29"/>
        <v>1</v>
      </c>
      <c r="G624" s="23" t="s">
        <v>12251</v>
      </c>
      <c r="H624" s="23" t="s">
        <v>12251</v>
      </c>
      <c r="I624" s="19" t="s">
        <v>12252</v>
      </c>
      <c r="J624" s="41">
        <v>839151</v>
      </c>
      <c r="K624" s="42">
        <v>9.9999880831936089E-2</v>
      </c>
      <c r="L624" s="41">
        <v>83915</v>
      </c>
      <c r="M624" s="41">
        <v>923066</v>
      </c>
      <c r="N624">
        <f>+VLOOKUP(C624,'Thanh toán '!M$1335:N$6972,2,0)</f>
        <v>923066</v>
      </c>
      <c r="O624" s="61">
        <f t="shared" si="30"/>
        <v>0</v>
      </c>
    </row>
    <row r="625" spans="1:15" hidden="1" x14ac:dyDescent="0.3">
      <c r="A625" s="18">
        <v>2023</v>
      </c>
      <c r="B625" s="19" t="s">
        <v>14285</v>
      </c>
      <c r="C625" s="19">
        <f t="shared" si="28"/>
        <v>934</v>
      </c>
      <c r="D625" s="19" t="s">
        <v>13350</v>
      </c>
      <c r="E625" s="24" t="s">
        <v>14248</v>
      </c>
      <c r="F625" s="18">
        <f t="shared" si="29"/>
        <v>1</v>
      </c>
      <c r="G625" s="23" t="s">
        <v>11970</v>
      </c>
      <c r="H625" s="23" t="s">
        <v>14286</v>
      </c>
      <c r="I625" s="19" t="s">
        <v>11971</v>
      </c>
      <c r="J625" s="41">
        <v>1240358</v>
      </c>
      <c r="K625" s="42">
        <v>0.10000016124376994</v>
      </c>
      <c r="L625" s="41">
        <v>124036</v>
      </c>
      <c r="M625" s="41">
        <v>1364394</v>
      </c>
      <c r="N625">
        <f>+VLOOKUP(C625,'Thanh toán '!M$1335:N$6972,2,0)</f>
        <v>1364394</v>
      </c>
      <c r="O625" s="61">
        <f t="shared" si="30"/>
        <v>0</v>
      </c>
    </row>
    <row r="626" spans="1:15" hidden="1" x14ac:dyDescent="0.3">
      <c r="A626" s="18">
        <v>2023</v>
      </c>
      <c r="B626" s="19" t="s">
        <v>14287</v>
      </c>
      <c r="C626" s="19">
        <f t="shared" si="28"/>
        <v>935</v>
      </c>
      <c r="D626" s="19" t="s">
        <v>13350</v>
      </c>
      <c r="E626" s="24" t="s">
        <v>14248</v>
      </c>
      <c r="F626" s="18">
        <f t="shared" si="29"/>
        <v>1</v>
      </c>
      <c r="G626" s="23" t="s">
        <v>11970</v>
      </c>
      <c r="H626" s="23" t="s">
        <v>14286</v>
      </c>
      <c r="I626" s="19" t="s">
        <v>11971</v>
      </c>
      <c r="J626" s="41">
        <v>1189648</v>
      </c>
      <c r="K626" s="42">
        <v>0.1000001681169556</v>
      </c>
      <c r="L626" s="41">
        <v>118965</v>
      </c>
      <c r="M626" s="41">
        <v>1308613</v>
      </c>
      <c r="N626">
        <f>+VLOOKUP(C626,'Thanh toán '!M$1335:N$6972,2,0)</f>
        <v>1308613</v>
      </c>
      <c r="O626" s="61">
        <f t="shared" si="30"/>
        <v>0</v>
      </c>
    </row>
    <row r="627" spans="1:15" hidden="1" x14ac:dyDescent="0.3">
      <c r="A627" s="18">
        <v>2023</v>
      </c>
      <c r="B627" s="19" t="s">
        <v>14288</v>
      </c>
      <c r="C627" s="19">
        <f t="shared" si="28"/>
        <v>936</v>
      </c>
      <c r="D627" s="19" t="s">
        <v>13350</v>
      </c>
      <c r="E627" s="24" t="s">
        <v>14248</v>
      </c>
      <c r="F627" s="18">
        <f t="shared" si="29"/>
        <v>1</v>
      </c>
      <c r="G627" s="23" t="s">
        <v>11970</v>
      </c>
      <c r="H627" s="23" t="s">
        <v>14289</v>
      </c>
      <c r="I627" s="19" t="s">
        <v>11971</v>
      </c>
      <c r="J627" s="41">
        <v>734310</v>
      </c>
      <c r="K627" s="42">
        <v>0.1</v>
      </c>
      <c r="L627" s="41">
        <v>73431</v>
      </c>
      <c r="M627" s="41">
        <v>807741</v>
      </c>
      <c r="N627">
        <f>+VLOOKUP(C627,'Thanh toán '!M$1335:N$6972,2,0)</f>
        <v>807741</v>
      </c>
      <c r="O627" s="61">
        <f t="shared" si="30"/>
        <v>0</v>
      </c>
    </row>
    <row r="628" spans="1:15" hidden="1" x14ac:dyDescent="0.3">
      <c r="A628" s="18">
        <v>2023</v>
      </c>
      <c r="B628" s="19" t="s">
        <v>14290</v>
      </c>
      <c r="C628" s="19">
        <f t="shared" si="28"/>
        <v>937</v>
      </c>
      <c r="D628" s="19" t="s">
        <v>13350</v>
      </c>
      <c r="E628" s="24" t="s">
        <v>14248</v>
      </c>
      <c r="F628" s="18">
        <f t="shared" si="29"/>
        <v>1</v>
      </c>
      <c r="G628" s="23" t="s">
        <v>11970</v>
      </c>
      <c r="H628" s="23" t="s">
        <v>14291</v>
      </c>
      <c r="I628" s="19" t="s">
        <v>11971</v>
      </c>
      <c r="J628" s="41">
        <v>1189648</v>
      </c>
      <c r="K628" s="42">
        <v>0.1000001681169556</v>
      </c>
      <c r="L628" s="41">
        <v>118965</v>
      </c>
      <c r="M628" s="41">
        <v>1308613</v>
      </c>
      <c r="N628">
        <f>+VLOOKUP(C628,'Thanh toán '!M$1335:N$6972,2,0)</f>
        <v>1308613</v>
      </c>
      <c r="O628" s="61">
        <f t="shared" si="30"/>
        <v>0</v>
      </c>
    </row>
    <row r="629" spans="1:15" hidden="1" x14ac:dyDescent="0.3">
      <c r="A629" s="18">
        <v>2023</v>
      </c>
      <c r="B629" s="19" t="s">
        <v>14292</v>
      </c>
      <c r="C629" s="19">
        <f t="shared" si="28"/>
        <v>938</v>
      </c>
      <c r="D629" s="19" t="s">
        <v>13350</v>
      </c>
      <c r="E629" s="24" t="s">
        <v>14248</v>
      </c>
      <c r="F629" s="18">
        <f t="shared" si="29"/>
        <v>1</v>
      </c>
      <c r="G629" s="23" t="s">
        <v>11970</v>
      </c>
      <c r="H629" s="23" t="s">
        <v>14293</v>
      </c>
      <c r="I629" s="19" t="s">
        <v>11971</v>
      </c>
      <c r="J629" s="41">
        <v>1189648</v>
      </c>
      <c r="K629" s="42">
        <v>0.1000001681169556</v>
      </c>
      <c r="L629" s="41">
        <v>118965</v>
      </c>
      <c r="M629" s="41">
        <v>1308613</v>
      </c>
      <c r="N629">
        <f>+VLOOKUP(C629,'Thanh toán '!M$1335:N$6972,2,0)</f>
        <v>1308613</v>
      </c>
      <c r="O629" s="61">
        <f t="shared" si="30"/>
        <v>0</v>
      </c>
    </row>
    <row r="630" spans="1:15" hidden="1" x14ac:dyDescent="0.3">
      <c r="A630" s="18">
        <v>2023</v>
      </c>
      <c r="B630" s="19" t="s">
        <v>14294</v>
      </c>
      <c r="C630" s="19">
        <f t="shared" si="28"/>
        <v>939</v>
      </c>
      <c r="D630" s="19" t="s">
        <v>13350</v>
      </c>
      <c r="E630" s="24" t="s">
        <v>14248</v>
      </c>
      <c r="F630" s="18">
        <f t="shared" si="29"/>
        <v>1</v>
      </c>
      <c r="G630" s="23" t="s">
        <v>11970</v>
      </c>
      <c r="H630" s="23" t="s">
        <v>14295</v>
      </c>
      <c r="I630" s="19" t="s">
        <v>11971</v>
      </c>
      <c r="J630" s="41">
        <v>1189648</v>
      </c>
      <c r="K630" s="42">
        <v>0.1000001681169556</v>
      </c>
      <c r="L630" s="41">
        <v>118965</v>
      </c>
      <c r="M630" s="41">
        <v>1308613</v>
      </c>
      <c r="N630">
        <f>+VLOOKUP(C630,'Thanh toán '!M$1335:N$6972,2,0)</f>
        <v>1308613</v>
      </c>
      <c r="O630" s="61">
        <f t="shared" si="30"/>
        <v>0</v>
      </c>
    </row>
    <row r="631" spans="1:15" hidden="1" x14ac:dyDescent="0.3">
      <c r="A631" s="18">
        <v>2023</v>
      </c>
      <c r="B631" s="19" t="s">
        <v>14296</v>
      </c>
      <c r="C631" s="19">
        <f t="shared" si="28"/>
        <v>940</v>
      </c>
      <c r="D631" s="19" t="s">
        <v>13350</v>
      </c>
      <c r="E631" s="24" t="s">
        <v>14248</v>
      </c>
      <c r="F631" s="18">
        <f t="shared" si="29"/>
        <v>1</v>
      </c>
      <c r="G631" s="23" t="s">
        <v>11970</v>
      </c>
      <c r="H631" s="23" t="s">
        <v>14297</v>
      </c>
      <c r="I631" s="19" t="s">
        <v>11971</v>
      </c>
      <c r="J631" s="41">
        <v>455338</v>
      </c>
      <c r="K631" s="42">
        <v>0.10000043923415133</v>
      </c>
      <c r="L631" s="41">
        <v>45534</v>
      </c>
      <c r="M631" s="41">
        <v>500872</v>
      </c>
      <c r="N631">
        <f>+VLOOKUP(C631,'Thanh toán '!M$1335:N$6972,2,0)</f>
        <v>500872</v>
      </c>
      <c r="O631" s="61">
        <f t="shared" si="30"/>
        <v>0</v>
      </c>
    </row>
    <row r="632" spans="1:15" hidden="1" x14ac:dyDescent="0.3">
      <c r="A632" s="18">
        <v>2023</v>
      </c>
      <c r="B632" s="19" t="s">
        <v>14298</v>
      </c>
      <c r="C632" s="19">
        <f t="shared" si="28"/>
        <v>941</v>
      </c>
      <c r="D632" s="19" t="s">
        <v>13350</v>
      </c>
      <c r="E632" s="24" t="s">
        <v>14248</v>
      </c>
      <c r="F632" s="18">
        <f t="shared" si="29"/>
        <v>1</v>
      </c>
      <c r="G632" s="23" t="s">
        <v>11970</v>
      </c>
      <c r="H632" s="23" t="s">
        <v>14299</v>
      </c>
      <c r="I632" s="19" t="s">
        <v>11971</v>
      </c>
      <c r="J632" s="41">
        <v>1193743</v>
      </c>
      <c r="K632" s="42">
        <v>9.9999748689625828E-2</v>
      </c>
      <c r="L632" s="41">
        <v>119374</v>
      </c>
      <c r="M632" s="41">
        <v>1313117</v>
      </c>
      <c r="N632">
        <f>+VLOOKUP(C632,'Thanh toán '!M$1335:N$6972,2,0)</f>
        <v>1313117</v>
      </c>
      <c r="O632" s="61">
        <f t="shared" si="30"/>
        <v>0</v>
      </c>
    </row>
    <row r="633" spans="1:15" hidden="1" x14ac:dyDescent="0.3">
      <c r="A633" s="18">
        <v>2023</v>
      </c>
      <c r="B633" s="19" t="s">
        <v>14300</v>
      </c>
      <c r="C633" s="19">
        <f t="shared" si="28"/>
        <v>942</v>
      </c>
      <c r="D633" s="19" t="s">
        <v>13350</v>
      </c>
      <c r="E633" s="24" t="s">
        <v>14248</v>
      </c>
      <c r="F633" s="18">
        <f t="shared" si="29"/>
        <v>1</v>
      </c>
      <c r="G633" s="23" t="s">
        <v>12248</v>
      </c>
      <c r="H633" s="23" t="s">
        <v>12248</v>
      </c>
      <c r="I633" s="19" t="s">
        <v>12249</v>
      </c>
      <c r="J633" s="41">
        <v>10075365</v>
      </c>
      <c r="K633" s="42">
        <v>0.10000004962599369</v>
      </c>
      <c r="L633" s="41">
        <v>1007537</v>
      </c>
      <c r="M633" s="41">
        <v>11082902</v>
      </c>
      <c r="N633">
        <f>+VLOOKUP(C633,'Thanh toán '!M$1335:N$6972,2,0)</f>
        <v>11082902</v>
      </c>
      <c r="O633" s="61">
        <f t="shared" si="30"/>
        <v>0</v>
      </c>
    </row>
    <row r="634" spans="1:15" hidden="1" x14ac:dyDescent="0.3">
      <c r="A634" s="18">
        <v>2023</v>
      </c>
      <c r="B634" s="19" t="s">
        <v>14301</v>
      </c>
      <c r="C634" s="19">
        <f t="shared" si="28"/>
        <v>943</v>
      </c>
      <c r="D634" s="19" t="s">
        <v>13350</v>
      </c>
      <c r="E634" s="24" t="s">
        <v>14248</v>
      </c>
      <c r="F634" s="18">
        <f t="shared" si="29"/>
        <v>1</v>
      </c>
      <c r="G634" s="23" t="s">
        <v>12161</v>
      </c>
      <c r="H634" s="23" t="s">
        <v>12161</v>
      </c>
      <c r="I634" s="19" t="s">
        <v>12162</v>
      </c>
      <c r="J634" s="41">
        <v>3036600</v>
      </c>
      <c r="K634" s="42">
        <v>0.1</v>
      </c>
      <c r="L634" s="41">
        <v>303660</v>
      </c>
      <c r="M634" s="41">
        <v>3340260</v>
      </c>
      <c r="N634">
        <f>+VLOOKUP(C634,'Thanh toán '!M$1335:N$6972,2,0)</f>
        <v>3340260</v>
      </c>
      <c r="O634" s="61">
        <f t="shared" si="30"/>
        <v>0</v>
      </c>
    </row>
    <row r="635" spans="1:15" hidden="1" x14ac:dyDescent="0.3">
      <c r="A635" s="18">
        <v>2023</v>
      </c>
      <c r="B635" s="19" t="s">
        <v>14302</v>
      </c>
      <c r="C635" s="19">
        <f t="shared" si="28"/>
        <v>967</v>
      </c>
      <c r="D635" s="19" t="s">
        <v>13350</v>
      </c>
      <c r="E635" s="24" t="s">
        <v>14248</v>
      </c>
      <c r="F635" s="18">
        <f t="shared" si="29"/>
        <v>1</v>
      </c>
      <c r="G635" s="23" t="s">
        <v>11860</v>
      </c>
      <c r="H635" s="23" t="s">
        <v>14303</v>
      </c>
      <c r="I635" s="19" t="s">
        <v>11719</v>
      </c>
      <c r="J635" s="41">
        <v>3569956</v>
      </c>
      <c r="K635" s="42">
        <v>0.10000011204619889</v>
      </c>
      <c r="L635" s="41">
        <v>356996</v>
      </c>
      <c r="M635" s="41">
        <v>3926952</v>
      </c>
      <c r="N635">
        <f>+VLOOKUP(C635,'Thanh toán '!M$1335:N$6972,2,0)</f>
        <v>3926952</v>
      </c>
      <c r="O635" s="61">
        <f t="shared" si="30"/>
        <v>0</v>
      </c>
    </row>
    <row r="636" spans="1:15" hidden="1" x14ac:dyDescent="0.3">
      <c r="A636" s="18">
        <v>2023</v>
      </c>
      <c r="B636" s="19" t="s">
        <v>14304</v>
      </c>
      <c r="C636" s="19">
        <f t="shared" si="28"/>
        <v>969</v>
      </c>
      <c r="D636" s="19" t="s">
        <v>13350</v>
      </c>
      <c r="E636" s="24" t="s">
        <v>14248</v>
      </c>
      <c r="F636" s="18">
        <f t="shared" si="29"/>
        <v>1</v>
      </c>
      <c r="G636" s="23" t="s">
        <v>11970</v>
      </c>
      <c r="H636" s="23" t="s">
        <v>14291</v>
      </c>
      <c r="I636" s="19" t="s">
        <v>11971</v>
      </c>
      <c r="J636" s="41">
        <v>826588</v>
      </c>
      <c r="K636" s="42">
        <v>0.10000024195850896</v>
      </c>
      <c r="L636" s="41">
        <v>82659</v>
      </c>
      <c r="M636" s="41">
        <v>909247</v>
      </c>
      <c r="N636">
        <f>+VLOOKUP(C636,'Thanh toán '!M$1335:N$6972,2,0)</f>
        <v>909247</v>
      </c>
      <c r="O636" s="61">
        <f t="shared" si="30"/>
        <v>0</v>
      </c>
    </row>
    <row r="637" spans="1:15" hidden="1" x14ac:dyDescent="0.3">
      <c r="A637" s="43">
        <v>2023</v>
      </c>
      <c r="B637" s="44" t="s">
        <v>14305</v>
      </c>
      <c r="C637" s="19">
        <f t="shared" si="28"/>
        <v>970</v>
      </c>
      <c r="D637" s="44" t="s">
        <v>13350</v>
      </c>
      <c r="E637" s="45" t="s">
        <v>14248</v>
      </c>
      <c r="F637" s="18">
        <f t="shared" si="29"/>
        <v>1</v>
      </c>
      <c r="G637" s="46" t="s">
        <v>12197</v>
      </c>
      <c r="H637" s="46" t="s">
        <v>12197</v>
      </c>
      <c r="I637" s="44" t="s">
        <v>12198</v>
      </c>
      <c r="J637" s="47">
        <v>1528560</v>
      </c>
      <c r="K637" s="48">
        <v>0.1</v>
      </c>
      <c r="L637" s="47">
        <v>152856</v>
      </c>
      <c r="M637" s="47">
        <v>0</v>
      </c>
      <c r="O637" s="61"/>
    </row>
    <row r="638" spans="1:15" hidden="1" x14ac:dyDescent="0.3">
      <c r="A638" s="18">
        <v>2023</v>
      </c>
      <c r="B638" s="19" t="s">
        <v>14306</v>
      </c>
      <c r="C638" s="19">
        <f t="shared" si="28"/>
        <v>971</v>
      </c>
      <c r="D638" s="19" t="s">
        <v>13350</v>
      </c>
      <c r="E638" s="24" t="s">
        <v>14248</v>
      </c>
      <c r="F638" s="18">
        <f t="shared" si="29"/>
        <v>1</v>
      </c>
      <c r="G638" s="23" t="s">
        <v>12197</v>
      </c>
      <c r="H638" s="23" t="s">
        <v>12197</v>
      </c>
      <c r="I638" s="19" t="s">
        <v>12198</v>
      </c>
      <c r="J638" s="41">
        <v>1038240</v>
      </c>
      <c r="K638" s="42">
        <v>0.1</v>
      </c>
      <c r="L638" s="41">
        <v>103824</v>
      </c>
      <c r="M638" s="41">
        <v>1142064</v>
      </c>
      <c r="N638">
        <f>+VLOOKUP(C638,'Thanh toán '!M$1335:N$6972,2,0)</f>
        <v>1142064</v>
      </c>
      <c r="O638" s="61">
        <f t="shared" si="30"/>
        <v>0</v>
      </c>
    </row>
    <row r="639" spans="1:15" hidden="1" x14ac:dyDescent="0.3">
      <c r="A639" s="18">
        <v>2023</v>
      </c>
      <c r="B639" s="19" t="s">
        <v>14307</v>
      </c>
      <c r="C639" s="19">
        <f t="shared" si="28"/>
        <v>972</v>
      </c>
      <c r="D639" s="19" t="s">
        <v>13350</v>
      </c>
      <c r="E639" s="24" t="s">
        <v>14248</v>
      </c>
      <c r="F639" s="18">
        <f t="shared" si="29"/>
        <v>1</v>
      </c>
      <c r="G639" s="23" t="s">
        <v>12197</v>
      </c>
      <c r="H639" s="23" t="s">
        <v>12197</v>
      </c>
      <c r="I639" s="19" t="s">
        <v>12198</v>
      </c>
      <c r="J639" s="41">
        <v>5317364</v>
      </c>
      <c r="K639" s="42">
        <v>9.9999924774756818E-2</v>
      </c>
      <c r="L639" s="41">
        <v>531736</v>
      </c>
      <c r="M639" s="41">
        <v>5849100</v>
      </c>
      <c r="N639">
        <f>+VLOOKUP(C639,'Thanh toán '!M$1335:N$6972,2,0)</f>
        <v>5849100</v>
      </c>
      <c r="O639" s="61">
        <f t="shared" si="30"/>
        <v>0</v>
      </c>
    </row>
    <row r="640" spans="1:15" hidden="1" x14ac:dyDescent="0.3">
      <c r="A640" s="18">
        <v>2023</v>
      </c>
      <c r="B640" s="19" t="s">
        <v>14308</v>
      </c>
      <c r="C640" s="19">
        <f t="shared" si="28"/>
        <v>973</v>
      </c>
      <c r="D640" s="19" t="s">
        <v>13350</v>
      </c>
      <c r="E640" s="24" t="s">
        <v>14248</v>
      </c>
      <c r="F640" s="18">
        <f t="shared" si="29"/>
        <v>1</v>
      </c>
      <c r="G640" s="23" t="s">
        <v>12225</v>
      </c>
      <c r="H640" s="23" t="s">
        <v>12225</v>
      </c>
      <c r="I640" s="19" t="s">
        <v>12226</v>
      </c>
      <c r="J640" s="41">
        <v>41986030</v>
      </c>
      <c r="K640" s="42">
        <v>0.1</v>
      </c>
      <c r="L640" s="41">
        <v>4198603</v>
      </c>
      <c r="M640" s="41">
        <v>46184633</v>
      </c>
      <c r="N640">
        <f>+VLOOKUP(C640,'Thanh toán '!M$1335:N$6972,2,0)</f>
        <v>46184633</v>
      </c>
      <c r="O640" s="61">
        <f t="shared" si="30"/>
        <v>0</v>
      </c>
    </row>
    <row r="641" spans="1:15" hidden="1" x14ac:dyDescent="0.3">
      <c r="A641" s="18">
        <v>2023</v>
      </c>
      <c r="B641" s="19" t="s">
        <v>14309</v>
      </c>
      <c r="C641" s="19">
        <f t="shared" si="28"/>
        <v>975</v>
      </c>
      <c r="D641" s="19" t="s">
        <v>13350</v>
      </c>
      <c r="E641" s="24" t="s">
        <v>14248</v>
      </c>
      <c r="F641" s="18">
        <f t="shared" si="29"/>
        <v>1</v>
      </c>
      <c r="G641" s="23" t="s">
        <v>12360</v>
      </c>
      <c r="H641" s="23" t="s">
        <v>12360</v>
      </c>
      <c r="I641" s="19" t="s">
        <v>12361</v>
      </c>
      <c r="J641" s="41">
        <v>3872603</v>
      </c>
      <c r="K641" s="42">
        <v>9.999992253272541E-2</v>
      </c>
      <c r="L641" s="41">
        <v>387260</v>
      </c>
      <c r="M641" s="41">
        <v>4259863</v>
      </c>
      <c r="N641">
        <f>+VLOOKUP(C641,'Thanh toán '!M$1335:N$6972,2,0)</f>
        <v>4259863</v>
      </c>
      <c r="O641" s="61">
        <f t="shared" si="30"/>
        <v>0</v>
      </c>
    </row>
    <row r="642" spans="1:15" hidden="1" x14ac:dyDescent="0.3">
      <c r="A642" s="18">
        <v>2023</v>
      </c>
      <c r="B642" s="19" t="s">
        <v>14310</v>
      </c>
      <c r="C642" s="19">
        <f t="shared" si="28"/>
        <v>980</v>
      </c>
      <c r="D642" s="19" t="s">
        <v>13350</v>
      </c>
      <c r="E642" s="24" t="s">
        <v>14311</v>
      </c>
      <c r="F642" s="18">
        <f t="shared" si="29"/>
        <v>1</v>
      </c>
      <c r="G642" s="23" t="s">
        <v>12282</v>
      </c>
      <c r="H642" s="23" t="s">
        <v>12282</v>
      </c>
      <c r="I642" s="19" t="s">
        <v>12283</v>
      </c>
      <c r="J642" s="41">
        <v>12612980</v>
      </c>
      <c r="K642" s="42">
        <v>0.1</v>
      </c>
      <c r="L642" s="41">
        <v>1261298</v>
      </c>
      <c r="M642" s="41">
        <v>13874278</v>
      </c>
      <c r="N642">
        <f>+VLOOKUP(C642,'Thanh toán '!M$1335:N$6972,2,0)</f>
        <v>13874278</v>
      </c>
      <c r="O642" s="61">
        <f t="shared" si="30"/>
        <v>0</v>
      </c>
    </row>
    <row r="643" spans="1:15" hidden="1" x14ac:dyDescent="0.3">
      <c r="A643" s="18">
        <v>2023</v>
      </c>
      <c r="B643" s="19" t="s">
        <v>14312</v>
      </c>
      <c r="C643" s="19">
        <f t="shared" si="28"/>
        <v>991</v>
      </c>
      <c r="D643" s="19" t="s">
        <v>13350</v>
      </c>
      <c r="E643" s="24" t="s">
        <v>14311</v>
      </c>
      <c r="F643" s="18">
        <f t="shared" si="29"/>
        <v>1</v>
      </c>
      <c r="G643" s="23" t="s">
        <v>12339</v>
      </c>
      <c r="H643" s="23" t="s">
        <v>12339</v>
      </c>
      <c r="I643" s="19" t="s">
        <v>12340</v>
      </c>
      <c r="J643" s="41">
        <v>4360246</v>
      </c>
      <c r="K643" s="42">
        <v>0.10000009173794322</v>
      </c>
      <c r="L643" s="41">
        <v>436025</v>
      </c>
      <c r="M643" s="41">
        <v>4796271</v>
      </c>
      <c r="N643">
        <f>+VLOOKUP(C643,'Thanh toán '!M$1335:N$6972,2,0)</f>
        <v>4796271</v>
      </c>
      <c r="O643" s="61">
        <f t="shared" si="30"/>
        <v>0</v>
      </c>
    </row>
    <row r="644" spans="1:15" hidden="1" x14ac:dyDescent="0.3">
      <c r="A644" s="18">
        <v>2023</v>
      </c>
      <c r="B644" s="19" t="s">
        <v>14313</v>
      </c>
      <c r="C644" s="19">
        <f t="shared" si="28"/>
        <v>992</v>
      </c>
      <c r="D644" s="19" t="s">
        <v>13350</v>
      </c>
      <c r="E644" s="24" t="s">
        <v>14311</v>
      </c>
      <c r="F644" s="18">
        <f t="shared" si="29"/>
        <v>1</v>
      </c>
      <c r="G644" s="23" t="s">
        <v>11838</v>
      </c>
      <c r="H644" s="23" t="s">
        <v>13930</v>
      </c>
      <c r="I644" s="19" t="s">
        <v>11839</v>
      </c>
      <c r="J644" s="41">
        <v>1638474</v>
      </c>
      <c r="K644" s="42">
        <v>9.9999755870401358E-2</v>
      </c>
      <c r="L644" s="41">
        <v>163847</v>
      </c>
      <c r="M644" s="41">
        <v>1802321</v>
      </c>
      <c r="N644">
        <f>+VLOOKUP(C644,'Thanh toán '!M$1335:N$6972,2,0)</f>
        <v>1802321</v>
      </c>
      <c r="O644" s="61">
        <f t="shared" si="30"/>
        <v>0</v>
      </c>
    </row>
    <row r="645" spans="1:15" hidden="1" x14ac:dyDescent="0.3">
      <c r="A645" s="18">
        <v>2023</v>
      </c>
      <c r="B645" s="19" t="s">
        <v>14314</v>
      </c>
      <c r="C645" s="19">
        <f t="shared" si="28"/>
        <v>993</v>
      </c>
      <c r="D645" s="19" t="s">
        <v>13350</v>
      </c>
      <c r="E645" s="24" t="s">
        <v>14311</v>
      </c>
      <c r="F645" s="18">
        <f t="shared" si="29"/>
        <v>1</v>
      </c>
      <c r="G645" s="23" t="s">
        <v>11768</v>
      </c>
      <c r="H645" s="23" t="s">
        <v>11768</v>
      </c>
      <c r="I645" s="19" t="s">
        <v>11769</v>
      </c>
      <c r="J645" s="41">
        <v>2578800</v>
      </c>
      <c r="K645" s="42">
        <v>0.1</v>
      </c>
      <c r="L645" s="41">
        <v>257880</v>
      </c>
      <c r="M645" s="41">
        <v>2836680</v>
      </c>
      <c r="N645">
        <f>+VLOOKUP(C645,'Thanh toán '!M$1335:N$6972,2,0)</f>
        <v>2836680</v>
      </c>
      <c r="O645" s="61">
        <f t="shared" si="30"/>
        <v>0</v>
      </c>
    </row>
    <row r="646" spans="1:15" hidden="1" x14ac:dyDescent="0.3">
      <c r="A646" s="18">
        <v>2023</v>
      </c>
      <c r="B646" s="19" t="s">
        <v>14315</v>
      </c>
      <c r="C646" s="19">
        <f t="shared" ref="C646:C709" si="31">+B646*1</f>
        <v>994</v>
      </c>
      <c r="D646" s="19" t="s">
        <v>13350</v>
      </c>
      <c r="E646" s="24" t="s">
        <v>14311</v>
      </c>
      <c r="F646" s="18">
        <f t="shared" ref="F646:F709" si="32">+MONTH(E646)</f>
        <v>1</v>
      </c>
      <c r="G646" s="23" t="s">
        <v>11768</v>
      </c>
      <c r="H646" s="23" t="s">
        <v>11768</v>
      </c>
      <c r="I646" s="19" t="s">
        <v>11769</v>
      </c>
      <c r="J646" s="41">
        <v>9261499</v>
      </c>
      <c r="K646" s="42">
        <v>0.1000000107973882</v>
      </c>
      <c r="L646" s="41">
        <v>926150</v>
      </c>
      <c r="M646" s="41">
        <v>10187649</v>
      </c>
      <c r="N646">
        <f>+VLOOKUP(C646,'Thanh toán '!M$1335:N$6972,2,0)</f>
        <v>10187649</v>
      </c>
      <c r="O646" s="61">
        <f t="shared" ref="O646:O709" si="33">+N646-M646</f>
        <v>0</v>
      </c>
    </row>
    <row r="647" spans="1:15" hidden="1" x14ac:dyDescent="0.3">
      <c r="A647" s="18">
        <v>2023</v>
      </c>
      <c r="B647" s="19" t="s">
        <v>14316</v>
      </c>
      <c r="C647" s="19">
        <f t="shared" si="31"/>
        <v>998</v>
      </c>
      <c r="D647" s="19" t="s">
        <v>13350</v>
      </c>
      <c r="E647" s="24" t="s">
        <v>14311</v>
      </c>
      <c r="F647" s="18">
        <f t="shared" si="32"/>
        <v>1</v>
      </c>
      <c r="G647" s="23" t="s">
        <v>11860</v>
      </c>
      <c r="H647" s="23" t="s">
        <v>14317</v>
      </c>
      <c r="I647" s="19" t="s">
        <v>11719</v>
      </c>
      <c r="J647" s="41">
        <v>2318541</v>
      </c>
      <c r="K647" s="42">
        <v>9.9999956869427795E-2</v>
      </c>
      <c r="L647" s="41">
        <v>231854</v>
      </c>
      <c r="M647" s="41">
        <v>2550395</v>
      </c>
      <c r="N647">
        <f>+VLOOKUP(C647,'Thanh toán '!M$1335:N$6972,2,0)</f>
        <v>2550395</v>
      </c>
      <c r="O647" s="61">
        <f t="shared" si="33"/>
        <v>0</v>
      </c>
    </row>
    <row r="648" spans="1:15" hidden="1" x14ac:dyDescent="0.3">
      <c r="A648" s="18">
        <v>2023</v>
      </c>
      <c r="B648" s="19" t="s">
        <v>14318</v>
      </c>
      <c r="C648" s="19">
        <f t="shared" si="31"/>
        <v>999</v>
      </c>
      <c r="D648" s="19" t="s">
        <v>13350</v>
      </c>
      <c r="E648" s="24" t="s">
        <v>14311</v>
      </c>
      <c r="F648" s="18">
        <f t="shared" si="32"/>
        <v>1</v>
      </c>
      <c r="G648" s="23" t="s">
        <v>12215</v>
      </c>
      <c r="H648" s="23" t="s">
        <v>13737</v>
      </c>
      <c r="I648" s="19" t="s">
        <v>12216</v>
      </c>
      <c r="J648" s="41">
        <v>2305530</v>
      </c>
      <c r="K648" s="42">
        <v>0.1</v>
      </c>
      <c r="L648" s="41">
        <v>230553</v>
      </c>
      <c r="M648" s="41">
        <v>2536083</v>
      </c>
      <c r="N648">
        <f>+VLOOKUP(C648,'Thanh toán '!M$1335:N$6972,2,0)</f>
        <v>2536083</v>
      </c>
      <c r="O648" s="61">
        <f t="shared" si="33"/>
        <v>0</v>
      </c>
    </row>
    <row r="649" spans="1:15" hidden="1" x14ac:dyDescent="0.3">
      <c r="A649" s="18">
        <v>2023</v>
      </c>
      <c r="B649" s="19" t="s">
        <v>14319</v>
      </c>
      <c r="C649" s="19">
        <f t="shared" si="31"/>
        <v>1000</v>
      </c>
      <c r="D649" s="19" t="s">
        <v>13350</v>
      </c>
      <c r="E649" s="24" t="s">
        <v>14311</v>
      </c>
      <c r="F649" s="18">
        <f t="shared" si="32"/>
        <v>1</v>
      </c>
      <c r="G649" s="23" t="s">
        <v>12363</v>
      </c>
      <c r="H649" s="23" t="s">
        <v>12363</v>
      </c>
      <c r="I649" s="19" t="s">
        <v>12364</v>
      </c>
      <c r="J649" s="41">
        <v>3254610</v>
      </c>
      <c r="K649" s="42">
        <v>0.1</v>
      </c>
      <c r="L649" s="41">
        <v>325461</v>
      </c>
      <c r="M649" s="41">
        <v>3580071</v>
      </c>
      <c r="N649">
        <f>+VLOOKUP(C649,'Thanh toán '!M$1335:N$6972,2,0)</f>
        <v>3580071</v>
      </c>
      <c r="O649" s="61">
        <f t="shared" si="33"/>
        <v>0</v>
      </c>
    </row>
    <row r="650" spans="1:15" hidden="1" x14ac:dyDescent="0.3">
      <c r="A650" s="18">
        <v>2023</v>
      </c>
      <c r="B650" s="19" t="s">
        <v>14320</v>
      </c>
      <c r="C650" s="19">
        <f t="shared" si="31"/>
        <v>1001</v>
      </c>
      <c r="D650" s="19" t="s">
        <v>13350</v>
      </c>
      <c r="E650" s="24" t="s">
        <v>14311</v>
      </c>
      <c r="F650" s="18">
        <f t="shared" si="32"/>
        <v>1</v>
      </c>
      <c r="G650" s="23" t="s">
        <v>11799</v>
      </c>
      <c r="H650" s="23" t="s">
        <v>14321</v>
      </c>
      <c r="I650" s="19" t="s">
        <v>11725</v>
      </c>
      <c r="J650" s="41">
        <v>273203</v>
      </c>
      <c r="K650" s="42">
        <v>9.9998901915425528E-2</v>
      </c>
      <c r="L650" s="41">
        <v>27320</v>
      </c>
      <c r="M650" s="41">
        <v>300523</v>
      </c>
      <c r="N650">
        <f>+VLOOKUP(C650,'Thanh toán '!M$1335:N$6972,2,0)</f>
        <v>300523</v>
      </c>
      <c r="O650" s="61">
        <f t="shared" si="33"/>
        <v>0</v>
      </c>
    </row>
    <row r="651" spans="1:15" hidden="1" x14ac:dyDescent="0.3">
      <c r="A651" s="18">
        <v>2023</v>
      </c>
      <c r="B651" s="19" t="s">
        <v>14322</v>
      </c>
      <c r="C651" s="19">
        <f t="shared" si="31"/>
        <v>1003</v>
      </c>
      <c r="D651" s="19" t="s">
        <v>13350</v>
      </c>
      <c r="E651" s="24" t="s">
        <v>14311</v>
      </c>
      <c r="F651" s="18">
        <f t="shared" si="32"/>
        <v>1</v>
      </c>
      <c r="G651" s="23" t="s">
        <v>11799</v>
      </c>
      <c r="H651" s="23" t="s">
        <v>13579</v>
      </c>
      <c r="I651" s="19" t="s">
        <v>11725</v>
      </c>
      <c r="J651" s="41">
        <v>1412496</v>
      </c>
      <c r="K651" s="42">
        <v>0.10000028318664266</v>
      </c>
      <c r="L651" s="41">
        <v>141250</v>
      </c>
      <c r="M651" s="41">
        <v>1553746</v>
      </c>
      <c r="N651">
        <f>+VLOOKUP(C651,'Thanh toán '!M$1335:N$6972,2,0)</f>
        <v>1553746</v>
      </c>
      <c r="O651" s="61">
        <f t="shared" si="33"/>
        <v>0</v>
      </c>
    </row>
    <row r="652" spans="1:15" hidden="1" x14ac:dyDescent="0.3">
      <c r="A652" s="18">
        <v>2023</v>
      </c>
      <c r="B652" s="19" t="s">
        <v>14323</v>
      </c>
      <c r="C652" s="19">
        <f t="shared" si="31"/>
        <v>1006</v>
      </c>
      <c r="D652" s="19" t="s">
        <v>13350</v>
      </c>
      <c r="E652" s="24" t="s">
        <v>14311</v>
      </c>
      <c r="F652" s="18">
        <f t="shared" si="32"/>
        <v>1</v>
      </c>
      <c r="G652" s="23" t="s">
        <v>11799</v>
      </c>
      <c r="H652" s="23" t="s">
        <v>13491</v>
      </c>
      <c r="I652" s="19" t="s">
        <v>11725</v>
      </c>
      <c r="J652" s="41">
        <v>1244320</v>
      </c>
      <c r="K652" s="42">
        <v>0.1</v>
      </c>
      <c r="L652" s="41">
        <v>124432</v>
      </c>
      <c r="M652" s="41">
        <v>1368752</v>
      </c>
      <c r="N652">
        <f>+VLOOKUP(C652,'Thanh toán '!M$1335:N$6972,2,0)</f>
        <v>1368752</v>
      </c>
      <c r="O652" s="61">
        <f t="shared" si="33"/>
        <v>0</v>
      </c>
    </row>
    <row r="653" spans="1:15" hidden="1" x14ac:dyDescent="0.3">
      <c r="A653" s="18">
        <v>2023</v>
      </c>
      <c r="B653" s="19" t="s">
        <v>14324</v>
      </c>
      <c r="C653" s="19">
        <f t="shared" si="31"/>
        <v>1007</v>
      </c>
      <c r="D653" s="19" t="s">
        <v>13350</v>
      </c>
      <c r="E653" s="24" t="s">
        <v>14311</v>
      </c>
      <c r="F653" s="18">
        <f t="shared" si="32"/>
        <v>1</v>
      </c>
      <c r="G653" s="23" t="s">
        <v>11860</v>
      </c>
      <c r="H653" s="23" t="s">
        <v>14325</v>
      </c>
      <c r="I653" s="19" t="s">
        <v>11719</v>
      </c>
      <c r="J653" s="41">
        <v>2370004</v>
      </c>
      <c r="K653" s="42">
        <v>9.9999831223913552E-2</v>
      </c>
      <c r="L653" s="41">
        <v>237000</v>
      </c>
      <c r="M653" s="41">
        <v>2607004</v>
      </c>
      <c r="N653">
        <f>+VLOOKUP(C653,'Thanh toán '!M$1335:N$6972,2,0)</f>
        <v>2607004</v>
      </c>
      <c r="O653" s="61">
        <f t="shared" si="33"/>
        <v>0</v>
      </c>
    </row>
    <row r="654" spans="1:15" hidden="1" x14ac:dyDescent="0.3">
      <c r="A654" s="18">
        <v>2023</v>
      </c>
      <c r="B654" s="19" t="s">
        <v>14326</v>
      </c>
      <c r="C654" s="19">
        <f t="shared" si="31"/>
        <v>1008</v>
      </c>
      <c r="D654" s="19" t="s">
        <v>13350</v>
      </c>
      <c r="E654" s="24" t="s">
        <v>14311</v>
      </c>
      <c r="F654" s="18">
        <f t="shared" si="32"/>
        <v>1</v>
      </c>
      <c r="G654" s="23" t="s">
        <v>11860</v>
      </c>
      <c r="H654" s="23" t="s">
        <v>14325</v>
      </c>
      <c r="I654" s="19" t="s">
        <v>11719</v>
      </c>
      <c r="J654" s="41">
        <v>678720</v>
      </c>
      <c r="K654" s="42">
        <v>0.1</v>
      </c>
      <c r="L654" s="41">
        <v>67872</v>
      </c>
      <c r="M654" s="41">
        <v>746592</v>
      </c>
      <c r="N654">
        <f>+VLOOKUP(C654,'Thanh toán '!M$1335:N$6972,2,0)</f>
        <v>746592</v>
      </c>
      <c r="O654" s="61">
        <f t="shared" si="33"/>
        <v>0</v>
      </c>
    </row>
    <row r="655" spans="1:15" hidden="1" x14ac:dyDescent="0.3">
      <c r="A655" s="18">
        <v>2023</v>
      </c>
      <c r="B655" s="19" t="s">
        <v>14327</v>
      </c>
      <c r="C655" s="19">
        <f t="shared" si="31"/>
        <v>1012</v>
      </c>
      <c r="D655" s="19" t="s">
        <v>13350</v>
      </c>
      <c r="E655" s="24" t="s">
        <v>14311</v>
      </c>
      <c r="F655" s="18">
        <f t="shared" si="32"/>
        <v>1</v>
      </c>
      <c r="G655" s="23" t="s">
        <v>12026</v>
      </c>
      <c r="H655" s="23" t="s">
        <v>13949</v>
      </c>
      <c r="I655" s="19" t="s">
        <v>12027</v>
      </c>
      <c r="J655" s="41">
        <v>910676</v>
      </c>
      <c r="K655" s="42">
        <v>0.10000043923415133</v>
      </c>
      <c r="L655" s="41">
        <v>91068</v>
      </c>
      <c r="M655" s="41">
        <v>1001744</v>
      </c>
      <c r="N655">
        <f>+VLOOKUP(C655,'Thanh toán '!M$1335:N$6972,2,0)</f>
        <v>1001744</v>
      </c>
      <c r="O655" s="61">
        <f t="shared" si="33"/>
        <v>0</v>
      </c>
    </row>
    <row r="656" spans="1:15" hidden="1" x14ac:dyDescent="0.3">
      <c r="A656" s="18">
        <v>2023</v>
      </c>
      <c r="B656" s="19" t="s">
        <v>14328</v>
      </c>
      <c r="C656" s="19">
        <f t="shared" si="31"/>
        <v>1018</v>
      </c>
      <c r="D656" s="19" t="s">
        <v>13350</v>
      </c>
      <c r="E656" s="24" t="s">
        <v>14311</v>
      </c>
      <c r="F656" s="18">
        <f t="shared" si="32"/>
        <v>1</v>
      </c>
      <c r="G656" s="23" t="s">
        <v>11860</v>
      </c>
      <c r="H656" s="23" t="s">
        <v>13761</v>
      </c>
      <c r="I656" s="19" t="s">
        <v>11719</v>
      </c>
      <c r="J656" s="41">
        <v>1366013</v>
      </c>
      <c r="K656" s="42">
        <v>9.9999780382763567E-2</v>
      </c>
      <c r="L656" s="41">
        <v>136601</v>
      </c>
      <c r="M656" s="41">
        <v>1502614</v>
      </c>
      <c r="N656">
        <f>+VLOOKUP(C656,'Thanh toán '!M$1335:N$6972,2,0)</f>
        <v>1502614</v>
      </c>
      <c r="O656" s="61">
        <f t="shared" si="33"/>
        <v>0</v>
      </c>
    </row>
    <row r="657" spans="1:15" hidden="1" x14ac:dyDescent="0.3">
      <c r="A657" s="18">
        <v>2023</v>
      </c>
      <c r="B657" s="19" t="s">
        <v>14329</v>
      </c>
      <c r="C657" s="19">
        <f t="shared" si="31"/>
        <v>1019</v>
      </c>
      <c r="D657" s="19" t="s">
        <v>13350</v>
      </c>
      <c r="E657" s="24" t="s">
        <v>14311</v>
      </c>
      <c r="F657" s="18">
        <f t="shared" si="32"/>
        <v>1</v>
      </c>
      <c r="G657" s="23" t="s">
        <v>12545</v>
      </c>
      <c r="H657" s="23" t="s">
        <v>12545</v>
      </c>
      <c r="I657" s="19" t="s">
        <v>12546</v>
      </c>
      <c r="J657" s="41">
        <v>1730400</v>
      </c>
      <c r="K657" s="42">
        <v>0.1</v>
      </c>
      <c r="L657" s="41">
        <v>173040</v>
      </c>
      <c r="M657" s="41">
        <v>1903440</v>
      </c>
      <c r="N657">
        <f>+VLOOKUP(C657,'Thanh toán '!M$1335:N$6972,2,0)</f>
        <v>1903440</v>
      </c>
      <c r="O657" s="61">
        <f t="shared" si="33"/>
        <v>0</v>
      </c>
    </row>
    <row r="658" spans="1:15" hidden="1" x14ac:dyDescent="0.3">
      <c r="A658" s="18">
        <v>2023</v>
      </c>
      <c r="B658" s="19" t="s">
        <v>14330</v>
      </c>
      <c r="C658" s="19">
        <f t="shared" si="31"/>
        <v>1020</v>
      </c>
      <c r="D658" s="19" t="s">
        <v>13350</v>
      </c>
      <c r="E658" s="24" t="s">
        <v>14311</v>
      </c>
      <c r="F658" s="18">
        <f t="shared" si="32"/>
        <v>1</v>
      </c>
      <c r="G658" s="23" t="s">
        <v>12545</v>
      </c>
      <c r="H658" s="23" t="s">
        <v>12545</v>
      </c>
      <c r="I658" s="19" t="s">
        <v>12546</v>
      </c>
      <c r="J658" s="41">
        <v>1569146</v>
      </c>
      <c r="K658" s="42">
        <v>0.10000025491573124</v>
      </c>
      <c r="L658" s="41">
        <v>156915</v>
      </c>
      <c r="M658" s="41">
        <v>1726061</v>
      </c>
      <c r="N658">
        <f>+VLOOKUP(C658,'Thanh toán '!M$1335:N$6972,2,0)</f>
        <v>1726061</v>
      </c>
      <c r="O658" s="61">
        <f t="shared" si="33"/>
        <v>0</v>
      </c>
    </row>
    <row r="659" spans="1:15" hidden="1" x14ac:dyDescent="0.3">
      <c r="A659" s="18">
        <v>2023</v>
      </c>
      <c r="B659" s="19" t="s">
        <v>14331</v>
      </c>
      <c r="C659" s="19">
        <f t="shared" si="31"/>
        <v>1021</v>
      </c>
      <c r="D659" s="19" t="s">
        <v>13350</v>
      </c>
      <c r="E659" s="24" t="s">
        <v>14311</v>
      </c>
      <c r="F659" s="18">
        <f t="shared" si="32"/>
        <v>1</v>
      </c>
      <c r="G659" s="23" t="s">
        <v>12309</v>
      </c>
      <c r="H659" s="23" t="s">
        <v>14332</v>
      </c>
      <c r="I659" s="19" t="s">
        <v>12310</v>
      </c>
      <c r="J659" s="41">
        <v>1906478</v>
      </c>
      <c r="K659" s="42">
        <v>0.1000001049054854</v>
      </c>
      <c r="L659" s="41">
        <v>190648</v>
      </c>
      <c r="M659" s="41">
        <v>2097126</v>
      </c>
      <c r="N659">
        <f>+VLOOKUP(C659,'Thanh toán '!M$1335:N$6972,2,0)</f>
        <v>2097126</v>
      </c>
      <c r="O659" s="61">
        <f t="shared" si="33"/>
        <v>0</v>
      </c>
    </row>
    <row r="660" spans="1:15" hidden="1" x14ac:dyDescent="0.3">
      <c r="A660" s="18">
        <v>2023</v>
      </c>
      <c r="B660" s="19" t="s">
        <v>14333</v>
      </c>
      <c r="C660" s="19">
        <f t="shared" si="31"/>
        <v>1022</v>
      </c>
      <c r="D660" s="19" t="s">
        <v>13350</v>
      </c>
      <c r="E660" s="24" t="s">
        <v>14311</v>
      </c>
      <c r="F660" s="18">
        <f t="shared" si="32"/>
        <v>1</v>
      </c>
      <c r="G660" s="23" t="s">
        <v>12309</v>
      </c>
      <c r="H660" s="23" t="s">
        <v>12309</v>
      </c>
      <c r="I660" s="19" t="s">
        <v>12310</v>
      </c>
      <c r="J660" s="41">
        <v>59801155</v>
      </c>
      <c r="K660" s="42">
        <v>0.10000000836104253</v>
      </c>
      <c r="L660" s="41">
        <v>5980116</v>
      </c>
      <c r="M660" s="41">
        <v>65781271</v>
      </c>
      <c r="N660">
        <f>+VLOOKUP(C660,'Thanh toán '!M$1335:N$6972,2,0)</f>
        <v>65781271</v>
      </c>
      <c r="O660" s="61">
        <f t="shared" si="33"/>
        <v>0</v>
      </c>
    </row>
    <row r="661" spans="1:15" hidden="1" x14ac:dyDescent="0.3">
      <c r="A661" s="18">
        <v>2023</v>
      </c>
      <c r="B661" s="19" t="s">
        <v>14334</v>
      </c>
      <c r="C661" s="19">
        <f t="shared" si="31"/>
        <v>1023</v>
      </c>
      <c r="D661" s="19" t="s">
        <v>13350</v>
      </c>
      <c r="E661" s="24" t="s">
        <v>14311</v>
      </c>
      <c r="F661" s="18">
        <f t="shared" si="32"/>
        <v>1</v>
      </c>
      <c r="G661" s="23" t="s">
        <v>13007</v>
      </c>
      <c r="H661" s="23" t="s">
        <v>13007</v>
      </c>
      <c r="I661" s="19" t="s">
        <v>12569</v>
      </c>
      <c r="J661" s="41">
        <v>734310</v>
      </c>
      <c r="K661" s="42">
        <v>0.1</v>
      </c>
      <c r="L661" s="41">
        <v>73431</v>
      </c>
      <c r="M661" s="41">
        <v>807741</v>
      </c>
      <c r="N661">
        <f>+VLOOKUP(C661,'Thanh toán '!M$1335:N$6972,2,0)</f>
        <v>807741</v>
      </c>
      <c r="O661" s="61">
        <f t="shared" si="33"/>
        <v>0</v>
      </c>
    </row>
    <row r="662" spans="1:15" hidden="1" x14ac:dyDescent="0.3">
      <c r="A662" s="18">
        <v>2023</v>
      </c>
      <c r="B662" s="19" t="s">
        <v>14335</v>
      </c>
      <c r="C662" s="19">
        <f t="shared" si="31"/>
        <v>1024</v>
      </c>
      <c r="D662" s="19" t="s">
        <v>13350</v>
      </c>
      <c r="E662" s="24" t="s">
        <v>14311</v>
      </c>
      <c r="F662" s="18">
        <f t="shared" si="32"/>
        <v>1</v>
      </c>
      <c r="G662" s="23" t="s">
        <v>12565</v>
      </c>
      <c r="H662" s="23" t="s">
        <v>12565</v>
      </c>
      <c r="I662" s="19" t="s">
        <v>12566</v>
      </c>
      <c r="J662" s="41">
        <v>8277074</v>
      </c>
      <c r="K662" s="42">
        <v>9.9999951673743648E-2</v>
      </c>
      <c r="L662" s="41">
        <v>827707</v>
      </c>
      <c r="M662" s="41">
        <v>9104781</v>
      </c>
      <c r="N662">
        <f>+VLOOKUP(C662,'Thanh toán '!M$1335:N$6972,2,0)</f>
        <v>9104781</v>
      </c>
      <c r="O662" s="61">
        <f t="shared" si="33"/>
        <v>0</v>
      </c>
    </row>
    <row r="663" spans="1:15" hidden="1" x14ac:dyDescent="0.3">
      <c r="A663" s="18">
        <v>2023</v>
      </c>
      <c r="B663" s="19" t="s">
        <v>14336</v>
      </c>
      <c r="C663" s="19">
        <f t="shared" si="31"/>
        <v>1025</v>
      </c>
      <c r="D663" s="19" t="s">
        <v>13350</v>
      </c>
      <c r="E663" s="24" t="s">
        <v>14311</v>
      </c>
      <c r="F663" s="18">
        <f t="shared" si="32"/>
        <v>1</v>
      </c>
      <c r="G663" s="23" t="s">
        <v>12293</v>
      </c>
      <c r="H663" s="23" t="s">
        <v>12293</v>
      </c>
      <c r="I663" s="19" t="s">
        <v>12294</v>
      </c>
      <c r="J663" s="41">
        <v>1272600</v>
      </c>
      <c r="K663" s="42">
        <v>0.1</v>
      </c>
      <c r="L663" s="41">
        <v>127260</v>
      </c>
      <c r="M663" s="41">
        <v>1399860</v>
      </c>
      <c r="N663">
        <f>+VLOOKUP(C663,'Thanh toán '!M$1335:N$6972,2,0)</f>
        <v>1399860</v>
      </c>
      <c r="O663" s="61">
        <f t="shared" si="33"/>
        <v>0</v>
      </c>
    </row>
    <row r="664" spans="1:15" hidden="1" x14ac:dyDescent="0.3">
      <c r="A664" s="18">
        <v>2023</v>
      </c>
      <c r="B664" s="19" t="s">
        <v>14337</v>
      </c>
      <c r="C664" s="19">
        <f t="shared" si="31"/>
        <v>1026</v>
      </c>
      <c r="D664" s="19" t="s">
        <v>13350</v>
      </c>
      <c r="E664" s="24" t="s">
        <v>14311</v>
      </c>
      <c r="F664" s="18">
        <f t="shared" si="32"/>
        <v>1</v>
      </c>
      <c r="G664" s="23" t="s">
        <v>12293</v>
      </c>
      <c r="H664" s="23" t="s">
        <v>12293</v>
      </c>
      <c r="I664" s="19" t="s">
        <v>12294</v>
      </c>
      <c r="J664" s="41">
        <v>6972439</v>
      </c>
      <c r="K664" s="42">
        <v>0.10000001434218356</v>
      </c>
      <c r="L664" s="41">
        <v>697244</v>
      </c>
      <c r="M664" s="41">
        <v>7669683</v>
      </c>
      <c r="N664">
        <f>+VLOOKUP(C664,'Thanh toán '!M$1335:N$6972,2,0)</f>
        <v>7669683</v>
      </c>
      <c r="O664" s="61">
        <f t="shared" si="33"/>
        <v>0</v>
      </c>
    </row>
    <row r="665" spans="1:15" hidden="1" x14ac:dyDescent="0.3">
      <c r="A665" s="18">
        <v>2023</v>
      </c>
      <c r="B665" s="19" t="s">
        <v>14338</v>
      </c>
      <c r="C665" s="19">
        <f t="shared" si="31"/>
        <v>1027</v>
      </c>
      <c r="D665" s="19" t="s">
        <v>13350</v>
      </c>
      <c r="E665" s="24" t="s">
        <v>14311</v>
      </c>
      <c r="F665" s="18">
        <f t="shared" si="32"/>
        <v>1</v>
      </c>
      <c r="G665" s="23" t="s">
        <v>12318</v>
      </c>
      <c r="H665" s="23" t="s">
        <v>12318</v>
      </c>
      <c r="I665" s="19" t="s">
        <v>12319</v>
      </c>
      <c r="J665" s="41">
        <v>1696800</v>
      </c>
      <c r="K665" s="42">
        <v>0.1</v>
      </c>
      <c r="L665" s="41">
        <v>169680</v>
      </c>
      <c r="M665" s="41">
        <v>1866480</v>
      </c>
      <c r="N665">
        <f>+VLOOKUP(C665,'Thanh toán '!M$1335:N$6972,2,0)</f>
        <v>1866480</v>
      </c>
      <c r="O665" s="61">
        <f t="shared" si="33"/>
        <v>0</v>
      </c>
    </row>
    <row r="666" spans="1:15" hidden="1" x14ac:dyDescent="0.3">
      <c r="A666" s="18">
        <v>2023</v>
      </c>
      <c r="B666" s="19" t="s">
        <v>14339</v>
      </c>
      <c r="C666" s="19">
        <f t="shared" si="31"/>
        <v>1028</v>
      </c>
      <c r="D666" s="19" t="s">
        <v>13350</v>
      </c>
      <c r="E666" s="24" t="s">
        <v>14311</v>
      </c>
      <c r="F666" s="18">
        <f t="shared" si="32"/>
        <v>1</v>
      </c>
      <c r="G666" s="23" t="s">
        <v>12426</v>
      </c>
      <c r="H666" s="23" t="s">
        <v>12426</v>
      </c>
      <c r="I666" s="19" t="s">
        <v>12427</v>
      </c>
      <c r="J666" s="41">
        <v>11325816</v>
      </c>
      <c r="K666" s="42">
        <v>0.10000003531754356</v>
      </c>
      <c r="L666" s="41">
        <v>1132582</v>
      </c>
      <c r="M666" s="41">
        <v>12458398</v>
      </c>
      <c r="N666">
        <f>+VLOOKUP(C666,'Thanh toán '!M$1335:N$6972,2,0)</f>
        <v>12458398</v>
      </c>
      <c r="O666" s="61">
        <f t="shared" si="33"/>
        <v>0</v>
      </c>
    </row>
    <row r="667" spans="1:15" hidden="1" x14ac:dyDescent="0.3">
      <c r="A667" s="18">
        <v>2023</v>
      </c>
      <c r="B667" s="19" t="s">
        <v>14340</v>
      </c>
      <c r="C667" s="19">
        <f t="shared" si="31"/>
        <v>1029</v>
      </c>
      <c r="D667" s="19" t="s">
        <v>13350</v>
      </c>
      <c r="E667" s="24" t="s">
        <v>14311</v>
      </c>
      <c r="F667" s="18">
        <f t="shared" si="32"/>
        <v>1</v>
      </c>
      <c r="G667" s="23" t="s">
        <v>12556</v>
      </c>
      <c r="H667" s="23" t="s">
        <v>12556</v>
      </c>
      <c r="I667" s="19" t="s">
        <v>12557</v>
      </c>
      <c r="J667" s="41">
        <v>6540369</v>
      </c>
      <c r="K667" s="42">
        <v>0.1000000152896572</v>
      </c>
      <c r="L667" s="41">
        <v>654037</v>
      </c>
      <c r="M667" s="41">
        <v>7194406</v>
      </c>
      <c r="N667">
        <f>+VLOOKUP(C667,'Thanh toán '!M$1335:N$6972,2,0)</f>
        <v>7194406</v>
      </c>
      <c r="O667" s="61">
        <f t="shared" si="33"/>
        <v>0</v>
      </c>
    </row>
    <row r="668" spans="1:15" hidden="1" x14ac:dyDescent="0.3">
      <c r="A668" s="18">
        <v>2023</v>
      </c>
      <c r="B668" s="19" t="s">
        <v>14341</v>
      </c>
      <c r="C668" s="19">
        <f t="shared" si="31"/>
        <v>1030</v>
      </c>
      <c r="D668" s="19" t="s">
        <v>13350</v>
      </c>
      <c r="E668" s="24" t="s">
        <v>14311</v>
      </c>
      <c r="F668" s="18">
        <f t="shared" si="32"/>
        <v>1</v>
      </c>
      <c r="G668" s="23" t="s">
        <v>12788</v>
      </c>
      <c r="H668" s="23" t="s">
        <v>12788</v>
      </c>
      <c r="I668" s="19" t="s">
        <v>12789</v>
      </c>
      <c r="J668" s="41">
        <v>6089710</v>
      </c>
      <c r="K668" s="42">
        <v>0.1</v>
      </c>
      <c r="L668" s="41">
        <v>608971</v>
      </c>
      <c r="M668" s="41">
        <v>6698681</v>
      </c>
      <c r="N668">
        <f>+VLOOKUP(C668,'Thanh toán '!M$1335:N$6972,2,0)</f>
        <v>6698681</v>
      </c>
      <c r="O668" s="61">
        <f t="shared" si="33"/>
        <v>0</v>
      </c>
    </row>
    <row r="669" spans="1:15" hidden="1" x14ac:dyDescent="0.3">
      <c r="A669" s="18">
        <v>2023</v>
      </c>
      <c r="B669" s="19" t="s">
        <v>14342</v>
      </c>
      <c r="C669" s="19">
        <f t="shared" si="31"/>
        <v>1031</v>
      </c>
      <c r="D669" s="19" t="s">
        <v>13350</v>
      </c>
      <c r="E669" s="24" t="s">
        <v>14311</v>
      </c>
      <c r="F669" s="18">
        <f t="shared" si="32"/>
        <v>1</v>
      </c>
      <c r="G669" s="23" t="s">
        <v>12788</v>
      </c>
      <c r="H669" s="23" t="s">
        <v>12788</v>
      </c>
      <c r="I669" s="19" t="s">
        <v>12789</v>
      </c>
      <c r="J669" s="41">
        <v>2595600</v>
      </c>
      <c r="K669" s="42">
        <v>0.1</v>
      </c>
      <c r="L669" s="41">
        <v>259560</v>
      </c>
      <c r="M669" s="41">
        <v>2855160</v>
      </c>
      <c r="N669">
        <f>+VLOOKUP(C669,'Thanh toán '!M$1335:N$6972,2,0)</f>
        <v>2855160</v>
      </c>
      <c r="O669" s="61">
        <f t="shared" si="33"/>
        <v>0</v>
      </c>
    </row>
    <row r="670" spans="1:15" hidden="1" x14ac:dyDescent="0.3">
      <c r="A670" s="18">
        <v>2023</v>
      </c>
      <c r="B670" s="19" t="s">
        <v>14343</v>
      </c>
      <c r="C670" s="19">
        <f t="shared" si="31"/>
        <v>1032</v>
      </c>
      <c r="D670" s="19" t="s">
        <v>13350</v>
      </c>
      <c r="E670" s="24" t="s">
        <v>14311</v>
      </c>
      <c r="F670" s="18">
        <f t="shared" si="32"/>
        <v>1</v>
      </c>
      <c r="G670" s="23" t="s">
        <v>12549</v>
      </c>
      <c r="H670" s="23" t="s">
        <v>12549</v>
      </c>
      <c r="I670" s="19" t="s">
        <v>12550</v>
      </c>
      <c r="J670" s="41">
        <v>14344815</v>
      </c>
      <c r="K670" s="42">
        <v>0.10000003485579981</v>
      </c>
      <c r="L670" s="41">
        <v>1434482</v>
      </c>
      <c r="M670" s="41">
        <v>15779297</v>
      </c>
      <c r="N670">
        <f>+VLOOKUP(C670,'Thanh toán '!M$1335:N$6972,2,0)</f>
        <v>15779297</v>
      </c>
      <c r="O670" s="61">
        <f t="shared" si="33"/>
        <v>0</v>
      </c>
    </row>
    <row r="671" spans="1:15" hidden="1" x14ac:dyDescent="0.3">
      <c r="A671" s="18">
        <v>2023</v>
      </c>
      <c r="B671" s="19" t="s">
        <v>14344</v>
      </c>
      <c r="C671" s="19">
        <f t="shared" si="31"/>
        <v>1033</v>
      </c>
      <c r="D671" s="19" t="s">
        <v>13350</v>
      </c>
      <c r="E671" s="24" t="s">
        <v>14311</v>
      </c>
      <c r="F671" s="18">
        <f t="shared" si="32"/>
        <v>1</v>
      </c>
      <c r="G671" s="23" t="s">
        <v>12300</v>
      </c>
      <c r="H671" s="23" t="s">
        <v>12300</v>
      </c>
      <c r="I671" s="19" t="s">
        <v>12301</v>
      </c>
      <c r="J671" s="41">
        <v>1505460</v>
      </c>
      <c r="K671" s="42">
        <v>0.1</v>
      </c>
      <c r="L671" s="41">
        <v>150546</v>
      </c>
      <c r="M671" s="41">
        <v>1656006</v>
      </c>
      <c r="N671">
        <f>+VLOOKUP(C671,'Thanh toán '!M$1335:N$6972,2,0)</f>
        <v>1656006</v>
      </c>
      <c r="O671" s="61">
        <f t="shared" si="33"/>
        <v>0</v>
      </c>
    </row>
    <row r="672" spans="1:15" hidden="1" x14ac:dyDescent="0.3">
      <c r="A672" s="18">
        <v>2023</v>
      </c>
      <c r="B672" s="19" t="s">
        <v>14345</v>
      </c>
      <c r="C672" s="19">
        <f t="shared" si="31"/>
        <v>1034</v>
      </c>
      <c r="D672" s="19" t="s">
        <v>13350</v>
      </c>
      <c r="E672" s="24" t="s">
        <v>14311</v>
      </c>
      <c r="F672" s="18">
        <f t="shared" si="32"/>
        <v>1</v>
      </c>
      <c r="G672" s="23" t="s">
        <v>12650</v>
      </c>
      <c r="H672" s="23" t="s">
        <v>12650</v>
      </c>
      <c r="I672" s="19" t="s">
        <v>12651</v>
      </c>
      <c r="J672" s="41">
        <v>2134653</v>
      </c>
      <c r="K672" s="42">
        <v>9.9999859461935972E-2</v>
      </c>
      <c r="L672" s="41">
        <v>213465</v>
      </c>
      <c r="M672" s="41">
        <v>2348118</v>
      </c>
      <c r="N672">
        <f>+VLOOKUP(C672,'Thanh toán '!M$1335:N$6972,2,0)</f>
        <v>2348118</v>
      </c>
      <c r="O672" s="61">
        <f t="shared" si="33"/>
        <v>0</v>
      </c>
    </row>
    <row r="673" spans="1:15" hidden="1" x14ac:dyDescent="0.3">
      <c r="A673" s="18">
        <v>2023</v>
      </c>
      <c r="B673" s="19" t="s">
        <v>14346</v>
      </c>
      <c r="C673" s="19">
        <f t="shared" si="31"/>
        <v>1035</v>
      </c>
      <c r="D673" s="19" t="s">
        <v>13350</v>
      </c>
      <c r="E673" s="24" t="s">
        <v>14311</v>
      </c>
      <c r="F673" s="18">
        <f t="shared" si="32"/>
        <v>1</v>
      </c>
      <c r="G673" s="23" t="s">
        <v>12312</v>
      </c>
      <c r="H673" s="23" t="s">
        <v>12312</v>
      </c>
      <c r="I673" s="19" t="s">
        <v>12313</v>
      </c>
      <c r="J673" s="41">
        <v>4793933</v>
      </c>
      <c r="K673" s="42">
        <v>9.9999937420902629E-2</v>
      </c>
      <c r="L673" s="41">
        <v>479393</v>
      </c>
      <c r="M673" s="41">
        <v>5273326</v>
      </c>
      <c r="N673">
        <f>+VLOOKUP(C673,'Thanh toán '!M$1335:N$6972,2,0)</f>
        <v>5273326</v>
      </c>
      <c r="O673" s="61">
        <f t="shared" si="33"/>
        <v>0</v>
      </c>
    </row>
    <row r="674" spans="1:15" hidden="1" x14ac:dyDescent="0.3">
      <c r="A674" s="18">
        <v>2023</v>
      </c>
      <c r="B674" s="19" t="s">
        <v>14347</v>
      </c>
      <c r="C674" s="19">
        <f t="shared" si="31"/>
        <v>1036</v>
      </c>
      <c r="D674" s="19" t="s">
        <v>13350</v>
      </c>
      <c r="E674" s="24" t="s">
        <v>14311</v>
      </c>
      <c r="F674" s="18">
        <f t="shared" si="32"/>
        <v>1</v>
      </c>
      <c r="G674" s="23" t="s">
        <v>11860</v>
      </c>
      <c r="H674" s="23" t="s">
        <v>14348</v>
      </c>
      <c r="I674" s="19" t="s">
        <v>11719</v>
      </c>
      <c r="J674" s="41">
        <v>2042798</v>
      </c>
      <c r="K674" s="42">
        <v>0.10000009790493235</v>
      </c>
      <c r="L674" s="41">
        <v>204280</v>
      </c>
      <c r="M674" s="41">
        <v>2247078</v>
      </c>
      <c r="N674">
        <f>+VLOOKUP(C674,'Thanh toán '!M$1335:N$6972,2,0)</f>
        <v>2247078</v>
      </c>
      <c r="O674" s="61">
        <f t="shared" si="33"/>
        <v>0</v>
      </c>
    </row>
    <row r="675" spans="1:15" hidden="1" x14ac:dyDescent="0.3">
      <c r="A675" s="18">
        <v>2023</v>
      </c>
      <c r="B675" s="19" t="s">
        <v>14349</v>
      </c>
      <c r="C675" s="19">
        <f t="shared" si="31"/>
        <v>1042</v>
      </c>
      <c r="D675" s="19" t="s">
        <v>13350</v>
      </c>
      <c r="E675" s="24" t="s">
        <v>14350</v>
      </c>
      <c r="F675" s="18">
        <f t="shared" si="32"/>
        <v>1</v>
      </c>
      <c r="G675" s="23" t="s">
        <v>12221</v>
      </c>
      <c r="H675" s="23" t="s">
        <v>12221</v>
      </c>
      <c r="I675" s="19" t="s">
        <v>12222</v>
      </c>
      <c r="J675" s="41">
        <v>3460800</v>
      </c>
      <c r="K675" s="42">
        <v>0.1</v>
      </c>
      <c r="L675" s="41">
        <v>346080</v>
      </c>
      <c r="M675" s="41">
        <v>3806880</v>
      </c>
      <c r="N675">
        <f>+VLOOKUP(C675,'Thanh toán '!M$1335:N$6972,2,0)</f>
        <v>3806880</v>
      </c>
      <c r="O675" s="61">
        <f t="shared" si="33"/>
        <v>0</v>
      </c>
    </row>
    <row r="676" spans="1:15" hidden="1" x14ac:dyDescent="0.3">
      <c r="A676" s="18">
        <v>2023</v>
      </c>
      <c r="B676" s="19" t="s">
        <v>14351</v>
      </c>
      <c r="C676" s="19">
        <f t="shared" si="31"/>
        <v>1043</v>
      </c>
      <c r="D676" s="19" t="s">
        <v>13350</v>
      </c>
      <c r="E676" s="24" t="s">
        <v>14350</v>
      </c>
      <c r="F676" s="18">
        <f t="shared" si="32"/>
        <v>1</v>
      </c>
      <c r="G676" s="23" t="s">
        <v>11860</v>
      </c>
      <c r="H676" s="23" t="s">
        <v>13769</v>
      </c>
      <c r="I676" s="19" t="s">
        <v>11719</v>
      </c>
      <c r="J676" s="41">
        <v>3699863</v>
      </c>
      <c r="K676" s="42">
        <v>9.9999918915916614E-2</v>
      </c>
      <c r="L676" s="41">
        <v>369986</v>
      </c>
      <c r="M676" s="41">
        <v>4069849</v>
      </c>
      <c r="N676">
        <f>+VLOOKUP(C676,'Thanh toán '!M$1335:N$6972,2,0)</f>
        <v>4069849</v>
      </c>
      <c r="O676" s="61">
        <f t="shared" si="33"/>
        <v>0</v>
      </c>
    </row>
    <row r="677" spans="1:15" hidden="1" x14ac:dyDescent="0.3">
      <c r="A677" s="18">
        <v>2023</v>
      </c>
      <c r="B677" s="19" t="s">
        <v>14352</v>
      </c>
      <c r="C677" s="19">
        <f t="shared" si="31"/>
        <v>1045</v>
      </c>
      <c r="D677" s="19" t="s">
        <v>13350</v>
      </c>
      <c r="E677" s="24" t="s">
        <v>14350</v>
      </c>
      <c r="F677" s="18">
        <f t="shared" si="32"/>
        <v>1</v>
      </c>
      <c r="G677" s="23" t="s">
        <v>12357</v>
      </c>
      <c r="H677" s="23" t="s">
        <v>12357</v>
      </c>
      <c r="I677" s="19" t="s">
        <v>12358</v>
      </c>
      <c r="J677" s="41">
        <v>7243530</v>
      </c>
      <c r="K677" s="42">
        <v>0.1</v>
      </c>
      <c r="L677" s="41">
        <v>724353</v>
      </c>
      <c r="M677" s="41">
        <v>7967883</v>
      </c>
      <c r="N677">
        <f>+VLOOKUP(C677,'Thanh toán '!M$1335:N$6972,2,0)</f>
        <v>7967883</v>
      </c>
      <c r="O677" s="61">
        <f t="shared" si="33"/>
        <v>0</v>
      </c>
    </row>
    <row r="678" spans="1:15" hidden="1" x14ac:dyDescent="0.3">
      <c r="A678" s="18">
        <v>2023</v>
      </c>
      <c r="B678" s="19" t="s">
        <v>14353</v>
      </c>
      <c r="C678" s="19">
        <f t="shared" si="31"/>
        <v>1046</v>
      </c>
      <c r="D678" s="19" t="s">
        <v>13350</v>
      </c>
      <c r="E678" s="24" t="s">
        <v>14350</v>
      </c>
      <c r="F678" s="18">
        <f t="shared" si="32"/>
        <v>1</v>
      </c>
      <c r="G678" s="23" t="s">
        <v>11799</v>
      </c>
      <c r="H678" s="23" t="s">
        <v>13430</v>
      </c>
      <c r="I678" s="19" t="s">
        <v>11725</v>
      </c>
      <c r="J678" s="41">
        <v>1412496</v>
      </c>
      <c r="K678" s="42">
        <v>0.10000028318664266</v>
      </c>
      <c r="L678" s="41">
        <v>141250</v>
      </c>
      <c r="M678" s="41">
        <v>1553746</v>
      </c>
      <c r="N678">
        <f>+VLOOKUP(C678,'Thanh toán '!M$1335:N$6972,2,0)</f>
        <v>1553746</v>
      </c>
      <c r="O678" s="61">
        <f t="shared" si="33"/>
        <v>0</v>
      </c>
    </row>
    <row r="679" spans="1:15" hidden="1" x14ac:dyDescent="0.3">
      <c r="A679" s="18">
        <v>2023</v>
      </c>
      <c r="B679" s="19" t="s">
        <v>14354</v>
      </c>
      <c r="C679" s="19">
        <f t="shared" si="31"/>
        <v>1047</v>
      </c>
      <c r="D679" s="19" t="s">
        <v>13350</v>
      </c>
      <c r="E679" s="24" t="s">
        <v>14350</v>
      </c>
      <c r="F679" s="18">
        <f t="shared" si="32"/>
        <v>1</v>
      </c>
      <c r="G679" s="23" t="s">
        <v>11799</v>
      </c>
      <c r="H679" s="23" t="s">
        <v>14355</v>
      </c>
      <c r="I679" s="19" t="s">
        <v>11725</v>
      </c>
      <c r="J679" s="41">
        <v>150546</v>
      </c>
      <c r="K679" s="42">
        <v>0.10000265699520412</v>
      </c>
      <c r="L679" s="41">
        <v>15055</v>
      </c>
      <c r="M679" s="41">
        <v>165601</v>
      </c>
      <c r="N679">
        <f>+VLOOKUP(C679,'Thanh toán '!M$1335:N$6972,2,0)</f>
        <v>165601</v>
      </c>
      <c r="O679" s="61">
        <f t="shared" si="33"/>
        <v>0</v>
      </c>
    </row>
    <row r="680" spans="1:15" hidden="1" x14ac:dyDescent="0.3">
      <c r="A680" s="18">
        <v>2023</v>
      </c>
      <c r="B680" s="19" t="s">
        <v>14356</v>
      </c>
      <c r="C680" s="19">
        <f t="shared" si="31"/>
        <v>1049</v>
      </c>
      <c r="D680" s="19" t="s">
        <v>13350</v>
      </c>
      <c r="E680" s="24" t="s">
        <v>14350</v>
      </c>
      <c r="F680" s="18">
        <f t="shared" si="32"/>
        <v>1</v>
      </c>
      <c r="G680" s="23" t="s">
        <v>11799</v>
      </c>
      <c r="H680" s="23" t="s">
        <v>14357</v>
      </c>
      <c r="I680" s="19" t="s">
        <v>11725</v>
      </c>
      <c r="J680" s="41">
        <v>641314</v>
      </c>
      <c r="K680" s="42">
        <v>9.999937628057394E-2</v>
      </c>
      <c r="L680" s="41">
        <v>64131</v>
      </c>
      <c r="M680" s="41">
        <v>705445</v>
      </c>
      <c r="N680">
        <f>+VLOOKUP(C680,'Thanh toán '!M$1335:N$6972,2,0)</f>
        <v>705445</v>
      </c>
      <c r="O680" s="61">
        <f t="shared" si="33"/>
        <v>0</v>
      </c>
    </row>
    <row r="681" spans="1:15" hidden="1" x14ac:dyDescent="0.3">
      <c r="A681" s="18">
        <v>2023</v>
      </c>
      <c r="B681" s="19" t="s">
        <v>14358</v>
      </c>
      <c r="C681" s="19">
        <f t="shared" si="31"/>
        <v>1055</v>
      </c>
      <c r="D681" s="19" t="s">
        <v>13350</v>
      </c>
      <c r="E681" s="24" t="s">
        <v>14350</v>
      </c>
      <c r="F681" s="18">
        <f t="shared" si="32"/>
        <v>1</v>
      </c>
      <c r="G681" s="23" t="s">
        <v>12239</v>
      </c>
      <c r="H681" s="23" t="s">
        <v>14173</v>
      </c>
      <c r="I681" s="19" t="s">
        <v>12240</v>
      </c>
      <c r="J681" s="41">
        <v>3460800</v>
      </c>
      <c r="K681" s="42">
        <v>0.1</v>
      </c>
      <c r="L681" s="41">
        <v>346080</v>
      </c>
      <c r="M681" s="41">
        <v>3806880</v>
      </c>
      <c r="N681">
        <f>+VLOOKUP(C681,'Thanh toán '!M$1335:N$6972,2,0)</f>
        <v>3806880</v>
      </c>
      <c r="O681" s="61">
        <f t="shared" si="33"/>
        <v>0</v>
      </c>
    </row>
    <row r="682" spans="1:15" hidden="1" x14ac:dyDescent="0.3">
      <c r="A682" s="18">
        <v>2023</v>
      </c>
      <c r="B682" s="19" t="s">
        <v>14359</v>
      </c>
      <c r="C682" s="19">
        <f t="shared" si="31"/>
        <v>1058</v>
      </c>
      <c r="D682" s="19" t="s">
        <v>13350</v>
      </c>
      <c r="E682" s="24" t="s">
        <v>14350</v>
      </c>
      <c r="F682" s="18">
        <f t="shared" si="32"/>
        <v>1</v>
      </c>
      <c r="G682" s="23" t="s">
        <v>12245</v>
      </c>
      <c r="H682" s="23" t="s">
        <v>12245</v>
      </c>
      <c r="I682" s="19" t="s">
        <v>12246</v>
      </c>
      <c r="J682" s="41">
        <v>1730400</v>
      </c>
      <c r="K682" s="42">
        <v>0.1</v>
      </c>
      <c r="L682" s="41">
        <v>173040</v>
      </c>
      <c r="M682" s="41">
        <v>1903440</v>
      </c>
      <c r="N682">
        <f>+VLOOKUP(C682,'Thanh toán '!M$1335:N$6972,2,0)</f>
        <v>1903440</v>
      </c>
      <c r="O682" s="61">
        <f t="shared" si="33"/>
        <v>0</v>
      </c>
    </row>
    <row r="683" spans="1:15" hidden="1" x14ac:dyDescent="0.3">
      <c r="A683" s="18">
        <v>2023</v>
      </c>
      <c r="B683" s="19" t="s">
        <v>14360</v>
      </c>
      <c r="C683" s="19">
        <f t="shared" si="31"/>
        <v>1060</v>
      </c>
      <c r="D683" s="19" t="s">
        <v>13350</v>
      </c>
      <c r="E683" s="24" t="s">
        <v>14350</v>
      </c>
      <c r="F683" s="18">
        <f t="shared" si="32"/>
        <v>1</v>
      </c>
      <c r="G683" s="23" t="s">
        <v>12513</v>
      </c>
      <c r="H683" s="23" t="s">
        <v>12513</v>
      </c>
      <c r="I683" s="19" t="s">
        <v>12514</v>
      </c>
      <c r="J683" s="41">
        <v>6551034</v>
      </c>
      <c r="K683" s="42">
        <v>9.9999938940936658E-2</v>
      </c>
      <c r="L683" s="41">
        <v>655103</v>
      </c>
      <c r="M683" s="41">
        <v>7206137</v>
      </c>
      <c r="N683">
        <f>+VLOOKUP(C683,'Thanh toán '!M$1335:N$6972,2,0)</f>
        <v>7206137</v>
      </c>
      <c r="O683" s="61">
        <f t="shared" si="33"/>
        <v>0</v>
      </c>
    </row>
    <row r="684" spans="1:15" hidden="1" x14ac:dyDescent="0.3">
      <c r="A684" s="18">
        <v>2023</v>
      </c>
      <c r="B684" s="19" t="s">
        <v>14361</v>
      </c>
      <c r="C684" s="19">
        <f t="shared" si="31"/>
        <v>1063</v>
      </c>
      <c r="D684" s="19" t="s">
        <v>13350</v>
      </c>
      <c r="E684" s="24" t="s">
        <v>14350</v>
      </c>
      <c r="F684" s="18">
        <f t="shared" si="32"/>
        <v>1</v>
      </c>
      <c r="G684" s="23" t="s">
        <v>11799</v>
      </c>
      <c r="H684" s="23" t="s">
        <v>14062</v>
      </c>
      <c r="I684" s="19" t="s">
        <v>11725</v>
      </c>
      <c r="J684" s="41">
        <v>364270</v>
      </c>
      <c r="K684" s="42">
        <v>0.1</v>
      </c>
      <c r="L684" s="41">
        <v>36427</v>
      </c>
      <c r="M684" s="41">
        <v>400697</v>
      </c>
      <c r="N684">
        <f>+VLOOKUP(C684,'Thanh toán '!M$1335:N$6972,2,0)</f>
        <v>400697</v>
      </c>
      <c r="O684" s="61">
        <f t="shared" si="33"/>
        <v>0</v>
      </c>
    </row>
    <row r="685" spans="1:15" hidden="1" x14ac:dyDescent="0.3">
      <c r="A685" s="18">
        <v>2023</v>
      </c>
      <c r="B685" s="19" t="s">
        <v>14362</v>
      </c>
      <c r="C685" s="19">
        <f t="shared" si="31"/>
        <v>1064</v>
      </c>
      <c r="D685" s="19" t="s">
        <v>13350</v>
      </c>
      <c r="E685" s="24" t="s">
        <v>14350</v>
      </c>
      <c r="F685" s="18">
        <f t="shared" si="32"/>
        <v>1</v>
      </c>
      <c r="G685" s="23" t="s">
        <v>12026</v>
      </c>
      <c r="H685" s="23" t="s">
        <v>13947</v>
      </c>
      <c r="I685" s="19" t="s">
        <v>12027</v>
      </c>
      <c r="J685" s="41">
        <v>826588</v>
      </c>
      <c r="K685" s="42">
        <v>0.10000024195850896</v>
      </c>
      <c r="L685" s="41">
        <v>82659</v>
      </c>
      <c r="M685" s="41">
        <v>909247</v>
      </c>
      <c r="N685">
        <f>+VLOOKUP(C685,'Thanh toán '!M$1335:N$6972,2,0)</f>
        <v>909247</v>
      </c>
      <c r="O685" s="61">
        <f t="shared" si="33"/>
        <v>0</v>
      </c>
    </row>
    <row r="686" spans="1:15" hidden="1" x14ac:dyDescent="0.3">
      <c r="A686" s="18">
        <v>2023</v>
      </c>
      <c r="B686" s="19" t="s">
        <v>14363</v>
      </c>
      <c r="C686" s="19">
        <f t="shared" si="31"/>
        <v>1065</v>
      </c>
      <c r="D686" s="19" t="s">
        <v>13350</v>
      </c>
      <c r="E686" s="24" t="s">
        <v>14350</v>
      </c>
      <c r="F686" s="18">
        <f t="shared" si="32"/>
        <v>1</v>
      </c>
      <c r="G686" s="23" t="s">
        <v>12026</v>
      </c>
      <c r="H686" s="23" t="s">
        <v>13942</v>
      </c>
      <c r="I686" s="19" t="s">
        <v>12027</v>
      </c>
      <c r="J686" s="41">
        <v>5819502</v>
      </c>
      <c r="K686" s="42">
        <v>9.999996563279813E-2</v>
      </c>
      <c r="L686" s="41">
        <v>581950</v>
      </c>
      <c r="M686" s="41">
        <v>6401452</v>
      </c>
      <c r="N686">
        <f>+VLOOKUP(C686,'Thanh toán '!M$1335:N$6972,2,0)</f>
        <v>6401452</v>
      </c>
      <c r="O686" s="61">
        <f t="shared" si="33"/>
        <v>0</v>
      </c>
    </row>
    <row r="687" spans="1:15" hidden="1" x14ac:dyDescent="0.3">
      <c r="A687" s="18">
        <v>2023</v>
      </c>
      <c r="B687" s="19" t="s">
        <v>14364</v>
      </c>
      <c r="C687" s="19">
        <f t="shared" si="31"/>
        <v>1068</v>
      </c>
      <c r="D687" s="19" t="s">
        <v>13350</v>
      </c>
      <c r="E687" s="24" t="s">
        <v>14350</v>
      </c>
      <c r="F687" s="18">
        <f t="shared" si="32"/>
        <v>1</v>
      </c>
      <c r="G687" s="23" t="s">
        <v>11799</v>
      </c>
      <c r="H687" s="23" t="s">
        <v>13609</v>
      </c>
      <c r="I687" s="19" t="s">
        <v>11725</v>
      </c>
      <c r="J687" s="41">
        <v>1050668</v>
      </c>
      <c r="K687" s="42">
        <v>0.10000019035508838</v>
      </c>
      <c r="L687" s="41">
        <v>105067</v>
      </c>
      <c r="M687" s="41">
        <v>1155735</v>
      </c>
      <c r="N687">
        <f>+VLOOKUP(C687,'Thanh toán '!M$1335:N$6972,2,0)</f>
        <v>1155735</v>
      </c>
      <c r="O687" s="61">
        <f t="shared" si="33"/>
        <v>0</v>
      </c>
    </row>
    <row r="688" spans="1:15" hidden="1" x14ac:dyDescent="0.3">
      <c r="A688" s="18">
        <v>2023</v>
      </c>
      <c r="B688" s="19" t="s">
        <v>14365</v>
      </c>
      <c r="C688" s="19">
        <f t="shared" si="31"/>
        <v>1071</v>
      </c>
      <c r="D688" s="19" t="s">
        <v>13350</v>
      </c>
      <c r="E688" s="24" t="s">
        <v>14350</v>
      </c>
      <c r="F688" s="18">
        <f t="shared" si="32"/>
        <v>1</v>
      </c>
      <c r="G688" s="23" t="s">
        <v>12438</v>
      </c>
      <c r="H688" s="23" t="s">
        <v>12438</v>
      </c>
      <c r="I688" s="19" t="s">
        <v>12439</v>
      </c>
      <c r="J688" s="41">
        <v>2617230</v>
      </c>
      <c r="K688" s="42">
        <v>0.1</v>
      </c>
      <c r="L688" s="41">
        <v>261723</v>
      </c>
      <c r="M688" s="41">
        <v>2878953</v>
      </c>
      <c r="N688">
        <f>+VLOOKUP(C688,'Thanh toán '!M$1335:N$6972,2,0)</f>
        <v>2878953</v>
      </c>
      <c r="O688" s="61">
        <f t="shared" si="33"/>
        <v>0</v>
      </c>
    </row>
    <row r="689" spans="1:15" hidden="1" x14ac:dyDescent="0.3">
      <c r="A689" s="18">
        <v>2023</v>
      </c>
      <c r="B689" s="19" t="s">
        <v>14366</v>
      </c>
      <c r="C689" s="19">
        <f t="shared" si="31"/>
        <v>1072</v>
      </c>
      <c r="D689" s="19" t="s">
        <v>13350</v>
      </c>
      <c r="E689" s="24" t="s">
        <v>14350</v>
      </c>
      <c r="F689" s="18">
        <f t="shared" si="32"/>
        <v>1</v>
      </c>
      <c r="G689" s="23" t="s">
        <v>12347</v>
      </c>
      <c r="H689" s="23" t="s">
        <v>12347</v>
      </c>
      <c r="I689" s="19" t="s">
        <v>12348</v>
      </c>
      <c r="J689" s="41">
        <v>1887986</v>
      </c>
      <c r="K689" s="42">
        <v>0.10000021186597782</v>
      </c>
      <c r="L689" s="41">
        <v>188799</v>
      </c>
      <c r="M689" s="41">
        <v>2076785</v>
      </c>
      <c r="N689">
        <f>+VLOOKUP(C689,'Thanh toán '!M$1335:N$6972,2,0)</f>
        <v>2076785</v>
      </c>
      <c r="O689" s="61">
        <f t="shared" si="33"/>
        <v>0</v>
      </c>
    </row>
    <row r="690" spans="1:15" hidden="1" x14ac:dyDescent="0.3">
      <c r="A690" s="18">
        <v>2023</v>
      </c>
      <c r="B690" s="19" t="s">
        <v>14367</v>
      </c>
      <c r="C690" s="19">
        <f t="shared" si="31"/>
        <v>1073</v>
      </c>
      <c r="D690" s="19" t="s">
        <v>13350</v>
      </c>
      <c r="E690" s="24" t="s">
        <v>14350</v>
      </c>
      <c r="F690" s="18">
        <f t="shared" si="32"/>
        <v>1</v>
      </c>
      <c r="G690" s="23" t="s">
        <v>12371</v>
      </c>
      <c r="H690" s="23" t="s">
        <v>12371</v>
      </c>
      <c r="I690" s="19" t="s">
        <v>12372</v>
      </c>
      <c r="J690" s="41">
        <v>2868963</v>
      </c>
      <c r="K690" s="42">
        <v>9.9999895432600558E-2</v>
      </c>
      <c r="L690" s="41">
        <v>286896</v>
      </c>
      <c r="M690" s="41">
        <v>3155859</v>
      </c>
      <c r="N690">
        <f>+VLOOKUP(C690,'Thanh toán '!M$1335:N$6972,2,0)</f>
        <v>3155859</v>
      </c>
      <c r="O690" s="61">
        <f t="shared" si="33"/>
        <v>0</v>
      </c>
    </row>
    <row r="691" spans="1:15" hidden="1" x14ac:dyDescent="0.3">
      <c r="A691" s="18">
        <v>2023</v>
      </c>
      <c r="B691" s="19" t="s">
        <v>14368</v>
      </c>
      <c r="C691" s="19">
        <f t="shared" si="31"/>
        <v>1080</v>
      </c>
      <c r="D691" s="19" t="s">
        <v>13350</v>
      </c>
      <c r="E691" s="24" t="s">
        <v>14350</v>
      </c>
      <c r="F691" s="18">
        <f t="shared" si="32"/>
        <v>1</v>
      </c>
      <c r="G691" s="23" t="s">
        <v>12462</v>
      </c>
      <c r="H691" s="23" t="s">
        <v>13666</v>
      </c>
      <c r="I691" s="19" t="s">
        <v>12463</v>
      </c>
      <c r="J691" s="41">
        <v>2595600</v>
      </c>
      <c r="K691" s="42">
        <v>0.1</v>
      </c>
      <c r="L691" s="41">
        <v>259560</v>
      </c>
      <c r="M691" s="41">
        <v>2855160</v>
      </c>
      <c r="N691">
        <f>+VLOOKUP(C691,'Thanh toán '!M$1335:N$6972,2,0)</f>
        <v>2855160</v>
      </c>
      <c r="O691" s="61">
        <f t="shared" si="33"/>
        <v>0</v>
      </c>
    </row>
    <row r="692" spans="1:15" hidden="1" x14ac:dyDescent="0.3">
      <c r="A692" s="18">
        <v>2023</v>
      </c>
      <c r="B692" s="19" t="s">
        <v>14369</v>
      </c>
      <c r="C692" s="19">
        <f t="shared" si="31"/>
        <v>1081</v>
      </c>
      <c r="D692" s="19" t="s">
        <v>13350</v>
      </c>
      <c r="E692" s="24" t="s">
        <v>14350</v>
      </c>
      <c r="F692" s="18">
        <f t="shared" si="32"/>
        <v>1</v>
      </c>
      <c r="G692" s="23" t="s">
        <v>12462</v>
      </c>
      <c r="H692" s="23" t="s">
        <v>13666</v>
      </c>
      <c r="I692" s="19" t="s">
        <v>12463</v>
      </c>
      <c r="J692" s="41">
        <v>4069048</v>
      </c>
      <c r="K692" s="42">
        <v>0.10000004915154602</v>
      </c>
      <c r="L692" s="41">
        <v>406905</v>
      </c>
      <c r="M692" s="41">
        <v>4475953</v>
      </c>
      <c r="N692">
        <f>+VLOOKUP(C692,'Thanh toán '!M$1335:N$6972,2,0)</f>
        <v>4475953</v>
      </c>
      <c r="O692" s="61">
        <f t="shared" si="33"/>
        <v>0</v>
      </c>
    </row>
    <row r="693" spans="1:15" hidden="1" x14ac:dyDescent="0.3">
      <c r="A693" s="18">
        <v>2023</v>
      </c>
      <c r="B693" s="19" t="s">
        <v>14370</v>
      </c>
      <c r="C693" s="19">
        <f t="shared" si="31"/>
        <v>1086</v>
      </c>
      <c r="D693" s="19" t="s">
        <v>13350</v>
      </c>
      <c r="E693" s="24" t="s">
        <v>14350</v>
      </c>
      <c r="F693" s="18">
        <f t="shared" si="32"/>
        <v>1</v>
      </c>
      <c r="G693" s="23" t="s">
        <v>12336</v>
      </c>
      <c r="H693" s="23" t="s">
        <v>12336</v>
      </c>
      <c r="I693" s="19" t="s">
        <v>12337</v>
      </c>
      <c r="J693" s="41">
        <v>5125499</v>
      </c>
      <c r="K693" s="42">
        <v>0.10000001951029548</v>
      </c>
      <c r="L693" s="41">
        <v>512550</v>
      </c>
      <c r="M693" s="41">
        <v>5638049</v>
      </c>
      <c r="N693">
        <f>+VLOOKUP(C693,'Thanh toán '!M$1335:N$6972,2,0)</f>
        <v>5638049</v>
      </c>
      <c r="O693" s="61">
        <f t="shared" si="33"/>
        <v>0</v>
      </c>
    </row>
    <row r="694" spans="1:15" hidden="1" x14ac:dyDescent="0.3">
      <c r="A694" s="18">
        <v>2023</v>
      </c>
      <c r="B694" s="19" t="s">
        <v>14371</v>
      </c>
      <c r="C694" s="19">
        <f t="shared" si="31"/>
        <v>1087</v>
      </c>
      <c r="D694" s="19" t="s">
        <v>13350</v>
      </c>
      <c r="E694" s="24" t="s">
        <v>14350</v>
      </c>
      <c r="F694" s="18">
        <f t="shared" si="32"/>
        <v>1</v>
      </c>
      <c r="G694" s="23" t="s">
        <v>12239</v>
      </c>
      <c r="H694" s="23" t="s">
        <v>14219</v>
      </c>
      <c r="I694" s="19" t="s">
        <v>12240</v>
      </c>
      <c r="J694" s="41">
        <v>5297511</v>
      </c>
      <c r="K694" s="42">
        <v>9.9999981123210499E-2</v>
      </c>
      <c r="L694" s="41">
        <v>529751</v>
      </c>
      <c r="M694" s="41">
        <v>5827262</v>
      </c>
      <c r="N694">
        <f>+VLOOKUP(C694,'Thanh toán '!M$1335:N$6972,2,0)</f>
        <v>5827262</v>
      </c>
      <c r="O694" s="61">
        <f t="shared" si="33"/>
        <v>0</v>
      </c>
    </row>
    <row r="695" spans="1:15" hidden="1" x14ac:dyDescent="0.3">
      <c r="A695" s="18">
        <v>2023</v>
      </c>
      <c r="B695" s="19" t="s">
        <v>14372</v>
      </c>
      <c r="C695" s="19">
        <f t="shared" si="31"/>
        <v>1088</v>
      </c>
      <c r="D695" s="19" t="s">
        <v>13350</v>
      </c>
      <c r="E695" s="24" t="s">
        <v>14350</v>
      </c>
      <c r="F695" s="18">
        <f t="shared" si="32"/>
        <v>1</v>
      </c>
      <c r="G695" s="23" t="s">
        <v>12367</v>
      </c>
      <c r="H695" s="23" t="s">
        <v>13607</v>
      </c>
      <c r="I695" s="19" t="s">
        <v>12368</v>
      </c>
      <c r="J695" s="41">
        <v>1906478</v>
      </c>
      <c r="K695" s="42">
        <v>0.1000001049054854</v>
      </c>
      <c r="L695" s="41">
        <v>190648</v>
      </c>
      <c r="M695" s="41">
        <v>2097126</v>
      </c>
      <c r="N695">
        <f>+VLOOKUP(C695,'Thanh toán '!M$1335:N$6972,2,0)</f>
        <v>2097126</v>
      </c>
      <c r="O695" s="61">
        <f t="shared" si="33"/>
        <v>0</v>
      </c>
    </row>
    <row r="696" spans="1:15" hidden="1" x14ac:dyDescent="0.3">
      <c r="A696" s="18">
        <v>2023</v>
      </c>
      <c r="B696" s="19" t="s">
        <v>14373</v>
      </c>
      <c r="C696" s="19">
        <f t="shared" si="31"/>
        <v>1089</v>
      </c>
      <c r="D696" s="19" t="s">
        <v>13350</v>
      </c>
      <c r="E696" s="24" t="s">
        <v>14350</v>
      </c>
      <c r="F696" s="18">
        <f t="shared" si="32"/>
        <v>1</v>
      </c>
      <c r="G696" s="23" t="s">
        <v>12239</v>
      </c>
      <c r="H696" s="23" t="s">
        <v>13476</v>
      </c>
      <c r="I696" s="19" t="s">
        <v>12240</v>
      </c>
      <c r="J696" s="41">
        <v>5030032</v>
      </c>
      <c r="K696" s="42">
        <v>9.9999960238821545E-2</v>
      </c>
      <c r="L696" s="41">
        <v>503003</v>
      </c>
      <c r="M696" s="41">
        <v>5533035</v>
      </c>
      <c r="N696">
        <f>+VLOOKUP(C696,'Thanh toán '!M$1335:N$6972,2,0)</f>
        <v>5533035</v>
      </c>
      <c r="O696" s="61">
        <f t="shared" si="33"/>
        <v>0</v>
      </c>
    </row>
    <row r="697" spans="1:15" hidden="1" x14ac:dyDescent="0.3">
      <c r="A697" s="18">
        <v>2023</v>
      </c>
      <c r="B697" s="19" t="s">
        <v>14374</v>
      </c>
      <c r="C697" s="19">
        <f t="shared" si="31"/>
        <v>1092</v>
      </c>
      <c r="D697" s="19" t="s">
        <v>13350</v>
      </c>
      <c r="E697" s="24" t="s">
        <v>14350</v>
      </c>
      <c r="F697" s="18">
        <f t="shared" si="32"/>
        <v>1</v>
      </c>
      <c r="G697" s="23" t="s">
        <v>12179</v>
      </c>
      <c r="H697" s="23" t="s">
        <v>12179</v>
      </c>
      <c r="I697" s="19" t="s">
        <v>12180</v>
      </c>
      <c r="J697" s="41">
        <v>24420180</v>
      </c>
      <c r="K697" s="42">
        <v>0.1</v>
      </c>
      <c r="L697" s="41">
        <v>2442018</v>
      </c>
      <c r="M697" s="41">
        <v>26862198</v>
      </c>
      <c r="N697">
        <f>+VLOOKUP(C697,'Thanh toán '!M$1335:N$6972,2,0)</f>
        <v>26862198</v>
      </c>
      <c r="O697" s="61">
        <f t="shared" si="33"/>
        <v>0</v>
      </c>
    </row>
    <row r="698" spans="1:15" hidden="1" x14ac:dyDescent="0.3">
      <c r="A698" s="18">
        <v>2023</v>
      </c>
      <c r="B698" s="19" t="s">
        <v>14375</v>
      </c>
      <c r="C698" s="19">
        <f t="shared" si="31"/>
        <v>1093</v>
      </c>
      <c r="D698" s="19" t="s">
        <v>13350</v>
      </c>
      <c r="E698" s="24" t="s">
        <v>14350</v>
      </c>
      <c r="F698" s="18">
        <f t="shared" si="32"/>
        <v>1</v>
      </c>
      <c r="G698" s="23" t="s">
        <v>12182</v>
      </c>
      <c r="H698" s="23" t="s">
        <v>12182</v>
      </c>
      <c r="I698" s="19" t="s">
        <v>12183</v>
      </c>
      <c r="J698" s="41">
        <v>42810400</v>
      </c>
      <c r="K698" s="42">
        <v>0.1</v>
      </c>
      <c r="L698" s="41">
        <v>4281040</v>
      </c>
      <c r="M698" s="41">
        <v>47091440</v>
      </c>
      <c r="N698">
        <f>+VLOOKUP(C698,'Thanh toán '!M$1335:N$6972,2,0)</f>
        <v>47091440</v>
      </c>
      <c r="O698" s="61">
        <f t="shared" si="33"/>
        <v>0</v>
      </c>
    </row>
    <row r="699" spans="1:15" hidden="1" x14ac:dyDescent="0.3">
      <c r="A699" s="18">
        <v>2023</v>
      </c>
      <c r="B699" s="19" t="s">
        <v>14376</v>
      </c>
      <c r="C699" s="19">
        <f t="shared" si="31"/>
        <v>1094</v>
      </c>
      <c r="D699" s="19" t="s">
        <v>13350</v>
      </c>
      <c r="E699" s="24" t="s">
        <v>14350</v>
      </c>
      <c r="F699" s="18">
        <f t="shared" si="32"/>
        <v>1</v>
      </c>
      <c r="G699" s="23" t="s">
        <v>12835</v>
      </c>
      <c r="H699" s="23" t="s">
        <v>12835</v>
      </c>
      <c r="I699" s="19" t="s">
        <v>12836</v>
      </c>
      <c r="J699" s="41">
        <v>4847593</v>
      </c>
      <c r="K699" s="42">
        <v>9.9999938113616391E-2</v>
      </c>
      <c r="L699" s="41">
        <v>484759</v>
      </c>
      <c r="M699" s="41">
        <v>5332352</v>
      </c>
      <c r="N699">
        <f>+VLOOKUP(C699,'Thanh toán '!M$1335:N$6972,2,0)</f>
        <v>5332352</v>
      </c>
      <c r="O699" s="61">
        <f t="shared" si="33"/>
        <v>0</v>
      </c>
    </row>
    <row r="700" spans="1:15" hidden="1" x14ac:dyDescent="0.3">
      <c r="A700" s="18">
        <v>2023</v>
      </c>
      <c r="B700" s="19" t="s">
        <v>14377</v>
      </c>
      <c r="C700" s="19">
        <f t="shared" si="31"/>
        <v>1095</v>
      </c>
      <c r="D700" s="19" t="s">
        <v>13350</v>
      </c>
      <c r="E700" s="24" t="s">
        <v>14350</v>
      </c>
      <c r="F700" s="18">
        <f t="shared" si="32"/>
        <v>1</v>
      </c>
      <c r="G700" s="23" t="s">
        <v>12835</v>
      </c>
      <c r="H700" s="23" t="s">
        <v>12835</v>
      </c>
      <c r="I700" s="19" t="s">
        <v>12836</v>
      </c>
      <c r="J700" s="41">
        <v>865200</v>
      </c>
      <c r="K700" s="42">
        <v>0.1</v>
      </c>
      <c r="L700" s="41">
        <v>86520</v>
      </c>
      <c r="M700" s="41">
        <v>951720</v>
      </c>
      <c r="N700">
        <f>+VLOOKUP(C700,'Thanh toán '!M$1335:N$6972,2,0)</f>
        <v>951720</v>
      </c>
      <c r="O700" s="61">
        <f t="shared" si="33"/>
        <v>0</v>
      </c>
    </row>
    <row r="701" spans="1:15" hidden="1" x14ac:dyDescent="0.3">
      <c r="A701" s="18">
        <v>2023</v>
      </c>
      <c r="B701" s="19" t="s">
        <v>14378</v>
      </c>
      <c r="C701" s="19">
        <f t="shared" si="31"/>
        <v>1096</v>
      </c>
      <c r="D701" s="19" t="s">
        <v>13350</v>
      </c>
      <c r="E701" s="24" t="s">
        <v>14350</v>
      </c>
      <c r="F701" s="18">
        <f t="shared" si="32"/>
        <v>1</v>
      </c>
      <c r="G701" s="23" t="s">
        <v>12188</v>
      </c>
      <c r="H701" s="23" t="s">
        <v>12188</v>
      </c>
      <c r="I701" s="19" t="s">
        <v>12189</v>
      </c>
      <c r="J701" s="41">
        <v>10075509</v>
      </c>
      <c r="K701" s="42">
        <v>0.10000000992505689</v>
      </c>
      <c r="L701" s="41">
        <v>1007551</v>
      </c>
      <c r="M701" s="41">
        <v>11083060</v>
      </c>
      <c r="N701">
        <f>+VLOOKUP(C701,'Thanh toán '!M$1335:N$6972,2,0)</f>
        <v>11083060</v>
      </c>
      <c r="O701" s="61">
        <f t="shared" si="33"/>
        <v>0</v>
      </c>
    </row>
    <row r="702" spans="1:15" hidden="1" x14ac:dyDescent="0.3">
      <c r="A702" s="18">
        <v>2023</v>
      </c>
      <c r="B702" s="19" t="s">
        <v>14379</v>
      </c>
      <c r="C702" s="19">
        <f t="shared" si="31"/>
        <v>1097</v>
      </c>
      <c r="D702" s="19" t="s">
        <v>13350</v>
      </c>
      <c r="E702" s="24" t="s">
        <v>14350</v>
      </c>
      <c r="F702" s="18">
        <f t="shared" si="32"/>
        <v>1</v>
      </c>
      <c r="G702" s="23" t="s">
        <v>12185</v>
      </c>
      <c r="H702" s="23" t="s">
        <v>12185</v>
      </c>
      <c r="I702" s="19" t="s">
        <v>12186</v>
      </c>
      <c r="J702" s="41">
        <v>8666536</v>
      </c>
      <c r="K702" s="42">
        <v>0.10000004615454203</v>
      </c>
      <c r="L702" s="41">
        <v>866654</v>
      </c>
      <c r="M702" s="41">
        <v>9533190</v>
      </c>
      <c r="N702">
        <f>+VLOOKUP(C702,'Thanh toán '!M$1335:N$6972,2,0)</f>
        <v>9533190</v>
      </c>
      <c r="O702" s="61">
        <f t="shared" si="33"/>
        <v>0</v>
      </c>
    </row>
    <row r="703" spans="1:15" hidden="1" x14ac:dyDescent="0.3">
      <c r="A703" s="18">
        <v>2023</v>
      </c>
      <c r="B703" s="19" t="s">
        <v>14380</v>
      </c>
      <c r="C703" s="19">
        <f t="shared" si="31"/>
        <v>1098</v>
      </c>
      <c r="D703" s="19" t="s">
        <v>13350</v>
      </c>
      <c r="E703" s="24" t="s">
        <v>14350</v>
      </c>
      <c r="F703" s="18">
        <f t="shared" si="32"/>
        <v>1</v>
      </c>
      <c r="G703" s="23" t="s">
        <v>12624</v>
      </c>
      <c r="H703" s="23" t="s">
        <v>12624</v>
      </c>
      <c r="I703" s="19" t="s">
        <v>12625</v>
      </c>
      <c r="J703" s="41">
        <v>3460800</v>
      </c>
      <c r="K703" s="42">
        <v>0.1</v>
      </c>
      <c r="L703" s="41">
        <v>346080</v>
      </c>
      <c r="M703" s="41">
        <v>3806880</v>
      </c>
      <c r="N703">
        <f>+VLOOKUP(C703,'Thanh toán '!M$1335:N$6972,2,0)</f>
        <v>3806880</v>
      </c>
      <c r="O703" s="61">
        <f t="shared" si="33"/>
        <v>0</v>
      </c>
    </row>
    <row r="704" spans="1:15" hidden="1" x14ac:dyDescent="0.3">
      <c r="A704" s="18">
        <v>2023</v>
      </c>
      <c r="B704" s="19" t="s">
        <v>14381</v>
      </c>
      <c r="C704" s="19">
        <f t="shared" si="31"/>
        <v>1099</v>
      </c>
      <c r="D704" s="19" t="s">
        <v>13350</v>
      </c>
      <c r="E704" s="24" t="s">
        <v>14350</v>
      </c>
      <c r="F704" s="18">
        <f t="shared" si="32"/>
        <v>1</v>
      </c>
      <c r="G704" s="23" t="s">
        <v>12639</v>
      </c>
      <c r="H704" s="23" t="s">
        <v>12639</v>
      </c>
      <c r="I704" s="19" t="s">
        <v>12640</v>
      </c>
      <c r="J704" s="41">
        <v>8862042</v>
      </c>
      <c r="K704" s="42">
        <v>9.9999977431837944E-2</v>
      </c>
      <c r="L704" s="41">
        <v>886204</v>
      </c>
      <c r="M704" s="41">
        <v>9748246</v>
      </c>
      <c r="N704">
        <f>+VLOOKUP(C704,'Thanh toán '!M$1335:N$6972,2,0)</f>
        <v>9748246</v>
      </c>
      <c r="O704" s="61">
        <f t="shared" si="33"/>
        <v>0</v>
      </c>
    </row>
    <row r="705" spans="1:15" hidden="1" x14ac:dyDescent="0.3">
      <c r="A705" s="18">
        <v>2023</v>
      </c>
      <c r="B705" s="19" t="s">
        <v>14382</v>
      </c>
      <c r="C705" s="19">
        <f t="shared" si="31"/>
        <v>1100</v>
      </c>
      <c r="D705" s="19" t="s">
        <v>13350</v>
      </c>
      <c r="E705" s="24" t="s">
        <v>14350</v>
      </c>
      <c r="F705" s="18">
        <f t="shared" si="32"/>
        <v>1</v>
      </c>
      <c r="G705" s="23" t="s">
        <v>12176</v>
      </c>
      <c r="H705" s="23" t="s">
        <v>12176</v>
      </c>
      <c r="I705" s="19" t="s">
        <v>12177</v>
      </c>
      <c r="J705" s="41">
        <v>1924970</v>
      </c>
      <c r="K705" s="42">
        <v>0.1</v>
      </c>
      <c r="L705" s="41">
        <v>192497</v>
      </c>
      <c r="M705" s="41">
        <v>2117467</v>
      </c>
      <c r="N705">
        <f>+VLOOKUP(C705,'Thanh toán '!M$1335:N$6972,2,0)</f>
        <v>2117467</v>
      </c>
      <c r="O705" s="61">
        <f t="shared" si="33"/>
        <v>0</v>
      </c>
    </row>
    <row r="706" spans="1:15" hidden="1" x14ac:dyDescent="0.3">
      <c r="A706" s="18">
        <v>2023</v>
      </c>
      <c r="B706" s="19" t="s">
        <v>14383</v>
      </c>
      <c r="C706" s="19">
        <f t="shared" si="31"/>
        <v>1101</v>
      </c>
      <c r="D706" s="19" t="s">
        <v>13350</v>
      </c>
      <c r="E706" s="24" t="s">
        <v>14350</v>
      </c>
      <c r="F706" s="18">
        <f t="shared" si="32"/>
        <v>1</v>
      </c>
      <c r="G706" s="23" t="s">
        <v>12173</v>
      </c>
      <c r="H706" s="23" t="s">
        <v>12173</v>
      </c>
      <c r="I706" s="19" t="s">
        <v>12174</v>
      </c>
      <c r="J706" s="41">
        <v>18088904</v>
      </c>
      <c r="K706" s="42">
        <v>9.9999977886996355E-2</v>
      </c>
      <c r="L706" s="41">
        <v>1808890</v>
      </c>
      <c r="M706" s="41">
        <v>19897794</v>
      </c>
      <c r="N706">
        <f>+VLOOKUP(C706,'Thanh toán '!M$1335:N$6972,2,0)</f>
        <v>19897794</v>
      </c>
      <c r="O706" s="61">
        <f t="shared" si="33"/>
        <v>0</v>
      </c>
    </row>
    <row r="707" spans="1:15" hidden="1" x14ac:dyDescent="0.3">
      <c r="A707" s="18">
        <v>2023</v>
      </c>
      <c r="B707" s="19" t="s">
        <v>14384</v>
      </c>
      <c r="C707" s="19">
        <f t="shared" si="31"/>
        <v>1102</v>
      </c>
      <c r="D707" s="19" t="s">
        <v>13350</v>
      </c>
      <c r="E707" s="24" t="s">
        <v>14350</v>
      </c>
      <c r="F707" s="18">
        <f t="shared" si="32"/>
        <v>1</v>
      </c>
      <c r="G707" s="23" t="s">
        <v>12433</v>
      </c>
      <c r="H707" s="23" t="s">
        <v>12433</v>
      </c>
      <c r="I707" s="19" t="s">
        <v>12434</v>
      </c>
      <c r="J707" s="41">
        <v>424200</v>
      </c>
      <c r="K707" s="42">
        <v>0.1</v>
      </c>
      <c r="L707" s="41">
        <v>42420</v>
      </c>
      <c r="M707" s="41">
        <v>466620</v>
      </c>
      <c r="N707">
        <f>+VLOOKUP(C707,'Thanh toán '!M$1335:N$6972,2,0)</f>
        <v>466620</v>
      </c>
      <c r="O707" s="61">
        <f t="shared" si="33"/>
        <v>0</v>
      </c>
    </row>
    <row r="708" spans="1:15" hidden="1" x14ac:dyDescent="0.3">
      <c r="A708" s="18">
        <v>2023</v>
      </c>
      <c r="B708" s="19" t="s">
        <v>14385</v>
      </c>
      <c r="C708" s="19">
        <f t="shared" si="31"/>
        <v>1103</v>
      </c>
      <c r="D708" s="19" t="s">
        <v>13350</v>
      </c>
      <c r="E708" s="24" t="s">
        <v>14350</v>
      </c>
      <c r="F708" s="18">
        <f t="shared" si="32"/>
        <v>1</v>
      </c>
      <c r="G708" s="23" t="s">
        <v>12191</v>
      </c>
      <c r="H708" s="23" t="s">
        <v>14386</v>
      </c>
      <c r="I708" s="19" t="s">
        <v>12192</v>
      </c>
      <c r="J708" s="41">
        <v>1189648</v>
      </c>
      <c r="K708" s="42">
        <v>0.1000001681169556</v>
      </c>
      <c r="L708" s="41">
        <v>118965</v>
      </c>
      <c r="M708" s="41">
        <v>1308613</v>
      </c>
      <c r="N708">
        <f>+VLOOKUP(C708,'Thanh toán '!M$1335:N$6972,2,0)</f>
        <v>1308613</v>
      </c>
      <c r="O708" s="61">
        <f t="shared" si="33"/>
        <v>0</v>
      </c>
    </row>
    <row r="709" spans="1:15" hidden="1" x14ac:dyDescent="0.3">
      <c r="A709" s="18">
        <v>2023</v>
      </c>
      <c r="B709" s="19" t="s">
        <v>14387</v>
      </c>
      <c r="C709" s="19">
        <f t="shared" si="31"/>
        <v>1104</v>
      </c>
      <c r="D709" s="19" t="s">
        <v>13350</v>
      </c>
      <c r="E709" s="24" t="s">
        <v>14350</v>
      </c>
      <c r="F709" s="18">
        <f t="shared" si="32"/>
        <v>1</v>
      </c>
      <c r="G709" s="23" t="s">
        <v>12191</v>
      </c>
      <c r="H709" s="23" t="s">
        <v>14386</v>
      </c>
      <c r="I709" s="19" t="s">
        <v>12192</v>
      </c>
      <c r="J709" s="41">
        <v>865200</v>
      </c>
      <c r="K709" s="42">
        <v>0.1</v>
      </c>
      <c r="L709" s="41">
        <v>86520</v>
      </c>
      <c r="M709" s="41">
        <v>951720</v>
      </c>
      <c r="N709">
        <f>+VLOOKUP(C709,'Thanh toán '!M$1335:N$6972,2,0)</f>
        <v>951720</v>
      </c>
      <c r="O709" s="61">
        <f t="shared" si="33"/>
        <v>0</v>
      </c>
    </row>
    <row r="710" spans="1:15" hidden="1" x14ac:dyDescent="0.3">
      <c r="A710" s="18">
        <v>2023</v>
      </c>
      <c r="B710" s="19" t="s">
        <v>14388</v>
      </c>
      <c r="C710" s="19">
        <f t="shared" ref="C710:C773" si="34">+B710*1</f>
        <v>1107</v>
      </c>
      <c r="D710" s="19" t="s">
        <v>13350</v>
      </c>
      <c r="E710" s="24" t="s">
        <v>14350</v>
      </c>
      <c r="F710" s="18">
        <f t="shared" ref="F710:F773" si="35">+MONTH(E710)</f>
        <v>1</v>
      </c>
      <c r="G710" s="23" t="s">
        <v>11860</v>
      </c>
      <c r="H710" s="23" t="s">
        <v>13646</v>
      </c>
      <c r="I710" s="19" t="s">
        <v>11719</v>
      </c>
      <c r="J710" s="41">
        <v>5893127</v>
      </c>
      <c r="K710" s="42">
        <v>0.10000005090675969</v>
      </c>
      <c r="L710" s="41">
        <v>589313</v>
      </c>
      <c r="M710" s="41">
        <v>6482440</v>
      </c>
      <c r="N710">
        <f>+VLOOKUP(C710,'Thanh toán '!M$1335:N$6972,2,0)</f>
        <v>6482440</v>
      </c>
      <c r="O710" s="61">
        <f t="shared" ref="O710:O773" si="36">+N710-M710</f>
        <v>0</v>
      </c>
    </row>
    <row r="711" spans="1:15" hidden="1" x14ac:dyDescent="0.3">
      <c r="A711" s="18">
        <v>2023</v>
      </c>
      <c r="B711" s="19" t="s">
        <v>14389</v>
      </c>
      <c r="C711" s="19">
        <f t="shared" si="34"/>
        <v>1114</v>
      </c>
      <c r="D711" s="19" t="s">
        <v>13350</v>
      </c>
      <c r="E711" s="24" t="s">
        <v>14390</v>
      </c>
      <c r="F711" s="18">
        <f t="shared" si="35"/>
        <v>1</v>
      </c>
      <c r="G711" s="23" t="s">
        <v>12221</v>
      </c>
      <c r="H711" s="23" t="s">
        <v>12221</v>
      </c>
      <c r="I711" s="19" t="s">
        <v>12222</v>
      </c>
      <c r="J711" s="41">
        <v>15589135</v>
      </c>
      <c r="K711" s="42">
        <v>0.1000000320736205</v>
      </c>
      <c r="L711" s="41">
        <v>1558914</v>
      </c>
      <c r="M711" s="41">
        <v>17148049</v>
      </c>
      <c r="N711">
        <f>+VLOOKUP(C711,'Thanh toán '!M$1335:N$6972,2,0)</f>
        <v>17148049</v>
      </c>
      <c r="O711" s="61">
        <f t="shared" si="36"/>
        <v>0</v>
      </c>
    </row>
    <row r="712" spans="1:15" hidden="1" x14ac:dyDescent="0.3">
      <c r="A712" s="18">
        <v>2023</v>
      </c>
      <c r="B712" s="19" t="s">
        <v>14391</v>
      </c>
      <c r="C712" s="19">
        <f t="shared" si="34"/>
        <v>1243</v>
      </c>
      <c r="D712" s="19" t="s">
        <v>13350</v>
      </c>
      <c r="E712" s="24" t="s">
        <v>14390</v>
      </c>
      <c r="F712" s="18">
        <f t="shared" si="35"/>
        <v>1</v>
      </c>
      <c r="G712" s="23" t="s">
        <v>11860</v>
      </c>
      <c r="H712" s="23" t="s">
        <v>14392</v>
      </c>
      <c r="I712" s="19" t="s">
        <v>11719</v>
      </c>
      <c r="J712" s="41">
        <v>2296917</v>
      </c>
      <c r="K712" s="42">
        <v>0.1000001306098566</v>
      </c>
      <c r="L712" s="41">
        <v>229692</v>
      </c>
      <c r="M712" s="41">
        <v>2526609</v>
      </c>
      <c r="N712">
        <f>+VLOOKUP(C712,'Thanh toán '!M$1335:N$6972,2,0)</f>
        <v>2526609</v>
      </c>
      <c r="O712" s="61">
        <f t="shared" si="36"/>
        <v>0</v>
      </c>
    </row>
    <row r="713" spans="1:15" hidden="1" x14ac:dyDescent="0.3">
      <c r="A713" s="18">
        <v>2023</v>
      </c>
      <c r="B713" s="19" t="s">
        <v>14393</v>
      </c>
      <c r="C713" s="19">
        <f t="shared" si="34"/>
        <v>1366</v>
      </c>
      <c r="D713" s="19" t="s">
        <v>13350</v>
      </c>
      <c r="E713" s="24" t="s">
        <v>14390</v>
      </c>
      <c r="F713" s="18">
        <f t="shared" si="35"/>
        <v>1</v>
      </c>
      <c r="G713" s="23" t="s">
        <v>11799</v>
      </c>
      <c r="H713" s="23" t="s">
        <v>13711</v>
      </c>
      <c r="I713" s="19" t="s">
        <v>11725</v>
      </c>
      <c r="J713" s="41">
        <v>825378</v>
      </c>
      <c r="K713" s="42">
        <v>0.10000024231321891</v>
      </c>
      <c r="L713" s="41">
        <v>82538</v>
      </c>
      <c r="M713" s="41">
        <v>907916</v>
      </c>
      <c r="N713">
        <f>+VLOOKUP(C713,'Thanh toán '!M$1335:N$6972,2,0)</f>
        <v>907916</v>
      </c>
      <c r="O713" s="61">
        <f t="shared" si="36"/>
        <v>0</v>
      </c>
    </row>
    <row r="714" spans="1:15" hidden="1" x14ac:dyDescent="0.3">
      <c r="A714" s="18">
        <v>2023</v>
      </c>
      <c r="B714" s="19" t="s">
        <v>14394</v>
      </c>
      <c r="C714" s="19">
        <f t="shared" si="34"/>
        <v>1386</v>
      </c>
      <c r="D714" s="19" t="s">
        <v>13350</v>
      </c>
      <c r="E714" s="24" t="s">
        <v>14390</v>
      </c>
      <c r="F714" s="18">
        <f t="shared" si="35"/>
        <v>1</v>
      </c>
      <c r="G714" s="23" t="s">
        <v>11799</v>
      </c>
      <c r="H714" s="23" t="s">
        <v>13707</v>
      </c>
      <c r="I714" s="19" t="s">
        <v>11725</v>
      </c>
      <c r="J714" s="41">
        <v>250910</v>
      </c>
      <c r="K714" s="42">
        <v>0.1</v>
      </c>
      <c r="L714" s="41">
        <v>25091</v>
      </c>
      <c r="M714" s="41">
        <v>276001</v>
      </c>
      <c r="N714">
        <f>+VLOOKUP(C714,'Thanh toán '!M$1335:N$6972,2,0)</f>
        <v>276001</v>
      </c>
      <c r="O714" s="61">
        <f t="shared" si="36"/>
        <v>0</v>
      </c>
    </row>
    <row r="715" spans="1:15" hidden="1" x14ac:dyDescent="0.3">
      <c r="A715" s="18">
        <v>2023</v>
      </c>
      <c r="B715" s="19" t="s">
        <v>14395</v>
      </c>
      <c r="C715" s="19">
        <f t="shared" si="34"/>
        <v>1388</v>
      </c>
      <c r="D715" s="19" t="s">
        <v>13350</v>
      </c>
      <c r="E715" s="24" t="s">
        <v>14390</v>
      </c>
      <c r="F715" s="18">
        <f t="shared" si="35"/>
        <v>1</v>
      </c>
      <c r="G715" s="23" t="s">
        <v>12459</v>
      </c>
      <c r="H715" s="23" t="s">
        <v>12459</v>
      </c>
      <c r="I715" s="19" t="s">
        <v>12460</v>
      </c>
      <c r="J715" s="41">
        <v>1730400</v>
      </c>
      <c r="K715" s="42">
        <v>0.1</v>
      </c>
      <c r="L715" s="41">
        <v>173040</v>
      </c>
      <c r="M715" s="41">
        <v>1903440</v>
      </c>
      <c r="N715">
        <f>+VLOOKUP(C715,'Thanh toán '!M$1335:N$6972,2,0)</f>
        <v>1903440</v>
      </c>
      <c r="O715" s="61">
        <f t="shared" si="36"/>
        <v>0</v>
      </c>
    </row>
    <row r="716" spans="1:15" hidden="1" x14ac:dyDescent="0.3">
      <c r="A716" s="18">
        <v>2023</v>
      </c>
      <c r="B716" s="19" t="s">
        <v>14396</v>
      </c>
      <c r="C716" s="19">
        <f t="shared" si="34"/>
        <v>1389</v>
      </c>
      <c r="D716" s="19" t="s">
        <v>13350</v>
      </c>
      <c r="E716" s="24" t="s">
        <v>14390</v>
      </c>
      <c r="F716" s="18">
        <f t="shared" si="35"/>
        <v>1</v>
      </c>
      <c r="G716" s="23" t="s">
        <v>11799</v>
      </c>
      <c r="H716" s="23" t="s">
        <v>14397</v>
      </c>
      <c r="I716" s="19" t="s">
        <v>11725</v>
      </c>
      <c r="J716" s="41">
        <v>1073403</v>
      </c>
      <c r="K716" s="42">
        <v>9.999972051503489E-2</v>
      </c>
      <c r="L716" s="41">
        <v>107340</v>
      </c>
      <c r="M716" s="41">
        <v>1180743</v>
      </c>
      <c r="N716">
        <f>+VLOOKUP(C716,'Thanh toán '!M$1335:N$6972,2,0)</f>
        <v>1180743</v>
      </c>
      <c r="O716" s="61">
        <f t="shared" si="36"/>
        <v>0</v>
      </c>
    </row>
    <row r="717" spans="1:15" hidden="1" x14ac:dyDescent="0.3">
      <c r="A717" s="18">
        <v>2023</v>
      </c>
      <c r="B717" s="19" t="s">
        <v>14398</v>
      </c>
      <c r="C717" s="19">
        <f t="shared" si="34"/>
        <v>1390</v>
      </c>
      <c r="D717" s="19" t="s">
        <v>13350</v>
      </c>
      <c r="E717" s="24" t="s">
        <v>14390</v>
      </c>
      <c r="F717" s="18">
        <f t="shared" si="35"/>
        <v>1</v>
      </c>
      <c r="G717" s="23" t="s">
        <v>11799</v>
      </c>
      <c r="H717" s="23" t="s">
        <v>14399</v>
      </c>
      <c r="I717" s="19" t="s">
        <v>11725</v>
      </c>
      <c r="J717" s="41">
        <v>1680259</v>
      </c>
      <c r="K717" s="42">
        <v>0.10000005951463435</v>
      </c>
      <c r="L717" s="41">
        <v>168026</v>
      </c>
      <c r="M717" s="41">
        <v>1848285</v>
      </c>
      <c r="N717">
        <f>+VLOOKUP(C717,'Thanh toán '!M$1335:N$6972,2,0)</f>
        <v>1848285</v>
      </c>
      <c r="O717" s="61">
        <f t="shared" si="36"/>
        <v>0</v>
      </c>
    </row>
    <row r="718" spans="1:15" hidden="1" x14ac:dyDescent="0.3">
      <c r="A718" s="18">
        <v>2023</v>
      </c>
      <c r="B718" s="19" t="s">
        <v>14400</v>
      </c>
      <c r="C718" s="19">
        <f t="shared" si="34"/>
        <v>1391</v>
      </c>
      <c r="D718" s="19" t="s">
        <v>13350</v>
      </c>
      <c r="E718" s="24" t="s">
        <v>14390</v>
      </c>
      <c r="F718" s="18">
        <f t="shared" si="35"/>
        <v>1</v>
      </c>
      <c r="G718" s="23" t="s">
        <v>11799</v>
      </c>
      <c r="H718" s="23" t="s">
        <v>14021</v>
      </c>
      <c r="I718" s="19" t="s">
        <v>11725</v>
      </c>
      <c r="J718" s="41">
        <v>200728</v>
      </c>
      <c r="K718" s="42">
        <v>0.10000099637320155</v>
      </c>
      <c r="L718" s="41">
        <v>20073</v>
      </c>
      <c r="M718" s="41">
        <v>220801</v>
      </c>
      <c r="N718">
        <f>+VLOOKUP(C718,'Thanh toán '!M$1335:N$6972,2,0)</f>
        <v>220801</v>
      </c>
      <c r="O718" s="61">
        <f t="shared" si="36"/>
        <v>0</v>
      </c>
    </row>
    <row r="719" spans="1:15" hidden="1" x14ac:dyDescent="0.3">
      <c r="A719" s="18">
        <v>2023</v>
      </c>
      <c r="B719" s="19" t="s">
        <v>14401</v>
      </c>
      <c r="C719" s="19">
        <f t="shared" si="34"/>
        <v>1392</v>
      </c>
      <c r="D719" s="19" t="s">
        <v>13350</v>
      </c>
      <c r="E719" s="24" t="s">
        <v>14390</v>
      </c>
      <c r="F719" s="18">
        <f t="shared" si="35"/>
        <v>1</v>
      </c>
      <c r="G719" s="23" t="s">
        <v>11799</v>
      </c>
      <c r="H719" s="23" t="s">
        <v>14018</v>
      </c>
      <c r="I719" s="19" t="s">
        <v>11725</v>
      </c>
      <c r="J719" s="41">
        <v>250910</v>
      </c>
      <c r="K719" s="42">
        <v>0.1</v>
      </c>
      <c r="L719" s="41">
        <v>25091</v>
      </c>
      <c r="M719" s="41">
        <v>276001</v>
      </c>
      <c r="N719">
        <f>+VLOOKUP(C719,'Thanh toán '!M$1335:N$6972,2,0)</f>
        <v>276001</v>
      </c>
      <c r="O719" s="61">
        <f t="shared" si="36"/>
        <v>0</v>
      </c>
    </row>
    <row r="720" spans="1:15" hidden="1" x14ac:dyDescent="0.3">
      <c r="A720" s="18">
        <v>2023</v>
      </c>
      <c r="B720" s="19" t="s">
        <v>14402</v>
      </c>
      <c r="C720" s="19">
        <f t="shared" si="34"/>
        <v>1393</v>
      </c>
      <c r="D720" s="19" t="s">
        <v>13350</v>
      </c>
      <c r="E720" s="24" t="s">
        <v>14390</v>
      </c>
      <c r="F720" s="18">
        <f t="shared" si="35"/>
        <v>1</v>
      </c>
      <c r="G720" s="23" t="s">
        <v>11768</v>
      </c>
      <c r="H720" s="23" t="s">
        <v>11768</v>
      </c>
      <c r="I720" s="19" t="s">
        <v>11769</v>
      </c>
      <c r="J720" s="41">
        <v>4309200</v>
      </c>
      <c r="K720" s="42">
        <v>0.1</v>
      </c>
      <c r="L720" s="41">
        <v>430920</v>
      </c>
      <c r="M720" s="41">
        <v>4740120</v>
      </c>
      <c r="N720">
        <f>+VLOOKUP(C720,'Thanh toán '!M$1335:N$6972,2,0)</f>
        <v>4740120</v>
      </c>
      <c r="O720" s="61">
        <f t="shared" si="36"/>
        <v>0</v>
      </c>
    </row>
    <row r="721" spans="1:15" hidden="1" x14ac:dyDescent="0.3">
      <c r="A721" s="18">
        <v>2023</v>
      </c>
      <c r="B721" s="19" t="s">
        <v>14403</v>
      </c>
      <c r="C721" s="19">
        <f t="shared" si="34"/>
        <v>1394</v>
      </c>
      <c r="D721" s="19" t="s">
        <v>13350</v>
      </c>
      <c r="E721" s="24" t="s">
        <v>14390</v>
      </c>
      <c r="F721" s="18">
        <f t="shared" si="35"/>
        <v>1</v>
      </c>
      <c r="G721" s="23" t="s">
        <v>11860</v>
      </c>
      <c r="H721" s="23" t="s">
        <v>14404</v>
      </c>
      <c r="I721" s="19" t="s">
        <v>11719</v>
      </c>
      <c r="J721" s="41">
        <v>1644986</v>
      </c>
      <c r="K721" s="42">
        <v>0.10000024316316369</v>
      </c>
      <c r="L721" s="41">
        <v>164499</v>
      </c>
      <c r="M721" s="41">
        <v>1809485</v>
      </c>
      <c r="N721">
        <f>+VLOOKUP(C721,'Thanh toán '!M$1335:N$6972,2,0)</f>
        <v>1809485</v>
      </c>
      <c r="O721" s="61">
        <f t="shared" si="36"/>
        <v>0</v>
      </c>
    </row>
    <row r="722" spans="1:15" hidden="1" x14ac:dyDescent="0.3">
      <c r="A722" s="18">
        <v>2023</v>
      </c>
      <c r="B722" s="19" t="s">
        <v>14405</v>
      </c>
      <c r="C722" s="19">
        <f t="shared" si="34"/>
        <v>1395</v>
      </c>
      <c r="D722" s="19" t="s">
        <v>13350</v>
      </c>
      <c r="E722" s="24" t="s">
        <v>14390</v>
      </c>
      <c r="F722" s="18">
        <f t="shared" si="35"/>
        <v>1</v>
      </c>
      <c r="G722" s="23" t="s">
        <v>12330</v>
      </c>
      <c r="H722" s="23" t="s">
        <v>12330</v>
      </c>
      <c r="I722" s="19" t="s">
        <v>12331</v>
      </c>
      <c r="J722" s="41">
        <v>2472260</v>
      </c>
      <c r="K722" s="42">
        <v>0.1</v>
      </c>
      <c r="L722" s="41">
        <v>247226</v>
      </c>
      <c r="M722" s="41">
        <v>2719486</v>
      </c>
      <c r="N722">
        <f>+VLOOKUP(C722,'Thanh toán '!M$1335:N$6972,2,0)</f>
        <v>2719486</v>
      </c>
      <c r="O722" s="61">
        <f t="shared" si="36"/>
        <v>0</v>
      </c>
    </row>
    <row r="723" spans="1:15" hidden="1" x14ac:dyDescent="0.3">
      <c r="A723" s="18">
        <v>2023</v>
      </c>
      <c r="B723" s="19" t="s">
        <v>14406</v>
      </c>
      <c r="C723" s="19">
        <f t="shared" si="34"/>
        <v>1414</v>
      </c>
      <c r="D723" s="19" t="s">
        <v>13350</v>
      </c>
      <c r="E723" s="24" t="s">
        <v>14390</v>
      </c>
      <c r="F723" s="18">
        <f t="shared" si="35"/>
        <v>1</v>
      </c>
      <c r="G723" s="23" t="s">
        <v>11799</v>
      </c>
      <c r="H723" s="23" t="s">
        <v>14407</v>
      </c>
      <c r="I723" s="19" t="s">
        <v>11725</v>
      </c>
      <c r="J723" s="41">
        <v>775023</v>
      </c>
      <c r="K723" s="42">
        <v>9.9999612914713501E-2</v>
      </c>
      <c r="L723" s="41">
        <v>77502</v>
      </c>
      <c r="M723" s="41">
        <v>852525</v>
      </c>
      <c r="N723">
        <f>+VLOOKUP(C723,'Thanh toán '!M$1335:N$6972,2,0)</f>
        <v>852525</v>
      </c>
      <c r="O723" s="61">
        <f t="shared" si="36"/>
        <v>0</v>
      </c>
    </row>
    <row r="724" spans="1:15" hidden="1" x14ac:dyDescent="0.3">
      <c r="A724" s="18">
        <v>2023</v>
      </c>
      <c r="B724" s="19" t="s">
        <v>14408</v>
      </c>
      <c r="C724" s="19">
        <f t="shared" si="34"/>
        <v>1417</v>
      </c>
      <c r="D724" s="19" t="s">
        <v>13350</v>
      </c>
      <c r="E724" s="24" t="s">
        <v>14390</v>
      </c>
      <c r="F724" s="18">
        <f t="shared" si="35"/>
        <v>1</v>
      </c>
      <c r="G724" s="23" t="s">
        <v>11799</v>
      </c>
      <c r="H724" s="23" t="s">
        <v>13869</v>
      </c>
      <c r="I724" s="19" t="s">
        <v>11725</v>
      </c>
      <c r="J724" s="41">
        <v>789772</v>
      </c>
      <c r="K724" s="42">
        <v>9.9999746762356734E-2</v>
      </c>
      <c r="L724" s="41">
        <v>78977</v>
      </c>
      <c r="M724" s="41">
        <v>868749</v>
      </c>
      <c r="N724">
        <f>+VLOOKUP(C724,'Thanh toán '!M$1335:N$6972,2,0)</f>
        <v>868749</v>
      </c>
      <c r="O724" s="61">
        <f t="shared" si="36"/>
        <v>0</v>
      </c>
    </row>
    <row r="725" spans="1:15" hidden="1" x14ac:dyDescent="0.3">
      <c r="A725" s="18">
        <v>2023</v>
      </c>
      <c r="B725" s="19" t="s">
        <v>14409</v>
      </c>
      <c r="C725" s="19">
        <f t="shared" si="34"/>
        <v>1419</v>
      </c>
      <c r="D725" s="19" t="s">
        <v>13350</v>
      </c>
      <c r="E725" s="24" t="s">
        <v>14390</v>
      </c>
      <c r="F725" s="18">
        <f t="shared" si="35"/>
        <v>1</v>
      </c>
      <c r="G725" s="23" t="s">
        <v>12254</v>
      </c>
      <c r="H725" s="23" t="s">
        <v>12254</v>
      </c>
      <c r="I725" s="19" t="s">
        <v>12255</v>
      </c>
      <c r="J725" s="41">
        <v>4453756</v>
      </c>
      <c r="K725" s="42">
        <v>0.10000008981183522</v>
      </c>
      <c r="L725" s="41">
        <v>445376</v>
      </c>
      <c r="M725" s="41">
        <v>4899132</v>
      </c>
      <c r="N725">
        <f>+VLOOKUP(C725,'Thanh toán '!M$1335:N$6972,2,0)</f>
        <v>4899132</v>
      </c>
      <c r="O725" s="61">
        <f t="shared" si="36"/>
        <v>0</v>
      </c>
    </row>
    <row r="726" spans="1:15" hidden="1" x14ac:dyDescent="0.3">
      <c r="A726" s="18">
        <v>2023</v>
      </c>
      <c r="B726" s="19" t="s">
        <v>14410</v>
      </c>
      <c r="C726" s="19">
        <f t="shared" si="34"/>
        <v>1420</v>
      </c>
      <c r="D726" s="19" t="s">
        <v>13350</v>
      </c>
      <c r="E726" s="24" t="s">
        <v>14390</v>
      </c>
      <c r="F726" s="18">
        <f t="shared" si="35"/>
        <v>1</v>
      </c>
      <c r="G726" s="23" t="s">
        <v>12426</v>
      </c>
      <c r="H726" s="23" t="s">
        <v>12426</v>
      </c>
      <c r="I726" s="19" t="s">
        <v>12427</v>
      </c>
      <c r="J726" s="41">
        <v>6805252</v>
      </c>
      <c r="K726" s="42">
        <v>9.9999970610934019E-2</v>
      </c>
      <c r="L726" s="41">
        <v>680525</v>
      </c>
      <c r="M726" s="41">
        <v>7485777</v>
      </c>
      <c r="N726">
        <f>+VLOOKUP(C726,'Thanh toán '!M$1335:N$6972,2,0)</f>
        <v>7485777</v>
      </c>
      <c r="O726" s="61">
        <f t="shared" si="36"/>
        <v>0</v>
      </c>
    </row>
    <row r="727" spans="1:15" hidden="1" x14ac:dyDescent="0.3">
      <c r="A727" s="18">
        <v>2023</v>
      </c>
      <c r="B727" s="19" t="s">
        <v>14411</v>
      </c>
      <c r="C727" s="19">
        <f t="shared" si="34"/>
        <v>1421</v>
      </c>
      <c r="D727" s="19" t="s">
        <v>13350</v>
      </c>
      <c r="E727" s="24" t="s">
        <v>14390</v>
      </c>
      <c r="F727" s="18">
        <f t="shared" si="35"/>
        <v>1</v>
      </c>
      <c r="G727" s="23" t="s">
        <v>12263</v>
      </c>
      <c r="H727" s="23" t="s">
        <v>12263</v>
      </c>
      <c r="I727" s="19" t="s">
        <v>12264</v>
      </c>
      <c r="J727" s="41">
        <v>4242000</v>
      </c>
      <c r="K727" s="42">
        <v>0.1</v>
      </c>
      <c r="L727" s="41">
        <v>424200</v>
      </c>
      <c r="M727" s="41">
        <v>4666200</v>
      </c>
      <c r="N727">
        <f>+VLOOKUP(C727,'Thanh toán '!M$1335:N$6972,2,0)</f>
        <v>4666200</v>
      </c>
      <c r="O727" s="61">
        <f t="shared" si="36"/>
        <v>0</v>
      </c>
    </row>
    <row r="728" spans="1:15" hidden="1" x14ac:dyDescent="0.3">
      <c r="A728" s="18">
        <v>2023</v>
      </c>
      <c r="B728" s="19" t="s">
        <v>14412</v>
      </c>
      <c r="C728" s="19">
        <f t="shared" si="34"/>
        <v>1422</v>
      </c>
      <c r="D728" s="19" t="s">
        <v>13350</v>
      </c>
      <c r="E728" s="24" t="s">
        <v>14390</v>
      </c>
      <c r="F728" s="18">
        <f t="shared" si="35"/>
        <v>1</v>
      </c>
      <c r="G728" s="23" t="s">
        <v>12263</v>
      </c>
      <c r="H728" s="23" t="s">
        <v>12263</v>
      </c>
      <c r="I728" s="19" t="s">
        <v>12264</v>
      </c>
      <c r="J728" s="41">
        <v>31926275</v>
      </c>
      <c r="K728" s="42">
        <v>0.10000001566108166</v>
      </c>
      <c r="L728" s="41">
        <v>3192628</v>
      </c>
      <c r="M728" s="41">
        <v>35118903</v>
      </c>
      <c r="N728">
        <f>+VLOOKUP(C728,'Thanh toán '!M$1335:N$6972,2,0)</f>
        <v>35118903</v>
      </c>
      <c r="O728" s="61">
        <f t="shared" si="36"/>
        <v>0</v>
      </c>
    </row>
    <row r="729" spans="1:15" hidden="1" x14ac:dyDescent="0.3">
      <c r="A729" s="18">
        <v>2023</v>
      </c>
      <c r="B729" s="19" t="s">
        <v>14413</v>
      </c>
      <c r="C729" s="19">
        <f t="shared" si="34"/>
        <v>1423</v>
      </c>
      <c r="D729" s="19" t="s">
        <v>13350</v>
      </c>
      <c r="E729" s="24" t="s">
        <v>14390</v>
      </c>
      <c r="F729" s="18">
        <f t="shared" si="35"/>
        <v>1</v>
      </c>
      <c r="G729" s="23" t="s">
        <v>12300</v>
      </c>
      <c r="H729" s="23" t="s">
        <v>12300</v>
      </c>
      <c r="I729" s="19" t="s">
        <v>12301</v>
      </c>
      <c r="J729" s="41">
        <v>1678303</v>
      </c>
      <c r="K729" s="42">
        <v>9.9999821248010642E-2</v>
      </c>
      <c r="L729" s="41">
        <v>167830</v>
      </c>
      <c r="M729" s="41">
        <v>1846133</v>
      </c>
      <c r="N729">
        <f>+VLOOKUP(C729,'Thanh toán '!M$1335:N$6972,2,0)</f>
        <v>1846133</v>
      </c>
      <c r="O729" s="61">
        <f t="shared" si="36"/>
        <v>0</v>
      </c>
    </row>
    <row r="730" spans="1:15" hidden="1" x14ac:dyDescent="0.3">
      <c r="A730" s="18">
        <v>2023</v>
      </c>
      <c r="B730" s="19" t="s">
        <v>14414</v>
      </c>
      <c r="C730" s="19">
        <f t="shared" si="34"/>
        <v>1424</v>
      </c>
      <c r="D730" s="19" t="s">
        <v>13350</v>
      </c>
      <c r="E730" s="24" t="s">
        <v>14390</v>
      </c>
      <c r="F730" s="18">
        <f t="shared" si="35"/>
        <v>1</v>
      </c>
      <c r="G730" s="23" t="s">
        <v>12300</v>
      </c>
      <c r="H730" s="23" t="s">
        <v>12300</v>
      </c>
      <c r="I730" s="19" t="s">
        <v>12301</v>
      </c>
      <c r="J730" s="41">
        <v>2209946</v>
      </c>
      <c r="K730" s="42">
        <v>0.10000018099989773</v>
      </c>
      <c r="L730" s="41">
        <v>220995</v>
      </c>
      <c r="M730" s="41">
        <v>2430941</v>
      </c>
      <c r="N730">
        <f>+VLOOKUP(C730,'Thanh toán '!M$1335:N$6972,2,0)</f>
        <v>2430941</v>
      </c>
      <c r="O730" s="61">
        <f t="shared" si="36"/>
        <v>0</v>
      </c>
    </row>
    <row r="731" spans="1:15" hidden="1" x14ac:dyDescent="0.3">
      <c r="A731" s="18">
        <v>2023</v>
      </c>
      <c r="B731" s="19" t="s">
        <v>14415</v>
      </c>
      <c r="C731" s="19">
        <f t="shared" si="34"/>
        <v>1425</v>
      </c>
      <c r="D731" s="19" t="s">
        <v>13350</v>
      </c>
      <c r="E731" s="24" t="s">
        <v>14390</v>
      </c>
      <c r="F731" s="18">
        <f t="shared" si="35"/>
        <v>1</v>
      </c>
      <c r="G731" s="23" t="s">
        <v>12251</v>
      </c>
      <c r="H731" s="23" t="s">
        <v>12251</v>
      </c>
      <c r="I731" s="19" t="s">
        <v>12252</v>
      </c>
      <c r="J731" s="41">
        <v>1337385</v>
      </c>
      <c r="K731" s="42">
        <v>0.10000037386392101</v>
      </c>
      <c r="L731" s="41">
        <v>133739</v>
      </c>
      <c r="M731" s="41">
        <v>1471124</v>
      </c>
      <c r="N731">
        <f>+VLOOKUP(C731,'Thanh toán '!M$1335:N$6972,2,0)</f>
        <v>1471124</v>
      </c>
      <c r="O731" s="61">
        <f t="shared" si="36"/>
        <v>0</v>
      </c>
    </row>
    <row r="732" spans="1:15" hidden="1" x14ac:dyDescent="0.3">
      <c r="A732" s="18">
        <v>2023</v>
      </c>
      <c r="B732" s="19" t="s">
        <v>14416</v>
      </c>
      <c r="C732" s="19">
        <f t="shared" si="34"/>
        <v>1426</v>
      </c>
      <c r="D732" s="19" t="s">
        <v>13350</v>
      </c>
      <c r="E732" s="24" t="s">
        <v>14390</v>
      </c>
      <c r="F732" s="18">
        <f t="shared" si="35"/>
        <v>1</v>
      </c>
      <c r="G732" s="23" t="s">
        <v>12306</v>
      </c>
      <c r="H732" s="23" t="s">
        <v>12306</v>
      </c>
      <c r="I732" s="19" t="s">
        <v>12307</v>
      </c>
      <c r="J732" s="41">
        <v>9888489</v>
      </c>
      <c r="K732" s="42">
        <v>0.10000001011276849</v>
      </c>
      <c r="L732" s="41">
        <v>988849</v>
      </c>
      <c r="M732" s="41">
        <v>10877338</v>
      </c>
      <c r="N732">
        <f>+VLOOKUP(C732,'Thanh toán '!M$1335:N$6972,2,0)</f>
        <v>10877338</v>
      </c>
      <c r="O732" s="61">
        <f t="shared" si="36"/>
        <v>0</v>
      </c>
    </row>
    <row r="733" spans="1:15" hidden="1" x14ac:dyDescent="0.3">
      <c r="A733" s="18">
        <v>2023</v>
      </c>
      <c r="B733" s="19" t="s">
        <v>14417</v>
      </c>
      <c r="C733" s="19">
        <f t="shared" si="34"/>
        <v>1427</v>
      </c>
      <c r="D733" s="19" t="s">
        <v>13350</v>
      </c>
      <c r="E733" s="24" t="s">
        <v>14390</v>
      </c>
      <c r="F733" s="18">
        <f t="shared" si="35"/>
        <v>1</v>
      </c>
      <c r="G733" s="23" t="s">
        <v>12257</v>
      </c>
      <c r="H733" s="23" t="s">
        <v>12257</v>
      </c>
      <c r="I733" s="19" t="s">
        <v>12258</v>
      </c>
      <c r="J733" s="41">
        <v>10450296</v>
      </c>
      <c r="K733" s="42">
        <v>0.10000003827642777</v>
      </c>
      <c r="L733" s="41">
        <v>1045030</v>
      </c>
      <c r="M733" s="41">
        <v>11495326</v>
      </c>
      <c r="N733">
        <f>+VLOOKUP(C733,'Thanh toán '!M$1335:N$6972,2,0)</f>
        <v>11495326</v>
      </c>
      <c r="O733" s="61">
        <f t="shared" si="36"/>
        <v>0</v>
      </c>
    </row>
    <row r="734" spans="1:15" hidden="1" x14ac:dyDescent="0.3">
      <c r="A734" s="18">
        <v>2023</v>
      </c>
      <c r="B734" s="19" t="s">
        <v>14418</v>
      </c>
      <c r="C734" s="19">
        <f t="shared" si="34"/>
        <v>1428</v>
      </c>
      <c r="D734" s="19" t="s">
        <v>13350</v>
      </c>
      <c r="E734" s="24" t="s">
        <v>14390</v>
      </c>
      <c r="F734" s="18">
        <f t="shared" si="35"/>
        <v>1</v>
      </c>
      <c r="G734" s="23" t="s">
        <v>12257</v>
      </c>
      <c r="H734" s="23" t="s">
        <v>14419</v>
      </c>
      <c r="I734" s="19" t="s">
        <v>12258</v>
      </c>
      <c r="J734" s="41">
        <v>2926604</v>
      </c>
      <c r="K734" s="42">
        <v>9.9999863322813742E-2</v>
      </c>
      <c r="L734" s="41">
        <v>292660</v>
      </c>
      <c r="M734" s="41">
        <v>3219264</v>
      </c>
      <c r="N734">
        <f>+VLOOKUP(C734,'Thanh toán '!M$1335:N$6972,2,0)</f>
        <v>3219264</v>
      </c>
      <c r="O734" s="61">
        <f t="shared" si="36"/>
        <v>0</v>
      </c>
    </row>
    <row r="735" spans="1:15" hidden="1" x14ac:dyDescent="0.3">
      <c r="A735" s="18">
        <v>2023</v>
      </c>
      <c r="B735" s="19" t="s">
        <v>14420</v>
      </c>
      <c r="C735" s="19">
        <f t="shared" si="34"/>
        <v>1429</v>
      </c>
      <c r="D735" s="19" t="s">
        <v>13350</v>
      </c>
      <c r="E735" s="24" t="s">
        <v>14390</v>
      </c>
      <c r="F735" s="18">
        <f t="shared" si="35"/>
        <v>1</v>
      </c>
      <c r="G735" s="23" t="s">
        <v>12499</v>
      </c>
      <c r="H735" s="23" t="s">
        <v>12499</v>
      </c>
      <c r="I735" s="19" t="s">
        <v>12500</v>
      </c>
      <c r="J735" s="41">
        <v>882000</v>
      </c>
      <c r="K735" s="42">
        <v>0.1</v>
      </c>
      <c r="L735" s="41">
        <v>88200</v>
      </c>
      <c r="M735" s="41">
        <v>970200</v>
      </c>
      <c r="N735">
        <f>+VLOOKUP(C735,'Thanh toán '!M$1335:N$6972,2,0)</f>
        <v>970200</v>
      </c>
      <c r="O735" s="61">
        <f t="shared" si="36"/>
        <v>0</v>
      </c>
    </row>
    <row r="736" spans="1:15" hidden="1" x14ac:dyDescent="0.3">
      <c r="A736" s="18">
        <v>2023</v>
      </c>
      <c r="B736" s="19" t="s">
        <v>14421</v>
      </c>
      <c r="C736" s="19">
        <f t="shared" si="34"/>
        <v>1430</v>
      </c>
      <c r="D736" s="19" t="s">
        <v>13350</v>
      </c>
      <c r="E736" s="24" t="s">
        <v>14390</v>
      </c>
      <c r="F736" s="18">
        <f t="shared" si="35"/>
        <v>1</v>
      </c>
      <c r="G736" s="23" t="s">
        <v>12470</v>
      </c>
      <c r="H736" s="23" t="s">
        <v>12470</v>
      </c>
      <c r="I736" s="19" t="s">
        <v>12471</v>
      </c>
      <c r="J736" s="41">
        <v>3356606</v>
      </c>
      <c r="K736" s="42">
        <v>0.10000011916799291</v>
      </c>
      <c r="L736" s="41">
        <v>335661</v>
      </c>
      <c r="M736" s="41">
        <v>3692267</v>
      </c>
      <c r="N736">
        <f>+VLOOKUP(C736,'Thanh toán '!M$1335:N$6972,2,0)</f>
        <v>3692267</v>
      </c>
      <c r="O736" s="61">
        <f t="shared" si="36"/>
        <v>0</v>
      </c>
    </row>
    <row r="737" spans="1:15" hidden="1" x14ac:dyDescent="0.3">
      <c r="A737" s="18">
        <v>2023</v>
      </c>
      <c r="B737" s="19" t="s">
        <v>14422</v>
      </c>
      <c r="C737" s="19">
        <f t="shared" si="34"/>
        <v>1442</v>
      </c>
      <c r="D737" s="19" t="s">
        <v>13350</v>
      </c>
      <c r="E737" s="24" t="s">
        <v>14390</v>
      </c>
      <c r="F737" s="18">
        <f t="shared" si="35"/>
        <v>1</v>
      </c>
      <c r="G737" s="23" t="s">
        <v>11799</v>
      </c>
      <c r="H737" s="23" t="s">
        <v>13360</v>
      </c>
      <c r="I737" s="19" t="s">
        <v>11725</v>
      </c>
      <c r="J737" s="41">
        <v>150546</v>
      </c>
      <c r="K737" s="42">
        <v>0.10000265699520412</v>
      </c>
      <c r="L737" s="41">
        <v>15055</v>
      </c>
      <c r="M737" s="41">
        <v>165601</v>
      </c>
      <c r="N737">
        <f>+VLOOKUP(C737,'Thanh toán '!M$1335:N$6972,2,0)</f>
        <v>165601</v>
      </c>
      <c r="O737" s="61">
        <f t="shared" si="36"/>
        <v>0</v>
      </c>
    </row>
    <row r="738" spans="1:15" hidden="1" x14ac:dyDescent="0.3">
      <c r="A738" s="18">
        <v>2023</v>
      </c>
      <c r="B738" s="19" t="s">
        <v>14423</v>
      </c>
      <c r="C738" s="19">
        <f t="shared" si="34"/>
        <v>1443</v>
      </c>
      <c r="D738" s="19" t="s">
        <v>13350</v>
      </c>
      <c r="E738" s="24" t="s">
        <v>14390</v>
      </c>
      <c r="F738" s="18">
        <f t="shared" si="35"/>
        <v>1</v>
      </c>
      <c r="G738" s="23" t="s">
        <v>11799</v>
      </c>
      <c r="H738" s="23" t="s">
        <v>13360</v>
      </c>
      <c r="I738" s="19" t="s">
        <v>11725</v>
      </c>
      <c r="J738" s="41">
        <v>519120</v>
      </c>
      <c r="K738" s="42">
        <v>0.1</v>
      </c>
      <c r="L738" s="41">
        <v>51912</v>
      </c>
      <c r="M738" s="41">
        <v>571032</v>
      </c>
      <c r="N738">
        <f>+VLOOKUP(C738,'Thanh toán '!M$1335:N$6972,2,0)</f>
        <v>571032</v>
      </c>
      <c r="O738" s="61">
        <f t="shared" si="36"/>
        <v>0</v>
      </c>
    </row>
    <row r="739" spans="1:15" hidden="1" x14ac:dyDescent="0.3">
      <c r="A739" s="18">
        <v>2023</v>
      </c>
      <c r="B739" s="19" t="s">
        <v>14424</v>
      </c>
      <c r="C739" s="19">
        <f t="shared" si="34"/>
        <v>1459</v>
      </c>
      <c r="D739" s="19" t="s">
        <v>13350</v>
      </c>
      <c r="E739" s="24" t="s">
        <v>14425</v>
      </c>
      <c r="F739" s="18">
        <f t="shared" si="35"/>
        <v>1</v>
      </c>
      <c r="G739" s="23" t="s">
        <v>12306</v>
      </c>
      <c r="H739" s="23" t="s">
        <v>12306</v>
      </c>
      <c r="I739" s="19" t="s">
        <v>12307</v>
      </c>
      <c r="J739" s="41">
        <v>5559536</v>
      </c>
      <c r="K739" s="42">
        <v>0.10000007194845037</v>
      </c>
      <c r="L739" s="41">
        <v>555954</v>
      </c>
      <c r="M739" s="41">
        <v>6115490</v>
      </c>
      <c r="N739">
        <f>+VLOOKUP(C739,'Thanh toán '!M$1335:N$6972,2,0)</f>
        <v>6115490</v>
      </c>
      <c r="O739" s="61">
        <f t="shared" si="36"/>
        <v>0</v>
      </c>
    </row>
    <row r="740" spans="1:15" hidden="1" x14ac:dyDescent="0.3">
      <c r="A740" s="18">
        <v>2023</v>
      </c>
      <c r="B740" s="19" t="s">
        <v>14426</v>
      </c>
      <c r="C740" s="19">
        <f t="shared" si="34"/>
        <v>1462</v>
      </c>
      <c r="D740" s="19" t="s">
        <v>13350</v>
      </c>
      <c r="E740" s="24" t="s">
        <v>14425</v>
      </c>
      <c r="F740" s="18">
        <f t="shared" si="35"/>
        <v>1</v>
      </c>
      <c r="G740" s="23" t="s">
        <v>11768</v>
      </c>
      <c r="H740" s="23" t="s">
        <v>11768</v>
      </c>
      <c r="I740" s="19" t="s">
        <v>11769</v>
      </c>
      <c r="J740" s="41">
        <v>12368939</v>
      </c>
      <c r="K740" s="42">
        <v>0.10000000808476782</v>
      </c>
      <c r="L740" s="41">
        <v>1236894</v>
      </c>
      <c r="M740" s="41">
        <v>13605833</v>
      </c>
      <c r="N740">
        <f>+VLOOKUP(C740,'Thanh toán '!M$1335:N$6972,2,0)</f>
        <v>13605833</v>
      </c>
      <c r="O740" s="61">
        <f t="shared" si="36"/>
        <v>0</v>
      </c>
    </row>
    <row r="741" spans="1:15" hidden="1" x14ac:dyDescent="0.3">
      <c r="A741" s="18">
        <v>2023</v>
      </c>
      <c r="B741" s="19" t="s">
        <v>14427</v>
      </c>
      <c r="C741" s="19">
        <f t="shared" si="34"/>
        <v>1464</v>
      </c>
      <c r="D741" s="19" t="s">
        <v>13350</v>
      </c>
      <c r="E741" s="24" t="s">
        <v>14425</v>
      </c>
      <c r="F741" s="18">
        <f t="shared" si="35"/>
        <v>1</v>
      </c>
      <c r="G741" s="23" t="s">
        <v>11799</v>
      </c>
      <c r="H741" s="23" t="s">
        <v>14428</v>
      </c>
      <c r="I741" s="19" t="s">
        <v>11725</v>
      </c>
      <c r="J741" s="41">
        <v>1590443</v>
      </c>
      <c r="K741" s="42">
        <v>9.9999811373309197E-2</v>
      </c>
      <c r="L741" s="41">
        <v>159044</v>
      </c>
      <c r="M741" s="41">
        <v>1749487</v>
      </c>
      <c r="N741">
        <f>+VLOOKUP(C741,'Thanh toán '!M$1335:N$6972,2,0)</f>
        <v>1749487</v>
      </c>
      <c r="O741" s="61">
        <f t="shared" si="36"/>
        <v>0</v>
      </c>
    </row>
    <row r="742" spans="1:15" hidden="1" x14ac:dyDescent="0.3">
      <c r="A742" s="18">
        <v>2023</v>
      </c>
      <c r="B742" s="19" t="s">
        <v>14429</v>
      </c>
      <c r="C742" s="19">
        <f t="shared" si="34"/>
        <v>1470</v>
      </c>
      <c r="D742" s="19" t="s">
        <v>13350</v>
      </c>
      <c r="E742" s="24" t="s">
        <v>14425</v>
      </c>
      <c r="F742" s="18">
        <f t="shared" si="35"/>
        <v>1</v>
      </c>
      <c r="G742" s="23" t="s">
        <v>11799</v>
      </c>
      <c r="H742" s="23" t="s">
        <v>13602</v>
      </c>
      <c r="I742" s="19" t="s">
        <v>11725</v>
      </c>
      <c r="J742" s="41">
        <v>618065</v>
      </c>
      <c r="K742" s="42">
        <v>0.10000080897640216</v>
      </c>
      <c r="L742" s="41">
        <v>61807</v>
      </c>
      <c r="M742" s="41">
        <v>679872</v>
      </c>
      <c r="N742">
        <f>+VLOOKUP(C742,'Thanh toán '!M$1335:N$6972,2,0)</f>
        <v>679872</v>
      </c>
      <c r="O742" s="61">
        <f t="shared" si="36"/>
        <v>0</v>
      </c>
    </row>
    <row r="743" spans="1:15" hidden="1" x14ac:dyDescent="0.3">
      <c r="A743" s="18">
        <v>2023</v>
      </c>
      <c r="B743" s="19" t="s">
        <v>14430</v>
      </c>
      <c r="C743" s="19">
        <f t="shared" si="34"/>
        <v>1485</v>
      </c>
      <c r="D743" s="19" t="s">
        <v>13350</v>
      </c>
      <c r="E743" s="24" t="s">
        <v>14425</v>
      </c>
      <c r="F743" s="18">
        <f t="shared" si="35"/>
        <v>1</v>
      </c>
      <c r="G743" s="23" t="s">
        <v>12221</v>
      </c>
      <c r="H743" s="23" t="s">
        <v>12221</v>
      </c>
      <c r="I743" s="19" t="s">
        <v>12222</v>
      </c>
      <c r="J743" s="41">
        <v>16218480</v>
      </c>
      <c r="K743" s="42">
        <v>0.1</v>
      </c>
      <c r="L743" s="41">
        <v>1621848</v>
      </c>
      <c r="M743" s="41">
        <v>17840328</v>
      </c>
      <c r="N743">
        <f>+VLOOKUP(C743,'Thanh toán '!M$1335:N$6972,2,0)</f>
        <v>17840328</v>
      </c>
      <c r="O743" s="61">
        <f t="shared" si="36"/>
        <v>0</v>
      </c>
    </row>
    <row r="744" spans="1:15" hidden="1" x14ac:dyDescent="0.3">
      <c r="A744" s="18">
        <v>2023</v>
      </c>
      <c r="B744" s="19" t="s">
        <v>14431</v>
      </c>
      <c r="C744" s="19">
        <f t="shared" si="34"/>
        <v>1486</v>
      </c>
      <c r="D744" s="19" t="s">
        <v>13350</v>
      </c>
      <c r="E744" s="24" t="s">
        <v>14425</v>
      </c>
      <c r="F744" s="18">
        <f t="shared" si="35"/>
        <v>1</v>
      </c>
      <c r="G744" s="23" t="s">
        <v>12239</v>
      </c>
      <c r="H744" s="23" t="s">
        <v>13824</v>
      </c>
      <c r="I744" s="19" t="s">
        <v>12240</v>
      </c>
      <c r="J744" s="41">
        <v>1764000</v>
      </c>
      <c r="K744" s="42">
        <v>0.1</v>
      </c>
      <c r="L744" s="41">
        <v>176400</v>
      </c>
      <c r="M744" s="41">
        <v>1940400</v>
      </c>
      <c r="N744">
        <f>+VLOOKUP(C744,'Thanh toán '!M$1335:N$6972,2,0)</f>
        <v>1940400</v>
      </c>
      <c r="O744" s="61">
        <f t="shared" si="36"/>
        <v>0</v>
      </c>
    </row>
    <row r="745" spans="1:15" hidden="1" x14ac:dyDescent="0.3">
      <c r="A745" s="18">
        <v>2023</v>
      </c>
      <c r="B745" s="19" t="s">
        <v>14432</v>
      </c>
      <c r="C745" s="19">
        <f t="shared" si="34"/>
        <v>1487</v>
      </c>
      <c r="D745" s="19" t="s">
        <v>13350</v>
      </c>
      <c r="E745" s="24" t="s">
        <v>14425</v>
      </c>
      <c r="F745" s="18">
        <f t="shared" si="35"/>
        <v>1</v>
      </c>
      <c r="G745" s="23" t="s">
        <v>12239</v>
      </c>
      <c r="H745" s="23" t="s">
        <v>13824</v>
      </c>
      <c r="I745" s="19" t="s">
        <v>12240</v>
      </c>
      <c r="J745" s="41">
        <v>16783030</v>
      </c>
      <c r="K745" s="42">
        <v>0.1</v>
      </c>
      <c r="L745" s="41">
        <v>1678303</v>
      </c>
      <c r="M745" s="41">
        <v>18461333</v>
      </c>
      <c r="N745">
        <f>+VLOOKUP(C745,'Thanh toán '!M$1335:N$6972,2,0)</f>
        <v>18461333</v>
      </c>
      <c r="O745" s="61">
        <f t="shared" si="36"/>
        <v>0</v>
      </c>
    </row>
    <row r="746" spans="1:15" hidden="1" x14ac:dyDescent="0.3">
      <c r="A746" s="18">
        <v>2023</v>
      </c>
      <c r="B746" s="19" t="s">
        <v>14433</v>
      </c>
      <c r="C746" s="19">
        <f t="shared" si="34"/>
        <v>1489</v>
      </c>
      <c r="D746" s="19" t="s">
        <v>13350</v>
      </c>
      <c r="E746" s="24" t="s">
        <v>14425</v>
      </c>
      <c r="F746" s="18">
        <f t="shared" si="35"/>
        <v>1</v>
      </c>
      <c r="G746" s="23" t="s">
        <v>12245</v>
      </c>
      <c r="H746" s="23" t="s">
        <v>12245</v>
      </c>
      <c r="I746" s="19" t="s">
        <v>12246</v>
      </c>
      <c r="J746" s="41">
        <v>10054905</v>
      </c>
      <c r="K746" s="42">
        <v>0.10000004972697404</v>
      </c>
      <c r="L746" s="41">
        <v>1005491</v>
      </c>
      <c r="M746" s="41">
        <v>11060396</v>
      </c>
      <c r="N746">
        <f>+VLOOKUP(C746,'Thanh toán '!M$1335:N$6972,2,0)</f>
        <v>11060396</v>
      </c>
      <c r="O746" s="61">
        <f t="shared" si="36"/>
        <v>0</v>
      </c>
    </row>
    <row r="747" spans="1:15" hidden="1" x14ac:dyDescent="0.3">
      <c r="A747" s="18">
        <v>2023</v>
      </c>
      <c r="B747" s="19" t="s">
        <v>14434</v>
      </c>
      <c r="C747" s="19">
        <f t="shared" si="34"/>
        <v>1490</v>
      </c>
      <c r="D747" s="19" t="s">
        <v>13350</v>
      </c>
      <c r="E747" s="24" t="s">
        <v>14425</v>
      </c>
      <c r="F747" s="18">
        <f t="shared" si="35"/>
        <v>1</v>
      </c>
      <c r="G747" s="23" t="s">
        <v>11799</v>
      </c>
      <c r="H747" s="23" t="s">
        <v>13511</v>
      </c>
      <c r="I747" s="19" t="s">
        <v>11725</v>
      </c>
      <c r="J747" s="41">
        <v>371250</v>
      </c>
      <c r="K747" s="42">
        <v>0.1</v>
      </c>
      <c r="L747" s="41">
        <v>37125</v>
      </c>
      <c r="M747" s="41">
        <v>408375</v>
      </c>
      <c r="N747">
        <f>+VLOOKUP(C747,'Thanh toán '!M$1335:N$6972,2,0)</f>
        <v>408375</v>
      </c>
      <c r="O747" s="61">
        <f t="shared" si="36"/>
        <v>0</v>
      </c>
    </row>
    <row r="748" spans="1:15" hidden="1" x14ac:dyDescent="0.3">
      <c r="A748" s="18">
        <v>2023</v>
      </c>
      <c r="B748" s="19" t="s">
        <v>14435</v>
      </c>
      <c r="C748" s="19">
        <f t="shared" si="34"/>
        <v>1491</v>
      </c>
      <c r="D748" s="19" t="s">
        <v>13350</v>
      </c>
      <c r="E748" s="24" t="s">
        <v>14425</v>
      </c>
      <c r="F748" s="18">
        <f t="shared" si="35"/>
        <v>1</v>
      </c>
      <c r="G748" s="23" t="s">
        <v>12378</v>
      </c>
      <c r="H748" s="23" t="s">
        <v>12378</v>
      </c>
      <c r="I748" s="19" t="s">
        <v>12379</v>
      </c>
      <c r="J748" s="41">
        <v>943993</v>
      </c>
      <c r="K748" s="42">
        <v>9.9999682201033266E-2</v>
      </c>
      <c r="L748" s="41">
        <v>94399</v>
      </c>
      <c r="M748" s="41">
        <v>1038392</v>
      </c>
      <c r="N748">
        <f>+VLOOKUP(C748,'Thanh toán '!M$1335:N$6972,2,0)</f>
        <v>1038392</v>
      </c>
      <c r="O748" s="61">
        <f t="shared" si="36"/>
        <v>0</v>
      </c>
    </row>
    <row r="749" spans="1:15" hidden="1" x14ac:dyDescent="0.3">
      <c r="A749" s="18">
        <v>2023</v>
      </c>
      <c r="B749" s="19" t="s">
        <v>14436</v>
      </c>
      <c r="C749" s="19">
        <f t="shared" si="34"/>
        <v>1499</v>
      </c>
      <c r="D749" s="19" t="s">
        <v>13350</v>
      </c>
      <c r="E749" s="24" t="s">
        <v>14425</v>
      </c>
      <c r="F749" s="18">
        <f t="shared" si="35"/>
        <v>1</v>
      </c>
      <c r="G749" s="23" t="s">
        <v>12287</v>
      </c>
      <c r="H749" s="23" t="s">
        <v>12287</v>
      </c>
      <c r="I749" s="19" t="s">
        <v>12288</v>
      </c>
      <c r="J749" s="41">
        <v>3835619</v>
      </c>
      <c r="K749" s="42">
        <v>0.10000002607141116</v>
      </c>
      <c r="L749" s="41">
        <v>383562</v>
      </c>
      <c r="M749" s="41">
        <v>4219181</v>
      </c>
      <c r="N749">
        <f>+VLOOKUP(C749,'Thanh toán '!M$1335:N$6972,2,0)</f>
        <v>4219181</v>
      </c>
      <c r="O749" s="61">
        <f t="shared" si="36"/>
        <v>0</v>
      </c>
    </row>
    <row r="750" spans="1:15" hidden="1" x14ac:dyDescent="0.3">
      <c r="A750" s="18">
        <v>2023</v>
      </c>
      <c r="B750" s="19" t="s">
        <v>14437</v>
      </c>
      <c r="C750" s="19">
        <f t="shared" si="34"/>
        <v>1502</v>
      </c>
      <c r="D750" s="19" t="s">
        <v>13350</v>
      </c>
      <c r="E750" s="24" t="s">
        <v>14425</v>
      </c>
      <c r="F750" s="18">
        <f t="shared" si="35"/>
        <v>1</v>
      </c>
      <c r="G750" s="23" t="s">
        <v>11799</v>
      </c>
      <c r="H750" s="23" t="s">
        <v>13455</v>
      </c>
      <c r="I750" s="19" t="s">
        <v>11725</v>
      </c>
      <c r="J750" s="41">
        <v>250910</v>
      </c>
      <c r="K750" s="42">
        <v>0.1</v>
      </c>
      <c r="L750" s="41">
        <v>25091</v>
      </c>
      <c r="M750" s="41">
        <v>276001</v>
      </c>
      <c r="N750">
        <f>+VLOOKUP(C750,'Thanh toán '!M$1335:N$6972,2,0)</f>
        <v>276001</v>
      </c>
      <c r="O750" s="61">
        <f t="shared" si="36"/>
        <v>0</v>
      </c>
    </row>
    <row r="751" spans="1:15" hidden="1" x14ac:dyDescent="0.3">
      <c r="A751" s="18">
        <v>2023</v>
      </c>
      <c r="B751" s="19" t="s">
        <v>14438</v>
      </c>
      <c r="C751" s="19">
        <f t="shared" si="34"/>
        <v>1510</v>
      </c>
      <c r="D751" s="19" t="s">
        <v>13350</v>
      </c>
      <c r="E751" s="24" t="s">
        <v>14425</v>
      </c>
      <c r="F751" s="18">
        <f t="shared" si="35"/>
        <v>1</v>
      </c>
      <c r="G751" s="23" t="s">
        <v>12167</v>
      </c>
      <c r="H751" s="23" t="s">
        <v>12167</v>
      </c>
      <c r="I751" s="19" t="s">
        <v>12168</v>
      </c>
      <c r="J751" s="41">
        <v>3460800</v>
      </c>
      <c r="K751" s="42">
        <v>0.1</v>
      </c>
      <c r="L751" s="41">
        <v>346080</v>
      </c>
      <c r="M751" s="41">
        <v>3806880</v>
      </c>
      <c r="N751">
        <f>+VLOOKUP(C751,'Thanh toán '!M$1335:N$6972,2,0)</f>
        <v>3806880</v>
      </c>
      <c r="O751" s="61">
        <f t="shared" si="36"/>
        <v>0</v>
      </c>
    </row>
    <row r="752" spans="1:15" hidden="1" x14ac:dyDescent="0.3">
      <c r="A752" s="18">
        <v>2023</v>
      </c>
      <c r="B752" s="19" t="s">
        <v>14439</v>
      </c>
      <c r="C752" s="19">
        <f t="shared" si="34"/>
        <v>1511</v>
      </c>
      <c r="D752" s="19" t="s">
        <v>13350</v>
      </c>
      <c r="E752" s="24" t="s">
        <v>14425</v>
      </c>
      <c r="F752" s="18">
        <f t="shared" si="35"/>
        <v>1</v>
      </c>
      <c r="G752" s="23" t="s">
        <v>12167</v>
      </c>
      <c r="H752" s="23" t="s">
        <v>12167</v>
      </c>
      <c r="I752" s="19" t="s">
        <v>12168</v>
      </c>
      <c r="J752" s="41">
        <v>9168356</v>
      </c>
      <c r="K752" s="42">
        <v>0.10000004362832333</v>
      </c>
      <c r="L752" s="41">
        <v>916836</v>
      </c>
      <c r="M752" s="41">
        <v>10085192</v>
      </c>
      <c r="N752">
        <f>+VLOOKUP(C752,'Thanh toán '!M$1335:N$6972,2,0)</f>
        <v>10085192</v>
      </c>
      <c r="O752" s="61">
        <f t="shared" si="36"/>
        <v>0</v>
      </c>
    </row>
    <row r="753" spans="1:15" hidden="1" x14ac:dyDescent="0.3">
      <c r="A753" s="18">
        <v>2023</v>
      </c>
      <c r="B753" s="19" t="s">
        <v>14440</v>
      </c>
      <c r="C753" s="19">
        <f t="shared" si="34"/>
        <v>1512</v>
      </c>
      <c r="D753" s="19" t="s">
        <v>13350</v>
      </c>
      <c r="E753" s="24" t="s">
        <v>14425</v>
      </c>
      <c r="F753" s="18">
        <f t="shared" si="35"/>
        <v>1</v>
      </c>
      <c r="G753" s="23" t="s">
        <v>12565</v>
      </c>
      <c r="H753" s="23" t="s">
        <v>12565</v>
      </c>
      <c r="I753" s="19" t="s">
        <v>12566</v>
      </c>
      <c r="J753" s="41">
        <v>17964199</v>
      </c>
      <c r="K753" s="42">
        <v>0.10000000556662726</v>
      </c>
      <c r="L753" s="41">
        <v>1796420</v>
      </c>
      <c r="M753" s="41">
        <v>19760619</v>
      </c>
      <c r="N753">
        <f>+VLOOKUP(C753,'Thanh toán '!M$1335:N$6972,2,0)</f>
        <v>19760619</v>
      </c>
      <c r="O753" s="61">
        <f t="shared" si="36"/>
        <v>0</v>
      </c>
    </row>
    <row r="754" spans="1:15" hidden="1" x14ac:dyDescent="0.3">
      <c r="A754" s="18">
        <v>2023</v>
      </c>
      <c r="B754" s="19" t="s">
        <v>14441</v>
      </c>
      <c r="C754" s="19">
        <f t="shared" si="34"/>
        <v>1513</v>
      </c>
      <c r="D754" s="19" t="s">
        <v>13350</v>
      </c>
      <c r="E754" s="24" t="s">
        <v>14425</v>
      </c>
      <c r="F754" s="18">
        <f t="shared" si="35"/>
        <v>1</v>
      </c>
      <c r="G754" s="23" t="s">
        <v>12293</v>
      </c>
      <c r="H754" s="23" t="s">
        <v>12293</v>
      </c>
      <c r="I754" s="19" t="s">
        <v>12294</v>
      </c>
      <c r="J754" s="41">
        <v>17318142</v>
      </c>
      <c r="K754" s="42">
        <v>9.9999988451417013E-2</v>
      </c>
      <c r="L754" s="41">
        <v>1731814</v>
      </c>
      <c r="M754" s="41">
        <v>19049956</v>
      </c>
      <c r="N754">
        <f>+VLOOKUP(C754,'Thanh toán '!M$1335:N$6972,2,0)</f>
        <v>19049956</v>
      </c>
      <c r="O754" s="61">
        <f t="shared" si="36"/>
        <v>0</v>
      </c>
    </row>
    <row r="755" spans="1:15" hidden="1" x14ac:dyDescent="0.3">
      <c r="A755" s="18">
        <v>2023</v>
      </c>
      <c r="B755" s="19" t="s">
        <v>14442</v>
      </c>
      <c r="C755" s="19">
        <f t="shared" si="34"/>
        <v>1514</v>
      </c>
      <c r="D755" s="19" t="s">
        <v>13350</v>
      </c>
      <c r="E755" s="24" t="s">
        <v>14425</v>
      </c>
      <c r="F755" s="18">
        <f t="shared" si="35"/>
        <v>1</v>
      </c>
      <c r="G755" s="23" t="s">
        <v>12556</v>
      </c>
      <c r="H755" s="23" t="s">
        <v>12556</v>
      </c>
      <c r="I755" s="19" t="s">
        <v>12557</v>
      </c>
      <c r="J755" s="41">
        <v>2601412</v>
      </c>
      <c r="K755" s="42">
        <v>9.9999923118675546E-2</v>
      </c>
      <c r="L755" s="41">
        <v>260141</v>
      </c>
      <c r="M755" s="41">
        <v>2861553</v>
      </c>
      <c r="N755">
        <f>+VLOOKUP(C755,'Thanh toán '!M$1335:N$6972,2,0)</f>
        <v>2861553</v>
      </c>
      <c r="O755" s="61">
        <f t="shared" si="36"/>
        <v>0</v>
      </c>
    </row>
    <row r="756" spans="1:15" hidden="1" x14ac:dyDescent="0.3">
      <c r="A756" s="18">
        <v>2023</v>
      </c>
      <c r="B756" s="19" t="s">
        <v>14443</v>
      </c>
      <c r="C756" s="19">
        <f t="shared" si="34"/>
        <v>1515</v>
      </c>
      <c r="D756" s="19" t="s">
        <v>13350</v>
      </c>
      <c r="E756" s="24" t="s">
        <v>14425</v>
      </c>
      <c r="F756" s="18">
        <f t="shared" si="35"/>
        <v>1</v>
      </c>
      <c r="G756" s="23" t="s">
        <v>12318</v>
      </c>
      <c r="H756" s="23" t="s">
        <v>12318</v>
      </c>
      <c r="I756" s="19" t="s">
        <v>12319</v>
      </c>
      <c r="J756" s="41">
        <v>1696800</v>
      </c>
      <c r="K756" s="42">
        <v>0.1</v>
      </c>
      <c r="L756" s="41">
        <v>169680</v>
      </c>
      <c r="M756" s="41">
        <v>1866480</v>
      </c>
      <c r="N756">
        <f>+VLOOKUP(C756,'Thanh toán '!M$1335:N$6972,2,0)</f>
        <v>1866480</v>
      </c>
      <c r="O756" s="61">
        <f t="shared" si="36"/>
        <v>0</v>
      </c>
    </row>
    <row r="757" spans="1:15" hidden="1" x14ac:dyDescent="0.3">
      <c r="A757" s="18">
        <v>2023</v>
      </c>
      <c r="B757" s="19" t="s">
        <v>14444</v>
      </c>
      <c r="C757" s="19">
        <f t="shared" si="34"/>
        <v>1516</v>
      </c>
      <c r="D757" s="19" t="s">
        <v>13350</v>
      </c>
      <c r="E757" s="24" t="s">
        <v>14425</v>
      </c>
      <c r="F757" s="18">
        <f t="shared" si="35"/>
        <v>1</v>
      </c>
      <c r="G757" s="23" t="s">
        <v>12627</v>
      </c>
      <c r="H757" s="23" t="s">
        <v>12627</v>
      </c>
      <c r="I757" s="19" t="s">
        <v>12628</v>
      </c>
      <c r="J757" s="41">
        <v>1272600</v>
      </c>
      <c r="K757" s="42">
        <v>0.1</v>
      </c>
      <c r="L757" s="41">
        <v>127260</v>
      </c>
      <c r="M757" s="41">
        <v>1399860</v>
      </c>
      <c r="N757">
        <f>+VLOOKUP(C757,'Thanh toán '!M$1335:N$6972,2,0)</f>
        <v>1399860</v>
      </c>
      <c r="O757" s="61">
        <f t="shared" si="36"/>
        <v>0</v>
      </c>
    </row>
    <row r="758" spans="1:15" hidden="1" x14ac:dyDescent="0.3">
      <c r="A758" s="18">
        <v>2023</v>
      </c>
      <c r="B758" s="19" t="s">
        <v>14445</v>
      </c>
      <c r="C758" s="19">
        <f t="shared" si="34"/>
        <v>1517</v>
      </c>
      <c r="D758" s="19" t="s">
        <v>13350</v>
      </c>
      <c r="E758" s="24" t="s">
        <v>14425</v>
      </c>
      <c r="F758" s="18">
        <f t="shared" si="35"/>
        <v>1</v>
      </c>
      <c r="G758" s="23" t="s">
        <v>12627</v>
      </c>
      <c r="H758" s="23" t="s">
        <v>12627</v>
      </c>
      <c r="I758" s="19" t="s">
        <v>12628</v>
      </c>
      <c r="J758" s="41">
        <v>3571980</v>
      </c>
      <c r="K758" s="42">
        <v>0.1</v>
      </c>
      <c r="L758" s="41">
        <v>357198</v>
      </c>
      <c r="M758" s="41">
        <v>3929178</v>
      </c>
      <c r="N758">
        <f>+VLOOKUP(C758,'Thanh toán '!M$1335:N$6972,2,0)</f>
        <v>3929178</v>
      </c>
      <c r="O758" s="61">
        <f t="shared" si="36"/>
        <v>0</v>
      </c>
    </row>
    <row r="759" spans="1:15" hidden="1" x14ac:dyDescent="0.3">
      <c r="A759" s="18">
        <v>2023</v>
      </c>
      <c r="B759" s="19" t="s">
        <v>14446</v>
      </c>
      <c r="C759" s="19">
        <f t="shared" si="34"/>
        <v>1518</v>
      </c>
      <c r="D759" s="19" t="s">
        <v>13350</v>
      </c>
      <c r="E759" s="24" t="s">
        <v>14425</v>
      </c>
      <c r="F759" s="18">
        <f t="shared" si="35"/>
        <v>1</v>
      </c>
      <c r="G759" s="23" t="s">
        <v>12312</v>
      </c>
      <c r="H759" s="23" t="s">
        <v>12312</v>
      </c>
      <c r="I759" s="19" t="s">
        <v>12313</v>
      </c>
      <c r="J759" s="41">
        <v>7243530</v>
      </c>
      <c r="K759" s="42">
        <v>0.1</v>
      </c>
      <c r="L759" s="41">
        <v>724353</v>
      </c>
      <c r="M759" s="41">
        <v>7967883</v>
      </c>
      <c r="N759">
        <f>+VLOOKUP(C759,'Thanh toán '!M$1335:N$6972,2,0)</f>
        <v>7967883</v>
      </c>
      <c r="O759" s="61">
        <f t="shared" si="36"/>
        <v>0</v>
      </c>
    </row>
    <row r="760" spans="1:15" hidden="1" x14ac:dyDescent="0.3">
      <c r="A760" s="18">
        <v>2023</v>
      </c>
      <c r="B760" s="19" t="s">
        <v>14447</v>
      </c>
      <c r="C760" s="19">
        <f t="shared" si="34"/>
        <v>1519</v>
      </c>
      <c r="D760" s="19" t="s">
        <v>13350</v>
      </c>
      <c r="E760" s="24" t="s">
        <v>14425</v>
      </c>
      <c r="F760" s="18">
        <f t="shared" si="35"/>
        <v>1</v>
      </c>
      <c r="G760" s="23" t="s">
        <v>12300</v>
      </c>
      <c r="H760" s="23" t="s">
        <v>12300</v>
      </c>
      <c r="I760" s="19" t="s">
        <v>12301</v>
      </c>
      <c r="J760" s="41">
        <v>3512740</v>
      </c>
      <c r="K760" s="42">
        <v>0.1</v>
      </c>
      <c r="L760" s="41">
        <v>351274</v>
      </c>
      <c r="M760" s="41">
        <v>3864014</v>
      </c>
      <c r="N760">
        <f>+VLOOKUP(C760,'Thanh toán '!M$1335:N$6972,2,0)</f>
        <v>3864014</v>
      </c>
      <c r="O760" s="61">
        <f t="shared" si="36"/>
        <v>0</v>
      </c>
    </row>
    <row r="761" spans="1:15" hidden="1" x14ac:dyDescent="0.3">
      <c r="A761" s="18">
        <v>2023</v>
      </c>
      <c r="B761" s="19" t="s">
        <v>14448</v>
      </c>
      <c r="C761" s="19">
        <f t="shared" si="34"/>
        <v>1520</v>
      </c>
      <c r="D761" s="19" t="s">
        <v>13350</v>
      </c>
      <c r="E761" s="24" t="s">
        <v>14425</v>
      </c>
      <c r="F761" s="18">
        <f t="shared" si="35"/>
        <v>1</v>
      </c>
      <c r="G761" s="23" t="s">
        <v>12309</v>
      </c>
      <c r="H761" s="23" t="s">
        <v>12309</v>
      </c>
      <c r="I761" s="19" t="s">
        <v>12310</v>
      </c>
      <c r="J761" s="41">
        <v>35096005</v>
      </c>
      <c r="K761" s="42">
        <v>0.10000001424663577</v>
      </c>
      <c r="L761" s="41">
        <v>3509601</v>
      </c>
      <c r="M761" s="41">
        <v>38605606</v>
      </c>
      <c r="N761">
        <f>+VLOOKUP(C761,'Thanh toán '!M$1335:N$6972,2,0)</f>
        <v>38605606</v>
      </c>
      <c r="O761" s="61">
        <f t="shared" si="36"/>
        <v>0</v>
      </c>
    </row>
    <row r="762" spans="1:15" hidden="1" x14ac:dyDescent="0.3">
      <c r="A762" s="18">
        <v>2023</v>
      </c>
      <c r="B762" s="19" t="s">
        <v>14449</v>
      </c>
      <c r="C762" s="19">
        <f t="shared" si="34"/>
        <v>1521</v>
      </c>
      <c r="D762" s="19" t="s">
        <v>13350</v>
      </c>
      <c r="E762" s="24" t="s">
        <v>14425</v>
      </c>
      <c r="F762" s="18">
        <f t="shared" si="35"/>
        <v>1</v>
      </c>
      <c r="G762" s="23" t="s">
        <v>11860</v>
      </c>
      <c r="H762" s="23" t="s">
        <v>14450</v>
      </c>
      <c r="I762" s="19" t="s">
        <v>11719</v>
      </c>
      <c r="J762" s="41">
        <v>3353347</v>
      </c>
      <c r="K762" s="42">
        <v>0.10000008946285606</v>
      </c>
      <c r="L762" s="41">
        <v>335335</v>
      </c>
      <c r="M762" s="41">
        <v>3688682</v>
      </c>
      <c r="N762">
        <f>+VLOOKUP(C762,'Thanh toán '!M$1335:N$6972,2,0)</f>
        <v>3688682</v>
      </c>
      <c r="O762" s="61">
        <f t="shared" si="36"/>
        <v>0</v>
      </c>
    </row>
    <row r="763" spans="1:15" hidden="1" x14ac:dyDescent="0.3">
      <c r="A763" s="18">
        <v>2023</v>
      </c>
      <c r="B763" s="19" t="s">
        <v>14451</v>
      </c>
      <c r="C763" s="19">
        <f t="shared" si="34"/>
        <v>1523</v>
      </c>
      <c r="D763" s="19" t="s">
        <v>13350</v>
      </c>
      <c r="E763" s="24" t="s">
        <v>14425</v>
      </c>
      <c r="F763" s="18">
        <f t="shared" si="35"/>
        <v>1</v>
      </c>
      <c r="G763" s="23" t="s">
        <v>12282</v>
      </c>
      <c r="H763" s="23" t="s">
        <v>12282</v>
      </c>
      <c r="I763" s="19" t="s">
        <v>12283</v>
      </c>
      <c r="J763" s="41">
        <v>4189750</v>
      </c>
      <c r="K763" s="42">
        <v>0.1</v>
      </c>
      <c r="L763" s="41">
        <v>418975</v>
      </c>
      <c r="M763" s="41">
        <v>4608725</v>
      </c>
      <c r="N763">
        <f>+VLOOKUP(C763,'Thanh toán '!M$1335:N$6972,2,0)</f>
        <v>4608725</v>
      </c>
      <c r="O763" s="61">
        <f t="shared" si="36"/>
        <v>0</v>
      </c>
    </row>
    <row r="764" spans="1:15" hidden="1" x14ac:dyDescent="0.3">
      <c r="A764" s="18">
        <v>2023</v>
      </c>
      <c r="B764" s="19" t="s">
        <v>14452</v>
      </c>
      <c r="C764" s="19">
        <f t="shared" si="34"/>
        <v>1524</v>
      </c>
      <c r="D764" s="19" t="s">
        <v>13350</v>
      </c>
      <c r="E764" s="24" t="s">
        <v>14425</v>
      </c>
      <c r="F764" s="18">
        <f t="shared" si="35"/>
        <v>1</v>
      </c>
      <c r="G764" s="23" t="s">
        <v>12282</v>
      </c>
      <c r="H764" s="23" t="s">
        <v>12282</v>
      </c>
      <c r="I764" s="19" t="s">
        <v>12283</v>
      </c>
      <c r="J764" s="41">
        <v>1730400</v>
      </c>
      <c r="K764" s="42">
        <v>0.1</v>
      </c>
      <c r="L764" s="41">
        <v>173040</v>
      </c>
      <c r="M764" s="41">
        <v>1903440</v>
      </c>
      <c r="N764">
        <f>+VLOOKUP(C764,'Thanh toán '!M$1335:N$6972,2,0)</f>
        <v>1903440</v>
      </c>
      <c r="O764" s="61">
        <f t="shared" si="36"/>
        <v>0</v>
      </c>
    </row>
    <row r="765" spans="1:15" hidden="1" x14ac:dyDescent="0.3">
      <c r="A765" s="18">
        <v>2023</v>
      </c>
      <c r="B765" s="19" t="s">
        <v>14453</v>
      </c>
      <c r="C765" s="19">
        <f t="shared" si="34"/>
        <v>1529</v>
      </c>
      <c r="D765" s="19" t="s">
        <v>13350</v>
      </c>
      <c r="E765" s="24" t="s">
        <v>14454</v>
      </c>
      <c r="F765" s="18">
        <f t="shared" si="35"/>
        <v>1</v>
      </c>
      <c r="G765" s="23" t="s">
        <v>11799</v>
      </c>
      <c r="H765" s="23" t="s">
        <v>13835</v>
      </c>
      <c r="I765" s="19" t="s">
        <v>11725</v>
      </c>
      <c r="J765" s="41">
        <v>1931421</v>
      </c>
      <c r="K765" s="42">
        <v>9.999994822464911E-2</v>
      </c>
      <c r="L765" s="41">
        <v>193142</v>
      </c>
      <c r="M765" s="41">
        <v>2124563</v>
      </c>
      <c r="N765">
        <f>+VLOOKUP(C765,'Thanh toán '!M$1335:N$6972,2,0)</f>
        <v>2124563</v>
      </c>
      <c r="O765" s="61">
        <f t="shared" si="36"/>
        <v>0</v>
      </c>
    </row>
    <row r="766" spans="1:15" hidden="1" x14ac:dyDescent="0.3">
      <c r="A766" s="18">
        <v>2023</v>
      </c>
      <c r="B766" s="19" t="s">
        <v>14455</v>
      </c>
      <c r="C766" s="19">
        <f t="shared" si="34"/>
        <v>1532</v>
      </c>
      <c r="D766" s="19" t="s">
        <v>13350</v>
      </c>
      <c r="E766" s="24" t="s">
        <v>14454</v>
      </c>
      <c r="F766" s="18">
        <f t="shared" si="35"/>
        <v>1</v>
      </c>
      <c r="G766" s="23" t="s">
        <v>12518</v>
      </c>
      <c r="H766" s="23" t="s">
        <v>12518</v>
      </c>
      <c r="I766" s="19" t="s">
        <v>12519</v>
      </c>
      <c r="J766" s="41">
        <v>7245589</v>
      </c>
      <c r="K766" s="42">
        <v>0.10000001380150048</v>
      </c>
      <c r="L766" s="41">
        <v>724559</v>
      </c>
      <c r="M766" s="41">
        <v>7970148</v>
      </c>
      <c r="N766">
        <f>+VLOOKUP(C766,'Thanh toán '!M$1335:N$6972,2,0)</f>
        <v>7970148</v>
      </c>
      <c r="O766" s="61">
        <f t="shared" si="36"/>
        <v>0</v>
      </c>
    </row>
    <row r="767" spans="1:15" hidden="1" x14ac:dyDescent="0.3">
      <c r="A767" s="18">
        <v>2023</v>
      </c>
      <c r="B767" s="19" t="s">
        <v>14456</v>
      </c>
      <c r="C767" s="19">
        <f t="shared" si="34"/>
        <v>1534</v>
      </c>
      <c r="D767" s="19" t="s">
        <v>13350</v>
      </c>
      <c r="E767" s="24" t="s">
        <v>14454</v>
      </c>
      <c r="F767" s="18">
        <f t="shared" si="35"/>
        <v>1</v>
      </c>
      <c r="G767" s="23" t="s">
        <v>12357</v>
      </c>
      <c r="H767" s="23" t="s">
        <v>13719</v>
      </c>
      <c r="I767" s="19" t="s">
        <v>12358</v>
      </c>
      <c r="J767" s="41">
        <v>6030063</v>
      </c>
      <c r="K767" s="42">
        <v>9.9999950249276007E-2</v>
      </c>
      <c r="L767" s="41">
        <v>603006</v>
      </c>
      <c r="M767" s="41">
        <v>6633069</v>
      </c>
      <c r="N767">
        <f>+VLOOKUP(C767,'Thanh toán '!M$1335:N$6972,2,0)</f>
        <v>6633069</v>
      </c>
      <c r="O767" s="61">
        <f t="shared" si="36"/>
        <v>0</v>
      </c>
    </row>
    <row r="768" spans="1:15" hidden="1" x14ac:dyDescent="0.3">
      <c r="A768" s="18">
        <v>2023</v>
      </c>
      <c r="B768" s="19" t="s">
        <v>14457</v>
      </c>
      <c r="C768" s="19">
        <f t="shared" si="34"/>
        <v>1535</v>
      </c>
      <c r="D768" s="19" t="s">
        <v>13350</v>
      </c>
      <c r="E768" s="24" t="s">
        <v>14454</v>
      </c>
      <c r="F768" s="18">
        <f t="shared" si="35"/>
        <v>1</v>
      </c>
      <c r="G768" s="23" t="s">
        <v>11799</v>
      </c>
      <c r="H768" s="23" t="s">
        <v>14458</v>
      </c>
      <c r="I768" s="19" t="s">
        <v>11725</v>
      </c>
      <c r="J768" s="41">
        <v>564998</v>
      </c>
      <c r="K768" s="42">
        <v>0.10000035398355392</v>
      </c>
      <c r="L768" s="41">
        <v>56500</v>
      </c>
      <c r="M768" s="41">
        <v>621498</v>
      </c>
      <c r="N768">
        <f>+VLOOKUP(C768,'Thanh toán '!M$1335:N$6972,2,0)</f>
        <v>621498</v>
      </c>
      <c r="O768" s="61">
        <f t="shared" si="36"/>
        <v>0</v>
      </c>
    </row>
    <row r="769" spans="1:15" hidden="1" x14ac:dyDescent="0.3">
      <c r="A769" s="18">
        <v>2023</v>
      </c>
      <c r="B769" s="19" t="s">
        <v>14459</v>
      </c>
      <c r="C769" s="19">
        <f t="shared" si="34"/>
        <v>1556</v>
      </c>
      <c r="D769" s="19" t="s">
        <v>13350</v>
      </c>
      <c r="E769" s="24" t="s">
        <v>14454</v>
      </c>
      <c r="F769" s="18">
        <f t="shared" si="35"/>
        <v>1</v>
      </c>
      <c r="G769" s="23" t="s">
        <v>11799</v>
      </c>
      <c r="H769" s="23" t="s">
        <v>13493</v>
      </c>
      <c r="I769" s="19" t="s">
        <v>11725</v>
      </c>
      <c r="J769" s="41">
        <v>200728</v>
      </c>
      <c r="K769" s="42">
        <v>0.10000099637320155</v>
      </c>
      <c r="L769" s="41">
        <v>20073</v>
      </c>
      <c r="M769" s="41">
        <v>220801</v>
      </c>
      <c r="N769">
        <f>+VLOOKUP(C769,'Thanh toán '!M$1335:N$6972,2,0)</f>
        <v>220801</v>
      </c>
      <c r="O769" s="61">
        <f t="shared" si="36"/>
        <v>0</v>
      </c>
    </row>
    <row r="770" spans="1:15" hidden="1" x14ac:dyDescent="0.3">
      <c r="A770" s="18">
        <v>2023</v>
      </c>
      <c r="B770" s="19" t="s">
        <v>14460</v>
      </c>
      <c r="C770" s="19">
        <f t="shared" si="34"/>
        <v>1558</v>
      </c>
      <c r="D770" s="19" t="s">
        <v>13350</v>
      </c>
      <c r="E770" s="24" t="s">
        <v>14454</v>
      </c>
      <c r="F770" s="18">
        <f t="shared" si="35"/>
        <v>1</v>
      </c>
      <c r="G770" s="23" t="s">
        <v>11799</v>
      </c>
      <c r="H770" s="23" t="s">
        <v>13493</v>
      </c>
      <c r="I770" s="19" t="s">
        <v>11725</v>
      </c>
      <c r="J770" s="41">
        <v>519120</v>
      </c>
      <c r="K770" s="42">
        <v>0.1</v>
      </c>
      <c r="L770" s="41">
        <v>51912</v>
      </c>
      <c r="M770" s="41">
        <v>571032</v>
      </c>
      <c r="N770">
        <f>+VLOOKUP(C770,'Thanh toán '!M$1335:N$6972,2,0)</f>
        <v>571032</v>
      </c>
      <c r="O770" s="61">
        <f t="shared" si="36"/>
        <v>0</v>
      </c>
    </row>
    <row r="771" spans="1:15" hidden="1" x14ac:dyDescent="0.3">
      <c r="A771" s="43">
        <v>2023</v>
      </c>
      <c r="B771" s="44" t="s">
        <v>14461</v>
      </c>
      <c r="C771" s="19">
        <f t="shared" si="34"/>
        <v>1560</v>
      </c>
      <c r="D771" s="44" t="s">
        <v>13350</v>
      </c>
      <c r="E771" s="45" t="s">
        <v>14454</v>
      </c>
      <c r="F771" s="18">
        <f t="shared" si="35"/>
        <v>1</v>
      </c>
      <c r="G771" s="46" t="s">
        <v>11799</v>
      </c>
      <c r="H771" s="46" t="s">
        <v>13354</v>
      </c>
      <c r="I771" s="44" t="s">
        <v>11725</v>
      </c>
      <c r="J771" s="47">
        <v>1189648</v>
      </c>
      <c r="K771" s="48">
        <v>0.1000001681169556</v>
      </c>
      <c r="L771" s="47">
        <v>118965</v>
      </c>
      <c r="M771" s="47">
        <v>0</v>
      </c>
      <c r="O771" s="61"/>
    </row>
    <row r="772" spans="1:15" hidden="1" x14ac:dyDescent="0.3">
      <c r="A772" s="18">
        <v>2023</v>
      </c>
      <c r="B772" s="19" t="s">
        <v>14462</v>
      </c>
      <c r="C772" s="19">
        <f t="shared" si="34"/>
        <v>1561</v>
      </c>
      <c r="D772" s="19" t="s">
        <v>13350</v>
      </c>
      <c r="E772" s="24" t="s">
        <v>14454</v>
      </c>
      <c r="F772" s="18">
        <f t="shared" si="35"/>
        <v>1</v>
      </c>
      <c r="G772" s="23" t="s">
        <v>11799</v>
      </c>
      <c r="H772" s="23" t="s">
        <v>13617</v>
      </c>
      <c r="I772" s="19" t="s">
        <v>11725</v>
      </c>
      <c r="J772" s="41">
        <v>497728</v>
      </c>
      <c r="K772" s="42">
        <v>0.10000040182589688</v>
      </c>
      <c r="L772" s="41">
        <v>49773</v>
      </c>
      <c r="M772" s="41">
        <v>547501</v>
      </c>
      <c r="N772">
        <f>+VLOOKUP(C772,'Thanh toán '!M$1335:N$6972,2,0)</f>
        <v>547501</v>
      </c>
      <c r="O772" s="61">
        <f t="shared" si="36"/>
        <v>0</v>
      </c>
    </row>
    <row r="773" spans="1:15" hidden="1" x14ac:dyDescent="0.3">
      <c r="A773" s="18">
        <v>2023</v>
      </c>
      <c r="B773" s="19" t="s">
        <v>14463</v>
      </c>
      <c r="C773" s="19">
        <f t="shared" si="34"/>
        <v>1562</v>
      </c>
      <c r="D773" s="19" t="s">
        <v>13350</v>
      </c>
      <c r="E773" s="24" t="s">
        <v>14454</v>
      </c>
      <c r="F773" s="18">
        <f t="shared" si="35"/>
        <v>1</v>
      </c>
      <c r="G773" s="23" t="s">
        <v>12239</v>
      </c>
      <c r="H773" s="23" t="s">
        <v>14173</v>
      </c>
      <c r="I773" s="19" t="s">
        <v>12240</v>
      </c>
      <c r="J773" s="41">
        <v>7986182</v>
      </c>
      <c r="K773" s="42">
        <v>9.9999974956744037E-2</v>
      </c>
      <c r="L773" s="41">
        <v>798618</v>
      </c>
      <c r="M773" s="41">
        <v>8784800</v>
      </c>
      <c r="N773">
        <f>+VLOOKUP(C773,'Thanh toán '!M$1335:N$6972,2,0)</f>
        <v>8784800</v>
      </c>
      <c r="O773" s="61">
        <f t="shared" si="36"/>
        <v>0</v>
      </c>
    </row>
    <row r="774" spans="1:15" hidden="1" x14ac:dyDescent="0.3">
      <c r="A774" s="18">
        <v>2023</v>
      </c>
      <c r="B774" s="19" t="s">
        <v>14464</v>
      </c>
      <c r="C774" s="19">
        <f t="shared" ref="C774:C837" si="37">+B774*1</f>
        <v>1563</v>
      </c>
      <c r="D774" s="19" t="s">
        <v>13350</v>
      </c>
      <c r="E774" s="24" t="s">
        <v>14454</v>
      </c>
      <c r="F774" s="18">
        <f t="shared" ref="F774:F837" si="38">+MONTH(E774)</f>
        <v>1</v>
      </c>
      <c r="G774" s="23" t="s">
        <v>11799</v>
      </c>
      <c r="H774" s="23" t="s">
        <v>14465</v>
      </c>
      <c r="I774" s="19" t="s">
        <v>11725</v>
      </c>
      <c r="J774" s="41">
        <v>200728</v>
      </c>
      <c r="K774" s="42">
        <v>0.10000099637320155</v>
      </c>
      <c r="L774" s="41">
        <v>20073</v>
      </c>
      <c r="M774" s="41">
        <v>220801</v>
      </c>
      <c r="N774">
        <f>+VLOOKUP(C774,'Thanh toán '!M$1335:N$6972,2,0)</f>
        <v>220801</v>
      </c>
      <c r="O774" s="61">
        <f t="shared" ref="O774:O837" si="39">+N774-M774</f>
        <v>0</v>
      </c>
    </row>
    <row r="775" spans="1:15" hidden="1" x14ac:dyDescent="0.3">
      <c r="A775" s="18">
        <v>2023</v>
      </c>
      <c r="B775" s="19" t="s">
        <v>14466</v>
      </c>
      <c r="C775" s="19">
        <f t="shared" si="37"/>
        <v>1564</v>
      </c>
      <c r="D775" s="19" t="s">
        <v>13350</v>
      </c>
      <c r="E775" s="24" t="s">
        <v>14454</v>
      </c>
      <c r="F775" s="18">
        <f t="shared" si="38"/>
        <v>1</v>
      </c>
      <c r="G775" s="23" t="s">
        <v>12333</v>
      </c>
      <c r="H775" s="23" t="s">
        <v>12333</v>
      </c>
      <c r="I775" s="19" t="s">
        <v>12334</v>
      </c>
      <c r="J775" s="41">
        <v>1733813</v>
      </c>
      <c r="K775" s="42">
        <v>9.9999826970959382E-2</v>
      </c>
      <c r="L775" s="41">
        <v>173381</v>
      </c>
      <c r="M775" s="41">
        <v>1907194</v>
      </c>
      <c r="N775">
        <f>+VLOOKUP(C775,'Thanh toán '!M$1335:N$6972,2,0)</f>
        <v>1907194</v>
      </c>
      <c r="O775" s="61">
        <f t="shared" si="39"/>
        <v>0</v>
      </c>
    </row>
    <row r="776" spans="1:15" hidden="1" x14ac:dyDescent="0.3">
      <c r="A776" s="18">
        <v>2023</v>
      </c>
      <c r="B776" s="19" t="s">
        <v>14467</v>
      </c>
      <c r="C776" s="19">
        <f t="shared" si="37"/>
        <v>1565</v>
      </c>
      <c r="D776" s="19" t="s">
        <v>13350</v>
      </c>
      <c r="E776" s="24" t="s">
        <v>14454</v>
      </c>
      <c r="F776" s="18">
        <f t="shared" si="38"/>
        <v>1</v>
      </c>
      <c r="G776" s="23" t="s">
        <v>12360</v>
      </c>
      <c r="H776" s="23" t="s">
        <v>12360</v>
      </c>
      <c r="I776" s="19" t="s">
        <v>12361</v>
      </c>
      <c r="J776" s="41">
        <v>5230692</v>
      </c>
      <c r="K776" s="42">
        <v>9.9999961764141346E-2</v>
      </c>
      <c r="L776" s="41">
        <v>523069</v>
      </c>
      <c r="M776" s="41">
        <v>5753761</v>
      </c>
      <c r="N776">
        <f>+VLOOKUP(C776,'Thanh toán '!M$1335:N$6972,2,0)</f>
        <v>5753761</v>
      </c>
      <c r="O776" s="61">
        <f t="shared" si="39"/>
        <v>0</v>
      </c>
    </row>
    <row r="777" spans="1:15" hidden="1" x14ac:dyDescent="0.3">
      <c r="A777" s="18">
        <v>2023</v>
      </c>
      <c r="B777" s="19" t="s">
        <v>14468</v>
      </c>
      <c r="C777" s="19">
        <f t="shared" si="37"/>
        <v>1567</v>
      </c>
      <c r="D777" s="19" t="s">
        <v>13350</v>
      </c>
      <c r="E777" s="24" t="s">
        <v>14454</v>
      </c>
      <c r="F777" s="18">
        <f t="shared" si="38"/>
        <v>1</v>
      </c>
      <c r="G777" s="23" t="s">
        <v>12363</v>
      </c>
      <c r="H777" s="23" t="s">
        <v>12363</v>
      </c>
      <c r="I777" s="19" t="s">
        <v>12364</v>
      </c>
      <c r="J777" s="41">
        <v>2831979</v>
      </c>
      <c r="K777" s="42">
        <v>0.1000000353109963</v>
      </c>
      <c r="L777" s="41">
        <v>283198</v>
      </c>
      <c r="M777" s="41">
        <v>3115177</v>
      </c>
      <c r="N777">
        <f>+VLOOKUP(C777,'Thanh toán '!M$1335:N$6972,2,0)</f>
        <v>3115177</v>
      </c>
      <c r="O777" s="61">
        <f t="shared" si="39"/>
        <v>0</v>
      </c>
    </row>
    <row r="778" spans="1:15" hidden="1" x14ac:dyDescent="0.3">
      <c r="A778" s="18">
        <v>2023</v>
      </c>
      <c r="B778" s="19" t="s">
        <v>14469</v>
      </c>
      <c r="C778" s="19">
        <f t="shared" si="37"/>
        <v>1571</v>
      </c>
      <c r="D778" s="19" t="s">
        <v>13350</v>
      </c>
      <c r="E778" s="24" t="s">
        <v>14454</v>
      </c>
      <c r="F778" s="18">
        <f t="shared" si="38"/>
        <v>1</v>
      </c>
      <c r="G778" s="23" t="s">
        <v>11799</v>
      </c>
      <c r="H778" s="23" t="s">
        <v>13707</v>
      </c>
      <c r="I778" s="19" t="s">
        <v>11725</v>
      </c>
      <c r="J778" s="41">
        <v>1301578</v>
      </c>
      <c r="K778" s="42">
        <v>0.10000015365963469</v>
      </c>
      <c r="L778" s="41">
        <v>130158</v>
      </c>
      <c r="M778" s="41">
        <v>1431736</v>
      </c>
      <c r="N778">
        <f>+VLOOKUP(C778,'Thanh toán '!M$1335:N$6972,2,0)</f>
        <v>1431736</v>
      </c>
      <c r="O778" s="61">
        <f t="shared" si="39"/>
        <v>0</v>
      </c>
    </row>
    <row r="779" spans="1:15" hidden="1" x14ac:dyDescent="0.3">
      <c r="A779" s="18">
        <v>2023</v>
      </c>
      <c r="B779" s="19" t="s">
        <v>14470</v>
      </c>
      <c r="C779" s="19">
        <f t="shared" si="37"/>
        <v>1572</v>
      </c>
      <c r="D779" s="19" t="s">
        <v>13350</v>
      </c>
      <c r="E779" s="24" t="s">
        <v>14454</v>
      </c>
      <c r="F779" s="18">
        <f t="shared" si="38"/>
        <v>1</v>
      </c>
      <c r="G779" s="23" t="s">
        <v>12396</v>
      </c>
      <c r="H779" s="23" t="s">
        <v>14471</v>
      </c>
      <c r="I779" s="19" t="s">
        <v>12397</v>
      </c>
      <c r="J779" s="41">
        <v>5798280</v>
      </c>
      <c r="K779" s="42">
        <v>0.1</v>
      </c>
      <c r="L779" s="41">
        <v>579828</v>
      </c>
      <c r="M779" s="41">
        <v>6378108</v>
      </c>
      <c r="N779">
        <f>+VLOOKUP(C779,'Thanh toán '!M$1335:N$6972,2,0)</f>
        <v>6378108</v>
      </c>
      <c r="O779" s="61">
        <f t="shared" si="39"/>
        <v>0</v>
      </c>
    </row>
    <row r="780" spans="1:15" hidden="1" x14ac:dyDescent="0.3">
      <c r="A780" s="18">
        <v>2023</v>
      </c>
      <c r="B780" s="19" t="s">
        <v>14472</v>
      </c>
      <c r="C780" s="19">
        <f t="shared" si="37"/>
        <v>1573</v>
      </c>
      <c r="D780" s="19" t="s">
        <v>13350</v>
      </c>
      <c r="E780" s="24" t="s">
        <v>14454</v>
      </c>
      <c r="F780" s="18">
        <f t="shared" si="38"/>
        <v>1</v>
      </c>
      <c r="G780" s="23" t="s">
        <v>12330</v>
      </c>
      <c r="H780" s="23" t="s">
        <v>12330</v>
      </c>
      <c r="I780" s="19" t="s">
        <v>12331</v>
      </c>
      <c r="J780" s="41">
        <v>4615543</v>
      </c>
      <c r="K780" s="42">
        <v>9.9999935002230506E-2</v>
      </c>
      <c r="L780" s="41">
        <v>461554</v>
      </c>
      <c r="M780" s="41">
        <v>5077097</v>
      </c>
      <c r="N780">
        <f>+VLOOKUP(C780,'Thanh toán '!M$1335:N$6972,2,0)</f>
        <v>5077097</v>
      </c>
      <c r="O780" s="61">
        <f t="shared" si="39"/>
        <v>0</v>
      </c>
    </row>
    <row r="781" spans="1:15" hidden="1" x14ac:dyDescent="0.3">
      <c r="A781" s="18">
        <v>2023</v>
      </c>
      <c r="B781" s="19" t="s">
        <v>14473</v>
      </c>
      <c r="C781" s="19">
        <f t="shared" si="37"/>
        <v>1574</v>
      </c>
      <c r="D781" s="19" t="s">
        <v>13350</v>
      </c>
      <c r="E781" s="24" t="s">
        <v>14454</v>
      </c>
      <c r="F781" s="18">
        <f t="shared" si="38"/>
        <v>1</v>
      </c>
      <c r="G781" s="23" t="s">
        <v>11799</v>
      </c>
      <c r="H781" s="23" t="s">
        <v>13810</v>
      </c>
      <c r="I781" s="19" t="s">
        <v>11725</v>
      </c>
      <c r="J781" s="41">
        <v>910387</v>
      </c>
      <c r="K781" s="42">
        <v>0.10000032953018881</v>
      </c>
      <c r="L781" s="41">
        <v>91039</v>
      </c>
      <c r="M781" s="41">
        <v>1001426</v>
      </c>
      <c r="N781">
        <f>+VLOOKUP(C781,'Thanh toán '!M$1335:N$6972,2,0)</f>
        <v>1001426</v>
      </c>
      <c r="O781" s="61">
        <f t="shared" si="39"/>
        <v>0</v>
      </c>
    </row>
    <row r="782" spans="1:15" hidden="1" x14ac:dyDescent="0.3">
      <c r="A782" s="18">
        <v>2023</v>
      </c>
      <c r="B782" s="19" t="s">
        <v>14474</v>
      </c>
      <c r="C782" s="19">
        <f t="shared" si="37"/>
        <v>1575</v>
      </c>
      <c r="D782" s="19" t="s">
        <v>13350</v>
      </c>
      <c r="E782" s="24" t="s">
        <v>14454</v>
      </c>
      <c r="F782" s="18">
        <f t="shared" si="38"/>
        <v>1</v>
      </c>
      <c r="G782" s="23" t="s">
        <v>11799</v>
      </c>
      <c r="H782" s="23" t="s">
        <v>14113</v>
      </c>
      <c r="I782" s="19" t="s">
        <v>11725</v>
      </c>
      <c r="J782" s="41">
        <v>455338</v>
      </c>
      <c r="K782" s="42">
        <v>0.10000043923415133</v>
      </c>
      <c r="L782" s="41">
        <v>45534</v>
      </c>
      <c r="M782" s="41">
        <v>500872</v>
      </c>
      <c r="N782">
        <f>+VLOOKUP(C782,'Thanh toán '!M$1335:N$6972,2,0)</f>
        <v>500872</v>
      </c>
      <c r="O782" s="61">
        <f t="shared" si="39"/>
        <v>0</v>
      </c>
    </row>
    <row r="783" spans="1:15" hidden="1" x14ac:dyDescent="0.3">
      <c r="A783" s="18">
        <v>2023</v>
      </c>
      <c r="B783" s="19" t="s">
        <v>14475</v>
      </c>
      <c r="C783" s="19">
        <f t="shared" si="37"/>
        <v>1578</v>
      </c>
      <c r="D783" s="19" t="s">
        <v>13350</v>
      </c>
      <c r="E783" s="24" t="s">
        <v>14454</v>
      </c>
      <c r="F783" s="18">
        <f t="shared" si="38"/>
        <v>1</v>
      </c>
      <c r="G783" s="23" t="s">
        <v>11799</v>
      </c>
      <c r="H783" s="23" t="s">
        <v>13731</v>
      </c>
      <c r="I783" s="19" t="s">
        <v>11725</v>
      </c>
      <c r="J783" s="41">
        <v>910676</v>
      </c>
      <c r="K783" s="42">
        <v>0.10000043923415133</v>
      </c>
      <c r="L783" s="41">
        <v>91068</v>
      </c>
      <c r="M783" s="41">
        <v>1001744</v>
      </c>
      <c r="N783">
        <f>+VLOOKUP(C783,'Thanh toán '!M$1335:N$6972,2,0)</f>
        <v>1001744</v>
      </c>
      <c r="O783" s="61">
        <f t="shared" si="39"/>
        <v>0</v>
      </c>
    </row>
    <row r="784" spans="1:15" hidden="1" x14ac:dyDescent="0.3">
      <c r="A784" s="18">
        <v>2023</v>
      </c>
      <c r="B784" s="19" t="s">
        <v>14476</v>
      </c>
      <c r="C784" s="19">
        <f t="shared" si="37"/>
        <v>1579</v>
      </c>
      <c r="D784" s="19" t="s">
        <v>13350</v>
      </c>
      <c r="E784" s="24" t="s">
        <v>14454</v>
      </c>
      <c r="F784" s="18">
        <f t="shared" si="38"/>
        <v>1</v>
      </c>
      <c r="G784" s="23" t="s">
        <v>11860</v>
      </c>
      <c r="H784" s="23" t="s">
        <v>14477</v>
      </c>
      <c r="I784" s="19" t="s">
        <v>11719</v>
      </c>
      <c r="J784" s="41">
        <v>1885939</v>
      </c>
      <c r="K784" s="42">
        <v>0.10000005302398433</v>
      </c>
      <c r="L784" s="41">
        <v>188594</v>
      </c>
      <c r="M784" s="41">
        <v>2074533</v>
      </c>
      <c r="N784">
        <f>+VLOOKUP(C784,'Thanh toán '!M$1335:N$6972,2,0)</f>
        <v>2074533</v>
      </c>
      <c r="O784" s="61">
        <f t="shared" si="39"/>
        <v>0</v>
      </c>
    </row>
    <row r="785" spans="1:15" hidden="1" x14ac:dyDescent="0.3">
      <c r="A785" s="18">
        <v>2023</v>
      </c>
      <c r="B785" s="19" t="s">
        <v>14478</v>
      </c>
      <c r="C785" s="19">
        <f t="shared" si="37"/>
        <v>1594</v>
      </c>
      <c r="D785" s="19" t="s">
        <v>13350</v>
      </c>
      <c r="E785" s="24" t="s">
        <v>14454</v>
      </c>
      <c r="F785" s="18">
        <f t="shared" si="38"/>
        <v>1</v>
      </c>
      <c r="G785" s="23" t="s">
        <v>12164</v>
      </c>
      <c r="H785" s="23" t="s">
        <v>14236</v>
      </c>
      <c r="I785" s="19" t="s">
        <v>12165</v>
      </c>
      <c r="J785" s="41">
        <v>11056342</v>
      </c>
      <c r="K785" s="42">
        <v>9.9999981910834521E-2</v>
      </c>
      <c r="L785" s="41">
        <v>1105634</v>
      </c>
      <c r="M785" s="41">
        <v>12161976</v>
      </c>
      <c r="N785">
        <f>+VLOOKUP(C785,'Thanh toán '!M$1335:N$6972,2,0)</f>
        <v>12161976</v>
      </c>
      <c r="O785" s="61">
        <f t="shared" si="39"/>
        <v>0</v>
      </c>
    </row>
    <row r="786" spans="1:15" hidden="1" x14ac:dyDescent="0.3">
      <c r="A786" s="18">
        <v>2023</v>
      </c>
      <c r="B786" s="19" t="s">
        <v>14479</v>
      </c>
      <c r="C786" s="19">
        <f t="shared" si="37"/>
        <v>1595</v>
      </c>
      <c r="D786" s="19" t="s">
        <v>13350</v>
      </c>
      <c r="E786" s="24" t="s">
        <v>14454</v>
      </c>
      <c r="F786" s="18">
        <f t="shared" si="38"/>
        <v>1</v>
      </c>
      <c r="G786" s="23" t="s">
        <v>12639</v>
      </c>
      <c r="H786" s="23" t="s">
        <v>12639</v>
      </c>
      <c r="I786" s="19" t="s">
        <v>12640</v>
      </c>
      <c r="J786" s="41">
        <v>943993</v>
      </c>
      <c r="K786" s="42">
        <v>9.9999682201033266E-2</v>
      </c>
      <c r="L786" s="41">
        <v>94399</v>
      </c>
      <c r="M786" s="41">
        <v>1038392</v>
      </c>
      <c r="N786">
        <f>+VLOOKUP(C786,'Thanh toán '!M$1335:N$6972,2,0)</f>
        <v>1038392</v>
      </c>
      <c r="O786" s="61">
        <f t="shared" si="39"/>
        <v>0</v>
      </c>
    </row>
    <row r="787" spans="1:15" hidden="1" x14ac:dyDescent="0.3">
      <c r="A787" s="18">
        <v>2023</v>
      </c>
      <c r="B787" s="19" t="s">
        <v>14480</v>
      </c>
      <c r="C787" s="19">
        <f t="shared" si="37"/>
        <v>1596</v>
      </c>
      <c r="D787" s="19" t="s">
        <v>13350</v>
      </c>
      <c r="E787" s="24" t="s">
        <v>14454</v>
      </c>
      <c r="F787" s="18">
        <f t="shared" si="38"/>
        <v>1</v>
      </c>
      <c r="G787" s="23" t="s">
        <v>12422</v>
      </c>
      <c r="H787" s="23" t="s">
        <v>12422</v>
      </c>
      <c r="I787" s="19" t="s">
        <v>12423</v>
      </c>
      <c r="J787" s="41">
        <v>3119878</v>
      </c>
      <c r="K787" s="42">
        <v>0.10000006410507077</v>
      </c>
      <c r="L787" s="41">
        <v>311988</v>
      </c>
      <c r="M787" s="41">
        <v>3431866</v>
      </c>
      <c r="N787">
        <f>+VLOOKUP(C787,'Thanh toán '!M$1335:N$6972,2,0)</f>
        <v>3431866</v>
      </c>
      <c r="O787" s="61">
        <f t="shared" si="39"/>
        <v>0</v>
      </c>
    </row>
    <row r="788" spans="1:15" hidden="1" x14ac:dyDescent="0.3">
      <c r="A788" s="18">
        <v>2023</v>
      </c>
      <c r="B788" s="19" t="s">
        <v>14481</v>
      </c>
      <c r="C788" s="19">
        <f t="shared" si="37"/>
        <v>1597</v>
      </c>
      <c r="D788" s="19" t="s">
        <v>13350</v>
      </c>
      <c r="E788" s="24" t="s">
        <v>14454</v>
      </c>
      <c r="F788" s="18">
        <f t="shared" si="38"/>
        <v>1</v>
      </c>
      <c r="G788" s="23" t="s">
        <v>12426</v>
      </c>
      <c r="H788" s="23" t="s">
        <v>12426</v>
      </c>
      <c r="I788" s="19" t="s">
        <v>12427</v>
      </c>
      <c r="J788" s="41">
        <v>3827133</v>
      </c>
      <c r="K788" s="42">
        <v>9.9999921612340101E-2</v>
      </c>
      <c r="L788" s="41">
        <v>382713</v>
      </c>
      <c r="M788" s="41">
        <v>4209846</v>
      </c>
      <c r="N788">
        <f>+VLOOKUP(C788,'Thanh toán '!M$1335:N$6972,2,0)</f>
        <v>4209846</v>
      </c>
      <c r="O788" s="61">
        <f t="shared" si="39"/>
        <v>0</v>
      </c>
    </row>
    <row r="789" spans="1:15" hidden="1" x14ac:dyDescent="0.3">
      <c r="A789" s="18">
        <v>2023</v>
      </c>
      <c r="B789" s="19" t="s">
        <v>14482</v>
      </c>
      <c r="C789" s="19">
        <f t="shared" si="37"/>
        <v>1598</v>
      </c>
      <c r="D789" s="19" t="s">
        <v>13350</v>
      </c>
      <c r="E789" s="24" t="s">
        <v>14454</v>
      </c>
      <c r="F789" s="18">
        <f t="shared" si="38"/>
        <v>1</v>
      </c>
      <c r="G789" s="23" t="s">
        <v>12185</v>
      </c>
      <c r="H789" s="23" t="s">
        <v>12185</v>
      </c>
      <c r="I789" s="19" t="s">
        <v>12186</v>
      </c>
      <c r="J789" s="41">
        <v>6778550</v>
      </c>
      <c r="K789" s="42">
        <v>0.1</v>
      </c>
      <c r="L789" s="41">
        <v>677855</v>
      </c>
      <c r="M789" s="41">
        <v>7456405</v>
      </c>
      <c r="N789">
        <f>+VLOOKUP(C789,'Thanh toán '!M$1335:N$6972,2,0)</f>
        <v>7456405</v>
      </c>
      <c r="O789" s="61">
        <f t="shared" si="39"/>
        <v>0</v>
      </c>
    </row>
    <row r="790" spans="1:15" hidden="1" x14ac:dyDescent="0.3">
      <c r="A790" s="18">
        <v>2023</v>
      </c>
      <c r="B790" s="19" t="s">
        <v>14483</v>
      </c>
      <c r="C790" s="19">
        <f t="shared" si="37"/>
        <v>1599</v>
      </c>
      <c r="D790" s="19" t="s">
        <v>13350</v>
      </c>
      <c r="E790" s="24" t="s">
        <v>14454</v>
      </c>
      <c r="F790" s="18">
        <f t="shared" si="38"/>
        <v>1</v>
      </c>
      <c r="G790" s="23" t="s">
        <v>12188</v>
      </c>
      <c r="H790" s="23" t="s">
        <v>12188</v>
      </c>
      <c r="I790" s="19" t="s">
        <v>12189</v>
      </c>
      <c r="J790" s="41">
        <v>4762640</v>
      </c>
      <c r="K790" s="42">
        <v>0.1</v>
      </c>
      <c r="L790" s="41">
        <v>476264</v>
      </c>
      <c r="M790" s="41">
        <v>5238904</v>
      </c>
      <c r="N790">
        <f>+VLOOKUP(C790,'Thanh toán '!M$1335:N$6972,2,0)</f>
        <v>5238904</v>
      </c>
      <c r="O790" s="61">
        <f t="shared" si="39"/>
        <v>0</v>
      </c>
    </row>
    <row r="791" spans="1:15" hidden="1" x14ac:dyDescent="0.3">
      <c r="A791" s="18">
        <v>2023</v>
      </c>
      <c r="B791" s="19" t="s">
        <v>14484</v>
      </c>
      <c r="C791" s="19">
        <f t="shared" si="37"/>
        <v>1600</v>
      </c>
      <c r="D791" s="19" t="s">
        <v>13350</v>
      </c>
      <c r="E791" s="24" t="s">
        <v>14454</v>
      </c>
      <c r="F791" s="18">
        <f t="shared" si="38"/>
        <v>1</v>
      </c>
      <c r="G791" s="23" t="s">
        <v>12176</v>
      </c>
      <c r="H791" s="23" t="s">
        <v>12176</v>
      </c>
      <c r="I791" s="19" t="s">
        <v>12177</v>
      </c>
      <c r="J791" s="41">
        <v>3849940</v>
      </c>
      <c r="K791" s="42">
        <v>0.1</v>
      </c>
      <c r="L791" s="41">
        <v>384994</v>
      </c>
      <c r="M791" s="41">
        <v>4234934</v>
      </c>
      <c r="N791">
        <f>+VLOOKUP(C791,'Thanh toán '!M$1335:N$6972,2,0)</f>
        <v>4234934</v>
      </c>
      <c r="O791" s="61">
        <f t="shared" si="39"/>
        <v>0</v>
      </c>
    </row>
    <row r="792" spans="1:15" hidden="1" x14ac:dyDescent="0.3">
      <c r="A792" s="18">
        <v>2023</v>
      </c>
      <c r="B792" s="19" t="s">
        <v>14485</v>
      </c>
      <c r="C792" s="19">
        <f t="shared" si="37"/>
        <v>1601</v>
      </c>
      <c r="D792" s="19" t="s">
        <v>13350</v>
      </c>
      <c r="E792" s="24" t="s">
        <v>14454</v>
      </c>
      <c r="F792" s="18">
        <f t="shared" si="38"/>
        <v>1</v>
      </c>
      <c r="G792" s="23" t="s">
        <v>12170</v>
      </c>
      <c r="H792" s="23" t="s">
        <v>12170</v>
      </c>
      <c r="I792" s="19" t="s">
        <v>12171</v>
      </c>
      <c r="J792" s="41">
        <v>973816</v>
      </c>
      <c r="K792" s="42">
        <v>0.10000041075521454</v>
      </c>
      <c r="L792" s="41">
        <v>97382</v>
      </c>
      <c r="M792" s="41">
        <v>1071198</v>
      </c>
      <c r="N792">
        <f>+VLOOKUP(C792,'Thanh toán '!M$1335:N$6972,2,0)</f>
        <v>1071198</v>
      </c>
      <c r="O792" s="61">
        <f t="shared" si="39"/>
        <v>0</v>
      </c>
    </row>
    <row r="793" spans="1:15" hidden="1" x14ac:dyDescent="0.3">
      <c r="A793" s="18">
        <v>2023</v>
      </c>
      <c r="B793" s="19" t="s">
        <v>14486</v>
      </c>
      <c r="C793" s="19">
        <f t="shared" si="37"/>
        <v>1602</v>
      </c>
      <c r="D793" s="19" t="s">
        <v>13350</v>
      </c>
      <c r="E793" s="24" t="s">
        <v>14454</v>
      </c>
      <c r="F793" s="18">
        <f t="shared" si="38"/>
        <v>1</v>
      </c>
      <c r="G793" s="23" t="s">
        <v>12179</v>
      </c>
      <c r="H793" s="23" t="s">
        <v>12179</v>
      </c>
      <c r="I793" s="19" t="s">
        <v>12180</v>
      </c>
      <c r="J793" s="41">
        <v>60990700</v>
      </c>
      <c r="K793" s="42">
        <v>0.1</v>
      </c>
      <c r="L793" s="41">
        <v>6099070</v>
      </c>
      <c r="M793" s="41">
        <v>67089770</v>
      </c>
      <c r="N793">
        <f>+VLOOKUP(C793,'Thanh toán '!M$1335:N$6972,2,0)</f>
        <v>67089770</v>
      </c>
      <c r="O793" s="61">
        <f t="shared" si="39"/>
        <v>0</v>
      </c>
    </row>
    <row r="794" spans="1:15" hidden="1" x14ac:dyDescent="0.3">
      <c r="A794" s="18">
        <v>2023</v>
      </c>
      <c r="B794" s="19" t="s">
        <v>14487</v>
      </c>
      <c r="C794" s="19">
        <f t="shared" si="37"/>
        <v>1603</v>
      </c>
      <c r="D794" s="19" t="s">
        <v>13350</v>
      </c>
      <c r="E794" s="24" t="s">
        <v>14454</v>
      </c>
      <c r="F794" s="18">
        <f t="shared" si="38"/>
        <v>1</v>
      </c>
      <c r="G794" s="23" t="s">
        <v>12194</v>
      </c>
      <c r="H794" s="23" t="s">
        <v>12194</v>
      </c>
      <c r="I794" s="19" t="s">
        <v>12195</v>
      </c>
      <c r="J794" s="41">
        <v>11181069</v>
      </c>
      <c r="K794" s="42">
        <v>0.10000000894368866</v>
      </c>
      <c r="L794" s="41">
        <v>1118107</v>
      </c>
      <c r="M794" s="41">
        <v>12299176</v>
      </c>
      <c r="N794">
        <f>+VLOOKUP(C794,'Thanh toán '!M$1335:N$6972,2,0)</f>
        <v>12299176</v>
      </c>
      <c r="O794" s="61">
        <f t="shared" si="39"/>
        <v>0</v>
      </c>
    </row>
    <row r="795" spans="1:15" hidden="1" x14ac:dyDescent="0.3">
      <c r="A795" s="18">
        <v>2023</v>
      </c>
      <c r="B795" s="19" t="s">
        <v>14488</v>
      </c>
      <c r="C795" s="19">
        <f t="shared" si="37"/>
        <v>1604</v>
      </c>
      <c r="D795" s="19" t="s">
        <v>13350</v>
      </c>
      <c r="E795" s="24" t="s">
        <v>14454</v>
      </c>
      <c r="F795" s="18">
        <f t="shared" si="38"/>
        <v>1</v>
      </c>
      <c r="G795" s="23" t="s">
        <v>12263</v>
      </c>
      <c r="H795" s="23" t="s">
        <v>12263</v>
      </c>
      <c r="I795" s="19" t="s">
        <v>12264</v>
      </c>
      <c r="J795" s="41">
        <v>32147820</v>
      </c>
      <c r="K795" s="42">
        <v>0.1</v>
      </c>
      <c r="L795" s="41">
        <v>3214782</v>
      </c>
      <c r="M795" s="41">
        <v>35362602</v>
      </c>
      <c r="N795">
        <f>+VLOOKUP(C795,'Thanh toán '!M$1335:N$6972,2,0)</f>
        <v>35362602</v>
      </c>
      <c r="O795" s="61">
        <f t="shared" si="39"/>
        <v>0</v>
      </c>
    </row>
    <row r="796" spans="1:15" hidden="1" x14ac:dyDescent="0.3">
      <c r="A796" s="18">
        <v>2023</v>
      </c>
      <c r="B796" s="19" t="s">
        <v>14489</v>
      </c>
      <c r="C796" s="19">
        <f t="shared" si="37"/>
        <v>1620</v>
      </c>
      <c r="D796" s="19" t="s">
        <v>13350</v>
      </c>
      <c r="E796" s="24" t="s">
        <v>14490</v>
      </c>
      <c r="F796" s="18">
        <f t="shared" si="38"/>
        <v>1</v>
      </c>
      <c r="G796" s="23" t="s">
        <v>12378</v>
      </c>
      <c r="H796" s="23" t="s">
        <v>12378</v>
      </c>
      <c r="I796" s="19" t="s">
        <v>12379</v>
      </c>
      <c r="J796" s="41">
        <v>6996719</v>
      </c>
      <c r="K796" s="42">
        <v>0.10000001429241334</v>
      </c>
      <c r="L796" s="41">
        <v>699672</v>
      </c>
      <c r="M796" s="41">
        <v>7696391</v>
      </c>
      <c r="N796">
        <f>+VLOOKUP(C796,'Thanh toán '!M$1335:N$6972,2,0)</f>
        <v>7696391</v>
      </c>
      <c r="O796" s="61">
        <f t="shared" si="39"/>
        <v>0</v>
      </c>
    </row>
    <row r="797" spans="1:15" hidden="1" x14ac:dyDescent="0.3">
      <c r="A797" s="18">
        <v>2023</v>
      </c>
      <c r="B797" s="19" t="s">
        <v>14491</v>
      </c>
      <c r="C797" s="19">
        <f t="shared" si="37"/>
        <v>1621</v>
      </c>
      <c r="D797" s="19" t="s">
        <v>13350</v>
      </c>
      <c r="E797" s="24" t="s">
        <v>14490</v>
      </c>
      <c r="F797" s="18">
        <f t="shared" si="38"/>
        <v>1</v>
      </c>
      <c r="G797" s="23" t="s">
        <v>11799</v>
      </c>
      <c r="H797" s="23" t="s">
        <v>13898</v>
      </c>
      <c r="I797" s="19" t="s">
        <v>11725</v>
      </c>
      <c r="J797" s="41">
        <v>957158</v>
      </c>
      <c r="K797" s="42">
        <v>0.10000020895191808</v>
      </c>
      <c r="L797" s="41">
        <v>95716</v>
      </c>
      <c r="M797" s="41">
        <v>1052874</v>
      </c>
      <c r="N797">
        <f>+VLOOKUP(C797,'Thanh toán '!M$1335:N$6972,2,0)</f>
        <v>1052874</v>
      </c>
      <c r="O797" s="61">
        <f t="shared" si="39"/>
        <v>0</v>
      </c>
    </row>
    <row r="798" spans="1:15" hidden="1" x14ac:dyDescent="0.3">
      <c r="A798" s="18">
        <v>2023</v>
      </c>
      <c r="B798" s="19" t="s">
        <v>14492</v>
      </c>
      <c r="C798" s="19">
        <f t="shared" si="37"/>
        <v>1622</v>
      </c>
      <c r="D798" s="19" t="s">
        <v>13350</v>
      </c>
      <c r="E798" s="24" t="s">
        <v>14490</v>
      </c>
      <c r="F798" s="18">
        <f t="shared" si="38"/>
        <v>1</v>
      </c>
      <c r="G798" s="23" t="s">
        <v>12518</v>
      </c>
      <c r="H798" s="23" t="s">
        <v>12518</v>
      </c>
      <c r="I798" s="19" t="s">
        <v>12519</v>
      </c>
      <c r="J798" s="41">
        <v>22102810</v>
      </c>
      <c r="K798" s="42">
        <v>0.1</v>
      </c>
      <c r="L798" s="41">
        <v>2210281</v>
      </c>
      <c r="M798" s="41">
        <v>24313091</v>
      </c>
      <c r="N798">
        <f>+VLOOKUP(C798,'Thanh toán '!M$1335:N$6972,2,0)</f>
        <v>24313091</v>
      </c>
      <c r="O798" s="61">
        <f t="shared" si="39"/>
        <v>0</v>
      </c>
    </row>
    <row r="799" spans="1:15" hidden="1" x14ac:dyDescent="0.3">
      <c r="A799" s="18">
        <v>2023</v>
      </c>
      <c r="B799" s="19" t="s">
        <v>14493</v>
      </c>
      <c r="C799" s="19">
        <f t="shared" si="37"/>
        <v>1623</v>
      </c>
      <c r="D799" s="19" t="s">
        <v>13350</v>
      </c>
      <c r="E799" s="24" t="s">
        <v>14490</v>
      </c>
      <c r="F799" s="18">
        <f t="shared" si="38"/>
        <v>1</v>
      </c>
      <c r="G799" s="23" t="s">
        <v>11860</v>
      </c>
      <c r="H799" s="23" t="s">
        <v>14404</v>
      </c>
      <c r="I799" s="19" t="s">
        <v>11719</v>
      </c>
      <c r="J799" s="41">
        <v>1821351</v>
      </c>
      <c r="K799" s="42">
        <v>9.999994509570094E-2</v>
      </c>
      <c r="L799" s="41">
        <v>182135</v>
      </c>
      <c r="M799" s="41">
        <v>2003486</v>
      </c>
      <c r="N799">
        <f>+VLOOKUP(C799,'Thanh toán '!M$1335:N$6972,2,0)</f>
        <v>2003486</v>
      </c>
      <c r="O799" s="61">
        <f t="shared" si="39"/>
        <v>0</v>
      </c>
    </row>
    <row r="800" spans="1:15" hidden="1" x14ac:dyDescent="0.3">
      <c r="A800" s="18">
        <v>2023</v>
      </c>
      <c r="B800" s="19" t="s">
        <v>14494</v>
      </c>
      <c r="C800" s="19">
        <f t="shared" si="37"/>
        <v>1624</v>
      </c>
      <c r="D800" s="19" t="s">
        <v>13350</v>
      </c>
      <c r="E800" s="24" t="s">
        <v>14490</v>
      </c>
      <c r="F800" s="18">
        <f t="shared" si="38"/>
        <v>1</v>
      </c>
      <c r="G800" s="23" t="s">
        <v>11799</v>
      </c>
      <c r="H800" s="23" t="s">
        <v>13609</v>
      </c>
      <c r="I800" s="19" t="s">
        <v>11725</v>
      </c>
      <c r="J800" s="41">
        <v>910676</v>
      </c>
      <c r="K800" s="42">
        <v>0.10000043923415133</v>
      </c>
      <c r="L800" s="41">
        <v>91068</v>
      </c>
      <c r="M800" s="41">
        <v>1001744</v>
      </c>
      <c r="N800">
        <f>+VLOOKUP(C800,'Thanh toán '!M$1335:N$6972,2,0)</f>
        <v>1001744</v>
      </c>
      <c r="O800" s="61">
        <f t="shared" si="39"/>
        <v>0</v>
      </c>
    </row>
    <row r="801" spans="1:15" hidden="1" x14ac:dyDescent="0.3">
      <c r="A801" s="18">
        <v>2023</v>
      </c>
      <c r="B801" s="19" t="s">
        <v>14495</v>
      </c>
      <c r="C801" s="19">
        <f t="shared" si="37"/>
        <v>1625</v>
      </c>
      <c r="D801" s="19" t="s">
        <v>13350</v>
      </c>
      <c r="E801" s="24" t="s">
        <v>14490</v>
      </c>
      <c r="F801" s="18">
        <f t="shared" si="38"/>
        <v>1</v>
      </c>
      <c r="G801" s="23" t="s">
        <v>11799</v>
      </c>
      <c r="H801" s="23" t="s">
        <v>14496</v>
      </c>
      <c r="I801" s="19" t="s">
        <v>11725</v>
      </c>
      <c r="J801" s="41">
        <v>1901867</v>
      </c>
      <c r="K801" s="42">
        <v>0.10000015773973679</v>
      </c>
      <c r="L801" s="41">
        <v>190187</v>
      </c>
      <c r="M801" s="41">
        <v>2092054</v>
      </c>
      <c r="N801">
        <f>+VLOOKUP(C801,'Thanh toán '!M$1335:N$6972,2,0)</f>
        <v>2092054</v>
      </c>
      <c r="O801" s="61">
        <f t="shared" si="39"/>
        <v>0</v>
      </c>
    </row>
    <row r="802" spans="1:15" hidden="1" x14ac:dyDescent="0.3">
      <c r="A802" s="18">
        <v>2023</v>
      </c>
      <c r="B802" s="19" t="s">
        <v>14497</v>
      </c>
      <c r="C802" s="19">
        <f t="shared" si="37"/>
        <v>1626</v>
      </c>
      <c r="D802" s="19" t="s">
        <v>13350</v>
      </c>
      <c r="E802" s="24" t="s">
        <v>14490</v>
      </c>
      <c r="F802" s="18">
        <f t="shared" si="38"/>
        <v>1</v>
      </c>
      <c r="G802" s="23" t="s">
        <v>11799</v>
      </c>
      <c r="H802" s="23" t="s">
        <v>14202</v>
      </c>
      <c r="I802" s="19" t="s">
        <v>11725</v>
      </c>
      <c r="J802" s="41">
        <v>923697</v>
      </c>
      <c r="K802" s="42">
        <v>0.10000032478182781</v>
      </c>
      <c r="L802" s="41">
        <v>92370</v>
      </c>
      <c r="M802" s="41">
        <v>1016067</v>
      </c>
      <c r="N802">
        <f>+VLOOKUP(C802,'Thanh toán '!M$1335:N$6972,2,0)</f>
        <v>1016067</v>
      </c>
      <c r="O802" s="61">
        <f t="shared" si="39"/>
        <v>0</v>
      </c>
    </row>
    <row r="803" spans="1:15" hidden="1" x14ac:dyDescent="0.3">
      <c r="A803" s="18">
        <v>2023</v>
      </c>
      <c r="B803" s="19" t="s">
        <v>14498</v>
      </c>
      <c r="C803" s="19">
        <f t="shared" si="37"/>
        <v>1627</v>
      </c>
      <c r="D803" s="19" t="s">
        <v>13350</v>
      </c>
      <c r="E803" s="24" t="s">
        <v>14490</v>
      </c>
      <c r="F803" s="18">
        <f t="shared" si="38"/>
        <v>1</v>
      </c>
      <c r="G803" s="23" t="s">
        <v>11799</v>
      </c>
      <c r="H803" s="23" t="s">
        <v>14202</v>
      </c>
      <c r="I803" s="19" t="s">
        <v>11725</v>
      </c>
      <c r="J803" s="41">
        <v>441000</v>
      </c>
      <c r="K803" s="42">
        <v>0.1</v>
      </c>
      <c r="L803" s="41">
        <v>44100</v>
      </c>
      <c r="M803" s="41">
        <v>485100</v>
      </c>
      <c r="N803">
        <f>+VLOOKUP(C803,'Thanh toán '!M$1335:N$6972,2,0)</f>
        <v>485100</v>
      </c>
      <c r="O803" s="61">
        <f t="shared" si="39"/>
        <v>0</v>
      </c>
    </row>
    <row r="804" spans="1:15" hidden="1" x14ac:dyDescent="0.3">
      <c r="A804" s="18">
        <v>2023</v>
      </c>
      <c r="B804" s="19" t="s">
        <v>14499</v>
      </c>
      <c r="C804" s="19">
        <f t="shared" si="37"/>
        <v>1628</v>
      </c>
      <c r="D804" s="19" t="s">
        <v>13350</v>
      </c>
      <c r="E804" s="24" t="s">
        <v>14490</v>
      </c>
      <c r="F804" s="18">
        <f t="shared" si="38"/>
        <v>1</v>
      </c>
      <c r="G804" s="23" t="s">
        <v>12235</v>
      </c>
      <c r="H804" s="23" t="s">
        <v>12235</v>
      </c>
      <c r="I804" s="19" t="s">
        <v>12236</v>
      </c>
      <c r="J804" s="41">
        <v>1496440</v>
      </c>
      <c r="K804" s="42">
        <v>0.1</v>
      </c>
      <c r="L804" s="41">
        <v>149644</v>
      </c>
      <c r="M804" s="41">
        <v>1646084</v>
      </c>
      <c r="N804">
        <f>+VLOOKUP(C804,'Thanh toán '!M$1335:N$6972,2,0)</f>
        <v>1646084</v>
      </c>
      <c r="O804" s="61">
        <f t="shared" si="39"/>
        <v>0</v>
      </c>
    </row>
    <row r="805" spans="1:15" hidden="1" x14ac:dyDescent="0.3">
      <c r="A805" s="18">
        <v>2023</v>
      </c>
      <c r="B805" s="19" t="s">
        <v>14500</v>
      </c>
      <c r="C805" s="19">
        <f t="shared" si="37"/>
        <v>1629</v>
      </c>
      <c r="D805" s="19" t="s">
        <v>13350</v>
      </c>
      <c r="E805" s="24" t="s">
        <v>14490</v>
      </c>
      <c r="F805" s="18">
        <f t="shared" si="38"/>
        <v>1</v>
      </c>
      <c r="G805" s="23" t="s">
        <v>12347</v>
      </c>
      <c r="H805" s="23" t="s">
        <v>12347</v>
      </c>
      <c r="I805" s="19" t="s">
        <v>12348</v>
      </c>
      <c r="J805" s="41">
        <v>4584250</v>
      </c>
      <c r="K805" s="42">
        <v>0.1</v>
      </c>
      <c r="L805" s="41">
        <v>458425</v>
      </c>
      <c r="M805" s="41">
        <v>5042675</v>
      </c>
      <c r="N805">
        <f>+VLOOKUP(C805,'Thanh toán '!M$1335:N$6972,2,0)</f>
        <v>5042675</v>
      </c>
      <c r="O805" s="61">
        <f t="shared" si="39"/>
        <v>0</v>
      </c>
    </row>
    <row r="806" spans="1:15" hidden="1" x14ac:dyDescent="0.3">
      <c r="A806" s="18">
        <v>2023</v>
      </c>
      <c r="B806" s="19" t="s">
        <v>14501</v>
      </c>
      <c r="C806" s="19">
        <f t="shared" si="37"/>
        <v>1630</v>
      </c>
      <c r="D806" s="19" t="s">
        <v>13350</v>
      </c>
      <c r="E806" s="24" t="s">
        <v>14490</v>
      </c>
      <c r="F806" s="18">
        <f t="shared" si="38"/>
        <v>1</v>
      </c>
      <c r="G806" s="23" t="s">
        <v>12347</v>
      </c>
      <c r="H806" s="23" t="s">
        <v>12347</v>
      </c>
      <c r="I806" s="19" t="s">
        <v>12348</v>
      </c>
      <c r="J806" s="41">
        <v>1468620</v>
      </c>
      <c r="K806" s="42">
        <v>0.1</v>
      </c>
      <c r="L806" s="41">
        <v>146862</v>
      </c>
      <c r="M806" s="41">
        <v>1615482</v>
      </c>
      <c r="N806">
        <f>+VLOOKUP(C806,'Thanh toán '!M$1335:N$6972,2,0)</f>
        <v>1615482</v>
      </c>
      <c r="O806" s="61">
        <f t="shared" si="39"/>
        <v>0</v>
      </c>
    </row>
    <row r="807" spans="1:15" hidden="1" x14ac:dyDescent="0.3">
      <c r="A807" s="18">
        <v>2023</v>
      </c>
      <c r="B807" s="19" t="s">
        <v>14502</v>
      </c>
      <c r="C807" s="19">
        <f t="shared" si="37"/>
        <v>1633</v>
      </c>
      <c r="D807" s="19" t="s">
        <v>13350</v>
      </c>
      <c r="E807" s="24" t="s">
        <v>14490</v>
      </c>
      <c r="F807" s="18">
        <f t="shared" si="38"/>
        <v>1</v>
      </c>
      <c r="G807" s="23" t="s">
        <v>12360</v>
      </c>
      <c r="H807" s="23" t="s">
        <v>12360</v>
      </c>
      <c r="I807" s="19" t="s">
        <v>12361</v>
      </c>
      <c r="J807" s="41">
        <v>6285216</v>
      </c>
      <c r="K807" s="42">
        <v>0.10000006364140866</v>
      </c>
      <c r="L807" s="41">
        <v>628522</v>
      </c>
      <c r="M807" s="41">
        <v>6913738</v>
      </c>
      <c r="N807">
        <f>+VLOOKUP(C807,'Thanh toán '!M$1335:N$6972,2,0)</f>
        <v>6913738</v>
      </c>
      <c r="O807" s="61">
        <f t="shared" si="39"/>
        <v>0</v>
      </c>
    </row>
    <row r="808" spans="1:15" hidden="1" x14ac:dyDescent="0.3">
      <c r="A808" s="43">
        <v>2023</v>
      </c>
      <c r="B808" s="44" t="s">
        <v>14503</v>
      </c>
      <c r="C808" s="19">
        <f t="shared" si="37"/>
        <v>1635</v>
      </c>
      <c r="D808" s="44" t="s">
        <v>13350</v>
      </c>
      <c r="E808" s="45" t="s">
        <v>14490</v>
      </c>
      <c r="F808" s="18">
        <f t="shared" si="38"/>
        <v>1</v>
      </c>
      <c r="G808" s="46" t="s">
        <v>12360</v>
      </c>
      <c r="H808" s="46" t="s">
        <v>12360</v>
      </c>
      <c r="I808" s="44" t="s">
        <v>12361</v>
      </c>
      <c r="J808" s="47">
        <v>9610529</v>
      </c>
      <c r="K808" s="48">
        <v>0.10000001040525448</v>
      </c>
      <c r="L808" s="47">
        <v>961053</v>
      </c>
      <c r="M808" s="47">
        <v>0</v>
      </c>
      <c r="O808" s="61"/>
    </row>
    <row r="809" spans="1:15" hidden="1" x14ac:dyDescent="0.3">
      <c r="A809" s="18">
        <v>2023</v>
      </c>
      <c r="B809" s="19" t="s">
        <v>14504</v>
      </c>
      <c r="C809" s="19">
        <f t="shared" si="37"/>
        <v>1636</v>
      </c>
      <c r="D809" s="19" t="s">
        <v>13350</v>
      </c>
      <c r="E809" s="24" t="s">
        <v>14490</v>
      </c>
      <c r="F809" s="18">
        <f t="shared" si="38"/>
        <v>1</v>
      </c>
      <c r="G809" s="23" t="s">
        <v>12360</v>
      </c>
      <c r="H809" s="23" t="s">
        <v>12360</v>
      </c>
      <c r="I809" s="19" t="s">
        <v>12361</v>
      </c>
      <c r="J809" s="41">
        <v>3460800</v>
      </c>
      <c r="K809" s="42">
        <v>0.1</v>
      </c>
      <c r="L809" s="41">
        <v>346080</v>
      </c>
      <c r="M809" s="41">
        <v>3806880</v>
      </c>
      <c r="N809">
        <f>+VLOOKUP(C809,'Thanh toán '!M$1335:N$6972,2,0)</f>
        <v>3806880</v>
      </c>
      <c r="O809" s="61">
        <f t="shared" si="39"/>
        <v>0</v>
      </c>
    </row>
    <row r="810" spans="1:15" hidden="1" x14ac:dyDescent="0.3">
      <c r="A810" s="18">
        <v>2023</v>
      </c>
      <c r="B810" s="19" t="s">
        <v>14505</v>
      </c>
      <c r="C810" s="19">
        <f t="shared" si="37"/>
        <v>1637</v>
      </c>
      <c r="D810" s="19" t="s">
        <v>13350</v>
      </c>
      <c r="E810" s="24" t="s">
        <v>14490</v>
      </c>
      <c r="F810" s="18">
        <f t="shared" si="38"/>
        <v>1</v>
      </c>
      <c r="G810" s="23" t="s">
        <v>11838</v>
      </c>
      <c r="H810" s="23" t="s">
        <v>13935</v>
      </c>
      <c r="I810" s="19" t="s">
        <v>11839</v>
      </c>
      <c r="J810" s="41">
        <v>826177</v>
      </c>
      <c r="K810" s="42">
        <v>0.10000036311831484</v>
      </c>
      <c r="L810" s="41">
        <v>82618</v>
      </c>
      <c r="M810" s="41">
        <v>908795</v>
      </c>
      <c r="N810">
        <f>+VLOOKUP(C810,'Thanh toán '!M$1335:N$6972,2,0)</f>
        <v>908795</v>
      </c>
      <c r="O810" s="61">
        <f t="shared" si="39"/>
        <v>0</v>
      </c>
    </row>
    <row r="811" spans="1:15" hidden="1" x14ac:dyDescent="0.3">
      <c r="A811" s="18">
        <v>2023</v>
      </c>
      <c r="B811" s="19" t="s">
        <v>14506</v>
      </c>
      <c r="C811" s="19">
        <f t="shared" si="37"/>
        <v>1638</v>
      </c>
      <c r="D811" s="19" t="s">
        <v>13350</v>
      </c>
      <c r="E811" s="24" t="s">
        <v>14490</v>
      </c>
      <c r="F811" s="18">
        <f t="shared" si="38"/>
        <v>1</v>
      </c>
      <c r="G811" s="23" t="s">
        <v>11838</v>
      </c>
      <c r="H811" s="23" t="s">
        <v>13461</v>
      </c>
      <c r="I811" s="19" t="s">
        <v>11839</v>
      </c>
      <c r="J811" s="41">
        <v>910676</v>
      </c>
      <c r="K811" s="42">
        <v>0.10000043923415133</v>
      </c>
      <c r="L811" s="41">
        <v>91068</v>
      </c>
      <c r="M811" s="41">
        <v>1001744</v>
      </c>
      <c r="N811">
        <f>+VLOOKUP(C811,'Thanh toán '!M$1335:N$6972,2,0)</f>
        <v>1001744</v>
      </c>
      <c r="O811" s="61">
        <f t="shared" si="39"/>
        <v>0</v>
      </c>
    </row>
    <row r="812" spans="1:15" hidden="1" x14ac:dyDescent="0.3">
      <c r="A812" s="18">
        <v>2023</v>
      </c>
      <c r="B812" s="19" t="s">
        <v>14507</v>
      </c>
      <c r="C812" s="19">
        <f t="shared" si="37"/>
        <v>1639</v>
      </c>
      <c r="D812" s="19" t="s">
        <v>13350</v>
      </c>
      <c r="E812" s="24" t="s">
        <v>14490</v>
      </c>
      <c r="F812" s="18">
        <f t="shared" si="38"/>
        <v>1</v>
      </c>
      <c r="G812" s="23" t="s">
        <v>12239</v>
      </c>
      <c r="H812" s="23" t="s">
        <v>13476</v>
      </c>
      <c r="I812" s="19" t="s">
        <v>12240</v>
      </c>
      <c r="J812" s="41">
        <v>1289400</v>
      </c>
      <c r="K812" s="42">
        <v>0.1</v>
      </c>
      <c r="L812" s="41">
        <v>128940</v>
      </c>
      <c r="M812" s="41">
        <v>1418340</v>
      </c>
      <c r="N812">
        <f>+VLOOKUP(C812,'Thanh toán '!M$1335:N$6972,2,0)</f>
        <v>1418340</v>
      </c>
      <c r="O812" s="61">
        <f t="shared" si="39"/>
        <v>0</v>
      </c>
    </row>
    <row r="813" spans="1:15" hidden="1" x14ac:dyDescent="0.3">
      <c r="A813" s="18">
        <v>2023</v>
      </c>
      <c r="B813" s="19" t="s">
        <v>14508</v>
      </c>
      <c r="C813" s="19">
        <f t="shared" si="37"/>
        <v>1640</v>
      </c>
      <c r="D813" s="19" t="s">
        <v>13350</v>
      </c>
      <c r="E813" s="24" t="s">
        <v>14490</v>
      </c>
      <c r="F813" s="18">
        <f t="shared" si="38"/>
        <v>1</v>
      </c>
      <c r="G813" s="23" t="s">
        <v>12239</v>
      </c>
      <c r="H813" s="23" t="s">
        <v>13476</v>
      </c>
      <c r="I813" s="19" t="s">
        <v>12240</v>
      </c>
      <c r="J813" s="41">
        <v>1606715</v>
      </c>
      <c r="K813" s="42">
        <v>0.10000031119395786</v>
      </c>
      <c r="L813" s="41">
        <v>160672</v>
      </c>
      <c r="M813" s="41">
        <v>1767387</v>
      </c>
      <c r="N813">
        <f>+VLOOKUP(C813,'Thanh toán '!M$1335:N$6972,2,0)</f>
        <v>1767387</v>
      </c>
      <c r="O813" s="61">
        <f t="shared" si="39"/>
        <v>0</v>
      </c>
    </row>
    <row r="814" spans="1:15" hidden="1" x14ac:dyDescent="0.3">
      <c r="A814" s="18">
        <v>2023</v>
      </c>
      <c r="B814" s="19" t="s">
        <v>14509</v>
      </c>
      <c r="C814" s="19">
        <f t="shared" si="37"/>
        <v>1642</v>
      </c>
      <c r="D814" s="19" t="s">
        <v>13350</v>
      </c>
      <c r="E814" s="24" t="s">
        <v>14490</v>
      </c>
      <c r="F814" s="18">
        <f t="shared" si="38"/>
        <v>1</v>
      </c>
      <c r="G814" s="23" t="s">
        <v>11799</v>
      </c>
      <c r="H814" s="23" t="s">
        <v>13688</v>
      </c>
      <c r="I814" s="19" t="s">
        <v>11725</v>
      </c>
      <c r="J814" s="41">
        <v>1133426</v>
      </c>
      <c r="K814" s="42">
        <v>0.10000035291232069</v>
      </c>
      <c r="L814" s="41">
        <v>113343</v>
      </c>
      <c r="M814" s="41">
        <v>1246769</v>
      </c>
      <c r="N814">
        <f>+VLOOKUP(C814,'Thanh toán '!M$1335:N$6972,2,0)</f>
        <v>1246769</v>
      </c>
      <c r="O814" s="61">
        <f t="shared" si="39"/>
        <v>0</v>
      </c>
    </row>
    <row r="815" spans="1:15" hidden="1" x14ac:dyDescent="0.3">
      <c r="A815" s="18">
        <v>2023</v>
      </c>
      <c r="B815" s="19" t="s">
        <v>14510</v>
      </c>
      <c r="C815" s="19">
        <f t="shared" si="37"/>
        <v>1644</v>
      </c>
      <c r="D815" s="19" t="s">
        <v>13350</v>
      </c>
      <c r="E815" s="24" t="s">
        <v>14490</v>
      </c>
      <c r="F815" s="18">
        <f t="shared" si="38"/>
        <v>1</v>
      </c>
      <c r="G815" s="23" t="s">
        <v>11799</v>
      </c>
      <c r="H815" s="23" t="s">
        <v>14511</v>
      </c>
      <c r="I815" s="19" t="s">
        <v>11725</v>
      </c>
      <c r="J815" s="41">
        <v>2602143</v>
      </c>
      <c r="K815" s="42">
        <v>9.9999884710409839E-2</v>
      </c>
      <c r="L815" s="41">
        <v>260214</v>
      </c>
      <c r="M815" s="41">
        <v>2862357</v>
      </c>
      <c r="N815">
        <f>+VLOOKUP(C815,'Thanh toán '!M$1335:N$6972,2,0)</f>
        <v>2862357</v>
      </c>
      <c r="O815" s="61">
        <f t="shared" si="39"/>
        <v>0</v>
      </c>
    </row>
    <row r="816" spans="1:15" hidden="1" x14ac:dyDescent="0.3">
      <c r="A816" s="18">
        <v>2023</v>
      </c>
      <c r="B816" s="19" t="s">
        <v>14512</v>
      </c>
      <c r="C816" s="19">
        <f t="shared" si="37"/>
        <v>1645</v>
      </c>
      <c r="D816" s="19" t="s">
        <v>13350</v>
      </c>
      <c r="E816" s="24" t="s">
        <v>14490</v>
      </c>
      <c r="F816" s="18">
        <f t="shared" si="38"/>
        <v>1</v>
      </c>
      <c r="G816" s="23" t="s">
        <v>11799</v>
      </c>
      <c r="H816" s="23" t="s">
        <v>14513</v>
      </c>
      <c r="I816" s="19" t="s">
        <v>11725</v>
      </c>
      <c r="J816" s="41">
        <v>926541</v>
      </c>
      <c r="K816" s="42">
        <v>9.9999892071694615E-2</v>
      </c>
      <c r="L816" s="41">
        <v>92654</v>
      </c>
      <c r="M816" s="41">
        <v>1019195</v>
      </c>
      <c r="N816">
        <f>+VLOOKUP(C816,'Thanh toán '!M$1335:N$6972,2,0)</f>
        <v>1019195</v>
      </c>
      <c r="O816" s="61">
        <f t="shared" si="39"/>
        <v>0</v>
      </c>
    </row>
    <row r="817" spans="1:15" hidden="1" x14ac:dyDescent="0.3">
      <c r="A817" s="18">
        <v>2023</v>
      </c>
      <c r="B817" s="19" t="s">
        <v>14514</v>
      </c>
      <c r="C817" s="19">
        <f t="shared" si="37"/>
        <v>1646</v>
      </c>
      <c r="D817" s="19" t="s">
        <v>13350</v>
      </c>
      <c r="E817" s="24" t="s">
        <v>14490</v>
      </c>
      <c r="F817" s="18">
        <f t="shared" si="38"/>
        <v>1</v>
      </c>
      <c r="G817" s="23" t="s">
        <v>11799</v>
      </c>
      <c r="H817" s="23" t="s">
        <v>13688</v>
      </c>
      <c r="I817" s="19" t="s">
        <v>11725</v>
      </c>
      <c r="J817" s="41">
        <v>865200</v>
      </c>
      <c r="K817" s="42">
        <v>0.1</v>
      </c>
      <c r="L817" s="41">
        <v>86520</v>
      </c>
      <c r="M817" s="41">
        <v>951720</v>
      </c>
      <c r="N817">
        <f>+VLOOKUP(C817,'Thanh toán '!M$1335:N$6972,2,0)</f>
        <v>951720</v>
      </c>
      <c r="O817" s="61">
        <f t="shared" si="39"/>
        <v>0</v>
      </c>
    </row>
    <row r="818" spans="1:15" hidden="1" x14ac:dyDescent="0.3">
      <c r="A818" s="18">
        <v>2023</v>
      </c>
      <c r="B818" s="19" t="s">
        <v>14515</v>
      </c>
      <c r="C818" s="19">
        <f t="shared" si="37"/>
        <v>1647</v>
      </c>
      <c r="D818" s="19" t="s">
        <v>13350</v>
      </c>
      <c r="E818" s="24" t="s">
        <v>14490</v>
      </c>
      <c r="F818" s="18">
        <f t="shared" si="38"/>
        <v>1</v>
      </c>
      <c r="G818" s="23" t="s">
        <v>12360</v>
      </c>
      <c r="H818" s="23" t="s">
        <v>12360</v>
      </c>
      <c r="I818" s="19" t="s">
        <v>12361</v>
      </c>
      <c r="J818" s="41">
        <v>6038549</v>
      </c>
      <c r="K818" s="42">
        <v>0.10000001656026969</v>
      </c>
      <c r="L818" s="41">
        <v>603855</v>
      </c>
      <c r="M818" s="41">
        <v>6642404</v>
      </c>
      <c r="N818">
        <f>+VLOOKUP(C818,'Thanh toán '!M$1335:N$6972,2,0)</f>
        <v>6642404</v>
      </c>
      <c r="O818" s="61">
        <f t="shared" si="39"/>
        <v>0</v>
      </c>
    </row>
    <row r="819" spans="1:15" hidden="1" x14ac:dyDescent="0.3">
      <c r="A819" s="18">
        <v>2023</v>
      </c>
      <c r="B819" s="19" t="s">
        <v>14516</v>
      </c>
      <c r="C819" s="19">
        <f t="shared" si="37"/>
        <v>1648</v>
      </c>
      <c r="D819" s="19" t="s">
        <v>13350</v>
      </c>
      <c r="E819" s="24" t="s">
        <v>14490</v>
      </c>
      <c r="F819" s="18">
        <f t="shared" si="38"/>
        <v>1</v>
      </c>
      <c r="G819" s="23" t="s">
        <v>12228</v>
      </c>
      <c r="H819" s="23" t="s">
        <v>12228</v>
      </c>
      <c r="I819" s="19" t="s">
        <v>12229</v>
      </c>
      <c r="J819" s="41">
        <v>9372492</v>
      </c>
      <c r="K819" s="42">
        <v>9.9999978660958042E-2</v>
      </c>
      <c r="L819" s="41">
        <v>937249</v>
      </c>
      <c r="M819" s="41">
        <v>10309741</v>
      </c>
      <c r="N819">
        <f>+VLOOKUP(C819,'Thanh toán '!M$1335:N$6972,2,0)</f>
        <v>10309741</v>
      </c>
      <c r="O819" s="61">
        <f t="shared" si="39"/>
        <v>0</v>
      </c>
    </row>
    <row r="820" spans="1:15" hidden="1" x14ac:dyDescent="0.3">
      <c r="A820" s="18">
        <v>2023</v>
      </c>
      <c r="B820" s="19" t="s">
        <v>14517</v>
      </c>
      <c r="C820" s="19">
        <f t="shared" si="37"/>
        <v>1650</v>
      </c>
      <c r="D820" s="19" t="s">
        <v>13350</v>
      </c>
      <c r="E820" s="24" t="s">
        <v>14490</v>
      </c>
      <c r="F820" s="18">
        <f t="shared" si="38"/>
        <v>1</v>
      </c>
      <c r="G820" s="23" t="s">
        <v>11799</v>
      </c>
      <c r="H820" s="23" t="s">
        <v>13593</v>
      </c>
      <c r="I820" s="19" t="s">
        <v>11725</v>
      </c>
      <c r="J820" s="41">
        <v>501820</v>
      </c>
      <c r="K820" s="42">
        <v>0.1</v>
      </c>
      <c r="L820" s="41">
        <v>50182</v>
      </c>
      <c r="M820" s="41">
        <v>552002</v>
      </c>
      <c r="N820">
        <f>+VLOOKUP(C820,'Thanh toán '!M$1335:N$6972,2,0)</f>
        <v>552002</v>
      </c>
      <c r="O820" s="61">
        <f t="shared" si="39"/>
        <v>0</v>
      </c>
    </row>
    <row r="821" spans="1:15" hidden="1" x14ac:dyDescent="0.3">
      <c r="A821" s="18">
        <v>2023</v>
      </c>
      <c r="B821" s="19" t="s">
        <v>14518</v>
      </c>
      <c r="C821" s="19">
        <f t="shared" si="37"/>
        <v>1652</v>
      </c>
      <c r="D821" s="19" t="s">
        <v>13350</v>
      </c>
      <c r="E821" s="24" t="s">
        <v>14490</v>
      </c>
      <c r="F821" s="18">
        <f t="shared" si="38"/>
        <v>1</v>
      </c>
      <c r="G821" s="23" t="s">
        <v>12367</v>
      </c>
      <c r="H821" s="23" t="s">
        <v>14519</v>
      </c>
      <c r="I821" s="19" t="s">
        <v>12368</v>
      </c>
      <c r="J821" s="41">
        <v>1570582</v>
      </c>
      <c r="K821" s="42">
        <v>9.9999872658670483E-2</v>
      </c>
      <c r="L821" s="41">
        <v>157058</v>
      </c>
      <c r="M821" s="41">
        <v>1727640</v>
      </c>
      <c r="N821">
        <f>+VLOOKUP(C821,'Thanh toán '!M$1335:N$6972,2,0)</f>
        <v>1727640</v>
      </c>
      <c r="O821" s="61">
        <f t="shared" si="39"/>
        <v>0</v>
      </c>
    </row>
    <row r="822" spans="1:15" hidden="1" x14ac:dyDescent="0.3">
      <c r="A822" s="18">
        <v>2023</v>
      </c>
      <c r="B822" s="19" t="s">
        <v>14520</v>
      </c>
      <c r="C822" s="19">
        <f t="shared" si="37"/>
        <v>1654</v>
      </c>
      <c r="D822" s="19" t="s">
        <v>13350</v>
      </c>
      <c r="E822" s="24" t="s">
        <v>14490</v>
      </c>
      <c r="F822" s="18">
        <f t="shared" si="38"/>
        <v>1</v>
      </c>
      <c r="G822" s="23" t="s">
        <v>12367</v>
      </c>
      <c r="H822" s="23" t="s">
        <v>13820</v>
      </c>
      <c r="I822" s="19" t="s">
        <v>12368</v>
      </c>
      <c r="J822" s="41">
        <v>335661</v>
      </c>
      <c r="K822" s="42">
        <v>9.999970208037276E-2</v>
      </c>
      <c r="L822" s="41">
        <v>33566</v>
      </c>
      <c r="M822" s="41">
        <v>369227</v>
      </c>
      <c r="N822">
        <f>+VLOOKUP(C822,'Thanh toán '!M$1335:N$6972,2,0)</f>
        <v>369227</v>
      </c>
      <c r="O822" s="61">
        <f t="shared" si="39"/>
        <v>0</v>
      </c>
    </row>
    <row r="823" spans="1:15" hidden="1" x14ac:dyDescent="0.3">
      <c r="A823" s="18">
        <v>2023</v>
      </c>
      <c r="B823" s="19" t="s">
        <v>14521</v>
      </c>
      <c r="C823" s="19">
        <f t="shared" si="37"/>
        <v>1655</v>
      </c>
      <c r="D823" s="19" t="s">
        <v>13350</v>
      </c>
      <c r="E823" s="24" t="s">
        <v>14490</v>
      </c>
      <c r="F823" s="18">
        <f t="shared" si="38"/>
        <v>1</v>
      </c>
      <c r="G823" s="23" t="s">
        <v>11860</v>
      </c>
      <c r="H823" s="23" t="s">
        <v>14522</v>
      </c>
      <c r="I823" s="19" t="s">
        <v>11719</v>
      </c>
      <c r="J823" s="41">
        <v>1004830</v>
      </c>
      <c r="K823" s="42">
        <v>0.1</v>
      </c>
      <c r="L823" s="41">
        <v>100483</v>
      </c>
      <c r="M823" s="41">
        <v>1105313</v>
      </c>
      <c r="N823">
        <f>+VLOOKUP(C823,'Thanh toán '!M$1335:N$6972,2,0)</f>
        <v>1105313</v>
      </c>
      <c r="O823" s="61">
        <f t="shared" si="39"/>
        <v>0</v>
      </c>
    </row>
    <row r="824" spans="1:15" hidden="1" x14ac:dyDescent="0.3">
      <c r="A824" s="18">
        <v>2023</v>
      </c>
      <c r="B824" s="19" t="s">
        <v>14523</v>
      </c>
      <c r="C824" s="19">
        <f t="shared" si="37"/>
        <v>1656</v>
      </c>
      <c r="D824" s="19" t="s">
        <v>13350</v>
      </c>
      <c r="E824" s="24" t="s">
        <v>14490</v>
      </c>
      <c r="F824" s="18">
        <f t="shared" si="38"/>
        <v>1</v>
      </c>
      <c r="G824" s="23" t="s">
        <v>11860</v>
      </c>
      <c r="H824" s="23" t="s">
        <v>14317</v>
      </c>
      <c r="I824" s="19" t="s">
        <v>11719</v>
      </c>
      <c r="J824" s="41">
        <v>952528</v>
      </c>
      <c r="K824" s="42">
        <v>0.10000020996758101</v>
      </c>
      <c r="L824" s="41">
        <v>95253</v>
      </c>
      <c r="M824" s="41">
        <v>1047781</v>
      </c>
      <c r="N824">
        <f>+VLOOKUP(C824,'Thanh toán '!M$1335:N$6972,2,0)</f>
        <v>1047781</v>
      </c>
      <c r="O824" s="61">
        <f t="shared" si="39"/>
        <v>0</v>
      </c>
    </row>
    <row r="825" spans="1:15" hidden="1" x14ac:dyDescent="0.3">
      <c r="A825" s="18">
        <v>2023</v>
      </c>
      <c r="B825" s="19" t="s">
        <v>14524</v>
      </c>
      <c r="C825" s="19">
        <f t="shared" si="37"/>
        <v>1657</v>
      </c>
      <c r="D825" s="19" t="s">
        <v>13350</v>
      </c>
      <c r="E825" s="24" t="s">
        <v>14490</v>
      </c>
      <c r="F825" s="18">
        <f t="shared" si="38"/>
        <v>1</v>
      </c>
      <c r="G825" s="23" t="s">
        <v>11860</v>
      </c>
      <c r="H825" s="23" t="s">
        <v>14317</v>
      </c>
      <c r="I825" s="19" t="s">
        <v>11719</v>
      </c>
      <c r="J825" s="41">
        <v>1924096</v>
      </c>
      <c r="K825" s="42">
        <v>0.10000020788983502</v>
      </c>
      <c r="L825" s="41">
        <v>192410</v>
      </c>
      <c r="M825" s="41">
        <v>2116506</v>
      </c>
      <c r="N825">
        <f>+VLOOKUP(C825,'Thanh toán '!M$1335:N$6972,2,0)</f>
        <v>2116506</v>
      </c>
      <c r="O825" s="61">
        <f t="shared" si="39"/>
        <v>0</v>
      </c>
    </row>
    <row r="826" spans="1:15" hidden="1" x14ac:dyDescent="0.3">
      <c r="A826" s="18">
        <v>2023</v>
      </c>
      <c r="B826" s="19" t="s">
        <v>14525</v>
      </c>
      <c r="C826" s="19">
        <f t="shared" si="37"/>
        <v>1658</v>
      </c>
      <c r="D826" s="19" t="s">
        <v>13350</v>
      </c>
      <c r="E826" s="24" t="s">
        <v>14490</v>
      </c>
      <c r="F826" s="18">
        <f t="shared" si="38"/>
        <v>1</v>
      </c>
      <c r="G826" s="23" t="s">
        <v>11860</v>
      </c>
      <c r="H826" s="23" t="s">
        <v>14526</v>
      </c>
      <c r="I826" s="19" t="s">
        <v>11719</v>
      </c>
      <c r="J826" s="41">
        <v>2111889</v>
      </c>
      <c r="K826" s="42">
        <v>0.10000004735097347</v>
      </c>
      <c r="L826" s="41">
        <v>211189</v>
      </c>
      <c r="M826" s="41">
        <v>2323078</v>
      </c>
      <c r="N826">
        <f>+VLOOKUP(C826,'Thanh toán '!M$1335:N$6972,2,0)</f>
        <v>2323078</v>
      </c>
      <c r="O826" s="61">
        <f t="shared" si="39"/>
        <v>0</v>
      </c>
    </row>
    <row r="827" spans="1:15" hidden="1" x14ac:dyDescent="0.3">
      <c r="A827" s="18">
        <v>2023</v>
      </c>
      <c r="B827" s="19" t="s">
        <v>14527</v>
      </c>
      <c r="C827" s="19">
        <f t="shared" si="37"/>
        <v>1660</v>
      </c>
      <c r="D827" s="19" t="s">
        <v>13350</v>
      </c>
      <c r="E827" s="24" t="s">
        <v>14490</v>
      </c>
      <c r="F827" s="18">
        <f t="shared" si="38"/>
        <v>1</v>
      </c>
      <c r="G827" s="23" t="s">
        <v>12367</v>
      </c>
      <c r="H827" s="23" t="s">
        <v>13607</v>
      </c>
      <c r="I827" s="19" t="s">
        <v>12368</v>
      </c>
      <c r="J827" s="41">
        <v>985220</v>
      </c>
      <c r="K827" s="42">
        <v>0.1</v>
      </c>
      <c r="L827" s="41">
        <v>98522</v>
      </c>
      <c r="M827" s="41">
        <v>1083742</v>
      </c>
      <c r="N827">
        <f>+VLOOKUP(C827,'Thanh toán '!M$1335:N$6972,2,0)</f>
        <v>1083742</v>
      </c>
      <c r="O827" s="61">
        <f t="shared" si="39"/>
        <v>0</v>
      </c>
    </row>
    <row r="828" spans="1:15" hidden="1" x14ac:dyDescent="0.3">
      <c r="A828" s="18">
        <v>2023</v>
      </c>
      <c r="B828" s="19" t="s">
        <v>14528</v>
      </c>
      <c r="C828" s="19">
        <f t="shared" si="37"/>
        <v>1663</v>
      </c>
      <c r="D828" s="19" t="s">
        <v>13350</v>
      </c>
      <c r="E828" s="24" t="s">
        <v>14490</v>
      </c>
      <c r="F828" s="18">
        <f t="shared" si="38"/>
        <v>1</v>
      </c>
      <c r="G828" s="23" t="s">
        <v>11799</v>
      </c>
      <c r="H828" s="23" t="s">
        <v>13432</v>
      </c>
      <c r="I828" s="19" t="s">
        <v>11725</v>
      </c>
      <c r="J828" s="41">
        <v>706248</v>
      </c>
      <c r="K828" s="42">
        <v>0.10000028318664266</v>
      </c>
      <c r="L828" s="41">
        <v>70625</v>
      </c>
      <c r="M828" s="41">
        <v>776873</v>
      </c>
      <c r="N828">
        <f>+VLOOKUP(C828,'Thanh toán '!M$1335:N$6972,2,0)</f>
        <v>776873</v>
      </c>
      <c r="O828" s="61">
        <f t="shared" si="39"/>
        <v>0</v>
      </c>
    </row>
    <row r="829" spans="1:15" hidden="1" x14ac:dyDescent="0.3">
      <c r="A829" s="18">
        <v>2023</v>
      </c>
      <c r="B829" s="19" t="s">
        <v>14529</v>
      </c>
      <c r="C829" s="19">
        <f t="shared" si="37"/>
        <v>1664</v>
      </c>
      <c r="D829" s="19" t="s">
        <v>13350</v>
      </c>
      <c r="E829" s="24" t="s">
        <v>14490</v>
      </c>
      <c r="F829" s="18">
        <f t="shared" si="38"/>
        <v>1</v>
      </c>
      <c r="G829" s="23" t="s">
        <v>11799</v>
      </c>
      <c r="H829" s="23" t="s">
        <v>14530</v>
      </c>
      <c r="I829" s="19" t="s">
        <v>11725</v>
      </c>
      <c r="J829" s="41">
        <v>640358</v>
      </c>
      <c r="K829" s="42">
        <v>0.10000031232529304</v>
      </c>
      <c r="L829" s="41">
        <v>64036</v>
      </c>
      <c r="M829" s="41">
        <v>704394</v>
      </c>
      <c r="N829">
        <f>+VLOOKUP(C829,'Thanh toán '!M$1335:N$6972,2,0)</f>
        <v>704394</v>
      </c>
      <c r="O829" s="61">
        <f t="shared" si="39"/>
        <v>0</v>
      </c>
    </row>
    <row r="830" spans="1:15" hidden="1" x14ac:dyDescent="0.3">
      <c r="A830" s="18">
        <v>2023</v>
      </c>
      <c r="B830" s="19" t="s">
        <v>14531</v>
      </c>
      <c r="C830" s="19">
        <f t="shared" si="37"/>
        <v>1666</v>
      </c>
      <c r="D830" s="19" t="s">
        <v>13350</v>
      </c>
      <c r="E830" s="24" t="s">
        <v>14490</v>
      </c>
      <c r="F830" s="18">
        <f t="shared" si="38"/>
        <v>1</v>
      </c>
      <c r="G830" s="23" t="s">
        <v>12200</v>
      </c>
      <c r="H830" s="23" t="s">
        <v>12200</v>
      </c>
      <c r="I830" s="19" t="s">
        <v>12201</v>
      </c>
      <c r="J830" s="41">
        <v>5297956</v>
      </c>
      <c r="K830" s="42">
        <v>0.10000007550081579</v>
      </c>
      <c r="L830" s="41">
        <v>529796</v>
      </c>
      <c r="M830" s="41">
        <v>5827752</v>
      </c>
      <c r="N830">
        <f>+VLOOKUP(C830,'Thanh toán '!M$1335:N$6972,2,0)</f>
        <v>5827752</v>
      </c>
      <c r="O830" s="61">
        <f t="shared" si="39"/>
        <v>0</v>
      </c>
    </row>
    <row r="831" spans="1:15" hidden="1" x14ac:dyDescent="0.3">
      <c r="A831" s="18">
        <v>2023</v>
      </c>
      <c r="B831" s="19" t="s">
        <v>14532</v>
      </c>
      <c r="C831" s="19">
        <f t="shared" si="37"/>
        <v>1667</v>
      </c>
      <c r="D831" s="19" t="s">
        <v>13350</v>
      </c>
      <c r="E831" s="24" t="s">
        <v>14490</v>
      </c>
      <c r="F831" s="18">
        <f t="shared" si="38"/>
        <v>1</v>
      </c>
      <c r="G831" s="23" t="s">
        <v>12287</v>
      </c>
      <c r="H831" s="23" t="s">
        <v>12287</v>
      </c>
      <c r="I831" s="19" t="s">
        <v>12288</v>
      </c>
      <c r="J831" s="41">
        <v>4822382</v>
      </c>
      <c r="K831" s="42">
        <v>9.9999958526719779E-2</v>
      </c>
      <c r="L831" s="41">
        <v>482238</v>
      </c>
      <c r="M831" s="41">
        <v>5304620</v>
      </c>
      <c r="N831">
        <f>+VLOOKUP(C831,'Thanh toán '!M$1335:N$6972,2,0)</f>
        <v>5304620</v>
      </c>
      <c r="O831" s="61">
        <f t="shared" si="39"/>
        <v>0</v>
      </c>
    </row>
    <row r="832" spans="1:15" hidden="1" x14ac:dyDescent="0.3">
      <c r="A832" s="18">
        <v>2023</v>
      </c>
      <c r="B832" s="19" t="s">
        <v>14533</v>
      </c>
      <c r="C832" s="19">
        <f t="shared" si="37"/>
        <v>1691</v>
      </c>
      <c r="D832" s="19" t="s">
        <v>13350</v>
      </c>
      <c r="E832" s="24" t="s">
        <v>14490</v>
      </c>
      <c r="F832" s="18">
        <f t="shared" si="38"/>
        <v>1</v>
      </c>
      <c r="G832" s="23" t="s">
        <v>12248</v>
      </c>
      <c r="H832" s="23" t="s">
        <v>12248</v>
      </c>
      <c r="I832" s="19" t="s">
        <v>12249</v>
      </c>
      <c r="J832" s="41">
        <v>882000</v>
      </c>
      <c r="K832" s="42">
        <v>0.1</v>
      </c>
      <c r="L832" s="41">
        <v>88200</v>
      </c>
      <c r="M832" s="41">
        <v>970200</v>
      </c>
      <c r="N832">
        <f>+VLOOKUP(C832,'Thanh toán '!M$1335:N$6972,2,0)</f>
        <v>970200</v>
      </c>
      <c r="O832" s="61">
        <f t="shared" si="39"/>
        <v>0</v>
      </c>
    </row>
    <row r="833" spans="1:15" hidden="1" x14ac:dyDescent="0.3">
      <c r="A833" s="18">
        <v>2023</v>
      </c>
      <c r="B833" s="19" t="s">
        <v>14534</v>
      </c>
      <c r="C833" s="19">
        <f t="shared" si="37"/>
        <v>1692</v>
      </c>
      <c r="D833" s="19" t="s">
        <v>13350</v>
      </c>
      <c r="E833" s="24" t="s">
        <v>14490</v>
      </c>
      <c r="F833" s="18">
        <f t="shared" si="38"/>
        <v>1</v>
      </c>
      <c r="G833" s="23" t="s">
        <v>12248</v>
      </c>
      <c r="H833" s="23" t="s">
        <v>12248</v>
      </c>
      <c r="I833" s="19" t="s">
        <v>12249</v>
      </c>
      <c r="J833" s="41">
        <v>1924970</v>
      </c>
      <c r="K833" s="42">
        <v>0.1</v>
      </c>
      <c r="L833" s="41">
        <v>192497</v>
      </c>
      <c r="M833" s="41">
        <v>2117467</v>
      </c>
      <c r="N833">
        <f>+VLOOKUP(C833,'Thanh toán '!M$1335:N$6972,2,0)</f>
        <v>2117467</v>
      </c>
      <c r="O833" s="61">
        <f t="shared" si="39"/>
        <v>0</v>
      </c>
    </row>
    <row r="834" spans="1:15" hidden="1" x14ac:dyDescent="0.3">
      <c r="A834" s="18">
        <v>2023</v>
      </c>
      <c r="B834" s="19" t="s">
        <v>14535</v>
      </c>
      <c r="C834" s="19">
        <f t="shared" si="37"/>
        <v>1693</v>
      </c>
      <c r="D834" s="19" t="s">
        <v>13350</v>
      </c>
      <c r="E834" s="24" t="s">
        <v>14490</v>
      </c>
      <c r="F834" s="18">
        <f t="shared" si="38"/>
        <v>1</v>
      </c>
      <c r="G834" s="23" t="s">
        <v>12650</v>
      </c>
      <c r="H834" s="23" t="s">
        <v>12650</v>
      </c>
      <c r="I834" s="19" t="s">
        <v>12651</v>
      </c>
      <c r="J834" s="41">
        <v>2606649</v>
      </c>
      <c r="K834" s="42">
        <v>0.10000003836343137</v>
      </c>
      <c r="L834" s="41">
        <v>260665</v>
      </c>
      <c r="M834" s="41">
        <v>2867314</v>
      </c>
      <c r="N834">
        <f>+VLOOKUP(C834,'Thanh toán '!M$1335:N$6972,2,0)</f>
        <v>2867314</v>
      </c>
      <c r="O834" s="61">
        <f t="shared" si="39"/>
        <v>0</v>
      </c>
    </row>
    <row r="835" spans="1:15" hidden="1" x14ac:dyDescent="0.3">
      <c r="A835" s="18">
        <v>2023</v>
      </c>
      <c r="B835" s="19" t="s">
        <v>14536</v>
      </c>
      <c r="C835" s="19">
        <f t="shared" si="37"/>
        <v>1694</v>
      </c>
      <c r="D835" s="19" t="s">
        <v>13350</v>
      </c>
      <c r="E835" s="24" t="s">
        <v>14490</v>
      </c>
      <c r="F835" s="18">
        <f t="shared" si="38"/>
        <v>1</v>
      </c>
      <c r="G835" s="23" t="s">
        <v>12618</v>
      </c>
      <c r="H835" s="23" t="s">
        <v>12618</v>
      </c>
      <c r="I835" s="19" t="s">
        <v>12619</v>
      </c>
      <c r="J835" s="41">
        <v>1539323</v>
      </c>
      <c r="K835" s="42">
        <v>9.9999805109129147E-2</v>
      </c>
      <c r="L835" s="41">
        <v>153932</v>
      </c>
      <c r="M835" s="41">
        <v>1693255</v>
      </c>
      <c r="N835">
        <f>+VLOOKUP(C835,'Thanh toán '!M$1335:N$6972,2,0)</f>
        <v>1693255</v>
      </c>
      <c r="O835" s="61">
        <f t="shared" si="39"/>
        <v>0</v>
      </c>
    </row>
    <row r="836" spans="1:15" hidden="1" x14ac:dyDescent="0.3">
      <c r="A836" s="18">
        <v>2023</v>
      </c>
      <c r="B836" s="19" t="s">
        <v>14537</v>
      </c>
      <c r="C836" s="19">
        <f t="shared" si="37"/>
        <v>1695</v>
      </c>
      <c r="D836" s="19" t="s">
        <v>13350</v>
      </c>
      <c r="E836" s="24" t="s">
        <v>14490</v>
      </c>
      <c r="F836" s="18">
        <f t="shared" si="38"/>
        <v>1</v>
      </c>
      <c r="G836" s="23" t="s">
        <v>12251</v>
      </c>
      <c r="H836" s="23" t="s">
        <v>12251</v>
      </c>
      <c r="I836" s="19" t="s">
        <v>12252</v>
      </c>
      <c r="J836" s="41">
        <v>734310</v>
      </c>
      <c r="K836" s="42">
        <v>0.1</v>
      </c>
      <c r="L836" s="41">
        <v>73431</v>
      </c>
      <c r="M836" s="41">
        <v>807741</v>
      </c>
      <c r="N836">
        <f>+VLOOKUP(C836,'Thanh toán '!M$1335:N$6972,2,0)</f>
        <v>807741</v>
      </c>
      <c r="O836" s="61">
        <f t="shared" si="39"/>
        <v>0</v>
      </c>
    </row>
    <row r="837" spans="1:15" hidden="1" x14ac:dyDescent="0.3">
      <c r="A837" s="18">
        <v>2023</v>
      </c>
      <c r="B837" s="19" t="s">
        <v>14538</v>
      </c>
      <c r="C837" s="19">
        <f t="shared" si="37"/>
        <v>1696</v>
      </c>
      <c r="D837" s="19" t="s">
        <v>13350</v>
      </c>
      <c r="E837" s="24" t="s">
        <v>14490</v>
      </c>
      <c r="F837" s="18">
        <f t="shared" si="38"/>
        <v>1</v>
      </c>
      <c r="G837" s="23" t="s">
        <v>13007</v>
      </c>
      <c r="H837" s="23" t="s">
        <v>12568</v>
      </c>
      <c r="I837" s="19" t="s">
        <v>12569</v>
      </c>
      <c r="J837" s="41">
        <v>1468620</v>
      </c>
      <c r="K837" s="42">
        <v>0.1</v>
      </c>
      <c r="L837" s="41">
        <v>146862</v>
      </c>
      <c r="M837" s="41">
        <v>1615482</v>
      </c>
      <c r="N837">
        <f>+VLOOKUP(C837,'Thanh toán '!M$1335:N$6972,2,0)</f>
        <v>1615482</v>
      </c>
      <c r="O837" s="61">
        <f t="shared" si="39"/>
        <v>0</v>
      </c>
    </row>
    <row r="838" spans="1:15" hidden="1" x14ac:dyDescent="0.3">
      <c r="A838" s="18">
        <v>2023</v>
      </c>
      <c r="B838" s="19" t="s">
        <v>14539</v>
      </c>
      <c r="C838" s="19">
        <f t="shared" ref="C838:C901" si="40">+B838*1</f>
        <v>1697</v>
      </c>
      <c r="D838" s="19" t="s">
        <v>13350</v>
      </c>
      <c r="E838" s="24" t="s">
        <v>14490</v>
      </c>
      <c r="F838" s="18">
        <f t="shared" ref="F838:F901" si="41">+MONTH(E838)</f>
        <v>1</v>
      </c>
      <c r="G838" s="23" t="s">
        <v>12499</v>
      </c>
      <c r="H838" s="23" t="s">
        <v>12499</v>
      </c>
      <c r="I838" s="19" t="s">
        <v>12500</v>
      </c>
      <c r="J838" s="41">
        <v>1366705</v>
      </c>
      <c r="K838" s="42">
        <v>0.10000036584339708</v>
      </c>
      <c r="L838" s="41">
        <v>136671</v>
      </c>
      <c r="M838" s="41">
        <v>1503376</v>
      </c>
      <c r="N838">
        <f>+VLOOKUP(C838,'Thanh toán '!M$1335:N$6972,2,0)</f>
        <v>1503376</v>
      </c>
      <c r="O838" s="61">
        <f t="shared" ref="O838:O901" si="42">+N838-M838</f>
        <v>0</v>
      </c>
    </row>
    <row r="839" spans="1:15" hidden="1" x14ac:dyDescent="0.3">
      <c r="A839" s="18">
        <v>2023</v>
      </c>
      <c r="B839" s="19" t="s">
        <v>14540</v>
      </c>
      <c r="C839" s="19">
        <f t="shared" si="40"/>
        <v>1698</v>
      </c>
      <c r="D839" s="19" t="s">
        <v>13350</v>
      </c>
      <c r="E839" s="24" t="s">
        <v>14490</v>
      </c>
      <c r="F839" s="18">
        <f t="shared" si="41"/>
        <v>1</v>
      </c>
      <c r="G839" s="23" t="s">
        <v>12470</v>
      </c>
      <c r="H839" s="23" t="s">
        <v>12470</v>
      </c>
      <c r="I839" s="19" t="s">
        <v>12471</v>
      </c>
      <c r="J839" s="41">
        <v>3356606</v>
      </c>
      <c r="K839" s="42">
        <v>0.10000011916799291</v>
      </c>
      <c r="L839" s="41">
        <v>335661</v>
      </c>
      <c r="M839" s="41">
        <v>3692267</v>
      </c>
      <c r="N839">
        <f>+VLOOKUP(C839,'Thanh toán '!M$1335:N$6972,2,0)</f>
        <v>3692267</v>
      </c>
      <c r="O839" s="61">
        <f t="shared" si="42"/>
        <v>0</v>
      </c>
    </row>
    <row r="840" spans="1:15" hidden="1" x14ac:dyDescent="0.3">
      <c r="A840" s="18">
        <v>2023</v>
      </c>
      <c r="B840" s="19" t="s">
        <v>14541</v>
      </c>
      <c r="C840" s="19">
        <f t="shared" si="40"/>
        <v>1699</v>
      </c>
      <c r="D840" s="19" t="s">
        <v>13350</v>
      </c>
      <c r="E840" s="24" t="s">
        <v>14490</v>
      </c>
      <c r="F840" s="18">
        <f t="shared" si="41"/>
        <v>1</v>
      </c>
      <c r="G840" s="23" t="s">
        <v>12266</v>
      </c>
      <c r="H840" s="23" t="s">
        <v>12266</v>
      </c>
      <c r="I840" s="19" t="s">
        <v>12267</v>
      </c>
      <c r="J840" s="41">
        <v>1639646</v>
      </c>
      <c r="K840" s="42">
        <v>0.10000024395509763</v>
      </c>
      <c r="L840" s="41">
        <v>163965</v>
      </c>
      <c r="M840" s="41">
        <v>1803611</v>
      </c>
      <c r="N840">
        <f>+VLOOKUP(C840,'Thanh toán '!M$1335:N$6972,2,0)</f>
        <v>1803611</v>
      </c>
      <c r="O840" s="61">
        <f t="shared" si="42"/>
        <v>0</v>
      </c>
    </row>
    <row r="841" spans="1:15" hidden="1" x14ac:dyDescent="0.3">
      <c r="A841" s="18">
        <v>2023</v>
      </c>
      <c r="B841" s="19" t="s">
        <v>14542</v>
      </c>
      <c r="C841" s="19">
        <f t="shared" si="40"/>
        <v>1700</v>
      </c>
      <c r="D841" s="19" t="s">
        <v>13350</v>
      </c>
      <c r="E841" s="24" t="s">
        <v>14490</v>
      </c>
      <c r="F841" s="18">
        <f t="shared" si="41"/>
        <v>1</v>
      </c>
      <c r="G841" s="23" t="s">
        <v>11970</v>
      </c>
      <c r="H841" s="23" t="s">
        <v>14543</v>
      </c>
      <c r="I841" s="19" t="s">
        <v>11971</v>
      </c>
      <c r="J841" s="41">
        <v>706248</v>
      </c>
      <c r="K841" s="42">
        <v>0.10000028318664266</v>
      </c>
      <c r="L841" s="41">
        <v>70625</v>
      </c>
      <c r="M841" s="41">
        <v>776873</v>
      </c>
      <c r="N841">
        <f>+VLOOKUP(C841,'Thanh toán '!M$1335:N$6972,2,0)</f>
        <v>776873</v>
      </c>
      <c r="O841" s="61">
        <f t="shared" si="42"/>
        <v>0</v>
      </c>
    </row>
    <row r="842" spans="1:15" hidden="1" x14ac:dyDescent="0.3">
      <c r="A842" s="18">
        <v>2023</v>
      </c>
      <c r="B842" s="19" t="s">
        <v>14544</v>
      </c>
      <c r="C842" s="19">
        <f t="shared" si="40"/>
        <v>1701</v>
      </c>
      <c r="D842" s="19" t="s">
        <v>13350</v>
      </c>
      <c r="E842" s="24" t="s">
        <v>14490</v>
      </c>
      <c r="F842" s="18">
        <f t="shared" si="41"/>
        <v>1</v>
      </c>
      <c r="G842" s="23" t="s">
        <v>11970</v>
      </c>
      <c r="H842" s="23" t="s">
        <v>14545</v>
      </c>
      <c r="I842" s="19" t="s">
        <v>11971</v>
      </c>
      <c r="J842" s="41">
        <v>618065</v>
      </c>
      <c r="K842" s="42">
        <v>0.10000080897640216</v>
      </c>
      <c r="L842" s="41">
        <v>61807</v>
      </c>
      <c r="M842" s="41">
        <v>679872</v>
      </c>
      <c r="N842">
        <f>+VLOOKUP(C842,'Thanh toán '!M$1335:N$6972,2,0)</f>
        <v>679872</v>
      </c>
      <c r="O842" s="61">
        <f t="shared" si="42"/>
        <v>0</v>
      </c>
    </row>
    <row r="843" spans="1:15" hidden="1" x14ac:dyDescent="0.3">
      <c r="A843" s="43">
        <v>2023</v>
      </c>
      <c r="B843" s="44" t="s">
        <v>14546</v>
      </c>
      <c r="C843" s="19">
        <f t="shared" si="40"/>
        <v>1702</v>
      </c>
      <c r="D843" s="44" t="s">
        <v>13350</v>
      </c>
      <c r="E843" s="45" t="s">
        <v>14490</v>
      </c>
      <c r="F843" s="18">
        <f t="shared" si="41"/>
        <v>1</v>
      </c>
      <c r="G843" s="46" t="s">
        <v>12260</v>
      </c>
      <c r="H843" s="46" t="s">
        <v>12260</v>
      </c>
      <c r="I843" s="44" t="s">
        <v>12261</v>
      </c>
      <c r="J843" s="47">
        <v>3218192</v>
      </c>
      <c r="K843" s="48">
        <v>9.9999937853303966E-2</v>
      </c>
      <c r="L843" s="47">
        <v>321819</v>
      </c>
      <c r="M843" s="47">
        <v>0</v>
      </c>
      <c r="O843" s="61"/>
    </row>
    <row r="844" spans="1:15" hidden="1" x14ac:dyDescent="0.3">
      <c r="A844" s="18">
        <v>2023</v>
      </c>
      <c r="B844" s="19" t="s">
        <v>14547</v>
      </c>
      <c r="C844" s="19">
        <f t="shared" si="40"/>
        <v>1703</v>
      </c>
      <c r="D844" s="19" t="s">
        <v>13350</v>
      </c>
      <c r="E844" s="24" t="s">
        <v>14548</v>
      </c>
      <c r="F844" s="18">
        <f t="shared" si="41"/>
        <v>1</v>
      </c>
      <c r="G844" s="23" t="s">
        <v>12231</v>
      </c>
      <c r="H844" s="23" t="s">
        <v>13467</v>
      </c>
      <c r="I844" s="19" t="s">
        <v>12232</v>
      </c>
      <c r="J844" s="41">
        <v>4518017</v>
      </c>
      <c r="K844" s="42">
        <v>0.10000006640081256</v>
      </c>
      <c r="L844" s="41">
        <v>451802</v>
      </c>
      <c r="M844" s="41">
        <v>4969819</v>
      </c>
      <c r="N844">
        <f>+VLOOKUP(C844,'Thanh toán '!M$1335:N$6972,2,0)</f>
        <v>4969819</v>
      </c>
      <c r="O844" s="61">
        <f t="shared" si="42"/>
        <v>0</v>
      </c>
    </row>
    <row r="845" spans="1:15" hidden="1" x14ac:dyDescent="0.3">
      <c r="A845" s="18">
        <v>2023</v>
      </c>
      <c r="B845" s="19" t="s">
        <v>14549</v>
      </c>
      <c r="C845" s="19">
        <f t="shared" si="40"/>
        <v>1704</v>
      </c>
      <c r="D845" s="19" t="s">
        <v>13350</v>
      </c>
      <c r="E845" s="24" t="s">
        <v>14548</v>
      </c>
      <c r="F845" s="18">
        <f t="shared" si="41"/>
        <v>1</v>
      </c>
      <c r="G845" s="23" t="s">
        <v>11799</v>
      </c>
      <c r="H845" s="23" t="s">
        <v>14187</v>
      </c>
      <c r="I845" s="19" t="s">
        <v>11725</v>
      </c>
      <c r="J845" s="41">
        <v>985220</v>
      </c>
      <c r="K845" s="42">
        <v>0.1</v>
      </c>
      <c r="L845" s="41">
        <v>98522</v>
      </c>
      <c r="M845" s="41">
        <v>1083742</v>
      </c>
      <c r="N845">
        <f>+VLOOKUP(C845,'Thanh toán '!M$1335:N$6972,2,0)</f>
        <v>1083742</v>
      </c>
      <c r="O845" s="61">
        <f t="shared" si="42"/>
        <v>0</v>
      </c>
    </row>
    <row r="846" spans="1:15" hidden="1" x14ac:dyDescent="0.3">
      <c r="A846" s="18">
        <v>2023</v>
      </c>
      <c r="B846" s="19" t="s">
        <v>14550</v>
      </c>
      <c r="C846" s="19">
        <f t="shared" si="40"/>
        <v>1705</v>
      </c>
      <c r="D846" s="19" t="s">
        <v>13350</v>
      </c>
      <c r="E846" s="24" t="s">
        <v>14548</v>
      </c>
      <c r="F846" s="18">
        <f t="shared" si="41"/>
        <v>1</v>
      </c>
      <c r="G846" s="23" t="s">
        <v>11799</v>
      </c>
      <c r="H846" s="23" t="s">
        <v>14207</v>
      </c>
      <c r="I846" s="19" t="s">
        <v>11725</v>
      </c>
      <c r="J846" s="41">
        <v>957158</v>
      </c>
      <c r="K846" s="42">
        <v>0.10000020895191808</v>
      </c>
      <c r="L846" s="41">
        <v>95716</v>
      </c>
      <c r="M846" s="41">
        <v>1052874</v>
      </c>
      <c r="N846">
        <f>+VLOOKUP(C846,'Thanh toán '!M$1335:N$6972,2,0)</f>
        <v>1052874</v>
      </c>
      <c r="O846" s="61">
        <f t="shared" si="42"/>
        <v>0</v>
      </c>
    </row>
    <row r="847" spans="1:15" hidden="1" x14ac:dyDescent="0.3">
      <c r="A847" s="18">
        <v>2023</v>
      </c>
      <c r="B847" s="19" t="s">
        <v>14551</v>
      </c>
      <c r="C847" s="19">
        <f t="shared" si="40"/>
        <v>1707</v>
      </c>
      <c r="D847" s="19" t="s">
        <v>13350</v>
      </c>
      <c r="E847" s="24" t="s">
        <v>14548</v>
      </c>
      <c r="F847" s="18">
        <f t="shared" si="41"/>
        <v>1</v>
      </c>
      <c r="G847" s="23" t="s">
        <v>12260</v>
      </c>
      <c r="H847" s="23" t="s">
        <v>12260</v>
      </c>
      <c r="I847" s="19" t="s">
        <v>12261</v>
      </c>
      <c r="J847" s="41">
        <v>2224892</v>
      </c>
      <c r="K847" s="42">
        <v>9.9999910107996248E-2</v>
      </c>
      <c r="L847" s="41">
        <v>222489</v>
      </c>
      <c r="M847" s="41">
        <v>2447381</v>
      </c>
      <c r="N847">
        <f>+VLOOKUP(C847,'Thanh toán '!M$1335:N$6972,2,0)</f>
        <v>2447381</v>
      </c>
      <c r="O847" s="61">
        <f t="shared" si="42"/>
        <v>0</v>
      </c>
    </row>
    <row r="848" spans="1:15" hidden="1" x14ac:dyDescent="0.3">
      <c r="A848" s="18">
        <v>2023</v>
      </c>
      <c r="B848" s="19" t="s">
        <v>14552</v>
      </c>
      <c r="C848" s="19">
        <f t="shared" si="40"/>
        <v>1713</v>
      </c>
      <c r="D848" s="19" t="s">
        <v>13350</v>
      </c>
      <c r="E848" s="24" t="s">
        <v>14548</v>
      </c>
      <c r="F848" s="18">
        <f t="shared" si="41"/>
        <v>1</v>
      </c>
      <c r="G848" s="23" t="s">
        <v>12245</v>
      </c>
      <c r="H848" s="23" t="s">
        <v>12245</v>
      </c>
      <c r="I848" s="19" t="s">
        <v>12246</v>
      </c>
      <c r="J848" s="41">
        <v>10416000</v>
      </c>
      <c r="K848" s="42">
        <v>0.1</v>
      </c>
      <c r="L848" s="41">
        <v>1041600</v>
      </c>
      <c r="M848" s="41">
        <v>11457600</v>
      </c>
      <c r="N848">
        <f>+VLOOKUP(C848,'Thanh toán '!M$1335:N$6972,2,0)</f>
        <v>11457600</v>
      </c>
      <c r="O848" s="61">
        <f t="shared" si="42"/>
        <v>0</v>
      </c>
    </row>
    <row r="849" spans="1:15" hidden="1" x14ac:dyDescent="0.3">
      <c r="A849" s="18">
        <v>2023</v>
      </c>
      <c r="B849" s="19" t="s">
        <v>14553</v>
      </c>
      <c r="C849" s="19">
        <f t="shared" si="40"/>
        <v>1714</v>
      </c>
      <c r="D849" s="19" t="s">
        <v>13350</v>
      </c>
      <c r="E849" s="24" t="s">
        <v>14548</v>
      </c>
      <c r="F849" s="18">
        <f t="shared" si="41"/>
        <v>1</v>
      </c>
      <c r="G849" s="23" t="s">
        <v>12287</v>
      </c>
      <c r="H849" s="23" t="s">
        <v>12287</v>
      </c>
      <c r="I849" s="19" t="s">
        <v>12288</v>
      </c>
      <c r="J849" s="41">
        <v>5026279</v>
      </c>
      <c r="K849" s="42">
        <v>0.10000001989543358</v>
      </c>
      <c r="L849" s="41">
        <v>502628</v>
      </c>
      <c r="M849" s="41">
        <v>5528907</v>
      </c>
      <c r="N849">
        <f>+VLOOKUP(C849,'Thanh toán '!M$1335:N$6972,2,0)</f>
        <v>5528907</v>
      </c>
      <c r="O849" s="61">
        <f t="shared" si="42"/>
        <v>0</v>
      </c>
    </row>
    <row r="850" spans="1:15" hidden="1" x14ac:dyDescent="0.3">
      <c r="A850" s="18">
        <v>2023</v>
      </c>
      <c r="B850" s="19" t="s">
        <v>14554</v>
      </c>
      <c r="C850" s="19">
        <f t="shared" si="40"/>
        <v>1715</v>
      </c>
      <c r="D850" s="19" t="s">
        <v>13350</v>
      </c>
      <c r="E850" s="24" t="s">
        <v>14548</v>
      </c>
      <c r="F850" s="18">
        <f t="shared" si="41"/>
        <v>1</v>
      </c>
      <c r="G850" s="23" t="s">
        <v>12347</v>
      </c>
      <c r="H850" s="23" t="s">
        <v>12347</v>
      </c>
      <c r="I850" s="19" t="s">
        <v>12348</v>
      </c>
      <c r="J850" s="41">
        <v>2891626</v>
      </c>
      <c r="K850" s="42">
        <v>0.10000013833047566</v>
      </c>
      <c r="L850" s="41">
        <v>289163</v>
      </c>
      <c r="M850" s="41">
        <v>3180789</v>
      </c>
      <c r="N850">
        <f>+VLOOKUP(C850,'Thanh toán '!M$1335:N$6972,2,0)</f>
        <v>3180789</v>
      </c>
      <c r="O850" s="61">
        <f t="shared" si="42"/>
        <v>0</v>
      </c>
    </row>
    <row r="851" spans="1:15" hidden="1" x14ac:dyDescent="0.3">
      <c r="A851" s="18">
        <v>2023</v>
      </c>
      <c r="B851" s="19" t="s">
        <v>14555</v>
      </c>
      <c r="C851" s="19">
        <f t="shared" si="40"/>
        <v>1716</v>
      </c>
      <c r="D851" s="19" t="s">
        <v>13350</v>
      </c>
      <c r="E851" s="24" t="s">
        <v>14548</v>
      </c>
      <c r="F851" s="18">
        <f t="shared" si="41"/>
        <v>1</v>
      </c>
      <c r="G851" s="23" t="s">
        <v>12239</v>
      </c>
      <c r="H851" s="23" t="s">
        <v>13824</v>
      </c>
      <c r="I851" s="19" t="s">
        <v>12240</v>
      </c>
      <c r="J851" s="41">
        <v>19729265</v>
      </c>
      <c r="K851" s="42">
        <v>0.10000002534306271</v>
      </c>
      <c r="L851" s="41">
        <v>1972927</v>
      </c>
      <c r="M851" s="41">
        <v>21702192</v>
      </c>
      <c r="N851">
        <f>+VLOOKUP(C851,'Thanh toán '!M$1335:N$6972,2,0)</f>
        <v>21702192</v>
      </c>
      <c r="O851" s="61">
        <f t="shared" si="42"/>
        <v>0</v>
      </c>
    </row>
    <row r="852" spans="1:15" hidden="1" x14ac:dyDescent="0.3">
      <c r="A852" s="18">
        <v>2023</v>
      </c>
      <c r="B852" s="19" t="s">
        <v>14556</v>
      </c>
      <c r="C852" s="19">
        <f t="shared" si="40"/>
        <v>1717</v>
      </c>
      <c r="D852" s="19" t="s">
        <v>13350</v>
      </c>
      <c r="E852" s="24" t="s">
        <v>14548</v>
      </c>
      <c r="F852" s="18">
        <f t="shared" si="41"/>
        <v>1</v>
      </c>
      <c r="G852" s="23" t="s">
        <v>12589</v>
      </c>
      <c r="H852" s="23" t="s">
        <v>12589</v>
      </c>
      <c r="I852" s="19" t="s">
        <v>12590</v>
      </c>
      <c r="J852" s="41">
        <v>6069106</v>
      </c>
      <c r="K852" s="42">
        <v>0.1000000659075653</v>
      </c>
      <c r="L852" s="41">
        <v>606911</v>
      </c>
      <c r="M852" s="41">
        <v>6676017</v>
      </c>
      <c r="N852">
        <f>+VLOOKUP(C852,'Thanh toán '!M$1335:N$6972,2,0)</f>
        <v>6676017</v>
      </c>
      <c r="O852" s="61">
        <f t="shared" si="42"/>
        <v>0</v>
      </c>
    </row>
    <row r="853" spans="1:15" hidden="1" x14ac:dyDescent="0.3">
      <c r="A853" s="18">
        <v>2023</v>
      </c>
      <c r="B853" s="19" t="s">
        <v>14557</v>
      </c>
      <c r="C853" s="19">
        <f t="shared" si="40"/>
        <v>1718</v>
      </c>
      <c r="D853" s="19" t="s">
        <v>13350</v>
      </c>
      <c r="E853" s="24" t="s">
        <v>14548</v>
      </c>
      <c r="F853" s="18">
        <f t="shared" si="41"/>
        <v>1</v>
      </c>
      <c r="G853" s="23" t="s">
        <v>12239</v>
      </c>
      <c r="H853" s="23" t="s">
        <v>14173</v>
      </c>
      <c r="I853" s="19" t="s">
        <v>12240</v>
      </c>
      <c r="J853" s="41">
        <v>3460800</v>
      </c>
      <c r="K853" s="42">
        <v>0.1</v>
      </c>
      <c r="L853" s="41">
        <v>346080</v>
      </c>
      <c r="M853" s="41">
        <v>3806880</v>
      </c>
      <c r="N853">
        <f>+VLOOKUP(C853,'Thanh toán '!M$1335:N$6972,2,0)</f>
        <v>3806880</v>
      </c>
      <c r="O853" s="61">
        <f t="shared" si="42"/>
        <v>0</v>
      </c>
    </row>
    <row r="854" spans="1:15" hidden="1" x14ac:dyDescent="0.3">
      <c r="A854" s="18">
        <v>2023</v>
      </c>
      <c r="B854" s="19" t="s">
        <v>14558</v>
      </c>
      <c r="C854" s="19">
        <f t="shared" si="40"/>
        <v>1719</v>
      </c>
      <c r="D854" s="19" t="s">
        <v>13350</v>
      </c>
      <c r="E854" s="24" t="s">
        <v>14548</v>
      </c>
      <c r="F854" s="18">
        <f t="shared" si="41"/>
        <v>1</v>
      </c>
      <c r="G854" s="23" t="s">
        <v>12239</v>
      </c>
      <c r="H854" s="23" t="s">
        <v>14173</v>
      </c>
      <c r="I854" s="19" t="s">
        <v>12240</v>
      </c>
      <c r="J854" s="41">
        <v>3571980</v>
      </c>
      <c r="K854" s="42">
        <v>0.1</v>
      </c>
      <c r="L854" s="41">
        <v>357198</v>
      </c>
      <c r="M854" s="41">
        <v>3929178</v>
      </c>
      <c r="N854">
        <f>+VLOOKUP(C854,'Thanh toán '!M$1335:N$6972,2,0)</f>
        <v>3929178</v>
      </c>
      <c r="O854" s="61">
        <f t="shared" si="42"/>
        <v>0</v>
      </c>
    </row>
    <row r="855" spans="1:15" hidden="1" x14ac:dyDescent="0.3">
      <c r="A855" s="18">
        <v>2023</v>
      </c>
      <c r="B855" s="19" t="s">
        <v>14559</v>
      </c>
      <c r="C855" s="19">
        <f t="shared" si="40"/>
        <v>1720</v>
      </c>
      <c r="D855" s="19" t="s">
        <v>13350</v>
      </c>
      <c r="E855" s="24" t="s">
        <v>14548</v>
      </c>
      <c r="F855" s="18">
        <f t="shared" si="41"/>
        <v>1</v>
      </c>
      <c r="G855" s="23" t="s">
        <v>11799</v>
      </c>
      <c r="H855" s="23" t="s">
        <v>13352</v>
      </c>
      <c r="I855" s="19" t="s">
        <v>11725</v>
      </c>
      <c r="J855" s="41">
        <v>846240</v>
      </c>
      <c r="K855" s="42">
        <v>0.1</v>
      </c>
      <c r="L855" s="41">
        <v>84624</v>
      </c>
      <c r="M855" s="41">
        <v>930864</v>
      </c>
      <c r="N855">
        <f>+VLOOKUP(C855,'Thanh toán '!M$1335:N$6972,2,0)</f>
        <v>930864</v>
      </c>
      <c r="O855" s="61">
        <f t="shared" si="42"/>
        <v>0</v>
      </c>
    </row>
    <row r="856" spans="1:15" hidden="1" x14ac:dyDescent="0.3">
      <c r="A856" s="18">
        <v>2023</v>
      </c>
      <c r="B856" s="19" t="s">
        <v>14560</v>
      </c>
      <c r="C856" s="19">
        <f t="shared" si="40"/>
        <v>1722</v>
      </c>
      <c r="D856" s="19" t="s">
        <v>13350</v>
      </c>
      <c r="E856" s="24" t="s">
        <v>14548</v>
      </c>
      <c r="F856" s="18">
        <f t="shared" si="41"/>
        <v>1</v>
      </c>
      <c r="G856" s="23" t="s">
        <v>12357</v>
      </c>
      <c r="H856" s="23" t="s">
        <v>12357</v>
      </c>
      <c r="I856" s="19" t="s">
        <v>12358</v>
      </c>
      <c r="J856" s="41">
        <v>13011910</v>
      </c>
      <c r="K856" s="42">
        <v>0.1</v>
      </c>
      <c r="L856" s="41">
        <v>1301191</v>
      </c>
      <c r="M856" s="41">
        <v>14313101</v>
      </c>
      <c r="N856">
        <f>+VLOOKUP(C856,'Thanh toán '!M$1335:N$6972,2,0)</f>
        <v>14313101</v>
      </c>
      <c r="O856" s="61">
        <f t="shared" si="42"/>
        <v>0</v>
      </c>
    </row>
    <row r="857" spans="1:15" hidden="1" x14ac:dyDescent="0.3">
      <c r="A857" s="18">
        <v>2023</v>
      </c>
      <c r="B857" s="19" t="s">
        <v>14561</v>
      </c>
      <c r="C857" s="19">
        <f t="shared" si="40"/>
        <v>1725</v>
      </c>
      <c r="D857" s="19" t="s">
        <v>13350</v>
      </c>
      <c r="E857" s="24" t="s">
        <v>14548</v>
      </c>
      <c r="F857" s="18">
        <f t="shared" si="41"/>
        <v>1</v>
      </c>
      <c r="G857" s="23" t="s">
        <v>11838</v>
      </c>
      <c r="H857" s="23" t="s">
        <v>13937</v>
      </c>
      <c r="I857" s="19" t="s">
        <v>11839</v>
      </c>
      <c r="J857" s="41">
        <v>637853</v>
      </c>
      <c r="K857" s="42">
        <v>9.9999529672197204E-2</v>
      </c>
      <c r="L857" s="41">
        <v>63785</v>
      </c>
      <c r="M857" s="41">
        <v>701638</v>
      </c>
      <c r="N857">
        <f>+VLOOKUP(C857,'Thanh toán '!M$1335:N$6972,2,0)</f>
        <v>701638</v>
      </c>
      <c r="O857" s="61">
        <f t="shared" si="42"/>
        <v>0</v>
      </c>
    </row>
    <row r="858" spans="1:15" hidden="1" x14ac:dyDescent="0.3">
      <c r="A858" s="18">
        <v>2023</v>
      </c>
      <c r="B858" s="19" t="s">
        <v>14562</v>
      </c>
      <c r="C858" s="19">
        <f t="shared" si="40"/>
        <v>1726</v>
      </c>
      <c r="D858" s="19" t="s">
        <v>13350</v>
      </c>
      <c r="E858" s="24" t="s">
        <v>14548</v>
      </c>
      <c r="F858" s="18">
        <f t="shared" si="41"/>
        <v>1</v>
      </c>
      <c r="G858" s="23" t="s">
        <v>11768</v>
      </c>
      <c r="H858" s="23" t="s">
        <v>11768</v>
      </c>
      <c r="I858" s="19" t="s">
        <v>11769</v>
      </c>
      <c r="J858" s="41">
        <v>2545200</v>
      </c>
      <c r="K858" s="42">
        <v>0.1</v>
      </c>
      <c r="L858" s="41">
        <v>254520</v>
      </c>
      <c r="M858" s="41">
        <v>2799720</v>
      </c>
      <c r="N858">
        <f>+VLOOKUP(C858,'Thanh toán '!M$1335:N$6972,2,0)</f>
        <v>2799720</v>
      </c>
      <c r="O858" s="61">
        <f t="shared" si="42"/>
        <v>0</v>
      </c>
    </row>
    <row r="859" spans="1:15" hidden="1" x14ac:dyDescent="0.3">
      <c r="A859" s="18">
        <v>2023</v>
      </c>
      <c r="B859" s="19" t="s">
        <v>14563</v>
      </c>
      <c r="C859" s="19">
        <f t="shared" si="40"/>
        <v>1728</v>
      </c>
      <c r="D859" s="19" t="s">
        <v>13350</v>
      </c>
      <c r="E859" s="24" t="s">
        <v>14548</v>
      </c>
      <c r="F859" s="18">
        <f t="shared" si="41"/>
        <v>1</v>
      </c>
      <c r="G859" s="23" t="s">
        <v>12330</v>
      </c>
      <c r="H859" s="23" t="s">
        <v>12330</v>
      </c>
      <c r="I859" s="19" t="s">
        <v>12331</v>
      </c>
      <c r="J859" s="41">
        <v>3453093</v>
      </c>
      <c r="K859" s="42">
        <v>9.9999913121366843E-2</v>
      </c>
      <c r="L859" s="41">
        <v>345309</v>
      </c>
      <c r="M859" s="41">
        <v>3798402</v>
      </c>
      <c r="N859">
        <f>+VLOOKUP(C859,'Thanh toán '!M$1335:N$6972,2,0)</f>
        <v>3798402</v>
      </c>
      <c r="O859" s="61">
        <f t="shared" si="42"/>
        <v>0</v>
      </c>
    </row>
    <row r="860" spans="1:15" hidden="1" x14ac:dyDescent="0.3">
      <c r="A860" s="18">
        <v>2023</v>
      </c>
      <c r="B860" s="19" t="s">
        <v>14564</v>
      </c>
      <c r="C860" s="19">
        <f t="shared" si="40"/>
        <v>1730</v>
      </c>
      <c r="D860" s="19" t="s">
        <v>13350</v>
      </c>
      <c r="E860" s="24" t="s">
        <v>14548</v>
      </c>
      <c r="F860" s="18">
        <f t="shared" si="41"/>
        <v>1</v>
      </c>
      <c r="G860" s="23" t="s">
        <v>12282</v>
      </c>
      <c r="H860" s="23" t="s">
        <v>12282</v>
      </c>
      <c r="I860" s="19" t="s">
        <v>12283</v>
      </c>
      <c r="J860" s="41">
        <v>7817667</v>
      </c>
      <c r="K860" s="42">
        <v>0.10000003837461995</v>
      </c>
      <c r="L860" s="41">
        <v>781767</v>
      </c>
      <c r="M860" s="41">
        <v>8599434</v>
      </c>
      <c r="N860">
        <f>+VLOOKUP(C860,'Thanh toán '!M$1335:N$6972,2,0)</f>
        <v>8599434</v>
      </c>
      <c r="O860" s="61">
        <f t="shared" si="42"/>
        <v>0</v>
      </c>
    </row>
    <row r="861" spans="1:15" hidden="1" x14ac:dyDescent="0.3">
      <c r="A861" s="18">
        <v>2023</v>
      </c>
      <c r="B861" s="19" t="s">
        <v>14565</v>
      </c>
      <c r="C861" s="19">
        <f t="shared" si="40"/>
        <v>1731</v>
      </c>
      <c r="D861" s="19" t="s">
        <v>13350</v>
      </c>
      <c r="E861" s="24" t="s">
        <v>14548</v>
      </c>
      <c r="F861" s="18">
        <f t="shared" si="41"/>
        <v>1</v>
      </c>
      <c r="G861" s="23" t="s">
        <v>11768</v>
      </c>
      <c r="H861" s="23" t="s">
        <v>11768</v>
      </c>
      <c r="I861" s="19" t="s">
        <v>11769</v>
      </c>
      <c r="J861" s="41">
        <v>2381320</v>
      </c>
      <c r="K861" s="42">
        <v>0.1</v>
      </c>
      <c r="L861" s="41">
        <v>238132</v>
      </c>
      <c r="M861" s="41">
        <v>2619452</v>
      </c>
      <c r="N861">
        <f>+VLOOKUP(C861,'Thanh toán '!M$1335:N$6972,2,0)</f>
        <v>2619452</v>
      </c>
      <c r="O861" s="61">
        <f t="shared" si="42"/>
        <v>0</v>
      </c>
    </row>
    <row r="862" spans="1:15" hidden="1" x14ac:dyDescent="0.3">
      <c r="A862" s="18">
        <v>2023</v>
      </c>
      <c r="B862" s="19" t="s">
        <v>14566</v>
      </c>
      <c r="C862" s="19">
        <f t="shared" si="40"/>
        <v>1732</v>
      </c>
      <c r="D862" s="19" t="s">
        <v>13350</v>
      </c>
      <c r="E862" s="24" t="s">
        <v>14548</v>
      </c>
      <c r="F862" s="18">
        <f t="shared" si="41"/>
        <v>1</v>
      </c>
      <c r="G862" s="23" t="s">
        <v>12282</v>
      </c>
      <c r="H862" s="23" t="s">
        <v>12282</v>
      </c>
      <c r="I862" s="19" t="s">
        <v>12283</v>
      </c>
      <c r="J862" s="41">
        <v>12421904</v>
      </c>
      <c r="K862" s="42">
        <v>9.9999967798817313E-2</v>
      </c>
      <c r="L862" s="41">
        <v>1242190</v>
      </c>
      <c r="M862" s="41">
        <v>13664094</v>
      </c>
      <c r="N862">
        <f>+VLOOKUP(C862,'Thanh toán '!M$1335:N$6972,2,0)</f>
        <v>13664094</v>
      </c>
      <c r="O862" s="61">
        <f t="shared" si="42"/>
        <v>0</v>
      </c>
    </row>
    <row r="863" spans="1:15" hidden="1" x14ac:dyDescent="0.3">
      <c r="A863" s="18">
        <v>2023</v>
      </c>
      <c r="B863" s="19" t="s">
        <v>14567</v>
      </c>
      <c r="C863" s="19">
        <f t="shared" si="40"/>
        <v>1733</v>
      </c>
      <c r="D863" s="19" t="s">
        <v>13350</v>
      </c>
      <c r="E863" s="24" t="s">
        <v>14548</v>
      </c>
      <c r="F863" s="18">
        <f t="shared" si="41"/>
        <v>1</v>
      </c>
      <c r="G863" s="23" t="s">
        <v>12239</v>
      </c>
      <c r="H863" s="23" t="s">
        <v>14219</v>
      </c>
      <c r="I863" s="19" t="s">
        <v>12240</v>
      </c>
      <c r="J863" s="41">
        <v>9605415</v>
      </c>
      <c r="K863" s="42">
        <v>0.10000005205397164</v>
      </c>
      <c r="L863" s="41">
        <v>960542</v>
      </c>
      <c r="M863" s="41">
        <v>10565957</v>
      </c>
      <c r="N863">
        <f>+VLOOKUP(C863,'Thanh toán '!M$1335:N$6972,2,0)</f>
        <v>10565957</v>
      </c>
      <c r="O863" s="61">
        <f t="shared" si="42"/>
        <v>0</v>
      </c>
    </row>
    <row r="864" spans="1:15" hidden="1" x14ac:dyDescent="0.3">
      <c r="A864" s="18">
        <v>2023</v>
      </c>
      <c r="B864" s="19" t="s">
        <v>14568</v>
      </c>
      <c r="C864" s="19">
        <f t="shared" si="40"/>
        <v>1734</v>
      </c>
      <c r="D864" s="19" t="s">
        <v>13350</v>
      </c>
      <c r="E864" s="24" t="s">
        <v>14548</v>
      </c>
      <c r="F864" s="18">
        <f t="shared" si="41"/>
        <v>1</v>
      </c>
      <c r="G864" s="23" t="s">
        <v>12360</v>
      </c>
      <c r="H864" s="23" t="s">
        <v>12360</v>
      </c>
      <c r="I864" s="19" t="s">
        <v>12361</v>
      </c>
      <c r="J864" s="41">
        <v>2381320</v>
      </c>
      <c r="K864" s="42">
        <v>0.1</v>
      </c>
      <c r="L864" s="41">
        <v>238132</v>
      </c>
      <c r="M864" s="41">
        <v>2619452</v>
      </c>
      <c r="N864">
        <f>+VLOOKUP(C864,'Thanh toán '!M$1335:N$6972,2,0)</f>
        <v>2619452</v>
      </c>
      <c r="O864" s="61">
        <f t="shared" si="42"/>
        <v>0</v>
      </c>
    </row>
    <row r="865" spans="1:15" hidden="1" x14ac:dyDescent="0.3">
      <c r="A865" s="18">
        <v>2023</v>
      </c>
      <c r="B865" s="19" t="s">
        <v>14569</v>
      </c>
      <c r="C865" s="19">
        <f t="shared" si="40"/>
        <v>1735</v>
      </c>
      <c r="D865" s="19" t="s">
        <v>13350</v>
      </c>
      <c r="E865" s="24" t="s">
        <v>14548</v>
      </c>
      <c r="F865" s="18">
        <f t="shared" si="41"/>
        <v>1</v>
      </c>
      <c r="G865" s="23" t="s">
        <v>11799</v>
      </c>
      <c r="H865" s="23" t="s">
        <v>14397</v>
      </c>
      <c r="I865" s="19" t="s">
        <v>11725</v>
      </c>
      <c r="J865" s="41">
        <v>441000</v>
      </c>
      <c r="K865" s="42">
        <v>0.1</v>
      </c>
      <c r="L865" s="41">
        <v>44100</v>
      </c>
      <c r="M865" s="41">
        <v>485100</v>
      </c>
      <c r="N865">
        <f>+VLOOKUP(C865,'Thanh toán '!M$1335:N$6972,2,0)</f>
        <v>485100</v>
      </c>
      <c r="O865" s="61">
        <f t="shared" si="42"/>
        <v>0</v>
      </c>
    </row>
    <row r="866" spans="1:15" hidden="1" x14ac:dyDescent="0.3">
      <c r="A866" s="18">
        <v>2023</v>
      </c>
      <c r="B866" s="19" t="s">
        <v>14570</v>
      </c>
      <c r="C866" s="19">
        <f t="shared" si="40"/>
        <v>1736</v>
      </c>
      <c r="D866" s="19" t="s">
        <v>13350</v>
      </c>
      <c r="E866" s="24" t="s">
        <v>14548</v>
      </c>
      <c r="F866" s="18">
        <f t="shared" si="41"/>
        <v>1</v>
      </c>
      <c r="G866" s="23" t="s">
        <v>11799</v>
      </c>
      <c r="H866" s="23" t="s">
        <v>14397</v>
      </c>
      <c r="I866" s="19" t="s">
        <v>11725</v>
      </c>
      <c r="J866" s="41">
        <v>706248</v>
      </c>
      <c r="K866" s="42">
        <v>0.10000028318664266</v>
      </c>
      <c r="L866" s="41">
        <v>70625</v>
      </c>
      <c r="M866" s="41">
        <v>776873</v>
      </c>
      <c r="N866">
        <f>+VLOOKUP(C866,'Thanh toán '!M$1335:N$6972,2,0)</f>
        <v>776873</v>
      </c>
      <c r="O866" s="61">
        <f t="shared" si="42"/>
        <v>0</v>
      </c>
    </row>
    <row r="867" spans="1:15" hidden="1" x14ac:dyDescent="0.3">
      <c r="A867" s="18">
        <v>2023</v>
      </c>
      <c r="B867" s="19" t="s">
        <v>14571</v>
      </c>
      <c r="C867" s="19">
        <f t="shared" si="40"/>
        <v>1738</v>
      </c>
      <c r="D867" s="19" t="s">
        <v>13350</v>
      </c>
      <c r="E867" s="24" t="s">
        <v>14548</v>
      </c>
      <c r="F867" s="18">
        <f t="shared" si="41"/>
        <v>1</v>
      </c>
      <c r="G867" s="23" t="s">
        <v>12459</v>
      </c>
      <c r="H867" s="23" t="s">
        <v>12459</v>
      </c>
      <c r="I867" s="19" t="s">
        <v>12460</v>
      </c>
      <c r="J867" s="41">
        <v>5528099</v>
      </c>
      <c r="K867" s="42">
        <v>0.10000001808940108</v>
      </c>
      <c r="L867" s="41">
        <v>552810</v>
      </c>
      <c r="M867" s="41">
        <v>6080909</v>
      </c>
      <c r="N867">
        <f>+VLOOKUP(C867,'Thanh toán '!M$1335:N$6972,2,0)</f>
        <v>6080909</v>
      </c>
      <c r="O867" s="61">
        <f t="shared" si="42"/>
        <v>0</v>
      </c>
    </row>
    <row r="868" spans="1:15" hidden="1" x14ac:dyDescent="0.3">
      <c r="A868" s="18">
        <v>2023</v>
      </c>
      <c r="B868" s="19" t="s">
        <v>14572</v>
      </c>
      <c r="C868" s="19">
        <f t="shared" si="40"/>
        <v>1739</v>
      </c>
      <c r="D868" s="19" t="s">
        <v>13350</v>
      </c>
      <c r="E868" s="24" t="s">
        <v>14548</v>
      </c>
      <c r="F868" s="18">
        <f t="shared" si="41"/>
        <v>1</v>
      </c>
      <c r="G868" s="23" t="s">
        <v>12336</v>
      </c>
      <c r="H868" s="23" t="s">
        <v>12336</v>
      </c>
      <c r="I868" s="19" t="s">
        <v>12337</v>
      </c>
      <c r="J868" s="41">
        <v>4034491</v>
      </c>
      <c r="K868" s="42">
        <v>9.9999975213725847E-2</v>
      </c>
      <c r="L868" s="41">
        <v>403449</v>
      </c>
      <c r="M868" s="41">
        <v>4437940</v>
      </c>
      <c r="N868">
        <f>+VLOOKUP(C868,'Thanh toán '!M$1335:N$6972,2,0)</f>
        <v>4437940</v>
      </c>
      <c r="O868" s="61">
        <f t="shared" si="42"/>
        <v>0</v>
      </c>
    </row>
    <row r="869" spans="1:15" hidden="1" x14ac:dyDescent="0.3">
      <c r="A869" s="18">
        <v>2023</v>
      </c>
      <c r="B869" s="19" t="s">
        <v>14573</v>
      </c>
      <c r="C869" s="19">
        <f t="shared" si="40"/>
        <v>1741</v>
      </c>
      <c r="D869" s="19" t="s">
        <v>13350</v>
      </c>
      <c r="E869" s="24" t="s">
        <v>14548</v>
      </c>
      <c r="F869" s="18">
        <f t="shared" si="41"/>
        <v>1</v>
      </c>
      <c r="G869" s="23" t="s">
        <v>12459</v>
      </c>
      <c r="H869" s="23" t="s">
        <v>12459</v>
      </c>
      <c r="I869" s="19" t="s">
        <v>12460</v>
      </c>
      <c r="J869" s="41">
        <v>6888000</v>
      </c>
      <c r="K869" s="42">
        <v>0.1</v>
      </c>
      <c r="L869" s="41">
        <v>688800</v>
      </c>
      <c r="M869" s="41">
        <v>7576800</v>
      </c>
      <c r="N869">
        <f>+VLOOKUP(C869,'Thanh toán '!M$1335:N$6972,2,0)</f>
        <v>7576800</v>
      </c>
      <c r="O869" s="61">
        <f t="shared" si="42"/>
        <v>0</v>
      </c>
    </row>
    <row r="870" spans="1:15" hidden="1" x14ac:dyDescent="0.3">
      <c r="A870" s="18">
        <v>2023</v>
      </c>
      <c r="B870" s="19" t="s">
        <v>14574</v>
      </c>
      <c r="C870" s="19">
        <f t="shared" si="40"/>
        <v>1742</v>
      </c>
      <c r="D870" s="19" t="s">
        <v>13350</v>
      </c>
      <c r="E870" s="24" t="s">
        <v>14548</v>
      </c>
      <c r="F870" s="18">
        <f t="shared" si="41"/>
        <v>1</v>
      </c>
      <c r="G870" s="23" t="s">
        <v>12448</v>
      </c>
      <c r="H870" s="23" t="s">
        <v>12448</v>
      </c>
      <c r="I870" s="19" t="s">
        <v>12449</v>
      </c>
      <c r="J870" s="41">
        <v>1539323</v>
      </c>
      <c r="K870" s="42">
        <v>9.9999805109129147E-2</v>
      </c>
      <c r="L870" s="41">
        <v>153932</v>
      </c>
      <c r="M870" s="41">
        <v>1693255</v>
      </c>
      <c r="N870">
        <f>+VLOOKUP(C870,'Thanh toán '!M$1335:N$6972,2,0)</f>
        <v>1693255</v>
      </c>
      <c r="O870" s="61">
        <f t="shared" si="42"/>
        <v>0</v>
      </c>
    </row>
    <row r="871" spans="1:15" hidden="1" x14ac:dyDescent="0.3">
      <c r="A871" s="18">
        <v>2023</v>
      </c>
      <c r="B871" s="19" t="s">
        <v>14575</v>
      </c>
      <c r="C871" s="19">
        <f t="shared" si="40"/>
        <v>1743</v>
      </c>
      <c r="D871" s="19" t="s">
        <v>13350</v>
      </c>
      <c r="E871" s="24" t="s">
        <v>14548</v>
      </c>
      <c r="F871" s="18">
        <f t="shared" si="41"/>
        <v>1</v>
      </c>
      <c r="G871" s="23" t="s">
        <v>12378</v>
      </c>
      <c r="H871" s="23" t="s">
        <v>12378</v>
      </c>
      <c r="I871" s="19" t="s">
        <v>12379</v>
      </c>
      <c r="J871" s="41">
        <v>4337439</v>
      </c>
      <c r="K871" s="42">
        <v>0.10000002305507928</v>
      </c>
      <c r="L871" s="41">
        <v>433744</v>
      </c>
      <c r="M871" s="41">
        <v>4771183</v>
      </c>
      <c r="N871">
        <f>+VLOOKUP(C871,'Thanh toán '!M$1335:N$6972,2,0)</f>
        <v>4771183</v>
      </c>
      <c r="O871" s="61">
        <f t="shared" si="42"/>
        <v>0</v>
      </c>
    </row>
    <row r="872" spans="1:15" hidden="1" x14ac:dyDescent="0.3">
      <c r="A872" s="18">
        <v>2023</v>
      </c>
      <c r="B872" s="19" t="s">
        <v>14576</v>
      </c>
      <c r="C872" s="19">
        <f t="shared" si="40"/>
        <v>1745</v>
      </c>
      <c r="D872" s="19" t="s">
        <v>13350</v>
      </c>
      <c r="E872" s="24" t="s">
        <v>14548</v>
      </c>
      <c r="F872" s="18">
        <f t="shared" si="41"/>
        <v>1</v>
      </c>
      <c r="G872" s="23" t="s">
        <v>11799</v>
      </c>
      <c r="H872" s="23" t="s">
        <v>14355</v>
      </c>
      <c r="I872" s="19" t="s">
        <v>11725</v>
      </c>
      <c r="J872" s="41">
        <v>455338</v>
      </c>
      <c r="K872" s="42">
        <v>0.10000043923415133</v>
      </c>
      <c r="L872" s="41">
        <v>45534</v>
      </c>
      <c r="M872" s="41">
        <v>500872</v>
      </c>
      <c r="N872">
        <f>+VLOOKUP(C872,'Thanh toán '!M$1335:N$6972,2,0)</f>
        <v>500872</v>
      </c>
      <c r="O872" s="61">
        <f t="shared" si="42"/>
        <v>0</v>
      </c>
    </row>
    <row r="873" spans="1:15" hidden="1" x14ac:dyDescent="0.3">
      <c r="A873" s="18">
        <v>2023</v>
      </c>
      <c r="B873" s="19" t="s">
        <v>14577</v>
      </c>
      <c r="C873" s="19">
        <f t="shared" si="40"/>
        <v>1746</v>
      </c>
      <c r="D873" s="19" t="s">
        <v>13350</v>
      </c>
      <c r="E873" s="24" t="s">
        <v>14548</v>
      </c>
      <c r="F873" s="18">
        <f t="shared" si="41"/>
        <v>1</v>
      </c>
      <c r="G873" s="23" t="s">
        <v>12371</v>
      </c>
      <c r="H873" s="23" t="s">
        <v>12371</v>
      </c>
      <c r="I873" s="19" t="s">
        <v>12372</v>
      </c>
      <c r="J873" s="41">
        <v>3880793</v>
      </c>
      <c r="K873" s="42">
        <v>9.9999922696211829E-2</v>
      </c>
      <c r="L873" s="41">
        <v>388079</v>
      </c>
      <c r="M873" s="41">
        <v>4268872</v>
      </c>
      <c r="N873">
        <f>+VLOOKUP(C873,'Thanh toán '!M$1335:N$6972,2,0)</f>
        <v>4268872</v>
      </c>
      <c r="O873" s="61">
        <f t="shared" si="42"/>
        <v>0</v>
      </c>
    </row>
    <row r="874" spans="1:15" hidden="1" x14ac:dyDescent="0.3">
      <c r="A874" s="18">
        <v>2023</v>
      </c>
      <c r="B874" s="19" t="s">
        <v>14578</v>
      </c>
      <c r="C874" s="19">
        <f t="shared" si="40"/>
        <v>1748</v>
      </c>
      <c r="D874" s="19" t="s">
        <v>13350</v>
      </c>
      <c r="E874" s="24" t="s">
        <v>14548</v>
      </c>
      <c r="F874" s="18">
        <f t="shared" si="41"/>
        <v>1</v>
      </c>
      <c r="G874" s="23" t="s">
        <v>11799</v>
      </c>
      <c r="H874" s="23" t="s">
        <v>13639</v>
      </c>
      <c r="I874" s="19" t="s">
        <v>11725</v>
      </c>
      <c r="J874" s="41">
        <v>1821351</v>
      </c>
      <c r="K874" s="42">
        <v>9.999994509570094E-2</v>
      </c>
      <c r="L874" s="41">
        <v>182135</v>
      </c>
      <c r="M874" s="41">
        <v>2003486</v>
      </c>
      <c r="N874">
        <f>+VLOOKUP(C874,'Thanh toán '!M$1335:N$6972,2,0)</f>
        <v>2003486</v>
      </c>
      <c r="O874" s="61">
        <f t="shared" si="42"/>
        <v>0</v>
      </c>
    </row>
    <row r="875" spans="1:15" hidden="1" x14ac:dyDescent="0.3">
      <c r="A875" s="18">
        <v>2023</v>
      </c>
      <c r="B875" s="19" t="s">
        <v>14579</v>
      </c>
      <c r="C875" s="19">
        <f t="shared" si="40"/>
        <v>1749</v>
      </c>
      <c r="D875" s="19" t="s">
        <v>13350</v>
      </c>
      <c r="E875" s="24" t="s">
        <v>14548</v>
      </c>
      <c r="F875" s="18">
        <f t="shared" si="41"/>
        <v>1</v>
      </c>
      <c r="G875" s="23" t="s">
        <v>12426</v>
      </c>
      <c r="H875" s="23" t="s">
        <v>12426</v>
      </c>
      <c r="I875" s="19" t="s">
        <v>12427</v>
      </c>
      <c r="J875" s="41">
        <v>5341079</v>
      </c>
      <c r="K875" s="42">
        <v>0.10000001872280863</v>
      </c>
      <c r="L875" s="41">
        <v>534108</v>
      </c>
      <c r="M875" s="41">
        <v>5875187</v>
      </c>
      <c r="N875">
        <f>+VLOOKUP(C875,'Thanh toán '!M$1335:N$6972,2,0)</f>
        <v>5875187</v>
      </c>
      <c r="O875" s="61">
        <f t="shared" si="42"/>
        <v>0</v>
      </c>
    </row>
    <row r="876" spans="1:15" hidden="1" x14ac:dyDescent="0.3">
      <c r="A876" s="18">
        <v>2023</v>
      </c>
      <c r="B876" s="19" t="s">
        <v>14580</v>
      </c>
      <c r="C876" s="19">
        <f t="shared" si="40"/>
        <v>1750</v>
      </c>
      <c r="D876" s="19" t="s">
        <v>13350</v>
      </c>
      <c r="E876" s="24" t="s">
        <v>14548</v>
      </c>
      <c r="F876" s="18">
        <f t="shared" si="41"/>
        <v>1</v>
      </c>
      <c r="G876" s="23" t="s">
        <v>12312</v>
      </c>
      <c r="H876" s="23" t="s">
        <v>12312</v>
      </c>
      <c r="I876" s="19" t="s">
        <v>12313</v>
      </c>
      <c r="J876" s="41">
        <v>943993</v>
      </c>
      <c r="K876" s="42">
        <v>9.9999682201033266E-2</v>
      </c>
      <c r="L876" s="41">
        <v>94399</v>
      </c>
      <c r="M876" s="41">
        <v>1038392</v>
      </c>
      <c r="N876">
        <f>+VLOOKUP(C876,'Thanh toán '!M$1335:N$6972,2,0)</f>
        <v>1038392</v>
      </c>
      <c r="O876" s="61">
        <f t="shared" si="42"/>
        <v>0</v>
      </c>
    </row>
    <row r="877" spans="1:15" hidden="1" x14ac:dyDescent="0.3">
      <c r="A877" s="18">
        <v>2023</v>
      </c>
      <c r="B877" s="19" t="s">
        <v>14581</v>
      </c>
      <c r="C877" s="19">
        <f t="shared" si="40"/>
        <v>1751</v>
      </c>
      <c r="D877" s="19" t="s">
        <v>13350</v>
      </c>
      <c r="E877" s="24" t="s">
        <v>14548</v>
      </c>
      <c r="F877" s="18">
        <f t="shared" si="41"/>
        <v>1</v>
      </c>
      <c r="G877" s="23" t="s">
        <v>12549</v>
      </c>
      <c r="H877" s="23" t="s">
        <v>12549</v>
      </c>
      <c r="I877" s="19" t="s">
        <v>12550</v>
      </c>
      <c r="J877" s="41">
        <v>943993</v>
      </c>
      <c r="K877" s="42">
        <v>9.9999682201033266E-2</v>
      </c>
      <c r="L877" s="41">
        <v>94399</v>
      </c>
      <c r="M877" s="41">
        <v>1038392</v>
      </c>
      <c r="N877">
        <f>+VLOOKUP(C877,'Thanh toán '!M$1335:N$6972,2,0)</f>
        <v>1038392</v>
      </c>
      <c r="O877" s="61">
        <f t="shared" si="42"/>
        <v>0</v>
      </c>
    </row>
    <row r="878" spans="1:15" hidden="1" x14ac:dyDescent="0.3">
      <c r="A878" s="18">
        <v>2023</v>
      </c>
      <c r="B878" s="19" t="s">
        <v>14582</v>
      </c>
      <c r="C878" s="19">
        <f t="shared" si="40"/>
        <v>1752</v>
      </c>
      <c r="D878" s="19" t="s">
        <v>13350</v>
      </c>
      <c r="E878" s="24" t="s">
        <v>14548</v>
      </c>
      <c r="F878" s="18">
        <f t="shared" si="41"/>
        <v>1</v>
      </c>
      <c r="G878" s="23" t="s">
        <v>12245</v>
      </c>
      <c r="H878" s="23" t="s">
        <v>12245</v>
      </c>
      <c r="I878" s="19" t="s">
        <v>12246</v>
      </c>
      <c r="J878" s="41">
        <v>12535646</v>
      </c>
      <c r="K878" s="42">
        <v>0.10000003190900572</v>
      </c>
      <c r="L878" s="41">
        <v>1253565</v>
      </c>
      <c r="M878" s="41">
        <v>13789211</v>
      </c>
      <c r="N878">
        <f>+VLOOKUP(C878,'Thanh toán '!M$1335:N$6972,2,0)</f>
        <v>13789211</v>
      </c>
      <c r="O878" s="61">
        <f t="shared" si="42"/>
        <v>0</v>
      </c>
    </row>
    <row r="879" spans="1:15" hidden="1" x14ac:dyDescent="0.3">
      <c r="A879" s="18">
        <v>2023</v>
      </c>
      <c r="B879" s="19" t="s">
        <v>14583</v>
      </c>
      <c r="C879" s="19">
        <f t="shared" si="40"/>
        <v>1753</v>
      </c>
      <c r="D879" s="19" t="s">
        <v>13350</v>
      </c>
      <c r="E879" s="24" t="s">
        <v>14548</v>
      </c>
      <c r="F879" s="18">
        <f t="shared" si="41"/>
        <v>1</v>
      </c>
      <c r="G879" s="23" t="s">
        <v>11799</v>
      </c>
      <c r="H879" s="23" t="s">
        <v>13530</v>
      </c>
      <c r="I879" s="19" t="s">
        <v>11725</v>
      </c>
      <c r="J879" s="41">
        <v>301092</v>
      </c>
      <c r="K879" s="42">
        <v>9.9999335751198973E-2</v>
      </c>
      <c r="L879" s="41">
        <v>30109</v>
      </c>
      <c r="M879" s="41">
        <v>331201</v>
      </c>
      <c r="N879">
        <f>+VLOOKUP(C879,'Thanh toán '!M$1335:N$6972,2,0)</f>
        <v>331201</v>
      </c>
      <c r="O879" s="61">
        <f t="shared" si="42"/>
        <v>0</v>
      </c>
    </row>
    <row r="880" spans="1:15" hidden="1" x14ac:dyDescent="0.3">
      <c r="A880" s="18">
        <v>2023</v>
      </c>
      <c r="B880" s="19" t="s">
        <v>14584</v>
      </c>
      <c r="C880" s="19">
        <f t="shared" si="40"/>
        <v>1754</v>
      </c>
      <c r="D880" s="19" t="s">
        <v>13350</v>
      </c>
      <c r="E880" s="24" t="s">
        <v>14548</v>
      </c>
      <c r="F880" s="18">
        <f t="shared" si="41"/>
        <v>1</v>
      </c>
      <c r="G880" s="23" t="s">
        <v>12581</v>
      </c>
      <c r="H880" s="23" t="s">
        <v>12581</v>
      </c>
      <c r="I880" s="19" t="s">
        <v>12582</v>
      </c>
      <c r="J880" s="41">
        <v>1817063</v>
      </c>
      <c r="K880" s="42">
        <v>9.9999834898404735E-2</v>
      </c>
      <c r="L880" s="41">
        <v>181706</v>
      </c>
      <c r="M880" s="41">
        <v>1998769</v>
      </c>
      <c r="N880">
        <f>+VLOOKUP(C880,'Thanh toán '!M$1335:N$6972,2,0)</f>
        <v>1998769</v>
      </c>
      <c r="O880" s="61">
        <f t="shared" si="42"/>
        <v>0</v>
      </c>
    </row>
    <row r="881" spans="1:15" hidden="1" x14ac:dyDescent="0.3">
      <c r="A881" s="18">
        <v>2023</v>
      </c>
      <c r="B881" s="19" t="s">
        <v>14585</v>
      </c>
      <c r="C881" s="19">
        <f t="shared" si="40"/>
        <v>1759</v>
      </c>
      <c r="D881" s="19" t="s">
        <v>13350</v>
      </c>
      <c r="E881" s="24" t="s">
        <v>14586</v>
      </c>
      <c r="F881" s="18">
        <f t="shared" si="41"/>
        <v>1</v>
      </c>
      <c r="G881" s="23" t="s">
        <v>12239</v>
      </c>
      <c r="H881" s="23" t="s">
        <v>13476</v>
      </c>
      <c r="I881" s="19" t="s">
        <v>12240</v>
      </c>
      <c r="J881" s="41">
        <v>742500</v>
      </c>
      <c r="K881" s="42">
        <v>0.1</v>
      </c>
      <c r="L881" s="41">
        <v>74250</v>
      </c>
      <c r="M881" s="41">
        <v>816750</v>
      </c>
      <c r="N881">
        <f>+VLOOKUP(C881,'Thanh toán '!M$1335:N$6972,2,0)</f>
        <v>816750</v>
      </c>
      <c r="O881" s="61">
        <f t="shared" si="42"/>
        <v>0</v>
      </c>
    </row>
    <row r="882" spans="1:15" hidden="1" x14ac:dyDescent="0.3">
      <c r="A882" s="18">
        <v>2023</v>
      </c>
      <c r="B882" s="19" t="s">
        <v>14587</v>
      </c>
      <c r="C882" s="19">
        <f t="shared" si="40"/>
        <v>1761</v>
      </c>
      <c r="D882" s="19" t="s">
        <v>13350</v>
      </c>
      <c r="E882" s="24" t="s">
        <v>14586</v>
      </c>
      <c r="F882" s="18">
        <f t="shared" si="41"/>
        <v>1</v>
      </c>
      <c r="G882" s="23" t="s">
        <v>11799</v>
      </c>
      <c r="H882" s="23" t="s">
        <v>13956</v>
      </c>
      <c r="I882" s="19" t="s">
        <v>11725</v>
      </c>
      <c r="J882" s="41">
        <v>728540</v>
      </c>
      <c r="K882" s="42">
        <v>0.1</v>
      </c>
      <c r="L882" s="41">
        <v>72854</v>
      </c>
      <c r="M882" s="41">
        <v>801394</v>
      </c>
      <c r="N882">
        <f>+VLOOKUP(C882,'Thanh toán '!M$1335:N$6972,2,0)</f>
        <v>801394</v>
      </c>
      <c r="O882" s="61">
        <f t="shared" si="42"/>
        <v>0</v>
      </c>
    </row>
    <row r="883" spans="1:15" hidden="1" x14ac:dyDescent="0.3">
      <c r="A883" s="18">
        <v>2023</v>
      </c>
      <c r="B883" s="19" t="s">
        <v>14588</v>
      </c>
      <c r="C883" s="19">
        <f t="shared" si="40"/>
        <v>1762</v>
      </c>
      <c r="D883" s="19" t="s">
        <v>13350</v>
      </c>
      <c r="E883" s="24" t="s">
        <v>14586</v>
      </c>
      <c r="F883" s="18">
        <f t="shared" si="41"/>
        <v>1</v>
      </c>
      <c r="G883" s="23" t="s">
        <v>12367</v>
      </c>
      <c r="H883" s="23" t="s">
        <v>14589</v>
      </c>
      <c r="I883" s="19" t="s">
        <v>12368</v>
      </c>
      <c r="J883" s="41">
        <v>1345575</v>
      </c>
      <c r="K883" s="42">
        <v>0.10000037158835443</v>
      </c>
      <c r="L883" s="41">
        <v>134558</v>
      </c>
      <c r="M883" s="41">
        <v>1480133</v>
      </c>
      <c r="N883">
        <f>+VLOOKUP(C883,'Thanh toán '!M$1335:N$6972,2,0)</f>
        <v>1480133</v>
      </c>
      <c r="O883" s="61">
        <f t="shared" si="42"/>
        <v>0</v>
      </c>
    </row>
    <row r="884" spans="1:15" hidden="1" x14ac:dyDescent="0.3">
      <c r="A884" s="18">
        <v>2023</v>
      </c>
      <c r="B884" s="19" t="s">
        <v>14590</v>
      </c>
      <c r="C884" s="19">
        <f t="shared" si="40"/>
        <v>1766</v>
      </c>
      <c r="D884" s="19" t="s">
        <v>13350</v>
      </c>
      <c r="E884" s="24" t="s">
        <v>14586</v>
      </c>
      <c r="F884" s="18">
        <f t="shared" si="41"/>
        <v>1</v>
      </c>
      <c r="G884" s="23" t="s">
        <v>12026</v>
      </c>
      <c r="H884" s="23" t="s">
        <v>13945</v>
      </c>
      <c r="I884" s="19" t="s">
        <v>12027</v>
      </c>
      <c r="J884" s="41">
        <v>433045</v>
      </c>
      <c r="K884" s="42">
        <v>0.10000115461441651</v>
      </c>
      <c r="L884" s="41">
        <v>43305</v>
      </c>
      <c r="M884" s="41">
        <v>476350</v>
      </c>
      <c r="N884">
        <f>+VLOOKUP(C884,'Thanh toán '!M$1335:N$6972,2,0)</f>
        <v>476350</v>
      </c>
      <c r="O884" s="61">
        <f t="shared" si="42"/>
        <v>0</v>
      </c>
    </row>
    <row r="885" spans="1:15" hidden="1" x14ac:dyDescent="0.3">
      <c r="A885" s="18">
        <v>2023</v>
      </c>
      <c r="B885" s="19" t="s">
        <v>14591</v>
      </c>
      <c r="C885" s="19">
        <f t="shared" si="40"/>
        <v>1767</v>
      </c>
      <c r="D885" s="19" t="s">
        <v>13350</v>
      </c>
      <c r="E885" s="24" t="s">
        <v>14586</v>
      </c>
      <c r="F885" s="18">
        <f t="shared" si="41"/>
        <v>1</v>
      </c>
      <c r="G885" s="23" t="s">
        <v>12026</v>
      </c>
      <c r="H885" s="23" t="s">
        <v>13947</v>
      </c>
      <c r="I885" s="19" t="s">
        <v>12027</v>
      </c>
      <c r="J885" s="41">
        <v>826588</v>
      </c>
      <c r="K885" s="42">
        <v>0.10000024195850896</v>
      </c>
      <c r="L885" s="41">
        <v>82659</v>
      </c>
      <c r="M885" s="41">
        <v>909247</v>
      </c>
      <c r="N885">
        <f>+VLOOKUP(C885,'Thanh toán '!M$1335:N$6972,2,0)</f>
        <v>909247</v>
      </c>
      <c r="O885" s="61">
        <f t="shared" si="42"/>
        <v>0</v>
      </c>
    </row>
    <row r="886" spans="1:15" hidden="1" x14ac:dyDescent="0.3">
      <c r="A886" s="18">
        <v>2023</v>
      </c>
      <c r="B886" s="19" t="s">
        <v>14592</v>
      </c>
      <c r="C886" s="19">
        <f t="shared" si="40"/>
        <v>1769</v>
      </c>
      <c r="D886" s="19" t="s">
        <v>13350</v>
      </c>
      <c r="E886" s="24" t="s">
        <v>14586</v>
      </c>
      <c r="F886" s="18">
        <f t="shared" si="41"/>
        <v>1</v>
      </c>
      <c r="G886" s="23" t="s">
        <v>12448</v>
      </c>
      <c r="H886" s="23" t="s">
        <v>12448</v>
      </c>
      <c r="I886" s="19" t="s">
        <v>12449</v>
      </c>
      <c r="J886" s="41">
        <v>5191200</v>
      </c>
      <c r="K886" s="42">
        <v>0.1</v>
      </c>
      <c r="L886" s="41">
        <v>519120</v>
      </c>
      <c r="M886" s="41">
        <v>5710320</v>
      </c>
      <c r="N886">
        <f>+VLOOKUP(C886,'Thanh toán '!M$1335:N$6972,2,0)</f>
        <v>5710320</v>
      </c>
      <c r="O886" s="61">
        <f t="shared" si="42"/>
        <v>0</v>
      </c>
    </row>
    <row r="887" spans="1:15" hidden="1" x14ac:dyDescent="0.3">
      <c r="A887" s="18">
        <v>2023</v>
      </c>
      <c r="B887" s="19" t="s">
        <v>14593</v>
      </c>
      <c r="C887" s="19">
        <f t="shared" si="40"/>
        <v>1774</v>
      </c>
      <c r="D887" s="19" t="s">
        <v>13350</v>
      </c>
      <c r="E887" s="24" t="s">
        <v>14586</v>
      </c>
      <c r="F887" s="18">
        <f t="shared" si="41"/>
        <v>1</v>
      </c>
      <c r="G887" s="23" t="s">
        <v>12363</v>
      </c>
      <c r="H887" s="23" t="s">
        <v>12363</v>
      </c>
      <c r="I887" s="19" t="s">
        <v>12364</v>
      </c>
      <c r="J887" s="41">
        <v>4309200</v>
      </c>
      <c r="K887" s="42">
        <v>0.1</v>
      </c>
      <c r="L887" s="41">
        <v>430920</v>
      </c>
      <c r="M887" s="41">
        <v>4740120</v>
      </c>
      <c r="N887">
        <f>+VLOOKUP(C887,'Thanh toán '!M$1335:N$6972,2,0)</f>
        <v>4740120</v>
      </c>
      <c r="O887" s="61">
        <f t="shared" si="42"/>
        <v>0</v>
      </c>
    </row>
    <row r="888" spans="1:15" hidden="1" x14ac:dyDescent="0.3">
      <c r="A888" s="18">
        <v>2023</v>
      </c>
      <c r="B888" s="19" t="s">
        <v>14594</v>
      </c>
      <c r="C888" s="19">
        <f t="shared" si="40"/>
        <v>1776</v>
      </c>
      <c r="D888" s="19" t="s">
        <v>13350</v>
      </c>
      <c r="E888" s="24" t="s">
        <v>14595</v>
      </c>
      <c r="F888" s="18">
        <f t="shared" si="41"/>
        <v>1</v>
      </c>
      <c r="G888" s="23" t="s">
        <v>11768</v>
      </c>
      <c r="H888" s="23" t="s">
        <v>11768</v>
      </c>
      <c r="I888" s="19" t="s">
        <v>11769</v>
      </c>
      <c r="J888" s="41">
        <v>2681943</v>
      </c>
      <c r="K888" s="42">
        <v>9.9999888140799409E-2</v>
      </c>
      <c r="L888" s="41">
        <v>268194</v>
      </c>
      <c r="M888" s="41">
        <v>2950137</v>
      </c>
      <c r="N888">
        <f>+VLOOKUP(C888,'Thanh toán '!M$1335:N$6972,2,0)</f>
        <v>2950137</v>
      </c>
      <c r="O888" s="61">
        <f t="shared" si="42"/>
        <v>0</v>
      </c>
    </row>
    <row r="889" spans="1:15" hidden="1" x14ac:dyDescent="0.3">
      <c r="A889" s="18">
        <v>2023</v>
      </c>
      <c r="B889" s="19" t="s">
        <v>14596</v>
      </c>
      <c r="C889" s="19">
        <f t="shared" si="40"/>
        <v>1777</v>
      </c>
      <c r="D889" s="19" t="s">
        <v>13350</v>
      </c>
      <c r="E889" s="24" t="s">
        <v>14595</v>
      </c>
      <c r="F889" s="18">
        <f t="shared" si="41"/>
        <v>1</v>
      </c>
      <c r="G889" s="23" t="s">
        <v>12330</v>
      </c>
      <c r="H889" s="23" t="s">
        <v>12330</v>
      </c>
      <c r="I889" s="19" t="s">
        <v>12331</v>
      </c>
      <c r="J889" s="41">
        <v>1468620</v>
      </c>
      <c r="K889" s="42">
        <v>0.1</v>
      </c>
      <c r="L889" s="41">
        <v>146862</v>
      </c>
      <c r="M889" s="41">
        <v>1615482</v>
      </c>
      <c r="N889">
        <f>+VLOOKUP(C889,'Thanh toán '!M$1335:N$6972,2,0)</f>
        <v>1615482</v>
      </c>
      <c r="O889" s="61">
        <f t="shared" si="42"/>
        <v>0</v>
      </c>
    </row>
    <row r="890" spans="1:15" hidden="1" x14ac:dyDescent="0.3">
      <c r="A890" s="18">
        <v>2023</v>
      </c>
      <c r="B890" s="19" t="s">
        <v>14597</v>
      </c>
      <c r="C890" s="19">
        <f t="shared" si="40"/>
        <v>1778</v>
      </c>
      <c r="D890" s="19" t="s">
        <v>13350</v>
      </c>
      <c r="E890" s="24" t="s">
        <v>14595</v>
      </c>
      <c r="F890" s="18">
        <f t="shared" si="41"/>
        <v>1</v>
      </c>
      <c r="G890" s="23" t="s">
        <v>12330</v>
      </c>
      <c r="H890" s="23" t="s">
        <v>12330</v>
      </c>
      <c r="I890" s="19" t="s">
        <v>12331</v>
      </c>
      <c r="J890" s="41">
        <v>1696800</v>
      </c>
      <c r="K890" s="42">
        <v>0.1</v>
      </c>
      <c r="L890" s="41">
        <v>169680</v>
      </c>
      <c r="M890" s="41">
        <v>1866480</v>
      </c>
      <c r="N890">
        <f>+VLOOKUP(C890,'Thanh toán '!M$1335:N$6972,2,0)</f>
        <v>1866480</v>
      </c>
      <c r="O890" s="61">
        <f t="shared" si="42"/>
        <v>0</v>
      </c>
    </row>
    <row r="891" spans="1:15" hidden="1" x14ac:dyDescent="0.3">
      <c r="A891" s="18">
        <v>2023</v>
      </c>
      <c r="B891" s="19" t="s">
        <v>14598</v>
      </c>
      <c r="C891" s="19">
        <f t="shared" si="40"/>
        <v>1780</v>
      </c>
      <c r="D891" s="19" t="s">
        <v>13350</v>
      </c>
      <c r="E891" s="24" t="s">
        <v>14595</v>
      </c>
      <c r="F891" s="18">
        <f t="shared" si="41"/>
        <v>1</v>
      </c>
      <c r="G891" s="23" t="s">
        <v>11799</v>
      </c>
      <c r="H891" s="23" t="s">
        <v>14599</v>
      </c>
      <c r="I891" s="19" t="s">
        <v>11725</v>
      </c>
      <c r="J891" s="41">
        <v>552977</v>
      </c>
      <c r="K891" s="42">
        <v>0.10000054251804325</v>
      </c>
      <c r="L891" s="41">
        <v>55298</v>
      </c>
      <c r="M891" s="41">
        <v>608275</v>
      </c>
      <c r="N891">
        <f>+VLOOKUP(C891,'Thanh toán '!M$1335:N$6972,2,0)</f>
        <v>608275</v>
      </c>
      <c r="O891" s="61">
        <f t="shared" si="42"/>
        <v>0</v>
      </c>
    </row>
    <row r="892" spans="1:15" hidden="1" x14ac:dyDescent="0.3">
      <c r="A892" s="18">
        <v>2023</v>
      </c>
      <c r="B892" s="19" t="s">
        <v>14600</v>
      </c>
      <c r="C892" s="19">
        <f t="shared" si="40"/>
        <v>1782</v>
      </c>
      <c r="D892" s="19" t="s">
        <v>13350</v>
      </c>
      <c r="E892" s="24" t="s">
        <v>14595</v>
      </c>
      <c r="F892" s="18">
        <f t="shared" si="41"/>
        <v>1</v>
      </c>
      <c r="G892" s="23" t="s">
        <v>11799</v>
      </c>
      <c r="H892" s="23" t="s">
        <v>13690</v>
      </c>
      <c r="I892" s="19" t="s">
        <v>11725</v>
      </c>
      <c r="J892" s="41">
        <v>1007785</v>
      </c>
      <c r="K892" s="42">
        <v>0.10000049613756902</v>
      </c>
      <c r="L892" s="41">
        <v>100779</v>
      </c>
      <c r="M892" s="41">
        <v>1108564</v>
      </c>
      <c r="N892">
        <f>+VLOOKUP(C892,'Thanh toán '!M$1335:N$6972,2,0)</f>
        <v>1108564</v>
      </c>
      <c r="O892" s="61">
        <f t="shared" si="42"/>
        <v>0</v>
      </c>
    </row>
    <row r="893" spans="1:15" hidden="1" x14ac:dyDescent="0.3">
      <c r="A893" s="18">
        <v>2023</v>
      </c>
      <c r="B893" s="19" t="s">
        <v>14601</v>
      </c>
      <c r="C893" s="19">
        <f t="shared" si="40"/>
        <v>1786</v>
      </c>
      <c r="D893" s="19" t="s">
        <v>13350</v>
      </c>
      <c r="E893" s="24" t="s">
        <v>14595</v>
      </c>
      <c r="F893" s="18">
        <f t="shared" si="41"/>
        <v>1</v>
      </c>
      <c r="G893" s="23" t="s">
        <v>12245</v>
      </c>
      <c r="H893" s="23" t="s">
        <v>12245</v>
      </c>
      <c r="I893" s="19" t="s">
        <v>12246</v>
      </c>
      <c r="J893" s="41">
        <v>4592736</v>
      </c>
      <c r="K893" s="42">
        <v>0.10000008709405461</v>
      </c>
      <c r="L893" s="41">
        <v>459274</v>
      </c>
      <c r="M893" s="41">
        <v>5052010</v>
      </c>
      <c r="N893">
        <f>+VLOOKUP(C893,'Thanh toán '!M$1335:N$6972,2,0)</f>
        <v>5052010</v>
      </c>
      <c r="O893" s="61">
        <f t="shared" si="42"/>
        <v>0</v>
      </c>
    </row>
    <row r="894" spans="1:15" hidden="1" x14ac:dyDescent="0.3">
      <c r="A894" s="18">
        <v>2023</v>
      </c>
      <c r="B894" s="19" t="s">
        <v>14602</v>
      </c>
      <c r="C894" s="19">
        <f t="shared" si="40"/>
        <v>1787</v>
      </c>
      <c r="D894" s="19" t="s">
        <v>13350</v>
      </c>
      <c r="E894" s="24" t="s">
        <v>14595</v>
      </c>
      <c r="F894" s="18">
        <f t="shared" si="41"/>
        <v>1</v>
      </c>
      <c r="G894" s="23" t="s">
        <v>11799</v>
      </c>
      <c r="H894" s="23" t="s">
        <v>13698</v>
      </c>
      <c r="I894" s="19" t="s">
        <v>11725</v>
      </c>
      <c r="J894" s="41">
        <v>756430</v>
      </c>
      <c r="K894" s="42">
        <v>0.1</v>
      </c>
      <c r="L894" s="41">
        <v>75643</v>
      </c>
      <c r="M894" s="41">
        <v>832073</v>
      </c>
      <c r="N894">
        <f>+VLOOKUP(C894,'Thanh toán '!M$1335:N$6972,2,0)</f>
        <v>832073</v>
      </c>
      <c r="O894" s="61">
        <f t="shared" si="42"/>
        <v>0</v>
      </c>
    </row>
    <row r="895" spans="1:15" hidden="1" x14ac:dyDescent="0.3">
      <c r="A895" s="18">
        <v>2023</v>
      </c>
      <c r="B895" s="19" t="s">
        <v>14603</v>
      </c>
      <c r="C895" s="19">
        <f t="shared" si="40"/>
        <v>1789</v>
      </c>
      <c r="D895" s="19" t="s">
        <v>13350</v>
      </c>
      <c r="E895" s="24" t="s">
        <v>14595</v>
      </c>
      <c r="F895" s="18">
        <f t="shared" si="41"/>
        <v>1</v>
      </c>
      <c r="G895" s="23" t="s">
        <v>12026</v>
      </c>
      <c r="H895" s="23" t="s">
        <v>13949</v>
      </c>
      <c r="I895" s="19" t="s">
        <v>12027</v>
      </c>
      <c r="J895" s="41">
        <v>2732027</v>
      </c>
      <c r="K895" s="42">
        <v>0.10000010980857803</v>
      </c>
      <c r="L895" s="41">
        <v>273203</v>
      </c>
      <c r="M895" s="41">
        <v>3005230</v>
      </c>
      <c r="N895">
        <f>+VLOOKUP(C895,'Thanh toán '!M$1335:N$6972,2,0)</f>
        <v>3005230</v>
      </c>
      <c r="O895" s="61">
        <f t="shared" si="42"/>
        <v>0</v>
      </c>
    </row>
    <row r="896" spans="1:15" hidden="1" x14ac:dyDescent="0.3">
      <c r="A896" s="18">
        <v>2023</v>
      </c>
      <c r="B896" s="19" t="s">
        <v>14604</v>
      </c>
      <c r="C896" s="19">
        <f t="shared" si="40"/>
        <v>1790</v>
      </c>
      <c r="D896" s="19" t="s">
        <v>13350</v>
      </c>
      <c r="E896" s="24" t="s">
        <v>14595</v>
      </c>
      <c r="F896" s="18">
        <f t="shared" si="41"/>
        <v>1</v>
      </c>
      <c r="G896" s="23" t="s">
        <v>12239</v>
      </c>
      <c r="H896" s="23" t="s">
        <v>13824</v>
      </c>
      <c r="I896" s="19" t="s">
        <v>12240</v>
      </c>
      <c r="J896" s="41">
        <v>5396093</v>
      </c>
      <c r="K896" s="42">
        <v>9.9999944404219873E-2</v>
      </c>
      <c r="L896" s="41">
        <v>539609</v>
      </c>
      <c r="M896" s="41">
        <v>5935702</v>
      </c>
      <c r="N896">
        <f>+VLOOKUP(C896,'Thanh toán '!M$1335:N$6972,2,0)</f>
        <v>5935702</v>
      </c>
      <c r="O896" s="61">
        <f t="shared" si="42"/>
        <v>0</v>
      </c>
    </row>
    <row r="897" spans="1:15" hidden="1" x14ac:dyDescent="0.3">
      <c r="A897" s="18">
        <v>2023</v>
      </c>
      <c r="B897" s="19" t="s">
        <v>14605</v>
      </c>
      <c r="C897" s="19">
        <f t="shared" si="40"/>
        <v>1791</v>
      </c>
      <c r="D897" s="19" t="s">
        <v>13350</v>
      </c>
      <c r="E897" s="24" t="s">
        <v>14595</v>
      </c>
      <c r="F897" s="18">
        <f t="shared" si="41"/>
        <v>1</v>
      </c>
      <c r="G897" s="23" t="s">
        <v>12400</v>
      </c>
      <c r="H897" s="23" t="s">
        <v>12400</v>
      </c>
      <c r="I897" s="19" t="s">
        <v>12401</v>
      </c>
      <c r="J897" s="41">
        <v>4963321</v>
      </c>
      <c r="K897" s="42">
        <v>9.9999979852199772E-2</v>
      </c>
      <c r="L897" s="41">
        <v>496332</v>
      </c>
      <c r="M897" s="41">
        <v>5459653</v>
      </c>
      <c r="N897">
        <f>+VLOOKUP(C897,'Thanh toán '!M$1335:N$6972,2,0)</f>
        <v>5459653</v>
      </c>
      <c r="O897" s="61">
        <f t="shared" si="42"/>
        <v>0</v>
      </c>
    </row>
    <row r="898" spans="1:15" hidden="1" x14ac:dyDescent="0.3">
      <c r="A898" s="18">
        <v>2023</v>
      </c>
      <c r="B898" s="19" t="s">
        <v>14606</v>
      </c>
      <c r="C898" s="19">
        <f t="shared" si="40"/>
        <v>1793</v>
      </c>
      <c r="D898" s="19" t="s">
        <v>13350</v>
      </c>
      <c r="E898" s="24" t="s">
        <v>14595</v>
      </c>
      <c r="F898" s="18">
        <f t="shared" si="41"/>
        <v>1</v>
      </c>
      <c r="G898" s="23" t="s">
        <v>12239</v>
      </c>
      <c r="H898" s="23" t="s">
        <v>14173</v>
      </c>
      <c r="I898" s="19" t="s">
        <v>12240</v>
      </c>
      <c r="J898" s="41">
        <v>6888000</v>
      </c>
      <c r="K898" s="42">
        <v>0.1</v>
      </c>
      <c r="L898" s="41">
        <v>688800</v>
      </c>
      <c r="M898" s="41">
        <v>7576800</v>
      </c>
      <c r="N898">
        <f>+VLOOKUP(C898,'Thanh toán '!M$1335:N$6972,2,0)</f>
        <v>7576800</v>
      </c>
      <c r="O898" s="61">
        <f t="shared" si="42"/>
        <v>0</v>
      </c>
    </row>
    <row r="899" spans="1:15" hidden="1" x14ac:dyDescent="0.3">
      <c r="A899" s="18">
        <v>2023</v>
      </c>
      <c r="B899" s="19" t="s">
        <v>14607</v>
      </c>
      <c r="C899" s="19">
        <f t="shared" si="40"/>
        <v>1794</v>
      </c>
      <c r="D899" s="19" t="s">
        <v>13350</v>
      </c>
      <c r="E899" s="24" t="s">
        <v>14595</v>
      </c>
      <c r="F899" s="18">
        <f t="shared" si="41"/>
        <v>1</v>
      </c>
      <c r="G899" s="23" t="s">
        <v>11799</v>
      </c>
      <c r="H899" s="23" t="s">
        <v>14608</v>
      </c>
      <c r="I899" s="19" t="s">
        <v>11725</v>
      </c>
      <c r="J899" s="41">
        <v>423749</v>
      </c>
      <c r="K899" s="42">
        <v>0.1000002359887575</v>
      </c>
      <c r="L899" s="41">
        <v>42375</v>
      </c>
      <c r="M899" s="41">
        <v>466124</v>
      </c>
      <c r="N899">
        <f>+VLOOKUP(C899,'Thanh toán '!M$1335:N$6972,2,0)</f>
        <v>466124</v>
      </c>
      <c r="O899" s="61">
        <f t="shared" si="42"/>
        <v>0</v>
      </c>
    </row>
    <row r="900" spans="1:15" hidden="1" x14ac:dyDescent="0.3">
      <c r="A900" s="18">
        <v>2023</v>
      </c>
      <c r="B900" s="19" t="s">
        <v>14609</v>
      </c>
      <c r="C900" s="19">
        <f t="shared" si="40"/>
        <v>1795</v>
      </c>
      <c r="D900" s="19" t="s">
        <v>13350</v>
      </c>
      <c r="E900" s="24" t="s">
        <v>14595</v>
      </c>
      <c r="F900" s="18">
        <f t="shared" si="41"/>
        <v>1</v>
      </c>
      <c r="G900" s="23" t="s">
        <v>11799</v>
      </c>
      <c r="H900" s="23" t="s">
        <v>14096</v>
      </c>
      <c r="I900" s="19" t="s">
        <v>11725</v>
      </c>
      <c r="J900" s="41">
        <v>455338</v>
      </c>
      <c r="K900" s="42">
        <v>0.10000043923415133</v>
      </c>
      <c r="L900" s="41">
        <v>45534</v>
      </c>
      <c r="M900" s="41">
        <v>500872</v>
      </c>
      <c r="N900">
        <f>+VLOOKUP(C900,'Thanh toán '!M$1335:N$6972,2,0)</f>
        <v>500872</v>
      </c>
      <c r="O900" s="61">
        <f t="shared" si="42"/>
        <v>0</v>
      </c>
    </row>
    <row r="901" spans="1:15" hidden="1" x14ac:dyDescent="0.3">
      <c r="A901" s="18">
        <v>2023</v>
      </c>
      <c r="B901" s="19" t="s">
        <v>14610</v>
      </c>
      <c r="C901" s="19">
        <f t="shared" si="40"/>
        <v>1796</v>
      </c>
      <c r="D901" s="19" t="s">
        <v>13350</v>
      </c>
      <c r="E901" s="24" t="s">
        <v>14595</v>
      </c>
      <c r="F901" s="18">
        <f t="shared" si="41"/>
        <v>1</v>
      </c>
      <c r="G901" s="23" t="s">
        <v>12459</v>
      </c>
      <c r="H901" s="23" t="s">
        <v>12459</v>
      </c>
      <c r="I901" s="19" t="s">
        <v>12460</v>
      </c>
      <c r="J901" s="41">
        <v>3858426</v>
      </c>
      <c r="K901" s="42">
        <v>0.10000010366921641</v>
      </c>
      <c r="L901" s="41">
        <v>385843</v>
      </c>
      <c r="M901" s="41">
        <v>4244269</v>
      </c>
      <c r="N901">
        <f>+VLOOKUP(C901,'Thanh toán '!M$1335:N$6972,2,0)</f>
        <v>4244269</v>
      </c>
      <c r="O901" s="61">
        <f t="shared" si="42"/>
        <v>0</v>
      </c>
    </row>
    <row r="902" spans="1:15" hidden="1" x14ac:dyDescent="0.3">
      <c r="A902" s="18">
        <v>2023</v>
      </c>
      <c r="B902" s="19" t="s">
        <v>14611</v>
      </c>
      <c r="C902" s="19">
        <f t="shared" ref="C902:C965" si="43">+B902*1</f>
        <v>1802</v>
      </c>
      <c r="D902" s="19" t="s">
        <v>13350</v>
      </c>
      <c r="E902" s="24" t="s">
        <v>14595</v>
      </c>
      <c r="F902" s="18">
        <f t="shared" ref="F902:F965" si="44">+MONTH(E902)</f>
        <v>1</v>
      </c>
      <c r="G902" s="23" t="s">
        <v>12357</v>
      </c>
      <c r="H902" s="23" t="s">
        <v>13719</v>
      </c>
      <c r="I902" s="19" t="s">
        <v>12358</v>
      </c>
      <c r="J902" s="41">
        <v>2891626</v>
      </c>
      <c r="K902" s="42">
        <v>0.10000013833047566</v>
      </c>
      <c r="L902" s="41">
        <v>289163</v>
      </c>
      <c r="M902" s="41">
        <v>3180789</v>
      </c>
      <c r="N902">
        <f>+VLOOKUP(C902,'Thanh toán '!M$1335:N$6972,2,0)</f>
        <v>3180789</v>
      </c>
      <c r="O902" s="61">
        <f t="shared" ref="O902:O965" si="45">+N902-M902</f>
        <v>0</v>
      </c>
    </row>
    <row r="903" spans="1:15" hidden="1" x14ac:dyDescent="0.3">
      <c r="A903" s="18">
        <v>2023</v>
      </c>
      <c r="B903" s="19" t="s">
        <v>14612</v>
      </c>
      <c r="C903" s="19">
        <f t="shared" si="43"/>
        <v>1807</v>
      </c>
      <c r="D903" s="19" t="s">
        <v>13350</v>
      </c>
      <c r="E903" s="24" t="s">
        <v>14595</v>
      </c>
      <c r="F903" s="18">
        <f t="shared" si="44"/>
        <v>1</v>
      </c>
      <c r="G903" s="23" t="s">
        <v>11799</v>
      </c>
      <c r="H903" s="23" t="s">
        <v>13520</v>
      </c>
      <c r="I903" s="19" t="s">
        <v>11725</v>
      </c>
      <c r="J903" s="41">
        <v>455338</v>
      </c>
      <c r="K903" s="42">
        <v>0.10000043923415133</v>
      </c>
      <c r="L903" s="41">
        <v>45534</v>
      </c>
      <c r="M903" s="41">
        <v>500872</v>
      </c>
      <c r="N903">
        <f>+VLOOKUP(C903,'Thanh toán '!M$1335:N$6972,2,0)</f>
        <v>500872</v>
      </c>
      <c r="O903" s="61">
        <f t="shared" si="45"/>
        <v>0</v>
      </c>
    </row>
    <row r="904" spans="1:15" hidden="1" x14ac:dyDescent="0.3">
      <c r="A904" s="18">
        <v>2023</v>
      </c>
      <c r="B904" s="19" t="s">
        <v>14613</v>
      </c>
      <c r="C904" s="19">
        <f t="shared" si="43"/>
        <v>1808</v>
      </c>
      <c r="D904" s="19" t="s">
        <v>13350</v>
      </c>
      <c r="E904" s="24" t="s">
        <v>14595</v>
      </c>
      <c r="F904" s="18">
        <f t="shared" si="44"/>
        <v>1</v>
      </c>
      <c r="G904" s="23" t="s">
        <v>12363</v>
      </c>
      <c r="H904" s="23" t="s">
        <v>12363</v>
      </c>
      <c r="I904" s="19" t="s">
        <v>12364</v>
      </c>
      <c r="J904" s="41">
        <v>3888249</v>
      </c>
      <c r="K904" s="42">
        <v>0.10000002571851752</v>
      </c>
      <c r="L904" s="41">
        <v>388825</v>
      </c>
      <c r="M904" s="41">
        <v>4277074</v>
      </c>
      <c r="N904">
        <f>+VLOOKUP(C904,'Thanh toán '!M$1335:N$6972,2,0)</f>
        <v>4277074</v>
      </c>
      <c r="O904" s="61">
        <f t="shared" si="45"/>
        <v>0</v>
      </c>
    </row>
    <row r="905" spans="1:15" hidden="1" x14ac:dyDescent="0.3">
      <c r="A905" s="18">
        <v>2023</v>
      </c>
      <c r="B905" s="19" t="s">
        <v>14614</v>
      </c>
      <c r="C905" s="19">
        <f t="shared" si="43"/>
        <v>1809</v>
      </c>
      <c r="D905" s="19" t="s">
        <v>13350</v>
      </c>
      <c r="E905" s="24" t="s">
        <v>14595</v>
      </c>
      <c r="F905" s="18">
        <f t="shared" si="44"/>
        <v>1</v>
      </c>
      <c r="G905" s="23" t="s">
        <v>11799</v>
      </c>
      <c r="H905" s="23" t="s">
        <v>13534</v>
      </c>
      <c r="I905" s="19" t="s">
        <v>11725</v>
      </c>
      <c r="J905" s="41">
        <v>706248</v>
      </c>
      <c r="K905" s="42">
        <v>0.10000028318664266</v>
      </c>
      <c r="L905" s="41">
        <v>70625</v>
      </c>
      <c r="M905" s="41">
        <v>776873</v>
      </c>
      <c r="N905">
        <f>+VLOOKUP(C905,'Thanh toán '!M$1335:N$6972,2,0)</f>
        <v>776873</v>
      </c>
      <c r="O905" s="61">
        <f t="shared" si="45"/>
        <v>0</v>
      </c>
    </row>
    <row r="906" spans="1:15" hidden="1" x14ac:dyDescent="0.3">
      <c r="A906" s="18">
        <v>2023</v>
      </c>
      <c r="B906" s="19" t="s">
        <v>14615</v>
      </c>
      <c r="C906" s="19">
        <f t="shared" si="43"/>
        <v>1812</v>
      </c>
      <c r="D906" s="19" t="s">
        <v>13350</v>
      </c>
      <c r="E906" s="24" t="s">
        <v>14595</v>
      </c>
      <c r="F906" s="18">
        <f t="shared" si="44"/>
        <v>1</v>
      </c>
      <c r="G906" s="23" t="s">
        <v>12239</v>
      </c>
      <c r="H906" s="23" t="s">
        <v>14219</v>
      </c>
      <c r="I906" s="19" t="s">
        <v>12240</v>
      </c>
      <c r="J906" s="41">
        <v>6888000</v>
      </c>
      <c r="K906" s="42">
        <v>0.1</v>
      </c>
      <c r="L906" s="41">
        <v>688800</v>
      </c>
      <c r="M906" s="41">
        <v>7576800</v>
      </c>
      <c r="N906">
        <f>+VLOOKUP(C906,'Thanh toán '!M$1335:N$6972,2,0)</f>
        <v>7576800</v>
      </c>
      <c r="O906" s="61">
        <f t="shared" si="45"/>
        <v>0</v>
      </c>
    </row>
    <row r="907" spans="1:15" hidden="1" x14ac:dyDescent="0.3">
      <c r="A907" s="18">
        <v>2023</v>
      </c>
      <c r="B907" s="19" t="s">
        <v>14616</v>
      </c>
      <c r="C907" s="19">
        <f t="shared" si="43"/>
        <v>1813</v>
      </c>
      <c r="D907" s="19" t="s">
        <v>13350</v>
      </c>
      <c r="E907" s="24" t="s">
        <v>14595</v>
      </c>
      <c r="F907" s="18">
        <f t="shared" si="44"/>
        <v>1</v>
      </c>
      <c r="G907" s="23" t="s">
        <v>12239</v>
      </c>
      <c r="H907" s="23" t="s">
        <v>14219</v>
      </c>
      <c r="I907" s="19" t="s">
        <v>12240</v>
      </c>
      <c r="J907" s="41">
        <v>4360246</v>
      </c>
      <c r="K907" s="42">
        <v>0.10000009173794322</v>
      </c>
      <c r="L907" s="41">
        <v>436025</v>
      </c>
      <c r="M907" s="41">
        <v>4796271</v>
      </c>
      <c r="N907">
        <f>+VLOOKUP(C907,'Thanh toán '!M$1335:N$6972,2,0)</f>
        <v>4796271</v>
      </c>
      <c r="O907" s="61">
        <f t="shared" si="45"/>
        <v>0</v>
      </c>
    </row>
    <row r="908" spans="1:15" hidden="1" x14ac:dyDescent="0.3">
      <c r="A908" s="18">
        <v>2023</v>
      </c>
      <c r="B908" s="19" t="s">
        <v>14617</v>
      </c>
      <c r="C908" s="19">
        <f t="shared" si="43"/>
        <v>1815</v>
      </c>
      <c r="D908" s="19" t="s">
        <v>13350</v>
      </c>
      <c r="E908" s="24" t="s">
        <v>14595</v>
      </c>
      <c r="F908" s="18">
        <f t="shared" si="44"/>
        <v>1</v>
      </c>
      <c r="G908" s="23" t="s">
        <v>11799</v>
      </c>
      <c r="H908" s="23" t="s">
        <v>13579</v>
      </c>
      <c r="I908" s="19" t="s">
        <v>11725</v>
      </c>
      <c r="J908" s="41">
        <v>1324313</v>
      </c>
      <c r="K908" s="42">
        <v>9.9999773467450676E-2</v>
      </c>
      <c r="L908" s="41">
        <v>132431</v>
      </c>
      <c r="M908" s="41">
        <v>1456744</v>
      </c>
      <c r="N908">
        <f>+VLOOKUP(C908,'Thanh toán '!M$1335:N$6972,2,0)</f>
        <v>1456744</v>
      </c>
      <c r="O908" s="61">
        <f t="shared" si="45"/>
        <v>0</v>
      </c>
    </row>
    <row r="909" spans="1:15" hidden="1" x14ac:dyDescent="0.3">
      <c r="A909" s="18">
        <v>2023</v>
      </c>
      <c r="B909" s="19" t="s">
        <v>14618</v>
      </c>
      <c r="C909" s="19">
        <f t="shared" si="43"/>
        <v>1816</v>
      </c>
      <c r="D909" s="19" t="s">
        <v>13350</v>
      </c>
      <c r="E909" s="24" t="s">
        <v>14595</v>
      </c>
      <c r="F909" s="18">
        <f t="shared" si="44"/>
        <v>1</v>
      </c>
      <c r="G909" s="23" t="s">
        <v>11799</v>
      </c>
      <c r="H909" s="23" t="s">
        <v>13589</v>
      </c>
      <c r="I909" s="19" t="s">
        <v>11725</v>
      </c>
      <c r="J909" s="41">
        <v>822493</v>
      </c>
      <c r="K909" s="42">
        <v>9.9999635255254446E-2</v>
      </c>
      <c r="L909" s="41">
        <v>82249</v>
      </c>
      <c r="M909" s="41">
        <v>904742</v>
      </c>
      <c r="N909">
        <f>+VLOOKUP(C909,'Thanh toán '!M$1335:N$6972,2,0)</f>
        <v>904742</v>
      </c>
      <c r="O909" s="61">
        <f t="shared" si="45"/>
        <v>0</v>
      </c>
    </row>
    <row r="910" spans="1:15" hidden="1" x14ac:dyDescent="0.3">
      <c r="A910" s="18">
        <v>2023</v>
      </c>
      <c r="B910" s="19" t="s">
        <v>14619</v>
      </c>
      <c r="C910" s="19">
        <f t="shared" si="43"/>
        <v>1818</v>
      </c>
      <c r="D910" s="19" t="s">
        <v>13350</v>
      </c>
      <c r="E910" s="24" t="s">
        <v>14595</v>
      </c>
      <c r="F910" s="18">
        <f t="shared" si="44"/>
        <v>1</v>
      </c>
      <c r="G910" s="23" t="s">
        <v>11799</v>
      </c>
      <c r="H910" s="23" t="s">
        <v>13835</v>
      </c>
      <c r="I910" s="19" t="s">
        <v>11725</v>
      </c>
      <c r="J910" s="41">
        <v>910676</v>
      </c>
      <c r="K910" s="42">
        <v>0.10000043923415133</v>
      </c>
      <c r="L910" s="41">
        <v>91068</v>
      </c>
      <c r="M910" s="41">
        <v>1001744</v>
      </c>
      <c r="N910">
        <f>+VLOOKUP(C910,'Thanh toán '!M$1335:N$6972,2,0)</f>
        <v>1001744</v>
      </c>
      <c r="O910" s="61">
        <f t="shared" si="45"/>
        <v>0</v>
      </c>
    </row>
    <row r="911" spans="1:15" hidden="1" x14ac:dyDescent="0.3">
      <c r="A911" s="18">
        <v>2023</v>
      </c>
      <c r="B911" s="19" t="s">
        <v>14620</v>
      </c>
      <c r="C911" s="19">
        <f t="shared" si="43"/>
        <v>1819</v>
      </c>
      <c r="D911" s="19" t="s">
        <v>13350</v>
      </c>
      <c r="E911" s="24" t="s">
        <v>14595</v>
      </c>
      <c r="F911" s="18">
        <f t="shared" si="44"/>
        <v>1</v>
      </c>
      <c r="G911" s="23" t="s">
        <v>12518</v>
      </c>
      <c r="H911" s="23" t="s">
        <v>12518</v>
      </c>
      <c r="I911" s="19" t="s">
        <v>12519</v>
      </c>
      <c r="J911" s="41">
        <v>4410000</v>
      </c>
      <c r="K911" s="42">
        <v>0.1</v>
      </c>
      <c r="L911" s="41">
        <v>441000</v>
      </c>
      <c r="M911" s="41">
        <v>4851000</v>
      </c>
      <c r="N911">
        <f>+VLOOKUP(C911,'Thanh toán '!M$1335:N$6972,2,0)</f>
        <v>4851000</v>
      </c>
      <c r="O911" s="61">
        <f t="shared" si="45"/>
        <v>0</v>
      </c>
    </row>
    <row r="912" spans="1:15" hidden="1" x14ac:dyDescent="0.3">
      <c r="A912" s="18">
        <v>2023</v>
      </c>
      <c r="B912" s="19" t="s">
        <v>14621</v>
      </c>
      <c r="C912" s="19">
        <f t="shared" si="43"/>
        <v>1820</v>
      </c>
      <c r="D912" s="19" t="s">
        <v>13350</v>
      </c>
      <c r="E912" s="24" t="s">
        <v>14595</v>
      </c>
      <c r="F912" s="18">
        <f t="shared" si="44"/>
        <v>1</v>
      </c>
      <c r="G912" s="23" t="s">
        <v>12518</v>
      </c>
      <c r="H912" s="23" t="s">
        <v>12518</v>
      </c>
      <c r="I912" s="19" t="s">
        <v>12519</v>
      </c>
      <c r="J912" s="41">
        <v>2831979</v>
      </c>
      <c r="K912" s="42">
        <v>0.1000000353109963</v>
      </c>
      <c r="L912" s="41">
        <v>283198</v>
      </c>
      <c r="M912" s="41">
        <v>3115177</v>
      </c>
      <c r="N912">
        <f>+VLOOKUP(C912,'Thanh toán '!M$1335:N$6972,2,0)</f>
        <v>3115177</v>
      </c>
      <c r="O912" s="61">
        <f t="shared" si="45"/>
        <v>0</v>
      </c>
    </row>
    <row r="913" spans="1:15" hidden="1" x14ac:dyDescent="0.3">
      <c r="A913" s="18">
        <v>2023</v>
      </c>
      <c r="B913" s="19" t="s">
        <v>14622</v>
      </c>
      <c r="C913" s="19">
        <f t="shared" si="43"/>
        <v>1821</v>
      </c>
      <c r="D913" s="19" t="s">
        <v>13350</v>
      </c>
      <c r="E913" s="24" t="s">
        <v>14595</v>
      </c>
      <c r="F913" s="18">
        <f t="shared" si="44"/>
        <v>1</v>
      </c>
      <c r="G913" s="23" t="s">
        <v>12371</v>
      </c>
      <c r="H913" s="23" t="s">
        <v>12371</v>
      </c>
      <c r="I913" s="19" t="s">
        <v>12372</v>
      </c>
      <c r="J913" s="41">
        <v>2150299</v>
      </c>
      <c r="K913" s="42">
        <v>0.10000004650516045</v>
      </c>
      <c r="L913" s="41">
        <v>215030</v>
      </c>
      <c r="M913" s="41">
        <v>2365329</v>
      </c>
      <c r="N913">
        <f>+VLOOKUP(C913,'Thanh toán '!M$1335:N$6972,2,0)</f>
        <v>2365329</v>
      </c>
      <c r="O913" s="61">
        <f t="shared" si="45"/>
        <v>0</v>
      </c>
    </row>
    <row r="914" spans="1:15" hidden="1" x14ac:dyDescent="0.3">
      <c r="A914" s="18">
        <v>2023</v>
      </c>
      <c r="B914" s="19" t="s">
        <v>14623</v>
      </c>
      <c r="C914" s="19">
        <f t="shared" si="43"/>
        <v>1826</v>
      </c>
      <c r="D914" s="19" t="s">
        <v>13350</v>
      </c>
      <c r="E914" s="24" t="s">
        <v>14595</v>
      </c>
      <c r="F914" s="18">
        <f t="shared" si="44"/>
        <v>1</v>
      </c>
      <c r="G914" s="23" t="s">
        <v>11799</v>
      </c>
      <c r="H914" s="23" t="s">
        <v>13366</v>
      </c>
      <c r="I914" s="19" t="s">
        <v>11725</v>
      </c>
      <c r="J914" s="41">
        <v>670975</v>
      </c>
      <c r="K914" s="42">
        <v>0.1000007451842468</v>
      </c>
      <c r="L914" s="41">
        <v>67098</v>
      </c>
      <c r="M914" s="41">
        <v>738073</v>
      </c>
      <c r="N914">
        <f>+VLOOKUP(C914,'Thanh toán '!M$1335:N$6972,2,0)</f>
        <v>738073</v>
      </c>
      <c r="O914" s="61">
        <f t="shared" si="45"/>
        <v>0</v>
      </c>
    </row>
    <row r="915" spans="1:15" hidden="1" x14ac:dyDescent="0.3">
      <c r="A915" s="18">
        <v>2023</v>
      </c>
      <c r="B915" s="19" t="s">
        <v>14624</v>
      </c>
      <c r="C915" s="19">
        <f t="shared" si="43"/>
        <v>1827</v>
      </c>
      <c r="D915" s="19" t="s">
        <v>13350</v>
      </c>
      <c r="E915" s="24" t="s">
        <v>14595</v>
      </c>
      <c r="F915" s="18">
        <f t="shared" si="44"/>
        <v>1</v>
      </c>
      <c r="G915" s="23" t="s">
        <v>11799</v>
      </c>
      <c r="H915" s="23" t="s">
        <v>13366</v>
      </c>
      <c r="I915" s="19" t="s">
        <v>11725</v>
      </c>
      <c r="J915" s="41">
        <v>264600</v>
      </c>
      <c r="K915" s="42">
        <v>0.1</v>
      </c>
      <c r="L915" s="41">
        <v>26460</v>
      </c>
      <c r="M915" s="41">
        <v>291060</v>
      </c>
      <c r="N915">
        <f>+VLOOKUP(C915,'Thanh toán '!M$1335:N$6972,2,0)</f>
        <v>291060</v>
      </c>
      <c r="O915" s="61">
        <f t="shared" si="45"/>
        <v>0</v>
      </c>
    </row>
    <row r="916" spans="1:15" hidden="1" x14ac:dyDescent="0.3">
      <c r="A916" s="43">
        <v>2023</v>
      </c>
      <c r="B916" s="44" t="s">
        <v>14625</v>
      </c>
      <c r="C916" s="19">
        <f t="shared" si="43"/>
        <v>1829</v>
      </c>
      <c r="D916" s="44" t="s">
        <v>13350</v>
      </c>
      <c r="E916" s="45" t="s">
        <v>14595</v>
      </c>
      <c r="F916" s="18">
        <f t="shared" si="44"/>
        <v>1</v>
      </c>
      <c r="G916" s="46" t="s">
        <v>11799</v>
      </c>
      <c r="H916" s="46" t="s">
        <v>14626</v>
      </c>
      <c r="I916" s="44" t="s">
        <v>11725</v>
      </c>
      <c r="J916" s="47">
        <v>455338</v>
      </c>
      <c r="K916" s="48">
        <v>0.10000043923415133</v>
      </c>
      <c r="L916" s="47">
        <v>45534</v>
      </c>
      <c r="M916" s="47">
        <v>500872</v>
      </c>
      <c r="N916">
        <f>+VLOOKUP(C916,'Thanh toán '!M$1335:N$6972,2,0)</f>
        <v>500872</v>
      </c>
      <c r="O916" s="61">
        <f t="shared" si="45"/>
        <v>0</v>
      </c>
    </row>
    <row r="917" spans="1:15" hidden="1" x14ac:dyDescent="0.3">
      <c r="A917" s="18">
        <v>2023</v>
      </c>
      <c r="B917" s="19" t="s">
        <v>14627</v>
      </c>
      <c r="C917" s="19">
        <f t="shared" si="43"/>
        <v>1830</v>
      </c>
      <c r="D917" s="19" t="s">
        <v>13350</v>
      </c>
      <c r="E917" s="24" t="s">
        <v>14595</v>
      </c>
      <c r="F917" s="18">
        <f t="shared" si="44"/>
        <v>1</v>
      </c>
      <c r="G917" s="23" t="s">
        <v>12513</v>
      </c>
      <c r="H917" s="23" t="s">
        <v>12513</v>
      </c>
      <c r="I917" s="19" t="s">
        <v>12514</v>
      </c>
      <c r="J917" s="41">
        <v>1887986</v>
      </c>
      <c r="K917" s="42">
        <v>0.10000021186597782</v>
      </c>
      <c r="L917" s="41">
        <v>188799</v>
      </c>
      <c r="M917" s="41">
        <v>2076785</v>
      </c>
      <c r="N917">
        <f>+VLOOKUP(C917,'Thanh toán '!M$1335:N$6972,2,0)</f>
        <v>2076785</v>
      </c>
      <c r="O917" s="61">
        <f t="shared" si="45"/>
        <v>0</v>
      </c>
    </row>
    <row r="918" spans="1:15" hidden="1" x14ac:dyDescent="0.3">
      <c r="A918" s="18">
        <v>2023</v>
      </c>
      <c r="B918" s="19" t="s">
        <v>14628</v>
      </c>
      <c r="C918" s="19">
        <f t="shared" si="43"/>
        <v>1832</v>
      </c>
      <c r="D918" s="19" t="s">
        <v>13350</v>
      </c>
      <c r="E918" s="24" t="s">
        <v>14595</v>
      </c>
      <c r="F918" s="18">
        <f t="shared" si="44"/>
        <v>1</v>
      </c>
      <c r="G918" s="23" t="s">
        <v>12371</v>
      </c>
      <c r="H918" s="23" t="s">
        <v>12371</v>
      </c>
      <c r="I918" s="19" t="s">
        <v>12372</v>
      </c>
      <c r="J918" s="41">
        <v>2028600</v>
      </c>
      <c r="K918" s="42">
        <v>0.1</v>
      </c>
      <c r="L918" s="41">
        <v>202860</v>
      </c>
      <c r="M918" s="41">
        <v>2231460</v>
      </c>
      <c r="N918">
        <f>+VLOOKUP(C918,'Thanh toán '!M$1335:N$6972,2,0)</f>
        <v>2231460</v>
      </c>
      <c r="O918" s="61">
        <f t="shared" si="45"/>
        <v>0</v>
      </c>
    </row>
    <row r="919" spans="1:15" hidden="1" x14ac:dyDescent="0.3">
      <c r="A919" s="18">
        <v>2023</v>
      </c>
      <c r="B919" s="19" t="s">
        <v>14629</v>
      </c>
      <c r="C919" s="19">
        <f t="shared" si="43"/>
        <v>1833</v>
      </c>
      <c r="D919" s="19" t="s">
        <v>13350</v>
      </c>
      <c r="E919" s="24" t="s">
        <v>14595</v>
      </c>
      <c r="F919" s="18">
        <f t="shared" si="44"/>
        <v>1</v>
      </c>
      <c r="G919" s="23" t="s">
        <v>11799</v>
      </c>
      <c r="H919" s="23" t="s">
        <v>14034</v>
      </c>
      <c r="I919" s="19" t="s">
        <v>11725</v>
      </c>
      <c r="J919" s="41">
        <v>473931</v>
      </c>
      <c r="K919" s="42">
        <v>9.9999788998820505E-2</v>
      </c>
      <c r="L919" s="41">
        <v>47393</v>
      </c>
      <c r="M919" s="41">
        <v>521324</v>
      </c>
      <c r="N919">
        <f>+VLOOKUP(C919,'Thanh toán '!M$1335:N$6972,2,0)</f>
        <v>521324</v>
      </c>
      <c r="O919" s="61">
        <f t="shared" si="45"/>
        <v>0</v>
      </c>
    </row>
    <row r="920" spans="1:15" hidden="1" x14ac:dyDescent="0.3">
      <c r="A920" s="18">
        <v>2023</v>
      </c>
      <c r="B920" s="19" t="s">
        <v>14630</v>
      </c>
      <c r="C920" s="19">
        <f t="shared" si="43"/>
        <v>1835</v>
      </c>
      <c r="D920" s="19" t="s">
        <v>13350</v>
      </c>
      <c r="E920" s="24" t="s">
        <v>14595</v>
      </c>
      <c r="F920" s="18">
        <f t="shared" si="44"/>
        <v>1</v>
      </c>
      <c r="G920" s="23" t="s">
        <v>11799</v>
      </c>
      <c r="H920" s="23" t="s">
        <v>13407</v>
      </c>
      <c r="I920" s="19" t="s">
        <v>11725</v>
      </c>
      <c r="J920" s="41">
        <v>483227</v>
      </c>
      <c r="K920" s="42">
        <v>0.10000062082623694</v>
      </c>
      <c r="L920" s="41">
        <v>48323</v>
      </c>
      <c r="M920" s="41">
        <v>531550</v>
      </c>
      <c r="N920">
        <f>+VLOOKUP(C920,'Thanh toán '!M$1335:N$6972,2,0)</f>
        <v>531550</v>
      </c>
      <c r="O920" s="61">
        <f t="shared" si="45"/>
        <v>0</v>
      </c>
    </row>
    <row r="921" spans="1:15" hidden="1" x14ac:dyDescent="0.3">
      <c r="A921" s="18">
        <v>2023</v>
      </c>
      <c r="B921" s="19" t="s">
        <v>14631</v>
      </c>
      <c r="C921" s="19">
        <f t="shared" si="43"/>
        <v>2818</v>
      </c>
      <c r="D921" s="19" t="s">
        <v>13350</v>
      </c>
      <c r="E921" s="24" t="s">
        <v>14632</v>
      </c>
      <c r="F921" s="18">
        <f t="shared" si="44"/>
        <v>2</v>
      </c>
      <c r="G921" s="23" t="s">
        <v>12228</v>
      </c>
      <c r="H921" s="23" t="s">
        <v>12228</v>
      </c>
      <c r="I921" s="19" t="s">
        <v>12229</v>
      </c>
      <c r="J921" s="41">
        <v>7910970</v>
      </c>
      <c r="K921" s="42">
        <v>0.1</v>
      </c>
      <c r="L921" s="41">
        <v>791097</v>
      </c>
      <c r="M921" s="41">
        <v>8702067</v>
      </c>
      <c r="N921">
        <f>+VLOOKUP(C921,'Thanh toán '!M$1335:N$6972,2,0)</f>
        <v>8702067</v>
      </c>
      <c r="O921" s="61">
        <f t="shared" si="45"/>
        <v>0</v>
      </c>
    </row>
    <row r="922" spans="1:15" hidden="1" x14ac:dyDescent="0.3">
      <c r="A922" s="18">
        <v>2023</v>
      </c>
      <c r="B922" s="19" t="s">
        <v>14633</v>
      </c>
      <c r="C922" s="19">
        <f t="shared" si="43"/>
        <v>2829</v>
      </c>
      <c r="D922" s="19" t="s">
        <v>13350</v>
      </c>
      <c r="E922" s="24" t="s">
        <v>14634</v>
      </c>
      <c r="F922" s="18">
        <f t="shared" si="44"/>
        <v>2</v>
      </c>
      <c r="G922" s="23" t="s">
        <v>12231</v>
      </c>
      <c r="H922" s="23" t="s">
        <v>13396</v>
      </c>
      <c r="I922" s="19" t="s">
        <v>12232</v>
      </c>
      <c r="J922" s="41">
        <v>3164623</v>
      </c>
      <c r="K922" s="42">
        <v>9.999990520197824E-2</v>
      </c>
      <c r="L922" s="41">
        <v>316462</v>
      </c>
      <c r="M922" s="41">
        <v>3481085</v>
      </c>
      <c r="N922">
        <f>+VLOOKUP(C922,'Thanh toán '!M$1335:N$6972,2,0)</f>
        <v>3481085</v>
      </c>
      <c r="O922" s="61">
        <f t="shared" si="45"/>
        <v>0</v>
      </c>
    </row>
    <row r="923" spans="1:15" hidden="1" x14ac:dyDescent="0.3">
      <c r="A923" s="43">
        <v>2023</v>
      </c>
      <c r="B923" s="44" t="s">
        <v>14635</v>
      </c>
      <c r="C923" s="19">
        <f t="shared" si="43"/>
        <v>2830</v>
      </c>
      <c r="D923" s="44" t="s">
        <v>13350</v>
      </c>
      <c r="E923" s="45" t="s">
        <v>14634</v>
      </c>
      <c r="F923" s="18">
        <f t="shared" si="44"/>
        <v>2</v>
      </c>
      <c r="G923" s="46" t="s">
        <v>12197</v>
      </c>
      <c r="H923" s="46" t="s">
        <v>12197</v>
      </c>
      <c r="I923" s="44" t="s">
        <v>12198</v>
      </c>
      <c r="J923" s="47">
        <v>1297800</v>
      </c>
      <c r="K923" s="48">
        <v>0.1</v>
      </c>
      <c r="L923" s="47">
        <v>129780</v>
      </c>
      <c r="M923" s="47">
        <v>0</v>
      </c>
      <c r="O923" s="61"/>
    </row>
    <row r="924" spans="1:15" hidden="1" x14ac:dyDescent="0.3">
      <c r="A924" s="18">
        <v>2023</v>
      </c>
      <c r="B924" s="19" t="s">
        <v>14636</v>
      </c>
      <c r="C924" s="19">
        <f t="shared" si="43"/>
        <v>2831</v>
      </c>
      <c r="D924" s="19" t="s">
        <v>13350</v>
      </c>
      <c r="E924" s="24" t="s">
        <v>14634</v>
      </c>
      <c r="F924" s="18">
        <f t="shared" si="44"/>
        <v>2</v>
      </c>
      <c r="G924" s="23" t="s">
        <v>12197</v>
      </c>
      <c r="H924" s="23" t="s">
        <v>12197</v>
      </c>
      <c r="I924" s="19" t="s">
        <v>12198</v>
      </c>
      <c r="J924" s="41">
        <v>4480202</v>
      </c>
      <c r="K924" s="42">
        <v>9.9999955359155679E-2</v>
      </c>
      <c r="L924" s="41">
        <v>448020</v>
      </c>
      <c r="M924" s="41">
        <v>4928222</v>
      </c>
      <c r="N924">
        <f>+VLOOKUP(C924,'Thanh toán '!M$1335:N$6972,2,0)</f>
        <v>4928222</v>
      </c>
      <c r="O924" s="61">
        <f t="shared" si="45"/>
        <v>0</v>
      </c>
    </row>
    <row r="925" spans="1:15" hidden="1" x14ac:dyDescent="0.3">
      <c r="A925" s="18">
        <v>2023</v>
      </c>
      <c r="B925" s="19" t="s">
        <v>14637</v>
      </c>
      <c r="C925" s="19">
        <f t="shared" si="43"/>
        <v>2832</v>
      </c>
      <c r="D925" s="19" t="s">
        <v>13350</v>
      </c>
      <c r="E925" s="24" t="s">
        <v>14634</v>
      </c>
      <c r="F925" s="18">
        <f t="shared" si="44"/>
        <v>2</v>
      </c>
      <c r="G925" s="23" t="s">
        <v>12221</v>
      </c>
      <c r="H925" s="23" t="s">
        <v>12221</v>
      </c>
      <c r="I925" s="19" t="s">
        <v>12222</v>
      </c>
      <c r="J925" s="41">
        <v>9106650</v>
      </c>
      <c r="K925" s="42">
        <v>0.1</v>
      </c>
      <c r="L925" s="41">
        <v>910665</v>
      </c>
      <c r="M925" s="41">
        <v>10017315</v>
      </c>
      <c r="N925">
        <f>+VLOOKUP(C925,'Thanh toán '!M$1335:N$6972,2,0)</f>
        <v>10017315</v>
      </c>
      <c r="O925" s="61">
        <f t="shared" si="45"/>
        <v>0</v>
      </c>
    </row>
    <row r="926" spans="1:15" hidden="1" x14ac:dyDescent="0.3">
      <c r="A926" s="18">
        <v>2023</v>
      </c>
      <c r="B926" s="19" t="s">
        <v>14638</v>
      </c>
      <c r="C926" s="19">
        <f t="shared" si="43"/>
        <v>2833</v>
      </c>
      <c r="D926" s="19" t="s">
        <v>13350</v>
      </c>
      <c r="E926" s="24" t="s">
        <v>14634</v>
      </c>
      <c r="F926" s="18">
        <f t="shared" si="44"/>
        <v>2</v>
      </c>
      <c r="G926" s="23" t="s">
        <v>12215</v>
      </c>
      <c r="H926" s="23" t="s">
        <v>14639</v>
      </c>
      <c r="I926" s="19" t="s">
        <v>12216</v>
      </c>
      <c r="J926" s="41">
        <v>3434685</v>
      </c>
      <c r="K926" s="42">
        <v>0.10000014557375712</v>
      </c>
      <c r="L926" s="41">
        <v>343469</v>
      </c>
      <c r="M926" s="41">
        <v>3778154</v>
      </c>
      <c r="N926">
        <f>+VLOOKUP(C926,'Thanh toán '!M$1335:N$6972,2,0)</f>
        <v>3778154</v>
      </c>
      <c r="O926" s="61">
        <f t="shared" si="45"/>
        <v>0</v>
      </c>
    </row>
    <row r="927" spans="1:15" hidden="1" x14ac:dyDescent="0.3">
      <c r="A927" s="18">
        <v>2023</v>
      </c>
      <c r="B927" s="19" t="s">
        <v>14640</v>
      </c>
      <c r="C927" s="19">
        <f t="shared" si="43"/>
        <v>2834</v>
      </c>
      <c r="D927" s="19" t="s">
        <v>13350</v>
      </c>
      <c r="E927" s="24" t="s">
        <v>14634</v>
      </c>
      <c r="F927" s="18">
        <f t="shared" si="44"/>
        <v>2</v>
      </c>
      <c r="G927" s="23" t="s">
        <v>11860</v>
      </c>
      <c r="H927" s="23" t="s">
        <v>14641</v>
      </c>
      <c r="I927" s="19" t="s">
        <v>11719</v>
      </c>
      <c r="J927" s="41">
        <v>1757856</v>
      </c>
      <c r="K927" s="42">
        <v>0.10000022754992445</v>
      </c>
      <c r="L927" s="41">
        <v>175786</v>
      </c>
      <c r="M927" s="41">
        <v>1933642</v>
      </c>
      <c r="N927">
        <f>+VLOOKUP(C927,'Thanh toán '!M$1335:N$6972,2,0)</f>
        <v>1933642</v>
      </c>
      <c r="O927" s="61">
        <f t="shared" si="45"/>
        <v>0</v>
      </c>
    </row>
    <row r="928" spans="1:15" hidden="1" x14ac:dyDescent="0.3">
      <c r="A928" s="18">
        <v>2023</v>
      </c>
      <c r="B928" s="19" t="s">
        <v>14642</v>
      </c>
      <c r="C928" s="19">
        <f t="shared" si="43"/>
        <v>2835</v>
      </c>
      <c r="D928" s="19" t="s">
        <v>13350</v>
      </c>
      <c r="E928" s="24" t="s">
        <v>14634</v>
      </c>
      <c r="F928" s="18">
        <f t="shared" si="44"/>
        <v>2</v>
      </c>
      <c r="G928" s="23" t="s">
        <v>11860</v>
      </c>
      <c r="H928" s="23" t="s">
        <v>14643</v>
      </c>
      <c r="I928" s="19" t="s">
        <v>11719</v>
      </c>
      <c r="J928" s="41">
        <v>2662970</v>
      </c>
      <c r="K928" s="42">
        <v>0.1</v>
      </c>
      <c r="L928" s="41">
        <v>266297</v>
      </c>
      <c r="M928" s="41">
        <v>2929267</v>
      </c>
      <c r="N928">
        <f>+VLOOKUP(C928,'Thanh toán '!M$1335:N$6972,2,0)</f>
        <v>2929267</v>
      </c>
      <c r="O928" s="61">
        <f t="shared" si="45"/>
        <v>0</v>
      </c>
    </row>
    <row r="929" spans="1:15" hidden="1" x14ac:dyDescent="0.3">
      <c r="A929" s="18">
        <v>2023</v>
      </c>
      <c r="B929" s="19" t="s">
        <v>14644</v>
      </c>
      <c r="C929" s="19">
        <f t="shared" si="43"/>
        <v>2836</v>
      </c>
      <c r="D929" s="19" t="s">
        <v>13350</v>
      </c>
      <c r="E929" s="24" t="s">
        <v>14634</v>
      </c>
      <c r="F929" s="18">
        <f t="shared" si="44"/>
        <v>2</v>
      </c>
      <c r="G929" s="23" t="s">
        <v>11860</v>
      </c>
      <c r="H929" s="23" t="s">
        <v>13773</v>
      </c>
      <c r="I929" s="19" t="s">
        <v>11719</v>
      </c>
      <c r="J929" s="41">
        <v>2277976</v>
      </c>
      <c r="K929" s="42">
        <v>0.10000017559447509</v>
      </c>
      <c r="L929" s="41">
        <v>227798</v>
      </c>
      <c r="M929" s="41">
        <v>2505774</v>
      </c>
      <c r="N929">
        <f>+VLOOKUP(C929,'Thanh toán '!M$1335:N$6972,2,0)</f>
        <v>2505774</v>
      </c>
      <c r="O929" s="61">
        <f t="shared" si="45"/>
        <v>0</v>
      </c>
    </row>
    <row r="930" spans="1:15" hidden="1" x14ac:dyDescent="0.3">
      <c r="A930" s="18">
        <v>2023</v>
      </c>
      <c r="B930" s="19" t="s">
        <v>14645</v>
      </c>
      <c r="C930" s="19">
        <f t="shared" si="43"/>
        <v>2837</v>
      </c>
      <c r="D930" s="19" t="s">
        <v>13350</v>
      </c>
      <c r="E930" s="24" t="s">
        <v>14634</v>
      </c>
      <c r="F930" s="18">
        <f t="shared" si="44"/>
        <v>2</v>
      </c>
      <c r="G930" s="23" t="s">
        <v>11860</v>
      </c>
      <c r="H930" s="23" t="s">
        <v>14477</v>
      </c>
      <c r="I930" s="19" t="s">
        <v>11719</v>
      </c>
      <c r="J930" s="41">
        <v>1979972</v>
      </c>
      <c r="K930" s="42">
        <v>9.9999898988470545E-2</v>
      </c>
      <c r="L930" s="41">
        <v>197997</v>
      </c>
      <c r="M930" s="41">
        <v>2177969</v>
      </c>
      <c r="N930">
        <f>+VLOOKUP(C930,'Thanh toán '!M$1335:N$6972,2,0)</f>
        <v>2177969</v>
      </c>
      <c r="O930" s="61">
        <f t="shared" si="45"/>
        <v>0</v>
      </c>
    </row>
    <row r="931" spans="1:15" hidden="1" x14ac:dyDescent="0.3">
      <c r="A931" s="18">
        <v>2023</v>
      </c>
      <c r="B931" s="19" t="s">
        <v>14646</v>
      </c>
      <c r="C931" s="19">
        <f t="shared" si="43"/>
        <v>2838</v>
      </c>
      <c r="D931" s="19" t="s">
        <v>13350</v>
      </c>
      <c r="E931" s="24" t="s">
        <v>14634</v>
      </c>
      <c r="F931" s="18">
        <f t="shared" si="44"/>
        <v>2</v>
      </c>
      <c r="G931" s="23" t="s">
        <v>11860</v>
      </c>
      <c r="H931" s="23" t="s">
        <v>14647</v>
      </c>
      <c r="I931" s="19" t="s">
        <v>11719</v>
      </c>
      <c r="J931" s="41">
        <v>1478140</v>
      </c>
      <c r="K931" s="42">
        <v>0.1</v>
      </c>
      <c r="L931" s="41">
        <v>147814</v>
      </c>
      <c r="M931" s="41">
        <v>1625954</v>
      </c>
      <c r="N931">
        <f>+VLOOKUP(C931,'Thanh toán '!M$1335:N$6972,2,0)</f>
        <v>1625954</v>
      </c>
      <c r="O931" s="61">
        <f t="shared" si="45"/>
        <v>0</v>
      </c>
    </row>
    <row r="932" spans="1:15" hidden="1" x14ac:dyDescent="0.3">
      <c r="A932" s="18">
        <v>2023</v>
      </c>
      <c r="B932" s="19" t="s">
        <v>14648</v>
      </c>
      <c r="C932" s="19">
        <f t="shared" si="43"/>
        <v>2839</v>
      </c>
      <c r="D932" s="19" t="s">
        <v>13350</v>
      </c>
      <c r="E932" s="24" t="s">
        <v>14634</v>
      </c>
      <c r="F932" s="18">
        <f t="shared" si="44"/>
        <v>2</v>
      </c>
      <c r="G932" s="23" t="s">
        <v>11860</v>
      </c>
      <c r="H932" s="23" t="s">
        <v>14649</v>
      </c>
      <c r="I932" s="19" t="s">
        <v>11719</v>
      </c>
      <c r="J932" s="41">
        <v>1869548</v>
      </c>
      <c r="K932" s="42">
        <v>0.10000010697772937</v>
      </c>
      <c r="L932" s="41">
        <v>186955</v>
      </c>
      <c r="M932" s="41">
        <v>2056503</v>
      </c>
      <c r="N932">
        <f>+VLOOKUP(C932,'Thanh toán '!M$1335:N$6972,2,0)</f>
        <v>2056503</v>
      </c>
      <c r="O932" s="61">
        <f t="shared" si="45"/>
        <v>0</v>
      </c>
    </row>
    <row r="933" spans="1:15" hidden="1" x14ac:dyDescent="0.3">
      <c r="A933" s="18">
        <v>2023</v>
      </c>
      <c r="B933" s="19" t="s">
        <v>14650</v>
      </c>
      <c r="C933" s="19">
        <f t="shared" si="43"/>
        <v>2840</v>
      </c>
      <c r="D933" s="19" t="s">
        <v>13350</v>
      </c>
      <c r="E933" s="24" t="s">
        <v>14634</v>
      </c>
      <c r="F933" s="18">
        <f t="shared" si="44"/>
        <v>2</v>
      </c>
      <c r="G933" s="23" t="s">
        <v>11860</v>
      </c>
      <c r="H933" s="23" t="s">
        <v>13789</v>
      </c>
      <c r="I933" s="19" t="s">
        <v>11719</v>
      </c>
      <c r="J933" s="41">
        <v>1369090</v>
      </c>
      <c r="K933" s="42">
        <v>0.1</v>
      </c>
      <c r="L933" s="41">
        <v>136909</v>
      </c>
      <c r="M933" s="41">
        <v>1505999</v>
      </c>
      <c r="N933">
        <f>+VLOOKUP(C933,'Thanh toán '!M$1335:N$6972,2,0)</f>
        <v>1505999</v>
      </c>
      <c r="O933" s="61">
        <f t="shared" si="45"/>
        <v>0</v>
      </c>
    </row>
    <row r="934" spans="1:15" hidden="1" x14ac:dyDescent="0.3">
      <c r="A934" s="18">
        <v>2023</v>
      </c>
      <c r="B934" s="19" t="s">
        <v>14651</v>
      </c>
      <c r="C934" s="19">
        <f t="shared" si="43"/>
        <v>2841</v>
      </c>
      <c r="D934" s="19" t="s">
        <v>13350</v>
      </c>
      <c r="E934" s="24" t="s">
        <v>14634</v>
      </c>
      <c r="F934" s="18">
        <f t="shared" si="44"/>
        <v>2</v>
      </c>
      <c r="G934" s="23" t="s">
        <v>11860</v>
      </c>
      <c r="H934" s="23" t="s">
        <v>14652</v>
      </c>
      <c r="I934" s="19" t="s">
        <v>11719</v>
      </c>
      <c r="J934" s="41">
        <v>1567651</v>
      </c>
      <c r="K934" s="42">
        <v>9.9999936210291698E-2</v>
      </c>
      <c r="L934" s="41">
        <v>156765</v>
      </c>
      <c r="M934" s="41">
        <v>1724416</v>
      </c>
      <c r="N934">
        <f>+VLOOKUP(C934,'Thanh toán '!M$1335:N$6972,2,0)</f>
        <v>1724416</v>
      </c>
      <c r="O934" s="61">
        <f t="shared" si="45"/>
        <v>0</v>
      </c>
    </row>
    <row r="935" spans="1:15" hidden="1" x14ac:dyDescent="0.3">
      <c r="A935" s="18">
        <v>2023</v>
      </c>
      <c r="B935" s="19" t="s">
        <v>14653</v>
      </c>
      <c r="C935" s="19">
        <f t="shared" si="43"/>
        <v>2842</v>
      </c>
      <c r="D935" s="19" t="s">
        <v>13350</v>
      </c>
      <c r="E935" s="24" t="s">
        <v>14634</v>
      </c>
      <c r="F935" s="18">
        <f t="shared" si="44"/>
        <v>2</v>
      </c>
      <c r="G935" s="23" t="s">
        <v>11860</v>
      </c>
      <c r="H935" s="23" t="s">
        <v>13650</v>
      </c>
      <c r="I935" s="19" t="s">
        <v>11719</v>
      </c>
      <c r="J935" s="41">
        <v>1985479</v>
      </c>
      <c r="K935" s="42">
        <v>0.10000005036568002</v>
      </c>
      <c r="L935" s="41">
        <v>198548</v>
      </c>
      <c r="M935" s="41">
        <v>2184027</v>
      </c>
      <c r="N935">
        <f>+VLOOKUP(C935,'Thanh toán '!M$1335:N$6972,2,0)</f>
        <v>2184027</v>
      </c>
      <c r="O935" s="61">
        <f t="shared" si="45"/>
        <v>0</v>
      </c>
    </row>
    <row r="936" spans="1:15" hidden="1" x14ac:dyDescent="0.3">
      <c r="A936" s="18">
        <v>2023</v>
      </c>
      <c r="B936" s="19" t="s">
        <v>14654</v>
      </c>
      <c r="C936" s="19">
        <f t="shared" si="43"/>
        <v>2843</v>
      </c>
      <c r="D936" s="19" t="s">
        <v>13350</v>
      </c>
      <c r="E936" s="24" t="s">
        <v>14634</v>
      </c>
      <c r="F936" s="18">
        <f t="shared" si="44"/>
        <v>2</v>
      </c>
      <c r="G936" s="23" t="s">
        <v>11860</v>
      </c>
      <c r="H936" s="23" t="s">
        <v>14655</v>
      </c>
      <c r="I936" s="19" t="s">
        <v>11719</v>
      </c>
      <c r="J936" s="41">
        <v>1023546</v>
      </c>
      <c r="K936" s="42">
        <v>0.10000039079826407</v>
      </c>
      <c r="L936" s="41">
        <v>102355</v>
      </c>
      <c r="M936" s="41">
        <v>1125901</v>
      </c>
      <c r="N936">
        <f>+VLOOKUP(C936,'Thanh toán '!M$1335:N$6972,2,0)</f>
        <v>1125901</v>
      </c>
      <c r="O936" s="61">
        <f t="shared" si="45"/>
        <v>0</v>
      </c>
    </row>
    <row r="937" spans="1:15" hidden="1" x14ac:dyDescent="0.3">
      <c r="A937" s="18">
        <v>2023</v>
      </c>
      <c r="B937" s="19" t="s">
        <v>14656</v>
      </c>
      <c r="C937" s="19">
        <f t="shared" si="43"/>
        <v>2844</v>
      </c>
      <c r="D937" s="19" t="s">
        <v>13350</v>
      </c>
      <c r="E937" s="24" t="s">
        <v>14634</v>
      </c>
      <c r="F937" s="18">
        <f t="shared" si="44"/>
        <v>2</v>
      </c>
      <c r="G937" s="23" t="s">
        <v>11860</v>
      </c>
      <c r="H937" s="23" t="s">
        <v>13787</v>
      </c>
      <c r="I937" s="19" t="s">
        <v>11719</v>
      </c>
      <c r="J937" s="41">
        <v>1917638</v>
      </c>
      <c r="K937" s="42">
        <v>0.10000010429497121</v>
      </c>
      <c r="L937" s="41">
        <v>191764</v>
      </c>
      <c r="M937" s="41">
        <v>2109402</v>
      </c>
      <c r="N937">
        <f>+VLOOKUP(C937,'Thanh toán '!M$1335:N$6972,2,0)</f>
        <v>2109402</v>
      </c>
      <c r="O937" s="61">
        <f t="shared" si="45"/>
        <v>0</v>
      </c>
    </row>
    <row r="938" spans="1:15" hidden="1" x14ac:dyDescent="0.3">
      <c r="A938" s="18">
        <v>2023</v>
      </c>
      <c r="B938" s="19" t="s">
        <v>14657</v>
      </c>
      <c r="C938" s="19">
        <f t="shared" si="43"/>
        <v>2845</v>
      </c>
      <c r="D938" s="19" t="s">
        <v>13350</v>
      </c>
      <c r="E938" s="24" t="s">
        <v>14634</v>
      </c>
      <c r="F938" s="18">
        <f t="shared" si="44"/>
        <v>2</v>
      </c>
      <c r="G938" s="23" t="s">
        <v>11860</v>
      </c>
      <c r="H938" s="23" t="s">
        <v>14658</v>
      </c>
      <c r="I938" s="19" t="s">
        <v>11719</v>
      </c>
      <c r="J938" s="41">
        <v>1904397</v>
      </c>
      <c r="K938" s="42">
        <v>0.10000015753017884</v>
      </c>
      <c r="L938" s="41">
        <v>190440</v>
      </c>
      <c r="M938" s="41">
        <v>2094837</v>
      </c>
      <c r="N938">
        <f>+VLOOKUP(C938,'Thanh toán '!M$1335:N$6972,2,0)</f>
        <v>2094837</v>
      </c>
      <c r="O938" s="61">
        <f t="shared" si="45"/>
        <v>0</v>
      </c>
    </row>
    <row r="939" spans="1:15" hidden="1" x14ac:dyDescent="0.3">
      <c r="A939" s="18">
        <v>2023</v>
      </c>
      <c r="B939" s="19" t="s">
        <v>14659</v>
      </c>
      <c r="C939" s="19">
        <f t="shared" si="43"/>
        <v>2846</v>
      </c>
      <c r="D939" s="19" t="s">
        <v>13350</v>
      </c>
      <c r="E939" s="24" t="s">
        <v>14634</v>
      </c>
      <c r="F939" s="18">
        <f t="shared" si="44"/>
        <v>2</v>
      </c>
      <c r="G939" s="23" t="s">
        <v>11860</v>
      </c>
      <c r="H939" s="23" t="s">
        <v>14660</v>
      </c>
      <c r="I939" s="19" t="s">
        <v>11719</v>
      </c>
      <c r="J939" s="41">
        <v>3035550</v>
      </c>
      <c r="K939" s="42">
        <v>0.1</v>
      </c>
      <c r="L939" s="41">
        <v>303555</v>
      </c>
      <c r="M939" s="41">
        <v>3339105</v>
      </c>
      <c r="N939">
        <f>+VLOOKUP(C939,'Thanh toán '!M$1335:N$6972,2,0)</f>
        <v>3339105</v>
      </c>
      <c r="O939" s="61">
        <f t="shared" si="45"/>
        <v>0</v>
      </c>
    </row>
    <row r="940" spans="1:15" hidden="1" x14ac:dyDescent="0.3">
      <c r="A940" s="18">
        <v>2023</v>
      </c>
      <c r="B940" s="19" t="s">
        <v>14661</v>
      </c>
      <c r="C940" s="19">
        <f t="shared" si="43"/>
        <v>2847</v>
      </c>
      <c r="D940" s="19" t="s">
        <v>13350</v>
      </c>
      <c r="E940" s="24" t="s">
        <v>14634</v>
      </c>
      <c r="F940" s="18">
        <f t="shared" si="44"/>
        <v>2</v>
      </c>
      <c r="G940" s="23" t="s">
        <v>11860</v>
      </c>
      <c r="H940" s="23" t="s">
        <v>14662</v>
      </c>
      <c r="I940" s="19" t="s">
        <v>11719</v>
      </c>
      <c r="J940" s="41">
        <v>1985928</v>
      </c>
      <c r="K940" s="42">
        <v>0.1000001007085856</v>
      </c>
      <c r="L940" s="41">
        <v>198593</v>
      </c>
      <c r="M940" s="41">
        <v>2184521</v>
      </c>
      <c r="N940">
        <f>+VLOOKUP(C940,'Thanh toán '!M$1335:N$6972,2,0)</f>
        <v>2184521</v>
      </c>
      <c r="O940" s="61">
        <f t="shared" si="45"/>
        <v>0</v>
      </c>
    </row>
    <row r="941" spans="1:15" hidden="1" x14ac:dyDescent="0.3">
      <c r="A941" s="18">
        <v>2023</v>
      </c>
      <c r="B941" s="19" t="s">
        <v>14663</v>
      </c>
      <c r="C941" s="19">
        <f t="shared" si="43"/>
        <v>2848</v>
      </c>
      <c r="D941" s="19" t="s">
        <v>13350</v>
      </c>
      <c r="E941" s="24" t="s">
        <v>14634</v>
      </c>
      <c r="F941" s="18">
        <f t="shared" si="44"/>
        <v>2</v>
      </c>
      <c r="G941" s="23" t="s">
        <v>11860</v>
      </c>
      <c r="H941" s="23" t="s">
        <v>13795</v>
      </c>
      <c r="I941" s="19" t="s">
        <v>11719</v>
      </c>
      <c r="J941" s="41">
        <v>1844890</v>
      </c>
      <c r="K941" s="42">
        <v>0.1</v>
      </c>
      <c r="L941" s="41">
        <v>184489</v>
      </c>
      <c r="M941" s="41">
        <v>2029379</v>
      </c>
      <c r="N941">
        <f>+VLOOKUP(C941,'Thanh toán '!M$1335:N$6972,2,0)</f>
        <v>2029379</v>
      </c>
      <c r="O941" s="61">
        <f t="shared" si="45"/>
        <v>0</v>
      </c>
    </row>
    <row r="942" spans="1:15" hidden="1" x14ac:dyDescent="0.3">
      <c r="A942" s="18">
        <v>2023</v>
      </c>
      <c r="B942" s="19" t="s">
        <v>14664</v>
      </c>
      <c r="C942" s="19">
        <f t="shared" si="43"/>
        <v>2849</v>
      </c>
      <c r="D942" s="19" t="s">
        <v>13350</v>
      </c>
      <c r="E942" s="24" t="s">
        <v>14634</v>
      </c>
      <c r="F942" s="18">
        <f t="shared" si="44"/>
        <v>2</v>
      </c>
      <c r="G942" s="23" t="s">
        <v>11860</v>
      </c>
      <c r="H942" s="23" t="s">
        <v>14167</v>
      </c>
      <c r="I942" s="19" t="s">
        <v>11719</v>
      </c>
      <c r="J942" s="41">
        <v>1097150</v>
      </c>
      <c r="K942" s="42">
        <v>0.1</v>
      </c>
      <c r="L942" s="41">
        <v>109715</v>
      </c>
      <c r="M942" s="41">
        <v>1206865</v>
      </c>
      <c r="N942">
        <f>+VLOOKUP(C942,'Thanh toán '!M$1335:N$6972,2,0)</f>
        <v>1206865</v>
      </c>
      <c r="O942" s="61">
        <f t="shared" si="45"/>
        <v>0</v>
      </c>
    </row>
    <row r="943" spans="1:15" hidden="1" x14ac:dyDescent="0.3">
      <c r="A943" s="18">
        <v>2023</v>
      </c>
      <c r="B943" s="19" t="s">
        <v>14665</v>
      </c>
      <c r="C943" s="19">
        <f t="shared" si="43"/>
        <v>2850</v>
      </c>
      <c r="D943" s="19" t="s">
        <v>13350</v>
      </c>
      <c r="E943" s="24" t="s">
        <v>14634</v>
      </c>
      <c r="F943" s="18">
        <f t="shared" si="44"/>
        <v>2</v>
      </c>
      <c r="G943" s="23" t="s">
        <v>11860</v>
      </c>
      <c r="H943" s="23" t="s">
        <v>14167</v>
      </c>
      <c r="I943" s="19" t="s">
        <v>11719</v>
      </c>
      <c r="J943" s="41">
        <v>1081500</v>
      </c>
      <c r="K943" s="42">
        <v>0.1</v>
      </c>
      <c r="L943" s="41">
        <v>108150</v>
      </c>
      <c r="M943" s="41">
        <v>1189650</v>
      </c>
      <c r="N943">
        <f>+VLOOKUP(C943,'Thanh toán '!M$1335:N$6972,2,0)</f>
        <v>1189650</v>
      </c>
      <c r="O943" s="61">
        <f t="shared" si="45"/>
        <v>0</v>
      </c>
    </row>
    <row r="944" spans="1:15" hidden="1" x14ac:dyDescent="0.3">
      <c r="A944" s="18">
        <v>2023</v>
      </c>
      <c r="B944" s="19" t="s">
        <v>14666</v>
      </c>
      <c r="C944" s="19">
        <f t="shared" si="43"/>
        <v>2851</v>
      </c>
      <c r="D944" s="19" t="s">
        <v>13350</v>
      </c>
      <c r="E944" s="24" t="s">
        <v>14634</v>
      </c>
      <c r="F944" s="18">
        <f t="shared" si="44"/>
        <v>2</v>
      </c>
      <c r="G944" s="23" t="s">
        <v>11860</v>
      </c>
      <c r="H944" s="23" t="s">
        <v>13785</v>
      </c>
      <c r="I944" s="19" t="s">
        <v>11719</v>
      </c>
      <c r="J944" s="41">
        <v>1463947</v>
      </c>
      <c r="K944" s="42">
        <v>0.10000020492545153</v>
      </c>
      <c r="L944" s="41">
        <v>146395</v>
      </c>
      <c r="M944" s="41">
        <v>1610342</v>
      </c>
      <c r="N944">
        <f>+VLOOKUP(C944,'Thanh toán '!M$1335:N$6972,2,0)</f>
        <v>1610342</v>
      </c>
      <c r="O944" s="61">
        <f t="shared" si="45"/>
        <v>0</v>
      </c>
    </row>
    <row r="945" spans="1:15" hidden="1" x14ac:dyDescent="0.3">
      <c r="A945" s="18">
        <v>2023</v>
      </c>
      <c r="B945" s="19" t="s">
        <v>14667</v>
      </c>
      <c r="C945" s="19">
        <f t="shared" si="43"/>
        <v>2852</v>
      </c>
      <c r="D945" s="19" t="s">
        <v>13350</v>
      </c>
      <c r="E945" s="24" t="s">
        <v>14634</v>
      </c>
      <c r="F945" s="18">
        <f t="shared" si="44"/>
        <v>2</v>
      </c>
      <c r="G945" s="23" t="s">
        <v>12231</v>
      </c>
      <c r="H945" s="23" t="s">
        <v>12231</v>
      </c>
      <c r="I945" s="19" t="s">
        <v>12232</v>
      </c>
      <c r="J945" s="41">
        <v>4934697</v>
      </c>
      <c r="K945" s="42">
        <v>0.1000000607940062</v>
      </c>
      <c r="L945" s="41">
        <v>493470</v>
      </c>
      <c r="M945" s="41">
        <v>5428167</v>
      </c>
      <c r="N945">
        <f>+VLOOKUP(C945,'Thanh toán '!M$1335:N$6972,2,0)</f>
        <v>5428167</v>
      </c>
      <c r="O945" s="61">
        <f t="shared" si="45"/>
        <v>0</v>
      </c>
    </row>
    <row r="946" spans="1:15" hidden="1" x14ac:dyDescent="0.3">
      <c r="A946" s="18">
        <v>2023</v>
      </c>
      <c r="B946" s="19" t="s">
        <v>14668</v>
      </c>
      <c r="C946" s="19">
        <f t="shared" si="43"/>
        <v>2853</v>
      </c>
      <c r="D946" s="19" t="s">
        <v>13350</v>
      </c>
      <c r="E946" s="24" t="s">
        <v>14634</v>
      </c>
      <c r="F946" s="18">
        <f t="shared" si="44"/>
        <v>2</v>
      </c>
      <c r="G946" s="23" t="s">
        <v>12225</v>
      </c>
      <c r="H946" s="23" t="s">
        <v>12225</v>
      </c>
      <c r="I946" s="19" t="s">
        <v>12226</v>
      </c>
      <c r="J946" s="41">
        <v>6805410</v>
      </c>
      <c r="K946" s="42">
        <v>0.1</v>
      </c>
      <c r="L946" s="41">
        <v>680541</v>
      </c>
      <c r="M946" s="41">
        <v>7485951</v>
      </c>
      <c r="N946">
        <f>+VLOOKUP(C946,'Thanh toán '!M$1335:N$6972,2,0)</f>
        <v>7485951</v>
      </c>
      <c r="O946" s="61">
        <f t="shared" si="45"/>
        <v>0</v>
      </c>
    </row>
    <row r="947" spans="1:15" hidden="1" x14ac:dyDescent="0.3">
      <c r="A947" s="18">
        <v>2023</v>
      </c>
      <c r="B947" s="19" t="s">
        <v>14669</v>
      </c>
      <c r="C947" s="19">
        <f t="shared" si="43"/>
        <v>2895</v>
      </c>
      <c r="D947" s="19" t="s">
        <v>13350</v>
      </c>
      <c r="E947" s="24" t="s">
        <v>14670</v>
      </c>
      <c r="F947" s="18">
        <f t="shared" si="44"/>
        <v>2</v>
      </c>
      <c r="G947" s="23" t="s">
        <v>11860</v>
      </c>
      <c r="H947" s="23" t="s">
        <v>13648</v>
      </c>
      <c r="I947" s="19" t="s">
        <v>11719</v>
      </c>
      <c r="J947" s="41">
        <v>1338777</v>
      </c>
      <c r="K947" s="42">
        <v>0.1000002240851165</v>
      </c>
      <c r="L947" s="41">
        <v>133878</v>
      </c>
      <c r="M947" s="41">
        <v>1472655</v>
      </c>
      <c r="N947">
        <f>+VLOOKUP(C947,'Thanh toán '!M$1335:N$6972,2,0)</f>
        <v>1472655</v>
      </c>
      <c r="O947" s="61">
        <f t="shared" si="45"/>
        <v>0</v>
      </c>
    </row>
    <row r="948" spans="1:15" hidden="1" x14ac:dyDescent="0.3">
      <c r="A948" s="18">
        <v>2023</v>
      </c>
      <c r="B948" s="19" t="s">
        <v>14671</v>
      </c>
      <c r="C948" s="19">
        <f t="shared" si="43"/>
        <v>2896</v>
      </c>
      <c r="D948" s="19" t="s">
        <v>13350</v>
      </c>
      <c r="E948" s="24" t="s">
        <v>14670</v>
      </c>
      <c r="F948" s="18">
        <f t="shared" si="44"/>
        <v>2</v>
      </c>
      <c r="G948" s="23" t="s">
        <v>12215</v>
      </c>
      <c r="H948" s="23" t="s">
        <v>14672</v>
      </c>
      <c r="I948" s="19" t="s">
        <v>12216</v>
      </c>
      <c r="J948" s="41">
        <v>1110580</v>
      </c>
      <c r="K948" s="42">
        <v>0.1</v>
      </c>
      <c r="L948" s="41">
        <v>111058</v>
      </c>
      <c r="M948" s="41">
        <v>1221638</v>
      </c>
      <c r="N948">
        <f>+VLOOKUP(C948,'Thanh toán '!M$1335:N$6972,2,0)</f>
        <v>1221638</v>
      </c>
      <c r="O948" s="61">
        <f t="shared" si="45"/>
        <v>0</v>
      </c>
    </row>
    <row r="949" spans="1:15" hidden="1" x14ac:dyDescent="0.3">
      <c r="A949" s="18">
        <v>2023</v>
      </c>
      <c r="B949" s="19" t="s">
        <v>14673</v>
      </c>
      <c r="C949" s="19">
        <f t="shared" si="43"/>
        <v>2897</v>
      </c>
      <c r="D949" s="19" t="s">
        <v>13350</v>
      </c>
      <c r="E949" s="24" t="s">
        <v>14670</v>
      </c>
      <c r="F949" s="18">
        <f t="shared" si="44"/>
        <v>2</v>
      </c>
      <c r="G949" s="23" t="s">
        <v>11860</v>
      </c>
      <c r="H949" s="23" t="s">
        <v>13654</v>
      </c>
      <c r="I949" s="19" t="s">
        <v>11719</v>
      </c>
      <c r="J949" s="41">
        <v>1907665</v>
      </c>
      <c r="K949" s="42">
        <v>0.10000026210052604</v>
      </c>
      <c r="L949" s="41">
        <v>190767</v>
      </c>
      <c r="M949" s="41">
        <v>2098432</v>
      </c>
      <c r="N949">
        <f>+VLOOKUP(C949,'Thanh toán '!M$1335:N$6972,2,0)</f>
        <v>2098432</v>
      </c>
      <c r="O949" s="61">
        <f t="shared" si="45"/>
        <v>0</v>
      </c>
    </row>
    <row r="950" spans="1:15" hidden="1" x14ac:dyDescent="0.3">
      <c r="A950" s="18">
        <v>2023</v>
      </c>
      <c r="B950" s="19" t="s">
        <v>14674</v>
      </c>
      <c r="C950" s="19">
        <f t="shared" si="43"/>
        <v>2898</v>
      </c>
      <c r="D950" s="19" t="s">
        <v>13350</v>
      </c>
      <c r="E950" s="24" t="s">
        <v>14670</v>
      </c>
      <c r="F950" s="18">
        <f t="shared" si="44"/>
        <v>2</v>
      </c>
      <c r="G950" s="23" t="s">
        <v>12215</v>
      </c>
      <c r="H950" s="23" t="s">
        <v>14675</v>
      </c>
      <c r="I950" s="19" t="s">
        <v>12216</v>
      </c>
      <c r="J950" s="41">
        <v>1917185</v>
      </c>
      <c r="K950" s="42">
        <v>0.10000026079903608</v>
      </c>
      <c r="L950" s="41">
        <v>191719</v>
      </c>
      <c r="M950" s="41">
        <v>2108904</v>
      </c>
      <c r="N950">
        <f>+VLOOKUP(C950,'Thanh toán '!M$1335:N$6972,2,0)</f>
        <v>2108904</v>
      </c>
      <c r="O950" s="61">
        <f t="shared" si="45"/>
        <v>0</v>
      </c>
    </row>
    <row r="951" spans="1:15" hidden="1" x14ac:dyDescent="0.3">
      <c r="A951" s="18">
        <v>2023</v>
      </c>
      <c r="B951" s="19" t="s">
        <v>14676</v>
      </c>
      <c r="C951" s="19">
        <f t="shared" si="43"/>
        <v>2899</v>
      </c>
      <c r="D951" s="19" t="s">
        <v>13350</v>
      </c>
      <c r="E951" s="24" t="s">
        <v>14677</v>
      </c>
      <c r="F951" s="18">
        <f t="shared" si="44"/>
        <v>2</v>
      </c>
      <c r="G951" s="23" t="s">
        <v>11799</v>
      </c>
      <c r="H951" s="23" t="s">
        <v>14198</v>
      </c>
      <c r="I951" s="19" t="s">
        <v>11725</v>
      </c>
      <c r="J951" s="41">
        <v>1424265</v>
      </c>
      <c r="K951" s="42">
        <v>0.10000035105826514</v>
      </c>
      <c r="L951" s="41">
        <v>142427</v>
      </c>
      <c r="M951" s="41">
        <v>1566692</v>
      </c>
      <c r="N951">
        <f>+VLOOKUP(C951,'Thanh toán '!M$1335:N$6972,2,0)</f>
        <v>1566692</v>
      </c>
      <c r="O951" s="61">
        <f t="shared" si="45"/>
        <v>0</v>
      </c>
    </row>
    <row r="952" spans="1:15" hidden="1" x14ac:dyDescent="0.3">
      <c r="A952" s="43">
        <v>2023</v>
      </c>
      <c r="B952" s="44" t="s">
        <v>14678</v>
      </c>
      <c r="C952" s="19">
        <f t="shared" si="43"/>
        <v>2900</v>
      </c>
      <c r="D952" s="44" t="s">
        <v>13350</v>
      </c>
      <c r="E952" s="45" t="s">
        <v>14677</v>
      </c>
      <c r="F952" s="18">
        <f t="shared" si="44"/>
        <v>2</v>
      </c>
      <c r="G952" s="46" t="s">
        <v>11799</v>
      </c>
      <c r="H952" s="46" t="s">
        <v>13997</v>
      </c>
      <c r="I952" s="44" t="s">
        <v>11725</v>
      </c>
      <c r="J952" s="47">
        <v>380546</v>
      </c>
      <c r="K952" s="48">
        <v>0.10000105112128363</v>
      </c>
      <c r="L952" s="47">
        <v>38055</v>
      </c>
      <c r="M952" s="47">
        <v>0</v>
      </c>
      <c r="O952" s="61"/>
    </row>
    <row r="953" spans="1:15" hidden="1" x14ac:dyDescent="0.3">
      <c r="A953" s="18">
        <v>2023</v>
      </c>
      <c r="B953" s="19" t="s">
        <v>14679</v>
      </c>
      <c r="C953" s="19">
        <f t="shared" si="43"/>
        <v>2903</v>
      </c>
      <c r="D953" s="19" t="s">
        <v>13350</v>
      </c>
      <c r="E953" s="24" t="s">
        <v>14677</v>
      </c>
      <c r="F953" s="18">
        <f t="shared" si="44"/>
        <v>2</v>
      </c>
      <c r="G953" s="23" t="s">
        <v>12413</v>
      </c>
      <c r="H953" s="23" t="s">
        <v>12413</v>
      </c>
      <c r="I953" s="19" t="s">
        <v>12414</v>
      </c>
      <c r="J953" s="41">
        <v>3402705</v>
      </c>
      <c r="K953" s="42">
        <v>0.10000014694191826</v>
      </c>
      <c r="L953" s="41">
        <v>340271</v>
      </c>
      <c r="M953" s="41">
        <v>3742976</v>
      </c>
      <c r="N953">
        <f>+VLOOKUP(C953,'Thanh toán '!M$1335:N$6972,2,0)</f>
        <v>3742976</v>
      </c>
      <c r="O953" s="61">
        <f t="shared" si="45"/>
        <v>0</v>
      </c>
    </row>
    <row r="954" spans="1:15" hidden="1" x14ac:dyDescent="0.3">
      <c r="A954" s="18">
        <v>2023</v>
      </c>
      <c r="B954" s="19" t="s">
        <v>14680</v>
      </c>
      <c r="C954" s="19">
        <f t="shared" si="43"/>
        <v>2904</v>
      </c>
      <c r="D954" s="19" t="s">
        <v>13350</v>
      </c>
      <c r="E954" s="24" t="s">
        <v>14677</v>
      </c>
      <c r="F954" s="18">
        <f t="shared" si="44"/>
        <v>2</v>
      </c>
      <c r="G954" s="23" t="s">
        <v>12164</v>
      </c>
      <c r="H954" s="23" t="s">
        <v>14236</v>
      </c>
      <c r="I954" s="19" t="s">
        <v>12165</v>
      </c>
      <c r="J954" s="41">
        <v>3537370</v>
      </c>
      <c r="K954" s="42">
        <v>0.1</v>
      </c>
      <c r="L954" s="41">
        <v>353737</v>
      </c>
      <c r="M954" s="41">
        <v>3891107</v>
      </c>
      <c r="N954">
        <f>+VLOOKUP(C954,'Thanh toán '!M$1335:N$6972,2,0)</f>
        <v>3891107</v>
      </c>
      <c r="O954" s="61">
        <f t="shared" si="45"/>
        <v>0</v>
      </c>
    </row>
    <row r="955" spans="1:15" hidden="1" x14ac:dyDescent="0.3">
      <c r="A955" s="18">
        <v>2023</v>
      </c>
      <c r="B955" s="19" t="s">
        <v>14681</v>
      </c>
      <c r="C955" s="19">
        <f t="shared" si="43"/>
        <v>2905</v>
      </c>
      <c r="D955" s="19" t="s">
        <v>13350</v>
      </c>
      <c r="E955" s="24" t="s">
        <v>14677</v>
      </c>
      <c r="F955" s="18">
        <f t="shared" si="44"/>
        <v>2</v>
      </c>
      <c r="G955" s="23" t="s">
        <v>12176</v>
      </c>
      <c r="H955" s="23" t="s">
        <v>12176</v>
      </c>
      <c r="I955" s="19" t="s">
        <v>12177</v>
      </c>
      <c r="J955" s="41">
        <v>3035550</v>
      </c>
      <c r="K955" s="42">
        <v>0.1</v>
      </c>
      <c r="L955" s="41">
        <v>303555</v>
      </c>
      <c r="M955" s="41">
        <v>3339105</v>
      </c>
      <c r="N955">
        <f>+VLOOKUP(C955,'Thanh toán '!M$1335:N$6972,2,0)</f>
        <v>3339105</v>
      </c>
      <c r="O955" s="61">
        <f t="shared" si="45"/>
        <v>0</v>
      </c>
    </row>
    <row r="956" spans="1:15" hidden="1" x14ac:dyDescent="0.3">
      <c r="A956" s="18">
        <v>2023</v>
      </c>
      <c r="B956" s="19" t="s">
        <v>14682</v>
      </c>
      <c r="C956" s="19">
        <f t="shared" si="43"/>
        <v>2906</v>
      </c>
      <c r="D956" s="19" t="s">
        <v>13350</v>
      </c>
      <c r="E956" s="24" t="s">
        <v>14677</v>
      </c>
      <c r="F956" s="18">
        <f t="shared" si="44"/>
        <v>2</v>
      </c>
      <c r="G956" s="23" t="s">
        <v>12188</v>
      </c>
      <c r="H956" s="23" t="s">
        <v>12188</v>
      </c>
      <c r="I956" s="19" t="s">
        <v>12189</v>
      </c>
      <c r="J956" s="41">
        <v>1517775</v>
      </c>
      <c r="K956" s="42">
        <v>0.10000032942959267</v>
      </c>
      <c r="L956" s="41">
        <v>151778</v>
      </c>
      <c r="M956" s="41">
        <v>1669553</v>
      </c>
      <c r="N956">
        <f>+VLOOKUP(C956,'Thanh toán '!M$1335:N$6972,2,0)</f>
        <v>1669553</v>
      </c>
      <c r="O956" s="61">
        <f t="shared" si="45"/>
        <v>0</v>
      </c>
    </row>
    <row r="957" spans="1:15" hidden="1" x14ac:dyDescent="0.3">
      <c r="A957" s="18">
        <v>2023</v>
      </c>
      <c r="B957" s="19" t="s">
        <v>14683</v>
      </c>
      <c r="C957" s="19">
        <f t="shared" si="43"/>
        <v>2907</v>
      </c>
      <c r="D957" s="19" t="s">
        <v>13350</v>
      </c>
      <c r="E957" s="24" t="s">
        <v>14677</v>
      </c>
      <c r="F957" s="18">
        <f t="shared" si="44"/>
        <v>2</v>
      </c>
      <c r="G957" s="23" t="s">
        <v>12188</v>
      </c>
      <c r="H957" s="23" t="s">
        <v>12188</v>
      </c>
      <c r="I957" s="19" t="s">
        <v>12189</v>
      </c>
      <c r="J957" s="41">
        <v>962485</v>
      </c>
      <c r="K957" s="42">
        <v>0.10000051948861541</v>
      </c>
      <c r="L957" s="41">
        <v>96249</v>
      </c>
      <c r="M957" s="41">
        <v>1058734</v>
      </c>
      <c r="N957">
        <f>+VLOOKUP(C957,'Thanh toán '!M$1335:N$6972,2,0)</f>
        <v>1058734</v>
      </c>
      <c r="O957" s="61">
        <f t="shared" si="45"/>
        <v>0</v>
      </c>
    </row>
    <row r="958" spans="1:15" hidden="1" x14ac:dyDescent="0.3">
      <c r="A958" s="18">
        <v>2023</v>
      </c>
      <c r="B958" s="19" t="s">
        <v>14684</v>
      </c>
      <c r="C958" s="19">
        <f t="shared" si="43"/>
        <v>2908</v>
      </c>
      <c r="D958" s="19" t="s">
        <v>13350</v>
      </c>
      <c r="E958" s="24" t="s">
        <v>14677</v>
      </c>
      <c r="F958" s="18">
        <f t="shared" si="44"/>
        <v>2</v>
      </c>
      <c r="G958" s="23" t="s">
        <v>12170</v>
      </c>
      <c r="H958" s="23" t="s">
        <v>12170</v>
      </c>
      <c r="I958" s="19" t="s">
        <v>12171</v>
      </c>
      <c r="J958" s="41">
        <v>2709662</v>
      </c>
      <c r="K958" s="42">
        <v>9.9999926190056182E-2</v>
      </c>
      <c r="L958" s="41">
        <v>270966</v>
      </c>
      <c r="M958" s="41">
        <v>2980628</v>
      </c>
      <c r="N958">
        <f>+VLOOKUP(C958,'Thanh toán '!M$1335:N$6972,2,0)</f>
        <v>2980628</v>
      </c>
      <c r="O958" s="61">
        <f t="shared" si="45"/>
        <v>0</v>
      </c>
    </row>
    <row r="959" spans="1:15" hidden="1" x14ac:dyDescent="0.3">
      <c r="A959" s="18">
        <v>2023</v>
      </c>
      <c r="B959" s="19" t="s">
        <v>14685</v>
      </c>
      <c r="C959" s="19">
        <f t="shared" si="43"/>
        <v>2910</v>
      </c>
      <c r="D959" s="19" t="s">
        <v>13350</v>
      </c>
      <c r="E959" s="24" t="s">
        <v>14677</v>
      </c>
      <c r="F959" s="18">
        <f t="shared" si="44"/>
        <v>2</v>
      </c>
      <c r="G959" s="23" t="s">
        <v>12426</v>
      </c>
      <c r="H959" s="23" t="s">
        <v>12426</v>
      </c>
      <c r="I959" s="19" t="s">
        <v>12427</v>
      </c>
      <c r="J959" s="41">
        <v>2172905</v>
      </c>
      <c r="K959" s="42">
        <v>0.10000023010670048</v>
      </c>
      <c r="L959" s="41">
        <v>217291</v>
      </c>
      <c r="M959" s="41">
        <v>2390196</v>
      </c>
      <c r="N959">
        <f>+VLOOKUP(C959,'Thanh toán '!M$1335:N$6972,2,0)</f>
        <v>2390196</v>
      </c>
      <c r="O959" s="61">
        <f t="shared" si="45"/>
        <v>0</v>
      </c>
    </row>
    <row r="960" spans="1:15" hidden="1" x14ac:dyDescent="0.3">
      <c r="A960" s="18">
        <v>2023</v>
      </c>
      <c r="B960" s="19" t="s">
        <v>14686</v>
      </c>
      <c r="C960" s="19">
        <f t="shared" si="43"/>
        <v>2911</v>
      </c>
      <c r="D960" s="19" t="s">
        <v>13350</v>
      </c>
      <c r="E960" s="24" t="s">
        <v>14677</v>
      </c>
      <c r="F960" s="18">
        <f t="shared" si="44"/>
        <v>2</v>
      </c>
      <c r="G960" s="23" t="s">
        <v>12426</v>
      </c>
      <c r="H960" s="23" t="s">
        <v>12426</v>
      </c>
      <c r="I960" s="19" t="s">
        <v>12427</v>
      </c>
      <c r="J960" s="41">
        <v>10441280</v>
      </c>
      <c r="K960" s="42">
        <v>0.1</v>
      </c>
      <c r="L960" s="41">
        <v>1044128</v>
      </c>
      <c r="M960" s="41">
        <v>11485408</v>
      </c>
      <c r="N960">
        <f>+VLOOKUP(C960,'Thanh toán '!M$1335:N$6972,2,0)</f>
        <v>11485408</v>
      </c>
      <c r="O960" s="61">
        <f t="shared" si="45"/>
        <v>0</v>
      </c>
    </row>
    <row r="961" spans="1:15" hidden="1" x14ac:dyDescent="0.3">
      <c r="A961" s="18">
        <v>2023</v>
      </c>
      <c r="B961" s="19" t="s">
        <v>14687</v>
      </c>
      <c r="C961" s="19">
        <f t="shared" si="43"/>
        <v>2912</v>
      </c>
      <c r="D961" s="19" t="s">
        <v>13350</v>
      </c>
      <c r="E961" s="24" t="s">
        <v>14677</v>
      </c>
      <c r="F961" s="18">
        <f t="shared" si="44"/>
        <v>2</v>
      </c>
      <c r="G961" s="23" t="s">
        <v>12422</v>
      </c>
      <c r="H961" s="23" t="s">
        <v>12422</v>
      </c>
      <c r="I961" s="19" t="s">
        <v>12423</v>
      </c>
      <c r="J961" s="41">
        <v>3499933</v>
      </c>
      <c r="K961" s="42">
        <v>9.9999914284073441E-2</v>
      </c>
      <c r="L961" s="41">
        <v>349993</v>
      </c>
      <c r="M961" s="41">
        <v>3849926</v>
      </c>
      <c r="N961">
        <f>+VLOOKUP(C961,'Thanh toán '!M$1335:N$6972,2,0)</f>
        <v>3849926</v>
      </c>
      <c r="O961" s="61">
        <f t="shared" si="45"/>
        <v>0</v>
      </c>
    </row>
    <row r="962" spans="1:15" hidden="1" x14ac:dyDescent="0.3">
      <c r="A962" s="18">
        <v>2023</v>
      </c>
      <c r="B962" s="19" t="s">
        <v>14688</v>
      </c>
      <c r="C962" s="19">
        <f t="shared" si="43"/>
        <v>2913</v>
      </c>
      <c r="D962" s="19" t="s">
        <v>13350</v>
      </c>
      <c r="E962" s="24" t="s">
        <v>14677</v>
      </c>
      <c r="F962" s="18">
        <f t="shared" si="44"/>
        <v>2</v>
      </c>
      <c r="G962" s="23" t="s">
        <v>11799</v>
      </c>
      <c r="H962" s="23" t="s">
        <v>13698</v>
      </c>
      <c r="I962" s="19" t="s">
        <v>11725</v>
      </c>
      <c r="J962" s="41">
        <v>1597104</v>
      </c>
      <c r="K962" s="42">
        <v>9.9999749546679492E-2</v>
      </c>
      <c r="L962" s="41">
        <v>159710</v>
      </c>
      <c r="M962" s="41">
        <v>1756814</v>
      </c>
      <c r="N962">
        <f>+VLOOKUP(C962,'Thanh toán '!M$1335:N$6972,2,0)</f>
        <v>1756814</v>
      </c>
      <c r="O962" s="61">
        <f t="shared" si="45"/>
        <v>0</v>
      </c>
    </row>
    <row r="963" spans="1:15" hidden="1" x14ac:dyDescent="0.3">
      <c r="A963" s="18">
        <v>2023</v>
      </c>
      <c r="B963" s="19" t="s">
        <v>14689</v>
      </c>
      <c r="C963" s="19">
        <f t="shared" si="43"/>
        <v>2914</v>
      </c>
      <c r="D963" s="19" t="s">
        <v>13350</v>
      </c>
      <c r="E963" s="24" t="s">
        <v>14677</v>
      </c>
      <c r="F963" s="18">
        <f t="shared" si="44"/>
        <v>2</v>
      </c>
      <c r="G963" s="23" t="s">
        <v>11799</v>
      </c>
      <c r="H963" s="23" t="s">
        <v>13696</v>
      </c>
      <c r="I963" s="19" t="s">
        <v>11725</v>
      </c>
      <c r="J963" s="41">
        <v>2145982</v>
      </c>
      <c r="K963" s="42">
        <v>9.9999906802573368E-2</v>
      </c>
      <c r="L963" s="41">
        <v>214598</v>
      </c>
      <c r="M963" s="41">
        <v>2360580</v>
      </c>
      <c r="N963">
        <f>+VLOOKUP(C963,'Thanh toán '!M$1335:N$6972,2,0)</f>
        <v>2360580</v>
      </c>
      <c r="O963" s="61">
        <f t="shared" si="45"/>
        <v>0</v>
      </c>
    </row>
    <row r="964" spans="1:15" hidden="1" x14ac:dyDescent="0.3">
      <c r="A964" s="18">
        <v>2023</v>
      </c>
      <c r="B964" s="19" t="s">
        <v>14690</v>
      </c>
      <c r="C964" s="19">
        <f t="shared" si="43"/>
        <v>2915</v>
      </c>
      <c r="D964" s="19" t="s">
        <v>13350</v>
      </c>
      <c r="E964" s="24" t="s">
        <v>14677</v>
      </c>
      <c r="F964" s="18">
        <f t="shared" si="44"/>
        <v>2</v>
      </c>
      <c r="G964" s="23" t="s">
        <v>11799</v>
      </c>
      <c r="H964" s="23" t="s">
        <v>14084</v>
      </c>
      <c r="I964" s="19" t="s">
        <v>11725</v>
      </c>
      <c r="J964" s="41">
        <v>921784</v>
      </c>
      <c r="K964" s="42">
        <v>9.9999566058859776E-2</v>
      </c>
      <c r="L964" s="41">
        <v>92178</v>
      </c>
      <c r="M964" s="41">
        <v>1013962</v>
      </c>
      <c r="N964">
        <f>+VLOOKUP(C964,'Thanh toán '!M$1335:N$6972,2,0)</f>
        <v>1013962</v>
      </c>
      <c r="O964" s="61">
        <f t="shared" si="45"/>
        <v>0</v>
      </c>
    </row>
    <row r="965" spans="1:15" hidden="1" x14ac:dyDescent="0.3">
      <c r="A965" s="18">
        <v>2023</v>
      </c>
      <c r="B965" s="19" t="s">
        <v>14691</v>
      </c>
      <c r="C965" s="19">
        <f t="shared" si="43"/>
        <v>2917</v>
      </c>
      <c r="D965" s="19" t="s">
        <v>13350</v>
      </c>
      <c r="E965" s="24" t="s">
        <v>14677</v>
      </c>
      <c r="F965" s="18">
        <f t="shared" si="44"/>
        <v>2</v>
      </c>
      <c r="G965" s="23" t="s">
        <v>11799</v>
      </c>
      <c r="H965" s="23" t="s">
        <v>13694</v>
      </c>
      <c r="I965" s="19" t="s">
        <v>11725</v>
      </c>
      <c r="J965" s="41">
        <v>1279643</v>
      </c>
      <c r="K965" s="42">
        <v>9.999976555961311E-2</v>
      </c>
      <c r="L965" s="41">
        <v>127964</v>
      </c>
      <c r="M965" s="41">
        <v>1407607</v>
      </c>
      <c r="N965">
        <f>+VLOOKUP(C965,'Thanh toán '!M$1335:N$6972,2,0)</f>
        <v>1407607</v>
      </c>
      <c r="O965" s="61">
        <f t="shared" si="45"/>
        <v>0</v>
      </c>
    </row>
    <row r="966" spans="1:15" hidden="1" x14ac:dyDescent="0.3">
      <c r="A966" s="18">
        <v>2023</v>
      </c>
      <c r="B966" s="19" t="s">
        <v>14692</v>
      </c>
      <c r="C966" s="19">
        <f t="shared" ref="C966:C1029" si="46">+B966*1</f>
        <v>2918</v>
      </c>
      <c r="D966" s="19" t="s">
        <v>13350</v>
      </c>
      <c r="E966" s="24" t="s">
        <v>14677</v>
      </c>
      <c r="F966" s="18">
        <f t="shared" ref="F966:F1029" si="47">+MONTH(E966)</f>
        <v>2</v>
      </c>
      <c r="G966" s="23" t="s">
        <v>11799</v>
      </c>
      <c r="H966" s="23" t="s">
        <v>14079</v>
      </c>
      <c r="I966" s="19" t="s">
        <v>11725</v>
      </c>
      <c r="J966" s="41">
        <v>1396105</v>
      </c>
      <c r="K966" s="42">
        <v>0.1000003581392517</v>
      </c>
      <c r="L966" s="41">
        <v>139611</v>
      </c>
      <c r="M966" s="41">
        <v>1535716</v>
      </c>
      <c r="N966">
        <f>+VLOOKUP(C966,'Thanh toán '!M$1335:N$6972,2,0)</f>
        <v>1535716</v>
      </c>
      <c r="O966" s="61">
        <f t="shared" ref="O966:O1029" si="48">+N966-M966</f>
        <v>0</v>
      </c>
    </row>
    <row r="967" spans="1:15" hidden="1" x14ac:dyDescent="0.3">
      <c r="A967" s="18">
        <v>2023</v>
      </c>
      <c r="B967" s="19" t="s">
        <v>14693</v>
      </c>
      <c r="C967" s="19">
        <f t="shared" si="46"/>
        <v>2921</v>
      </c>
      <c r="D967" s="19" t="s">
        <v>13350</v>
      </c>
      <c r="E967" s="24" t="s">
        <v>14677</v>
      </c>
      <c r="F967" s="18">
        <f t="shared" si="47"/>
        <v>2</v>
      </c>
      <c r="G967" s="23" t="s">
        <v>11799</v>
      </c>
      <c r="H967" s="23" t="s">
        <v>13679</v>
      </c>
      <c r="I967" s="19" t="s">
        <v>11725</v>
      </c>
      <c r="J967" s="41">
        <v>1097150</v>
      </c>
      <c r="K967" s="42">
        <v>0.1</v>
      </c>
      <c r="L967" s="41">
        <v>109715</v>
      </c>
      <c r="M967" s="41">
        <v>1206865</v>
      </c>
      <c r="N967">
        <f>+VLOOKUP(C967,'Thanh toán '!M$1335:N$6972,2,0)</f>
        <v>1206865</v>
      </c>
      <c r="O967" s="61">
        <f t="shared" si="48"/>
        <v>0</v>
      </c>
    </row>
    <row r="968" spans="1:15" hidden="1" x14ac:dyDescent="0.3">
      <c r="A968" s="18">
        <v>2023</v>
      </c>
      <c r="B968" s="19" t="s">
        <v>14694</v>
      </c>
      <c r="C968" s="19">
        <f t="shared" si="46"/>
        <v>2922</v>
      </c>
      <c r="D968" s="19" t="s">
        <v>13350</v>
      </c>
      <c r="E968" s="24" t="s">
        <v>14677</v>
      </c>
      <c r="F968" s="18">
        <f t="shared" si="47"/>
        <v>2</v>
      </c>
      <c r="G968" s="23" t="s">
        <v>11799</v>
      </c>
      <c r="H968" s="23" t="s">
        <v>13682</v>
      </c>
      <c r="I968" s="19" t="s">
        <v>11725</v>
      </c>
      <c r="J968" s="41">
        <v>2618162</v>
      </c>
      <c r="K968" s="42">
        <v>9.9999923610532879E-2</v>
      </c>
      <c r="L968" s="41">
        <v>261816</v>
      </c>
      <c r="M968" s="41">
        <v>2879978</v>
      </c>
      <c r="N968">
        <f>+VLOOKUP(C968,'Thanh toán '!M$1335:N$6972,2,0)</f>
        <v>2879978</v>
      </c>
      <c r="O968" s="61">
        <f t="shared" si="48"/>
        <v>0</v>
      </c>
    </row>
    <row r="969" spans="1:15" hidden="1" x14ac:dyDescent="0.3">
      <c r="A969" s="18">
        <v>2023</v>
      </c>
      <c r="B969" s="19" t="s">
        <v>14695</v>
      </c>
      <c r="C969" s="19">
        <f t="shared" si="46"/>
        <v>2923</v>
      </c>
      <c r="D969" s="19" t="s">
        <v>13350</v>
      </c>
      <c r="E969" s="24" t="s">
        <v>14677</v>
      </c>
      <c r="F969" s="18">
        <f t="shared" si="47"/>
        <v>2</v>
      </c>
      <c r="G969" s="23" t="s">
        <v>11799</v>
      </c>
      <c r="H969" s="23" t="s">
        <v>13688</v>
      </c>
      <c r="I969" s="19" t="s">
        <v>11725</v>
      </c>
      <c r="J969" s="41">
        <v>756018</v>
      </c>
      <c r="K969" s="42">
        <v>0.10000026454396588</v>
      </c>
      <c r="L969" s="41">
        <v>75602</v>
      </c>
      <c r="M969" s="41">
        <v>831620</v>
      </c>
      <c r="N969">
        <f>+VLOOKUP(C969,'Thanh toán '!M$1335:N$6972,2,0)</f>
        <v>831620</v>
      </c>
      <c r="O969" s="61">
        <f t="shared" si="48"/>
        <v>0</v>
      </c>
    </row>
    <row r="970" spans="1:15" hidden="1" x14ac:dyDescent="0.3">
      <c r="A970" s="18">
        <v>2023</v>
      </c>
      <c r="B970" s="19" t="s">
        <v>14696</v>
      </c>
      <c r="C970" s="19">
        <f t="shared" si="46"/>
        <v>2924</v>
      </c>
      <c r="D970" s="19" t="s">
        <v>13350</v>
      </c>
      <c r="E970" s="24" t="s">
        <v>14677</v>
      </c>
      <c r="F970" s="18">
        <f t="shared" si="47"/>
        <v>2</v>
      </c>
      <c r="G970" s="23" t="s">
        <v>11799</v>
      </c>
      <c r="H970" s="23" t="s">
        <v>13690</v>
      </c>
      <c r="I970" s="19" t="s">
        <v>11725</v>
      </c>
      <c r="J970" s="41">
        <v>2758000</v>
      </c>
      <c r="K970" s="42">
        <v>0.1</v>
      </c>
      <c r="L970" s="41">
        <v>275800</v>
      </c>
      <c r="M970" s="41">
        <v>3033800</v>
      </c>
      <c r="N970">
        <f>+VLOOKUP(C970,'Thanh toán '!M$1335:N$6972,2,0)</f>
        <v>3033800</v>
      </c>
      <c r="O970" s="61">
        <f t="shared" si="48"/>
        <v>0</v>
      </c>
    </row>
    <row r="971" spans="1:15" hidden="1" x14ac:dyDescent="0.3">
      <c r="A971" s="18">
        <v>2023</v>
      </c>
      <c r="B971" s="19" t="s">
        <v>14697</v>
      </c>
      <c r="C971" s="19">
        <f t="shared" si="46"/>
        <v>2925</v>
      </c>
      <c r="D971" s="19" t="s">
        <v>13350</v>
      </c>
      <c r="E971" s="24" t="s">
        <v>14677</v>
      </c>
      <c r="F971" s="18">
        <f t="shared" si="47"/>
        <v>2</v>
      </c>
      <c r="G971" s="23" t="s">
        <v>11799</v>
      </c>
      <c r="H971" s="23" t="s">
        <v>14698</v>
      </c>
      <c r="I971" s="19" t="s">
        <v>11725</v>
      </c>
      <c r="J971" s="41">
        <v>592955</v>
      </c>
      <c r="K971" s="42">
        <v>0.10000084323430952</v>
      </c>
      <c r="L971" s="41">
        <v>59296</v>
      </c>
      <c r="M971" s="41">
        <v>652251</v>
      </c>
      <c r="N971">
        <f>+VLOOKUP(C971,'Thanh toán '!M$1335:N$6972,2,0)</f>
        <v>652251</v>
      </c>
      <c r="O971" s="61">
        <f t="shared" si="48"/>
        <v>0</v>
      </c>
    </row>
    <row r="972" spans="1:15" hidden="1" x14ac:dyDescent="0.3">
      <c r="A972" s="18">
        <v>2023</v>
      </c>
      <c r="B972" s="19" t="s">
        <v>14699</v>
      </c>
      <c r="C972" s="19">
        <f t="shared" si="46"/>
        <v>2926</v>
      </c>
      <c r="D972" s="19" t="s">
        <v>13350</v>
      </c>
      <c r="E972" s="24" t="s">
        <v>14677</v>
      </c>
      <c r="F972" s="18">
        <f t="shared" si="47"/>
        <v>2</v>
      </c>
      <c r="G972" s="23" t="s">
        <v>12459</v>
      </c>
      <c r="H972" s="23" t="s">
        <v>12459</v>
      </c>
      <c r="I972" s="19" t="s">
        <v>12460</v>
      </c>
      <c r="J972" s="41">
        <v>6479410</v>
      </c>
      <c r="K972" s="42">
        <v>0.1</v>
      </c>
      <c r="L972" s="41">
        <v>647941</v>
      </c>
      <c r="M972" s="41">
        <v>7127351</v>
      </c>
      <c r="N972">
        <f>+VLOOKUP(C972,'Thanh toán '!M$1335:N$6972,2,0)</f>
        <v>7127351</v>
      </c>
      <c r="O972" s="61">
        <f t="shared" si="48"/>
        <v>0</v>
      </c>
    </row>
    <row r="973" spans="1:15" hidden="1" x14ac:dyDescent="0.3">
      <c r="A973" s="18">
        <v>2023</v>
      </c>
      <c r="B973" s="19" t="s">
        <v>14700</v>
      </c>
      <c r="C973" s="19">
        <f t="shared" si="46"/>
        <v>2927</v>
      </c>
      <c r="D973" s="19" t="s">
        <v>13350</v>
      </c>
      <c r="E973" s="24" t="s">
        <v>14677</v>
      </c>
      <c r="F973" s="18">
        <f t="shared" si="47"/>
        <v>2</v>
      </c>
      <c r="G973" s="23" t="s">
        <v>12333</v>
      </c>
      <c r="H973" s="23" t="s">
        <v>12333</v>
      </c>
      <c r="I973" s="19" t="s">
        <v>12334</v>
      </c>
      <c r="J973" s="41">
        <v>4081666</v>
      </c>
      <c r="K973" s="42">
        <v>0.10000009799919934</v>
      </c>
      <c r="L973" s="41">
        <v>408167</v>
      </c>
      <c r="M973" s="41">
        <v>4489833</v>
      </c>
      <c r="N973">
        <f>+VLOOKUP(C973,'Thanh toán '!M$1335:N$6972,2,0)</f>
        <v>4489833</v>
      </c>
      <c r="O973" s="61">
        <f t="shared" si="48"/>
        <v>0</v>
      </c>
    </row>
    <row r="974" spans="1:15" hidden="1" x14ac:dyDescent="0.3">
      <c r="A974" s="18">
        <v>2023</v>
      </c>
      <c r="B974" s="19" t="s">
        <v>14701</v>
      </c>
      <c r="C974" s="19">
        <f t="shared" si="46"/>
        <v>2929</v>
      </c>
      <c r="D974" s="19" t="s">
        <v>13350</v>
      </c>
      <c r="E974" s="24" t="s">
        <v>14677</v>
      </c>
      <c r="F974" s="18">
        <f t="shared" si="47"/>
        <v>2</v>
      </c>
      <c r="G974" s="23" t="s">
        <v>11799</v>
      </c>
      <c r="H974" s="23" t="s">
        <v>14014</v>
      </c>
      <c r="I974" s="19" t="s">
        <v>11725</v>
      </c>
      <c r="J974" s="41">
        <v>501820</v>
      </c>
      <c r="K974" s="42">
        <v>0.1</v>
      </c>
      <c r="L974" s="41">
        <v>50182</v>
      </c>
      <c r="M974" s="41">
        <v>552002</v>
      </c>
      <c r="N974">
        <f>+VLOOKUP(C974,'Thanh toán '!M$1335:N$6972,2,0)</f>
        <v>552002</v>
      </c>
      <c r="O974" s="61">
        <f t="shared" si="48"/>
        <v>0</v>
      </c>
    </row>
    <row r="975" spans="1:15" hidden="1" x14ac:dyDescent="0.3">
      <c r="A975" s="18">
        <v>2023</v>
      </c>
      <c r="B975" s="19" t="s">
        <v>14702</v>
      </c>
      <c r="C975" s="19">
        <f t="shared" si="46"/>
        <v>2930</v>
      </c>
      <c r="D975" s="19" t="s">
        <v>13350</v>
      </c>
      <c r="E975" s="24" t="s">
        <v>14677</v>
      </c>
      <c r="F975" s="18">
        <f t="shared" si="47"/>
        <v>2</v>
      </c>
      <c r="G975" s="23" t="s">
        <v>12336</v>
      </c>
      <c r="H975" s="23" t="s">
        <v>12336</v>
      </c>
      <c r="I975" s="19" t="s">
        <v>12337</v>
      </c>
      <c r="J975" s="41">
        <v>3384037</v>
      </c>
      <c r="K975" s="42">
        <v>0.10000008865151297</v>
      </c>
      <c r="L975" s="41">
        <v>338404</v>
      </c>
      <c r="M975" s="41">
        <v>3722441</v>
      </c>
      <c r="N975">
        <f>+VLOOKUP(C975,'Thanh toán '!M$1335:N$6972,2,0)</f>
        <v>3722441</v>
      </c>
      <c r="O975" s="61">
        <f t="shared" si="48"/>
        <v>0</v>
      </c>
    </row>
    <row r="976" spans="1:15" hidden="1" x14ac:dyDescent="0.3">
      <c r="A976" s="18">
        <v>2023</v>
      </c>
      <c r="B976" s="19" t="s">
        <v>14703</v>
      </c>
      <c r="C976" s="19">
        <f t="shared" si="46"/>
        <v>2931</v>
      </c>
      <c r="D976" s="19" t="s">
        <v>13350</v>
      </c>
      <c r="E976" s="24" t="s">
        <v>14677</v>
      </c>
      <c r="F976" s="18">
        <f t="shared" si="47"/>
        <v>2</v>
      </c>
      <c r="G976" s="23" t="s">
        <v>12339</v>
      </c>
      <c r="H976" s="23" t="s">
        <v>12339</v>
      </c>
      <c r="I976" s="19" t="s">
        <v>12340</v>
      </c>
      <c r="J976" s="41">
        <v>2162098</v>
      </c>
      <c r="K976" s="42">
        <v>0.10000009250274502</v>
      </c>
      <c r="L976" s="41">
        <v>216210</v>
      </c>
      <c r="M976" s="41">
        <v>2378308</v>
      </c>
      <c r="N976">
        <f>+VLOOKUP(C976,'Thanh toán '!M$1335:N$6972,2,0)</f>
        <v>2378308</v>
      </c>
      <c r="O976" s="61">
        <f t="shared" si="48"/>
        <v>0</v>
      </c>
    </row>
    <row r="977" spans="1:15" hidden="1" x14ac:dyDescent="0.3">
      <c r="A977" s="18">
        <v>2023</v>
      </c>
      <c r="B977" s="19" t="s">
        <v>14704</v>
      </c>
      <c r="C977" s="19">
        <f t="shared" si="46"/>
        <v>2932</v>
      </c>
      <c r="D977" s="19" t="s">
        <v>13350</v>
      </c>
      <c r="E977" s="24" t="s">
        <v>14677</v>
      </c>
      <c r="F977" s="18">
        <f t="shared" si="47"/>
        <v>2</v>
      </c>
      <c r="G977" s="23" t="s">
        <v>11799</v>
      </c>
      <c r="H977" s="23" t="s">
        <v>14018</v>
      </c>
      <c r="I977" s="19" t="s">
        <v>11725</v>
      </c>
      <c r="J977" s="41">
        <v>250910</v>
      </c>
      <c r="K977" s="42">
        <v>0.1</v>
      </c>
      <c r="L977" s="41">
        <v>25091</v>
      </c>
      <c r="M977" s="41">
        <v>276001</v>
      </c>
      <c r="N977">
        <f>+VLOOKUP(C977,'Thanh toán '!M$1335:N$6972,2,0)</f>
        <v>276001</v>
      </c>
      <c r="O977" s="61">
        <f t="shared" si="48"/>
        <v>0</v>
      </c>
    </row>
    <row r="978" spans="1:15" hidden="1" x14ac:dyDescent="0.3">
      <c r="A978" s="18">
        <v>2023</v>
      </c>
      <c r="B978" s="19" t="s">
        <v>14705</v>
      </c>
      <c r="C978" s="19">
        <f t="shared" si="46"/>
        <v>2933</v>
      </c>
      <c r="D978" s="19" t="s">
        <v>13350</v>
      </c>
      <c r="E978" s="24" t="s">
        <v>14677</v>
      </c>
      <c r="F978" s="18">
        <f t="shared" si="47"/>
        <v>2</v>
      </c>
      <c r="G978" s="23" t="s">
        <v>11799</v>
      </c>
      <c r="H978" s="23" t="s">
        <v>13550</v>
      </c>
      <c r="I978" s="19" t="s">
        <v>11725</v>
      </c>
      <c r="J978" s="41">
        <v>926763</v>
      </c>
      <c r="K978" s="42">
        <v>9.9999676292644404E-2</v>
      </c>
      <c r="L978" s="41">
        <v>92676</v>
      </c>
      <c r="M978" s="41">
        <v>1019439</v>
      </c>
      <c r="N978">
        <f>+VLOOKUP(C978,'Thanh toán '!M$1335:N$6972,2,0)</f>
        <v>1019439</v>
      </c>
      <c r="O978" s="61">
        <f t="shared" si="48"/>
        <v>0</v>
      </c>
    </row>
    <row r="979" spans="1:15" hidden="1" x14ac:dyDescent="0.3">
      <c r="A979" s="18">
        <v>2023</v>
      </c>
      <c r="B979" s="19" t="s">
        <v>14706</v>
      </c>
      <c r="C979" s="19">
        <f t="shared" si="46"/>
        <v>2934</v>
      </c>
      <c r="D979" s="19" t="s">
        <v>13350</v>
      </c>
      <c r="E979" s="24" t="s">
        <v>14677</v>
      </c>
      <c r="F979" s="18">
        <f t="shared" si="47"/>
        <v>2</v>
      </c>
      <c r="G979" s="23" t="s">
        <v>12239</v>
      </c>
      <c r="H979" s="23" t="s">
        <v>13824</v>
      </c>
      <c r="I979" s="19" t="s">
        <v>12240</v>
      </c>
      <c r="J979" s="41">
        <v>1236130</v>
      </c>
      <c r="K979" s="42">
        <v>0.1</v>
      </c>
      <c r="L979" s="41">
        <v>123613</v>
      </c>
      <c r="M979" s="41">
        <v>1359743</v>
      </c>
      <c r="N979">
        <f>+VLOOKUP(C979,'Thanh toán '!M$1335:N$6972,2,0)</f>
        <v>1359743</v>
      </c>
      <c r="O979" s="61">
        <f t="shared" si="48"/>
        <v>0</v>
      </c>
    </row>
    <row r="980" spans="1:15" hidden="1" x14ac:dyDescent="0.3">
      <c r="A980" s="18">
        <v>2023</v>
      </c>
      <c r="B980" s="19" t="s">
        <v>14707</v>
      </c>
      <c r="C980" s="19">
        <f t="shared" si="46"/>
        <v>2936</v>
      </c>
      <c r="D980" s="19" t="s">
        <v>13350</v>
      </c>
      <c r="E980" s="24" t="s">
        <v>14677</v>
      </c>
      <c r="F980" s="18">
        <f t="shared" si="47"/>
        <v>2</v>
      </c>
      <c r="G980" s="23" t="s">
        <v>11799</v>
      </c>
      <c r="H980" s="23" t="s">
        <v>14708</v>
      </c>
      <c r="I980" s="19" t="s">
        <v>11725</v>
      </c>
      <c r="J980" s="41">
        <v>655654</v>
      </c>
      <c r="K980" s="42">
        <v>9.9999389922123552E-2</v>
      </c>
      <c r="L980" s="41">
        <v>65565</v>
      </c>
      <c r="M980" s="41">
        <v>721219</v>
      </c>
      <c r="N980">
        <f>+VLOOKUP(C980,'Thanh toán '!M$1335:N$6972,2,0)</f>
        <v>721219</v>
      </c>
      <c r="O980" s="61">
        <f t="shared" si="48"/>
        <v>0</v>
      </c>
    </row>
    <row r="981" spans="1:15" hidden="1" x14ac:dyDescent="0.3">
      <c r="A981" s="18">
        <v>2023</v>
      </c>
      <c r="B981" s="19" t="s">
        <v>14709</v>
      </c>
      <c r="C981" s="19">
        <f t="shared" si="46"/>
        <v>2937</v>
      </c>
      <c r="D981" s="19" t="s">
        <v>13350</v>
      </c>
      <c r="E981" s="24" t="s">
        <v>14677</v>
      </c>
      <c r="F981" s="18">
        <f t="shared" si="47"/>
        <v>2</v>
      </c>
      <c r="G981" s="23" t="s">
        <v>11799</v>
      </c>
      <c r="H981" s="23" t="s">
        <v>14181</v>
      </c>
      <c r="I981" s="19" t="s">
        <v>11725</v>
      </c>
      <c r="J981" s="41">
        <v>222750</v>
      </c>
      <c r="K981" s="42">
        <v>0.1</v>
      </c>
      <c r="L981" s="41">
        <v>22275</v>
      </c>
      <c r="M981" s="41">
        <v>245025</v>
      </c>
      <c r="N981">
        <f>+VLOOKUP(C981,'Thanh toán '!M$1335:N$6972,2,0)</f>
        <v>245025</v>
      </c>
      <c r="O981" s="61">
        <f t="shared" si="48"/>
        <v>0</v>
      </c>
    </row>
    <row r="982" spans="1:15" hidden="1" x14ac:dyDescent="0.3">
      <c r="A982" s="18">
        <v>2023</v>
      </c>
      <c r="B982" s="19" t="s">
        <v>14710</v>
      </c>
      <c r="C982" s="19">
        <f t="shared" si="46"/>
        <v>2938</v>
      </c>
      <c r="D982" s="19" t="s">
        <v>13350</v>
      </c>
      <c r="E982" s="24" t="s">
        <v>14677</v>
      </c>
      <c r="F982" s="18">
        <f t="shared" si="47"/>
        <v>2</v>
      </c>
      <c r="G982" s="23" t="s">
        <v>11799</v>
      </c>
      <c r="H982" s="23" t="s">
        <v>14181</v>
      </c>
      <c r="I982" s="19" t="s">
        <v>11725</v>
      </c>
      <c r="J982" s="41">
        <v>707474</v>
      </c>
      <c r="K982" s="42">
        <v>9.9999434608197615E-2</v>
      </c>
      <c r="L982" s="41">
        <v>70747</v>
      </c>
      <c r="M982" s="41">
        <v>778221</v>
      </c>
      <c r="N982">
        <f>+VLOOKUP(C982,'Thanh toán '!M$1335:N$6972,2,0)</f>
        <v>778221</v>
      </c>
      <c r="O982" s="61">
        <f t="shared" si="48"/>
        <v>0</v>
      </c>
    </row>
    <row r="983" spans="1:15" hidden="1" x14ac:dyDescent="0.3">
      <c r="A983" s="18">
        <v>2023</v>
      </c>
      <c r="B983" s="19" t="s">
        <v>14711</v>
      </c>
      <c r="C983" s="19">
        <f t="shared" si="46"/>
        <v>2939</v>
      </c>
      <c r="D983" s="19" t="s">
        <v>13350</v>
      </c>
      <c r="E983" s="24" t="s">
        <v>14677</v>
      </c>
      <c r="F983" s="18">
        <f t="shared" si="47"/>
        <v>2</v>
      </c>
      <c r="G983" s="23" t="s">
        <v>11799</v>
      </c>
      <c r="H983" s="23" t="s">
        <v>13346</v>
      </c>
      <c r="I983" s="19" t="s">
        <v>11725</v>
      </c>
      <c r="J983" s="41">
        <v>433538</v>
      </c>
      <c r="K983" s="42">
        <v>0.10000046132057629</v>
      </c>
      <c r="L983" s="41">
        <v>43354</v>
      </c>
      <c r="M983" s="41">
        <v>476892</v>
      </c>
      <c r="N983">
        <f>+VLOOKUP(C983,'Thanh toán '!M$1335:N$6972,2,0)</f>
        <v>476892</v>
      </c>
      <c r="O983" s="61">
        <f t="shared" si="48"/>
        <v>0</v>
      </c>
    </row>
    <row r="984" spans="1:15" hidden="1" x14ac:dyDescent="0.3">
      <c r="A984" s="18">
        <v>2023</v>
      </c>
      <c r="B984" s="19" t="s">
        <v>14712</v>
      </c>
      <c r="C984" s="19">
        <f t="shared" si="46"/>
        <v>2940</v>
      </c>
      <c r="D984" s="19" t="s">
        <v>13350</v>
      </c>
      <c r="E984" s="24" t="s">
        <v>14677</v>
      </c>
      <c r="F984" s="18">
        <f t="shared" si="47"/>
        <v>2</v>
      </c>
      <c r="G984" s="23" t="s">
        <v>11799</v>
      </c>
      <c r="H984" s="23" t="s">
        <v>13617</v>
      </c>
      <c r="I984" s="19" t="s">
        <v>11725</v>
      </c>
      <c r="J984" s="41">
        <v>521796</v>
      </c>
      <c r="K984" s="42">
        <v>0.10000076658310911</v>
      </c>
      <c r="L984" s="41">
        <v>52180</v>
      </c>
      <c r="M984" s="41">
        <v>573976</v>
      </c>
      <c r="N984">
        <f>+VLOOKUP(C984,'Thanh toán '!M$1335:N$6972,2,0)</f>
        <v>573976</v>
      </c>
      <c r="O984" s="61">
        <f t="shared" si="48"/>
        <v>0</v>
      </c>
    </row>
    <row r="985" spans="1:15" hidden="1" x14ac:dyDescent="0.3">
      <c r="A985" s="18">
        <v>2023</v>
      </c>
      <c r="B985" s="19" t="s">
        <v>14713</v>
      </c>
      <c r="C985" s="19">
        <f t="shared" si="46"/>
        <v>2942</v>
      </c>
      <c r="D985" s="19" t="s">
        <v>13350</v>
      </c>
      <c r="E985" s="24" t="s">
        <v>14677</v>
      </c>
      <c r="F985" s="18">
        <f t="shared" si="47"/>
        <v>2</v>
      </c>
      <c r="G985" s="23" t="s">
        <v>11799</v>
      </c>
      <c r="H985" s="23" t="s">
        <v>13609</v>
      </c>
      <c r="I985" s="19" t="s">
        <v>11725</v>
      </c>
      <c r="J985" s="41">
        <v>371250</v>
      </c>
      <c r="K985" s="42">
        <v>0.1</v>
      </c>
      <c r="L985" s="41">
        <v>37125</v>
      </c>
      <c r="M985" s="41">
        <v>408375</v>
      </c>
      <c r="N985">
        <f>+VLOOKUP(C985,'Thanh toán '!M$1335:N$6972,2,0)</f>
        <v>408375</v>
      </c>
      <c r="O985" s="61">
        <f t="shared" si="48"/>
        <v>0</v>
      </c>
    </row>
    <row r="986" spans="1:15" hidden="1" x14ac:dyDescent="0.3">
      <c r="A986" s="18">
        <v>2023</v>
      </c>
      <c r="B986" s="19" t="s">
        <v>14714</v>
      </c>
      <c r="C986" s="19">
        <f t="shared" si="46"/>
        <v>2943</v>
      </c>
      <c r="D986" s="19" t="s">
        <v>13350</v>
      </c>
      <c r="E986" s="24" t="s">
        <v>14677</v>
      </c>
      <c r="F986" s="18">
        <f t="shared" si="47"/>
        <v>2</v>
      </c>
      <c r="G986" s="23" t="s">
        <v>11799</v>
      </c>
      <c r="H986" s="23" t="s">
        <v>13619</v>
      </c>
      <c r="I986" s="19" t="s">
        <v>11725</v>
      </c>
      <c r="J986" s="41">
        <v>1184049</v>
      </c>
      <c r="K986" s="42">
        <v>0.10000008445596424</v>
      </c>
      <c r="L986" s="41">
        <v>118405</v>
      </c>
      <c r="M986" s="41">
        <v>1302454</v>
      </c>
      <c r="N986">
        <f>+VLOOKUP(C986,'Thanh toán '!M$1335:N$6972,2,0)</f>
        <v>1302454</v>
      </c>
      <c r="O986" s="61">
        <f t="shared" si="48"/>
        <v>0</v>
      </c>
    </row>
    <row r="987" spans="1:15" hidden="1" x14ac:dyDescent="0.3">
      <c r="A987" s="18">
        <v>2023</v>
      </c>
      <c r="B987" s="19" t="s">
        <v>14715</v>
      </c>
      <c r="C987" s="19">
        <f t="shared" si="46"/>
        <v>2944</v>
      </c>
      <c r="D987" s="19" t="s">
        <v>13350</v>
      </c>
      <c r="E987" s="24" t="s">
        <v>14677</v>
      </c>
      <c r="F987" s="18">
        <f t="shared" si="47"/>
        <v>2</v>
      </c>
      <c r="G987" s="23" t="s">
        <v>11799</v>
      </c>
      <c r="H987" s="23" t="s">
        <v>14213</v>
      </c>
      <c r="I987" s="19" t="s">
        <v>11725</v>
      </c>
      <c r="J987" s="41">
        <v>594778</v>
      </c>
      <c r="K987" s="42">
        <v>0.10000033625991546</v>
      </c>
      <c r="L987" s="41">
        <v>59478</v>
      </c>
      <c r="M987" s="41">
        <v>654256</v>
      </c>
      <c r="N987">
        <f>+VLOOKUP(C987,'Thanh toán '!M$1335:N$6972,2,0)</f>
        <v>654256</v>
      </c>
      <c r="O987" s="61">
        <f t="shared" si="48"/>
        <v>0</v>
      </c>
    </row>
    <row r="988" spans="1:15" hidden="1" x14ac:dyDescent="0.3">
      <c r="A988" s="18">
        <v>2023</v>
      </c>
      <c r="B988" s="19" t="s">
        <v>14716</v>
      </c>
      <c r="C988" s="19">
        <f t="shared" si="46"/>
        <v>2945</v>
      </c>
      <c r="D988" s="19" t="s">
        <v>13350</v>
      </c>
      <c r="E988" s="24" t="s">
        <v>14677</v>
      </c>
      <c r="F988" s="18">
        <f t="shared" si="47"/>
        <v>2</v>
      </c>
      <c r="G988" s="23" t="s">
        <v>11799</v>
      </c>
      <c r="H988" s="23" t="s">
        <v>13354</v>
      </c>
      <c r="I988" s="19" t="s">
        <v>11725</v>
      </c>
      <c r="J988" s="41">
        <v>460248</v>
      </c>
      <c r="K988" s="42">
        <v>0.10000043454833046</v>
      </c>
      <c r="L988" s="41">
        <v>46025</v>
      </c>
      <c r="M988" s="41">
        <v>506273</v>
      </c>
      <c r="N988">
        <f>+VLOOKUP(C988,'Thanh toán '!M$1335:N$6972,2,0)</f>
        <v>506273</v>
      </c>
      <c r="O988" s="61">
        <f t="shared" si="48"/>
        <v>0</v>
      </c>
    </row>
    <row r="989" spans="1:15" hidden="1" x14ac:dyDescent="0.3">
      <c r="A989" s="18">
        <v>2023</v>
      </c>
      <c r="B989" s="19" t="s">
        <v>14717</v>
      </c>
      <c r="C989" s="19">
        <f t="shared" si="46"/>
        <v>2947</v>
      </c>
      <c r="D989" s="19" t="s">
        <v>13350</v>
      </c>
      <c r="E989" s="24" t="s">
        <v>14677</v>
      </c>
      <c r="F989" s="18">
        <f t="shared" si="47"/>
        <v>2</v>
      </c>
      <c r="G989" s="23" t="s">
        <v>11799</v>
      </c>
      <c r="H989" s="23" t="s">
        <v>13413</v>
      </c>
      <c r="I989" s="19" t="s">
        <v>11725</v>
      </c>
      <c r="J989" s="41">
        <v>555290</v>
      </c>
      <c r="K989" s="42">
        <v>0.1</v>
      </c>
      <c r="L989" s="41">
        <v>55529</v>
      </c>
      <c r="M989" s="41">
        <v>610819</v>
      </c>
      <c r="N989">
        <f>+VLOOKUP(C989,'Thanh toán '!M$1335:N$6972,2,0)</f>
        <v>610819</v>
      </c>
      <c r="O989" s="61">
        <f t="shared" si="48"/>
        <v>0</v>
      </c>
    </row>
    <row r="990" spans="1:15" hidden="1" x14ac:dyDescent="0.3">
      <c r="A990" s="18">
        <v>2023</v>
      </c>
      <c r="B990" s="19" t="s">
        <v>14718</v>
      </c>
      <c r="C990" s="19">
        <f t="shared" si="46"/>
        <v>2950</v>
      </c>
      <c r="D990" s="19" t="s">
        <v>13350</v>
      </c>
      <c r="E990" s="24" t="s">
        <v>14677</v>
      </c>
      <c r="F990" s="18">
        <f t="shared" si="47"/>
        <v>2</v>
      </c>
      <c r="G990" s="23" t="s">
        <v>11799</v>
      </c>
      <c r="H990" s="23" t="s">
        <v>13893</v>
      </c>
      <c r="I990" s="19" t="s">
        <v>11725</v>
      </c>
      <c r="J990" s="41">
        <v>483720</v>
      </c>
      <c r="K990" s="42">
        <v>0.1</v>
      </c>
      <c r="L990" s="41">
        <v>48372</v>
      </c>
      <c r="M990" s="41">
        <v>532092</v>
      </c>
      <c r="N990">
        <f>+VLOOKUP(C990,'Thanh toán '!M$1335:N$6972,2,0)</f>
        <v>532092</v>
      </c>
      <c r="O990" s="61">
        <f t="shared" si="48"/>
        <v>0</v>
      </c>
    </row>
    <row r="991" spans="1:15" hidden="1" x14ac:dyDescent="0.3">
      <c r="A991" s="18">
        <v>2023</v>
      </c>
      <c r="B991" s="19" t="s">
        <v>14719</v>
      </c>
      <c r="C991" s="19">
        <f t="shared" si="46"/>
        <v>2952</v>
      </c>
      <c r="D991" s="19" t="s">
        <v>13350</v>
      </c>
      <c r="E991" s="24" t="s">
        <v>14677</v>
      </c>
      <c r="F991" s="18">
        <f t="shared" si="47"/>
        <v>2</v>
      </c>
      <c r="G991" s="23" t="s">
        <v>11799</v>
      </c>
      <c r="H991" s="23" t="s">
        <v>14249</v>
      </c>
      <c r="I991" s="19" t="s">
        <v>11725</v>
      </c>
      <c r="J991" s="41">
        <v>333174</v>
      </c>
      <c r="K991" s="42">
        <v>9.999879942612569E-2</v>
      </c>
      <c r="L991" s="41">
        <v>33317</v>
      </c>
      <c r="M991" s="41">
        <v>366491</v>
      </c>
      <c r="N991">
        <f>+VLOOKUP(C991,'Thanh toán '!M$1335:N$6972,2,0)</f>
        <v>366491</v>
      </c>
      <c r="O991" s="61">
        <f t="shared" si="48"/>
        <v>0</v>
      </c>
    </row>
    <row r="992" spans="1:15" hidden="1" x14ac:dyDescent="0.3">
      <c r="A992" s="18">
        <v>2023</v>
      </c>
      <c r="B992" s="19" t="s">
        <v>14720</v>
      </c>
      <c r="C992" s="19">
        <f t="shared" si="46"/>
        <v>2953</v>
      </c>
      <c r="D992" s="19" t="s">
        <v>13350</v>
      </c>
      <c r="E992" s="24" t="s">
        <v>14677</v>
      </c>
      <c r="F992" s="18">
        <f t="shared" si="47"/>
        <v>2</v>
      </c>
      <c r="G992" s="23" t="s">
        <v>11799</v>
      </c>
      <c r="H992" s="23" t="s">
        <v>13835</v>
      </c>
      <c r="I992" s="19" t="s">
        <v>11725</v>
      </c>
      <c r="J992" s="41">
        <v>2954687</v>
      </c>
      <c r="K992" s="42">
        <v>0.1000001015335973</v>
      </c>
      <c r="L992" s="41">
        <v>295469</v>
      </c>
      <c r="M992" s="41">
        <v>3250156</v>
      </c>
      <c r="N992">
        <f>+VLOOKUP(C992,'Thanh toán '!M$1335:N$6972,2,0)</f>
        <v>3250156</v>
      </c>
      <c r="O992" s="61">
        <f t="shared" si="48"/>
        <v>0</v>
      </c>
    </row>
    <row r="993" spans="1:15" hidden="1" x14ac:dyDescent="0.3">
      <c r="A993" s="18">
        <v>2023</v>
      </c>
      <c r="B993" s="19" t="s">
        <v>14721</v>
      </c>
      <c r="C993" s="19">
        <f t="shared" si="46"/>
        <v>2955</v>
      </c>
      <c r="D993" s="19" t="s">
        <v>13350</v>
      </c>
      <c r="E993" s="24" t="s">
        <v>14677</v>
      </c>
      <c r="F993" s="18">
        <f t="shared" si="47"/>
        <v>2</v>
      </c>
      <c r="G993" s="23" t="s">
        <v>11799</v>
      </c>
      <c r="H993" s="23" t="s">
        <v>13833</v>
      </c>
      <c r="I993" s="19" t="s">
        <v>11725</v>
      </c>
      <c r="J993" s="41">
        <v>2028147</v>
      </c>
      <c r="K993" s="42">
        <v>0.10000014791827219</v>
      </c>
      <c r="L993" s="41">
        <v>202815</v>
      </c>
      <c r="M993" s="41">
        <v>2230962</v>
      </c>
      <c r="N993">
        <f>+VLOOKUP(C993,'Thanh toán '!M$1335:N$6972,2,0)</f>
        <v>2230962</v>
      </c>
      <c r="O993" s="61">
        <f t="shared" si="48"/>
        <v>0</v>
      </c>
    </row>
    <row r="994" spans="1:15" hidden="1" x14ac:dyDescent="0.3">
      <c r="A994" s="18">
        <v>2023</v>
      </c>
      <c r="B994" s="19" t="s">
        <v>14722</v>
      </c>
      <c r="C994" s="19">
        <f t="shared" si="46"/>
        <v>2956</v>
      </c>
      <c r="D994" s="19" t="s">
        <v>13350</v>
      </c>
      <c r="E994" s="24" t="s">
        <v>14677</v>
      </c>
      <c r="F994" s="18">
        <f t="shared" si="47"/>
        <v>2</v>
      </c>
      <c r="G994" s="23" t="s">
        <v>11799</v>
      </c>
      <c r="H994" s="23" t="s">
        <v>13827</v>
      </c>
      <c r="I994" s="19" t="s">
        <v>11725</v>
      </c>
      <c r="J994" s="41">
        <v>2346710</v>
      </c>
      <c r="K994" s="42">
        <v>0.1</v>
      </c>
      <c r="L994" s="41">
        <v>234671</v>
      </c>
      <c r="M994" s="41">
        <v>2581381</v>
      </c>
      <c r="N994">
        <f>+VLOOKUP(C994,'Thanh toán '!M$1335:N$6972,2,0)</f>
        <v>2581381</v>
      </c>
      <c r="O994" s="61">
        <f t="shared" si="48"/>
        <v>0</v>
      </c>
    </row>
    <row r="995" spans="1:15" hidden="1" x14ac:dyDescent="0.3">
      <c r="A995" s="18">
        <v>2023</v>
      </c>
      <c r="B995" s="19" t="s">
        <v>14723</v>
      </c>
      <c r="C995" s="19">
        <f t="shared" si="46"/>
        <v>2958</v>
      </c>
      <c r="D995" s="19" t="s">
        <v>13350</v>
      </c>
      <c r="E995" s="24" t="s">
        <v>14677</v>
      </c>
      <c r="F995" s="18">
        <f t="shared" si="47"/>
        <v>2</v>
      </c>
      <c r="G995" s="23" t="s">
        <v>11799</v>
      </c>
      <c r="H995" s="23" t="s">
        <v>14724</v>
      </c>
      <c r="I995" s="19" t="s">
        <v>11725</v>
      </c>
      <c r="J995" s="41">
        <v>419160</v>
      </c>
      <c r="K995" s="42">
        <v>0.1</v>
      </c>
      <c r="L995" s="41">
        <v>41916</v>
      </c>
      <c r="M995" s="41">
        <v>461076</v>
      </c>
      <c r="N995">
        <f>+VLOOKUP(C995,'Thanh toán '!M$1335:N$6972,2,0)</f>
        <v>461076</v>
      </c>
      <c r="O995" s="61">
        <f t="shared" si="48"/>
        <v>0</v>
      </c>
    </row>
    <row r="996" spans="1:15" hidden="1" x14ac:dyDescent="0.3">
      <c r="A996" s="43">
        <v>2023</v>
      </c>
      <c r="B996" s="44" t="s">
        <v>14725</v>
      </c>
      <c r="C996" s="19">
        <f t="shared" si="46"/>
        <v>2959</v>
      </c>
      <c r="D996" s="44" t="s">
        <v>13350</v>
      </c>
      <c r="E996" s="45" t="s">
        <v>14677</v>
      </c>
      <c r="F996" s="18">
        <f t="shared" si="47"/>
        <v>2</v>
      </c>
      <c r="G996" s="46" t="s">
        <v>11799</v>
      </c>
      <c r="H996" s="46" t="s">
        <v>13493</v>
      </c>
      <c r="I996" s="44" t="s">
        <v>11725</v>
      </c>
      <c r="J996" s="47">
        <v>584084</v>
      </c>
      <c r="K996" s="48">
        <v>9.9999315166996533E-2</v>
      </c>
      <c r="L996" s="47">
        <v>58408</v>
      </c>
      <c r="M996" s="47">
        <v>642492</v>
      </c>
      <c r="N996">
        <f>+VLOOKUP(C996,'Thanh toán '!M$1335:N$6972,2,0)</f>
        <v>642492</v>
      </c>
      <c r="O996" s="61">
        <f t="shared" si="48"/>
        <v>0</v>
      </c>
    </row>
    <row r="997" spans="1:15" hidden="1" x14ac:dyDescent="0.3">
      <c r="A997" s="18">
        <v>2023</v>
      </c>
      <c r="B997" s="19" t="s">
        <v>14726</v>
      </c>
      <c r="C997" s="19">
        <f t="shared" si="46"/>
        <v>2964</v>
      </c>
      <c r="D997" s="19" t="s">
        <v>13350</v>
      </c>
      <c r="E997" s="24" t="s">
        <v>14677</v>
      </c>
      <c r="F997" s="18">
        <f t="shared" si="47"/>
        <v>2</v>
      </c>
      <c r="G997" s="23" t="s">
        <v>12360</v>
      </c>
      <c r="H997" s="23" t="s">
        <v>12360</v>
      </c>
      <c r="I997" s="19" t="s">
        <v>12361</v>
      </c>
      <c r="J997" s="41">
        <v>7369080</v>
      </c>
      <c r="K997" s="42">
        <v>0.1</v>
      </c>
      <c r="L997" s="41">
        <v>736908</v>
      </c>
      <c r="M997" s="41">
        <v>8105988</v>
      </c>
      <c r="N997">
        <f>+VLOOKUP(C997,'Thanh toán '!M$1335:N$6972,2,0)</f>
        <v>8105988</v>
      </c>
      <c r="O997" s="61">
        <f t="shared" si="48"/>
        <v>0</v>
      </c>
    </row>
    <row r="998" spans="1:15" hidden="1" x14ac:dyDescent="0.3">
      <c r="A998" s="18">
        <v>2023</v>
      </c>
      <c r="B998" s="19" t="s">
        <v>14727</v>
      </c>
      <c r="C998" s="19">
        <f t="shared" si="46"/>
        <v>2970</v>
      </c>
      <c r="D998" s="19" t="s">
        <v>13350</v>
      </c>
      <c r="E998" s="24" t="s">
        <v>14677</v>
      </c>
      <c r="F998" s="18">
        <f t="shared" si="47"/>
        <v>2</v>
      </c>
      <c r="G998" s="23" t="s">
        <v>11799</v>
      </c>
      <c r="H998" s="23" t="s">
        <v>13499</v>
      </c>
      <c r="I998" s="19" t="s">
        <v>11725</v>
      </c>
      <c r="J998" s="41">
        <v>1141978</v>
      </c>
      <c r="K998" s="42">
        <v>0.10000017513472238</v>
      </c>
      <c r="L998" s="41">
        <v>114198</v>
      </c>
      <c r="M998" s="41">
        <v>1256176</v>
      </c>
      <c r="N998">
        <f>+VLOOKUP(C998,'Thanh toán '!M$1335:N$6972,2,0)</f>
        <v>1256176</v>
      </c>
      <c r="O998" s="61">
        <f t="shared" si="48"/>
        <v>0</v>
      </c>
    </row>
    <row r="999" spans="1:15" hidden="1" x14ac:dyDescent="0.3">
      <c r="A999" s="18">
        <v>2023</v>
      </c>
      <c r="B999" s="19" t="s">
        <v>14728</v>
      </c>
      <c r="C999" s="19">
        <f t="shared" si="46"/>
        <v>2972</v>
      </c>
      <c r="D999" s="19" t="s">
        <v>13350</v>
      </c>
      <c r="E999" s="24" t="s">
        <v>14677</v>
      </c>
      <c r="F999" s="18">
        <f t="shared" si="47"/>
        <v>2</v>
      </c>
      <c r="G999" s="23" t="s">
        <v>12367</v>
      </c>
      <c r="H999" s="23" t="s">
        <v>13607</v>
      </c>
      <c r="I999" s="19" t="s">
        <v>12368</v>
      </c>
      <c r="J999" s="41">
        <v>1728645</v>
      </c>
      <c r="K999" s="42">
        <v>0.10000028924388756</v>
      </c>
      <c r="L999" s="41">
        <v>172865</v>
      </c>
      <c r="M999" s="41">
        <v>1901510</v>
      </c>
      <c r="N999">
        <f>+VLOOKUP(C999,'Thanh toán '!M$1335:N$6972,2,0)</f>
        <v>1901510</v>
      </c>
      <c r="O999" s="61">
        <f t="shared" si="48"/>
        <v>0</v>
      </c>
    </row>
    <row r="1000" spans="1:15" hidden="1" x14ac:dyDescent="0.3">
      <c r="A1000" s="43">
        <v>2023</v>
      </c>
      <c r="B1000" s="44" t="s">
        <v>14729</v>
      </c>
      <c r="C1000" s="19">
        <f t="shared" si="46"/>
        <v>2973</v>
      </c>
      <c r="D1000" s="44" t="s">
        <v>13350</v>
      </c>
      <c r="E1000" s="45" t="s">
        <v>14677</v>
      </c>
      <c r="F1000" s="18">
        <f t="shared" si="47"/>
        <v>2</v>
      </c>
      <c r="G1000" s="46" t="s">
        <v>11799</v>
      </c>
      <c r="H1000" s="46" t="s">
        <v>14730</v>
      </c>
      <c r="I1000" s="44" t="s">
        <v>11725</v>
      </c>
      <c r="J1000" s="47">
        <v>1320217</v>
      </c>
      <c r="K1000" s="48">
        <v>0.10000022723537115</v>
      </c>
      <c r="L1000" s="47">
        <v>132022</v>
      </c>
      <c r="M1000" s="47">
        <v>1452239</v>
      </c>
      <c r="N1000">
        <f>+VLOOKUP(C1000,'Thanh toán '!M$1335:N$6972,2,0)</f>
        <v>1452239</v>
      </c>
      <c r="O1000" s="61">
        <f t="shared" si="48"/>
        <v>0</v>
      </c>
    </row>
    <row r="1001" spans="1:15" hidden="1" x14ac:dyDescent="0.3">
      <c r="A1001" s="18">
        <v>2023</v>
      </c>
      <c r="B1001" s="19" t="s">
        <v>14731</v>
      </c>
      <c r="C1001" s="19">
        <f t="shared" si="46"/>
        <v>2974</v>
      </c>
      <c r="D1001" s="19" t="s">
        <v>13350</v>
      </c>
      <c r="E1001" s="24" t="s">
        <v>14677</v>
      </c>
      <c r="F1001" s="18">
        <f t="shared" si="47"/>
        <v>2</v>
      </c>
      <c r="G1001" s="23" t="s">
        <v>11799</v>
      </c>
      <c r="H1001" s="23" t="s">
        <v>13417</v>
      </c>
      <c r="I1001" s="19" t="s">
        <v>11725</v>
      </c>
      <c r="J1001" s="41">
        <v>444232</v>
      </c>
      <c r="K1001" s="42">
        <v>9.9999549784797137E-2</v>
      </c>
      <c r="L1001" s="41">
        <v>44423</v>
      </c>
      <c r="M1001" s="41">
        <v>488655</v>
      </c>
      <c r="N1001">
        <f>+VLOOKUP(C1001,'Thanh toán '!M$1335:N$6972,2,0)</f>
        <v>488655</v>
      </c>
      <c r="O1001" s="61">
        <f t="shared" si="48"/>
        <v>0</v>
      </c>
    </row>
    <row r="1002" spans="1:15" hidden="1" x14ac:dyDescent="0.3">
      <c r="A1002" s="18">
        <v>2023</v>
      </c>
      <c r="B1002" s="19" t="s">
        <v>14732</v>
      </c>
      <c r="C1002" s="19">
        <f t="shared" si="46"/>
        <v>2975</v>
      </c>
      <c r="D1002" s="19" t="s">
        <v>13350</v>
      </c>
      <c r="E1002" s="24" t="s">
        <v>14677</v>
      </c>
      <c r="F1002" s="18">
        <f t="shared" si="47"/>
        <v>2</v>
      </c>
      <c r="G1002" s="23" t="s">
        <v>11768</v>
      </c>
      <c r="H1002" s="23" t="s">
        <v>11768</v>
      </c>
      <c r="I1002" s="19" t="s">
        <v>11769</v>
      </c>
      <c r="J1002" s="41">
        <v>2832455</v>
      </c>
      <c r="K1002" s="42">
        <v>0.10000017652531108</v>
      </c>
      <c r="L1002" s="41">
        <v>283246</v>
      </c>
      <c r="M1002" s="41">
        <v>3115701</v>
      </c>
      <c r="N1002">
        <f>+VLOOKUP(C1002,'Thanh toán '!M$1335:N$6972,2,0)</f>
        <v>3115701</v>
      </c>
      <c r="O1002" s="61">
        <f t="shared" si="48"/>
        <v>0</v>
      </c>
    </row>
    <row r="1003" spans="1:15" hidden="1" x14ac:dyDescent="0.3">
      <c r="A1003" s="18">
        <v>2023</v>
      </c>
      <c r="B1003" s="19" t="s">
        <v>14733</v>
      </c>
      <c r="C1003" s="19">
        <f t="shared" si="46"/>
        <v>2977</v>
      </c>
      <c r="D1003" s="19" t="s">
        <v>13350</v>
      </c>
      <c r="E1003" s="24" t="s">
        <v>14677</v>
      </c>
      <c r="F1003" s="18">
        <f t="shared" si="47"/>
        <v>2</v>
      </c>
      <c r="G1003" s="23" t="s">
        <v>12200</v>
      </c>
      <c r="H1003" s="23" t="s">
        <v>12200</v>
      </c>
      <c r="I1003" s="19" t="s">
        <v>12201</v>
      </c>
      <c r="J1003" s="41">
        <v>2400007</v>
      </c>
      <c r="K1003" s="42">
        <v>0.10000012499963541</v>
      </c>
      <c r="L1003" s="41">
        <v>240001</v>
      </c>
      <c r="M1003" s="41">
        <v>2640008</v>
      </c>
      <c r="N1003">
        <f>+VLOOKUP(C1003,'Thanh toán '!M$1335:N$6972,2,0)</f>
        <v>2640008</v>
      </c>
      <c r="O1003" s="61">
        <f t="shared" si="48"/>
        <v>0</v>
      </c>
    </row>
    <row r="1004" spans="1:15" hidden="1" x14ac:dyDescent="0.3">
      <c r="A1004" s="18">
        <v>2023</v>
      </c>
      <c r="B1004" s="19" t="s">
        <v>14734</v>
      </c>
      <c r="C1004" s="19">
        <f t="shared" si="46"/>
        <v>2980</v>
      </c>
      <c r="D1004" s="19" t="s">
        <v>13350</v>
      </c>
      <c r="E1004" s="24" t="s">
        <v>14677</v>
      </c>
      <c r="F1004" s="18">
        <f t="shared" si="47"/>
        <v>2</v>
      </c>
      <c r="G1004" s="23" t="s">
        <v>12589</v>
      </c>
      <c r="H1004" s="23" t="s">
        <v>12589</v>
      </c>
      <c r="I1004" s="19" t="s">
        <v>12590</v>
      </c>
      <c r="J1004" s="41">
        <v>4781690</v>
      </c>
      <c r="K1004" s="42">
        <v>0.1</v>
      </c>
      <c r="L1004" s="41">
        <v>478169</v>
      </c>
      <c r="M1004" s="41">
        <v>5259859</v>
      </c>
      <c r="N1004">
        <f>+VLOOKUP(C1004,'Thanh toán '!M$1335:N$6972,2,0)</f>
        <v>5259859</v>
      </c>
      <c r="O1004" s="61">
        <f t="shared" si="48"/>
        <v>0</v>
      </c>
    </row>
    <row r="1005" spans="1:15" hidden="1" x14ac:dyDescent="0.3">
      <c r="A1005" s="18">
        <v>2023</v>
      </c>
      <c r="B1005" s="19" t="s">
        <v>14735</v>
      </c>
      <c r="C1005" s="19">
        <f t="shared" si="46"/>
        <v>2981</v>
      </c>
      <c r="D1005" s="19" t="s">
        <v>13350</v>
      </c>
      <c r="E1005" s="24" t="s">
        <v>14677</v>
      </c>
      <c r="F1005" s="18">
        <f t="shared" si="47"/>
        <v>2</v>
      </c>
      <c r="G1005" s="23" t="s">
        <v>11799</v>
      </c>
      <c r="H1005" s="23" t="s">
        <v>13602</v>
      </c>
      <c r="I1005" s="19" t="s">
        <v>11725</v>
      </c>
      <c r="J1005" s="41">
        <v>473026</v>
      </c>
      <c r="K1005" s="42">
        <v>0.10000084561947969</v>
      </c>
      <c r="L1005" s="41">
        <v>47303</v>
      </c>
      <c r="M1005" s="41">
        <v>520329</v>
      </c>
      <c r="N1005">
        <f>+VLOOKUP(C1005,'Thanh toán '!M$1335:N$6972,2,0)</f>
        <v>520329</v>
      </c>
      <c r="O1005" s="61">
        <f t="shared" si="48"/>
        <v>0</v>
      </c>
    </row>
    <row r="1006" spans="1:15" hidden="1" x14ac:dyDescent="0.3">
      <c r="A1006" s="18">
        <v>2023</v>
      </c>
      <c r="B1006" s="19" t="s">
        <v>14736</v>
      </c>
      <c r="C1006" s="19">
        <f t="shared" si="46"/>
        <v>2982</v>
      </c>
      <c r="D1006" s="19" t="s">
        <v>13350</v>
      </c>
      <c r="E1006" s="24" t="s">
        <v>14677</v>
      </c>
      <c r="F1006" s="18">
        <f t="shared" si="47"/>
        <v>2</v>
      </c>
      <c r="G1006" s="23" t="s">
        <v>11799</v>
      </c>
      <c r="H1006" s="23" t="s">
        <v>13600</v>
      </c>
      <c r="I1006" s="19" t="s">
        <v>11725</v>
      </c>
      <c r="J1006" s="41">
        <v>555290</v>
      </c>
      <c r="K1006" s="42">
        <v>0.1</v>
      </c>
      <c r="L1006" s="41">
        <v>55529</v>
      </c>
      <c r="M1006" s="41">
        <v>610819</v>
      </c>
      <c r="N1006">
        <f>+VLOOKUP(C1006,'Thanh toán '!M$1335:N$6972,2,0)</f>
        <v>610819</v>
      </c>
      <c r="O1006" s="61">
        <f t="shared" si="48"/>
        <v>0</v>
      </c>
    </row>
    <row r="1007" spans="1:15" hidden="1" x14ac:dyDescent="0.3">
      <c r="A1007" s="18">
        <v>2023</v>
      </c>
      <c r="B1007" s="19" t="s">
        <v>14737</v>
      </c>
      <c r="C1007" s="19">
        <f t="shared" si="46"/>
        <v>2983</v>
      </c>
      <c r="D1007" s="19" t="s">
        <v>13350</v>
      </c>
      <c r="E1007" s="24" t="s">
        <v>14677</v>
      </c>
      <c r="F1007" s="18">
        <f t="shared" si="47"/>
        <v>2</v>
      </c>
      <c r="G1007" s="23" t="s">
        <v>11799</v>
      </c>
      <c r="H1007" s="23" t="s">
        <v>14738</v>
      </c>
      <c r="I1007" s="19" t="s">
        <v>11725</v>
      </c>
      <c r="J1007" s="41">
        <v>730946</v>
      </c>
      <c r="K1007" s="42">
        <v>0.10000054723604754</v>
      </c>
      <c r="L1007" s="41">
        <v>73095</v>
      </c>
      <c r="M1007" s="41">
        <v>804041</v>
      </c>
      <c r="N1007">
        <f>+VLOOKUP(C1007,'Thanh toán '!M$1335:N$6972,2,0)</f>
        <v>804041</v>
      </c>
      <c r="O1007" s="61">
        <f t="shared" si="48"/>
        <v>0</v>
      </c>
    </row>
    <row r="1008" spans="1:15" hidden="1" x14ac:dyDescent="0.3">
      <c r="A1008" s="18">
        <v>2023</v>
      </c>
      <c r="B1008" s="19" t="s">
        <v>14739</v>
      </c>
      <c r="C1008" s="19">
        <f t="shared" si="46"/>
        <v>2984</v>
      </c>
      <c r="D1008" s="19" t="s">
        <v>13350</v>
      </c>
      <c r="E1008" s="24" t="s">
        <v>14677</v>
      </c>
      <c r="F1008" s="18">
        <f t="shared" si="47"/>
        <v>2</v>
      </c>
      <c r="G1008" s="23" t="s">
        <v>11799</v>
      </c>
      <c r="H1008" s="23" t="s">
        <v>13848</v>
      </c>
      <c r="I1008" s="19" t="s">
        <v>11725</v>
      </c>
      <c r="J1008" s="41">
        <v>2148618</v>
      </c>
      <c r="K1008" s="42">
        <v>0.10000009308308876</v>
      </c>
      <c r="L1008" s="41">
        <v>214862</v>
      </c>
      <c r="M1008" s="41">
        <v>2363480</v>
      </c>
      <c r="N1008">
        <f>+VLOOKUP(C1008,'Thanh toán '!M$1335:N$6972,2,0)</f>
        <v>2363480</v>
      </c>
      <c r="O1008" s="61">
        <f t="shared" si="48"/>
        <v>0</v>
      </c>
    </row>
    <row r="1009" spans="1:15" hidden="1" x14ac:dyDescent="0.3">
      <c r="A1009" s="18">
        <v>2023</v>
      </c>
      <c r="B1009" s="19" t="s">
        <v>14740</v>
      </c>
      <c r="C1009" s="19">
        <f t="shared" si="46"/>
        <v>2985</v>
      </c>
      <c r="D1009" s="19" t="s">
        <v>13350</v>
      </c>
      <c r="E1009" s="24" t="s">
        <v>14677</v>
      </c>
      <c r="F1009" s="18">
        <f t="shared" si="47"/>
        <v>2</v>
      </c>
      <c r="G1009" s="23" t="s">
        <v>11799</v>
      </c>
      <c r="H1009" s="23" t="s">
        <v>13850</v>
      </c>
      <c r="I1009" s="19" t="s">
        <v>11725</v>
      </c>
      <c r="J1009" s="41">
        <v>473026</v>
      </c>
      <c r="K1009" s="42">
        <v>0.10000084561947969</v>
      </c>
      <c r="L1009" s="41">
        <v>47303</v>
      </c>
      <c r="M1009" s="41">
        <v>520329</v>
      </c>
      <c r="N1009">
        <f>+VLOOKUP(C1009,'Thanh toán '!M$1335:N$6972,2,0)</f>
        <v>520329</v>
      </c>
      <c r="O1009" s="61">
        <f t="shared" si="48"/>
        <v>0</v>
      </c>
    </row>
    <row r="1010" spans="1:15" hidden="1" x14ac:dyDescent="0.3">
      <c r="A1010" s="18">
        <v>2023</v>
      </c>
      <c r="B1010" s="19" t="s">
        <v>14741</v>
      </c>
      <c r="C1010" s="19">
        <f t="shared" si="46"/>
        <v>2987</v>
      </c>
      <c r="D1010" s="19" t="s">
        <v>13350</v>
      </c>
      <c r="E1010" s="24" t="s">
        <v>14677</v>
      </c>
      <c r="F1010" s="18">
        <f t="shared" si="47"/>
        <v>2</v>
      </c>
      <c r="G1010" s="23" t="s">
        <v>11799</v>
      </c>
      <c r="H1010" s="23" t="s">
        <v>13656</v>
      </c>
      <c r="I1010" s="19" t="s">
        <v>11725</v>
      </c>
      <c r="J1010" s="41">
        <v>791654</v>
      </c>
      <c r="K1010" s="42">
        <v>9.9999494728757771E-2</v>
      </c>
      <c r="L1010" s="41">
        <v>79165</v>
      </c>
      <c r="M1010" s="41">
        <v>870819</v>
      </c>
      <c r="N1010">
        <f>+VLOOKUP(C1010,'Thanh toán '!M$1335:N$6972,2,0)</f>
        <v>870819</v>
      </c>
      <c r="O1010" s="61">
        <f t="shared" si="48"/>
        <v>0</v>
      </c>
    </row>
    <row r="1011" spans="1:15" hidden="1" x14ac:dyDescent="0.3">
      <c r="A1011" s="18">
        <v>2023</v>
      </c>
      <c r="B1011" s="19" t="s">
        <v>14742</v>
      </c>
      <c r="C1011" s="19">
        <f t="shared" si="46"/>
        <v>2988</v>
      </c>
      <c r="D1011" s="19" t="s">
        <v>13350</v>
      </c>
      <c r="E1011" s="24" t="s">
        <v>14677</v>
      </c>
      <c r="F1011" s="18">
        <f t="shared" si="47"/>
        <v>2</v>
      </c>
      <c r="G1011" s="23" t="s">
        <v>11799</v>
      </c>
      <c r="H1011" s="23" t="s">
        <v>14056</v>
      </c>
      <c r="I1011" s="19" t="s">
        <v>11725</v>
      </c>
      <c r="J1011" s="41">
        <v>840918</v>
      </c>
      <c r="K1011" s="42">
        <v>0.10000023783531807</v>
      </c>
      <c r="L1011" s="41">
        <v>84092</v>
      </c>
      <c r="M1011" s="41">
        <v>925010</v>
      </c>
      <c r="N1011">
        <f>+VLOOKUP(C1011,'Thanh toán '!M$1335:N$6972,2,0)</f>
        <v>925010</v>
      </c>
      <c r="O1011" s="61">
        <f t="shared" si="48"/>
        <v>0</v>
      </c>
    </row>
    <row r="1012" spans="1:15" hidden="1" x14ac:dyDescent="0.3">
      <c r="A1012" s="18">
        <v>2023</v>
      </c>
      <c r="B1012" s="19" t="s">
        <v>14743</v>
      </c>
      <c r="C1012" s="19">
        <f t="shared" si="46"/>
        <v>2989</v>
      </c>
      <c r="D1012" s="19" t="s">
        <v>13350</v>
      </c>
      <c r="E1012" s="24" t="s">
        <v>14677</v>
      </c>
      <c r="F1012" s="18">
        <f t="shared" si="47"/>
        <v>2</v>
      </c>
      <c r="G1012" s="23" t="s">
        <v>11799</v>
      </c>
      <c r="H1012" s="23" t="s">
        <v>14059</v>
      </c>
      <c r="I1012" s="19" t="s">
        <v>11725</v>
      </c>
      <c r="J1012" s="41">
        <v>704013</v>
      </c>
      <c r="K1012" s="42">
        <v>9.999957387150521E-2</v>
      </c>
      <c r="L1012" s="41">
        <v>70401</v>
      </c>
      <c r="M1012" s="41">
        <v>774414</v>
      </c>
      <c r="N1012">
        <f>+VLOOKUP(C1012,'Thanh toán '!M$1335:N$6972,2,0)</f>
        <v>774414</v>
      </c>
      <c r="O1012" s="61">
        <f t="shared" si="48"/>
        <v>0</v>
      </c>
    </row>
    <row r="1013" spans="1:15" hidden="1" x14ac:dyDescent="0.3">
      <c r="A1013" s="18">
        <v>2023</v>
      </c>
      <c r="B1013" s="19" t="s">
        <v>14744</v>
      </c>
      <c r="C1013" s="19">
        <f t="shared" si="46"/>
        <v>2991</v>
      </c>
      <c r="D1013" s="19" t="s">
        <v>13350</v>
      </c>
      <c r="E1013" s="24" t="s">
        <v>14677</v>
      </c>
      <c r="F1013" s="18">
        <f t="shared" si="47"/>
        <v>2</v>
      </c>
      <c r="G1013" s="23" t="s">
        <v>12254</v>
      </c>
      <c r="H1013" s="23" t="s">
        <v>12254</v>
      </c>
      <c r="I1013" s="19" t="s">
        <v>12255</v>
      </c>
      <c r="J1013" s="41">
        <v>1236130</v>
      </c>
      <c r="K1013" s="42">
        <v>0.1</v>
      </c>
      <c r="L1013" s="41">
        <v>123613</v>
      </c>
      <c r="M1013" s="41">
        <v>1359743</v>
      </c>
      <c r="N1013">
        <f>+VLOOKUP(C1013,'Thanh toán '!M$1335:N$6972,2,0)</f>
        <v>1359743</v>
      </c>
      <c r="O1013" s="61">
        <f t="shared" si="48"/>
        <v>0</v>
      </c>
    </row>
    <row r="1014" spans="1:15" hidden="1" x14ac:dyDescent="0.3">
      <c r="A1014" s="18">
        <v>2023</v>
      </c>
      <c r="B1014" s="19" t="s">
        <v>14745</v>
      </c>
      <c r="C1014" s="19">
        <f t="shared" si="46"/>
        <v>2992</v>
      </c>
      <c r="D1014" s="19" t="s">
        <v>13350</v>
      </c>
      <c r="E1014" s="24" t="s">
        <v>14677</v>
      </c>
      <c r="F1014" s="18">
        <f t="shared" si="47"/>
        <v>2</v>
      </c>
      <c r="G1014" s="23" t="s">
        <v>12254</v>
      </c>
      <c r="H1014" s="23" t="s">
        <v>12254</v>
      </c>
      <c r="I1014" s="19" t="s">
        <v>12255</v>
      </c>
      <c r="J1014" s="41">
        <v>1110580</v>
      </c>
      <c r="K1014" s="42">
        <v>0.1</v>
      </c>
      <c r="L1014" s="41">
        <v>111058</v>
      </c>
      <c r="M1014" s="41">
        <v>1221638</v>
      </c>
      <c r="N1014">
        <f>+VLOOKUP(C1014,'Thanh toán '!M$1335:N$6972,2,0)</f>
        <v>1221638</v>
      </c>
      <c r="O1014" s="61">
        <f t="shared" si="48"/>
        <v>0</v>
      </c>
    </row>
    <row r="1015" spans="1:15" hidden="1" x14ac:dyDescent="0.3">
      <c r="A1015" s="18">
        <v>2023</v>
      </c>
      <c r="B1015" s="19" t="s">
        <v>14746</v>
      </c>
      <c r="C1015" s="19">
        <f t="shared" si="46"/>
        <v>2993</v>
      </c>
      <c r="D1015" s="19" t="s">
        <v>13350</v>
      </c>
      <c r="E1015" s="24" t="s">
        <v>14677</v>
      </c>
      <c r="F1015" s="18">
        <f t="shared" si="47"/>
        <v>2</v>
      </c>
      <c r="G1015" s="23" t="s">
        <v>12669</v>
      </c>
      <c r="H1015" s="23" t="s">
        <v>12669</v>
      </c>
      <c r="I1015" s="19" t="s">
        <v>12670</v>
      </c>
      <c r="J1015" s="41">
        <v>1060500</v>
      </c>
      <c r="K1015" s="42">
        <v>0.1</v>
      </c>
      <c r="L1015" s="41">
        <v>106050</v>
      </c>
      <c r="M1015" s="41">
        <v>1166550</v>
      </c>
      <c r="N1015">
        <f>+VLOOKUP(C1015,'Thanh toán '!M$1335:N$6972,2,0)</f>
        <v>1166550</v>
      </c>
      <c r="O1015" s="61">
        <f t="shared" si="48"/>
        <v>0</v>
      </c>
    </row>
    <row r="1016" spans="1:15" hidden="1" x14ac:dyDescent="0.3">
      <c r="A1016" s="18">
        <v>2023</v>
      </c>
      <c r="B1016" s="19" t="s">
        <v>14747</v>
      </c>
      <c r="C1016" s="19">
        <f t="shared" si="46"/>
        <v>2994</v>
      </c>
      <c r="D1016" s="19" t="s">
        <v>13350</v>
      </c>
      <c r="E1016" s="24" t="s">
        <v>14677</v>
      </c>
      <c r="F1016" s="18">
        <f t="shared" si="47"/>
        <v>2</v>
      </c>
      <c r="G1016" s="23" t="s">
        <v>12260</v>
      </c>
      <c r="H1016" s="23" t="s">
        <v>12260</v>
      </c>
      <c r="I1016" s="19" t="s">
        <v>12261</v>
      </c>
      <c r="J1016" s="41">
        <v>1199746</v>
      </c>
      <c r="K1016" s="42">
        <v>0.10000033340390382</v>
      </c>
      <c r="L1016" s="41">
        <v>119975</v>
      </c>
      <c r="M1016" s="41">
        <v>1319721</v>
      </c>
      <c r="N1016">
        <f>+VLOOKUP(C1016,'Thanh toán '!M$1335:N$6972,2,0)</f>
        <v>1319721</v>
      </c>
      <c r="O1016" s="61">
        <f t="shared" si="48"/>
        <v>0</v>
      </c>
    </row>
    <row r="1017" spans="1:15" hidden="1" x14ac:dyDescent="0.3">
      <c r="A1017" s="18">
        <v>2023</v>
      </c>
      <c r="B1017" s="19" t="s">
        <v>14748</v>
      </c>
      <c r="C1017" s="19">
        <f t="shared" si="46"/>
        <v>2995</v>
      </c>
      <c r="D1017" s="19" t="s">
        <v>13350</v>
      </c>
      <c r="E1017" s="24" t="s">
        <v>14677</v>
      </c>
      <c r="F1017" s="18">
        <f t="shared" si="47"/>
        <v>2</v>
      </c>
      <c r="G1017" s="23" t="s">
        <v>12260</v>
      </c>
      <c r="H1017" s="23" t="s">
        <v>12260</v>
      </c>
      <c r="I1017" s="19" t="s">
        <v>12261</v>
      </c>
      <c r="J1017" s="41">
        <v>1084874</v>
      </c>
      <c r="K1017" s="42">
        <v>9.9999631293588007E-2</v>
      </c>
      <c r="L1017" s="41">
        <v>108487</v>
      </c>
      <c r="M1017" s="41">
        <v>1193361</v>
      </c>
      <c r="N1017">
        <f>+VLOOKUP(C1017,'Thanh toán '!M$1335:N$6972,2,0)</f>
        <v>1193361</v>
      </c>
      <c r="O1017" s="61">
        <f t="shared" si="48"/>
        <v>0</v>
      </c>
    </row>
    <row r="1018" spans="1:15" hidden="1" x14ac:dyDescent="0.3">
      <c r="A1018" s="18">
        <v>2023</v>
      </c>
      <c r="B1018" s="19" t="s">
        <v>14749</v>
      </c>
      <c r="C1018" s="19">
        <f t="shared" si="46"/>
        <v>2996</v>
      </c>
      <c r="D1018" s="19" t="s">
        <v>13350</v>
      </c>
      <c r="E1018" s="24" t="s">
        <v>14677</v>
      </c>
      <c r="F1018" s="18">
        <f t="shared" si="47"/>
        <v>2</v>
      </c>
      <c r="G1018" s="23" t="s">
        <v>12470</v>
      </c>
      <c r="H1018" s="23" t="s">
        <v>12470</v>
      </c>
      <c r="I1018" s="19" t="s">
        <v>12471</v>
      </c>
      <c r="J1018" s="41">
        <v>1110580</v>
      </c>
      <c r="K1018" s="42">
        <v>0.1</v>
      </c>
      <c r="L1018" s="41">
        <v>111058</v>
      </c>
      <c r="M1018" s="41">
        <v>1221638</v>
      </c>
      <c r="N1018">
        <f>+VLOOKUP(C1018,'Thanh toán '!M$1335:N$6972,2,0)</f>
        <v>1221638</v>
      </c>
      <c r="O1018" s="61">
        <f t="shared" si="48"/>
        <v>0</v>
      </c>
    </row>
    <row r="1019" spans="1:15" hidden="1" x14ac:dyDescent="0.3">
      <c r="A1019" s="18">
        <v>2023</v>
      </c>
      <c r="B1019" s="19" t="s">
        <v>14750</v>
      </c>
      <c r="C1019" s="19">
        <f t="shared" si="46"/>
        <v>2997</v>
      </c>
      <c r="D1019" s="19" t="s">
        <v>13350</v>
      </c>
      <c r="E1019" s="24" t="s">
        <v>14677</v>
      </c>
      <c r="F1019" s="18">
        <f t="shared" si="47"/>
        <v>2</v>
      </c>
      <c r="G1019" s="23" t="s">
        <v>12248</v>
      </c>
      <c r="H1019" s="23" t="s">
        <v>12248</v>
      </c>
      <c r="I1019" s="19" t="s">
        <v>12249</v>
      </c>
      <c r="J1019" s="41">
        <v>962485</v>
      </c>
      <c r="K1019" s="42">
        <v>0.10000051948861541</v>
      </c>
      <c r="L1019" s="41">
        <v>96249</v>
      </c>
      <c r="M1019" s="41">
        <v>1058734</v>
      </c>
      <c r="N1019">
        <f>+VLOOKUP(C1019,'Thanh toán '!M$1335:N$6972,2,0)</f>
        <v>1058734</v>
      </c>
      <c r="O1019" s="61">
        <f t="shared" si="48"/>
        <v>0</v>
      </c>
    </row>
    <row r="1020" spans="1:15" hidden="1" x14ac:dyDescent="0.3">
      <c r="A1020" s="18">
        <v>2023</v>
      </c>
      <c r="B1020" s="19" t="s">
        <v>14751</v>
      </c>
      <c r="C1020" s="19">
        <f t="shared" si="46"/>
        <v>2998</v>
      </c>
      <c r="D1020" s="19" t="s">
        <v>13350</v>
      </c>
      <c r="E1020" s="24" t="s">
        <v>14677</v>
      </c>
      <c r="F1020" s="18">
        <f t="shared" si="47"/>
        <v>2</v>
      </c>
      <c r="G1020" s="23" t="s">
        <v>12248</v>
      </c>
      <c r="H1020" s="23" t="s">
        <v>12248</v>
      </c>
      <c r="I1020" s="19" t="s">
        <v>12249</v>
      </c>
      <c r="J1020" s="41">
        <v>555290</v>
      </c>
      <c r="K1020" s="42">
        <v>0.1</v>
      </c>
      <c r="L1020" s="41">
        <v>55529</v>
      </c>
      <c r="M1020" s="41">
        <v>610819</v>
      </c>
      <c r="N1020">
        <f>+VLOOKUP(C1020,'Thanh toán '!M$1335:N$6972,2,0)</f>
        <v>610819</v>
      </c>
      <c r="O1020" s="61">
        <f t="shared" si="48"/>
        <v>0</v>
      </c>
    </row>
    <row r="1021" spans="1:15" hidden="1" x14ac:dyDescent="0.3">
      <c r="A1021" s="18">
        <v>2023</v>
      </c>
      <c r="B1021" s="19" t="s">
        <v>14752</v>
      </c>
      <c r="C1021" s="19">
        <f t="shared" si="46"/>
        <v>2999</v>
      </c>
      <c r="D1021" s="19" t="s">
        <v>13350</v>
      </c>
      <c r="E1021" s="24" t="s">
        <v>14677</v>
      </c>
      <c r="F1021" s="18">
        <f t="shared" si="47"/>
        <v>2</v>
      </c>
      <c r="G1021" s="23" t="s">
        <v>12161</v>
      </c>
      <c r="H1021" s="23" t="s">
        <v>12161</v>
      </c>
      <c r="I1021" s="19" t="s">
        <v>12162</v>
      </c>
      <c r="J1021" s="41">
        <v>2033025</v>
      </c>
      <c r="K1021" s="42">
        <v>0.10000024593893336</v>
      </c>
      <c r="L1021" s="41">
        <v>203303</v>
      </c>
      <c r="M1021" s="41">
        <v>2236328</v>
      </c>
      <c r="N1021">
        <f>+VLOOKUP(C1021,'Thanh toán '!M$1335:N$6972,2,0)</f>
        <v>2236328</v>
      </c>
      <c r="O1021" s="61">
        <f t="shared" si="48"/>
        <v>0</v>
      </c>
    </row>
    <row r="1022" spans="1:15" hidden="1" x14ac:dyDescent="0.3">
      <c r="A1022" s="18">
        <v>2023</v>
      </c>
      <c r="B1022" s="19" t="s">
        <v>14753</v>
      </c>
      <c r="C1022" s="19">
        <f t="shared" si="46"/>
        <v>3000</v>
      </c>
      <c r="D1022" s="19" t="s">
        <v>13350</v>
      </c>
      <c r="E1022" s="24" t="s">
        <v>14677</v>
      </c>
      <c r="F1022" s="18">
        <f t="shared" si="47"/>
        <v>2</v>
      </c>
      <c r="G1022" s="23" t="s">
        <v>12161</v>
      </c>
      <c r="H1022" s="23" t="s">
        <v>12161</v>
      </c>
      <c r="I1022" s="19" t="s">
        <v>12162</v>
      </c>
      <c r="J1022" s="41">
        <v>1060500</v>
      </c>
      <c r="K1022" s="42">
        <v>0.1</v>
      </c>
      <c r="L1022" s="41">
        <v>106050</v>
      </c>
      <c r="M1022" s="41">
        <v>1166550</v>
      </c>
      <c r="N1022">
        <f>+VLOOKUP(C1022,'Thanh toán '!M$1335:N$6972,2,0)</f>
        <v>1166550</v>
      </c>
      <c r="O1022" s="61">
        <f t="shared" si="48"/>
        <v>0</v>
      </c>
    </row>
    <row r="1023" spans="1:15" hidden="1" x14ac:dyDescent="0.3">
      <c r="A1023" s="18">
        <v>2023</v>
      </c>
      <c r="B1023" s="19" t="s">
        <v>14754</v>
      </c>
      <c r="C1023" s="19">
        <f t="shared" si="46"/>
        <v>3001</v>
      </c>
      <c r="D1023" s="19" t="s">
        <v>13350</v>
      </c>
      <c r="E1023" s="24" t="s">
        <v>14677</v>
      </c>
      <c r="F1023" s="18">
        <f t="shared" si="47"/>
        <v>2</v>
      </c>
      <c r="G1023" s="23" t="s">
        <v>12266</v>
      </c>
      <c r="H1023" s="23" t="s">
        <v>12266</v>
      </c>
      <c r="I1023" s="19" t="s">
        <v>12267</v>
      </c>
      <c r="J1023" s="41">
        <v>1024249</v>
      </c>
      <c r="K1023" s="42">
        <v>0.10000009763250928</v>
      </c>
      <c r="L1023" s="41">
        <v>102425</v>
      </c>
      <c r="M1023" s="41">
        <v>1126674</v>
      </c>
      <c r="N1023">
        <f>+VLOOKUP(C1023,'Thanh toán '!M$1335:N$6972,2,0)</f>
        <v>1126674</v>
      </c>
      <c r="O1023" s="61">
        <f t="shared" si="48"/>
        <v>0</v>
      </c>
    </row>
    <row r="1024" spans="1:15" hidden="1" x14ac:dyDescent="0.3">
      <c r="A1024" s="18">
        <v>2023</v>
      </c>
      <c r="B1024" s="19" t="s">
        <v>14755</v>
      </c>
      <c r="C1024" s="19">
        <f t="shared" si="46"/>
        <v>3004</v>
      </c>
      <c r="D1024" s="19" t="s">
        <v>13350</v>
      </c>
      <c r="E1024" s="24" t="s">
        <v>14677</v>
      </c>
      <c r="F1024" s="18">
        <f t="shared" si="47"/>
        <v>2</v>
      </c>
      <c r="G1024" s="23" t="s">
        <v>11799</v>
      </c>
      <c r="H1024" s="23" t="s">
        <v>13515</v>
      </c>
      <c r="I1024" s="19" t="s">
        <v>11725</v>
      </c>
      <c r="J1024" s="41">
        <v>695142</v>
      </c>
      <c r="K1024" s="42">
        <v>9.999971228899994E-2</v>
      </c>
      <c r="L1024" s="41">
        <v>69514</v>
      </c>
      <c r="M1024" s="41">
        <v>764656</v>
      </c>
      <c r="N1024">
        <f>+VLOOKUP(C1024,'Thanh toán '!M$1335:N$6972,2,0)</f>
        <v>764656</v>
      </c>
      <c r="O1024" s="61">
        <f t="shared" si="48"/>
        <v>0</v>
      </c>
    </row>
    <row r="1025" spans="1:15" hidden="1" x14ac:dyDescent="0.3">
      <c r="A1025" s="18">
        <v>2023</v>
      </c>
      <c r="B1025" s="19" t="s">
        <v>14756</v>
      </c>
      <c r="C1025" s="19">
        <f t="shared" si="46"/>
        <v>3007</v>
      </c>
      <c r="D1025" s="19" t="s">
        <v>13350</v>
      </c>
      <c r="E1025" s="24" t="s">
        <v>14677</v>
      </c>
      <c r="F1025" s="18">
        <f t="shared" si="47"/>
        <v>2</v>
      </c>
      <c r="G1025" s="23" t="s">
        <v>11799</v>
      </c>
      <c r="H1025" s="23" t="s">
        <v>13368</v>
      </c>
      <c r="I1025" s="19" t="s">
        <v>11725</v>
      </c>
      <c r="J1025" s="41">
        <v>806200</v>
      </c>
      <c r="K1025" s="42">
        <v>0.1</v>
      </c>
      <c r="L1025" s="41">
        <v>80620</v>
      </c>
      <c r="M1025" s="41">
        <v>886820</v>
      </c>
      <c r="N1025">
        <f>+VLOOKUP(C1025,'Thanh toán '!M$1335:N$6972,2,0)</f>
        <v>886820</v>
      </c>
      <c r="O1025" s="61">
        <f t="shared" si="48"/>
        <v>0</v>
      </c>
    </row>
    <row r="1026" spans="1:15" hidden="1" x14ac:dyDescent="0.3">
      <c r="A1026" s="18">
        <v>2023</v>
      </c>
      <c r="B1026" s="19" t="s">
        <v>14757</v>
      </c>
      <c r="C1026" s="19">
        <f t="shared" si="46"/>
        <v>3009</v>
      </c>
      <c r="D1026" s="19" t="s">
        <v>13350</v>
      </c>
      <c r="E1026" s="24" t="s">
        <v>14677</v>
      </c>
      <c r="F1026" s="18">
        <f t="shared" si="47"/>
        <v>2</v>
      </c>
      <c r="G1026" s="23" t="s">
        <v>11799</v>
      </c>
      <c r="H1026" s="23" t="s">
        <v>13370</v>
      </c>
      <c r="I1026" s="19" t="s">
        <v>11725</v>
      </c>
      <c r="J1026" s="41">
        <v>1844890</v>
      </c>
      <c r="K1026" s="42">
        <v>0.1</v>
      </c>
      <c r="L1026" s="41">
        <v>184489</v>
      </c>
      <c r="M1026" s="41">
        <v>2029379</v>
      </c>
      <c r="N1026">
        <f>+VLOOKUP(C1026,'Thanh toán '!M$1335:N$6972,2,0)</f>
        <v>2029379</v>
      </c>
      <c r="O1026" s="61">
        <f t="shared" si="48"/>
        <v>0</v>
      </c>
    </row>
    <row r="1027" spans="1:15" hidden="1" x14ac:dyDescent="0.3">
      <c r="A1027" s="43">
        <v>2023</v>
      </c>
      <c r="B1027" s="44" t="s">
        <v>14758</v>
      </c>
      <c r="C1027" s="19">
        <f t="shared" si="46"/>
        <v>3010</v>
      </c>
      <c r="D1027" s="44" t="s">
        <v>13350</v>
      </c>
      <c r="E1027" s="45" t="s">
        <v>14677</v>
      </c>
      <c r="F1027" s="18">
        <f t="shared" si="47"/>
        <v>2</v>
      </c>
      <c r="G1027" s="46" t="s">
        <v>11799</v>
      </c>
      <c r="H1027" s="46" t="s">
        <v>14626</v>
      </c>
      <c r="I1027" s="44" t="s">
        <v>11725</v>
      </c>
      <c r="J1027" s="47">
        <v>1613034</v>
      </c>
      <c r="K1027" s="48">
        <v>9.9999752020106206E-2</v>
      </c>
      <c r="L1027" s="47">
        <v>161303</v>
      </c>
      <c r="M1027" s="47">
        <v>1774337</v>
      </c>
      <c r="N1027">
        <f>+VLOOKUP(C1027,'Thanh toán '!M$1335:N$6972,2,0)</f>
        <v>1774337</v>
      </c>
      <c r="O1027" s="61">
        <f t="shared" si="48"/>
        <v>0</v>
      </c>
    </row>
    <row r="1028" spans="1:15" hidden="1" x14ac:dyDescent="0.3">
      <c r="A1028" s="18">
        <v>2023</v>
      </c>
      <c r="B1028" s="19" t="s">
        <v>14759</v>
      </c>
      <c r="C1028" s="19">
        <f t="shared" si="46"/>
        <v>3013</v>
      </c>
      <c r="D1028" s="19" t="s">
        <v>13350</v>
      </c>
      <c r="E1028" s="24" t="s">
        <v>14677</v>
      </c>
      <c r="F1028" s="18">
        <f t="shared" si="47"/>
        <v>2</v>
      </c>
      <c r="G1028" s="23" t="s">
        <v>11799</v>
      </c>
      <c r="H1028" s="23" t="s">
        <v>13707</v>
      </c>
      <c r="I1028" s="19" t="s">
        <v>11725</v>
      </c>
      <c r="J1028" s="41">
        <v>806200</v>
      </c>
      <c r="K1028" s="42">
        <v>0.1</v>
      </c>
      <c r="L1028" s="41">
        <v>80620</v>
      </c>
      <c r="M1028" s="41">
        <v>886820</v>
      </c>
      <c r="N1028">
        <f>+VLOOKUP(C1028,'Thanh toán '!M$1335:N$6972,2,0)</f>
        <v>886820</v>
      </c>
      <c r="O1028" s="61">
        <f t="shared" si="48"/>
        <v>0</v>
      </c>
    </row>
    <row r="1029" spans="1:15" hidden="1" x14ac:dyDescent="0.3">
      <c r="A1029" s="18">
        <v>2023</v>
      </c>
      <c r="B1029" s="19" t="s">
        <v>14760</v>
      </c>
      <c r="C1029" s="19">
        <f t="shared" si="46"/>
        <v>3014</v>
      </c>
      <c r="D1029" s="19" t="s">
        <v>13350</v>
      </c>
      <c r="E1029" s="24" t="s">
        <v>14677</v>
      </c>
      <c r="F1029" s="18">
        <f t="shared" si="47"/>
        <v>2</v>
      </c>
      <c r="G1029" s="23" t="s">
        <v>11799</v>
      </c>
      <c r="H1029" s="23" t="s">
        <v>13419</v>
      </c>
      <c r="I1029" s="19" t="s">
        <v>11725</v>
      </c>
      <c r="J1029" s="41">
        <v>1173355</v>
      </c>
      <c r="K1029" s="42">
        <v>0.10000042612849479</v>
      </c>
      <c r="L1029" s="41">
        <v>117336</v>
      </c>
      <c r="M1029" s="41">
        <v>1290691</v>
      </c>
      <c r="N1029">
        <f>+VLOOKUP(C1029,'Thanh toán '!M$1335:N$6972,2,0)</f>
        <v>1290691</v>
      </c>
      <c r="O1029" s="61">
        <f t="shared" si="48"/>
        <v>0</v>
      </c>
    </row>
    <row r="1030" spans="1:15" hidden="1" x14ac:dyDescent="0.3">
      <c r="A1030" s="18">
        <v>2023</v>
      </c>
      <c r="B1030" s="19" t="s">
        <v>14761</v>
      </c>
      <c r="C1030" s="19">
        <f t="shared" ref="C1030:C1093" si="49">+B1030*1</f>
        <v>3016</v>
      </c>
      <c r="D1030" s="19" t="s">
        <v>13350</v>
      </c>
      <c r="E1030" s="24" t="s">
        <v>14677</v>
      </c>
      <c r="F1030" s="18">
        <f t="shared" ref="F1030:F1093" si="50">+MONTH(E1030)</f>
        <v>2</v>
      </c>
      <c r="G1030" s="23" t="s">
        <v>11799</v>
      </c>
      <c r="H1030" s="23" t="s">
        <v>13469</v>
      </c>
      <c r="I1030" s="19" t="s">
        <v>11725</v>
      </c>
      <c r="J1030" s="41">
        <v>473026</v>
      </c>
      <c r="K1030" s="42">
        <v>0.10000084561947969</v>
      </c>
      <c r="L1030" s="41">
        <v>47303</v>
      </c>
      <c r="M1030" s="41">
        <v>520329</v>
      </c>
      <c r="N1030">
        <f>+VLOOKUP(C1030,'Thanh toán '!M$1335:N$6972,2,0)</f>
        <v>520329</v>
      </c>
      <c r="O1030" s="61">
        <f t="shared" ref="O1030:O1093" si="51">+N1030-M1030</f>
        <v>0</v>
      </c>
    </row>
    <row r="1031" spans="1:15" hidden="1" x14ac:dyDescent="0.3">
      <c r="A1031" s="18">
        <v>2023</v>
      </c>
      <c r="B1031" s="19" t="s">
        <v>14762</v>
      </c>
      <c r="C1031" s="19">
        <f t="shared" si="49"/>
        <v>3018</v>
      </c>
      <c r="D1031" s="19" t="s">
        <v>13350</v>
      </c>
      <c r="E1031" s="24" t="s">
        <v>14677</v>
      </c>
      <c r="F1031" s="18">
        <f t="shared" si="50"/>
        <v>2</v>
      </c>
      <c r="G1031" s="23" t="s">
        <v>11799</v>
      </c>
      <c r="H1031" s="23" t="s">
        <v>14096</v>
      </c>
      <c r="I1031" s="19" t="s">
        <v>11725</v>
      </c>
      <c r="J1031" s="41">
        <v>636597</v>
      </c>
      <c r="K1031" s="42">
        <v>0.10000047125575522</v>
      </c>
      <c r="L1031" s="41">
        <v>63660</v>
      </c>
      <c r="M1031" s="41">
        <v>700257</v>
      </c>
      <c r="N1031">
        <f>+VLOOKUP(C1031,'Thanh toán '!M$1335:N$6972,2,0)</f>
        <v>700257</v>
      </c>
      <c r="O1031" s="61">
        <f t="shared" si="51"/>
        <v>0</v>
      </c>
    </row>
    <row r="1032" spans="1:15" hidden="1" x14ac:dyDescent="0.3">
      <c r="A1032" s="18">
        <v>2023</v>
      </c>
      <c r="B1032" s="19" t="s">
        <v>14763</v>
      </c>
      <c r="C1032" s="19">
        <f t="shared" si="49"/>
        <v>3019</v>
      </c>
      <c r="D1032" s="19" t="s">
        <v>13350</v>
      </c>
      <c r="E1032" s="24" t="s">
        <v>14677</v>
      </c>
      <c r="F1032" s="18">
        <f t="shared" si="50"/>
        <v>2</v>
      </c>
      <c r="G1032" s="23" t="s">
        <v>11799</v>
      </c>
      <c r="H1032" s="23" t="s">
        <v>14764</v>
      </c>
      <c r="I1032" s="19" t="s">
        <v>11725</v>
      </c>
      <c r="J1032" s="41">
        <v>618065</v>
      </c>
      <c r="K1032" s="42">
        <v>0.10000080897640216</v>
      </c>
      <c r="L1032" s="41">
        <v>61807</v>
      </c>
      <c r="M1032" s="41">
        <v>679872</v>
      </c>
      <c r="N1032">
        <f>+VLOOKUP(C1032,'Thanh toán '!M$1335:N$6972,2,0)</f>
        <v>679872</v>
      </c>
      <c r="O1032" s="61">
        <f t="shared" si="51"/>
        <v>0</v>
      </c>
    </row>
    <row r="1033" spans="1:15" hidden="1" x14ac:dyDescent="0.3">
      <c r="A1033" s="18">
        <v>2023</v>
      </c>
      <c r="B1033" s="19" t="s">
        <v>14765</v>
      </c>
      <c r="C1033" s="19">
        <f t="shared" si="49"/>
        <v>3020</v>
      </c>
      <c r="D1033" s="19" t="s">
        <v>13350</v>
      </c>
      <c r="E1033" s="24" t="s">
        <v>14677</v>
      </c>
      <c r="F1033" s="18">
        <f t="shared" si="50"/>
        <v>2</v>
      </c>
      <c r="G1033" s="23" t="s">
        <v>11799</v>
      </c>
      <c r="H1033" s="23" t="s">
        <v>14099</v>
      </c>
      <c r="I1033" s="19" t="s">
        <v>11725</v>
      </c>
      <c r="J1033" s="41">
        <v>584084</v>
      </c>
      <c r="K1033" s="42">
        <v>9.9999315166996533E-2</v>
      </c>
      <c r="L1033" s="41">
        <v>58408</v>
      </c>
      <c r="M1033" s="41">
        <v>642492</v>
      </c>
      <c r="N1033">
        <f>+VLOOKUP(C1033,'Thanh toán '!M$1335:N$6972,2,0)</f>
        <v>642492</v>
      </c>
      <c r="O1033" s="61">
        <f t="shared" si="51"/>
        <v>0</v>
      </c>
    </row>
    <row r="1034" spans="1:15" hidden="1" x14ac:dyDescent="0.3">
      <c r="A1034" s="18">
        <v>2023</v>
      </c>
      <c r="B1034" s="19" t="s">
        <v>14766</v>
      </c>
      <c r="C1034" s="19">
        <f t="shared" si="49"/>
        <v>3021</v>
      </c>
      <c r="D1034" s="19" t="s">
        <v>13350</v>
      </c>
      <c r="E1034" s="24" t="s">
        <v>14677</v>
      </c>
      <c r="F1034" s="18">
        <f t="shared" si="50"/>
        <v>2</v>
      </c>
      <c r="G1034" s="23" t="s">
        <v>11799</v>
      </c>
      <c r="H1034" s="23" t="s">
        <v>13731</v>
      </c>
      <c r="I1034" s="19" t="s">
        <v>11725</v>
      </c>
      <c r="J1034" s="41">
        <v>1106934</v>
      </c>
      <c r="K1034" s="42">
        <v>9.9999638641508889E-2</v>
      </c>
      <c r="L1034" s="41">
        <v>110693</v>
      </c>
      <c r="M1034" s="41">
        <v>1217627</v>
      </c>
      <c r="N1034">
        <f>+VLOOKUP(C1034,'Thanh toán '!M$1335:N$6972,2,0)</f>
        <v>1217627</v>
      </c>
      <c r="O1034" s="61">
        <f t="shared" si="51"/>
        <v>0</v>
      </c>
    </row>
    <row r="1035" spans="1:15" hidden="1" x14ac:dyDescent="0.3">
      <c r="A1035" s="18">
        <v>2023</v>
      </c>
      <c r="B1035" s="19" t="s">
        <v>14767</v>
      </c>
      <c r="C1035" s="19">
        <f t="shared" si="49"/>
        <v>3022</v>
      </c>
      <c r="D1035" s="19" t="s">
        <v>13350</v>
      </c>
      <c r="E1035" s="24" t="s">
        <v>14677</v>
      </c>
      <c r="F1035" s="18">
        <f t="shared" si="50"/>
        <v>2</v>
      </c>
      <c r="G1035" s="23" t="s">
        <v>11970</v>
      </c>
      <c r="H1035" s="23" t="s">
        <v>14768</v>
      </c>
      <c r="I1035" s="19" t="s">
        <v>11971</v>
      </c>
      <c r="J1035" s="41">
        <v>922445</v>
      </c>
      <c r="K1035" s="42">
        <v>0.10000054203773667</v>
      </c>
      <c r="L1035" s="41">
        <v>92245</v>
      </c>
      <c r="M1035" s="41">
        <v>1014690</v>
      </c>
      <c r="N1035">
        <f>+VLOOKUP(C1035,'Thanh toán '!M$1335:N$6972,2,0)</f>
        <v>1014690</v>
      </c>
      <c r="O1035" s="61">
        <f t="shared" si="51"/>
        <v>0</v>
      </c>
    </row>
    <row r="1036" spans="1:15" hidden="1" x14ac:dyDescent="0.3">
      <c r="A1036" s="18">
        <v>2023</v>
      </c>
      <c r="B1036" s="19" t="s">
        <v>14769</v>
      </c>
      <c r="C1036" s="19">
        <f t="shared" si="49"/>
        <v>3023</v>
      </c>
      <c r="D1036" s="19" t="s">
        <v>13350</v>
      </c>
      <c r="E1036" s="24" t="s">
        <v>14677</v>
      </c>
      <c r="F1036" s="18">
        <f t="shared" si="50"/>
        <v>2</v>
      </c>
      <c r="G1036" s="23" t="s">
        <v>11970</v>
      </c>
      <c r="H1036" s="23" t="s">
        <v>14770</v>
      </c>
      <c r="I1036" s="19" t="s">
        <v>11971</v>
      </c>
      <c r="J1036" s="41">
        <v>1472394</v>
      </c>
      <c r="K1036" s="42">
        <v>9.9999728333584628E-2</v>
      </c>
      <c r="L1036" s="41">
        <v>147239</v>
      </c>
      <c r="M1036" s="41">
        <v>1619633</v>
      </c>
      <c r="N1036">
        <f>+VLOOKUP(C1036,'Thanh toán '!M$1335:N$6972,2,0)</f>
        <v>1619633</v>
      </c>
      <c r="O1036" s="61">
        <f t="shared" si="51"/>
        <v>0</v>
      </c>
    </row>
    <row r="1037" spans="1:15" hidden="1" x14ac:dyDescent="0.3">
      <c r="A1037" s="18">
        <v>2023</v>
      </c>
      <c r="B1037" s="19" t="s">
        <v>14771</v>
      </c>
      <c r="C1037" s="19">
        <f t="shared" si="49"/>
        <v>3024</v>
      </c>
      <c r="D1037" s="19" t="s">
        <v>13350</v>
      </c>
      <c r="E1037" s="24" t="s">
        <v>14677</v>
      </c>
      <c r="F1037" s="18">
        <f t="shared" si="50"/>
        <v>2</v>
      </c>
      <c r="G1037" s="23" t="s">
        <v>11970</v>
      </c>
      <c r="H1037" s="23" t="s">
        <v>14772</v>
      </c>
      <c r="I1037" s="19" t="s">
        <v>11971</v>
      </c>
      <c r="J1037" s="41">
        <v>1295741</v>
      </c>
      <c r="K1037" s="42">
        <v>9.9999922824082904E-2</v>
      </c>
      <c r="L1037" s="41">
        <v>129574</v>
      </c>
      <c r="M1037" s="41">
        <v>1425315</v>
      </c>
      <c r="N1037">
        <f>+VLOOKUP(C1037,'Thanh toán '!M$1335:N$6972,2,0)</f>
        <v>1425315</v>
      </c>
      <c r="O1037" s="61">
        <f t="shared" si="51"/>
        <v>0</v>
      </c>
    </row>
    <row r="1038" spans="1:15" hidden="1" x14ac:dyDescent="0.3">
      <c r="A1038" s="18">
        <v>2023</v>
      </c>
      <c r="B1038" s="19" t="s">
        <v>14773</v>
      </c>
      <c r="C1038" s="19">
        <f t="shared" si="49"/>
        <v>3025</v>
      </c>
      <c r="D1038" s="19" t="s">
        <v>13350</v>
      </c>
      <c r="E1038" s="24" t="s">
        <v>14677</v>
      </c>
      <c r="F1038" s="18">
        <f t="shared" si="50"/>
        <v>2</v>
      </c>
      <c r="G1038" s="23" t="s">
        <v>11970</v>
      </c>
      <c r="H1038" s="23" t="s">
        <v>13377</v>
      </c>
      <c r="I1038" s="19" t="s">
        <v>11971</v>
      </c>
      <c r="J1038" s="41">
        <v>775583</v>
      </c>
      <c r="K1038" s="42">
        <v>9.9999613194203585E-2</v>
      </c>
      <c r="L1038" s="41">
        <v>77558</v>
      </c>
      <c r="M1038" s="41">
        <v>853141</v>
      </c>
      <c r="N1038">
        <f>+VLOOKUP(C1038,'Thanh toán '!M$1335:N$6972,2,0)</f>
        <v>853141</v>
      </c>
      <c r="O1038" s="61">
        <f t="shared" si="51"/>
        <v>0</v>
      </c>
    </row>
    <row r="1039" spans="1:15" hidden="1" x14ac:dyDescent="0.3">
      <c r="A1039" s="18">
        <v>2023</v>
      </c>
      <c r="B1039" s="19" t="s">
        <v>14774</v>
      </c>
      <c r="C1039" s="19">
        <f t="shared" si="49"/>
        <v>3045</v>
      </c>
      <c r="D1039" s="19" t="s">
        <v>13350</v>
      </c>
      <c r="E1039" s="24" t="s">
        <v>14677</v>
      </c>
      <c r="F1039" s="18">
        <f t="shared" si="50"/>
        <v>2</v>
      </c>
      <c r="G1039" s="23" t="s">
        <v>12470</v>
      </c>
      <c r="H1039" s="23" t="s">
        <v>12470</v>
      </c>
      <c r="I1039" s="19" t="s">
        <v>12471</v>
      </c>
      <c r="J1039" s="41">
        <v>1844890</v>
      </c>
      <c r="K1039" s="42">
        <v>0.1</v>
      </c>
      <c r="L1039" s="41">
        <v>184489</v>
      </c>
      <c r="M1039" s="41">
        <v>2029379</v>
      </c>
      <c r="N1039">
        <f>+VLOOKUP(C1039,'Thanh toán '!M$1335:N$6972,2,0)</f>
        <v>2029379</v>
      </c>
      <c r="O1039" s="61">
        <f t="shared" si="51"/>
        <v>0</v>
      </c>
    </row>
    <row r="1040" spans="1:15" hidden="1" x14ac:dyDescent="0.3">
      <c r="A1040" s="18">
        <v>2023</v>
      </c>
      <c r="B1040" s="19" t="s">
        <v>14775</v>
      </c>
      <c r="C1040" s="19">
        <f t="shared" si="49"/>
        <v>3046</v>
      </c>
      <c r="D1040" s="19" t="s">
        <v>13350</v>
      </c>
      <c r="E1040" s="24" t="s">
        <v>14677</v>
      </c>
      <c r="F1040" s="18">
        <f t="shared" si="50"/>
        <v>2</v>
      </c>
      <c r="G1040" s="23" t="s">
        <v>12251</v>
      </c>
      <c r="H1040" s="23" t="s">
        <v>12251</v>
      </c>
      <c r="I1040" s="19" t="s">
        <v>12252</v>
      </c>
      <c r="J1040" s="41">
        <v>700329</v>
      </c>
      <c r="K1040" s="42">
        <v>0.10000014279003154</v>
      </c>
      <c r="L1040" s="41">
        <v>70033</v>
      </c>
      <c r="M1040" s="41">
        <v>770362</v>
      </c>
      <c r="N1040">
        <f>+VLOOKUP(C1040,'Thanh toán '!M$1335:N$6972,2,0)</f>
        <v>770362</v>
      </c>
      <c r="O1040" s="61">
        <f t="shared" si="51"/>
        <v>0</v>
      </c>
    </row>
    <row r="1041" spans="1:15" hidden="1" x14ac:dyDescent="0.3">
      <c r="A1041" s="18">
        <v>2023</v>
      </c>
      <c r="B1041" s="19" t="s">
        <v>14776</v>
      </c>
      <c r="C1041" s="19">
        <f t="shared" si="49"/>
        <v>3047</v>
      </c>
      <c r="D1041" s="19" t="s">
        <v>13350</v>
      </c>
      <c r="E1041" s="24" t="s">
        <v>14677</v>
      </c>
      <c r="F1041" s="18">
        <f t="shared" si="50"/>
        <v>2</v>
      </c>
      <c r="G1041" s="23" t="s">
        <v>12257</v>
      </c>
      <c r="H1041" s="23" t="s">
        <v>12257</v>
      </c>
      <c r="I1041" s="19" t="s">
        <v>12258</v>
      </c>
      <c r="J1041" s="41">
        <v>2346710</v>
      </c>
      <c r="K1041" s="42">
        <v>0.1</v>
      </c>
      <c r="L1041" s="41">
        <v>234671</v>
      </c>
      <c r="M1041" s="41">
        <v>2581381</v>
      </c>
      <c r="N1041">
        <f>+VLOOKUP(C1041,'Thanh toán '!M$1335:N$6972,2,0)</f>
        <v>2581381</v>
      </c>
      <c r="O1041" s="61">
        <f t="shared" si="51"/>
        <v>0</v>
      </c>
    </row>
    <row r="1042" spans="1:15" hidden="1" x14ac:dyDescent="0.3">
      <c r="A1042" s="18">
        <v>2023</v>
      </c>
      <c r="B1042" s="19" t="s">
        <v>14777</v>
      </c>
      <c r="C1042" s="19">
        <f t="shared" si="49"/>
        <v>3048</v>
      </c>
      <c r="D1042" s="19" t="s">
        <v>13350</v>
      </c>
      <c r="E1042" s="24" t="s">
        <v>14677</v>
      </c>
      <c r="F1042" s="18">
        <f t="shared" si="50"/>
        <v>2</v>
      </c>
      <c r="G1042" s="23" t="s">
        <v>11970</v>
      </c>
      <c r="H1042" s="23" t="s">
        <v>13377</v>
      </c>
      <c r="I1042" s="19" t="s">
        <v>11971</v>
      </c>
      <c r="J1042" s="41">
        <v>962485</v>
      </c>
      <c r="K1042" s="42">
        <v>0.10000051948861541</v>
      </c>
      <c r="L1042" s="41">
        <v>96249</v>
      </c>
      <c r="M1042" s="41">
        <v>1058734</v>
      </c>
      <c r="N1042">
        <f>+VLOOKUP(C1042,'Thanh toán '!M$1335:N$6972,2,0)</f>
        <v>1058734</v>
      </c>
      <c r="O1042" s="61">
        <f t="shared" si="51"/>
        <v>0</v>
      </c>
    </row>
    <row r="1043" spans="1:15" hidden="1" x14ac:dyDescent="0.3">
      <c r="A1043" s="18">
        <v>2023</v>
      </c>
      <c r="B1043" s="19" t="s">
        <v>14778</v>
      </c>
      <c r="C1043" s="19">
        <f t="shared" si="49"/>
        <v>3049</v>
      </c>
      <c r="D1043" s="19" t="s">
        <v>13350</v>
      </c>
      <c r="E1043" s="24" t="s">
        <v>14677</v>
      </c>
      <c r="F1043" s="18">
        <f t="shared" si="50"/>
        <v>2</v>
      </c>
      <c r="G1043" s="23" t="s">
        <v>11970</v>
      </c>
      <c r="H1043" s="23" t="s">
        <v>14779</v>
      </c>
      <c r="I1043" s="19" t="s">
        <v>11971</v>
      </c>
      <c r="J1043" s="41">
        <v>987780</v>
      </c>
      <c r="K1043" s="42">
        <v>0.1</v>
      </c>
      <c r="L1043" s="41">
        <v>98778</v>
      </c>
      <c r="M1043" s="41">
        <v>1086558</v>
      </c>
      <c r="N1043">
        <f>+VLOOKUP(C1043,'Thanh toán '!M$1335:N$6972,2,0)</f>
        <v>1086558</v>
      </c>
      <c r="O1043" s="61">
        <f t="shared" si="51"/>
        <v>0</v>
      </c>
    </row>
    <row r="1044" spans="1:15" hidden="1" x14ac:dyDescent="0.3">
      <c r="A1044" s="18">
        <v>2023</v>
      </c>
      <c r="B1044" s="19" t="s">
        <v>14780</v>
      </c>
      <c r="C1044" s="19">
        <f t="shared" si="49"/>
        <v>3052</v>
      </c>
      <c r="D1044" s="19" t="s">
        <v>13350</v>
      </c>
      <c r="E1044" s="24" t="s">
        <v>14781</v>
      </c>
      <c r="F1044" s="18">
        <f t="shared" si="50"/>
        <v>2</v>
      </c>
      <c r="G1044" s="23" t="s">
        <v>11799</v>
      </c>
      <c r="H1044" s="23" t="s">
        <v>13432</v>
      </c>
      <c r="I1044" s="19" t="s">
        <v>11725</v>
      </c>
      <c r="J1044" s="41">
        <v>951239</v>
      </c>
      <c r="K1044" s="42">
        <v>0.1000001051260514</v>
      </c>
      <c r="L1044" s="41">
        <v>95124</v>
      </c>
      <c r="M1044" s="41">
        <v>1046363</v>
      </c>
      <c r="N1044">
        <f>+VLOOKUP(C1044,'Thanh toán '!M$1335:N$6972,2,0)</f>
        <v>1046363</v>
      </c>
      <c r="O1044" s="61">
        <f t="shared" si="51"/>
        <v>0</v>
      </c>
    </row>
    <row r="1045" spans="1:15" hidden="1" x14ac:dyDescent="0.3">
      <c r="A1045" s="18">
        <v>2023</v>
      </c>
      <c r="B1045" s="19" t="s">
        <v>14782</v>
      </c>
      <c r="C1045" s="19">
        <f t="shared" si="49"/>
        <v>3056</v>
      </c>
      <c r="D1045" s="19" t="s">
        <v>13350</v>
      </c>
      <c r="E1045" s="24" t="s">
        <v>14781</v>
      </c>
      <c r="F1045" s="18">
        <f t="shared" si="50"/>
        <v>2</v>
      </c>
      <c r="G1045" s="23" t="s">
        <v>11799</v>
      </c>
      <c r="H1045" s="23" t="s">
        <v>14530</v>
      </c>
      <c r="I1045" s="19" t="s">
        <v>11725</v>
      </c>
      <c r="J1045" s="41">
        <v>926540</v>
      </c>
      <c r="K1045" s="42">
        <v>0.1</v>
      </c>
      <c r="L1045" s="41">
        <v>92654</v>
      </c>
      <c r="M1045" s="41">
        <v>1019194</v>
      </c>
      <c r="N1045">
        <f>+VLOOKUP(C1045,'Thanh toán '!M$1335:N$6972,2,0)</f>
        <v>1019194</v>
      </c>
      <c r="O1045" s="61">
        <f t="shared" si="51"/>
        <v>0</v>
      </c>
    </row>
    <row r="1046" spans="1:15" hidden="1" x14ac:dyDescent="0.3">
      <c r="A1046" s="18">
        <v>2023</v>
      </c>
      <c r="B1046" s="19" t="s">
        <v>14783</v>
      </c>
      <c r="C1046" s="19">
        <f t="shared" si="49"/>
        <v>3057</v>
      </c>
      <c r="D1046" s="19" t="s">
        <v>13350</v>
      </c>
      <c r="E1046" s="24" t="s">
        <v>14781</v>
      </c>
      <c r="F1046" s="18">
        <f t="shared" si="50"/>
        <v>2</v>
      </c>
      <c r="G1046" s="23" t="s">
        <v>11799</v>
      </c>
      <c r="H1046" s="23" t="s">
        <v>14530</v>
      </c>
      <c r="I1046" s="19" t="s">
        <v>11725</v>
      </c>
      <c r="J1046" s="41">
        <v>811387</v>
      </c>
      <c r="K1046" s="42">
        <v>0.10000036973725239</v>
      </c>
      <c r="L1046" s="41">
        <v>81139</v>
      </c>
      <c r="M1046" s="41">
        <v>892526</v>
      </c>
      <c r="N1046">
        <f>+VLOOKUP(C1046,'Thanh toán '!M$1335:N$6972,2,0)</f>
        <v>892526</v>
      </c>
      <c r="O1046" s="61">
        <f t="shared" si="51"/>
        <v>0</v>
      </c>
    </row>
    <row r="1047" spans="1:15" hidden="1" x14ac:dyDescent="0.3">
      <c r="A1047" s="18">
        <v>2023</v>
      </c>
      <c r="B1047" s="19" t="s">
        <v>14784</v>
      </c>
      <c r="C1047" s="19">
        <f t="shared" si="49"/>
        <v>3058</v>
      </c>
      <c r="D1047" s="19" t="s">
        <v>13350</v>
      </c>
      <c r="E1047" s="24" t="s">
        <v>14781</v>
      </c>
      <c r="F1047" s="18">
        <f t="shared" si="50"/>
        <v>2</v>
      </c>
      <c r="G1047" s="23" t="s">
        <v>11799</v>
      </c>
      <c r="H1047" s="23" t="s">
        <v>13426</v>
      </c>
      <c r="I1047" s="19" t="s">
        <v>11725</v>
      </c>
      <c r="J1047" s="41">
        <v>806200</v>
      </c>
      <c r="K1047" s="42">
        <v>0.1</v>
      </c>
      <c r="L1047" s="41">
        <v>80620</v>
      </c>
      <c r="M1047" s="41">
        <v>886820</v>
      </c>
      <c r="N1047">
        <f>+VLOOKUP(C1047,'Thanh toán '!M$1335:N$6972,2,0)</f>
        <v>886820</v>
      </c>
      <c r="O1047" s="61">
        <f t="shared" si="51"/>
        <v>0</v>
      </c>
    </row>
    <row r="1048" spans="1:15" hidden="1" x14ac:dyDescent="0.3">
      <c r="A1048" s="18">
        <v>2023</v>
      </c>
      <c r="B1048" s="19" t="s">
        <v>14785</v>
      </c>
      <c r="C1048" s="19">
        <f t="shared" si="49"/>
        <v>3061</v>
      </c>
      <c r="D1048" s="19" t="s">
        <v>13350</v>
      </c>
      <c r="E1048" s="24" t="s">
        <v>14781</v>
      </c>
      <c r="F1048" s="18">
        <f t="shared" si="50"/>
        <v>2</v>
      </c>
      <c r="G1048" s="23" t="s">
        <v>12245</v>
      </c>
      <c r="H1048" s="23" t="s">
        <v>12245</v>
      </c>
      <c r="I1048" s="19" t="s">
        <v>12246</v>
      </c>
      <c r="J1048" s="41">
        <v>4781690</v>
      </c>
      <c r="K1048" s="42">
        <v>0.1</v>
      </c>
      <c r="L1048" s="41">
        <v>478169</v>
      </c>
      <c r="M1048" s="41">
        <v>5259859</v>
      </c>
      <c r="N1048">
        <f>+VLOOKUP(C1048,'Thanh toán '!M$1335:N$6972,2,0)</f>
        <v>5259859</v>
      </c>
      <c r="O1048" s="61">
        <f t="shared" si="51"/>
        <v>0</v>
      </c>
    </row>
    <row r="1049" spans="1:15" hidden="1" x14ac:dyDescent="0.3">
      <c r="A1049" s="18">
        <v>2023</v>
      </c>
      <c r="B1049" s="19" t="s">
        <v>14786</v>
      </c>
      <c r="C1049" s="19">
        <f t="shared" si="49"/>
        <v>3062</v>
      </c>
      <c r="D1049" s="19" t="s">
        <v>13350</v>
      </c>
      <c r="E1049" s="24" t="s">
        <v>14781</v>
      </c>
      <c r="F1049" s="18">
        <f t="shared" si="50"/>
        <v>2</v>
      </c>
      <c r="G1049" s="23" t="s">
        <v>12026</v>
      </c>
      <c r="H1049" s="23" t="s">
        <v>13942</v>
      </c>
      <c r="I1049" s="19" t="s">
        <v>12027</v>
      </c>
      <c r="J1049" s="41">
        <v>926129</v>
      </c>
      <c r="K1049" s="42">
        <v>0.10000010797631863</v>
      </c>
      <c r="L1049" s="41">
        <v>92613</v>
      </c>
      <c r="M1049" s="41">
        <v>1018742</v>
      </c>
      <c r="N1049">
        <f>+VLOOKUP(C1049,'Thanh toán '!M$1335:N$6972,2,0)</f>
        <v>1018742</v>
      </c>
      <c r="O1049" s="61">
        <f t="shared" si="51"/>
        <v>0</v>
      </c>
    </row>
    <row r="1050" spans="1:15" hidden="1" x14ac:dyDescent="0.3">
      <c r="A1050" s="18">
        <v>2023</v>
      </c>
      <c r="B1050" s="19" t="s">
        <v>14787</v>
      </c>
      <c r="C1050" s="19">
        <f t="shared" si="49"/>
        <v>3063</v>
      </c>
      <c r="D1050" s="19" t="s">
        <v>13350</v>
      </c>
      <c r="E1050" s="24" t="s">
        <v>14781</v>
      </c>
      <c r="F1050" s="18">
        <f t="shared" si="50"/>
        <v>2</v>
      </c>
      <c r="G1050" s="23" t="s">
        <v>12026</v>
      </c>
      <c r="H1050" s="23" t="s">
        <v>13945</v>
      </c>
      <c r="I1050" s="19" t="s">
        <v>12027</v>
      </c>
      <c r="J1050" s="41">
        <v>704013</v>
      </c>
      <c r="K1050" s="42">
        <v>9.999957387150521E-2</v>
      </c>
      <c r="L1050" s="41">
        <v>70401</v>
      </c>
      <c r="M1050" s="41">
        <v>774414</v>
      </c>
      <c r="N1050">
        <f>+VLOOKUP(C1050,'Thanh toán '!M$1335:N$6972,2,0)</f>
        <v>774414</v>
      </c>
      <c r="O1050" s="61">
        <f t="shared" si="51"/>
        <v>0</v>
      </c>
    </row>
    <row r="1051" spans="1:15" hidden="1" x14ac:dyDescent="0.3">
      <c r="A1051" s="18">
        <v>2023</v>
      </c>
      <c r="B1051" s="19" t="s">
        <v>14788</v>
      </c>
      <c r="C1051" s="19">
        <f t="shared" si="49"/>
        <v>3064</v>
      </c>
      <c r="D1051" s="19" t="s">
        <v>13350</v>
      </c>
      <c r="E1051" s="24" t="s">
        <v>14781</v>
      </c>
      <c r="F1051" s="18">
        <f t="shared" si="50"/>
        <v>2</v>
      </c>
      <c r="G1051" s="23" t="s">
        <v>11799</v>
      </c>
      <c r="H1051" s="23" t="s">
        <v>14062</v>
      </c>
      <c r="I1051" s="19" t="s">
        <v>11725</v>
      </c>
      <c r="J1051" s="41">
        <v>507744</v>
      </c>
      <c r="K1051" s="42">
        <v>9.999921220142434E-2</v>
      </c>
      <c r="L1051" s="41">
        <v>50774</v>
      </c>
      <c r="M1051" s="41">
        <v>558518</v>
      </c>
      <c r="N1051">
        <f>+VLOOKUP(C1051,'Thanh toán '!M$1335:N$6972,2,0)</f>
        <v>558518</v>
      </c>
      <c r="O1051" s="61">
        <f t="shared" si="51"/>
        <v>0</v>
      </c>
    </row>
    <row r="1052" spans="1:15" hidden="1" x14ac:dyDescent="0.3">
      <c r="A1052" s="18">
        <v>2023</v>
      </c>
      <c r="B1052" s="19" t="s">
        <v>14789</v>
      </c>
      <c r="C1052" s="19">
        <f t="shared" si="49"/>
        <v>3065</v>
      </c>
      <c r="D1052" s="19" t="s">
        <v>13350</v>
      </c>
      <c r="E1052" s="24" t="s">
        <v>14781</v>
      </c>
      <c r="F1052" s="18">
        <f t="shared" si="50"/>
        <v>2</v>
      </c>
      <c r="G1052" s="23" t="s">
        <v>11838</v>
      </c>
      <c r="H1052" s="23" t="s">
        <v>13932</v>
      </c>
      <c r="I1052" s="19" t="s">
        <v>11839</v>
      </c>
      <c r="J1052" s="41">
        <v>3144098</v>
      </c>
      <c r="K1052" s="42">
        <v>0.10000006361124876</v>
      </c>
      <c r="L1052" s="41">
        <v>314410</v>
      </c>
      <c r="M1052" s="41">
        <v>3458508</v>
      </c>
      <c r="N1052">
        <f>+VLOOKUP(C1052,'Thanh toán '!M$1335:N$6972,2,0)</f>
        <v>3458508</v>
      </c>
      <c r="O1052" s="61">
        <f t="shared" si="51"/>
        <v>0</v>
      </c>
    </row>
    <row r="1053" spans="1:15" hidden="1" x14ac:dyDescent="0.3">
      <c r="A1053" s="18">
        <v>2023</v>
      </c>
      <c r="B1053" s="19" t="s">
        <v>14790</v>
      </c>
      <c r="C1053" s="19">
        <f t="shared" si="49"/>
        <v>3066</v>
      </c>
      <c r="D1053" s="19" t="s">
        <v>13350</v>
      </c>
      <c r="E1053" s="24" t="s">
        <v>14781</v>
      </c>
      <c r="F1053" s="18">
        <f t="shared" si="50"/>
        <v>2</v>
      </c>
      <c r="G1053" s="23" t="s">
        <v>11838</v>
      </c>
      <c r="H1053" s="23" t="s">
        <v>13939</v>
      </c>
      <c r="I1053" s="19" t="s">
        <v>11839</v>
      </c>
      <c r="J1053" s="41">
        <v>2357956</v>
      </c>
      <c r="K1053" s="42">
        <v>0.10000016963844957</v>
      </c>
      <c r="L1053" s="41">
        <v>235796</v>
      </c>
      <c r="M1053" s="41">
        <v>2593752</v>
      </c>
      <c r="N1053">
        <f>+VLOOKUP(C1053,'Thanh toán '!M$1335:N$6972,2,0)</f>
        <v>2593752</v>
      </c>
      <c r="O1053" s="61">
        <f t="shared" si="51"/>
        <v>0</v>
      </c>
    </row>
    <row r="1054" spans="1:15" hidden="1" x14ac:dyDescent="0.3">
      <c r="A1054" s="18">
        <v>2023</v>
      </c>
      <c r="B1054" s="19" t="s">
        <v>14791</v>
      </c>
      <c r="C1054" s="19">
        <f t="shared" si="49"/>
        <v>3068</v>
      </c>
      <c r="D1054" s="19" t="s">
        <v>13350</v>
      </c>
      <c r="E1054" s="24" t="s">
        <v>14781</v>
      </c>
      <c r="F1054" s="18">
        <f t="shared" si="50"/>
        <v>2</v>
      </c>
      <c r="G1054" s="23" t="s">
        <v>12282</v>
      </c>
      <c r="H1054" s="23" t="s">
        <v>12282</v>
      </c>
      <c r="I1054" s="19" t="s">
        <v>12283</v>
      </c>
      <c r="J1054" s="41">
        <v>5438235</v>
      </c>
      <c r="K1054" s="42">
        <v>0.10000009194159502</v>
      </c>
      <c r="L1054" s="41">
        <v>543824</v>
      </c>
      <c r="M1054" s="41">
        <v>5982059</v>
      </c>
      <c r="N1054">
        <f>+VLOOKUP(C1054,'Thanh toán '!M$1335:N$6972,2,0)</f>
        <v>5982059</v>
      </c>
      <c r="O1054" s="61">
        <f t="shared" si="51"/>
        <v>0</v>
      </c>
    </row>
    <row r="1055" spans="1:15" hidden="1" x14ac:dyDescent="0.3">
      <c r="A1055" s="18">
        <v>2023</v>
      </c>
      <c r="B1055" s="19" t="s">
        <v>14792</v>
      </c>
      <c r="C1055" s="19">
        <f t="shared" si="49"/>
        <v>3069</v>
      </c>
      <c r="D1055" s="19" t="s">
        <v>13350</v>
      </c>
      <c r="E1055" s="24" t="s">
        <v>14781</v>
      </c>
      <c r="F1055" s="18">
        <f t="shared" si="50"/>
        <v>2</v>
      </c>
      <c r="G1055" s="23" t="s">
        <v>12239</v>
      </c>
      <c r="H1055" s="23" t="s">
        <v>14219</v>
      </c>
      <c r="I1055" s="19" t="s">
        <v>12240</v>
      </c>
      <c r="J1055" s="41">
        <v>5433215</v>
      </c>
      <c r="K1055" s="42">
        <v>0.10000009202654414</v>
      </c>
      <c r="L1055" s="41">
        <v>543322</v>
      </c>
      <c r="M1055" s="41">
        <v>5976537</v>
      </c>
      <c r="N1055">
        <f>+VLOOKUP(C1055,'Thanh toán '!M$1335:N$6972,2,0)</f>
        <v>5976537</v>
      </c>
      <c r="O1055" s="61">
        <f t="shared" si="51"/>
        <v>0</v>
      </c>
    </row>
    <row r="1056" spans="1:15" hidden="1" x14ac:dyDescent="0.3">
      <c r="A1056" s="18">
        <v>2023</v>
      </c>
      <c r="B1056" s="19" t="s">
        <v>14793</v>
      </c>
      <c r="C1056" s="19">
        <f t="shared" si="49"/>
        <v>3072</v>
      </c>
      <c r="D1056" s="19" t="s">
        <v>13350</v>
      </c>
      <c r="E1056" s="24" t="s">
        <v>14781</v>
      </c>
      <c r="F1056" s="18">
        <f t="shared" si="50"/>
        <v>2</v>
      </c>
      <c r="G1056" s="23" t="s">
        <v>12239</v>
      </c>
      <c r="H1056" s="23" t="s">
        <v>13476</v>
      </c>
      <c r="I1056" s="19" t="s">
        <v>12240</v>
      </c>
      <c r="J1056" s="41">
        <v>2177107</v>
      </c>
      <c r="K1056" s="42">
        <v>0.10000013779754509</v>
      </c>
      <c r="L1056" s="41">
        <v>217711</v>
      </c>
      <c r="M1056" s="41">
        <v>2394818</v>
      </c>
      <c r="N1056">
        <f>+VLOOKUP(C1056,'Thanh toán '!M$1335:N$6972,2,0)</f>
        <v>2394818</v>
      </c>
      <c r="O1056" s="61">
        <f t="shared" si="51"/>
        <v>0</v>
      </c>
    </row>
    <row r="1057" spans="1:15" hidden="1" x14ac:dyDescent="0.3">
      <c r="A1057" s="18">
        <v>2023</v>
      </c>
      <c r="B1057" s="19" t="s">
        <v>14794</v>
      </c>
      <c r="C1057" s="19">
        <f t="shared" si="49"/>
        <v>3073</v>
      </c>
      <c r="D1057" s="19" t="s">
        <v>13350</v>
      </c>
      <c r="E1057" s="24" t="s">
        <v>14781</v>
      </c>
      <c r="F1057" s="18">
        <f t="shared" si="50"/>
        <v>2</v>
      </c>
      <c r="G1057" s="23" t="s">
        <v>11799</v>
      </c>
      <c r="H1057" s="23" t="s">
        <v>13364</v>
      </c>
      <c r="I1057" s="19" t="s">
        <v>11725</v>
      </c>
      <c r="J1057" s="41">
        <v>1540510</v>
      </c>
      <c r="K1057" s="42">
        <v>0.1</v>
      </c>
      <c r="L1057" s="41">
        <v>154051</v>
      </c>
      <c r="M1057" s="41">
        <v>1694561</v>
      </c>
      <c r="N1057">
        <f>+VLOOKUP(C1057,'Thanh toán '!M$1335:N$6972,2,0)</f>
        <v>1694561</v>
      </c>
      <c r="O1057" s="61">
        <f t="shared" si="51"/>
        <v>0</v>
      </c>
    </row>
    <row r="1058" spans="1:15" hidden="1" x14ac:dyDescent="0.3">
      <c r="A1058" s="43">
        <v>2023</v>
      </c>
      <c r="B1058" s="44" t="s">
        <v>14795</v>
      </c>
      <c r="C1058" s="19">
        <f t="shared" si="49"/>
        <v>3075</v>
      </c>
      <c r="D1058" s="44" t="s">
        <v>13350</v>
      </c>
      <c r="E1058" s="45" t="s">
        <v>14781</v>
      </c>
      <c r="F1058" s="18">
        <f t="shared" si="50"/>
        <v>2</v>
      </c>
      <c r="G1058" s="46" t="s">
        <v>12396</v>
      </c>
      <c r="H1058" s="46" t="s">
        <v>14796</v>
      </c>
      <c r="I1058" s="44" t="s">
        <v>12397</v>
      </c>
      <c r="J1058" s="47">
        <v>1592158</v>
      </c>
      <c r="K1058" s="48">
        <v>0.10000012561567383</v>
      </c>
      <c r="L1058" s="47">
        <v>159216</v>
      </c>
      <c r="M1058" s="47">
        <v>0</v>
      </c>
      <c r="O1058" s="61"/>
    </row>
    <row r="1059" spans="1:15" hidden="1" x14ac:dyDescent="0.3">
      <c r="A1059" s="18">
        <v>2023</v>
      </c>
      <c r="B1059" s="19" t="s">
        <v>14797</v>
      </c>
      <c r="C1059" s="19">
        <f t="shared" si="49"/>
        <v>3077</v>
      </c>
      <c r="D1059" s="19" t="s">
        <v>13350</v>
      </c>
      <c r="E1059" s="24" t="s">
        <v>14781</v>
      </c>
      <c r="F1059" s="18">
        <f t="shared" si="50"/>
        <v>2</v>
      </c>
      <c r="G1059" s="23" t="s">
        <v>11799</v>
      </c>
      <c r="H1059" s="23" t="s">
        <v>13960</v>
      </c>
      <c r="I1059" s="19" t="s">
        <v>11725</v>
      </c>
      <c r="J1059" s="41">
        <v>1517775</v>
      </c>
      <c r="K1059" s="42">
        <v>0.10000032942959267</v>
      </c>
      <c r="L1059" s="41">
        <v>151778</v>
      </c>
      <c r="M1059" s="41">
        <v>1669553</v>
      </c>
      <c r="N1059">
        <f>+VLOOKUP(C1059,'Thanh toán '!M$1335:N$6972,2,0)</f>
        <v>1669553</v>
      </c>
      <c r="O1059" s="61">
        <f t="shared" si="51"/>
        <v>0</v>
      </c>
    </row>
    <row r="1060" spans="1:15" hidden="1" x14ac:dyDescent="0.3">
      <c r="A1060" s="18">
        <v>2023</v>
      </c>
      <c r="B1060" s="19" t="s">
        <v>14798</v>
      </c>
      <c r="C1060" s="19">
        <f t="shared" si="49"/>
        <v>3078</v>
      </c>
      <c r="D1060" s="19" t="s">
        <v>13350</v>
      </c>
      <c r="E1060" s="24" t="s">
        <v>14781</v>
      </c>
      <c r="F1060" s="18">
        <f t="shared" si="50"/>
        <v>2</v>
      </c>
      <c r="G1060" s="23" t="s">
        <v>11799</v>
      </c>
      <c r="H1060" s="23" t="s">
        <v>14799</v>
      </c>
      <c r="I1060" s="19" t="s">
        <v>11725</v>
      </c>
      <c r="J1060" s="41">
        <v>709895</v>
      </c>
      <c r="K1060" s="42">
        <v>0.10000070432951352</v>
      </c>
      <c r="L1060" s="41">
        <v>70990</v>
      </c>
      <c r="M1060" s="41">
        <v>780885</v>
      </c>
      <c r="N1060">
        <f>+VLOOKUP(C1060,'Thanh toán '!M$1335:N$6972,2,0)</f>
        <v>780885</v>
      </c>
      <c r="O1060" s="61">
        <f t="shared" si="51"/>
        <v>0</v>
      </c>
    </row>
    <row r="1061" spans="1:15" hidden="1" x14ac:dyDescent="0.3">
      <c r="A1061" s="18">
        <v>2023</v>
      </c>
      <c r="B1061" s="19" t="s">
        <v>14800</v>
      </c>
      <c r="C1061" s="19">
        <f t="shared" si="49"/>
        <v>3079</v>
      </c>
      <c r="D1061" s="19" t="s">
        <v>13350</v>
      </c>
      <c r="E1061" s="24" t="s">
        <v>14781</v>
      </c>
      <c r="F1061" s="18">
        <f t="shared" si="50"/>
        <v>2</v>
      </c>
      <c r="G1061" s="23" t="s">
        <v>11799</v>
      </c>
      <c r="H1061" s="23" t="s">
        <v>14113</v>
      </c>
      <c r="I1061" s="19" t="s">
        <v>11725</v>
      </c>
      <c r="J1061" s="41">
        <v>957191</v>
      </c>
      <c r="K1061" s="42">
        <v>9.9999895527642865E-2</v>
      </c>
      <c r="L1061" s="41">
        <v>95719</v>
      </c>
      <c r="M1061" s="41">
        <v>1052910</v>
      </c>
      <c r="N1061">
        <f>+VLOOKUP(C1061,'Thanh toán '!M$1335:N$6972,2,0)</f>
        <v>1052910</v>
      </c>
      <c r="O1061" s="61">
        <f t="shared" si="51"/>
        <v>0</v>
      </c>
    </row>
    <row r="1062" spans="1:15" hidden="1" x14ac:dyDescent="0.3">
      <c r="A1062" s="18">
        <v>2023</v>
      </c>
      <c r="B1062" s="19" t="s">
        <v>14801</v>
      </c>
      <c r="C1062" s="19">
        <f t="shared" si="49"/>
        <v>3080</v>
      </c>
      <c r="D1062" s="19" t="s">
        <v>13350</v>
      </c>
      <c r="E1062" s="24" t="s">
        <v>14781</v>
      </c>
      <c r="F1062" s="18">
        <f t="shared" si="50"/>
        <v>2</v>
      </c>
      <c r="G1062" s="23" t="s">
        <v>11799</v>
      </c>
      <c r="H1062" s="23" t="s">
        <v>14111</v>
      </c>
      <c r="I1062" s="19" t="s">
        <v>11725</v>
      </c>
      <c r="J1062" s="41">
        <v>301092</v>
      </c>
      <c r="K1062" s="42">
        <v>9.9999335751198973E-2</v>
      </c>
      <c r="L1062" s="41">
        <v>30109</v>
      </c>
      <c r="M1062" s="41">
        <v>331201</v>
      </c>
      <c r="N1062">
        <f>+VLOOKUP(C1062,'Thanh toán '!M$1335:N$6972,2,0)</f>
        <v>331201</v>
      </c>
      <c r="O1062" s="61">
        <f t="shared" si="51"/>
        <v>0</v>
      </c>
    </row>
    <row r="1063" spans="1:15" hidden="1" x14ac:dyDescent="0.3">
      <c r="A1063" s="18">
        <v>2023</v>
      </c>
      <c r="B1063" s="19" t="s">
        <v>14802</v>
      </c>
      <c r="C1063" s="19">
        <f t="shared" si="49"/>
        <v>3081</v>
      </c>
      <c r="D1063" s="19" t="s">
        <v>13350</v>
      </c>
      <c r="E1063" s="24" t="s">
        <v>14781</v>
      </c>
      <c r="F1063" s="18">
        <f t="shared" si="50"/>
        <v>2</v>
      </c>
      <c r="G1063" s="23" t="s">
        <v>11799</v>
      </c>
      <c r="H1063" s="23" t="s">
        <v>14803</v>
      </c>
      <c r="I1063" s="19" t="s">
        <v>11725</v>
      </c>
      <c r="J1063" s="41">
        <v>553467</v>
      </c>
      <c r="K1063" s="42">
        <v>0.10000054203773667</v>
      </c>
      <c r="L1063" s="41">
        <v>55347</v>
      </c>
      <c r="M1063" s="41">
        <v>608814</v>
      </c>
      <c r="N1063">
        <f>+VLOOKUP(C1063,'Thanh toán '!M$1335:N$6972,2,0)</f>
        <v>608814</v>
      </c>
      <c r="O1063" s="61">
        <f t="shared" si="51"/>
        <v>0</v>
      </c>
    </row>
    <row r="1064" spans="1:15" hidden="1" x14ac:dyDescent="0.3">
      <c r="A1064" s="18">
        <v>2023</v>
      </c>
      <c r="B1064" s="19" t="s">
        <v>14804</v>
      </c>
      <c r="C1064" s="19">
        <f t="shared" si="49"/>
        <v>3083</v>
      </c>
      <c r="D1064" s="19" t="s">
        <v>13350</v>
      </c>
      <c r="E1064" s="24" t="s">
        <v>14781</v>
      </c>
      <c r="F1064" s="18">
        <f t="shared" si="50"/>
        <v>2</v>
      </c>
      <c r="G1064" s="23" t="s">
        <v>12565</v>
      </c>
      <c r="H1064" s="23" t="s">
        <v>12565</v>
      </c>
      <c r="I1064" s="19" t="s">
        <v>12566</v>
      </c>
      <c r="J1064" s="41">
        <v>530250</v>
      </c>
      <c r="K1064" s="42">
        <v>0.1</v>
      </c>
      <c r="L1064" s="41">
        <v>53025</v>
      </c>
      <c r="M1064" s="41">
        <v>583275</v>
      </c>
      <c r="N1064">
        <f>+VLOOKUP(C1064,'Thanh toán '!M$1335:N$6972,2,0)</f>
        <v>583275</v>
      </c>
      <c r="O1064" s="61">
        <f t="shared" si="51"/>
        <v>0</v>
      </c>
    </row>
    <row r="1065" spans="1:15" hidden="1" x14ac:dyDescent="0.3">
      <c r="A1065" s="18">
        <v>2023</v>
      </c>
      <c r="B1065" s="19" t="s">
        <v>14805</v>
      </c>
      <c r="C1065" s="19">
        <f t="shared" si="49"/>
        <v>3084</v>
      </c>
      <c r="D1065" s="19" t="s">
        <v>13350</v>
      </c>
      <c r="E1065" s="24" t="s">
        <v>14781</v>
      </c>
      <c r="F1065" s="18">
        <f t="shared" si="50"/>
        <v>2</v>
      </c>
      <c r="G1065" s="23" t="s">
        <v>12565</v>
      </c>
      <c r="H1065" s="23" t="s">
        <v>12565</v>
      </c>
      <c r="I1065" s="19" t="s">
        <v>12566</v>
      </c>
      <c r="J1065" s="41">
        <v>1110580</v>
      </c>
      <c r="K1065" s="42">
        <v>0.1</v>
      </c>
      <c r="L1065" s="41">
        <v>111058</v>
      </c>
      <c r="M1065" s="41">
        <v>1221638</v>
      </c>
      <c r="N1065">
        <f>+VLOOKUP(C1065,'Thanh toán '!M$1335:N$6972,2,0)</f>
        <v>1221638</v>
      </c>
      <c r="O1065" s="61">
        <f t="shared" si="51"/>
        <v>0</v>
      </c>
    </row>
    <row r="1066" spans="1:15" hidden="1" x14ac:dyDescent="0.3">
      <c r="A1066" s="18">
        <v>2023</v>
      </c>
      <c r="B1066" s="19" t="s">
        <v>14806</v>
      </c>
      <c r="C1066" s="19">
        <f t="shared" si="49"/>
        <v>3085</v>
      </c>
      <c r="D1066" s="19" t="s">
        <v>13350</v>
      </c>
      <c r="E1066" s="24" t="s">
        <v>14781</v>
      </c>
      <c r="F1066" s="18">
        <f t="shared" si="50"/>
        <v>2</v>
      </c>
      <c r="G1066" s="23" t="s">
        <v>12556</v>
      </c>
      <c r="H1066" s="23" t="s">
        <v>12556</v>
      </c>
      <c r="I1066" s="19" t="s">
        <v>12557</v>
      </c>
      <c r="J1066" s="41">
        <v>4515764</v>
      </c>
      <c r="K1066" s="42">
        <v>9.999991142141175E-2</v>
      </c>
      <c r="L1066" s="41">
        <v>451576</v>
      </c>
      <c r="M1066" s="41">
        <v>4967340</v>
      </c>
      <c r="N1066">
        <f>+VLOOKUP(C1066,'Thanh toán '!M$1335:N$6972,2,0)</f>
        <v>4967340</v>
      </c>
      <c r="O1066" s="61">
        <f t="shared" si="51"/>
        <v>0</v>
      </c>
    </row>
    <row r="1067" spans="1:15" hidden="1" x14ac:dyDescent="0.3">
      <c r="A1067" s="43">
        <v>2023</v>
      </c>
      <c r="B1067" s="44" t="s">
        <v>14807</v>
      </c>
      <c r="C1067" s="19">
        <f t="shared" si="49"/>
        <v>3086</v>
      </c>
      <c r="D1067" s="44" t="s">
        <v>13350</v>
      </c>
      <c r="E1067" s="45" t="s">
        <v>14781</v>
      </c>
      <c r="F1067" s="18">
        <f t="shared" si="50"/>
        <v>2</v>
      </c>
      <c r="G1067" s="46" t="s">
        <v>12549</v>
      </c>
      <c r="H1067" s="46" t="s">
        <v>12549</v>
      </c>
      <c r="I1067" s="44" t="s">
        <v>12550</v>
      </c>
      <c r="J1067" s="47">
        <v>6071100</v>
      </c>
      <c r="K1067" s="48">
        <v>0.1</v>
      </c>
      <c r="L1067" s="47">
        <v>607110</v>
      </c>
      <c r="M1067" s="47">
        <v>0</v>
      </c>
      <c r="O1067" s="61"/>
    </row>
    <row r="1068" spans="1:15" hidden="1" x14ac:dyDescent="0.3">
      <c r="A1068" s="18">
        <v>2023</v>
      </c>
      <c r="B1068" s="19" t="s">
        <v>14808</v>
      </c>
      <c r="C1068" s="19">
        <f t="shared" si="49"/>
        <v>3087</v>
      </c>
      <c r="D1068" s="19" t="s">
        <v>13350</v>
      </c>
      <c r="E1068" s="24" t="s">
        <v>14781</v>
      </c>
      <c r="F1068" s="18">
        <f t="shared" si="50"/>
        <v>2</v>
      </c>
      <c r="G1068" s="23" t="s">
        <v>13007</v>
      </c>
      <c r="H1068" s="23" t="s">
        <v>13007</v>
      </c>
      <c r="I1068" s="19" t="s">
        <v>12569</v>
      </c>
      <c r="J1068" s="41">
        <v>734310</v>
      </c>
      <c r="K1068" s="42">
        <v>0.1</v>
      </c>
      <c r="L1068" s="41">
        <v>73431</v>
      </c>
      <c r="M1068" s="41">
        <v>807741</v>
      </c>
      <c r="N1068">
        <f>+VLOOKUP(C1068,'Thanh toán '!M$1335:N$6972,2,0)</f>
        <v>807741</v>
      </c>
      <c r="O1068" s="61">
        <f t="shared" si="51"/>
        <v>0</v>
      </c>
    </row>
    <row r="1069" spans="1:15" hidden="1" x14ac:dyDescent="0.3">
      <c r="A1069" s="18">
        <v>2023</v>
      </c>
      <c r="B1069" s="19" t="s">
        <v>14809</v>
      </c>
      <c r="C1069" s="19">
        <f t="shared" si="49"/>
        <v>3088</v>
      </c>
      <c r="D1069" s="19" t="s">
        <v>13350</v>
      </c>
      <c r="E1069" s="24" t="s">
        <v>14781</v>
      </c>
      <c r="F1069" s="18">
        <f t="shared" si="50"/>
        <v>2</v>
      </c>
      <c r="G1069" s="23" t="s">
        <v>12293</v>
      </c>
      <c r="H1069" s="23" t="s">
        <v>12293</v>
      </c>
      <c r="I1069" s="19" t="s">
        <v>12294</v>
      </c>
      <c r="J1069" s="41">
        <v>742350</v>
      </c>
      <c r="K1069" s="42">
        <v>0.1</v>
      </c>
      <c r="L1069" s="41">
        <v>74235</v>
      </c>
      <c r="M1069" s="41">
        <v>816585</v>
      </c>
      <c r="N1069">
        <f>+VLOOKUP(C1069,'Thanh toán '!M$1335:N$6972,2,0)</f>
        <v>816585</v>
      </c>
      <c r="O1069" s="61">
        <f t="shared" si="51"/>
        <v>0</v>
      </c>
    </row>
    <row r="1070" spans="1:15" hidden="1" x14ac:dyDescent="0.3">
      <c r="A1070" s="18">
        <v>2023</v>
      </c>
      <c r="B1070" s="19" t="s">
        <v>14810</v>
      </c>
      <c r="C1070" s="19">
        <f t="shared" si="49"/>
        <v>3089</v>
      </c>
      <c r="D1070" s="19" t="s">
        <v>13350</v>
      </c>
      <c r="E1070" s="24" t="s">
        <v>14781</v>
      </c>
      <c r="F1070" s="18">
        <f t="shared" si="50"/>
        <v>2</v>
      </c>
      <c r="G1070" s="23" t="s">
        <v>12293</v>
      </c>
      <c r="H1070" s="23" t="s">
        <v>12293</v>
      </c>
      <c r="I1070" s="19" t="s">
        <v>12294</v>
      </c>
      <c r="J1070" s="41">
        <v>4363416</v>
      </c>
      <c r="K1070" s="42">
        <v>0.10000009167129607</v>
      </c>
      <c r="L1070" s="41">
        <v>436342</v>
      </c>
      <c r="M1070" s="41">
        <v>4799758</v>
      </c>
      <c r="N1070">
        <f>+VLOOKUP(C1070,'Thanh toán '!M$1335:N$6972,2,0)</f>
        <v>4799758</v>
      </c>
      <c r="O1070" s="61">
        <f t="shared" si="51"/>
        <v>0</v>
      </c>
    </row>
    <row r="1071" spans="1:15" hidden="1" x14ac:dyDescent="0.3">
      <c r="A1071" s="18">
        <v>2023</v>
      </c>
      <c r="B1071" s="19" t="s">
        <v>14811</v>
      </c>
      <c r="C1071" s="19">
        <f t="shared" si="49"/>
        <v>3090</v>
      </c>
      <c r="D1071" s="19" t="s">
        <v>13350</v>
      </c>
      <c r="E1071" s="24" t="s">
        <v>14781</v>
      </c>
      <c r="F1071" s="18">
        <f t="shared" si="50"/>
        <v>2</v>
      </c>
      <c r="G1071" s="23" t="s">
        <v>12309</v>
      </c>
      <c r="H1071" s="23" t="s">
        <v>13557</v>
      </c>
      <c r="I1071" s="19" t="s">
        <v>12310</v>
      </c>
      <c r="J1071" s="41">
        <v>1517775</v>
      </c>
      <c r="K1071" s="42">
        <v>0.10000032942959267</v>
      </c>
      <c r="L1071" s="41">
        <v>151778</v>
      </c>
      <c r="M1071" s="41">
        <v>1669553</v>
      </c>
      <c r="N1071">
        <f>+VLOOKUP(C1071,'Thanh toán '!M$1335:N$6972,2,0)</f>
        <v>1669553</v>
      </c>
      <c r="O1071" s="61">
        <f t="shared" si="51"/>
        <v>0</v>
      </c>
    </row>
    <row r="1072" spans="1:15" hidden="1" x14ac:dyDescent="0.3">
      <c r="A1072" s="43">
        <v>2023</v>
      </c>
      <c r="B1072" s="44" t="s">
        <v>14812</v>
      </c>
      <c r="C1072" s="19">
        <f t="shared" si="49"/>
        <v>3091</v>
      </c>
      <c r="D1072" s="44" t="s">
        <v>13350</v>
      </c>
      <c r="E1072" s="45" t="s">
        <v>14781</v>
      </c>
      <c r="F1072" s="18">
        <f t="shared" si="50"/>
        <v>2</v>
      </c>
      <c r="G1072" s="46" t="s">
        <v>12312</v>
      </c>
      <c r="H1072" s="46" t="s">
        <v>12312</v>
      </c>
      <c r="I1072" s="44" t="s">
        <v>12313</v>
      </c>
      <c r="J1072" s="47">
        <v>1924970</v>
      </c>
      <c r="K1072" s="48">
        <v>0.1</v>
      </c>
      <c r="L1072" s="47">
        <v>192497</v>
      </c>
      <c r="M1072" s="47">
        <v>0</v>
      </c>
      <c r="O1072" s="61"/>
    </row>
    <row r="1073" spans="1:15" hidden="1" x14ac:dyDescent="0.3">
      <c r="A1073" s="18">
        <v>2023</v>
      </c>
      <c r="B1073" s="19" t="s">
        <v>14813</v>
      </c>
      <c r="C1073" s="19">
        <f t="shared" si="49"/>
        <v>3092</v>
      </c>
      <c r="D1073" s="19" t="s">
        <v>13350</v>
      </c>
      <c r="E1073" s="24" t="s">
        <v>14781</v>
      </c>
      <c r="F1073" s="18">
        <f t="shared" si="50"/>
        <v>2</v>
      </c>
      <c r="G1073" s="23" t="s">
        <v>12300</v>
      </c>
      <c r="H1073" s="23" t="s">
        <v>12300</v>
      </c>
      <c r="I1073" s="19" t="s">
        <v>12301</v>
      </c>
      <c r="J1073" s="41">
        <v>1057110</v>
      </c>
      <c r="K1073" s="42">
        <v>0.1</v>
      </c>
      <c r="L1073" s="41">
        <v>105711</v>
      </c>
      <c r="M1073" s="41">
        <v>1162821</v>
      </c>
      <c r="N1073">
        <f>+VLOOKUP(C1073,'Thanh toán '!M$1335:N$6972,2,0)</f>
        <v>1162821</v>
      </c>
      <c r="O1073" s="61">
        <f t="shared" si="51"/>
        <v>0</v>
      </c>
    </row>
    <row r="1074" spans="1:15" hidden="1" x14ac:dyDescent="0.3">
      <c r="A1074" s="43">
        <v>2023</v>
      </c>
      <c r="B1074" s="44" t="s">
        <v>14814</v>
      </c>
      <c r="C1074" s="19">
        <f t="shared" si="49"/>
        <v>3093</v>
      </c>
      <c r="D1074" s="44" t="s">
        <v>13350</v>
      </c>
      <c r="E1074" s="45" t="s">
        <v>14781</v>
      </c>
      <c r="F1074" s="18">
        <f t="shared" si="50"/>
        <v>2</v>
      </c>
      <c r="G1074" s="46" t="s">
        <v>12306</v>
      </c>
      <c r="H1074" s="46" t="s">
        <v>12306</v>
      </c>
      <c r="I1074" s="44" t="s">
        <v>12307</v>
      </c>
      <c r="J1074" s="47">
        <v>3537370</v>
      </c>
      <c r="K1074" s="48">
        <v>0.1</v>
      </c>
      <c r="L1074" s="47">
        <v>353737</v>
      </c>
      <c r="M1074" s="47">
        <v>0</v>
      </c>
      <c r="O1074" s="61"/>
    </row>
    <row r="1075" spans="1:15" hidden="1" x14ac:dyDescent="0.3">
      <c r="A1075" s="18">
        <v>2023</v>
      </c>
      <c r="B1075" s="19" t="s">
        <v>14815</v>
      </c>
      <c r="C1075" s="19">
        <f t="shared" si="49"/>
        <v>3094</v>
      </c>
      <c r="D1075" s="19" t="s">
        <v>13350</v>
      </c>
      <c r="E1075" s="24" t="s">
        <v>14781</v>
      </c>
      <c r="F1075" s="18">
        <f t="shared" si="50"/>
        <v>2</v>
      </c>
      <c r="G1075" s="23" t="s">
        <v>12650</v>
      </c>
      <c r="H1075" s="23" t="s">
        <v>12650</v>
      </c>
      <c r="I1075" s="19" t="s">
        <v>12651</v>
      </c>
      <c r="J1075" s="41">
        <v>734310</v>
      </c>
      <c r="K1075" s="42">
        <v>0.1</v>
      </c>
      <c r="L1075" s="41">
        <v>73431</v>
      </c>
      <c r="M1075" s="41">
        <v>807741</v>
      </c>
      <c r="N1075">
        <f>+VLOOKUP(C1075,'Thanh toán '!M$1335:N$6972,2,0)</f>
        <v>807741</v>
      </c>
      <c r="O1075" s="61">
        <f t="shared" si="51"/>
        <v>0</v>
      </c>
    </row>
    <row r="1076" spans="1:15" hidden="1" x14ac:dyDescent="0.3">
      <c r="A1076" s="18">
        <v>2023</v>
      </c>
      <c r="B1076" s="19" t="s">
        <v>14816</v>
      </c>
      <c r="C1076" s="19">
        <f t="shared" si="49"/>
        <v>3095</v>
      </c>
      <c r="D1076" s="19" t="s">
        <v>13350</v>
      </c>
      <c r="E1076" s="24" t="s">
        <v>14781</v>
      </c>
      <c r="F1076" s="18">
        <f t="shared" si="50"/>
        <v>2</v>
      </c>
      <c r="G1076" s="23" t="s">
        <v>11860</v>
      </c>
      <c r="H1076" s="23" t="s">
        <v>14647</v>
      </c>
      <c r="I1076" s="19" t="s">
        <v>11719</v>
      </c>
      <c r="J1076" s="41">
        <v>1061159</v>
      </c>
      <c r="K1076" s="42">
        <v>0.10000009423658472</v>
      </c>
      <c r="L1076" s="41">
        <v>106116</v>
      </c>
      <c r="M1076" s="41">
        <v>1167275</v>
      </c>
      <c r="N1076">
        <f>+VLOOKUP(C1076,'Thanh toán '!M$1335:N$6972,2,0)</f>
        <v>1167275</v>
      </c>
      <c r="O1076" s="61">
        <f t="shared" si="51"/>
        <v>0</v>
      </c>
    </row>
    <row r="1077" spans="1:15" hidden="1" x14ac:dyDescent="0.3">
      <c r="A1077" s="18">
        <v>2023</v>
      </c>
      <c r="B1077" s="19" t="s">
        <v>14817</v>
      </c>
      <c r="C1077" s="19">
        <f t="shared" si="49"/>
        <v>3100</v>
      </c>
      <c r="D1077" s="19" t="s">
        <v>13350</v>
      </c>
      <c r="E1077" s="24" t="s">
        <v>14781</v>
      </c>
      <c r="F1077" s="18">
        <f t="shared" si="50"/>
        <v>2</v>
      </c>
      <c r="G1077" s="23" t="s">
        <v>11860</v>
      </c>
      <c r="H1077" s="23" t="s">
        <v>14647</v>
      </c>
      <c r="I1077" s="19" t="s">
        <v>11719</v>
      </c>
      <c r="J1077" s="41">
        <v>346763</v>
      </c>
      <c r="K1077" s="42">
        <v>9.9999134855794883E-2</v>
      </c>
      <c r="L1077" s="41">
        <v>34676</v>
      </c>
      <c r="M1077" s="41">
        <v>381439</v>
      </c>
      <c r="N1077">
        <f>+VLOOKUP(C1077,'Thanh toán '!M$1335:N$6972,2,0)</f>
        <v>381439</v>
      </c>
      <c r="O1077" s="61">
        <f t="shared" si="51"/>
        <v>0</v>
      </c>
    </row>
    <row r="1078" spans="1:15" hidden="1" x14ac:dyDescent="0.3">
      <c r="A1078" s="18">
        <v>2023</v>
      </c>
      <c r="B1078" s="19" t="s">
        <v>14818</v>
      </c>
      <c r="C1078" s="19">
        <f t="shared" si="49"/>
        <v>3106</v>
      </c>
      <c r="D1078" s="19" t="s">
        <v>13350</v>
      </c>
      <c r="E1078" s="24" t="s">
        <v>14781</v>
      </c>
      <c r="F1078" s="18">
        <f t="shared" si="50"/>
        <v>2</v>
      </c>
      <c r="G1078" s="23" t="s">
        <v>11860</v>
      </c>
      <c r="H1078" s="23" t="s">
        <v>14655</v>
      </c>
      <c r="I1078" s="19" t="s">
        <v>11719</v>
      </c>
      <c r="J1078" s="41">
        <v>1209488</v>
      </c>
      <c r="K1078" s="42">
        <v>0.10000016535922639</v>
      </c>
      <c r="L1078" s="41">
        <v>120949</v>
      </c>
      <c r="M1078" s="41">
        <v>1330437</v>
      </c>
      <c r="N1078">
        <f>+VLOOKUP(C1078,'Thanh toán '!M$1335:N$6972,2,0)</f>
        <v>1330437</v>
      </c>
      <c r="O1078" s="61">
        <f t="shared" si="51"/>
        <v>0</v>
      </c>
    </row>
    <row r="1079" spans="1:15" hidden="1" x14ac:dyDescent="0.3">
      <c r="A1079" s="18">
        <v>2023</v>
      </c>
      <c r="B1079" s="19" t="s">
        <v>14819</v>
      </c>
      <c r="C1079" s="19">
        <f t="shared" si="49"/>
        <v>3107</v>
      </c>
      <c r="D1079" s="19" t="s">
        <v>13350</v>
      </c>
      <c r="E1079" s="24" t="s">
        <v>14781</v>
      </c>
      <c r="F1079" s="18">
        <f t="shared" si="50"/>
        <v>2</v>
      </c>
      <c r="G1079" s="23" t="s">
        <v>11860</v>
      </c>
      <c r="H1079" s="23" t="s">
        <v>14820</v>
      </c>
      <c r="I1079" s="19" t="s">
        <v>11719</v>
      </c>
      <c r="J1079" s="41">
        <v>1757856</v>
      </c>
      <c r="K1079" s="42">
        <v>0.10000022754992445</v>
      </c>
      <c r="L1079" s="41">
        <v>175786</v>
      </c>
      <c r="M1079" s="41">
        <v>1933642</v>
      </c>
      <c r="N1079">
        <f>+VLOOKUP(C1079,'Thanh toán '!M$1335:N$6972,2,0)</f>
        <v>1933642</v>
      </c>
      <c r="O1079" s="61">
        <f t="shared" si="51"/>
        <v>0</v>
      </c>
    </row>
    <row r="1080" spans="1:15" hidden="1" x14ac:dyDescent="0.3">
      <c r="A1080" s="18">
        <v>2023</v>
      </c>
      <c r="B1080" s="19" t="s">
        <v>14821</v>
      </c>
      <c r="C1080" s="19">
        <f t="shared" si="49"/>
        <v>3108</v>
      </c>
      <c r="D1080" s="19" t="s">
        <v>13350</v>
      </c>
      <c r="E1080" s="24" t="s">
        <v>14781</v>
      </c>
      <c r="F1080" s="18">
        <f t="shared" si="50"/>
        <v>2</v>
      </c>
      <c r="G1080" s="23" t="s">
        <v>11860</v>
      </c>
      <c r="H1080" s="23" t="s">
        <v>14822</v>
      </c>
      <c r="I1080" s="19" t="s">
        <v>11719</v>
      </c>
      <c r="J1080" s="41">
        <v>1199281</v>
      </c>
      <c r="K1080" s="42">
        <v>9.999991661670618E-2</v>
      </c>
      <c r="L1080" s="41">
        <v>119928</v>
      </c>
      <c r="M1080" s="41">
        <v>1319209</v>
      </c>
      <c r="N1080">
        <f>+VLOOKUP(C1080,'Thanh toán '!M$1335:N$6972,2,0)</f>
        <v>1319209</v>
      </c>
      <c r="O1080" s="61">
        <f t="shared" si="51"/>
        <v>0</v>
      </c>
    </row>
    <row r="1081" spans="1:15" hidden="1" x14ac:dyDescent="0.3">
      <c r="A1081" s="18">
        <v>2023</v>
      </c>
      <c r="B1081" s="19" t="s">
        <v>14823</v>
      </c>
      <c r="C1081" s="19">
        <f t="shared" si="49"/>
        <v>3109</v>
      </c>
      <c r="D1081" s="19" t="s">
        <v>13350</v>
      </c>
      <c r="E1081" s="24" t="s">
        <v>14781</v>
      </c>
      <c r="F1081" s="18">
        <f t="shared" si="50"/>
        <v>2</v>
      </c>
      <c r="G1081" s="23" t="s">
        <v>11860</v>
      </c>
      <c r="H1081" s="23" t="s">
        <v>14824</v>
      </c>
      <c r="I1081" s="19" t="s">
        <v>11719</v>
      </c>
      <c r="J1081" s="41">
        <v>4004307</v>
      </c>
      <c r="K1081" s="42">
        <v>0.10000007491933061</v>
      </c>
      <c r="L1081" s="41">
        <v>400431</v>
      </c>
      <c r="M1081" s="41">
        <v>4404738</v>
      </c>
      <c r="N1081">
        <f>+VLOOKUP(C1081,'Thanh toán '!M$1335:N$6972,2,0)</f>
        <v>4404738</v>
      </c>
      <c r="O1081" s="61">
        <f t="shared" si="51"/>
        <v>0</v>
      </c>
    </row>
    <row r="1082" spans="1:15" hidden="1" x14ac:dyDescent="0.3">
      <c r="A1082" s="18">
        <v>2023</v>
      </c>
      <c r="B1082" s="19" t="s">
        <v>14825</v>
      </c>
      <c r="C1082" s="19">
        <f t="shared" si="49"/>
        <v>3116</v>
      </c>
      <c r="D1082" s="19" t="s">
        <v>13350</v>
      </c>
      <c r="E1082" s="24" t="s">
        <v>14781</v>
      </c>
      <c r="F1082" s="18">
        <f t="shared" si="50"/>
        <v>2</v>
      </c>
      <c r="G1082" s="23" t="s">
        <v>11799</v>
      </c>
      <c r="H1082" s="23" t="s">
        <v>13595</v>
      </c>
      <c r="I1082" s="19" t="s">
        <v>11725</v>
      </c>
      <c r="J1082" s="41">
        <v>1037890</v>
      </c>
      <c r="K1082" s="42">
        <v>0.1</v>
      </c>
      <c r="L1082" s="41">
        <v>103789</v>
      </c>
      <c r="M1082" s="41">
        <v>1141679</v>
      </c>
      <c r="N1082">
        <f>+VLOOKUP(C1082,'Thanh toán '!M$1335:N$6972,2,0)</f>
        <v>1141679</v>
      </c>
      <c r="O1082" s="61">
        <f t="shared" si="51"/>
        <v>0</v>
      </c>
    </row>
    <row r="1083" spans="1:15" hidden="1" x14ac:dyDescent="0.3">
      <c r="A1083" s="18">
        <v>2023</v>
      </c>
      <c r="B1083" s="19" t="s">
        <v>14826</v>
      </c>
      <c r="C1083" s="19">
        <f t="shared" si="49"/>
        <v>3117</v>
      </c>
      <c r="D1083" s="19" t="s">
        <v>13350</v>
      </c>
      <c r="E1083" s="24" t="s">
        <v>14781</v>
      </c>
      <c r="F1083" s="18">
        <f t="shared" si="50"/>
        <v>2</v>
      </c>
      <c r="G1083" s="23" t="s">
        <v>11799</v>
      </c>
      <c r="H1083" s="23" t="s">
        <v>13530</v>
      </c>
      <c r="I1083" s="19" t="s">
        <v>11725</v>
      </c>
      <c r="J1083" s="41">
        <v>1173355</v>
      </c>
      <c r="K1083" s="42">
        <v>0.10000042612849479</v>
      </c>
      <c r="L1083" s="41">
        <v>117336</v>
      </c>
      <c r="M1083" s="41">
        <v>1290691</v>
      </c>
      <c r="N1083">
        <f>+VLOOKUP(C1083,'Thanh toán '!M$1335:N$6972,2,0)</f>
        <v>1290691</v>
      </c>
      <c r="O1083" s="61">
        <f t="shared" si="51"/>
        <v>0</v>
      </c>
    </row>
    <row r="1084" spans="1:15" hidden="1" x14ac:dyDescent="0.3">
      <c r="A1084" s="18">
        <v>2023</v>
      </c>
      <c r="B1084" s="19" t="s">
        <v>14827</v>
      </c>
      <c r="C1084" s="19">
        <f t="shared" si="49"/>
        <v>3119</v>
      </c>
      <c r="D1084" s="19" t="s">
        <v>13350</v>
      </c>
      <c r="E1084" s="24" t="s">
        <v>14781</v>
      </c>
      <c r="F1084" s="18">
        <f t="shared" si="50"/>
        <v>2</v>
      </c>
      <c r="G1084" s="23" t="s">
        <v>11799</v>
      </c>
      <c r="H1084" s="23" t="s">
        <v>13528</v>
      </c>
      <c r="I1084" s="19" t="s">
        <v>11725</v>
      </c>
      <c r="J1084" s="41">
        <v>367155</v>
      </c>
      <c r="K1084" s="42">
        <v>0.10000136182266345</v>
      </c>
      <c r="L1084" s="41">
        <v>36716</v>
      </c>
      <c r="M1084" s="41">
        <v>403871</v>
      </c>
      <c r="N1084">
        <f>+VLOOKUP(C1084,'Thanh toán '!M$1335:N$6972,2,0)</f>
        <v>403871</v>
      </c>
      <c r="O1084" s="61">
        <f t="shared" si="51"/>
        <v>0</v>
      </c>
    </row>
    <row r="1085" spans="1:15" hidden="1" x14ac:dyDescent="0.3">
      <c r="A1085" s="18">
        <v>2023</v>
      </c>
      <c r="B1085" s="19" t="s">
        <v>14828</v>
      </c>
      <c r="C1085" s="19">
        <f t="shared" si="49"/>
        <v>3120</v>
      </c>
      <c r="D1085" s="19" t="s">
        <v>13350</v>
      </c>
      <c r="E1085" s="24" t="s">
        <v>14781</v>
      </c>
      <c r="F1085" s="18">
        <f t="shared" si="50"/>
        <v>2</v>
      </c>
      <c r="G1085" s="23" t="s">
        <v>11799</v>
      </c>
      <c r="H1085" s="23" t="s">
        <v>13532</v>
      </c>
      <c r="I1085" s="19" t="s">
        <v>11725</v>
      </c>
      <c r="J1085" s="41">
        <v>1091091</v>
      </c>
      <c r="K1085" s="42">
        <v>9.9999908348616204E-2</v>
      </c>
      <c r="L1085" s="41">
        <v>109109</v>
      </c>
      <c r="M1085" s="41">
        <v>1200200</v>
      </c>
      <c r="N1085">
        <f>+VLOOKUP(C1085,'Thanh toán '!M$1335:N$6972,2,0)</f>
        <v>1200200</v>
      </c>
      <c r="O1085" s="61">
        <f t="shared" si="51"/>
        <v>0</v>
      </c>
    </row>
    <row r="1086" spans="1:15" hidden="1" x14ac:dyDescent="0.3">
      <c r="A1086" s="18">
        <v>2023</v>
      </c>
      <c r="B1086" s="19" t="s">
        <v>14829</v>
      </c>
      <c r="C1086" s="19">
        <f t="shared" si="49"/>
        <v>3122</v>
      </c>
      <c r="D1086" s="19" t="s">
        <v>13350</v>
      </c>
      <c r="E1086" s="24" t="s">
        <v>14781</v>
      </c>
      <c r="F1086" s="18">
        <f t="shared" si="50"/>
        <v>2</v>
      </c>
      <c r="G1086" s="23" t="s">
        <v>12581</v>
      </c>
      <c r="H1086" s="23" t="s">
        <v>12581</v>
      </c>
      <c r="I1086" s="19" t="s">
        <v>12582</v>
      </c>
      <c r="J1086" s="41">
        <v>2143142</v>
      </c>
      <c r="K1086" s="42">
        <v>9.9999906679072131E-2</v>
      </c>
      <c r="L1086" s="41">
        <v>214314</v>
      </c>
      <c r="M1086" s="41">
        <v>2357456</v>
      </c>
      <c r="N1086">
        <f>+VLOOKUP(C1086,'Thanh toán '!M$1335:N$6972,2,0)</f>
        <v>2357456</v>
      </c>
      <c r="O1086" s="61">
        <f t="shared" si="51"/>
        <v>0</v>
      </c>
    </row>
    <row r="1087" spans="1:15" hidden="1" x14ac:dyDescent="0.3">
      <c r="A1087" s="18">
        <v>2023</v>
      </c>
      <c r="B1087" s="19" t="s">
        <v>14830</v>
      </c>
      <c r="C1087" s="19">
        <f t="shared" si="49"/>
        <v>3124</v>
      </c>
      <c r="D1087" s="19" t="s">
        <v>13350</v>
      </c>
      <c r="E1087" s="24" t="s">
        <v>14831</v>
      </c>
      <c r="F1087" s="18">
        <f t="shared" si="50"/>
        <v>2</v>
      </c>
      <c r="G1087" s="23" t="s">
        <v>11799</v>
      </c>
      <c r="H1087" s="23" t="s">
        <v>13639</v>
      </c>
      <c r="I1087" s="19" t="s">
        <v>11725</v>
      </c>
      <c r="J1087" s="41">
        <v>995876</v>
      </c>
      <c r="K1087" s="42">
        <v>0.10000040165643112</v>
      </c>
      <c r="L1087" s="41">
        <v>99588</v>
      </c>
      <c r="M1087" s="41">
        <v>1095464</v>
      </c>
      <c r="N1087">
        <f>+VLOOKUP(C1087,'Thanh toán '!M$1335:N$6972,2,0)</f>
        <v>1095464</v>
      </c>
      <c r="O1087" s="61">
        <f t="shared" si="51"/>
        <v>0</v>
      </c>
    </row>
    <row r="1088" spans="1:15" hidden="1" x14ac:dyDescent="0.3">
      <c r="A1088" s="18">
        <v>2023</v>
      </c>
      <c r="B1088" s="19" t="s">
        <v>14832</v>
      </c>
      <c r="C1088" s="19">
        <f t="shared" si="49"/>
        <v>3125</v>
      </c>
      <c r="D1088" s="19" t="s">
        <v>13350</v>
      </c>
      <c r="E1088" s="24" t="s">
        <v>14831</v>
      </c>
      <c r="F1088" s="18">
        <f t="shared" si="50"/>
        <v>2</v>
      </c>
      <c r="G1088" s="23" t="s">
        <v>11799</v>
      </c>
      <c r="H1088" s="23" t="s">
        <v>14833</v>
      </c>
      <c r="I1088" s="19" t="s">
        <v>11725</v>
      </c>
      <c r="J1088" s="41">
        <v>737956</v>
      </c>
      <c r="K1088" s="42">
        <v>0.10000054203773667</v>
      </c>
      <c r="L1088" s="41">
        <v>73796</v>
      </c>
      <c r="M1088" s="41">
        <v>811752</v>
      </c>
      <c r="N1088">
        <f>+VLOOKUP(C1088,'Thanh toán '!M$1335:N$6972,2,0)</f>
        <v>811752</v>
      </c>
      <c r="O1088" s="61">
        <f t="shared" si="51"/>
        <v>0</v>
      </c>
    </row>
    <row r="1089" spans="1:15" hidden="1" x14ac:dyDescent="0.3">
      <c r="A1089" s="18">
        <v>2023</v>
      </c>
      <c r="B1089" s="19" t="s">
        <v>14834</v>
      </c>
      <c r="C1089" s="19">
        <f t="shared" si="49"/>
        <v>3126</v>
      </c>
      <c r="D1089" s="19" t="s">
        <v>13350</v>
      </c>
      <c r="E1089" s="24" t="s">
        <v>14831</v>
      </c>
      <c r="F1089" s="18">
        <f t="shared" si="50"/>
        <v>2</v>
      </c>
      <c r="G1089" s="23" t="s">
        <v>11799</v>
      </c>
      <c r="H1089" s="23" t="s">
        <v>14134</v>
      </c>
      <c r="I1089" s="19" t="s">
        <v>11725</v>
      </c>
      <c r="J1089" s="41">
        <v>1356532</v>
      </c>
      <c r="K1089" s="42">
        <v>9.9999852565217776E-2</v>
      </c>
      <c r="L1089" s="41">
        <v>135653</v>
      </c>
      <c r="M1089" s="41">
        <v>1492185</v>
      </c>
      <c r="N1089">
        <f>+VLOOKUP(C1089,'Thanh toán '!M$1335:N$6972,2,0)</f>
        <v>1492185</v>
      </c>
      <c r="O1089" s="61">
        <f t="shared" si="51"/>
        <v>0</v>
      </c>
    </row>
    <row r="1090" spans="1:15" hidden="1" x14ac:dyDescent="0.3">
      <c r="A1090" s="18">
        <v>2023</v>
      </c>
      <c r="B1090" s="19" t="s">
        <v>14835</v>
      </c>
      <c r="C1090" s="19">
        <f t="shared" si="49"/>
        <v>3127</v>
      </c>
      <c r="D1090" s="19" t="s">
        <v>13350</v>
      </c>
      <c r="E1090" s="24" t="s">
        <v>14831</v>
      </c>
      <c r="F1090" s="18">
        <f t="shared" si="50"/>
        <v>2</v>
      </c>
      <c r="G1090" s="23" t="s">
        <v>12312</v>
      </c>
      <c r="H1090" s="23" t="s">
        <v>12312</v>
      </c>
      <c r="I1090" s="19" t="s">
        <v>12313</v>
      </c>
      <c r="J1090" s="41">
        <v>734310</v>
      </c>
      <c r="K1090" s="42">
        <v>0.1</v>
      </c>
      <c r="L1090" s="41">
        <v>73431</v>
      </c>
      <c r="M1090" s="41">
        <v>807741</v>
      </c>
      <c r="N1090">
        <f>+VLOOKUP(C1090,'Thanh toán '!M$1335:N$6972,2,0)</f>
        <v>807741</v>
      </c>
      <c r="O1090" s="61">
        <f t="shared" si="51"/>
        <v>0</v>
      </c>
    </row>
    <row r="1091" spans="1:15" hidden="1" x14ac:dyDescent="0.3">
      <c r="A1091" s="18">
        <v>2023</v>
      </c>
      <c r="B1091" s="19" t="s">
        <v>14836</v>
      </c>
      <c r="C1091" s="19">
        <f t="shared" si="49"/>
        <v>3128</v>
      </c>
      <c r="D1091" s="19" t="s">
        <v>13350</v>
      </c>
      <c r="E1091" s="24" t="s">
        <v>14831</v>
      </c>
      <c r="F1091" s="18">
        <f t="shared" si="50"/>
        <v>2</v>
      </c>
      <c r="G1091" s="23" t="s">
        <v>12306</v>
      </c>
      <c r="H1091" s="23" t="s">
        <v>12306</v>
      </c>
      <c r="I1091" s="19" t="s">
        <v>12307</v>
      </c>
      <c r="J1091" s="41">
        <v>2346710</v>
      </c>
      <c r="K1091" s="42">
        <v>0.1</v>
      </c>
      <c r="L1091" s="41">
        <v>234671</v>
      </c>
      <c r="M1091" s="41">
        <v>2581381</v>
      </c>
      <c r="N1091">
        <f>+VLOOKUP(C1091,'Thanh toán '!M$1335:N$6972,2,0)</f>
        <v>2581381</v>
      </c>
      <c r="O1091" s="61">
        <f t="shared" si="51"/>
        <v>0</v>
      </c>
    </row>
    <row r="1092" spans="1:15" hidden="1" x14ac:dyDescent="0.3">
      <c r="A1092" s="18">
        <v>2023</v>
      </c>
      <c r="B1092" s="19" t="s">
        <v>14837</v>
      </c>
      <c r="C1092" s="19">
        <f t="shared" si="49"/>
        <v>3129</v>
      </c>
      <c r="D1092" s="19" t="s">
        <v>13350</v>
      </c>
      <c r="E1092" s="24" t="s">
        <v>14831</v>
      </c>
      <c r="F1092" s="18">
        <f t="shared" si="50"/>
        <v>2</v>
      </c>
      <c r="G1092" s="23" t="s">
        <v>12549</v>
      </c>
      <c r="H1092" s="23" t="s">
        <v>12549</v>
      </c>
      <c r="I1092" s="19" t="s">
        <v>12550</v>
      </c>
      <c r="J1092" s="41">
        <v>3689780</v>
      </c>
      <c r="K1092" s="42">
        <v>0.1</v>
      </c>
      <c r="L1092" s="41">
        <v>368978</v>
      </c>
      <c r="M1092" s="41">
        <v>4058758</v>
      </c>
      <c r="N1092">
        <f>+VLOOKUP(C1092,'Thanh toán '!M$1335:N$6972,2,0)</f>
        <v>4058758</v>
      </c>
      <c r="O1092" s="61">
        <f t="shared" si="51"/>
        <v>0</v>
      </c>
    </row>
    <row r="1093" spans="1:15" hidden="1" x14ac:dyDescent="0.3">
      <c r="A1093" s="18">
        <v>2023</v>
      </c>
      <c r="B1093" s="19" t="s">
        <v>14838</v>
      </c>
      <c r="C1093" s="19">
        <f t="shared" si="49"/>
        <v>3134</v>
      </c>
      <c r="D1093" s="19" t="s">
        <v>13350</v>
      </c>
      <c r="E1093" s="24" t="s">
        <v>14831</v>
      </c>
      <c r="F1093" s="18">
        <f t="shared" si="50"/>
        <v>2</v>
      </c>
      <c r="G1093" s="23" t="s">
        <v>12336</v>
      </c>
      <c r="H1093" s="23" t="s">
        <v>12336</v>
      </c>
      <c r="I1093" s="19" t="s">
        <v>12337</v>
      </c>
      <c r="J1093" s="41">
        <v>3974475</v>
      </c>
      <c r="K1093" s="42">
        <v>0.10000012580277898</v>
      </c>
      <c r="L1093" s="41">
        <v>397448</v>
      </c>
      <c r="M1093" s="41">
        <v>4371923</v>
      </c>
      <c r="N1093">
        <f>+VLOOKUP(C1093,'Thanh toán '!M$1335:N$6972,2,0)</f>
        <v>4371923</v>
      </c>
      <c r="O1093" s="61">
        <f t="shared" si="51"/>
        <v>0</v>
      </c>
    </row>
    <row r="1094" spans="1:15" hidden="1" x14ac:dyDescent="0.3">
      <c r="A1094" s="18">
        <v>2023</v>
      </c>
      <c r="B1094" s="19" t="s">
        <v>14839</v>
      </c>
      <c r="C1094" s="19">
        <f t="shared" ref="C1094:C1157" si="52">+B1094*1</f>
        <v>3137</v>
      </c>
      <c r="D1094" s="19" t="s">
        <v>13350</v>
      </c>
      <c r="E1094" s="24" t="s">
        <v>14831</v>
      </c>
      <c r="F1094" s="18">
        <f t="shared" ref="F1094:F1157" si="53">+MONTH(E1094)</f>
        <v>2</v>
      </c>
      <c r="G1094" s="23" t="s">
        <v>12026</v>
      </c>
      <c r="H1094" s="23" t="s">
        <v>13949</v>
      </c>
      <c r="I1094" s="19" t="s">
        <v>12027</v>
      </c>
      <c r="J1094" s="41">
        <v>589905</v>
      </c>
      <c r="K1094" s="42">
        <v>0.10000084759410413</v>
      </c>
      <c r="L1094" s="41">
        <v>58991</v>
      </c>
      <c r="M1094" s="41">
        <v>648896</v>
      </c>
      <c r="N1094">
        <f>+VLOOKUP(C1094,'Thanh toán '!M$1335:N$6972,2,0)</f>
        <v>648896</v>
      </c>
      <c r="O1094" s="61">
        <f t="shared" ref="O1094:O1157" si="54">+N1094-M1094</f>
        <v>0</v>
      </c>
    </row>
    <row r="1095" spans="1:15" hidden="1" x14ac:dyDescent="0.3">
      <c r="A1095" s="18">
        <v>2023</v>
      </c>
      <c r="B1095" s="19" t="s">
        <v>14840</v>
      </c>
      <c r="C1095" s="19">
        <f t="shared" si="52"/>
        <v>3139</v>
      </c>
      <c r="D1095" s="19" t="s">
        <v>13350</v>
      </c>
      <c r="E1095" s="24" t="s">
        <v>14831</v>
      </c>
      <c r="F1095" s="18">
        <f t="shared" si="53"/>
        <v>2</v>
      </c>
      <c r="G1095" s="23" t="s">
        <v>11799</v>
      </c>
      <c r="H1095" s="23" t="s">
        <v>13362</v>
      </c>
      <c r="I1095" s="19" t="s">
        <v>11725</v>
      </c>
      <c r="J1095" s="41">
        <v>553467</v>
      </c>
      <c r="K1095" s="42">
        <v>0.10000054203773667</v>
      </c>
      <c r="L1095" s="41">
        <v>55347</v>
      </c>
      <c r="M1095" s="41">
        <v>608814</v>
      </c>
      <c r="N1095">
        <f>+VLOOKUP(C1095,'Thanh toán '!M$1335:N$6972,2,0)</f>
        <v>608814</v>
      </c>
      <c r="O1095" s="61">
        <f t="shared" si="54"/>
        <v>0</v>
      </c>
    </row>
    <row r="1096" spans="1:15" hidden="1" x14ac:dyDescent="0.3">
      <c r="A1096" s="18">
        <v>2023</v>
      </c>
      <c r="B1096" s="19" t="s">
        <v>14841</v>
      </c>
      <c r="C1096" s="19">
        <f t="shared" si="52"/>
        <v>3140</v>
      </c>
      <c r="D1096" s="19" t="s">
        <v>13350</v>
      </c>
      <c r="E1096" s="24" t="s">
        <v>14831</v>
      </c>
      <c r="F1096" s="18">
        <f t="shared" si="53"/>
        <v>2</v>
      </c>
      <c r="G1096" s="23" t="s">
        <v>11799</v>
      </c>
      <c r="H1096" s="23" t="s">
        <v>14803</v>
      </c>
      <c r="I1096" s="19" t="s">
        <v>11725</v>
      </c>
      <c r="J1096" s="41">
        <v>704013</v>
      </c>
      <c r="K1096" s="42">
        <v>9.999957387150521E-2</v>
      </c>
      <c r="L1096" s="41">
        <v>70401</v>
      </c>
      <c r="M1096" s="41">
        <v>774414</v>
      </c>
      <c r="N1096">
        <f>+VLOOKUP(C1096,'Thanh toán '!M$1335:N$6972,2,0)</f>
        <v>774414</v>
      </c>
      <c r="O1096" s="61">
        <f t="shared" si="54"/>
        <v>0</v>
      </c>
    </row>
    <row r="1097" spans="1:15" hidden="1" x14ac:dyDescent="0.3">
      <c r="A1097" s="18">
        <v>2023</v>
      </c>
      <c r="B1097" s="19" t="s">
        <v>14842</v>
      </c>
      <c r="C1097" s="19">
        <f t="shared" si="52"/>
        <v>3142</v>
      </c>
      <c r="D1097" s="19" t="s">
        <v>13350</v>
      </c>
      <c r="E1097" s="24" t="s">
        <v>14831</v>
      </c>
      <c r="F1097" s="18">
        <f t="shared" si="53"/>
        <v>2</v>
      </c>
      <c r="G1097" s="23" t="s">
        <v>11799</v>
      </c>
      <c r="H1097" s="23" t="s">
        <v>13543</v>
      </c>
      <c r="I1097" s="19" t="s">
        <v>11725</v>
      </c>
      <c r="J1097" s="41">
        <v>806200</v>
      </c>
      <c r="K1097" s="42">
        <v>0.1</v>
      </c>
      <c r="L1097" s="41">
        <v>80620</v>
      </c>
      <c r="M1097" s="41">
        <v>886820</v>
      </c>
      <c r="N1097">
        <f>+VLOOKUP(C1097,'Thanh toán '!M$1335:N$6972,2,0)</f>
        <v>886820</v>
      </c>
      <c r="O1097" s="61">
        <f t="shared" si="54"/>
        <v>0</v>
      </c>
    </row>
    <row r="1098" spans="1:15" hidden="1" x14ac:dyDescent="0.3">
      <c r="A1098" s="18">
        <v>2023</v>
      </c>
      <c r="B1098" s="19" t="s">
        <v>14843</v>
      </c>
      <c r="C1098" s="19">
        <f t="shared" si="52"/>
        <v>3145</v>
      </c>
      <c r="D1098" s="19" t="s">
        <v>13350</v>
      </c>
      <c r="E1098" s="24" t="s">
        <v>14831</v>
      </c>
      <c r="F1098" s="18">
        <f t="shared" si="53"/>
        <v>2</v>
      </c>
      <c r="G1098" s="23" t="s">
        <v>12835</v>
      </c>
      <c r="H1098" s="23" t="s">
        <v>12835</v>
      </c>
      <c r="I1098" s="19" t="s">
        <v>12836</v>
      </c>
      <c r="J1098" s="41">
        <v>3684540</v>
      </c>
      <c r="K1098" s="42">
        <v>0.1</v>
      </c>
      <c r="L1098" s="41">
        <v>368454</v>
      </c>
      <c r="M1098" s="41">
        <v>4052994</v>
      </c>
      <c r="N1098">
        <f>+VLOOKUP(C1098,'Thanh toán '!M$1335:N$6972,2,0)</f>
        <v>4052994</v>
      </c>
      <c r="O1098" s="61">
        <f t="shared" si="54"/>
        <v>0</v>
      </c>
    </row>
    <row r="1099" spans="1:15" hidden="1" x14ac:dyDescent="0.3">
      <c r="A1099" s="18">
        <v>2023</v>
      </c>
      <c r="B1099" s="19" t="s">
        <v>14844</v>
      </c>
      <c r="C1099" s="19">
        <f t="shared" si="52"/>
        <v>3146</v>
      </c>
      <c r="D1099" s="19" t="s">
        <v>13350</v>
      </c>
      <c r="E1099" s="24" t="s">
        <v>14831</v>
      </c>
      <c r="F1099" s="18">
        <f t="shared" si="53"/>
        <v>2</v>
      </c>
      <c r="G1099" s="23" t="s">
        <v>12645</v>
      </c>
      <c r="H1099" s="23" t="s">
        <v>12645</v>
      </c>
      <c r="I1099" s="19" t="s">
        <v>12646</v>
      </c>
      <c r="J1099" s="41">
        <v>1890675</v>
      </c>
      <c r="K1099" s="42">
        <v>0.10000026445581604</v>
      </c>
      <c r="L1099" s="41">
        <v>189068</v>
      </c>
      <c r="M1099" s="41">
        <v>2079743</v>
      </c>
      <c r="N1099">
        <f>+VLOOKUP(C1099,'Thanh toán '!M$1335:N$6972,2,0)</f>
        <v>2079743</v>
      </c>
      <c r="O1099" s="61">
        <f t="shared" si="54"/>
        <v>0</v>
      </c>
    </row>
    <row r="1100" spans="1:15" hidden="1" x14ac:dyDescent="0.3">
      <c r="A1100" s="18">
        <v>2023</v>
      </c>
      <c r="B1100" s="19" t="s">
        <v>14845</v>
      </c>
      <c r="C1100" s="19">
        <f t="shared" si="52"/>
        <v>3147</v>
      </c>
      <c r="D1100" s="19" t="s">
        <v>13350</v>
      </c>
      <c r="E1100" s="24" t="s">
        <v>14831</v>
      </c>
      <c r="F1100" s="18">
        <f t="shared" si="53"/>
        <v>2</v>
      </c>
      <c r="G1100" s="23" t="s">
        <v>12624</v>
      </c>
      <c r="H1100" s="23" t="s">
        <v>12624</v>
      </c>
      <c r="I1100" s="19" t="s">
        <v>12625</v>
      </c>
      <c r="J1100" s="41">
        <v>1060500</v>
      </c>
      <c r="K1100" s="42">
        <v>0.1</v>
      </c>
      <c r="L1100" s="41">
        <v>106050</v>
      </c>
      <c r="M1100" s="41">
        <v>1166550</v>
      </c>
      <c r="N1100">
        <f>+VLOOKUP(C1100,'Thanh toán '!M$1335:N$6972,2,0)</f>
        <v>1166550</v>
      </c>
      <c r="O1100" s="61">
        <f t="shared" si="54"/>
        <v>0</v>
      </c>
    </row>
    <row r="1101" spans="1:15" hidden="1" x14ac:dyDescent="0.3">
      <c r="A1101" s="18">
        <v>2023</v>
      </c>
      <c r="B1101" s="19" t="s">
        <v>14846</v>
      </c>
      <c r="C1101" s="19">
        <f t="shared" si="52"/>
        <v>3148</v>
      </c>
      <c r="D1101" s="19" t="s">
        <v>13350</v>
      </c>
      <c r="E1101" s="24" t="s">
        <v>14831</v>
      </c>
      <c r="F1101" s="18">
        <f t="shared" si="53"/>
        <v>2</v>
      </c>
      <c r="G1101" s="23" t="s">
        <v>12194</v>
      </c>
      <c r="H1101" s="23" t="s">
        <v>12194</v>
      </c>
      <c r="I1101" s="19" t="s">
        <v>12195</v>
      </c>
      <c r="J1101" s="41">
        <v>1481830</v>
      </c>
      <c r="K1101" s="42">
        <v>0.1</v>
      </c>
      <c r="L1101" s="41">
        <v>148183</v>
      </c>
      <c r="M1101" s="41">
        <v>1630013</v>
      </c>
      <c r="N1101">
        <f>+VLOOKUP(C1101,'Thanh toán '!M$1335:N$6972,2,0)</f>
        <v>1630013</v>
      </c>
      <c r="O1101" s="61">
        <f t="shared" si="54"/>
        <v>0</v>
      </c>
    </row>
    <row r="1102" spans="1:15" hidden="1" x14ac:dyDescent="0.3">
      <c r="A1102" s="18">
        <v>2023</v>
      </c>
      <c r="B1102" s="19" t="s">
        <v>14847</v>
      </c>
      <c r="C1102" s="19">
        <f t="shared" si="52"/>
        <v>3149</v>
      </c>
      <c r="D1102" s="19" t="s">
        <v>13350</v>
      </c>
      <c r="E1102" s="24" t="s">
        <v>14831</v>
      </c>
      <c r="F1102" s="18">
        <f t="shared" si="53"/>
        <v>2</v>
      </c>
      <c r="G1102" s="23" t="s">
        <v>12179</v>
      </c>
      <c r="H1102" s="23" t="s">
        <v>12179</v>
      </c>
      <c r="I1102" s="19" t="s">
        <v>12180</v>
      </c>
      <c r="J1102" s="41">
        <v>15741420</v>
      </c>
      <c r="K1102" s="42">
        <v>0.1</v>
      </c>
      <c r="L1102" s="41">
        <v>1574142</v>
      </c>
      <c r="M1102" s="41">
        <v>17315562</v>
      </c>
      <c r="N1102">
        <f>+VLOOKUP(C1102,'Thanh toán '!M$1335:N$6972,2,0)</f>
        <v>17315562</v>
      </c>
      <c r="O1102" s="61">
        <f t="shared" si="54"/>
        <v>0</v>
      </c>
    </row>
    <row r="1103" spans="1:15" hidden="1" x14ac:dyDescent="0.3">
      <c r="A1103" s="18">
        <v>2023</v>
      </c>
      <c r="B1103" s="19" t="s">
        <v>14848</v>
      </c>
      <c r="C1103" s="19">
        <f t="shared" si="52"/>
        <v>3150</v>
      </c>
      <c r="D1103" s="19" t="s">
        <v>13350</v>
      </c>
      <c r="E1103" s="24" t="s">
        <v>14831</v>
      </c>
      <c r="F1103" s="18">
        <f t="shared" si="53"/>
        <v>2</v>
      </c>
      <c r="G1103" s="23" t="s">
        <v>12167</v>
      </c>
      <c r="H1103" s="23" t="s">
        <v>12167</v>
      </c>
      <c r="I1103" s="19" t="s">
        <v>12168</v>
      </c>
      <c r="J1103" s="41">
        <v>530250</v>
      </c>
      <c r="K1103" s="42">
        <v>0.1</v>
      </c>
      <c r="L1103" s="41">
        <v>53025</v>
      </c>
      <c r="M1103" s="41">
        <v>583275</v>
      </c>
      <c r="N1103">
        <f>+VLOOKUP(C1103,'Thanh toán '!M$1335:N$6972,2,0)</f>
        <v>583275</v>
      </c>
      <c r="O1103" s="61">
        <f t="shared" si="54"/>
        <v>0</v>
      </c>
    </row>
    <row r="1104" spans="1:15" hidden="1" x14ac:dyDescent="0.3">
      <c r="A1104" s="18">
        <v>2023</v>
      </c>
      <c r="B1104" s="19" t="s">
        <v>14849</v>
      </c>
      <c r="C1104" s="19">
        <f t="shared" si="52"/>
        <v>3151</v>
      </c>
      <c r="D1104" s="19" t="s">
        <v>13350</v>
      </c>
      <c r="E1104" s="24" t="s">
        <v>14831</v>
      </c>
      <c r="F1104" s="18">
        <f t="shared" si="53"/>
        <v>2</v>
      </c>
      <c r="G1104" s="23" t="s">
        <v>12167</v>
      </c>
      <c r="H1104" s="23" t="s">
        <v>12167</v>
      </c>
      <c r="I1104" s="19" t="s">
        <v>12168</v>
      </c>
      <c r="J1104" s="41">
        <v>1477735</v>
      </c>
      <c r="K1104" s="42">
        <v>0.10000033835565916</v>
      </c>
      <c r="L1104" s="41">
        <v>147774</v>
      </c>
      <c r="M1104" s="41">
        <v>1625509</v>
      </c>
      <c r="N1104">
        <f>+VLOOKUP(C1104,'Thanh toán '!M$1335:N$6972,2,0)</f>
        <v>1625509</v>
      </c>
      <c r="O1104" s="61">
        <f t="shared" si="54"/>
        <v>0</v>
      </c>
    </row>
    <row r="1105" spans="1:15" hidden="1" x14ac:dyDescent="0.3">
      <c r="A1105" s="18">
        <v>2023</v>
      </c>
      <c r="B1105" s="19" t="s">
        <v>14850</v>
      </c>
      <c r="C1105" s="19">
        <f t="shared" si="52"/>
        <v>3152</v>
      </c>
      <c r="D1105" s="19" t="s">
        <v>13350</v>
      </c>
      <c r="E1105" s="24" t="s">
        <v>14831</v>
      </c>
      <c r="F1105" s="18">
        <f t="shared" si="53"/>
        <v>2</v>
      </c>
      <c r="G1105" s="23" t="s">
        <v>12618</v>
      </c>
      <c r="H1105" s="23" t="s">
        <v>12618</v>
      </c>
      <c r="I1105" s="19" t="s">
        <v>12619</v>
      </c>
      <c r="J1105" s="41">
        <v>530250</v>
      </c>
      <c r="K1105" s="42">
        <v>0.1</v>
      </c>
      <c r="L1105" s="41">
        <v>53025</v>
      </c>
      <c r="M1105" s="41">
        <v>583275</v>
      </c>
      <c r="N1105">
        <f>+VLOOKUP(C1105,'Thanh toán '!M$1335:N$6972,2,0)</f>
        <v>583275</v>
      </c>
      <c r="O1105" s="61">
        <f t="shared" si="54"/>
        <v>0</v>
      </c>
    </row>
    <row r="1106" spans="1:15" hidden="1" x14ac:dyDescent="0.3">
      <c r="A1106" s="18">
        <v>2023</v>
      </c>
      <c r="B1106" s="19" t="s">
        <v>14851</v>
      </c>
      <c r="C1106" s="19">
        <f t="shared" si="52"/>
        <v>3153</v>
      </c>
      <c r="D1106" s="19" t="s">
        <v>13350</v>
      </c>
      <c r="E1106" s="24" t="s">
        <v>14831</v>
      </c>
      <c r="F1106" s="18">
        <f t="shared" si="53"/>
        <v>2</v>
      </c>
      <c r="G1106" s="23" t="s">
        <v>12618</v>
      </c>
      <c r="H1106" s="23" t="s">
        <v>12618</v>
      </c>
      <c r="I1106" s="19" t="s">
        <v>12619</v>
      </c>
      <c r="J1106" s="41">
        <v>922445</v>
      </c>
      <c r="K1106" s="42">
        <v>0.10000054203773667</v>
      </c>
      <c r="L1106" s="41">
        <v>92245</v>
      </c>
      <c r="M1106" s="41">
        <v>1014690</v>
      </c>
      <c r="N1106">
        <f>+VLOOKUP(C1106,'Thanh toán '!M$1335:N$6972,2,0)</f>
        <v>1014690</v>
      </c>
      <c r="O1106" s="61">
        <f t="shared" si="54"/>
        <v>0</v>
      </c>
    </row>
    <row r="1107" spans="1:15" hidden="1" x14ac:dyDescent="0.3">
      <c r="A1107" s="18">
        <v>2023</v>
      </c>
      <c r="B1107" s="19" t="s">
        <v>14852</v>
      </c>
      <c r="C1107" s="19">
        <f t="shared" si="52"/>
        <v>3154</v>
      </c>
      <c r="D1107" s="19" t="s">
        <v>13350</v>
      </c>
      <c r="E1107" s="24" t="s">
        <v>14831</v>
      </c>
      <c r="F1107" s="18">
        <f t="shared" si="53"/>
        <v>2</v>
      </c>
      <c r="G1107" s="23" t="s">
        <v>12188</v>
      </c>
      <c r="H1107" s="23" t="s">
        <v>12188</v>
      </c>
      <c r="I1107" s="19" t="s">
        <v>12189</v>
      </c>
      <c r="J1107" s="41">
        <v>3035550</v>
      </c>
      <c r="K1107" s="42">
        <v>0.1</v>
      </c>
      <c r="L1107" s="41">
        <v>303555</v>
      </c>
      <c r="M1107" s="41">
        <v>3339105</v>
      </c>
      <c r="N1107">
        <f>+VLOOKUP(C1107,'Thanh toán '!M$1335:N$6972,2,0)</f>
        <v>3339105</v>
      </c>
      <c r="O1107" s="61">
        <f t="shared" si="54"/>
        <v>0</v>
      </c>
    </row>
    <row r="1108" spans="1:15" hidden="1" x14ac:dyDescent="0.3">
      <c r="A1108" s="18">
        <v>2023</v>
      </c>
      <c r="B1108" s="19" t="s">
        <v>14853</v>
      </c>
      <c r="C1108" s="19">
        <f t="shared" si="52"/>
        <v>3155</v>
      </c>
      <c r="D1108" s="19" t="s">
        <v>13350</v>
      </c>
      <c r="E1108" s="24" t="s">
        <v>14831</v>
      </c>
      <c r="F1108" s="18">
        <f t="shared" si="53"/>
        <v>2</v>
      </c>
      <c r="G1108" s="23" t="s">
        <v>12182</v>
      </c>
      <c r="H1108" s="23" t="s">
        <v>12182</v>
      </c>
      <c r="I1108" s="19" t="s">
        <v>12183</v>
      </c>
      <c r="J1108" s="41">
        <v>9742210</v>
      </c>
      <c r="K1108" s="42">
        <v>0.1</v>
      </c>
      <c r="L1108" s="41">
        <v>974221</v>
      </c>
      <c r="M1108" s="41">
        <v>10716431</v>
      </c>
      <c r="N1108">
        <f>+VLOOKUP(C1108,'Thanh toán '!M$1335:N$6972,2,0)</f>
        <v>10716431</v>
      </c>
      <c r="O1108" s="61">
        <f t="shared" si="54"/>
        <v>0</v>
      </c>
    </row>
    <row r="1109" spans="1:15" hidden="1" x14ac:dyDescent="0.3">
      <c r="A1109" s="18">
        <v>2023</v>
      </c>
      <c r="B1109" s="19" t="s">
        <v>14854</v>
      </c>
      <c r="C1109" s="19">
        <f t="shared" si="52"/>
        <v>3156</v>
      </c>
      <c r="D1109" s="19" t="s">
        <v>13350</v>
      </c>
      <c r="E1109" s="24" t="s">
        <v>14831</v>
      </c>
      <c r="F1109" s="18">
        <f t="shared" si="53"/>
        <v>2</v>
      </c>
      <c r="G1109" s="23" t="s">
        <v>12639</v>
      </c>
      <c r="H1109" s="23" t="s">
        <v>12639</v>
      </c>
      <c r="I1109" s="19" t="s">
        <v>12640</v>
      </c>
      <c r="J1109" s="41">
        <v>5131350</v>
      </c>
      <c r="K1109" s="42">
        <v>0.1</v>
      </c>
      <c r="L1109" s="41">
        <v>513135</v>
      </c>
      <c r="M1109" s="41">
        <v>5644485</v>
      </c>
      <c r="N1109">
        <f>+VLOOKUP(C1109,'Thanh toán '!M$1335:N$6972,2,0)</f>
        <v>5644485</v>
      </c>
      <c r="O1109" s="61">
        <f t="shared" si="54"/>
        <v>0</v>
      </c>
    </row>
    <row r="1110" spans="1:15" hidden="1" x14ac:dyDescent="0.3">
      <c r="A1110" s="18">
        <v>2023</v>
      </c>
      <c r="B1110" s="19" t="s">
        <v>14855</v>
      </c>
      <c r="C1110" s="19">
        <f t="shared" si="52"/>
        <v>3157</v>
      </c>
      <c r="D1110" s="19" t="s">
        <v>13350</v>
      </c>
      <c r="E1110" s="24" t="s">
        <v>14831</v>
      </c>
      <c r="F1110" s="18">
        <f t="shared" si="53"/>
        <v>2</v>
      </c>
      <c r="G1110" s="23" t="s">
        <v>12185</v>
      </c>
      <c r="H1110" s="23" t="s">
        <v>12185</v>
      </c>
      <c r="I1110" s="19" t="s">
        <v>12186</v>
      </c>
      <c r="J1110" s="41">
        <v>5964160</v>
      </c>
      <c r="K1110" s="42">
        <v>0.1</v>
      </c>
      <c r="L1110" s="41">
        <v>596416</v>
      </c>
      <c r="M1110" s="41">
        <v>6560576</v>
      </c>
      <c r="N1110">
        <f>+VLOOKUP(C1110,'Thanh toán '!M$1335:N$6972,2,0)</f>
        <v>6560576</v>
      </c>
      <c r="O1110" s="61">
        <f t="shared" si="54"/>
        <v>0</v>
      </c>
    </row>
    <row r="1111" spans="1:15" hidden="1" x14ac:dyDescent="0.3">
      <c r="A1111" s="18">
        <v>2023</v>
      </c>
      <c r="B1111" s="19" t="s">
        <v>14856</v>
      </c>
      <c r="C1111" s="19">
        <f t="shared" si="52"/>
        <v>3158</v>
      </c>
      <c r="D1111" s="19" t="s">
        <v>13350</v>
      </c>
      <c r="E1111" s="24" t="s">
        <v>14831</v>
      </c>
      <c r="F1111" s="18">
        <f t="shared" si="53"/>
        <v>2</v>
      </c>
      <c r="G1111" s="23" t="s">
        <v>12173</v>
      </c>
      <c r="H1111" s="23" t="s">
        <v>12173</v>
      </c>
      <c r="I1111" s="19" t="s">
        <v>12174</v>
      </c>
      <c r="J1111" s="41">
        <v>4683190</v>
      </c>
      <c r="K1111" s="42">
        <v>0.1</v>
      </c>
      <c r="L1111" s="41">
        <v>468319</v>
      </c>
      <c r="M1111" s="41">
        <v>5151509</v>
      </c>
      <c r="N1111">
        <f>+VLOOKUP(C1111,'Thanh toán '!M$1335:N$6972,2,0)</f>
        <v>5151509</v>
      </c>
      <c r="O1111" s="61">
        <f t="shared" si="54"/>
        <v>0</v>
      </c>
    </row>
    <row r="1112" spans="1:15" hidden="1" x14ac:dyDescent="0.3">
      <c r="A1112" s="18">
        <v>2023</v>
      </c>
      <c r="B1112" s="19" t="s">
        <v>14857</v>
      </c>
      <c r="C1112" s="19">
        <f t="shared" si="52"/>
        <v>3159</v>
      </c>
      <c r="D1112" s="19" t="s">
        <v>13350</v>
      </c>
      <c r="E1112" s="24" t="s">
        <v>14831</v>
      </c>
      <c r="F1112" s="18">
        <f t="shared" si="53"/>
        <v>2</v>
      </c>
      <c r="G1112" s="23" t="s">
        <v>12422</v>
      </c>
      <c r="H1112" s="23" t="s">
        <v>12422</v>
      </c>
      <c r="I1112" s="19" t="s">
        <v>12423</v>
      </c>
      <c r="J1112" s="41">
        <v>1110580</v>
      </c>
      <c r="K1112" s="42">
        <v>0.1</v>
      </c>
      <c r="L1112" s="41">
        <v>111058</v>
      </c>
      <c r="M1112" s="41">
        <v>1221638</v>
      </c>
      <c r="N1112">
        <f>+VLOOKUP(C1112,'Thanh toán '!M$1335:N$6972,2,0)</f>
        <v>1221638</v>
      </c>
      <c r="O1112" s="61">
        <f t="shared" si="54"/>
        <v>0</v>
      </c>
    </row>
    <row r="1113" spans="1:15" hidden="1" x14ac:dyDescent="0.3">
      <c r="A1113" s="18">
        <v>2023</v>
      </c>
      <c r="B1113" s="19" t="s">
        <v>14858</v>
      </c>
      <c r="C1113" s="19">
        <f t="shared" si="52"/>
        <v>3160</v>
      </c>
      <c r="D1113" s="19" t="s">
        <v>13350</v>
      </c>
      <c r="E1113" s="24" t="s">
        <v>14831</v>
      </c>
      <c r="F1113" s="18">
        <f t="shared" si="53"/>
        <v>2</v>
      </c>
      <c r="G1113" s="23" t="s">
        <v>12191</v>
      </c>
      <c r="H1113" s="23" t="s">
        <v>14386</v>
      </c>
      <c r="I1113" s="19" t="s">
        <v>12192</v>
      </c>
      <c r="J1113" s="41">
        <v>1198465</v>
      </c>
      <c r="K1113" s="42">
        <v>0.10000041720033542</v>
      </c>
      <c r="L1113" s="41">
        <v>119847</v>
      </c>
      <c r="M1113" s="41">
        <v>1318312</v>
      </c>
      <c r="N1113">
        <f>+VLOOKUP(C1113,'Thanh toán '!M$1335:N$6972,2,0)</f>
        <v>1318312</v>
      </c>
      <c r="O1113" s="61">
        <f t="shared" si="54"/>
        <v>0</v>
      </c>
    </row>
    <row r="1114" spans="1:15" hidden="1" x14ac:dyDescent="0.3">
      <c r="A1114" s="18">
        <v>2023</v>
      </c>
      <c r="B1114" s="19" t="s">
        <v>14859</v>
      </c>
      <c r="C1114" s="19">
        <f t="shared" si="52"/>
        <v>3165</v>
      </c>
      <c r="D1114" s="19" t="s">
        <v>13350</v>
      </c>
      <c r="E1114" s="24" t="s">
        <v>14860</v>
      </c>
      <c r="F1114" s="18">
        <f t="shared" si="53"/>
        <v>2</v>
      </c>
      <c r="G1114" s="23" t="s">
        <v>12363</v>
      </c>
      <c r="H1114" s="23" t="s">
        <v>12363</v>
      </c>
      <c r="I1114" s="19" t="s">
        <v>12364</v>
      </c>
      <c r="J1114" s="41">
        <v>4647950</v>
      </c>
      <c r="K1114" s="42">
        <v>0.1</v>
      </c>
      <c r="L1114" s="41">
        <v>464795</v>
      </c>
      <c r="M1114" s="41">
        <v>5112745</v>
      </c>
      <c r="N1114">
        <f>+VLOOKUP(C1114,'Thanh toán '!M$1335:N$6972,2,0)</f>
        <v>5112745</v>
      </c>
      <c r="O1114" s="61">
        <f t="shared" si="54"/>
        <v>0</v>
      </c>
    </row>
    <row r="1115" spans="1:15" hidden="1" x14ac:dyDescent="0.3">
      <c r="A1115" s="43">
        <v>2023</v>
      </c>
      <c r="B1115" s="44" t="s">
        <v>14861</v>
      </c>
      <c r="C1115" s="19">
        <f t="shared" si="52"/>
        <v>3173</v>
      </c>
      <c r="D1115" s="44" t="s">
        <v>13350</v>
      </c>
      <c r="E1115" s="45" t="s">
        <v>14860</v>
      </c>
      <c r="F1115" s="18">
        <f t="shared" si="53"/>
        <v>2</v>
      </c>
      <c r="G1115" s="46" t="s">
        <v>11799</v>
      </c>
      <c r="H1115" s="46" t="s">
        <v>13491</v>
      </c>
      <c r="I1115" s="44" t="s">
        <v>11725</v>
      </c>
      <c r="J1115" s="47">
        <v>2220235</v>
      </c>
      <c r="K1115" s="48">
        <v>0.10000022520138634</v>
      </c>
      <c r="L1115" s="47">
        <v>222024</v>
      </c>
      <c r="M1115" s="47">
        <v>0</v>
      </c>
      <c r="O1115" s="61"/>
    </row>
    <row r="1116" spans="1:15" hidden="1" x14ac:dyDescent="0.3">
      <c r="A1116" s="18">
        <v>2023</v>
      </c>
      <c r="B1116" s="19" t="s">
        <v>14862</v>
      </c>
      <c r="C1116" s="19">
        <f t="shared" si="52"/>
        <v>3187</v>
      </c>
      <c r="D1116" s="19" t="s">
        <v>13350</v>
      </c>
      <c r="E1116" s="24" t="s">
        <v>14860</v>
      </c>
      <c r="F1116" s="18">
        <f t="shared" si="53"/>
        <v>2</v>
      </c>
      <c r="G1116" s="23" t="s">
        <v>11799</v>
      </c>
      <c r="H1116" s="23" t="s">
        <v>13491</v>
      </c>
      <c r="I1116" s="19" t="s">
        <v>11725</v>
      </c>
      <c r="J1116" s="41">
        <v>530250</v>
      </c>
      <c r="K1116" s="42">
        <v>0.1</v>
      </c>
      <c r="L1116" s="41">
        <v>53025</v>
      </c>
      <c r="M1116" s="41">
        <v>583275</v>
      </c>
      <c r="N1116">
        <f>+VLOOKUP(C1116,'Thanh toán '!M$1335:N$6972,2,0)</f>
        <v>583275</v>
      </c>
      <c r="O1116" s="61">
        <f t="shared" si="54"/>
        <v>0</v>
      </c>
    </row>
    <row r="1117" spans="1:15" hidden="1" x14ac:dyDescent="0.3">
      <c r="A1117" s="18">
        <v>2023</v>
      </c>
      <c r="B1117" s="19" t="s">
        <v>14863</v>
      </c>
      <c r="C1117" s="19">
        <f t="shared" si="52"/>
        <v>3269</v>
      </c>
      <c r="D1117" s="19" t="s">
        <v>13350</v>
      </c>
      <c r="E1117" s="24" t="s">
        <v>14860</v>
      </c>
      <c r="F1117" s="18">
        <f t="shared" si="53"/>
        <v>2</v>
      </c>
      <c r="G1117" s="23" t="s">
        <v>11799</v>
      </c>
      <c r="H1117" s="23" t="s">
        <v>13491</v>
      </c>
      <c r="I1117" s="19" t="s">
        <v>11725</v>
      </c>
      <c r="J1117" s="41">
        <v>1611475</v>
      </c>
      <c r="K1117" s="42">
        <v>0.10000031027474829</v>
      </c>
      <c r="L1117" s="41">
        <v>161148</v>
      </c>
      <c r="M1117" s="41">
        <v>1772623</v>
      </c>
      <c r="N1117">
        <f>+VLOOKUP(C1117,'Thanh toán '!M$1335:N$6972,2,0)</f>
        <v>1772623</v>
      </c>
      <c r="O1117" s="61">
        <f t="shared" si="54"/>
        <v>0</v>
      </c>
    </row>
    <row r="1118" spans="1:15" hidden="1" x14ac:dyDescent="0.3">
      <c r="A1118" s="18">
        <v>2023</v>
      </c>
      <c r="B1118" s="19" t="s">
        <v>14864</v>
      </c>
      <c r="C1118" s="19">
        <f t="shared" si="52"/>
        <v>3514</v>
      </c>
      <c r="D1118" s="19" t="s">
        <v>13350</v>
      </c>
      <c r="E1118" s="24" t="s">
        <v>14860</v>
      </c>
      <c r="F1118" s="18">
        <f t="shared" si="53"/>
        <v>2</v>
      </c>
      <c r="G1118" s="23" t="s">
        <v>11799</v>
      </c>
      <c r="H1118" s="23" t="s">
        <v>14530</v>
      </c>
      <c r="I1118" s="19" t="s">
        <v>11725</v>
      </c>
      <c r="J1118" s="41">
        <v>250910</v>
      </c>
      <c r="K1118" s="42">
        <v>0.1</v>
      </c>
      <c r="L1118" s="41">
        <v>25091</v>
      </c>
      <c r="M1118" s="41">
        <v>276001</v>
      </c>
      <c r="N1118">
        <f>+VLOOKUP(C1118,'Thanh toán '!M$1335:N$6972,2,0)</f>
        <v>276001</v>
      </c>
      <c r="O1118" s="61">
        <f t="shared" si="54"/>
        <v>0</v>
      </c>
    </row>
    <row r="1119" spans="1:15" hidden="1" x14ac:dyDescent="0.3">
      <c r="A1119" s="18">
        <v>2023</v>
      </c>
      <c r="B1119" s="19" t="s">
        <v>14865</v>
      </c>
      <c r="C1119" s="19">
        <f t="shared" si="52"/>
        <v>3515</v>
      </c>
      <c r="D1119" s="19" t="s">
        <v>13350</v>
      </c>
      <c r="E1119" s="24" t="s">
        <v>14860</v>
      </c>
      <c r="F1119" s="18">
        <f t="shared" si="53"/>
        <v>2</v>
      </c>
      <c r="G1119" s="23" t="s">
        <v>12448</v>
      </c>
      <c r="H1119" s="23" t="s">
        <v>12448</v>
      </c>
      <c r="I1119" s="19" t="s">
        <v>12449</v>
      </c>
      <c r="J1119" s="41">
        <v>3501645</v>
      </c>
      <c r="K1119" s="42">
        <v>0.10000014279003154</v>
      </c>
      <c r="L1119" s="41">
        <v>350165</v>
      </c>
      <c r="M1119" s="41">
        <v>3851810</v>
      </c>
      <c r="N1119">
        <f>+VLOOKUP(C1119,'Thanh toán '!M$1335:N$6972,2,0)</f>
        <v>3851810</v>
      </c>
      <c r="O1119" s="61">
        <f t="shared" si="54"/>
        <v>0</v>
      </c>
    </row>
    <row r="1120" spans="1:15" hidden="1" x14ac:dyDescent="0.3">
      <c r="A1120" s="18">
        <v>2023</v>
      </c>
      <c r="B1120" s="19" t="s">
        <v>14866</v>
      </c>
      <c r="C1120" s="19">
        <f t="shared" si="52"/>
        <v>3523</v>
      </c>
      <c r="D1120" s="19" t="s">
        <v>13350</v>
      </c>
      <c r="E1120" s="24" t="s">
        <v>14860</v>
      </c>
      <c r="F1120" s="18">
        <f t="shared" si="53"/>
        <v>2</v>
      </c>
      <c r="G1120" s="23" t="s">
        <v>12438</v>
      </c>
      <c r="H1120" s="23" t="s">
        <v>12438</v>
      </c>
      <c r="I1120" s="19" t="s">
        <v>12439</v>
      </c>
      <c r="J1120" s="41">
        <v>3520065</v>
      </c>
      <c r="K1120" s="42">
        <v>0.1000001420428316</v>
      </c>
      <c r="L1120" s="41">
        <v>352007</v>
      </c>
      <c r="M1120" s="41">
        <v>3872072</v>
      </c>
      <c r="N1120">
        <f>+VLOOKUP(C1120,'Thanh toán '!M$1335:N$6972,2,0)</f>
        <v>3872072</v>
      </c>
      <c r="O1120" s="61">
        <f t="shared" si="54"/>
        <v>0</v>
      </c>
    </row>
    <row r="1121" spans="1:15" hidden="1" x14ac:dyDescent="0.3">
      <c r="A1121" s="18">
        <v>2023</v>
      </c>
      <c r="B1121" s="19" t="s">
        <v>14867</v>
      </c>
      <c r="C1121" s="19">
        <f t="shared" si="52"/>
        <v>3524</v>
      </c>
      <c r="D1121" s="19" t="s">
        <v>13350</v>
      </c>
      <c r="E1121" s="24" t="s">
        <v>14860</v>
      </c>
      <c r="F1121" s="18">
        <f t="shared" si="53"/>
        <v>2</v>
      </c>
      <c r="G1121" s="23" t="s">
        <v>11799</v>
      </c>
      <c r="H1121" s="23" t="s">
        <v>14062</v>
      </c>
      <c r="I1121" s="19" t="s">
        <v>11725</v>
      </c>
      <c r="J1121" s="41">
        <v>1059916</v>
      </c>
      <c r="K1121" s="42">
        <v>0.10000037738839682</v>
      </c>
      <c r="L1121" s="41">
        <v>105992</v>
      </c>
      <c r="M1121" s="41">
        <v>1165908</v>
      </c>
      <c r="N1121">
        <f>+VLOOKUP(C1121,'Thanh toán '!M$1335:N$6972,2,0)</f>
        <v>1165908</v>
      </c>
      <c r="O1121" s="61">
        <f t="shared" si="54"/>
        <v>0</v>
      </c>
    </row>
    <row r="1122" spans="1:15" hidden="1" x14ac:dyDescent="0.3">
      <c r="A1122" s="18">
        <v>2023</v>
      </c>
      <c r="B1122" s="19" t="s">
        <v>14868</v>
      </c>
      <c r="C1122" s="19">
        <f t="shared" si="52"/>
        <v>3525</v>
      </c>
      <c r="D1122" s="19" t="s">
        <v>13350</v>
      </c>
      <c r="E1122" s="24" t="s">
        <v>14860</v>
      </c>
      <c r="F1122" s="18">
        <f t="shared" si="53"/>
        <v>2</v>
      </c>
      <c r="G1122" s="23" t="s">
        <v>12287</v>
      </c>
      <c r="H1122" s="23" t="s">
        <v>12287</v>
      </c>
      <c r="I1122" s="19" t="s">
        <v>12288</v>
      </c>
      <c r="J1122" s="41">
        <v>5964160</v>
      </c>
      <c r="K1122" s="42">
        <v>0.1</v>
      </c>
      <c r="L1122" s="41">
        <v>596416</v>
      </c>
      <c r="M1122" s="41">
        <v>6560576</v>
      </c>
      <c r="N1122">
        <f>+VLOOKUP(C1122,'Thanh toán '!M$1335:N$6972,2,0)</f>
        <v>6560576</v>
      </c>
      <c r="O1122" s="61">
        <f t="shared" si="54"/>
        <v>0</v>
      </c>
    </row>
    <row r="1123" spans="1:15" hidden="1" x14ac:dyDescent="0.3">
      <c r="A1123" s="18">
        <v>2023</v>
      </c>
      <c r="B1123" s="19" t="s">
        <v>14869</v>
      </c>
      <c r="C1123" s="19">
        <f t="shared" si="52"/>
        <v>3526</v>
      </c>
      <c r="D1123" s="19" t="s">
        <v>13350</v>
      </c>
      <c r="E1123" s="24" t="s">
        <v>14860</v>
      </c>
      <c r="F1123" s="18">
        <f t="shared" si="53"/>
        <v>2</v>
      </c>
      <c r="G1123" s="23" t="s">
        <v>12239</v>
      </c>
      <c r="H1123" s="23" t="s">
        <v>14173</v>
      </c>
      <c r="I1123" s="19" t="s">
        <v>12240</v>
      </c>
      <c r="J1123" s="41">
        <v>1060500</v>
      </c>
      <c r="K1123" s="42">
        <v>0.1</v>
      </c>
      <c r="L1123" s="41">
        <v>106050</v>
      </c>
      <c r="M1123" s="41">
        <v>1166550</v>
      </c>
      <c r="N1123">
        <f>+VLOOKUP(C1123,'Thanh toán '!M$1335:N$6972,2,0)</f>
        <v>1166550</v>
      </c>
      <c r="O1123" s="61">
        <f t="shared" si="54"/>
        <v>0</v>
      </c>
    </row>
    <row r="1124" spans="1:15" hidden="1" x14ac:dyDescent="0.3">
      <c r="A1124" s="18">
        <v>2023</v>
      </c>
      <c r="B1124" s="19" t="s">
        <v>14870</v>
      </c>
      <c r="C1124" s="19">
        <f t="shared" si="52"/>
        <v>3527</v>
      </c>
      <c r="D1124" s="19" t="s">
        <v>13350</v>
      </c>
      <c r="E1124" s="24" t="s">
        <v>14860</v>
      </c>
      <c r="F1124" s="18">
        <f t="shared" si="53"/>
        <v>2</v>
      </c>
      <c r="G1124" s="23" t="s">
        <v>12026</v>
      </c>
      <c r="H1124" s="23" t="s">
        <v>13942</v>
      </c>
      <c r="I1124" s="19" t="s">
        <v>12027</v>
      </c>
      <c r="J1124" s="41">
        <v>555290</v>
      </c>
      <c r="K1124" s="42">
        <v>0.1</v>
      </c>
      <c r="L1124" s="41">
        <v>55529</v>
      </c>
      <c r="M1124" s="41">
        <v>610819</v>
      </c>
      <c r="N1124">
        <f>+VLOOKUP(C1124,'Thanh toán '!M$1335:N$6972,2,0)</f>
        <v>610819</v>
      </c>
      <c r="O1124" s="61">
        <f t="shared" si="54"/>
        <v>0</v>
      </c>
    </row>
    <row r="1125" spans="1:15" hidden="1" x14ac:dyDescent="0.3">
      <c r="A1125" s="18">
        <v>2023</v>
      </c>
      <c r="B1125" s="19" t="s">
        <v>14871</v>
      </c>
      <c r="C1125" s="19">
        <f t="shared" si="52"/>
        <v>3547</v>
      </c>
      <c r="D1125" s="19" t="s">
        <v>13350</v>
      </c>
      <c r="E1125" s="24" t="s">
        <v>14860</v>
      </c>
      <c r="F1125" s="18">
        <f t="shared" si="53"/>
        <v>2</v>
      </c>
      <c r="G1125" s="23" t="s">
        <v>11799</v>
      </c>
      <c r="H1125" s="23" t="s">
        <v>13366</v>
      </c>
      <c r="I1125" s="19" t="s">
        <v>11725</v>
      </c>
      <c r="J1125" s="41">
        <v>555290</v>
      </c>
      <c r="K1125" s="42">
        <v>0.1</v>
      </c>
      <c r="L1125" s="41">
        <v>55529</v>
      </c>
      <c r="M1125" s="41">
        <v>610819</v>
      </c>
      <c r="N1125">
        <f>+VLOOKUP(C1125,'Thanh toán '!M$1335:N$6972,2,0)</f>
        <v>610819</v>
      </c>
      <c r="O1125" s="61">
        <f t="shared" si="54"/>
        <v>0</v>
      </c>
    </row>
    <row r="1126" spans="1:15" hidden="1" x14ac:dyDescent="0.3">
      <c r="A1126" s="18">
        <v>2023</v>
      </c>
      <c r="B1126" s="19" t="s">
        <v>14872</v>
      </c>
      <c r="C1126" s="19">
        <f t="shared" si="52"/>
        <v>3548</v>
      </c>
      <c r="D1126" s="19" t="s">
        <v>13350</v>
      </c>
      <c r="E1126" s="24" t="s">
        <v>14860</v>
      </c>
      <c r="F1126" s="18">
        <f t="shared" si="53"/>
        <v>2</v>
      </c>
      <c r="G1126" s="23" t="s">
        <v>11799</v>
      </c>
      <c r="H1126" s="23" t="s">
        <v>13517</v>
      </c>
      <c r="I1126" s="19" t="s">
        <v>11725</v>
      </c>
      <c r="J1126" s="41">
        <v>834994</v>
      </c>
      <c r="K1126" s="42">
        <v>9.9999520954641596E-2</v>
      </c>
      <c r="L1126" s="41">
        <v>83499</v>
      </c>
      <c r="M1126" s="41">
        <v>918493</v>
      </c>
      <c r="N1126">
        <f>+VLOOKUP(C1126,'Thanh toán '!M$1335:N$6972,2,0)</f>
        <v>918493</v>
      </c>
      <c r="O1126" s="61">
        <f t="shared" si="54"/>
        <v>0</v>
      </c>
    </row>
    <row r="1127" spans="1:15" hidden="1" x14ac:dyDescent="0.3">
      <c r="A1127" s="43">
        <v>2023</v>
      </c>
      <c r="B1127" s="44" t="s">
        <v>14873</v>
      </c>
      <c r="C1127" s="19">
        <f t="shared" si="52"/>
        <v>3549</v>
      </c>
      <c r="D1127" s="44" t="s">
        <v>13350</v>
      </c>
      <c r="E1127" s="45" t="s">
        <v>14860</v>
      </c>
      <c r="F1127" s="18">
        <f t="shared" si="53"/>
        <v>2</v>
      </c>
      <c r="G1127" s="46" t="s">
        <v>11799</v>
      </c>
      <c r="H1127" s="46" t="s">
        <v>14626</v>
      </c>
      <c r="I1127" s="44" t="s">
        <v>11725</v>
      </c>
      <c r="J1127" s="47">
        <v>1851166</v>
      </c>
      <c r="K1127" s="48">
        <v>0.1000002160800274</v>
      </c>
      <c r="L1127" s="47">
        <v>185117</v>
      </c>
      <c r="M1127" s="47">
        <v>2036283</v>
      </c>
      <c r="N1127">
        <f>+VLOOKUP(C1127,'Thanh toán '!M$1335:N$6972,2,0)</f>
        <v>2036283</v>
      </c>
      <c r="O1127" s="61">
        <f t="shared" si="54"/>
        <v>0</v>
      </c>
    </row>
    <row r="1128" spans="1:15" hidden="1" x14ac:dyDescent="0.3">
      <c r="A1128" s="18">
        <v>2023</v>
      </c>
      <c r="B1128" s="19" t="s">
        <v>14874</v>
      </c>
      <c r="C1128" s="19">
        <f t="shared" si="52"/>
        <v>3555</v>
      </c>
      <c r="D1128" s="19" t="s">
        <v>13350</v>
      </c>
      <c r="E1128" s="24" t="s">
        <v>14860</v>
      </c>
      <c r="F1128" s="18">
        <f t="shared" si="53"/>
        <v>2</v>
      </c>
      <c r="G1128" s="23" t="s">
        <v>11799</v>
      </c>
      <c r="H1128" s="23" t="s">
        <v>13403</v>
      </c>
      <c r="I1128" s="19" t="s">
        <v>11725</v>
      </c>
      <c r="J1128" s="41">
        <v>1177450</v>
      </c>
      <c r="K1128" s="42">
        <v>0.1</v>
      </c>
      <c r="L1128" s="41">
        <v>117745</v>
      </c>
      <c r="M1128" s="41">
        <v>1295195</v>
      </c>
      <c r="N1128">
        <f>+VLOOKUP(C1128,'Thanh toán '!M$1335:N$6972,2,0)</f>
        <v>1295195</v>
      </c>
      <c r="O1128" s="61">
        <f t="shared" si="54"/>
        <v>0</v>
      </c>
    </row>
    <row r="1129" spans="1:15" hidden="1" x14ac:dyDescent="0.3">
      <c r="A1129" s="18">
        <v>2023</v>
      </c>
      <c r="B1129" s="19" t="s">
        <v>14875</v>
      </c>
      <c r="C1129" s="19">
        <f t="shared" si="52"/>
        <v>3556</v>
      </c>
      <c r="D1129" s="19" t="s">
        <v>13350</v>
      </c>
      <c r="E1129" s="24" t="s">
        <v>14860</v>
      </c>
      <c r="F1129" s="18">
        <f t="shared" si="53"/>
        <v>2</v>
      </c>
      <c r="G1129" s="23" t="s">
        <v>11799</v>
      </c>
      <c r="H1129" s="23" t="s">
        <v>13403</v>
      </c>
      <c r="I1129" s="19" t="s">
        <v>11725</v>
      </c>
      <c r="J1129" s="41">
        <v>530250</v>
      </c>
      <c r="K1129" s="42">
        <v>0.1</v>
      </c>
      <c r="L1129" s="41">
        <v>53025</v>
      </c>
      <c r="M1129" s="41">
        <v>583275</v>
      </c>
      <c r="N1129">
        <f>+VLOOKUP(C1129,'Thanh toán '!M$1335:N$6972,2,0)</f>
        <v>583275</v>
      </c>
      <c r="O1129" s="61">
        <f t="shared" si="54"/>
        <v>0</v>
      </c>
    </row>
    <row r="1130" spans="1:15" hidden="1" x14ac:dyDescent="0.3">
      <c r="A1130" s="18">
        <v>2023</v>
      </c>
      <c r="B1130" s="19" t="s">
        <v>14876</v>
      </c>
      <c r="C1130" s="19">
        <f t="shared" si="52"/>
        <v>3557</v>
      </c>
      <c r="D1130" s="19" t="s">
        <v>13350</v>
      </c>
      <c r="E1130" s="24" t="s">
        <v>14860</v>
      </c>
      <c r="F1130" s="18">
        <f t="shared" si="53"/>
        <v>2</v>
      </c>
      <c r="G1130" s="23" t="s">
        <v>11799</v>
      </c>
      <c r="H1130" s="23" t="s">
        <v>13405</v>
      </c>
      <c r="I1130" s="19" t="s">
        <v>11725</v>
      </c>
      <c r="J1130" s="41">
        <v>250910</v>
      </c>
      <c r="K1130" s="42">
        <v>0.1</v>
      </c>
      <c r="L1130" s="41">
        <v>25091</v>
      </c>
      <c r="M1130" s="41">
        <v>276001</v>
      </c>
      <c r="N1130">
        <f>+VLOOKUP(C1130,'Thanh toán '!M$1335:N$6972,2,0)</f>
        <v>276001</v>
      </c>
      <c r="O1130" s="61">
        <f t="shared" si="54"/>
        <v>0</v>
      </c>
    </row>
    <row r="1131" spans="1:15" hidden="1" x14ac:dyDescent="0.3">
      <c r="A1131" s="18">
        <v>2023</v>
      </c>
      <c r="B1131" s="19" t="s">
        <v>14877</v>
      </c>
      <c r="C1131" s="19">
        <f t="shared" si="52"/>
        <v>3558</v>
      </c>
      <c r="D1131" s="19" t="s">
        <v>13350</v>
      </c>
      <c r="E1131" s="24" t="s">
        <v>14860</v>
      </c>
      <c r="F1131" s="18">
        <f t="shared" si="53"/>
        <v>2</v>
      </c>
      <c r="G1131" s="23" t="s">
        <v>11799</v>
      </c>
      <c r="H1131" s="23" t="s">
        <v>13493</v>
      </c>
      <c r="I1131" s="19" t="s">
        <v>11725</v>
      </c>
      <c r="J1131" s="41">
        <v>333174</v>
      </c>
      <c r="K1131" s="42">
        <v>9.999879942612569E-2</v>
      </c>
      <c r="L1131" s="41">
        <v>33317</v>
      </c>
      <c r="M1131" s="41">
        <v>366491</v>
      </c>
      <c r="N1131">
        <f>+VLOOKUP(C1131,'Thanh toán '!M$1335:N$6972,2,0)</f>
        <v>366491</v>
      </c>
      <c r="O1131" s="61">
        <f t="shared" si="54"/>
        <v>0</v>
      </c>
    </row>
    <row r="1132" spans="1:15" hidden="1" x14ac:dyDescent="0.3">
      <c r="A1132" s="18">
        <v>2023</v>
      </c>
      <c r="B1132" s="19" t="s">
        <v>14878</v>
      </c>
      <c r="C1132" s="19">
        <f t="shared" si="52"/>
        <v>3561</v>
      </c>
      <c r="D1132" s="19" t="s">
        <v>13350</v>
      </c>
      <c r="E1132" s="24" t="s">
        <v>14860</v>
      </c>
      <c r="F1132" s="18">
        <f t="shared" si="53"/>
        <v>2</v>
      </c>
      <c r="G1132" s="23" t="s">
        <v>11799</v>
      </c>
      <c r="H1132" s="23" t="s">
        <v>13536</v>
      </c>
      <c r="I1132" s="19" t="s">
        <v>11725</v>
      </c>
      <c r="J1132" s="41">
        <v>584084</v>
      </c>
      <c r="K1132" s="42">
        <v>9.9999315166996533E-2</v>
      </c>
      <c r="L1132" s="41">
        <v>58408</v>
      </c>
      <c r="M1132" s="41">
        <v>642492</v>
      </c>
      <c r="N1132">
        <f>+VLOOKUP(C1132,'Thanh toán '!M$1335:N$6972,2,0)</f>
        <v>642492</v>
      </c>
      <c r="O1132" s="61">
        <f t="shared" si="54"/>
        <v>0</v>
      </c>
    </row>
    <row r="1133" spans="1:15" hidden="1" x14ac:dyDescent="0.3">
      <c r="A1133" s="18">
        <v>2023</v>
      </c>
      <c r="B1133" s="19" t="s">
        <v>14879</v>
      </c>
      <c r="C1133" s="19">
        <f t="shared" si="52"/>
        <v>3567</v>
      </c>
      <c r="D1133" s="19" t="s">
        <v>13350</v>
      </c>
      <c r="E1133" s="24" t="s">
        <v>14860</v>
      </c>
      <c r="F1133" s="18">
        <f t="shared" si="53"/>
        <v>2</v>
      </c>
      <c r="G1133" s="23" t="s">
        <v>11799</v>
      </c>
      <c r="H1133" s="23" t="s">
        <v>13579</v>
      </c>
      <c r="I1133" s="19" t="s">
        <v>11725</v>
      </c>
      <c r="J1133" s="41">
        <v>555290</v>
      </c>
      <c r="K1133" s="42">
        <v>0.1</v>
      </c>
      <c r="L1133" s="41">
        <v>55529</v>
      </c>
      <c r="M1133" s="41">
        <v>610819</v>
      </c>
      <c r="N1133">
        <f>+VLOOKUP(C1133,'Thanh toán '!M$1335:N$6972,2,0)</f>
        <v>610819</v>
      </c>
      <c r="O1133" s="61">
        <f t="shared" si="54"/>
        <v>0</v>
      </c>
    </row>
    <row r="1134" spans="1:15" hidden="1" x14ac:dyDescent="0.3">
      <c r="A1134" s="18">
        <v>2023</v>
      </c>
      <c r="B1134" s="19" t="s">
        <v>14880</v>
      </c>
      <c r="C1134" s="19">
        <f t="shared" si="52"/>
        <v>3568</v>
      </c>
      <c r="D1134" s="19" t="s">
        <v>13350</v>
      </c>
      <c r="E1134" s="24" t="s">
        <v>14860</v>
      </c>
      <c r="F1134" s="18">
        <f t="shared" si="53"/>
        <v>2</v>
      </c>
      <c r="G1134" s="23" t="s">
        <v>11799</v>
      </c>
      <c r="H1134" s="23" t="s">
        <v>13593</v>
      </c>
      <c r="I1134" s="19" t="s">
        <v>11725</v>
      </c>
      <c r="J1134" s="41">
        <v>1057110</v>
      </c>
      <c r="K1134" s="42">
        <v>0.1</v>
      </c>
      <c r="L1134" s="41">
        <v>105711</v>
      </c>
      <c r="M1134" s="41">
        <v>1162821</v>
      </c>
      <c r="N1134">
        <f>+VLOOKUP(C1134,'Thanh toán '!M$1335:N$6972,2,0)</f>
        <v>1162821</v>
      </c>
      <c r="O1134" s="61">
        <f t="shared" si="54"/>
        <v>0</v>
      </c>
    </row>
    <row r="1135" spans="1:15" hidden="1" x14ac:dyDescent="0.3">
      <c r="A1135" s="18">
        <v>2023</v>
      </c>
      <c r="B1135" s="19" t="s">
        <v>14881</v>
      </c>
      <c r="C1135" s="19">
        <f t="shared" si="52"/>
        <v>3572</v>
      </c>
      <c r="D1135" s="19" t="s">
        <v>13350</v>
      </c>
      <c r="E1135" s="24" t="s">
        <v>14860</v>
      </c>
      <c r="F1135" s="18">
        <f t="shared" si="53"/>
        <v>2</v>
      </c>
      <c r="G1135" s="23" t="s">
        <v>12357</v>
      </c>
      <c r="H1135" s="23" t="s">
        <v>13719</v>
      </c>
      <c r="I1135" s="19" t="s">
        <v>12358</v>
      </c>
      <c r="J1135" s="41">
        <v>2247770</v>
      </c>
      <c r="K1135" s="42">
        <v>0.1</v>
      </c>
      <c r="L1135" s="41">
        <v>224777</v>
      </c>
      <c r="M1135" s="41">
        <v>2472547</v>
      </c>
      <c r="N1135">
        <f>+VLOOKUP(C1135,'Thanh toán '!M$1335:N$6972,2,0)</f>
        <v>2472547</v>
      </c>
      <c r="O1135" s="61">
        <f t="shared" si="54"/>
        <v>0</v>
      </c>
    </row>
    <row r="1136" spans="1:15" hidden="1" x14ac:dyDescent="0.3">
      <c r="A1136" s="18">
        <v>2023</v>
      </c>
      <c r="B1136" s="19" t="s">
        <v>14882</v>
      </c>
      <c r="C1136" s="19">
        <f t="shared" si="52"/>
        <v>3573</v>
      </c>
      <c r="D1136" s="19" t="s">
        <v>13350</v>
      </c>
      <c r="E1136" s="24" t="s">
        <v>14860</v>
      </c>
      <c r="F1136" s="18">
        <f t="shared" si="53"/>
        <v>2</v>
      </c>
      <c r="G1136" s="23" t="s">
        <v>12357</v>
      </c>
      <c r="H1136" s="23" t="s">
        <v>12357</v>
      </c>
      <c r="I1136" s="19" t="s">
        <v>12358</v>
      </c>
      <c r="J1136" s="41">
        <v>1612400</v>
      </c>
      <c r="K1136" s="42">
        <v>0.1</v>
      </c>
      <c r="L1136" s="41">
        <v>161240</v>
      </c>
      <c r="M1136" s="41">
        <v>1773640</v>
      </c>
      <c r="N1136">
        <f>+VLOOKUP(C1136,'Thanh toán '!M$1335:N$6972,2,0)</f>
        <v>1773640</v>
      </c>
      <c r="O1136" s="61">
        <f t="shared" si="54"/>
        <v>0</v>
      </c>
    </row>
    <row r="1137" spans="1:15" hidden="1" x14ac:dyDescent="0.3">
      <c r="A1137" s="18">
        <v>2023</v>
      </c>
      <c r="B1137" s="19" t="s">
        <v>14883</v>
      </c>
      <c r="C1137" s="19">
        <f t="shared" si="52"/>
        <v>3574</v>
      </c>
      <c r="D1137" s="19" t="s">
        <v>13350</v>
      </c>
      <c r="E1137" s="24" t="s">
        <v>14860</v>
      </c>
      <c r="F1137" s="18">
        <f t="shared" si="53"/>
        <v>2</v>
      </c>
      <c r="G1137" s="23" t="s">
        <v>12378</v>
      </c>
      <c r="H1137" s="23" t="s">
        <v>12378</v>
      </c>
      <c r="I1137" s="19" t="s">
        <v>12379</v>
      </c>
      <c r="J1137" s="41">
        <v>2458640</v>
      </c>
      <c r="K1137" s="42">
        <v>0.1</v>
      </c>
      <c r="L1137" s="41">
        <v>245864</v>
      </c>
      <c r="M1137" s="41">
        <v>2704504</v>
      </c>
      <c r="N1137">
        <f>+VLOOKUP(C1137,'Thanh toán '!M$1335:N$6972,2,0)</f>
        <v>2704504</v>
      </c>
      <c r="O1137" s="61">
        <f t="shared" si="54"/>
        <v>0</v>
      </c>
    </row>
    <row r="1138" spans="1:15" hidden="1" x14ac:dyDescent="0.3">
      <c r="A1138" s="18">
        <v>2023</v>
      </c>
      <c r="B1138" s="19" t="s">
        <v>14884</v>
      </c>
      <c r="C1138" s="19">
        <f t="shared" si="52"/>
        <v>3575</v>
      </c>
      <c r="D1138" s="19" t="s">
        <v>13350</v>
      </c>
      <c r="E1138" s="24" t="s">
        <v>14860</v>
      </c>
      <c r="F1138" s="18">
        <f t="shared" si="53"/>
        <v>2</v>
      </c>
      <c r="G1138" s="23" t="s">
        <v>12378</v>
      </c>
      <c r="H1138" s="23" t="s">
        <v>12378</v>
      </c>
      <c r="I1138" s="19" t="s">
        <v>12379</v>
      </c>
      <c r="J1138" s="41">
        <v>1956820</v>
      </c>
      <c r="K1138" s="42">
        <v>0.1</v>
      </c>
      <c r="L1138" s="41">
        <v>195682</v>
      </c>
      <c r="M1138" s="41">
        <v>2152502</v>
      </c>
      <c r="N1138">
        <f>+VLOOKUP(C1138,'Thanh toán '!M$1335:N$6972,2,0)</f>
        <v>2152502</v>
      </c>
      <c r="O1138" s="61">
        <f t="shared" si="54"/>
        <v>0</v>
      </c>
    </row>
    <row r="1139" spans="1:15" hidden="1" x14ac:dyDescent="0.3">
      <c r="A1139" s="18">
        <v>2023</v>
      </c>
      <c r="B1139" s="19" t="s">
        <v>14885</v>
      </c>
      <c r="C1139" s="19">
        <f t="shared" si="52"/>
        <v>3579</v>
      </c>
      <c r="D1139" s="19" t="s">
        <v>13350</v>
      </c>
      <c r="E1139" s="24" t="s">
        <v>14860</v>
      </c>
      <c r="F1139" s="18">
        <f t="shared" si="53"/>
        <v>2</v>
      </c>
      <c r="G1139" s="23" t="s">
        <v>11799</v>
      </c>
      <c r="H1139" s="23" t="s">
        <v>13898</v>
      </c>
      <c r="I1139" s="19" t="s">
        <v>11725</v>
      </c>
      <c r="J1139" s="41">
        <v>555290</v>
      </c>
      <c r="K1139" s="42">
        <v>0.1</v>
      </c>
      <c r="L1139" s="41">
        <v>55529</v>
      </c>
      <c r="M1139" s="41">
        <v>610819</v>
      </c>
      <c r="N1139">
        <f>+VLOOKUP(C1139,'Thanh toán '!M$1335:N$6972,2,0)</f>
        <v>610819</v>
      </c>
      <c r="O1139" s="61">
        <f t="shared" si="54"/>
        <v>0</v>
      </c>
    </row>
    <row r="1140" spans="1:15" hidden="1" x14ac:dyDescent="0.3">
      <c r="A1140" s="18">
        <v>2023</v>
      </c>
      <c r="B1140" s="19" t="s">
        <v>14886</v>
      </c>
      <c r="C1140" s="19">
        <f t="shared" si="52"/>
        <v>3582</v>
      </c>
      <c r="D1140" s="19" t="s">
        <v>13350</v>
      </c>
      <c r="E1140" s="24" t="s">
        <v>14860</v>
      </c>
      <c r="F1140" s="18">
        <f t="shared" si="53"/>
        <v>2</v>
      </c>
      <c r="G1140" s="23" t="s">
        <v>11799</v>
      </c>
      <c r="H1140" s="23" t="s">
        <v>13507</v>
      </c>
      <c r="I1140" s="19" t="s">
        <v>11725</v>
      </c>
      <c r="J1140" s="41">
        <v>776334</v>
      </c>
      <c r="K1140" s="42">
        <v>9.9999484757849075E-2</v>
      </c>
      <c r="L1140" s="41">
        <v>77633</v>
      </c>
      <c r="M1140" s="41">
        <v>853967</v>
      </c>
      <c r="N1140">
        <f>+VLOOKUP(C1140,'Thanh toán '!M$1335:N$6972,2,0)</f>
        <v>853967</v>
      </c>
      <c r="O1140" s="61">
        <f t="shared" si="54"/>
        <v>0</v>
      </c>
    </row>
    <row r="1141" spans="1:15" hidden="1" x14ac:dyDescent="0.3">
      <c r="A1141" s="18">
        <v>2023</v>
      </c>
      <c r="B1141" s="19" t="s">
        <v>14887</v>
      </c>
      <c r="C1141" s="19">
        <f t="shared" si="52"/>
        <v>3583</v>
      </c>
      <c r="D1141" s="19" t="s">
        <v>13350</v>
      </c>
      <c r="E1141" s="24" t="s">
        <v>14860</v>
      </c>
      <c r="F1141" s="18">
        <f t="shared" si="53"/>
        <v>2</v>
      </c>
      <c r="G1141" s="23" t="s">
        <v>11860</v>
      </c>
      <c r="H1141" s="23" t="s">
        <v>14888</v>
      </c>
      <c r="I1141" s="19" t="s">
        <v>11719</v>
      </c>
      <c r="J1141" s="41">
        <v>1530553</v>
      </c>
      <c r="K1141" s="42">
        <v>9.9999803992413205E-2</v>
      </c>
      <c r="L1141" s="41">
        <v>153055</v>
      </c>
      <c r="M1141" s="41">
        <v>1683608</v>
      </c>
      <c r="N1141">
        <f>+VLOOKUP(C1141,'Thanh toán '!M$1335:N$6972,2,0)</f>
        <v>1683608</v>
      </c>
      <c r="O1141" s="61">
        <f t="shared" si="54"/>
        <v>0</v>
      </c>
    </row>
    <row r="1142" spans="1:15" hidden="1" x14ac:dyDescent="0.3">
      <c r="A1142" s="18">
        <v>2023</v>
      </c>
      <c r="B1142" s="19" t="s">
        <v>14889</v>
      </c>
      <c r="C1142" s="19">
        <f t="shared" si="52"/>
        <v>3584</v>
      </c>
      <c r="D1142" s="19" t="s">
        <v>13350</v>
      </c>
      <c r="E1142" s="24" t="s">
        <v>14860</v>
      </c>
      <c r="F1142" s="18">
        <f t="shared" si="53"/>
        <v>2</v>
      </c>
      <c r="G1142" s="23" t="s">
        <v>12263</v>
      </c>
      <c r="H1142" s="23" t="s">
        <v>12263</v>
      </c>
      <c r="I1142" s="19" t="s">
        <v>12264</v>
      </c>
      <c r="J1142" s="41">
        <v>7737160</v>
      </c>
      <c r="K1142" s="42">
        <v>0.1</v>
      </c>
      <c r="L1142" s="41">
        <v>773716</v>
      </c>
      <c r="M1142" s="41">
        <v>8510876</v>
      </c>
      <c r="N1142">
        <f>+VLOOKUP(C1142,'Thanh toán '!M$1335:N$6972,2,0)</f>
        <v>8510876</v>
      </c>
      <c r="O1142" s="61">
        <f t="shared" si="54"/>
        <v>0</v>
      </c>
    </row>
    <row r="1143" spans="1:15" hidden="1" x14ac:dyDescent="0.3">
      <c r="A1143" s="18">
        <v>2023</v>
      </c>
      <c r="B1143" s="19" t="s">
        <v>14890</v>
      </c>
      <c r="C1143" s="19">
        <f t="shared" si="52"/>
        <v>3585</v>
      </c>
      <c r="D1143" s="19" t="s">
        <v>13350</v>
      </c>
      <c r="E1143" s="24" t="s">
        <v>14860</v>
      </c>
      <c r="F1143" s="18">
        <f t="shared" si="53"/>
        <v>2</v>
      </c>
      <c r="G1143" s="23" t="s">
        <v>12263</v>
      </c>
      <c r="H1143" s="23" t="s">
        <v>12263</v>
      </c>
      <c r="I1143" s="19" t="s">
        <v>12264</v>
      </c>
      <c r="J1143" s="41">
        <v>1060500</v>
      </c>
      <c r="K1143" s="42">
        <v>0.1</v>
      </c>
      <c r="L1143" s="41">
        <v>106050</v>
      </c>
      <c r="M1143" s="41">
        <v>1166550</v>
      </c>
      <c r="N1143">
        <f>+VLOOKUP(C1143,'Thanh toán '!M$1335:N$6972,2,0)</f>
        <v>1166550</v>
      </c>
      <c r="O1143" s="61">
        <f t="shared" si="54"/>
        <v>0</v>
      </c>
    </row>
    <row r="1144" spans="1:15" hidden="1" x14ac:dyDescent="0.3">
      <c r="A1144" s="18">
        <v>2023</v>
      </c>
      <c r="B1144" s="19" t="s">
        <v>14891</v>
      </c>
      <c r="C1144" s="19">
        <f t="shared" si="52"/>
        <v>3586</v>
      </c>
      <c r="D1144" s="19" t="s">
        <v>13350</v>
      </c>
      <c r="E1144" s="24" t="s">
        <v>14860</v>
      </c>
      <c r="F1144" s="18">
        <f t="shared" si="53"/>
        <v>2</v>
      </c>
      <c r="G1144" s="23" t="s">
        <v>12257</v>
      </c>
      <c r="H1144" s="23" t="s">
        <v>12257</v>
      </c>
      <c r="I1144" s="19" t="s">
        <v>12258</v>
      </c>
      <c r="J1144" s="41">
        <v>741678</v>
      </c>
      <c r="K1144" s="42">
        <v>0.10000026965880073</v>
      </c>
      <c r="L1144" s="41">
        <v>74168</v>
      </c>
      <c r="M1144" s="41">
        <v>815846</v>
      </c>
      <c r="N1144">
        <f>+VLOOKUP(C1144,'Thanh toán '!M$1335:N$6972,2,0)</f>
        <v>815846</v>
      </c>
      <c r="O1144" s="61">
        <f t="shared" si="54"/>
        <v>0</v>
      </c>
    </row>
    <row r="1145" spans="1:15" hidden="1" x14ac:dyDescent="0.3">
      <c r="A1145" s="18">
        <v>2023</v>
      </c>
      <c r="B1145" s="19" t="s">
        <v>14892</v>
      </c>
      <c r="C1145" s="19">
        <f t="shared" si="52"/>
        <v>3769</v>
      </c>
      <c r="D1145" s="19" t="s">
        <v>13350</v>
      </c>
      <c r="E1145" s="24" t="s">
        <v>14893</v>
      </c>
      <c r="F1145" s="18">
        <f t="shared" si="53"/>
        <v>2</v>
      </c>
      <c r="G1145" s="23" t="s">
        <v>11768</v>
      </c>
      <c r="H1145" s="23" t="s">
        <v>11768</v>
      </c>
      <c r="I1145" s="19" t="s">
        <v>11769</v>
      </c>
      <c r="J1145" s="41">
        <v>2758000</v>
      </c>
      <c r="K1145" s="42">
        <v>0.1</v>
      </c>
      <c r="L1145" s="41">
        <v>275800</v>
      </c>
      <c r="M1145" s="41">
        <v>3033800</v>
      </c>
      <c r="N1145">
        <f>+VLOOKUP(C1145,'Thanh toán '!M$1335:N$6972,2,0)</f>
        <v>3033800</v>
      </c>
      <c r="O1145" s="61">
        <f t="shared" si="54"/>
        <v>0</v>
      </c>
    </row>
    <row r="1146" spans="1:15" hidden="1" x14ac:dyDescent="0.3">
      <c r="A1146" s="18">
        <v>2023</v>
      </c>
      <c r="B1146" s="19" t="s">
        <v>14894</v>
      </c>
      <c r="C1146" s="19">
        <f t="shared" si="52"/>
        <v>3770</v>
      </c>
      <c r="D1146" s="19" t="s">
        <v>13350</v>
      </c>
      <c r="E1146" s="24" t="s">
        <v>14893</v>
      </c>
      <c r="F1146" s="18">
        <f t="shared" si="53"/>
        <v>2</v>
      </c>
      <c r="G1146" s="23" t="s">
        <v>11768</v>
      </c>
      <c r="H1146" s="23" t="s">
        <v>11768</v>
      </c>
      <c r="I1146" s="19" t="s">
        <v>11769</v>
      </c>
      <c r="J1146" s="41">
        <v>1081500</v>
      </c>
      <c r="K1146" s="42">
        <v>0.1</v>
      </c>
      <c r="L1146" s="41">
        <v>108150</v>
      </c>
      <c r="M1146" s="41">
        <v>1189650</v>
      </c>
      <c r="N1146">
        <f>+VLOOKUP(C1146,'Thanh toán '!M$1335:N$6972,2,0)</f>
        <v>1189650</v>
      </c>
      <c r="O1146" s="61">
        <f t="shared" si="54"/>
        <v>0</v>
      </c>
    </row>
    <row r="1147" spans="1:15" hidden="1" x14ac:dyDescent="0.3">
      <c r="A1147" s="18">
        <v>2023</v>
      </c>
      <c r="B1147" s="19" t="s">
        <v>14895</v>
      </c>
      <c r="C1147" s="19">
        <f t="shared" si="52"/>
        <v>3772</v>
      </c>
      <c r="D1147" s="19" t="s">
        <v>13350</v>
      </c>
      <c r="E1147" s="24" t="s">
        <v>14893</v>
      </c>
      <c r="F1147" s="18">
        <f t="shared" si="53"/>
        <v>2</v>
      </c>
      <c r="G1147" s="23" t="s">
        <v>12509</v>
      </c>
      <c r="H1147" s="23" t="s">
        <v>12509</v>
      </c>
      <c r="I1147" s="19" t="s">
        <v>12510</v>
      </c>
      <c r="J1147" s="41">
        <v>2714250</v>
      </c>
      <c r="K1147" s="42">
        <v>0.1</v>
      </c>
      <c r="L1147" s="41">
        <v>271425</v>
      </c>
      <c r="M1147" s="41">
        <v>2985675</v>
      </c>
      <c r="N1147">
        <f>+VLOOKUP(C1147,'Thanh toán '!M$1335:N$6972,2,0)</f>
        <v>2985675</v>
      </c>
      <c r="O1147" s="61">
        <f t="shared" si="54"/>
        <v>0</v>
      </c>
    </row>
    <row r="1148" spans="1:15" hidden="1" x14ac:dyDescent="0.3">
      <c r="A1148" s="18">
        <v>2023</v>
      </c>
      <c r="B1148" s="19" t="s">
        <v>14896</v>
      </c>
      <c r="C1148" s="19">
        <f t="shared" si="52"/>
        <v>3776</v>
      </c>
      <c r="D1148" s="19" t="s">
        <v>13350</v>
      </c>
      <c r="E1148" s="24" t="s">
        <v>14893</v>
      </c>
      <c r="F1148" s="18">
        <f t="shared" si="53"/>
        <v>2</v>
      </c>
      <c r="G1148" s="23" t="s">
        <v>11799</v>
      </c>
      <c r="H1148" s="23" t="s">
        <v>14897</v>
      </c>
      <c r="I1148" s="19" t="s">
        <v>11725</v>
      </c>
      <c r="J1148" s="41">
        <v>806200</v>
      </c>
      <c r="K1148" s="42">
        <v>0.1</v>
      </c>
      <c r="L1148" s="41">
        <v>80620</v>
      </c>
      <c r="M1148" s="41">
        <v>886820</v>
      </c>
      <c r="N1148">
        <f>+VLOOKUP(C1148,'Thanh toán '!M$1335:N$6972,2,0)</f>
        <v>886820</v>
      </c>
      <c r="O1148" s="61">
        <f t="shared" si="54"/>
        <v>0</v>
      </c>
    </row>
    <row r="1149" spans="1:15" hidden="1" x14ac:dyDescent="0.3">
      <c r="A1149" s="18">
        <v>2023</v>
      </c>
      <c r="B1149" s="19" t="s">
        <v>14898</v>
      </c>
      <c r="C1149" s="19">
        <f t="shared" si="52"/>
        <v>3781</v>
      </c>
      <c r="D1149" s="19" t="s">
        <v>13350</v>
      </c>
      <c r="E1149" s="24" t="s">
        <v>14893</v>
      </c>
      <c r="F1149" s="18">
        <f t="shared" si="53"/>
        <v>2</v>
      </c>
      <c r="G1149" s="23" t="s">
        <v>11799</v>
      </c>
      <c r="H1149" s="23" t="s">
        <v>13669</v>
      </c>
      <c r="I1149" s="19" t="s">
        <v>11725</v>
      </c>
      <c r="J1149" s="41">
        <v>1061211</v>
      </c>
      <c r="K1149" s="42">
        <v>9.9999905768032943E-2</v>
      </c>
      <c r="L1149" s="41">
        <v>106121</v>
      </c>
      <c r="M1149" s="41">
        <v>1167332</v>
      </c>
      <c r="N1149">
        <f>+VLOOKUP(C1149,'Thanh toán '!M$1335:N$6972,2,0)</f>
        <v>1167332</v>
      </c>
      <c r="O1149" s="61">
        <f t="shared" si="54"/>
        <v>0</v>
      </c>
    </row>
    <row r="1150" spans="1:15" hidden="1" x14ac:dyDescent="0.3">
      <c r="A1150" s="18">
        <v>2023</v>
      </c>
      <c r="B1150" s="19" t="s">
        <v>14899</v>
      </c>
      <c r="C1150" s="19">
        <f t="shared" si="52"/>
        <v>3785</v>
      </c>
      <c r="D1150" s="19" t="s">
        <v>13350</v>
      </c>
      <c r="E1150" s="24" t="s">
        <v>14893</v>
      </c>
      <c r="F1150" s="18">
        <f t="shared" si="53"/>
        <v>2</v>
      </c>
      <c r="G1150" s="23" t="s">
        <v>11799</v>
      </c>
      <c r="H1150" s="23" t="s">
        <v>13673</v>
      </c>
      <c r="I1150" s="19" t="s">
        <v>11725</v>
      </c>
      <c r="J1150" s="41">
        <v>867076</v>
      </c>
      <c r="K1150" s="42">
        <v>0.10000046132057629</v>
      </c>
      <c r="L1150" s="41">
        <v>86708</v>
      </c>
      <c r="M1150" s="41">
        <v>953784</v>
      </c>
      <c r="N1150">
        <f>+VLOOKUP(C1150,'Thanh toán '!M$1335:N$6972,2,0)</f>
        <v>953784</v>
      </c>
      <c r="O1150" s="61">
        <f t="shared" si="54"/>
        <v>0</v>
      </c>
    </row>
    <row r="1151" spans="1:15" hidden="1" x14ac:dyDescent="0.3">
      <c r="A1151" s="18">
        <v>2023</v>
      </c>
      <c r="B1151" s="19" t="s">
        <v>14900</v>
      </c>
      <c r="C1151" s="19">
        <f t="shared" si="52"/>
        <v>3786</v>
      </c>
      <c r="D1151" s="19" t="s">
        <v>13350</v>
      </c>
      <c r="E1151" s="24" t="s">
        <v>14893</v>
      </c>
      <c r="F1151" s="18">
        <f t="shared" si="53"/>
        <v>2</v>
      </c>
      <c r="G1151" s="23" t="s">
        <v>11799</v>
      </c>
      <c r="H1151" s="23" t="s">
        <v>14227</v>
      </c>
      <c r="I1151" s="19" t="s">
        <v>11725</v>
      </c>
      <c r="J1151" s="41">
        <v>2122422</v>
      </c>
      <c r="K1151" s="42">
        <v>9.9999905768032943E-2</v>
      </c>
      <c r="L1151" s="41">
        <v>212242</v>
      </c>
      <c r="M1151" s="41">
        <v>2334664</v>
      </c>
      <c r="N1151">
        <f>+VLOOKUP(C1151,'Thanh toán '!M$1335:N$6972,2,0)</f>
        <v>2334664</v>
      </c>
      <c r="O1151" s="61">
        <f t="shared" si="54"/>
        <v>0</v>
      </c>
    </row>
    <row r="1152" spans="1:15" hidden="1" x14ac:dyDescent="0.3">
      <c r="A1152" s="18">
        <v>2023</v>
      </c>
      <c r="B1152" s="19" t="s">
        <v>14901</v>
      </c>
      <c r="C1152" s="19">
        <f t="shared" si="52"/>
        <v>3788</v>
      </c>
      <c r="D1152" s="19" t="s">
        <v>13350</v>
      </c>
      <c r="E1152" s="24" t="s">
        <v>14893</v>
      </c>
      <c r="F1152" s="18">
        <f t="shared" si="53"/>
        <v>2</v>
      </c>
      <c r="G1152" s="23" t="s">
        <v>11799</v>
      </c>
      <c r="H1152" s="23" t="s">
        <v>13684</v>
      </c>
      <c r="I1152" s="19" t="s">
        <v>11725</v>
      </c>
      <c r="J1152" s="41">
        <v>2170552</v>
      </c>
      <c r="K1152" s="42">
        <v>9.9999907857540385E-2</v>
      </c>
      <c r="L1152" s="41">
        <v>217055</v>
      </c>
      <c r="M1152" s="41">
        <v>2387607</v>
      </c>
      <c r="N1152">
        <f>+VLOOKUP(C1152,'Thanh toán '!M$1335:N$6972,2,0)</f>
        <v>2387607</v>
      </c>
      <c r="O1152" s="61">
        <f t="shared" si="54"/>
        <v>0</v>
      </c>
    </row>
    <row r="1153" spans="1:15" hidden="1" x14ac:dyDescent="0.3">
      <c r="A1153" s="18">
        <v>2023</v>
      </c>
      <c r="B1153" s="19" t="s">
        <v>14902</v>
      </c>
      <c r="C1153" s="19">
        <f t="shared" si="52"/>
        <v>3790</v>
      </c>
      <c r="D1153" s="19" t="s">
        <v>13350</v>
      </c>
      <c r="E1153" s="24" t="s">
        <v>14893</v>
      </c>
      <c r="F1153" s="18">
        <f t="shared" si="53"/>
        <v>2</v>
      </c>
      <c r="G1153" s="23" t="s">
        <v>11799</v>
      </c>
      <c r="H1153" s="23" t="s">
        <v>14084</v>
      </c>
      <c r="I1153" s="19" t="s">
        <v>11725</v>
      </c>
      <c r="J1153" s="41">
        <v>921784</v>
      </c>
      <c r="K1153" s="42">
        <v>9.9999566058859776E-2</v>
      </c>
      <c r="L1153" s="41">
        <v>92178</v>
      </c>
      <c r="M1153" s="41">
        <v>1013962</v>
      </c>
      <c r="N1153">
        <f>+VLOOKUP(C1153,'Thanh toán '!M$1335:N$6972,2,0)</f>
        <v>1013962</v>
      </c>
      <c r="O1153" s="61">
        <f t="shared" si="54"/>
        <v>0</v>
      </c>
    </row>
    <row r="1154" spans="1:15" hidden="1" x14ac:dyDescent="0.3">
      <c r="A1154" s="18">
        <v>2023</v>
      </c>
      <c r="B1154" s="19" t="s">
        <v>14903</v>
      </c>
      <c r="C1154" s="19">
        <f t="shared" si="52"/>
        <v>3792</v>
      </c>
      <c r="D1154" s="19" t="s">
        <v>13350</v>
      </c>
      <c r="E1154" s="24" t="s">
        <v>14893</v>
      </c>
      <c r="F1154" s="18">
        <f t="shared" si="53"/>
        <v>2</v>
      </c>
      <c r="G1154" s="23" t="s">
        <v>12347</v>
      </c>
      <c r="H1154" s="23" t="s">
        <v>12347</v>
      </c>
      <c r="I1154" s="19" t="s">
        <v>12348</v>
      </c>
      <c r="J1154" s="41">
        <v>2691130</v>
      </c>
      <c r="K1154" s="42">
        <v>0.1</v>
      </c>
      <c r="L1154" s="41">
        <v>269113</v>
      </c>
      <c r="M1154" s="41">
        <v>2960243</v>
      </c>
      <c r="N1154">
        <f>+VLOOKUP(C1154,'Thanh toán '!M$1335:N$6972,2,0)</f>
        <v>2960243</v>
      </c>
      <c r="O1154" s="61">
        <f t="shared" si="54"/>
        <v>0</v>
      </c>
    </row>
    <row r="1155" spans="1:15" hidden="1" x14ac:dyDescent="0.3">
      <c r="A1155" s="18">
        <v>2023</v>
      </c>
      <c r="B1155" s="19" t="s">
        <v>14904</v>
      </c>
      <c r="C1155" s="19">
        <f t="shared" si="52"/>
        <v>3793</v>
      </c>
      <c r="D1155" s="19" t="s">
        <v>13350</v>
      </c>
      <c r="E1155" s="24" t="s">
        <v>14893</v>
      </c>
      <c r="F1155" s="18">
        <f t="shared" si="53"/>
        <v>2</v>
      </c>
      <c r="G1155" s="23" t="s">
        <v>11799</v>
      </c>
      <c r="H1155" s="23" t="s">
        <v>14181</v>
      </c>
      <c r="I1155" s="19" t="s">
        <v>11725</v>
      </c>
      <c r="J1155" s="41">
        <v>931773</v>
      </c>
      <c r="K1155" s="42">
        <v>9.9999678033169018E-2</v>
      </c>
      <c r="L1155" s="41">
        <v>93177</v>
      </c>
      <c r="M1155" s="41">
        <v>1024950</v>
      </c>
      <c r="N1155">
        <f>+VLOOKUP(C1155,'Thanh toán '!M$1335:N$6972,2,0)</f>
        <v>1024950</v>
      </c>
      <c r="O1155" s="61">
        <f t="shared" si="54"/>
        <v>0</v>
      </c>
    </row>
    <row r="1156" spans="1:15" hidden="1" x14ac:dyDescent="0.3">
      <c r="A1156" s="18">
        <v>2023</v>
      </c>
      <c r="B1156" s="19" t="s">
        <v>14905</v>
      </c>
      <c r="C1156" s="19">
        <f t="shared" si="52"/>
        <v>3797</v>
      </c>
      <c r="D1156" s="19" t="s">
        <v>13350</v>
      </c>
      <c r="E1156" s="24" t="s">
        <v>14893</v>
      </c>
      <c r="F1156" s="18">
        <f t="shared" si="53"/>
        <v>2</v>
      </c>
      <c r="G1156" s="23" t="s">
        <v>11799</v>
      </c>
      <c r="H1156" s="23" t="s">
        <v>13700</v>
      </c>
      <c r="I1156" s="19" t="s">
        <v>11725</v>
      </c>
      <c r="J1156" s="41">
        <v>1283327</v>
      </c>
      <c r="K1156" s="42">
        <v>0.10000023376738743</v>
      </c>
      <c r="L1156" s="41">
        <v>128333</v>
      </c>
      <c r="M1156" s="41">
        <v>1411660</v>
      </c>
      <c r="N1156">
        <f>+VLOOKUP(C1156,'Thanh toán '!M$1335:N$6972,2,0)</f>
        <v>1411660</v>
      </c>
      <c r="O1156" s="61">
        <f t="shared" si="54"/>
        <v>0</v>
      </c>
    </row>
    <row r="1157" spans="1:15" hidden="1" x14ac:dyDescent="0.3">
      <c r="A1157" s="18">
        <v>2023</v>
      </c>
      <c r="B1157" s="19" t="s">
        <v>14906</v>
      </c>
      <c r="C1157" s="19">
        <f t="shared" si="52"/>
        <v>3798</v>
      </c>
      <c r="D1157" s="19" t="s">
        <v>13350</v>
      </c>
      <c r="E1157" s="24" t="s">
        <v>14893</v>
      </c>
      <c r="F1157" s="18">
        <f t="shared" si="53"/>
        <v>2</v>
      </c>
      <c r="G1157" s="23" t="s">
        <v>11799</v>
      </c>
      <c r="H1157" s="23" t="s">
        <v>14115</v>
      </c>
      <c r="I1157" s="19" t="s">
        <v>11725</v>
      </c>
      <c r="J1157" s="41">
        <v>922445</v>
      </c>
      <c r="K1157" s="42">
        <v>0.10000054203773667</v>
      </c>
      <c r="L1157" s="41">
        <v>92245</v>
      </c>
      <c r="M1157" s="41">
        <v>1014690</v>
      </c>
      <c r="N1157">
        <f>+VLOOKUP(C1157,'Thanh toán '!M$1335:N$6972,2,0)</f>
        <v>1014690</v>
      </c>
      <c r="O1157" s="61">
        <f t="shared" si="54"/>
        <v>0</v>
      </c>
    </row>
    <row r="1158" spans="1:15" hidden="1" x14ac:dyDescent="0.3">
      <c r="A1158" s="18">
        <v>2023</v>
      </c>
      <c r="B1158" s="19" t="s">
        <v>14907</v>
      </c>
      <c r="C1158" s="19">
        <f t="shared" ref="C1158:C1221" si="55">+B1158*1</f>
        <v>3803</v>
      </c>
      <c r="D1158" s="19" t="s">
        <v>13350</v>
      </c>
      <c r="E1158" s="24" t="s">
        <v>14893</v>
      </c>
      <c r="F1158" s="18">
        <f t="shared" ref="F1158:F1221" si="56">+MONTH(E1158)</f>
        <v>2</v>
      </c>
      <c r="G1158" s="23" t="s">
        <v>12518</v>
      </c>
      <c r="H1158" s="23" t="s">
        <v>12518</v>
      </c>
      <c r="I1158" s="19" t="s">
        <v>12519</v>
      </c>
      <c r="J1158" s="41">
        <v>2721130</v>
      </c>
      <c r="K1158" s="42">
        <v>0.1</v>
      </c>
      <c r="L1158" s="41">
        <v>272113</v>
      </c>
      <c r="M1158" s="41">
        <v>2993243</v>
      </c>
      <c r="N1158">
        <f>+VLOOKUP(C1158,'Thanh toán '!M$1335:N$6972,2,0)</f>
        <v>2993243</v>
      </c>
      <c r="O1158" s="61">
        <f t="shared" ref="O1158:O1221" si="57">+N1158-M1158</f>
        <v>0</v>
      </c>
    </row>
    <row r="1159" spans="1:15" hidden="1" x14ac:dyDescent="0.3">
      <c r="A1159" s="18">
        <v>2023</v>
      </c>
      <c r="B1159" s="19" t="s">
        <v>14908</v>
      </c>
      <c r="C1159" s="19">
        <f t="shared" si="55"/>
        <v>3804</v>
      </c>
      <c r="D1159" s="19" t="s">
        <v>13350</v>
      </c>
      <c r="E1159" s="24" t="s">
        <v>14893</v>
      </c>
      <c r="F1159" s="18">
        <f t="shared" si="56"/>
        <v>2</v>
      </c>
      <c r="G1159" s="23" t="s">
        <v>11799</v>
      </c>
      <c r="H1159" s="23" t="s">
        <v>13827</v>
      </c>
      <c r="I1159" s="19" t="s">
        <v>11725</v>
      </c>
      <c r="J1159" s="41">
        <v>2346710</v>
      </c>
      <c r="K1159" s="42">
        <v>0.1</v>
      </c>
      <c r="L1159" s="41">
        <v>234671</v>
      </c>
      <c r="M1159" s="41">
        <v>2581381</v>
      </c>
      <c r="N1159">
        <f>+VLOOKUP(C1159,'Thanh toán '!M$1335:N$6972,2,0)</f>
        <v>2581381</v>
      </c>
      <c r="O1159" s="61">
        <f t="shared" si="57"/>
        <v>0</v>
      </c>
    </row>
    <row r="1160" spans="1:15" hidden="1" x14ac:dyDescent="0.3">
      <c r="A1160" s="18">
        <v>2023</v>
      </c>
      <c r="B1160" s="19" t="s">
        <v>14909</v>
      </c>
      <c r="C1160" s="19">
        <f t="shared" si="55"/>
        <v>3806</v>
      </c>
      <c r="D1160" s="19" t="s">
        <v>13350</v>
      </c>
      <c r="E1160" s="24" t="s">
        <v>14893</v>
      </c>
      <c r="F1160" s="18">
        <f t="shared" si="56"/>
        <v>2</v>
      </c>
      <c r="G1160" s="23" t="s">
        <v>11799</v>
      </c>
      <c r="H1160" s="23" t="s">
        <v>13830</v>
      </c>
      <c r="I1160" s="19" t="s">
        <v>11725</v>
      </c>
      <c r="J1160" s="41">
        <v>806200</v>
      </c>
      <c r="K1160" s="42">
        <v>0.1</v>
      </c>
      <c r="L1160" s="41">
        <v>80620</v>
      </c>
      <c r="M1160" s="41">
        <v>886820</v>
      </c>
      <c r="N1160">
        <f>+VLOOKUP(C1160,'Thanh toán '!M$1335:N$6972,2,0)</f>
        <v>886820</v>
      </c>
      <c r="O1160" s="61">
        <f t="shared" si="57"/>
        <v>0</v>
      </c>
    </row>
    <row r="1161" spans="1:15" hidden="1" x14ac:dyDescent="0.3">
      <c r="A1161" s="18">
        <v>2023</v>
      </c>
      <c r="B1161" s="19" t="s">
        <v>14910</v>
      </c>
      <c r="C1161" s="19">
        <f t="shared" si="55"/>
        <v>3809</v>
      </c>
      <c r="D1161" s="19" t="s">
        <v>13350</v>
      </c>
      <c r="E1161" s="24" t="s">
        <v>14893</v>
      </c>
      <c r="F1161" s="18">
        <f t="shared" si="56"/>
        <v>2</v>
      </c>
      <c r="G1161" s="23" t="s">
        <v>11799</v>
      </c>
      <c r="H1161" s="23" t="s">
        <v>14028</v>
      </c>
      <c r="I1161" s="19" t="s">
        <v>11725</v>
      </c>
      <c r="J1161" s="41">
        <v>1106934</v>
      </c>
      <c r="K1161" s="42">
        <v>9.9999638641508889E-2</v>
      </c>
      <c r="L1161" s="41">
        <v>110693</v>
      </c>
      <c r="M1161" s="41">
        <v>1217627</v>
      </c>
      <c r="N1161">
        <f>+VLOOKUP(C1161,'Thanh toán '!M$1335:N$6972,2,0)</f>
        <v>1217627</v>
      </c>
      <c r="O1161" s="61">
        <f t="shared" si="57"/>
        <v>0</v>
      </c>
    </row>
    <row r="1162" spans="1:15" hidden="1" x14ac:dyDescent="0.3">
      <c r="A1162" s="18">
        <v>2023</v>
      </c>
      <c r="B1162" s="19" t="s">
        <v>14911</v>
      </c>
      <c r="C1162" s="19">
        <f t="shared" si="55"/>
        <v>3811</v>
      </c>
      <c r="D1162" s="19" t="s">
        <v>13350</v>
      </c>
      <c r="E1162" s="24" t="s">
        <v>14893</v>
      </c>
      <c r="F1162" s="18">
        <f t="shared" si="56"/>
        <v>2</v>
      </c>
      <c r="G1162" s="23" t="s">
        <v>11799</v>
      </c>
      <c r="H1162" s="23" t="s">
        <v>13880</v>
      </c>
      <c r="I1162" s="19" t="s">
        <v>11725</v>
      </c>
      <c r="J1162" s="41">
        <v>806834</v>
      </c>
      <c r="K1162" s="42">
        <v>9.9999504235071895E-2</v>
      </c>
      <c r="L1162" s="41">
        <v>80683</v>
      </c>
      <c r="M1162" s="41">
        <v>887517</v>
      </c>
      <c r="N1162">
        <f>+VLOOKUP(C1162,'Thanh toán '!M$1335:N$6972,2,0)</f>
        <v>887517</v>
      </c>
      <c r="O1162" s="61">
        <f t="shared" si="57"/>
        <v>0</v>
      </c>
    </row>
    <row r="1163" spans="1:15" hidden="1" x14ac:dyDescent="0.3">
      <c r="A1163" s="18">
        <v>2023</v>
      </c>
      <c r="B1163" s="19" t="s">
        <v>14912</v>
      </c>
      <c r="C1163" s="19">
        <f t="shared" si="55"/>
        <v>3812</v>
      </c>
      <c r="D1163" s="19" t="s">
        <v>13350</v>
      </c>
      <c r="E1163" s="24" t="s">
        <v>14893</v>
      </c>
      <c r="F1163" s="18">
        <f t="shared" si="56"/>
        <v>2</v>
      </c>
      <c r="G1163" s="23" t="s">
        <v>11799</v>
      </c>
      <c r="H1163" s="23" t="s">
        <v>13880</v>
      </c>
      <c r="I1163" s="19" t="s">
        <v>11725</v>
      </c>
      <c r="J1163" s="41">
        <v>954700</v>
      </c>
      <c r="K1163" s="42">
        <v>0.1</v>
      </c>
      <c r="L1163" s="41">
        <v>95470</v>
      </c>
      <c r="M1163" s="41">
        <v>1050170</v>
      </c>
      <c r="N1163">
        <f>+VLOOKUP(C1163,'Thanh toán '!M$1335:N$6972,2,0)</f>
        <v>1050170</v>
      </c>
      <c r="O1163" s="61">
        <f t="shared" si="57"/>
        <v>0</v>
      </c>
    </row>
    <row r="1164" spans="1:15" hidden="1" x14ac:dyDescent="0.3">
      <c r="A1164" s="18">
        <v>2023</v>
      </c>
      <c r="B1164" s="19" t="s">
        <v>14913</v>
      </c>
      <c r="C1164" s="19">
        <f t="shared" si="55"/>
        <v>3813</v>
      </c>
      <c r="D1164" s="19" t="s">
        <v>13350</v>
      </c>
      <c r="E1164" s="24" t="s">
        <v>14893</v>
      </c>
      <c r="F1164" s="18">
        <f t="shared" si="56"/>
        <v>2</v>
      </c>
      <c r="G1164" s="23" t="s">
        <v>11799</v>
      </c>
      <c r="H1164" s="23" t="s">
        <v>13534</v>
      </c>
      <c r="I1164" s="19" t="s">
        <v>11725</v>
      </c>
      <c r="J1164" s="41">
        <v>1173355</v>
      </c>
      <c r="K1164" s="42">
        <v>0.10000042612849479</v>
      </c>
      <c r="L1164" s="41">
        <v>117336</v>
      </c>
      <c r="M1164" s="41">
        <v>1290691</v>
      </c>
      <c r="N1164">
        <f>+VLOOKUP(C1164,'Thanh toán '!M$1335:N$6972,2,0)</f>
        <v>1290691</v>
      </c>
      <c r="O1164" s="61">
        <f t="shared" si="57"/>
        <v>0</v>
      </c>
    </row>
    <row r="1165" spans="1:15" hidden="1" x14ac:dyDescent="0.3">
      <c r="A1165" s="18">
        <v>2023</v>
      </c>
      <c r="B1165" s="19" t="s">
        <v>14914</v>
      </c>
      <c r="C1165" s="19">
        <f t="shared" si="55"/>
        <v>3815</v>
      </c>
      <c r="D1165" s="19" t="s">
        <v>13350</v>
      </c>
      <c r="E1165" s="24" t="s">
        <v>14893</v>
      </c>
      <c r="F1165" s="18">
        <f t="shared" si="56"/>
        <v>2</v>
      </c>
      <c r="G1165" s="23" t="s">
        <v>11799</v>
      </c>
      <c r="H1165" s="23" t="s">
        <v>13526</v>
      </c>
      <c r="I1165" s="19" t="s">
        <v>11725</v>
      </c>
      <c r="J1165" s="41">
        <v>1432817</v>
      </c>
      <c r="K1165" s="42">
        <v>0.10000020937775027</v>
      </c>
      <c r="L1165" s="41">
        <v>143282</v>
      </c>
      <c r="M1165" s="41">
        <v>1576099</v>
      </c>
      <c r="N1165">
        <f>+VLOOKUP(C1165,'Thanh toán '!M$1335:N$6972,2,0)</f>
        <v>1576099</v>
      </c>
      <c r="O1165" s="61">
        <f t="shared" si="57"/>
        <v>0</v>
      </c>
    </row>
    <row r="1166" spans="1:15" hidden="1" x14ac:dyDescent="0.3">
      <c r="A1166" s="18">
        <v>2023</v>
      </c>
      <c r="B1166" s="19" t="s">
        <v>14915</v>
      </c>
      <c r="C1166" s="19">
        <f t="shared" si="55"/>
        <v>3817</v>
      </c>
      <c r="D1166" s="19" t="s">
        <v>13350</v>
      </c>
      <c r="E1166" s="24" t="s">
        <v>14893</v>
      </c>
      <c r="F1166" s="18">
        <f t="shared" si="56"/>
        <v>2</v>
      </c>
      <c r="G1166" s="23" t="s">
        <v>11799</v>
      </c>
      <c r="H1166" s="23" t="s">
        <v>13964</v>
      </c>
      <c r="I1166" s="19" t="s">
        <v>11725</v>
      </c>
      <c r="J1166" s="41">
        <v>595330</v>
      </c>
      <c r="K1166" s="42">
        <v>0.1</v>
      </c>
      <c r="L1166" s="41">
        <v>59533</v>
      </c>
      <c r="M1166" s="41">
        <v>654863</v>
      </c>
      <c r="N1166">
        <f>+VLOOKUP(C1166,'Thanh toán '!M$1335:N$6972,2,0)</f>
        <v>654863</v>
      </c>
      <c r="O1166" s="61">
        <f t="shared" si="57"/>
        <v>0</v>
      </c>
    </row>
    <row r="1167" spans="1:15" hidden="1" x14ac:dyDescent="0.3">
      <c r="A1167" s="18">
        <v>2023</v>
      </c>
      <c r="B1167" s="19" t="s">
        <v>14916</v>
      </c>
      <c r="C1167" s="19">
        <f t="shared" si="55"/>
        <v>3818</v>
      </c>
      <c r="D1167" s="19" t="s">
        <v>13350</v>
      </c>
      <c r="E1167" s="24" t="s">
        <v>14893</v>
      </c>
      <c r="F1167" s="18">
        <f t="shared" si="56"/>
        <v>2</v>
      </c>
      <c r="G1167" s="23" t="s">
        <v>12459</v>
      </c>
      <c r="H1167" s="23" t="s">
        <v>12459</v>
      </c>
      <c r="I1167" s="19" t="s">
        <v>12460</v>
      </c>
      <c r="J1167" s="41">
        <v>1081500</v>
      </c>
      <c r="K1167" s="42">
        <v>0.1</v>
      </c>
      <c r="L1167" s="41">
        <v>108150</v>
      </c>
      <c r="M1167" s="41">
        <v>1189650</v>
      </c>
      <c r="N1167">
        <f>+VLOOKUP(C1167,'Thanh toán '!M$1335:N$6972,2,0)</f>
        <v>1189650</v>
      </c>
      <c r="O1167" s="61">
        <f t="shared" si="57"/>
        <v>0</v>
      </c>
    </row>
    <row r="1168" spans="1:15" hidden="1" x14ac:dyDescent="0.3">
      <c r="A1168" s="18">
        <v>2023</v>
      </c>
      <c r="B1168" s="19" t="s">
        <v>14917</v>
      </c>
      <c r="C1168" s="19">
        <f t="shared" si="55"/>
        <v>3819</v>
      </c>
      <c r="D1168" s="19" t="s">
        <v>13350</v>
      </c>
      <c r="E1168" s="24" t="s">
        <v>14893</v>
      </c>
      <c r="F1168" s="18">
        <f t="shared" si="56"/>
        <v>2</v>
      </c>
      <c r="G1168" s="23" t="s">
        <v>12396</v>
      </c>
      <c r="H1168" s="23" t="s">
        <v>14796</v>
      </c>
      <c r="I1168" s="19" t="s">
        <v>12397</v>
      </c>
      <c r="J1168" s="41">
        <v>2142134</v>
      </c>
      <c r="K1168" s="42">
        <v>9.9999813270318288E-2</v>
      </c>
      <c r="L1168" s="41">
        <v>214213</v>
      </c>
      <c r="M1168" s="41">
        <v>2356347</v>
      </c>
      <c r="N1168">
        <f>+VLOOKUP(C1168,'Thanh toán '!M$1335:N$6972,2,0)</f>
        <v>2356347</v>
      </c>
      <c r="O1168" s="61">
        <f t="shared" si="57"/>
        <v>0</v>
      </c>
    </row>
    <row r="1169" spans="1:15" hidden="1" x14ac:dyDescent="0.3">
      <c r="A1169" s="18">
        <v>2023</v>
      </c>
      <c r="B1169" s="19" t="s">
        <v>14918</v>
      </c>
      <c r="C1169" s="19">
        <f t="shared" si="55"/>
        <v>3821</v>
      </c>
      <c r="D1169" s="19" t="s">
        <v>13350</v>
      </c>
      <c r="E1169" s="24" t="s">
        <v>14893</v>
      </c>
      <c r="F1169" s="18">
        <f t="shared" si="56"/>
        <v>2</v>
      </c>
      <c r="G1169" s="23" t="s">
        <v>12239</v>
      </c>
      <c r="H1169" s="23" t="s">
        <v>14173</v>
      </c>
      <c r="I1169" s="19" t="s">
        <v>12240</v>
      </c>
      <c r="J1169" s="41">
        <v>4919878</v>
      </c>
      <c r="K1169" s="42">
        <v>0.10000004065141453</v>
      </c>
      <c r="L1169" s="41">
        <v>491988</v>
      </c>
      <c r="M1169" s="41">
        <v>5411866</v>
      </c>
      <c r="N1169">
        <f>+VLOOKUP(C1169,'Thanh toán '!M$1335:N$6972,2,0)</f>
        <v>5411866</v>
      </c>
      <c r="O1169" s="61">
        <f t="shared" si="57"/>
        <v>0</v>
      </c>
    </row>
    <row r="1170" spans="1:15" hidden="1" x14ac:dyDescent="0.3">
      <c r="A1170" s="18">
        <v>2023</v>
      </c>
      <c r="B1170" s="19" t="s">
        <v>14919</v>
      </c>
      <c r="C1170" s="19">
        <f t="shared" si="55"/>
        <v>3824</v>
      </c>
      <c r="D1170" s="19" t="s">
        <v>13350</v>
      </c>
      <c r="E1170" s="24" t="s">
        <v>14893</v>
      </c>
      <c r="F1170" s="18">
        <f t="shared" si="56"/>
        <v>2</v>
      </c>
      <c r="G1170" s="23" t="s">
        <v>11799</v>
      </c>
      <c r="H1170" s="23" t="s">
        <v>13609</v>
      </c>
      <c r="I1170" s="19" t="s">
        <v>11725</v>
      </c>
      <c r="J1170" s="41">
        <v>729174</v>
      </c>
      <c r="K1170" s="42">
        <v>9.9999451434088435E-2</v>
      </c>
      <c r="L1170" s="41">
        <v>72917</v>
      </c>
      <c r="M1170" s="41">
        <v>802091</v>
      </c>
      <c r="N1170">
        <f>+VLOOKUP(C1170,'Thanh toán '!M$1335:N$6972,2,0)</f>
        <v>802091</v>
      </c>
      <c r="O1170" s="61">
        <f t="shared" si="57"/>
        <v>0</v>
      </c>
    </row>
    <row r="1171" spans="1:15" hidden="1" x14ac:dyDescent="0.3">
      <c r="A1171" s="18">
        <v>2023</v>
      </c>
      <c r="B1171" s="19" t="s">
        <v>14920</v>
      </c>
      <c r="C1171" s="19">
        <f t="shared" si="55"/>
        <v>3830</v>
      </c>
      <c r="D1171" s="19" t="s">
        <v>13350</v>
      </c>
      <c r="E1171" s="24" t="s">
        <v>14893</v>
      </c>
      <c r="F1171" s="18">
        <f t="shared" si="56"/>
        <v>2</v>
      </c>
      <c r="G1171" s="23" t="s">
        <v>11799</v>
      </c>
      <c r="H1171" s="23" t="s">
        <v>14513</v>
      </c>
      <c r="I1171" s="19" t="s">
        <v>11725</v>
      </c>
      <c r="J1171" s="41">
        <v>555290</v>
      </c>
      <c r="K1171" s="42">
        <v>0.1</v>
      </c>
      <c r="L1171" s="41">
        <v>55529</v>
      </c>
      <c r="M1171" s="41">
        <v>610819</v>
      </c>
      <c r="N1171">
        <f>+VLOOKUP(C1171,'Thanh toán '!M$1335:N$6972,2,0)</f>
        <v>610819</v>
      </c>
      <c r="O1171" s="61">
        <f t="shared" si="57"/>
        <v>0</v>
      </c>
    </row>
    <row r="1172" spans="1:15" hidden="1" x14ac:dyDescent="0.3">
      <c r="A1172" s="18">
        <v>2023</v>
      </c>
      <c r="B1172" s="19" t="s">
        <v>14921</v>
      </c>
      <c r="C1172" s="19">
        <f t="shared" si="55"/>
        <v>3831</v>
      </c>
      <c r="D1172" s="19" t="s">
        <v>13350</v>
      </c>
      <c r="E1172" s="24" t="s">
        <v>14893</v>
      </c>
      <c r="F1172" s="18">
        <f t="shared" si="56"/>
        <v>2</v>
      </c>
      <c r="G1172" s="23" t="s">
        <v>11799</v>
      </c>
      <c r="H1172" s="23" t="s">
        <v>13690</v>
      </c>
      <c r="I1172" s="19" t="s">
        <v>11725</v>
      </c>
      <c r="J1172" s="41">
        <v>3059537</v>
      </c>
      <c r="K1172" s="42">
        <v>0.10000009805405197</v>
      </c>
      <c r="L1172" s="41">
        <v>305954</v>
      </c>
      <c r="M1172" s="41">
        <v>3365491</v>
      </c>
      <c r="N1172">
        <f>+VLOOKUP(C1172,'Thanh toán '!M$1335:N$6972,2,0)</f>
        <v>3365491</v>
      </c>
      <c r="O1172" s="61">
        <f t="shared" si="57"/>
        <v>0</v>
      </c>
    </row>
    <row r="1173" spans="1:15" hidden="1" x14ac:dyDescent="0.3">
      <c r="A1173" s="18">
        <v>2023</v>
      </c>
      <c r="B1173" s="19" t="s">
        <v>14922</v>
      </c>
      <c r="C1173" s="19">
        <f t="shared" si="55"/>
        <v>3833</v>
      </c>
      <c r="D1173" s="19" t="s">
        <v>13350</v>
      </c>
      <c r="E1173" s="24" t="s">
        <v>14893</v>
      </c>
      <c r="F1173" s="18">
        <f t="shared" si="56"/>
        <v>2</v>
      </c>
      <c r="G1173" s="23" t="s">
        <v>11838</v>
      </c>
      <c r="H1173" s="23" t="s">
        <v>13924</v>
      </c>
      <c r="I1173" s="19" t="s">
        <v>11839</v>
      </c>
      <c r="J1173" s="41">
        <v>2021074</v>
      </c>
      <c r="K1173" s="42">
        <v>9.9999802085425873E-2</v>
      </c>
      <c r="L1173" s="41">
        <v>202107</v>
      </c>
      <c r="M1173" s="41">
        <v>2223181</v>
      </c>
      <c r="N1173">
        <f>+VLOOKUP(C1173,'Thanh toán '!M$1335:N$6972,2,0)</f>
        <v>2223181</v>
      </c>
      <c r="O1173" s="61">
        <f t="shared" si="57"/>
        <v>0</v>
      </c>
    </row>
    <row r="1174" spans="1:15" hidden="1" x14ac:dyDescent="0.3">
      <c r="A1174" s="18">
        <v>2023</v>
      </c>
      <c r="B1174" s="19" t="s">
        <v>14923</v>
      </c>
      <c r="C1174" s="19">
        <f t="shared" si="55"/>
        <v>3835</v>
      </c>
      <c r="D1174" s="19" t="s">
        <v>13350</v>
      </c>
      <c r="E1174" s="24" t="s">
        <v>14893</v>
      </c>
      <c r="F1174" s="18">
        <f t="shared" si="56"/>
        <v>2</v>
      </c>
      <c r="G1174" s="23" t="s">
        <v>11838</v>
      </c>
      <c r="H1174" s="23" t="s">
        <v>13920</v>
      </c>
      <c r="I1174" s="19" t="s">
        <v>11839</v>
      </c>
      <c r="J1174" s="41">
        <v>2151138</v>
      </c>
      <c r="K1174" s="42">
        <v>0.10000009297404444</v>
      </c>
      <c r="L1174" s="41">
        <v>215114</v>
      </c>
      <c r="M1174" s="41">
        <v>2366252</v>
      </c>
      <c r="N1174">
        <f>+VLOOKUP(C1174,'Thanh toán '!M$1335:N$6972,2,0)</f>
        <v>2366252</v>
      </c>
      <c r="O1174" s="61">
        <f t="shared" si="57"/>
        <v>0</v>
      </c>
    </row>
    <row r="1175" spans="1:15" hidden="1" x14ac:dyDescent="0.3">
      <c r="A1175" s="18">
        <v>2023</v>
      </c>
      <c r="B1175" s="19" t="s">
        <v>14924</v>
      </c>
      <c r="C1175" s="19">
        <f t="shared" si="55"/>
        <v>3836</v>
      </c>
      <c r="D1175" s="19" t="s">
        <v>13350</v>
      </c>
      <c r="E1175" s="24" t="s">
        <v>14893</v>
      </c>
      <c r="F1175" s="18">
        <f t="shared" si="56"/>
        <v>2</v>
      </c>
      <c r="G1175" s="23" t="s">
        <v>11838</v>
      </c>
      <c r="H1175" s="23" t="s">
        <v>13928</v>
      </c>
      <c r="I1175" s="19" t="s">
        <v>11839</v>
      </c>
      <c r="J1175" s="41">
        <v>1727813</v>
      </c>
      <c r="K1175" s="42">
        <v>9.9999826370099076E-2</v>
      </c>
      <c r="L1175" s="41">
        <v>172781</v>
      </c>
      <c r="M1175" s="41">
        <v>1900594</v>
      </c>
      <c r="N1175">
        <f>+VLOOKUP(C1175,'Thanh toán '!M$1335:N$6972,2,0)</f>
        <v>1900594</v>
      </c>
      <c r="O1175" s="61">
        <f t="shared" si="57"/>
        <v>0</v>
      </c>
    </row>
    <row r="1176" spans="1:15" hidden="1" x14ac:dyDescent="0.3">
      <c r="A1176" s="18">
        <v>2023</v>
      </c>
      <c r="B1176" s="19" t="s">
        <v>14925</v>
      </c>
      <c r="C1176" s="19">
        <f t="shared" si="55"/>
        <v>3841</v>
      </c>
      <c r="D1176" s="19" t="s">
        <v>13350</v>
      </c>
      <c r="E1176" s="24" t="s">
        <v>14893</v>
      </c>
      <c r="F1176" s="18">
        <f t="shared" si="56"/>
        <v>2</v>
      </c>
      <c r="G1176" s="23" t="s">
        <v>12360</v>
      </c>
      <c r="H1176" s="23" t="s">
        <v>12360</v>
      </c>
      <c r="I1176" s="19" t="s">
        <v>12361</v>
      </c>
      <c r="J1176" s="41">
        <v>2163000</v>
      </c>
      <c r="K1176" s="42">
        <v>0.1</v>
      </c>
      <c r="L1176" s="41">
        <v>216300</v>
      </c>
      <c r="M1176" s="41">
        <v>2379300</v>
      </c>
      <c r="N1176">
        <f>+VLOOKUP(C1176,'Thanh toán '!M$1335:N$6972,2,0)</f>
        <v>2379300</v>
      </c>
      <c r="O1176" s="61">
        <f t="shared" si="57"/>
        <v>0</v>
      </c>
    </row>
    <row r="1177" spans="1:15" hidden="1" x14ac:dyDescent="0.3">
      <c r="A1177" s="18">
        <v>2023</v>
      </c>
      <c r="B1177" s="19" t="s">
        <v>14926</v>
      </c>
      <c r="C1177" s="19">
        <f t="shared" si="55"/>
        <v>3842</v>
      </c>
      <c r="D1177" s="19" t="s">
        <v>13350</v>
      </c>
      <c r="E1177" s="24" t="s">
        <v>14893</v>
      </c>
      <c r="F1177" s="18">
        <f t="shared" si="56"/>
        <v>2</v>
      </c>
      <c r="G1177" s="23" t="s">
        <v>11799</v>
      </c>
      <c r="H1177" s="23" t="s">
        <v>13493</v>
      </c>
      <c r="I1177" s="19" t="s">
        <v>11725</v>
      </c>
      <c r="J1177" s="41">
        <v>1081500</v>
      </c>
      <c r="K1177" s="42">
        <v>0.1</v>
      </c>
      <c r="L1177" s="41">
        <v>108150</v>
      </c>
      <c r="M1177" s="41">
        <v>1189650</v>
      </c>
      <c r="N1177">
        <f>+VLOOKUP(C1177,'Thanh toán '!M$1335:N$6972,2,0)</f>
        <v>1189650</v>
      </c>
      <c r="O1177" s="61">
        <f t="shared" si="57"/>
        <v>0</v>
      </c>
    </row>
    <row r="1178" spans="1:15" hidden="1" x14ac:dyDescent="0.3">
      <c r="A1178" s="18">
        <v>2023</v>
      </c>
      <c r="B1178" s="19" t="s">
        <v>14927</v>
      </c>
      <c r="C1178" s="19">
        <f t="shared" si="55"/>
        <v>3843</v>
      </c>
      <c r="D1178" s="19" t="s">
        <v>13350</v>
      </c>
      <c r="E1178" s="24" t="s">
        <v>14893</v>
      </c>
      <c r="F1178" s="18">
        <f t="shared" si="56"/>
        <v>2</v>
      </c>
      <c r="G1178" s="23" t="s">
        <v>11799</v>
      </c>
      <c r="H1178" s="23" t="s">
        <v>13591</v>
      </c>
      <c r="I1178" s="19" t="s">
        <v>11725</v>
      </c>
      <c r="J1178" s="41">
        <v>250910</v>
      </c>
      <c r="K1178" s="42">
        <v>0.1</v>
      </c>
      <c r="L1178" s="41">
        <v>25091</v>
      </c>
      <c r="M1178" s="41">
        <v>276001</v>
      </c>
      <c r="N1178">
        <f>+VLOOKUP(C1178,'Thanh toán '!M$1335:N$6972,2,0)</f>
        <v>276001</v>
      </c>
      <c r="O1178" s="61">
        <f t="shared" si="57"/>
        <v>0</v>
      </c>
    </row>
    <row r="1179" spans="1:15" hidden="1" x14ac:dyDescent="0.3">
      <c r="A1179" s="18">
        <v>2023</v>
      </c>
      <c r="B1179" s="19" t="s">
        <v>14928</v>
      </c>
      <c r="C1179" s="19">
        <f t="shared" si="55"/>
        <v>3844</v>
      </c>
      <c r="D1179" s="19" t="s">
        <v>13350</v>
      </c>
      <c r="E1179" s="24" t="s">
        <v>14893</v>
      </c>
      <c r="F1179" s="18">
        <f t="shared" si="56"/>
        <v>2</v>
      </c>
      <c r="G1179" s="23" t="s">
        <v>11799</v>
      </c>
      <c r="H1179" s="23" t="s">
        <v>13597</v>
      </c>
      <c r="I1179" s="19" t="s">
        <v>11725</v>
      </c>
      <c r="J1179" s="41">
        <v>1228077</v>
      </c>
      <c r="K1179" s="42">
        <v>0.10000024428435676</v>
      </c>
      <c r="L1179" s="41">
        <v>122808</v>
      </c>
      <c r="M1179" s="41">
        <v>1350885</v>
      </c>
      <c r="N1179">
        <f>+VLOOKUP(C1179,'Thanh toán '!M$1335:N$6972,2,0)</f>
        <v>1350885</v>
      </c>
      <c r="O1179" s="61">
        <f t="shared" si="57"/>
        <v>0</v>
      </c>
    </row>
    <row r="1180" spans="1:15" hidden="1" x14ac:dyDescent="0.3">
      <c r="A1180" s="18">
        <v>2023</v>
      </c>
      <c r="B1180" s="19" t="s">
        <v>14929</v>
      </c>
      <c r="C1180" s="19">
        <f t="shared" si="55"/>
        <v>3847</v>
      </c>
      <c r="D1180" s="19" t="s">
        <v>13350</v>
      </c>
      <c r="E1180" s="24" t="s">
        <v>14893</v>
      </c>
      <c r="F1180" s="18">
        <f t="shared" si="56"/>
        <v>2</v>
      </c>
      <c r="G1180" s="23" t="s">
        <v>11799</v>
      </c>
      <c r="H1180" s="23" t="s">
        <v>13585</v>
      </c>
      <c r="I1180" s="19" t="s">
        <v>11725</v>
      </c>
      <c r="J1180" s="41">
        <v>889098</v>
      </c>
      <c r="K1180" s="42">
        <v>0.1000002249470812</v>
      </c>
      <c r="L1180" s="41">
        <v>88910</v>
      </c>
      <c r="M1180" s="41">
        <v>978008</v>
      </c>
      <c r="N1180">
        <f>+VLOOKUP(C1180,'Thanh toán '!M$1335:N$6972,2,0)</f>
        <v>978008</v>
      </c>
      <c r="O1180" s="61">
        <f t="shared" si="57"/>
        <v>0</v>
      </c>
    </row>
    <row r="1181" spans="1:15" hidden="1" x14ac:dyDescent="0.3">
      <c r="A1181" s="18">
        <v>2023</v>
      </c>
      <c r="B1181" s="19" t="s">
        <v>14930</v>
      </c>
      <c r="C1181" s="19">
        <f t="shared" si="55"/>
        <v>3851</v>
      </c>
      <c r="D1181" s="19" t="s">
        <v>13350</v>
      </c>
      <c r="E1181" s="24" t="s">
        <v>14893</v>
      </c>
      <c r="F1181" s="18">
        <f t="shared" si="56"/>
        <v>2</v>
      </c>
      <c r="G1181" s="23" t="s">
        <v>11860</v>
      </c>
      <c r="H1181" s="23" t="s">
        <v>14931</v>
      </c>
      <c r="I1181" s="19" t="s">
        <v>11719</v>
      </c>
      <c r="J1181" s="41">
        <v>1369090</v>
      </c>
      <c r="K1181" s="42">
        <v>0.1</v>
      </c>
      <c r="L1181" s="41">
        <v>136909</v>
      </c>
      <c r="M1181" s="41">
        <v>1505999</v>
      </c>
      <c r="N1181">
        <f>+VLOOKUP(C1181,'Thanh toán '!M$1335:N$6972,2,0)</f>
        <v>1505999</v>
      </c>
      <c r="O1181" s="61">
        <f t="shared" si="57"/>
        <v>0</v>
      </c>
    </row>
    <row r="1182" spans="1:15" hidden="1" x14ac:dyDescent="0.3">
      <c r="A1182" s="18">
        <v>2023</v>
      </c>
      <c r="B1182" s="19" t="s">
        <v>14932</v>
      </c>
      <c r="C1182" s="19">
        <f t="shared" si="55"/>
        <v>3852</v>
      </c>
      <c r="D1182" s="19" t="s">
        <v>13350</v>
      </c>
      <c r="E1182" s="24" t="s">
        <v>14893</v>
      </c>
      <c r="F1182" s="18">
        <f t="shared" si="56"/>
        <v>2</v>
      </c>
      <c r="G1182" s="23" t="s">
        <v>12371</v>
      </c>
      <c r="H1182" s="23" t="s">
        <v>12371</v>
      </c>
      <c r="I1182" s="19" t="s">
        <v>12372</v>
      </c>
      <c r="J1182" s="41">
        <v>2447965</v>
      </c>
      <c r="K1182" s="42">
        <v>0.10000020425128628</v>
      </c>
      <c r="L1182" s="41">
        <v>244797</v>
      </c>
      <c r="M1182" s="41">
        <v>2692762</v>
      </c>
      <c r="N1182">
        <f>+VLOOKUP(C1182,'Thanh toán '!M$1335:N$6972,2,0)</f>
        <v>2692762</v>
      </c>
      <c r="O1182" s="61">
        <f t="shared" si="57"/>
        <v>0</v>
      </c>
    </row>
    <row r="1183" spans="1:15" hidden="1" x14ac:dyDescent="0.3">
      <c r="A1183" s="18">
        <v>2023</v>
      </c>
      <c r="B1183" s="19" t="s">
        <v>14933</v>
      </c>
      <c r="C1183" s="19">
        <f t="shared" si="55"/>
        <v>3853</v>
      </c>
      <c r="D1183" s="19" t="s">
        <v>13350</v>
      </c>
      <c r="E1183" s="24" t="s">
        <v>14893</v>
      </c>
      <c r="F1183" s="18">
        <f t="shared" si="56"/>
        <v>2</v>
      </c>
      <c r="G1183" s="23" t="s">
        <v>12371</v>
      </c>
      <c r="H1183" s="23" t="s">
        <v>12371</v>
      </c>
      <c r="I1183" s="19" t="s">
        <v>12372</v>
      </c>
      <c r="J1183" s="41">
        <v>3089210</v>
      </c>
      <c r="K1183" s="42">
        <v>0.1</v>
      </c>
      <c r="L1183" s="41">
        <v>308921</v>
      </c>
      <c r="M1183" s="41">
        <v>3398131</v>
      </c>
      <c r="N1183">
        <f>+VLOOKUP(C1183,'Thanh toán '!M$1335:N$6972,2,0)</f>
        <v>3398131</v>
      </c>
      <c r="O1183" s="61">
        <f t="shared" si="57"/>
        <v>0</v>
      </c>
    </row>
    <row r="1184" spans="1:15" hidden="1" x14ac:dyDescent="0.3">
      <c r="A1184" s="18">
        <v>2023</v>
      </c>
      <c r="B1184" s="19" t="s">
        <v>14934</v>
      </c>
      <c r="C1184" s="19">
        <f t="shared" si="55"/>
        <v>3854</v>
      </c>
      <c r="D1184" s="19" t="s">
        <v>13350</v>
      </c>
      <c r="E1184" s="24" t="s">
        <v>14893</v>
      </c>
      <c r="F1184" s="18">
        <f t="shared" si="56"/>
        <v>2</v>
      </c>
      <c r="G1184" s="23" t="s">
        <v>12371</v>
      </c>
      <c r="H1184" s="23" t="s">
        <v>12371</v>
      </c>
      <c r="I1184" s="19" t="s">
        <v>12372</v>
      </c>
      <c r="J1184" s="41">
        <v>1081500</v>
      </c>
      <c r="K1184" s="42">
        <v>0.1</v>
      </c>
      <c r="L1184" s="41">
        <v>108150</v>
      </c>
      <c r="M1184" s="41">
        <v>1189650</v>
      </c>
      <c r="N1184">
        <f>+VLOOKUP(C1184,'Thanh toán '!M$1335:N$6972,2,0)</f>
        <v>1189650</v>
      </c>
      <c r="O1184" s="61">
        <f t="shared" si="57"/>
        <v>0</v>
      </c>
    </row>
    <row r="1185" spans="1:15" hidden="1" x14ac:dyDescent="0.3">
      <c r="A1185" s="18">
        <v>2023</v>
      </c>
      <c r="B1185" s="19" t="s">
        <v>14935</v>
      </c>
      <c r="C1185" s="19">
        <f t="shared" si="55"/>
        <v>3856</v>
      </c>
      <c r="D1185" s="19" t="s">
        <v>13350</v>
      </c>
      <c r="E1185" s="24" t="s">
        <v>14893</v>
      </c>
      <c r="F1185" s="18">
        <f t="shared" si="56"/>
        <v>2</v>
      </c>
      <c r="G1185" s="23" t="s">
        <v>12293</v>
      </c>
      <c r="H1185" s="23" t="s">
        <v>12293</v>
      </c>
      <c r="I1185" s="19" t="s">
        <v>12294</v>
      </c>
      <c r="J1185" s="41">
        <v>2631601</v>
      </c>
      <c r="K1185" s="42">
        <v>9.9999962000318438E-2</v>
      </c>
      <c r="L1185" s="41">
        <v>263160</v>
      </c>
      <c r="M1185" s="41">
        <v>2894761</v>
      </c>
      <c r="N1185">
        <f>+VLOOKUP(C1185,'Thanh toán '!M$1335:N$6972,2,0)</f>
        <v>2894761</v>
      </c>
      <c r="O1185" s="61">
        <f t="shared" si="57"/>
        <v>0</v>
      </c>
    </row>
    <row r="1186" spans="1:15" hidden="1" x14ac:dyDescent="0.3">
      <c r="A1186" s="18">
        <v>2023</v>
      </c>
      <c r="B1186" s="19" t="s">
        <v>14936</v>
      </c>
      <c r="C1186" s="19">
        <f t="shared" si="55"/>
        <v>3857</v>
      </c>
      <c r="D1186" s="19" t="s">
        <v>13350</v>
      </c>
      <c r="E1186" s="24" t="s">
        <v>14893</v>
      </c>
      <c r="F1186" s="18">
        <f t="shared" si="56"/>
        <v>2</v>
      </c>
      <c r="G1186" s="23" t="s">
        <v>12293</v>
      </c>
      <c r="H1186" s="23" t="s">
        <v>12293</v>
      </c>
      <c r="I1186" s="19" t="s">
        <v>12294</v>
      </c>
      <c r="J1186" s="41">
        <v>530250</v>
      </c>
      <c r="K1186" s="42">
        <v>0.1</v>
      </c>
      <c r="L1186" s="41">
        <v>53025</v>
      </c>
      <c r="M1186" s="41">
        <v>583275</v>
      </c>
      <c r="N1186">
        <f>+VLOOKUP(C1186,'Thanh toán '!M$1335:N$6972,2,0)</f>
        <v>583275</v>
      </c>
      <c r="O1186" s="61">
        <f t="shared" si="57"/>
        <v>0</v>
      </c>
    </row>
    <row r="1187" spans="1:15" hidden="1" x14ac:dyDescent="0.3">
      <c r="A1187" s="18">
        <v>2023</v>
      </c>
      <c r="B1187" s="19" t="s">
        <v>14937</v>
      </c>
      <c r="C1187" s="19">
        <f t="shared" si="55"/>
        <v>3858</v>
      </c>
      <c r="D1187" s="19" t="s">
        <v>13350</v>
      </c>
      <c r="E1187" s="24" t="s">
        <v>14893</v>
      </c>
      <c r="F1187" s="18">
        <f t="shared" si="56"/>
        <v>2</v>
      </c>
      <c r="G1187" s="23" t="s">
        <v>12293</v>
      </c>
      <c r="H1187" s="23" t="s">
        <v>12293</v>
      </c>
      <c r="I1187" s="19" t="s">
        <v>12294</v>
      </c>
      <c r="J1187" s="41">
        <v>2672250</v>
      </c>
      <c r="K1187" s="42">
        <v>0.1</v>
      </c>
      <c r="L1187" s="41">
        <v>267225</v>
      </c>
      <c r="M1187" s="41">
        <v>2939475</v>
      </c>
      <c r="N1187">
        <f>+VLOOKUP(C1187,'Thanh toán '!M$1335:N$6972,2,0)</f>
        <v>2939475</v>
      </c>
      <c r="O1187" s="61">
        <f t="shared" si="57"/>
        <v>0</v>
      </c>
    </row>
    <row r="1188" spans="1:15" hidden="1" x14ac:dyDescent="0.3">
      <c r="A1188" s="18">
        <v>2023</v>
      </c>
      <c r="B1188" s="19" t="s">
        <v>14938</v>
      </c>
      <c r="C1188" s="19">
        <f t="shared" si="55"/>
        <v>3859</v>
      </c>
      <c r="D1188" s="19" t="s">
        <v>13350</v>
      </c>
      <c r="E1188" s="24" t="s">
        <v>14893</v>
      </c>
      <c r="F1188" s="18">
        <f t="shared" si="56"/>
        <v>2</v>
      </c>
      <c r="G1188" s="23" t="s">
        <v>14939</v>
      </c>
      <c r="H1188" s="23" t="s">
        <v>14939</v>
      </c>
      <c r="I1188" s="19" t="s">
        <v>12316</v>
      </c>
      <c r="J1188" s="41">
        <v>1081500</v>
      </c>
      <c r="K1188" s="42">
        <v>0.1</v>
      </c>
      <c r="L1188" s="41">
        <v>108150</v>
      </c>
      <c r="M1188" s="41">
        <v>1189650</v>
      </c>
      <c r="N1188">
        <f>+VLOOKUP(C1188,'Thanh toán '!M$1335:N$6972,2,0)</f>
        <v>1189650</v>
      </c>
      <c r="O1188" s="61">
        <f t="shared" si="57"/>
        <v>0</v>
      </c>
    </row>
    <row r="1189" spans="1:15" hidden="1" x14ac:dyDescent="0.3">
      <c r="A1189" s="18">
        <v>2023</v>
      </c>
      <c r="B1189" s="19" t="s">
        <v>14940</v>
      </c>
      <c r="C1189" s="19">
        <f t="shared" si="55"/>
        <v>3860</v>
      </c>
      <c r="D1189" s="19" t="s">
        <v>13350</v>
      </c>
      <c r="E1189" s="24" t="s">
        <v>14893</v>
      </c>
      <c r="F1189" s="18">
        <f t="shared" si="56"/>
        <v>2</v>
      </c>
      <c r="G1189" s="23" t="s">
        <v>12303</v>
      </c>
      <c r="H1189" s="23" t="s">
        <v>12303</v>
      </c>
      <c r="I1189" s="19" t="s">
        <v>12304</v>
      </c>
      <c r="J1189" s="41">
        <v>1081500</v>
      </c>
      <c r="K1189" s="42">
        <v>0.1</v>
      </c>
      <c r="L1189" s="41">
        <v>108150</v>
      </c>
      <c r="M1189" s="41">
        <v>1189650</v>
      </c>
      <c r="N1189">
        <f>+VLOOKUP(C1189,'Thanh toán '!M$1335:N$6972,2,0)</f>
        <v>1189650</v>
      </c>
      <c r="O1189" s="61">
        <f t="shared" si="57"/>
        <v>0</v>
      </c>
    </row>
    <row r="1190" spans="1:15" hidden="1" x14ac:dyDescent="0.3">
      <c r="A1190" s="18">
        <v>2023</v>
      </c>
      <c r="B1190" s="19" t="s">
        <v>14941</v>
      </c>
      <c r="C1190" s="19">
        <f t="shared" si="55"/>
        <v>3861</v>
      </c>
      <c r="D1190" s="19" t="s">
        <v>13350</v>
      </c>
      <c r="E1190" s="24" t="s">
        <v>14893</v>
      </c>
      <c r="F1190" s="18">
        <f t="shared" si="56"/>
        <v>2</v>
      </c>
      <c r="G1190" s="23" t="s">
        <v>12167</v>
      </c>
      <c r="H1190" s="23" t="s">
        <v>12167</v>
      </c>
      <c r="I1190" s="19" t="s">
        <v>12168</v>
      </c>
      <c r="J1190" s="41">
        <v>1081500</v>
      </c>
      <c r="K1190" s="42">
        <v>0.1</v>
      </c>
      <c r="L1190" s="41">
        <v>108150</v>
      </c>
      <c r="M1190" s="41">
        <v>1189650</v>
      </c>
      <c r="N1190">
        <f>+VLOOKUP(C1190,'Thanh toán '!M$1335:N$6972,2,0)</f>
        <v>1189650</v>
      </c>
      <c r="O1190" s="61">
        <f t="shared" si="57"/>
        <v>0</v>
      </c>
    </row>
    <row r="1191" spans="1:15" hidden="1" x14ac:dyDescent="0.3">
      <c r="A1191" s="18">
        <v>2023</v>
      </c>
      <c r="B1191" s="19" t="s">
        <v>14942</v>
      </c>
      <c r="C1191" s="19">
        <f t="shared" si="55"/>
        <v>3862</v>
      </c>
      <c r="D1191" s="19" t="s">
        <v>13350</v>
      </c>
      <c r="E1191" s="24" t="s">
        <v>14893</v>
      </c>
      <c r="F1191" s="18">
        <f t="shared" si="56"/>
        <v>2</v>
      </c>
      <c r="G1191" s="23" t="s">
        <v>12300</v>
      </c>
      <c r="H1191" s="23" t="s">
        <v>12300</v>
      </c>
      <c r="I1191" s="19" t="s">
        <v>12301</v>
      </c>
      <c r="J1191" s="41">
        <v>1003640</v>
      </c>
      <c r="K1191" s="42">
        <v>0.1</v>
      </c>
      <c r="L1191" s="41">
        <v>100364</v>
      </c>
      <c r="M1191" s="41">
        <v>1104004</v>
      </c>
      <c r="N1191">
        <f>+VLOOKUP(C1191,'Thanh toán '!M$1335:N$6972,2,0)</f>
        <v>1104004</v>
      </c>
      <c r="O1191" s="61">
        <f t="shared" si="57"/>
        <v>0</v>
      </c>
    </row>
    <row r="1192" spans="1:15" hidden="1" x14ac:dyDescent="0.3">
      <c r="A1192" s="18">
        <v>2023</v>
      </c>
      <c r="B1192" s="19" t="s">
        <v>14943</v>
      </c>
      <c r="C1192" s="19">
        <f t="shared" si="55"/>
        <v>3863</v>
      </c>
      <c r="D1192" s="19" t="s">
        <v>13350</v>
      </c>
      <c r="E1192" s="24" t="s">
        <v>14893</v>
      </c>
      <c r="F1192" s="18">
        <f t="shared" si="56"/>
        <v>2</v>
      </c>
      <c r="G1192" s="23" t="s">
        <v>12306</v>
      </c>
      <c r="H1192" s="23" t="s">
        <v>12306</v>
      </c>
      <c r="I1192" s="19" t="s">
        <v>12307</v>
      </c>
      <c r="J1192" s="41">
        <v>3035550</v>
      </c>
      <c r="K1192" s="42">
        <v>0.1</v>
      </c>
      <c r="L1192" s="41">
        <v>303555</v>
      </c>
      <c r="M1192" s="41">
        <v>3339105</v>
      </c>
      <c r="N1192">
        <f>+VLOOKUP(C1192,'Thanh toán '!M$1335:N$6972,2,0)</f>
        <v>3339105</v>
      </c>
      <c r="O1192" s="61">
        <f t="shared" si="57"/>
        <v>0</v>
      </c>
    </row>
    <row r="1193" spans="1:15" hidden="1" x14ac:dyDescent="0.3">
      <c r="A1193" s="18">
        <v>2023</v>
      </c>
      <c r="B1193" s="19" t="s">
        <v>14944</v>
      </c>
      <c r="C1193" s="19">
        <f t="shared" si="55"/>
        <v>3865</v>
      </c>
      <c r="D1193" s="19" t="s">
        <v>13350</v>
      </c>
      <c r="E1193" s="24" t="s">
        <v>14893</v>
      </c>
      <c r="F1193" s="18">
        <f t="shared" si="56"/>
        <v>2</v>
      </c>
      <c r="G1193" s="23" t="s">
        <v>12215</v>
      </c>
      <c r="H1193" s="23" t="s">
        <v>13394</v>
      </c>
      <c r="I1193" s="19" t="s">
        <v>12216</v>
      </c>
      <c r="J1193" s="41">
        <v>954450</v>
      </c>
      <c r="K1193" s="42">
        <v>0.1</v>
      </c>
      <c r="L1193" s="41">
        <v>95445</v>
      </c>
      <c r="M1193" s="41">
        <v>1049895</v>
      </c>
      <c r="N1193">
        <f>+VLOOKUP(C1193,'Thanh toán '!M$1335:N$6972,2,0)</f>
        <v>1049895</v>
      </c>
      <c r="O1193" s="61">
        <f t="shared" si="57"/>
        <v>0</v>
      </c>
    </row>
    <row r="1194" spans="1:15" hidden="1" x14ac:dyDescent="0.3">
      <c r="A1194" s="18">
        <v>2023</v>
      </c>
      <c r="B1194" s="19" t="s">
        <v>14945</v>
      </c>
      <c r="C1194" s="19">
        <f t="shared" si="55"/>
        <v>3866</v>
      </c>
      <c r="D1194" s="19" t="s">
        <v>13350</v>
      </c>
      <c r="E1194" s="24" t="s">
        <v>14893</v>
      </c>
      <c r="F1194" s="18">
        <f t="shared" si="56"/>
        <v>2</v>
      </c>
      <c r="G1194" s="23" t="s">
        <v>12221</v>
      </c>
      <c r="H1194" s="23" t="s">
        <v>12221</v>
      </c>
      <c r="I1194" s="19" t="s">
        <v>12222</v>
      </c>
      <c r="J1194" s="41">
        <v>2163000</v>
      </c>
      <c r="K1194" s="42">
        <v>0.1</v>
      </c>
      <c r="L1194" s="41">
        <v>216300</v>
      </c>
      <c r="M1194" s="41">
        <v>2379300</v>
      </c>
      <c r="N1194">
        <f>+VLOOKUP(C1194,'Thanh toán '!M$1335:N$6972,2,0)</f>
        <v>2379300</v>
      </c>
      <c r="O1194" s="61">
        <f t="shared" si="57"/>
        <v>0</v>
      </c>
    </row>
    <row r="1195" spans="1:15" hidden="1" x14ac:dyDescent="0.3">
      <c r="A1195" s="18">
        <v>2023</v>
      </c>
      <c r="B1195" s="19" t="s">
        <v>14946</v>
      </c>
      <c r="C1195" s="19">
        <f t="shared" si="55"/>
        <v>3867</v>
      </c>
      <c r="D1195" s="19" t="s">
        <v>13350</v>
      </c>
      <c r="E1195" s="24" t="s">
        <v>14893</v>
      </c>
      <c r="F1195" s="18">
        <f t="shared" si="56"/>
        <v>2</v>
      </c>
      <c r="G1195" s="23" t="s">
        <v>11860</v>
      </c>
      <c r="H1195" s="23" t="s">
        <v>14947</v>
      </c>
      <c r="I1195" s="19" t="s">
        <v>11719</v>
      </c>
      <c r="J1195" s="41">
        <v>538650</v>
      </c>
      <c r="K1195" s="42">
        <v>0.1</v>
      </c>
      <c r="L1195" s="41">
        <v>53865</v>
      </c>
      <c r="M1195" s="41">
        <v>592515</v>
      </c>
      <c r="N1195">
        <f>+VLOOKUP(C1195,'Thanh toán '!M$1335:N$6972,2,0)</f>
        <v>592515</v>
      </c>
      <c r="O1195" s="61">
        <f t="shared" si="57"/>
        <v>0</v>
      </c>
    </row>
    <row r="1196" spans="1:15" hidden="1" x14ac:dyDescent="0.3">
      <c r="A1196" s="18">
        <v>2023</v>
      </c>
      <c r="B1196" s="19" t="s">
        <v>14948</v>
      </c>
      <c r="C1196" s="19">
        <f t="shared" si="55"/>
        <v>3868</v>
      </c>
      <c r="D1196" s="19" t="s">
        <v>13350</v>
      </c>
      <c r="E1196" s="24" t="s">
        <v>14893</v>
      </c>
      <c r="F1196" s="18">
        <f t="shared" si="56"/>
        <v>2</v>
      </c>
      <c r="G1196" s="23" t="s">
        <v>11860</v>
      </c>
      <c r="H1196" s="23" t="s">
        <v>14947</v>
      </c>
      <c r="I1196" s="19" t="s">
        <v>11719</v>
      </c>
      <c r="J1196" s="41">
        <v>1479144</v>
      </c>
      <c r="K1196" s="42">
        <v>9.9999729573320789E-2</v>
      </c>
      <c r="L1196" s="41">
        <v>147914</v>
      </c>
      <c r="M1196" s="41">
        <v>1627058</v>
      </c>
      <c r="N1196">
        <f>+VLOOKUP(C1196,'Thanh toán '!M$1335:N$6972,2,0)</f>
        <v>1627058</v>
      </c>
      <c r="O1196" s="61">
        <f t="shared" si="57"/>
        <v>0</v>
      </c>
    </row>
    <row r="1197" spans="1:15" hidden="1" x14ac:dyDescent="0.3">
      <c r="A1197" s="18">
        <v>2023</v>
      </c>
      <c r="B1197" s="19" t="s">
        <v>14949</v>
      </c>
      <c r="C1197" s="19">
        <f t="shared" si="55"/>
        <v>3869</v>
      </c>
      <c r="D1197" s="19" t="s">
        <v>13350</v>
      </c>
      <c r="E1197" s="24" t="s">
        <v>14893</v>
      </c>
      <c r="F1197" s="18">
        <f t="shared" si="56"/>
        <v>2</v>
      </c>
      <c r="G1197" s="23" t="s">
        <v>11860</v>
      </c>
      <c r="H1197" s="23" t="s">
        <v>14950</v>
      </c>
      <c r="I1197" s="19" t="s">
        <v>11719</v>
      </c>
      <c r="J1197" s="41">
        <v>1844890</v>
      </c>
      <c r="K1197" s="42">
        <v>0.1</v>
      </c>
      <c r="L1197" s="41">
        <v>184489</v>
      </c>
      <c r="M1197" s="41">
        <v>2029379</v>
      </c>
      <c r="N1197">
        <f>+VLOOKUP(C1197,'Thanh toán '!M$1335:N$6972,2,0)</f>
        <v>2029379</v>
      </c>
      <c r="O1197" s="61">
        <f t="shared" si="57"/>
        <v>0</v>
      </c>
    </row>
    <row r="1198" spans="1:15" hidden="1" x14ac:dyDescent="0.3">
      <c r="A1198" s="18">
        <v>2023</v>
      </c>
      <c r="B1198" s="19" t="s">
        <v>14951</v>
      </c>
      <c r="C1198" s="19">
        <f t="shared" si="55"/>
        <v>3871</v>
      </c>
      <c r="D1198" s="19" t="s">
        <v>13350</v>
      </c>
      <c r="E1198" s="24" t="s">
        <v>14952</v>
      </c>
      <c r="F1198" s="18">
        <f t="shared" si="56"/>
        <v>2</v>
      </c>
      <c r="G1198" s="23" t="s">
        <v>12430</v>
      </c>
      <c r="H1198" s="23" t="s">
        <v>12430</v>
      </c>
      <c r="I1198" s="19" t="s">
        <v>12431</v>
      </c>
      <c r="J1198" s="41">
        <v>551250</v>
      </c>
      <c r="K1198" s="42">
        <v>0.1</v>
      </c>
      <c r="L1198" s="41">
        <v>55125</v>
      </c>
      <c r="M1198" s="41">
        <v>606375</v>
      </c>
      <c r="N1198">
        <f>+VLOOKUP(C1198,'Thanh toán '!M$1335:N$6972,2,0)</f>
        <v>606375</v>
      </c>
      <c r="O1198" s="61">
        <f t="shared" si="57"/>
        <v>0</v>
      </c>
    </row>
    <row r="1199" spans="1:15" hidden="1" x14ac:dyDescent="0.3">
      <c r="A1199" s="18">
        <v>2023</v>
      </c>
      <c r="B1199" s="19" t="s">
        <v>14953</v>
      </c>
      <c r="C1199" s="19">
        <f t="shared" si="55"/>
        <v>3872</v>
      </c>
      <c r="D1199" s="19" t="s">
        <v>13350</v>
      </c>
      <c r="E1199" s="24" t="s">
        <v>14952</v>
      </c>
      <c r="F1199" s="18">
        <f t="shared" si="56"/>
        <v>2</v>
      </c>
      <c r="G1199" s="23" t="s">
        <v>12354</v>
      </c>
      <c r="H1199" s="23" t="s">
        <v>12354</v>
      </c>
      <c r="I1199" s="19" t="s">
        <v>12355</v>
      </c>
      <c r="J1199" s="41">
        <v>1081500</v>
      </c>
      <c r="K1199" s="42">
        <v>0.1</v>
      </c>
      <c r="L1199" s="41">
        <v>108150</v>
      </c>
      <c r="M1199" s="41">
        <v>1189650</v>
      </c>
      <c r="N1199">
        <f>+VLOOKUP(C1199,'Thanh toán '!M$1335:N$6972,2,0)</f>
        <v>1189650</v>
      </c>
      <c r="O1199" s="61">
        <f t="shared" si="57"/>
        <v>0</v>
      </c>
    </row>
    <row r="1200" spans="1:15" hidden="1" x14ac:dyDescent="0.3">
      <c r="A1200" s="18">
        <v>2023</v>
      </c>
      <c r="B1200" s="19" t="s">
        <v>14954</v>
      </c>
      <c r="C1200" s="19">
        <f t="shared" si="55"/>
        <v>3874</v>
      </c>
      <c r="D1200" s="19" t="s">
        <v>13350</v>
      </c>
      <c r="E1200" s="24" t="s">
        <v>14952</v>
      </c>
      <c r="F1200" s="18">
        <f t="shared" si="56"/>
        <v>2</v>
      </c>
      <c r="G1200" s="23" t="s">
        <v>12333</v>
      </c>
      <c r="H1200" s="23" t="s">
        <v>12333</v>
      </c>
      <c r="I1200" s="19" t="s">
        <v>12334</v>
      </c>
      <c r="J1200" s="41">
        <v>1632750</v>
      </c>
      <c r="K1200" s="42">
        <v>0.1</v>
      </c>
      <c r="L1200" s="41">
        <v>163275</v>
      </c>
      <c r="M1200" s="41">
        <v>1796025</v>
      </c>
      <c r="N1200">
        <f>+VLOOKUP(C1200,'Thanh toán '!M$1335:N$6972,2,0)</f>
        <v>1796025</v>
      </c>
      <c r="O1200" s="61">
        <f t="shared" si="57"/>
        <v>0</v>
      </c>
    </row>
    <row r="1201" spans="1:15" hidden="1" x14ac:dyDescent="0.3">
      <c r="A1201" s="18">
        <v>2023</v>
      </c>
      <c r="B1201" s="19" t="s">
        <v>14955</v>
      </c>
      <c r="C1201" s="19">
        <f t="shared" si="55"/>
        <v>3875</v>
      </c>
      <c r="D1201" s="19" t="s">
        <v>13350</v>
      </c>
      <c r="E1201" s="24" t="s">
        <v>14952</v>
      </c>
      <c r="F1201" s="18">
        <f t="shared" si="56"/>
        <v>2</v>
      </c>
      <c r="G1201" s="23" t="s">
        <v>12336</v>
      </c>
      <c r="H1201" s="23" t="s">
        <v>12336</v>
      </c>
      <c r="I1201" s="19" t="s">
        <v>12337</v>
      </c>
      <c r="J1201" s="41">
        <v>1060500</v>
      </c>
      <c r="K1201" s="42">
        <v>0.1</v>
      </c>
      <c r="L1201" s="41">
        <v>106050</v>
      </c>
      <c r="M1201" s="41">
        <v>1166550</v>
      </c>
      <c r="N1201">
        <f>+VLOOKUP(C1201,'Thanh toán '!M$1335:N$6972,2,0)</f>
        <v>1166550</v>
      </c>
      <c r="O1201" s="61">
        <f t="shared" si="57"/>
        <v>0</v>
      </c>
    </row>
    <row r="1202" spans="1:15" hidden="1" x14ac:dyDescent="0.3">
      <c r="A1202" s="18">
        <v>2023</v>
      </c>
      <c r="B1202" s="19" t="s">
        <v>14956</v>
      </c>
      <c r="C1202" s="19">
        <f t="shared" si="55"/>
        <v>3876</v>
      </c>
      <c r="D1202" s="19" t="s">
        <v>13350</v>
      </c>
      <c r="E1202" s="24" t="s">
        <v>14952</v>
      </c>
      <c r="F1202" s="18">
        <f t="shared" si="56"/>
        <v>2</v>
      </c>
      <c r="G1202" s="23" t="s">
        <v>12225</v>
      </c>
      <c r="H1202" s="23" t="s">
        <v>12225</v>
      </c>
      <c r="I1202" s="19" t="s">
        <v>12226</v>
      </c>
      <c r="J1202" s="41">
        <v>2248050</v>
      </c>
      <c r="K1202" s="42">
        <v>0.1</v>
      </c>
      <c r="L1202" s="41">
        <v>224805</v>
      </c>
      <c r="M1202" s="41">
        <v>2472855</v>
      </c>
      <c r="N1202">
        <f>+VLOOKUP(C1202,'Thanh toán '!M$1335:N$6972,2,0)</f>
        <v>2472855</v>
      </c>
      <c r="O1202" s="61">
        <f t="shared" si="57"/>
        <v>0</v>
      </c>
    </row>
    <row r="1203" spans="1:15" hidden="1" x14ac:dyDescent="0.3">
      <c r="A1203" s="18">
        <v>2023</v>
      </c>
      <c r="B1203" s="19" t="s">
        <v>14957</v>
      </c>
      <c r="C1203" s="19">
        <f t="shared" si="55"/>
        <v>3877</v>
      </c>
      <c r="D1203" s="19" t="s">
        <v>13350</v>
      </c>
      <c r="E1203" s="24" t="s">
        <v>14952</v>
      </c>
      <c r="F1203" s="18">
        <f t="shared" si="56"/>
        <v>2</v>
      </c>
      <c r="G1203" s="23" t="s">
        <v>11838</v>
      </c>
      <c r="H1203" s="23" t="s">
        <v>13935</v>
      </c>
      <c r="I1203" s="19" t="s">
        <v>11839</v>
      </c>
      <c r="J1203" s="41">
        <v>704013</v>
      </c>
      <c r="K1203" s="42">
        <v>9.999957387150521E-2</v>
      </c>
      <c r="L1203" s="41">
        <v>70401</v>
      </c>
      <c r="M1203" s="41">
        <v>774414</v>
      </c>
      <c r="N1203">
        <f>+VLOOKUP(C1203,'Thanh toán '!M$1335:N$6972,2,0)</f>
        <v>774414</v>
      </c>
      <c r="O1203" s="61">
        <f t="shared" si="57"/>
        <v>0</v>
      </c>
    </row>
    <row r="1204" spans="1:15" hidden="1" x14ac:dyDescent="0.3">
      <c r="A1204" s="18">
        <v>2023</v>
      </c>
      <c r="B1204" s="19" t="s">
        <v>14958</v>
      </c>
      <c r="C1204" s="19">
        <f t="shared" si="55"/>
        <v>3880</v>
      </c>
      <c r="D1204" s="19" t="s">
        <v>13350</v>
      </c>
      <c r="E1204" s="24" t="s">
        <v>14952</v>
      </c>
      <c r="F1204" s="18">
        <f t="shared" si="56"/>
        <v>2</v>
      </c>
      <c r="G1204" s="23" t="s">
        <v>12378</v>
      </c>
      <c r="H1204" s="23" t="s">
        <v>12378</v>
      </c>
      <c r="I1204" s="19" t="s">
        <v>12379</v>
      </c>
      <c r="J1204" s="41">
        <v>1399650</v>
      </c>
      <c r="K1204" s="42">
        <v>0.1</v>
      </c>
      <c r="L1204" s="41">
        <v>139965</v>
      </c>
      <c r="M1204" s="41">
        <v>1539615</v>
      </c>
      <c r="N1204">
        <f>+VLOOKUP(C1204,'Thanh toán '!M$1335:N$6972,2,0)</f>
        <v>1539615</v>
      </c>
      <c r="O1204" s="61">
        <f t="shared" si="57"/>
        <v>0</v>
      </c>
    </row>
    <row r="1205" spans="1:15" hidden="1" x14ac:dyDescent="0.3">
      <c r="A1205" s="18">
        <v>2023</v>
      </c>
      <c r="B1205" s="19" t="s">
        <v>14959</v>
      </c>
      <c r="C1205" s="19">
        <f t="shared" si="55"/>
        <v>3881</v>
      </c>
      <c r="D1205" s="19" t="s">
        <v>13350</v>
      </c>
      <c r="E1205" s="24" t="s">
        <v>14952</v>
      </c>
      <c r="F1205" s="18">
        <f t="shared" si="56"/>
        <v>2</v>
      </c>
      <c r="G1205" s="23" t="s">
        <v>11799</v>
      </c>
      <c r="H1205" s="23" t="s">
        <v>13896</v>
      </c>
      <c r="I1205" s="19" t="s">
        <v>11725</v>
      </c>
      <c r="J1205" s="41">
        <v>806200</v>
      </c>
      <c r="K1205" s="42">
        <v>0.1</v>
      </c>
      <c r="L1205" s="41">
        <v>80620</v>
      </c>
      <c r="M1205" s="41">
        <v>886820</v>
      </c>
      <c r="N1205">
        <f>+VLOOKUP(C1205,'Thanh toán '!M$1335:N$6972,2,0)</f>
        <v>886820</v>
      </c>
      <c r="O1205" s="61">
        <f t="shared" si="57"/>
        <v>0</v>
      </c>
    </row>
    <row r="1206" spans="1:15" hidden="1" x14ac:dyDescent="0.3">
      <c r="A1206" s="18">
        <v>2023</v>
      </c>
      <c r="B1206" s="19" t="s">
        <v>14960</v>
      </c>
      <c r="C1206" s="19">
        <f t="shared" si="55"/>
        <v>3883</v>
      </c>
      <c r="D1206" s="19" t="s">
        <v>13350</v>
      </c>
      <c r="E1206" s="24" t="s">
        <v>14952</v>
      </c>
      <c r="F1206" s="18">
        <f t="shared" si="56"/>
        <v>2</v>
      </c>
      <c r="G1206" s="23" t="s">
        <v>11799</v>
      </c>
      <c r="H1206" s="23" t="s">
        <v>14961</v>
      </c>
      <c r="I1206" s="19" t="s">
        <v>11725</v>
      </c>
      <c r="J1206" s="41">
        <v>617842</v>
      </c>
      <c r="K1206" s="42">
        <v>9.9999676292644404E-2</v>
      </c>
      <c r="L1206" s="41">
        <v>61784</v>
      </c>
      <c r="M1206" s="41">
        <v>679626</v>
      </c>
      <c r="N1206">
        <f>+VLOOKUP(C1206,'Thanh toán '!M$1335:N$6972,2,0)</f>
        <v>679626</v>
      </c>
      <c r="O1206" s="61">
        <f t="shared" si="57"/>
        <v>0</v>
      </c>
    </row>
    <row r="1207" spans="1:15" hidden="1" x14ac:dyDescent="0.3">
      <c r="A1207" s="18">
        <v>2023</v>
      </c>
      <c r="B1207" s="19" t="s">
        <v>14962</v>
      </c>
      <c r="C1207" s="19">
        <f t="shared" si="55"/>
        <v>3884</v>
      </c>
      <c r="D1207" s="19" t="s">
        <v>13350</v>
      </c>
      <c r="E1207" s="24" t="s">
        <v>14952</v>
      </c>
      <c r="F1207" s="18">
        <f t="shared" si="56"/>
        <v>2</v>
      </c>
      <c r="G1207" s="23" t="s">
        <v>12448</v>
      </c>
      <c r="H1207" s="23" t="s">
        <v>12448</v>
      </c>
      <c r="I1207" s="19" t="s">
        <v>12449</v>
      </c>
      <c r="J1207" s="41">
        <v>530250</v>
      </c>
      <c r="K1207" s="42">
        <v>0.1</v>
      </c>
      <c r="L1207" s="41">
        <v>53025</v>
      </c>
      <c r="M1207" s="41">
        <v>583275</v>
      </c>
      <c r="N1207">
        <f>+VLOOKUP(C1207,'Thanh toán '!M$1335:N$6972,2,0)</f>
        <v>583275</v>
      </c>
      <c r="O1207" s="61">
        <f t="shared" si="57"/>
        <v>0</v>
      </c>
    </row>
    <row r="1208" spans="1:15" hidden="1" x14ac:dyDescent="0.3">
      <c r="A1208" s="18">
        <v>2023</v>
      </c>
      <c r="B1208" s="19" t="s">
        <v>14963</v>
      </c>
      <c r="C1208" s="19">
        <f t="shared" si="55"/>
        <v>3885</v>
      </c>
      <c r="D1208" s="19" t="s">
        <v>13350</v>
      </c>
      <c r="E1208" s="24" t="s">
        <v>14952</v>
      </c>
      <c r="F1208" s="18">
        <f t="shared" si="56"/>
        <v>2</v>
      </c>
      <c r="G1208" s="23" t="s">
        <v>11799</v>
      </c>
      <c r="H1208" s="23" t="s">
        <v>13885</v>
      </c>
      <c r="I1208" s="19" t="s">
        <v>11725</v>
      </c>
      <c r="J1208" s="41">
        <v>584084</v>
      </c>
      <c r="K1208" s="42">
        <v>9.9999315166996533E-2</v>
      </c>
      <c r="L1208" s="41">
        <v>58408</v>
      </c>
      <c r="M1208" s="41">
        <v>642492</v>
      </c>
      <c r="N1208">
        <f>+VLOOKUP(C1208,'Thanh toán '!M$1335:N$6972,2,0)</f>
        <v>642492</v>
      </c>
      <c r="O1208" s="61">
        <f t="shared" si="57"/>
        <v>0</v>
      </c>
    </row>
    <row r="1209" spans="1:15" hidden="1" x14ac:dyDescent="0.3">
      <c r="A1209" s="18">
        <v>2023</v>
      </c>
      <c r="B1209" s="19" t="s">
        <v>14964</v>
      </c>
      <c r="C1209" s="19">
        <f t="shared" si="55"/>
        <v>3886</v>
      </c>
      <c r="D1209" s="19" t="s">
        <v>13350</v>
      </c>
      <c r="E1209" s="24" t="s">
        <v>14952</v>
      </c>
      <c r="F1209" s="18">
        <f t="shared" si="56"/>
        <v>2</v>
      </c>
      <c r="G1209" s="23" t="s">
        <v>11799</v>
      </c>
      <c r="H1209" s="23" t="s">
        <v>14965</v>
      </c>
      <c r="I1209" s="19" t="s">
        <v>11725</v>
      </c>
      <c r="J1209" s="41">
        <v>592955</v>
      </c>
      <c r="K1209" s="42">
        <v>0.10000084323430952</v>
      </c>
      <c r="L1209" s="41">
        <v>59296</v>
      </c>
      <c r="M1209" s="41">
        <v>652251</v>
      </c>
      <c r="N1209">
        <f>+VLOOKUP(C1209,'Thanh toán '!M$1335:N$6972,2,0)</f>
        <v>652251</v>
      </c>
      <c r="O1209" s="61">
        <f t="shared" si="57"/>
        <v>0</v>
      </c>
    </row>
    <row r="1210" spans="1:15" hidden="1" x14ac:dyDescent="0.3">
      <c r="A1210" s="18">
        <v>2023</v>
      </c>
      <c r="B1210" s="19" t="s">
        <v>14966</v>
      </c>
      <c r="C1210" s="19">
        <f t="shared" si="55"/>
        <v>3887</v>
      </c>
      <c r="D1210" s="19" t="s">
        <v>13350</v>
      </c>
      <c r="E1210" s="24" t="s">
        <v>14952</v>
      </c>
      <c r="F1210" s="18">
        <f t="shared" si="56"/>
        <v>2</v>
      </c>
      <c r="G1210" s="23" t="s">
        <v>11799</v>
      </c>
      <c r="H1210" s="23" t="s">
        <v>13715</v>
      </c>
      <c r="I1210" s="19" t="s">
        <v>11725</v>
      </c>
      <c r="J1210" s="41">
        <v>1308437</v>
      </c>
      <c r="K1210" s="42">
        <v>0.10000022928119581</v>
      </c>
      <c r="L1210" s="41">
        <v>130844</v>
      </c>
      <c r="M1210" s="41">
        <v>1439281</v>
      </c>
      <c r="N1210">
        <f>+VLOOKUP(C1210,'Thanh toán '!M$1335:N$6972,2,0)</f>
        <v>1439281</v>
      </c>
      <c r="O1210" s="61">
        <f t="shared" si="57"/>
        <v>0</v>
      </c>
    </row>
    <row r="1211" spans="1:15" hidden="1" x14ac:dyDescent="0.3">
      <c r="A1211" s="18">
        <v>2023</v>
      </c>
      <c r="B1211" s="19" t="s">
        <v>14967</v>
      </c>
      <c r="C1211" s="19">
        <f t="shared" si="55"/>
        <v>3888</v>
      </c>
      <c r="D1211" s="19" t="s">
        <v>13350</v>
      </c>
      <c r="E1211" s="24" t="s">
        <v>14952</v>
      </c>
      <c r="F1211" s="18">
        <f t="shared" si="56"/>
        <v>2</v>
      </c>
      <c r="G1211" s="23" t="s">
        <v>11799</v>
      </c>
      <c r="H1211" s="23" t="s">
        <v>13440</v>
      </c>
      <c r="I1211" s="19" t="s">
        <v>11725</v>
      </c>
      <c r="J1211" s="41">
        <v>831087</v>
      </c>
      <c r="K1211" s="42">
        <v>0.10000036097303892</v>
      </c>
      <c r="L1211" s="41">
        <v>83109</v>
      </c>
      <c r="M1211" s="41">
        <v>914196</v>
      </c>
      <c r="N1211">
        <f>+VLOOKUP(C1211,'Thanh toán '!M$1335:N$6972,2,0)</f>
        <v>914196</v>
      </c>
      <c r="O1211" s="61">
        <f t="shared" si="57"/>
        <v>0</v>
      </c>
    </row>
    <row r="1212" spans="1:15" hidden="1" x14ac:dyDescent="0.3">
      <c r="A1212" s="18">
        <v>2023</v>
      </c>
      <c r="B1212" s="19" t="s">
        <v>14968</v>
      </c>
      <c r="C1212" s="19">
        <f t="shared" si="55"/>
        <v>3889</v>
      </c>
      <c r="D1212" s="19" t="s">
        <v>13350</v>
      </c>
      <c r="E1212" s="24" t="s">
        <v>14952</v>
      </c>
      <c r="F1212" s="18">
        <f t="shared" si="56"/>
        <v>2</v>
      </c>
      <c r="G1212" s="23" t="s">
        <v>11799</v>
      </c>
      <c r="H1212" s="23" t="s">
        <v>13440</v>
      </c>
      <c r="I1212" s="19" t="s">
        <v>11725</v>
      </c>
      <c r="J1212" s="41">
        <v>592955</v>
      </c>
      <c r="K1212" s="42">
        <v>0.10000084323430952</v>
      </c>
      <c r="L1212" s="41">
        <v>59296</v>
      </c>
      <c r="M1212" s="41">
        <v>652251</v>
      </c>
      <c r="N1212">
        <f>+VLOOKUP(C1212,'Thanh toán '!M$1335:N$6972,2,0)</f>
        <v>652251</v>
      </c>
      <c r="O1212" s="61">
        <f t="shared" si="57"/>
        <v>0</v>
      </c>
    </row>
    <row r="1213" spans="1:15" hidden="1" x14ac:dyDescent="0.3">
      <c r="A1213" s="18">
        <v>2023</v>
      </c>
      <c r="B1213" s="19" t="s">
        <v>14969</v>
      </c>
      <c r="C1213" s="19">
        <f t="shared" si="55"/>
        <v>3890</v>
      </c>
      <c r="D1213" s="19" t="s">
        <v>13350</v>
      </c>
      <c r="E1213" s="24" t="s">
        <v>14952</v>
      </c>
      <c r="F1213" s="18">
        <f t="shared" si="56"/>
        <v>2</v>
      </c>
      <c r="G1213" s="23" t="s">
        <v>11799</v>
      </c>
      <c r="H1213" s="23" t="s">
        <v>13629</v>
      </c>
      <c r="I1213" s="19" t="s">
        <v>11725</v>
      </c>
      <c r="J1213" s="41">
        <v>622160</v>
      </c>
      <c r="K1213" s="42">
        <v>0.1</v>
      </c>
      <c r="L1213" s="41">
        <v>62216</v>
      </c>
      <c r="M1213" s="41">
        <v>684376</v>
      </c>
      <c r="N1213">
        <f>+VLOOKUP(C1213,'Thanh toán '!M$1335:N$6972,2,0)</f>
        <v>684376</v>
      </c>
      <c r="O1213" s="61">
        <f t="shared" si="57"/>
        <v>0</v>
      </c>
    </row>
    <row r="1214" spans="1:15" hidden="1" x14ac:dyDescent="0.3">
      <c r="A1214" s="18">
        <v>2023</v>
      </c>
      <c r="B1214" s="19" t="s">
        <v>14970</v>
      </c>
      <c r="C1214" s="19">
        <f t="shared" si="55"/>
        <v>3891</v>
      </c>
      <c r="D1214" s="19" t="s">
        <v>13350</v>
      </c>
      <c r="E1214" s="24" t="s">
        <v>14952</v>
      </c>
      <c r="F1214" s="18">
        <f t="shared" si="56"/>
        <v>2</v>
      </c>
      <c r="G1214" s="23" t="s">
        <v>11799</v>
      </c>
      <c r="H1214" s="23" t="s">
        <v>13629</v>
      </c>
      <c r="I1214" s="19" t="s">
        <v>11725</v>
      </c>
      <c r="J1214" s="41">
        <v>555290</v>
      </c>
      <c r="K1214" s="42">
        <v>0.1</v>
      </c>
      <c r="L1214" s="41">
        <v>55529</v>
      </c>
      <c r="M1214" s="41">
        <v>610819</v>
      </c>
      <c r="N1214">
        <f>+VLOOKUP(C1214,'Thanh toán '!M$1335:N$6972,2,0)</f>
        <v>610819</v>
      </c>
      <c r="O1214" s="61">
        <f t="shared" si="57"/>
        <v>0</v>
      </c>
    </row>
    <row r="1215" spans="1:15" hidden="1" x14ac:dyDescent="0.3">
      <c r="A1215" s="18">
        <v>2023</v>
      </c>
      <c r="B1215" s="19" t="s">
        <v>14971</v>
      </c>
      <c r="C1215" s="19">
        <f t="shared" si="55"/>
        <v>3892</v>
      </c>
      <c r="D1215" s="19" t="s">
        <v>13350</v>
      </c>
      <c r="E1215" s="24" t="s">
        <v>14952</v>
      </c>
      <c r="F1215" s="18">
        <f t="shared" si="56"/>
        <v>2</v>
      </c>
      <c r="G1215" s="23" t="s">
        <v>11799</v>
      </c>
      <c r="H1215" s="23" t="s">
        <v>14192</v>
      </c>
      <c r="I1215" s="19" t="s">
        <v>11725</v>
      </c>
      <c r="J1215" s="41">
        <v>1664945</v>
      </c>
      <c r="K1215" s="42">
        <v>0.10000030031022046</v>
      </c>
      <c r="L1215" s="41">
        <v>166495</v>
      </c>
      <c r="M1215" s="41">
        <v>1831440</v>
      </c>
      <c r="N1215">
        <f>+VLOOKUP(C1215,'Thanh toán '!M$1335:N$6972,2,0)</f>
        <v>1831440</v>
      </c>
      <c r="O1215" s="61">
        <f t="shared" si="57"/>
        <v>0</v>
      </c>
    </row>
    <row r="1216" spans="1:15" hidden="1" x14ac:dyDescent="0.3">
      <c r="A1216" s="18">
        <v>2023</v>
      </c>
      <c r="B1216" s="19" t="s">
        <v>14972</v>
      </c>
      <c r="C1216" s="19">
        <f t="shared" si="55"/>
        <v>3893</v>
      </c>
      <c r="D1216" s="19" t="s">
        <v>13350</v>
      </c>
      <c r="E1216" s="24" t="s">
        <v>14952</v>
      </c>
      <c r="F1216" s="18">
        <f t="shared" si="56"/>
        <v>2</v>
      </c>
      <c r="G1216" s="23" t="s">
        <v>11799</v>
      </c>
      <c r="H1216" s="23" t="s">
        <v>13625</v>
      </c>
      <c r="I1216" s="19" t="s">
        <v>11725</v>
      </c>
      <c r="J1216" s="41">
        <v>1098101</v>
      </c>
      <c r="K1216" s="42">
        <v>9.9999908933695536E-2</v>
      </c>
      <c r="L1216" s="41">
        <v>109810</v>
      </c>
      <c r="M1216" s="41">
        <v>1207911</v>
      </c>
      <c r="N1216">
        <f>+VLOOKUP(C1216,'Thanh toán '!M$1335:N$6972,2,0)</f>
        <v>1207911</v>
      </c>
      <c r="O1216" s="61">
        <f t="shared" si="57"/>
        <v>0</v>
      </c>
    </row>
    <row r="1217" spans="1:15" hidden="1" x14ac:dyDescent="0.3">
      <c r="A1217" s="18">
        <v>2023</v>
      </c>
      <c r="B1217" s="19" t="s">
        <v>14973</v>
      </c>
      <c r="C1217" s="19">
        <f t="shared" si="55"/>
        <v>3894</v>
      </c>
      <c r="D1217" s="19" t="s">
        <v>13350</v>
      </c>
      <c r="E1217" s="24" t="s">
        <v>14952</v>
      </c>
      <c r="F1217" s="18">
        <f t="shared" si="56"/>
        <v>2</v>
      </c>
      <c r="G1217" s="23" t="s">
        <v>11799</v>
      </c>
      <c r="H1217" s="23" t="s">
        <v>14974</v>
      </c>
      <c r="I1217" s="19" t="s">
        <v>11725</v>
      </c>
      <c r="J1217" s="41">
        <v>806834</v>
      </c>
      <c r="K1217" s="42">
        <v>9.9999504235071895E-2</v>
      </c>
      <c r="L1217" s="41">
        <v>80683</v>
      </c>
      <c r="M1217" s="41">
        <v>887517</v>
      </c>
      <c r="N1217">
        <f>+VLOOKUP(C1217,'Thanh toán '!M$1335:N$6972,2,0)</f>
        <v>887517</v>
      </c>
      <c r="O1217" s="61">
        <f t="shared" si="57"/>
        <v>0</v>
      </c>
    </row>
    <row r="1218" spans="1:15" hidden="1" x14ac:dyDescent="0.3">
      <c r="A1218" s="18">
        <v>2023</v>
      </c>
      <c r="B1218" s="19" t="s">
        <v>14975</v>
      </c>
      <c r="C1218" s="19">
        <f t="shared" si="55"/>
        <v>3895</v>
      </c>
      <c r="D1218" s="19" t="s">
        <v>13350</v>
      </c>
      <c r="E1218" s="24" t="s">
        <v>14952</v>
      </c>
      <c r="F1218" s="18">
        <f t="shared" si="56"/>
        <v>2</v>
      </c>
      <c r="G1218" s="23" t="s">
        <v>11799</v>
      </c>
      <c r="H1218" s="23" t="s">
        <v>13636</v>
      </c>
      <c r="I1218" s="19" t="s">
        <v>11725</v>
      </c>
      <c r="J1218" s="41">
        <v>901418</v>
      </c>
      <c r="K1218" s="42">
        <v>0.10000022187264954</v>
      </c>
      <c r="L1218" s="41">
        <v>90142</v>
      </c>
      <c r="M1218" s="41">
        <v>991560</v>
      </c>
      <c r="N1218">
        <f>+VLOOKUP(C1218,'Thanh toán '!M$1335:N$6972,2,0)</f>
        <v>991560</v>
      </c>
      <c r="O1218" s="61">
        <f t="shared" si="57"/>
        <v>0</v>
      </c>
    </row>
    <row r="1219" spans="1:15" hidden="1" x14ac:dyDescent="0.3">
      <c r="A1219" s="18">
        <v>2023</v>
      </c>
      <c r="B1219" s="19" t="s">
        <v>14976</v>
      </c>
      <c r="C1219" s="19">
        <f t="shared" si="55"/>
        <v>3896</v>
      </c>
      <c r="D1219" s="19" t="s">
        <v>13350</v>
      </c>
      <c r="E1219" s="24" t="s">
        <v>14952</v>
      </c>
      <c r="F1219" s="18">
        <f t="shared" si="56"/>
        <v>2</v>
      </c>
      <c r="G1219" s="23" t="s">
        <v>11799</v>
      </c>
      <c r="H1219" s="23" t="s">
        <v>13634</v>
      </c>
      <c r="I1219" s="19" t="s">
        <v>11725</v>
      </c>
      <c r="J1219" s="41">
        <v>1217490</v>
      </c>
      <c r="K1219" s="42">
        <v>0.1</v>
      </c>
      <c r="L1219" s="41">
        <v>121749</v>
      </c>
      <c r="M1219" s="41">
        <v>1339239</v>
      </c>
      <c r="N1219">
        <f>+VLOOKUP(C1219,'Thanh toán '!M$1335:N$6972,2,0)</f>
        <v>1339239</v>
      </c>
      <c r="O1219" s="61">
        <f t="shared" si="57"/>
        <v>0</v>
      </c>
    </row>
    <row r="1220" spans="1:15" hidden="1" x14ac:dyDescent="0.3">
      <c r="A1220" s="18">
        <v>2023</v>
      </c>
      <c r="B1220" s="19" t="s">
        <v>14977</v>
      </c>
      <c r="C1220" s="19">
        <f t="shared" si="55"/>
        <v>3897</v>
      </c>
      <c r="D1220" s="19" t="s">
        <v>13350</v>
      </c>
      <c r="E1220" s="24" t="s">
        <v>14952</v>
      </c>
      <c r="F1220" s="18">
        <f t="shared" si="56"/>
        <v>2</v>
      </c>
      <c r="G1220" s="23" t="s">
        <v>11799</v>
      </c>
      <c r="H1220" s="23" t="s">
        <v>13627</v>
      </c>
      <c r="I1220" s="19" t="s">
        <v>11725</v>
      </c>
      <c r="J1220" s="41">
        <v>840918</v>
      </c>
      <c r="K1220" s="42">
        <v>0.10000023783531807</v>
      </c>
      <c r="L1220" s="41">
        <v>84092</v>
      </c>
      <c r="M1220" s="41">
        <v>925010</v>
      </c>
      <c r="N1220">
        <f>+VLOOKUP(C1220,'Thanh toán '!M$1335:N$6972,2,0)</f>
        <v>925010</v>
      </c>
      <c r="O1220" s="61">
        <f t="shared" si="57"/>
        <v>0</v>
      </c>
    </row>
    <row r="1221" spans="1:15" hidden="1" x14ac:dyDescent="0.3">
      <c r="A1221" s="18">
        <v>2023</v>
      </c>
      <c r="B1221" s="19" t="s">
        <v>14978</v>
      </c>
      <c r="C1221" s="19">
        <f t="shared" si="55"/>
        <v>3898</v>
      </c>
      <c r="D1221" s="19" t="s">
        <v>13350</v>
      </c>
      <c r="E1221" s="24" t="s">
        <v>14952</v>
      </c>
      <c r="F1221" s="18">
        <f t="shared" si="56"/>
        <v>2</v>
      </c>
      <c r="G1221" s="23" t="s">
        <v>11799</v>
      </c>
      <c r="H1221" s="23" t="s">
        <v>13621</v>
      </c>
      <c r="I1221" s="19" t="s">
        <v>11725</v>
      </c>
      <c r="J1221" s="41">
        <v>962485</v>
      </c>
      <c r="K1221" s="42">
        <v>0.10000051948861541</v>
      </c>
      <c r="L1221" s="41">
        <v>96249</v>
      </c>
      <c r="M1221" s="41">
        <v>1058734</v>
      </c>
      <c r="N1221">
        <f>+VLOOKUP(C1221,'Thanh toán '!M$1335:N$6972,2,0)</f>
        <v>1058734</v>
      </c>
      <c r="O1221" s="61">
        <f t="shared" si="57"/>
        <v>0</v>
      </c>
    </row>
    <row r="1222" spans="1:15" hidden="1" x14ac:dyDescent="0.3">
      <c r="A1222" s="18">
        <v>2023</v>
      </c>
      <c r="B1222" s="19" t="s">
        <v>14979</v>
      </c>
      <c r="C1222" s="19">
        <f t="shared" ref="C1222:C1285" si="58">+B1222*1</f>
        <v>3899</v>
      </c>
      <c r="D1222" s="19" t="s">
        <v>13350</v>
      </c>
      <c r="E1222" s="24" t="s">
        <v>14952</v>
      </c>
      <c r="F1222" s="18">
        <f t="shared" ref="F1222:F1285" si="59">+MONTH(E1222)</f>
        <v>2</v>
      </c>
      <c r="G1222" s="23" t="s">
        <v>11799</v>
      </c>
      <c r="H1222" s="23" t="s">
        <v>13621</v>
      </c>
      <c r="I1222" s="19" t="s">
        <v>11725</v>
      </c>
      <c r="J1222" s="41">
        <v>571306</v>
      </c>
      <c r="K1222" s="42">
        <v>0.10000070015018221</v>
      </c>
      <c r="L1222" s="41">
        <v>57131</v>
      </c>
      <c r="M1222" s="41">
        <v>628437</v>
      </c>
      <c r="N1222">
        <f>+VLOOKUP(C1222,'Thanh toán '!M$1335:N$6972,2,0)</f>
        <v>628437</v>
      </c>
      <c r="O1222" s="61">
        <f t="shared" ref="O1222:O1285" si="60">+N1222-M1222</f>
        <v>0</v>
      </c>
    </row>
    <row r="1223" spans="1:15" hidden="1" x14ac:dyDescent="0.3">
      <c r="A1223" s="18">
        <v>2023</v>
      </c>
      <c r="B1223" s="19" t="s">
        <v>14980</v>
      </c>
      <c r="C1223" s="19">
        <f t="shared" si="58"/>
        <v>3911</v>
      </c>
      <c r="D1223" s="19" t="s">
        <v>13350</v>
      </c>
      <c r="E1223" s="24" t="s">
        <v>14952</v>
      </c>
      <c r="F1223" s="18">
        <f t="shared" si="59"/>
        <v>2</v>
      </c>
      <c r="G1223" s="23" t="s">
        <v>12282</v>
      </c>
      <c r="H1223" s="23" t="s">
        <v>12282</v>
      </c>
      <c r="I1223" s="19" t="s">
        <v>12283</v>
      </c>
      <c r="J1223" s="41">
        <v>4582332</v>
      </c>
      <c r="K1223" s="42">
        <v>9.999995635410093E-2</v>
      </c>
      <c r="L1223" s="41">
        <v>458233</v>
      </c>
      <c r="M1223" s="41">
        <v>5040565</v>
      </c>
      <c r="N1223">
        <f>+VLOOKUP(C1223,'Thanh toán '!M$1335:N$6972,2,0)</f>
        <v>5040565</v>
      </c>
      <c r="O1223" s="61">
        <f t="shared" si="60"/>
        <v>0</v>
      </c>
    </row>
    <row r="1224" spans="1:15" hidden="1" x14ac:dyDescent="0.3">
      <c r="A1224" s="18">
        <v>2023</v>
      </c>
      <c r="B1224" s="19" t="s">
        <v>14981</v>
      </c>
      <c r="C1224" s="19">
        <f t="shared" si="58"/>
        <v>3912</v>
      </c>
      <c r="D1224" s="19" t="s">
        <v>13350</v>
      </c>
      <c r="E1224" s="24" t="s">
        <v>14952</v>
      </c>
      <c r="F1224" s="18">
        <f t="shared" si="59"/>
        <v>2</v>
      </c>
      <c r="G1224" s="23" t="s">
        <v>12282</v>
      </c>
      <c r="H1224" s="23" t="s">
        <v>12282</v>
      </c>
      <c r="I1224" s="19" t="s">
        <v>12283</v>
      </c>
      <c r="J1224" s="41">
        <v>657300</v>
      </c>
      <c r="K1224" s="42">
        <v>0.1</v>
      </c>
      <c r="L1224" s="41">
        <v>65730</v>
      </c>
      <c r="M1224" s="41">
        <v>723030</v>
      </c>
      <c r="N1224">
        <f>+VLOOKUP(C1224,'Thanh toán '!M$1335:N$6972,2,0)</f>
        <v>723030</v>
      </c>
      <c r="O1224" s="61">
        <f t="shared" si="60"/>
        <v>0</v>
      </c>
    </row>
    <row r="1225" spans="1:15" hidden="1" x14ac:dyDescent="0.3">
      <c r="A1225" s="18">
        <v>2023</v>
      </c>
      <c r="B1225" s="19" t="s">
        <v>14982</v>
      </c>
      <c r="C1225" s="19">
        <f t="shared" si="58"/>
        <v>3913</v>
      </c>
      <c r="D1225" s="19" t="s">
        <v>13350</v>
      </c>
      <c r="E1225" s="24" t="s">
        <v>14952</v>
      </c>
      <c r="F1225" s="18">
        <f t="shared" si="59"/>
        <v>2</v>
      </c>
      <c r="G1225" s="23" t="s">
        <v>12367</v>
      </c>
      <c r="H1225" s="23" t="s">
        <v>14519</v>
      </c>
      <c r="I1225" s="19" t="s">
        <v>12368</v>
      </c>
      <c r="J1225" s="41">
        <v>1329291</v>
      </c>
      <c r="K1225" s="42">
        <v>9.999992477192729E-2</v>
      </c>
      <c r="L1225" s="41">
        <v>132929</v>
      </c>
      <c r="M1225" s="41">
        <v>1462220</v>
      </c>
      <c r="N1225">
        <f>+VLOOKUP(C1225,'Thanh toán '!M$1335:N$6972,2,0)</f>
        <v>1462220</v>
      </c>
      <c r="O1225" s="61">
        <f t="shared" si="60"/>
        <v>0</v>
      </c>
    </row>
    <row r="1226" spans="1:15" hidden="1" x14ac:dyDescent="0.3">
      <c r="A1226" s="18">
        <v>2023</v>
      </c>
      <c r="B1226" s="19" t="s">
        <v>14983</v>
      </c>
      <c r="C1226" s="19">
        <f t="shared" si="58"/>
        <v>3914</v>
      </c>
      <c r="D1226" s="19" t="s">
        <v>13350</v>
      </c>
      <c r="E1226" s="24" t="s">
        <v>14952</v>
      </c>
      <c r="F1226" s="18">
        <f t="shared" si="59"/>
        <v>2</v>
      </c>
      <c r="G1226" s="23" t="s">
        <v>12239</v>
      </c>
      <c r="H1226" s="23" t="s">
        <v>14219</v>
      </c>
      <c r="I1226" s="19" t="s">
        <v>12240</v>
      </c>
      <c r="J1226" s="41">
        <v>1081500</v>
      </c>
      <c r="K1226" s="42">
        <v>0.1</v>
      </c>
      <c r="L1226" s="41">
        <v>108150</v>
      </c>
      <c r="M1226" s="41">
        <v>1189650</v>
      </c>
      <c r="N1226">
        <f>+VLOOKUP(C1226,'Thanh toán '!M$1335:N$6972,2,0)</f>
        <v>1189650</v>
      </c>
      <c r="O1226" s="61">
        <f t="shared" si="60"/>
        <v>0</v>
      </c>
    </row>
    <row r="1227" spans="1:15" hidden="1" x14ac:dyDescent="0.3">
      <c r="A1227" s="18">
        <v>2023</v>
      </c>
      <c r="B1227" s="19" t="s">
        <v>14984</v>
      </c>
      <c r="C1227" s="19">
        <f t="shared" si="58"/>
        <v>3915</v>
      </c>
      <c r="D1227" s="19" t="s">
        <v>13350</v>
      </c>
      <c r="E1227" s="24" t="s">
        <v>14952</v>
      </c>
      <c r="F1227" s="18">
        <f t="shared" si="59"/>
        <v>2</v>
      </c>
      <c r="G1227" s="23" t="s">
        <v>11799</v>
      </c>
      <c r="H1227" s="23" t="s">
        <v>13581</v>
      </c>
      <c r="I1227" s="19" t="s">
        <v>11725</v>
      </c>
      <c r="J1227" s="41">
        <v>1081500</v>
      </c>
      <c r="K1227" s="42">
        <v>0.1</v>
      </c>
      <c r="L1227" s="41">
        <v>108150</v>
      </c>
      <c r="M1227" s="41">
        <v>1189650</v>
      </c>
      <c r="N1227">
        <f>+VLOOKUP(C1227,'Thanh toán '!M$1335:N$6972,2,0)</f>
        <v>1189650</v>
      </c>
      <c r="O1227" s="61">
        <f t="shared" si="60"/>
        <v>0</v>
      </c>
    </row>
    <row r="1228" spans="1:15" hidden="1" x14ac:dyDescent="0.3">
      <c r="A1228" s="18">
        <v>2023</v>
      </c>
      <c r="B1228" s="19" t="s">
        <v>14985</v>
      </c>
      <c r="C1228" s="19">
        <f t="shared" si="58"/>
        <v>3917</v>
      </c>
      <c r="D1228" s="19" t="s">
        <v>13350</v>
      </c>
      <c r="E1228" s="24" t="s">
        <v>14952</v>
      </c>
      <c r="F1228" s="18">
        <f t="shared" si="59"/>
        <v>2</v>
      </c>
      <c r="G1228" s="23" t="s">
        <v>11799</v>
      </c>
      <c r="H1228" s="23" t="s">
        <v>13810</v>
      </c>
      <c r="I1228" s="19" t="s">
        <v>11725</v>
      </c>
      <c r="J1228" s="41">
        <v>881892</v>
      </c>
      <c r="K1228" s="42">
        <v>9.9999773214860782E-2</v>
      </c>
      <c r="L1228" s="41">
        <v>88189</v>
      </c>
      <c r="M1228" s="41">
        <v>970081</v>
      </c>
      <c r="N1228">
        <f>+VLOOKUP(C1228,'Thanh toán '!M$1335:N$6972,2,0)</f>
        <v>970081</v>
      </c>
      <c r="O1228" s="61">
        <f t="shared" si="60"/>
        <v>0</v>
      </c>
    </row>
    <row r="1229" spans="1:15" hidden="1" x14ac:dyDescent="0.3">
      <c r="A1229" s="18">
        <v>2023</v>
      </c>
      <c r="B1229" s="19" t="s">
        <v>14986</v>
      </c>
      <c r="C1229" s="19">
        <f t="shared" si="58"/>
        <v>3918</v>
      </c>
      <c r="D1229" s="19" t="s">
        <v>13350</v>
      </c>
      <c r="E1229" s="24" t="s">
        <v>14952</v>
      </c>
      <c r="F1229" s="18">
        <f t="shared" si="59"/>
        <v>2</v>
      </c>
      <c r="G1229" s="23" t="s">
        <v>11838</v>
      </c>
      <c r="H1229" s="23" t="s">
        <v>13922</v>
      </c>
      <c r="I1229" s="19" t="s">
        <v>11839</v>
      </c>
      <c r="J1229" s="41">
        <v>1336946</v>
      </c>
      <c r="K1229" s="42">
        <v>0.10000029918934647</v>
      </c>
      <c r="L1229" s="41">
        <v>133695</v>
      </c>
      <c r="M1229" s="41">
        <v>1470641</v>
      </c>
      <c r="N1229">
        <f>+VLOOKUP(C1229,'Thanh toán '!M$1335:N$6972,2,0)</f>
        <v>1470641</v>
      </c>
      <c r="O1229" s="61">
        <f t="shared" si="60"/>
        <v>0</v>
      </c>
    </row>
    <row r="1230" spans="1:15" hidden="1" x14ac:dyDescent="0.3">
      <c r="A1230" s="18">
        <v>2023</v>
      </c>
      <c r="B1230" s="19" t="s">
        <v>14987</v>
      </c>
      <c r="C1230" s="19">
        <f t="shared" si="58"/>
        <v>3919</v>
      </c>
      <c r="D1230" s="19" t="s">
        <v>13350</v>
      </c>
      <c r="E1230" s="24" t="s">
        <v>14952</v>
      </c>
      <c r="F1230" s="18">
        <f t="shared" si="59"/>
        <v>2</v>
      </c>
      <c r="G1230" s="23" t="s">
        <v>11838</v>
      </c>
      <c r="H1230" s="23" t="s">
        <v>13930</v>
      </c>
      <c r="I1230" s="19" t="s">
        <v>11839</v>
      </c>
      <c r="J1230" s="41">
        <v>2333456</v>
      </c>
      <c r="K1230" s="42">
        <v>0.10000017141955966</v>
      </c>
      <c r="L1230" s="41">
        <v>233346</v>
      </c>
      <c r="M1230" s="41">
        <v>2566802</v>
      </c>
      <c r="N1230">
        <f>+VLOOKUP(C1230,'Thanh toán '!M$1335:N$6972,2,0)</f>
        <v>2566802</v>
      </c>
      <c r="O1230" s="61">
        <f t="shared" si="60"/>
        <v>0</v>
      </c>
    </row>
    <row r="1231" spans="1:15" hidden="1" x14ac:dyDescent="0.3">
      <c r="A1231" s="18">
        <v>2023</v>
      </c>
      <c r="B1231" s="19" t="s">
        <v>14988</v>
      </c>
      <c r="C1231" s="19">
        <f t="shared" si="58"/>
        <v>3925</v>
      </c>
      <c r="D1231" s="19" t="s">
        <v>13350</v>
      </c>
      <c r="E1231" s="24" t="s">
        <v>14952</v>
      </c>
      <c r="F1231" s="18">
        <f t="shared" si="59"/>
        <v>2</v>
      </c>
      <c r="G1231" s="23" t="s">
        <v>11799</v>
      </c>
      <c r="H1231" s="23" t="s">
        <v>13407</v>
      </c>
      <c r="I1231" s="19" t="s">
        <v>11725</v>
      </c>
      <c r="J1231" s="41">
        <v>1185910</v>
      </c>
      <c r="K1231" s="42">
        <v>0.1</v>
      </c>
      <c r="L1231" s="41">
        <v>118591</v>
      </c>
      <c r="M1231" s="41">
        <v>1304501</v>
      </c>
      <c r="N1231">
        <f>+VLOOKUP(C1231,'Thanh toán '!M$1335:N$6972,2,0)</f>
        <v>1304501</v>
      </c>
      <c r="O1231" s="61">
        <f t="shared" si="60"/>
        <v>0</v>
      </c>
    </row>
    <row r="1232" spans="1:15" hidden="1" x14ac:dyDescent="0.3">
      <c r="A1232" s="18">
        <v>2023</v>
      </c>
      <c r="B1232" s="19" t="s">
        <v>14989</v>
      </c>
      <c r="C1232" s="19">
        <f t="shared" si="58"/>
        <v>3926</v>
      </c>
      <c r="D1232" s="19" t="s">
        <v>13350</v>
      </c>
      <c r="E1232" s="24" t="s">
        <v>14952</v>
      </c>
      <c r="F1232" s="18">
        <f t="shared" si="59"/>
        <v>2</v>
      </c>
      <c r="G1232" s="23" t="s">
        <v>11799</v>
      </c>
      <c r="H1232" s="23" t="s">
        <v>13848</v>
      </c>
      <c r="I1232" s="19" t="s">
        <v>11725</v>
      </c>
      <c r="J1232" s="41">
        <v>2942040</v>
      </c>
      <c r="K1232" s="42">
        <v>0.1</v>
      </c>
      <c r="L1232" s="41">
        <v>294204</v>
      </c>
      <c r="M1232" s="41">
        <v>3236244</v>
      </c>
      <c r="N1232">
        <f>+VLOOKUP(C1232,'Thanh toán '!M$1335:N$6972,2,0)</f>
        <v>3236244</v>
      </c>
      <c r="O1232" s="61">
        <f t="shared" si="60"/>
        <v>0</v>
      </c>
    </row>
    <row r="1233" spans="1:15" hidden="1" x14ac:dyDescent="0.3">
      <c r="A1233" s="43">
        <v>2023</v>
      </c>
      <c r="B1233" s="44" t="s">
        <v>14990</v>
      </c>
      <c r="C1233" s="19">
        <f t="shared" si="58"/>
        <v>3927</v>
      </c>
      <c r="D1233" s="44" t="s">
        <v>13350</v>
      </c>
      <c r="E1233" s="45" t="s">
        <v>14952</v>
      </c>
      <c r="F1233" s="18">
        <f t="shared" si="59"/>
        <v>2</v>
      </c>
      <c r="G1233" s="46" t="s">
        <v>11799</v>
      </c>
      <c r="H1233" s="46" t="s">
        <v>14244</v>
      </c>
      <c r="I1233" s="44" t="s">
        <v>11725</v>
      </c>
      <c r="J1233" s="47">
        <v>2171952</v>
      </c>
      <c r="K1233" s="48">
        <v>9.9999907916933709E-2</v>
      </c>
      <c r="L1233" s="47">
        <v>217195</v>
      </c>
      <c r="M1233" s="47">
        <v>2389147</v>
      </c>
      <c r="N1233">
        <f>+VLOOKUP(C1233,'Thanh toán '!M$1335:N$6972,2,0)</f>
        <v>2389147</v>
      </c>
      <c r="O1233" s="61">
        <f t="shared" si="60"/>
        <v>0</v>
      </c>
    </row>
    <row r="1234" spans="1:15" hidden="1" x14ac:dyDescent="0.3">
      <c r="A1234" s="18">
        <v>2023</v>
      </c>
      <c r="B1234" s="19" t="s">
        <v>14991</v>
      </c>
      <c r="C1234" s="19">
        <f t="shared" si="58"/>
        <v>3928</v>
      </c>
      <c r="D1234" s="19" t="s">
        <v>13350</v>
      </c>
      <c r="E1234" s="24" t="s">
        <v>14952</v>
      </c>
      <c r="F1234" s="18">
        <f t="shared" si="59"/>
        <v>2</v>
      </c>
      <c r="G1234" s="23" t="s">
        <v>11799</v>
      </c>
      <c r="H1234" s="23" t="s">
        <v>13658</v>
      </c>
      <c r="I1234" s="19" t="s">
        <v>11725</v>
      </c>
      <c r="J1234" s="41">
        <v>664525</v>
      </c>
      <c r="K1234" s="42">
        <v>0.10000075241714006</v>
      </c>
      <c r="L1234" s="41">
        <v>66453</v>
      </c>
      <c r="M1234" s="41">
        <v>730978</v>
      </c>
      <c r="N1234">
        <f>+VLOOKUP(C1234,'Thanh toán '!M$1335:N$6972,2,0)</f>
        <v>730978</v>
      </c>
      <c r="O1234" s="61">
        <f t="shared" si="60"/>
        <v>0</v>
      </c>
    </row>
    <row r="1235" spans="1:15" hidden="1" x14ac:dyDescent="0.3">
      <c r="A1235" s="18">
        <v>2023</v>
      </c>
      <c r="B1235" s="19" t="s">
        <v>14992</v>
      </c>
      <c r="C1235" s="19">
        <f t="shared" si="58"/>
        <v>3931</v>
      </c>
      <c r="D1235" s="19" t="s">
        <v>13350</v>
      </c>
      <c r="E1235" s="24" t="s">
        <v>14952</v>
      </c>
      <c r="F1235" s="18">
        <f t="shared" si="59"/>
        <v>2</v>
      </c>
      <c r="G1235" s="23" t="s">
        <v>11799</v>
      </c>
      <c r="H1235" s="23" t="s">
        <v>14993</v>
      </c>
      <c r="I1235" s="19" t="s">
        <v>11725</v>
      </c>
      <c r="J1235" s="41">
        <v>618065</v>
      </c>
      <c r="K1235" s="42">
        <v>0.10000080897640216</v>
      </c>
      <c r="L1235" s="41">
        <v>61807</v>
      </c>
      <c r="M1235" s="41">
        <v>679872</v>
      </c>
      <c r="N1235">
        <f>+VLOOKUP(C1235,'Thanh toán '!M$1335:N$6972,2,0)</f>
        <v>679872</v>
      </c>
      <c r="O1235" s="61">
        <f t="shared" si="60"/>
        <v>0</v>
      </c>
    </row>
    <row r="1236" spans="1:15" hidden="1" x14ac:dyDescent="0.3">
      <c r="A1236" s="18">
        <v>2023</v>
      </c>
      <c r="B1236" s="19" t="s">
        <v>14994</v>
      </c>
      <c r="C1236" s="19">
        <f t="shared" si="58"/>
        <v>3934</v>
      </c>
      <c r="D1236" s="19" t="s">
        <v>13350</v>
      </c>
      <c r="E1236" s="24" t="s">
        <v>14952</v>
      </c>
      <c r="F1236" s="18">
        <f t="shared" si="59"/>
        <v>2</v>
      </c>
      <c r="G1236" s="23" t="s">
        <v>11799</v>
      </c>
      <c r="H1236" s="23" t="s">
        <v>13711</v>
      </c>
      <c r="I1236" s="19" t="s">
        <v>11725</v>
      </c>
      <c r="J1236" s="41">
        <v>250910</v>
      </c>
      <c r="K1236" s="42">
        <v>0.1</v>
      </c>
      <c r="L1236" s="41">
        <v>25091</v>
      </c>
      <c r="M1236" s="41">
        <v>276001</v>
      </c>
      <c r="N1236">
        <f>+VLOOKUP(C1236,'Thanh toán '!M$1335:N$6972,2,0)</f>
        <v>276001</v>
      </c>
      <c r="O1236" s="61">
        <f t="shared" si="60"/>
        <v>0</v>
      </c>
    </row>
    <row r="1237" spans="1:15" hidden="1" x14ac:dyDescent="0.3">
      <c r="A1237" s="18">
        <v>2023</v>
      </c>
      <c r="B1237" s="19" t="s">
        <v>14995</v>
      </c>
      <c r="C1237" s="19">
        <f t="shared" si="58"/>
        <v>3935</v>
      </c>
      <c r="D1237" s="19" t="s">
        <v>13350</v>
      </c>
      <c r="E1237" s="24" t="s">
        <v>14952</v>
      </c>
      <c r="F1237" s="18">
        <f t="shared" si="59"/>
        <v>2</v>
      </c>
      <c r="G1237" s="23" t="s">
        <v>11799</v>
      </c>
      <c r="H1237" s="23" t="s">
        <v>13585</v>
      </c>
      <c r="I1237" s="19" t="s">
        <v>11725</v>
      </c>
      <c r="J1237" s="41">
        <v>666348</v>
      </c>
      <c r="K1237" s="42">
        <v>0.10000030014346858</v>
      </c>
      <c r="L1237" s="41">
        <v>66635</v>
      </c>
      <c r="M1237" s="41">
        <v>732983</v>
      </c>
      <c r="N1237">
        <f>+VLOOKUP(C1237,'Thanh toán '!M$1335:N$6972,2,0)</f>
        <v>732983</v>
      </c>
      <c r="O1237" s="61">
        <f t="shared" si="60"/>
        <v>0</v>
      </c>
    </row>
    <row r="1238" spans="1:15" hidden="1" x14ac:dyDescent="0.3">
      <c r="A1238" s="18">
        <v>2023</v>
      </c>
      <c r="B1238" s="19" t="s">
        <v>14996</v>
      </c>
      <c r="C1238" s="19">
        <f t="shared" si="58"/>
        <v>3937</v>
      </c>
      <c r="D1238" s="19" t="s">
        <v>13350</v>
      </c>
      <c r="E1238" s="24" t="s">
        <v>14997</v>
      </c>
      <c r="F1238" s="18">
        <f t="shared" si="59"/>
        <v>2</v>
      </c>
      <c r="G1238" s="23" t="s">
        <v>11799</v>
      </c>
      <c r="H1238" s="23" t="s">
        <v>13358</v>
      </c>
      <c r="I1238" s="19" t="s">
        <v>11725</v>
      </c>
      <c r="J1238" s="41">
        <v>507744</v>
      </c>
      <c r="K1238" s="42">
        <v>9.999921220142434E-2</v>
      </c>
      <c r="L1238" s="41">
        <v>50774</v>
      </c>
      <c r="M1238" s="41">
        <v>558518</v>
      </c>
      <c r="N1238">
        <f>+VLOOKUP(C1238,'Thanh toán '!M$1335:N$6972,2,0)</f>
        <v>558518</v>
      </c>
      <c r="O1238" s="61">
        <f t="shared" si="60"/>
        <v>0</v>
      </c>
    </row>
    <row r="1239" spans="1:15" hidden="1" x14ac:dyDescent="0.3">
      <c r="A1239" s="18">
        <v>2023</v>
      </c>
      <c r="B1239" s="19" t="s">
        <v>14998</v>
      </c>
      <c r="C1239" s="19">
        <f t="shared" si="58"/>
        <v>3938</v>
      </c>
      <c r="D1239" s="19" t="s">
        <v>13350</v>
      </c>
      <c r="E1239" s="24" t="s">
        <v>14997</v>
      </c>
      <c r="F1239" s="18">
        <f t="shared" si="59"/>
        <v>2</v>
      </c>
      <c r="G1239" s="23" t="s">
        <v>11799</v>
      </c>
      <c r="H1239" s="23" t="s">
        <v>14125</v>
      </c>
      <c r="I1239" s="19" t="s">
        <v>11725</v>
      </c>
      <c r="J1239" s="41">
        <v>250910</v>
      </c>
      <c r="K1239" s="42">
        <v>0.1</v>
      </c>
      <c r="L1239" s="41">
        <v>25091</v>
      </c>
      <c r="M1239" s="41">
        <v>276001</v>
      </c>
      <c r="N1239">
        <f>+VLOOKUP(C1239,'Thanh toán '!M$1335:N$6972,2,0)</f>
        <v>276001</v>
      </c>
      <c r="O1239" s="61">
        <f t="shared" si="60"/>
        <v>0</v>
      </c>
    </row>
    <row r="1240" spans="1:15" hidden="1" x14ac:dyDescent="0.3">
      <c r="A1240" s="18">
        <v>2023</v>
      </c>
      <c r="B1240" s="19" t="s">
        <v>14999</v>
      </c>
      <c r="C1240" s="19">
        <f t="shared" si="58"/>
        <v>3939</v>
      </c>
      <c r="D1240" s="19" t="s">
        <v>13350</v>
      </c>
      <c r="E1240" s="24" t="s">
        <v>14997</v>
      </c>
      <c r="F1240" s="18">
        <f t="shared" si="59"/>
        <v>2</v>
      </c>
      <c r="G1240" s="23" t="s">
        <v>11799</v>
      </c>
      <c r="H1240" s="23" t="s">
        <v>13577</v>
      </c>
      <c r="I1240" s="19" t="s">
        <v>11725</v>
      </c>
      <c r="J1240" s="41">
        <v>922445</v>
      </c>
      <c r="K1240" s="42">
        <v>0.10000054203773667</v>
      </c>
      <c r="L1240" s="41">
        <v>92245</v>
      </c>
      <c r="M1240" s="41">
        <v>1014690</v>
      </c>
      <c r="N1240">
        <f>+VLOOKUP(C1240,'Thanh toán '!M$1335:N$6972,2,0)</f>
        <v>1014690</v>
      </c>
      <c r="O1240" s="61">
        <f t="shared" si="60"/>
        <v>0</v>
      </c>
    </row>
    <row r="1241" spans="1:15" hidden="1" x14ac:dyDescent="0.3">
      <c r="A1241" s="18">
        <v>2023</v>
      </c>
      <c r="B1241" s="19" t="s">
        <v>15000</v>
      </c>
      <c r="C1241" s="19">
        <f t="shared" si="58"/>
        <v>3942</v>
      </c>
      <c r="D1241" s="19" t="s">
        <v>13350</v>
      </c>
      <c r="E1241" s="24" t="s">
        <v>14997</v>
      </c>
      <c r="F1241" s="18">
        <f t="shared" si="59"/>
        <v>2</v>
      </c>
      <c r="G1241" s="23" t="s">
        <v>11799</v>
      </c>
      <c r="H1241" s="23" t="s">
        <v>13455</v>
      </c>
      <c r="I1241" s="19" t="s">
        <v>11725</v>
      </c>
      <c r="J1241" s="41">
        <v>2074317</v>
      </c>
      <c r="K1241" s="42">
        <v>0.10000014462591783</v>
      </c>
      <c r="L1241" s="41">
        <v>207432</v>
      </c>
      <c r="M1241" s="41">
        <v>2281749</v>
      </c>
      <c r="N1241">
        <f>+VLOOKUP(C1241,'Thanh toán '!M$1335:N$6972,2,0)</f>
        <v>2281749</v>
      </c>
      <c r="O1241" s="61">
        <f t="shared" si="60"/>
        <v>0</v>
      </c>
    </row>
    <row r="1242" spans="1:15" hidden="1" x14ac:dyDescent="0.3">
      <c r="A1242" s="18">
        <v>2023</v>
      </c>
      <c r="B1242" s="19" t="s">
        <v>15001</v>
      </c>
      <c r="C1242" s="19">
        <f t="shared" si="58"/>
        <v>3943</v>
      </c>
      <c r="D1242" s="19" t="s">
        <v>13350</v>
      </c>
      <c r="E1242" s="24" t="s">
        <v>14997</v>
      </c>
      <c r="F1242" s="18">
        <f t="shared" si="59"/>
        <v>2</v>
      </c>
      <c r="G1242" s="23" t="s">
        <v>11799</v>
      </c>
      <c r="H1242" s="23" t="s">
        <v>13453</v>
      </c>
      <c r="I1242" s="19" t="s">
        <v>11725</v>
      </c>
      <c r="J1242" s="41">
        <v>501830</v>
      </c>
      <c r="K1242" s="42">
        <v>0.1</v>
      </c>
      <c r="L1242" s="41">
        <v>50183</v>
      </c>
      <c r="M1242" s="41">
        <v>552013</v>
      </c>
      <c r="N1242">
        <f>+VLOOKUP(C1242,'Thanh toán '!M$1335:N$6972,2,0)</f>
        <v>552013</v>
      </c>
      <c r="O1242" s="61">
        <f t="shared" si="60"/>
        <v>0</v>
      </c>
    </row>
    <row r="1243" spans="1:15" hidden="1" x14ac:dyDescent="0.3">
      <c r="A1243" s="18">
        <v>2023</v>
      </c>
      <c r="B1243" s="19" t="s">
        <v>15002</v>
      </c>
      <c r="C1243" s="19">
        <f t="shared" si="58"/>
        <v>3944</v>
      </c>
      <c r="D1243" s="19" t="s">
        <v>13350</v>
      </c>
      <c r="E1243" s="24" t="s">
        <v>14997</v>
      </c>
      <c r="F1243" s="18">
        <f t="shared" si="59"/>
        <v>2</v>
      </c>
      <c r="G1243" s="23" t="s">
        <v>11799</v>
      </c>
      <c r="H1243" s="23" t="s">
        <v>15003</v>
      </c>
      <c r="I1243" s="19" t="s">
        <v>11725</v>
      </c>
      <c r="J1243" s="41">
        <v>1662102</v>
      </c>
      <c r="K1243" s="42">
        <v>9.9999879670441411E-2</v>
      </c>
      <c r="L1243" s="41">
        <v>166210</v>
      </c>
      <c r="M1243" s="41">
        <v>1828312</v>
      </c>
      <c r="N1243">
        <f>+VLOOKUP(C1243,'Thanh toán '!M$1335:N$6972,2,0)</f>
        <v>1828312</v>
      </c>
      <c r="O1243" s="61">
        <f t="shared" si="60"/>
        <v>0</v>
      </c>
    </row>
    <row r="1244" spans="1:15" hidden="1" x14ac:dyDescent="0.3">
      <c r="A1244" s="18">
        <v>2023</v>
      </c>
      <c r="B1244" s="19" t="s">
        <v>15004</v>
      </c>
      <c r="C1244" s="19">
        <f t="shared" si="58"/>
        <v>3945</v>
      </c>
      <c r="D1244" s="19" t="s">
        <v>13350</v>
      </c>
      <c r="E1244" s="24" t="s">
        <v>14997</v>
      </c>
      <c r="F1244" s="18">
        <f t="shared" si="59"/>
        <v>2</v>
      </c>
      <c r="G1244" s="23" t="s">
        <v>11799</v>
      </c>
      <c r="H1244" s="23" t="s">
        <v>13451</v>
      </c>
      <c r="I1244" s="19" t="s">
        <v>11725</v>
      </c>
      <c r="J1244" s="41">
        <v>738405</v>
      </c>
      <c r="K1244" s="42">
        <v>0.10000067713517649</v>
      </c>
      <c r="L1244" s="41">
        <v>73841</v>
      </c>
      <c r="M1244" s="41">
        <v>812246</v>
      </c>
      <c r="N1244">
        <f>+VLOOKUP(C1244,'Thanh toán '!M$1335:N$6972,2,0)</f>
        <v>812246</v>
      </c>
      <c r="O1244" s="61">
        <f t="shared" si="60"/>
        <v>0</v>
      </c>
    </row>
    <row r="1245" spans="1:15" hidden="1" x14ac:dyDescent="0.3">
      <c r="A1245" s="18">
        <v>2023</v>
      </c>
      <c r="B1245" s="19" t="s">
        <v>15005</v>
      </c>
      <c r="C1245" s="19">
        <f t="shared" si="58"/>
        <v>3946</v>
      </c>
      <c r="D1245" s="19" t="s">
        <v>13350</v>
      </c>
      <c r="E1245" s="24" t="s">
        <v>14997</v>
      </c>
      <c r="F1245" s="18">
        <f t="shared" si="59"/>
        <v>2</v>
      </c>
      <c r="G1245" s="23" t="s">
        <v>11799</v>
      </c>
      <c r="H1245" s="23" t="s">
        <v>15006</v>
      </c>
      <c r="I1245" s="19" t="s">
        <v>11725</v>
      </c>
      <c r="J1245" s="41">
        <v>501820</v>
      </c>
      <c r="K1245" s="42">
        <v>0.1</v>
      </c>
      <c r="L1245" s="41">
        <v>50182</v>
      </c>
      <c r="M1245" s="41">
        <v>552002</v>
      </c>
      <c r="N1245">
        <f>+VLOOKUP(C1245,'Thanh toán '!M$1335:N$6972,2,0)</f>
        <v>552002</v>
      </c>
      <c r="O1245" s="61">
        <f t="shared" si="60"/>
        <v>0</v>
      </c>
    </row>
    <row r="1246" spans="1:15" hidden="1" x14ac:dyDescent="0.3">
      <c r="A1246" s="43">
        <v>2023</v>
      </c>
      <c r="B1246" s="44" t="s">
        <v>15007</v>
      </c>
      <c r="C1246" s="19">
        <f t="shared" si="58"/>
        <v>3947</v>
      </c>
      <c r="D1246" s="44" t="s">
        <v>13350</v>
      </c>
      <c r="E1246" s="45" t="s">
        <v>14997</v>
      </c>
      <c r="F1246" s="18">
        <f t="shared" si="59"/>
        <v>2</v>
      </c>
      <c r="G1246" s="46" t="s">
        <v>11799</v>
      </c>
      <c r="H1246" s="46" t="s">
        <v>13988</v>
      </c>
      <c r="I1246" s="44" t="s">
        <v>11725</v>
      </c>
      <c r="J1246" s="47">
        <v>301092</v>
      </c>
      <c r="K1246" s="48">
        <v>9.9999335751198973E-2</v>
      </c>
      <c r="L1246" s="47">
        <v>30109</v>
      </c>
      <c r="M1246" s="47">
        <v>331201</v>
      </c>
      <c r="N1246">
        <f>+VLOOKUP(C1246,'Thanh toán '!M$1335:N$6972,2,0)</f>
        <v>331201</v>
      </c>
      <c r="O1246" s="61">
        <f t="shared" si="60"/>
        <v>0</v>
      </c>
    </row>
    <row r="1247" spans="1:15" hidden="1" x14ac:dyDescent="0.3">
      <c r="A1247" s="18">
        <v>2023</v>
      </c>
      <c r="B1247" s="19" t="s">
        <v>15008</v>
      </c>
      <c r="C1247" s="19">
        <f t="shared" si="58"/>
        <v>3948</v>
      </c>
      <c r="D1247" s="19" t="s">
        <v>13350</v>
      </c>
      <c r="E1247" s="24" t="s">
        <v>14997</v>
      </c>
      <c r="F1247" s="18">
        <f t="shared" si="59"/>
        <v>2</v>
      </c>
      <c r="G1247" s="23" t="s">
        <v>11799</v>
      </c>
      <c r="H1247" s="23" t="s">
        <v>13724</v>
      </c>
      <c r="I1247" s="19" t="s">
        <v>11725</v>
      </c>
      <c r="J1247" s="41">
        <v>922445</v>
      </c>
      <c r="K1247" s="42">
        <v>0.10000054203773667</v>
      </c>
      <c r="L1247" s="41">
        <v>92245</v>
      </c>
      <c r="M1247" s="41">
        <v>1014690</v>
      </c>
      <c r="N1247">
        <f>+VLOOKUP(C1247,'Thanh toán '!M$1335:N$6972,2,0)</f>
        <v>1014690</v>
      </c>
      <c r="O1247" s="61">
        <f t="shared" si="60"/>
        <v>0</v>
      </c>
    </row>
    <row r="1248" spans="1:15" hidden="1" x14ac:dyDescent="0.3">
      <c r="A1248" s="18">
        <v>2023</v>
      </c>
      <c r="B1248" s="19" t="s">
        <v>15009</v>
      </c>
      <c r="C1248" s="19">
        <f t="shared" si="58"/>
        <v>3949</v>
      </c>
      <c r="D1248" s="19" t="s">
        <v>13350</v>
      </c>
      <c r="E1248" s="24" t="s">
        <v>14997</v>
      </c>
      <c r="F1248" s="18">
        <f t="shared" si="59"/>
        <v>2</v>
      </c>
      <c r="G1248" s="23" t="s">
        <v>11799</v>
      </c>
      <c r="H1248" s="23" t="s">
        <v>14357</v>
      </c>
      <c r="I1248" s="19" t="s">
        <v>11725</v>
      </c>
      <c r="J1248" s="41">
        <v>704013</v>
      </c>
      <c r="K1248" s="42">
        <v>9.999957387150521E-2</v>
      </c>
      <c r="L1248" s="41">
        <v>70401</v>
      </c>
      <c r="M1248" s="41">
        <v>774414</v>
      </c>
      <c r="N1248">
        <f>+VLOOKUP(C1248,'Thanh toán '!M$1335:N$6972,2,0)</f>
        <v>774414</v>
      </c>
      <c r="O1248" s="61">
        <f t="shared" si="60"/>
        <v>0</v>
      </c>
    </row>
    <row r="1249" spans="1:15" hidden="1" x14ac:dyDescent="0.3">
      <c r="A1249" s="18">
        <v>2023</v>
      </c>
      <c r="B1249" s="19" t="s">
        <v>15010</v>
      </c>
      <c r="C1249" s="19">
        <f t="shared" si="58"/>
        <v>3950</v>
      </c>
      <c r="D1249" s="19" t="s">
        <v>13350</v>
      </c>
      <c r="E1249" s="24" t="s">
        <v>14997</v>
      </c>
      <c r="F1249" s="18">
        <f t="shared" si="59"/>
        <v>2</v>
      </c>
      <c r="G1249" s="23" t="s">
        <v>11799</v>
      </c>
      <c r="H1249" s="23" t="s">
        <v>13411</v>
      </c>
      <c r="I1249" s="19" t="s">
        <v>11725</v>
      </c>
      <c r="J1249" s="41">
        <v>1192192</v>
      </c>
      <c r="K1249" s="42">
        <v>9.999983224178656E-2</v>
      </c>
      <c r="L1249" s="41">
        <v>119219</v>
      </c>
      <c r="M1249" s="41">
        <v>1311411</v>
      </c>
      <c r="N1249">
        <f>+VLOOKUP(C1249,'Thanh toán '!M$1335:N$6972,2,0)</f>
        <v>1311411</v>
      </c>
      <c r="O1249" s="61">
        <f t="shared" si="60"/>
        <v>0</v>
      </c>
    </row>
    <row r="1250" spans="1:15" hidden="1" x14ac:dyDescent="0.3">
      <c r="A1250" s="18">
        <v>2023</v>
      </c>
      <c r="B1250" s="19" t="s">
        <v>15011</v>
      </c>
      <c r="C1250" s="19">
        <f t="shared" si="58"/>
        <v>3952</v>
      </c>
      <c r="D1250" s="19" t="s">
        <v>13350</v>
      </c>
      <c r="E1250" s="24" t="s">
        <v>14997</v>
      </c>
      <c r="F1250" s="18">
        <f t="shared" si="59"/>
        <v>2</v>
      </c>
      <c r="G1250" s="23" t="s">
        <v>11799</v>
      </c>
      <c r="H1250" s="23" t="s">
        <v>14034</v>
      </c>
      <c r="I1250" s="19" t="s">
        <v>11725</v>
      </c>
      <c r="J1250" s="41">
        <v>1296968</v>
      </c>
      <c r="K1250" s="42">
        <v>0.10000015420580924</v>
      </c>
      <c r="L1250" s="41">
        <v>129697</v>
      </c>
      <c r="M1250" s="41">
        <v>1426665</v>
      </c>
      <c r="N1250">
        <f>+VLOOKUP(C1250,'Thanh toán '!M$1335:N$6972,2,0)</f>
        <v>1426665</v>
      </c>
      <c r="O1250" s="61">
        <f t="shared" si="60"/>
        <v>0</v>
      </c>
    </row>
    <row r="1251" spans="1:15" hidden="1" x14ac:dyDescent="0.3">
      <c r="A1251" s="18">
        <v>2023</v>
      </c>
      <c r="B1251" s="19" t="s">
        <v>15012</v>
      </c>
      <c r="C1251" s="19">
        <f t="shared" si="58"/>
        <v>3953</v>
      </c>
      <c r="D1251" s="19" t="s">
        <v>13350</v>
      </c>
      <c r="E1251" s="24" t="s">
        <v>14997</v>
      </c>
      <c r="F1251" s="18">
        <f t="shared" si="59"/>
        <v>2</v>
      </c>
      <c r="G1251" s="23" t="s">
        <v>11799</v>
      </c>
      <c r="H1251" s="23" t="s">
        <v>13547</v>
      </c>
      <c r="I1251" s="19" t="s">
        <v>11725</v>
      </c>
      <c r="J1251" s="41">
        <v>618065</v>
      </c>
      <c r="K1251" s="42">
        <v>0.10000080897640216</v>
      </c>
      <c r="L1251" s="41">
        <v>61807</v>
      </c>
      <c r="M1251" s="41">
        <v>679872</v>
      </c>
      <c r="N1251">
        <f>+VLOOKUP(C1251,'Thanh toán '!M$1335:N$6972,2,0)</f>
        <v>679872</v>
      </c>
      <c r="O1251" s="61">
        <f t="shared" si="60"/>
        <v>0</v>
      </c>
    </row>
    <row r="1252" spans="1:15" hidden="1" x14ac:dyDescent="0.3">
      <c r="A1252" s="18">
        <v>2023</v>
      </c>
      <c r="B1252" s="19" t="s">
        <v>15013</v>
      </c>
      <c r="C1252" s="19">
        <f t="shared" si="58"/>
        <v>3954</v>
      </c>
      <c r="D1252" s="19" t="s">
        <v>13350</v>
      </c>
      <c r="E1252" s="24" t="s">
        <v>15014</v>
      </c>
      <c r="F1252" s="18">
        <f t="shared" si="59"/>
        <v>2</v>
      </c>
      <c r="G1252" s="23" t="s">
        <v>11799</v>
      </c>
      <c r="H1252" s="23" t="s">
        <v>13547</v>
      </c>
      <c r="I1252" s="19" t="s">
        <v>11725</v>
      </c>
      <c r="J1252" s="41">
        <v>595330</v>
      </c>
      <c r="K1252" s="42">
        <v>0.1</v>
      </c>
      <c r="L1252" s="41">
        <v>59533</v>
      </c>
      <c r="M1252" s="41">
        <v>654863</v>
      </c>
      <c r="N1252">
        <f>+VLOOKUP(C1252,'Thanh toán '!M$1335:N$6972,2,0)</f>
        <v>654863</v>
      </c>
      <c r="O1252" s="61">
        <f t="shared" si="60"/>
        <v>0</v>
      </c>
    </row>
    <row r="1253" spans="1:15" hidden="1" x14ac:dyDescent="0.3">
      <c r="A1253" s="18">
        <v>2023</v>
      </c>
      <c r="B1253" s="19" t="s">
        <v>15015</v>
      </c>
      <c r="C1253" s="19">
        <f t="shared" si="58"/>
        <v>3955</v>
      </c>
      <c r="D1253" s="19" t="s">
        <v>13350</v>
      </c>
      <c r="E1253" s="24" t="s">
        <v>15014</v>
      </c>
      <c r="F1253" s="18">
        <f t="shared" si="59"/>
        <v>2</v>
      </c>
      <c r="G1253" s="23" t="s">
        <v>12426</v>
      </c>
      <c r="H1253" s="23" t="s">
        <v>12426</v>
      </c>
      <c r="I1253" s="19" t="s">
        <v>12427</v>
      </c>
      <c r="J1253" s="41">
        <v>3393590</v>
      </c>
      <c r="K1253" s="42">
        <v>0.1</v>
      </c>
      <c r="L1253" s="41">
        <v>339359</v>
      </c>
      <c r="M1253" s="41">
        <v>3732949</v>
      </c>
      <c r="N1253">
        <f>+VLOOKUP(C1253,'Thanh toán '!M$1335:N$6972,2,0)</f>
        <v>3732949</v>
      </c>
      <c r="O1253" s="61">
        <f t="shared" si="60"/>
        <v>0</v>
      </c>
    </row>
    <row r="1254" spans="1:15" hidden="1" x14ac:dyDescent="0.3">
      <c r="A1254" s="18">
        <v>2023</v>
      </c>
      <c r="B1254" s="19" t="s">
        <v>15016</v>
      </c>
      <c r="C1254" s="19">
        <f t="shared" si="58"/>
        <v>3956</v>
      </c>
      <c r="D1254" s="19" t="s">
        <v>13350</v>
      </c>
      <c r="E1254" s="24" t="s">
        <v>15014</v>
      </c>
      <c r="F1254" s="18">
        <f t="shared" si="59"/>
        <v>2</v>
      </c>
      <c r="G1254" s="23" t="s">
        <v>12188</v>
      </c>
      <c r="H1254" s="23" t="s">
        <v>12188</v>
      </c>
      <c r="I1254" s="19" t="s">
        <v>12189</v>
      </c>
      <c r="J1254" s="41">
        <v>1611750</v>
      </c>
      <c r="K1254" s="42">
        <v>0.1</v>
      </c>
      <c r="L1254" s="41">
        <v>161175</v>
      </c>
      <c r="M1254" s="41">
        <v>1772925</v>
      </c>
      <c r="N1254">
        <f>+VLOOKUP(C1254,'Thanh toán '!M$1335:N$6972,2,0)</f>
        <v>1772925</v>
      </c>
      <c r="O1254" s="61">
        <f t="shared" si="60"/>
        <v>0</v>
      </c>
    </row>
    <row r="1255" spans="1:15" hidden="1" x14ac:dyDescent="0.3">
      <c r="A1255" s="18">
        <v>2023</v>
      </c>
      <c r="B1255" s="19" t="s">
        <v>15017</v>
      </c>
      <c r="C1255" s="19">
        <f t="shared" si="58"/>
        <v>3957</v>
      </c>
      <c r="D1255" s="19" t="s">
        <v>13350</v>
      </c>
      <c r="E1255" s="24" t="s">
        <v>15014</v>
      </c>
      <c r="F1255" s="18">
        <f t="shared" si="59"/>
        <v>2</v>
      </c>
      <c r="G1255" s="23" t="s">
        <v>12164</v>
      </c>
      <c r="H1255" s="23" t="s">
        <v>14236</v>
      </c>
      <c r="I1255" s="19" t="s">
        <v>12165</v>
      </c>
      <c r="J1255" s="41">
        <v>2035950</v>
      </c>
      <c r="K1255" s="42">
        <v>0.1</v>
      </c>
      <c r="L1255" s="41">
        <v>203595</v>
      </c>
      <c r="M1255" s="41">
        <v>2239545</v>
      </c>
      <c r="N1255">
        <f>+VLOOKUP(C1255,'Thanh toán '!M$1335:N$6972,2,0)</f>
        <v>2239545</v>
      </c>
      <c r="O1255" s="61">
        <f t="shared" si="60"/>
        <v>0</v>
      </c>
    </row>
    <row r="1256" spans="1:15" hidden="1" x14ac:dyDescent="0.3">
      <c r="A1256" s="18">
        <v>2023</v>
      </c>
      <c r="B1256" s="19" t="s">
        <v>15018</v>
      </c>
      <c r="C1256" s="19">
        <f t="shared" si="58"/>
        <v>3958</v>
      </c>
      <c r="D1256" s="19" t="s">
        <v>13350</v>
      </c>
      <c r="E1256" s="24" t="s">
        <v>15014</v>
      </c>
      <c r="F1256" s="18">
        <f t="shared" si="59"/>
        <v>2</v>
      </c>
      <c r="G1256" s="23" t="s">
        <v>12422</v>
      </c>
      <c r="H1256" s="23" t="s">
        <v>12422</v>
      </c>
      <c r="I1256" s="19" t="s">
        <v>12423</v>
      </c>
      <c r="J1256" s="41">
        <v>1081500</v>
      </c>
      <c r="K1256" s="42">
        <v>0.1</v>
      </c>
      <c r="L1256" s="41">
        <v>108150</v>
      </c>
      <c r="M1256" s="41">
        <v>1189650</v>
      </c>
      <c r="N1256">
        <f>+VLOOKUP(C1256,'Thanh toán '!M$1335:N$6972,2,0)</f>
        <v>1189650</v>
      </c>
      <c r="O1256" s="61">
        <f t="shared" si="60"/>
        <v>0</v>
      </c>
    </row>
    <row r="1257" spans="1:15" hidden="1" x14ac:dyDescent="0.3">
      <c r="A1257" s="18">
        <v>2023</v>
      </c>
      <c r="B1257" s="19" t="s">
        <v>15019</v>
      </c>
      <c r="C1257" s="19">
        <f t="shared" si="58"/>
        <v>3959</v>
      </c>
      <c r="D1257" s="19" t="s">
        <v>13350</v>
      </c>
      <c r="E1257" s="24" t="s">
        <v>15014</v>
      </c>
      <c r="F1257" s="18">
        <f t="shared" si="59"/>
        <v>2</v>
      </c>
      <c r="G1257" s="23" t="s">
        <v>11799</v>
      </c>
      <c r="H1257" s="23" t="s">
        <v>13669</v>
      </c>
      <c r="I1257" s="19" t="s">
        <v>11725</v>
      </c>
      <c r="J1257" s="41">
        <v>1150620</v>
      </c>
      <c r="K1257" s="42">
        <v>0.1</v>
      </c>
      <c r="L1257" s="41">
        <v>115062</v>
      </c>
      <c r="M1257" s="41">
        <v>1265682</v>
      </c>
      <c r="N1257">
        <f>+VLOOKUP(C1257,'Thanh toán '!M$1335:N$6972,2,0)</f>
        <v>1265682</v>
      </c>
      <c r="O1257" s="61">
        <f t="shared" si="60"/>
        <v>0</v>
      </c>
    </row>
    <row r="1258" spans="1:15" hidden="1" x14ac:dyDescent="0.3">
      <c r="A1258" s="18">
        <v>2023</v>
      </c>
      <c r="B1258" s="19" t="s">
        <v>15020</v>
      </c>
      <c r="C1258" s="19">
        <f t="shared" si="58"/>
        <v>3960</v>
      </c>
      <c r="D1258" s="19" t="s">
        <v>13350</v>
      </c>
      <c r="E1258" s="24" t="s">
        <v>15014</v>
      </c>
      <c r="F1258" s="18">
        <f t="shared" si="59"/>
        <v>2</v>
      </c>
      <c r="G1258" s="23" t="s">
        <v>11799</v>
      </c>
      <c r="H1258" s="23" t="s">
        <v>13343</v>
      </c>
      <c r="I1258" s="19" t="s">
        <v>11725</v>
      </c>
      <c r="J1258" s="41">
        <v>1844890</v>
      </c>
      <c r="K1258" s="42">
        <v>0.1</v>
      </c>
      <c r="L1258" s="41">
        <v>184489</v>
      </c>
      <c r="M1258" s="41">
        <v>2029379</v>
      </c>
      <c r="N1258">
        <f>+VLOOKUP(C1258,'Thanh toán '!M$1335:N$6972,2,0)</f>
        <v>2029379</v>
      </c>
      <c r="O1258" s="61">
        <f t="shared" si="60"/>
        <v>0</v>
      </c>
    </row>
    <row r="1259" spans="1:15" hidden="1" x14ac:dyDescent="0.3">
      <c r="A1259" s="18">
        <v>2023</v>
      </c>
      <c r="B1259" s="19" t="s">
        <v>15021</v>
      </c>
      <c r="C1259" s="19">
        <f t="shared" si="58"/>
        <v>3961</v>
      </c>
      <c r="D1259" s="19" t="s">
        <v>13350</v>
      </c>
      <c r="E1259" s="24" t="s">
        <v>15014</v>
      </c>
      <c r="F1259" s="18">
        <f t="shared" si="59"/>
        <v>2</v>
      </c>
      <c r="G1259" s="23" t="s">
        <v>11799</v>
      </c>
      <c r="H1259" s="23" t="s">
        <v>13700</v>
      </c>
      <c r="I1259" s="19" t="s">
        <v>11725</v>
      </c>
      <c r="J1259" s="41">
        <v>2427696</v>
      </c>
      <c r="K1259" s="42">
        <v>0.10000016476527539</v>
      </c>
      <c r="L1259" s="41">
        <v>242770</v>
      </c>
      <c r="M1259" s="41">
        <v>2670466</v>
      </c>
      <c r="N1259">
        <f>+VLOOKUP(C1259,'Thanh toán '!M$1335:N$6972,2,0)</f>
        <v>2670466</v>
      </c>
      <c r="O1259" s="61">
        <f t="shared" si="60"/>
        <v>0</v>
      </c>
    </row>
    <row r="1260" spans="1:15" hidden="1" x14ac:dyDescent="0.3">
      <c r="A1260" s="18">
        <v>2023</v>
      </c>
      <c r="B1260" s="19" t="s">
        <v>15022</v>
      </c>
      <c r="C1260" s="19">
        <f t="shared" si="58"/>
        <v>3962</v>
      </c>
      <c r="D1260" s="19" t="s">
        <v>13350</v>
      </c>
      <c r="E1260" s="24" t="s">
        <v>15014</v>
      </c>
      <c r="F1260" s="18">
        <f t="shared" si="59"/>
        <v>2</v>
      </c>
      <c r="G1260" s="23" t="s">
        <v>11799</v>
      </c>
      <c r="H1260" s="23" t="s">
        <v>15023</v>
      </c>
      <c r="I1260" s="19" t="s">
        <v>11725</v>
      </c>
      <c r="J1260" s="41">
        <v>921784</v>
      </c>
      <c r="K1260" s="42">
        <v>9.9999566058859776E-2</v>
      </c>
      <c r="L1260" s="41">
        <v>92178</v>
      </c>
      <c r="M1260" s="41">
        <v>1013962</v>
      </c>
      <c r="N1260">
        <f>+VLOOKUP(C1260,'Thanh toán '!M$1335:N$6972,2,0)</f>
        <v>1013962</v>
      </c>
      <c r="O1260" s="61">
        <f t="shared" si="60"/>
        <v>0</v>
      </c>
    </row>
    <row r="1261" spans="1:15" hidden="1" x14ac:dyDescent="0.3">
      <c r="A1261" s="18">
        <v>2023</v>
      </c>
      <c r="B1261" s="19" t="s">
        <v>15024</v>
      </c>
      <c r="C1261" s="19">
        <f t="shared" si="58"/>
        <v>3964</v>
      </c>
      <c r="D1261" s="19" t="s">
        <v>13350</v>
      </c>
      <c r="E1261" s="24" t="s">
        <v>15014</v>
      </c>
      <c r="F1261" s="18">
        <f t="shared" si="59"/>
        <v>2</v>
      </c>
      <c r="G1261" s="23" t="s">
        <v>11799</v>
      </c>
      <c r="H1261" s="23" t="s">
        <v>14511</v>
      </c>
      <c r="I1261" s="19" t="s">
        <v>11725</v>
      </c>
      <c r="J1261" s="41">
        <v>921373</v>
      </c>
      <c r="K1261" s="42">
        <v>9.9999674398967633E-2</v>
      </c>
      <c r="L1261" s="41">
        <v>92137</v>
      </c>
      <c r="M1261" s="41">
        <v>1013510</v>
      </c>
      <c r="N1261">
        <f>+VLOOKUP(C1261,'Thanh toán '!M$1335:N$6972,2,0)</f>
        <v>1013510</v>
      </c>
      <c r="O1261" s="61">
        <f t="shared" si="60"/>
        <v>0</v>
      </c>
    </row>
    <row r="1262" spans="1:15" hidden="1" x14ac:dyDescent="0.3">
      <c r="A1262" s="18">
        <v>2023</v>
      </c>
      <c r="B1262" s="19" t="s">
        <v>15025</v>
      </c>
      <c r="C1262" s="19">
        <f t="shared" si="58"/>
        <v>3966</v>
      </c>
      <c r="D1262" s="19" t="s">
        <v>13350</v>
      </c>
      <c r="E1262" s="24" t="s">
        <v>15014</v>
      </c>
      <c r="F1262" s="18">
        <f t="shared" si="59"/>
        <v>2</v>
      </c>
      <c r="G1262" s="23" t="s">
        <v>12245</v>
      </c>
      <c r="H1262" s="23" t="s">
        <v>12245</v>
      </c>
      <c r="I1262" s="19" t="s">
        <v>12246</v>
      </c>
      <c r="J1262" s="41">
        <v>3738010</v>
      </c>
      <c r="K1262" s="42">
        <v>0.1</v>
      </c>
      <c r="L1262" s="41">
        <v>373801</v>
      </c>
      <c r="M1262" s="41">
        <v>4111811</v>
      </c>
      <c r="N1262">
        <f>+VLOOKUP(C1262,'Thanh toán '!M$1335:N$6972,2,0)</f>
        <v>4111811</v>
      </c>
      <c r="O1262" s="61">
        <f t="shared" si="60"/>
        <v>0</v>
      </c>
    </row>
    <row r="1263" spans="1:15" hidden="1" x14ac:dyDescent="0.3">
      <c r="A1263" s="18">
        <v>2023</v>
      </c>
      <c r="B1263" s="19" t="s">
        <v>15026</v>
      </c>
      <c r="C1263" s="19">
        <f t="shared" si="58"/>
        <v>3967</v>
      </c>
      <c r="D1263" s="19" t="s">
        <v>13350</v>
      </c>
      <c r="E1263" s="24" t="s">
        <v>15014</v>
      </c>
      <c r="F1263" s="18">
        <f t="shared" si="59"/>
        <v>2</v>
      </c>
      <c r="G1263" s="23" t="s">
        <v>12245</v>
      </c>
      <c r="H1263" s="23" t="s">
        <v>12245</v>
      </c>
      <c r="I1263" s="19" t="s">
        <v>12246</v>
      </c>
      <c r="J1263" s="41">
        <v>2163000</v>
      </c>
      <c r="K1263" s="42">
        <v>0.1</v>
      </c>
      <c r="L1263" s="41">
        <v>216300</v>
      </c>
      <c r="M1263" s="41">
        <v>2379300</v>
      </c>
      <c r="N1263">
        <f>+VLOOKUP(C1263,'Thanh toán '!M$1335:N$6972,2,0)</f>
        <v>2379300</v>
      </c>
      <c r="O1263" s="61">
        <f t="shared" si="60"/>
        <v>0</v>
      </c>
    </row>
    <row r="1264" spans="1:15" hidden="1" x14ac:dyDescent="0.3">
      <c r="A1264" s="18">
        <v>2023</v>
      </c>
      <c r="B1264" s="19" t="s">
        <v>15027</v>
      </c>
      <c r="C1264" s="19">
        <f t="shared" si="58"/>
        <v>3968</v>
      </c>
      <c r="D1264" s="19" t="s">
        <v>13350</v>
      </c>
      <c r="E1264" s="24" t="s">
        <v>15014</v>
      </c>
      <c r="F1264" s="18">
        <f t="shared" si="59"/>
        <v>2</v>
      </c>
      <c r="G1264" s="23" t="s">
        <v>11799</v>
      </c>
      <c r="H1264" s="23" t="s">
        <v>14074</v>
      </c>
      <c r="I1264" s="19" t="s">
        <v>11725</v>
      </c>
      <c r="J1264" s="41">
        <v>813210</v>
      </c>
      <c r="K1264" s="42">
        <v>0.1</v>
      </c>
      <c r="L1264" s="41">
        <v>81321</v>
      </c>
      <c r="M1264" s="41">
        <v>894531</v>
      </c>
      <c r="N1264">
        <f>+VLOOKUP(C1264,'Thanh toán '!M$1335:N$6972,2,0)</f>
        <v>894531</v>
      </c>
      <c r="O1264" s="61">
        <f t="shared" si="60"/>
        <v>0</v>
      </c>
    </row>
    <row r="1265" spans="1:15" hidden="1" x14ac:dyDescent="0.3">
      <c r="A1265" s="18">
        <v>2023</v>
      </c>
      <c r="B1265" s="19" t="s">
        <v>15028</v>
      </c>
      <c r="C1265" s="19">
        <f t="shared" si="58"/>
        <v>3969</v>
      </c>
      <c r="D1265" s="19" t="s">
        <v>13350</v>
      </c>
      <c r="E1265" s="24" t="s">
        <v>15014</v>
      </c>
      <c r="F1265" s="18">
        <f t="shared" si="59"/>
        <v>2</v>
      </c>
      <c r="G1265" s="23" t="s">
        <v>11799</v>
      </c>
      <c r="H1265" s="23" t="s">
        <v>13677</v>
      </c>
      <c r="I1265" s="19" t="s">
        <v>11725</v>
      </c>
      <c r="J1265" s="41">
        <v>718429</v>
      </c>
      <c r="K1265" s="42">
        <v>0.10000013919259941</v>
      </c>
      <c r="L1265" s="41">
        <v>71843</v>
      </c>
      <c r="M1265" s="41">
        <v>790272</v>
      </c>
      <c r="N1265">
        <f>+VLOOKUP(C1265,'Thanh toán '!M$1335:N$6972,2,0)</f>
        <v>790272</v>
      </c>
      <c r="O1265" s="61">
        <f t="shared" si="60"/>
        <v>0</v>
      </c>
    </row>
    <row r="1266" spans="1:15" hidden="1" x14ac:dyDescent="0.3">
      <c r="A1266" s="18">
        <v>2023</v>
      </c>
      <c r="B1266" s="19" t="s">
        <v>15029</v>
      </c>
      <c r="C1266" s="19">
        <f t="shared" si="58"/>
        <v>3970</v>
      </c>
      <c r="D1266" s="19" t="s">
        <v>13350</v>
      </c>
      <c r="E1266" s="24" t="s">
        <v>15014</v>
      </c>
      <c r="F1266" s="18">
        <f t="shared" si="59"/>
        <v>2</v>
      </c>
      <c r="G1266" s="23" t="s">
        <v>12239</v>
      </c>
      <c r="H1266" s="23" t="s">
        <v>13824</v>
      </c>
      <c r="I1266" s="19" t="s">
        <v>12240</v>
      </c>
      <c r="J1266" s="41">
        <v>1167763</v>
      </c>
      <c r="K1266" s="42">
        <v>9.9999743098556818E-2</v>
      </c>
      <c r="L1266" s="41">
        <v>116776</v>
      </c>
      <c r="M1266" s="41">
        <v>1284539</v>
      </c>
      <c r="N1266">
        <f>+VLOOKUP(C1266,'Thanh toán '!M$1335:N$6972,2,0)</f>
        <v>1284539</v>
      </c>
      <c r="O1266" s="61">
        <f t="shared" si="60"/>
        <v>0</v>
      </c>
    </row>
    <row r="1267" spans="1:15" hidden="1" x14ac:dyDescent="0.3">
      <c r="A1267" s="18">
        <v>2023</v>
      </c>
      <c r="B1267" s="19" t="s">
        <v>15030</v>
      </c>
      <c r="C1267" s="19">
        <f t="shared" si="58"/>
        <v>3971</v>
      </c>
      <c r="D1267" s="19" t="s">
        <v>13350</v>
      </c>
      <c r="E1267" s="24" t="s">
        <v>15014</v>
      </c>
      <c r="F1267" s="18">
        <f t="shared" si="59"/>
        <v>2</v>
      </c>
      <c r="G1267" s="23" t="s">
        <v>12239</v>
      </c>
      <c r="H1267" s="23" t="s">
        <v>13824</v>
      </c>
      <c r="I1267" s="19" t="s">
        <v>12240</v>
      </c>
      <c r="J1267" s="41">
        <v>1081500</v>
      </c>
      <c r="K1267" s="42">
        <v>0.1</v>
      </c>
      <c r="L1267" s="41">
        <v>108150</v>
      </c>
      <c r="M1267" s="41">
        <v>1189650</v>
      </c>
      <c r="N1267">
        <f>+VLOOKUP(C1267,'Thanh toán '!M$1335:N$6972,2,0)</f>
        <v>1189650</v>
      </c>
      <c r="O1267" s="61">
        <f t="shared" si="60"/>
        <v>0</v>
      </c>
    </row>
    <row r="1268" spans="1:15" hidden="1" x14ac:dyDescent="0.3">
      <c r="A1268" s="18">
        <v>2023</v>
      </c>
      <c r="B1268" s="19" t="s">
        <v>15031</v>
      </c>
      <c r="C1268" s="19">
        <f t="shared" si="58"/>
        <v>3972</v>
      </c>
      <c r="D1268" s="19" t="s">
        <v>13350</v>
      </c>
      <c r="E1268" s="24" t="s">
        <v>15014</v>
      </c>
      <c r="F1268" s="18">
        <f t="shared" si="59"/>
        <v>2</v>
      </c>
      <c r="G1268" s="23" t="s">
        <v>12239</v>
      </c>
      <c r="H1268" s="23" t="s">
        <v>14173</v>
      </c>
      <c r="I1268" s="19" t="s">
        <v>12240</v>
      </c>
      <c r="J1268" s="41">
        <v>1081500</v>
      </c>
      <c r="K1268" s="42">
        <v>0.1</v>
      </c>
      <c r="L1268" s="41">
        <v>108150</v>
      </c>
      <c r="M1268" s="41">
        <v>1189650</v>
      </c>
      <c r="N1268">
        <f>+VLOOKUP(C1268,'Thanh toán '!M$1335:N$6972,2,0)</f>
        <v>1189650</v>
      </c>
      <c r="O1268" s="61">
        <f t="shared" si="60"/>
        <v>0</v>
      </c>
    </row>
    <row r="1269" spans="1:15" hidden="1" x14ac:dyDescent="0.3">
      <c r="A1269" s="18">
        <v>2023</v>
      </c>
      <c r="B1269" s="19" t="s">
        <v>15032</v>
      </c>
      <c r="C1269" s="19">
        <f t="shared" si="58"/>
        <v>3973</v>
      </c>
      <c r="D1269" s="19" t="s">
        <v>13350</v>
      </c>
      <c r="E1269" s="24" t="s">
        <v>15014</v>
      </c>
      <c r="F1269" s="18">
        <f t="shared" si="59"/>
        <v>2</v>
      </c>
      <c r="G1269" s="23" t="s">
        <v>11799</v>
      </c>
      <c r="H1269" s="23" t="s">
        <v>13354</v>
      </c>
      <c r="I1269" s="19" t="s">
        <v>11725</v>
      </c>
      <c r="J1269" s="41">
        <v>690372</v>
      </c>
      <c r="K1269" s="42">
        <v>9.9999710301113029E-2</v>
      </c>
      <c r="L1269" s="41">
        <v>69037</v>
      </c>
      <c r="M1269" s="41">
        <v>759409</v>
      </c>
      <c r="N1269">
        <f>+VLOOKUP(C1269,'Thanh toán '!M$1335:N$6972,2,0)</f>
        <v>759409</v>
      </c>
      <c r="O1269" s="61">
        <f t="shared" si="60"/>
        <v>0</v>
      </c>
    </row>
    <row r="1270" spans="1:15" hidden="1" x14ac:dyDescent="0.3">
      <c r="A1270" s="18">
        <v>2023</v>
      </c>
      <c r="B1270" s="19" t="s">
        <v>15033</v>
      </c>
      <c r="C1270" s="19">
        <f t="shared" si="58"/>
        <v>3974</v>
      </c>
      <c r="D1270" s="19" t="s">
        <v>13350</v>
      </c>
      <c r="E1270" s="24" t="s">
        <v>15014</v>
      </c>
      <c r="F1270" s="18">
        <f t="shared" si="59"/>
        <v>2</v>
      </c>
      <c r="G1270" s="23" t="s">
        <v>11799</v>
      </c>
      <c r="H1270" s="23" t="s">
        <v>14192</v>
      </c>
      <c r="I1270" s="19" t="s">
        <v>11725</v>
      </c>
      <c r="J1270" s="41">
        <v>1081500</v>
      </c>
      <c r="K1270" s="42">
        <v>0.1</v>
      </c>
      <c r="L1270" s="41">
        <v>108150</v>
      </c>
      <c r="M1270" s="41">
        <v>1189650</v>
      </c>
      <c r="N1270">
        <f>+VLOOKUP(C1270,'Thanh toán '!M$1335:N$6972,2,0)</f>
        <v>1189650</v>
      </c>
      <c r="O1270" s="61">
        <f t="shared" si="60"/>
        <v>0</v>
      </c>
    </row>
    <row r="1271" spans="1:15" hidden="1" x14ac:dyDescent="0.3">
      <c r="A1271" s="18">
        <v>2023</v>
      </c>
      <c r="B1271" s="19" t="s">
        <v>15034</v>
      </c>
      <c r="C1271" s="19">
        <f t="shared" si="58"/>
        <v>3975</v>
      </c>
      <c r="D1271" s="19" t="s">
        <v>13350</v>
      </c>
      <c r="E1271" s="24" t="s">
        <v>15014</v>
      </c>
      <c r="F1271" s="18">
        <f t="shared" si="59"/>
        <v>2</v>
      </c>
      <c r="G1271" s="23" t="s">
        <v>11799</v>
      </c>
      <c r="H1271" s="23" t="s">
        <v>14465</v>
      </c>
      <c r="I1271" s="19" t="s">
        <v>11725</v>
      </c>
      <c r="J1271" s="41">
        <v>367155</v>
      </c>
      <c r="K1271" s="42">
        <v>0.10000136182266345</v>
      </c>
      <c r="L1271" s="41">
        <v>36716</v>
      </c>
      <c r="M1271" s="41">
        <v>403871</v>
      </c>
      <c r="N1271">
        <f>+VLOOKUP(C1271,'Thanh toán '!M$1335:N$6972,2,0)</f>
        <v>403871</v>
      </c>
      <c r="O1271" s="61">
        <f t="shared" si="60"/>
        <v>0</v>
      </c>
    </row>
    <row r="1272" spans="1:15" hidden="1" x14ac:dyDescent="0.3">
      <c r="A1272" s="18">
        <v>2023</v>
      </c>
      <c r="B1272" s="19" t="s">
        <v>15035</v>
      </c>
      <c r="C1272" s="19">
        <f t="shared" si="58"/>
        <v>3976</v>
      </c>
      <c r="D1272" s="19" t="s">
        <v>13350</v>
      </c>
      <c r="E1272" s="24" t="s">
        <v>15014</v>
      </c>
      <c r="F1272" s="18">
        <f t="shared" si="59"/>
        <v>2</v>
      </c>
      <c r="G1272" s="23" t="s">
        <v>11799</v>
      </c>
      <c r="H1272" s="23" t="s">
        <v>14465</v>
      </c>
      <c r="I1272" s="19" t="s">
        <v>11725</v>
      </c>
      <c r="J1272" s="41">
        <v>946686</v>
      </c>
      <c r="K1272" s="42">
        <v>0.1000004225265822</v>
      </c>
      <c r="L1272" s="41">
        <v>94669</v>
      </c>
      <c r="M1272" s="41">
        <v>1041355</v>
      </c>
      <c r="N1272">
        <f>+VLOOKUP(C1272,'Thanh toán '!M$1335:N$6972,2,0)</f>
        <v>1041355</v>
      </c>
      <c r="O1272" s="61">
        <f t="shared" si="60"/>
        <v>0</v>
      </c>
    </row>
    <row r="1273" spans="1:15" hidden="1" x14ac:dyDescent="0.3">
      <c r="A1273" s="18">
        <v>2023</v>
      </c>
      <c r="B1273" s="19" t="s">
        <v>15036</v>
      </c>
      <c r="C1273" s="19">
        <f t="shared" si="58"/>
        <v>3977</v>
      </c>
      <c r="D1273" s="19" t="s">
        <v>13350</v>
      </c>
      <c r="E1273" s="24" t="s">
        <v>15014</v>
      </c>
      <c r="F1273" s="18">
        <f t="shared" si="59"/>
        <v>2</v>
      </c>
      <c r="G1273" s="23" t="s">
        <v>11799</v>
      </c>
      <c r="H1273" s="23" t="s">
        <v>14465</v>
      </c>
      <c r="I1273" s="19" t="s">
        <v>11725</v>
      </c>
      <c r="J1273" s="41">
        <v>318150</v>
      </c>
      <c r="K1273" s="42">
        <v>0.1</v>
      </c>
      <c r="L1273" s="41">
        <v>31815</v>
      </c>
      <c r="M1273" s="41">
        <v>349965</v>
      </c>
      <c r="N1273">
        <f>+VLOOKUP(C1273,'Thanh toán '!M$1335:N$6972,2,0)</f>
        <v>349965</v>
      </c>
      <c r="O1273" s="61">
        <f t="shared" si="60"/>
        <v>0</v>
      </c>
    </row>
    <row r="1274" spans="1:15" hidden="1" x14ac:dyDescent="0.3">
      <c r="A1274" s="18">
        <v>2023</v>
      </c>
      <c r="B1274" s="19" t="s">
        <v>15037</v>
      </c>
      <c r="C1274" s="19">
        <f t="shared" si="58"/>
        <v>3978</v>
      </c>
      <c r="D1274" s="19" t="s">
        <v>13350</v>
      </c>
      <c r="E1274" s="24" t="s">
        <v>15014</v>
      </c>
      <c r="F1274" s="18">
        <f t="shared" si="59"/>
        <v>2</v>
      </c>
      <c r="G1274" s="23" t="s">
        <v>12367</v>
      </c>
      <c r="H1274" s="23" t="s">
        <v>13820</v>
      </c>
      <c r="I1274" s="19" t="s">
        <v>12368</v>
      </c>
      <c r="J1274" s="41">
        <v>1295659</v>
      </c>
      <c r="K1274" s="42">
        <v>0.10000007718080144</v>
      </c>
      <c r="L1274" s="41">
        <v>129566</v>
      </c>
      <c r="M1274" s="41">
        <v>1425225</v>
      </c>
      <c r="N1274">
        <f>+VLOOKUP(C1274,'Thanh toán '!M$1335:N$6972,2,0)</f>
        <v>1425225</v>
      </c>
      <c r="O1274" s="61">
        <f t="shared" si="60"/>
        <v>0</v>
      </c>
    </row>
    <row r="1275" spans="1:15" hidden="1" x14ac:dyDescent="0.3">
      <c r="A1275" s="18">
        <v>2023</v>
      </c>
      <c r="B1275" s="19" t="s">
        <v>15038</v>
      </c>
      <c r="C1275" s="19">
        <f t="shared" si="58"/>
        <v>3979</v>
      </c>
      <c r="D1275" s="19" t="s">
        <v>13350</v>
      </c>
      <c r="E1275" s="24" t="s">
        <v>15014</v>
      </c>
      <c r="F1275" s="18">
        <f t="shared" si="59"/>
        <v>2</v>
      </c>
      <c r="G1275" s="23" t="s">
        <v>12239</v>
      </c>
      <c r="H1275" s="23" t="s">
        <v>14219</v>
      </c>
      <c r="I1275" s="19" t="s">
        <v>12240</v>
      </c>
      <c r="J1275" s="41">
        <v>1110580</v>
      </c>
      <c r="K1275" s="42">
        <v>0.1</v>
      </c>
      <c r="L1275" s="41">
        <v>111058</v>
      </c>
      <c r="M1275" s="41">
        <v>1221638</v>
      </c>
      <c r="N1275">
        <f>+VLOOKUP(C1275,'Thanh toán '!M$1335:N$6972,2,0)</f>
        <v>1221638</v>
      </c>
      <c r="O1275" s="61">
        <f t="shared" si="60"/>
        <v>0</v>
      </c>
    </row>
    <row r="1276" spans="1:15" hidden="1" x14ac:dyDescent="0.3">
      <c r="A1276" s="18">
        <v>2023</v>
      </c>
      <c r="B1276" s="19" t="s">
        <v>15039</v>
      </c>
      <c r="C1276" s="19">
        <f t="shared" si="58"/>
        <v>3980</v>
      </c>
      <c r="D1276" s="19" t="s">
        <v>13350</v>
      </c>
      <c r="E1276" s="24" t="s">
        <v>15014</v>
      </c>
      <c r="F1276" s="18">
        <f t="shared" si="59"/>
        <v>2</v>
      </c>
      <c r="G1276" s="23" t="s">
        <v>12363</v>
      </c>
      <c r="H1276" s="23" t="s">
        <v>12363</v>
      </c>
      <c r="I1276" s="19" t="s">
        <v>12364</v>
      </c>
      <c r="J1276" s="41">
        <v>1743000</v>
      </c>
      <c r="K1276" s="42">
        <v>0.1</v>
      </c>
      <c r="L1276" s="41">
        <v>174300</v>
      </c>
      <c r="M1276" s="41">
        <v>1917300</v>
      </c>
      <c r="N1276">
        <f>+VLOOKUP(C1276,'Thanh toán '!M$1335:N$6972,2,0)</f>
        <v>1917300</v>
      </c>
      <c r="O1276" s="61">
        <f t="shared" si="60"/>
        <v>0</v>
      </c>
    </row>
    <row r="1277" spans="1:15" hidden="1" x14ac:dyDescent="0.3">
      <c r="A1277" s="18">
        <v>2023</v>
      </c>
      <c r="B1277" s="19" t="s">
        <v>15040</v>
      </c>
      <c r="C1277" s="19">
        <f t="shared" si="58"/>
        <v>3982</v>
      </c>
      <c r="D1277" s="19" t="s">
        <v>13350</v>
      </c>
      <c r="E1277" s="24" t="s">
        <v>15014</v>
      </c>
      <c r="F1277" s="18">
        <f t="shared" si="59"/>
        <v>2</v>
      </c>
      <c r="G1277" s="23" t="s">
        <v>11799</v>
      </c>
      <c r="H1277" s="23" t="s">
        <v>15041</v>
      </c>
      <c r="I1277" s="19" t="s">
        <v>11725</v>
      </c>
      <c r="J1277" s="41">
        <v>1245700</v>
      </c>
      <c r="K1277" s="42">
        <v>0.1</v>
      </c>
      <c r="L1277" s="41">
        <v>124570</v>
      </c>
      <c r="M1277" s="41">
        <v>1370270</v>
      </c>
      <c r="N1277">
        <f>+VLOOKUP(C1277,'Thanh toán '!M$1335:N$6972,2,0)</f>
        <v>1370270</v>
      </c>
      <c r="O1277" s="61">
        <f t="shared" si="60"/>
        <v>0</v>
      </c>
    </row>
    <row r="1278" spans="1:15" hidden="1" x14ac:dyDescent="0.3">
      <c r="A1278" s="18">
        <v>2023</v>
      </c>
      <c r="B1278" s="19" t="s">
        <v>15042</v>
      </c>
      <c r="C1278" s="19">
        <f t="shared" si="58"/>
        <v>3984</v>
      </c>
      <c r="D1278" s="19" t="s">
        <v>13350</v>
      </c>
      <c r="E1278" s="24" t="s">
        <v>15014</v>
      </c>
      <c r="F1278" s="18">
        <f t="shared" si="59"/>
        <v>2</v>
      </c>
      <c r="G1278" s="23" t="s">
        <v>11799</v>
      </c>
      <c r="H1278" s="23" t="s">
        <v>15043</v>
      </c>
      <c r="I1278" s="19" t="s">
        <v>11725</v>
      </c>
      <c r="J1278" s="41">
        <v>593589</v>
      </c>
      <c r="K1278" s="42">
        <v>0.10000016846673372</v>
      </c>
      <c r="L1278" s="41">
        <v>59359</v>
      </c>
      <c r="M1278" s="41">
        <v>652948</v>
      </c>
      <c r="N1278">
        <f>+VLOOKUP(C1278,'Thanh toán '!M$1335:N$6972,2,0)</f>
        <v>652948</v>
      </c>
      <c r="O1278" s="61">
        <f t="shared" si="60"/>
        <v>0</v>
      </c>
    </row>
    <row r="1279" spans="1:15" hidden="1" x14ac:dyDescent="0.3">
      <c r="A1279" s="18">
        <v>2023</v>
      </c>
      <c r="B1279" s="19" t="s">
        <v>15044</v>
      </c>
      <c r="C1279" s="19">
        <f t="shared" si="58"/>
        <v>3986</v>
      </c>
      <c r="D1279" s="19" t="s">
        <v>13350</v>
      </c>
      <c r="E1279" s="24" t="s">
        <v>15014</v>
      </c>
      <c r="F1279" s="18">
        <f t="shared" si="59"/>
        <v>2</v>
      </c>
      <c r="G1279" s="23" t="s">
        <v>12367</v>
      </c>
      <c r="H1279" s="23" t="s">
        <v>14519</v>
      </c>
      <c r="I1279" s="19" t="s">
        <v>12368</v>
      </c>
      <c r="J1279" s="41">
        <v>2122422</v>
      </c>
      <c r="K1279" s="42">
        <v>9.9999905768032943E-2</v>
      </c>
      <c r="L1279" s="41">
        <v>212242</v>
      </c>
      <c r="M1279" s="41">
        <v>2334664</v>
      </c>
      <c r="N1279">
        <f>+VLOOKUP(C1279,'Thanh toán '!M$1335:N$6972,2,0)</f>
        <v>2334664</v>
      </c>
      <c r="O1279" s="61">
        <f t="shared" si="60"/>
        <v>0</v>
      </c>
    </row>
    <row r="1280" spans="1:15" hidden="1" x14ac:dyDescent="0.3">
      <c r="A1280" s="18">
        <v>2023</v>
      </c>
      <c r="B1280" s="19" t="s">
        <v>15045</v>
      </c>
      <c r="C1280" s="19">
        <f t="shared" si="58"/>
        <v>3987</v>
      </c>
      <c r="D1280" s="19" t="s">
        <v>13350</v>
      </c>
      <c r="E1280" s="24" t="s">
        <v>15014</v>
      </c>
      <c r="F1280" s="18">
        <f t="shared" si="59"/>
        <v>2</v>
      </c>
      <c r="G1280" s="23" t="s">
        <v>11799</v>
      </c>
      <c r="H1280" s="23" t="s">
        <v>15046</v>
      </c>
      <c r="I1280" s="19" t="s">
        <v>11725</v>
      </c>
      <c r="J1280" s="41">
        <v>965024</v>
      </c>
      <c r="K1280" s="42">
        <v>9.9999585502536723E-2</v>
      </c>
      <c r="L1280" s="41">
        <v>96502</v>
      </c>
      <c r="M1280" s="41">
        <v>1061526</v>
      </c>
      <c r="N1280">
        <f>+VLOOKUP(C1280,'Thanh toán '!M$1335:N$6972,2,0)</f>
        <v>1061526</v>
      </c>
      <c r="O1280" s="61">
        <f t="shared" si="60"/>
        <v>0</v>
      </c>
    </row>
    <row r="1281" spans="1:15" hidden="1" x14ac:dyDescent="0.3">
      <c r="A1281" s="18">
        <v>2023</v>
      </c>
      <c r="B1281" s="19" t="s">
        <v>15047</v>
      </c>
      <c r="C1281" s="19">
        <f t="shared" si="58"/>
        <v>3990</v>
      </c>
      <c r="D1281" s="19" t="s">
        <v>13350</v>
      </c>
      <c r="E1281" s="24" t="s">
        <v>15014</v>
      </c>
      <c r="F1281" s="18">
        <f t="shared" si="59"/>
        <v>2</v>
      </c>
      <c r="G1281" s="23" t="s">
        <v>12400</v>
      </c>
      <c r="H1281" s="23" t="s">
        <v>12400</v>
      </c>
      <c r="I1281" s="19" t="s">
        <v>12401</v>
      </c>
      <c r="J1281" s="41">
        <v>2166765</v>
      </c>
      <c r="K1281" s="42">
        <v>0.10000023075875787</v>
      </c>
      <c r="L1281" s="41">
        <v>216677</v>
      </c>
      <c r="M1281" s="41">
        <v>2383442</v>
      </c>
      <c r="N1281">
        <f>+VLOOKUP(C1281,'Thanh toán '!M$1335:N$6972,2,0)</f>
        <v>2383442</v>
      </c>
      <c r="O1281" s="61">
        <f t="shared" si="60"/>
        <v>0</v>
      </c>
    </row>
    <row r="1282" spans="1:15" hidden="1" x14ac:dyDescent="0.3">
      <c r="A1282" s="18">
        <v>2023</v>
      </c>
      <c r="B1282" s="19" t="s">
        <v>15048</v>
      </c>
      <c r="C1282" s="19">
        <f t="shared" si="58"/>
        <v>3994</v>
      </c>
      <c r="D1282" s="19" t="s">
        <v>13350</v>
      </c>
      <c r="E1282" s="24" t="s">
        <v>15014</v>
      </c>
      <c r="F1282" s="18">
        <f t="shared" si="59"/>
        <v>2</v>
      </c>
      <c r="G1282" s="23" t="s">
        <v>11860</v>
      </c>
      <c r="H1282" s="23" t="s">
        <v>14652</v>
      </c>
      <c r="I1282" s="19" t="s">
        <v>11719</v>
      </c>
      <c r="J1282" s="41">
        <v>1546410</v>
      </c>
      <c r="K1282" s="42">
        <v>0.1</v>
      </c>
      <c r="L1282" s="41">
        <v>154641</v>
      </c>
      <c r="M1282" s="41">
        <v>1701051</v>
      </c>
      <c r="N1282">
        <f>+VLOOKUP(C1282,'Thanh toán '!M$1335:N$6972,2,0)</f>
        <v>1701051</v>
      </c>
      <c r="O1282" s="61">
        <f t="shared" si="60"/>
        <v>0</v>
      </c>
    </row>
    <row r="1283" spans="1:15" hidden="1" x14ac:dyDescent="0.3">
      <c r="A1283" s="18">
        <v>2023</v>
      </c>
      <c r="B1283" s="19" t="s">
        <v>15049</v>
      </c>
      <c r="C1283" s="19">
        <f t="shared" si="58"/>
        <v>3996</v>
      </c>
      <c r="D1283" s="19" t="s">
        <v>13350</v>
      </c>
      <c r="E1283" s="24" t="s">
        <v>15014</v>
      </c>
      <c r="F1283" s="18">
        <f t="shared" si="59"/>
        <v>2</v>
      </c>
      <c r="G1283" s="23" t="s">
        <v>12513</v>
      </c>
      <c r="H1283" s="23" t="s">
        <v>12513</v>
      </c>
      <c r="I1283" s="19" t="s">
        <v>12514</v>
      </c>
      <c r="J1283" s="41">
        <v>3406800</v>
      </c>
      <c r="K1283" s="42">
        <v>0.1</v>
      </c>
      <c r="L1283" s="41">
        <v>340680</v>
      </c>
      <c r="M1283" s="41">
        <v>3747480</v>
      </c>
      <c r="N1283">
        <f>+VLOOKUP(C1283,'Thanh toán '!M$1335:N$6972,2,0)</f>
        <v>3747480</v>
      </c>
      <c r="O1283" s="61">
        <f t="shared" si="60"/>
        <v>0</v>
      </c>
    </row>
    <row r="1284" spans="1:15" hidden="1" x14ac:dyDescent="0.3">
      <c r="A1284" s="18">
        <v>2023</v>
      </c>
      <c r="B1284" s="19" t="s">
        <v>15050</v>
      </c>
      <c r="C1284" s="19">
        <f t="shared" si="58"/>
        <v>4003</v>
      </c>
      <c r="D1284" s="19" t="s">
        <v>13350</v>
      </c>
      <c r="E1284" s="24" t="s">
        <v>15014</v>
      </c>
      <c r="F1284" s="18">
        <f t="shared" si="59"/>
        <v>2</v>
      </c>
      <c r="G1284" s="23" t="s">
        <v>11799</v>
      </c>
      <c r="H1284" s="23" t="s">
        <v>13804</v>
      </c>
      <c r="I1284" s="19" t="s">
        <v>11725</v>
      </c>
      <c r="J1284" s="41">
        <v>431832</v>
      </c>
      <c r="K1284" s="42">
        <v>9.9999536856925836E-2</v>
      </c>
      <c r="L1284" s="41">
        <v>43183</v>
      </c>
      <c r="M1284" s="41">
        <v>475015</v>
      </c>
      <c r="N1284">
        <f>+VLOOKUP(C1284,'Thanh toán '!M$1335:N$6972,2,0)</f>
        <v>475015</v>
      </c>
      <c r="O1284" s="61">
        <f t="shared" si="60"/>
        <v>0</v>
      </c>
    </row>
    <row r="1285" spans="1:15" hidden="1" x14ac:dyDescent="0.3">
      <c r="A1285" s="18">
        <v>2023</v>
      </c>
      <c r="B1285" s="19" t="s">
        <v>15051</v>
      </c>
      <c r="C1285" s="19">
        <f t="shared" si="58"/>
        <v>4005</v>
      </c>
      <c r="D1285" s="19" t="s">
        <v>13350</v>
      </c>
      <c r="E1285" s="24" t="s">
        <v>15014</v>
      </c>
      <c r="F1285" s="18">
        <f t="shared" si="59"/>
        <v>2</v>
      </c>
      <c r="G1285" s="23" t="s">
        <v>12367</v>
      </c>
      <c r="H1285" s="23" t="s">
        <v>13607</v>
      </c>
      <c r="I1285" s="19" t="s">
        <v>12368</v>
      </c>
      <c r="J1285" s="41">
        <v>2323975</v>
      </c>
      <c r="K1285" s="42">
        <v>0.1000002151486139</v>
      </c>
      <c r="L1285" s="41">
        <v>232398</v>
      </c>
      <c r="M1285" s="41">
        <v>2556373</v>
      </c>
      <c r="N1285">
        <f>+VLOOKUP(C1285,'Thanh toán '!M$1335:N$6972,2,0)</f>
        <v>2556373</v>
      </c>
      <c r="O1285" s="61">
        <f t="shared" si="60"/>
        <v>0</v>
      </c>
    </row>
    <row r="1286" spans="1:15" hidden="1" x14ac:dyDescent="0.3">
      <c r="A1286" s="18">
        <v>2023</v>
      </c>
      <c r="B1286" s="19" t="s">
        <v>15052</v>
      </c>
      <c r="C1286" s="19">
        <f t="shared" ref="C1286:C1349" si="61">+B1286*1</f>
        <v>4006</v>
      </c>
      <c r="D1286" s="19" t="s">
        <v>13350</v>
      </c>
      <c r="E1286" s="24" t="s">
        <v>15014</v>
      </c>
      <c r="F1286" s="18">
        <f t="shared" ref="F1286:F1349" si="62">+MONTH(E1286)</f>
        <v>2</v>
      </c>
      <c r="G1286" s="23" t="s">
        <v>12239</v>
      </c>
      <c r="H1286" s="23" t="s">
        <v>13476</v>
      </c>
      <c r="I1286" s="19" t="s">
        <v>12240</v>
      </c>
      <c r="J1286" s="41">
        <v>551250</v>
      </c>
      <c r="K1286" s="42">
        <v>0.1</v>
      </c>
      <c r="L1286" s="41">
        <v>55125</v>
      </c>
      <c r="M1286" s="41">
        <v>606375</v>
      </c>
      <c r="N1286">
        <f>+VLOOKUP(C1286,'Thanh toán '!M$1335:N$6972,2,0)</f>
        <v>606375</v>
      </c>
      <c r="O1286" s="61">
        <f t="shared" ref="O1286:O1349" si="63">+N1286-M1286</f>
        <v>0</v>
      </c>
    </row>
    <row r="1287" spans="1:15" hidden="1" x14ac:dyDescent="0.3">
      <c r="A1287" s="18">
        <v>2023</v>
      </c>
      <c r="B1287" s="19" t="s">
        <v>15053</v>
      </c>
      <c r="C1287" s="19">
        <f t="shared" si="61"/>
        <v>4007</v>
      </c>
      <c r="D1287" s="19" t="s">
        <v>13350</v>
      </c>
      <c r="E1287" s="24" t="s">
        <v>15014</v>
      </c>
      <c r="F1287" s="18">
        <f t="shared" si="62"/>
        <v>2</v>
      </c>
      <c r="G1287" s="23" t="s">
        <v>12239</v>
      </c>
      <c r="H1287" s="23" t="s">
        <v>13476</v>
      </c>
      <c r="I1287" s="19" t="s">
        <v>12240</v>
      </c>
      <c r="J1287" s="41">
        <v>1060500</v>
      </c>
      <c r="K1287" s="42">
        <v>0.1</v>
      </c>
      <c r="L1287" s="41">
        <v>106050</v>
      </c>
      <c r="M1287" s="41">
        <v>1166550</v>
      </c>
      <c r="N1287">
        <f>+VLOOKUP(C1287,'Thanh toán '!M$1335:N$6972,2,0)</f>
        <v>1166550</v>
      </c>
      <c r="O1287" s="61">
        <f t="shared" si="63"/>
        <v>0</v>
      </c>
    </row>
    <row r="1288" spans="1:15" hidden="1" x14ac:dyDescent="0.3">
      <c r="A1288" s="18">
        <v>2023</v>
      </c>
      <c r="B1288" s="19" t="s">
        <v>15054</v>
      </c>
      <c r="C1288" s="19">
        <f t="shared" si="61"/>
        <v>4008</v>
      </c>
      <c r="D1288" s="19" t="s">
        <v>13350</v>
      </c>
      <c r="E1288" s="24" t="s">
        <v>15014</v>
      </c>
      <c r="F1288" s="18">
        <f t="shared" si="62"/>
        <v>2</v>
      </c>
      <c r="G1288" s="23" t="s">
        <v>12239</v>
      </c>
      <c r="H1288" s="23" t="s">
        <v>13476</v>
      </c>
      <c r="I1288" s="19" t="s">
        <v>12240</v>
      </c>
      <c r="J1288" s="41">
        <v>1105560</v>
      </c>
      <c r="K1288" s="42">
        <v>0.1</v>
      </c>
      <c r="L1288" s="41">
        <v>110556</v>
      </c>
      <c r="M1288" s="41">
        <v>1216116</v>
      </c>
      <c r="N1288">
        <f>+VLOOKUP(C1288,'Thanh toán '!M$1335:N$6972,2,0)</f>
        <v>1216116</v>
      </c>
      <c r="O1288" s="61">
        <f t="shared" si="63"/>
        <v>0</v>
      </c>
    </row>
    <row r="1289" spans="1:15" hidden="1" x14ac:dyDescent="0.3">
      <c r="A1289" s="18">
        <v>2023</v>
      </c>
      <c r="B1289" s="19" t="s">
        <v>15055</v>
      </c>
      <c r="C1289" s="19">
        <f t="shared" si="61"/>
        <v>4012</v>
      </c>
      <c r="D1289" s="19" t="s">
        <v>13350</v>
      </c>
      <c r="E1289" s="24" t="s">
        <v>15014</v>
      </c>
      <c r="F1289" s="18">
        <f t="shared" si="62"/>
        <v>2</v>
      </c>
      <c r="G1289" s="23" t="s">
        <v>12669</v>
      </c>
      <c r="H1289" s="23" t="s">
        <v>12669</v>
      </c>
      <c r="I1289" s="19" t="s">
        <v>12670</v>
      </c>
      <c r="J1289" s="41">
        <v>1060500</v>
      </c>
      <c r="K1289" s="42">
        <v>0.1</v>
      </c>
      <c r="L1289" s="41">
        <v>106050</v>
      </c>
      <c r="M1289" s="41">
        <v>1166550</v>
      </c>
      <c r="N1289">
        <f>+VLOOKUP(C1289,'Thanh toán '!M$1335:N$6972,2,0)</f>
        <v>1166550</v>
      </c>
      <c r="O1289" s="61">
        <f t="shared" si="63"/>
        <v>0</v>
      </c>
    </row>
    <row r="1290" spans="1:15" hidden="1" x14ac:dyDescent="0.3">
      <c r="A1290" s="18">
        <v>2023</v>
      </c>
      <c r="B1290" s="19" t="s">
        <v>15056</v>
      </c>
      <c r="C1290" s="19">
        <f t="shared" si="61"/>
        <v>4013</v>
      </c>
      <c r="D1290" s="19" t="s">
        <v>13350</v>
      </c>
      <c r="E1290" s="24" t="s">
        <v>15014</v>
      </c>
      <c r="F1290" s="18">
        <f t="shared" si="62"/>
        <v>2</v>
      </c>
      <c r="G1290" s="23" t="s">
        <v>12669</v>
      </c>
      <c r="H1290" s="23" t="s">
        <v>12669</v>
      </c>
      <c r="I1290" s="19" t="s">
        <v>12670</v>
      </c>
      <c r="J1290" s="41">
        <v>1611750</v>
      </c>
      <c r="K1290" s="42">
        <v>0.1</v>
      </c>
      <c r="L1290" s="41">
        <v>161175</v>
      </c>
      <c r="M1290" s="41">
        <v>1772925</v>
      </c>
      <c r="N1290">
        <f>+VLOOKUP(C1290,'Thanh toán '!M$1335:N$6972,2,0)</f>
        <v>1772925</v>
      </c>
      <c r="O1290" s="61">
        <f t="shared" si="63"/>
        <v>0</v>
      </c>
    </row>
    <row r="1291" spans="1:15" hidden="1" x14ac:dyDescent="0.3">
      <c r="A1291" s="18">
        <v>2023</v>
      </c>
      <c r="B1291" s="19" t="s">
        <v>15057</v>
      </c>
      <c r="C1291" s="19">
        <f t="shared" si="61"/>
        <v>4014</v>
      </c>
      <c r="D1291" s="19" t="s">
        <v>13350</v>
      </c>
      <c r="E1291" s="24" t="s">
        <v>15014</v>
      </c>
      <c r="F1291" s="18">
        <f t="shared" si="62"/>
        <v>2</v>
      </c>
      <c r="G1291" s="23" t="s">
        <v>12161</v>
      </c>
      <c r="H1291" s="23" t="s">
        <v>12161</v>
      </c>
      <c r="I1291" s="19" t="s">
        <v>12162</v>
      </c>
      <c r="J1291" s="41">
        <v>2163000</v>
      </c>
      <c r="K1291" s="42">
        <v>0.1</v>
      </c>
      <c r="L1291" s="41">
        <v>216300</v>
      </c>
      <c r="M1291" s="41">
        <v>2379300</v>
      </c>
      <c r="N1291">
        <f>+VLOOKUP(C1291,'Thanh toán '!M$1335:N$6972,2,0)</f>
        <v>2379300</v>
      </c>
      <c r="O1291" s="61">
        <f t="shared" si="63"/>
        <v>0</v>
      </c>
    </row>
    <row r="1292" spans="1:15" hidden="1" x14ac:dyDescent="0.3">
      <c r="A1292" s="18">
        <v>2023</v>
      </c>
      <c r="B1292" s="19" t="s">
        <v>15058</v>
      </c>
      <c r="C1292" s="19">
        <f t="shared" si="61"/>
        <v>4015</v>
      </c>
      <c r="D1292" s="19" t="s">
        <v>13350</v>
      </c>
      <c r="E1292" s="24" t="s">
        <v>15014</v>
      </c>
      <c r="F1292" s="18">
        <f t="shared" si="62"/>
        <v>2</v>
      </c>
      <c r="G1292" s="23" t="s">
        <v>12161</v>
      </c>
      <c r="H1292" s="23" t="s">
        <v>12161</v>
      </c>
      <c r="I1292" s="19" t="s">
        <v>12162</v>
      </c>
      <c r="J1292" s="41">
        <v>1081500</v>
      </c>
      <c r="K1292" s="42">
        <v>0.1</v>
      </c>
      <c r="L1292" s="41">
        <v>108150</v>
      </c>
      <c r="M1292" s="41">
        <v>1189650</v>
      </c>
      <c r="N1292">
        <f>+VLOOKUP(C1292,'Thanh toán '!M$1335:N$6972,2,0)</f>
        <v>1189650</v>
      </c>
      <c r="O1292" s="61">
        <f t="shared" si="63"/>
        <v>0</v>
      </c>
    </row>
    <row r="1293" spans="1:15" hidden="1" x14ac:dyDescent="0.3">
      <c r="A1293" s="18">
        <v>2023</v>
      </c>
      <c r="B1293" s="19" t="s">
        <v>15059</v>
      </c>
      <c r="C1293" s="19">
        <f t="shared" si="61"/>
        <v>4016</v>
      </c>
      <c r="D1293" s="19" t="s">
        <v>13350</v>
      </c>
      <c r="E1293" s="24" t="s">
        <v>15014</v>
      </c>
      <c r="F1293" s="18">
        <f t="shared" si="62"/>
        <v>2</v>
      </c>
      <c r="G1293" s="23" t="s">
        <v>12248</v>
      </c>
      <c r="H1293" s="23" t="s">
        <v>12248</v>
      </c>
      <c r="I1293" s="19" t="s">
        <v>12249</v>
      </c>
      <c r="J1293" s="41">
        <v>1102500</v>
      </c>
      <c r="K1293" s="42">
        <v>0.1</v>
      </c>
      <c r="L1293" s="41">
        <v>110250</v>
      </c>
      <c r="M1293" s="41">
        <v>1212750</v>
      </c>
      <c r="N1293">
        <f>+VLOOKUP(C1293,'Thanh toán '!M$1335:N$6972,2,0)</f>
        <v>1212750</v>
      </c>
      <c r="O1293" s="61">
        <f t="shared" si="63"/>
        <v>0</v>
      </c>
    </row>
    <row r="1294" spans="1:15" hidden="1" x14ac:dyDescent="0.3">
      <c r="A1294" s="18">
        <v>2023</v>
      </c>
      <c r="B1294" s="19" t="s">
        <v>15060</v>
      </c>
      <c r="C1294" s="19">
        <f t="shared" si="61"/>
        <v>4017</v>
      </c>
      <c r="D1294" s="19" t="s">
        <v>13350</v>
      </c>
      <c r="E1294" s="24" t="s">
        <v>15014</v>
      </c>
      <c r="F1294" s="18">
        <f t="shared" si="62"/>
        <v>2</v>
      </c>
      <c r="G1294" s="23" t="s">
        <v>12257</v>
      </c>
      <c r="H1294" s="23" t="s">
        <v>12257</v>
      </c>
      <c r="I1294" s="19" t="s">
        <v>12258</v>
      </c>
      <c r="J1294" s="41">
        <v>1722000</v>
      </c>
      <c r="K1294" s="42">
        <v>0.1</v>
      </c>
      <c r="L1294" s="41">
        <v>172200</v>
      </c>
      <c r="M1294" s="41">
        <v>1894200</v>
      </c>
      <c r="N1294">
        <f>+VLOOKUP(C1294,'Thanh toán '!M$1335:N$6972,2,0)</f>
        <v>1894200</v>
      </c>
      <c r="O1294" s="61">
        <f t="shared" si="63"/>
        <v>0</v>
      </c>
    </row>
    <row r="1295" spans="1:15" hidden="1" x14ac:dyDescent="0.3">
      <c r="A1295" s="18">
        <v>2023</v>
      </c>
      <c r="B1295" s="19" t="s">
        <v>15061</v>
      </c>
      <c r="C1295" s="19">
        <f t="shared" si="61"/>
        <v>4018</v>
      </c>
      <c r="D1295" s="19" t="s">
        <v>13350</v>
      </c>
      <c r="E1295" s="24" t="s">
        <v>15014</v>
      </c>
      <c r="F1295" s="18">
        <f t="shared" si="62"/>
        <v>2</v>
      </c>
      <c r="G1295" s="23" t="s">
        <v>12257</v>
      </c>
      <c r="H1295" s="23" t="s">
        <v>14419</v>
      </c>
      <c r="I1295" s="19" t="s">
        <v>12258</v>
      </c>
      <c r="J1295" s="41">
        <v>530250</v>
      </c>
      <c r="K1295" s="42">
        <v>0.1</v>
      </c>
      <c r="L1295" s="41">
        <v>53025</v>
      </c>
      <c r="M1295" s="41">
        <v>583275</v>
      </c>
      <c r="N1295">
        <f>+VLOOKUP(C1295,'Thanh toán '!M$1335:N$6972,2,0)</f>
        <v>583275</v>
      </c>
      <c r="O1295" s="61">
        <f t="shared" si="63"/>
        <v>0</v>
      </c>
    </row>
    <row r="1296" spans="1:15" hidden="1" x14ac:dyDescent="0.3">
      <c r="A1296" s="18">
        <v>2023</v>
      </c>
      <c r="B1296" s="19" t="s">
        <v>15062</v>
      </c>
      <c r="C1296" s="19">
        <f t="shared" si="61"/>
        <v>4019</v>
      </c>
      <c r="D1296" s="19" t="s">
        <v>13350</v>
      </c>
      <c r="E1296" s="24" t="s">
        <v>15014</v>
      </c>
      <c r="F1296" s="18">
        <f t="shared" si="62"/>
        <v>2</v>
      </c>
      <c r="G1296" s="23" t="s">
        <v>12260</v>
      </c>
      <c r="H1296" s="23" t="s">
        <v>12260</v>
      </c>
      <c r="I1296" s="19" t="s">
        <v>12261</v>
      </c>
      <c r="J1296" s="41">
        <v>1632750</v>
      </c>
      <c r="K1296" s="42">
        <v>0.1</v>
      </c>
      <c r="L1296" s="41">
        <v>163275</v>
      </c>
      <c r="M1296" s="41">
        <v>1796025</v>
      </c>
      <c r="N1296">
        <f>+VLOOKUP(C1296,'Thanh toán '!M$1335:N$6972,2,0)</f>
        <v>1796025</v>
      </c>
      <c r="O1296" s="61">
        <f t="shared" si="63"/>
        <v>0</v>
      </c>
    </row>
    <row r="1297" spans="1:15" hidden="1" x14ac:dyDescent="0.3">
      <c r="A1297" s="18">
        <v>2023</v>
      </c>
      <c r="B1297" s="19" t="s">
        <v>15063</v>
      </c>
      <c r="C1297" s="19">
        <f t="shared" si="61"/>
        <v>4020</v>
      </c>
      <c r="D1297" s="19" t="s">
        <v>13350</v>
      </c>
      <c r="E1297" s="24" t="s">
        <v>15014</v>
      </c>
      <c r="F1297" s="18">
        <f t="shared" si="62"/>
        <v>2</v>
      </c>
      <c r="G1297" s="23" t="s">
        <v>12499</v>
      </c>
      <c r="H1297" s="23" t="s">
        <v>12499</v>
      </c>
      <c r="I1297" s="19" t="s">
        <v>12500</v>
      </c>
      <c r="J1297" s="41">
        <v>1081500</v>
      </c>
      <c r="K1297" s="42">
        <v>0.1</v>
      </c>
      <c r="L1297" s="41">
        <v>108150</v>
      </c>
      <c r="M1297" s="41">
        <v>1189650</v>
      </c>
      <c r="N1297">
        <f>+VLOOKUP(C1297,'Thanh toán '!M$1335:N$6972,2,0)</f>
        <v>1189650</v>
      </c>
      <c r="O1297" s="61">
        <f t="shared" si="63"/>
        <v>0</v>
      </c>
    </row>
    <row r="1298" spans="1:15" hidden="1" x14ac:dyDescent="0.3">
      <c r="A1298" s="18">
        <v>2023</v>
      </c>
      <c r="B1298" s="19" t="s">
        <v>15064</v>
      </c>
      <c r="C1298" s="19">
        <f t="shared" si="61"/>
        <v>4021</v>
      </c>
      <c r="D1298" s="19" t="s">
        <v>13350</v>
      </c>
      <c r="E1298" s="24" t="s">
        <v>15014</v>
      </c>
      <c r="F1298" s="18">
        <f t="shared" si="62"/>
        <v>2</v>
      </c>
      <c r="G1298" s="23" t="s">
        <v>12676</v>
      </c>
      <c r="H1298" s="23" t="s">
        <v>12676</v>
      </c>
      <c r="I1298" s="19" t="s">
        <v>12677</v>
      </c>
      <c r="J1298" s="41">
        <v>1102500</v>
      </c>
      <c r="K1298" s="42">
        <v>0.1</v>
      </c>
      <c r="L1298" s="41">
        <v>110250</v>
      </c>
      <c r="M1298" s="41">
        <v>1212750</v>
      </c>
      <c r="N1298">
        <f>+VLOOKUP(C1298,'Thanh toán '!M$1335:N$6972,2,0)</f>
        <v>1212750</v>
      </c>
      <c r="O1298" s="61">
        <f t="shared" si="63"/>
        <v>0</v>
      </c>
    </row>
    <row r="1299" spans="1:15" hidden="1" x14ac:dyDescent="0.3">
      <c r="A1299" s="18">
        <v>2023</v>
      </c>
      <c r="B1299" s="19" t="s">
        <v>15065</v>
      </c>
      <c r="C1299" s="19">
        <f t="shared" si="61"/>
        <v>4022</v>
      </c>
      <c r="D1299" s="19" t="s">
        <v>13350</v>
      </c>
      <c r="E1299" s="24" t="s">
        <v>15014</v>
      </c>
      <c r="F1299" s="18">
        <f t="shared" si="62"/>
        <v>2</v>
      </c>
      <c r="G1299" s="23" t="s">
        <v>12473</v>
      </c>
      <c r="H1299" s="23" t="s">
        <v>12473</v>
      </c>
      <c r="I1299" s="19" t="s">
        <v>12474</v>
      </c>
      <c r="J1299" s="41">
        <v>530250</v>
      </c>
      <c r="K1299" s="42">
        <v>0.1</v>
      </c>
      <c r="L1299" s="41">
        <v>53025</v>
      </c>
      <c r="M1299" s="41">
        <v>583275</v>
      </c>
      <c r="N1299">
        <f>+VLOOKUP(C1299,'Thanh toán '!M$1335:N$6972,2,0)</f>
        <v>583275</v>
      </c>
      <c r="O1299" s="61">
        <f t="shared" si="63"/>
        <v>0</v>
      </c>
    </row>
    <row r="1300" spans="1:15" hidden="1" x14ac:dyDescent="0.3">
      <c r="A1300" s="18">
        <v>2023</v>
      </c>
      <c r="B1300" s="19" t="s">
        <v>15066</v>
      </c>
      <c r="C1300" s="19">
        <f t="shared" si="61"/>
        <v>4023</v>
      </c>
      <c r="D1300" s="19" t="s">
        <v>13350</v>
      </c>
      <c r="E1300" s="24" t="s">
        <v>15014</v>
      </c>
      <c r="F1300" s="18">
        <f t="shared" si="62"/>
        <v>2</v>
      </c>
      <c r="G1300" s="23" t="s">
        <v>15067</v>
      </c>
      <c r="H1300" s="23" t="s">
        <v>15067</v>
      </c>
      <c r="I1300" s="19" t="s">
        <v>12738</v>
      </c>
      <c r="J1300" s="41">
        <v>2163000</v>
      </c>
      <c r="K1300" s="42">
        <v>0.1</v>
      </c>
      <c r="L1300" s="41">
        <v>216300</v>
      </c>
      <c r="M1300" s="41">
        <v>2379300</v>
      </c>
      <c r="N1300">
        <f>+VLOOKUP(C1300,'Thanh toán '!M$1335:N$6972,2,0)</f>
        <v>2379300</v>
      </c>
      <c r="O1300" s="61">
        <f t="shared" si="63"/>
        <v>0</v>
      </c>
    </row>
    <row r="1301" spans="1:15" hidden="1" x14ac:dyDescent="0.3">
      <c r="A1301" s="18">
        <v>2023</v>
      </c>
      <c r="B1301" s="19" t="s">
        <v>15068</v>
      </c>
      <c r="C1301" s="19">
        <f t="shared" si="61"/>
        <v>4024</v>
      </c>
      <c r="D1301" s="19" t="s">
        <v>13350</v>
      </c>
      <c r="E1301" s="24" t="s">
        <v>15014</v>
      </c>
      <c r="F1301" s="18">
        <f t="shared" si="62"/>
        <v>2</v>
      </c>
      <c r="G1301" s="23" t="s">
        <v>12492</v>
      </c>
      <c r="H1301" s="23" t="s">
        <v>12492</v>
      </c>
      <c r="I1301" s="19" t="s">
        <v>12493</v>
      </c>
      <c r="J1301" s="41">
        <v>648900</v>
      </c>
      <c r="K1301" s="42">
        <v>0.1</v>
      </c>
      <c r="L1301" s="41">
        <v>64890</v>
      </c>
      <c r="M1301" s="41">
        <v>713790</v>
      </c>
      <c r="N1301">
        <f>+VLOOKUP(C1301,'Thanh toán '!M$1335:N$6972,2,0)</f>
        <v>713790</v>
      </c>
      <c r="O1301" s="61">
        <f t="shared" si="63"/>
        <v>0</v>
      </c>
    </row>
    <row r="1302" spans="1:15" hidden="1" x14ac:dyDescent="0.3">
      <c r="A1302" s="18">
        <v>2023</v>
      </c>
      <c r="B1302" s="19" t="s">
        <v>15069</v>
      </c>
      <c r="C1302" s="19">
        <f t="shared" si="61"/>
        <v>4025</v>
      </c>
      <c r="D1302" s="19" t="s">
        <v>13350</v>
      </c>
      <c r="E1302" s="24" t="s">
        <v>15014</v>
      </c>
      <c r="F1302" s="18">
        <f t="shared" si="62"/>
        <v>2</v>
      </c>
      <c r="G1302" s="23" t="s">
        <v>11970</v>
      </c>
      <c r="H1302" s="23" t="s">
        <v>14772</v>
      </c>
      <c r="I1302" s="19" t="s">
        <v>11971</v>
      </c>
      <c r="J1302" s="41">
        <v>551250</v>
      </c>
      <c r="K1302" s="42">
        <v>0.1</v>
      </c>
      <c r="L1302" s="41">
        <v>55125</v>
      </c>
      <c r="M1302" s="41">
        <v>606375</v>
      </c>
      <c r="N1302">
        <f>+VLOOKUP(C1302,'Thanh toán '!M$1335:N$6972,2,0)</f>
        <v>606375</v>
      </c>
      <c r="O1302" s="61">
        <f t="shared" si="63"/>
        <v>0</v>
      </c>
    </row>
    <row r="1303" spans="1:15" hidden="1" x14ac:dyDescent="0.3">
      <c r="A1303" s="18">
        <v>2023</v>
      </c>
      <c r="B1303" s="19" t="s">
        <v>15070</v>
      </c>
      <c r="C1303" s="19">
        <f t="shared" si="61"/>
        <v>4026</v>
      </c>
      <c r="D1303" s="19" t="s">
        <v>13350</v>
      </c>
      <c r="E1303" s="24" t="s">
        <v>15014</v>
      </c>
      <c r="F1303" s="18">
        <f t="shared" si="62"/>
        <v>2</v>
      </c>
      <c r="G1303" s="23" t="s">
        <v>11970</v>
      </c>
      <c r="H1303" s="23" t="s">
        <v>13377</v>
      </c>
      <c r="I1303" s="19" t="s">
        <v>11971</v>
      </c>
      <c r="J1303" s="41">
        <v>1081500</v>
      </c>
      <c r="K1303" s="42">
        <v>0.1</v>
      </c>
      <c r="L1303" s="41">
        <v>108150</v>
      </c>
      <c r="M1303" s="41">
        <v>1189650</v>
      </c>
      <c r="N1303">
        <f>+VLOOKUP(C1303,'Thanh toán '!M$1335:N$6972,2,0)</f>
        <v>1189650</v>
      </c>
      <c r="O1303" s="61">
        <f t="shared" si="63"/>
        <v>0</v>
      </c>
    </row>
    <row r="1304" spans="1:15" hidden="1" x14ac:dyDescent="0.3">
      <c r="A1304" s="18">
        <v>2023</v>
      </c>
      <c r="B1304" s="19" t="s">
        <v>15071</v>
      </c>
      <c r="C1304" s="19">
        <f t="shared" si="61"/>
        <v>4027</v>
      </c>
      <c r="D1304" s="19" t="s">
        <v>13350</v>
      </c>
      <c r="E1304" s="24" t="s">
        <v>15014</v>
      </c>
      <c r="F1304" s="18">
        <f t="shared" si="62"/>
        <v>2</v>
      </c>
      <c r="G1304" s="23" t="s">
        <v>12161</v>
      </c>
      <c r="H1304" s="23" t="s">
        <v>12161</v>
      </c>
      <c r="I1304" s="19" t="s">
        <v>12162</v>
      </c>
      <c r="J1304" s="41">
        <v>1477735</v>
      </c>
      <c r="K1304" s="42">
        <v>0.10000033835565916</v>
      </c>
      <c r="L1304" s="41">
        <v>147774</v>
      </c>
      <c r="M1304" s="41">
        <v>1625509</v>
      </c>
      <c r="N1304">
        <f>+VLOOKUP(C1304,'Thanh toán '!M$1335:N$6972,2,0)</f>
        <v>1625509</v>
      </c>
      <c r="O1304" s="61">
        <f t="shared" si="63"/>
        <v>0</v>
      </c>
    </row>
    <row r="1305" spans="1:15" hidden="1" x14ac:dyDescent="0.3">
      <c r="A1305" s="18">
        <v>2023</v>
      </c>
      <c r="B1305" s="19" t="s">
        <v>15072</v>
      </c>
      <c r="C1305" s="19">
        <f t="shared" si="61"/>
        <v>4028</v>
      </c>
      <c r="D1305" s="19" t="s">
        <v>13350</v>
      </c>
      <c r="E1305" s="24" t="s">
        <v>15014</v>
      </c>
      <c r="F1305" s="18">
        <f t="shared" si="62"/>
        <v>2</v>
      </c>
      <c r="G1305" s="23" t="s">
        <v>12248</v>
      </c>
      <c r="H1305" s="23" t="s">
        <v>12248</v>
      </c>
      <c r="I1305" s="19" t="s">
        <v>12249</v>
      </c>
      <c r="J1305" s="41">
        <v>1768685</v>
      </c>
      <c r="K1305" s="42">
        <v>0.10000028269590119</v>
      </c>
      <c r="L1305" s="41">
        <v>176869</v>
      </c>
      <c r="M1305" s="41">
        <v>1945554</v>
      </c>
      <c r="N1305">
        <f>+VLOOKUP(C1305,'Thanh toán '!M$1335:N$6972,2,0)</f>
        <v>1945554</v>
      </c>
      <c r="O1305" s="61">
        <f t="shared" si="63"/>
        <v>0</v>
      </c>
    </row>
    <row r="1306" spans="1:15" hidden="1" x14ac:dyDescent="0.3">
      <c r="A1306" s="18">
        <v>2023</v>
      </c>
      <c r="B1306" s="19" t="s">
        <v>15073</v>
      </c>
      <c r="C1306" s="19">
        <f t="shared" si="61"/>
        <v>4029</v>
      </c>
      <c r="D1306" s="19" t="s">
        <v>13350</v>
      </c>
      <c r="E1306" s="24" t="s">
        <v>15014</v>
      </c>
      <c r="F1306" s="18">
        <f t="shared" si="62"/>
        <v>2</v>
      </c>
      <c r="G1306" s="23" t="s">
        <v>12254</v>
      </c>
      <c r="H1306" s="23" t="s">
        <v>12254</v>
      </c>
      <c r="I1306" s="19" t="s">
        <v>12255</v>
      </c>
      <c r="J1306" s="41">
        <v>2579200</v>
      </c>
      <c r="K1306" s="42">
        <v>0.1</v>
      </c>
      <c r="L1306" s="41">
        <v>257920</v>
      </c>
      <c r="M1306" s="41">
        <v>2837120</v>
      </c>
      <c r="N1306">
        <f>+VLOOKUP(C1306,'Thanh toán '!M$1335:N$6972,2,0)</f>
        <v>2837120</v>
      </c>
      <c r="O1306" s="61">
        <f t="shared" si="63"/>
        <v>0</v>
      </c>
    </row>
    <row r="1307" spans="1:15" hidden="1" x14ac:dyDescent="0.3">
      <c r="A1307" s="18">
        <v>2023</v>
      </c>
      <c r="B1307" s="19" t="s">
        <v>15074</v>
      </c>
      <c r="C1307" s="19">
        <f t="shared" si="61"/>
        <v>4030</v>
      </c>
      <c r="D1307" s="19" t="s">
        <v>13350</v>
      </c>
      <c r="E1307" s="24" t="s">
        <v>15014</v>
      </c>
      <c r="F1307" s="18">
        <f t="shared" si="62"/>
        <v>2</v>
      </c>
      <c r="G1307" s="23" t="s">
        <v>12254</v>
      </c>
      <c r="H1307" s="23" t="s">
        <v>12254</v>
      </c>
      <c r="I1307" s="19" t="s">
        <v>12255</v>
      </c>
      <c r="J1307" s="41">
        <v>501820</v>
      </c>
      <c r="K1307" s="42">
        <v>0.1</v>
      </c>
      <c r="L1307" s="41">
        <v>50182</v>
      </c>
      <c r="M1307" s="41">
        <v>552002</v>
      </c>
      <c r="N1307">
        <f>+VLOOKUP(C1307,'Thanh toán '!M$1335:N$6972,2,0)</f>
        <v>552002</v>
      </c>
      <c r="O1307" s="61">
        <f t="shared" si="63"/>
        <v>0</v>
      </c>
    </row>
    <row r="1308" spans="1:15" hidden="1" x14ac:dyDescent="0.3">
      <c r="A1308" s="18">
        <v>2023</v>
      </c>
      <c r="B1308" s="19" t="s">
        <v>15075</v>
      </c>
      <c r="C1308" s="19">
        <f t="shared" si="61"/>
        <v>4031</v>
      </c>
      <c r="D1308" s="19" t="s">
        <v>13350</v>
      </c>
      <c r="E1308" s="24" t="s">
        <v>15014</v>
      </c>
      <c r="F1308" s="18">
        <f t="shared" si="62"/>
        <v>2</v>
      </c>
      <c r="G1308" s="23" t="s">
        <v>11970</v>
      </c>
      <c r="H1308" s="23" t="s">
        <v>15076</v>
      </c>
      <c r="I1308" s="19" t="s">
        <v>11971</v>
      </c>
      <c r="J1308" s="41">
        <v>333174</v>
      </c>
      <c r="K1308" s="42">
        <v>9.999879942612569E-2</v>
      </c>
      <c r="L1308" s="41">
        <v>33317</v>
      </c>
      <c r="M1308" s="41">
        <v>366491</v>
      </c>
      <c r="N1308">
        <f>+VLOOKUP(C1308,'Thanh toán '!M$1335:N$6972,2,0)</f>
        <v>366491</v>
      </c>
      <c r="O1308" s="61">
        <f t="shared" si="63"/>
        <v>0</v>
      </c>
    </row>
    <row r="1309" spans="1:15" hidden="1" x14ac:dyDescent="0.3">
      <c r="A1309" s="18">
        <v>2023</v>
      </c>
      <c r="B1309" s="19" t="s">
        <v>15077</v>
      </c>
      <c r="C1309" s="19">
        <f t="shared" si="61"/>
        <v>4032</v>
      </c>
      <c r="D1309" s="19" t="s">
        <v>13350</v>
      </c>
      <c r="E1309" s="24" t="s">
        <v>15014</v>
      </c>
      <c r="F1309" s="18">
        <f t="shared" si="62"/>
        <v>2</v>
      </c>
      <c r="G1309" s="23" t="s">
        <v>12254</v>
      </c>
      <c r="H1309" s="23" t="s">
        <v>12254</v>
      </c>
      <c r="I1309" s="19" t="s">
        <v>12255</v>
      </c>
      <c r="J1309" s="41">
        <v>530250</v>
      </c>
      <c r="K1309" s="42">
        <v>0.1</v>
      </c>
      <c r="L1309" s="41">
        <v>53025</v>
      </c>
      <c r="M1309" s="41">
        <v>583275</v>
      </c>
      <c r="N1309">
        <f>+VLOOKUP(C1309,'Thanh toán '!M$1335:N$6972,2,0)</f>
        <v>583275</v>
      </c>
      <c r="O1309" s="61">
        <f t="shared" si="63"/>
        <v>0</v>
      </c>
    </row>
    <row r="1310" spans="1:15" hidden="1" x14ac:dyDescent="0.3">
      <c r="A1310" s="18">
        <v>2023</v>
      </c>
      <c r="B1310" s="19" t="s">
        <v>15078</v>
      </c>
      <c r="C1310" s="19">
        <f t="shared" si="61"/>
        <v>4033</v>
      </c>
      <c r="D1310" s="19" t="s">
        <v>13350</v>
      </c>
      <c r="E1310" s="24" t="s">
        <v>15014</v>
      </c>
      <c r="F1310" s="18">
        <f t="shared" si="62"/>
        <v>2</v>
      </c>
      <c r="G1310" s="23" t="s">
        <v>12251</v>
      </c>
      <c r="H1310" s="23" t="s">
        <v>12251</v>
      </c>
      <c r="I1310" s="19" t="s">
        <v>12252</v>
      </c>
      <c r="J1310" s="41">
        <v>212100</v>
      </c>
      <c r="K1310" s="42">
        <v>0.1</v>
      </c>
      <c r="L1310" s="41">
        <v>21210</v>
      </c>
      <c r="M1310" s="41">
        <v>233310</v>
      </c>
      <c r="N1310">
        <f>+VLOOKUP(C1310,'Thanh toán '!M$1335:N$6972,2,0)</f>
        <v>233310</v>
      </c>
      <c r="O1310" s="61">
        <f t="shared" si="63"/>
        <v>0</v>
      </c>
    </row>
    <row r="1311" spans="1:15" hidden="1" x14ac:dyDescent="0.3">
      <c r="A1311" s="18">
        <v>2023</v>
      </c>
      <c r="B1311" s="19" t="s">
        <v>15079</v>
      </c>
      <c r="C1311" s="19">
        <f t="shared" si="61"/>
        <v>4034</v>
      </c>
      <c r="D1311" s="19" t="s">
        <v>13350</v>
      </c>
      <c r="E1311" s="24" t="s">
        <v>15014</v>
      </c>
      <c r="F1311" s="18">
        <f t="shared" si="62"/>
        <v>2</v>
      </c>
      <c r="G1311" s="23" t="s">
        <v>11970</v>
      </c>
      <c r="H1311" s="23" t="s">
        <v>15080</v>
      </c>
      <c r="I1311" s="19" t="s">
        <v>11971</v>
      </c>
      <c r="J1311" s="41">
        <v>926540</v>
      </c>
      <c r="K1311" s="42">
        <v>0.1</v>
      </c>
      <c r="L1311" s="41">
        <v>92654</v>
      </c>
      <c r="M1311" s="41">
        <v>1019194</v>
      </c>
      <c r="N1311">
        <f>+VLOOKUP(C1311,'Thanh toán '!M$1335:N$6972,2,0)</f>
        <v>1019194</v>
      </c>
      <c r="O1311" s="61">
        <f t="shared" si="63"/>
        <v>0</v>
      </c>
    </row>
    <row r="1312" spans="1:15" hidden="1" x14ac:dyDescent="0.3">
      <c r="A1312" s="18">
        <v>2023</v>
      </c>
      <c r="B1312" s="19" t="s">
        <v>15081</v>
      </c>
      <c r="C1312" s="19">
        <f t="shared" si="61"/>
        <v>4035</v>
      </c>
      <c r="D1312" s="19" t="s">
        <v>13350</v>
      </c>
      <c r="E1312" s="24" t="s">
        <v>15014</v>
      </c>
      <c r="F1312" s="18">
        <f t="shared" si="62"/>
        <v>2</v>
      </c>
      <c r="G1312" s="23" t="s">
        <v>11970</v>
      </c>
      <c r="H1312" s="23" t="s">
        <v>14772</v>
      </c>
      <c r="I1312" s="19" t="s">
        <v>11971</v>
      </c>
      <c r="J1312" s="41">
        <v>700329</v>
      </c>
      <c r="K1312" s="42">
        <v>0.10000014279003154</v>
      </c>
      <c r="L1312" s="41">
        <v>70033</v>
      </c>
      <c r="M1312" s="41">
        <v>770362</v>
      </c>
      <c r="N1312">
        <f>+VLOOKUP(C1312,'Thanh toán '!M$1335:N$6972,2,0)</f>
        <v>770362</v>
      </c>
      <c r="O1312" s="61">
        <f t="shared" si="63"/>
        <v>0</v>
      </c>
    </row>
    <row r="1313" spans="1:15" hidden="1" x14ac:dyDescent="0.3">
      <c r="A1313" s="18">
        <v>2023</v>
      </c>
      <c r="B1313" s="19" t="s">
        <v>15082</v>
      </c>
      <c r="C1313" s="19">
        <f t="shared" si="61"/>
        <v>4036</v>
      </c>
      <c r="D1313" s="19" t="s">
        <v>13350</v>
      </c>
      <c r="E1313" s="24" t="s">
        <v>15014</v>
      </c>
      <c r="F1313" s="18">
        <f t="shared" si="62"/>
        <v>2</v>
      </c>
      <c r="G1313" s="23" t="s">
        <v>12260</v>
      </c>
      <c r="H1313" s="23" t="s">
        <v>12260</v>
      </c>
      <c r="I1313" s="19" t="s">
        <v>12261</v>
      </c>
      <c r="J1313" s="41">
        <v>1015538</v>
      </c>
      <c r="K1313" s="42">
        <v>0.10000019693994711</v>
      </c>
      <c r="L1313" s="41">
        <v>101554</v>
      </c>
      <c r="M1313" s="41">
        <v>1117092</v>
      </c>
      <c r="N1313">
        <f>+VLOOKUP(C1313,'Thanh toán '!M$1335:N$6972,2,0)</f>
        <v>1117092</v>
      </c>
      <c r="O1313" s="61">
        <f t="shared" si="63"/>
        <v>0</v>
      </c>
    </row>
    <row r="1314" spans="1:15" hidden="1" x14ac:dyDescent="0.3">
      <c r="A1314" s="18">
        <v>2023</v>
      </c>
      <c r="B1314" s="19" t="s">
        <v>15083</v>
      </c>
      <c r="C1314" s="19">
        <f t="shared" si="61"/>
        <v>4037</v>
      </c>
      <c r="D1314" s="19" t="s">
        <v>13350</v>
      </c>
      <c r="E1314" s="24" t="s">
        <v>15014</v>
      </c>
      <c r="F1314" s="18">
        <f t="shared" si="62"/>
        <v>2</v>
      </c>
      <c r="G1314" s="23" t="s">
        <v>12257</v>
      </c>
      <c r="H1314" s="23" t="s">
        <v>12257</v>
      </c>
      <c r="I1314" s="19" t="s">
        <v>12258</v>
      </c>
      <c r="J1314" s="41">
        <v>2346710</v>
      </c>
      <c r="K1314" s="42">
        <v>0.1</v>
      </c>
      <c r="L1314" s="41">
        <v>234671</v>
      </c>
      <c r="M1314" s="41">
        <v>2581381</v>
      </c>
      <c r="N1314">
        <f>+VLOOKUP(C1314,'Thanh toán '!M$1335:N$6972,2,0)</f>
        <v>2581381</v>
      </c>
      <c r="O1314" s="61">
        <f t="shared" si="63"/>
        <v>0</v>
      </c>
    </row>
    <row r="1315" spans="1:15" hidden="1" x14ac:dyDescent="0.3">
      <c r="A1315" s="18">
        <v>2023</v>
      </c>
      <c r="B1315" s="19" t="s">
        <v>15084</v>
      </c>
      <c r="C1315" s="19">
        <f t="shared" si="61"/>
        <v>4038</v>
      </c>
      <c r="D1315" s="19" t="s">
        <v>13350</v>
      </c>
      <c r="E1315" s="24" t="s">
        <v>15014</v>
      </c>
      <c r="F1315" s="18">
        <f t="shared" si="62"/>
        <v>2</v>
      </c>
      <c r="G1315" s="23" t="s">
        <v>12251</v>
      </c>
      <c r="H1315" s="23" t="s">
        <v>12251</v>
      </c>
      <c r="I1315" s="19" t="s">
        <v>12252</v>
      </c>
      <c r="J1315" s="41">
        <v>704013</v>
      </c>
      <c r="K1315" s="42">
        <v>9.999957387150521E-2</v>
      </c>
      <c r="L1315" s="41">
        <v>70401</v>
      </c>
      <c r="M1315" s="41">
        <v>774414</v>
      </c>
      <c r="N1315">
        <f>+VLOOKUP(C1315,'Thanh toán '!M$1335:N$6972,2,0)</f>
        <v>774414</v>
      </c>
      <c r="O1315" s="61">
        <f t="shared" si="63"/>
        <v>0</v>
      </c>
    </row>
    <row r="1316" spans="1:15" hidden="1" x14ac:dyDescent="0.3">
      <c r="A1316" s="18">
        <v>2023</v>
      </c>
      <c r="B1316" s="19" t="s">
        <v>15085</v>
      </c>
      <c r="C1316" s="19">
        <f t="shared" si="61"/>
        <v>4052</v>
      </c>
      <c r="D1316" s="19" t="s">
        <v>13350</v>
      </c>
      <c r="E1316" s="24" t="s">
        <v>15014</v>
      </c>
      <c r="F1316" s="18">
        <f t="shared" si="62"/>
        <v>2</v>
      </c>
      <c r="G1316" s="23" t="s">
        <v>12228</v>
      </c>
      <c r="H1316" s="23" t="s">
        <v>12228</v>
      </c>
      <c r="I1316" s="19" t="s">
        <v>12229</v>
      </c>
      <c r="J1316" s="41">
        <v>4504170</v>
      </c>
      <c r="K1316" s="42">
        <v>0.1</v>
      </c>
      <c r="L1316" s="41">
        <v>450417</v>
      </c>
      <c r="M1316" s="41">
        <v>4954587</v>
      </c>
      <c r="N1316">
        <f>+VLOOKUP(C1316,'Thanh toán '!M$1335:N$6972,2,0)</f>
        <v>4954587</v>
      </c>
      <c r="O1316" s="61">
        <f t="shared" si="63"/>
        <v>0</v>
      </c>
    </row>
    <row r="1317" spans="1:15" hidden="1" x14ac:dyDescent="0.3">
      <c r="A1317" s="18">
        <v>2023</v>
      </c>
      <c r="B1317" s="19" t="s">
        <v>15086</v>
      </c>
      <c r="C1317" s="19">
        <f t="shared" si="61"/>
        <v>4053</v>
      </c>
      <c r="D1317" s="19" t="s">
        <v>13350</v>
      </c>
      <c r="E1317" s="24" t="s">
        <v>15014</v>
      </c>
      <c r="F1317" s="18">
        <f t="shared" si="62"/>
        <v>2</v>
      </c>
      <c r="G1317" s="23" t="s">
        <v>11860</v>
      </c>
      <c r="H1317" s="23" t="s">
        <v>15087</v>
      </c>
      <c r="I1317" s="19" t="s">
        <v>11719</v>
      </c>
      <c r="J1317" s="41">
        <v>1140008</v>
      </c>
      <c r="K1317" s="42">
        <v>0.10000017543736535</v>
      </c>
      <c r="L1317" s="41">
        <v>114001</v>
      </c>
      <c r="M1317" s="41">
        <v>1254009</v>
      </c>
      <c r="N1317">
        <f>+VLOOKUP(C1317,'Thanh toán '!M$1335:N$6972,2,0)</f>
        <v>1254009</v>
      </c>
      <c r="O1317" s="61">
        <f t="shared" si="63"/>
        <v>0</v>
      </c>
    </row>
    <row r="1318" spans="1:15" hidden="1" x14ac:dyDescent="0.3">
      <c r="A1318" s="18">
        <v>2023</v>
      </c>
      <c r="B1318" s="19" t="s">
        <v>15088</v>
      </c>
      <c r="C1318" s="19">
        <f t="shared" si="61"/>
        <v>4067</v>
      </c>
      <c r="D1318" s="19" t="s">
        <v>13350</v>
      </c>
      <c r="E1318" s="24" t="s">
        <v>15089</v>
      </c>
      <c r="F1318" s="18">
        <f t="shared" si="62"/>
        <v>2</v>
      </c>
      <c r="G1318" s="23" t="s">
        <v>12026</v>
      </c>
      <c r="H1318" s="23" t="s">
        <v>13949</v>
      </c>
      <c r="I1318" s="19" t="s">
        <v>12027</v>
      </c>
      <c r="J1318" s="41">
        <v>1452366</v>
      </c>
      <c r="K1318" s="42">
        <v>0.10000027541267147</v>
      </c>
      <c r="L1318" s="41">
        <v>145237</v>
      </c>
      <c r="M1318" s="41">
        <v>1597603</v>
      </c>
      <c r="N1318">
        <f>+VLOOKUP(C1318,'Thanh toán '!M$1335:N$6972,2,0)</f>
        <v>1597603</v>
      </c>
      <c r="O1318" s="61">
        <f t="shared" si="63"/>
        <v>0</v>
      </c>
    </row>
    <row r="1319" spans="1:15" hidden="1" x14ac:dyDescent="0.3">
      <c r="A1319" s="18">
        <v>2023</v>
      </c>
      <c r="B1319" s="19" t="s">
        <v>15090</v>
      </c>
      <c r="C1319" s="19">
        <f t="shared" si="61"/>
        <v>4068</v>
      </c>
      <c r="D1319" s="19" t="s">
        <v>13350</v>
      </c>
      <c r="E1319" s="24" t="s">
        <v>15089</v>
      </c>
      <c r="F1319" s="18">
        <f t="shared" si="62"/>
        <v>2</v>
      </c>
      <c r="G1319" s="23" t="s">
        <v>11838</v>
      </c>
      <c r="H1319" s="23" t="s">
        <v>13461</v>
      </c>
      <c r="I1319" s="19" t="s">
        <v>11839</v>
      </c>
      <c r="J1319" s="41">
        <v>1630776</v>
      </c>
      <c r="K1319" s="42">
        <v>0.10000024528200072</v>
      </c>
      <c r="L1319" s="41">
        <v>163078</v>
      </c>
      <c r="M1319" s="41">
        <v>1793854</v>
      </c>
      <c r="N1319">
        <f>+VLOOKUP(C1319,'Thanh toán '!M$1335:N$6972,2,0)</f>
        <v>1793854</v>
      </c>
      <c r="O1319" s="61">
        <f t="shared" si="63"/>
        <v>0</v>
      </c>
    </row>
    <row r="1320" spans="1:15" hidden="1" x14ac:dyDescent="0.3">
      <c r="A1320" s="18">
        <v>2023</v>
      </c>
      <c r="B1320" s="19" t="s">
        <v>15091</v>
      </c>
      <c r="C1320" s="19">
        <f t="shared" si="61"/>
        <v>4069</v>
      </c>
      <c r="D1320" s="19" t="s">
        <v>13350</v>
      </c>
      <c r="E1320" s="24" t="s">
        <v>15089</v>
      </c>
      <c r="F1320" s="18">
        <f t="shared" si="62"/>
        <v>2</v>
      </c>
      <c r="G1320" s="23" t="s">
        <v>11838</v>
      </c>
      <c r="H1320" s="23" t="s">
        <v>13459</v>
      </c>
      <c r="I1320" s="19" t="s">
        <v>11839</v>
      </c>
      <c r="J1320" s="41">
        <v>987756</v>
      </c>
      <c r="K1320" s="42">
        <v>0.10000040495830954</v>
      </c>
      <c r="L1320" s="41">
        <v>98776</v>
      </c>
      <c r="M1320" s="41">
        <v>1086532</v>
      </c>
      <c r="N1320">
        <f>+VLOOKUP(C1320,'Thanh toán '!M$1335:N$6972,2,0)</f>
        <v>1086532</v>
      </c>
      <c r="O1320" s="61">
        <f t="shared" si="63"/>
        <v>0</v>
      </c>
    </row>
    <row r="1321" spans="1:15" hidden="1" x14ac:dyDescent="0.3">
      <c r="A1321" s="18">
        <v>2023</v>
      </c>
      <c r="B1321" s="19" t="s">
        <v>15092</v>
      </c>
      <c r="C1321" s="19">
        <f t="shared" si="61"/>
        <v>4070</v>
      </c>
      <c r="D1321" s="19" t="s">
        <v>13350</v>
      </c>
      <c r="E1321" s="24" t="s">
        <v>15089</v>
      </c>
      <c r="F1321" s="18">
        <f t="shared" si="62"/>
        <v>2</v>
      </c>
      <c r="G1321" s="23" t="s">
        <v>12459</v>
      </c>
      <c r="H1321" s="23" t="s">
        <v>12459</v>
      </c>
      <c r="I1321" s="19" t="s">
        <v>12460</v>
      </c>
      <c r="J1321" s="41">
        <v>1060500</v>
      </c>
      <c r="K1321" s="42">
        <v>0.1</v>
      </c>
      <c r="L1321" s="41">
        <v>106050</v>
      </c>
      <c r="M1321" s="41">
        <v>1166550</v>
      </c>
      <c r="N1321">
        <f>+VLOOKUP(C1321,'Thanh toán '!M$1335:N$6972,2,0)</f>
        <v>1166550</v>
      </c>
      <c r="O1321" s="61">
        <f t="shared" si="63"/>
        <v>0</v>
      </c>
    </row>
    <row r="1322" spans="1:15" hidden="1" x14ac:dyDescent="0.3">
      <c r="A1322" s="18">
        <v>2023</v>
      </c>
      <c r="B1322" s="19" t="s">
        <v>15093</v>
      </c>
      <c r="C1322" s="19">
        <f t="shared" si="61"/>
        <v>4074</v>
      </c>
      <c r="D1322" s="19" t="s">
        <v>13350</v>
      </c>
      <c r="E1322" s="24" t="s">
        <v>15089</v>
      </c>
      <c r="F1322" s="18">
        <f t="shared" si="62"/>
        <v>2</v>
      </c>
      <c r="G1322" s="23" t="s">
        <v>11768</v>
      </c>
      <c r="H1322" s="23" t="s">
        <v>11768</v>
      </c>
      <c r="I1322" s="19" t="s">
        <v>11769</v>
      </c>
      <c r="J1322" s="41">
        <v>1060500</v>
      </c>
      <c r="K1322" s="42">
        <v>0.1</v>
      </c>
      <c r="L1322" s="41">
        <v>106050</v>
      </c>
      <c r="M1322" s="41">
        <v>1166550</v>
      </c>
      <c r="N1322">
        <f>+VLOOKUP(C1322,'Thanh toán '!M$1335:N$6972,2,0)</f>
        <v>1166550</v>
      </c>
      <c r="O1322" s="61">
        <f t="shared" si="63"/>
        <v>0</v>
      </c>
    </row>
    <row r="1323" spans="1:15" hidden="1" x14ac:dyDescent="0.3">
      <c r="A1323" s="18">
        <v>2023</v>
      </c>
      <c r="B1323" s="19" t="s">
        <v>15094</v>
      </c>
      <c r="C1323" s="19">
        <f t="shared" si="61"/>
        <v>4075</v>
      </c>
      <c r="D1323" s="19" t="s">
        <v>13350</v>
      </c>
      <c r="E1323" s="24" t="s">
        <v>15089</v>
      </c>
      <c r="F1323" s="18">
        <f t="shared" si="62"/>
        <v>2</v>
      </c>
      <c r="G1323" s="23" t="s">
        <v>11768</v>
      </c>
      <c r="H1323" s="23" t="s">
        <v>11768</v>
      </c>
      <c r="I1323" s="19" t="s">
        <v>11769</v>
      </c>
      <c r="J1323" s="41">
        <v>2888927</v>
      </c>
      <c r="K1323" s="42">
        <v>0.10000010384478389</v>
      </c>
      <c r="L1323" s="41">
        <v>288893</v>
      </c>
      <c r="M1323" s="41">
        <v>3177820</v>
      </c>
      <c r="N1323">
        <f>+VLOOKUP(C1323,'Thanh toán '!M$1335:N$6972,2,0)</f>
        <v>3177820</v>
      </c>
      <c r="O1323" s="61">
        <f t="shared" si="63"/>
        <v>0</v>
      </c>
    </row>
    <row r="1324" spans="1:15" hidden="1" x14ac:dyDescent="0.3">
      <c r="A1324" s="18">
        <v>2023</v>
      </c>
      <c r="B1324" s="19" t="s">
        <v>15095</v>
      </c>
      <c r="C1324" s="19">
        <f t="shared" si="61"/>
        <v>4076</v>
      </c>
      <c r="D1324" s="19" t="s">
        <v>13350</v>
      </c>
      <c r="E1324" s="24" t="s">
        <v>15089</v>
      </c>
      <c r="F1324" s="18">
        <f t="shared" si="62"/>
        <v>2</v>
      </c>
      <c r="G1324" s="23" t="s">
        <v>11799</v>
      </c>
      <c r="H1324" s="23" t="s">
        <v>13545</v>
      </c>
      <c r="I1324" s="19" t="s">
        <v>11725</v>
      </c>
      <c r="J1324" s="41">
        <v>1299754</v>
      </c>
      <c r="K1324" s="42">
        <v>9.9999692249456429E-2</v>
      </c>
      <c r="L1324" s="41">
        <v>129975</v>
      </c>
      <c r="M1324" s="41">
        <v>1429729</v>
      </c>
      <c r="N1324">
        <f>+VLOOKUP(C1324,'Thanh toán '!M$1335:N$6972,2,0)</f>
        <v>1429729</v>
      </c>
      <c r="O1324" s="61">
        <f t="shared" si="63"/>
        <v>0</v>
      </c>
    </row>
    <row r="1325" spans="1:15" hidden="1" x14ac:dyDescent="0.3">
      <c r="A1325" s="18">
        <v>2023</v>
      </c>
      <c r="B1325" s="19" t="s">
        <v>15096</v>
      </c>
      <c r="C1325" s="19">
        <f t="shared" si="61"/>
        <v>4079</v>
      </c>
      <c r="D1325" s="19" t="s">
        <v>13350</v>
      </c>
      <c r="E1325" s="24" t="s">
        <v>15089</v>
      </c>
      <c r="F1325" s="18">
        <f t="shared" si="62"/>
        <v>2</v>
      </c>
      <c r="G1325" s="23" t="s">
        <v>11838</v>
      </c>
      <c r="H1325" s="23" t="s">
        <v>13457</v>
      </c>
      <c r="I1325" s="19" t="s">
        <v>11839</v>
      </c>
      <c r="J1325" s="41">
        <v>1577027</v>
      </c>
      <c r="K1325" s="42">
        <v>0.10000019023136573</v>
      </c>
      <c r="L1325" s="41">
        <v>157703</v>
      </c>
      <c r="M1325" s="41">
        <v>1734730</v>
      </c>
      <c r="N1325">
        <f>+VLOOKUP(C1325,'Thanh toán '!M$1335:N$6972,2,0)</f>
        <v>1734730</v>
      </c>
      <c r="O1325" s="61">
        <f t="shared" si="63"/>
        <v>0</v>
      </c>
    </row>
    <row r="1326" spans="1:15" hidden="1" x14ac:dyDescent="0.3">
      <c r="A1326" s="18">
        <v>2023</v>
      </c>
      <c r="B1326" s="19" t="s">
        <v>15097</v>
      </c>
      <c r="C1326" s="19">
        <f t="shared" si="61"/>
        <v>4080</v>
      </c>
      <c r="D1326" s="19" t="s">
        <v>13350</v>
      </c>
      <c r="E1326" s="24" t="s">
        <v>15089</v>
      </c>
      <c r="F1326" s="18">
        <f t="shared" si="62"/>
        <v>2</v>
      </c>
      <c r="G1326" s="23" t="s">
        <v>12360</v>
      </c>
      <c r="H1326" s="23" t="s">
        <v>12360</v>
      </c>
      <c r="I1326" s="19" t="s">
        <v>12361</v>
      </c>
      <c r="J1326" s="41">
        <v>2207730</v>
      </c>
      <c r="K1326" s="42">
        <v>0.1</v>
      </c>
      <c r="L1326" s="41">
        <v>220773</v>
      </c>
      <c r="M1326" s="41">
        <v>2428503</v>
      </c>
      <c r="N1326">
        <f>+VLOOKUP(C1326,'Thanh toán '!M$1335:N$6972,2,0)</f>
        <v>2428503</v>
      </c>
      <c r="O1326" s="61">
        <f t="shared" si="63"/>
        <v>0</v>
      </c>
    </row>
    <row r="1327" spans="1:15" hidden="1" x14ac:dyDescent="0.3">
      <c r="A1327" s="18">
        <v>2023</v>
      </c>
      <c r="B1327" s="19" t="s">
        <v>15098</v>
      </c>
      <c r="C1327" s="19">
        <f t="shared" si="61"/>
        <v>4098</v>
      </c>
      <c r="D1327" s="19" t="s">
        <v>13350</v>
      </c>
      <c r="E1327" s="24" t="s">
        <v>15089</v>
      </c>
      <c r="F1327" s="18">
        <f t="shared" si="62"/>
        <v>2</v>
      </c>
      <c r="G1327" s="23" t="s">
        <v>11860</v>
      </c>
      <c r="H1327" s="23" t="s">
        <v>15099</v>
      </c>
      <c r="I1327" s="19" t="s">
        <v>11719</v>
      </c>
      <c r="J1327" s="41">
        <v>2067640</v>
      </c>
      <c r="K1327" s="42">
        <v>0.1</v>
      </c>
      <c r="L1327" s="41">
        <v>206764</v>
      </c>
      <c r="M1327" s="41">
        <v>2274404</v>
      </c>
      <c r="N1327">
        <f>+VLOOKUP(C1327,'Thanh toán '!M$1335:N$6972,2,0)</f>
        <v>2274404</v>
      </c>
      <c r="O1327" s="61">
        <f t="shared" si="63"/>
        <v>0</v>
      </c>
    </row>
    <row r="1328" spans="1:15" hidden="1" x14ac:dyDescent="0.3">
      <c r="A1328" s="18">
        <v>2023</v>
      </c>
      <c r="B1328" s="19" t="s">
        <v>15100</v>
      </c>
      <c r="C1328" s="19">
        <f t="shared" si="61"/>
        <v>4099</v>
      </c>
      <c r="D1328" s="19" t="s">
        <v>13350</v>
      </c>
      <c r="E1328" s="24" t="s">
        <v>15089</v>
      </c>
      <c r="F1328" s="18">
        <f t="shared" si="62"/>
        <v>2</v>
      </c>
      <c r="G1328" s="23" t="s">
        <v>11860</v>
      </c>
      <c r="H1328" s="23" t="s">
        <v>15101</v>
      </c>
      <c r="I1328" s="19" t="s">
        <v>11719</v>
      </c>
      <c r="J1328" s="41">
        <v>1293695</v>
      </c>
      <c r="K1328" s="42">
        <v>0.10000038648986044</v>
      </c>
      <c r="L1328" s="41">
        <v>129370</v>
      </c>
      <c r="M1328" s="41">
        <v>1423065</v>
      </c>
      <c r="N1328">
        <f>+VLOOKUP(C1328,'Thanh toán '!M$1335:N$6972,2,0)</f>
        <v>1423065</v>
      </c>
      <c r="O1328" s="61">
        <f t="shared" si="63"/>
        <v>0</v>
      </c>
    </row>
    <row r="1329" spans="1:15" hidden="1" x14ac:dyDescent="0.3">
      <c r="A1329" s="18">
        <v>2023</v>
      </c>
      <c r="B1329" s="19" t="s">
        <v>15102</v>
      </c>
      <c r="C1329" s="19">
        <f t="shared" si="61"/>
        <v>4100</v>
      </c>
      <c r="D1329" s="19" t="s">
        <v>13350</v>
      </c>
      <c r="E1329" s="24" t="s">
        <v>15089</v>
      </c>
      <c r="F1329" s="18">
        <f t="shared" si="62"/>
        <v>2</v>
      </c>
      <c r="G1329" s="23" t="s">
        <v>11860</v>
      </c>
      <c r="H1329" s="23" t="s">
        <v>15103</v>
      </c>
      <c r="I1329" s="19" t="s">
        <v>11719</v>
      </c>
      <c r="J1329" s="41">
        <v>1279643</v>
      </c>
      <c r="K1329" s="42">
        <v>9.999976555961311E-2</v>
      </c>
      <c r="L1329" s="41">
        <v>127964</v>
      </c>
      <c r="M1329" s="41">
        <v>1407607</v>
      </c>
      <c r="N1329">
        <f>+VLOOKUP(C1329,'Thanh toán '!M$1335:N$6972,2,0)</f>
        <v>1407607</v>
      </c>
      <c r="O1329" s="61">
        <f t="shared" si="63"/>
        <v>0</v>
      </c>
    </row>
    <row r="1330" spans="1:15" hidden="1" x14ac:dyDescent="0.3">
      <c r="A1330" s="18">
        <v>2023</v>
      </c>
      <c r="B1330" s="19" t="s">
        <v>15104</v>
      </c>
      <c r="C1330" s="19">
        <f t="shared" si="61"/>
        <v>4103</v>
      </c>
      <c r="D1330" s="19" t="s">
        <v>13350</v>
      </c>
      <c r="E1330" s="24" t="s">
        <v>15089</v>
      </c>
      <c r="F1330" s="18">
        <f t="shared" si="62"/>
        <v>2</v>
      </c>
      <c r="G1330" s="23" t="s">
        <v>12173</v>
      </c>
      <c r="H1330" s="23" t="s">
        <v>12173</v>
      </c>
      <c r="I1330" s="19" t="s">
        <v>12174</v>
      </c>
      <c r="J1330" s="41">
        <v>5140170</v>
      </c>
      <c r="K1330" s="42">
        <v>0.1</v>
      </c>
      <c r="L1330" s="41">
        <v>514017</v>
      </c>
      <c r="M1330" s="41">
        <v>5654187</v>
      </c>
      <c r="N1330">
        <f>+VLOOKUP(C1330,'Thanh toán '!M$1335:N$6972,2,0)</f>
        <v>5654187</v>
      </c>
      <c r="O1330" s="61">
        <f t="shared" si="63"/>
        <v>0</v>
      </c>
    </row>
    <row r="1331" spans="1:15" hidden="1" x14ac:dyDescent="0.3">
      <c r="A1331" s="18">
        <v>2023</v>
      </c>
      <c r="B1331" s="19" t="s">
        <v>15105</v>
      </c>
      <c r="C1331" s="19">
        <f t="shared" si="61"/>
        <v>4105</v>
      </c>
      <c r="D1331" s="19" t="s">
        <v>13350</v>
      </c>
      <c r="E1331" s="24" t="s">
        <v>15089</v>
      </c>
      <c r="F1331" s="18">
        <f t="shared" si="62"/>
        <v>2</v>
      </c>
      <c r="G1331" s="23" t="s">
        <v>11799</v>
      </c>
      <c r="H1331" s="23" t="s">
        <v>13639</v>
      </c>
      <c r="I1331" s="19" t="s">
        <v>11725</v>
      </c>
      <c r="J1331" s="41">
        <v>621508</v>
      </c>
      <c r="K1331" s="42">
        <v>0.1000003217979495</v>
      </c>
      <c r="L1331" s="41">
        <v>62151</v>
      </c>
      <c r="M1331" s="41">
        <v>683659</v>
      </c>
      <c r="N1331">
        <f>+VLOOKUP(C1331,'Thanh toán '!M$1335:N$6972,2,0)</f>
        <v>683659</v>
      </c>
      <c r="O1331" s="61">
        <f t="shared" si="63"/>
        <v>0</v>
      </c>
    </row>
    <row r="1332" spans="1:15" hidden="1" x14ac:dyDescent="0.3">
      <c r="A1332" s="18">
        <v>2023</v>
      </c>
      <c r="B1332" s="19" t="s">
        <v>15106</v>
      </c>
      <c r="C1332" s="19">
        <f t="shared" si="61"/>
        <v>4106</v>
      </c>
      <c r="D1332" s="19" t="s">
        <v>13350</v>
      </c>
      <c r="E1332" s="24" t="s">
        <v>15089</v>
      </c>
      <c r="F1332" s="18">
        <f t="shared" si="62"/>
        <v>2</v>
      </c>
      <c r="G1332" s="23" t="s">
        <v>12293</v>
      </c>
      <c r="H1332" s="23" t="s">
        <v>12293</v>
      </c>
      <c r="I1332" s="19" t="s">
        <v>12294</v>
      </c>
      <c r="J1332" s="41">
        <v>2129781</v>
      </c>
      <c r="K1332" s="42">
        <v>9.9999953046815609E-2</v>
      </c>
      <c r="L1332" s="41">
        <v>212978</v>
      </c>
      <c r="M1332" s="41">
        <v>2342759</v>
      </c>
      <c r="N1332">
        <f>+VLOOKUP(C1332,'Thanh toán '!M$1335:N$6972,2,0)</f>
        <v>2342759</v>
      </c>
      <c r="O1332" s="61">
        <f t="shared" si="63"/>
        <v>0</v>
      </c>
    </row>
    <row r="1333" spans="1:15" hidden="1" x14ac:dyDescent="0.3">
      <c r="A1333" s="18">
        <v>2023</v>
      </c>
      <c r="B1333" s="19" t="s">
        <v>15107</v>
      </c>
      <c r="C1333" s="19">
        <f t="shared" si="61"/>
        <v>4107</v>
      </c>
      <c r="D1333" s="19" t="s">
        <v>13350</v>
      </c>
      <c r="E1333" s="24" t="s">
        <v>15089</v>
      </c>
      <c r="F1333" s="18">
        <f t="shared" si="62"/>
        <v>2</v>
      </c>
      <c r="G1333" s="23" t="s">
        <v>12549</v>
      </c>
      <c r="H1333" s="23" t="s">
        <v>12549</v>
      </c>
      <c r="I1333" s="19" t="s">
        <v>12550</v>
      </c>
      <c r="J1333" s="41">
        <v>6071100</v>
      </c>
      <c r="K1333" s="42">
        <v>0.1</v>
      </c>
      <c r="L1333" s="41">
        <v>607110</v>
      </c>
      <c r="M1333" s="41">
        <v>6678210</v>
      </c>
      <c r="N1333">
        <f>+VLOOKUP(C1333,'Thanh toán '!M$1335:N$6972,2,0)</f>
        <v>6678210</v>
      </c>
      <c r="O1333" s="61">
        <f t="shared" si="63"/>
        <v>0</v>
      </c>
    </row>
    <row r="1334" spans="1:15" hidden="1" x14ac:dyDescent="0.3">
      <c r="A1334" s="18">
        <v>2023</v>
      </c>
      <c r="B1334" s="19" t="s">
        <v>15108</v>
      </c>
      <c r="C1334" s="19">
        <f t="shared" si="61"/>
        <v>4108</v>
      </c>
      <c r="D1334" s="19" t="s">
        <v>13350</v>
      </c>
      <c r="E1334" s="24" t="s">
        <v>15089</v>
      </c>
      <c r="F1334" s="18">
        <f t="shared" si="62"/>
        <v>2</v>
      </c>
      <c r="G1334" s="23" t="s">
        <v>12565</v>
      </c>
      <c r="H1334" s="23" t="s">
        <v>12565</v>
      </c>
      <c r="I1334" s="19" t="s">
        <v>12566</v>
      </c>
      <c r="J1334" s="41">
        <v>2218317</v>
      </c>
      <c r="K1334" s="42">
        <v>0.1000001352376599</v>
      </c>
      <c r="L1334" s="41">
        <v>221832</v>
      </c>
      <c r="M1334" s="41">
        <v>2440149</v>
      </c>
      <c r="N1334">
        <f>+VLOOKUP(C1334,'Thanh toán '!M$1335:N$6972,2,0)</f>
        <v>2440149</v>
      </c>
      <c r="O1334" s="61">
        <f t="shared" si="63"/>
        <v>0</v>
      </c>
    </row>
    <row r="1335" spans="1:15" hidden="1" x14ac:dyDescent="0.3">
      <c r="A1335" s="18">
        <v>2023</v>
      </c>
      <c r="B1335" s="19" t="s">
        <v>15109</v>
      </c>
      <c r="C1335" s="19">
        <f t="shared" si="61"/>
        <v>4109</v>
      </c>
      <c r="D1335" s="19" t="s">
        <v>13350</v>
      </c>
      <c r="E1335" s="24" t="s">
        <v>15089</v>
      </c>
      <c r="F1335" s="18">
        <f t="shared" si="62"/>
        <v>2</v>
      </c>
      <c r="G1335" s="23" t="s">
        <v>12309</v>
      </c>
      <c r="H1335" s="23" t="s">
        <v>12309</v>
      </c>
      <c r="I1335" s="19" t="s">
        <v>12310</v>
      </c>
      <c r="J1335" s="41">
        <v>1612400</v>
      </c>
      <c r="K1335" s="42">
        <v>0.1</v>
      </c>
      <c r="L1335" s="41">
        <v>161240</v>
      </c>
      <c r="M1335" s="41">
        <v>1773640</v>
      </c>
      <c r="N1335">
        <f>+VLOOKUP(C1335,'Thanh toán '!M$1335:N$6972,2,0)</f>
        <v>1773640</v>
      </c>
      <c r="O1335" s="61">
        <f t="shared" si="63"/>
        <v>0</v>
      </c>
    </row>
    <row r="1336" spans="1:15" hidden="1" x14ac:dyDescent="0.3">
      <c r="A1336" s="18">
        <v>2023</v>
      </c>
      <c r="B1336" s="19" t="s">
        <v>15110</v>
      </c>
      <c r="C1336" s="19">
        <f t="shared" si="61"/>
        <v>4110</v>
      </c>
      <c r="D1336" s="19" t="s">
        <v>13350</v>
      </c>
      <c r="E1336" s="24" t="s">
        <v>15089</v>
      </c>
      <c r="F1336" s="18">
        <f t="shared" si="62"/>
        <v>2</v>
      </c>
      <c r="G1336" s="23" t="s">
        <v>12788</v>
      </c>
      <c r="H1336" s="23" t="s">
        <v>12788</v>
      </c>
      <c r="I1336" s="19" t="s">
        <v>12789</v>
      </c>
      <c r="J1336" s="41">
        <v>2044153</v>
      </c>
      <c r="K1336" s="42">
        <v>9.9999853239948283E-2</v>
      </c>
      <c r="L1336" s="41">
        <v>204415</v>
      </c>
      <c r="M1336" s="41">
        <v>2248568</v>
      </c>
      <c r="N1336">
        <f>+VLOOKUP(C1336,'Thanh toán '!M$1335:N$6972,2,0)</f>
        <v>2248568</v>
      </c>
      <c r="O1336" s="61">
        <f t="shared" si="63"/>
        <v>0</v>
      </c>
    </row>
    <row r="1337" spans="1:15" hidden="1" x14ac:dyDescent="0.3">
      <c r="A1337" s="18">
        <v>2023</v>
      </c>
      <c r="B1337" s="19" t="s">
        <v>15111</v>
      </c>
      <c r="C1337" s="19">
        <f t="shared" si="61"/>
        <v>4111</v>
      </c>
      <c r="D1337" s="19" t="s">
        <v>13350</v>
      </c>
      <c r="E1337" s="24" t="s">
        <v>15089</v>
      </c>
      <c r="F1337" s="18">
        <f t="shared" si="62"/>
        <v>2</v>
      </c>
      <c r="G1337" s="23" t="s">
        <v>12556</v>
      </c>
      <c r="H1337" s="23" t="s">
        <v>12556</v>
      </c>
      <c r="I1337" s="19" t="s">
        <v>12557</v>
      </c>
      <c r="J1337" s="41">
        <v>3772339</v>
      </c>
      <c r="K1337" s="42">
        <v>0.10000002650875227</v>
      </c>
      <c r="L1337" s="41">
        <v>377234</v>
      </c>
      <c r="M1337" s="41">
        <v>4149573</v>
      </c>
      <c r="N1337">
        <f>+VLOOKUP(C1337,'Thanh toán '!M$1335:N$6972,2,0)</f>
        <v>4149573</v>
      </c>
      <c r="O1337" s="61">
        <f t="shared" si="63"/>
        <v>0</v>
      </c>
    </row>
    <row r="1338" spans="1:15" hidden="1" x14ac:dyDescent="0.3">
      <c r="A1338" s="18">
        <v>2023</v>
      </c>
      <c r="B1338" s="19" t="s">
        <v>15112</v>
      </c>
      <c r="C1338" s="19">
        <f t="shared" si="61"/>
        <v>4112</v>
      </c>
      <c r="D1338" s="19" t="s">
        <v>13350</v>
      </c>
      <c r="E1338" s="24" t="s">
        <v>15089</v>
      </c>
      <c r="F1338" s="18">
        <f t="shared" si="62"/>
        <v>2</v>
      </c>
      <c r="G1338" s="23" t="s">
        <v>12263</v>
      </c>
      <c r="H1338" s="23" t="s">
        <v>12263</v>
      </c>
      <c r="I1338" s="19" t="s">
        <v>12264</v>
      </c>
      <c r="J1338" s="41">
        <v>6930960</v>
      </c>
      <c r="K1338" s="42">
        <v>0.1</v>
      </c>
      <c r="L1338" s="41">
        <v>693096</v>
      </c>
      <c r="M1338" s="41">
        <v>7624056</v>
      </c>
      <c r="N1338">
        <f>+VLOOKUP(C1338,'Thanh toán '!M$1335:N$6972,2,0)</f>
        <v>7624056</v>
      </c>
      <c r="O1338" s="61">
        <f t="shared" si="63"/>
        <v>0</v>
      </c>
    </row>
    <row r="1339" spans="1:15" hidden="1" x14ac:dyDescent="0.3">
      <c r="A1339" s="18">
        <v>2023</v>
      </c>
      <c r="B1339" s="19" t="s">
        <v>15113</v>
      </c>
      <c r="C1339" s="19">
        <f t="shared" si="61"/>
        <v>4114</v>
      </c>
      <c r="D1339" s="19" t="s">
        <v>13350</v>
      </c>
      <c r="E1339" s="24" t="s">
        <v>15114</v>
      </c>
      <c r="F1339" s="18">
        <f t="shared" si="62"/>
        <v>2</v>
      </c>
      <c r="G1339" s="23" t="s">
        <v>12650</v>
      </c>
      <c r="H1339" s="23" t="s">
        <v>12650</v>
      </c>
      <c r="I1339" s="19" t="s">
        <v>12651</v>
      </c>
      <c r="J1339" s="41">
        <v>2714250</v>
      </c>
      <c r="K1339" s="42">
        <v>0.1</v>
      </c>
      <c r="L1339" s="41">
        <v>271425</v>
      </c>
      <c r="M1339" s="41">
        <v>2985675</v>
      </c>
      <c r="N1339">
        <f>+VLOOKUP(C1339,'Thanh toán '!M$1335:N$6972,2,0)</f>
        <v>2985675</v>
      </c>
      <c r="O1339" s="61">
        <f t="shared" si="63"/>
        <v>0</v>
      </c>
    </row>
    <row r="1340" spans="1:15" hidden="1" x14ac:dyDescent="0.3">
      <c r="A1340" s="18">
        <v>2023</v>
      </c>
      <c r="B1340" s="19" t="s">
        <v>15115</v>
      </c>
      <c r="C1340" s="19">
        <f t="shared" si="61"/>
        <v>4115</v>
      </c>
      <c r="D1340" s="19" t="s">
        <v>13350</v>
      </c>
      <c r="E1340" s="24" t="s">
        <v>15114</v>
      </c>
      <c r="F1340" s="18">
        <f t="shared" si="62"/>
        <v>2</v>
      </c>
      <c r="G1340" s="23" t="s">
        <v>12788</v>
      </c>
      <c r="H1340" s="23" t="s">
        <v>12788</v>
      </c>
      <c r="I1340" s="19" t="s">
        <v>12789</v>
      </c>
      <c r="J1340" s="41">
        <v>424200</v>
      </c>
      <c r="K1340" s="42">
        <v>0.1</v>
      </c>
      <c r="L1340" s="41">
        <v>42420</v>
      </c>
      <c r="M1340" s="41">
        <v>466620</v>
      </c>
      <c r="N1340">
        <f>+VLOOKUP(C1340,'Thanh toán '!M$1335:N$6972,2,0)</f>
        <v>466620</v>
      </c>
      <c r="O1340" s="61">
        <f t="shared" si="63"/>
        <v>0</v>
      </c>
    </row>
    <row r="1341" spans="1:15" hidden="1" x14ac:dyDescent="0.3">
      <c r="A1341" s="18">
        <v>2023</v>
      </c>
      <c r="B1341" s="19" t="s">
        <v>15116</v>
      </c>
      <c r="C1341" s="19">
        <f t="shared" si="61"/>
        <v>4116</v>
      </c>
      <c r="D1341" s="19" t="s">
        <v>13350</v>
      </c>
      <c r="E1341" s="24" t="s">
        <v>15114</v>
      </c>
      <c r="F1341" s="18">
        <f t="shared" si="62"/>
        <v>2</v>
      </c>
      <c r="G1341" s="23" t="s">
        <v>12556</v>
      </c>
      <c r="H1341" s="23" t="s">
        <v>12556</v>
      </c>
      <c r="I1341" s="19" t="s">
        <v>12557</v>
      </c>
      <c r="J1341" s="41">
        <v>1102500</v>
      </c>
      <c r="K1341" s="42">
        <v>0.1</v>
      </c>
      <c r="L1341" s="41">
        <v>110250</v>
      </c>
      <c r="M1341" s="41">
        <v>1212750</v>
      </c>
      <c r="N1341">
        <f>+VLOOKUP(C1341,'Thanh toán '!M$1335:N$6972,2,0)</f>
        <v>1212750</v>
      </c>
      <c r="O1341" s="61">
        <f t="shared" si="63"/>
        <v>0</v>
      </c>
    </row>
    <row r="1342" spans="1:15" hidden="1" x14ac:dyDescent="0.3">
      <c r="A1342" s="18">
        <v>2023</v>
      </c>
      <c r="B1342" s="19" t="s">
        <v>15117</v>
      </c>
      <c r="C1342" s="19">
        <f t="shared" si="61"/>
        <v>4117</v>
      </c>
      <c r="D1342" s="19" t="s">
        <v>13350</v>
      </c>
      <c r="E1342" s="24" t="s">
        <v>15114</v>
      </c>
      <c r="F1342" s="18">
        <f t="shared" si="62"/>
        <v>2</v>
      </c>
      <c r="G1342" s="23" t="s">
        <v>12545</v>
      </c>
      <c r="H1342" s="23" t="s">
        <v>12545</v>
      </c>
      <c r="I1342" s="19" t="s">
        <v>12546</v>
      </c>
      <c r="J1342" s="41">
        <v>1632750</v>
      </c>
      <c r="K1342" s="42">
        <v>0.1</v>
      </c>
      <c r="L1342" s="41">
        <v>163275</v>
      </c>
      <c r="M1342" s="41">
        <v>1796025</v>
      </c>
      <c r="N1342">
        <f>+VLOOKUP(C1342,'Thanh toán '!M$1335:N$6972,2,0)</f>
        <v>1796025</v>
      </c>
      <c r="O1342" s="61">
        <f t="shared" si="63"/>
        <v>0</v>
      </c>
    </row>
    <row r="1343" spans="1:15" hidden="1" x14ac:dyDescent="0.3">
      <c r="A1343" s="18">
        <v>2023</v>
      </c>
      <c r="B1343" s="19" t="s">
        <v>15118</v>
      </c>
      <c r="C1343" s="19">
        <f t="shared" si="61"/>
        <v>4118</v>
      </c>
      <c r="D1343" s="19" t="s">
        <v>13350</v>
      </c>
      <c r="E1343" s="24" t="s">
        <v>15114</v>
      </c>
      <c r="F1343" s="18">
        <f t="shared" si="62"/>
        <v>2</v>
      </c>
      <c r="G1343" s="23" t="s">
        <v>12245</v>
      </c>
      <c r="H1343" s="23" t="s">
        <v>12245</v>
      </c>
      <c r="I1343" s="19" t="s">
        <v>12246</v>
      </c>
      <c r="J1343" s="41">
        <v>3550800</v>
      </c>
      <c r="K1343" s="42">
        <v>0.1</v>
      </c>
      <c r="L1343" s="41">
        <v>355080</v>
      </c>
      <c r="M1343" s="41">
        <v>3905880</v>
      </c>
      <c r="N1343">
        <f>+VLOOKUP(C1343,'Thanh toán '!M$1335:N$6972,2,0)</f>
        <v>3905880</v>
      </c>
      <c r="O1343" s="61">
        <f t="shared" si="63"/>
        <v>0</v>
      </c>
    </row>
    <row r="1344" spans="1:15" hidden="1" x14ac:dyDescent="0.3">
      <c r="A1344" s="18">
        <v>2023</v>
      </c>
      <c r="B1344" s="19" t="s">
        <v>15119</v>
      </c>
      <c r="C1344" s="19">
        <f t="shared" si="61"/>
        <v>4119</v>
      </c>
      <c r="D1344" s="19" t="s">
        <v>13350</v>
      </c>
      <c r="E1344" s="24" t="s">
        <v>15114</v>
      </c>
      <c r="F1344" s="18">
        <f t="shared" si="62"/>
        <v>2</v>
      </c>
      <c r="G1344" s="23" t="s">
        <v>11799</v>
      </c>
      <c r="H1344" s="23" t="s">
        <v>15120</v>
      </c>
      <c r="I1344" s="19" t="s">
        <v>11725</v>
      </c>
      <c r="J1344" s="41">
        <v>1506983</v>
      </c>
      <c r="K1344" s="42">
        <v>9.9999800926752327E-2</v>
      </c>
      <c r="L1344" s="41">
        <v>150698</v>
      </c>
      <c r="M1344" s="41">
        <v>1657681</v>
      </c>
      <c r="N1344">
        <f>+VLOOKUP(C1344,'Thanh toán '!M$1335:N$6972,2,0)</f>
        <v>1657681</v>
      </c>
      <c r="O1344" s="61">
        <f t="shared" si="63"/>
        <v>0</v>
      </c>
    </row>
    <row r="1345" spans="1:15" hidden="1" x14ac:dyDescent="0.3">
      <c r="A1345" s="18">
        <v>2023</v>
      </c>
      <c r="B1345" s="19" t="s">
        <v>15121</v>
      </c>
      <c r="C1345" s="19">
        <f t="shared" si="61"/>
        <v>4120</v>
      </c>
      <c r="D1345" s="19" t="s">
        <v>13350</v>
      </c>
      <c r="E1345" s="24" t="s">
        <v>15114</v>
      </c>
      <c r="F1345" s="18">
        <f t="shared" si="62"/>
        <v>2</v>
      </c>
      <c r="G1345" s="23" t="s">
        <v>11799</v>
      </c>
      <c r="H1345" s="23" t="s">
        <v>13688</v>
      </c>
      <c r="I1345" s="19" t="s">
        <v>11725</v>
      </c>
      <c r="J1345" s="41">
        <v>557313</v>
      </c>
      <c r="K1345" s="42">
        <v>9.9999461702849207E-2</v>
      </c>
      <c r="L1345" s="41">
        <v>55731</v>
      </c>
      <c r="M1345" s="41">
        <v>613044</v>
      </c>
      <c r="N1345">
        <f>+VLOOKUP(C1345,'Thanh toán '!M$1335:N$6972,2,0)</f>
        <v>613044</v>
      </c>
      <c r="O1345" s="61">
        <f t="shared" si="63"/>
        <v>0</v>
      </c>
    </row>
    <row r="1346" spans="1:15" hidden="1" x14ac:dyDescent="0.3">
      <c r="A1346" s="18">
        <v>2023</v>
      </c>
      <c r="B1346" s="19" t="s">
        <v>15122</v>
      </c>
      <c r="C1346" s="19">
        <f t="shared" si="61"/>
        <v>4122</v>
      </c>
      <c r="D1346" s="19" t="s">
        <v>13350</v>
      </c>
      <c r="E1346" s="24" t="s">
        <v>15114</v>
      </c>
      <c r="F1346" s="18">
        <f t="shared" si="62"/>
        <v>2</v>
      </c>
      <c r="G1346" s="23" t="s">
        <v>11799</v>
      </c>
      <c r="H1346" s="23" t="s">
        <v>15123</v>
      </c>
      <c r="I1346" s="19" t="s">
        <v>11725</v>
      </c>
      <c r="J1346" s="41">
        <v>501820</v>
      </c>
      <c r="K1346" s="42">
        <v>0.1</v>
      </c>
      <c r="L1346" s="41">
        <v>50182</v>
      </c>
      <c r="M1346" s="41">
        <v>552002</v>
      </c>
      <c r="N1346">
        <f>+VLOOKUP(C1346,'Thanh toán '!M$1335:N$6972,2,0)</f>
        <v>552002</v>
      </c>
      <c r="O1346" s="61">
        <f t="shared" si="63"/>
        <v>0</v>
      </c>
    </row>
    <row r="1347" spans="1:15" hidden="1" x14ac:dyDescent="0.3">
      <c r="A1347" s="18">
        <v>2023</v>
      </c>
      <c r="B1347" s="19" t="s">
        <v>15124</v>
      </c>
      <c r="C1347" s="19">
        <f t="shared" si="61"/>
        <v>4123</v>
      </c>
      <c r="D1347" s="19" t="s">
        <v>13350</v>
      </c>
      <c r="E1347" s="24" t="s">
        <v>15114</v>
      </c>
      <c r="F1347" s="18">
        <f t="shared" si="62"/>
        <v>2</v>
      </c>
      <c r="G1347" s="23" t="s">
        <v>11799</v>
      </c>
      <c r="H1347" s="23" t="s">
        <v>14001</v>
      </c>
      <c r="I1347" s="19" t="s">
        <v>11725</v>
      </c>
      <c r="J1347" s="41">
        <v>250910</v>
      </c>
      <c r="K1347" s="42">
        <v>0.1</v>
      </c>
      <c r="L1347" s="41">
        <v>25091</v>
      </c>
      <c r="M1347" s="41">
        <v>276001</v>
      </c>
      <c r="N1347">
        <f>+VLOOKUP(C1347,'Thanh toán '!M$1335:N$6972,2,0)</f>
        <v>276001</v>
      </c>
      <c r="O1347" s="61">
        <f t="shared" si="63"/>
        <v>0</v>
      </c>
    </row>
    <row r="1348" spans="1:15" hidden="1" x14ac:dyDescent="0.3">
      <c r="A1348" s="18">
        <v>2023</v>
      </c>
      <c r="B1348" s="19" t="s">
        <v>15125</v>
      </c>
      <c r="C1348" s="19">
        <f t="shared" si="61"/>
        <v>4124</v>
      </c>
      <c r="D1348" s="19" t="s">
        <v>13350</v>
      </c>
      <c r="E1348" s="24" t="s">
        <v>15114</v>
      </c>
      <c r="F1348" s="18">
        <f t="shared" si="62"/>
        <v>2</v>
      </c>
      <c r="G1348" s="23" t="s">
        <v>11799</v>
      </c>
      <c r="H1348" s="23" t="s">
        <v>13399</v>
      </c>
      <c r="I1348" s="19" t="s">
        <v>11725</v>
      </c>
      <c r="J1348" s="41">
        <v>996679</v>
      </c>
      <c r="K1348" s="42">
        <v>0.10000010033320658</v>
      </c>
      <c r="L1348" s="41">
        <v>99668</v>
      </c>
      <c r="M1348" s="41">
        <v>1096347</v>
      </c>
      <c r="N1348">
        <f>+VLOOKUP(C1348,'Thanh toán '!M$1335:N$6972,2,0)</f>
        <v>1096347</v>
      </c>
      <c r="O1348" s="61">
        <f t="shared" si="63"/>
        <v>0</v>
      </c>
    </row>
    <row r="1349" spans="1:15" hidden="1" x14ac:dyDescent="0.3">
      <c r="A1349" s="18">
        <v>2023</v>
      </c>
      <c r="B1349" s="19" t="s">
        <v>15126</v>
      </c>
      <c r="C1349" s="19">
        <f t="shared" si="61"/>
        <v>4125</v>
      </c>
      <c r="D1349" s="19" t="s">
        <v>13350</v>
      </c>
      <c r="E1349" s="24" t="s">
        <v>15114</v>
      </c>
      <c r="F1349" s="18">
        <f t="shared" si="62"/>
        <v>2</v>
      </c>
      <c r="G1349" s="23" t="s">
        <v>11799</v>
      </c>
      <c r="H1349" s="23" t="s">
        <v>13409</v>
      </c>
      <c r="I1349" s="19" t="s">
        <v>11725</v>
      </c>
      <c r="J1349" s="41">
        <v>806200</v>
      </c>
      <c r="K1349" s="42">
        <v>0.1</v>
      </c>
      <c r="L1349" s="41">
        <v>80620</v>
      </c>
      <c r="M1349" s="41">
        <v>886820</v>
      </c>
      <c r="N1349">
        <f>+VLOOKUP(C1349,'Thanh toán '!M$1335:N$6972,2,0)</f>
        <v>886820</v>
      </c>
      <c r="O1349" s="61">
        <f t="shared" si="63"/>
        <v>0</v>
      </c>
    </row>
    <row r="1350" spans="1:15" hidden="1" x14ac:dyDescent="0.3">
      <c r="A1350" s="18">
        <v>2023</v>
      </c>
      <c r="B1350" s="19" t="s">
        <v>15127</v>
      </c>
      <c r="C1350" s="19">
        <f t="shared" ref="C1350:C1413" si="64">+B1350*1</f>
        <v>4126</v>
      </c>
      <c r="D1350" s="19" t="s">
        <v>13350</v>
      </c>
      <c r="E1350" s="24" t="s">
        <v>15114</v>
      </c>
      <c r="F1350" s="18">
        <f t="shared" ref="F1350:F1413" si="65">+MONTH(E1350)</f>
        <v>2</v>
      </c>
      <c r="G1350" s="23" t="s">
        <v>11799</v>
      </c>
      <c r="H1350" s="23" t="s">
        <v>14037</v>
      </c>
      <c r="I1350" s="19" t="s">
        <v>11725</v>
      </c>
      <c r="J1350" s="41">
        <v>507744</v>
      </c>
      <c r="K1350" s="42">
        <v>9.999921220142434E-2</v>
      </c>
      <c r="L1350" s="41">
        <v>50774</v>
      </c>
      <c r="M1350" s="41">
        <v>558518</v>
      </c>
      <c r="N1350">
        <f>+VLOOKUP(C1350,'Thanh toán '!M$1335:N$6972,2,0)</f>
        <v>558518</v>
      </c>
      <c r="O1350" s="61">
        <f t="shared" ref="O1350:O1413" si="66">+N1350-M1350</f>
        <v>0</v>
      </c>
    </row>
    <row r="1351" spans="1:15" hidden="1" x14ac:dyDescent="0.3">
      <c r="A1351" s="18">
        <v>2023</v>
      </c>
      <c r="B1351" s="19" t="s">
        <v>15128</v>
      </c>
      <c r="C1351" s="19">
        <f t="shared" si="64"/>
        <v>4127</v>
      </c>
      <c r="D1351" s="19" t="s">
        <v>13350</v>
      </c>
      <c r="E1351" s="24" t="s">
        <v>15114</v>
      </c>
      <c r="F1351" s="18">
        <f t="shared" si="65"/>
        <v>2</v>
      </c>
      <c r="G1351" s="23" t="s">
        <v>11799</v>
      </c>
      <c r="H1351" s="23" t="s">
        <v>14037</v>
      </c>
      <c r="I1351" s="19" t="s">
        <v>11725</v>
      </c>
      <c r="J1351" s="41">
        <v>610794</v>
      </c>
      <c r="K1351" s="42">
        <v>9.9999345114719529E-2</v>
      </c>
      <c r="L1351" s="41">
        <v>61079</v>
      </c>
      <c r="M1351" s="41">
        <v>671873</v>
      </c>
      <c r="N1351">
        <f>+VLOOKUP(C1351,'Thanh toán '!M$1335:N$6972,2,0)</f>
        <v>671873</v>
      </c>
      <c r="O1351" s="61">
        <f t="shared" si="66"/>
        <v>0</v>
      </c>
    </row>
    <row r="1352" spans="1:15" hidden="1" x14ac:dyDescent="0.3">
      <c r="A1352" s="18">
        <v>2023</v>
      </c>
      <c r="B1352" s="19" t="s">
        <v>15129</v>
      </c>
      <c r="C1352" s="19">
        <f t="shared" si="64"/>
        <v>4128</v>
      </c>
      <c r="D1352" s="19" t="s">
        <v>13350</v>
      </c>
      <c r="E1352" s="24" t="s">
        <v>15114</v>
      </c>
      <c r="F1352" s="18">
        <f t="shared" si="65"/>
        <v>2</v>
      </c>
      <c r="G1352" s="23" t="s">
        <v>12357</v>
      </c>
      <c r="H1352" s="23" t="s">
        <v>12357</v>
      </c>
      <c r="I1352" s="19" t="s">
        <v>12358</v>
      </c>
      <c r="J1352" s="41">
        <v>3081020</v>
      </c>
      <c r="K1352" s="42">
        <v>0.1</v>
      </c>
      <c r="L1352" s="41">
        <v>308102</v>
      </c>
      <c r="M1352" s="41">
        <v>3389122</v>
      </c>
      <c r="N1352">
        <f>+VLOOKUP(C1352,'Thanh toán '!M$1335:N$6972,2,0)</f>
        <v>3389122</v>
      </c>
      <c r="O1352" s="61">
        <f t="shared" si="66"/>
        <v>0</v>
      </c>
    </row>
    <row r="1353" spans="1:15" hidden="1" x14ac:dyDescent="0.3">
      <c r="A1353" s="18">
        <v>2023</v>
      </c>
      <c r="B1353" s="19" t="s">
        <v>15130</v>
      </c>
      <c r="C1353" s="19">
        <f t="shared" si="64"/>
        <v>4133</v>
      </c>
      <c r="D1353" s="19" t="s">
        <v>13350</v>
      </c>
      <c r="E1353" s="24" t="s">
        <v>15114</v>
      </c>
      <c r="F1353" s="18">
        <f t="shared" si="65"/>
        <v>2</v>
      </c>
      <c r="G1353" s="23" t="s">
        <v>12347</v>
      </c>
      <c r="H1353" s="23" t="s">
        <v>12347</v>
      </c>
      <c r="I1353" s="19" t="s">
        <v>12348</v>
      </c>
      <c r="J1353" s="41">
        <v>501820</v>
      </c>
      <c r="K1353" s="42">
        <v>0.1</v>
      </c>
      <c r="L1353" s="41">
        <v>50182</v>
      </c>
      <c r="M1353" s="41">
        <v>552002</v>
      </c>
      <c r="N1353">
        <f>+VLOOKUP(C1353,'Thanh toán '!M$1335:N$6972,2,0)</f>
        <v>552002</v>
      </c>
      <c r="O1353" s="61">
        <f t="shared" si="66"/>
        <v>0</v>
      </c>
    </row>
    <row r="1354" spans="1:15" hidden="1" x14ac:dyDescent="0.3">
      <c r="A1354" s="18">
        <v>2023</v>
      </c>
      <c r="B1354" s="19" t="s">
        <v>15131</v>
      </c>
      <c r="C1354" s="19">
        <f t="shared" si="64"/>
        <v>4134</v>
      </c>
      <c r="D1354" s="19" t="s">
        <v>13350</v>
      </c>
      <c r="E1354" s="24" t="s">
        <v>15114</v>
      </c>
      <c r="F1354" s="18">
        <f t="shared" si="65"/>
        <v>2</v>
      </c>
      <c r="G1354" s="23" t="s">
        <v>12347</v>
      </c>
      <c r="H1354" s="23" t="s">
        <v>12347</v>
      </c>
      <c r="I1354" s="19" t="s">
        <v>12348</v>
      </c>
      <c r="J1354" s="41">
        <v>1110580</v>
      </c>
      <c r="K1354" s="42">
        <v>0.1</v>
      </c>
      <c r="L1354" s="41">
        <v>111058</v>
      </c>
      <c r="M1354" s="41">
        <v>1221638</v>
      </c>
      <c r="N1354">
        <f>+VLOOKUP(C1354,'Thanh toán '!M$1335:N$6972,2,0)</f>
        <v>1221638</v>
      </c>
      <c r="O1354" s="61">
        <f t="shared" si="66"/>
        <v>0</v>
      </c>
    </row>
    <row r="1355" spans="1:15" hidden="1" x14ac:dyDescent="0.3">
      <c r="A1355" s="18">
        <v>2023</v>
      </c>
      <c r="B1355" s="19" t="s">
        <v>15132</v>
      </c>
      <c r="C1355" s="19">
        <f t="shared" si="64"/>
        <v>4135</v>
      </c>
      <c r="D1355" s="19" t="s">
        <v>13350</v>
      </c>
      <c r="E1355" s="24" t="s">
        <v>15114</v>
      </c>
      <c r="F1355" s="18">
        <f t="shared" si="65"/>
        <v>2</v>
      </c>
      <c r="G1355" s="23" t="s">
        <v>11799</v>
      </c>
      <c r="H1355" s="23" t="s">
        <v>13995</v>
      </c>
      <c r="I1355" s="19" t="s">
        <v>11725</v>
      </c>
      <c r="J1355" s="41">
        <v>584084</v>
      </c>
      <c r="K1355" s="42">
        <v>9.9999315166996533E-2</v>
      </c>
      <c r="L1355" s="41">
        <v>58408</v>
      </c>
      <c r="M1355" s="41">
        <v>642492</v>
      </c>
      <c r="N1355">
        <f>+VLOOKUP(C1355,'Thanh toán '!M$1335:N$6972,2,0)</f>
        <v>642492</v>
      </c>
      <c r="O1355" s="61">
        <f t="shared" si="66"/>
        <v>0</v>
      </c>
    </row>
    <row r="1356" spans="1:15" hidden="1" x14ac:dyDescent="0.3">
      <c r="A1356" s="18">
        <v>2023</v>
      </c>
      <c r="B1356" s="19" t="s">
        <v>15133</v>
      </c>
      <c r="C1356" s="19">
        <f t="shared" si="64"/>
        <v>4136</v>
      </c>
      <c r="D1356" s="19" t="s">
        <v>13350</v>
      </c>
      <c r="E1356" s="24" t="s">
        <v>15114</v>
      </c>
      <c r="F1356" s="18">
        <f t="shared" si="65"/>
        <v>2</v>
      </c>
      <c r="G1356" s="23" t="s">
        <v>11799</v>
      </c>
      <c r="H1356" s="23" t="s">
        <v>14096</v>
      </c>
      <c r="I1356" s="19" t="s">
        <v>11725</v>
      </c>
      <c r="J1356" s="41">
        <v>555290</v>
      </c>
      <c r="K1356" s="42">
        <v>0.1</v>
      </c>
      <c r="L1356" s="41">
        <v>55529</v>
      </c>
      <c r="M1356" s="41">
        <v>610819</v>
      </c>
      <c r="N1356">
        <f>+VLOOKUP(C1356,'Thanh toán '!M$1335:N$6972,2,0)</f>
        <v>610819</v>
      </c>
      <c r="O1356" s="61">
        <f t="shared" si="66"/>
        <v>0</v>
      </c>
    </row>
    <row r="1357" spans="1:15" hidden="1" x14ac:dyDescent="0.3">
      <c r="A1357" s="18">
        <v>2023</v>
      </c>
      <c r="B1357" s="19" t="s">
        <v>15134</v>
      </c>
      <c r="C1357" s="19">
        <f t="shared" si="64"/>
        <v>4141</v>
      </c>
      <c r="D1357" s="19" t="s">
        <v>13350</v>
      </c>
      <c r="E1357" s="24" t="s">
        <v>15114</v>
      </c>
      <c r="F1357" s="18">
        <f t="shared" si="65"/>
        <v>2</v>
      </c>
      <c r="G1357" s="23" t="s">
        <v>12221</v>
      </c>
      <c r="H1357" s="23" t="s">
        <v>13855</v>
      </c>
      <c r="I1357" s="19" t="s">
        <v>12222</v>
      </c>
      <c r="J1357" s="41">
        <v>1665870</v>
      </c>
      <c r="K1357" s="42">
        <v>0.1</v>
      </c>
      <c r="L1357" s="41">
        <v>166587</v>
      </c>
      <c r="M1357" s="41">
        <v>1832457</v>
      </c>
      <c r="N1357">
        <f>+VLOOKUP(C1357,'Thanh toán '!M$1335:N$6972,2,0)</f>
        <v>1832457</v>
      </c>
      <c r="O1357" s="61">
        <f t="shared" si="66"/>
        <v>0</v>
      </c>
    </row>
    <row r="1358" spans="1:15" hidden="1" x14ac:dyDescent="0.3">
      <c r="A1358" s="18">
        <v>2023</v>
      </c>
      <c r="B1358" s="19" t="s">
        <v>15135</v>
      </c>
      <c r="C1358" s="19">
        <f t="shared" si="64"/>
        <v>4143</v>
      </c>
      <c r="D1358" s="19" t="s">
        <v>13350</v>
      </c>
      <c r="E1358" s="24" t="s">
        <v>15114</v>
      </c>
      <c r="F1358" s="18">
        <f t="shared" si="65"/>
        <v>2</v>
      </c>
      <c r="G1358" s="23" t="s">
        <v>11799</v>
      </c>
      <c r="H1358" s="23" t="s">
        <v>15136</v>
      </c>
      <c r="I1358" s="19" t="s">
        <v>11725</v>
      </c>
      <c r="J1358" s="41">
        <v>989315</v>
      </c>
      <c r="K1358" s="42">
        <v>0.10000050540020115</v>
      </c>
      <c r="L1358" s="41">
        <v>98932</v>
      </c>
      <c r="M1358" s="41">
        <v>1088247</v>
      </c>
      <c r="N1358">
        <f>+VLOOKUP(C1358,'Thanh toán '!M$1335:N$6972,2,0)</f>
        <v>1088247</v>
      </c>
      <c r="O1358" s="61">
        <f t="shared" si="66"/>
        <v>0</v>
      </c>
    </row>
    <row r="1359" spans="1:15" hidden="1" x14ac:dyDescent="0.3">
      <c r="A1359" s="18">
        <v>2023</v>
      </c>
      <c r="B1359" s="19" t="s">
        <v>15137</v>
      </c>
      <c r="C1359" s="19">
        <f t="shared" si="64"/>
        <v>4144</v>
      </c>
      <c r="D1359" s="19" t="s">
        <v>13350</v>
      </c>
      <c r="E1359" s="24" t="s">
        <v>15114</v>
      </c>
      <c r="F1359" s="18">
        <f t="shared" si="65"/>
        <v>2</v>
      </c>
      <c r="G1359" s="23" t="s">
        <v>11799</v>
      </c>
      <c r="H1359" s="23" t="s">
        <v>13587</v>
      </c>
      <c r="I1359" s="19" t="s">
        <v>11725</v>
      </c>
      <c r="J1359" s="41">
        <v>555290</v>
      </c>
      <c r="K1359" s="42">
        <v>0.1</v>
      </c>
      <c r="L1359" s="41">
        <v>55529</v>
      </c>
      <c r="M1359" s="41">
        <v>610819</v>
      </c>
      <c r="N1359">
        <f>+VLOOKUP(C1359,'Thanh toán '!M$1335:N$6972,2,0)</f>
        <v>610819</v>
      </c>
      <c r="O1359" s="61">
        <f t="shared" si="66"/>
        <v>0</v>
      </c>
    </row>
    <row r="1360" spans="1:15" hidden="1" x14ac:dyDescent="0.3">
      <c r="A1360" s="18">
        <v>2023</v>
      </c>
      <c r="B1360" s="19" t="s">
        <v>15138</v>
      </c>
      <c r="C1360" s="19">
        <f t="shared" si="64"/>
        <v>4145</v>
      </c>
      <c r="D1360" s="19" t="s">
        <v>13350</v>
      </c>
      <c r="E1360" s="24" t="s">
        <v>15114</v>
      </c>
      <c r="F1360" s="18">
        <f t="shared" si="65"/>
        <v>2</v>
      </c>
      <c r="G1360" s="23" t="s">
        <v>11799</v>
      </c>
      <c r="H1360" s="23" t="s">
        <v>13534</v>
      </c>
      <c r="I1360" s="19" t="s">
        <v>11725</v>
      </c>
      <c r="J1360" s="41">
        <v>951239</v>
      </c>
      <c r="K1360" s="42">
        <v>0.1000001051260514</v>
      </c>
      <c r="L1360" s="41">
        <v>95124</v>
      </c>
      <c r="M1360" s="41">
        <v>1046363</v>
      </c>
      <c r="N1360">
        <f>+VLOOKUP(C1360,'Thanh toán '!M$1335:N$6972,2,0)</f>
        <v>1046363</v>
      </c>
      <c r="O1360" s="61">
        <f t="shared" si="66"/>
        <v>0</v>
      </c>
    </row>
    <row r="1361" spans="1:15" hidden="1" x14ac:dyDescent="0.3">
      <c r="A1361" s="18">
        <v>2023</v>
      </c>
      <c r="B1361" s="19" t="s">
        <v>15139</v>
      </c>
      <c r="C1361" s="19">
        <f t="shared" si="64"/>
        <v>4188</v>
      </c>
      <c r="D1361" s="19" t="s">
        <v>13350</v>
      </c>
      <c r="E1361" s="24" t="s">
        <v>15114</v>
      </c>
      <c r="F1361" s="18">
        <f t="shared" si="65"/>
        <v>2</v>
      </c>
      <c r="G1361" s="23" t="s">
        <v>11860</v>
      </c>
      <c r="H1361" s="23" t="s">
        <v>15099</v>
      </c>
      <c r="I1361" s="19" t="s">
        <v>11719</v>
      </c>
      <c r="J1361" s="41">
        <v>260072</v>
      </c>
      <c r="K1361" s="42">
        <v>9.9999230982189546E-2</v>
      </c>
      <c r="L1361" s="41">
        <v>26007</v>
      </c>
      <c r="M1361" s="41">
        <v>286079</v>
      </c>
      <c r="N1361">
        <f>+VLOOKUP(C1361,'Thanh toán '!M$1335:N$6972,2,0)</f>
        <v>286079</v>
      </c>
      <c r="O1361" s="61">
        <f t="shared" si="66"/>
        <v>0</v>
      </c>
    </row>
    <row r="1362" spans="1:15" hidden="1" x14ac:dyDescent="0.3">
      <c r="A1362" s="18">
        <v>2023</v>
      </c>
      <c r="B1362" s="19" t="s">
        <v>15140</v>
      </c>
      <c r="C1362" s="19">
        <f t="shared" si="64"/>
        <v>4190</v>
      </c>
      <c r="D1362" s="19" t="s">
        <v>13350</v>
      </c>
      <c r="E1362" s="24" t="s">
        <v>15114</v>
      </c>
      <c r="F1362" s="18">
        <f t="shared" si="65"/>
        <v>2</v>
      </c>
      <c r="G1362" s="23" t="s">
        <v>12170</v>
      </c>
      <c r="H1362" s="23" t="s">
        <v>12170</v>
      </c>
      <c r="I1362" s="19" t="s">
        <v>12171</v>
      </c>
      <c r="J1362" s="41">
        <v>1477735</v>
      </c>
      <c r="K1362" s="42">
        <v>0.10000033835565916</v>
      </c>
      <c r="L1362" s="41">
        <v>147774</v>
      </c>
      <c r="M1362" s="41">
        <v>1625509</v>
      </c>
      <c r="N1362">
        <f>+VLOOKUP(C1362,'Thanh toán '!M$1335:N$6972,2,0)</f>
        <v>1625509</v>
      </c>
      <c r="O1362" s="61">
        <f t="shared" si="66"/>
        <v>0</v>
      </c>
    </row>
    <row r="1363" spans="1:15" hidden="1" x14ac:dyDescent="0.3">
      <c r="A1363" s="18">
        <v>2023</v>
      </c>
      <c r="B1363" s="19" t="s">
        <v>15141</v>
      </c>
      <c r="C1363" s="19">
        <f t="shared" si="64"/>
        <v>4191</v>
      </c>
      <c r="D1363" s="19" t="s">
        <v>13350</v>
      </c>
      <c r="E1363" s="24" t="s">
        <v>15114</v>
      </c>
      <c r="F1363" s="18">
        <f t="shared" si="65"/>
        <v>2</v>
      </c>
      <c r="G1363" s="23" t="s">
        <v>12639</v>
      </c>
      <c r="H1363" s="23" t="s">
        <v>12639</v>
      </c>
      <c r="I1363" s="19" t="s">
        <v>12640</v>
      </c>
      <c r="J1363" s="41">
        <v>2722980</v>
      </c>
      <c r="K1363" s="42">
        <v>0.1</v>
      </c>
      <c r="L1363" s="41">
        <v>272298</v>
      </c>
      <c r="M1363" s="41">
        <v>2995278</v>
      </c>
      <c r="N1363">
        <f>+VLOOKUP(C1363,'Thanh toán '!M$1335:N$6972,2,0)</f>
        <v>2995278</v>
      </c>
      <c r="O1363" s="61">
        <f t="shared" si="66"/>
        <v>0</v>
      </c>
    </row>
    <row r="1364" spans="1:15" hidden="1" x14ac:dyDescent="0.3">
      <c r="A1364" s="18">
        <v>2023</v>
      </c>
      <c r="B1364" s="19" t="s">
        <v>15142</v>
      </c>
      <c r="C1364" s="19">
        <f t="shared" si="64"/>
        <v>4192</v>
      </c>
      <c r="D1364" s="19" t="s">
        <v>13350</v>
      </c>
      <c r="E1364" s="24" t="s">
        <v>15114</v>
      </c>
      <c r="F1364" s="18">
        <f t="shared" si="65"/>
        <v>2</v>
      </c>
      <c r="G1364" s="23" t="s">
        <v>12618</v>
      </c>
      <c r="H1364" s="23" t="s">
        <v>12618</v>
      </c>
      <c r="I1364" s="19" t="s">
        <v>12619</v>
      </c>
      <c r="J1364" s="41">
        <v>922445</v>
      </c>
      <c r="K1364" s="42">
        <v>0.10000054203773667</v>
      </c>
      <c r="L1364" s="41">
        <v>92245</v>
      </c>
      <c r="M1364" s="41">
        <v>1014690</v>
      </c>
      <c r="N1364">
        <f>+VLOOKUP(C1364,'Thanh toán '!M$1335:N$6972,2,0)</f>
        <v>1014690</v>
      </c>
      <c r="O1364" s="61">
        <f t="shared" si="66"/>
        <v>0</v>
      </c>
    </row>
    <row r="1365" spans="1:15" hidden="1" x14ac:dyDescent="0.3">
      <c r="A1365" s="18">
        <v>2023</v>
      </c>
      <c r="B1365" s="19" t="s">
        <v>15143</v>
      </c>
      <c r="C1365" s="19">
        <f t="shared" si="64"/>
        <v>4193</v>
      </c>
      <c r="D1365" s="19" t="s">
        <v>13350</v>
      </c>
      <c r="E1365" s="24" t="s">
        <v>15114</v>
      </c>
      <c r="F1365" s="18">
        <f t="shared" si="65"/>
        <v>2</v>
      </c>
      <c r="G1365" s="23" t="s">
        <v>12645</v>
      </c>
      <c r="H1365" s="23" t="s">
        <v>12645</v>
      </c>
      <c r="I1365" s="19" t="s">
        <v>12646</v>
      </c>
      <c r="J1365" s="41">
        <v>1251581</v>
      </c>
      <c r="K1365" s="42">
        <v>9.9999920101056183E-2</v>
      </c>
      <c r="L1365" s="41">
        <v>125158</v>
      </c>
      <c r="M1365" s="41">
        <v>1376739</v>
      </c>
      <c r="N1365">
        <f>+VLOOKUP(C1365,'Thanh toán '!M$1335:N$6972,2,0)</f>
        <v>1376739</v>
      </c>
      <c r="O1365" s="61">
        <f t="shared" si="66"/>
        <v>0</v>
      </c>
    </row>
    <row r="1366" spans="1:15" hidden="1" x14ac:dyDescent="0.3">
      <c r="A1366" s="18">
        <v>2023</v>
      </c>
      <c r="B1366" s="19" t="s">
        <v>15144</v>
      </c>
      <c r="C1366" s="19">
        <f t="shared" si="64"/>
        <v>4194</v>
      </c>
      <c r="D1366" s="19" t="s">
        <v>13350</v>
      </c>
      <c r="E1366" s="24" t="s">
        <v>15114</v>
      </c>
      <c r="F1366" s="18">
        <f t="shared" si="65"/>
        <v>2</v>
      </c>
      <c r="G1366" s="23" t="s">
        <v>12422</v>
      </c>
      <c r="H1366" s="23" t="s">
        <v>12422</v>
      </c>
      <c r="I1366" s="19" t="s">
        <v>12423</v>
      </c>
      <c r="J1366" s="41">
        <v>1477735</v>
      </c>
      <c r="K1366" s="42">
        <v>0.10000033835565916</v>
      </c>
      <c r="L1366" s="41">
        <v>147774</v>
      </c>
      <c r="M1366" s="41">
        <v>1625509</v>
      </c>
      <c r="N1366">
        <f>+VLOOKUP(C1366,'Thanh toán '!M$1335:N$6972,2,0)</f>
        <v>1625509</v>
      </c>
      <c r="O1366" s="61">
        <f t="shared" si="66"/>
        <v>0</v>
      </c>
    </row>
    <row r="1367" spans="1:15" hidden="1" x14ac:dyDescent="0.3">
      <c r="A1367" s="18">
        <v>2023</v>
      </c>
      <c r="B1367" s="19" t="s">
        <v>15145</v>
      </c>
      <c r="C1367" s="19">
        <f t="shared" si="64"/>
        <v>4195</v>
      </c>
      <c r="D1367" s="19" t="s">
        <v>13350</v>
      </c>
      <c r="E1367" s="24" t="s">
        <v>15114</v>
      </c>
      <c r="F1367" s="18">
        <f t="shared" si="65"/>
        <v>2</v>
      </c>
      <c r="G1367" s="23" t="s">
        <v>12194</v>
      </c>
      <c r="H1367" s="23" t="s">
        <v>12194</v>
      </c>
      <c r="I1367" s="19" t="s">
        <v>12195</v>
      </c>
      <c r="J1367" s="41">
        <v>1521870</v>
      </c>
      <c r="K1367" s="42">
        <v>0.1</v>
      </c>
      <c r="L1367" s="41">
        <v>152187</v>
      </c>
      <c r="M1367" s="41">
        <v>1674057</v>
      </c>
      <c r="N1367">
        <f>+VLOOKUP(C1367,'Thanh toán '!M$1335:N$6972,2,0)</f>
        <v>1674057</v>
      </c>
      <c r="O1367" s="61">
        <f t="shared" si="66"/>
        <v>0</v>
      </c>
    </row>
    <row r="1368" spans="1:15" hidden="1" x14ac:dyDescent="0.3">
      <c r="A1368" s="18">
        <v>2023</v>
      </c>
      <c r="B1368" s="19" t="s">
        <v>15146</v>
      </c>
      <c r="C1368" s="19">
        <f t="shared" si="64"/>
        <v>4196</v>
      </c>
      <c r="D1368" s="19" t="s">
        <v>13350</v>
      </c>
      <c r="E1368" s="24" t="s">
        <v>15114</v>
      </c>
      <c r="F1368" s="18">
        <f t="shared" si="65"/>
        <v>2</v>
      </c>
      <c r="G1368" s="23" t="s">
        <v>12182</v>
      </c>
      <c r="H1368" s="23" t="s">
        <v>12182</v>
      </c>
      <c r="I1368" s="19" t="s">
        <v>12183</v>
      </c>
      <c r="J1368" s="41">
        <v>3035550</v>
      </c>
      <c r="K1368" s="42">
        <v>0.1</v>
      </c>
      <c r="L1368" s="41">
        <v>303555</v>
      </c>
      <c r="M1368" s="41">
        <v>3339105</v>
      </c>
      <c r="N1368">
        <f>+VLOOKUP(C1368,'Thanh toán '!M$1335:N$6972,2,0)</f>
        <v>3339105</v>
      </c>
      <c r="O1368" s="61">
        <f t="shared" si="66"/>
        <v>0</v>
      </c>
    </row>
    <row r="1369" spans="1:15" hidden="1" x14ac:dyDescent="0.3">
      <c r="A1369" s="18">
        <v>2023</v>
      </c>
      <c r="B1369" s="19" t="s">
        <v>15147</v>
      </c>
      <c r="C1369" s="19">
        <f t="shared" si="64"/>
        <v>4197</v>
      </c>
      <c r="D1369" s="19" t="s">
        <v>13350</v>
      </c>
      <c r="E1369" s="24" t="s">
        <v>15114</v>
      </c>
      <c r="F1369" s="18">
        <f t="shared" si="65"/>
        <v>2</v>
      </c>
      <c r="G1369" s="23" t="s">
        <v>12179</v>
      </c>
      <c r="H1369" s="23" t="s">
        <v>12179</v>
      </c>
      <c r="I1369" s="19" t="s">
        <v>12180</v>
      </c>
      <c r="J1369" s="41">
        <v>15741420</v>
      </c>
      <c r="K1369" s="42">
        <v>0.1</v>
      </c>
      <c r="L1369" s="41">
        <v>1574142</v>
      </c>
      <c r="M1369" s="41">
        <v>17315562</v>
      </c>
      <c r="N1369">
        <f>+VLOOKUP(C1369,'Thanh toán '!M$1335:N$6972,2,0)</f>
        <v>17315562</v>
      </c>
      <c r="O1369" s="61">
        <f t="shared" si="66"/>
        <v>0</v>
      </c>
    </row>
    <row r="1370" spans="1:15" hidden="1" x14ac:dyDescent="0.3">
      <c r="A1370" s="18">
        <v>2023</v>
      </c>
      <c r="B1370" s="19" t="s">
        <v>15148</v>
      </c>
      <c r="C1370" s="19">
        <f t="shared" si="64"/>
        <v>4198</v>
      </c>
      <c r="D1370" s="19" t="s">
        <v>13350</v>
      </c>
      <c r="E1370" s="24" t="s">
        <v>15114</v>
      </c>
      <c r="F1370" s="18">
        <f t="shared" si="65"/>
        <v>2</v>
      </c>
      <c r="G1370" s="23" t="s">
        <v>12185</v>
      </c>
      <c r="H1370" s="23" t="s">
        <v>12185</v>
      </c>
      <c r="I1370" s="19" t="s">
        <v>12186</v>
      </c>
      <c r="J1370" s="41">
        <v>3537370</v>
      </c>
      <c r="K1370" s="42">
        <v>0.1</v>
      </c>
      <c r="L1370" s="41">
        <v>353737</v>
      </c>
      <c r="M1370" s="41">
        <v>3891107</v>
      </c>
      <c r="N1370">
        <f>+VLOOKUP(C1370,'Thanh toán '!M$1335:N$6972,2,0)</f>
        <v>3891107</v>
      </c>
      <c r="O1370" s="61">
        <f t="shared" si="66"/>
        <v>0</v>
      </c>
    </row>
    <row r="1371" spans="1:15" hidden="1" x14ac:dyDescent="0.3">
      <c r="A1371" s="18">
        <v>2023</v>
      </c>
      <c r="B1371" s="19" t="s">
        <v>15149</v>
      </c>
      <c r="C1371" s="19">
        <f t="shared" si="64"/>
        <v>4199</v>
      </c>
      <c r="D1371" s="19" t="s">
        <v>13350</v>
      </c>
      <c r="E1371" s="24" t="s">
        <v>15114</v>
      </c>
      <c r="F1371" s="18">
        <f t="shared" si="65"/>
        <v>2</v>
      </c>
      <c r="G1371" s="23" t="s">
        <v>12176</v>
      </c>
      <c r="H1371" s="23" t="s">
        <v>12176</v>
      </c>
      <c r="I1371" s="19" t="s">
        <v>12177</v>
      </c>
      <c r="J1371" s="41">
        <v>1924970</v>
      </c>
      <c r="K1371" s="42">
        <v>0.1</v>
      </c>
      <c r="L1371" s="41">
        <v>192497</v>
      </c>
      <c r="M1371" s="41">
        <v>2117467</v>
      </c>
      <c r="N1371">
        <f>+VLOOKUP(C1371,'Thanh toán '!M$1335:N$6972,2,0)</f>
        <v>2117467</v>
      </c>
      <c r="O1371" s="61">
        <f t="shared" si="66"/>
        <v>0</v>
      </c>
    </row>
    <row r="1372" spans="1:15" hidden="1" x14ac:dyDescent="0.3">
      <c r="A1372" s="18">
        <v>2023</v>
      </c>
      <c r="B1372" s="19" t="s">
        <v>15150</v>
      </c>
      <c r="C1372" s="19">
        <f t="shared" si="64"/>
        <v>4200</v>
      </c>
      <c r="D1372" s="19" t="s">
        <v>13350</v>
      </c>
      <c r="E1372" s="24" t="s">
        <v>15114</v>
      </c>
      <c r="F1372" s="18">
        <f t="shared" si="65"/>
        <v>2</v>
      </c>
      <c r="G1372" s="23" t="s">
        <v>12618</v>
      </c>
      <c r="H1372" s="23" t="s">
        <v>12618</v>
      </c>
      <c r="I1372" s="19" t="s">
        <v>12619</v>
      </c>
      <c r="J1372" s="41">
        <v>551250</v>
      </c>
      <c r="K1372" s="42">
        <v>0.1</v>
      </c>
      <c r="L1372" s="41">
        <v>55125</v>
      </c>
      <c r="M1372" s="41">
        <v>606375</v>
      </c>
      <c r="N1372">
        <f>+VLOOKUP(C1372,'Thanh toán '!M$1335:N$6972,2,0)</f>
        <v>606375</v>
      </c>
      <c r="O1372" s="61">
        <f t="shared" si="66"/>
        <v>0</v>
      </c>
    </row>
    <row r="1373" spans="1:15" hidden="1" x14ac:dyDescent="0.3">
      <c r="A1373" s="18">
        <v>2023</v>
      </c>
      <c r="B1373" s="19" t="s">
        <v>15151</v>
      </c>
      <c r="C1373" s="19">
        <f t="shared" si="64"/>
        <v>4201</v>
      </c>
      <c r="D1373" s="19" t="s">
        <v>13350</v>
      </c>
      <c r="E1373" s="24" t="s">
        <v>15114</v>
      </c>
      <c r="F1373" s="18">
        <f t="shared" si="65"/>
        <v>2</v>
      </c>
      <c r="G1373" s="23" t="s">
        <v>12639</v>
      </c>
      <c r="H1373" s="23" t="s">
        <v>12639</v>
      </c>
      <c r="I1373" s="19" t="s">
        <v>12640</v>
      </c>
      <c r="J1373" s="41">
        <v>2163000</v>
      </c>
      <c r="K1373" s="42">
        <v>0.1</v>
      </c>
      <c r="L1373" s="41">
        <v>216300</v>
      </c>
      <c r="M1373" s="41">
        <v>2379300</v>
      </c>
      <c r="N1373">
        <f>+VLOOKUP(C1373,'Thanh toán '!M$1335:N$6972,2,0)</f>
        <v>2379300</v>
      </c>
      <c r="O1373" s="61">
        <f t="shared" si="66"/>
        <v>0</v>
      </c>
    </row>
    <row r="1374" spans="1:15" hidden="1" x14ac:dyDescent="0.3">
      <c r="A1374" s="18">
        <v>2023</v>
      </c>
      <c r="B1374" s="19" t="s">
        <v>15152</v>
      </c>
      <c r="C1374" s="19">
        <f t="shared" si="64"/>
        <v>4202</v>
      </c>
      <c r="D1374" s="19" t="s">
        <v>13350</v>
      </c>
      <c r="E1374" s="24" t="s">
        <v>15114</v>
      </c>
      <c r="F1374" s="18">
        <f t="shared" si="65"/>
        <v>2</v>
      </c>
      <c r="G1374" s="23" t="s">
        <v>12297</v>
      </c>
      <c r="H1374" s="23" t="s">
        <v>12297</v>
      </c>
      <c r="I1374" s="19" t="s">
        <v>12298</v>
      </c>
      <c r="J1374" s="41">
        <v>1081500</v>
      </c>
      <c r="K1374" s="42">
        <v>0.1</v>
      </c>
      <c r="L1374" s="41">
        <v>108150</v>
      </c>
      <c r="M1374" s="41">
        <v>1189650</v>
      </c>
      <c r="N1374">
        <f>+VLOOKUP(C1374,'Thanh toán '!M$1335:N$6972,2,0)</f>
        <v>1189650</v>
      </c>
      <c r="O1374" s="61">
        <f t="shared" si="66"/>
        <v>0</v>
      </c>
    </row>
    <row r="1375" spans="1:15" hidden="1" x14ac:dyDescent="0.3">
      <c r="A1375" s="18">
        <v>2023</v>
      </c>
      <c r="B1375" s="19" t="s">
        <v>15153</v>
      </c>
      <c r="C1375" s="19">
        <f t="shared" si="64"/>
        <v>4203</v>
      </c>
      <c r="D1375" s="19" t="s">
        <v>13350</v>
      </c>
      <c r="E1375" s="24" t="s">
        <v>15114</v>
      </c>
      <c r="F1375" s="18">
        <f t="shared" si="65"/>
        <v>2</v>
      </c>
      <c r="G1375" s="23" t="s">
        <v>12167</v>
      </c>
      <c r="H1375" s="23" t="s">
        <v>12167</v>
      </c>
      <c r="I1375" s="19" t="s">
        <v>12168</v>
      </c>
      <c r="J1375" s="41">
        <v>2163000</v>
      </c>
      <c r="K1375" s="42">
        <v>0.1</v>
      </c>
      <c r="L1375" s="41">
        <v>216300</v>
      </c>
      <c r="M1375" s="41">
        <v>2379300</v>
      </c>
      <c r="N1375">
        <f>+VLOOKUP(C1375,'Thanh toán '!M$1335:N$6972,2,0)</f>
        <v>2379300</v>
      </c>
      <c r="O1375" s="61">
        <f t="shared" si="66"/>
        <v>0</v>
      </c>
    </row>
    <row r="1376" spans="1:15" hidden="1" x14ac:dyDescent="0.3">
      <c r="A1376" s="18">
        <v>2023</v>
      </c>
      <c r="B1376" s="19" t="s">
        <v>15154</v>
      </c>
      <c r="C1376" s="19">
        <f t="shared" si="64"/>
        <v>4204</v>
      </c>
      <c r="D1376" s="19" t="s">
        <v>13350</v>
      </c>
      <c r="E1376" s="24" t="s">
        <v>15114</v>
      </c>
      <c r="F1376" s="18">
        <f t="shared" si="65"/>
        <v>2</v>
      </c>
      <c r="G1376" s="23" t="s">
        <v>12621</v>
      </c>
      <c r="H1376" s="23" t="s">
        <v>12621</v>
      </c>
      <c r="I1376" s="19" t="s">
        <v>12622</v>
      </c>
      <c r="J1376" s="41">
        <v>1505700</v>
      </c>
      <c r="K1376" s="42">
        <v>0.1</v>
      </c>
      <c r="L1376" s="41">
        <v>150570</v>
      </c>
      <c r="M1376" s="41">
        <v>1656270</v>
      </c>
      <c r="N1376">
        <f>+VLOOKUP(C1376,'Thanh toán '!M$1335:N$6972,2,0)</f>
        <v>1656270</v>
      </c>
      <c r="O1376" s="61">
        <f t="shared" si="66"/>
        <v>0</v>
      </c>
    </row>
    <row r="1377" spans="1:15" hidden="1" x14ac:dyDescent="0.3">
      <c r="A1377" s="18">
        <v>2023</v>
      </c>
      <c r="B1377" s="19" t="s">
        <v>15155</v>
      </c>
      <c r="C1377" s="19">
        <f t="shared" si="64"/>
        <v>4205</v>
      </c>
      <c r="D1377" s="19" t="s">
        <v>13350</v>
      </c>
      <c r="E1377" s="24" t="s">
        <v>15114</v>
      </c>
      <c r="F1377" s="18">
        <f t="shared" si="65"/>
        <v>2</v>
      </c>
      <c r="G1377" s="23" t="s">
        <v>12170</v>
      </c>
      <c r="H1377" s="23" t="s">
        <v>12170</v>
      </c>
      <c r="I1377" s="19" t="s">
        <v>12171</v>
      </c>
      <c r="J1377" s="41">
        <v>1081500</v>
      </c>
      <c r="K1377" s="42">
        <v>0.1</v>
      </c>
      <c r="L1377" s="41">
        <v>108150</v>
      </c>
      <c r="M1377" s="41">
        <v>1189650</v>
      </c>
      <c r="N1377">
        <f>+VLOOKUP(C1377,'Thanh toán '!M$1335:N$6972,2,0)</f>
        <v>1189650</v>
      </c>
      <c r="O1377" s="61">
        <f t="shared" si="66"/>
        <v>0</v>
      </c>
    </row>
    <row r="1378" spans="1:15" hidden="1" x14ac:dyDescent="0.3">
      <c r="A1378" s="18">
        <v>2023</v>
      </c>
      <c r="B1378" s="19" t="s">
        <v>15156</v>
      </c>
      <c r="C1378" s="19">
        <f t="shared" si="64"/>
        <v>4207</v>
      </c>
      <c r="D1378" s="19" t="s">
        <v>13350</v>
      </c>
      <c r="E1378" s="24" t="s">
        <v>15114</v>
      </c>
      <c r="F1378" s="18">
        <f t="shared" si="65"/>
        <v>2</v>
      </c>
      <c r="G1378" s="23" t="s">
        <v>11860</v>
      </c>
      <c r="H1378" s="23" t="s">
        <v>15157</v>
      </c>
      <c r="I1378" s="19" t="s">
        <v>11719</v>
      </c>
      <c r="J1378" s="41">
        <v>1827367</v>
      </c>
      <c r="K1378" s="42">
        <v>0.10000016417063458</v>
      </c>
      <c r="L1378" s="41">
        <v>182737</v>
      </c>
      <c r="M1378" s="41">
        <v>2010104</v>
      </c>
      <c r="N1378">
        <f>+VLOOKUP(C1378,'Thanh toán '!M$1335:N$6972,2,0)</f>
        <v>2010104</v>
      </c>
      <c r="O1378" s="61">
        <f t="shared" si="66"/>
        <v>0</v>
      </c>
    </row>
    <row r="1379" spans="1:15" hidden="1" x14ac:dyDescent="0.3">
      <c r="A1379" s="18">
        <v>2023</v>
      </c>
      <c r="B1379" s="19" t="s">
        <v>15158</v>
      </c>
      <c r="C1379" s="19">
        <f t="shared" si="64"/>
        <v>4209</v>
      </c>
      <c r="D1379" s="19" t="s">
        <v>13350</v>
      </c>
      <c r="E1379" s="24" t="s">
        <v>15159</v>
      </c>
      <c r="F1379" s="18">
        <f t="shared" si="65"/>
        <v>2</v>
      </c>
      <c r="G1379" s="23" t="s">
        <v>11860</v>
      </c>
      <c r="H1379" s="23" t="s">
        <v>14348</v>
      </c>
      <c r="I1379" s="19" t="s">
        <v>11719</v>
      </c>
      <c r="J1379" s="41">
        <v>1844890</v>
      </c>
      <c r="K1379" s="42">
        <v>0.1</v>
      </c>
      <c r="L1379" s="41">
        <v>184489</v>
      </c>
      <c r="M1379" s="41">
        <v>2029379</v>
      </c>
      <c r="N1379">
        <f>+VLOOKUP(C1379,'Thanh toán '!M$1335:N$6972,2,0)</f>
        <v>2029379</v>
      </c>
      <c r="O1379" s="61">
        <f t="shared" si="66"/>
        <v>0</v>
      </c>
    </row>
    <row r="1380" spans="1:15" hidden="1" x14ac:dyDescent="0.3">
      <c r="A1380" s="18">
        <v>2023</v>
      </c>
      <c r="B1380" s="19" t="s">
        <v>15160</v>
      </c>
      <c r="C1380" s="19">
        <f t="shared" si="64"/>
        <v>4336</v>
      </c>
      <c r="D1380" s="19" t="s">
        <v>13350</v>
      </c>
      <c r="E1380" s="24" t="s">
        <v>15159</v>
      </c>
      <c r="F1380" s="18">
        <f t="shared" si="65"/>
        <v>2</v>
      </c>
      <c r="G1380" s="23" t="s">
        <v>12200</v>
      </c>
      <c r="H1380" s="23" t="s">
        <v>12200</v>
      </c>
      <c r="I1380" s="19" t="s">
        <v>12201</v>
      </c>
      <c r="J1380" s="41">
        <v>530250</v>
      </c>
      <c r="K1380" s="42">
        <v>0.1</v>
      </c>
      <c r="L1380" s="41">
        <v>53025</v>
      </c>
      <c r="M1380" s="41">
        <v>583275</v>
      </c>
      <c r="N1380">
        <f>+VLOOKUP(C1380,'Thanh toán '!M$1335:N$6972,2,0)</f>
        <v>583275</v>
      </c>
      <c r="O1380" s="61">
        <f t="shared" si="66"/>
        <v>0</v>
      </c>
    </row>
    <row r="1381" spans="1:15" hidden="1" x14ac:dyDescent="0.3">
      <c r="A1381" s="18">
        <v>2023</v>
      </c>
      <c r="B1381" s="19" t="s">
        <v>15161</v>
      </c>
      <c r="C1381" s="19">
        <f t="shared" si="64"/>
        <v>4658</v>
      </c>
      <c r="D1381" s="19" t="s">
        <v>13350</v>
      </c>
      <c r="E1381" s="24" t="s">
        <v>15159</v>
      </c>
      <c r="F1381" s="18">
        <f t="shared" si="65"/>
        <v>2</v>
      </c>
      <c r="G1381" s="23" t="s">
        <v>11799</v>
      </c>
      <c r="H1381" s="23" t="s">
        <v>13442</v>
      </c>
      <c r="I1381" s="19" t="s">
        <v>11725</v>
      </c>
      <c r="J1381" s="41">
        <v>1173355</v>
      </c>
      <c r="K1381" s="42">
        <v>0.10000042612849479</v>
      </c>
      <c r="L1381" s="41">
        <v>117336</v>
      </c>
      <c r="M1381" s="41">
        <v>1290691</v>
      </c>
      <c r="N1381">
        <f>+VLOOKUP(C1381,'Thanh toán '!M$1335:N$6972,2,0)</f>
        <v>1290691</v>
      </c>
      <c r="O1381" s="61">
        <f t="shared" si="66"/>
        <v>0</v>
      </c>
    </row>
    <row r="1382" spans="1:15" hidden="1" x14ac:dyDescent="0.3">
      <c r="A1382" s="18">
        <v>2023</v>
      </c>
      <c r="B1382" s="19" t="s">
        <v>15162</v>
      </c>
      <c r="C1382" s="19">
        <f t="shared" si="64"/>
        <v>4687</v>
      </c>
      <c r="D1382" s="19" t="s">
        <v>13350</v>
      </c>
      <c r="E1382" s="24" t="s">
        <v>15159</v>
      </c>
      <c r="F1382" s="18">
        <f t="shared" si="65"/>
        <v>2</v>
      </c>
      <c r="G1382" s="23" t="s">
        <v>11799</v>
      </c>
      <c r="H1382" s="23" t="s">
        <v>13455</v>
      </c>
      <c r="I1382" s="19" t="s">
        <v>11725</v>
      </c>
      <c r="J1382" s="41">
        <v>2391445</v>
      </c>
      <c r="K1382" s="42">
        <v>0.10000020907861147</v>
      </c>
      <c r="L1382" s="41">
        <v>239145</v>
      </c>
      <c r="M1382" s="41">
        <v>2630590</v>
      </c>
      <c r="N1382">
        <f>+VLOOKUP(C1382,'Thanh toán '!M$1335:N$6972,2,0)</f>
        <v>2630590</v>
      </c>
      <c r="O1382" s="61">
        <f t="shared" si="66"/>
        <v>0</v>
      </c>
    </row>
    <row r="1383" spans="1:15" hidden="1" x14ac:dyDescent="0.3">
      <c r="A1383" s="18">
        <v>2023</v>
      </c>
      <c r="B1383" s="19" t="s">
        <v>15163</v>
      </c>
      <c r="C1383" s="19">
        <f t="shared" si="64"/>
        <v>4882</v>
      </c>
      <c r="D1383" s="19" t="s">
        <v>13350</v>
      </c>
      <c r="E1383" s="24" t="s">
        <v>15159</v>
      </c>
      <c r="F1383" s="18">
        <f t="shared" si="65"/>
        <v>2</v>
      </c>
      <c r="G1383" s="23" t="s">
        <v>11799</v>
      </c>
      <c r="H1383" s="23" t="s">
        <v>14052</v>
      </c>
      <c r="I1383" s="19" t="s">
        <v>11725</v>
      </c>
      <c r="J1383" s="41">
        <v>1186201</v>
      </c>
      <c r="K1383" s="42">
        <v>9.9999915697255359E-2</v>
      </c>
      <c r="L1383" s="41">
        <v>118620</v>
      </c>
      <c r="M1383" s="41">
        <v>1304821</v>
      </c>
      <c r="N1383">
        <f>+VLOOKUP(C1383,'Thanh toán '!M$1335:N$6972,2,0)</f>
        <v>1304821</v>
      </c>
      <c r="O1383" s="61">
        <f t="shared" si="66"/>
        <v>0</v>
      </c>
    </row>
    <row r="1384" spans="1:15" hidden="1" x14ac:dyDescent="0.3">
      <c r="A1384" s="18">
        <v>2023</v>
      </c>
      <c r="B1384" s="19" t="s">
        <v>15164</v>
      </c>
      <c r="C1384" s="19">
        <f t="shared" si="64"/>
        <v>4924</v>
      </c>
      <c r="D1384" s="19" t="s">
        <v>13350</v>
      </c>
      <c r="E1384" s="24" t="s">
        <v>15159</v>
      </c>
      <c r="F1384" s="18">
        <f t="shared" si="65"/>
        <v>2</v>
      </c>
      <c r="G1384" s="23" t="s">
        <v>12396</v>
      </c>
      <c r="H1384" s="23" t="s">
        <v>13503</v>
      </c>
      <c r="I1384" s="19" t="s">
        <v>12397</v>
      </c>
      <c r="J1384" s="41">
        <v>1081500</v>
      </c>
      <c r="K1384" s="42">
        <v>0.1</v>
      </c>
      <c r="L1384" s="41">
        <v>108150</v>
      </c>
      <c r="M1384" s="41">
        <v>1189650</v>
      </c>
      <c r="N1384">
        <f>+VLOOKUP(C1384,'Thanh toán '!M$1335:N$6972,2,0)</f>
        <v>1189650</v>
      </c>
      <c r="O1384" s="61">
        <f t="shared" si="66"/>
        <v>0</v>
      </c>
    </row>
    <row r="1385" spans="1:15" hidden="1" x14ac:dyDescent="0.3">
      <c r="A1385" s="18">
        <v>2023</v>
      </c>
      <c r="B1385" s="19" t="s">
        <v>15165</v>
      </c>
      <c r="C1385" s="19">
        <f t="shared" si="64"/>
        <v>4925</v>
      </c>
      <c r="D1385" s="19" t="s">
        <v>13350</v>
      </c>
      <c r="E1385" s="24" t="s">
        <v>15159</v>
      </c>
      <c r="F1385" s="18">
        <f t="shared" si="65"/>
        <v>2</v>
      </c>
      <c r="G1385" s="23" t="s">
        <v>12396</v>
      </c>
      <c r="H1385" s="23" t="s">
        <v>13503</v>
      </c>
      <c r="I1385" s="19" t="s">
        <v>12397</v>
      </c>
      <c r="J1385" s="41">
        <v>555290</v>
      </c>
      <c r="K1385" s="42">
        <v>0.1</v>
      </c>
      <c r="L1385" s="41">
        <v>55529</v>
      </c>
      <c r="M1385" s="41">
        <v>610819</v>
      </c>
      <c r="N1385">
        <f>+VLOOKUP(C1385,'Thanh toán '!M$1335:N$6972,2,0)</f>
        <v>610819</v>
      </c>
      <c r="O1385" s="61">
        <f t="shared" si="66"/>
        <v>0</v>
      </c>
    </row>
    <row r="1386" spans="1:15" hidden="1" x14ac:dyDescent="0.3">
      <c r="A1386" s="43">
        <v>2023</v>
      </c>
      <c r="B1386" s="44" t="s">
        <v>15166</v>
      </c>
      <c r="C1386" s="19">
        <f t="shared" si="64"/>
        <v>4999</v>
      </c>
      <c r="D1386" s="44" t="s">
        <v>13350</v>
      </c>
      <c r="E1386" s="45" t="s">
        <v>15159</v>
      </c>
      <c r="F1386" s="18">
        <f t="shared" si="65"/>
        <v>2</v>
      </c>
      <c r="G1386" s="46" t="s">
        <v>11799</v>
      </c>
      <c r="H1386" s="46" t="s">
        <v>14730</v>
      </c>
      <c r="I1386" s="44" t="s">
        <v>11725</v>
      </c>
      <c r="J1386" s="47">
        <v>741678</v>
      </c>
      <c r="K1386" s="48">
        <v>0.10000026965880073</v>
      </c>
      <c r="L1386" s="47">
        <v>74168</v>
      </c>
      <c r="M1386" s="47">
        <v>815846</v>
      </c>
      <c r="N1386">
        <f>+VLOOKUP(C1386,'Thanh toán '!M$1335:N$6972,2,0)</f>
        <v>815846</v>
      </c>
      <c r="O1386" s="61">
        <f t="shared" si="66"/>
        <v>0</v>
      </c>
    </row>
    <row r="1387" spans="1:15" hidden="1" x14ac:dyDescent="0.3">
      <c r="A1387" s="18">
        <v>2023</v>
      </c>
      <c r="B1387" s="19" t="s">
        <v>15167</v>
      </c>
      <c r="C1387" s="19">
        <f t="shared" si="64"/>
        <v>5008</v>
      </c>
      <c r="D1387" s="19" t="s">
        <v>13350</v>
      </c>
      <c r="E1387" s="24" t="s">
        <v>15159</v>
      </c>
      <c r="F1387" s="18">
        <f t="shared" si="65"/>
        <v>2</v>
      </c>
      <c r="G1387" s="23" t="s">
        <v>11799</v>
      </c>
      <c r="H1387" s="23" t="s">
        <v>14151</v>
      </c>
      <c r="I1387" s="19" t="s">
        <v>11725</v>
      </c>
      <c r="J1387" s="41">
        <v>1212783</v>
      </c>
      <c r="K1387" s="42">
        <v>9.9999752635055075E-2</v>
      </c>
      <c r="L1387" s="41">
        <v>121278</v>
      </c>
      <c r="M1387" s="41">
        <v>1334061</v>
      </c>
      <c r="N1387">
        <f>+VLOOKUP(C1387,'Thanh toán '!M$1335:N$6972,2,0)</f>
        <v>1334061</v>
      </c>
      <c r="O1387" s="61">
        <f t="shared" si="66"/>
        <v>0</v>
      </c>
    </row>
    <row r="1388" spans="1:15" hidden="1" x14ac:dyDescent="0.3">
      <c r="A1388" s="18">
        <v>2023</v>
      </c>
      <c r="B1388" s="19" t="s">
        <v>15168</v>
      </c>
      <c r="C1388" s="19">
        <f t="shared" si="64"/>
        <v>5009</v>
      </c>
      <c r="D1388" s="19" t="s">
        <v>13350</v>
      </c>
      <c r="E1388" s="24" t="s">
        <v>15159</v>
      </c>
      <c r="F1388" s="18">
        <f t="shared" si="65"/>
        <v>2</v>
      </c>
      <c r="G1388" s="23" t="s">
        <v>11799</v>
      </c>
      <c r="H1388" s="23" t="s">
        <v>14125</v>
      </c>
      <c r="I1388" s="19" t="s">
        <v>11725</v>
      </c>
      <c r="J1388" s="41">
        <v>250910</v>
      </c>
      <c r="K1388" s="42">
        <v>0.1</v>
      </c>
      <c r="L1388" s="41">
        <v>25091</v>
      </c>
      <c r="M1388" s="41">
        <v>276001</v>
      </c>
      <c r="N1388">
        <f>+VLOOKUP(C1388,'Thanh toán '!M$1335:N$6972,2,0)</f>
        <v>276001</v>
      </c>
      <c r="O1388" s="61">
        <f t="shared" si="66"/>
        <v>0</v>
      </c>
    </row>
    <row r="1389" spans="1:15" hidden="1" x14ac:dyDescent="0.3">
      <c r="A1389" s="18">
        <v>2023</v>
      </c>
      <c r="B1389" s="19" t="s">
        <v>15169</v>
      </c>
      <c r="C1389" s="19">
        <f t="shared" si="64"/>
        <v>5010</v>
      </c>
      <c r="D1389" s="19" t="s">
        <v>13350</v>
      </c>
      <c r="E1389" s="24" t="s">
        <v>15159</v>
      </c>
      <c r="F1389" s="18">
        <f t="shared" si="65"/>
        <v>2</v>
      </c>
      <c r="G1389" s="23" t="s">
        <v>12231</v>
      </c>
      <c r="H1389" s="23" t="s">
        <v>13396</v>
      </c>
      <c r="I1389" s="19" t="s">
        <v>12232</v>
      </c>
      <c r="J1389" s="41">
        <v>3634339</v>
      </c>
      <c r="K1389" s="42">
        <v>0.10000002751531985</v>
      </c>
      <c r="L1389" s="41">
        <v>363434</v>
      </c>
      <c r="M1389" s="41">
        <v>3997773</v>
      </c>
      <c r="N1389">
        <f>+VLOOKUP(C1389,'Thanh toán '!M$1335:N$6972,2,0)</f>
        <v>3997773</v>
      </c>
      <c r="O1389" s="61">
        <f t="shared" si="66"/>
        <v>0</v>
      </c>
    </row>
    <row r="1390" spans="1:15" hidden="1" x14ac:dyDescent="0.3">
      <c r="A1390" s="18">
        <v>2023</v>
      </c>
      <c r="B1390" s="19" t="s">
        <v>15170</v>
      </c>
      <c r="C1390" s="19">
        <f t="shared" si="64"/>
        <v>5112</v>
      </c>
      <c r="D1390" s="19" t="s">
        <v>13350</v>
      </c>
      <c r="E1390" s="24" t="s">
        <v>15159</v>
      </c>
      <c r="F1390" s="18">
        <f t="shared" si="65"/>
        <v>2</v>
      </c>
      <c r="G1390" s="23" t="s">
        <v>11799</v>
      </c>
      <c r="H1390" s="23" t="s">
        <v>15171</v>
      </c>
      <c r="I1390" s="19" t="s">
        <v>11725</v>
      </c>
      <c r="J1390" s="41">
        <v>754195</v>
      </c>
      <c r="K1390" s="42">
        <v>0.10000066295851869</v>
      </c>
      <c r="L1390" s="41">
        <v>75420</v>
      </c>
      <c r="M1390" s="41">
        <v>829615</v>
      </c>
      <c r="N1390">
        <f>+VLOOKUP(C1390,'Thanh toán '!M$1335:N$6972,2,0)</f>
        <v>829615</v>
      </c>
      <c r="O1390" s="61">
        <f t="shared" si="66"/>
        <v>0</v>
      </c>
    </row>
    <row r="1391" spans="1:15" hidden="1" x14ac:dyDescent="0.3">
      <c r="A1391" s="43">
        <v>2023</v>
      </c>
      <c r="B1391" s="44" t="s">
        <v>15172</v>
      </c>
      <c r="C1391" s="19">
        <f t="shared" si="64"/>
        <v>5481</v>
      </c>
      <c r="D1391" s="44" t="s">
        <v>13350</v>
      </c>
      <c r="E1391" s="45" t="s">
        <v>15159</v>
      </c>
      <c r="F1391" s="18">
        <f t="shared" si="65"/>
        <v>2</v>
      </c>
      <c r="G1391" s="46" t="s">
        <v>11799</v>
      </c>
      <c r="H1391" s="46" t="s">
        <v>14626</v>
      </c>
      <c r="I1391" s="44" t="s">
        <v>11725</v>
      </c>
      <c r="J1391" s="47">
        <v>1131212</v>
      </c>
      <c r="K1391" s="48">
        <v>9.9999823198480928E-2</v>
      </c>
      <c r="L1391" s="47">
        <v>113121</v>
      </c>
      <c r="M1391" s="47">
        <v>1244333</v>
      </c>
      <c r="N1391">
        <f>+VLOOKUP(C1391,'Thanh toán '!M$1335:N$6972,2,0)</f>
        <v>1244333</v>
      </c>
      <c r="O1391" s="61">
        <f t="shared" si="66"/>
        <v>0</v>
      </c>
    </row>
    <row r="1392" spans="1:15" hidden="1" x14ac:dyDescent="0.3">
      <c r="A1392" s="18">
        <v>2023</v>
      </c>
      <c r="B1392" s="19" t="s">
        <v>15173</v>
      </c>
      <c r="C1392" s="19">
        <f t="shared" si="64"/>
        <v>5487</v>
      </c>
      <c r="D1392" s="19" t="s">
        <v>13350</v>
      </c>
      <c r="E1392" s="24" t="s">
        <v>15159</v>
      </c>
      <c r="F1392" s="18">
        <f t="shared" si="65"/>
        <v>2</v>
      </c>
      <c r="G1392" s="23" t="s">
        <v>12336</v>
      </c>
      <c r="H1392" s="23" t="s">
        <v>12336</v>
      </c>
      <c r="I1392" s="19" t="s">
        <v>12337</v>
      </c>
      <c r="J1392" s="41">
        <v>1341480</v>
      </c>
      <c r="K1392" s="42">
        <v>0.1</v>
      </c>
      <c r="L1392" s="41">
        <v>134148</v>
      </c>
      <c r="M1392" s="41">
        <v>1475628</v>
      </c>
      <c r="N1392">
        <f>+VLOOKUP(C1392,'Thanh toán '!M$1335:N$6972,2,0)</f>
        <v>1475628</v>
      </c>
      <c r="O1392" s="61">
        <f t="shared" si="66"/>
        <v>0</v>
      </c>
    </row>
    <row r="1393" spans="1:15" hidden="1" x14ac:dyDescent="0.3">
      <c r="A1393" s="18">
        <v>2023</v>
      </c>
      <c r="B1393" s="19" t="s">
        <v>15174</v>
      </c>
      <c r="C1393" s="19">
        <f t="shared" si="64"/>
        <v>5493</v>
      </c>
      <c r="D1393" s="19" t="s">
        <v>13350</v>
      </c>
      <c r="E1393" s="24" t="s">
        <v>15159</v>
      </c>
      <c r="F1393" s="18">
        <f t="shared" si="65"/>
        <v>2</v>
      </c>
      <c r="G1393" s="23" t="s">
        <v>11799</v>
      </c>
      <c r="H1393" s="23" t="s">
        <v>14021</v>
      </c>
      <c r="I1393" s="19" t="s">
        <v>11725</v>
      </c>
      <c r="J1393" s="41">
        <v>372662</v>
      </c>
      <c r="K1393" s="42">
        <v>9.9999463320649809E-2</v>
      </c>
      <c r="L1393" s="41">
        <v>37266</v>
      </c>
      <c r="M1393" s="41">
        <v>409928</v>
      </c>
      <c r="N1393">
        <f>+VLOOKUP(C1393,'Thanh toán '!M$1335:N$6972,2,0)</f>
        <v>409928</v>
      </c>
      <c r="O1393" s="61">
        <f t="shared" si="66"/>
        <v>0</v>
      </c>
    </row>
    <row r="1394" spans="1:15" hidden="1" x14ac:dyDescent="0.3">
      <c r="A1394" s="18">
        <v>2023</v>
      </c>
      <c r="B1394" s="19" t="s">
        <v>15175</v>
      </c>
      <c r="C1394" s="19">
        <f t="shared" si="64"/>
        <v>5494</v>
      </c>
      <c r="D1394" s="19" t="s">
        <v>13350</v>
      </c>
      <c r="E1394" s="24" t="s">
        <v>15159</v>
      </c>
      <c r="F1394" s="18">
        <f t="shared" si="65"/>
        <v>2</v>
      </c>
      <c r="G1394" s="23" t="s">
        <v>11799</v>
      </c>
      <c r="H1394" s="23" t="s">
        <v>14102</v>
      </c>
      <c r="I1394" s="19" t="s">
        <v>11725</v>
      </c>
      <c r="J1394" s="41">
        <v>1173355</v>
      </c>
      <c r="K1394" s="42">
        <v>0.10000042612849479</v>
      </c>
      <c r="L1394" s="41">
        <v>117336</v>
      </c>
      <c r="M1394" s="41">
        <v>1290691</v>
      </c>
      <c r="N1394">
        <f>+VLOOKUP(C1394,'Thanh toán '!M$1335:N$6972,2,0)</f>
        <v>1290691</v>
      </c>
      <c r="O1394" s="61">
        <f t="shared" si="66"/>
        <v>0</v>
      </c>
    </row>
    <row r="1395" spans="1:15" hidden="1" x14ac:dyDescent="0.3">
      <c r="A1395" s="18">
        <v>2023</v>
      </c>
      <c r="B1395" s="19" t="s">
        <v>15176</v>
      </c>
      <c r="C1395" s="19">
        <f t="shared" si="64"/>
        <v>5495</v>
      </c>
      <c r="D1395" s="19" t="s">
        <v>13350</v>
      </c>
      <c r="E1395" s="24" t="s">
        <v>15159</v>
      </c>
      <c r="F1395" s="18">
        <f t="shared" si="65"/>
        <v>2</v>
      </c>
      <c r="G1395" s="23" t="s">
        <v>11799</v>
      </c>
      <c r="H1395" s="23" t="s">
        <v>14102</v>
      </c>
      <c r="I1395" s="19" t="s">
        <v>11725</v>
      </c>
      <c r="J1395" s="41">
        <v>530250</v>
      </c>
      <c r="K1395" s="42">
        <v>0.1</v>
      </c>
      <c r="L1395" s="41">
        <v>53025</v>
      </c>
      <c r="M1395" s="41">
        <v>583275</v>
      </c>
      <c r="N1395">
        <f>+VLOOKUP(C1395,'Thanh toán '!M$1335:N$6972,2,0)</f>
        <v>583275</v>
      </c>
      <c r="O1395" s="61">
        <f t="shared" si="66"/>
        <v>0</v>
      </c>
    </row>
    <row r="1396" spans="1:15" hidden="1" x14ac:dyDescent="0.3">
      <c r="A1396" s="18">
        <v>2023</v>
      </c>
      <c r="B1396" s="19" t="s">
        <v>15177</v>
      </c>
      <c r="C1396" s="19">
        <f t="shared" si="64"/>
        <v>5496</v>
      </c>
      <c r="D1396" s="19" t="s">
        <v>13350</v>
      </c>
      <c r="E1396" s="24" t="s">
        <v>15159</v>
      </c>
      <c r="F1396" s="18">
        <f t="shared" si="65"/>
        <v>2</v>
      </c>
      <c r="G1396" s="23" t="s">
        <v>11799</v>
      </c>
      <c r="H1396" s="23" t="s">
        <v>13727</v>
      </c>
      <c r="I1396" s="19" t="s">
        <v>11725</v>
      </c>
      <c r="J1396" s="41">
        <v>1540510</v>
      </c>
      <c r="K1396" s="42">
        <v>0.1</v>
      </c>
      <c r="L1396" s="41">
        <v>154051</v>
      </c>
      <c r="M1396" s="41">
        <v>1694561</v>
      </c>
      <c r="N1396">
        <f>+VLOOKUP(C1396,'Thanh toán '!M$1335:N$6972,2,0)</f>
        <v>1694561</v>
      </c>
      <c r="O1396" s="61">
        <f t="shared" si="66"/>
        <v>0</v>
      </c>
    </row>
    <row r="1397" spans="1:15" hidden="1" x14ac:dyDescent="0.3">
      <c r="A1397" s="18">
        <v>2023</v>
      </c>
      <c r="B1397" s="19" t="s">
        <v>15178</v>
      </c>
      <c r="C1397" s="19">
        <f t="shared" si="64"/>
        <v>5497</v>
      </c>
      <c r="D1397" s="19" t="s">
        <v>13350</v>
      </c>
      <c r="E1397" s="24" t="s">
        <v>15159</v>
      </c>
      <c r="F1397" s="18">
        <f t="shared" si="65"/>
        <v>2</v>
      </c>
      <c r="G1397" s="23" t="s">
        <v>11799</v>
      </c>
      <c r="H1397" s="23" t="s">
        <v>13727</v>
      </c>
      <c r="I1397" s="19" t="s">
        <v>11725</v>
      </c>
      <c r="J1397" s="41">
        <v>551250</v>
      </c>
      <c r="K1397" s="42">
        <v>0.1</v>
      </c>
      <c r="L1397" s="41">
        <v>55125</v>
      </c>
      <c r="M1397" s="41">
        <v>606375</v>
      </c>
      <c r="N1397">
        <f>+VLOOKUP(C1397,'Thanh toán '!M$1335:N$6972,2,0)</f>
        <v>606375</v>
      </c>
      <c r="O1397" s="61">
        <f t="shared" si="66"/>
        <v>0</v>
      </c>
    </row>
    <row r="1398" spans="1:15" hidden="1" x14ac:dyDescent="0.3">
      <c r="A1398" s="18">
        <v>2023</v>
      </c>
      <c r="B1398" s="19" t="s">
        <v>15179</v>
      </c>
      <c r="C1398" s="19">
        <f t="shared" si="64"/>
        <v>5498</v>
      </c>
      <c r="D1398" s="19" t="s">
        <v>13350</v>
      </c>
      <c r="E1398" s="24" t="s">
        <v>15159</v>
      </c>
      <c r="F1398" s="18">
        <f t="shared" si="65"/>
        <v>2</v>
      </c>
      <c r="G1398" s="23" t="s">
        <v>12347</v>
      </c>
      <c r="H1398" s="23" t="s">
        <v>12347</v>
      </c>
      <c r="I1398" s="19" t="s">
        <v>12348</v>
      </c>
      <c r="J1398" s="41">
        <v>1081500</v>
      </c>
      <c r="K1398" s="42">
        <v>0.1</v>
      </c>
      <c r="L1398" s="41">
        <v>108150</v>
      </c>
      <c r="M1398" s="41">
        <v>1189650</v>
      </c>
      <c r="N1398">
        <f>+VLOOKUP(C1398,'Thanh toán '!M$1335:N$6972,2,0)</f>
        <v>1189650</v>
      </c>
      <c r="O1398" s="61">
        <f t="shared" si="66"/>
        <v>0</v>
      </c>
    </row>
    <row r="1399" spans="1:15" hidden="1" x14ac:dyDescent="0.3">
      <c r="A1399" s="18">
        <v>2023</v>
      </c>
      <c r="B1399" s="19" t="s">
        <v>15180</v>
      </c>
      <c r="C1399" s="19">
        <f t="shared" si="64"/>
        <v>5499</v>
      </c>
      <c r="D1399" s="19" t="s">
        <v>13350</v>
      </c>
      <c r="E1399" s="24" t="s">
        <v>15159</v>
      </c>
      <c r="F1399" s="18">
        <f t="shared" si="65"/>
        <v>2</v>
      </c>
      <c r="G1399" s="23" t="s">
        <v>11799</v>
      </c>
      <c r="H1399" s="23" t="s">
        <v>13623</v>
      </c>
      <c r="I1399" s="19" t="s">
        <v>11725</v>
      </c>
      <c r="J1399" s="41">
        <v>1063034</v>
      </c>
      <c r="K1399" s="42">
        <v>9.9999623718526401E-2</v>
      </c>
      <c r="L1399" s="41">
        <v>106303</v>
      </c>
      <c r="M1399" s="41">
        <v>1169337</v>
      </c>
      <c r="N1399">
        <f>+VLOOKUP(C1399,'Thanh toán '!M$1335:N$6972,2,0)</f>
        <v>1169337</v>
      </c>
      <c r="O1399" s="61">
        <f t="shared" si="66"/>
        <v>0</v>
      </c>
    </row>
    <row r="1400" spans="1:15" hidden="1" x14ac:dyDescent="0.3">
      <c r="A1400" s="18">
        <v>2023</v>
      </c>
      <c r="B1400" s="19" t="s">
        <v>15181</v>
      </c>
      <c r="C1400" s="19">
        <f t="shared" si="64"/>
        <v>5500</v>
      </c>
      <c r="D1400" s="19" t="s">
        <v>13350</v>
      </c>
      <c r="E1400" s="24" t="s">
        <v>15159</v>
      </c>
      <c r="F1400" s="18">
        <f t="shared" si="65"/>
        <v>2</v>
      </c>
      <c r="G1400" s="23" t="s">
        <v>11799</v>
      </c>
      <c r="H1400" s="23" t="s">
        <v>13627</v>
      </c>
      <c r="I1400" s="19" t="s">
        <v>11725</v>
      </c>
      <c r="J1400" s="41">
        <v>483720</v>
      </c>
      <c r="K1400" s="42">
        <v>0.1</v>
      </c>
      <c r="L1400" s="41">
        <v>48372</v>
      </c>
      <c r="M1400" s="41">
        <v>532092</v>
      </c>
      <c r="N1400">
        <f>+VLOOKUP(C1400,'Thanh toán '!M$1335:N$6972,2,0)</f>
        <v>532092</v>
      </c>
      <c r="O1400" s="61">
        <f t="shared" si="66"/>
        <v>0</v>
      </c>
    </row>
    <row r="1401" spans="1:15" hidden="1" x14ac:dyDescent="0.3">
      <c r="A1401" s="18">
        <v>2023</v>
      </c>
      <c r="B1401" s="19" t="s">
        <v>15182</v>
      </c>
      <c r="C1401" s="19">
        <f t="shared" si="64"/>
        <v>5502</v>
      </c>
      <c r="D1401" s="19" t="s">
        <v>13350</v>
      </c>
      <c r="E1401" s="24" t="s">
        <v>15159</v>
      </c>
      <c r="F1401" s="18">
        <f t="shared" si="65"/>
        <v>2</v>
      </c>
      <c r="G1401" s="23" t="s">
        <v>12239</v>
      </c>
      <c r="H1401" s="23" t="s">
        <v>14173</v>
      </c>
      <c r="I1401" s="19" t="s">
        <v>12240</v>
      </c>
      <c r="J1401" s="41">
        <v>5892270</v>
      </c>
      <c r="K1401" s="42">
        <v>0.1</v>
      </c>
      <c r="L1401" s="41">
        <v>589227</v>
      </c>
      <c r="M1401" s="41">
        <v>6481497</v>
      </c>
      <c r="N1401">
        <f>+VLOOKUP(C1401,'Thanh toán '!M$1335:N$6972,2,0)</f>
        <v>6481497</v>
      </c>
      <c r="O1401" s="61">
        <f t="shared" si="66"/>
        <v>0</v>
      </c>
    </row>
    <row r="1402" spans="1:15" hidden="1" x14ac:dyDescent="0.3">
      <c r="A1402" s="18">
        <v>2023</v>
      </c>
      <c r="B1402" s="19" t="s">
        <v>15183</v>
      </c>
      <c r="C1402" s="19">
        <f t="shared" si="64"/>
        <v>5511</v>
      </c>
      <c r="D1402" s="19" t="s">
        <v>13350</v>
      </c>
      <c r="E1402" s="24" t="s">
        <v>15159</v>
      </c>
      <c r="F1402" s="18">
        <f t="shared" si="65"/>
        <v>2</v>
      </c>
      <c r="G1402" s="23" t="s">
        <v>11799</v>
      </c>
      <c r="H1402" s="23" t="s">
        <v>14105</v>
      </c>
      <c r="I1402" s="19" t="s">
        <v>11725</v>
      </c>
      <c r="J1402" s="41">
        <v>804377</v>
      </c>
      <c r="K1402" s="42">
        <v>0.10000037295944564</v>
      </c>
      <c r="L1402" s="41">
        <v>80438</v>
      </c>
      <c r="M1402" s="41">
        <v>884815</v>
      </c>
      <c r="N1402">
        <f>+VLOOKUP(C1402,'Thanh toán '!M$1335:N$6972,2,0)</f>
        <v>884815</v>
      </c>
      <c r="O1402" s="61">
        <f t="shared" si="66"/>
        <v>0</v>
      </c>
    </row>
    <row r="1403" spans="1:15" hidden="1" x14ac:dyDescent="0.3">
      <c r="A1403" s="18">
        <v>2023</v>
      </c>
      <c r="B1403" s="19" t="s">
        <v>15184</v>
      </c>
      <c r="C1403" s="19">
        <f t="shared" si="64"/>
        <v>5686</v>
      </c>
      <c r="D1403" s="19" t="s">
        <v>13350</v>
      </c>
      <c r="E1403" s="24" t="s">
        <v>15159</v>
      </c>
      <c r="F1403" s="18">
        <f t="shared" si="65"/>
        <v>2</v>
      </c>
      <c r="G1403" s="23" t="s">
        <v>12426</v>
      </c>
      <c r="H1403" s="23" t="s">
        <v>12426</v>
      </c>
      <c r="I1403" s="19" t="s">
        <v>12427</v>
      </c>
      <c r="J1403" s="41">
        <v>3957070</v>
      </c>
      <c r="K1403" s="42">
        <v>0.1</v>
      </c>
      <c r="L1403" s="41">
        <v>395707</v>
      </c>
      <c r="M1403" s="41">
        <v>4352777</v>
      </c>
      <c r="N1403">
        <f>+VLOOKUP(C1403,'Thanh toán '!M$1335:N$6972,2,0)</f>
        <v>4352777</v>
      </c>
      <c r="O1403" s="61">
        <f t="shared" si="66"/>
        <v>0</v>
      </c>
    </row>
    <row r="1404" spans="1:15" hidden="1" x14ac:dyDescent="0.3">
      <c r="A1404" s="18">
        <v>2023</v>
      </c>
      <c r="B1404" s="19" t="s">
        <v>15185</v>
      </c>
      <c r="C1404" s="19">
        <f t="shared" si="64"/>
        <v>6375</v>
      </c>
      <c r="D1404" s="19" t="s">
        <v>13350</v>
      </c>
      <c r="E1404" s="24" t="s">
        <v>15186</v>
      </c>
      <c r="F1404" s="18">
        <f t="shared" si="65"/>
        <v>2</v>
      </c>
      <c r="G1404" s="23" t="s">
        <v>12363</v>
      </c>
      <c r="H1404" s="23" t="s">
        <v>12363</v>
      </c>
      <c r="I1404" s="19" t="s">
        <v>12364</v>
      </c>
      <c r="J1404" s="41">
        <v>2505816</v>
      </c>
      <c r="K1404" s="42">
        <v>0.10000015962863994</v>
      </c>
      <c r="L1404" s="41">
        <v>250582</v>
      </c>
      <c r="M1404" s="41">
        <v>2756398</v>
      </c>
      <c r="N1404">
        <f>+VLOOKUP(C1404,'Thanh toán '!M$1335:N$6972,2,0)</f>
        <v>2756398</v>
      </c>
      <c r="O1404" s="61">
        <f t="shared" si="66"/>
        <v>0</v>
      </c>
    </row>
    <row r="1405" spans="1:15" hidden="1" x14ac:dyDescent="0.3">
      <c r="A1405" s="18">
        <v>2023</v>
      </c>
      <c r="B1405" s="19" t="s">
        <v>15187</v>
      </c>
      <c r="C1405" s="19">
        <f t="shared" si="64"/>
        <v>6376</v>
      </c>
      <c r="D1405" s="19" t="s">
        <v>13350</v>
      </c>
      <c r="E1405" s="24" t="s">
        <v>15186</v>
      </c>
      <c r="F1405" s="18">
        <f t="shared" si="65"/>
        <v>2</v>
      </c>
      <c r="G1405" s="23" t="s">
        <v>11799</v>
      </c>
      <c r="H1405" s="23" t="s">
        <v>13595</v>
      </c>
      <c r="I1405" s="19" t="s">
        <v>11725</v>
      </c>
      <c r="J1405" s="41">
        <v>555290</v>
      </c>
      <c r="K1405" s="42">
        <v>0.1</v>
      </c>
      <c r="L1405" s="41">
        <v>55529</v>
      </c>
      <c r="M1405" s="41">
        <v>610819</v>
      </c>
      <c r="N1405">
        <f>+VLOOKUP(C1405,'Thanh toán '!M$1335:N$6972,2,0)</f>
        <v>610819</v>
      </c>
      <c r="O1405" s="61">
        <f t="shared" si="66"/>
        <v>0</v>
      </c>
    </row>
    <row r="1406" spans="1:15" hidden="1" x14ac:dyDescent="0.3">
      <c r="A1406" s="18">
        <v>2023</v>
      </c>
      <c r="B1406" s="19" t="s">
        <v>15188</v>
      </c>
      <c r="C1406" s="19">
        <f t="shared" si="64"/>
        <v>6377</v>
      </c>
      <c r="D1406" s="19" t="s">
        <v>13350</v>
      </c>
      <c r="E1406" s="24" t="s">
        <v>15186</v>
      </c>
      <c r="F1406" s="18">
        <f t="shared" si="65"/>
        <v>2</v>
      </c>
      <c r="G1406" s="23" t="s">
        <v>11799</v>
      </c>
      <c r="H1406" s="23" t="s">
        <v>13581</v>
      </c>
      <c r="I1406" s="19" t="s">
        <v>11725</v>
      </c>
      <c r="J1406" s="41">
        <v>1530553</v>
      </c>
      <c r="K1406" s="42">
        <v>9.9999803992413205E-2</v>
      </c>
      <c r="L1406" s="41">
        <v>153055</v>
      </c>
      <c r="M1406" s="41">
        <v>1683608</v>
      </c>
      <c r="N1406">
        <f>+VLOOKUP(C1406,'Thanh toán '!M$1335:N$6972,2,0)</f>
        <v>1683608</v>
      </c>
      <c r="O1406" s="61">
        <f t="shared" si="66"/>
        <v>0</v>
      </c>
    </row>
    <row r="1407" spans="1:15" hidden="1" x14ac:dyDescent="0.3">
      <c r="A1407" s="18">
        <v>2023</v>
      </c>
      <c r="B1407" s="19" t="s">
        <v>15189</v>
      </c>
      <c r="C1407" s="19">
        <f t="shared" si="64"/>
        <v>6378</v>
      </c>
      <c r="D1407" s="19" t="s">
        <v>13350</v>
      </c>
      <c r="E1407" s="24" t="s">
        <v>15186</v>
      </c>
      <c r="F1407" s="18">
        <f t="shared" si="65"/>
        <v>2</v>
      </c>
      <c r="G1407" s="23" t="s">
        <v>11799</v>
      </c>
      <c r="H1407" s="23" t="s">
        <v>13581</v>
      </c>
      <c r="I1407" s="19" t="s">
        <v>11725</v>
      </c>
      <c r="J1407" s="41">
        <v>318150</v>
      </c>
      <c r="K1407" s="42">
        <v>0.1</v>
      </c>
      <c r="L1407" s="41">
        <v>31815</v>
      </c>
      <c r="M1407" s="41">
        <v>349965</v>
      </c>
      <c r="N1407">
        <f>+VLOOKUP(C1407,'Thanh toán '!M$1335:N$6972,2,0)</f>
        <v>349965</v>
      </c>
      <c r="O1407" s="61">
        <f t="shared" si="66"/>
        <v>0</v>
      </c>
    </row>
    <row r="1408" spans="1:15" hidden="1" x14ac:dyDescent="0.3">
      <c r="A1408" s="18">
        <v>2023</v>
      </c>
      <c r="B1408" s="19" t="s">
        <v>15190</v>
      </c>
      <c r="C1408" s="19">
        <f t="shared" si="64"/>
        <v>6384</v>
      </c>
      <c r="D1408" s="19" t="s">
        <v>13350</v>
      </c>
      <c r="E1408" s="24" t="s">
        <v>15186</v>
      </c>
      <c r="F1408" s="18">
        <f t="shared" si="65"/>
        <v>2</v>
      </c>
      <c r="G1408" s="23" t="s">
        <v>11799</v>
      </c>
      <c r="H1408" s="23" t="s">
        <v>14084</v>
      </c>
      <c r="I1408" s="19" t="s">
        <v>11725</v>
      </c>
      <c r="J1408" s="41">
        <v>333174</v>
      </c>
      <c r="K1408" s="42">
        <v>9.999879942612569E-2</v>
      </c>
      <c r="L1408" s="41">
        <v>33317</v>
      </c>
      <c r="M1408" s="41">
        <v>366491</v>
      </c>
      <c r="N1408">
        <f>+VLOOKUP(C1408,'Thanh toán '!M$1335:N$6972,2,0)</f>
        <v>366491</v>
      </c>
      <c r="O1408" s="61">
        <f t="shared" si="66"/>
        <v>0</v>
      </c>
    </row>
    <row r="1409" spans="1:15" hidden="1" x14ac:dyDescent="0.3">
      <c r="A1409" s="18">
        <v>2023</v>
      </c>
      <c r="B1409" s="19" t="s">
        <v>15191</v>
      </c>
      <c r="C1409" s="19">
        <f t="shared" si="64"/>
        <v>6386</v>
      </c>
      <c r="D1409" s="19" t="s">
        <v>13350</v>
      </c>
      <c r="E1409" s="24" t="s">
        <v>15186</v>
      </c>
      <c r="F1409" s="18">
        <f t="shared" si="65"/>
        <v>2</v>
      </c>
      <c r="G1409" s="23" t="s">
        <v>11799</v>
      </c>
      <c r="H1409" s="23" t="s">
        <v>13682</v>
      </c>
      <c r="I1409" s="19" t="s">
        <v>11725</v>
      </c>
      <c r="J1409" s="41">
        <v>1927114</v>
      </c>
      <c r="K1409" s="42">
        <v>9.9999792435735507E-2</v>
      </c>
      <c r="L1409" s="41">
        <v>192711</v>
      </c>
      <c r="M1409" s="41">
        <v>2119825</v>
      </c>
      <c r="N1409">
        <f>+VLOOKUP(C1409,'Thanh toán '!M$1335:N$6972,2,0)</f>
        <v>2119825</v>
      </c>
      <c r="O1409" s="61">
        <f t="shared" si="66"/>
        <v>0</v>
      </c>
    </row>
    <row r="1410" spans="1:15" hidden="1" x14ac:dyDescent="0.3">
      <c r="A1410" s="18">
        <v>2023</v>
      </c>
      <c r="B1410" s="19" t="s">
        <v>15192</v>
      </c>
      <c r="C1410" s="19">
        <f t="shared" si="64"/>
        <v>6387</v>
      </c>
      <c r="D1410" s="19" t="s">
        <v>13350</v>
      </c>
      <c r="E1410" s="24" t="s">
        <v>15186</v>
      </c>
      <c r="F1410" s="18">
        <f t="shared" si="65"/>
        <v>2</v>
      </c>
      <c r="G1410" s="23" t="s">
        <v>11799</v>
      </c>
      <c r="H1410" s="23" t="s">
        <v>14056</v>
      </c>
      <c r="I1410" s="19" t="s">
        <v>11725</v>
      </c>
      <c r="J1410" s="41">
        <v>664525</v>
      </c>
      <c r="K1410" s="42">
        <v>0.10000075241714006</v>
      </c>
      <c r="L1410" s="41">
        <v>66453</v>
      </c>
      <c r="M1410" s="41">
        <v>730978</v>
      </c>
      <c r="N1410">
        <f>+VLOOKUP(C1410,'Thanh toán '!M$1335:N$6972,2,0)</f>
        <v>730978</v>
      </c>
      <c r="O1410" s="61">
        <f t="shared" si="66"/>
        <v>0</v>
      </c>
    </row>
    <row r="1411" spans="1:15" hidden="1" x14ac:dyDescent="0.3">
      <c r="A1411" s="18">
        <v>2023</v>
      </c>
      <c r="B1411" s="19" t="s">
        <v>15193</v>
      </c>
      <c r="C1411" s="19">
        <f t="shared" si="64"/>
        <v>6389</v>
      </c>
      <c r="D1411" s="19" t="s">
        <v>13350</v>
      </c>
      <c r="E1411" s="24" t="s">
        <v>15186</v>
      </c>
      <c r="F1411" s="18">
        <f t="shared" si="65"/>
        <v>2</v>
      </c>
      <c r="G1411" s="23" t="s">
        <v>11799</v>
      </c>
      <c r="H1411" s="23" t="s">
        <v>13913</v>
      </c>
      <c r="I1411" s="19" t="s">
        <v>11725</v>
      </c>
      <c r="J1411" s="41">
        <v>1380744</v>
      </c>
      <c r="K1411" s="42">
        <v>9.9999710301113029E-2</v>
      </c>
      <c r="L1411" s="41">
        <v>138074</v>
      </c>
      <c r="M1411" s="41">
        <v>1518818</v>
      </c>
      <c r="N1411">
        <f>+VLOOKUP(C1411,'Thanh toán '!M$1335:N$6972,2,0)</f>
        <v>1518818</v>
      </c>
      <c r="O1411" s="61">
        <f t="shared" si="66"/>
        <v>0</v>
      </c>
    </row>
    <row r="1412" spans="1:15" hidden="1" x14ac:dyDescent="0.3">
      <c r="A1412" s="18">
        <v>2023</v>
      </c>
      <c r="B1412" s="19" t="s">
        <v>15194</v>
      </c>
      <c r="C1412" s="19">
        <f t="shared" si="64"/>
        <v>6391</v>
      </c>
      <c r="D1412" s="19" t="s">
        <v>13350</v>
      </c>
      <c r="E1412" s="24" t="s">
        <v>15186</v>
      </c>
      <c r="F1412" s="18">
        <f t="shared" si="65"/>
        <v>2</v>
      </c>
      <c r="G1412" s="23" t="s">
        <v>11799</v>
      </c>
      <c r="H1412" s="23" t="s">
        <v>13430</v>
      </c>
      <c r="I1412" s="19" t="s">
        <v>11725</v>
      </c>
      <c r="J1412" s="41">
        <v>1474892</v>
      </c>
      <c r="K1412" s="42">
        <v>9.9999864396850754E-2</v>
      </c>
      <c r="L1412" s="41">
        <v>147489</v>
      </c>
      <c r="M1412" s="41">
        <v>1622381</v>
      </c>
      <c r="N1412">
        <f>+VLOOKUP(C1412,'Thanh toán '!M$1335:N$6972,2,0)</f>
        <v>1622381</v>
      </c>
      <c r="O1412" s="61">
        <f t="shared" si="66"/>
        <v>0</v>
      </c>
    </row>
    <row r="1413" spans="1:15" hidden="1" x14ac:dyDescent="0.3">
      <c r="A1413" s="18">
        <v>2023</v>
      </c>
      <c r="B1413" s="19" t="s">
        <v>15195</v>
      </c>
      <c r="C1413" s="19">
        <f t="shared" si="64"/>
        <v>6394</v>
      </c>
      <c r="D1413" s="19" t="s">
        <v>13350</v>
      </c>
      <c r="E1413" s="24" t="s">
        <v>15186</v>
      </c>
      <c r="F1413" s="18">
        <f t="shared" si="65"/>
        <v>2</v>
      </c>
      <c r="G1413" s="23" t="s">
        <v>12438</v>
      </c>
      <c r="H1413" s="23" t="s">
        <v>12438</v>
      </c>
      <c r="I1413" s="19" t="s">
        <v>12439</v>
      </c>
      <c r="J1413" s="41">
        <v>4204590</v>
      </c>
      <c r="K1413" s="42">
        <v>0.1</v>
      </c>
      <c r="L1413" s="41">
        <v>420459</v>
      </c>
      <c r="M1413" s="41">
        <v>4625049</v>
      </c>
      <c r="N1413">
        <f>+VLOOKUP(C1413,'Thanh toán '!M$1335:N$6972,2,0)</f>
        <v>4625049</v>
      </c>
      <c r="O1413" s="61">
        <f t="shared" si="66"/>
        <v>0</v>
      </c>
    </row>
    <row r="1414" spans="1:15" hidden="1" x14ac:dyDescent="0.3">
      <c r="A1414" s="18">
        <v>2023</v>
      </c>
      <c r="B1414" s="19" t="s">
        <v>15196</v>
      </c>
      <c r="C1414" s="19">
        <f t="shared" ref="C1414:C1477" si="67">+B1414*1</f>
        <v>6395</v>
      </c>
      <c r="D1414" s="19" t="s">
        <v>13350</v>
      </c>
      <c r="E1414" s="24" t="s">
        <v>15186</v>
      </c>
      <c r="F1414" s="18">
        <f t="shared" ref="F1414:F1477" si="68">+MONTH(E1414)</f>
        <v>2</v>
      </c>
      <c r="G1414" s="23" t="s">
        <v>12438</v>
      </c>
      <c r="H1414" s="23" t="s">
        <v>12438</v>
      </c>
      <c r="I1414" s="19" t="s">
        <v>12439</v>
      </c>
      <c r="J1414" s="41">
        <v>1081500</v>
      </c>
      <c r="K1414" s="42">
        <v>0.1</v>
      </c>
      <c r="L1414" s="41">
        <v>108150</v>
      </c>
      <c r="M1414" s="41">
        <v>1189650</v>
      </c>
      <c r="N1414">
        <f>+VLOOKUP(C1414,'Thanh toán '!M$1335:N$6972,2,0)</f>
        <v>1189650</v>
      </c>
      <c r="O1414" s="61">
        <f t="shared" ref="O1414:O1477" si="69">+N1414-M1414</f>
        <v>0</v>
      </c>
    </row>
    <row r="1415" spans="1:15" hidden="1" x14ac:dyDescent="0.3">
      <c r="A1415" s="18">
        <v>2023</v>
      </c>
      <c r="B1415" s="19" t="s">
        <v>15197</v>
      </c>
      <c r="C1415" s="19">
        <f t="shared" si="67"/>
        <v>6396</v>
      </c>
      <c r="D1415" s="19" t="s">
        <v>13350</v>
      </c>
      <c r="E1415" s="24" t="s">
        <v>15186</v>
      </c>
      <c r="F1415" s="18">
        <f t="shared" si="68"/>
        <v>2</v>
      </c>
      <c r="G1415" s="23" t="s">
        <v>12026</v>
      </c>
      <c r="H1415" s="23" t="s">
        <v>13942</v>
      </c>
      <c r="I1415" s="19" t="s">
        <v>12027</v>
      </c>
      <c r="J1415" s="41">
        <v>1255619</v>
      </c>
      <c r="K1415" s="42">
        <v>0.10000007964199331</v>
      </c>
      <c r="L1415" s="41">
        <v>125562</v>
      </c>
      <c r="M1415" s="41">
        <v>1381181</v>
      </c>
      <c r="N1415">
        <f>+VLOOKUP(C1415,'Thanh toán '!M$1335:N$6972,2,0)</f>
        <v>1381181</v>
      </c>
      <c r="O1415" s="61">
        <f t="shared" si="69"/>
        <v>0</v>
      </c>
    </row>
    <row r="1416" spans="1:15" hidden="1" x14ac:dyDescent="0.3">
      <c r="A1416" s="18">
        <v>2023</v>
      </c>
      <c r="B1416" s="19" t="s">
        <v>15198</v>
      </c>
      <c r="C1416" s="19">
        <f t="shared" si="67"/>
        <v>6402</v>
      </c>
      <c r="D1416" s="19" t="s">
        <v>13350</v>
      </c>
      <c r="E1416" s="24" t="s">
        <v>15186</v>
      </c>
      <c r="F1416" s="18">
        <f t="shared" si="68"/>
        <v>2</v>
      </c>
      <c r="G1416" s="23" t="s">
        <v>11799</v>
      </c>
      <c r="H1416" s="23" t="s">
        <v>13896</v>
      </c>
      <c r="I1416" s="19" t="s">
        <v>11725</v>
      </c>
      <c r="J1416" s="41">
        <v>756018</v>
      </c>
      <c r="K1416" s="42">
        <v>0.10000026454396588</v>
      </c>
      <c r="L1416" s="41">
        <v>75602</v>
      </c>
      <c r="M1416" s="41">
        <v>831620</v>
      </c>
      <c r="N1416">
        <f>+VLOOKUP(C1416,'Thanh toán '!M$1335:N$6972,2,0)</f>
        <v>831620</v>
      </c>
      <c r="O1416" s="61">
        <f t="shared" si="69"/>
        <v>0</v>
      </c>
    </row>
    <row r="1417" spans="1:15" hidden="1" x14ac:dyDescent="0.3">
      <c r="A1417" s="18">
        <v>2023</v>
      </c>
      <c r="B1417" s="19" t="s">
        <v>15199</v>
      </c>
      <c r="C1417" s="19">
        <f t="shared" si="67"/>
        <v>6403</v>
      </c>
      <c r="D1417" s="19" t="s">
        <v>13350</v>
      </c>
      <c r="E1417" s="24" t="s">
        <v>15186</v>
      </c>
      <c r="F1417" s="18">
        <f t="shared" si="68"/>
        <v>2</v>
      </c>
      <c r="G1417" s="23" t="s">
        <v>11799</v>
      </c>
      <c r="H1417" s="23" t="s">
        <v>14965</v>
      </c>
      <c r="I1417" s="19" t="s">
        <v>11725</v>
      </c>
      <c r="J1417" s="41">
        <v>763066</v>
      </c>
      <c r="K1417" s="42">
        <v>0.10000052420105207</v>
      </c>
      <c r="L1417" s="41">
        <v>76307</v>
      </c>
      <c r="M1417" s="41">
        <v>839373</v>
      </c>
      <c r="N1417">
        <f>+VLOOKUP(C1417,'Thanh toán '!M$1335:N$6972,2,0)</f>
        <v>839373</v>
      </c>
      <c r="O1417" s="61">
        <f t="shared" si="69"/>
        <v>0</v>
      </c>
    </row>
    <row r="1418" spans="1:15" hidden="1" x14ac:dyDescent="0.3">
      <c r="A1418" s="18">
        <v>2023</v>
      </c>
      <c r="B1418" s="19" t="s">
        <v>15200</v>
      </c>
      <c r="C1418" s="19">
        <f t="shared" si="67"/>
        <v>6405</v>
      </c>
      <c r="D1418" s="19" t="s">
        <v>13350</v>
      </c>
      <c r="E1418" s="24" t="s">
        <v>15186</v>
      </c>
      <c r="F1418" s="18">
        <f t="shared" si="68"/>
        <v>2</v>
      </c>
      <c r="G1418" s="23" t="s">
        <v>11799</v>
      </c>
      <c r="H1418" s="23" t="s">
        <v>14355</v>
      </c>
      <c r="I1418" s="19" t="s">
        <v>11725</v>
      </c>
      <c r="J1418" s="41">
        <v>150546</v>
      </c>
      <c r="K1418" s="42">
        <v>0.10000265699520412</v>
      </c>
      <c r="L1418" s="41">
        <v>15055</v>
      </c>
      <c r="M1418" s="41">
        <v>165601</v>
      </c>
      <c r="N1418">
        <f>+VLOOKUP(C1418,'Thanh toán '!M$1335:N$6972,2,0)</f>
        <v>165601</v>
      </c>
      <c r="O1418" s="61">
        <f t="shared" si="69"/>
        <v>0</v>
      </c>
    </row>
    <row r="1419" spans="1:15" hidden="1" x14ac:dyDescent="0.3">
      <c r="A1419" s="18">
        <v>2023</v>
      </c>
      <c r="B1419" s="19" t="s">
        <v>15201</v>
      </c>
      <c r="C1419" s="19">
        <f t="shared" si="67"/>
        <v>6435</v>
      </c>
      <c r="D1419" s="19" t="s">
        <v>13350</v>
      </c>
      <c r="E1419" s="24" t="s">
        <v>15186</v>
      </c>
      <c r="F1419" s="18">
        <f t="shared" si="68"/>
        <v>2</v>
      </c>
      <c r="G1419" s="23" t="s">
        <v>11799</v>
      </c>
      <c r="H1419" s="23" t="s">
        <v>13991</v>
      </c>
      <c r="I1419" s="19" t="s">
        <v>11725</v>
      </c>
      <c r="J1419" s="41">
        <v>584084</v>
      </c>
      <c r="K1419" s="42">
        <v>9.9999315166996533E-2</v>
      </c>
      <c r="L1419" s="41">
        <v>58408</v>
      </c>
      <c r="M1419" s="41">
        <v>642492</v>
      </c>
      <c r="N1419">
        <f>+VLOOKUP(C1419,'Thanh toán '!M$1335:N$6972,2,0)</f>
        <v>642492</v>
      </c>
      <c r="O1419" s="61">
        <f t="shared" si="69"/>
        <v>0</v>
      </c>
    </row>
    <row r="1420" spans="1:15" hidden="1" x14ac:dyDescent="0.3">
      <c r="A1420" s="18">
        <v>2023</v>
      </c>
      <c r="B1420" s="19" t="s">
        <v>15202</v>
      </c>
      <c r="C1420" s="19">
        <f t="shared" si="67"/>
        <v>6464</v>
      </c>
      <c r="D1420" s="19" t="s">
        <v>13350</v>
      </c>
      <c r="E1420" s="24" t="s">
        <v>15186</v>
      </c>
      <c r="F1420" s="18">
        <f t="shared" si="68"/>
        <v>2</v>
      </c>
      <c r="G1420" s="23" t="s">
        <v>11799</v>
      </c>
      <c r="H1420" s="23" t="s">
        <v>13463</v>
      </c>
      <c r="I1420" s="19" t="s">
        <v>11725</v>
      </c>
      <c r="J1420" s="41">
        <v>301092</v>
      </c>
      <c r="K1420" s="42">
        <v>9.9999335751198973E-2</v>
      </c>
      <c r="L1420" s="41">
        <v>30109</v>
      </c>
      <c r="M1420" s="41">
        <v>331201</v>
      </c>
      <c r="N1420">
        <f>+VLOOKUP(C1420,'Thanh toán '!M$1335:N$6972,2,0)</f>
        <v>331201</v>
      </c>
      <c r="O1420" s="61">
        <f t="shared" si="69"/>
        <v>0</v>
      </c>
    </row>
    <row r="1421" spans="1:15" hidden="1" x14ac:dyDescent="0.3">
      <c r="A1421" s="18">
        <v>2023</v>
      </c>
      <c r="B1421" s="19" t="s">
        <v>15203</v>
      </c>
      <c r="C1421" s="19">
        <f t="shared" si="67"/>
        <v>6467</v>
      </c>
      <c r="D1421" s="19" t="s">
        <v>13350</v>
      </c>
      <c r="E1421" s="24" t="s">
        <v>15186</v>
      </c>
      <c r="F1421" s="18">
        <f t="shared" si="68"/>
        <v>2</v>
      </c>
      <c r="G1421" s="23" t="s">
        <v>11799</v>
      </c>
      <c r="H1421" s="23" t="s">
        <v>13550</v>
      </c>
      <c r="I1421" s="19" t="s">
        <v>11725</v>
      </c>
      <c r="J1421" s="41">
        <v>491865</v>
      </c>
      <c r="K1421" s="42">
        <v>0.10000101653909101</v>
      </c>
      <c r="L1421" s="41">
        <v>49187</v>
      </c>
      <c r="M1421" s="41">
        <v>541052</v>
      </c>
      <c r="N1421">
        <f>+VLOOKUP(C1421,'Thanh toán '!M$1335:N$6972,2,0)</f>
        <v>541052</v>
      </c>
      <c r="O1421" s="61">
        <f t="shared" si="69"/>
        <v>0</v>
      </c>
    </row>
    <row r="1422" spans="1:15" hidden="1" x14ac:dyDescent="0.3">
      <c r="A1422" s="18">
        <v>2023</v>
      </c>
      <c r="B1422" s="19" t="s">
        <v>15204</v>
      </c>
      <c r="C1422" s="19">
        <f t="shared" si="67"/>
        <v>6469</v>
      </c>
      <c r="D1422" s="19" t="s">
        <v>13350</v>
      </c>
      <c r="E1422" s="24" t="s">
        <v>15186</v>
      </c>
      <c r="F1422" s="18">
        <f t="shared" si="68"/>
        <v>2</v>
      </c>
      <c r="G1422" s="23" t="s">
        <v>11799</v>
      </c>
      <c r="H1422" s="23" t="s">
        <v>13733</v>
      </c>
      <c r="I1422" s="19" t="s">
        <v>11725</v>
      </c>
      <c r="J1422" s="41">
        <v>1195500</v>
      </c>
      <c r="K1422" s="42">
        <v>0.1</v>
      </c>
      <c r="L1422" s="41">
        <v>119550</v>
      </c>
      <c r="M1422" s="41">
        <v>1315050</v>
      </c>
      <c r="N1422">
        <f>+VLOOKUP(C1422,'Thanh toán '!M$1335:N$6972,2,0)</f>
        <v>1315050</v>
      </c>
      <c r="O1422" s="61">
        <f t="shared" si="69"/>
        <v>0</v>
      </c>
    </row>
    <row r="1423" spans="1:15" hidden="1" x14ac:dyDescent="0.3">
      <c r="A1423" s="18">
        <v>2023</v>
      </c>
      <c r="B1423" s="19" t="s">
        <v>15205</v>
      </c>
      <c r="C1423" s="19">
        <f t="shared" si="67"/>
        <v>6569</v>
      </c>
      <c r="D1423" s="19" t="s">
        <v>13350</v>
      </c>
      <c r="E1423" s="24" t="s">
        <v>15186</v>
      </c>
      <c r="F1423" s="18">
        <f t="shared" si="68"/>
        <v>2</v>
      </c>
      <c r="G1423" s="23" t="s">
        <v>11838</v>
      </c>
      <c r="H1423" s="23" t="s">
        <v>13928</v>
      </c>
      <c r="I1423" s="19" t="s">
        <v>11839</v>
      </c>
      <c r="J1423" s="41">
        <v>1081500</v>
      </c>
      <c r="K1423" s="42">
        <v>0.1</v>
      </c>
      <c r="L1423" s="41">
        <v>108150</v>
      </c>
      <c r="M1423" s="41">
        <v>1189650</v>
      </c>
      <c r="N1423">
        <f>+VLOOKUP(C1423,'Thanh toán '!M$1335:N$6972,2,0)</f>
        <v>1189650</v>
      </c>
      <c r="O1423" s="61">
        <f t="shared" si="69"/>
        <v>0</v>
      </c>
    </row>
    <row r="1424" spans="1:15" hidden="1" x14ac:dyDescent="0.3">
      <c r="A1424" s="18">
        <v>2023</v>
      </c>
      <c r="B1424" s="19" t="s">
        <v>15206</v>
      </c>
      <c r="C1424" s="19">
        <f t="shared" si="67"/>
        <v>6571</v>
      </c>
      <c r="D1424" s="19" t="s">
        <v>13350</v>
      </c>
      <c r="E1424" s="24" t="s">
        <v>15186</v>
      </c>
      <c r="F1424" s="18">
        <f t="shared" si="68"/>
        <v>2</v>
      </c>
      <c r="G1424" s="23" t="s">
        <v>12506</v>
      </c>
      <c r="H1424" s="23" t="s">
        <v>12506</v>
      </c>
      <c r="I1424" s="19" t="s">
        <v>12507</v>
      </c>
      <c r="J1424" s="41">
        <v>1081500</v>
      </c>
      <c r="K1424" s="42">
        <v>0.1</v>
      </c>
      <c r="L1424" s="41">
        <v>108150</v>
      </c>
      <c r="M1424" s="41">
        <v>1189650</v>
      </c>
      <c r="N1424">
        <f>+VLOOKUP(C1424,'Thanh toán '!M$1335:N$6972,2,0)</f>
        <v>1189650</v>
      </c>
      <c r="O1424" s="61">
        <f t="shared" si="69"/>
        <v>0</v>
      </c>
    </row>
    <row r="1425" spans="1:15" hidden="1" x14ac:dyDescent="0.3">
      <c r="A1425" s="18">
        <v>2023</v>
      </c>
      <c r="B1425" s="19" t="s">
        <v>15207</v>
      </c>
      <c r="C1425" s="19">
        <f t="shared" si="67"/>
        <v>6652</v>
      </c>
      <c r="D1425" s="19" t="s">
        <v>13350</v>
      </c>
      <c r="E1425" s="24" t="s">
        <v>15186</v>
      </c>
      <c r="F1425" s="18">
        <f t="shared" si="68"/>
        <v>2</v>
      </c>
      <c r="G1425" s="23" t="s">
        <v>11860</v>
      </c>
      <c r="H1425" s="23" t="s">
        <v>14216</v>
      </c>
      <c r="I1425" s="19" t="s">
        <v>11719</v>
      </c>
      <c r="J1425" s="41">
        <v>2794970</v>
      </c>
      <c r="K1425" s="42">
        <v>0.1</v>
      </c>
      <c r="L1425" s="41">
        <v>279497</v>
      </c>
      <c r="M1425" s="41">
        <v>3074467</v>
      </c>
      <c r="N1425">
        <f>+VLOOKUP(C1425,'Thanh toán '!M$1335:N$6972,2,0)</f>
        <v>3074467</v>
      </c>
      <c r="O1425" s="61">
        <f t="shared" si="69"/>
        <v>0</v>
      </c>
    </row>
    <row r="1426" spans="1:15" hidden="1" x14ac:dyDescent="0.3">
      <c r="A1426" s="18">
        <v>2023</v>
      </c>
      <c r="B1426" s="19" t="s">
        <v>15208</v>
      </c>
      <c r="C1426" s="19">
        <f t="shared" si="67"/>
        <v>6654</v>
      </c>
      <c r="D1426" s="19" t="s">
        <v>13350</v>
      </c>
      <c r="E1426" s="24" t="s">
        <v>15186</v>
      </c>
      <c r="F1426" s="18">
        <f t="shared" si="68"/>
        <v>2</v>
      </c>
      <c r="G1426" s="23" t="s">
        <v>12312</v>
      </c>
      <c r="H1426" s="23" t="s">
        <v>12312</v>
      </c>
      <c r="I1426" s="19" t="s">
        <v>12313</v>
      </c>
      <c r="J1426" s="41">
        <v>1924970</v>
      </c>
      <c r="K1426" s="42">
        <v>0.1</v>
      </c>
      <c r="L1426" s="41">
        <v>192497</v>
      </c>
      <c r="M1426" s="41">
        <v>2117467</v>
      </c>
      <c r="N1426">
        <f>+VLOOKUP(C1426,'Thanh toán '!M$1335:N$6972,2,0)</f>
        <v>2117467</v>
      </c>
      <c r="O1426" s="61">
        <f t="shared" si="69"/>
        <v>0</v>
      </c>
    </row>
    <row r="1427" spans="1:15" hidden="1" x14ac:dyDescent="0.3">
      <c r="A1427" s="18">
        <v>2023</v>
      </c>
      <c r="B1427" s="19" t="s">
        <v>15209</v>
      </c>
      <c r="C1427" s="19">
        <f t="shared" si="67"/>
        <v>6655</v>
      </c>
      <c r="D1427" s="19" t="s">
        <v>13350</v>
      </c>
      <c r="E1427" s="24" t="s">
        <v>15186</v>
      </c>
      <c r="F1427" s="18">
        <f t="shared" si="68"/>
        <v>2</v>
      </c>
      <c r="G1427" s="23" t="s">
        <v>12293</v>
      </c>
      <c r="H1427" s="23" t="s">
        <v>12293</v>
      </c>
      <c r="I1427" s="19" t="s">
        <v>12294</v>
      </c>
      <c r="J1427" s="41">
        <v>2597300</v>
      </c>
      <c r="K1427" s="42">
        <v>0.1</v>
      </c>
      <c r="L1427" s="41">
        <v>259730</v>
      </c>
      <c r="M1427" s="41">
        <v>2857030</v>
      </c>
      <c r="N1427">
        <f>+VLOOKUP(C1427,'Thanh toán '!M$1335:N$6972,2,0)</f>
        <v>2857030</v>
      </c>
      <c r="O1427" s="61">
        <f t="shared" si="69"/>
        <v>0</v>
      </c>
    </row>
    <row r="1428" spans="1:15" hidden="1" x14ac:dyDescent="0.3">
      <c r="A1428" s="18">
        <v>2023</v>
      </c>
      <c r="B1428" s="19" t="s">
        <v>15210</v>
      </c>
      <c r="C1428" s="19">
        <f t="shared" si="67"/>
        <v>6659</v>
      </c>
      <c r="D1428" s="19" t="s">
        <v>13350</v>
      </c>
      <c r="E1428" s="24" t="s">
        <v>15186</v>
      </c>
      <c r="F1428" s="18">
        <f t="shared" si="68"/>
        <v>2</v>
      </c>
      <c r="G1428" s="23" t="s">
        <v>12282</v>
      </c>
      <c r="H1428" s="23" t="s">
        <v>12282</v>
      </c>
      <c r="I1428" s="19" t="s">
        <v>12283</v>
      </c>
      <c r="J1428" s="41">
        <v>734310</v>
      </c>
      <c r="K1428" s="42">
        <v>0.1</v>
      </c>
      <c r="L1428" s="41">
        <v>73431</v>
      </c>
      <c r="M1428" s="41">
        <v>807741</v>
      </c>
      <c r="N1428">
        <f>+VLOOKUP(C1428,'Thanh toán '!M$1335:N$6972,2,0)</f>
        <v>807741</v>
      </c>
      <c r="O1428" s="61">
        <f t="shared" si="69"/>
        <v>0</v>
      </c>
    </row>
    <row r="1429" spans="1:15" hidden="1" x14ac:dyDescent="0.3">
      <c r="A1429" s="18">
        <v>2023</v>
      </c>
      <c r="B1429" s="19" t="s">
        <v>15211</v>
      </c>
      <c r="C1429" s="19">
        <f t="shared" si="67"/>
        <v>6660</v>
      </c>
      <c r="D1429" s="19" t="s">
        <v>13350</v>
      </c>
      <c r="E1429" s="24" t="s">
        <v>15186</v>
      </c>
      <c r="F1429" s="18">
        <f t="shared" si="68"/>
        <v>2</v>
      </c>
      <c r="G1429" s="23" t="s">
        <v>12363</v>
      </c>
      <c r="H1429" s="23" t="s">
        <v>12363</v>
      </c>
      <c r="I1429" s="19" t="s">
        <v>12364</v>
      </c>
      <c r="J1429" s="41">
        <v>1110580</v>
      </c>
      <c r="K1429" s="42">
        <v>0.1</v>
      </c>
      <c r="L1429" s="41">
        <v>111058</v>
      </c>
      <c r="M1429" s="41">
        <v>1221638</v>
      </c>
      <c r="N1429">
        <f>+VLOOKUP(C1429,'Thanh toán '!M$1335:N$6972,2,0)</f>
        <v>1221638</v>
      </c>
      <c r="O1429" s="61">
        <f t="shared" si="69"/>
        <v>0</v>
      </c>
    </row>
    <row r="1430" spans="1:15" hidden="1" x14ac:dyDescent="0.3">
      <c r="A1430" s="18">
        <v>2023</v>
      </c>
      <c r="B1430" s="19" t="s">
        <v>15212</v>
      </c>
      <c r="C1430" s="19">
        <f t="shared" si="67"/>
        <v>6664</v>
      </c>
      <c r="D1430" s="19" t="s">
        <v>13350</v>
      </c>
      <c r="E1430" s="24" t="s">
        <v>15213</v>
      </c>
      <c r="F1430" s="18">
        <f t="shared" si="68"/>
        <v>2</v>
      </c>
      <c r="G1430" s="23" t="s">
        <v>11799</v>
      </c>
      <c r="H1430" s="23" t="s">
        <v>15214</v>
      </c>
      <c r="I1430" s="19" t="s">
        <v>11725</v>
      </c>
      <c r="J1430" s="41">
        <v>1093413</v>
      </c>
      <c r="K1430" s="42">
        <v>9.9999725629748321E-2</v>
      </c>
      <c r="L1430" s="41">
        <v>109341</v>
      </c>
      <c r="M1430" s="41">
        <v>1202754</v>
      </c>
      <c r="N1430">
        <f>+VLOOKUP(C1430,'Thanh toán '!M$1335:N$6972,2,0)</f>
        <v>1202754</v>
      </c>
      <c r="O1430" s="61">
        <f t="shared" si="69"/>
        <v>0</v>
      </c>
    </row>
    <row r="1431" spans="1:15" hidden="1" x14ac:dyDescent="0.3">
      <c r="A1431" s="18">
        <v>2023</v>
      </c>
      <c r="B1431" s="19" t="s">
        <v>15215</v>
      </c>
      <c r="C1431" s="19">
        <f t="shared" si="67"/>
        <v>6667</v>
      </c>
      <c r="D1431" s="19" t="s">
        <v>13350</v>
      </c>
      <c r="E1431" s="24" t="s">
        <v>15213</v>
      </c>
      <c r="F1431" s="18">
        <f t="shared" si="68"/>
        <v>2</v>
      </c>
      <c r="G1431" s="23" t="s">
        <v>11799</v>
      </c>
      <c r="H1431" s="23" t="s">
        <v>13455</v>
      </c>
      <c r="I1431" s="19" t="s">
        <v>11725</v>
      </c>
      <c r="J1431" s="41">
        <v>530250</v>
      </c>
      <c r="K1431" s="42">
        <v>0.1</v>
      </c>
      <c r="L1431" s="41">
        <v>53025</v>
      </c>
      <c r="M1431" s="41">
        <v>583275</v>
      </c>
      <c r="N1431">
        <f>+VLOOKUP(C1431,'Thanh toán '!M$1335:N$6972,2,0)</f>
        <v>583275</v>
      </c>
      <c r="O1431" s="61">
        <f t="shared" si="69"/>
        <v>0</v>
      </c>
    </row>
    <row r="1432" spans="1:15" hidden="1" x14ac:dyDescent="0.3">
      <c r="A1432" s="18">
        <v>2023</v>
      </c>
      <c r="B1432" s="19" t="s">
        <v>15216</v>
      </c>
      <c r="C1432" s="19">
        <f t="shared" si="67"/>
        <v>6668</v>
      </c>
      <c r="D1432" s="19" t="s">
        <v>13350</v>
      </c>
      <c r="E1432" s="24" t="s">
        <v>15213</v>
      </c>
      <c r="F1432" s="18">
        <f t="shared" si="68"/>
        <v>2</v>
      </c>
      <c r="G1432" s="23" t="s">
        <v>11799</v>
      </c>
      <c r="H1432" s="23" t="s">
        <v>15217</v>
      </c>
      <c r="I1432" s="19" t="s">
        <v>11725</v>
      </c>
      <c r="J1432" s="41">
        <v>1129217</v>
      </c>
      <c r="K1432" s="42">
        <v>0.10000026567081438</v>
      </c>
      <c r="L1432" s="41">
        <v>112922</v>
      </c>
      <c r="M1432" s="41">
        <v>1242139</v>
      </c>
      <c r="N1432">
        <f>+VLOOKUP(C1432,'Thanh toán '!M$1335:N$6972,2,0)</f>
        <v>1242139</v>
      </c>
      <c r="O1432" s="61">
        <f t="shared" si="69"/>
        <v>0</v>
      </c>
    </row>
    <row r="1433" spans="1:15" hidden="1" x14ac:dyDescent="0.3">
      <c r="A1433" s="18">
        <v>2023</v>
      </c>
      <c r="B1433" s="19" t="s">
        <v>15218</v>
      </c>
      <c r="C1433" s="19">
        <f t="shared" si="67"/>
        <v>6669</v>
      </c>
      <c r="D1433" s="19" t="s">
        <v>13350</v>
      </c>
      <c r="E1433" s="24" t="s">
        <v>15213</v>
      </c>
      <c r="F1433" s="18">
        <f t="shared" si="68"/>
        <v>2</v>
      </c>
      <c r="G1433" s="23" t="s">
        <v>11799</v>
      </c>
      <c r="H1433" s="23" t="s">
        <v>15217</v>
      </c>
      <c r="I1433" s="19" t="s">
        <v>11725</v>
      </c>
      <c r="J1433" s="41">
        <v>530250</v>
      </c>
      <c r="K1433" s="42">
        <v>0.1</v>
      </c>
      <c r="L1433" s="41">
        <v>53025</v>
      </c>
      <c r="M1433" s="41">
        <v>583275</v>
      </c>
      <c r="N1433">
        <f>+VLOOKUP(C1433,'Thanh toán '!M$1335:N$6972,2,0)</f>
        <v>583275</v>
      </c>
      <c r="O1433" s="61">
        <f t="shared" si="69"/>
        <v>0</v>
      </c>
    </row>
    <row r="1434" spans="1:15" hidden="1" x14ac:dyDescent="0.3">
      <c r="A1434" s="18">
        <v>2023</v>
      </c>
      <c r="B1434" s="19" t="s">
        <v>15219</v>
      </c>
      <c r="C1434" s="19">
        <f t="shared" si="67"/>
        <v>6670</v>
      </c>
      <c r="D1434" s="19" t="s">
        <v>13350</v>
      </c>
      <c r="E1434" s="24" t="s">
        <v>15213</v>
      </c>
      <c r="F1434" s="18">
        <f t="shared" si="68"/>
        <v>2</v>
      </c>
      <c r="G1434" s="23" t="s">
        <v>11799</v>
      </c>
      <c r="H1434" s="23" t="s">
        <v>13442</v>
      </c>
      <c r="I1434" s="19" t="s">
        <v>11725</v>
      </c>
      <c r="J1434" s="41">
        <v>1517775</v>
      </c>
      <c r="K1434" s="42">
        <v>0.10000032942959267</v>
      </c>
      <c r="L1434" s="41">
        <v>151778</v>
      </c>
      <c r="M1434" s="41">
        <v>1669553</v>
      </c>
      <c r="N1434">
        <f>+VLOOKUP(C1434,'Thanh toán '!M$1335:N$6972,2,0)</f>
        <v>1669553</v>
      </c>
      <c r="O1434" s="61">
        <f t="shared" si="69"/>
        <v>0</v>
      </c>
    </row>
    <row r="1435" spans="1:15" hidden="1" x14ac:dyDescent="0.3">
      <c r="A1435" s="18">
        <v>2023</v>
      </c>
      <c r="B1435" s="19" t="s">
        <v>15220</v>
      </c>
      <c r="C1435" s="19">
        <f t="shared" si="67"/>
        <v>6671</v>
      </c>
      <c r="D1435" s="19" t="s">
        <v>13350</v>
      </c>
      <c r="E1435" s="24" t="s">
        <v>15213</v>
      </c>
      <c r="F1435" s="18">
        <f t="shared" si="68"/>
        <v>2</v>
      </c>
      <c r="G1435" s="23" t="s">
        <v>11799</v>
      </c>
      <c r="H1435" s="23" t="s">
        <v>13442</v>
      </c>
      <c r="I1435" s="19" t="s">
        <v>11725</v>
      </c>
      <c r="J1435" s="41">
        <v>318150</v>
      </c>
      <c r="K1435" s="42">
        <v>0.1</v>
      </c>
      <c r="L1435" s="41">
        <v>31815</v>
      </c>
      <c r="M1435" s="41">
        <v>349965</v>
      </c>
      <c r="N1435">
        <f>+VLOOKUP(C1435,'Thanh toán '!M$1335:N$6972,2,0)</f>
        <v>349965</v>
      </c>
      <c r="O1435" s="61">
        <f t="shared" si="69"/>
        <v>0</v>
      </c>
    </row>
    <row r="1436" spans="1:15" hidden="1" x14ac:dyDescent="0.3">
      <c r="A1436" s="18">
        <v>2023</v>
      </c>
      <c r="B1436" s="19" t="s">
        <v>15221</v>
      </c>
      <c r="C1436" s="19">
        <f t="shared" si="67"/>
        <v>6672</v>
      </c>
      <c r="D1436" s="19" t="s">
        <v>13350</v>
      </c>
      <c r="E1436" s="24" t="s">
        <v>15213</v>
      </c>
      <c r="F1436" s="18">
        <f t="shared" si="68"/>
        <v>2</v>
      </c>
      <c r="G1436" s="23" t="s">
        <v>11799</v>
      </c>
      <c r="H1436" s="23" t="s">
        <v>13436</v>
      </c>
      <c r="I1436" s="19" t="s">
        <v>11725</v>
      </c>
      <c r="J1436" s="41">
        <v>1047100</v>
      </c>
      <c r="K1436" s="42">
        <v>0.1</v>
      </c>
      <c r="L1436" s="41">
        <v>104710</v>
      </c>
      <c r="M1436" s="41">
        <v>1151810</v>
      </c>
      <c r="N1436">
        <f>+VLOOKUP(C1436,'Thanh toán '!M$1335:N$6972,2,0)</f>
        <v>1151810</v>
      </c>
      <c r="O1436" s="61">
        <f t="shared" si="69"/>
        <v>0</v>
      </c>
    </row>
    <row r="1437" spans="1:15" hidden="1" x14ac:dyDescent="0.3">
      <c r="A1437" s="18">
        <v>2023</v>
      </c>
      <c r="B1437" s="19" t="s">
        <v>15222</v>
      </c>
      <c r="C1437" s="19">
        <f t="shared" si="67"/>
        <v>6673</v>
      </c>
      <c r="D1437" s="19" t="s">
        <v>13350</v>
      </c>
      <c r="E1437" s="24" t="s">
        <v>15213</v>
      </c>
      <c r="F1437" s="18">
        <f t="shared" si="68"/>
        <v>2</v>
      </c>
      <c r="G1437" s="23" t="s">
        <v>11799</v>
      </c>
      <c r="H1437" s="23" t="s">
        <v>13436</v>
      </c>
      <c r="I1437" s="19" t="s">
        <v>11725</v>
      </c>
      <c r="J1437" s="41">
        <v>530250</v>
      </c>
      <c r="K1437" s="42">
        <v>0.1</v>
      </c>
      <c r="L1437" s="41">
        <v>53025</v>
      </c>
      <c r="M1437" s="41">
        <v>583275</v>
      </c>
      <c r="N1437">
        <f>+VLOOKUP(C1437,'Thanh toán '!M$1335:N$6972,2,0)</f>
        <v>583275</v>
      </c>
      <c r="O1437" s="61">
        <f t="shared" si="69"/>
        <v>0</v>
      </c>
    </row>
    <row r="1438" spans="1:15" hidden="1" x14ac:dyDescent="0.3">
      <c r="A1438" s="18">
        <v>2023</v>
      </c>
      <c r="B1438" s="19" t="s">
        <v>15223</v>
      </c>
      <c r="C1438" s="19">
        <f t="shared" si="67"/>
        <v>6674</v>
      </c>
      <c r="D1438" s="19" t="s">
        <v>13350</v>
      </c>
      <c r="E1438" s="24" t="s">
        <v>15213</v>
      </c>
      <c r="F1438" s="18">
        <f t="shared" si="68"/>
        <v>2</v>
      </c>
      <c r="G1438" s="23" t="s">
        <v>11799</v>
      </c>
      <c r="H1438" s="23" t="s">
        <v>13366</v>
      </c>
      <c r="I1438" s="19" t="s">
        <v>11725</v>
      </c>
      <c r="J1438" s="41">
        <v>1236130</v>
      </c>
      <c r="K1438" s="42">
        <v>0.1</v>
      </c>
      <c r="L1438" s="41">
        <v>123613</v>
      </c>
      <c r="M1438" s="41">
        <v>1359743</v>
      </c>
      <c r="N1438">
        <f>+VLOOKUP(C1438,'Thanh toán '!M$1335:N$6972,2,0)</f>
        <v>1359743</v>
      </c>
      <c r="O1438" s="61">
        <f t="shared" si="69"/>
        <v>0</v>
      </c>
    </row>
    <row r="1439" spans="1:15" hidden="1" x14ac:dyDescent="0.3">
      <c r="A1439" s="18">
        <v>2023</v>
      </c>
      <c r="B1439" s="19" t="s">
        <v>15224</v>
      </c>
      <c r="C1439" s="19">
        <f t="shared" si="67"/>
        <v>6675</v>
      </c>
      <c r="D1439" s="19" t="s">
        <v>13350</v>
      </c>
      <c r="E1439" s="24" t="s">
        <v>15213</v>
      </c>
      <c r="F1439" s="18">
        <f t="shared" si="68"/>
        <v>2</v>
      </c>
      <c r="G1439" s="23" t="s">
        <v>11768</v>
      </c>
      <c r="H1439" s="23" t="s">
        <v>11768</v>
      </c>
      <c r="I1439" s="19" t="s">
        <v>11769</v>
      </c>
      <c r="J1439" s="41">
        <v>2772120</v>
      </c>
      <c r="K1439" s="42">
        <v>0.1</v>
      </c>
      <c r="L1439" s="41">
        <v>277212</v>
      </c>
      <c r="M1439" s="41">
        <v>3049332</v>
      </c>
      <c r="N1439">
        <f>+VLOOKUP(C1439,'Thanh toán '!M$1335:N$6972,2,0)</f>
        <v>3049332</v>
      </c>
      <c r="O1439" s="61">
        <f t="shared" si="69"/>
        <v>0</v>
      </c>
    </row>
    <row r="1440" spans="1:15" hidden="1" x14ac:dyDescent="0.3">
      <c r="A1440" s="18">
        <v>2023</v>
      </c>
      <c r="B1440" s="19" t="s">
        <v>15225</v>
      </c>
      <c r="C1440" s="19">
        <f t="shared" si="67"/>
        <v>6681</v>
      </c>
      <c r="D1440" s="19" t="s">
        <v>13350</v>
      </c>
      <c r="E1440" s="24" t="s">
        <v>15213</v>
      </c>
      <c r="F1440" s="18">
        <f t="shared" si="68"/>
        <v>2</v>
      </c>
      <c r="G1440" s="23" t="s">
        <v>12322</v>
      </c>
      <c r="H1440" s="23" t="s">
        <v>12322</v>
      </c>
      <c r="I1440" s="19" t="s">
        <v>12323</v>
      </c>
      <c r="J1440" s="41">
        <v>530250</v>
      </c>
      <c r="K1440" s="42">
        <v>0.1</v>
      </c>
      <c r="L1440" s="41">
        <v>53025</v>
      </c>
      <c r="M1440" s="41">
        <v>583275</v>
      </c>
      <c r="N1440">
        <f>+VLOOKUP(C1440,'Thanh toán '!M$1335:N$6972,2,0)</f>
        <v>583275</v>
      </c>
      <c r="O1440" s="61">
        <f t="shared" si="69"/>
        <v>0</v>
      </c>
    </row>
    <row r="1441" spans="1:15" hidden="1" x14ac:dyDescent="0.3">
      <c r="A1441" s="18">
        <v>2023</v>
      </c>
      <c r="B1441" s="19" t="s">
        <v>15226</v>
      </c>
      <c r="C1441" s="19">
        <f t="shared" si="67"/>
        <v>6689</v>
      </c>
      <c r="D1441" s="19" t="s">
        <v>13350</v>
      </c>
      <c r="E1441" s="24" t="s">
        <v>15213</v>
      </c>
      <c r="F1441" s="18">
        <f t="shared" si="68"/>
        <v>2</v>
      </c>
      <c r="G1441" s="23" t="s">
        <v>11799</v>
      </c>
      <c r="H1441" s="23" t="s">
        <v>13611</v>
      </c>
      <c r="I1441" s="19" t="s">
        <v>11725</v>
      </c>
      <c r="J1441" s="41">
        <v>483720</v>
      </c>
      <c r="K1441" s="42">
        <v>0.1</v>
      </c>
      <c r="L1441" s="41">
        <v>48372</v>
      </c>
      <c r="M1441" s="41">
        <v>532092</v>
      </c>
      <c r="N1441">
        <f>+VLOOKUP(C1441,'Thanh toán '!M$1335:N$6972,2,0)</f>
        <v>532092</v>
      </c>
      <c r="O1441" s="61">
        <f t="shared" si="69"/>
        <v>0</v>
      </c>
    </row>
    <row r="1442" spans="1:15" hidden="1" x14ac:dyDescent="0.3">
      <c r="A1442" s="18">
        <v>2023</v>
      </c>
      <c r="B1442" s="19" t="s">
        <v>15227</v>
      </c>
      <c r="C1442" s="19">
        <f t="shared" si="67"/>
        <v>6693</v>
      </c>
      <c r="D1442" s="19" t="s">
        <v>13350</v>
      </c>
      <c r="E1442" s="24" t="s">
        <v>15213</v>
      </c>
      <c r="F1442" s="18">
        <f t="shared" si="68"/>
        <v>2</v>
      </c>
      <c r="G1442" s="23" t="s">
        <v>11799</v>
      </c>
      <c r="H1442" s="23" t="s">
        <v>13615</v>
      </c>
      <c r="I1442" s="19" t="s">
        <v>11725</v>
      </c>
      <c r="J1442" s="41">
        <v>1173355</v>
      </c>
      <c r="K1442" s="42">
        <v>0.10000042612849479</v>
      </c>
      <c r="L1442" s="41">
        <v>117336</v>
      </c>
      <c r="M1442" s="41">
        <v>1290691</v>
      </c>
      <c r="N1442">
        <f>+VLOOKUP(C1442,'Thanh toán '!M$1335:N$6972,2,0)</f>
        <v>1290691</v>
      </c>
      <c r="O1442" s="61">
        <f t="shared" si="69"/>
        <v>0</v>
      </c>
    </row>
    <row r="1443" spans="1:15" hidden="1" x14ac:dyDescent="0.3">
      <c r="A1443" s="18">
        <v>2023</v>
      </c>
      <c r="B1443" s="19" t="s">
        <v>15228</v>
      </c>
      <c r="C1443" s="19">
        <f t="shared" si="67"/>
        <v>6695</v>
      </c>
      <c r="D1443" s="19" t="s">
        <v>13350</v>
      </c>
      <c r="E1443" s="24" t="s">
        <v>15213</v>
      </c>
      <c r="F1443" s="18">
        <f t="shared" si="68"/>
        <v>2</v>
      </c>
      <c r="G1443" s="23" t="s">
        <v>11799</v>
      </c>
      <c r="H1443" s="23" t="s">
        <v>13617</v>
      </c>
      <c r="I1443" s="19" t="s">
        <v>11725</v>
      </c>
      <c r="J1443" s="41">
        <v>318150</v>
      </c>
      <c r="K1443" s="42">
        <v>0.1</v>
      </c>
      <c r="L1443" s="41">
        <v>31815</v>
      </c>
      <c r="M1443" s="41">
        <v>349965</v>
      </c>
      <c r="N1443">
        <f>+VLOOKUP(C1443,'Thanh toán '!M$1335:N$6972,2,0)</f>
        <v>349965</v>
      </c>
      <c r="O1443" s="61">
        <f t="shared" si="69"/>
        <v>0</v>
      </c>
    </row>
    <row r="1444" spans="1:15" hidden="1" x14ac:dyDescent="0.3">
      <c r="A1444" s="18">
        <v>2023</v>
      </c>
      <c r="B1444" s="19" t="s">
        <v>15229</v>
      </c>
      <c r="C1444" s="19">
        <f t="shared" si="67"/>
        <v>6696</v>
      </c>
      <c r="D1444" s="19" t="s">
        <v>13350</v>
      </c>
      <c r="E1444" s="24" t="s">
        <v>15213</v>
      </c>
      <c r="F1444" s="18">
        <f t="shared" si="68"/>
        <v>2</v>
      </c>
      <c r="G1444" s="23" t="s">
        <v>11799</v>
      </c>
      <c r="H1444" s="23" t="s">
        <v>13617</v>
      </c>
      <c r="I1444" s="19" t="s">
        <v>11725</v>
      </c>
      <c r="J1444" s="41">
        <v>519116</v>
      </c>
      <c r="K1444" s="42">
        <v>0.1000007705406884</v>
      </c>
      <c r="L1444" s="41">
        <v>51912</v>
      </c>
      <c r="M1444" s="41">
        <v>571028</v>
      </c>
      <c r="N1444">
        <f>+VLOOKUP(C1444,'Thanh toán '!M$1335:N$6972,2,0)</f>
        <v>571028</v>
      </c>
      <c r="O1444" s="61">
        <f t="shared" si="69"/>
        <v>0</v>
      </c>
    </row>
    <row r="1445" spans="1:15" hidden="1" x14ac:dyDescent="0.3">
      <c r="A1445" s="18">
        <v>2023</v>
      </c>
      <c r="B1445" s="19" t="s">
        <v>15230</v>
      </c>
      <c r="C1445" s="19">
        <f t="shared" si="67"/>
        <v>6697</v>
      </c>
      <c r="D1445" s="19" t="s">
        <v>13350</v>
      </c>
      <c r="E1445" s="24" t="s">
        <v>15213</v>
      </c>
      <c r="F1445" s="18">
        <f t="shared" si="68"/>
        <v>2</v>
      </c>
      <c r="G1445" s="23" t="s">
        <v>12378</v>
      </c>
      <c r="H1445" s="23" t="s">
        <v>12378</v>
      </c>
      <c r="I1445" s="19" t="s">
        <v>12379</v>
      </c>
      <c r="J1445" s="41">
        <v>2440220</v>
      </c>
      <c r="K1445" s="42">
        <v>0.1</v>
      </c>
      <c r="L1445" s="41">
        <v>244022</v>
      </c>
      <c r="M1445" s="41">
        <v>2684242</v>
      </c>
      <c r="N1445">
        <f>+VLOOKUP(C1445,'Thanh toán '!M$1335:N$6972,2,0)</f>
        <v>2684242</v>
      </c>
      <c r="O1445" s="61">
        <f t="shared" si="69"/>
        <v>0</v>
      </c>
    </row>
    <row r="1446" spans="1:15" hidden="1" x14ac:dyDescent="0.3">
      <c r="A1446" s="18">
        <v>2023</v>
      </c>
      <c r="B1446" s="19" t="s">
        <v>15231</v>
      </c>
      <c r="C1446" s="19">
        <f t="shared" si="67"/>
        <v>6700</v>
      </c>
      <c r="D1446" s="19" t="s">
        <v>13350</v>
      </c>
      <c r="E1446" s="24" t="s">
        <v>15213</v>
      </c>
      <c r="F1446" s="18">
        <f t="shared" si="68"/>
        <v>2</v>
      </c>
      <c r="G1446" s="23" t="s">
        <v>11799</v>
      </c>
      <c r="H1446" s="23" t="s">
        <v>14530</v>
      </c>
      <c r="I1446" s="19" t="s">
        <v>11725</v>
      </c>
      <c r="J1446" s="41">
        <v>704660</v>
      </c>
      <c r="K1446" s="42">
        <v>0.1</v>
      </c>
      <c r="L1446" s="41">
        <v>70466</v>
      </c>
      <c r="M1446" s="41">
        <v>775126</v>
      </c>
      <c r="N1446">
        <f>+VLOOKUP(C1446,'Thanh toán '!M$1335:N$6972,2,0)</f>
        <v>775126</v>
      </c>
      <c r="O1446" s="61">
        <f t="shared" si="69"/>
        <v>0</v>
      </c>
    </row>
    <row r="1447" spans="1:15" hidden="1" x14ac:dyDescent="0.3">
      <c r="A1447" s="18">
        <v>2023</v>
      </c>
      <c r="B1447" s="19" t="s">
        <v>15232</v>
      </c>
      <c r="C1447" s="19">
        <f t="shared" si="67"/>
        <v>6701</v>
      </c>
      <c r="D1447" s="19" t="s">
        <v>13350</v>
      </c>
      <c r="E1447" s="24" t="s">
        <v>15213</v>
      </c>
      <c r="F1447" s="18">
        <f t="shared" si="68"/>
        <v>2</v>
      </c>
      <c r="G1447" s="23" t="s">
        <v>11799</v>
      </c>
      <c r="H1447" s="23" t="s">
        <v>13352</v>
      </c>
      <c r="I1447" s="19" t="s">
        <v>11725</v>
      </c>
      <c r="J1447" s="41">
        <v>2135840</v>
      </c>
      <c r="K1447" s="42">
        <v>0.1</v>
      </c>
      <c r="L1447" s="41">
        <v>213584</v>
      </c>
      <c r="M1447" s="41">
        <v>2349424</v>
      </c>
      <c r="N1447">
        <f>+VLOOKUP(C1447,'Thanh toán '!M$1335:N$6972,2,0)</f>
        <v>2349424</v>
      </c>
      <c r="O1447" s="61">
        <f t="shared" si="69"/>
        <v>0</v>
      </c>
    </row>
    <row r="1448" spans="1:15" hidden="1" x14ac:dyDescent="0.3">
      <c r="A1448" s="18">
        <v>2023</v>
      </c>
      <c r="B1448" s="19" t="s">
        <v>15233</v>
      </c>
      <c r="C1448" s="19">
        <f t="shared" si="67"/>
        <v>6706</v>
      </c>
      <c r="D1448" s="19" t="s">
        <v>13350</v>
      </c>
      <c r="E1448" s="24" t="s">
        <v>15213</v>
      </c>
      <c r="F1448" s="18">
        <f t="shared" si="68"/>
        <v>2</v>
      </c>
      <c r="G1448" s="23" t="s">
        <v>12339</v>
      </c>
      <c r="H1448" s="23" t="s">
        <v>12339</v>
      </c>
      <c r="I1448" s="19" t="s">
        <v>12340</v>
      </c>
      <c r="J1448" s="41">
        <v>1846630</v>
      </c>
      <c r="K1448" s="42">
        <v>0.1</v>
      </c>
      <c r="L1448" s="41">
        <v>184663</v>
      </c>
      <c r="M1448" s="41">
        <v>2031293</v>
      </c>
      <c r="N1448">
        <f>+VLOOKUP(C1448,'Thanh toán '!M$1335:N$6972,2,0)</f>
        <v>2031293</v>
      </c>
      <c r="O1448" s="61">
        <f t="shared" si="69"/>
        <v>0</v>
      </c>
    </row>
    <row r="1449" spans="1:15" hidden="1" x14ac:dyDescent="0.3">
      <c r="A1449" s="18">
        <v>2023</v>
      </c>
      <c r="B1449" s="19" t="s">
        <v>15234</v>
      </c>
      <c r="C1449" s="19">
        <f t="shared" si="67"/>
        <v>6708</v>
      </c>
      <c r="D1449" s="19" t="s">
        <v>13350</v>
      </c>
      <c r="E1449" s="24" t="s">
        <v>15213</v>
      </c>
      <c r="F1449" s="18">
        <f t="shared" si="68"/>
        <v>2</v>
      </c>
      <c r="G1449" s="23" t="s">
        <v>12026</v>
      </c>
      <c r="H1449" s="23" t="s">
        <v>13945</v>
      </c>
      <c r="I1449" s="19" t="s">
        <v>12027</v>
      </c>
      <c r="J1449" s="41">
        <v>618065</v>
      </c>
      <c r="K1449" s="42">
        <v>0.10000080897640216</v>
      </c>
      <c r="L1449" s="41">
        <v>61807</v>
      </c>
      <c r="M1449" s="41">
        <v>679872</v>
      </c>
      <c r="N1449">
        <f>+VLOOKUP(C1449,'Thanh toán '!M$1335:N$6972,2,0)</f>
        <v>679872</v>
      </c>
      <c r="O1449" s="61">
        <f t="shared" si="69"/>
        <v>0</v>
      </c>
    </row>
    <row r="1450" spans="1:15" hidden="1" x14ac:dyDescent="0.3">
      <c r="A1450" s="18">
        <v>2023</v>
      </c>
      <c r="B1450" s="19" t="s">
        <v>15235</v>
      </c>
      <c r="C1450" s="19">
        <f t="shared" si="67"/>
        <v>6709</v>
      </c>
      <c r="D1450" s="19" t="s">
        <v>13350</v>
      </c>
      <c r="E1450" s="24" t="s">
        <v>15213</v>
      </c>
      <c r="F1450" s="18">
        <f t="shared" si="68"/>
        <v>2</v>
      </c>
      <c r="G1450" s="23" t="s">
        <v>12215</v>
      </c>
      <c r="H1450" s="23" t="s">
        <v>13394</v>
      </c>
      <c r="I1450" s="19" t="s">
        <v>12216</v>
      </c>
      <c r="J1450" s="41">
        <v>734310</v>
      </c>
      <c r="K1450" s="42">
        <v>0.1</v>
      </c>
      <c r="L1450" s="41">
        <v>73431</v>
      </c>
      <c r="M1450" s="41">
        <v>807741</v>
      </c>
      <c r="N1450">
        <f>+VLOOKUP(C1450,'Thanh toán '!M$1335:N$6972,2,0)</f>
        <v>807741</v>
      </c>
      <c r="O1450" s="61">
        <f t="shared" si="69"/>
        <v>0</v>
      </c>
    </row>
    <row r="1451" spans="1:15" hidden="1" x14ac:dyDescent="0.3">
      <c r="A1451" s="18">
        <v>2023</v>
      </c>
      <c r="B1451" s="19" t="s">
        <v>15236</v>
      </c>
      <c r="C1451" s="19">
        <f t="shared" si="67"/>
        <v>6711</v>
      </c>
      <c r="D1451" s="19" t="s">
        <v>13350</v>
      </c>
      <c r="E1451" s="24" t="s">
        <v>15213</v>
      </c>
      <c r="F1451" s="18">
        <f t="shared" si="68"/>
        <v>2</v>
      </c>
      <c r="G1451" s="23" t="s">
        <v>12448</v>
      </c>
      <c r="H1451" s="23" t="s">
        <v>12448</v>
      </c>
      <c r="I1451" s="19" t="s">
        <v>12449</v>
      </c>
      <c r="J1451" s="41">
        <v>2023910</v>
      </c>
      <c r="K1451" s="42">
        <v>0.1</v>
      </c>
      <c r="L1451" s="41">
        <v>202391</v>
      </c>
      <c r="M1451" s="41">
        <v>2226301</v>
      </c>
      <c r="N1451">
        <f>+VLOOKUP(C1451,'Thanh toán '!M$1335:N$6972,2,0)</f>
        <v>2226301</v>
      </c>
      <c r="O1451" s="61">
        <f t="shared" si="69"/>
        <v>0</v>
      </c>
    </row>
    <row r="1452" spans="1:15" hidden="1" x14ac:dyDescent="0.3">
      <c r="A1452" s="18">
        <v>2023</v>
      </c>
      <c r="B1452" s="19" t="s">
        <v>15237</v>
      </c>
      <c r="C1452" s="19">
        <f t="shared" si="67"/>
        <v>6712</v>
      </c>
      <c r="D1452" s="19" t="s">
        <v>13350</v>
      </c>
      <c r="E1452" s="24" t="s">
        <v>15213</v>
      </c>
      <c r="F1452" s="18">
        <f t="shared" si="68"/>
        <v>2</v>
      </c>
      <c r="G1452" s="23" t="s">
        <v>12164</v>
      </c>
      <c r="H1452" s="23" t="s">
        <v>14236</v>
      </c>
      <c r="I1452" s="19" t="s">
        <v>12165</v>
      </c>
      <c r="J1452" s="41">
        <v>1612400</v>
      </c>
      <c r="K1452" s="42">
        <v>0.1</v>
      </c>
      <c r="L1452" s="41">
        <v>161240</v>
      </c>
      <c r="M1452" s="41">
        <v>1773640</v>
      </c>
      <c r="N1452">
        <f>+VLOOKUP(C1452,'Thanh toán '!M$1335:N$6972,2,0)</f>
        <v>1773640</v>
      </c>
      <c r="O1452" s="61">
        <f t="shared" si="69"/>
        <v>0</v>
      </c>
    </row>
    <row r="1453" spans="1:15" hidden="1" x14ac:dyDescent="0.3">
      <c r="A1453" s="18">
        <v>2023</v>
      </c>
      <c r="B1453" s="19" t="s">
        <v>15238</v>
      </c>
      <c r="C1453" s="19">
        <f t="shared" si="67"/>
        <v>6713</v>
      </c>
      <c r="D1453" s="19" t="s">
        <v>13350</v>
      </c>
      <c r="E1453" s="24" t="s">
        <v>15239</v>
      </c>
      <c r="F1453" s="18">
        <f t="shared" si="68"/>
        <v>2</v>
      </c>
      <c r="G1453" s="23" t="s">
        <v>11799</v>
      </c>
      <c r="H1453" s="23" t="s">
        <v>13445</v>
      </c>
      <c r="I1453" s="19" t="s">
        <v>11725</v>
      </c>
      <c r="J1453" s="41">
        <v>515840</v>
      </c>
      <c r="K1453" s="42">
        <v>0.1</v>
      </c>
      <c r="L1453" s="41">
        <v>51584</v>
      </c>
      <c r="M1453" s="41">
        <v>567424</v>
      </c>
      <c r="N1453">
        <f>+VLOOKUP(C1453,'Thanh toán '!M$1335:N$6972,2,0)</f>
        <v>567424</v>
      </c>
      <c r="O1453" s="61">
        <f t="shared" si="69"/>
        <v>0</v>
      </c>
    </row>
    <row r="1454" spans="1:15" hidden="1" x14ac:dyDescent="0.3">
      <c r="A1454" s="18">
        <v>2023</v>
      </c>
      <c r="B1454" s="19" t="s">
        <v>15240</v>
      </c>
      <c r="C1454" s="19">
        <f t="shared" si="67"/>
        <v>6714</v>
      </c>
      <c r="D1454" s="19" t="s">
        <v>13350</v>
      </c>
      <c r="E1454" s="24" t="s">
        <v>15239</v>
      </c>
      <c r="F1454" s="18">
        <f t="shared" si="68"/>
        <v>2</v>
      </c>
      <c r="G1454" s="23" t="s">
        <v>11799</v>
      </c>
      <c r="H1454" s="23" t="s">
        <v>13631</v>
      </c>
      <c r="I1454" s="19" t="s">
        <v>11725</v>
      </c>
      <c r="J1454" s="41">
        <v>553467</v>
      </c>
      <c r="K1454" s="42">
        <v>0.10000054203773667</v>
      </c>
      <c r="L1454" s="41">
        <v>55347</v>
      </c>
      <c r="M1454" s="41">
        <v>608814</v>
      </c>
      <c r="N1454">
        <f>+VLOOKUP(C1454,'Thanh toán '!M$1335:N$6972,2,0)</f>
        <v>608814</v>
      </c>
      <c r="O1454" s="61">
        <f t="shared" si="69"/>
        <v>0</v>
      </c>
    </row>
    <row r="1455" spans="1:15" hidden="1" x14ac:dyDescent="0.3">
      <c r="A1455" s="18">
        <v>2023</v>
      </c>
      <c r="B1455" s="19" t="s">
        <v>15241</v>
      </c>
      <c r="C1455" s="19">
        <f t="shared" si="67"/>
        <v>6717</v>
      </c>
      <c r="D1455" s="19" t="s">
        <v>13350</v>
      </c>
      <c r="E1455" s="24" t="s">
        <v>15239</v>
      </c>
      <c r="F1455" s="18">
        <f t="shared" si="68"/>
        <v>2</v>
      </c>
      <c r="G1455" s="23" t="s">
        <v>12239</v>
      </c>
      <c r="H1455" s="23" t="s">
        <v>14219</v>
      </c>
      <c r="I1455" s="19" t="s">
        <v>12240</v>
      </c>
      <c r="J1455" s="41">
        <v>1743350</v>
      </c>
      <c r="K1455" s="42">
        <v>0.1</v>
      </c>
      <c r="L1455" s="41">
        <v>174335</v>
      </c>
      <c r="M1455" s="41">
        <v>1917685</v>
      </c>
      <c r="N1455">
        <f>+VLOOKUP(C1455,'Thanh toán '!M$1335:N$6972,2,0)</f>
        <v>1917685</v>
      </c>
      <c r="O1455" s="61">
        <f t="shared" si="69"/>
        <v>0</v>
      </c>
    </row>
    <row r="1456" spans="1:15" hidden="1" x14ac:dyDescent="0.3">
      <c r="A1456" s="18">
        <v>2023</v>
      </c>
      <c r="B1456" s="19" t="s">
        <v>15242</v>
      </c>
      <c r="C1456" s="19">
        <f t="shared" si="67"/>
        <v>6718</v>
      </c>
      <c r="D1456" s="19" t="s">
        <v>13350</v>
      </c>
      <c r="E1456" s="24" t="s">
        <v>15239</v>
      </c>
      <c r="F1456" s="18">
        <f t="shared" si="68"/>
        <v>2</v>
      </c>
      <c r="G1456" s="23" t="s">
        <v>11799</v>
      </c>
      <c r="H1456" s="23" t="s">
        <v>13405</v>
      </c>
      <c r="I1456" s="19" t="s">
        <v>11725</v>
      </c>
      <c r="J1456" s="41">
        <v>530250</v>
      </c>
      <c r="K1456" s="42">
        <v>0.1</v>
      </c>
      <c r="L1456" s="41">
        <v>53025</v>
      </c>
      <c r="M1456" s="41">
        <v>583275</v>
      </c>
      <c r="N1456">
        <f>+VLOOKUP(C1456,'Thanh toán '!M$1335:N$6972,2,0)</f>
        <v>583275</v>
      </c>
      <c r="O1456" s="61">
        <f t="shared" si="69"/>
        <v>0</v>
      </c>
    </row>
    <row r="1457" spans="1:15" hidden="1" x14ac:dyDescent="0.3">
      <c r="A1457" s="18">
        <v>2023</v>
      </c>
      <c r="B1457" s="19" t="s">
        <v>15243</v>
      </c>
      <c r="C1457" s="19">
        <f t="shared" si="67"/>
        <v>6719</v>
      </c>
      <c r="D1457" s="19" t="s">
        <v>13350</v>
      </c>
      <c r="E1457" s="24" t="s">
        <v>15239</v>
      </c>
      <c r="F1457" s="18">
        <f t="shared" si="68"/>
        <v>2</v>
      </c>
      <c r="G1457" s="23" t="s">
        <v>11799</v>
      </c>
      <c r="H1457" s="23" t="s">
        <v>13403</v>
      </c>
      <c r="I1457" s="19" t="s">
        <v>11725</v>
      </c>
      <c r="J1457" s="41">
        <v>776217</v>
      </c>
      <c r="K1457" s="42">
        <v>0.10000038648986044</v>
      </c>
      <c r="L1457" s="41">
        <v>77622</v>
      </c>
      <c r="M1457" s="41">
        <v>853839</v>
      </c>
      <c r="N1457">
        <f>+VLOOKUP(C1457,'Thanh toán '!M$1335:N$6972,2,0)</f>
        <v>853839</v>
      </c>
      <c r="O1457" s="61">
        <f t="shared" si="69"/>
        <v>0</v>
      </c>
    </row>
    <row r="1458" spans="1:15" hidden="1" x14ac:dyDescent="0.3">
      <c r="A1458" s="18">
        <v>2023</v>
      </c>
      <c r="B1458" s="19" t="s">
        <v>15244</v>
      </c>
      <c r="C1458" s="19">
        <f t="shared" si="67"/>
        <v>6720</v>
      </c>
      <c r="D1458" s="19" t="s">
        <v>13350</v>
      </c>
      <c r="E1458" s="24" t="s">
        <v>15239</v>
      </c>
      <c r="F1458" s="18">
        <f t="shared" si="68"/>
        <v>2</v>
      </c>
      <c r="G1458" s="23" t="s">
        <v>11799</v>
      </c>
      <c r="H1458" s="23" t="s">
        <v>13403</v>
      </c>
      <c r="I1458" s="19" t="s">
        <v>11725</v>
      </c>
      <c r="J1458" s="41">
        <v>318150</v>
      </c>
      <c r="K1458" s="42">
        <v>0.1</v>
      </c>
      <c r="L1458" s="41">
        <v>31815</v>
      </c>
      <c r="M1458" s="41">
        <v>349965</v>
      </c>
      <c r="N1458">
        <f>+VLOOKUP(C1458,'Thanh toán '!M$1335:N$6972,2,0)</f>
        <v>349965</v>
      </c>
      <c r="O1458" s="61">
        <f t="shared" si="69"/>
        <v>0</v>
      </c>
    </row>
    <row r="1459" spans="1:15" hidden="1" x14ac:dyDescent="0.3">
      <c r="A1459" s="18">
        <v>2023</v>
      </c>
      <c r="B1459" s="19" t="s">
        <v>15245</v>
      </c>
      <c r="C1459" s="19">
        <f t="shared" si="67"/>
        <v>6723</v>
      </c>
      <c r="D1459" s="19" t="s">
        <v>13350</v>
      </c>
      <c r="E1459" s="24" t="s">
        <v>15239</v>
      </c>
      <c r="F1459" s="18">
        <f t="shared" si="68"/>
        <v>2</v>
      </c>
      <c r="G1459" s="23" t="s">
        <v>12239</v>
      </c>
      <c r="H1459" s="23" t="s">
        <v>13476</v>
      </c>
      <c r="I1459" s="19" t="s">
        <v>12240</v>
      </c>
      <c r="J1459" s="41">
        <v>3062380</v>
      </c>
      <c r="K1459" s="42">
        <v>0.1</v>
      </c>
      <c r="L1459" s="41">
        <v>306238</v>
      </c>
      <c r="M1459" s="41">
        <v>3368618</v>
      </c>
      <c r="N1459">
        <f>+VLOOKUP(C1459,'Thanh toán '!M$1335:N$6972,2,0)</f>
        <v>3368618</v>
      </c>
      <c r="O1459" s="61">
        <f t="shared" si="69"/>
        <v>0</v>
      </c>
    </row>
    <row r="1460" spans="1:15" hidden="1" x14ac:dyDescent="0.3">
      <c r="A1460" s="18">
        <v>2023</v>
      </c>
      <c r="B1460" s="19" t="s">
        <v>15246</v>
      </c>
      <c r="C1460" s="19">
        <f t="shared" si="67"/>
        <v>6724</v>
      </c>
      <c r="D1460" s="19" t="s">
        <v>13350</v>
      </c>
      <c r="E1460" s="24" t="s">
        <v>15239</v>
      </c>
      <c r="F1460" s="18">
        <f t="shared" si="68"/>
        <v>2</v>
      </c>
      <c r="G1460" s="23" t="s">
        <v>12473</v>
      </c>
      <c r="H1460" s="23" t="s">
        <v>12473</v>
      </c>
      <c r="I1460" s="19" t="s">
        <v>12474</v>
      </c>
      <c r="J1460" s="41">
        <v>530250</v>
      </c>
      <c r="K1460" s="42">
        <v>0.1</v>
      </c>
      <c r="L1460" s="41">
        <v>53025</v>
      </c>
      <c r="M1460" s="41">
        <v>583275</v>
      </c>
      <c r="N1460">
        <f>+VLOOKUP(C1460,'Thanh toán '!M$1335:N$6972,2,0)</f>
        <v>583275</v>
      </c>
      <c r="O1460" s="61">
        <f t="shared" si="69"/>
        <v>0</v>
      </c>
    </row>
    <row r="1461" spans="1:15" hidden="1" x14ac:dyDescent="0.3">
      <c r="A1461" s="18">
        <v>2023</v>
      </c>
      <c r="B1461" s="19" t="s">
        <v>15247</v>
      </c>
      <c r="C1461" s="19">
        <f t="shared" si="67"/>
        <v>6725</v>
      </c>
      <c r="D1461" s="19" t="s">
        <v>13350</v>
      </c>
      <c r="E1461" s="24" t="s">
        <v>15239</v>
      </c>
      <c r="F1461" s="18">
        <f t="shared" si="68"/>
        <v>2</v>
      </c>
      <c r="G1461" s="23" t="s">
        <v>12499</v>
      </c>
      <c r="H1461" s="23" t="s">
        <v>12499</v>
      </c>
      <c r="I1461" s="19" t="s">
        <v>12500</v>
      </c>
      <c r="J1461" s="41">
        <v>551250</v>
      </c>
      <c r="K1461" s="42">
        <v>0.1</v>
      </c>
      <c r="L1461" s="41">
        <v>55125</v>
      </c>
      <c r="M1461" s="41">
        <v>606375</v>
      </c>
      <c r="N1461">
        <f>+VLOOKUP(C1461,'Thanh toán '!M$1335:N$6972,2,0)</f>
        <v>606375</v>
      </c>
      <c r="O1461" s="61">
        <f t="shared" si="69"/>
        <v>0</v>
      </c>
    </row>
    <row r="1462" spans="1:15" hidden="1" x14ac:dyDescent="0.3">
      <c r="A1462" s="18">
        <v>2023</v>
      </c>
      <c r="B1462" s="19" t="s">
        <v>15248</v>
      </c>
      <c r="C1462" s="19">
        <f t="shared" si="67"/>
        <v>6726</v>
      </c>
      <c r="D1462" s="19" t="s">
        <v>13350</v>
      </c>
      <c r="E1462" s="24" t="s">
        <v>15239</v>
      </c>
      <c r="F1462" s="18">
        <f t="shared" si="68"/>
        <v>2</v>
      </c>
      <c r="G1462" s="23" t="s">
        <v>12248</v>
      </c>
      <c r="H1462" s="23" t="s">
        <v>12248</v>
      </c>
      <c r="I1462" s="19" t="s">
        <v>12249</v>
      </c>
      <c r="J1462" s="41">
        <v>1884930</v>
      </c>
      <c r="K1462" s="42">
        <v>0.1</v>
      </c>
      <c r="L1462" s="41">
        <v>188493</v>
      </c>
      <c r="M1462" s="41">
        <v>2073423</v>
      </c>
      <c r="N1462">
        <f>+VLOOKUP(C1462,'Thanh toán '!M$1335:N$6972,2,0)</f>
        <v>2073423</v>
      </c>
      <c r="O1462" s="61">
        <f t="shared" si="69"/>
        <v>0</v>
      </c>
    </row>
    <row r="1463" spans="1:15" hidden="1" x14ac:dyDescent="0.3">
      <c r="A1463" s="18">
        <v>2023</v>
      </c>
      <c r="B1463" s="19" t="s">
        <v>15249</v>
      </c>
      <c r="C1463" s="19">
        <f t="shared" si="67"/>
        <v>6727</v>
      </c>
      <c r="D1463" s="19" t="s">
        <v>13350</v>
      </c>
      <c r="E1463" s="24" t="s">
        <v>15239</v>
      </c>
      <c r="F1463" s="18">
        <f t="shared" si="68"/>
        <v>2</v>
      </c>
      <c r="G1463" s="23" t="s">
        <v>12257</v>
      </c>
      <c r="H1463" s="23" t="s">
        <v>12257</v>
      </c>
      <c r="I1463" s="19" t="s">
        <v>12258</v>
      </c>
      <c r="J1463" s="41">
        <v>1361082</v>
      </c>
      <c r="K1463" s="42">
        <v>9.9999853058081734E-2</v>
      </c>
      <c r="L1463" s="41">
        <v>136108</v>
      </c>
      <c r="M1463" s="41">
        <v>1497190</v>
      </c>
      <c r="N1463">
        <f>+VLOOKUP(C1463,'Thanh toán '!M$1335:N$6972,2,0)</f>
        <v>1497190</v>
      </c>
      <c r="O1463" s="61">
        <f t="shared" si="69"/>
        <v>0</v>
      </c>
    </row>
    <row r="1464" spans="1:15" hidden="1" x14ac:dyDescent="0.3">
      <c r="A1464" s="18">
        <v>2023</v>
      </c>
      <c r="B1464" s="19" t="s">
        <v>15250</v>
      </c>
      <c r="C1464" s="19">
        <f t="shared" si="67"/>
        <v>6728</v>
      </c>
      <c r="D1464" s="19" t="s">
        <v>13350</v>
      </c>
      <c r="E1464" s="24" t="s">
        <v>15239</v>
      </c>
      <c r="F1464" s="18">
        <f t="shared" si="68"/>
        <v>2</v>
      </c>
      <c r="G1464" s="23" t="s">
        <v>11970</v>
      </c>
      <c r="H1464" s="23" t="s">
        <v>13377</v>
      </c>
      <c r="I1464" s="19" t="s">
        <v>11971</v>
      </c>
      <c r="J1464" s="41">
        <v>827540</v>
      </c>
      <c r="K1464" s="42">
        <v>0.1</v>
      </c>
      <c r="L1464" s="41">
        <v>82754</v>
      </c>
      <c r="M1464" s="41">
        <v>910294</v>
      </c>
      <c r="N1464">
        <f>+VLOOKUP(C1464,'Thanh toán '!M$1335:N$6972,2,0)</f>
        <v>910294</v>
      </c>
      <c r="O1464" s="61">
        <f t="shared" si="69"/>
        <v>0</v>
      </c>
    </row>
    <row r="1465" spans="1:15" hidden="1" x14ac:dyDescent="0.3">
      <c r="A1465" s="18">
        <v>2023</v>
      </c>
      <c r="B1465" s="19" t="s">
        <v>15251</v>
      </c>
      <c r="C1465" s="19">
        <f t="shared" si="67"/>
        <v>6729</v>
      </c>
      <c r="D1465" s="19" t="s">
        <v>13350</v>
      </c>
      <c r="E1465" s="24" t="s">
        <v>15239</v>
      </c>
      <c r="F1465" s="18">
        <f t="shared" si="68"/>
        <v>2</v>
      </c>
      <c r="G1465" s="23" t="s">
        <v>11970</v>
      </c>
      <c r="H1465" s="23" t="s">
        <v>15252</v>
      </c>
      <c r="I1465" s="19" t="s">
        <v>11971</v>
      </c>
      <c r="J1465" s="41">
        <v>659378</v>
      </c>
      <c r="K1465" s="42">
        <v>0.10000030331615553</v>
      </c>
      <c r="L1465" s="41">
        <v>65938</v>
      </c>
      <c r="M1465" s="41">
        <v>725316</v>
      </c>
      <c r="N1465">
        <f>+VLOOKUP(C1465,'Thanh toán '!M$1335:N$6972,2,0)</f>
        <v>725316</v>
      </c>
      <c r="O1465" s="61">
        <f t="shared" si="69"/>
        <v>0</v>
      </c>
    </row>
    <row r="1466" spans="1:15" hidden="1" x14ac:dyDescent="0.3">
      <c r="A1466" s="18">
        <v>2023</v>
      </c>
      <c r="B1466" s="19" t="s">
        <v>15253</v>
      </c>
      <c r="C1466" s="19">
        <f t="shared" si="67"/>
        <v>6730</v>
      </c>
      <c r="D1466" s="19" t="s">
        <v>13350</v>
      </c>
      <c r="E1466" s="24" t="s">
        <v>15239</v>
      </c>
      <c r="F1466" s="18">
        <f t="shared" si="68"/>
        <v>2</v>
      </c>
      <c r="G1466" s="23" t="s">
        <v>11970</v>
      </c>
      <c r="H1466" s="23" t="s">
        <v>15254</v>
      </c>
      <c r="I1466" s="19" t="s">
        <v>11971</v>
      </c>
      <c r="J1466" s="41">
        <v>1801135</v>
      </c>
      <c r="K1466" s="42">
        <v>0.10000027760273383</v>
      </c>
      <c r="L1466" s="41">
        <v>180114</v>
      </c>
      <c r="M1466" s="41">
        <v>1981249</v>
      </c>
      <c r="N1466">
        <f>+VLOOKUP(C1466,'Thanh toán '!M$1335:N$6972,2,0)</f>
        <v>1981249</v>
      </c>
      <c r="O1466" s="61">
        <f t="shared" si="69"/>
        <v>0</v>
      </c>
    </row>
    <row r="1467" spans="1:15" hidden="1" x14ac:dyDescent="0.3">
      <c r="A1467" s="18">
        <v>2023</v>
      </c>
      <c r="B1467" s="19" t="s">
        <v>15255</v>
      </c>
      <c r="C1467" s="19">
        <f t="shared" si="67"/>
        <v>6731</v>
      </c>
      <c r="D1467" s="19" t="s">
        <v>13350</v>
      </c>
      <c r="E1467" s="24" t="s">
        <v>15239</v>
      </c>
      <c r="F1467" s="18">
        <f t="shared" si="68"/>
        <v>2</v>
      </c>
      <c r="G1467" s="23" t="s">
        <v>11970</v>
      </c>
      <c r="H1467" s="23" t="s">
        <v>13379</v>
      </c>
      <c r="I1467" s="19" t="s">
        <v>11971</v>
      </c>
      <c r="J1467" s="41">
        <v>741270</v>
      </c>
      <c r="K1467" s="42">
        <v>0.1</v>
      </c>
      <c r="L1467" s="41">
        <v>74127</v>
      </c>
      <c r="M1467" s="41">
        <v>815397</v>
      </c>
      <c r="N1467">
        <f>+VLOOKUP(C1467,'Thanh toán '!M$1335:N$6972,2,0)</f>
        <v>815397</v>
      </c>
      <c r="O1467" s="61">
        <f t="shared" si="69"/>
        <v>0</v>
      </c>
    </row>
    <row r="1468" spans="1:15" hidden="1" x14ac:dyDescent="0.3">
      <c r="A1468" s="18">
        <v>2023</v>
      </c>
      <c r="B1468" s="19" t="s">
        <v>15256</v>
      </c>
      <c r="C1468" s="19">
        <f t="shared" si="67"/>
        <v>6732</v>
      </c>
      <c r="D1468" s="19" t="s">
        <v>13350</v>
      </c>
      <c r="E1468" s="24" t="s">
        <v>15239</v>
      </c>
      <c r="F1468" s="18">
        <f t="shared" si="68"/>
        <v>2</v>
      </c>
      <c r="G1468" s="23" t="s">
        <v>12669</v>
      </c>
      <c r="H1468" s="23" t="s">
        <v>12669</v>
      </c>
      <c r="I1468" s="19" t="s">
        <v>12670</v>
      </c>
      <c r="J1468" s="41">
        <v>551250</v>
      </c>
      <c r="K1468" s="42">
        <v>0.1</v>
      </c>
      <c r="L1468" s="41">
        <v>55125</v>
      </c>
      <c r="M1468" s="41">
        <v>606375</v>
      </c>
      <c r="N1468">
        <f>+VLOOKUP(C1468,'Thanh toán '!M$1335:N$6972,2,0)</f>
        <v>606375</v>
      </c>
      <c r="O1468" s="61">
        <f t="shared" si="69"/>
        <v>0</v>
      </c>
    </row>
    <row r="1469" spans="1:15" hidden="1" x14ac:dyDescent="0.3">
      <c r="A1469" s="18">
        <v>2023</v>
      </c>
      <c r="B1469" s="19" t="s">
        <v>15257</v>
      </c>
      <c r="C1469" s="19">
        <f t="shared" si="67"/>
        <v>6734</v>
      </c>
      <c r="D1469" s="19" t="s">
        <v>13350</v>
      </c>
      <c r="E1469" s="24" t="s">
        <v>15239</v>
      </c>
      <c r="F1469" s="18">
        <f t="shared" si="68"/>
        <v>2</v>
      </c>
      <c r="G1469" s="23" t="s">
        <v>12228</v>
      </c>
      <c r="H1469" s="23" t="s">
        <v>12228</v>
      </c>
      <c r="I1469" s="19" t="s">
        <v>12229</v>
      </c>
      <c r="J1469" s="41">
        <v>3402705</v>
      </c>
      <c r="K1469" s="42">
        <v>0.10000014694191826</v>
      </c>
      <c r="L1469" s="41">
        <v>340271</v>
      </c>
      <c r="M1469" s="41">
        <v>3742976</v>
      </c>
      <c r="N1469">
        <f>+VLOOKUP(C1469,'Thanh toán '!M$1335:N$6972,2,0)</f>
        <v>3742976</v>
      </c>
      <c r="O1469" s="61">
        <f t="shared" si="69"/>
        <v>0</v>
      </c>
    </row>
    <row r="1470" spans="1:15" hidden="1" x14ac:dyDescent="0.3">
      <c r="A1470" s="18">
        <v>2023</v>
      </c>
      <c r="B1470" s="19" t="s">
        <v>15258</v>
      </c>
      <c r="C1470" s="19">
        <f t="shared" si="67"/>
        <v>6763</v>
      </c>
      <c r="D1470" s="19" t="s">
        <v>13350</v>
      </c>
      <c r="E1470" s="24" t="s">
        <v>15259</v>
      </c>
      <c r="F1470" s="18">
        <f t="shared" si="68"/>
        <v>2</v>
      </c>
      <c r="G1470" s="23" t="s">
        <v>11799</v>
      </c>
      <c r="H1470" s="23" t="s">
        <v>15260</v>
      </c>
      <c r="I1470" s="19" t="s">
        <v>11725</v>
      </c>
      <c r="J1470" s="41">
        <v>1396105</v>
      </c>
      <c r="K1470" s="42">
        <v>0.1000003581392517</v>
      </c>
      <c r="L1470" s="41">
        <v>139611</v>
      </c>
      <c r="M1470" s="41">
        <v>1535716</v>
      </c>
      <c r="N1470">
        <f>+VLOOKUP(C1470,'Thanh toán '!M$1335:N$6972,2,0)</f>
        <v>1535716</v>
      </c>
      <c r="O1470" s="61">
        <f t="shared" si="69"/>
        <v>0</v>
      </c>
    </row>
    <row r="1471" spans="1:15" hidden="1" x14ac:dyDescent="0.3">
      <c r="A1471" s="18">
        <v>2023</v>
      </c>
      <c r="B1471" s="19" t="s">
        <v>15261</v>
      </c>
      <c r="C1471" s="19">
        <f t="shared" si="67"/>
        <v>6764</v>
      </c>
      <c r="D1471" s="19" t="s">
        <v>13350</v>
      </c>
      <c r="E1471" s="24" t="s">
        <v>15259</v>
      </c>
      <c r="F1471" s="18">
        <f t="shared" si="68"/>
        <v>2</v>
      </c>
      <c r="G1471" s="23" t="s">
        <v>11799</v>
      </c>
      <c r="H1471" s="23" t="s">
        <v>15260</v>
      </c>
      <c r="I1471" s="19" t="s">
        <v>11725</v>
      </c>
      <c r="J1471" s="41">
        <v>530250</v>
      </c>
      <c r="K1471" s="42">
        <v>0.1</v>
      </c>
      <c r="L1471" s="41">
        <v>53025</v>
      </c>
      <c r="M1471" s="41">
        <v>583275</v>
      </c>
      <c r="N1471">
        <f>+VLOOKUP(C1471,'Thanh toán '!M$1335:N$6972,2,0)</f>
        <v>583275</v>
      </c>
      <c r="O1471" s="61">
        <f t="shared" si="69"/>
        <v>0</v>
      </c>
    </row>
    <row r="1472" spans="1:15" hidden="1" x14ac:dyDescent="0.3">
      <c r="A1472" s="18">
        <v>2023</v>
      </c>
      <c r="B1472" s="19" t="s">
        <v>15262</v>
      </c>
      <c r="C1472" s="19">
        <f t="shared" si="67"/>
        <v>6766</v>
      </c>
      <c r="D1472" s="19" t="s">
        <v>13350</v>
      </c>
      <c r="E1472" s="24" t="s">
        <v>15259</v>
      </c>
      <c r="F1472" s="18">
        <f t="shared" si="68"/>
        <v>2</v>
      </c>
      <c r="G1472" s="23" t="s">
        <v>12462</v>
      </c>
      <c r="H1472" s="23" t="s">
        <v>13666</v>
      </c>
      <c r="I1472" s="19" t="s">
        <v>12463</v>
      </c>
      <c r="J1472" s="41">
        <v>734310</v>
      </c>
      <c r="K1472" s="42">
        <v>0.1</v>
      </c>
      <c r="L1472" s="41">
        <v>73431</v>
      </c>
      <c r="M1472" s="41">
        <v>807741</v>
      </c>
      <c r="N1472">
        <f>+VLOOKUP(C1472,'Thanh toán '!M$1335:N$6972,2,0)</f>
        <v>807741</v>
      </c>
      <c r="O1472" s="61">
        <f t="shared" si="69"/>
        <v>0</v>
      </c>
    </row>
    <row r="1473" spans="1:15" hidden="1" x14ac:dyDescent="0.3">
      <c r="A1473" s="18">
        <v>2023</v>
      </c>
      <c r="B1473" s="19" t="s">
        <v>15263</v>
      </c>
      <c r="C1473" s="19">
        <f t="shared" si="67"/>
        <v>6767</v>
      </c>
      <c r="D1473" s="19" t="s">
        <v>13350</v>
      </c>
      <c r="E1473" s="24" t="s">
        <v>15259</v>
      </c>
      <c r="F1473" s="18">
        <f t="shared" si="68"/>
        <v>2</v>
      </c>
      <c r="G1473" s="23" t="s">
        <v>12462</v>
      </c>
      <c r="H1473" s="23" t="s">
        <v>13666</v>
      </c>
      <c r="I1473" s="19" t="s">
        <v>12463</v>
      </c>
      <c r="J1473" s="41">
        <v>1102500</v>
      </c>
      <c r="K1473" s="42">
        <v>0.1</v>
      </c>
      <c r="L1473" s="41">
        <v>110250</v>
      </c>
      <c r="M1473" s="41">
        <v>1212750</v>
      </c>
      <c r="N1473">
        <f>+VLOOKUP(C1473,'Thanh toán '!M$1335:N$6972,2,0)</f>
        <v>1212750</v>
      </c>
      <c r="O1473" s="61">
        <f t="shared" si="69"/>
        <v>0</v>
      </c>
    </row>
    <row r="1474" spans="1:15" hidden="1" x14ac:dyDescent="0.3">
      <c r="A1474" s="18">
        <v>2023</v>
      </c>
      <c r="B1474" s="19" t="s">
        <v>15264</v>
      </c>
      <c r="C1474" s="19">
        <f t="shared" si="67"/>
        <v>6770</v>
      </c>
      <c r="D1474" s="19" t="s">
        <v>13350</v>
      </c>
      <c r="E1474" s="24" t="s">
        <v>15259</v>
      </c>
      <c r="F1474" s="18">
        <f t="shared" si="68"/>
        <v>2</v>
      </c>
      <c r="G1474" s="23" t="s">
        <v>12360</v>
      </c>
      <c r="H1474" s="23" t="s">
        <v>12360</v>
      </c>
      <c r="I1474" s="19" t="s">
        <v>12361</v>
      </c>
      <c r="J1474" s="41">
        <v>1632750</v>
      </c>
      <c r="K1474" s="42">
        <v>0.1</v>
      </c>
      <c r="L1474" s="41">
        <v>163275</v>
      </c>
      <c r="M1474" s="41">
        <v>1796025</v>
      </c>
      <c r="N1474">
        <f>+VLOOKUP(C1474,'Thanh toán '!M$1335:N$6972,2,0)</f>
        <v>1796025</v>
      </c>
      <c r="O1474" s="61">
        <f t="shared" si="69"/>
        <v>0</v>
      </c>
    </row>
    <row r="1475" spans="1:15" hidden="1" x14ac:dyDescent="0.3">
      <c r="A1475" s="18">
        <v>2023</v>
      </c>
      <c r="B1475" s="19" t="s">
        <v>15265</v>
      </c>
      <c r="C1475" s="19">
        <f t="shared" si="67"/>
        <v>6771</v>
      </c>
      <c r="D1475" s="19" t="s">
        <v>13350</v>
      </c>
      <c r="E1475" s="24" t="s">
        <v>15259</v>
      </c>
      <c r="F1475" s="18">
        <f t="shared" si="68"/>
        <v>2</v>
      </c>
      <c r="G1475" s="23" t="s">
        <v>12360</v>
      </c>
      <c r="H1475" s="23" t="s">
        <v>12360</v>
      </c>
      <c r="I1475" s="19" t="s">
        <v>12361</v>
      </c>
      <c r="J1475" s="41">
        <v>2565770</v>
      </c>
      <c r="K1475" s="42">
        <v>0.1</v>
      </c>
      <c r="L1475" s="41">
        <v>256577</v>
      </c>
      <c r="M1475" s="41">
        <v>2822347</v>
      </c>
      <c r="N1475">
        <f>+VLOOKUP(C1475,'Thanh toán '!M$1335:N$6972,2,0)</f>
        <v>2822347</v>
      </c>
      <c r="O1475" s="61">
        <f t="shared" si="69"/>
        <v>0</v>
      </c>
    </row>
    <row r="1476" spans="1:15" hidden="1" x14ac:dyDescent="0.3">
      <c r="A1476" s="18">
        <v>2023</v>
      </c>
      <c r="B1476" s="19" t="s">
        <v>15266</v>
      </c>
      <c r="C1476" s="19">
        <f t="shared" si="67"/>
        <v>6772</v>
      </c>
      <c r="D1476" s="19" t="s">
        <v>13350</v>
      </c>
      <c r="E1476" s="24" t="s">
        <v>15259</v>
      </c>
      <c r="F1476" s="18">
        <f t="shared" si="68"/>
        <v>2</v>
      </c>
      <c r="G1476" s="23" t="s">
        <v>12282</v>
      </c>
      <c r="H1476" s="23" t="s">
        <v>12282</v>
      </c>
      <c r="I1476" s="19" t="s">
        <v>12283</v>
      </c>
      <c r="J1476" s="41">
        <v>2705370</v>
      </c>
      <c r="K1476" s="42">
        <v>0.1</v>
      </c>
      <c r="L1476" s="41">
        <v>270537</v>
      </c>
      <c r="M1476" s="41">
        <v>2975907</v>
      </c>
      <c r="N1476">
        <f>+VLOOKUP(C1476,'Thanh toán '!M$1335:N$6972,2,0)</f>
        <v>2975907</v>
      </c>
      <c r="O1476" s="61">
        <f t="shared" si="69"/>
        <v>0</v>
      </c>
    </row>
    <row r="1477" spans="1:15" hidden="1" x14ac:dyDescent="0.3">
      <c r="A1477" s="18">
        <v>2023</v>
      </c>
      <c r="B1477" s="19" t="s">
        <v>15267</v>
      </c>
      <c r="C1477" s="19">
        <f t="shared" si="67"/>
        <v>6773</v>
      </c>
      <c r="D1477" s="19" t="s">
        <v>13350</v>
      </c>
      <c r="E1477" s="24" t="s">
        <v>15259</v>
      </c>
      <c r="F1477" s="18">
        <f t="shared" si="68"/>
        <v>2</v>
      </c>
      <c r="G1477" s="23" t="s">
        <v>12282</v>
      </c>
      <c r="H1477" s="23" t="s">
        <v>12282</v>
      </c>
      <c r="I1477" s="19" t="s">
        <v>12283</v>
      </c>
      <c r="J1477" s="41">
        <v>2163000</v>
      </c>
      <c r="K1477" s="42">
        <v>0.1</v>
      </c>
      <c r="L1477" s="41">
        <v>216300</v>
      </c>
      <c r="M1477" s="41">
        <v>2379300</v>
      </c>
      <c r="N1477">
        <f>+VLOOKUP(C1477,'Thanh toán '!M$1335:N$6972,2,0)</f>
        <v>2379300</v>
      </c>
      <c r="O1477" s="61">
        <f t="shared" si="69"/>
        <v>0</v>
      </c>
    </row>
    <row r="1478" spans="1:15" hidden="1" x14ac:dyDescent="0.3">
      <c r="A1478" s="18">
        <v>2023</v>
      </c>
      <c r="B1478" s="19" t="s">
        <v>15268</v>
      </c>
      <c r="C1478" s="19">
        <f t="shared" ref="C1478:C1541" si="70">+B1478*1</f>
        <v>6774</v>
      </c>
      <c r="D1478" s="19" t="s">
        <v>13350</v>
      </c>
      <c r="E1478" s="24" t="s">
        <v>15259</v>
      </c>
      <c r="F1478" s="18">
        <f t="shared" ref="F1478:F1541" si="71">+MONTH(E1478)</f>
        <v>2</v>
      </c>
      <c r="G1478" s="23" t="s">
        <v>11799</v>
      </c>
      <c r="H1478" s="23" t="s">
        <v>14149</v>
      </c>
      <c r="I1478" s="19" t="s">
        <v>11725</v>
      </c>
      <c r="J1478" s="41">
        <v>483720</v>
      </c>
      <c r="K1478" s="42">
        <v>0.1</v>
      </c>
      <c r="L1478" s="41">
        <v>48372</v>
      </c>
      <c r="M1478" s="41">
        <v>532092</v>
      </c>
      <c r="N1478">
        <f>+VLOOKUP(C1478,'Thanh toán '!M$1335:N$6972,2,0)</f>
        <v>532092</v>
      </c>
      <c r="O1478" s="61">
        <f t="shared" ref="O1478:O1541" si="72">+N1478-M1478</f>
        <v>0</v>
      </c>
    </row>
    <row r="1479" spans="1:15" hidden="1" x14ac:dyDescent="0.3">
      <c r="A1479" s="18">
        <v>2023</v>
      </c>
      <c r="B1479" s="19" t="s">
        <v>15269</v>
      </c>
      <c r="C1479" s="19">
        <f t="shared" si="70"/>
        <v>6775</v>
      </c>
      <c r="D1479" s="19" t="s">
        <v>13350</v>
      </c>
      <c r="E1479" s="24" t="s">
        <v>15259</v>
      </c>
      <c r="F1479" s="18">
        <f t="shared" si="71"/>
        <v>2</v>
      </c>
      <c r="G1479" s="23" t="s">
        <v>11838</v>
      </c>
      <c r="H1479" s="23" t="s">
        <v>13939</v>
      </c>
      <c r="I1479" s="19" t="s">
        <v>11839</v>
      </c>
      <c r="J1479" s="41">
        <v>1429452</v>
      </c>
      <c r="K1479" s="42">
        <v>9.9999860086242842E-2</v>
      </c>
      <c r="L1479" s="41">
        <v>142945</v>
      </c>
      <c r="M1479" s="41">
        <v>1572397</v>
      </c>
      <c r="N1479">
        <f>+VLOOKUP(C1479,'Thanh toán '!M$1335:N$6972,2,0)</f>
        <v>1572397</v>
      </c>
      <c r="O1479" s="61">
        <f t="shared" si="72"/>
        <v>0</v>
      </c>
    </row>
    <row r="1480" spans="1:15" hidden="1" x14ac:dyDescent="0.3">
      <c r="A1480" s="18">
        <v>2023</v>
      </c>
      <c r="B1480" s="19" t="s">
        <v>15270</v>
      </c>
      <c r="C1480" s="19">
        <f t="shared" si="70"/>
        <v>6776</v>
      </c>
      <c r="D1480" s="19" t="s">
        <v>13350</v>
      </c>
      <c r="E1480" s="24" t="s">
        <v>15259</v>
      </c>
      <c r="F1480" s="18">
        <f t="shared" si="71"/>
        <v>2</v>
      </c>
      <c r="G1480" s="23" t="s">
        <v>12333</v>
      </c>
      <c r="H1480" s="23" t="s">
        <v>12333</v>
      </c>
      <c r="I1480" s="19" t="s">
        <v>12334</v>
      </c>
      <c r="J1480" s="41">
        <v>2961810</v>
      </c>
      <c r="K1480" s="42">
        <v>0.1</v>
      </c>
      <c r="L1480" s="41">
        <v>296181</v>
      </c>
      <c r="M1480" s="41">
        <v>3257991</v>
      </c>
      <c r="N1480">
        <f>+VLOOKUP(C1480,'Thanh toán '!M$1335:N$6972,2,0)</f>
        <v>3257991</v>
      </c>
      <c r="O1480" s="61">
        <f t="shared" si="72"/>
        <v>0</v>
      </c>
    </row>
    <row r="1481" spans="1:15" hidden="1" x14ac:dyDescent="0.3">
      <c r="A1481" s="18">
        <v>2023</v>
      </c>
      <c r="B1481" s="19" t="s">
        <v>15271</v>
      </c>
      <c r="C1481" s="19">
        <f t="shared" si="70"/>
        <v>6777</v>
      </c>
      <c r="D1481" s="19" t="s">
        <v>13350</v>
      </c>
      <c r="E1481" s="24" t="s">
        <v>15259</v>
      </c>
      <c r="F1481" s="18">
        <f t="shared" si="71"/>
        <v>2</v>
      </c>
      <c r="G1481" s="23" t="s">
        <v>12333</v>
      </c>
      <c r="H1481" s="23" t="s">
        <v>12333</v>
      </c>
      <c r="I1481" s="19" t="s">
        <v>12334</v>
      </c>
      <c r="J1481" s="41">
        <v>1611750</v>
      </c>
      <c r="K1481" s="42">
        <v>0.1</v>
      </c>
      <c r="L1481" s="41">
        <v>161175</v>
      </c>
      <c r="M1481" s="41">
        <v>1772925</v>
      </c>
      <c r="N1481">
        <f>+VLOOKUP(C1481,'Thanh toán '!M$1335:N$6972,2,0)</f>
        <v>1772925</v>
      </c>
      <c r="O1481" s="61">
        <f t="shared" si="72"/>
        <v>0</v>
      </c>
    </row>
    <row r="1482" spans="1:15" hidden="1" x14ac:dyDescent="0.3">
      <c r="A1482" s="18">
        <v>2023</v>
      </c>
      <c r="B1482" s="19" t="s">
        <v>15272</v>
      </c>
      <c r="C1482" s="19">
        <f t="shared" si="70"/>
        <v>6779</v>
      </c>
      <c r="D1482" s="19" t="s">
        <v>13350</v>
      </c>
      <c r="E1482" s="24" t="s">
        <v>15259</v>
      </c>
      <c r="F1482" s="18">
        <f t="shared" si="71"/>
        <v>2</v>
      </c>
      <c r="G1482" s="23" t="s">
        <v>11799</v>
      </c>
      <c r="H1482" s="23" t="s">
        <v>13956</v>
      </c>
      <c r="I1482" s="19" t="s">
        <v>11725</v>
      </c>
      <c r="J1482" s="41">
        <v>804377</v>
      </c>
      <c r="K1482" s="42">
        <v>0.10000037295944564</v>
      </c>
      <c r="L1482" s="41">
        <v>80438</v>
      </c>
      <c r="M1482" s="41">
        <v>884815</v>
      </c>
      <c r="N1482">
        <f>+VLOOKUP(C1482,'Thanh toán '!M$1335:N$6972,2,0)</f>
        <v>884815</v>
      </c>
      <c r="O1482" s="61">
        <f t="shared" si="72"/>
        <v>0</v>
      </c>
    </row>
    <row r="1483" spans="1:15" hidden="1" x14ac:dyDescent="0.3">
      <c r="A1483" s="18">
        <v>2023</v>
      </c>
      <c r="B1483" s="19" t="s">
        <v>15273</v>
      </c>
      <c r="C1483" s="19">
        <f t="shared" si="70"/>
        <v>6780</v>
      </c>
      <c r="D1483" s="19" t="s">
        <v>13350</v>
      </c>
      <c r="E1483" s="24" t="s">
        <v>15259</v>
      </c>
      <c r="F1483" s="18">
        <f t="shared" si="71"/>
        <v>2</v>
      </c>
      <c r="G1483" s="23" t="s">
        <v>11799</v>
      </c>
      <c r="H1483" s="23" t="s">
        <v>13956</v>
      </c>
      <c r="I1483" s="19" t="s">
        <v>11725</v>
      </c>
      <c r="J1483" s="41">
        <v>530250</v>
      </c>
      <c r="K1483" s="42">
        <v>0.1</v>
      </c>
      <c r="L1483" s="41">
        <v>53025</v>
      </c>
      <c r="M1483" s="41">
        <v>583275</v>
      </c>
      <c r="N1483">
        <f>+VLOOKUP(C1483,'Thanh toán '!M$1335:N$6972,2,0)</f>
        <v>583275</v>
      </c>
      <c r="O1483" s="61">
        <f t="shared" si="72"/>
        <v>0</v>
      </c>
    </row>
    <row r="1484" spans="1:15" hidden="1" x14ac:dyDescent="0.3">
      <c r="A1484" s="18">
        <v>2023</v>
      </c>
      <c r="B1484" s="19" t="s">
        <v>15274</v>
      </c>
      <c r="C1484" s="19">
        <f t="shared" si="70"/>
        <v>6781</v>
      </c>
      <c r="D1484" s="19" t="s">
        <v>13350</v>
      </c>
      <c r="E1484" s="24" t="s">
        <v>15259</v>
      </c>
      <c r="F1484" s="18">
        <f t="shared" si="71"/>
        <v>2</v>
      </c>
      <c r="G1484" s="23" t="s">
        <v>12287</v>
      </c>
      <c r="H1484" s="23" t="s">
        <v>12287</v>
      </c>
      <c r="I1484" s="19" t="s">
        <v>12288</v>
      </c>
      <c r="J1484" s="41">
        <v>2659280</v>
      </c>
      <c r="K1484" s="42">
        <v>0.1</v>
      </c>
      <c r="L1484" s="41">
        <v>265928</v>
      </c>
      <c r="M1484" s="41">
        <v>2925208</v>
      </c>
      <c r="N1484">
        <f>+VLOOKUP(C1484,'Thanh toán '!M$1335:N$6972,2,0)</f>
        <v>2925208</v>
      </c>
      <c r="O1484" s="61">
        <f t="shared" si="72"/>
        <v>0</v>
      </c>
    </row>
    <row r="1485" spans="1:15" hidden="1" x14ac:dyDescent="0.3">
      <c r="A1485" s="18">
        <v>2023</v>
      </c>
      <c r="B1485" s="19" t="s">
        <v>15275</v>
      </c>
      <c r="C1485" s="19">
        <f t="shared" si="70"/>
        <v>6784</v>
      </c>
      <c r="D1485" s="19" t="s">
        <v>13350</v>
      </c>
      <c r="E1485" s="24" t="s">
        <v>15259</v>
      </c>
      <c r="F1485" s="18">
        <f t="shared" si="71"/>
        <v>2</v>
      </c>
      <c r="G1485" s="23" t="s">
        <v>11799</v>
      </c>
      <c r="H1485" s="23" t="s">
        <v>13407</v>
      </c>
      <c r="I1485" s="19" t="s">
        <v>11725</v>
      </c>
      <c r="J1485" s="41">
        <v>587448</v>
      </c>
      <c r="K1485" s="42">
        <v>0.10000034045566586</v>
      </c>
      <c r="L1485" s="41">
        <v>58745</v>
      </c>
      <c r="M1485" s="41">
        <v>646193</v>
      </c>
      <c r="N1485">
        <f>+VLOOKUP(C1485,'Thanh toán '!M$1335:N$6972,2,0)</f>
        <v>646193</v>
      </c>
      <c r="O1485" s="61">
        <f t="shared" si="72"/>
        <v>0</v>
      </c>
    </row>
    <row r="1486" spans="1:15" hidden="1" x14ac:dyDescent="0.3">
      <c r="A1486" s="18">
        <v>2023</v>
      </c>
      <c r="B1486" s="19" t="s">
        <v>15276</v>
      </c>
      <c r="C1486" s="19">
        <f t="shared" si="70"/>
        <v>6786</v>
      </c>
      <c r="D1486" s="19" t="s">
        <v>13350</v>
      </c>
      <c r="E1486" s="24" t="s">
        <v>15259</v>
      </c>
      <c r="F1486" s="18">
        <f t="shared" si="71"/>
        <v>2</v>
      </c>
      <c r="G1486" s="23" t="s">
        <v>12357</v>
      </c>
      <c r="H1486" s="23" t="s">
        <v>13719</v>
      </c>
      <c r="I1486" s="19" t="s">
        <v>12358</v>
      </c>
      <c r="J1486" s="41">
        <v>1924970</v>
      </c>
      <c r="K1486" s="42">
        <v>0.1</v>
      </c>
      <c r="L1486" s="41">
        <v>192497</v>
      </c>
      <c r="M1486" s="41">
        <v>2117467</v>
      </c>
      <c r="N1486">
        <f>+VLOOKUP(C1486,'Thanh toán '!M$1335:N$6972,2,0)</f>
        <v>2117467</v>
      </c>
      <c r="O1486" s="61">
        <f t="shared" si="72"/>
        <v>0</v>
      </c>
    </row>
    <row r="1487" spans="1:15" hidden="1" x14ac:dyDescent="0.3">
      <c r="A1487" s="18">
        <v>2023</v>
      </c>
      <c r="B1487" s="19" t="s">
        <v>15277</v>
      </c>
      <c r="C1487" s="19">
        <f t="shared" si="70"/>
        <v>6791</v>
      </c>
      <c r="D1487" s="19" t="s">
        <v>13350</v>
      </c>
      <c r="E1487" s="24" t="s">
        <v>15259</v>
      </c>
      <c r="F1487" s="18">
        <f t="shared" si="71"/>
        <v>2</v>
      </c>
      <c r="G1487" s="23" t="s">
        <v>11799</v>
      </c>
      <c r="H1487" s="23" t="s">
        <v>14511</v>
      </c>
      <c r="I1487" s="19" t="s">
        <v>11725</v>
      </c>
      <c r="J1487" s="41">
        <v>530250</v>
      </c>
      <c r="K1487" s="42">
        <v>0.1</v>
      </c>
      <c r="L1487" s="41">
        <v>53025</v>
      </c>
      <c r="M1487" s="41">
        <v>583275</v>
      </c>
      <c r="N1487">
        <f>+VLOOKUP(C1487,'Thanh toán '!M$1335:N$6972,2,0)</f>
        <v>583275</v>
      </c>
      <c r="O1487" s="61">
        <f t="shared" si="72"/>
        <v>0</v>
      </c>
    </row>
    <row r="1488" spans="1:15" hidden="1" x14ac:dyDescent="0.3">
      <c r="A1488" s="18">
        <v>2023</v>
      </c>
      <c r="B1488" s="19" t="s">
        <v>15278</v>
      </c>
      <c r="C1488" s="19">
        <f t="shared" si="70"/>
        <v>6794</v>
      </c>
      <c r="D1488" s="19" t="s">
        <v>13350</v>
      </c>
      <c r="E1488" s="24" t="s">
        <v>15259</v>
      </c>
      <c r="F1488" s="18">
        <f t="shared" si="71"/>
        <v>2</v>
      </c>
      <c r="G1488" s="23" t="s">
        <v>12556</v>
      </c>
      <c r="H1488" s="23" t="s">
        <v>12556</v>
      </c>
      <c r="I1488" s="19" t="s">
        <v>12557</v>
      </c>
      <c r="J1488" s="41">
        <v>530250</v>
      </c>
      <c r="K1488" s="42">
        <v>0.1</v>
      </c>
      <c r="L1488" s="41">
        <v>53025</v>
      </c>
      <c r="M1488" s="41">
        <v>583275</v>
      </c>
      <c r="N1488">
        <f>+VLOOKUP(C1488,'Thanh toán '!M$1335:N$6972,2,0)</f>
        <v>583275</v>
      </c>
      <c r="O1488" s="61">
        <f t="shared" si="72"/>
        <v>0</v>
      </c>
    </row>
    <row r="1489" spans="1:15" hidden="1" x14ac:dyDescent="0.3">
      <c r="A1489" s="18">
        <v>2023</v>
      </c>
      <c r="B1489" s="19" t="s">
        <v>15279</v>
      </c>
      <c r="C1489" s="19">
        <f t="shared" si="70"/>
        <v>6795</v>
      </c>
      <c r="D1489" s="19" t="s">
        <v>13350</v>
      </c>
      <c r="E1489" s="24" t="s">
        <v>15259</v>
      </c>
      <c r="F1489" s="18">
        <f t="shared" si="71"/>
        <v>2</v>
      </c>
      <c r="G1489" s="23" t="s">
        <v>12306</v>
      </c>
      <c r="H1489" s="23" t="s">
        <v>12306</v>
      </c>
      <c r="I1489" s="19" t="s">
        <v>12307</v>
      </c>
      <c r="J1489" s="41">
        <v>551250</v>
      </c>
      <c r="K1489" s="42">
        <v>0.1</v>
      </c>
      <c r="L1489" s="41">
        <v>55125</v>
      </c>
      <c r="M1489" s="41">
        <v>606375</v>
      </c>
      <c r="N1489">
        <f>+VLOOKUP(C1489,'Thanh toán '!M$1335:N$6972,2,0)</f>
        <v>606375</v>
      </c>
      <c r="O1489" s="61">
        <f t="shared" si="72"/>
        <v>0</v>
      </c>
    </row>
    <row r="1490" spans="1:15" hidden="1" x14ac:dyDescent="0.3">
      <c r="A1490" s="18">
        <v>2023</v>
      </c>
      <c r="B1490" s="19" t="s">
        <v>15280</v>
      </c>
      <c r="C1490" s="19">
        <f t="shared" si="70"/>
        <v>6796</v>
      </c>
      <c r="D1490" s="19" t="s">
        <v>13350</v>
      </c>
      <c r="E1490" s="24" t="s">
        <v>15259</v>
      </c>
      <c r="F1490" s="18">
        <f t="shared" si="71"/>
        <v>2</v>
      </c>
      <c r="G1490" s="23" t="s">
        <v>12263</v>
      </c>
      <c r="H1490" s="23" t="s">
        <v>12263</v>
      </c>
      <c r="I1490" s="19" t="s">
        <v>12264</v>
      </c>
      <c r="J1490" s="41">
        <v>1060500</v>
      </c>
      <c r="K1490" s="42">
        <v>0.1</v>
      </c>
      <c r="L1490" s="41">
        <v>106050</v>
      </c>
      <c r="M1490" s="41">
        <v>1166550</v>
      </c>
      <c r="N1490">
        <f>+VLOOKUP(C1490,'Thanh toán '!M$1335:N$6972,2,0)</f>
        <v>1166550</v>
      </c>
      <c r="O1490" s="61">
        <f t="shared" si="72"/>
        <v>0</v>
      </c>
    </row>
    <row r="1491" spans="1:15" hidden="1" x14ac:dyDescent="0.3">
      <c r="A1491" s="18">
        <v>2023</v>
      </c>
      <c r="B1491" s="19" t="s">
        <v>15281</v>
      </c>
      <c r="C1491" s="19">
        <f t="shared" si="70"/>
        <v>6797</v>
      </c>
      <c r="D1491" s="19" t="s">
        <v>13350</v>
      </c>
      <c r="E1491" s="24" t="s">
        <v>15259</v>
      </c>
      <c r="F1491" s="18">
        <f t="shared" si="71"/>
        <v>2</v>
      </c>
      <c r="G1491" s="23" t="s">
        <v>12549</v>
      </c>
      <c r="H1491" s="23" t="s">
        <v>12549</v>
      </c>
      <c r="I1491" s="19" t="s">
        <v>12550</v>
      </c>
      <c r="J1491" s="41">
        <v>530250</v>
      </c>
      <c r="K1491" s="42">
        <v>0.1</v>
      </c>
      <c r="L1491" s="41">
        <v>53025</v>
      </c>
      <c r="M1491" s="41">
        <v>583275</v>
      </c>
      <c r="N1491">
        <f>+VLOOKUP(C1491,'Thanh toán '!M$1335:N$6972,2,0)</f>
        <v>583275</v>
      </c>
      <c r="O1491" s="61">
        <f t="shared" si="72"/>
        <v>0</v>
      </c>
    </row>
    <row r="1492" spans="1:15" hidden="1" x14ac:dyDescent="0.3">
      <c r="A1492" s="18">
        <v>2023</v>
      </c>
      <c r="B1492" s="19" t="s">
        <v>15282</v>
      </c>
      <c r="C1492" s="19">
        <f t="shared" si="70"/>
        <v>6798</v>
      </c>
      <c r="D1492" s="19" t="s">
        <v>13350</v>
      </c>
      <c r="E1492" s="24" t="s">
        <v>15259</v>
      </c>
      <c r="F1492" s="18">
        <f t="shared" si="71"/>
        <v>2</v>
      </c>
      <c r="G1492" s="23" t="s">
        <v>12549</v>
      </c>
      <c r="H1492" s="23" t="s">
        <v>12549</v>
      </c>
      <c r="I1492" s="19" t="s">
        <v>12550</v>
      </c>
      <c r="J1492" s="41">
        <v>3115630</v>
      </c>
      <c r="K1492" s="42">
        <v>0.1</v>
      </c>
      <c r="L1492" s="41">
        <v>311563</v>
      </c>
      <c r="M1492" s="41">
        <v>3427193</v>
      </c>
      <c r="N1492">
        <f>+VLOOKUP(C1492,'Thanh toán '!M$1335:N$6972,2,0)</f>
        <v>3427193</v>
      </c>
      <c r="O1492" s="61">
        <f t="shared" si="72"/>
        <v>0</v>
      </c>
    </row>
    <row r="1493" spans="1:15" hidden="1" x14ac:dyDescent="0.3">
      <c r="A1493" s="18">
        <v>2023</v>
      </c>
      <c r="B1493" s="19" t="s">
        <v>15283</v>
      </c>
      <c r="C1493" s="19">
        <f t="shared" si="70"/>
        <v>6799</v>
      </c>
      <c r="D1493" s="19" t="s">
        <v>13350</v>
      </c>
      <c r="E1493" s="24" t="s">
        <v>15259</v>
      </c>
      <c r="F1493" s="18">
        <f t="shared" si="71"/>
        <v>2</v>
      </c>
      <c r="G1493" s="23" t="s">
        <v>12306</v>
      </c>
      <c r="H1493" s="23" t="s">
        <v>12306</v>
      </c>
      <c r="I1493" s="19" t="s">
        <v>12307</v>
      </c>
      <c r="J1493" s="41">
        <v>1844890</v>
      </c>
      <c r="K1493" s="42">
        <v>0.1</v>
      </c>
      <c r="L1493" s="41">
        <v>184489</v>
      </c>
      <c r="M1493" s="41">
        <v>2029379</v>
      </c>
      <c r="N1493">
        <f>+VLOOKUP(C1493,'Thanh toán '!M$1335:N$6972,2,0)</f>
        <v>2029379</v>
      </c>
      <c r="O1493" s="61">
        <f t="shared" si="72"/>
        <v>0</v>
      </c>
    </row>
    <row r="1494" spans="1:15" hidden="1" x14ac:dyDescent="0.3">
      <c r="A1494" s="18">
        <v>2023</v>
      </c>
      <c r="B1494" s="19" t="s">
        <v>15284</v>
      </c>
      <c r="C1494" s="19">
        <f t="shared" si="70"/>
        <v>6800</v>
      </c>
      <c r="D1494" s="19" t="s">
        <v>13350</v>
      </c>
      <c r="E1494" s="24" t="s">
        <v>15259</v>
      </c>
      <c r="F1494" s="18">
        <f t="shared" si="71"/>
        <v>2</v>
      </c>
      <c r="G1494" s="23" t="s">
        <v>12309</v>
      </c>
      <c r="H1494" s="23" t="s">
        <v>13557</v>
      </c>
      <c r="I1494" s="19" t="s">
        <v>12310</v>
      </c>
      <c r="J1494" s="41">
        <v>1150620</v>
      </c>
      <c r="K1494" s="42">
        <v>0.1</v>
      </c>
      <c r="L1494" s="41">
        <v>115062</v>
      </c>
      <c r="M1494" s="41">
        <v>1265682</v>
      </c>
      <c r="N1494">
        <f>+VLOOKUP(C1494,'Thanh toán '!M$1335:N$6972,2,0)</f>
        <v>1265682</v>
      </c>
      <c r="O1494" s="61">
        <f t="shared" si="72"/>
        <v>0</v>
      </c>
    </row>
    <row r="1495" spans="1:15" hidden="1" x14ac:dyDescent="0.3">
      <c r="A1495" s="18">
        <v>2023</v>
      </c>
      <c r="B1495" s="19" t="s">
        <v>15285</v>
      </c>
      <c r="C1495" s="19">
        <f t="shared" si="70"/>
        <v>6801</v>
      </c>
      <c r="D1495" s="19" t="s">
        <v>13350</v>
      </c>
      <c r="E1495" s="24" t="s">
        <v>15259</v>
      </c>
      <c r="F1495" s="18">
        <f t="shared" si="71"/>
        <v>2</v>
      </c>
      <c r="G1495" s="23" t="s">
        <v>12556</v>
      </c>
      <c r="H1495" s="23" t="s">
        <v>12556</v>
      </c>
      <c r="I1495" s="19" t="s">
        <v>12557</v>
      </c>
      <c r="J1495" s="41">
        <v>4939236</v>
      </c>
      <c r="K1495" s="42">
        <v>0.1000000809841846</v>
      </c>
      <c r="L1495" s="41">
        <v>493924</v>
      </c>
      <c r="M1495" s="41">
        <v>5433160</v>
      </c>
      <c r="N1495">
        <f>+VLOOKUP(C1495,'Thanh toán '!M$1335:N$6972,2,0)</f>
        <v>5433160</v>
      </c>
      <c r="O1495" s="61">
        <f t="shared" si="72"/>
        <v>0</v>
      </c>
    </row>
    <row r="1496" spans="1:15" hidden="1" x14ac:dyDescent="0.3">
      <c r="A1496" s="18">
        <v>2023</v>
      </c>
      <c r="B1496" s="19" t="s">
        <v>15286</v>
      </c>
      <c r="C1496" s="19">
        <f t="shared" si="70"/>
        <v>6802</v>
      </c>
      <c r="D1496" s="19" t="s">
        <v>13350</v>
      </c>
      <c r="E1496" s="24" t="s">
        <v>15259</v>
      </c>
      <c r="F1496" s="18">
        <f t="shared" si="71"/>
        <v>2</v>
      </c>
      <c r="G1496" s="23" t="s">
        <v>12565</v>
      </c>
      <c r="H1496" s="23" t="s">
        <v>12565</v>
      </c>
      <c r="I1496" s="19" t="s">
        <v>12566</v>
      </c>
      <c r="J1496" s="41">
        <v>3172455</v>
      </c>
      <c r="K1496" s="42">
        <v>0.10000015760664847</v>
      </c>
      <c r="L1496" s="41">
        <v>317246</v>
      </c>
      <c r="M1496" s="41">
        <v>3489701</v>
      </c>
      <c r="N1496">
        <f>+VLOOKUP(C1496,'Thanh toán '!M$1335:N$6972,2,0)</f>
        <v>3489701</v>
      </c>
      <c r="O1496" s="61">
        <f t="shared" si="72"/>
        <v>0</v>
      </c>
    </row>
    <row r="1497" spans="1:15" hidden="1" x14ac:dyDescent="0.3">
      <c r="A1497" s="18">
        <v>2023</v>
      </c>
      <c r="B1497" s="19" t="s">
        <v>15287</v>
      </c>
      <c r="C1497" s="19">
        <f t="shared" si="70"/>
        <v>6803</v>
      </c>
      <c r="D1497" s="19" t="s">
        <v>13350</v>
      </c>
      <c r="E1497" s="24" t="s">
        <v>15259</v>
      </c>
      <c r="F1497" s="18">
        <f t="shared" si="71"/>
        <v>2</v>
      </c>
      <c r="G1497" s="23" t="s">
        <v>12309</v>
      </c>
      <c r="H1497" s="23" t="s">
        <v>12309</v>
      </c>
      <c r="I1497" s="19" t="s">
        <v>12310</v>
      </c>
      <c r="J1497" s="41">
        <v>1612400</v>
      </c>
      <c r="K1497" s="42">
        <v>0.1</v>
      </c>
      <c r="L1497" s="41">
        <v>161240</v>
      </c>
      <c r="M1497" s="41">
        <v>1773640</v>
      </c>
      <c r="N1497">
        <f>+VLOOKUP(C1497,'Thanh toán '!M$1335:N$6972,2,0)</f>
        <v>1773640</v>
      </c>
      <c r="O1497" s="61">
        <f t="shared" si="72"/>
        <v>0</v>
      </c>
    </row>
    <row r="1498" spans="1:15" hidden="1" x14ac:dyDescent="0.3">
      <c r="A1498" s="18">
        <v>2023</v>
      </c>
      <c r="B1498" s="19" t="s">
        <v>15288</v>
      </c>
      <c r="C1498" s="19">
        <f t="shared" si="70"/>
        <v>6804</v>
      </c>
      <c r="D1498" s="19" t="s">
        <v>13350</v>
      </c>
      <c r="E1498" s="24" t="s">
        <v>15259</v>
      </c>
      <c r="F1498" s="18">
        <f t="shared" si="71"/>
        <v>2</v>
      </c>
      <c r="G1498" s="23" t="s">
        <v>12263</v>
      </c>
      <c r="H1498" s="23" t="s">
        <v>12263</v>
      </c>
      <c r="I1498" s="19" t="s">
        <v>12264</v>
      </c>
      <c r="J1498" s="41">
        <v>2202930</v>
      </c>
      <c r="K1498" s="42">
        <v>0.1</v>
      </c>
      <c r="L1498" s="41">
        <v>220293</v>
      </c>
      <c r="M1498" s="41">
        <v>2423223</v>
      </c>
      <c r="N1498">
        <f>+VLOOKUP(C1498,'Thanh toán '!M$1335:N$6972,2,0)</f>
        <v>2423223</v>
      </c>
      <c r="O1498" s="61">
        <f t="shared" si="72"/>
        <v>0</v>
      </c>
    </row>
    <row r="1499" spans="1:15" hidden="1" x14ac:dyDescent="0.3">
      <c r="A1499" s="18">
        <v>2023</v>
      </c>
      <c r="B1499" s="19" t="s">
        <v>15289</v>
      </c>
      <c r="C1499" s="19">
        <f t="shared" si="70"/>
        <v>6805</v>
      </c>
      <c r="D1499" s="19" t="s">
        <v>13350</v>
      </c>
      <c r="E1499" s="24" t="s">
        <v>15259</v>
      </c>
      <c r="F1499" s="18">
        <f t="shared" si="71"/>
        <v>2</v>
      </c>
      <c r="G1499" s="23" t="s">
        <v>12293</v>
      </c>
      <c r="H1499" s="23" t="s">
        <v>12293</v>
      </c>
      <c r="I1499" s="19" t="s">
        <v>12294</v>
      </c>
      <c r="J1499" s="41">
        <v>3671550</v>
      </c>
      <c r="K1499" s="42">
        <v>0.1</v>
      </c>
      <c r="L1499" s="41">
        <v>367155</v>
      </c>
      <c r="M1499" s="41">
        <v>4038705</v>
      </c>
      <c r="N1499">
        <f>+VLOOKUP(C1499,'Thanh toán '!M$1335:N$6972,2,0)</f>
        <v>4038705</v>
      </c>
      <c r="O1499" s="61">
        <f t="shared" si="72"/>
        <v>0</v>
      </c>
    </row>
    <row r="1500" spans="1:15" hidden="1" x14ac:dyDescent="0.3">
      <c r="A1500" s="18">
        <v>2023</v>
      </c>
      <c r="B1500" s="19" t="s">
        <v>15290</v>
      </c>
      <c r="C1500" s="19">
        <f t="shared" si="70"/>
        <v>6806</v>
      </c>
      <c r="D1500" s="19" t="s">
        <v>13350</v>
      </c>
      <c r="E1500" s="24" t="s">
        <v>15259</v>
      </c>
      <c r="F1500" s="18">
        <f t="shared" si="71"/>
        <v>2</v>
      </c>
      <c r="G1500" s="23" t="s">
        <v>12293</v>
      </c>
      <c r="H1500" s="23" t="s">
        <v>12293</v>
      </c>
      <c r="I1500" s="19" t="s">
        <v>12294</v>
      </c>
      <c r="J1500" s="41">
        <v>3026602</v>
      </c>
      <c r="K1500" s="42">
        <v>9.9999933919292988E-2</v>
      </c>
      <c r="L1500" s="41">
        <v>302660</v>
      </c>
      <c r="M1500" s="41">
        <v>3329262</v>
      </c>
      <c r="N1500">
        <f>+VLOOKUP(C1500,'Thanh toán '!M$1335:N$6972,2,0)</f>
        <v>3329262</v>
      </c>
      <c r="O1500" s="61">
        <f t="shared" si="72"/>
        <v>0</v>
      </c>
    </row>
    <row r="1501" spans="1:15" hidden="1" x14ac:dyDescent="0.3">
      <c r="A1501" s="18">
        <v>2023</v>
      </c>
      <c r="B1501" s="19" t="s">
        <v>15291</v>
      </c>
      <c r="C1501" s="19">
        <f t="shared" si="70"/>
        <v>6807</v>
      </c>
      <c r="D1501" s="19" t="s">
        <v>13350</v>
      </c>
      <c r="E1501" s="24" t="s">
        <v>15259</v>
      </c>
      <c r="F1501" s="18">
        <f t="shared" si="71"/>
        <v>2</v>
      </c>
      <c r="G1501" s="23" t="s">
        <v>11860</v>
      </c>
      <c r="H1501" s="23" t="s">
        <v>15292</v>
      </c>
      <c r="I1501" s="19" t="s">
        <v>11719</v>
      </c>
      <c r="J1501" s="41">
        <v>1242054</v>
      </c>
      <c r="K1501" s="42">
        <v>9.9999677952810423E-2</v>
      </c>
      <c r="L1501" s="41">
        <v>124205</v>
      </c>
      <c r="M1501" s="41">
        <v>1366259</v>
      </c>
      <c r="N1501">
        <f>+VLOOKUP(C1501,'Thanh toán '!M$1335:N$6972,2,0)</f>
        <v>1366259</v>
      </c>
      <c r="O1501" s="61">
        <f t="shared" si="72"/>
        <v>0</v>
      </c>
    </row>
    <row r="1502" spans="1:15" hidden="1" x14ac:dyDescent="0.3">
      <c r="A1502" s="18">
        <v>2023</v>
      </c>
      <c r="B1502" s="19" t="s">
        <v>15293</v>
      </c>
      <c r="C1502" s="19">
        <f t="shared" si="70"/>
        <v>6808</v>
      </c>
      <c r="D1502" s="19" t="s">
        <v>13350</v>
      </c>
      <c r="E1502" s="24" t="s">
        <v>15259</v>
      </c>
      <c r="F1502" s="18">
        <f t="shared" si="71"/>
        <v>2</v>
      </c>
      <c r="G1502" s="23" t="s">
        <v>11860</v>
      </c>
      <c r="H1502" s="23" t="s">
        <v>14660</v>
      </c>
      <c r="I1502" s="19" t="s">
        <v>11719</v>
      </c>
      <c r="J1502" s="41">
        <v>3469610</v>
      </c>
      <c r="K1502" s="42">
        <v>0.1</v>
      </c>
      <c r="L1502" s="41">
        <v>346961</v>
      </c>
      <c r="M1502" s="41">
        <v>3816571</v>
      </c>
      <c r="N1502">
        <f>+VLOOKUP(C1502,'Thanh toán '!M$1335:N$6972,2,0)</f>
        <v>3816571</v>
      </c>
      <c r="O1502" s="61">
        <f t="shared" si="72"/>
        <v>0</v>
      </c>
    </row>
    <row r="1503" spans="1:15" hidden="1" x14ac:dyDescent="0.3">
      <c r="A1503" s="18">
        <v>2023</v>
      </c>
      <c r="B1503" s="19" t="s">
        <v>15294</v>
      </c>
      <c r="C1503" s="19">
        <f t="shared" si="70"/>
        <v>6809</v>
      </c>
      <c r="D1503" s="19" t="s">
        <v>13350</v>
      </c>
      <c r="E1503" s="24" t="s">
        <v>15259</v>
      </c>
      <c r="F1503" s="18">
        <f t="shared" si="71"/>
        <v>2</v>
      </c>
      <c r="G1503" s="23" t="s">
        <v>11860</v>
      </c>
      <c r="H1503" s="23" t="s">
        <v>13652</v>
      </c>
      <c r="I1503" s="19" t="s">
        <v>11719</v>
      </c>
      <c r="J1503" s="41">
        <v>1684390</v>
      </c>
      <c r="K1503" s="42">
        <v>0.1</v>
      </c>
      <c r="L1503" s="41">
        <v>168439</v>
      </c>
      <c r="M1503" s="41">
        <v>1852829</v>
      </c>
      <c r="N1503">
        <f>+VLOOKUP(C1503,'Thanh toán '!M$1335:N$6972,2,0)</f>
        <v>1852829</v>
      </c>
      <c r="O1503" s="61">
        <f t="shared" si="72"/>
        <v>0</v>
      </c>
    </row>
    <row r="1504" spans="1:15" hidden="1" x14ac:dyDescent="0.3">
      <c r="A1504" s="18">
        <v>2023</v>
      </c>
      <c r="B1504" s="19" t="s">
        <v>15295</v>
      </c>
      <c r="C1504" s="19">
        <f t="shared" si="70"/>
        <v>6810</v>
      </c>
      <c r="D1504" s="19" t="s">
        <v>13350</v>
      </c>
      <c r="E1504" s="24" t="s">
        <v>15259</v>
      </c>
      <c r="F1504" s="18">
        <f t="shared" si="71"/>
        <v>2</v>
      </c>
      <c r="G1504" s="23" t="s">
        <v>12215</v>
      </c>
      <c r="H1504" s="23" t="s">
        <v>14639</v>
      </c>
      <c r="I1504" s="19" t="s">
        <v>12216</v>
      </c>
      <c r="J1504" s="41">
        <v>3102842</v>
      </c>
      <c r="K1504" s="42">
        <v>9.9999935542963519E-2</v>
      </c>
      <c r="L1504" s="41">
        <v>310284</v>
      </c>
      <c r="M1504" s="41">
        <v>3413126</v>
      </c>
      <c r="N1504">
        <f>+VLOOKUP(C1504,'Thanh toán '!M$1335:N$6972,2,0)</f>
        <v>3413126</v>
      </c>
      <c r="O1504" s="61">
        <f t="shared" si="72"/>
        <v>0</v>
      </c>
    </row>
    <row r="1505" spans="1:15" hidden="1" x14ac:dyDescent="0.3">
      <c r="A1505" s="18">
        <v>2023</v>
      </c>
      <c r="B1505" s="19" t="s">
        <v>15296</v>
      </c>
      <c r="C1505" s="19">
        <f t="shared" si="70"/>
        <v>6819</v>
      </c>
      <c r="D1505" s="19" t="s">
        <v>13350</v>
      </c>
      <c r="E1505" s="24" t="s">
        <v>15259</v>
      </c>
      <c r="F1505" s="18">
        <f t="shared" si="71"/>
        <v>2</v>
      </c>
      <c r="G1505" s="23" t="s">
        <v>12581</v>
      </c>
      <c r="H1505" s="23" t="s">
        <v>12581</v>
      </c>
      <c r="I1505" s="19" t="s">
        <v>12582</v>
      </c>
      <c r="J1505" s="41">
        <v>2065685</v>
      </c>
      <c r="K1505" s="42">
        <v>0.10000024205045784</v>
      </c>
      <c r="L1505" s="41">
        <v>206569</v>
      </c>
      <c r="M1505" s="41">
        <v>2272254</v>
      </c>
      <c r="N1505">
        <f>+VLOOKUP(C1505,'Thanh toán '!M$1335:N$6972,2,0)</f>
        <v>2272254</v>
      </c>
      <c r="O1505" s="61">
        <f t="shared" si="72"/>
        <v>0</v>
      </c>
    </row>
    <row r="1506" spans="1:15" hidden="1" x14ac:dyDescent="0.3">
      <c r="A1506" s="18">
        <v>2023</v>
      </c>
      <c r="B1506" s="19" t="s">
        <v>15297</v>
      </c>
      <c r="C1506" s="19">
        <f t="shared" si="70"/>
        <v>6822</v>
      </c>
      <c r="D1506" s="19" t="s">
        <v>13350</v>
      </c>
      <c r="E1506" s="24" t="s">
        <v>15259</v>
      </c>
      <c r="F1506" s="18">
        <f t="shared" si="71"/>
        <v>2</v>
      </c>
      <c r="G1506" s="23" t="s">
        <v>11799</v>
      </c>
      <c r="H1506" s="23" t="s">
        <v>13639</v>
      </c>
      <c r="I1506" s="19" t="s">
        <v>11725</v>
      </c>
      <c r="J1506" s="41">
        <v>1060500</v>
      </c>
      <c r="K1506" s="42">
        <v>0.1</v>
      </c>
      <c r="L1506" s="41">
        <v>106050</v>
      </c>
      <c r="M1506" s="41">
        <v>1166550</v>
      </c>
      <c r="N1506">
        <f>+VLOOKUP(C1506,'Thanh toán '!M$1335:N$6972,2,0)</f>
        <v>1166550</v>
      </c>
      <c r="O1506" s="61">
        <f t="shared" si="72"/>
        <v>0</v>
      </c>
    </row>
    <row r="1507" spans="1:15" hidden="1" x14ac:dyDescent="0.3">
      <c r="A1507" s="18">
        <v>2023</v>
      </c>
      <c r="B1507" s="19" t="s">
        <v>15298</v>
      </c>
      <c r="C1507" s="19">
        <f t="shared" si="70"/>
        <v>6823</v>
      </c>
      <c r="D1507" s="19" t="s">
        <v>13350</v>
      </c>
      <c r="E1507" s="24" t="s">
        <v>15259</v>
      </c>
      <c r="F1507" s="18">
        <f t="shared" si="71"/>
        <v>2</v>
      </c>
      <c r="G1507" s="23" t="s">
        <v>11799</v>
      </c>
      <c r="H1507" s="23" t="s">
        <v>13528</v>
      </c>
      <c r="I1507" s="19" t="s">
        <v>11725</v>
      </c>
      <c r="J1507" s="41">
        <v>962485</v>
      </c>
      <c r="K1507" s="42">
        <v>0.10000051948861541</v>
      </c>
      <c r="L1507" s="41">
        <v>96249</v>
      </c>
      <c r="M1507" s="41">
        <v>1058734</v>
      </c>
      <c r="N1507">
        <f>+VLOOKUP(C1507,'Thanh toán '!M$1335:N$6972,2,0)</f>
        <v>1058734</v>
      </c>
      <c r="O1507" s="61">
        <f t="shared" si="72"/>
        <v>0</v>
      </c>
    </row>
    <row r="1508" spans="1:15" hidden="1" x14ac:dyDescent="0.3">
      <c r="A1508" s="18">
        <v>2023</v>
      </c>
      <c r="B1508" s="19" t="s">
        <v>15299</v>
      </c>
      <c r="C1508" s="19">
        <f t="shared" si="70"/>
        <v>6824</v>
      </c>
      <c r="D1508" s="19" t="s">
        <v>13350</v>
      </c>
      <c r="E1508" s="24" t="s">
        <v>15259</v>
      </c>
      <c r="F1508" s="18">
        <f t="shared" si="71"/>
        <v>2</v>
      </c>
      <c r="G1508" s="23" t="s">
        <v>11799</v>
      </c>
      <c r="H1508" s="23" t="s">
        <v>13532</v>
      </c>
      <c r="I1508" s="19" t="s">
        <v>11725</v>
      </c>
      <c r="J1508" s="41">
        <v>868975</v>
      </c>
      <c r="K1508" s="42">
        <v>0.10000057539054634</v>
      </c>
      <c r="L1508" s="41">
        <v>86898</v>
      </c>
      <c r="M1508" s="41">
        <v>955873</v>
      </c>
      <c r="N1508">
        <f>+VLOOKUP(C1508,'Thanh toán '!M$1335:N$6972,2,0)</f>
        <v>955873</v>
      </c>
      <c r="O1508" s="61">
        <f t="shared" si="72"/>
        <v>0</v>
      </c>
    </row>
    <row r="1509" spans="1:15" hidden="1" x14ac:dyDescent="0.3">
      <c r="A1509" s="18">
        <v>2023</v>
      </c>
      <c r="B1509" s="19" t="s">
        <v>15300</v>
      </c>
      <c r="C1509" s="19">
        <f t="shared" si="70"/>
        <v>6828</v>
      </c>
      <c r="D1509" s="19" t="s">
        <v>13350</v>
      </c>
      <c r="E1509" s="24" t="s">
        <v>15259</v>
      </c>
      <c r="F1509" s="18">
        <f t="shared" si="71"/>
        <v>2</v>
      </c>
      <c r="G1509" s="23" t="s">
        <v>11799</v>
      </c>
      <c r="H1509" s="23" t="s">
        <v>14090</v>
      </c>
      <c r="I1509" s="19" t="s">
        <v>11725</v>
      </c>
      <c r="J1509" s="41">
        <v>517701</v>
      </c>
      <c r="K1509" s="42">
        <v>9.999980683831014E-2</v>
      </c>
      <c r="L1509" s="41">
        <v>51770</v>
      </c>
      <c r="M1509" s="41">
        <v>569471</v>
      </c>
      <c r="N1509">
        <f>+VLOOKUP(C1509,'Thanh toán '!M$1335:N$6972,2,0)</f>
        <v>569471</v>
      </c>
      <c r="O1509" s="61">
        <f t="shared" si="72"/>
        <v>0</v>
      </c>
    </row>
    <row r="1510" spans="1:15" hidden="1" x14ac:dyDescent="0.3">
      <c r="A1510" s="18">
        <v>2023</v>
      </c>
      <c r="B1510" s="19" t="s">
        <v>15301</v>
      </c>
      <c r="C1510" s="19">
        <f t="shared" si="70"/>
        <v>6829</v>
      </c>
      <c r="D1510" s="19" t="s">
        <v>13350</v>
      </c>
      <c r="E1510" s="24" t="s">
        <v>15259</v>
      </c>
      <c r="F1510" s="18">
        <f t="shared" si="71"/>
        <v>2</v>
      </c>
      <c r="G1510" s="23" t="s">
        <v>11799</v>
      </c>
      <c r="H1510" s="23" t="s">
        <v>14099</v>
      </c>
      <c r="I1510" s="19" t="s">
        <v>11725</v>
      </c>
      <c r="J1510" s="41">
        <v>618065</v>
      </c>
      <c r="K1510" s="42">
        <v>0.10000080897640216</v>
      </c>
      <c r="L1510" s="41">
        <v>61807</v>
      </c>
      <c r="M1510" s="41">
        <v>679872</v>
      </c>
      <c r="N1510">
        <f>+VLOOKUP(C1510,'Thanh toán '!M$1335:N$6972,2,0)</f>
        <v>679872</v>
      </c>
      <c r="O1510" s="61">
        <f t="shared" si="72"/>
        <v>0</v>
      </c>
    </row>
    <row r="1511" spans="1:15" hidden="1" x14ac:dyDescent="0.3">
      <c r="A1511" s="18">
        <v>2023</v>
      </c>
      <c r="B1511" s="19" t="s">
        <v>15302</v>
      </c>
      <c r="C1511" s="19">
        <f t="shared" si="70"/>
        <v>6830</v>
      </c>
      <c r="D1511" s="19" t="s">
        <v>13350</v>
      </c>
      <c r="E1511" s="24" t="s">
        <v>15259</v>
      </c>
      <c r="F1511" s="18">
        <f t="shared" si="71"/>
        <v>2</v>
      </c>
      <c r="G1511" s="23" t="s">
        <v>11799</v>
      </c>
      <c r="H1511" s="23" t="s">
        <v>13731</v>
      </c>
      <c r="I1511" s="19" t="s">
        <v>11725</v>
      </c>
      <c r="J1511" s="41">
        <v>1173355</v>
      </c>
      <c r="K1511" s="42">
        <v>0.10000042612849479</v>
      </c>
      <c r="L1511" s="41">
        <v>117336</v>
      </c>
      <c r="M1511" s="41">
        <v>1290691</v>
      </c>
      <c r="N1511">
        <f>+VLOOKUP(C1511,'Thanh toán '!M$1335:N$6972,2,0)</f>
        <v>1290691</v>
      </c>
      <c r="O1511" s="61">
        <f t="shared" si="72"/>
        <v>0</v>
      </c>
    </row>
    <row r="1512" spans="1:15" hidden="1" x14ac:dyDescent="0.3">
      <c r="A1512" s="18">
        <v>2023</v>
      </c>
      <c r="B1512" s="19" t="s">
        <v>15303</v>
      </c>
      <c r="C1512" s="19">
        <f t="shared" si="70"/>
        <v>6831</v>
      </c>
      <c r="D1512" s="19" t="s">
        <v>13350</v>
      </c>
      <c r="E1512" s="24" t="s">
        <v>15304</v>
      </c>
      <c r="F1512" s="18">
        <f t="shared" si="71"/>
        <v>2</v>
      </c>
      <c r="G1512" s="23" t="s">
        <v>12347</v>
      </c>
      <c r="H1512" s="23" t="s">
        <v>12347</v>
      </c>
      <c r="I1512" s="19" t="s">
        <v>12348</v>
      </c>
      <c r="J1512" s="41">
        <v>1924970</v>
      </c>
      <c r="K1512" s="42">
        <v>0.1</v>
      </c>
      <c r="L1512" s="41">
        <v>192497</v>
      </c>
      <c r="M1512" s="41">
        <v>2117467</v>
      </c>
      <c r="N1512">
        <f>+VLOOKUP(C1512,'Thanh toán '!M$1335:N$6972,2,0)</f>
        <v>2117467</v>
      </c>
      <c r="O1512" s="61">
        <f t="shared" si="72"/>
        <v>0</v>
      </c>
    </row>
    <row r="1513" spans="1:15" hidden="1" x14ac:dyDescent="0.3">
      <c r="A1513" s="18">
        <v>2023</v>
      </c>
      <c r="B1513" s="19" t="s">
        <v>15305</v>
      </c>
      <c r="C1513" s="19">
        <f t="shared" si="70"/>
        <v>6833</v>
      </c>
      <c r="D1513" s="19" t="s">
        <v>13350</v>
      </c>
      <c r="E1513" s="24" t="s">
        <v>15304</v>
      </c>
      <c r="F1513" s="18">
        <f t="shared" si="71"/>
        <v>2</v>
      </c>
      <c r="G1513" s="23" t="s">
        <v>11799</v>
      </c>
      <c r="H1513" s="23" t="s">
        <v>13354</v>
      </c>
      <c r="I1513" s="19" t="s">
        <v>11725</v>
      </c>
      <c r="J1513" s="41">
        <v>222116</v>
      </c>
      <c r="K1513" s="42">
        <v>0.10000180086081147</v>
      </c>
      <c r="L1513" s="41">
        <v>22212</v>
      </c>
      <c r="M1513" s="41">
        <v>244328</v>
      </c>
      <c r="N1513">
        <f>+VLOOKUP(C1513,'Thanh toán '!M$1335:N$6972,2,0)</f>
        <v>244328</v>
      </c>
      <c r="O1513" s="61">
        <f t="shared" si="72"/>
        <v>0</v>
      </c>
    </row>
    <row r="1514" spans="1:15" hidden="1" x14ac:dyDescent="0.3">
      <c r="A1514" s="18">
        <v>2023</v>
      </c>
      <c r="B1514" s="19" t="s">
        <v>15306</v>
      </c>
      <c r="C1514" s="19">
        <f t="shared" si="70"/>
        <v>6834</v>
      </c>
      <c r="D1514" s="19" t="s">
        <v>13350</v>
      </c>
      <c r="E1514" s="24" t="s">
        <v>15304</v>
      </c>
      <c r="F1514" s="18">
        <f t="shared" si="71"/>
        <v>2</v>
      </c>
      <c r="G1514" s="23" t="s">
        <v>11799</v>
      </c>
      <c r="H1514" s="23" t="s">
        <v>14465</v>
      </c>
      <c r="I1514" s="19" t="s">
        <v>11725</v>
      </c>
      <c r="J1514" s="41">
        <v>1109206</v>
      </c>
      <c r="K1514" s="42">
        <v>0.10000036061831616</v>
      </c>
      <c r="L1514" s="41">
        <v>110921</v>
      </c>
      <c r="M1514" s="41">
        <v>1220127</v>
      </c>
      <c r="N1514">
        <f>+VLOOKUP(C1514,'Thanh toán '!M$1335:N$6972,2,0)</f>
        <v>1220127</v>
      </c>
      <c r="O1514" s="61">
        <f t="shared" si="72"/>
        <v>0</v>
      </c>
    </row>
    <row r="1515" spans="1:15" hidden="1" x14ac:dyDescent="0.3">
      <c r="A1515" s="18">
        <v>2023</v>
      </c>
      <c r="B1515" s="19" t="s">
        <v>15307</v>
      </c>
      <c r="C1515" s="19">
        <f t="shared" si="70"/>
        <v>6835</v>
      </c>
      <c r="D1515" s="19" t="s">
        <v>13350</v>
      </c>
      <c r="E1515" s="24" t="s">
        <v>15304</v>
      </c>
      <c r="F1515" s="18">
        <f t="shared" si="71"/>
        <v>2</v>
      </c>
      <c r="G1515" s="23" t="s">
        <v>12371</v>
      </c>
      <c r="H1515" s="23" t="s">
        <v>12371</v>
      </c>
      <c r="I1515" s="19" t="s">
        <v>12372</v>
      </c>
      <c r="J1515" s="41">
        <v>3376970</v>
      </c>
      <c r="K1515" s="42">
        <v>0.1</v>
      </c>
      <c r="L1515" s="41">
        <v>337697</v>
      </c>
      <c r="M1515" s="41">
        <v>3714667</v>
      </c>
      <c r="N1515">
        <f>+VLOOKUP(C1515,'Thanh toán '!M$1335:N$6972,2,0)</f>
        <v>3714667</v>
      </c>
      <c r="O1515" s="61">
        <f t="shared" si="72"/>
        <v>0</v>
      </c>
    </row>
    <row r="1516" spans="1:15" hidden="1" x14ac:dyDescent="0.3">
      <c r="A1516" s="18">
        <v>2023</v>
      </c>
      <c r="B1516" s="19" t="s">
        <v>15308</v>
      </c>
      <c r="C1516" s="19">
        <f t="shared" si="70"/>
        <v>6836</v>
      </c>
      <c r="D1516" s="19" t="s">
        <v>13350</v>
      </c>
      <c r="E1516" s="24" t="s">
        <v>15304</v>
      </c>
      <c r="F1516" s="18">
        <f t="shared" si="71"/>
        <v>2</v>
      </c>
      <c r="G1516" s="23" t="s">
        <v>11799</v>
      </c>
      <c r="H1516" s="23" t="s">
        <v>13372</v>
      </c>
      <c r="I1516" s="19" t="s">
        <v>11725</v>
      </c>
      <c r="J1516" s="41">
        <v>704013</v>
      </c>
      <c r="K1516" s="42">
        <v>9.999957387150521E-2</v>
      </c>
      <c r="L1516" s="41">
        <v>70401</v>
      </c>
      <c r="M1516" s="41">
        <v>774414</v>
      </c>
      <c r="N1516">
        <f>+VLOOKUP(C1516,'Thanh toán '!M$1335:N$6972,2,0)</f>
        <v>774414</v>
      </c>
      <c r="O1516" s="61">
        <f t="shared" si="72"/>
        <v>0</v>
      </c>
    </row>
    <row r="1517" spans="1:15" hidden="1" x14ac:dyDescent="0.3">
      <c r="A1517" s="18">
        <v>2023</v>
      </c>
      <c r="B1517" s="19" t="s">
        <v>15309</v>
      </c>
      <c r="C1517" s="19">
        <f t="shared" si="70"/>
        <v>6839</v>
      </c>
      <c r="D1517" s="19" t="s">
        <v>13350</v>
      </c>
      <c r="E1517" s="24" t="s">
        <v>15304</v>
      </c>
      <c r="F1517" s="18">
        <f t="shared" si="71"/>
        <v>2</v>
      </c>
      <c r="G1517" s="23" t="s">
        <v>12518</v>
      </c>
      <c r="H1517" s="23" t="s">
        <v>12518</v>
      </c>
      <c r="I1517" s="19" t="s">
        <v>12519</v>
      </c>
      <c r="J1517" s="41">
        <v>2745820</v>
      </c>
      <c r="K1517" s="42">
        <v>0.1</v>
      </c>
      <c r="L1517" s="41">
        <v>274582</v>
      </c>
      <c r="M1517" s="41">
        <v>3020402</v>
      </c>
      <c r="N1517">
        <f>+VLOOKUP(C1517,'Thanh toán '!M$1335:N$6972,2,0)</f>
        <v>3020402</v>
      </c>
      <c r="O1517" s="61">
        <f t="shared" si="72"/>
        <v>0</v>
      </c>
    </row>
    <row r="1518" spans="1:15" hidden="1" x14ac:dyDescent="0.3">
      <c r="A1518" s="18">
        <v>2023</v>
      </c>
      <c r="B1518" s="19" t="s">
        <v>15310</v>
      </c>
      <c r="C1518" s="19">
        <f t="shared" si="70"/>
        <v>6840</v>
      </c>
      <c r="D1518" s="19" t="s">
        <v>13350</v>
      </c>
      <c r="E1518" s="24" t="s">
        <v>15304</v>
      </c>
      <c r="F1518" s="18">
        <f t="shared" si="71"/>
        <v>2</v>
      </c>
      <c r="G1518" s="23" t="s">
        <v>11799</v>
      </c>
      <c r="H1518" s="23" t="s">
        <v>13835</v>
      </c>
      <c r="I1518" s="19" t="s">
        <v>11725</v>
      </c>
      <c r="J1518" s="41">
        <v>1279643</v>
      </c>
      <c r="K1518" s="42">
        <v>9.999976555961311E-2</v>
      </c>
      <c r="L1518" s="41">
        <v>127964</v>
      </c>
      <c r="M1518" s="41">
        <v>1407607</v>
      </c>
      <c r="N1518">
        <f>+VLOOKUP(C1518,'Thanh toán '!M$1335:N$6972,2,0)</f>
        <v>1407607</v>
      </c>
      <c r="O1518" s="61">
        <f t="shared" si="72"/>
        <v>0</v>
      </c>
    </row>
    <row r="1519" spans="1:15" hidden="1" x14ac:dyDescent="0.3">
      <c r="A1519" s="18">
        <v>2023</v>
      </c>
      <c r="B1519" s="19" t="s">
        <v>15311</v>
      </c>
      <c r="C1519" s="19">
        <f t="shared" si="70"/>
        <v>6843</v>
      </c>
      <c r="D1519" s="19" t="s">
        <v>13350</v>
      </c>
      <c r="E1519" s="24" t="s">
        <v>15304</v>
      </c>
      <c r="F1519" s="18">
        <f t="shared" si="71"/>
        <v>2</v>
      </c>
      <c r="G1519" s="23" t="s">
        <v>11799</v>
      </c>
      <c r="H1519" s="23" t="s">
        <v>13960</v>
      </c>
      <c r="I1519" s="19" t="s">
        <v>11725</v>
      </c>
      <c r="J1519" s="41">
        <v>1530553</v>
      </c>
      <c r="K1519" s="42">
        <v>9.9999803992413205E-2</v>
      </c>
      <c r="L1519" s="41">
        <v>153055</v>
      </c>
      <c r="M1519" s="41">
        <v>1683608</v>
      </c>
      <c r="N1519">
        <f>+VLOOKUP(C1519,'Thanh toán '!M$1335:N$6972,2,0)</f>
        <v>1683608</v>
      </c>
      <c r="O1519" s="61">
        <f t="shared" si="72"/>
        <v>0</v>
      </c>
    </row>
    <row r="1520" spans="1:15" hidden="1" x14ac:dyDescent="0.3">
      <c r="A1520" s="18">
        <v>2023</v>
      </c>
      <c r="B1520" s="19" t="s">
        <v>15312</v>
      </c>
      <c r="C1520" s="19">
        <f t="shared" si="70"/>
        <v>6844</v>
      </c>
      <c r="D1520" s="19" t="s">
        <v>13350</v>
      </c>
      <c r="E1520" s="24" t="s">
        <v>15304</v>
      </c>
      <c r="F1520" s="18">
        <f t="shared" si="71"/>
        <v>2</v>
      </c>
      <c r="G1520" s="23" t="s">
        <v>11799</v>
      </c>
      <c r="H1520" s="23" t="s">
        <v>13358</v>
      </c>
      <c r="I1520" s="19" t="s">
        <v>11725</v>
      </c>
      <c r="J1520" s="41">
        <v>553467</v>
      </c>
      <c r="K1520" s="42">
        <v>0.10000054203773667</v>
      </c>
      <c r="L1520" s="41">
        <v>55347</v>
      </c>
      <c r="M1520" s="41">
        <v>608814</v>
      </c>
      <c r="N1520">
        <f>+VLOOKUP(C1520,'Thanh toán '!M$1335:N$6972,2,0)</f>
        <v>608814</v>
      </c>
      <c r="O1520" s="61">
        <f t="shared" si="72"/>
        <v>0</v>
      </c>
    </row>
    <row r="1521" spans="1:15" hidden="1" x14ac:dyDescent="0.3">
      <c r="A1521" s="18">
        <v>2023</v>
      </c>
      <c r="B1521" s="19" t="s">
        <v>15313</v>
      </c>
      <c r="C1521" s="19">
        <f t="shared" si="70"/>
        <v>6846</v>
      </c>
      <c r="D1521" s="19" t="s">
        <v>13350</v>
      </c>
      <c r="E1521" s="24" t="s">
        <v>15304</v>
      </c>
      <c r="F1521" s="18">
        <f t="shared" si="71"/>
        <v>2</v>
      </c>
      <c r="G1521" s="23" t="s">
        <v>11799</v>
      </c>
      <c r="H1521" s="23" t="s">
        <v>13806</v>
      </c>
      <c r="I1521" s="19" t="s">
        <v>11725</v>
      </c>
      <c r="J1521" s="41">
        <v>951239</v>
      </c>
      <c r="K1521" s="42">
        <v>0.1000001051260514</v>
      </c>
      <c r="L1521" s="41">
        <v>95124</v>
      </c>
      <c r="M1521" s="41">
        <v>1046363</v>
      </c>
      <c r="N1521">
        <f>+VLOOKUP(C1521,'Thanh toán '!M$1335:N$6972,2,0)</f>
        <v>1046363</v>
      </c>
      <c r="O1521" s="61">
        <f t="shared" si="72"/>
        <v>0</v>
      </c>
    </row>
    <row r="1522" spans="1:15" hidden="1" x14ac:dyDescent="0.3">
      <c r="A1522" s="18">
        <v>2023</v>
      </c>
      <c r="B1522" s="19" t="s">
        <v>15314</v>
      </c>
      <c r="C1522" s="19">
        <f t="shared" si="70"/>
        <v>6847</v>
      </c>
      <c r="D1522" s="19" t="s">
        <v>13350</v>
      </c>
      <c r="E1522" s="24" t="s">
        <v>15304</v>
      </c>
      <c r="F1522" s="18">
        <f t="shared" si="71"/>
        <v>2</v>
      </c>
      <c r="G1522" s="23" t="s">
        <v>11799</v>
      </c>
      <c r="H1522" s="23" t="s">
        <v>13907</v>
      </c>
      <c r="I1522" s="19" t="s">
        <v>11725</v>
      </c>
      <c r="J1522" s="41">
        <v>928504</v>
      </c>
      <c r="K1522" s="42">
        <v>9.9999569199486479E-2</v>
      </c>
      <c r="L1522" s="41">
        <v>92850</v>
      </c>
      <c r="M1522" s="41">
        <v>1021354</v>
      </c>
      <c r="N1522">
        <f>+VLOOKUP(C1522,'Thanh toán '!M$1335:N$6972,2,0)</f>
        <v>1021354</v>
      </c>
      <c r="O1522" s="61">
        <f t="shared" si="72"/>
        <v>0</v>
      </c>
    </row>
    <row r="1523" spans="1:15" hidden="1" x14ac:dyDescent="0.3">
      <c r="A1523" s="18">
        <v>2023</v>
      </c>
      <c r="B1523" s="19" t="s">
        <v>15315</v>
      </c>
      <c r="C1523" s="19">
        <f t="shared" si="70"/>
        <v>6850</v>
      </c>
      <c r="D1523" s="19" t="s">
        <v>13350</v>
      </c>
      <c r="E1523" s="24" t="s">
        <v>15304</v>
      </c>
      <c r="F1523" s="18">
        <f t="shared" si="71"/>
        <v>2</v>
      </c>
      <c r="G1523" s="23" t="s">
        <v>11799</v>
      </c>
      <c r="H1523" s="23" t="s">
        <v>13522</v>
      </c>
      <c r="I1523" s="19" t="s">
        <v>11725</v>
      </c>
      <c r="J1523" s="41">
        <v>555290</v>
      </c>
      <c r="K1523" s="42">
        <v>0.1</v>
      </c>
      <c r="L1523" s="41">
        <v>55529</v>
      </c>
      <c r="M1523" s="41">
        <v>610819</v>
      </c>
      <c r="N1523">
        <f>+VLOOKUP(C1523,'Thanh toán '!M$1335:N$6972,2,0)</f>
        <v>610819</v>
      </c>
      <c r="O1523" s="61">
        <f t="shared" si="72"/>
        <v>0</v>
      </c>
    </row>
    <row r="1524" spans="1:15" hidden="1" x14ac:dyDescent="0.3">
      <c r="A1524" s="18">
        <v>2023</v>
      </c>
      <c r="B1524" s="19" t="s">
        <v>15316</v>
      </c>
      <c r="C1524" s="19">
        <f t="shared" si="70"/>
        <v>6851</v>
      </c>
      <c r="D1524" s="19" t="s">
        <v>13350</v>
      </c>
      <c r="E1524" s="24" t="s">
        <v>15304</v>
      </c>
      <c r="F1524" s="18">
        <f t="shared" si="71"/>
        <v>2</v>
      </c>
      <c r="G1524" s="23" t="s">
        <v>11799</v>
      </c>
      <c r="H1524" s="23" t="s">
        <v>15046</v>
      </c>
      <c r="I1524" s="19" t="s">
        <v>11725</v>
      </c>
      <c r="J1524" s="41">
        <v>1322489</v>
      </c>
      <c r="K1524" s="42">
        <v>0.10000007561499566</v>
      </c>
      <c r="L1524" s="41">
        <v>132249</v>
      </c>
      <c r="M1524" s="41">
        <v>1454738</v>
      </c>
      <c r="N1524">
        <f>+VLOOKUP(C1524,'Thanh toán '!M$1335:N$6972,2,0)</f>
        <v>1454738</v>
      </c>
      <c r="O1524" s="61">
        <f t="shared" si="72"/>
        <v>0</v>
      </c>
    </row>
    <row r="1525" spans="1:15" hidden="1" x14ac:dyDescent="0.3">
      <c r="A1525" s="18">
        <v>2023</v>
      </c>
      <c r="B1525" s="19" t="s">
        <v>15317</v>
      </c>
      <c r="C1525" s="19">
        <f t="shared" si="70"/>
        <v>6852</v>
      </c>
      <c r="D1525" s="19" t="s">
        <v>13350</v>
      </c>
      <c r="E1525" s="24" t="s">
        <v>15304</v>
      </c>
      <c r="F1525" s="18">
        <f t="shared" si="71"/>
        <v>2</v>
      </c>
      <c r="G1525" s="23" t="s">
        <v>11799</v>
      </c>
      <c r="H1525" s="23" t="s">
        <v>15046</v>
      </c>
      <c r="I1525" s="19" t="s">
        <v>11725</v>
      </c>
      <c r="J1525" s="41">
        <v>648900</v>
      </c>
      <c r="K1525" s="42">
        <v>0.1</v>
      </c>
      <c r="L1525" s="41">
        <v>64890</v>
      </c>
      <c r="M1525" s="41">
        <v>713790</v>
      </c>
      <c r="N1525">
        <f>+VLOOKUP(C1525,'Thanh toán '!M$1335:N$6972,2,0)</f>
        <v>713790</v>
      </c>
      <c r="O1525" s="61">
        <f t="shared" si="72"/>
        <v>0</v>
      </c>
    </row>
    <row r="1526" spans="1:15" hidden="1" x14ac:dyDescent="0.3">
      <c r="A1526" s="18">
        <v>2023</v>
      </c>
      <c r="B1526" s="19" t="s">
        <v>15318</v>
      </c>
      <c r="C1526" s="19">
        <f t="shared" si="70"/>
        <v>6853</v>
      </c>
      <c r="D1526" s="19" t="s">
        <v>13350</v>
      </c>
      <c r="E1526" s="24" t="s">
        <v>15304</v>
      </c>
      <c r="F1526" s="18">
        <f t="shared" si="71"/>
        <v>2</v>
      </c>
      <c r="G1526" s="23" t="s">
        <v>11799</v>
      </c>
      <c r="H1526" s="23" t="s">
        <v>15319</v>
      </c>
      <c r="I1526" s="19" t="s">
        <v>11725</v>
      </c>
      <c r="J1526" s="41">
        <v>1696405</v>
      </c>
      <c r="K1526" s="42">
        <v>0.10000029474093745</v>
      </c>
      <c r="L1526" s="41">
        <v>169641</v>
      </c>
      <c r="M1526" s="41">
        <v>1866046</v>
      </c>
      <c r="N1526">
        <f>+VLOOKUP(C1526,'Thanh toán '!M$1335:N$6972,2,0)</f>
        <v>1866046</v>
      </c>
      <c r="O1526" s="61">
        <f t="shared" si="72"/>
        <v>0</v>
      </c>
    </row>
    <row r="1527" spans="1:15" hidden="1" x14ac:dyDescent="0.3">
      <c r="A1527" s="18">
        <v>2023</v>
      </c>
      <c r="B1527" s="19" t="s">
        <v>15320</v>
      </c>
      <c r="C1527" s="19">
        <f t="shared" si="70"/>
        <v>6854</v>
      </c>
      <c r="D1527" s="19" t="s">
        <v>13350</v>
      </c>
      <c r="E1527" s="24" t="s">
        <v>15304</v>
      </c>
      <c r="F1527" s="18">
        <f t="shared" si="71"/>
        <v>2</v>
      </c>
      <c r="G1527" s="23" t="s">
        <v>11799</v>
      </c>
      <c r="H1527" s="23" t="s">
        <v>15319</v>
      </c>
      <c r="I1527" s="19" t="s">
        <v>11725</v>
      </c>
      <c r="J1527" s="41">
        <v>648900</v>
      </c>
      <c r="K1527" s="42">
        <v>0.1</v>
      </c>
      <c r="L1527" s="41">
        <v>64890</v>
      </c>
      <c r="M1527" s="41">
        <v>713790</v>
      </c>
      <c r="N1527">
        <f>+VLOOKUP(C1527,'Thanh toán '!M$1335:N$6972,2,0)</f>
        <v>713790</v>
      </c>
      <c r="O1527" s="61">
        <f t="shared" si="72"/>
        <v>0</v>
      </c>
    </row>
    <row r="1528" spans="1:15" hidden="1" x14ac:dyDescent="0.3">
      <c r="A1528" s="18">
        <v>2023</v>
      </c>
      <c r="B1528" s="19" t="s">
        <v>15321</v>
      </c>
      <c r="C1528" s="19">
        <f t="shared" si="70"/>
        <v>6855</v>
      </c>
      <c r="D1528" s="19" t="s">
        <v>13350</v>
      </c>
      <c r="E1528" s="24" t="s">
        <v>15304</v>
      </c>
      <c r="F1528" s="18">
        <f t="shared" si="71"/>
        <v>2</v>
      </c>
      <c r="G1528" s="23" t="s">
        <v>11799</v>
      </c>
      <c r="H1528" s="23" t="s">
        <v>13579</v>
      </c>
      <c r="I1528" s="19" t="s">
        <v>11725</v>
      </c>
      <c r="J1528" s="41">
        <v>521385</v>
      </c>
      <c r="K1528" s="42">
        <v>0.1000009589842439</v>
      </c>
      <c r="L1528" s="41">
        <v>52139</v>
      </c>
      <c r="M1528" s="41">
        <v>573524</v>
      </c>
      <c r="N1528">
        <f>+VLOOKUP(C1528,'Thanh toán '!M$1335:N$6972,2,0)</f>
        <v>573524</v>
      </c>
      <c r="O1528" s="61">
        <f t="shared" si="72"/>
        <v>0</v>
      </c>
    </row>
    <row r="1529" spans="1:15" hidden="1" x14ac:dyDescent="0.3">
      <c r="A1529" s="18">
        <v>2023</v>
      </c>
      <c r="B1529" s="19" t="s">
        <v>15322</v>
      </c>
      <c r="C1529" s="19">
        <f t="shared" si="70"/>
        <v>6858</v>
      </c>
      <c r="D1529" s="19" t="s">
        <v>13350</v>
      </c>
      <c r="E1529" s="24" t="s">
        <v>15304</v>
      </c>
      <c r="F1529" s="18">
        <f t="shared" si="71"/>
        <v>2</v>
      </c>
      <c r="G1529" s="23" t="s">
        <v>11799</v>
      </c>
      <c r="H1529" s="23" t="s">
        <v>13602</v>
      </c>
      <c r="I1529" s="19" t="s">
        <v>11725</v>
      </c>
      <c r="J1529" s="41">
        <v>951239</v>
      </c>
      <c r="K1529" s="42">
        <v>0.1000001051260514</v>
      </c>
      <c r="L1529" s="41">
        <v>95124</v>
      </c>
      <c r="M1529" s="41">
        <v>1046363</v>
      </c>
      <c r="N1529">
        <f>+VLOOKUP(C1529,'Thanh toán '!M$1335:N$6972,2,0)</f>
        <v>1046363</v>
      </c>
      <c r="O1529" s="61">
        <f t="shared" si="72"/>
        <v>0</v>
      </c>
    </row>
    <row r="1530" spans="1:15" hidden="1" x14ac:dyDescent="0.3">
      <c r="A1530" s="18">
        <v>2023</v>
      </c>
      <c r="B1530" s="19" t="s">
        <v>15323</v>
      </c>
      <c r="C1530" s="19">
        <f t="shared" si="70"/>
        <v>6862</v>
      </c>
      <c r="D1530" s="19" t="s">
        <v>13350</v>
      </c>
      <c r="E1530" s="24" t="s">
        <v>15304</v>
      </c>
      <c r="F1530" s="18">
        <f t="shared" si="71"/>
        <v>2</v>
      </c>
      <c r="G1530" s="23" t="s">
        <v>11860</v>
      </c>
      <c r="H1530" s="23" t="s">
        <v>15324</v>
      </c>
      <c r="I1530" s="19" t="s">
        <v>11719</v>
      </c>
      <c r="J1530" s="41">
        <v>1869548</v>
      </c>
      <c r="K1530" s="42">
        <v>0.10000010697772937</v>
      </c>
      <c r="L1530" s="41">
        <v>186955</v>
      </c>
      <c r="M1530" s="41">
        <v>2056503</v>
      </c>
      <c r="N1530">
        <f>+VLOOKUP(C1530,'Thanh toán '!M$1335:N$6972,2,0)</f>
        <v>2056503</v>
      </c>
      <c r="O1530" s="61">
        <f t="shared" si="72"/>
        <v>0</v>
      </c>
    </row>
    <row r="1531" spans="1:15" hidden="1" x14ac:dyDescent="0.3">
      <c r="A1531" s="18">
        <v>2023</v>
      </c>
      <c r="B1531" s="19" t="s">
        <v>15325</v>
      </c>
      <c r="C1531" s="19">
        <f t="shared" si="70"/>
        <v>6863</v>
      </c>
      <c r="D1531" s="19" t="s">
        <v>13350</v>
      </c>
      <c r="E1531" s="24" t="s">
        <v>15304</v>
      </c>
      <c r="F1531" s="18">
        <f t="shared" si="71"/>
        <v>2</v>
      </c>
      <c r="G1531" s="23" t="s">
        <v>12167</v>
      </c>
      <c r="H1531" s="23" t="s">
        <v>12167</v>
      </c>
      <c r="I1531" s="19" t="s">
        <v>12168</v>
      </c>
      <c r="J1531" s="41">
        <v>2628355</v>
      </c>
      <c r="K1531" s="42">
        <v>0.10000019023305451</v>
      </c>
      <c r="L1531" s="41">
        <v>262836</v>
      </c>
      <c r="M1531" s="41">
        <v>2891191</v>
      </c>
      <c r="N1531">
        <f>+VLOOKUP(C1531,'Thanh toán '!M$1335:N$6972,2,0)</f>
        <v>2891191</v>
      </c>
      <c r="O1531" s="61">
        <f t="shared" si="72"/>
        <v>0</v>
      </c>
    </row>
    <row r="1532" spans="1:15" hidden="1" x14ac:dyDescent="0.3">
      <c r="A1532" s="18">
        <v>2023</v>
      </c>
      <c r="B1532" s="19" t="s">
        <v>15326</v>
      </c>
      <c r="C1532" s="19">
        <f t="shared" si="70"/>
        <v>6864</v>
      </c>
      <c r="D1532" s="19" t="s">
        <v>13350</v>
      </c>
      <c r="E1532" s="24" t="s">
        <v>15304</v>
      </c>
      <c r="F1532" s="18">
        <f t="shared" si="71"/>
        <v>2</v>
      </c>
      <c r="G1532" s="23" t="s">
        <v>12176</v>
      </c>
      <c r="H1532" s="23" t="s">
        <v>12176</v>
      </c>
      <c r="I1532" s="19" t="s">
        <v>12177</v>
      </c>
      <c r="J1532" s="41">
        <v>1924970</v>
      </c>
      <c r="K1532" s="42">
        <v>0.1</v>
      </c>
      <c r="L1532" s="41">
        <v>192497</v>
      </c>
      <c r="M1532" s="41">
        <v>2117467</v>
      </c>
      <c r="N1532">
        <f>+VLOOKUP(C1532,'Thanh toán '!M$1335:N$6972,2,0)</f>
        <v>2117467</v>
      </c>
      <c r="O1532" s="61">
        <f t="shared" si="72"/>
        <v>0</v>
      </c>
    </row>
    <row r="1533" spans="1:15" hidden="1" x14ac:dyDescent="0.3">
      <c r="A1533" s="18">
        <v>2023</v>
      </c>
      <c r="B1533" s="19" t="s">
        <v>15327</v>
      </c>
      <c r="C1533" s="19">
        <f t="shared" si="70"/>
        <v>6865</v>
      </c>
      <c r="D1533" s="19" t="s">
        <v>13350</v>
      </c>
      <c r="E1533" s="24" t="s">
        <v>15304</v>
      </c>
      <c r="F1533" s="18">
        <f t="shared" si="71"/>
        <v>2</v>
      </c>
      <c r="G1533" s="23" t="s">
        <v>12173</v>
      </c>
      <c r="H1533" s="23" t="s">
        <v>12173</v>
      </c>
      <c r="I1533" s="19" t="s">
        <v>12174</v>
      </c>
      <c r="J1533" s="41">
        <v>2023910</v>
      </c>
      <c r="K1533" s="42">
        <v>0.1</v>
      </c>
      <c r="L1533" s="41">
        <v>202391</v>
      </c>
      <c r="M1533" s="41">
        <v>2226301</v>
      </c>
      <c r="N1533">
        <f>+VLOOKUP(C1533,'Thanh toán '!M$1335:N$6972,2,0)</f>
        <v>2226301</v>
      </c>
      <c r="O1533" s="61">
        <f t="shared" si="72"/>
        <v>0</v>
      </c>
    </row>
    <row r="1534" spans="1:15" hidden="1" x14ac:dyDescent="0.3">
      <c r="A1534" s="18">
        <v>2023</v>
      </c>
      <c r="B1534" s="19" t="s">
        <v>15328</v>
      </c>
      <c r="C1534" s="19">
        <f t="shared" si="70"/>
        <v>6866</v>
      </c>
      <c r="D1534" s="19" t="s">
        <v>13350</v>
      </c>
      <c r="E1534" s="24" t="s">
        <v>15304</v>
      </c>
      <c r="F1534" s="18">
        <f t="shared" si="71"/>
        <v>2</v>
      </c>
      <c r="G1534" s="23" t="s">
        <v>12645</v>
      </c>
      <c r="H1534" s="23" t="s">
        <v>12645</v>
      </c>
      <c r="I1534" s="19" t="s">
        <v>12646</v>
      </c>
      <c r="J1534" s="41">
        <v>415676</v>
      </c>
      <c r="K1534" s="42">
        <v>0.1000009622879358</v>
      </c>
      <c r="L1534" s="41">
        <v>41568</v>
      </c>
      <c r="M1534" s="41">
        <v>457244</v>
      </c>
      <c r="N1534">
        <f>+VLOOKUP(C1534,'Thanh toán '!M$1335:N$6972,2,0)</f>
        <v>457244</v>
      </c>
      <c r="O1534" s="61">
        <f t="shared" si="72"/>
        <v>0</v>
      </c>
    </row>
    <row r="1535" spans="1:15" hidden="1" x14ac:dyDescent="0.3">
      <c r="A1535" s="18">
        <v>2023</v>
      </c>
      <c r="B1535" s="19" t="s">
        <v>15329</v>
      </c>
      <c r="C1535" s="19">
        <f t="shared" si="70"/>
        <v>6867</v>
      </c>
      <c r="D1535" s="19" t="s">
        <v>13350</v>
      </c>
      <c r="E1535" s="24" t="s">
        <v>15304</v>
      </c>
      <c r="F1535" s="18">
        <f t="shared" si="71"/>
        <v>2</v>
      </c>
      <c r="G1535" s="23" t="s">
        <v>12164</v>
      </c>
      <c r="H1535" s="23" t="s">
        <v>14236</v>
      </c>
      <c r="I1535" s="19" t="s">
        <v>12165</v>
      </c>
      <c r="J1535" s="41">
        <v>1329640</v>
      </c>
      <c r="K1535" s="42">
        <v>0.1</v>
      </c>
      <c r="L1535" s="41">
        <v>132964</v>
      </c>
      <c r="M1535" s="41">
        <v>1462604</v>
      </c>
      <c r="N1535">
        <f>+VLOOKUP(C1535,'Thanh toán '!M$1335:N$6972,2,0)</f>
        <v>1462604</v>
      </c>
      <c r="O1535" s="61">
        <f t="shared" si="72"/>
        <v>0</v>
      </c>
    </row>
    <row r="1536" spans="1:15" hidden="1" x14ac:dyDescent="0.3">
      <c r="A1536" s="18">
        <v>2023</v>
      </c>
      <c r="B1536" s="19" t="s">
        <v>15330</v>
      </c>
      <c r="C1536" s="19">
        <f t="shared" si="70"/>
        <v>6868</v>
      </c>
      <c r="D1536" s="19" t="s">
        <v>13350</v>
      </c>
      <c r="E1536" s="24" t="s">
        <v>15304</v>
      </c>
      <c r="F1536" s="18">
        <f t="shared" si="71"/>
        <v>2</v>
      </c>
      <c r="G1536" s="23" t="s">
        <v>12170</v>
      </c>
      <c r="H1536" s="23" t="s">
        <v>12170</v>
      </c>
      <c r="I1536" s="19" t="s">
        <v>12171</v>
      </c>
      <c r="J1536" s="41">
        <v>1044332</v>
      </c>
      <c r="K1536" s="42">
        <v>9.9999808490020409E-2</v>
      </c>
      <c r="L1536" s="41">
        <v>104433</v>
      </c>
      <c r="M1536" s="41">
        <v>1148765</v>
      </c>
      <c r="N1536">
        <f>+VLOOKUP(C1536,'Thanh toán '!M$1335:N$6972,2,0)</f>
        <v>1148765</v>
      </c>
      <c r="O1536" s="61">
        <f t="shared" si="72"/>
        <v>0</v>
      </c>
    </row>
    <row r="1537" spans="1:15" hidden="1" x14ac:dyDescent="0.3">
      <c r="A1537" s="18">
        <v>2023</v>
      </c>
      <c r="B1537" s="19" t="s">
        <v>15331</v>
      </c>
      <c r="C1537" s="19">
        <f t="shared" si="70"/>
        <v>6869</v>
      </c>
      <c r="D1537" s="19" t="s">
        <v>13350</v>
      </c>
      <c r="E1537" s="24" t="s">
        <v>15304</v>
      </c>
      <c r="F1537" s="18">
        <f t="shared" si="71"/>
        <v>2</v>
      </c>
      <c r="G1537" s="23" t="s">
        <v>12185</v>
      </c>
      <c r="H1537" s="23" t="s">
        <v>12185</v>
      </c>
      <c r="I1537" s="19" t="s">
        <v>12186</v>
      </c>
      <c r="J1537" s="41">
        <v>3537370</v>
      </c>
      <c r="K1537" s="42">
        <v>0.1</v>
      </c>
      <c r="L1537" s="41">
        <v>353737</v>
      </c>
      <c r="M1537" s="41">
        <v>3891107</v>
      </c>
      <c r="N1537">
        <f>+VLOOKUP(C1537,'Thanh toán '!M$1335:N$6972,2,0)</f>
        <v>3891107</v>
      </c>
      <c r="O1537" s="61">
        <f t="shared" si="72"/>
        <v>0</v>
      </c>
    </row>
    <row r="1538" spans="1:15" hidden="1" x14ac:dyDescent="0.3">
      <c r="A1538" s="18">
        <v>2023</v>
      </c>
      <c r="B1538" s="19" t="s">
        <v>15332</v>
      </c>
      <c r="C1538" s="19">
        <f t="shared" si="70"/>
        <v>6870</v>
      </c>
      <c r="D1538" s="19" t="s">
        <v>13350</v>
      </c>
      <c r="E1538" s="24" t="s">
        <v>15304</v>
      </c>
      <c r="F1538" s="18">
        <f t="shared" si="71"/>
        <v>2</v>
      </c>
      <c r="G1538" s="23" t="s">
        <v>12194</v>
      </c>
      <c r="H1538" s="23" t="s">
        <v>12194</v>
      </c>
      <c r="I1538" s="19" t="s">
        <v>12195</v>
      </c>
      <c r="J1538" s="41">
        <v>1289600</v>
      </c>
      <c r="K1538" s="42">
        <v>0.1</v>
      </c>
      <c r="L1538" s="41">
        <v>128960</v>
      </c>
      <c r="M1538" s="41">
        <v>1418560</v>
      </c>
      <c r="N1538">
        <f>+VLOOKUP(C1538,'Thanh toán '!M$1335:N$6972,2,0)</f>
        <v>1418560</v>
      </c>
      <c r="O1538" s="61">
        <f t="shared" si="72"/>
        <v>0</v>
      </c>
    </row>
    <row r="1539" spans="1:15" hidden="1" x14ac:dyDescent="0.3">
      <c r="A1539" s="18">
        <v>2023</v>
      </c>
      <c r="B1539" s="19" t="s">
        <v>15333</v>
      </c>
      <c r="C1539" s="19">
        <f t="shared" si="70"/>
        <v>6871</v>
      </c>
      <c r="D1539" s="19" t="s">
        <v>13350</v>
      </c>
      <c r="E1539" s="24" t="s">
        <v>15304</v>
      </c>
      <c r="F1539" s="18">
        <f t="shared" si="71"/>
        <v>2</v>
      </c>
      <c r="G1539" s="23" t="s">
        <v>12182</v>
      </c>
      <c r="H1539" s="23" t="s">
        <v>12182</v>
      </c>
      <c r="I1539" s="19" t="s">
        <v>12183</v>
      </c>
      <c r="J1539" s="41">
        <v>5198000</v>
      </c>
      <c r="K1539" s="42">
        <v>0.1</v>
      </c>
      <c r="L1539" s="41">
        <v>519800</v>
      </c>
      <c r="M1539" s="41">
        <v>5717800</v>
      </c>
      <c r="N1539">
        <f>+VLOOKUP(C1539,'Thanh toán '!M$1335:N$6972,2,0)</f>
        <v>5717800</v>
      </c>
      <c r="O1539" s="61">
        <f t="shared" si="72"/>
        <v>0</v>
      </c>
    </row>
    <row r="1540" spans="1:15" hidden="1" x14ac:dyDescent="0.3">
      <c r="A1540" s="18">
        <v>2023</v>
      </c>
      <c r="B1540" s="19" t="s">
        <v>15334</v>
      </c>
      <c r="C1540" s="19">
        <f t="shared" si="70"/>
        <v>6872</v>
      </c>
      <c r="D1540" s="19" t="s">
        <v>13350</v>
      </c>
      <c r="E1540" s="24" t="s">
        <v>15304</v>
      </c>
      <c r="F1540" s="18">
        <f t="shared" si="71"/>
        <v>2</v>
      </c>
      <c r="G1540" s="23" t="s">
        <v>12835</v>
      </c>
      <c r="H1540" s="23" t="s">
        <v>12835</v>
      </c>
      <c r="I1540" s="19" t="s">
        <v>12836</v>
      </c>
      <c r="J1540" s="41">
        <v>3778975</v>
      </c>
      <c r="K1540" s="42">
        <v>0.10000013231101026</v>
      </c>
      <c r="L1540" s="41">
        <v>377898</v>
      </c>
      <c r="M1540" s="41">
        <v>4156873</v>
      </c>
      <c r="N1540">
        <f>+VLOOKUP(C1540,'Thanh toán '!M$1335:N$6972,2,0)</f>
        <v>4156873</v>
      </c>
      <c r="O1540" s="61">
        <f t="shared" si="72"/>
        <v>0</v>
      </c>
    </row>
    <row r="1541" spans="1:15" hidden="1" x14ac:dyDescent="0.3">
      <c r="A1541" s="18">
        <v>2023</v>
      </c>
      <c r="B1541" s="19" t="s">
        <v>15335</v>
      </c>
      <c r="C1541" s="19">
        <f t="shared" si="70"/>
        <v>6873</v>
      </c>
      <c r="D1541" s="19" t="s">
        <v>13350</v>
      </c>
      <c r="E1541" s="24" t="s">
        <v>15304</v>
      </c>
      <c r="F1541" s="18">
        <f t="shared" si="71"/>
        <v>2</v>
      </c>
      <c r="G1541" s="23" t="s">
        <v>12618</v>
      </c>
      <c r="H1541" s="23" t="s">
        <v>12618</v>
      </c>
      <c r="I1541" s="19" t="s">
        <v>12619</v>
      </c>
      <c r="J1541" s="41">
        <v>530250</v>
      </c>
      <c r="K1541" s="42">
        <v>0.1</v>
      </c>
      <c r="L1541" s="41">
        <v>53025</v>
      </c>
      <c r="M1541" s="41">
        <v>583275</v>
      </c>
      <c r="N1541">
        <f>+VLOOKUP(C1541,'Thanh toán '!M$1335:N$6972,2,0)</f>
        <v>583275</v>
      </c>
      <c r="O1541" s="61">
        <f t="shared" si="72"/>
        <v>0</v>
      </c>
    </row>
    <row r="1542" spans="1:15" hidden="1" x14ac:dyDescent="0.3">
      <c r="A1542" s="18">
        <v>2023</v>
      </c>
      <c r="B1542" s="19" t="s">
        <v>15336</v>
      </c>
      <c r="C1542" s="19">
        <f t="shared" ref="C1542:C1605" si="73">+B1542*1</f>
        <v>6874</v>
      </c>
      <c r="D1542" s="19" t="s">
        <v>13350</v>
      </c>
      <c r="E1542" s="24" t="s">
        <v>15304</v>
      </c>
      <c r="F1542" s="18">
        <f t="shared" ref="F1542:F1605" si="74">+MONTH(E1542)</f>
        <v>2</v>
      </c>
      <c r="G1542" s="23" t="s">
        <v>12639</v>
      </c>
      <c r="H1542" s="23" t="s">
        <v>12639</v>
      </c>
      <c r="I1542" s="19" t="s">
        <v>12640</v>
      </c>
      <c r="J1542" s="41">
        <v>1102500</v>
      </c>
      <c r="K1542" s="42">
        <v>0.1</v>
      </c>
      <c r="L1542" s="41">
        <v>110250</v>
      </c>
      <c r="M1542" s="41">
        <v>1212750</v>
      </c>
      <c r="N1542">
        <f>+VLOOKUP(C1542,'Thanh toán '!M$1335:N$6972,2,0)</f>
        <v>1212750</v>
      </c>
      <c r="O1542" s="61">
        <f t="shared" ref="O1542:O1605" si="75">+N1542-M1542</f>
        <v>0</v>
      </c>
    </row>
    <row r="1543" spans="1:15" hidden="1" x14ac:dyDescent="0.3">
      <c r="A1543" s="18">
        <v>2023</v>
      </c>
      <c r="B1543" s="19" t="s">
        <v>15337</v>
      </c>
      <c r="C1543" s="19">
        <f t="shared" si="73"/>
        <v>6875</v>
      </c>
      <c r="D1543" s="19" t="s">
        <v>13350</v>
      </c>
      <c r="E1543" s="24" t="s">
        <v>15304</v>
      </c>
      <c r="F1543" s="18">
        <f t="shared" si="74"/>
        <v>2</v>
      </c>
      <c r="G1543" s="23" t="s">
        <v>12624</v>
      </c>
      <c r="H1543" s="23" t="s">
        <v>12624</v>
      </c>
      <c r="I1543" s="19" t="s">
        <v>12625</v>
      </c>
      <c r="J1543" s="41">
        <v>1632750</v>
      </c>
      <c r="K1543" s="42">
        <v>0.1</v>
      </c>
      <c r="L1543" s="41">
        <v>163275</v>
      </c>
      <c r="M1543" s="41">
        <v>1796025</v>
      </c>
      <c r="N1543">
        <f>+VLOOKUP(C1543,'Thanh toán '!M$1335:N$6972,2,0)</f>
        <v>1796025</v>
      </c>
      <c r="O1543" s="61">
        <f t="shared" si="75"/>
        <v>0</v>
      </c>
    </row>
    <row r="1544" spans="1:15" hidden="1" x14ac:dyDescent="0.3">
      <c r="A1544" s="18">
        <v>2023</v>
      </c>
      <c r="B1544" s="19" t="s">
        <v>15338</v>
      </c>
      <c r="C1544" s="19">
        <f t="shared" si="73"/>
        <v>6876</v>
      </c>
      <c r="D1544" s="19" t="s">
        <v>13350</v>
      </c>
      <c r="E1544" s="24" t="s">
        <v>15304</v>
      </c>
      <c r="F1544" s="18">
        <f t="shared" si="74"/>
        <v>2</v>
      </c>
      <c r="G1544" s="23" t="s">
        <v>12167</v>
      </c>
      <c r="H1544" s="23" t="s">
        <v>12167</v>
      </c>
      <c r="I1544" s="19" t="s">
        <v>12168</v>
      </c>
      <c r="J1544" s="41">
        <v>1632750</v>
      </c>
      <c r="K1544" s="42">
        <v>0.1</v>
      </c>
      <c r="L1544" s="41">
        <v>163275</v>
      </c>
      <c r="M1544" s="41">
        <v>1796025</v>
      </c>
      <c r="N1544">
        <f>+VLOOKUP(C1544,'Thanh toán '!M$1335:N$6972,2,0)</f>
        <v>1796025</v>
      </c>
      <c r="O1544" s="61">
        <f t="shared" si="75"/>
        <v>0</v>
      </c>
    </row>
    <row r="1545" spans="1:15" hidden="1" x14ac:dyDescent="0.3">
      <c r="A1545" s="43">
        <v>2023</v>
      </c>
      <c r="B1545" s="44" t="s">
        <v>15339</v>
      </c>
      <c r="C1545" s="19">
        <f t="shared" si="73"/>
        <v>6954</v>
      </c>
      <c r="D1545" s="44" t="s">
        <v>13350</v>
      </c>
      <c r="E1545" s="45" t="s">
        <v>15340</v>
      </c>
      <c r="F1545" s="18">
        <f t="shared" si="74"/>
        <v>2</v>
      </c>
      <c r="G1545" s="46" t="s">
        <v>11799</v>
      </c>
      <c r="H1545" s="46" t="s">
        <v>15006</v>
      </c>
      <c r="I1545" s="44" t="s">
        <v>11725</v>
      </c>
      <c r="J1545" s="47">
        <v>1169043</v>
      </c>
      <c r="K1545" s="48">
        <v>9.9999743379841466E-2</v>
      </c>
      <c r="L1545" s="47">
        <v>116904</v>
      </c>
      <c r="M1545" s="47">
        <v>0</v>
      </c>
      <c r="O1545" s="61"/>
    </row>
    <row r="1546" spans="1:15" hidden="1" x14ac:dyDescent="0.3">
      <c r="A1546" s="43">
        <v>2023</v>
      </c>
      <c r="B1546" s="44" t="s">
        <v>15341</v>
      </c>
      <c r="C1546" s="19">
        <f t="shared" si="73"/>
        <v>6967</v>
      </c>
      <c r="D1546" s="44" t="s">
        <v>13350</v>
      </c>
      <c r="E1546" s="45" t="s">
        <v>15340</v>
      </c>
      <c r="F1546" s="18">
        <f t="shared" si="74"/>
        <v>2</v>
      </c>
      <c r="G1546" s="46" t="s">
        <v>11799</v>
      </c>
      <c r="H1546" s="46" t="s">
        <v>14626</v>
      </c>
      <c r="I1546" s="44" t="s">
        <v>11725</v>
      </c>
      <c r="J1546" s="47">
        <v>1169043</v>
      </c>
      <c r="K1546" s="48">
        <v>9.9999743379841466E-2</v>
      </c>
      <c r="L1546" s="47">
        <v>116904</v>
      </c>
      <c r="M1546" s="47">
        <v>1285947</v>
      </c>
      <c r="N1546">
        <f>+VLOOKUP(C1546,'Thanh toán '!M$1335:N$6972,2,0)</f>
        <v>1285947</v>
      </c>
      <c r="O1546" s="61">
        <f t="shared" si="75"/>
        <v>0</v>
      </c>
    </row>
    <row r="1547" spans="1:15" hidden="1" x14ac:dyDescent="0.3">
      <c r="A1547" s="18">
        <v>2023</v>
      </c>
      <c r="B1547" s="19" t="s">
        <v>15342</v>
      </c>
      <c r="C1547" s="19">
        <f t="shared" si="73"/>
        <v>7081</v>
      </c>
      <c r="D1547" s="19" t="s">
        <v>13350</v>
      </c>
      <c r="E1547" s="24" t="s">
        <v>15340</v>
      </c>
      <c r="F1547" s="18">
        <f t="shared" si="74"/>
        <v>2</v>
      </c>
      <c r="G1547" s="23" t="s">
        <v>12448</v>
      </c>
      <c r="H1547" s="23" t="s">
        <v>12448</v>
      </c>
      <c r="I1547" s="19" t="s">
        <v>12449</v>
      </c>
      <c r="J1547" s="41">
        <v>2937240</v>
      </c>
      <c r="K1547" s="42">
        <v>0.1</v>
      </c>
      <c r="L1547" s="41">
        <v>293724</v>
      </c>
      <c r="M1547" s="41">
        <v>3230964</v>
      </c>
      <c r="N1547">
        <f>+VLOOKUP(C1547,'Thanh toán '!M$1335:N$6972,2,0)</f>
        <v>3230964</v>
      </c>
      <c r="O1547" s="61">
        <f t="shared" si="75"/>
        <v>0</v>
      </c>
    </row>
    <row r="1548" spans="1:15" hidden="1" x14ac:dyDescent="0.3">
      <c r="A1548" s="18">
        <v>2023</v>
      </c>
      <c r="B1548" s="19" t="s">
        <v>15343</v>
      </c>
      <c r="C1548" s="19">
        <f t="shared" si="73"/>
        <v>7097</v>
      </c>
      <c r="D1548" s="19" t="s">
        <v>13350</v>
      </c>
      <c r="E1548" s="24" t="s">
        <v>15340</v>
      </c>
      <c r="F1548" s="18">
        <f t="shared" si="74"/>
        <v>2</v>
      </c>
      <c r="G1548" s="23" t="s">
        <v>11799</v>
      </c>
      <c r="H1548" s="23" t="s">
        <v>13426</v>
      </c>
      <c r="I1548" s="19" t="s">
        <v>11725</v>
      </c>
      <c r="J1548" s="41">
        <v>447546</v>
      </c>
      <c r="K1548" s="42">
        <v>0.10000089376287577</v>
      </c>
      <c r="L1548" s="41">
        <v>44755</v>
      </c>
      <c r="M1548" s="41">
        <v>492301</v>
      </c>
      <c r="N1548">
        <f>+VLOOKUP(C1548,'Thanh toán '!M$1335:N$6972,2,0)</f>
        <v>492301</v>
      </c>
      <c r="O1548" s="61">
        <f t="shared" si="75"/>
        <v>0</v>
      </c>
    </row>
    <row r="1549" spans="1:15" hidden="1" x14ac:dyDescent="0.3">
      <c r="A1549" s="18">
        <v>2023</v>
      </c>
      <c r="B1549" s="19" t="s">
        <v>15344</v>
      </c>
      <c r="C1549" s="19">
        <f t="shared" si="73"/>
        <v>7204</v>
      </c>
      <c r="D1549" s="19" t="s">
        <v>13350</v>
      </c>
      <c r="E1549" s="24" t="s">
        <v>15340</v>
      </c>
      <c r="F1549" s="18">
        <f t="shared" si="74"/>
        <v>2</v>
      </c>
      <c r="G1549" s="23" t="s">
        <v>11799</v>
      </c>
      <c r="H1549" s="23" t="s">
        <v>15006</v>
      </c>
      <c r="I1549" s="19" t="s">
        <v>11725</v>
      </c>
      <c r="J1549" s="41">
        <v>730946</v>
      </c>
      <c r="K1549" s="42">
        <v>0.10000054723604754</v>
      </c>
      <c r="L1549" s="41">
        <v>73095</v>
      </c>
      <c r="M1549" s="41">
        <v>804041</v>
      </c>
      <c r="N1549">
        <f>+VLOOKUP(C1549,'Thanh toán '!M$1335:N$6972,2,0)</f>
        <v>804041</v>
      </c>
      <c r="O1549" s="61">
        <f t="shared" si="75"/>
        <v>0</v>
      </c>
    </row>
    <row r="1550" spans="1:15" hidden="1" x14ac:dyDescent="0.3">
      <c r="A1550" s="43">
        <v>2023</v>
      </c>
      <c r="B1550" s="44" t="s">
        <v>15345</v>
      </c>
      <c r="C1550" s="19">
        <f t="shared" si="73"/>
        <v>7206</v>
      </c>
      <c r="D1550" s="44" t="s">
        <v>13350</v>
      </c>
      <c r="E1550" s="45" t="s">
        <v>15340</v>
      </c>
      <c r="F1550" s="18">
        <f t="shared" si="74"/>
        <v>2</v>
      </c>
      <c r="G1550" s="46" t="s">
        <v>11799</v>
      </c>
      <c r="H1550" s="46" t="s">
        <v>13988</v>
      </c>
      <c r="I1550" s="44" t="s">
        <v>11725</v>
      </c>
      <c r="J1550" s="47">
        <v>1031637</v>
      </c>
      <c r="K1550" s="48">
        <v>0.10000029079996162</v>
      </c>
      <c r="L1550" s="47">
        <v>103164</v>
      </c>
      <c r="M1550" s="47">
        <v>1134801</v>
      </c>
      <c r="N1550">
        <f>+VLOOKUP(C1550,'Thanh toán '!M$1335:N$6972,2,0)</f>
        <v>1134801</v>
      </c>
      <c r="O1550" s="61">
        <f t="shared" si="75"/>
        <v>0</v>
      </c>
    </row>
    <row r="1551" spans="1:15" hidden="1" x14ac:dyDescent="0.3">
      <c r="A1551" s="18">
        <v>2023</v>
      </c>
      <c r="B1551" s="19" t="s">
        <v>15346</v>
      </c>
      <c r="C1551" s="19">
        <f t="shared" si="73"/>
        <v>7236</v>
      </c>
      <c r="D1551" s="19" t="s">
        <v>13350</v>
      </c>
      <c r="E1551" s="24" t="s">
        <v>15340</v>
      </c>
      <c r="F1551" s="18">
        <f t="shared" si="74"/>
        <v>2</v>
      </c>
      <c r="G1551" s="23" t="s">
        <v>12367</v>
      </c>
      <c r="H1551" s="23" t="s">
        <v>13607</v>
      </c>
      <c r="I1551" s="19" t="s">
        <v>12368</v>
      </c>
      <c r="J1551" s="41">
        <v>618065</v>
      </c>
      <c r="K1551" s="42">
        <v>0.10000080897640216</v>
      </c>
      <c r="L1551" s="41">
        <v>61807</v>
      </c>
      <c r="M1551" s="41">
        <v>679872</v>
      </c>
      <c r="N1551">
        <f>+VLOOKUP(C1551,'Thanh toán '!M$1335:N$6972,2,0)</f>
        <v>679872</v>
      </c>
      <c r="O1551" s="61">
        <f t="shared" si="75"/>
        <v>0</v>
      </c>
    </row>
    <row r="1552" spans="1:15" hidden="1" x14ac:dyDescent="0.3">
      <c r="A1552" s="18">
        <v>2023</v>
      </c>
      <c r="B1552" s="19" t="s">
        <v>15347</v>
      </c>
      <c r="C1552" s="19">
        <f t="shared" si="73"/>
        <v>7238</v>
      </c>
      <c r="D1552" s="19" t="s">
        <v>13350</v>
      </c>
      <c r="E1552" s="24" t="s">
        <v>15340</v>
      </c>
      <c r="F1552" s="18">
        <f t="shared" si="74"/>
        <v>2</v>
      </c>
      <c r="G1552" s="23" t="s">
        <v>12459</v>
      </c>
      <c r="H1552" s="23" t="s">
        <v>12459</v>
      </c>
      <c r="I1552" s="19" t="s">
        <v>12460</v>
      </c>
      <c r="J1552" s="41">
        <v>1665870</v>
      </c>
      <c r="K1552" s="42">
        <v>0.1</v>
      </c>
      <c r="L1552" s="41">
        <v>166587</v>
      </c>
      <c r="M1552" s="41">
        <v>1832457</v>
      </c>
      <c r="N1552">
        <f>+VLOOKUP(C1552,'Thanh toán '!M$1335:N$6972,2,0)</f>
        <v>1832457</v>
      </c>
      <c r="O1552" s="61">
        <f t="shared" si="75"/>
        <v>0</v>
      </c>
    </row>
    <row r="1553" spans="1:15" hidden="1" x14ac:dyDescent="0.3">
      <c r="A1553" s="18">
        <v>2023</v>
      </c>
      <c r="B1553" s="19" t="s">
        <v>15348</v>
      </c>
      <c r="C1553" s="19">
        <f t="shared" si="73"/>
        <v>7323</v>
      </c>
      <c r="D1553" s="19" t="s">
        <v>13350</v>
      </c>
      <c r="E1553" s="24" t="s">
        <v>15340</v>
      </c>
      <c r="F1553" s="18">
        <f t="shared" si="74"/>
        <v>2</v>
      </c>
      <c r="G1553" s="23" t="s">
        <v>11799</v>
      </c>
      <c r="H1553" s="23" t="s">
        <v>13658</v>
      </c>
      <c r="I1553" s="19" t="s">
        <v>11725</v>
      </c>
      <c r="J1553" s="41">
        <v>922445</v>
      </c>
      <c r="K1553" s="42">
        <v>0.10000054203773667</v>
      </c>
      <c r="L1553" s="41">
        <v>92245</v>
      </c>
      <c r="M1553" s="41">
        <v>1014690</v>
      </c>
      <c r="N1553">
        <f>+VLOOKUP(C1553,'Thanh toán '!M$1335:N$6972,2,0)</f>
        <v>1014690</v>
      </c>
      <c r="O1553" s="61">
        <f t="shared" si="75"/>
        <v>0</v>
      </c>
    </row>
    <row r="1554" spans="1:15" hidden="1" x14ac:dyDescent="0.3">
      <c r="A1554" s="18">
        <v>2023</v>
      </c>
      <c r="B1554" s="19" t="s">
        <v>15349</v>
      </c>
      <c r="C1554" s="19">
        <f t="shared" si="73"/>
        <v>7324</v>
      </c>
      <c r="D1554" s="19" t="s">
        <v>13350</v>
      </c>
      <c r="E1554" s="24" t="s">
        <v>15340</v>
      </c>
      <c r="F1554" s="18">
        <f t="shared" si="74"/>
        <v>2</v>
      </c>
      <c r="G1554" s="23" t="s">
        <v>11799</v>
      </c>
      <c r="H1554" s="23" t="s">
        <v>13656</v>
      </c>
      <c r="I1554" s="19" t="s">
        <v>11725</v>
      </c>
      <c r="J1554" s="41">
        <v>220293</v>
      </c>
      <c r="K1554" s="42">
        <v>9.9998638177336549E-2</v>
      </c>
      <c r="L1554" s="41">
        <v>22029</v>
      </c>
      <c r="M1554" s="41">
        <v>242322</v>
      </c>
      <c r="N1554">
        <f>+VLOOKUP(C1554,'Thanh toán '!M$1335:N$6972,2,0)</f>
        <v>242322</v>
      </c>
      <c r="O1554" s="61">
        <f t="shared" si="75"/>
        <v>0</v>
      </c>
    </row>
    <row r="1555" spans="1:15" hidden="1" x14ac:dyDescent="0.3">
      <c r="A1555" s="18">
        <v>2023</v>
      </c>
      <c r="B1555" s="19" t="s">
        <v>15350</v>
      </c>
      <c r="C1555" s="19">
        <f t="shared" si="73"/>
        <v>7354</v>
      </c>
      <c r="D1555" s="19" t="s">
        <v>13350</v>
      </c>
      <c r="E1555" s="24" t="s">
        <v>15340</v>
      </c>
      <c r="F1555" s="18">
        <f t="shared" si="74"/>
        <v>2</v>
      </c>
      <c r="G1555" s="23" t="s">
        <v>12589</v>
      </c>
      <c r="H1555" s="23" t="s">
        <v>12589</v>
      </c>
      <c r="I1555" s="19" t="s">
        <v>12590</v>
      </c>
      <c r="J1555" s="41">
        <v>2480260</v>
      </c>
      <c r="K1555" s="42">
        <v>0.1</v>
      </c>
      <c r="L1555" s="41">
        <v>248026</v>
      </c>
      <c r="M1555" s="41">
        <v>2728286</v>
      </c>
      <c r="N1555">
        <f>+VLOOKUP(C1555,'Thanh toán '!M$1335:N$6972,2,0)</f>
        <v>2728286</v>
      </c>
      <c r="O1555" s="61">
        <f t="shared" si="75"/>
        <v>0</v>
      </c>
    </row>
    <row r="1556" spans="1:15" hidden="1" x14ac:dyDescent="0.3">
      <c r="A1556" s="18">
        <v>2023</v>
      </c>
      <c r="B1556" s="19" t="s">
        <v>15351</v>
      </c>
      <c r="C1556" s="19">
        <f t="shared" si="73"/>
        <v>7409</v>
      </c>
      <c r="D1556" s="19" t="s">
        <v>13350</v>
      </c>
      <c r="E1556" s="24" t="s">
        <v>15340</v>
      </c>
      <c r="F1556" s="18">
        <f t="shared" si="74"/>
        <v>2</v>
      </c>
      <c r="G1556" s="23" t="s">
        <v>11799</v>
      </c>
      <c r="H1556" s="23" t="s">
        <v>14496</v>
      </c>
      <c r="I1556" s="19" t="s">
        <v>11725</v>
      </c>
      <c r="J1556" s="41">
        <v>1210277</v>
      </c>
      <c r="K1556" s="42">
        <v>0.10000024787713888</v>
      </c>
      <c r="L1556" s="41">
        <v>121028</v>
      </c>
      <c r="M1556" s="41">
        <v>1331305</v>
      </c>
      <c r="N1556">
        <f>+VLOOKUP(C1556,'Thanh toán '!M$1335:N$6972,2,0)</f>
        <v>1331305</v>
      </c>
      <c r="O1556" s="61">
        <f t="shared" si="75"/>
        <v>0</v>
      </c>
    </row>
    <row r="1557" spans="1:15" hidden="1" x14ac:dyDescent="0.3">
      <c r="A1557" s="18">
        <v>2023</v>
      </c>
      <c r="B1557" s="19" t="s">
        <v>15352</v>
      </c>
      <c r="C1557" s="19">
        <f t="shared" si="73"/>
        <v>7424</v>
      </c>
      <c r="D1557" s="19" t="s">
        <v>13350</v>
      </c>
      <c r="E1557" s="24" t="s">
        <v>15340</v>
      </c>
      <c r="F1557" s="18">
        <f t="shared" si="74"/>
        <v>2</v>
      </c>
      <c r="G1557" s="23" t="s">
        <v>11799</v>
      </c>
      <c r="H1557" s="23" t="s">
        <v>14202</v>
      </c>
      <c r="I1557" s="19" t="s">
        <v>11725</v>
      </c>
      <c r="J1557" s="41">
        <v>884670</v>
      </c>
      <c r="K1557" s="42">
        <v>0.1</v>
      </c>
      <c r="L1557" s="41">
        <v>88467</v>
      </c>
      <c r="M1557" s="41">
        <v>973137</v>
      </c>
      <c r="N1557">
        <f>+VLOOKUP(C1557,'Thanh toán '!M$1335:N$6972,2,0)</f>
        <v>973137</v>
      </c>
      <c r="O1557" s="61">
        <f t="shared" si="75"/>
        <v>0</v>
      </c>
    </row>
    <row r="1558" spans="1:15" hidden="1" x14ac:dyDescent="0.3">
      <c r="A1558" s="18">
        <v>2023</v>
      </c>
      <c r="B1558" s="19" t="s">
        <v>15353</v>
      </c>
      <c r="C1558" s="19">
        <f t="shared" si="73"/>
        <v>7426</v>
      </c>
      <c r="D1558" s="19" t="s">
        <v>13350</v>
      </c>
      <c r="E1558" s="24" t="s">
        <v>15340</v>
      </c>
      <c r="F1558" s="18">
        <f t="shared" si="74"/>
        <v>2</v>
      </c>
      <c r="G1558" s="23" t="s">
        <v>11799</v>
      </c>
      <c r="H1558" s="23" t="s">
        <v>14974</v>
      </c>
      <c r="I1558" s="19" t="s">
        <v>11725</v>
      </c>
      <c r="J1558" s="41">
        <v>553467</v>
      </c>
      <c r="K1558" s="42">
        <v>0.10000054203773667</v>
      </c>
      <c r="L1558" s="41">
        <v>55347</v>
      </c>
      <c r="M1558" s="41">
        <v>608814</v>
      </c>
      <c r="N1558">
        <f>+VLOOKUP(C1558,'Thanh toán '!M$1335:N$6972,2,0)</f>
        <v>608814</v>
      </c>
      <c r="O1558" s="61">
        <f t="shared" si="75"/>
        <v>0</v>
      </c>
    </row>
    <row r="1559" spans="1:15" hidden="1" x14ac:dyDescent="0.3">
      <c r="A1559" s="18">
        <v>2023</v>
      </c>
      <c r="B1559" s="19" t="s">
        <v>15354</v>
      </c>
      <c r="C1559" s="19">
        <f t="shared" si="73"/>
        <v>7451</v>
      </c>
      <c r="D1559" s="19" t="s">
        <v>13350</v>
      </c>
      <c r="E1559" s="24" t="s">
        <v>15340</v>
      </c>
      <c r="F1559" s="18">
        <f t="shared" si="74"/>
        <v>2</v>
      </c>
      <c r="G1559" s="23" t="s">
        <v>11838</v>
      </c>
      <c r="H1559" s="23" t="s">
        <v>13924</v>
      </c>
      <c r="I1559" s="19" t="s">
        <v>11839</v>
      </c>
      <c r="J1559" s="41">
        <v>1478011</v>
      </c>
      <c r="K1559" s="42">
        <v>9.9999932341504907E-2</v>
      </c>
      <c r="L1559" s="41">
        <v>147801</v>
      </c>
      <c r="M1559" s="41">
        <v>1625812</v>
      </c>
      <c r="N1559">
        <f>+VLOOKUP(C1559,'Thanh toán '!M$1335:N$6972,2,0)</f>
        <v>1625812</v>
      </c>
      <c r="O1559" s="61">
        <f t="shared" si="75"/>
        <v>0</v>
      </c>
    </row>
    <row r="1560" spans="1:15" hidden="1" x14ac:dyDescent="0.3">
      <c r="A1560" s="18">
        <v>2023</v>
      </c>
      <c r="B1560" s="19" t="s">
        <v>15355</v>
      </c>
      <c r="C1560" s="19">
        <f t="shared" si="73"/>
        <v>7472</v>
      </c>
      <c r="D1560" s="19" t="s">
        <v>13350</v>
      </c>
      <c r="E1560" s="24" t="s">
        <v>15340</v>
      </c>
      <c r="F1560" s="18">
        <f t="shared" si="74"/>
        <v>2</v>
      </c>
      <c r="G1560" s="23" t="s">
        <v>11838</v>
      </c>
      <c r="H1560" s="23" t="s">
        <v>13920</v>
      </c>
      <c r="I1560" s="19" t="s">
        <v>11839</v>
      </c>
      <c r="J1560" s="41">
        <v>1708753</v>
      </c>
      <c r="K1560" s="42">
        <v>9.9999824433373338E-2</v>
      </c>
      <c r="L1560" s="41">
        <v>170875</v>
      </c>
      <c r="M1560" s="41">
        <v>1879628</v>
      </c>
      <c r="N1560">
        <f>+VLOOKUP(C1560,'Thanh toán '!M$1335:N$6972,2,0)</f>
        <v>1879628</v>
      </c>
      <c r="O1560" s="61">
        <f t="shared" si="75"/>
        <v>0</v>
      </c>
    </row>
    <row r="1561" spans="1:15" hidden="1" x14ac:dyDescent="0.3">
      <c r="A1561" s="18">
        <v>2023</v>
      </c>
      <c r="B1561" s="19" t="s">
        <v>15356</v>
      </c>
      <c r="C1561" s="19">
        <f t="shared" si="73"/>
        <v>7505</v>
      </c>
      <c r="D1561" s="19" t="s">
        <v>13350</v>
      </c>
      <c r="E1561" s="24" t="s">
        <v>15340</v>
      </c>
      <c r="F1561" s="18">
        <f t="shared" si="74"/>
        <v>2</v>
      </c>
      <c r="G1561" s="23" t="s">
        <v>11799</v>
      </c>
      <c r="H1561" s="23" t="s">
        <v>14034</v>
      </c>
      <c r="I1561" s="19" t="s">
        <v>11725</v>
      </c>
      <c r="J1561" s="41">
        <v>1889612</v>
      </c>
      <c r="K1561" s="42">
        <v>9.9999894158165806E-2</v>
      </c>
      <c r="L1561" s="41">
        <v>188961</v>
      </c>
      <c r="M1561" s="41">
        <v>2078573</v>
      </c>
      <c r="N1561">
        <f>+VLOOKUP(C1561,'Thanh toán '!M$1335:N$6972,2,0)</f>
        <v>2078573</v>
      </c>
      <c r="O1561" s="61">
        <f t="shared" si="75"/>
        <v>0</v>
      </c>
    </row>
    <row r="1562" spans="1:15" hidden="1" x14ac:dyDescent="0.3">
      <c r="A1562" s="18">
        <v>2023</v>
      </c>
      <c r="B1562" s="19" t="s">
        <v>15357</v>
      </c>
      <c r="C1562" s="19">
        <f t="shared" si="73"/>
        <v>7507</v>
      </c>
      <c r="D1562" s="19" t="s">
        <v>13350</v>
      </c>
      <c r="E1562" s="24" t="s">
        <v>15340</v>
      </c>
      <c r="F1562" s="18">
        <f t="shared" si="74"/>
        <v>2</v>
      </c>
      <c r="G1562" s="23" t="s">
        <v>12378</v>
      </c>
      <c r="H1562" s="23" t="s">
        <v>12378</v>
      </c>
      <c r="I1562" s="19" t="s">
        <v>12379</v>
      </c>
      <c r="J1562" s="41">
        <v>2440220</v>
      </c>
      <c r="K1562" s="42">
        <v>0.1</v>
      </c>
      <c r="L1562" s="41">
        <v>244022</v>
      </c>
      <c r="M1562" s="41">
        <v>2684242</v>
      </c>
      <c r="N1562">
        <f>+VLOOKUP(C1562,'Thanh toán '!M$1335:N$6972,2,0)</f>
        <v>2684242</v>
      </c>
      <c r="O1562" s="61">
        <f t="shared" si="75"/>
        <v>0</v>
      </c>
    </row>
    <row r="1563" spans="1:15" hidden="1" x14ac:dyDescent="0.3">
      <c r="A1563" s="18">
        <v>2023</v>
      </c>
      <c r="B1563" s="19" t="s">
        <v>15358</v>
      </c>
      <c r="C1563" s="19">
        <f t="shared" si="73"/>
        <v>7508</v>
      </c>
      <c r="D1563" s="19" t="s">
        <v>13350</v>
      </c>
      <c r="E1563" s="24" t="s">
        <v>15340</v>
      </c>
      <c r="F1563" s="18">
        <f t="shared" si="74"/>
        <v>2</v>
      </c>
      <c r="G1563" s="23" t="s">
        <v>12357</v>
      </c>
      <c r="H1563" s="23" t="s">
        <v>12357</v>
      </c>
      <c r="I1563" s="19" t="s">
        <v>12358</v>
      </c>
      <c r="J1563" s="41">
        <v>1110580</v>
      </c>
      <c r="K1563" s="42">
        <v>0.1</v>
      </c>
      <c r="L1563" s="41">
        <v>111058</v>
      </c>
      <c r="M1563" s="41">
        <v>1221638</v>
      </c>
      <c r="N1563">
        <f>+VLOOKUP(C1563,'Thanh toán '!M$1335:N$6972,2,0)</f>
        <v>1221638</v>
      </c>
      <c r="O1563" s="61">
        <f t="shared" si="75"/>
        <v>0</v>
      </c>
    </row>
    <row r="1564" spans="1:15" hidden="1" x14ac:dyDescent="0.3">
      <c r="A1564" s="18">
        <v>2023</v>
      </c>
      <c r="B1564" s="19" t="s">
        <v>15359</v>
      </c>
      <c r="C1564" s="19">
        <f t="shared" si="73"/>
        <v>7523</v>
      </c>
      <c r="D1564" s="19" t="s">
        <v>13350</v>
      </c>
      <c r="E1564" s="24" t="s">
        <v>15340</v>
      </c>
      <c r="F1564" s="18">
        <f t="shared" si="74"/>
        <v>2</v>
      </c>
      <c r="G1564" s="23" t="s">
        <v>11799</v>
      </c>
      <c r="H1564" s="23" t="s">
        <v>13409</v>
      </c>
      <c r="I1564" s="19" t="s">
        <v>11725</v>
      </c>
      <c r="J1564" s="41">
        <v>367155</v>
      </c>
      <c r="K1564" s="42">
        <v>0.10000136182266345</v>
      </c>
      <c r="L1564" s="41">
        <v>36716</v>
      </c>
      <c r="M1564" s="41">
        <v>403871</v>
      </c>
      <c r="N1564">
        <f>+VLOOKUP(C1564,'Thanh toán '!M$1335:N$6972,2,0)</f>
        <v>403871</v>
      </c>
      <c r="O1564" s="61">
        <f t="shared" si="75"/>
        <v>0</v>
      </c>
    </row>
    <row r="1565" spans="1:15" hidden="1" x14ac:dyDescent="0.3">
      <c r="A1565" s="18">
        <v>2023</v>
      </c>
      <c r="B1565" s="19" t="s">
        <v>15360</v>
      </c>
      <c r="C1565" s="19">
        <f t="shared" si="73"/>
        <v>7524</v>
      </c>
      <c r="D1565" s="19" t="s">
        <v>13350</v>
      </c>
      <c r="E1565" s="24" t="s">
        <v>15340</v>
      </c>
      <c r="F1565" s="18">
        <f t="shared" si="74"/>
        <v>2</v>
      </c>
      <c r="G1565" s="23" t="s">
        <v>11799</v>
      </c>
      <c r="H1565" s="23" t="s">
        <v>13547</v>
      </c>
      <c r="I1565" s="19" t="s">
        <v>11725</v>
      </c>
      <c r="J1565" s="41">
        <v>700329</v>
      </c>
      <c r="K1565" s="42">
        <v>0.10000014279003154</v>
      </c>
      <c r="L1565" s="41">
        <v>70033</v>
      </c>
      <c r="M1565" s="41">
        <v>770362</v>
      </c>
      <c r="N1565">
        <f>+VLOOKUP(C1565,'Thanh toán '!M$1335:N$6972,2,0)</f>
        <v>770362</v>
      </c>
      <c r="O1565" s="61">
        <f t="shared" si="75"/>
        <v>0</v>
      </c>
    </row>
    <row r="1566" spans="1:15" hidden="1" x14ac:dyDescent="0.3">
      <c r="A1566" s="18">
        <v>2023</v>
      </c>
      <c r="B1566" s="19" t="s">
        <v>15361</v>
      </c>
      <c r="C1566" s="19">
        <f t="shared" si="73"/>
        <v>7642</v>
      </c>
      <c r="D1566" s="19" t="s">
        <v>13350</v>
      </c>
      <c r="E1566" s="24" t="s">
        <v>15340</v>
      </c>
      <c r="F1566" s="18">
        <f t="shared" si="74"/>
        <v>2</v>
      </c>
      <c r="G1566" s="23" t="s">
        <v>12367</v>
      </c>
      <c r="H1566" s="23" t="s">
        <v>13820</v>
      </c>
      <c r="I1566" s="19" t="s">
        <v>12368</v>
      </c>
      <c r="J1566" s="41">
        <v>555290</v>
      </c>
      <c r="K1566" s="42">
        <v>0.1</v>
      </c>
      <c r="L1566" s="41">
        <v>55529</v>
      </c>
      <c r="M1566" s="41">
        <v>610819</v>
      </c>
      <c r="N1566">
        <f>+VLOOKUP(C1566,'Thanh toán '!M$1335:N$6972,2,0)</f>
        <v>610819</v>
      </c>
      <c r="O1566" s="61">
        <f t="shared" si="75"/>
        <v>0</v>
      </c>
    </row>
    <row r="1567" spans="1:15" hidden="1" x14ac:dyDescent="0.3">
      <c r="A1567" s="18">
        <v>2023</v>
      </c>
      <c r="B1567" s="19" t="s">
        <v>15362</v>
      </c>
      <c r="C1567" s="19">
        <f t="shared" si="73"/>
        <v>7644</v>
      </c>
      <c r="D1567" s="19" t="s">
        <v>13350</v>
      </c>
      <c r="E1567" s="24" t="s">
        <v>15340</v>
      </c>
      <c r="F1567" s="18">
        <f t="shared" si="74"/>
        <v>2</v>
      </c>
      <c r="G1567" s="23" t="s">
        <v>11799</v>
      </c>
      <c r="H1567" s="23" t="s">
        <v>15363</v>
      </c>
      <c r="I1567" s="19" t="s">
        <v>11725</v>
      </c>
      <c r="J1567" s="41">
        <v>618065</v>
      </c>
      <c r="K1567" s="42">
        <v>0.10000080897640216</v>
      </c>
      <c r="L1567" s="41">
        <v>61807</v>
      </c>
      <c r="M1567" s="41">
        <v>679872</v>
      </c>
      <c r="N1567">
        <f>+VLOOKUP(C1567,'Thanh toán '!M$1335:N$6972,2,0)</f>
        <v>679872</v>
      </c>
      <c r="O1567" s="61">
        <f t="shared" si="75"/>
        <v>0</v>
      </c>
    </row>
    <row r="1568" spans="1:15" hidden="1" x14ac:dyDescent="0.3">
      <c r="A1568" s="18">
        <v>2023</v>
      </c>
      <c r="B1568" s="19" t="s">
        <v>15364</v>
      </c>
      <c r="C1568" s="19">
        <f t="shared" si="73"/>
        <v>7659</v>
      </c>
      <c r="D1568" s="19" t="s">
        <v>13350</v>
      </c>
      <c r="E1568" s="24" t="s">
        <v>15340</v>
      </c>
      <c r="F1568" s="18">
        <f t="shared" si="74"/>
        <v>2</v>
      </c>
      <c r="G1568" s="23" t="s">
        <v>11799</v>
      </c>
      <c r="H1568" s="23" t="s">
        <v>13591</v>
      </c>
      <c r="I1568" s="19" t="s">
        <v>11725</v>
      </c>
      <c r="J1568" s="41">
        <v>1313891</v>
      </c>
      <c r="K1568" s="42">
        <v>9.9999923890185721E-2</v>
      </c>
      <c r="L1568" s="41">
        <v>131389</v>
      </c>
      <c r="M1568" s="41">
        <v>1445280</v>
      </c>
      <c r="N1568">
        <f>+VLOOKUP(C1568,'Thanh toán '!M$1335:N$6972,2,0)</f>
        <v>1445280</v>
      </c>
      <c r="O1568" s="61">
        <f t="shared" si="75"/>
        <v>0</v>
      </c>
    </row>
    <row r="1569" spans="1:17" hidden="1" x14ac:dyDescent="0.3">
      <c r="A1569" s="18">
        <v>2023</v>
      </c>
      <c r="B1569" s="19" t="s">
        <v>15365</v>
      </c>
      <c r="C1569" s="19">
        <f t="shared" si="73"/>
        <v>7948</v>
      </c>
      <c r="D1569" s="19" t="s">
        <v>13350</v>
      </c>
      <c r="E1569" s="24" t="s">
        <v>15340</v>
      </c>
      <c r="F1569" s="18">
        <f t="shared" si="74"/>
        <v>2</v>
      </c>
      <c r="G1569" s="23" t="s">
        <v>11838</v>
      </c>
      <c r="H1569" s="23" t="s">
        <v>13935</v>
      </c>
      <c r="I1569" s="19" t="s">
        <v>11839</v>
      </c>
      <c r="J1569" s="41">
        <v>370839</v>
      </c>
      <c r="K1569" s="42">
        <v>0.10000026965880073</v>
      </c>
      <c r="L1569" s="41">
        <v>37084</v>
      </c>
      <c r="M1569" s="41">
        <v>407923</v>
      </c>
      <c r="N1569">
        <f>+VLOOKUP(C1569,'Thanh toán '!M$1335:N$6972,2,0)</f>
        <v>407923</v>
      </c>
      <c r="O1569" s="61">
        <f t="shared" si="75"/>
        <v>0</v>
      </c>
    </row>
    <row r="1570" spans="1:17" hidden="1" x14ac:dyDescent="0.3">
      <c r="A1570" s="18">
        <v>2023</v>
      </c>
      <c r="B1570" s="19" t="s">
        <v>15366</v>
      </c>
      <c r="C1570" s="19">
        <f t="shared" si="73"/>
        <v>7964</v>
      </c>
      <c r="D1570" s="19" t="s">
        <v>13350</v>
      </c>
      <c r="E1570" s="24" t="s">
        <v>15340</v>
      </c>
      <c r="F1570" s="18">
        <f t="shared" si="74"/>
        <v>2</v>
      </c>
      <c r="G1570" s="23" t="s">
        <v>11838</v>
      </c>
      <c r="H1570" s="23" t="s">
        <v>13926</v>
      </c>
      <c r="I1570" s="19" t="s">
        <v>11839</v>
      </c>
      <c r="J1570" s="41">
        <v>1988550</v>
      </c>
      <c r="K1570" s="42">
        <v>0.1</v>
      </c>
      <c r="L1570" s="41">
        <v>198855</v>
      </c>
      <c r="M1570" s="41">
        <v>2187405</v>
      </c>
      <c r="N1570">
        <f>+VLOOKUP(C1570,'Thanh toán '!M$1335:N$6972,2,0)</f>
        <v>2187405</v>
      </c>
      <c r="O1570" s="61">
        <f t="shared" si="75"/>
        <v>0</v>
      </c>
    </row>
    <row r="1571" spans="1:17" hidden="1" x14ac:dyDescent="0.3">
      <c r="A1571" s="18">
        <v>2023</v>
      </c>
      <c r="B1571" s="19" t="s">
        <v>15367</v>
      </c>
      <c r="C1571" s="19">
        <f t="shared" si="73"/>
        <v>8583</v>
      </c>
      <c r="D1571" s="19" t="s">
        <v>13350</v>
      </c>
      <c r="E1571" s="24" t="s">
        <v>15340</v>
      </c>
      <c r="F1571" s="18">
        <f t="shared" si="74"/>
        <v>2</v>
      </c>
      <c r="G1571" s="23" t="s">
        <v>12254</v>
      </c>
      <c r="H1571" s="23" t="s">
        <v>12254</v>
      </c>
      <c r="I1571" s="19" t="s">
        <v>12255</v>
      </c>
      <c r="J1571" s="41">
        <v>1844890</v>
      </c>
      <c r="K1571" s="42">
        <v>0.1</v>
      </c>
      <c r="L1571" s="41">
        <v>184489</v>
      </c>
      <c r="M1571" s="41">
        <v>2029379</v>
      </c>
      <c r="N1571">
        <f>+VLOOKUP(C1571,'Thanh toán '!M$1335:N$6972,2,0)</f>
        <v>2029379</v>
      </c>
      <c r="O1571" s="61">
        <f t="shared" si="75"/>
        <v>0</v>
      </c>
    </row>
    <row r="1572" spans="1:17" hidden="1" x14ac:dyDescent="0.3">
      <c r="A1572" s="18">
        <v>2023</v>
      </c>
      <c r="B1572" s="19" t="s">
        <v>15368</v>
      </c>
      <c r="C1572" s="19">
        <f t="shared" si="73"/>
        <v>8597</v>
      </c>
      <c r="D1572" s="19" t="s">
        <v>13350</v>
      </c>
      <c r="E1572" s="24" t="s">
        <v>15340</v>
      </c>
      <c r="F1572" s="18">
        <f t="shared" si="74"/>
        <v>2</v>
      </c>
      <c r="G1572" s="23" t="s">
        <v>12257</v>
      </c>
      <c r="H1572" s="23" t="s">
        <v>12257</v>
      </c>
      <c r="I1572" s="19" t="s">
        <v>12258</v>
      </c>
      <c r="J1572" s="41">
        <v>3243599</v>
      </c>
      <c r="K1572" s="42">
        <v>0.10000003082995154</v>
      </c>
      <c r="L1572" s="41">
        <v>324360</v>
      </c>
      <c r="M1572" s="41">
        <v>3567959</v>
      </c>
      <c r="N1572">
        <f>+VLOOKUP(C1572,'Thanh toán '!M$1335:N$6972,2,0)</f>
        <v>3567959</v>
      </c>
      <c r="O1572" s="61">
        <f t="shared" si="75"/>
        <v>0</v>
      </c>
    </row>
    <row r="1573" spans="1:17" hidden="1" x14ac:dyDescent="0.3">
      <c r="A1573" s="18">
        <v>2023</v>
      </c>
      <c r="B1573" s="19" t="s">
        <v>15369</v>
      </c>
      <c r="C1573" s="19">
        <f t="shared" si="73"/>
        <v>8598</v>
      </c>
      <c r="D1573" s="19" t="s">
        <v>13350</v>
      </c>
      <c r="E1573" s="24" t="s">
        <v>15340</v>
      </c>
      <c r="F1573" s="18">
        <f t="shared" si="74"/>
        <v>2</v>
      </c>
      <c r="G1573" s="23" t="s">
        <v>12413</v>
      </c>
      <c r="H1573" s="23" t="s">
        <v>12413</v>
      </c>
      <c r="I1573" s="19" t="s">
        <v>12414</v>
      </c>
      <c r="J1573" s="41">
        <v>2073065</v>
      </c>
      <c r="K1573" s="42">
        <v>0.10000024118877121</v>
      </c>
      <c r="L1573" s="41">
        <v>207307</v>
      </c>
      <c r="M1573" s="41">
        <v>2280372</v>
      </c>
      <c r="N1573">
        <f>+VLOOKUP(C1573,'Thanh toán '!M$1335:N$6972,2,0)</f>
        <v>2280372</v>
      </c>
      <c r="O1573" s="61">
        <f t="shared" si="75"/>
        <v>0</v>
      </c>
    </row>
    <row r="1574" spans="1:17" hidden="1" x14ac:dyDescent="0.3">
      <c r="A1574" s="18">
        <v>2023</v>
      </c>
      <c r="B1574" s="19" t="s">
        <v>15370</v>
      </c>
      <c r="C1574" s="19">
        <f t="shared" si="73"/>
        <v>8599</v>
      </c>
      <c r="D1574" s="19" t="s">
        <v>13350</v>
      </c>
      <c r="E1574" s="24" t="s">
        <v>15340</v>
      </c>
      <c r="F1574" s="18">
        <f t="shared" si="74"/>
        <v>2</v>
      </c>
      <c r="G1574" s="23" t="s">
        <v>12413</v>
      </c>
      <c r="H1574" s="23" t="s">
        <v>12413</v>
      </c>
      <c r="I1574" s="19" t="s">
        <v>12414</v>
      </c>
      <c r="J1574" s="41">
        <v>1632750</v>
      </c>
      <c r="K1574" s="42">
        <v>0.1</v>
      </c>
      <c r="L1574" s="41">
        <v>163275</v>
      </c>
      <c r="M1574" s="41">
        <v>1796025</v>
      </c>
      <c r="N1574">
        <f>+VLOOKUP(C1574,'Thanh toán '!M$1335:N$6972,2,0)</f>
        <v>1796025</v>
      </c>
      <c r="O1574" s="61">
        <f t="shared" si="75"/>
        <v>0</v>
      </c>
    </row>
    <row r="1575" spans="1:17" hidden="1" x14ac:dyDescent="0.3">
      <c r="A1575" s="18">
        <v>2023</v>
      </c>
      <c r="B1575" s="19" t="s">
        <v>15371</v>
      </c>
      <c r="C1575" s="19">
        <f t="shared" si="73"/>
        <v>8614</v>
      </c>
      <c r="D1575" s="19" t="s">
        <v>13350</v>
      </c>
      <c r="E1575" s="24" t="s">
        <v>15372</v>
      </c>
      <c r="F1575" s="18">
        <f t="shared" si="74"/>
        <v>2</v>
      </c>
      <c r="G1575" s="23" t="s">
        <v>11799</v>
      </c>
      <c r="H1575" s="23" t="s">
        <v>14062</v>
      </c>
      <c r="I1575" s="19" t="s">
        <v>11725</v>
      </c>
      <c r="J1575" s="41">
        <v>798982</v>
      </c>
      <c r="K1575" s="42">
        <v>9.9999749681469671E-2</v>
      </c>
      <c r="L1575" s="41">
        <v>79898</v>
      </c>
      <c r="M1575" s="41">
        <v>878880</v>
      </c>
      <c r="N1575">
        <f>+VLOOKUP(C1575,'Thanh toán '!M$1335:N$6972,2,0)</f>
        <v>878880</v>
      </c>
      <c r="O1575" s="61">
        <f t="shared" si="75"/>
        <v>0</v>
      </c>
    </row>
    <row r="1576" spans="1:17" hidden="1" x14ac:dyDescent="0.3">
      <c r="A1576" s="18">
        <v>2023</v>
      </c>
      <c r="B1576" s="19" t="s">
        <v>15373</v>
      </c>
      <c r="C1576" s="19">
        <f t="shared" si="73"/>
        <v>8615</v>
      </c>
      <c r="D1576" s="19" t="s">
        <v>13350</v>
      </c>
      <c r="E1576" s="24" t="s">
        <v>15372</v>
      </c>
      <c r="F1576" s="18">
        <f t="shared" si="74"/>
        <v>2</v>
      </c>
      <c r="G1576" s="23" t="s">
        <v>12026</v>
      </c>
      <c r="H1576" s="23" t="s">
        <v>13942</v>
      </c>
      <c r="I1576" s="19" t="s">
        <v>12027</v>
      </c>
      <c r="J1576" s="41">
        <v>555290</v>
      </c>
      <c r="K1576" s="42">
        <v>0.1</v>
      </c>
      <c r="L1576" s="41">
        <v>55529</v>
      </c>
      <c r="M1576" s="41">
        <v>610819</v>
      </c>
      <c r="N1576">
        <f>+VLOOKUP(C1576,'Thanh toán '!M$1335:N$6972,2,0)</f>
        <v>610819</v>
      </c>
      <c r="O1576" s="61">
        <f t="shared" si="75"/>
        <v>0</v>
      </c>
    </row>
    <row r="1577" spans="1:17" hidden="1" x14ac:dyDescent="0.3">
      <c r="A1577" s="18">
        <v>2023</v>
      </c>
      <c r="B1577" s="19" t="s">
        <v>15374</v>
      </c>
      <c r="C1577" s="19">
        <f t="shared" si="73"/>
        <v>8616</v>
      </c>
      <c r="D1577" s="19" t="s">
        <v>13350</v>
      </c>
      <c r="E1577" s="24" t="s">
        <v>15372</v>
      </c>
      <c r="F1577" s="18">
        <f t="shared" si="74"/>
        <v>2</v>
      </c>
      <c r="G1577" s="23" t="s">
        <v>12026</v>
      </c>
      <c r="H1577" s="23" t="s">
        <v>13945</v>
      </c>
      <c r="I1577" s="19" t="s">
        <v>12027</v>
      </c>
      <c r="J1577" s="41">
        <v>704013</v>
      </c>
      <c r="K1577" s="42">
        <v>9.999957387150521E-2</v>
      </c>
      <c r="L1577" s="41">
        <v>70401</v>
      </c>
      <c r="M1577" s="41">
        <v>774414</v>
      </c>
      <c r="N1577">
        <f>+VLOOKUP(C1577,'Thanh toán '!M$1335:N$6972,2,0)</f>
        <v>774414</v>
      </c>
      <c r="O1577" s="61">
        <f t="shared" si="75"/>
        <v>0</v>
      </c>
    </row>
    <row r="1578" spans="1:17" hidden="1" x14ac:dyDescent="0.3">
      <c r="A1578" s="18">
        <v>2023</v>
      </c>
      <c r="B1578" s="19" t="s">
        <v>15375</v>
      </c>
      <c r="C1578" s="19">
        <f t="shared" si="73"/>
        <v>8617</v>
      </c>
      <c r="D1578" s="19" t="s">
        <v>13350</v>
      </c>
      <c r="E1578" s="24" t="s">
        <v>15372</v>
      </c>
      <c r="F1578" s="18">
        <f t="shared" si="74"/>
        <v>2</v>
      </c>
      <c r="G1578" s="23" t="s">
        <v>12026</v>
      </c>
      <c r="H1578" s="23" t="s">
        <v>13947</v>
      </c>
      <c r="I1578" s="19" t="s">
        <v>12027</v>
      </c>
      <c r="J1578" s="41">
        <v>930871</v>
      </c>
      <c r="K1578" s="42">
        <v>9.9999892573729335E-2</v>
      </c>
      <c r="L1578" s="41">
        <v>93087</v>
      </c>
      <c r="M1578" s="41">
        <v>1023958</v>
      </c>
      <c r="N1578">
        <f>+VLOOKUP(C1578,'Thanh toán '!M$1335:N$6972,2,0)</f>
        <v>1023958</v>
      </c>
      <c r="O1578" s="61">
        <f t="shared" si="75"/>
        <v>0</v>
      </c>
    </row>
    <row r="1579" spans="1:17" hidden="1" x14ac:dyDescent="0.3">
      <c r="A1579" s="18">
        <v>2023</v>
      </c>
      <c r="B1579" s="19" t="s">
        <v>15376</v>
      </c>
      <c r="C1579" s="19">
        <f t="shared" si="73"/>
        <v>8618</v>
      </c>
      <c r="D1579" s="19" t="s">
        <v>13350</v>
      </c>
      <c r="E1579" s="24" t="s">
        <v>15372</v>
      </c>
      <c r="F1579" s="18">
        <f t="shared" si="74"/>
        <v>2</v>
      </c>
      <c r="G1579" s="23" t="s">
        <v>12026</v>
      </c>
      <c r="H1579" s="23" t="s">
        <v>13949</v>
      </c>
      <c r="I1579" s="19" t="s">
        <v>12027</v>
      </c>
      <c r="J1579" s="41">
        <v>1037598</v>
      </c>
      <c r="K1579" s="42">
        <v>0.10000019275287732</v>
      </c>
      <c r="L1579" s="41">
        <v>103760</v>
      </c>
      <c r="M1579" s="41">
        <v>1141358</v>
      </c>
      <c r="N1579">
        <f>+VLOOKUP(C1579,'Thanh toán '!M$1335:N$6972,2,0)</f>
        <v>1141358</v>
      </c>
      <c r="O1579" s="61">
        <f t="shared" si="75"/>
        <v>0</v>
      </c>
    </row>
    <row r="1580" spans="1:17" hidden="1" x14ac:dyDescent="0.3">
      <c r="A1580" s="18">
        <v>2023</v>
      </c>
      <c r="B1580" s="19" t="s">
        <v>15377</v>
      </c>
      <c r="C1580" s="19">
        <f t="shared" si="73"/>
        <v>8619</v>
      </c>
      <c r="D1580" s="19" t="s">
        <v>13350</v>
      </c>
      <c r="E1580" s="24" t="s">
        <v>15372</v>
      </c>
      <c r="F1580" s="18">
        <f t="shared" si="74"/>
        <v>2</v>
      </c>
      <c r="G1580" s="23" t="s">
        <v>11768</v>
      </c>
      <c r="H1580" s="23" t="s">
        <v>11768</v>
      </c>
      <c r="I1580" s="19" t="s">
        <v>11769</v>
      </c>
      <c r="J1580" s="41">
        <v>1839650</v>
      </c>
      <c r="K1580" s="42">
        <v>0.1</v>
      </c>
      <c r="L1580" s="41">
        <v>183965</v>
      </c>
      <c r="M1580" s="41">
        <v>2023615</v>
      </c>
      <c r="N1580">
        <f>+VLOOKUP(C1580,'Thanh toán '!M$1335:N$6972,2,0)</f>
        <v>2023615</v>
      </c>
      <c r="O1580" s="61">
        <f t="shared" si="75"/>
        <v>0</v>
      </c>
    </row>
    <row r="1581" spans="1:17" x14ac:dyDescent="0.3">
      <c r="A1581" s="43">
        <v>2023</v>
      </c>
      <c r="B1581" s="44" t="s">
        <v>15378</v>
      </c>
      <c r="C1581" s="19">
        <f t="shared" si="73"/>
        <v>8623</v>
      </c>
      <c r="D1581" s="44" t="s">
        <v>13350</v>
      </c>
      <c r="E1581" s="45" t="s">
        <v>15372</v>
      </c>
      <c r="F1581" s="18">
        <f t="shared" si="74"/>
        <v>2</v>
      </c>
      <c r="G1581" s="46" t="s">
        <v>11799</v>
      </c>
      <c r="H1581" s="46" t="s">
        <v>14458</v>
      </c>
      <c r="I1581" s="44" t="s">
        <v>11725</v>
      </c>
      <c r="J1581" s="47">
        <v>483720</v>
      </c>
      <c r="K1581" s="48">
        <v>0.1</v>
      </c>
      <c r="L1581" s="47">
        <v>48372</v>
      </c>
      <c r="M1581" s="47">
        <v>532092</v>
      </c>
      <c r="O1581" s="61"/>
      <c r="P1581" t="e">
        <f>+VLOOKUP(C1581,'Thanh toán '!M$9366:N$10360,2,0)</f>
        <v>#N/A</v>
      </c>
      <c r="Q1581" s="61" t="e">
        <f>+P1581-M1581</f>
        <v>#N/A</v>
      </c>
    </row>
    <row r="1582" spans="1:17" hidden="1" x14ac:dyDescent="0.3">
      <c r="A1582" s="18">
        <v>2023</v>
      </c>
      <c r="B1582" s="19" t="s">
        <v>15379</v>
      </c>
      <c r="C1582" s="19">
        <f t="shared" si="73"/>
        <v>8624</v>
      </c>
      <c r="D1582" s="19" t="s">
        <v>13350</v>
      </c>
      <c r="E1582" s="24" t="s">
        <v>15372</v>
      </c>
      <c r="F1582" s="18">
        <f t="shared" si="74"/>
        <v>2</v>
      </c>
      <c r="G1582" s="23" t="s">
        <v>11799</v>
      </c>
      <c r="H1582" s="23" t="s">
        <v>15380</v>
      </c>
      <c r="I1582" s="19" t="s">
        <v>11725</v>
      </c>
      <c r="J1582" s="41">
        <v>1097250</v>
      </c>
      <c r="K1582" s="42">
        <v>0.1</v>
      </c>
      <c r="L1582" s="41">
        <v>109725</v>
      </c>
      <c r="M1582" s="41">
        <v>1206975</v>
      </c>
      <c r="N1582">
        <f>+VLOOKUP(C1582,'Thanh toán '!M$1335:N$6972,2,0)</f>
        <v>1206975</v>
      </c>
      <c r="O1582" s="61">
        <f t="shared" si="75"/>
        <v>0</v>
      </c>
    </row>
    <row r="1583" spans="1:17" hidden="1" x14ac:dyDescent="0.3">
      <c r="A1583" s="18">
        <v>2023</v>
      </c>
      <c r="B1583" s="19" t="s">
        <v>15381</v>
      </c>
      <c r="C1583" s="19">
        <f t="shared" si="73"/>
        <v>8625</v>
      </c>
      <c r="D1583" s="19" t="s">
        <v>13350</v>
      </c>
      <c r="E1583" s="24" t="s">
        <v>15372</v>
      </c>
      <c r="F1583" s="18">
        <f t="shared" si="74"/>
        <v>2</v>
      </c>
      <c r="G1583" s="23" t="s">
        <v>11799</v>
      </c>
      <c r="H1583" s="23" t="s">
        <v>13715</v>
      </c>
      <c r="I1583" s="19" t="s">
        <v>11725</v>
      </c>
      <c r="J1583" s="41">
        <v>1150620</v>
      </c>
      <c r="K1583" s="42">
        <v>0.1</v>
      </c>
      <c r="L1583" s="41">
        <v>115062</v>
      </c>
      <c r="M1583" s="41">
        <v>1265682</v>
      </c>
      <c r="N1583">
        <f>+VLOOKUP(C1583,'Thanh toán '!M$1335:N$6972,2,0)</f>
        <v>1265682</v>
      </c>
      <c r="O1583" s="61">
        <f t="shared" si="75"/>
        <v>0</v>
      </c>
    </row>
    <row r="1584" spans="1:17" hidden="1" x14ac:dyDescent="0.3">
      <c r="A1584" s="18">
        <v>2023</v>
      </c>
      <c r="B1584" s="19" t="s">
        <v>15382</v>
      </c>
      <c r="C1584" s="19">
        <f t="shared" si="73"/>
        <v>8626</v>
      </c>
      <c r="D1584" s="19" t="s">
        <v>13350</v>
      </c>
      <c r="E1584" s="24" t="s">
        <v>15372</v>
      </c>
      <c r="F1584" s="18">
        <f t="shared" si="74"/>
        <v>2</v>
      </c>
      <c r="G1584" s="23" t="s">
        <v>11799</v>
      </c>
      <c r="H1584" s="23" t="s">
        <v>14165</v>
      </c>
      <c r="I1584" s="19" t="s">
        <v>11725</v>
      </c>
      <c r="J1584" s="41">
        <v>1408026</v>
      </c>
      <c r="K1584" s="42">
        <v>0.10000028408566319</v>
      </c>
      <c r="L1584" s="41">
        <v>140803</v>
      </c>
      <c r="M1584" s="41">
        <v>1548829</v>
      </c>
      <c r="N1584">
        <f>+VLOOKUP(C1584,'Thanh toán '!M$1335:N$6972,2,0)</f>
        <v>1548829</v>
      </c>
      <c r="O1584" s="61">
        <f t="shared" si="75"/>
        <v>0</v>
      </c>
    </row>
    <row r="1585" spans="1:15" hidden="1" x14ac:dyDescent="0.3">
      <c r="A1585" s="18">
        <v>2023</v>
      </c>
      <c r="B1585" s="19" t="s">
        <v>15383</v>
      </c>
      <c r="C1585" s="19">
        <f t="shared" si="73"/>
        <v>8628</v>
      </c>
      <c r="D1585" s="19" t="s">
        <v>13350</v>
      </c>
      <c r="E1585" s="24" t="s">
        <v>15372</v>
      </c>
      <c r="F1585" s="18">
        <f t="shared" si="74"/>
        <v>2</v>
      </c>
      <c r="G1585" s="23" t="s">
        <v>11799</v>
      </c>
      <c r="H1585" s="23" t="s">
        <v>13368</v>
      </c>
      <c r="I1585" s="19" t="s">
        <v>11725</v>
      </c>
      <c r="J1585" s="41">
        <v>806200</v>
      </c>
      <c r="K1585" s="42">
        <v>0.1</v>
      </c>
      <c r="L1585" s="41">
        <v>80620</v>
      </c>
      <c r="M1585" s="41">
        <v>886820</v>
      </c>
      <c r="N1585">
        <f>+VLOOKUP(C1585,'Thanh toán '!M$1335:N$6972,2,0)</f>
        <v>886820</v>
      </c>
      <c r="O1585" s="61">
        <f t="shared" si="75"/>
        <v>0</v>
      </c>
    </row>
    <row r="1586" spans="1:15" hidden="1" x14ac:dyDescent="0.3">
      <c r="A1586" s="18">
        <v>2023</v>
      </c>
      <c r="B1586" s="19" t="s">
        <v>15384</v>
      </c>
      <c r="C1586" s="19">
        <f t="shared" si="73"/>
        <v>8630</v>
      </c>
      <c r="D1586" s="19" t="s">
        <v>13350</v>
      </c>
      <c r="E1586" s="24" t="s">
        <v>15372</v>
      </c>
      <c r="F1586" s="18">
        <f t="shared" si="74"/>
        <v>2</v>
      </c>
      <c r="G1586" s="23" t="s">
        <v>12400</v>
      </c>
      <c r="H1586" s="23" t="s">
        <v>12400</v>
      </c>
      <c r="I1586" s="19" t="s">
        <v>12401</v>
      </c>
      <c r="J1586" s="41">
        <v>4758310</v>
      </c>
      <c r="K1586" s="42">
        <v>0.1</v>
      </c>
      <c r="L1586" s="41">
        <v>475831</v>
      </c>
      <c r="M1586" s="41">
        <v>5234141</v>
      </c>
      <c r="N1586">
        <f>+VLOOKUP(C1586,'Thanh toán '!M$1335:N$6972,2,0)</f>
        <v>5234141</v>
      </c>
      <c r="O1586" s="61">
        <f t="shared" si="75"/>
        <v>0</v>
      </c>
    </row>
    <row r="1587" spans="1:15" hidden="1" x14ac:dyDescent="0.3">
      <c r="A1587" s="18">
        <v>2023</v>
      </c>
      <c r="B1587" s="19" t="s">
        <v>15385</v>
      </c>
      <c r="C1587" s="19">
        <f t="shared" si="73"/>
        <v>8634</v>
      </c>
      <c r="D1587" s="19" t="s">
        <v>13350</v>
      </c>
      <c r="E1587" s="24" t="s">
        <v>15372</v>
      </c>
      <c r="F1587" s="18">
        <f t="shared" si="74"/>
        <v>2</v>
      </c>
      <c r="G1587" s="23" t="s">
        <v>12239</v>
      </c>
      <c r="H1587" s="23" t="s">
        <v>13824</v>
      </c>
      <c r="I1587" s="19" t="s">
        <v>12240</v>
      </c>
      <c r="J1587" s="41">
        <v>1607380</v>
      </c>
      <c r="K1587" s="42">
        <v>0.1</v>
      </c>
      <c r="L1587" s="41">
        <v>160738</v>
      </c>
      <c r="M1587" s="41">
        <v>1768118</v>
      </c>
      <c r="N1587">
        <f>+VLOOKUP(C1587,'Thanh toán '!M$1335:N$6972,2,0)</f>
        <v>1768118</v>
      </c>
      <c r="O1587" s="61">
        <f t="shared" si="75"/>
        <v>0</v>
      </c>
    </row>
    <row r="1588" spans="1:15" hidden="1" x14ac:dyDescent="0.3">
      <c r="A1588" s="18">
        <v>2023</v>
      </c>
      <c r="B1588" s="19" t="s">
        <v>15386</v>
      </c>
      <c r="C1588" s="19">
        <f t="shared" si="73"/>
        <v>8635</v>
      </c>
      <c r="D1588" s="19" t="s">
        <v>13350</v>
      </c>
      <c r="E1588" s="24" t="s">
        <v>15372</v>
      </c>
      <c r="F1588" s="18">
        <f t="shared" si="74"/>
        <v>2</v>
      </c>
      <c r="G1588" s="23" t="s">
        <v>11799</v>
      </c>
      <c r="H1588" s="23" t="s">
        <v>13636</v>
      </c>
      <c r="I1588" s="19" t="s">
        <v>11725</v>
      </c>
      <c r="J1588" s="41">
        <v>469342</v>
      </c>
      <c r="K1588" s="42">
        <v>9.999957387150521E-2</v>
      </c>
      <c r="L1588" s="41">
        <v>46934</v>
      </c>
      <c r="M1588" s="41">
        <v>516276</v>
      </c>
      <c r="N1588">
        <f>+VLOOKUP(C1588,'Thanh toán '!M$1335:N$6972,2,0)</f>
        <v>516276</v>
      </c>
      <c r="O1588" s="61">
        <f t="shared" si="75"/>
        <v>0</v>
      </c>
    </row>
    <row r="1589" spans="1:15" hidden="1" x14ac:dyDescent="0.3">
      <c r="A1589" s="18">
        <v>2023</v>
      </c>
      <c r="B1589" s="19" t="s">
        <v>15387</v>
      </c>
      <c r="C1589" s="19">
        <f t="shared" si="73"/>
        <v>8636</v>
      </c>
      <c r="D1589" s="19" t="s">
        <v>13350</v>
      </c>
      <c r="E1589" s="24" t="s">
        <v>15372</v>
      </c>
      <c r="F1589" s="18">
        <f t="shared" si="74"/>
        <v>2</v>
      </c>
      <c r="G1589" s="23" t="s">
        <v>11799</v>
      </c>
      <c r="H1589" s="23" t="s">
        <v>13623</v>
      </c>
      <c r="I1589" s="19" t="s">
        <v>11725</v>
      </c>
      <c r="J1589" s="41">
        <v>553467</v>
      </c>
      <c r="K1589" s="42">
        <v>0.10000054203773667</v>
      </c>
      <c r="L1589" s="41">
        <v>55347</v>
      </c>
      <c r="M1589" s="41">
        <v>608814</v>
      </c>
      <c r="N1589">
        <f>+VLOOKUP(C1589,'Thanh toán '!M$1335:N$6972,2,0)</f>
        <v>608814</v>
      </c>
      <c r="O1589" s="61">
        <f t="shared" si="75"/>
        <v>0</v>
      </c>
    </row>
    <row r="1590" spans="1:15" hidden="1" x14ac:dyDescent="0.3">
      <c r="A1590" s="18">
        <v>2023</v>
      </c>
      <c r="B1590" s="19" t="s">
        <v>15388</v>
      </c>
      <c r="C1590" s="19">
        <f t="shared" si="73"/>
        <v>8637</v>
      </c>
      <c r="D1590" s="19" t="s">
        <v>13350</v>
      </c>
      <c r="E1590" s="24" t="s">
        <v>15372</v>
      </c>
      <c r="F1590" s="18">
        <f t="shared" si="74"/>
        <v>2</v>
      </c>
      <c r="G1590" s="23" t="s">
        <v>11799</v>
      </c>
      <c r="H1590" s="23" t="s">
        <v>13621</v>
      </c>
      <c r="I1590" s="19" t="s">
        <v>11725</v>
      </c>
      <c r="J1590" s="41">
        <v>333174</v>
      </c>
      <c r="K1590" s="42">
        <v>9.999879942612569E-2</v>
      </c>
      <c r="L1590" s="41">
        <v>33317</v>
      </c>
      <c r="M1590" s="41">
        <v>366491</v>
      </c>
      <c r="N1590">
        <f>+VLOOKUP(C1590,'Thanh toán '!M$1335:N$6972,2,0)</f>
        <v>366491</v>
      </c>
      <c r="O1590" s="61">
        <f t="shared" si="75"/>
        <v>0</v>
      </c>
    </row>
    <row r="1591" spans="1:15" hidden="1" x14ac:dyDescent="0.3">
      <c r="A1591" s="18">
        <v>2023</v>
      </c>
      <c r="B1591" s="19" t="s">
        <v>15389</v>
      </c>
      <c r="C1591" s="19">
        <f t="shared" si="73"/>
        <v>8810</v>
      </c>
      <c r="D1591" s="19" t="s">
        <v>13350</v>
      </c>
      <c r="E1591" s="24" t="s">
        <v>15372</v>
      </c>
      <c r="F1591" s="18">
        <f t="shared" si="74"/>
        <v>2</v>
      </c>
      <c r="G1591" s="23" t="s">
        <v>11799</v>
      </c>
      <c r="H1591" s="23" t="s">
        <v>13434</v>
      </c>
      <c r="I1591" s="19" t="s">
        <v>11725</v>
      </c>
      <c r="J1591" s="41">
        <v>922445</v>
      </c>
      <c r="K1591" s="42">
        <v>0.10000054203773667</v>
      </c>
      <c r="L1591" s="41">
        <v>92245</v>
      </c>
      <c r="M1591" s="41">
        <v>1014690</v>
      </c>
      <c r="N1591">
        <f>+VLOOKUP(C1591,'Thanh toán '!M$1335:N$6972,2,0)</f>
        <v>1014690</v>
      </c>
      <c r="O1591" s="61">
        <f t="shared" si="75"/>
        <v>0</v>
      </c>
    </row>
    <row r="1592" spans="1:15" hidden="1" x14ac:dyDescent="0.3">
      <c r="A1592" s="18">
        <v>2023</v>
      </c>
      <c r="B1592" s="19" t="s">
        <v>15390</v>
      </c>
      <c r="C1592" s="19">
        <f t="shared" si="73"/>
        <v>8811</v>
      </c>
      <c r="D1592" s="19" t="s">
        <v>13350</v>
      </c>
      <c r="E1592" s="24" t="s">
        <v>15372</v>
      </c>
      <c r="F1592" s="18">
        <f t="shared" si="74"/>
        <v>2</v>
      </c>
      <c r="G1592" s="23" t="s">
        <v>11799</v>
      </c>
      <c r="H1592" s="23" t="s">
        <v>13399</v>
      </c>
      <c r="I1592" s="19" t="s">
        <v>11725</v>
      </c>
      <c r="J1592" s="41">
        <v>666348</v>
      </c>
      <c r="K1592" s="42">
        <v>0.10000030014346858</v>
      </c>
      <c r="L1592" s="41">
        <v>66635</v>
      </c>
      <c r="M1592" s="41">
        <v>732983</v>
      </c>
      <c r="N1592">
        <f>+VLOOKUP(C1592,'Thanh toán '!M$1335:N$6972,2,0)</f>
        <v>732983</v>
      </c>
      <c r="O1592" s="61">
        <f t="shared" si="75"/>
        <v>0</v>
      </c>
    </row>
    <row r="1593" spans="1:15" hidden="1" x14ac:dyDescent="0.3">
      <c r="A1593" s="18">
        <v>2023</v>
      </c>
      <c r="B1593" s="19" t="s">
        <v>15391</v>
      </c>
      <c r="C1593" s="19">
        <f t="shared" si="73"/>
        <v>8812</v>
      </c>
      <c r="D1593" s="19" t="s">
        <v>13350</v>
      </c>
      <c r="E1593" s="24" t="s">
        <v>15372</v>
      </c>
      <c r="F1593" s="18">
        <f t="shared" si="74"/>
        <v>2</v>
      </c>
      <c r="G1593" s="23" t="s">
        <v>12357</v>
      </c>
      <c r="H1593" s="23" t="s">
        <v>13719</v>
      </c>
      <c r="I1593" s="19" t="s">
        <v>12358</v>
      </c>
      <c r="J1593" s="41">
        <v>1924970</v>
      </c>
      <c r="K1593" s="42">
        <v>0.1</v>
      </c>
      <c r="L1593" s="41">
        <v>192497</v>
      </c>
      <c r="M1593" s="41">
        <v>2117467</v>
      </c>
      <c r="N1593">
        <f>+VLOOKUP(C1593,'Thanh toán '!M$1335:N$6972,2,0)</f>
        <v>2117467</v>
      </c>
      <c r="O1593" s="61">
        <f t="shared" si="75"/>
        <v>0</v>
      </c>
    </row>
    <row r="1594" spans="1:15" hidden="1" x14ac:dyDescent="0.3">
      <c r="A1594" s="18">
        <v>2023</v>
      </c>
      <c r="B1594" s="19" t="s">
        <v>15392</v>
      </c>
      <c r="C1594" s="19">
        <f t="shared" si="73"/>
        <v>8849</v>
      </c>
      <c r="D1594" s="19" t="s">
        <v>13350</v>
      </c>
      <c r="E1594" s="24" t="s">
        <v>15372</v>
      </c>
      <c r="F1594" s="18">
        <f t="shared" si="74"/>
        <v>2</v>
      </c>
      <c r="G1594" s="23" t="s">
        <v>11799</v>
      </c>
      <c r="H1594" s="23" t="s">
        <v>14227</v>
      </c>
      <c r="I1594" s="19" t="s">
        <v>11725</v>
      </c>
      <c r="J1594" s="41">
        <v>1773282</v>
      </c>
      <c r="K1594" s="42">
        <v>9.9999887214780273E-2</v>
      </c>
      <c r="L1594" s="41">
        <v>177328</v>
      </c>
      <c r="M1594" s="41">
        <v>1950610</v>
      </c>
      <c r="N1594">
        <f>+VLOOKUP(C1594,'Thanh toán '!M$1335:N$6972,2,0)</f>
        <v>1950610</v>
      </c>
      <c r="O1594" s="61">
        <f t="shared" si="75"/>
        <v>0</v>
      </c>
    </row>
    <row r="1595" spans="1:15" hidden="1" x14ac:dyDescent="0.3">
      <c r="A1595" s="18">
        <v>2023</v>
      </c>
      <c r="B1595" s="19" t="s">
        <v>15393</v>
      </c>
      <c r="C1595" s="19">
        <f t="shared" si="73"/>
        <v>8850</v>
      </c>
      <c r="D1595" s="19" t="s">
        <v>13350</v>
      </c>
      <c r="E1595" s="24" t="s">
        <v>15372</v>
      </c>
      <c r="F1595" s="18">
        <f t="shared" si="74"/>
        <v>2</v>
      </c>
      <c r="G1595" s="23" t="s">
        <v>11799</v>
      </c>
      <c r="H1595" s="23" t="s">
        <v>13679</v>
      </c>
      <c r="I1595" s="19" t="s">
        <v>11725</v>
      </c>
      <c r="J1595" s="41">
        <v>1105595</v>
      </c>
      <c r="K1595" s="42">
        <v>0.10000045224517115</v>
      </c>
      <c r="L1595" s="41">
        <v>110560</v>
      </c>
      <c r="M1595" s="41">
        <v>1216155</v>
      </c>
      <c r="N1595">
        <f>+VLOOKUP(C1595,'Thanh toán '!M$1335:N$6972,2,0)</f>
        <v>1216155</v>
      </c>
      <c r="O1595" s="61">
        <f t="shared" si="75"/>
        <v>0</v>
      </c>
    </row>
    <row r="1596" spans="1:15" hidden="1" x14ac:dyDescent="0.3">
      <c r="A1596" s="18">
        <v>2023</v>
      </c>
      <c r="B1596" s="19" t="s">
        <v>15394</v>
      </c>
      <c r="C1596" s="19">
        <f t="shared" si="73"/>
        <v>8867</v>
      </c>
      <c r="D1596" s="19" t="s">
        <v>13350</v>
      </c>
      <c r="E1596" s="24" t="s">
        <v>15372</v>
      </c>
      <c r="F1596" s="18">
        <f t="shared" si="74"/>
        <v>2</v>
      </c>
      <c r="G1596" s="23" t="s">
        <v>11799</v>
      </c>
      <c r="H1596" s="23" t="s">
        <v>15023</v>
      </c>
      <c r="I1596" s="19" t="s">
        <v>11725</v>
      </c>
      <c r="J1596" s="41">
        <v>618065</v>
      </c>
      <c r="K1596" s="42">
        <v>0.10000080897640216</v>
      </c>
      <c r="L1596" s="41">
        <v>61807</v>
      </c>
      <c r="M1596" s="41">
        <v>679872</v>
      </c>
      <c r="N1596">
        <f>+VLOOKUP(C1596,'Thanh toán '!M$1335:N$6972,2,0)</f>
        <v>679872</v>
      </c>
      <c r="O1596" s="61">
        <f t="shared" si="75"/>
        <v>0</v>
      </c>
    </row>
    <row r="1597" spans="1:15" hidden="1" x14ac:dyDescent="0.3">
      <c r="A1597" s="18">
        <v>2023</v>
      </c>
      <c r="B1597" s="19" t="s">
        <v>15395</v>
      </c>
      <c r="C1597" s="19">
        <f t="shared" si="73"/>
        <v>8979</v>
      </c>
      <c r="D1597" s="19" t="s">
        <v>13350</v>
      </c>
      <c r="E1597" s="24" t="s">
        <v>15372</v>
      </c>
      <c r="F1597" s="18">
        <f t="shared" si="74"/>
        <v>2</v>
      </c>
      <c r="G1597" s="23" t="s">
        <v>12360</v>
      </c>
      <c r="H1597" s="23" t="s">
        <v>12360</v>
      </c>
      <c r="I1597" s="19" t="s">
        <v>12361</v>
      </c>
      <c r="J1597" s="41">
        <v>1665870</v>
      </c>
      <c r="K1597" s="42">
        <v>0.1</v>
      </c>
      <c r="L1597" s="41">
        <v>166587</v>
      </c>
      <c r="M1597" s="41">
        <v>1832457</v>
      </c>
      <c r="N1597">
        <f>+VLOOKUP(C1597,'Thanh toán '!M$1335:N$6972,2,0)</f>
        <v>1832457</v>
      </c>
      <c r="O1597" s="61">
        <f t="shared" si="75"/>
        <v>0</v>
      </c>
    </row>
    <row r="1598" spans="1:15" hidden="1" x14ac:dyDescent="0.3">
      <c r="A1598" s="18">
        <v>2023</v>
      </c>
      <c r="B1598" s="19" t="s">
        <v>15396</v>
      </c>
      <c r="C1598" s="19">
        <f t="shared" si="73"/>
        <v>8980</v>
      </c>
      <c r="D1598" s="19" t="s">
        <v>13350</v>
      </c>
      <c r="E1598" s="24" t="s">
        <v>15372</v>
      </c>
      <c r="F1598" s="18">
        <f t="shared" si="74"/>
        <v>2</v>
      </c>
      <c r="G1598" s="23" t="s">
        <v>11799</v>
      </c>
      <c r="H1598" s="23" t="s">
        <v>13869</v>
      </c>
      <c r="I1598" s="19" t="s">
        <v>11725</v>
      </c>
      <c r="J1598" s="41">
        <v>1376248</v>
      </c>
      <c r="K1598" s="42">
        <v>0.10000014532264534</v>
      </c>
      <c r="L1598" s="41">
        <v>137625</v>
      </c>
      <c r="M1598" s="41">
        <v>1513873</v>
      </c>
      <c r="N1598">
        <f>+VLOOKUP(C1598,'Thanh toán '!M$1335:N$6972,2,0)</f>
        <v>1513873</v>
      </c>
      <c r="O1598" s="61">
        <f t="shared" si="75"/>
        <v>0</v>
      </c>
    </row>
    <row r="1599" spans="1:15" hidden="1" x14ac:dyDescent="0.3">
      <c r="A1599" s="18">
        <v>2023</v>
      </c>
      <c r="B1599" s="19" t="s">
        <v>15397</v>
      </c>
      <c r="C1599" s="19">
        <f t="shared" si="73"/>
        <v>8981</v>
      </c>
      <c r="D1599" s="19" t="s">
        <v>13350</v>
      </c>
      <c r="E1599" s="24" t="s">
        <v>15372</v>
      </c>
      <c r="F1599" s="18">
        <f t="shared" si="74"/>
        <v>2</v>
      </c>
      <c r="G1599" s="23" t="s">
        <v>11799</v>
      </c>
      <c r="H1599" s="23" t="s">
        <v>13343</v>
      </c>
      <c r="I1599" s="19" t="s">
        <v>11725</v>
      </c>
      <c r="J1599" s="41">
        <v>648900</v>
      </c>
      <c r="K1599" s="42">
        <v>0.1</v>
      </c>
      <c r="L1599" s="41">
        <v>64890</v>
      </c>
      <c r="M1599" s="41">
        <v>713790</v>
      </c>
      <c r="N1599">
        <f>+VLOOKUP(C1599,'Thanh toán '!M$1335:N$6972,2,0)</f>
        <v>713790</v>
      </c>
      <c r="O1599" s="61">
        <f t="shared" si="75"/>
        <v>0</v>
      </c>
    </row>
    <row r="1600" spans="1:15" hidden="1" x14ac:dyDescent="0.3">
      <c r="A1600" s="18">
        <v>2023</v>
      </c>
      <c r="B1600" s="19" t="s">
        <v>15398</v>
      </c>
      <c r="C1600" s="19">
        <f t="shared" si="73"/>
        <v>8982</v>
      </c>
      <c r="D1600" s="19" t="s">
        <v>13350</v>
      </c>
      <c r="E1600" s="24" t="s">
        <v>15372</v>
      </c>
      <c r="F1600" s="18">
        <f t="shared" si="74"/>
        <v>2</v>
      </c>
      <c r="G1600" s="23" t="s">
        <v>11799</v>
      </c>
      <c r="H1600" s="23" t="s">
        <v>13698</v>
      </c>
      <c r="I1600" s="19" t="s">
        <v>11725</v>
      </c>
      <c r="J1600" s="41">
        <v>1693739</v>
      </c>
      <c r="K1600" s="42">
        <v>0.10000005904097385</v>
      </c>
      <c r="L1600" s="41">
        <v>169374</v>
      </c>
      <c r="M1600" s="41">
        <v>1863113</v>
      </c>
      <c r="N1600">
        <f>+VLOOKUP(C1600,'Thanh toán '!M$1335:N$6972,2,0)</f>
        <v>1863113</v>
      </c>
      <c r="O1600" s="61">
        <f t="shared" si="75"/>
        <v>0</v>
      </c>
    </row>
    <row r="1601" spans="1:15" hidden="1" x14ac:dyDescent="0.3">
      <c r="A1601" s="18">
        <v>2023</v>
      </c>
      <c r="B1601" s="19" t="s">
        <v>15399</v>
      </c>
      <c r="C1601" s="19">
        <f t="shared" si="73"/>
        <v>8983</v>
      </c>
      <c r="D1601" s="19" t="s">
        <v>13350</v>
      </c>
      <c r="E1601" s="24" t="s">
        <v>15372</v>
      </c>
      <c r="F1601" s="18">
        <f t="shared" si="74"/>
        <v>2</v>
      </c>
      <c r="G1601" s="23" t="s">
        <v>11799</v>
      </c>
      <c r="H1601" s="23" t="s">
        <v>13698</v>
      </c>
      <c r="I1601" s="19" t="s">
        <v>11725</v>
      </c>
      <c r="J1601" s="41">
        <v>318150</v>
      </c>
      <c r="K1601" s="42">
        <v>0.1</v>
      </c>
      <c r="L1601" s="41">
        <v>31815</v>
      </c>
      <c r="M1601" s="41">
        <v>349965</v>
      </c>
      <c r="N1601">
        <f>+VLOOKUP(C1601,'Thanh toán '!M$1335:N$6972,2,0)</f>
        <v>349965</v>
      </c>
      <c r="O1601" s="61">
        <f t="shared" si="75"/>
        <v>0</v>
      </c>
    </row>
    <row r="1602" spans="1:15" hidden="1" x14ac:dyDescent="0.3">
      <c r="A1602" s="43">
        <v>2023</v>
      </c>
      <c r="B1602" s="44" t="s">
        <v>15400</v>
      </c>
      <c r="C1602" s="19">
        <f t="shared" si="73"/>
        <v>8984</v>
      </c>
      <c r="D1602" s="44" t="s">
        <v>13350</v>
      </c>
      <c r="E1602" s="45" t="s">
        <v>15372</v>
      </c>
      <c r="F1602" s="18">
        <f t="shared" si="74"/>
        <v>2</v>
      </c>
      <c r="G1602" s="46" t="s">
        <v>11799</v>
      </c>
      <c r="H1602" s="46" t="s">
        <v>14244</v>
      </c>
      <c r="I1602" s="44" t="s">
        <v>11725</v>
      </c>
      <c r="J1602" s="47">
        <v>2797888</v>
      </c>
      <c r="K1602" s="48">
        <v>0.10000007148248966</v>
      </c>
      <c r="L1602" s="47">
        <v>279789</v>
      </c>
      <c r="M1602" s="47">
        <v>3077677</v>
      </c>
      <c r="N1602">
        <f>+VLOOKUP(C1602,'Thanh toán '!M$1335:N$6972,2,0)</f>
        <v>3077677</v>
      </c>
      <c r="O1602" s="61">
        <f t="shared" si="75"/>
        <v>0</v>
      </c>
    </row>
    <row r="1603" spans="1:15" hidden="1" x14ac:dyDescent="0.3">
      <c r="A1603" s="18">
        <v>2023</v>
      </c>
      <c r="B1603" s="19" t="s">
        <v>15401</v>
      </c>
      <c r="C1603" s="19">
        <f t="shared" si="73"/>
        <v>8986</v>
      </c>
      <c r="D1603" s="19" t="s">
        <v>13350</v>
      </c>
      <c r="E1603" s="24" t="s">
        <v>15372</v>
      </c>
      <c r="F1603" s="18">
        <f t="shared" si="74"/>
        <v>2</v>
      </c>
      <c r="G1603" s="23" t="s">
        <v>11799</v>
      </c>
      <c r="H1603" s="23" t="s">
        <v>13524</v>
      </c>
      <c r="I1603" s="19" t="s">
        <v>11725</v>
      </c>
      <c r="J1603" s="41">
        <v>605665</v>
      </c>
      <c r="K1603" s="42">
        <v>0.10000082553887049</v>
      </c>
      <c r="L1603" s="41">
        <v>60567</v>
      </c>
      <c r="M1603" s="41">
        <v>666232</v>
      </c>
      <c r="N1603">
        <f>+VLOOKUP(C1603,'Thanh toán '!M$1335:N$6972,2,0)</f>
        <v>666232</v>
      </c>
      <c r="O1603" s="61">
        <f t="shared" si="75"/>
        <v>0</v>
      </c>
    </row>
    <row r="1604" spans="1:15" hidden="1" x14ac:dyDescent="0.3">
      <c r="A1604" s="18">
        <v>2023</v>
      </c>
      <c r="B1604" s="19" t="s">
        <v>15402</v>
      </c>
      <c r="C1604" s="19">
        <f t="shared" si="73"/>
        <v>8987</v>
      </c>
      <c r="D1604" s="19" t="s">
        <v>13350</v>
      </c>
      <c r="E1604" s="24" t="s">
        <v>15372</v>
      </c>
      <c r="F1604" s="18">
        <f t="shared" si="74"/>
        <v>2</v>
      </c>
      <c r="G1604" s="23" t="s">
        <v>11799</v>
      </c>
      <c r="H1604" s="23" t="s">
        <v>13530</v>
      </c>
      <c r="I1604" s="19" t="s">
        <v>11725</v>
      </c>
      <c r="J1604" s="41">
        <v>690372</v>
      </c>
      <c r="K1604" s="42">
        <v>9.9999710301113029E-2</v>
      </c>
      <c r="L1604" s="41">
        <v>69037</v>
      </c>
      <c r="M1604" s="41">
        <v>759409</v>
      </c>
      <c r="N1604">
        <f>+VLOOKUP(C1604,'Thanh toán '!M$1335:N$6972,2,0)</f>
        <v>759409</v>
      </c>
      <c r="O1604" s="61">
        <f t="shared" si="75"/>
        <v>0</v>
      </c>
    </row>
    <row r="1605" spans="1:15" hidden="1" x14ac:dyDescent="0.3">
      <c r="A1605" s="18">
        <v>2023</v>
      </c>
      <c r="B1605" s="19" t="s">
        <v>15403</v>
      </c>
      <c r="C1605" s="19">
        <f t="shared" si="73"/>
        <v>8997</v>
      </c>
      <c r="D1605" s="19" t="s">
        <v>13350</v>
      </c>
      <c r="E1605" s="24" t="s">
        <v>15372</v>
      </c>
      <c r="F1605" s="18">
        <f t="shared" si="74"/>
        <v>2</v>
      </c>
      <c r="G1605" s="23" t="s">
        <v>12293</v>
      </c>
      <c r="H1605" s="23" t="s">
        <v>12293</v>
      </c>
      <c r="I1605" s="19" t="s">
        <v>12294</v>
      </c>
      <c r="J1605" s="41">
        <v>1468620</v>
      </c>
      <c r="K1605" s="42">
        <v>0.1</v>
      </c>
      <c r="L1605" s="41">
        <v>146862</v>
      </c>
      <c r="M1605" s="41">
        <v>1615482</v>
      </c>
      <c r="N1605">
        <f>+VLOOKUP(C1605,'Thanh toán '!M$1335:N$6972,2,0)</f>
        <v>1615482</v>
      </c>
      <c r="O1605" s="61">
        <f t="shared" si="75"/>
        <v>0</v>
      </c>
    </row>
    <row r="1606" spans="1:15" hidden="1" x14ac:dyDescent="0.3">
      <c r="A1606" s="18">
        <v>2023</v>
      </c>
      <c r="B1606" s="19" t="s">
        <v>15404</v>
      </c>
      <c r="C1606" s="19">
        <f t="shared" ref="C1606:C1669" si="76">+B1606*1</f>
        <v>8999</v>
      </c>
      <c r="D1606" s="19" t="s">
        <v>13350</v>
      </c>
      <c r="E1606" s="24" t="s">
        <v>15372</v>
      </c>
      <c r="F1606" s="18">
        <f t="shared" ref="F1606:F1669" si="77">+MONTH(E1606)</f>
        <v>2</v>
      </c>
      <c r="G1606" s="23" t="s">
        <v>12282</v>
      </c>
      <c r="H1606" s="23" t="s">
        <v>12282</v>
      </c>
      <c r="I1606" s="19" t="s">
        <v>12283</v>
      </c>
      <c r="J1606" s="41">
        <v>2440220</v>
      </c>
      <c r="K1606" s="42">
        <v>0.1</v>
      </c>
      <c r="L1606" s="41">
        <v>244022</v>
      </c>
      <c r="M1606" s="41">
        <v>2684242</v>
      </c>
      <c r="N1606">
        <f>+VLOOKUP(C1606,'Thanh toán '!M$1335:N$6972,2,0)</f>
        <v>2684242</v>
      </c>
      <c r="O1606" s="61">
        <f t="shared" ref="O1606:O1669" si="78">+N1606-M1606</f>
        <v>0</v>
      </c>
    </row>
    <row r="1607" spans="1:15" hidden="1" x14ac:dyDescent="0.3">
      <c r="A1607" s="18">
        <v>2023</v>
      </c>
      <c r="B1607" s="19" t="s">
        <v>15405</v>
      </c>
      <c r="C1607" s="19">
        <f t="shared" si="76"/>
        <v>9000</v>
      </c>
      <c r="D1607" s="19" t="s">
        <v>13350</v>
      </c>
      <c r="E1607" s="24" t="s">
        <v>15406</v>
      </c>
      <c r="F1607" s="18">
        <f t="shared" si="77"/>
        <v>2</v>
      </c>
      <c r="G1607" s="23" t="s">
        <v>11799</v>
      </c>
      <c r="H1607" s="23" t="s">
        <v>13707</v>
      </c>
      <c r="I1607" s="19" t="s">
        <v>11725</v>
      </c>
      <c r="J1607" s="41">
        <v>1768685</v>
      </c>
      <c r="K1607" s="42">
        <v>0.10000028269590119</v>
      </c>
      <c r="L1607" s="41">
        <v>176869</v>
      </c>
      <c r="M1607" s="41">
        <v>1945554</v>
      </c>
      <c r="N1607">
        <f>+VLOOKUP(C1607,'Thanh toán '!M$1335:N$6972,2,0)</f>
        <v>1945554</v>
      </c>
      <c r="O1607" s="61">
        <f t="shared" si="78"/>
        <v>0</v>
      </c>
    </row>
    <row r="1608" spans="1:15" hidden="1" x14ac:dyDescent="0.3">
      <c r="A1608" s="18">
        <v>2023</v>
      </c>
      <c r="B1608" s="19" t="s">
        <v>15407</v>
      </c>
      <c r="C1608" s="19">
        <f t="shared" si="76"/>
        <v>9002</v>
      </c>
      <c r="D1608" s="19" t="s">
        <v>13350</v>
      </c>
      <c r="E1608" s="24" t="s">
        <v>15406</v>
      </c>
      <c r="F1608" s="18">
        <f t="shared" si="77"/>
        <v>2</v>
      </c>
      <c r="G1608" s="23" t="s">
        <v>11799</v>
      </c>
      <c r="H1608" s="23" t="s">
        <v>13451</v>
      </c>
      <c r="I1608" s="19" t="s">
        <v>11725</v>
      </c>
      <c r="J1608" s="41">
        <v>593366</v>
      </c>
      <c r="K1608" s="42">
        <v>0.10000067412018888</v>
      </c>
      <c r="L1608" s="41">
        <v>59337</v>
      </c>
      <c r="M1608" s="41">
        <v>652703</v>
      </c>
      <c r="N1608">
        <f>+VLOOKUP(C1608,'Thanh toán '!M$1335:N$6972,2,0)</f>
        <v>652703</v>
      </c>
      <c r="O1608" s="61">
        <f t="shared" si="78"/>
        <v>0</v>
      </c>
    </row>
    <row r="1609" spans="1:15" hidden="1" x14ac:dyDescent="0.3">
      <c r="A1609" s="18">
        <v>2023</v>
      </c>
      <c r="B1609" s="19" t="s">
        <v>15408</v>
      </c>
      <c r="C1609" s="19">
        <f t="shared" si="76"/>
        <v>9003</v>
      </c>
      <c r="D1609" s="19" t="s">
        <v>13350</v>
      </c>
      <c r="E1609" s="24" t="s">
        <v>15406</v>
      </c>
      <c r="F1609" s="18">
        <f t="shared" si="77"/>
        <v>2</v>
      </c>
      <c r="G1609" s="23" t="s">
        <v>11799</v>
      </c>
      <c r="H1609" s="23" t="s">
        <v>13453</v>
      </c>
      <c r="I1609" s="19" t="s">
        <v>11725</v>
      </c>
      <c r="J1609" s="41">
        <v>555290</v>
      </c>
      <c r="K1609" s="42">
        <v>0.1</v>
      </c>
      <c r="L1609" s="41">
        <v>55529</v>
      </c>
      <c r="M1609" s="41">
        <v>610819</v>
      </c>
      <c r="N1609">
        <f>+VLOOKUP(C1609,'Thanh toán '!M$1335:N$6972,2,0)</f>
        <v>610819</v>
      </c>
      <c r="O1609" s="61">
        <f t="shared" si="78"/>
        <v>0</v>
      </c>
    </row>
    <row r="1610" spans="1:15" hidden="1" x14ac:dyDescent="0.3">
      <c r="A1610" s="18">
        <v>2023</v>
      </c>
      <c r="B1610" s="19" t="s">
        <v>15409</v>
      </c>
      <c r="C1610" s="19">
        <f t="shared" si="76"/>
        <v>9004</v>
      </c>
      <c r="D1610" s="19" t="s">
        <v>13350</v>
      </c>
      <c r="E1610" s="24" t="s">
        <v>15406</v>
      </c>
      <c r="F1610" s="18">
        <f t="shared" si="77"/>
        <v>2</v>
      </c>
      <c r="G1610" s="23" t="s">
        <v>11799</v>
      </c>
      <c r="H1610" s="23" t="s">
        <v>13415</v>
      </c>
      <c r="I1610" s="19" t="s">
        <v>11725</v>
      </c>
      <c r="J1610" s="41">
        <v>1432390</v>
      </c>
      <c r="K1610" s="42">
        <v>0.1</v>
      </c>
      <c r="L1610" s="41">
        <v>143239</v>
      </c>
      <c r="M1610" s="41">
        <v>1575629</v>
      </c>
      <c r="N1610">
        <f>+VLOOKUP(C1610,'Thanh toán '!M$1335:N$6972,2,0)</f>
        <v>1575629</v>
      </c>
      <c r="O1610" s="61">
        <f t="shared" si="78"/>
        <v>0</v>
      </c>
    </row>
    <row r="1611" spans="1:15" hidden="1" x14ac:dyDescent="0.3">
      <c r="A1611" s="18">
        <v>2023</v>
      </c>
      <c r="B1611" s="19" t="s">
        <v>15410</v>
      </c>
      <c r="C1611" s="19">
        <f t="shared" si="76"/>
        <v>9005</v>
      </c>
      <c r="D1611" s="19" t="s">
        <v>13350</v>
      </c>
      <c r="E1611" s="24" t="s">
        <v>15406</v>
      </c>
      <c r="F1611" s="18">
        <f t="shared" si="77"/>
        <v>2</v>
      </c>
      <c r="G1611" s="23" t="s">
        <v>11799</v>
      </c>
      <c r="H1611" s="23" t="s">
        <v>14113</v>
      </c>
      <c r="I1611" s="19" t="s">
        <v>11725</v>
      </c>
      <c r="J1611" s="41">
        <v>605660</v>
      </c>
      <c r="K1611" s="42">
        <v>0.1</v>
      </c>
      <c r="L1611" s="41">
        <v>60566</v>
      </c>
      <c r="M1611" s="41">
        <v>666226</v>
      </c>
      <c r="N1611">
        <f>+VLOOKUP(C1611,'Thanh toán '!M$1335:N$6972,2,0)</f>
        <v>666226</v>
      </c>
      <c r="O1611" s="61">
        <f t="shared" si="78"/>
        <v>0</v>
      </c>
    </row>
    <row r="1612" spans="1:15" hidden="1" x14ac:dyDescent="0.3">
      <c r="A1612" s="18">
        <v>2023</v>
      </c>
      <c r="B1612" s="19" t="s">
        <v>15411</v>
      </c>
      <c r="C1612" s="19">
        <f t="shared" si="76"/>
        <v>9006</v>
      </c>
      <c r="D1612" s="19" t="s">
        <v>13350</v>
      </c>
      <c r="E1612" s="24" t="s">
        <v>15406</v>
      </c>
      <c r="F1612" s="18">
        <f t="shared" si="77"/>
        <v>2</v>
      </c>
      <c r="G1612" s="23" t="s">
        <v>11799</v>
      </c>
      <c r="H1612" s="23" t="s">
        <v>13550</v>
      </c>
      <c r="I1612" s="19" t="s">
        <v>11725</v>
      </c>
      <c r="J1612" s="41">
        <v>1032388</v>
      </c>
      <c r="K1612" s="42">
        <v>0.10000019372561479</v>
      </c>
      <c r="L1612" s="41">
        <v>103239</v>
      </c>
      <c r="M1612" s="41">
        <v>1135627</v>
      </c>
      <c r="N1612">
        <f>+VLOOKUP(C1612,'Thanh toán '!M$1335:N$6972,2,0)</f>
        <v>1135627</v>
      </c>
      <c r="O1612" s="61">
        <f t="shared" si="78"/>
        <v>0</v>
      </c>
    </row>
    <row r="1613" spans="1:15" hidden="1" x14ac:dyDescent="0.3">
      <c r="A1613" s="18">
        <v>2023</v>
      </c>
      <c r="B1613" s="19" t="s">
        <v>15412</v>
      </c>
      <c r="C1613" s="19">
        <f t="shared" si="76"/>
        <v>9007</v>
      </c>
      <c r="D1613" s="19" t="s">
        <v>13350</v>
      </c>
      <c r="E1613" s="24" t="s">
        <v>15406</v>
      </c>
      <c r="F1613" s="18">
        <f t="shared" si="77"/>
        <v>2</v>
      </c>
      <c r="G1613" s="23" t="s">
        <v>12339</v>
      </c>
      <c r="H1613" s="23" t="s">
        <v>12339</v>
      </c>
      <c r="I1613" s="19" t="s">
        <v>12340</v>
      </c>
      <c r="J1613" s="41">
        <v>1081500</v>
      </c>
      <c r="K1613" s="42">
        <v>0.1</v>
      </c>
      <c r="L1613" s="41">
        <v>108150</v>
      </c>
      <c r="M1613" s="41">
        <v>1189650</v>
      </c>
      <c r="N1613">
        <f>+VLOOKUP(C1613,'Thanh toán '!M$1335:N$6972,2,0)</f>
        <v>1189650</v>
      </c>
      <c r="O1613" s="61">
        <f t="shared" si="78"/>
        <v>0</v>
      </c>
    </row>
    <row r="1614" spans="1:15" hidden="1" x14ac:dyDescent="0.3">
      <c r="A1614" s="18">
        <v>2023</v>
      </c>
      <c r="B1614" s="19" t="s">
        <v>15413</v>
      </c>
      <c r="C1614" s="19">
        <f t="shared" si="76"/>
        <v>9008</v>
      </c>
      <c r="D1614" s="19" t="s">
        <v>13350</v>
      </c>
      <c r="E1614" s="24" t="s">
        <v>15406</v>
      </c>
      <c r="F1614" s="18">
        <f t="shared" si="77"/>
        <v>2</v>
      </c>
      <c r="G1614" s="23" t="s">
        <v>11799</v>
      </c>
      <c r="H1614" s="23" t="s">
        <v>13663</v>
      </c>
      <c r="I1614" s="19" t="s">
        <v>11725</v>
      </c>
      <c r="J1614" s="41">
        <v>859102</v>
      </c>
      <c r="K1614" s="42">
        <v>9.9999767198772668E-2</v>
      </c>
      <c r="L1614" s="41">
        <v>85910</v>
      </c>
      <c r="M1614" s="41">
        <v>945012</v>
      </c>
      <c r="N1614">
        <f>+VLOOKUP(C1614,'Thanh toán '!M$1335:N$6972,2,0)</f>
        <v>945012</v>
      </c>
      <c r="O1614" s="61">
        <f t="shared" si="78"/>
        <v>0</v>
      </c>
    </row>
    <row r="1615" spans="1:15" hidden="1" x14ac:dyDescent="0.3">
      <c r="A1615" s="18">
        <v>2023</v>
      </c>
      <c r="B1615" s="19" t="s">
        <v>15414</v>
      </c>
      <c r="C1615" s="19">
        <f t="shared" si="76"/>
        <v>9009</v>
      </c>
      <c r="D1615" s="19" t="s">
        <v>13350</v>
      </c>
      <c r="E1615" s="24" t="s">
        <v>15406</v>
      </c>
      <c r="F1615" s="18">
        <f t="shared" si="77"/>
        <v>2</v>
      </c>
      <c r="G1615" s="23" t="s">
        <v>11799</v>
      </c>
      <c r="H1615" s="23" t="s">
        <v>14961</v>
      </c>
      <c r="I1615" s="19" t="s">
        <v>11725</v>
      </c>
      <c r="J1615" s="41">
        <v>555924</v>
      </c>
      <c r="K1615" s="42">
        <v>9.9999280477187535E-2</v>
      </c>
      <c r="L1615" s="41">
        <v>55592</v>
      </c>
      <c r="M1615" s="41">
        <v>611516</v>
      </c>
      <c r="N1615">
        <f>+VLOOKUP(C1615,'Thanh toán '!M$1335:N$6972,2,0)</f>
        <v>611516</v>
      </c>
      <c r="O1615" s="61">
        <f t="shared" si="78"/>
        <v>0</v>
      </c>
    </row>
    <row r="1616" spans="1:15" hidden="1" x14ac:dyDescent="0.3">
      <c r="A1616" s="18">
        <v>2023</v>
      </c>
      <c r="B1616" s="19" t="s">
        <v>15415</v>
      </c>
      <c r="C1616" s="19">
        <f t="shared" si="76"/>
        <v>9010</v>
      </c>
      <c r="D1616" s="19" t="s">
        <v>13350</v>
      </c>
      <c r="E1616" s="24" t="s">
        <v>15406</v>
      </c>
      <c r="F1616" s="18">
        <f t="shared" si="77"/>
        <v>2</v>
      </c>
      <c r="G1616" s="23" t="s">
        <v>11799</v>
      </c>
      <c r="H1616" s="23" t="s">
        <v>15416</v>
      </c>
      <c r="I1616" s="19" t="s">
        <v>11725</v>
      </c>
      <c r="J1616" s="41">
        <v>806200</v>
      </c>
      <c r="K1616" s="42">
        <v>0.1</v>
      </c>
      <c r="L1616" s="41">
        <v>80620</v>
      </c>
      <c r="M1616" s="41">
        <v>886820</v>
      </c>
      <c r="N1616">
        <f>+VLOOKUP(C1616,'Thanh toán '!M$1335:N$6972,2,0)</f>
        <v>886820</v>
      </c>
      <c r="O1616" s="61">
        <f t="shared" si="78"/>
        <v>0</v>
      </c>
    </row>
    <row r="1617" spans="1:15" hidden="1" x14ac:dyDescent="0.3">
      <c r="A1617" s="43">
        <v>2023</v>
      </c>
      <c r="B1617" s="44" t="s">
        <v>15417</v>
      </c>
      <c r="C1617" s="19">
        <f t="shared" si="76"/>
        <v>9012</v>
      </c>
      <c r="D1617" s="44" t="s">
        <v>13350</v>
      </c>
      <c r="E1617" s="45" t="s">
        <v>15406</v>
      </c>
      <c r="F1617" s="18">
        <f t="shared" si="77"/>
        <v>2</v>
      </c>
      <c r="G1617" s="46" t="s">
        <v>11799</v>
      </c>
      <c r="H1617" s="46" t="s">
        <v>14730</v>
      </c>
      <c r="I1617" s="44" t="s">
        <v>11725</v>
      </c>
      <c r="J1617" s="47">
        <v>545355</v>
      </c>
      <c r="K1617" s="48">
        <v>0.10000091683398887</v>
      </c>
      <c r="L1617" s="47">
        <v>54536</v>
      </c>
      <c r="M1617" s="47">
        <v>599891</v>
      </c>
      <c r="N1617">
        <f>+VLOOKUP(C1617,'Thanh toán '!M$1335:N$6972,2,0)</f>
        <v>599891</v>
      </c>
      <c r="O1617" s="61">
        <f t="shared" si="78"/>
        <v>0</v>
      </c>
    </row>
    <row r="1618" spans="1:15" hidden="1" x14ac:dyDescent="0.3">
      <c r="A1618" s="18">
        <v>2023</v>
      </c>
      <c r="B1618" s="19" t="s">
        <v>15418</v>
      </c>
      <c r="C1618" s="19">
        <f t="shared" si="76"/>
        <v>9013</v>
      </c>
      <c r="D1618" s="19" t="s">
        <v>13350</v>
      </c>
      <c r="E1618" s="24" t="s">
        <v>15406</v>
      </c>
      <c r="F1618" s="18">
        <f t="shared" si="77"/>
        <v>2</v>
      </c>
      <c r="G1618" s="23" t="s">
        <v>11799</v>
      </c>
      <c r="H1618" s="23" t="s">
        <v>13997</v>
      </c>
      <c r="I1618" s="19" t="s">
        <v>11725</v>
      </c>
      <c r="J1618" s="41">
        <v>150546</v>
      </c>
      <c r="K1618" s="42">
        <v>0.10000265699520412</v>
      </c>
      <c r="L1618" s="41">
        <v>15055</v>
      </c>
      <c r="M1618" s="41">
        <v>165601</v>
      </c>
      <c r="N1618">
        <f>+VLOOKUP(C1618,'Thanh toán '!M$1335:N$6972,2,0)</f>
        <v>165601</v>
      </c>
      <c r="O1618" s="61">
        <f t="shared" si="78"/>
        <v>0</v>
      </c>
    </row>
    <row r="1619" spans="1:15" hidden="1" x14ac:dyDescent="0.3">
      <c r="A1619" s="18">
        <v>2023</v>
      </c>
      <c r="B1619" s="19" t="s">
        <v>15419</v>
      </c>
      <c r="C1619" s="19">
        <f t="shared" si="76"/>
        <v>9017</v>
      </c>
      <c r="D1619" s="19" t="s">
        <v>13350</v>
      </c>
      <c r="E1619" s="24" t="s">
        <v>15406</v>
      </c>
      <c r="F1619" s="18">
        <f t="shared" si="77"/>
        <v>2</v>
      </c>
      <c r="G1619" s="23" t="s">
        <v>12215</v>
      </c>
      <c r="H1619" s="23" t="s">
        <v>13394</v>
      </c>
      <c r="I1619" s="19" t="s">
        <v>12216</v>
      </c>
      <c r="J1619" s="41">
        <v>1110580</v>
      </c>
      <c r="K1619" s="42">
        <v>0.1</v>
      </c>
      <c r="L1619" s="41">
        <v>111058</v>
      </c>
      <c r="M1619" s="41">
        <v>1221638</v>
      </c>
      <c r="N1619">
        <f>+VLOOKUP(C1619,'Thanh toán '!M$1335:N$6972,2,0)</f>
        <v>1221638</v>
      </c>
      <c r="O1619" s="61">
        <f t="shared" si="78"/>
        <v>0</v>
      </c>
    </row>
    <row r="1620" spans="1:15" hidden="1" x14ac:dyDescent="0.3">
      <c r="A1620" s="18">
        <v>2023</v>
      </c>
      <c r="B1620" s="19" t="s">
        <v>15420</v>
      </c>
      <c r="C1620" s="19">
        <f t="shared" si="76"/>
        <v>9030</v>
      </c>
      <c r="D1620" s="19" t="s">
        <v>13350</v>
      </c>
      <c r="E1620" s="24" t="s">
        <v>15421</v>
      </c>
      <c r="F1620" s="18">
        <f t="shared" si="77"/>
        <v>2</v>
      </c>
      <c r="G1620" s="23" t="s">
        <v>11799</v>
      </c>
      <c r="H1620" s="23" t="s">
        <v>14079</v>
      </c>
      <c r="I1620" s="19" t="s">
        <v>11725</v>
      </c>
      <c r="J1620" s="41">
        <v>1281290</v>
      </c>
      <c r="K1620" s="42">
        <v>0.1</v>
      </c>
      <c r="L1620" s="41">
        <v>128129</v>
      </c>
      <c r="M1620" s="41">
        <v>1409419</v>
      </c>
      <c r="N1620">
        <f>+VLOOKUP(C1620,'Thanh toán '!M$1335:N$6972,2,0)</f>
        <v>1409419</v>
      </c>
      <c r="O1620" s="61">
        <f t="shared" si="78"/>
        <v>0</v>
      </c>
    </row>
    <row r="1621" spans="1:15" hidden="1" x14ac:dyDescent="0.3">
      <c r="A1621" s="18">
        <v>2023</v>
      </c>
      <c r="B1621" s="19" t="s">
        <v>15422</v>
      </c>
      <c r="C1621" s="19">
        <f t="shared" si="76"/>
        <v>9032</v>
      </c>
      <c r="D1621" s="19" t="s">
        <v>13350</v>
      </c>
      <c r="E1621" s="24" t="s">
        <v>15421</v>
      </c>
      <c r="F1621" s="18">
        <f t="shared" si="77"/>
        <v>2</v>
      </c>
      <c r="G1621" s="23" t="s">
        <v>12245</v>
      </c>
      <c r="H1621" s="23" t="s">
        <v>12245</v>
      </c>
      <c r="I1621" s="19" t="s">
        <v>12246</v>
      </c>
      <c r="J1621" s="41">
        <v>3089210</v>
      </c>
      <c r="K1621" s="42">
        <v>0.1</v>
      </c>
      <c r="L1621" s="41">
        <v>308921</v>
      </c>
      <c r="M1621" s="41">
        <v>3398131</v>
      </c>
      <c r="N1621">
        <f>+VLOOKUP(C1621,'Thanh toán '!M$1335:N$6972,2,0)</f>
        <v>3398131</v>
      </c>
      <c r="O1621" s="61">
        <f t="shared" si="78"/>
        <v>0</v>
      </c>
    </row>
    <row r="1622" spans="1:15" hidden="1" x14ac:dyDescent="0.3">
      <c r="A1622" s="18">
        <v>2023</v>
      </c>
      <c r="B1622" s="19" t="s">
        <v>15423</v>
      </c>
      <c r="C1622" s="19">
        <f t="shared" si="76"/>
        <v>9033</v>
      </c>
      <c r="D1622" s="19" t="s">
        <v>13350</v>
      </c>
      <c r="E1622" s="24" t="s">
        <v>15421</v>
      </c>
      <c r="F1622" s="18">
        <f t="shared" si="77"/>
        <v>2</v>
      </c>
      <c r="G1622" s="23" t="s">
        <v>12245</v>
      </c>
      <c r="H1622" s="23" t="s">
        <v>12245</v>
      </c>
      <c r="I1622" s="19" t="s">
        <v>12246</v>
      </c>
      <c r="J1622" s="41">
        <v>2163000</v>
      </c>
      <c r="K1622" s="42">
        <v>0.1</v>
      </c>
      <c r="L1622" s="41">
        <v>216300</v>
      </c>
      <c r="M1622" s="41">
        <v>2379300</v>
      </c>
      <c r="N1622">
        <f>+VLOOKUP(C1622,'Thanh toán '!M$1335:N$6972,2,0)</f>
        <v>2379300</v>
      </c>
      <c r="O1622" s="61">
        <f t="shared" si="78"/>
        <v>0</v>
      </c>
    </row>
    <row r="1623" spans="1:15" hidden="1" x14ac:dyDescent="0.3">
      <c r="A1623" s="18">
        <v>2023</v>
      </c>
      <c r="B1623" s="19" t="s">
        <v>15424</v>
      </c>
      <c r="C1623" s="19">
        <f t="shared" si="76"/>
        <v>9036</v>
      </c>
      <c r="D1623" s="19" t="s">
        <v>13350</v>
      </c>
      <c r="E1623" s="24" t="s">
        <v>15421</v>
      </c>
      <c r="F1623" s="18">
        <f t="shared" si="77"/>
        <v>2</v>
      </c>
      <c r="G1623" s="23" t="s">
        <v>11799</v>
      </c>
      <c r="H1623" s="23" t="s">
        <v>13673</v>
      </c>
      <c r="I1623" s="19" t="s">
        <v>11725</v>
      </c>
      <c r="J1623" s="41">
        <v>874524</v>
      </c>
      <c r="K1623" s="42">
        <v>9.9999542608321779E-2</v>
      </c>
      <c r="L1623" s="41">
        <v>87452</v>
      </c>
      <c r="M1623" s="41">
        <v>961976</v>
      </c>
      <c r="N1623">
        <f>+VLOOKUP(C1623,'Thanh toán '!M$1335:N$6972,2,0)</f>
        <v>961976</v>
      </c>
      <c r="O1623" s="61">
        <f t="shared" si="78"/>
        <v>0</v>
      </c>
    </row>
    <row r="1624" spans="1:15" hidden="1" x14ac:dyDescent="0.3">
      <c r="A1624" s="18">
        <v>2023</v>
      </c>
      <c r="B1624" s="19" t="s">
        <v>15425</v>
      </c>
      <c r="C1624" s="19">
        <f t="shared" si="76"/>
        <v>9037</v>
      </c>
      <c r="D1624" s="19" t="s">
        <v>13350</v>
      </c>
      <c r="E1624" s="24" t="s">
        <v>15421</v>
      </c>
      <c r="F1624" s="18">
        <f t="shared" si="77"/>
        <v>2</v>
      </c>
      <c r="G1624" s="23" t="s">
        <v>12357</v>
      </c>
      <c r="H1624" s="23" t="s">
        <v>12357</v>
      </c>
      <c r="I1624" s="19" t="s">
        <v>12358</v>
      </c>
      <c r="J1624" s="41">
        <v>1289600</v>
      </c>
      <c r="K1624" s="42">
        <v>0.1</v>
      </c>
      <c r="L1624" s="41">
        <v>128960</v>
      </c>
      <c r="M1624" s="41">
        <v>1418560</v>
      </c>
      <c r="N1624">
        <f>+VLOOKUP(C1624,'Thanh toán '!M$1335:N$6972,2,0)</f>
        <v>1418560</v>
      </c>
      <c r="O1624" s="61">
        <f t="shared" si="78"/>
        <v>0</v>
      </c>
    </row>
    <row r="1625" spans="1:15" hidden="1" x14ac:dyDescent="0.3">
      <c r="A1625" s="18">
        <v>2023</v>
      </c>
      <c r="B1625" s="19" t="s">
        <v>15426</v>
      </c>
      <c r="C1625" s="19">
        <f t="shared" si="76"/>
        <v>9038</v>
      </c>
      <c r="D1625" s="19" t="s">
        <v>13350</v>
      </c>
      <c r="E1625" s="24" t="s">
        <v>15421</v>
      </c>
      <c r="F1625" s="18">
        <f t="shared" si="77"/>
        <v>2</v>
      </c>
      <c r="G1625" s="23" t="s">
        <v>12239</v>
      </c>
      <c r="H1625" s="23" t="s">
        <v>13476</v>
      </c>
      <c r="I1625" s="19" t="s">
        <v>12240</v>
      </c>
      <c r="J1625" s="41">
        <v>530250</v>
      </c>
      <c r="K1625" s="42">
        <v>0.1</v>
      </c>
      <c r="L1625" s="41">
        <v>53025</v>
      </c>
      <c r="M1625" s="41">
        <v>583275</v>
      </c>
      <c r="N1625">
        <f>+VLOOKUP(C1625,'Thanh toán '!M$1335:N$6972,2,0)</f>
        <v>583275</v>
      </c>
      <c r="O1625" s="61">
        <f t="shared" si="78"/>
        <v>0</v>
      </c>
    </row>
    <row r="1626" spans="1:15" hidden="1" x14ac:dyDescent="0.3">
      <c r="A1626" s="18">
        <v>2023</v>
      </c>
      <c r="B1626" s="19" t="s">
        <v>15427</v>
      </c>
      <c r="C1626" s="19">
        <f t="shared" si="76"/>
        <v>9039</v>
      </c>
      <c r="D1626" s="19" t="s">
        <v>13350</v>
      </c>
      <c r="E1626" s="24" t="s">
        <v>15421</v>
      </c>
      <c r="F1626" s="18">
        <f t="shared" si="77"/>
        <v>2</v>
      </c>
      <c r="G1626" s="23" t="s">
        <v>12239</v>
      </c>
      <c r="H1626" s="23" t="s">
        <v>13476</v>
      </c>
      <c r="I1626" s="19" t="s">
        <v>12240</v>
      </c>
      <c r="J1626" s="41">
        <v>1477735</v>
      </c>
      <c r="K1626" s="42">
        <v>0.10000033835565916</v>
      </c>
      <c r="L1626" s="41">
        <v>147774</v>
      </c>
      <c r="M1626" s="41">
        <v>1625509</v>
      </c>
      <c r="N1626">
        <f>+VLOOKUP(C1626,'Thanh toán '!M$1335:N$6972,2,0)</f>
        <v>1625509</v>
      </c>
      <c r="O1626" s="61">
        <f t="shared" si="78"/>
        <v>0</v>
      </c>
    </row>
    <row r="1627" spans="1:15" hidden="1" x14ac:dyDescent="0.3">
      <c r="A1627" s="18">
        <v>2023</v>
      </c>
      <c r="B1627" s="19" t="s">
        <v>15428</v>
      </c>
      <c r="C1627" s="19">
        <f t="shared" si="76"/>
        <v>9040</v>
      </c>
      <c r="D1627" s="19" t="s">
        <v>13350</v>
      </c>
      <c r="E1627" s="24" t="s">
        <v>15421</v>
      </c>
      <c r="F1627" s="18">
        <f t="shared" si="77"/>
        <v>2</v>
      </c>
      <c r="G1627" s="23" t="s">
        <v>11799</v>
      </c>
      <c r="H1627" s="23" t="s">
        <v>13489</v>
      </c>
      <c r="I1627" s="19" t="s">
        <v>11725</v>
      </c>
      <c r="J1627" s="41">
        <v>962485</v>
      </c>
      <c r="K1627" s="42">
        <v>0.10000051948861541</v>
      </c>
      <c r="L1627" s="41">
        <v>96249</v>
      </c>
      <c r="M1627" s="41">
        <v>1058734</v>
      </c>
      <c r="N1627">
        <f>+VLOOKUP(C1627,'Thanh toán '!M$1335:N$6972,2,0)</f>
        <v>1058734</v>
      </c>
      <c r="O1627" s="61">
        <f t="shared" si="78"/>
        <v>0</v>
      </c>
    </row>
    <row r="1628" spans="1:15" hidden="1" x14ac:dyDescent="0.3">
      <c r="A1628" s="18">
        <v>2023</v>
      </c>
      <c r="B1628" s="19" t="s">
        <v>15429</v>
      </c>
      <c r="C1628" s="19">
        <f t="shared" si="76"/>
        <v>9041</v>
      </c>
      <c r="D1628" s="19" t="s">
        <v>13350</v>
      </c>
      <c r="E1628" s="24" t="s">
        <v>15421</v>
      </c>
      <c r="F1628" s="18">
        <f t="shared" si="77"/>
        <v>2</v>
      </c>
      <c r="G1628" s="23" t="s">
        <v>12363</v>
      </c>
      <c r="H1628" s="23" t="s">
        <v>12363</v>
      </c>
      <c r="I1628" s="19" t="s">
        <v>12364</v>
      </c>
      <c r="J1628" s="41">
        <v>985220</v>
      </c>
      <c r="K1628" s="42">
        <v>0.1</v>
      </c>
      <c r="L1628" s="41">
        <v>98522</v>
      </c>
      <c r="M1628" s="41">
        <v>1083742</v>
      </c>
      <c r="N1628">
        <f>+VLOOKUP(C1628,'Thanh toán '!M$1335:N$6972,2,0)</f>
        <v>1083742</v>
      </c>
      <c r="O1628" s="61">
        <f t="shared" si="78"/>
        <v>0</v>
      </c>
    </row>
    <row r="1629" spans="1:15" hidden="1" x14ac:dyDescent="0.3">
      <c r="A1629" s="18">
        <v>2023</v>
      </c>
      <c r="B1629" s="19" t="s">
        <v>15430</v>
      </c>
      <c r="C1629" s="19">
        <f t="shared" si="76"/>
        <v>9045</v>
      </c>
      <c r="D1629" s="19" t="s">
        <v>13350</v>
      </c>
      <c r="E1629" s="24" t="s">
        <v>15421</v>
      </c>
      <c r="F1629" s="18">
        <f t="shared" si="77"/>
        <v>2</v>
      </c>
      <c r="G1629" s="23" t="s">
        <v>11860</v>
      </c>
      <c r="H1629" s="23" t="s">
        <v>14888</v>
      </c>
      <c r="I1629" s="19" t="s">
        <v>11719</v>
      </c>
      <c r="J1629" s="41">
        <v>940284</v>
      </c>
      <c r="K1629" s="42">
        <v>9.999957459661124E-2</v>
      </c>
      <c r="L1629" s="41">
        <v>94028</v>
      </c>
      <c r="M1629" s="41">
        <v>1034312</v>
      </c>
      <c r="N1629">
        <f>+VLOOKUP(C1629,'Thanh toán '!M$1335:N$6972,2,0)</f>
        <v>1034312</v>
      </c>
      <c r="O1629" s="61">
        <f t="shared" si="78"/>
        <v>0</v>
      </c>
    </row>
    <row r="1630" spans="1:15" hidden="1" x14ac:dyDescent="0.3">
      <c r="A1630" s="18">
        <v>2023</v>
      </c>
      <c r="B1630" s="19" t="s">
        <v>15431</v>
      </c>
      <c r="C1630" s="19">
        <f t="shared" si="76"/>
        <v>9046</v>
      </c>
      <c r="D1630" s="19" t="s">
        <v>13350</v>
      </c>
      <c r="E1630" s="24" t="s">
        <v>15421</v>
      </c>
      <c r="F1630" s="18">
        <f t="shared" si="77"/>
        <v>2</v>
      </c>
      <c r="G1630" s="23" t="s">
        <v>11860</v>
      </c>
      <c r="H1630" s="23" t="s">
        <v>15432</v>
      </c>
      <c r="I1630" s="19" t="s">
        <v>11719</v>
      </c>
      <c r="J1630" s="41">
        <v>1502393</v>
      </c>
      <c r="K1630" s="42">
        <v>9.9999800318558457E-2</v>
      </c>
      <c r="L1630" s="41">
        <v>150239</v>
      </c>
      <c r="M1630" s="41">
        <v>1652632</v>
      </c>
      <c r="N1630">
        <f>+VLOOKUP(C1630,'Thanh toán '!M$1335:N$6972,2,0)</f>
        <v>1652632</v>
      </c>
      <c r="O1630" s="61">
        <f t="shared" si="78"/>
        <v>0</v>
      </c>
    </row>
    <row r="1631" spans="1:15" hidden="1" x14ac:dyDescent="0.3">
      <c r="A1631" s="18">
        <v>2023</v>
      </c>
      <c r="B1631" s="19" t="s">
        <v>15433</v>
      </c>
      <c r="C1631" s="19">
        <f t="shared" si="76"/>
        <v>9048</v>
      </c>
      <c r="D1631" s="19" t="s">
        <v>13350</v>
      </c>
      <c r="E1631" s="24" t="s">
        <v>15421</v>
      </c>
      <c r="F1631" s="18">
        <f t="shared" si="77"/>
        <v>2</v>
      </c>
      <c r="G1631" s="23" t="s">
        <v>12347</v>
      </c>
      <c r="H1631" s="23" t="s">
        <v>12347</v>
      </c>
      <c r="I1631" s="19" t="s">
        <v>12348</v>
      </c>
      <c r="J1631" s="41">
        <v>1081500</v>
      </c>
      <c r="K1631" s="42">
        <v>0.1</v>
      </c>
      <c r="L1631" s="41">
        <v>108150</v>
      </c>
      <c r="M1631" s="41">
        <v>1189650</v>
      </c>
      <c r="N1631">
        <f>+VLOOKUP(C1631,'Thanh toán '!M$1335:N$6972,2,0)</f>
        <v>1189650</v>
      </c>
      <c r="O1631" s="61">
        <f t="shared" si="78"/>
        <v>0</v>
      </c>
    </row>
    <row r="1632" spans="1:15" hidden="1" x14ac:dyDescent="0.3">
      <c r="A1632" s="18">
        <v>2023</v>
      </c>
      <c r="B1632" s="19" t="s">
        <v>15434</v>
      </c>
      <c r="C1632" s="19">
        <f t="shared" si="76"/>
        <v>9051</v>
      </c>
      <c r="D1632" s="19" t="s">
        <v>13350</v>
      </c>
      <c r="E1632" s="24" t="s">
        <v>15421</v>
      </c>
      <c r="F1632" s="18">
        <f t="shared" si="77"/>
        <v>2</v>
      </c>
      <c r="G1632" s="23" t="s">
        <v>12228</v>
      </c>
      <c r="H1632" s="23" t="s">
        <v>12228</v>
      </c>
      <c r="I1632" s="19" t="s">
        <v>12229</v>
      </c>
      <c r="J1632" s="41">
        <v>4504170</v>
      </c>
      <c r="K1632" s="42">
        <v>0.1</v>
      </c>
      <c r="L1632" s="41">
        <v>450417</v>
      </c>
      <c r="M1632" s="41">
        <v>4954587</v>
      </c>
      <c r="N1632">
        <f>+VLOOKUP(C1632,'Thanh toán '!M$1335:N$6972,2,0)</f>
        <v>4954587</v>
      </c>
      <c r="O1632" s="61">
        <f t="shared" si="78"/>
        <v>0</v>
      </c>
    </row>
    <row r="1633" spans="1:15" hidden="1" x14ac:dyDescent="0.3">
      <c r="A1633" s="18">
        <v>2023</v>
      </c>
      <c r="B1633" s="19" t="s">
        <v>15435</v>
      </c>
      <c r="C1633" s="19">
        <f t="shared" si="76"/>
        <v>9066</v>
      </c>
      <c r="D1633" s="19" t="s">
        <v>13350</v>
      </c>
      <c r="E1633" s="24" t="s">
        <v>15421</v>
      </c>
      <c r="F1633" s="18">
        <f t="shared" si="77"/>
        <v>2</v>
      </c>
      <c r="G1633" s="23" t="s">
        <v>12669</v>
      </c>
      <c r="H1633" s="23" t="s">
        <v>12669</v>
      </c>
      <c r="I1633" s="19" t="s">
        <v>12670</v>
      </c>
      <c r="J1633" s="41">
        <v>1102500</v>
      </c>
      <c r="K1633" s="42">
        <v>0.1</v>
      </c>
      <c r="L1633" s="41">
        <v>110250</v>
      </c>
      <c r="M1633" s="41">
        <v>1212750</v>
      </c>
      <c r="N1633">
        <f>+VLOOKUP(C1633,'Thanh toán '!M$1335:N$6972,2,0)</f>
        <v>1212750</v>
      </c>
      <c r="O1633" s="61">
        <f t="shared" si="78"/>
        <v>0</v>
      </c>
    </row>
    <row r="1634" spans="1:15" hidden="1" x14ac:dyDescent="0.3">
      <c r="A1634" s="18">
        <v>2023</v>
      </c>
      <c r="B1634" s="19" t="s">
        <v>15436</v>
      </c>
      <c r="C1634" s="19">
        <f t="shared" si="76"/>
        <v>9067</v>
      </c>
      <c r="D1634" s="19" t="s">
        <v>13350</v>
      </c>
      <c r="E1634" s="24" t="s">
        <v>15421</v>
      </c>
      <c r="F1634" s="18">
        <f t="shared" si="77"/>
        <v>2</v>
      </c>
      <c r="G1634" s="23" t="s">
        <v>12499</v>
      </c>
      <c r="H1634" s="23" t="s">
        <v>12499</v>
      </c>
      <c r="I1634" s="19" t="s">
        <v>12500</v>
      </c>
      <c r="J1634" s="41">
        <v>1081500</v>
      </c>
      <c r="K1634" s="42">
        <v>0.1</v>
      </c>
      <c r="L1634" s="41">
        <v>108150</v>
      </c>
      <c r="M1634" s="41">
        <v>1189650</v>
      </c>
      <c r="N1634">
        <f>+VLOOKUP(C1634,'Thanh toán '!M$1335:N$6972,2,0)</f>
        <v>1189650</v>
      </c>
      <c r="O1634" s="61">
        <f t="shared" si="78"/>
        <v>0</v>
      </c>
    </row>
    <row r="1635" spans="1:15" hidden="1" x14ac:dyDescent="0.3">
      <c r="A1635" s="18">
        <v>2023</v>
      </c>
      <c r="B1635" s="19" t="s">
        <v>15437</v>
      </c>
      <c r="C1635" s="19">
        <f t="shared" si="76"/>
        <v>9068</v>
      </c>
      <c r="D1635" s="19" t="s">
        <v>13350</v>
      </c>
      <c r="E1635" s="24" t="s">
        <v>15421</v>
      </c>
      <c r="F1635" s="18">
        <f t="shared" si="77"/>
        <v>2</v>
      </c>
      <c r="G1635" s="23" t="s">
        <v>12248</v>
      </c>
      <c r="H1635" s="23" t="s">
        <v>12248</v>
      </c>
      <c r="I1635" s="19" t="s">
        <v>12249</v>
      </c>
      <c r="J1635" s="41">
        <v>1517775</v>
      </c>
      <c r="K1635" s="42">
        <v>0.10000032942959267</v>
      </c>
      <c r="L1635" s="41">
        <v>151778</v>
      </c>
      <c r="M1635" s="41">
        <v>1669553</v>
      </c>
      <c r="N1635">
        <f>+VLOOKUP(C1635,'Thanh toán '!M$1335:N$6972,2,0)</f>
        <v>1669553</v>
      </c>
      <c r="O1635" s="61">
        <f t="shared" si="78"/>
        <v>0</v>
      </c>
    </row>
    <row r="1636" spans="1:15" hidden="1" x14ac:dyDescent="0.3">
      <c r="A1636" s="18">
        <v>2023</v>
      </c>
      <c r="B1636" s="19" t="s">
        <v>15438</v>
      </c>
      <c r="C1636" s="19">
        <f t="shared" si="76"/>
        <v>9069</v>
      </c>
      <c r="D1636" s="19" t="s">
        <v>13350</v>
      </c>
      <c r="E1636" s="24" t="s">
        <v>15421</v>
      </c>
      <c r="F1636" s="18">
        <f t="shared" si="77"/>
        <v>2</v>
      </c>
      <c r="G1636" s="23" t="s">
        <v>12251</v>
      </c>
      <c r="H1636" s="23" t="s">
        <v>12251</v>
      </c>
      <c r="I1636" s="19" t="s">
        <v>12252</v>
      </c>
      <c r="J1636" s="41">
        <v>704013</v>
      </c>
      <c r="K1636" s="42">
        <v>9.999957387150521E-2</v>
      </c>
      <c r="L1636" s="41">
        <v>70401</v>
      </c>
      <c r="M1636" s="41">
        <v>774414</v>
      </c>
      <c r="N1636">
        <f>+VLOOKUP(C1636,'Thanh toán '!M$1335:N$6972,2,0)</f>
        <v>774414</v>
      </c>
      <c r="O1636" s="61">
        <f t="shared" si="78"/>
        <v>0</v>
      </c>
    </row>
    <row r="1637" spans="1:15" hidden="1" x14ac:dyDescent="0.3">
      <c r="A1637" s="18">
        <v>2023</v>
      </c>
      <c r="B1637" s="19" t="s">
        <v>15439</v>
      </c>
      <c r="C1637" s="19">
        <f t="shared" si="76"/>
        <v>9070</v>
      </c>
      <c r="D1637" s="19" t="s">
        <v>13350</v>
      </c>
      <c r="E1637" s="24" t="s">
        <v>15421</v>
      </c>
      <c r="F1637" s="18">
        <f t="shared" si="77"/>
        <v>2</v>
      </c>
      <c r="G1637" s="23" t="s">
        <v>11970</v>
      </c>
      <c r="H1637" s="23" t="s">
        <v>14772</v>
      </c>
      <c r="I1637" s="19" t="s">
        <v>11971</v>
      </c>
      <c r="J1637" s="41">
        <v>521796</v>
      </c>
      <c r="K1637" s="42">
        <v>0.10000076658310911</v>
      </c>
      <c r="L1637" s="41">
        <v>52180</v>
      </c>
      <c r="M1637" s="41">
        <v>573976</v>
      </c>
      <c r="N1637">
        <f>+VLOOKUP(C1637,'Thanh toán '!M$1335:N$6972,2,0)</f>
        <v>573976</v>
      </c>
      <c r="O1637" s="61">
        <f t="shared" si="78"/>
        <v>0</v>
      </c>
    </row>
    <row r="1638" spans="1:15" hidden="1" x14ac:dyDescent="0.3">
      <c r="A1638" s="18">
        <v>2023</v>
      </c>
      <c r="B1638" s="19" t="s">
        <v>15440</v>
      </c>
      <c r="C1638" s="19">
        <f t="shared" si="76"/>
        <v>9071</v>
      </c>
      <c r="D1638" s="19" t="s">
        <v>13350</v>
      </c>
      <c r="E1638" s="24" t="s">
        <v>15421</v>
      </c>
      <c r="F1638" s="18">
        <f t="shared" si="77"/>
        <v>2</v>
      </c>
      <c r="G1638" s="23" t="s">
        <v>11970</v>
      </c>
      <c r="H1638" s="23" t="s">
        <v>14543</v>
      </c>
      <c r="I1638" s="19" t="s">
        <v>11971</v>
      </c>
      <c r="J1638" s="41">
        <v>618065</v>
      </c>
      <c r="K1638" s="42">
        <v>0.10000080897640216</v>
      </c>
      <c r="L1638" s="41">
        <v>61807</v>
      </c>
      <c r="M1638" s="41">
        <v>679872</v>
      </c>
      <c r="N1638">
        <f>+VLOOKUP(C1638,'Thanh toán '!M$1335:N$6972,2,0)</f>
        <v>679872</v>
      </c>
      <c r="O1638" s="61">
        <f t="shared" si="78"/>
        <v>0</v>
      </c>
    </row>
    <row r="1639" spans="1:15" hidden="1" x14ac:dyDescent="0.3">
      <c r="A1639" s="18">
        <v>2023</v>
      </c>
      <c r="B1639" s="19" t="s">
        <v>15441</v>
      </c>
      <c r="C1639" s="19">
        <f t="shared" si="76"/>
        <v>9072</v>
      </c>
      <c r="D1639" s="19" t="s">
        <v>13350</v>
      </c>
      <c r="E1639" s="24" t="s">
        <v>15421</v>
      </c>
      <c r="F1639" s="18">
        <f t="shared" si="77"/>
        <v>2</v>
      </c>
      <c r="G1639" s="23" t="s">
        <v>11970</v>
      </c>
      <c r="H1639" s="23" t="s">
        <v>14545</v>
      </c>
      <c r="I1639" s="19" t="s">
        <v>11971</v>
      </c>
      <c r="J1639" s="41">
        <v>618065</v>
      </c>
      <c r="K1639" s="42">
        <v>0.10000080897640216</v>
      </c>
      <c r="L1639" s="41">
        <v>61807</v>
      </c>
      <c r="M1639" s="41">
        <v>679872</v>
      </c>
      <c r="N1639">
        <f>+VLOOKUP(C1639,'Thanh toán '!M$1335:N$6972,2,0)</f>
        <v>679872</v>
      </c>
      <c r="O1639" s="61">
        <f t="shared" si="78"/>
        <v>0</v>
      </c>
    </row>
    <row r="1640" spans="1:15" hidden="1" x14ac:dyDescent="0.3">
      <c r="A1640" s="18">
        <v>2023</v>
      </c>
      <c r="B1640" s="19" t="s">
        <v>15442</v>
      </c>
      <c r="C1640" s="19">
        <f t="shared" si="76"/>
        <v>9075</v>
      </c>
      <c r="D1640" s="19" t="s">
        <v>13350</v>
      </c>
      <c r="E1640" s="24" t="s">
        <v>15421</v>
      </c>
      <c r="F1640" s="18">
        <f t="shared" si="77"/>
        <v>2</v>
      </c>
      <c r="G1640" s="23" t="s">
        <v>12257</v>
      </c>
      <c r="H1640" s="23" t="s">
        <v>12257</v>
      </c>
      <c r="I1640" s="19" t="s">
        <v>12258</v>
      </c>
      <c r="J1640" s="41">
        <v>73431</v>
      </c>
      <c r="K1640" s="42">
        <v>9.9998638177336549E-2</v>
      </c>
      <c r="L1640" s="41">
        <v>7343</v>
      </c>
      <c r="M1640" s="41">
        <v>80774</v>
      </c>
      <c r="N1640">
        <f>+VLOOKUP(C1640,'Thanh toán '!M$1335:N$6972,2,0)</f>
        <v>80774</v>
      </c>
      <c r="O1640" s="61">
        <f t="shared" si="78"/>
        <v>0</v>
      </c>
    </row>
    <row r="1641" spans="1:15" hidden="1" x14ac:dyDescent="0.3">
      <c r="A1641" s="18">
        <v>2023</v>
      </c>
      <c r="B1641" s="19" t="s">
        <v>15443</v>
      </c>
      <c r="C1641" s="19">
        <f t="shared" si="76"/>
        <v>9076</v>
      </c>
      <c r="D1641" s="19" t="s">
        <v>13350</v>
      </c>
      <c r="E1641" s="24" t="s">
        <v>15421</v>
      </c>
      <c r="F1641" s="18">
        <f t="shared" si="77"/>
        <v>2</v>
      </c>
      <c r="G1641" s="23" t="s">
        <v>12448</v>
      </c>
      <c r="H1641" s="23" t="s">
        <v>12448</v>
      </c>
      <c r="I1641" s="19" t="s">
        <v>12449</v>
      </c>
      <c r="J1641" s="41">
        <v>3501645</v>
      </c>
      <c r="K1641" s="42">
        <v>0.10000014279003154</v>
      </c>
      <c r="L1641" s="41">
        <v>350165</v>
      </c>
      <c r="M1641" s="41">
        <v>3851810</v>
      </c>
      <c r="N1641">
        <f>+VLOOKUP(C1641,'Thanh toán '!M$1335:N$6972,2,0)</f>
        <v>3851810</v>
      </c>
      <c r="O1641" s="61">
        <f t="shared" si="78"/>
        <v>0</v>
      </c>
    </row>
    <row r="1642" spans="1:15" hidden="1" x14ac:dyDescent="0.3">
      <c r="A1642" s="18">
        <v>2023</v>
      </c>
      <c r="B1642" s="19" t="s">
        <v>15444</v>
      </c>
      <c r="C1642" s="19">
        <f t="shared" si="76"/>
        <v>9083</v>
      </c>
      <c r="D1642" s="19" t="s">
        <v>13350</v>
      </c>
      <c r="E1642" s="24" t="s">
        <v>15445</v>
      </c>
      <c r="F1642" s="18">
        <f t="shared" si="77"/>
        <v>2</v>
      </c>
      <c r="G1642" s="23" t="s">
        <v>11838</v>
      </c>
      <c r="H1642" s="23" t="s">
        <v>13932</v>
      </c>
      <c r="I1642" s="19" t="s">
        <v>11839</v>
      </c>
      <c r="J1642" s="41">
        <v>3740683</v>
      </c>
      <c r="K1642" s="42">
        <v>9.9999919800742271E-2</v>
      </c>
      <c r="L1642" s="41">
        <v>374068</v>
      </c>
      <c r="M1642" s="41">
        <v>4114751</v>
      </c>
      <c r="N1642">
        <f>+VLOOKUP(C1642,'Thanh toán '!M$1335:N$6972,2,0)</f>
        <v>4114751</v>
      </c>
      <c r="O1642" s="61">
        <f t="shared" si="78"/>
        <v>0</v>
      </c>
    </row>
    <row r="1643" spans="1:15" hidden="1" x14ac:dyDescent="0.3">
      <c r="A1643" s="18">
        <v>2023</v>
      </c>
      <c r="B1643" s="19" t="s">
        <v>15446</v>
      </c>
      <c r="C1643" s="19">
        <f t="shared" si="76"/>
        <v>9085</v>
      </c>
      <c r="D1643" s="19" t="s">
        <v>13350</v>
      </c>
      <c r="E1643" s="24" t="s">
        <v>15445</v>
      </c>
      <c r="F1643" s="18">
        <f t="shared" si="77"/>
        <v>2</v>
      </c>
      <c r="G1643" s="23" t="s">
        <v>12333</v>
      </c>
      <c r="H1643" s="23" t="s">
        <v>12333</v>
      </c>
      <c r="I1643" s="19" t="s">
        <v>12334</v>
      </c>
      <c r="J1643" s="41">
        <v>2163000</v>
      </c>
      <c r="K1643" s="42">
        <v>0.1</v>
      </c>
      <c r="L1643" s="41">
        <v>216300</v>
      </c>
      <c r="M1643" s="41">
        <v>2379300</v>
      </c>
      <c r="N1643">
        <f>+VLOOKUP(C1643,'Thanh toán '!M$1335:N$6972,2,0)</f>
        <v>2379300</v>
      </c>
      <c r="O1643" s="61">
        <f t="shared" si="78"/>
        <v>0</v>
      </c>
    </row>
    <row r="1644" spans="1:15" hidden="1" x14ac:dyDescent="0.3">
      <c r="A1644" s="18">
        <v>2023</v>
      </c>
      <c r="B1644" s="19" t="s">
        <v>15447</v>
      </c>
      <c r="C1644" s="19">
        <f t="shared" si="76"/>
        <v>9086</v>
      </c>
      <c r="D1644" s="19" t="s">
        <v>13350</v>
      </c>
      <c r="E1644" s="24" t="s">
        <v>15445</v>
      </c>
      <c r="F1644" s="18">
        <f t="shared" si="77"/>
        <v>2</v>
      </c>
      <c r="G1644" s="23" t="s">
        <v>12333</v>
      </c>
      <c r="H1644" s="23" t="s">
        <v>12333</v>
      </c>
      <c r="I1644" s="19" t="s">
        <v>12334</v>
      </c>
      <c r="J1644" s="41">
        <v>2298580</v>
      </c>
      <c r="K1644" s="42">
        <v>0.1</v>
      </c>
      <c r="L1644" s="41">
        <v>229858</v>
      </c>
      <c r="M1644" s="41">
        <v>2528438</v>
      </c>
      <c r="N1644">
        <f>+VLOOKUP(C1644,'Thanh toán '!M$1335:N$6972,2,0)</f>
        <v>2528438</v>
      </c>
      <c r="O1644" s="61">
        <f t="shared" si="78"/>
        <v>0</v>
      </c>
    </row>
    <row r="1645" spans="1:15" hidden="1" x14ac:dyDescent="0.3">
      <c r="A1645" s="18">
        <v>2023</v>
      </c>
      <c r="B1645" s="19" t="s">
        <v>15448</v>
      </c>
      <c r="C1645" s="19">
        <f t="shared" si="76"/>
        <v>9090</v>
      </c>
      <c r="D1645" s="19" t="s">
        <v>13350</v>
      </c>
      <c r="E1645" s="24" t="s">
        <v>15445</v>
      </c>
      <c r="F1645" s="18">
        <f t="shared" si="77"/>
        <v>2</v>
      </c>
      <c r="G1645" s="23" t="s">
        <v>12367</v>
      </c>
      <c r="H1645" s="23" t="s">
        <v>14589</v>
      </c>
      <c r="I1645" s="19" t="s">
        <v>12368</v>
      </c>
      <c r="J1645" s="41">
        <v>2488206</v>
      </c>
      <c r="K1645" s="42">
        <v>0.1000001607583938</v>
      </c>
      <c r="L1645" s="41">
        <v>248821</v>
      </c>
      <c r="M1645" s="41">
        <v>2737027</v>
      </c>
      <c r="N1645">
        <f>+VLOOKUP(C1645,'Thanh toán '!M$1335:N$6972,2,0)</f>
        <v>2737027</v>
      </c>
      <c r="O1645" s="61">
        <f t="shared" si="78"/>
        <v>0</v>
      </c>
    </row>
    <row r="1646" spans="1:15" hidden="1" x14ac:dyDescent="0.3">
      <c r="A1646" s="18">
        <v>2023</v>
      </c>
      <c r="B1646" s="19" t="s">
        <v>15449</v>
      </c>
      <c r="C1646" s="19">
        <f t="shared" si="76"/>
        <v>9092</v>
      </c>
      <c r="D1646" s="19" t="s">
        <v>13350</v>
      </c>
      <c r="E1646" s="24" t="s">
        <v>15445</v>
      </c>
      <c r="F1646" s="18">
        <f t="shared" si="77"/>
        <v>2</v>
      </c>
      <c r="G1646" s="23" t="s">
        <v>11799</v>
      </c>
      <c r="H1646" s="23" t="s">
        <v>13440</v>
      </c>
      <c r="I1646" s="19" t="s">
        <v>11725</v>
      </c>
      <c r="J1646" s="41">
        <v>690372</v>
      </c>
      <c r="K1646" s="42">
        <v>9.9999710301113029E-2</v>
      </c>
      <c r="L1646" s="41">
        <v>69037</v>
      </c>
      <c r="M1646" s="41">
        <v>759409</v>
      </c>
      <c r="N1646">
        <f>+VLOOKUP(C1646,'Thanh toán '!M$1335:N$6972,2,0)</f>
        <v>759409</v>
      </c>
      <c r="O1646" s="61">
        <f t="shared" si="78"/>
        <v>0</v>
      </c>
    </row>
    <row r="1647" spans="1:15" hidden="1" x14ac:dyDescent="0.3">
      <c r="A1647" s="18">
        <v>2023</v>
      </c>
      <c r="B1647" s="19" t="s">
        <v>15450</v>
      </c>
      <c r="C1647" s="19">
        <f t="shared" si="76"/>
        <v>9093</v>
      </c>
      <c r="D1647" s="19" t="s">
        <v>13350</v>
      </c>
      <c r="E1647" s="24" t="s">
        <v>15445</v>
      </c>
      <c r="F1647" s="18">
        <f t="shared" si="77"/>
        <v>2</v>
      </c>
      <c r="G1647" s="23" t="s">
        <v>11799</v>
      </c>
      <c r="H1647" s="23" t="s">
        <v>13438</v>
      </c>
      <c r="I1647" s="19" t="s">
        <v>11725</v>
      </c>
      <c r="J1647" s="41">
        <v>737956</v>
      </c>
      <c r="K1647" s="42">
        <v>0.10000054203773667</v>
      </c>
      <c r="L1647" s="41">
        <v>73796</v>
      </c>
      <c r="M1647" s="41">
        <v>811752</v>
      </c>
      <c r="N1647">
        <f>+VLOOKUP(C1647,'Thanh toán '!M$1335:N$6972,2,0)</f>
        <v>811752</v>
      </c>
      <c r="O1647" s="61">
        <f t="shared" si="78"/>
        <v>0</v>
      </c>
    </row>
    <row r="1648" spans="1:15" hidden="1" x14ac:dyDescent="0.3">
      <c r="A1648" s="18">
        <v>2023</v>
      </c>
      <c r="B1648" s="19" t="s">
        <v>15451</v>
      </c>
      <c r="C1648" s="19">
        <f t="shared" si="76"/>
        <v>9094</v>
      </c>
      <c r="D1648" s="19" t="s">
        <v>13350</v>
      </c>
      <c r="E1648" s="24" t="s">
        <v>15445</v>
      </c>
      <c r="F1648" s="18">
        <f t="shared" si="77"/>
        <v>2</v>
      </c>
      <c r="G1648" s="23" t="s">
        <v>11799</v>
      </c>
      <c r="H1648" s="23" t="s">
        <v>13629</v>
      </c>
      <c r="I1648" s="19" t="s">
        <v>11725</v>
      </c>
      <c r="J1648" s="41">
        <v>622160</v>
      </c>
      <c r="K1648" s="42">
        <v>0.1</v>
      </c>
      <c r="L1648" s="41">
        <v>62216</v>
      </c>
      <c r="M1648" s="41">
        <v>684376</v>
      </c>
      <c r="N1648">
        <f>+VLOOKUP(C1648,'Thanh toán '!M$1335:N$6972,2,0)</f>
        <v>684376</v>
      </c>
      <c r="O1648" s="61">
        <f t="shared" si="78"/>
        <v>0</v>
      </c>
    </row>
    <row r="1649" spans="1:15" hidden="1" x14ac:dyDescent="0.3">
      <c r="A1649" s="18">
        <v>2023</v>
      </c>
      <c r="B1649" s="19" t="s">
        <v>15452</v>
      </c>
      <c r="C1649" s="19">
        <f t="shared" si="76"/>
        <v>9095</v>
      </c>
      <c r="D1649" s="19" t="s">
        <v>13350</v>
      </c>
      <c r="E1649" s="24" t="s">
        <v>15445</v>
      </c>
      <c r="F1649" s="18">
        <f t="shared" si="77"/>
        <v>2</v>
      </c>
      <c r="G1649" s="23" t="s">
        <v>12347</v>
      </c>
      <c r="H1649" s="23" t="s">
        <v>12347</v>
      </c>
      <c r="I1649" s="19" t="s">
        <v>12348</v>
      </c>
      <c r="J1649" s="41">
        <v>501820</v>
      </c>
      <c r="K1649" s="42">
        <v>0.1</v>
      </c>
      <c r="L1649" s="41">
        <v>50182</v>
      </c>
      <c r="M1649" s="41">
        <v>552002</v>
      </c>
      <c r="N1649">
        <f>+VLOOKUP(C1649,'Thanh toán '!M$1335:N$6972,2,0)</f>
        <v>552002</v>
      </c>
      <c r="O1649" s="61">
        <f t="shared" si="78"/>
        <v>0</v>
      </c>
    </row>
    <row r="1650" spans="1:15" hidden="1" x14ac:dyDescent="0.3">
      <c r="A1650" s="18">
        <v>2023</v>
      </c>
      <c r="B1650" s="19" t="s">
        <v>15453</v>
      </c>
      <c r="C1650" s="19">
        <f t="shared" si="76"/>
        <v>9097</v>
      </c>
      <c r="D1650" s="19" t="s">
        <v>13350</v>
      </c>
      <c r="E1650" s="24" t="s">
        <v>15445</v>
      </c>
      <c r="F1650" s="18">
        <f t="shared" si="77"/>
        <v>2</v>
      </c>
      <c r="G1650" s="23" t="s">
        <v>12235</v>
      </c>
      <c r="H1650" s="23" t="s">
        <v>12235</v>
      </c>
      <c r="I1650" s="19" t="s">
        <v>12236</v>
      </c>
      <c r="J1650" s="41">
        <v>3537370</v>
      </c>
      <c r="K1650" s="42">
        <v>0.1</v>
      </c>
      <c r="L1650" s="41">
        <v>353737</v>
      </c>
      <c r="M1650" s="41">
        <v>3891107</v>
      </c>
      <c r="N1650">
        <f>+VLOOKUP(C1650,'Thanh toán '!M$1335:N$6972,2,0)</f>
        <v>3891107</v>
      </c>
      <c r="O1650" s="61">
        <f t="shared" si="78"/>
        <v>0</v>
      </c>
    </row>
    <row r="1651" spans="1:15" hidden="1" x14ac:dyDescent="0.3">
      <c r="A1651" s="18">
        <v>2023</v>
      </c>
      <c r="B1651" s="19" t="s">
        <v>15454</v>
      </c>
      <c r="C1651" s="19">
        <f t="shared" si="76"/>
        <v>9103</v>
      </c>
      <c r="D1651" s="19" t="s">
        <v>13350</v>
      </c>
      <c r="E1651" s="24" t="s">
        <v>15455</v>
      </c>
      <c r="F1651" s="18">
        <f t="shared" si="77"/>
        <v>3</v>
      </c>
      <c r="G1651" s="23" t="s">
        <v>11799</v>
      </c>
      <c r="H1651" s="23" t="s">
        <v>13536</v>
      </c>
      <c r="I1651" s="19" t="s">
        <v>11725</v>
      </c>
      <c r="J1651" s="41">
        <v>584084</v>
      </c>
      <c r="K1651" s="42">
        <v>9.9999315166996533E-2</v>
      </c>
      <c r="L1651" s="41">
        <v>58408</v>
      </c>
      <c r="M1651" s="41">
        <v>642492</v>
      </c>
      <c r="N1651">
        <f>+VLOOKUP(C1651,'Thanh toán '!M$1335:N$6972,2,0)</f>
        <v>642492</v>
      </c>
      <c r="O1651" s="61">
        <f t="shared" si="78"/>
        <v>0</v>
      </c>
    </row>
    <row r="1652" spans="1:15" hidden="1" x14ac:dyDescent="0.3">
      <c r="A1652" s="18">
        <v>2023</v>
      </c>
      <c r="B1652" s="19" t="s">
        <v>15456</v>
      </c>
      <c r="C1652" s="19">
        <f t="shared" si="76"/>
        <v>9104</v>
      </c>
      <c r="D1652" s="19" t="s">
        <v>13350</v>
      </c>
      <c r="E1652" s="24" t="s">
        <v>15455</v>
      </c>
      <c r="F1652" s="18">
        <f t="shared" si="77"/>
        <v>3</v>
      </c>
      <c r="G1652" s="23" t="s">
        <v>11799</v>
      </c>
      <c r="H1652" s="23" t="s">
        <v>13597</v>
      </c>
      <c r="I1652" s="19" t="s">
        <v>11725</v>
      </c>
      <c r="J1652" s="41">
        <v>798820</v>
      </c>
      <c r="K1652" s="42">
        <v>0.1</v>
      </c>
      <c r="L1652" s="41">
        <v>79882</v>
      </c>
      <c r="M1652" s="41">
        <v>878702</v>
      </c>
      <c r="N1652">
        <f>+VLOOKUP(C1652,'Thanh toán '!M$1335:N$6972,2,0)</f>
        <v>878702</v>
      </c>
      <c r="O1652" s="61">
        <f t="shared" si="78"/>
        <v>0</v>
      </c>
    </row>
    <row r="1653" spans="1:15" hidden="1" x14ac:dyDescent="0.3">
      <c r="A1653" s="18">
        <v>2023</v>
      </c>
      <c r="B1653" s="19" t="s">
        <v>15457</v>
      </c>
      <c r="C1653" s="19">
        <f t="shared" si="76"/>
        <v>9105</v>
      </c>
      <c r="D1653" s="19" t="s">
        <v>13350</v>
      </c>
      <c r="E1653" s="24" t="s">
        <v>15455</v>
      </c>
      <c r="F1653" s="18">
        <f t="shared" si="77"/>
        <v>3</v>
      </c>
      <c r="G1653" s="23" t="s">
        <v>11799</v>
      </c>
      <c r="H1653" s="23" t="s">
        <v>13591</v>
      </c>
      <c r="I1653" s="19" t="s">
        <v>11725</v>
      </c>
      <c r="J1653" s="41">
        <v>2003780</v>
      </c>
      <c r="K1653" s="42">
        <v>0.1</v>
      </c>
      <c r="L1653" s="41">
        <v>200378</v>
      </c>
      <c r="M1653" s="41">
        <v>2204158</v>
      </c>
      <c r="N1653">
        <f>+VLOOKUP(C1653,'Thanh toán '!M$1335:N$6972,2,0)</f>
        <v>2204158</v>
      </c>
      <c r="O1653" s="61">
        <f t="shared" si="78"/>
        <v>0</v>
      </c>
    </row>
    <row r="1654" spans="1:15" hidden="1" x14ac:dyDescent="0.3">
      <c r="A1654" s="18">
        <v>2023</v>
      </c>
      <c r="B1654" s="19" t="s">
        <v>15458</v>
      </c>
      <c r="C1654" s="19">
        <f t="shared" si="76"/>
        <v>9106</v>
      </c>
      <c r="D1654" s="19" t="s">
        <v>13350</v>
      </c>
      <c r="E1654" s="24" t="s">
        <v>15455</v>
      </c>
      <c r="F1654" s="18">
        <f t="shared" si="77"/>
        <v>3</v>
      </c>
      <c r="G1654" s="23" t="s">
        <v>11799</v>
      </c>
      <c r="H1654" s="23" t="s">
        <v>13585</v>
      </c>
      <c r="I1654" s="19" t="s">
        <v>11725</v>
      </c>
      <c r="J1654" s="41">
        <v>404250</v>
      </c>
      <c r="K1654" s="42">
        <v>0.1</v>
      </c>
      <c r="L1654" s="41">
        <v>40425</v>
      </c>
      <c r="M1654" s="41">
        <v>444675</v>
      </c>
      <c r="N1654">
        <f>+VLOOKUP(C1654,'Thanh toán '!M$1335:N$6972,2,0)</f>
        <v>444675</v>
      </c>
      <c r="O1654" s="61">
        <f t="shared" si="78"/>
        <v>0</v>
      </c>
    </row>
    <row r="1655" spans="1:15" hidden="1" x14ac:dyDescent="0.3">
      <c r="A1655" s="18">
        <v>2023</v>
      </c>
      <c r="B1655" s="19" t="s">
        <v>15459</v>
      </c>
      <c r="C1655" s="19">
        <f t="shared" si="76"/>
        <v>9107</v>
      </c>
      <c r="D1655" s="19" t="s">
        <v>13350</v>
      </c>
      <c r="E1655" s="24" t="s">
        <v>15455</v>
      </c>
      <c r="F1655" s="18">
        <f t="shared" si="77"/>
        <v>3</v>
      </c>
      <c r="G1655" s="23" t="s">
        <v>12363</v>
      </c>
      <c r="H1655" s="23" t="s">
        <v>12363</v>
      </c>
      <c r="I1655" s="19" t="s">
        <v>12364</v>
      </c>
      <c r="J1655" s="41">
        <v>2163000</v>
      </c>
      <c r="K1655" s="42">
        <v>0.1</v>
      </c>
      <c r="L1655" s="41">
        <v>216300</v>
      </c>
      <c r="M1655" s="41">
        <v>2379300</v>
      </c>
      <c r="N1655">
        <f>+VLOOKUP(C1655,'Thanh toán '!M$1335:N$6972,2,0)</f>
        <v>2379300</v>
      </c>
      <c r="O1655" s="61">
        <f t="shared" si="78"/>
        <v>0</v>
      </c>
    </row>
    <row r="1656" spans="1:15" hidden="1" x14ac:dyDescent="0.3">
      <c r="A1656" s="18">
        <v>2023</v>
      </c>
      <c r="B1656" s="19" t="s">
        <v>15460</v>
      </c>
      <c r="C1656" s="19">
        <f t="shared" si="76"/>
        <v>9108</v>
      </c>
      <c r="D1656" s="19" t="s">
        <v>13350</v>
      </c>
      <c r="E1656" s="24" t="s">
        <v>15455</v>
      </c>
      <c r="F1656" s="18">
        <f t="shared" si="77"/>
        <v>3</v>
      </c>
      <c r="G1656" s="23" t="s">
        <v>12363</v>
      </c>
      <c r="H1656" s="23" t="s">
        <v>12363</v>
      </c>
      <c r="I1656" s="19" t="s">
        <v>12364</v>
      </c>
      <c r="J1656" s="41">
        <v>1361490</v>
      </c>
      <c r="K1656" s="42">
        <v>0.1</v>
      </c>
      <c r="L1656" s="41">
        <v>136149</v>
      </c>
      <c r="M1656" s="41">
        <v>1497639</v>
      </c>
      <c r="N1656">
        <f>+VLOOKUP(C1656,'Thanh toán '!M$1335:N$6972,2,0)</f>
        <v>1497639</v>
      </c>
      <c r="O1656" s="61">
        <f t="shared" si="78"/>
        <v>0</v>
      </c>
    </row>
    <row r="1657" spans="1:15" hidden="1" x14ac:dyDescent="0.3">
      <c r="A1657" s="18">
        <v>2023</v>
      </c>
      <c r="B1657" s="19" t="s">
        <v>15461</v>
      </c>
      <c r="C1657" s="19">
        <f t="shared" si="76"/>
        <v>9111</v>
      </c>
      <c r="D1657" s="19" t="s">
        <v>13350</v>
      </c>
      <c r="E1657" s="24" t="s">
        <v>15455</v>
      </c>
      <c r="F1657" s="18">
        <f t="shared" si="77"/>
        <v>3</v>
      </c>
      <c r="G1657" s="23" t="s">
        <v>12545</v>
      </c>
      <c r="H1657" s="23" t="s">
        <v>12545</v>
      </c>
      <c r="I1657" s="19" t="s">
        <v>12546</v>
      </c>
      <c r="J1657" s="41">
        <v>1632750</v>
      </c>
      <c r="K1657" s="42">
        <v>0.1</v>
      </c>
      <c r="L1657" s="41">
        <v>163275</v>
      </c>
      <c r="M1657" s="41">
        <v>1796025</v>
      </c>
      <c r="N1657">
        <f>+VLOOKUP(C1657,'Thanh toán '!M$1335:N$6972,2,0)</f>
        <v>1796025</v>
      </c>
      <c r="O1657" s="61">
        <f t="shared" si="78"/>
        <v>0</v>
      </c>
    </row>
    <row r="1658" spans="1:15" hidden="1" x14ac:dyDescent="0.3">
      <c r="A1658" s="18">
        <v>2023</v>
      </c>
      <c r="B1658" s="19" t="s">
        <v>15462</v>
      </c>
      <c r="C1658" s="19">
        <f t="shared" si="76"/>
        <v>9112</v>
      </c>
      <c r="D1658" s="19" t="s">
        <v>13350</v>
      </c>
      <c r="E1658" s="24" t="s">
        <v>15455</v>
      </c>
      <c r="F1658" s="18">
        <f t="shared" si="77"/>
        <v>3</v>
      </c>
      <c r="G1658" s="23" t="s">
        <v>12263</v>
      </c>
      <c r="H1658" s="23" t="s">
        <v>12263</v>
      </c>
      <c r="I1658" s="19" t="s">
        <v>12264</v>
      </c>
      <c r="J1658" s="41">
        <v>1060500</v>
      </c>
      <c r="K1658" s="42">
        <v>0.1</v>
      </c>
      <c r="L1658" s="41">
        <v>106050</v>
      </c>
      <c r="M1658" s="41">
        <v>1166550</v>
      </c>
      <c r="N1658">
        <f>+VLOOKUP(C1658,'Thanh toán '!M$1335:N$6972,2,0)</f>
        <v>1166550</v>
      </c>
      <c r="O1658" s="61">
        <f t="shared" si="78"/>
        <v>0</v>
      </c>
    </row>
    <row r="1659" spans="1:15" hidden="1" x14ac:dyDescent="0.3">
      <c r="A1659" s="18">
        <v>2023</v>
      </c>
      <c r="B1659" s="19" t="s">
        <v>15463</v>
      </c>
      <c r="C1659" s="19">
        <f t="shared" si="76"/>
        <v>9113</v>
      </c>
      <c r="D1659" s="19" t="s">
        <v>13350</v>
      </c>
      <c r="E1659" s="24" t="s">
        <v>15455</v>
      </c>
      <c r="F1659" s="18">
        <f t="shared" si="77"/>
        <v>3</v>
      </c>
      <c r="G1659" s="23" t="s">
        <v>12788</v>
      </c>
      <c r="H1659" s="23" t="s">
        <v>12788</v>
      </c>
      <c r="I1659" s="19" t="s">
        <v>12789</v>
      </c>
      <c r="J1659" s="41">
        <v>530250</v>
      </c>
      <c r="K1659" s="42">
        <v>0.1</v>
      </c>
      <c r="L1659" s="41">
        <v>53025</v>
      </c>
      <c r="M1659" s="41">
        <v>583275</v>
      </c>
      <c r="N1659">
        <f>+VLOOKUP(C1659,'Thanh toán '!M$1335:N$6972,2,0)</f>
        <v>583275</v>
      </c>
      <c r="O1659" s="61">
        <f t="shared" si="78"/>
        <v>0</v>
      </c>
    </row>
    <row r="1660" spans="1:15" hidden="1" x14ac:dyDescent="0.3">
      <c r="A1660" s="18">
        <v>2023</v>
      </c>
      <c r="B1660" s="19" t="s">
        <v>15464</v>
      </c>
      <c r="C1660" s="19">
        <f t="shared" si="76"/>
        <v>9114</v>
      </c>
      <c r="D1660" s="19" t="s">
        <v>13350</v>
      </c>
      <c r="E1660" s="24" t="s">
        <v>15455</v>
      </c>
      <c r="F1660" s="18">
        <f t="shared" si="77"/>
        <v>3</v>
      </c>
      <c r="G1660" s="23" t="s">
        <v>12293</v>
      </c>
      <c r="H1660" s="23" t="s">
        <v>12293</v>
      </c>
      <c r="I1660" s="19" t="s">
        <v>12294</v>
      </c>
      <c r="J1660" s="41">
        <v>1656755</v>
      </c>
      <c r="K1660" s="42">
        <v>0.10000030179477352</v>
      </c>
      <c r="L1660" s="41">
        <v>165676</v>
      </c>
      <c r="M1660" s="41">
        <v>1822431</v>
      </c>
      <c r="N1660">
        <f>+VLOOKUP(C1660,'Thanh toán '!M$1335:N$6972,2,0)</f>
        <v>1822431</v>
      </c>
      <c r="O1660" s="61">
        <f t="shared" si="78"/>
        <v>0</v>
      </c>
    </row>
    <row r="1661" spans="1:15" hidden="1" x14ac:dyDescent="0.3">
      <c r="A1661" s="18">
        <v>2023</v>
      </c>
      <c r="B1661" s="19" t="s">
        <v>15465</v>
      </c>
      <c r="C1661" s="19">
        <f t="shared" si="76"/>
        <v>9115</v>
      </c>
      <c r="D1661" s="19" t="s">
        <v>13350</v>
      </c>
      <c r="E1661" s="24" t="s">
        <v>15455</v>
      </c>
      <c r="F1661" s="18">
        <f t="shared" si="77"/>
        <v>3</v>
      </c>
      <c r="G1661" s="23" t="s">
        <v>12565</v>
      </c>
      <c r="H1661" s="23" t="s">
        <v>12565</v>
      </c>
      <c r="I1661" s="19" t="s">
        <v>12566</v>
      </c>
      <c r="J1661" s="41">
        <v>1612400</v>
      </c>
      <c r="K1661" s="42">
        <v>0.1</v>
      </c>
      <c r="L1661" s="41">
        <v>161240</v>
      </c>
      <c r="M1661" s="41">
        <v>1773640</v>
      </c>
      <c r="N1661">
        <f>+VLOOKUP(C1661,'Thanh toán '!M$1335:N$6972,2,0)</f>
        <v>1773640</v>
      </c>
      <c r="O1661" s="61">
        <f t="shared" si="78"/>
        <v>0</v>
      </c>
    </row>
    <row r="1662" spans="1:15" hidden="1" x14ac:dyDescent="0.3">
      <c r="A1662" s="18">
        <v>2023</v>
      </c>
      <c r="B1662" s="19" t="s">
        <v>15466</v>
      </c>
      <c r="C1662" s="19">
        <f t="shared" si="76"/>
        <v>9116</v>
      </c>
      <c r="D1662" s="19" t="s">
        <v>13350</v>
      </c>
      <c r="E1662" s="24" t="s">
        <v>15455</v>
      </c>
      <c r="F1662" s="18">
        <f t="shared" si="77"/>
        <v>3</v>
      </c>
      <c r="G1662" s="23" t="s">
        <v>12312</v>
      </c>
      <c r="H1662" s="23" t="s">
        <v>12312</v>
      </c>
      <c r="I1662" s="19" t="s">
        <v>12313</v>
      </c>
      <c r="J1662" s="41">
        <v>1924970</v>
      </c>
      <c r="K1662" s="42">
        <v>0.1</v>
      </c>
      <c r="L1662" s="41">
        <v>192497</v>
      </c>
      <c r="M1662" s="41">
        <v>2117467</v>
      </c>
      <c r="N1662">
        <f>+VLOOKUP(C1662,'Thanh toán '!M$1335:N$6972,2,0)</f>
        <v>2117467</v>
      </c>
      <c r="O1662" s="61">
        <f t="shared" si="78"/>
        <v>0</v>
      </c>
    </row>
    <row r="1663" spans="1:15" hidden="1" x14ac:dyDescent="0.3">
      <c r="A1663" s="18">
        <v>2023</v>
      </c>
      <c r="B1663" s="19" t="s">
        <v>15467</v>
      </c>
      <c r="C1663" s="19">
        <f t="shared" si="76"/>
        <v>9117</v>
      </c>
      <c r="D1663" s="19" t="s">
        <v>13350</v>
      </c>
      <c r="E1663" s="24" t="s">
        <v>15455</v>
      </c>
      <c r="F1663" s="18">
        <f t="shared" si="77"/>
        <v>3</v>
      </c>
      <c r="G1663" s="23" t="s">
        <v>12545</v>
      </c>
      <c r="H1663" s="23" t="s">
        <v>12545</v>
      </c>
      <c r="I1663" s="19" t="s">
        <v>12546</v>
      </c>
      <c r="J1663" s="41">
        <v>501820</v>
      </c>
      <c r="K1663" s="42">
        <v>0.1</v>
      </c>
      <c r="L1663" s="41">
        <v>50182</v>
      </c>
      <c r="M1663" s="41">
        <v>552002</v>
      </c>
      <c r="N1663">
        <f>+VLOOKUP(C1663,'Thanh toán '!M$1335:N$6972,2,0)</f>
        <v>552002</v>
      </c>
      <c r="O1663" s="61">
        <f t="shared" si="78"/>
        <v>0</v>
      </c>
    </row>
    <row r="1664" spans="1:15" hidden="1" x14ac:dyDescent="0.3">
      <c r="A1664" s="18">
        <v>2023</v>
      </c>
      <c r="B1664" s="19" t="s">
        <v>15468</v>
      </c>
      <c r="C1664" s="19">
        <f t="shared" si="76"/>
        <v>9118</v>
      </c>
      <c r="D1664" s="19" t="s">
        <v>13350</v>
      </c>
      <c r="E1664" s="24" t="s">
        <v>15455</v>
      </c>
      <c r="F1664" s="18">
        <f t="shared" si="77"/>
        <v>3</v>
      </c>
      <c r="G1664" s="23" t="s">
        <v>12309</v>
      </c>
      <c r="H1664" s="23" t="s">
        <v>12309</v>
      </c>
      <c r="I1664" s="19" t="s">
        <v>12310</v>
      </c>
      <c r="J1664" s="41">
        <v>2722980</v>
      </c>
      <c r="K1664" s="42">
        <v>0.1</v>
      </c>
      <c r="L1664" s="41">
        <v>272298</v>
      </c>
      <c r="M1664" s="41">
        <v>2995278</v>
      </c>
      <c r="N1664">
        <f>+VLOOKUP(C1664,'Thanh toán '!M$1335:N$6972,2,0)</f>
        <v>2995278</v>
      </c>
      <c r="O1664" s="61">
        <f t="shared" si="78"/>
        <v>0</v>
      </c>
    </row>
    <row r="1665" spans="1:15" hidden="1" x14ac:dyDescent="0.3">
      <c r="A1665" s="18">
        <v>2023</v>
      </c>
      <c r="B1665" s="19" t="s">
        <v>15469</v>
      </c>
      <c r="C1665" s="19">
        <f t="shared" si="76"/>
        <v>9119</v>
      </c>
      <c r="D1665" s="19" t="s">
        <v>13350</v>
      </c>
      <c r="E1665" s="24" t="s">
        <v>15455</v>
      </c>
      <c r="F1665" s="18">
        <f t="shared" si="77"/>
        <v>3</v>
      </c>
      <c r="G1665" s="23" t="s">
        <v>13007</v>
      </c>
      <c r="H1665" s="23" t="s">
        <v>13007</v>
      </c>
      <c r="I1665" s="19" t="s">
        <v>12569</v>
      </c>
      <c r="J1665" s="41">
        <v>734310</v>
      </c>
      <c r="K1665" s="42">
        <v>0.1</v>
      </c>
      <c r="L1665" s="41">
        <v>73431</v>
      </c>
      <c r="M1665" s="41">
        <v>807741</v>
      </c>
      <c r="N1665">
        <f>+VLOOKUP(C1665,'Thanh toán '!M$1335:N$6972,2,0)</f>
        <v>807741</v>
      </c>
      <c r="O1665" s="61">
        <f t="shared" si="78"/>
        <v>0</v>
      </c>
    </row>
    <row r="1666" spans="1:15" hidden="1" x14ac:dyDescent="0.3">
      <c r="A1666" s="18">
        <v>2023</v>
      </c>
      <c r="B1666" s="19" t="s">
        <v>15470</v>
      </c>
      <c r="C1666" s="19">
        <f t="shared" si="76"/>
        <v>9120</v>
      </c>
      <c r="D1666" s="19" t="s">
        <v>13350</v>
      </c>
      <c r="E1666" s="24" t="s">
        <v>15455</v>
      </c>
      <c r="F1666" s="18">
        <f t="shared" si="77"/>
        <v>3</v>
      </c>
      <c r="G1666" s="23" t="s">
        <v>12306</v>
      </c>
      <c r="H1666" s="23" t="s">
        <v>12306</v>
      </c>
      <c r="I1666" s="19" t="s">
        <v>12307</v>
      </c>
      <c r="J1666" s="41">
        <v>3457290</v>
      </c>
      <c r="K1666" s="42">
        <v>0.1</v>
      </c>
      <c r="L1666" s="41">
        <v>345729</v>
      </c>
      <c r="M1666" s="41">
        <v>3803019</v>
      </c>
      <c r="N1666">
        <f>+VLOOKUP(C1666,'Thanh toán '!M$1335:N$6972,2,0)</f>
        <v>3803019</v>
      </c>
      <c r="O1666" s="61">
        <f t="shared" si="78"/>
        <v>0</v>
      </c>
    </row>
    <row r="1667" spans="1:15" hidden="1" x14ac:dyDescent="0.3">
      <c r="A1667" s="18">
        <v>2023</v>
      </c>
      <c r="B1667" s="19" t="s">
        <v>15471</v>
      </c>
      <c r="C1667" s="19">
        <f t="shared" si="76"/>
        <v>9121</v>
      </c>
      <c r="D1667" s="19" t="s">
        <v>13350</v>
      </c>
      <c r="E1667" s="24" t="s">
        <v>15455</v>
      </c>
      <c r="F1667" s="18">
        <f t="shared" si="77"/>
        <v>3</v>
      </c>
      <c r="G1667" s="23" t="s">
        <v>12788</v>
      </c>
      <c r="H1667" s="23" t="s">
        <v>12788</v>
      </c>
      <c r="I1667" s="19" t="s">
        <v>12789</v>
      </c>
      <c r="J1667" s="41">
        <v>1831460</v>
      </c>
      <c r="K1667" s="42">
        <v>0.1</v>
      </c>
      <c r="L1667" s="41">
        <v>183146</v>
      </c>
      <c r="M1667" s="41">
        <v>2014606</v>
      </c>
      <c r="N1667">
        <f>+VLOOKUP(C1667,'Thanh toán '!M$1335:N$6972,2,0)</f>
        <v>2014606</v>
      </c>
      <c r="O1667" s="61">
        <f t="shared" si="78"/>
        <v>0</v>
      </c>
    </row>
    <row r="1668" spans="1:15" hidden="1" x14ac:dyDescent="0.3">
      <c r="A1668" s="18">
        <v>2023</v>
      </c>
      <c r="B1668" s="19" t="s">
        <v>15472</v>
      </c>
      <c r="C1668" s="19">
        <f t="shared" si="76"/>
        <v>9122</v>
      </c>
      <c r="D1668" s="19" t="s">
        <v>13350</v>
      </c>
      <c r="E1668" s="24" t="s">
        <v>15455</v>
      </c>
      <c r="F1668" s="18">
        <f t="shared" si="77"/>
        <v>3</v>
      </c>
      <c r="G1668" s="23" t="s">
        <v>12263</v>
      </c>
      <c r="H1668" s="23" t="s">
        <v>12263</v>
      </c>
      <c r="I1668" s="19" t="s">
        <v>12264</v>
      </c>
      <c r="J1668" s="41">
        <v>3895410</v>
      </c>
      <c r="K1668" s="42">
        <v>0.1</v>
      </c>
      <c r="L1668" s="41">
        <v>389541</v>
      </c>
      <c r="M1668" s="41">
        <v>4284951</v>
      </c>
      <c r="N1668">
        <f>+VLOOKUP(C1668,'Thanh toán '!M$1335:N$6972,2,0)</f>
        <v>4284951</v>
      </c>
      <c r="O1668" s="61">
        <f t="shared" si="78"/>
        <v>0</v>
      </c>
    </row>
    <row r="1669" spans="1:15" hidden="1" x14ac:dyDescent="0.3">
      <c r="A1669" s="18">
        <v>2023</v>
      </c>
      <c r="B1669" s="19" t="s">
        <v>15473</v>
      </c>
      <c r="C1669" s="19">
        <f t="shared" si="76"/>
        <v>9127</v>
      </c>
      <c r="D1669" s="19" t="s">
        <v>13350</v>
      </c>
      <c r="E1669" s="24" t="s">
        <v>15455</v>
      </c>
      <c r="F1669" s="18">
        <f t="shared" si="77"/>
        <v>3</v>
      </c>
      <c r="G1669" s="23" t="s">
        <v>11799</v>
      </c>
      <c r="H1669" s="23" t="s">
        <v>13507</v>
      </c>
      <c r="I1669" s="19" t="s">
        <v>11725</v>
      </c>
      <c r="J1669" s="41">
        <v>605660</v>
      </c>
      <c r="K1669" s="42">
        <v>0.1</v>
      </c>
      <c r="L1669" s="41">
        <v>60566</v>
      </c>
      <c r="M1669" s="41">
        <v>666226</v>
      </c>
      <c r="N1669">
        <f>+VLOOKUP(C1669,'Thanh toán '!M$1335:N$6972,2,0)</f>
        <v>666226</v>
      </c>
      <c r="O1669" s="61">
        <f t="shared" si="78"/>
        <v>0</v>
      </c>
    </row>
    <row r="1670" spans="1:15" hidden="1" x14ac:dyDescent="0.3">
      <c r="A1670" s="18">
        <v>2023</v>
      </c>
      <c r="B1670" s="19" t="s">
        <v>15474</v>
      </c>
      <c r="C1670" s="19">
        <f t="shared" ref="C1670:C1733" si="79">+B1670*1</f>
        <v>9128</v>
      </c>
      <c r="D1670" s="19" t="s">
        <v>13350</v>
      </c>
      <c r="E1670" s="24" t="s">
        <v>15455</v>
      </c>
      <c r="F1670" s="18">
        <f t="shared" ref="F1670:F1733" si="80">+MONTH(E1670)</f>
        <v>3</v>
      </c>
      <c r="G1670" s="23" t="s">
        <v>11799</v>
      </c>
      <c r="H1670" s="23" t="s">
        <v>13505</v>
      </c>
      <c r="I1670" s="19" t="s">
        <v>11725</v>
      </c>
      <c r="J1670" s="41">
        <v>483720</v>
      </c>
      <c r="K1670" s="42">
        <v>0.1</v>
      </c>
      <c r="L1670" s="41">
        <v>48372</v>
      </c>
      <c r="M1670" s="41">
        <v>532092</v>
      </c>
      <c r="N1670">
        <f>+VLOOKUP(C1670,'Thanh toán '!M$1335:N$6972,2,0)</f>
        <v>532092</v>
      </c>
      <c r="O1670" s="61">
        <f t="shared" ref="O1670:O1733" si="81">+N1670-M1670</f>
        <v>0</v>
      </c>
    </row>
    <row r="1671" spans="1:15" hidden="1" x14ac:dyDescent="0.3">
      <c r="A1671" s="18">
        <v>2023</v>
      </c>
      <c r="B1671" s="19" t="s">
        <v>15475</v>
      </c>
      <c r="C1671" s="19">
        <f t="shared" si="79"/>
        <v>9130</v>
      </c>
      <c r="D1671" s="19" t="s">
        <v>13350</v>
      </c>
      <c r="E1671" s="24" t="s">
        <v>15455</v>
      </c>
      <c r="F1671" s="18">
        <f t="shared" si="80"/>
        <v>3</v>
      </c>
      <c r="G1671" s="23" t="s">
        <v>11799</v>
      </c>
      <c r="H1671" s="23" t="s">
        <v>13577</v>
      </c>
      <c r="I1671" s="19" t="s">
        <v>11725</v>
      </c>
      <c r="J1671" s="41">
        <v>987353</v>
      </c>
      <c r="K1671" s="42">
        <v>9.9999696157301393E-2</v>
      </c>
      <c r="L1671" s="41">
        <v>98735</v>
      </c>
      <c r="M1671" s="41">
        <v>1086088</v>
      </c>
      <c r="N1671">
        <f>+VLOOKUP(C1671,'Thanh toán '!M$1335:N$6972,2,0)</f>
        <v>1086088</v>
      </c>
      <c r="O1671" s="61">
        <f t="shared" si="81"/>
        <v>0</v>
      </c>
    </row>
    <row r="1672" spans="1:15" hidden="1" x14ac:dyDescent="0.3">
      <c r="A1672" s="18">
        <v>2023</v>
      </c>
      <c r="B1672" s="19" t="s">
        <v>15476</v>
      </c>
      <c r="C1672" s="19">
        <f t="shared" si="79"/>
        <v>9133</v>
      </c>
      <c r="D1672" s="19" t="s">
        <v>13350</v>
      </c>
      <c r="E1672" s="24" t="s">
        <v>15455</v>
      </c>
      <c r="F1672" s="18">
        <f t="shared" si="80"/>
        <v>3</v>
      </c>
      <c r="G1672" s="23" t="s">
        <v>11799</v>
      </c>
      <c r="H1672" s="23" t="s">
        <v>13835</v>
      </c>
      <c r="I1672" s="19" t="s">
        <v>11725</v>
      </c>
      <c r="J1672" s="41">
        <v>726000</v>
      </c>
      <c r="K1672" s="42">
        <v>0.1</v>
      </c>
      <c r="L1672" s="41">
        <v>72600</v>
      </c>
      <c r="M1672" s="41">
        <v>798600</v>
      </c>
      <c r="N1672">
        <f>+VLOOKUP(C1672,'Thanh toán '!M$1335:N$6972,2,0)</f>
        <v>798600</v>
      </c>
      <c r="O1672" s="61">
        <f t="shared" si="81"/>
        <v>0</v>
      </c>
    </row>
    <row r="1673" spans="1:15" hidden="1" x14ac:dyDescent="0.3">
      <c r="A1673" s="18">
        <v>2023</v>
      </c>
      <c r="B1673" s="19" t="s">
        <v>15477</v>
      </c>
      <c r="C1673" s="19">
        <f t="shared" si="79"/>
        <v>9134</v>
      </c>
      <c r="D1673" s="19" t="s">
        <v>13350</v>
      </c>
      <c r="E1673" s="24" t="s">
        <v>15455</v>
      </c>
      <c r="F1673" s="18">
        <f t="shared" si="80"/>
        <v>3</v>
      </c>
      <c r="G1673" s="23" t="s">
        <v>11799</v>
      </c>
      <c r="H1673" s="23" t="s">
        <v>13833</v>
      </c>
      <c r="I1673" s="19" t="s">
        <v>11725</v>
      </c>
      <c r="J1673" s="41">
        <v>1750855</v>
      </c>
      <c r="K1673" s="42">
        <v>0.10000028557476205</v>
      </c>
      <c r="L1673" s="41">
        <v>175086</v>
      </c>
      <c r="M1673" s="41">
        <v>1925941</v>
      </c>
      <c r="N1673">
        <f>+VLOOKUP(C1673,'Thanh toán '!M$1335:N$6972,2,0)</f>
        <v>1925941</v>
      </c>
      <c r="O1673" s="61">
        <f t="shared" si="81"/>
        <v>0</v>
      </c>
    </row>
    <row r="1674" spans="1:15" hidden="1" x14ac:dyDescent="0.3">
      <c r="A1674" s="18">
        <v>2023</v>
      </c>
      <c r="B1674" s="19" t="s">
        <v>15478</v>
      </c>
      <c r="C1674" s="19">
        <f t="shared" si="79"/>
        <v>9135</v>
      </c>
      <c r="D1674" s="19" t="s">
        <v>13350</v>
      </c>
      <c r="E1674" s="24" t="s">
        <v>15455</v>
      </c>
      <c r="F1674" s="18">
        <f t="shared" si="80"/>
        <v>3</v>
      </c>
      <c r="G1674" s="23" t="s">
        <v>11799</v>
      </c>
      <c r="H1674" s="23" t="s">
        <v>14724</v>
      </c>
      <c r="I1674" s="19" t="s">
        <v>11725</v>
      </c>
      <c r="J1674" s="41">
        <v>555290</v>
      </c>
      <c r="K1674" s="42">
        <v>0.1</v>
      </c>
      <c r="L1674" s="41">
        <v>55529</v>
      </c>
      <c r="M1674" s="41">
        <v>610819</v>
      </c>
      <c r="N1674">
        <f>+VLOOKUP(C1674,'Thanh toán '!M$1335:N$6972,2,0)</f>
        <v>610819</v>
      </c>
      <c r="O1674" s="61">
        <f t="shared" si="81"/>
        <v>0</v>
      </c>
    </row>
    <row r="1675" spans="1:15" hidden="1" x14ac:dyDescent="0.3">
      <c r="A1675" s="18">
        <v>2023</v>
      </c>
      <c r="B1675" s="19" t="s">
        <v>15479</v>
      </c>
      <c r="C1675" s="19">
        <f t="shared" si="79"/>
        <v>9137</v>
      </c>
      <c r="D1675" s="19" t="s">
        <v>13350</v>
      </c>
      <c r="E1675" s="24" t="s">
        <v>15455</v>
      </c>
      <c r="F1675" s="18">
        <f t="shared" si="80"/>
        <v>3</v>
      </c>
      <c r="G1675" s="23" t="s">
        <v>11799</v>
      </c>
      <c r="H1675" s="23" t="s">
        <v>13850</v>
      </c>
      <c r="I1675" s="19" t="s">
        <v>11725</v>
      </c>
      <c r="J1675" s="41">
        <v>555290</v>
      </c>
      <c r="K1675" s="42">
        <v>0.1</v>
      </c>
      <c r="L1675" s="41">
        <v>55529</v>
      </c>
      <c r="M1675" s="41">
        <v>610819</v>
      </c>
      <c r="N1675">
        <f>+VLOOKUP(C1675,'Thanh toán '!M$1335:N$6972,2,0)</f>
        <v>610819</v>
      </c>
      <c r="O1675" s="61">
        <f t="shared" si="81"/>
        <v>0</v>
      </c>
    </row>
    <row r="1676" spans="1:15" hidden="1" x14ac:dyDescent="0.3">
      <c r="A1676" s="43">
        <v>2023</v>
      </c>
      <c r="B1676" s="44" t="s">
        <v>15480</v>
      </c>
      <c r="C1676" s="19">
        <f t="shared" si="79"/>
        <v>9138</v>
      </c>
      <c r="D1676" s="44" t="s">
        <v>13350</v>
      </c>
      <c r="E1676" s="45" t="s">
        <v>15455</v>
      </c>
      <c r="F1676" s="18">
        <f t="shared" si="80"/>
        <v>3</v>
      </c>
      <c r="G1676" s="46" t="s">
        <v>12438</v>
      </c>
      <c r="H1676" s="46" t="s">
        <v>13942</v>
      </c>
      <c r="I1676" s="44" t="s">
        <v>12439</v>
      </c>
      <c r="J1676" s="47">
        <v>1726873</v>
      </c>
      <c r="K1676" s="48">
        <v>9.9999826275585985E-2</v>
      </c>
      <c r="L1676" s="47">
        <v>172687</v>
      </c>
      <c r="M1676" s="47">
        <v>0</v>
      </c>
      <c r="O1676" s="61"/>
    </row>
    <row r="1677" spans="1:15" hidden="1" x14ac:dyDescent="0.3">
      <c r="A1677" s="43">
        <v>2023</v>
      </c>
      <c r="B1677" s="44" t="s">
        <v>15481</v>
      </c>
      <c r="C1677" s="19">
        <f t="shared" si="79"/>
        <v>9139</v>
      </c>
      <c r="D1677" s="44" t="s">
        <v>13350</v>
      </c>
      <c r="E1677" s="45" t="s">
        <v>15455</v>
      </c>
      <c r="F1677" s="18">
        <f t="shared" si="80"/>
        <v>3</v>
      </c>
      <c r="G1677" s="46" t="s">
        <v>12438</v>
      </c>
      <c r="H1677" s="46" t="s">
        <v>13949</v>
      </c>
      <c r="I1677" s="44" t="s">
        <v>12439</v>
      </c>
      <c r="J1677" s="47">
        <v>1655916</v>
      </c>
      <c r="K1677" s="48">
        <v>0.10000024155814667</v>
      </c>
      <c r="L1677" s="47">
        <v>165592</v>
      </c>
      <c r="M1677" s="47">
        <v>0</v>
      </c>
      <c r="O1677" s="61"/>
    </row>
    <row r="1678" spans="1:15" hidden="1" x14ac:dyDescent="0.3">
      <c r="A1678" s="18">
        <v>2023</v>
      </c>
      <c r="B1678" s="19" t="s">
        <v>15482</v>
      </c>
      <c r="C1678" s="19">
        <f t="shared" si="79"/>
        <v>9142</v>
      </c>
      <c r="D1678" s="19" t="s">
        <v>13350</v>
      </c>
      <c r="E1678" s="24" t="s">
        <v>15455</v>
      </c>
      <c r="F1678" s="18">
        <f t="shared" si="80"/>
        <v>3</v>
      </c>
      <c r="G1678" s="23" t="s">
        <v>11838</v>
      </c>
      <c r="H1678" s="23" t="s">
        <v>15483</v>
      </c>
      <c r="I1678" s="19" t="s">
        <v>11839</v>
      </c>
      <c r="J1678" s="41">
        <v>1499486</v>
      </c>
      <c r="K1678" s="42">
        <v>0.10000026675807577</v>
      </c>
      <c r="L1678" s="41">
        <v>149949</v>
      </c>
      <c r="M1678" s="41">
        <v>1649435</v>
      </c>
      <c r="N1678">
        <f>+VLOOKUP(C1678,'Thanh toán '!M$1335:N$6972,2,0)</f>
        <v>1649435</v>
      </c>
      <c r="O1678" s="61">
        <f t="shared" si="81"/>
        <v>0</v>
      </c>
    </row>
    <row r="1679" spans="1:15" hidden="1" x14ac:dyDescent="0.3">
      <c r="A1679" s="18">
        <v>2023</v>
      </c>
      <c r="B1679" s="19" t="s">
        <v>15484</v>
      </c>
      <c r="C1679" s="19">
        <f t="shared" si="79"/>
        <v>9143</v>
      </c>
      <c r="D1679" s="19" t="s">
        <v>13350</v>
      </c>
      <c r="E1679" s="24" t="s">
        <v>15455</v>
      </c>
      <c r="F1679" s="18">
        <f t="shared" si="80"/>
        <v>3</v>
      </c>
      <c r="G1679" s="23" t="s">
        <v>11838</v>
      </c>
      <c r="H1679" s="23" t="s">
        <v>13930</v>
      </c>
      <c r="I1679" s="19" t="s">
        <v>11839</v>
      </c>
      <c r="J1679" s="41">
        <v>2192601</v>
      </c>
      <c r="K1679" s="42">
        <v>9.999995439206677E-2</v>
      </c>
      <c r="L1679" s="41">
        <v>219260</v>
      </c>
      <c r="M1679" s="41">
        <v>2411861</v>
      </c>
      <c r="N1679">
        <f>+VLOOKUP(C1679,'Thanh toán '!M$1335:N$6972,2,0)</f>
        <v>2411861</v>
      </c>
      <c r="O1679" s="61">
        <f t="shared" si="81"/>
        <v>0</v>
      </c>
    </row>
    <row r="1680" spans="1:15" hidden="1" x14ac:dyDescent="0.3">
      <c r="A1680" s="18">
        <v>2023</v>
      </c>
      <c r="B1680" s="19" t="s">
        <v>15485</v>
      </c>
      <c r="C1680" s="19">
        <f t="shared" si="79"/>
        <v>9144</v>
      </c>
      <c r="D1680" s="19" t="s">
        <v>13350</v>
      </c>
      <c r="E1680" s="24" t="s">
        <v>15455</v>
      </c>
      <c r="F1680" s="18">
        <f t="shared" si="80"/>
        <v>3</v>
      </c>
      <c r="G1680" s="23" t="s">
        <v>12026</v>
      </c>
      <c r="H1680" s="23" t="s">
        <v>13942</v>
      </c>
      <c r="I1680" s="19" t="s">
        <v>12027</v>
      </c>
      <c r="J1680" s="41">
        <v>1726873</v>
      </c>
      <c r="K1680" s="42">
        <v>9.9999826275585985E-2</v>
      </c>
      <c r="L1680" s="41">
        <v>172687</v>
      </c>
      <c r="M1680" s="41">
        <v>1899560</v>
      </c>
      <c r="N1680">
        <f>+VLOOKUP(C1680,'Thanh toán '!M$1335:N$6972,2,0)</f>
        <v>1899560</v>
      </c>
      <c r="O1680" s="61">
        <f t="shared" si="81"/>
        <v>0</v>
      </c>
    </row>
    <row r="1681" spans="1:15" hidden="1" x14ac:dyDescent="0.3">
      <c r="A1681" s="18">
        <v>2023</v>
      </c>
      <c r="B1681" s="19" t="s">
        <v>15486</v>
      </c>
      <c r="C1681" s="19">
        <f t="shared" si="79"/>
        <v>9145</v>
      </c>
      <c r="D1681" s="19" t="s">
        <v>13350</v>
      </c>
      <c r="E1681" s="24" t="s">
        <v>15455</v>
      </c>
      <c r="F1681" s="18">
        <f t="shared" si="80"/>
        <v>3</v>
      </c>
      <c r="G1681" s="23" t="s">
        <v>12026</v>
      </c>
      <c r="H1681" s="23" t="s">
        <v>13949</v>
      </c>
      <c r="I1681" s="19" t="s">
        <v>12027</v>
      </c>
      <c r="J1681" s="41">
        <v>1655916</v>
      </c>
      <c r="K1681" s="42">
        <v>0.10000024155814667</v>
      </c>
      <c r="L1681" s="41">
        <v>165592</v>
      </c>
      <c r="M1681" s="41">
        <v>1821508</v>
      </c>
      <c r="N1681">
        <f>+VLOOKUP(C1681,'Thanh toán '!M$1335:N$6972,2,0)</f>
        <v>1821508</v>
      </c>
      <c r="O1681" s="61">
        <f t="shared" si="81"/>
        <v>0</v>
      </c>
    </row>
    <row r="1682" spans="1:15" hidden="1" x14ac:dyDescent="0.3">
      <c r="A1682" s="18">
        <v>2023</v>
      </c>
      <c r="B1682" s="19" t="s">
        <v>15487</v>
      </c>
      <c r="C1682" s="19">
        <f t="shared" si="79"/>
        <v>9147</v>
      </c>
      <c r="D1682" s="19" t="s">
        <v>13350</v>
      </c>
      <c r="E1682" s="24" t="s">
        <v>15455</v>
      </c>
      <c r="F1682" s="18">
        <f t="shared" si="80"/>
        <v>3</v>
      </c>
      <c r="G1682" s="23" t="s">
        <v>12367</v>
      </c>
      <c r="H1682" s="23" t="s">
        <v>13607</v>
      </c>
      <c r="I1682" s="19" t="s">
        <v>12368</v>
      </c>
      <c r="J1682" s="41">
        <v>2135840</v>
      </c>
      <c r="K1682" s="42">
        <v>0.1</v>
      </c>
      <c r="L1682" s="41">
        <v>213584</v>
      </c>
      <c r="M1682" s="41">
        <v>2349424</v>
      </c>
      <c r="N1682">
        <f>+VLOOKUP(C1682,'Thanh toán '!M$1335:N$6972,2,0)</f>
        <v>2349424</v>
      </c>
      <c r="O1682" s="61">
        <f t="shared" si="81"/>
        <v>0</v>
      </c>
    </row>
    <row r="1683" spans="1:15" hidden="1" x14ac:dyDescent="0.3">
      <c r="A1683" s="18">
        <v>2023</v>
      </c>
      <c r="B1683" s="19" t="s">
        <v>15488</v>
      </c>
      <c r="C1683" s="19">
        <f t="shared" si="79"/>
        <v>9148</v>
      </c>
      <c r="D1683" s="19" t="s">
        <v>13350</v>
      </c>
      <c r="E1683" s="24" t="s">
        <v>15455</v>
      </c>
      <c r="F1683" s="18">
        <f t="shared" si="80"/>
        <v>3</v>
      </c>
      <c r="G1683" s="23" t="s">
        <v>12396</v>
      </c>
      <c r="H1683" s="23" t="s">
        <v>15489</v>
      </c>
      <c r="I1683" s="19" t="s">
        <v>12397</v>
      </c>
      <c r="J1683" s="41">
        <v>1081500</v>
      </c>
      <c r="K1683" s="42">
        <v>0.1</v>
      </c>
      <c r="L1683" s="41">
        <v>108150</v>
      </c>
      <c r="M1683" s="41">
        <v>1189650</v>
      </c>
      <c r="N1683">
        <f>+VLOOKUP(C1683,'Thanh toán '!M$1335:N$6972,2,0)</f>
        <v>1189650</v>
      </c>
      <c r="O1683" s="61">
        <f t="shared" si="81"/>
        <v>0</v>
      </c>
    </row>
    <row r="1684" spans="1:15" hidden="1" x14ac:dyDescent="0.3">
      <c r="A1684" s="18">
        <v>2023</v>
      </c>
      <c r="B1684" s="19" t="s">
        <v>15490</v>
      </c>
      <c r="C1684" s="19">
        <f t="shared" si="79"/>
        <v>9149</v>
      </c>
      <c r="D1684" s="19" t="s">
        <v>13350</v>
      </c>
      <c r="E1684" s="24" t="s">
        <v>15455</v>
      </c>
      <c r="F1684" s="18">
        <f t="shared" si="80"/>
        <v>3</v>
      </c>
      <c r="G1684" s="23" t="s">
        <v>12396</v>
      </c>
      <c r="H1684" s="23" t="s">
        <v>15489</v>
      </c>
      <c r="I1684" s="19" t="s">
        <v>12397</v>
      </c>
      <c r="J1684" s="41">
        <v>4224945</v>
      </c>
      <c r="K1684" s="42">
        <v>0.10000011834473585</v>
      </c>
      <c r="L1684" s="41">
        <v>422495</v>
      </c>
      <c r="M1684" s="41">
        <v>4647440</v>
      </c>
      <c r="N1684">
        <f>+VLOOKUP(C1684,'Thanh toán '!M$1335:N$6972,2,0)</f>
        <v>4647440</v>
      </c>
      <c r="O1684" s="61">
        <f t="shared" si="81"/>
        <v>0</v>
      </c>
    </row>
    <row r="1685" spans="1:15" hidden="1" x14ac:dyDescent="0.3">
      <c r="A1685" s="18">
        <v>2023</v>
      </c>
      <c r="B1685" s="19" t="s">
        <v>15491</v>
      </c>
      <c r="C1685" s="19">
        <f t="shared" si="79"/>
        <v>9151</v>
      </c>
      <c r="D1685" s="19" t="s">
        <v>13350</v>
      </c>
      <c r="E1685" s="24" t="s">
        <v>15455</v>
      </c>
      <c r="F1685" s="18">
        <f t="shared" si="80"/>
        <v>3</v>
      </c>
      <c r="G1685" s="23" t="s">
        <v>11768</v>
      </c>
      <c r="H1685" s="23" t="s">
        <v>11768</v>
      </c>
      <c r="I1685" s="19" t="s">
        <v>11769</v>
      </c>
      <c r="J1685" s="41">
        <v>551250</v>
      </c>
      <c r="K1685" s="42">
        <v>0.1</v>
      </c>
      <c r="L1685" s="41">
        <v>55125</v>
      </c>
      <c r="M1685" s="41">
        <v>606375</v>
      </c>
      <c r="N1685">
        <f>+VLOOKUP(C1685,'Thanh toán '!M$1335:N$6972,2,0)</f>
        <v>606375</v>
      </c>
      <c r="O1685" s="61">
        <f t="shared" si="81"/>
        <v>0</v>
      </c>
    </row>
    <row r="1686" spans="1:15" hidden="1" x14ac:dyDescent="0.3">
      <c r="A1686" s="18">
        <v>2023</v>
      </c>
      <c r="B1686" s="19" t="s">
        <v>15492</v>
      </c>
      <c r="C1686" s="19">
        <f t="shared" si="79"/>
        <v>9152</v>
      </c>
      <c r="D1686" s="19" t="s">
        <v>13350</v>
      </c>
      <c r="E1686" s="24" t="s">
        <v>15455</v>
      </c>
      <c r="F1686" s="18">
        <f t="shared" si="80"/>
        <v>3</v>
      </c>
      <c r="G1686" s="23" t="s">
        <v>11768</v>
      </c>
      <c r="H1686" s="23" t="s">
        <v>11768</v>
      </c>
      <c r="I1686" s="19" t="s">
        <v>11769</v>
      </c>
      <c r="J1686" s="41">
        <v>1853080</v>
      </c>
      <c r="K1686" s="42">
        <v>0.1</v>
      </c>
      <c r="L1686" s="41">
        <v>185308</v>
      </c>
      <c r="M1686" s="41">
        <v>2038388</v>
      </c>
      <c r="N1686">
        <f>+VLOOKUP(C1686,'Thanh toán '!M$1335:N$6972,2,0)</f>
        <v>2038388</v>
      </c>
      <c r="O1686" s="61">
        <f t="shared" si="81"/>
        <v>0</v>
      </c>
    </row>
    <row r="1687" spans="1:15" hidden="1" x14ac:dyDescent="0.3">
      <c r="A1687" s="18">
        <v>2023</v>
      </c>
      <c r="B1687" s="19" t="s">
        <v>15493</v>
      </c>
      <c r="C1687" s="19">
        <f t="shared" si="79"/>
        <v>9154</v>
      </c>
      <c r="D1687" s="19" t="s">
        <v>13350</v>
      </c>
      <c r="E1687" s="24" t="s">
        <v>15455</v>
      </c>
      <c r="F1687" s="18">
        <f t="shared" si="80"/>
        <v>3</v>
      </c>
      <c r="G1687" s="23" t="s">
        <v>11799</v>
      </c>
      <c r="H1687" s="23" t="s">
        <v>13399</v>
      </c>
      <c r="I1687" s="19" t="s">
        <v>11725</v>
      </c>
      <c r="J1687" s="41">
        <v>677230</v>
      </c>
      <c r="K1687" s="42">
        <v>0.1</v>
      </c>
      <c r="L1687" s="41">
        <v>67723</v>
      </c>
      <c r="M1687" s="41">
        <v>744953</v>
      </c>
      <c r="N1687">
        <f>+VLOOKUP(C1687,'Thanh toán '!M$1335:N$6972,2,0)</f>
        <v>744953</v>
      </c>
      <c r="O1687" s="61">
        <f t="shared" si="81"/>
        <v>0</v>
      </c>
    </row>
    <row r="1688" spans="1:15" hidden="1" x14ac:dyDescent="0.3">
      <c r="A1688" s="18">
        <v>2023</v>
      </c>
      <c r="B1688" s="19" t="s">
        <v>15494</v>
      </c>
      <c r="C1688" s="19">
        <f t="shared" si="79"/>
        <v>9162</v>
      </c>
      <c r="D1688" s="19" t="s">
        <v>13350</v>
      </c>
      <c r="E1688" s="24" t="s">
        <v>15455</v>
      </c>
      <c r="F1688" s="18">
        <f t="shared" si="80"/>
        <v>3</v>
      </c>
      <c r="G1688" s="23" t="s">
        <v>11860</v>
      </c>
      <c r="H1688" s="23" t="s">
        <v>15495</v>
      </c>
      <c r="I1688" s="19" t="s">
        <v>11719</v>
      </c>
      <c r="J1688" s="41">
        <v>1533070</v>
      </c>
      <c r="K1688" s="42">
        <v>0.1</v>
      </c>
      <c r="L1688" s="41">
        <v>153307</v>
      </c>
      <c r="M1688" s="41">
        <v>1686377</v>
      </c>
      <c r="N1688">
        <f>+VLOOKUP(C1688,'Thanh toán '!M$1335:N$6972,2,0)</f>
        <v>1686377</v>
      </c>
      <c r="O1688" s="61">
        <f t="shared" si="81"/>
        <v>0</v>
      </c>
    </row>
    <row r="1689" spans="1:15" hidden="1" x14ac:dyDescent="0.3">
      <c r="A1689" s="18">
        <v>2023</v>
      </c>
      <c r="B1689" s="19" t="s">
        <v>15496</v>
      </c>
      <c r="C1689" s="19">
        <f t="shared" si="79"/>
        <v>9163</v>
      </c>
      <c r="D1689" s="19" t="s">
        <v>13350</v>
      </c>
      <c r="E1689" s="24" t="s">
        <v>15455</v>
      </c>
      <c r="F1689" s="18">
        <f t="shared" si="80"/>
        <v>3</v>
      </c>
      <c r="G1689" s="23" t="s">
        <v>11860</v>
      </c>
      <c r="H1689" s="23" t="s">
        <v>13646</v>
      </c>
      <c r="I1689" s="19" t="s">
        <v>11719</v>
      </c>
      <c r="J1689" s="41">
        <v>2440220</v>
      </c>
      <c r="K1689" s="42">
        <v>0.1</v>
      </c>
      <c r="L1689" s="41">
        <v>244022</v>
      </c>
      <c r="M1689" s="41">
        <v>2684242</v>
      </c>
      <c r="N1689">
        <f>+VLOOKUP(C1689,'Thanh toán '!M$1335:N$6972,2,0)</f>
        <v>2684242</v>
      </c>
      <c r="O1689" s="61">
        <f t="shared" si="81"/>
        <v>0</v>
      </c>
    </row>
    <row r="1690" spans="1:15" hidden="1" x14ac:dyDescent="0.3">
      <c r="A1690" s="18">
        <v>2023</v>
      </c>
      <c r="B1690" s="19" t="s">
        <v>15497</v>
      </c>
      <c r="C1690" s="19">
        <f t="shared" si="79"/>
        <v>9169</v>
      </c>
      <c r="D1690" s="19" t="s">
        <v>13350</v>
      </c>
      <c r="E1690" s="24" t="s">
        <v>15455</v>
      </c>
      <c r="F1690" s="18">
        <f t="shared" si="80"/>
        <v>3</v>
      </c>
      <c r="G1690" s="23" t="s">
        <v>11799</v>
      </c>
      <c r="H1690" s="23" t="s">
        <v>13360</v>
      </c>
      <c r="I1690" s="19" t="s">
        <v>11725</v>
      </c>
      <c r="J1690" s="41">
        <v>695142</v>
      </c>
      <c r="K1690" s="42">
        <v>9.999971228899994E-2</v>
      </c>
      <c r="L1690" s="41">
        <v>69514</v>
      </c>
      <c r="M1690" s="41">
        <v>764656</v>
      </c>
      <c r="N1690">
        <f>+VLOOKUP(C1690,'Thanh toán '!M$1335:N$6972,2,0)</f>
        <v>764656</v>
      </c>
      <c r="O1690" s="61">
        <f t="shared" si="81"/>
        <v>0</v>
      </c>
    </row>
    <row r="1691" spans="1:15" hidden="1" x14ac:dyDescent="0.3">
      <c r="A1691" s="18">
        <v>2023</v>
      </c>
      <c r="B1691" s="19" t="s">
        <v>15498</v>
      </c>
      <c r="C1691" s="19">
        <f t="shared" si="79"/>
        <v>9171</v>
      </c>
      <c r="D1691" s="19" t="s">
        <v>13350</v>
      </c>
      <c r="E1691" s="24" t="s">
        <v>15455</v>
      </c>
      <c r="F1691" s="18">
        <f t="shared" si="80"/>
        <v>3</v>
      </c>
      <c r="G1691" s="23" t="s">
        <v>12188</v>
      </c>
      <c r="H1691" s="23" t="s">
        <v>12188</v>
      </c>
      <c r="I1691" s="19" t="s">
        <v>12189</v>
      </c>
      <c r="J1691" s="41">
        <v>3035550</v>
      </c>
      <c r="K1691" s="42">
        <v>0.1</v>
      </c>
      <c r="L1691" s="41">
        <v>303555</v>
      </c>
      <c r="M1691" s="41">
        <v>3339105</v>
      </c>
      <c r="N1691">
        <f>+VLOOKUP(C1691,'Thanh toán '!M$1335:N$6972,2,0)</f>
        <v>3339105</v>
      </c>
      <c r="O1691" s="61">
        <f t="shared" si="81"/>
        <v>0</v>
      </c>
    </row>
    <row r="1692" spans="1:15" hidden="1" x14ac:dyDescent="0.3">
      <c r="A1692" s="18">
        <v>2023</v>
      </c>
      <c r="B1692" s="19" t="s">
        <v>15499</v>
      </c>
      <c r="C1692" s="19">
        <f t="shared" si="79"/>
        <v>9172</v>
      </c>
      <c r="D1692" s="19" t="s">
        <v>13350</v>
      </c>
      <c r="E1692" s="24" t="s">
        <v>15455</v>
      </c>
      <c r="F1692" s="18">
        <f t="shared" si="80"/>
        <v>3</v>
      </c>
      <c r="G1692" s="23" t="s">
        <v>12618</v>
      </c>
      <c r="H1692" s="23" t="s">
        <v>12618</v>
      </c>
      <c r="I1692" s="19" t="s">
        <v>12619</v>
      </c>
      <c r="J1692" s="41">
        <v>922445</v>
      </c>
      <c r="K1692" s="42">
        <v>0.10000054203773667</v>
      </c>
      <c r="L1692" s="41">
        <v>92245</v>
      </c>
      <c r="M1692" s="41">
        <v>1014690</v>
      </c>
      <c r="N1692">
        <f>+VLOOKUP(C1692,'Thanh toán '!M$1335:N$6972,2,0)</f>
        <v>1014690</v>
      </c>
      <c r="O1692" s="61">
        <f t="shared" si="81"/>
        <v>0</v>
      </c>
    </row>
    <row r="1693" spans="1:15" hidden="1" x14ac:dyDescent="0.3">
      <c r="A1693" s="18">
        <v>2023</v>
      </c>
      <c r="B1693" s="19" t="s">
        <v>15500</v>
      </c>
      <c r="C1693" s="19">
        <f t="shared" si="79"/>
        <v>9173</v>
      </c>
      <c r="D1693" s="19" t="s">
        <v>13350</v>
      </c>
      <c r="E1693" s="24" t="s">
        <v>15455</v>
      </c>
      <c r="F1693" s="18">
        <f t="shared" si="80"/>
        <v>3</v>
      </c>
      <c r="G1693" s="23" t="s">
        <v>12645</v>
      </c>
      <c r="H1693" s="23" t="s">
        <v>12645</v>
      </c>
      <c r="I1693" s="19" t="s">
        <v>12646</v>
      </c>
      <c r="J1693" s="41">
        <v>758067</v>
      </c>
      <c r="K1693" s="42">
        <v>0.10000039574338417</v>
      </c>
      <c r="L1693" s="41">
        <v>75807</v>
      </c>
      <c r="M1693" s="41">
        <v>833874</v>
      </c>
      <c r="N1693">
        <f>+VLOOKUP(C1693,'Thanh toán '!M$1335:N$6972,2,0)</f>
        <v>833874</v>
      </c>
      <c r="O1693" s="61">
        <f t="shared" si="81"/>
        <v>0</v>
      </c>
    </row>
    <row r="1694" spans="1:15" hidden="1" x14ac:dyDescent="0.3">
      <c r="A1694" s="18">
        <v>2023</v>
      </c>
      <c r="B1694" s="19" t="s">
        <v>15501</v>
      </c>
      <c r="C1694" s="19">
        <f t="shared" si="79"/>
        <v>9174</v>
      </c>
      <c r="D1694" s="19" t="s">
        <v>13350</v>
      </c>
      <c r="E1694" s="24" t="s">
        <v>15455</v>
      </c>
      <c r="F1694" s="18">
        <f t="shared" si="80"/>
        <v>3</v>
      </c>
      <c r="G1694" s="23" t="s">
        <v>12185</v>
      </c>
      <c r="H1694" s="23" t="s">
        <v>12185</v>
      </c>
      <c r="I1694" s="19" t="s">
        <v>12186</v>
      </c>
      <c r="J1694" s="41">
        <v>3537370</v>
      </c>
      <c r="K1694" s="42">
        <v>0.1</v>
      </c>
      <c r="L1694" s="41">
        <v>353737</v>
      </c>
      <c r="M1694" s="41">
        <v>3891107</v>
      </c>
      <c r="N1694">
        <f>+VLOOKUP(C1694,'Thanh toán '!M$1335:N$6972,2,0)</f>
        <v>3891107</v>
      </c>
      <c r="O1694" s="61">
        <f t="shared" si="81"/>
        <v>0</v>
      </c>
    </row>
    <row r="1695" spans="1:15" hidden="1" x14ac:dyDescent="0.3">
      <c r="A1695" s="18">
        <v>2023</v>
      </c>
      <c r="B1695" s="19" t="s">
        <v>15502</v>
      </c>
      <c r="C1695" s="19">
        <f t="shared" si="79"/>
        <v>9175</v>
      </c>
      <c r="D1695" s="19" t="s">
        <v>13350</v>
      </c>
      <c r="E1695" s="24" t="s">
        <v>15455</v>
      </c>
      <c r="F1695" s="18">
        <f t="shared" si="80"/>
        <v>3</v>
      </c>
      <c r="G1695" s="23" t="s">
        <v>12639</v>
      </c>
      <c r="H1695" s="23" t="s">
        <v>12639</v>
      </c>
      <c r="I1695" s="19" t="s">
        <v>12640</v>
      </c>
      <c r="J1695" s="41">
        <v>1477735</v>
      </c>
      <c r="K1695" s="42">
        <v>0.10000033835565916</v>
      </c>
      <c r="L1695" s="41">
        <v>147774</v>
      </c>
      <c r="M1695" s="41">
        <v>1625509</v>
      </c>
      <c r="N1695">
        <f>+VLOOKUP(C1695,'Thanh toán '!M$1335:N$6972,2,0)</f>
        <v>1625509</v>
      </c>
      <c r="O1695" s="61">
        <f t="shared" si="81"/>
        <v>0</v>
      </c>
    </row>
    <row r="1696" spans="1:15" hidden="1" x14ac:dyDescent="0.3">
      <c r="A1696" s="18">
        <v>2023</v>
      </c>
      <c r="B1696" s="19" t="s">
        <v>15503</v>
      </c>
      <c r="C1696" s="19">
        <f t="shared" si="79"/>
        <v>9176</v>
      </c>
      <c r="D1696" s="19" t="s">
        <v>13350</v>
      </c>
      <c r="E1696" s="24" t="s">
        <v>15455</v>
      </c>
      <c r="F1696" s="18">
        <f t="shared" si="80"/>
        <v>3</v>
      </c>
      <c r="G1696" s="23" t="s">
        <v>12179</v>
      </c>
      <c r="H1696" s="23" t="s">
        <v>12179</v>
      </c>
      <c r="I1696" s="19" t="s">
        <v>12180</v>
      </c>
      <c r="J1696" s="41">
        <v>16771920</v>
      </c>
      <c r="K1696" s="42">
        <v>0.1</v>
      </c>
      <c r="L1696" s="41">
        <v>1677192</v>
      </c>
      <c r="M1696" s="41">
        <v>18449112</v>
      </c>
      <c r="N1696">
        <f>+VLOOKUP(C1696,'Thanh toán '!M$1335:N$6972,2,0)</f>
        <v>18449112</v>
      </c>
      <c r="O1696" s="61">
        <f t="shared" si="81"/>
        <v>0</v>
      </c>
    </row>
    <row r="1697" spans="1:15" hidden="1" x14ac:dyDescent="0.3">
      <c r="A1697" s="18">
        <v>2023</v>
      </c>
      <c r="B1697" s="19" t="s">
        <v>15504</v>
      </c>
      <c r="C1697" s="19">
        <f t="shared" si="79"/>
        <v>9177</v>
      </c>
      <c r="D1697" s="19" t="s">
        <v>13350</v>
      </c>
      <c r="E1697" s="24" t="s">
        <v>15455</v>
      </c>
      <c r="F1697" s="18">
        <f t="shared" si="80"/>
        <v>3</v>
      </c>
      <c r="G1697" s="23" t="s">
        <v>12191</v>
      </c>
      <c r="H1697" s="23" t="s">
        <v>15505</v>
      </c>
      <c r="I1697" s="19" t="s">
        <v>12192</v>
      </c>
      <c r="J1697" s="41">
        <v>1209159</v>
      </c>
      <c r="K1697" s="42">
        <v>0.10000008270210949</v>
      </c>
      <c r="L1697" s="41">
        <v>120916</v>
      </c>
      <c r="M1697" s="41">
        <v>1330075</v>
      </c>
      <c r="N1697">
        <f>+VLOOKUP(C1697,'Thanh toán '!M$1335:N$6972,2,0)</f>
        <v>1330075</v>
      </c>
      <c r="O1697" s="61">
        <f t="shared" si="81"/>
        <v>0</v>
      </c>
    </row>
    <row r="1698" spans="1:15" hidden="1" x14ac:dyDescent="0.3">
      <c r="A1698" s="18">
        <v>2023</v>
      </c>
      <c r="B1698" s="19" t="s">
        <v>15506</v>
      </c>
      <c r="C1698" s="19">
        <f t="shared" si="79"/>
        <v>9178</v>
      </c>
      <c r="D1698" s="19" t="s">
        <v>13350</v>
      </c>
      <c r="E1698" s="24" t="s">
        <v>15455</v>
      </c>
      <c r="F1698" s="18">
        <f t="shared" si="80"/>
        <v>3</v>
      </c>
      <c r="G1698" s="23" t="s">
        <v>12173</v>
      </c>
      <c r="H1698" s="23" t="s">
        <v>12173</v>
      </c>
      <c r="I1698" s="19" t="s">
        <v>12174</v>
      </c>
      <c r="J1698" s="41">
        <v>2435200</v>
      </c>
      <c r="K1698" s="42">
        <v>0.1</v>
      </c>
      <c r="L1698" s="41">
        <v>243520</v>
      </c>
      <c r="M1698" s="41">
        <v>2678720</v>
      </c>
      <c r="N1698">
        <f>+VLOOKUP(C1698,'Thanh toán '!M$1335:N$6972,2,0)</f>
        <v>2678720</v>
      </c>
      <c r="O1698" s="61">
        <f t="shared" si="81"/>
        <v>0</v>
      </c>
    </row>
    <row r="1699" spans="1:15" hidden="1" x14ac:dyDescent="0.3">
      <c r="A1699" s="18">
        <v>2023</v>
      </c>
      <c r="B1699" s="19" t="s">
        <v>15507</v>
      </c>
      <c r="C1699" s="19">
        <f t="shared" si="79"/>
        <v>9179</v>
      </c>
      <c r="D1699" s="19" t="s">
        <v>13350</v>
      </c>
      <c r="E1699" s="24" t="s">
        <v>15455</v>
      </c>
      <c r="F1699" s="18">
        <f t="shared" si="80"/>
        <v>3</v>
      </c>
      <c r="G1699" s="23" t="s">
        <v>12161</v>
      </c>
      <c r="H1699" s="23" t="s">
        <v>12161</v>
      </c>
      <c r="I1699" s="19" t="s">
        <v>12162</v>
      </c>
      <c r="J1699" s="41">
        <v>1477735</v>
      </c>
      <c r="K1699" s="42">
        <v>0.10000033835565916</v>
      </c>
      <c r="L1699" s="41">
        <v>147774</v>
      </c>
      <c r="M1699" s="41">
        <v>1625509</v>
      </c>
      <c r="N1699">
        <f>+VLOOKUP(C1699,'Thanh toán '!M$1335:N$6972,2,0)</f>
        <v>1625509</v>
      </c>
      <c r="O1699" s="61">
        <f t="shared" si="81"/>
        <v>0</v>
      </c>
    </row>
    <row r="1700" spans="1:15" hidden="1" x14ac:dyDescent="0.3">
      <c r="A1700" s="18">
        <v>2023</v>
      </c>
      <c r="B1700" s="19" t="s">
        <v>15508</v>
      </c>
      <c r="C1700" s="19">
        <f t="shared" si="79"/>
        <v>9180</v>
      </c>
      <c r="D1700" s="19" t="s">
        <v>13350</v>
      </c>
      <c r="E1700" s="24" t="s">
        <v>15455</v>
      </c>
      <c r="F1700" s="18">
        <f t="shared" si="80"/>
        <v>3</v>
      </c>
      <c r="G1700" s="23" t="s">
        <v>12194</v>
      </c>
      <c r="H1700" s="23" t="s">
        <v>12194</v>
      </c>
      <c r="I1700" s="19" t="s">
        <v>12195</v>
      </c>
      <c r="J1700" s="41">
        <v>1293695</v>
      </c>
      <c r="K1700" s="42">
        <v>0.10000038648986044</v>
      </c>
      <c r="L1700" s="41">
        <v>129370</v>
      </c>
      <c r="M1700" s="41">
        <v>1423065</v>
      </c>
      <c r="N1700">
        <f>+VLOOKUP(C1700,'Thanh toán '!M$1335:N$6972,2,0)</f>
        <v>1423065</v>
      </c>
      <c r="O1700" s="61">
        <f t="shared" si="81"/>
        <v>0</v>
      </c>
    </row>
    <row r="1701" spans="1:15" hidden="1" x14ac:dyDescent="0.3">
      <c r="A1701" s="18">
        <v>2023</v>
      </c>
      <c r="B1701" s="19" t="s">
        <v>15509</v>
      </c>
      <c r="C1701" s="19">
        <f t="shared" si="79"/>
        <v>9181</v>
      </c>
      <c r="D1701" s="19" t="s">
        <v>13350</v>
      </c>
      <c r="E1701" s="24" t="s">
        <v>15455</v>
      </c>
      <c r="F1701" s="18">
        <f t="shared" si="80"/>
        <v>3</v>
      </c>
      <c r="G1701" s="23" t="s">
        <v>12161</v>
      </c>
      <c r="H1701" s="23" t="s">
        <v>12161</v>
      </c>
      <c r="I1701" s="19" t="s">
        <v>12162</v>
      </c>
      <c r="J1701" s="41">
        <v>551250</v>
      </c>
      <c r="K1701" s="42">
        <v>0.1</v>
      </c>
      <c r="L1701" s="41">
        <v>55125</v>
      </c>
      <c r="M1701" s="41">
        <v>606375</v>
      </c>
      <c r="N1701">
        <f>+VLOOKUP(C1701,'Thanh toán '!M$1335:N$6972,2,0)</f>
        <v>606375</v>
      </c>
      <c r="O1701" s="61">
        <f t="shared" si="81"/>
        <v>0</v>
      </c>
    </row>
    <row r="1702" spans="1:15" hidden="1" x14ac:dyDescent="0.3">
      <c r="A1702" s="18">
        <v>2023</v>
      </c>
      <c r="B1702" s="19" t="s">
        <v>15510</v>
      </c>
      <c r="C1702" s="19">
        <f t="shared" si="79"/>
        <v>9182</v>
      </c>
      <c r="D1702" s="19" t="s">
        <v>13350</v>
      </c>
      <c r="E1702" s="24" t="s">
        <v>15455</v>
      </c>
      <c r="F1702" s="18">
        <f t="shared" si="80"/>
        <v>3</v>
      </c>
      <c r="G1702" s="23" t="s">
        <v>12639</v>
      </c>
      <c r="H1702" s="23" t="s">
        <v>12639</v>
      </c>
      <c r="I1702" s="19" t="s">
        <v>12640</v>
      </c>
      <c r="J1702" s="41">
        <v>1081500</v>
      </c>
      <c r="K1702" s="42">
        <v>0.1</v>
      </c>
      <c r="L1702" s="41">
        <v>108150</v>
      </c>
      <c r="M1702" s="41">
        <v>1189650</v>
      </c>
      <c r="N1702">
        <f>+VLOOKUP(C1702,'Thanh toán '!M$1335:N$6972,2,0)</f>
        <v>1189650</v>
      </c>
      <c r="O1702" s="61">
        <f t="shared" si="81"/>
        <v>0</v>
      </c>
    </row>
    <row r="1703" spans="1:15" hidden="1" x14ac:dyDescent="0.3">
      <c r="A1703" s="18">
        <v>2023</v>
      </c>
      <c r="B1703" s="19" t="s">
        <v>15511</v>
      </c>
      <c r="C1703" s="19">
        <f t="shared" si="79"/>
        <v>9183</v>
      </c>
      <c r="D1703" s="19" t="s">
        <v>13350</v>
      </c>
      <c r="E1703" s="24" t="s">
        <v>15455</v>
      </c>
      <c r="F1703" s="18">
        <f t="shared" si="80"/>
        <v>3</v>
      </c>
      <c r="G1703" s="23" t="s">
        <v>12645</v>
      </c>
      <c r="H1703" s="23" t="s">
        <v>12645</v>
      </c>
      <c r="I1703" s="19" t="s">
        <v>12646</v>
      </c>
      <c r="J1703" s="41">
        <v>212100</v>
      </c>
      <c r="K1703" s="42">
        <v>0.1</v>
      </c>
      <c r="L1703" s="41">
        <v>21210</v>
      </c>
      <c r="M1703" s="41">
        <v>233310</v>
      </c>
      <c r="N1703">
        <f>+VLOOKUP(C1703,'Thanh toán '!M$1335:N$6972,2,0)</f>
        <v>233310</v>
      </c>
      <c r="O1703" s="61">
        <f t="shared" si="81"/>
        <v>0</v>
      </c>
    </row>
    <row r="1704" spans="1:15" hidden="1" x14ac:dyDescent="0.3">
      <c r="A1704" s="18">
        <v>2023</v>
      </c>
      <c r="B1704" s="19" t="s">
        <v>15512</v>
      </c>
      <c r="C1704" s="19">
        <f t="shared" si="79"/>
        <v>9208</v>
      </c>
      <c r="D1704" s="19" t="s">
        <v>13350</v>
      </c>
      <c r="E1704" s="24" t="s">
        <v>15513</v>
      </c>
      <c r="F1704" s="18">
        <f t="shared" si="80"/>
        <v>3</v>
      </c>
      <c r="G1704" s="23" t="s">
        <v>11799</v>
      </c>
      <c r="H1704" s="23" t="s">
        <v>13520</v>
      </c>
      <c r="I1704" s="19" t="s">
        <v>11725</v>
      </c>
      <c r="J1704" s="41">
        <v>811387</v>
      </c>
      <c r="K1704" s="42">
        <v>0.10000036973725239</v>
      </c>
      <c r="L1704" s="41">
        <v>81139</v>
      </c>
      <c r="M1704" s="41">
        <v>892526</v>
      </c>
      <c r="N1704">
        <f>+VLOOKUP(C1704,'Thanh toán '!M$1335:N$6972,2,0)</f>
        <v>892526</v>
      </c>
      <c r="O1704" s="61">
        <f t="shared" si="81"/>
        <v>0</v>
      </c>
    </row>
    <row r="1705" spans="1:15" hidden="1" x14ac:dyDescent="0.3">
      <c r="A1705" s="18">
        <v>2023</v>
      </c>
      <c r="B1705" s="19" t="s">
        <v>15514</v>
      </c>
      <c r="C1705" s="19">
        <f t="shared" si="79"/>
        <v>9218</v>
      </c>
      <c r="D1705" s="19" t="s">
        <v>13350</v>
      </c>
      <c r="E1705" s="24" t="s">
        <v>15513</v>
      </c>
      <c r="F1705" s="18">
        <f t="shared" si="80"/>
        <v>3</v>
      </c>
      <c r="G1705" s="23" t="s">
        <v>11860</v>
      </c>
      <c r="H1705" s="23" t="s">
        <v>14652</v>
      </c>
      <c r="I1705" s="19" t="s">
        <v>11719</v>
      </c>
      <c r="J1705" s="41">
        <v>1596177</v>
      </c>
      <c r="K1705" s="42">
        <v>0.10000018794908083</v>
      </c>
      <c r="L1705" s="41">
        <v>159618</v>
      </c>
      <c r="M1705" s="41">
        <v>1755795</v>
      </c>
      <c r="N1705">
        <f>+VLOOKUP(C1705,'Thanh toán '!M$1335:N$6972,2,0)</f>
        <v>1755795</v>
      </c>
      <c r="O1705" s="61">
        <f t="shared" si="81"/>
        <v>0</v>
      </c>
    </row>
    <row r="1706" spans="1:15" hidden="1" x14ac:dyDescent="0.3">
      <c r="A1706" s="18">
        <v>2023</v>
      </c>
      <c r="B1706" s="19" t="s">
        <v>15515</v>
      </c>
      <c r="C1706" s="19">
        <f t="shared" si="79"/>
        <v>9752</v>
      </c>
      <c r="D1706" s="19" t="s">
        <v>13350</v>
      </c>
      <c r="E1706" s="24" t="s">
        <v>15513</v>
      </c>
      <c r="F1706" s="18">
        <f t="shared" si="80"/>
        <v>3</v>
      </c>
      <c r="G1706" s="23" t="s">
        <v>11799</v>
      </c>
      <c r="H1706" s="23" t="s">
        <v>13617</v>
      </c>
      <c r="I1706" s="19" t="s">
        <v>11725</v>
      </c>
      <c r="J1706" s="41">
        <v>371250</v>
      </c>
      <c r="K1706" s="42">
        <v>0.1</v>
      </c>
      <c r="L1706" s="41">
        <v>37125</v>
      </c>
      <c r="M1706" s="41">
        <v>408375</v>
      </c>
      <c r="N1706">
        <f>+VLOOKUP(C1706,'Thanh toán '!M$1335:N$6972,2,0)</f>
        <v>408375</v>
      </c>
      <c r="O1706" s="61">
        <f t="shared" si="81"/>
        <v>0</v>
      </c>
    </row>
    <row r="1707" spans="1:15" hidden="1" x14ac:dyDescent="0.3">
      <c r="A1707" s="18">
        <v>2023</v>
      </c>
      <c r="B1707" s="19" t="s">
        <v>15516</v>
      </c>
      <c r="C1707" s="19">
        <f t="shared" si="79"/>
        <v>9772</v>
      </c>
      <c r="D1707" s="19" t="s">
        <v>13350</v>
      </c>
      <c r="E1707" s="24" t="s">
        <v>15513</v>
      </c>
      <c r="F1707" s="18">
        <f t="shared" si="80"/>
        <v>3</v>
      </c>
      <c r="G1707" s="23" t="s">
        <v>11799</v>
      </c>
      <c r="H1707" s="23" t="s">
        <v>13631</v>
      </c>
      <c r="I1707" s="19" t="s">
        <v>11725</v>
      </c>
      <c r="J1707" s="41">
        <v>553467</v>
      </c>
      <c r="K1707" s="42">
        <v>0.10000054203773667</v>
      </c>
      <c r="L1707" s="41">
        <v>55347</v>
      </c>
      <c r="M1707" s="41">
        <v>608814</v>
      </c>
      <c r="N1707">
        <f>+VLOOKUP(C1707,'Thanh toán '!M$1335:N$6972,2,0)</f>
        <v>608814</v>
      </c>
      <c r="O1707" s="61">
        <f t="shared" si="81"/>
        <v>0</v>
      </c>
    </row>
    <row r="1708" spans="1:15" hidden="1" x14ac:dyDescent="0.3">
      <c r="A1708" s="18">
        <v>2023</v>
      </c>
      <c r="B1708" s="19" t="s">
        <v>15517</v>
      </c>
      <c r="C1708" s="19">
        <f t="shared" si="79"/>
        <v>9788</v>
      </c>
      <c r="D1708" s="19" t="s">
        <v>13350</v>
      </c>
      <c r="E1708" s="24" t="s">
        <v>15513</v>
      </c>
      <c r="F1708" s="18">
        <f t="shared" si="80"/>
        <v>3</v>
      </c>
      <c r="G1708" s="23" t="s">
        <v>11799</v>
      </c>
      <c r="H1708" s="23" t="s">
        <v>13700</v>
      </c>
      <c r="I1708" s="19" t="s">
        <v>11725</v>
      </c>
      <c r="J1708" s="41">
        <v>688050</v>
      </c>
      <c r="K1708" s="42">
        <v>0.1</v>
      </c>
      <c r="L1708" s="41">
        <v>68805</v>
      </c>
      <c r="M1708" s="41">
        <v>756855</v>
      </c>
      <c r="N1708">
        <f>+VLOOKUP(C1708,'Thanh toán '!M$1335:N$6972,2,0)</f>
        <v>756855</v>
      </c>
      <c r="O1708" s="61">
        <f t="shared" si="81"/>
        <v>0</v>
      </c>
    </row>
    <row r="1709" spans="1:15" hidden="1" x14ac:dyDescent="0.3">
      <c r="A1709" s="18">
        <v>2023</v>
      </c>
      <c r="B1709" s="19" t="s">
        <v>15518</v>
      </c>
      <c r="C1709" s="19">
        <f t="shared" si="79"/>
        <v>9789</v>
      </c>
      <c r="D1709" s="19" t="s">
        <v>13350</v>
      </c>
      <c r="E1709" s="24" t="s">
        <v>15513</v>
      </c>
      <c r="F1709" s="18">
        <f t="shared" si="80"/>
        <v>3</v>
      </c>
      <c r="G1709" s="23" t="s">
        <v>11799</v>
      </c>
      <c r="H1709" s="23" t="s">
        <v>13370</v>
      </c>
      <c r="I1709" s="19" t="s">
        <v>11725</v>
      </c>
      <c r="J1709" s="41">
        <v>734310</v>
      </c>
      <c r="K1709" s="42">
        <v>0.1</v>
      </c>
      <c r="L1709" s="41">
        <v>73431</v>
      </c>
      <c r="M1709" s="41">
        <v>807741</v>
      </c>
      <c r="N1709">
        <f>+VLOOKUP(C1709,'Thanh toán '!M$1335:N$6972,2,0)</f>
        <v>807741</v>
      </c>
      <c r="O1709" s="61">
        <f t="shared" si="81"/>
        <v>0</v>
      </c>
    </row>
    <row r="1710" spans="1:15" hidden="1" x14ac:dyDescent="0.3">
      <c r="A1710" s="18">
        <v>2023</v>
      </c>
      <c r="B1710" s="19" t="s">
        <v>15519</v>
      </c>
      <c r="C1710" s="19">
        <f t="shared" si="79"/>
        <v>9790</v>
      </c>
      <c r="D1710" s="19" t="s">
        <v>13350</v>
      </c>
      <c r="E1710" s="24" t="s">
        <v>15513</v>
      </c>
      <c r="F1710" s="18">
        <f t="shared" si="80"/>
        <v>3</v>
      </c>
      <c r="G1710" s="23" t="s">
        <v>11799</v>
      </c>
      <c r="H1710" s="23" t="s">
        <v>13368</v>
      </c>
      <c r="I1710" s="19" t="s">
        <v>11725</v>
      </c>
      <c r="J1710" s="41">
        <v>555290</v>
      </c>
      <c r="K1710" s="42">
        <v>0.1</v>
      </c>
      <c r="L1710" s="41">
        <v>55529</v>
      </c>
      <c r="M1710" s="41">
        <v>610819</v>
      </c>
      <c r="N1710">
        <f>+VLOOKUP(C1710,'Thanh toán '!M$1335:N$6972,2,0)</f>
        <v>610819</v>
      </c>
      <c r="O1710" s="61">
        <f t="shared" si="81"/>
        <v>0</v>
      </c>
    </row>
    <row r="1711" spans="1:15" hidden="1" x14ac:dyDescent="0.3">
      <c r="A1711" s="18">
        <v>2023</v>
      </c>
      <c r="B1711" s="19" t="s">
        <v>15520</v>
      </c>
      <c r="C1711" s="19">
        <f t="shared" si="79"/>
        <v>9893</v>
      </c>
      <c r="D1711" s="19" t="s">
        <v>13350</v>
      </c>
      <c r="E1711" s="24" t="s">
        <v>15513</v>
      </c>
      <c r="F1711" s="18">
        <f t="shared" si="80"/>
        <v>3</v>
      </c>
      <c r="G1711" s="23" t="s">
        <v>12336</v>
      </c>
      <c r="H1711" s="23" t="s">
        <v>12336</v>
      </c>
      <c r="I1711" s="19" t="s">
        <v>12337</v>
      </c>
      <c r="J1711" s="41">
        <v>3166118</v>
      </c>
      <c r="K1711" s="42">
        <v>0.10000006316883957</v>
      </c>
      <c r="L1711" s="41">
        <v>316612</v>
      </c>
      <c r="M1711" s="41">
        <v>3482730</v>
      </c>
      <c r="N1711">
        <f>+VLOOKUP(C1711,'Thanh toán '!M$1335:N$6972,2,0)</f>
        <v>3482730</v>
      </c>
      <c r="O1711" s="61">
        <f t="shared" si="81"/>
        <v>0</v>
      </c>
    </row>
    <row r="1712" spans="1:15" hidden="1" x14ac:dyDescent="0.3">
      <c r="A1712" s="18">
        <v>2023</v>
      </c>
      <c r="B1712" s="19" t="s">
        <v>15521</v>
      </c>
      <c r="C1712" s="19">
        <f t="shared" si="79"/>
        <v>10158</v>
      </c>
      <c r="D1712" s="19" t="s">
        <v>13350</v>
      </c>
      <c r="E1712" s="24" t="s">
        <v>15513</v>
      </c>
      <c r="F1712" s="18">
        <f t="shared" si="80"/>
        <v>3</v>
      </c>
      <c r="G1712" s="23" t="s">
        <v>12221</v>
      </c>
      <c r="H1712" s="23" t="s">
        <v>12221</v>
      </c>
      <c r="I1712" s="19" t="s">
        <v>12222</v>
      </c>
      <c r="J1712" s="41">
        <v>3644500</v>
      </c>
      <c r="K1712" s="42">
        <v>0.1</v>
      </c>
      <c r="L1712" s="41">
        <v>364450</v>
      </c>
      <c r="M1712" s="41">
        <v>4008950</v>
      </c>
      <c r="N1712">
        <f>+VLOOKUP(C1712,'Thanh toán '!M$1335:N$6972,2,0)</f>
        <v>4008950</v>
      </c>
      <c r="O1712" s="61">
        <f t="shared" si="81"/>
        <v>0</v>
      </c>
    </row>
    <row r="1713" spans="1:15" hidden="1" x14ac:dyDescent="0.3">
      <c r="A1713" s="18">
        <v>2023</v>
      </c>
      <c r="B1713" s="19" t="s">
        <v>15522</v>
      </c>
      <c r="C1713" s="19">
        <f t="shared" si="79"/>
        <v>10532</v>
      </c>
      <c r="D1713" s="19" t="s">
        <v>13350</v>
      </c>
      <c r="E1713" s="24" t="s">
        <v>15513</v>
      </c>
      <c r="F1713" s="18">
        <f t="shared" si="80"/>
        <v>3</v>
      </c>
      <c r="G1713" s="23" t="s">
        <v>12459</v>
      </c>
      <c r="H1713" s="23" t="s">
        <v>12459</v>
      </c>
      <c r="I1713" s="19" t="s">
        <v>12460</v>
      </c>
      <c r="J1713" s="41">
        <v>1110580</v>
      </c>
      <c r="K1713" s="42">
        <v>0.1</v>
      </c>
      <c r="L1713" s="41">
        <v>111058</v>
      </c>
      <c r="M1713" s="41">
        <v>1221638</v>
      </c>
      <c r="N1713">
        <f>+VLOOKUP(C1713,'Thanh toán '!M$1335:N$6972,2,0)</f>
        <v>1221638</v>
      </c>
      <c r="O1713" s="61">
        <f t="shared" si="81"/>
        <v>0</v>
      </c>
    </row>
    <row r="1714" spans="1:15" hidden="1" x14ac:dyDescent="0.3">
      <c r="A1714" s="18">
        <v>2023</v>
      </c>
      <c r="B1714" s="19" t="s">
        <v>15523</v>
      </c>
      <c r="C1714" s="19">
        <f t="shared" si="79"/>
        <v>10533</v>
      </c>
      <c r="D1714" s="19" t="s">
        <v>13350</v>
      </c>
      <c r="E1714" s="24" t="s">
        <v>15513</v>
      </c>
      <c r="F1714" s="18">
        <f t="shared" si="80"/>
        <v>3</v>
      </c>
      <c r="G1714" s="23" t="s">
        <v>12459</v>
      </c>
      <c r="H1714" s="23" t="s">
        <v>12459</v>
      </c>
      <c r="I1714" s="19" t="s">
        <v>12460</v>
      </c>
      <c r="J1714" s="41">
        <v>1102500</v>
      </c>
      <c r="K1714" s="42">
        <v>0.1</v>
      </c>
      <c r="L1714" s="41">
        <v>110250</v>
      </c>
      <c r="M1714" s="41">
        <v>1212750</v>
      </c>
      <c r="N1714">
        <f>+VLOOKUP(C1714,'Thanh toán '!M$1335:N$6972,2,0)</f>
        <v>1212750</v>
      </c>
      <c r="O1714" s="61">
        <f t="shared" si="81"/>
        <v>0</v>
      </c>
    </row>
    <row r="1715" spans="1:15" hidden="1" x14ac:dyDescent="0.3">
      <c r="A1715" s="18">
        <v>2023</v>
      </c>
      <c r="B1715" s="19" t="s">
        <v>15524</v>
      </c>
      <c r="C1715" s="19">
        <f t="shared" si="79"/>
        <v>10570</v>
      </c>
      <c r="D1715" s="19" t="s">
        <v>13350</v>
      </c>
      <c r="E1715" s="24" t="s">
        <v>15513</v>
      </c>
      <c r="F1715" s="18">
        <f t="shared" si="80"/>
        <v>3</v>
      </c>
      <c r="G1715" s="23" t="s">
        <v>11768</v>
      </c>
      <c r="H1715" s="23" t="s">
        <v>11768</v>
      </c>
      <c r="I1715" s="19" t="s">
        <v>11769</v>
      </c>
      <c r="J1715" s="41">
        <v>1003640</v>
      </c>
      <c r="K1715" s="42">
        <v>0.1</v>
      </c>
      <c r="L1715" s="41">
        <v>100364</v>
      </c>
      <c r="M1715" s="41">
        <v>1104004</v>
      </c>
      <c r="N1715">
        <f>+VLOOKUP(C1715,'Thanh toán '!M$1335:N$6972,2,0)</f>
        <v>1104004</v>
      </c>
      <c r="O1715" s="61">
        <f t="shared" si="81"/>
        <v>0</v>
      </c>
    </row>
    <row r="1716" spans="1:15" hidden="1" x14ac:dyDescent="0.3">
      <c r="A1716" s="18">
        <v>2023</v>
      </c>
      <c r="B1716" s="19" t="s">
        <v>15525</v>
      </c>
      <c r="C1716" s="19">
        <f t="shared" si="79"/>
        <v>10571</v>
      </c>
      <c r="D1716" s="19" t="s">
        <v>13350</v>
      </c>
      <c r="E1716" s="24" t="s">
        <v>15513</v>
      </c>
      <c r="F1716" s="18">
        <f t="shared" si="80"/>
        <v>3</v>
      </c>
      <c r="G1716" s="23" t="s">
        <v>11799</v>
      </c>
      <c r="H1716" s="23" t="s">
        <v>13417</v>
      </c>
      <c r="I1716" s="19" t="s">
        <v>11725</v>
      </c>
      <c r="J1716" s="41">
        <v>367155</v>
      </c>
      <c r="K1716" s="42">
        <v>0.10000136182266345</v>
      </c>
      <c r="L1716" s="41">
        <v>36716</v>
      </c>
      <c r="M1716" s="41">
        <v>403871</v>
      </c>
      <c r="N1716">
        <f>+VLOOKUP(C1716,'Thanh toán '!M$1335:N$6972,2,0)</f>
        <v>403871</v>
      </c>
      <c r="O1716" s="61">
        <f t="shared" si="81"/>
        <v>0</v>
      </c>
    </row>
    <row r="1717" spans="1:15" hidden="1" x14ac:dyDescent="0.3">
      <c r="A1717" s="18">
        <v>2023</v>
      </c>
      <c r="B1717" s="19" t="s">
        <v>15526</v>
      </c>
      <c r="C1717" s="19">
        <f t="shared" si="79"/>
        <v>10590</v>
      </c>
      <c r="D1717" s="19" t="s">
        <v>13350</v>
      </c>
      <c r="E1717" s="24" t="s">
        <v>15513</v>
      </c>
      <c r="F1717" s="18">
        <f t="shared" si="80"/>
        <v>3</v>
      </c>
      <c r="G1717" s="23" t="s">
        <v>11799</v>
      </c>
      <c r="H1717" s="23" t="s">
        <v>13528</v>
      </c>
      <c r="I1717" s="19" t="s">
        <v>11725</v>
      </c>
      <c r="J1717" s="41">
        <v>555290</v>
      </c>
      <c r="K1717" s="42">
        <v>0.1</v>
      </c>
      <c r="L1717" s="41">
        <v>55529</v>
      </c>
      <c r="M1717" s="41">
        <v>610819</v>
      </c>
      <c r="N1717">
        <f>+VLOOKUP(C1717,'Thanh toán '!M$1335:N$6972,2,0)</f>
        <v>610819</v>
      </c>
      <c r="O1717" s="61">
        <f t="shared" si="81"/>
        <v>0</v>
      </c>
    </row>
    <row r="1718" spans="1:15" hidden="1" x14ac:dyDescent="0.3">
      <c r="A1718" s="18">
        <v>2023</v>
      </c>
      <c r="B1718" s="19" t="s">
        <v>15527</v>
      </c>
      <c r="C1718" s="19">
        <f t="shared" si="79"/>
        <v>10630</v>
      </c>
      <c r="D1718" s="19" t="s">
        <v>13350</v>
      </c>
      <c r="E1718" s="24" t="s">
        <v>15513</v>
      </c>
      <c r="F1718" s="18">
        <f t="shared" si="80"/>
        <v>3</v>
      </c>
      <c r="G1718" s="23" t="s">
        <v>11799</v>
      </c>
      <c r="H1718" s="23" t="s">
        <v>13354</v>
      </c>
      <c r="I1718" s="19" t="s">
        <v>11725</v>
      </c>
      <c r="J1718" s="41">
        <v>718168</v>
      </c>
      <c r="K1718" s="42">
        <v>0.10000027848637087</v>
      </c>
      <c r="L1718" s="41">
        <v>71817</v>
      </c>
      <c r="M1718" s="41">
        <v>789985</v>
      </c>
      <c r="N1718">
        <f>+VLOOKUP(C1718,'Thanh toán '!M$1335:N$6972,2,0)</f>
        <v>789985</v>
      </c>
      <c r="O1718" s="61">
        <f t="shared" si="81"/>
        <v>0</v>
      </c>
    </row>
    <row r="1719" spans="1:15" hidden="1" x14ac:dyDescent="0.3">
      <c r="A1719" s="18">
        <v>2023</v>
      </c>
      <c r="B1719" s="19" t="s">
        <v>15528</v>
      </c>
      <c r="C1719" s="19">
        <f t="shared" si="79"/>
        <v>10631</v>
      </c>
      <c r="D1719" s="19" t="s">
        <v>13350</v>
      </c>
      <c r="E1719" s="24" t="s">
        <v>15513</v>
      </c>
      <c r="F1719" s="18">
        <f t="shared" si="80"/>
        <v>3</v>
      </c>
      <c r="G1719" s="23" t="s">
        <v>11799</v>
      </c>
      <c r="H1719" s="23" t="s">
        <v>14465</v>
      </c>
      <c r="I1719" s="19" t="s">
        <v>11725</v>
      </c>
      <c r="J1719" s="41">
        <v>1111848</v>
      </c>
      <c r="K1719" s="42">
        <v>0.10000017988070312</v>
      </c>
      <c r="L1719" s="41">
        <v>111185</v>
      </c>
      <c r="M1719" s="41">
        <v>1223033</v>
      </c>
      <c r="N1719">
        <f>+VLOOKUP(C1719,'Thanh toán '!M$1335:N$6972,2,0)</f>
        <v>1223033</v>
      </c>
      <c r="O1719" s="61">
        <f t="shared" si="81"/>
        <v>0</v>
      </c>
    </row>
    <row r="1720" spans="1:15" hidden="1" x14ac:dyDescent="0.3">
      <c r="A1720" s="18">
        <v>2023</v>
      </c>
      <c r="B1720" s="19" t="s">
        <v>15529</v>
      </c>
      <c r="C1720" s="19">
        <f t="shared" si="79"/>
        <v>10632</v>
      </c>
      <c r="D1720" s="19" t="s">
        <v>13350</v>
      </c>
      <c r="E1720" s="24" t="s">
        <v>15513</v>
      </c>
      <c r="F1720" s="18">
        <f t="shared" si="80"/>
        <v>3</v>
      </c>
      <c r="G1720" s="23" t="s">
        <v>11799</v>
      </c>
      <c r="H1720" s="23" t="s">
        <v>13627</v>
      </c>
      <c r="I1720" s="19" t="s">
        <v>11725</v>
      </c>
      <c r="J1720" s="41">
        <v>457562</v>
      </c>
      <c r="K1720" s="42">
        <v>9.9999562900765365E-2</v>
      </c>
      <c r="L1720" s="41">
        <v>45756</v>
      </c>
      <c r="M1720" s="41">
        <v>503318</v>
      </c>
      <c r="N1720">
        <f>+VLOOKUP(C1720,'Thanh toán '!M$1335:N$6972,2,0)</f>
        <v>503318</v>
      </c>
      <c r="O1720" s="61">
        <f t="shared" si="81"/>
        <v>0</v>
      </c>
    </row>
    <row r="1721" spans="1:15" hidden="1" x14ac:dyDescent="0.3">
      <c r="A1721" s="18">
        <v>2023</v>
      </c>
      <c r="B1721" s="19" t="s">
        <v>15530</v>
      </c>
      <c r="C1721" s="19">
        <f t="shared" si="79"/>
        <v>10651</v>
      </c>
      <c r="D1721" s="19" t="s">
        <v>13350</v>
      </c>
      <c r="E1721" s="24" t="s">
        <v>15513</v>
      </c>
      <c r="F1721" s="18">
        <f t="shared" si="80"/>
        <v>3</v>
      </c>
      <c r="G1721" s="23" t="s">
        <v>11799</v>
      </c>
      <c r="H1721" s="23" t="s">
        <v>14198</v>
      </c>
      <c r="I1721" s="19" t="s">
        <v>11725</v>
      </c>
      <c r="J1721" s="41">
        <v>1106934</v>
      </c>
      <c r="K1721" s="42">
        <v>9.9999638641508889E-2</v>
      </c>
      <c r="L1721" s="41">
        <v>110693</v>
      </c>
      <c r="M1721" s="41">
        <v>1217627</v>
      </c>
      <c r="N1721">
        <f>+VLOOKUP(C1721,'Thanh toán '!M$1335:N$6972,2,0)</f>
        <v>1217627</v>
      </c>
      <c r="O1721" s="61">
        <f t="shared" si="81"/>
        <v>0</v>
      </c>
    </row>
    <row r="1722" spans="1:15" hidden="1" x14ac:dyDescent="0.3">
      <c r="A1722" s="18">
        <v>2023</v>
      </c>
      <c r="B1722" s="19" t="s">
        <v>15531</v>
      </c>
      <c r="C1722" s="19">
        <f t="shared" si="79"/>
        <v>10811</v>
      </c>
      <c r="D1722" s="19" t="s">
        <v>13350</v>
      </c>
      <c r="E1722" s="24" t="s">
        <v>15513</v>
      </c>
      <c r="F1722" s="18">
        <f t="shared" si="80"/>
        <v>3</v>
      </c>
      <c r="G1722" s="23" t="s">
        <v>12254</v>
      </c>
      <c r="H1722" s="23" t="s">
        <v>12254</v>
      </c>
      <c r="I1722" s="19" t="s">
        <v>12255</v>
      </c>
      <c r="J1722" s="41">
        <v>1844890</v>
      </c>
      <c r="K1722" s="42">
        <v>0.1</v>
      </c>
      <c r="L1722" s="41">
        <v>184489</v>
      </c>
      <c r="M1722" s="41">
        <v>2029379</v>
      </c>
      <c r="N1722">
        <f>+VLOOKUP(C1722,'Thanh toán '!M$1335:N$6972,2,0)</f>
        <v>2029379</v>
      </c>
      <c r="O1722" s="61">
        <f t="shared" si="81"/>
        <v>0</v>
      </c>
    </row>
    <row r="1723" spans="1:15" hidden="1" x14ac:dyDescent="0.3">
      <c r="A1723" s="18">
        <v>2023</v>
      </c>
      <c r="B1723" s="19" t="s">
        <v>15532</v>
      </c>
      <c r="C1723" s="19">
        <f t="shared" si="79"/>
        <v>10812</v>
      </c>
      <c r="D1723" s="19" t="s">
        <v>13350</v>
      </c>
      <c r="E1723" s="24" t="s">
        <v>15513</v>
      </c>
      <c r="F1723" s="18">
        <f t="shared" si="80"/>
        <v>3</v>
      </c>
      <c r="G1723" s="23" t="s">
        <v>12257</v>
      </c>
      <c r="H1723" s="23" t="s">
        <v>12257</v>
      </c>
      <c r="I1723" s="19" t="s">
        <v>12258</v>
      </c>
      <c r="J1723" s="41">
        <v>544596</v>
      </c>
      <c r="K1723" s="42">
        <v>0.10000073448941968</v>
      </c>
      <c r="L1723" s="41">
        <v>54460</v>
      </c>
      <c r="M1723" s="41">
        <v>599056</v>
      </c>
      <c r="N1723">
        <f>+VLOOKUP(C1723,'Thanh toán '!M$1335:N$6972,2,0)</f>
        <v>599056</v>
      </c>
      <c r="O1723" s="61">
        <f t="shared" si="81"/>
        <v>0</v>
      </c>
    </row>
    <row r="1724" spans="1:15" hidden="1" x14ac:dyDescent="0.3">
      <c r="A1724" s="18">
        <v>2023</v>
      </c>
      <c r="B1724" s="19" t="s">
        <v>15533</v>
      </c>
      <c r="C1724" s="19">
        <f t="shared" si="79"/>
        <v>11011</v>
      </c>
      <c r="D1724" s="19" t="s">
        <v>13350</v>
      </c>
      <c r="E1724" s="24" t="s">
        <v>15513</v>
      </c>
      <c r="F1724" s="18">
        <f t="shared" si="80"/>
        <v>3</v>
      </c>
      <c r="G1724" s="23" t="s">
        <v>11799</v>
      </c>
      <c r="H1724" s="23" t="s">
        <v>13511</v>
      </c>
      <c r="I1724" s="19" t="s">
        <v>11725</v>
      </c>
      <c r="J1724" s="41">
        <v>728037</v>
      </c>
      <c r="K1724" s="42">
        <v>0.10000041206696912</v>
      </c>
      <c r="L1724" s="41">
        <v>72804</v>
      </c>
      <c r="M1724" s="41">
        <v>800841</v>
      </c>
      <c r="N1724">
        <f>+VLOOKUP(C1724,'Thanh toán '!M$1335:N$6972,2,0)</f>
        <v>800841</v>
      </c>
      <c r="O1724" s="61">
        <f t="shared" si="81"/>
        <v>0</v>
      </c>
    </row>
    <row r="1725" spans="1:15" hidden="1" x14ac:dyDescent="0.3">
      <c r="A1725" s="18">
        <v>2023</v>
      </c>
      <c r="B1725" s="19" t="s">
        <v>15534</v>
      </c>
      <c r="C1725" s="19">
        <f t="shared" si="79"/>
        <v>11229</v>
      </c>
      <c r="D1725" s="19" t="s">
        <v>13350</v>
      </c>
      <c r="E1725" s="24" t="s">
        <v>15513</v>
      </c>
      <c r="F1725" s="18">
        <f t="shared" si="80"/>
        <v>3</v>
      </c>
      <c r="G1725" s="23" t="s">
        <v>11860</v>
      </c>
      <c r="H1725" s="23" t="s">
        <v>14662</v>
      </c>
      <c r="I1725" s="19" t="s">
        <v>11719</v>
      </c>
      <c r="J1725" s="41">
        <v>1442744</v>
      </c>
      <c r="K1725" s="42">
        <v>9.9999722750536479E-2</v>
      </c>
      <c r="L1725" s="41">
        <v>144274</v>
      </c>
      <c r="M1725" s="41">
        <v>1587018</v>
      </c>
      <c r="N1725">
        <f>+VLOOKUP(C1725,'Thanh toán '!M$1335:N$6972,2,0)</f>
        <v>1587018</v>
      </c>
      <c r="O1725" s="61">
        <f t="shared" si="81"/>
        <v>0</v>
      </c>
    </row>
    <row r="1726" spans="1:15" hidden="1" x14ac:dyDescent="0.3">
      <c r="A1726" s="18">
        <v>2023</v>
      </c>
      <c r="B1726" s="19" t="s">
        <v>15535</v>
      </c>
      <c r="C1726" s="19">
        <f t="shared" si="79"/>
        <v>11230</v>
      </c>
      <c r="D1726" s="19" t="s">
        <v>13350</v>
      </c>
      <c r="E1726" s="24" t="s">
        <v>15513</v>
      </c>
      <c r="F1726" s="18">
        <f t="shared" si="80"/>
        <v>3</v>
      </c>
      <c r="G1726" s="23" t="s">
        <v>11860</v>
      </c>
      <c r="H1726" s="23" t="s">
        <v>15536</v>
      </c>
      <c r="I1726" s="19" t="s">
        <v>11719</v>
      </c>
      <c r="J1726" s="41">
        <v>589905</v>
      </c>
      <c r="K1726" s="42">
        <v>0.10000084759410413</v>
      </c>
      <c r="L1726" s="41">
        <v>58991</v>
      </c>
      <c r="M1726" s="41">
        <v>648896</v>
      </c>
      <c r="N1726">
        <f>+VLOOKUP(C1726,'Thanh toán '!M$1335:N$6972,2,0)</f>
        <v>648896</v>
      </c>
      <c r="O1726" s="61">
        <f t="shared" si="81"/>
        <v>0</v>
      </c>
    </row>
    <row r="1727" spans="1:15" hidden="1" x14ac:dyDescent="0.3">
      <c r="A1727" s="18">
        <v>2023</v>
      </c>
      <c r="B1727" s="19" t="s">
        <v>15537</v>
      </c>
      <c r="C1727" s="19">
        <f t="shared" si="79"/>
        <v>11232</v>
      </c>
      <c r="D1727" s="19" t="s">
        <v>13350</v>
      </c>
      <c r="E1727" s="24" t="s">
        <v>15538</v>
      </c>
      <c r="F1727" s="18">
        <f t="shared" si="80"/>
        <v>3</v>
      </c>
      <c r="G1727" s="23" t="s">
        <v>12239</v>
      </c>
      <c r="H1727" s="23" t="s">
        <v>13824</v>
      </c>
      <c r="I1727" s="19" t="s">
        <v>12240</v>
      </c>
      <c r="J1727" s="41">
        <v>2955470</v>
      </c>
      <c r="K1727" s="42">
        <v>0.1</v>
      </c>
      <c r="L1727" s="41">
        <v>295547</v>
      </c>
      <c r="M1727" s="41">
        <v>3251017</v>
      </c>
      <c r="N1727">
        <f>+VLOOKUP(C1727,'Thanh toán '!M$1335:N$6972,2,0)</f>
        <v>3251017</v>
      </c>
      <c r="O1727" s="61">
        <f t="shared" si="81"/>
        <v>0</v>
      </c>
    </row>
    <row r="1728" spans="1:15" hidden="1" x14ac:dyDescent="0.3">
      <c r="A1728" s="18">
        <v>2023</v>
      </c>
      <c r="B1728" s="19" t="s">
        <v>15539</v>
      </c>
      <c r="C1728" s="19">
        <f t="shared" si="79"/>
        <v>11233</v>
      </c>
      <c r="D1728" s="19" t="s">
        <v>13350</v>
      </c>
      <c r="E1728" s="24" t="s">
        <v>15538</v>
      </c>
      <c r="F1728" s="18">
        <f t="shared" si="80"/>
        <v>3</v>
      </c>
      <c r="G1728" s="23" t="s">
        <v>11860</v>
      </c>
      <c r="H1728" s="23" t="s">
        <v>15087</v>
      </c>
      <c r="I1728" s="19" t="s">
        <v>11719</v>
      </c>
      <c r="J1728" s="41">
        <v>1274658</v>
      </c>
      <c r="K1728" s="42">
        <v>0.10000015690483251</v>
      </c>
      <c r="L1728" s="41">
        <v>127466</v>
      </c>
      <c r="M1728" s="41">
        <v>1402124</v>
      </c>
      <c r="N1728">
        <f>+VLOOKUP(C1728,'Thanh toán '!M$1335:N$6972,2,0)</f>
        <v>1402124</v>
      </c>
      <c r="O1728" s="61">
        <f t="shared" si="81"/>
        <v>0</v>
      </c>
    </row>
    <row r="1729" spans="1:15" hidden="1" x14ac:dyDescent="0.3">
      <c r="A1729" s="18">
        <v>2023</v>
      </c>
      <c r="B1729" s="19" t="s">
        <v>15540</v>
      </c>
      <c r="C1729" s="19">
        <f t="shared" si="79"/>
        <v>11234</v>
      </c>
      <c r="D1729" s="19" t="s">
        <v>13350</v>
      </c>
      <c r="E1729" s="24" t="s">
        <v>15538</v>
      </c>
      <c r="F1729" s="18">
        <f t="shared" si="80"/>
        <v>3</v>
      </c>
      <c r="G1729" s="23" t="s">
        <v>11799</v>
      </c>
      <c r="H1729" s="23" t="s">
        <v>13430</v>
      </c>
      <c r="I1729" s="19" t="s">
        <v>11725</v>
      </c>
      <c r="J1729" s="41">
        <v>1243214</v>
      </c>
      <c r="K1729" s="42">
        <v>9.9999678253301527E-2</v>
      </c>
      <c r="L1729" s="41">
        <v>124321</v>
      </c>
      <c r="M1729" s="41">
        <v>1367535</v>
      </c>
      <c r="N1729">
        <f>+VLOOKUP(C1729,'Thanh toán '!M$1335:N$6972,2,0)</f>
        <v>1367535</v>
      </c>
      <c r="O1729" s="61">
        <f t="shared" si="81"/>
        <v>0</v>
      </c>
    </row>
    <row r="1730" spans="1:15" hidden="1" x14ac:dyDescent="0.3">
      <c r="A1730" s="18">
        <v>2023</v>
      </c>
      <c r="B1730" s="19" t="s">
        <v>15541</v>
      </c>
      <c r="C1730" s="19">
        <f t="shared" si="79"/>
        <v>11235</v>
      </c>
      <c r="D1730" s="19" t="s">
        <v>13350</v>
      </c>
      <c r="E1730" s="24" t="s">
        <v>15538</v>
      </c>
      <c r="F1730" s="18">
        <f t="shared" si="80"/>
        <v>3</v>
      </c>
      <c r="G1730" s="23" t="s">
        <v>11799</v>
      </c>
      <c r="H1730" s="23" t="s">
        <v>13424</v>
      </c>
      <c r="I1730" s="19" t="s">
        <v>11725</v>
      </c>
      <c r="J1730" s="41">
        <v>915435</v>
      </c>
      <c r="K1730" s="42">
        <v>0.10000054618842408</v>
      </c>
      <c r="L1730" s="41">
        <v>91544</v>
      </c>
      <c r="M1730" s="41">
        <v>1006979</v>
      </c>
      <c r="N1730">
        <f>+VLOOKUP(C1730,'Thanh toán '!M$1335:N$6972,2,0)</f>
        <v>1006979</v>
      </c>
      <c r="O1730" s="61">
        <f t="shared" si="81"/>
        <v>0</v>
      </c>
    </row>
    <row r="1731" spans="1:15" hidden="1" x14ac:dyDescent="0.3">
      <c r="A1731" s="18">
        <v>2023</v>
      </c>
      <c r="B1731" s="19" t="s">
        <v>15542</v>
      </c>
      <c r="C1731" s="19">
        <f t="shared" si="79"/>
        <v>11236</v>
      </c>
      <c r="D1731" s="19" t="s">
        <v>13350</v>
      </c>
      <c r="E1731" s="24" t="s">
        <v>15538</v>
      </c>
      <c r="F1731" s="18">
        <f t="shared" si="80"/>
        <v>3</v>
      </c>
      <c r="G1731" s="23" t="s">
        <v>11799</v>
      </c>
      <c r="H1731" s="23" t="s">
        <v>14965</v>
      </c>
      <c r="I1731" s="19" t="s">
        <v>11725</v>
      </c>
      <c r="J1731" s="41">
        <v>626898</v>
      </c>
      <c r="K1731" s="42">
        <v>0.10000031903116616</v>
      </c>
      <c r="L1731" s="41">
        <v>62690</v>
      </c>
      <c r="M1731" s="41">
        <v>689588</v>
      </c>
      <c r="N1731">
        <f>+VLOOKUP(C1731,'Thanh toán '!M$1335:N$6972,2,0)</f>
        <v>689588</v>
      </c>
      <c r="O1731" s="61">
        <f t="shared" si="81"/>
        <v>0</v>
      </c>
    </row>
    <row r="1732" spans="1:15" hidden="1" x14ac:dyDescent="0.3">
      <c r="A1732" s="18">
        <v>2023</v>
      </c>
      <c r="B1732" s="19" t="s">
        <v>15543</v>
      </c>
      <c r="C1732" s="19">
        <f t="shared" si="79"/>
        <v>11237</v>
      </c>
      <c r="D1732" s="19" t="s">
        <v>13350</v>
      </c>
      <c r="E1732" s="24" t="s">
        <v>15538</v>
      </c>
      <c r="F1732" s="18">
        <f t="shared" si="80"/>
        <v>3</v>
      </c>
      <c r="G1732" s="23" t="s">
        <v>11799</v>
      </c>
      <c r="H1732" s="23" t="s">
        <v>14961</v>
      </c>
      <c r="I1732" s="19" t="s">
        <v>11725</v>
      </c>
      <c r="J1732" s="41">
        <v>290400</v>
      </c>
      <c r="K1732" s="42">
        <v>0.1</v>
      </c>
      <c r="L1732" s="41">
        <v>29040</v>
      </c>
      <c r="M1732" s="41">
        <v>319440</v>
      </c>
      <c r="N1732">
        <f>+VLOOKUP(C1732,'Thanh toán '!M$1335:N$6972,2,0)</f>
        <v>319440</v>
      </c>
      <c r="O1732" s="61">
        <f t="shared" si="81"/>
        <v>0</v>
      </c>
    </row>
    <row r="1733" spans="1:15" hidden="1" x14ac:dyDescent="0.3">
      <c r="A1733" s="18">
        <v>2023</v>
      </c>
      <c r="B1733" s="19" t="s">
        <v>15544</v>
      </c>
      <c r="C1733" s="19">
        <f t="shared" si="79"/>
        <v>11238</v>
      </c>
      <c r="D1733" s="19" t="s">
        <v>13350</v>
      </c>
      <c r="E1733" s="24" t="s">
        <v>15538</v>
      </c>
      <c r="F1733" s="18">
        <f t="shared" si="80"/>
        <v>3</v>
      </c>
      <c r="G1733" s="23" t="s">
        <v>11799</v>
      </c>
      <c r="H1733" s="23" t="s">
        <v>13413</v>
      </c>
      <c r="I1733" s="19" t="s">
        <v>11725</v>
      </c>
      <c r="J1733" s="41">
        <v>584084</v>
      </c>
      <c r="K1733" s="42">
        <v>9.9999315166996533E-2</v>
      </c>
      <c r="L1733" s="41">
        <v>58408</v>
      </c>
      <c r="M1733" s="41">
        <v>642492</v>
      </c>
      <c r="N1733">
        <f>+VLOOKUP(C1733,'Thanh toán '!M$1335:N$6972,2,0)</f>
        <v>642492</v>
      </c>
      <c r="O1733" s="61">
        <f t="shared" si="81"/>
        <v>0</v>
      </c>
    </row>
    <row r="1734" spans="1:15" hidden="1" x14ac:dyDescent="0.3">
      <c r="A1734" s="18">
        <v>2023</v>
      </c>
      <c r="B1734" s="19" t="s">
        <v>15545</v>
      </c>
      <c r="C1734" s="19">
        <f t="shared" ref="C1734:C1797" si="82">+B1734*1</f>
        <v>11240</v>
      </c>
      <c r="D1734" s="19" t="s">
        <v>13350</v>
      </c>
      <c r="E1734" s="24" t="s">
        <v>15538</v>
      </c>
      <c r="F1734" s="18">
        <f t="shared" ref="F1734:F1797" si="83">+MONTH(E1734)</f>
        <v>3</v>
      </c>
      <c r="G1734" s="23" t="s">
        <v>12239</v>
      </c>
      <c r="H1734" s="23" t="s">
        <v>14173</v>
      </c>
      <c r="I1734" s="19" t="s">
        <v>12240</v>
      </c>
      <c r="J1734" s="41">
        <v>2714250</v>
      </c>
      <c r="K1734" s="42">
        <v>0.1</v>
      </c>
      <c r="L1734" s="41">
        <v>271425</v>
      </c>
      <c r="M1734" s="41">
        <v>2985675</v>
      </c>
      <c r="N1734">
        <f>+VLOOKUP(C1734,'Thanh toán '!M$1335:N$6972,2,0)</f>
        <v>2985675</v>
      </c>
      <c r="O1734" s="61">
        <f t="shared" ref="O1734:O1797" si="84">+N1734-M1734</f>
        <v>0</v>
      </c>
    </row>
    <row r="1735" spans="1:15" hidden="1" x14ac:dyDescent="0.3">
      <c r="A1735" s="18">
        <v>2023</v>
      </c>
      <c r="B1735" s="19" t="s">
        <v>15546</v>
      </c>
      <c r="C1735" s="19">
        <f t="shared" si="82"/>
        <v>11241</v>
      </c>
      <c r="D1735" s="19" t="s">
        <v>13350</v>
      </c>
      <c r="E1735" s="24" t="s">
        <v>15538</v>
      </c>
      <c r="F1735" s="18">
        <f t="shared" si="83"/>
        <v>3</v>
      </c>
      <c r="G1735" s="23" t="s">
        <v>12513</v>
      </c>
      <c r="H1735" s="23" t="s">
        <v>12513</v>
      </c>
      <c r="I1735" s="19" t="s">
        <v>12514</v>
      </c>
      <c r="J1735" s="41">
        <v>3712050</v>
      </c>
      <c r="K1735" s="42">
        <v>0.1</v>
      </c>
      <c r="L1735" s="41">
        <v>371205</v>
      </c>
      <c r="M1735" s="41">
        <v>4083255</v>
      </c>
      <c r="N1735">
        <f>+VLOOKUP(C1735,'Thanh toán '!M$1335:N$6972,2,0)</f>
        <v>4083255</v>
      </c>
      <c r="O1735" s="61">
        <f t="shared" si="84"/>
        <v>0</v>
      </c>
    </row>
    <row r="1736" spans="1:15" hidden="1" x14ac:dyDescent="0.3">
      <c r="A1736" s="18">
        <v>2023</v>
      </c>
      <c r="B1736" s="19" t="s">
        <v>15547</v>
      </c>
      <c r="C1736" s="19">
        <f t="shared" si="82"/>
        <v>11246</v>
      </c>
      <c r="D1736" s="19" t="s">
        <v>13350</v>
      </c>
      <c r="E1736" s="24" t="s">
        <v>15538</v>
      </c>
      <c r="F1736" s="18">
        <f t="shared" si="83"/>
        <v>3</v>
      </c>
      <c r="G1736" s="23" t="s">
        <v>11799</v>
      </c>
      <c r="H1736" s="23" t="s">
        <v>13692</v>
      </c>
      <c r="I1736" s="19" t="s">
        <v>11725</v>
      </c>
      <c r="J1736" s="41">
        <v>1509595</v>
      </c>
      <c r="K1736" s="42">
        <v>0.10000033121466353</v>
      </c>
      <c r="L1736" s="41">
        <v>150960</v>
      </c>
      <c r="M1736" s="41">
        <v>1660555</v>
      </c>
      <c r="N1736">
        <f>+VLOOKUP(C1736,'Thanh toán '!M$1335:N$6972,2,0)</f>
        <v>1660555</v>
      </c>
      <c r="O1736" s="61">
        <f t="shared" si="84"/>
        <v>0</v>
      </c>
    </row>
    <row r="1737" spans="1:15" hidden="1" x14ac:dyDescent="0.3">
      <c r="A1737" s="18">
        <v>2023</v>
      </c>
      <c r="B1737" s="19" t="s">
        <v>15548</v>
      </c>
      <c r="C1737" s="19">
        <f t="shared" si="82"/>
        <v>11247</v>
      </c>
      <c r="D1737" s="19" t="s">
        <v>13350</v>
      </c>
      <c r="E1737" s="24" t="s">
        <v>15538</v>
      </c>
      <c r="F1737" s="18">
        <f t="shared" si="83"/>
        <v>3</v>
      </c>
      <c r="G1737" s="23" t="s">
        <v>11838</v>
      </c>
      <c r="H1737" s="23" t="s">
        <v>13939</v>
      </c>
      <c r="I1737" s="19" t="s">
        <v>11839</v>
      </c>
      <c r="J1737" s="41">
        <v>1213395</v>
      </c>
      <c r="K1737" s="42">
        <v>0.10000041206696912</v>
      </c>
      <c r="L1737" s="41">
        <v>121340</v>
      </c>
      <c r="M1737" s="41">
        <v>1334735</v>
      </c>
      <c r="N1737">
        <f>+VLOOKUP(C1737,'Thanh toán '!M$1335:N$6972,2,0)</f>
        <v>1334735</v>
      </c>
      <c r="O1737" s="61">
        <f t="shared" si="84"/>
        <v>0</v>
      </c>
    </row>
    <row r="1738" spans="1:15" hidden="1" x14ac:dyDescent="0.3">
      <c r="A1738" s="18">
        <v>2023</v>
      </c>
      <c r="B1738" s="19" t="s">
        <v>15549</v>
      </c>
      <c r="C1738" s="19">
        <f t="shared" si="82"/>
        <v>11249</v>
      </c>
      <c r="D1738" s="19" t="s">
        <v>13350</v>
      </c>
      <c r="E1738" s="24" t="s">
        <v>15538</v>
      </c>
      <c r="F1738" s="18">
        <f t="shared" si="83"/>
        <v>3</v>
      </c>
      <c r="G1738" s="23" t="s">
        <v>12360</v>
      </c>
      <c r="H1738" s="23" t="s">
        <v>12360</v>
      </c>
      <c r="I1738" s="19" t="s">
        <v>12361</v>
      </c>
      <c r="J1738" s="41">
        <v>1081500</v>
      </c>
      <c r="K1738" s="42">
        <v>0.1</v>
      </c>
      <c r="L1738" s="41">
        <v>108150</v>
      </c>
      <c r="M1738" s="41">
        <v>1189650</v>
      </c>
      <c r="N1738">
        <f>+VLOOKUP(C1738,'Thanh toán '!M$1335:N$6972,2,0)</f>
        <v>1189650</v>
      </c>
      <c r="O1738" s="61">
        <f t="shared" si="84"/>
        <v>0</v>
      </c>
    </row>
    <row r="1739" spans="1:15" hidden="1" x14ac:dyDescent="0.3">
      <c r="A1739" s="18">
        <v>2023</v>
      </c>
      <c r="B1739" s="19" t="s">
        <v>15550</v>
      </c>
      <c r="C1739" s="19">
        <f t="shared" si="82"/>
        <v>11250</v>
      </c>
      <c r="D1739" s="19" t="s">
        <v>13350</v>
      </c>
      <c r="E1739" s="24" t="s">
        <v>15538</v>
      </c>
      <c r="F1739" s="18">
        <f t="shared" si="83"/>
        <v>3</v>
      </c>
      <c r="G1739" s="23" t="s">
        <v>12360</v>
      </c>
      <c r="H1739" s="23" t="s">
        <v>12360</v>
      </c>
      <c r="I1739" s="19" t="s">
        <v>12361</v>
      </c>
      <c r="J1739" s="41">
        <v>3496405</v>
      </c>
      <c r="K1739" s="42">
        <v>0.10000014300402843</v>
      </c>
      <c r="L1739" s="41">
        <v>349641</v>
      </c>
      <c r="M1739" s="41">
        <v>3846046</v>
      </c>
      <c r="N1739">
        <f>+VLOOKUP(C1739,'Thanh toán '!M$1335:N$6972,2,0)</f>
        <v>3846046</v>
      </c>
      <c r="O1739" s="61">
        <f t="shared" si="84"/>
        <v>0</v>
      </c>
    </row>
    <row r="1740" spans="1:15" hidden="1" x14ac:dyDescent="0.3">
      <c r="A1740" s="18">
        <v>2023</v>
      </c>
      <c r="B1740" s="19" t="s">
        <v>15551</v>
      </c>
      <c r="C1740" s="19">
        <f t="shared" si="82"/>
        <v>11251</v>
      </c>
      <c r="D1740" s="19" t="s">
        <v>13350</v>
      </c>
      <c r="E1740" s="24" t="s">
        <v>15538</v>
      </c>
      <c r="F1740" s="18">
        <f t="shared" si="83"/>
        <v>3</v>
      </c>
      <c r="G1740" s="23" t="s">
        <v>11799</v>
      </c>
      <c r="H1740" s="23" t="s">
        <v>13589</v>
      </c>
      <c r="I1740" s="19" t="s">
        <v>11725</v>
      </c>
      <c r="J1740" s="41">
        <v>250915</v>
      </c>
      <c r="K1740" s="42">
        <v>0.10000199270669351</v>
      </c>
      <c r="L1740" s="41">
        <v>25092</v>
      </c>
      <c r="M1740" s="41">
        <v>276007</v>
      </c>
      <c r="N1740">
        <f>+VLOOKUP(C1740,'Thanh toán '!M$1335:N$6972,2,0)</f>
        <v>276007</v>
      </c>
      <c r="O1740" s="61">
        <f t="shared" si="84"/>
        <v>0</v>
      </c>
    </row>
    <row r="1741" spans="1:15" hidden="1" x14ac:dyDescent="0.3">
      <c r="A1741" s="18">
        <v>2023</v>
      </c>
      <c r="B1741" s="19" t="s">
        <v>15552</v>
      </c>
      <c r="C1741" s="19">
        <f t="shared" si="82"/>
        <v>11252</v>
      </c>
      <c r="D1741" s="19" t="s">
        <v>13350</v>
      </c>
      <c r="E1741" s="24" t="s">
        <v>15538</v>
      </c>
      <c r="F1741" s="18">
        <f t="shared" si="83"/>
        <v>3</v>
      </c>
      <c r="G1741" s="23" t="s">
        <v>11799</v>
      </c>
      <c r="H1741" s="23" t="s">
        <v>13593</v>
      </c>
      <c r="I1741" s="19" t="s">
        <v>11725</v>
      </c>
      <c r="J1741" s="41">
        <v>883479</v>
      </c>
      <c r="K1741" s="42">
        <v>0.10000011318888168</v>
      </c>
      <c r="L1741" s="41">
        <v>88348</v>
      </c>
      <c r="M1741" s="41">
        <v>971827</v>
      </c>
      <c r="N1741">
        <f>+VLOOKUP(C1741,'Thanh toán '!M$1335:N$6972,2,0)</f>
        <v>971827</v>
      </c>
      <c r="O1741" s="61">
        <f t="shared" si="84"/>
        <v>0</v>
      </c>
    </row>
    <row r="1742" spans="1:15" hidden="1" x14ac:dyDescent="0.3">
      <c r="A1742" s="18">
        <v>2023</v>
      </c>
      <c r="B1742" s="19" t="s">
        <v>15553</v>
      </c>
      <c r="C1742" s="19">
        <f t="shared" si="82"/>
        <v>11253</v>
      </c>
      <c r="D1742" s="19" t="s">
        <v>13350</v>
      </c>
      <c r="E1742" s="24" t="s">
        <v>15538</v>
      </c>
      <c r="F1742" s="18">
        <f t="shared" si="83"/>
        <v>3</v>
      </c>
      <c r="G1742" s="23" t="s">
        <v>11799</v>
      </c>
      <c r="H1742" s="23" t="s">
        <v>13579</v>
      </c>
      <c r="I1742" s="19" t="s">
        <v>11725</v>
      </c>
      <c r="J1742" s="41">
        <v>367155</v>
      </c>
      <c r="K1742" s="42">
        <v>0.10000136182266345</v>
      </c>
      <c r="L1742" s="41">
        <v>36716</v>
      </c>
      <c r="M1742" s="41">
        <v>403871</v>
      </c>
      <c r="N1742">
        <f>+VLOOKUP(C1742,'Thanh toán '!M$1335:N$6972,2,0)</f>
        <v>403871</v>
      </c>
      <c r="O1742" s="61">
        <f t="shared" si="84"/>
        <v>0</v>
      </c>
    </row>
    <row r="1743" spans="1:15" hidden="1" x14ac:dyDescent="0.3">
      <c r="A1743" s="18">
        <v>2023</v>
      </c>
      <c r="B1743" s="19" t="s">
        <v>15554</v>
      </c>
      <c r="C1743" s="19">
        <f t="shared" si="82"/>
        <v>11254</v>
      </c>
      <c r="D1743" s="19" t="s">
        <v>13350</v>
      </c>
      <c r="E1743" s="24" t="s">
        <v>15538</v>
      </c>
      <c r="F1743" s="18">
        <f t="shared" si="83"/>
        <v>3</v>
      </c>
      <c r="G1743" s="23" t="s">
        <v>12462</v>
      </c>
      <c r="H1743" s="23" t="s">
        <v>13666</v>
      </c>
      <c r="I1743" s="19" t="s">
        <v>12463</v>
      </c>
      <c r="J1743" s="41">
        <v>1101465</v>
      </c>
      <c r="K1743" s="42">
        <v>0.10000045394088782</v>
      </c>
      <c r="L1743" s="41">
        <v>110147</v>
      </c>
      <c r="M1743" s="41">
        <v>1211612</v>
      </c>
      <c r="N1743">
        <f>+VLOOKUP(C1743,'Thanh toán '!M$1335:N$6972,2,0)</f>
        <v>1211612</v>
      </c>
      <c r="O1743" s="61">
        <f t="shared" si="84"/>
        <v>0</v>
      </c>
    </row>
    <row r="1744" spans="1:15" hidden="1" x14ac:dyDescent="0.3">
      <c r="A1744" s="18">
        <v>2023</v>
      </c>
      <c r="B1744" s="19" t="s">
        <v>15555</v>
      </c>
      <c r="C1744" s="19">
        <f t="shared" si="82"/>
        <v>11255</v>
      </c>
      <c r="D1744" s="19" t="s">
        <v>13350</v>
      </c>
      <c r="E1744" s="24" t="s">
        <v>15538</v>
      </c>
      <c r="F1744" s="18">
        <f t="shared" si="83"/>
        <v>3</v>
      </c>
      <c r="G1744" s="23" t="s">
        <v>11799</v>
      </c>
      <c r="H1744" s="23" t="s">
        <v>13499</v>
      </c>
      <c r="I1744" s="19" t="s">
        <v>11725</v>
      </c>
      <c r="J1744" s="41">
        <v>1096607</v>
      </c>
      <c r="K1744" s="42">
        <v>0.10000027357111527</v>
      </c>
      <c r="L1744" s="41">
        <v>109661</v>
      </c>
      <c r="M1744" s="41">
        <v>1206268</v>
      </c>
      <c r="N1744">
        <f>+VLOOKUP(C1744,'Thanh toán '!M$1335:N$6972,2,0)</f>
        <v>1206268</v>
      </c>
      <c r="O1744" s="61">
        <f t="shared" si="84"/>
        <v>0</v>
      </c>
    </row>
    <row r="1745" spans="1:15" hidden="1" x14ac:dyDescent="0.3">
      <c r="A1745" s="18">
        <v>2023</v>
      </c>
      <c r="B1745" s="19" t="s">
        <v>15556</v>
      </c>
      <c r="C1745" s="19">
        <f t="shared" si="82"/>
        <v>11256</v>
      </c>
      <c r="D1745" s="19" t="s">
        <v>13350</v>
      </c>
      <c r="E1745" s="24" t="s">
        <v>15538</v>
      </c>
      <c r="F1745" s="18">
        <f t="shared" si="83"/>
        <v>3</v>
      </c>
      <c r="G1745" s="23" t="s">
        <v>12239</v>
      </c>
      <c r="H1745" s="23" t="s">
        <v>13476</v>
      </c>
      <c r="I1745" s="19" t="s">
        <v>12240</v>
      </c>
      <c r="J1745" s="41">
        <v>1102500</v>
      </c>
      <c r="K1745" s="42">
        <v>0.1</v>
      </c>
      <c r="L1745" s="41">
        <v>110250</v>
      </c>
      <c r="M1745" s="41">
        <v>1212750</v>
      </c>
      <c r="N1745">
        <f>+VLOOKUP(C1745,'Thanh toán '!M$1335:N$6972,2,0)</f>
        <v>1212750</v>
      </c>
      <c r="O1745" s="61">
        <f t="shared" si="84"/>
        <v>0</v>
      </c>
    </row>
    <row r="1746" spans="1:15" hidden="1" x14ac:dyDescent="0.3">
      <c r="A1746" s="18">
        <v>2023</v>
      </c>
      <c r="B1746" s="19" t="s">
        <v>15557</v>
      </c>
      <c r="C1746" s="19">
        <f t="shared" si="82"/>
        <v>11257</v>
      </c>
      <c r="D1746" s="19" t="s">
        <v>13350</v>
      </c>
      <c r="E1746" s="24" t="s">
        <v>15538</v>
      </c>
      <c r="F1746" s="18">
        <f t="shared" si="83"/>
        <v>3</v>
      </c>
      <c r="G1746" s="23" t="s">
        <v>11799</v>
      </c>
      <c r="H1746" s="23" t="s">
        <v>13804</v>
      </c>
      <c r="I1746" s="19" t="s">
        <v>11725</v>
      </c>
      <c r="J1746" s="41">
        <v>1103439</v>
      </c>
      <c r="K1746" s="42">
        <v>0.10000009062576182</v>
      </c>
      <c r="L1746" s="41">
        <v>110344</v>
      </c>
      <c r="M1746" s="41">
        <v>1213783</v>
      </c>
      <c r="N1746">
        <f>+VLOOKUP(C1746,'Thanh toán '!M$1335:N$6972,2,0)</f>
        <v>1213783</v>
      </c>
      <c r="O1746" s="61">
        <f t="shared" si="84"/>
        <v>0</v>
      </c>
    </row>
    <row r="1747" spans="1:15" hidden="1" x14ac:dyDescent="0.3">
      <c r="A1747" s="18">
        <v>2023</v>
      </c>
      <c r="B1747" s="19" t="s">
        <v>15558</v>
      </c>
      <c r="C1747" s="19">
        <f t="shared" si="82"/>
        <v>11261</v>
      </c>
      <c r="D1747" s="19" t="s">
        <v>13350</v>
      </c>
      <c r="E1747" s="24" t="s">
        <v>15538</v>
      </c>
      <c r="F1747" s="18">
        <f t="shared" si="83"/>
        <v>3</v>
      </c>
      <c r="G1747" s="23" t="s">
        <v>12300</v>
      </c>
      <c r="H1747" s="23" t="s">
        <v>12300</v>
      </c>
      <c r="I1747" s="19" t="s">
        <v>12301</v>
      </c>
      <c r="J1747" s="41">
        <v>1003640</v>
      </c>
      <c r="K1747" s="42">
        <v>0.1</v>
      </c>
      <c r="L1747" s="41">
        <v>100364</v>
      </c>
      <c r="M1747" s="41">
        <v>1104004</v>
      </c>
      <c r="N1747">
        <f>+VLOOKUP(C1747,'Thanh toán '!M$1335:N$6972,2,0)</f>
        <v>1104004</v>
      </c>
      <c r="O1747" s="61">
        <f t="shared" si="84"/>
        <v>0</v>
      </c>
    </row>
    <row r="1748" spans="1:15" hidden="1" x14ac:dyDescent="0.3">
      <c r="A1748" s="18">
        <v>2023</v>
      </c>
      <c r="B1748" s="19" t="s">
        <v>15559</v>
      </c>
      <c r="C1748" s="19">
        <f t="shared" si="82"/>
        <v>11262</v>
      </c>
      <c r="D1748" s="19" t="s">
        <v>13350</v>
      </c>
      <c r="E1748" s="24" t="s">
        <v>15538</v>
      </c>
      <c r="F1748" s="18">
        <f t="shared" si="83"/>
        <v>3</v>
      </c>
      <c r="G1748" s="23" t="s">
        <v>12293</v>
      </c>
      <c r="H1748" s="23" t="s">
        <v>12293</v>
      </c>
      <c r="I1748" s="19" t="s">
        <v>12294</v>
      </c>
      <c r="J1748" s="41">
        <v>1511716</v>
      </c>
      <c r="K1748" s="42">
        <v>0.10000026459996454</v>
      </c>
      <c r="L1748" s="41">
        <v>151172</v>
      </c>
      <c r="M1748" s="41">
        <v>1662888</v>
      </c>
      <c r="N1748">
        <f>+VLOOKUP(C1748,'Thanh toán '!M$1335:N$6972,2,0)</f>
        <v>1662888</v>
      </c>
      <c r="O1748" s="61">
        <f t="shared" si="84"/>
        <v>0</v>
      </c>
    </row>
    <row r="1749" spans="1:15" hidden="1" x14ac:dyDescent="0.3">
      <c r="A1749" s="18">
        <v>2023</v>
      </c>
      <c r="B1749" s="19" t="s">
        <v>15560</v>
      </c>
      <c r="C1749" s="19">
        <f t="shared" si="82"/>
        <v>11263</v>
      </c>
      <c r="D1749" s="19" t="s">
        <v>13350</v>
      </c>
      <c r="E1749" s="24" t="s">
        <v>15538</v>
      </c>
      <c r="F1749" s="18">
        <f t="shared" si="83"/>
        <v>3</v>
      </c>
      <c r="G1749" s="23" t="s">
        <v>12167</v>
      </c>
      <c r="H1749" s="23" t="s">
        <v>12167</v>
      </c>
      <c r="I1749" s="19" t="s">
        <v>12168</v>
      </c>
      <c r="J1749" s="41">
        <v>1632750</v>
      </c>
      <c r="K1749" s="42">
        <v>0.1</v>
      </c>
      <c r="L1749" s="41">
        <v>163275</v>
      </c>
      <c r="M1749" s="41">
        <v>1796025</v>
      </c>
      <c r="N1749">
        <f>+VLOOKUP(C1749,'Thanh toán '!M$1335:N$6972,2,0)</f>
        <v>1796025</v>
      </c>
      <c r="O1749" s="61">
        <f t="shared" si="84"/>
        <v>0</v>
      </c>
    </row>
    <row r="1750" spans="1:15" hidden="1" x14ac:dyDescent="0.3">
      <c r="A1750" s="18">
        <v>2023</v>
      </c>
      <c r="B1750" s="19" t="s">
        <v>15561</v>
      </c>
      <c r="C1750" s="19">
        <f t="shared" si="82"/>
        <v>11299</v>
      </c>
      <c r="D1750" s="19" t="s">
        <v>13350</v>
      </c>
      <c r="E1750" s="24" t="s">
        <v>15562</v>
      </c>
      <c r="F1750" s="18">
        <f t="shared" si="83"/>
        <v>3</v>
      </c>
      <c r="G1750" s="23" t="s">
        <v>12225</v>
      </c>
      <c r="H1750" s="23" t="s">
        <v>12225</v>
      </c>
      <c r="I1750" s="19" t="s">
        <v>12226</v>
      </c>
      <c r="J1750" s="41">
        <v>6805410</v>
      </c>
      <c r="K1750" s="42">
        <v>0.1</v>
      </c>
      <c r="L1750" s="41">
        <v>680541</v>
      </c>
      <c r="M1750" s="41">
        <v>7485951</v>
      </c>
      <c r="N1750">
        <f>+VLOOKUP(C1750,'Thanh toán '!M$1335:N$6972,2,0)</f>
        <v>7485951</v>
      </c>
      <c r="O1750" s="61">
        <f t="shared" si="84"/>
        <v>0</v>
      </c>
    </row>
    <row r="1751" spans="1:15" hidden="1" x14ac:dyDescent="0.3">
      <c r="A1751" s="18">
        <v>2023</v>
      </c>
      <c r="B1751" s="19" t="s">
        <v>15563</v>
      </c>
      <c r="C1751" s="19">
        <f t="shared" si="82"/>
        <v>11300</v>
      </c>
      <c r="D1751" s="19" t="s">
        <v>13350</v>
      </c>
      <c r="E1751" s="24" t="s">
        <v>15562</v>
      </c>
      <c r="F1751" s="18">
        <f t="shared" si="83"/>
        <v>3</v>
      </c>
      <c r="G1751" s="23" t="s">
        <v>11799</v>
      </c>
      <c r="H1751" s="23" t="s">
        <v>13677</v>
      </c>
      <c r="I1751" s="19" t="s">
        <v>11725</v>
      </c>
      <c r="J1751" s="41">
        <v>666348</v>
      </c>
      <c r="K1751" s="42">
        <v>0.10000030014346858</v>
      </c>
      <c r="L1751" s="41">
        <v>66635</v>
      </c>
      <c r="M1751" s="41">
        <v>732983</v>
      </c>
      <c r="N1751">
        <f>+VLOOKUP(C1751,'Thanh toán '!M$1335:N$6972,2,0)</f>
        <v>732983</v>
      </c>
      <c r="O1751" s="61">
        <f t="shared" si="84"/>
        <v>0</v>
      </c>
    </row>
    <row r="1752" spans="1:15" hidden="1" x14ac:dyDescent="0.3">
      <c r="A1752" s="18">
        <v>2023</v>
      </c>
      <c r="B1752" s="19" t="s">
        <v>15564</v>
      </c>
      <c r="C1752" s="19">
        <f t="shared" si="82"/>
        <v>11301</v>
      </c>
      <c r="D1752" s="19" t="s">
        <v>13350</v>
      </c>
      <c r="E1752" s="24" t="s">
        <v>15562</v>
      </c>
      <c r="F1752" s="18">
        <f t="shared" si="83"/>
        <v>3</v>
      </c>
      <c r="G1752" s="23" t="s">
        <v>11799</v>
      </c>
      <c r="H1752" s="23" t="s">
        <v>15565</v>
      </c>
      <c r="I1752" s="19" t="s">
        <v>11725</v>
      </c>
      <c r="J1752" s="41">
        <v>1889025</v>
      </c>
      <c r="K1752" s="42">
        <v>0.10000026468680934</v>
      </c>
      <c r="L1752" s="41">
        <v>188903</v>
      </c>
      <c r="M1752" s="41">
        <v>2077928</v>
      </c>
      <c r="N1752">
        <f>+VLOOKUP(C1752,'Thanh toán '!M$1335:N$6972,2,0)</f>
        <v>2077928</v>
      </c>
      <c r="O1752" s="61">
        <f t="shared" si="84"/>
        <v>0</v>
      </c>
    </row>
    <row r="1753" spans="1:15" hidden="1" x14ac:dyDescent="0.3">
      <c r="A1753" s="18">
        <v>2023</v>
      </c>
      <c r="B1753" s="19" t="s">
        <v>15566</v>
      </c>
      <c r="C1753" s="19">
        <f t="shared" si="82"/>
        <v>11304</v>
      </c>
      <c r="D1753" s="19" t="s">
        <v>13350</v>
      </c>
      <c r="E1753" s="24" t="s">
        <v>15562</v>
      </c>
      <c r="F1753" s="18">
        <f t="shared" si="83"/>
        <v>3</v>
      </c>
      <c r="G1753" s="23" t="s">
        <v>12400</v>
      </c>
      <c r="H1753" s="23" t="s">
        <v>12400</v>
      </c>
      <c r="I1753" s="19" t="s">
        <v>12401</v>
      </c>
      <c r="J1753" s="41">
        <v>2103990</v>
      </c>
      <c r="K1753" s="42">
        <v>0.1</v>
      </c>
      <c r="L1753" s="41">
        <v>210399</v>
      </c>
      <c r="M1753" s="41">
        <v>2314389</v>
      </c>
      <c r="N1753">
        <f>+VLOOKUP(C1753,'Thanh toán '!M$1335:N$6972,2,0)</f>
        <v>2314389</v>
      </c>
      <c r="O1753" s="61">
        <f t="shared" si="84"/>
        <v>0</v>
      </c>
    </row>
    <row r="1754" spans="1:15" hidden="1" x14ac:dyDescent="0.3">
      <c r="A1754" s="18">
        <v>2023</v>
      </c>
      <c r="B1754" s="19" t="s">
        <v>15567</v>
      </c>
      <c r="C1754" s="19">
        <f t="shared" si="82"/>
        <v>11306</v>
      </c>
      <c r="D1754" s="19" t="s">
        <v>13350</v>
      </c>
      <c r="E1754" s="24" t="s">
        <v>15562</v>
      </c>
      <c r="F1754" s="18">
        <f t="shared" si="83"/>
        <v>3</v>
      </c>
      <c r="G1754" s="23" t="s">
        <v>11799</v>
      </c>
      <c r="H1754" s="23" t="s">
        <v>13613</v>
      </c>
      <c r="I1754" s="19" t="s">
        <v>11725</v>
      </c>
      <c r="J1754" s="41">
        <v>584084</v>
      </c>
      <c r="K1754" s="42">
        <v>9.9999315166996533E-2</v>
      </c>
      <c r="L1754" s="41">
        <v>58408</v>
      </c>
      <c r="M1754" s="41">
        <v>642492</v>
      </c>
      <c r="N1754">
        <f>+VLOOKUP(C1754,'Thanh toán '!M$1335:N$6972,2,0)</f>
        <v>642492</v>
      </c>
      <c r="O1754" s="61">
        <f t="shared" si="84"/>
        <v>0</v>
      </c>
    </row>
    <row r="1755" spans="1:15" hidden="1" x14ac:dyDescent="0.3">
      <c r="A1755" s="18">
        <v>2023</v>
      </c>
      <c r="B1755" s="19" t="s">
        <v>15568</v>
      </c>
      <c r="C1755" s="19">
        <f t="shared" si="82"/>
        <v>11307</v>
      </c>
      <c r="D1755" s="19" t="s">
        <v>13350</v>
      </c>
      <c r="E1755" s="24" t="s">
        <v>15562</v>
      </c>
      <c r="F1755" s="18">
        <f t="shared" si="83"/>
        <v>3</v>
      </c>
      <c r="G1755" s="23" t="s">
        <v>11799</v>
      </c>
      <c r="H1755" s="23" t="s">
        <v>14213</v>
      </c>
      <c r="I1755" s="19" t="s">
        <v>11725</v>
      </c>
      <c r="J1755" s="41">
        <v>777444</v>
      </c>
      <c r="K1755" s="42">
        <v>9.9999485493488915E-2</v>
      </c>
      <c r="L1755" s="41">
        <v>77744</v>
      </c>
      <c r="M1755" s="41">
        <v>855188</v>
      </c>
      <c r="N1755">
        <f>+VLOOKUP(C1755,'Thanh toán '!M$1335:N$6972,2,0)</f>
        <v>855188</v>
      </c>
      <c r="O1755" s="61">
        <f t="shared" si="84"/>
        <v>0</v>
      </c>
    </row>
    <row r="1756" spans="1:15" hidden="1" x14ac:dyDescent="0.3">
      <c r="A1756" s="18">
        <v>2023</v>
      </c>
      <c r="B1756" s="19" t="s">
        <v>15569</v>
      </c>
      <c r="C1756" s="19">
        <f t="shared" si="82"/>
        <v>11310</v>
      </c>
      <c r="D1756" s="19" t="s">
        <v>13350</v>
      </c>
      <c r="E1756" s="24" t="s">
        <v>15562</v>
      </c>
      <c r="F1756" s="18">
        <f t="shared" si="83"/>
        <v>3</v>
      </c>
      <c r="G1756" s="23" t="s">
        <v>11838</v>
      </c>
      <c r="H1756" s="23" t="s">
        <v>13459</v>
      </c>
      <c r="I1756" s="19" t="s">
        <v>11839</v>
      </c>
      <c r="J1756" s="41">
        <v>664950</v>
      </c>
      <c r="K1756" s="42">
        <v>0.1</v>
      </c>
      <c r="L1756" s="41">
        <v>66495</v>
      </c>
      <c r="M1756" s="41">
        <v>731445</v>
      </c>
      <c r="N1756">
        <f>+VLOOKUP(C1756,'Thanh toán '!M$1335:N$6972,2,0)</f>
        <v>731445</v>
      </c>
      <c r="O1756" s="61">
        <f t="shared" si="84"/>
        <v>0</v>
      </c>
    </row>
    <row r="1757" spans="1:15" hidden="1" x14ac:dyDescent="0.3">
      <c r="A1757" s="18">
        <v>2023</v>
      </c>
      <c r="B1757" s="19" t="s">
        <v>15570</v>
      </c>
      <c r="C1757" s="19">
        <f t="shared" si="82"/>
        <v>11311</v>
      </c>
      <c r="D1757" s="19" t="s">
        <v>13350</v>
      </c>
      <c r="E1757" s="24" t="s">
        <v>15562</v>
      </c>
      <c r="F1757" s="18">
        <f t="shared" si="83"/>
        <v>3</v>
      </c>
      <c r="G1757" s="23" t="s">
        <v>11838</v>
      </c>
      <c r="H1757" s="23" t="s">
        <v>13459</v>
      </c>
      <c r="I1757" s="19" t="s">
        <v>11839</v>
      </c>
      <c r="J1757" s="41">
        <v>648900</v>
      </c>
      <c r="K1757" s="42">
        <v>0.1</v>
      </c>
      <c r="L1757" s="41">
        <v>64890</v>
      </c>
      <c r="M1757" s="41">
        <v>713790</v>
      </c>
      <c r="N1757">
        <f>+VLOOKUP(C1757,'Thanh toán '!M$1335:N$6972,2,0)</f>
        <v>713790</v>
      </c>
      <c r="O1757" s="61">
        <f t="shared" si="84"/>
        <v>0</v>
      </c>
    </row>
    <row r="1758" spans="1:15" hidden="1" x14ac:dyDescent="0.3">
      <c r="A1758" s="18">
        <v>2023</v>
      </c>
      <c r="B1758" s="19" t="s">
        <v>15571</v>
      </c>
      <c r="C1758" s="19">
        <f t="shared" si="82"/>
        <v>11312</v>
      </c>
      <c r="D1758" s="19" t="s">
        <v>13350</v>
      </c>
      <c r="E1758" s="24" t="s">
        <v>15562</v>
      </c>
      <c r="F1758" s="18">
        <f t="shared" si="83"/>
        <v>3</v>
      </c>
      <c r="G1758" s="23" t="s">
        <v>11838</v>
      </c>
      <c r="H1758" s="23" t="s">
        <v>13932</v>
      </c>
      <c r="I1758" s="19" t="s">
        <v>11839</v>
      </c>
      <c r="J1758" s="41">
        <v>861000</v>
      </c>
      <c r="K1758" s="42">
        <v>0.1</v>
      </c>
      <c r="L1758" s="41">
        <v>86100</v>
      </c>
      <c r="M1758" s="41">
        <v>947100</v>
      </c>
      <c r="N1758">
        <f>+VLOOKUP(C1758,'Thanh toán '!M$1335:N$6972,2,0)</f>
        <v>947100</v>
      </c>
      <c r="O1758" s="61">
        <f t="shared" si="84"/>
        <v>0</v>
      </c>
    </row>
    <row r="1759" spans="1:15" hidden="1" x14ac:dyDescent="0.3">
      <c r="A1759" s="18">
        <v>2023</v>
      </c>
      <c r="B1759" s="19" t="s">
        <v>15572</v>
      </c>
      <c r="C1759" s="19">
        <f t="shared" si="82"/>
        <v>11313</v>
      </c>
      <c r="D1759" s="19" t="s">
        <v>13350</v>
      </c>
      <c r="E1759" s="24" t="s">
        <v>15562</v>
      </c>
      <c r="F1759" s="18">
        <f t="shared" si="83"/>
        <v>3</v>
      </c>
      <c r="G1759" s="23" t="s">
        <v>11838</v>
      </c>
      <c r="H1759" s="23" t="s">
        <v>13932</v>
      </c>
      <c r="I1759" s="19" t="s">
        <v>11839</v>
      </c>
      <c r="J1759" s="41">
        <v>738405</v>
      </c>
      <c r="K1759" s="42">
        <v>0.10000067713517649</v>
      </c>
      <c r="L1759" s="41">
        <v>73841</v>
      </c>
      <c r="M1759" s="41">
        <v>812246</v>
      </c>
      <c r="N1759">
        <f>+VLOOKUP(C1759,'Thanh toán '!M$1335:N$6972,2,0)</f>
        <v>812246</v>
      </c>
      <c r="O1759" s="61">
        <f t="shared" si="84"/>
        <v>0</v>
      </c>
    </row>
    <row r="1760" spans="1:15" hidden="1" x14ac:dyDescent="0.3">
      <c r="A1760" s="18">
        <v>2023</v>
      </c>
      <c r="B1760" s="19" t="s">
        <v>15573</v>
      </c>
      <c r="C1760" s="19">
        <f t="shared" si="82"/>
        <v>11315</v>
      </c>
      <c r="D1760" s="19" t="s">
        <v>13350</v>
      </c>
      <c r="E1760" s="24" t="s">
        <v>15562</v>
      </c>
      <c r="F1760" s="18">
        <f t="shared" si="83"/>
        <v>3</v>
      </c>
      <c r="G1760" s="23" t="s">
        <v>11838</v>
      </c>
      <c r="H1760" s="23" t="s">
        <v>13457</v>
      </c>
      <c r="I1760" s="19" t="s">
        <v>11839</v>
      </c>
      <c r="J1760" s="41">
        <v>1602342</v>
      </c>
      <c r="K1760" s="42">
        <v>9.9999875182701314E-2</v>
      </c>
      <c r="L1760" s="41">
        <v>160234</v>
      </c>
      <c r="M1760" s="41">
        <v>1762576</v>
      </c>
      <c r="N1760">
        <f>+VLOOKUP(C1760,'Thanh toán '!M$1335:N$6972,2,0)</f>
        <v>1762576</v>
      </c>
      <c r="O1760" s="61">
        <f t="shared" si="84"/>
        <v>0</v>
      </c>
    </row>
    <row r="1761" spans="1:17" hidden="1" x14ac:dyDescent="0.3">
      <c r="A1761" s="18">
        <v>2023</v>
      </c>
      <c r="B1761" s="19" t="s">
        <v>15574</v>
      </c>
      <c r="C1761" s="19">
        <f t="shared" si="82"/>
        <v>11316</v>
      </c>
      <c r="D1761" s="19" t="s">
        <v>13350</v>
      </c>
      <c r="E1761" s="24" t="s">
        <v>15562</v>
      </c>
      <c r="F1761" s="18">
        <f t="shared" si="83"/>
        <v>3</v>
      </c>
      <c r="G1761" s="23" t="s">
        <v>11838</v>
      </c>
      <c r="H1761" s="23" t="s">
        <v>13457</v>
      </c>
      <c r="I1761" s="19" t="s">
        <v>11839</v>
      </c>
      <c r="J1761" s="41">
        <v>538650</v>
      </c>
      <c r="K1761" s="42">
        <v>0.1</v>
      </c>
      <c r="L1761" s="41">
        <v>53865</v>
      </c>
      <c r="M1761" s="41">
        <v>592515</v>
      </c>
      <c r="N1761">
        <f>+VLOOKUP(C1761,'Thanh toán '!M$1335:N$6972,2,0)</f>
        <v>592515</v>
      </c>
      <c r="O1761" s="61">
        <f t="shared" si="84"/>
        <v>0</v>
      </c>
    </row>
    <row r="1762" spans="1:17" hidden="1" x14ac:dyDescent="0.3">
      <c r="A1762" s="18">
        <v>2023</v>
      </c>
      <c r="B1762" s="19" t="s">
        <v>15575</v>
      </c>
      <c r="C1762" s="19">
        <f t="shared" si="82"/>
        <v>11317</v>
      </c>
      <c r="D1762" s="19" t="s">
        <v>13350</v>
      </c>
      <c r="E1762" s="24" t="s">
        <v>15562</v>
      </c>
      <c r="F1762" s="18">
        <f t="shared" si="83"/>
        <v>3</v>
      </c>
      <c r="G1762" s="23" t="s">
        <v>11799</v>
      </c>
      <c r="H1762" s="23" t="s">
        <v>13731</v>
      </c>
      <c r="I1762" s="19" t="s">
        <v>11725</v>
      </c>
      <c r="J1762" s="41">
        <v>922445</v>
      </c>
      <c r="K1762" s="42">
        <v>0.10000054203773667</v>
      </c>
      <c r="L1762" s="41">
        <v>92245</v>
      </c>
      <c r="M1762" s="41">
        <v>1014690</v>
      </c>
      <c r="N1762">
        <f>+VLOOKUP(C1762,'Thanh toán '!M$1335:N$6972,2,0)</f>
        <v>1014690</v>
      </c>
      <c r="O1762" s="61">
        <f t="shared" si="84"/>
        <v>0</v>
      </c>
    </row>
    <row r="1763" spans="1:17" hidden="1" x14ac:dyDescent="0.3">
      <c r="A1763" s="43">
        <v>2023</v>
      </c>
      <c r="B1763" s="44" t="s">
        <v>15576</v>
      </c>
      <c r="C1763" s="19">
        <f t="shared" si="82"/>
        <v>11318</v>
      </c>
      <c r="D1763" s="44" t="s">
        <v>13350</v>
      </c>
      <c r="E1763" s="45" t="s">
        <v>15562</v>
      </c>
      <c r="F1763" s="18">
        <f t="shared" si="83"/>
        <v>3</v>
      </c>
      <c r="G1763" s="46" t="s">
        <v>11799</v>
      </c>
      <c r="H1763" s="46" t="s">
        <v>15577</v>
      </c>
      <c r="I1763" s="44" t="s">
        <v>11725</v>
      </c>
      <c r="J1763" s="47">
        <v>695147</v>
      </c>
      <c r="K1763" s="48">
        <v>0.10000043156339594</v>
      </c>
      <c r="L1763" s="47">
        <v>69515</v>
      </c>
      <c r="M1763" s="47">
        <v>0</v>
      </c>
      <c r="O1763" s="61"/>
    </row>
    <row r="1764" spans="1:17" hidden="1" x14ac:dyDescent="0.3">
      <c r="A1764" s="43">
        <v>2023</v>
      </c>
      <c r="B1764" s="44" t="s">
        <v>15578</v>
      </c>
      <c r="C1764" s="19">
        <f t="shared" si="82"/>
        <v>11323</v>
      </c>
      <c r="D1764" s="44" t="s">
        <v>13350</v>
      </c>
      <c r="E1764" s="45" t="s">
        <v>15562</v>
      </c>
      <c r="F1764" s="18">
        <f t="shared" si="83"/>
        <v>3</v>
      </c>
      <c r="G1764" s="46" t="s">
        <v>11799</v>
      </c>
      <c r="H1764" s="46" t="s">
        <v>14357</v>
      </c>
      <c r="I1764" s="44" t="s">
        <v>11725</v>
      </c>
      <c r="J1764" s="47">
        <v>695142</v>
      </c>
      <c r="K1764" s="48">
        <v>9.999971228899994E-2</v>
      </c>
      <c r="L1764" s="47">
        <v>69514</v>
      </c>
      <c r="M1764" s="47">
        <v>764656</v>
      </c>
      <c r="O1764" s="61"/>
      <c r="P1764" t="e">
        <f>+VLOOKUP(C1764,'Thanh toán '!M$9366:N$10360,2,0)</f>
        <v>#N/A</v>
      </c>
      <c r="Q1764" s="61" t="e">
        <f>+P1764-M1764</f>
        <v>#N/A</v>
      </c>
    </row>
    <row r="1765" spans="1:17" hidden="1" x14ac:dyDescent="0.3">
      <c r="A1765" s="18">
        <v>2023</v>
      </c>
      <c r="B1765" s="19" t="s">
        <v>15579</v>
      </c>
      <c r="C1765" s="19">
        <f t="shared" si="82"/>
        <v>11325</v>
      </c>
      <c r="D1765" s="19" t="s">
        <v>13350</v>
      </c>
      <c r="E1765" s="24" t="s">
        <v>15562</v>
      </c>
      <c r="F1765" s="18">
        <f t="shared" si="83"/>
        <v>3</v>
      </c>
      <c r="G1765" s="23" t="s">
        <v>12231</v>
      </c>
      <c r="H1765" s="23" t="s">
        <v>15580</v>
      </c>
      <c r="I1765" s="19" t="s">
        <v>12232</v>
      </c>
      <c r="J1765" s="41">
        <v>1353074</v>
      </c>
      <c r="K1765" s="42">
        <v>9.9999704376848575E-2</v>
      </c>
      <c r="L1765" s="41">
        <v>135307</v>
      </c>
      <c r="M1765" s="41">
        <v>1488381</v>
      </c>
      <c r="N1765">
        <f>+VLOOKUP(C1765,'Thanh toán '!M$1335:N$6972,2,0)</f>
        <v>1488381</v>
      </c>
      <c r="O1765" s="61">
        <f t="shared" si="84"/>
        <v>0</v>
      </c>
    </row>
    <row r="1766" spans="1:17" hidden="1" x14ac:dyDescent="0.3">
      <c r="A1766" s="18">
        <v>2023</v>
      </c>
      <c r="B1766" s="19" t="s">
        <v>15581</v>
      </c>
      <c r="C1766" s="19">
        <f t="shared" si="82"/>
        <v>11326</v>
      </c>
      <c r="D1766" s="19" t="s">
        <v>13350</v>
      </c>
      <c r="E1766" s="24" t="s">
        <v>15562</v>
      </c>
      <c r="F1766" s="18">
        <f t="shared" si="83"/>
        <v>3</v>
      </c>
      <c r="G1766" s="23" t="s">
        <v>12231</v>
      </c>
      <c r="H1766" s="23" t="s">
        <v>13396</v>
      </c>
      <c r="I1766" s="19" t="s">
        <v>12232</v>
      </c>
      <c r="J1766" s="41">
        <v>2988130</v>
      </c>
      <c r="K1766" s="42">
        <v>0.1</v>
      </c>
      <c r="L1766" s="41">
        <v>298813</v>
      </c>
      <c r="M1766" s="41">
        <v>3286943</v>
      </c>
      <c r="N1766">
        <f>+VLOOKUP(C1766,'Thanh toán '!M$1335:N$6972,2,0)</f>
        <v>3286943</v>
      </c>
      <c r="O1766" s="61">
        <f t="shared" si="84"/>
        <v>0</v>
      </c>
    </row>
    <row r="1767" spans="1:17" hidden="1" x14ac:dyDescent="0.3">
      <c r="A1767" s="18">
        <v>2023</v>
      </c>
      <c r="B1767" s="19" t="s">
        <v>15582</v>
      </c>
      <c r="C1767" s="19">
        <f t="shared" si="82"/>
        <v>11327</v>
      </c>
      <c r="D1767" s="19" t="s">
        <v>13350</v>
      </c>
      <c r="E1767" s="24" t="s">
        <v>15562</v>
      </c>
      <c r="F1767" s="18">
        <f t="shared" si="83"/>
        <v>3</v>
      </c>
      <c r="G1767" s="23" t="s">
        <v>11799</v>
      </c>
      <c r="H1767" s="23" t="s">
        <v>13403</v>
      </c>
      <c r="I1767" s="19" t="s">
        <v>11725</v>
      </c>
      <c r="J1767" s="41">
        <v>951239</v>
      </c>
      <c r="K1767" s="42">
        <v>0.1000001051260514</v>
      </c>
      <c r="L1767" s="41">
        <v>95124</v>
      </c>
      <c r="M1767" s="41">
        <v>1046363</v>
      </c>
      <c r="N1767">
        <f>+VLOOKUP(C1767,'Thanh toán '!M$1335:N$6972,2,0)</f>
        <v>1046363</v>
      </c>
      <c r="O1767" s="61">
        <f t="shared" si="84"/>
        <v>0</v>
      </c>
    </row>
    <row r="1768" spans="1:17" hidden="1" x14ac:dyDescent="0.3">
      <c r="A1768" s="18">
        <v>2023</v>
      </c>
      <c r="B1768" s="19" t="s">
        <v>15583</v>
      </c>
      <c r="C1768" s="19">
        <f t="shared" si="82"/>
        <v>11328</v>
      </c>
      <c r="D1768" s="19" t="s">
        <v>13350</v>
      </c>
      <c r="E1768" s="24" t="s">
        <v>15562</v>
      </c>
      <c r="F1768" s="18">
        <f t="shared" si="83"/>
        <v>3</v>
      </c>
      <c r="G1768" s="23" t="s">
        <v>11799</v>
      </c>
      <c r="H1768" s="23" t="s">
        <v>13403</v>
      </c>
      <c r="I1768" s="19" t="s">
        <v>11725</v>
      </c>
      <c r="J1768" s="41">
        <v>318150</v>
      </c>
      <c r="K1768" s="42">
        <v>0.1</v>
      </c>
      <c r="L1768" s="41">
        <v>31815</v>
      </c>
      <c r="M1768" s="41">
        <v>349965</v>
      </c>
      <c r="N1768">
        <f>+VLOOKUP(C1768,'Thanh toán '!M$1335:N$6972,2,0)</f>
        <v>349965</v>
      </c>
      <c r="O1768" s="61">
        <f t="shared" si="84"/>
        <v>0</v>
      </c>
    </row>
    <row r="1769" spans="1:17" hidden="1" x14ac:dyDescent="0.3">
      <c r="A1769" s="18">
        <v>2023</v>
      </c>
      <c r="B1769" s="19" t="s">
        <v>15584</v>
      </c>
      <c r="C1769" s="19">
        <f t="shared" si="82"/>
        <v>11329</v>
      </c>
      <c r="D1769" s="19" t="s">
        <v>13350</v>
      </c>
      <c r="E1769" s="24" t="s">
        <v>15562</v>
      </c>
      <c r="F1769" s="18">
        <f t="shared" si="83"/>
        <v>3</v>
      </c>
      <c r="G1769" s="23" t="s">
        <v>11799</v>
      </c>
      <c r="H1769" s="23" t="s">
        <v>13491</v>
      </c>
      <c r="I1769" s="19" t="s">
        <v>11725</v>
      </c>
      <c r="J1769" s="41">
        <v>1795515</v>
      </c>
      <c r="K1769" s="42">
        <v>0.10000027847163627</v>
      </c>
      <c r="L1769" s="41">
        <v>179552</v>
      </c>
      <c r="M1769" s="41">
        <v>1975067</v>
      </c>
      <c r="N1769">
        <f>+VLOOKUP(C1769,'Thanh toán '!M$1335:N$6972,2,0)</f>
        <v>1975067</v>
      </c>
      <c r="O1769" s="61">
        <f t="shared" si="84"/>
        <v>0</v>
      </c>
    </row>
    <row r="1770" spans="1:17" hidden="1" x14ac:dyDescent="0.3">
      <c r="A1770" s="18">
        <v>2023</v>
      </c>
      <c r="B1770" s="19" t="s">
        <v>15585</v>
      </c>
      <c r="C1770" s="19">
        <f t="shared" si="82"/>
        <v>11330</v>
      </c>
      <c r="D1770" s="19" t="s">
        <v>13350</v>
      </c>
      <c r="E1770" s="24" t="s">
        <v>15562</v>
      </c>
      <c r="F1770" s="18">
        <f t="shared" si="83"/>
        <v>3</v>
      </c>
      <c r="G1770" s="23" t="s">
        <v>11799</v>
      </c>
      <c r="H1770" s="23" t="s">
        <v>13405</v>
      </c>
      <c r="I1770" s="19" t="s">
        <v>11725</v>
      </c>
      <c r="J1770" s="41">
        <v>704013</v>
      </c>
      <c r="K1770" s="42">
        <v>9.999957387150521E-2</v>
      </c>
      <c r="L1770" s="41">
        <v>70401</v>
      </c>
      <c r="M1770" s="41">
        <v>774414</v>
      </c>
      <c r="N1770">
        <f>+VLOOKUP(C1770,'Thanh toán '!M$1335:N$6972,2,0)</f>
        <v>774414</v>
      </c>
      <c r="O1770" s="61">
        <f t="shared" si="84"/>
        <v>0</v>
      </c>
    </row>
    <row r="1771" spans="1:17" hidden="1" x14ac:dyDescent="0.3">
      <c r="A1771" s="18">
        <v>2023</v>
      </c>
      <c r="B1771" s="19" t="s">
        <v>15586</v>
      </c>
      <c r="C1771" s="19">
        <f t="shared" si="82"/>
        <v>11331</v>
      </c>
      <c r="D1771" s="19" t="s">
        <v>13350</v>
      </c>
      <c r="E1771" s="24" t="s">
        <v>15562</v>
      </c>
      <c r="F1771" s="18">
        <f t="shared" si="83"/>
        <v>3</v>
      </c>
      <c r="G1771" s="23" t="s">
        <v>12287</v>
      </c>
      <c r="H1771" s="23" t="s">
        <v>12287</v>
      </c>
      <c r="I1771" s="19" t="s">
        <v>12288</v>
      </c>
      <c r="J1771" s="41">
        <v>2301240</v>
      </c>
      <c r="K1771" s="42">
        <v>0.1</v>
      </c>
      <c r="L1771" s="41">
        <v>230124</v>
      </c>
      <c r="M1771" s="41">
        <v>2531364</v>
      </c>
      <c r="N1771">
        <f>+VLOOKUP(C1771,'Thanh toán '!M$1335:N$6972,2,0)</f>
        <v>2531364</v>
      </c>
      <c r="O1771" s="61">
        <f t="shared" si="84"/>
        <v>0</v>
      </c>
    </row>
    <row r="1772" spans="1:17" hidden="1" x14ac:dyDescent="0.3">
      <c r="A1772" s="18">
        <v>2023</v>
      </c>
      <c r="B1772" s="19" t="s">
        <v>15587</v>
      </c>
      <c r="C1772" s="19">
        <f t="shared" si="82"/>
        <v>11332</v>
      </c>
      <c r="D1772" s="19" t="s">
        <v>13350</v>
      </c>
      <c r="E1772" s="24" t="s">
        <v>15562</v>
      </c>
      <c r="F1772" s="18">
        <f t="shared" si="83"/>
        <v>3</v>
      </c>
      <c r="G1772" s="23" t="s">
        <v>11799</v>
      </c>
      <c r="H1772" s="23" t="s">
        <v>13898</v>
      </c>
      <c r="I1772" s="19" t="s">
        <v>11725</v>
      </c>
      <c r="J1772" s="41">
        <v>815623</v>
      </c>
      <c r="K1772" s="42">
        <v>9.9999632183006115E-2</v>
      </c>
      <c r="L1772" s="41">
        <v>81562</v>
      </c>
      <c r="M1772" s="41">
        <v>897185</v>
      </c>
      <c r="N1772">
        <f>+VLOOKUP(C1772,'Thanh toán '!M$1335:N$6972,2,0)</f>
        <v>897185</v>
      </c>
      <c r="O1772" s="61">
        <f t="shared" si="84"/>
        <v>0</v>
      </c>
    </row>
    <row r="1773" spans="1:17" hidden="1" x14ac:dyDescent="0.3">
      <c r="A1773" s="18">
        <v>2023</v>
      </c>
      <c r="B1773" s="19" t="s">
        <v>15588</v>
      </c>
      <c r="C1773" s="19">
        <f t="shared" si="82"/>
        <v>11333</v>
      </c>
      <c r="D1773" s="19" t="s">
        <v>13350</v>
      </c>
      <c r="E1773" s="24" t="s">
        <v>15562</v>
      </c>
      <c r="F1773" s="18">
        <f t="shared" si="83"/>
        <v>3</v>
      </c>
      <c r="G1773" s="23" t="s">
        <v>11799</v>
      </c>
      <c r="H1773" s="23" t="s">
        <v>13538</v>
      </c>
      <c r="I1773" s="19" t="s">
        <v>11725</v>
      </c>
      <c r="J1773" s="41">
        <v>649756</v>
      </c>
      <c r="K1773" s="42">
        <v>0.10000061561570806</v>
      </c>
      <c r="L1773" s="41">
        <v>64976</v>
      </c>
      <c r="M1773" s="41">
        <v>714732</v>
      </c>
      <c r="N1773">
        <f>+VLOOKUP(C1773,'Thanh toán '!M$1335:N$6972,2,0)</f>
        <v>714732</v>
      </c>
      <c r="O1773" s="61">
        <f t="shared" si="84"/>
        <v>0</v>
      </c>
    </row>
    <row r="1774" spans="1:17" hidden="1" x14ac:dyDescent="0.3">
      <c r="A1774" s="18">
        <v>2023</v>
      </c>
      <c r="B1774" s="19" t="s">
        <v>15589</v>
      </c>
      <c r="C1774" s="19">
        <f t="shared" si="82"/>
        <v>11334</v>
      </c>
      <c r="D1774" s="19" t="s">
        <v>13350</v>
      </c>
      <c r="E1774" s="24" t="s">
        <v>15562</v>
      </c>
      <c r="F1774" s="18">
        <f t="shared" si="83"/>
        <v>3</v>
      </c>
      <c r="G1774" s="23" t="s">
        <v>11799</v>
      </c>
      <c r="H1774" s="23" t="s">
        <v>14799</v>
      </c>
      <c r="I1774" s="19" t="s">
        <v>11725</v>
      </c>
      <c r="J1774" s="41">
        <v>825717</v>
      </c>
      <c r="K1774" s="42">
        <v>0.100000363320605</v>
      </c>
      <c r="L1774" s="41">
        <v>82572</v>
      </c>
      <c r="M1774" s="41">
        <v>908289</v>
      </c>
      <c r="N1774">
        <f>+VLOOKUP(C1774,'Thanh toán '!M$1335:N$6972,2,0)</f>
        <v>908289</v>
      </c>
      <c r="O1774" s="61">
        <f t="shared" si="84"/>
        <v>0</v>
      </c>
    </row>
    <row r="1775" spans="1:17" hidden="1" x14ac:dyDescent="0.3">
      <c r="A1775" s="18">
        <v>2023</v>
      </c>
      <c r="B1775" s="19" t="s">
        <v>15590</v>
      </c>
      <c r="C1775" s="19">
        <f t="shared" si="82"/>
        <v>11335</v>
      </c>
      <c r="D1775" s="19" t="s">
        <v>13350</v>
      </c>
      <c r="E1775" s="24" t="s">
        <v>15562</v>
      </c>
      <c r="F1775" s="18">
        <f t="shared" si="83"/>
        <v>3</v>
      </c>
      <c r="G1775" s="23" t="s">
        <v>11768</v>
      </c>
      <c r="H1775" s="23" t="s">
        <v>11768</v>
      </c>
      <c r="I1775" s="19" t="s">
        <v>11769</v>
      </c>
      <c r="J1775" s="41">
        <v>1102500</v>
      </c>
      <c r="K1775" s="42">
        <v>0.1</v>
      </c>
      <c r="L1775" s="41">
        <v>110250</v>
      </c>
      <c r="M1775" s="41">
        <v>1212750</v>
      </c>
      <c r="N1775">
        <f>+VLOOKUP(C1775,'Thanh toán '!M$1335:N$6972,2,0)</f>
        <v>1212750</v>
      </c>
      <c r="O1775" s="61">
        <f t="shared" si="84"/>
        <v>0</v>
      </c>
    </row>
    <row r="1776" spans="1:17" hidden="1" x14ac:dyDescent="0.3">
      <c r="A1776" s="18">
        <v>2023</v>
      </c>
      <c r="B1776" s="19" t="s">
        <v>15591</v>
      </c>
      <c r="C1776" s="19">
        <f t="shared" si="82"/>
        <v>11336</v>
      </c>
      <c r="D1776" s="19" t="s">
        <v>13350</v>
      </c>
      <c r="E1776" s="24" t="s">
        <v>15562</v>
      </c>
      <c r="F1776" s="18">
        <f t="shared" si="83"/>
        <v>3</v>
      </c>
      <c r="G1776" s="23" t="s">
        <v>11799</v>
      </c>
      <c r="H1776" s="23" t="s">
        <v>13816</v>
      </c>
      <c r="I1776" s="19" t="s">
        <v>11725</v>
      </c>
      <c r="J1776" s="41">
        <v>704013</v>
      </c>
      <c r="K1776" s="42">
        <v>9.999957387150521E-2</v>
      </c>
      <c r="L1776" s="41">
        <v>70401</v>
      </c>
      <c r="M1776" s="41">
        <v>774414</v>
      </c>
      <c r="N1776">
        <f>+VLOOKUP(C1776,'Thanh toán '!M$1335:N$6972,2,0)</f>
        <v>774414</v>
      </c>
      <c r="O1776" s="61">
        <f t="shared" si="84"/>
        <v>0</v>
      </c>
    </row>
    <row r="1777" spans="1:15" hidden="1" x14ac:dyDescent="0.3">
      <c r="A1777" s="18">
        <v>2023</v>
      </c>
      <c r="B1777" s="19" t="s">
        <v>15592</v>
      </c>
      <c r="C1777" s="19">
        <f t="shared" si="82"/>
        <v>11337</v>
      </c>
      <c r="D1777" s="19" t="s">
        <v>13350</v>
      </c>
      <c r="E1777" s="24" t="s">
        <v>15562</v>
      </c>
      <c r="F1777" s="18">
        <f t="shared" si="83"/>
        <v>3</v>
      </c>
      <c r="G1777" s="23" t="s">
        <v>12426</v>
      </c>
      <c r="H1777" s="23" t="s">
        <v>12426</v>
      </c>
      <c r="I1777" s="19" t="s">
        <v>12427</v>
      </c>
      <c r="J1777" s="41">
        <v>3380380</v>
      </c>
      <c r="K1777" s="42">
        <v>0.1</v>
      </c>
      <c r="L1777" s="41">
        <v>338038</v>
      </c>
      <c r="M1777" s="41">
        <v>3718418</v>
      </c>
      <c r="N1777">
        <f>+VLOOKUP(C1777,'Thanh toán '!M$1335:N$6972,2,0)</f>
        <v>3718418</v>
      </c>
      <c r="O1777" s="61">
        <f t="shared" si="84"/>
        <v>0</v>
      </c>
    </row>
    <row r="1778" spans="1:15" hidden="1" x14ac:dyDescent="0.3">
      <c r="A1778" s="18">
        <v>2023</v>
      </c>
      <c r="B1778" s="19" t="s">
        <v>15593</v>
      </c>
      <c r="C1778" s="19">
        <f t="shared" si="82"/>
        <v>11338</v>
      </c>
      <c r="D1778" s="19" t="s">
        <v>13350</v>
      </c>
      <c r="E1778" s="24" t="s">
        <v>15562</v>
      </c>
      <c r="F1778" s="18">
        <f t="shared" si="83"/>
        <v>3</v>
      </c>
      <c r="G1778" s="23" t="s">
        <v>12176</v>
      </c>
      <c r="H1778" s="23" t="s">
        <v>12176</v>
      </c>
      <c r="I1778" s="19" t="s">
        <v>12177</v>
      </c>
      <c r="J1778" s="41">
        <v>1924970</v>
      </c>
      <c r="K1778" s="42">
        <v>0.1</v>
      </c>
      <c r="L1778" s="41">
        <v>192497</v>
      </c>
      <c r="M1778" s="41">
        <v>2117467</v>
      </c>
      <c r="N1778">
        <f>+VLOOKUP(C1778,'Thanh toán '!M$1335:N$6972,2,0)</f>
        <v>2117467</v>
      </c>
      <c r="O1778" s="61">
        <f t="shared" si="84"/>
        <v>0</v>
      </c>
    </row>
    <row r="1779" spans="1:15" hidden="1" x14ac:dyDescent="0.3">
      <c r="A1779" s="18">
        <v>2023</v>
      </c>
      <c r="B1779" s="19" t="s">
        <v>15594</v>
      </c>
      <c r="C1779" s="19">
        <f t="shared" si="82"/>
        <v>11339</v>
      </c>
      <c r="D1779" s="19" t="s">
        <v>13350</v>
      </c>
      <c r="E1779" s="24" t="s">
        <v>15562</v>
      </c>
      <c r="F1779" s="18">
        <f t="shared" si="83"/>
        <v>3</v>
      </c>
      <c r="G1779" s="23" t="s">
        <v>12170</v>
      </c>
      <c r="H1779" s="23" t="s">
        <v>12170</v>
      </c>
      <c r="I1779" s="19" t="s">
        <v>12171</v>
      </c>
      <c r="J1779" s="41">
        <v>997699</v>
      </c>
      <c r="K1779" s="42">
        <v>0.10000010023063068</v>
      </c>
      <c r="L1779" s="41">
        <v>99770</v>
      </c>
      <c r="M1779" s="41">
        <v>1097469</v>
      </c>
      <c r="N1779">
        <f>+VLOOKUP(C1779,'Thanh toán '!M$1335:N$6972,2,0)</f>
        <v>1097469</v>
      </c>
      <c r="O1779" s="61">
        <f t="shared" si="84"/>
        <v>0</v>
      </c>
    </row>
    <row r="1780" spans="1:15" hidden="1" x14ac:dyDescent="0.3">
      <c r="A1780" s="18">
        <v>2023</v>
      </c>
      <c r="B1780" s="19" t="s">
        <v>15595</v>
      </c>
      <c r="C1780" s="19">
        <f t="shared" si="82"/>
        <v>11340</v>
      </c>
      <c r="D1780" s="19" t="s">
        <v>13350</v>
      </c>
      <c r="E1780" s="24" t="s">
        <v>15562</v>
      </c>
      <c r="F1780" s="18">
        <f t="shared" si="83"/>
        <v>3</v>
      </c>
      <c r="G1780" s="23" t="s">
        <v>12164</v>
      </c>
      <c r="H1780" s="23" t="s">
        <v>12164</v>
      </c>
      <c r="I1780" s="19" t="s">
        <v>12165</v>
      </c>
      <c r="J1780" s="41">
        <v>1612400</v>
      </c>
      <c r="K1780" s="42">
        <v>0.1</v>
      </c>
      <c r="L1780" s="41">
        <v>161240</v>
      </c>
      <c r="M1780" s="41">
        <v>1773640</v>
      </c>
      <c r="N1780">
        <f>+VLOOKUP(C1780,'Thanh toán '!M$1335:N$6972,2,0)</f>
        <v>1773640</v>
      </c>
      <c r="O1780" s="61">
        <f t="shared" si="84"/>
        <v>0</v>
      </c>
    </row>
    <row r="1781" spans="1:15" hidden="1" x14ac:dyDescent="0.3">
      <c r="A1781" s="18">
        <v>2023</v>
      </c>
      <c r="B1781" s="19" t="s">
        <v>15596</v>
      </c>
      <c r="C1781" s="19">
        <f t="shared" si="82"/>
        <v>11341</v>
      </c>
      <c r="D1781" s="19" t="s">
        <v>13350</v>
      </c>
      <c r="E1781" s="24" t="s">
        <v>15562</v>
      </c>
      <c r="F1781" s="18">
        <f t="shared" si="83"/>
        <v>3</v>
      </c>
      <c r="G1781" s="23" t="s">
        <v>11860</v>
      </c>
      <c r="H1781" s="23" t="s">
        <v>14325</v>
      </c>
      <c r="I1781" s="19" t="s">
        <v>11719</v>
      </c>
      <c r="J1781" s="41">
        <v>1223352</v>
      </c>
      <c r="K1781" s="42">
        <v>9.9999836514756177E-2</v>
      </c>
      <c r="L1781" s="41">
        <v>122335</v>
      </c>
      <c r="M1781" s="41">
        <v>1345687</v>
      </c>
      <c r="N1781">
        <f>+VLOOKUP(C1781,'Thanh toán '!M$1335:N$6972,2,0)</f>
        <v>1345687</v>
      </c>
      <c r="O1781" s="61">
        <f t="shared" si="84"/>
        <v>0</v>
      </c>
    </row>
    <row r="1782" spans="1:15" hidden="1" x14ac:dyDescent="0.3">
      <c r="A1782" s="18">
        <v>2023</v>
      </c>
      <c r="B1782" s="19" t="s">
        <v>15597</v>
      </c>
      <c r="C1782" s="19">
        <f t="shared" si="82"/>
        <v>11343</v>
      </c>
      <c r="D1782" s="19" t="s">
        <v>13350</v>
      </c>
      <c r="E1782" s="24" t="s">
        <v>15562</v>
      </c>
      <c r="F1782" s="18">
        <f t="shared" si="83"/>
        <v>3</v>
      </c>
      <c r="G1782" s="23" t="s">
        <v>12173</v>
      </c>
      <c r="H1782" s="23" t="s">
        <v>12173</v>
      </c>
      <c r="I1782" s="19" t="s">
        <v>12174</v>
      </c>
      <c r="J1782" s="41">
        <v>4405860</v>
      </c>
      <c r="K1782" s="42">
        <v>0.1</v>
      </c>
      <c r="L1782" s="41">
        <v>440586</v>
      </c>
      <c r="M1782" s="41">
        <v>4846446</v>
      </c>
      <c r="N1782">
        <f>+VLOOKUP(C1782,'Thanh toán '!M$1335:N$6972,2,0)</f>
        <v>4846446</v>
      </c>
      <c r="O1782" s="61">
        <f t="shared" si="84"/>
        <v>0</v>
      </c>
    </row>
    <row r="1783" spans="1:15" hidden="1" x14ac:dyDescent="0.3">
      <c r="A1783" s="43">
        <v>2023</v>
      </c>
      <c r="B1783" s="44" t="s">
        <v>15598</v>
      </c>
      <c r="C1783" s="19">
        <f t="shared" si="82"/>
        <v>11346</v>
      </c>
      <c r="D1783" s="44" t="s">
        <v>13350</v>
      </c>
      <c r="E1783" s="45" t="s">
        <v>15599</v>
      </c>
      <c r="F1783" s="18">
        <f t="shared" si="83"/>
        <v>3</v>
      </c>
      <c r="G1783" s="46" t="s">
        <v>11799</v>
      </c>
      <c r="H1783" s="46" t="s">
        <v>14626</v>
      </c>
      <c r="I1783" s="44" t="s">
        <v>11725</v>
      </c>
      <c r="J1783" s="47">
        <v>922445</v>
      </c>
      <c r="K1783" s="48">
        <v>0.10000054203773667</v>
      </c>
      <c r="L1783" s="47">
        <v>92245</v>
      </c>
      <c r="M1783" s="47">
        <v>1014690</v>
      </c>
      <c r="N1783">
        <f>+VLOOKUP(C1783,'Thanh toán '!M$1335:N$6972,2,0)</f>
        <v>1014690</v>
      </c>
      <c r="O1783" s="61">
        <f t="shared" si="84"/>
        <v>0</v>
      </c>
    </row>
    <row r="1784" spans="1:15" hidden="1" x14ac:dyDescent="0.3">
      <c r="A1784" s="18">
        <v>2023</v>
      </c>
      <c r="B1784" s="19" t="s">
        <v>15600</v>
      </c>
      <c r="C1784" s="19">
        <f t="shared" si="82"/>
        <v>11348</v>
      </c>
      <c r="D1784" s="19" t="s">
        <v>13350</v>
      </c>
      <c r="E1784" s="24" t="s">
        <v>15599</v>
      </c>
      <c r="F1784" s="18">
        <f t="shared" si="83"/>
        <v>3</v>
      </c>
      <c r="G1784" s="23" t="s">
        <v>11799</v>
      </c>
      <c r="H1784" s="23" t="s">
        <v>13724</v>
      </c>
      <c r="I1784" s="19" t="s">
        <v>11725</v>
      </c>
      <c r="J1784" s="41">
        <v>686510</v>
      </c>
      <c r="K1784" s="42">
        <v>0.1</v>
      </c>
      <c r="L1784" s="41">
        <v>68651</v>
      </c>
      <c r="M1784" s="41">
        <v>755161</v>
      </c>
      <c r="N1784">
        <f>+VLOOKUP(C1784,'Thanh toán '!M$1335:N$6972,2,0)</f>
        <v>755161</v>
      </c>
      <c r="O1784" s="61">
        <f t="shared" si="84"/>
        <v>0</v>
      </c>
    </row>
    <row r="1785" spans="1:15" hidden="1" x14ac:dyDescent="0.3">
      <c r="A1785" s="18">
        <v>2023</v>
      </c>
      <c r="B1785" s="19" t="s">
        <v>15601</v>
      </c>
      <c r="C1785" s="19">
        <f t="shared" si="82"/>
        <v>11349</v>
      </c>
      <c r="D1785" s="19" t="s">
        <v>13350</v>
      </c>
      <c r="E1785" s="24" t="s">
        <v>15599</v>
      </c>
      <c r="F1785" s="18">
        <f t="shared" si="83"/>
        <v>3</v>
      </c>
      <c r="G1785" s="23" t="s">
        <v>11799</v>
      </c>
      <c r="H1785" s="23" t="s">
        <v>13915</v>
      </c>
      <c r="I1785" s="19" t="s">
        <v>11725</v>
      </c>
      <c r="J1785" s="41">
        <v>367155</v>
      </c>
      <c r="K1785" s="42">
        <v>0.10000136182266345</v>
      </c>
      <c r="L1785" s="41">
        <v>36716</v>
      </c>
      <c r="M1785" s="41">
        <v>403871</v>
      </c>
      <c r="N1785">
        <f>+VLOOKUP(C1785,'Thanh toán '!M$1335:N$6972,2,0)</f>
        <v>403871</v>
      </c>
      <c r="O1785" s="61">
        <f t="shared" si="84"/>
        <v>0</v>
      </c>
    </row>
    <row r="1786" spans="1:15" hidden="1" x14ac:dyDescent="0.3">
      <c r="A1786" s="18">
        <v>2023</v>
      </c>
      <c r="B1786" s="19" t="s">
        <v>15602</v>
      </c>
      <c r="C1786" s="19">
        <f t="shared" si="82"/>
        <v>11351</v>
      </c>
      <c r="D1786" s="19" t="s">
        <v>13350</v>
      </c>
      <c r="E1786" s="24" t="s">
        <v>15599</v>
      </c>
      <c r="F1786" s="18">
        <f t="shared" si="83"/>
        <v>3</v>
      </c>
      <c r="G1786" s="23" t="s">
        <v>11799</v>
      </c>
      <c r="H1786" s="23" t="s">
        <v>13810</v>
      </c>
      <c r="I1786" s="19" t="s">
        <v>11725</v>
      </c>
      <c r="J1786" s="41">
        <v>1710610</v>
      </c>
      <c r="K1786" s="42">
        <v>0.1</v>
      </c>
      <c r="L1786" s="41">
        <v>171061</v>
      </c>
      <c r="M1786" s="41">
        <v>1881671</v>
      </c>
      <c r="N1786">
        <f>+VLOOKUP(C1786,'Thanh toán '!M$1335:N$6972,2,0)</f>
        <v>1881671</v>
      </c>
      <c r="O1786" s="61">
        <f t="shared" si="84"/>
        <v>0</v>
      </c>
    </row>
    <row r="1787" spans="1:15" hidden="1" x14ac:dyDescent="0.3">
      <c r="A1787" s="18">
        <v>2023</v>
      </c>
      <c r="B1787" s="19" t="s">
        <v>15603</v>
      </c>
      <c r="C1787" s="19">
        <f t="shared" si="82"/>
        <v>11355</v>
      </c>
      <c r="D1787" s="19" t="s">
        <v>13350</v>
      </c>
      <c r="E1787" s="24" t="s">
        <v>15599</v>
      </c>
      <c r="F1787" s="18">
        <f t="shared" si="83"/>
        <v>3</v>
      </c>
      <c r="G1787" s="23" t="s">
        <v>12363</v>
      </c>
      <c r="H1787" s="23" t="s">
        <v>12363</v>
      </c>
      <c r="I1787" s="19" t="s">
        <v>12364</v>
      </c>
      <c r="J1787" s="41">
        <v>1612400</v>
      </c>
      <c r="K1787" s="42">
        <v>0.1</v>
      </c>
      <c r="L1787" s="41">
        <v>161240</v>
      </c>
      <c r="M1787" s="41">
        <v>1773640</v>
      </c>
      <c r="N1787">
        <f>+VLOOKUP(C1787,'Thanh toán '!M$1335:N$6972,2,0)</f>
        <v>1773640</v>
      </c>
      <c r="O1787" s="61">
        <f t="shared" si="84"/>
        <v>0</v>
      </c>
    </row>
    <row r="1788" spans="1:15" hidden="1" x14ac:dyDescent="0.3">
      <c r="A1788" s="18">
        <v>2023</v>
      </c>
      <c r="B1788" s="19" t="s">
        <v>15604</v>
      </c>
      <c r="C1788" s="19">
        <f t="shared" si="82"/>
        <v>11357</v>
      </c>
      <c r="D1788" s="19" t="s">
        <v>13350</v>
      </c>
      <c r="E1788" s="24" t="s">
        <v>15599</v>
      </c>
      <c r="F1788" s="18">
        <f t="shared" si="83"/>
        <v>3</v>
      </c>
      <c r="G1788" s="23" t="s">
        <v>11799</v>
      </c>
      <c r="H1788" s="23" t="s">
        <v>13534</v>
      </c>
      <c r="I1788" s="19" t="s">
        <v>11725</v>
      </c>
      <c r="J1788" s="41">
        <v>995094</v>
      </c>
      <c r="K1788" s="42">
        <v>9.9999598027925005E-2</v>
      </c>
      <c r="L1788" s="41">
        <v>99509</v>
      </c>
      <c r="M1788" s="41">
        <v>1094603</v>
      </c>
      <c r="N1788">
        <f>+VLOOKUP(C1788,'Thanh toán '!M$1335:N$6972,2,0)</f>
        <v>1094603</v>
      </c>
      <c r="O1788" s="61">
        <f t="shared" si="84"/>
        <v>0</v>
      </c>
    </row>
    <row r="1789" spans="1:15" hidden="1" x14ac:dyDescent="0.3">
      <c r="A1789" s="18">
        <v>2023</v>
      </c>
      <c r="B1789" s="19" t="s">
        <v>15605</v>
      </c>
      <c r="C1789" s="19">
        <f t="shared" si="82"/>
        <v>11364</v>
      </c>
      <c r="D1789" s="19" t="s">
        <v>13350</v>
      </c>
      <c r="E1789" s="24" t="s">
        <v>15599</v>
      </c>
      <c r="F1789" s="18">
        <f t="shared" si="83"/>
        <v>3</v>
      </c>
      <c r="G1789" s="23" t="s">
        <v>11799</v>
      </c>
      <c r="H1789" s="23" t="s">
        <v>13421</v>
      </c>
      <c r="I1789" s="19" t="s">
        <v>11725</v>
      </c>
      <c r="J1789" s="41">
        <v>2196355</v>
      </c>
      <c r="K1789" s="42">
        <v>0.10000022764990177</v>
      </c>
      <c r="L1789" s="41">
        <v>219636</v>
      </c>
      <c r="M1789" s="41">
        <v>2415991</v>
      </c>
      <c r="N1789">
        <f>+VLOOKUP(C1789,'Thanh toán '!M$1335:N$6972,2,0)</f>
        <v>2415991</v>
      </c>
      <c r="O1789" s="61">
        <f t="shared" si="84"/>
        <v>0</v>
      </c>
    </row>
    <row r="1790" spans="1:15" hidden="1" x14ac:dyDescent="0.3">
      <c r="A1790" s="18">
        <v>2023</v>
      </c>
      <c r="B1790" s="19" t="s">
        <v>15606</v>
      </c>
      <c r="C1790" s="19">
        <f t="shared" si="82"/>
        <v>11381</v>
      </c>
      <c r="D1790" s="19" t="s">
        <v>13350</v>
      </c>
      <c r="E1790" s="24" t="s">
        <v>15599</v>
      </c>
      <c r="F1790" s="18">
        <f t="shared" si="83"/>
        <v>3</v>
      </c>
      <c r="G1790" s="23" t="s">
        <v>12367</v>
      </c>
      <c r="H1790" s="23" t="s">
        <v>14589</v>
      </c>
      <c r="I1790" s="19" t="s">
        <v>12368</v>
      </c>
      <c r="J1790" s="41">
        <v>1465330</v>
      </c>
      <c r="K1790" s="42">
        <v>0.1</v>
      </c>
      <c r="L1790" s="41">
        <v>146533</v>
      </c>
      <c r="M1790" s="41">
        <v>1611863</v>
      </c>
      <c r="N1790">
        <f>+VLOOKUP(C1790,'Thanh toán '!M$1335:N$6972,2,0)</f>
        <v>1611863</v>
      </c>
      <c r="O1790" s="61">
        <f t="shared" si="84"/>
        <v>0</v>
      </c>
    </row>
    <row r="1791" spans="1:15" hidden="1" x14ac:dyDescent="0.3">
      <c r="A1791" s="18">
        <v>2023</v>
      </c>
      <c r="B1791" s="19" t="s">
        <v>15607</v>
      </c>
      <c r="C1791" s="19">
        <f t="shared" si="82"/>
        <v>11385</v>
      </c>
      <c r="D1791" s="19" t="s">
        <v>13350</v>
      </c>
      <c r="E1791" s="24" t="s">
        <v>15599</v>
      </c>
      <c r="F1791" s="18">
        <f t="shared" si="83"/>
        <v>3</v>
      </c>
      <c r="G1791" s="23" t="s">
        <v>11860</v>
      </c>
      <c r="H1791" s="23" t="s">
        <v>13648</v>
      </c>
      <c r="I1791" s="19" t="s">
        <v>11719</v>
      </c>
      <c r="J1791" s="41">
        <v>960521</v>
      </c>
      <c r="K1791" s="42">
        <v>9.9999895889834794E-2</v>
      </c>
      <c r="L1791" s="41">
        <v>96052</v>
      </c>
      <c r="M1791" s="41">
        <v>1056573</v>
      </c>
      <c r="N1791">
        <f>+VLOOKUP(C1791,'Thanh toán '!M$1335:N$6972,2,0)</f>
        <v>1056573</v>
      </c>
      <c r="O1791" s="61">
        <f t="shared" si="84"/>
        <v>0</v>
      </c>
    </row>
    <row r="1792" spans="1:15" hidden="1" x14ac:dyDescent="0.3">
      <c r="A1792" s="18">
        <v>2023</v>
      </c>
      <c r="B1792" s="19" t="s">
        <v>15608</v>
      </c>
      <c r="C1792" s="19">
        <f t="shared" si="82"/>
        <v>11387</v>
      </c>
      <c r="D1792" s="19" t="s">
        <v>13350</v>
      </c>
      <c r="E1792" s="24" t="s">
        <v>15599</v>
      </c>
      <c r="F1792" s="18">
        <f t="shared" si="83"/>
        <v>3</v>
      </c>
      <c r="G1792" s="23" t="s">
        <v>12245</v>
      </c>
      <c r="H1792" s="23" t="s">
        <v>12245</v>
      </c>
      <c r="I1792" s="19" t="s">
        <v>12246</v>
      </c>
      <c r="J1792" s="41">
        <v>1653750</v>
      </c>
      <c r="K1792" s="42">
        <v>0.1</v>
      </c>
      <c r="L1792" s="41">
        <v>165375</v>
      </c>
      <c r="M1792" s="41">
        <v>1819125</v>
      </c>
      <c r="N1792">
        <f>+VLOOKUP(C1792,'Thanh toán '!M$1335:N$6972,2,0)</f>
        <v>1819125</v>
      </c>
      <c r="O1792" s="61">
        <f t="shared" si="84"/>
        <v>0</v>
      </c>
    </row>
    <row r="1793" spans="1:15" hidden="1" x14ac:dyDescent="0.3">
      <c r="A1793" s="18">
        <v>2023</v>
      </c>
      <c r="B1793" s="19" t="s">
        <v>15609</v>
      </c>
      <c r="C1793" s="19">
        <f t="shared" si="82"/>
        <v>11388</v>
      </c>
      <c r="D1793" s="19" t="s">
        <v>13350</v>
      </c>
      <c r="E1793" s="24" t="s">
        <v>15599</v>
      </c>
      <c r="F1793" s="18">
        <f t="shared" si="83"/>
        <v>3</v>
      </c>
      <c r="G1793" s="23" t="s">
        <v>12245</v>
      </c>
      <c r="H1793" s="23" t="s">
        <v>12245</v>
      </c>
      <c r="I1793" s="19" t="s">
        <v>12246</v>
      </c>
      <c r="J1793" s="41">
        <v>1705910</v>
      </c>
      <c r="K1793" s="42">
        <v>0.1</v>
      </c>
      <c r="L1793" s="41">
        <v>170591</v>
      </c>
      <c r="M1793" s="41">
        <v>1876501</v>
      </c>
      <c r="N1793">
        <f>+VLOOKUP(C1793,'Thanh toán '!M$1335:N$6972,2,0)</f>
        <v>1876501</v>
      </c>
      <c r="O1793" s="61">
        <f t="shared" si="84"/>
        <v>0</v>
      </c>
    </row>
    <row r="1794" spans="1:15" hidden="1" x14ac:dyDescent="0.3">
      <c r="A1794" s="18">
        <v>2023</v>
      </c>
      <c r="B1794" s="19" t="s">
        <v>15610</v>
      </c>
      <c r="C1794" s="19">
        <f t="shared" si="82"/>
        <v>11390</v>
      </c>
      <c r="D1794" s="19" t="s">
        <v>13350</v>
      </c>
      <c r="E1794" s="24" t="s">
        <v>15599</v>
      </c>
      <c r="F1794" s="18">
        <f t="shared" si="83"/>
        <v>3</v>
      </c>
      <c r="G1794" s="23" t="s">
        <v>11799</v>
      </c>
      <c r="H1794" s="23" t="s">
        <v>14530</v>
      </c>
      <c r="I1794" s="19" t="s">
        <v>11725</v>
      </c>
      <c r="J1794" s="41">
        <v>926540</v>
      </c>
      <c r="K1794" s="42">
        <v>0.1</v>
      </c>
      <c r="L1794" s="41">
        <v>92654</v>
      </c>
      <c r="M1794" s="41">
        <v>1019194</v>
      </c>
      <c r="N1794">
        <f>+VLOOKUP(C1794,'Thanh toán '!M$1335:N$6972,2,0)</f>
        <v>1019194</v>
      </c>
      <c r="O1794" s="61">
        <f t="shared" si="84"/>
        <v>0</v>
      </c>
    </row>
    <row r="1795" spans="1:15" hidden="1" x14ac:dyDescent="0.3">
      <c r="A1795" s="18">
        <v>2023</v>
      </c>
      <c r="B1795" s="19" t="s">
        <v>15611</v>
      </c>
      <c r="C1795" s="19">
        <f t="shared" si="82"/>
        <v>11391</v>
      </c>
      <c r="D1795" s="19" t="s">
        <v>13350</v>
      </c>
      <c r="E1795" s="24" t="s">
        <v>15599</v>
      </c>
      <c r="F1795" s="18">
        <f t="shared" si="83"/>
        <v>3</v>
      </c>
      <c r="G1795" s="23" t="s">
        <v>12378</v>
      </c>
      <c r="H1795" s="23" t="s">
        <v>12378</v>
      </c>
      <c r="I1795" s="19" t="s">
        <v>12379</v>
      </c>
      <c r="J1795" s="41">
        <v>2942040</v>
      </c>
      <c r="K1795" s="42">
        <v>0.1</v>
      </c>
      <c r="L1795" s="41">
        <v>294204</v>
      </c>
      <c r="M1795" s="41">
        <v>3236244</v>
      </c>
      <c r="N1795">
        <f>+VLOOKUP(C1795,'Thanh toán '!M$1335:N$6972,2,0)</f>
        <v>3236244</v>
      </c>
      <c r="O1795" s="61">
        <f t="shared" si="84"/>
        <v>0</v>
      </c>
    </row>
    <row r="1796" spans="1:15" hidden="1" x14ac:dyDescent="0.3">
      <c r="A1796" s="18">
        <v>2023</v>
      </c>
      <c r="B1796" s="19" t="s">
        <v>15612</v>
      </c>
      <c r="C1796" s="19">
        <f t="shared" si="82"/>
        <v>11392</v>
      </c>
      <c r="D1796" s="19" t="s">
        <v>13350</v>
      </c>
      <c r="E1796" s="24" t="s">
        <v>15599</v>
      </c>
      <c r="F1796" s="18">
        <f t="shared" si="83"/>
        <v>3</v>
      </c>
      <c r="G1796" s="23" t="s">
        <v>11799</v>
      </c>
      <c r="H1796" s="23" t="s">
        <v>13407</v>
      </c>
      <c r="I1796" s="19" t="s">
        <v>11725</v>
      </c>
      <c r="J1796" s="41">
        <v>1173355</v>
      </c>
      <c r="K1796" s="42">
        <v>0.10000042612849479</v>
      </c>
      <c r="L1796" s="41">
        <v>117336</v>
      </c>
      <c r="M1796" s="41">
        <v>1290691</v>
      </c>
      <c r="N1796">
        <f>+VLOOKUP(C1796,'Thanh toán '!M$1335:N$6972,2,0)</f>
        <v>1290691</v>
      </c>
      <c r="O1796" s="61">
        <f t="shared" si="84"/>
        <v>0</v>
      </c>
    </row>
    <row r="1797" spans="1:15" hidden="1" x14ac:dyDescent="0.3">
      <c r="A1797" s="18">
        <v>2023</v>
      </c>
      <c r="B1797" s="19" t="s">
        <v>15613</v>
      </c>
      <c r="C1797" s="19">
        <f t="shared" si="82"/>
        <v>11412</v>
      </c>
      <c r="D1797" s="19" t="s">
        <v>13350</v>
      </c>
      <c r="E1797" s="24" t="s">
        <v>15599</v>
      </c>
      <c r="F1797" s="18">
        <f t="shared" si="83"/>
        <v>3</v>
      </c>
      <c r="G1797" s="23" t="s">
        <v>11970</v>
      </c>
      <c r="H1797" s="23" t="s">
        <v>14770</v>
      </c>
      <c r="I1797" s="19" t="s">
        <v>11971</v>
      </c>
      <c r="J1797" s="41">
        <v>702152</v>
      </c>
      <c r="K1797" s="42">
        <v>9.9999715161389557E-2</v>
      </c>
      <c r="L1797" s="41">
        <v>70215</v>
      </c>
      <c r="M1797" s="41">
        <v>772367</v>
      </c>
      <c r="N1797">
        <f>+VLOOKUP(C1797,'Thanh toán '!M$1335:N$6972,2,0)</f>
        <v>772367</v>
      </c>
      <c r="O1797" s="61">
        <f t="shared" si="84"/>
        <v>0</v>
      </c>
    </row>
    <row r="1798" spans="1:15" hidden="1" x14ac:dyDescent="0.3">
      <c r="A1798" s="18">
        <v>2023</v>
      </c>
      <c r="B1798" s="19" t="s">
        <v>15614</v>
      </c>
      <c r="C1798" s="19">
        <f t="shared" ref="C1798:C1861" si="85">+B1798*1</f>
        <v>11413</v>
      </c>
      <c r="D1798" s="19" t="s">
        <v>13350</v>
      </c>
      <c r="E1798" s="24" t="s">
        <v>15599</v>
      </c>
      <c r="F1798" s="18">
        <f t="shared" ref="F1798:F1861" si="86">+MONTH(E1798)</f>
        <v>3</v>
      </c>
      <c r="G1798" s="23" t="s">
        <v>11970</v>
      </c>
      <c r="H1798" s="23" t="s">
        <v>15254</v>
      </c>
      <c r="I1798" s="19" t="s">
        <v>11971</v>
      </c>
      <c r="J1798" s="41">
        <v>1381255</v>
      </c>
      <c r="K1798" s="42">
        <v>0.10000036198963985</v>
      </c>
      <c r="L1798" s="41">
        <v>138126</v>
      </c>
      <c r="M1798" s="41">
        <v>1519381</v>
      </c>
      <c r="N1798">
        <f>+VLOOKUP(C1798,'Thanh toán '!M$1335:N$6972,2,0)</f>
        <v>1519381</v>
      </c>
      <c r="O1798" s="61">
        <f t="shared" ref="O1798:O1861" si="87">+N1798-M1798</f>
        <v>0</v>
      </c>
    </row>
    <row r="1799" spans="1:15" hidden="1" x14ac:dyDescent="0.3">
      <c r="A1799" s="18">
        <v>2023</v>
      </c>
      <c r="B1799" s="19" t="s">
        <v>15615</v>
      </c>
      <c r="C1799" s="19">
        <f t="shared" si="85"/>
        <v>11414</v>
      </c>
      <c r="D1799" s="19" t="s">
        <v>13350</v>
      </c>
      <c r="E1799" s="24" t="s">
        <v>15599</v>
      </c>
      <c r="F1799" s="18">
        <f t="shared" si="86"/>
        <v>3</v>
      </c>
      <c r="G1799" s="23" t="s">
        <v>11970</v>
      </c>
      <c r="H1799" s="23" t="s">
        <v>14543</v>
      </c>
      <c r="I1799" s="19" t="s">
        <v>11971</v>
      </c>
      <c r="J1799" s="41">
        <v>555290</v>
      </c>
      <c r="K1799" s="42">
        <v>0.1</v>
      </c>
      <c r="L1799" s="41">
        <v>55529</v>
      </c>
      <c r="M1799" s="41">
        <v>610819</v>
      </c>
      <c r="N1799">
        <f>+VLOOKUP(C1799,'Thanh toán '!M$1335:N$6972,2,0)</f>
        <v>610819</v>
      </c>
      <c r="O1799" s="61">
        <f t="shared" si="87"/>
        <v>0</v>
      </c>
    </row>
    <row r="1800" spans="1:15" hidden="1" x14ac:dyDescent="0.3">
      <c r="A1800" s="18">
        <v>2023</v>
      </c>
      <c r="B1800" s="19" t="s">
        <v>15616</v>
      </c>
      <c r="C1800" s="19">
        <f t="shared" si="85"/>
        <v>11415</v>
      </c>
      <c r="D1800" s="19" t="s">
        <v>13350</v>
      </c>
      <c r="E1800" s="24" t="s">
        <v>15599</v>
      </c>
      <c r="F1800" s="18">
        <f t="shared" si="86"/>
        <v>3</v>
      </c>
      <c r="G1800" s="23" t="s">
        <v>11970</v>
      </c>
      <c r="H1800" s="23" t="s">
        <v>14772</v>
      </c>
      <c r="I1800" s="19" t="s">
        <v>11971</v>
      </c>
      <c r="J1800" s="41">
        <v>776217</v>
      </c>
      <c r="K1800" s="42">
        <v>0.10000038648986044</v>
      </c>
      <c r="L1800" s="41">
        <v>77622</v>
      </c>
      <c r="M1800" s="41">
        <v>853839</v>
      </c>
      <c r="N1800">
        <f>+VLOOKUP(C1800,'Thanh toán '!M$1335:N$6972,2,0)</f>
        <v>853839</v>
      </c>
      <c r="O1800" s="61">
        <f t="shared" si="87"/>
        <v>0</v>
      </c>
    </row>
    <row r="1801" spans="1:15" hidden="1" x14ac:dyDescent="0.3">
      <c r="A1801" s="18">
        <v>2023</v>
      </c>
      <c r="B1801" s="19" t="s">
        <v>15617</v>
      </c>
      <c r="C1801" s="19">
        <f t="shared" si="85"/>
        <v>11416</v>
      </c>
      <c r="D1801" s="19" t="s">
        <v>13350</v>
      </c>
      <c r="E1801" s="24" t="s">
        <v>15599</v>
      </c>
      <c r="F1801" s="18">
        <f t="shared" si="86"/>
        <v>3</v>
      </c>
      <c r="G1801" s="23" t="s">
        <v>11970</v>
      </c>
      <c r="H1801" s="23" t="s">
        <v>13377</v>
      </c>
      <c r="I1801" s="19" t="s">
        <v>11971</v>
      </c>
      <c r="J1801" s="41">
        <v>553467</v>
      </c>
      <c r="K1801" s="42">
        <v>0.10000054203773667</v>
      </c>
      <c r="L1801" s="41">
        <v>55347</v>
      </c>
      <c r="M1801" s="41">
        <v>608814</v>
      </c>
      <c r="N1801">
        <f>+VLOOKUP(C1801,'Thanh toán '!M$1335:N$6972,2,0)</f>
        <v>608814</v>
      </c>
      <c r="O1801" s="61">
        <f t="shared" si="87"/>
        <v>0</v>
      </c>
    </row>
    <row r="1802" spans="1:15" hidden="1" x14ac:dyDescent="0.3">
      <c r="A1802" s="18">
        <v>2023</v>
      </c>
      <c r="B1802" s="19" t="s">
        <v>15618</v>
      </c>
      <c r="C1802" s="19">
        <f t="shared" si="85"/>
        <v>11417</v>
      </c>
      <c r="D1802" s="19" t="s">
        <v>13350</v>
      </c>
      <c r="E1802" s="24" t="s">
        <v>15599</v>
      </c>
      <c r="F1802" s="18">
        <f t="shared" si="86"/>
        <v>3</v>
      </c>
      <c r="G1802" s="23" t="s">
        <v>11970</v>
      </c>
      <c r="H1802" s="23" t="s">
        <v>15252</v>
      </c>
      <c r="I1802" s="19" t="s">
        <v>11971</v>
      </c>
      <c r="J1802" s="41">
        <v>554920</v>
      </c>
      <c r="K1802" s="42">
        <v>0.1</v>
      </c>
      <c r="L1802" s="41">
        <v>55492</v>
      </c>
      <c r="M1802" s="41">
        <v>610412</v>
      </c>
      <c r="N1802">
        <f>+VLOOKUP(C1802,'Thanh toán '!M$1335:N$6972,2,0)</f>
        <v>610412</v>
      </c>
      <c r="O1802" s="61">
        <f t="shared" si="87"/>
        <v>0</v>
      </c>
    </row>
    <row r="1803" spans="1:15" hidden="1" x14ac:dyDescent="0.3">
      <c r="A1803" s="18">
        <v>2023</v>
      </c>
      <c r="B1803" s="19" t="s">
        <v>15619</v>
      </c>
      <c r="C1803" s="19">
        <f t="shared" si="85"/>
        <v>11418</v>
      </c>
      <c r="D1803" s="19" t="s">
        <v>13350</v>
      </c>
      <c r="E1803" s="24" t="s">
        <v>15599</v>
      </c>
      <c r="F1803" s="18">
        <f t="shared" si="86"/>
        <v>3</v>
      </c>
      <c r="G1803" s="23" t="s">
        <v>12470</v>
      </c>
      <c r="H1803" s="23" t="s">
        <v>12470</v>
      </c>
      <c r="I1803" s="19" t="s">
        <v>12471</v>
      </c>
      <c r="J1803" s="41">
        <v>1844890</v>
      </c>
      <c r="K1803" s="42">
        <v>0.1</v>
      </c>
      <c r="L1803" s="41">
        <v>184489</v>
      </c>
      <c r="M1803" s="41">
        <v>2029379</v>
      </c>
      <c r="N1803">
        <f>+VLOOKUP(C1803,'Thanh toán '!M$1335:N$6972,2,0)</f>
        <v>2029379</v>
      </c>
      <c r="O1803" s="61">
        <f t="shared" si="87"/>
        <v>0</v>
      </c>
    </row>
    <row r="1804" spans="1:15" hidden="1" x14ac:dyDescent="0.3">
      <c r="A1804" s="18">
        <v>2023</v>
      </c>
      <c r="B1804" s="19" t="s">
        <v>15620</v>
      </c>
      <c r="C1804" s="19">
        <f t="shared" si="85"/>
        <v>11419</v>
      </c>
      <c r="D1804" s="19" t="s">
        <v>13350</v>
      </c>
      <c r="E1804" s="24" t="s">
        <v>15599</v>
      </c>
      <c r="F1804" s="18">
        <f t="shared" si="86"/>
        <v>3</v>
      </c>
      <c r="G1804" s="23" t="s">
        <v>12161</v>
      </c>
      <c r="H1804" s="23" t="s">
        <v>12161</v>
      </c>
      <c r="I1804" s="19" t="s">
        <v>12162</v>
      </c>
      <c r="J1804" s="41">
        <v>1477735</v>
      </c>
      <c r="K1804" s="42">
        <v>0.10000033835565916</v>
      </c>
      <c r="L1804" s="41">
        <v>147774</v>
      </c>
      <c r="M1804" s="41">
        <v>1625509</v>
      </c>
      <c r="N1804">
        <f>+VLOOKUP(C1804,'Thanh toán '!M$1335:N$6972,2,0)</f>
        <v>1625509</v>
      </c>
      <c r="O1804" s="61">
        <f t="shared" si="87"/>
        <v>0</v>
      </c>
    </row>
    <row r="1805" spans="1:15" hidden="1" x14ac:dyDescent="0.3">
      <c r="A1805" s="18">
        <v>2023</v>
      </c>
      <c r="B1805" s="19" t="s">
        <v>15621</v>
      </c>
      <c r="C1805" s="19">
        <f t="shared" si="85"/>
        <v>11420</v>
      </c>
      <c r="D1805" s="19" t="s">
        <v>13350</v>
      </c>
      <c r="E1805" s="24" t="s">
        <v>15599</v>
      </c>
      <c r="F1805" s="18">
        <f t="shared" si="86"/>
        <v>3</v>
      </c>
      <c r="G1805" s="23" t="s">
        <v>12257</v>
      </c>
      <c r="H1805" s="23" t="s">
        <v>12257</v>
      </c>
      <c r="I1805" s="19" t="s">
        <v>12258</v>
      </c>
      <c r="J1805" s="41">
        <v>756018</v>
      </c>
      <c r="K1805" s="42">
        <v>0.10000026454396588</v>
      </c>
      <c r="L1805" s="41">
        <v>75602</v>
      </c>
      <c r="M1805" s="41">
        <v>831620</v>
      </c>
      <c r="N1805">
        <f>+VLOOKUP(C1805,'Thanh toán '!M$1335:N$6972,2,0)</f>
        <v>831620</v>
      </c>
      <c r="O1805" s="61">
        <f t="shared" si="87"/>
        <v>0</v>
      </c>
    </row>
    <row r="1806" spans="1:15" hidden="1" x14ac:dyDescent="0.3">
      <c r="A1806" s="18">
        <v>2023</v>
      </c>
      <c r="B1806" s="19" t="s">
        <v>15622</v>
      </c>
      <c r="C1806" s="19">
        <f t="shared" si="85"/>
        <v>11421</v>
      </c>
      <c r="D1806" s="19" t="s">
        <v>13350</v>
      </c>
      <c r="E1806" s="24" t="s">
        <v>15599</v>
      </c>
      <c r="F1806" s="18">
        <f t="shared" si="86"/>
        <v>3</v>
      </c>
      <c r="G1806" s="23" t="s">
        <v>12251</v>
      </c>
      <c r="H1806" s="23" t="s">
        <v>12251</v>
      </c>
      <c r="I1806" s="19" t="s">
        <v>12252</v>
      </c>
      <c r="J1806" s="41">
        <v>555924</v>
      </c>
      <c r="K1806" s="42">
        <v>9.9999280477187535E-2</v>
      </c>
      <c r="L1806" s="41">
        <v>55592</v>
      </c>
      <c r="M1806" s="41">
        <v>611516</v>
      </c>
      <c r="N1806">
        <f>+VLOOKUP(C1806,'Thanh toán '!M$1335:N$6972,2,0)</f>
        <v>611516</v>
      </c>
      <c r="O1806" s="61">
        <f t="shared" si="87"/>
        <v>0</v>
      </c>
    </row>
    <row r="1807" spans="1:15" hidden="1" x14ac:dyDescent="0.3">
      <c r="A1807" s="18">
        <v>2023</v>
      </c>
      <c r="B1807" s="19" t="s">
        <v>15623</v>
      </c>
      <c r="C1807" s="19">
        <f t="shared" si="85"/>
        <v>11422</v>
      </c>
      <c r="D1807" s="19" t="s">
        <v>13350</v>
      </c>
      <c r="E1807" s="24" t="s">
        <v>15599</v>
      </c>
      <c r="F1807" s="18">
        <f t="shared" si="86"/>
        <v>3</v>
      </c>
      <c r="G1807" s="23" t="s">
        <v>12248</v>
      </c>
      <c r="H1807" s="23" t="s">
        <v>12248</v>
      </c>
      <c r="I1807" s="19" t="s">
        <v>12249</v>
      </c>
      <c r="J1807" s="41">
        <v>1728645</v>
      </c>
      <c r="K1807" s="42">
        <v>0.10000028924388756</v>
      </c>
      <c r="L1807" s="41">
        <v>172865</v>
      </c>
      <c r="M1807" s="41">
        <v>1901510</v>
      </c>
      <c r="N1807">
        <f>+VLOOKUP(C1807,'Thanh toán '!M$1335:N$6972,2,0)</f>
        <v>1901510</v>
      </c>
      <c r="O1807" s="61">
        <f t="shared" si="87"/>
        <v>0</v>
      </c>
    </row>
    <row r="1808" spans="1:15" hidden="1" x14ac:dyDescent="0.3">
      <c r="A1808" s="18">
        <v>2023</v>
      </c>
      <c r="B1808" s="19" t="s">
        <v>15624</v>
      </c>
      <c r="C1808" s="19">
        <f t="shared" si="85"/>
        <v>11423</v>
      </c>
      <c r="D1808" s="19" t="s">
        <v>13350</v>
      </c>
      <c r="E1808" s="24" t="s">
        <v>15599</v>
      </c>
      <c r="F1808" s="18">
        <f t="shared" si="86"/>
        <v>3</v>
      </c>
      <c r="G1808" s="23" t="s">
        <v>12473</v>
      </c>
      <c r="H1808" s="23" t="s">
        <v>12473</v>
      </c>
      <c r="I1808" s="19" t="s">
        <v>12474</v>
      </c>
      <c r="J1808" s="41">
        <v>530250</v>
      </c>
      <c r="K1808" s="42">
        <v>0.1</v>
      </c>
      <c r="L1808" s="41">
        <v>53025</v>
      </c>
      <c r="M1808" s="41">
        <v>583275</v>
      </c>
      <c r="N1808">
        <f>+VLOOKUP(C1808,'Thanh toán '!M$1335:N$6972,2,0)</f>
        <v>583275</v>
      </c>
      <c r="O1808" s="61">
        <f t="shared" si="87"/>
        <v>0</v>
      </c>
    </row>
    <row r="1809" spans="1:15" hidden="1" x14ac:dyDescent="0.3">
      <c r="A1809" s="18">
        <v>2023</v>
      </c>
      <c r="B1809" s="19" t="s">
        <v>15625</v>
      </c>
      <c r="C1809" s="19">
        <f t="shared" si="85"/>
        <v>11477</v>
      </c>
      <c r="D1809" s="19" t="s">
        <v>13350</v>
      </c>
      <c r="E1809" s="24" t="s">
        <v>15626</v>
      </c>
      <c r="F1809" s="18">
        <f t="shared" si="86"/>
        <v>3</v>
      </c>
      <c r="G1809" s="23" t="s">
        <v>12403</v>
      </c>
      <c r="H1809" s="23" t="s">
        <v>12403</v>
      </c>
      <c r="I1809" s="19" t="s">
        <v>12404</v>
      </c>
      <c r="J1809" s="41">
        <v>1692480</v>
      </c>
      <c r="K1809" s="42">
        <v>0.1</v>
      </c>
      <c r="L1809" s="41">
        <v>169248</v>
      </c>
      <c r="M1809" s="41">
        <v>1861728</v>
      </c>
      <c r="N1809">
        <f>+VLOOKUP(C1809,'Thanh toán '!M$1335:N$6972,2,0)</f>
        <v>1861728</v>
      </c>
      <c r="O1809" s="61">
        <f t="shared" si="87"/>
        <v>0</v>
      </c>
    </row>
    <row r="1810" spans="1:15" hidden="1" x14ac:dyDescent="0.3">
      <c r="A1810" s="18">
        <v>2023</v>
      </c>
      <c r="B1810" s="19" t="s">
        <v>15627</v>
      </c>
      <c r="C1810" s="19">
        <f t="shared" si="85"/>
        <v>11481</v>
      </c>
      <c r="D1810" s="19" t="s">
        <v>13350</v>
      </c>
      <c r="E1810" s="24" t="s">
        <v>15626</v>
      </c>
      <c r="F1810" s="18">
        <f t="shared" si="86"/>
        <v>3</v>
      </c>
      <c r="G1810" s="23" t="s">
        <v>12438</v>
      </c>
      <c r="H1810" s="23" t="s">
        <v>12438</v>
      </c>
      <c r="I1810" s="19" t="s">
        <v>12439</v>
      </c>
      <c r="J1810" s="41">
        <v>1060500</v>
      </c>
      <c r="K1810" s="42">
        <v>0.1</v>
      </c>
      <c r="L1810" s="41">
        <v>106050</v>
      </c>
      <c r="M1810" s="41">
        <v>1166550</v>
      </c>
      <c r="N1810">
        <f>+VLOOKUP(C1810,'Thanh toán '!M$1335:N$6972,2,0)</f>
        <v>1166550</v>
      </c>
      <c r="O1810" s="61">
        <f t="shared" si="87"/>
        <v>0</v>
      </c>
    </row>
    <row r="1811" spans="1:15" hidden="1" x14ac:dyDescent="0.3">
      <c r="A1811" s="18">
        <v>2023</v>
      </c>
      <c r="B1811" s="19" t="s">
        <v>15628</v>
      </c>
      <c r="C1811" s="19">
        <f t="shared" si="85"/>
        <v>11482</v>
      </c>
      <c r="D1811" s="19" t="s">
        <v>13350</v>
      </c>
      <c r="E1811" s="24" t="s">
        <v>15626</v>
      </c>
      <c r="F1811" s="18">
        <f t="shared" si="86"/>
        <v>3</v>
      </c>
      <c r="G1811" s="23" t="s">
        <v>12438</v>
      </c>
      <c r="H1811" s="23" t="s">
        <v>12438</v>
      </c>
      <c r="I1811" s="19" t="s">
        <v>12439</v>
      </c>
      <c r="J1811" s="41">
        <v>1844890</v>
      </c>
      <c r="K1811" s="42">
        <v>0.1</v>
      </c>
      <c r="L1811" s="41">
        <v>184489</v>
      </c>
      <c r="M1811" s="41">
        <v>2029379</v>
      </c>
      <c r="N1811">
        <f>+VLOOKUP(C1811,'Thanh toán '!M$1335:N$6972,2,0)</f>
        <v>2029379</v>
      </c>
      <c r="O1811" s="61">
        <f t="shared" si="87"/>
        <v>0</v>
      </c>
    </row>
    <row r="1812" spans="1:15" hidden="1" x14ac:dyDescent="0.3">
      <c r="A1812" s="18">
        <v>2023</v>
      </c>
      <c r="B1812" s="19" t="s">
        <v>15629</v>
      </c>
      <c r="C1812" s="19">
        <f t="shared" si="85"/>
        <v>11485</v>
      </c>
      <c r="D1812" s="19" t="s">
        <v>13350</v>
      </c>
      <c r="E1812" s="24" t="s">
        <v>15626</v>
      </c>
      <c r="F1812" s="18">
        <f t="shared" si="86"/>
        <v>3</v>
      </c>
      <c r="G1812" s="23" t="s">
        <v>11799</v>
      </c>
      <c r="H1812" s="23" t="s">
        <v>13411</v>
      </c>
      <c r="I1812" s="19" t="s">
        <v>11725</v>
      </c>
      <c r="J1812" s="41">
        <v>773760</v>
      </c>
      <c r="K1812" s="42">
        <v>0.1</v>
      </c>
      <c r="L1812" s="41">
        <v>77376</v>
      </c>
      <c r="M1812" s="41">
        <v>851136</v>
      </c>
      <c r="N1812">
        <f>+VLOOKUP(C1812,'Thanh toán '!M$1335:N$6972,2,0)</f>
        <v>851136</v>
      </c>
      <c r="O1812" s="61">
        <f t="shared" si="87"/>
        <v>0</v>
      </c>
    </row>
    <row r="1813" spans="1:15" hidden="1" x14ac:dyDescent="0.3">
      <c r="A1813" s="18">
        <v>2023</v>
      </c>
      <c r="B1813" s="19" t="s">
        <v>15630</v>
      </c>
      <c r="C1813" s="19">
        <f t="shared" si="85"/>
        <v>11489</v>
      </c>
      <c r="D1813" s="19" t="s">
        <v>13350</v>
      </c>
      <c r="E1813" s="24" t="s">
        <v>15626</v>
      </c>
      <c r="F1813" s="18">
        <f t="shared" si="86"/>
        <v>3</v>
      </c>
      <c r="G1813" s="23" t="s">
        <v>11860</v>
      </c>
      <c r="H1813" s="23" t="s">
        <v>13702</v>
      </c>
      <c r="I1813" s="19" t="s">
        <v>11719</v>
      </c>
      <c r="J1813" s="41">
        <v>1928026</v>
      </c>
      <c r="K1813" s="42">
        <v>0.10000020746608189</v>
      </c>
      <c r="L1813" s="41">
        <v>192803</v>
      </c>
      <c r="M1813" s="41">
        <v>2120829</v>
      </c>
      <c r="N1813">
        <f>+VLOOKUP(C1813,'Thanh toán '!M$1335:N$6972,2,0)</f>
        <v>2120829</v>
      </c>
      <c r="O1813" s="61">
        <f t="shared" si="87"/>
        <v>0</v>
      </c>
    </row>
    <row r="1814" spans="1:15" hidden="1" x14ac:dyDescent="0.3">
      <c r="A1814" s="18">
        <v>2023</v>
      </c>
      <c r="B1814" s="19" t="s">
        <v>15631</v>
      </c>
      <c r="C1814" s="19">
        <f t="shared" si="85"/>
        <v>11491</v>
      </c>
      <c r="D1814" s="19" t="s">
        <v>13350</v>
      </c>
      <c r="E1814" s="24" t="s">
        <v>15626</v>
      </c>
      <c r="F1814" s="18">
        <f t="shared" si="86"/>
        <v>3</v>
      </c>
      <c r="G1814" s="23" t="s">
        <v>12197</v>
      </c>
      <c r="H1814" s="23" t="s">
        <v>12197</v>
      </c>
      <c r="I1814" s="19" t="s">
        <v>12198</v>
      </c>
      <c r="J1814" s="41">
        <v>1297800</v>
      </c>
      <c r="K1814" s="42">
        <v>0.1</v>
      </c>
      <c r="L1814" s="41">
        <v>129780</v>
      </c>
      <c r="M1814" s="41">
        <v>1427580</v>
      </c>
      <c r="N1814">
        <f>+VLOOKUP(C1814,'Thanh toán '!M$1335:N$6972,2,0)</f>
        <v>1427580</v>
      </c>
      <c r="O1814" s="61">
        <f t="shared" si="87"/>
        <v>0</v>
      </c>
    </row>
    <row r="1815" spans="1:15" hidden="1" x14ac:dyDescent="0.3">
      <c r="A1815" s="18">
        <v>2023</v>
      </c>
      <c r="B1815" s="19" t="s">
        <v>15632</v>
      </c>
      <c r="C1815" s="19">
        <f t="shared" si="85"/>
        <v>11492</v>
      </c>
      <c r="D1815" s="19" t="s">
        <v>13350</v>
      </c>
      <c r="E1815" s="24" t="s">
        <v>15626</v>
      </c>
      <c r="F1815" s="18">
        <f t="shared" si="86"/>
        <v>3</v>
      </c>
      <c r="G1815" s="23" t="s">
        <v>12197</v>
      </c>
      <c r="H1815" s="23" t="s">
        <v>12197</v>
      </c>
      <c r="I1815" s="19" t="s">
        <v>12198</v>
      </c>
      <c r="J1815" s="41">
        <v>3861688</v>
      </c>
      <c r="K1815" s="42">
        <v>0.10000005179082308</v>
      </c>
      <c r="L1815" s="41">
        <v>386169</v>
      </c>
      <c r="M1815" s="41">
        <v>4247857</v>
      </c>
      <c r="N1815">
        <f>+VLOOKUP(C1815,'Thanh toán '!M$1335:N$6972,2,0)</f>
        <v>4247857</v>
      </c>
      <c r="O1815" s="61">
        <f t="shared" si="87"/>
        <v>0</v>
      </c>
    </row>
    <row r="1816" spans="1:15" hidden="1" x14ac:dyDescent="0.3">
      <c r="A1816" s="18">
        <v>2023</v>
      </c>
      <c r="B1816" s="19" t="s">
        <v>15633</v>
      </c>
      <c r="C1816" s="19">
        <f t="shared" si="85"/>
        <v>11494</v>
      </c>
      <c r="D1816" s="19" t="s">
        <v>13350</v>
      </c>
      <c r="E1816" s="24" t="s">
        <v>15626</v>
      </c>
      <c r="F1816" s="18">
        <f t="shared" si="86"/>
        <v>3</v>
      </c>
      <c r="G1816" s="23" t="s">
        <v>12282</v>
      </c>
      <c r="H1816" s="23" t="s">
        <v>12282</v>
      </c>
      <c r="I1816" s="19" t="s">
        <v>12283</v>
      </c>
      <c r="J1816" s="41">
        <v>2964470</v>
      </c>
      <c r="K1816" s="42">
        <v>0.1</v>
      </c>
      <c r="L1816" s="41">
        <v>296447</v>
      </c>
      <c r="M1816" s="41">
        <v>3260917</v>
      </c>
      <c r="N1816">
        <f>+VLOOKUP(C1816,'Thanh toán '!M$1335:N$6972,2,0)</f>
        <v>3260917</v>
      </c>
      <c r="O1816" s="61">
        <f t="shared" si="87"/>
        <v>0</v>
      </c>
    </row>
    <row r="1817" spans="1:15" hidden="1" x14ac:dyDescent="0.3">
      <c r="A1817" s="18">
        <v>2023</v>
      </c>
      <c r="B1817" s="19" t="s">
        <v>15634</v>
      </c>
      <c r="C1817" s="19">
        <f t="shared" si="85"/>
        <v>11495</v>
      </c>
      <c r="D1817" s="19" t="s">
        <v>13350</v>
      </c>
      <c r="E1817" s="24" t="s">
        <v>15626</v>
      </c>
      <c r="F1817" s="18">
        <f t="shared" si="86"/>
        <v>3</v>
      </c>
      <c r="G1817" s="23" t="s">
        <v>12282</v>
      </c>
      <c r="H1817" s="23" t="s">
        <v>12282</v>
      </c>
      <c r="I1817" s="19" t="s">
        <v>12283</v>
      </c>
      <c r="J1817" s="41">
        <v>1102500</v>
      </c>
      <c r="K1817" s="42">
        <v>0.1</v>
      </c>
      <c r="L1817" s="41">
        <v>110250</v>
      </c>
      <c r="M1817" s="41">
        <v>1212750</v>
      </c>
      <c r="N1817">
        <f>+VLOOKUP(C1817,'Thanh toán '!M$1335:N$6972,2,0)</f>
        <v>1212750</v>
      </c>
      <c r="O1817" s="61">
        <f t="shared" si="87"/>
        <v>0</v>
      </c>
    </row>
    <row r="1818" spans="1:15" hidden="1" x14ac:dyDescent="0.3">
      <c r="A1818" s="18">
        <v>2023</v>
      </c>
      <c r="B1818" s="19" t="s">
        <v>15635</v>
      </c>
      <c r="C1818" s="19">
        <f t="shared" si="85"/>
        <v>11497</v>
      </c>
      <c r="D1818" s="19" t="s">
        <v>13350</v>
      </c>
      <c r="E1818" s="24" t="s">
        <v>15626</v>
      </c>
      <c r="F1818" s="18">
        <f t="shared" si="86"/>
        <v>3</v>
      </c>
      <c r="G1818" s="23" t="s">
        <v>11799</v>
      </c>
      <c r="H1818" s="23" t="s">
        <v>14125</v>
      </c>
      <c r="I1818" s="19" t="s">
        <v>11725</v>
      </c>
      <c r="J1818" s="41">
        <v>471203</v>
      </c>
      <c r="K1818" s="42">
        <v>9.9999363331727514E-2</v>
      </c>
      <c r="L1818" s="41">
        <v>47120</v>
      </c>
      <c r="M1818" s="41">
        <v>518323</v>
      </c>
      <c r="N1818">
        <f>+VLOOKUP(C1818,'Thanh toán '!M$1335:N$6972,2,0)</f>
        <v>518323</v>
      </c>
      <c r="O1818" s="61">
        <f t="shared" si="87"/>
        <v>0</v>
      </c>
    </row>
    <row r="1819" spans="1:15" hidden="1" x14ac:dyDescent="0.3">
      <c r="A1819" s="18">
        <v>2023</v>
      </c>
      <c r="B1819" s="19" t="s">
        <v>15636</v>
      </c>
      <c r="C1819" s="19">
        <f t="shared" si="85"/>
        <v>11498</v>
      </c>
      <c r="D1819" s="19" t="s">
        <v>13350</v>
      </c>
      <c r="E1819" s="24" t="s">
        <v>15626</v>
      </c>
      <c r="F1819" s="18">
        <f t="shared" si="86"/>
        <v>3</v>
      </c>
      <c r="G1819" s="23" t="s">
        <v>12330</v>
      </c>
      <c r="H1819" s="23" t="s">
        <v>12330</v>
      </c>
      <c r="I1819" s="19" t="s">
        <v>12331</v>
      </c>
      <c r="J1819" s="41">
        <v>2346710</v>
      </c>
      <c r="K1819" s="42">
        <v>0.1</v>
      </c>
      <c r="L1819" s="41">
        <v>234671</v>
      </c>
      <c r="M1819" s="41">
        <v>2581381</v>
      </c>
      <c r="N1819">
        <f>+VLOOKUP(C1819,'Thanh toán '!M$1335:N$6972,2,0)</f>
        <v>2581381</v>
      </c>
      <c r="O1819" s="61">
        <f t="shared" si="87"/>
        <v>0</v>
      </c>
    </row>
    <row r="1820" spans="1:15" hidden="1" x14ac:dyDescent="0.3">
      <c r="A1820" s="18">
        <v>2023</v>
      </c>
      <c r="B1820" s="19" t="s">
        <v>15637</v>
      </c>
      <c r="C1820" s="19">
        <f t="shared" si="85"/>
        <v>11499</v>
      </c>
      <c r="D1820" s="19" t="s">
        <v>13350</v>
      </c>
      <c r="E1820" s="24" t="s">
        <v>15626</v>
      </c>
      <c r="F1820" s="18">
        <f t="shared" si="86"/>
        <v>3</v>
      </c>
      <c r="G1820" s="23" t="s">
        <v>12330</v>
      </c>
      <c r="H1820" s="23" t="s">
        <v>12330</v>
      </c>
      <c r="I1820" s="19" t="s">
        <v>12331</v>
      </c>
      <c r="J1820" s="41">
        <v>661500</v>
      </c>
      <c r="K1820" s="42">
        <v>0.1</v>
      </c>
      <c r="L1820" s="41">
        <v>66150</v>
      </c>
      <c r="M1820" s="41">
        <v>727650</v>
      </c>
      <c r="N1820">
        <f>+VLOOKUP(C1820,'Thanh toán '!M$1335:N$6972,2,0)</f>
        <v>727650</v>
      </c>
      <c r="O1820" s="61">
        <f t="shared" si="87"/>
        <v>0</v>
      </c>
    </row>
    <row r="1821" spans="1:15" hidden="1" x14ac:dyDescent="0.3">
      <c r="A1821" s="18">
        <v>2023</v>
      </c>
      <c r="B1821" s="19" t="s">
        <v>15638</v>
      </c>
      <c r="C1821" s="19">
        <f t="shared" si="85"/>
        <v>11508</v>
      </c>
      <c r="D1821" s="19" t="s">
        <v>13350</v>
      </c>
      <c r="E1821" s="24" t="s">
        <v>15626</v>
      </c>
      <c r="F1821" s="18">
        <f t="shared" si="86"/>
        <v>3</v>
      </c>
      <c r="G1821" s="23" t="s">
        <v>12239</v>
      </c>
      <c r="H1821" s="23" t="s">
        <v>14219</v>
      </c>
      <c r="I1821" s="19" t="s">
        <v>12240</v>
      </c>
      <c r="J1821" s="41">
        <v>4344186</v>
      </c>
      <c r="K1821" s="42">
        <v>0.10000009207708878</v>
      </c>
      <c r="L1821" s="41">
        <v>434419</v>
      </c>
      <c r="M1821" s="41">
        <v>4778605</v>
      </c>
      <c r="N1821">
        <f>+VLOOKUP(C1821,'Thanh toán '!M$1335:N$6972,2,0)</f>
        <v>4778605</v>
      </c>
      <c r="O1821" s="61">
        <f t="shared" si="87"/>
        <v>0</v>
      </c>
    </row>
    <row r="1822" spans="1:15" hidden="1" x14ac:dyDescent="0.3">
      <c r="A1822" s="18">
        <v>2023</v>
      </c>
      <c r="B1822" s="19" t="s">
        <v>15639</v>
      </c>
      <c r="C1822" s="19">
        <f t="shared" si="85"/>
        <v>11512</v>
      </c>
      <c r="D1822" s="19" t="s">
        <v>13350</v>
      </c>
      <c r="E1822" s="24" t="s">
        <v>15626</v>
      </c>
      <c r="F1822" s="18">
        <f t="shared" si="86"/>
        <v>3</v>
      </c>
      <c r="G1822" s="23" t="s">
        <v>11799</v>
      </c>
      <c r="H1822" s="23" t="s">
        <v>13507</v>
      </c>
      <c r="I1822" s="19" t="s">
        <v>11725</v>
      </c>
      <c r="J1822" s="41">
        <v>444232</v>
      </c>
      <c r="K1822" s="42">
        <v>9.9999549784797137E-2</v>
      </c>
      <c r="L1822" s="41">
        <v>44423</v>
      </c>
      <c r="M1822" s="41">
        <v>488655</v>
      </c>
      <c r="N1822">
        <f>+VLOOKUP(C1822,'Thanh toán '!M$1335:N$6972,2,0)</f>
        <v>488655</v>
      </c>
      <c r="O1822" s="61">
        <f t="shared" si="87"/>
        <v>0</v>
      </c>
    </row>
    <row r="1823" spans="1:15" hidden="1" x14ac:dyDescent="0.3">
      <c r="A1823" s="18">
        <v>2023</v>
      </c>
      <c r="B1823" s="19" t="s">
        <v>15640</v>
      </c>
      <c r="C1823" s="19">
        <f t="shared" si="85"/>
        <v>11513</v>
      </c>
      <c r="D1823" s="19" t="s">
        <v>13350</v>
      </c>
      <c r="E1823" s="24" t="s">
        <v>15626</v>
      </c>
      <c r="F1823" s="18">
        <f t="shared" si="86"/>
        <v>3</v>
      </c>
      <c r="G1823" s="23" t="s">
        <v>11799</v>
      </c>
      <c r="H1823" s="23" t="s">
        <v>13515</v>
      </c>
      <c r="I1823" s="19" t="s">
        <v>11725</v>
      </c>
      <c r="J1823" s="41">
        <v>644960</v>
      </c>
      <c r="K1823" s="42">
        <v>0.1</v>
      </c>
      <c r="L1823" s="41">
        <v>64496</v>
      </c>
      <c r="M1823" s="41">
        <v>709456</v>
      </c>
      <c r="N1823">
        <f>+VLOOKUP(C1823,'Thanh toán '!M$1335:N$6972,2,0)</f>
        <v>709456</v>
      </c>
      <c r="O1823" s="61">
        <f t="shared" si="87"/>
        <v>0</v>
      </c>
    </row>
    <row r="1824" spans="1:15" hidden="1" x14ac:dyDescent="0.3">
      <c r="A1824" s="18">
        <v>2023</v>
      </c>
      <c r="B1824" s="19" t="s">
        <v>15641</v>
      </c>
      <c r="C1824" s="19">
        <f t="shared" si="85"/>
        <v>11514</v>
      </c>
      <c r="D1824" s="19" t="s">
        <v>13350</v>
      </c>
      <c r="E1824" s="24" t="s">
        <v>15626</v>
      </c>
      <c r="F1824" s="18">
        <f t="shared" si="86"/>
        <v>3</v>
      </c>
      <c r="G1824" s="23" t="s">
        <v>11799</v>
      </c>
      <c r="H1824" s="23" t="s">
        <v>15642</v>
      </c>
      <c r="I1824" s="19" t="s">
        <v>11725</v>
      </c>
      <c r="J1824" s="41">
        <v>630582</v>
      </c>
      <c r="K1824" s="42">
        <v>9.9999682832684719E-2</v>
      </c>
      <c r="L1824" s="41">
        <v>63058</v>
      </c>
      <c r="M1824" s="41">
        <v>693640</v>
      </c>
      <c r="N1824">
        <f>+VLOOKUP(C1824,'Thanh toán '!M$1335:N$6972,2,0)</f>
        <v>693640</v>
      </c>
      <c r="O1824" s="61">
        <f t="shared" si="87"/>
        <v>0</v>
      </c>
    </row>
    <row r="1825" spans="1:15" hidden="1" x14ac:dyDescent="0.3">
      <c r="A1825" s="18">
        <v>2023</v>
      </c>
      <c r="B1825" s="19" t="s">
        <v>15643</v>
      </c>
      <c r="C1825" s="19">
        <f t="shared" si="85"/>
        <v>11516</v>
      </c>
      <c r="D1825" s="19" t="s">
        <v>13350</v>
      </c>
      <c r="E1825" s="24" t="s">
        <v>15626</v>
      </c>
      <c r="F1825" s="18">
        <f t="shared" si="86"/>
        <v>3</v>
      </c>
      <c r="G1825" s="23" t="s">
        <v>11799</v>
      </c>
      <c r="H1825" s="23" t="s">
        <v>13451</v>
      </c>
      <c r="I1825" s="19" t="s">
        <v>11725</v>
      </c>
      <c r="J1825" s="41">
        <v>738405</v>
      </c>
      <c r="K1825" s="42">
        <v>0.10000067713517649</v>
      </c>
      <c r="L1825" s="41">
        <v>73841</v>
      </c>
      <c r="M1825" s="41">
        <v>812246</v>
      </c>
      <c r="N1825">
        <f>+VLOOKUP(C1825,'Thanh toán '!M$1335:N$6972,2,0)</f>
        <v>812246</v>
      </c>
      <c r="O1825" s="61">
        <f t="shared" si="87"/>
        <v>0</v>
      </c>
    </row>
    <row r="1826" spans="1:15" hidden="1" x14ac:dyDescent="0.3">
      <c r="A1826" s="18">
        <v>2023</v>
      </c>
      <c r="B1826" s="19" t="s">
        <v>15644</v>
      </c>
      <c r="C1826" s="19">
        <f t="shared" si="85"/>
        <v>11517</v>
      </c>
      <c r="D1826" s="19" t="s">
        <v>13350</v>
      </c>
      <c r="E1826" s="24" t="s">
        <v>15626</v>
      </c>
      <c r="F1826" s="18">
        <f t="shared" si="86"/>
        <v>3</v>
      </c>
      <c r="G1826" s="23" t="s">
        <v>12293</v>
      </c>
      <c r="H1826" s="23" t="s">
        <v>12293</v>
      </c>
      <c r="I1826" s="19" t="s">
        <v>12294</v>
      </c>
      <c r="J1826" s="41">
        <v>2230145</v>
      </c>
      <c r="K1826" s="42">
        <v>0.10000022420066856</v>
      </c>
      <c r="L1826" s="41">
        <v>223015</v>
      </c>
      <c r="M1826" s="41">
        <v>2453160</v>
      </c>
      <c r="N1826">
        <f>+VLOOKUP(C1826,'Thanh toán '!M$1335:N$6972,2,0)</f>
        <v>2453160</v>
      </c>
      <c r="O1826" s="61">
        <f t="shared" si="87"/>
        <v>0</v>
      </c>
    </row>
    <row r="1827" spans="1:15" hidden="1" x14ac:dyDescent="0.3">
      <c r="A1827" s="18">
        <v>2023</v>
      </c>
      <c r="B1827" s="19" t="s">
        <v>15645</v>
      </c>
      <c r="C1827" s="19">
        <f t="shared" si="85"/>
        <v>11518</v>
      </c>
      <c r="D1827" s="19" t="s">
        <v>13350</v>
      </c>
      <c r="E1827" s="24" t="s">
        <v>15626</v>
      </c>
      <c r="F1827" s="18">
        <f t="shared" si="86"/>
        <v>3</v>
      </c>
      <c r="G1827" s="23" t="s">
        <v>12565</v>
      </c>
      <c r="H1827" s="23" t="s">
        <v>12565</v>
      </c>
      <c r="I1827" s="19" t="s">
        <v>12566</v>
      </c>
      <c r="J1827" s="41">
        <v>1945630</v>
      </c>
      <c r="K1827" s="42">
        <v>0.1</v>
      </c>
      <c r="L1827" s="41">
        <v>194563</v>
      </c>
      <c r="M1827" s="41">
        <v>2140193</v>
      </c>
      <c r="N1827">
        <f>+VLOOKUP(C1827,'Thanh toán '!M$1335:N$6972,2,0)</f>
        <v>2140193</v>
      </c>
      <c r="O1827" s="61">
        <f t="shared" si="87"/>
        <v>0</v>
      </c>
    </row>
    <row r="1828" spans="1:15" hidden="1" x14ac:dyDescent="0.3">
      <c r="A1828" s="18">
        <v>2023</v>
      </c>
      <c r="B1828" s="19" t="s">
        <v>15646</v>
      </c>
      <c r="C1828" s="19">
        <f t="shared" si="85"/>
        <v>11519</v>
      </c>
      <c r="D1828" s="19" t="s">
        <v>13350</v>
      </c>
      <c r="E1828" s="24" t="s">
        <v>15626</v>
      </c>
      <c r="F1828" s="18">
        <f t="shared" si="86"/>
        <v>3</v>
      </c>
      <c r="G1828" s="23" t="s">
        <v>12309</v>
      </c>
      <c r="H1828" s="23" t="s">
        <v>12309</v>
      </c>
      <c r="I1828" s="19" t="s">
        <v>12310</v>
      </c>
      <c r="J1828" s="41">
        <v>9966510</v>
      </c>
      <c r="K1828" s="42">
        <v>0.1</v>
      </c>
      <c r="L1828" s="41">
        <v>996651</v>
      </c>
      <c r="M1828" s="41">
        <v>10963161</v>
      </c>
      <c r="N1828">
        <f>+VLOOKUP(C1828,'Thanh toán '!M$1335:N$6972,2,0)</f>
        <v>10963161</v>
      </c>
      <c r="O1828" s="61">
        <f t="shared" si="87"/>
        <v>0</v>
      </c>
    </row>
    <row r="1829" spans="1:15" hidden="1" x14ac:dyDescent="0.3">
      <c r="A1829" s="18">
        <v>2023</v>
      </c>
      <c r="B1829" s="19" t="s">
        <v>15647</v>
      </c>
      <c r="C1829" s="19">
        <f t="shared" si="85"/>
        <v>11520</v>
      </c>
      <c r="D1829" s="19" t="s">
        <v>13350</v>
      </c>
      <c r="E1829" s="24" t="s">
        <v>15626</v>
      </c>
      <c r="F1829" s="18">
        <f t="shared" si="86"/>
        <v>3</v>
      </c>
      <c r="G1829" s="23" t="s">
        <v>12306</v>
      </c>
      <c r="H1829" s="23" t="s">
        <v>12306</v>
      </c>
      <c r="I1829" s="19" t="s">
        <v>12307</v>
      </c>
      <c r="J1829" s="41">
        <v>3035550</v>
      </c>
      <c r="K1829" s="42">
        <v>0.1</v>
      </c>
      <c r="L1829" s="41">
        <v>303555</v>
      </c>
      <c r="M1829" s="41">
        <v>3339105</v>
      </c>
      <c r="N1829">
        <f>+VLOOKUP(C1829,'Thanh toán '!M$1335:N$6972,2,0)</f>
        <v>3339105</v>
      </c>
      <c r="O1829" s="61">
        <f t="shared" si="87"/>
        <v>0</v>
      </c>
    </row>
    <row r="1830" spans="1:15" hidden="1" x14ac:dyDescent="0.3">
      <c r="A1830" s="18">
        <v>2023</v>
      </c>
      <c r="B1830" s="19" t="s">
        <v>15648</v>
      </c>
      <c r="C1830" s="19">
        <f t="shared" si="85"/>
        <v>11521</v>
      </c>
      <c r="D1830" s="19" t="s">
        <v>13350</v>
      </c>
      <c r="E1830" s="24" t="s">
        <v>15626</v>
      </c>
      <c r="F1830" s="18">
        <f t="shared" si="86"/>
        <v>3</v>
      </c>
      <c r="G1830" s="23" t="s">
        <v>12312</v>
      </c>
      <c r="H1830" s="23" t="s">
        <v>12312</v>
      </c>
      <c r="I1830" s="19" t="s">
        <v>12313</v>
      </c>
      <c r="J1830" s="41">
        <v>1924970</v>
      </c>
      <c r="K1830" s="42">
        <v>0.1</v>
      </c>
      <c r="L1830" s="41">
        <v>192497</v>
      </c>
      <c r="M1830" s="41">
        <v>2117467</v>
      </c>
      <c r="N1830">
        <f>+VLOOKUP(C1830,'Thanh toán '!M$1335:N$6972,2,0)</f>
        <v>2117467</v>
      </c>
      <c r="O1830" s="61">
        <f t="shared" si="87"/>
        <v>0</v>
      </c>
    </row>
    <row r="1831" spans="1:15" hidden="1" x14ac:dyDescent="0.3">
      <c r="A1831" s="18">
        <v>2023</v>
      </c>
      <c r="B1831" s="19" t="s">
        <v>15649</v>
      </c>
      <c r="C1831" s="19">
        <f t="shared" si="85"/>
        <v>11522</v>
      </c>
      <c r="D1831" s="19" t="s">
        <v>13350</v>
      </c>
      <c r="E1831" s="24" t="s">
        <v>15626</v>
      </c>
      <c r="F1831" s="18">
        <f t="shared" si="86"/>
        <v>3</v>
      </c>
      <c r="G1831" s="23" t="s">
        <v>12556</v>
      </c>
      <c r="H1831" s="23" t="s">
        <v>12556</v>
      </c>
      <c r="I1831" s="19" t="s">
        <v>12557</v>
      </c>
      <c r="J1831" s="41">
        <v>5607435</v>
      </c>
      <c r="K1831" s="42">
        <v>0.10000008916732873</v>
      </c>
      <c r="L1831" s="41">
        <v>560744</v>
      </c>
      <c r="M1831" s="41">
        <v>6168179</v>
      </c>
      <c r="N1831">
        <f>+VLOOKUP(C1831,'Thanh toán '!M$1335:N$6972,2,0)</f>
        <v>6168179</v>
      </c>
      <c r="O1831" s="61">
        <f t="shared" si="87"/>
        <v>0</v>
      </c>
    </row>
    <row r="1832" spans="1:15" hidden="1" x14ac:dyDescent="0.3">
      <c r="A1832" s="18">
        <v>2023</v>
      </c>
      <c r="B1832" s="19" t="s">
        <v>15650</v>
      </c>
      <c r="C1832" s="19">
        <f t="shared" si="85"/>
        <v>11523</v>
      </c>
      <c r="D1832" s="19" t="s">
        <v>13350</v>
      </c>
      <c r="E1832" s="24" t="s">
        <v>15626</v>
      </c>
      <c r="F1832" s="18">
        <f t="shared" si="86"/>
        <v>3</v>
      </c>
      <c r="G1832" s="23" t="s">
        <v>12556</v>
      </c>
      <c r="H1832" s="23" t="s">
        <v>12556</v>
      </c>
      <c r="I1832" s="19" t="s">
        <v>12557</v>
      </c>
      <c r="J1832" s="41">
        <v>1302000</v>
      </c>
      <c r="K1832" s="42">
        <v>0.1</v>
      </c>
      <c r="L1832" s="41">
        <v>130200</v>
      </c>
      <c r="M1832" s="41">
        <v>1432200</v>
      </c>
      <c r="N1832">
        <f>+VLOOKUP(C1832,'Thanh toán '!M$1335:N$6972,2,0)</f>
        <v>1432200</v>
      </c>
      <c r="O1832" s="61">
        <f t="shared" si="87"/>
        <v>0</v>
      </c>
    </row>
    <row r="1833" spans="1:15" hidden="1" x14ac:dyDescent="0.3">
      <c r="A1833" s="18">
        <v>2023</v>
      </c>
      <c r="B1833" s="19" t="s">
        <v>15651</v>
      </c>
      <c r="C1833" s="19">
        <f t="shared" si="85"/>
        <v>11524</v>
      </c>
      <c r="D1833" s="19" t="s">
        <v>13350</v>
      </c>
      <c r="E1833" s="24" t="s">
        <v>15626</v>
      </c>
      <c r="F1833" s="18">
        <f t="shared" si="86"/>
        <v>3</v>
      </c>
      <c r="G1833" s="23" t="s">
        <v>12306</v>
      </c>
      <c r="H1833" s="23" t="s">
        <v>12306</v>
      </c>
      <c r="I1833" s="19" t="s">
        <v>12307</v>
      </c>
      <c r="J1833" s="41">
        <v>1590750</v>
      </c>
      <c r="K1833" s="42">
        <v>0.1</v>
      </c>
      <c r="L1833" s="41">
        <v>159075</v>
      </c>
      <c r="M1833" s="41">
        <v>1749825</v>
      </c>
      <c r="N1833">
        <f>+VLOOKUP(C1833,'Thanh toán '!M$1335:N$6972,2,0)</f>
        <v>1749825</v>
      </c>
      <c r="O1833" s="61">
        <f t="shared" si="87"/>
        <v>0</v>
      </c>
    </row>
    <row r="1834" spans="1:15" hidden="1" x14ac:dyDescent="0.3">
      <c r="A1834" s="18">
        <v>2023</v>
      </c>
      <c r="B1834" s="19" t="s">
        <v>15652</v>
      </c>
      <c r="C1834" s="19">
        <f t="shared" si="85"/>
        <v>11525</v>
      </c>
      <c r="D1834" s="19" t="s">
        <v>13350</v>
      </c>
      <c r="E1834" s="24" t="s">
        <v>15626</v>
      </c>
      <c r="F1834" s="18">
        <f t="shared" si="86"/>
        <v>3</v>
      </c>
      <c r="G1834" s="23" t="s">
        <v>12293</v>
      </c>
      <c r="H1834" s="23" t="s">
        <v>12293</v>
      </c>
      <c r="I1834" s="19" t="s">
        <v>12294</v>
      </c>
      <c r="J1834" s="41">
        <v>530250</v>
      </c>
      <c r="K1834" s="42">
        <v>0.1</v>
      </c>
      <c r="L1834" s="41">
        <v>53025</v>
      </c>
      <c r="M1834" s="41">
        <v>583275</v>
      </c>
      <c r="N1834">
        <f>+VLOOKUP(C1834,'Thanh toán '!M$1335:N$6972,2,0)</f>
        <v>583275</v>
      </c>
      <c r="O1834" s="61">
        <f t="shared" si="87"/>
        <v>0</v>
      </c>
    </row>
    <row r="1835" spans="1:15" hidden="1" x14ac:dyDescent="0.3">
      <c r="A1835" s="18">
        <v>2023</v>
      </c>
      <c r="B1835" s="19" t="s">
        <v>15653</v>
      </c>
      <c r="C1835" s="19">
        <f t="shared" si="85"/>
        <v>11526</v>
      </c>
      <c r="D1835" s="19" t="s">
        <v>13350</v>
      </c>
      <c r="E1835" s="24" t="s">
        <v>15626</v>
      </c>
      <c r="F1835" s="18">
        <f t="shared" si="86"/>
        <v>3</v>
      </c>
      <c r="G1835" s="23" t="s">
        <v>11799</v>
      </c>
      <c r="H1835" s="23" t="s">
        <v>14096</v>
      </c>
      <c r="I1835" s="19" t="s">
        <v>11725</v>
      </c>
      <c r="J1835" s="41">
        <v>618065</v>
      </c>
      <c r="K1835" s="42">
        <v>0.10000080897640216</v>
      </c>
      <c r="L1835" s="41">
        <v>61807</v>
      </c>
      <c r="M1835" s="41">
        <v>679872</v>
      </c>
      <c r="N1835">
        <f>+VLOOKUP(C1835,'Thanh toán '!M$1335:N$6972,2,0)</f>
        <v>679872</v>
      </c>
      <c r="O1835" s="61">
        <f t="shared" si="87"/>
        <v>0</v>
      </c>
    </row>
    <row r="1836" spans="1:15" hidden="1" x14ac:dyDescent="0.3">
      <c r="A1836" s="18">
        <v>2023</v>
      </c>
      <c r="B1836" s="19" t="s">
        <v>15654</v>
      </c>
      <c r="C1836" s="19">
        <f t="shared" si="85"/>
        <v>11527</v>
      </c>
      <c r="D1836" s="19" t="s">
        <v>13350</v>
      </c>
      <c r="E1836" s="24" t="s">
        <v>15626</v>
      </c>
      <c r="F1836" s="18">
        <f t="shared" si="86"/>
        <v>3</v>
      </c>
      <c r="G1836" s="23" t="s">
        <v>11799</v>
      </c>
      <c r="H1836" s="23" t="s">
        <v>13661</v>
      </c>
      <c r="I1836" s="19" t="s">
        <v>11725</v>
      </c>
      <c r="J1836" s="41">
        <v>922445</v>
      </c>
      <c r="K1836" s="42">
        <v>0.10000054203773667</v>
      </c>
      <c r="L1836" s="41">
        <v>92245</v>
      </c>
      <c r="M1836" s="41">
        <v>1014690</v>
      </c>
      <c r="N1836">
        <f>+VLOOKUP(C1836,'Thanh toán '!M$1335:N$6972,2,0)</f>
        <v>1014690</v>
      </c>
      <c r="O1836" s="61">
        <f t="shared" si="87"/>
        <v>0</v>
      </c>
    </row>
    <row r="1837" spans="1:15" hidden="1" x14ac:dyDescent="0.3">
      <c r="A1837" s="18">
        <v>2023</v>
      </c>
      <c r="B1837" s="19" t="s">
        <v>15655</v>
      </c>
      <c r="C1837" s="19">
        <f t="shared" si="85"/>
        <v>11537</v>
      </c>
      <c r="D1837" s="19" t="s">
        <v>13350</v>
      </c>
      <c r="E1837" s="24" t="s">
        <v>15626</v>
      </c>
      <c r="F1837" s="18">
        <f t="shared" si="86"/>
        <v>3</v>
      </c>
      <c r="G1837" s="23" t="s">
        <v>12581</v>
      </c>
      <c r="H1837" s="23" t="s">
        <v>12581</v>
      </c>
      <c r="I1837" s="19" t="s">
        <v>12582</v>
      </c>
      <c r="J1837" s="41">
        <v>1648445</v>
      </c>
      <c r="K1837" s="42">
        <v>0.10000030331615553</v>
      </c>
      <c r="L1837" s="41">
        <v>164845</v>
      </c>
      <c r="M1837" s="41">
        <v>1813290</v>
      </c>
      <c r="N1837">
        <f>+VLOOKUP(C1837,'Thanh toán '!M$1335:N$6972,2,0)</f>
        <v>1813290</v>
      </c>
      <c r="O1837" s="61">
        <f t="shared" si="87"/>
        <v>0</v>
      </c>
    </row>
    <row r="1838" spans="1:15" hidden="1" x14ac:dyDescent="0.3">
      <c r="A1838" s="18">
        <v>2023</v>
      </c>
      <c r="B1838" s="19" t="s">
        <v>15656</v>
      </c>
      <c r="C1838" s="19">
        <f t="shared" si="85"/>
        <v>11539</v>
      </c>
      <c r="D1838" s="19" t="s">
        <v>13350</v>
      </c>
      <c r="E1838" s="24" t="s">
        <v>15626</v>
      </c>
      <c r="F1838" s="18">
        <f t="shared" si="86"/>
        <v>3</v>
      </c>
      <c r="G1838" s="23" t="s">
        <v>11799</v>
      </c>
      <c r="H1838" s="23" t="s">
        <v>13639</v>
      </c>
      <c r="I1838" s="19" t="s">
        <v>11725</v>
      </c>
      <c r="J1838" s="41">
        <v>1323430</v>
      </c>
      <c r="K1838" s="42">
        <v>0.1</v>
      </c>
      <c r="L1838" s="41">
        <v>132343</v>
      </c>
      <c r="M1838" s="41">
        <v>1455773</v>
      </c>
      <c r="N1838">
        <f>+VLOOKUP(C1838,'Thanh toán '!M$1335:N$6972,2,0)</f>
        <v>1455773</v>
      </c>
      <c r="O1838" s="61">
        <f t="shared" si="87"/>
        <v>0</v>
      </c>
    </row>
    <row r="1839" spans="1:15" hidden="1" x14ac:dyDescent="0.3">
      <c r="A1839" s="18">
        <v>2023</v>
      </c>
      <c r="B1839" s="19" t="s">
        <v>15657</v>
      </c>
      <c r="C1839" s="19">
        <f t="shared" si="85"/>
        <v>11540</v>
      </c>
      <c r="D1839" s="19" t="s">
        <v>13350</v>
      </c>
      <c r="E1839" s="24" t="s">
        <v>15626</v>
      </c>
      <c r="F1839" s="18">
        <f t="shared" si="86"/>
        <v>3</v>
      </c>
      <c r="G1839" s="23" t="s">
        <v>11799</v>
      </c>
      <c r="H1839" s="23" t="s">
        <v>13639</v>
      </c>
      <c r="I1839" s="19" t="s">
        <v>11725</v>
      </c>
      <c r="J1839" s="41">
        <v>530250</v>
      </c>
      <c r="K1839" s="42">
        <v>0.1</v>
      </c>
      <c r="L1839" s="41">
        <v>53025</v>
      </c>
      <c r="M1839" s="41">
        <v>583275</v>
      </c>
      <c r="N1839">
        <f>+VLOOKUP(C1839,'Thanh toán '!M$1335:N$6972,2,0)</f>
        <v>583275</v>
      </c>
      <c r="O1839" s="61">
        <f t="shared" si="87"/>
        <v>0</v>
      </c>
    </row>
    <row r="1840" spans="1:15" hidden="1" x14ac:dyDescent="0.3">
      <c r="A1840" s="18">
        <v>2023</v>
      </c>
      <c r="B1840" s="19" t="s">
        <v>15658</v>
      </c>
      <c r="C1840" s="19">
        <f t="shared" si="85"/>
        <v>11541</v>
      </c>
      <c r="D1840" s="19" t="s">
        <v>13350</v>
      </c>
      <c r="E1840" s="24" t="s">
        <v>15626</v>
      </c>
      <c r="F1840" s="18">
        <f t="shared" si="86"/>
        <v>3</v>
      </c>
      <c r="G1840" s="23" t="s">
        <v>12360</v>
      </c>
      <c r="H1840" s="23" t="s">
        <v>12360</v>
      </c>
      <c r="I1840" s="19" t="s">
        <v>12361</v>
      </c>
      <c r="J1840" s="41">
        <v>1110580</v>
      </c>
      <c r="K1840" s="42">
        <v>0.1</v>
      </c>
      <c r="L1840" s="41">
        <v>111058</v>
      </c>
      <c r="M1840" s="41">
        <v>1221638</v>
      </c>
      <c r="N1840">
        <f>+VLOOKUP(C1840,'Thanh toán '!M$1335:N$6972,2,0)</f>
        <v>1221638</v>
      </c>
      <c r="O1840" s="61">
        <f t="shared" si="87"/>
        <v>0</v>
      </c>
    </row>
    <row r="1841" spans="1:15" hidden="1" x14ac:dyDescent="0.3">
      <c r="A1841" s="18">
        <v>2023</v>
      </c>
      <c r="B1841" s="19" t="s">
        <v>15659</v>
      </c>
      <c r="C1841" s="19">
        <f t="shared" si="85"/>
        <v>11542</v>
      </c>
      <c r="D1841" s="19" t="s">
        <v>13350</v>
      </c>
      <c r="E1841" s="24" t="s">
        <v>15660</v>
      </c>
      <c r="F1841" s="18">
        <f t="shared" si="86"/>
        <v>3</v>
      </c>
      <c r="G1841" s="23" t="s">
        <v>11799</v>
      </c>
      <c r="H1841" s="23" t="s">
        <v>14134</v>
      </c>
      <c r="I1841" s="19" t="s">
        <v>11725</v>
      </c>
      <c r="J1841" s="41">
        <v>584084</v>
      </c>
      <c r="K1841" s="42">
        <v>9.9999315166996533E-2</v>
      </c>
      <c r="L1841" s="41">
        <v>58408</v>
      </c>
      <c r="M1841" s="41">
        <v>642492</v>
      </c>
      <c r="N1841">
        <f>+VLOOKUP(C1841,'Thanh toán '!M$1335:N$6972,2,0)</f>
        <v>642492</v>
      </c>
      <c r="O1841" s="61">
        <f t="shared" si="87"/>
        <v>0</v>
      </c>
    </row>
    <row r="1842" spans="1:15" hidden="1" x14ac:dyDescent="0.3">
      <c r="A1842" s="18">
        <v>2023</v>
      </c>
      <c r="B1842" s="19" t="s">
        <v>15661</v>
      </c>
      <c r="C1842" s="19">
        <f t="shared" si="85"/>
        <v>11544</v>
      </c>
      <c r="D1842" s="19" t="s">
        <v>13350</v>
      </c>
      <c r="E1842" s="24" t="s">
        <v>15660</v>
      </c>
      <c r="F1842" s="18">
        <f t="shared" si="86"/>
        <v>3</v>
      </c>
      <c r="G1842" s="23" t="s">
        <v>11799</v>
      </c>
      <c r="H1842" s="23" t="s">
        <v>13688</v>
      </c>
      <c r="I1842" s="19" t="s">
        <v>11725</v>
      </c>
      <c r="J1842" s="41">
        <v>553467</v>
      </c>
      <c r="K1842" s="42">
        <v>0.10000054203773667</v>
      </c>
      <c r="L1842" s="41">
        <v>55347</v>
      </c>
      <c r="M1842" s="41">
        <v>608814</v>
      </c>
      <c r="N1842">
        <f>+VLOOKUP(C1842,'Thanh toán '!M$1335:N$6972,2,0)</f>
        <v>608814</v>
      </c>
      <c r="O1842" s="61">
        <f t="shared" si="87"/>
        <v>0</v>
      </c>
    </row>
    <row r="1843" spans="1:15" hidden="1" x14ac:dyDescent="0.3">
      <c r="A1843" s="18">
        <v>2023</v>
      </c>
      <c r="B1843" s="19" t="s">
        <v>15662</v>
      </c>
      <c r="C1843" s="19">
        <f t="shared" si="85"/>
        <v>11546</v>
      </c>
      <c r="D1843" s="19" t="s">
        <v>13350</v>
      </c>
      <c r="E1843" s="24" t="s">
        <v>15660</v>
      </c>
      <c r="F1843" s="18">
        <f t="shared" si="86"/>
        <v>3</v>
      </c>
      <c r="G1843" s="23" t="s">
        <v>11799</v>
      </c>
      <c r="H1843" s="23" t="s">
        <v>14081</v>
      </c>
      <c r="I1843" s="19" t="s">
        <v>11725</v>
      </c>
      <c r="J1843" s="41">
        <v>804393</v>
      </c>
      <c r="K1843" s="42">
        <v>9.9999627047972814E-2</v>
      </c>
      <c r="L1843" s="41">
        <v>80439</v>
      </c>
      <c r="M1843" s="41">
        <v>884832</v>
      </c>
      <c r="N1843">
        <f>+VLOOKUP(C1843,'Thanh toán '!M$1335:N$6972,2,0)</f>
        <v>884832</v>
      </c>
      <c r="O1843" s="61">
        <f t="shared" si="87"/>
        <v>0</v>
      </c>
    </row>
    <row r="1844" spans="1:15" hidden="1" x14ac:dyDescent="0.3">
      <c r="A1844" s="18">
        <v>2023</v>
      </c>
      <c r="B1844" s="19" t="s">
        <v>15663</v>
      </c>
      <c r="C1844" s="19">
        <f t="shared" si="85"/>
        <v>11547</v>
      </c>
      <c r="D1844" s="19" t="s">
        <v>13350</v>
      </c>
      <c r="E1844" s="24" t="s">
        <v>15660</v>
      </c>
      <c r="F1844" s="18">
        <f t="shared" si="86"/>
        <v>3</v>
      </c>
      <c r="G1844" s="23" t="s">
        <v>11799</v>
      </c>
      <c r="H1844" s="23" t="s">
        <v>14081</v>
      </c>
      <c r="I1844" s="19" t="s">
        <v>11725</v>
      </c>
      <c r="J1844" s="41">
        <v>318150</v>
      </c>
      <c r="K1844" s="42">
        <v>0.1</v>
      </c>
      <c r="L1844" s="41">
        <v>31815</v>
      </c>
      <c r="M1844" s="41">
        <v>349965</v>
      </c>
      <c r="N1844">
        <f>+VLOOKUP(C1844,'Thanh toán '!M$1335:N$6972,2,0)</f>
        <v>349965</v>
      </c>
      <c r="O1844" s="61">
        <f t="shared" si="87"/>
        <v>0</v>
      </c>
    </row>
    <row r="1845" spans="1:15" hidden="1" x14ac:dyDescent="0.3">
      <c r="A1845" s="18">
        <v>2023</v>
      </c>
      <c r="B1845" s="19" t="s">
        <v>15664</v>
      </c>
      <c r="C1845" s="19">
        <f t="shared" si="85"/>
        <v>11549</v>
      </c>
      <c r="D1845" s="19" t="s">
        <v>13350</v>
      </c>
      <c r="E1845" s="24" t="s">
        <v>15660</v>
      </c>
      <c r="F1845" s="18">
        <f t="shared" si="86"/>
        <v>3</v>
      </c>
      <c r="G1845" s="23" t="s">
        <v>11799</v>
      </c>
      <c r="H1845" s="23" t="s">
        <v>13694</v>
      </c>
      <c r="I1845" s="19" t="s">
        <v>11725</v>
      </c>
      <c r="J1845" s="41">
        <v>922445</v>
      </c>
      <c r="K1845" s="42">
        <v>0.10000054203773667</v>
      </c>
      <c r="L1845" s="41">
        <v>92245</v>
      </c>
      <c r="M1845" s="41">
        <v>1014690</v>
      </c>
      <c r="N1845">
        <f>+VLOOKUP(C1845,'Thanh toán '!M$1335:N$6972,2,0)</f>
        <v>1014690</v>
      </c>
      <c r="O1845" s="61">
        <f t="shared" si="87"/>
        <v>0</v>
      </c>
    </row>
    <row r="1846" spans="1:15" hidden="1" x14ac:dyDescent="0.3">
      <c r="A1846" s="18">
        <v>2023</v>
      </c>
      <c r="B1846" s="19" t="s">
        <v>15665</v>
      </c>
      <c r="C1846" s="19">
        <f t="shared" si="85"/>
        <v>11550</v>
      </c>
      <c r="D1846" s="19" t="s">
        <v>13350</v>
      </c>
      <c r="E1846" s="24" t="s">
        <v>15660</v>
      </c>
      <c r="F1846" s="18">
        <f t="shared" si="86"/>
        <v>3</v>
      </c>
      <c r="G1846" s="23" t="s">
        <v>11799</v>
      </c>
      <c r="H1846" s="23" t="s">
        <v>13694</v>
      </c>
      <c r="I1846" s="19" t="s">
        <v>11725</v>
      </c>
      <c r="J1846" s="41">
        <v>530250</v>
      </c>
      <c r="K1846" s="42">
        <v>0.1</v>
      </c>
      <c r="L1846" s="41">
        <v>53025</v>
      </c>
      <c r="M1846" s="41">
        <v>583275</v>
      </c>
      <c r="N1846">
        <f>+VLOOKUP(C1846,'Thanh toán '!M$1335:N$6972,2,0)</f>
        <v>583275</v>
      </c>
      <c r="O1846" s="61">
        <f t="shared" si="87"/>
        <v>0</v>
      </c>
    </row>
    <row r="1847" spans="1:15" hidden="1" x14ac:dyDescent="0.3">
      <c r="A1847" s="18">
        <v>2023</v>
      </c>
      <c r="B1847" s="19" t="s">
        <v>15666</v>
      </c>
      <c r="C1847" s="19">
        <f t="shared" si="85"/>
        <v>11551</v>
      </c>
      <c r="D1847" s="19" t="s">
        <v>13350</v>
      </c>
      <c r="E1847" s="24" t="s">
        <v>15660</v>
      </c>
      <c r="F1847" s="18">
        <f t="shared" si="86"/>
        <v>3</v>
      </c>
      <c r="G1847" s="23" t="s">
        <v>11799</v>
      </c>
      <c r="H1847" s="23" t="s">
        <v>13449</v>
      </c>
      <c r="I1847" s="19" t="s">
        <v>11725</v>
      </c>
      <c r="J1847" s="41">
        <v>1292155</v>
      </c>
      <c r="K1847" s="42">
        <v>0.10000038695048195</v>
      </c>
      <c r="L1847" s="41">
        <v>129216</v>
      </c>
      <c r="M1847" s="41">
        <v>1421371</v>
      </c>
      <c r="N1847">
        <f>+VLOOKUP(C1847,'Thanh toán '!M$1335:N$6972,2,0)</f>
        <v>1421371</v>
      </c>
      <c r="O1847" s="61">
        <f t="shared" si="87"/>
        <v>0</v>
      </c>
    </row>
    <row r="1848" spans="1:15" hidden="1" x14ac:dyDescent="0.3">
      <c r="A1848" s="18">
        <v>2023</v>
      </c>
      <c r="B1848" s="19" t="s">
        <v>15667</v>
      </c>
      <c r="C1848" s="19">
        <f t="shared" si="85"/>
        <v>11552</v>
      </c>
      <c r="D1848" s="19" t="s">
        <v>13350</v>
      </c>
      <c r="E1848" s="24" t="s">
        <v>15660</v>
      </c>
      <c r="F1848" s="18">
        <f t="shared" si="86"/>
        <v>3</v>
      </c>
      <c r="G1848" s="23" t="s">
        <v>11799</v>
      </c>
      <c r="H1848" s="23" t="s">
        <v>13453</v>
      </c>
      <c r="I1848" s="19" t="s">
        <v>11725</v>
      </c>
      <c r="J1848" s="41">
        <v>724353</v>
      </c>
      <c r="K1848" s="42">
        <v>9.9999585837292043E-2</v>
      </c>
      <c r="L1848" s="41">
        <v>72435</v>
      </c>
      <c r="M1848" s="41">
        <v>796788</v>
      </c>
      <c r="N1848">
        <f>+VLOOKUP(C1848,'Thanh toán '!M$1335:N$6972,2,0)</f>
        <v>796788</v>
      </c>
      <c r="O1848" s="61">
        <f t="shared" si="87"/>
        <v>0</v>
      </c>
    </row>
    <row r="1849" spans="1:15" hidden="1" x14ac:dyDescent="0.3">
      <c r="A1849" s="18">
        <v>2023</v>
      </c>
      <c r="B1849" s="19" t="s">
        <v>15668</v>
      </c>
      <c r="C1849" s="19">
        <f t="shared" si="85"/>
        <v>11553</v>
      </c>
      <c r="D1849" s="19" t="s">
        <v>13350</v>
      </c>
      <c r="E1849" s="24" t="s">
        <v>15660</v>
      </c>
      <c r="F1849" s="18">
        <f t="shared" si="86"/>
        <v>3</v>
      </c>
      <c r="G1849" s="23" t="s">
        <v>11799</v>
      </c>
      <c r="H1849" s="23" t="s">
        <v>13455</v>
      </c>
      <c r="I1849" s="19" t="s">
        <v>11725</v>
      </c>
      <c r="J1849" s="41">
        <v>1173355</v>
      </c>
      <c r="K1849" s="42">
        <v>0.10000042612849479</v>
      </c>
      <c r="L1849" s="41">
        <v>117336</v>
      </c>
      <c r="M1849" s="41">
        <v>1290691</v>
      </c>
      <c r="N1849">
        <f>+VLOOKUP(C1849,'Thanh toán '!M$1335:N$6972,2,0)</f>
        <v>1290691</v>
      </c>
      <c r="O1849" s="61">
        <f t="shared" si="87"/>
        <v>0</v>
      </c>
    </row>
    <row r="1850" spans="1:15" hidden="1" x14ac:dyDescent="0.3">
      <c r="A1850" s="18">
        <v>2023</v>
      </c>
      <c r="B1850" s="19" t="s">
        <v>15669</v>
      </c>
      <c r="C1850" s="19">
        <f t="shared" si="85"/>
        <v>11778</v>
      </c>
      <c r="D1850" s="19" t="s">
        <v>13350</v>
      </c>
      <c r="E1850" s="24" t="s">
        <v>15660</v>
      </c>
      <c r="F1850" s="18">
        <f t="shared" si="86"/>
        <v>3</v>
      </c>
      <c r="G1850" s="23" t="s">
        <v>12200</v>
      </c>
      <c r="H1850" s="23" t="s">
        <v>12200</v>
      </c>
      <c r="I1850" s="19" t="s">
        <v>12201</v>
      </c>
      <c r="J1850" s="41">
        <v>1060500</v>
      </c>
      <c r="K1850" s="42">
        <v>0.1</v>
      </c>
      <c r="L1850" s="41">
        <v>106050</v>
      </c>
      <c r="M1850" s="41">
        <v>1166550</v>
      </c>
      <c r="N1850">
        <f>+VLOOKUP(C1850,'Thanh toán '!M$1335:N$6972,2,0)</f>
        <v>1166550</v>
      </c>
      <c r="O1850" s="61">
        <f t="shared" si="87"/>
        <v>0</v>
      </c>
    </row>
    <row r="1851" spans="1:15" hidden="1" x14ac:dyDescent="0.3">
      <c r="A1851" s="18">
        <v>2023</v>
      </c>
      <c r="B1851" s="19" t="s">
        <v>15670</v>
      </c>
      <c r="C1851" s="19">
        <f t="shared" si="85"/>
        <v>11780</v>
      </c>
      <c r="D1851" s="19" t="s">
        <v>13350</v>
      </c>
      <c r="E1851" s="24" t="s">
        <v>15660</v>
      </c>
      <c r="F1851" s="18">
        <f t="shared" si="86"/>
        <v>3</v>
      </c>
      <c r="G1851" s="23" t="s">
        <v>12589</v>
      </c>
      <c r="H1851" s="23" t="s">
        <v>12589</v>
      </c>
      <c r="I1851" s="19" t="s">
        <v>12590</v>
      </c>
      <c r="J1851" s="41">
        <v>1853080</v>
      </c>
      <c r="K1851" s="42">
        <v>0.1</v>
      </c>
      <c r="L1851" s="41">
        <v>185308</v>
      </c>
      <c r="M1851" s="41">
        <v>2038388</v>
      </c>
      <c r="N1851">
        <f>+VLOOKUP(C1851,'Thanh toán '!M$1335:N$6972,2,0)</f>
        <v>2038388</v>
      </c>
      <c r="O1851" s="61">
        <f t="shared" si="87"/>
        <v>0</v>
      </c>
    </row>
    <row r="1852" spans="1:15" hidden="1" x14ac:dyDescent="0.3">
      <c r="A1852" s="18">
        <v>2023</v>
      </c>
      <c r="B1852" s="19" t="s">
        <v>15671</v>
      </c>
      <c r="C1852" s="19">
        <f t="shared" si="85"/>
        <v>11781</v>
      </c>
      <c r="D1852" s="19" t="s">
        <v>13350</v>
      </c>
      <c r="E1852" s="24" t="s">
        <v>15660</v>
      </c>
      <c r="F1852" s="18">
        <f t="shared" si="86"/>
        <v>3</v>
      </c>
      <c r="G1852" s="23" t="s">
        <v>11799</v>
      </c>
      <c r="H1852" s="23" t="s">
        <v>15672</v>
      </c>
      <c r="I1852" s="19" t="s">
        <v>11725</v>
      </c>
      <c r="J1852" s="41">
        <v>584084</v>
      </c>
      <c r="K1852" s="42">
        <v>9.9999315166996533E-2</v>
      </c>
      <c r="L1852" s="41">
        <v>58408</v>
      </c>
      <c r="M1852" s="41">
        <v>642492</v>
      </c>
      <c r="N1852">
        <f>+VLOOKUP(C1852,'Thanh toán '!M$1335:N$6972,2,0)</f>
        <v>642492</v>
      </c>
      <c r="O1852" s="61">
        <f t="shared" si="87"/>
        <v>0</v>
      </c>
    </row>
    <row r="1853" spans="1:15" hidden="1" x14ac:dyDescent="0.3">
      <c r="A1853" s="18">
        <v>2023</v>
      </c>
      <c r="B1853" s="19" t="s">
        <v>15673</v>
      </c>
      <c r="C1853" s="19">
        <f t="shared" si="85"/>
        <v>11782</v>
      </c>
      <c r="D1853" s="19" t="s">
        <v>13350</v>
      </c>
      <c r="E1853" s="24" t="s">
        <v>15660</v>
      </c>
      <c r="F1853" s="18">
        <f t="shared" si="86"/>
        <v>3</v>
      </c>
      <c r="G1853" s="23" t="s">
        <v>11799</v>
      </c>
      <c r="H1853" s="23" t="s">
        <v>13656</v>
      </c>
      <c r="I1853" s="19" t="s">
        <v>11725</v>
      </c>
      <c r="J1853" s="41">
        <v>1100049</v>
      </c>
      <c r="K1853" s="42">
        <v>0.1000000909050415</v>
      </c>
      <c r="L1853" s="41">
        <v>110005</v>
      </c>
      <c r="M1853" s="41">
        <v>1210054</v>
      </c>
      <c r="N1853">
        <f>+VLOOKUP(C1853,'Thanh toán '!M$1335:N$6972,2,0)</f>
        <v>1210054</v>
      </c>
      <c r="O1853" s="61">
        <f t="shared" si="87"/>
        <v>0</v>
      </c>
    </row>
    <row r="1854" spans="1:15" hidden="1" x14ac:dyDescent="0.3">
      <c r="A1854" s="18">
        <v>2023</v>
      </c>
      <c r="B1854" s="19" t="s">
        <v>15674</v>
      </c>
      <c r="C1854" s="19">
        <f t="shared" si="85"/>
        <v>11806</v>
      </c>
      <c r="D1854" s="19" t="s">
        <v>13350</v>
      </c>
      <c r="E1854" s="24" t="s">
        <v>15660</v>
      </c>
      <c r="F1854" s="18">
        <f t="shared" si="86"/>
        <v>3</v>
      </c>
      <c r="G1854" s="23" t="s">
        <v>11799</v>
      </c>
      <c r="H1854" s="23" t="s">
        <v>13430</v>
      </c>
      <c r="I1854" s="19" t="s">
        <v>11725</v>
      </c>
      <c r="J1854" s="41">
        <v>1167378</v>
      </c>
      <c r="K1854" s="42">
        <v>0.10000017132411267</v>
      </c>
      <c r="L1854" s="41">
        <v>116738</v>
      </c>
      <c r="M1854" s="41">
        <v>1284116</v>
      </c>
      <c r="N1854">
        <f>+VLOOKUP(C1854,'Thanh toán '!M$1335:N$6972,2,0)</f>
        <v>1284116</v>
      </c>
      <c r="O1854" s="61">
        <f t="shared" si="87"/>
        <v>0</v>
      </c>
    </row>
    <row r="1855" spans="1:15" hidden="1" x14ac:dyDescent="0.3">
      <c r="A1855" s="18">
        <v>2023</v>
      </c>
      <c r="B1855" s="19" t="s">
        <v>15675</v>
      </c>
      <c r="C1855" s="19">
        <f t="shared" si="85"/>
        <v>11807</v>
      </c>
      <c r="D1855" s="19" t="s">
        <v>13350</v>
      </c>
      <c r="E1855" s="24" t="s">
        <v>15660</v>
      </c>
      <c r="F1855" s="18">
        <f t="shared" si="86"/>
        <v>3</v>
      </c>
      <c r="G1855" s="23" t="s">
        <v>11799</v>
      </c>
      <c r="H1855" s="23" t="s">
        <v>13432</v>
      </c>
      <c r="I1855" s="19" t="s">
        <v>11725</v>
      </c>
      <c r="J1855" s="41">
        <v>1061211</v>
      </c>
      <c r="K1855" s="42">
        <v>9.9999905768032943E-2</v>
      </c>
      <c r="L1855" s="41">
        <v>106121</v>
      </c>
      <c r="M1855" s="41">
        <v>1167332</v>
      </c>
      <c r="N1855">
        <f>+VLOOKUP(C1855,'Thanh toán '!M$1335:N$6972,2,0)</f>
        <v>1167332</v>
      </c>
      <c r="O1855" s="61">
        <f t="shared" si="87"/>
        <v>0</v>
      </c>
    </row>
    <row r="1856" spans="1:15" hidden="1" x14ac:dyDescent="0.3">
      <c r="A1856" s="18">
        <v>2023</v>
      </c>
      <c r="B1856" s="19" t="s">
        <v>15676</v>
      </c>
      <c r="C1856" s="19">
        <f t="shared" si="85"/>
        <v>11809</v>
      </c>
      <c r="D1856" s="19" t="s">
        <v>13350</v>
      </c>
      <c r="E1856" s="24" t="s">
        <v>15660</v>
      </c>
      <c r="F1856" s="18">
        <f t="shared" si="86"/>
        <v>3</v>
      </c>
      <c r="G1856" s="23" t="s">
        <v>12357</v>
      </c>
      <c r="H1856" s="23" t="s">
        <v>13719</v>
      </c>
      <c r="I1856" s="19" t="s">
        <v>12358</v>
      </c>
      <c r="J1856" s="41">
        <v>2519900</v>
      </c>
      <c r="K1856" s="42">
        <v>0.1</v>
      </c>
      <c r="L1856" s="41">
        <v>251990</v>
      </c>
      <c r="M1856" s="41">
        <v>2771890</v>
      </c>
      <c r="N1856">
        <f>+VLOOKUP(C1856,'Thanh toán '!M$1335:N$6972,2,0)</f>
        <v>2771890</v>
      </c>
      <c r="O1856" s="61">
        <f t="shared" si="87"/>
        <v>0</v>
      </c>
    </row>
    <row r="1857" spans="1:15" hidden="1" x14ac:dyDescent="0.3">
      <c r="A1857" s="18">
        <v>2023</v>
      </c>
      <c r="B1857" s="19" t="s">
        <v>15677</v>
      </c>
      <c r="C1857" s="19">
        <f t="shared" si="85"/>
        <v>11810</v>
      </c>
      <c r="D1857" s="19" t="s">
        <v>13350</v>
      </c>
      <c r="E1857" s="24" t="s">
        <v>15660</v>
      </c>
      <c r="F1857" s="18">
        <f t="shared" si="86"/>
        <v>3</v>
      </c>
      <c r="G1857" s="23" t="s">
        <v>11799</v>
      </c>
      <c r="H1857" s="23" t="s">
        <v>13409</v>
      </c>
      <c r="I1857" s="19" t="s">
        <v>11725</v>
      </c>
      <c r="J1857" s="41">
        <v>333174</v>
      </c>
      <c r="K1857" s="42">
        <v>9.999879942612569E-2</v>
      </c>
      <c r="L1857" s="41">
        <v>33317</v>
      </c>
      <c r="M1857" s="41">
        <v>366491</v>
      </c>
      <c r="N1857">
        <f>+VLOOKUP(C1857,'Thanh toán '!M$1335:N$6972,2,0)</f>
        <v>366491</v>
      </c>
      <c r="O1857" s="61">
        <f t="shared" si="87"/>
        <v>0</v>
      </c>
    </row>
    <row r="1858" spans="1:15" hidden="1" x14ac:dyDescent="0.3">
      <c r="A1858" s="18">
        <v>2023</v>
      </c>
      <c r="B1858" s="19" t="s">
        <v>15678</v>
      </c>
      <c r="C1858" s="19">
        <f t="shared" si="85"/>
        <v>11825</v>
      </c>
      <c r="D1858" s="19" t="s">
        <v>13350</v>
      </c>
      <c r="E1858" s="24" t="s">
        <v>15660</v>
      </c>
      <c r="F1858" s="18">
        <f t="shared" si="86"/>
        <v>3</v>
      </c>
      <c r="G1858" s="23" t="s">
        <v>11799</v>
      </c>
      <c r="H1858" s="23" t="s">
        <v>13550</v>
      </c>
      <c r="I1858" s="19" t="s">
        <v>11725</v>
      </c>
      <c r="J1858" s="41">
        <v>804393</v>
      </c>
      <c r="K1858" s="42">
        <v>9.9999627047972814E-2</v>
      </c>
      <c r="L1858" s="41">
        <v>80439</v>
      </c>
      <c r="M1858" s="41">
        <v>884832</v>
      </c>
      <c r="N1858">
        <f>+VLOOKUP(C1858,'Thanh toán '!M$1335:N$6972,2,0)</f>
        <v>884832</v>
      </c>
      <c r="O1858" s="61">
        <f t="shared" si="87"/>
        <v>0</v>
      </c>
    </row>
    <row r="1859" spans="1:15" hidden="1" x14ac:dyDescent="0.3">
      <c r="A1859" s="18">
        <v>2023</v>
      </c>
      <c r="B1859" s="19" t="s">
        <v>15679</v>
      </c>
      <c r="C1859" s="19">
        <f t="shared" si="85"/>
        <v>11826</v>
      </c>
      <c r="D1859" s="19" t="s">
        <v>13350</v>
      </c>
      <c r="E1859" s="24" t="s">
        <v>15660</v>
      </c>
      <c r="F1859" s="18">
        <f t="shared" si="86"/>
        <v>3</v>
      </c>
      <c r="G1859" s="23" t="s">
        <v>12339</v>
      </c>
      <c r="H1859" s="23" t="s">
        <v>12339</v>
      </c>
      <c r="I1859" s="19" t="s">
        <v>12340</v>
      </c>
      <c r="J1859" s="41">
        <v>1289600</v>
      </c>
      <c r="K1859" s="42">
        <v>0.1</v>
      </c>
      <c r="L1859" s="41">
        <v>128960</v>
      </c>
      <c r="M1859" s="41">
        <v>1418560</v>
      </c>
      <c r="N1859">
        <f>+VLOOKUP(C1859,'Thanh toán '!M$1335:N$6972,2,0)</f>
        <v>1418560</v>
      </c>
      <c r="O1859" s="61">
        <f t="shared" si="87"/>
        <v>0</v>
      </c>
    </row>
    <row r="1860" spans="1:15" hidden="1" x14ac:dyDescent="0.3">
      <c r="A1860" s="18">
        <v>2023</v>
      </c>
      <c r="B1860" s="19" t="s">
        <v>15680</v>
      </c>
      <c r="C1860" s="19">
        <f t="shared" si="85"/>
        <v>11828</v>
      </c>
      <c r="D1860" s="19" t="s">
        <v>13350</v>
      </c>
      <c r="E1860" s="24" t="s">
        <v>15660</v>
      </c>
      <c r="F1860" s="18">
        <f t="shared" si="86"/>
        <v>3</v>
      </c>
      <c r="G1860" s="23" t="s">
        <v>12333</v>
      </c>
      <c r="H1860" s="23" t="s">
        <v>12333</v>
      </c>
      <c r="I1860" s="19" t="s">
        <v>12334</v>
      </c>
      <c r="J1860" s="41">
        <v>2579200</v>
      </c>
      <c r="K1860" s="42">
        <v>0.1</v>
      </c>
      <c r="L1860" s="41">
        <v>257920</v>
      </c>
      <c r="M1860" s="41">
        <v>2837120</v>
      </c>
      <c r="N1860">
        <f>+VLOOKUP(C1860,'Thanh toán '!M$1335:N$6972,2,0)</f>
        <v>2837120</v>
      </c>
      <c r="O1860" s="61">
        <f t="shared" si="87"/>
        <v>0</v>
      </c>
    </row>
    <row r="1861" spans="1:15" hidden="1" x14ac:dyDescent="0.3">
      <c r="A1861" s="18">
        <v>2023</v>
      </c>
      <c r="B1861" s="19" t="s">
        <v>15681</v>
      </c>
      <c r="C1861" s="19">
        <f t="shared" si="85"/>
        <v>11829</v>
      </c>
      <c r="D1861" s="19" t="s">
        <v>13350</v>
      </c>
      <c r="E1861" s="24" t="s">
        <v>15660</v>
      </c>
      <c r="F1861" s="18">
        <f t="shared" si="86"/>
        <v>3</v>
      </c>
      <c r="G1861" s="23" t="s">
        <v>11799</v>
      </c>
      <c r="H1861" s="23" t="s">
        <v>14086</v>
      </c>
      <c r="I1861" s="19" t="s">
        <v>11725</v>
      </c>
      <c r="J1861" s="41">
        <v>1392489</v>
      </c>
      <c r="K1861" s="42">
        <v>0.10000007181385275</v>
      </c>
      <c r="L1861" s="41">
        <v>139249</v>
      </c>
      <c r="M1861" s="41">
        <v>1531738</v>
      </c>
      <c r="N1861">
        <f>+VLOOKUP(C1861,'Thanh toán '!M$1335:N$6972,2,0)</f>
        <v>1531738</v>
      </c>
      <c r="O1861" s="61">
        <f t="shared" si="87"/>
        <v>0</v>
      </c>
    </row>
    <row r="1862" spans="1:15" hidden="1" x14ac:dyDescent="0.3">
      <c r="A1862" s="18">
        <v>2023</v>
      </c>
      <c r="B1862" s="19" t="s">
        <v>15682</v>
      </c>
      <c r="C1862" s="19">
        <f t="shared" ref="C1862:C1925" si="88">+B1862*1</f>
        <v>11830</v>
      </c>
      <c r="D1862" s="19" t="s">
        <v>13350</v>
      </c>
      <c r="E1862" s="24" t="s">
        <v>15660</v>
      </c>
      <c r="F1862" s="18">
        <f t="shared" ref="F1862:F1925" si="89">+MONTH(E1862)</f>
        <v>3</v>
      </c>
      <c r="G1862" s="23" t="s">
        <v>12371</v>
      </c>
      <c r="H1862" s="23" t="s">
        <v>12371</v>
      </c>
      <c r="I1862" s="19" t="s">
        <v>12372</v>
      </c>
      <c r="J1862" s="41">
        <v>3043740</v>
      </c>
      <c r="K1862" s="42">
        <v>0.1</v>
      </c>
      <c r="L1862" s="41">
        <v>304374</v>
      </c>
      <c r="M1862" s="41">
        <v>3348114</v>
      </c>
      <c r="N1862">
        <f>+VLOOKUP(C1862,'Thanh toán '!M$1335:N$6972,2,0)</f>
        <v>3348114</v>
      </c>
      <c r="O1862" s="61">
        <f t="shared" ref="O1862:O1925" si="90">+N1862-M1862</f>
        <v>0</v>
      </c>
    </row>
    <row r="1863" spans="1:15" hidden="1" x14ac:dyDescent="0.3">
      <c r="A1863" s="18">
        <v>2023</v>
      </c>
      <c r="B1863" s="19" t="s">
        <v>15683</v>
      </c>
      <c r="C1863" s="19">
        <f t="shared" si="88"/>
        <v>12337</v>
      </c>
      <c r="D1863" s="19" t="s">
        <v>13350</v>
      </c>
      <c r="E1863" s="24" t="s">
        <v>15660</v>
      </c>
      <c r="F1863" s="18">
        <f t="shared" si="89"/>
        <v>3</v>
      </c>
      <c r="G1863" s="23" t="s">
        <v>12618</v>
      </c>
      <c r="H1863" s="23" t="s">
        <v>12618</v>
      </c>
      <c r="I1863" s="19" t="s">
        <v>12619</v>
      </c>
      <c r="J1863" s="41">
        <v>1081500</v>
      </c>
      <c r="K1863" s="42">
        <v>0.1</v>
      </c>
      <c r="L1863" s="41">
        <v>108150</v>
      </c>
      <c r="M1863" s="41">
        <v>1189650</v>
      </c>
      <c r="N1863">
        <f>+VLOOKUP(C1863,'Thanh toán '!M$1335:N$6972,2,0)</f>
        <v>1189650</v>
      </c>
      <c r="O1863" s="61">
        <f t="shared" si="90"/>
        <v>0</v>
      </c>
    </row>
    <row r="1864" spans="1:15" hidden="1" x14ac:dyDescent="0.3">
      <c r="A1864" s="18">
        <v>2023</v>
      </c>
      <c r="B1864" s="19" t="s">
        <v>15684</v>
      </c>
      <c r="C1864" s="19">
        <f t="shared" si="88"/>
        <v>12340</v>
      </c>
      <c r="D1864" s="19" t="s">
        <v>13350</v>
      </c>
      <c r="E1864" s="24" t="s">
        <v>15660</v>
      </c>
      <c r="F1864" s="18">
        <f t="shared" si="89"/>
        <v>3</v>
      </c>
      <c r="G1864" s="23" t="s">
        <v>11860</v>
      </c>
      <c r="H1864" s="23" t="s">
        <v>13775</v>
      </c>
      <c r="I1864" s="19" t="s">
        <v>11719</v>
      </c>
      <c r="J1864" s="41">
        <v>1441965</v>
      </c>
      <c r="K1864" s="42">
        <v>0.10000034674905424</v>
      </c>
      <c r="L1864" s="41">
        <v>144197</v>
      </c>
      <c r="M1864" s="41">
        <v>1586162</v>
      </c>
      <c r="N1864">
        <f>+VLOOKUP(C1864,'Thanh toán '!M$1335:N$6972,2,0)</f>
        <v>1586162</v>
      </c>
      <c r="O1864" s="61">
        <f t="shared" si="90"/>
        <v>0</v>
      </c>
    </row>
    <row r="1865" spans="1:15" hidden="1" x14ac:dyDescent="0.3">
      <c r="A1865" s="18">
        <v>2023</v>
      </c>
      <c r="B1865" s="19" t="s">
        <v>15685</v>
      </c>
      <c r="C1865" s="19">
        <f t="shared" si="88"/>
        <v>12346</v>
      </c>
      <c r="D1865" s="19" t="s">
        <v>13350</v>
      </c>
      <c r="E1865" s="24" t="s">
        <v>15660</v>
      </c>
      <c r="F1865" s="18">
        <f t="shared" si="89"/>
        <v>3</v>
      </c>
      <c r="G1865" s="23" t="s">
        <v>12645</v>
      </c>
      <c r="H1865" s="23" t="s">
        <v>12645</v>
      </c>
      <c r="I1865" s="19" t="s">
        <v>12646</v>
      </c>
      <c r="J1865" s="41">
        <v>333174</v>
      </c>
      <c r="K1865" s="42">
        <v>9.999879942612569E-2</v>
      </c>
      <c r="L1865" s="41">
        <v>33317</v>
      </c>
      <c r="M1865" s="41">
        <v>366491</v>
      </c>
      <c r="N1865">
        <f>+VLOOKUP(C1865,'Thanh toán '!M$1335:N$6972,2,0)</f>
        <v>366491</v>
      </c>
      <c r="O1865" s="61">
        <f t="shared" si="90"/>
        <v>0</v>
      </c>
    </row>
    <row r="1866" spans="1:15" hidden="1" x14ac:dyDescent="0.3">
      <c r="A1866" s="18">
        <v>2023</v>
      </c>
      <c r="B1866" s="19" t="s">
        <v>15686</v>
      </c>
      <c r="C1866" s="19">
        <f t="shared" si="88"/>
        <v>12347</v>
      </c>
      <c r="D1866" s="19" t="s">
        <v>13350</v>
      </c>
      <c r="E1866" s="24" t="s">
        <v>15660</v>
      </c>
      <c r="F1866" s="18">
        <f t="shared" si="89"/>
        <v>3</v>
      </c>
      <c r="G1866" s="23" t="s">
        <v>12167</v>
      </c>
      <c r="H1866" s="23" t="s">
        <v>12167</v>
      </c>
      <c r="I1866" s="19" t="s">
        <v>12168</v>
      </c>
      <c r="J1866" s="41">
        <v>2073065</v>
      </c>
      <c r="K1866" s="42">
        <v>0.10000024118877121</v>
      </c>
      <c r="L1866" s="41">
        <v>207307</v>
      </c>
      <c r="M1866" s="41">
        <v>2280372</v>
      </c>
      <c r="N1866">
        <f>+VLOOKUP(C1866,'Thanh toán '!M$1335:N$6972,2,0)</f>
        <v>2280372</v>
      </c>
      <c r="O1866" s="61">
        <f t="shared" si="90"/>
        <v>0</v>
      </c>
    </row>
    <row r="1867" spans="1:15" hidden="1" x14ac:dyDescent="0.3">
      <c r="A1867" s="18">
        <v>2023</v>
      </c>
      <c r="B1867" s="19" t="s">
        <v>15687</v>
      </c>
      <c r="C1867" s="19">
        <f t="shared" si="88"/>
        <v>12348</v>
      </c>
      <c r="D1867" s="19" t="s">
        <v>13350</v>
      </c>
      <c r="E1867" s="24" t="s">
        <v>15660</v>
      </c>
      <c r="F1867" s="18">
        <f t="shared" si="89"/>
        <v>3</v>
      </c>
      <c r="G1867" s="23" t="s">
        <v>12173</v>
      </c>
      <c r="H1867" s="23" t="s">
        <v>12173</v>
      </c>
      <c r="I1867" s="19" t="s">
        <v>12174</v>
      </c>
      <c r="J1867" s="41">
        <v>2619240</v>
      </c>
      <c r="K1867" s="42">
        <v>0.1</v>
      </c>
      <c r="L1867" s="41">
        <v>261924</v>
      </c>
      <c r="M1867" s="41">
        <v>2881164</v>
      </c>
      <c r="N1867">
        <f>+VLOOKUP(C1867,'Thanh toán '!M$1335:N$6972,2,0)</f>
        <v>2881164</v>
      </c>
      <c r="O1867" s="61">
        <f t="shared" si="90"/>
        <v>0</v>
      </c>
    </row>
    <row r="1868" spans="1:15" hidden="1" x14ac:dyDescent="0.3">
      <c r="A1868" s="18">
        <v>2023</v>
      </c>
      <c r="B1868" s="19" t="s">
        <v>15688</v>
      </c>
      <c r="C1868" s="19">
        <f t="shared" si="88"/>
        <v>12349</v>
      </c>
      <c r="D1868" s="19" t="s">
        <v>13350</v>
      </c>
      <c r="E1868" s="24" t="s">
        <v>15660</v>
      </c>
      <c r="F1868" s="18">
        <f t="shared" si="89"/>
        <v>3</v>
      </c>
      <c r="G1868" s="23" t="s">
        <v>12179</v>
      </c>
      <c r="H1868" s="23" t="s">
        <v>12179</v>
      </c>
      <c r="I1868" s="19" t="s">
        <v>12180</v>
      </c>
      <c r="J1868" s="41">
        <v>13158870</v>
      </c>
      <c r="K1868" s="42">
        <v>0.1</v>
      </c>
      <c r="L1868" s="41">
        <v>1315887</v>
      </c>
      <c r="M1868" s="41">
        <v>14474757</v>
      </c>
      <c r="N1868">
        <f>+VLOOKUP(C1868,'Thanh toán '!M$1335:N$6972,2,0)</f>
        <v>14474757</v>
      </c>
      <c r="O1868" s="61">
        <f t="shared" si="90"/>
        <v>0</v>
      </c>
    </row>
    <row r="1869" spans="1:15" hidden="1" x14ac:dyDescent="0.3">
      <c r="A1869" s="18">
        <v>2023</v>
      </c>
      <c r="B1869" s="19" t="s">
        <v>15689</v>
      </c>
      <c r="C1869" s="19">
        <f t="shared" si="88"/>
        <v>12350</v>
      </c>
      <c r="D1869" s="19" t="s">
        <v>13350</v>
      </c>
      <c r="E1869" s="24" t="s">
        <v>15660</v>
      </c>
      <c r="F1869" s="18">
        <f t="shared" si="89"/>
        <v>3</v>
      </c>
      <c r="G1869" s="23" t="s">
        <v>12188</v>
      </c>
      <c r="H1869" s="23" t="s">
        <v>12188</v>
      </c>
      <c r="I1869" s="19" t="s">
        <v>12189</v>
      </c>
      <c r="J1869" s="41">
        <v>3035550</v>
      </c>
      <c r="K1869" s="42">
        <v>0.1</v>
      </c>
      <c r="L1869" s="41">
        <v>303555</v>
      </c>
      <c r="M1869" s="41">
        <v>3339105</v>
      </c>
      <c r="N1869">
        <f>+VLOOKUP(C1869,'Thanh toán '!M$1335:N$6972,2,0)</f>
        <v>3339105</v>
      </c>
      <c r="O1869" s="61">
        <f t="shared" si="90"/>
        <v>0</v>
      </c>
    </row>
    <row r="1870" spans="1:15" hidden="1" x14ac:dyDescent="0.3">
      <c r="A1870" s="18">
        <v>2023</v>
      </c>
      <c r="B1870" s="19" t="s">
        <v>15690</v>
      </c>
      <c r="C1870" s="19">
        <f t="shared" si="88"/>
        <v>12351</v>
      </c>
      <c r="D1870" s="19" t="s">
        <v>13350</v>
      </c>
      <c r="E1870" s="24" t="s">
        <v>15660</v>
      </c>
      <c r="F1870" s="18">
        <f t="shared" si="89"/>
        <v>3</v>
      </c>
      <c r="G1870" s="23" t="s">
        <v>12194</v>
      </c>
      <c r="H1870" s="23" t="s">
        <v>12194</v>
      </c>
      <c r="I1870" s="19" t="s">
        <v>12195</v>
      </c>
      <c r="J1870" s="41">
        <v>555290</v>
      </c>
      <c r="K1870" s="42">
        <v>0.1</v>
      </c>
      <c r="L1870" s="41">
        <v>55529</v>
      </c>
      <c r="M1870" s="41">
        <v>610819</v>
      </c>
      <c r="N1870">
        <f>+VLOOKUP(C1870,'Thanh toán '!M$1335:N$6972,2,0)</f>
        <v>610819</v>
      </c>
      <c r="O1870" s="61">
        <f t="shared" si="90"/>
        <v>0</v>
      </c>
    </row>
    <row r="1871" spans="1:15" hidden="1" x14ac:dyDescent="0.3">
      <c r="A1871" s="18">
        <v>2023</v>
      </c>
      <c r="B1871" s="19" t="s">
        <v>15691</v>
      </c>
      <c r="C1871" s="19">
        <f t="shared" si="88"/>
        <v>12352</v>
      </c>
      <c r="D1871" s="19" t="s">
        <v>13350</v>
      </c>
      <c r="E1871" s="24" t="s">
        <v>15660</v>
      </c>
      <c r="F1871" s="18">
        <f t="shared" si="89"/>
        <v>3</v>
      </c>
      <c r="G1871" s="23" t="s">
        <v>12182</v>
      </c>
      <c r="H1871" s="23" t="s">
        <v>12182</v>
      </c>
      <c r="I1871" s="19" t="s">
        <v>12183</v>
      </c>
      <c r="J1871" s="41">
        <v>6071100</v>
      </c>
      <c r="K1871" s="42">
        <v>0.1</v>
      </c>
      <c r="L1871" s="41">
        <v>607110</v>
      </c>
      <c r="M1871" s="41">
        <v>6678210</v>
      </c>
      <c r="N1871">
        <f>+VLOOKUP(C1871,'Thanh toán '!M$1335:N$6972,2,0)</f>
        <v>6678210</v>
      </c>
      <c r="O1871" s="61">
        <f t="shared" si="90"/>
        <v>0</v>
      </c>
    </row>
    <row r="1872" spans="1:15" hidden="1" x14ac:dyDescent="0.3">
      <c r="A1872" s="18">
        <v>2023</v>
      </c>
      <c r="B1872" s="19" t="s">
        <v>15692</v>
      </c>
      <c r="C1872" s="19">
        <f t="shared" si="88"/>
        <v>12353</v>
      </c>
      <c r="D1872" s="19" t="s">
        <v>13350</v>
      </c>
      <c r="E1872" s="24" t="s">
        <v>15660</v>
      </c>
      <c r="F1872" s="18">
        <f t="shared" si="89"/>
        <v>3</v>
      </c>
      <c r="G1872" s="23" t="s">
        <v>12639</v>
      </c>
      <c r="H1872" s="23" t="s">
        <v>12639</v>
      </c>
      <c r="I1872" s="19" t="s">
        <v>12640</v>
      </c>
      <c r="J1872" s="41">
        <v>1979555</v>
      </c>
      <c r="K1872" s="42">
        <v>0.10000025258201969</v>
      </c>
      <c r="L1872" s="41">
        <v>197956</v>
      </c>
      <c r="M1872" s="41">
        <v>2177511</v>
      </c>
      <c r="N1872">
        <f>+VLOOKUP(C1872,'Thanh toán '!M$1335:N$6972,2,0)</f>
        <v>2177511</v>
      </c>
      <c r="O1872" s="61">
        <f t="shared" si="90"/>
        <v>0</v>
      </c>
    </row>
    <row r="1873" spans="1:15" hidden="1" x14ac:dyDescent="0.3">
      <c r="A1873" s="18">
        <v>2023</v>
      </c>
      <c r="B1873" s="19" t="s">
        <v>15693</v>
      </c>
      <c r="C1873" s="19">
        <f t="shared" si="88"/>
        <v>12354</v>
      </c>
      <c r="D1873" s="19" t="s">
        <v>13350</v>
      </c>
      <c r="E1873" s="24" t="s">
        <v>15660</v>
      </c>
      <c r="F1873" s="18">
        <f t="shared" si="89"/>
        <v>3</v>
      </c>
      <c r="G1873" s="23" t="s">
        <v>12618</v>
      </c>
      <c r="H1873" s="23" t="s">
        <v>12618</v>
      </c>
      <c r="I1873" s="19" t="s">
        <v>12619</v>
      </c>
      <c r="J1873" s="41">
        <v>922445</v>
      </c>
      <c r="K1873" s="42">
        <v>0.10000054203773667</v>
      </c>
      <c r="L1873" s="41">
        <v>92245</v>
      </c>
      <c r="M1873" s="41">
        <v>1014690</v>
      </c>
      <c r="N1873">
        <f>+VLOOKUP(C1873,'Thanh toán '!M$1335:N$6972,2,0)</f>
        <v>1014690</v>
      </c>
      <c r="O1873" s="61">
        <f t="shared" si="90"/>
        <v>0</v>
      </c>
    </row>
    <row r="1874" spans="1:15" hidden="1" x14ac:dyDescent="0.3">
      <c r="A1874" s="18">
        <v>2023</v>
      </c>
      <c r="B1874" s="19" t="s">
        <v>15694</v>
      </c>
      <c r="C1874" s="19">
        <f t="shared" si="88"/>
        <v>12538</v>
      </c>
      <c r="D1874" s="19" t="s">
        <v>13350</v>
      </c>
      <c r="E1874" s="24" t="s">
        <v>15695</v>
      </c>
      <c r="F1874" s="18">
        <f t="shared" si="89"/>
        <v>3</v>
      </c>
      <c r="G1874" s="23" t="s">
        <v>11799</v>
      </c>
      <c r="H1874" s="23" t="s">
        <v>15696</v>
      </c>
      <c r="I1874" s="19" t="s">
        <v>11725</v>
      </c>
      <c r="J1874" s="41">
        <v>618065</v>
      </c>
      <c r="K1874" s="42">
        <v>0.10000080897640216</v>
      </c>
      <c r="L1874" s="41">
        <v>61807</v>
      </c>
      <c r="M1874" s="41">
        <v>679872</v>
      </c>
      <c r="N1874">
        <f>+VLOOKUP(C1874,'Thanh toán '!M$1335:N$6972,2,0)</f>
        <v>679872</v>
      </c>
      <c r="O1874" s="61">
        <f t="shared" si="90"/>
        <v>0</v>
      </c>
    </row>
    <row r="1875" spans="1:15" hidden="1" x14ac:dyDescent="0.3">
      <c r="A1875" s="18">
        <v>2023</v>
      </c>
      <c r="B1875" s="19" t="s">
        <v>15697</v>
      </c>
      <c r="C1875" s="19">
        <f t="shared" si="88"/>
        <v>12621</v>
      </c>
      <c r="D1875" s="19" t="s">
        <v>13350</v>
      </c>
      <c r="E1875" s="24" t="s">
        <v>15695</v>
      </c>
      <c r="F1875" s="18">
        <f t="shared" si="89"/>
        <v>3</v>
      </c>
      <c r="G1875" s="23" t="s">
        <v>11799</v>
      </c>
      <c r="H1875" s="23" t="s">
        <v>14357</v>
      </c>
      <c r="I1875" s="19" t="s">
        <v>11725</v>
      </c>
      <c r="J1875" s="41">
        <v>583689</v>
      </c>
      <c r="K1875" s="42">
        <v>0.10000017132411267</v>
      </c>
      <c r="L1875" s="41">
        <v>58369</v>
      </c>
      <c r="M1875" s="41">
        <v>642058</v>
      </c>
      <c r="N1875">
        <f>+VLOOKUP(C1875,'Thanh toán '!M$1335:N$6972,2,0)</f>
        <v>642058</v>
      </c>
      <c r="O1875" s="61">
        <f t="shared" si="90"/>
        <v>0</v>
      </c>
    </row>
    <row r="1876" spans="1:15" hidden="1" x14ac:dyDescent="0.3">
      <c r="A1876" s="18">
        <v>2023</v>
      </c>
      <c r="B1876" s="19" t="s">
        <v>15698</v>
      </c>
      <c r="C1876" s="19">
        <f t="shared" si="88"/>
        <v>12622</v>
      </c>
      <c r="D1876" s="19" t="s">
        <v>13350</v>
      </c>
      <c r="E1876" s="24" t="s">
        <v>15695</v>
      </c>
      <c r="F1876" s="18">
        <f t="shared" si="89"/>
        <v>3</v>
      </c>
      <c r="G1876" s="23" t="s">
        <v>11799</v>
      </c>
      <c r="H1876" s="23" t="s">
        <v>13907</v>
      </c>
      <c r="I1876" s="19" t="s">
        <v>11725</v>
      </c>
      <c r="J1876" s="41">
        <v>809438</v>
      </c>
      <c r="K1876" s="42">
        <v>0.10000024708501454</v>
      </c>
      <c r="L1876" s="41">
        <v>80944</v>
      </c>
      <c r="M1876" s="41">
        <v>890382</v>
      </c>
      <c r="N1876">
        <f>+VLOOKUP(C1876,'Thanh toán '!M$1335:N$6972,2,0)</f>
        <v>890382</v>
      </c>
      <c r="O1876" s="61">
        <f t="shared" si="90"/>
        <v>0</v>
      </c>
    </row>
    <row r="1877" spans="1:15" hidden="1" x14ac:dyDescent="0.3">
      <c r="A1877" s="18">
        <v>2023</v>
      </c>
      <c r="B1877" s="19" t="s">
        <v>15699</v>
      </c>
      <c r="C1877" s="19">
        <f t="shared" si="88"/>
        <v>12696</v>
      </c>
      <c r="D1877" s="19" t="s">
        <v>13350</v>
      </c>
      <c r="E1877" s="24" t="s">
        <v>15695</v>
      </c>
      <c r="F1877" s="18">
        <f t="shared" si="89"/>
        <v>3</v>
      </c>
      <c r="G1877" s="23" t="s">
        <v>11799</v>
      </c>
      <c r="H1877" s="23" t="s">
        <v>13364</v>
      </c>
      <c r="I1877" s="19" t="s">
        <v>11725</v>
      </c>
      <c r="J1877" s="41">
        <v>1289600</v>
      </c>
      <c r="K1877" s="42">
        <v>0.1</v>
      </c>
      <c r="L1877" s="41">
        <v>128960</v>
      </c>
      <c r="M1877" s="41">
        <v>1418560</v>
      </c>
      <c r="N1877">
        <f>+VLOOKUP(C1877,'Thanh toán '!M$1335:N$6972,2,0)</f>
        <v>1418560</v>
      </c>
      <c r="O1877" s="61">
        <f t="shared" si="90"/>
        <v>0</v>
      </c>
    </row>
    <row r="1878" spans="1:15" hidden="1" x14ac:dyDescent="0.3">
      <c r="A1878" s="18">
        <v>2023</v>
      </c>
      <c r="B1878" s="19" t="s">
        <v>15700</v>
      </c>
      <c r="C1878" s="19">
        <f t="shared" si="88"/>
        <v>12698</v>
      </c>
      <c r="D1878" s="19" t="s">
        <v>13350</v>
      </c>
      <c r="E1878" s="24" t="s">
        <v>15695</v>
      </c>
      <c r="F1878" s="18">
        <f t="shared" si="89"/>
        <v>3</v>
      </c>
      <c r="G1878" s="23" t="s">
        <v>12367</v>
      </c>
      <c r="H1878" s="23" t="s">
        <v>13607</v>
      </c>
      <c r="I1878" s="19" t="s">
        <v>12368</v>
      </c>
      <c r="J1878" s="41">
        <v>2209456</v>
      </c>
      <c r="K1878" s="42">
        <v>0.10000018104003881</v>
      </c>
      <c r="L1878" s="41">
        <v>220946</v>
      </c>
      <c r="M1878" s="41">
        <v>2430402</v>
      </c>
      <c r="N1878">
        <f>+VLOOKUP(C1878,'Thanh toán '!M$1335:N$6972,2,0)</f>
        <v>2430402</v>
      </c>
      <c r="O1878" s="61">
        <f t="shared" si="90"/>
        <v>0</v>
      </c>
    </row>
    <row r="1879" spans="1:15" hidden="1" x14ac:dyDescent="0.3">
      <c r="A1879" s="18">
        <v>2023</v>
      </c>
      <c r="B1879" s="19" t="s">
        <v>15701</v>
      </c>
      <c r="C1879" s="19">
        <f t="shared" si="88"/>
        <v>12699</v>
      </c>
      <c r="D1879" s="19" t="s">
        <v>13350</v>
      </c>
      <c r="E1879" s="24" t="s">
        <v>15695</v>
      </c>
      <c r="F1879" s="18">
        <f t="shared" si="89"/>
        <v>3</v>
      </c>
      <c r="G1879" s="23" t="s">
        <v>12459</v>
      </c>
      <c r="H1879" s="23" t="s">
        <v>12459</v>
      </c>
      <c r="I1879" s="19" t="s">
        <v>12460</v>
      </c>
      <c r="J1879" s="41">
        <v>2426790</v>
      </c>
      <c r="K1879" s="42">
        <v>0.1</v>
      </c>
      <c r="L1879" s="41">
        <v>242679</v>
      </c>
      <c r="M1879" s="41">
        <v>2669469</v>
      </c>
      <c r="N1879">
        <f>+VLOOKUP(C1879,'Thanh toán '!M$1335:N$6972,2,0)</f>
        <v>2669469</v>
      </c>
      <c r="O1879" s="61">
        <f t="shared" si="90"/>
        <v>0</v>
      </c>
    </row>
    <row r="1880" spans="1:15" hidden="1" x14ac:dyDescent="0.3">
      <c r="A1880" s="43">
        <v>2023</v>
      </c>
      <c r="B1880" s="44" t="s">
        <v>15702</v>
      </c>
      <c r="C1880" s="19">
        <f t="shared" si="88"/>
        <v>12717</v>
      </c>
      <c r="D1880" s="44" t="s">
        <v>13350</v>
      </c>
      <c r="E1880" s="45" t="s">
        <v>15695</v>
      </c>
      <c r="F1880" s="18">
        <f t="shared" si="89"/>
        <v>3</v>
      </c>
      <c r="G1880" s="46" t="s">
        <v>11799</v>
      </c>
      <c r="H1880" s="46" t="s">
        <v>14730</v>
      </c>
      <c r="I1880" s="44" t="s">
        <v>11725</v>
      </c>
      <c r="J1880" s="47">
        <v>634266</v>
      </c>
      <c r="K1880" s="48">
        <v>0.10000063065023192</v>
      </c>
      <c r="L1880" s="47">
        <v>63427</v>
      </c>
      <c r="M1880" s="47">
        <v>697693</v>
      </c>
      <c r="N1880">
        <f>+VLOOKUP(C1880,'Thanh toán '!M$1335:N$6972,2,0)</f>
        <v>697693</v>
      </c>
      <c r="O1880" s="61">
        <f t="shared" si="90"/>
        <v>0</v>
      </c>
    </row>
    <row r="1881" spans="1:15" hidden="1" x14ac:dyDescent="0.3">
      <c r="A1881" s="18">
        <v>2023</v>
      </c>
      <c r="B1881" s="19" t="s">
        <v>15703</v>
      </c>
      <c r="C1881" s="19">
        <f t="shared" si="88"/>
        <v>13148</v>
      </c>
      <c r="D1881" s="19" t="s">
        <v>13350</v>
      </c>
      <c r="E1881" s="24" t="s">
        <v>15695</v>
      </c>
      <c r="F1881" s="18">
        <f t="shared" si="89"/>
        <v>3</v>
      </c>
      <c r="G1881" s="23" t="s">
        <v>11799</v>
      </c>
      <c r="H1881" s="23" t="s">
        <v>13700</v>
      </c>
      <c r="I1881" s="19" t="s">
        <v>11725</v>
      </c>
      <c r="J1881" s="41">
        <v>318150</v>
      </c>
      <c r="K1881" s="42">
        <v>0.1</v>
      </c>
      <c r="L1881" s="41">
        <v>31815</v>
      </c>
      <c r="M1881" s="41">
        <v>349965</v>
      </c>
      <c r="N1881">
        <f>+VLOOKUP(C1881,'Thanh toán '!M$1335:N$6972,2,0)</f>
        <v>349965</v>
      </c>
      <c r="O1881" s="61">
        <f t="shared" si="90"/>
        <v>0</v>
      </c>
    </row>
    <row r="1882" spans="1:15" hidden="1" x14ac:dyDescent="0.3">
      <c r="A1882" s="18">
        <v>2023</v>
      </c>
      <c r="B1882" s="19" t="s">
        <v>15704</v>
      </c>
      <c r="C1882" s="19">
        <f t="shared" si="88"/>
        <v>13149</v>
      </c>
      <c r="D1882" s="19" t="s">
        <v>13350</v>
      </c>
      <c r="E1882" s="24" t="s">
        <v>15695</v>
      </c>
      <c r="F1882" s="18">
        <f t="shared" si="89"/>
        <v>3</v>
      </c>
      <c r="G1882" s="23" t="s">
        <v>11799</v>
      </c>
      <c r="H1882" s="23" t="s">
        <v>13700</v>
      </c>
      <c r="I1882" s="19" t="s">
        <v>11725</v>
      </c>
      <c r="J1882" s="41">
        <v>644960</v>
      </c>
      <c r="K1882" s="42">
        <v>0.1</v>
      </c>
      <c r="L1882" s="41">
        <v>64496</v>
      </c>
      <c r="M1882" s="41">
        <v>709456</v>
      </c>
      <c r="N1882">
        <f>+VLOOKUP(C1882,'Thanh toán '!M$1335:N$6972,2,0)</f>
        <v>709456</v>
      </c>
      <c r="O1882" s="61">
        <f t="shared" si="90"/>
        <v>0</v>
      </c>
    </row>
    <row r="1883" spans="1:15" hidden="1" x14ac:dyDescent="0.3">
      <c r="A1883" s="18">
        <v>2023</v>
      </c>
      <c r="B1883" s="19" t="s">
        <v>15705</v>
      </c>
      <c r="C1883" s="19">
        <f t="shared" si="88"/>
        <v>13150</v>
      </c>
      <c r="D1883" s="19" t="s">
        <v>13350</v>
      </c>
      <c r="E1883" s="24" t="s">
        <v>15695</v>
      </c>
      <c r="F1883" s="18">
        <f t="shared" si="89"/>
        <v>3</v>
      </c>
      <c r="G1883" s="23" t="s">
        <v>11799</v>
      </c>
      <c r="H1883" s="23" t="s">
        <v>13356</v>
      </c>
      <c r="I1883" s="19" t="s">
        <v>11725</v>
      </c>
      <c r="J1883" s="41">
        <v>700329</v>
      </c>
      <c r="K1883" s="42">
        <v>0.10000014279003154</v>
      </c>
      <c r="L1883" s="41">
        <v>70033</v>
      </c>
      <c r="M1883" s="41">
        <v>770362</v>
      </c>
      <c r="N1883">
        <f>+VLOOKUP(C1883,'Thanh toán '!M$1335:N$6972,2,0)</f>
        <v>770362</v>
      </c>
      <c r="O1883" s="61">
        <f t="shared" si="90"/>
        <v>0</v>
      </c>
    </row>
    <row r="1884" spans="1:15" hidden="1" x14ac:dyDescent="0.3">
      <c r="A1884" s="18">
        <v>2023</v>
      </c>
      <c r="B1884" s="19" t="s">
        <v>15706</v>
      </c>
      <c r="C1884" s="19">
        <f t="shared" si="88"/>
        <v>13151</v>
      </c>
      <c r="D1884" s="19" t="s">
        <v>13350</v>
      </c>
      <c r="E1884" s="24" t="s">
        <v>15695</v>
      </c>
      <c r="F1884" s="18">
        <f t="shared" si="89"/>
        <v>3</v>
      </c>
      <c r="G1884" s="23" t="s">
        <v>11799</v>
      </c>
      <c r="H1884" s="23" t="s">
        <v>13627</v>
      </c>
      <c r="I1884" s="19" t="s">
        <v>11725</v>
      </c>
      <c r="J1884" s="41">
        <v>1009980</v>
      </c>
      <c r="K1884" s="42">
        <v>0.1</v>
      </c>
      <c r="L1884" s="41">
        <v>100998</v>
      </c>
      <c r="M1884" s="41">
        <v>1110978</v>
      </c>
      <c r="N1884">
        <f>+VLOOKUP(C1884,'Thanh toán '!M$1335:N$6972,2,0)</f>
        <v>1110978</v>
      </c>
      <c r="O1884" s="61">
        <f t="shared" si="90"/>
        <v>0</v>
      </c>
    </row>
    <row r="1885" spans="1:15" hidden="1" x14ac:dyDescent="0.3">
      <c r="A1885" s="18">
        <v>2023</v>
      </c>
      <c r="B1885" s="19" t="s">
        <v>15707</v>
      </c>
      <c r="C1885" s="19">
        <f t="shared" si="88"/>
        <v>13152</v>
      </c>
      <c r="D1885" s="19" t="s">
        <v>13350</v>
      </c>
      <c r="E1885" s="24" t="s">
        <v>15695</v>
      </c>
      <c r="F1885" s="18">
        <f t="shared" si="89"/>
        <v>3</v>
      </c>
      <c r="G1885" s="23" t="s">
        <v>11799</v>
      </c>
      <c r="H1885" s="23" t="s">
        <v>13625</v>
      </c>
      <c r="I1885" s="19" t="s">
        <v>11725</v>
      </c>
      <c r="J1885" s="41">
        <v>775583</v>
      </c>
      <c r="K1885" s="42">
        <v>9.9999613194203585E-2</v>
      </c>
      <c r="L1885" s="41">
        <v>77558</v>
      </c>
      <c r="M1885" s="41">
        <v>853141</v>
      </c>
      <c r="N1885">
        <f>+VLOOKUP(C1885,'Thanh toán '!M$1335:N$6972,2,0)</f>
        <v>853141</v>
      </c>
      <c r="O1885" s="61">
        <f t="shared" si="90"/>
        <v>0</v>
      </c>
    </row>
    <row r="1886" spans="1:15" hidden="1" x14ac:dyDescent="0.3">
      <c r="A1886" s="18">
        <v>2023</v>
      </c>
      <c r="B1886" s="19" t="s">
        <v>15708</v>
      </c>
      <c r="C1886" s="19">
        <f t="shared" si="88"/>
        <v>13153</v>
      </c>
      <c r="D1886" s="19" t="s">
        <v>13350</v>
      </c>
      <c r="E1886" s="24" t="s">
        <v>15695</v>
      </c>
      <c r="F1886" s="18">
        <f t="shared" si="89"/>
        <v>3</v>
      </c>
      <c r="G1886" s="23" t="s">
        <v>11799</v>
      </c>
      <c r="H1886" s="23" t="s">
        <v>14192</v>
      </c>
      <c r="I1886" s="19" t="s">
        <v>11725</v>
      </c>
      <c r="J1886" s="41">
        <v>551250</v>
      </c>
      <c r="K1886" s="42">
        <v>0.1</v>
      </c>
      <c r="L1886" s="41">
        <v>55125</v>
      </c>
      <c r="M1886" s="41">
        <v>606375</v>
      </c>
      <c r="N1886">
        <f>+VLOOKUP(C1886,'Thanh toán '!M$1335:N$6972,2,0)</f>
        <v>606375</v>
      </c>
      <c r="O1886" s="61">
        <f t="shared" si="90"/>
        <v>0</v>
      </c>
    </row>
    <row r="1887" spans="1:15" hidden="1" x14ac:dyDescent="0.3">
      <c r="A1887" s="18">
        <v>2023</v>
      </c>
      <c r="B1887" s="19" t="s">
        <v>15709</v>
      </c>
      <c r="C1887" s="19">
        <f t="shared" si="88"/>
        <v>13154</v>
      </c>
      <c r="D1887" s="19" t="s">
        <v>13350</v>
      </c>
      <c r="E1887" s="24" t="s">
        <v>15695</v>
      </c>
      <c r="F1887" s="18">
        <f t="shared" si="89"/>
        <v>3</v>
      </c>
      <c r="G1887" s="23" t="s">
        <v>11799</v>
      </c>
      <c r="H1887" s="23" t="s">
        <v>14974</v>
      </c>
      <c r="I1887" s="19" t="s">
        <v>11725</v>
      </c>
      <c r="J1887" s="41">
        <v>619888</v>
      </c>
      <c r="K1887" s="42">
        <v>0.10000032263892832</v>
      </c>
      <c r="L1887" s="41">
        <v>61989</v>
      </c>
      <c r="M1887" s="41">
        <v>681877</v>
      </c>
      <c r="N1887">
        <f>+VLOOKUP(C1887,'Thanh toán '!M$1335:N$6972,2,0)</f>
        <v>681877</v>
      </c>
      <c r="O1887" s="61">
        <f t="shared" si="90"/>
        <v>0</v>
      </c>
    </row>
    <row r="1888" spans="1:15" hidden="1" x14ac:dyDescent="0.3">
      <c r="A1888" s="18">
        <v>2023</v>
      </c>
      <c r="B1888" s="19" t="s">
        <v>15710</v>
      </c>
      <c r="C1888" s="19">
        <f t="shared" si="88"/>
        <v>13155</v>
      </c>
      <c r="D1888" s="19" t="s">
        <v>13350</v>
      </c>
      <c r="E1888" s="24" t="s">
        <v>15695</v>
      </c>
      <c r="F1888" s="18">
        <f t="shared" si="89"/>
        <v>3</v>
      </c>
      <c r="G1888" s="23" t="s">
        <v>12239</v>
      </c>
      <c r="H1888" s="23" t="s">
        <v>13824</v>
      </c>
      <c r="I1888" s="19" t="s">
        <v>12240</v>
      </c>
      <c r="J1888" s="41">
        <v>1884930</v>
      </c>
      <c r="K1888" s="42">
        <v>0.1</v>
      </c>
      <c r="L1888" s="41">
        <v>188493</v>
      </c>
      <c r="M1888" s="41">
        <v>2073423</v>
      </c>
      <c r="N1888">
        <f>+VLOOKUP(C1888,'Thanh toán '!M$1335:N$6972,2,0)</f>
        <v>2073423</v>
      </c>
      <c r="O1888" s="61">
        <f t="shared" si="90"/>
        <v>0</v>
      </c>
    </row>
    <row r="1889" spans="1:17" hidden="1" x14ac:dyDescent="0.3">
      <c r="A1889" s="18">
        <v>2023</v>
      </c>
      <c r="B1889" s="19" t="s">
        <v>15711</v>
      </c>
      <c r="C1889" s="19">
        <f t="shared" si="88"/>
        <v>13168</v>
      </c>
      <c r="D1889" s="19" t="s">
        <v>13350</v>
      </c>
      <c r="E1889" s="24" t="s">
        <v>15695</v>
      </c>
      <c r="F1889" s="18">
        <f t="shared" si="89"/>
        <v>3</v>
      </c>
      <c r="G1889" s="23" t="s">
        <v>11799</v>
      </c>
      <c r="H1889" s="23" t="s">
        <v>13366</v>
      </c>
      <c r="I1889" s="19" t="s">
        <v>11725</v>
      </c>
      <c r="J1889" s="41">
        <v>1313207</v>
      </c>
      <c r="K1889" s="42">
        <v>0.10000022844837105</v>
      </c>
      <c r="L1889" s="41">
        <v>131321</v>
      </c>
      <c r="M1889" s="41">
        <v>1444528</v>
      </c>
      <c r="N1889">
        <f>+VLOOKUP(C1889,'Thanh toán '!M$1335:N$6972,2,0)</f>
        <v>1444528</v>
      </c>
      <c r="O1889" s="61">
        <f t="shared" si="90"/>
        <v>0</v>
      </c>
    </row>
    <row r="1890" spans="1:17" hidden="1" x14ac:dyDescent="0.3">
      <c r="A1890" s="18">
        <v>2023</v>
      </c>
      <c r="B1890" s="19" t="s">
        <v>15712</v>
      </c>
      <c r="C1890" s="19">
        <f t="shared" si="88"/>
        <v>13170</v>
      </c>
      <c r="D1890" s="19" t="s">
        <v>13350</v>
      </c>
      <c r="E1890" s="24" t="s">
        <v>15695</v>
      </c>
      <c r="F1890" s="18">
        <f t="shared" si="89"/>
        <v>3</v>
      </c>
      <c r="G1890" s="23" t="s">
        <v>11799</v>
      </c>
      <c r="H1890" s="23" t="s">
        <v>15217</v>
      </c>
      <c r="I1890" s="19" t="s">
        <v>11725</v>
      </c>
      <c r="J1890" s="41">
        <v>1662516</v>
      </c>
      <c r="K1890" s="42">
        <v>0.10000024059918822</v>
      </c>
      <c r="L1890" s="41">
        <v>166252</v>
      </c>
      <c r="M1890" s="41">
        <v>1828768</v>
      </c>
      <c r="N1890">
        <f>+VLOOKUP(C1890,'Thanh toán '!M$1335:N$6972,2,0)</f>
        <v>1828768</v>
      </c>
      <c r="O1890" s="61">
        <f t="shared" si="90"/>
        <v>0</v>
      </c>
    </row>
    <row r="1891" spans="1:17" x14ac:dyDescent="0.3">
      <c r="A1891" s="43">
        <v>2023</v>
      </c>
      <c r="B1891" s="44" t="s">
        <v>15713</v>
      </c>
      <c r="C1891" s="19">
        <f t="shared" si="88"/>
        <v>13171</v>
      </c>
      <c r="D1891" s="44" t="s">
        <v>13350</v>
      </c>
      <c r="E1891" s="45" t="s">
        <v>15695</v>
      </c>
      <c r="F1891" s="18">
        <f t="shared" si="89"/>
        <v>3</v>
      </c>
      <c r="G1891" s="46" t="s">
        <v>11799</v>
      </c>
      <c r="H1891" s="46" t="s">
        <v>15217</v>
      </c>
      <c r="I1891" s="44" t="s">
        <v>11725</v>
      </c>
      <c r="J1891" s="47">
        <v>861000</v>
      </c>
      <c r="K1891" s="48">
        <v>0.1</v>
      </c>
      <c r="L1891" s="47">
        <v>86100</v>
      </c>
      <c r="M1891" s="47">
        <v>947100</v>
      </c>
      <c r="O1891" s="61"/>
      <c r="P1891" t="e">
        <f>+VLOOKUP(C1891,'Thanh toán '!M$9366:N$10360,2,0)</f>
        <v>#N/A</v>
      </c>
      <c r="Q1891" s="61" t="e">
        <f>+P1891-M1891</f>
        <v>#N/A</v>
      </c>
    </row>
    <row r="1892" spans="1:17" hidden="1" x14ac:dyDescent="0.3">
      <c r="A1892" s="18">
        <v>2023</v>
      </c>
      <c r="B1892" s="19" t="s">
        <v>15714</v>
      </c>
      <c r="C1892" s="19">
        <f t="shared" si="88"/>
        <v>13173</v>
      </c>
      <c r="D1892" s="19" t="s">
        <v>13350</v>
      </c>
      <c r="E1892" s="24" t="s">
        <v>15695</v>
      </c>
      <c r="F1892" s="18">
        <f t="shared" si="89"/>
        <v>3</v>
      </c>
      <c r="G1892" s="23" t="s">
        <v>12363</v>
      </c>
      <c r="H1892" s="23" t="s">
        <v>12363</v>
      </c>
      <c r="I1892" s="19" t="s">
        <v>12364</v>
      </c>
      <c r="J1892" s="41">
        <v>1924970</v>
      </c>
      <c r="K1892" s="42">
        <v>0.1</v>
      </c>
      <c r="L1892" s="41">
        <v>192497</v>
      </c>
      <c r="M1892" s="41">
        <v>2117467</v>
      </c>
      <c r="N1892">
        <f>+VLOOKUP(C1892,'Thanh toán '!M$1335:N$6972,2,0)</f>
        <v>2117467</v>
      </c>
      <c r="O1892" s="61">
        <f t="shared" si="90"/>
        <v>0</v>
      </c>
    </row>
    <row r="1893" spans="1:17" hidden="1" x14ac:dyDescent="0.3">
      <c r="A1893" s="18">
        <v>2023</v>
      </c>
      <c r="B1893" s="19" t="s">
        <v>15715</v>
      </c>
      <c r="C1893" s="19">
        <f t="shared" si="88"/>
        <v>13174</v>
      </c>
      <c r="D1893" s="19" t="s">
        <v>13350</v>
      </c>
      <c r="E1893" s="24" t="s">
        <v>15695</v>
      </c>
      <c r="F1893" s="18">
        <f t="shared" si="89"/>
        <v>3</v>
      </c>
      <c r="G1893" s="23" t="s">
        <v>12363</v>
      </c>
      <c r="H1893" s="23" t="s">
        <v>12363</v>
      </c>
      <c r="I1893" s="19" t="s">
        <v>12364</v>
      </c>
      <c r="J1893" s="41">
        <v>1632750</v>
      </c>
      <c r="K1893" s="42">
        <v>0.1</v>
      </c>
      <c r="L1893" s="41">
        <v>163275</v>
      </c>
      <c r="M1893" s="41">
        <v>1796025</v>
      </c>
      <c r="N1893">
        <f>+VLOOKUP(C1893,'Thanh toán '!M$1335:N$6972,2,0)</f>
        <v>1796025</v>
      </c>
      <c r="O1893" s="61">
        <f t="shared" si="90"/>
        <v>0</v>
      </c>
    </row>
    <row r="1894" spans="1:17" hidden="1" x14ac:dyDescent="0.3">
      <c r="A1894" s="18">
        <v>2023</v>
      </c>
      <c r="B1894" s="19" t="s">
        <v>15716</v>
      </c>
      <c r="C1894" s="19">
        <f t="shared" si="88"/>
        <v>13175</v>
      </c>
      <c r="D1894" s="19" t="s">
        <v>13350</v>
      </c>
      <c r="E1894" s="24" t="s">
        <v>15695</v>
      </c>
      <c r="F1894" s="18">
        <f t="shared" si="89"/>
        <v>3</v>
      </c>
      <c r="G1894" s="23" t="s">
        <v>11799</v>
      </c>
      <c r="H1894" s="23" t="s">
        <v>14192</v>
      </c>
      <c r="I1894" s="19" t="s">
        <v>11725</v>
      </c>
      <c r="J1894" s="41">
        <v>1407580</v>
      </c>
      <c r="K1894" s="42">
        <v>0.1</v>
      </c>
      <c r="L1894" s="41">
        <v>140758</v>
      </c>
      <c r="M1894" s="41">
        <v>1548338</v>
      </c>
      <c r="N1894">
        <f>+VLOOKUP(C1894,'Thanh toán '!M$1335:N$6972,2,0)</f>
        <v>1548338</v>
      </c>
      <c r="O1894" s="61">
        <f t="shared" si="90"/>
        <v>0</v>
      </c>
    </row>
    <row r="1895" spans="1:17" hidden="1" x14ac:dyDescent="0.3">
      <c r="A1895" s="18">
        <v>2023</v>
      </c>
      <c r="B1895" s="19" t="s">
        <v>15717</v>
      </c>
      <c r="C1895" s="19">
        <f t="shared" si="88"/>
        <v>13176</v>
      </c>
      <c r="D1895" s="19" t="s">
        <v>13350</v>
      </c>
      <c r="E1895" s="24" t="s">
        <v>15695</v>
      </c>
      <c r="F1895" s="18">
        <f t="shared" si="89"/>
        <v>3</v>
      </c>
      <c r="G1895" s="23" t="s">
        <v>11799</v>
      </c>
      <c r="H1895" s="23" t="s">
        <v>13346</v>
      </c>
      <c r="I1895" s="19" t="s">
        <v>11725</v>
      </c>
      <c r="J1895" s="41">
        <v>483720</v>
      </c>
      <c r="K1895" s="42">
        <v>0.1</v>
      </c>
      <c r="L1895" s="41">
        <v>48372</v>
      </c>
      <c r="M1895" s="41">
        <v>532092</v>
      </c>
      <c r="N1895">
        <f>+VLOOKUP(C1895,'Thanh toán '!M$1335:N$6972,2,0)</f>
        <v>532092</v>
      </c>
      <c r="O1895" s="61">
        <f t="shared" si="90"/>
        <v>0</v>
      </c>
    </row>
    <row r="1896" spans="1:17" hidden="1" x14ac:dyDescent="0.3">
      <c r="A1896" s="18">
        <v>2023</v>
      </c>
      <c r="B1896" s="19" t="s">
        <v>15718</v>
      </c>
      <c r="C1896" s="19">
        <f t="shared" si="88"/>
        <v>13177</v>
      </c>
      <c r="D1896" s="19" t="s">
        <v>13350</v>
      </c>
      <c r="E1896" s="24" t="s">
        <v>15695</v>
      </c>
      <c r="F1896" s="18">
        <f t="shared" si="89"/>
        <v>3</v>
      </c>
      <c r="G1896" s="23" t="s">
        <v>11799</v>
      </c>
      <c r="H1896" s="23" t="s">
        <v>13619</v>
      </c>
      <c r="I1896" s="19" t="s">
        <v>11725</v>
      </c>
      <c r="J1896" s="41">
        <v>951239</v>
      </c>
      <c r="K1896" s="42">
        <v>0.1000001051260514</v>
      </c>
      <c r="L1896" s="41">
        <v>95124</v>
      </c>
      <c r="M1896" s="41">
        <v>1046363</v>
      </c>
      <c r="N1896">
        <f>+VLOOKUP(C1896,'Thanh toán '!M$1335:N$6972,2,0)</f>
        <v>1046363</v>
      </c>
      <c r="O1896" s="61">
        <f t="shared" si="90"/>
        <v>0</v>
      </c>
    </row>
    <row r="1897" spans="1:17" hidden="1" x14ac:dyDescent="0.3">
      <c r="A1897" s="18">
        <v>2023</v>
      </c>
      <c r="B1897" s="19" t="s">
        <v>15719</v>
      </c>
      <c r="C1897" s="19">
        <f t="shared" si="88"/>
        <v>13179</v>
      </c>
      <c r="D1897" s="19" t="s">
        <v>13350</v>
      </c>
      <c r="E1897" s="24" t="s">
        <v>15695</v>
      </c>
      <c r="F1897" s="18">
        <f t="shared" si="89"/>
        <v>3</v>
      </c>
      <c r="G1897" s="23" t="s">
        <v>11799</v>
      </c>
      <c r="H1897" s="23" t="s">
        <v>13956</v>
      </c>
      <c r="I1897" s="19" t="s">
        <v>11725</v>
      </c>
      <c r="J1897" s="41">
        <v>951239</v>
      </c>
      <c r="K1897" s="42">
        <v>0.1000001051260514</v>
      </c>
      <c r="L1897" s="41">
        <v>95124</v>
      </c>
      <c r="M1897" s="41">
        <v>1046363</v>
      </c>
      <c r="N1897">
        <f>+VLOOKUP(C1897,'Thanh toán '!M$1335:N$6972,2,0)</f>
        <v>1046363</v>
      </c>
      <c r="O1897" s="61">
        <f t="shared" si="90"/>
        <v>0</v>
      </c>
    </row>
    <row r="1898" spans="1:17" hidden="1" x14ac:dyDescent="0.3">
      <c r="A1898" s="18">
        <v>2023</v>
      </c>
      <c r="B1898" s="19" t="s">
        <v>15720</v>
      </c>
      <c r="C1898" s="19">
        <f t="shared" si="88"/>
        <v>13183</v>
      </c>
      <c r="D1898" s="19" t="s">
        <v>13350</v>
      </c>
      <c r="E1898" s="24" t="s">
        <v>15695</v>
      </c>
      <c r="F1898" s="18">
        <f t="shared" si="89"/>
        <v>3</v>
      </c>
      <c r="G1898" s="23" t="s">
        <v>12254</v>
      </c>
      <c r="H1898" s="23" t="s">
        <v>12254</v>
      </c>
      <c r="I1898" s="19" t="s">
        <v>12255</v>
      </c>
      <c r="J1898" s="41">
        <v>1289600</v>
      </c>
      <c r="K1898" s="42">
        <v>0.1</v>
      </c>
      <c r="L1898" s="41">
        <v>128960</v>
      </c>
      <c r="M1898" s="41">
        <v>1418560</v>
      </c>
      <c r="N1898">
        <f>+VLOOKUP(C1898,'Thanh toán '!M$1335:N$6972,2,0)</f>
        <v>1418560</v>
      </c>
      <c r="O1898" s="61">
        <f t="shared" si="90"/>
        <v>0</v>
      </c>
    </row>
    <row r="1899" spans="1:17" hidden="1" x14ac:dyDescent="0.3">
      <c r="A1899" s="18">
        <v>2023</v>
      </c>
      <c r="B1899" s="19" t="s">
        <v>15721</v>
      </c>
      <c r="C1899" s="19">
        <f t="shared" si="88"/>
        <v>13184</v>
      </c>
      <c r="D1899" s="19" t="s">
        <v>13350</v>
      </c>
      <c r="E1899" s="24" t="s">
        <v>15695</v>
      </c>
      <c r="F1899" s="18">
        <f t="shared" si="89"/>
        <v>3</v>
      </c>
      <c r="G1899" s="23" t="s">
        <v>12254</v>
      </c>
      <c r="H1899" s="23" t="s">
        <v>12254</v>
      </c>
      <c r="I1899" s="19" t="s">
        <v>12255</v>
      </c>
      <c r="J1899" s="41">
        <v>530250</v>
      </c>
      <c r="K1899" s="42">
        <v>0.1</v>
      </c>
      <c r="L1899" s="41">
        <v>53025</v>
      </c>
      <c r="M1899" s="41">
        <v>583275</v>
      </c>
      <c r="N1899">
        <f>+VLOOKUP(C1899,'Thanh toán '!M$1335:N$6972,2,0)</f>
        <v>583275</v>
      </c>
      <c r="O1899" s="61">
        <f t="shared" si="90"/>
        <v>0</v>
      </c>
    </row>
    <row r="1900" spans="1:17" hidden="1" x14ac:dyDescent="0.3">
      <c r="A1900" s="18">
        <v>2023</v>
      </c>
      <c r="B1900" s="19" t="s">
        <v>15722</v>
      </c>
      <c r="C1900" s="19">
        <f t="shared" si="88"/>
        <v>13203</v>
      </c>
      <c r="D1900" s="19" t="s">
        <v>13350</v>
      </c>
      <c r="E1900" s="24" t="s">
        <v>15723</v>
      </c>
      <c r="F1900" s="18">
        <f t="shared" si="89"/>
        <v>3</v>
      </c>
      <c r="G1900" s="23" t="s">
        <v>12357</v>
      </c>
      <c r="H1900" s="23" t="s">
        <v>12357</v>
      </c>
      <c r="I1900" s="19" t="s">
        <v>12358</v>
      </c>
      <c r="J1900" s="41">
        <v>1791420</v>
      </c>
      <c r="K1900" s="42">
        <v>0.1</v>
      </c>
      <c r="L1900" s="41">
        <v>179142</v>
      </c>
      <c r="M1900" s="41">
        <v>1970562</v>
      </c>
      <c r="N1900">
        <f>+VLOOKUP(C1900,'Thanh toán '!M$1335:N$6972,2,0)</f>
        <v>1970562</v>
      </c>
      <c r="O1900" s="61">
        <f t="shared" si="90"/>
        <v>0</v>
      </c>
    </row>
    <row r="1901" spans="1:17" hidden="1" x14ac:dyDescent="0.3">
      <c r="A1901" s="43">
        <v>2023</v>
      </c>
      <c r="B1901" s="44" t="s">
        <v>15724</v>
      </c>
      <c r="C1901" s="19">
        <f t="shared" si="88"/>
        <v>13205</v>
      </c>
      <c r="D1901" s="44" t="s">
        <v>13350</v>
      </c>
      <c r="E1901" s="45" t="s">
        <v>15723</v>
      </c>
      <c r="F1901" s="18">
        <f t="shared" si="89"/>
        <v>3</v>
      </c>
      <c r="G1901" s="46" t="s">
        <v>11799</v>
      </c>
      <c r="H1901" s="46" t="s">
        <v>15725</v>
      </c>
      <c r="I1901" s="44" t="s">
        <v>11725</v>
      </c>
      <c r="J1901" s="47">
        <v>922445</v>
      </c>
      <c r="K1901" s="48">
        <v>0.10000054203773667</v>
      </c>
      <c r="L1901" s="47">
        <v>92245</v>
      </c>
      <c r="M1901" s="47">
        <v>1014690</v>
      </c>
      <c r="N1901">
        <f>+VLOOKUP(C1901,'Thanh toán '!M$1335:N$6972,2,0)</f>
        <v>1014690</v>
      </c>
      <c r="O1901" s="61">
        <f t="shared" si="90"/>
        <v>0</v>
      </c>
    </row>
    <row r="1902" spans="1:17" hidden="1" x14ac:dyDescent="0.3">
      <c r="A1902" s="43">
        <v>2023</v>
      </c>
      <c r="B1902" s="44" t="s">
        <v>15726</v>
      </c>
      <c r="C1902" s="19">
        <f t="shared" si="88"/>
        <v>13206</v>
      </c>
      <c r="D1902" s="44" t="s">
        <v>13350</v>
      </c>
      <c r="E1902" s="45" t="s">
        <v>15723</v>
      </c>
      <c r="F1902" s="18">
        <f t="shared" si="89"/>
        <v>3</v>
      </c>
      <c r="G1902" s="46" t="s">
        <v>11799</v>
      </c>
      <c r="H1902" s="46" t="s">
        <v>15725</v>
      </c>
      <c r="I1902" s="44" t="s">
        <v>11725</v>
      </c>
      <c r="J1902" s="47">
        <v>318150</v>
      </c>
      <c r="K1902" s="48">
        <v>0.1</v>
      </c>
      <c r="L1902" s="47">
        <v>31815</v>
      </c>
      <c r="M1902" s="47">
        <v>349965</v>
      </c>
      <c r="N1902">
        <f>+VLOOKUP(C1902,'Thanh toán '!M$1335:N$6972,2,0)</f>
        <v>349965</v>
      </c>
      <c r="O1902" s="61">
        <f t="shared" si="90"/>
        <v>0</v>
      </c>
    </row>
    <row r="1903" spans="1:17" hidden="1" x14ac:dyDescent="0.3">
      <c r="A1903" s="18">
        <v>2023</v>
      </c>
      <c r="B1903" s="19" t="s">
        <v>15727</v>
      </c>
      <c r="C1903" s="19">
        <f t="shared" si="88"/>
        <v>13208</v>
      </c>
      <c r="D1903" s="19" t="s">
        <v>13350</v>
      </c>
      <c r="E1903" s="24" t="s">
        <v>15723</v>
      </c>
      <c r="F1903" s="18">
        <f t="shared" si="89"/>
        <v>3</v>
      </c>
      <c r="G1903" s="23" t="s">
        <v>12518</v>
      </c>
      <c r="H1903" s="23" t="s">
        <v>12518</v>
      </c>
      <c r="I1903" s="19" t="s">
        <v>12519</v>
      </c>
      <c r="J1903" s="41">
        <v>3791450</v>
      </c>
      <c r="K1903" s="42">
        <v>0.1</v>
      </c>
      <c r="L1903" s="41">
        <v>379145</v>
      </c>
      <c r="M1903" s="41">
        <v>4170595</v>
      </c>
      <c r="N1903">
        <f>+VLOOKUP(C1903,'Thanh toán '!M$1335:N$6972,2,0)</f>
        <v>4170595</v>
      </c>
      <c r="O1903" s="61">
        <f t="shared" si="90"/>
        <v>0</v>
      </c>
    </row>
    <row r="1904" spans="1:17" hidden="1" x14ac:dyDescent="0.3">
      <c r="A1904" s="18">
        <v>2023</v>
      </c>
      <c r="B1904" s="19" t="s">
        <v>15728</v>
      </c>
      <c r="C1904" s="19">
        <f t="shared" si="88"/>
        <v>13211</v>
      </c>
      <c r="D1904" s="19" t="s">
        <v>13350</v>
      </c>
      <c r="E1904" s="24" t="s">
        <v>15723</v>
      </c>
      <c r="F1904" s="18">
        <f t="shared" si="89"/>
        <v>3</v>
      </c>
      <c r="G1904" s="23" t="s">
        <v>11799</v>
      </c>
      <c r="H1904" s="23" t="s">
        <v>13835</v>
      </c>
      <c r="I1904" s="19" t="s">
        <v>11725</v>
      </c>
      <c r="J1904" s="41">
        <v>806200</v>
      </c>
      <c r="K1904" s="42">
        <v>0.1</v>
      </c>
      <c r="L1904" s="41">
        <v>80620</v>
      </c>
      <c r="M1904" s="41">
        <v>886820</v>
      </c>
      <c r="N1904">
        <f>+VLOOKUP(C1904,'Thanh toán '!M$1335:N$6972,2,0)</f>
        <v>886820</v>
      </c>
      <c r="O1904" s="61">
        <f t="shared" si="90"/>
        <v>0</v>
      </c>
    </row>
    <row r="1905" spans="1:15" hidden="1" x14ac:dyDescent="0.3">
      <c r="A1905" s="18">
        <v>2023</v>
      </c>
      <c r="B1905" s="19" t="s">
        <v>15729</v>
      </c>
      <c r="C1905" s="19">
        <f t="shared" si="88"/>
        <v>13214</v>
      </c>
      <c r="D1905" s="19" t="s">
        <v>13350</v>
      </c>
      <c r="E1905" s="24" t="s">
        <v>15723</v>
      </c>
      <c r="F1905" s="18">
        <f t="shared" si="89"/>
        <v>3</v>
      </c>
      <c r="G1905" s="23" t="s">
        <v>12336</v>
      </c>
      <c r="H1905" s="23" t="s">
        <v>12336</v>
      </c>
      <c r="I1905" s="19" t="s">
        <v>12337</v>
      </c>
      <c r="J1905" s="41">
        <v>2060643</v>
      </c>
      <c r="K1905" s="42">
        <v>9.9999854414374548E-2</v>
      </c>
      <c r="L1905" s="41">
        <v>206064</v>
      </c>
      <c r="M1905" s="41">
        <v>2266707</v>
      </c>
      <c r="N1905">
        <f>+VLOOKUP(C1905,'Thanh toán '!M$1335:N$6972,2,0)</f>
        <v>2266707</v>
      </c>
      <c r="O1905" s="61">
        <f t="shared" si="90"/>
        <v>0</v>
      </c>
    </row>
    <row r="1906" spans="1:15" hidden="1" x14ac:dyDescent="0.3">
      <c r="A1906" s="18">
        <v>2023</v>
      </c>
      <c r="B1906" s="19" t="s">
        <v>15730</v>
      </c>
      <c r="C1906" s="19">
        <f t="shared" si="88"/>
        <v>13215</v>
      </c>
      <c r="D1906" s="19" t="s">
        <v>13350</v>
      </c>
      <c r="E1906" s="24" t="s">
        <v>15723</v>
      </c>
      <c r="F1906" s="18">
        <f t="shared" si="89"/>
        <v>3</v>
      </c>
      <c r="G1906" s="23" t="s">
        <v>11799</v>
      </c>
      <c r="H1906" s="23" t="s">
        <v>14397</v>
      </c>
      <c r="I1906" s="19" t="s">
        <v>11725</v>
      </c>
      <c r="J1906" s="41">
        <v>850875</v>
      </c>
      <c r="K1906" s="42">
        <v>0.10000058763038049</v>
      </c>
      <c r="L1906" s="41">
        <v>85088</v>
      </c>
      <c r="M1906" s="41">
        <v>935963</v>
      </c>
      <c r="N1906">
        <f>+VLOOKUP(C1906,'Thanh toán '!M$1335:N$6972,2,0)</f>
        <v>935963</v>
      </c>
      <c r="O1906" s="61">
        <f t="shared" si="90"/>
        <v>0</v>
      </c>
    </row>
    <row r="1907" spans="1:15" hidden="1" x14ac:dyDescent="0.3">
      <c r="A1907" s="18">
        <v>2023</v>
      </c>
      <c r="B1907" s="19" t="s">
        <v>15731</v>
      </c>
      <c r="C1907" s="19">
        <f t="shared" si="88"/>
        <v>13216</v>
      </c>
      <c r="D1907" s="19" t="s">
        <v>13350</v>
      </c>
      <c r="E1907" s="24" t="s">
        <v>15723</v>
      </c>
      <c r="F1907" s="18">
        <f t="shared" si="89"/>
        <v>3</v>
      </c>
      <c r="G1907" s="23" t="s">
        <v>11799</v>
      </c>
      <c r="H1907" s="23" t="s">
        <v>14397</v>
      </c>
      <c r="I1907" s="19" t="s">
        <v>11725</v>
      </c>
      <c r="J1907" s="41">
        <v>330750</v>
      </c>
      <c r="K1907" s="42">
        <v>0.1</v>
      </c>
      <c r="L1907" s="41">
        <v>33075</v>
      </c>
      <c r="M1907" s="41">
        <v>363825</v>
      </c>
      <c r="N1907">
        <f>+VLOOKUP(C1907,'Thanh toán '!M$1335:N$6972,2,0)</f>
        <v>363825</v>
      </c>
      <c r="O1907" s="61">
        <f t="shared" si="90"/>
        <v>0</v>
      </c>
    </row>
    <row r="1908" spans="1:15" hidden="1" x14ac:dyDescent="0.3">
      <c r="A1908" s="18">
        <v>2023</v>
      </c>
      <c r="B1908" s="19" t="s">
        <v>15732</v>
      </c>
      <c r="C1908" s="19">
        <f t="shared" si="88"/>
        <v>13217</v>
      </c>
      <c r="D1908" s="19" t="s">
        <v>13350</v>
      </c>
      <c r="E1908" s="24" t="s">
        <v>15723</v>
      </c>
      <c r="F1908" s="18">
        <f t="shared" si="89"/>
        <v>3</v>
      </c>
      <c r="G1908" s="23" t="s">
        <v>12509</v>
      </c>
      <c r="H1908" s="23" t="s">
        <v>12509</v>
      </c>
      <c r="I1908" s="19" t="s">
        <v>12510</v>
      </c>
      <c r="J1908" s="41">
        <v>2163000</v>
      </c>
      <c r="K1908" s="42">
        <v>0.1</v>
      </c>
      <c r="L1908" s="41">
        <v>216300</v>
      </c>
      <c r="M1908" s="41">
        <v>2379300</v>
      </c>
      <c r="N1908">
        <f>+VLOOKUP(C1908,'Thanh toán '!M$1335:N$6972,2,0)</f>
        <v>2379300</v>
      </c>
      <c r="O1908" s="61">
        <f t="shared" si="90"/>
        <v>0</v>
      </c>
    </row>
    <row r="1909" spans="1:15" hidden="1" x14ac:dyDescent="0.3">
      <c r="A1909" s="18">
        <v>2023</v>
      </c>
      <c r="B1909" s="19" t="s">
        <v>15733</v>
      </c>
      <c r="C1909" s="19">
        <f t="shared" si="88"/>
        <v>13270</v>
      </c>
      <c r="D1909" s="19" t="s">
        <v>13350</v>
      </c>
      <c r="E1909" s="24" t="s">
        <v>15723</v>
      </c>
      <c r="F1909" s="18">
        <f t="shared" si="89"/>
        <v>3</v>
      </c>
      <c r="G1909" s="23" t="s">
        <v>12239</v>
      </c>
      <c r="H1909" s="23" t="s">
        <v>13476</v>
      </c>
      <c r="I1909" s="19" t="s">
        <v>12240</v>
      </c>
      <c r="J1909" s="41">
        <v>2220235</v>
      </c>
      <c r="K1909" s="42">
        <v>0.10000022520138634</v>
      </c>
      <c r="L1909" s="41">
        <v>222024</v>
      </c>
      <c r="M1909" s="41">
        <v>2442259</v>
      </c>
      <c r="N1909">
        <f>+VLOOKUP(C1909,'Thanh toán '!M$1335:N$6972,2,0)</f>
        <v>2442259</v>
      </c>
      <c r="O1909" s="61">
        <f t="shared" si="90"/>
        <v>0</v>
      </c>
    </row>
    <row r="1910" spans="1:15" hidden="1" x14ac:dyDescent="0.3">
      <c r="A1910" s="18">
        <v>2023</v>
      </c>
      <c r="B1910" s="19" t="s">
        <v>15734</v>
      </c>
      <c r="C1910" s="19">
        <f t="shared" si="88"/>
        <v>13273</v>
      </c>
      <c r="D1910" s="19" t="s">
        <v>13350</v>
      </c>
      <c r="E1910" s="24" t="s">
        <v>15723</v>
      </c>
      <c r="F1910" s="18">
        <f t="shared" si="89"/>
        <v>3</v>
      </c>
      <c r="G1910" s="23" t="s">
        <v>11799</v>
      </c>
      <c r="H1910" s="23" t="s">
        <v>13511</v>
      </c>
      <c r="I1910" s="19" t="s">
        <v>11725</v>
      </c>
      <c r="J1910" s="41">
        <v>922445</v>
      </c>
      <c r="K1910" s="42">
        <v>0.10000054203773667</v>
      </c>
      <c r="L1910" s="41">
        <v>92245</v>
      </c>
      <c r="M1910" s="41">
        <v>1014690</v>
      </c>
      <c r="N1910">
        <f>+VLOOKUP(C1910,'Thanh toán '!M$1335:N$6972,2,0)</f>
        <v>1014690</v>
      </c>
      <c r="O1910" s="61">
        <f t="shared" si="90"/>
        <v>0</v>
      </c>
    </row>
    <row r="1911" spans="1:15" hidden="1" x14ac:dyDescent="0.3">
      <c r="A1911" s="18">
        <v>2023</v>
      </c>
      <c r="B1911" s="19" t="s">
        <v>15735</v>
      </c>
      <c r="C1911" s="19">
        <f t="shared" si="88"/>
        <v>13274</v>
      </c>
      <c r="D1911" s="19" t="s">
        <v>13350</v>
      </c>
      <c r="E1911" s="24" t="s">
        <v>15723</v>
      </c>
      <c r="F1911" s="18">
        <f t="shared" si="89"/>
        <v>3</v>
      </c>
      <c r="G1911" s="23" t="s">
        <v>11799</v>
      </c>
      <c r="H1911" s="23" t="s">
        <v>13507</v>
      </c>
      <c r="I1911" s="19" t="s">
        <v>11725</v>
      </c>
      <c r="J1911" s="41">
        <v>444232</v>
      </c>
      <c r="K1911" s="42">
        <v>9.9999549784797137E-2</v>
      </c>
      <c r="L1911" s="41">
        <v>44423</v>
      </c>
      <c r="M1911" s="41">
        <v>488655</v>
      </c>
      <c r="N1911">
        <f>+VLOOKUP(C1911,'Thanh toán '!M$1335:N$6972,2,0)</f>
        <v>488655</v>
      </c>
      <c r="O1911" s="61">
        <f t="shared" si="90"/>
        <v>0</v>
      </c>
    </row>
    <row r="1912" spans="1:15" hidden="1" x14ac:dyDescent="0.3">
      <c r="A1912" s="18">
        <v>2023</v>
      </c>
      <c r="B1912" s="19" t="s">
        <v>15736</v>
      </c>
      <c r="C1912" s="19">
        <f t="shared" si="88"/>
        <v>13279</v>
      </c>
      <c r="D1912" s="19" t="s">
        <v>13350</v>
      </c>
      <c r="E1912" s="24" t="s">
        <v>15723</v>
      </c>
      <c r="F1912" s="18">
        <f t="shared" si="89"/>
        <v>3</v>
      </c>
      <c r="G1912" s="23" t="s">
        <v>11799</v>
      </c>
      <c r="H1912" s="23" t="s">
        <v>13663</v>
      </c>
      <c r="I1912" s="19" t="s">
        <v>11725</v>
      </c>
      <c r="J1912" s="41">
        <v>434966</v>
      </c>
      <c r="K1912" s="42">
        <v>0.10000091961210761</v>
      </c>
      <c r="L1912" s="41">
        <v>43497</v>
      </c>
      <c r="M1912" s="41">
        <v>478463</v>
      </c>
      <c r="N1912">
        <f>+VLOOKUP(C1912,'Thanh toán '!M$1335:N$6972,2,0)</f>
        <v>478463</v>
      </c>
      <c r="O1912" s="61">
        <f t="shared" si="90"/>
        <v>0</v>
      </c>
    </row>
    <row r="1913" spans="1:15" hidden="1" x14ac:dyDescent="0.3">
      <c r="A1913" s="18">
        <v>2023</v>
      </c>
      <c r="B1913" s="19" t="s">
        <v>15737</v>
      </c>
      <c r="C1913" s="19">
        <f t="shared" si="88"/>
        <v>13280</v>
      </c>
      <c r="D1913" s="19" t="s">
        <v>13350</v>
      </c>
      <c r="E1913" s="24" t="s">
        <v>15723</v>
      </c>
      <c r="F1913" s="18">
        <f t="shared" si="89"/>
        <v>3</v>
      </c>
      <c r="G1913" s="23" t="s">
        <v>11799</v>
      </c>
      <c r="H1913" s="23" t="s">
        <v>13731</v>
      </c>
      <c r="I1913" s="19" t="s">
        <v>11725</v>
      </c>
      <c r="J1913" s="41">
        <v>999560</v>
      </c>
      <c r="K1913" s="42">
        <v>0.1</v>
      </c>
      <c r="L1913" s="41">
        <v>99956</v>
      </c>
      <c r="M1913" s="41">
        <v>1099516</v>
      </c>
      <c r="N1913">
        <f>+VLOOKUP(C1913,'Thanh toán '!M$1335:N$6972,2,0)</f>
        <v>1099516</v>
      </c>
      <c r="O1913" s="61">
        <f t="shared" si="90"/>
        <v>0</v>
      </c>
    </row>
    <row r="1914" spans="1:15" hidden="1" x14ac:dyDescent="0.3">
      <c r="A1914" s="18">
        <v>2023</v>
      </c>
      <c r="B1914" s="19" t="s">
        <v>15738</v>
      </c>
      <c r="C1914" s="19">
        <f t="shared" si="88"/>
        <v>13285</v>
      </c>
      <c r="D1914" s="19" t="s">
        <v>13350</v>
      </c>
      <c r="E1914" s="24" t="s">
        <v>15723</v>
      </c>
      <c r="F1914" s="18">
        <f t="shared" si="89"/>
        <v>3</v>
      </c>
      <c r="G1914" s="23" t="s">
        <v>11860</v>
      </c>
      <c r="H1914" s="23" t="s">
        <v>13782</v>
      </c>
      <c r="I1914" s="19" t="s">
        <v>11719</v>
      </c>
      <c r="J1914" s="41">
        <v>1253796</v>
      </c>
      <c r="K1914" s="42">
        <v>0.10000031903116616</v>
      </c>
      <c r="L1914" s="41">
        <v>125380</v>
      </c>
      <c r="M1914" s="41">
        <v>1379176</v>
      </c>
      <c r="N1914">
        <f>+VLOOKUP(C1914,'Thanh toán '!M$1335:N$6972,2,0)</f>
        <v>1379176</v>
      </c>
      <c r="O1914" s="61">
        <f t="shared" si="90"/>
        <v>0</v>
      </c>
    </row>
    <row r="1915" spans="1:15" hidden="1" x14ac:dyDescent="0.3">
      <c r="A1915" s="18">
        <v>2023</v>
      </c>
      <c r="B1915" s="19" t="s">
        <v>15739</v>
      </c>
      <c r="C1915" s="19">
        <f t="shared" si="88"/>
        <v>13286</v>
      </c>
      <c r="D1915" s="19" t="s">
        <v>13350</v>
      </c>
      <c r="E1915" s="24" t="s">
        <v>15723</v>
      </c>
      <c r="F1915" s="18">
        <f t="shared" si="89"/>
        <v>3</v>
      </c>
      <c r="G1915" s="23" t="s">
        <v>11860</v>
      </c>
      <c r="H1915" s="23" t="s">
        <v>13652</v>
      </c>
      <c r="I1915" s="19" t="s">
        <v>11719</v>
      </c>
      <c r="J1915" s="41">
        <v>1646798</v>
      </c>
      <c r="K1915" s="42">
        <v>0.10000012144780356</v>
      </c>
      <c r="L1915" s="41">
        <v>164680</v>
      </c>
      <c r="M1915" s="41">
        <v>1811478</v>
      </c>
      <c r="N1915">
        <f>+VLOOKUP(C1915,'Thanh toán '!M$1335:N$6972,2,0)</f>
        <v>1811478</v>
      </c>
      <c r="O1915" s="61">
        <f t="shared" si="90"/>
        <v>0</v>
      </c>
    </row>
    <row r="1916" spans="1:15" hidden="1" x14ac:dyDescent="0.3">
      <c r="A1916" s="18">
        <v>2023</v>
      </c>
      <c r="B1916" s="19" t="s">
        <v>15740</v>
      </c>
      <c r="C1916" s="19">
        <f t="shared" si="88"/>
        <v>13287</v>
      </c>
      <c r="D1916" s="19" t="s">
        <v>13350</v>
      </c>
      <c r="E1916" s="24" t="s">
        <v>15723</v>
      </c>
      <c r="F1916" s="18">
        <f t="shared" si="89"/>
        <v>3</v>
      </c>
      <c r="G1916" s="23" t="s">
        <v>11860</v>
      </c>
      <c r="H1916" s="23" t="s">
        <v>13797</v>
      </c>
      <c r="I1916" s="19" t="s">
        <v>11719</v>
      </c>
      <c r="J1916" s="41">
        <v>1357844</v>
      </c>
      <c r="K1916" s="42">
        <v>9.9999705415349624E-2</v>
      </c>
      <c r="L1916" s="41">
        <v>135784</v>
      </c>
      <c r="M1916" s="41">
        <v>1493628</v>
      </c>
      <c r="N1916">
        <f>+VLOOKUP(C1916,'Thanh toán '!M$1335:N$6972,2,0)</f>
        <v>1493628</v>
      </c>
      <c r="O1916" s="61">
        <f t="shared" si="90"/>
        <v>0</v>
      </c>
    </row>
    <row r="1917" spans="1:15" hidden="1" x14ac:dyDescent="0.3">
      <c r="A1917" s="18">
        <v>2023</v>
      </c>
      <c r="B1917" s="19" t="s">
        <v>15741</v>
      </c>
      <c r="C1917" s="19">
        <f t="shared" si="88"/>
        <v>13288</v>
      </c>
      <c r="D1917" s="19" t="s">
        <v>13350</v>
      </c>
      <c r="E1917" s="24" t="s">
        <v>15723</v>
      </c>
      <c r="F1917" s="18">
        <f t="shared" si="89"/>
        <v>3</v>
      </c>
      <c r="G1917" s="23" t="s">
        <v>11860</v>
      </c>
      <c r="H1917" s="23" t="s">
        <v>13793</v>
      </c>
      <c r="I1917" s="19" t="s">
        <v>11719</v>
      </c>
      <c r="J1917" s="41">
        <v>1926182</v>
      </c>
      <c r="K1917" s="42">
        <v>9.9999896167651869E-2</v>
      </c>
      <c r="L1917" s="41">
        <v>192618</v>
      </c>
      <c r="M1917" s="41">
        <v>2118800</v>
      </c>
      <c r="N1917">
        <f>+VLOOKUP(C1917,'Thanh toán '!M$1335:N$6972,2,0)</f>
        <v>2118800</v>
      </c>
      <c r="O1917" s="61">
        <f t="shared" si="90"/>
        <v>0</v>
      </c>
    </row>
    <row r="1918" spans="1:15" hidden="1" x14ac:dyDescent="0.3">
      <c r="A1918" s="18">
        <v>2023</v>
      </c>
      <c r="B1918" s="19" t="s">
        <v>15742</v>
      </c>
      <c r="C1918" s="19">
        <f t="shared" si="88"/>
        <v>13289</v>
      </c>
      <c r="D1918" s="19" t="s">
        <v>13350</v>
      </c>
      <c r="E1918" s="24" t="s">
        <v>15723</v>
      </c>
      <c r="F1918" s="18">
        <f t="shared" si="89"/>
        <v>3</v>
      </c>
      <c r="G1918" s="23" t="s">
        <v>11860</v>
      </c>
      <c r="H1918" s="23" t="s">
        <v>13761</v>
      </c>
      <c r="I1918" s="19" t="s">
        <v>11719</v>
      </c>
      <c r="J1918" s="41">
        <v>3542082</v>
      </c>
      <c r="K1918" s="42">
        <v>9.9999943536033323E-2</v>
      </c>
      <c r="L1918" s="41">
        <v>354208</v>
      </c>
      <c r="M1918" s="41">
        <v>3896290</v>
      </c>
      <c r="N1918">
        <f>+VLOOKUP(C1918,'Thanh toán '!M$1335:N$6972,2,0)</f>
        <v>3896290</v>
      </c>
      <c r="O1918" s="61">
        <f t="shared" si="90"/>
        <v>0</v>
      </c>
    </row>
    <row r="1919" spans="1:15" hidden="1" x14ac:dyDescent="0.3">
      <c r="A1919" s="18">
        <v>2023</v>
      </c>
      <c r="B1919" s="19" t="s">
        <v>15743</v>
      </c>
      <c r="C1919" s="19">
        <f t="shared" si="88"/>
        <v>13299</v>
      </c>
      <c r="D1919" s="19" t="s">
        <v>13350</v>
      </c>
      <c r="E1919" s="24" t="s">
        <v>15723</v>
      </c>
      <c r="F1919" s="18">
        <f t="shared" si="89"/>
        <v>3</v>
      </c>
      <c r="G1919" s="23" t="s">
        <v>12167</v>
      </c>
      <c r="H1919" s="23" t="s">
        <v>12167</v>
      </c>
      <c r="I1919" s="19" t="s">
        <v>12168</v>
      </c>
      <c r="J1919" s="41">
        <v>1102500</v>
      </c>
      <c r="K1919" s="42">
        <v>0.1</v>
      </c>
      <c r="L1919" s="41">
        <v>110250</v>
      </c>
      <c r="M1919" s="41">
        <v>1212750</v>
      </c>
      <c r="N1919">
        <f>+VLOOKUP(C1919,'Thanh toán '!M$1335:N$6972,2,0)</f>
        <v>1212750</v>
      </c>
      <c r="O1919" s="61">
        <f t="shared" si="90"/>
        <v>0</v>
      </c>
    </row>
    <row r="1920" spans="1:15" hidden="1" x14ac:dyDescent="0.3">
      <c r="A1920" s="18">
        <v>2023</v>
      </c>
      <c r="B1920" s="19" t="s">
        <v>15744</v>
      </c>
      <c r="C1920" s="19">
        <f t="shared" si="88"/>
        <v>13300</v>
      </c>
      <c r="D1920" s="19" t="s">
        <v>13350</v>
      </c>
      <c r="E1920" s="24" t="s">
        <v>15723</v>
      </c>
      <c r="F1920" s="18">
        <f t="shared" si="89"/>
        <v>3</v>
      </c>
      <c r="G1920" s="23" t="s">
        <v>12167</v>
      </c>
      <c r="H1920" s="23" t="s">
        <v>12167</v>
      </c>
      <c r="I1920" s="19" t="s">
        <v>12168</v>
      </c>
      <c r="J1920" s="41">
        <v>1110580</v>
      </c>
      <c r="K1920" s="42">
        <v>0.1</v>
      </c>
      <c r="L1920" s="41">
        <v>111058</v>
      </c>
      <c r="M1920" s="41">
        <v>1221638</v>
      </c>
      <c r="N1920">
        <f>+VLOOKUP(C1920,'Thanh toán '!M$1335:N$6972,2,0)</f>
        <v>1221638</v>
      </c>
      <c r="O1920" s="61">
        <f t="shared" si="90"/>
        <v>0</v>
      </c>
    </row>
    <row r="1921" spans="1:15" hidden="1" x14ac:dyDescent="0.3">
      <c r="A1921" s="18">
        <v>2023</v>
      </c>
      <c r="B1921" s="19" t="s">
        <v>15745</v>
      </c>
      <c r="C1921" s="19">
        <f t="shared" si="88"/>
        <v>13301</v>
      </c>
      <c r="D1921" s="19" t="s">
        <v>13350</v>
      </c>
      <c r="E1921" s="24" t="s">
        <v>15723</v>
      </c>
      <c r="F1921" s="18">
        <f t="shared" si="89"/>
        <v>3</v>
      </c>
      <c r="G1921" s="23" t="s">
        <v>12293</v>
      </c>
      <c r="H1921" s="23" t="s">
        <v>12293</v>
      </c>
      <c r="I1921" s="19" t="s">
        <v>12294</v>
      </c>
      <c r="J1921" s="41">
        <v>2230145</v>
      </c>
      <c r="K1921" s="42">
        <v>0.10000022420066856</v>
      </c>
      <c r="L1921" s="41">
        <v>223015</v>
      </c>
      <c r="M1921" s="41">
        <v>2453160</v>
      </c>
      <c r="N1921">
        <f>+VLOOKUP(C1921,'Thanh toán '!M$1335:N$6972,2,0)</f>
        <v>2453160</v>
      </c>
      <c r="O1921" s="61">
        <f t="shared" si="90"/>
        <v>0</v>
      </c>
    </row>
    <row r="1922" spans="1:15" hidden="1" x14ac:dyDescent="0.3">
      <c r="A1922" s="18">
        <v>2023</v>
      </c>
      <c r="B1922" s="19" t="s">
        <v>15746</v>
      </c>
      <c r="C1922" s="19">
        <f t="shared" si="88"/>
        <v>13311</v>
      </c>
      <c r="D1922" s="19" t="s">
        <v>13350</v>
      </c>
      <c r="E1922" s="24" t="s">
        <v>15723</v>
      </c>
      <c r="F1922" s="18">
        <f t="shared" si="89"/>
        <v>3</v>
      </c>
      <c r="G1922" s="23" t="s">
        <v>12191</v>
      </c>
      <c r="H1922" s="23" t="s">
        <v>14145</v>
      </c>
      <c r="I1922" s="19" t="s">
        <v>12192</v>
      </c>
      <c r="J1922" s="41">
        <v>340315</v>
      </c>
      <c r="K1922" s="42">
        <v>0.10000146922703966</v>
      </c>
      <c r="L1922" s="41">
        <v>34032</v>
      </c>
      <c r="M1922" s="41">
        <v>374347</v>
      </c>
      <c r="N1922">
        <f>+VLOOKUP(C1922,'Thanh toán '!M$1335:N$6972,2,0)</f>
        <v>374347</v>
      </c>
      <c r="O1922" s="61">
        <f t="shared" si="90"/>
        <v>0</v>
      </c>
    </row>
    <row r="1923" spans="1:15" hidden="1" x14ac:dyDescent="0.3">
      <c r="A1923" s="18">
        <v>2023</v>
      </c>
      <c r="B1923" s="19" t="s">
        <v>15747</v>
      </c>
      <c r="C1923" s="19">
        <f t="shared" si="88"/>
        <v>13312</v>
      </c>
      <c r="D1923" s="19" t="s">
        <v>13350</v>
      </c>
      <c r="E1923" s="24" t="s">
        <v>15723</v>
      </c>
      <c r="F1923" s="18">
        <f t="shared" si="89"/>
        <v>3</v>
      </c>
      <c r="G1923" s="23" t="s">
        <v>11799</v>
      </c>
      <c r="H1923" s="23" t="s">
        <v>13639</v>
      </c>
      <c r="I1923" s="19" t="s">
        <v>11725</v>
      </c>
      <c r="J1923" s="41">
        <v>340315</v>
      </c>
      <c r="K1923" s="42">
        <v>0.10000146922703966</v>
      </c>
      <c r="L1923" s="41">
        <v>34032</v>
      </c>
      <c r="M1923" s="41">
        <v>374347</v>
      </c>
      <c r="N1923">
        <f>+VLOOKUP(C1923,'Thanh toán '!M$1335:N$6972,2,0)</f>
        <v>374347</v>
      </c>
      <c r="O1923" s="61">
        <f t="shared" si="90"/>
        <v>0</v>
      </c>
    </row>
    <row r="1924" spans="1:15" hidden="1" x14ac:dyDescent="0.3">
      <c r="A1924" s="18">
        <v>2023</v>
      </c>
      <c r="B1924" s="19" t="s">
        <v>15748</v>
      </c>
      <c r="C1924" s="19">
        <f t="shared" si="88"/>
        <v>13313</v>
      </c>
      <c r="D1924" s="19" t="s">
        <v>13350</v>
      </c>
      <c r="E1924" s="24" t="s">
        <v>15749</v>
      </c>
      <c r="F1924" s="18">
        <f t="shared" si="89"/>
        <v>3</v>
      </c>
      <c r="G1924" s="23" t="s">
        <v>12282</v>
      </c>
      <c r="H1924" s="23" t="s">
        <v>12282</v>
      </c>
      <c r="I1924" s="19" t="s">
        <v>12283</v>
      </c>
      <c r="J1924" s="41">
        <v>2032100</v>
      </c>
      <c r="K1924" s="42">
        <v>0.1</v>
      </c>
      <c r="L1924" s="41">
        <v>203210</v>
      </c>
      <c r="M1924" s="41">
        <v>2235310</v>
      </c>
      <c r="N1924">
        <f>+VLOOKUP(C1924,'Thanh toán '!M$1335:N$6972,2,0)</f>
        <v>2235310</v>
      </c>
      <c r="O1924" s="61">
        <f t="shared" si="90"/>
        <v>0</v>
      </c>
    </row>
    <row r="1925" spans="1:15" hidden="1" x14ac:dyDescent="0.3">
      <c r="A1925" s="18">
        <v>2023</v>
      </c>
      <c r="B1925" s="19" t="s">
        <v>15750</v>
      </c>
      <c r="C1925" s="19">
        <f t="shared" si="88"/>
        <v>13315</v>
      </c>
      <c r="D1925" s="19" t="s">
        <v>13350</v>
      </c>
      <c r="E1925" s="24" t="s">
        <v>15749</v>
      </c>
      <c r="F1925" s="18">
        <f t="shared" si="89"/>
        <v>3</v>
      </c>
      <c r="G1925" s="23" t="s">
        <v>11799</v>
      </c>
      <c r="H1925" s="23" t="s">
        <v>13463</v>
      </c>
      <c r="I1925" s="19" t="s">
        <v>11725</v>
      </c>
      <c r="J1925" s="41">
        <v>340315</v>
      </c>
      <c r="K1925" s="42">
        <v>0.10000146922703966</v>
      </c>
      <c r="L1925" s="41">
        <v>34032</v>
      </c>
      <c r="M1925" s="41">
        <v>374347</v>
      </c>
      <c r="N1925">
        <f>+VLOOKUP(C1925,'Thanh toán '!M$1335:N$6972,2,0)</f>
        <v>374347</v>
      </c>
      <c r="O1925" s="61">
        <f t="shared" si="90"/>
        <v>0</v>
      </c>
    </row>
    <row r="1926" spans="1:15" hidden="1" x14ac:dyDescent="0.3">
      <c r="A1926" s="18">
        <v>2023</v>
      </c>
      <c r="B1926" s="19" t="s">
        <v>15751</v>
      </c>
      <c r="C1926" s="19">
        <f t="shared" ref="C1926:C1989" si="91">+B1926*1</f>
        <v>13316</v>
      </c>
      <c r="D1926" s="19" t="s">
        <v>13350</v>
      </c>
      <c r="E1926" s="24" t="s">
        <v>15749</v>
      </c>
      <c r="F1926" s="18">
        <f t="shared" ref="F1926:F1989" si="92">+MONTH(E1926)</f>
        <v>3</v>
      </c>
      <c r="G1926" s="23" t="s">
        <v>11799</v>
      </c>
      <c r="H1926" s="23" t="s">
        <v>13465</v>
      </c>
      <c r="I1926" s="19" t="s">
        <v>11725</v>
      </c>
      <c r="J1926" s="41">
        <v>340315</v>
      </c>
      <c r="K1926" s="42">
        <v>0.10000146922703966</v>
      </c>
      <c r="L1926" s="41">
        <v>34032</v>
      </c>
      <c r="M1926" s="41">
        <v>374347</v>
      </c>
      <c r="N1926">
        <f>+VLOOKUP(C1926,'Thanh toán '!M$1335:N$6972,2,0)</f>
        <v>374347</v>
      </c>
      <c r="O1926" s="61">
        <f t="shared" ref="O1926:O1989" si="93">+N1926-M1926</f>
        <v>0</v>
      </c>
    </row>
    <row r="1927" spans="1:15" hidden="1" x14ac:dyDescent="0.3">
      <c r="A1927" s="43">
        <v>2023</v>
      </c>
      <c r="B1927" s="44" t="s">
        <v>15752</v>
      </c>
      <c r="C1927" s="19">
        <f t="shared" si="91"/>
        <v>13317</v>
      </c>
      <c r="D1927" s="44" t="s">
        <v>13350</v>
      </c>
      <c r="E1927" s="45" t="s">
        <v>15749</v>
      </c>
      <c r="F1927" s="18">
        <f t="shared" si="92"/>
        <v>3</v>
      </c>
      <c r="G1927" s="46" t="s">
        <v>11799</v>
      </c>
      <c r="H1927" s="46" t="s">
        <v>13469</v>
      </c>
      <c r="I1927" s="44" t="s">
        <v>11725</v>
      </c>
      <c r="J1927" s="47">
        <v>453750</v>
      </c>
      <c r="K1927" s="48">
        <v>0.1</v>
      </c>
      <c r="L1927" s="47">
        <v>45375</v>
      </c>
      <c r="M1927" s="47">
        <v>0</v>
      </c>
      <c r="O1927" s="61"/>
    </row>
    <row r="1928" spans="1:15" hidden="1" x14ac:dyDescent="0.3">
      <c r="A1928" s="43">
        <v>2023</v>
      </c>
      <c r="B1928" s="44" t="s">
        <v>15753</v>
      </c>
      <c r="C1928" s="19">
        <f t="shared" si="91"/>
        <v>13318</v>
      </c>
      <c r="D1928" s="44" t="s">
        <v>13350</v>
      </c>
      <c r="E1928" s="45" t="s">
        <v>15749</v>
      </c>
      <c r="F1928" s="18">
        <f t="shared" si="92"/>
        <v>3</v>
      </c>
      <c r="G1928" s="46" t="s">
        <v>11799</v>
      </c>
      <c r="H1928" s="46" t="s">
        <v>14086</v>
      </c>
      <c r="I1928" s="44" t="s">
        <v>11725</v>
      </c>
      <c r="J1928" s="47">
        <v>453750</v>
      </c>
      <c r="K1928" s="48">
        <v>0.1</v>
      </c>
      <c r="L1928" s="47">
        <v>45375</v>
      </c>
      <c r="M1928" s="47">
        <v>0</v>
      </c>
      <c r="O1928" s="61"/>
    </row>
    <row r="1929" spans="1:15" hidden="1" x14ac:dyDescent="0.3">
      <c r="A1929" s="43">
        <v>2023</v>
      </c>
      <c r="B1929" s="44" t="s">
        <v>15754</v>
      </c>
      <c r="C1929" s="19">
        <f t="shared" si="91"/>
        <v>13319</v>
      </c>
      <c r="D1929" s="44" t="s">
        <v>13350</v>
      </c>
      <c r="E1929" s="45" t="s">
        <v>15749</v>
      </c>
      <c r="F1929" s="18">
        <f t="shared" si="92"/>
        <v>3</v>
      </c>
      <c r="G1929" s="46" t="s">
        <v>11799</v>
      </c>
      <c r="H1929" s="46" t="s">
        <v>13540</v>
      </c>
      <c r="I1929" s="44" t="s">
        <v>11725</v>
      </c>
      <c r="J1929" s="47">
        <v>453750</v>
      </c>
      <c r="K1929" s="48">
        <v>0.1</v>
      </c>
      <c r="L1929" s="47">
        <v>45375</v>
      </c>
      <c r="M1929" s="47">
        <v>0</v>
      </c>
      <c r="O1929" s="61"/>
    </row>
    <row r="1930" spans="1:15" hidden="1" x14ac:dyDescent="0.3">
      <c r="A1930" s="43">
        <v>2023</v>
      </c>
      <c r="B1930" s="44" t="s">
        <v>15755</v>
      </c>
      <c r="C1930" s="19">
        <f t="shared" si="91"/>
        <v>13320</v>
      </c>
      <c r="D1930" s="44" t="s">
        <v>13350</v>
      </c>
      <c r="E1930" s="45" t="s">
        <v>15749</v>
      </c>
      <c r="F1930" s="18">
        <f t="shared" si="92"/>
        <v>3</v>
      </c>
      <c r="G1930" s="46" t="s">
        <v>11799</v>
      </c>
      <c r="H1930" s="46" t="s">
        <v>13538</v>
      </c>
      <c r="I1930" s="44" t="s">
        <v>11725</v>
      </c>
      <c r="J1930" s="47">
        <v>453750</v>
      </c>
      <c r="K1930" s="48">
        <v>0.1</v>
      </c>
      <c r="L1930" s="47">
        <v>45375</v>
      </c>
      <c r="M1930" s="47">
        <v>0</v>
      </c>
      <c r="O1930" s="61"/>
    </row>
    <row r="1931" spans="1:15" hidden="1" x14ac:dyDescent="0.3">
      <c r="A1931" s="18">
        <v>2023</v>
      </c>
      <c r="B1931" s="19" t="s">
        <v>15756</v>
      </c>
      <c r="C1931" s="19">
        <f t="shared" si="91"/>
        <v>13321</v>
      </c>
      <c r="D1931" s="19" t="s">
        <v>13350</v>
      </c>
      <c r="E1931" s="24" t="s">
        <v>15749</v>
      </c>
      <c r="F1931" s="18">
        <f t="shared" si="92"/>
        <v>3</v>
      </c>
      <c r="G1931" s="23" t="s">
        <v>11799</v>
      </c>
      <c r="H1931" s="23" t="s">
        <v>14118</v>
      </c>
      <c r="I1931" s="19" t="s">
        <v>11725</v>
      </c>
      <c r="J1931" s="41">
        <v>340315</v>
      </c>
      <c r="K1931" s="42">
        <v>0.10000146922703966</v>
      </c>
      <c r="L1931" s="41">
        <v>34032</v>
      </c>
      <c r="M1931" s="41">
        <v>374347</v>
      </c>
      <c r="N1931">
        <f>+VLOOKUP(C1931,'Thanh toán '!M$1335:N$6972,2,0)</f>
        <v>374347</v>
      </c>
      <c r="O1931" s="61">
        <f t="shared" si="93"/>
        <v>0</v>
      </c>
    </row>
    <row r="1932" spans="1:15" hidden="1" x14ac:dyDescent="0.3">
      <c r="A1932" s="18">
        <v>2023</v>
      </c>
      <c r="B1932" s="19" t="s">
        <v>15757</v>
      </c>
      <c r="C1932" s="19">
        <f t="shared" si="91"/>
        <v>13322</v>
      </c>
      <c r="D1932" s="19" t="s">
        <v>13350</v>
      </c>
      <c r="E1932" s="24" t="s">
        <v>15749</v>
      </c>
      <c r="F1932" s="18">
        <f t="shared" si="92"/>
        <v>3</v>
      </c>
      <c r="G1932" s="23" t="s">
        <v>11799</v>
      </c>
      <c r="H1932" s="23" t="s">
        <v>14151</v>
      </c>
      <c r="I1932" s="19" t="s">
        <v>11725</v>
      </c>
      <c r="J1932" s="41">
        <v>340315</v>
      </c>
      <c r="K1932" s="42">
        <v>0.10000146922703966</v>
      </c>
      <c r="L1932" s="41">
        <v>34032</v>
      </c>
      <c r="M1932" s="41">
        <v>374347</v>
      </c>
      <c r="N1932">
        <f>+VLOOKUP(C1932,'Thanh toán '!M$1335:N$6972,2,0)</f>
        <v>374347</v>
      </c>
      <c r="O1932" s="61">
        <f t="shared" si="93"/>
        <v>0</v>
      </c>
    </row>
    <row r="1933" spans="1:15" hidden="1" x14ac:dyDescent="0.3">
      <c r="A1933" s="18">
        <v>2023</v>
      </c>
      <c r="B1933" s="19" t="s">
        <v>15758</v>
      </c>
      <c r="C1933" s="19">
        <f t="shared" si="91"/>
        <v>13323</v>
      </c>
      <c r="D1933" s="19" t="s">
        <v>13350</v>
      </c>
      <c r="E1933" s="24" t="s">
        <v>15749</v>
      </c>
      <c r="F1933" s="18">
        <f t="shared" si="92"/>
        <v>3</v>
      </c>
      <c r="G1933" s="23" t="s">
        <v>11799</v>
      </c>
      <c r="H1933" s="23" t="s">
        <v>15759</v>
      </c>
      <c r="I1933" s="19" t="s">
        <v>11725</v>
      </c>
      <c r="J1933" s="41">
        <v>340315</v>
      </c>
      <c r="K1933" s="42">
        <v>0.10000146922703966</v>
      </c>
      <c r="L1933" s="41">
        <v>34032</v>
      </c>
      <c r="M1933" s="41">
        <v>374347</v>
      </c>
      <c r="N1933">
        <f>+VLOOKUP(C1933,'Thanh toán '!M$1335:N$6972,2,0)</f>
        <v>374347</v>
      </c>
      <c r="O1933" s="61">
        <f t="shared" si="93"/>
        <v>0</v>
      </c>
    </row>
    <row r="1934" spans="1:15" hidden="1" x14ac:dyDescent="0.3">
      <c r="A1934" s="18">
        <v>2023</v>
      </c>
      <c r="B1934" s="19" t="s">
        <v>15760</v>
      </c>
      <c r="C1934" s="19">
        <f t="shared" si="91"/>
        <v>13324</v>
      </c>
      <c r="D1934" s="19" t="s">
        <v>13350</v>
      </c>
      <c r="E1934" s="24" t="s">
        <v>15749</v>
      </c>
      <c r="F1934" s="18">
        <f t="shared" si="92"/>
        <v>3</v>
      </c>
      <c r="G1934" s="23" t="s">
        <v>11799</v>
      </c>
      <c r="H1934" s="23" t="s">
        <v>13956</v>
      </c>
      <c r="I1934" s="19" t="s">
        <v>11725</v>
      </c>
      <c r="J1934" s="41">
        <v>340315</v>
      </c>
      <c r="K1934" s="42">
        <v>0.10000146922703966</v>
      </c>
      <c r="L1934" s="41">
        <v>34032</v>
      </c>
      <c r="M1934" s="41">
        <v>374347</v>
      </c>
      <c r="N1934">
        <f>+VLOOKUP(C1934,'Thanh toán '!M$1335:N$6972,2,0)</f>
        <v>374347</v>
      </c>
      <c r="O1934" s="61">
        <f t="shared" si="93"/>
        <v>0</v>
      </c>
    </row>
    <row r="1935" spans="1:15" hidden="1" x14ac:dyDescent="0.3">
      <c r="A1935" s="18">
        <v>2023</v>
      </c>
      <c r="B1935" s="19" t="s">
        <v>15761</v>
      </c>
      <c r="C1935" s="19">
        <f t="shared" si="91"/>
        <v>13325</v>
      </c>
      <c r="D1935" s="19" t="s">
        <v>13350</v>
      </c>
      <c r="E1935" s="24" t="s">
        <v>15749</v>
      </c>
      <c r="F1935" s="18">
        <f t="shared" si="92"/>
        <v>3</v>
      </c>
      <c r="G1935" s="23" t="s">
        <v>11799</v>
      </c>
      <c r="H1935" s="23" t="s">
        <v>14803</v>
      </c>
      <c r="I1935" s="19" t="s">
        <v>11725</v>
      </c>
      <c r="J1935" s="41">
        <v>340315</v>
      </c>
      <c r="K1935" s="42">
        <v>0.10000146922703966</v>
      </c>
      <c r="L1935" s="41">
        <v>34032</v>
      </c>
      <c r="M1935" s="41">
        <v>374347</v>
      </c>
      <c r="N1935">
        <f>+VLOOKUP(C1935,'Thanh toán '!M$1335:N$6972,2,0)</f>
        <v>374347</v>
      </c>
      <c r="O1935" s="61">
        <f t="shared" si="93"/>
        <v>0</v>
      </c>
    </row>
    <row r="1936" spans="1:15" hidden="1" x14ac:dyDescent="0.3">
      <c r="A1936" s="18">
        <v>2023</v>
      </c>
      <c r="B1936" s="19" t="s">
        <v>15762</v>
      </c>
      <c r="C1936" s="19">
        <f t="shared" si="91"/>
        <v>13326</v>
      </c>
      <c r="D1936" s="19" t="s">
        <v>13350</v>
      </c>
      <c r="E1936" s="24" t="s">
        <v>15749</v>
      </c>
      <c r="F1936" s="18">
        <f t="shared" si="92"/>
        <v>3</v>
      </c>
      <c r="G1936" s="23" t="s">
        <v>11799</v>
      </c>
      <c r="H1936" s="23" t="s">
        <v>13806</v>
      </c>
      <c r="I1936" s="19" t="s">
        <v>11725</v>
      </c>
      <c r="J1936" s="41">
        <v>340315</v>
      </c>
      <c r="K1936" s="42">
        <v>0.10000146922703966</v>
      </c>
      <c r="L1936" s="41">
        <v>34032</v>
      </c>
      <c r="M1936" s="41">
        <v>374347</v>
      </c>
      <c r="N1936">
        <f>+VLOOKUP(C1936,'Thanh toán '!M$1335:N$6972,2,0)</f>
        <v>374347</v>
      </c>
      <c r="O1936" s="61">
        <f t="shared" si="93"/>
        <v>0</v>
      </c>
    </row>
    <row r="1937" spans="1:15" hidden="1" x14ac:dyDescent="0.3">
      <c r="A1937" s="18">
        <v>2023</v>
      </c>
      <c r="B1937" s="19" t="s">
        <v>15763</v>
      </c>
      <c r="C1937" s="19">
        <f t="shared" si="91"/>
        <v>13327</v>
      </c>
      <c r="D1937" s="19" t="s">
        <v>13350</v>
      </c>
      <c r="E1937" s="24" t="s">
        <v>15749</v>
      </c>
      <c r="F1937" s="18">
        <f t="shared" si="92"/>
        <v>3</v>
      </c>
      <c r="G1937" s="23" t="s">
        <v>11799</v>
      </c>
      <c r="H1937" s="23" t="s">
        <v>13804</v>
      </c>
      <c r="I1937" s="19" t="s">
        <v>11725</v>
      </c>
      <c r="J1937" s="41">
        <v>340315</v>
      </c>
      <c r="K1937" s="42">
        <v>0.10000146922703966</v>
      </c>
      <c r="L1937" s="41">
        <v>34032</v>
      </c>
      <c r="M1937" s="41">
        <v>374347</v>
      </c>
      <c r="N1937">
        <f>+VLOOKUP(C1937,'Thanh toán '!M$1335:N$6972,2,0)</f>
        <v>374347</v>
      </c>
      <c r="O1937" s="61">
        <f t="shared" si="93"/>
        <v>0</v>
      </c>
    </row>
    <row r="1938" spans="1:15" hidden="1" x14ac:dyDescent="0.3">
      <c r="A1938" s="18">
        <v>2023</v>
      </c>
      <c r="B1938" s="19" t="s">
        <v>15764</v>
      </c>
      <c r="C1938" s="19">
        <f t="shared" si="91"/>
        <v>13328</v>
      </c>
      <c r="D1938" s="19" t="s">
        <v>13350</v>
      </c>
      <c r="E1938" s="24" t="s">
        <v>15749</v>
      </c>
      <c r="F1938" s="18">
        <f t="shared" si="92"/>
        <v>3</v>
      </c>
      <c r="G1938" s="23" t="s">
        <v>12026</v>
      </c>
      <c r="H1938" s="23" t="s">
        <v>13949</v>
      </c>
      <c r="I1938" s="19" t="s">
        <v>12027</v>
      </c>
      <c r="J1938" s="41">
        <v>768140</v>
      </c>
      <c r="K1938" s="42">
        <v>0.1</v>
      </c>
      <c r="L1938" s="41">
        <v>76814</v>
      </c>
      <c r="M1938" s="41">
        <v>844954</v>
      </c>
      <c r="N1938">
        <f>+VLOOKUP(C1938,'Thanh toán '!M$1335:N$6972,2,0)</f>
        <v>844954</v>
      </c>
      <c r="O1938" s="61">
        <f t="shared" si="93"/>
        <v>0</v>
      </c>
    </row>
    <row r="1939" spans="1:15" hidden="1" x14ac:dyDescent="0.3">
      <c r="A1939" s="18">
        <v>2023</v>
      </c>
      <c r="B1939" s="19" t="s">
        <v>15765</v>
      </c>
      <c r="C1939" s="19">
        <f t="shared" si="91"/>
        <v>13329</v>
      </c>
      <c r="D1939" s="19" t="s">
        <v>13350</v>
      </c>
      <c r="E1939" s="24" t="s">
        <v>15749</v>
      </c>
      <c r="F1939" s="18">
        <f t="shared" si="92"/>
        <v>3</v>
      </c>
      <c r="G1939" s="23" t="s">
        <v>12026</v>
      </c>
      <c r="H1939" s="23" t="s">
        <v>13949</v>
      </c>
      <c r="I1939" s="19" t="s">
        <v>12027</v>
      </c>
      <c r="J1939" s="41">
        <v>340315</v>
      </c>
      <c r="K1939" s="42">
        <v>0.10000146922703966</v>
      </c>
      <c r="L1939" s="41">
        <v>34032</v>
      </c>
      <c r="M1939" s="41">
        <v>374347</v>
      </c>
      <c r="N1939">
        <f>+VLOOKUP(C1939,'Thanh toán '!M$1335:N$6972,2,0)</f>
        <v>374347</v>
      </c>
      <c r="O1939" s="61">
        <f t="shared" si="93"/>
        <v>0</v>
      </c>
    </row>
    <row r="1940" spans="1:15" hidden="1" x14ac:dyDescent="0.3">
      <c r="A1940" s="18">
        <v>2023</v>
      </c>
      <c r="B1940" s="19" t="s">
        <v>15766</v>
      </c>
      <c r="C1940" s="19">
        <f t="shared" si="91"/>
        <v>13330</v>
      </c>
      <c r="D1940" s="19" t="s">
        <v>13350</v>
      </c>
      <c r="E1940" s="24" t="s">
        <v>15749</v>
      </c>
      <c r="F1940" s="18">
        <f t="shared" si="92"/>
        <v>3</v>
      </c>
      <c r="G1940" s="23" t="s">
        <v>12026</v>
      </c>
      <c r="H1940" s="23" t="s">
        <v>13947</v>
      </c>
      <c r="I1940" s="19" t="s">
        <v>12027</v>
      </c>
      <c r="J1940" s="41">
        <v>340315</v>
      </c>
      <c r="K1940" s="42">
        <v>0.10000146922703966</v>
      </c>
      <c r="L1940" s="41">
        <v>34032</v>
      </c>
      <c r="M1940" s="41">
        <v>374347</v>
      </c>
      <c r="N1940">
        <f>+VLOOKUP(C1940,'Thanh toán '!M$1335:N$6972,2,0)</f>
        <v>374347</v>
      </c>
      <c r="O1940" s="61">
        <f t="shared" si="93"/>
        <v>0</v>
      </c>
    </row>
    <row r="1941" spans="1:15" hidden="1" x14ac:dyDescent="0.3">
      <c r="A1941" s="18">
        <v>2023</v>
      </c>
      <c r="B1941" s="19" t="s">
        <v>15767</v>
      </c>
      <c r="C1941" s="19">
        <f t="shared" si="91"/>
        <v>13331</v>
      </c>
      <c r="D1941" s="19" t="s">
        <v>13350</v>
      </c>
      <c r="E1941" s="24" t="s">
        <v>15749</v>
      </c>
      <c r="F1941" s="18">
        <f t="shared" si="92"/>
        <v>3</v>
      </c>
      <c r="G1941" s="23" t="s">
        <v>12026</v>
      </c>
      <c r="H1941" s="23" t="s">
        <v>13947</v>
      </c>
      <c r="I1941" s="19" t="s">
        <v>12027</v>
      </c>
      <c r="J1941" s="41">
        <v>1532200</v>
      </c>
      <c r="K1941" s="42">
        <v>0.1</v>
      </c>
      <c r="L1941" s="41">
        <v>153220</v>
      </c>
      <c r="M1941" s="41">
        <v>1685420</v>
      </c>
      <c r="N1941">
        <f>+VLOOKUP(C1941,'Thanh toán '!M$1335:N$6972,2,0)</f>
        <v>1685420</v>
      </c>
      <c r="O1941" s="61">
        <f t="shared" si="93"/>
        <v>0</v>
      </c>
    </row>
    <row r="1942" spans="1:15" hidden="1" x14ac:dyDescent="0.3">
      <c r="A1942" s="18">
        <v>2023</v>
      </c>
      <c r="B1942" s="19" t="s">
        <v>15768</v>
      </c>
      <c r="C1942" s="19">
        <f t="shared" si="91"/>
        <v>13332</v>
      </c>
      <c r="D1942" s="19" t="s">
        <v>13350</v>
      </c>
      <c r="E1942" s="24" t="s">
        <v>15749</v>
      </c>
      <c r="F1942" s="18">
        <f t="shared" si="92"/>
        <v>3</v>
      </c>
      <c r="G1942" s="23" t="s">
        <v>12026</v>
      </c>
      <c r="H1942" s="23" t="s">
        <v>13942</v>
      </c>
      <c r="I1942" s="19" t="s">
        <v>12027</v>
      </c>
      <c r="J1942" s="41">
        <v>1171583</v>
      </c>
      <c r="K1942" s="42">
        <v>9.9999743936195734E-2</v>
      </c>
      <c r="L1942" s="41">
        <v>117158</v>
      </c>
      <c r="M1942" s="41">
        <v>1288741</v>
      </c>
      <c r="N1942">
        <f>+VLOOKUP(C1942,'Thanh toán '!M$1335:N$6972,2,0)</f>
        <v>1288741</v>
      </c>
      <c r="O1942" s="61">
        <f t="shared" si="93"/>
        <v>0</v>
      </c>
    </row>
    <row r="1943" spans="1:15" hidden="1" x14ac:dyDescent="0.3">
      <c r="A1943" s="18">
        <v>2023</v>
      </c>
      <c r="B1943" s="19" t="s">
        <v>15769</v>
      </c>
      <c r="C1943" s="19">
        <f t="shared" si="91"/>
        <v>13333</v>
      </c>
      <c r="D1943" s="19" t="s">
        <v>13350</v>
      </c>
      <c r="E1943" s="24" t="s">
        <v>15749</v>
      </c>
      <c r="F1943" s="18">
        <f t="shared" si="92"/>
        <v>3</v>
      </c>
      <c r="G1943" s="23" t="s">
        <v>11799</v>
      </c>
      <c r="H1943" s="23" t="s">
        <v>13538</v>
      </c>
      <c r="I1943" s="19" t="s">
        <v>11725</v>
      </c>
      <c r="J1943" s="41">
        <v>340315</v>
      </c>
      <c r="K1943" s="42">
        <v>0.10000146922703966</v>
      </c>
      <c r="L1943" s="41">
        <v>34032</v>
      </c>
      <c r="M1943" s="41">
        <v>374347</v>
      </c>
      <c r="N1943">
        <f>+VLOOKUP(C1943,'Thanh toán '!M$1335:N$6972,2,0)</f>
        <v>374347</v>
      </c>
      <c r="O1943" s="61">
        <f t="shared" si="93"/>
        <v>0</v>
      </c>
    </row>
    <row r="1944" spans="1:15" hidden="1" x14ac:dyDescent="0.3">
      <c r="A1944" s="18">
        <v>2023</v>
      </c>
      <c r="B1944" s="19" t="s">
        <v>15770</v>
      </c>
      <c r="C1944" s="19">
        <f t="shared" si="91"/>
        <v>13334</v>
      </c>
      <c r="D1944" s="19" t="s">
        <v>13350</v>
      </c>
      <c r="E1944" s="24" t="s">
        <v>15749</v>
      </c>
      <c r="F1944" s="18">
        <f t="shared" si="92"/>
        <v>3</v>
      </c>
      <c r="G1944" s="23" t="s">
        <v>11799</v>
      </c>
      <c r="H1944" s="23" t="s">
        <v>13540</v>
      </c>
      <c r="I1944" s="19" t="s">
        <v>11725</v>
      </c>
      <c r="J1944" s="41">
        <v>340315</v>
      </c>
      <c r="K1944" s="42">
        <v>0.10000146922703966</v>
      </c>
      <c r="L1944" s="41">
        <v>34032</v>
      </c>
      <c r="M1944" s="41">
        <v>374347</v>
      </c>
      <c r="N1944">
        <f>+VLOOKUP(C1944,'Thanh toán '!M$1335:N$6972,2,0)</f>
        <v>374347</v>
      </c>
      <c r="O1944" s="61">
        <f t="shared" si="93"/>
        <v>0</v>
      </c>
    </row>
    <row r="1945" spans="1:15" hidden="1" x14ac:dyDescent="0.3">
      <c r="A1945" s="43">
        <v>2023</v>
      </c>
      <c r="B1945" s="44" t="s">
        <v>15771</v>
      </c>
      <c r="C1945" s="19">
        <f t="shared" si="91"/>
        <v>13335</v>
      </c>
      <c r="D1945" s="44" t="s">
        <v>13350</v>
      </c>
      <c r="E1945" s="45" t="s">
        <v>15749</v>
      </c>
      <c r="F1945" s="18">
        <f t="shared" si="92"/>
        <v>3</v>
      </c>
      <c r="G1945" s="46" t="s">
        <v>11799</v>
      </c>
      <c r="H1945" s="46" t="s">
        <v>14086</v>
      </c>
      <c r="I1945" s="44" t="s">
        <v>11725</v>
      </c>
      <c r="J1945" s="47">
        <v>340315</v>
      </c>
      <c r="K1945" s="48">
        <v>0.10000146922703966</v>
      </c>
      <c r="L1945" s="47">
        <v>34032</v>
      </c>
      <c r="M1945" s="47">
        <v>0</v>
      </c>
      <c r="O1945" s="61"/>
    </row>
    <row r="1946" spans="1:15" hidden="1" x14ac:dyDescent="0.3">
      <c r="A1946" s="18">
        <v>2023</v>
      </c>
      <c r="B1946" s="19" t="s">
        <v>15772</v>
      </c>
      <c r="C1946" s="19">
        <f t="shared" si="91"/>
        <v>13336</v>
      </c>
      <c r="D1946" s="19" t="s">
        <v>13350</v>
      </c>
      <c r="E1946" s="24" t="s">
        <v>15749</v>
      </c>
      <c r="F1946" s="18">
        <f t="shared" si="92"/>
        <v>3</v>
      </c>
      <c r="G1946" s="23" t="s">
        <v>11799</v>
      </c>
      <c r="H1946" s="23" t="s">
        <v>13469</v>
      </c>
      <c r="I1946" s="19" t="s">
        <v>11725</v>
      </c>
      <c r="J1946" s="41">
        <v>340315</v>
      </c>
      <c r="K1946" s="42">
        <v>0.10000146922703966</v>
      </c>
      <c r="L1946" s="41">
        <v>34032</v>
      </c>
      <c r="M1946" s="41">
        <v>374347</v>
      </c>
      <c r="N1946">
        <f>+VLOOKUP(C1946,'Thanh toán '!M$1335:N$6972,2,0)</f>
        <v>374347</v>
      </c>
      <c r="O1946" s="61">
        <f t="shared" si="93"/>
        <v>0</v>
      </c>
    </row>
    <row r="1947" spans="1:15" hidden="1" x14ac:dyDescent="0.3">
      <c r="A1947" s="18">
        <v>2023</v>
      </c>
      <c r="B1947" s="19" t="s">
        <v>15773</v>
      </c>
      <c r="C1947" s="19">
        <f t="shared" si="91"/>
        <v>13337</v>
      </c>
      <c r="D1947" s="19" t="s">
        <v>13350</v>
      </c>
      <c r="E1947" s="24" t="s">
        <v>15749</v>
      </c>
      <c r="F1947" s="18">
        <f t="shared" si="92"/>
        <v>3</v>
      </c>
      <c r="G1947" s="23" t="s">
        <v>11799</v>
      </c>
      <c r="H1947" s="23" t="s">
        <v>13669</v>
      </c>
      <c r="I1947" s="19" t="s">
        <v>11725</v>
      </c>
      <c r="J1947" s="41">
        <v>340315</v>
      </c>
      <c r="K1947" s="42">
        <v>0.10000146922703966</v>
      </c>
      <c r="L1947" s="41">
        <v>34032</v>
      </c>
      <c r="M1947" s="41">
        <v>374347</v>
      </c>
      <c r="N1947">
        <f>+VLOOKUP(C1947,'Thanh toán '!M$1335:N$6972,2,0)</f>
        <v>374347</v>
      </c>
      <c r="O1947" s="61">
        <f t="shared" si="93"/>
        <v>0</v>
      </c>
    </row>
    <row r="1948" spans="1:15" hidden="1" x14ac:dyDescent="0.3">
      <c r="A1948" s="18">
        <v>2023</v>
      </c>
      <c r="B1948" s="19" t="s">
        <v>15774</v>
      </c>
      <c r="C1948" s="19">
        <f t="shared" si="91"/>
        <v>13338</v>
      </c>
      <c r="D1948" s="19" t="s">
        <v>13350</v>
      </c>
      <c r="E1948" s="24" t="s">
        <v>15749</v>
      </c>
      <c r="F1948" s="18">
        <f t="shared" si="92"/>
        <v>3</v>
      </c>
      <c r="G1948" s="23" t="s">
        <v>11799</v>
      </c>
      <c r="H1948" s="23" t="s">
        <v>13671</v>
      </c>
      <c r="I1948" s="19" t="s">
        <v>11725</v>
      </c>
      <c r="J1948" s="41">
        <v>340315</v>
      </c>
      <c r="K1948" s="42">
        <v>0.10000146922703966</v>
      </c>
      <c r="L1948" s="41">
        <v>34032</v>
      </c>
      <c r="M1948" s="41">
        <v>374347</v>
      </c>
      <c r="N1948">
        <f>+VLOOKUP(C1948,'Thanh toán '!M$1335:N$6972,2,0)</f>
        <v>374347</v>
      </c>
      <c r="O1948" s="61">
        <f t="shared" si="93"/>
        <v>0</v>
      </c>
    </row>
    <row r="1949" spans="1:15" hidden="1" x14ac:dyDescent="0.3">
      <c r="A1949" s="18">
        <v>2023</v>
      </c>
      <c r="B1949" s="19" t="s">
        <v>15775</v>
      </c>
      <c r="C1949" s="19">
        <f t="shared" si="91"/>
        <v>13339</v>
      </c>
      <c r="D1949" s="19" t="s">
        <v>13350</v>
      </c>
      <c r="E1949" s="24" t="s">
        <v>15749</v>
      </c>
      <c r="F1949" s="18">
        <f t="shared" si="92"/>
        <v>3</v>
      </c>
      <c r="G1949" s="23" t="s">
        <v>11799</v>
      </c>
      <c r="H1949" s="23" t="s">
        <v>13673</v>
      </c>
      <c r="I1949" s="19" t="s">
        <v>11725</v>
      </c>
      <c r="J1949" s="41">
        <v>340315</v>
      </c>
      <c r="K1949" s="42">
        <v>0.10000146922703966</v>
      </c>
      <c r="L1949" s="41">
        <v>34032</v>
      </c>
      <c r="M1949" s="41">
        <v>374347</v>
      </c>
      <c r="N1949">
        <f>+VLOOKUP(C1949,'Thanh toán '!M$1335:N$6972,2,0)</f>
        <v>374347</v>
      </c>
      <c r="O1949" s="61">
        <f t="shared" si="93"/>
        <v>0</v>
      </c>
    </row>
    <row r="1950" spans="1:15" hidden="1" x14ac:dyDescent="0.3">
      <c r="A1950" s="18">
        <v>2023</v>
      </c>
      <c r="B1950" s="19" t="s">
        <v>15776</v>
      </c>
      <c r="C1950" s="19">
        <f t="shared" si="91"/>
        <v>13340</v>
      </c>
      <c r="D1950" s="19" t="s">
        <v>13350</v>
      </c>
      <c r="E1950" s="24" t="s">
        <v>15749</v>
      </c>
      <c r="F1950" s="18">
        <f t="shared" si="92"/>
        <v>3</v>
      </c>
      <c r="G1950" s="23" t="s">
        <v>11799</v>
      </c>
      <c r="H1950" s="23" t="s">
        <v>13677</v>
      </c>
      <c r="I1950" s="19" t="s">
        <v>11725</v>
      </c>
      <c r="J1950" s="41">
        <v>340315</v>
      </c>
      <c r="K1950" s="42">
        <v>0.10000146922703966</v>
      </c>
      <c r="L1950" s="41">
        <v>34032</v>
      </c>
      <c r="M1950" s="41">
        <v>374347</v>
      </c>
      <c r="N1950">
        <f>+VLOOKUP(C1950,'Thanh toán '!M$1335:N$6972,2,0)</f>
        <v>374347</v>
      </c>
      <c r="O1950" s="61">
        <f t="shared" si="93"/>
        <v>0</v>
      </c>
    </row>
    <row r="1951" spans="1:15" hidden="1" x14ac:dyDescent="0.3">
      <c r="A1951" s="18">
        <v>2023</v>
      </c>
      <c r="B1951" s="19" t="s">
        <v>15777</v>
      </c>
      <c r="C1951" s="19">
        <f t="shared" si="91"/>
        <v>13341</v>
      </c>
      <c r="D1951" s="19" t="s">
        <v>13350</v>
      </c>
      <c r="E1951" s="24" t="s">
        <v>15749</v>
      </c>
      <c r="F1951" s="18">
        <f t="shared" si="92"/>
        <v>3</v>
      </c>
      <c r="G1951" s="23" t="s">
        <v>11799</v>
      </c>
      <c r="H1951" s="23" t="s">
        <v>13679</v>
      </c>
      <c r="I1951" s="19" t="s">
        <v>11725</v>
      </c>
      <c r="J1951" s="41">
        <v>340315</v>
      </c>
      <c r="K1951" s="42">
        <v>0.10000146922703966</v>
      </c>
      <c r="L1951" s="41">
        <v>34032</v>
      </c>
      <c r="M1951" s="41">
        <v>374347</v>
      </c>
      <c r="N1951">
        <f>+VLOOKUP(C1951,'Thanh toán '!M$1335:N$6972,2,0)</f>
        <v>374347</v>
      </c>
      <c r="O1951" s="61">
        <f t="shared" si="93"/>
        <v>0</v>
      </c>
    </row>
    <row r="1952" spans="1:15" hidden="1" x14ac:dyDescent="0.3">
      <c r="A1952" s="18">
        <v>2023</v>
      </c>
      <c r="B1952" s="19" t="s">
        <v>15778</v>
      </c>
      <c r="C1952" s="19">
        <f t="shared" si="91"/>
        <v>13342</v>
      </c>
      <c r="D1952" s="19" t="s">
        <v>13350</v>
      </c>
      <c r="E1952" s="24" t="s">
        <v>15749</v>
      </c>
      <c r="F1952" s="18">
        <f t="shared" si="92"/>
        <v>3</v>
      </c>
      <c r="G1952" s="23" t="s">
        <v>11799</v>
      </c>
      <c r="H1952" s="23" t="s">
        <v>13682</v>
      </c>
      <c r="I1952" s="19" t="s">
        <v>11725</v>
      </c>
      <c r="J1952" s="41">
        <v>340315</v>
      </c>
      <c r="K1952" s="42">
        <v>0.10000146922703966</v>
      </c>
      <c r="L1952" s="41">
        <v>34032</v>
      </c>
      <c r="M1952" s="41">
        <v>374347</v>
      </c>
      <c r="N1952">
        <f>+VLOOKUP(C1952,'Thanh toán '!M$1335:N$6972,2,0)</f>
        <v>374347</v>
      </c>
      <c r="O1952" s="61">
        <f t="shared" si="93"/>
        <v>0</v>
      </c>
    </row>
    <row r="1953" spans="1:15" hidden="1" x14ac:dyDescent="0.3">
      <c r="A1953" s="18">
        <v>2023</v>
      </c>
      <c r="B1953" s="19" t="s">
        <v>15779</v>
      </c>
      <c r="C1953" s="19">
        <f t="shared" si="91"/>
        <v>13343</v>
      </c>
      <c r="D1953" s="19" t="s">
        <v>13350</v>
      </c>
      <c r="E1953" s="24" t="s">
        <v>15749</v>
      </c>
      <c r="F1953" s="18">
        <f t="shared" si="92"/>
        <v>3</v>
      </c>
      <c r="G1953" s="23" t="s">
        <v>11799</v>
      </c>
      <c r="H1953" s="23" t="s">
        <v>15565</v>
      </c>
      <c r="I1953" s="19" t="s">
        <v>11725</v>
      </c>
      <c r="J1953" s="41">
        <v>340315</v>
      </c>
      <c r="K1953" s="42">
        <v>0.10000146922703966</v>
      </c>
      <c r="L1953" s="41">
        <v>34032</v>
      </c>
      <c r="M1953" s="41">
        <v>374347</v>
      </c>
      <c r="N1953">
        <f>+VLOOKUP(C1953,'Thanh toán '!M$1335:N$6972,2,0)</f>
        <v>374347</v>
      </c>
      <c r="O1953" s="61">
        <f t="shared" si="93"/>
        <v>0</v>
      </c>
    </row>
    <row r="1954" spans="1:15" hidden="1" x14ac:dyDescent="0.3">
      <c r="A1954" s="18">
        <v>2023</v>
      </c>
      <c r="B1954" s="19" t="s">
        <v>15780</v>
      </c>
      <c r="C1954" s="19">
        <f t="shared" si="91"/>
        <v>13344</v>
      </c>
      <c r="D1954" s="19" t="s">
        <v>13350</v>
      </c>
      <c r="E1954" s="24" t="s">
        <v>15749</v>
      </c>
      <c r="F1954" s="18">
        <f t="shared" si="92"/>
        <v>3</v>
      </c>
      <c r="G1954" s="23" t="s">
        <v>11799</v>
      </c>
      <c r="H1954" s="23" t="s">
        <v>13688</v>
      </c>
      <c r="I1954" s="19" t="s">
        <v>11725</v>
      </c>
      <c r="J1954" s="41">
        <v>340315</v>
      </c>
      <c r="K1954" s="42">
        <v>0.10000146922703966</v>
      </c>
      <c r="L1954" s="41">
        <v>34032</v>
      </c>
      <c r="M1954" s="41">
        <v>374347</v>
      </c>
      <c r="N1954">
        <f>+VLOOKUP(C1954,'Thanh toán '!M$1335:N$6972,2,0)</f>
        <v>374347</v>
      </c>
      <c r="O1954" s="61">
        <f t="shared" si="93"/>
        <v>0</v>
      </c>
    </row>
    <row r="1955" spans="1:15" hidden="1" x14ac:dyDescent="0.3">
      <c r="A1955" s="18">
        <v>2023</v>
      </c>
      <c r="B1955" s="19" t="s">
        <v>15781</v>
      </c>
      <c r="C1955" s="19">
        <f t="shared" si="91"/>
        <v>13345</v>
      </c>
      <c r="D1955" s="19" t="s">
        <v>13350</v>
      </c>
      <c r="E1955" s="24" t="s">
        <v>15749</v>
      </c>
      <c r="F1955" s="18">
        <f t="shared" si="92"/>
        <v>3</v>
      </c>
      <c r="G1955" s="23" t="s">
        <v>11799</v>
      </c>
      <c r="H1955" s="23" t="s">
        <v>15023</v>
      </c>
      <c r="I1955" s="19" t="s">
        <v>11725</v>
      </c>
      <c r="J1955" s="41">
        <v>333174</v>
      </c>
      <c r="K1955" s="42">
        <v>9.999879942612569E-2</v>
      </c>
      <c r="L1955" s="41">
        <v>33317</v>
      </c>
      <c r="M1955" s="41">
        <v>366491</v>
      </c>
      <c r="N1955">
        <f>+VLOOKUP(C1955,'Thanh toán '!M$1335:N$6972,2,0)</f>
        <v>366491</v>
      </c>
      <c r="O1955" s="61">
        <f t="shared" si="93"/>
        <v>0</v>
      </c>
    </row>
    <row r="1956" spans="1:15" hidden="1" x14ac:dyDescent="0.3">
      <c r="A1956" s="18">
        <v>2023</v>
      </c>
      <c r="B1956" s="19" t="s">
        <v>15782</v>
      </c>
      <c r="C1956" s="19">
        <f t="shared" si="91"/>
        <v>13346</v>
      </c>
      <c r="D1956" s="19" t="s">
        <v>13350</v>
      </c>
      <c r="E1956" s="24" t="s">
        <v>15749</v>
      </c>
      <c r="F1956" s="18">
        <f t="shared" si="92"/>
        <v>3</v>
      </c>
      <c r="G1956" s="23" t="s">
        <v>12347</v>
      </c>
      <c r="H1956" s="23" t="s">
        <v>12347</v>
      </c>
      <c r="I1956" s="19" t="s">
        <v>12348</v>
      </c>
      <c r="J1956" s="41">
        <v>551250</v>
      </c>
      <c r="K1956" s="42">
        <v>0.1</v>
      </c>
      <c r="L1956" s="41">
        <v>55125</v>
      </c>
      <c r="M1956" s="41">
        <v>606375</v>
      </c>
      <c r="N1956">
        <f>+VLOOKUP(C1956,'Thanh toán '!M$1335:N$6972,2,0)</f>
        <v>606375</v>
      </c>
      <c r="O1956" s="61">
        <f t="shared" si="93"/>
        <v>0</v>
      </c>
    </row>
    <row r="1957" spans="1:15" hidden="1" x14ac:dyDescent="0.3">
      <c r="A1957" s="18">
        <v>2023</v>
      </c>
      <c r="B1957" s="19" t="s">
        <v>15783</v>
      </c>
      <c r="C1957" s="19">
        <f t="shared" si="91"/>
        <v>13347</v>
      </c>
      <c r="D1957" s="19" t="s">
        <v>13350</v>
      </c>
      <c r="E1957" s="24" t="s">
        <v>15749</v>
      </c>
      <c r="F1957" s="18">
        <f t="shared" si="92"/>
        <v>3</v>
      </c>
      <c r="G1957" s="23" t="s">
        <v>11799</v>
      </c>
      <c r="H1957" s="23" t="s">
        <v>13621</v>
      </c>
      <c r="I1957" s="19" t="s">
        <v>11725</v>
      </c>
      <c r="J1957" s="41">
        <v>322480</v>
      </c>
      <c r="K1957" s="42">
        <v>0.1</v>
      </c>
      <c r="L1957" s="41">
        <v>32248</v>
      </c>
      <c r="M1957" s="41">
        <v>354728</v>
      </c>
      <c r="N1957">
        <f>+VLOOKUP(C1957,'Thanh toán '!M$1335:N$6972,2,0)</f>
        <v>354728</v>
      </c>
      <c r="O1957" s="61">
        <f t="shared" si="93"/>
        <v>0</v>
      </c>
    </row>
    <row r="1958" spans="1:15" hidden="1" x14ac:dyDescent="0.3">
      <c r="A1958" s="18">
        <v>2023</v>
      </c>
      <c r="B1958" s="19" t="s">
        <v>15784</v>
      </c>
      <c r="C1958" s="19">
        <f t="shared" si="91"/>
        <v>13348</v>
      </c>
      <c r="D1958" s="19" t="s">
        <v>13350</v>
      </c>
      <c r="E1958" s="24" t="s">
        <v>15749</v>
      </c>
      <c r="F1958" s="18">
        <f t="shared" si="92"/>
        <v>3</v>
      </c>
      <c r="G1958" s="23" t="s">
        <v>12215</v>
      </c>
      <c r="H1958" s="23" t="s">
        <v>13394</v>
      </c>
      <c r="I1958" s="19" t="s">
        <v>12216</v>
      </c>
      <c r="J1958" s="41">
        <v>1289600</v>
      </c>
      <c r="K1958" s="42">
        <v>0.1</v>
      </c>
      <c r="L1958" s="41">
        <v>128960</v>
      </c>
      <c r="M1958" s="41">
        <v>1418560</v>
      </c>
      <c r="N1958">
        <f>+VLOOKUP(C1958,'Thanh toán '!M$1335:N$6972,2,0)</f>
        <v>1418560</v>
      </c>
      <c r="O1958" s="61">
        <f t="shared" si="93"/>
        <v>0</v>
      </c>
    </row>
    <row r="1959" spans="1:15" hidden="1" x14ac:dyDescent="0.3">
      <c r="A1959" s="18">
        <v>2023</v>
      </c>
      <c r="B1959" s="19" t="s">
        <v>15785</v>
      </c>
      <c r="C1959" s="19">
        <f t="shared" si="91"/>
        <v>13350</v>
      </c>
      <c r="D1959" s="19" t="s">
        <v>13350</v>
      </c>
      <c r="E1959" s="24" t="s">
        <v>15749</v>
      </c>
      <c r="F1959" s="18">
        <f t="shared" si="92"/>
        <v>3</v>
      </c>
      <c r="G1959" s="23" t="s">
        <v>11799</v>
      </c>
      <c r="H1959" s="23" t="s">
        <v>13589</v>
      </c>
      <c r="I1959" s="19" t="s">
        <v>11725</v>
      </c>
      <c r="J1959" s="41">
        <v>340315</v>
      </c>
      <c r="K1959" s="42">
        <v>0.10000146922703966</v>
      </c>
      <c r="L1959" s="41">
        <v>34032</v>
      </c>
      <c r="M1959" s="41">
        <v>374347</v>
      </c>
      <c r="N1959">
        <f>+VLOOKUP(C1959,'Thanh toán '!M$1335:N$6972,2,0)</f>
        <v>374347</v>
      </c>
      <c r="O1959" s="61">
        <f t="shared" si="93"/>
        <v>0</v>
      </c>
    </row>
    <row r="1960" spans="1:15" hidden="1" x14ac:dyDescent="0.3">
      <c r="A1960" s="18">
        <v>2023</v>
      </c>
      <c r="B1960" s="19" t="s">
        <v>15786</v>
      </c>
      <c r="C1960" s="19">
        <f t="shared" si="91"/>
        <v>13351</v>
      </c>
      <c r="D1960" s="19" t="s">
        <v>13350</v>
      </c>
      <c r="E1960" s="24" t="s">
        <v>15749</v>
      </c>
      <c r="F1960" s="18">
        <f t="shared" si="92"/>
        <v>3</v>
      </c>
      <c r="G1960" s="23" t="s">
        <v>11799</v>
      </c>
      <c r="H1960" s="23" t="s">
        <v>13700</v>
      </c>
      <c r="I1960" s="19" t="s">
        <v>11725</v>
      </c>
      <c r="J1960" s="41">
        <v>297000</v>
      </c>
      <c r="K1960" s="42">
        <v>0.1</v>
      </c>
      <c r="L1960" s="41">
        <v>29700</v>
      </c>
      <c r="M1960" s="41">
        <v>326700</v>
      </c>
      <c r="N1960">
        <f>+VLOOKUP(C1960,'Thanh toán '!M$1335:N$6972,2,0)</f>
        <v>326700</v>
      </c>
      <c r="O1960" s="61">
        <f t="shared" si="93"/>
        <v>0</v>
      </c>
    </row>
    <row r="1961" spans="1:15" hidden="1" x14ac:dyDescent="0.3">
      <c r="A1961" s="18">
        <v>2023</v>
      </c>
      <c r="B1961" s="19" t="s">
        <v>15787</v>
      </c>
      <c r="C1961" s="19">
        <f t="shared" si="91"/>
        <v>13352</v>
      </c>
      <c r="D1961" s="19" t="s">
        <v>13350</v>
      </c>
      <c r="E1961" s="24" t="s">
        <v>15749</v>
      </c>
      <c r="F1961" s="18">
        <f t="shared" si="92"/>
        <v>3</v>
      </c>
      <c r="G1961" s="23" t="s">
        <v>11799</v>
      </c>
      <c r="H1961" s="23" t="s">
        <v>13700</v>
      </c>
      <c r="I1961" s="19" t="s">
        <v>11725</v>
      </c>
      <c r="J1961" s="41">
        <v>340315</v>
      </c>
      <c r="K1961" s="42">
        <v>0.10000146922703966</v>
      </c>
      <c r="L1961" s="41">
        <v>34032</v>
      </c>
      <c r="M1961" s="41">
        <v>374347</v>
      </c>
      <c r="N1961">
        <f>+VLOOKUP(C1961,'Thanh toán '!M$1335:N$6972,2,0)</f>
        <v>374347</v>
      </c>
      <c r="O1961" s="61">
        <f t="shared" si="93"/>
        <v>0</v>
      </c>
    </row>
    <row r="1962" spans="1:15" hidden="1" x14ac:dyDescent="0.3">
      <c r="A1962" s="18">
        <v>2023</v>
      </c>
      <c r="B1962" s="19" t="s">
        <v>15788</v>
      </c>
      <c r="C1962" s="19">
        <f t="shared" si="91"/>
        <v>13353</v>
      </c>
      <c r="D1962" s="19" t="s">
        <v>13350</v>
      </c>
      <c r="E1962" s="24" t="s">
        <v>15749</v>
      </c>
      <c r="F1962" s="18">
        <f t="shared" si="92"/>
        <v>3</v>
      </c>
      <c r="G1962" s="23" t="s">
        <v>11799</v>
      </c>
      <c r="H1962" s="23" t="s">
        <v>13696</v>
      </c>
      <c r="I1962" s="19" t="s">
        <v>11725</v>
      </c>
      <c r="J1962" s="41">
        <v>584084</v>
      </c>
      <c r="K1962" s="42">
        <v>9.9999315166996533E-2</v>
      </c>
      <c r="L1962" s="41">
        <v>58408</v>
      </c>
      <c r="M1962" s="41">
        <v>642492</v>
      </c>
      <c r="N1962">
        <f>+VLOOKUP(C1962,'Thanh toán '!M$1335:N$6972,2,0)</f>
        <v>642492</v>
      </c>
      <c r="O1962" s="61">
        <f t="shared" si="93"/>
        <v>0</v>
      </c>
    </row>
    <row r="1963" spans="1:15" hidden="1" x14ac:dyDescent="0.3">
      <c r="A1963" s="18">
        <v>2023</v>
      </c>
      <c r="B1963" s="19" t="s">
        <v>15789</v>
      </c>
      <c r="C1963" s="19">
        <f t="shared" si="91"/>
        <v>13354</v>
      </c>
      <c r="D1963" s="19" t="s">
        <v>13350</v>
      </c>
      <c r="E1963" s="24" t="s">
        <v>15749</v>
      </c>
      <c r="F1963" s="18">
        <f t="shared" si="92"/>
        <v>3</v>
      </c>
      <c r="G1963" s="23" t="s">
        <v>11799</v>
      </c>
      <c r="H1963" s="23" t="s">
        <v>13696</v>
      </c>
      <c r="I1963" s="19" t="s">
        <v>11725</v>
      </c>
      <c r="J1963" s="41">
        <v>340315</v>
      </c>
      <c r="K1963" s="42">
        <v>0.10000146922703966</v>
      </c>
      <c r="L1963" s="41">
        <v>34032</v>
      </c>
      <c r="M1963" s="41">
        <v>374347</v>
      </c>
      <c r="N1963">
        <f>+VLOOKUP(C1963,'Thanh toán '!M$1335:N$6972,2,0)</f>
        <v>374347</v>
      </c>
      <c r="O1963" s="61">
        <f t="shared" si="93"/>
        <v>0</v>
      </c>
    </row>
    <row r="1964" spans="1:15" hidden="1" x14ac:dyDescent="0.3">
      <c r="A1964" s="18">
        <v>2023</v>
      </c>
      <c r="B1964" s="19" t="s">
        <v>15790</v>
      </c>
      <c r="C1964" s="19">
        <f t="shared" si="91"/>
        <v>13355</v>
      </c>
      <c r="D1964" s="19" t="s">
        <v>13350</v>
      </c>
      <c r="E1964" s="24" t="s">
        <v>15749</v>
      </c>
      <c r="F1964" s="18">
        <f t="shared" si="92"/>
        <v>3</v>
      </c>
      <c r="G1964" s="23" t="s">
        <v>11799</v>
      </c>
      <c r="H1964" s="23" t="s">
        <v>13698</v>
      </c>
      <c r="I1964" s="19" t="s">
        <v>11725</v>
      </c>
      <c r="J1964" s="41">
        <v>340315</v>
      </c>
      <c r="K1964" s="42">
        <v>0.10000146922703966</v>
      </c>
      <c r="L1964" s="41">
        <v>34032</v>
      </c>
      <c r="M1964" s="41">
        <v>374347</v>
      </c>
      <c r="N1964">
        <f>+VLOOKUP(C1964,'Thanh toán '!M$1335:N$6972,2,0)</f>
        <v>374347</v>
      </c>
      <c r="O1964" s="61">
        <f t="shared" si="93"/>
        <v>0</v>
      </c>
    </row>
    <row r="1965" spans="1:15" hidden="1" x14ac:dyDescent="0.3">
      <c r="A1965" s="18">
        <v>2023</v>
      </c>
      <c r="B1965" s="19" t="s">
        <v>15791</v>
      </c>
      <c r="C1965" s="19">
        <f t="shared" si="91"/>
        <v>13356</v>
      </c>
      <c r="D1965" s="19" t="s">
        <v>13350</v>
      </c>
      <c r="E1965" s="24" t="s">
        <v>15749</v>
      </c>
      <c r="F1965" s="18">
        <f t="shared" si="92"/>
        <v>3</v>
      </c>
      <c r="G1965" s="23" t="s">
        <v>11799</v>
      </c>
      <c r="H1965" s="23" t="s">
        <v>13694</v>
      </c>
      <c r="I1965" s="19" t="s">
        <v>11725</v>
      </c>
      <c r="J1965" s="41">
        <v>340315</v>
      </c>
      <c r="K1965" s="42">
        <v>0.10000146922703966</v>
      </c>
      <c r="L1965" s="41">
        <v>34032</v>
      </c>
      <c r="M1965" s="41">
        <v>374347</v>
      </c>
      <c r="N1965">
        <f>+VLOOKUP(C1965,'Thanh toán '!M$1335:N$6972,2,0)</f>
        <v>374347</v>
      </c>
      <c r="O1965" s="61">
        <f t="shared" si="93"/>
        <v>0</v>
      </c>
    </row>
    <row r="1966" spans="1:15" hidden="1" x14ac:dyDescent="0.3">
      <c r="A1966" s="18">
        <v>2023</v>
      </c>
      <c r="B1966" s="19" t="s">
        <v>15792</v>
      </c>
      <c r="C1966" s="19">
        <f t="shared" si="91"/>
        <v>13357</v>
      </c>
      <c r="D1966" s="19" t="s">
        <v>13350</v>
      </c>
      <c r="E1966" s="24" t="s">
        <v>15749</v>
      </c>
      <c r="F1966" s="18">
        <f t="shared" si="92"/>
        <v>3</v>
      </c>
      <c r="G1966" s="23" t="s">
        <v>11799</v>
      </c>
      <c r="H1966" s="23" t="s">
        <v>13692</v>
      </c>
      <c r="I1966" s="19" t="s">
        <v>11725</v>
      </c>
      <c r="J1966" s="41">
        <v>340315</v>
      </c>
      <c r="K1966" s="42">
        <v>0.10000146922703966</v>
      </c>
      <c r="L1966" s="41">
        <v>34032</v>
      </c>
      <c r="M1966" s="41">
        <v>374347</v>
      </c>
      <c r="N1966">
        <f>+VLOOKUP(C1966,'Thanh toán '!M$1335:N$6972,2,0)</f>
        <v>374347</v>
      </c>
      <c r="O1966" s="61">
        <f t="shared" si="93"/>
        <v>0</v>
      </c>
    </row>
    <row r="1967" spans="1:15" hidden="1" x14ac:dyDescent="0.3">
      <c r="A1967" s="18">
        <v>2023</v>
      </c>
      <c r="B1967" s="19" t="s">
        <v>15793</v>
      </c>
      <c r="C1967" s="19">
        <f t="shared" si="91"/>
        <v>13380</v>
      </c>
      <c r="D1967" s="19" t="s">
        <v>13350</v>
      </c>
      <c r="E1967" s="24" t="s">
        <v>15749</v>
      </c>
      <c r="F1967" s="18">
        <f t="shared" si="92"/>
        <v>3</v>
      </c>
      <c r="G1967" s="23" t="s">
        <v>12239</v>
      </c>
      <c r="H1967" s="23" t="s">
        <v>14173</v>
      </c>
      <c r="I1967" s="19" t="s">
        <v>12240</v>
      </c>
      <c r="J1967" s="41">
        <v>3673160</v>
      </c>
      <c r="K1967" s="42">
        <v>0.1</v>
      </c>
      <c r="L1967" s="41">
        <v>367316</v>
      </c>
      <c r="M1967" s="41">
        <v>4040476</v>
      </c>
      <c r="N1967">
        <f>+VLOOKUP(C1967,'Thanh toán '!M$1335:N$6972,2,0)</f>
        <v>4040476</v>
      </c>
      <c r="O1967" s="61">
        <f t="shared" si="93"/>
        <v>0</v>
      </c>
    </row>
    <row r="1968" spans="1:15" hidden="1" x14ac:dyDescent="0.3">
      <c r="A1968" s="18">
        <v>2023</v>
      </c>
      <c r="B1968" s="19" t="s">
        <v>15794</v>
      </c>
      <c r="C1968" s="19">
        <f t="shared" si="91"/>
        <v>13391</v>
      </c>
      <c r="D1968" s="19" t="s">
        <v>13350</v>
      </c>
      <c r="E1968" s="24" t="s">
        <v>15749</v>
      </c>
      <c r="F1968" s="18">
        <f t="shared" si="92"/>
        <v>3</v>
      </c>
      <c r="G1968" s="23" t="s">
        <v>12239</v>
      </c>
      <c r="H1968" s="23" t="s">
        <v>13824</v>
      </c>
      <c r="I1968" s="19" t="s">
        <v>12240</v>
      </c>
      <c r="J1968" s="41">
        <v>2216140</v>
      </c>
      <c r="K1968" s="42">
        <v>0.1</v>
      </c>
      <c r="L1968" s="41">
        <v>221614</v>
      </c>
      <c r="M1968" s="41">
        <v>2437754</v>
      </c>
      <c r="N1968">
        <f>+VLOOKUP(C1968,'Thanh toán '!M$1335:N$6972,2,0)</f>
        <v>2437754</v>
      </c>
      <c r="O1968" s="61">
        <f t="shared" si="93"/>
        <v>0</v>
      </c>
    </row>
    <row r="1969" spans="1:15" hidden="1" x14ac:dyDescent="0.3">
      <c r="A1969" s="18">
        <v>2023</v>
      </c>
      <c r="B1969" s="19" t="s">
        <v>15795</v>
      </c>
      <c r="C1969" s="19">
        <f t="shared" si="91"/>
        <v>13397</v>
      </c>
      <c r="D1969" s="19" t="s">
        <v>13350</v>
      </c>
      <c r="E1969" s="24" t="s">
        <v>15749</v>
      </c>
      <c r="F1969" s="18">
        <f t="shared" si="92"/>
        <v>3</v>
      </c>
      <c r="G1969" s="23" t="s">
        <v>12239</v>
      </c>
      <c r="H1969" s="23" t="s">
        <v>13824</v>
      </c>
      <c r="I1969" s="19" t="s">
        <v>12240</v>
      </c>
      <c r="J1969" s="41">
        <v>1081500</v>
      </c>
      <c r="K1969" s="42">
        <v>0.1</v>
      </c>
      <c r="L1969" s="41">
        <v>108150</v>
      </c>
      <c r="M1969" s="41">
        <v>1189650</v>
      </c>
      <c r="N1969">
        <f>+VLOOKUP(C1969,'Thanh toán '!M$1335:N$6972,2,0)</f>
        <v>1189650</v>
      </c>
      <c r="O1969" s="61">
        <f t="shared" si="93"/>
        <v>0</v>
      </c>
    </row>
    <row r="1970" spans="1:15" hidden="1" x14ac:dyDescent="0.3">
      <c r="A1970" s="18">
        <v>2023</v>
      </c>
      <c r="B1970" s="19" t="s">
        <v>15796</v>
      </c>
      <c r="C1970" s="19">
        <f t="shared" si="91"/>
        <v>13401</v>
      </c>
      <c r="D1970" s="19" t="s">
        <v>13350</v>
      </c>
      <c r="E1970" s="24" t="s">
        <v>15749</v>
      </c>
      <c r="F1970" s="18">
        <f t="shared" si="92"/>
        <v>3</v>
      </c>
      <c r="G1970" s="23" t="s">
        <v>11799</v>
      </c>
      <c r="H1970" s="23" t="s">
        <v>13617</v>
      </c>
      <c r="I1970" s="19" t="s">
        <v>11725</v>
      </c>
      <c r="J1970" s="41">
        <v>924717</v>
      </c>
      <c r="K1970" s="42">
        <v>0.10000032442358041</v>
      </c>
      <c r="L1970" s="41">
        <v>92472</v>
      </c>
      <c r="M1970" s="41">
        <v>1017189</v>
      </c>
      <c r="N1970">
        <f>+VLOOKUP(C1970,'Thanh toán '!M$1335:N$6972,2,0)</f>
        <v>1017189</v>
      </c>
      <c r="O1970" s="61">
        <f t="shared" si="93"/>
        <v>0</v>
      </c>
    </row>
    <row r="1971" spans="1:15" hidden="1" x14ac:dyDescent="0.3">
      <c r="A1971" s="18">
        <v>2023</v>
      </c>
      <c r="B1971" s="19" t="s">
        <v>15797</v>
      </c>
      <c r="C1971" s="19">
        <f t="shared" si="91"/>
        <v>13408</v>
      </c>
      <c r="D1971" s="19" t="s">
        <v>13350</v>
      </c>
      <c r="E1971" s="24" t="s">
        <v>15749</v>
      </c>
      <c r="F1971" s="18">
        <f t="shared" si="92"/>
        <v>3</v>
      </c>
      <c r="G1971" s="23" t="s">
        <v>11799</v>
      </c>
      <c r="H1971" s="23" t="s">
        <v>13526</v>
      </c>
      <c r="I1971" s="19" t="s">
        <v>11725</v>
      </c>
      <c r="J1971" s="41">
        <v>1544605</v>
      </c>
      <c r="K1971" s="42">
        <v>0.10000032370735561</v>
      </c>
      <c r="L1971" s="41">
        <v>154461</v>
      </c>
      <c r="M1971" s="41">
        <v>1699066</v>
      </c>
      <c r="N1971">
        <f>+VLOOKUP(C1971,'Thanh toán '!M$1335:N$6972,2,0)</f>
        <v>1699066</v>
      </c>
      <c r="O1971" s="61">
        <f t="shared" si="93"/>
        <v>0</v>
      </c>
    </row>
    <row r="1972" spans="1:15" hidden="1" x14ac:dyDescent="0.3">
      <c r="A1972" s="18">
        <v>2023</v>
      </c>
      <c r="B1972" s="19" t="s">
        <v>15798</v>
      </c>
      <c r="C1972" s="19">
        <f t="shared" si="91"/>
        <v>13409</v>
      </c>
      <c r="D1972" s="19" t="s">
        <v>13350</v>
      </c>
      <c r="E1972" s="24" t="s">
        <v>15749</v>
      </c>
      <c r="F1972" s="18">
        <f t="shared" si="92"/>
        <v>3</v>
      </c>
      <c r="G1972" s="23" t="s">
        <v>11799</v>
      </c>
      <c r="H1972" s="23" t="s">
        <v>13536</v>
      </c>
      <c r="I1972" s="19" t="s">
        <v>11725</v>
      </c>
      <c r="J1972" s="41">
        <v>555290</v>
      </c>
      <c r="K1972" s="42">
        <v>0.1</v>
      </c>
      <c r="L1972" s="41">
        <v>55529</v>
      </c>
      <c r="M1972" s="41">
        <v>610819</v>
      </c>
      <c r="N1972">
        <f>+VLOOKUP(C1972,'Thanh toán '!M$1335:N$6972,2,0)</f>
        <v>610819</v>
      </c>
      <c r="O1972" s="61">
        <f t="shared" si="93"/>
        <v>0</v>
      </c>
    </row>
    <row r="1973" spans="1:15" hidden="1" x14ac:dyDescent="0.3">
      <c r="A1973" s="18">
        <v>2023</v>
      </c>
      <c r="B1973" s="19" t="s">
        <v>15799</v>
      </c>
      <c r="C1973" s="19">
        <f t="shared" si="91"/>
        <v>13410</v>
      </c>
      <c r="D1973" s="19" t="s">
        <v>13350</v>
      </c>
      <c r="E1973" s="24" t="s">
        <v>15749</v>
      </c>
      <c r="F1973" s="18">
        <f t="shared" si="92"/>
        <v>3</v>
      </c>
      <c r="G1973" s="23" t="s">
        <v>11799</v>
      </c>
      <c r="H1973" s="23" t="s">
        <v>13731</v>
      </c>
      <c r="I1973" s="19" t="s">
        <v>11725</v>
      </c>
      <c r="J1973" s="41">
        <v>340315</v>
      </c>
      <c r="K1973" s="42">
        <v>0.10000146922703966</v>
      </c>
      <c r="L1973" s="41">
        <v>34032</v>
      </c>
      <c r="M1973" s="41">
        <v>374347</v>
      </c>
      <c r="N1973">
        <f>+VLOOKUP(C1973,'Thanh toán '!M$1335:N$6972,2,0)</f>
        <v>374347</v>
      </c>
      <c r="O1973" s="61">
        <f t="shared" si="93"/>
        <v>0</v>
      </c>
    </row>
    <row r="1974" spans="1:15" hidden="1" x14ac:dyDescent="0.3">
      <c r="A1974" s="18">
        <v>2023</v>
      </c>
      <c r="B1974" s="19" t="s">
        <v>15800</v>
      </c>
      <c r="C1974" s="19">
        <f t="shared" si="91"/>
        <v>13411</v>
      </c>
      <c r="D1974" s="19" t="s">
        <v>13350</v>
      </c>
      <c r="E1974" s="24" t="s">
        <v>15749</v>
      </c>
      <c r="F1974" s="18">
        <f t="shared" si="92"/>
        <v>3</v>
      </c>
      <c r="G1974" s="23" t="s">
        <v>11799</v>
      </c>
      <c r="H1974" s="23" t="s">
        <v>13729</v>
      </c>
      <c r="I1974" s="19" t="s">
        <v>11725</v>
      </c>
      <c r="J1974" s="41">
        <v>340315</v>
      </c>
      <c r="K1974" s="42">
        <v>0.10000146922703966</v>
      </c>
      <c r="L1974" s="41">
        <v>34032</v>
      </c>
      <c r="M1974" s="41">
        <v>374347</v>
      </c>
      <c r="N1974">
        <f>+VLOOKUP(C1974,'Thanh toán '!M$1335:N$6972,2,0)</f>
        <v>374347</v>
      </c>
      <c r="O1974" s="61">
        <f t="shared" si="93"/>
        <v>0</v>
      </c>
    </row>
    <row r="1975" spans="1:15" hidden="1" x14ac:dyDescent="0.3">
      <c r="A1975" s="18">
        <v>2023</v>
      </c>
      <c r="B1975" s="19" t="s">
        <v>15801</v>
      </c>
      <c r="C1975" s="19">
        <f t="shared" si="91"/>
        <v>13412</v>
      </c>
      <c r="D1975" s="19" t="s">
        <v>13350</v>
      </c>
      <c r="E1975" s="24" t="s">
        <v>15749</v>
      </c>
      <c r="F1975" s="18">
        <f t="shared" si="92"/>
        <v>3</v>
      </c>
      <c r="G1975" s="23" t="s">
        <v>11799</v>
      </c>
      <c r="H1975" s="23" t="s">
        <v>14099</v>
      </c>
      <c r="I1975" s="19" t="s">
        <v>11725</v>
      </c>
      <c r="J1975" s="41">
        <v>884818</v>
      </c>
      <c r="K1975" s="42">
        <v>0.10000022603518463</v>
      </c>
      <c r="L1975" s="41">
        <v>88482</v>
      </c>
      <c r="M1975" s="41">
        <v>973300</v>
      </c>
      <c r="N1975">
        <f>+VLOOKUP(C1975,'Thanh toán '!M$1335:N$6972,2,0)</f>
        <v>973300</v>
      </c>
      <c r="O1975" s="61">
        <f t="shared" si="93"/>
        <v>0</v>
      </c>
    </row>
    <row r="1976" spans="1:15" hidden="1" x14ac:dyDescent="0.3">
      <c r="A1976" s="18">
        <v>2023</v>
      </c>
      <c r="B1976" s="19" t="s">
        <v>15802</v>
      </c>
      <c r="C1976" s="19">
        <f t="shared" si="91"/>
        <v>13413</v>
      </c>
      <c r="D1976" s="19" t="s">
        <v>13350</v>
      </c>
      <c r="E1976" s="24" t="s">
        <v>15749</v>
      </c>
      <c r="F1976" s="18">
        <f t="shared" si="92"/>
        <v>3</v>
      </c>
      <c r="G1976" s="23" t="s">
        <v>11799</v>
      </c>
      <c r="H1976" s="23" t="s">
        <v>13661</v>
      </c>
      <c r="I1976" s="19" t="s">
        <v>11725</v>
      </c>
      <c r="J1976" s="41">
        <v>340315</v>
      </c>
      <c r="K1976" s="42">
        <v>0.10000146922703966</v>
      </c>
      <c r="L1976" s="41">
        <v>34032</v>
      </c>
      <c r="M1976" s="41">
        <v>374347</v>
      </c>
      <c r="N1976">
        <f>+VLOOKUP(C1976,'Thanh toán '!M$1335:N$6972,2,0)</f>
        <v>374347</v>
      </c>
      <c r="O1976" s="61">
        <f t="shared" si="93"/>
        <v>0</v>
      </c>
    </row>
    <row r="1977" spans="1:15" hidden="1" x14ac:dyDescent="0.3">
      <c r="A1977" s="18">
        <v>2023</v>
      </c>
      <c r="B1977" s="19" t="s">
        <v>15803</v>
      </c>
      <c r="C1977" s="19">
        <f t="shared" si="91"/>
        <v>13414</v>
      </c>
      <c r="D1977" s="19" t="s">
        <v>13350</v>
      </c>
      <c r="E1977" s="24" t="s">
        <v>15749</v>
      </c>
      <c r="F1977" s="18">
        <f t="shared" si="92"/>
        <v>3</v>
      </c>
      <c r="G1977" s="23" t="s">
        <v>11799</v>
      </c>
      <c r="H1977" s="23" t="s">
        <v>14096</v>
      </c>
      <c r="I1977" s="19" t="s">
        <v>11725</v>
      </c>
      <c r="J1977" s="41">
        <v>340315</v>
      </c>
      <c r="K1977" s="42">
        <v>0.10000146922703966</v>
      </c>
      <c r="L1977" s="41">
        <v>34032</v>
      </c>
      <c r="M1977" s="41">
        <v>374347</v>
      </c>
      <c r="N1977">
        <f>+VLOOKUP(C1977,'Thanh toán '!M$1335:N$6972,2,0)</f>
        <v>374347</v>
      </c>
      <c r="O1977" s="61">
        <f t="shared" si="93"/>
        <v>0</v>
      </c>
    </row>
    <row r="1978" spans="1:15" hidden="1" x14ac:dyDescent="0.3">
      <c r="A1978" s="18">
        <v>2023</v>
      </c>
      <c r="B1978" s="19" t="s">
        <v>15804</v>
      </c>
      <c r="C1978" s="19">
        <f t="shared" si="91"/>
        <v>13415</v>
      </c>
      <c r="D1978" s="19" t="s">
        <v>13350</v>
      </c>
      <c r="E1978" s="24" t="s">
        <v>15749</v>
      </c>
      <c r="F1978" s="18">
        <f t="shared" si="92"/>
        <v>3</v>
      </c>
      <c r="G1978" s="23" t="s">
        <v>11799</v>
      </c>
      <c r="H1978" s="23" t="s">
        <v>15805</v>
      </c>
      <c r="I1978" s="19" t="s">
        <v>11725</v>
      </c>
      <c r="J1978" s="41">
        <v>340315</v>
      </c>
      <c r="K1978" s="42">
        <v>0.10000146922703966</v>
      </c>
      <c r="L1978" s="41">
        <v>34032</v>
      </c>
      <c r="M1978" s="41">
        <v>374347</v>
      </c>
      <c r="N1978">
        <f>+VLOOKUP(C1978,'Thanh toán '!M$1335:N$6972,2,0)</f>
        <v>374347</v>
      </c>
      <c r="O1978" s="61">
        <f t="shared" si="93"/>
        <v>0</v>
      </c>
    </row>
    <row r="1979" spans="1:15" hidden="1" x14ac:dyDescent="0.3">
      <c r="A1979" s="43">
        <v>2023</v>
      </c>
      <c r="B1979" s="44" t="s">
        <v>15806</v>
      </c>
      <c r="C1979" s="19">
        <f t="shared" si="91"/>
        <v>13416</v>
      </c>
      <c r="D1979" s="44" t="s">
        <v>13350</v>
      </c>
      <c r="E1979" s="45" t="s">
        <v>15749</v>
      </c>
      <c r="F1979" s="18">
        <f t="shared" si="92"/>
        <v>3</v>
      </c>
      <c r="G1979" s="46" t="s">
        <v>11799</v>
      </c>
      <c r="H1979" s="46" t="s">
        <v>14090</v>
      </c>
      <c r="I1979" s="44" t="s">
        <v>11725</v>
      </c>
      <c r="J1979" s="47">
        <v>367155</v>
      </c>
      <c r="K1979" s="48">
        <v>0.10000136182266345</v>
      </c>
      <c r="L1979" s="47">
        <v>36716</v>
      </c>
      <c r="M1979" s="47">
        <v>403871</v>
      </c>
      <c r="N1979">
        <f>+VLOOKUP(C1979,'Thanh toán '!M$1335:N$6972,2,0)</f>
        <v>403871</v>
      </c>
      <c r="O1979" s="61">
        <f t="shared" si="93"/>
        <v>0</v>
      </c>
    </row>
    <row r="1980" spans="1:15" hidden="1" x14ac:dyDescent="0.3">
      <c r="A1980" s="18">
        <v>2023</v>
      </c>
      <c r="B1980" s="19" t="s">
        <v>15807</v>
      </c>
      <c r="C1980" s="19">
        <f t="shared" si="91"/>
        <v>13417</v>
      </c>
      <c r="D1980" s="19" t="s">
        <v>13350</v>
      </c>
      <c r="E1980" s="24" t="s">
        <v>15749</v>
      </c>
      <c r="F1980" s="18">
        <f t="shared" si="92"/>
        <v>3</v>
      </c>
      <c r="G1980" s="23" t="s">
        <v>11799</v>
      </c>
      <c r="H1980" s="23" t="s">
        <v>14001</v>
      </c>
      <c r="I1980" s="19" t="s">
        <v>11725</v>
      </c>
      <c r="J1980" s="41">
        <v>1061211</v>
      </c>
      <c r="K1980" s="42">
        <v>9.9999905768032943E-2</v>
      </c>
      <c r="L1980" s="41">
        <v>106121</v>
      </c>
      <c r="M1980" s="41">
        <v>1167332</v>
      </c>
      <c r="N1980">
        <f>+VLOOKUP(C1980,'Thanh toán '!M$1335:N$6972,2,0)</f>
        <v>1167332</v>
      </c>
      <c r="O1980" s="61">
        <f t="shared" si="93"/>
        <v>0</v>
      </c>
    </row>
    <row r="1981" spans="1:15" hidden="1" x14ac:dyDescent="0.3">
      <c r="A1981" s="18">
        <v>2023</v>
      </c>
      <c r="B1981" s="19" t="s">
        <v>15808</v>
      </c>
      <c r="C1981" s="19">
        <f t="shared" si="91"/>
        <v>13418</v>
      </c>
      <c r="D1981" s="19" t="s">
        <v>13350</v>
      </c>
      <c r="E1981" s="24" t="s">
        <v>15749</v>
      </c>
      <c r="F1981" s="18">
        <f t="shared" si="92"/>
        <v>3</v>
      </c>
      <c r="G1981" s="23" t="s">
        <v>11799</v>
      </c>
      <c r="H1981" s="23" t="s">
        <v>13362</v>
      </c>
      <c r="I1981" s="19" t="s">
        <v>11725</v>
      </c>
      <c r="J1981" s="41">
        <v>340315</v>
      </c>
      <c r="K1981" s="42">
        <v>0.10000146922703966</v>
      </c>
      <c r="L1981" s="41">
        <v>34032</v>
      </c>
      <c r="M1981" s="41">
        <v>374347</v>
      </c>
      <c r="N1981">
        <f>+VLOOKUP(C1981,'Thanh toán '!M$1335:N$6972,2,0)</f>
        <v>374347</v>
      </c>
      <c r="O1981" s="61">
        <f t="shared" si="93"/>
        <v>0</v>
      </c>
    </row>
    <row r="1982" spans="1:15" hidden="1" x14ac:dyDescent="0.3">
      <c r="A1982" s="18">
        <v>2023</v>
      </c>
      <c r="B1982" s="19" t="s">
        <v>15809</v>
      </c>
      <c r="C1982" s="19">
        <f t="shared" si="91"/>
        <v>13419</v>
      </c>
      <c r="D1982" s="19" t="s">
        <v>13350</v>
      </c>
      <c r="E1982" s="24" t="s">
        <v>15749</v>
      </c>
      <c r="F1982" s="18">
        <f t="shared" si="92"/>
        <v>3</v>
      </c>
      <c r="G1982" s="23" t="s">
        <v>11799</v>
      </c>
      <c r="H1982" s="23" t="s">
        <v>13360</v>
      </c>
      <c r="I1982" s="19" t="s">
        <v>11725</v>
      </c>
      <c r="J1982" s="41">
        <v>340315</v>
      </c>
      <c r="K1982" s="42">
        <v>0.10000146922703966</v>
      </c>
      <c r="L1982" s="41">
        <v>34032</v>
      </c>
      <c r="M1982" s="41">
        <v>374347</v>
      </c>
      <c r="N1982">
        <f>+VLOOKUP(C1982,'Thanh toán '!M$1335:N$6972,2,0)</f>
        <v>374347</v>
      </c>
      <c r="O1982" s="61">
        <f t="shared" si="93"/>
        <v>0</v>
      </c>
    </row>
    <row r="1983" spans="1:15" hidden="1" x14ac:dyDescent="0.3">
      <c r="A1983" s="18">
        <v>2023</v>
      </c>
      <c r="B1983" s="19" t="s">
        <v>15810</v>
      </c>
      <c r="C1983" s="19">
        <f t="shared" si="91"/>
        <v>13420</v>
      </c>
      <c r="D1983" s="19" t="s">
        <v>13350</v>
      </c>
      <c r="E1983" s="24" t="s">
        <v>15749</v>
      </c>
      <c r="F1983" s="18">
        <f t="shared" si="92"/>
        <v>3</v>
      </c>
      <c r="G1983" s="23" t="s">
        <v>11799</v>
      </c>
      <c r="H1983" s="23" t="s">
        <v>13364</v>
      </c>
      <c r="I1983" s="19" t="s">
        <v>11725</v>
      </c>
      <c r="J1983" s="41">
        <v>680630</v>
      </c>
      <c r="K1983" s="42">
        <v>0.1</v>
      </c>
      <c r="L1983" s="41">
        <v>68063</v>
      </c>
      <c r="M1983" s="41">
        <v>748693</v>
      </c>
      <c r="N1983">
        <f>+VLOOKUP(C1983,'Thanh toán '!M$1335:N$6972,2,0)</f>
        <v>748693</v>
      </c>
      <c r="O1983" s="61">
        <f t="shared" si="93"/>
        <v>0</v>
      </c>
    </row>
    <row r="1984" spans="1:15" hidden="1" x14ac:dyDescent="0.3">
      <c r="A1984" s="18">
        <v>2023</v>
      </c>
      <c r="B1984" s="19" t="s">
        <v>15811</v>
      </c>
      <c r="C1984" s="19">
        <f t="shared" si="91"/>
        <v>13421</v>
      </c>
      <c r="D1984" s="19" t="s">
        <v>13350</v>
      </c>
      <c r="E1984" s="24" t="s">
        <v>15749</v>
      </c>
      <c r="F1984" s="18">
        <f t="shared" si="92"/>
        <v>3</v>
      </c>
      <c r="G1984" s="23" t="s">
        <v>11799</v>
      </c>
      <c r="H1984" s="23" t="s">
        <v>13808</v>
      </c>
      <c r="I1984" s="19" t="s">
        <v>11725</v>
      </c>
      <c r="J1984" s="41">
        <v>1399782</v>
      </c>
      <c r="K1984" s="42">
        <v>9.9999857120608784E-2</v>
      </c>
      <c r="L1984" s="41">
        <v>139978</v>
      </c>
      <c r="M1984" s="41">
        <v>1539760</v>
      </c>
      <c r="N1984">
        <f>+VLOOKUP(C1984,'Thanh toán '!M$1335:N$6972,2,0)</f>
        <v>1539760</v>
      </c>
      <c r="O1984" s="61">
        <f t="shared" si="93"/>
        <v>0</v>
      </c>
    </row>
    <row r="1985" spans="1:15" hidden="1" x14ac:dyDescent="0.3">
      <c r="A1985" s="43">
        <v>2023</v>
      </c>
      <c r="B1985" s="44" t="s">
        <v>15812</v>
      </c>
      <c r="C1985" s="19">
        <f t="shared" si="91"/>
        <v>13422</v>
      </c>
      <c r="D1985" s="44" t="s">
        <v>13350</v>
      </c>
      <c r="E1985" s="45" t="s">
        <v>15749</v>
      </c>
      <c r="F1985" s="18">
        <f t="shared" si="92"/>
        <v>3</v>
      </c>
      <c r="G1985" s="46" t="s">
        <v>11799</v>
      </c>
      <c r="H1985" s="46" t="s">
        <v>13808</v>
      </c>
      <c r="I1985" s="44" t="s">
        <v>11725</v>
      </c>
      <c r="J1985" s="47">
        <v>680630</v>
      </c>
      <c r="K1985" s="48">
        <v>0.1</v>
      </c>
      <c r="L1985" s="47">
        <v>68063</v>
      </c>
      <c r="M1985" s="47">
        <v>0</v>
      </c>
      <c r="O1985" s="61"/>
    </row>
    <row r="1986" spans="1:15" hidden="1" x14ac:dyDescent="0.3">
      <c r="A1986" s="18">
        <v>2023</v>
      </c>
      <c r="B1986" s="19" t="s">
        <v>15813</v>
      </c>
      <c r="C1986" s="19">
        <f t="shared" si="91"/>
        <v>13423</v>
      </c>
      <c r="D1986" s="19" t="s">
        <v>13350</v>
      </c>
      <c r="E1986" s="24" t="s">
        <v>15749</v>
      </c>
      <c r="F1986" s="18">
        <f t="shared" si="92"/>
        <v>3</v>
      </c>
      <c r="G1986" s="23" t="s">
        <v>11799</v>
      </c>
      <c r="H1986" s="23" t="s">
        <v>13808</v>
      </c>
      <c r="I1986" s="19" t="s">
        <v>11725</v>
      </c>
      <c r="J1986" s="41">
        <v>340315</v>
      </c>
      <c r="K1986" s="42">
        <v>0.10000146922703966</v>
      </c>
      <c r="L1986" s="41">
        <v>34032</v>
      </c>
      <c r="M1986" s="41">
        <v>374347</v>
      </c>
      <c r="N1986">
        <f>+VLOOKUP(C1986,'Thanh toán '!M$1335:N$6972,2,0)</f>
        <v>374347</v>
      </c>
      <c r="O1986" s="61">
        <f t="shared" si="93"/>
        <v>0</v>
      </c>
    </row>
    <row r="1987" spans="1:15" hidden="1" x14ac:dyDescent="0.3">
      <c r="A1987" s="18">
        <v>2023</v>
      </c>
      <c r="B1987" s="19" t="s">
        <v>15814</v>
      </c>
      <c r="C1987" s="19">
        <f t="shared" si="91"/>
        <v>13424</v>
      </c>
      <c r="D1987" s="19" t="s">
        <v>13350</v>
      </c>
      <c r="E1987" s="24" t="s">
        <v>15749</v>
      </c>
      <c r="F1987" s="18">
        <f t="shared" si="92"/>
        <v>3</v>
      </c>
      <c r="G1987" s="23" t="s">
        <v>11799</v>
      </c>
      <c r="H1987" s="23" t="s">
        <v>13417</v>
      </c>
      <c r="I1987" s="19" t="s">
        <v>11725</v>
      </c>
      <c r="J1987" s="41">
        <v>340315</v>
      </c>
      <c r="K1987" s="42">
        <v>0.10000146922703966</v>
      </c>
      <c r="L1987" s="41">
        <v>34032</v>
      </c>
      <c r="M1987" s="41">
        <v>374347</v>
      </c>
      <c r="N1987">
        <f>+VLOOKUP(C1987,'Thanh toán '!M$1335:N$6972,2,0)</f>
        <v>374347</v>
      </c>
      <c r="O1987" s="61">
        <f t="shared" si="93"/>
        <v>0</v>
      </c>
    </row>
    <row r="1988" spans="1:15" hidden="1" x14ac:dyDescent="0.3">
      <c r="A1988" s="18">
        <v>2023</v>
      </c>
      <c r="B1988" s="19" t="s">
        <v>15815</v>
      </c>
      <c r="C1988" s="19">
        <f t="shared" si="91"/>
        <v>13425</v>
      </c>
      <c r="D1988" s="19" t="s">
        <v>13350</v>
      </c>
      <c r="E1988" s="24" t="s">
        <v>15749</v>
      </c>
      <c r="F1988" s="18">
        <f t="shared" si="92"/>
        <v>3</v>
      </c>
      <c r="G1988" s="23" t="s">
        <v>11799</v>
      </c>
      <c r="H1988" s="23" t="s">
        <v>13814</v>
      </c>
      <c r="I1988" s="19" t="s">
        <v>11725</v>
      </c>
      <c r="J1988" s="41">
        <v>340315</v>
      </c>
      <c r="K1988" s="42">
        <v>0.10000146922703966</v>
      </c>
      <c r="L1988" s="41">
        <v>34032</v>
      </c>
      <c r="M1988" s="41">
        <v>374347</v>
      </c>
      <c r="N1988">
        <f>+VLOOKUP(C1988,'Thanh toán '!M$1335:N$6972,2,0)</f>
        <v>374347</v>
      </c>
      <c r="O1988" s="61">
        <f t="shared" si="93"/>
        <v>0</v>
      </c>
    </row>
    <row r="1989" spans="1:15" hidden="1" x14ac:dyDescent="0.3">
      <c r="A1989" s="18">
        <v>2023</v>
      </c>
      <c r="B1989" s="19" t="s">
        <v>15816</v>
      </c>
      <c r="C1989" s="19">
        <f t="shared" si="91"/>
        <v>13426</v>
      </c>
      <c r="D1989" s="19" t="s">
        <v>13350</v>
      </c>
      <c r="E1989" s="24" t="s">
        <v>15749</v>
      </c>
      <c r="F1989" s="18">
        <f t="shared" si="92"/>
        <v>3</v>
      </c>
      <c r="G1989" s="23" t="s">
        <v>11799</v>
      </c>
      <c r="H1989" s="23" t="s">
        <v>13816</v>
      </c>
      <c r="I1989" s="19" t="s">
        <v>11725</v>
      </c>
      <c r="J1989" s="41">
        <v>340315</v>
      </c>
      <c r="K1989" s="42">
        <v>0.10000146922703966</v>
      </c>
      <c r="L1989" s="41">
        <v>34032</v>
      </c>
      <c r="M1989" s="41">
        <v>374347</v>
      </c>
      <c r="N1989">
        <f>+VLOOKUP(C1989,'Thanh toán '!M$1335:N$6972,2,0)</f>
        <v>374347</v>
      </c>
      <c r="O1989" s="61">
        <f t="shared" si="93"/>
        <v>0</v>
      </c>
    </row>
    <row r="1990" spans="1:15" hidden="1" x14ac:dyDescent="0.3">
      <c r="A1990" s="18">
        <v>2023</v>
      </c>
      <c r="B1990" s="19" t="s">
        <v>15817</v>
      </c>
      <c r="C1990" s="19">
        <f t="shared" ref="C1990:C2053" si="94">+B1990*1</f>
        <v>13427</v>
      </c>
      <c r="D1990" s="19" t="s">
        <v>13350</v>
      </c>
      <c r="E1990" s="24" t="s">
        <v>15749</v>
      </c>
      <c r="F1990" s="18">
        <f t="shared" ref="F1990:F2053" si="95">+MONTH(E1990)</f>
        <v>3</v>
      </c>
      <c r="G1990" s="23" t="s">
        <v>11799</v>
      </c>
      <c r="H1990" s="23" t="s">
        <v>13810</v>
      </c>
      <c r="I1990" s="19" t="s">
        <v>11725</v>
      </c>
      <c r="J1990" s="41">
        <v>340315</v>
      </c>
      <c r="K1990" s="42">
        <v>0.10000146922703966</v>
      </c>
      <c r="L1990" s="41">
        <v>34032</v>
      </c>
      <c r="M1990" s="41">
        <v>374347</v>
      </c>
      <c r="N1990">
        <f>+VLOOKUP(C1990,'Thanh toán '!M$1335:N$6972,2,0)</f>
        <v>374347</v>
      </c>
      <c r="O1990" s="61">
        <f t="shared" ref="O1990:O2053" si="96">+N1990-M1990</f>
        <v>0</v>
      </c>
    </row>
    <row r="1991" spans="1:15" hidden="1" x14ac:dyDescent="0.3">
      <c r="A1991" s="18">
        <v>2023</v>
      </c>
      <c r="B1991" s="19" t="s">
        <v>15818</v>
      </c>
      <c r="C1991" s="19">
        <f t="shared" si="94"/>
        <v>13428</v>
      </c>
      <c r="D1991" s="19" t="s">
        <v>13350</v>
      </c>
      <c r="E1991" s="24" t="s">
        <v>15749</v>
      </c>
      <c r="F1991" s="18">
        <f t="shared" si="95"/>
        <v>3</v>
      </c>
      <c r="G1991" s="23" t="s">
        <v>11799</v>
      </c>
      <c r="H1991" s="23" t="s">
        <v>13818</v>
      </c>
      <c r="I1991" s="19" t="s">
        <v>11725</v>
      </c>
      <c r="J1991" s="41">
        <v>340315</v>
      </c>
      <c r="K1991" s="42">
        <v>0.10000146922703966</v>
      </c>
      <c r="L1991" s="41">
        <v>34032</v>
      </c>
      <c r="M1991" s="41">
        <v>374347</v>
      </c>
      <c r="N1991">
        <f>+VLOOKUP(C1991,'Thanh toán '!M$1335:N$6972,2,0)</f>
        <v>374347</v>
      </c>
      <c r="O1991" s="61">
        <f t="shared" si="96"/>
        <v>0</v>
      </c>
    </row>
    <row r="1992" spans="1:15" hidden="1" x14ac:dyDescent="0.3">
      <c r="A1992" s="18">
        <v>2023</v>
      </c>
      <c r="B1992" s="19" t="s">
        <v>15819</v>
      </c>
      <c r="C1992" s="19">
        <f t="shared" si="94"/>
        <v>13429</v>
      </c>
      <c r="D1992" s="19" t="s">
        <v>13350</v>
      </c>
      <c r="E1992" s="24" t="s">
        <v>15749</v>
      </c>
      <c r="F1992" s="18">
        <f t="shared" si="95"/>
        <v>3</v>
      </c>
      <c r="G1992" s="23" t="s">
        <v>12426</v>
      </c>
      <c r="H1992" s="23" t="s">
        <v>12426</v>
      </c>
      <c r="I1992" s="19" t="s">
        <v>12427</v>
      </c>
      <c r="J1992" s="41">
        <v>6397070</v>
      </c>
      <c r="K1992" s="42">
        <v>0.1</v>
      </c>
      <c r="L1992" s="41">
        <v>639707</v>
      </c>
      <c r="M1992" s="41">
        <v>7036777</v>
      </c>
      <c r="N1992">
        <f>+VLOOKUP(C1992,'Thanh toán '!M$1335:N$6972,2,0)</f>
        <v>7036777</v>
      </c>
      <c r="O1992" s="61">
        <f t="shared" si="96"/>
        <v>0</v>
      </c>
    </row>
    <row r="1993" spans="1:15" hidden="1" x14ac:dyDescent="0.3">
      <c r="A1993" s="18">
        <v>2023</v>
      </c>
      <c r="B1993" s="19" t="s">
        <v>15820</v>
      </c>
      <c r="C1993" s="19">
        <f t="shared" si="94"/>
        <v>13430</v>
      </c>
      <c r="D1993" s="19" t="s">
        <v>13350</v>
      </c>
      <c r="E1993" s="24" t="s">
        <v>15749</v>
      </c>
      <c r="F1993" s="18">
        <f t="shared" si="95"/>
        <v>3</v>
      </c>
      <c r="G1993" s="23" t="s">
        <v>12176</v>
      </c>
      <c r="H1993" s="23" t="s">
        <v>12176</v>
      </c>
      <c r="I1993" s="19" t="s">
        <v>12177</v>
      </c>
      <c r="J1993" s="41">
        <v>3035550</v>
      </c>
      <c r="K1993" s="42">
        <v>0.1</v>
      </c>
      <c r="L1993" s="41">
        <v>303555</v>
      </c>
      <c r="M1993" s="41">
        <v>3339105</v>
      </c>
      <c r="N1993">
        <f>+VLOOKUP(C1993,'Thanh toán '!M$1335:N$6972,2,0)</f>
        <v>3339105</v>
      </c>
      <c r="O1993" s="61">
        <f t="shared" si="96"/>
        <v>0</v>
      </c>
    </row>
    <row r="1994" spans="1:15" hidden="1" x14ac:dyDescent="0.3">
      <c r="A1994" s="43">
        <v>2023</v>
      </c>
      <c r="B1994" s="44" t="s">
        <v>15821</v>
      </c>
      <c r="C1994" s="19">
        <f t="shared" si="94"/>
        <v>13431</v>
      </c>
      <c r="D1994" s="44" t="s">
        <v>13350</v>
      </c>
      <c r="E1994" s="45" t="s">
        <v>15749</v>
      </c>
      <c r="F1994" s="18">
        <f t="shared" si="95"/>
        <v>3</v>
      </c>
      <c r="G1994" s="46" t="s">
        <v>12164</v>
      </c>
      <c r="H1994" s="46" t="s">
        <v>12164</v>
      </c>
      <c r="I1994" s="44" t="s">
        <v>12165</v>
      </c>
      <c r="J1994" s="47">
        <v>3035550</v>
      </c>
      <c r="K1994" s="48">
        <v>0.1</v>
      </c>
      <c r="L1994" s="47">
        <v>303555</v>
      </c>
      <c r="M1994" s="47">
        <v>0</v>
      </c>
      <c r="O1994" s="61"/>
    </row>
    <row r="1995" spans="1:15" hidden="1" x14ac:dyDescent="0.3">
      <c r="A1995" s="18">
        <v>2023</v>
      </c>
      <c r="B1995" s="19" t="s">
        <v>15822</v>
      </c>
      <c r="C1995" s="19">
        <f t="shared" si="94"/>
        <v>13432</v>
      </c>
      <c r="D1995" s="19" t="s">
        <v>13350</v>
      </c>
      <c r="E1995" s="24" t="s">
        <v>15749</v>
      </c>
      <c r="F1995" s="18">
        <f t="shared" si="95"/>
        <v>3</v>
      </c>
      <c r="G1995" s="23" t="s">
        <v>12170</v>
      </c>
      <c r="H1995" s="23" t="s">
        <v>12170</v>
      </c>
      <c r="I1995" s="19" t="s">
        <v>12171</v>
      </c>
      <c r="J1995" s="41">
        <v>974922</v>
      </c>
      <c r="K1995" s="42">
        <v>9.9999794855383309E-2</v>
      </c>
      <c r="L1995" s="41">
        <v>97492</v>
      </c>
      <c r="M1995" s="41">
        <v>1072414</v>
      </c>
      <c r="N1995">
        <f>+VLOOKUP(C1995,'Thanh toán '!M$1335:N$6972,2,0)</f>
        <v>1072414</v>
      </c>
      <c r="O1995" s="61">
        <f t="shared" si="96"/>
        <v>0</v>
      </c>
    </row>
    <row r="1996" spans="1:15" hidden="1" x14ac:dyDescent="0.3">
      <c r="A1996" s="18">
        <v>2023</v>
      </c>
      <c r="B1996" s="19" t="s">
        <v>15823</v>
      </c>
      <c r="C1996" s="19">
        <f t="shared" si="94"/>
        <v>13433</v>
      </c>
      <c r="D1996" s="19" t="s">
        <v>13350</v>
      </c>
      <c r="E1996" s="24" t="s">
        <v>15749</v>
      </c>
      <c r="F1996" s="18">
        <f t="shared" si="95"/>
        <v>3</v>
      </c>
      <c r="G1996" s="23" t="s">
        <v>12164</v>
      </c>
      <c r="H1996" s="23" t="s">
        <v>14236</v>
      </c>
      <c r="I1996" s="19" t="s">
        <v>12165</v>
      </c>
      <c r="J1996" s="41">
        <v>3035550</v>
      </c>
      <c r="K1996" s="42">
        <v>0.1</v>
      </c>
      <c r="L1996" s="41">
        <v>303555</v>
      </c>
      <c r="M1996" s="41">
        <v>3339105</v>
      </c>
      <c r="N1996">
        <f>+VLOOKUP(C1996,'Thanh toán '!M$1335:N$6972,2,0)</f>
        <v>3339105</v>
      </c>
      <c r="O1996" s="61">
        <f t="shared" si="96"/>
        <v>0</v>
      </c>
    </row>
    <row r="1997" spans="1:15" hidden="1" x14ac:dyDescent="0.3">
      <c r="A1997" s="18">
        <v>2023</v>
      </c>
      <c r="B1997" s="19" t="s">
        <v>15824</v>
      </c>
      <c r="C1997" s="19">
        <f t="shared" si="94"/>
        <v>13434</v>
      </c>
      <c r="D1997" s="19" t="s">
        <v>13350</v>
      </c>
      <c r="E1997" s="24" t="s">
        <v>15749</v>
      </c>
      <c r="F1997" s="18">
        <f t="shared" si="95"/>
        <v>3</v>
      </c>
      <c r="G1997" s="23" t="s">
        <v>11799</v>
      </c>
      <c r="H1997" s="23" t="s">
        <v>15214</v>
      </c>
      <c r="I1997" s="19" t="s">
        <v>11725</v>
      </c>
      <c r="J1997" s="41">
        <v>553989</v>
      </c>
      <c r="K1997" s="42">
        <v>0.10000018050899928</v>
      </c>
      <c r="L1997" s="41">
        <v>55399</v>
      </c>
      <c r="M1997" s="41">
        <v>609388</v>
      </c>
      <c r="N1997">
        <f>+VLOOKUP(C1997,'Thanh toán '!M$1335:N$6972,2,0)</f>
        <v>609388</v>
      </c>
      <c r="O1997" s="61">
        <f t="shared" si="96"/>
        <v>0</v>
      </c>
    </row>
    <row r="1998" spans="1:15" hidden="1" x14ac:dyDescent="0.3">
      <c r="A1998" s="18">
        <v>2023</v>
      </c>
      <c r="B1998" s="19" t="s">
        <v>15825</v>
      </c>
      <c r="C1998" s="19">
        <f t="shared" si="94"/>
        <v>13436</v>
      </c>
      <c r="D1998" s="19" t="s">
        <v>13350</v>
      </c>
      <c r="E1998" s="24" t="s">
        <v>15826</v>
      </c>
      <c r="F1998" s="18">
        <f t="shared" si="95"/>
        <v>3</v>
      </c>
      <c r="G1998" s="23" t="s">
        <v>11799</v>
      </c>
      <c r="H1998" s="23" t="s">
        <v>13449</v>
      </c>
      <c r="I1998" s="19" t="s">
        <v>11725</v>
      </c>
      <c r="J1998" s="41">
        <v>340315</v>
      </c>
      <c r="K1998" s="42">
        <v>0.10000146922703966</v>
      </c>
      <c r="L1998" s="41">
        <v>34032</v>
      </c>
      <c r="M1998" s="41">
        <v>374347</v>
      </c>
      <c r="N1998">
        <f>+VLOOKUP(C1998,'Thanh toán '!M$1335:N$6972,2,0)</f>
        <v>374347</v>
      </c>
      <c r="O1998" s="61">
        <f t="shared" si="96"/>
        <v>0</v>
      </c>
    </row>
    <row r="1999" spans="1:15" hidden="1" x14ac:dyDescent="0.3">
      <c r="A1999" s="18">
        <v>2023</v>
      </c>
      <c r="B1999" s="19" t="s">
        <v>15827</v>
      </c>
      <c r="C1999" s="19">
        <f t="shared" si="94"/>
        <v>13437</v>
      </c>
      <c r="D1999" s="19" t="s">
        <v>13350</v>
      </c>
      <c r="E1999" s="24" t="s">
        <v>15826</v>
      </c>
      <c r="F1999" s="18">
        <f t="shared" si="95"/>
        <v>3</v>
      </c>
      <c r="G1999" s="23" t="s">
        <v>11799</v>
      </c>
      <c r="H1999" s="23" t="s">
        <v>13455</v>
      </c>
      <c r="I1999" s="19" t="s">
        <v>11725</v>
      </c>
      <c r="J1999" s="41">
        <v>340315</v>
      </c>
      <c r="K1999" s="42">
        <v>0.10000146922703966</v>
      </c>
      <c r="L1999" s="41">
        <v>34032</v>
      </c>
      <c r="M1999" s="41">
        <v>374347</v>
      </c>
      <c r="N1999">
        <f>+VLOOKUP(C1999,'Thanh toán '!M$1335:N$6972,2,0)</f>
        <v>374347</v>
      </c>
      <c r="O1999" s="61">
        <f t="shared" si="96"/>
        <v>0</v>
      </c>
    </row>
    <row r="2000" spans="1:15" hidden="1" x14ac:dyDescent="0.3">
      <c r="A2000" s="18">
        <v>2023</v>
      </c>
      <c r="B2000" s="19" t="s">
        <v>15828</v>
      </c>
      <c r="C2000" s="19">
        <f t="shared" si="94"/>
        <v>13438</v>
      </c>
      <c r="D2000" s="19" t="s">
        <v>13350</v>
      </c>
      <c r="E2000" s="24" t="s">
        <v>15826</v>
      </c>
      <c r="F2000" s="18">
        <f t="shared" si="95"/>
        <v>3</v>
      </c>
      <c r="G2000" s="23" t="s">
        <v>11799</v>
      </c>
      <c r="H2000" s="23" t="s">
        <v>13440</v>
      </c>
      <c r="I2000" s="19" t="s">
        <v>11725</v>
      </c>
      <c r="J2000" s="41">
        <v>340315</v>
      </c>
      <c r="K2000" s="42">
        <v>0.10000146922703966</v>
      </c>
      <c r="L2000" s="41">
        <v>34032</v>
      </c>
      <c r="M2000" s="41">
        <v>374347</v>
      </c>
      <c r="N2000">
        <f>+VLOOKUP(C2000,'Thanh toán '!M$1335:N$6972,2,0)</f>
        <v>374347</v>
      </c>
      <c r="O2000" s="61">
        <f t="shared" si="96"/>
        <v>0</v>
      </c>
    </row>
    <row r="2001" spans="1:15" hidden="1" x14ac:dyDescent="0.3">
      <c r="A2001" s="18">
        <v>2023</v>
      </c>
      <c r="B2001" s="19" t="s">
        <v>15829</v>
      </c>
      <c r="C2001" s="19">
        <f t="shared" si="94"/>
        <v>13439</v>
      </c>
      <c r="D2001" s="19" t="s">
        <v>13350</v>
      </c>
      <c r="E2001" s="24" t="s">
        <v>15826</v>
      </c>
      <c r="F2001" s="18">
        <f t="shared" si="95"/>
        <v>3</v>
      </c>
      <c r="G2001" s="23" t="s">
        <v>11799</v>
      </c>
      <c r="H2001" s="23" t="s">
        <v>13445</v>
      </c>
      <c r="I2001" s="19" t="s">
        <v>11725</v>
      </c>
      <c r="J2001" s="41">
        <v>340315</v>
      </c>
      <c r="K2001" s="42">
        <v>0.10000146922703966</v>
      </c>
      <c r="L2001" s="41">
        <v>34032</v>
      </c>
      <c r="M2001" s="41">
        <v>374347</v>
      </c>
      <c r="N2001">
        <f>+VLOOKUP(C2001,'Thanh toán '!M$1335:N$6972,2,0)</f>
        <v>374347</v>
      </c>
      <c r="O2001" s="61">
        <f t="shared" si="96"/>
        <v>0</v>
      </c>
    </row>
    <row r="2002" spans="1:15" hidden="1" x14ac:dyDescent="0.3">
      <c r="A2002" s="18">
        <v>2023</v>
      </c>
      <c r="B2002" s="19" t="s">
        <v>15830</v>
      </c>
      <c r="C2002" s="19">
        <f t="shared" si="94"/>
        <v>13440</v>
      </c>
      <c r="D2002" s="19" t="s">
        <v>13350</v>
      </c>
      <c r="E2002" s="24" t="s">
        <v>15826</v>
      </c>
      <c r="F2002" s="18">
        <f t="shared" si="95"/>
        <v>3</v>
      </c>
      <c r="G2002" s="23" t="s">
        <v>11799</v>
      </c>
      <c r="H2002" s="23" t="s">
        <v>13442</v>
      </c>
      <c r="I2002" s="19" t="s">
        <v>11725</v>
      </c>
      <c r="J2002" s="41">
        <v>340315</v>
      </c>
      <c r="K2002" s="42">
        <v>0.10000146922703966</v>
      </c>
      <c r="L2002" s="41">
        <v>34032</v>
      </c>
      <c r="M2002" s="41">
        <v>374347</v>
      </c>
      <c r="N2002">
        <f>+VLOOKUP(C2002,'Thanh toán '!M$1335:N$6972,2,0)</f>
        <v>374347</v>
      </c>
      <c r="O2002" s="61">
        <f t="shared" si="96"/>
        <v>0</v>
      </c>
    </row>
    <row r="2003" spans="1:15" hidden="1" x14ac:dyDescent="0.3">
      <c r="A2003" s="18">
        <v>2023</v>
      </c>
      <c r="B2003" s="19" t="s">
        <v>15831</v>
      </c>
      <c r="C2003" s="19">
        <f t="shared" si="94"/>
        <v>13441</v>
      </c>
      <c r="D2003" s="19" t="s">
        <v>13350</v>
      </c>
      <c r="E2003" s="24" t="s">
        <v>15826</v>
      </c>
      <c r="F2003" s="18">
        <f t="shared" si="95"/>
        <v>3</v>
      </c>
      <c r="G2003" s="23" t="s">
        <v>11799</v>
      </c>
      <c r="H2003" s="23" t="s">
        <v>13453</v>
      </c>
      <c r="I2003" s="19" t="s">
        <v>11725</v>
      </c>
      <c r="J2003" s="41">
        <v>340315</v>
      </c>
      <c r="K2003" s="42">
        <v>0.10000146922703966</v>
      </c>
      <c r="L2003" s="41">
        <v>34032</v>
      </c>
      <c r="M2003" s="41">
        <v>374347</v>
      </c>
      <c r="N2003">
        <f>+VLOOKUP(C2003,'Thanh toán '!M$1335:N$6972,2,0)</f>
        <v>374347</v>
      </c>
      <c r="O2003" s="61">
        <f t="shared" si="96"/>
        <v>0</v>
      </c>
    </row>
    <row r="2004" spans="1:15" hidden="1" x14ac:dyDescent="0.3">
      <c r="A2004" s="18">
        <v>2023</v>
      </c>
      <c r="B2004" s="19" t="s">
        <v>15832</v>
      </c>
      <c r="C2004" s="19">
        <f t="shared" si="94"/>
        <v>13442</v>
      </c>
      <c r="D2004" s="19" t="s">
        <v>13350</v>
      </c>
      <c r="E2004" s="24" t="s">
        <v>15826</v>
      </c>
      <c r="F2004" s="18">
        <f t="shared" si="95"/>
        <v>3</v>
      </c>
      <c r="G2004" s="23" t="s">
        <v>11799</v>
      </c>
      <c r="H2004" s="23" t="s">
        <v>15380</v>
      </c>
      <c r="I2004" s="19" t="s">
        <v>11725</v>
      </c>
      <c r="J2004" s="41">
        <v>340315</v>
      </c>
      <c r="K2004" s="42">
        <v>0.10000146922703966</v>
      </c>
      <c r="L2004" s="41">
        <v>34032</v>
      </c>
      <c r="M2004" s="41">
        <v>374347</v>
      </c>
      <c r="N2004">
        <f>+VLOOKUP(C2004,'Thanh toán '!M$1335:N$6972,2,0)</f>
        <v>374347</v>
      </c>
      <c r="O2004" s="61">
        <f t="shared" si="96"/>
        <v>0</v>
      </c>
    </row>
    <row r="2005" spans="1:15" hidden="1" x14ac:dyDescent="0.3">
      <c r="A2005" s="18">
        <v>2023</v>
      </c>
      <c r="B2005" s="19" t="s">
        <v>15833</v>
      </c>
      <c r="C2005" s="19">
        <f t="shared" si="94"/>
        <v>13443</v>
      </c>
      <c r="D2005" s="19" t="s">
        <v>13350</v>
      </c>
      <c r="E2005" s="24" t="s">
        <v>15826</v>
      </c>
      <c r="F2005" s="18">
        <f t="shared" si="95"/>
        <v>3</v>
      </c>
      <c r="G2005" s="23" t="s">
        <v>11799</v>
      </c>
      <c r="H2005" s="23" t="s">
        <v>13436</v>
      </c>
      <c r="I2005" s="19" t="s">
        <v>11725</v>
      </c>
      <c r="J2005" s="41">
        <v>340315</v>
      </c>
      <c r="K2005" s="42">
        <v>0.10000146922703966</v>
      </c>
      <c r="L2005" s="41">
        <v>34032</v>
      </c>
      <c r="M2005" s="41">
        <v>374347</v>
      </c>
      <c r="N2005">
        <f>+VLOOKUP(C2005,'Thanh toán '!M$1335:N$6972,2,0)</f>
        <v>374347</v>
      </c>
      <c r="O2005" s="61">
        <f t="shared" si="96"/>
        <v>0</v>
      </c>
    </row>
    <row r="2006" spans="1:15" hidden="1" x14ac:dyDescent="0.3">
      <c r="A2006" s="18">
        <v>2023</v>
      </c>
      <c r="B2006" s="19" t="s">
        <v>15834</v>
      </c>
      <c r="C2006" s="19">
        <f t="shared" si="94"/>
        <v>13444</v>
      </c>
      <c r="D2006" s="19" t="s">
        <v>13350</v>
      </c>
      <c r="E2006" s="24" t="s">
        <v>15826</v>
      </c>
      <c r="F2006" s="18">
        <f t="shared" si="95"/>
        <v>3</v>
      </c>
      <c r="G2006" s="23" t="s">
        <v>11799</v>
      </c>
      <c r="H2006" s="23" t="s">
        <v>14458</v>
      </c>
      <c r="I2006" s="19" t="s">
        <v>11725</v>
      </c>
      <c r="J2006" s="41">
        <v>340315</v>
      </c>
      <c r="K2006" s="42">
        <v>0.10000146922703966</v>
      </c>
      <c r="L2006" s="41">
        <v>34032</v>
      </c>
      <c r="M2006" s="41">
        <v>374347</v>
      </c>
      <c r="N2006">
        <f>+VLOOKUP(C2006,'Thanh toán '!M$1335:N$6972,2,0)</f>
        <v>374347</v>
      </c>
      <c r="O2006" s="61">
        <f t="shared" si="96"/>
        <v>0</v>
      </c>
    </row>
    <row r="2007" spans="1:15" hidden="1" x14ac:dyDescent="0.3">
      <c r="A2007" s="18">
        <v>2023</v>
      </c>
      <c r="B2007" s="19" t="s">
        <v>15835</v>
      </c>
      <c r="C2007" s="19">
        <f t="shared" si="94"/>
        <v>13445</v>
      </c>
      <c r="D2007" s="19" t="s">
        <v>13350</v>
      </c>
      <c r="E2007" s="24" t="s">
        <v>15826</v>
      </c>
      <c r="F2007" s="18">
        <f t="shared" si="95"/>
        <v>3</v>
      </c>
      <c r="G2007" s="23" t="s">
        <v>11799</v>
      </c>
      <c r="H2007" s="23" t="s">
        <v>13451</v>
      </c>
      <c r="I2007" s="19" t="s">
        <v>11725</v>
      </c>
      <c r="J2007" s="41">
        <v>340315</v>
      </c>
      <c r="K2007" s="42">
        <v>0.10000146922703966</v>
      </c>
      <c r="L2007" s="41">
        <v>34032</v>
      </c>
      <c r="M2007" s="41">
        <v>374347</v>
      </c>
      <c r="N2007">
        <f>+VLOOKUP(C2007,'Thanh toán '!M$1335:N$6972,2,0)</f>
        <v>374347</v>
      </c>
      <c r="O2007" s="61">
        <f t="shared" si="96"/>
        <v>0</v>
      </c>
    </row>
    <row r="2008" spans="1:15" hidden="1" x14ac:dyDescent="0.3">
      <c r="A2008" s="18">
        <v>2023</v>
      </c>
      <c r="B2008" s="19" t="s">
        <v>15836</v>
      </c>
      <c r="C2008" s="19">
        <f t="shared" si="94"/>
        <v>13446</v>
      </c>
      <c r="D2008" s="19" t="s">
        <v>13350</v>
      </c>
      <c r="E2008" s="24" t="s">
        <v>15826</v>
      </c>
      <c r="F2008" s="18">
        <f t="shared" si="95"/>
        <v>3</v>
      </c>
      <c r="G2008" s="23" t="s">
        <v>11799</v>
      </c>
      <c r="H2008" s="23" t="s">
        <v>13850</v>
      </c>
      <c r="I2008" s="19" t="s">
        <v>11725</v>
      </c>
      <c r="J2008" s="41">
        <v>473026</v>
      </c>
      <c r="K2008" s="42">
        <v>0.10000084561947969</v>
      </c>
      <c r="L2008" s="41">
        <v>47303</v>
      </c>
      <c r="M2008" s="41">
        <v>520329</v>
      </c>
      <c r="N2008">
        <f>+VLOOKUP(C2008,'Thanh toán '!M$1335:N$6972,2,0)</f>
        <v>520329</v>
      </c>
      <c r="O2008" s="61">
        <f t="shared" si="96"/>
        <v>0</v>
      </c>
    </row>
    <row r="2009" spans="1:15" hidden="1" x14ac:dyDescent="0.3">
      <c r="A2009" s="18">
        <v>2023</v>
      </c>
      <c r="B2009" s="19" t="s">
        <v>15837</v>
      </c>
      <c r="C2009" s="19">
        <f t="shared" si="94"/>
        <v>13447</v>
      </c>
      <c r="D2009" s="19" t="s">
        <v>13350</v>
      </c>
      <c r="E2009" s="24" t="s">
        <v>15826</v>
      </c>
      <c r="F2009" s="18">
        <f t="shared" si="95"/>
        <v>3</v>
      </c>
      <c r="G2009" s="23" t="s">
        <v>11799</v>
      </c>
      <c r="H2009" s="23" t="s">
        <v>13885</v>
      </c>
      <c r="I2009" s="19" t="s">
        <v>11725</v>
      </c>
      <c r="J2009" s="41">
        <v>340315</v>
      </c>
      <c r="K2009" s="42">
        <v>0.10000146922703966</v>
      </c>
      <c r="L2009" s="41">
        <v>34032</v>
      </c>
      <c r="M2009" s="41">
        <v>374347</v>
      </c>
      <c r="N2009">
        <f>+VLOOKUP(C2009,'Thanh toán '!M$1335:N$6972,2,0)</f>
        <v>374347</v>
      </c>
      <c r="O2009" s="61">
        <f t="shared" si="96"/>
        <v>0</v>
      </c>
    </row>
    <row r="2010" spans="1:15" hidden="1" x14ac:dyDescent="0.3">
      <c r="A2010" s="18">
        <v>2023</v>
      </c>
      <c r="B2010" s="19" t="s">
        <v>15838</v>
      </c>
      <c r="C2010" s="19">
        <f t="shared" si="94"/>
        <v>13449</v>
      </c>
      <c r="D2010" s="19" t="s">
        <v>13350</v>
      </c>
      <c r="E2010" s="24" t="s">
        <v>15826</v>
      </c>
      <c r="F2010" s="18">
        <f t="shared" si="95"/>
        <v>3</v>
      </c>
      <c r="G2010" s="23" t="s">
        <v>11799</v>
      </c>
      <c r="H2010" s="23" t="s">
        <v>13898</v>
      </c>
      <c r="I2010" s="19" t="s">
        <v>11725</v>
      </c>
      <c r="J2010" s="41">
        <v>655654</v>
      </c>
      <c r="K2010" s="42">
        <v>9.9999389922123552E-2</v>
      </c>
      <c r="L2010" s="41">
        <v>65565</v>
      </c>
      <c r="M2010" s="41">
        <v>721219</v>
      </c>
      <c r="N2010">
        <f>+VLOOKUP(C2010,'Thanh toán '!M$1335:N$6972,2,0)</f>
        <v>721219</v>
      </c>
      <c r="O2010" s="61">
        <f t="shared" si="96"/>
        <v>0</v>
      </c>
    </row>
    <row r="2011" spans="1:15" hidden="1" x14ac:dyDescent="0.3">
      <c r="A2011" s="18">
        <v>2023</v>
      </c>
      <c r="B2011" s="19" t="s">
        <v>15839</v>
      </c>
      <c r="C2011" s="19">
        <f t="shared" si="94"/>
        <v>13450</v>
      </c>
      <c r="D2011" s="19" t="s">
        <v>13350</v>
      </c>
      <c r="E2011" s="24" t="s">
        <v>15826</v>
      </c>
      <c r="F2011" s="18">
        <f t="shared" si="95"/>
        <v>3</v>
      </c>
      <c r="G2011" s="23" t="s">
        <v>11799</v>
      </c>
      <c r="H2011" s="23" t="s">
        <v>14052</v>
      </c>
      <c r="I2011" s="19" t="s">
        <v>11725</v>
      </c>
      <c r="J2011" s="41">
        <v>700329</v>
      </c>
      <c r="K2011" s="42">
        <v>0.10000014279003154</v>
      </c>
      <c r="L2011" s="41">
        <v>70033</v>
      </c>
      <c r="M2011" s="41">
        <v>770362</v>
      </c>
      <c r="N2011">
        <f>+VLOOKUP(C2011,'Thanh toán '!M$1335:N$6972,2,0)</f>
        <v>770362</v>
      </c>
      <c r="O2011" s="61">
        <f t="shared" si="96"/>
        <v>0</v>
      </c>
    </row>
    <row r="2012" spans="1:15" hidden="1" x14ac:dyDescent="0.3">
      <c r="A2012" s="18">
        <v>2023</v>
      </c>
      <c r="B2012" s="19" t="s">
        <v>15840</v>
      </c>
      <c r="C2012" s="19">
        <f t="shared" si="94"/>
        <v>13453</v>
      </c>
      <c r="D2012" s="19" t="s">
        <v>13350</v>
      </c>
      <c r="E2012" s="24" t="s">
        <v>15826</v>
      </c>
      <c r="F2012" s="18">
        <f t="shared" si="95"/>
        <v>3</v>
      </c>
      <c r="G2012" s="23" t="s">
        <v>12200</v>
      </c>
      <c r="H2012" s="23" t="s">
        <v>12200</v>
      </c>
      <c r="I2012" s="19" t="s">
        <v>12201</v>
      </c>
      <c r="J2012" s="41">
        <v>2511185</v>
      </c>
      <c r="K2012" s="42">
        <v>0.10000019910918551</v>
      </c>
      <c r="L2012" s="41">
        <v>251119</v>
      </c>
      <c r="M2012" s="41">
        <v>2762304</v>
      </c>
      <c r="N2012">
        <f>+VLOOKUP(C2012,'Thanh toán '!M$1335:N$6972,2,0)</f>
        <v>2762304</v>
      </c>
      <c r="O2012" s="61">
        <f t="shared" si="96"/>
        <v>0</v>
      </c>
    </row>
    <row r="2013" spans="1:15" hidden="1" x14ac:dyDescent="0.3">
      <c r="A2013" s="18">
        <v>2023</v>
      </c>
      <c r="B2013" s="19" t="s">
        <v>15841</v>
      </c>
      <c r="C2013" s="19">
        <f t="shared" si="94"/>
        <v>13454</v>
      </c>
      <c r="D2013" s="19" t="s">
        <v>13350</v>
      </c>
      <c r="E2013" s="24" t="s">
        <v>15826</v>
      </c>
      <c r="F2013" s="18">
        <f t="shared" si="95"/>
        <v>3</v>
      </c>
      <c r="G2013" s="23" t="s">
        <v>11799</v>
      </c>
      <c r="H2013" s="23" t="s">
        <v>14149</v>
      </c>
      <c r="I2013" s="19" t="s">
        <v>11725</v>
      </c>
      <c r="J2013" s="41">
        <v>553467</v>
      </c>
      <c r="K2013" s="42">
        <v>0.10000054203773667</v>
      </c>
      <c r="L2013" s="41">
        <v>55347</v>
      </c>
      <c r="M2013" s="41">
        <v>608814</v>
      </c>
      <c r="N2013">
        <f>+VLOOKUP(C2013,'Thanh toán '!M$1335:N$6972,2,0)</f>
        <v>608814</v>
      </c>
      <c r="O2013" s="61">
        <f t="shared" si="96"/>
        <v>0</v>
      </c>
    </row>
    <row r="2014" spans="1:15" hidden="1" x14ac:dyDescent="0.3">
      <c r="A2014" s="18">
        <v>2023</v>
      </c>
      <c r="B2014" s="19" t="s">
        <v>15842</v>
      </c>
      <c r="C2014" s="19">
        <f t="shared" si="94"/>
        <v>13455</v>
      </c>
      <c r="D2014" s="19" t="s">
        <v>13350</v>
      </c>
      <c r="E2014" s="24" t="s">
        <v>15826</v>
      </c>
      <c r="F2014" s="18">
        <f t="shared" si="95"/>
        <v>3</v>
      </c>
      <c r="G2014" s="23" t="s">
        <v>11799</v>
      </c>
      <c r="H2014" s="23" t="s">
        <v>13960</v>
      </c>
      <c r="I2014" s="19" t="s">
        <v>11725</v>
      </c>
      <c r="J2014" s="41">
        <v>1552763</v>
      </c>
      <c r="K2014" s="42">
        <v>9.9999806796014584E-2</v>
      </c>
      <c r="L2014" s="41">
        <v>155276</v>
      </c>
      <c r="M2014" s="41">
        <v>1708039</v>
      </c>
      <c r="N2014">
        <f>+VLOOKUP(C2014,'Thanh toán '!M$1335:N$6972,2,0)</f>
        <v>1708039</v>
      </c>
      <c r="O2014" s="61">
        <f t="shared" si="96"/>
        <v>0</v>
      </c>
    </row>
    <row r="2015" spans="1:15" hidden="1" x14ac:dyDescent="0.3">
      <c r="A2015" s="18">
        <v>2023</v>
      </c>
      <c r="B2015" s="19" t="s">
        <v>15843</v>
      </c>
      <c r="C2015" s="19">
        <f t="shared" si="94"/>
        <v>13456</v>
      </c>
      <c r="D2015" s="19" t="s">
        <v>13350</v>
      </c>
      <c r="E2015" s="24" t="s">
        <v>15826</v>
      </c>
      <c r="F2015" s="18">
        <f t="shared" si="95"/>
        <v>3</v>
      </c>
      <c r="G2015" s="23" t="s">
        <v>11799</v>
      </c>
      <c r="H2015" s="23" t="s">
        <v>13362</v>
      </c>
      <c r="I2015" s="19" t="s">
        <v>11725</v>
      </c>
      <c r="J2015" s="41">
        <v>444232</v>
      </c>
      <c r="K2015" s="42">
        <v>9.9999549784797137E-2</v>
      </c>
      <c r="L2015" s="41">
        <v>44423</v>
      </c>
      <c r="M2015" s="41">
        <v>488655</v>
      </c>
      <c r="N2015">
        <f>+VLOOKUP(C2015,'Thanh toán '!M$1335:N$6972,2,0)</f>
        <v>488655</v>
      </c>
      <c r="O2015" s="61">
        <f t="shared" si="96"/>
        <v>0</v>
      </c>
    </row>
    <row r="2016" spans="1:15" hidden="1" x14ac:dyDescent="0.3">
      <c r="A2016" s="18">
        <v>2023</v>
      </c>
      <c r="B2016" s="19" t="s">
        <v>15844</v>
      </c>
      <c r="C2016" s="19">
        <f t="shared" si="94"/>
        <v>13459</v>
      </c>
      <c r="D2016" s="19" t="s">
        <v>13350</v>
      </c>
      <c r="E2016" s="24" t="s">
        <v>15826</v>
      </c>
      <c r="F2016" s="18">
        <f t="shared" si="95"/>
        <v>3</v>
      </c>
      <c r="G2016" s="23" t="s">
        <v>11860</v>
      </c>
      <c r="H2016" s="23" t="s">
        <v>14652</v>
      </c>
      <c r="I2016" s="19" t="s">
        <v>11719</v>
      </c>
      <c r="J2016" s="41">
        <v>2593870</v>
      </c>
      <c r="K2016" s="42">
        <v>0.1</v>
      </c>
      <c r="L2016" s="41">
        <v>259387</v>
      </c>
      <c r="M2016" s="41">
        <v>2853257</v>
      </c>
      <c r="N2016">
        <f>+VLOOKUP(C2016,'Thanh toán '!M$1335:N$6972,2,0)</f>
        <v>2853257</v>
      </c>
      <c r="O2016" s="61">
        <f t="shared" si="96"/>
        <v>0</v>
      </c>
    </row>
    <row r="2017" spans="1:15" hidden="1" x14ac:dyDescent="0.3">
      <c r="A2017" s="18">
        <v>2023</v>
      </c>
      <c r="B2017" s="19" t="s">
        <v>15845</v>
      </c>
      <c r="C2017" s="19">
        <f t="shared" si="94"/>
        <v>13460</v>
      </c>
      <c r="D2017" s="19" t="s">
        <v>13350</v>
      </c>
      <c r="E2017" s="24" t="s">
        <v>15826</v>
      </c>
      <c r="F2017" s="18">
        <f t="shared" si="95"/>
        <v>3</v>
      </c>
      <c r="G2017" s="23" t="s">
        <v>11799</v>
      </c>
      <c r="H2017" s="23" t="s">
        <v>13491</v>
      </c>
      <c r="I2017" s="19" t="s">
        <v>11725</v>
      </c>
      <c r="J2017" s="41">
        <v>340315</v>
      </c>
      <c r="K2017" s="42">
        <v>0.10000146922703966</v>
      </c>
      <c r="L2017" s="41">
        <v>34032</v>
      </c>
      <c r="M2017" s="41">
        <v>374347</v>
      </c>
      <c r="N2017">
        <f>+VLOOKUP(C2017,'Thanh toán '!M$1335:N$6972,2,0)</f>
        <v>374347</v>
      </c>
      <c r="O2017" s="61">
        <f t="shared" si="96"/>
        <v>0</v>
      </c>
    </row>
    <row r="2018" spans="1:15" hidden="1" x14ac:dyDescent="0.3">
      <c r="A2018" s="18">
        <v>2023</v>
      </c>
      <c r="B2018" s="19" t="s">
        <v>15846</v>
      </c>
      <c r="C2018" s="19">
        <f t="shared" si="94"/>
        <v>13461</v>
      </c>
      <c r="D2018" s="19" t="s">
        <v>13350</v>
      </c>
      <c r="E2018" s="24" t="s">
        <v>15826</v>
      </c>
      <c r="F2018" s="18">
        <f t="shared" si="95"/>
        <v>3</v>
      </c>
      <c r="G2018" s="23" t="s">
        <v>11799</v>
      </c>
      <c r="H2018" s="23" t="s">
        <v>13493</v>
      </c>
      <c r="I2018" s="19" t="s">
        <v>11725</v>
      </c>
      <c r="J2018" s="41">
        <v>340315</v>
      </c>
      <c r="K2018" s="42">
        <v>0.10000146922703966</v>
      </c>
      <c r="L2018" s="41">
        <v>34032</v>
      </c>
      <c r="M2018" s="41">
        <v>374347</v>
      </c>
      <c r="N2018">
        <f>+VLOOKUP(C2018,'Thanh toán '!M$1335:N$6972,2,0)</f>
        <v>374347</v>
      </c>
      <c r="O2018" s="61">
        <f t="shared" si="96"/>
        <v>0</v>
      </c>
    </row>
    <row r="2019" spans="1:15" hidden="1" x14ac:dyDescent="0.3">
      <c r="A2019" s="18">
        <v>2023</v>
      </c>
      <c r="B2019" s="19" t="s">
        <v>15847</v>
      </c>
      <c r="C2019" s="19">
        <f t="shared" si="94"/>
        <v>13464</v>
      </c>
      <c r="D2019" s="19" t="s">
        <v>13350</v>
      </c>
      <c r="E2019" s="24" t="s">
        <v>15826</v>
      </c>
      <c r="F2019" s="18">
        <f t="shared" si="95"/>
        <v>3</v>
      </c>
      <c r="G2019" s="23" t="s">
        <v>11799</v>
      </c>
      <c r="H2019" s="23" t="s">
        <v>13520</v>
      </c>
      <c r="I2019" s="19" t="s">
        <v>11725</v>
      </c>
      <c r="J2019" s="41">
        <v>340315</v>
      </c>
      <c r="K2019" s="42">
        <v>0.10000146922703966</v>
      </c>
      <c r="L2019" s="41">
        <v>34032</v>
      </c>
      <c r="M2019" s="41">
        <v>374347</v>
      </c>
      <c r="N2019">
        <f>+VLOOKUP(C2019,'Thanh toán '!M$1335:N$6972,2,0)</f>
        <v>374347</v>
      </c>
      <c r="O2019" s="61">
        <f t="shared" si="96"/>
        <v>0</v>
      </c>
    </row>
    <row r="2020" spans="1:15" hidden="1" x14ac:dyDescent="0.3">
      <c r="A2020" s="18">
        <v>2023</v>
      </c>
      <c r="B2020" s="19" t="s">
        <v>15848</v>
      </c>
      <c r="C2020" s="19">
        <f t="shared" si="94"/>
        <v>13465</v>
      </c>
      <c r="D2020" s="19" t="s">
        <v>13350</v>
      </c>
      <c r="E2020" s="24" t="s">
        <v>15826</v>
      </c>
      <c r="F2020" s="18">
        <f t="shared" si="95"/>
        <v>3</v>
      </c>
      <c r="G2020" s="23" t="s">
        <v>11799</v>
      </c>
      <c r="H2020" s="23" t="s">
        <v>13522</v>
      </c>
      <c r="I2020" s="19" t="s">
        <v>11725</v>
      </c>
      <c r="J2020" s="41">
        <v>340315</v>
      </c>
      <c r="K2020" s="42">
        <v>0.10000146922703966</v>
      </c>
      <c r="L2020" s="41">
        <v>34032</v>
      </c>
      <c r="M2020" s="41">
        <v>374347</v>
      </c>
      <c r="N2020">
        <f>+VLOOKUP(C2020,'Thanh toán '!M$1335:N$6972,2,0)</f>
        <v>374347</v>
      </c>
      <c r="O2020" s="61">
        <f t="shared" si="96"/>
        <v>0</v>
      </c>
    </row>
    <row r="2021" spans="1:15" hidden="1" x14ac:dyDescent="0.3">
      <c r="A2021" s="18">
        <v>2023</v>
      </c>
      <c r="B2021" s="19" t="s">
        <v>15849</v>
      </c>
      <c r="C2021" s="19">
        <f t="shared" si="94"/>
        <v>13466</v>
      </c>
      <c r="D2021" s="19" t="s">
        <v>13350</v>
      </c>
      <c r="E2021" s="24" t="s">
        <v>15826</v>
      </c>
      <c r="F2021" s="18">
        <f t="shared" si="95"/>
        <v>3</v>
      </c>
      <c r="G2021" s="23" t="s">
        <v>11799</v>
      </c>
      <c r="H2021" s="23" t="s">
        <v>13536</v>
      </c>
      <c r="I2021" s="19" t="s">
        <v>11725</v>
      </c>
      <c r="J2021" s="41">
        <v>340315</v>
      </c>
      <c r="K2021" s="42">
        <v>0.10000146922703966</v>
      </c>
      <c r="L2021" s="41">
        <v>34032</v>
      </c>
      <c r="M2021" s="41">
        <v>374347</v>
      </c>
      <c r="N2021">
        <f>+VLOOKUP(C2021,'Thanh toán '!M$1335:N$6972,2,0)</f>
        <v>374347</v>
      </c>
      <c r="O2021" s="61">
        <f t="shared" si="96"/>
        <v>0</v>
      </c>
    </row>
    <row r="2022" spans="1:15" hidden="1" x14ac:dyDescent="0.3">
      <c r="A2022" s="18">
        <v>2023</v>
      </c>
      <c r="B2022" s="19" t="s">
        <v>15850</v>
      </c>
      <c r="C2022" s="19">
        <f t="shared" si="94"/>
        <v>13467</v>
      </c>
      <c r="D2022" s="19" t="s">
        <v>13350</v>
      </c>
      <c r="E2022" s="24" t="s">
        <v>15826</v>
      </c>
      <c r="F2022" s="18">
        <f t="shared" si="95"/>
        <v>3</v>
      </c>
      <c r="G2022" s="23" t="s">
        <v>11799</v>
      </c>
      <c r="H2022" s="23" t="s">
        <v>13524</v>
      </c>
      <c r="I2022" s="19" t="s">
        <v>11725</v>
      </c>
      <c r="J2022" s="41">
        <v>340315</v>
      </c>
      <c r="K2022" s="42">
        <v>0.10000146922703966</v>
      </c>
      <c r="L2022" s="41">
        <v>34032</v>
      </c>
      <c r="M2022" s="41">
        <v>374347</v>
      </c>
      <c r="N2022">
        <f>+VLOOKUP(C2022,'Thanh toán '!M$1335:N$6972,2,0)</f>
        <v>374347</v>
      </c>
      <c r="O2022" s="61">
        <f t="shared" si="96"/>
        <v>0</v>
      </c>
    </row>
    <row r="2023" spans="1:15" hidden="1" x14ac:dyDescent="0.3">
      <c r="A2023" s="18">
        <v>2023</v>
      </c>
      <c r="B2023" s="19" t="s">
        <v>15851</v>
      </c>
      <c r="C2023" s="19">
        <f t="shared" si="94"/>
        <v>13468</v>
      </c>
      <c r="D2023" s="19" t="s">
        <v>13350</v>
      </c>
      <c r="E2023" s="24" t="s">
        <v>15826</v>
      </c>
      <c r="F2023" s="18">
        <f t="shared" si="95"/>
        <v>3</v>
      </c>
      <c r="G2023" s="23" t="s">
        <v>11799</v>
      </c>
      <c r="H2023" s="23" t="s">
        <v>13534</v>
      </c>
      <c r="I2023" s="19" t="s">
        <v>11725</v>
      </c>
      <c r="J2023" s="41">
        <v>340315</v>
      </c>
      <c r="K2023" s="42">
        <v>0.10000146922703966</v>
      </c>
      <c r="L2023" s="41">
        <v>34032</v>
      </c>
      <c r="M2023" s="41">
        <v>374347</v>
      </c>
      <c r="N2023">
        <f>+VLOOKUP(C2023,'Thanh toán '!M$1335:N$6972,2,0)</f>
        <v>374347</v>
      </c>
      <c r="O2023" s="61">
        <f t="shared" si="96"/>
        <v>0</v>
      </c>
    </row>
    <row r="2024" spans="1:15" hidden="1" x14ac:dyDescent="0.3">
      <c r="A2024" s="18">
        <v>2023</v>
      </c>
      <c r="B2024" s="19" t="s">
        <v>15852</v>
      </c>
      <c r="C2024" s="19">
        <f t="shared" si="94"/>
        <v>13469</v>
      </c>
      <c r="D2024" s="19" t="s">
        <v>13350</v>
      </c>
      <c r="E2024" s="24" t="s">
        <v>15826</v>
      </c>
      <c r="F2024" s="18">
        <f t="shared" si="95"/>
        <v>3</v>
      </c>
      <c r="G2024" s="23" t="s">
        <v>11799</v>
      </c>
      <c r="H2024" s="23" t="s">
        <v>13526</v>
      </c>
      <c r="I2024" s="19" t="s">
        <v>11725</v>
      </c>
      <c r="J2024" s="41">
        <v>340315</v>
      </c>
      <c r="K2024" s="42">
        <v>0.10000146922703966</v>
      </c>
      <c r="L2024" s="41">
        <v>34032</v>
      </c>
      <c r="M2024" s="41">
        <v>374347</v>
      </c>
      <c r="N2024">
        <f>+VLOOKUP(C2024,'Thanh toán '!M$1335:N$6972,2,0)</f>
        <v>374347</v>
      </c>
      <c r="O2024" s="61">
        <f t="shared" si="96"/>
        <v>0</v>
      </c>
    </row>
    <row r="2025" spans="1:15" hidden="1" x14ac:dyDescent="0.3">
      <c r="A2025" s="18">
        <v>2023</v>
      </c>
      <c r="B2025" s="19" t="s">
        <v>15853</v>
      </c>
      <c r="C2025" s="19">
        <f t="shared" si="94"/>
        <v>13470</v>
      </c>
      <c r="D2025" s="19" t="s">
        <v>13350</v>
      </c>
      <c r="E2025" s="24" t="s">
        <v>15826</v>
      </c>
      <c r="F2025" s="18">
        <f t="shared" si="95"/>
        <v>3</v>
      </c>
      <c r="G2025" s="23" t="s">
        <v>11799</v>
      </c>
      <c r="H2025" s="23" t="s">
        <v>13595</v>
      </c>
      <c r="I2025" s="19" t="s">
        <v>11725</v>
      </c>
      <c r="J2025" s="41">
        <v>340315</v>
      </c>
      <c r="K2025" s="42">
        <v>0.10000146922703966</v>
      </c>
      <c r="L2025" s="41">
        <v>34032</v>
      </c>
      <c r="M2025" s="41">
        <v>374347</v>
      </c>
      <c r="N2025">
        <f>+VLOOKUP(C2025,'Thanh toán '!M$1335:N$6972,2,0)</f>
        <v>374347</v>
      </c>
      <c r="O2025" s="61">
        <f t="shared" si="96"/>
        <v>0</v>
      </c>
    </row>
    <row r="2026" spans="1:15" hidden="1" x14ac:dyDescent="0.3">
      <c r="A2026" s="18">
        <v>2023</v>
      </c>
      <c r="B2026" s="19" t="s">
        <v>15854</v>
      </c>
      <c r="C2026" s="19">
        <f t="shared" si="94"/>
        <v>13471</v>
      </c>
      <c r="D2026" s="19" t="s">
        <v>13350</v>
      </c>
      <c r="E2026" s="24" t="s">
        <v>15826</v>
      </c>
      <c r="F2026" s="18">
        <f t="shared" si="95"/>
        <v>3</v>
      </c>
      <c r="G2026" s="23" t="s">
        <v>11799</v>
      </c>
      <c r="H2026" s="23" t="s">
        <v>13587</v>
      </c>
      <c r="I2026" s="19" t="s">
        <v>11725</v>
      </c>
      <c r="J2026" s="41">
        <v>902553</v>
      </c>
      <c r="K2026" s="42">
        <v>9.9999667609547579E-2</v>
      </c>
      <c r="L2026" s="41">
        <v>90255</v>
      </c>
      <c r="M2026" s="41">
        <v>992808</v>
      </c>
      <c r="N2026">
        <f>+VLOOKUP(C2026,'Thanh toán '!M$1335:N$6972,2,0)</f>
        <v>992808</v>
      </c>
      <c r="O2026" s="61">
        <f t="shared" si="96"/>
        <v>0</v>
      </c>
    </row>
    <row r="2027" spans="1:15" hidden="1" x14ac:dyDescent="0.3">
      <c r="A2027" s="18">
        <v>2023</v>
      </c>
      <c r="B2027" s="19" t="s">
        <v>15855</v>
      </c>
      <c r="C2027" s="19">
        <f t="shared" si="94"/>
        <v>13472</v>
      </c>
      <c r="D2027" s="19" t="s">
        <v>13350</v>
      </c>
      <c r="E2027" s="24" t="s">
        <v>15826</v>
      </c>
      <c r="F2027" s="18">
        <f t="shared" si="95"/>
        <v>3</v>
      </c>
      <c r="G2027" s="23" t="s">
        <v>11799</v>
      </c>
      <c r="H2027" s="23" t="s">
        <v>13587</v>
      </c>
      <c r="I2027" s="19" t="s">
        <v>11725</v>
      </c>
      <c r="J2027" s="41">
        <v>340315</v>
      </c>
      <c r="K2027" s="42">
        <v>0.10000146922703966</v>
      </c>
      <c r="L2027" s="41">
        <v>34032</v>
      </c>
      <c r="M2027" s="41">
        <v>374347</v>
      </c>
      <c r="N2027">
        <f>+VLOOKUP(C2027,'Thanh toán '!M$1335:N$6972,2,0)</f>
        <v>374347</v>
      </c>
      <c r="O2027" s="61">
        <f t="shared" si="96"/>
        <v>0</v>
      </c>
    </row>
    <row r="2028" spans="1:15" hidden="1" x14ac:dyDescent="0.3">
      <c r="A2028" s="18">
        <v>2023</v>
      </c>
      <c r="B2028" s="19" t="s">
        <v>15856</v>
      </c>
      <c r="C2028" s="19">
        <f t="shared" si="94"/>
        <v>13473</v>
      </c>
      <c r="D2028" s="19" t="s">
        <v>13350</v>
      </c>
      <c r="E2028" s="24" t="s">
        <v>15826</v>
      </c>
      <c r="F2028" s="18">
        <f t="shared" si="95"/>
        <v>3</v>
      </c>
      <c r="G2028" s="23" t="s">
        <v>11799</v>
      </c>
      <c r="H2028" s="23" t="s">
        <v>13585</v>
      </c>
      <c r="I2028" s="19" t="s">
        <v>11725</v>
      </c>
      <c r="J2028" s="41">
        <v>340315</v>
      </c>
      <c r="K2028" s="42">
        <v>0.10000146922703966</v>
      </c>
      <c r="L2028" s="41">
        <v>34032</v>
      </c>
      <c r="M2028" s="41">
        <v>374347</v>
      </c>
      <c r="N2028">
        <f>+VLOOKUP(C2028,'Thanh toán '!M$1335:N$6972,2,0)</f>
        <v>374347</v>
      </c>
      <c r="O2028" s="61">
        <f t="shared" si="96"/>
        <v>0</v>
      </c>
    </row>
    <row r="2029" spans="1:15" hidden="1" x14ac:dyDescent="0.3">
      <c r="A2029" s="18">
        <v>2023</v>
      </c>
      <c r="B2029" s="19" t="s">
        <v>15857</v>
      </c>
      <c r="C2029" s="19">
        <f t="shared" si="94"/>
        <v>13474</v>
      </c>
      <c r="D2029" s="19" t="s">
        <v>13350</v>
      </c>
      <c r="E2029" s="24" t="s">
        <v>15826</v>
      </c>
      <c r="F2029" s="18">
        <f t="shared" si="95"/>
        <v>3</v>
      </c>
      <c r="G2029" s="23" t="s">
        <v>11799</v>
      </c>
      <c r="H2029" s="23" t="s">
        <v>13597</v>
      </c>
      <c r="I2029" s="19" t="s">
        <v>11725</v>
      </c>
      <c r="J2029" s="41">
        <v>340315</v>
      </c>
      <c r="K2029" s="42">
        <v>0.10000146922703966</v>
      </c>
      <c r="L2029" s="41">
        <v>34032</v>
      </c>
      <c r="M2029" s="41">
        <v>374347</v>
      </c>
      <c r="N2029">
        <f>+VLOOKUP(C2029,'Thanh toán '!M$1335:N$6972,2,0)</f>
        <v>374347</v>
      </c>
      <c r="O2029" s="61">
        <f t="shared" si="96"/>
        <v>0</v>
      </c>
    </row>
    <row r="2030" spans="1:15" hidden="1" x14ac:dyDescent="0.3">
      <c r="A2030" s="18">
        <v>2023</v>
      </c>
      <c r="B2030" s="19" t="s">
        <v>15858</v>
      </c>
      <c r="C2030" s="19">
        <f t="shared" si="94"/>
        <v>13475</v>
      </c>
      <c r="D2030" s="19" t="s">
        <v>13350</v>
      </c>
      <c r="E2030" s="24" t="s">
        <v>15826</v>
      </c>
      <c r="F2030" s="18">
        <f t="shared" si="95"/>
        <v>3</v>
      </c>
      <c r="G2030" s="23" t="s">
        <v>12378</v>
      </c>
      <c r="H2030" s="23" t="s">
        <v>12378</v>
      </c>
      <c r="I2030" s="19" t="s">
        <v>12379</v>
      </c>
      <c r="J2030" s="41">
        <v>2942040</v>
      </c>
      <c r="K2030" s="42">
        <v>0.1</v>
      </c>
      <c r="L2030" s="41">
        <v>294204</v>
      </c>
      <c r="M2030" s="41">
        <v>3236244</v>
      </c>
      <c r="N2030">
        <f>+VLOOKUP(C2030,'Thanh toán '!M$1335:N$6972,2,0)</f>
        <v>3236244</v>
      </c>
      <c r="O2030" s="61">
        <f t="shared" si="96"/>
        <v>0</v>
      </c>
    </row>
    <row r="2031" spans="1:15" hidden="1" x14ac:dyDescent="0.3">
      <c r="A2031" s="18">
        <v>2023</v>
      </c>
      <c r="B2031" s="19" t="s">
        <v>15859</v>
      </c>
      <c r="C2031" s="19">
        <f t="shared" si="94"/>
        <v>13476</v>
      </c>
      <c r="D2031" s="19" t="s">
        <v>13350</v>
      </c>
      <c r="E2031" s="24" t="s">
        <v>15826</v>
      </c>
      <c r="F2031" s="18">
        <f t="shared" si="95"/>
        <v>3</v>
      </c>
      <c r="G2031" s="23" t="s">
        <v>11799</v>
      </c>
      <c r="H2031" s="23" t="s">
        <v>15860</v>
      </c>
      <c r="I2031" s="19" t="s">
        <v>11725</v>
      </c>
      <c r="J2031" s="41">
        <v>2065685</v>
      </c>
      <c r="K2031" s="42">
        <v>0.10000024205045784</v>
      </c>
      <c r="L2031" s="41">
        <v>206569</v>
      </c>
      <c r="M2031" s="41">
        <v>2272254</v>
      </c>
      <c r="N2031">
        <f>+VLOOKUP(C2031,'Thanh toán '!M$1335:N$6972,2,0)</f>
        <v>2272254</v>
      </c>
      <c r="O2031" s="61">
        <f t="shared" si="96"/>
        <v>0</v>
      </c>
    </row>
    <row r="2032" spans="1:15" hidden="1" x14ac:dyDescent="0.3">
      <c r="A2032" s="18">
        <v>2023</v>
      </c>
      <c r="B2032" s="19" t="s">
        <v>15861</v>
      </c>
      <c r="C2032" s="19">
        <f t="shared" si="94"/>
        <v>13477</v>
      </c>
      <c r="D2032" s="19" t="s">
        <v>13350</v>
      </c>
      <c r="E2032" s="24" t="s">
        <v>15826</v>
      </c>
      <c r="F2032" s="18">
        <f t="shared" si="95"/>
        <v>3</v>
      </c>
      <c r="G2032" s="23" t="s">
        <v>12396</v>
      </c>
      <c r="H2032" s="23" t="s">
        <v>13503</v>
      </c>
      <c r="I2032" s="19" t="s">
        <v>12397</v>
      </c>
      <c r="J2032" s="41">
        <v>869400</v>
      </c>
      <c r="K2032" s="42">
        <v>0.1</v>
      </c>
      <c r="L2032" s="41">
        <v>86940</v>
      </c>
      <c r="M2032" s="41">
        <v>956340</v>
      </c>
      <c r="N2032">
        <f>+VLOOKUP(C2032,'Thanh toán '!M$1335:N$6972,2,0)</f>
        <v>956340</v>
      </c>
      <c r="O2032" s="61">
        <f t="shared" si="96"/>
        <v>0</v>
      </c>
    </row>
    <row r="2033" spans="1:15" hidden="1" x14ac:dyDescent="0.3">
      <c r="A2033" s="18">
        <v>2023</v>
      </c>
      <c r="B2033" s="19" t="s">
        <v>15862</v>
      </c>
      <c r="C2033" s="19">
        <f t="shared" si="94"/>
        <v>13478</v>
      </c>
      <c r="D2033" s="19" t="s">
        <v>13350</v>
      </c>
      <c r="E2033" s="24" t="s">
        <v>15826</v>
      </c>
      <c r="F2033" s="18">
        <f t="shared" si="95"/>
        <v>3</v>
      </c>
      <c r="G2033" s="23" t="s">
        <v>12396</v>
      </c>
      <c r="H2033" s="23" t="s">
        <v>13503</v>
      </c>
      <c r="I2033" s="19" t="s">
        <v>12397</v>
      </c>
      <c r="J2033" s="41">
        <v>1784531</v>
      </c>
      <c r="K2033" s="42">
        <v>9.9999943962867557E-2</v>
      </c>
      <c r="L2033" s="41">
        <v>178453</v>
      </c>
      <c r="M2033" s="41">
        <v>1962984</v>
      </c>
      <c r="N2033">
        <f>+VLOOKUP(C2033,'Thanh toán '!M$1335:N$6972,2,0)</f>
        <v>1962984</v>
      </c>
      <c r="O2033" s="61">
        <f t="shared" si="96"/>
        <v>0</v>
      </c>
    </row>
    <row r="2034" spans="1:15" hidden="1" x14ac:dyDescent="0.3">
      <c r="A2034" s="18">
        <v>2023</v>
      </c>
      <c r="B2034" s="19" t="s">
        <v>15863</v>
      </c>
      <c r="C2034" s="19">
        <f t="shared" si="94"/>
        <v>13479</v>
      </c>
      <c r="D2034" s="19" t="s">
        <v>13350</v>
      </c>
      <c r="E2034" s="24" t="s">
        <v>15826</v>
      </c>
      <c r="F2034" s="18">
        <f t="shared" si="95"/>
        <v>3</v>
      </c>
      <c r="G2034" s="23" t="s">
        <v>11860</v>
      </c>
      <c r="H2034" s="23" t="s">
        <v>13654</v>
      </c>
      <c r="I2034" s="19" t="s">
        <v>11719</v>
      </c>
      <c r="J2034" s="41">
        <v>1656755</v>
      </c>
      <c r="K2034" s="42">
        <v>0.10000030179477352</v>
      </c>
      <c r="L2034" s="41">
        <v>165676</v>
      </c>
      <c r="M2034" s="41">
        <v>1822431</v>
      </c>
      <c r="N2034">
        <f>+VLOOKUP(C2034,'Thanh toán '!M$1335:N$6972,2,0)</f>
        <v>1822431</v>
      </c>
      <c r="O2034" s="61">
        <f t="shared" si="96"/>
        <v>0</v>
      </c>
    </row>
    <row r="2035" spans="1:15" hidden="1" x14ac:dyDescent="0.3">
      <c r="A2035" s="18">
        <v>2023</v>
      </c>
      <c r="B2035" s="19" t="s">
        <v>15864</v>
      </c>
      <c r="C2035" s="19">
        <f t="shared" si="94"/>
        <v>13480</v>
      </c>
      <c r="D2035" s="19" t="s">
        <v>13350</v>
      </c>
      <c r="E2035" s="24" t="s">
        <v>15826</v>
      </c>
      <c r="F2035" s="18">
        <f t="shared" si="95"/>
        <v>3</v>
      </c>
      <c r="G2035" s="23" t="s">
        <v>12228</v>
      </c>
      <c r="H2035" s="23" t="s">
        <v>12228</v>
      </c>
      <c r="I2035" s="19" t="s">
        <v>12229</v>
      </c>
      <c r="J2035" s="41">
        <v>3769860</v>
      </c>
      <c r="K2035" s="42">
        <v>0.1</v>
      </c>
      <c r="L2035" s="41">
        <v>376986</v>
      </c>
      <c r="M2035" s="41">
        <v>4146846</v>
      </c>
      <c r="N2035">
        <f>+VLOOKUP(C2035,'Thanh toán '!M$1335:N$6972,2,0)</f>
        <v>4146846</v>
      </c>
      <c r="O2035" s="61">
        <f t="shared" si="96"/>
        <v>0</v>
      </c>
    </row>
    <row r="2036" spans="1:15" hidden="1" x14ac:dyDescent="0.3">
      <c r="A2036" s="18">
        <v>2023</v>
      </c>
      <c r="B2036" s="19" t="s">
        <v>15865</v>
      </c>
      <c r="C2036" s="19">
        <f t="shared" si="94"/>
        <v>13481</v>
      </c>
      <c r="D2036" s="19" t="s">
        <v>13350</v>
      </c>
      <c r="E2036" s="24" t="s">
        <v>15826</v>
      </c>
      <c r="F2036" s="18">
        <f t="shared" si="95"/>
        <v>3</v>
      </c>
      <c r="G2036" s="23" t="s">
        <v>11860</v>
      </c>
      <c r="H2036" s="23" t="s">
        <v>14325</v>
      </c>
      <c r="I2036" s="19" t="s">
        <v>11719</v>
      </c>
      <c r="J2036" s="41">
        <v>1274130</v>
      </c>
      <c r="K2036" s="42">
        <v>0.1</v>
      </c>
      <c r="L2036" s="41">
        <v>127413</v>
      </c>
      <c r="M2036" s="41">
        <v>1401543</v>
      </c>
      <c r="N2036">
        <f>+VLOOKUP(C2036,'Thanh toán '!M$1335:N$6972,2,0)</f>
        <v>1401543</v>
      </c>
      <c r="O2036" s="61">
        <f t="shared" si="96"/>
        <v>0</v>
      </c>
    </row>
    <row r="2037" spans="1:15" hidden="1" x14ac:dyDescent="0.3">
      <c r="A2037" s="18">
        <v>2023</v>
      </c>
      <c r="B2037" s="19" t="s">
        <v>15866</v>
      </c>
      <c r="C2037" s="19">
        <f t="shared" si="94"/>
        <v>13482</v>
      </c>
      <c r="D2037" s="19" t="s">
        <v>13350</v>
      </c>
      <c r="E2037" s="24" t="s">
        <v>15826</v>
      </c>
      <c r="F2037" s="18">
        <f t="shared" si="95"/>
        <v>3</v>
      </c>
      <c r="G2037" s="23" t="s">
        <v>11799</v>
      </c>
      <c r="H2037" s="23" t="s">
        <v>13735</v>
      </c>
      <c r="I2037" s="19" t="s">
        <v>11725</v>
      </c>
      <c r="J2037" s="41">
        <v>704013</v>
      </c>
      <c r="K2037" s="42">
        <v>9.999957387150521E-2</v>
      </c>
      <c r="L2037" s="41">
        <v>70401</v>
      </c>
      <c r="M2037" s="41">
        <v>774414</v>
      </c>
      <c r="N2037">
        <f>+VLOOKUP(C2037,'Thanh toán '!M$1335:N$6972,2,0)</f>
        <v>774414</v>
      </c>
      <c r="O2037" s="61">
        <f t="shared" si="96"/>
        <v>0</v>
      </c>
    </row>
    <row r="2038" spans="1:15" hidden="1" x14ac:dyDescent="0.3">
      <c r="A2038" s="18">
        <v>2023</v>
      </c>
      <c r="B2038" s="19" t="s">
        <v>15867</v>
      </c>
      <c r="C2038" s="19">
        <f t="shared" si="94"/>
        <v>13505</v>
      </c>
      <c r="D2038" s="19" t="s">
        <v>13350</v>
      </c>
      <c r="E2038" s="24" t="s">
        <v>15826</v>
      </c>
      <c r="F2038" s="18">
        <f t="shared" si="95"/>
        <v>3</v>
      </c>
      <c r="G2038" s="23" t="s">
        <v>11970</v>
      </c>
      <c r="H2038" s="23" t="s">
        <v>13379</v>
      </c>
      <c r="I2038" s="19" t="s">
        <v>11971</v>
      </c>
      <c r="J2038" s="41">
        <v>555290</v>
      </c>
      <c r="K2038" s="42">
        <v>0.1</v>
      </c>
      <c r="L2038" s="41">
        <v>55529</v>
      </c>
      <c r="M2038" s="41">
        <v>610819</v>
      </c>
      <c r="N2038">
        <f>+VLOOKUP(C2038,'Thanh toán '!M$1335:N$6972,2,0)</f>
        <v>610819</v>
      </c>
      <c r="O2038" s="61">
        <f t="shared" si="96"/>
        <v>0</v>
      </c>
    </row>
    <row r="2039" spans="1:15" hidden="1" x14ac:dyDescent="0.3">
      <c r="A2039" s="18">
        <v>2023</v>
      </c>
      <c r="B2039" s="19" t="s">
        <v>15868</v>
      </c>
      <c r="C2039" s="19">
        <f t="shared" si="94"/>
        <v>13506</v>
      </c>
      <c r="D2039" s="19" t="s">
        <v>13350</v>
      </c>
      <c r="E2039" s="24" t="s">
        <v>15826</v>
      </c>
      <c r="F2039" s="18">
        <f t="shared" si="95"/>
        <v>3</v>
      </c>
      <c r="G2039" s="23" t="s">
        <v>11970</v>
      </c>
      <c r="H2039" s="23" t="s">
        <v>13377</v>
      </c>
      <c r="I2039" s="19" t="s">
        <v>11971</v>
      </c>
      <c r="J2039" s="41">
        <v>775583</v>
      </c>
      <c r="K2039" s="42">
        <v>9.9999613194203585E-2</v>
      </c>
      <c r="L2039" s="41">
        <v>77558</v>
      </c>
      <c r="M2039" s="41">
        <v>853141</v>
      </c>
      <c r="N2039">
        <f>+VLOOKUP(C2039,'Thanh toán '!M$1335:N$6972,2,0)</f>
        <v>853141</v>
      </c>
      <c r="O2039" s="61">
        <f t="shared" si="96"/>
        <v>0</v>
      </c>
    </row>
    <row r="2040" spans="1:15" hidden="1" x14ac:dyDescent="0.3">
      <c r="A2040" s="18">
        <v>2023</v>
      </c>
      <c r="B2040" s="19" t="s">
        <v>15869</v>
      </c>
      <c r="C2040" s="19">
        <f t="shared" si="94"/>
        <v>13507</v>
      </c>
      <c r="D2040" s="19" t="s">
        <v>13350</v>
      </c>
      <c r="E2040" s="24" t="s">
        <v>15826</v>
      </c>
      <c r="F2040" s="18">
        <f t="shared" si="95"/>
        <v>3</v>
      </c>
      <c r="G2040" s="23" t="s">
        <v>12161</v>
      </c>
      <c r="H2040" s="23" t="s">
        <v>12161</v>
      </c>
      <c r="I2040" s="19" t="s">
        <v>12162</v>
      </c>
      <c r="J2040" s="41">
        <v>1110580</v>
      </c>
      <c r="K2040" s="42">
        <v>0.1</v>
      </c>
      <c r="L2040" s="41">
        <v>111058</v>
      </c>
      <c r="M2040" s="41">
        <v>1221638</v>
      </c>
      <c r="N2040">
        <f>+VLOOKUP(C2040,'Thanh toán '!M$1335:N$6972,2,0)</f>
        <v>1221638</v>
      </c>
      <c r="O2040" s="61">
        <f t="shared" si="96"/>
        <v>0</v>
      </c>
    </row>
    <row r="2041" spans="1:15" hidden="1" x14ac:dyDescent="0.3">
      <c r="A2041" s="18">
        <v>2023</v>
      </c>
      <c r="B2041" s="19" t="s">
        <v>15870</v>
      </c>
      <c r="C2041" s="19">
        <f t="shared" si="94"/>
        <v>13508</v>
      </c>
      <c r="D2041" s="19" t="s">
        <v>13350</v>
      </c>
      <c r="E2041" s="24" t="s">
        <v>15826</v>
      </c>
      <c r="F2041" s="18">
        <f t="shared" si="95"/>
        <v>3</v>
      </c>
      <c r="G2041" s="23" t="s">
        <v>12251</v>
      </c>
      <c r="H2041" s="23" t="s">
        <v>12251</v>
      </c>
      <c r="I2041" s="19" t="s">
        <v>12252</v>
      </c>
      <c r="J2041" s="41">
        <v>778040</v>
      </c>
      <c r="K2041" s="42">
        <v>0.1</v>
      </c>
      <c r="L2041" s="41">
        <v>77804</v>
      </c>
      <c r="M2041" s="41">
        <v>855844</v>
      </c>
      <c r="N2041">
        <f>+VLOOKUP(C2041,'Thanh toán '!M$1335:N$6972,2,0)</f>
        <v>855844</v>
      </c>
      <c r="O2041" s="61">
        <f t="shared" si="96"/>
        <v>0</v>
      </c>
    </row>
    <row r="2042" spans="1:15" hidden="1" x14ac:dyDescent="0.3">
      <c r="A2042" s="18">
        <v>2023</v>
      </c>
      <c r="B2042" s="19" t="s">
        <v>15871</v>
      </c>
      <c r="C2042" s="19">
        <f t="shared" si="94"/>
        <v>13509</v>
      </c>
      <c r="D2042" s="19" t="s">
        <v>13350</v>
      </c>
      <c r="E2042" s="24" t="s">
        <v>15826</v>
      </c>
      <c r="F2042" s="18">
        <f t="shared" si="95"/>
        <v>3</v>
      </c>
      <c r="G2042" s="23" t="s">
        <v>12248</v>
      </c>
      <c r="H2042" s="23" t="s">
        <v>12248</v>
      </c>
      <c r="I2042" s="19" t="s">
        <v>12249</v>
      </c>
      <c r="J2042" s="41">
        <v>1517775</v>
      </c>
      <c r="K2042" s="42">
        <v>0.10000032942959267</v>
      </c>
      <c r="L2042" s="41">
        <v>151778</v>
      </c>
      <c r="M2042" s="41">
        <v>1669553</v>
      </c>
      <c r="N2042">
        <f>+VLOOKUP(C2042,'Thanh toán '!M$1335:N$6972,2,0)</f>
        <v>1669553</v>
      </c>
      <c r="O2042" s="61">
        <f t="shared" si="96"/>
        <v>0</v>
      </c>
    </row>
    <row r="2043" spans="1:15" hidden="1" x14ac:dyDescent="0.3">
      <c r="A2043" s="18">
        <v>2023</v>
      </c>
      <c r="B2043" s="19" t="s">
        <v>15872</v>
      </c>
      <c r="C2043" s="19">
        <f t="shared" si="94"/>
        <v>13510</v>
      </c>
      <c r="D2043" s="19" t="s">
        <v>13350</v>
      </c>
      <c r="E2043" s="24" t="s">
        <v>15826</v>
      </c>
      <c r="F2043" s="18">
        <f t="shared" si="95"/>
        <v>3</v>
      </c>
      <c r="G2043" s="23" t="s">
        <v>12257</v>
      </c>
      <c r="H2043" s="23" t="s">
        <v>12257</v>
      </c>
      <c r="I2043" s="19" t="s">
        <v>12258</v>
      </c>
      <c r="J2043" s="41">
        <v>1110580</v>
      </c>
      <c r="K2043" s="42">
        <v>0.1</v>
      </c>
      <c r="L2043" s="41">
        <v>111058</v>
      </c>
      <c r="M2043" s="41">
        <v>1221638</v>
      </c>
      <c r="N2043">
        <f>+VLOOKUP(C2043,'Thanh toán '!M$1335:N$6972,2,0)</f>
        <v>1221638</v>
      </c>
      <c r="O2043" s="61">
        <f t="shared" si="96"/>
        <v>0</v>
      </c>
    </row>
    <row r="2044" spans="1:15" hidden="1" x14ac:dyDescent="0.3">
      <c r="A2044" s="18">
        <v>2023</v>
      </c>
      <c r="B2044" s="19" t="s">
        <v>15873</v>
      </c>
      <c r="C2044" s="19">
        <f t="shared" si="94"/>
        <v>13511</v>
      </c>
      <c r="D2044" s="19" t="s">
        <v>13350</v>
      </c>
      <c r="E2044" s="24" t="s">
        <v>15826</v>
      </c>
      <c r="F2044" s="18">
        <f t="shared" si="95"/>
        <v>3</v>
      </c>
      <c r="G2044" s="23" t="s">
        <v>12260</v>
      </c>
      <c r="H2044" s="23" t="s">
        <v>12260</v>
      </c>
      <c r="I2044" s="19" t="s">
        <v>12261</v>
      </c>
      <c r="J2044" s="41">
        <v>424050</v>
      </c>
      <c r="K2044" s="42">
        <v>0.1</v>
      </c>
      <c r="L2044" s="41">
        <v>42405</v>
      </c>
      <c r="M2044" s="41">
        <v>466455</v>
      </c>
      <c r="N2044">
        <f>+VLOOKUP(C2044,'Thanh toán '!M$1335:N$6972,2,0)</f>
        <v>466455</v>
      </c>
      <c r="O2044" s="61">
        <f t="shared" si="96"/>
        <v>0</v>
      </c>
    </row>
    <row r="2045" spans="1:15" hidden="1" x14ac:dyDescent="0.3">
      <c r="A2045" s="18">
        <v>2023</v>
      </c>
      <c r="B2045" s="19" t="s">
        <v>15874</v>
      </c>
      <c r="C2045" s="19">
        <f t="shared" si="94"/>
        <v>13512</v>
      </c>
      <c r="D2045" s="19" t="s">
        <v>13350</v>
      </c>
      <c r="E2045" s="24" t="s">
        <v>15826</v>
      </c>
      <c r="F2045" s="18">
        <f t="shared" si="95"/>
        <v>3</v>
      </c>
      <c r="G2045" s="23" t="s">
        <v>12161</v>
      </c>
      <c r="H2045" s="23" t="s">
        <v>12161</v>
      </c>
      <c r="I2045" s="19" t="s">
        <v>12162</v>
      </c>
      <c r="J2045" s="41">
        <v>1102500</v>
      </c>
      <c r="K2045" s="42">
        <v>0.1</v>
      </c>
      <c r="L2045" s="41">
        <v>110250</v>
      </c>
      <c r="M2045" s="41">
        <v>1212750</v>
      </c>
      <c r="N2045">
        <f>+VLOOKUP(C2045,'Thanh toán '!M$1335:N$6972,2,0)</f>
        <v>1212750</v>
      </c>
      <c r="O2045" s="61">
        <f t="shared" si="96"/>
        <v>0</v>
      </c>
    </row>
    <row r="2046" spans="1:15" hidden="1" x14ac:dyDescent="0.3">
      <c r="A2046" s="18">
        <v>2023</v>
      </c>
      <c r="B2046" s="19" t="s">
        <v>15875</v>
      </c>
      <c r="C2046" s="19">
        <f t="shared" si="94"/>
        <v>13513</v>
      </c>
      <c r="D2046" s="19" t="s">
        <v>13350</v>
      </c>
      <c r="E2046" s="24" t="s">
        <v>15826</v>
      </c>
      <c r="F2046" s="18">
        <f t="shared" si="95"/>
        <v>3</v>
      </c>
      <c r="G2046" s="23" t="s">
        <v>12669</v>
      </c>
      <c r="H2046" s="23" t="s">
        <v>12669</v>
      </c>
      <c r="I2046" s="19" t="s">
        <v>12670</v>
      </c>
      <c r="J2046" s="41">
        <v>551250</v>
      </c>
      <c r="K2046" s="42">
        <v>0.1</v>
      </c>
      <c r="L2046" s="41">
        <v>55125</v>
      </c>
      <c r="M2046" s="41">
        <v>606375</v>
      </c>
      <c r="N2046">
        <f>+VLOOKUP(C2046,'Thanh toán '!M$1335:N$6972,2,0)</f>
        <v>606375</v>
      </c>
      <c r="O2046" s="61">
        <f t="shared" si="96"/>
        <v>0</v>
      </c>
    </row>
    <row r="2047" spans="1:15" hidden="1" x14ac:dyDescent="0.3">
      <c r="A2047" s="18">
        <v>2023</v>
      </c>
      <c r="B2047" s="19" t="s">
        <v>15876</v>
      </c>
      <c r="C2047" s="19">
        <f t="shared" si="94"/>
        <v>13524</v>
      </c>
      <c r="D2047" s="19" t="s">
        <v>13350</v>
      </c>
      <c r="E2047" s="24" t="s">
        <v>15826</v>
      </c>
      <c r="F2047" s="18">
        <f t="shared" si="95"/>
        <v>3</v>
      </c>
      <c r="G2047" s="23" t="s">
        <v>12448</v>
      </c>
      <c r="H2047" s="23" t="s">
        <v>12448</v>
      </c>
      <c r="I2047" s="19" t="s">
        <v>12449</v>
      </c>
      <c r="J2047" s="41">
        <v>3849940</v>
      </c>
      <c r="K2047" s="42">
        <v>0.1</v>
      </c>
      <c r="L2047" s="41">
        <v>384994</v>
      </c>
      <c r="M2047" s="41">
        <v>4234934</v>
      </c>
      <c r="N2047">
        <f>+VLOOKUP(C2047,'Thanh toán '!M$1335:N$6972,2,0)</f>
        <v>4234934</v>
      </c>
      <c r="O2047" s="61">
        <f t="shared" si="96"/>
        <v>0</v>
      </c>
    </row>
    <row r="2048" spans="1:15" hidden="1" x14ac:dyDescent="0.3">
      <c r="A2048" s="18">
        <v>2023</v>
      </c>
      <c r="B2048" s="19" t="s">
        <v>15877</v>
      </c>
      <c r="C2048" s="19">
        <f t="shared" si="94"/>
        <v>13536</v>
      </c>
      <c r="D2048" s="19" t="s">
        <v>13350</v>
      </c>
      <c r="E2048" s="24" t="s">
        <v>15878</v>
      </c>
      <c r="F2048" s="18">
        <f t="shared" si="95"/>
        <v>3</v>
      </c>
      <c r="G2048" s="23" t="s">
        <v>12347</v>
      </c>
      <c r="H2048" s="23" t="s">
        <v>12347</v>
      </c>
      <c r="I2048" s="19" t="s">
        <v>12348</v>
      </c>
      <c r="J2048" s="41">
        <v>2095800</v>
      </c>
      <c r="K2048" s="42">
        <v>0.1</v>
      </c>
      <c r="L2048" s="41">
        <v>209580</v>
      </c>
      <c r="M2048" s="41">
        <v>2305380</v>
      </c>
      <c r="N2048">
        <f>+VLOOKUP(C2048,'Thanh toán '!M$1335:N$6972,2,0)</f>
        <v>2305380</v>
      </c>
      <c r="O2048" s="61">
        <f t="shared" si="96"/>
        <v>0</v>
      </c>
    </row>
    <row r="2049" spans="1:15" hidden="1" x14ac:dyDescent="0.3">
      <c r="A2049" s="18">
        <v>2023</v>
      </c>
      <c r="B2049" s="19" t="s">
        <v>15879</v>
      </c>
      <c r="C2049" s="19">
        <f t="shared" si="94"/>
        <v>13537</v>
      </c>
      <c r="D2049" s="19" t="s">
        <v>13350</v>
      </c>
      <c r="E2049" s="24" t="s">
        <v>15878</v>
      </c>
      <c r="F2049" s="18">
        <f t="shared" si="95"/>
        <v>3</v>
      </c>
      <c r="G2049" s="23" t="s">
        <v>11799</v>
      </c>
      <c r="H2049" s="23" t="s">
        <v>13354</v>
      </c>
      <c r="I2049" s="19" t="s">
        <v>11725</v>
      </c>
      <c r="J2049" s="41">
        <v>222116</v>
      </c>
      <c r="K2049" s="42">
        <v>0.10000180086081147</v>
      </c>
      <c r="L2049" s="41">
        <v>22212</v>
      </c>
      <c r="M2049" s="41">
        <v>244328</v>
      </c>
      <c r="N2049">
        <f>+VLOOKUP(C2049,'Thanh toán '!M$1335:N$6972,2,0)</f>
        <v>244328</v>
      </c>
      <c r="O2049" s="61">
        <f t="shared" si="96"/>
        <v>0</v>
      </c>
    </row>
    <row r="2050" spans="1:15" hidden="1" x14ac:dyDescent="0.3">
      <c r="A2050" s="18">
        <v>2023</v>
      </c>
      <c r="B2050" s="19" t="s">
        <v>15880</v>
      </c>
      <c r="C2050" s="19">
        <f t="shared" si="94"/>
        <v>13542</v>
      </c>
      <c r="D2050" s="19" t="s">
        <v>13350</v>
      </c>
      <c r="E2050" s="24" t="s">
        <v>15878</v>
      </c>
      <c r="F2050" s="18">
        <f t="shared" si="95"/>
        <v>3</v>
      </c>
      <c r="G2050" s="23" t="s">
        <v>12506</v>
      </c>
      <c r="H2050" s="23" t="s">
        <v>12506</v>
      </c>
      <c r="I2050" s="19" t="s">
        <v>12507</v>
      </c>
      <c r="J2050" s="41">
        <v>2163000</v>
      </c>
      <c r="K2050" s="42">
        <v>0.1</v>
      </c>
      <c r="L2050" s="41">
        <v>216300</v>
      </c>
      <c r="M2050" s="41">
        <v>2379300</v>
      </c>
      <c r="N2050">
        <f>+VLOOKUP(C2050,'Thanh toán '!M$1335:N$6972,2,0)</f>
        <v>2379300</v>
      </c>
      <c r="O2050" s="61">
        <f t="shared" si="96"/>
        <v>0</v>
      </c>
    </row>
    <row r="2051" spans="1:15" hidden="1" x14ac:dyDescent="0.3">
      <c r="A2051" s="18">
        <v>2023</v>
      </c>
      <c r="B2051" s="19" t="s">
        <v>15881</v>
      </c>
      <c r="C2051" s="19">
        <f t="shared" si="94"/>
        <v>13544</v>
      </c>
      <c r="D2051" s="19" t="s">
        <v>13350</v>
      </c>
      <c r="E2051" s="24" t="s">
        <v>15878</v>
      </c>
      <c r="F2051" s="18">
        <f t="shared" si="95"/>
        <v>3</v>
      </c>
      <c r="G2051" s="23" t="s">
        <v>11768</v>
      </c>
      <c r="H2051" s="23" t="s">
        <v>11768</v>
      </c>
      <c r="I2051" s="19" t="s">
        <v>11769</v>
      </c>
      <c r="J2051" s="41">
        <v>530250</v>
      </c>
      <c r="K2051" s="42">
        <v>0.1</v>
      </c>
      <c r="L2051" s="41">
        <v>53025</v>
      </c>
      <c r="M2051" s="41">
        <v>583275</v>
      </c>
      <c r="N2051">
        <f>+VLOOKUP(C2051,'Thanh toán '!M$1335:N$6972,2,0)</f>
        <v>583275</v>
      </c>
      <c r="O2051" s="61">
        <f t="shared" si="96"/>
        <v>0</v>
      </c>
    </row>
    <row r="2052" spans="1:15" hidden="1" x14ac:dyDescent="0.3">
      <c r="A2052" s="18">
        <v>2023</v>
      </c>
      <c r="B2052" s="19" t="s">
        <v>15882</v>
      </c>
      <c r="C2052" s="19">
        <f t="shared" si="94"/>
        <v>13545</v>
      </c>
      <c r="D2052" s="19" t="s">
        <v>13350</v>
      </c>
      <c r="E2052" s="24" t="s">
        <v>15878</v>
      </c>
      <c r="F2052" s="18">
        <f t="shared" si="95"/>
        <v>3</v>
      </c>
      <c r="G2052" s="23" t="s">
        <v>11768</v>
      </c>
      <c r="H2052" s="23" t="s">
        <v>11768</v>
      </c>
      <c r="I2052" s="19" t="s">
        <v>11769</v>
      </c>
      <c r="J2052" s="41">
        <v>1893120</v>
      </c>
      <c r="K2052" s="42">
        <v>0.1</v>
      </c>
      <c r="L2052" s="41">
        <v>189312</v>
      </c>
      <c r="M2052" s="41">
        <v>2082432</v>
      </c>
      <c r="N2052">
        <f>+VLOOKUP(C2052,'Thanh toán '!M$1335:N$6972,2,0)</f>
        <v>2082432</v>
      </c>
      <c r="O2052" s="61">
        <f t="shared" si="96"/>
        <v>0</v>
      </c>
    </row>
    <row r="2053" spans="1:15" hidden="1" x14ac:dyDescent="0.3">
      <c r="A2053" s="18">
        <v>2023</v>
      </c>
      <c r="B2053" s="19" t="s">
        <v>15883</v>
      </c>
      <c r="C2053" s="19">
        <f t="shared" si="94"/>
        <v>13546</v>
      </c>
      <c r="D2053" s="19" t="s">
        <v>13350</v>
      </c>
      <c r="E2053" s="24" t="s">
        <v>15878</v>
      </c>
      <c r="F2053" s="18">
        <f t="shared" si="95"/>
        <v>3</v>
      </c>
      <c r="G2053" s="23" t="s">
        <v>12239</v>
      </c>
      <c r="H2053" s="23" t="s">
        <v>13476</v>
      </c>
      <c r="I2053" s="19" t="s">
        <v>12240</v>
      </c>
      <c r="J2053" s="41">
        <v>501820</v>
      </c>
      <c r="K2053" s="42">
        <v>0.1</v>
      </c>
      <c r="L2053" s="41">
        <v>50182</v>
      </c>
      <c r="M2053" s="41">
        <v>552002</v>
      </c>
      <c r="N2053">
        <f>+VLOOKUP(C2053,'Thanh toán '!M$1335:N$6972,2,0)</f>
        <v>552002</v>
      </c>
      <c r="O2053" s="61">
        <f t="shared" si="96"/>
        <v>0</v>
      </c>
    </row>
    <row r="2054" spans="1:15" hidden="1" x14ac:dyDescent="0.3">
      <c r="A2054" s="18">
        <v>2023</v>
      </c>
      <c r="B2054" s="19" t="s">
        <v>15884</v>
      </c>
      <c r="C2054" s="19">
        <f t="shared" ref="C2054:C2117" si="97">+B2054*1</f>
        <v>13547</v>
      </c>
      <c r="D2054" s="19" t="s">
        <v>13350</v>
      </c>
      <c r="E2054" s="24" t="s">
        <v>15878</v>
      </c>
      <c r="F2054" s="18">
        <f t="shared" ref="F2054:F2117" si="98">+MONTH(E2054)</f>
        <v>3</v>
      </c>
      <c r="G2054" s="23" t="s">
        <v>12239</v>
      </c>
      <c r="H2054" s="23" t="s">
        <v>13476</v>
      </c>
      <c r="I2054" s="19" t="s">
        <v>12240</v>
      </c>
      <c r="J2054" s="41">
        <v>1060500</v>
      </c>
      <c r="K2054" s="42">
        <v>0.1</v>
      </c>
      <c r="L2054" s="41">
        <v>106050</v>
      </c>
      <c r="M2054" s="41">
        <v>1166550</v>
      </c>
      <c r="N2054">
        <f>+VLOOKUP(C2054,'Thanh toán '!M$1335:N$6972,2,0)</f>
        <v>1166550</v>
      </c>
      <c r="O2054" s="61">
        <f t="shared" ref="O2054:O2117" si="99">+N2054-M2054</f>
        <v>0</v>
      </c>
    </row>
    <row r="2055" spans="1:15" hidden="1" x14ac:dyDescent="0.3">
      <c r="A2055" s="18">
        <v>2023</v>
      </c>
      <c r="B2055" s="19" t="s">
        <v>15885</v>
      </c>
      <c r="C2055" s="19">
        <f t="shared" si="97"/>
        <v>13549</v>
      </c>
      <c r="D2055" s="19" t="s">
        <v>13350</v>
      </c>
      <c r="E2055" s="24" t="s">
        <v>15878</v>
      </c>
      <c r="F2055" s="18">
        <f t="shared" si="98"/>
        <v>3</v>
      </c>
      <c r="G2055" s="23" t="s">
        <v>11799</v>
      </c>
      <c r="H2055" s="23" t="s">
        <v>13812</v>
      </c>
      <c r="I2055" s="19" t="s">
        <v>11725</v>
      </c>
      <c r="J2055" s="41">
        <v>1110530</v>
      </c>
      <c r="K2055" s="42">
        <v>0.1</v>
      </c>
      <c r="L2055" s="41">
        <v>111053</v>
      </c>
      <c r="M2055" s="41">
        <v>1221583</v>
      </c>
      <c r="N2055">
        <f>+VLOOKUP(C2055,'Thanh toán '!M$1335:N$6972,2,0)</f>
        <v>1221583</v>
      </c>
      <c r="O2055" s="61">
        <f t="shared" si="99"/>
        <v>0</v>
      </c>
    </row>
    <row r="2056" spans="1:15" hidden="1" x14ac:dyDescent="0.3">
      <c r="A2056" s="18">
        <v>2023</v>
      </c>
      <c r="B2056" s="19" t="s">
        <v>15886</v>
      </c>
      <c r="C2056" s="19">
        <f t="shared" si="97"/>
        <v>13555</v>
      </c>
      <c r="D2056" s="19" t="s">
        <v>13350</v>
      </c>
      <c r="E2056" s="24" t="s">
        <v>15878</v>
      </c>
      <c r="F2056" s="18">
        <f t="shared" si="98"/>
        <v>3</v>
      </c>
      <c r="G2056" s="23" t="s">
        <v>11799</v>
      </c>
      <c r="H2056" s="23" t="s">
        <v>13995</v>
      </c>
      <c r="I2056" s="19" t="s">
        <v>11725</v>
      </c>
      <c r="J2056" s="41">
        <v>515840</v>
      </c>
      <c r="K2056" s="42">
        <v>0.1</v>
      </c>
      <c r="L2056" s="41">
        <v>51584</v>
      </c>
      <c r="M2056" s="41">
        <v>567424</v>
      </c>
      <c r="N2056">
        <f>+VLOOKUP(C2056,'Thanh toán '!M$1335:N$6972,2,0)</f>
        <v>567424</v>
      </c>
      <c r="O2056" s="61">
        <f t="shared" si="99"/>
        <v>0</v>
      </c>
    </row>
    <row r="2057" spans="1:15" hidden="1" x14ac:dyDescent="0.3">
      <c r="A2057" s="18">
        <v>2023</v>
      </c>
      <c r="B2057" s="19" t="s">
        <v>15887</v>
      </c>
      <c r="C2057" s="19">
        <f t="shared" si="97"/>
        <v>13556</v>
      </c>
      <c r="D2057" s="19" t="s">
        <v>13350</v>
      </c>
      <c r="E2057" s="24" t="s">
        <v>15878</v>
      </c>
      <c r="F2057" s="18">
        <f t="shared" si="98"/>
        <v>3</v>
      </c>
      <c r="G2057" s="23" t="s">
        <v>11799</v>
      </c>
      <c r="H2057" s="23" t="s">
        <v>14357</v>
      </c>
      <c r="I2057" s="19" t="s">
        <v>11725</v>
      </c>
      <c r="J2057" s="41">
        <v>222750</v>
      </c>
      <c r="K2057" s="42">
        <v>0.1</v>
      </c>
      <c r="L2057" s="41">
        <v>22275</v>
      </c>
      <c r="M2057" s="41">
        <v>245025</v>
      </c>
      <c r="N2057">
        <f>+VLOOKUP(C2057,'Thanh toán '!M$1335:N$6972,2,0)</f>
        <v>245025</v>
      </c>
      <c r="O2057" s="61">
        <f t="shared" si="99"/>
        <v>0</v>
      </c>
    </row>
    <row r="2058" spans="1:15" hidden="1" x14ac:dyDescent="0.3">
      <c r="A2058" s="18">
        <v>2023</v>
      </c>
      <c r="B2058" s="19" t="s">
        <v>15888</v>
      </c>
      <c r="C2058" s="19">
        <f t="shared" si="97"/>
        <v>13559</v>
      </c>
      <c r="D2058" s="19" t="s">
        <v>13350</v>
      </c>
      <c r="E2058" s="24" t="s">
        <v>15878</v>
      </c>
      <c r="F2058" s="18">
        <f t="shared" si="98"/>
        <v>3</v>
      </c>
      <c r="G2058" s="23" t="s">
        <v>11799</v>
      </c>
      <c r="H2058" s="23" t="s">
        <v>13690</v>
      </c>
      <c r="I2058" s="19" t="s">
        <v>11725</v>
      </c>
      <c r="J2058" s="41">
        <v>1110580</v>
      </c>
      <c r="K2058" s="42">
        <v>0.1</v>
      </c>
      <c r="L2058" s="41">
        <v>111058</v>
      </c>
      <c r="M2058" s="41">
        <v>1221638</v>
      </c>
      <c r="N2058">
        <f>+VLOOKUP(C2058,'Thanh toán '!M$1335:N$6972,2,0)</f>
        <v>1221638</v>
      </c>
      <c r="O2058" s="61">
        <f t="shared" si="99"/>
        <v>0</v>
      </c>
    </row>
    <row r="2059" spans="1:15" hidden="1" x14ac:dyDescent="0.3">
      <c r="A2059" s="18">
        <v>2023</v>
      </c>
      <c r="B2059" s="19" t="s">
        <v>15889</v>
      </c>
      <c r="C2059" s="19">
        <f t="shared" si="97"/>
        <v>13560</v>
      </c>
      <c r="D2059" s="19" t="s">
        <v>13350</v>
      </c>
      <c r="E2059" s="24" t="s">
        <v>15878</v>
      </c>
      <c r="F2059" s="18">
        <f t="shared" si="98"/>
        <v>3</v>
      </c>
      <c r="G2059" s="23" t="s">
        <v>11799</v>
      </c>
      <c r="H2059" s="23" t="s">
        <v>14513</v>
      </c>
      <c r="I2059" s="19" t="s">
        <v>11725</v>
      </c>
      <c r="J2059" s="41">
        <v>837234</v>
      </c>
      <c r="K2059" s="42">
        <v>9.9999522236316252E-2</v>
      </c>
      <c r="L2059" s="41">
        <v>83723</v>
      </c>
      <c r="M2059" s="41">
        <v>920957</v>
      </c>
      <c r="N2059">
        <f>+VLOOKUP(C2059,'Thanh toán '!M$1335:N$6972,2,0)</f>
        <v>920957</v>
      </c>
      <c r="O2059" s="61">
        <f t="shared" si="99"/>
        <v>0</v>
      </c>
    </row>
    <row r="2060" spans="1:15" hidden="1" x14ac:dyDescent="0.3">
      <c r="A2060" s="18">
        <v>2023</v>
      </c>
      <c r="B2060" s="19" t="s">
        <v>15890</v>
      </c>
      <c r="C2060" s="19">
        <f t="shared" si="97"/>
        <v>13561</v>
      </c>
      <c r="D2060" s="19" t="s">
        <v>13350</v>
      </c>
      <c r="E2060" s="24" t="s">
        <v>15878</v>
      </c>
      <c r="F2060" s="18">
        <f t="shared" si="98"/>
        <v>3</v>
      </c>
      <c r="G2060" s="23" t="s">
        <v>12245</v>
      </c>
      <c r="H2060" s="23" t="s">
        <v>12245</v>
      </c>
      <c r="I2060" s="19" t="s">
        <v>12246</v>
      </c>
      <c r="J2060" s="41">
        <v>3536445</v>
      </c>
      <c r="K2060" s="42">
        <v>0.10000014138492186</v>
      </c>
      <c r="L2060" s="41">
        <v>353645</v>
      </c>
      <c r="M2060" s="41">
        <v>3890090</v>
      </c>
      <c r="N2060">
        <f>+VLOOKUP(C2060,'Thanh toán '!M$1335:N$6972,2,0)</f>
        <v>3890090</v>
      </c>
      <c r="O2060" s="61">
        <f t="shared" si="99"/>
        <v>0</v>
      </c>
    </row>
    <row r="2061" spans="1:15" hidden="1" x14ac:dyDescent="0.3">
      <c r="A2061" s="18">
        <v>2023</v>
      </c>
      <c r="B2061" s="19" t="s">
        <v>15891</v>
      </c>
      <c r="C2061" s="19">
        <f t="shared" si="97"/>
        <v>13563</v>
      </c>
      <c r="D2061" s="19" t="s">
        <v>13350</v>
      </c>
      <c r="E2061" s="24" t="s">
        <v>15878</v>
      </c>
      <c r="F2061" s="18">
        <f t="shared" si="98"/>
        <v>3</v>
      </c>
      <c r="G2061" s="23" t="s">
        <v>11799</v>
      </c>
      <c r="H2061" s="23" t="s">
        <v>13679</v>
      </c>
      <c r="I2061" s="19" t="s">
        <v>11725</v>
      </c>
      <c r="J2061" s="41">
        <v>871215</v>
      </c>
      <c r="K2061" s="42">
        <v>0.10000057391114707</v>
      </c>
      <c r="L2061" s="41">
        <v>87122</v>
      </c>
      <c r="M2061" s="41">
        <v>958337</v>
      </c>
      <c r="N2061">
        <f>+VLOOKUP(C2061,'Thanh toán '!M$1335:N$6972,2,0)</f>
        <v>958337</v>
      </c>
      <c r="O2061" s="61">
        <f t="shared" si="99"/>
        <v>0</v>
      </c>
    </row>
    <row r="2062" spans="1:15" hidden="1" x14ac:dyDescent="0.3">
      <c r="A2062" s="18">
        <v>2023</v>
      </c>
      <c r="B2062" s="19" t="s">
        <v>11754</v>
      </c>
      <c r="C2062" s="19">
        <f t="shared" si="97"/>
        <v>13564</v>
      </c>
      <c r="D2062" s="19" t="s">
        <v>13350</v>
      </c>
      <c r="E2062" s="24" t="s">
        <v>15878</v>
      </c>
      <c r="F2062" s="18">
        <f t="shared" si="98"/>
        <v>3</v>
      </c>
      <c r="G2062" s="23" t="s">
        <v>11799</v>
      </c>
      <c r="H2062" s="23" t="s">
        <v>13688</v>
      </c>
      <c r="I2062" s="19" t="s">
        <v>11725</v>
      </c>
      <c r="J2062" s="41">
        <v>517478</v>
      </c>
      <c r="K2062" s="42">
        <v>0.10000038648986044</v>
      </c>
      <c r="L2062" s="41">
        <v>51748</v>
      </c>
      <c r="M2062" s="41">
        <v>569226</v>
      </c>
      <c r="N2062">
        <f>+VLOOKUP(C2062,'Thanh toán '!M$1335:N$6972,2,0)</f>
        <v>569226</v>
      </c>
      <c r="O2062" s="61">
        <f t="shared" si="99"/>
        <v>0</v>
      </c>
    </row>
    <row r="2063" spans="1:15" hidden="1" x14ac:dyDescent="0.3">
      <c r="A2063" s="18">
        <v>2023</v>
      </c>
      <c r="B2063" s="19" t="s">
        <v>15892</v>
      </c>
      <c r="C2063" s="19">
        <f t="shared" si="97"/>
        <v>13566</v>
      </c>
      <c r="D2063" s="19" t="s">
        <v>13350</v>
      </c>
      <c r="E2063" s="24" t="s">
        <v>15878</v>
      </c>
      <c r="F2063" s="18">
        <f t="shared" si="98"/>
        <v>3</v>
      </c>
      <c r="G2063" s="23" t="s">
        <v>11799</v>
      </c>
      <c r="H2063" s="23" t="s">
        <v>13669</v>
      </c>
      <c r="I2063" s="19" t="s">
        <v>11725</v>
      </c>
      <c r="J2063" s="41">
        <v>891408</v>
      </c>
      <c r="K2063" s="42">
        <v>0.100000224364152</v>
      </c>
      <c r="L2063" s="41">
        <v>89141</v>
      </c>
      <c r="M2063" s="41">
        <v>980549</v>
      </c>
      <c r="N2063">
        <f>+VLOOKUP(C2063,'Thanh toán '!M$1335:N$6972,2,0)</f>
        <v>980549</v>
      </c>
      <c r="O2063" s="61">
        <f t="shared" si="99"/>
        <v>0</v>
      </c>
    </row>
    <row r="2064" spans="1:15" hidden="1" x14ac:dyDescent="0.3">
      <c r="A2064" s="18">
        <v>2023</v>
      </c>
      <c r="B2064" s="19" t="s">
        <v>15893</v>
      </c>
      <c r="C2064" s="19">
        <f t="shared" si="97"/>
        <v>13567</v>
      </c>
      <c r="D2064" s="19" t="s">
        <v>13350</v>
      </c>
      <c r="E2064" s="24" t="s">
        <v>15878</v>
      </c>
      <c r="F2064" s="18">
        <f t="shared" si="98"/>
        <v>3</v>
      </c>
      <c r="G2064" s="23" t="s">
        <v>11799</v>
      </c>
      <c r="H2064" s="23" t="s">
        <v>13677</v>
      </c>
      <c r="I2064" s="19" t="s">
        <v>11725</v>
      </c>
      <c r="J2064" s="41">
        <v>734310</v>
      </c>
      <c r="K2064" s="42">
        <v>0.1</v>
      </c>
      <c r="L2064" s="41">
        <v>73431</v>
      </c>
      <c r="M2064" s="41">
        <v>807741</v>
      </c>
      <c r="N2064">
        <f>+VLOOKUP(C2064,'Thanh toán '!M$1335:N$6972,2,0)</f>
        <v>807741</v>
      </c>
      <c r="O2064" s="61">
        <f t="shared" si="99"/>
        <v>0</v>
      </c>
    </row>
    <row r="2065" spans="1:15" hidden="1" x14ac:dyDescent="0.3">
      <c r="A2065" s="18">
        <v>2023</v>
      </c>
      <c r="B2065" s="19" t="s">
        <v>15894</v>
      </c>
      <c r="C2065" s="19">
        <f t="shared" si="97"/>
        <v>13569</v>
      </c>
      <c r="D2065" s="19" t="s">
        <v>13350</v>
      </c>
      <c r="E2065" s="24" t="s">
        <v>15878</v>
      </c>
      <c r="F2065" s="18">
        <f t="shared" si="98"/>
        <v>3</v>
      </c>
      <c r="G2065" s="23" t="s">
        <v>11838</v>
      </c>
      <c r="H2065" s="23" t="s">
        <v>13920</v>
      </c>
      <c r="I2065" s="19" t="s">
        <v>11839</v>
      </c>
      <c r="J2065" s="41">
        <v>1847087</v>
      </c>
      <c r="K2065" s="42">
        <v>0.10000016241790452</v>
      </c>
      <c r="L2065" s="41">
        <v>184709</v>
      </c>
      <c r="M2065" s="41">
        <v>2031796</v>
      </c>
      <c r="N2065">
        <f>+VLOOKUP(C2065,'Thanh toán '!M$1335:N$6972,2,0)</f>
        <v>2031796</v>
      </c>
      <c r="O2065" s="61">
        <f t="shared" si="99"/>
        <v>0</v>
      </c>
    </row>
    <row r="2066" spans="1:15" hidden="1" x14ac:dyDescent="0.3">
      <c r="A2066" s="18">
        <v>2023</v>
      </c>
      <c r="B2066" s="19" t="s">
        <v>15895</v>
      </c>
      <c r="C2066" s="19">
        <f t="shared" si="97"/>
        <v>13570</v>
      </c>
      <c r="D2066" s="19" t="s">
        <v>13350</v>
      </c>
      <c r="E2066" s="24" t="s">
        <v>15878</v>
      </c>
      <c r="F2066" s="18">
        <f t="shared" si="98"/>
        <v>3</v>
      </c>
      <c r="G2066" s="23" t="s">
        <v>11838</v>
      </c>
      <c r="H2066" s="23" t="s">
        <v>13924</v>
      </c>
      <c r="I2066" s="19" t="s">
        <v>11839</v>
      </c>
      <c r="J2066" s="41">
        <v>1450692</v>
      </c>
      <c r="K2066" s="42">
        <v>9.9999862134760517E-2</v>
      </c>
      <c r="L2066" s="41">
        <v>145069</v>
      </c>
      <c r="M2066" s="41">
        <v>1595761</v>
      </c>
      <c r="N2066">
        <f>+VLOOKUP(C2066,'Thanh toán '!M$1335:N$6972,2,0)</f>
        <v>1595761</v>
      </c>
      <c r="O2066" s="61">
        <f t="shared" si="99"/>
        <v>0</v>
      </c>
    </row>
    <row r="2067" spans="1:15" hidden="1" x14ac:dyDescent="0.3">
      <c r="A2067" s="18">
        <v>2023</v>
      </c>
      <c r="B2067" s="19" t="s">
        <v>15896</v>
      </c>
      <c r="C2067" s="19">
        <f t="shared" si="97"/>
        <v>13572</v>
      </c>
      <c r="D2067" s="19" t="s">
        <v>13350</v>
      </c>
      <c r="E2067" s="24" t="s">
        <v>15878</v>
      </c>
      <c r="F2067" s="18">
        <f t="shared" si="98"/>
        <v>3</v>
      </c>
      <c r="G2067" s="23" t="s">
        <v>11799</v>
      </c>
      <c r="H2067" s="23" t="s">
        <v>14496</v>
      </c>
      <c r="I2067" s="19" t="s">
        <v>11725</v>
      </c>
      <c r="J2067" s="41">
        <v>839043</v>
      </c>
      <c r="K2067" s="42">
        <v>9.999964244979101E-2</v>
      </c>
      <c r="L2067" s="41">
        <v>83904</v>
      </c>
      <c r="M2067" s="41">
        <v>922947</v>
      </c>
      <c r="N2067">
        <f>+VLOOKUP(C2067,'Thanh toán '!M$1335:N$6972,2,0)</f>
        <v>922947</v>
      </c>
      <c r="O2067" s="61">
        <f t="shared" si="99"/>
        <v>0</v>
      </c>
    </row>
    <row r="2068" spans="1:15" hidden="1" x14ac:dyDescent="0.3">
      <c r="A2068" s="18">
        <v>2023</v>
      </c>
      <c r="B2068" s="19" t="s">
        <v>15897</v>
      </c>
      <c r="C2068" s="19">
        <f t="shared" si="97"/>
        <v>13573</v>
      </c>
      <c r="D2068" s="19" t="s">
        <v>13350</v>
      </c>
      <c r="E2068" s="24" t="s">
        <v>15878</v>
      </c>
      <c r="F2068" s="18">
        <f t="shared" si="98"/>
        <v>3</v>
      </c>
      <c r="G2068" s="23" t="s">
        <v>11799</v>
      </c>
      <c r="H2068" s="23" t="s">
        <v>14202</v>
      </c>
      <c r="I2068" s="19" t="s">
        <v>11725</v>
      </c>
      <c r="J2068" s="41">
        <v>1202834</v>
      </c>
      <c r="K2068" s="42">
        <v>9.9999667452034119E-2</v>
      </c>
      <c r="L2068" s="41">
        <v>120283</v>
      </c>
      <c r="M2068" s="41">
        <v>1323117</v>
      </c>
      <c r="N2068">
        <f>+VLOOKUP(C2068,'Thanh toán '!M$1335:N$6972,2,0)</f>
        <v>1323117</v>
      </c>
      <c r="O2068" s="61">
        <f t="shared" si="99"/>
        <v>0</v>
      </c>
    </row>
    <row r="2069" spans="1:15" hidden="1" x14ac:dyDescent="0.3">
      <c r="A2069" s="18">
        <v>2023</v>
      </c>
      <c r="B2069" s="19" t="s">
        <v>15898</v>
      </c>
      <c r="C2069" s="19">
        <f t="shared" si="97"/>
        <v>13574</v>
      </c>
      <c r="D2069" s="19" t="s">
        <v>13350</v>
      </c>
      <c r="E2069" s="24" t="s">
        <v>15878</v>
      </c>
      <c r="F2069" s="18">
        <f t="shared" si="98"/>
        <v>3</v>
      </c>
      <c r="G2069" s="23" t="s">
        <v>12549</v>
      </c>
      <c r="H2069" s="23" t="s">
        <v>12549</v>
      </c>
      <c r="I2069" s="19" t="s">
        <v>12550</v>
      </c>
      <c r="J2069" s="41">
        <v>2686330</v>
      </c>
      <c r="K2069" s="42">
        <v>0.1</v>
      </c>
      <c r="L2069" s="41">
        <v>268633</v>
      </c>
      <c r="M2069" s="41">
        <v>2954963</v>
      </c>
      <c r="N2069">
        <f>+VLOOKUP(C2069,'Thanh toán '!M$1335:N$6972,2,0)</f>
        <v>2954963</v>
      </c>
      <c r="O2069" s="61">
        <f t="shared" si="99"/>
        <v>0</v>
      </c>
    </row>
    <row r="2070" spans="1:15" hidden="1" x14ac:dyDescent="0.3">
      <c r="A2070" s="18">
        <v>2023</v>
      </c>
      <c r="B2070" s="19" t="s">
        <v>15899</v>
      </c>
      <c r="C2070" s="19">
        <f t="shared" si="97"/>
        <v>13575</v>
      </c>
      <c r="D2070" s="19" t="s">
        <v>13350</v>
      </c>
      <c r="E2070" s="24" t="s">
        <v>15878</v>
      </c>
      <c r="F2070" s="18">
        <f t="shared" si="98"/>
        <v>3</v>
      </c>
      <c r="G2070" s="23" t="s">
        <v>12565</v>
      </c>
      <c r="H2070" s="23" t="s">
        <v>12565</v>
      </c>
      <c r="I2070" s="19" t="s">
        <v>12566</v>
      </c>
      <c r="J2070" s="41">
        <v>3423365</v>
      </c>
      <c r="K2070" s="42">
        <v>0.10000014605512413</v>
      </c>
      <c r="L2070" s="41">
        <v>342337</v>
      </c>
      <c r="M2070" s="41">
        <v>3765702</v>
      </c>
      <c r="N2070">
        <f>+VLOOKUP(C2070,'Thanh toán '!M$1335:N$6972,2,0)</f>
        <v>3765702</v>
      </c>
      <c r="O2070" s="61">
        <f t="shared" si="99"/>
        <v>0</v>
      </c>
    </row>
    <row r="2071" spans="1:15" hidden="1" x14ac:dyDescent="0.3">
      <c r="A2071" s="18">
        <v>2023</v>
      </c>
      <c r="B2071" s="19" t="s">
        <v>15900</v>
      </c>
      <c r="C2071" s="19">
        <f t="shared" si="97"/>
        <v>13576</v>
      </c>
      <c r="D2071" s="19" t="s">
        <v>13350</v>
      </c>
      <c r="E2071" s="24" t="s">
        <v>15878</v>
      </c>
      <c r="F2071" s="18">
        <f t="shared" si="98"/>
        <v>3</v>
      </c>
      <c r="G2071" s="23" t="s">
        <v>12426</v>
      </c>
      <c r="H2071" s="23" t="s">
        <v>12426</v>
      </c>
      <c r="I2071" s="19" t="s">
        <v>12427</v>
      </c>
      <c r="J2071" s="41">
        <v>4020770</v>
      </c>
      <c r="K2071" s="42">
        <v>0.1</v>
      </c>
      <c r="L2071" s="41">
        <v>402077</v>
      </c>
      <c r="M2071" s="41">
        <v>4422847</v>
      </c>
      <c r="N2071">
        <f>+VLOOKUP(C2071,'Thanh toán '!M$1335:N$6972,2,0)</f>
        <v>4422847</v>
      </c>
      <c r="O2071" s="61">
        <f t="shared" si="99"/>
        <v>0</v>
      </c>
    </row>
    <row r="2072" spans="1:15" hidden="1" x14ac:dyDescent="0.3">
      <c r="A2072" s="18">
        <v>2023</v>
      </c>
      <c r="B2072" s="19" t="s">
        <v>15901</v>
      </c>
      <c r="C2072" s="19">
        <f t="shared" si="97"/>
        <v>13577</v>
      </c>
      <c r="D2072" s="19" t="s">
        <v>13350</v>
      </c>
      <c r="E2072" s="24" t="s">
        <v>15878</v>
      </c>
      <c r="F2072" s="18">
        <f t="shared" si="98"/>
        <v>3</v>
      </c>
      <c r="G2072" s="23" t="s">
        <v>12556</v>
      </c>
      <c r="H2072" s="23" t="s">
        <v>12556</v>
      </c>
      <c r="I2072" s="19" t="s">
        <v>12557</v>
      </c>
      <c r="J2072" s="41">
        <v>4178170</v>
      </c>
      <c r="K2072" s="42">
        <v>0.1</v>
      </c>
      <c r="L2072" s="41">
        <v>417817</v>
      </c>
      <c r="M2072" s="41">
        <v>4595987</v>
      </c>
      <c r="N2072">
        <f>+VLOOKUP(C2072,'Thanh toán '!M$1335:N$6972,2,0)</f>
        <v>4595987</v>
      </c>
      <c r="O2072" s="61">
        <f t="shared" si="99"/>
        <v>0</v>
      </c>
    </row>
    <row r="2073" spans="1:15" hidden="1" x14ac:dyDescent="0.3">
      <c r="A2073" s="18">
        <v>2023</v>
      </c>
      <c r="B2073" s="19" t="s">
        <v>15902</v>
      </c>
      <c r="C2073" s="19">
        <f t="shared" si="97"/>
        <v>13578</v>
      </c>
      <c r="D2073" s="19" t="s">
        <v>13350</v>
      </c>
      <c r="E2073" s="24" t="s">
        <v>15878</v>
      </c>
      <c r="F2073" s="18">
        <f t="shared" si="98"/>
        <v>3</v>
      </c>
      <c r="G2073" s="23" t="s">
        <v>12312</v>
      </c>
      <c r="H2073" s="23" t="s">
        <v>12312</v>
      </c>
      <c r="I2073" s="19" t="s">
        <v>12313</v>
      </c>
      <c r="J2073" s="41">
        <v>1924970</v>
      </c>
      <c r="K2073" s="42">
        <v>0.1</v>
      </c>
      <c r="L2073" s="41">
        <v>192497</v>
      </c>
      <c r="M2073" s="41">
        <v>2117467</v>
      </c>
      <c r="N2073">
        <f>+VLOOKUP(C2073,'Thanh toán '!M$1335:N$6972,2,0)</f>
        <v>2117467</v>
      </c>
      <c r="O2073" s="61">
        <f t="shared" si="99"/>
        <v>0</v>
      </c>
    </row>
    <row r="2074" spans="1:15" hidden="1" x14ac:dyDescent="0.3">
      <c r="A2074" s="18">
        <v>2023</v>
      </c>
      <c r="B2074" s="19" t="s">
        <v>15903</v>
      </c>
      <c r="C2074" s="19">
        <f t="shared" si="97"/>
        <v>13579</v>
      </c>
      <c r="D2074" s="19" t="s">
        <v>13350</v>
      </c>
      <c r="E2074" s="24" t="s">
        <v>15878</v>
      </c>
      <c r="F2074" s="18">
        <f t="shared" si="98"/>
        <v>3</v>
      </c>
      <c r="G2074" s="23" t="s">
        <v>12309</v>
      </c>
      <c r="H2074" s="23" t="s">
        <v>12309</v>
      </c>
      <c r="I2074" s="19" t="s">
        <v>12310</v>
      </c>
      <c r="J2074" s="41">
        <v>8775850</v>
      </c>
      <c r="K2074" s="42">
        <v>0.1</v>
      </c>
      <c r="L2074" s="41">
        <v>877585</v>
      </c>
      <c r="M2074" s="41">
        <v>9653435</v>
      </c>
      <c r="N2074">
        <f>+VLOOKUP(C2074,'Thanh toán '!M$1335:N$6972,2,0)</f>
        <v>9653435</v>
      </c>
      <c r="O2074" s="61">
        <f t="shared" si="99"/>
        <v>0</v>
      </c>
    </row>
    <row r="2075" spans="1:15" hidden="1" x14ac:dyDescent="0.3">
      <c r="A2075" s="18">
        <v>2023</v>
      </c>
      <c r="B2075" s="19" t="s">
        <v>15904</v>
      </c>
      <c r="C2075" s="19">
        <f t="shared" si="97"/>
        <v>13580</v>
      </c>
      <c r="D2075" s="19" t="s">
        <v>13350</v>
      </c>
      <c r="E2075" s="24" t="s">
        <v>15878</v>
      </c>
      <c r="F2075" s="18">
        <f t="shared" si="98"/>
        <v>3</v>
      </c>
      <c r="G2075" s="23" t="s">
        <v>12309</v>
      </c>
      <c r="H2075" s="23" t="s">
        <v>13557</v>
      </c>
      <c r="I2075" s="19" t="s">
        <v>12310</v>
      </c>
      <c r="J2075" s="41">
        <v>922445</v>
      </c>
      <c r="K2075" s="42">
        <v>0.10000054203773667</v>
      </c>
      <c r="L2075" s="41">
        <v>92245</v>
      </c>
      <c r="M2075" s="41">
        <v>1014690</v>
      </c>
      <c r="N2075">
        <f>+VLOOKUP(C2075,'Thanh toán '!M$1335:N$6972,2,0)</f>
        <v>1014690</v>
      </c>
      <c r="O2075" s="61">
        <f t="shared" si="99"/>
        <v>0</v>
      </c>
    </row>
    <row r="2076" spans="1:15" hidden="1" x14ac:dyDescent="0.3">
      <c r="A2076" s="18">
        <v>2023</v>
      </c>
      <c r="B2076" s="19" t="s">
        <v>15905</v>
      </c>
      <c r="C2076" s="19">
        <f t="shared" si="97"/>
        <v>13581</v>
      </c>
      <c r="D2076" s="19" t="s">
        <v>13350</v>
      </c>
      <c r="E2076" s="24" t="s">
        <v>15878</v>
      </c>
      <c r="F2076" s="18">
        <f t="shared" si="98"/>
        <v>3</v>
      </c>
      <c r="G2076" s="23" t="s">
        <v>12263</v>
      </c>
      <c r="H2076" s="23" t="s">
        <v>12263</v>
      </c>
      <c r="I2076" s="19" t="s">
        <v>12264</v>
      </c>
      <c r="J2076" s="41">
        <v>4370620</v>
      </c>
      <c r="K2076" s="42">
        <v>0.1</v>
      </c>
      <c r="L2076" s="41">
        <v>437062</v>
      </c>
      <c r="M2076" s="41">
        <v>4807682</v>
      </c>
      <c r="N2076">
        <f>+VLOOKUP(C2076,'Thanh toán '!M$1335:N$6972,2,0)</f>
        <v>4807682</v>
      </c>
      <c r="O2076" s="61">
        <f t="shared" si="99"/>
        <v>0</v>
      </c>
    </row>
    <row r="2077" spans="1:15" hidden="1" x14ac:dyDescent="0.3">
      <c r="A2077" s="18">
        <v>2023</v>
      </c>
      <c r="B2077" s="19" t="s">
        <v>15906</v>
      </c>
      <c r="C2077" s="19">
        <f t="shared" si="97"/>
        <v>13582</v>
      </c>
      <c r="D2077" s="19" t="s">
        <v>13350</v>
      </c>
      <c r="E2077" s="24" t="s">
        <v>15878</v>
      </c>
      <c r="F2077" s="18">
        <f t="shared" si="98"/>
        <v>3</v>
      </c>
      <c r="G2077" s="23" t="s">
        <v>12293</v>
      </c>
      <c r="H2077" s="23" t="s">
        <v>12293</v>
      </c>
      <c r="I2077" s="19" t="s">
        <v>12294</v>
      </c>
      <c r="J2077" s="41">
        <v>1907665</v>
      </c>
      <c r="K2077" s="42">
        <v>0.10000026210052604</v>
      </c>
      <c r="L2077" s="41">
        <v>190767</v>
      </c>
      <c r="M2077" s="41">
        <v>2098432</v>
      </c>
      <c r="N2077">
        <f>+VLOOKUP(C2077,'Thanh toán '!M$1335:N$6972,2,0)</f>
        <v>2098432</v>
      </c>
      <c r="O2077" s="61">
        <f t="shared" si="99"/>
        <v>0</v>
      </c>
    </row>
    <row r="2078" spans="1:15" hidden="1" x14ac:dyDescent="0.3">
      <c r="A2078" s="18">
        <v>2023</v>
      </c>
      <c r="B2078" s="19" t="s">
        <v>15907</v>
      </c>
      <c r="C2078" s="19">
        <f t="shared" si="97"/>
        <v>13583</v>
      </c>
      <c r="D2078" s="19" t="s">
        <v>13350</v>
      </c>
      <c r="E2078" s="24" t="s">
        <v>15878</v>
      </c>
      <c r="F2078" s="18">
        <f t="shared" si="98"/>
        <v>3</v>
      </c>
      <c r="G2078" s="23" t="s">
        <v>12556</v>
      </c>
      <c r="H2078" s="23" t="s">
        <v>12556</v>
      </c>
      <c r="I2078" s="19" t="s">
        <v>12557</v>
      </c>
      <c r="J2078" s="41">
        <v>1081500</v>
      </c>
      <c r="K2078" s="42">
        <v>0.1</v>
      </c>
      <c r="L2078" s="41">
        <v>108150</v>
      </c>
      <c r="M2078" s="41">
        <v>1189650</v>
      </c>
      <c r="N2078">
        <f>+VLOOKUP(C2078,'Thanh toán '!M$1335:N$6972,2,0)</f>
        <v>1189650</v>
      </c>
      <c r="O2078" s="61">
        <f t="shared" si="99"/>
        <v>0</v>
      </c>
    </row>
    <row r="2079" spans="1:15" hidden="1" x14ac:dyDescent="0.3">
      <c r="A2079" s="18">
        <v>2023</v>
      </c>
      <c r="B2079" s="19" t="s">
        <v>15908</v>
      </c>
      <c r="C2079" s="19">
        <f t="shared" si="97"/>
        <v>13584</v>
      </c>
      <c r="D2079" s="19" t="s">
        <v>13350</v>
      </c>
      <c r="E2079" s="24" t="s">
        <v>15878</v>
      </c>
      <c r="F2079" s="18">
        <f t="shared" si="98"/>
        <v>3</v>
      </c>
      <c r="G2079" s="23" t="s">
        <v>12263</v>
      </c>
      <c r="H2079" s="23" t="s">
        <v>12263</v>
      </c>
      <c r="I2079" s="19" t="s">
        <v>12264</v>
      </c>
      <c r="J2079" s="41">
        <v>1060500</v>
      </c>
      <c r="K2079" s="42">
        <v>0.1</v>
      </c>
      <c r="L2079" s="41">
        <v>106050</v>
      </c>
      <c r="M2079" s="41">
        <v>1166550</v>
      </c>
      <c r="N2079">
        <f>+VLOOKUP(C2079,'Thanh toán '!M$1335:N$6972,2,0)</f>
        <v>1166550</v>
      </c>
      <c r="O2079" s="61">
        <f t="shared" si="99"/>
        <v>0</v>
      </c>
    </row>
    <row r="2080" spans="1:15" hidden="1" x14ac:dyDescent="0.3">
      <c r="A2080" s="18">
        <v>2023</v>
      </c>
      <c r="B2080" s="19" t="s">
        <v>15909</v>
      </c>
      <c r="C2080" s="19">
        <f t="shared" si="97"/>
        <v>13585</v>
      </c>
      <c r="D2080" s="19" t="s">
        <v>13350</v>
      </c>
      <c r="E2080" s="24" t="s">
        <v>15878</v>
      </c>
      <c r="F2080" s="18">
        <f t="shared" si="98"/>
        <v>3</v>
      </c>
      <c r="G2080" s="23" t="s">
        <v>12545</v>
      </c>
      <c r="H2080" s="23" t="s">
        <v>12545</v>
      </c>
      <c r="I2080" s="19" t="s">
        <v>12546</v>
      </c>
      <c r="J2080" s="41">
        <v>441000</v>
      </c>
      <c r="K2080" s="42">
        <v>0.1</v>
      </c>
      <c r="L2080" s="41">
        <v>44100</v>
      </c>
      <c r="M2080" s="41">
        <v>485100</v>
      </c>
      <c r="N2080">
        <f>+VLOOKUP(C2080,'Thanh toán '!M$1335:N$6972,2,0)</f>
        <v>485100</v>
      </c>
      <c r="O2080" s="61">
        <f t="shared" si="99"/>
        <v>0</v>
      </c>
    </row>
    <row r="2081" spans="1:15" hidden="1" x14ac:dyDescent="0.3">
      <c r="A2081" s="18">
        <v>2023</v>
      </c>
      <c r="B2081" s="19" t="s">
        <v>15910</v>
      </c>
      <c r="C2081" s="19">
        <f t="shared" si="97"/>
        <v>13592</v>
      </c>
      <c r="D2081" s="19" t="s">
        <v>13350</v>
      </c>
      <c r="E2081" s="24" t="s">
        <v>15878</v>
      </c>
      <c r="F2081" s="18">
        <f t="shared" si="98"/>
        <v>3</v>
      </c>
      <c r="G2081" s="23" t="s">
        <v>11799</v>
      </c>
      <c r="H2081" s="23" t="s">
        <v>13532</v>
      </c>
      <c r="I2081" s="19" t="s">
        <v>11725</v>
      </c>
      <c r="J2081" s="41">
        <v>840181</v>
      </c>
      <c r="K2081" s="42">
        <v>9.9999880978027353E-2</v>
      </c>
      <c r="L2081" s="41">
        <v>84018</v>
      </c>
      <c r="M2081" s="41">
        <v>924199</v>
      </c>
      <c r="N2081">
        <f>+VLOOKUP(C2081,'Thanh toán '!M$1335:N$6972,2,0)</f>
        <v>924199</v>
      </c>
      <c r="O2081" s="61">
        <f t="shared" si="99"/>
        <v>0</v>
      </c>
    </row>
    <row r="2082" spans="1:15" hidden="1" x14ac:dyDescent="0.3">
      <c r="A2082" s="18">
        <v>2023</v>
      </c>
      <c r="B2082" s="19" t="s">
        <v>15911</v>
      </c>
      <c r="C2082" s="19">
        <f t="shared" si="97"/>
        <v>13593</v>
      </c>
      <c r="D2082" s="19" t="s">
        <v>13350</v>
      </c>
      <c r="E2082" s="24" t="s">
        <v>15878</v>
      </c>
      <c r="F2082" s="18">
        <f t="shared" si="98"/>
        <v>3</v>
      </c>
      <c r="G2082" s="23" t="s">
        <v>11799</v>
      </c>
      <c r="H2082" s="23" t="s">
        <v>13532</v>
      </c>
      <c r="I2082" s="19" t="s">
        <v>11725</v>
      </c>
      <c r="J2082" s="41">
        <v>340315</v>
      </c>
      <c r="K2082" s="42">
        <v>0.10000146922703966</v>
      </c>
      <c r="L2082" s="41">
        <v>34032</v>
      </c>
      <c r="M2082" s="41">
        <v>374347</v>
      </c>
      <c r="N2082">
        <f>+VLOOKUP(C2082,'Thanh toán '!M$1335:N$6972,2,0)</f>
        <v>374347</v>
      </c>
      <c r="O2082" s="61">
        <f t="shared" si="99"/>
        <v>0</v>
      </c>
    </row>
    <row r="2083" spans="1:15" hidden="1" x14ac:dyDescent="0.3">
      <c r="A2083" s="18">
        <v>2023</v>
      </c>
      <c r="B2083" s="19" t="s">
        <v>15912</v>
      </c>
      <c r="C2083" s="19">
        <f t="shared" si="97"/>
        <v>13594</v>
      </c>
      <c r="D2083" s="19" t="s">
        <v>13350</v>
      </c>
      <c r="E2083" s="24" t="s">
        <v>15878</v>
      </c>
      <c r="F2083" s="18">
        <f t="shared" si="98"/>
        <v>3</v>
      </c>
      <c r="G2083" s="23" t="s">
        <v>11799</v>
      </c>
      <c r="H2083" s="23" t="s">
        <v>13530</v>
      </c>
      <c r="I2083" s="19" t="s">
        <v>11725</v>
      </c>
      <c r="J2083" s="41">
        <v>340315</v>
      </c>
      <c r="K2083" s="42">
        <v>0.10000146922703966</v>
      </c>
      <c r="L2083" s="41">
        <v>34032</v>
      </c>
      <c r="M2083" s="41">
        <v>374347</v>
      </c>
      <c r="N2083">
        <f>+VLOOKUP(C2083,'Thanh toán '!M$1335:N$6972,2,0)</f>
        <v>374347</v>
      </c>
      <c r="O2083" s="61">
        <f t="shared" si="99"/>
        <v>0</v>
      </c>
    </row>
    <row r="2084" spans="1:15" hidden="1" x14ac:dyDescent="0.3">
      <c r="A2084" s="18">
        <v>2023</v>
      </c>
      <c r="B2084" s="19" t="s">
        <v>15913</v>
      </c>
      <c r="C2084" s="19">
        <f t="shared" si="97"/>
        <v>13595</v>
      </c>
      <c r="D2084" s="19" t="s">
        <v>13350</v>
      </c>
      <c r="E2084" s="24" t="s">
        <v>15878</v>
      </c>
      <c r="F2084" s="18">
        <f t="shared" si="98"/>
        <v>3</v>
      </c>
      <c r="G2084" s="23" t="s">
        <v>11799</v>
      </c>
      <c r="H2084" s="23" t="s">
        <v>13530</v>
      </c>
      <c r="I2084" s="19" t="s">
        <v>11725</v>
      </c>
      <c r="J2084" s="41">
        <v>1517775</v>
      </c>
      <c r="K2084" s="42">
        <v>0.10000032942959267</v>
      </c>
      <c r="L2084" s="41">
        <v>151778</v>
      </c>
      <c r="M2084" s="41">
        <v>1669553</v>
      </c>
      <c r="N2084">
        <f>+VLOOKUP(C2084,'Thanh toán '!M$1335:N$6972,2,0)</f>
        <v>1669553</v>
      </c>
      <c r="O2084" s="61">
        <f t="shared" si="99"/>
        <v>0</v>
      </c>
    </row>
    <row r="2085" spans="1:15" hidden="1" x14ac:dyDescent="0.3">
      <c r="A2085" s="18">
        <v>2023</v>
      </c>
      <c r="B2085" s="19" t="s">
        <v>15914</v>
      </c>
      <c r="C2085" s="19">
        <f t="shared" si="97"/>
        <v>13596</v>
      </c>
      <c r="D2085" s="19" t="s">
        <v>13350</v>
      </c>
      <c r="E2085" s="24" t="s">
        <v>15878</v>
      </c>
      <c r="F2085" s="18">
        <f t="shared" si="98"/>
        <v>3</v>
      </c>
      <c r="G2085" s="23" t="s">
        <v>11799</v>
      </c>
      <c r="H2085" s="23" t="s">
        <v>13528</v>
      </c>
      <c r="I2085" s="19" t="s">
        <v>11725</v>
      </c>
      <c r="J2085" s="41">
        <v>340315</v>
      </c>
      <c r="K2085" s="42">
        <v>0.10000146922703966</v>
      </c>
      <c r="L2085" s="41">
        <v>34032</v>
      </c>
      <c r="M2085" s="41">
        <v>374347</v>
      </c>
      <c r="N2085">
        <f>+VLOOKUP(C2085,'Thanh toán '!M$1335:N$6972,2,0)</f>
        <v>374347</v>
      </c>
      <c r="O2085" s="61">
        <f t="shared" si="99"/>
        <v>0</v>
      </c>
    </row>
    <row r="2086" spans="1:15" hidden="1" x14ac:dyDescent="0.3">
      <c r="A2086" s="18">
        <v>2023</v>
      </c>
      <c r="B2086" s="19" t="s">
        <v>15915</v>
      </c>
      <c r="C2086" s="19">
        <f t="shared" si="97"/>
        <v>13597</v>
      </c>
      <c r="D2086" s="19" t="s">
        <v>13350</v>
      </c>
      <c r="E2086" s="24" t="s">
        <v>15878</v>
      </c>
      <c r="F2086" s="18">
        <f t="shared" si="98"/>
        <v>3</v>
      </c>
      <c r="G2086" s="23" t="s">
        <v>11799</v>
      </c>
      <c r="H2086" s="23" t="s">
        <v>13499</v>
      </c>
      <c r="I2086" s="19" t="s">
        <v>11725</v>
      </c>
      <c r="J2086" s="41">
        <v>340315</v>
      </c>
      <c r="K2086" s="42">
        <v>0.10000146922703966</v>
      </c>
      <c r="L2086" s="41">
        <v>34032</v>
      </c>
      <c r="M2086" s="41">
        <v>374347</v>
      </c>
      <c r="N2086">
        <f>+VLOOKUP(C2086,'Thanh toán '!M$1335:N$6972,2,0)</f>
        <v>374347</v>
      </c>
      <c r="O2086" s="61">
        <f t="shared" si="99"/>
        <v>0</v>
      </c>
    </row>
    <row r="2087" spans="1:15" hidden="1" x14ac:dyDescent="0.3">
      <c r="A2087" s="18">
        <v>2023</v>
      </c>
      <c r="B2087" s="19" t="s">
        <v>15916</v>
      </c>
      <c r="C2087" s="19">
        <f t="shared" si="97"/>
        <v>13598</v>
      </c>
      <c r="D2087" s="19" t="s">
        <v>13350</v>
      </c>
      <c r="E2087" s="24" t="s">
        <v>15878</v>
      </c>
      <c r="F2087" s="18">
        <f t="shared" si="98"/>
        <v>3</v>
      </c>
      <c r="G2087" s="23" t="s">
        <v>11799</v>
      </c>
      <c r="H2087" s="23" t="s">
        <v>13639</v>
      </c>
      <c r="I2087" s="19" t="s">
        <v>11725</v>
      </c>
      <c r="J2087" s="41">
        <v>848400</v>
      </c>
      <c r="K2087" s="42">
        <v>0.1</v>
      </c>
      <c r="L2087" s="41">
        <v>84840</v>
      </c>
      <c r="M2087" s="41">
        <v>933240</v>
      </c>
      <c r="N2087">
        <f>+VLOOKUP(C2087,'Thanh toán '!M$1335:N$6972,2,0)</f>
        <v>933240</v>
      </c>
      <c r="O2087" s="61">
        <f t="shared" si="99"/>
        <v>0</v>
      </c>
    </row>
    <row r="2088" spans="1:15" hidden="1" x14ac:dyDescent="0.3">
      <c r="A2088" s="18">
        <v>2023</v>
      </c>
      <c r="B2088" s="19" t="s">
        <v>15917</v>
      </c>
      <c r="C2088" s="19">
        <f t="shared" si="97"/>
        <v>13601</v>
      </c>
      <c r="D2088" s="19" t="s">
        <v>13350</v>
      </c>
      <c r="E2088" s="24" t="s">
        <v>15878</v>
      </c>
      <c r="F2088" s="18">
        <f t="shared" si="98"/>
        <v>3</v>
      </c>
      <c r="G2088" s="23" t="s">
        <v>11799</v>
      </c>
      <c r="H2088" s="23" t="s">
        <v>14167</v>
      </c>
      <c r="I2088" s="19" t="s">
        <v>11725</v>
      </c>
      <c r="J2088" s="41">
        <v>1782253</v>
      </c>
      <c r="K2088" s="42">
        <v>9.9999831673729819E-2</v>
      </c>
      <c r="L2088" s="41">
        <v>178225</v>
      </c>
      <c r="M2088" s="41">
        <v>1960478</v>
      </c>
      <c r="N2088">
        <f>+VLOOKUP(C2088,'Thanh toán '!M$1335:N$6972,2,0)</f>
        <v>1960478</v>
      </c>
      <c r="O2088" s="61">
        <f t="shared" si="99"/>
        <v>0</v>
      </c>
    </row>
    <row r="2089" spans="1:15" hidden="1" x14ac:dyDescent="0.3">
      <c r="A2089" s="18">
        <v>2023</v>
      </c>
      <c r="B2089" s="19" t="s">
        <v>15918</v>
      </c>
      <c r="C2089" s="19">
        <f t="shared" si="97"/>
        <v>13614</v>
      </c>
      <c r="D2089" s="19" t="s">
        <v>13350</v>
      </c>
      <c r="E2089" s="24" t="s">
        <v>15919</v>
      </c>
      <c r="F2089" s="18">
        <f t="shared" si="98"/>
        <v>3</v>
      </c>
      <c r="G2089" s="23" t="s">
        <v>11799</v>
      </c>
      <c r="H2089" s="23" t="s">
        <v>13597</v>
      </c>
      <c r="I2089" s="19" t="s">
        <v>11725</v>
      </c>
      <c r="J2089" s="41">
        <v>1585610</v>
      </c>
      <c r="K2089" s="42">
        <v>0.1</v>
      </c>
      <c r="L2089" s="41">
        <v>158561</v>
      </c>
      <c r="M2089" s="41">
        <v>1744171</v>
      </c>
      <c r="N2089">
        <f>+VLOOKUP(C2089,'Thanh toán '!M$1335:N$6972,2,0)</f>
        <v>1744171</v>
      </c>
      <c r="O2089" s="61">
        <f t="shared" si="99"/>
        <v>0</v>
      </c>
    </row>
    <row r="2090" spans="1:15" hidden="1" x14ac:dyDescent="0.3">
      <c r="A2090" s="18">
        <v>2023</v>
      </c>
      <c r="B2090" s="19" t="s">
        <v>15920</v>
      </c>
      <c r="C2090" s="19">
        <f t="shared" si="97"/>
        <v>13615</v>
      </c>
      <c r="D2090" s="19" t="s">
        <v>13350</v>
      </c>
      <c r="E2090" s="24" t="s">
        <v>15919</v>
      </c>
      <c r="F2090" s="18">
        <f t="shared" si="98"/>
        <v>3</v>
      </c>
      <c r="G2090" s="23" t="s">
        <v>11799</v>
      </c>
      <c r="H2090" s="23" t="s">
        <v>14321</v>
      </c>
      <c r="I2090" s="19" t="s">
        <v>11725</v>
      </c>
      <c r="J2090" s="41">
        <v>592955</v>
      </c>
      <c r="K2090" s="42">
        <v>0.10000084323430952</v>
      </c>
      <c r="L2090" s="41">
        <v>59296</v>
      </c>
      <c r="M2090" s="41">
        <v>652251</v>
      </c>
      <c r="N2090">
        <f>+VLOOKUP(C2090,'Thanh toán '!M$1335:N$6972,2,0)</f>
        <v>652251</v>
      </c>
      <c r="O2090" s="61">
        <f t="shared" si="99"/>
        <v>0</v>
      </c>
    </row>
    <row r="2091" spans="1:15" hidden="1" x14ac:dyDescent="0.3">
      <c r="A2091" s="18">
        <v>2023</v>
      </c>
      <c r="B2091" s="19" t="s">
        <v>15921</v>
      </c>
      <c r="C2091" s="19">
        <f t="shared" si="97"/>
        <v>13616</v>
      </c>
      <c r="D2091" s="19" t="s">
        <v>13350</v>
      </c>
      <c r="E2091" s="24" t="s">
        <v>15919</v>
      </c>
      <c r="F2091" s="18">
        <f t="shared" si="98"/>
        <v>3</v>
      </c>
      <c r="G2091" s="23" t="s">
        <v>11799</v>
      </c>
      <c r="H2091" s="23" t="s">
        <v>13522</v>
      </c>
      <c r="I2091" s="19" t="s">
        <v>11725</v>
      </c>
      <c r="J2091" s="41">
        <v>555290</v>
      </c>
      <c r="K2091" s="42">
        <v>0.1</v>
      </c>
      <c r="L2091" s="41">
        <v>55529</v>
      </c>
      <c r="M2091" s="41">
        <v>610819</v>
      </c>
      <c r="N2091">
        <f>+VLOOKUP(C2091,'Thanh toán '!M$1335:N$6972,2,0)</f>
        <v>610819</v>
      </c>
      <c r="O2091" s="61">
        <f t="shared" si="99"/>
        <v>0</v>
      </c>
    </row>
    <row r="2092" spans="1:15" hidden="1" x14ac:dyDescent="0.3">
      <c r="A2092" s="18">
        <v>2023</v>
      </c>
      <c r="B2092" s="19" t="s">
        <v>15922</v>
      </c>
      <c r="C2092" s="19">
        <f t="shared" si="97"/>
        <v>13617</v>
      </c>
      <c r="D2092" s="19" t="s">
        <v>13350</v>
      </c>
      <c r="E2092" s="24" t="s">
        <v>15919</v>
      </c>
      <c r="F2092" s="18">
        <f t="shared" si="98"/>
        <v>3</v>
      </c>
      <c r="G2092" s="23" t="s">
        <v>11799</v>
      </c>
      <c r="H2092" s="23" t="s">
        <v>13623</v>
      </c>
      <c r="I2092" s="19" t="s">
        <v>11725</v>
      </c>
      <c r="J2092" s="41">
        <v>340315</v>
      </c>
      <c r="K2092" s="42">
        <v>0.10000146922703966</v>
      </c>
      <c r="L2092" s="41">
        <v>34032</v>
      </c>
      <c r="M2092" s="41">
        <v>374347</v>
      </c>
      <c r="N2092">
        <f>+VLOOKUP(C2092,'Thanh toán '!M$1335:N$6972,2,0)</f>
        <v>374347</v>
      </c>
      <c r="O2092" s="61">
        <f t="shared" si="99"/>
        <v>0</v>
      </c>
    </row>
    <row r="2093" spans="1:15" hidden="1" x14ac:dyDescent="0.3">
      <c r="A2093" s="18">
        <v>2023</v>
      </c>
      <c r="B2093" s="19" t="s">
        <v>15923</v>
      </c>
      <c r="C2093" s="19">
        <f t="shared" si="97"/>
        <v>13618</v>
      </c>
      <c r="D2093" s="19" t="s">
        <v>13350</v>
      </c>
      <c r="E2093" s="24" t="s">
        <v>15919</v>
      </c>
      <c r="F2093" s="18">
        <f t="shared" si="98"/>
        <v>3</v>
      </c>
      <c r="G2093" s="23" t="s">
        <v>11799</v>
      </c>
      <c r="H2093" s="23" t="s">
        <v>13346</v>
      </c>
      <c r="I2093" s="19" t="s">
        <v>11725</v>
      </c>
      <c r="J2093" s="41">
        <v>368978</v>
      </c>
      <c r="K2093" s="42">
        <v>0.10000054203773667</v>
      </c>
      <c r="L2093" s="41">
        <v>36898</v>
      </c>
      <c r="M2093" s="41">
        <v>405876</v>
      </c>
      <c r="N2093">
        <f>+VLOOKUP(C2093,'Thanh toán '!M$1335:N$6972,2,0)</f>
        <v>405876</v>
      </c>
      <c r="O2093" s="61">
        <f t="shared" si="99"/>
        <v>0</v>
      </c>
    </row>
    <row r="2094" spans="1:15" hidden="1" x14ac:dyDescent="0.3">
      <c r="A2094" s="18">
        <v>2023</v>
      </c>
      <c r="B2094" s="19" t="s">
        <v>15924</v>
      </c>
      <c r="C2094" s="19">
        <f t="shared" si="97"/>
        <v>13619</v>
      </c>
      <c r="D2094" s="19" t="s">
        <v>13350</v>
      </c>
      <c r="E2094" s="24" t="s">
        <v>15919</v>
      </c>
      <c r="F2094" s="18">
        <f t="shared" si="98"/>
        <v>3</v>
      </c>
      <c r="G2094" s="23" t="s">
        <v>11799</v>
      </c>
      <c r="H2094" s="23" t="s">
        <v>14181</v>
      </c>
      <c r="I2094" s="19" t="s">
        <v>11725</v>
      </c>
      <c r="J2094" s="41">
        <v>333174</v>
      </c>
      <c r="K2094" s="42">
        <v>9.999879942612569E-2</v>
      </c>
      <c r="L2094" s="41">
        <v>33317</v>
      </c>
      <c r="M2094" s="41">
        <v>366491</v>
      </c>
      <c r="N2094">
        <f>+VLOOKUP(C2094,'Thanh toán '!M$1335:N$6972,2,0)</f>
        <v>366491</v>
      </c>
      <c r="O2094" s="61">
        <f t="shared" si="99"/>
        <v>0</v>
      </c>
    </row>
    <row r="2095" spans="1:15" hidden="1" x14ac:dyDescent="0.3">
      <c r="A2095" s="18">
        <v>2023</v>
      </c>
      <c r="B2095" s="19" t="s">
        <v>15925</v>
      </c>
      <c r="C2095" s="19">
        <f t="shared" si="97"/>
        <v>13620</v>
      </c>
      <c r="D2095" s="19" t="s">
        <v>13350</v>
      </c>
      <c r="E2095" s="24" t="s">
        <v>15919</v>
      </c>
      <c r="F2095" s="18">
        <f t="shared" si="98"/>
        <v>3</v>
      </c>
      <c r="G2095" s="23" t="s">
        <v>11799</v>
      </c>
      <c r="H2095" s="23" t="s">
        <v>14198</v>
      </c>
      <c r="I2095" s="19" t="s">
        <v>11725</v>
      </c>
      <c r="J2095" s="41">
        <v>340315</v>
      </c>
      <c r="K2095" s="42">
        <v>0.10000146922703966</v>
      </c>
      <c r="L2095" s="41">
        <v>34032</v>
      </c>
      <c r="M2095" s="41">
        <v>374347</v>
      </c>
      <c r="N2095">
        <f>+VLOOKUP(C2095,'Thanh toán '!M$1335:N$6972,2,0)</f>
        <v>374347</v>
      </c>
      <c r="O2095" s="61">
        <f t="shared" si="99"/>
        <v>0</v>
      </c>
    </row>
    <row r="2096" spans="1:15" hidden="1" x14ac:dyDescent="0.3">
      <c r="A2096" s="18">
        <v>2023</v>
      </c>
      <c r="B2096" s="19" t="s">
        <v>15926</v>
      </c>
      <c r="C2096" s="19">
        <f t="shared" si="97"/>
        <v>13621</v>
      </c>
      <c r="D2096" s="19" t="s">
        <v>13350</v>
      </c>
      <c r="E2096" s="24" t="s">
        <v>15919</v>
      </c>
      <c r="F2096" s="18">
        <f t="shared" si="98"/>
        <v>3</v>
      </c>
      <c r="G2096" s="23" t="s">
        <v>11799</v>
      </c>
      <c r="H2096" s="23" t="s">
        <v>13356</v>
      </c>
      <c r="I2096" s="19" t="s">
        <v>11725</v>
      </c>
      <c r="J2096" s="41">
        <v>340315</v>
      </c>
      <c r="K2096" s="42">
        <v>0.10000146922703966</v>
      </c>
      <c r="L2096" s="41">
        <v>34032</v>
      </c>
      <c r="M2096" s="41">
        <v>374347</v>
      </c>
      <c r="N2096">
        <f>+VLOOKUP(C2096,'Thanh toán '!M$1335:N$6972,2,0)</f>
        <v>374347</v>
      </c>
      <c r="O2096" s="61">
        <f t="shared" si="99"/>
        <v>0</v>
      </c>
    </row>
    <row r="2097" spans="1:15" hidden="1" x14ac:dyDescent="0.3">
      <c r="A2097" s="18">
        <v>2023</v>
      </c>
      <c r="B2097" s="19" t="s">
        <v>15927</v>
      </c>
      <c r="C2097" s="19">
        <f t="shared" si="97"/>
        <v>13622</v>
      </c>
      <c r="D2097" s="19" t="s">
        <v>13350</v>
      </c>
      <c r="E2097" s="24" t="s">
        <v>15919</v>
      </c>
      <c r="F2097" s="18">
        <f t="shared" si="98"/>
        <v>3</v>
      </c>
      <c r="G2097" s="23" t="s">
        <v>11799</v>
      </c>
      <c r="H2097" s="23" t="s">
        <v>13356</v>
      </c>
      <c r="I2097" s="19" t="s">
        <v>11725</v>
      </c>
      <c r="J2097" s="41">
        <v>962793</v>
      </c>
      <c r="K2097" s="42">
        <v>9.999968840654222E-2</v>
      </c>
      <c r="L2097" s="41">
        <v>96279</v>
      </c>
      <c r="M2097" s="41">
        <v>1059072</v>
      </c>
      <c r="N2097">
        <f>+VLOOKUP(C2097,'Thanh toán '!M$1335:N$6972,2,0)</f>
        <v>1059072</v>
      </c>
      <c r="O2097" s="61">
        <f t="shared" si="99"/>
        <v>0</v>
      </c>
    </row>
    <row r="2098" spans="1:15" hidden="1" x14ac:dyDescent="0.3">
      <c r="A2098" s="18">
        <v>2023</v>
      </c>
      <c r="B2098" s="19" t="s">
        <v>15928</v>
      </c>
      <c r="C2098" s="19">
        <f t="shared" si="97"/>
        <v>13623</v>
      </c>
      <c r="D2098" s="19" t="s">
        <v>13350</v>
      </c>
      <c r="E2098" s="24" t="s">
        <v>15919</v>
      </c>
      <c r="F2098" s="18">
        <f t="shared" si="98"/>
        <v>3</v>
      </c>
      <c r="G2098" s="23" t="s">
        <v>11799</v>
      </c>
      <c r="H2098" s="23" t="s">
        <v>15860</v>
      </c>
      <c r="I2098" s="19" t="s">
        <v>11725</v>
      </c>
      <c r="J2098" s="41">
        <v>340315</v>
      </c>
      <c r="K2098" s="42">
        <v>0.10000146922703966</v>
      </c>
      <c r="L2098" s="41">
        <v>34032</v>
      </c>
      <c r="M2098" s="41">
        <v>374347</v>
      </c>
      <c r="N2098">
        <f>+VLOOKUP(C2098,'Thanh toán '!M$1335:N$6972,2,0)</f>
        <v>374347</v>
      </c>
      <c r="O2098" s="61">
        <f t="shared" si="99"/>
        <v>0</v>
      </c>
    </row>
    <row r="2099" spans="1:15" hidden="1" x14ac:dyDescent="0.3">
      <c r="A2099" s="18">
        <v>2023</v>
      </c>
      <c r="B2099" s="19" t="s">
        <v>15929</v>
      </c>
      <c r="C2099" s="19">
        <f t="shared" si="97"/>
        <v>13624</v>
      </c>
      <c r="D2099" s="19" t="s">
        <v>13350</v>
      </c>
      <c r="E2099" s="24" t="s">
        <v>15919</v>
      </c>
      <c r="F2099" s="18">
        <f t="shared" si="98"/>
        <v>3</v>
      </c>
      <c r="G2099" s="23" t="s">
        <v>11799</v>
      </c>
      <c r="H2099" s="23" t="s">
        <v>13469</v>
      </c>
      <c r="I2099" s="19" t="s">
        <v>11725</v>
      </c>
      <c r="J2099" s="41">
        <v>775583</v>
      </c>
      <c r="K2099" s="42">
        <v>9.9999613194203585E-2</v>
      </c>
      <c r="L2099" s="41">
        <v>77558</v>
      </c>
      <c r="M2099" s="41">
        <v>853141</v>
      </c>
      <c r="N2099">
        <f>+VLOOKUP(C2099,'Thanh toán '!M$1335:N$6972,2,0)</f>
        <v>853141</v>
      </c>
      <c r="O2099" s="61">
        <f t="shared" si="99"/>
        <v>0</v>
      </c>
    </row>
    <row r="2100" spans="1:15" hidden="1" x14ac:dyDescent="0.3">
      <c r="A2100" s="18">
        <v>2023</v>
      </c>
      <c r="B2100" s="19" t="s">
        <v>15930</v>
      </c>
      <c r="C2100" s="19">
        <f t="shared" si="97"/>
        <v>13625</v>
      </c>
      <c r="D2100" s="19" t="s">
        <v>13350</v>
      </c>
      <c r="E2100" s="24" t="s">
        <v>15919</v>
      </c>
      <c r="F2100" s="18">
        <f t="shared" si="98"/>
        <v>3</v>
      </c>
      <c r="G2100" s="23" t="s">
        <v>11799</v>
      </c>
      <c r="H2100" s="23" t="s">
        <v>13543</v>
      </c>
      <c r="I2100" s="19" t="s">
        <v>11725</v>
      </c>
      <c r="J2100" s="41">
        <v>340315</v>
      </c>
      <c r="K2100" s="42">
        <v>0.10000146922703966</v>
      </c>
      <c r="L2100" s="41">
        <v>34032</v>
      </c>
      <c r="M2100" s="41">
        <v>374347</v>
      </c>
      <c r="N2100">
        <f>+VLOOKUP(C2100,'Thanh toán '!M$1335:N$6972,2,0)</f>
        <v>374347</v>
      </c>
      <c r="O2100" s="61">
        <f t="shared" si="99"/>
        <v>0</v>
      </c>
    </row>
    <row r="2101" spans="1:15" hidden="1" x14ac:dyDescent="0.3">
      <c r="A2101" s="18">
        <v>2023</v>
      </c>
      <c r="B2101" s="19" t="s">
        <v>15931</v>
      </c>
      <c r="C2101" s="19">
        <f t="shared" si="97"/>
        <v>13629</v>
      </c>
      <c r="D2101" s="19" t="s">
        <v>13350</v>
      </c>
      <c r="E2101" s="24" t="s">
        <v>15919</v>
      </c>
      <c r="F2101" s="18">
        <f t="shared" si="98"/>
        <v>3</v>
      </c>
      <c r="G2101" s="23" t="s">
        <v>11799</v>
      </c>
      <c r="H2101" s="23" t="s">
        <v>13505</v>
      </c>
      <c r="I2101" s="19" t="s">
        <v>11725</v>
      </c>
      <c r="J2101" s="41">
        <v>340315</v>
      </c>
      <c r="K2101" s="42">
        <v>0.10000146922703966</v>
      </c>
      <c r="L2101" s="41">
        <v>34032</v>
      </c>
      <c r="M2101" s="41">
        <v>374347</v>
      </c>
      <c r="N2101">
        <f>+VLOOKUP(C2101,'Thanh toán '!M$1335:N$6972,2,0)</f>
        <v>374347</v>
      </c>
      <c r="O2101" s="61">
        <f t="shared" si="99"/>
        <v>0</v>
      </c>
    </row>
    <row r="2102" spans="1:15" hidden="1" x14ac:dyDescent="0.3">
      <c r="A2102" s="18">
        <v>2023</v>
      </c>
      <c r="B2102" s="19" t="s">
        <v>15932</v>
      </c>
      <c r="C2102" s="19">
        <f t="shared" si="97"/>
        <v>13630</v>
      </c>
      <c r="D2102" s="19" t="s">
        <v>13350</v>
      </c>
      <c r="E2102" s="24" t="s">
        <v>15919</v>
      </c>
      <c r="F2102" s="18">
        <f t="shared" si="98"/>
        <v>3</v>
      </c>
      <c r="G2102" s="23" t="s">
        <v>11799</v>
      </c>
      <c r="H2102" s="23" t="s">
        <v>13507</v>
      </c>
      <c r="I2102" s="19" t="s">
        <v>11725</v>
      </c>
      <c r="J2102" s="41">
        <v>340315</v>
      </c>
      <c r="K2102" s="42">
        <v>0.10000146922703966</v>
      </c>
      <c r="L2102" s="41">
        <v>34032</v>
      </c>
      <c r="M2102" s="41">
        <v>374347</v>
      </c>
      <c r="N2102">
        <f>+VLOOKUP(C2102,'Thanh toán '!M$1335:N$6972,2,0)</f>
        <v>374347</v>
      </c>
      <c r="O2102" s="61">
        <f t="shared" si="99"/>
        <v>0</v>
      </c>
    </row>
    <row r="2103" spans="1:15" hidden="1" x14ac:dyDescent="0.3">
      <c r="A2103" s="18">
        <v>2023</v>
      </c>
      <c r="B2103" s="19" t="s">
        <v>15933</v>
      </c>
      <c r="C2103" s="19">
        <f t="shared" si="97"/>
        <v>13631</v>
      </c>
      <c r="D2103" s="19" t="s">
        <v>13350</v>
      </c>
      <c r="E2103" s="24" t="s">
        <v>15919</v>
      </c>
      <c r="F2103" s="18">
        <f t="shared" si="98"/>
        <v>3</v>
      </c>
      <c r="G2103" s="23" t="s">
        <v>11799</v>
      </c>
      <c r="H2103" s="23" t="s">
        <v>14034</v>
      </c>
      <c r="I2103" s="19" t="s">
        <v>11725</v>
      </c>
      <c r="J2103" s="41">
        <v>1109636</v>
      </c>
      <c r="K2103" s="42">
        <v>0.10000036047857135</v>
      </c>
      <c r="L2103" s="41">
        <v>110964</v>
      </c>
      <c r="M2103" s="41">
        <v>1220600</v>
      </c>
      <c r="N2103">
        <f>+VLOOKUP(C2103,'Thanh toán '!M$1335:N$6972,2,0)</f>
        <v>1220600</v>
      </c>
      <c r="O2103" s="61">
        <f t="shared" si="99"/>
        <v>0</v>
      </c>
    </row>
    <row r="2104" spans="1:15" hidden="1" x14ac:dyDescent="0.3">
      <c r="A2104" s="18">
        <v>2023</v>
      </c>
      <c r="B2104" s="19" t="s">
        <v>15934</v>
      </c>
      <c r="C2104" s="19">
        <f t="shared" si="97"/>
        <v>13632</v>
      </c>
      <c r="D2104" s="19" t="s">
        <v>13350</v>
      </c>
      <c r="E2104" s="24" t="s">
        <v>15919</v>
      </c>
      <c r="F2104" s="18">
        <f t="shared" si="98"/>
        <v>3</v>
      </c>
      <c r="G2104" s="23" t="s">
        <v>11799</v>
      </c>
      <c r="H2104" s="23" t="s">
        <v>14034</v>
      </c>
      <c r="I2104" s="19" t="s">
        <v>11725</v>
      </c>
      <c r="J2104" s="41">
        <v>340315</v>
      </c>
      <c r="K2104" s="42">
        <v>0.10000146922703966</v>
      </c>
      <c r="L2104" s="41">
        <v>34032</v>
      </c>
      <c r="M2104" s="41">
        <v>374347</v>
      </c>
      <c r="N2104">
        <f>+VLOOKUP(C2104,'Thanh toán '!M$1335:N$6972,2,0)</f>
        <v>374347</v>
      </c>
      <c r="O2104" s="61">
        <f t="shared" si="99"/>
        <v>0</v>
      </c>
    </row>
    <row r="2105" spans="1:15" hidden="1" x14ac:dyDescent="0.3">
      <c r="A2105" s="18">
        <v>2023</v>
      </c>
      <c r="B2105" s="19" t="s">
        <v>15935</v>
      </c>
      <c r="C2105" s="19">
        <f t="shared" si="97"/>
        <v>13633</v>
      </c>
      <c r="D2105" s="19" t="s">
        <v>13350</v>
      </c>
      <c r="E2105" s="24" t="s">
        <v>15919</v>
      </c>
      <c r="F2105" s="18">
        <f t="shared" si="98"/>
        <v>3</v>
      </c>
      <c r="G2105" s="23" t="s">
        <v>11799</v>
      </c>
      <c r="H2105" s="23" t="s">
        <v>13515</v>
      </c>
      <c r="I2105" s="19" t="s">
        <v>11725</v>
      </c>
      <c r="J2105" s="41">
        <v>340315</v>
      </c>
      <c r="K2105" s="42">
        <v>0.10000146922703966</v>
      </c>
      <c r="L2105" s="41">
        <v>34032</v>
      </c>
      <c r="M2105" s="41">
        <v>374347</v>
      </c>
      <c r="N2105">
        <f>+VLOOKUP(C2105,'Thanh toán '!M$1335:N$6972,2,0)</f>
        <v>374347</v>
      </c>
      <c r="O2105" s="61">
        <f t="shared" si="99"/>
        <v>0</v>
      </c>
    </row>
    <row r="2106" spans="1:15" hidden="1" x14ac:dyDescent="0.3">
      <c r="A2106" s="18">
        <v>2023</v>
      </c>
      <c r="B2106" s="19" t="s">
        <v>15936</v>
      </c>
      <c r="C2106" s="19">
        <f t="shared" si="97"/>
        <v>13634</v>
      </c>
      <c r="D2106" s="19" t="s">
        <v>13350</v>
      </c>
      <c r="E2106" s="24" t="s">
        <v>15919</v>
      </c>
      <c r="F2106" s="18">
        <f t="shared" si="98"/>
        <v>3</v>
      </c>
      <c r="G2106" s="23" t="s">
        <v>11799</v>
      </c>
      <c r="H2106" s="23" t="s">
        <v>13368</v>
      </c>
      <c r="I2106" s="19" t="s">
        <v>11725</v>
      </c>
      <c r="J2106" s="41">
        <v>340315</v>
      </c>
      <c r="K2106" s="42">
        <v>0.10000146922703966</v>
      </c>
      <c r="L2106" s="41">
        <v>34032</v>
      </c>
      <c r="M2106" s="41">
        <v>374347</v>
      </c>
      <c r="N2106">
        <f>+VLOOKUP(C2106,'Thanh toán '!M$1335:N$6972,2,0)</f>
        <v>374347</v>
      </c>
      <c r="O2106" s="61">
        <f t="shared" si="99"/>
        <v>0</v>
      </c>
    </row>
    <row r="2107" spans="1:15" hidden="1" x14ac:dyDescent="0.3">
      <c r="A2107" s="18">
        <v>2023</v>
      </c>
      <c r="B2107" s="19" t="s">
        <v>15937</v>
      </c>
      <c r="C2107" s="19">
        <f t="shared" si="97"/>
        <v>13635</v>
      </c>
      <c r="D2107" s="19" t="s">
        <v>13350</v>
      </c>
      <c r="E2107" s="24" t="s">
        <v>15919</v>
      </c>
      <c r="F2107" s="18">
        <f t="shared" si="98"/>
        <v>3</v>
      </c>
      <c r="G2107" s="23" t="s">
        <v>11799</v>
      </c>
      <c r="H2107" s="23" t="s">
        <v>13709</v>
      </c>
      <c r="I2107" s="19" t="s">
        <v>11725</v>
      </c>
      <c r="J2107" s="41">
        <v>340315</v>
      </c>
      <c r="K2107" s="42">
        <v>0.10000146922703966</v>
      </c>
      <c r="L2107" s="41">
        <v>34032</v>
      </c>
      <c r="M2107" s="41">
        <v>374347</v>
      </c>
      <c r="N2107">
        <f>+VLOOKUP(C2107,'Thanh toán '!M$1335:N$6972,2,0)</f>
        <v>374347</v>
      </c>
      <c r="O2107" s="61">
        <f t="shared" si="99"/>
        <v>0</v>
      </c>
    </row>
    <row r="2108" spans="1:15" hidden="1" x14ac:dyDescent="0.3">
      <c r="A2108" s="18">
        <v>2023</v>
      </c>
      <c r="B2108" s="19" t="s">
        <v>15938</v>
      </c>
      <c r="C2108" s="19">
        <f t="shared" si="97"/>
        <v>13636</v>
      </c>
      <c r="D2108" s="19" t="s">
        <v>13350</v>
      </c>
      <c r="E2108" s="24" t="s">
        <v>15919</v>
      </c>
      <c r="F2108" s="18">
        <f t="shared" si="98"/>
        <v>3</v>
      </c>
      <c r="G2108" s="23" t="s">
        <v>11799</v>
      </c>
      <c r="H2108" s="23" t="s">
        <v>13399</v>
      </c>
      <c r="I2108" s="19" t="s">
        <v>11725</v>
      </c>
      <c r="J2108" s="41">
        <v>340315</v>
      </c>
      <c r="K2108" s="42">
        <v>0.10000146922703966</v>
      </c>
      <c r="L2108" s="41">
        <v>34032</v>
      </c>
      <c r="M2108" s="41">
        <v>374347</v>
      </c>
      <c r="N2108">
        <f>+VLOOKUP(C2108,'Thanh toán '!M$1335:N$6972,2,0)</f>
        <v>374347</v>
      </c>
      <c r="O2108" s="61">
        <f t="shared" si="99"/>
        <v>0</v>
      </c>
    </row>
    <row r="2109" spans="1:15" hidden="1" x14ac:dyDescent="0.3">
      <c r="A2109" s="18">
        <v>2023</v>
      </c>
      <c r="B2109" s="19" t="s">
        <v>15939</v>
      </c>
      <c r="C2109" s="19">
        <f t="shared" si="97"/>
        <v>13637</v>
      </c>
      <c r="D2109" s="19" t="s">
        <v>13350</v>
      </c>
      <c r="E2109" s="24" t="s">
        <v>15919</v>
      </c>
      <c r="F2109" s="18">
        <f t="shared" si="98"/>
        <v>3</v>
      </c>
      <c r="G2109" s="23" t="s">
        <v>11799</v>
      </c>
      <c r="H2109" s="23" t="s">
        <v>13707</v>
      </c>
      <c r="I2109" s="19" t="s">
        <v>11725</v>
      </c>
      <c r="J2109" s="41">
        <v>340315</v>
      </c>
      <c r="K2109" s="42">
        <v>0.10000146922703966</v>
      </c>
      <c r="L2109" s="41">
        <v>34032</v>
      </c>
      <c r="M2109" s="41">
        <v>374347</v>
      </c>
      <c r="N2109">
        <f>+VLOOKUP(C2109,'Thanh toán '!M$1335:N$6972,2,0)</f>
        <v>374347</v>
      </c>
      <c r="O2109" s="61">
        <f t="shared" si="99"/>
        <v>0</v>
      </c>
    </row>
    <row r="2110" spans="1:15" hidden="1" x14ac:dyDescent="0.3">
      <c r="A2110" s="18">
        <v>2023</v>
      </c>
      <c r="B2110" s="19" t="s">
        <v>15940</v>
      </c>
      <c r="C2110" s="19">
        <f t="shared" si="97"/>
        <v>13638</v>
      </c>
      <c r="D2110" s="19" t="s">
        <v>13350</v>
      </c>
      <c r="E2110" s="24" t="s">
        <v>15919</v>
      </c>
      <c r="F2110" s="18">
        <f t="shared" si="98"/>
        <v>3</v>
      </c>
      <c r="G2110" s="23" t="s">
        <v>11799</v>
      </c>
      <c r="H2110" s="23" t="s">
        <v>13366</v>
      </c>
      <c r="I2110" s="19" t="s">
        <v>11725</v>
      </c>
      <c r="J2110" s="41">
        <v>340315</v>
      </c>
      <c r="K2110" s="42">
        <v>0.10000146922703966</v>
      </c>
      <c r="L2110" s="41">
        <v>34032</v>
      </c>
      <c r="M2110" s="41">
        <v>374347</v>
      </c>
      <c r="N2110">
        <f>+VLOOKUP(C2110,'Thanh toán '!M$1335:N$6972,2,0)</f>
        <v>374347</v>
      </c>
      <c r="O2110" s="61">
        <f t="shared" si="99"/>
        <v>0</v>
      </c>
    </row>
    <row r="2111" spans="1:15" hidden="1" x14ac:dyDescent="0.3">
      <c r="A2111" s="18">
        <v>2023</v>
      </c>
      <c r="B2111" s="19" t="s">
        <v>15941</v>
      </c>
      <c r="C2111" s="19">
        <f t="shared" si="97"/>
        <v>13639</v>
      </c>
      <c r="D2111" s="19" t="s">
        <v>13350</v>
      </c>
      <c r="E2111" s="24" t="s">
        <v>15919</v>
      </c>
      <c r="F2111" s="18">
        <f t="shared" si="98"/>
        <v>3</v>
      </c>
      <c r="G2111" s="23" t="s">
        <v>11799</v>
      </c>
      <c r="H2111" s="23" t="s">
        <v>13517</v>
      </c>
      <c r="I2111" s="19" t="s">
        <v>11725</v>
      </c>
      <c r="J2111" s="41">
        <v>340315</v>
      </c>
      <c r="K2111" s="42">
        <v>0.10000146922703966</v>
      </c>
      <c r="L2111" s="41">
        <v>34032</v>
      </c>
      <c r="M2111" s="41">
        <v>374347</v>
      </c>
      <c r="N2111">
        <f>+VLOOKUP(C2111,'Thanh toán '!M$1335:N$6972,2,0)</f>
        <v>374347</v>
      </c>
      <c r="O2111" s="61">
        <f t="shared" si="99"/>
        <v>0</v>
      </c>
    </row>
    <row r="2112" spans="1:15" hidden="1" x14ac:dyDescent="0.3">
      <c r="A2112" s="18">
        <v>2023</v>
      </c>
      <c r="B2112" s="19" t="s">
        <v>15942</v>
      </c>
      <c r="C2112" s="19">
        <f t="shared" si="97"/>
        <v>13640</v>
      </c>
      <c r="D2112" s="19" t="s">
        <v>13350</v>
      </c>
      <c r="E2112" s="24" t="s">
        <v>15919</v>
      </c>
      <c r="F2112" s="18">
        <f t="shared" si="98"/>
        <v>3</v>
      </c>
      <c r="G2112" s="23" t="s">
        <v>11799</v>
      </c>
      <c r="H2112" s="23" t="s">
        <v>13822</v>
      </c>
      <c r="I2112" s="19" t="s">
        <v>11725</v>
      </c>
      <c r="J2112" s="41">
        <v>618065</v>
      </c>
      <c r="K2112" s="42">
        <v>0.10000080897640216</v>
      </c>
      <c r="L2112" s="41">
        <v>61807</v>
      </c>
      <c r="M2112" s="41">
        <v>679872</v>
      </c>
      <c r="N2112">
        <f>+VLOOKUP(C2112,'Thanh toán '!M$1335:N$6972,2,0)</f>
        <v>679872</v>
      </c>
      <c r="O2112" s="61">
        <f t="shared" si="99"/>
        <v>0</v>
      </c>
    </row>
    <row r="2113" spans="1:15" hidden="1" x14ac:dyDescent="0.3">
      <c r="A2113" s="18">
        <v>2023</v>
      </c>
      <c r="B2113" s="19" t="s">
        <v>15943</v>
      </c>
      <c r="C2113" s="19">
        <f t="shared" si="97"/>
        <v>13641</v>
      </c>
      <c r="D2113" s="19" t="s">
        <v>13350</v>
      </c>
      <c r="E2113" s="24" t="s">
        <v>15919</v>
      </c>
      <c r="F2113" s="18">
        <f t="shared" si="98"/>
        <v>3</v>
      </c>
      <c r="G2113" s="23" t="s">
        <v>11799</v>
      </c>
      <c r="H2113" s="23" t="s">
        <v>13370</v>
      </c>
      <c r="I2113" s="19" t="s">
        <v>11725</v>
      </c>
      <c r="J2113" s="41">
        <v>340315</v>
      </c>
      <c r="K2113" s="42">
        <v>0.10000146922703966</v>
      </c>
      <c r="L2113" s="41">
        <v>34032</v>
      </c>
      <c r="M2113" s="41">
        <v>374347</v>
      </c>
      <c r="N2113">
        <f>+VLOOKUP(C2113,'Thanh toán '!M$1335:N$6972,2,0)</f>
        <v>374347</v>
      </c>
      <c r="O2113" s="61">
        <f t="shared" si="99"/>
        <v>0</v>
      </c>
    </row>
    <row r="2114" spans="1:15" hidden="1" x14ac:dyDescent="0.3">
      <c r="A2114" s="18">
        <v>2023</v>
      </c>
      <c r="B2114" s="19" t="s">
        <v>15944</v>
      </c>
      <c r="C2114" s="19">
        <f t="shared" si="97"/>
        <v>13642</v>
      </c>
      <c r="D2114" s="19" t="s">
        <v>13350</v>
      </c>
      <c r="E2114" s="24" t="s">
        <v>15919</v>
      </c>
      <c r="F2114" s="18">
        <f t="shared" si="98"/>
        <v>3</v>
      </c>
      <c r="G2114" s="23" t="s">
        <v>11799</v>
      </c>
      <c r="H2114" s="23" t="s">
        <v>13372</v>
      </c>
      <c r="I2114" s="19" t="s">
        <v>11725</v>
      </c>
      <c r="J2114" s="41">
        <v>340315</v>
      </c>
      <c r="K2114" s="42">
        <v>0.10000146922703966</v>
      </c>
      <c r="L2114" s="41">
        <v>34032</v>
      </c>
      <c r="M2114" s="41">
        <v>374347</v>
      </c>
      <c r="N2114">
        <f>+VLOOKUP(C2114,'Thanh toán '!M$1335:N$6972,2,0)</f>
        <v>374347</v>
      </c>
      <c r="O2114" s="61">
        <f t="shared" si="99"/>
        <v>0</v>
      </c>
    </row>
    <row r="2115" spans="1:15" hidden="1" x14ac:dyDescent="0.3">
      <c r="A2115" s="43">
        <v>2023</v>
      </c>
      <c r="B2115" s="44" t="s">
        <v>15945</v>
      </c>
      <c r="C2115" s="19">
        <f t="shared" si="97"/>
        <v>13643</v>
      </c>
      <c r="D2115" s="44" t="s">
        <v>13350</v>
      </c>
      <c r="E2115" s="45" t="s">
        <v>15919</v>
      </c>
      <c r="F2115" s="18">
        <f t="shared" si="98"/>
        <v>3</v>
      </c>
      <c r="G2115" s="46" t="s">
        <v>11799</v>
      </c>
      <c r="H2115" s="46" t="s">
        <v>14626</v>
      </c>
      <c r="I2115" s="44" t="s">
        <v>11725</v>
      </c>
      <c r="J2115" s="47">
        <v>1783110</v>
      </c>
      <c r="K2115" s="48">
        <v>0.1</v>
      </c>
      <c r="L2115" s="47">
        <v>178311</v>
      </c>
      <c r="M2115" s="47">
        <v>1961421</v>
      </c>
      <c r="N2115">
        <f>+VLOOKUP(C2115,'Thanh toán '!M$1335:N$6972,2,0)</f>
        <v>1961421</v>
      </c>
      <c r="O2115" s="61">
        <f t="shared" si="99"/>
        <v>0</v>
      </c>
    </row>
    <row r="2116" spans="1:15" hidden="1" x14ac:dyDescent="0.3">
      <c r="A2116" s="18">
        <v>2023</v>
      </c>
      <c r="B2116" s="19" t="s">
        <v>15946</v>
      </c>
      <c r="C2116" s="19">
        <f t="shared" si="97"/>
        <v>13644</v>
      </c>
      <c r="D2116" s="19" t="s">
        <v>13350</v>
      </c>
      <c r="E2116" s="24" t="s">
        <v>15919</v>
      </c>
      <c r="F2116" s="18">
        <f t="shared" si="98"/>
        <v>3</v>
      </c>
      <c r="G2116" s="23" t="s">
        <v>11799</v>
      </c>
      <c r="H2116" s="23" t="s">
        <v>14159</v>
      </c>
      <c r="I2116" s="19" t="s">
        <v>11725</v>
      </c>
      <c r="J2116" s="41">
        <v>340315</v>
      </c>
      <c r="K2116" s="42">
        <v>0.10000146922703966</v>
      </c>
      <c r="L2116" s="41">
        <v>34032</v>
      </c>
      <c r="M2116" s="41">
        <v>374347</v>
      </c>
      <c r="N2116">
        <f>+VLOOKUP(C2116,'Thanh toán '!M$1335:N$6972,2,0)</f>
        <v>374347</v>
      </c>
      <c r="O2116" s="61">
        <f t="shared" si="99"/>
        <v>0</v>
      </c>
    </row>
    <row r="2117" spans="1:15" hidden="1" x14ac:dyDescent="0.3">
      <c r="A2117" s="18">
        <v>2023</v>
      </c>
      <c r="B2117" s="19" t="s">
        <v>15947</v>
      </c>
      <c r="C2117" s="19">
        <f t="shared" si="97"/>
        <v>13645</v>
      </c>
      <c r="D2117" s="19" t="s">
        <v>13350</v>
      </c>
      <c r="E2117" s="24" t="s">
        <v>15919</v>
      </c>
      <c r="F2117" s="18">
        <f t="shared" si="98"/>
        <v>3</v>
      </c>
      <c r="G2117" s="23" t="s">
        <v>11799</v>
      </c>
      <c r="H2117" s="23" t="s">
        <v>13534</v>
      </c>
      <c r="I2117" s="19" t="s">
        <v>11725</v>
      </c>
      <c r="J2117" s="41">
        <v>367155</v>
      </c>
      <c r="K2117" s="42">
        <v>0.10000136182266345</v>
      </c>
      <c r="L2117" s="41">
        <v>36716</v>
      </c>
      <c r="M2117" s="41">
        <v>403871</v>
      </c>
      <c r="N2117">
        <f>+VLOOKUP(C2117,'Thanh toán '!M$1335:N$6972,2,0)</f>
        <v>403871</v>
      </c>
      <c r="O2117" s="61">
        <f t="shared" si="99"/>
        <v>0</v>
      </c>
    </row>
    <row r="2118" spans="1:15" hidden="1" x14ac:dyDescent="0.3">
      <c r="A2118" s="18">
        <v>2023</v>
      </c>
      <c r="B2118" s="19" t="s">
        <v>15948</v>
      </c>
      <c r="C2118" s="19">
        <f t="shared" ref="C2118:C2181" si="100">+B2118*1</f>
        <v>13646</v>
      </c>
      <c r="D2118" s="19" t="s">
        <v>13350</v>
      </c>
      <c r="E2118" s="24" t="s">
        <v>15919</v>
      </c>
      <c r="F2118" s="18">
        <f t="shared" ref="F2118:F2181" si="101">+MONTH(E2118)</f>
        <v>3</v>
      </c>
      <c r="G2118" s="23" t="s">
        <v>11799</v>
      </c>
      <c r="H2118" s="23" t="s">
        <v>13579</v>
      </c>
      <c r="I2118" s="19" t="s">
        <v>11725</v>
      </c>
      <c r="J2118" s="41">
        <v>340315</v>
      </c>
      <c r="K2118" s="42">
        <v>0.10000146922703966</v>
      </c>
      <c r="L2118" s="41">
        <v>34032</v>
      </c>
      <c r="M2118" s="41">
        <v>374347</v>
      </c>
      <c r="N2118">
        <f>+VLOOKUP(C2118,'Thanh toán '!M$1335:N$6972,2,0)</f>
        <v>374347</v>
      </c>
      <c r="O2118" s="61">
        <f t="shared" ref="O2118:O2181" si="102">+N2118-M2118</f>
        <v>0</v>
      </c>
    </row>
    <row r="2119" spans="1:15" hidden="1" x14ac:dyDescent="0.3">
      <c r="A2119" s="18">
        <v>2023</v>
      </c>
      <c r="B2119" s="19" t="s">
        <v>15949</v>
      </c>
      <c r="C2119" s="19">
        <f t="shared" si="100"/>
        <v>13647</v>
      </c>
      <c r="D2119" s="19" t="s">
        <v>13350</v>
      </c>
      <c r="E2119" s="24" t="s">
        <v>15919</v>
      </c>
      <c r="F2119" s="18">
        <f t="shared" si="101"/>
        <v>3</v>
      </c>
      <c r="G2119" s="23" t="s">
        <v>11799</v>
      </c>
      <c r="H2119" s="23" t="s">
        <v>13593</v>
      </c>
      <c r="I2119" s="19" t="s">
        <v>11725</v>
      </c>
      <c r="J2119" s="41">
        <v>1110580</v>
      </c>
      <c r="K2119" s="42">
        <v>0.1</v>
      </c>
      <c r="L2119" s="41">
        <v>111058</v>
      </c>
      <c r="M2119" s="41">
        <v>1221638</v>
      </c>
      <c r="N2119">
        <f>+VLOOKUP(C2119,'Thanh toán '!M$1335:N$6972,2,0)</f>
        <v>1221638</v>
      </c>
      <c r="O2119" s="61">
        <f t="shared" si="102"/>
        <v>0</v>
      </c>
    </row>
    <row r="2120" spans="1:15" hidden="1" x14ac:dyDescent="0.3">
      <c r="A2120" s="18">
        <v>2023</v>
      </c>
      <c r="B2120" s="19" t="s">
        <v>15950</v>
      </c>
      <c r="C2120" s="19">
        <f t="shared" si="100"/>
        <v>13648</v>
      </c>
      <c r="D2120" s="19" t="s">
        <v>13350</v>
      </c>
      <c r="E2120" s="24" t="s">
        <v>15919</v>
      </c>
      <c r="F2120" s="18">
        <f t="shared" si="101"/>
        <v>3</v>
      </c>
      <c r="G2120" s="23" t="s">
        <v>11799</v>
      </c>
      <c r="H2120" s="23" t="s">
        <v>13593</v>
      </c>
      <c r="I2120" s="19" t="s">
        <v>11725</v>
      </c>
      <c r="J2120" s="41">
        <v>340315</v>
      </c>
      <c r="K2120" s="42">
        <v>0.10000146922703966</v>
      </c>
      <c r="L2120" s="41">
        <v>34032</v>
      </c>
      <c r="M2120" s="41">
        <v>374347</v>
      </c>
      <c r="N2120">
        <f>+VLOOKUP(C2120,'Thanh toán '!M$1335:N$6972,2,0)</f>
        <v>374347</v>
      </c>
      <c r="O2120" s="61">
        <f t="shared" si="102"/>
        <v>0</v>
      </c>
    </row>
    <row r="2121" spans="1:15" hidden="1" x14ac:dyDescent="0.3">
      <c r="A2121" s="18">
        <v>2023</v>
      </c>
      <c r="B2121" s="19" t="s">
        <v>15951</v>
      </c>
      <c r="C2121" s="19">
        <f t="shared" si="100"/>
        <v>13649</v>
      </c>
      <c r="D2121" s="19" t="s">
        <v>13350</v>
      </c>
      <c r="E2121" s="24" t="s">
        <v>15919</v>
      </c>
      <c r="F2121" s="18">
        <f t="shared" si="101"/>
        <v>3</v>
      </c>
      <c r="G2121" s="23" t="s">
        <v>11799</v>
      </c>
      <c r="H2121" s="23" t="s">
        <v>13581</v>
      </c>
      <c r="I2121" s="19" t="s">
        <v>11725</v>
      </c>
      <c r="J2121" s="41">
        <v>340315</v>
      </c>
      <c r="K2121" s="42">
        <v>0.10000146922703966</v>
      </c>
      <c r="L2121" s="41">
        <v>34032</v>
      </c>
      <c r="M2121" s="41">
        <v>374347</v>
      </c>
      <c r="N2121">
        <f>+VLOOKUP(C2121,'Thanh toán '!M$1335:N$6972,2,0)</f>
        <v>374347</v>
      </c>
      <c r="O2121" s="61">
        <f t="shared" si="102"/>
        <v>0</v>
      </c>
    </row>
    <row r="2122" spans="1:15" hidden="1" x14ac:dyDescent="0.3">
      <c r="A2122" s="18">
        <v>2023</v>
      </c>
      <c r="B2122" s="19" t="s">
        <v>15952</v>
      </c>
      <c r="C2122" s="19">
        <f t="shared" si="100"/>
        <v>13651</v>
      </c>
      <c r="D2122" s="19" t="s">
        <v>13350</v>
      </c>
      <c r="E2122" s="24" t="s">
        <v>15919</v>
      </c>
      <c r="F2122" s="18">
        <f t="shared" si="101"/>
        <v>3</v>
      </c>
      <c r="G2122" s="23" t="s">
        <v>12360</v>
      </c>
      <c r="H2122" s="23" t="s">
        <v>12360</v>
      </c>
      <c r="I2122" s="19" t="s">
        <v>12361</v>
      </c>
      <c r="J2122" s="41">
        <v>2234560</v>
      </c>
      <c r="K2122" s="42">
        <v>0.1</v>
      </c>
      <c r="L2122" s="41">
        <v>223456</v>
      </c>
      <c r="M2122" s="41">
        <v>2458016</v>
      </c>
      <c r="N2122">
        <f>+VLOOKUP(C2122,'Thanh toán '!M$1335:N$6972,2,0)</f>
        <v>2458016</v>
      </c>
      <c r="O2122" s="61">
        <f t="shared" si="102"/>
        <v>0</v>
      </c>
    </row>
    <row r="2123" spans="1:15" hidden="1" x14ac:dyDescent="0.3">
      <c r="A2123" s="18">
        <v>2023</v>
      </c>
      <c r="B2123" s="19" t="s">
        <v>15953</v>
      </c>
      <c r="C2123" s="19">
        <f t="shared" si="100"/>
        <v>13652</v>
      </c>
      <c r="D2123" s="19" t="s">
        <v>13350</v>
      </c>
      <c r="E2123" s="24" t="s">
        <v>15919</v>
      </c>
      <c r="F2123" s="18">
        <f t="shared" si="101"/>
        <v>3</v>
      </c>
      <c r="G2123" s="23" t="s">
        <v>11799</v>
      </c>
      <c r="H2123" s="23" t="s">
        <v>13493</v>
      </c>
      <c r="I2123" s="19" t="s">
        <v>11725</v>
      </c>
      <c r="J2123" s="41">
        <v>553467</v>
      </c>
      <c r="K2123" s="42">
        <v>0.10000054203773667</v>
      </c>
      <c r="L2123" s="41">
        <v>55347</v>
      </c>
      <c r="M2123" s="41">
        <v>608814</v>
      </c>
      <c r="N2123">
        <f>+VLOOKUP(C2123,'Thanh toán '!M$1335:N$6972,2,0)</f>
        <v>608814</v>
      </c>
      <c r="O2123" s="61">
        <f t="shared" si="102"/>
        <v>0</v>
      </c>
    </row>
    <row r="2124" spans="1:15" hidden="1" x14ac:dyDescent="0.3">
      <c r="A2124" s="18">
        <v>2023</v>
      </c>
      <c r="B2124" s="19" t="s">
        <v>15954</v>
      </c>
      <c r="C2124" s="19">
        <f t="shared" si="100"/>
        <v>13653</v>
      </c>
      <c r="D2124" s="19" t="s">
        <v>13350</v>
      </c>
      <c r="E2124" s="24" t="s">
        <v>15919</v>
      </c>
      <c r="F2124" s="18">
        <f t="shared" si="101"/>
        <v>3</v>
      </c>
      <c r="G2124" s="23" t="s">
        <v>11799</v>
      </c>
      <c r="H2124" s="23" t="s">
        <v>13405</v>
      </c>
      <c r="I2124" s="19" t="s">
        <v>11725</v>
      </c>
      <c r="J2124" s="41">
        <v>340315</v>
      </c>
      <c r="K2124" s="42">
        <v>0.10000146922703966</v>
      </c>
      <c r="L2124" s="41">
        <v>34032</v>
      </c>
      <c r="M2124" s="41">
        <v>374347</v>
      </c>
      <c r="N2124">
        <f>+VLOOKUP(C2124,'Thanh toán '!M$1335:N$6972,2,0)</f>
        <v>374347</v>
      </c>
      <c r="O2124" s="61">
        <f t="shared" si="102"/>
        <v>0</v>
      </c>
    </row>
    <row r="2125" spans="1:15" hidden="1" x14ac:dyDescent="0.3">
      <c r="A2125" s="18">
        <v>2023</v>
      </c>
      <c r="B2125" s="19" t="s">
        <v>15955</v>
      </c>
      <c r="C2125" s="19">
        <f t="shared" si="100"/>
        <v>13654</v>
      </c>
      <c r="D2125" s="19" t="s">
        <v>13350</v>
      </c>
      <c r="E2125" s="24" t="s">
        <v>15919</v>
      </c>
      <c r="F2125" s="18">
        <f t="shared" si="101"/>
        <v>3</v>
      </c>
      <c r="G2125" s="23" t="s">
        <v>11799</v>
      </c>
      <c r="H2125" s="23" t="s">
        <v>13581</v>
      </c>
      <c r="I2125" s="19" t="s">
        <v>11725</v>
      </c>
      <c r="J2125" s="41">
        <v>1173355</v>
      </c>
      <c r="K2125" s="42">
        <v>0.10000042612849479</v>
      </c>
      <c r="L2125" s="41">
        <v>117336</v>
      </c>
      <c r="M2125" s="41">
        <v>1290691</v>
      </c>
      <c r="N2125">
        <f>+VLOOKUP(C2125,'Thanh toán '!M$1335:N$6972,2,0)</f>
        <v>1290691</v>
      </c>
      <c r="O2125" s="61">
        <f t="shared" si="102"/>
        <v>0</v>
      </c>
    </row>
    <row r="2126" spans="1:15" hidden="1" x14ac:dyDescent="0.3">
      <c r="A2126" s="18">
        <v>2023</v>
      </c>
      <c r="B2126" s="19" t="s">
        <v>15956</v>
      </c>
      <c r="C2126" s="19">
        <f t="shared" si="100"/>
        <v>13655</v>
      </c>
      <c r="D2126" s="19" t="s">
        <v>13350</v>
      </c>
      <c r="E2126" s="24" t="s">
        <v>15919</v>
      </c>
      <c r="F2126" s="18">
        <f t="shared" si="101"/>
        <v>3</v>
      </c>
      <c r="G2126" s="23" t="s">
        <v>11799</v>
      </c>
      <c r="H2126" s="23" t="s">
        <v>13581</v>
      </c>
      <c r="I2126" s="19" t="s">
        <v>11725</v>
      </c>
      <c r="J2126" s="41">
        <v>254520</v>
      </c>
      <c r="K2126" s="42">
        <v>0.1</v>
      </c>
      <c r="L2126" s="41">
        <v>25452</v>
      </c>
      <c r="M2126" s="41">
        <v>279972</v>
      </c>
      <c r="N2126">
        <f>+VLOOKUP(C2126,'Thanh toán '!M$1335:N$6972,2,0)</f>
        <v>279972</v>
      </c>
      <c r="O2126" s="61">
        <f t="shared" si="102"/>
        <v>0</v>
      </c>
    </row>
    <row r="2127" spans="1:15" hidden="1" x14ac:dyDescent="0.3">
      <c r="A2127" s="18">
        <v>2023</v>
      </c>
      <c r="B2127" s="19" t="s">
        <v>15957</v>
      </c>
      <c r="C2127" s="19">
        <f t="shared" si="100"/>
        <v>13656</v>
      </c>
      <c r="D2127" s="19" t="s">
        <v>13350</v>
      </c>
      <c r="E2127" s="24" t="s">
        <v>15919</v>
      </c>
      <c r="F2127" s="18">
        <f t="shared" si="101"/>
        <v>3</v>
      </c>
      <c r="G2127" s="23" t="s">
        <v>11799</v>
      </c>
      <c r="H2127" s="23" t="s">
        <v>13880</v>
      </c>
      <c r="I2127" s="19" t="s">
        <v>11725</v>
      </c>
      <c r="J2127" s="41">
        <v>586146</v>
      </c>
      <c r="K2127" s="42">
        <v>0.10000068242383298</v>
      </c>
      <c r="L2127" s="41">
        <v>58615</v>
      </c>
      <c r="M2127" s="41">
        <v>644761</v>
      </c>
      <c r="N2127">
        <f>+VLOOKUP(C2127,'Thanh toán '!M$1335:N$6972,2,0)</f>
        <v>644761</v>
      </c>
      <c r="O2127" s="61">
        <f t="shared" si="102"/>
        <v>0</v>
      </c>
    </row>
    <row r="2128" spans="1:15" hidden="1" x14ac:dyDescent="0.3">
      <c r="A2128" s="18">
        <v>2023</v>
      </c>
      <c r="B2128" s="19" t="s">
        <v>15958</v>
      </c>
      <c r="C2128" s="19">
        <f t="shared" si="100"/>
        <v>13657</v>
      </c>
      <c r="D2128" s="19" t="s">
        <v>13350</v>
      </c>
      <c r="E2128" s="24" t="s">
        <v>15919</v>
      </c>
      <c r="F2128" s="18">
        <f t="shared" si="101"/>
        <v>3</v>
      </c>
      <c r="G2128" s="23" t="s">
        <v>11799</v>
      </c>
      <c r="H2128" s="23" t="s">
        <v>15959</v>
      </c>
      <c r="I2128" s="19" t="s">
        <v>11725</v>
      </c>
      <c r="J2128" s="41">
        <v>340315</v>
      </c>
      <c r="K2128" s="42">
        <v>0.10000146922703966</v>
      </c>
      <c r="L2128" s="41">
        <v>34032</v>
      </c>
      <c r="M2128" s="41">
        <v>374347</v>
      </c>
      <c r="N2128">
        <f>+VLOOKUP(C2128,'Thanh toán '!M$1335:N$6972,2,0)</f>
        <v>374347</v>
      </c>
      <c r="O2128" s="61">
        <f t="shared" si="102"/>
        <v>0</v>
      </c>
    </row>
    <row r="2129" spans="1:15" hidden="1" x14ac:dyDescent="0.3">
      <c r="A2129" s="18">
        <v>2023</v>
      </c>
      <c r="B2129" s="19" t="s">
        <v>15960</v>
      </c>
      <c r="C2129" s="19">
        <f t="shared" si="100"/>
        <v>13658</v>
      </c>
      <c r="D2129" s="19" t="s">
        <v>13350</v>
      </c>
      <c r="E2129" s="24" t="s">
        <v>15919</v>
      </c>
      <c r="F2129" s="18">
        <f t="shared" si="101"/>
        <v>3</v>
      </c>
      <c r="G2129" s="23" t="s">
        <v>11799</v>
      </c>
      <c r="H2129" s="23" t="s">
        <v>13415</v>
      </c>
      <c r="I2129" s="19" t="s">
        <v>11725</v>
      </c>
      <c r="J2129" s="41">
        <v>340315</v>
      </c>
      <c r="K2129" s="42">
        <v>0.10000146922703966</v>
      </c>
      <c r="L2129" s="41">
        <v>34032</v>
      </c>
      <c r="M2129" s="41">
        <v>374347</v>
      </c>
      <c r="N2129">
        <f>+VLOOKUP(C2129,'Thanh toán '!M$1335:N$6972,2,0)</f>
        <v>374347</v>
      </c>
      <c r="O2129" s="61">
        <f t="shared" si="102"/>
        <v>0</v>
      </c>
    </row>
    <row r="2130" spans="1:15" hidden="1" x14ac:dyDescent="0.3">
      <c r="A2130" s="18">
        <v>2023</v>
      </c>
      <c r="B2130" s="19" t="s">
        <v>15961</v>
      </c>
      <c r="C2130" s="19">
        <f t="shared" si="100"/>
        <v>13659</v>
      </c>
      <c r="D2130" s="19" t="s">
        <v>13350</v>
      </c>
      <c r="E2130" s="24" t="s">
        <v>15919</v>
      </c>
      <c r="F2130" s="18">
        <f t="shared" si="101"/>
        <v>3</v>
      </c>
      <c r="G2130" s="23" t="s">
        <v>11799</v>
      </c>
      <c r="H2130" s="23" t="s">
        <v>14113</v>
      </c>
      <c r="I2130" s="19" t="s">
        <v>11725</v>
      </c>
      <c r="J2130" s="41">
        <v>726000</v>
      </c>
      <c r="K2130" s="42">
        <v>0.1</v>
      </c>
      <c r="L2130" s="41">
        <v>72600</v>
      </c>
      <c r="M2130" s="41">
        <v>798600</v>
      </c>
      <c r="N2130">
        <f>+VLOOKUP(C2130,'Thanh toán '!M$1335:N$6972,2,0)</f>
        <v>798600</v>
      </c>
      <c r="O2130" s="61">
        <f t="shared" si="102"/>
        <v>0</v>
      </c>
    </row>
    <row r="2131" spans="1:15" hidden="1" x14ac:dyDescent="0.3">
      <c r="A2131" s="18">
        <v>2023</v>
      </c>
      <c r="B2131" s="19" t="s">
        <v>15962</v>
      </c>
      <c r="C2131" s="19">
        <f t="shared" si="100"/>
        <v>13660</v>
      </c>
      <c r="D2131" s="19" t="s">
        <v>13350</v>
      </c>
      <c r="E2131" s="24" t="s">
        <v>15919</v>
      </c>
      <c r="F2131" s="18">
        <f t="shared" si="101"/>
        <v>3</v>
      </c>
      <c r="G2131" s="23" t="s">
        <v>11799</v>
      </c>
      <c r="H2131" s="23" t="s">
        <v>14113</v>
      </c>
      <c r="I2131" s="19" t="s">
        <v>11725</v>
      </c>
      <c r="J2131" s="41">
        <v>340315</v>
      </c>
      <c r="K2131" s="42">
        <v>0.10000146922703966</v>
      </c>
      <c r="L2131" s="41">
        <v>34032</v>
      </c>
      <c r="M2131" s="41">
        <v>374347</v>
      </c>
      <c r="N2131">
        <f>+VLOOKUP(C2131,'Thanh toán '!M$1335:N$6972,2,0)</f>
        <v>374347</v>
      </c>
      <c r="O2131" s="61">
        <f t="shared" si="102"/>
        <v>0</v>
      </c>
    </row>
    <row r="2132" spans="1:15" hidden="1" x14ac:dyDescent="0.3">
      <c r="A2132" s="18">
        <v>2023</v>
      </c>
      <c r="B2132" s="19" t="s">
        <v>15963</v>
      </c>
      <c r="C2132" s="19">
        <f t="shared" si="100"/>
        <v>13661</v>
      </c>
      <c r="D2132" s="19" t="s">
        <v>13350</v>
      </c>
      <c r="E2132" s="24" t="s">
        <v>15919</v>
      </c>
      <c r="F2132" s="18">
        <f t="shared" si="101"/>
        <v>3</v>
      </c>
      <c r="G2132" s="23" t="s">
        <v>11799</v>
      </c>
      <c r="H2132" s="23" t="s">
        <v>13735</v>
      </c>
      <c r="I2132" s="19" t="s">
        <v>11725</v>
      </c>
      <c r="J2132" s="41">
        <v>340315</v>
      </c>
      <c r="K2132" s="42">
        <v>0.10000146922703966</v>
      </c>
      <c r="L2132" s="41">
        <v>34032</v>
      </c>
      <c r="M2132" s="41">
        <v>374347</v>
      </c>
      <c r="N2132">
        <f>+VLOOKUP(C2132,'Thanh toán '!M$1335:N$6972,2,0)</f>
        <v>374347</v>
      </c>
      <c r="O2132" s="61">
        <f t="shared" si="102"/>
        <v>0</v>
      </c>
    </row>
    <row r="2133" spans="1:15" hidden="1" x14ac:dyDescent="0.3">
      <c r="A2133" s="18">
        <v>2023</v>
      </c>
      <c r="B2133" s="19" t="s">
        <v>15964</v>
      </c>
      <c r="C2133" s="19">
        <f t="shared" si="100"/>
        <v>13663</v>
      </c>
      <c r="D2133" s="19" t="s">
        <v>13350</v>
      </c>
      <c r="E2133" s="24" t="s">
        <v>15919</v>
      </c>
      <c r="F2133" s="18">
        <f t="shared" si="101"/>
        <v>3</v>
      </c>
      <c r="G2133" s="23" t="s">
        <v>12459</v>
      </c>
      <c r="H2133" s="23" t="s">
        <v>12459</v>
      </c>
      <c r="I2133" s="19" t="s">
        <v>12460</v>
      </c>
      <c r="J2133" s="41">
        <v>3457290</v>
      </c>
      <c r="K2133" s="42">
        <v>0.1</v>
      </c>
      <c r="L2133" s="41">
        <v>345729</v>
      </c>
      <c r="M2133" s="41">
        <v>3803019</v>
      </c>
      <c r="N2133">
        <f>+VLOOKUP(C2133,'Thanh toán '!M$1335:N$6972,2,0)</f>
        <v>3803019</v>
      </c>
      <c r="O2133" s="61">
        <f t="shared" si="102"/>
        <v>0</v>
      </c>
    </row>
    <row r="2134" spans="1:15" hidden="1" x14ac:dyDescent="0.3">
      <c r="A2134" s="18">
        <v>2023</v>
      </c>
      <c r="B2134" s="19" t="s">
        <v>15965</v>
      </c>
      <c r="C2134" s="19">
        <f t="shared" si="100"/>
        <v>13664</v>
      </c>
      <c r="D2134" s="19" t="s">
        <v>13350</v>
      </c>
      <c r="E2134" s="24" t="s">
        <v>15919</v>
      </c>
      <c r="F2134" s="18">
        <f t="shared" si="101"/>
        <v>3</v>
      </c>
      <c r="G2134" s="23" t="s">
        <v>11799</v>
      </c>
      <c r="H2134" s="23" t="s">
        <v>13358</v>
      </c>
      <c r="I2134" s="19" t="s">
        <v>11725</v>
      </c>
      <c r="J2134" s="41">
        <v>370839</v>
      </c>
      <c r="K2134" s="42">
        <v>0.10000026965880073</v>
      </c>
      <c r="L2134" s="41">
        <v>37084</v>
      </c>
      <c r="M2134" s="41">
        <v>407923</v>
      </c>
      <c r="N2134">
        <f>+VLOOKUP(C2134,'Thanh toán '!M$1335:N$6972,2,0)</f>
        <v>407923</v>
      </c>
      <c r="O2134" s="61">
        <f t="shared" si="102"/>
        <v>0</v>
      </c>
    </row>
    <row r="2135" spans="1:15" hidden="1" x14ac:dyDescent="0.3">
      <c r="A2135" s="18">
        <v>2023</v>
      </c>
      <c r="B2135" s="19" t="s">
        <v>15966</v>
      </c>
      <c r="C2135" s="19">
        <f t="shared" si="100"/>
        <v>13665</v>
      </c>
      <c r="D2135" s="19" t="s">
        <v>13350</v>
      </c>
      <c r="E2135" s="24" t="s">
        <v>15919</v>
      </c>
      <c r="F2135" s="18">
        <f t="shared" si="101"/>
        <v>3</v>
      </c>
      <c r="G2135" s="23" t="s">
        <v>11799</v>
      </c>
      <c r="H2135" s="23" t="s">
        <v>13358</v>
      </c>
      <c r="I2135" s="19" t="s">
        <v>11725</v>
      </c>
      <c r="J2135" s="41">
        <v>340315</v>
      </c>
      <c r="K2135" s="42">
        <v>0.10000146922703966</v>
      </c>
      <c r="L2135" s="41">
        <v>34032</v>
      </c>
      <c r="M2135" s="41">
        <v>374347</v>
      </c>
      <c r="N2135">
        <f>+VLOOKUP(C2135,'Thanh toán '!M$1335:N$6972,2,0)</f>
        <v>374347</v>
      </c>
      <c r="O2135" s="61">
        <f t="shared" si="102"/>
        <v>0</v>
      </c>
    </row>
    <row r="2136" spans="1:15" hidden="1" x14ac:dyDescent="0.3">
      <c r="A2136" s="18">
        <v>2023</v>
      </c>
      <c r="B2136" s="19" t="s">
        <v>15967</v>
      </c>
      <c r="C2136" s="19">
        <f t="shared" si="100"/>
        <v>13666</v>
      </c>
      <c r="D2136" s="19" t="s">
        <v>13350</v>
      </c>
      <c r="E2136" s="24" t="s">
        <v>15919</v>
      </c>
      <c r="F2136" s="18">
        <f t="shared" si="101"/>
        <v>3</v>
      </c>
      <c r="G2136" s="23" t="s">
        <v>11799</v>
      </c>
      <c r="H2136" s="23" t="s">
        <v>13486</v>
      </c>
      <c r="I2136" s="19" t="s">
        <v>11725</v>
      </c>
      <c r="J2136" s="41">
        <v>340315</v>
      </c>
      <c r="K2136" s="42">
        <v>0.10000146922703966</v>
      </c>
      <c r="L2136" s="41">
        <v>34032</v>
      </c>
      <c r="M2136" s="41">
        <v>374347</v>
      </c>
      <c r="N2136">
        <f>+VLOOKUP(C2136,'Thanh toán '!M$1335:N$6972,2,0)</f>
        <v>374347</v>
      </c>
      <c r="O2136" s="61">
        <f t="shared" si="102"/>
        <v>0</v>
      </c>
    </row>
    <row r="2137" spans="1:15" hidden="1" x14ac:dyDescent="0.3">
      <c r="A2137" s="18">
        <v>2023</v>
      </c>
      <c r="B2137" s="19" t="s">
        <v>15968</v>
      </c>
      <c r="C2137" s="19">
        <f t="shared" si="100"/>
        <v>13667</v>
      </c>
      <c r="D2137" s="19" t="s">
        <v>13350</v>
      </c>
      <c r="E2137" s="24" t="s">
        <v>15919</v>
      </c>
      <c r="F2137" s="18">
        <f t="shared" si="101"/>
        <v>3</v>
      </c>
      <c r="G2137" s="23" t="s">
        <v>11799</v>
      </c>
      <c r="H2137" s="23" t="s">
        <v>13806</v>
      </c>
      <c r="I2137" s="19" t="s">
        <v>11725</v>
      </c>
      <c r="J2137" s="41">
        <v>951239</v>
      </c>
      <c r="K2137" s="42">
        <v>0.1000001051260514</v>
      </c>
      <c r="L2137" s="41">
        <v>95124</v>
      </c>
      <c r="M2137" s="41">
        <v>1046363</v>
      </c>
      <c r="N2137">
        <f>+VLOOKUP(C2137,'Thanh toán '!M$1335:N$6972,2,0)</f>
        <v>1046363</v>
      </c>
      <c r="O2137" s="61">
        <f t="shared" si="102"/>
        <v>0</v>
      </c>
    </row>
    <row r="2138" spans="1:15" hidden="1" x14ac:dyDescent="0.3">
      <c r="A2138" s="18">
        <v>2023</v>
      </c>
      <c r="B2138" s="19" t="s">
        <v>15969</v>
      </c>
      <c r="C2138" s="19">
        <f t="shared" si="100"/>
        <v>13668</v>
      </c>
      <c r="D2138" s="19" t="s">
        <v>13350</v>
      </c>
      <c r="E2138" s="24" t="s">
        <v>15919</v>
      </c>
      <c r="F2138" s="18">
        <f t="shared" si="101"/>
        <v>3</v>
      </c>
      <c r="G2138" s="23" t="s">
        <v>11799</v>
      </c>
      <c r="H2138" s="23" t="s">
        <v>14084</v>
      </c>
      <c r="I2138" s="19" t="s">
        <v>11725</v>
      </c>
      <c r="J2138" s="41">
        <v>333174</v>
      </c>
      <c r="K2138" s="42">
        <v>9.999879942612569E-2</v>
      </c>
      <c r="L2138" s="41">
        <v>33317</v>
      </c>
      <c r="M2138" s="41">
        <v>366491</v>
      </c>
      <c r="N2138">
        <f>+VLOOKUP(C2138,'Thanh toán '!M$1335:N$6972,2,0)</f>
        <v>366491</v>
      </c>
      <c r="O2138" s="61">
        <f t="shared" si="102"/>
        <v>0</v>
      </c>
    </row>
    <row r="2139" spans="1:15" hidden="1" x14ac:dyDescent="0.3">
      <c r="A2139" s="18">
        <v>2023</v>
      </c>
      <c r="B2139" s="19" t="s">
        <v>15970</v>
      </c>
      <c r="C2139" s="19">
        <f t="shared" si="100"/>
        <v>13669</v>
      </c>
      <c r="D2139" s="19" t="s">
        <v>13350</v>
      </c>
      <c r="E2139" s="24" t="s">
        <v>15919</v>
      </c>
      <c r="F2139" s="18">
        <f t="shared" si="101"/>
        <v>3</v>
      </c>
      <c r="G2139" s="23" t="s">
        <v>11799</v>
      </c>
      <c r="H2139" s="23" t="s">
        <v>13698</v>
      </c>
      <c r="I2139" s="19" t="s">
        <v>11725</v>
      </c>
      <c r="J2139" s="41">
        <v>181500</v>
      </c>
      <c r="K2139" s="42">
        <v>0.1</v>
      </c>
      <c r="L2139" s="41">
        <v>18150</v>
      </c>
      <c r="M2139" s="41">
        <v>199650</v>
      </c>
      <c r="N2139">
        <f>+VLOOKUP(C2139,'Thanh toán '!M$1335:N$6972,2,0)</f>
        <v>199650</v>
      </c>
      <c r="O2139" s="61">
        <f t="shared" si="102"/>
        <v>0</v>
      </c>
    </row>
    <row r="2140" spans="1:15" hidden="1" x14ac:dyDescent="0.3">
      <c r="A2140" s="18">
        <v>2023</v>
      </c>
      <c r="B2140" s="19" t="s">
        <v>15971</v>
      </c>
      <c r="C2140" s="19">
        <f t="shared" si="100"/>
        <v>13671</v>
      </c>
      <c r="D2140" s="19" t="s">
        <v>13350</v>
      </c>
      <c r="E2140" s="24" t="s">
        <v>15919</v>
      </c>
      <c r="F2140" s="18">
        <f t="shared" si="101"/>
        <v>3</v>
      </c>
      <c r="G2140" s="23" t="s">
        <v>11799</v>
      </c>
      <c r="H2140" s="23" t="s">
        <v>13690</v>
      </c>
      <c r="I2140" s="19" t="s">
        <v>11725</v>
      </c>
      <c r="J2140" s="41">
        <v>340315</v>
      </c>
      <c r="K2140" s="42">
        <v>0.10000146922703966</v>
      </c>
      <c r="L2140" s="41">
        <v>34032</v>
      </c>
      <c r="M2140" s="41">
        <v>374347</v>
      </c>
      <c r="N2140">
        <f>+VLOOKUP(C2140,'Thanh toán '!M$1335:N$6972,2,0)</f>
        <v>374347</v>
      </c>
      <c r="O2140" s="61">
        <f t="shared" si="102"/>
        <v>0</v>
      </c>
    </row>
    <row r="2141" spans="1:15" hidden="1" x14ac:dyDescent="0.3">
      <c r="A2141" s="18">
        <v>2023</v>
      </c>
      <c r="B2141" s="19" t="s">
        <v>15972</v>
      </c>
      <c r="C2141" s="19">
        <f t="shared" si="100"/>
        <v>13672</v>
      </c>
      <c r="D2141" s="19" t="s">
        <v>13350</v>
      </c>
      <c r="E2141" s="24" t="s">
        <v>15919</v>
      </c>
      <c r="F2141" s="18">
        <f t="shared" si="101"/>
        <v>3</v>
      </c>
      <c r="G2141" s="23" t="s">
        <v>11799</v>
      </c>
      <c r="H2141" s="23" t="s">
        <v>13407</v>
      </c>
      <c r="I2141" s="19" t="s">
        <v>11725</v>
      </c>
      <c r="J2141" s="41">
        <v>340315</v>
      </c>
      <c r="K2141" s="42">
        <v>0.10000146922703966</v>
      </c>
      <c r="L2141" s="41">
        <v>34032</v>
      </c>
      <c r="M2141" s="41">
        <v>374347</v>
      </c>
      <c r="N2141">
        <f>+VLOOKUP(C2141,'Thanh toán '!M$1335:N$6972,2,0)</f>
        <v>374347</v>
      </c>
      <c r="O2141" s="61">
        <f t="shared" si="102"/>
        <v>0</v>
      </c>
    </row>
    <row r="2142" spans="1:15" hidden="1" x14ac:dyDescent="0.3">
      <c r="A2142" s="18">
        <v>2023</v>
      </c>
      <c r="B2142" s="19" t="s">
        <v>15973</v>
      </c>
      <c r="C2142" s="19">
        <f t="shared" si="100"/>
        <v>13673</v>
      </c>
      <c r="D2142" s="19" t="s">
        <v>13350</v>
      </c>
      <c r="E2142" s="24" t="s">
        <v>15919</v>
      </c>
      <c r="F2142" s="18">
        <f t="shared" si="101"/>
        <v>3</v>
      </c>
      <c r="G2142" s="23" t="s">
        <v>11799</v>
      </c>
      <c r="H2142" s="23" t="s">
        <v>13602</v>
      </c>
      <c r="I2142" s="19" t="s">
        <v>11725</v>
      </c>
      <c r="J2142" s="41">
        <v>340315</v>
      </c>
      <c r="K2142" s="42">
        <v>0.10000146922703966</v>
      </c>
      <c r="L2142" s="41">
        <v>34032</v>
      </c>
      <c r="M2142" s="41">
        <v>374347</v>
      </c>
      <c r="N2142">
        <f>+VLOOKUP(C2142,'Thanh toán '!M$1335:N$6972,2,0)</f>
        <v>374347</v>
      </c>
      <c r="O2142" s="61">
        <f t="shared" si="102"/>
        <v>0</v>
      </c>
    </row>
    <row r="2143" spans="1:15" hidden="1" x14ac:dyDescent="0.3">
      <c r="A2143" s="18">
        <v>2023</v>
      </c>
      <c r="B2143" s="19" t="s">
        <v>15974</v>
      </c>
      <c r="C2143" s="19">
        <f t="shared" si="100"/>
        <v>13674</v>
      </c>
      <c r="D2143" s="19" t="s">
        <v>13350</v>
      </c>
      <c r="E2143" s="24" t="s">
        <v>15919</v>
      </c>
      <c r="F2143" s="18">
        <f t="shared" si="101"/>
        <v>3</v>
      </c>
      <c r="G2143" s="23" t="s">
        <v>11799</v>
      </c>
      <c r="H2143" s="23" t="s">
        <v>13600</v>
      </c>
      <c r="I2143" s="19" t="s">
        <v>11725</v>
      </c>
      <c r="J2143" s="41">
        <v>340315</v>
      </c>
      <c r="K2143" s="42">
        <v>0.10000146922703966</v>
      </c>
      <c r="L2143" s="41">
        <v>34032</v>
      </c>
      <c r="M2143" s="41">
        <v>374347</v>
      </c>
      <c r="N2143">
        <f>+VLOOKUP(C2143,'Thanh toán '!M$1335:N$6972,2,0)</f>
        <v>374347</v>
      </c>
      <c r="O2143" s="61">
        <f t="shared" si="102"/>
        <v>0</v>
      </c>
    </row>
    <row r="2144" spans="1:15" hidden="1" x14ac:dyDescent="0.3">
      <c r="A2144" s="18">
        <v>2023</v>
      </c>
      <c r="B2144" s="19" t="s">
        <v>15975</v>
      </c>
      <c r="C2144" s="19">
        <f t="shared" si="100"/>
        <v>13675</v>
      </c>
      <c r="D2144" s="19" t="s">
        <v>13350</v>
      </c>
      <c r="E2144" s="24" t="s">
        <v>15919</v>
      </c>
      <c r="F2144" s="18">
        <f t="shared" si="101"/>
        <v>3</v>
      </c>
      <c r="G2144" s="23" t="s">
        <v>11799</v>
      </c>
      <c r="H2144" s="23" t="s">
        <v>13848</v>
      </c>
      <c r="I2144" s="19" t="s">
        <v>11725</v>
      </c>
      <c r="J2144" s="41">
        <v>340315</v>
      </c>
      <c r="K2144" s="42">
        <v>0.10000146922703966</v>
      </c>
      <c r="L2144" s="41">
        <v>34032</v>
      </c>
      <c r="M2144" s="41">
        <v>374347</v>
      </c>
      <c r="N2144">
        <f>+VLOOKUP(C2144,'Thanh toán '!M$1335:N$6972,2,0)</f>
        <v>374347</v>
      </c>
      <c r="O2144" s="61">
        <f t="shared" si="102"/>
        <v>0</v>
      </c>
    </row>
    <row r="2145" spans="1:15" hidden="1" x14ac:dyDescent="0.3">
      <c r="A2145" s="18">
        <v>2023</v>
      </c>
      <c r="B2145" s="19" t="s">
        <v>15976</v>
      </c>
      <c r="C2145" s="19">
        <f t="shared" si="100"/>
        <v>13676</v>
      </c>
      <c r="D2145" s="19" t="s">
        <v>13350</v>
      </c>
      <c r="E2145" s="24" t="s">
        <v>15919</v>
      </c>
      <c r="F2145" s="18">
        <f t="shared" si="101"/>
        <v>3</v>
      </c>
      <c r="G2145" s="23" t="s">
        <v>11799</v>
      </c>
      <c r="H2145" s="23" t="s">
        <v>13848</v>
      </c>
      <c r="I2145" s="19" t="s">
        <v>11725</v>
      </c>
      <c r="J2145" s="41">
        <v>1289600</v>
      </c>
      <c r="K2145" s="42">
        <v>0.1</v>
      </c>
      <c r="L2145" s="41">
        <v>128960</v>
      </c>
      <c r="M2145" s="41">
        <v>1418560</v>
      </c>
      <c r="N2145">
        <f>+VLOOKUP(C2145,'Thanh toán '!M$1335:N$6972,2,0)</f>
        <v>1418560</v>
      </c>
      <c r="O2145" s="61">
        <f t="shared" si="102"/>
        <v>0</v>
      </c>
    </row>
    <row r="2146" spans="1:15" hidden="1" x14ac:dyDescent="0.3">
      <c r="A2146" s="18">
        <v>2023</v>
      </c>
      <c r="B2146" s="19" t="s">
        <v>15977</v>
      </c>
      <c r="C2146" s="19">
        <f t="shared" si="100"/>
        <v>13677</v>
      </c>
      <c r="D2146" s="19" t="s">
        <v>13350</v>
      </c>
      <c r="E2146" s="24" t="s">
        <v>15919</v>
      </c>
      <c r="F2146" s="18">
        <f t="shared" si="101"/>
        <v>3</v>
      </c>
      <c r="G2146" s="23" t="s">
        <v>11799</v>
      </c>
      <c r="H2146" s="23" t="s">
        <v>13850</v>
      </c>
      <c r="I2146" s="19" t="s">
        <v>11725</v>
      </c>
      <c r="J2146" s="41">
        <v>340315</v>
      </c>
      <c r="K2146" s="42">
        <v>0.10000146922703966</v>
      </c>
      <c r="L2146" s="41">
        <v>34032</v>
      </c>
      <c r="M2146" s="41">
        <v>374347</v>
      </c>
      <c r="N2146">
        <f>+VLOOKUP(C2146,'Thanh toán '!M$1335:N$6972,2,0)</f>
        <v>374347</v>
      </c>
      <c r="O2146" s="61">
        <f t="shared" si="102"/>
        <v>0</v>
      </c>
    </row>
    <row r="2147" spans="1:15" hidden="1" x14ac:dyDescent="0.3">
      <c r="A2147" s="18">
        <v>2023</v>
      </c>
      <c r="B2147" s="19" t="s">
        <v>15978</v>
      </c>
      <c r="C2147" s="19">
        <f t="shared" si="100"/>
        <v>13678</v>
      </c>
      <c r="D2147" s="19" t="s">
        <v>13350</v>
      </c>
      <c r="E2147" s="24" t="s">
        <v>15919</v>
      </c>
      <c r="F2147" s="18">
        <f t="shared" si="101"/>
        <v>3</v>
      </c>
      <c r="G2147" s="23" t="s">
        <v>11799</v>
      </c>
      <c r="H2147" s="23" t="s">
        <v>13658</v>
      </c>
      <c r="I2147" s="19" t="s">
        <v>11725</v>
      </c>
      <c r="J2147" s="41">
        <v>340315</v>
      </c>
      <c r="K2147" s="42">
        <v>0.10000146922703966</v>
      </c>
      <c r="L2147" s="41">
        <v>34032</v>
      </c>
      <c r="M2147" s="41">
        <v>374347</v>
      </c>
      <c r="N2147">
        <f>+VLOOKUP(C2147,'Thanh toán '!M$1335:N$6972,2,0)</f>
        <v>374347</v>
      </c>
      <c r="O2147" s="61">
        <f t="shared" si="102"/>
        <v>0</v>
      </c>
    </row>
    <row r="2148" spans="1:15" hidden="1" x14ac:dyDescent="0.3">
      <c r="A2148" s="18">
        <v>2023</v>
      </c>
      <c r="B2148" s="19" t="s">
        <v>15979</v>
      </c>
      <c r="C2148" s="19">
        <f t="shared" si="100"/>
        <v>13679</v>
      </c>
      <c r="D2148" s="19" t="s">
        <v>13350</v>
      </c>
      <c r="E2148" s="24" t="s">
        <v>15919</v>
      </c>
      <c r="F2148" s="18">
        <f t="shared" si="101"/>
        <v>3</v>
      </c>
      <c r="G2148" s="23" t="s">
        <v>11799</v>
      </c>
      <c r="H2148" s="23" t="s">
        <v>13656</v>
      </c>
      <c r="I2148" s="19" t="s">
        <v>11725</v>
      </c>
      <c r="J2148" s="41">
        <v>340315</v>
      </c>
      <c r="K2148" s="42">
        <v>0.10000146922703966</v>
      </c>
      <c r="L2148" s="41">
        <v>34032</v>
      </c>
      <c r="M2148" s="41">
        <v>374347</v>
      </c>
      <c r="N2148">
        <f>+VLOOKUP(C2148,'Thanh toán '!M$1335:N$6972,2,0)</f>
        <v>374347</v>
      </c>
      <c r="O2148" s="61">
        <f t="shared" si="102"/>
        <v>0</v>
      </c>
    </row>
    <row r="2149" spans="1:15" hidden="1" x14ac:dyDescent="0.3">
      <c r="A2149" s="18">
        <v>2023</v>
      </c>
      <c r="B2149" s="19" t="s">
        <v>15980</v>
      </c>
      <c r="C2149" s="19">
        <f t="shared" si="100"/>
        <v>13680</v>
      </c>
      <c r="D2149" s="19" t="s">
        <v>13350</v>
      </c>
      <c r="E2149" s="24" t="s">
        <v>15919</v>
      </c>
      <c r="F2149" s="18">
        <f t="shared" si="101"/>
        <v>3</v>
      </c>
      <c r="G2149" s="23" t="s">
        <v>11799</v>
      </c>
      <c r="H2149" s="23" t="s">
        <v>13411</v>
      </c>
      <c r="I2149" s="19" t="s">
        <v>11725</v>
      </c>
      <c r="J2149" s="41">
        <v>340315</v>
      </c>
      <c r="K2149" s="42">
        <v>0.10000146922703966</v>
      </c>
      <c r="L2149" s="41">
        <v>34032</v>
      </c>
      <c r="M2149" s="41">
        <v>374347</v>
      </c>
      <c r="N2149">
        <f>+VLOOKUP(C2149,'Thanh toán '!M$1335:N$6972,2,0)</f>
        <v>374347</v>
      </c>
      <c r="O2149" s="61">
        <f t="shared" si="102"/>
        <v>0</v>
      </c>
    </row>
    <row r="2150" spans="1:15" hidden="1" x14ac:dyDescent="0.3">
      <c r="A2150" s="18">
        <v>2023</v>
      </c>
      <c r="B2150" s="19" t="s">
        <v>15981</v>
      </c>
      <c r="C2150" s="19">
        <f t="shared" si="100"/>
        <v>13681</v>
      </c>
      <c r="D2150" s="19" t="s">
        <v>13350</v>
      </c>
      <c r="E2150" s="24" t="s">
        <v>15919</v>
      </c>
      <c r="F2150" s="18">
        <f t="shared" si="101"/>
        <v>3</v>
      </c>
      <c r="G2150" s="23" t="s">
        <v>11799</v>
      </c>
      <c r="H2150" s="23" t="s">
        <v>13846</v>
      </c>
      <c r="I2150" s="19" t="s">
        <v>11725</v>
      </c>
      <c r="J2150" s="41">
        <v>340315</v>
      </c>
      <c r="K2150" s="42">
        <v>0.10000146922703966</v>
      </c>
      <c r="L2150" s="41">
        <v>34032</v>
      </c>
      <c r="M2150" s="41">
        <v>374347</v>
      </c>
      <c r="N2150">
        <f>+VLOOKUP(C2150,'Thanh toán '!M$1335:N$6972,2,0)</f>
        <v>374347</v>
      </c>
      <c r="O2150" s="61">
        <f t="shared" si="102"/>
        <v>0</v>
      </c>
    </row>
    <row r="2151" spans="1:15" hidden="1" x14ac:dyDescent="0.3">
      <c r="A2151" s="18">
        <v>2023</v>
      </c>
      <c r="B2151" s="19" t="s">
        <v>15982</v>
      </c>
      <c r="C2151" s="19">
        <f t="shared" si="100"/>
        <v>13682</v>
      </c>
      <c r="D2151" s="19" t="s">
        <v>13350</v>
      </c>
      <c r="E2151" s="24" t="s">
        <v>15919</v>
      </c>
      <c r="F2151" s="18">
        <f t="shared" si="101"/>
        <v>3</v>
      </c>
      <c r="G2151" s="23" t="s">
        <v>11799</v>
      </c>
      <c r="H2151" s="23" t="s">
        <v>13352</v>
      </c>
      <c r="I2151" s="19" t="s">
        <v>11725</v>
      </c>
      <c r="J2151" s="41">
        <v>340315</v>
      </c>
      <c r="K2151" s="42">
        <v>0.10000146922703966</v>
      </c>
      <c r="L2151" s="41">
        <v>34032</v>
      </c>
      <c r="M2151" s="41">
        <v>374347</v>
      </c>
      <c r="N2151">
        <f>+VLOOKUP(C2151,'Thanh toán '!M$1335:N$6972,2,0)</f>
        <v>374347</v>
      </c>
      <c r="O2151" s="61">
        <f t="shared" si="102"/>
        <v>0</v>
      </c>
    </row>
    <row r="2152" spans="1:15" hidden="1" x14ac:dyDescent="0.3">
      <c r="A2152" s="18">
        <v>2023</v>
      </c>
      <c r="B2152" s="19" t="s">
        <v>15983</v>
      </c>
      <c r="C2152" s="19">
        <f t="shared" si="100"/>
        <v>13683</v>
      </c>
      <c r="D2152" s="19" t="s">
        <v>13350</v>
      </c>
      <c r="E2152" s="24" t="s">
        <v>15919</v>
      </c>
      <c r="F2152" s="18">
        <f t="shared" si="101"/>
        <v>3</v>
      </c>
      <c r="G2152" s="23" t="s">
        <v>11799</v>
      </c>
      <c r="H2152" s="23" t="s">
        <v>13409</v>
      </c>
      <c r="I2152" s="19" t="s">
        <v>11725</v>
      </c>
      <c r="J2152" s="41">
        <v>340315</v>
      </c>
      <c r="K2152" s="42">
        <v>0.10000146922703966</v>
      </c>
      <c r="L2152" s="41">
        <v>34032</v>
      </c>
      <c r="M2152" s="41">
        <v>374347</v>
      </c>
      <c r="N2152">
        <f>+VLOOKUP(C2152,'Thanh toán '!M$1335:N$6972,2,0)</f>
        <v>374347</v>
      </c>
      <c r="O2152" s="61">
        <f t="shared" si="102"/>
        <v>0</v>
      </c>
    </row>
    <row r="2153" spans="1:15" hidden="1" x14ac:dyDescent="0.3">
      <c r="A2153" s="18">
        <v>2023</v>
      </c>
      <c r="B2153" s="19" t="s">
        <v>15984</v>
      </c>
      <c r="C2153" s="19">
        <f t="shared" si="100"/>
        <v>13684</v>
      </c>
      <c r="D2153" s="19" t="s">
        <v>13350</v>
      </c>
      <c r="E2153" s="24" t="s">
        <v>15919</v>
      </c>
      <c r="F2153" s="18">
        <f t="shared" si="101"/>
        <v>3</v>
      </c>
      <c r="G2153" s="23" t="s">
        <v>12287</v>
      </c>
      <c r="H2153" s="23" t="s">
        <v>12287</v>
      </c>
      <c r="I2153" s="19" t="s">
        <v>12288</v>
      </c>
      <c r="J2153" s="41">
        <v>2525730</v>
      </c>
      <c r="K2153" s="42">
        <v>0.1</v>
      </c>
      <c r="L2153" s="41">
        <v>252573</v>
      </c>
      <c r="M2153" s="41">
        <v>2778303</v>
      </c>
      <c r="N2153">
        <f>+VLOOKUP(C2153,'Thanh toán '!M$1335:N$6972,2,0)</f>
        <v>2778303</v>
      </c>
      <c r="O2153" s="61">
        <f t="shared" si="102"/>
        <v>0</v>
      </c>
    </row>
    <row r="2154" spans="1:15" hidden="1" x14ac:dyDescent="0.3">
      <c r="A2154" s="18">
        <v>2023</v>
      </c>
      <c r="B2154" s="19" t="s">
        <v>15985</v>
      </c>
      <c r="C2154" s="19">
        <f t="shared" si="100"/>
        <v>13686</v>
      </c>
      <c r="D2154" s="19" t="s">
        <v>13350</v>
      </c>
      <c r="E2154" s="24" t="s">
        <v>15919</v>
      </c>
      <c r="F2154" s="18">
        <f t="shared" si="101"/>
        <v>3</v>
      </c>
      <c r="G2154" s="23" t="s">
        <v>11799</v>
      </c>
      <c r="H2154" s="23" t="s">
        <v>13577</v>
      </c>
      <c r="I2154" s="19" t="s">
        <v>11725</v>
      </c>
      <c r="J2154" s="41">
        <v>340315</v>
      </c>
      <c r="K2154" s="42">
        <v>0.10000146922703966</v>
      </c>
      <c r="L2154" s="41">
        <v>34032</v>
      </c>
      <c r="M2154" s="41">
        <v>374347</v>
      </c>
      <c r="N2154">
        <f>+VLOOKUP(C2154,'Thanh toán '!M$1335:N$6972,2,0)</f>
        <v>374347</v>
      </c>
      <c r="O2154" s="61">
        <f t="shared" si="102"/>
        <v>0</v>
      </c>
    </row>
    <row r="2155" spans="1:15" hidden="1" x14ac:dyDescent="0.3">
      <c r="A2155" s="43">
        <v>2023</v>
      </c>
      <c r="B2155" s="44" t="s">
        <v>15986</v>
      </c>
      <c r="C2155" s="19">
        <f t="shared" si="100"/>
        <v>13687</v>
      </c>
      <c r="D2155" s="44" t="s">
        <v>13350</v>
      </c>
      <c r="E2155" s="45" t="s">
        <v>15919</v>
      </c>
      <c r="F2155" s="18">
        <f t="shared" si="101"/>
        <v>3</v>
      </c>
      <c r="G2155" s="46" t="s">
        <v>11799</v>
      </c>
      <c r="H2155" s="46" t="s">
        <v>14244</v>
      </c>
      <c r="I2155" s="44" t="s">
        <v>11725</v>
      </c>
      <c r="J2155" s="47">
        <v>1911760</v>
      </c>
      <c r="K2155" s="48">
        <v>0.1</v>
      </c>
      <c r="L2155" s="47">
        <v>191176</v>
      </c>
      <c r="M2155" s="47">
        <v>2102936</v>
      </c>
      <c r="N2155">
        <f>+VLOOKUP(C2155,'Thanh toán '!M$1335:N$6972,2,0)</f>
        <v>2102936</v>
      </c>
      <c r="O2155" s="61">
        <f t="shared" si="102"/>
        <v>0</v>
      </c>
    </row>
    <row r="2156" spans="1:15" hidden="1" x14ac:dyDescent="0.3">
      <c r="A2156" s="18">
        <v>2023</v>
      </c>
      <c r="B2156" s="19" t="s">
        <v>15987</v>
      </c>
      <c r="C2156" s="19">
        <f t="shared" si="100"/>
        <v>13689</v>
      </c>
      <c r="D2156" s="19" t="s">
        <v>13350</v>
      </c>
      <c r="E2156" s="24" t="s">
        <v>15919</v>
      </c>
      <c r="F2156" s="18">
        <f t="shared" si="101"/>
        <v>3</v>
      </c>
      <c r="G2156" s="23" t="s">
        <v>11838</v>
      </c>
      <c r="H2156" s="23" t="s">
        <v>13924</v>
      </c>
      <c r="I2156" s="19" t="s">
        <v>11839</v>
      </c>
      <c r="J2156" s="41">
        <v>340315</v>
      </c>
      <c r="K2156" s="42">
        <v>0.10000146922703966</v>
      </c>
      <c r="L2156" s="41">
        <v>34032</v>
      </c>
      <c r="M2156" s="41">
        <v>374347</v>
      </c>
      <c r="N2156">
        <f>+VLOOKUP(C2156,'Thanh toán '!M$1335:N$6972,2,0)</f>
        <v>374347</v>
      </c>
      <c r="O2156" s="61">
        <f t="shared" si="102"/>
        <v>0</v>
      </c>
    </row>
    <row r="2157" spans="1:15" hidden="1" x14ac:dyDescent="0.3">
      <c r="A2157" s="18">
        <v>2023</v>
      </c>
      <c r="B2157" s="19" t="s">
        <v>15988</v>
      </c>
      <c r="C2157" s="19">
        <f t="shared" si="100"/>
        <v>13690</v>
      </c>
      <c r="D2157" s="19" t="s">
        <v>13350</v>
      </c>
      <c r="E2157" s="24" t="s">
        <v>15919</v>
      </c>
      <c r="F2157" s="18">
        <f t="shared" si="101"/>
        <v>3</v>
      </c>
      <c r="G2157" s="23" t="s">
        <v>11838</v>
      </c>
      <c r="H2157" s="23" t="s">
        <v>13924</v>
      </c>
      <c r="I2157" s="19" t="s">
        <v>11839</v>
      </c>
      <c r="J2157" s="41">
        <v>519120</v>
      </c>
      <c r="K2157" s="42">
        <v>0.1</v>
      </c>
      <c r="L2157" s="41">
        <v>51912</v>
      </c>
      <c r="M2157" s="41">
        <v>571032</v>
      </c>
      <c r="N2157">
        <f>+VLOOKUP(C2157,'Thanh toán '!M$1335:N$6972,2,0)</f>
        <v>571032</v>
      </c>
      <c r="O2157" s="61">
        <f t="shared" si="102"/>
        <v>0</v>
      </c>
    </row>
    <row r="2158" spans="1:15" hidden="1" x14ac:dyDescent="0.3">
      <c r="A2158" s="18">
        <v>2023</v>
      </c>
      <c r="B2158" s="19" t="s">
        <v>15989</v>
      </c>
      <c r="C2158" s="19">
        <f t="shared" si="100"/>
        <v>13691</v>
      </c>
      <c r="D2158" s="19" t="s">
        <v>13350</v>
      </c>
      <c r="E2158" s="24" t="s">
        <v>15919</v>
      </c>
      <c r="F2158" s="18">
        <f t="shared" si="101"/>
        <v>3</v>
      </c>
      <c r="G2158" s="23" t="s">
        <v>11838</v>
      </c>
      <c r="H2158" s="23" t="s">
        <v>13457</v>
      </c>
      <c r="I2158" s="19" t="s">
        <v>11839</v>
      </c>
      <c r="J2158" s="41">
        <v>340315</v>
      </c>
      <c r="K2158" s="42">
        <v>0.10000146922703966</v>
      </c>
      <c r="L2158" s="41">
        <v>34032</v>
      </c>
      <c r="M2158" s="41">
        <v>374347</v>
      </c>
      <c r="N2158">
        <f>+VLOOKUP(C2158,'Thanh toán '!M$1335:N$6972,2,0)</f>
        <v>374347</v>
      </c>
      <c r="O2158" s="61">
        <f t="shared" si="102"/>
        <v>0</v>
      </c>
    </row>
    <row r="2159" spans="1:15" hidden="1" x14ac:dyDescent="0.3">
      <c r="A2159" s="18">
        <v>2023</v>
      </c>
      <c r="B2159" s="19" t="s">
        <v>15990</v>
      </c>
      <c r="C2159" s="19">
        <f t="shared" si="100"/>
        <v>13692</v>
      </c>
      <c r="D2159" s="19" t="s">
        <v>13350</v>
      </c>
      <c r="E2159" s="24" t="s">
        <v>15919</v>
      </c>
      <c r="F2159" s="18">
        <f t="shared" si="101"/>
        <v>3</v>
      </c>
      <c r="G2159" s="23" t="s">
        <v>11838</v>
      </c>
      <c r="H2159" s="23" t="s">
        <v>13920</v>
      </c>
      <c r="I2159" s="19" t="s">
        <v>11839</v>
      </c>
      <c r="J2159" s="41">
        <v>340315</v>
      </c>
      <c r="K2159" s="42">
        <v>0.10000146922703966</v>
      </c>
      <c r="L2159" s="41">
        <v>34032</v>
      </c>
      <c r="M2159" s="41">
        <v>374347</v>
      </c>
      <c r="N2159">
        <f>+VLOOKUP(C2159,'Thanh toán '!M$1335:N$6972,2,0)</f>
        <v>374347</v>
      </c>
      <c r="O2159" s="61">
        <f t="shared" si="102"/>
        <v>0</v>
      </c>
    </row>
    <row r="2160" spans="1:15" hidden="1" x14ac:dyDescent="0.3">
      <c r="A2160" s="18">
        <v>2023</v>
      </c>
      <c r="B2160" s="19" t="s">
        <v>15991</v>
      </c>
      <c r="C2160" s="19">
        <f t="shared" si="100"/>
        <v>13693</v>
      </c>
      <c r="D2160" s="19" t="s">
        <v>13350</v>
      </c>
      <c r="E2160" s="24" t="s">
        <v>15919</v>
      </c>
      <c r="F2160" s="18">
        <f t="shared" si="101"/>
        <v>3</v>
      </c>
      <c r="G2160" s="23" t="s">
        <v>11838</v>
      </c>
      <c r="H2160" s="23" t="s">
        <v>13926</v>
      </c>
      <c r="I2160" s="19" t="s">
        <v>11839</v>
      </c>
      <c r="J2160" s="41">
        <v>1451288</v>
      </c>
      <c r="K2160" s="42">
        <v>0.10000013780862241</v>
      </c>
      <c r="L2160" s="41">
        <v>145129</v>
      </c>
      <c r="M2160" s="41">
        <v>1596417</v>
      </c>
      <c r="N2160">
        <f>+VLOOKUP(C2160,'Thanh toán '!M$1335:N$6972,2,0)</f>
        <v>1596417</v>
      </c>
      <c r="O2160" s="61">
        <f t="shared" si="102"/>
        <v>0</v>
      </c>
    </row>
    <row r="2161" spans="1:15" hidden="1" x14ac:dyDescent="0.3">
      <c r="A2161" s="18">
        <v>2023</v>
      </c>
      <c r="B2161" s="19" t="s">
        <v>15992</v>
      </c>
      <c r="C2161" s="19">
        <f t="shared" si="100"/>
        <v>13694</v>
      </c>
      <c r="D2161" s="19" t="s">
        <v>13350</v>
      </c>
      <c r="E2161" s="24" t="s">
        <v>15919</v>
      </c>
      <c r="F2161" s="18">
        <f t="shared" si="101"/>
        <v>3</v>
      </c>
      <c r="G2161" s="23" t="s">
        <v>11838</v>
      </c>
      <c r="H2161" s="23" t="s">
        <v>13928</v>
      </c>
      <c r="I2161" s="19" t="s">
        <v>11839</v>
      </c>
      <c r="J2161" s="41">
        <v>1228092</v>
      </c>
      <c r="K2161" s="42">
        <v>9.9999837145751294E-2</v>
      </c>
      <c r="L2161" s="41">
        <v>122809</v>
      </c>
      <c r="M2161" s="41">
        <v>1350901</v>
      </c>
      <c r="N2161">
        <f>+VLOOKUP(C2161,'Thanh toán '!M$1335:N$6972,2,0)</f>
        <v>1350901</v>
      </c>
      <c r="O2161" s="61">
        <f t="shared" si="102"/>
        <v>0</v>
      </c>
    </row>
    <row r="2162" spans="1:15" hidden="1" x14ac:dyDescent="0.3">
      <c r="A2162" s="18">
        <v>2023</v>
      </c>
      <c r="B2162" s="19" t="s">
        <v>15993</v>
      </c>
      <c r="C2162" s="19">
        <f t="shared" si="100"/>
        <v>13695</v>
      </c>
      <c r="D2162" s="19" t="s">
        <v>13350</v>
      </c>
      <c r="E2162" s="24" t="s">
        <v>15919</v>
      </c>
      <c r="F2162" s="18">
        <f t="shared" si="101"/>
        <v>3</v>
      </c>
      <c r="G2162" s="23" t="s">
        <v>11838</v>
      </c>
      <c r="H2162" s="23" t="s">
        <v>15994</v>
      </c>
      <c r="I2162" s="19" t="s">
        <v>11839</v>
      </c>
      <c r="J2162" s="41">
        <v>340315</v>
      </c>
      <c r="K2162" s="42">
        <v>0.10000146922703966</v>
      </c>
      <c r="L2162" s="41">
        <v>34032</v>
      </c>
      <c r="M2162" s="41">
        <v>374347</v>
      </c>
      <c r="N2162">
        <f>+VLOOKUP(C2162,'Thanh toán '!M$1335:N$6972,2,0)</f>
        <v>374347</v>
      </c>
      <c r="O2162" s="61">
        <f t="shared" si="102"/>
        <v>0</v>
      </c>
    </row>
    <row r="2163" spans="1:15" hidden="1" x14ac:dyDescent="0.3">
      <c r="A2163" s="18">
        <v>2023</v>
      </c>
      <c r="B2163" s="19" t="s">
        <v>15995</v>
      </c>
      <c r="C2163" s="19">
        <f t="shared" si="100"/>
        <v>13696</v>
      </c>
      <c r="D2163" s="19" t="s">
        <v>13350</v>
      </c>
      <c r="E2163" s="24" t="s">
        <v>15919</v>
      </c>
      <c r="F2163" s="18">
        <f t="shared" si="101"/>
        <v>3</v>
      </c>
      <c r="G2163" s="23" t="s">
        <v>11838</v>
      </c>
      <c r="H2163" s="23" t="s">
        <v>15996</v>
      </c>
      <c r="I2163" s="19" t="s">
        <v>11839</v>
      </c>
      <c r="J2163" s="41">
        <v>340315</v>
      </c>
      <c r="K2163" s="42">
        <v>0.10000146922703966</v>
      </c>
      <c r="L2163" s="41">
        <v>34032</v>
      </c>
      <c r="M2163" s="41">
        <v>374347</v>
      </c>
      <c r="N2163">
        <f>+VLOOKUP(C2163,'Thanh toán '!M$1335:N$6972,2,0)</f>
        <v>374347</v>
      </c>
      <c r="O2163" s="61">
        <f t="shared" si="102"/>
        <v>0</v>
      </c>
    </row>
    <row r="2164" spans="1:15" hidden="1" x14ac:dyDescent="0.3">
      <c r="A2164" s="18">
        <v>2023</v>
      </c>
      <c r="B2164" s="19" t="s">
        <v>15997</v>
      </c>
      <c r="C2164" s="19">
        <f t="shared" si="100"/>
        <v>13697</v>
      </c>
      <c r="D2164" s="19" t="s">
        <v>13350</v>
      </c>
      <c r="E2164" s="24" t="s">
        <v>15919</v>
      </c>
      <c r="F2164" s="18">
        <f t="shared" si="101"/>
        <v>3</v>
      </c>
      <c r="G2164" s="23" t="s">
        <v>12167</v>
      </c>
      <c r="H2164" s="23" t="s">
        <v>12167</v>
      </c>
      <c r="I2164" s="19" t="s">
        <v>12168</v>
      </c>
      <c r="J2164" s="41">
        <v>1632750</v>
      </c>
      <c r="K2164" s="42">
        <v>0.1</v>
      </c>
      <c r="L2164" s="41">
        <v>163275</v>
      </c>
      <c r="M2164" s="41">
        <v>1796025</v>
      </c>
      <c r="N2164">
        <f>+VLOOKUP(C2164,'Thanh toán '!M$1335:N$6972,2,0)</f>
        <v>1796025</v>
      </c>
      <c r="O2164" s="61">
        <f t="shared" si="102"/>
        <v>0</v>
      </c>
    </row>
    <row r="2165" spans="1:15" hidden="1" x14ac:dyDescent="0.3">
      <c r="A2165" s="18">
        <v>2023</v>
      </c>
      <c r="B2165" s="19" t="s">
        <v>15998</v>
      </c>
      <c r="C2165" s="19">
        <f t="shared" si="100"/>
        <v>13698</v>
      </c>
      <c r="D2165" s="19" t="s">
        <v>13350</v>
      </c>
      <c r="E2165" s="24" t="s">
        <v>15919</v>
      </c>
      <c r="F2165" s="18">
        <f t="shared" si="101"/>
        <v>3</v>
      </c>
      <c r="G2165" s="23" t="s">
        <v>12624</v>
      </c>
      <c r="H2165" s="23" t="s">
        <v>12624</v>
      </c>
      <c r="I2165" s="19" t="s">
        <v>12625</v>
      </c>
      <c r="J2165" s="41">
        <v>1102500</v>
      </c>
      <c r="K2165" s="42">
        <v>0.1</v>
      </c>
      <c r="L2165" s="41">
        <v>110250</v>
      </c>
      <c r="M2165" s="41">
        <v>1212750</v>
      </c>
      <c r="N2165">
        <f>+VLOOKUP(C2165,'Thanh toán '!M$1335:N$6972,2,0)</f>
        <v>1212750</v>
      </c>
      <c r="O2165" s="61">
        <f t="shared" si="102"/>
        <v>0</v>
      </c>
    </row>
    <row r="2166" spans="1:15" hidden="1" x14ac:dyDescent="0.3">
      <c r="A2166" s="18">
        <v>2023</v>
      </c>
      <c r="B2166" s="19" t="s">
        <v>15999</v>
      </c>
      <c r="C2166" s="19">
        <f t="shared" si="100"/>
        <v>13699</v>
      </c>
      <c r="D2166" s="19" t="s">
        <v>13350</v>
      </c>
      <c r="E2166" s="24" t="s">
        <v>15919</v>
      </c>
      <c r="F2166" s="18">
        <f t="shared" si="101"/>
        <v>3</v>
      </c>
      <c r="G2166" s="23" t="s">
        <v>12639</v>
      </c>
      <c r="H2166" s="23" t="s">
        <v>12639</v>
      </c>
      <c r="I2166" s="19" t="s">
        <v>12640</v>
      </c>
      <c r="J2166" s="41">
        <v>2592410</v>
      </c>
      <c r="K2166" s="42">
        <v>0.1</v>
      </c>
      <c r="L2166" s="41">
        <v>259241</v>
      </c>
      <c r="M2166" s="41">
        <v>2851651</v>
      </c>
      <c r="N2166">
        <f>+VLOOKUP(C2166,'Thanh toán '!M$1335:N$6972,2,0)</f>
        <v>2851651</v>
      </c>
      <c r="O2166" s="61">
        <f t="shared" si="102"/>
        <v>0</v>
      </c>
    </row>
    <row r="2167" spans="1:15" hidden="1" x14ac:dyDescent="0.3">
      <c r="A2167" s="18">
        <v>2023</v>
      </c>
      <c r="B2167" s="19" t="s">
        <v>16000</v>
      </c>
      <c r="C2167" s="19">
        <f t="shared" si="100"/>
        <v>13700</v>
      </c>
      <c r="D2167" s="19" t="s">
        <v>13350</v>
      </c>
      <c r="E2167" s="24" t="s">
        <v>15919</v>
      </c>
      <c r="F2167" s="18">
        <f t="shared" si="101"/>
        <v>3</v>
      </c>
      <c r="G2167" s="23" t="s">
        <v>12645</v>
      </c>
      <c r="H2167" s="23" t="s">
        <v>12645</v>
      </c>
      <c r="I2167" s="19" t="s">
        <v>12646</v>
      </c>
      <c r="J2167" s="41">
        <v>512516</v>
      </c>
      <c r="K2167" s="42">
        <v>0.10000078046343919</v>
      </c>
      <c r="L2167" s="41">
        <v>51252</v>
      </c>
      <c r="M2167" s="41">
        <v>563768</v>
      </c>
      <c r="N2167">
        <f>+VLOOKUP(C2167,'Thanh toán '!M$1335:N$6972,2,0)</f>
        <v>563768</v>
      </c>
      <c r="O2167" s="61">
        <f t="shared" si="102"/>
        <v>0</v>
      </c>
    </row>
    <row r="2168" spans="1:15" hidden="1" x14ac:dyDescent="0.3">
      <c r="A2168" s="18">
        <v>2023</v>
      </c>
      <c r="B2168" s="19" t="s">
        <v>16001</v>
      </c>
      <c r="C2168" s="19">
        <f t="shared" si="100"/>
        <v>13701</v>
      </c>
      <c r="D2168" s="19" t="s">
        <v>13350</v>
      </c>
      <c r="E2168" s="24" t="s">
        <v>15919</v>
      </c>
      <c r="F2168" s="18">
        <f t="shared" si="101"/>
        <v>3</v>
      </c>
      <c r="G2168" s="23" t="s">
        <v>12191</v>
      </c>
      <c r="H2168" s="23" t="s">
        <v>15505</v>
      </c>
      <c r="I2168" s="19" t="s">
        <v>12192</v>
      </c>
      <c r="J2168" s="41">
        <v>340315</v>
      </c>
      <c r="K2168" s="42">
        <v>0.10000146922703966</v>
      </c>
      <c r="L2168" s="41">
        <v>34032</v>
      </c>
      <c r="M2168" s="41">
        <v>374347</v>
      </c>
      <c r="N2168">
        <f>+VLOOKUP(C2168,'Thanh toán '!M$1335:N$6972,2,0)</f>
        <v>374347</v>
      </c>
      <c r="O2168" s="61">
        <f t="shared" si="102"/>
        <v>0</v>
      </c>
    </row>
    <row r="2169" spans="1:15" hidden="1" x14ac:dyDescent="0.3">
      <c r="A2169" s="18">
        <v>2023</v>
      </c>
      <c r="B2169" s="19" t="s">
        <v>16002</v>
      </c>
      <c r="C2169" s="19">
        <f t="shared" si="100"/>
        <v>13702</v>
      </c>
      <c r="D2169" s="19" t="s">
        <v>13350</v>
      </c>
      <c r="E2169" s="24" t="s">
        <v>15919</v>
      </c>
      <c r="F2169" s="18">
        <f t="shared" si="101"/>
        <v>3</v>
      </c>
      <c r="G2169" s="23" t="s">
        <v>12194</v>
      </c>
      <c r="H2169" s="23" t="s">
        <v>12194</v>
      </c>
      <c r="I2169" s="19" t="s">
        <v>12195</v>
      </c>
      <c r="J2169" s="41">
        <v>2811470</v>
      </c>
      <c r="K2169" s="42">
        <v>0.1</v>
      </c>
      <c r="L2169" s="41">
        <v>281147</v>
      </c>
      <c r="M2169" s="41">
        <v>3092617</v>
      </c>
      <c r="N2169">
        <f>+VLOOKUP(C2169,'Thanh toán '!M$1335:N$6972,2,0)</f>
        <v>3092617</v>
      </c>
      <c r="O2169" s="61">
        <f t="shared" si="102"/>
        <v>0</v>
      </c>
    </row>
    <row r="2170" spans="1:15" hidden="1" x14ac:dyDescent="0.3">
      <c r="A2170" s="18">
        <v>2023</v>
      </c>
      <c r="B2170" s="19" t="s">
        <v>16003</v>
      </c>
      <c r="C2170" s="19">
        <f t="shared" si="100"/>
        <v>13703</v>
      </c>
      <c r="D2170" s="19" t="s">
        <v>13350</v>
      </c>
      <c r="E2170" s="24" t="s">
        <v>15919</v>
      </c>
      <c r="F2170" s="18">
        <f t="shared" si="101"/>
        <v>3</v>
      </c>
      <c r="G2170" s="23" t="s">
        <v>12185</v>
      </c>
      <c r="H2170" s="23" t="s">
        <v>12185</v>
      </c>
      <c r="I2170" s="19" t="s">
        <v>12186</v>
      </c>
      <c r="J2170" s="41">
        <v>3035550</v>
      </c>
      <c r="K2170" s="42">
        <v>0.1</v>
      </c>
      <c r="L2170" s="41">
        <v>303555</v>
      </c>
      <c r="M2170" s="41">
        <v>3339105</v>
      </c>
      <c r="N2170">
        <f>+VLOOKUP(C2170,'Thanh toán '!M$1335:N$6972,2,0)</f>
        <v>3339105</v>
      </c>
      <c r="O2170" s="61">
        <f t="shared" si="102"/>
        <v>0</v>
      </c>
    </row>
    <row r="2171" spans="1:15" hidden="1" x14ac:dyDescent="0.3">
      <c r="A2171" s="18">
        <v>2023</v>
      </c>
      <c r="B2171" s="19" t="s">
        <v>16004</v>
      </c>
      <c r="C2171" s="19">
        <f t="shared" si="100"/>
        <v>13704</v>
      </c>
      <c r="D2171" s="19" t="s">
        <v>13350</v>
      </c>
      <c r="E2171" s="24" t="s">
        <v>15919</v>
      </c>
      <c r="F2171" s="18">
        <f t="shared" si="101"/>
        <v>3</v>
      </c>
      <c r="G2171" s="23" t="s">
        <v>12182</v>
      </c>
      <c r="H2171" s="23" t="s">
        <v>12182</v>
      </c>
      <c r="I2171" s="19" t="s">
        <v>12183</v>
      </c>
      <c r="J2171" s="41">
        <v>7184850</v>
      </c>
      <c r="K2171" s="42">
        <v>0.1</v>
      </c>
      <c r="L2171" s="41">
        <v>718485</v>
      </c>
      <c r="M2171" s="41">
        <v>7903335</v>
      </c>
      <c r="N2171">
        <f>+VLOOKUP(C2171,'Thanh toán '!M$1335:N$6972,2,0)</f>
        <v>7903335</v>
      </c>
      <c r="O2171" s="61">
        <f t="shared" si="102"/>
        <v>0</v>
      </c>
    </row>
    <row r="2172" spans="1:15" hidden="1" x14ac:dyDescent="0.3">
      <c r="A2172" s="18">
        <v>2023</v>
      </c>
      <c r="B2172" s="19" t="s">
        <v>16005</v>
      </c>
      <c r="C2172" s="19">
        <f t="shared" si="100"/>
        <v>13705</v>
      </c>
      <c r="D2172" s="19" t="s">
        <v>13350</v>
      </c>
      <c r="E2172" s="24" t="s">
        <v>15919</v>
      </c>
      <c r="F2172" s="18">
        <f t="shared" si="101"/>
        <v>3</v>
      </c>
      <c r="G2172" s="23" t="s">
        <v>12173</v>
      </c>
      <c r="H2172" s="23" t="s">
        <v>12173</v>
      </c>
      <c r="I2172" s="19" t="s">
        <v>12174</v>
      </c>
      <c r="J2172" s="41">
        <v>3948880</v>
      </c>
      <c r="K2172" s="42">
        <v>0.1</v>
      </c>
      <c r="L2172" s="41">
        <v>394888</v>
      </c>
      <c r="M2172" s="41">
        <v>4343768</v>
      </c>
      <c r="N2172">
        <f>+VLOOKUP(C2172,'Thanh toán '!M$1335:N$6972,2,0)</f>
        <v>4343768</v>
      </c>
      <c r="O2172" s="61">
        <f t="shared" si="102"/>
        <v>0</v>
      </c>
    </row>
    <row r="2173" spans="1:15" hidden="1" x14ac:dyDescent="0.3">
      <c r="A2173" s="18">
        <v>2023</v>
      </c>
      <c r="B2173" s="19" t="s">
        <v>16006</v>
      </c>
      <c r="C2173" s="19">
        <f t="shared" si="100"/>
        <v>13706</v>
      </c>
      <c r="D2173" s="19" t="s">
        <v>13350</v>
      </c>
      <c r="E2173" s="24" t="s">
        <v>15919</v>
      </c>
      <c r="F2173" s="18">
        <f t="shared" si="101"/>
        <v>3</v>
      </c>
      <c r="G2173" s="23" t="s">
        <v>12422</v>
      </c>
      <c r="H2173" s="23" t="s">
        <v>12422</v>
      </c>
      <c r="I2173" s="19" t="s">
        <v>12423</v>
      </c>
      <c r="J2173" s="41">
        <v>2220235</v>
      </c>
      <c r="K2173" s="42">
        <v>0.10000022520138634</v>
      </c>
      <c r="L2173" s="41">
        <v>222024</v>
      </c>
      <c r="M2173" s="41">
        <v>2442259</v>
      </c>
      <c r="N2173">
        <f>+VLOOKUP(C2173,'Thanh toán '!M$1335:N$6972,2,0)</f>
        <v>2442259</v>
      </c>
      <c r="O2173" s="61">
        <f t="shared" si="102"/>
        <v>0</v>
      </c>
    </row>
    <row r="2174" spans="1:15" hidden="1" x14ac:dyDescent="0.3">
      <c r="A2174" s="18">
        <v>2023</v>
      </c>
      <c r="B2174" s="19" t="s">
        <v>16007</v>
      </c>
      <c r="C2174" s="19">
        <f t="shared" si="100"/>
        <v>13707</v>
      </c>
      <c r="D2174" s="19" t="s">
        <v>13350</v>
      </c>
      <c r="E2174" s="24" t="s">
        <v>15919</v>
      </c>
      <c r="F2174" s="18">
        <f t="shared" si="101"/>
        <v>3</v>
      </c>
      <c r="G2174" s="23" t="s">
        <v>12835</v>
      </c>
      <c r="H2174" s="23" t="s">
        <v>12835</v>
      </c>
      <c r="I2174" s="19" t="s">
        <v>12836</v>
      </c>
      <c r="J2174" s="41">
        <v>4279870</v>
      </c>
      <c r="K2174" s="42">
        <v>0.1</v>
      </c>
      <c r="L2174" s="41">
        <v>427987</v>
      </c>
      <c r="M2174" s="41">
        <v>4707857</v>
      </c>
      <c r="N2174">
        <f>+VLOOKUP(C2174,'Thanh toán '!M$1335:N$6972,2,0)</f>
        <v>4707857</v>
      </c>
      <c r="O2174" s="61">
        <f t="shared" si="102"/>
        <v>0</v>
      </c>
    </row>
    <row r="2175" spans="1:15" hidden="1" x14ac:dyDescent="0.3">
      <c r="A2175" s="18">
        <v>2023</v>
      </c>
      <c r="B2175" s="19" t="s">
        <v>16008</v>
      </c>
      <c r="C2175" s="19">
        <f t="shared" si="100"/>
        <v>13708</v>
      </c>
      <c r="D2175" s="19" t="s">
        <v>13350</v>
      </c>
      <c r="E2175" s="24" t="s">
        <v>15919</v>
      </c>
      <c r="F2175" s="18">
        <f t="shared" si="101"/>
        <v>3</v>
      </c>
      <c r="G2175" s="23" t="s">
        <v>12167</v>
      </c>
      <c r="H2175" s="23" t="s">
        <v>12167</v>
      </c>
      <c r="I2175" s="19" t="s">
        <v>12168</v>
      </c>
      <c r="J2175" s="41">
        <v>1705910</v>
      </c>
      <c r="K2175" s="42">
        <v>0.1</v>
      </c>
      <c r="L2175" s="41">
        <v>170591</v>
      </c>
      <c r="M2175" s="41">
        <v>1876501</v>
      </c>
      <c r="N2175">
        <f>+VLOOKUP(C2175,'Thanh toán '!M$1335:N$6972,2,0)</f>
        <v>1876501</v>
      </c>
      <c r="O2175" s="61">
        <f t="shared" si="102"/>
        <v>0</v>
      </c>
    </row>
    <row r="2176" spans="1:15" hidden="1" x14ac:dyDescent="0.3">
      <c r="A2176" s="18">
        <v>2023</v>
      </c>
      <c r="B2176" s="19" t="s">
        <v>16009</v>
      </c>
      <c r="C2176" s="19">
        <f t="shared" si="100"/>
        <v>13710</v>
      </c>
      <c r="D2176" s="19" t="s">
        <v>13350</v>
      </c>
      <c r="E2176" s="24" t="s">
        <v>15919</v>
      </c>
      <c r="F2176" s="18">
        <f t="shared" si="101"/>
        <v>3</v>
      </c>
      <c r="G2176" s="23" t="s">
        <v>11799</v>
      </c>
      <c r="H2176" s="23" t="s">
        <v>13810</v>
      </c>
      <c r="I2176" s="19" t="s">
        <v>11725</v>
      </c>
      <c r="J2176" s="41">
        <v>352800</v>
      </c>
      <c r="K2176" s="42">
        <v>0.1</v>
      </c>
      <c r="L2176" s="41">
        <v>35280</v>
      </c>
      <c r="M2176" s="41">
        <v>388080</v>
      </c>
      <c r="N2176">
        <f>+VLOOKUP(C2176,'Thanh toán '!M$1335:N$6972,2,0)</f>
        <v>388080</v>
      </c>
      <c r="O2176" s="61">
        <f t="shared" si="102"/>
        <v>0</v>
      </c>
    </row>
    <row r="2177" spans="1:15" hidden="1" x14ac:dyDescent="0.3">
      <c r="A2177" s="18">
        <v>2023</v>
      </c>
      <c r="B2177" s="19" t="s">
        <v>16010</v>
      </c>
      <c r="C2177" s="19">
        <f t="shared" si="100"/>
        <v>13711</v>
      </c>
      <c r="D2177" s="19" t="s">
        <v>13350</v>
      </c>
      <c r="E2177" s="24" t="s">
        <v>15919</v>
      </c>
      <c r="F2177" s="18">
        <f t="shared" si="101"/>
        <v>3</v>
      </c>
      <c r="G2177" s="23" t="s">
        <v>11799</v>
      </c>
      <c r="H2177" s="23" t="s">
        <v>13810</v>
      </c>
      <c r="I2177" s="19" t="s">
        <v>11725</v>
      </c>
      <c r="J2177" s="41">
        <v>538230</v>
      </c>
      <c r="K2177" s="42">
        <v>0.1</v>
      </c>
      <c r="L2177" s="41">
        <v>53823</v>
      </c>
      <c r="M2177" s="41">
        <v>592053</v>
      </c>
      <c r="N2177">
        <f>+VLOOKUP(C2177,'Thanh toán '!M$1335:N$6972,2,0)</f>
        <v>592053</v>
      </c>
      <c r="O2177" s="61">
        <f t="shared" si="102"/>
        <v>0</v>
      </c>
    </row>
    <row r="2178" spans="1:15" hidden="1" x14ac:dyDescent="0.3">
      <c r="A2178" s="18">
        <v>2023</v>
      </c>
      <c r="B2178" s="19" t="s">
        <v>16011</v>
      </c>
      <c r="C2178" s="19">
        <f t="shared" si="100"/>
        <v>13723</v>
      </c>
      <c r="D2178" s="19" t="s">
        <v>13350</v>
      </c>
      <c r="E2178" s="24" t="s">
        <v>15919</v>
      </c>
      <c r="F2178" s="18">
        <f t="shared" si="101"/>
        <v>3</v>
      </c>
      <c r="G2178" s="23" t="s">
        <v>12167</v>
      </c>
      <c r="H2178" s="23" t="s">
        <v>12167</v>
      </c>
      <c r="I2178" s="19" t="s">
        <v>12168</v>
      </c>
      <c r="J2178" s="41">
        <v>367155</v>
      </c>
      <c r="K2178" s="42">
        <v>0.10000136182266345</v>
      </c>
      <c r="L2178" s="41">
        <v>36716</v>
      </c>
      <c r="M2178" s="41">
        <v>403871</v>
      </c>
      <c r="N2178">
        <f>+VLOOKUP(C2178,'Thanh toán '!M$1335:N$6972,2,0)</f>
        <v>403871</v>
      </c>
      <c r="O2178" s="61">
        <f t="shared" si="102"/>
        <v>0</v>
      </c>
    </row>
    <row r="2179" spans="1:15" hidden="1" x14ac:dyDescent="0.3">
      <c r="A2179" s="18">
        <v>2023</v>
      </c>
      <c r="B2179" s="19" t="s">
        <v>16012</v>
      </c>
      <c r="C2179" s="19">
        <f t="shared" si="100"/>
        <v>13733</v>
      </c>
      <c r="D2179" s="19" t="s">
        <v>13350</v>
      </c>
      <c r="E2179" s="24" t="s">
        <v>16013</v>
      </c>
      <c r="F2179" s="18">
        <f t="shared" si="101"/>
        <v>3</v>
      </c>
      <c r="G2179" s="23" t="s">
        <v>11860</v>
      </c>
      <c r="H2179" s="23" t="s">
        <v>16014</v>
      </c>
      <c r="I2179" s="19" t="s">
        <v>11719</v>
      </c>
      <c r="J2179" s="41">
        <v>1390516</v>
      </c>
      <c r="K2179" s="42">
        <v>0.10000028766299704</v>
      </c>
      <c r="L2179" s="41">
        <v>139052</v>
      </c>
      <c r="M2179" s="41">
        <v>1529568</v>
      </c>
      <c r="N2179">
        <f>+VLOOKUP(C2179,'Thanh toán '!M$1335:N$6972,2,0)</f>
        <v>1529568</v>
      </c>
      <c r="O2179" s="61">
        <f t="shared" si="102"/>
        <v>0</v>
      </c>
    </row>
    <row r="2180" spans="1:15" hidden="1" x14ac:dyDescent="0.3">
      <c r="A2180" s="18">
        <v>2023</v>
      </c>
      <c r="B2180" s="19" t="s">
        <v>16015</v>
      </c>
      <c r="C2180" s="19">
        <f t="shared" si="100"/>
        <v>13735</v>
      </c>
      <c r="D2180" s="19" t="s">
        <v>13350</v>
      </c>
      <c r="E2180" s="24" t="s">
        <v>16013</v>
      </c>
      <c r="F2180" s="18">
        <f t="shared" si="101"/>
        <v>3</v>
      </c>
      <c r="G2180" s="23" t="s">
        <v>12215</v>
      </c>
      <c r="H2180" s="23" t="s">
        <v>16016</v>
      </c>
      <c r="I2180" s="19" t="s">
        <v>12216</v>
      </c>
      <c r="J2180" s="41">
        <v>2525545</v>
      </c>
      <c r="K2180" s="42">
        <v>0.1000001979770703</v>
      </c>
      <c r="L2180" s="41">
        <v>252555</v>
      </c>
      <c r="M2180" s="41">
        <v>2778100</v>
      </c>
      <c r="N2180">
        <f>+VLOOKUP(C2180,'Thanh toán '!M$1335:N$6972,2,0)</f>
        <v>2778100</v>
      </c>
      <c r="O2180" s="61">
        <f t="shared" si="102"/>
        <v>0</v>
      </c>
    </row>
    <row r="2181" spans="1:15" hidden="1" x14ac:dyDescent="0.3">
      <c r="A2181" s="18">
        <v>2023</v>
      </c>
      <c r="B2181" s="19" t="s">
        <v>16017</v>
      </c>
      <c r="C2181" s="19">
        <f t="shared" si="100"/>
        <v>13753</v>
      </c>
      <c r="D2181" s="19" t="s">
        <v>13350</v>
      </c>
      <c r="E2181" s="24" t="s">
        <v>16013</v>
      </c>
      <c r="F2181" s="18">
        <f t="shared" si="101"/>
        <v>3</v>
      </c>
      <c r="G2181" s="23" t="s">
        <v>11799</v>
      </c>
      <c r="H2181" s="23" t="s">
        <v>13722</v>
      </c>
      <c r="I2181" s="19" t="s">
        <v>11725</v>
      </c>
      <c r="J2181" s="41">
        <v>340315</v>
      </c>
      <c r="K2181" s="42">
        <v>0.10000146922703966</v>
      </c>
      <c r="L2181" s="41">
        <v>34032</v>
      </c>
      <c r="M2181" s="41">
        <v>374347</v>
      </c>
      <c r="N2181">
        <f>+VLOOKUP(C2181,'Thanh toán '!M$1335:N$6972,2,0)</f>
        <v>374347</v>
      </c>
      <c r="O2181" s="61">
        <f t="shared" si="102"/>
        <v>0</v>
      </c>
    </row>
    <row r="2182" spans="1:15" hidden="1" x14ac:dyDescent="0.3">
      <c r="A2182" s="18">
        <v>2023</v>
      </c>
      <c r="B2182" s="19" t="s">
        <v>16018</v>
      </c>
      <c r="C2182" s="19">
        <f t="shared" ref="C2182:C2245" si="103">+B2182*1</f>
        <v>13757</v>
      </c>
      <c r="D2182" s="19" t="s">
        <v>13350</v>
      </c>
      <c r="E2182" s="24" t="s">
        <v>16013</v>
      </c>
      <c r="F2182" s="18">
        <f t="shared" ref="F2182:F2245" si="104">+MONTH(E2182)</f>
        <v>3</v>
      </c>
      <c r="G2182" s="23" t="s">
        <v>11799</v>
      </c>
      <c r="H2182" s="23" t="s">
        <v>13907</v>
      </c>
      <c r="I2182" s="19" t="s">
        <v>11725</v>
      </c>
      <c r="J2182" s="41">
        <v>926129</v>
      </c>
      <c r="K2182" s="42">
        <v>0.10000010797631863</v>
      </c>
      <c r="L2182" s="41">
        <v>92613</v>
      </c>
      <c r="M2182" s="41">
        <v>1018742</v>
      </c>
      <c r="N2182">
        <f>+VLOOKUP(C2182,'Thanh toán '!M$1335:N$6972,2,0)</f>
        <v>1018742</v>
      </c>
      <c r="O2182" s="61">
        <f t="shared" ref="O2182:O2245" si="105">+N2182-M2182</f>
        <v>0</v>
      </c>
    </row>
    <row r="2183" spans="1:15" hidden="1" x14ac:dyDescent="0.3">
      <c r="A2183" s="18">
        <v>2023</v>
      </c>
      <c r="B2183" s="19" t="s">
        <v>16019</v>
      </c>
      <c r="C2183" s="19">
        <f t="shared" si="103"/>
        <v>13759</v>
      </c>
      <c r="D2183" s="19" t="s">
        <v>13350</v>
      </c>
      <c r="E2183" s="24" t="s">
        <v>16013</v>
      </c>
      <c r="F2183" s="18">
        <f t="shared" si="104"/>
        <v>3</v>
      </c>
      <c r="G2183" s="23" t="s">
        <v>11799</v>
      </c>
      <c r="H2183" s="23" t="s">
        <v>14357</v>
      </c>
      <c r="I2183" s="19" t="s">
        <v>11725</v>
      </c>
      <c r="J2183" s="41">
        <v>340315</v>
      </c>
      <c r="K2183" s="42">
        <v>0.10000146922703966</v>
      </c>
      <c r="L2183" s="41">
        <v>34032</v>
      </c>
      <c r="M2183" s="41">
        <v>374347</v>
      </c>
      <c r="N2183">
        <f>+VLOOKUP(C2183,'Thanh toán '!M$1335:N$6972,2,0)</f>
        <v>374347</v>
      </c>
      <c r="O2183" s="61">
        <f t="shared" si="105"/>
        <v>0</v>
      </c>
    </row>
    <row r="2184" spans="1:15" hidden="1" x14ac:dyDescent="0.3">
      <c r="A2184" s="18">
        <v>2023</v>
      </c>
      <c r="B2184" s="19" t="s">
        <v>16020</v>
      </c>
      <c r="C2184" s="19">
        <f t="shared" si="103"/>
        <v>13776</v>
      </c>
      <c r="D2184" s="19" t="s">
        <v>13350</v>
      </c>
      <c r="E2184" s="24" t="s">
        <v>16013</v>
      </c>
      <c r="F2184" s="18">
        <f t="shared" si="104"/>
        <v>3</v>
      </c>
      <c r="G2184" s="23" t="s">
        <v>11799</v>
      </c>
      <c r="H2184" s="23" t="s">
        <v>13893</v>
      </c>
      <c r="I2184" s="19" t="s">
        <v>11725</v>
      </c>
      <c r="J2184" s="41">
        <v>340315</v>
      </c>
      <c r="K2184" s="42">
        <v>0.10000146922703966</v>
      </c>
      <c r="L2184" s="41">
        <v>34032</v>
      </c>
      <c r="M2184" s="41">
        <v>374347</v>
      </c>
      <c r="N2184">
        <f>+VLOOKUP(C2184,'Thanh toán '!M$1335:N$6972,2,0)</f>
        <v>374347</v>
      </c>
      <c r="O2184" s="61">
        <f t="shared" si="105"/>
        <v>0</v>
      </c>
    </row>
    <row r="2185" spans="1:15" hidden="1" x14ac:dyDescent="0.3">
      <c r="A2185" s="18">
        <v>2023</v>
      </c>
      <c r="B2185" s="19" t="s">
        <v>16021</v>
      </c>
      <c r="C2185" s="19">
        <f t="shared" si="103"/>
        <v>13790</v>
      </c>
      <c r="D2185" s="19" t="s">
        <v>13350</v>
      </c>
      <c r="E2185" s="24" t="s">
        <v>16013</v>
      </c>
      <c r="F2185" s="18">
        <f t="shared" si="104"/>
        <v>3</v>
      </c>
      <c r="G2185" s="23" t="s">
        <v>11799</v>
      </c>
      <c r="H2185" s="23" t="s">
        <v>14249</v>
      </c>
      <c r="I2185" s="19" t="s">
        <v>11725</v>
      </c>
      <c r="J2185" s="41">
        <v>333174</v>
      </c>
      <c r="K2185" s="42">
        <v>9.999879942612569E-2</v>
      </c>
      <c r="L2185" s="41">
        <v>33317</v>
      </c>
      <c r="M2185" s="41">
        <v>366491</v>
      </c>
      <c r="N2185">
        <f>+VLOOKUP(C2185,'Thanh toán '!M$1335:N$6972,2,0)</f>
        <v>366491</v>
      </c>
      <c r="O2185" s="61">
        <f t="shared" si="105"/>
        <v>0</v>
      </c>
    </row>
    <row r="2186" spans="1:15" hidden="1" x14ac:dyDescent="0.3">
      <c r="A2186" s="18">
        <v>2023</v>
      </c>
      <c r="B2186" s="19" t="s">
        <v>16022</v>
      </c>
      <c r="C2186" s="19">
        <f t="shared" si="103"/>
        <v>13791</v>
      </c>
      <c r="D2186" s="19" t="s">
        <v>13350</v>
      </c>
      <c r="E2186" s="24" t="s">
        <v>16013</v>
      </c>
      <c r="F2186" s="18">
        <f t="shared" si="104"/>
        <v>3</v>
      </c>
      <c r="G2186" s="23" t="s">
        <v>11799</v>
      </c>
      <c r="H2186" s="23" t="s">
        <v>13835</v>
      </c>
      <c r="I2186" s="19" t="s">
        <v>11725</v>
      </c>
      <c r="J2186" s="41">
        <v>340315</v>
      </c>
      <c r="K2186" s="42">
        <v>0.10000146922703966</v>
      </c>
      <c r="L2186" s="41">
        <v>34032</v>
      </c>
      <c r="M2186" s="41">
        <v>374347</v>
      </c>
      <c r="N2186">
        <f>+VLOOKUP(C2186,'Thanh toán '!M$1335:N$6972,2,0)</f>
        <v>374347</v>
      </c>
      <c r="O2186" s="61">
        <f t="shared" si="105"/>
        <v>0</v>
      </c>
    </row>
    <row r="2187" spans="1:15" hidden="1" x14ac:dyDescent="0.3">
      <c r="A2187" s="18">
        <v>2023</v>
      </c>
      <c r="B2187" s="19" t="s">
        <v>16023</v>
      </c>
      <c r="C2187" s="19">
        <f t="shared" si="103"/>
        <v>13803</v>
      </c>
      <c r="D2187" s="19" t="s">
        <v>13350</v>
      </c>
      <c r="E2187" s="24" t="s">
        <v>16013</v>
      </c>
      <c r="F2187" s="18">
        <f t="shared" si="104"/>
        <v>3</v>
      </c>
      <c r="G2187" s="23" t="s">
        <v>11799</v>
      </c>
      <c r="H2187" s="23" t="s">
        <v>13827</v>
      </c>
      <c r="I2187" s="19" t="s">
        <v>11725</v>
      </c>
      <c r="J2187" s="41">
        <v>340315</v>
      </c>
      <c r="K2187" s="42">
        <v>0.10000146922703966</v>
      </c>
      <c r="L2187" s="41">
        <v>34032</v>
      </c>
      <c r="M2187" s="41">
        <v>374347</v>
      </c>
      <c r="N2187">
        <f>+VLOOKUP(C2187,'Thanh toán '!M$1335:N$6972,2,0)</f>
        <v>374347</v>
      </c>
      <c r="O2187" s="61">
        <f t="shared" si="105"/>
        <v>0</v>
      </c>
    </row>
    <row r="2188" spans="1:15" hidden="1" x14ac:dyDescent="0.3">
      <c r="A2188" s="18">
        <v>2023</v>
      </c>
      <c r="B2188" s="19" t="s">
        <v>16024</v>
      </c>
      <c r="C2188" s="19">
        <f t="shared" si="103"/>
        <v>13805</v>
      </c>
      <c r="D2188" s="19" t="s">
        <v>13350</v>
      </c>
      <c r="E2188" s="24" t="s">
        <v>16013</v>
      </c>
      <c r="F2188" s="18">
        <f t="shared" si="104"/>
        <v>3</v>
      </c>
      <c r="G2188" s="23" t="s">
        <v>11799</v>
      </c>
      <c r="H2188" s="23" t="s">
        <v>13413</v>
      </c>
      <c r="I2188" s="19" t="s">
        <v>11725</v>
      </c>
      <c r="J2188" s="41">
        <v>700329</v>
      </c>
      <c r="K2188" s="42">
        <v>0.10000014279003154</v>
      </c>
      <c r="L2188" s="41">
        <v>70033</v>
      </c>
      <c r="M2188" s="41">
        <v>770362</v>
      </c>
      <c r="N2188">
        <f>+VLOOKUP(C2188,'Thanh toán '!M$1335:N$6972,2,0)</f>
        <v>770362</v>
      </c>
      <c r="O2188" s="61">
        <f t="shared" si="105"/>
        <v>0</v>
      </c>
    </row>
    <row r="2189" spans="1:15" hidden="1" x14ac:dyDescent="0.3">
      <c r="A2189" s="18">
        <v>2023</v>
      </c>
      <c r="B2189" s="19" t="s">
        <v>16025</v>
      </c>
      <c r="C2189" s="19">
        <f t="shared" si="103"/>
        <v>13806</v>
      </c>
      <c r="D2189" s="19" t="s">
        <v>13350</v>
      </c>
      <c r="E2189" s="24" t="s">
        <v>16013</v>
      </c>
      <c r="F2189" s="18">
        <f t="shared" si="104"/>
        <v>3</v>
      </c>
      <c r="G2189" s="23" t="s">
        <v>11799</v>
      </c>
      <c r="H2189" s="23" t="s">
        <v>13413</v>
      </c>
      <c r="I2189" s="19" t="s">
        <v>11725</v>
      </c>
      <c r="J2189" s="41">
        <v>340315</v>
      </c>
      <c r="K2189" s="42">
        <v>0.10000146922703966</v>
      </c>
      <c r="L2189" s="41">
        <v>34032</v>
      </c>
      <c r="M2189" s="41">
        <v>374347</v>
      </c>
      <c r="N2189">
        <f>+VLOOKUP(C2189,'Thanh toán '!M$1335:N$6972,2,0)</f>
        <v>374347</v>
      </c>
      <c r="O2189" s="61">
        <f t="shared" si="105"/>
        <v>0</v>
      </c>
    </row>
    <row r="2190" spans="1:15" hidden="1" x14ac:dyDescent="0.3">
      <c r="A2190" s="18">
        <v>2023</v>
      </c>
      <c r="B2190" s="19" t="s">
        <v>16026</v>
      </c>
      <c r="C2190" s="19">
        <f t="shared" si="103"/>
        <v>13824</v>
      </c>
      <c r="D2190" s="19" t="s">
        <v>13350</v>
      </c>
      <c r="E2190" s="24" t="s">
        <v>16013</v>
      </c>
      <c r="F2190" s="18">
        <f t="shared" si="104"/>
        <v>3</v>
      </c>
      <c r="G2190" s="23" t="s">
        <v>11799</v>
      </c>
      <c r="H2190" s="23" t="s">
        <v>14125</v>
      </c>
      <c r="I2190" s="19" t="s">
        <v>11725</v>
      </c>
      <c r="J2190" s="41">
        <v>922445</v>
      </c>
      <c r="K2190" s="42">
        <v>0.10000054203773667</v>
      </c>
      <c r="L2190" s="41">
        <v>92245</v>
      </c>
      <c r="M2190" s="41">
        <v>1014690</v>
      </c>
      <c r="N2190">
        <f>+VLOOKUP(C2190,'Thanh toán '!M$1335:N$6972,2,0)</f>
        <v>1014690</v>
      </c>
      <c r="O2190" s="61">
        <f t="shared" si="105"/>
        <v>0</v>
      </c>
    </row>
    <row r="2191" spans="1:15" hidden="1" x14ac:dyDescent="0.3">
      <c r="A2191" s="18">
        <v>2023</v>
      </c>
      <c r="B2191" s="19" t="s">
        <v>16027</v>
      </c>
      <c r="C2191" s="19">
        <f t="shared" si="103"/>
        <v>14110</v>
      </c>
      <c r="D2191" s="19" t="s">
        <v>13350</v>
      </c>
      <c r="E2191" s="24" t="s">
        <v>16013</v>
      </c>
      <c r="F2191" s="18">
        <f t="shared" si="104"/>
        <v>3</v>
      </c>
      <c r="G2191" s="23" t="s">
        <v>11799</v>
      </c>
      <c r="H2191" s="23" t="s">
        <v>15003</v>
      </c>
      <c r="I2191" s="19" t="s">
        <v>11725</v>
      </c>
      <c r="J2191" s="41">
        <v>1938065</v>
      </c>
      <c r="K2191" s="42">
        <v>0.10000025798928312</v>
      </c>
      <c r="L2191" s="41">
        <v>193807</v>
      </c>
      <c r="M2191" s="41">
        <v>2131872</v>
      </c>
      <c r="N2191">
        <f>+VLOOKUP(C2191,'Thanh toán '!M$1335:N$6972,2,0)</f>
        <v>2131872</v>
      </c>
      <c r="O2191" s="61">
        <f t="shared" si="105"/>
        <v>0</v>
      </c>
    </row>
    <row r="2192" spans="1:15" hidden="1" x14ac:dyDescent="0.3">
      <c r="A2192" s="18">
        <v>2023</v>
      </c>
      <c r="B2192" s="19" t="s">
        <v>16028</v>
      </c>
      <c r="C2192" s="19">
        <f t="shared" si="103"/>
        <v>14166</v>
      </c>
      <c r="D2192" s="19" t="s">
        <v>13350</v>
      </c>
      <c r="E2192" s="24" t="s">
        <v>16013</v>
      </c>
      <c r="F2192" s="18">
        <f t="shared" si="104"/>
        <v>3</v>
      </c>
      <c r="G2192" s="23" t="s">
        <v>11799</v>
      </c>
      <c r="H2192" s="23" t="s">
        <v>13343</v>
      </c>
      <c r="I2192" s="19" t="s">
        <v>11725</v>
      </c>
      <c r="J2192" s="41">
        <v>734310</v>
      </c>
      <c r="K2192" s="42">
        <v>0.1</v>
      </c>
      <c r="L2192" s="41">
        <v>73431</v>
      </c>
      <c r="M2192" s="41">
        <v>807741</v>
      </c>
      <c r="N2192">
        <f>+VLOOKUP(C2192,'Thanh toán '!M$1335:N$6972,2,0)</f>
        <v>807741</v>
      </c>
      <c r="O2192" s="61">
        <f t="shared" si="105"/>
        <v>0</v>
      </c>
    </row>
    <row r="2193" spans="1:15" hidden="1" x14ac:dyDescent="0.3">
      <c r="A2193" s="18">
        <v>2023</v>
      </c>
      <c r="B2193" s="19" t="s">
        <v>16029</v>
      </c>
      <c r="C2193" s="19">
        <f t="shared" si="103"/>
        <v>14180</v>
      </c>
      <c r="D2193" s="19" t="s">
        <v>13350</v>
      </c>
      <c r="E2193" s="24" t="s">
        <v>16013</v>
      </c>
      <c r="F2193" s="18">
        <f t="shared" si="104"/>
        <v>3</v>
      </c>
      <c r="G2193" s="23" t="s">
        <v>11799</v>
      </c>
      <c r="H2193" s="23" t="s">
        <v>13669</v>
      </c>
      <c r="I2193" s="19" t="s">
        <v>11725</v>
      </c>
      <c r="J2193" s="41">
        <v>755833</v>
      </c>
      <c r="K2193" s="42">
        <v>9.9999603086925293E-2</v>
      </c>
      <c r="L2193" s="41">
        <v>75583</v>
      </c>
      <c r="M2193" s="41">
        <v>831416</v>
      </c>
      <c r="N2193">
        <f>+VLOOKUP(C2193,'Thanh toán '!M$1335:N$6972,2,0)</f>
        <v>831416</v>
      </c>
      <c r="O2193" s="61">
        <f t="shared" si="105"/>
        <v>0</v>
      </c>
    </row>
    <row r="2194" spans="1:15" hidden="1" x14ac:dyDescent="0.3">
      <c r="A2194" s="18">
        <v>2023</v>
      </c>
      <c r="B2194" s="19" t="s">
        <v>16030</v>
      </c>
      <c r="C2194" s="19">
        <f t="shared" si="103"/>
        <v>14194</v>
      </c>
      <c r="D2194" s="19" t="s">
        <v>13350</v>
      </c>
      <c r="E2194" s="24" t="s">
        <v>16013</v>
      </c>
      <c r="F2194" s="18">
        <f t="shared" si="104"/>
        <v>3</v>
      </c>
      <c r="G2194" s="23" t="s">
        <v>12403</v>
      </c>
      <c r="H2194" s="23" t="s">
        <v>12403</v>
      </c>
      <c r="I2194" s="19" t="s">
        <v>12404</v>
      </c>
      <c r="J2194" s="41">
        <v>2552150</v>
      </c>
      <c r="K2194" s="42">
        <v>0.1</v>
      </c>
      <c r="L2194" s="41">
        <v>255215</v>
      </c>
      <c r="M2194" s="41">
        <v>2807365</v>
      </c>
      <c r="N2194">
        <f>+VLOOKUP(C2194,'Thanh toán '!M$1335:N$6972,2,0)</f>
        <v>2807365</v>
      </c>
      <c r="O2194" s="61">
        <f t="shared" si="105"/>
        <v>0</v>
      </c>
    </row>
    <row r="2195" spans="1:15" hidden="1" x14ac:dyDescent="0.3">
      <c r="A2195" s="18">
        <v>2023</v>
      </c>
      <c r="B2195" s="19" t="s">
        <v>16031</v>
      </c>
      <c r="C2195" s="19">
        <f t="shared" si="103"/>
        <v>14196</v>
      </c>
      <c r="D2195" s="19" t="s">
        <v>13350</v>
      </c>
      <c r="E2195" s="24" t="s">
        <v>16013</v>
      </c>
      <c r="F2195" s="18">
        <f t="shared" si="104"/>
        <v>3</v>
      </c>
      <c r="G2195" s="23" t="s">
        <v>11799</v>
      </c>
      <c r="H2195" s="23" t="s">
        <v>13634</v>
      </c>
      <c r="I2195" s="19" t="s">
        <v>11725</v>
      </c>
      <c r="J2195" s="41">
        <v>1177450</v>
      </c>
      <c r="K2195" s="42">
        <v>0.1</v>
      </c>
      <c r="L2195" s="41">
        <v>117745</v>
      </c>
      <c r="M2195" s="41">
        <v>1295195</v>
      </c>
      <c r="N2195">
        <f>+VLOOKUP(C2195,'Thanh toán '!M$1335:N$6972,2,0)</f>
        <v>1295195</v>
      </c>
      <c r="O2195" s="61">
        <f t="shared" si="105"/>
        <v>0</v>
      </c>
    </row>
    <row r="2196" spans="1:15" hidden="1" x14ac:dyDescent="0.3">
      <c r="A2196" s="18">
        <v>2023</v>
      </c>
      <c r="B2196" s="19" t="s">
        <v>16032</v>
      </c>
      <c r="C2196" s="19">
        <f t="shared" si="103"/>
        <v>14197</v>
      </c>
      <c r="D2196" s="19" t="s">
        <v>13350</v>
      </c>
      <c r="E2196" s="24" t="s">
        <v>16013</v>
      </c>
      <c r="F2196" s="18">
        <f t="shared" si="104"/>
        <v>3</v>
      </c>
      <c r="G2196" s="23" t="s">
        <v>11799</v>
      </c>
      <c r="H2196" s="23" t="s">
        <v>14974</v>
      </c>
      <c r="I2196" s="19" t="s">
        <v>11725</v>
      </c>
      <c r="J2196" s="41">
        <v>333174</v>
      </c>
      <c r="K2196" s="42">
        <v>9.999879942612569E-2</v>
      </c>
      <c r="L2196" s="41">
        <v>33317</v>
      </c>
      <c r="M2196" s="41">
        <v>366491</v>
      </c>
      <c r="N2196">
        <f>+VLOOKUP(C2196,'Thanh toán '!M$1335:N$6972,2,0)</f>
        <v>366491</v>
      </c>
      <c r="O2196" s="61">
        <f t="shared" si="105"/>
        <v>0</v>
      </c>
    </row>
    <row r="2197" spans="1:15" hidden="1" x14ac:dyDescent="0.3">
      <c r="A2197" s="18">
        <v>2023</v>
      </c>
      <c r="B2197" s="19" t="s">
        <v>16033</v>
      </c>
      <c r="C2197" s="19">
        <f t="shared" si="103"/>
        <v>14198</v>
      </c>
      <c r="D2197" s="19" t="s">
        <v>13350</v>
      </c>
      <c r="E2197" s="24" t="s">
        <v>16013</v>
      </c>
      <c r="F2197" s="18">
        <f t="shared" si="104"/>
        <v>3</v>
      </c>
      <c r="G2197" s="23" t="s">
        <v>11799</v>
      </c>
      <c r="H2197" s="23" t="s">
        <v>13629</v>
      </c>
      <c r="I2197" s="19" t="s">
        <v>11725</v>
      </c>
      <c r="J2197" s="41">
        <v>645565</v>
      </c>
      <c r="K2197" s="42">
        <v>0.10000077451534702</v>
      </c>
      <c r="L2197" s="41">
        <v>64557</v>
      </c>
      <c r="M2197" s="41">
        <v>710122</v>
      </c>
      <c r="N2197">
        <f>+VLOOKUP(C2197,'Thanh toán '!M$1335:N$6972,2,0)</f>
        <v>710122</v>
      </c>
      <c r="O2197" s="61">
        <f t="shared" si="105"/>
        <v>0</v>
      </c>
    </row>
    <row r="2198" spans="1:15" hidden="1" x14ac:dyDescent="0.3">
      <c r="A2198" s="18">
        <v>2023</v>
      </c>
      <c r="B2198" s="19" t="s">
        <v>16034</v>
      </c>
      <c r="C2198" s="19">
        <f t="shared" si="103"/>
        <v>14199</v>
      </c>
      <c r="D2198" s="19" t="s">
        <v>13350</v>
      </c>
      <c r="E2198" s="24" t="s">
        <v>16013</v>
      </c>
      <c r="F2198" s="18">
        <f t="shared" si="104"/>
        <v>3</v>
      </c>
      <c r="G2198" s="23" t="s">
        <v>11799</v>
      </c>
      <c r="H2198" s="23" t="s">
        <v>14192</v>
      </c>
      <c r="I2198" s="19" t="s">
        <v>11725</v>
      </c>
      <c r="J2198" s="41">
        <v>989315</v>
      </c>
      <c r="K2198" s="42">
        <v>0.10000050540020115</v>
      </c>
      <c r="L2198" s="41">
        <v>98932</v>
      </c>
      <c r="M2198" s="41">
        <v>1088247</v>
      </c>
      <c r="N2198">
        <f>+VLOOKUP(C2198,'Thanh toán '!M$1335:N$6972,2,0)</f>
        <v>1088247</v>
      </c>
      <c r="O2198" s="61">
        <f t="shared" si="105"/>
        <v>0</v>
      </c>
    </row>
    <row r="2199" spans="1:15" hidden="1" x14ac:dyDescent="0.3">
      <c r="A2199" s="18">
        <v>2023</v>
      </c>
      <c r="B2199" s="19" t="s">
        <v>16035</v>
      </c>
      <c r="C2199" s="19">
        <f t="shared" si="103"/>
        <v>14200</v>
      </c>
      <c r="D2199" s="19" t="s">
        <v>13350</v>
      </c>
      <c r="E2199" s="24" t="s">
        <v>16013</v>
      </c>
      <c r="F2199" s="18">
        <f t="shared" si="104"/>
        <v>3</v>
      </c>
      <c r="G2199" s="23" t="s">
        <v>11799</v>
      </c>
      <c r="H2199" s="23" t="s">
        <v>14062</v>
      </c>
      <c r="I2199" s="19" t="s">
        <v>11725</v>
      </c>
      <c r="J2199" s="41">
        <v>290400</v>
      </c>
      <c r="K2199" s="42">
        <v>0.1</v>
      </c>
      <c r="L2199" s="41">
        <v>29040</v>
      </c>
      <c r="M2199" s="41">
        <v>319440</v>
      </c>
      <c r="N2199">
        <f>+VLOOKUP(C2199,'Thanh toán '!M$1335:N$6972,2,0)</f>
        <v>319440</v>
      </c>
      <c r="O2199" s="61">
        <f t="shared" si="105"/>
        <v>0</v>
      </c>
    </row>
    <row r="2200" spans="1:15" hidden="1" x14ac:dyDescent="0.3">
      <c r="A2200" s="18">
        <v>2023</v>
      </c>
      <c r="B2200" s="19" t="s">
        <v>16036</v>
      </c>
      <c r="C2200" s="19">
        <f t="shared" si="103"/>
        <v>14201</v>
      </c>
      <c r="D2200" s="19" t="s">
        <v>13350</v>
      </c>
      <c r="E2200" s="24" t="s">
        <v>16013</v>
      </c>
      <c r="F2200" s="18">
        <f t="shared" si="104"/>
        <v>3</v>
      </c>
      <c r="G2200" s="23" t="s">
        <v>11799</v>
      </c>
      <c r="H2200" s="23" t="s">
        <v>13609</v>
      </c>
      <c r="I2200" s="19" t="s">
        <v>11725</v>
      </c>
      <c r="J2200" s="41">
        <v>1176533</v>
      </c>
      <c r="K2200" s="42">
        <v>9.9999745013527028E-2</v>
      </c>
      <c r="L2200" s="41">
        <v>117653</v>
      </c>
      <c r="M2200" s="41">
        <v>1294186</v>
      </c>
      <c r="N2200">
        <f>+VLOOKUP(C2200,'Thanh toán '!M$1335:N$6972,2,0)</f>
        <v>1294186</v>
      </c>
      <c r="O2200" s="61">
        <f t="shared" si="105"/>
        <v>0</v>
      </c>
    </row>
    <row r="2201" spans="1:15" hidden="1" x14ac:dyDescent="0.3">
      <c r="A2201" s="18">
        <v>2023</v>
      </c>
      <c r="B2201" s="19" t="s">
        <v>16037</v>
      </c>
      <c r="C2201" s="19">
        <f t="shared" si="103"/>
        <v>14202</v>
      </c>
      <c r="D2201" s="19" t="s">
        <v>13350</v>
      </c>
      <c r="E2201" s="24" t="s">
        <v>16013</v>
      </c>
      <c r="F2201" s="18">
        <f t="shared" si="104"/>
        <v>3</v>
      </c>
      <c r="G2201" s="23" t="s">
        <v>11799</v>
      </c>
      <c r="H2201" s="23" t="s">
        <v>13611</v>
      </c>
      <c r="I2201" s="19" t="s">
        <v>11725</v>
      </c>
      <c r="J2201" s="41">
        <v>755970</v>
      </c>
      <c r="K2201" s="42">
        <v>0.1</v>
      </c>
      <c r="L2201" s="41">
        <v>75597</v>
      </c>
      <c r="M2201" s="41">
        <v>831567</v>
      </c>
      <c r="N2201">
        <f>+VLOOKUP(C2201,'Thanh toán '!M$1335:N$6972,2,0)</f>
        <v>831567</v>
      </c>
      <c r="O2201" s="61">
        <f t="shared" si="105"/>
        <v>0</v>
      </c>
    </row>
    <row r="2202" spans="1:15" hidden="1" x14ac:dyDescent="0.3">
      <c r="A2202" s="18">
        <v>2023</v>
      </c>
      <c r="B2202" s="19" t="s">
        <v>16038</v>
      </c>
      <c r="C2202" s="19">
        <f t="shared" si="103"/>
        <v>14835</v>
      </c>
      <c r="D2202" s="19" t="s">
        <v>13350</v>
      </c>
      <c r="E2202" s="24" t="s">
        <v>16013</v>
      </c>
      <c r="F2202" s="18">
        <f t="shared" si="104"/>
        <v>3</v>
      </c>
      <c r="G2202" s="23" t="s">
        <v>11799</v>
      </c>
      <c r="H2202" s="23" t="s">
        <v>14159</v>
      </c>
      <c r="I2202" s="19" t="s">
        <v>11725</v>
      </c>
      <c r="J2202" s="41">
        <v>840181</v>
      </c>
      <c r="K2202" s="42">
        <v>9.9999880978027353E-2</v>
      </c>
      <c r="L2202" s="41">
        <v>84018</v>
      </c>
      <c r="M2202" s="41">
        <v>924199</v>
      </c>
      <c r="N2202">
        <f>+VLOOKUP(C2202,'Thanh toán '!M$1335:N$6972,2,0)</f>
        <v>924199</v>
      </c>
      <c r="O2202" s="61">
        <f t="shared" si="105"/>
        <v>0</v>
      </c>
    </row>
    <row r="2203" spans="1:15" hidden="1" x14ac:dyDescent="0.3">
      <c r="A2203" s="18">
        <v>2023</v>
      </c>
      <c r="B2203" s="19" t="s">
        <v>16039</v>
      </c>
      <c r="C2203" s="19">
        <f t="shared" si="103"/>
        <v>14836</v>
      </c>
      <c r="D2203" s="19" t="s">
        <v>13350</v>
      </c>
      <c r="E2203" s="24" t="s">
        <v>16013</v>
      </c>
      <c r="F2203" s="18">
        <f t="shared" si="104"/>
        <v>3</v>
      </c>
      <c r="G2203" s="23" t="s">
        <v>12231</v>
      </c>
      <c r="H2203" s="23" t="s">
        <v>12231</v>
      </c>
      <c r="I2203" s="19" t="s">
        <v>12232</v>
      </c>
      <c r="J2203" s="41">
        <v>3802740</v>
      </c>
      <c r="K2203" s="42">
        <v>0.1</v>
      </c>
      <c r="L2203" s="41">
        <v>380274</v>
      </c>
      <c r="M2203" s="41">
        <v>4183014</v>
      </c>
      <c r="N2203">
        <f>+VLOOKUP(C2203,'Thanh toán '!M$1335:N$6972,2,0)</f>
        <v>4183014</v>
      </c>
      <c r="O2203" s="61">
        <f t="shared" si="105"/>
        <v>0</v>
      </c>
    </row>
    <row r="2204" spans="1:15" hidden="1" x14ac:dyDescent="0.3">
      <c r="A2204" s="18">
        <v>2023</v>
      </c>
      <c r="B2204" s="19" t="s">
        <v>16040</v>
      </c>
      <c r="C2204" s="19">
        <f t="shared" si="103"/>
        <v>14837</v>
      </c>
      <c r="D2204" s="19" t="s">
        <v>13350</v>
      </c>
      <c r="E2204" s="24" t="s">
        <v>16013</v>
      </c>
      <c r="F2204" s="18">
        <f t="shared" si="104"/>
        <v>3</v>
      </c>
      <c r="G2204" s="23" t="s">
        <v>11799</v>
      </c>
      <c r="H2204" s="23" t="s">
        <v>13399</v>
      </c>
      <c r="I2204" s="19" t="s">
        <v>11725</v>
      </c>
      <c r="J2204" s="41">
        <v>721905</v>
      </c>
      <c r="K2204" s="42">
        <v>0.10000069261190878</v>
      </c>
      <c r="L2204" s="41">
        <v>72191</v>
      </c>
      <c r="M2204" s="41">
        <v>794096</v>
      </c>
      <c r="N2204">
        <f>+VLOOKUP(C2204,'Thanh toán '!M$1335:N$6972,2,0)</f>
        <v>794096</v>
      </c>
      <c r="O2204" s="61">
        <f t="shared" si="105"/>
        <v>0</v>
      </c>
    </row>
    <row r="2205" spans="1:15" hidden="1" x14ac:dyDescent="0.3">
      <c r="A2205" s="18">
        <v>2023</v>
      </c>
      <c r="B2205" s="19" t="s">
        <v>16041</v>
      </c>
      <c r="C2205" s="19">
        <f t="shared" si="103"/>
        <v>14959</v>
      </c>
      <c r="D2205" s="19" t="s">
        <v>13350</v>
      </c>
      <c r="E2205" s="24" t="s">
        <v>16013</v>
      </c>
      <c r="F2205" s="18">
        <f t="shared" si="104"/>
        <v>3</v>
      </c>
      <c r="G2205" s="23" t="s">
        <v>12257</v>
      </c>
      <c r="H2205" s="23" t="s">
        <v>12257</v>
      </c>
      <c r="I2205" s="19" t="s">
        <v>12258</v>
      </c>
      <c r="J2205" s="41">
        <v>1110580</v>
      </c>
      <c r="K2205" s="42">
        <v>0.1</v>
      </c>
      <c r="L2205" s="41">
        <v>111058</v>
      </c>
      <c r="M2205" s="41">
        <v>1221638</v>
      </c>
      <c r="N2205">
        <f>+VLOOKUP(C2205,'Thanh toán '!M$1335:N$6972,2,0)</f>
        <v>1221638</v>
      </c>
      <c r="O2205" s="61">
        <f t="shared" si="105"/>
        <v>0</v>
      </c>
    </row>
    <row r="2206" spans="1:15" hidden="1" x14ac:dyDescent="0.3">
      <c r="A2206" s="18">
        <v>2023</v>
      </c>
      <c r="B2206" s="19" t="s">
        <v>16042</v>
      </c>
      <c r="C2206" s="19">
        <f t="shared" si="103"/>
        <v>14960</v>
      </c>
      <c r="D2206" s="19" t="s">
        <v>13350</v>
      </c>
      <c r="E2206" s="24" t="s">
        <v>16013</v>
      </c>
      <c r="F2206" s="18">
        <f t="shared" si="104"/>
        <v>3</v>
      </c>
      <c r="G2206" s="23" t="s">
        <v>12254</v>
      </c>
      <c r="H2206" s="23" t="s">
        <v>12254</v>
      </c>
      <c r="I2206" s="19" t="s">
        <v>12255</v>
      </c>
      <c r="J2206" s="41">
        <v>1110580</v>
      </c>
      <c r="K2206" s="42">
        <v>0.1</v>
      </c>
      <c r="L2206" s="41">
        <v>111058</v>
      </c>
      <c r="M2206" s="41">
        <v>1221638</v>
      </c>
      <c r="N2206">
        <f>+VLOOKUP(C2206,'Thanh toán '!M$1335:N$6972,2,0)</f>
        <v>1221638</v>
      </c>
      <c r="O2206" s="61">
        <f t="shared" si="105"/>
        <v>0</v>
      </c>
    </row>
    <row r="2207" spans="1:15" hidden="1" x14ac:dyDescent="0.3">
      <c r="A2207" s="18">
        <v>2023</v>
      </c>
      <c r="B2207" s="19" t="s">
        <v>16043</v>
      </c>
      <c r="C2207" s="19">
        <f t="shared" si="103"/>
        <v>15031</v>
      </c>
      <c r="D2207" s="19" t="s">
        <v>13350</v>
      </c>
      <c r="E2207" s="24" t="s">
        <v>16013</v>
      </c>
      <c r="F2207" s="18">
        <f t="shared" si="104"/>
        <v>3</v>
      </c>
      <c r="G2207" s="23" t="s">
        <v>12254</v>
      </c>
      <c r="H2207" s="23" t="s">
        <v>12254</v>
      </c>
      <c r="I2207" s="19" t="s">
        <v>12255</v>
      </c>
      <c r="J2207" s="41">
        <v>424200</v>
      </c>
      <c r="K2207" s="42">
        <v>0.1</v>
      </c>
      <c r="L2207" s="41">
        <v>42420</v>
      </c>
      <c r="M2207" s="41">
        <v>466620</v>
      </c>
      <c r="N2207">
        <f>+VLOOKUP(C2207,'Thanh toán '!M$1335:N$6972,2,0)</f>
        <v>466620</v>
      </c>
      <c r="O2207" s="61">
        <f t="shared" si="105"/>
        <v>0</v>
      </c>
    </row>
    <row r="2208" spans="1:15" hidden="1" x14ac:dyDescent="0.3">
      <c r="A2208" s="18">
        <v>2023</v>
      </c>
      <c r="B2208" s="19" t="s">
        <v>16044</v>
      </c>
      <c r="C2208" s="19">
        <f t="shared" si="103"/>
        <v>15583</v>
      </c>
      <c r="D2208" s="19" t="s">
        <v>13350</v>
      </c>
      <c r="E2208" s="24" t="s">
        <v>16045</v>
      </c>
      <c r="F2208" s="18">
        <f t="shared" si="104"/>
        <v>3</v>
      </c>
      <c r="G2208" s="23" t="s">
        <v>11799</v>
      </c>
      <c r="H2208" s="23" t="s">
        <v>13621</v>
      </c>
      <c r="I2208" s="19" t="s">
        <v>11725</v>
      </c>
      <c r="J2208" s="41">
        <v>340315</v>
      </c>
      <c r="K2208" s="42">
        <v>0.10000146922703966</v>
      </c>
      <c r="L2208" s="41">
        <v>34032</v>
      </c>
      <c r="M2208" s="41">
        <v>374347</v>
      </c>
      <c r="N2208">
        <f>+VLOOKUP(C2208,'Thanh toán '!M$1335:N$6972,2,0)</f>
        <v>374347</v>
      </c>
      <c r="O2208" s="61">
        <f t="shared" si="105"/>
        <v>0</v>
      </c>
    </row>
    <row r="2209" spans="1:17" hidden="1" x14ac:dyDescent="0.3">
      <c r="A2209" s="18">
        <v>2023</v>
      </c>
      <c r="B2209" s="19" t="s">
        <v>16046</v>
      </c>
      <c r="C2209" s="19">
        <f t="shared" si="103"/>
        <v>15584</v>
      </c>
      <c r="D2209" s="19" t="s">
        <v>13350</v>
      </c>
      <c r="E2209" s="24" t="s">
        <v>16045</v>
      </c>
      <c r="F2209" s="18">
        <f t="shared" si="104"/>
        <v>3</v>
      </c>
      <c r="G2209" s="23" t="s">
        <v>11799</v>
      </c>
      <c r="H2209" s="23" t="s">
        <v>13621</v>
      </c>
      <c r="I2209" s="19" t="s">
        <v>11725</v>
      </c>
      <c r="J2209" s="41">
        <v>738590</v>
      </c>
      <c r="K2209" s="42">
        <v>0.1</v>
      </c>
      <c r="L2209" s="41">
        <v>73859</v>
      </c>
      <c r="M2209" s="41">
        <v>812449</v>
      </c>
      <c r="N2209">
        <f>+VLOOKUP(C2209,'Thanh toán '!M$1335:N$6972,2,0)</f>
        <v>812449</v>
      </c>
      <c r="O2209" s="61">
        <f t="shared" si="105"/>
        <v>0</v>
      </c>
    </row>
    <row r="2210" spans="1:17" hidden="1" x14ac:dyDescent="0.3">
      <c r="A2210" s="18">
        <v>2023</v>
      </c>
      <c r="B2210" s="19" t="s">
        <v>16047</v>
      </c>
      <c r="C2210" s="19">
        <f t="shared" si="103"/>
        <v>15585</v>
      </c>
      <c r="D2210" s="19" t="s">
        <v>13350</v>
      </c>
      <c r="E2210" s="24" t="s">
        <v>16045</v>
      </c>
      <c r="F2210" s="18">
        <f t="shared" si="104"/>
        <v>3</v>
      </c>
      <c r="G2210" s="23" t="s">
        <v>11799</v>
      </c>
      <c r="H2210" s="23" t="s">
        <v>13627</v>
      </c>
      <c r="I2210" s="19" t="s">
        <v>11725</v>
      </c>
      <c r="J2210" s="41">
        <v>340315</v>
      </c>
      <c r="K2210" s="42">
        <v>0.10000146922703966</v>
      </c>
      <c r="L2210" s="41">
        <v>34032</v>
      </c>
      <c r="M2210" s="41">
        <v>374347</v>
      </c>
      <c r="N2210">
        <f>+VLOOKUP(C2210,'Thanh toán '!M$1335:N$6972,2,0)</f>
        <v>374347</v>
      </c>
      <c r="O2210" s="61">
        <f t="shared" si="105"/>
        <v>0</v>
      </c>
    </row>
    <row r="2211" spans="1:17" hidden="1" x14ac:dyDescent="0.3">
      <c r="A2211" s="18">
        <v>2023</v>
      </c>
      <c r="B2211" s="19" t="s">
        <v>16048</v>
      </c>
      <c r="C2211" s="19">
        <f t="shared" si="103"/>
        <v>15586</v>
      </c>
      <c r="D2211" s="19" t="s">
        <v>13350</v>
      </c>
      <c r="E2211" s="24" t="s">
        <v>16045</v>
      </c>
      <c r="F2211" s="18">
        <f t="shared" si="104"/>
        <v>3</v>
      </c>
      <c r="G2211" s="23" t="s">
        <v>11799</v>
      </c>
      <c r="H2211" s="23" t="s">
        <v>13634</v>
      </c>
      <c r="I2211" s="19" t="s">
        <v>11725</v>
      </c>
      <c r="J2211" s="41">
        <v>340315</v>
      </c>
      <c r="K2211" s="42">
        <v>0.10000146922703966</v>
      </c>
      <c r="L2211" s="41">
        <v>34032</v>
      </c>
      <c r="M2211" s="41">
        <v>374347</v>
      </c>
      <c r="N2211">
        <f>+VLOOKUP(C2211,'Thanh toán '!M$1335:N$6972,2,0)</f>
        <v>374347</v>
      </c>
      <c r="O2211" s="61">
        <f t="shared" si="105"/>
        <v>0</v>
      </c>
    </row>
    <row r="2212" spans="1:17" hidden="1" x14ac:dyDescent="0.3">
      <c r="A2212" s="18">
        <v>2023</v>
      </c>
      <c r="B2212" s="19" t="s">
        <v>16049</v>
      </c>
      <c r="C2212" s="19">
        <f t="shared" si="103"/>
        <v>15587</v>
      </c>
      <c r="D2212" s="19" t="s">
        <v>13350</v>
      </c>
      <c r="E2212" s="24" t="s">
        <v>16045</v>
      </c>
      <c r="F2212" s="18">
        <f t="shared" si="104"/>
        <v>3</v>
      </c>
      <c r="G2212" s="23" t="s">
        <v>11799</v>
      </c>
      <c r="H2212" s="23" t="s">
        <v>13631</v>
      </c>
      <c r="I2212" s="19" t="s">
        <v>11725</v>
      </c>
      <c r="J2212" s="41">
        <v>340315</v>
      </c>
      <c r="K2212" s="42">
        <v>0.10000146922703966</v>
      </c>
      <c r="L2212" s="41">
        <v>34032</v>
      </c>
      <c r="M2212" s="41">
        <v>374347</v>
      </c>
      <c r="N2212">
        <f>+VLOOKUP(C2212,'Thanh toán '!M$1335:N$6972,2,0)</f>
        <v>374347</v>
      </c>
      <c r="O2212" s="61">
        <f t="shared" si="105"/>
        <v>0</v>
      </c>
    </row>
    <row r="2213" spans="1:17" hidden="1" x14ac:dyDescent="0.3">
      <c r="A2213" s="18">
        <v>2023</v>
      </c>
      <c r="B2213" s="19" t="s">
        <v>16050</v>
      </c>
      <c r="C2213" s="19">
        <f t="shared" si="103"/>
        <v>15588</v>
      </c>
      <c r="D2213" s="19" t="s">
        <v>13350</v>
      </c>
      <c r="E2213" s="24" t="s">
        <v>16045</v>
      </c>
      <c r="F2213" s="18">
        <f t="shared" si="104"/>
        <v>3</v>
      </c>
      <c r="G2213" s="23" t="s">
        <v>11799</v>
      </c>
      <c r="H2213" s="23" t="s">
        <v>13625</v>
      </c>
      <c r="I2213" s="19" t="s">
        <v>11725</v>
      </c>
      <c r="J2213" s="41">
        <v>340315</v>
      </c>
      <c r="K2213" s="42">
        <v>0.10000146922703966</v>
      </c>
      <c r="L2213" s="41">
        <v>34032</v>
      </c>
      <c r="M2213" s="41">
        <v>374347</v>
      </c>
      <c r="N2213">
        <f>+VLOOKUP(C2213,'Thanh toán '!M$1335:N$6972,2,0)</f>
        <v>374347</v>
      </c>
      <c r="O2213" s="61">
        <f t="shared" si="105"/>
        <v>0</v>
      </c>
    </row>
    <row r="2214" spans="1:17" hidden="1" x14ac:dyDescent="0.3">
      <c r="A2214" s="18">
        <v>2023</v>
      </c>
      <c r="B2214" s="19" t="s">
        <v>16051</v>
      </c>
      <c r="C2214" s="19">
        <f t="shared" si="103"/>
        <v>15589</v>
      </c>
      <c r="D2214" s="19" t="s">
        <v>13350</v>
      </c>
      <c r="E2214" s="24" t="s">
        <v>16045</v>
      </c>
      <c r="F2214" s="18">
        <f t="shared" si="104"/>
        <v>3</v>
      </c>
      <c r="G2214" s="23" t="s">
        <v>11799</v>
      </c>
      <c r="H2214" s="23" t="s">
        <v>14974</v>
      </c>
      <c r="I2214" s="19" t="s">
        <v>11725</v>
      </c>
      <c r="J2214" s="41">
        <v>340315</v>
      </c>
      <c r="K2214" s="42">
        <v>0.10000146922703966</v>
      </c>
      <c r="L2214" s="41">
        <v>34032</v>
      </c>
      <c r="M2214" s="41">
        <v>374347</v>
      </c>
      <c r="N2214">
        <f>+VLOOKUP(C2214,'Thanh toán '!M$1335:N$6972,2,0)</f>
        <v>374347</v>
      </c>
      <c r="O2214" s="61">
        <f t="shared" si="105"/>
        <v>0</v>
      </c>
    </row>
    <row r="2215" spans="1:17" hidden="1" x14ac:dyDescent="0.3">
      <c r="A2215" s="18">
        <v>2023</v>
      </c>
      <c r="B2215" s="19" t="s">
        <v>16052</v>
      </c>
      <c r="C2215" s="19">
        <f t="shared" si="103"/>
        <v>15590</v>
      </c>
      <c r="D2215" s="19" t="s">
        <v>13350</v>
      </c>
      <c r="E2215" s="24" t="s">
        <v>16045</v>
      </c>
      <c r="F2215" s="18">
        <f t="shared" si="104"/>
        <v>3</v>
      </c>
      <c r="G2215" s="23" t="s">
        <v>11799</v>
      </c>
      <c r="H2215" s="23" t="s">
        <v>14192</v>
      </c>
      <c r="I2215" s="19" t="s">
        <v>11725</v>
      </c>
      <c r="J2215" s="41">
        <v>340315</v>
      </c>
      <c r="K2215" s="42">
        <v>0.10000146922703966</v>
      </c>
      <c r="L2215" s="41">
        <v>34032</v>
      </c>
      <c r="M2215" s="41">
        <v>374347</v>
      </c>
      <c r="N2215">
        <f>+VLOOKUP(C2215,'Thanh toán '!M$1335:N$6972,2,0)</f>
        <v>374347</v>
      </c>
      <c r="O2215" s="61">
        <f t="shared" si="105"/>
        <v>0</v>
      </c>
    </row>
    <row r="2216" spans="1:17" hidden="1" x14ac:dyDescent="0.3">
      <c r="A2216" s="18">
        <v>2023</v>
      </c>
      <c r="B2216" s="19" t="s">
        <v>16053</v>
      </c>
      <c r="C2216" s="19">
        <f t="shared" si="103"/>
        <v>15591</v>
      </c>
      <c r="D2216" s="19" t="s">
        <v>13350</v>
      </c>
      <c r="E2216" s="24" t="s">
        <v>16045</v>
      </c>
      <c r="F2216" s="18">
        <f t="shared" si="104"/>
        <v>3</v>
      </c>
      <c r="G2216" s="23" t="s">
        <v>11799</v>
      </c>
      <c r="H2216" s="23" t="s">
        <v>13629</v>
      </c>
      <c r="I2216" s="19" t="s">
        <v>11725</v>
      </c>
      <c r="J2216" s="41">
        <v>340315</v>
      </c>
      <c r="K2216" s="42">
        <v>0.10000146922703966</v>
      </c>
      <c r="L2216" s="41">
        <v>34032</v>
      </c>
      <c r="M2216" s="41">
        <v>374347</v>
      </c>
      <c r="N2216">
        <f>+VLOOKUP(C2216,'Thanh toán '!M$1335:N$6972,2,0)</f>
        <v>374347</v>
      </c>
      <c r="O2216" s="61">
        <f t="shared" si="105"/>
        <v>0</v>
      </c>
    </row>
    <row r="2217" spans="1:17" x14ac:dyDescent="0.3">
      <c r="A2217" s="43">
        <v>2023</v>
      </c>
      <c r="B2217" s="44" t="s">
        <v>16054</v>
      </c>
      <c r="C2217" s="19">
        <f t="shared" si="103"/>
        <v>15592</v>
      </c>
      <c r="D2217" s="44" t="s">
        <v>13350</v>
      </c>
      <c r="E2217" s="45" t="s">
        <v>16045</v>
      </c>
      <c r="F2217" s="18">
        <f t="shared" si="104"/>
        <v>3</v>
      </c>
      <c r="G2217" s="46" t="s">
        <v>11799</v>
      </c>
      <c r="H2217" s="46" t="s">
        <v>13617</v>
      </c>
      <c r="I2217" s="44" t="s">
        <v>11725</v>
      </c>
      <c r="J2217" s="47">
        <v>340315</v>
      </c>
      <c r="K2217" s="48">
        <v>0.10000146922703966</v>
      </c>
      <c r="L2217" s="47">
        <v>34032</v>
      </c>
      <c r="M2217" s="47">
        <v>374347</v>
      </c>
      <c r="O2217" s="61"/>
      <c r="P2217" t="e">
        <f>+VLOOKUP(C2217,'Thanh toán '!M$9366:N$10360,2,0)</f>
        <v>#N/A</v>
      </c>
      <c r="Q2217" s="61" t="e">
        <f>+P2217-M2217</f>
        <v>#N/A</v>
      </c>
    </row>
    <row r="2218" spans="1:17" hidden="1" x14ac:dyDescent="0.3">
      <c r="A2218" s="18">
        <v>2023</v>
      </c>
      <c r="B2218" s="19" t="s">
        <v>16055</v>
      </c>
      <c r="C2218" s="19">
        <f t="shared" si="103"/>
        <v>15593</v>
      </c>
      <c r="D2218" s="19" t="s">
        <v>13350</v>
      </c>
      <c r="E2218" s="24" t="s">
        <v>16045</v>
      </c>
      <c r="F2218" s="18">
        <f t="shared" si="104"/>
        <v>3</v>
      </c>
      <c r="G2218" s="23" t="s">
        <v>11799</v>
      </c>
      <c r="H2218" s="23" t="s">
        <v>14187</v>
      </c>
      <c r="I2218" s="19" t="s">
        <v>11725</v>
      </c>
      <c r="J2218" s="41">
        <v>340315</v>
      </c>
      <c r="K2218" s="42">
        <v>0.10000146922703966</v>
      </c>
      <c r="L2218" s="41">
        <v>34032</v>
      </c>
      <c r="M2218" s="41">
        <v>374347</v>
      </c>
      <c r="N2218">
        <f>+VLOOKUP(C2218,'Thanh toán '!M$1335:N$6972,2,0)</f>
        <v>374347</v>
      </c>
      <c r="O2218" s="61">
        <f t="shared" si="105"/>
        <v>0</v>
      </c>
    </row>
    <row r="2219" spans="1:17" hidden="1" x14ac:dyDescent="0.3">
      <c r="A2219" s="18">
        <v>2023</v>
      </c>
      <c r="B2219" s="19" t="s">
        <v>16056</v>
      </c>
      <c r="C2219" s="19">
        <f t="shared" si="103"/>
        <v>15595</v>
      </c>
      <c r="D2219" s="19" t="s">
        <v>13350</v>
      </c>
      <c r="E2219" s="24" t="s">
        <v>16045</v>
      </c>
      <c r="F2219" s="18">
        <f t="shared" si="104"/>
        <v>3</v>
      </c>
      <c r="G2219" s="23" t="s">
        <v>11799</v>
      </c>
      <c r="H2219" s="23" t="s">
        <v>14708</v>
      </c>
      <c r="I2219" s="19" t="s">
        <v>11725</v>
      </c>
      <c r="J2219" s="41">
        <v>340315</v>
      </c>
      <c r="K2219" s="42">
        <v>0.10000146922703966</v>
      </c>
      <c r="L2219" s="41">
        <v>34032</v>
      </c>
      <c r="M2219" s="41">
        <v>374347</v>
      </c>
      <c r="N2219">
        <f>+VLOOKUP(C2219,'Thanh toán '!M$1335:N$6972,2,0)</f>
        <v>374347</v>
      </c>
      <c r="O2219" s="61">
        <f t="shared" si="105"/>
        <v>0</v>
      </c>
    </row>
    <row r="2220" spans="1:17" hidden="1" x14ac:dyDescent="0.3">
      <c r="A2220" s="18">
        <v>2023</v>
      </c>
      <c r="B2220" s="19" t="s">
        <v>16057</v>
      </c>
      <c r="C2220" s="19">
        <f t="shared" si="103"/>
        <v>15596</v>
      </c>
      <c r="D2220" s="19" t="s">
        <v>13350</v>
      </c>
      <c r="E2220" s="24" t="s">
        <v>16045</v>
      </c>
      <c r="F2220" s="18">
        <f t="shared" si="104"/>
        <v>3</v>
      </c>
      <c r="G2220" s="23" t="s">
        <v>11799</v>
      </c>
      <c r="H2220" s="23" t="s">
        <v>13615</v>
      </c>
      <c r="I2220" s="19" t="s">
        <v>11725</v>
      </c>
      <c r="J2220" s="41">
        <v>340315</v>
      </c>
      <c r="K2220" s="42">
        <v>0.10000146922703966</v>
      </c>
      <c r="L2220" s="41">
        <v>34032</v>
      </c>
      <c r="M2220" s="41">
        <v>374347</v>
      </c>
      <c r="N2220">
        <f>+VLOOKUP(C2220,'Thanh toán '!M$1335:N$6972,2,0)</f>
        <v>374347</v>
      </c>
      <c r="O2220" s="61">
        <f t="shared" si="105"/>
        <v>0</v>
      </c>
    </row>
    <row r="2221" spans="1:17" hidden="1" x14ac:dyDescent="0.3">
      <c r="A2221" s="18">
        <v>2023</v>
      </c>
      <c r="B2221" s="19" t="s">
        <v>16058</v>
      </c>
      <c r="C2221" s="19">
        <f t="shared" si="103"/>
        <v>15597</v>
      </c>
      <c r="D2221" s="19" t="s">
        <v>13350</v>
      </c>
      <c r="E2221" s="24" t="s">
        <v>16045</v>
      </c>
      <c r="F2221" s="18">
        <f t="shared" si="104"/>
        <v>3</v>
      </c>
      <c r="G2221" s="23" t="s">
        <v>11799</v>
      </c>
      <c r="H2221" s="23" t="s">
        <v>13609</v>
      </c>
      <c r="I2221" s="19" t="s">
        <v>11725</v>
      </c>
      <c r="J2221" s="41">
        <v>340315</v>
      </c>
      <c r="K2221" s="42">
        <v>0.10000146922703966</v>
      </c>
      <c r="L2221" s="41">
        <v>34032</v>
      </c>
      <c r="M2221" s="41">
        <v>374347</v>
      </c>
      <c r="N2221">
        <f>+VLOOKUP(C2221,'Thanh toán '!M$1335:N$6972,2,0)</f>
        <v>374347</v>
      </c>
      <c r="O2221" s="61">
        <f t="shared" si="105"/>
        <v>0</v>
      </c>
    </row>
    <row r="2222" spans="1:17" hidden="1" x14ac:dyDescent="0.3">
      <c r="A2222" s="18">
        <v>2023</v>
      </c>
      <c r="B2222" s="19" t="s">
        <v>16059</v>
      </c>
      <c r="C2222" s="19">
        <f t="shared" si="103"/>
        <v>15598</v>
      </c>
      <c r="D2222" s="19" t="s">
        <v>13350</v>
      </c>
      <c r="E2222" s="24" t="s">
        <v>16045</v>
      </c>
      <c r="F2222" s="18">
        <f t="shared" si="104"/>
        <v>3</v>
      </c>
      <c r="G2222" s="23" t="s">
        <v>11799</v>
      </c>
      <c r="H2222" s="23" t="s">
        <v>13613</v>
      </c>
      <c r="I2222" s="19" t="s">
        <v>11725</v>
      </c>
      <c r="J2222" s="41">
        <v>340315</v>
      </c>
      <c r="K2222" s="42">
        <v>0.10000146922703966</v>
      </c>
      <c r="L2222" s="41">
        <v>34032</v>
      </c>
      <c r="M2222" s="41">
        <v>374347</v>
      </c>
      <c r="N2222">
        <f>+VLOOKUP(C2222,'Thanh toán '!M$1335:N$6972,2,0)</f>
        <v>374347</v>
      </c>
      <c r="O2222" s="61">
        <f t="shared" si="105"/>
        <v>0</v>
      </c>
    </row>
    <row r="2223" spans="1:17" hidden="1" x14ac:dyDescent="0.3">
      <c r="A2223" s="18">
        <v>2023</v>
      </c>
      <c r="B2223" s="19" t="s">
        <v>16060</v>
      </c>
      <c r="C2223" s="19">
        <f t="shared" si="103"/>
        <v>15599</v>
      </c>
      <c r="D2223" s="19" t="s">
        <v>13350</v>
      </c>
      <c r="E2223" s="24" t="s">
        <v>16045</v>
      </c>
      <c r="F2223" s="18">
        <f t="shared" si="104"/>
        <v>3</v>
      </c>
      <c r="G2223" s="23" t="s">
        <v>11799</v>
      </c>
      <c r="H2223" s="23" t="s">
        <v>13619</v>
      </c>
      <c r="I2223" s="19" t="s">
        <v>11725</v>
      </c>
      <c r="J2223" s="41">
        <v>340315</v>
      </c>
      <c r="K2223" s="42">
        <v>0.10000146922703966</v>
      </c>
      <c r="L2223" s="41">
        <v>34032</v>
      </c>
      <c r="M2223" s="41">
        <v>374347</v>
      </c>
      <c r="N2223">
        <f>+VLOOKUP(C2223,'Thanh toán '!M$1335:N$6972,2,0)</f>
        <v>374347</v>
      </c>
      <c r="O2223" s="61">
        <f t="shared" si="105"/>
        <v>0</v>
      </c>
    </row>
    <row r="2224" spans="1:17" hidden="1" x14ac:dyDescent="0.3">
      <c r="A2224" s="18">
        <v>2023</v>
      </c>
      <c r="B2224" s="19" t="s">
        <v>16061</v>
      </c>
      <c r="C2224" s="19">
        <f t="shared" si="103"/>
        <v>15600</v>
      </c>
      <c r="D2224" s="19" t="s">
        <v>13350</v>
      </c>
      <c r="E2224" s="24" t="s">
        <v>16045</v>
      </c>
      <c r="F2224" s="18">
        <f t="shared" si="104"/>
        <v>3</v>
      </c>
      <c r="G2224" s="23" t="s">
        <v>11799</v>
      </c>
      <c r="H2224" s="23" t="s">
        <v>13611</v>
      </c>
      <c r="I2224" s="19" t="s">
        <v>11725</v>
      </c>
      <c r="J2224" s="41">
        <v>340315</v>
      </c>
      <c r="K2224" s="42">
        <v>0.10000146922703966</v>
      </c>
      <c r="L2224" s="41">
        <v>34032</v>
      </c>
      <c r="M2224" s="41">
        <v>374347</v>
      </c>
      <c r="N2224">
        <f>+VLOOKUP(C2224,'Thanh toán '!M$1335:N$6972,2,0)</f>
        <v>374347</v>
      </c>
      <c r="O2224" s="61">
        <f t="shared" si="105"/>
        <v>0</v>
      </c>
    </row>
    <row r="2225" spans="1:15" hidden="1" x14ac:dyDescent="0.3">
      <c r="A2225" s="18">
        <v>2023</v>
      </c>
      <c r="B2225" s="19" t="s">
        <v>16062</v>
      </c>
      <c r="C2225" s="19">
        <f t="shared" si="103"/>
        <v>15601</v>
      </c>
      <c r="D2225" s="19" t="s">
        <v>13350</v>
      </c>
      <c r="E2225" s="24" t="s">
        <v>16045</v>
      </c>
      <c r="F2225" s="18">
        <f t="shared" si="104"/>
        <v>3</v>
      </c>
      <c r="G2225" s="23" t="s">
        <v>11799</v>
      </c>
      <c r="H2225" s="23" t="s">
        <v>13354</v>
      </c>
      <c r="I2225" s="19" t="s">
        <v>11725</v>
      </c>
      <c r="J2225" s="41">
        <v>340315</v>
      </c>
      <c r="K2225" s="42">
        <v>0.10000146922703966</v>
      </c>
      <c r="L2225" s="41">
        <v>34032</v>
      </c>
      <c r="M2225" s="41">
        <v>374347</v>
      </c>
      <c r="N2225">
        <f>+VLOOKUP(C2225,'Thanh toán '!M$1335:N$6972,2,0)</f>
        <v>374347</v>
      </c>
      <c r="O2225" s="61">
        <f t="shared" si="105"/>
        <v>0</v>
      </c>
    </row>
    <row r="2226" spans="1:15" hidden="1" x14ac:dyDescent="0.3">
      <c r="A2226" s="18">
        <v>2023</v>
      </c>
      <c r="B2226" s="19" t="s">
        <v>16063</v>
      </c>
      <c r="C2226" s="19">
        <f t="shared" si="103"/>
        <v>15602</v>
      </c>
      <c r="D2226" s="19" t="s">
        <v>13350</v>
      </c>
      <c r="E2226" s="24" t="s">
        <v>16045</v>
      </c>
      <c r="F2226" s="18">
        <f t="shared" si="104"/>
        <v>3</v>
      </c>
      <c r="G2226" s="23" t="s">
        <v>12239</v>
      </c>
      <c r="H2226" s="23" t="s">
        <v>14173</v>
      </c>
      <c r="I2226" s="19" t="s">
        <v>12240</v>
      </c>
      <c r="J2226" s="41">
        <v>2700435</v>
      </c>
      <c r="K2226" s="42">
        <v>0.1000001851553546</v>
      </c>
      <c r="L2226" s="41">
        <v>270044</v>
      </c>
      <c r="M2226" s="41">
        <v>2970479</v>
      </c>
      <c r="N2226">
        <f>+VLOOKUP(C2226,'Thanh toán '!M$1335:N$6972,2,0)</f>
        <v>2970479</v>
      </c>
      <c r="O2226" s="61">
        <f t="shared" si="105"/>
        <v>0</v>
      </c>
    </row>
    <row r="2227" spans="1:15" hidden="1" x14ac:dyDescent="0.3">
      <c r="A2227" s="18">
        <v>2023</v>
      </c>
      <c r="B2227" s="19" t="s">
        <v>16064</v>
      </c>
      <c r="C2227" s="19">
        <f t="shared" si="103"/>
        <v>15603</v>
      </c>
      <c r="D2227" s="19" t="s">
        <v>13350</v>
      </c>
      <c r="E2227" s="24" t="s">
        <v>16045</v>
      </c>
      <c r="F2227" s="18">
        <f t="shared" si="104"/>
        <v>3</v>
      </c>
      <c r="G2227" s="23" t="s">
        <v>11799</v>
      </c>
      <c r="H2227" s="23" t="s">
        <v>13520</v>
      </c>
      <c r="I2227" s="19" t="s">
        <v>11725</v>
      </c>
      <c r="J2227" s="41">
        <v>922445</v>
      </c>
      <c r="K2227" s="42">
        <v>0.10000054203773667</v>
      </c>
      <c r="L2227" s="41">
        <v>92245</v>
      </c>
      <c r="M2227" s="41">
        <v>1014690</v>
      </c>
      <c r="N2227">
        <f>+VLOOKUP(C2227,'Thanh toán '!M$1335:N$6972,2,0)</f>
        <v>1014690</v>
      </c>
      <c r="O2227" s="61">
        <f t="shared" si="105"/>
        <v>0</v>
      </c>
    </row>
    <row r="2228" spans="1:15" hidden="1" x14ac:dyDescent="0.3">
      <c r="A2228" s="18">
        <v>2023</v>
      </c>
      <c r="B2228" s="19" t="s">
        <v>16065</v>
      </c>
      <c r="C2228" s="19">
        <f t="shared" si="103"/>
        <v>15605</v>
      </c>
      <c r="D2228" s="19" t="s">
        <v>13350</v>
      </c>
      <c r="E2228" s="24" t="s">
        <v>16045</v>
      </c>
      <c r="F2228" s="18">
        <f t="shared" si="104"/>
        <v>3</v>
      </c>
      <c r="G2228" s="23" t="s">
        <v>12282</v>
      </c>
      <c r="H2228" s="23" t="s">
        <v>12282</v>
      </c>
      <c r="I2228" s="19" t="s">
        <v>12283</v>
      </c>
      <c r="J2228" s="41">
        <v>2346710</v>
      </c>
      <c r="K2228" s="42">
        <v>0.1</v>
      </c>
      <c r="L2228" s="41">
        <v>234671</v>
      </c>
      <c r="M2228" s="41">
        <v>2581381</v>
      </c>
      <c r="N2228">
        <f>+VLOOKUP(C2228,'Thanh toán '!M$1335:N$6972,2,0)</f>
        <v>2581381</v>
      </c>
      <c r="O2228" s="61">
        <f t="shared" si="105"/>
        <v>0</v>
      </c>
    </row>
    <row r="2229" spans="1:15" hidden="1" x14ac:dyDescent="0.3">
      <c r="A2229" s="18">
        <v>2023</v>
      </c>
      <c r="B2229" s="19" t="s">
        <v>16066</v>
      </c>
      <c r="C2229" s="19">
        <f t="shared" si="103"/>
        <v>15606</v>
      </c>
      <c r="D2229" s="19" t="s">
        <v>13350</v>
      </c>
      <c r="E2229" s="24" t="s">
        <v>16045</v>
      </c>
      <c r="F2229" s="18">
        <f t="shared" si="104"/>
        <v>3</v>
      </c>
      <c r="G2229" s="23" t="s">
        <v>12282</v>
      </c>
      <c r="H2229" s="23" t="s">
        <v>12282</v>
      </c>
      <c r="I2229" s="19" t="s">
        <v>12283</v>
      </c>
      <c r="J2229" s="41">
        <v>848400</v>
      </c>
      <c r="K2229" s="42">
        <v>0.1</v>
      </c>
      <c r="L2229" s="41">
        <v>84840</v>
      </c>
      <c r="M2229" s="41">
        <v>933240</v>
      </c>
      <c r="N2229">
        <f>+VLOOKUP(C2229,'Thanh toán '!M$1335:N$6972,2,0)</f>
        <v>933240</v>
      </c>
      <c r="O2229" s="61">
        <f t="shared" si="105"/>
        <v>0</v>
      </c>
    </row>
    <row r="2230" spans="1:15" hidden="1" x14ac:dyDescent="0.3">
      <c r="A2230" s="18">
        <v>2023</v>
      </c>
      <c r="B2230" s="19" t="s">
        <v>16067</v>
      </c>
      <c r="C2230" s="19">
        <f t="shared" si="103"/>
        <v>15608</v>
      </c>
      <c r="D2230" s="19" t="s">
        <v>13350</v>
      </c>
      <c r="E2230" s="24" t="s">
        <v>16045</v>
      </c>
      <c r="F2230" s="18">
        <f t="shared" si="104"/>
        <v>3</v>
      </c>
      <c r="G2230" s="23" t="s">
        <v>11838</v>
      </c>
      <c r="H2230" s="23" t="s">
        <v>13939</v>
      </c>
      <c r="I2230" s="19" t="s">
        <v>11839</v>
      </c>
      <c r="J2230" s="41">
        <v>340315</v>
      </c>
      <c r="K2230" s="42">
        <v>0.10000146922703966</v>
      </c>
      <c r="L2230" s="41">
        <v>34032</v>
      </c>
      <c r="M2230" s="41">
        <v>374347</v>
      </c>
      <c r="N2230">
        <f>+VLOOKUP(C2230,'Thanh toán '!M$1335:N$6972,2,0)</f>
        <v>374347</v>
      </c>
      <c r="O2230" s="61">
        <f t="shared" si="105"/>
        <v>0</v>
      </c>
    </row>
    <row r="2231" spans="1:15" hidden="1" x14ac:dyDescent="0.3">
      <c r="A2231" s="18">
        <v>2023</v>
      </c>
      <c r="B2231" s="19" t="s">
        <v>16068</v>
      </c>
      <c r="C2231" s="19">
        <f t="shared" si="103"/>
        <v>15609</v>
      </c>
      <c r="D2231" s="19" t="s">
        <v>13350</v>
      </c>
      <c r="E2231" s="24" t="s">
        <v>16045</v>
      </c>
      <c r="F2231" s="18">
        <f t="shared" si="104"/>
        <v>3</v>
      </c>
      <c r="G2231" s="23" t="s">
        <v>11838</v>
      </c>
      <c r="H2231" s="23" t="s">
        <v>13935</v>
      </c>
      <c r="I2231" s="19" t="s">
        <v>11839</v>
      </c>
      <c r="J2231" s="41">
        <v>340315</v>
      </c>
      <c r="K2231" s="42">
        <v>0.10000146922703966</v>
      </c>
      <c r="L2231" s="41">
        <v>34032</v>
      </c>
      <c r="M2231" s="41">
        <v>374347</v>
      </c>
      <c r="N2231">
        <f>+VLOOKUP(C2231,'Thanh toán '!M$1335:N$6972,2,0)</f>
        <v>374347</v>
      </c>
      <c r="O2231" s="61">
        <f t="shared" si="105"/>
        <v>0</v>
      </c>
    </row>
    <row r="2232" spans="1:15" hidden="1" x14ac:dyDescent="0.3">
      <c r="A2232" s="18">
        <v>2023</v>
      </c>
      <c r="B2232" s="19" t="s">
        <v>16069</v>
      </c>
      <c r="C2232" s="19">
        <f t="shared" si="103"/>
        <v>15610</v>
      </c>
      <c r="D2232" s="19" t="s">
        <v>13350</v>
      </c>
      <c r="E2232" s="24" t="s">
        <v>16045</v>
      </c>
      <c r="F2232" s="18">
        <f t="shared" si="104"/>
        <v>3</v>
      </c>
      <c r="G2232" s="23" t="s">
        <v>11838</v>
      </c>
      <c r="H2232" s="23" t="s">
        <v>13935</v>
      </c>
      <c r="I2232" s="19" t="s">
        <v>11839</v>
      </c>
      <c r="J2232" s="41">
        <v>553467</v>
      </c>
      <c r="K2232" s="42">
        <v>0.10000054203773667</v>
      </c>
      <c r="L2232" s="41">
        <v>55347</v>
      </c>
      <c r="M2232" s="41">
        <v>608814</v>
      </c>
      <c r="N2232">
        <f>+VLOOKUP(C2232,'Thanh toán '!M$1335:N$6972,2,0)</f>
        <v>608814</v>
      </c>
      <c r="O2232" s="61">
        <f t="shared" si="105"/>
        <v>0</v>
      </c>
    </row>
    <row r="2233" spans="1:15" hidden="1" x14ac:dyDescent="0.3">
      <c r="A2233" s="18">
        <v>2023</v>
      </c>
      <c r="B2233" s="19" t="s">
        <v>16070</v>
      </c>
      <c r="C2233" s="19">
        <f t="shared" si="103"/>
        <v>15611</v>
      </c>
      <c r="D2233" s="19" t="s">
        <v>13350</v>
      </c>
      <c r="E2233" s="24" t="s">
        <v>16045</v>
      </c>
      <c r="F2233" s="18">
        <f t="shared" si="104"/>
        <v>3</v>
      </c>
      <c r="G2233" s="23" t="s">
        <v>11838</v>
      </c>
      <c r="H2233" s="23" t="s">
        <v>13459</v>
      </c>
      <c r="I2233" s="19" t="s">
        <v>11839</v>
      </c>
      <c r="J2233" s="41">
        <v>340315</v>
      </c>
      <c r="K2233" s="42">
        <v>0.10000146922703966</v>
      </c>
      <c r="L2233" s="41">
        <v>34032</v>
      </c>
      <c r="M2233" s="41">
        <v>374347</v>
      </c>
      <c r="N2233">
        <f>+VLOOKUP(C2233,'Thanh toán '!M$1335:N$6972,2,0)</f>
        <v>374347</v>
      </c>
      <c r="O2233" s="61">
        <f t="shared" si="105"/>
        <v>0</v>
      </c>
    </row>
    <row r="2234" spans="1:15" hidden="1" x14ac:dyDescent="0.3">
      <c r="A2234" s="18">
        <v>2023</v>
      </c>
      <c r="B2234" s="19" t="s">
        <v>16071</v>
      </c>
      <c r="C2234" s="19">
        <f t="shared" si="103"/>
        <v>15612</v>
      </c>
      <c r="D2234" s="19" t="s">
        <v>13350</v>
      </c>
      <c r="E2234" s="24" t="s">
        <v>16045</v>
      </c>
      <c r="F2234" s="18">
        <f t="shared" si="104"/>
        <v>3</v>
      </c>
      <c r="G2234" s="23" t="s">
        <v>11838</v>
      </c>
      <c r="H2234" s="23" t="s">
        <v>13937</v>
      </c>
      <c r="I2234" s="19" t="s">
        <v>11839</v>
      </c>
      <c r="J2234" s="41">
        <v>1182376</v>
      </c>
      <c r="K2234" s="42">
        <v>0.10000033830185999</v>
      </c>
      <c r="L2234" s="41">
        <v>118238</v>
      </c>
      <c r="M2234" s="41">
        <v>1300614</v>
      </c>
      <c r="N2234">
        <f>+VLOOKUP(C2234,'Thanh toán '!M$1335:N$6972,2,0)</f>
        <v>1300614</v>
      </c>
      <c r="O2234" s="61">
        <f t="shared" si="105"/>
        <v>0</v>
      </c>
    </row>
    <row r="2235" spans="1:15" hidden="1" x14ac:dyDescent="0.3">
      <c r="A2235" s="18">
        <v>2023</v>
      </c>
      <c r="B2235" s="19" t="s">
        <v>16072</v>
      </c>
      <c r="C2235" s="19">
        <f t="shared" si="103"/>
        <v>15613</v>
      </c>
      <c r="D2235" s="19" t="s">
        <v>13350</v>
      </c>
      <c r="E2235" s="24" t="s">
        <v>16045</v>
      </c>
      <c r="F2235" s="18">
        <f t="shared" si="104"/>
        <v>3</v>
      </c>
      <c r="G2235" s="23" t="s">
        <v>11838</v>
      </c>
      <c r="H2235" s="23" t="s">
        <v>13457</v>
      </c>
      <c r="I2235" s="19" t="s">
        <v>11839</v>
      </c>
      <c r="J2235" s="41">
        <v>945450</v>
      </c>
      <c r="K2235" s="42">
        <v>0.1</v>
      </c>
      <c r="L2235" s="41">
        <v>94545</v>
      </c>
      <c r="M2235" s="41">
        <v>1039995</v>
      </c>
      <c r="N2235">
        <f>+VLOOKUP(C2235,'Thanh toán '!M$1335:N$6972,2,0)</f>
        <v>1039995</v>
      </c>
      <c r="O2235" s="61">
        <f t="shared" si="105"/>
        <v>0</v>
      </c>
    </row>
    <row r="2236" spans="1:15" hidden="1" x14ac:dyDescent="0.3">
      <c r="A2236" s="18">
        <v>2023</v>
      </c>
      <c r="B2236" s="19" t="s">
        <v>16073</v>
      </c>
      <c r="C2236" s="19">
        <f t="shared" si="103"/>
        <v>15615</v>
      </c>
      <c r="D2236" s="19" t="s">
        <v>13350</v>
      </c>
      <c r="E2236" s="24" t="s">
        <v>16045</v>
      </c>
      <c r="F2236" s="18">
        <f t="shared" si="104"/>
        <v>3</v>
      </c>
      <c r="G2236" s="23" t="s">
        <v>11799</v>
      </c>
      <c r="H2236" s="23" t="s">
        <v>13511</v>
      </c>
      <c r="I2236" s="19" t="s">
        <v>11725</v>
      </c>
      <c r="J2236" s="41">
        <v>555290</v>
      </c>
      <c r="K2236" s="42">
        <v>0.1</v>
      </c>
      <c r="L2236" s="41">
        <v>55529</v>
      </c>
      <c r="M2236" s="41">
        <v>610819</v>
      </c>
      <c r="N2236">
        <f>+VLOOKUP(C2236,'Thanh toán '!M$1335:N$6972,2,0)</f>
        <v>610819</v>
      </c>
      <c r="O2236" s="61">
        <f t="shared" si="105"/>
        <v>0</v>
      </c>
    </row>
    <row r="2237" spans="1:15" hidden="1" x14ac:dyDescent="0.3">
      <c r="A2237" s="18">
        <v>2023</v>
      </c>
      <c r="B2237" s="19" t="s">
        <v>16074</v>
      </c>
      <c r="C2237" s="19">
        <f t="shared" si="103"/>
        <v>15616</v>
      </c>
      <c r="D2237" s="19" t="s">
        <v>13350</v>
      </c>
      <c r="E2237" s="24" t="s">
        <v>16045</v>
      </c>
      <c r="F2237" s="18">
        <f t="shared" si="104"/>
        <v>3</v>
      </c>
      <c r="G2237" s="23" t="s">
        <v>11799</v>
      </c>
      <c r="H2237" s="23" t="s">
        <v>13511</v>
      </c>
      <c r="I2237" s="19" t="s">
        <v>11725</v>
      </c>
      <c r="J2237" s="41">
        <v>340315</v>
      </c>
      <c r="K2237" s="42">
        <v>0.10000146922703966</v>
      </c>
      <c r="L2237" s="41">
        <v>34032</v>
      </c>
      <c r="M2237" s="41">
        <v>374347</v>
      </c>
      <c r="N2237">
        <f>+VLOOKUP(C2237,'Thanh toán '!M$1335:N$6972,2,0)</f>
        <v>374347</v>
      </c>
      <c r="O2237" s="61">
        <f t="shared" si="105"/>
        <v>0</v>
      </c>
    </row>
    <row r="2238" spans="1:15" hidden="1" x14ac:dyDescent="0.3">
      <c r="A2238" s="18">
        <v>2023</v>
      </c>
      <c r="B2238" s="19" t="s">
        <v>16075</v>
      </c>
      <c r="C2238" s="19">
        <f t="shared" si="103"/>
        <v>15617</v>
      </c>
      <c r="D2238" s="19" t="s">
        <v>13350</v>
      </c>
      <c r="E2238" s="24" t="s">
        <v>16045</v>
      </c>
      <c r="F2238" s="18">
        <f t="shared" si="104"/>
        <v>3</v>
      </c>
      <c r="G2238" s="23" t="s">
        <v>11838</v>
      </c>
      <c r="H2238" s="23" t="s">
        <v>13930</v>
      </c>
      <c r="I2238" s="19" t="s">
        <v>11839</v>
      </c>
      <c r="J2238" s="41">
        <v>1648914</v>
      </c>
      <c r="K2238" s="42">
        <v>9.9999757416093266E-2</v>
      </c>
      <c r="L2238" s="41">
        <v>164891</v>
      </c>
      <c r="M2238" s="41">
        <v>1813805</v>
      </c>
      <c r="N2238">
        <f>+VLOOKUP(C2238,'Thanh toán '!M$1335:N$6972,2,0)</f>
        <v>1813805</v>
      </c>
      <c r="O2238" s="61">
        <f t="shared" si="105"/>
        <v>0</v>
      </c>
    </row>
    <row r="2239" spans="1:15" hidden="1" x14ac:dyDescent="0.3">
      <c r="A2239" s="18">
        <v>2023</v>
      </c>
      <c r="B2239" s="19" t="s">
        <v>16076</v>
      </c>
      <c r="C2239" s="19">
        <f t="shared" si="103"/>
        <v>15619</v>
      </c>
      <c r="D2239" s="19" t="s">
        <v>13350</v>
      </c>
      <c r="E2239" s="24" t="s">
        <v>16045</v>
      </c>
      <c r="F2239" s="18">
        <f t="shared" si="104"/>
        <v>3</v>
      </c>
      <c r="G2239" s="23" t="s">
        <v>11799</v>
      </c>
      <c r="H2239" s="23" t="s">
        <v>13426</v>
      </c>
      <c r="I2239" s="19" t="s">
        <v>11725</v>
      </c>
      <c r="J2239" s="41">
        <v>340315</v>
      </c>
      <c r="K2239" s="42">
        <v>0.10000146922703966</v>
      </c>
      <c r="L2239" s="41">
        <v>34032</v>
      </c>
      <c r="M2239" s="41">
        <v>374347</v>
      </c>
      <c r="N2239">
        <f>+VLOOKUP(C2239,'Thanh toán '!M$1335:N$6972,2,0)</f>
        <v>374347</v>
      </c>
      <c r="O2239" s="61">
        <f t="shared" si="105"/>
        <v>0</v>
      </c>
    </row>
    <row r="2240" spans="1:15" hidden="1" x14ac:dyDescent="0.3">
      <c r="A2240" s="18">
        <v>2023</v>
      </c>
      <c r="B2240" s="19" t="s">
        <v>16077</v>
      </c>
      <c r="C2240" s="19">
        <f t="shared" si="103"/>
        <v>15620</v>
      </c>
      <c r="D2240" s="19" t="s">
        <v>13350</v>
      </c>
      <c r="E2240" s="24" t="s">
        <v>16045</v>
      </c>
      <c r="F2240" s="18">
        <f t="shared" si="104"/>
        <v>3</v>
      </c>
      <c r="G2240" s="23" t="s">
        <v>11799</v>
      </c>
      <c r="H2240" s="23" t="s">
        <v>13430</v>
      </c>
      <c r="I2240" s="19" t="s">
        <v>11725</v>
      </c>
      <c r="J2240" s="41">
        <v>340315</v>
      </c>
      <c r="K2240" s="42">
        <v>0.10000146922703966</v>
      </c>
      <c r="L2240" s="41">
        <v>34032</v>
      </c>
      <c r="M2240" s="41">
        <v>374347</v>
      </c>
      <c r="N2240">
        <f>+VLOOKUP(C2240,'Thanh toán '!M$1335:N$6972,2,0)</f>
        <v>374347</v>
      </c>
      <c r="O2240" s="61">
        <f t="shared" si="105"/>
        <v>0</v>
      </c>
    </row>
    <row r="2241" spans="1:15" hidden="1" x14ac:dyDescent="0.3">
      <c r="A2241" s="18">
        <v>2023</v>
      </c>
      <c r="B2241" s="19" t="s">
        <v>16078</v>
      </c>
      <c r="C2241" s="19">
        <f t="shared" si="103"/>
        <v>15621</v>
      </c>
      <c r="D2241" s="19" t="s">
        <v>13350</v>
      </c>
      <c r="E2241" s="24" t="s">
        <v>16045</v>
      </c>
      <c r="F2241" s="18">
        <f t="shared" si="104"/>
        <v>3</v>
      </c>
      <c r="G2241" s="23" t="s">
        <v>11799</v>
      </c>
      <c r="H2241" s="23" t="s">
        <v>13430</v>
      </c>
      <c r="I2241" s="19" t="s">
        <v>11725</v>
      </c>
      <c r="J2241" s="41">
        <v>1339970</v>
      </c>
      <c r="K2241" s="42">
        <v>0.1</v>
      </c>
      <c r="L2241" s="41">
        <v>133997</v>
      </c>
      <c r="M2241" s="41">
        <v>1473967</v>
      </c>
      <c r="N2241">
        <f>+VLOOKUP(C2241,'Thanh toán '!M$1335:N$6972,2,0)</f>
        <v>1473967</v>
      </c>
      <c r="O2241" s="61">
        <f t="shared" si="105"/>
        <v>0</v>
      </c>
    </row>
    <row r="2242" spans="1:15" hidden="1" x14ac:dyDescent="0.3">
      <c r="A2242" s="18">
        <v>2023</v>
      </c>
      <c r="B2242" s="19" t="s">
        <v>16079</v>
      </c>
      <c r="C2242" s="19">
        <f t="shared" si="103"/>
        <v>15622</v>
      </c>
      <c r="D2242" s="19" t="s">
        <v>13350</v>
      </c>
      <c r="E2242" s="24" t="s">
        <v>16045</v>
      </c>
      <c r="F2242" s="18">
        <f t="shared" si="104"/>
        <v>3</v>
      </c>
      <c r="G2242" s="23" t="s">
        <v>11799</v>
      </c>
      <c r="H2242" s="23" t="s">
        <v>13434</v>
      </c>
      <c r="I2242" s="19" t="s">
        <v>11725</v>
      </c>
      <c r="J2242" s="41">
        <v>340315</v>
      </c>
      <c r="K2242" s="42">
        <v>0.10000146922703966</v>
      </c>
      <c r="L2242" s="41">
        <v>34032</v>
      </c>
      <c r="M2242" s="41">
        <v>374347</v>
      </c>
      <c r="N2242">
        <f>+VLOOKUP(C2242,'Thanh toán '!M$1335:N$6972,2,0)</f>
        <v>374347</v>
      </c>
      <c r="O2242" s="61">
        <f t="shared" si="105"/>
        <v>0</v>
      </c>
    </row>
    <row r="2243" spans="1:15" hidden="1" x14ac:dyDescent="0.3">
      <c r="A2243" s="18">
        <v>2023</v>
      </c>
      <c r="B2243" s="19" t="s">
        <v>16080</v>
      </c>
      <c r="C2243" s="19">
        <f t="shared" si="103"/>
        <v>15624</v>
      </c>
      <c r="D2243" s="19" t="s">
        <v>13350</v>
      </c>
      <c r="E2243" s="24" t="s">
        <v>16045</v>
      </c>
      <c r="F2243" s="18">
        <f t="shared" si="104"/>
        <v>3</v>
      </c>
      <c r="G2243" s="23" t="s">
        <v>11799</v>
      </c>
      <c r="H2243" s="23" t="s">
        <v>13432</v>
      </c>
      <c r="I2243" s="19" t="s">
        <v>11725</v>
      </c>
      <c r="J2243" s="41">
        <v>340315</v>
      </c>
      <c r="K2243" s="42">
        <v>0.10000146922703966</v>
      </c>
      <c r="L2243" s="41">
        <v>34032</v>
      </c>
      <c r="M2243" s="41">
        <v>374347</v>
      </c>
      <c r="N2243">
        <f>+VLOOKUP(C2243,'Thanh toán '!M$1335:N$6972,2,0)</f>
        <v>374347</v>
      </c>
      <c r="O2243" s="61">
        <f t="shared" si="105"/>
        <v>0</v>
      </c>
    </row>
    <row r="2244" spans="1:15" hidden="1" x14ac:dyDescent="0.3">
      <c r="A2244" s="18">
        <v>2023</v>
      </c>
      <c r="B2244" s="19" t="s">
        <v>16081</v>
      </c>
      <c r="C2244" s="19">
        <f t="shared" si="103"/>
        <v>15628</v>
      </c>
      <c r="D2244" s="19" t="s">
        <v>13350</v>
      </c>
      <c r="E2244" s="24" t="s">
        <v>16045</v>
      </c>
      <c r="F2244" s="18">
        <f t="shared" si="104"/>
        <v>3</v>
      </c>
      <c r="G2244" s="23" t="s">
        <v>11768</v>
      </c>
      <c r="H2244" s="23" t="s">
        <v>11768</v>
      </c>
      <c r="I2244" s="19" t="s">
        <v>11769</v>
      </c>
      <c r="J2244" s="41">
        <v>1696795</v>
      </c>
      <c r="K2244" s="42">
        <v>0.1000002946731927</v>
      </c>
      <c r="L2244" s="41">
        <v>169680</v>
      </c>
      <c r="M2244" s="41">
        <v>1866475</v>
      </c>
      <c r="N2244">
        <f>+VLOOKUP(C2244,'Thanh toán '!M$1335:N$6972,2,0)</f>
        <v>1866475</v>
      </c>
      <c r="O2244" s="61">
        <f t="shared" si="105"/>
        <v>0</v>
      </c>
    </row>
    <row r="2245" spans="1:15" hidden="1" x14ac:dyDescent="0.3">
      <c r="A2245" s="18">
        <v>2023</v>
      </c>
      <c r="B2245" s="19" t="s">
        <v>16082</v>
      </c>
      <c r="C2245" s="19">
        <f t="shared" si="103"/>
        <v>15630</v>
      </c>
      <c r="D2245" s="19" t="s">
        <v>13350</v>
      </c>
      <c r="E2245" s="24" t="s">
        <v>16045</v>
      </c>
      <c r="F2245" s="18">
        <f t="shared" si="104"/>
        <v>3</v>
      </c>
      <c r="G2245" s="23" t="s">
        <v>12239</v>
      </c>
      <c r="H2245" s="23" t="s">
        <v>14219</v>
      </c>
      <c r="I2245" s="19" t="s">
        <v>12240</v>
      </c>
      <c r="J2245" s="41">
        <v>3549875</v>
      </c>
      <c r="K2245" s="42">
        <v>0.10000014085002994</v>
      </c>
      <c r="L2245" s="41">
        <v>354988</v>
      </c>
      <c r="M2245" s="41">
        <v>3904863</v>
      </c>
      <c r="N2245">
        <f>+VLOOKUP(C2245,'Thanh toán '!M$1335:N$6972,2,0)</f>
        <v>3904863</v>
      </c>
      <c r="O2245" s="61">
        <f t="shared" si="105"/>
        <v>0</v>
      </c>
    </row>
    <row r="2246" spans="1:15" hidden="1" x14ac:dyDescent="0.3">
      <c r="A2246" s="18">
        <v>2023</v>
      </c>
      <c r="B2246" s="19" t="s">
        <v>16083</v>
      </c>
      <c r="C2246" s="19">
        <f t="shared" ref="C2246:C2309" si="106">+B2246*1</f>
        <v>15633</v>
      </c>
      <c r="D2246" s="19" t="s">
        <v>13350</v>
      </c>
      <c r="E2246" s="24" t="s">
        <v>16045</v>
      </c>
      <c r="F2246" s="18">
        <f t="shared" ref="F2246:F2309" si="107">+MONTH(E2246)</f>
        <v>3</v>
      </c>
      <c r="G2246" s="23" t="s">
        <v>12360</v>
      </c>
      <c r="H2246" s="23" t="s">
        <v>12360</v>
      </c>
      <c r="I2246" s="19" t="s">
        <v>12361</v>
      </c>
      <c r="J2246" s="41">
        <v>441000</v>
      </c>
      <c r="K2246" s="42">
        <v>0.1</v>
      </c>
      <c r="L2246" s="41">
        <v>44100</v>
      </c>
      <c r="M2246" s="41">
        <v>485100</v>
      </c>
      <c r="N2246">
        <f>+VLOOKUP(C2246,'Thanh toán '!M$1335:N$6972,2,0)</f>
        <v>485100</v>
      </c>
      <c r="O2246" s="61">
        <f t="shared" ref="O2246:O2309" si="108">+N2246-M2246</f>
        <v>0</v>
      </c>
    </row>
    <row r="2247" spans="1:15" hidden="1" x14ac:dyDescent="0.3">
      <c r="A2247" s="18">
        <v>2023</v>
      </c>
      <c r="B2247" s="19" t="s">
        <v>16084</v>
      </c>
      <c r="C2247" s="19">
        <f t="shared" si="106"/>
        <v>15634</v>
      </c>
      <c r="D2247" s="19" t="s">
        <v>13350</v>
      </c>
      <c r="E2247" s="24" t="s">
        <v>16045</v>
      </c>
      <c r="F2247" s="18">
        <f t="shared" si="107"/>
        <v>3</v>
      </c>
      <c r="G2247" s="23" t="s">
        <v>12360</v>
      </c>
      <c r="H2247" s="23" t="s">
        <v>12360</v>
      </c>
      <c r="I2247" s="19" t="s">
        <v>12361</v>
      </c>
      <c r="J2247" s="41">
        <v>1696795</v>
      </c>
      <c r="K2247" s="42">
        <v>0.1000002946731927</v>
      </c>
      <c r="L2247" s="41">
        <v>169680</v>
      </c>
      <c r="M2247" s="41">
        <v>1866475</v>
      </c>
      <c r="N2247">
        <f>+VLOOKUP(C2247,'Thanh toán '!M$1335:N$6972,2,0)</f>
        <v>1866475</v>
      </c>
      <c r="O2247" s="61">
        <f t="shared" si="108"/>
        <v>0</v>
      </c>
    </row>
    <row r="2248" spans="1:15" hidden="1" x14ac:dyDescent="0.3">
      <c r="A2248" s="18">
        <v>2023</v>
      </c>
      <c r="B2248" s="19" t="s">
        <v>16085</v>
      </c>
      <c r="C2248" s="19">
        <f t="shared" si="106"/>
        <v>15636</v>
      </c>
      <c r="D2248" s="19" t="s">
        <v>13350</v>
      </c>
      <c r="E2248" s="24" t="s">
        <v>16045</v>
      </c>
      <c r="F2248" s="18">
        <f t="shared" si="107"/>
        <v>3</v>
      </c>
      <c r="G2248" s="23" t="s">
        <v>11799</v>
      </c>
      <c r="H2248" s="23" t="s">
        <v>13707</v>
      </c>
      <c r="I2248" s="19" t="s">
        <v>11725</v>
      </c>
      <c r="J2248" s="41">
        <v>367155</v>
      </c>
      <c r="K2248" s="42">
        <v>0.10000136182266345</v>
      </c>
      <c r="L2248" s="41">
        <v>36716</v>
      </c>
      <c r="M2248" s="41">
        <v>403871</v>
      </c>
      <c r="N2248">
        <f>+VLOOKUP(C2248,'Thanh toán '!M$1335:N$6972,2,0)</f>
        <v>403871</v>
      </c>
      <c r="O2248" s="61">
        <f t="shared" si="108"/>
        <v>0</v>
      </c>
    </row>
    <row r="2249" spans="1:15" hidden="1" x14ac:dyDescent="0.3">
      <c r="A2249" s="18">
        <v>2023</v>
      </c>
      <c r="B2249" s="19" t="s">
        <v>16086</v>
      </c>
      <c r="C2249" s="19">
        <f t="shared" si="106"/>
        <v>15637</v>
      </c>
      <c r="D2249" s="19" t="s">
        <v>13350</v>
      </c>
      <c r="E2249" s="24" t="s">
        <v>16045</v>
      </c>
      <c r="F2249" s="18">
        <f t="shared" si="107"/>
        <v>3</v>
      </c>
      <c r="G2249" s="23" t="s">
        <v>11799</v>
      </c>
      <c r="H2249" s="23" t="s">
        <v>14399</v>
      </c>
      <c r="I2249" s="19" t="s">
        <v>11725</v>
      </c>
      <c r="J2249" s="41">
        <v>553467</v>
      </c>
      <c r="K2249" s="42">
        <v>0.10000054203773667</v>
      </c>
      <c r="L2249" s="41">
        <v>55347</v>
      </c>
      <c r="M2249" s="41">
        <v>608814</v>
      </c>
      <c r="N2249">
        <f>+VLOOKUP(C2249,'Thanh toán '!M$1335:N$6972,2,0)</f>
        <v>608814</v>
      </c>
      <c r="O2249" s="61">
        <f t="shared" si="108"/>
        <v>0</v>
      </c>
    </row>
    <row r="2250" spans="1:15" hidden="1" x14ac:dyDescent="0.3">
      <c r="A2250" s="18">
        <v>2023</v>
      </c>
      <c r="B2250" s="19" t="s">
        <v>16087</v>
      </c>
      <c r="C2250" s="19">
        <f t="shared" si="106"/>
        <v>15638</v>
      </c>
      <c r="D2250" s="19" t="s">
        <v>13350</v>
      </c>
      <c r="E2250" s="24" t="s">
        <v>16045</v>
      </c>
      <c r="F2250" s="18">
        <f t="shared" si="107"/>
        <v>3</v>
      </c>
      <c r="G2250" s="23" t="s">
        <v>11799</v>
      </c>
      <c r="H2250" s="23" t="s">
        <v>14011</v>
      </c>
      <c r="I2250" s="19" t="s">
        <v>11725</v>
      </c>
      <c r="J2250" s="41">
        <v>322480</v>
      </c>
      <c r="K2250" s="42">
        <v>0.1</v>
      </c>
      <c r="L2250" s="41">
        <v>32248</v>
      </c>
      <c r="M2250" s="41">
        <v>354728</v>
      </c>
      <c r="N2250">
        <f>+VLOOKUP(C2250,'Thanh toán '!M$1335:N$6972,2,0)</f>
        <v>354728</v>
      </c>
      <c r="O2250" s="61">
        <f t="shared" si="108"/>
        <v>0</v>
      </c>
    </row>
    <row r="2251" spans="1:15" hidden="1" x14ac:dyDescent="0.3">
      <c r="A2251" s="18">
        <v>2023</v>
      </c>
      <c r="B2251" s="19" t="s">
        <v>16088</v>
      </c>
      <c r="C2251" s="19">
        <f t="shared" si="106"/>
        <v>15639</v>
      </c>
      <c r="D2251" s="19" t="s">
        <v>13350</v>
      </c>
      <c r="E2251" s="24" t="s">
        <v>16045</v>
      </c>
      <c r="F2251" s="18">
        <f t="shared" si="107"/>
        <v>3</v>
      </c>
      <c r="G2251" s="23" t="s">
        <v>11799</v>
      </c>
      <c r="H2251" s="23" t="s">
        <v>13463</v>
      </c>
      <c r="I2251" s="19" t="s">
        <v>11725</v>
      </c>
      <c r="J2251" s="41">
        <v>333174</v>
      </c>
      <c r="K2251" s="42">
        <v>9.999879942612569E-2</v>
      </c>
      <c r="L2251" s="41">
        <v>33317</v>
      </c>
      <c r="M2251" s="41">
        <v>366491</v>
      </c>
      <c r="N2251">
        <f>+VLOOKUP(C2251,'Thanh toán '!M$1335:N$6972,2,0)</f>
        <v>366491</v>
      </c>
      <c r="O2251" s="61">
        <f t="shared" si="108"/>
        <v>0</v>
      </c>
    </row>
    <row r="2252" spans="1:15" hidden="1" x14ac:dyDescent="0.3">
      <c r="A2252" s="18">
        <v>2023</v>
      </c>
      <c r="B2252" s="19" t="s">
        <v>16089</v>
      </c>
      <c r="C2252" s="19">
        <f t="shared" si="106"/>
        <v>15640</v>
      </c>
      <c r="D2252" s="19" t="s">
        <v>13350</v>
      </c>
      <c r="E2252" s="24" t="s">
        <v>16045</v>
      </c>
      <c r="F2252" s="18">
        <f t="shared" si="107"/>
        <v>3</v>
      </c>
      <c r="G2252" s="23" t="s">
        <v>11799</v>
      </c>
      <c r="H2252" s="23" t="s">
        <v>13540</v>
      </c>
      <c r="I2252" s="19" t="s">
        <v>11725</v>
      </c>
      <c r="J2252" s="41">
        <v>951239</v>
      </c>
      <c r="K2252" s="42">
        <v>0.1000001051260514</v>
      </c>
      <c r="L2252" s="41">
        <v>95124</v>
      </c>
      <c r="M2252" s="41">
        <v>1046363</v>
      </c>
      <c r="N2252">
        <f>+VLOOKUP(C2252,'Thanh toán '!M$1335:N$6972,2,0)</f>
        <v>1046363</v>
      </c>
      <c r="O2252" s="61">
        <f t="shared" si="108"/>
        <v>0</v>
      </c>
    </row>
    <row r="2253" spans="1:15" hidden="1" x14ac:dyDescent="0.3">
      <c r="A2253" s="18">
        <v>2023</v>
      </c>
      <c r="B2253" s="19" t="s">
        <v>16090</v>
      </c>
      <c r="C2253" s="19">
        <f t="shared" si="106"/>
        <v>15641</v>
      </c>
      <c r="D2253" s="19" t="s">
        <v>13350</v>
      </c>
      <c r="E2253" s="24" t="s">
        <v>16045</v>
      </c>
      <c r="F2253" s="18">
        <f t="shared" si="107"/>
        <v>3</v>
      </c>
      <c r="G2253" s="23" t="s">
        <v>11799</v>
      </c>
      <c r="H2253" s="23" t="s">
        <v>14003</v>
      </c>
      <c r="I2253" s="19" t="s">
        <v>11725</v>
      </c>
      <c r="J2253" s="41">
        <v>618065</v>
      </c>
      <c r="K2253" s="42">
        <v>0.10000080897640216</v>
      </c>
      <c r="L2253" s="41">
        <v>61807</v>
      </c>
      <c r="M2253" s="41">
        <v>679872</v>
      </c>
      <c r="N2253">
        <f>+VLOOKUP(C2253,'Thanh toán '!M$1335:N$6972,2,0)</f>
        <v>679872</v>
      </c>
      <c r="O2253" s="61">
        <f t="shared" si="108"/>
        <v>0</v>
      </c>
    </row>
    <row r="2254" spans="1:15" hidden="1" x14ac:dyDescent="0.3">
      <c r="A2254" s="18">
        <v>2023</v>
      </c>
      <c r="B2254" s="19" t="s">
        <v>16091</v>
      </c>
      <c r="C2254" s="19">
        <f t="shared" si="106"/>
        <v>15649</v>
      </c>
      <c r="D2254" s="19" t="s">
        <v>13350</v>
      </c>
      <c r="E2254" s="24" t="s">
        <v>16045</v>
      </c>
      <c r="F2254" s="18">
        <f t="shared" si="107"/>
        <v>3</v>
      </c>
      <c r="G2254" s="23" t="s">
        <v>11768</v>
      </c>
      <c r="H2254" s="23" t="s">
        <v>11768</v>
      </c>
      <c r="I2254" s="19" t="s">
        <v>11769</v>
      </c>
      <c r="J2254" s="41">
        <v>848400</v>
      </c>
      <c r="K2254" s="42">
        <v>0.1</v>
      </c>
      <c r="L2254" s="41">
        <v>84840</v>
      </c>
      <c r="M2254" s="41">
        <v>933240</v>
      </c>
      <c r="N2254">
        <f>+VLOOKUP(C2254,'Thanh toán '!M$1335:N$6972,2,0)</f>
        <v>933240</v>
      </c>
      <c r="O2254" s="61">
        <f t="shared" si="108"/>
        <v>0</v>
      </c>
    </row>
    <row r="2255" spans="1:15" hidden="1" x14ac:dyDescent="0.3">
      <c r="A2255" s="18">
        <v>2023</v>
      </c>
      <c r="B2255" s="19" t="s">
        <v>16092</v>
      </c>
      <c r="C2255" s="19">
        <f t="shared" si="106"/>
        <v>15655</v>
      </c>
      <c r="D2255" s="19" t="s">
        <v>13350</v>
      </c>
      <c r="E2255" s="24" t="s">
        <v>16045</v>
      </c>
      <c r="F2255" s="18">
        <f t="shared" si="107"/>
        <v>3</v>
      </c>
      <c r="G2255" s="23" t="s">
        <v>12306</v>
      </c>
      <c r="H2255" s="23" t="s">
        <v>12306</v>
      </c>
      <c r="I2255" s="19" t="s">
        <v>12307</v>
      </c>
      <c r="J2255" s="41">
        <v>1844890</v>
      </c>
      <c r="K2255" s="42">
        <v>0.1</v>
      </c>
      <c r="L2255" s="41">
        <v>184489</v>
      </c>
      <c r="M2255" s="41">
        <v>2029379</v>
      </c>
      <c r="N2255">
        <f>+VLOOKUP(C2255,'Thanh toán '!M$1335:N$6972,2,0)</f>
        <v>2029379</v>
      </c>
      <c r="O2255" s="61">
        <f t="shared" si="108"/>
        <v>0</v>
      </c>
    </row>
    <row r="2256" spans="1:15" hidden="1" x14ac:dyDescent="0.3">
      <c r="A2256" s="18">
        <v>2023</v>
      </c>
      <c r="B2256" s="19" t="s">
        <v>16093</v>
      </c>
      <c r="C2256" s="19">
        <f t="shared" si="106"/>
        <v>15656</v>
      </c>
      <c r="D2256" s="19" t="s">
        <v>13350</v>
      </c>
      <c r="E2256" s="24" t="s">
        <v>16045</v>
      </c>
      <c r="F2256" s="18">
        <f t="shared" si="107"/>
        <v>3</v>
      </c>
      <c r="G2256" s="23" t="s">
        <v>12306</v>
      </c>
      <c r="H2256" s="23" t="s">
        <v>12306</v>
      </c>
      <c r="I2256" s="19" t="s">
        <v>12307</v>
      </c>
      <c r="J2256" s="41">
        <v>3035550</v>
      </c>
      <c r="K2256" s="42">
        <v>0.1</v>
      </c>
      <c r="L2256" s="41">
        <v>303555</v>
      </c>
      <c r="M2256" s="41">
        <v>3339105</v>
      </c>
      <c r="N2256">
        <f>+VLOOKUP(C2256,'Thanh toán '!M$1335:N$6972,2,0)</f>
        <v>3339105</v>
      </c>
      <c r="O2256" s="61">
        <f t="shared" si="108"/>
        <v>0</v>
      </c>
    </row>
    <row r="2257" spans="1:15" hidden="1" x14ac:dyDescent="0.3">
      <c r="A2257" s="18">
        <v>2023</v>
      </c>
      <c r="B2257" s="19" t="s">
        <v>16094</v>
      </c>
      <c r="C2257" s="19">
        <f t="shared" si="106"/>
        <v>15657</v>
      </c>
      <c r="D2257" s="19" t="s">
        <v>13350</v>
      </c>
      <c r="E2257" s="24" t="s">
        <v>16045</v>
      </c>
      <c r="F2257" s="18">
        <f t="shared" si="107"/>
        <v>3</v>
      </c>
      <c r="G2257" s="23" t="s">
        <v>12293</v>
      </c>
      <c r="H2257" s="23" t="s">
        <v>12293</v>
      </c>
      <c r="I2257" s="19" t="s">
        <v>12294</v>
      </c>
      <c r="J2257" s="41">
        <v>2008029</v>
      </c>
      <c r="K2257" s="42">
        <v>0.1000000498000776</v>
      </c>
      <c r="L2257" s="41">
        <v>200803</v>
      </c>
      <c r="M2257" s="41">
        <v>2208832</v>
      </c>
      <c r="N2257">
        <f>+VLOOKUP(C2257,'Thanh toán '!M$1335:N$6972,2,0)</f>
        <v>2208832</v>
      </c>
      <c r="O2257" s="61">
        <f t="shared" si="108"/>
        <v>0</v>
      </c>
    </row>
    <row r="2258" spans="1:15" hidden="1" x14ac:dyDescent="0.3">
      <c r="A2258" s="18">
        <v>2023</v>
      </c>
      <c r="B2258" s="19" t="s">
        <v>16095</v>
      </c>
      <c r="C2258" s="19">
        <f t="shared" si="106"/>
        <v>15664</v>
      </c>
      <c r="D2258" s="19" t="s">
        <v>13350</v>
      </c>
      <c r="E2258" s="24" t="s">
        <v>16045</v>
      </c>
      <c r="F2258" s="18">
        <f t="shared" si="107"/>
        <v>3</v>
      </c>
      <c r="G2258" s="23" t="s">
        <v>11799</v>
      </c>
      <c r="H2258" s="23" t="s">
        <v>13591</v>
      </c>
      <c r="I2258" s="19" t="s">
        <v>11725</v>
      </c>
      <c r="J2258" s="41">
        <v>340315</v>
      </c>
      <c r="K2258" s="42">
        <v>0.10000146922703966</v>
      </c>
      <c r="L2258" s="41">
        <v>34032</v>
      </c>
      <c r="M2258" s="41">
        <v>374347</v>
      </c>
      <c r="N2258">
        <f>+VLOOKUP(C2258,'Thanh toán '!M$1335:N$6972,2,0)</f>
        <v>374347</v>
      </c>
      <c r="O2258" s="61">
        <f t="shared" si="108"/>
        <v>0</v>
      </c>
    </row>
    <row r="2259" spans="1:15" hidden="1" x14ac:dyDescent="0.3">
      <c r="A2259" s="18">
        <v>2023</v>
      </c>
      <c r="B2259" s="19" t="s">
        <v>16096</v>
      </c>
      <c r="C2259" s="19">
        <f t="shared" si="106"/>
        <v>15665</v>
      </c>
      <c r="D2259" s="19" t="s">
        <v>13350</v>
      </c>
      <c r="E2259" s="24" t="s">
        <v>16045</v>
      </c>
      <c r="F2259" s="18">
        <f t="shared" si="107"/>
        <v>3</v>
      </c>
      <c r="G2259" s="23" t="s">
        <v>11799</v>
      </c>
      <c r="H2259" s="23" t="s">
        <v>13639</v>
      </c>
      <c r="I2259" s="19" t="s">
        <v>11725</v>
      </c>
      <c r="J2259" s="41">
        <v>1323430</v>
      </c>
      <c r="K2259" s="42">
        <v>0.1</v>
      </c>
      <c r="L2259" s="41">
        <v>132343</v>
      </c>
      <c r="M2259" s="41">
        <v>1455773</v>
      </c>
      <c r="N2259">
        <f>+VLOOKUP(C2259,'Thanh toán '!M$1335:N$6972,2,0)</f>
        <v>1455773</v>
      </c>
      <c r="O2259" s="61">
        <f t="shared" si="108"/>
        <v>0</v>
      </c>
    </row>
    <row r="2260" spans="1:15" hidden="1" x14ac:dyDescent="0.3">
      <c r="A2260" s="18">
        <v>2023</v>
      </c>
      <c r="B2260" s="19" t="s">
        <v>16097</v>
      </c>
      <c r="C2260" s="19">
        <f t="shared" si="106"/>
        <v>15668</v>
      </c>
      <c r="D2260" s="19" t="s">
        <v>13350</v>
      </c>
      <c r="E2260" s="24" t="s">
        <v>16045</v>
      </c>
      <c r="F2260" s="18">
        <f t="shared" si="107"/>
        <v>3</v>
      </c>
      <c r="G2260" s="23" t="s">
        <v>12357</v>
      </c>
      <c r="H2260" s="23" t="s">
        <v>13719</v>
      </c>
      <c r="I2260" s="19" t="s">
        <v>12358</v>
      </c>
      <c r="J2260" s="41">
        <v>1844890</v>
      </c>
      <c r="K2260" s="42">
        <v>0.1</v>
      </c>
      <c r="L2260" s="41">
        <v>184489</v>
      </c>
      <c r="M2260" s="41">
        <v>2029379</v>
      </c>
      <c r="N2260">
        <f>+VLOOKUP(C2260,'Thanh toán '!M$1335:N$6972,2,0)</f>
        <v>2029379</v>
      </c>
      <c r="O2260" s="61">
        <f t="shared" si="108"/>
        <v>0</v>
      </c>
    </row>
    <row r="2261" spans="1:15" hidden="1" x14ac:dyDescent="0.3">
      <c r="A2261" s="18">
        <v>2023</v>
      </c>
      <c r="B2261" s="19" t="s">
        <v>16098</v>
      </c>
      <c r="C2261" s="19">
        <f t="shared" si="106"/>
        <v>15670</v>
      </c>
      <c r="D2261" s="19" t="s">
        <v>13350</v>
      </c>
      <c r="E2261" s="24" t="s">
        <v>16099</v>
      </c>
      <c r="F2261" s="18">
        <f t="shared" si="107"/>
        <v>3</v>
      </c>
      <c r="G2261" s="23" t="s">
        <v>11799</v>
      </c>
      <c r="H2261" s="23" t="s">
        <v>13682</v>
      </c>
      <c r="I2261" s="19" t="s">
        <v>11725</v>
      </c>
      <c r="J2261" s="41">
        <v>844276</v>
      </c>
      <c r="K2261" s="42">
        <v>0.10000047377871692</v>
      </c>
      <c r="L2261" s="41">
        <v>84428</v>
      </c>
      <c r="M2261" s="41">
        <v>928704</v>
      </c>
      <c r="N2261">
        <f>+VLOOKUP(C2261,'Thanh toán '!M$1335:N$6972,2,0)</f>
        <v>928704</v>
      </c>
      <c r="O2261" s="61">
        <f t="shared" si="108"/>
        <v>0</v>
      </c>
    </row>
    <row r="2262" spans="1:15" hidden="1" x14ac:dyDescent="0.3">
      <c r="A2262" s="18">
        <v>2023</v>
      </c>
      <c r="B2262" s="19" t="s">
        <v>16100</v>
      </c>
      <c r="C2262" s="19">
        <f t="shared" si="106"/>
        <v>15671</v>
      </c>
      <c r="D2262" s="19" t="s">
        <v>13350</v>
      </c>
      <c r="E2262" s="24" t="s">
        <v>16099</v>
      </c>
      <c r="F2262" s="18">
        <f t="shared" si="107"/>
        <v>3</v>
      </c>
      <c r="G2262" s="23" t="s">
        <v>11799</v>
      </c>
      <c r="H2262" s="23" t="s">
        <v>14074</v>
      </c>
      <c r="I2262" s="19" t="s">
        <v>11725</v>
      </c>
      <c r="J2262" s="41">
        <v>555290</v>
      </c>
      <c r="K2262" s="42">
        <v>0.1</v>
      </c>
      <c r="L2262" s="41">
        <v>55529</v>
      </c>
      <c r="M2262" s="41">
        <v>610819</v>
      </c>
      <c r="N2262">
        <f>+VLOOKUP(C2262,'Thanh toán '!M$1335:N$6972,2,0)</f>
        <v>610819</v>
      </c>
      <c r="O2262" s="61">
        <f t="shared" si="108"/>
        <v>0</v>
      </c>
    </row>
    <row r="2263" spans="1:15" hidden="1" x14ac:dyDescent="0.3">
      <c r="A2263" s="18">
        <v>2023</v>
      </c>
      <c r="B2263" s="19" t="s">
        <v>16101</v>
      </c>
      <c r="C2263" s="19">
        <f t="shared" si="106"/>
        <v>15672</v>
      </c>
      <c r="D2263" s="19" t="s">
        <v>13350</v>
      </c>
      <c r="E2263" s="24" t="s">
        <v>16099</v>
      </c>
      <c r="F2263" s="18">
        <f t="shared" si="107"/>
        <v>3</v>
      </c>
      <c r="G2263" s="23" t="s">
        <v>11799</v>
      </c>
      <c r="H2263" s="23" t="s">
        <v>13698</v>
      </c>
      <c r="I2263" s="19" t="s">
        <v>11725</v>
      </c>
      <c r="J2263" s="41">
        <v>622160</v>
      </c>
      <c r="K2263" s="42">
        <v>0.1</v>
      </c>
      <c r="L2263" s="41">
        <v>62216</v>
      </c>
      <c r="M2263" s="41">
        <v>684376</v>
      </c>
      <c r="N2263">
        <f>+VLOOKUP(C2263,'Thanh toán '!M$1335:N$6972,2,0)</f>
        <v>684376</v>
      </c>
      <c r="O2263" s="61">
        <f t="shared" si="108"/>
        <v>0</v>
      </c>
    </row>
    <row r="2264" spans="1:15" hidden="1" x14ac:dyDescent="0.3">
      <c r="A2264" s="18">
        <v>2023</v>
      </c>
      <c r="B2264" s="19" t="s">
        <v>16102</v>
      </c>
      <c r="C2264" s="19">
        <f t="shared" si="106"/>
        <v>15675</v>
      </c>
      <c r="D2264" s="19" t="s">
        <v>13350</v>
      </c>
      <c r="E2264" s="24" t="s">
        <v>16099</v>
      </c>
      <c r="F2264" s="18">
        <f t="shared" si="107"/>
        <v>3</v>
      </c>
      <c r="G2264" s="23" t="s">
        <v>11799</v>
      </c>
      <c r="H2264" s="23" t="s">
        <v>14511</v>
      </c>
      <c r="I2264" s="19" t="s">
        <v>11725</v>
      </c>
      <c r="J2264" s="41">
        <v>555290</v>
      </c>
      <c r="K2264" s="42">
        <v>0.1</v>
      </c>
      <c r="L2264" s="41">
        <v>55529</v>
      </c>
      <c r="M2264" s="41">
        <v>610819</v>
      </c>
      <c r="N2264">
        <f>+VLOOKUP(C2264,'Thanh toán '!M$1335:N$6972,2,0)</f>
        <v>610819</v>
      </c>
      <c r="O2264" s="61">
        <f t="shared" si="108"/>
        <v>0</v>
      </c>
    </row>
    <row r="2265" spans="1:15" hidden="1" x14ac:dyDescent="0.3">
      <c r="A2265" s="18">
        <v>2023</v>
      </c>
      <c r="B2265" s="19" t="s">
        <v>16103</v>
      </c>
      <c r="C2265" s="19">
        <f t="shared" si="106"/>
        <v>15676</v>
      </c>
      <c r="D2265" s="19" t="s">
        <v>13350</v>
      </c>
      <c r="E2265" s="24" t="s">
        <v>16099</v>
      </c>
      <c r="F2265" s="18">
        <f t="shared" si="107"/>
        <v>3</v>
      </c>
      <c r="G2265" s="23" t="s">
        <v>12239</v>
      </c>
      <c r="H2265" s="23" t="s">
        <v>13824</v>
      </c>
      <c r="I2265" s="19" t="s">
        <v>12240</v>
      </c>
      <c r="J2265" s="41">
        <v>1732740</v>
      </c>
      <c r="K2265" s="42">
        <v>0.1</v>
      </c>
      <c r="L2265" s="41">
        <v>173274</v>
      </c>
      <c r="M2265" s="41">
        <v>1906014</v>
      </c>
      <c r="N2265">
        <f>+VLOOKUP(C2265,'Thanh toán '!M$1335:N$6972,2,0)</f>
        <v>1906014</v>
      </c>
      <c r="O2265" s="61">
        <f t="shared" si="108"/>
        <v>0</v>
      </c>
    </row>
    <row r="2266" spans="1:15" hidden="1" x14ac:dyDescent="0.3">
      <c r="A2266" s="18">
        <v>2023</v>
      </c>
      <c r="B2266" s="19" t="s">
        <v>16104</v>
      </c>
      <c r="C2266" s="19">
        <f t="shared" si="106"/>
        <v>15677</v>
      </c>
      <c r="D2266" s="19" t="s">
        <v>13350</v>
      </c>
      <c r="E2266" s="24" t="s">
        <v>16099</v>
      </c>
      <c r="F2266" s="18">
        <f t="shared" si="107"/>
        <v>3</v>
      </c>
      <c r="G2266" s="23" t="s">
        <v>11799</v>
      </c>
      <c r="H2266" s="23" t="s">
        <v>13602</v>
      </c>
      <c r="I2266" s="19" t="s">
        <v>11725</v>
      </c>
      <c r="J2266" s="41">
        <v>734310</v>
      </c>
      <c r="K2266" s="42">
        <v>0.1</v>
      </c>
      <c r="L2266" s="41">
        <v>73431</v>
      </c>
      <c r="M2266" s="41">
        <v>807741</v>
      </c>
      <c r="N2266">
        <f>+VLOOKUP(C2266,'Thanh toán '!M$1335:N$6972,2,0)</f>
        <v>807741</v>
      </c>
      <c r="O2266" s="61">
        <f t="shared" si="108"/>
        <v>0</v>
      </c>
    </row>
    <row r="2267" spans="1:15" hidden="1" x14ac:dyDescent="0.3">
      <c r="A2267" s="18">
        <v>2023</v>
      </c>
      <c r="B2267" s="19" t="s">
        <v>16105</v>
      </c>
      <c r="C2267" s="19">
        <f t="shared" si="106"/>
        <v>15678</v>
      </c>
      <c r="D2267" s="19" t="s">
        <v>13350</v>
      </c>
      <c r="E2267" s="24" t="s">
        <v>16099</v>
      </c>
      <c r="F2267" s="18">
        <f t="shared" si="107"/>
        <v>3</v>
      </c>
      <c r="G2267" s="23" t="s">
        <v>11799</v>
      </c>
      <c r="H2267" s="23" t="s">
        <v>14050</v>
      </c>
      <c r="I2267" s="19" t="s">
        <v>11725</v>
      </c>
      <c r="J2267" s="41">
        <v>846240</v>
      </c>
      <c r="K2267" s="42">
        <v>0.1</v>
      </c>
      <c r="L2267" s="41">
        <v>84624</v>
      </c>
      <c r="M2267" s="41">
        <v>930864</v>
      </c>
      <c r="N2267">
        <f>+VLOOKUP(C2267,'Thanh toán '!M$1335:N$6972,2,0)</f>
        <v>930864</v>
      </c>
      <c r="O2267" s="61">
        <f t="shared" si="108"/>
        <v>0</v>
      </c>
    </row>
    <row r="2268" spans="1:15" hidden="1" x14ac:dyDescent="0.3">
      <c r="A2268" s="18">
        <v>2023</v>
      </c>
      <c r="B2268" s="19" t="s">
        <v>16106</v>
      </c>
      <c r="C2268" s="19">
        <f t="shared" si="106"/>
        <v>15680</v>
      </c>
      <c r="D2268" s="19" t="s">
        <v>13350</v>
      </c>
      <c r="E2268" s="24" t="s">
        <v>16099</v>
      </c>
      <c r="F2268" s="18">
        <f t="shared" si="107"/>
        <v>3</v>
      </c>
      <c r="G2268" s="23" t="s">
        <v>12589</v>
      </c>
      <c r="H2268" s="23" t="s">
        <v>12589</v>
      </c>
      <c r="I2268" s="19" t="s">
        <v>12590</v>
      </c>
      <c r="J2268" s="41">
        <v>1844890</v>
      </c>
      <c r="K2268" s="42">
        <v>0.1</v>
      </c>
      <c r="L2268" s="41">
        <v>184489</v>
      </c>
      <c r="M2268" s="41">
        <v>2029379</v>
      </c>
      <c r="N2268">
        <f>+VLOOKUP(C2268,'Thanh toán '!M$1335:N$6972,2,0)</f>
        <v>2029379</v>
      </c>
      <c r="O2268" s="61">
        <f t="shared" si="108"/>
        <v>0</v>
      </c>
    </row>
    <row r="2269" spans="1:15" hidden="1" x14ac:dyDescent="0.3">
      <c r="A2269" s="18">
        <v>2023</v>
      </c>
      <c r="B2269" s="19" t="s">
        <v>16107</v>
      </c>
      <c r="C2269" s="19">
        <f t="shared" si="106"/>
        <v>15683</v>
      </c>
      <c r="D2269" s="19" t="s">
        <v>13350</v>
      </c>
      <c r="E2269" s="24" t="s">
        <v>16099</v>
      </c>
      <c r="F2269" s="18">
        <f t="shared" si="107"/>
        <v>3</v>
      </c>
      <c r="G2269" s="23" t="s">
        <v>12354</v>
      </c>
      <c r="H2269" s="23" t="s">
        <v>12354</v>
      </c>
      <c r="I2269" s="19" t="s">
        <v>12355</v>
      </c>
      <c r="J2269" s="41">
        <v>2882928</v>
      </c>
      <c r="K2269" s="42">
        <v>0.1000000693739143</v>
      </c>
      <c r="L2269" s="41">
        <v>288293</v>
      </c>
      <c r="M2269" s="41">
        <v>3171221</v>
      </c>
      <c r="N2269">
        <f>+VLOOKUP(C2269,'Thanh toán '!M$1335:N$6972,2,0)</f>
        <v>3171221</v>
      </c>
      <c r="O2269" s="61">
        <f t="shared" si="108"/>
        <v>0</v>
      </c>
    </row>
    <row r="2270" spans="1:15" hidden="1" x14ac:dyDescent="0.3">
      <c r="A2270" s="18">
        <v>2023</v>
      </c>
      <c r="B2270" s="19" t="s">
        <v>16108</v>
      </c>
      <c r="C2270" s="19">
        <f t="shared" si="106"/>
        <v>15684</v>
      </c>
      <c r="D2270" s="19" t="s">
        <v>13350</v>
      </c>
      <c r="E2270" s="24" t="s">
        <v>16099</v>
      </c>
      <c r="F2270" s="18">
        <f t="shared" si="107"/>
        <v>3</v>
      </c>
      <c r="G2270" s="23" t="s">
        <v>11799</v>
      </c>
      <c r="H2270" s="23" t="s">
        <v>14961</v>
      </c>
      <c r="I2270" s="19" t="s">
        <v>11725</v>
      </c>
      <c r="J2270" s="41">
        <v>502152</v>
      </c>
      <c r="K2270" s="42">
        <v>9.9999601714221995E-2</v>
      </c>
      <c r="L2270" s="41">
        <v>50215</v>
      </c>
      <c r="M2270" s="41">
        <v>552367</v>
      </c>
      <c r="N2270">
        <f>+VLOOKUP(C2270,'Thanh toán '!M$1335:N$6972,2,0)</f>
        <v>552367</v>
      </c>
      <c r="O2270" s="61">
        <f t="shared" si="108"/>
        <v>0</v>
      </c>
    </row>
    <row r="2271" spans="1:15" hidden="1" x14ac:dyDescent="0.3">
      <c r="A2271" s="18">
        <v>2023</v>
      </c>
      <c r="B2271" s="19" t="s">
        <v>16109</v>
      </c>
      <c r="C2271" s="19">
        <f t="shared" si="106"/>
        <v>15685</v>
      </c>
      <c r="D2271" s="19" t="s">
        <v>13350</v>
      </c>
      <c r="E2271" s="24" t="s">
        <v>16099</v>
      </c>
      <c r="F2271" s="18">
        <f t="shared" si="107"/>
        <v>3</v>
      </c>
      <c r="G2271" s="23" t="s">
        <v>11799</v>
      </c>
      <c r="H2271" s="23" t="s">
        <v>13896</v>
      </c>
      <c r="I2271" s="19" t="s">
        <v>11725</v>
      </c>
      <c r="J2271" s="41">
        <v>367155</v>
      </c>
      <c r="K2271" s="42">
        <v>0.10000136182266345</v>
      </c>
      <c r="L2271" s="41">
        <v>36716</v>
      </c>
      <c r="M2271" s="41">
        <v>403871</v>
      </c>
      <c r="N2271">
        <f>+VLOOKUP(C2271,'Thanh toán '!M$1335:N$6972,2,0)</f>
        <v>403871</v>
      </c>
      <c r="O2271" s="61">
        <f t="shared" si="108"/>
        <v>0</v>
      </c>
    </row>
    <row r="2272" spans="1:15" hidden="1" x14ac:dyDescent="0.3">
      <c r="A2272" s="18">
        <v>2023</v>
      </c>
      <c r="B2272" s="19" t="s">
        <v>16110</v>
      </c>
      <c r="C2272" s="19">
        <f t="shared" si="106"/>
        <v>15686</v>
      </c>
      <c r="D2272" s="19" t="s">
        <v>13350</v>
      </c>
      <c r="E2272" s="24" t="s">
        <v>16099</v>
      </c>
      <c r="F2272" s="18">
        <f t="shared" si="107"/>
        <v>3</v>
      </c>
      <c r="G2272" s="23" t="s">
        <v>11799</v>
      </c>
      <c r="H2272" s="23" t="s">
        <v>14965</v>
      </c>
      <c r="I2272" s="19" t="s">
        <v>11725</v>
      </c>
      <c r="J2272" s="41">
        <v>704013</v>
      </c>
      <c r="K2272" s="42">
        <v>9.999957387150521E-2</v>
      </c>
      <c r="L2272" s="41">
        <v>70401</v>
      </c>
      <c r="M2272" s="41">
        <v>774414</v>
      </c>
      <c r="N2272">
        <f>+VLOOKUP(C2272,'Thanh toán '!M$1335:N$6972,2,0)</f>
        <v>774414</v>
      </c>
      <c r="O2272" s="61">
        <f t="shared" si="108"/>
        <v>0</v>
      </c>
    </row>
    <row r="2273" spans="1:15" hidden="1" x14ac:dyDescent="0.3">
      <c r="A2273" s="18">
        <v>2023</v>
      </c>
      <c r="B2273" s="19" t="s">
        <v>16111</v>
      </c>
      <c r="C2273" s="19">
        <f t="shared" si="106"/>
        <v>15692</v>
      </c>
      <c r="D2273" s="19" t="s">
        <v>13350</v>
      </c>
      <c r="E2273" s="24" t="s">
        <v>16099</v>
      </c>
      <c r="F2273" s="18">
        <f t="shared" si="107"/>
        <v>3</v>
      </c>
      <c r="G2273" s="23" t="s">
        <v>12026</v>
      </c>
      <c r="H2273" s="23" t="s">
        <v>13942</v>
      </c>
      <c r="I2273" s="19" t="s">
        <v>12027</v>
      </c>
      <c r="J2273" s="41">
        <v>979561</v>
      </c>
      <c r="K2273" s="42">
        <v>9.9999897913453067E-2</v>
      </c>
      <c r="L2273" s="41">
        <v>97956</v>
      </c>
      <c r="M2273" s="41">
        <v>1077517</v>
      </c>
      <c r="N2273">
        <f>+VLOOKUP(C2273,'Thanh toán '!M$1335:N$6972,2,0)</f>
        <v>1077517</v>
      </c>
      <c r="O2273" s="61">
        <f t="shared" si="108"/>
        <v>0</v>
      </c>
    </row>
    <row r="2274" spans="1:15" hidden="1" x14ac:dyDescent="0.3">
      <c r="A2274" s="18">
        <v>2023</v>
      </c>
      <c r="B2274" s="19" t="s">
        <v>16112</v>
      </c>
      <c r="C2274" s="19">
        <f t="shared" si="106"/>
        <v>15693</v>
      </c>
      <c r="D2274" s="19" t="s">
        <v>13350</v>
      </c>
      <c r="E2274" s="24" t="s">
        <v>16099</v>
      </c>
      <c r="F2274" s="18">
        <f t="shared" si="107"/>
        <v>3</v>
      </c>
      <c r="G2274" s="23" t="s">
        <v>12438</v>
      </c>
      <c r="H2274" s="23" t="s">
        <v>12438</v>
      </c>
      <c r="I2274" s="19" t="s">
        <v>12439</v>
      </c>
      <c r="J2274" s="41">
        <v>2346710</v>
      </c>
      <c r="K2274" s="42">
        <v>0.1</v>
      </c>
      <c r="L2274" s="41">
        <v>234671</v>
      </c>
      <c r="M2274" s="41">
        <v>2581381</v>
      </c>
      <c r="N2274">
        <f>+VLOOKUP(C2274,'Thanh toán '!M$1335:N$6972,2,0)</f>
        <v>2581381</v>
      </c>
      <c r="O2274" s="61">
        <f t="shared" si="108"/>
        <v>0</v>
      </c>
    </row>
    <row r="2275" spans="1:15" hidden="1" x14ac:dyDescent="0.3">
      <c r="A2275" s="18">
        <v>2023</v>
      </c>
      <c r="B2275" s="19" t="s">
        <v>16113</v>
      </c>
      <c r="C2275" s="19">
        <f t="shared" si="106"/>
        <v>15694</v>
      </c>
      <c r="D2275" s="19" t="s">
        <v>13350</v>
      </c>
      <c r="E2275" s="24" t="s">
        <v>16099</v>
      </c>
      <c r="F2275" s="18">
        <f t="shared" si="107"/>
        <v>3</v>
      </c>
      <c r="G2275" s="23" t="s">
        <v>12371</v>
      </c>
      <c r="H2275" s="23" t="s">
        <v>12371</v>
      </c>
      <c r="I2275" s="19" t="s">
        <v>12372</v>
      </c>
      <c r="J2275" s="41">
        <v>1476810</v>
      </c>
      <c r="K2275" s="42">
        <v>0.1</v>
      </c>
      <c r="L2275" s="41">
        <v>147681</v>
      </c>
      <c r="M2275" s="41">
        <v>1624491</v>
      </c>
      <c r="N2275">
        <f>+VLOOKUP(C2275,'Thanh toán '!M$1335:N$6972,2,0)</f>
        <v>1624491</v>
      </c>
      <c r="O2275" s="61">
        <f t="shared" si="108"/>
        <v>0</v>
      </c>
    </row>
    <row r="2276" spans="1:15" hidden="1" x14ac:dyDescent="0.3">
      <c r="A2276" s="18">
        <v>2023</v>
      </c>
      <c r="B2276" s="19" t="s">
        <v>16114</v>
      </c>
      <c r="C2276" s="19">
        <f t="shared" si="106"/>
        <v>15695</v>
      </c>
      <c r="D2276" s="19" t="s">
        <v>13350</v>
      </c>
      <c r="E2276" s="24" t="s">
        <v>16099</v>
      </c>
      <c r="F2276" s="18">
        <f t="shared" si="107"/>
        <v>3</v>
      </c>
      <c r="G2276" s="23" t="s">
        <v>11799</v>
      </c>
      <c r="H2276" s="23" t="s">
        <v>13352</v>
      </c>
      <c r="I2276" s="19" t="s">
        <v>11725</v>
      </c>
      <c r="J2276" s="41">
        <v>806200</v>
      </c>
      <c r="K2276" s="42">
        <v>0.1</v>
      </c>
      <c r="L2276" s="41">
        <v>80620</v>
      </c>
      <c r="M2276" s="41">
        <v>886820</v>
      </c>
      <c r="N2276">
        <f>+VLOOKUP(C2276,'Thanh toán '!M$1335:N$6972,2,0)</f>
        <v>886820</v>
      </c>
      <c r="O2276" s="61">
        <f t="shared" si="108"/>
        <v>0</v>
      </c>
    </row>
    <row r="2277" spans="1:15" hidden="1" x14ac:dyDescent="0.3">
      <c r="A2277" s="18">
        <v>2023</v>
      </c>
      <c r="B2277" s="19" t="s">
        <v>16115</v>
      </c>
      <c r="C2277" s="19">
        <f t="shared" si="106"/>
        <v>15697</v>
      </c>
      <c r="D2277" s="19" t="s">
        <v>13350</v>
      </c>
      <c r="E2277" s="24" t="s">
        <v>16099</v>
      </c>
      <c r="F2277" s="18">
        <f t="shared" si="107"/>
        <v>3</v>
      </c>
      <c r="G2277" s="23" t="s">
        <v>11799</v>
      </c>
      <c r="H2277" s="23" t="s">
        <v>13368</v>
      </c>
      <c r="I2277" s="19" t="s">
        <v>11725</v>
      </c>
      <c r="J2277" s="41">
        <v>951239</v>
      </c>
      <c r="K2277" s="42">
        <v>0.1000001051260514</v>
      </c>
      <c r="L2277" s="41">
        <v>95124</v>
      </c>
      <c r="M2277" s="41">
        <v>1046363</v>
      </c>
      <c r="N2277">
        <f>+VLOOKUP(C2277,'Thanh toán '!M$1335:N$6972,2,0)</f>
        <v>1046363</v>
      </c>
      <c r="O2277" s="61">
        <f t="shared" si="108"/>
        <v>0</v>
      </c>
    </row>
    <row r="2278" spans="1:15" hidden="1" x14ac:dyDescent="0.3">
      <c r="A2278" s="18">
        <v>2023</v>
      </c>
      <c r="B2278" s="19" t="s">
        <v>16116</v>
      </c>
      <c r="C2278" s="19">
        <f t="shared" si="106"/>
        <v>15698</v>
      </c>
      <c r="D2278" s="19" t="s">
        <v>13350</v>
      </c>
      <c r="E2278" s="24" t="s">
        <v>16099</v>
      </c>
      <c r="F2278" s="18">
        <f t="shared" si="107"/>
        <v>3</v>
      </c>
      <c r="G2278" s="23" t="s">
        <v>11799</v>
      </c>
      <c r="H2278" s="23" t="s">
        <v>15642</v>
      </c>
      <c r="I2278" s="19" t="s">
        <v>11725</v>
      </c>
      <c r="J2278" s="41">
        <v>704013</v>
      </c>
      <c r="K2278" s="42">
        <v>9.999957387150521E-2</v>
      </c>
      <c r="L2278" s="41">
        <v>70401</v>
      </c>
      <c r="M2278" s="41">
        <v>774414</v>
      </c>
      <c r="N2278">
        <f>+VLOOKUP(C2278,'Thanh toán '!M$1335:N$6972,2,0)</f>
        <v>774414</v>
      </c>
      <c r="O2278" s="61">
        <f t="shared" si="108"/>
        <v>0</v>
      </c>
    </row>
    <row r="2279" spans="1:15" hidden="1" x14ac:dyDescent="0.3">
      <c r="A2279" s="18">
        <v>2023</v>
      </c>
      <c r="B2279" s="19" t="s">
        <v>16117</v>
      </c>
      <c r="C2279" s="19">
        <f t="shared" si="106"/>
        <v>15699</v>
      </c>
      <c r="D2279" s="19" t="s">
        <v>13350</v>
      </c>
      <c r="E2279" s="24" t="s">
        <v>16099</v>
      </c>
      <c r="F2279" s="18">
        <f t="shared" si="107"/>
        <v>3</v>
      </c>
      <c r="G2279" s="23" t="s">
        <v>12339</v>
      </c>
      <c r="H2279" s="23" t="s">
        <v>12339</v>
      </c>
      <c r="I2279" s="19" t="s">
        <v>12340</v>
      </c>
      <c r="J2279" s="41">
        <v>1477735</v>
      </c>
      <c r="K2279" s="42">
        <v>0.10000033835565916</v>
      </c>
      <c r="L2279" s="41">
        <v>147774</v>
      </c>
      <c r="M2279" s="41">
        <v>1625509</v>
      </c>
      <c r="N2279">
        <f>+VLOOKUP(C2279,'Thanh toán '!M$1335:N$6972,2,0)</f>
        <v>1625509</v>
      </c>
      <c r="O2279" s="61">
        <f t="shared" si="108"/>
        <v>0</v>
      </c>
    </row>
    <row r="2280" spans="1:15" hidden="1" x14ac:dyDescent="0.3">
      <c r="A2280" s="18">
        <v>2023</v>
      </c>
      <c r="B2280" s="19" t="s">
        <v>16118</v>
      </c>
      <c r="C2280" s="19">
        <f t="shared" si="106"/>
        <v>15702</v>
      </c>
      <c r="D2280" s="19" t="s">
        <v>13350</v>
      </c>
      <c r="E2280" s="24" t="s">
        <v>16099</v>
      </c>
      <c r="F2280" s="18">
        <f t="shared" si="107"/>
        <v>3</v>
      </c>
      <c r="G2280" s="23" t="s">
        <v>12513</v>
      </c>
      <c r="H2280" s="23" t="s">
        <v>12513</v>
      </c>
      <c r="I2280" s="19" t="s">
        <v>12514</v>
      </c>
      <c r="J2280" s="41">
        <v>1848985</v>
      </c>
      <c r="K2280" s="42">
        <v>0.10000027041863509</v>
      </c>
      <c r="L2280" s="41">
        <v>184899</v>
      </c>
      <c r="M2280" s="41">
        <v>2033884</v>
      </c>
      <c r="N2280">
        <f>+VLOOKUP(C2280,'Thanh toán '!M$1335:N$6972,2,0)</f>
        <v>2033884</v>
      </c>
      <c r="O2280" s="61">
        <f t="shared" si="108"/>
        <v>0</v>
      </c>
    </row>
    <row r="2281" spans="1:15" hidden="1" x14ac:dyDescent="0.3">
      <c r="A2281" s="18">
        <v>2023</v>
      </c>
      <c r="B2281" s="19" t="s">
        <v>16119</v>
      </c>
      <c r="C2281" s="19">
        <f t="shared" si="106"/>
        <v>15703</v>
      </c>
      <c r="D2281" s="19" t="s">
        <v>13350</v>
      </c>
      <c r="E2281" s="24" t="s">
        <v>16099</v>
      </c>
      <c r="F2281" s="18">
        <f t="shared" si="107"/>
        <v>3</v>
      </c>
      <c r="G2281" s="23" t="s">
        <v>11799</v>
      </c>
      <c r="H2281" s="23" t="s">
        <v>16120</v>
      </c>
      <c r="I2281" s="19" t="s">
        <v>11725</v>
      </c>
      <c r="J2281" s="41">
        <v>704013</v>
      </c>
      <c r="K2281" s="42">
        <v>9.999957387150521E-2</v>
      </c>
      <c r="L2281" s="41">
        <v>70401</v>
      </c>
      <c r="M2281" s="41">
        <v>774414</v>
      </c>
      <c r="N2281">
        <f>+VLOOKUP(C2281,'Thanh toán '!M$1335:N$6972,2,0)</f>
        <v>774414</v>
      </c>
      <c r="O2281" s="61">
        <f t="shared" si="108"/>
        <v>0</v>
      </c>
    </row>
    <row r="2282" spans="1:15" hidden="1" x14ac:dyDescent="0.3">
      <c r="A2282" s="18">
        <v>2023</v>
      </c>
      <c r="B2282" s="19" t="s">
        <v>16121</v>
      </c>
      <c r="C2282" s="19">
        <f t="shared" si="106"/>
        <v>15704</v>
      </c>
      <c r="D2282" s="19" t="s">
        <v>13350</v>
      </c>
      <c r="E2282" s="24" t="s">
        <v>16099</v>
      </c>
      <c r="F2282" s="18">
        <f t="shared" si="107"/>
        <v>3</v>
      </c>
      <c r="G2282" s="23" t="s">
        <v>11768</v>
      </c>
      <c r="H2282" s="23" t="s">
        <v>11768</v>
      </c>
      <c r="I2282" s="19" t="s">
        <v>11769</v>
      </c>
      <c r="J2282" s="41">
        <v>2136810</v>
      </c>
      <c r="K2282" s="42">
        <v>0.1</v>
      </c>
      <c r="L2282" s="41">
        <v>213681</v>
      </c>
      <c r="M2282" s="41">
        <v>2350491</v>
      </c>
      <c r="N2282">
        <f>+VLOOKUP(C2282,'Thanh toán '!M$1335:N$6972,2,0)</f>
        <v>2350491</v>
      </c>
      <c r="O2282" s="61">
        <f t="shared" si="108"/>
        <v>0</v>
      </c>
    </row>
    <row r="2283" spans="1:15" hidden="1" x14ac:dyDescent="0.3">
      <c r="A2283" s="18">
        <v>2023</v>
      </c>
      <c r="B2283" s="19" t="s">
        <v>16122</v>
      </c>
      <c r="C2283" s="19">
        <f t="shared" si="106"/>
        <v>15725</v>
      </c>
      <c r="D2283" s="19" t="s">
        <v>13350</v>
      </c>
      <c r="E2283" s="24" t="s">
        <v>16099</v>
      </c>
      <c r="F2283" s="18">
        <f t="shared" si="107"/>
        <v>3</v>
      </c>
      <c r="G2283" s="23" t="s">
        <v>12188</v>
      </c>
      <c r="H2283" s="23" t="s">
        <v>12188</v>
      </c>
      <c r="I2283" s="19" t="s">
        <v>12189</v>
      </c>
      <c r="J2283" s="41">
        <v>1110580</v>
      </c>
      <c r="K2283" s="42">
        <v>0.1</v>
      </c>
      <c r="L2283" s="41">
        <v>111058</v>
      </c>
      <c r="M2283" s="41">
        <v>1221638</v>
      </c>
      <c r="N2283">
        <f>+VLOOKUP(C2283,'Thanh toán '!M$1335:N$6972,2,0)</f>
        <v>1221638</v>
      </c>
      <c r="O2283" s="61">
        <f t="shared" si="108"/>
        <v>0</v>
      </c>
    </row>
    <row r="2284" spans="1:15" hidden="1" x14ac:dyDescent="0.3">
      <c r="A2284" s="18">
        <v>2023</v>
      </c>
      <c r="B2284" s="19" t="s">
        <v>16123</v>
      </c>
      <c r="C2284" s="19">
        <f t="shared" si="106"/>
        <v>15726</v>
      </c>
      <c r="D2284" s="19" t="s">
        <v>13350</v>
      </c>
      <c r="E2284" s="24" t="s">
        <v>16099</v>
      </c>
      <c r="F2284" s="18">
        <f t="shared" si="107"/>
        <v>3</v>
      </c>
      <c r="G2284" s="23" t="s">
        <v>12188</v>
      </c>
      <c r="H2284" s="23" t="s">
        <v>12188</v>
      </c>
      <c r="I2284" s="19" t="s">
        <v>12189</v>
      </c>
      <c r="J2284" s="41">
        <v>3035550</v>
      </c>
      <c r="K2284" s="42">
        <v>0.1</v>
      </c>
      <c r="L2284" s="41">
        <v>303555</v>
      </c>
      <c r="M2284" s="41">
        <v>3339105</v>
      </c>
      <c r="N2284">
        <f>+VLOOKUP(C2284,'Thanh toán '!M$1335:N$6972,2,0)</f>
        <v>3339105</v>
      </c>
      <c r="O2284" s="61">
        <f t="shared" si="108"/>
        <v>0</v>
      </c>
    </row>
    <row r="2285" spans="1:15" hidden="1" x14ac:dyDescent="0.3">
      <c r="A2285" s="18">
        <v>2023</v>
      </c>
      <c r="B2285" s="19" t="s">
        <v>16124</v>
      </c>
      <c r="C2285" s="19">
        <f t="shared" si="106"/>
        <v>15727</v>
      </c>
      <c r="D2285" s="19" t="s">
        <v>13350</v>
      </c>
      <c r="E2285" s="24" t="s">
        <v>16099</v>
      </c>
      <c r="F2285" s="18">
        <f t="shared" si="107"/>
        <v>3</v>
      </c>
      <c r="G2285" s="23" t="s">
        <v>12413</v>
      </c>
      <c r="H2285" s="23" t="s">
        <v>12413</v>
      </c>
      <c r="I2285" s="19" t="s">
        <v>12414</v>
      </c>
      <c r="J2285" s="41">
        <v>1884930</v>
      </c>
      <c r="K2285" s="42">
        <v>0.1</v>
      </c>
      <c r="L2285" s="41">
        <v>188493</v>
      </c>
      <c r="M2285" s="41">
        <v>2073423</v>
      </c>
      <c r="N2285">
        <f>+VLOOKUP(C2285,'Thanh toán '!M$1335:N$6972,2,0)</f>
        <v>2073423</v>
      </c>
      <c r="O2285" s="61">
        <f t="shared" si="108"/>
        <v>0</v>
      </c>
    </row>
    <row r="2286" spans="1:15" hidden="1" x14ac:dyDescent="0.3">
      <c r="A2286" s="18">
        <v>2023</v>
      </c>
      <c r="B2286" s="19" t="s">
        <v>16125</v>
      </c>
      <c r="C2286" s="19">
        <f t="shared" si="106"/>
        <v>15728</v>
      </c>
      <c r="D2286" s="19" t="s">
        <v>13350</v>
      </c>
      <c r="E2286" s="24" t="s">
        <v>16099</v>
      </c>
      <c r="F2286" s="18">
        <f t="shared" si="107"/>
        <v>3</v>
      </c>
      <c r="G2286" s="23" t="s">
        <v>12170</v>
      </c>
      <c r="H2286" s="23" t="s">
        <v>12170</v>
      </c>
      <c r="I2286" s="19" t="s">
        <v>12171</v>
      </c>
      <c r="J2286" s="41">
        <v>1974288</v>
      </c>
      <c r="K2286" s="42">
        <v>0.10000010130234292</v>
      </c>
      <c r="L2286" s="41">
        <v>197429</v>
      </c>
      <c r="M2286" s="41">
        <v>2171717</v>
      </c>
      <c r="N2286">
        <f>+VLOOKUP(C2286,'Thanh toán '!M$1335:N$6972,2,0)</f>
        <v>2171717</v>
      </c>
      <c r="O2286" s="61">
        <f t="shared" si="108"/>
        <v>0</v>
      </c>
    </row>
    <row r="2287" spans="1:15" hidden="1" x14ac:dyDescent="0.3">
      <c r="A2287" s="18">
        <v>2023</v>
      </c>
      <c r="B2287" s="19" t="s">
        <v>16126</v>
      </c>
      <c r="C2287" s="19">
        <f t="shared" si="106"/>
        <v>15729</v>
      </c>
      <c r="D2287" s="19" t="s">
        <v>13350</v>
      </c>
      <c r="E2287" s="24" t="s">
        <v>16099</v>
      </c>
      <c r="F2287" s="18">
        <f t="shared" si="107"/>
        <v>3</v>
      </c>
      <c r="G2287" s="23" t="s">
        <v>12413</v>
      </c>
      <c r="H2287" s="23" t="s">
        <v>12413</v>
      </c>
      <c r="I2287" s="19" t="s">
        <v>12414</v>
      </c>
      <c r="J2287" s="41">
        <v>848400</v>
      </c>
      <c r="K2287" s="42">
        <v>0.1</v>
      </c>
      <c r="L2287" s="41">
        <v>84840</v>
      </c>
      <c r="M2287" s="41">
        <v>933240</v>
      </c>
      <c r="N2287">
        <f>+VLOOKUP(C2287,'Thanh toán '!M$1335:N$6972,2,0)</f>
        <v>933240</v>
      </c>
      <c r="O2287" s="61">
        <f t="shared" si="108"/>
        <v>0</v>
      </c>
    </row>
    <row r="2288" spans="1:15" hidden="1" x14ac:dyDescent="0.3">
      <c r="A2288" s="18">
        <v>2023</v>
      </c>
      <c r="B2288" s="19" t="s">
        <v>16127</v>
      </c>
      <c r="C2288" s="19">
        <f t="shared" si="106"/>
        <v>15736</v>
      </c>
      <c r="D2288" s="19" t="s">
        <v>13350</v>
      </c>
      <c r="E2288" s="24" t="s">
        <v>16128</v>
      </c>
      <c r="F2288" s="18">
        <f t="shared" si="107"/>
        <v>3</v>
      </c>
      <c r="G2288" s="23" t="s">
        <v>11799</v>
      </c>
      <c r="H2288" s="23" t="s">
        <v>14513</v>
      </c>
      <c r="I2288" s="19" t="s">
        <v>11725</v>
      </c>
      <c r="J2288" s="41">
        <v>775583</v>
      </c>
      <c r="K2288" s="42">
        <v>9.9999613194203585E-2</v>
      </c>
      <c r="L2288" s="41">
        <v>77558</v>
      </c>
      <c r="M2288" s="41">
        <v>853141</v>
      </c>
      <c r="N2288">
        <f>+VLOOKUP(C2288,'Thanh toán '!M$1335:N$6972,2,0)</f>
        <v>853141</v>
      </c>
      <c r="O2288" s="61">
        <f t="shared" si="108"/>
        <v>0</v>
      </c>
    </row>
    <row r="2289" spans="1:15" hidden="1" x14ac:dyDescent="0.3">
      <c r="A2289" s="18">
        <v>2023</v>
      </c>
      <c r="B2289" s="19" t="s">
        <v>16129</v>
      </c>
      <c r="C2289" s="19">
        <f t="shared" si="106"/>
        <v>15738</v>
      </c>
      <c r="D2289" s="19" t="s">
        <v>13350</v>
      </c>
      <c r="E2289" s="24" t="s">
        <v>16128</v>
      </c>
      <c r="F2289" s="18">
        <f t="shared" si="107"/>
        <v>3</v>
      </c>
      <c r="G2289" s="23" t="s">
        <v>12231</v>
      </c>
      <c r="H2289" s="23" t="s">
        <v>13467</v>
      </c>
      <c r="I2289" s="19" t="s">
        <v>12232</v>
      </c>
      <c r="J2289" s="41">
        <v>1756134</v>
      </c>
      <c r="K2289" s="42">
        <v>9.9999772226948516E-2</v>
      </c>
      <c r="L2289" s="41">
        <v>175613</v>
      </c>
      <c r="M2289" s="41">
        <v>1931747</v>
      </c>
      <c r="N2289">
        <f>+VLOOKUP(C2289,'Thanh toán '!M$1335:N$6972,2,0)</f>
        <v>1931747</v>
      </c>
      <c r="O2289" s="61">
        <f t="shared" si="108"/>
        <v>0</v>
      </c>
    </row>
    <row r="2290" spans="1:15" hidden="1" x14ac:dyDescent="0.3">
      <c r="A2290" s="18">
        <v>2023</v>
      </c>
      <c r="B2290" s="19" t="s">
        <v>16130</v>
      </c>
      <c r="C2290" s="19">
        <f t="shared" si="106"/>
        <v>15739</v>
      </c>
      <c r="D2290" s="19" t="s">
        <v>13350</v>
      </c>
      <c r="E2290" s="24" t="s">
        <v>16128</v>
      </c>
      <c r="F2290" s="18">
        <f t="shared" si="107"/>
        <v>3</v>
      </c>
      <c r="G2290" s="23" t="s">
        <v>12231</v>
      </c>
      <c r="H2290" s="23" t="s">
        <v>13396</v>
      </c>
      <c r="I2290" s="19" t="s">
        <v>12232</v>
      </c>
      <c r="J2290" s="41">
        <v>2244934</v>
      </c>
      <c r="K2290" s="42">
        <v>9.9999821821042403E-2</v>
      </c>
      <c r="L2290" s="41">
        <v>224493</v>
      </c>
      <c r="M2290" s="41">
        <v>2469427</v>
      </c>
      <c r="N2290">
        <f>+VLOOKUP(C2290,'Thanh toán '!M$1335:N$6972,2,0)</f>
        <v>2469427</v>
      </c>
      <c r="O2290" s="61">
        <f t="shared" si="108"/>
        <v>0</v>
      </c>
    </row>
    <row r="2291" spans="1:15" hidden="1" x14ac:dyDescent="0.3">
      <c r="A2291" s="18">
        <v>2023</v>
      </c>
      <c r="B2291" s="19" t="s">
        <v>16131</v>
      </c>
      <c r="C2291" s="19">
        <f t="shared" si="106"/>
        <v>15740</v>
      </c>
      <c r="D2291" s="19" t="s">
        <v>13350</v>
      </c>
      <c r="E2291" s="24" t="s">
        <v>16128</v>
      </c>
      <c r="F2291" s="18">
        <f t="shared" si="107"/>
        <v>3</v>
      </c>
      <c r="G2291" s="23" t="s">
        <v>11799</v>
      </c>
      <c r="H2291" s="23" t="s">
        <v>13810</v>
      </c>
      <c r="I2291" s="19" t="s">
        <v>11725</v>
      </c>
      <c r="J2291" s="41">
        <v>1025032</v>
      </c>
      <c r="K2291" s="42">
        <v>9.9999804884140203E-2</v>
      </c>
      <c r="L2291" s="41">
        <v>102503</v>
      </c>
      <c r="M2291" s="41">
        <v>1127535</v>
      </c>
      <c r="N2291">
        <f>+VLOOKUP(C2291,'Thanh toán '!M$1335:N$6972,2,0)</f>
        <v>1127535</v>
      </c>
      <c r="O2291" s="61">
        <f t="shared" si="108"/>
        <v>0</v>
      </c>
    </row>
    <row r="2292" spans="1:15" hidden="1" x14ac:dyDescent="0.3">
      <c r="A2292" s="18">
        <v>2023</v>
      </c>
      <c r="B2292" s="19" t="s">
        <v>16132</v>
      </c>
      <c r="C2292" s="19">
        <f t="shared" si="106"/>
        <v>15741</v>
      </c>
      <c r="D2292" s="19" t="s">
        <v>13350</v>
      </c>
      <c r="E2292" s="24" t="s">
        <v>16128</v>
      </c>
      <c r="F2292" s="18">
        <f t="shared" si="107"/>
        <v>3</v>
      </c>
      <c r="G2292" s="23" t="s">
        <v>11799</v>
      </c>
      <c r="H2292" s="23" t="s">
        <v>14428</v>
      </c>
      <c r="I2292" s="19" t="s">
        <v>11725</v>
      </c>
      <c r="J2292" s="41">
        <v>553467</v>
      </c>
      <c r="K2292" s="42">
        <v>0.10000054203773667</v>
      </c>
      <c r="L2292" s="41">
        <v>55347</v>
      </c>
      <c r="M2292" s="41">
        <v>608814</v>
      </c>
      <c r="N2292">
        <f>+VLOOKUP(C2292,'Thanh toán '!M$1335:N$6972,2,0)</f>
        <v>608814</v>
      </c>
      <c r="O2292" s="61">
        <f t="shared" si="108"/>
        <v>0</v>
      </c>
    </row>
    <row r="2293" spans="1:15" hidden="1" x14ac:dyDescent="0.3">
      <c r="A2293" s="18">
        <v>2023</v>
      </c>
      <c r="B2293" s="19" t="s">
        <v>16133</v>
      </c>
      <c r="C2293" s="19">
        <f t="shared" si="106"/>
        <v>15744</v>
      </c>
      <c r="D2293" s="19" t="s">
        <v>13350</v>
      </c>
      <c r="E2293" s="24" t="s">
        <v>16128</v>
      </c>
      <c r="F2293" s="18">
        <f t="shared" si="107"/>
        <v>3</v>
      </c>
      <c r="G2293" s="23" t="s">
        <v>11799</v>
      </c>
      <c r="H2293" s="23" t="s">
        <v>13585</v>
      </c>
      <c r="I2293" s="19" t="s">
        <v>11725</v>
      </c>
      <c r="J2293" s="41">
        <v>435600</v>
      </c>
      <c r="K2293" s="42">
        <v>0.1</v>
      </c>
      <c r="L2293" s="41">
        <v>43560</v>
      </c>
      <c r="M2293" s="41">
        <v>479160</v>
      </c>
      <c r="N2293">
        <f>+VLOOKUP(C2293,'Thanh toán '!M$1335:N$6972,2,0)</f>
        <v>479160</v>
      </c>
      <c r="O2293" s="61">
        <f t="shared" si="108"/>
        <v>0</v>
      </c>
    </row>
    <row r="2294" spans="1:15" hidden="1" x14ac:dyDescent="0.3">
      <c r="A2294" s="18">
        <v>2023</v>
      </c>
      <c r="B2294" s="19" t="s">
        <v>16134</v>
      </c>
      <c r="C2294" s="19">
        <f t="shared" si="106"/>
        <v>15745</v>
      </c>
      <c r="D2294" s="19" t="s">
        <v>13350</v>
      </c>
      <c r="E2294" s="24" t="s">
        <v>16128</v>
      </c>
      <c r="F2294" s="18">
        <f t="shared" si="107"/>
        <v>3</v>
      </c>
      <c r="G2294" s="23" t="s">
        <v>11799</v>
      </c>
      <c r="H2294" s="23" t="s">
        <v>13583</v>
      </c>
      <c r="I2294" s="19" t="s">
        <v>11725</v>
      </c>
      <c r="J2294" s="41">
        <v>555924</v>
      </c>
      <c r="K2294" s="42">
        <v>9.9999280477187535E-2</v>
      </c>
      <c r="L2294" s="41">
        <v>55592</v>
      </c>
      <c r="M2294" s="41">
        <v>611516</v>
      </c>
      <c r="N2294">
        <f>+VLOOKUP(C2294,'Thanh toán '!M$1335:N$6972,2,0)</f>
        <v>611516</v>
      </c>
      <c r="O2294" s="61">
        <f t="shared" si="108"/>
        <v>0</v>
      </c>
    </row>
    <row r="2295" spans="1:15" hidden="1" x14ac:dyDescent="0.3">
      <c r="A2295" s="18">
        <v>2023</v>
      </c>
      <c r="B2295" s="19" t="s">
        <v>16135</v>
      </c>
      <c r="C2295" s="19">
        <f t="shared" si="106"/>
        <v>15746</v>
      </c>
      <c r="D2295" s="19" t="s">
        <v>13350</v>
      </c>
      <c r="E2295" s="24" t="s">
        <v>16128</v>
      </c>
      <c r="F2295" s="18">
        <f t="shared" si="107"/>
        <v>3</v>
      </c>
      <c r="G2295" s="23" t="s">
        <v>12371</v>
      </c>
      <c r="H2295" s="23" t="s">
        <v>12371</v>
      </c>
      <c r="I2295" s="19" t="s">
        <v>12372</v>
      </c>
      <c r="J2295" s="41">
        <v>1612400</v>
      </c>
      <c r="K2295" s="42">
        <v>0.1</v>
      </c>
      <c r="L2295" s="41">
        <v>161240</v>
      </c>
      <c r="M2295" s="41">
        <v>1773640</v>
      </c>
      <c r="N2295">
        <f>+VLOOKUP(C2295,'Thanh toán '!M$1335:N$6972,2,0)</f>
        <v>1773640</v>
      </c>
      <c r="O2295" s="61">
        <f t="shared" si="108"/>
        <v>0</v>
      </c>
    </row>
    <row r="2296" spans="1:15" hidden="1" x14ac:dyDescent="0.3">
      <c r="A2296" s="18">
        <v>2023</v>
      </c>
      <c r="B2296" s="19" t="s">
        <v>16136</v>
      </c>
      <c r="C2296" s="19">
        <f t="shared" si="106"/>
        <v>15747</v>
      </c>
      <c r="D2296" s="19" t="s">
        <v>13350</v>
      </c>
      <c r="E2296" s="24" t="s">
        <v>16128</v>
      </c>
      <c r="F2296" s="18">
        <f t="shared" si="107"/>
        <v>3</v>
      </c>
      <c r="G2296" s="23" t="s">
        <v>11799</v>
      </c>
      <c r="H2296" s="23" t="s">
        <v>13499</v>
      </c>
      <c r="I2296" s="19" t="s">
        <v>11725</v>
      </c>
      <c r="J2296" s="41">
        <v>1404373</v>
      </c>
      <c r="K2296" s="42">
        <v>9.9999786381538239E-2</v>
      </c>
      <c r="L2296" s="41">
        <v>140437</v>
      </c>
      <c r="M2296" s="41">
        <v>1544810</v>
      </c>
      <c r="N2296">
        <f>+VLOOKUP(C2296,'Thanh toán '!M$1335:N$6972,2,0)</f>
        <v>1544810</v>
      </c>
      <c r="O2296" s="61">
        <f t="shared" si="108"/>
        <v>0</v>
      </c>
    </row>
    <row r="2297" spans="1:15" hidden="1" x14ac:dyDescent="0.3">
      <c r="A2297" s="18">
        <v>2023</v>
      </c>
      <c r="B2297" s="19" t="s">
        <v>16137</v>
      </c>
      <c r="C2297" s="19">
        <f t="shared" si="106"/>
        <v>15749</v>
      </c>
      <c r="D2297" s="19" t="s">
        <v>13350</v>
      </c>
      <c r="E2297" s="24" t="s">
        <v>16128</v>
      </c>
      <c r="F2297" s="18">
        <f t="shared" si="107"/>
        <v>3</v>
      </c>
      <c r="G2297" s="23" t="s">
        <v>11838</v>
      </c>
      <c r="H2297" s="23" t="s">
        <v>13937</v>
      </c>
      <c r="I2297" s="19" t="s">
        <v>11839</v>
      </c>
      <c r="J2297" s="41">
        <v>1303906</v>
      </c>
      <c r="K2297" s="42">
        <v>0.10000030677058008</v>
      </c>
      <c r="L2297" s="41">
        <v>130391</v>
      </c>
      <c r="M2297" s="41">
        <v>1434297</v>
      </c>
      <c r="N2297">
        <f>+VLOOKUP(C2297,'Thanh toán '!M$1335:N$6972,2,0)</f>
        <v>1434297</v>
      </c>
      <c r="O2297" s="61">
        <f t="shared" si="108"/>
        <v>0</v>
      </c>
    </row>
    <row r="2298" spans="1:15" hidden="1" x14ac:dyDescent="0.3">
      <c r="A2298" s="18">
        <v>2023</v>
      </c>
      <c r="B2298" s="19" t="s">
        <v>16138</v>
      </c>
      <c r="C2298" s="19">
        <f t="shared" si="106"/>
        <v>15750</v>
      </c>
      <c r="D2298" s="19" t="s">
        <v>13350</v>
      </c>
      <c r="E2298" s="24" t="s">
        <v>16128</v>
      </c>
      <c r="F2298" s="18">
        <f t="shared" si="107"/>
        <v>3</v>
      </c>
      <c r="G2298" s="23" t="s">
        <v>11838</v>
      </c>
      <c r="H2298" s="23" t="s">
        <v>13459</v>
      </c>
      <c r="I2298" s="19" t="s">
        <v>11839</v>
      </c>
      <c r="J2298" s="41">
        <v>1871789</v>
      </c>
      <c r="K2298" s="42">
        <v>0.10000005342482512</v>
      </c>
      <c r="L2298" s="41">
        <v>187179</v>
      </c>
      <c r="M2298" s="41">
        <v>2058968</v>
      </c>
      <c r="N2298">
        <f>+VLOOKUP(C2298,'Thanh toán '!M$1335:N$6972,2,0)</f>
        <v>2058968</v>
      </c>
      <c r="O2298" s="61">
        <f t="shared" si="108"/>
        <v>0</v>
      </c>
    </row>
    <row r="2299" spans="1:15" hidden="1" x14ac:dyDescent="0.3">
      <c r="A2299" s="18">
        <v>2023</v>
      </c>
      <c r="B2299" s="19" t="s">
        <v>16139</v>
      </c>
      <c r="C2299" s="19">
        <f t="shared" si="106"/>
        <v>15751</v>
      </c>
      <c r="D2299" s="19" t="s">
        <v>13350</v>
      </c>
      <c r="E2299" s="24" t="s">
        <v>16128</v>
      </c>
      <c r="F2299" s="18">
        <f t="shared" si="107"/>
        <v>3</v>
      </c>
      <c r="G2299" s="23" t="s">
        <v>12231</v>
      </c>
      <c r="H2299" s="23" t="s">
        <v>13396</v>
      </c>
      <c r="I2299" s="19" t="s">
        <v>12232</v>
      </c>
      <c r="J2299" s="41">
        <v>424200</v>
      </c>
      <c r="K2299" s="42">
        <v>0.1</v>
      </c>
      <c r="L2299" s="41">
        <v>42420</v>
      </c>
      <c r="M2299" s="41">
        <v>466620</v>
      </c>
      <c r="N2299">
        <f>+VLOOKUP(C2299,'Thanh toán '!M$1335:N$6972,2,0)</f>
        <v>466620</v>
      </c>
      <c r="O2299" s="61">
        <f t="shared" si="108"/>
        <v>0</v>
      </c>
    </row>
    <row r="2300" spans="1:15" hidden="1" x14ac:dyDescent="0.3">
      <c r="A2300" s="18">
        <v>2023</v>
      </c>
      <c r="B2300" s="19" t="s">
        <v>16140</v>
      </c>
      <c r="C2300" s="19">
        <f t="shared" si="106"/>
        <v>15756</v>
      </c>
      <c r="D2300" s="19" t="s">
        <v>13350</v>
      </c>
      <c r="E2300" s="24" t="s">
        <v>16128</v>
      </c>
      <c r="F2300" s="18">
        <f t="shared" si="107"/>
        <v>3</v>
      </c>
      <c r="G2300" s="23" t="s">
        <v>11799</v>
      </c>
      <c r="H2300" s="23" t="s">
        <v>13403</v>
      </c>
      <c r="I2300" s="19" t="s">
        <v>11725</v>
      </c>
      <c r="J2300" s="41">
        <v>922445</v>
      </c>
      <c r="K2300" s="42">
        <v>0.10000054203773667</v>
      </c>
      <c r="L2300" s="41">
        <v>92245</v>
      </c>
      <c r="M2300" s="41">
        <v>1014690</v>
      </c>
      <c r="N2300">
        <f>+VLOOKUP(C2300,'Thanh toán '!M$1335:N$6972,2,0)</f>
        <v>1014690</v>
      </c>
      <c r="O2300" s="61">
        <f t="shared" si="108"/>
        <v>0</v>
      </c>
    </row>
    <row r="2301" spans="1:15" hidden="1" x14ac:dyDescent="0.3">
      <c r="A2301" s="18">
        <v>2023</v>
      </c>
      <c r="B2301" s="19" t="s">
        <v>16141</v>
      </c>
      <c r="C2301" s="19">
        <f t="shared" si="106"/>
        <v>15757</v>
      </c>
      <c r="D2301" s="19" t="s">
        <v>13350</v>
      </c>
      <c r="E2301" s="24" t="s">
        <v>16128</v>
      </c>
      <c r="F2301" s="18">
        <f t="shared" si="107"/>
        <v>3</v>
      </c>
      <c r="G2301" s="23" t="s">
        <v>11799</v>
      </c>
      <c r="H2301" s="23" t="s">
        <v>13403</v>
      </c>
      <c r="I2301" s="19" t="s">
        <v>11725</v>
      </c>
      <c r="J2301" s="41">
        <v>254520</v>
      </c>
      <c r="K2301" s="42">
        <v>0.1</v>
      </c>
      <c r="L2301" s="41">
        <v>25452</v>
      </c>
      <c r="M2301" s="41">
        <v>279972</v>
      </c>
      <c r="N2301">
        <f>+VLOOKUP(C2301,'Thanh toán '!M$1335:N$6972,2,0)</f>
        <v>279972</v>
      </c>
      <c r="O2301" s="61">
        <f t="shared" si="108"/>
        <v>0</v>
      </c>
    </row>
    <row r="2302" spans="1:15" hidden="1" x14ac:dyDescent="0.3">
      <c r="A2302" s="18">
        <v>2023</v>
      </c>
      <c r="B2302" s="19" t="s">
        <v>16142</v>
      </c>
      <c r="C2302" s="19">
        <f t="shared" si="106"/>
        <v>15758</v>
      </c>
      <c r="D2302" s="19" t="s">
        <v>13350</v>
      </c>
      <c r="E2302" s="24" t="s">
        <v>16128</v>
      </c>
      <c r="F2302" s="18">
        <f t="shared" si="107"/>
        <v>3</v>
      </c>
      <c r="G2302" s="23" t="s">
        <v>11799</v>
      </c>
      <c r="H2302" s="23" t="s">
        <v>13491</v>
      </c>
      <c r="I2302" s="19" t="s">
        <v>11725</v>
      </c>
      <c r="J2302" s="41">
        <v>1105560</v>
      </c>
      <c r="K2302" s="42">
        <v>0.1</v>
      </c>
      <c r="L2302" s="41">
        <v>110556</v>
      </c>
      <c r="M2302" s="41">
        <v>1216116</v>
      </c>
      <c r="N2302">
        <f>+VLOOKUP(C2302,'Thanh toán '!M$1335:N$6972,2,0)</f>
        <v>1216116</v>
      </c>
      <c r="O2302" s="61">
        <f t="shared" si="108"/>
        <v>0</v>
      </c>
    </row>
    <row r="2303" spans="1:15" hidden="1" x14ac:dyDescent="0.3">
      <c r="A2303" s="18">
        <v>2023</v>
      </c>
      <c r="B2303" s="19" t="s">
        <v>16143</v>
      </c>
      <c r="C2303" s="19">
        <f t="shared" si="106"/>
        <v>15759</v>
      </c>
      <c r="D2303" s="19" t="s">
        <v>13350</v>
      </c>
      <c r="E2303" s="24" t="s">
        <v>16128</v>
      </c>
      <c r="F2303" s="18">
        <f t="shared" si="107"/>
        <v>3</v>
      </c>
      <c r="G2303" s="23" t="s">
        <v>11799</v>
      </c>
      <c r="H2303" s="23" t="s">
        <v>13405</v>
      </c>
      <c r="I2303" s="19" t="s">
        <v>11725</v>
      </c>
      <c r="J2303" s="41">
        <v>776739</v>
      </c>
      <c r="K2303" s="42">
        <v>0.10000012874337455</v>
      </c>
      <c r="L2303" s="41">
        <v>77674</v>
      </c>
      <c r="M2303" s="41">
        <v>854413</v>
      </c>
      <c r="N2303">
        <f>+VLOOKUP(C2303,'Thanh toán '!M$1335:N$6972,2,0)</f>
        <v>854413</v>
      </c>
      <c r="O2303" s="61">
        <f t="shared" si="108"/>
        <v>0</v>
      </c>
    </row>
    <row r="2304" spans="1:15" hidden="1" x14ac:dyDescent="0.3">
      <c r="A2304" s="18">
        <v>2023</v>
      </c>
      <c r="B2304" s="19" t="s">
        <v>16144</v>
      </c>
      <c r="C2304" s="19">
        <f t="shared" si="106"/>
        <v>15760</v>
      </c>
      <c r="D2304" s="19" t="s">
        <v>13350</v>
      </c>
      <c r="E2304" s="24" t="s">
        <v>16128</v>
      </c>
      <c r="F2304" s="18">
        <f t="shared" si="107"/>
        <v>3</v>
      </c>
      <c r="G2304" s="23" t="s">
        <v>11799</v>
      </c>
      <c r="H2304" s="23" t="s">
        <v>13663</v>
      </c>
      <c r="I2304" s="19" t="s">
        <v>11725</v>
      </c>
      <c r="J2304" s="41">
        <v>726000</v>
      </c>
      <c r="K2304" s="42">
        <v>0.1</v>
      </c>
      <c r="L2304" s="41">
        <v>72600</v>
      </c>
      <c r="M2304" s="41">
        <v>798600</v>
      </c>
      <c r="N2304">
        <f>+VLOOKUP(C2304,'Thanh toán '!M$1335:N$6972,2,0)</f>
        <v>798600</v>
      </c>
      <c r="O2304" s="61">
        <f t="shared" si="108"/>
        <v>0</v>
      </c>
    </row>
    <row r="2305" spans="1:15" hidden="1" x14ac:dyDescent="0.3">
      <c r="A2305" s="18">
        <v>2023</v>
      </c>
      <c r="B2305" s="19" t="s">
        <v>16145</v>
      </c>
      <c r="C2305" s="19">
        <f t="shared" si="106"/>
        <v>15766</v>
      </c>
      <c r="D2305" s="19" t="s">
        <v>13350</v>
      </c>
      <c r="E2305" s="24" t="s">
        <v>16128</v>
      </c>
      <c r="F2305" s="18">
        <f t="shared" si="107"/>
        <v>3</v>
      </c>
      <c r="G2305" s="23" t="s">
        <v>12333</v>
      </c>
      <c r="H2305" s="23" t="s">
        <v>12333</v>
      </c>
      <c r="I2305" s="19" t="s">
        <v>12334</v>
      </c>
      <c r="J2305" s="41">
        <v>3128660</v>
      </c>
      <c r="K2305" s="42">
        <v>0.1</v>
      </c>
      <c r="L2305" s="41">
        <v>312866</v>
      </c>
      <c r="M2305" s="41">
        <v>3441526</v>
      </c>
      <c r="N2305">
        <f>+VLOOKUP(C2305,'Thanh toán '!M$1335:N$6972,2,0)</f>
        <v>3441526</v>
      </c>
      <c r="O2305" s="61">
        <f t="shared" si="108"/>
        <v>0</v>
      </c>
    </row>
    <row r="2306" spans="1:15" hidden="1" x14ac:dyDescent="0.3">
      <c r="A2306" s="18">
        <v>2023</v>
      </c>
      <c r="B2306" s="19" t="s">
        <v>16146</v>
      </c>
      <c r="C2306" s="19">
        <f t="shared" si="106"/>
        <v>15767</v>
      </c>
      <c r="D2306" s="19" t="s">
        <v>13350</v>
      </c>
      <c r="E2306" s="24" t="s">
        <v>16128</v>
      </c>
      <c r="F2306" s="18">
        <f t="shared" si="107"/>
        <v>3</v>
      </c>
      <c r="G2306" s="23" t="s">
        <v>12357</v>
      </c>
      <c r="H2306" s="23" t="s">
        <v>12357</v>
      </c>
      <c r="I2306" s="19" t="s">
        <v>12358</v>
      </c>
      <c r="J2306" s="41">
        <v>1110580</v>
      </c>
      <c r="K2306" s="42">
        <v>0.1</v>
      </c>
      <c r="L2306" s="41">
        <v>111058</v>
      </c>
      <c r="M2306" s="41">
        <v>1221638</v>
      </c>
      <c r="N2306">
        <f>+VLOOKUP(C2306,'Thanh toán '!M$1335:N$6972,2,0)</f>
        <v>1221638</v>
      </c>
      <c r="O2306" s="61">
        <f t="shared" si="108"/>
        <v>0</v>
      </c>
    </row>
    <row r="2307" spans="1:15" hidden="1" x14ac:dyDescent="0.3">
      <c r="A2307" s="18">
        <v>2023</v>
      </c>
      <c r="B2307" s="19" t="s">
        <v>16147</v>
      </c>
      <c r="C2307" s="19">
        <f t="shared" si="106"/>
        <v>15768</v>
      </c>
      <c r="D2307" s="19" t="s">
        <v>13350</v>
      </c>
      <c r="E2307" s="24" t="s">
        <v>16128</v>
      </c>
      <c r="F2307" s="18">
        <f t="shared" si="107"/>
        <v>3</v>
      </c>
      <c r="G2307" s="23" t="s">
        <v>11860</v>
      </c>
      <c r="H2307" s="23" t="s">
        <v>14660</v>
      </c>
      <c r="I2307" s="19" t="s">
        <v>11719</v>
      </c>
      <c r="J2307" s="41">
        <v>3469610</v>
      </c>
      <c r="K2307" s="42">
        <v>0.1</v>
      </c>
      <c r="L2307" s="41">
        <v>346961</v>
      </c>
      <c r="M2307" s="41">
        <v>3816571</v>
      </c>
      <c r="N2307">
        <f>+VLOOKUP(C2307,'Thanh toán '!M$1335:N$6972,2,0)</f>
        <v>3816571</v>
      </c>
      <c r="O2307" s="61">
        <f t="shared" si="108"/>
        <v>0</v>
      </c>
    </row>
    <row r="2308" spans="1:15" hidden="1" x14ac:dyDescent="0.3">
      <c r="A2308" s="18">
        <v>2023</v>
      </c>
      <c r="B2308" s="19" t="s">
        <v>16148</v>
      </c>
      <c r="C2308" s="19">
        <f t="shared" si="106"/>
        <v>15769</v>
      </c>
      <c r="D2308" s="19" t="s">
        <v>13350</v>
      </c>
      <c r="E2308" s="24" t="s">
        <v>16128</v>
      </c>
      <c r="F2308" s="18">
        <f t="shared" si="107"/>
        <v>3</v>
      </c>
      <c r="G2308" s="23" t="s">
        <v>12228</v>
      </c>
      <c r="H2308" s="23" t="s">
        <v>12228</v>
      </c>
      <c r="I2308" s="19" t="s">
        <v>12229</v>
      </c>
      <c r="J2308" s="41">
        <v>3769860</v>
      </c>
      <c r="K2308" s="42">
        <v>0.1</v>
      </c>
      <c r="L2308" s="41">
        <v>376986</v>
      </c>
      <c r="M2308" s="41">
        <v>4146846</v>
      </c>
      <c r="N2308">
        <f>+VLOOKUP(C2308,'Thanh toán '!M$1335:N$6972,2,0)</f>
        <v>4146846</v>
      </c>
      <c r="O2308" s="61">
        <f t="shared" si="108"/>
        <v>0</v>
      </c>
    </row>
    <row r="2309" spans="1:15" hidden="1" x14ac:dyDescent="0.3">
      <c r="A2309" s="18">
        <v>2023</v>
      </c>
      <c r="B2309" s="19" t="s">
        <v>16149</v>
      </c>
      <c r="C2309" s="19">
        <f t="shared" si="106"/>
        <v>15773</v>
      </c>
      <c r="D2309" s="19" t="s">
        <v>13350</v>
      </c>
      <c r="E2309" s="24" t="s">
        <v>16128</v>
      </c>
      <c r="F2309" s="18">
        <f t="shared" si="107"/>
        <v>3</v>
      </c>
      <c r="G2309" s="23" t="s">
        <v>11860</v>
      </c>
      <c r="H2309" s="23" t="s">
        <v>13646</v>
      </c>
      <c r="I2309" s="19" t="s">
        <v>11719</v>
      </c>
      <c r="J2309" s="41">
        <v>2096434</v>
      </c>
      <c r="K2309" s="42">
        <v>9.9999809199812634E-2</v>
      </c>
      <c r="L2309" s="41">
        <v>209643</v>
      </c>
      <c r="M2309" s="41">
        <v>2306077</v>
      </c>
      <c r="N2309">
        <f>+VLOOKUP(C2309,'Thanh toán '!M$1335:N$6972,2,0)</f>
        <v>2306077</v>
      </c>
      <c r="O2309" s="61">
        <f t="shared" si="108"/>
        <v>0</v>
      </c>
    </row>
    <row r="2310" spans="1:15" hidden="1" x14ac:dyDescent="0.3">
      <c r="A2310" s="18">
        <v>2023</v>
      </c>
      <c r="B2310" s="19" t="s">
        <v>16150</v>
      </c>
      <c r="C2310" s="19">
        <f t="shared" ref="C2310:C2373" si="109">+B2310*1</f>
        <v>15786</v>
      </c>
      <c r="D2310" s="19" t="s">
        <v>13350</v>
      </c>
      <c r="E2310" s="24" t="s">
        <v>16128</v>
      </c>
      <c r="F2310" s="18">
        <f t="shared" ref="F2310:F2373" si="110">+MONTH(E2310)</f>
        <v>3</v>
      </c>
      <c r="G2310" s="23" t="s">
        <v>12473</v>
      </c>
      <c r="H2310" s="23" t="s">
        <v>12473</v>
      </c>
      <c r="I2310" s="19" t="s">
        <v>12474</v>
      </c>
      <c r="J2310" s="41">
        <v>424200</v>
      </c>
      <c r="K2310" s="42">
        <v>0.1</v>
      </c>
      <c r="L2310" s="41">
        <v>42420</v>
      </c>
      <c r="M2310" s="41">
        <v>466620</v>
      </c>
      <c r="N2310">
        <f>+VLOOKUP(C2310,'Thanh toán '!M$1335:N$6972,2,0)</f>
        <v>466620</v>
      </c>
      <c r="O2310" s="61">
        <f t="shared" ref="O2310:O2373" si="111">+N2310-M2310</f>
        <v>0</v>
      </c>
    </row>
    <row r="2311" spans="1:15" hidden="1" x14ac:dyDescent="0.3">
      <c r="A2311" s="18">
        <v>2023</v>
      </c>
      <c r="B2311" s="19" t="s">
        <v>16151</v>
      </c>
      <c r="C2311" s="19">
        <f t="shared" si="109"/>
        <v>15787</v>
      </c>
      <c r="D2311" s="19" t="s">
        <v>13350</v>
      </c>
      <c r="E2311" s="24" t="s">
        <v>16128</v>
      </c>
      <c r="F2311" s="18">
        <f t="shared" si="110"/>
        <v>3</v>
      </c>
      <c r="G2311" s="23" t="s">
        <v>12470</v>
      </c>
      <c r="H2311" s="23" t="s">
        <v>12470</v>
      </c>
      <c r="I2311" s="19" t="s">
        <v>12471</v>
      </c>
      <c r="J2311" s="41">
        <v>1844890</v>
      </c>
      <c r="K2311" s="42">
        <v>0.1</v>
      </c>
      <c r="L2311" s="41">
        <v>184489</v>
      </c>
      <c r="M2311" s="41">
        <v>2029379</v>
      </c>
      <c r="N2311">
        <f>+VLOOKUP(C2311,'Thanh toán '!M$1335:N$6972,2,0)</f>
        <v>2029379</v>
      </c>
      <c r="O2311" s="61">
        <f t="shared" si="111"/>
        <v>0</v>
      </c>
    </row>
    <row r="2312" spans="1:15" hidden="1" x14ac:dyDescent="0.3">
      <c r="A2312" s="18">
        <v>2023</v>
      </c>
      <c r="B2312" s="19" t="s">
        <v>16152</v>
      </c>
      <c r="C2312" s="19">
        <f t="shared" si="109"/>
        <v>15788</v>
      </c>
      <c r="D2312" s="19" t="s">
        <v>13350</v>
      </c>
      <c r="E2312" s="24" t="s">
        <v>16128</v>
      </c>
      <c r="F2312" s="18">
        <f t="shared" si="110"/>
        <v>3</v>
      </c>
      <c r="G2312" s="23" t="s">
        <v>12257</v>
      </c>
      <c r="H2312" s="23" t="s">
        <v>12257</v>
      </c>
      <c r="I2312" s="19" t="s">
        <v>12258</v>
      </c>
      <c r="J2312" s="41">
        <v>1665870</v>
      </c>
      <c r="K2312" s="42">
        <v>0.1</v>
      </c>
      <c r="L2312" s="41">
        <v>166587</v>
      </c>
      <c r="M2312" s="41">
        <v>1832457</v>
      </c>
      <c r="N2312">
        <f>+VLOOKUP(C2312,'Thanh toán '!M$1335:N$6972,2,0)</f>
        <v>1832457</v>
      </c>
      <c r="O2312" s="61">
        <f t="shared" si="111"/>
        <v>0</v>
      </c>
    </row>
    <row r="2313" spans="1:15" hidden="1" x14ac:dyDescent="0.3">
      <c r="A2313" s="18">
        <v>2023</v>
      </c>
      <c r="B2313" s="19" t="s">
        <v>16153</v>
      </c>
      <c r="C2313" s="19">
        <f t="shared" si="109"/>
        <v>15789</v>
      </c>
      <c r="D2313" s="19" t="s">
        <v>13350</v>
      </c>
      <c r="E2313" s="24" t="s">
        <v>16128</v>
      </c>
      <c r="F2313" s="18">
        <f t="shared" si="110"/>
        <v>3</v>
      </c>
      <c r="G2313" s="23" t="s">
        <v>12248</v>
      </c>
      <c r="H2313" s="23" t="s">
        <v>12248</v>
      </c>
      <c r="I2313" s="19" t="s">
        <v>12249</v>
      </c>
      <c r="J2313" s="41">
        <v>1173355</v>
      </c>
      <c r="K2313" s="42">
        <v>0.10000042612849479</v>
      </c>
      <c r="L2313" s="41">
        <v>117336</v>
      </c>
      <c r="M2313" s="41">
        <v>1290691</v>
      </c>
      <c r="N2313">
        <f>+VLOOKUP(C2313,'Thanh toán '!M$1335:N$6972,2,0)</f>
        <v>1290691</v>
      </c>
      <c r="O2313" s="61">
        <f t="shared" si="111"/>
        <v>0</v>
      </c>
    </row>
    <row r="2314" spans="1:15" hidden="1" x14ac:dyDescent="0.3">
      <c r="A2314" s="18">
        <v>2023</v>
      </c>
      <c r="B2314" s="19" t="s">
        <v>16154</v>
      </c>
      <c r="C2314" s="19">
        <f t="shared" si="109"/>
        <v>15790</v>
      </c>
      <c r="D2314" s="19" t="s">
        <v>13350</v>
      </c>
      <c r="E2314" s="24" t="s">
        <v>16128</v>
      </c>
      <c r="F2314" s="18">
        <f t="shared" si="110"/>
        <v>3</v>
      </c>
      <c r="G2314" s="23" t="s">
        <v>12161</v>
      </c>
      <c r="H2314" s="23" t="s">
        <v>12161</v>
      </c>
      <c r="I2314" s="19" t="s">
        <v>12162</v>
      </c>
      <c r="J2314" s="41">
        <v>2588315</v>
      </c>
      <c r="K2314" s="42">
        <v>0.10000019317586924</v>
      </c>
      <c r="L2314" s="41">
        <v>258832</v>
      </c>
      <c r="M2314" s="41">
        <v>2847147</v>
      </c>
      <c r="N2314">
        <f>+VLOOKUP(C2314,'Thanh toán '!M$1335:N$6972,2,0)</f>
        <v>2847147</v>
      </c>
      <c r="O2314" s="61">
        <f t="shared" si="111"/>
        <v>0</v>
      </c>
    </row>
    <row r="2315" spans="1:15" hidden="1" x14ac:dyDescent="0.3">
      <c r="A2315" s="18">
        <v>2023</v>
      </c>
      <c r="B2315" s="19" t="s">
        <v>16155</v>
      </c>
      <c r="C2315" s="19">
        <f t="shared" si="109"/>
        <v>15791</v>
      </c>
      <c r="D2315" s="19" t="s">
        <v>13350</v>
      </c>
      <c r="E2315" s="24" t="s">
        <v>16128</v>
      </c>
      <c r="F2315" s="18">
        <f t="shared" si="110"/>
        <v>3</v>
      </c>
      <c r="G2315" s="23" t="s">
        <v>12251</v>
      </c>
      <c r="H2315" s="23" t="s">
        <v>12251</v>
      </c>
      <c r="I2315" s="19" t="s">
        <v>12252</v>
      </c>
      <c r="J2315" s="41">
        <v>1293695</v>
      </c>
      <c r="K2315" s="42">
        <v>0.10000038648986044</v>
      </c>
      <c r="L2315" s="41">
        <v>129370</v>
      </c>
      <c r="M2315" s="41">
        <v>1423065</v>
      </c>
      <c r="N2315">
        <f>+VLOOKUP(C2315,'Thanh toán '!M$1335:N$6972,2,0)</f>
        <v>1423065</v>
      </c>
      <c r="O2315" s="61">
        <f t="shared" si="111"/>
        <v>0</v>
      </c>
    </row>
    <row r="2316" spans="1:15" hidden="1" x14ac:dyDescent="0.3">
      <c r="A2316" s="18">
        <v>2023</v>
      </c>
      <c r="B2316" s="19" t="s">
        <v>16156</v>
      </c>
      <c r="C2316" s="19">
        <f t="shared" si="109"/>
        <v>15792</v>
      </c>
      <c r="D2316" s="19" t="s">
        <v>13350</v>
      </c>
      <c r="E2316" s="24" t="s">
        <v>16128</v>
      </c>
      <c r="F2316" s="18">
        <f t="shared" si="110"/>
        <v>3</v>
      </c>
      <c r="G2316" s="23" t="s">
        <v>11970</v>
      </c>
      <c r="H2316" s="23" t="s">
        <v>15076</v>
      </c>
      <c r="I2316" s="19" t="s">
        <v>11971</v>
      </c>
      <c r="J2316" s="41">
        <v>340315</v>
      </c>
      <c r="K2316" s="42">
        <v>0.10000146922703966</v>
      </c>
      <c r="L2316" s="41">
        <v>34032</v>
      </c>
      <c r="M2316" s="41">
        <v>374347</v>
      </c>
      <c r="N2316">
        <f>+VLOOKUP(C2316,'Thanh toán '!M$1335:N$6972,2,0)</f>
        <v>374347</v>
      </c>
      <c r="O2316" s="61">
        <f t="shared" si="111"/>
        <v>0</v>
      </c>
    </row>
    <row r="2317" spans="1:15" hidden="1" x14ac:dyDescent="0.3">
      <c r="A2317" s="18">
        <v>2023</v>
      </c>
      <c r="B2317" s="19" t="s">
        <v>16157</v>
      </c>
      <c r="C2317" s="19">
        <f t="shared" si="109"/>
        <v>15793</v>
      </c>
      <c r="D2317" s="19" t="s">
        <v>13350</v>
      </c>
      <c r="E2317" s="24" t="s">
        <v>16128</v>
      </c>
      <c r="F2317" s="18">
        <f t="shared" si="110"/>
        <v>3</v>
      </c>
      <c r="G2317" s="23" t="s">
        <v>11970</v>
      </c>
      <c r="H2317" s="23" t="s">
        <v>15252</v>
      </c>
      <c r="I2317" s="19" t="s">
        <v>11971</v>
      </c>
      <c r="J2317" s="41">
        <v>340315</v>
      </c>
      <c r="K2317" s="42">
        <v>0.10000146922703966</v>
      </c>
      <c r="L2317" s="41">
        <v>34032</v>
      </c>
      <c r="M2317" s="41">
        <v>374347</v>
      </c>
      <c r="N2317">
        <f>+VLOOKUP(C2317,'Thanh toán '!M$1335:N$6972,2,0)</f>
        <v>374347</v>
      </c>
      <c r="O2317" s="61">
        <f t="shared" si="111"/>
        <v>0</v>
      </c>
    </row>
    <row r="2318" spans="1:15" hidden="1" x14ac:dyDescent="0.3">
      <c r="A2318" s="18">
        <v>2023</v>
      </c>
      <c r="B2318" s="19" t="s">
        <v>16158</v>
      </c>
      <c r="C2318" s="19">
        <f t="shared" si="109"/>
        <v>15794</v>
      </c>
      <c r="D2318" s="19" t="s">
        <v>13350</v>
      </c>
      <c r="E2318" s="24" t="s">
        <v>16128</v>
      </c>
      <c r="F2318" s="18">
        <f t="shared" si="110"/>
        <v>3</v>
      </c>
      <c r="G2318" s="23" t="s">
        <v>11970</v>
      </c>
      <c r="H2318" s="23" t="s">
        <v>13379</v>
      </c>
      <c r="I2318" s="19" t="s">
        <v>11971</v>
      </c>
      <c r="J2318" s="41">
        <v>340315</v>
      </c>
      <c r="K2318" s="42">
        <v>0.10000146922703966</v>
      </c>
      <c r="L2318" s="41">
        <v>34032</v>
      </c>
      <c r="M2318" s="41">
        <v>374347</v>
      </c>
      <c r="N2318">
        <f>+VLOOKUP(C2318,'Thanh toán '!M$1335:N$6972,2,0)</f>
        <v>374347</v>
      </c>
      <c r="O2318" s="61">
        <f t="shared" si="111"/>
        <v>0</v>
      </c>
    </row>
    <row r="2319" spans="1:15" hidden="1" x14ac:dyDescent="0.3">
      <c r="A2319" s="18">
        <v>2023</v>
      </c>
      <c r="B2319" s="19" t="s">
        <v>16159</v>
      </c>
      <c r="C2319" s="19">
        <f t="shared" si="109"/>
        <v>15795</v>
      </c>
      <c r="D2319" s="19" t="s">
        <v>13350</v>
      </c>
      <c r="E2319" s="24" t="s">
        <v>16128</v>
      </c>
      <c r="F2319" s="18">
        <f t="shared" si="110"/>
        <v>3</v>
      </c>
      <c r="G2319" s="23" t="s">
        <v>11970</v>
      </c>
      <c r="H2319" s="23" t="s">
        <v>14772</v>
      </c>
      <c r="I2319" s="19" t="s">
        <v>11971</v>
      </c>
      <c r="J2319" s="41">
        <v>340315</v>
      </c>
      <c r="K2319" s="42">
        <v>0.10000146922703966</v>
      </c>
      <c r="L2319" s="41">
        <v>34032</v>
      </c>
      <c r="M2319" s="41">
        <v>374347</v>
      </c>
      <c r="N2319">
        <f>+VLOOKUP(C2319,'Thanh toán '!M$1335:N$6972,2,0)</f>
        <v>374347</v>
      </c>
      <c r="O2319" s="61">
        <f t="shared" si="111"/>
        <v>0</v>
      </c>
    </row>
    <row r="2320" spans="1:15" hidden="1" x14ac:dyDescent="0.3">
      <c r="A2320" s="18">
        <v>2023</v>
      </c>
      <c r="B2320" s="19" t="s">
        <v>16160</v>
      </c>
      <c r="C2320" s="19">
        <f t="shared" si="109"/>
        <v>15796</v>
      </c>
      <c r="D2320" s="19" t="s">
        <v>13350</v>
      </c>
      <c r="E2320" s="24" t="s">
        <v>16128</v>
      </c>
      <c r="F2320" s="18">
        <f t="shared" si="110"/>
        <v>3</v>
      </c>
      <c r="G2320" s="23" t="s">
        <v>11970</v>
      </c>
      <c r="H2320" s="23" t="s">
        <v>13377</v>
      </c>
      <c r="I2320" s="19" t="s">
        <v>11971</v>
      </c>
      <c r="J2320" s="41">
        <v>340315</v>
      </c>
      <c r="K2320" s="42">
        <v>0.10000146922703966</v>
      </c>
      <c r="L2320" s="41">
        <v>34032</v>
      </c>
      <c r="M2320" s="41">
        <v>374347</v>
      </c>
      <c r="N2320">
        <f>+VLOOKUP(C2320,'Thanh toán '!M$1335:N$6972,2,0)</f>
        <v>374347</v>
      </c>
      <c r="O2320" s="61">
        <f t="shared" si="111"/>
        <v>0</v>
      </c>
    </row>
    <row r="2321" spans="1:15" hidden="1" x14ac:dyDescent="0.3">
      <c r="A2321" s="18">
        <v>2023</v>
      </c>
      <c r="B2321" s="19" t="s">
        <v>16161</v>
      </c>
      <c r="C2321" s="19">
        <f t="shared" si="109"/>
        <v>15797</v>
      </c>
      <c r="D2321" s="19" t="s">
        <v>13350</v>
      </c>
      <c r="E2321" s="24" t="s">
        <v>16128</v>
      </c>
      <c r="F2321" s="18">
        <f t="shared" si="110"/>
        <v>3</v>
      </c>
      <c r="G2321" s="23" t="s">
        <v>11970</v>
      </c>
      <c r="H2321" s="23" t="s">
        <v>13377</v>
      </c>
      <c r="I2321" s="19" t="s">
        <v>11971</v>
      </c>
      <c r="J2321" s="41">
        <v>999522</v>
      </c>
      <c r="K2321" s="42">
        <v>9.9999799904354286E-2</v>
      </c>
      <c r="L2321" s="41">
        <v>99952</v>
      </c>
      <c r="M2321" s="41">
        <v>1099474</v>
      </c>
      <c r="N2321">
        <f>+VLOOKUP(C2321,'Thanh toán '!M$1335:N$6972,2,0)</f>
        <v>1099474</v>
      </c>
      <c r="O2321" s="61">
        <f t="shared" si="111"/>
        <v>0</v>
      </c>
    </row>
    <row r="2322" spans="1:15" hidden="1" x14ac:dyDescent="0.3">
      <c r="A2322" s="18">
        <v>2023</v>
      </c>
      <c r="B2322" s="19" t="s">
        <v>16162</v>
      </c>
      <c r="C2322" s="19">
        <f t="shared" si="109"/>
        <v>15798</v>
      </c>
      <c r="D2322" s="19" t="s">
        <v>13350</v>
      </c>
      <c r="E2322" s="24" t="s">
        <v>16128</v>
      </c>
      <c r="F2322" s="18">
        <f t="shared" si="110"/>
        <v>3</v>
      </c>
      <c r="G2322" s="23" t="s">
        <v>11970</v>
      </c>
      <c r="H2322" s="23" t="s">
        <v>15080</v>
      </c>
      <c r="I2322" s="19" t="s">
        <v>11971</v>
      </c>
      <c r="J2322" s="41">
        <v>1293695</v>
      </c>
      <c r="K2322" s="42">
        <v>0.10000038648986044</v>
      </c>
      <c r="L2322" s="41">
        <v>129370</v>
      </c>
      <c r="M2322" s="41">
        <v>1423065</v>
      </c>
      <c r="N2322">
        <f>+VLOOKUP(C2322,'Thanh toán '!M$1335:N$6972,2,0)</f>
        <v>1423065</v>
      </c>
      <c r="O2322" s="61">
        <f t="shared" si="111"/>
        <v>0</v>
      </c>
    </row>
    <row r="2323" spans="1:15" hidden="1" x14ac:dyDescent="0.3">
      <c r="A2323" s="18">
        <v>2023</v>
      </c>
      <c r="B2323" s="19" t="s">
        <v>16163</v>
      </c>
      <c r="C2323" s="19">
        <f t="shared" si="109"/>
        <v>15799</v>
      </c>
      <c r="D2323" s="19" t="s">
        <v>13350</v>
      </c>
      <c r="E2323" s="24" t="s">
        <v>16128</v>
      </c>
      <c r="F2323" s="18">
        <f t="shared" si="110"/>
        <v>3</v>
      </c>
      <c r="G2323" s="23" t="s">
        <v>12260</v>
      </c>
      <c r="H2323" s="23" t="s">
        <v>12260</v>
      </c>
      <c r="I2323" s="19" t="s">
        <v>12261</v>
      </c>
      <c r="J2323" s="41">
        <v>971622</v>
      </c>
      <c r="K2323" s="42">
        <v>9.9999794158633706E-2</v>
      </c>
      <c r="L2323" s="41">
        <v>97162</v>
      </c>
      <c r="M2323" s="41">
        <v>1068784</v>
      </c>
      <c r="N2323">
        <f>+VLOOKUP(C2323,'Thanh toán '!M$1335:N$6972,2,0)</f>
        <v>1068784</v>
      </c>
      <c r="O2323" s="61">
        <f t="shared" si="111"/>
        <v>0</v>
      </c>
    </row>
    <row r="2324" spans="1:15" hidden="1" x14ac:dyDescent="0.3">
      <c r="A2324" s="18">
        <v>2023</v>
      </c>
      <c r="B2324" s="19" t="s">
        <v>16164</v>
      </c>
      <c r="C2324" s="19">
        <f t="shared" si="109"/>
        <v>15811</v>
      </c>
      <c r="D2324" s="19" t="s">
        <v>13350</v>
      </c>
      <c r="E2324" s="24" t="s">
        <v>16165</v>
      </c>
      <c r="F2324" s="18">
        <f t="shared" si="110"/>
        <v>3</v>
      </c>
      <c r="G2324" s="23" t="s">
        <v>11799</v>
      </c>
      <c r="H2324" s="23" t="s">
        <v>14355</v>
      </c>
      <c r="I2324" s="19" t="s">
        <v>11725</v>
      </c>
      <c r="J2324" s="41">
        <v>222116</v>
      </c>
      <c r="K2324" s="42">
        <v>0.10000180086081147</v>
      </c>
      <c r="L2324" s="41">
        <v>22212</v>
      </c>
      <c r="M2324" s="41">
        <v>244328</v>
      </c>
      <c r="N2324">
        <f>+VLOOKUP(C2324,'Thanh toán '!M$1335:N$6972,2,0)</f>
        <v>244328</v>
      </c>
      <c r="O2324" s="61">
        <f t="shared" si="111"/>
        <v>0</v>
      </c>
    </row>
    <row r="2325" spans="1:15" hidden="1" x14ac:dyDescent="0.3">
      <c r="A2325" s="18">
        <v>2023</v>
      </c>
      <c r="B2325" s="19" t="s">
        <v>16166</v>
      </c>
      <c r="C2325" s="19">
        <f t="shared" si="109"/>
        <v>15812</v>
      </c>
      <c r="D2325" s="19" t="s">
        <v>13350</v>
      </c>
      <c r="E2325" s="24" t="s">
        <v>16165</v>
      </c>
      <c r="F2325" s="18">
        <f t="shared" si="110"/>
        <v>3</v>
      </c>
      <c r="G2325" s="23" t="s">
        <v>11799</v>
      </c>
      <c r="H2325" s="23" t="s">
        <v>13833</v>
      </c>
      <c r="I2325" s="19" t="s">
        <v>11725</v>
      </c>
      <c r="J2325" s="41">
        <v>1110580</v>
      </c>
      <c r="K2325" s="42">
        <v>0.1</v>
      </c>
      <c r="L2325" s="41">
        <v>111058</v>
      </c>
      <c r="M2325" s="41">
        <v>1221638</v>
      </c>
      <c r="N2325">
        <f>+VLOOKUP(C2325,'Thanh toán '!M$1335:N$6972,2,0)</f>
        <v>1221638</v>
      </c>
      <c r="O2325" s="61">
        <f t="shared" si="111"/>
        <v>0</v>
      </c>
    </row>
    <row r="2326" spans="1:15" hidden="1" x14ac:dyDescent="0.3">
      <c r="A2326" s="18">
        <v>2023</v>
      </c>
      <c r="B2326" s="19" t="s">
        <v>16167</v>
      </c>
      <c r="C2326" s="19">
        <f t="shared" si="109"/>
        <v>15813</v>
      </c>
      <c r="D2326" s="19" t="s">
        <v>13350</v>
      </c>
      <c r="E2326" s="24" t="s">
        <v>16165</v>
      </c>
      <c r="F2326" s="18">
        <f t="shared" si="110"/>
        <v>3</v>
      </c>
      <c r="G2326" s="23" t="s">
        <v>11799</v>
      </c>
      <c r="H2326" s="23" t="s">
        <v>13893</v>
      </c>
      <c r="I2326" s="19" t="s">
        <v>11725</v>
      </c>
      <c r="J2326" s="41">
        <v>222116</v>
      </c>
      <c r="K2326" s="42">
        <v>0.10000180086081147</v>
      </c>
      <c r="L2326" s="41">
        <v>22212</v>
      </c>
      <c r="M2326" s="41">
        <v>244328</v>
      </c>
      <c r="N2326">
        <f>+VLOOKUP(C2326,'Thanh toán '!M$1335:N$6972,2,0)</f>
        <v>244328</v>
      </c>
      <c r="O2326" s="61">
        <f t="shared" si="111"/>
        <v>0</v>
      </c>
    </row>
    <row r="2327" spans="1:15" hidden="1" x14ac:dyDescent="0.3">
      <c r="A2327" s="18">
        <v>2023</v>
      </c>
      <c r="B2327" s="19" t="s">
        <v>16168</v>
      </c>
      <c r="C2327" s="19">
        <f t="shared" si="109"/>
        <v>15814</v>
      </c>
      <c r="D2327" s="19" t="s">
        <v>13350</v>
      </c>
      <c r="E2327" s="24" t="s">
        <v>16165</v>
      </c>
      <c r="F2327" s="18">
        <f t="shared" si="110"/>
        <v>3</v>
      </c>
      <c r="G2327" s="23" t="s">
        <v>11799</v>
      </c>
      <c r="H2327" s="23" t="s">
        <v>16169</v>
      </c>
      <c r="I2327" s="19" t="s">
        <v>11725</v>
      </c>
      <c r="J2327" s="41">
        <v>922445</v>
      </c>
      <c r="K2327" s="42">
        <v>0.10000054203773667</v>
      </c>
      <c r="L2327" s="41">
        <v>92245</v>
      </c>
      <c r="M2327" s="41">
        <v>1014690</v>
      </c>
      <c r="N2327">
        <f>+VLOOKUP(C2327,'Thanh toán '!M$1335:N$6972,2,0)</f>
        <v>1014690</v>
      </c>
      <c r="O2327" s="61">
        <f t="shared" si="111"/>
        <v>0</v>
      </c>
    </row>
    <row r="2328" spans="1:15" hidden="1" x14ac:dyDescent="0.3">
      <c r="A2328" s="18">
        <v>2023</v>
      </c>
      <c r="B2328" s="19" t="s">
        <v>16170</v>
      </c>
      <c r="C2328" s="19">
        <f t="shared" si="109"/>
        <v>15816</v>
      </c>
      <c r="D2328" s="19" t="s">
        <v>13350</v>
      </c>
      <c r="E2328" s="24" t="s">
        <v>16165</v>
      </c>
      <c r="F2328" s="18">
        <f t="shared" si="110"/>
        <v>3</v>
      </c>
      <c r="G2328" s="23" t="s">
        <v>12518</v>
      </c>
      <c r="H2328" s="23" t="s">
        <v>12518</v>
      </c>
      <c r="I2328" s="19" t="s">
        <v>12519</v>
      </c>
      <c r="J2328" s="41">
        <v>3334910</v>
      </c>
      <c r="K2328" s="42">
        <v>0.1</v>
      </c>
      <c r="L2328" s="41">
        <v>333491</v>
      </c>
      <c r="M2328" s="41">
        <v>3668401</v>
      </c>
      <c r="N2328">
        <f>+VLOOKUP(C2328,'Thanh toán '!M$1335:N$6972,2,0)</f>
        <v>3668401</v>
      </c>
      <c r="O2328" s="61">
        <f t="shared" si="111"/>
        <v>0</v>
      </c>
    </row>
    <row r="2329" spans="1:15" hidden="1" x14ac:dyDescent="0.3">
      <c r="A2329" s="18">
        <v>2023</v>
      </c>
      <c r="B2329" s="19" t="s">
        <v>16171</v>
      </c>
      <c r="C2329" s="19">
        <f t="shared" si="109"/>
        <v>15818</v>
      </c>
      <c r="D2329" s="19" t="s">
        <v>13350</v>
      </c>
      <c r="E2329" s="24" t="s">
        <v>16165</v>
      </c>
      <c r="F2329" s="18">
        <f t="shared" si="110"/>
        <v>3</v>
      </c>
      <c r="G2329" s="23" t="s">
        <v>12347</v>
      </c>
      <c r="H2329" s="23" t="s">
        <v>12347</v>
      </c>
      <c r="I2329" s="19" t="s">
        <v>12348</v>
      </c>
      <c r="J2329" s="41">
        <v>424200</v>
      </c>
      <c r="K2329" s="42">
        <v>0.1</v>
      </c>
      <c r="L2329" s="41">
        <v>42420</v>
      </c>
      <c r="M2329" s="41">
        <v>466620</v>
      </c>
      <c r="N2329">
        <f>+VLOOKUP(C2329,'Thanh toán '!M$1335:N$6972,2,0)</f>
        <v>466620</v>
      </c>
      <c r="O2329" s="61">
        <f t="shared" si="111"/>
        <v>0</v>
      </c>
    </row>
    <row r="2330" spans="1:15" hidden="1" x14ac:dyDescent="0.3">
      <c r="A2330" s="18">
        <v>2023</v>
      </c>
      <c r="B2330" s="19" t="s">
        <v>16172</v>
      </c>
      <c r="C2330" s="19">
        <f t="shared" si="109"/>
        <v>15820</v>
      </c>
      <c r="D2330" s="19" t="s">
        <v>13350</v>
      </c>
      <c r="E2330" s="24" t="s">
        <v>16165</v>
      </c>
      <c r="F2330" s="18">
        <f t="shared" si="110"/>
        <v>3</v>
      </c>
      <c r="G2330" s="23" t="s">
        <v>11799</v>
      </c>
      <c r="H2330" s="23" t="s">
        <v>13688</v>
      </c>
      <c r="I2330" s="19" t="s">
        <v>11725</v>
      </c>
      <c r="J2330" s="41">
        <v>438900</v>
      </c>
      <c r="K2330" s="42">
        <v>0.1</v>
      </c>
      <c r="L2330" s="41">
        <v>43890</v>
      </c>
      <c r="M2330" s="41">
        <v>482790</v>
      </c>
      <c r="N2330">
        <f>+VLOOKUP(C2330,'Thanh toán '!M$1335:N$6972,2,0)</f>
        <v>482790</v>
      </c>
      <c r="O2330" s="61">
        <f t="shared" si="111"/>
        <v>0</v>
      </c>
    </row>
    <row r="2331" spans="1:15" hidden="1" x14ac:dyDescent="0.3">
      <c r="A2331" s="18">
        <v>2023</v>
      </c>
      <c r="B2331" s="19" t="s">
        <v>16173</v>
      </c>
      <c r="C2331" s="19">
        <f t="shared" si="109"/>
        <v>15822</v>
      </c>
      <c r="D2331" s="19" t="s">
        <v>13350</v>
      </c>
      <c r="E2331" s="24" t="s">
        <v>16165</v>
      </c>
      <c r="F2331" s="18">
        <f t="shared" si="110"/>
        <v>3</v>
      </c>
      <c r="G2331" s="23" t="s">
        <v>11799</v>
      </c>
      <c r="H2331" s="23" t="s">
        <v>14227</v>
      </c>
      <c r="I2331" s="19" t="s">
        <v>11725</v>
      </c>
      <c r="J2331" s="41">
        <v>1634422</v>
      </c>
      <c r="K2331" s="42">
        <v>9.9999877632582043E-2</v>
      </c>
      <c r="L2331" s="41">
        <v>163442</v>
      </c>
      <c r="M2331" s="41">
        <v>1797864</v>
      </c>
      <c r="N2331">
        <f>+VLOOKUP(C2331,'Thanh toán '!M$1335:N$6972,2,0)</f>
        <v>1797864</v>
      </c>
      <c r="O2331" s="61">
        <f t="shared" si="111"/>
        <v>0</v>
      </c>
    </row>
    <row r="2332" spans="1:15" hidden="1" x14ac:dyDescent="0.3">
      <c r="A2332" s="18">
        <v>2023</v>
      </c>
      <c r="B2332" s="19" t="s">
        <v>16174</v>
      </c>
      <c r="C2332" s="19">
        <f t="shared" si="109"/>
        <v>15823</v>
      </c>
      <c r="D2332" s="19" t="s">
        <v>13350</v>
      </c>
      <c r="E2332" s="24" t="s">
        <v>16165</v>
      </c>
      <c r="F2332" s="18">
        <f t="shared" si="110"/>
        <v>3</v>
      </c>
      <c r="G2332" s="23" t="s">
        <v>12245</v>
      </c>
      <c r="H2332" s="23" t="s">
        <v>12245</v>
      </c>
      <c r="I2332" s="19" t="s">
        <v>12246</v>
      </c>
      <c r="J2332" s="41">
        <v>2587390</v>
      </c>
      <c r="K2332" s="42">
        <v>0.1</v>
      </c>
      <c r="L2332" s="41">
        <v>258739</v>
      </c>
      <c r="M2332" s="41">
        <v>2846129</v>
      </c>
      <c r="N2332">
        <f>+VLOOKUP(C2332,'Thanh toán '!M$1335:N$6972,2,0)</f>
        <v>2846129</v>
      </c>
      <c r="O2332" s="61">
        <f t="shared" si="111"/>
        <v>0</v>
      </c>
    </row>
    <row r="2333" spans="1:15" hidden="1" x14ac:dyDescent="0.3">
      <c r="A2333" s="18">
        <v>2023</v>
      </c>
      <c r="B2333" s="19" t="s">
        <v>16175</v>
      </c>
      <c r="C2333" s="19">
        <f t="shared" si="109"/>
        <v>15824</v>
      </c>
      <c r="D2333" s="19" t="s">
        <v>13350</v>
      </c>
      <c r="E2333" s="24" t="s">
        <v>16165</v>
      </c>
      <c r="F2333" s="18">
        <f t="shared" si="110"/>
        <v>3</v>
      </c>
      <c r="G2333" s="23" t="s">
        <v>11799</v>
      </c>
      <c r="H2333" s="23" t="s">
        <v>13595</v>
      </c>
      <c r="I2333" s="19" t="s">
        <v>11725</v>
      </c>
      <c r="J2333" s="41">
        <v>1173355</v>
      </c>
      <c r="K2333" s="42">
        <v>0.10000042612849479</v>
      </c>
      <c r="L2333" s="41">
        <v>117336</v>
      </c>
      <c r="M2333" s="41">
        <v>1290691</v>
      </c>
      <c r="N2333">
        <f>+VLOOKUP(C2333,'Thanh toán '!M$1335:N$6972,2,0)</f>
        <v>1290691</v>
      </c>
      <c r="O2333" s="61">
        <f t="shared" si="111"/>
        <v>0</v>
      </c>
    </row>
    <row r="2334" spans="1:15" hidden="1" x14ac:dyDescent="0.3">
      <c r="A2334" s="18">
        <v>2023</v>
      </c>
      <c r="B2334" s="19" t="s">
        <v>16176</v>
      </c>
      <c r="C2334" s="19">
        <f t="shared" si="109"/>
        <v>15828</v>
      </c>
      <c r="D2334" s="19" t="s">
        <v>13350</v>
      </c>
      <c r="E2334" s="24" t="s">
        <v>16165</v>
      </c>
      <c r="F2334" s="18">
        <f t="shared" si="110"/>
        <v>3</v>
      </c>
      <c r="G2334" s="23" t="s">
        <v>12462</v>
      </c>
      <c r="H2334" s="23" t="s">
        <v>13666</v>
      </c>
      <c r="I2334" s="19" t="s">
        <v>12463</v>
      </c>
      <c r="J2334" s="41">
        <v>881172</v>
      </c>
      <c r="K2334" s="42">
        <v>9.9999773029556094E-2</v>
      </c>
      <c r="L2334" s="41">
        <v>88117</v>
      </c>
      <c r="M2334" s="41">
        <v>969289</v>
      </c>
      <c r="N2334">
        <f>+VLOOKUP(C2334,'Thanh toán '!M$1335:N$6972,2,0)</f>
        <v>969289</v>
      </c>
      <c r="O2334" s="61">
        <f t="shared" si="111"/>
        <v>0</v>
      </c>
    </row>
    <row r="2335" spans="1:15" hidden="1" x14ac:dyDescent="0.3">
      <c r="A2335" s="18">
        <v>2023</v>
      </c>
      <c r="B2335" s="19" t="s">
        <v>16177</v>
      </c>
      <c r="C2335" s="19">
        <f t="shared" si="109"/>
        <v>15831</v>
      </c>
      <c r="D2335" s="19" t="s">
        <v>13350</v>
      </c>
      <c r="E2335" s="24" t="s">
        <v>16165</v>
      </c>
      <c r="F2335" s="18">
        <f t="shared" si="110"/>
        <v>3</v>
      </c>
      <c r="G2335" s="23" t="s">
        <v>11860</v>
      </c>
      <c r="H2335" s="23" t="s">
        <v>16178</v>
      </c>
      <c r="I2335" s="19" t="s">
        <v>11719</v>
      </c>
      <c r="J2335" s="41">
        <v>734310</v>
      </c>
      <c r="K2335" s="42">
        <v>0.1</v>
      </c>
      <c r="L2335" s="41">
        <v>73431</v>
      </c>
      <c r="M2335" s="41">
        <v>807741</v>
      </c>
      <c r="N2335">
        <f>+VLOOKUP(C2335,'Thanh toán '!M$1335:N$6972,2,0)</f>
        <v>807741</v>
      </c>
      <c r="O2335" s="61">
        <f t="shared" si="111"/>
        <v>0</v>
      </c>
    </row>
    <row r="2336" spans="1:15" hidden="1" x14ac:dyDescent="0.3">
      <c r="A2336" s="18">
        <v>2023</v>
      </c>
      <c r="B2336" s="19" t="s">
        <v>16179</v>
      </c>
      <c r="C2336" s="19">
        <f t="shared" si="109"/>
        <v>15832</v>
      </c>
      <c r="D2336" s="19" t="s">
        <v>13350</v>
      </c>
      <c r="E2336" s="24" t="s">
        <v>16165</v>
      </c>
      <c r="F2336" s="18">
        <f t="shared" si="110"/>
        <v>3</v>
      </c>
      <c r="G2336" s="23" t="s">
        <v>11860</v>
      </c>
      <c r="H2336" s="23" t="s">
        <v>16180</v>
      </c>
      <c r="I2336" s="19" t="s">
        <v>11719</v>
      </c>
      <c r="J2336" s="41">
        <v>951960</v>
      </c>
      <c r="K2336" s="42">
        <v>0.1</v>
      </c>
      <c r="L2336" s="41">
        <v>95196</v>
      </c>
      <c r="M2336" s="41">
        <v>1047156</v>
      </c>
      <c r="N2336">
        <f>+VLOOKUP(C2336,'Thanh toán '!M$1335:N$6972,2,0)</f>
        <v>1047156</v>
      </c>
      <c r="O2336" s="61">
        <f t="shared" si="111"/>
        <v>0</v>
      </c>
    </row>
    <row r="2337" spans="1:15" hidden="1" x14ac:dyDescent="0.3">
      <c r="A2337" s="18">
        <v>2023</v>
      </c>
      <c r="B2337" s="19" t="s">
        <v>16181</v>
      </c>
      <c r="C2337" s="19">
        <f t="shared" si="109"/>
        <v>15834</v>
      </c>
      <c r="D2337" s="19" t="s">
        <v>13350</v>
      </c>
      <c r="E2337" s="24" t="s">
        <v>16165</v>
      </c>
      <c r="F2337" s="18">
        <f t="shared" si="110"/>
        <v>3</v>
      </c>
      <c r="G2337" s="23" t="s">
        <v>11799</v>
      </c>
      <c r="H2337" s="23" t="s">
        <v>13597</v>
      </c>
      <c r="I2337" s="19" t="s">
        <v>11725</v>
      </c>
      <c r="J2337" s="41">
        <v>664155</v>
      </c>
      <c r="K2337" s="42">
        <v>0.1000007528363108</v>
      </c>
      <c r="L2337" s="41">
        <v>66416</v>
      </c>
      <c r="M2337" s="41">
        <v>730571</v>
      </c>
      <c r="N2337">
        <f>+VLOOKUP(C2337,'Thanh toán '!M$1335:N$6972,2,0)</f>
        <v>730571</v>
      </c>
      <c r="O2337" s="61">
        <f t="shared" si="111"/>
        <v>0</v>
      </c>
    </row>
    <row r="2338" spans="1:15" hidden="1" x14ac:dyDescent="0.3">
      <c r="A2338" s="18">
        <v>2023</v>
      </c>
      <c r="B2338" s="19" t="s">
        <v>16182</v>
      </c>
      <c r="C2338" s="19">
        <f t="shared" si="109"/>
        <v>15835</v>
      </c>
      <c r="D2338" s="19" t="s">
        <v>13350</v>
      </c>
      <c r="E2338" s="24" t="s">
        <v>16165</v>
      </c>
      <c r="F2338" s="18">
        <f t="shared" si="110"/>
        <v>3</v>
      </c>
      <c r="G2338" s="23" t="s">
        <v>11799</v>
      </c>
      <c r="H2338" s="23" t="s">
        <v>13619</v>
      </c>
      <c r="I2338" s="19" t="s">
        <v>11725</v>
      </c>
      <c r="J2338" s="41">
        <v>589271</v>
      </c>
      <c r="K2338" s="42">
        <v>9.9999830298792919E-2</v>
      </c>
      <c r="L2338" s="41">
        <v>58927</v>
      </c>
      <c r="M2338" s="41">
        <v>648198</v>
      </c>
      <c r="N2338">
        <f>+VLOOKUP(C2338,'Thanh toán '!M$1335:N$6972,2,0)</f>
        <v>648198</v>
      </c>
      <c r="O2338" s="61">
        <f t="shared" si="111"/>
        <v>0</v>
      </c>
    </row>
    <row r="2339" spans="1:15" hidden="1" x14ac:dyDescent="0.3">
      <c r="A2339" s="18">
        <v>2023</v>
      </c>
      <c r="B2339" s="19" t="s">
        <v>16183</v>
      </c>
      <c r="C2339" s="19">
        <f t="shared" si="109"/>
        <v>15836</v>
      </c>
      <c r="D2339" s="19" t="s">
        <v>13350</v>
      </c>
      <c r="E2339" s="24" t="s">
        <v>16165</v>
      </c>
      <c r="F2339" s="18">
        <f t="shared" si="110"/>
        <v>3</v>
      </c>
      <c r="G2339" s="23" t="s">
        <v>11799</v>
      </c>
      <c r="H2339" s="23" t="s">
        <v>13346</v>
      </c>
      <c r="I2339" s="19" t="s">
        <v>11725</v>
      </c>
      <c r="J2339" s="41">
        <v>333174</v>
      </c>
      <c r="K2339" s="42">
        <v>9.999879942612569E-2</v>
      </c>
      <c r="L2339" s="41">
        <v>33317</v>
      </c>
      <c r="M2339" s="41">
        <v>366491</v>
      </c>
      <c r="N2339">
        <f>+VLOOKUP(C2339,'Thanh toán '!M$1335:N$6972,2,0)</f>
        <v>366491</v>
      </c>
      <c r="O2339" s="61">
        <f t="shared" si="111"/>
        <v>0</v>
      </c>
    </row>
    <row r="2340" spans="1:15" hidden="1" x14ac:dyDescent="0.3">
      <c r="A2340" s="18">
        <v>2023</v>
      </c>
      <c r="B2340" s="19" t="s">
        <v>16184</v>
      </c>
      <c r="C2340" s="19">
        <f t="shared" si="109"/>
        <v>15837</v>
      </c>
      <c r="D2340" s="19" t="s">
        <v>13350</v>
      </c>
      <c r="E2340" s="24" t="s">
        <v>16165</v>
      </c>
      <c r="F2340" s="18">
        <f t="shared" si="110"/>
        <v>3</v>
      </c>
      <c r="G2340" s="23" t="s">
        <v>11799</v>
      </c>
      <c r="H2340" s="23" t="s">
        <v>14213</v>
      </c>
      <c r="I2340" s="19" t="s">
        <v>11725</v>
      </c>
      <c r="J2340" s="41">
        <v>517701</v>
      </c>
      <c r="K2340" s="42">
        <v>9.999980683831014E-2</v>
      </c>
      <c r="L2340" s="41">
        <v>51770</v>
      </c>
      <c r="M2340" s="41">
        <v>569471</v>
      </c>
      <c r="N2340">
        <f>+VLOOKUP(C2340,'Thanh toán '!M$1335:N$6972,2,0)</f>
        <v>569471</v>
      </c>
      <c r="O2340" s="61">
        <f t="shared" si="111"/>
        <v>0</v>
      </c>
    </row>
    <row r="2341" spans="1:15" hidden="1" x14ac:dyDescent="0.3">
      <c r="A2341" s="18">
        <v>2023</v>
      </c>
      <c r="B2341" s="19" t="s">
        <v>16185</v>
      </c>
      <c r="C2341" s="19">
        <f t="shared" si="109"/>
        <v>15838</v>
      </c>
      <c r="D2341" s="19" t="s">
        <v>13350</v>
      </c>
      <c r="E2341" s="24" t="s">
        <v>16165</v>
      </c>
      <c r="F2341" s="18">
        <f t="shared" si="110"/>
        <v>3</v>
      </c>
      <c r="G2341" s="23" t="s">
        <v>11799</v>
      </c>
      <c r="H2341" s="23" t="s">
        <v>14198</v>
      </c>
      <c r="I2341" s="19" t="s">
        <v>11725</v>
      </c>
      <c r="J2341" s="41">
        <v>1110580</v>
      </c>
      <c r="K2341" s="42">
        <v>0.1</v>
      </c>
      <c r="L2341" s="41">
        <v>111058</v>
      </c>
      <c r="M2341" s="41">
        <v>1221638</v>
      </c>
      <c r="N2341">
        <f>+VLOOKUP(C2341,'Thanh toán '!M$1335:N$6972,2,0)</f>
        <v>1221638</v>
      </c>
      <c r="O2341" s="61">
        <f t="shared" si="111"/>
        <v>0</v>
      </c>
    </row>
    <row r="2342" spans="1:15" hidden="1" x14ac:dyDescent="0.3">
      <c r="A2342" s="18">
        <v>2023</v>
      </c>
      <c r="B2342" s="19" t="s">
        <v>16186</v>
      </c>
      <c r="C2342" s="19">
        <f t="shared" si="109"/>
        <v>15839</v>
      </c>
      <c r="D2342" s="19" t="s">
        <v>13350</v>
      </c>
      <c r="E2342" s="24" t="s">
        <v>16165</v>
      </c>
      <c r="F2342" s="18">
        <f t="shared" si="110"/>
        <v>3</v>
      </c>
      <c r="G2342" s="23" t="s">
        <v>11799</v>
      </c>
      <c r="H2342" s="23" t="s">
        <v>13627</v>
      </c>
      <c r="I2342" s="19" t="s">
        <v>11725</v>
      </c>
      <c r="J2342" s="41">
        <v>809438</v>
      </c>
      <c r="K2342" s="42">
        <v>0.10000024708501454</v>
      </c>
      <c r="L2342" s="41">
        <v>80944</v>
      </c>
      <c r="M2342" s="41">
        <v>890382</v>
      </c>
      <c r="N2342">
        <f>+VLOOKUP(C2342,'Thanh toán '!M$1335:N$6972,2,0)</f>
        <v>890382</v>
      </c>
      <c r="O2342" s="61">
        <f t="shared" si="111"/>
        <v>0</v>
      </c>
    </row>
    <row r="2343" spans="1:15" hidden="1" x14ac:dyDescent="0.3">
      <c r="A2343" s="18">
        <v>2023</v>
      </c>
      <c r="B2343" s="19" t="s">
        <v>16187</v>
      </c>
      <c r="C2343" s="19">
        <f t="shared" si="109"/>
        <v>15840</v>
      </c>
      <c r="D2343" s="19" t="s">
        <v>13350</v>
      </c>
      <c r="E2343" s="24" t="s">
        <v>16165</v>
      </c>
      <c r="F2343" s="18">
        <f t="shared" si="110"/>
        <v>3</v>
      </c>
      <c r="G2343" s="23" t="s">
        <v>11799</v>
      </c>
      <c r="H2343" s="23" t="s">
        <v>14974</v>
      </c>
      <c r="I2343" s="19" t="s">
        <v>11725</v>
      </c>
      <c r="J2343" s="41">
        <v>778040</v>
      </c>
      <c r="K2343" s="42">
        <v>0.1</v>
      </c>
      <c r="L2343" s="41">
        <v>77804</v>
      </c>
      <c r="M2343" s="41">
        <v>855844</v>
      </c>
      <c r="N2343">
        <f>+VLOOKUP(C2343,'Thanh toán '!M$1335:N$6972,2,0)</f>
        <v>855844</v>
      </c>
      <c r="O2343" s="61">
        <f t="shared" si="111"/>
        <v>0</v>
      </c>
    </row>
    <row r="2344" spans="1:15" hidden="1" x14ac:dyDescent="0.3">
      <c r="A2344" s="18">
        <v>2023</v>
      </c>
      <c r="B2344" s="19" t="s">
        <v>16188</v>
      </c>
      <c r="C2344" s="19">
        <f t="shared" si="109"/>
        <v>15841</v>
      </c>
      <c r="D2344" s="19" t="s">
        <v>13350</v>
      </c>
      <c r="E2344" s="24" t="s">
        <v>16165</v>
      </c>
      <c r="F2344" s="18">
        <f t="shared" si="110"/>
        <v>3</v>
      </c>
      <c r="G2344" s="23" t="s">
        <v>11860</v>
      </c>
      <c r="H2344" s="23" t="s">
        <v>16189</v>
      </c>
      <c r="I2344" s="19" t="s">
        <v>11719</v>
      </c>
      <c r="J2344" s="41">
        <v>1225748</v>
      </c>
      <c r="K2344" s="42">
        <v>0.10000016316567516</v>
      </c>
      <c r="L2344" s="41">
        <v>122575</v>
      </c>
      <c r="M2344" s="41">
        <v>1348323</v>
      </c>
      <c r="N2344">
        <f>+VLOOKUP(C2344,'Thanh toán '!M$1335:N$6972,2,0)</f>
        <v>1348323</v>
      </c>
      <c r="O2344" s="61">
        <f t="shared" si="111"/>
        <v>0</v>
      </c>
    </row>
    <row r="2345" spans="1:15" hidden="1" x14ac:dyDescent="0.3">
      <c r="A2345" s="18">
        <v>2023</v>
      </c>
      <c r="B2345" s="19" t="s">
        <v>16190</v>
      </c>
      <c r="C2345" s="19">
        <f t="shared" si="109"/>
        <v>15842</v>
      </c>
      <c r="D2345" s="19" t="s">
        <v>13350</v>
      </c>
      <c r="E2345" s="24" t="s">
        <v>16165</v>
      </c>
      <c r="F2345" s="18">
        <f t="shared" si="110"/>
        <v>3</v>
      </c>
      <c r="G2345" s="23" t="s">
        <v>11860</v>
      </c>
      <c r="H2345" s="23" t="s">
        <v>16189</v>
      </c>
      <c r="I2345" s="19" t="s">
        <v>11719</v>
      </c>
      <c r="J2345" s="41">
        <v>264600</v>
      </c>
      <c r="K2345" s="42">
        <v>0.1</v>
      </c>
      <c r="L2345" s="41">
        <v>26460</v>
      </c>
      <c r="M2345" s="41">
        <v>291060</v>
      </c>
      <c r="N2345">
        <f>+VLOOKUP(C2345,'Thanh toán '!M$1335:N$6972,2,0)</f>
        <v>291060</v>
      </c>
      <c r="O2345" s="61">
        <f t="shared" si="111"/>
        <v>0</v>
      </c>
    </row>
    <row r="2346" spans="1:15" hidden="1" x14ac:dyDescent="0.3">
      <c r="A2346" s="18">
        <v>2023</v>
      </c>
      <c r="B2346" s="19" t="s">
        <v>16191</v>
      </c>
      <c r="C2346" s="19">
        <f t="shared" si="109"/>
        <v>15843</v>
      </c>
      <c r="D2346" s="19" t="s">
        <v>13350</v>
      </c>
      <c r="E2346" s="24" t="s">
        <v>16165</v>
      </c>
      <c r="F2346" s="18">
        <f t="shared" si="110"/>
        <v>3</v>
      </c>
      <c r="G2346" s="23" t="s">
        <v>12282</v>
      </c>
      <c r="H2346" s="23" t="s">
        <v>12282</v>
      </c>
      <c r="I2346" s="19" t="s">
        <v>12283</v>
      </c>
      <c r="J2346" s="41">
        <v>3945590</v>
      </c>
      <c r="K2346" s="42">
        <v>0.1</v>
      </c>
      <c r="L2346" s="41">
        <v>394559</v>
      </c>
      <c r="M2346" s="41">
        <v>4340149</v>
      </c>
      <c r="N2346">
        <f>+VLOOKUP(C2346,'Thanh toán '!M$1335:N$6972,2,0)</f>
        <v>4340149</v>
      </c>
      <c r="O2346" s="61">
        <f t="shared" si="111"/>
        <v>0</v>
      </c>
    </row>
    <row r="2347" spans="1:15" hidden="1" x14ac:dyDescent="0.3">
      <c r="A2347" s="18">
        <v>2023</v>
      </c>
      <c r="B2347" s="19" t="s">
        <v>16192</v>
      </c>
      <c r="C2347" s="19">
        <f t="shared" si="109"/>
        <v>15844</v>
      </c>
      <c r="D2347" s="19" t="s">
        <v>13350</v>
      </c>
      <c r="E2347" s="24" t="s">
        <v>16165</v>
      </c>
      <c r="F2347" s="18">
        <f t="shared" si="110"/>
        <v>3</v>
      </c>
      <c r="G2347" s="23" t="s">
        <v>12239</v>
      </c>
      <c r="H2347" s="23" t="s">
        <v>13824</v>
      </c>
      <c r="I2347" s="19" t="s">
        <v>12240</v>
      </c>
      <c r="J2347" s="41">
        <v>882000</v>
      </c>
      <c r="K2347" s="42">
        <v>0.1</v>
      </c>
      <c r="L2347" s="41">
        <v>88200</v>
      </c>
      <c r="M2347" s="41">
        <v>970200</v>
      </c>
      <c r="N2347">
        <f>+VLOOKUP(C2347,'Thanh toán '!M$1335:N$6972,2,0)</f>
        <v>970200</v>
      </c>
      <c r="O2347" s="61">
        <f t="shared" si="111"/>
        <v>0</v>
      </c>
    </row>
    <row r="2348" spans="1:15" hidden="1" x14ac:dyDescent="0.3">
      <c r="A2348" s="18">
        <v>2023</v>
      </c>
      <c r="B2348" s="19" t="s">
        <v>16193</v>
      </c>
      <c r="C2348" s="19">
        <f t="shared" si="109"/>
        <v>15845</v>
      </c>
      <c r="D2348" s="19" t="s">
        <v>13350</v>
      </c>
      <c r="E2348" s="24" t="s">
        <v>16165</v>
      </c>
      <c r="F2348" s="18">
        <f t="shared" si="110"/>
        <v>3</v>
      </c>
      <c r="G2348" s="23" t="s">
        <v>11799</v>
      </c>
      <c r="H2348" s="23" t="s">
        <v>13629</v>
      </c>
      <c r="I2348" s="19" t="s">
        <v>11725</v>
      </c>
      <c r="J2348" s="41">
        <v>555290</v>
      </c>
      <c r="K2348" s="42">
        <v>0.1</v>
      </c>
      <c r="L2348" s="41">
        <v>55529</v>
      </c>
      <c r="M2348" s="41">
        <v>610819</v>
      </c>
      <c r="N2348">
        <f>+VLOOKUP(C2348,'Thanh toán '!M$1335:N$6972,2,0)</f>
        <v>610819</v>
      </c>
      <c r="O2348" s="61">
        <f t="shared" si="111"/>
        <v>0</v>
      </c>
    </row>
    <row r="2349" spans="1:15" hidden="1" x14ac:dyDescent="0.3">
      <c r="A2349" s="18">
        <v>2023</v>
      </c>
      <c r="B2349" s="19" t="s">
        <v>16194</v>
      </c>
      <c r="C2349" s="19">
        <f t="shared" si="109"/>
        <v>15846</v>
      </c>
      <c r="D2349" s="19" t="s">
        <v>13350</v>
      </c>
      <c r="E2349" s="24" t="s">
        <v>16165</v>
      </c>
      <c r="F2349" s="18">
        <f t="shared" si="110"/>
        <v>3</v>
      </c>
      <c r="G2349" s="23" t="s">
        <v>12263</v>
      </c>
      <c r="H2349" s="23" t="s">
        <v>12263</v>
      </c>
      <c r="I2349" s="19" t="s">
        <v>12264</v>
      </c>
      <c r="J2349" s="41">
        <v>4629720</v>
      </c>
      <c r="K2349" s="42">
        <v>0.1</v>
      </c>
      <c r="L2349" s="41">
        <v>462972</v>
      </c>
      <c r="M2349" s="41">
        <v>5092692</v>
      </c>
      <c r="N2349">
        <f>+VLOOKUP(C2349,'Thanh toán '!M$1335:N$6972,2,0)</f>
        <v>5092692</v>
      </c>
      <c r="O2349" s="61">
        <f t="shared" si="111"/>
        <v>0</v>
      </c>
    </row>
    <row r="2350" spans="1:15" hidden="1" x14ac:dyDescent="0.3">
      <c r="A2350" s="18">
        <v>2023</v>
      </c>
      <c r="B2350" s="19" t="s">
        <v>11762</v>
      </c>
      <c r="C2350" s="19">
        <f t="shared" si="109"/>
        <v>15847</v>
      </c>
      <c r="D2350" s="19" t="s">
        <v>13350</v>
      </c>
      <c r="E2350" s="24" t="s">
        <v>16165</v>
      </c>
      <c r="F2350" s="18">
        <f t="shared" si="110"/>
        <v>3</v>
      </c>
      <c r="G2350" s="23" t="s">
        <v>12556</v>
      </c>
      <c r="H2350" s="23" t="s">
        <v>12556</v>
      </c>
      <c r="I2350" s="19" t="s">
        <v>12557</v>
      </c>
      <c r="J2350" s="41">
        <v>2410906</v>
      </c>
      <c r="K2350" s="42">
        <v>0.10000016591273156</v>
      </c>
      <c r="L2350" s="41">
        <v>241091</v>
      </c>
      <c r="M2350" s="41">
        <v>2651997</v>
      </c>
      <c r="N2350">
        <f>+VLOOKUP(C2350,'Thanh toán '!M$1335:N$6972,2,0)</f>
        <v>2651997</v>
      </c>
      <c r="O2350" s="61">
        <f t="shared" si="111"/>
        <v>0</v>
      </c>
    </row>
    <row r="2351" spans="1:15" hidden="1" x14ac:dyDescent="0.3">
      <c r="A2351" s="18">
        <v>2023</v>
      </c>
      <c r="B2351" s="19" t="s">
        <v>16195</v>
      </c>
      <c r="C2351" s="19">
        <f t="shared" si="109"/>
        <v>15848</v>
      </c>
      <c r="D2351" s="19" t="s">
        <v>13350</v>
      </c>
      <c r="E2351" s="24" t="s">
        <v>16165</v>
      </c>
      <c r="F2351" s="18">
        <f t="shared" si="110"/>
        <v>3</v>
      </c>
      <c r="G2351" s="23" t="s">
        <v>12426</v>
      </c>
      <c r="H2351" s="23" t="s">
        <v>12426</v>
      </c>
      <c r="I2351" s="19" t="s">
        <v>12427</v>
      </c>
      <c r="J2351" s="41">
        <v>2408370</v>
      </c>
      <c r="K2351" s="42">
        <v>0.1</v>
      </c>
      <c r="L2351" s="41">
        <v>240837</v>
      </c>
      <c r="M2351" s="41">
        <v>2649207</v>
      </c>
      <c r="N2351">
        <f>+VLOOKUP(C2351,'Thanh toán '!M$1335:N$6972,2,0)</f>
        <v>2649207</v>
      </c>
      <c r="O2351" s="61">
        <f t="shared" si="111"/>
        <v>0</v>
      </c>
    </row>
    <row r="2352" spans="1:15" hidden="1" x14ac:dyDescent="0.3">
      <c r="A2352" s="18">
        <v>2023</v>
      </c>
      <c r="B2352" s="19" t="s">
        <v>16196</v>
      </c>
      <c r="C2352" s="19">
        <f t="shared" si="109"/>
        <v>15849</v>
      </c>
      <c r="D2352" s="19" t="s">
        <v>13350</v>
      </c>
      <c r="E2352" s="24" t="s">
        <v>16165</v>
      </c>
      <c r="F2352" s="18">
        <f t="shared" si="110"/>
        <v>3</v>
      </c>
      <c r="G2352" s="23" t="s">
        <v>12549</v>
      </c>
      <c r="H2352" s="23" t="s">
        <v>12549</v>
      </c>
      <c r="I2352" s="19" t="s">
        <v>12550</v>
      </c>
      <c r="J2352" s="41">
        <v>3035550</v>
      </c>
      <c r="K2352" s="42">
        <v>0.1</v>
      </c>
      <c r="L2352" s="41">
        <v>303555</v>
      </c>
      <c r="M2352" s="41">
        <v>3339105</v>
      </c>
      <c r="N2352">
        <f>+VLOOKUP(C2352,'Thanh toán '!M$1335:N$6972,2,0)</f>
        <v>3339105</v>
      </c>
      <c r="O2352" s="61">
        <f t="shared" si="111"/>
        <v>0</v>
      </c>
    </row>
    <row r="2353" spans="1:15" hidden="1" x14ac:dyDescent="0.3">
      <c r="A2353" s="18">
        <v>2023</v>
      </c>
      <c r="B2353" s="19" t="s">
        <v>16197</v>
      </c>
      <c r="C2353" s="19">
        <f t="shared" si="109"/>
        <v>15850</v>
      </c>
      <c r="D2353" s="19" t="s">
        <v>13350</v>
      </c>
      <c r="E2353" s="24" t="s">
        <v>16165</v>
      </c>
      <c r="F2353" s="18">
        <f t="shared" si="110"/>
        <v>3</v>
      </c>
      <c r="G2353" s="23" t="s">
        <v>12565</v>
      </c>
      <c r="H2353" s="23" t="s">
        <v>12565</v>
      </c>
      <c r="I2353" s="19" t="s">
        <v>12566</v>
      </c>
      <c r="J2353" s="41">
        <v>2805300</v>
      </c>
      <c r="K2353" s="42">
        <v>0.1</v>
      </c>
      <c r="L2353" s="41">
        <v>280530</v>
      </c>
      <c r="M2353" s="41">
        <v>3085830</v>
      </c>
      <c r="N2353">
        <f>+VLOOKUP(C2353,'Thanh toán '!M$1335:N$6972,2,0)</f>
        <v>3085830</v>
      </c>
      <c r="O2353" s="61">
        <f t="shared" si="111"/>
        <v>0</v>
      </c>
    </row>
    <row r="2354" spans="1:15" hidden="1" x14ac:dyDescent="0.3">
      <c r="A2354" s="18">
        <v>2023</v>
      </c>
      <c r="B2354" s="19" t="s">
        <v>16198</v>
      </c>
      <c r="C2354" s="19">
        <f t="shared" si="109"/>
        <v>15851</v>
      </c>
      <c r="D2354" s="19" t="s">
        <v>13350</v>
      </c>
      <c r="E2354" s="24" t="s">
        <v>16165</v>
      </c>
      <c r="F2354" s="18">
        <f t="shared" si="110"/>
        <v>3</v>
      </c>
      <c r="G2354" s="23" t="s">
        <v>12293</v>
      </c>
      <c r="H2354" s="23" t="s">
        <v>12293</v>
      </c>
      <c r="I2354" s="19" t="s">
        <v>12294</v>
      </c>
      <c r="J2354" s="41">
        <v>1896971</v>
      </c>
      <c r="K2354" s="42">
        <v>9.999994728438126E-2</v>
      </c>
      <c r="L2354" s="41">
        <v>189697</v>
      </c>
      <c r="M2354" s="41">
        <v>2086668</v>
      </c>
      <c r="N2354">
        <f>+VLOOKUP(C2354,'Thanh toán '!M$1335:N$6972,2,0)</f>
        <v>2086668</v>
      </c>
      <c r="O2354" s="61">
        <f t="shared" si="111"/>
        <v>0</v>
      </c>
    </row>
    <row r="2355" spans="1:15" hidden="1" x14ac:dyDescent="0.3">
      <c r="A2355" s="18">
        <v>2023</v>
      </c>
      <c r="B2355" s="19" t="s">
        <v>16199</v>
      </c>
      <c r="C2355" s="19">
        <f t="shared" si="109"/>
        <v>15852</v>
      </c>
      <c r="D2355" s="19" t="s">
        <v>13350</v>
      </c>
      <c r="E2355" s="24" t="s">
        <v>16165</v>
      </c>
      <c r="F2355" s="18">
        <f t="shared" si="110"/>
        <v>3</v>
      </c>
      <c r="G2355" s="23" t="s">
        <v>12309</v>
      </c>
      <c r="H2355" s="23" t="s">
        <v>12309</v>
      </c>
      <c r="I2355" s="19" t="s">
        <v>12310</v>
      </c>
      <c r="J2355" s="41">
        <v>6944390</v>
      </c>
      <c r="K2355" s="42">
        <v>0.1</v>
      </c>
      <c r="L2355" s="41">
        <v>694439</v>
      </c>
      <c r="M2355" s="41">
        <v>7638829</v>
      </c>
      <c r="N2355">
        <f>+VLOOKUP(C2355,'Thanh toán '!M$1335:N$6972,2,0)</f>
        <v>7638829</v>
      </c>
      <c r="O2355" s="61">
        <f t="shared" si="111"/>
        <v>0</v>
      </c>
    </row>
    <row r="2356" spans="1:15" hidden="1" x14ac:dyDescent="0.3">
      <c r="A2356" s="18">
        <v>2023</v>
      </c>
      <c r="B2356" s="19" t="s">
        <v>16200</v>
      </c>
      <c r="C2356" s="19">
        <f t="shared" si="109"/>
        <v>15853</v>
      </c>
      <c r="D2356" s="19" t="s">
        <v>13350</v>
      </c>
      <c r="E2356" s="24" t="s">
        <v>16165</v>
      </c>
      <c r="F2356" s="18">
        <f t="shared" si="110"/>
        <v>3</v>
      </c>
      <c r="G2356" s="23" t="s">
        <v>11799</v>
      </c>
      <c r="H2356" s="23" t="s">
        <v>13501</v>
      </c>
      <c r="I2356" s="19" t="s">
        <v>11725</v>
      </c>
      <c r="J2356" s="41">
        <v>555290</v>
      </c>
      <c r="K2356" s="42">
        <v>0.1</v>
      </c>
      <c r="L2356" s="41">
        <v>55529</v>
      </c>
      <c r="M2356" s="41">
        <v>610819</v>
      </c>
      <c r="N2356">
        <f>+VLOOKUP(C2356,'Thanh toán '!M$1335:N$6972,2,0)</f>
        <v>610819</v>
      </c>
      <c r="O2356" s="61">
        <f t="shared" si="111"/>
        <v>0</v>
      </c>
    </row>
    <row r="2357" spans="1:15" hidden="1" x14ac:dyDescent="0.3">
      <c r="A2357" s="18">
        <v>2023</v>
      </c>
      <c r="B2357" s="19" t="s">
        <v>16201</v>
      </c>
      <c r="C2357" s="19">
        <f t="shared" si="109"/>
        <v>15854</v>
      </c>
      <c r="D2357" s="19" t="s">
        <v>13350</v>
      </c>
      <c r="E2357" s="24" t="s">
        <v>16165</v>
      </c>
      <c r="F2357" s="18">
        <f t="shared" si="110"/>
        <v>3</v>
      </c>
      <c r="G2357" s="23" t="s">
        <v>11799</v>
      </c>
      <c r="H2357" s="23" t="s">
        <v>13536</v>
      </c>
      <c r="I2357" s="19" t="s">
        <v>11725</v>
      </c>
      <c r="J2357" s="41">
        <v>584084</v>
      </c>
      <c r="K2357" s="42">
        <v>9.9999315166996533E-2</v>
      </c>
      <c r="L2357" s="41">
        <v>58408</v>
      </c>
      <c r="M2357" s="41">
        <v>642492</v>
      </c>
      <c r="N2357">
        <f>+VLOOKUP(C2357,'Thanh toán '!M$1335:N$6972,2,0)</f>
        <v>642492</v>
      </c>
      <c r="O2357" s="61">
        <f t="shared" si="111"/>
        <v>0</v>
      </c>
    </row>
    <row r="2358" spans="1:15" hidden="1" x14ac:dyDescent="0.3">
      <c r="A2358" s="18">
        <v>2023</v>
      </c>
      <c r="B2358" s="19" t="s">
        <v>16202</v>
      </c>
      <c r="C2358" s="19">
        <f t="shared" si="109"/>
        <v>15861</v>
      </c>
      <c r="D2358" s="19" t="s">
        <v>13350</v>
      </c>
      <c r="E2358" s="24" t="s">
        <v>16165</v>
      </c>
      <c r="F2358" s="18">
        <f t="shared" si="110"/>
        <v>3</v>
      </c>
      <c r="G2358" s="23" t="s">
        <v>11860</v>
      </c>
      <c r="H2358" s="23" t="s">
        <v>13795</v>
      </c>
      <c r="I2358" s="19" t="s">
        <v>11719</v>
      </c>
      <c r="J2358" s="41">
        <v>1329640</v>
      </c>
      <c r="K2358" s="42">
        <v>0.1</v>
      </c>
      <c r="L2358" s="41">
        <v>132964</v>
      </c>
      <c r="M2358" s="41">
        <v>1462604</v>
      </c>
      <c r="N2358">
        <f>+VLOOKUP(C2358,'Thanh toán '!M$1335:N$6972,2,0)</f>
        <v>1462604</v>
      </c>
      <c r="O2358" s="61">
        <f t="shared" si="111"/>
        <v>0</v>
      </c>
    </row>
    <row r="2359" spans="1:15" hidden="1" x14ac:dyDescent="0.3">
      <c r="A2359" s="18">
        <v>2023</v>
      </c>
      <c r="B2359" s="19" t="s">
        <v>16203</v>
      </c>
      <c r="C2359" s="19">
        <f t="shared" si="109"/>
        <v>15863</v>
      </c>
      <c r="D2359" s="19" t="s">
        <v>13350</v>
      </c>
      <c r="E2359" s="24" t="s">
        <v>16165</v>
      </c>
      <c r="F2359" s="18">
        <f t="shared" si="110"/>
        <v>3</v>
      </c>
      <c r="G2359" s="23" t="s">
        <v>12225</v>
      </c>
      <c r="H2359" s="23" t="s">
        <v>12225</v>
      </c>
      <c r="I2359" s="19" t="s">
        <v>12226</v>
      </c>
      <c r="J2359" s="41">
        <v>6725330</v>
      </c>
      <c r="K2359" s="42">
        <v>0.1</v>
      </c>
      <c r="L2359" s="41">
        <v>672533</v>
      </c>
      <c r="M2359" s="41">
        <v>7397863</v>
      </c>
      <c r="N2359">
        <f>+VLOOKUP(C2359,'Thanh toán '!M$1335:N$6972,2,0)</f>
        <v>7397863</v>
      </c>
      <c r="O2359" s="61">
        <f t="shared" si="111"/>
        <v>0</v>
      </c>
    </row>
    <row r="2360" spans="1:15" hidden="1" x14ac:dyDescent="0.3">
      <c r="A2360" s="18">
        <v>2023</v>
      </c>
      <c r="B2360" s="19" t="s">
        <v>16204</v>
      </c>
      <c r="C2360" s="19">
        <f t="shared" si="109"/>
        <v>15867</v>
      </c>
      <c r="D2360" s="19" t="s">
        <v>13350</v>
      </c>
      <c r="E2360" s="24" t="s">
        <v>16165</v>
      </c>
      <c r="F2360" s="18">
        <f t="shared" si="110"/>
        <v>3</v>
      </c>
      <c r="G2360" s="23" t="s">
        <v>12191</v>
      </c>
      <c r="H2360" s="23" t="s">
        <v>13641</v>
      </c>
      <c r="I2360" s="19" t="s">
        <v>12192</v>
      </c>
      <c r="J2360" s="41">
        <v>1322489</v>
      </c>
      <c r="K2360" s="42">
        <v>0.10000007561499566</v>
      </c>
      <c r="L2360" s="41">
        <v>132249</v>
      </c>
      <c r="M2360" s="41">
        <v>1454738</v>
      </c>
      <c r="N2360">
        <f>+VLOOKUP(C2360,'Thanh toán '!M$1335:N$6972,2,0)</f>
        <v>1454738</v>
      </c>
      <c r="O2360" s="61">
        <f t="shared" si="111"/>
        <v>0</v>
      </c>
    </row>
    <row r="2361" spans="1:15" hidden="1" x14ac:dyDescent="0.3">
      <c r="A2361" s="18">
        <v>2023</v>
      </c>
      <c r="B2361" s="19" t="s">
        <v>16205</v>
      </c>
      <c r="C2361" s="19">
        <f t="shared" si="109"/>
        <v>15868</v>
      </c>
      <c r="D2361" s="19" t="s">
        <v>13350</v>
      </c>
      <c r="E2361" s="24" t="s">
        <v>16165</v>
      </c>
      <c r="F2361" s="18">
        <f t="shared" si="110"/>
        <v>3</v>
      </c>
      <c r="G2361" s="23" t="s">
        <v>12581</v>
      </c>
      <c r="H2361" s="23" t="s">
        <v>12581</v>
      </c>
      <c r="I2361" s="19" t="s">
        <v>12582</v>
      </c>
      <c r="J2361" s="41">
        <v>1590695</v>
      </c>
      <c r="K2361" s="42">
        <v>0.10000031432801386</v>
      </c>
      <c r="L2361" s="41">
        <v>159070</v>
      </c>
      <c r="M2361" s="41">
        <v>1749765</v>
      </c>
      <c r="N2361">
        <f>+VLOOKUP(C2361,'Thanh toán '!M$1335:N$6972,2,0)</f>
        <v>1749765</v>
      </c>
      <c r="O2361" s="61">
        <f t="shared" si="111"/>
        <v>0</v>
      </c>
    </row>
    <row r="2362" spans="1:15" hidden="1" x14ac:dyDescent="0.3">
      <c r="A2362" s="18">
        <v>2023</v>
      </c>
      <c r="B2362" s="19" t="s">
        <v>16206</v>
      </c>
      <c r="C2362" s="19">
        <f t="shared" si="109"/>
        <v>15873</v>
      </c>
      <c r="D2362" s="19" t="s">
        <v>13350</v>
      </c>
      <c r="E2362" s="24" t="s">
        <v>16207</v>
      </c>
      <c r="F2362" s="18">
        <f t="shared" si="110"/>
        <v>3</v>
      </c>
      <c r="G2362" s="23" t="s">
        <v>11799</v>
      </c>
      <c r="H2362" s="23" t="s">
        <v>13469</v>
      </c>
      <c r="I2362" s="19" t="s">
        <v>11725</v>
      </c>
      <c r="J2362" s="41">
        <v>301092</v>
      </c>
      <c r="K2362" s="42">
        <v>9.9999335751198973E-2</v>
      </c>
      <c r="L2362" s="41">
        <v>30109</v>
      </c>
      <c r="M2362" s="41">
        <v>331201</v>
      </c>
      <c r="N2362">
        <f>+VLOOKUP(C2362,'Thanh toán '!M$1335:N$6972,2,0)</f>
        <v>331201</v>
      </c>
      <c r="O2362" s="61">
        <f t="shared" si="111"/>
        <v>0</v>
      </c>
    </row>
    <row r="2363" spans="1:15" hidden="1" x14ac:dyDescent="0.3">
      <c r="A2363" s="18">
        <v>2023</v>
      </c>
      <c r="B2363" s="19" t="s">
        <v>16208</v>
      </c>
      <c r="C2363" s="19">
        <f t="shared" si="109"/>
        <v>15874</v>
      </c>
      <c r="D2363" s="19" t="s">
        <v>13350</v>
      </c>
      <c r="E2363" s="24" t="s">
        <v>16207</v>
      </c>
      <c r="F2363" s="18">
        <f t="shared" si="110"/>
        <v>3</v>
      </c>
      <c r="G2363" s="23" t="s">
        <v>11799</v>
      </c>
      <c r="H2363" s="23" t="s">
        <v>14021</v>
      </c>
      <c r="I2363" s="19" t="s">
        <v>11725</v>
      </c>
      <c r="J2363" s="41">
        <v>519524</v>
      </c>
      <c r="K2363" s="42">
        <v>9.9999230064443612E-2</v>
      </c>
      <c r="L2363" s="41">
        <v>51952</v>
      </c>
      <c r="M2363" s="41">
        <v>571476</v>
      </c>
      <c r="N2363">
        <f>+VLOOKUP(C2363,'Thanh toán '!M$1335:N$6972,2,0)</f>
        <v>571476</v>
      </c>
      <c r="O2363" s="61">
        <f t="shared" si="111"/>
        <v>0</v>
      </c>
    </row>
    <row r="2364" spans="1:15" hidden="1" x14ac:dyDescent="0.3">
      <c r="A2364" s="18">
        <v>2023</v>
      </c>
      <c r="B2364" s="19" t="s">
        <v>16209</v>
      </c>
      <c r="C2364" s="19">
        <f t="shared" si="109"/>
        <v>15875</v>
      </c>
      <c r="D2364" s="19" t="s">
        <v>13350</v>
      </c>
      <c r="E2364" s="24" t="s">
        <v>16207</v>
      </c>
      <c r="F2364" s="18">
        <f t="shared" si="110"/>
        <v>3</v>
      </c>
      <c r="G2364" s="23" t="s">
        <v>11799</v>
      </c>
      <c r="H2364" s="23" t="s">
        <v>14018</v>
      </c>
      <c r="I2364" s="19" t="s">
        <v>11725</v>
      </c>
      <c r="J2364" s="41">
        <v>481674</v>
      </c>
      <c r="K2364" s="42">
        <v>9.9999169562816348E-2</v>
      </c>
      <c r="L2364" s="41">
        <v>48167</v>
      </c>
      <c r="M2364" s="41">
        <v>529841</v>
      </c>
      <c r="N2364">
        <f>+VLOOKUP(C2364,'Thanh toán '!M$1335:N$6972,2,0)</f>
        <v>529841</v>
      </c>
      <c r="O2364" s="61">
        <f t="shared" si="111"/>
        <v>0</v>
      </c>
    </row>
    <row r="2365" spans="1:15" hidden="1" x14ac:dyDescent="0.3">
      <c r="A2365" s="18">
        <v>2023</v>
      </c>
      <c r="B2365" s="19" t="s">
        <v>16210</v>
      </c>
      <c r="C2365" s="19">
        <f t="shared" si="109"/>
        <v>15876</v>
      </c>
      <c r="D2365" s="19" t="s">
        <v>13350</v>
      </c>
      <c r="E2365" s="24" t="s">
        <v>16207</v>
      </c>
      <c r="F2365" s="18">
        <f t="shared" si="110"/>
        <v>3</v>
      </c>
      <c r="G2365" s="23" t="s">
        <v>12339</v>
      </c>
      <c r="H2365" s="23" t="s">
        <v>12339</v>
      </c>
      <c r="I2365" s="19" t="s">
        <v>12340</v>
      </c>
      <c r="J2365" s="41">
        <v>1477735</v>
      </c>
      <c r="K2365" s="42">
        <v>0.10000033835565916</v>
      </c>
      <c r="L2365" s="41">
        <v>147774</v>
      </c>
      <c r="M2365" s="41">
        <v>1625509</v>
      </c>
      <c r="N2365">
        <f>+VLOOKUP(C2365,'Thanh toán '!M$1335:N$6972,2,0)</f>
        <v>1625509</v>
      </c>
      <c r="O2365" s="61">
        <f t="shared" si="111"/>
        <v>0</v>
      </c>
    </row>
    <row r="2366" spans="1:15" hidden="1" x14ac:dyDescent="0.3">
      <c r="A2366" s="18">
        <v>2023</v>
      </c>
      <c r="B2366" s="19" t="s">
        <v>16211</v>
      </c>
      <c r="C2366" s="19">
        <f t="shared" si="109"/>
        <v>15877</v>
      </c>
      <c r="D2366" s="19" t="s">
        <v>13350</v>
      </c>
      <c r="E2366" s="24" t="s">
        <v>16207</v>
      </c>
      <c r="F2366" s="18">
        <f t="shared" si="110"/>
        <v>3</v>
      </c>
      <c r="G2366" s="23" t="s">
        <v>11799</v>
      </c>
      <c r="H2366" s="23" t="s">
        <v>13543</v>
      </c>
      <c r="I2366" s="19" t="s">
        <v>11725</v>
      </c>
      <c r="J2366" s="41">
        <v>951239</v>
      </c>
      <c r="K2366" s="42">
        <v>0.1000001051260514</v>
      </c>
      <c r="L2366" s="41">
        <v>95124</v>
      </c>
      <c r="M2366" s="41">
        <v>1046363</v>
      </c>
      <c r="N2366">
        <f>+VLOOKUP(C2366,'Thanh toán '!M$1335:N$6972,2,0)</f>
        <v>1046363</v>
      </c>
      <c r="O2366" s="61">
        <f t="shared" si="111"/>
        <v>0</v>
      </c>
    </row>
    <row r="2367" spans="1:15" hidden="1" x14ac:dyDescent="0.3">
      <c r="A2367" s="18">
        <v>2023</v>
      </c>
      <c r="B2367" s="19" t="s">
        <v>16212</v>
      </c>
      <c r="C2367" s="19">
        <f t="shared" si="109"/>
        <v>15879</v>
      </c>
      <c r="D2367" s="19" t="s">
        <v>13350</v>
      </c>
      <c r="E2367" s="24" t="s">
        <v>16207</v>
      </c>
      <c r="F2367" s="18">
        <f t="shared" si="110"/>
        <v>3</v>
      </c>
      <c r="G2367" s="23" t="s">
        <v>11768</v>
      </c>
      <c r="H2367" s="23" t="s">
        <v>11768</v>
      </c>
      <c r="I2367" s="19" t="s">
        <v>11769</v>
      </c>
      <c r="J2367" s="41">
        <v>1691150</v>
      </c>
      <c r="K2367" s="42">
        <v>0.1</v>
      </c>
      <c r="L2367" s="41">
        <v>169115</v>
      </c>
      <c r="M2367" s="41">
        <v>1860265</v>
      </c>
      <c r="N2367">
        <f>+VLOOKUP(C2367,'Thanh toán '!M$1335:N$6972,2,0)</f>
        <v>1860265</v>
      </c>
      <c r="O2367" s="61">
        <f t="shared" si="111"/>
        <v>0</v>
      </c>
    </row>
    <row r="2368" spans="1:15" hidden="1" x14ac:dyDescent="0.3">
      <c r="A2368" s="18">
        <v>2023</v>
      </c>
      <c r="B2368" s="19" t="s">
        <v>16213</v>
      </c>
      <c r="C2368" s="19">
        <f t="shared" si="109"/>
        <v>15883</v>
      </c>
      <c r="D2368" s="19" t="s">
        <v>13350</v>
      </c>
      <c r="E2368" s="24" t="s">
        <v>16207</v>
      </c>
      <c r="F2368" s="18">
        <f t="shared" si="110"/>
        <v>3</v>
      </c>
      <c r="G2368" s="23" t="s">
        <v>11799</v>
      </c>
      <c r="H2368" s="23" t="s">
        <v>14118</v>
      </c>
      <c r="I2368" s="19" t="s">
        <v>11725</v>
      </c>
      <c r="J2368" s="41">
        <v>257920</v>
      </c>
      <c r="K2368" s="42">
        <v>0.1</v>
      </c>
      <c r="L2368" s="41">
        <v>25792</v>
      </c>
      <c r="M2368" s="41">
        <v>283712</v>
      </c>
      <c r="N2368">
        <f>+VLOOKUP(C2368,'Thanh toán '!M$1335:N$6972,2,0)</f>
        <v>283712</v>
      </c>
      <c r="O2368" s="61">
        <f t="shared" si="111"/>
        <v>0</v>
      </c>
    </row>
    <row r="2369" spans="1:15" hidden="1" x14ac:dyDescent="0.3">
      <c r="A2369" s="18">
        <v>2023</v>
      </c>
      <c r="B2369" s="19" t="s">
        <v>16214</v>
      </c>
      <c r="C2369" s="19">
        <f t="shared" si="109"/>
        <v>15886</v>
      </c>
      <c r="D2369" s="19" t="s">
        <v>13350</v>
      </c>
      <c r="E2369" s="24" t="s">
        <v>16207</v>
      </c>
      <c r="F2369" s="18">
        <f t="shared" si="110"/>
        <v>3</v>
      </c>
      <c r="G2369" s="23" t="s">
        <v>11799</v>
      </c>
      <c r="H2369" s="23" t="s">
        <v>14113</v>
      </c>
      <c r="I2369" s="19" t="s">
        <v>11725</v>
      </c>
      <c r="J2369" s="41">
        <v>778674</v>
      </c>
      <c r="K2369" s="42">
        <v>9.9999486306207738E-2</v>
      </c>
      <c r="L2369" s="41">
        <v>77867</v>
      </c>
      <c r="M2369" s="41">
        <v>856541</v>
      </c>
      <c r="N2369">
        <f>+VLOOKUP(C2369,'Thanh toán '!M$1335:N$6972,2,0)</f>
        <v>856541</v>
      </c>
      <c r="O2369" s="61">
        <f t="shared" si="111"/>
        <v>0</v>
      </c>
    </row>
    <row r="2370" spans="1:15" hidden="1" x14ac:dyDescent="0.3">
      <c r="A2370" s="18">
        <v>2023</v>
      </c>
      <c r="B2370" s="19" t="s">
        <v>16215</v>
      </c>
      <c r="C2370" s="19">
        <f t="shared" si="109"/>
        <v>15887</v>
      </c>
      <c r="D2370" s="19" t="s">
        <v>13350</v>
      </c>
      <c r="E2370" s="24" t="s">
        <v>16207</v>
      </c>
      <c r="F2370" s="18">
        <f t="shared" si="110"/>
        <v>3</v>
      </c>
      <c r="G2370" s="23" t="s">
        <v>11799</v>
      </c>
      <c r="H2370" s="23" t="s">
        <v>16216</v>
      </c>
      <c r="I2370" s="19" t="s">
        <v>11725</v>
      </c>
      <c r="J2370" s="41">
        <v>340315</v>
      </c>
      <c r="K2370" s="42">
        <v>0.10000146922703966</v>
      </c>
      <c r="L2370" s="41">
        <v>34032</v>
      </c>
      <c r="M2370" s="41">
        <v>374347</v>
      </c>
      <c r="N2370">
        <f>+VLOOKUP(C2370,'Thanh toán '!M$1335:N$6972,2,0)</f>
        <v>374347</v>
      </c>
      <c r="O2370" s="61">
        <f t="shared" si="111"/>
        <v>0</v>
      </c>
    </row>
    <row r="2371" spans="1:15" hidden="1" x14ac:dyDescent="0.3">
      <c r="A2371" s="18">
        <v>2023</v>
      </c>
      <c r="B2371" s="19" t="s">
        <v>16217</v>
      </c>
      <c r="C2371" s="19">
        <f t="shared" si="109"/>
        <v>15888</v>
      </c>
      <c r="D2371" s="19" t="s">
        <v>13350</v>
      </c>
      <c r="E2371" s="24" t="s">
        <v>16207</v>
      </c>
      <c r="F2371" s="18">
        <f t="shared" si="110"/>
        <v>3</v>
      </c>
      <c r="G2371" s="23" t="s">
        <v>11799</v>
      </c>
      <c r="H2371" s="23" t="s">
        <v>16216</v>
      </c>
      <c r="I2371" s="19" t="s">
        <v>11725</v>
      </c>
      <c r="J2371" s="41">
        <v>1278524</v>
      </c>
      <c r="K2371" s="42">
        <v>9.9999687139232421E-2</v>
      </c>
      <c r="L2371" s="41">
        <v>127852</v>
      </c>
      <c r="M2371" s="41">
        <v>1406376</v>
      </c>
      <c r="N2371">
        <f>+VLOOKUP(C2371,'Thanh toán '!M$1335:N$6972,2,0)</f>
        <v>1406376</v>
      </c>
      <c r="O2371" s="61">
        <f t="shared" si="111"/>
        <v>0</v>
      </c>
    </row>
    <row r="2372" spans="1:15" hidden="1" x14ac:dyDescent="0.3">
      <c r="A2372" s="18">
        <v>2023</v>
      </c>
      <c r="B2372" s="19" t="s">
        <v>16218</v>
      </c>
      <c r="C2372" s="19">
        <f t="shared" si="109"/>
        <v>15890</v>
      </c>
      <c r="D2372" s="19" t="s">
        <v>13350</v>
      </c>
      <c r="E2372" s="24" t="s">
        <v>16207</v>
      </c>
      <c r="F2372" s="18">
        <f t="shared" si="110"/>
        <v>3</v>
      </c>
      <c r="G2372" s="23" t="s">
        <v>11799</v>
      </c>
      <c r="H2372" s="23" t="s">
        <v>14001</v>
      </c>
      <c r="I2372" s="19" t="s">
        <v>11725</v>
      </c>
      <c r="J2372" s="41">
        <v>644960</v>
      </c>
      <c r="K2372" s="42">
        <v>0.1</v>
      </c>
      <c r="L2372" s="41">
        <v>64496</v>
      </c>
      <c r="M2372" s="41">
        <v>709456</v>
      </c>
      <c r="N2372">
        <f>+VLOOKUP(C2372,'Thanh toán '!M$1335:N$6972,2,0)</f>
        <v>709456</v>
      </c>
      <c r="O2372" s="61">
        <f t="shared" si="111"/>
        <v>0</v>
      </c>
    </row>
    <row r="2373" spans="1:15" hidden="1" x14ac:dyDescent="0.3">
      <c r="A2373" s="18">
        <v>2023</v>
      </c>
      <c r="B2373" s="19" t="s">
        <v>16219</v>
      </c>
      <c r="C2373" s="19">
        <f t="shared" si="109"/>
        <v>15894</v>
      </c>
      <c r="D2373" s="19" t="s">
        <v>13350</v>
      </c>
      <c r="E2373" s="24" t="s">
        <v>16207</v>
      </c>
      <c r="F2373" s="18">
        <f t="shared" si="110"/>
        <v>3</v>
      </c>
      <c r="G2373" s="23" t="s">
        <v>11799</v>
      </c>
      <c r="H2373" s="23" t="s">
        <v>13409</v>
      </c>
      <c r="I2373" s="19" t="s">
        <v>11725</v>
      </c>
      <c r="J2373" s="41">
        <v>333174</v>
      </c>
      <c r="K2373" s="42">
        <v>9.999879942612569E-2</v>
      </c>
      <c r="L2373" s="41">
        <v>33317</v>
      </c>
      <c r="M2373" s="41">
        <v>366491</v>
      </c>
      <c r="N2373">
        <f>+VLOOKUP(C2373,'Thanh toán '!M$1335:N$6972,2,0)</f>
        <v>366491</v>
      </c>
      <c r="O2373" s="61">
        <f t="shared" si="111"/>
        <v>0</v>
      </c>
    </row>
    <row r="2374" spans="1:15" hidden="1" x14ac:dyDescent="0.3">
      <c r="A2374" s="18">
        <v>2023</v>
      </c>
      <c r="B2374" s="19" t="s">
        <v>16220</v>
      </c>
      <c r="C2374" s="19">
        <f t="shared" ref="C2374:C2437" si="112">+B2374*1</f>
        <v>15896</v>
      </c>
      <c r="D2374" s="19" t="s">
        <v>13350</v>
      </c>
      <c r="E2374" s="24" t="s">
        <v>16207</v>
      </c>
      <c r="F2374" s="18">
        <f t="shared" ref="F2374:F2437" si="113">+MONTH(E2374)</f>
        <v>3</v>
      </c>
      <c r="G2374" s="23" t="s">
        <v>11799</v>
      </c>
      <c r="H2374" s="23" t="s">
        <v>13547</v>
      </c>
      <c r="I2374" s="19" t="s">
        <v>11725</v>
      </c>
      <c r="J2374" s="41">
        <v>1184601</v>
      </c>
      <c r="K2374" s="42">
        <v>9.9999915583390525E-2</v>
      </c>
      <c r="L2374" s="41">
        <v>118460</v>
      </c>
      <c r="M2374" s="41">
        <v>1303061</v>
      </c>
      <c r="N2374">
        <f>+VLOOKUP(C2374,'Thanh toán '!M$1335:N$6972,2,0)</f>
        <v>1303061</v>
      </c>
      <c r="O2374" s="61">
        <f t="shared" ref="O2374:O2437" si="114">+N2374-M2374</f>
        <v>0</v>
      </c>
    </row>
    <row r="2375" spans="1:15" hidden="1" x14ac:dyDescent="0.3">
      <c r="A2375" s="18">
        <v>2023</v>
      </c>
      <c r="B2375" s="19" t="s">
        <v>16221</v>
      </c>
      <c r="C2375" s="19">
        <f t="shared" si="112"/>
        <v>15898</v>
      </c>
      <c r="D2375" s="19" t="s">
        <v>13350</v>
      </c>
      <c r="E2375" s="24" t="s">
        <v>16207</v>
      </c>
      <c r="F2375" s="18">
        <f t="shared" si="113"/>
        <v>3</v>
      </c>
      <c r="G2375" s="23" t="s">
        <v>11799</v>
      </c>
      <c r="H2375" s="23" t="s">
        <v>13885</v>
      </c>
      <c r="I2375" s="19" t="s">
        <v>11725</v>
      </c>
      <c r="J2375" s="41">
        <v>1419495</v>
      </c>
      <c r="K2375" s="42">
        <v>0.10000035223794378</v>
      </c>
      <c r="L2375" s="41">
        <v>141950</v>
      </c>
      <c r="M2375" s="41">
        <v>1561445</v>
      </c>
      <c r="N2375">
        <f>+VLOOKUP(C2375,'Thanh toán '!M$1335:N$6972,2,0)</f>
        <v>1561445</v>
      </c>
      <c r="O2375" s="61">
        <f t="shared" si="114"/>
        <v>0</v>
      </c>
    </row>
    <row r="2376" spans="1:15" hidden="1" x14ac:dyDescent="0.3">
      <c r="A2376" s="18">
        <v>2023</v>
      </c>
      <c r="B2376" s="19" t="s">
        <v>16222</v>
      </c>
      <c r="C2376" s="19">
        <f t="shared" si="112"/>
        <v>15901</v>
      </c>
      <c r="D2376" s="19" t="s">
        <v>13350</v>
      </c>
      <c r="E2376" s="24" t="s">
        <v>16207</v>
      </c>
      <c r="F2376" s="18">
        <f t="shared" si="113"/>
        <v>3</v>
      </c>
      <c r="G2376" s="23" t="s">
        <v>11799</v>
      </c>
      <c r="H2376" s="23" t="s">
        <v>16223</v>
      </c>
      <c r="I2376" s="19" t="s">
        <v>11725</v>
      </c>
      <c r="J2376" s="41">
        <v>442409</v>
      </c>
      <c r="K2376" s="42">
        <v>0.10000022603518463</v>
      </c>
      <c r="L2376" s="41">
        <v>44241</v>
      </c>
      <c r="M2376" s="41">
        <v>486650</v>
      </c>
      <c r="N2376">
        <f>+VLOOKUP(C2376,'Thanh toán '!M$1335:N$6972,2,0)</f>
        <v>486650</v>
      </c>
      <c r="O2376" s="61">
        <f t="shared" si="114"/>
        <v>0</v>
      </c>
    </row>
    <row r="2377" spans="1:15" hidden="1" x14ac:dyDescent="0.3">
      <c r="A2377" s="18">
        <v>2023</v>
      </c>
      <c r="B2377" s="19" t="s">
        <v>16224</v>
      </c>
      <c r="C2377" s="19">
        <f t="shared" si="112"/>
        <v>15902</v>
      </c>
      <c r="D2377" s="19" t="s">
        <v>13350</v>
      </c>
      <c r="E2377" s="24" t="s">
        <v>16207</v>
      </c>
      <c r="F2377" s="18">
        <f t="shared" si="113"/>
        <v>3</v>
      </c>
      <c r="G2377" s="23" t="s">
        <v>11799</v>
      </c>
      <c r="H2377" s="23" t="s">
        <v>13451</v>
      </c>
      <c r="I2377" s="19" t="s">
        <v>11725</v>
      </c>
      <c r="J2377" s="41">
        <v>519750</v>
      </c>
      <c r="K2377" s="42">
        <v>0.1</v>
      </c>
      <c r="L2377" s="41">
        <v>51975</v>
      </c>
      <c r="M2377" s="41">
        <v>571725</v>
      </c>
      <c r="N2377">
        <f>+VLOOKUP(C2377,'Thanh toán '!M$1335:N$6972,2,0)</f>
        <v>571725</v>
      </c>
      <c r="O2377" s="61">
        <f t="shared" si="114"/>
        <v>0</v>
      </c>
    </row>
    <row r="2378" spans="1:15" hidden="1" x14ac:dyDescent="0.3">
      <c r="A2378" s="18">
        <v>2023</v>
      </c>
      <c r="B2378" s="19" t="s">
        <v>16225</v>
      </c>
      <c r="C2378" s="19">
        <f t="shared" si="112"/>
        <v>15903</v>
      </c>
      <c r="D2378" s="19" t="s">
        <v>13350</v>
      </c>
      <c r="E2378" s="24" t="s">
        <v>16207</v>
      </c>
      <c r="F2378" s="18">
        <f t="shared" si="113"/>
        <v>3</v>
      </c>
      <c r="G2378" s="23" t="s">
        <v>11799</v>
      </c>
      <c r="H2378" s="23" t="s">
        <v>13707</v>
      </c>
      <c r="I2378" s="19" t="s">
        <v>11725</v>
      </c>
      <c r="J2378" s="41">
        <v>471203</v>
      </c>
      <c r="K2378" s="42">
        <v>9.9999363331727514E-2</v>
      </c>
      <c r="L2378" s="41">
        <v>47120</v>
      </c>
      <c r="M2378" s="41">
        <v>518323</v>
      </c>
      <c r="N2378">
        <f>+VLOOKUP(C2378,'Thanh toán '!M$1335:N$6972,2,0)</f>
        <v>518323</v>
      </c>
      <c r="O2378" s="61">
        <f t="shared" si="114"/>
        <v>0</v>
      </c>
    </row>
    <row r="2379" spans="1:15" hidden="1" x14ac:dyDescent="0.3">
      <c r="A2379" s="43">
        <v>2023</v>
      </c>
      <c r="B2379" s="44" t="s">
        <v>16226</v>
      </c>
      <c r="C2379" s="19">
        <f t="shared" si="112"/>
        <v>15905</v>
      </c>
      <c r="D2379" s="44" t="s">
        <v>13350</v>
      </c>
      <c r="E2379" s="45" t="s">
        <v>16207</v>
      </c>
      <c r="F2379" s="18">
        <f t="shared" si="113"/>
        <v>3</v>
      </c>
      <c r="G2379" s="46" t="s">
        <v>11799</v>
      </c>
      <c r="H2379" s="46" t="s">
        <v>14626</v>
      </c>
      <c r="I2379" s="44" t="s">
        <v>11725</v>
      </c>
      <c r="J2379" s="47">
        <v>1642812</v>
      </c>
      <c r="K2379" s="48">
        <v>9.9999878257524294E-2</v>
      </c>
      <c r="L2379" s="47">
        <v>164281</v>
      </c>
      <c r="M2379" s="47">
        <v>1807093</v>
      </c>
      <c r="N2379">
        <f>+VLOOKUP(C2379,'Thanh toán '!M$1335:N$6972,2,0)</f>
        <v>1807093</v>
      </c>
      <c r="O2379" s="61">
        <f t="shared" si="114"/>
        <v>0</v>
      </c>
    </row>
    <row r="2380" spans="1:15" hidden="1" x14ac:dyDescent="0.3">
      <c r="A2380" s="18">
        <v>2023</v>
      </c>
      <c r="B2380" s="19" t="s">
        <v>16227</v>
      </c>
      <c r="C2380" s="19">
        <f t="shared" si="112"/>
        <v>15907</v>
      </c>
      <c r="D2380" s="19" t="s">
        <v>13350</v>
      </c>
      <c r="E2380" s="24" t="s">
        <v>16207</v>
      </c>
      <c r="F2380" s="18">
        <f t="shared" si="113"/>
        <v>3</v>
      </c>
      <c r="G2380" s="23" t="s">
        <v>11799</v>
      </c>
      <c r="H2380" s="23" t="s">
        <v>13613</v>
      </c>
      <c r="I2380" s="19" t="s">
        <v>11725</v>
      </c>
      <c r="J2380" s="41">
        <v>483720</v>
      </c>
      <c r="K2380" s="42">
        <v>0.1</v>
      </c>
      <c r="L2380" s="41">
        <v>48372</v>
      </c>
      <c r="M2380" s="41">
        <v>532092</v>
      </c>
      <c r="N2380">
        <f>+VLOOKUP(C2380,'Thanh toán '!M$1335:N$6972,2,0)</f>
        <v>532092</v>
      </c>
      <c r="O2380" s="61">
        <f t="shared" si="114"/>
        <v>0</v>
      </c>
    </row>
    <row r="2381" spans="1:15" hidden="1" x14ac:dyDescent="0.3">
      <c r="A2381" s="18">
        <v>2023</v>
      </c>
      <c r="B2381" s="19" t="s">
        <v>16228</v>
      </c>
      <c r="C2381" s="19">
        <f t="shared" si="112"/>
        <v>15908</v>
      </c>
      <c r="D2381" s="19" t="s">
        <v>13350</v>
      </c>
      <c r="E2381" s="24" t="s">
        <v>16207</v>
      </c>
      <c r="F2381" s="18">
        <f t="shared" si="113"/>
        <v>3</v>
      </c>
      <c r="G2381" s="23" t="s">
        <v>11799</v>
      </c>
      <c r="H2381" s="23" t="s">
        <v>13893</v>
      </c>
      <c r="I2381" s="19" t="s">
        <v>11725</v>
      </c>
      <c r="J2381" s="41">
        <v>333174</v>
      </c>
      <c r="K2381" s="42">
        <v>9.999879942612569E-2</v>
      </c>
      <c r="L2381" s="41">
        <v>33317</v>
      </c>
      <c r="M2381" s="41">
        <v>366491</v>
      </c>
      <c r="N2381">
        <f>+VLOOKUP(C2381,'Thanh toán '!M$1335:N$6972,2,0)</f>
        <v>366491</v>
      </c>
      <c r="O2381" s="61">
        <f t="shared" si="114"/>
        <v>0</v>
      </c>
    </row>
    <row r="2382" spans="1:15" hidden="1" x14ac:dyDescent="0.3">
      <c r="A2382" s="18">
        <v>2023</v>
      </c>
      <c r="B2382" s="19" t="s">
        <v>16229</v>
      </c>
      <c r="C2382" s="19">
        <f t="shared" si="112"/>
        <v>15909</v>
      </c>
      <c r="D2382" s="19" t="s">
        <v>13350</v>
      </c>
      <c r="E2382" s="24" t="s">
        <v>16207</v>
      </c>
      <c r="F2382" s="18">
        <f t="shared" si="113"/>
        <v>3</v>
      </c>
      <c r="G2382" s="23" t="s">
        <v>11799</v>
      </c>
      <c r="H2382" s="23" t="s">
        <v>14357</v>
      </c>
      <c r="I2382" s="19" t="s">
        <v>11725</v>
      </c>
      <c r="J2382" s="41">
        <v>776217</v>
      </c>
      <c r="K2382" s="42">
        <v>0.10000038648986044</v>
      </c>
      <c r="L2382" s="41">
        <v>77622</v>
      </c>
      <c r="M2382" s="41">
        <v>853839</v>
      </c>
      <c r="N2382">
        <f>+VLOOKUP(C2382,'Thanh toán '!M$1335:N$6972,2,0)</f>
        <v>853839</v>
      </c>
      <c r="O2382" s="61">
        <f t="shared" si="114"/>
        <v>0</v>
      </c>
    </row>
    <row r="2383" spans="1:15" hidden="1" x14ac:dyDescent="0.3">
      <c r="A2383" s="18">
        <v>2023</v>
      </c>
      <c r="B2383" s="19" t="s">
        <v>16230</v>
      </c>
      <c r="C2383" s="19">
        <f t="shared" si="112"/>
        <v>15910</v>
      </c>
      <c r="D2383" s="19" t="s">
        <v>13350</v>
      </c>
      <c r="E2383" s="24" t="s">
        <v>16207</v>
      </c>
      <c r="F2383" s="18">
        <f t="shared" si="113"/>
        <v>3</v>
      </c>
      <c r="G2383" s="23" t="s">
        <v>11799</v>
      </c>
      <c r="H2383" s="23" t="s">
        <v>14530</v>
      </c>
      <c r="I2383" s="19" t="s">
        <v>11725</v>
      </c>
      <c r="J2383" s="41">
        <v>590724</v>
      </c>
      <c r="K2383" s="42">
        <v>9.9999322864823506E-2</v>
      </c>
      <c r="L2383" s="41">
        <v>59072</v>
      </c>
      <c r="M2383" s="41">
        <v>649796</v>
      </c>
      <c r="N2383">
        <f>+VLOOKUP(C2383,'Thanh toán '!M$1335:N$6972,2,0)</f>
        <v>649796</v>
      </c>
      <c r="O2383" s="61">
        <f t="shared" si="114"/>
        <v>0</v>
      </c>
    </row>
    <row r="2384" spans="1:15" hidden="1" x14ac:dyDescent="0.3">
      <c r="A2384" s="18">
        <v>2023</v>
      </c>
      <c r="B2384" s="19" t="s">
        <v>16231</v>
      </c>
      <c r="C2384" s="19">
        <f t="shared" si="112"/>
        <v>15911</v>
      </c>
      <c r="D2384" s="19" t="s">
        <v>13350</v>
      </c>
      <c r="E2384" s="24" t="s">
        <v>16207</v>
      </c>
      <c r="F2384" s="18">
        <f t="shared" si="113"/>
        <v>3</v>
      </c>
      <c r="G2384" s="23" t="s">
        <v>12459</v>
      </c>
      <c r="H2384" s="23" t="s">
        <v>12459</v>
      </c>
      <c r="I2384" s="19" t="s">
        <v>12460</v>
      </c>
      <c r="J2384" s="41">
        <v>4146130</v>
      </c>
      <c r="K2384" s="42">
        <v>0.1</v>
      </c>
      <c r="L2384" s="41">
        <v>414613</v>
      </c>
      <c r="M2384" s="41">
        <v>4560743</v>
      </c>
      <c r="N2384">
        <f>+VLOOKUP(C2384,'Thanh toán '!M$1335:N$6972,2,0)</f>
        <v>4560743</v>
      </c>
      <c r="O2384" s="61">
        <f t="shared" si="114"/>
        <v>0</v>
      </c>
    </row>
    <row r="2385" spans="1:15" hidden="1" x14ac:dyDescent="0.3">
      <c r="A2385" s="18">
        <v>2023</v>
      </c>
      <c r="B2385" s="19" t="s">
        <v>16232</v>
      </c>
      <c r="C2385" s="19">
        <f t="shared" si="112"/>
        <v>15923</v>
      </c>
      <c r="D2385" s="19" t="s">
        <v>13350</v>
      </c>
      <c r="E2385" s="24" t="s">
        <v>16207</v>
      </c>
      <c r="F2385" s="18">
        <f t="shared" si="113"/>
        <v>3</v>
      </c>
      <c r="G2385" s="23" t="s">
        <v>12176</v>
      </c>
      <c r="H2385" s="23" t="s">
        <v>12176</v>
      </c>
      <c r="I2385" s="19" t="s">
        <v>12177</v>
      </c>
      <c r="J2385" s="41">
        <v>3035550</v>
      </c>
      <c r="K2385" s="42">
        <v>0.1</v>
      </c>
      <c r="L2385" s="41">
        <v>303555</v>
      </c>
      <c r="M2385" s="41">
        <v>3339105</v>
      </c>
      <c r="N2385">
        <f>+VLOOKUP(C2385,'Thanh toán '!M$1335:N$6972,2,0)</f>
        <v>3339105</v>
      </c>
      <c r="O2385" s="61">
        <f t="shared" si="114"/>
        <v>0</v>
      </c>
    </row>
    <row r="2386" spans="1:15" hidden="1" x14ac:dyDescent="0.3">
      <c r="A2386" s="18">
        <v>2023</v>
      </c>
      <c r="B2386" s="19" t="s">
        <v>16233</v>
      </c>
      <c r="C2386" s="19">
        <f t="shared" si="112"/>
        <v>15924</v>
      </c>
      <c r="D2386" s="19" t="s">
        <v>13350</v>
      </c>
      <c r="E2386" s="24" t="s">
        <v>16207</v>
      </c>
      <c r="F2386" s="18">
        <f t="shared" si="113"/>
        <v>3</v>
      </c>
      <c r="G2386" s="23" t="s">
        <v>12194</v>
      </c>
      <c r="H2386" s="23" t="s">
        <v>12194</v>
      </c>
      <c r="I2386" s="19" t="s">
        <v>12195</v>
      </c>
      <c r="J2386" s="41">
        <v>1889025</v>
      </c>
      <c r="K2386" s="42">
        <v>0.10000026468680934</v>
      </c>
      <c r="L2386" s="41">
        <v>188903</v>
      </c>
      <c r="M2386" s="41">
        <v>2077928</v>
      </c>
      <c r="N2386">
        <f>+VLOOKUP(C2386,'Thanh toán '!M$1335:N$6972,2,0)</f>
        <v>2077928</v>
      </c>
      <c r="O2386" s="61">
        <f t="shared" si="114"/>
        <v>0</v>
      </c>
    </row>
    <row r="2387" spans="1:15" hidden="1" x14ac:dyDescent="0.3">
      <c r="A2387" s="18">
        <v>2023</v>
      </c>
      <c r="B2387" s="19" t="s">
        <v>16234</v>
      </c>
      <c r="C2387" s="19">
        <f t="shared" si="112"/>
        <v>15925</v>
      </c>
      <c r="D2387" s="19" t="s">
        <v>13350</v>
      </c>
      <c r="E2387" s="24" t="s">
        <v>16207</v>
      </c>
      <c r="F2387" s="18">
        <f t="shared" si="113"/>
        <v>3</v>
      </c>
      <c r="G2387" s="23" t="s">
        <v>12639</v>
      </c>
      <c r="H2387" s="23" t="s">
        <v>12639</v>
      </c>
      <c r="I2387" s="19" t="s">
        <v>12640</v>
      </c>
      <c r="J2387" s="41">
        <v>3183645</v>
      </c>
      <c r="K2387" s="42">
        <v>0.10000015705268646</v>
      </c>
      <c r="L2387" s="41">
        <v>318365</v>
      </c>
      <c r="M2387" s="41">
        <v>3502010</v>
      </c>
      <c r="N2387">
        <f>+VLOOKUP(C2387,'Thanh toán '!M$1335:N$6972,2,0)</f>
        <v>3502010</v>
      </c>
      <c r="O2387" s="61">
        <f t="shared" si="114"/>
        <v>0</v>
      </c>
    </row>
    <row r="2388" spans="1:15" hidden="1" x14ac:dyDescent="0.3">
      <c r="A2388" s="18">
        <v>2023</v>
      </c>
      <c r="B2388" s="19" t="s">
        <v>16235</v>
      </c>
      <c r="C2388" s="19">
        <f t="shared" si="112"/>
        <v>15926</v>
      </c>
      <c r="D2388" s="19" t="s">
        <v>13350</v>
      </c>
      <c r="E2388" s="24" t="s">
        <v>16207</v>
      </c>
      <c r="F2388" s="18">
        <f t="shared" si="113"/>
        <v>3</v>
      </c>
      <c r="G2388" s="23" t="s">
        <v>12185</v>
      </c>
      <c r="H2388" s="23" t="s">
        <v>12185</v>
      </c>
      <c r="I2388" s="19" t="s">
        <v>12186</v>
      </c>
      <c r="J2388" s="41">
        <v>2440220</v>
      </c>
      <c r="K2388" s="42">
        <v>0.1</v>
      </c>
      <c r="L2388" s="41">
        <v>244022</v>
      </c>
      <c r="M2388" s="41">
        <v>2684242</v>
      </c>
      <c r="N2388">
        <f>+VLOOKUP(C2388,'Thanh toán '!M$1335:N$6972,2,0)</f>
        <v>2684242</v>
      </c>
      <c r="O2388" s="61">
        <f t="shared" si="114"/>
        <v>0</v>
      </c>
    </row>
    <row r="2389" spans="1:15" hidden="1" x14ac:dyDescent="0.3">
      <c r="A2389" s="18">
        <v>2023</v>
      </c>
      <c r="B2389" s="19" t="s">
        <v>16236</v>
      </c>
      <c r="C2389" s="19">
        <f t="shared" si="112"/>
        <v>15927</v>
      </c>
      <c r="D2389" s="19" t="s">
        <v>13350</v>
      </c>
      <c r="E2389" s="24" t="s">
        <v>16207</v>
      </c>
      <c r="F2389" s="18">
        <f t="shared" si="113"/>
        <v>3</v>
      </c>
      <c r="G2389" s="23" t="s">
        <v>12179</v>
      </c>
      <c r="H2389" s="23" t="s">
        <v>12179</v>
      </c>
      <c r="I2389" s="19" t="s">
        <v>12180</v>
      </c>
      <c r="J2389" s="41">
        <v>9406010</v>
      </c>
      <c r="K2389" s="42">
        <v>0.1</v>
      </c>
      <c r="L2389" s="41">
        <v>940601</v>
      </c>
      <c r="M2389" s="41">
        <v>10346611</v>
      </c>
      <c r="N2389">
        <f>+VLOOKUP(C2389,'Thanh toán '!M$1335:N$6972,2,0)</f>
        <v>10346611</v>
      </c>
      <c r="O2389" s="61">
        <f t="shared" si="114"/>
        <v>0</v>
      </c>
    </row>
    <row r="2390" spans="1:15" hidden="1" x14ac:dyDescent="0.3">
      <c r="A2390" s="18">
        <v>2023</v>
      </c>
      <c r="B2390" s="19" t="s">
        <v>16237</v>
      </c>
      <c r="C2390" s="19">
        <f t="shared" si="112"/>
        <v>15928</v>
      </c>
      <c r="D2390" s="19" t="s">
        <v>13350</v>
      </c>
      <c r="E2390" s="24" t="s">
        <v>16207</v>
      </c>
      <c r="F2390" s="18">
        <f t="shared" si="113"/>
        <v>3</v>
      </c>
      <c r="G2390" s="23" t="s">
        <v>12618</v>
      </c>
      <c r="H2390" s="23" t="s">
        <v>12618</v>
      </c>
      <c r="I2390" s="19" t="s">
        <v>12619</v>
      </c>
      <c r="J2390" s="41">
        <v>922445</v>
      </c>
      <c r="K2390" s="42">
        <v>0.10000054203773667</v>
      </c>
      <c r="L2390" s="41">
        <v>92245</v>
      </c>
      <c r="M2390" s="41">
        <v>1014690</v>
      </c>
      <c r="N2390">
        <f>+VLOOKUP(C2390,'Thanh toán '!M$1335:N$6972,2,0)</f>
        <v>1014690</v>
      </c>
      <c r="O2390" s="61">
        <f t="shared" si="114"/>
        <v>0</v>
      </c>
    </row>
    <row r="2391" spans="1:15" hidden="1" x14ac:dyDescent="0.3">
      <c r="A2391" s="18">
        <v>2023</v>
      </c>
      <c r="B2391" s="19" t="s">
        <v>16238</v>
      </c>
      <c r="C2391" s="19">
        <f t="shared" si="112"/>
        <v>15929</v>
      </c>
      <c r="D2391" s="19" t="s">
        <v>13350</v>
      </c>
      <c r="E2391" s="24" t="s">
        <v>16207</v>
      </c>
      <c r="F2391" s="18">
        <f t="shared" si="113"/>
        <v>3</v>
      </c>
      <c r="G2391" s="23" t="s">
        <v>12167</v>
      </c>
      <c r="H2391" s="23" t="s">
        <v>12167</v>
      </c>
      <c r="I2391" s="19" t="s">
        <v>12168</v>
      </c>
      <c r="J2391" s="41">
        <v>1477735</v>
      </c>
      <c r="K2391" s="42">
        <v>0.10000033835565916</v>
      </c>
      <c r="L2391" s="41">
        <v>147774</v>
      </c>
      <c r="M2391" s="41">
        <v>1625509</v>
      </c>
      <c r="N2391">
        <f>+VLOOKUP(C2391,'Thanh toán '!M$1335:N$6972,2,0)</f>
        <v>1625509</v>
      </c>
      <c r="O2391" s="61">
        <f t="shared" si="114"/>
        <v>0</v>
      </c>
    </row>
    <row r="2392" spans="1:15" hidden="1" x14ac:dyDescent="0.3">
      <c r="A2392" s="18">
        <v>2023</v>
      </c>
      <c r="B2392" s="19" t="s">
        <v>16239</v>
      </c>
      <c r="C2392" s="19">
        <f t="shared" si="112"/>
        <v>15930</v>
      </c>
      <c r="D2392" s="19" t="s">
        <v>13350</v>
      </c>
      <c r="E2392" s="24" t="s">
        <v>16207</v>
      </c>
      <c r="F2392" s="18">
        <f t="shared" si="113"/>
        <v>3</v>
      </c>
      <c r="G2392" s="23" t="s">
        <v>12179</v>
      </c>
      <c r="H2392" s="23" t="s">
        <v>12179</v>
      </c>
      <c r="I2392" s="19" t="s">
        <v>12180</v>
      </c>
      <c r="J2392" s="41">
        <v>1146600</v>
      </c>
      <c r="K2392" s="42">
        <v>0.1</v>
      </c>
      <c r="L2392" s="41">
        <v>114660</v>
      </c>
      <c r="M2392" s="41">
        <v>1261260</v>
      </c>
      <c r="N2392">
        <f>+VLOOKUP(C2392,'Thanh toán '!M$1335:N$6972,2,0)</f>
        <v>1261260</v>
      </c>
      <c r="O2392" s="61">
        <f t="shared" si="114"/>
        <v>0</v>
      </c>
    </row>
    <row r="2393" spans="1:15" hidden="1" x14ac:dyDescent="0.3">
      <c r="A2393" s="18">
        <v>2023</v>
      </c>
      <c r="B2393" s="19" t="s">
        <v>16240</v>
      </c>
      <c r="C2393" s="19">
        <f t="shared" si="112"/>
        <v>15931</v>
      </c>
      <c r="D2393" s="19" t="s">
        <v>13350</v>
      </c>
      <c r="E2393" s="24" t="s">
        <v>16207</v>
      </c>
      <c r="F2393" s="18">
        <f t="shared" si="113"/>
        <v>3</v>
      </c>
      <c r="G2393" s="23" t="s">
        <v>12639</v>
      </c>
      <c r="H2393" s="23" t="s">
        <v>12639</v>
      </c>
      <c r="I2393" s="19" t="s">
        <v>12640</v>
      </c>
      <c r="J2393" s="41">
        <v>688800</v>
      </c>
      <c r="K2393" s="42">
        <v>0.1</v>
      </c>
      <c r="L2393" s="41">
        <v>68880</v>
      </c>
      <c r="M2393" s="41">
        <v>757680</v>
      </c>
      <c r="N2393">
        <f>+VLOOKUP(C2393,'Thanh toán '!M$1335:N$6972,2,0)</f>
        <v>757680</v>
      </c>
      <c r="O2393" s="61">
        <f t="shared" si="114"/>
        <v>0</v>
      </c>
    </row>
    <row r="2394" spans="1:15" hidden="1" x14ac:dyDescent="0.3">
      <c r="A2394" s="18">
        <v>2023</v>
      </c>
      <c r="B2394" s="19" t="s">
        <v>16241</v>
      </c>
      <c r="C2394" s="19">
        <f t="shared" si="112"/>
        <v>15932</v>
      </c>
      <c r="D2394" s="19" t="s">
        <v>13350</v>
      </c>
      <c r="E2394" s="24" t="s">
        <v>16207</v>
      </c>
      <c r="F2394" s="18">
        <f t="shared" si="113"/>
        <v>3</v>
      </c>
      <c r="G2394" s="23" t="s">
        <v>12188</v>
      </c>
      <c r="H2394" s="23" t="s">
        <v>12188</v>
      </c>
      <c r="I2394" s="19" t="s">
        <v>12189</v>
      </c>
      <c r="J2394" s="41">
        <v>688800</v>
      </c>
      <c r="K2394" s="42">
        <v>0.1</v>
      </c>
      <c r="L2394" s="41">
        <v>68880</v>
      </c>
      <c r="M2394" s="41">
        <v>757680</v>
      </c>
      <c r="N2394">
        <f>+VLOOKUP(C2394,'Thanh toán '!M$1335:N$6972,2,0)</f>
        <v>757680</v>
      </c>
      <c r="O2394" s="61">
        <f t="shared" si="114"/>
        <v>0</v>
      </c>
    </row>
    <row r="2395" spans="1:15" hidden="1" x14ac:dyDescent="0.3">
      <c r="A2395" s="18">
        <v>2023</v>
      </c>
      <c r="B2395" s="19" t="s">
        <v>16242</v>
      </c>
      <c r="C2395" s="19">
        <f t="shared" si="112"/>
        <v>15933</v>
      </c>
      <c r="D2395" s="19" t="s">
        <v>13350</v>
      </c>
      <c r="E2395" s="24" t="s">
        <v>16207</v>
      </c>
      <c r="F2395" s="18">
        <f t="shared" si="113"/>
        <v>3</v>
      </c>
      <c r="G2395" s="23" t="s">
        <v>12618</v>
      </c>
      <c r="H2395" s="23" t="s">
        <v>12618</v>
      </c>
      <c r="I2395" s="19" t="s">
        <v>12619</v>
      </c>
      <c r="J2395" s="41">
        <v>519120</v>
      </c>
      <c r="K2395" s="42">
        <v>0.1</v>
      </c>
      <c r="L2395" s="41">
        <v>51912</v>
      </c>
      <c r="M2395" s="41">
        <v>571032</v>
      </c>
      <c r="N2395">
        <f>+VLOOKUP(C2395,'Thanh toán '!M$1335:N$6972,2,0)</f>
        <v>571032</v>
      </c>
      <c r="O2395" s="61">
        <f t="shared" si="114"/>
        <v>0</v>
      </c>
    </row>
    <row r="2396" spans="1:15" hidden="1" x14ac:dyDescent="0.3">
      <c r="A2396" s="18">
        <v>2023</v>
      </c>
      <c r="B2396" s="19" t="s">
        <v>16243</v>
      </c>
      <c r="C2396" s="19">
        <f t="shared" si="112"/>
        <v>15934</v>
      </c>
      <c r="D2396" s="19" t="s">
        <v>13350</v>
      </c>
      <c r="E2396" s="24" t="s">
        <v>16207</v>
      </c>
      <c r="F2396" s="18">
        <f t="shared" si="113"/>
        <v>3</v>
      </c>
      <c r="G2396" s="23" t="s">
        <v>12221</v>
      </c>
      <c r="H2396" s="23" t="s">
        <v>12221</v>
      </c>
      <c r="I2396" s="19" t="s">
        <v>12222</v>
      </c>
      <c r="J2396" s="41">
        <v>6116570</v>
      </c>
      <c r="K2396" s="42">
        <v>0.1</v>
      </c>
      <c r="L2396" s="41">
        <v>611657</v>
      </c>
      <c r="M2396" s="41">
        <v>6728227</v>
      </c>
      <c r="N2396">
        <f>+VLOOKUP(C2396,'Thanh toán '!M$1335:N$6972,2,0)</f>
        <v>6728227</v>
      </c>
      <c r="O2396" s="61">
        <f t="shared" si="114"/>
        <v>0</v>
      </c>
    </row>
    <row r="2397" spans="1:15" hidden="1" x14ac:dyDescent="0.3">
      <c r="A2397" s="18">
        <v>2023</v>
      </c>
      <c r="B2397" s="19" t="s">
        <v>16244</v>
      </c>
      <c r="C2397" s="19">
        <f t="shared" si="112"/>
        <v>15971</v>
      </c>
      <c r="D2397" s="19" t="s">
        <v>13350</v>
      </c>
      <c r="E2397" s="24" t="s">
        <v>16245</v>
      </c>
      <c r="F2397" s="18">
        <f t="shared" si="113"/>
        <v>3</v>
      </c>
      <c r="G2397" s="23" t="s">
        <v>12026</v>
      </c>
      <c r="H2397" s="23" t="s">
        <v>13945</v>
      </c>
      <c r="I2397" s="19" t="s">
        <v>12027</v>
      </c>
      <c r="J2397" s="41">
        <v>594778</v>
      </c>
      <c r="K2397" s="42">
        <v>0.10000033625991546</v>
      </c>
      <c r="L2397" s="41">
        <v>59478</v>
      </c>
      <c r="M2397" s="41">
        <v>654256</v>
      </c>
      <c r="N2397">
        <f>+VLOOKUP(C2397,'Thanh toán '!M$1335:N$6972,2,0)</f>
        <v>654256</v>
      </c>
      <c r="O2397" s="61">
        <f t="shared" si="114"/>
        <v>0</v>
      </c>
    </row>
    <row r="2398" spans="1:15" hidden="1" x14ac:dyDescent="0.3">
      <c r="A2398" s="18">
        <v>2023</v>
      </c>
      <c r="B2398" s="19" t="s">
        <v>16246</v>
      </c>
      <c r="C2398" s="19">
        <f t="shared" si="112"/>
        <v>15972</v>
      </c>
      <c r="D2398" s="19" t="s">
        <v>13350</v>
      </c>
      <c r="E2398" s="24" t="s">
        <v>16245</v>
      </c>
      <c r="F2398" s="18">
        <f t="shared" si="113"/>
        <v>3</v>
      </c>
      <c r="G2398" s="23" t="s">
        <v>12438</v>
      </c>
      <c r="H2398" s="23" t="s">
        <v>12438</v>
      </c>
      <c r="I2398" s="19" t="s">
        <v>12439</v>
      </c>
      <c r="J2398" s="41">
        <v>5688140</v>
      </c>
      <c r="K2398" s="42">
        <v>0.1</v>
      </c>
      <c r="L2398" s="41">
        <v>568814</v>
      </c>
      <c r="M2398" s="41">
        <v>6256954</v>
      </c>
      <c r="N2398">
        <f>+VLOOKUP(C2398,'Thanh toán '!M$1335:N$6972,2,0)</f>
        <v>6256954</v>
      </c>
      <c r="O2398" s="61">
        <f t="shared" si="114"/>
        <v>0</v>
      </c>
    </row>
    <row r="2399" spans="1:15" hidden="1" x14ac:dyDescent="0.3">
      <c r="A2399" s="18">
        <v>2023</v>
      </c>
      <c r="B2399" s="19" t="s">
        <v>16247</v>
      </c>
      <c r="C2399" s="19">
        <f t="shared" si="112"/>
        <v>15989</v>
      </c>
      <c r="D2399" s="19" t="s">
        <v>13350</v>
      </c>
      <c r="E2399" s="24" t="s">
        <v>16245</v>
      </c>
      <c r="F2399" s="18">
        <f t="shared" si="113"/>
        <v>3</v>
      </c>
      <c r="G2399" s="23" t="s">
        <v>11799</v>
      </c>
      <c r="H2399" s="23" t="s">
        <v>13848</v>
      </c>
      <c r="I2399" s="19" t="s">
        <v>11725</v>
      </c>
      <c r="J2399" s="41">
        <v>1289600</v>
      </c>
      <c r="K2399" s="42">
        <v>0.1</v>
      </c>
      <c r="L2399" s="41">
        <v>128960</v>
      </c>
      <c r="M2399" s="41">
        <v>1418560</v>
      </c>
      <c r="N2399">
        <f>+VLOOKUP(C2399,'Thanh toán '!M$1335:N$6972,2,0)</f>
        <v>1418560</v>
      </c>
      <c r="O2399" s="61">
        <f t="shared" si="114"/>
        <v>0</v>
      </c>
    </row>
    <row r="2400" spans="1:15" hidden="1" x14ac:dyDescent="0.3">
      <c r="A2400" s="18">
        <v>2023</v>
      </c>
      <c r="B2400" s="19" t="s">
        <v>16248</v>
      </c>
      <c r="C2400" s="19">
        <f t="shared" si="112"/>
        <v>16009</v>
      </c>
      <c r="D2400" s="19" t="s">
        <v>13350</v>
      </c>
      <c r="E2400" s="24" t="s">
        <v>16245</v>
      </c>
      <c r="F2400" s="18">
        <f t="shared" si="113"/>
        <v>3</v>
      </c>
      <c r="G2400" s="23" t="s">
        <v>12589</v>
      </c>
      <c r="H2400" s="23" t="s">
        <v>12589</v>
      </c>
      <c r="I2400" s="19" t="s">
        <v>12590</v>
      </c>
      <c r="J2400" s="41">
        <v>3778050</v>
      </c>
      <c r="K2400" s="42">
        <v>0.1</v>
      </c>
      <c r="L2400" s="41">
        <v>377805</v>
      </c>
      <c r="M2400" s="41">
        <v>4155855</v>
      </c>
      <c r="N2400">
        <f>+VLOOKUP(C2400,'Thanh toán '!M$1335:N$6972,2,0)</f>
        <v>4155855</v>
      </c>
      <c r="O2400" s="61">
        <f t="shared" si="114"/>
        <v>0</v>
      </c>
    </row>
    <row r="2401" spans="1:15" hidden="1" x14ac:dyDescent="0.3">
      <c r="A2401" s="18">
        <v>2023</v>
      </c>
      <c r="B2401" s="19" t="s">
        <v>16249</v>
      </c>
      <c r="C2401" s="19">
        <f t="shared" si="112"/>
        <v>16083</v>
      </c>
      <c r="D2401" s="19" t="s">
        <v>13350</v>
      </c>
      <c r="E2401" s="24" t="s">
        <v>16245</v>
      </c>
      <c r="F2401" s="18">
        <f t="shared" si="113"/>
        <v>3</v>
      </c>
      <c r="G2401" s="23" t="s">
        <v>11799</v>
      </c>
      <c r="H2401" s="23" t="s">
        <v>13677</v>
      </c>
      <c r="I2401" s="19" t="s">
        <v>11725</v>
      </c>
      <c r="J2401" s="41">
        <v>555290</v>
      </c>
      <c r="K2401" s="42">
        <v>0.1</v>
      </c>
      <c r="L2401" s="41">
        <v>55529</v>
      </c>
      <c r="M2401" s="41">
        <v>610819</v>
      </c>
      <c r="N2401">
        <f>+VLOOKUP(C2401,'Thanh toán '!M$1335:N$6972,2,0)</f>
        <v>610819</v>
      </c>
      <c r="O2401" s="61">
        <f t="shared" si="114"/>
        <v>0</v>
      </c>
    </row>
    <row r="2402" spans="1:15" hidden="1" x14ac:dyDescent="0.3">
      <c r="A2402" s="18">
        <v>2023</v>
      </c>
      <c r="B2402" s="19" t="s">
        <v>16250</v>
      </c>
      <c r="C2402" s="19">
        <f t="shared" si="112"/>
        <v>16116</v>
      </c>
      <c r="D2402" s="19" t="s">
        <v>13350</v>
      </c>
      <c r="E2402" s="24" t="s">
        <v>16245</v>
      </c>
      <c r="F2402" s="18">
        <f t="shared" si="113"/>
        <v>3</v>
      </c>
      <c r="G2402" s="23" t="s">
        <v>12245</v>
      </c>
      <c r="H2402" s="23" t="s">
        <v>12245</v>
      </c>
      <c r="I2402" s="19" t="s">
        <v>12246</v>
      </c>
      <c r="J2402" s="41">
        <v>848400</v>
      </c>
      <c r="K2402" s="42">
        <v>0.1</v>
      </c>
      <c r="L2402" s="41">
        <v>84840</v>
      </c>
      <c r="M2402" s="41">
        <v>933240</v>
      </c>
      <c r="N2402">
        <f>+VLOOKUP(C2402,'Thanh toán '!M$1335:N$6972,2,0)</f>
        <v>933240</v>
      </c>
      <c r="O2402" s="61">
        <f t="shared" si="114"/>
        <v>0</v>
      </c>
    </row>
    <row r="2403" spans="1:15" hidden="1" x14ac:dyDescent="0.3">
      <c r="A2403" s="43">
        <v>2023</v>
      </c>
      <c r="B2403" s="44" t="s">
        <v>16251</v>
      </c>
      <c r="C2403" s="19">
        <f t="shared" si="112"/>
        <v>16187</v>
      </c>
      <c r="D2403" s="44" t="s">
        <v>13350</v>
      </c>
      <c r="E2403" s="45" t="s">
        <v>16245</v>
      </c>
      <c r="F2403" s="18">
        <f t="shared" si="113"/>
        <v>3</v>
      </c>
      <c r="G2403" s="46" t="s">
        <v>11799</v>
      </c>
      <c r="H2403" s="46" t="s">
        <v>14730</v>
      </c>
      <c r="I2403" s="44" t="s">
        <v>11725</v>
      </c>
      <c r="J2403" s="47">
        <v>555290</v>
      </c>
      <c r="K2403" s="48">
        <v>0.1</v>
      </c>
      <c r="L2403" s="47">
        <v>55529</v>
      </c>
      <c r="M2403" s="47">
        <v>610819</v>
      </c>
      <c r="N2403">
        <f>+VLOOKUP(C2403,'Thanh toán '!M$1335:N$6972,2,0)</f>
        <v>610819</v>
      </c>
      <c r="O2403" s="61">
        <f t="shared" si="114"/>
        <v>0</v>
      </c>
    </row>
    <row r="2404" spans="1:15" hidden="1" x14ac:dyDescent="0.3">
      <c r="A2404" s="18">
        <v>2023</v>
      </c>
      <c r="B2404" s="19" t="s">
        <v>16252</v>
      </c>
      <c r="C2404" s="19">
        <f t="shared" si="112"/>
        <v>16188</v>
      </c>
      <c r="D2404" s="19" t="s">
        <v>13350</v>
      </c>
      <c r="E2404" s="24" t="s">
        <v>16245</v>
      </c>
      <c r="F2404" s="18">
        <f t="shared" si="113"/>
        <v>3</v>
      </c>
      <c r="G2404" s="23" t="s">
        <v>12239</v>
      </c>
      <c r="H2404" s="23" t="s">
        <v>13476</v>
      </c>
      <c r="I2404" s="19" t="s">
        <v>12240</v>
      </c>
      <c r="J2404" s="41">
        <v>1297790</v>
      </c>
      <c r="K2404" s="42">
        <v>0.1</v>
      </c>
      <c r="L2404" s="41">
        <v>129779</v>
      </c>
      <c r="M2404" s="41">
        <v>1427569</v>
      </c>
      <c r="N2404">
        <f>+VLOOKUP(C2404,'Thanh toán '!M$1335:N$6972,2,0)</f>
        <v>1427569</v>
      </c>
      <c r="O2404" s="61">
        <f t="shared" si="114"/>
        <v>0</v>
      </c>
    </row>
    <row r="2405" spans="1:15" hidden="1" x14ac:dyDescent="0.3">
      <c r="A2405" s="18">
        <v>2023</v>
      </c>
      <c r="B2405" s="19" t="s">
        <v>16253</v>
      </c>
      <c r="C2405" s="19">
        <f t="shared" si="112"/>
        <v>16360</v>
      </c>
      <c r="D2405" s="19" t="s">
        <v>13350</v>
      </c>
      <c r="E2405" s="24" t="s">
        <v>16245</v>
      </c>
      <c r="F2405" s="18">
        <f t="shared" si="113"/>
        <v>3</v>
      </c>
      <c r="G2405" s="23" t="s">
        <v>12239</v>
      </c>
      <c r="H2405" s="23" t="s">
        <v>14173</v>
      </c>
      <c r="I2405" s="19" t="s">
        <v>12240</v>
      </c>
      <c r="J2405" s="41">
        <v>2947160</v>
      </c>
      <c r="K2405" s="42">
        <v>0.1</v>
      </c>
      <c r="L2405" s="41">
        <v>294716</v>
      </c>
      <c r="M2405" s="41">
        <v>3241876</v>
      </c>
      <c r="N2405">
        <f>+VLOOKUP(C2405,'Thanh toán '!M$1335:N$6972,2,0)</f>
        <v>3241876</v>
      </c>
      <c r="O2405" s="61">
        <f t="shared" si="114"/>
        <v>0</v>
      </c>
    </row>
    <row r="2406" spans="1:15" hidden="1" x14ac:dyDescent="0.3">
      <c r="A2406" s="18">
        <v>2023</v>
      </c>
      <c r="B2406" s="19" t="s">
        <v>16254</v>
      </c>
      <c r="C2406" s="19">
        <f t="shared" si="112"/>
        <v>16361</v>
      </c>
      <c r="D2406" s="19" t="s">
        <v>13350</v>
      </c>
      <c r="E2406" s="24" t="s">
        <v>16245</v>
      </c>
      <c r="F2406" s="18">
        <f t="shared" si="113"/>
        <v>3</v>
      </c>
      <c r="G2406" s="23" t="s">
        <v>11799</v>
      </c>
      <c r="H2406" s="23" t="s">
        <v>14207</v>
      </c>
      <c r="I2406" s="19" t="s">
        <v>11725</v>
      </c>
      <c r="J2406" s="41">
        <v>368978</v>
      </c>
      <c r="K2406" s="42">
        <v>0.10000054203773667</v>
      </c>
      <c r="L2406" s="41">
        <v>36898</v>
      </c>
      <c r="M2406" s="41">
        <v>405876</v>
      </c>
      <c r="N2406">
        <f>+VLOOKUP(C2406,'Thanh toán '!M$1335:N$6972,2,0)</f>
        <v>405876</v>
      </c>
      <c r="O2406" s="61">
        <f t="shared" si="114"/>
        <v>0</v>
      </c>
    </row>
    <row r="2407" spans="1:15" hidden="1" x14ac:dyDescent="0.3">
      <c r="A2407" s="18">
        <v>2023</v>
      </c>
      <c r="B2407" s="19" t="s">
        <v>16255</v>
      </c>
      <c r="C2407" s="19">
        <f t="shared" si="112"/>
        <v>16372</v>
      </c>
      <c r="D2407" s="19" t="s">
        <v>13350</v>
      </c>
      <c r="E2407" s="24" t="s">
        <v>16245</v>
      </c>
      <c r="F2407" s="18">
        <f t="shared" si="113"/>
        <v>3</v>
      </c>
      <c r="G2407" s="23" t="s">
        <v>11799</v>
      </c>
      <c r="H2407" s="23" t="s">
        <v>13636</v>
      </c>
      <c r="I2407" s="19" t="s">
        <v>11725</v>
      </c>
      <c r="J2407" s="41">
        <v>800693</v>
      </c>
      <c r="K2407" s="42">
        <v>9.9999625324562594E-2</v>
      </c>
      <c r="L2407" s="41">
        <v>80069</v>
      </c>
      <c r="M2407" s="41">
        <v>880762</v>
      </c>
      <c r="N2407">
        <f>+VLOOKUP(C2407,'Thanh toán '!M$1335:N$6972,2,0)</f>
        <v>880762</v>
      </c>
      <c r="O2407" s="61">
        <f t="shared" si="114"/>
        <v>0</v>
      </c>
    </row>
    <row r="2408" spans="1:15" hidden="1" x14ac:dyDescent="0.3">
      <c r="A2408" s="18">
        <v>2023</v>
      </c>
      <c r="B2408" s="19" t="s">
        <v>16256</v>
      </c>
      <c r="C2408" s="19">
        <f t="shared" si="112"/>
        <v>16377</v>
      </c>
      <c r="D2408" s="19" t="s">
        <v>13350</v>
      </c>
      <c r="E2408" s="24" t="s">
        <v>16245</v>
      </c>
      <c r="F2408" s="18">
        <f t="shared" si="113"/>
        <v>3</v>
      </c>
      <c r="G2408" s="23" t="s">
        <v>11799</v>
      </c>
      <c r="H2408" s="23" t="s">
        <v>13615</v>
      </c>
      <c r="I2408" s="19" t="s">
        <v>11725</v>
      </c>
      <c r="J2408" s="41">
        <v>584084</v>
      </c>
      <c r="K2408" s="42">
        <v>9.9999315166996533E-2</v>
      </c>
      <c r="L2408" s="41">
        <v>58408</v>
      </c>
      <c r="M2408" s="41">
        <v>642492</v>
      </c>
      <c r="N2408">
        <f>+VLOOKUP(C2408,'Thanh toán '!M$1335:N$6972,2,0)</f>
        <v>642492</v>
      </c>
      <c r="O2408" s="61">
        <f t="shared" si="114"/>
        <v>0</v>
      </c>
    </row>
    <row r="2409" spans="1:15" hidden="1" x14ac:dyDescent="0.3">
      <c r="A2409" s="18">
        <v>2023</v>
      </c>
      <c r="B2409" s="19" t="s">
        <v>16257</v>
      </c>
      <c r="C2409" s="19">
        <f t="shared" si="112"/>
        <v>16671</v>
      </c>
      <c r="D2409" s="19" t="s">
        <v>13350</v>
      </c>
      <c r="E2409" s="24" t="s">
        <v>16245</v>
      </c>
      <c r="F2409" s="18">
        <f t="shared" si="113"/>
        <v>3</v>
      </c>
      <c r="G2409" s="23" t="s">
        <v>12221</v>
      </c>
      <c r="H2409" s="23" t="s">
        <v>13855</v>
      </c>
      <c r="I2409" s="19" t="s">
        <v>12222</v>
      </c>
      <c r="J2409" s="41">
        <v>1665870</v>
      </c>
      <c r="K2409" s="42">
        <v>0.1</v>
      </c>
      <c r="L2409" s="41">
        <v>166587</v>
      </c>
      <c r="M2409" s="41">
        <v>1832457</v>
      </c>
      <c r="N2409">
        <f>+VLOOKUP(C2409,'Thanh toán '!M$1335:N$6972,2,0)</f>
        <v>1832457</v>
      </c>
      <c r="O2409" s="61">
        <f t="shared" si="114"/>
        <v>0</v>
      </c>
    </row>
    <row r="2410" spans="1:15" hidden="1" x14ac:dyDescent="0.3">
      <c r="A2410" s="18">
        <v>2023</v>
      </c>
      <c r="B2410" s="19" t="s">
        <v>16258</v>
      </c>
      <c r="C2410" s="19">
        <f t="shared" si="112"/>
        <v>16756</v>
      </c>
      <c r="D2410" s="19" t="s">
        <v>13350</v>
      </c>
      <c r="E2410" s="24" t="s">
        <v>16245</v>
      </c>
      <c r="F2410" s="18">
        <f t="shared" si="113"/>
        <v>3</v>
      </c>
      <c r="G2410" s="23" t="s">
        <v>11799</v>
      </c>
      <c r="H2410" s="23" t="s">
        <v>14084</v>
      </c>
      <c r="I2410" s="19" t="s">
        <v>11725</v>
      </c>
      <c r="J2410" s="41">
        <v>1484859</v>
      </c>
      <c r="K2410" s="42">
        <v>0.10000006734646186</v>
      </c>
      <c r="L2410" s="41">
        <v>148486</v>
      </c>
      <c r="M2410" s="41">
        <v>1633345</v>
      </c>
      <c r="N2410">
        <f>+VLOOKUP(C2410,'Thanh toán '!M$1335:N$6972,2,0)</f>
        <v>1633345</v>
      </c>
      <c r="O2410" s="61">
        <f t="shared" si="114"/>
        <v>0</v>
      </c>
    </row>
    <row r="2411" spans="1:15" hidden="1" x14ac:dyDescent="0.3">
      <c r="A2411" s="18">
        <v>2023</v>
      </c>
      <c r="B2411" s="19" t="s">
        <v>16259</v>
      </c>
      <c r="C2411" s="19">
        <f t="shared" si="112"/>
        <v>16757</v>
      </c>
      <c r="D2411" s="19" t="s">
        <v>13350</v>
      </c>
      <c r="E2411" s="24" t="s">
        <v>16245</v>
      </c>
      <c r="F2411" s="18">
        <f t="shared" si="113"/>
        <v>3</v>
      </c>
      <c r="G2411" s="23" t="s">
        <v>11799</v>
      </c>
      <c r="H2411" s="23" t="s">
        <v>13673</v>
      </c>
      <c r="I2411" s="19" t="s">
        <v>11725</v>
      </c>
      <c r="J2411" s="41">
        <v>484528</v>
      </c>
      <c r="K2411" s="42">
        <v>0.10000041277284286</v>
      </c>
      <c r="L2411" s="41">
        <v>48453</v>
      </c>
      <c r="M2411" s="41">
        <v>532981</v>
      </c>
      <c r="N2411">
        <f>+VLOOKUP(C2411,'Thanh toán '!M$1335:N$6972,2,0)</f>
        <v>532981</v>
      </c>
      <c r="O2411" s="61">
        <f t="shared" si="114"/>
        <v>0</v>
      </c>
    </row>
    <row r="2412" spans="1:15" hidden="1" x14ac:dyDescent="0.3">
      <c r="A2412" s="18">
        <v>2023</v>
      </c>
      <c r="B2412" s="19" t="s">
        <v>16260</v>
      </c>
      <c r="C2412" s="19">
        <f t="shared" si="112"/>
        <v>16837</v>
      </c>
      <c r="D2412" s="19" t="s">
        <v>13350</v>
      </c>
      <c r="E2412" s="24" t="s">
        <v>16245</v>
      </c>
      <c r="F2412" s="18">
        <f t="shared" si="113"/>
        <v>3</v>
      </c>
      <c r="G2412" s="23" t="s">
        <v>11860</v>
      </c>
      <c r="H2412" s="23" t="s">
        <v>16261</v>
      </c>
      <c r="I2412" s="19" t="s">
        <v>11719</v>
      </c>
      <c r="J2412" s="41">
        <v>874899</v>
      </c>
      <c r="K2412" s="42">
        <v>0.10000011429890765</v>
      </c>
      <c r="L2412" s="41">
        <v>87490</v>
      </c>
      <c r="M2412" s="41">
        <v>962389</v>
      </c>
      <c r="N2412">
        <f>+VLOOKUP(C2412,'Thanh toán '!M$1335:N$6972,2,0)</f>
        <v>962389</v>
      </c>
      <c r="O2412" s="61">
        <f t="shared" si="114"/>
        <v>0</v>
      </c>
    </row>
    <row r="2413" spans="1:15" hidden="1" x14ac:dyDescent="0.3">
      <c r="A2413" s="18">
        <v>2023</v>
      </c>
      <c r="B2413" s="19" t="s">
        <v>16262</v>
      </c>
      <c r="C2413" s="19">
        <f t="shared" si="112"/>
        <v>16919</v>
      </c>
      <c r="D2413" s="19" t="s">
        <v>13350</v>
      </c>
      <c r="E2413" s="24" t="s">
        <v>16245</v>
      </c>
      <c r="F2413" s="18">
        <f t="shared" si="113"/>
        <v>3</v>
      </c>
      <c r="G2413" s="23" t="s">
        <v>11799</v>
      </c>
      <c r="H2413" s="23" t="s">
        <v>14096</v>
      </c>
      <c r="I2413" s="19" t="s">
        <v>11725</v>
      </c>
      <c r="J2413" s="41">
        <v>806200</v>
      </c>
      <c r="K2413" s="42">
        <v>0.1</v>
      </c>
      <c r="L2413" s="41">
        <v>80620</v>
      </c>
      <c r="M2413" s="41">
        <v>886820</v>
      </c>
      <c r="N2413">
        <f>+VLOOKUP(C2413,'Thanh toán '!M$1335:N$6972,2,0)</f>
        <v>886820</v>
      </c>
      <c r="O2413" s="61">
        <f t="shared" si="114"/>
        <v>0</v>
      </c>
    </row>
    <row r="2414" spans="1:15" hidden="1" x14ac:dyDescent="0.3">
      <c r="A2414" s="18">
        <v>2023</v>
      </c>
      <c r="B2414" s="19" t="s">
        <v>16263</v>
      </c>
      <c r="C2414" s="19">
        <f t="shared" si="112"/>
        <v>17386</v>
      </c>
      <c r="D2414" s="19" t="s">
        <v>13350</v>
      </c>
      <c r="E2414" s="24" t="s">
        <v>16245</v>
      </c>
      <c r="F2414" s="18">
        <f t="shared" si="113"/>
        <v>3</v>
      </c>
      <c r="G2414" s="23" t="s">
        <v>12254</v>
      </c>
      <c r="H2414" s="23" t="s">
        <v>12254</v>
      </c>
      <c r="I2414" s="19" t="s">
        <v>12255</v>
      </c>
      <c r="J2414" s="41">
        <v>2023910</v>
      </c>
      <c r="K2414" s="42">
        <v>0.1</v>
      </c>
      <c r="L2414" s="41">
        <v>202391</v>
      </c>
      <c r="M2414" s="41">
        <v>2226301</v>
      </c>
      <c r="N2414">
        <f>+VLOOKUP(C2414,'Thanh toán '!M$1335:N$6972,2,0)</f>
        <v>2226301</v>
      </c>
      <c r="O2414" s="61">
        <f t="shared" si="114"/>
        <v>0</v>
      </c>
    </row>
    <row r="2415" spans="1:15" hidden="1" x14ac:dyDescent="0.3">
      <c r="A2415" s="18">
        <v>2023</v>
      </c>
      <c r="B2415" s="19" t="s">
        <v>16264</v>
      </c>
      <c r="C2415" s="19">
        <f t="shared" si="112"/>
        <v>17387</v>
      </c>
      <c r="D2415" s="19" t="s">
        <v>13350</v>
      </c>
      <c r="E2415" s="24" t="s">
        <v>16245</v>
      </c>
      <c r="F2415" s="18">
        <f t="shared" si="113"/>
        <v>3</v>
      </c>
      <c r="G2415" s="23" t="s">
        <v>12257</v>
      </c>
      <c r="H2415" s="23" t="s">
        <v>12257</v>
      </c>
      <c r="I2415" s="19" t="s">
        <v>12258</v>
      </c>
      <c r="J2415" s="41">
        <v>1683300</v>
      </c>
      <c r="K2415" s="42">
        <v>0.1</v>
      </c>
      <c r="L2415" s="41">
        <v>168330</v>
      </c>
      <c r="M2415" s="41">
        <v>1851630</v>
      </c>
      <c r="N2415">
        <f>+VLOOKUP(C2415,'Thanh toán '!M$1335:N$6972,2,0)</f>
        <v>1851630</v>
      </c>
      <c r="O2415" s="61">
        <f t="shared" si="114"/>
        <v>0</v>
      </c>
    </row>
    <row r="2416" spans="1:15" hidden="1" x14ac:dyDescent="0.3">
      <c r="A2416" s="18">
        <v>2023</v>
      </c>
      <c r="B2416" s="19" t="s">
        <v>16265</v>
      </c>
      <c r="C2416" s="19">
        <f t="shared" si="112"/>
        <v>17431</v>
      </c>
      <c r="D2416" s="19" t="s">
        <v>13350</v>
      </c>
      <c r="E2416" s="24" t="s">
        <v>16245</v>
      </c>
      <c r="F2416" s="18">
        <f t="shared" si="113"/>
        <v>3</v>
      </c>
      <c r="G2416" s="23" t="s">
        <v>11860</v>
      </c>
      <c r="H2416" s="23" t="s">
        <v>13777</v>
      </c>
      <c r="I2416" s="19" t="s">
        <v>11719</v>
      </c>
      <c r="J2416" s="41">
        <v>618065</v>
      </c>
      <c r="K2416" s="42">
        <v>0.10000080897640216</v>
      </c>
      <c r="L2416" s="41">
        <v>61807</v>
      </c>
      <c r="M2416" s="41">
        <v>679872</v>
      </c>
      <c r="N2416">
        <f>+VLOOKUP(C2416,'Thanh toán '!M$1335:N$6972,2,0)</f>
        <v>679872</v>
      </c>
      <c r="O2416" s="61">
        <f t="shared" si="114"/>
        <v>0</v>
      </c>
    </row>
    <row r="2417" spans="1:15" hidden="1" x14ac:dyDescent="0.3">
      <c r="A2417" s="18">
        <v>2023</v>
      </c>
      <c r="B2417" s="19" t="s">
        <v>16266</v>
      </c>
      <c r="C2417" s="19">
        <f t="shared" si="112"/>
        <v>17436</v>
      </c>
      <c r="D2417" s="19" t="s">
        <v>13350</v>
      </c>
      <c r="E2417" s="24" t="s">
        <v>16267</v>
      </c>
      <c r="F2417" s="18">
        <f t="shared" si="113"/>
        <v>3</v>
      </c>
      <c r="G2417" s="23" t="s">
        <v>11860</v>
      </c>
      <c r="H2417" s="23" t="s">
        <v>13787</v>
      </c>
      <c r="I2417" s="19" t="s">
        <v>11719</v>
      </c>
      <c r="J2417" s="41">
        <v>1346927</v>
      </c>
      <c r="K2417" s="42">
        <v>0.10000022272921992</v>
      </c>
      <c r="L2417" s="41">
        <v>134693</v>
      </c>
      <c r="M2417" s="41">
        <v>1481620</v>
      </c>
      <c r="N2417">
        <f>+VLOOKUP(C2417,'Thanh toán '!M$1335:N$6972,2,0)</f>
        <v>1481620</v>
      </c>
      <c r="O2417" s="61">
        <f t="shared" si="114"/>
        <v>0</v>
      </c>
    </row>
    <row r="2418" spans="1:15" hidden="1" x14ac:dyDescent="0.3">
      <c r="A2418" s="18">
        <v>2023</v>
      </c>
      <c r="B2418" s="19" t="s">
        <v>16268</v>
      </c>
      <c r="C2418" s="19">
        <f t="shared" si="112"/>
        <v>17437</v>
      </c>
      <c r="D2418" s="19" t="s">
        <v>13350</v>
      </c>
      <c r="E2418" s="24" t="s">
        <v>16267</v>
      </c>
      <c r="F2418" s="18">
        <f t="shared" si="113"/>
        <v>3</v>
      </c>
      <c r="G2418" s="23" t="s">
        <v>11860</v>
      </c>
      <c r="H2418" s="23" t="s">
        <v>13787</v>
      </c>
      <c r="I2418" s="19" t="s">
        <v>11719</v>
      </c>
      <c r="J2418" s="41">
        <v>695520</v>
      </c>
      <c r="K2418" s="42">
        <v>0.1</v>
      </c>
      <c r="L2418" s="41">
        <v>69552</v>
      </c>
      <c r="M2418" s="41">
        <v>765072</v>
      </c>
      <c r="N2418">
        <f>+VLOOKUP(C2418,'Thanh toán '!M$1335:N$6972,2,0)</f>
        <v>765072</v>
      </c>
      <c r="O2418" s="61">
        <f t="shared" si="114"/>
        <v>0</v>
      </c>
    </row>
    <row r="2419" spans="1:15" hidden="1" x14ac:dyDescent="0.3">
      <c r="A2419" s="18">
        <v>2023</v>
      </c>
      <c r="B2419" s="19" t="s">
        <v>16269</v>
      </c>
      <c r="C2419" s="19">
        <f t="shared" si="112"/>
        <v>17439</v>
      </c>
      <c r="D2419" s="19" t="s">
        <v>13350</v>
      </c>
      <c r="E2419" s="24" t="s">
        <v>16267</v>
      </c>
      <c r="F2419" s="18">
        <f t="shared" si="113"/>
        <v>3</v>
      </c>
      <c r="G2419" s="23" t="s">
        <v>11799</v>
      </c>
      <c r="H2419" s="23" t="s">
        <v>13830</v>
      </c>
      <c r="I2419" s="19" t="s">
        <v>11725</v>
      </c>
      <c r="J2419" s="41">
        <v>553467</v>
      </c>
      <c r="K2419" s="42">
        <v>0.10000054203773667</v>
      </c>
      <c r="L2419" s="41">
        <v>55347</v>
      </c>
      <c r="M2419" s="41">
        <v>608814</v>
      </c>
      <c r="N2419">
        <f>+VLOOKUP(C2419,'Thanh toán '!M$1335:N$6972,2,0)</f>
        <v>608814</v>
      </c>
      <c r="O2419" s="61">
        <f t="shared" si="114"/>
        <v>0</v>
      </c>
    </row>
    <row r="2420" spans="1:15" hidden="1" x14ac:dyDescent="0.3">
      <c r="A2420" s="18">
        <v>2023</v>
      </c>
      <c r="B2420" s="19" t="s">
        <v>16270</v>
      </c>
      <c r="C2420" s="19">
        <f t="shared" si="112"/>
        <v>17440</v>
      </c>
      <c r="D2420" s="19" t="s">
        <v>13350</v>
      </c>
      <c r="E2420" s="24" t="s">
        <v>16267</v>
      </c>
      <c r="F2420" s="18">
        <f t="shared" si="113"/>
        <v>3</v>
      </c>
      <c r="G2420" s="23" t="s">
        <v>11799</v>
      </c>
      <c r="H2420" s="23" t="s">
        <v>14724</v>
      </c>
      <c r="I2420" s="19" t="s">
        <v>11725</v>
      </c>
      <c r="J2420" s="41">
        <v>818532</v>
      </c>
      <c r="K2420" s="42">
        <v>9.9999755660133013E-2</v>
      </c>
      <c r="L2420" s="41">
        <v>81853</v>
      </c>
      <c r="M2420" s="41">
        <v>900385</v>
      </c>
      <c r="N2420">
        <f>+VLOOKUP(C2420,'Thanh toán '!M$1335:N$6972,2,0)</f>
        <v>900385</v>
      </c>
      <c r="O2420" s="61">
        <f t="shared" si="114"/>
        <v>0</v>
      </c>
    </row>
    <row r="2421" spans="1:15" hidden="1" x14ac:dyDescent="0.3">
      <c r="A2421" s="18">
        <v>2023</v>
      </c>
      <c r="B2421" s="19" t="s">
        <v>16271</v>
      </c>
      <c r="C2421" s="19">
        <f t="shared" si="112"/>
        <v>17441</v>
      </c>
      <c r="D2421" s="19" t="s">
        <v>13350</v>
      </c>
      <c r="E2421" s="24" t="s">
        <v>16267</v>
      </c>
      <c r="F2421" s="18">
        <f t="shared" si="113"/>
        <v>3</v>
      </c>
      <c r="G2421" s="23" t="s">
        <v>11799</v>
      </c>
      <c r="H2421" s="23" t="s">
        <v>13827</v>
      </c>
      <c r="I2421" s="19" t="s">
        <v>11725</v>
      </c>
      <c r="J2421" s="41">
        <v>1665870</v>
      </c>
      <c r="K2421" s="42">
        <v>0.1</v>
      </c>
      <c r="L2421" s="41">
        <v>166587</v>
      </c>
      <c r="M2421" s="41">
        <v>1832457</v>
      </c>
      <c r="N2421">
        <f>+VLOOKUP(C2421,'Thanh toán '!M$1335:N$6972,2,0)</f>
        <v>1832457</v>
      </c>
      <c r="O2421" s="61">
        <f t="shared" si="114"/>
        <v>0</v>
      </c>
    </row>
    <row r="2422" spans="1:15" hidden="1" x14ac:dyDescent="0.3">
      <c r="A2422" s="18">
        <v>2023</v>
      </c>
      <c r="B2422" s="19" t="s">
        <v>16272</v>
      </c>
      <c r="C2422" s="19">
        <f t="shared" si="112"/>
        <v>17446</v>
      </c>
      <c r="D2422" s="19" t="s">
        <v>13350</v>
      </c>
      <c r="E2422" s="24" t="s">
        <v>16267</v>
      </c>
      <c r="F2422" s="18">
        <f t="shared" si="113"/>
        <v>3</v>
      </c>
      <c r="G2422" s="23" t="s">
        <v>12360</v>
      </c>
      <c r="H2422" s="23" t="s">
        <v>12360</v>
      </c>
      <c r="I2422" s="19" t="s">
        <v>12361</v>
      </c>
      <c r="J2422" s="41">
        <v>2158575</v>
      </c>
      <c r="K2422" s="42">
        <v>0.10000023163429578</v>
      </c>
      <c r="L2422" s="41">
        <v>215858</v>
      </c>
      <c r="M2422" s="41">
        <v>2374433</v>
      </c>
      <c r="N2422">
        <f>+VLOOKUP(C2422,'Thanh toán '!M$1335:N$6972,2,0)</f>
        <v>2374433</v>
      </c>
      <c r="O2422" s="61">
        <f t="shared" si="114"/>
        <v>0</v>
      </c>
    </row>
    <row r="2423" spans="1:15" hidden="1" x14ac:dyDescent="0.3">
      <c r="A2423" s="18">
        <v>2023</v>
      </c>
      <c r="B2423" s="19" t="s">
        <v>16273</v>
      </c>
      <c r="C2423" s="19">
        <f t="shared" si="112"/>
        <v>17448</v>
      </c>
      <c r="D2423" s="19" t="s">
        <v>13350</v>
      </c>
      <c r="E2423" s="24" t="s">
        <v>16267</v>
      </c>
      <c r="F2423" s="18">
        <f t="shared" si="113"/>
        <v>3</v>
      </c>
      <c r="G2423" s="23" t="s">
        <v>11799</v>
      </c>
      <c r="H2423" s="23" t="s">
        <v>13489</v>
      </c>
      <c r="I2423" s="19" t="s">
        <v>11725</v>
      </c>
      <c r="J2423" s="41">
        <v>618070</v>
      </c>
      <c r="K2423" s="42">
        <v>0.1</v>
      </c>
      <c r="L2423" s="41">
        <v>61807</v>
      </c>
      <c r="M2423" s="41">
        <v>679877</v>
      </c>
      <c r="N2423">
        <f>+VLOOKUP(C2423,'Thanh toán '!M$1335:N$6972,2,0)</f>
        <v>679877</v>
      </c>
      <c r="O2423" s="61">
        <f t="shared" si="114"/>
        <v>0</v>
      </c>
    </row>
    <row r="2424" spans="1:15" hidden="1" x14ac:dyDescent="0.3">
      <c r="A2424" s="18">
        <v>2023</v>
      </c>
      <c r="B2424" s="19" t="s">
        <v>16274</v>
      </c>
      <c r="C2424" s="19">
        <f t="shared" si="112"/>
        <v>17450</v>
      </c>
      <c r="D2424" s="19" t="s">
        <v>13350</v>
      </c>
      <c r="E2424" s="24" t="s">
        <v>16267</v>
      </c>
      <c r="F2424" s="18">
        <f t="shared" si="113"/>
        <v>3</v>
      </c>
      <c r="G2424" s="23" t="s">
        <v>11799</v>
      </c>
      <c r="H2424" s="23" t="s">
        <v>14397</v>
      </c>
      <c r="I2424" s="19" t="s">
        <v>11725</v>
      </c>
      <c r="J2424" s="41">
        <v>397772</v>
      </c>
      <c r="K2424" s="42">
        <v>9.9999497199400655E-2</v>
      </c>
      <c r="L2424" s="41">
        <v>39777</v>
      </c>
      <c r="M2424" s="41">
        <v>437549</v>
      </c>
      <c r="N2424">
        <f>+VLOOKUP(C2424,'Thanh toán '!M$1335:N$6972,2,0)</f>
        <v>437549</v>
      </c>
      <c r="O2424" s="61">
        <f t="shared" si="114"/>
        <v>0</v>
      </c>
    </row>
    <row r="2425" spans="1:15" hidden="1" x14ac:dyDescent="0.3">
      <c r="A2425" s="18">
        <v>2023</v>
      </c>
      <c r="B2425" s="19" t="s">
        <v>16275</v>
      </c>
      <c r="C2425" s="19">
        <f t="shared" si="112"/>
        <v>17454</v>
      </c>
      <c r="D2425" s="19" t="s">
        <v>13350</v>
      </c>
      <c r="E2425" s="24" t="s">
        <v>16267</v>
      </c>
      <c r="F2425" s="18">
        <f t="shared" si="113"/>
        <v>3</v>
      </c>
      <c r="G2425" s="23" t="s">
        <v>11860</v>
      </c>
      <c r="H2425" s="23" t="s">
        <v>16276</v>
      </c>
      <c r="I2425" s="19" t="s">
        <v>11719</v>
      </c>
      <c r="J2425" s="41">
        <v>1185687</v>
      </c>
      <c r="K2425" s="42">
        <v>0.10000025301787065</v>
      </c>
      <c r="L2425" s="41">
        <v>118569</v>
      </c>
      <c r="M2425" s="41">
        <v>1304256</v>
      </c>
      <c r="N2425">
        <f>+VLOOKUP(C2425,'Thanh toán '!M$1335:N$6972,2,0)</f>
        <v>1304256</v>
      </c>
      <c r="O2425" s="61">
        <f t="shared" si="114"/>
        <v>0</v>
      </c>
    </row>
    <row r="2426" spans="1:15" hidden="1" x14ac:dyDescent="0.3">
      <c r="A2426" s="18">
        <v>2023</v>
      </c>
      <c r="B2426" s="19" t="s">
        <v>16277</v>
      </c>
      <c r="C2426" s="19">
        <f t="shared" si="112"/>
        <v>17455</v>
      </c>
      <c r="D2426" s="19" t="s">
        <v>13350</v>
      </c>
      <c r="E2426" s="24" t="s">
        <v>16267</v>
      </c>
      <c r="F2426" s="18">
        <f t="shared" si="113"/>
        <v>3</v>
      </c>
      <c r="G2426" s="23" t="s">
        <v>12336</v>
      </c>
      <c r="H2426" s="23" t="s">
        <v>12336</v>
      </c>
      <c r="I2426" s="19" t="s">
        <v>12337</v>
      </c>
      <c r="J2426" s="41">
        <v>3904126</v>
      </c>
      <c r="K2426" s="42">
        <v>0.10000010245570967</v>
      </c>
      <c r="L2426" s="41">
        <v>390413</v>
      </c>
      <c r="M2426" s="41">
        <v>4294539</v>
      </c>
      <c r="N2426">
        <f>+VLOOKUP(C2426,'Thanh toán '!M$1335:N$6972,2,0)</f>
        <v>4294539</v>
      </c>
      <c r="O2426" s="61">
        <f t="shared" si="114"/>
        <v>0</v>
      </c>
    </row>
    <row r="2427" spans="1:15" hidden="1" x14ac:dyDescent="0.3">
      <c r="A2427" s="18">
        <v>2023</v>
      </c>
      <c r="B2427" s="19" t="s">
        <v>16278</v>
      </c>
      <c r="C2427" s="19">
        <f t="shared" si="112"/>
        <v>17457</v>
      </c>
      <c r="D2427" s="19" t="s">
        <v>13350</v>
      </c>
      <c r="E2427" s="24" t="s">
        <v>16267</v>
      </c>
      <c r="F2427" s="18">
        <f t="shared" si="113"/>
        <v>3</v>
      </c>
      <c r="G2427" s="23" t="s">
        <v>11860</v>
      </c>
      <c r="H2427" s="23" t="s">
        <v>13797</v>
      </c>
      <c r="I2427" s="19" t="s">
        <v>11719</v>
      </c>
      <c r="J2427" s="41">
        <v>1365215</v>
      </c>
      <c r="K2427" s="42">
        <v>0.10000036624267973</v>
      </c>
      <c r="L2427" s="41">
        <v>136522</v>
      </c>
      <c r="M2427" s="41">
        <v>1501737</v>
      </c>
      <c r="N2427">
        <f>+VLOOKUP(C2427,'Thanh toán '!M$1335:N$6972,2,0)</f>
        <v>1501737</v>
      </c>
      <c r="O2427" s="61">
        <f t="shared" si="114"/>
        <v>0</v>
      </c>
    </row>
    <row r="2428" spans="1:15" hidden="1" x14ac:dyDescent="0.3">
      <c r="A2428" s="18">
        <v>2023</v>
      </c>
      <c r="B2428" s="19" t="s">
        <v>16279</v>
      </c>
      <c r="C2428" s="19">
        <f t="shared" si="112"/>
        <v>17462</v>
      </c>
      <c r="D2428" s="19" t="s">
        <v>13350</v>
      </c>
      <c r="E2428" s="24" t="s">
        <v>16267</v>
      </c>
      <c r="F2428" s="18">
        <f t="shared" si="113"/>
        <v>3</v>
      </c>
      <c r="G2428" s="23" t="s">
        <v>12239</v>
      </c>
      <c r="H2428" s="23" t="s">
        <v>13824</v>
      </c>
      <c r="I2428" s="19" t="s">
        <v>12240</v>
      </c>
      <c r="J2428" s="41">
        <v>1428360</v>
      </c>
      <c r="K2428" s="42">
        <v>0.1</v>
      </c>
      <c r="L2428" s="41">
        <v>142836</v>
      </c>
      <c r="M2428" s="41">
        <v>1571196</v>
      </c>
      <c r="N2428">
        <f>+VLOOKUP(C2428,'Thanh toán '!M$1335:N$6972,2,0)</f>
        <v>1571196</v>
      </c>
      <c r="O2428" s="61">
        <f t="shared" si="114"/>
        <v>0</v>
      </c>
    </row>
    <row r="2429" spans="1:15" hidden="1" x14ac:dyDescent="0.3">
      <c r="A2429" s="18">
        <v>2023</v>
      </c>
      <c r="B2429" s="19" t="s">
        <v>16280</v>
      </c>
      <c r="C2429" s="19">
        <f t="shared" si="112"/>
        <v>17463</v>
      </c>
      <c r="D2429" s="19" t="s">
        <v>13350</v>
      </c>
      <c r="E2429" s="24" t="s">
        <v>16267</v>
      </c>
      <c r="F2429" s="18">
        <f t="shared" si="113"/>
        <v>3</v>
      </c>
      <c r="G2429" s="23" t="s">
        <v>11799</v>
      </c>
      <c r="H2429" s="23" t="s">
        <v>13623</v>
      </c>
      <c r="I2429" s="19" t="s">
        <v>11725</v>
      </c>
      <c r="J2429" s="41">
        <v>704013</v>
      </c>
      <c r="K2429" s="42">
        <v>9.999957387150521E-2</v>
      </c>
      <c r="L2429" s="41">
        <v>70401</v>
      </c>
      <c r="M2429" s="41">
        <v>774414</v>
      </c>
      <c r="N2429">
        <f>+VLOOKUP(C2429,'Thanh toán '!M$1335:N$6972,2,0)</f>
        <v>774414</v>
      </c>
      <c r="O2429" s="61">
        <f t="shared" si="114"/>
        <v>0</v>
      </c>
    </row>
    <row r="2430" spans="1:15" hidden="1" x14ac:dyDescent="0.3">
      <c r="A2430" s="18">
        <v>2023</v>
      </c>
      <c r="B2430" s="19" t="s">
        <v>16281</v>
      </c>
      <c r="C2430" s="19">
        <f t="shared" si="112"/>
        <v>17464</v>
      </c>
      <c r="D2430" s="19" t="s">
        <v>13350</v>
      </c>
      <c r="E2430" s="24" t="s">
        <v>16267</v>
      </c>
      <c r="F2430" s="18">
        <f t="shared" si="113"/>
        <v>3</v>
      </c>
      <c r="G2430" s="23" t="s">
        <v>11799</v>
      </c>
      <c r="H2430" s="23" t="s">
        <v>13354</v>
      </c>
      <c r="I2430" s="19" t="s">
        <v>11725</v>
      </c>
      <c r="J2430" s="41">
        <v>964308</v>
      </c>
      <c r="K2430" s="42">
        <v>0.1000002074026141</v>
      </c>
      <c r="L2430" s="41">
        <v>96431</v>
      </c>
      <c r="M2430" s="41">
        <v>1060739</v>
      </c>
      <c r="N2430">
        <f>+VLOOKUP(C2430,'Thanh toán '!M$1335:N$6972,2,0)</f>
        <v>1060739</v>
      </c>
      <c r="O2430" s="61">
        <f t="shared" si="114"/>
        <v>0</v>
      </c>
    </row>
    <row r="2431" spans="1:15" hidden="1" x14ac:dyDescent="0.3">
      <c r="A2431" s="18">
        <v>2023</v>
      </c>
      <c r="B2431" s="19" t="s">
        <v>16282</v>
      </c>
      <c r="C2431" s="19">
        <f t="shared" si="112"/>
        <v>17471</v>
      </c>
      <c r="D2431" s="19" t="s">
        <v>13350</v>
      </c>
      <c r="E2431" s="24" t="s">
        <v>16267</v>
      </c>
      <c r="F2431" s="18">
        <f t="shared" si="113"/>
        <v>3</v>
      </c>
      <c r="G2431" s="23" t="s">
        <v>11860</v>
      </c>
      <c r="H2431" s="23" t="s">
        <v>14303</v>
      </c>
      <c r="I2431" s="19" t="s">
        <v>11719</v>
      </c>
      <c r="J2431" s="41">
        <v>2292125</v>
      </c>
      <c r="K2431" s="42">
        <v>0.10000021813819054</v>
      </c>
      <c r="L2431" s="41">
        <v>229213</v>
      </c>
      <c r="M2431" s="41">
        <v>2521338</v>
      </c>
      <c r="N2431">
        <f>+VLOOKUP(C2431,'Thanh toán '!M$1335:N$6972,2,0)</f>
        <v>2521338</v>
      </c>
      <c r="O2431" s="61">
        <f t="shared" si="114"/>
        <v>0</v>
      </c>
    </row>
    <row r="2432" spans="1:15" hidden="1" x14ac:dyDescent="0.3">
      <c r="A2432" s="18">
        <v>2023</v>
      </c>
      <c r="B2432" s="19" t="s">
        <v>16283</v>
      </c>
      <c r="C2432" s="19">
        <f t="shared" si="112"/>
        <v>17472</v>
      </c>
      <c r="D2432" s="19" t="s">
        <v>13350</v>
      </c>
      <c r="E2432" s="24" t="s">
        <v>16267</v>
      </c>
      <c r="F2432" s="18">
        <f t="shared" si="113"/>
        <v>3</v>
      </c>
      <c r="G2432" s="23" t="s">
        <v>12293</v>
      </c>
      <c r="H2432" s="23" t="s">
        <v>12293</v>
      </c>
      <c r="I2432" s="19" t="s">
        <v>12294</v>
      </c>
      <c r="J2432" s="41">
        <v>1529816</v>
      </c>
      <c r="K2432" s="42">
        <v>0.10000026146935317</v>
      </c>
      <c r="L2432" s="41">
        <v>152982</v>
      </c>
      <c r="M2432" s="41">
        <v>1682798</v>
      </c>
      <c r="N2432">
        <f>+VLOOKUP(C2432,'Thanh toán '!M$1335:N$6972,2,0)</f>
        <v>1682798</v>
      </c>
      <c r="O2432" s="61">
        <f t="shared" si="114"/>
        <v>0</v>
      </c>
    </row>
    <row r="2433" spans="1:15" hidden="1" x14ac:dyDescent="0.3">
      <c r="A2433" s="18">
        <v>2023</v>
      </c>
      <c r="B2433" s="19" t="s">
        <v>16284</v>
      </c>
      <c r="C2433" s="19">
        <f t="shared" si="112"/>
        <v>17475</v>
      </c>
      <c r="D2433" s="19" t="s">
        <v>13350</v>
      </c>
      <c r="E2433" s="24" t="s">
        <v>16267</v>
      </c>
      <c r="F2433" s="18">
        <f t="shared" si="113"/>
        <v>3</v>
      </c>
      <c r="G2433" s="23" t="s">
        <v>12363</v>
      </c>
      <c r="H2433" s="23" t="s">
        <v>12363</v>
      </c>
      <c r="I2433" s="19" t="s">
        <v>12364</v>
      </c>
      <c r="J2433" s="41">
        <v>1612400</v>
      </c>
      <c r="K2433" s="42">
        <v>0.1</v>
      </c>
      <c r="L2433" s="41">
        <v>161240</v>
      </c>
      <c r="M2433" s="41">
        <v>1773640</v>
      </c>
      <c r="N2433">
        <f>+VLOOKUP(C2433,'Thanh toán '!M$1335:N$6972,2,0)</f>
        <v>1773640</v>
      </c>
      <c r="O2433" s="61">
        <f t="shared" si="114"/>
        <v>0</v>
      </c>
    </row>
    <row r="2434" spans="1:15" hidden="1" x14ac:dyDescent="0.3">
      <c r="A2434" s="18">
        <v>2023</v>
      </c>
      <c r="B2434" s="19" t="s">
        <v>16285</v>
      </c>
      <c r="C2434" s="19">
        <f t="shared" si="112"/>
        <v>17476</v>
      </c>
      <c r="D2434" s="19" t="s">
        <v>13350</v>
      </c>
      <c r="E2434" s="24" t="s">
        <v>16267</v>
      </c>
      <c r="F2434" s="18">
        <f t="shared" si="113"/>
        <v>3</v>
      </c>
      <c r="G2434" s="23" t="s">
        <v>12360</v>
      </c>
      <c r="H2434" s="23" t="s">
        <v>12360</v>
      </c>
      <c r="I2434" s="19" t="s">
        <v>12361</v>
      </c>
      <c r="J2434" s="41">
        <v>865200</v>
      </c>
      <c r="K2434" s="42">
        <v>0.1</v>
      </c>
      <c r="L2434" s="41">
        <v>86520</v>
      </c>
      <c r="M2434" s="41">
        <v>951720</v>
      </c>
      <c r="N2434">
        <f>+VLOOKUP(C2434,'Thanh toán '!M$1335:N$6972,2,0)</f>
        <v>951720</v>
      </c>
      <c r="O2434" s="61">
        <f t="shared" si="114"/>
        <v>0</v>
      </c>
    </row>
    <row r="2435" spans="1:15" hidden="1" x14ac:dyDescent="0.3">
      <c r="A2435" s="18">
        <v>2023</v>
      </c>
      <c r="B2435" s="19" t="s">
        <v>16286</v>
      </c>
      <c r="C2435" s="19">
        <f t="shared" si="112"/>
        <v>17479</v>
      </c>
      <c r="D2435" s="19" t="s">
        <v>13350</v>
      </c>
      <c r="E2435" s="24" t="s">
        <v>16287</v>
      </c>
      <c r="F2435" s="18">
        <f t="shared" si="113"/>
        <v>3</v>
      </c>
      <c r="G2435" s="23" t="s">
        <v>11799</v>
      </c>
      <c r="H2435" s="23" t="s">
        <v>13436</v>
      </c>
      <c r="I2435" s="19" t="s">
        <v>11725</v>
      </c>
      <c r="J2435" s="41">
        <v>305250</v>
      </c>
      <c r="K2435" s="42">
        <v>0.1</v>
      </c>
      <c r="L2435" s="41">
        <v>30525</v>
      </c>
      <c r="M2435" s="41">
        <v>335775</v>
      </c>
      <c r="N2435">
        <f>+VLOOKUP(C2435,'Thanh toán '!M$1335:N$6972,2,0)</f>
        <v>335775</v>
      </c>
      <c r="O2435" s="61">
        <f t="shared" si="114"/>
        <v>0</v>
      </c>
    </row>
    <row r="2436" spans="1:15" hidden="1" x14ac:dyDescent="0.3">
      <c r="A2436" s="18">
        <v>2023</v>
      </c>
      <c r="B2436" s="19" t="s">
        <v>16288</v>
      </c>
      <c r="C2436" s="19">
        <f t="shared" si="112"/>
        <v>17480</v>
      </c>
      <c r="D2436" s="19" t="s">
        <v>13350</v>
      </c>
      <c r="E2436" s="24" t="s">
        <v>16287</v>
      </c>
      <c r="F2436" s="18">
        <f t="shared" si="113"/>
        <v>3</v>
      </c>
      <c r="G2436" s="23" t="s">
        <v>11799</v>
      </c>
      <c r="H2436" s="23" t="s">
        <v>15003</v>
      </c>
      <c r="I2436" s="19" t="s">
        <v>11725</v>
      </c>
      <c r="J2436" s="41">
        <v>1123173</v>
      </c>
      <c r="K2436" s="42">
        <v>9.9999732899562224E-2</v>
      </c>
      <c r="L2436" s="41">
        <v>112317</v>
      </c>
      <c r="M2436" s="41">
        <v>1235490</v>
      </c>
      <c r="N2436">
        <f>+VLOOKUP(C2436,'Thanh toán '!M$1335:N$6972,2,0)</f>
        <v>1235490</v>
      </c>
      <c r="O2436" s="61">
        <f t="shared" si="114"/>
        <v>0</v>
      </c>
    </row>
    <row r="2437" spans="1:15" hidden="1" x14ac:dyDescent="0.3">
      <c r="A2437" s="18">
        <v>2023</v>
      </c>
      <c r="B2437" s="19" t="s">
        <v>16289</v>
      </c>
      <c r="C2437" s="19">
        <f t="shared" si="112"/>
        <v>17484</v>
      </c>
      <c r="D2437" s="19" t="s">
        <v>13350</v>
      </c>
      <c r="E2437" s="24" t="s">
        <v>16287</v>
      </c>
      <c r="F2437" s="18">
        <f t="shared" si="113"/>
        <v>3</v>
      </c>
      <c r="G2437" s="23" t="s">
        <v>11799</v>
      </c>
      <c r="H2437" s="23" t="s">
        <v>13451</v>
      </c>
      <c r="I2437" s="19" t="s">
        <v>11725</v>
      </c>
      <c r="J2437" s="41">
        <v>737956</v>
      </c>
      <c r="K2437" s="42">
        <v>0.10000054203773667</v>
      </c>
      <c r="L2437" s="41">
        <v>73796</v>
      </c>
      <c r="M2437" s="41">
        <v>811752</v>
      </c>
      <c r="N2437">
        <f>+VLOOKUP(C2437,'Thanh toán '!M$1335:N$6972,2,0)</f>
        <v>811752</v>
      </c>
      <c r="O2437" s="61">
        <f t="shared" si="114"/>
        <v>0</v>
      </c>
    </row>
    <row r="2438" spans="1:15" hidden="1" x14ac:dyDescent="0.3">
      <c r="A2438" s="18">
        <v>2023</v>
      </c>
      <c r="B2438" s="19" t="s">
        <v>16290</v>
      </c>
      <c r="C2438" s="19">
        <f t="shared" ref="C2438:C2501" si="115">+B2438*1</f>
        <v>17485</v>
      </c>
      <c r="D2438" s="19" t="s">
        <v>13350</v>
      </c>
      <c r="E2438" s="24" t="s">
        <v>16287</v>
      </c>
      <c r="F2438" s="18">
        <f t="shared" ref="F2438:F2501" si="116">+MONTH(E2438)</f>
        <v>3</v>
      </c>
      <c r="G2438" s="23" t="s">
        <v>11799</v>
      </c>
      <c r="H2438" s="23" t="s">
        <v>13445</v>
      </c>
      <c r="I2438" s="19" t="s">
        <v>11725</v>
      </c>
      <c r="J2438" s="41">
        <v>553467</v>
      </c>
      <c r="K2438" s="42">
        <v>0.10000054203773667</v>
      </c>
      <c r="L2438" s="41">
        <v>55347</v>
      </c>
      <c r="M2438" s="41">
        <v>608814</v>
      </c>
      <c r="N2438">
        <f>+VLOOKUP(C2438,'Thanh toán '!M$1335:N$6972,2,0)</f>
        <v>608814</v>
      </c>
      <c r="O2438" s="61">
        <f t="shared" ref="O2438:O2501" si="117">+N2438-M2438</f>
        <v>0</v>
      </c>
    </row>
    <row r="2439" spans="1:15" hidden="1" x14ac:dyDescent="0.3">
      <c r="A2439" s="18">
        <v>2023</v>
      </c>
      <c r="B2439" s="19" t="s">
        <v>16291</v>
      </c>
      <c r="C2439" s="19">
        <f t="shared" si="115"/>
        <v>17486</v>
      </c>
      <c r="D2439" s="19" t="s">
        <v>13350</v>
      </c>
      <c r="E2439" s="24" t="s">
        <v>16287</v>
      </c>
      <c r="F2439" s="18">
        <f t="shared" si="116"/>
        <v>3</v>
      </c>
      <c r="G2439" s="23" t="s">
        <v>11799</v>
      </c>
      <c r="H2439" s="23" t="s">
        <v>13455</v>
      </c>
      <c r="I2439" s="19" t="s">
        <v>11725</v>
      </c>
      <c r="J2439" s="41">
        <v>1176421</v>
      </c>
      <c r="K2439" s="42">
        <v>9.9999914996417097E-2</v>
      </c>
      <c r="L2439" s="41">
        <v>117642</v>
      </c>
      <c r="M2439" s="41">
        <v>1294063</v>
      </c>
      <c r="N2439">
        <f>+VLOOKUP(C2439,'Thanh toán '!M$1335:N$6972,2,0)</f>
        <v>1294063</v>
      </c>
      <c r="O2439" s="61">
        <f t="shared" si="117"/>
        <v>0</v>
      </c>
    </row>
    <row r="2440" spans="1:15" hidden="1" x14ac:dyDescent="0.3">
      <c r="A2440" s="18">
        <v>2023</v>
      </c>
      <c r="B2440" s="19" t="s">
        <v>16292</v>
      </c>
      <c r="C2440" s="19">
        <f t="shared" si="115"/>
        <v>17487</v>
      </c>
      <c r="D2440" s="19" t="s">
        <v>13350</v>
      </c>
      <c r="E2440" s="24" t="s">
        <v>16287</v>
      </c>
      <c r="F2440" s="18">
        <f t="shared" si="116"/>
        <v>3</v>
      </c>
      <c r="G2440" s="23" t="s">
        <v>11799</v>
      </c>
      <c r="H2440" s="23" t="s">
        <v>13455</v>
      </c>
      <c r="I2440" s="19" t="s">
        <v>11725</v>
      </c>
      <c r="J2440" s="41">
        <v>519120</v>
      </c>
      <c r="K2440" s="42">
        <v>0.1</v>
      </c>
      <c r="L2440" s="41">
        <v>51912</v>
      </c>
      <c r="M2440" s="41">
        <v>571032</v>
      </c>
      <c r="N2440">
        <f>+VLOOKUP(C2440,'Thanh toán '!M$1335:N$6972,2,0)</f>
        <v>571032</v>
      </c>
      <c r="O2440" s="61">
        <f t="shared" si="117"/>
        <v>0</v>
      </c>
    </row>
    <row r="2441" spans="1:15" hidden="1" x14ac:dyDescent="0.3">
      <c r="A2441" s="18">
        <v>2023</v>
      </c>
      <c r="B2441" s="19" t="s">
        <v>16293</v>
      </c>
      <c r="C2441" s="19">
        <f t="shared" si="115"/>
        <v>17488</v>
      </c>
      <c r="D2441" s="19" t="s">
        <v>13350</v>
      </c>
      <c r="E2441" s="24" t="s">
        <v>16287</v>
      </c>
      <c r="F2441" s="18">
        <f t="shared" si="116"/>
        <v>3</v>
      </c>
      <c r="G2441" s="23" t="s">
        <v>11799</v>
      </c>
      <c r="H2441" s="23" t="s">
        <v>13442</v>
      </c>
      <c r="I2441" s="19" t="s">
        <v>11725</v>
      </c>
      <c r="J2441" s="41">
        <v>608108</v>
      </c>
      <c r="K2441" s="42">
        <v>0.10000032888894736</v>
      </c>
      <c r="L2441" s="41">
        <v>60811</v>
      </c>
      <c r="M2441" s="41">
        <v>668919</v>
      </c>
      <c r="N2441">
        <f>+VLOOKUP(C2441,'Thanh toán '!M$1335:N$6972,2,0)</f>
        <v>668919</v>
      </c>
      <c r="O2441" s="61">
        <f t="shared" si="117"/>
        <v>0</v>
      </c>
    </row>
    <row r="2442" spans="1:15" hidden="1" x14ac:dyDescent="0.3">
      <c r="A2442" s="18">
        <v>2023</v>
      </c>
      <c r="B2442" s="19" t="s">
        <v>16294</v>
      </c>
      <c r="C2442" s="19">
        <f t="shared" si="115"/>
        <v>17489</v>
      </c>
      <c r="D2442" s="19" t="s">
        <v>13350</v>
      </c>
      <c r="E2442" s="24" t="s">
        <v>16287</v>
      </c>
      <c r="F2442" s="18">
        <f t="shared" si="116"/>
        <v>3</v>
      </c>
      <c r="G2442" s="23" t="s">
        <v>11799</v>
      </c>
      <c r="H2442" s="23" t="s">
        <v>13442</v>
      </c>
      <c r="I2442" s="19" t="s">
        <v>11725</v>
      </c>
      <c r="J2442" s="41">
        <v>519120</v>
      </c>
      <c r="K2442" s="42">
        <v>0.1</v>
      </c>
      <c r="L2442" s="41">
        <v>51912</v>
      </c>
      <c r="M2442" s="41">
        <v>571032</v>
      </c>
      <c r="N2442">
        <f>+VLOOKUP(C2442,'Thanh toán '!M$1335:N$6972,2,0)</f>
        <v>571032</v>
      </c>
      <c r="O2442" s="61">
        <f t="shared" si="117"/>
        <v>0</v>
      </c>
    </row>
    <row r="2443" spans="1:15" hidden="1" x14ac:dyDescent="0.3">
      <c r="A2443" s="18">
        <v>2023</v>
      </c>
      <c r="B2443" s="19" t="s">
        <v>16295</v>
      </c>
      <c r="C2443" s="19">
        <f t="shared" si="115"/>
        <v>17490</v>
      </c>
      <c r="D2443" s="19" t="s">
        <v>13350</v>
      </c>
      <c r="E2443" s="24" t="s">
        <v>16287</v>
      </c>
      <c r="F2443" s="18">
        <f t="shared" si="116"/>
        <v>3</v>
      </c>
      <c r="G2443" s="23" t="s">
        <v>11799</v>
      </c>
      <c r="H2443" s="23" t="s">
        <v>14458</v>
      </c>
      <c r="I2443" s="19" t="s">
        <v>11725</v>
      </c>
      <c r="J2443" s="41">
        <v>922445</v>
      </c>
      <c r="K2443" s="42">
        <v>0.10000054203773667</v>
      </c>
      <c r="L2443" s="41">
        <v>92245</v>
      </c>
      <c r="M2443" s="41">
        <v>1014690</v>
      </c>
      <c r="N2443">
        <f>+VLOOKUP(C2443,'Thanh toán '!M$1335:N$6972,2,0)</f>
        <v>1014690</v>
      </c>
      <c r="O2443" s="61">
        <f t="shared" si="117"/>
        <v>0</v>
      </c>
    </row>
    <row r="2444" spans="1:15" hidden="1" x14ac:dyDescent="0.3">
      <c r="A2444" s="18">
        <v>2023</v>
      </c>
      <c r="B2444" s="19" t="s">
        <v>16296</v>
      </c>
      <c r="C2444" s="19">
        <f t="shared" si="115"/>
        <v>17491</v>
      </c>
      <c r="D2444" s="19" t="s">
        <v>13350</v>
      </c>
      <c r="E2444" s="24" t="s">
        <v>16287</v>
      </c>
      <c r="F2444" s="18">
        <f t="shared" si="116"/>
        <v>3</v>
      </c>
      <c r="G2444" s="23" t="s">
        <v>11799</v>
      </c>
      <c r="H2444" s="23" t="s">
        <v>13453</v>
      </c>
      <c r="I2444" s="19" t="s">
        <v>11725</v>
      </c>
      <c r="J2444" s="41">
        <v>806205</v>
      </c>
      <c r="K2444" s="42">
        <v>0.100000620189654</v>
      </c>
      <c r="L2444" s="41">
        <v>80621</v>
      </c>
      <c r="M2444" s="41">
        <v>886826</v>
      </c>
      <c r="N2444">
        <f>+VLOOKUP(C2444,'Thanh toán '!M$1335:N$6972,2,0)</f>
        <v>886826</v>
      </c>
      <c r="O2444" s="61">
        <f t="shared" si="117"/>
        <v>0</v>
      </c>
    </row>
    <row r="2445" spans="1:15" hidden="1" x14ac:dyDescent="0.3">
      <c r="A2445" s="18">
        <v>2023</v>
      </c>
      <c r="B2445" s="19" t="s">
        <v>16297</v>
      </c>
      <c r="C2445" s="19">
        <f t="shared" si="115"/>
        <v>17492</v>
      </c>
      <c r="D2445" s="19" t="s">
        <v>13350</v>
      </c>
      <c r="E2445" s="24" t="s">
        <v>16287</v>
      </c>
      <c r="F2445" s="18">
        <f t="shared" si="116"/>
        <v>3</v>
      </c>
      <c r="G2445" s="23" t="s">
        <v>11799</v>
      </c>
      <c r="H2445" s="23" t="s">
        <v>13453</v>
      </c>
      <c r="I2445" s="19" t="s">
        <v>11725</v>
      </c>
      <c r="J2445" s="41">
        <v>519120</v>
      </c>
      <c r="K2445" s="42">
        <v>0.1</v>
      </c>
      <c r="L2445" s="41">
        <v>51912</v>
      </c>
      <c r="M2445" s="41">
        <v>571032</v>
      </c>
      <c r="N2445">
        <f>+VLOOKUP(C2445,'Thanh toán '!M$1335:N$6972,2,0)</f>
        <v>571032</v>
      </c>
      <c r="O2445" s="61">
        <f t="shared" si="117"/>
        <v>0</v>
      </c>
    </row>
    <row r="2446" spans="1:15" hidden="1" x14ac:dyDescent="0.3">
      <c r="A2446" s="18">
        <v>2023</v>
      </c>
      <c r="B2446" s="19" t="s">
        <v>16298</v>
      </c>
      <c r="C2446" s="19">
        <f t="shared" si="115"/>
        <v>17493</v>
      </c>
      <c r="D2446" s="19" t="s">
        <v>13350</v>
      </c>
      <c r="E2446" s="24" t="s">
        <v>16287</v>
      </c>
      <c r="F2446" s="18">
        <f t="shared" si="116"/>
        <v>3</v>
      </c>
      <c r="G2446" s="23" t="s">
        <v>11799</v>
      </c>
      <c r="H2446" s="23" t="s">
        <v>13436</v>
      </c>
      <c r="I2446" s="19" t="s">
        <v>11725</v>
      </c>
      <c r="J2446" s="41">
        <v>1530553</v>
      </c>
      <c r="K2446" s="42">
        <v>9.9999803992413205E-2</v>
      </c>
      <c r="L2446" s="41">
        <v>153055</v>
      </c>
      <c r="M2446" s="41">
        <v>1683608</v>
      </c>
      <c r="N2446">
        <f>+VLOOKUP(C2446,'Thanh toán '!M$1335:N$6972,2,0)</f>
        <v>1683608</v>
      </c>
      <c r="O2446" s="61">
        <f t="shared" si="117"/>
        <v>0</v>
      </c>
    </row>
    <row r="2447" spans="1:15" hidden="1" x14ac:dyDescent="0.3">
      <c r="A2447" s="18">
        <v>2023</v>
      </c>
      <c r="B2447" s="19" t="s">
        <v>16299</v>
      </c>
      <c r="C2447" s="19">
        <f t="shared" si="115"/>
        <v>17494</v>
      </c>
      <c r="D2447" s="19" t="s">
        <v>13350</v>
      </c>
      <c r="E2447" s="24" t="s">
        <v>16287</v>
      </c>
      <c r="F2447" s="18">
        <f t="shared" si="116"/>
        <v>3</v>
      </c>
      <c r="G2447" s="23" t="s">
        <v>11799</v>
      </c>
      <c r="H2447" s="23" t="s">
        <v>13436</v>
      </c>
      <c r="I2447" s="19" t="s">
        <v>11725</v>
      </c>
      <c r="J2447" s="41">
        <v>519120</v>
      </c>
      <c r="K2447" s="42">
        <v>0.1</v>
      </c>
      <c r="L2447" s="41">
        <v>51912</v>
      </c>
      <c r="M2447" s="41">
        <v>571032</v>
      </c>
      <c r="N2447">
        <f>+VLOOKUP(C2447,'Thanh toán '!M$1335:N$6972,2,0)</f>
        <v>571032</v>
      </c>
      <c r="O2447" s="61">
        <f t="shared" si="117"/>
        <v>0</v>
      </c>
    </row>
    <row r="2448" spans="1:15" hidden="1" x14ac:dyDescent="0.3">
      <c r="A2448" s="18">
        <v>2023</v>
      </c>
      <c r="B2448" s="19" t="s">
        <v>16300</v>
      </c>
      <c r="C2448" s="19">
        <f t="shared" si="115"/>
        <v>17496</v>
      </c>
      <c r="D2448" s="19" t="s">
        <v>13350</v>
      </c>
      <c r="E2448" s="24" t="s">
        <v>16287</v>
      </c>
      <c r="F2448" s="18">
        <f t="shared" si="116"/>
        <v>3</v>
      </c>
      <c r="G2448" s="23" t="s">
        <v>11799</v>
      </c>
      <c r="H2448" s="23" t="s">
        <v>13806</v>
      </c>
      <c r="I2448" s="19" t="s">
        <v>11725</v>
      </c>
      <c r="J2448" s="41">
        <v>705836</v>
      </c>
      <c r="K2448" s="42">
        <v>0.10000056670388022</v>
      </c>
      <c r="L2448" s="41">
        <v>70584</v>
      </c>
      <c r="M2448" s="41">
        <v>776420</v>
      </c>
      <c r="N2448">
        <f>+VLOOKUP(C2448,'Thanh toán '!M$1335:N$6972,2,0)</f>
        <v>776420</v>
      </c>
      <c r="O2448" s="61">
        <f t="shared" si="117"/>
        <v>0</v>
      </c>
    </row>
    <row r="2449" spans="1:15" hidden="1" x14ac:dyDescent="0.3">
      <c r="A2449" s="18">
        <v>2023</v>
      </c>
      <c r="B2449" s="19" t="s">
        <v>16301</v>
      </c>
      <c r="C2449" s="19">
        <f t="shared" si="115"/>
        <v>17500</v>
      </c>
      <c r="D2449" s="19" t="s">
        <v>13350</v>
      </c>
      <c r="E2449" s="24" t="s">
        <v>16287</v>
      </c>
      <c r="F2449" s="18">
        <f t="shared" si="116"/>
        <v>3</v>
      </c>
      <c r="G2449" s="23" t="s">
        <v>11799</v>
      </c>
      <c r="H2449" s="23" t="s">
        <v>13366</v>
      </c>
      <c r="I2449" s="19" t="s">
        <v>11725</v>
      </c>
      <c r="J2449" s="41">
        <v>1085584</v>
      </c>
      <c r="K2449" s="42">
        <v>9.9999631534731542E-2</v>
      </c>
      <c r="L2449" s="41">
        <v>108558</v>
      </c>
      <c r="M2449" s="41">
        <v>1194142</v>
      </c>
      <c r="N2449">
        <f>+VLOOKUP(C2449,'Thanh toán '!M$1335:N$6972,2,0)</f>
        <v>1194142</v>
      </c>
      <c r="O2449" s="61">
        <f t="shared" si="117"/>
        <v>0</v>
      </c>
    </row>
    <row r="2450" spans="1:15" hidden="1" x14ac:dyDescent="0.3">
      <c r="A2450" s="18">
        <v>2023</v>
      </c>
      <c r="B2450" s="19" t="s">
        <v>16302</v>
      </c>
      <c r="C2450" s="19">
        <f t="shared" si="115"/>
        <v>17501</v>
      </c>
      <c r="D2450" s="19" t="s">
        <v>13350</v>
      </c>
      <c r="E2450" s="24" t="s">
        <v>16287</v>
      </c>
      <c r="F2450" s="18">
        <f t="shared" si="116"/>
        <v>3</v>
      </c>
      <c r="G2450" s="23" t="s">
        <v>11799</v>
      </c>
      <c r="H2450" s="23" t="s">
        <v>13707</v>
      </c>
      <c r="I2450" s="19" t="s">
        <v>11725</v>
      </c>
      <c r="J2450" s="41">
        <v>555290</v>
      </c>
      <c r="K2450" s="42">
        <v>0.1</v>
      </c>
      <c r="L2450" s="41">
        <v>55529</v>
      </c>
      <c r="M2450" s="41">
        <v>610819</v>
      </c>
      <c r="N2450">
        <f>+VLOOKUP(C2450,'Thanh toán '!M$1335:N$6972,2,0)</f>
        <v>610819</v>
      </c>
      <c r="O2450" s="61">
        <f t="shared" si="117"/>
        <v>0</v>
      </c>
    </row>
    <row r="2451" spans="1:15" hidden="1" x14ac:dyDescent="0.3">
      <c r="A2451" s="18">
        <v>2023</v>
      </c>
      <c r="B2451" s="19" t="s">
        <v>16303</v>
      </c>
      <c r="C2451" s="19">
        <f t="shared" si="115"/>
        <v>17502</v>
      </c>
      <c r="D2451" s="19" t="s">
        <v>13350</v>
      </c>
      <c r="E2451" s="24" t="s">
        <v>16287</v>
      </c>
      <c r="F2451" s="18">
        <f t="shared" si="116"/>
        <v>3</v>
      </c>
      <c r="G2451" s="23" t="s">
        <v>11860</v>
      </c>
      <c r="H2451" s="23" t="s">
        <v>14348</v>
      </c>
      <c r="I2451" s="19" t="s">
        <v>11719</v>
      </c>
      <c r="J2451" s="41">
        <v>2231516</v>
      </c>
      <c r="K2451" s="42">
        <v>0.10000017925033923</v>
      </c>
      <c r="L2451" s="41">
        <v>223152</v>
      </c>
      <c r="M2451" s="41">
        <v>2454668</v>
      </c>
      <c r="N2451">
        <f>+VLOOKUP(C2451,'Thanh toán '!M$1335:N$6972,2,0)</f>
        <v>2454668</v>
      </c>
      <c r="O2451" s="61">
        <f t="shared" si="117"/>
        <v>0</v>
      </c>
    </row>
    <row r="2452" spans="1:15" hidden="1" x14ac:dyDescent="0.3">
      <c r="A2452" s="43">
        <v>2023</v>
      </c>
      <c r="B2452" s="44" t="s">
        <v>16304</v>
      </c>
      <c r="C2452" s="19">
        <f t="shared" si="115"/>
        <v>17508</v>
      </c>
      <c r="D2452" s="44" t="s">
        <v>13350</v>
      </c>
      <c r="E2452" s="45" t="s">
        <v>16287</v>
      </c>
      <c r="F2452" s="18">
        <f t="shared" si="116"/>
        <v>3</v>
      </c>
      <c r="G2452" s="46" t="s">
        <v>11799</v>
      </c>
      <c r="H2452" s="46" t="s">
        <v>14090</v>
      </c>
      <c r="I2452" s="44" t="s">
        <v>11725</v>
      </c>
      <c r="J2452" s="47">
        <v>367155</v>
      </c>
      <c r="K2452" s="48">
        <v>0.10000136182266345</v>
      </c>
      <c r="L2452" s="47">
        <v>36716</v>
      </c>
      <c r="M2452" s="47">
        <v>403871</v>
      </c>
      <c r="N2452">
        <f>+VLOOKUP(C2452,'Thanh toán '!M$1335:N$6972,2,0)</f>
        <v>403871</v>
      </c>
      <c r="O2452" s="61">
        <f t="shared" si="117"/>
        <v>0</v>
      </c>
    </row>
    <row r="2453" spans="1:15" hidden="1" x14ac:dyDescent="0.3">
      <c r="A2453" s="18">
        <v>2023</v>
      </c>
      <c r="B2453" s="19" t="s">
        <v>16305</v>
      </c>
      <c r="C2453" s="19">
        <f t="shared" si="115"/>
        <v>17509</v>
      </c>
      <c r="D2453" s="19" t="s">
        <v>13350</v>
      </c>
      <c r="E2453" s="24" t="s">
        <v>16287</v>
      </c>
      <c r="F2453" s="18">
        <f t="shared" si="116"/>
        <v>3</v>
      </c>
      <c r="G2453" s="23" t="s">
        <v>11799</v>
      </c>
      <c r="H2453" s="23" t="s">
        <v>14399</v>
      </c>
      <c r="I2453" s="19" t="s">
        <v>11725</v>
      </c>
      <c r="J2453" s="41">
        <v>785414</v>
      </c>
      <c r="K2453" s="42">
        <v>9.9999490714451231E-2</v>
      </c>
      <c r="L2453" s="41">
        <v>78541</v>
      </c>
      <c r="M2453" s="41">
        <v>863955</v>
      </c>
      <c r="N2453">
        <f>+VLOOKUP(C2453,'Thanh toán '!M$1335:N$6972,2,0)</f>
        <v>863955</v>
      </c>
      <c r="O2453" s="61">
        <f t="shared" si="117"/>
        <v>0</v>
      </c>
    </row>
    <row r="2454" spans="1:15" hidden="1" x14ac:dyDescent="0.3">
      <c r="A2454" s="18">
        <v>2023</v>
      </c>
      <c r="B2454" s="19" t="s">
        <v>16306</v>
      </c>
      <c r="C2454" s="19">
        <f t="shared" si="115"/>
        <v>17510</v>
      </c>
      <c r="D2454" s="19" t="s">
        <v>13350</v>
      </c>
      <c r="E2454" s="24" t="s">
        <v>16287</v>
      </c>
      <c r="F2454" s="18">
        <f t="shared" si="116"/>
        <v>3</v>
      </c>
      <c r="G2454" s="23" t="s">
        <v>11799</v>
      </c>
      <c r="H2454" s="23" t="s">
        <v>13511</v>
      </c>
      <c r="I2454" s="19" t="s">
        <v>11725</v>
      </c>
      <c r="J2454" s="41">
        <v>728037</v>
      </c>
      <c r="K2454" s="42">
        <v>0.10000041206696912</v>
      </c>
      <c r="L2454" s="41">
        <v>72804</v>
      </c>
      <c r="M2454" s="41">
        <v>800841</v>
      </c>
      <c r="N2454">
        <f>+VLOOKUP(C2454,'Thanh toán '!M$1335:N$6972,2,0)</f>
        <v>800841</v>
      </c>
      <c r="O2454" s="61">
        <f t="shared" si="117"/>
        <v>0</v>
      </c>
    </row>
    <row r="2455" spans="1:15" hidden="1" x14ac:dyDescent="0.3">
      <c r="A2455" s="18">
        <v>2023</v>
      </c>
      <c r="B2455" s="19" t="s">
        <v>16307</v>
      </c>
      <c r="C2455" s="19">
        <f t="shared" si="115"/>
        <v>17511</v>
      </c>
      <c r="D2455" s="19" t="s">
        <v>13350</v>
      </c>
      <c r="E2455" s="24" t="s">
        <v>16287</v>
      </c>
      <c r="F2455" s="18">
        <f t="shared" si="116"/>
        <v>3</v>
      </c>
      <c r="G2455" s="23" t="s">
        <v>12170</v>
      </c>
      <c r="H2455" s="23" t="s">
        <v>12170</v>
      </c>
      <c r="I2455" s="19" t="s">
        <v>12171</v>
      </c>
      <c r="J2455" s="41">
        <v>927952</v>
      </c>
      <c r="K2455" s="42">
        <v>9.9999784471610606E-2</v>
      </c>
      <c r="L2455" s="41">
        <v>92795</v>
      </c>
      <c r="M2455" s="41">
        <v>1020747</v>
      </c>
      <c r="N2455">
        <f>+VLOOKUP(C2455,'Thanh toán '!M$1335:N$6972,2,0)</f>
        <v>1020747</v>
      </c>
      <c r="O2455" s="61">
        <f t="shared" si="117"/>
        <v>0</v>
      </c>
    </row>
    <row r="2456" spans="1:15" hidden="1" x14ac:dyDescent="0.3">
      <c r="A2456" s="18">
        <v>2023</v>
      </c>
      <c r="B2456" s="19" t="s">
        <v>16308</v>
      </c>
      <c r="C2456" s="19">
        <f t="shared" si="115"/>
        <v>17512</v>
      </c>
      <c r="D2456" s="19" t="s">
        <v>13350</v>
      </c>
      <c r="E2456" s="24" t="s">
        <v>16287</v>
      </c>
      <c r="F2456" s="18">
        <f t="shared" si="116"/>
        <v>3</v>
      </c>
      <c r="G2456" s="23" t="s">
        <v>12422</v>
      </c>
      <c r="H2456" s="23" t="s">
        <v>12422</v>
      </c>
      <c r="I2456" s="19" t="s">
        <v>12423</v>
      </c>
      <c r="J2456" s="41">
        <v>1110580</v>
      </c>
      <c r="K2456" s="42">
        <v>0.1</v>
      </c>
      <c r="L2456" s="41">
        <v>111058</v>
      </c>
      <c r="M2456" s="41">
        <v>1221638</v>
      </c>
      <c r="N2456">
        <f>+VLOOKUP(C2456,'Thanh toán '!M$1335:N$6972,2,0)</f>
        <v>1221638</v>
      </c>
      <c r="O2456" s="61">
        <f t="shared" si="117"/>
        <v>0</v>
      </c>
    </row>
    <row r="2457" spans="1:15" hidden="1" x14ac:dyDescent="0.3">
      <c r="A2457" s="18">
        <v>2023</v>
      </c>
      <c r="B2457" s="19" t="s">
        <v>16309</v>
      </c>
      <c r="C2457" s="19">
        <f t="shared" si="115"/>
        <v>17513</v>
      </c>
      <c r="D2457" s="19" t="s">
        <v>13350</v>
      </c>
      <c r="E2457" s="24" t="s">
        <v>16287</v>
      </c>
      <c r="F2457" s="18">
        <f t="shared" si="116"/>
        <v>3</v>
      </c>
      <c r="G2457" s="23" t="s">
        <v>12164</v>
      </c>
      <c r="H2457" s="23" t="s">
        <v>14236</v>
      </c>
      <c r="I2457" s="19" t="s">
        <v>12165</v>
      </c>
      <c r="J2457" s="41">
        <v>1236130</v>
      </c>
      <c r="K2457" s="42">
        <v>0.1</v>
      </c>
      <c r="L2457" s="41">
        <v>123613</v>
      </c>
      <c r="M2457" s="41">
        <v>1359743</v>
      </c>
      <c r="N2457">
        <f>+VLOOKUP(C2457,'Thanh toán '!M$1335:N$6972,2,0)</f>
        <v>1359743</v>
      </c>
      <c r="O2457" s="61">
        <f t="shared" si="117"/>
        <v>0</v>
      </c>
    </row>
    <row r="2458" spans="1:15" hidden="1" x14ac:dyDescent="0.3">
      <c r="A2458" s="18">
        <v>2023</v>
      </c>
      <c r="B2458" s="19" t="s">
        <v>16310</v>
      </c>
      <c r="C2458" s="19">
        <f t="shared" si="115"/>
        <v>17519</v>
      </c>
      <c r="D2458" s="19" t="s">
        <v>13350</v>
      </c>
      <c r="E2458" s="24" t="s">
        <v>16287</v>
      </c>
      <c r="F2458" s="18">
        <f t="shared" si="116"/>
        <v>3</v>
      </c>
      <c r="G2458" s="23" t="s">
        <v>11799</v>
      </c>
      <c r="H2458" s="23" t="s">
        <v>13372</v>
      </c>
      <c r="I2458" s="19" t="s">
        <v>11725</v>
      </c>
      <c r="J2458" s="41">
        <v>774244</v>
      </c>
      <c r="K2458" s="42">
        <v>9.9999483367000583E-2</v>
      </c>
      <c r="L2458" s="41">
        <v>77424</v>
      </c>
      <c r="M2458" s="41">
        <v>851668</v>
      </c>
      <c r="N2458">
        <f>+VLOOKUP(C2458,'Thanh toán '!M$1335:N$6972,2,0)</f>
        <v>851668</v>
      </c>
      <c r="O2458" s="61">
        <f t="shared" si="117"/>
        <v>0</v>
      </c>
    </row>
    <row r="2459" spans="1:15" hidden="1" x14ac:dyDescent="0.3">
      <c r="A2459" s="18">
        <v>2023</v>
      </c>
      <c r="B2459" s="19" t="s">
        <v>16311</v>
      </c>
      <c r="C2459" s="19">
        <f t="shared" si="115"/>
        <v>17521</v>
      </c>
      <c r="D2459" s="19" t="s">
        <v>13350</v>
      </c>
      <c r="E2459" s="24" t="s">
        <v>16287</v>
      </c>
      <c r="F2459" s="18">
        <f t="shared" si="116"/>
        <v>3</v>
      </c>
      <c r="G2459" s="23" t="s">
        <v>11799</v>
      </c>
      <c r="H2459" s="23" t="s">
        <v>13440</v>
      </c>
      <c r="I2459" s="19" t="s">
        <v>11725</v>
      </c>
      <c r="J2459" s="41">
        <v>1768685</v>
      </c>
      <c r="K2459" s="42">
        <v>0.10000028269590119</v>
      </c>
      <c r="L2459" s="41">
        <v>176869</v>
      </c>
      <c r="M2459" s="41">
        <v>1945554</v>
      </c>
      <c r="N2459">
        <f>+VLOOKUP(C2459,'Thanh toán '!M$1335:N$6972,2,0)</f>
        <v>1945554</v>
      </c>
      <c r="O2459" s="61">
        <f t="shared" si="117"/>
        <v>0</v>
      </c>
    </row>
    <row r="2460" spans="1:15" hidden="1" x14ac:dyDescent="0.3">
      <c r="A2460" s="18">
        <v>2023</v>
      </c>
      <c r="B2460" s="19" t="s">
        <v>16312</v>
      </c>
      <c r="C2460" s="19">
        <f t="shared" si="115"/>
        <v>17523</v>
      </c>
      <c r="D2460" s="19" t="s">
        <v>13350</v>
      </c>
      <c r="E2460" s="24" t="s">
        <v>16287</v>
      </c>
      <c r="F2460" s="18">
        <f t="shared" si="116"/>
        <v>3</v>
      </c>
      <c r="G2460" s="23" t="s">
        <v>11860</v>
      </c>
      <c r="H2460" s="23" t="s">
        <v>14325</v>
      </c>
      <c r="I2460" s="19" t="s">
        <v>11719</v>
      </c>
      <c r="J2460" s="41">
        <v>806200</v>
      </c>
      <c r="K2460" s="42">
        <v>0.1</v>
      </c>
      <c r="L2460" s="41">
        <v>80620</v>
      </c>
      <c r="M2460" s="41">
        <v>886820</v>
      </c>
      <c r="N2460">
        <f>+VLOOKUP(C2460,'Thanh toán '!M$1335:N$6972,2,0)</f>
        <v>886820</v>
      </c>
      <c r="O2460" s="61">
        <f t="shared" si="117"/>
        <v>0</v>
      </c>
    </row>
    <row r="2461" spans="1:15" hidden="1" x14ac:dyDescent="0.3">
      <c r="A2461" s="18">
        <v>2023</v>
      </c>
      <c r="B2461" s="19" t="s">
        <v>16313</v>
      </c>
      <c r="C2461" s="19">
        <f t="shared" si="115"/>
        <v>17525</v>
      </c>
      <c r="D2461" s="19" t="s">
        <v>13350</v>
      </c>
      <c r="E2461" s="24" t="s">
        <v>16314</v>
      </c>
      <c r="F2461" s="18">
        <f t="shared" si="116"/>
        <v>3</v>
      </c>
      <c r="G2461" s="23" t="s">
        <v>11799</v>
      </c>
      <c r="H2461" s="23" t="s">
        <v>15217</v>
      </c>
      <c r="I2461" s="19" t="s">
        <v>11725</v>
      </c>
      <c r="J2461" s="41">
        <v>435600</v>
      </c>
      <c r="K2461" s="42">
        <v>0.1</v>
      </c>
      <c r="L2461" s="41">
        <v>43560</v>
      </c>
      <c r="M2461" s="41">
        <v>479160</v>
      </c>
      <c r="N2461">
        <f>+VLOOKUP(C2461,'Thanh toán '!M$1335:N$6972,2,0)</f>
        <v>479160</v>
      </c>
      <c r="O2461" s="61">
        <f t="shared" si="117"/>
        <v>0</v>
      </c>
    </row>
    <row r="2462" spans="1:15" hidden="1" x14ac:dyDescent="0.3">
      <c r="A2462" s="18">
        <v>2023</v>
      </c>
      <c r="B2462" s="19" t="s">
        <v>16315</v>
      </c>
      <c r="C2462" s="19">
        <f t="shared" si="115"/>
        <v>17527</v>
      </c>
      <c r="D2462" s="19" t="s">
        <v>13350</v>
      </c>
      <c r="E2462" s="24" t="s">
        <v>16314</v>
      </c>
      <c r="F2462" s="18">
        <f t="shared" si="116"/>
        <v>3</v>
      </c>
      <c r="G2462" s="23" t="s">
        <v>12239</v>
      </c>
      <c r="H2462" s="23" t="s">
        <v>13476</v>
      </c>
      <c r="I2462" s="19" t="s">
        <v>12240</v>
      </c>
      <c r="J2462" s="41">
        <v>1244320</v>
      </c>
      <c r="K2462" s="42">
        <v>0.1</v>
      </c>
      <c r="L2462" s="41">
        <v>124432</v>
      </c>
      <c r="M2462" s="41">
        <v>1368752</v>
      </c>
      <c r="N2462">
        <f>+VLOOKUP(C2462,'Thanh toán '!M$1335:N$6972,2,0)</f>
        <v>1368752</v>
      </c>
      <c r="O2462" s="61">
        <f t="shared" si="117"/>
        <v>0</v>
      </c>
    </row>
    <row r="2463" spans="1:15" hidden="1" x14ac:dyDescent="0.3">
      <c r="A2463" s="18">
        <v>2023</v>
      </c>
      <c r="B2463" s="19" t="s">
        <v>16316</v>
      </c>
      <c r="C2463" s="19">
        <f t="shared" si="115"/>
        <v>17528</v>
      </c>
      <c r="D2463" s="19" t="s">
        <v>13350</v>
      </c>
      <c r="E2463" s="24" t="s">
        <v>16314</v>
      </c>
      <c r="F2463" s="18">
        <f t="shared" si="116"/>
        <v>3</v>
      </c>
      <c r="G2463" s="23" t="s">
        <v>11799</v>
      </c>
      <c r="H2463" s="23" t="s">
        <v>13804</v>
      </c>
      <c r="I2463" s="19" t="s">
        <v>11725</v>
      </c>
      <c r="J2463" s="41">
        <v>1612878</v>
      </c>
      <c r="K2463" s="42">
        <v>0.10000012400193939</v>
      </c>
      <c r="L2463" s="41">
        <v>161288</v>
      </c>
      <c r="M2463" s="41">
        <v>1774166</v>
      </c>
      <c r="N2463">
        <f>+VLOOKUP(C2463,'Thanh toán '!M$1335:N$6972,2,0)</f>
        <v>1774166</v>
      </c>
      <c r="O2463" s="61">
        <f t="shared" si="117"/>
        <v>0</v>
      </c>
    </row>
    <row r="2464" spans="1:15" hidden="1" x14ac:dyDescent="0.3">
      <c r="A2464" s="18">
        <v>2023</v>
      </c>
      <c r="B2464" s="19" t="s">
        <v>16317</v>
      </c>
      <c r="C2464" s="19">
        <f t="shared" si="115"/>
        <v>17529</v>
      </c>
      <c r="D2464" s="19" t="s">
        <v>13350</v>
      </c>
      <c r="E2464" s="24" t="s">
        <v>16314</v>
      </c>
      <c r="F2464" s="18">
        <f t="shared" si="116"/>
        <v>3</v>
      </c>
      <c r="G2464" s="23" t="s">
        <v>12357</v>
      </c>
      <c r="H2464" s="23" t="s">
        <v>12357</v>
      </c>
      <c r="I2464" s="19" t="s">
        <v>12358</v>
      </c>
      <c r="J2464" s="41">
        <v>1844890</v>
      </c>
      <c r="K2464" s="42">
        <v>0.1</v>
      </c>
      <c r="L2464" s="41">
        <v>184489</v>
      </c>
      <c r="M2464" s="41">
        <v>2029379</v>
      </c>
      <c r="N2464">
        <f>+VLOOKUP(C2464,'Thanh toán '!M$1335:N$6972,2,0)</f>
        <v>2029379</v>
      </c>
      <c r="O2464" s="61">
        <f t="shared" si="117"/>
        <v>0</v>
      </c>
    </row>
    <row r="2465" spans="1:15" hidden="1" x14ac:dyDescent="0.3">
      <c r="A2465" s="18">
        <v>2023</v>
      </c>
      <c r="B2465" s="19" t="s">
        <v>16318</v>
      </c>
      <c r="C2465" s="19">
        <f t="shared" si="115"/>
        <v>17530</v>
      </c>
      <c r="D2465" s="19" t="s">
        <v>13350</v>
      </c>
      <c r="E2465" s="24" t="s">
        <v>16314</v>
      </c>
      <c r="F2465" s="18">
        <f t="shared" si="116"/>
        <v>3</v>
      </c>
      <c r="G2465" s="23" t="s">
        <v>12400</v>
      </c>
      <c r="H2465" s="23" t="s">
        <v>12400</v>
      </c>
      <c r="I2465" s="19" t="s">
        <v>12401</v>
      </c>
      <c r="J2465" s="41">
        <v>1110580</v>
      </c>
      <c r="K2465" s="42">
        <v>0.1</v>
      </c>
      <c r="L2465" s="41">
        <v>111058</v>
      </c>
      <c r="M2465" s="41">
        <v>1221638</v>
      </c>
      <c r="N2465">
        <f>+VLOOKUP(C2465,'Thanh toán '!M$1335:N$6972,2,0)</f>
        <v>1221638</v>
      </c>
      <c r="O2465" s="61">
        <f t="shared" si="117"/>
        <v>0</v>
      </c>
    </row>
    <row r="2466" spans="1:15" hidden="1" x14ac:dyDescent="0.3">
      <c r="A2466" s="18">
        <v>2023</v>
      </c>
      <c r="B2466" s="19" t="s">
        <v>16319</v>
      </c>
      <c r="C2466" s="19">
        <f t="shared" si="115"/>
        <v>17531</v>
      </c>
      <c r="D2466" s="19" t="s">
        <v>13350</v>
      </c>
      <c r="E2466" s="24" t="s">
        <v>16314</v>
      </c>
      <c r="F2466" s="18">
        <f t="shared" si="116"/>
        <v>3</v>
      </c>
      <c r="G2466" s="23" t="s">
        <v>12239</v>
      </c>
      <c r="H2466" s="23" t="s">
        <v>13824</v>
      </c>
      <c r="I2466" s="19" t="s">
        <v>12240</v>
      </c>
      <c r="J2466" s="41">
        <v>882000</v>
      </c>
      <c r="K2466" s="42">
        <v>0.1</v>
      </c>
      <c r="L2466" s="41">
        <v>88200</v>
      </c>
      <c r="M2466" s="41">
        <v>970200</v>
      </c>
      <c r="N2466">
        <f>+VLOOKUP(C2466,'Thanh toán '!M$1335:N$6972,2,0)</f>
        <v>970200</v>
      </c>
      <c r="O2466" s="61">
        <f t="shared" si="117"/>
        <v>0</v>
      </c>
    </row>
    <row r="2467" spans="1:15" hidden="1" x14ac:dyDescent="0.3">
      <c r="A2467" s="18">
        <v>2023</v>
      </c>
      <c r="B2467" s="19" t="s">
        <v>16320</v>
      </c>
      <c r="C2467" s="19">
        <f t="shared" si="115"/>
        <v>17537</v>
      </c>
      <c r="D2467" s="19" t="s">
        <v>13350</v>
      </c>
      <c r="E2467" s="24" t="s">
        <v>16314</v>
      </c>
      <c r="F2467" s="18">
        <f t="shared" si="116"/>
        <v>3</v>
      </c>
      <c r="G2467" s="23" t="s">
        <v>11838</v>
      </c>
      <c r="H2467" s="23" t="s">
        <v>13939</v>
      </c>
      <c r="I2467" s="19" t="s">
        <v>11839</v>
      </c>
      <c r="J2467" s="41">
        <v>2014088</v>
      </c>
      <c r="K2467" s="42">
        <v>0.10000009930052708</v>
      </c>
      <c r="L2467" s="41">
        <v>201409</v>
      </c>
      <c r="M2467" s="41">
        <v>2215497</v>
      </c>
      <c r="N2467">
        <f>+VLOOKUP(C2467,'Thanh toán '!M$1335:N$6972,2,0)</f>
        <v>2215497</v>
      </c>
      <c r="O2467" s="61">
        <f t="shared" si="117"/>
        <v>0</v>
      </c>
    </row>
    <row r="2468" spans="1:15" hidden="1" x14ac:dyDescent="0.3">
      <c r="A2468" s="18">
        <v>2023</v>
      </c>
      <c r="B2468" s="19" t="s">
        <v>16321</v>
      </c>
      <c r="C2468" s="19">
        <f t="shared" si="115"/>
        <v>17540</v>
      </c>
      <c r="D2468" s="19" t="s">
        <v>13350</v>
      </c>
      <c r="E2468" s="24" t="s">
        <v>16314</v>
      </c>
      <c r="F2468" s="18">
        <f t="shared" si="116"/>
        <v>3</v>
      </c>
      <c r="G2468" s="23" t="s">
        <v>12363</v>
      </c>
      <c r="H2468" s="23" t="s">
        <v>12363</v>
      </c>
      <c r="I2468" s="19" t="s">
        <v>12364</v>
      </c>
      <c r="J2468" s="41">
        <v>1236130</v>
      </c>
      <c r="K2468" s="42">
        <v>0.1</v>
      </c>
      <c r="L2468" s="41">
        <v>123613</v>
      </c>
      <c r="M2468" s="41">
        <v>1359743</v>
      </c>
      <c r="N2468">
        <f>+VLOOKUP(C2468,'Thanh toán '!M$1335:N$6972,2,0)</f>
        <v>1359743</v>
      </c>
      <c r="O2468" s="61">
        <f t="shared" si="117"/>
        <v>0</v>
      </c>
    </row>
    <row r="2469" spans="1:15" hidden="1" x14ac:dyDescent="0.3">
      <c r="A2469" s="18">
        <v>2023</v>
      </c>
      <c r="B2469" s="19" t="s">
        <v>16322</v>
      </c>
      <c r="C2469" s="19">
        <f t="shared" si="115"/>
        <v>17544</v>
      </c>
      <c r="D2469" s="19" t="s">
        <v>13350</v>
      </c>
      <c r="E2469" s="24" t="s">
        <v>16314</v>
      </c>
      <c r="F2469" s="18">
        <f t="shared" si="116"/>
        <v>3</v>
      </c>
      <c r="G2469" s="23" t="s">
        <v>12360</v>
      </c>
      <c r="H2469" s="23" t="s">
        <v>12360</v>
      </c>
      <c r="I2469" s="19" t="s">
        <v>12361</v>
      </c>
      <c r="J2469" s="41">
        <v>1705910</v>
      </c>
      <c r="K2469" s="42">
        <v>0.1</v>
      </c>
      <c r="L2469" s="41">
        <v>170591</v>
      </c>
      <c r="M2469" s="41">
        <v>1876501</v>
      </c>
      <c r="N2469">
        <f>+VLOOKUP(C2469,'Thanh toán '!M$1335:N$6972,2,0)</f>
        <v>1876501</v>
      </c>
      <c r="O2469" s="61">
        <f t="shared" si="117"/>
        <v>0</v>
      </c>
    </row>
    <row r="2470" spans="1:15" hidden="1" x14ac:dyDescent="0.3">
      <c r="A2470" s="18">
        <v>2023</v>
      </c>
      <c r="B2470" s="19" t="s">
        <v>16323</v>
      </c>
      <c r="C2470" s="19">
        <f t="shared" si="115"/>
        <v>17565</v>
      </c>
      <c r="D2470" s="19" t="s">
        <v>13350</v>
      </c>
      <c r="E2470" s="24" t="s">
        <v>16314</v>
      </c>
      <c r="F2470" s="18">
        <f t="shared" si="116"/>
        <v>3</v>
      </c>
      <c r="G2470" s="23" t="s">
        <v>11799</v>
      </c>
      <c r="H2470" s="23" t="s">
        <v>13552</v>
      </c>
      <c r="I2470" s="19" t="s">
        <v>11725</v>
      </c>
      <c r="J2470" s="41">
        <v>734310</v>
      </c>
      <c r="K2470" s="42">
        <v>0.1</v>
      </c>
      <c r="L2470" s="41">
        <v>73431</v>
      </c>
      <c r="M2470" s="41">
        <v>807741</v>
      </c>
      <c r="N2470">
        <f>+VLOOKUP(C2470,'Thanh toán '!M$1335:N$6972,2,0)</f>
        <v>807741</v>
      </c>
      <c r="O2470" s="61">
        <f t="shared" si="117"/>
        <v>0</v>
      </c>
    </row>
    <row r="2471" spans="1:15" hidden="1" x14ac:dyDescent="0.3">
      <c r="A2471" s="18">
        <v>2023</v>
      </c>
      <c r="B2471" s="19" t="s">
        <v>16324</v>
      </c>
      <c r="C2471" s="19">
        <f t="shared" si="115"/>
        <v>17566</v>
      </c>
      <c r="D2471" s="19" t="s">
        <v>13350</v>
      </c>
      <c r="E2471" s="24" t="s">
        <v>16314</v>
      </c>
      <c r="F2471" s="18">
        <f t="shared" si="116"/>
        <v>3</v>
      </c>
      <c r="G2471" s="23" t="s">
        <v>12221</v>
      </c>
      <c r="H2471" s="23" t="s">
        <v>12221</v>
      </c>
      <c r="I2471" s="19" t="s">
        <v>12222</v>
      </c>
      <c r="J2471" s="41">
        <v>1730400</v>
      </c>
      <c r="K2471" s="42">
        <v>0.1</v>
      </c>
      <c r="L2471" s="41">
        <v>173040</v>
      </c>
      <c r="M2471" s="41">
        <v>1903440</v>
      </c>
      <c r="N2471">
        <f>+VLOOKUP(C2471,'Thanh toán '!M$1335:N$6972,2,0)</f>
        <v>1903440</v>
      </c>
      <c r="O2471" s="61">
        <f t="shared" si="117"/>
        <v>0</v>
      </c>
    </row>
    <row r="2472" spans="1:15" hidden="1" x14ac:dyDescent="0.3">
      <c r="A2472" s="18">
        <v>2023</v>
      </c>
      <c r="B2472" s="19" t="s">
        <v>16325</v>
      </c>
      <c r="C2472" s="19">
        <f t="shared" si="115"/>
        <v>17567</v>
      </c>
      <c r="D2472" s="19" t="s">
        <v>13350</v>
      </c>
      <c r="E2472" s="24" t="s">
        <v>16314</v>
      </c>
      <c r="F2472" s="18">
        <f t="shared" si="116"/>
        <v>3</v>
      </c>
      <c r="G2472" s="23" t="s">
        <v>12225</v>
      </c>
      <c r="H2472" s="23" t="s">
        <v>12225</v>
      </c>
      <c r="I2472" s="19" t="s">
        <v>12226</v>
      </c>
      <c r="J2472" s="41">
        <v>2239440</v>
      </c>
      <c r="K2472" s="42">
        <v>0.1</v>
      </c>
      <c r="L2472" s="41">
        <v>223944</v>
      </c>
      <c r="M2472" s="41">
        <v>2463384</v>
      </c>
      <c r="N2472">
        <f>+VLOOKUP(C2472,'Thanh toán '!M$1335:N$6972,2,0)</f>
        <v>2463384</v>
      </c>
      <c r="O2472" s="61">
        <f t="shared" si="117"/>
        <v>0</v>
      </c>
    </row>
    <row r="2473" spans="1:15" hidden="1" x14ac:dyDescent="0.3">
      <c r="A2473" s="18">
        <v>2023</v>
      </c>
      <c r="B2473" s="19" t="s">
        <v>16326</v>
      </c>
      <c r="C2473" s="19">
        <f t="shared" si="115"/>
        <v>17568</v>
      </c>
      <c r="D2473" s="19" t="s">
        <v>13350</v>
      </c>
      <c r="E2473" s="24" t="s">
        <v>16314</v>
      </c>
      <c r="F2473" s="18">
        <f t="shared" si="116"/>
        <v>3</v>
      </c>
      <c r="G2473" s="23" t="s">
        <v>12197</v>
      </c>
      <c r="H2473" s="23" t="s">
        <v>12197</v>
      </c>
      <c r="I2473" s="19" t="s">
        <v>12198</v>
      </c>
      <c r="J2473" s="41">
        <v>1730400</v>
      </c>
      <c r="K2473" s="42">
        <v>0.1</v>
      </c>
      <c r="L2473" s="41">
        <v>173040</v>
      </c>
      <c r="M2473" s="41">
        <v>1903440</v>
      </c>
      <c r="N2473">
        <f>+VLOOKUP(C2473,'Thanh toán '!M$1335:N$6972,2,0)</f>
        <v>1903440</v>
      </c>
      <c r="O2473" s="61">
        <f t="shared" si="117"/>
        <v>0</v>
      </c>
    </row>
    <row r="2474" spans="1:15" hidden="1" x14ac:dyDescent="0.3">
      <c r="A2474" s="18">
        <v>2023</v>
      </c>
      <c r="B2474" s="19" t="s">
        <v>16327</v>
      </c>
      <c r="C2474" s="19">
        <f t="shared" si="115"/>
        <v>17569</v>
      </c>
      <c r="D2474" s="19" t="s">
        <v>13350</v>
      </c>
      <c r="E2474" s="24" t="s">
        <v>16314</v>
      </c>
      <c r="F2474" s="18">
        <f t="shared" si="116"/>
        <v>3</v>
      </c>
      <c r="G2474" s="23" t="s">
        <v>12215</v>
      </c>
      <c r="H2474" s="23" t="s">
        <v>13394</v>
      </c>
      <c r="I2474" s="19" t="s">
        <v>12216</v>
      </c>
      <c r="J2474" s="41">
        <v>1730400</v>
      </c>
      <c r="K2474" s="42">
        <v>0.1</v>
      </c>
      <c r="L2474" s="41">
        <v>173040</v>
      </c>
      <c r="M2474" s="41">
        <v>1903440</v>
      </c>
      <c r="N2474">
        <f>+VLOOKUP(C2474,'Thanh toán '!M$1335:N$6972,2,0)</f>
        <v>1903440</v>
      </c>
      <c r="O2474" s="61">
        <f t="shared" si="117"/>
        <v>0</v>
      </c>
    </row>
    <row r="2475" spans="1:15" hidden="1" x14ac:dyDescent="0.3">
      <c r="A2475" s="18">
        <v>2023</v>
      </c>
      <c r="B2475" s="19" t="s">
        <v>16328</v>
      </c>
      <c r="C2475" s="19">
        <f t="shared" si="115"/>
        <v>17570</v>
      </c>
      <c r="D2475" s="19" t="s">
        <v>13350</v>
      </c>
      <c r="E2475" s="24" t="s">
        <v>16314</v>
      </c>
      <c r="F2475" s="18">
        <f t="shared" si="116"/>
        <v>3</v>
      </c>
      <c r="G2475" s="23" t="s">
        <v>12215</v>
      </c>
      <c r="H2475" s="23" t="s">
        <v>14639</v>
      </c>
      <c r="I2475" s="19" t="s">
        <v>12216</v>
      </c>
      <c r="J2475" s="41">
        <v>441000</v>
      </c>
      <c r="K2475" s="42">
        <v>0.1</v>
      </c>
      <c r="L2475" s="41">
        <v>44100</v>
      </c>
      <c r="M2475" s="41">
        <v>485100</v>
      </c>
      <c r="N2475">
        <f>+VLOOKUP(C2475,'Thanh toán '!M$1335:N$6972,2,0)</f>
        <v>485100</v>
      </c>
      <c r="O2475" s="61">
        <f t="shared" si="117"/>
        <v>0</v>
      </c>
    </row>
    <row r="2476" spans="1:15" hidden="1" x14ac:dyDescent="0.3">
      <c r="A2476" s="18">
        <v>2023</v>
      </c>
      <c r="B2476" s="19" t="s">
        <v>16329</v>
      </c>
      <c r="C2476" s="19">
        <f t="shared" si="115"/>
        <v>17595</v>
      </c>
      <c r="D2476" s="19" t="s">
        <v>13350</v>
      </c>
      <c r="E2476" s="24" t="s">
        <v>16314</v>
      </c>
      <c r="F2476" s="18">
        <f t="shared" si="116"/>
        <v>3</v>
      </c>
      <c r="G2476" s="23" t="s">
        <v>11860</v>
      </c>
      <c r="H2476" s="23" t="s">
        <v>14662</v>
      </c>
      <c r="I2476" s="19" t="s">
        <v>11719</v>
      </c>
      <c r="J2476" s="41">
        <v>1615312</v>
      </c>
      <c r="K2476" s="42">
        <v>9.9999876184910408E-2</v>
      </c>
      <c r="L2476" s="41">
        <v>161531</v>
      </c>
      <c r="M2476" s="41">
        <v>1776843</v>
      </c>
      <c r="N2476">
        <f>+VLOOKUP(C2476,'Thanh toán '!M$1335:N$6972,2,0)</f>
        <v>1776843</v>
      </c>
      <c r="O2476" s="61">
        <f t="shared" si="117"/>
        <v>0</v>
      </c>
    </row>
    <row r="2477" spans="1:15" hidden="1" x14ac:dyDescent="0.3">
      <c r="A2477" s="18">
        <v>2023</v>
      </c>
      <c r="B2477" s="19" t="s">
        <v>16330</v>
      </c>
      <c r="C2477" s="19">
        <f t="shared" si="115"/>
        <v>17597</v>
      </c>
      <c r="D2477" s="19" t="s">
        <v>13350</v>
      </c>
      <c r="E2477" s="24" t="s">
        <v>16314</v>
      </c>
      <c r="F2477" s="18">
        <f t="shared" si="116"/>
        <v>3</v>
      </c>
      <c r="G2477" s="23" t="s">
        <v>12228</v>
      </c>
      <c r="H2477" s="23" t="s">
        <v>12228</v>
      </c>
      <c r="I2477" s="19" t="s">
        <v>12229</v>
      </c>
      <c r="J2477" s="41">
        <v>3689780</v>
      </c>
      <c r="K2477" s="42">
        <v>0.1</v>
      </c>
      <c r="L2477" s="41">
        <v>368978</v>
      </c>
      <c r="M2477" s="41">
        <v>4058758</v>
      </c>
      <c r="N2477">
        <f>+VLOOKUP(C2477,'Thanh toán '!M$1335:N$6972,2,0)</f>
        <v>4058758</v>
      </c>
      <c r="O2477" s="61">
        <f t="shared" si="117"/>
        <v>0</v>
      </c>
    </row>
    <row r="2478" spans="1:15" hidden="1" x14ac:dyDescent="0.3">
      <c r="A2478" s="18">
        <v>2023</v>
      </c>
      <c r="B2478" s="19" t="s">
        <v>16331</v>
      </c>
      <c r="C2478" s="19">
        <f t="shared" si="115"/>
        <v>17599</v>
      </c>
      <c r="D2478" s="19" t="s">
        <v>13350</v>
      </c>
      <c r="E2478" s="24" t="s">
        <v>16314</v>
      </c>
      <c r="F2478" s="18">
        <f t="shared" si="116"/>
        <v>3</v>
      </c>
      <c r="G2478" s="23" t="s">
        <v>12260</v>
      </c>
      <c r="H2478" s="23" t="s">
        <v>12260</v>
      </c>
      <c r="I2478" s="19" t="s">
        <v>12261</v>
      </c>
      <c r="J2478" s="41">
        <v>1364462</v>
      </c>
      <c r="K2478" s="42">
        <v>9.9999853422081383E-2</v>
      </c>
      <c r="L2478" s="41">
        <v>136446</v>
      </c>
      <c r="M2478" s="41">
        <v>1500908</v>
      </c>
      <c r="N2478">
        <f>+VLOOKUP(C2478,'Thanh toán '!M$1335:N$6972,2,0)</f>
        <v>1500908</v>
      </c>
      <c r="O2478" s="61">
        <f t="shared" si="117"/>
        <v>0</v>
      </c>
    </row>
    <row r="2479" spans="1:15" hidden="1" x14ac:dyDescent="0.3">
      <c r="A2479" s="43">
        <v>2023</v>
      </c>
      <c r="B2479" s="44" t="s">
        <v>16332</v>
      </c>
      <c r="C2479" s="19">
        <f t="shared" si="115"/>
        <v>17600</v>
      </c>
      <c r="D2479" s="44" t="s">
        <v>13350</v>
      </c>
      <c r="E2479" s="45" t="s">
        <v>16314</v>
      </c>
      <c r="F2479" s="18">
        <f t="shared" si="116"/>
        <v>3</v>
      </c>
      <c r="G2479" s="46" t="s">
        <v>11970</v>
      </c>
      <c r="H2479" s="46" t="s">
        <v>15076</v>
      </c>
      <c r="I2479" s="44" t="s">
        <v>11971</v>
      </c>
      <c r="J2479" s="47">
        <v>516324</v>
      </c>
      <c r="K2479" s="48">
        <v>9.9999225292645696E-2</v>
      </c>
      <c r="L2479" s="47">
        <v>51632</v>
      </c>
      <c r="M2479" s="47">
        <v>0</v>
      </c>
      <c r="O2479" s="61"/>
    </row>
    <row r="2480" spans="1:15" hidden="1" x14ac:dyDescent="0.3">
      <c r="A2480" s="18">
        <v>2023</v>
      </c>
      <c r="B2480" s="19" t="s">
        <v>16333</v>
      </c>
      <c r="C2480" s="19">
        <f t="shared" si="115"/>
        <v>17601</v>
      </c>
      <c r="D2480" s="19" t="s">
        <v>13350</v>
      </c>
      <c r="E2480" s="24" t="s">
        <v>16314</v>
      </c>
      <c r="F2480" s="18">
        <f t="shared" si="116"/>
        <v>3</v>
      </c>
      <c r="G2480" s="23" t="s">
        <v>12257</v>
      </c>
      <c r="H2480" s="23" t="s">
        <v>12257</v>
      </c>
      <c r="I2480" s="19" t="s">
        <v>12258</v>
      </c>
      <c r="J2480" s="41">
        <v>3114576</v>
      </c>
      <c r="K2480" s="42">
        <v>0.10000012842839603</v>
      </c>
      <c r="L2480" s="41">
        <v>311458</v>
      </c>
      <c r="M2480" s="41">
        <v>3426034</v>
      </c>
      <c r="N2480">
        <f>+VLOOKUP(C2480,'Thanh toán '!M$1335:N$6972,2,0)</f>
        <v>3426034</v>
      </c>
      <c r="O2480" s="61">
        <f t="shared" si="117"/>
        <v>0</v>
      </c>
    </row>
    <row r="2481" spans="1:15" hidden="1" x14ac:dyDescent="0.3">
      <c r="A2481" s="18">
        <v>2023</v>
      </c>
      <c r="B2481" s="19" t="s">
        <v>16334</v>
      </c>
      <c r="C2481" s="19">
        <f t="shared" si="115"/>
        <v>17602</v>
      </c>
      <c r="D2481" s="19" t="s">
        <v>13350</v>
      </c>
      <c r="E2481" s="24" t="s">
        <v>16314</v>
      </c>
      <c r="F2481" s="18">
        <f t="shared" si="116"/>
        <v>3</v>
      </c>
      <c r="G2481" s="23" t="s">
        <v>12492</v>
      </c>
      <c r="H2481" s="23" t="s">
        <v>12492</v>
      </c>
      <c r="I2481" s="19" t="s">
        <v>12493</v>
      </c>
      <c r="J2481" s="41">
        <v>865200</v>
      </c>
      <c r="K2481" s="42">
        <v>0.1</v>
      </c>
      <c r="L2481" s="41">
        <v>86520</v>
      </c>
      <c r="M2481" s="41">
        <v>951720</v>
      </c>
      <c r="N2481">
        <f>+VLOOKUP(C2481,'Thanh toán '!M$1335:N$6972,2,0)</f>
        <v>951720</v>
      </c>
      <c r="O2481" s="61">
        <f t="shared" si="117"/>
        <v>0</v>
      </c>
    </row>
    <row r="2482" spans="1:15" hidden="1" x14ac:dyDescent="0.3">
      <c r="A2482" s="18">
        <v>2023</v>
      </c>
      <c r="B2482" s="19" t="s">
        <v>16335</v>
      </c>
      <c r="C2482" s="19">
        <f t="shared" si="115"/>
        <v>17603</v>
      </c>
      <c r="D2482" s="19" t="s">
        <v>13350</v>
      </c>
      <c r="E2482" s="24" t="s">
        <v>16314</v>
      </c>
      <c r="F2482" s="18">
        <f t="shared" si="116"/>
        <v>3</v>
      </c>
      <c r="G2482" s="23" t="s">
        <v>12499</v>
      </c>
      <c r="H2482" s="23" t="s">
        <v>12499</v>
      </c>
      <c r="I2482" s="19" t="s">
        <v>12500</v>
      </c>
      <c r="J2482" s="41">
        <v>865200</v>
      </c>
      <c r="K2482" s="42">
        <v>0.1</v>
      </c>
      <c r="L2482" s="41">
        <v>86520</v>
      </c>
      <c r="M2482" s="41">
        <v>951720</v>
      </c>
      <c r="N2482">
        <f>+VLOOKUP(C2482,'Thanh toán '!M$1335:N$6972,2,0)</f>
        <v>951720</v>
      </c>
      <c r="O2482" s="61">
        <f t="shared" si="117"/>
        <v>0</v>
      </c>
    </row>
    <row r="2483" spans="1:15" hidden="1" x14ac:dyDescent="0.3">
      <c r="A2483" s="18">
        <v>2023</v>
      </c>
      <c r="B2483" s="19" t="s">
        <v>16336</v>
      </c>
      <c r="C2483" s="19">
        <f t="shared" si="115"/>
        <v>17604</v>
      </c>
      <c r="D2483" s="19" t="s">
        <v>13350</v>
      </c>
      <c r="E2483" s="24" t="s">
        <v>16314</v>
      </c>
      <c r="F2483" s="18">
        <f t="shared" si="116"/>
        <v>3</v>
      </c>
      <c r="G2483" s="23" t="s">
        <v>12257</v>
      </c>
      <c r="H2483" s="23" t="s">
        <v>12257</v>
      </c>
      <c r="I2483" s="19" t="s">
        <v>12258</v>
      </c>
      <c r="J2483" s="41">
        <v>1465800</v>
      </c>
      <c r="K2483" s="42">
        <v>0.1</v>
      </c>
      <c r="L2483" s="41">
        <v>146580</v>
      </c>
      <c r="M2483" s="41">
        <v>1612380</v>
      </c>
      <c r="N2483">
        <f>+VLOOKUP(C2483,'Thanh toán '!M$1335:N$6972,2,0)</f>
        <v>1612380</v>
      </c>
      <c r="O2483" s="61">
        <f t="shared" si="117"/>
        <v>0</v>
      </c>
    </row>
    <row r="2484" spans="1:15" hidden="1" x14ac:dyDescent="0.3">
      <c r="A2484" s="18">
        <v>2023</v>
      </c>
      <c r="B2484" s="19" t="s">
        <v>16337</v>
      </c>
      <c r="C2484" s="19">
        <f t="shared" si="115"/>
        <v>17605</v>
      </c>
      <c r="D2484" s="19" t="s">
        <v>13350</v>
      </c>
      <c r="E2484" s="24" t="s">
        <v>16314</v>
      </c>
      <c r="F2484" s="18">
        <f t="shared" si="116"/>
        <v>3</v>
      </c>
      <c r="G2484" s="23" t="s">
        <v>15067</v>
      </c>
      <c r="H2484" s="23" t="s">
        <v>15067</v>
      </c>
      <c r="I2484" s="19" t="s">
        <v>12738</v>
      </c>
      <c r="J2484" s="41">
        <v>1730400</v>
      </c>
      <c r="K2484" s="42">
        <v>0.1</v>
      </c>
      <c r="L2484" s="41">
        <v>173040</v>
      </c>
      <c r="M2484" s="41">
        <v>1903440</v>
      </c>
      <c r="N2484">
        <f>+VLOOKUP(C2484,'Thanh toán '!M$1335:N$6972,2,0)</f>
        <v>1903440</v>
      </c>
      <c r="O2484" s="61">
        <f t="shared" si="117"/>
        <v>0</v>
      </c>
    </row>
    <row r="2485" spans="1:15" hidden="1" x14ac:dyDescent="0.3">
      <c r="A2485" s="18">
        <v>2023</v>
      </c>
      <c r="B2485" s="19" t="s">
        <v>16338</v>
      </c>
      <c r="C2485" s="19">
        <f t="shared" si="115"/>
        <v>17606</v>
      </c>
      <c r="D2485" s="19" t="s">
        <v>13350</v>
      </c>
      <c r="E2485" s="24" t="s">
        <v>16314</v>
      </c>
      <c r="F2485" s="18">
        <f t="shared" si="116"/>
        <v>3</v>
      </c>
      <c r="G2485" s="23" t="s">
        <v>12248</v>
      </c>
      <c r="H2485" s="23" t="s">
        <v>12248</v>
      </c>
      <c r="I2485" s="19" t="s">
        <v>12249</v>
      </c>
      <c r="J2485" s="41">
        <v>1289400</v>
      </c>
      <c r="K2485" s="42">
        <v>0.1</v>
      </c>
      <c r="L2485" s="41">
        <v>128940</v>
      </c>
      <c r="M2485" s="41">
        <v>1418340</v>
      </c>
      <c r="N2485">
        <f>+VLOOKUP(C2485,'Thanh toán '!M$1335:N$6972,2,0)</f>
        <v>1418340</v>
      </c>
      <c r="O2485" s="61">
        <f t="shared" si="117"/>
        <v>0</v>
      </c>
    </row>
    <row r="2486" spans="1:15" hidden="1" x14ac:dyDescent="0.3">
      <c r="A2486" s="18">
        <v>2023</v>
      </c>
      <c r="B2486" s="19" t="s">
        <v>16339</v>
      </c>
      <c r="C2486" s="19">
        <f t="shared" si="115"/>
        <v>17607</v>
      </c>
      <c r="D2486" s="19" t="s">
        <v>13350</v>
      </c>
      <c r="E2486" s="24" t="s">
        <v>16314</v>
      </c>
      <c r="F2486" s="18">
        <f t="shared" si="116"/>
        <v>3</v>
      </c>
      <c r="G2486" s="23" t="s">
        <v>12266</v>
      </c>
      <c r="H2486" s="23" t="s">
        <v>12266</v>
      </c>
      <c r="I2486" s="19" t="s">
        <v>12267</v>
      </c>
      <c r="J2486" s="41">
        <v>695520</v>
      </c>
      <c r="K2486" s="42">
        <v>0.1</v>
      </c>
      <c r="L2486" s="41">
        <v>69552</v>
      </c>
      <c r="M2486" s="41">
        <v>765072</v>
      </c>
      <c r="N2486">
        <f>+VLOOKUP(C2486,'Thanh toán '!M$1335:N$6972,2,0)</f>
        <v>765072</v>
      </c>
      <c r="O2486" s="61">
        <f t="shared" si="117"/>
        <v>0</v>
      </c>
    </row>
    <row r="2487" spans="1:15" hidden="1" x14ac:dyDescent="0.3">
      <c r="A2487" s="18">
        <v>2023</v>
      </c>
      <c r="B2487" s="19" t="s">
        <v>16340</v>
      </c>
      <c r="C2487" s="19">
        <f t="shared" si="115"/>
        <v>17608</v>
      </c>
      <c r="D2487" s="19" t="s">
        <v>13350</v>
      </c>
      <c r="E2487" s="24" t="s">
        <v>16314</v>
      </c>
      <c r="F2487" s="18">
        <f t="shared" si="116"/>
        <v>3</v>
      </c>
      <c r="G2487" s="23" t="s">
        <v>12257</v>
      </c>
      <c r="H2487" s="23" t="s">
        <v>14419</v>
      </c>
      <c r="I2487" s="19" t="s">
        <v>12258</v>
      </c>
      <c r="J2487" s="41">
        <v>692160</v>
      </c>
      <c r="K2487" s="42">
        <v>0.1</v>
      </c>
      <c r="L2487" s="41">
        <v>69216</v>
      </c>
      <c r="M2487" s="41">
        <v>761376</v>
      </c>
      <c r="N2487">
        <f>+VLOOKUP(C2487,'Thanh toán '!M$1335:N$6972,2,0)</f>
        <v>761376</v>
      </c>
      <c r="O2487" s="61">
        <f t="shared" si="117"/>
        <v>0</v>
      </c>
    </row>
    <row r="2488" spans="1:15" hidden="1" x14ac:dyDescent="0.3">
      <c r="A2488" s="18">
        <v>2023</v>
      </c>
      <c r="B2488" s="19" t="s">
        <v>16341</v>
      </c>
      <c r="C2488" s="19">
        <f t="shared" si="115"/>
        <v>17609</v>
      </c>
      <c r="D2488" s="19" t="s">
        <v>13350</v>
      </c>
      <c r="E2488" s="24" t="s">
        <v>16314</v>
      </c>
      <c r="F2488" s="18">
        <f t="shared" si="116"/>
        <v>3</v>
      </c>
      <c r="G2488" s="23" t="s">
        <v>12669</v>
      </c>
      <c r="H2488" s="23" t="s">
        <v>12669</v>
      </c>
      <c r="I2488" s="19" t="s">
        <v>12670</v>
      </c>
      <c r="J2488" s="41">
        <v>848400</v>
      </c>
      <c r="K2488" s="42">
        <v>0.1</v>
      </c>
      <c r="L2488" s="41">
        <v>84840</v>
      </c>
      <c r="M2488" s="41">
        <v>933240</v>
      </c>
      <c r="N2488">
        <f>+VLOOKUP(C2488,'Thanh toán '!M$1335:N$6972,2,0)</f>
        <v>933240</v>
      </c>
      <c r="O2488" s="61">
        <f t="shared" si="117"/>
        <v>0</v>
      </c>
    </row>
    <row r="2489" spans="1:15" hidden="1" x14ac:dyDescent="0.3">
      <c r="A2489" s="18">
        <v>2023</v>
      </c>
      <c r="B2489" s="19" t="s">
        <v>16342</v>
      </c>
      <c r="C2489" s="19">
        <f t="shared" si="115"/>
        <v>17610</v>
      </c>
      <c r="D2489" s="19" t="s">
        <v>13350</v>
      </c>
      <c r="E2489" s="24" t="s">
        <v>16314</v>
      </c>
      <c r="F2489" s="18">
        <f t="shared" si="116"/>
        <v>3</v>
      </c>
      <c r="G2489" s="23" t="s">
        <v>12669</v>
      </c>
      <c r="H2489" s="23" t="s">
        <v>12669</v>
      </c>
      <c r="I2489" s="19" t="s">
        <v>12670</v>
      </c>
      <c r="J2489" s="41">
        <v>882000</v>
      </c>
      <c r="K2489" s="42">
        <v>0.1</v>
      </c>
      <c r="L2489" s="41">
        <v>88200</v>
      </c>
      <c r="M2489" s="41">
        <v>970200</v>
      </c>
      <c r="N2489">
        <f>+VLOOKUP(C2489,'Thanh toán '!M$1335:N$6972,2,0)</f>
        <v>970200</v>
      </c>
      <c r="O2489" s="61">
        <f t="shared" si="117"/>
        <v>0</v>
      </c>
    </row>
    <row r="2490" spans="1:15" hidden="1" x14ac:dyDescent="0.3">
      <c r="A2490" s="18">
        <v>2023</v>
      </c>
      <c r="B2490" s="19" t="s">
        <v>16343</v>
      </c>
      <c r="C2490" s="19">
        <f t="shared" si="115"/>
        <v>17611</v>
      </c>
      <c r="D2490" s="19" t="s">
        <v>13350</v>
      </c>
      <c r="E2490" s="24" t="s">
        <v>16314</v>
      </c>
      <c r="F2490" s="18">
        <f t="shared" si="116"/>
        <v>3</v>
      </c>
      <c r="G2490" s="23" t="s">
        <v>11970</v>
      </c>
      <c r="H2490" s="23" t="s">
        <v>15252</v>
      </c>
      <c r="I2490" s="19" t="s">
        <v>11971</v>
      </c>
      <c r="J2490" s="41">
        <v>364016</v>
      </c>
      <c r="K2490" s="42">
        <v>0.10000109885279768</v>
      </c>
      <c r="L2490" s="41">
        <v>36402</v>
      </c>
      <c r="M2490" s="41">
        <v>400418</v>
      </c>
      <c r="N2490">
        <f>+VLOOKUP(C2490,'Thanh toán '!M$1335:N$6972,2,0)</f>
        <v>400418</v>
      </c>
      <c r="O2490" s="61">
        <f t="shared" si="117"/>
        <v>0</v>
      </c>
    </row>
    <row r="2491" spans="1:15" hidden="1" x14ac:dyDescent="0.3">
      <c r="A2491" s="18">
        <v>2023</v>
      </c>
      <c r="B2491" s="19" t="s">
        <v>16344</v>
      </c>
      <c r="C2491" s="19">
        <f t="shared" si="115"/>
        <v>17612</v>
      </c>
      <c r="D2491" s="19" t="s">
        <v>13350</v>
      </c>
      <c r="E2491" s="24" t="s">
        <v>16314</v>
      </c>
      <c r="F2491" s="18">
        <f t="shared" si="116"/>
        <v>3</v>
      </c>
      <c r="G2491" s="23" t="s">
        <v>11970</v>
      </c>
      <c r="H2491" s="23" t="s">
        <v>13379</v>
      </c>
      <c r="I2491" s="19" t="s">
        <v>11971</v>
      </c>
      <c r="J2491" s="41">
        <v>626898</v>
      </c>
      <c r="K2491" s="42">
        <v>0.10000031903116616</v>
      </c>
      <c r="L2491" s="41">
        <v>62690</v>
      </c>
      <c r="M2491" s="41">
        <v>689588</v>
      </c>
      <c r="N2491">
        <f>+VLOOKUP(C2491,'Thanh toán '!M$1335:N$6972,2,0)</f>
        <v>689588</v>
      </c>
      <c r="O2491" s="61">
        <f t="shared" si="117"/>
        <v>0</v>
      </c>
    </row>
    <row r="2492" spans="1:15" hidden="1" x14ac:dyDescent="0.3">
      <c r="A2492" s="18">
        <v>2023</v>
      </c>
      <c r="B2492" s="19" t="s">
        <v>16345</v>
      </c>
      <c r="C2492" s="19">
        <f t="shared" si="115"/>
        <v>17613</v>
      </c>
      <c r="D2492" s="19" t="s">
        <v>13350</v>
      </c>
      <c r="E2492" s="24" t="s">
        <v>16314</v>
      </c>
      <c r="F2492" s="18">
        <f t="shared" si="116"/>
        <v>3</v>
      </c>
      <c r="G2492" s="23" t="s">
        <v>11970</v>
      </c>
      <c r="H2492" s="23" t="s">
        <v>15076</v>
      </c>
      <c r="I2492" s="19" t="s">
        <v>11971</v>
      </c>
      <c r="J2492" s="41">
        <v>516324</v>
      </c>
      <c r="K2492" s="42">
        <v>9.9999225292645696E-2</v>
      </c>
      <c r="L2492" s="41">
        <v>51632</v>
      </c>
      <c r="M2492" s="41">
        <v>567956</v>
      </c>
      <c r="N2492">
        <f>+VLOOKUP(C2492,'Thanh toán '!M$1335:N$6972,2,0)</f>
        <v>567956</v>
      </c>
      <c r="O2492" s="61">
        <f t="shared" si="117"/>
        <v>0</v>
      </c>
    </row>
    <row r="2493" spans="1:15" hidden="1" x14ac:dyDescent="0.3">
      <c r="A2493" s="18">
        <v>2023</v>
      </c>
      <c r="B2493" s="19" t="s">
        <v>16346</v>
      </c>
      <c r="C2493" s="19">
        <f t="shared" si="115"/>
        <v>17632</v>
      </c>
      <c r="D2493" s="19" t="s">
        <v>13350</v>
      </c>
      <c r="E2493" s="24" t="s">
        <v>16314</v>
      </c>
      <c r="F2493" s="18">
        <f t="shared" si="116"/>
        <v>3</v>
      </c>
      <c r="G2493" s="23" t="s">
        <v>12215</v>
      </c>
      <c r="H2493" s="23" t="s">
        <v>16347</v>
      </c>
      <c r="I2493" s="19" t="s">
        <v>12216</v>
      </c>
      <c r="J2493" s="41">
        <v>2095275</v>
      </c>
      <c r="K2493" s="42">
        <v>0.10000023863216045</v>
      </c>
      <c r="L2493" s="41">
        <v>209528</v>
      </c>
      <c r="M2493" s="41">
        <v>2304803</v>
      </c>
      <c r="N2493">
        <f>+VLOOKUP(C2493,'Thanh toán '!M$1335:N$6972,2,0)</f>
        <v>2304803</v>
      </c>
      <c r="O2493" s="61">
        <f t="shared" si="117"/>
        <v>0</v>
      </c>
    </row>
    <row r="2494" spans="1:15" hidden="1" x14ac:dyDescent="0.3">
      <c r="A2494" s="18">
        <v>2023</v>
      </c>
      <c r="B2494" s="19" t="s">
        <v>16348</v>
      </c>
      <c r="C2494" s="19">
        <f t="shared" si="115"/>
        <v>17635</v>
      </c>
      <c r="D2494" s="19" t="s">
        <v>13350</v>
      </c>
      <c r="E2494" s="24" t="s">
        <v>16349</v>
      </c>
      <c r="F2494" s="18">
        <f t="shared" si="116"/>
        <v>3</v>
      </c>
      <c r="G2494" s="23" t="s">
        <v>12282</v>
      </c>
      <c r="H2494" s="23" t="s">
        <v>12282</v>
      </c>
      <c r="I2494" s="19" t="s">
        <v>12283</v>
      </c>
      <c r="J2494" s="41">
        <v>1730400</v>
      </c>
      <c r="K2494" s="42">
        <v>0.1</v>
      </c>
      <c r="L2494" s="41">
        <v>173040</v>
      </c>
      <c r="M2494" s="41">
        <v>1903440</v>
      </c>
      <c r="N2494">
        <f>+VLOOKUP(C2494,'Thanh toán '!M$1335:N$6972,2,0)</f>
        <v>1903440</v>
      </c>
      <c r="O2494" s="61">
        <f t="shared" si="117"/>
        <v>0</v>
      </c>
    </row>
    <row r="2495" spans="1:15" hidden="1" x14ac:dyDescent="0.3">
      <c r="A2495" s="18">
        <v>2023</v>
      </c>
      <c r="B2495" s="19" t="s">
        <v>16350</v>
      </c>
      <c r="C2495" s="19">
        <f t="shared" si="115"/>
        <v>17636</v>
      </c>
      <c r="D2495" s="19" t="s">
        <v>13350</v>
      </c>
      <c r="E2495" s="24" t="s">
        <v>16349</v>
      </c>
      <c r="F2495" s="18">
        <f t="shared" si="116"/>
        <v>3</v>
      </c>
      <c r="G2495" s="23" t="s">
        <v>11799</v>
      </c>
      <c r="H2495" s="23" t="s">
        <v>13534</v>
      </c>
      <c r="I2495" s="19" t="s">
        <v>11725</v>
      </c>
      <c r="J2495" s="41">
        <v>746083</v>
      </c>
      <c r="K2495" s="42">
        <v>9.9999597899965556E-2</v>
      </c>
      <c r="L2495" s="41">
        <v>74608</v>
      </c>
      <c r="M2495" s="41">
        <v>820691</v>
      </c>
      <c r="N2495">
        <f>+VLOOKUP(C2495,'Thanh toán '!M$1335:N$6972,2,0)</f>
        <v>820691</v>
      </c>
      <c r="O2495" s="61">
        <f t="shared" si="117"/>
        <v>0</v>
      </c>
    </row>
    <row r="2496" spans="1:15" hidden="1" x14ac:dyDescent="0.3">
      <c r="A2496" s="18">
        <v>2023</v>
      </c>
      <c r="B2496" s="19" t="s">
        <v>16351</v>
      </c>
      <c r="C2496" s="19">
        <f t="shared" si="115"/>
        <v>17638</v>
      </c>
      <c r="D2496" s="19" t="s">
        <v>13350</v>
      </c>
      <c r="E2496" s="24" t="s">
        <v>16349</v>
      </c>
      <c r="F2496" s="18">
        <f t="shared" si="116"/>
        <v>3</v>
      </c>
      <c r="G2496" s="23" t="s">
        <v>12430</v>
      </c>
      <c r="H2496" s="23" t="s">
        <v>12430</v>
      </c>
      <c r="I2496" s="19" t="s">
        <v>12431</v>
      </c>
      <c r="J2496" s="41">
        <v>865200</v>
      </c>
      <c r="K2496" s="42">
        <v>0.1</v>
      </c>
      <c r="L2496" s="41">
        <v>86520</v>
      </c>
      <c r="M2496" s="41">
        <v>951720</v>
      </c>
      <c r="N2496">
        <f>+VLOOKUP(C2496,'Thanh toán '!M$1335:N$6972,2,0)</f>
        <v>951720</v>
      </c>
      <c r="O2496" s="61">
        <f t="shared" si="117"/>
        <v>0</v>
      </c>
    </row>
    <row r="2497" spans="1:15" hidden="1" x14ac:dyDescent="0.3">
      <c r="A2497" s="18">
        <v>2023</v>
      </c>
      <c r="B2497" s="19" t="s">
        <v>16352</v>
      </c>
      <c r="C2497" s="19">
        <f t="shared" si="115"/>
        <v>17639</v>
      </c>
      <c r="D2497" s="19" t="s">
        <v>13350</v>
      </c>
      <c r="E2497" s="24" t="s">
        <v>16349</v>
      </c>
      <c r="F2497" s="18">
        <f t="shared" si="116"/>
        <v>3</v>
      </c>
      <c r="G2497" s="23" t="s">
        <v>11799</v>
      </c>
      <c r="H2497" s="23" t="s">
        <v>16353</v>
      </c>
      <c r="I2497" s="19" t="s">
        <v>11725</v>
      </c>
      <c r="J2497" s="41">
        <v>704016</v>
      </c>
      <c r="K2497" s="42">
        <v>0.10000056816890525</v>
      </c>
      <c r="L2497" s="41">
        <v>70402</v>
      </c>
      <c r="M2497" s="41">
        <v>774418</v>
      </c>
      <c r="N2497">
        <f>+VLOOKUP(C2497,'Thanh toán '!M$1335:N$6972,2,0)</f>
        <v>774418</v>
      </c>
      <c r="O2497" s="61">
        <f t="shared" si="117"/>
        <v>0</v>
      </c>
    </row>
    <row r="2498" spans="1:15" hidden="1" x14ac:dyDescent="0.3">
      <c r="A2498" s="18">
        <v>2023</v>
      </c>
      <c r="B2498" s="19" t="s">
        <v>16354</v>
      </c>
      <c r="C2498" s="19">
        <f t="shared" si="115"/>
        <v>17640</v>
      </c>
      <c r="D2498" s="19" t="s">
        <v>13350</v>
      </c>
      <c r="E2498" s="24" t="s">
        <v>16349</v>
      </c>
      <c r="F2498" s="18">
        <f t="shared" si="116"/>
        <v>3</v>
      </c>
      <c r="G2498" s="23" t="s">
        <v>12354</v>
      </c>
      <c r="H2498" s="23" t="s">
        <v>12354</v>
      </c>
      <c r="I2498" s="19" t="s">
        <v>12355</v>
      </c>
      <c r="J2498" s="41">
        <v>865200</v>
      </c>
      <c r="K2498" s="42">
        <v>0.1</v>
      </c>
      <c r="L2498" s="41">
        <v>86520</v>
      </c>
      <c r="M2498" s="41">
        <v>951720</v>
      </c>
      <c r="N2498">
        <f>+VLOOKUP(C2498,'Thanh toán '!M$1335:N$6972,2,0)</f>
        <v>951720</v>
      </c>
      <c r="O2498" s="61">
        <f t="shared" si="117"/>
        <v>0</v>
      </c>
    </row>
    <row r="2499" spans="1:15" hidden="1" x14ac:dyDescent="0.3">
      <c r="A2499" s="18">
        <v>2023</v>
      </c>
      <c r="B2499" s="19" t="s">
        <v>16355</v>
      </c>
      <c r="C2499" s="19">
        <f t="shared" si="115"/>
        <v>17644</v>
      </c>
      <c r="D2499" s="19" t="s">
        <v>13350</v>
      </c>
      <c r="E2499" s="24" t="s">
        <v>16349</v>
      </c>
      <c r="F2499" s="18">
        <f t="shared" si="116"/>
        <v>3</v>
      </c>
      <c r="G2499" s="23" t="s">
        <v>11799</v>
      </c>
      <c r="H2499" s="23" t="s">
        <v>13724</v>
      </c>
      <c r="I2499" s="19" t="s">
        <v>11725</v>
      </c>
      <c r="J2499" s="41">
        <v>169680</v>
      </c>
      <c r="K2499" s="42">
        <v>0.1</v>
      </c>
      <c r="L2499" s="41">
        <v>16968</v>
      </c>
      <c r="M2499" s="41">
        <v>186648</v>
      </c>
      <c r="N2499">
        <f>+VLOOKUP(C2499,'Thanh toán '!M$1335:N$6972,2,0)</f>
        <v>186648</v>
      </c>
      <c r="O2499" s="61">
        <f t="shared" si="117"/>
        <v>0</v>
      </c>
    </row>
    <row r="2500" spans="1:15" hidden="1" x14ac:dyDescent="0.3">
      <c r="A2500" s="18">
        <v>2023</v>
      </c>
      <c r="B2500" s="19" t="s">
        <v>16356</v>
      </c>
      <c r="C2500" s="19">
        <f t="shared" si="115"/>
        <v>17645</v>
      </c>
      <c r="D2500" s="19" t="s">
        <v>13350</v>
      </c>
      <c r="E2500" s="24" t="s">
        <v>16349</v>
      </c>
      <c r="F2500" s="18">
        <f t="shared" si="116"/>
        <v>3</v>
      </c>
      <c r="G2500" s="23" t="s">
        <v>11799</v>
      </c>
      <c r="H2500" s="23" t="s">
        <v>13724</v>
      </c>
      <c r="I2500" s="19" t="s">
        <v>11725</v>
      </c>
      <c r="J2500" s="41">
        <v>605287</v>
      </c>
      <c r="K2500" s="42">
        <v>0.1000004956326503</v>
      </c>
      <c r="L2500" s="41">
        <v>60529</v>
      </c>
      <c r="M2500" s="41">
        <v>665816</v>
      </c>
      <c r="N2500">
        <f>+VLOOKUP(C2500,'Thanh toán '!M$1335:N$6972,2,0)</f>
        <v>665816</v>
      </c>
      <c r="O2500" s="61">
        <f t="shared" si="117"/>
        <v>0</v>
      </c>
    </row>
    <row r="2501" spans="1:15" hidden="1" x14ac:dyDescent="0.3">
      <c r="A2501" s="18">
        <v>2023</v>
      </c>
      <c r="B2501" s="19" t="s">
        <v>16357</v>
      </c>
      <c r="C2501" s="19">
        <f t="shared" si="115"/>
        <v>17647</v>
      </c>
      <c r="D2501" s="19" t="s">
        <v>13350</v>
      </c>
      <c r="E2501" s="24" t="s">
        <v>16349</v>
      </c>
      <c r="F2501" s="18">
        <f t="shared" si="116"/>
        <v>3</v>
      </c>
      <c r="G2501" s="23" t="s">
        <v>11799</v>
      </c>
      <c r="H2501" s="23" t="s">
        <v>13835</v>
      </c>
      <c r="I2501" s="19" t="s">
        <v>11725</v>
      </c>
      <c r="J2501" s="41">
        <v>2399840</v>
      </c>
      <c r="K2501" s="42">
        <v>0.1</v>
      </c>
      <c r="L2501" s="41">
        <v>239984</v>
      </c>
      <c r="M2501" s="41">
        <v>2639824</v>
      </c>
      <c r="N2501">
        <f>+VLOOKUP(C2501,'Thanh toán '!M$1335:N$6972,2,0)</f>
        <v>2639824</v>
      </c>
      <c r="O2501" s="61">
        <f t="shared" si="117"/>
        <v>0</v>
      </c>
    </row>
    <row r="2502" spans="1:15" hidden="1" x14ac:dyDescent="0.3">
      <c r="A2502" s="18">
        <v>2023</v>
      </c>
      <c r="B2502" s="19" t="s">
        <v>16358</v>
      </c>
      <c r="C2502" s="19">
        <f t="shared" ref="C2502:C2565" si="118">+B2502*1</f>
        <v>17648</v>
      </c>
      <c r="D2502" s="19" t="s">
        <v>13350</v>
      </c>
      <c r="E2502" s="24" t="s">
        <v>16349</v>
      </c>
      <c r="F2502" s="18">
        <f t="shared" ref="F2502:F2565" si="119">+MONTH(E2502)</f>
        <v>3</v>
      </c>
      <c r="G2502" s="23" t="s">
        <v>12518</v>
      </c>
      <c r="H2502" s="23" t="s">
        <v>12518</v>
      </c>
      <c r="I2502" s="19" t="s">
        <v>12519</v>
      </c>
      <c r="J2502" s="41">
        <v>4868040</v>
      </c>
      <c r="K2502" s="42">
        <v>0.1</v>
      </c>
      <c r="L2502" s="41">
        <v>486804</v>
      </c>
      <c r="M2502" s="41">
        <v>5354844</v>
      </c>
      <c r="N2502">
        <f>+VLOOKUP(C2502,'Thanh toán '!M$1335:N$6972,2,0)</f>
        <v>5354844</v>
      </c>
      <c r="O2502" s="61">
        <f t="shared" ref="O2502:O2565" si="120">+N2502-M2502</f>
        <v>0</v>
      </c>
    </row>
    <row r="2503" spans="1:15" hidden="1" x14ac:dyDescent="0.3">
      <c r="A2503" s="18">
        <v>2023</v>
      </c>
      <c r="B2503" s="19" t="s">
        <v>16359</v>
      </c>
      <c r="C2503" s="19">
        <f t="shared" si="118"/>
        <v>17649</v>
      </c>
      <c r="D2503" s="19" t="s">
        <v>13350</v>
      </c>
      <c r="E2503" s="24" t="s">
        <v>16349</v>
      </c>
      <c r="F2503" s="18">
        <f t="shared" si="119"/>
        <v>3</v>
      </c>
      <c r="G2503" s="23" t="s">
        <v>11799</v>
      </c>
      <c r="H2503" s="23" t="s">
        <v>13700</v>
      </c>
      <c r="I2503" s="19" t="s">
        <v>11725</v>
      </c>
      <c r="J2503" s="41">
        <v>926763</v>
      </c>
      <c r="K2503" s="42">
        <v>9.9999676292644404E-2</v>
      </c>
      <c r="L2503" s="41">
        <v>92676</v>
      </c>
      <c r="M2503" s="41">
        <v>1019439</v>
      </c>
      <c r="N2503">
        <f>+VLOOKUP(C2503,'Thanh toán '!M$1335:N$6972,2,0)</f>
        <v>1019439</v>
      </c>
      <c r="O2503" s="61">
        <f t="shared" si="120"/>
        <v>0</v>
      </c>
    </row>
    <row r="2504" spans="1:15" hidden="1" x14ac:dyDescent="0.3">
      <c r="A2504" s="18">
        <v>2023</v>
      </c>
      <c r="B2504" s="19" t="s">
        <v>16360</v>
      </c>
      <c r="C2504" s="19">
        <f t="shared" si="118"/>
        <v>17650</v>
      </c>
      <c r="D2504" s="19" t="s">
        <v>13350</v>
      </c>
      <c r="E2504" s="24" t="s">
        <v>16349</v>
      </c>
      <c r="F2504" s="18">
        <f t="shared" si="119"/>
        <v>3</v>
      </c>
      <c r="G2504" s="23" t="s">
        <v>11799</v>
      </c>
      <c r="H2504" s="23" t="s">
        <v>13671</v>
      </c>
      <c r="I2504" s="19" t="s">
        <v>11725</v>
      </c>
      <c r="J2504" s="41">
        <v>1173355</v>
      </c>
      <c r="K2504" s="42">
        <v>0.10000042612849479</v>
      </c>
      <c r="L2504" s="41">
        <v>117336</v>
      </c>
      <c r="M2504" s="41">
        <v>1290691</v>
      </c>
      <c r="N2504">
        <f>+VLOOKUP(C2504,'Thanh toán '!M$1335:N$6972,2,0)</f>
        <v>1290691</v>
      </c>
      <c r="O2504" s="61">
        <f t="shared" si="120"/>
        <v>0</v>
      </c>
    </row>
    <row r="2505" spans="1:15" hidden="1" x14ac:dyDescent="0.3">
      <c r="A2505" s="18">
        <v>2023</v>
      </c>
      <c r="B2505" s="19" t="s">
        <v>16361</v>
      </c>
      <c r="C2505" s="19">
        <f t="shared" si="118"/>
        <v>17651</v>
      </c>
      <c r="D2505" s="19" t="s">
        <v>13350</v>
      </c>
      <c r="E2505" s="24" t="s">
        <v>16349</v>
      </c>
      <c r="F2505" s="18">
        <f t="shared" si="119"/>
        <v>3</v>
      </c>
      <c r="G2505" s="23" t="s">
        <v>11799</v>
      </c>
      <c r="H2505" s="23" t="s">
        <v>13671</v>
      </c>
      <c r="I2505" s="19" t="s">
        <v>11725</v>
      </c>
      <c r="J2505" s="41">
        <v>519120</v>
      </c>
      <c r="K2505" s="42">
        <v>0.1</v>
      </c>
      <c r="L2505" s="41">
        <v>51912</v>
      </c>
      <c r="M2505" s="41">
        <v>571032</v>
      </c>
      <c r="N2505">
        <f>+VLOOKUP(C2505,'Thanh toán '!M$1335:N$6972,2,0)</f>
        <v>571032</v>
      </c>
      <c r="O2505" s="61">
        <f t="shared" si="120"/>
        <v>0</v>
      </c>
    </row>
    <row r="2506" spans="1:15" hidden="1" x14ac:dyDescent="0.3">
      <c r="A2506" s="18">
        <v>2023</v>
      </c>
      <c r="B2506" s="19" t="s">
        <v>16362</v>
      </c>
      <c r="C2506" s="19">
        <f t="shared" si="118"/>
        <v>17652</v>
      </c>
      <c r="D2506" s="19" t="s">
        <v>13350</v>
      </c>
      <c r="E2506" s="24" t="s">
        <v>16349</v>
      </c>
      <c r="F2506" s="18">
        <f t="shared" si="119"/>
        <v>3</v>
      </c>
      <c r="G2506" s="23" t="s">
        <v>11799</v>
      </c>
      <c r="H2506" s="23" t="s">
        <v>14079</v>
      </c>
      <c r="I2506" s="19" t="s">
        <v>11725</v>
      </c>
      <c r="J2506" s="41">
        <v>594778</v>
      </c>
      <c r="K2506" s="42">
        <v>0.10000033625991546</v>
      </c>
      <c r="L2506" s="41">
        <v>59478</v>
      </c>
      <c r="M2506" s="41">
        <v>654256</v>
      </c>
      <c r="N2506">
        <f>+VLOOKUP(C2506,'Thanh toán '!M$1335:N$6972,2,0)</f>
        <v>654256</v>
      </c>
      <c r="O2506" s="61">
        <f t="shared" si="120"/>
        <v>0</v>
      </c>
    </row>
    <row r="2507" spans="1:15" hidden="1" x14ac:dyDescent="0.3">
      <c r="A2507" s="18">
        <v>2023</v>
      </c>
      <c r="B2507" s="19" t="s">
        <v>16363</v>
      </c>
      <c r="C2507" s="19">
        <f t="shared" si="118"/>
        <v>17653</v>
      </c>
      <c r="D2507" s="19" t="s">
        <v>13350</v>
      </c>
      <c r="E2507" s="24" t="s">
        <v>16349</v>
      </c>
      <c r="F2507" s="18">
        <f t="shared" si="119"/>
        <v>3</v>
      </c>
      <c r="G2507" s="23" t="s">
        <v>11799</v>
      </c>
      <c r="H2507" s="23" t="s">
        <v>16364</v>
      </c>
      <c r="I2507" s="19" t="s">
        <v>11725</v>
      </c>
      <c r="J2507" s="41">
        <v>591094</v>
      </c>
      <c r="K2507" s="42">
        <v>9.9999323288681663E-2</v>
      </c>
      <c r="L2507" s="41">
        <v>59109</v>
      </c>
      <c r="M2507" s="41">
        <v>650203</v>
      </c>
      <c r="N2507">
        <f>+VLOOKUP(C2507,'Thanh toán '!M$1335:N$6972,2,0)</f>
        <v>650203</v>
      </c>
      <c r="O2507" s="61">
        <f t="shared" si="120"/>
        <v>0</v>
      </c>
    </row>
    <row r="2508" spans="1:15" hidden="1" x14ac:dyDescent="0.3">
      <c r="A2508" s="18">
        <v>2023</v>
      </c>
      <c r="B2508" s="19" t="s">
        <v>16365</v>
      </c>
      <c r="C2508" s="19">
        <f t="shared" si="118"/>
        <v>17654</v>
      </c>
      <c r="D2508" s="19" t="s">
        <v>13350</v>
      </c>
      <c r="E2508" s="24" t="s">
        <v>16349</v>
      </c>
      <c r="F2508" s="18">
        <f t="shared" si="119"/>
        <v>3</v>
      </c>
      <c r="G2508" s="23" t="s">
        <v>11799</v>
      </c>
      <c r="H2508" s="23" t="s">
        <v>16366</v>
      </c>
      <c r="I2508" s="19" t="s">
        <v>11725</v>
      </c>
      <c r="J2508" s="41">
        <v>555290</v>
      </c>
      <c r="K2508" s="42">
        <v>0.1</v>
      </c>
      <c r="L2508" s="41">
        <v>55529</v>
      </c>
      <c r="M2508" s="41">
        <v>610819</v>
      </c>
      <c r="N2508">
        <f>+VLOOKUP(C2508,'Thanh toán '!M$1335:N$6972,2,0)</f>
        <v>610819</v>
      </c>
      <c r="O2508" s="61">
        <f t="shared" si="120"/>
        <v>0</v>
      </c>
    </row>
    <row r="2509" spans="1:15" hidden="1" x14ac:dyDescent="0.3">
      <c r="A2509" s="18">
        <v>2023</v>
      </c>
      <c r="B2509" s="19" t="s">
        <v>16367</v>
      </c>
      <c r="C2509" s="19">
        <f t="shared" si="118"/>
        <v>17655</v>
      </c>
      <c r="D2509" s="19" t="s">
        <v>13350</v>
      </c>
      <c r="E2509" s="24" t="s">
        <v>16349</v>
      </c>
      <c r="F2509" s="18">
        <f t="shared" si="119"/>
        <v>3</v>
      </c>
      <c r="G2509" s="23" t="s">
        <v>11799</v>
      </c>
      <c r="H2509" s="23" t="s">
        <v>13682</v>
      </c>
      <c r="I2509" s="19" t="s">
        <v>11725</v>
      </c>
      <c r="J2509" s="41">
        <v>738405</v>
      </c>
      <c r="K2509" s="42">
        <v>0.10000067713517649</v>
      </c>
      <c r="L2509" s="41">
        <v>73841</v>
      </c>
      <c r="M2509" s="41">
        <v>812246</v>
      </c>
      <c r="N2509">
        <f>+VLOOKUP(C2509,'Thanh toán '!M$1335:N$6972,2,0)</f>
        <v>812246</v>
      </c>
      <c r="O2509" s="61">
        <f t="shared" si="120"/>
        <v>0</v>
      </c>
    </row>
    <row r="2510" spans="1:15" hidden="1" x14ac:dyDescent="0.3">
      <c r="A2510" s="18">
        <v>2023</v>
      </c>
      <c r="B2510" s="19" t="s">
        <v>16368</v>
      </c>
      <c r="C2510" s="19">
        <f t="shared" si="118"/>
        <v>17656</v>
      </c>
      <c r="D2510" s="19" t="s">
        <v>13350</v>
      </c>
      <c r="E2510" s="24" t="s">
        <v>16349</v>
      </c>
      <c r="F2510" s="18">
        <f t="shared" si="119"/>
        <v>3</v>
      </c>
      <c r="G2510" s="23" t="s">
        <v>11799</v>
      </c>
      <c r="H2510" s="23" t="s">
        <v>15260</v>
      </c>
      <c r="I2510" s="19" t="s">
        <v>11725</v>
      </c>
      <c r="J2510" s="41">
        <v>806834</v>
      </c>
      <c r="K2510" s="42">
        <v>9.9999504235071895E-2</v>
      </c>
      <c r="L2510" s="41">
        <v>80683</v>
      </c>
      <c r="M2510" s="41">
        <v>887517</v>
      </c>
      <c r="N2510">
        <f>+VLOOKUP(C2510,'Thanh toán '!M$1335:N$6972,2,0)</f>
        <v>887517</v>
      </c>
      <c r="O2510" s="61">
        <f t="shared" si="120"/>
        <v>0</v>
      </c>
    </row>
    <row r="2511" spans="1:15" hidden="1" x14ac:dyDescent="0.3">
      <c r="A2511" s="18">
        <v>2023</v>
      </c>
      <c r="B2511" s="19" t="s">
        <v>16369</v>
      </c>
      <c r="C2511" s="19">
        <f t="shared" si="118"/>
        <v>17657</v>
      </c>
      <c r="D2511" s="19" t="s">
        <v>13350</v>
      </c>
      <c r="E2511" s="24" t="s">
        <v>16349</v>
      </c>
      <c r="F2511" s="18">
        <f t="shared" si="119"/>
        <v>3</v>
      </c>
      <c r="G2511" s="23" t="s">
        <v>11799</v>
      </c>
      <c r="H2511" s="23" t="s">
        <v>13690</v>
      </c>
      <c r="I2511" s="19" t="s">
        <v>11725</v>
      </c>
      <c r="J2511" s="41">
        <v>2243775</v>
      </c>
      <c r="K2511" s="42">
        <v>0.10000022283874274</v>
      </c>
      <c r="L2511" s="41">
        <v>224378</v>
      </c>
      <c r="M2511" s="41">
        <v>2468153</v>
      </c>
      <c r="N2511">
        <f>+VLOOKUP(C2511,'Thanh toán '!M$1335:N$6972,2,0)</f>
        <v>2468153</v>
      </c>
      <c r="O2511" s="61">
        <f t="shared" si="120"/>
        <v>0</v>
      </c>
    </row>
    <row r="2512" spans="1:15" hidden="1" x14ac:dyDescent="0.3">
      <c r="A2512" s="18">
        <v>2023</v>
      </c>
      <c r="B2512" s="19" t="s">
        <v>16370</v>
      </c>
      <c r="C2512" s="19">
        <f t="shared" si="118"/>
        <v>17658</v>
      </c>
      <c r="D2512" s="19" t="s">
        <v>13350</v>
      </c>
      <c r="E2512" s="24" t="s">
        <v>16349</v>
      </c>
      <c r="F2512" s="18">
        <f t="shared" si="119"/>
        <v>3</v>
      </c>
      <c r="G2512" s="23" t="s">
        <v>12245</v>
      </c>
      <c r="H2512" s="23" t="s">
        <v>12245</v>
      </c>
      <c r="I2512" s="19" t="s">
        <v>12246</v>
      </c>
      <c r="J2512" s="41">
        <v>1696800</v>
      </c>
      <c r="K2512" s="42">
        <v>0.1</v>
      </c>
      <c r="L2512" s="41">
        <v>169680</v>
      </c>
      <c r="M2512" s="41">
        <v>1866480</v>
      </c>
      <c r="N2512">
        <f>+VLOOKUP(C2512,'Thanh toán '!M$1335:N$6972,2,0)</f>
        <v>1866480</v>
      </c>
      <c r="O2512" s="61">
        <f t="shared" si="120"/>
        <v>0</v>
      </c>
    </row>
    <row r="2513" spans="1:15" hidden="1" x14ac:dyDescent="0.3">
      <c r="A2513" s="18">
        <v>2023</v>
      </c>
      <c r="B2513" s="19" t="s">
        <v>16371</v>
      </c>
      <c r="C2513" s="19">
        <f t="shared" si="118"/>
        <v>17659</v>
      </c>
      <c r="D2513" s="19" t="s">
        <v>13350</v>
      </c>
      <c r="E2513" s="24" t="s">
        <v>16349</v>
      </c>
      <c r="F2513" s="18">
        <f t="shared" si="119"/>
        <v>3</v>
      </c>
      <c r="G2513" s="23" t="s">
        <v>12245</v>
      </c>
      <c r="H2513" s="23" t="s">
        <v>12245</v>
      </c>
      <c r="I2513" s="19" t="s">
        <v>12246</v>
      </c>
      <c r="J2513" s="41">
        <v>2440220</v>
      </c>
      <c r="K2513" s="42">
        <v>0.1</v>
      </c>
      <c r="L2513" s="41">
        <v>244022</v>
      </c>
      <c r="M2513" s="41">
        <v>2684242</v>
      </c>
      <c r="N2513">
        <f>+VLOOKUP(C2513,'Thanh toán '!M$1335:N$6972,2,0)</f>
        <v>2684242</v>
      </c>
      <c r="O2513" s="61">
        <f t="shared" si="120"/>
        <v>0</v>
      </c>
    </row>
    <row r="2514" spans="1:15" hidden="1" x14ac:dyDescent="0.3">
      <c r="A2514" s="18">
        <v>2023</v>
      </c>
      <c r="B2514" s="19" t="s">
        <v>16372</v>
      </c>
      <c r="C2514" s="19">
        <f t="shared" si="118"/>
        <v>17663</v>
      </c>
      <c r="D2514" s="19" t="s">
        <v>13350</v>
      </c>
      <c r="E2514" s="24" t="s">
        <v>16349</v>
      </c>
      <c r="F2514" s="18">
        <f t="shared" si="119"/>
        <v>3</v>
      </c>
      <c r="G2514" s="23" t="s">
        <v>12438</v>
      </c>
      <c r="H2514" s="23" t="s">
        <v>12438</v>
      </c>
      <c r="I2514" s="19" t="s">
        <v>12439</v>
      </c>
      <c r="J2514" s="41">
        <v>1323000</v>
      </c>
      <c r="K2514" s="42">
        <v>0.1</v>
      </c>
      <c r="L2514" s="41">
        <v>132300</v>
      </c>
      <c r="M2514" s="41">
        <v>1455300</v>
      </c>
      <c r="N2514">
        <f>+VLOOKUP(C2514,'Thanh toán '!M$1335:N$6972,2,0)</f>
        <v>1455300</v>
      </c>
      <c r="O2514" s="61">
        <f t="shared" si="120"/>
        <v>0</v>
      </c>
    </row>
    <row r="2515" spans="1:15" hidden="1" x14ac:dyDescent="0.3">
      <c r="A2515" s="18">
        <v>2023</v>
      </c>
      <c r="B2515" s="19" t="s">
        <v>16373</v>
      </c>
      <c r="C2515" s="19">
        <f t="shared" si="118"/>
        <v>17664</v>
      </c>
      <c r="D2515" s="19" t="s">
        <v>13350</v>
      </c>
      <c r="E2515" s="24" t="s">
        <v>16349</v>
      </c>
      <c r="F2515" s="18">
        <f t="shared" si="119"/>
        <v>3</v>
      </c>
      <c r="G2515" s="23" t="s">
        <v>11838</v>
      </c>
      <c r="H2515" s="23" t="s">
        <v>13920</v>
      </c>
      <c r="I2515" s="19" t="s">
        <v>11839</v>
      </c>
      <c r="J2515" s="41">
        <v>1403934</v>
      </c>
      <c r="K2515" s="42">
        <v>9.9999715086321717E-2</v>
      </c>
      <c r="L2515" s="41">
        <v>140393</v>
      </c>
      <c r="M2515" s="41">
        <v>1544327</v>
      </c>
      <c r="N2515">
        <f>+VLOOKUP(C2515,'Thanh toán '!M$1335:N$6972,2,0)</f>
        <v>1544327</v>
      </c>
      <c r="O2515" s="61">
        <f t="shared" si="120"/>
        <v>0</v>
      </c>
    </row>
    <row r="2516" spans="1:15" hidden="1" x14ac:dyDescent="0.3">
      <c r="A2516" s="18">
        <v>2023</v>
      </c>
      <c r="B2516" s="19" t="s">
        <v>16374</v>
      </c>
      <c r="C2516" s="19">
        <f t="shared" si="118"/>
        <v>17666</v>
      </c>
      <c r="D2516" s="19" t="s">
        <v>13350</v>
      </c>
      <c r="E2516" s="24" t="s">
        <v>16349</v>
      </c>
      <c r="F2516" s="18">
        <f t="shared" si="119"/>
        <v>3</v>
      </c>
      <c r="G2516" s="23" t="s">
        <v>11838</v>
      </c>
      <c r="H2516" s="23" t="s">
        <v>13922</v>
      </c>
      <c r="I2516" s="19" t="s">
        <v>11839</v>
      </c>
      <c r="J2516" s="41">
        <v>1080857</v>
      </c>
      <c r="K2516" s="42">
        <v>0.10000027755753074</v>
      </c>
      <c r="L2516" s="41">
        <v>108086</v>
      </c>
      <c r="M2516" s="41">
        <v>1188943</v>
      </c>
      <c r="N2516">
        <f>+VLOOKUP(C2516,'Thanh toán '!M$1335:N$6972,2,0)</f>
        <v>1188943</v>
      </c>
      <c r="O2516" s="61">
        <f t="shared" si="120"/>
        <v>0</v>
      </c>
    </row>
    <row r="2517" spans="1:15" hidden="1" x14ac:dyDescent="0.3">
      <c r="A2517" s="18">
        <v>2023</v>
      </c>
      <c r="B2517" s="19" t="s">
        <v>16375</v>
      </c>
      <c r="C2517" s="19">
        <f t="shared" si="118"/>
        <v>17667</v>
      </c>
      <c r="D2517" s="19" t="s">
        <v>13350</v>
      </c>
      <c r="E2517" s="24" t="s">
        <v>16349</v>
      </c>
      <c r="F2517" s="18">
        <f t="shared" si="119"/>
        <v>3</v>
      </c>
      <c r="G2517" s="23" t="s">
        <v>11838</v>
      </c>
      <c r="H2517" s="23" t="s">
        <v>13461</v>
      </c>
      <c r="I2517" s="19" t="s">
        <v>11839</v>
      </c>
      <c r="J2517" s="41">
        <v>1145195</v>
      </c>
      <c r="K2517" s="42">
        <v>0.10000043660686608</v>
      </c>
      <c r="L2517" s="41">
        <v>114520</v>
      </c>
      <c r="M2517" s="41">
        <v>1259715</v>
      </c>
      <c r="N2517">
        <f>+VLOOKUP(C2517,'Thanh toán '!M$1335:N$6972,2,0)</f>
        <v>1259715</v>
      </c>
      <c r="O2517" s="61">
        <f t="shared" si="120"/>
        <v>0</v>
      </c>
    </row>
    <row r="2518" spans="1:15" hidden="1" x14ac:dyDescent="0.3">
      <c r="A2518" s="18">
        <v>2023</v>
      </c>
      <c r="B2518" s="19" t="s">
        <v>16376</v>
      </c>
      <c r="C2518" s="19">
        <f t="shared" si="118"/>
        <v>17669</v>
      </c>
      <c r="D2518" s="19" t="s">
        <v>13350</v>
      </c>
      <c r="E2518" s="24" t="s">
        <v>16349</v>
      </c>
      <c r="F2518" s="18">
        <f t="shared" si="119"/>
        <v>3</v>
      </c>
      <c r="G2518" s="23" t="s">
        <v>12531</v>
      </c>
      <c r="H2518" s="23" t="s">
        <v>12531</v>
      </c>
      <c r="I2518" s="19" t="s">
        <v>12532</v>
      </c>
      <c r="J2518" s="41">
        <v>1730400</v>
      </c>
      <c r="K2518" s="42">
        <v>0.1</v>
      </c>
      <c r="L2518" s="41">
        <v>173040</v>
      </c>
      <c r="M2518" s="41">
        <v>1903440</v>
      </c>
      <c r="N2518">
        <f>+VLOOKUP(C2518,'Thanh toán '!M$1335:N$6972,2,0)</f>
        <v>1903440</v>
      </c>
      <c r="O2518" s="61">
        <f t="shared" si="120"/>
        <v>0</v>
      </c>
    </row>
    <row r="2519" spans="1:15" hidden="1" x14ac:dyDescent="0.3">
      <c r="A2519" s="18">
        <v>2023</v>
      </c>
      <c r="B2519" s="19" t="s">
        <v>16377</v>
      </c>
      <c r="C2519" s="19">
        <f t="shared" si="118"/>
        <v>17670</v>
      </c>
      <c r="D2519" s="19" t="s">
        <v>13350</v>
      </c>
      <c r="E2519" s="24" t="s">
        <v>16349</v>
      </c>
      <c r="F2519" s="18">
        <f t="shared" si="119"/>
        <v>3</v>
      </c>
      <c r="G2519" s="23" t="s">
        <v>11799</v>
      </c>
      <c r="H2519" s="23" t="s">
        <v>13421</v>
      </c>
      <c r="I2519" s="19" t="s">
        <v>11725</v>
      </c>
      <c r="J2519" s="41">
        <v>1583252</v>
      </c>
      <c r="K2519" s="42">
        <v>9.9999873677721549E-2</v>
      </c>
      <c r="L2519" s="41">
        <v>158325</v>
      </c>
      <c r="M2519" s="41">
        <v>1741577</v>
      </c>
      <c r="N2519">
        <f>+VLOOKUP(C2519,'Thanh toán '!M$1335:N$6972,2,0)</f>
        <v>1741577</v>
      </c>
      <c r="O2519" s="61">
        <f t="shared" si="120"/>
        <v>0</v>
      </c>
    </row>
    <row r="2520" spans="1:15" hidden="1" x14ac:dyDescent="0.3">
      <c r="A2520" s="18">
        <v>2023</v>
      </c>
      <c r="B2520" s="19" t="s">
        <v>16378</v>
      </c>
      <c r="C2520" s="19">
        <f t="shared" si="118"/>
        <v>17671</v>
      </c>
      <c r="D2520" s="19" t="s">
        <v>13350</v>
      </c>
      <c r="E2520" s="24" t="s">
        <v>16349</v>
      </c>
      <c r="F2520" s="18">
        <f t="shared" si="119"/>
        <v>3</v>
      </c>
      <c r="G2520" s="23" t="s">
        <v>11768</v>
      </c>
      <c r="H2520" s="23" t="s">
        <v>11768</v>
      </c>
      <c r="I2520" s="19" t="s">
        <v>11769</v>
      </c>
      <c r="J2520" s="41">
        <v>882000</v>
      </c>
      <c r="K2520" s="42">
        <v>0.1</v>
      </c>
      <c r="L2520" s="41">
        <v>88200</v>
      </c>
      <c r="M2520" s="41">
        <v>970200</v>
      </c>
      <c r="N2520">
        <f>+VLOOKUP(C2520,'Thanh toán '!M$1335:N$6972,2,0)</f>
        <v>970200</v>
      </c>
      <c r="O2520" s="61">
        <f t="shared" si="120"/>
        <v>0</v>
      </c>
    </row>
    <row r="2521" spans="1:15" hidden="1" x14ac:dyDescent="0.3">
      <c r="A2521" s="18">
        <v>2023</v>
      </c>
      <c r="B2521" s="19" t="s">
        <v>16379</v>
      </c>
      <c r="C2521" s="19">
        <f t="shared" si="118"/>
        <v>17672</v>
      </c>
      <c r="D2521" s="19" t="s">
        <v>13350</v>
      </c>
      <c r="E2521" s="24" t="s">
        <v>16349</v>
      </c>
      <c r="F2521" s="18">
        <f t="shared" si="119"/>
        <v>3</v>
      </c>
      <c r="G2521" s="23" t="s">
        <v>11768</v>
      </c>
      <c r="H2521" s="23" t="s">
        <v>11768</v>
      </c>
      <c r="I2521" s="19" t="s">
        <v>11769</v>
      </c>
      <c r="J2521" s="41">
        <v>2587390</v>
      </c>
      <c r="K2521" s="42">
        <v>0.1</v>
      </c>
      <c r="L2521" s="41">
        <v>258739</v>
      </c>
      <c r="M2521" s="41">
        <v>2846129</v>
      </c>
      <c r="N2521">
        <f>+VLOOKUP(C2521,'Thanh toán '!M$1335:N$6972,2,0)</f>
        <v>2846129</v>
      </c>
      <c r="O2521" s="61">
        <f t="shared" si="120"/>
        <v>0</v>
      </c>
    </row>
    <row r="2522" spans="1:15" hidden="1" x14ac:dyDescent="0.3">
      <c r="A2522" s="18">
        <v>2023</v>
      </c>
      <c r="B2522" s="19" t="s">
        <v>16380</v>
      </c>
      <c r="C2522" s="19">
        <f t="shared" si="118"/>
        <v>17673</v>
      </c>
      <c r="D2522" s="19" t="s">
        <v>13350</v>
      </c>
      <c r="E2522" s="24" t="s">
        <v>16349</v>
      </c>
      <c r="F2522" s="18">
        <f t="shared" si="119"/>
        <v>3</v>
      </c>
      <c r="G2522" s="23" t="s">
        <v>11799</v>
      </c>
      <c r="H2522" s="23" t="s">
        <v>13810</v>
      </c>
      <c r="I2522" s="19" t="s">
        <v>11725</v>
      </c>
      <c r="J2522" s="41">
        <v>1402524</v>
      </c>
      <c r="K2522" s="42">
        <v>9.9999714799889339E-2</v>
      </c>
      <c r="L2522" s="41">
        <v>140252</v>
      </c>
      <c r="M2522" s="41">
        <v>1542776</v>
      </c>
      <c r="N2522">
        <f>+VLOOKUP(C2522,'Thanh toán '!M$1335:N$6972,2,0)</f>
        <v>1542776</v>
      </c>
      <c r="O2522" s="61">
        <f t="shared" si="120"/>
        <v>0</v>
      </c>
    </row>
    <row r="2523" spans="1:15" hidden="1" x14ac:dyDescent="0.3">
      <c r="A2523" s="18">
        <v>2023</v>
      </c>
      <c r="B2523" s="19" t="s">
        <v>16381</v>
      </c>
      <c r="C2523" s="19">
        <f t="shared" si="118"/>
        <v>17674</v>
      </c>
      <c r="D2523" s="19" t="s">
        <v>13350</v>
      </c>
      <c r="E2523" s="24" t="s">
        <v>16349</v>
      </c>
      <c r="F2523" s="18">
        <f t="shared" si="119"/>
        <v>3</v>
      </c>
      <c r="G2523" s="23" t="s">
        <v>12231</v>
      </c>
      <c r="H2523" s="23" t="s">
        <v>15580</v>
      </c>
      <c r="I2523" s="19" t="s">
        <v>12232</v>
      </c>
      <c r="J2523" s="41">
        <v>1849126</v>
      </c>
      <c r="K2523" s="42">
        <v>0.10000021631841205</v>
      </c>
      <c r="L2523" s="41">
        <v>184913</v>
      </c>
      <c r="M2523" s="41">
        <v>2034039</v>
      </c>
      <c r="N2523">
        <f>+VLOOKUP(C2523,'Thanh toán '!M$1335:N$6972,2,0)</f>
        <v>2034039</v>
      </c>
      <c r="O2523" s="61">
        <f t="shared" si="120"/>
        <v>0</v>
      </c>
    </row>
    <row r="2524" spans="1:15" hidden="1" x14ac:dyDescent="0.3">
      <c r="A2524" s="18">
        <v>2023</v>
      </c>
      <c r="B2524" s="19" t="s">
        <v>16382</v>
      </c>
      <c r="C2524" s="19">
        <f t="shared" si="118"/>
        <v>17675</v>
      </c>
      <c r="D2524" s="19" t="s">
        <v>13350</v>
      </c>
      <c r="E2524" s="24" t="s">
        <v>16349</v>
      </c>
      <c r="F2524" s="18">
        <f t="shared" si="119"/>
        <v>3</v>
      </c>
      <c r="G2524" s="23" t="s">
        <v>12231</v>
      </c>
      <c r="H2524" s="23" t="s">
        <v>15580</v>
      </c>
      <c r="I2524" s="19" t="s">
        <v>12232</v>
      </c>
      <c r="J2524" s="41">
        <v>346080</v>
      </c>
      <c r="K2524" s="42">
        <v>0.1</v>
      </c>
      <c r="L2524" s="41">
        <v>34608</v>
      </c>
      <c r="M2524" s="41">
        <v>380688</v>
      </c>
      <c r="N2524">
        <f>+VLOOKUP(C2524,'Thanh toán '!M$1335:N$6972,2,0)</f>
        <v>380688</v>
      </c>
      <c r="O2524" s="61">
        <f t="shared" si="120"/>
        <v>0</v>
      </c>
    </row>
    <row r="2525" spans="1:15" hidden="1" x14ac:dyDescent="0.3">
      <c r="A2525" s="18">
        <v>2023</v>
      </c>
      <c r="B2525" s="19" t="s">
        <v>16383</v>
      </c>
      <c r="C2525" s="19">
        <f t="shared" si="118"/>
        <v>17678</v>
      </c>
      <c r="D2525" s="19" t="s">
        <v>13350</v>
      </c>
      <c r="E2525" s="24" t="s">
        <v>16349</v>
      </c>
      <c r="F2525" s="18">
        <f t="shared" si="119"/>
        <v>3</v>
      </c>
      <c r="G2525" s="23" t="s">
        <v>12462</v>
      </c>
      <c r="H2525" s="23" t="s">
        <v>13666</v>
      </c>
      <c r="I2525" s="19" t="s">
        <v>12463</v>
      </c>
      <c r="J2525" s="41">
        <v>734310</v>
      </c>
      <c r="K2525" s="42">
        <v>0.1</v>
      </c>
      <c r="L2525" s="41">
        <v>73431</v>
      </c>
      <c r="M2525" s="41">
        <v>807741</v>
      </c>
      <c r="N2525">
        <f>+VLOOKUP(C2525,'Thanh toán '!M$1335:N$6972,2,0)</f>
        <v>807741</v>
      </c>
      <c r="O2525" s="61">
        <f t="shared" si="120"/>
        <v>0</v>
      </c>
    </row>
    <row r="2526" spans="1:15" hidden="1" x14ac:dyDescent="0.3">
      <c r="A2526" s="18">
        <v>2023</v>
      </c>
      <c r="B2526" s="19" t="s">
        <v>16384</v>
      </c>
      <c r="C2526" s="19">
        <f t="shared" si="118"/>
        <v>17679</v>
      </c>
      <c r="D2526" s="19" t="s">
        <v>13350</v>
      </c>
      <c r="E2526" s="24" t="s">
        <v>16349</v>
      </c>
      <c r="F2526" s="18">
        <f t="shared" si="119"/>
        <v>3</v>
      </c>
      <c r="G2526" s="23" t="s">
        <v>12462</v>
      </c>
      <c r="H2526" s="23" t="s">
        <v>13666</v>
      </c>
      <c r="I2526" s="19" t="s">
        <v>12463</v>
      </c>
      <c r="J2526" s="41">
        <v>882000</v>
      </c>
      <c r="K2526" s="42">
        <v>0.1</v>
      </c>
      <c r="L2526" s="41">
        <v>88200</v>
      </c>
      <c r="M2526" s="41">
        <v>970200</v>
      </c>
      <c r="N2526">
        <f>+VLOOKUP(C2526,'Thanh toán '!M$1335:N$6972,2,0)</f>
        <v>970200</v>
      </c>
      <c r="O2526" s="61">
        <f t="shared" si="120"/>
        <v>0</v>
      </c>
    </row>
    <row r="2527" spans="1:15" hidden="1" x14ac:dyDescent="0.3">
      <c r="A2527" s="18">
        <v>2023</v>
      </c>
      <c r="B2527" s="19" t="s">
        <v>16385</v>
      </c>
      <c r="C2527" s="19">
        <f t="shared" si="118"/>
        <v>17680</v>
      </c>
      <c r="D2527" s="19" t="s">
        <v>13350</v>
      </c>
      <c r="E2527" s="24" t="s">
        <v>16349</v>
      </c>
      <c r="F2527" s="18">
        <f t="shared" si="119"/>
        <v>3</v>
      </c>
      <c r="G2527" s="23" t="s">
        <v>12239</v>
      </c>
      <c r="H2527" s="23" t="s">
        <v>14219</v>
      </c>
      <c r="I2527" s="19" t="s">
        <v>12240</v>
      </c>
      <c r="J2527" s="41">
        <v>2082540</v>
      </c>
      <c r="K2527" s="42">
        <v>0.1</v>
      </c>
      <c r="L2527" s="41">
        <v>208254</v>
      </c>
      <c r="M2527" s="41">
        <v>2290794</v>
      </c>
      <c r="N2527">
        <f>+VLOOKUP(C2527,'Thanh toán '!M$1335:N$6972,2,0)</f>
        <v>2290794</v>
      </c>
      <c r="O2527" s="61">
        <f t="shared" si="120"/>
        <v>0</v>
      </c>
    </row>
    <row r="2528" spans="1:15" hidden="1" x14ac:dyDescent="0.3">
      <c r="A2528" s="18">
        <v>2023</v>
      </c>
      <c r="B2528" s="19" t="s">
        <v>16386</v>
      </c>
      <c r="C2528" s="19">
        <f t="shared" si="118"/>
        <v>17681</v>
      </c>
      <c r="D2528" s="19" t="s">
        <v>13350</v>
      </c>
      <c r="E2528" s="24" t="s">
        <v>16349</v>
      </c>
      <c r="F2528" s="18">
        <f t="shared" si="119"/>
        <v>3</v>
      </c>
      <c r="G2528" s="23" t="s">
        <v>12239</v>
      </c>
      <c r="H2528" s="23" t="s">
        <v>14219</v>
      </c>
      <c r="I2528" s="19" t="s">
        <v>12240</v>
      </c>
      <c r="J2528" s="41">
        <v>2154600</v>
      </c>
      <c r="K2528" s="42">
        <v>0.1</v>
      </c>
      <c r="L2528" s="41">
        <v>215460</v>
      </c>
      <c r="M2528" s="41">
        <v>2370060</v>
      </c>
      <c r="N2528">
        <f>+VLOOKUP(C2528,'Thanh toán '!M$1335:N$6972,2,0)</f>
        <v>2370060</v>
      </c>
      <c r="O2528" s="61">
        <f t="shared" si="120"/>
        <v>0</v>
      </c>
    </row>
    <row r="2529" spans="1:15" hidden="1" x14ac:dyDescent="0.3">
      <c r="A2529" s="18">
        <v>2023</v>
      </c>
      <c r="B2529" s="19" t="s">
        <v>16387</v>
      </c>
      <c r="C2529" s="19">
        <f t="shared" si="118"/>
        <v>17684</v>
      </c>
      <c r="D2529" s="19" t="s">
        <v>13350</v>
      </c>
      <c r="E2529" s="24" t="s">
        <v>16349</v>
      </c>
      <c r="F2529" s="18">
        <f t="shared" si="119"/>
        <v>3</v>
      </c>
      <c r="G2529" s="23" t="s">
        <v>12360</v>
      </c>
      <c r="H2529" s="23" t="s">
        <v>12360</v>
      </c>
      <c r="I2529" s="19" t="s">
        <v>12361</v>
      </c>
      <c r="J2529" s="41">
        <v>882000</v>
      </c>
      <c r="K2529" s="42">
        <v>0.1</v>
      </c>
      <c r="L2529" s="41">
        <v>88200</v>
      </c>
      <c r="M2529" s="41">
        <v>970200</v>
      </c>
      <c r="N2529">
        <f>+VLOOKUP(C2529,'Thanh toán '!M$1335:N$6972,2,0)</f>
        <v>970200</v>
      </c>
      <c r="O2529" s="61">
        <f t="shared" si="120"/>
        <v>0</v>
      </c>
    </row>
    <row r="2530" spans="1:15" hidden="1" x14ac:dyDescent="0.3">
      <c r="A2530" s="18">
        <v>2023</v>
      </c>
      <c r="B2530" s="19" t="s">
        <v>16388</v>
      </c>
      <c r="C2530" s="19">
        <f t="shared" si="118"/>
        <v>17685</v>
      </c>
      <c r="D2530" s="19" t="s">
        <v>13350</v>
      </c>
      <c r="E2530" s="24" t="s">
        <v>16349</v>
      </c>
      <c r="F2530" s="18">
        <f t="shared" si="119"/>
        <v>3</v>
      </c>
      <c r="G2530" s="23" t="s">
        <v>12360</v>
      </c>
      <c r="H2530" s="23" t="s">
        <v>12360</v>
      </c>
      <c r="I2530" s="19" t="s">
        <v>12361</v>
      </c>
      <c r="J2530" s="41">
        <v>1607380</v>
      </c>
      <c r="K2530" s="42">
        <v>0.1</v>
      </c>
      <c r="L2530" s="41">
        <v>160738</v>
      </c>
      <c r="M2530" s="41">
        <v>1768118</v>
      </c>
      <c r="N2530">
        <f>+VLOOKUP(C2530,'Thanh toán '!M$1335:N$6972,2,0)</f>
        <v>1768118</v>
      </c>
      <c r="O2530" s="61">
        <f t="shared" si="120"/>
        <v>0</v>
      </c>
    </row>
    <row r="2531" spans="1:15" hidden="1" x14ac:dyDescent="0.3">
      <c r="A2531" s="18">
        <v>2023</v>
      </c>
      <c r="B2531" s="19" t="s">
        <v>16389</v>
      </c>
      <c r="C2531" s="19">
        <f t="shared" si="118"/>
        <v>17688</v>
      </c>
      <c r="D2531" s="19" t="s">
        <v>13350</v>
      </c>
      <c r="E2531" s="24" t="s">
        <v>16349</v>
      </c>
      <c r="F2531" s="18">
        <f t="shared" si="119"/>
        <v>3</v>
      </c>
      <c r="G2531" s="23" t="s">
        <v>12197</v>
      </c>
      <c r="H2531" s="23" t="s">
        <v>12197</v>
      </c>
      <c r="I2531" s="19" t="s">
        <v>12198</v>
      </c>
      <c r="J2531" s="41">
        <v>3928596</v>
      </c>
      <c r="K2531" s="42">
        <v>0.100000101817545</v>
      </c>
      <c r="L2531" s="41">
        <v>392860</v>
      </c>
      <c r="M2531" s="41">
        <v>4321456</v>
      </c>
      <c r="N2531">
        <f>+VLOOKUP(C2531,'Thanh toán '!M$1335:N$6972,2,0)</f>
        <v>4321456</v>
      </c>
      <c r="O2531" s="61">
        <f t="shared" si="120"/>
        <v>0</v>
      </c>
    </row>
    <row r="2532" spans="1:15" hidden="1" x14ac:dyDescent="0.3">
      <c r="A2532" s="18">
        <v>2023</v>
      </c>
      <c r="B2532" s="19" t="s">
        <v>16390</v>
      </c>
      <c r="C2532" s="19">
        <f t="shared" si="118"/>
        <v>17689</v>
      </c>
      <c r="D2532" s="19" t="s">
        <v>13350</v>
      </c>
      <c r="E2532" s="24" t="s">
        <v>16349</v>
      </c>
      <c r="F2532" s="18">
        <f t="shared" si="119"/>
        <v>3</v>
      </c>
      <c r="G2532" s="23" t="s">
        <v>12650</v>
      </c>
      <c r="H2532" s="23" t="s">
        <v>12650</v>
      </c>
      <c r="I2532" s="19" t="s">
        <v>12651</v>
      </c>
      <c r="J2532" s="41">
        <v>865200</v>
      </c>
      <c r="K2532" s="42">
        <v>0.1</v>
      </c>
      <c r="L2532" s="41">
        <v>86520</v>
      </c>
      <c r="M2532" s="41">
        <v>951720</v>
      </c>
      <c r="N2532">
        <f>+VLOOKUP(C2532,'Thanh toán '!M$1335:N$6972,2,0)</f>
        <v>951720</v>
      </c>
      <c r="O2532" s="61">
        <f t="shared" si="120"/>
        <v>0</v>
      </c>
    </row>
    <row r="2533" spans="1:15" hidden="1" x14ac:dyDescent="0.3">
      <c r="A2533" s="18">
        <v>2023</v>
      </c>
      <c r="B2533" s="19" t="s">
        <v>16391</v>
      </c>
      <c r="C2533" s="19">
        <f t="shared" si="118"/>
        <v>17690</v>
      </c>
      <c r="D2533" s="19" t="s">
        <v>13350</v>
      </c>
      <c r="E2533" s="24" t="s">
        <v>16349</v>
      </c>
      <c r="F2533" s="18">
        <f t="shared" si="119"/>
        <v>3</v>
      </c>
      <c r="G2533" s="23" t="s">
        <v>12788</v>
      </c>
      <c r="H2533" s="23" t="s">
        <v>12788</v>
      </c>
      <c r="I2533" s="19" t="s">
        <v>12789</v>
      </c>
      <c r="J2533" s="41">
        <v>441000</v>
      </c>
      <c r="K2533" s="42">
        <v>0.1</v>
      </c>
      <c r="L2533" s="41">
        <v>44100</v>
      </c>
      <c r="M2533" s="41">
        <v>485100</v>
      </c>
      <c r="N2533">
        <f>+VLOOKUP(C2533,'Thanh toán '!M$1335:N$6972,2,0)</f>
        <v>485100</v>
      </c>
      <c r="O2533" s="61">
        <f t="shared" si="120"/>
        <v>0</v>
      </c>
    </row>
    <row r="2534" spans="1:15" hidden="1" x14ac:dyDescent="0.3">
      <c r="A2534" s="18">
        <v>2023</v>
      </c>
      <c r="B2534" s="19" t="s">
        <v>16392</v>
      </c>
      <c r="C2534" s="19">
        <f t="shared" si="118"/>
        <v>17691</v>
      </c>
      <c r="D2534" s="19" t="s">
        <v>13350</v>
      </c>
      <c r="E2534" s="24" t="s">
        <v>16349</v>
      </c>
      <c r="F2534" s="18">
        <f t="shared" si="119"/>
        <v>3</v>
      </c>
      <c r="G2534" s="23" t="s">
        <v>12312</v>
      </c>
      <c r="H2534" s="23" t="s">
        <v>12312</v>
      </c>
      <c r="I2534" s="19" t="s">
        <v>12313</v>
      </c>
      <c r="J2534" s="41">
        <v>441000</v>
      </c>
      <c r="K2534" s="42">
        <v>0.1</v>
      </c>
      <c r="L2534" s="41">
        <v>44100</v>
      </c>
      <c r="M2534" s="41">
        <v>485100</v>
      </c>
      <c r="N2534">
        <f>+VLOOKUP(C2534,'Thanh toán '!M$1335:N$6972,2,0)</f>
        <v>485100</v>
      </c>
      <c r="O2534" s="61">
        <f t="shared" si="120"/>
        <v>0</v>
      </c>
    </row>
    <row r="2535" spans="1:15" hidden="1" x14ac:dyDescent="0.3">
      <c r="A2535" s="18">
        <v>2023</v>
      </c>
      <c r="B2535" s="19" t="s">
        <v>11770</v>
      </c>
      <c r="C2535" s="19">
        <f t="shared" si="118"/>
        <v>17692</v>
      </c>
      <c r="D2535" s="19" t="s">
        <v>13350</v>
      </c>
      <c r="E2535" s="24" t="s">
        <v>16349</v>
      </c>
      <c r="F2535" s="18">
        <f t="shared" si="119"/>
        <v>3</v>
      </c>
      <c r="G2535" s="23" t="s">
        <v>12556</v>
      </c>
      <c r="H2535" s="23" t="s">
        <v>12556</v>
      </c>
      <c r="I2535" s="19" t="s">
        <v>12557</v>
      </c>
      <c r="J2535" s="41">
        <v>1306200</v>
      </c>
      <c r="K2535" s="42">
        <v>0.1</v>
      </c>
      <c r="L2535" s="41">
        <v>130620</v>
      </c>
      <c r="M2535" s="41">
        <v>1436820</v>
      </c>
      <c r="N2535">
        <f>+VLOOKUP(C2535,'Thanh toán '!M$1335:N$6972,2,0)</f>
        <v>1436820</v>
      </c>
      <c r="O2535" s="61">
        <f t="shared" si="120"/>
        <v>0</v>
      </c>
    </row>
    <row r="2536" spans="1:15" hidden="1" x14ac:dyDescent="0.3">
      <c r="A2536" s="18">
        <v>2023</v>
      </c>
      <c r="B2536" s="19" t="s">
        <v>16393</v>
      </c>
      <c r="C2536" s="19">
        <f t="shared" si="118"/>
        <v>17693</v>
      </c>
      <c r="D2536" s="19" t="s">
        <v>13350</v>
      </c>
      <c r="E2536" s="24" t="s">
        <v>16349</v>
      </c>
      <c r="F2536" s="18">
        <f t="shared" si="119"/>
        <v>3</v>
      </c>
      <c r="G2536" s="23" t="s">
        <v>12306</v>
      </c>
      <c r="H2536" s="23" t="s">
        <v>12306</v>
      </c>
      <c r="I2536" s="19" t="s">
        <v>12307</v>
      </c>
      <c r="J2536" s="41">
        <v>3081020</v>
      </c>
      <c r="K2536" s="42">
        <v>0.1</v>
      </c>
      <c r="L2536" s="41">
        <v>308102</v>
      </c>
      <c r="M2536" s="41">
        <v>3389122</v>
      </c>
      <c r="N2536">
        <f>+VLOOKUP(C2536,'Thanh toán '!M$1335:N$6972,2,0)</f>
        <v>3389122</v>
      </c>
      <c r="O2536" s="61">
        <f t="shared" si="120"/>
        <v>0</v>
      </c>
    </row>
    <row r="2537" spans="1:15" hidden="1" x14ac:dyDescent="0.3">
      <c r="A2537" s="18">
        <v>2023</v>
      </c>
      <c r="B2537" s="19" t="s">
        <v>16394</v>
      </c>
      <c r="C2537" s="19">
        <f t="shared" si="118"/>
        <v>17694</v>
      </c>
      <c r="D2537" s="19" t="s">
        <v>13350</v>
      </c>
      <c r="E2537" s="24" t="s">
        <v>16349</v>
      </c>
      <c r="F2537" s="18">
        <f t="shared" si="119"/>
        <v>3</v>
      </c>
      <c r="G2537" s="23" t="s">
        <v>12309</v>
      </c>
      <c r="H2537" s="23" t="s">
        <v>12309</v>
      </c>
      <c r="I2537" s="19" t="s">
        <v>12310</v>
      </c>
      <c r="J2537" s="41">
        <v>5059460</v>
      </c>
      <c r="K2537" s="42">
        <v>0.1</v>
      </c>
      <c r="L2537" s="41">
        <v>505946</v>
      </c>
      <c r="M2537" s="41">
        <v>5565406</v>
      </c>
      <c r="N2537">
        <f>+VLOOKUP(C2537,'Thanh toán '!M$1335:N$6972,2,0)</f>
        <v>5565406</v>
      </c>
      <c r="O2537" s="61">
        <f t="shared" si="120"/>
        <v>0</v>
      </c>
    </row>
    <row r="2538" spans="1:15" hidden="1" x14ac:dyDescent="0.3">
      <c r="A2538" s="18">
        <v>2023</v>
      </c>
      <c r="B2538" s="19" t="s">
        <v>16395</v>
      </c>
      <c r="C2538" s="19">
        <f t="shared" si="118"/>
        <v>17695</v>
      </c>
      <c r="D2538" s="19" t="s">
        <v>13350</v>
      </c>
      <c r="E2538" s="24" t="s">
        <v>16349</v>
      </c>
      <c r="F2538" s="18">
        <f t="shared" si="119"/>
        <v>3</v>
      </c>
      <c r="G2538" s="23" t="s">
        <v>12309</v>
      </c>
      <c r="H2538" s="23" t="s">
        <v>13557</v>
      </c>
      <c r="I2538" s="19" t="s">
        <v>12310</v>
      </c>
      <c r="J2538" s="41">
        <v>1517775</v>
      </c>
      <c r="K2538" s="42">
        <v>0.10000032942959267</v>
      </c>
      <c r="L2538" s="41">
        <v>151778</v>
      </c>
      <c r="M2538" s="41">
        <v>1669553</v>
      </c>
      <c r="N2538">
        <f>+VLOOKUP(C2538,'Thanh toán '!M$1335:N$6972,2,0)</f>
        <v>1669553</v>
      </c>
      <c r="O2538" s="61">
        <f t="shared" si="120"/>
        <v>0</v>
      </c>
    </row>
    <row r="2539" spans="1:15" hidden="1" x14ac:dyDescent="0.3">
      <c r="A2539" s="18">
        <v>2023</v>
      </c>
      <c r="B2539" s="19" t="s">
        <v>16396</v>
      </c>
      <c r="C2539" s="19">
        <f t="shared" si="118"/>
        <v>17696</v>
      </c>
      <c r="D2539" s="19" t="s">
        <v>13350</v>
      </c>
      <c r="E2539" s="24" t="s">
        <v>16349</v>
      </c>
      <c r="F2539" s="18">
        <f t="shared" si="119"/>
        <v>3</v>
      </c>
      <c r="G2539" s="23" t="s">
        <v>12263</v>
      </c>
      <c r="H2539" s="23" t="s">
        <v>12263</v>
      </c>
      <c r="I2539" s="19" t="s">
        <v>12264</v>
      </c>
      <c r="J2539" s="41">
        <v>4629720</v>
      </c>
      <c r="K2539" s="42">
        <v>0.1</v>
      </c>
      <c r="L2539" s="41">
        <v>462972</v>
      </c>
      <c r="M2539" s="41">
        <v>5092692</v>
      </c>
      <c r="N2539">
        <f>+VLOOKUP(C2539,'Thanh toán '!M$1335:N$6972,2,0)</f>
        <v>5092692</v>
      </c>
      <c r="O2539" s="61">
        <f t="shared" si="120"/>
        <v>0</v>
      </c>
    </row>
    <row r="2540" spans="1:15" hidden="1" x14ac:dyDescent="0.3">
      <c r="A2540" s="18">
        <v>2023</v>
      </c>
      <c r="B2540" s="19" t="s">
        <v>16397</v>
      </c>
      <c r="C2540" s="19">
        <f t="shared" si="118"/>
        <v>17697</v>
      </c>
      <c r="D2540" s="19" t="s">
        <v>13350</v>
      </c>
      <c r="E2540" s="24" t="s">
        <v>16349</v>
      </c>
      <c r="F2540" s="18">
        <f t="shared" si="119"/>
        <v>3</v>
      </c>
      <c r="G2540" s="23" t="s">
        <v>12788</v>
      </c>
      <c r="H2540" s="23" t="s">
        <v>12788</v>
      </c>
      <c r="I2540" s="19" t="s">
        <v>12789</v>
      </c>
      <c r="J2540" s="41">
        <v>1844890</v>
      </c>
      <c r="K2540" s="42">
        <v>0.1</v>
      </c>
      <c r="L2540" s="41">
        <v>184489</v>
      </c>
      <c r="M2540" s="41">
        <v>2029379</v>
      </c>
      <c r="N2540">
        <f>+VLOOKUP(C2540,'Thanh toán '!M$1335:N$6972,2,0)</f>
        <v>2029379</v>
      </c>
      <c r="O2540" s="61">
        <f t="shared" si="120"/>
        <v>0</v>
      </c>
    </row>
    <row r="2541" spans="1:15" hidden="1" x14ac:dyDescent="0.3">
      <c r="A2541" s="18">
        <v>2023</v>
      </c>
      <c r="B2541" s="19" t="s">
        <v>16398</v>
      </c>
      <c r="C2541" s="19">
        <f t="shared" si="118"/>
        <v>17698</v>
      </c>
      <c r="D2541" s="19" t="s">
        <v>13350</v>
      </c>
      <c r="E2541" s="24" t="s">
        <v>16349</v>
      </c>
      <c r="F2541" s="18">
        <f t="shared" si="119"/>
        <v>3</v>
      </c>
      <c r="G2541" s="23" t="s">
        <v>12426</v>
      </c>
      <c r="H2541" s="23" t="s">
        <v>12426</v>
      </c>
      <c r="I2541" s="19" t="s">
        <v>12427</v>
      </c>
      <c r="J2541" s="41">
        <v>2274820</v>
      </c>
      <c r="K2541" s="42">
        <v>0.1</v>
      </c>
      <c r="L2541" s="41">
        <v>227482</v>
      </c>
      <c r="M2541" s="41">
        <v>2502302</v>
      </c>
      <c r="N2541">
        <f>+VLOOKUP(C2541,'Thanh toán '!M$1335:N$6972,2,0)</f>
        <v>2502302</v>
      </c>
      <c r="O2541" s="61">
        <f t="shared" si="120"/>
        <v>0</v>
      </c>
    </row>
    <row r="2542" spans="1:15" hidden="1" x14ac:dyDescent="0.3">
      <c r="A2542" s="18">
        <v>2023</v>
      </c>
      <c r="B2542" s="19" t="s">
        <v>16399</v>
      </c>
      <c r="C2542" s="19">
        <f t="shared" si="118"/>
        <v>17699</v>
      </c>
      <c r="D2542" s="19" t="s">
        <v>13350</v>
      </c>
      <c r="E2542" s="24" t="s">
        <v>16349</v>
      </c>
      <c r="F2542" s="18">
        <f t="shared" si="119"/>
        <v>3</v>
      </c>
      <c r="G2542" s="23" t="s">
        <v>12293</v>
      </c>
      <c r="H2542" s="23" t="s">
        <v>12293</v>
      </c>
      <c r="I2542" s="19" t="s">
        <v>12294</v>
      </c>
      <c r="J2542" s="41">
        <v>2383374</v>
      </c>
      <c r="K2542" s="42">
        <v>9.9999832170695829E-2</v>
      </c>
      <c r="L2542" s="41">
        <v>238337</v>
      </c>
      <c r="M2542" s="41">
        <v>2621711</v>
      </c>
      <c r="N2542">
        <f>+VLOOKUP(C2542,'Thanh toán '!M$1335:N$6972,2,0)</f>
        <v>2621711</v>
      </c>
      <c r="O2542" s="61">
        <f t="shared" si="120"/>
        <v>0</v>
      </c>
    </row>
    <row r="2543" spans="1:15" hidden="1" x14ac:dyDescent="0.3">
      <c r="A2543" s="18">
        <v>2023</v>
      </c>
      <c r="B2543" s="19" t="s">
        <v>16400</v>
      </c>
      <c r="C2543" s="19">
        <f t="shared" si="118"/>
        <v>17700</v>
      </c>
      <c r="D2543" s="19" t="s">
        <v>13350</v>
      </c>
      <c r="E2543" s="24" t="s">
        <v>16349</v>
      </c>
      <c r="F2543" s="18">
        <f t="shared" si="119"/>
        <v>3</v>
      </c>
      <c r="G2543" s="23" t="s">
        <v>12556</v>
      </c>
      <c r="H2543" s="23" t="s">
        <v>12556</v>
      </c>
      <c r="I2543" s="19" t="s">
        <v>12557</v>
      </c>
      <c r="J2543" s="41">
        <v>1815004</v>
      </c>
      <c r="K2543" s="42">
        <v>9.9999779614810769E-2</v>
      </c>
      <c r="L2543" s="41">
        <v>181500</v>
      </c>
      <c r="M2543" s="41">
        <v>1996504</v>
      </c>
      <c r="N2543">
        <f>+VLOOKUP(C2543,'Thanh toán '!M$1335:N$6972,2,0)</f>
        <v>1996504</v>
      </c>
      <c r="O2543" s="61">
        <f t="shared" si="120"/>
        <v>0</v>
      </c>
    </row>
    <row r="2544" spans="1:15" hidden="1" x14ac:dyDescent="0.3">
      <c r="A2544" s="18">
        <v>2023</v>
      </c>
      <c r="B2544" s="19" t="s">
        <v>16401</v>
      </c>
      <c r="C2544" s="19">
        <f t="shared" si="118"/>
        <v>17701</v>
      </c>
      <c r="D2544" s="19" t="s">
        <v>13350</v>
      </c>
      <c r="E2544" s="24" t="s">
        <v>16349</v>
      </c>
      <c r="F2544" s="18">
        <f t="shared" si="119"/>
        <v>3</v>
      </c>
      <c r="G2544" s="23" t="s">
        <v>11799</v>
      </c>
      <c r="H2544" s="23" t="s">
        <v>13995</v>
      </c>
      <c r="I2544" s="19" t="s">
        <v>11725</v>
      </c>
      <c r="J2544" s="41">
        <v>483720</v>
      </c>
      <c r="K2544" s="42">
        <v>0.1</v>
      </c>
      <c r="L2544" s="41">
        <v>48372</v>
      </c>
      <c r="M2544" s="41">
        <v>532092</v>
      </c>
      <c r="N2544">
        <f>+VLOOKUP(C2544,'Thanh toán '!M$1335:N$6972,2,0)</f>
        <v>532092</v>
      </c>
      <c r="O2544" s="61">
        <f t="shared" si="120"/>
        <v>0</v>
      </c>
    </row>
    <row r="2545" spans="1:15" hidden="1" x14ac:dyDescent="0.3">
      <c r="A2545" s="18">
        <v>2023</v>
      </c>
      <c r="B2545" s="19" t="s">
        <v>16402</v>
      </c>
      <c r="C2545" s="19">
        <f t="shared" si="118"/>
        <v>17706</v>
      </c>
      <c r="D2545" s="19" t="s">
        <v>13350</v>
      </c>
      <c r="E2545" s="24" t="s">
        <v>16349</v>
      </c>
      <c r="F2545" s="18">
        <f t="shared" si="119"/>
        <v>3</v>
      </c>
      <c r="G2545" s="23" t="s">
        <v>11799</v>
      </c>
      <c r="H2545" s="23" t="s">
        <v>13493</v>
      </c>
      <c r="I2545" s="19" t="s">
        <v>11725</v>
      </c>
      <c r="J2545" s="41">
        <v>553467</v>
      </c>
      <c r="K2545" s="42">
        <v>0.10000054203773667</v>
      </c>
      <c r="L2545" s="41">
        <v>55347</v>
      </c>
      <c r="M2545" s="41">
        <v>608814</v>
      </c>
      <c r="N2545">
        <f>+VLOOKUP(C2545,'Thanh toán '!M$1335:N$6972,2,0)</f>
        <v>608814</v>
      </c>
      <c r="O2545" s="61">
        <f t="shared" si="120"/>
        <v>0</v>
      </c>
    </row>
    <row r="2546" spans="1:15" hidden="1" x14ac:dyDescent="0.3">
      <c r="A2546" s="18">
        <v>2023</v>
      </c>
      <c r="B2546" s="19" t="s">
        <v>16403</v>
      </c>
      <c r="C2546" s="19">
        <f t="shared" si="118"/>
        <v>17707</v>
      </c>
      <c r="D2546" s="19" t="s">
        <v>13350</v>
      </c>
      <c r="E2546" s="24" t="s">
        <v>16349</v>
      </c>
      <c r="F2546" s="18">
        <f t="shared" si="119"/>
        <v>3</v>
      </c>
      <c r="G2546" s="23" t="s">
        <v>11799</v>
      </c>
      <c r="H2546" s="23" t="s">
        <v>13526</v>
      </c>
      <c r="I2546" s="19" t="s">
        <v>11725</v>
      </c>
      <c r="J2546" s="41">
        <v>1106229</v>
      </c>
      <c r="K2546" s="42">
        <v>0.10000009039719623</v>
      </c>
      <c r="L2546" s="41">
        <v>110623</v>
      </c>
      <c r="M2546" s="41">
        <v>1216852</v>
      </c>
      <c r="N2546">
        <f>+VLOOKUP(C2546,'Thanh toán '!M$1335:N$6972,2,0)</f>
        <v>1216852</v>
      </c>
      <c r="O2546" s="61">
        <f t="shared" si="120"/>
        <v>0</v>
      </c>
    </row>
    <row r="2547" spans="1:15" hidden="1" x14ac:dyDescent="0.3">
      <c r="A2547" s="18">
        <v>2023</v>
      </c>
      <c r="B2547" s="19" t="s">
        <v>16404</v>
      </c>
      <c r="C2547" s="19">
        <f t="shared" si="118"/>
        <v>17716</v>
      </c>
      <c r="D2547" s="19" t="s">
        <v>13350</v>
      </c>
      <c r="E2547" s="24" t="s">
        <v>16405</v>
      </c>
      <c r="F2547" s="18">
        <f t="shared" si="119"/>
        <v>3</v>
      </c>
      <c r="G2547" s="23" t="s">
        <v>11799</v>
      </c>
      <c r="H2547" s="23" t="s">
        <v>14099</v>
      </c>
      <c r="I2547" s="19" t="s">
        <v>11725</v>
      </c>
      <c r="J2547" s="41">
        <v>736767</v>
      </c>
      <c r="K2547" s="42">
        <v>0.10000040718436086</v>
      </c>
      <c r="L2547" s="41">
        <v>73677</v>
      </c>
      <c r="M2547" s="41">
        <v>810444</v>
      </c>
      <c r="N2547">
        <f>+VLOOKUP(C2547,'Thanh toán '!M$1335:N$6972,2,0)</f>
        <v>810444</v>
      </c>
      <c r="O2547" s="61">
        <f t="shared" si="120"/>
        <v>0</v>
      </c>
    </row>
    <row r="2548" spans="1:15" hidden="1" x14ac:dyDescent="0.3">
      <c r="A2548" s="18">
        <v>2023</v>
      </c>
      <c r="B2548" s="19" t="s">
        <v>16406</v>
      </c>
      <c r="C2548" s="19">
        <f t="shared" si="118"/>
        <v>17717</v>
      </c>
      <c r="D2548" s="19" t="s">
        <v>13350</v>
      </c>
      <c r="E2548" s="24" t="s">
        <v>16405</v>
      </c>
      <c r="F2548" s="18">
        <f t="shared" si="119"/>
        <v>3</v>
      </c>
      <c r="G2548" s="23" t="s">
        <v>12339</v>
      </c>
      <c r="H2548" s="23" t="s">
        <v>12339</v>
      </c>
      <c r="I2548" s="19" t="s">
        <v>12340</v>
      </c>
      <c r="J2548" s="41">
        <v>1730400</v>
      </c>
      <c r="K2548" s="42">
        <v>0.1</v>
      </c>
      <c r="L2548" s="41">
        <v>173040</v>
      </c>
      <c r="M2548" s="41">
        <v>1903440</v>
      </c>
      <c r="N2548">
        <f>+VLOOKUP(C2548,'Thanh toán '!M$1335:N$6972,2,0)</f>
        <v>1903440</v>
      </c>
      <c r="O2548" s="61">
        <f t="shared" si="120"/>
        <v>0</v>
      </c>
    </row>
    <row r="2549" spans="1:15" hidden="1" x14ac:dyDescent="0.3">
      <c r="A2549" s="18">
        <v>2023</v>
      </c>
      <c r="B2549" s="19" t="s">
        <v>16407</v>
      </c>
      <c r="C2549" s="19">
        <f t="shared" si="118"/>
        <v>17719</v>
      </c>
      <c r="D2549" s="19" t="s">
        <v>13350</v>
      </c>
      <c r="E2549" s="24" t="s">
        <v>16405</v>
      </c>
      <c r="F2549" s="18">
        <f t="shared" si="119"/>
        <v>3</v>
      </c>
      <c r="G2549" s="23" t="s">
        <v>12336</v>
      </c>
      <c r="H2549" s="23" t="s">
        <v>12336</v>
      </c>
      <c r="I2549" s="19" t="s">
        <v>12337</v>
      </c>
      <c r="J2549" s="41">
        <v>865200</v>
      </c>
      <c r="K2549" s="42">
        <v>0.1</v>
      </c>
      <c r="L2549" s="41">
        <v>86520</v>
      </c>
      <c r="M2549" s="41">
        <v>951720</v>
      </c>
      <c r="N2549">
        <f>+VLOOKUP(C2549,'Thanh toán '!M$1335:N$6972,2,0)</f>
        <v>951720</v>
      </c>
      <c r="O2549" s="61">
        <f t="shared" si="120"/>
        <v>0</v>
      </c>
    </row>
    <row r="2550" spans="1:15" hidden="1" x14ac:dyDescent="0.3">
      <c r="A2550" s="18">
        <v>2023</v>
      </c>
      <c r="B2550" s="19" t="s">
        <v>16408</v>
      </c>
      <c r="C2550" s="19">
        <f t="shared" si="118"/>
        <v>17722</v>
      </c>
      <c r="D2550" s="19" t="s">
        <v>13350</v>
      </c>
      <c r="E2550" s="24" t="s">
        <v>16405</v>
      </c>
      <c r="F2550" s="18">
        <f t="shared" si="119"/>
        <v>3</v>
      </c>
      <c r="G2550" s="23" t="s">
        <v>11799</v>
      </c>
      <c r="H2550" s="23" t="s">
        <v>14134</v>
      </c>
      <c r="I2550" s="19" t="s">
        <v>11725</v>
      </c>
      <c r="J2550" s="41">
        <v>1568010</v>
      </c>
      <c r="K2550" s="42">
        <v>0.1</v>
      </c>
      <c r="L2550" s="41">
        <v>156801</v>
      </c>
      <c r="M2550" s="41">
        <v>1724811</v>
      </c>
      <c r="N2550">
        <f>+VLOOKUP(C2550,'Thanh toán '!M$1335:N$6972,2,0)</f>
        <v>1724811</v>
      </c>
      <c r="O2550" s="61">
        <f t="shared" si="120"/>
        <v>0</v>
      </c>
    </row>
    <row r="2551" spans="1:15" hidden="1" x14ac:dyDescent="0.3">
      <c r="A2551" s="18">
        <v>2023</v>
      </c>
      <c r="B2551" s="19" t="s">
        <v>16409</v>
      </c>
      <c r="C2551" s="19">
        <f t="shared" si="118"/>
        <v>17723</v>
      </c>
      <c r="D2551" s="19" t="s">
        <v>13350</v>
      </c>
      <c r="E2551" s="24" t="s">
        <v>16405</v>
      </c>
      <c r="F2551" s="18">
        <f t="shared" si="119"/>
        <v>3</v>
      </c>
      <c r="G2551" s="23" t="s">
        <v>11799</v>
      </c>
      <c r="H2551" s="23" t="s">
        <v>13346</v>
      </c>
      <c r="I2551" s="19" t="s">
        <v>11725</v>
      </c>
      <c r="J2551" s="41">
        <v>704013</v>
      </c>
      <c r="K2551" s="42">
        <v>9.999957387150521E-2</v>
      </c>
      <c r="L2551" s="41">
        <v>70401</v>
      </c>
      <c r="M2551" s="41">
        <v>774414</v>
      </c>
      <c r="N2551">
        <f>+VLOOKUP(C2551,'Thanh toán '!M$1335:N$6972,2,0)</f>
        <v>774414</v>
      </c>
      <c r="O2551" s="61">
        <f t="shared" si="120"/>
        <v>0</v>
      </c>
    </row>
    <row r="2552" spans="1:15" hidden="1" x14ac:dyDescent="0.3">
      <c r="A2552" s="18">
        <v>2023</v>
      </c>
      <c r="B2552" s="19" t="s">
        <v>16410</v>
      </c>
      <c r="C2552" s="19">
        <f t="shared" si="118"/>
        <v>17724</v>
      </c>
      <c r="D2552" s="19" t="s">
        <v>13350</v>
      </c>
      <c r="E2552" s="24" t="s">
        <v>16405</v>
      </c>
      <c r="F2552" s="18">
        <f t="shared" si="119"/>
        <v>3</v>
      </c>
      <c r="G2552" s="23" t="s">
        <v>12347</v>
      </c>
      <c r="H2552" s="23" t="s">
        <v>12347</v>
      </c>
      <c r="I2552" s="19" t="s">
        <v>12348</v>
      </c>
      <c r="J2552" s="41">
        <v>1401530</v>
      </c>
      <c r="K2552" s="42">
        <v>0.1</v>
      </c>
      <c r="L2552" s="41">
        <v>140153</v>
      </c>
      <c r="M2552" s="41">
        <v>1541683</v>
      </c>
      <c r="N2552">
        <f>+VLOOKUP(C2552,'Thanh toán '!M$1335:N$6972,2,0)</f>
        <v>1541683</v>
      </c>
      <c r="O2552" s="61">
        <f t="shared" si="120"/>
        <v>0</v>
      </c>
    </row>
    <row r="2553" spans="1:15" hidden="1" x14ac:dyDescent="0.3">
      <c r="A2553" s="18">
        <v>2023</v>
      </c>
      <c r="B2553" s="19" t="s">
        <v>16411</v>
      </c>
      <c r="C2553" s="19">
        <f t="shared" si="118"/>
        <v>17725</v>
      </c>
      <c r="D2553" s="19" t="s">
        <v>13350</v>
      </c>
      <c r="E2553" s="24" t="s">
        <v>16405</v>
      </c>
      <c r="F2553" s="18">
        <f t="shared" si="119"/>
        <v>3</v>
      </c>
      <c r="G2553" s="23" t="s">
        <v>12235</v>
      </c>
      <c r="H2553" s="23" t="s">
        <v>12235</v>
      </c>
      <c r="I2553" s="19" t="s">
        <v>12236</v>
      </c>
      <c r="J2553" s="41">
        <v>1730400</v>
      </c>
      <c r="K2553" s="42">
        <v>0.1</v>
      </c>
      <c r="L2553" s="41">
        <v>173040</v>
      </c>
      <c r="M2553" s="41">
        <v>1903440</v>
      </c>
      <c r="N2553">
        <f>+VLOOKUP(C2553,'Thanh toán '!M$1335:N$6972,2,0)</f>
        <v>1903440</v>
      </c>
      <c r="O2553" s="61">
        <f t="shared" si="120"/>
        <v>0</v>
      </c>
    </row>
    <row r="2554" spans="1:15" hidden="1" x14ac:dyDescent="0.3">
      <c r="A2554" s="18">
        <v>2023</v>
      </c>
      <c r="B2554" s="19" t="s">
        <v>16412</v>
      </c>
      <c r="C2554" s="19">
        <f t="shared" si="118"/>
        <v>17726</v>
      </c>
      <c r="D2554" s="19" t="s">
        <v>13350</v>
      </c>
      <c r="E2554" s="24" t="s">
        <v>16405</v>
      </c>
      <c r="F2554" s="18">
        <f t="shared" si="119"/>
        <v>3</v>
      </c>
      <c r="G2554" s="23" t="s">
        <v>11799</v>
      </c>
      <c r="H2554" s="23" t="s">
        <v>13623</v>
      </c>
      <c r="I2554" s="19" t="s">
        <v>11725</v>
      </c>
      <c r="J2554" s="41">
        <v>340315</v>
      </c>
      <c r="K2554" s="42">
        <v>0.10000146922703966</v>
      </c>
      <c r="L2554" s="41">
        <v>34032</v>
      </c>
      <c r="M2554" s="41">
        <v>374347</v>
      </c>
      <c r="N2554">
        <f>+VLOOKUP(C2554,'Thanh toán '!M$1335:N$6972,2,0)</f>
        <v>374347</v>
      </c>
      <c r="O2554" s="61">
        <f t="shared" si="120"/>
        <v>0</v>
      </c>
    </row>
    <row r="2555" spans="1:15" hidden="1" x14ac:dyDescent="0.3">
      <c r="A2555" s="18">
        <v>2023</v>
      </c>
      <c r="B2555" s="19" t="s">
        <v>16413</v>
      </c>
      <c r="C2555" s="19">
        <f t="shared" si="118"/>
        <v>17727</v>
      </c>
      <c r="D2555" s="19" t="s">
        <v>13350</v>
      </c>
      <c r="E2555" s="24" t="s">
        <v>16405</v>
      </c>
      <c r="F2555" s="18">
        <f t="shared" si="119"/>
        <v>3</v>
      </c>
      <c r="G2555" s="23" t="s">
        <v>11799</v>
      </c>
      <c r="H2555" s="23" t="s">
        <v>13623</v>
      </c>
      <c r="I2555" s="19" t="s">
        <v>11725</v>
      </c>
      <c r="J2555" s="41">
        <v>579314</v>
      </c>
      <c r="K2555" s="42">
        <v>9.9999309528166075E-2</v>
      </c>
      <c r="L2555" s="41">
        <v>57931</v>
      </c>
      <c r="M2555" s="41">
        <v>637245</v>
      </c>
      <c r="N2555">
        <f>+VLOOKUP(C2555,'Thanh toán '!M$1335:N$6972,2,0)</f>
        <v>637245</v>
      </c>
      <c r="O2555" s="61">
        <f t="shared" si="120"/>
        <v>0</v>
      </c>
    </row>
    <row r="2556" spans="1:15" hidden="1" x14ac:dyDescent="0.3">
      <c r="A2556" s="18">
        <v>2023</v>
      </c>
      <c r="B2556" s="19" t="s">
        <v>16414</v>
      </c>
      <c r="C2556" s="19">
        <f t="shared" si="118"/>
        <v>17728</v>
      </c>
      <c r="D2556" s="19" t="s">
        <v>13350</v>
      </c>
      <c r="E2556" s="24" t="s">
        <v>16405</v>
      </c>
      <c r="F2556" s="18">
        <f t="shared" si="119"/>
        <v>3</v>
      </c>
      <c r="G2556" s="23" t="s">
        <v>12506</v>
      </c>
      <c r="H2556" s="23" t="s">
        <v>12506</v>
      </c>
      <c r="I2556" s="19" t="s">
        <v>12507</v>
      </c>
      <c r="J2556" s="41">
        <v>1730400</v>
      </c>
      <c r="K2556" s="42">
        <v>0.1</v>
      </c>
      <c r="L2556" s="41">
        <v>173040</v>
      </c>
      <c r="M2556" s="41">
        <v>1903440</v>
      </c>
      <c r="N2556">
        <f>+VLOOKUP(C2556,'Thanh toán '!M$1335:N$6972,2,0)</f>
        <v>1903440</v>
      </c>
      <c r="O2556" s="61">
        <f t="shared" si="120"/>
        <v>0</v>
      </c>
    </row>
    <row r="2557" spans="1:15" hidden="1" x14ac:dyDescent="0.3">
      <c r="A2557" s="18">
        <v>2023</v>
      </c>
      <c r="B2557" s="19" t="s">
        <v>16415</v>
      </c>
      <c r="C2557" s="19">
        <f t="shared" si="118"/>
        <v>17729</v>
      </c>
      <c r="D2557" s="19" t="s">
        <v>13350</v>
      </c>
      <c r="E2557" s="24" t="s">
        <v>16405</v>
      </c>
      <c r="F2557" s="18">
        <f t="shared" si="119"/>
        <v>3</v>
      </c>
      <c r="G2557" s="23" t="s">
        <v>12509</v>
      </c>
      <c r="H2557" s="23" t="s">
        <v>12509</v>
      </c>
      <c r="I2557" s="19" t="s">
        <v>12510</v>
      </c>
      <c r="J2557" s="41">
        <v>1730400</v>
      </c>
      <c r="K2557" s="42">
        <v>0.1</v>
      </c>
      <c r="L2557" s="41">
        <v>173040</v>
      </c>
      <c r="M2557" s="41">
        <v>1903440</v>
      </c>
      <c r="N2557">
        <f>+VLOOKUP(C2557,'Thanh toán '!M$1335:N$6972,2,0)</f>
        <v>1903440</v>
      </c>
      <c r="O2557" s="61">
        <f t="shared" si="120"/>
        <v>0</v>
      </c>
    </row>
    <row r="2558" spans="1:15" hidden="1" x14ac:dyDescent="0.3">
      <c r="A2558" s="18">
        <v>2023</v>
      </c>
      <c r="B2558" s="19" t="s">
        <v>16416</v>
      </c>
      <c r="C2558" s="19">
        <f t="shared" si="118"/>
        <v>17730</v>
      </c>
      <c r="D2558" s="19" t="s">
        <v>13350</v>
      </c>
      <c r="E2558" s="24" t="s">
        <v>16405</v>
      </c>
      <c r="F2558" s="18">
        <f t="shared" si="119"/>
        <v>3</v>
      </c>
      <c r="G2558" s="23" t="s">
        <v>12506</v>
      </c>
      <c r="H2558" s="23" t="s">
        <v>12506</v>
      </c>
      <c r="I2558" s="19" t="s">
        <v>12507</v>
      </c>
      <c r="J2558" s="41">
        <v>1306200</v>
      </c>
      <c r="K2558" s="42">
        <v>0.1</v>
      </c>
      <c r="L2558" s="41">
        <v>130620</v>
      </c>
      <c r="M2558" s="41">
        <v>1436820</v>
      </c>
      <c r="N2558">
        <f>+VLOOKUP(C2558,'Thanh toán '!M$1335:N$6972,2,0)</f>
        <v>1436820</v>
      </c>
      <c r="O2558" s="61">
        <f t="shared" si="120"/>
        <v>0</v>
      </c>
    </row>
    <row r="2559" spans="1:15" hidden="1" x14ac:dyDescent="0.3">
      <c r="A2559" s="18">
        <v>2023</v>
      </c>
      <c r="B2559" s="19" t="s">
        <v>16417</v>
      </c>
      <c r="C2559" s="19">
        <f t="shared" si="118"/>
        <v>17731</v>
      </c>
      <c r="D2559" s="19" t="s">
        <v>13350</v>
      </c>
      <c r="E2559" s="24" t="s">
        <v>16405</v>
      </c>
      <c r="F2559" s="18">
        <f t="shared" si="119"/>
        <v>3</v>
      </c>
      <c r="G2559" s="23" t="s">
        <v>11799</v>
      </c>
      <c r="H2559" s="23" t="s">
        <v>13663</v>
      </c>
      <c r="I2559" s="19" t="s">
        <v>11725</v>
      </c>
      <c r="J2559" s="41">
        <v>1265771</v>
      </c>
      <c r="K2559" s="42">
        <v>9.999992099676798E-2</v>
      </c>
      <c r="L2559" s="41">
        <v>126577</v>
      </c>
      <c r="M2559" s="41">
        <v>1392348</v>
      </c>
      <c r="N2559">
        <f>+VLOOKUP(C2559,'Thanh toán '!M$1335:N$6972,2,0)</f>
        <v>1392348</v>
      </c>
      <c r="O2559" s="61">
        <f t="shared" si="120"/>
        <v>0</v>
      </c>
    </row>
    <row r="2560" spans="1:15" hidden="1" x14ac:dyDescent="0.3">
      <c r="A2560" s="18">
        <v>2023</v>
      </c>
      <c r="B2560" s="19" t="s">
        <v>16418</v>
      </c>
      <c r="C2560" s="19">
        <f t="shared" si="118"/>
        <v>17732</v>
      </c>
      <c r="D2560" s="19" t="s">
        <v>13350</v>
      </c>
      <c r="E2560" s="24" t="s">
        <v>16405</v>
      </c>
      <c r="F2560" s="18">
        <f t="shared" si="119"/>
        <v>3</v>
      </c>
      <c r="G2560" s="23" t="s">
        <v>12333</v>
      </c>
      <c r="H2560" s="23" t="s">
        <v>12333</v>
      </c>
      <c r="I2560" s="19" t="s">
        <v>12334</v>
      </c>
      <c r="J2560" s="41">
        <v>3706160</v>
      </c>
      <c r="K2560" s="42">
        <v>0.1</v>
      </c>
      <c r="L2560" s="41">
        <v>370616</v>
      </c>
      <c r="M2560" s="41">
        <v>4076776</v>
      </c>
      <c r="N2560">
        <f>+VLOOKUP(C2560,'Thanh toán '!M$1335:N$6972,2,0)</f>
        <v>4076776</v>
      </c>
      <c r="O2560" s="61">
        <f t="shared" si="120"/>
        <v>0</v>
      </c>
    </row>
    <row r="2561" spans="1:15" hidden="1" x14ac:dyDescent="0.3">
      <c r="A2561" s="18">
        <v>2023</v>
      </c>
      <c r="B2561" s="19" t="s">
        <v>16419</v>
      </c>
      <c r="C2561" s="19">
        <f t="shared" si="118"/>
        <v>17735</v>
      </c>
      <c r="D2561" s="19" t="s">
        <v>13350</v>
      </c>
      <c r="E2561" s="24" t="s">
        <v>16405</v>
      </c>
      <c r="F2561" s="18">
        <f t="shared" si="119"/>
        <v>3</v>
      </c>
      <c r="G2561" s="23" t="s">
        <v>11799</v>
      </c>
      <c r="H2561" s="23" t="s">
        <v>13960</v>
      </c>
      <c r="I2561" s="19" t="s">
        <v>11725</v>
      </c>
      <c r="J2561" s="41">
        <v>1517775</v>
      </c>
      <c r="K2561" s="42">
        <v>0.10000032942959267</v>
      </c>
      <c r="L2561" s="41">
        <v>151778</v>
      </c>
      <c r="M2561" s="41">
        <v>1669553</v>
      </c>
      <c r="N2561">
        <f>+VLOOKUP(C2561,'Thanh toán '!M$1335:N$6972,2,0)</f>
        <v>1669553</v>
      </c>
      <c r="O2561" s="61">
        <f t="shared" si="120"/>
        <v>0</v>
      </c>
    </row>
    <row r="2562" spans="1:15" hidden="1" x14ac:dyDescent="0.3">
      <c r="A2562" s="18">
        <v>2023</v>
      </c>
      <c r="B2562" s="19" t="s">
        <v>16420</v>
      </c>
      <c r="C2562" s="19">
        <f t="shared" si="118"/>
        <v>17736</v>
      </c>
      <c r="D2562" s="19" t="s">
        <v>13350</v>
      </c>
      <c r="E2562" s="24" t="s">
        <v>16405</v>
      </c>
      <c r="F2562" s="18">
        <f t="shared" si="119"/>
        <v>3</v>
      </c>
      <c r="G2562" s="23" t="s">
        <v>11799</v>
      </c>
      <c r="H2562" s="23" t="s">
        <v>13417</v>
      </c>
      <c r="I2562" s="19" t="s">
        <v>11725</v>
      </c>
      <c r="J2562" s="41">
        <v>700329</v>
      </c>
      <c r="K2562" s="42">
        <v>0.10000014279003154</v>
      </c>
      <c r="L2562" s="41">
        <v>70033</v>
      </c>
      <c r="M2562" s="41">
        <v>770362</v>
      </c>
      <c r="N2562">
        <f>+VLOOKUP(C2562,'Thanh toán '!M$1335:N$6972,2,0)</f>
        <v>770362</v>
      </c>
      <c r="O2562" s="61">
        <f t="shared" si="120"/>
        <v>0</v>
      </c>
    </row>
    <row r="2563" spans="1:15" hidden="1" x14ac:dyDescent="0.3">
      <c r="A2563" s="18">
        <v>2023</v>
      </c>
      <c r="B2563" s="19" t="s">
        <v>16421</v>
      </c>
      <c r="C2563" s="19">
        <f t="shared" si="118"/>
        <v>17737</v>
      </c>
      <c r="D2563" s="19" t="s">
        <v>13350</v>
      </c>
      <c r="E2563" s="24" t="s">
        <v>16405</v>
      </c>
      <c r="F2563" s="18">
        <f t="shared" si="119"/>
        <v>3</v>
      </c>
      <c r="G2563" s="23" t="s">
        <v>11799</v>
      </c>
      <c r="H2563" s="23" t="s">
        <v>14113</v>
      </c>
      <c r="I2563" s="19" t="s">
        <v>11725</v>
      </c>
      <c r="J2563" s="41">
        <v>946478</v>
      </c>
      <c r="K2563" s="42">
        <v>0.10000021130971877</v>
      </c>
      <c r="L2563" s="41">
        <v>94648</v>
      </c>
      <c r="M2563" s="41">
        <v>1041126</v>
      </c>
      <c r="N2563">
        <f>+VLOOKUP(C2563,'Thanh toán '!M$1335:N$6972,2,0)</f>
        <v>1041126</v>
      </c>
      <c r="O2563" s="61">
        <f t="shared" si="120"/>
        <v>0</v>
      </c>
    </row>
    <row r="2564" spans="1:15" hidden="1" x14ac:dyDescent="0.3">
      <c r="A2564" s="18">
        <v>2023</v>
      </c>
      <c r="B2564" s="19" t="s">
        <v>16422</v>
      </c>
      <c r="C2564" s="19">
        <f t="shared" si="118"/>
        <v>17739</v>
      </c>
      <c r="D2564" s="19" t="s">
        <v>13350</v>
      </c>
      <c r="E2564" s="24" t="s">
        <v>16405</v>
      </c>
      <c r="F2564" s="18">
        <f t="shared" si="119"/>
        <v>3</v>
      </c>
      <c r="G2564" s="23" t="s">
        <v>11799</v>
      </c>
      <c r="H2564" s="23" t="s">
        <v>13407</v>
      </c>
      <c r="I2564" s="19" t="s">
        <v>11725</v>
      </c>
      <c r="J2564" s="41">
        <v>1526267</v>
      </c>
      <c r="K2564" s="42">
        <v>0.10000019655800721</v>
      </c>
      <c r="L2564" s="41">
        <v>152627</v>
      </c>
      <c r="M2564" s="41">
        <v>1678894</v>
      </c>
      <c r="N2564">
        <f>+VLOOKUP(C2564,'Thanh toán '!M$1335:N$6972,2,0)</f>
        <v>1678894</v>
      </c>
      <c r="O2564" s="61">
        <f t="shared" si="120"/>
        <v>0</v>
      </c>
    </row>
    <row r="2565" spans="1:15" hidden="1" x14ac:dyDescent="0.3">
      <c r="A2565" s="18">
        <v>2023</v>
      </c>
      <c r="B2565" s="19" t="s">
        <v>16423</v>
      </c>
      <c r="C2565" s="19">
        <f t="shared" si="118"/>
        <v>17740</v>
      </c>
      <c r="D2565" s="19" t="s">
        <v>13350</v>
      </c>
      <c r="E2565" s="24" t="s">
        <v>16405</v>
      </c>
      <c r="F2565" s="18">
        <f t="shared" si="119"/>
        <v>3</v>
      </c>
      <c r="G2565" s="23" t="s">
        <v>11799</v>
      </c>
      <c r="H2565" s="23" t="s">
        <v>14047</v>
      </c>
      <c r="I2565" s="19" t="s">
        <v>11725</v>
      </c>
      <c r="J2565" s="41">
        <v>922445</v>
      </c>
      <c r="K2565" s="42">
        <v>0.10000054203773667</v>
      </c>
      <c r="L2565" s="41">
        <v>92245</v>
      </c>
      <c r="M2565" s="41">
        <v>1014690</v>
      </c>
      <c r="N2565">
        <f>+VLOOKUP(C2565,'Thanh toán '!M$1335:N$6972,2,0)</f>
        <v>1014690</v>
      </c>
      <c r="O2565" s="61">
        <f t="shared" si="120"/>
        <v>0</v>
      </c>
    </row>
    <row r="2566" spans="1:15" hidden="1" x14ac:dyDescent="0.3">
      <c r="A2566" s="18">
        <v>2023</v>
      </c>
      <c r="B2566" s="19" t="s">
        <v>16424</v>
      </c>
      <c r="C2566" s="19">
        <f t="shared" ref="C2566:C2629" si="121">+B2566*1</f>
        <v>17741</v>
      </c>
      <c r="D2566" s="19" t="s">
        <v>13350</v>
      </c>
      <c r="E2566" s="24" t="s">
        <v>16405</v>
      </c>
      <c r="F2566" s="18">
        <f t="shared" ref="F2566:F2629" si="122">+MONTH(E2566)</f>
        <v>3</v>
      </c>
      <c r="G2566" s="23" t="s">
        <v>11799</v>
      </c>
      <c r="H2566" s="23" t="s">
        <v>13600</v>
      </c>
      <c r="I2566" s="19" t="s">
        <v>11725</v>
      </c>
      <c r="J2566" s="41">
        <v>555290</v>
      </c>
      <c r="K2566" s="42">
        <v>0.1</v>
      </c>
      <c r="L2566" s="41">
        <v>55529</v>
      </c>
      <c r="M2566" s="41">
        <v>610819</v>
      </c>
      <c r="N2566">
        <f>+VLOOKUP(C2566,'Thanh toán '!M$1335:N$6972,2,0)</f>
        <v>610819</v>
      </c>
      <c r="O2566" s="61">
        <f t="shared" ref="O2566:O2629" si="123">+N2566-M2566</f>
        <v>0</v>
      </c>
    </row>
    <row r="2567" spans="1:15" hidden="1" x14ac:dyDescent="0.3">
      <c r="A2567" s="18">
        <v>2023</v>
      </c>
      <c r="B2567" s="19" t="s">
        <v>16425</v>
      </c>
      <c r="C2567" s="19">
        <f t="shared" si="121"/>
        <v>17742</v>
      </c>
      <c r="D2567" s="19" t="s">
        <v>13350</v>
      </c>
      <c r="E2567" s="24" t="s">
        <v>16405</v>
      </c>
      <c r="F2567" s="18">
        <f t="shared" si="122"/>
        <v>3</v>
      </c>
      <c r="G2567" s="23" t="s">
        <v>12200</v>
      </c>
      <c r="H2567" s="23" t="s">
        <v>12200</v>
      </c>
      <c r="I2567" s="19" t="s">
        <v>12201</v>
      </c>
      <c r="J2567" s="41">
        <v>848400</v>
      </c>
      <c r="K2567" s="42">
        <v>0.1</v>
      </c>
      <c r="L2567" s="41">
        <v>84840</v>
      </c>
      <c r="M2567" s="41">
        <v>933240</v>
      </c>
      <c r="N2567">
        <f>+VLOOKUP(C2567,'Thanh toán '!M$1335:N$6972,2,0)</f>
        <v>933240</v>
      </c>
      <c r="O2567" s="61">
        <f t="shared" si="123"/>
        <v>0</v>
      </c>
    </row>
    <row r="2568" spans="1:15" hidden="1" x14ac:dyDescent="0.3">
      <c r="A2568" s="18">
        <v>2023</v>
      </c>
      <c r="B2568" s="19" t="s">
        <v>16426</v>
      </c>
      <c r="C2568" s="19">
        <f t="shared" si="121"/>
        <v>17743</v>
      </c>
      <c r="D2568" s="19" t="s">
        <v>13350</v>
      </c>
      <c r="E2568" s="24" t="s">
        <v>16405</v>
      </c>
      <c r="F2568" s="18">
        <f t="shared" si="122"/>
        <v>3</v>
      </c>
      <c r="G2568" s="23" t="s">
        <v>11799</v>
      </c>
      <c r="H2568" s="23" t="s">
        <v>13846</v>
      </c>
      <c r="I2568" s="19" t="s">
        <v>11725</v>
      </c>
      <c r="J2568" s="41">
        <v>922445</v>
      </c>
      <c r="K2568" s="42">
        <v>0.10000054203773667</v>
      </c>
      <c r="L2568" s="41">
        <v>92245</v>
      </c>
      <c r="M2568" s="41">
        <v>1014690</v>
      </c>
      <c r="N2568">
        <f>+VLOOKUP(C2568,'Thanh toán '!M$1335:N$6972,2,0)</f>
        <v>1014690</v>
      </c>
      <c r="O2568" s="61">
        <f t="shared" si="123"/>
        <v>0</v>
      </c>
    </row>
    <row r="2569" spans="1:15" hidden="1" x14ac:dyDescent="0.3">
      <c r="A2569" s="18">
        <v>2023</v>
      </c>
      <c r="B2569" s="19" t="s">
        <v>16427</v>
      </c>
      <c r="C2569" s="19">
        <f t="shared" si="121"/>
        <v>17744</v>
      </c>
      <c r="D2569" s="19" t="s">
        <v>13350</v>
      </c>
      <c r="E2569" s="24" t="s">
        <v>16405</v>
      </c>
      <c r="F2569" s="18">
        <f t="shared" si="122"/>
        <v>3</v>
      </c>
      <c r="G2569" s="23" t="s">
        <v>12287</v>
      </c>
      <c r="H2569" s="23" t="s">
        <v>12287</v>
      </c>
      <c r="I2569" s="19" t="s">
        <v>12288</v>
      </c>
      <c r="J2569" s="41">
        <v>2982080</v>
      </c>
      <c r="K2569" s="42">
        <v>0.1</v>
      </c>
      <c r="L2569" s="41">
        <v>298208</v>
      </c>
      <c r="M2569" s="41">
        <v>3280288</v>
      </c>
      <c r="N2569">
        <f>+VLOOKUP(C2569,'Thanh toán '!M$1335:N$6972,2,0)</f>
        <v>3280288</v>
      </c>
      <c r="O2569" s="61">
        <f t="shared" si="123"/>
        <v>0</v>
      </c>
    </row>
    <row r="2570" spans="1:15" hidden="1" x14ac:dyDescent="0.3">
      <c r="A2570" s="18">
        <v>2023</v>
      </c>
      <c r="B2570" s="19" t="s">
        <v>16428</v>
      </c>
      <c r="C2570" s="19">
        <f t="shared" si="121"/>
        <v>17746</v>
      </c>
      <c r="D2570" s="19" t="s">
        <v>13350</v>
      </c>
      <c r="E2570" s="24" t="s">
        <v>16405</v>
      </c>
      <c r="F2570" s="18">
        <f t="shared" si="122"/>
        <v>3</v>
      </c>
      <c r="G2570" s="23" t="s">
        <v>11799</v>
      </c>
      <c r="H2570" s="23" t="s">
        <v>13368</v>
      </c>
      <c r="I2570" s="19" t="s">
        <v>11725</v>
      </c>
      <c r="J2570" s="41">
        <v>250910</v>
      </c>
      <c r="K2570" s="42">
        <v>0.1</v>
      </c>
      <c r="L2570" s="41">
        <v>25091</v>
      </c>
      <c r="M2570" s="41">
        <v>276001</v>
      </c>
      <c r="N2570">
        <f>+VLOOKUP(C2570,'Thanh toán '!M$1335:N$6972,2,0)</f>
        <v>276001</v>
      </c>
      <c r="O2570" s="61">
        <f t="shared" si="123"/>
        <v>0</v>
      </c>
    </row>
    <row r="2571" spans="1:15" hidden="1" x14ac:dyDescent="0.3">
      <c r="A2571" s="18">
        <v>2023</v>
      </c>
      <c r="B2571" s="19" t="s">
        <v>16429</v>
      </c>
      <c r="C2571" s="19">
        <f t="shared" si="121"/>
        <v>17747</v>
      </c>
      <c r="D2571" s="19" t="s">
        <v>13350</v>
      </c>
      <c r="E2571" s="24" t="s">
        <v>16405</v>
      </c>
      <c r="F2571" s="18">
        <f t="shared" si="122"/>
        <v>3</v>
      </c>
      <c r="G2571" s="23" t="s">
        <v>12371</v>
      </c>
      <c r="H2571" s="23" t="s">
        <v>12371</v>
      </c>
      <c r="I2571" s="19" t="s">
        <v>12372</v>
      </c>
      <c r="J2571" s="41">
        <v>1452000</v>
      </c>
      <c r="K2571" s="42">
        <v>0.1</v>
      </c>
      <c r="L2571" s="41">
        <v>145200</v>
      </c>
      <c r="M2571" s="41">
        <v>1597200</v>
      </c>
      <c r="N2571">
        <f>+VLOOKUP(C2571,'Thanh toán '!M$1335:N$6972,2,0)</f>
        <v>1597200</v>
      </c>
      <c r="O2571" s="61">
        <f t="shared" si="123"/>
        <v>0</v>
      </c>
    </row>
    <row r="2572" spans="1:15" hidden="1" x14ac:dyDescent="0.3">
      <c r="A2572" s="18">
        <v>2023</v>
      </c>
      <c r="B2572" s="19" t="s">
        <v>16430</v>
      </c>
      <c r="C2572" s="19">
        <f t="shared" si="121"/>
        <v>17748</v>
      </c>
      <c r="D2572" s="19" t="s">
        <v>13350</v>
      </c>
      <c r="E2572" s="24" t="s">
        <v>16405</v>
      </c>
      <c r="F2572" s="18">
        <f t="shared" si="122"/>
        <v>3</v>
      </c>
      <c r="G2572" s="23" t="s">
        <v>12371</v>
      </c>
      <c r="H2572" s="23" t="s">
        <v>12371</v>
      </c>
      <c r="I2572" s="19" t="s">
        <v>12372</v>
      </c>
      <c r="J2572" s="41">
        <v>1289400</v>
      </c>
      <c r="K2572" s="42">
        <v>0.1</v>
      </c>
      <c r="L2572" s="41">
        <v>128940</v>
      </c>
      <c r="M2572" s="41">
        <v>1418340</v>
      </c>
      <c r="N2572">
        <f>+VLOOKUP(C2572,'Thanh toán '!M$1335:N$6972,2,0)</f>
        <v>1418340</v>
      </c>
      <c r="O2572" s="61">
        <f t="shared" si="123"/>
        <v>0</v>
      </c>
    </row>
    <row r="2573" spans="1:15" hidden="1" x14ac:dyDescent="0.3">
      <c r="A2573" s="18">
        <v>2023</v>
      </c>
      <c r="B2573" s="19" t="s">
        <v>16431</v>
      </c>
      <c r="C2573" s="19">
        <f t="shared" si="121"/>
        <v>17749</v>
      </c>
      <c r="D2573" s="19" t="s">
        <v>13350</v>
      </c>
      <c r="E2573" s="24" t="s">
        <v>16405</v>
      </c>
      <c r="F2573" s="18">
        <f t="shared" si="122"/>
        <v>3</v>
      </c>
      <c r="G2573" s="23" t="s">
        <v>12400</v>
      </c>
      <c r="H2573" s="23" t="s">
        <v>12400</v>
      </c>
      <c r="I2573" s="19" t="s">
        <v>12401</v>
      </c>
      <c r="J2573" s="41">
        <v>1730400</v>
      </c>
      <c r="K2573" s="42">
        <v>0.1</v>
      </c>
      <c r="L2573" s="41">
        <v>173040</v>
      </c>
      <c r="M2573" s="41">
        <v>1903440</v>
      </c>
      <c r="N2573">
        <f>+VLOOKUP(C2573,'Thanh toán '!M$1335:N$6972,2,0)</f>
        <v>1903440</v>
      </c>
      <c r="O2573" s="61">
        <f t="shared" si="123"/>
        <v>0</v>
      </c>
    </row>
    <row r="2574" spans="1:15" hidden="1" x14ac:dyDescent="0.3">
      <c r="A2574" s="18">
        <v>2023</v>
      </c>
      <c r="B2574" s="19" t="s">
        <v>16432</v>
      </c>
      <c r="C2574" s="19">
        <f t="shared" si="121"/>
        <v>17750</v>
      </c>
      <c r="D2574" s="19" t="s">
        <v>13350</v>
      </c>
      <c r="E2574" s="24" t="s">
        <v>16405</v>
      </c>
      <c r="F2574" s="18">
        <f t="shared" si="122"/>
        <v>3</v>
      </c>
      <c r="G2574" s="23" t="s">
        <v>11799</v>
      </c>
      <c r="H2574" s="23" t="s">
        <v>13711</v>
      </c>
      <c r="I2574" s="19" t="s">
        <v>11725</v>
      </c>
      <c r="J2574" s="41">
        <v>471203</v>
      </c>
      <c r="K2574" s="42">
        <v>9.9999363331727514E-2</v>
      </c>
      <c r="L2574" s="41">
        <v>47120</v>
      </c>
      <c r="M2574" s="41">
        <v>518323</v>
      </c>
      <c r="N2574">
        <f>+VLOOKUP(C2574,'Thanh toán '!M$1335:N$6972,2,0)</f>
        <v>518323</v>
      </c>
      <c r="O2574" s="61">
        <f t="shared" si="123"/>
        <v>0</v>
      </c>
    </row>
    <row r="2575" spans="1:15" hidden="1" x14ac:dyDescent="0.3">
      <c r="A2575" s="18">
        <v>2023</v>
      </c>
      <c r="B2575" s="19" t="s">
        <v>16433</v>
      </c>
      <c r="C2575" s="19">
        <f t="shared" si="121"/>
        <v>17754</v>
      </c>
      <c r="D2575" s="19" t="s">
        <v>13350</v>
      </c>
      <c r="E2575" s="24" t="s">
        <v>16405</v>
      </c>
      <c r="F2575" s="18">
        <f t="shared" si="122"/>
        <v>3</v>
      </c>
      <c r="G2575" s="23" t="s">
        <v>12239</v>
      </c>
      <c r="H2575" s="23" t="s">
        <v>13824</v>
      </c>
      <c r="I2575" s="19" t="s">
        <v>12240</v>
      </c>
      <c r="J2575" s="41">
        <v>1306200</v>
      </c>
      <c r="K2575" s="42">
        <v>0.1</v>
      </c>
      <c r="L2575" s="41">
        <v>130620</v>
      </c>
      <c r="M2575" s="41">
        <v>1436820</v>
      </c>
      <c r="N2575">
        <f>+VLOOKUP(C2575,'Thanh toán '!M$1335:N$6972,2,0)</f>
        <v>1436820</v>
      </c>
      <c r="O2575" s="61">
        <f t="shared" si="123"/>
        <v>0</v>
      </c>
    </row>
    <row r="2576" spans="1:15" hidden="1" x14ac:dyDescent="0.3">
      <c r="A2576" s="43">
        <v>2023</v>
      </c>
      <c r="B2576" s="44" t="s">
        <v>16434</v>
      </c>
      <c r="C2576" s="19">
        <f t="shared" si="121"/>
        <v>17755</v>
      </c>
      <c r="D2576" s="44" t="s">
        <v>13350</v>
      </c>
      <c r="E2576" s="45" t="s">
        <v>16405</v>
      </c>
      <c r="F2576" s="18">
        <f t="shared" si="122"/>
        <v>3</v>
      </c>
      <c r="G2576" s="46" t="s">
        <v>12239</v>
      </c>
      <c r="H2576" s="46" t="s">
        <v>14173</v>
      </c>
      <c r="I2576" s="44" t="s">
        <v>12240</v>
      </c>
      <c r="J2576" s="47">
        <v>1323000</v>
      </c>
      <c r="K2576" s="48">
        <v>0.1</v>
      </c>
      <c r="L2576" s="47">
        <v>132300</v>
      </c>
      <c r="M2576" s="47">
        <v>0</v>
      </c>
      <c r="O2576" s="61"/>
    </row>
    <row r="2577" spans="1:15" hidden="1" x14ac:dyDescent="0.3">
      <c r="A2577" s="18">
        <v>2023</v>
      </c>
      <c r="B2577" s="19" t="s">
        <v>16435</v>
      </c>
      <c r="C2577" s="19">
        <f t="shared" si="121"/>
        <v>17756</v>
      </c>
      <c r="D2577" s="19" t="s">
        <v>13350</v>
      </c>
      <c r="E2577" s="24" t="s">
        <v>16405</v>
      </c>
      <c r="F2577" s="18">
        <f t="shared" si="122"/>
        <v>3</v>
      </c>
      <c r="G2577" s="23" t="s">
        <v>12239</v>
      </c>
      <c r="H2577" s="23" t="s">
        <v>14173</v>
      </c>
      <c r="I2577" s="19" t="s">
        <v>12240</v>
      </c>
      <c r="J2577" s="41">
        <v>1730400</v>
      </c>
      <c r="K2577" s="42">
        <v>0.1</v>
      </c>
      <c r="L2577" s="41">
        <v>173040</v>
      </c>
      <c r="M2577" s="41">
        <v>1903440</v>
      </c>
      <c r="N2577">
        <f>+VLOOKUP(C2577,'Thanh toán '!M$1335:N$6972,2,0)</f>
        <v>1903440</v>
      </c>
      <c r="O2577" s="61">
        <f t="shared" si="123"/>
        <v>0</v>
      </c>
    </row>
    <row r="2578" spans="1:15" hidden="1" x14ac:dyDescent="0.3">
      <c r="A2578" s="18">
        <v>2023</v>
      </c>
      <c r="B2578" s="19" t="s">
        <v>16436</v>
      </c>
      <c r="C2578" s="19">
        <f t="shared" si="121"/>
        <v>17757</v>
      </c>
      <c r="D2578" s="19" t="s">
        <v>13350</v>
      </c>
      <c r="E2578" s="24" t="s">
        <v>16405</v>
      </c>
      <c r="F2578" s="18">
        <f t="shared" si="122"/>
        <v>3</v>
      </c>
      <c r="G2578" s="23" t="s">
        <v>11799</v>
      </c>
      <c r="H2578" s="23" t="s">
        <v>14496</v>
      </c>
      <c r="I2578" s="19" t="s">
        <v>11725</v>
      </c>
      <c r="J2578" s="41">
        <v>1159127</v>
      </c>
      <c r="K2578" s="42">
        <v>0.1000002588154706</v>
      </c>
      <c r="L2578" s="41">
        <v>115913</v>
      </c>
      <c r="M2578" s="41">
        <v>1275040</v>
      </c>
      <c r="N2578">
        <f>+VLOOKUP(C2578,'Thanh toán '!M$1335:N$6972,2,0)</f>
        <v>1275040</v>
      </c>
      <c r="O2578" s="61">
        <f t="shared" si="123"/>
        <v>0</v>
      </c>
    </row>
    <row r="2579" spans="1:15" hidden="1" x14ac:dyDescent="0.3">
      <c r="A2579" s="18">
        <v>2023</v>
      </c>
      <c r="B2579" s="19" t="s">
        <v>16437</v>
      </c>
      <c r="C2579" s="19">
        <f t="shared" si="121"/>
        <v>17758</v>
      </c>
      <c r="D2579" s="19" t="s">
        <v>13350</v>
      </c>
      <c r="E2579" s="24" t="s">
        <v>16405</v>
      </c>
      <c r="F2579" s="18">
        <f t="shared" si="122"/>
        <v>3</v>
      </c>
      <c r="G2579" s="23" t="s">
        <v>11799</v>
      </c>
      <c r="H2579" s="23" t="s">
        <v>14202</v>
      </c>
      <c r="I2579" s="19" t="s">
        <v>11725</v>
      </c>
      <c r="J2579" s="41">
        <v>736617</v>
      </c>
      <c r="K2579" s="42">
        <v>0.1000004072672773</v>
      </c>
      <c r="L2579" s="41">
        <v>73662</v>
      </c>
      <c r="M2579" s="41">
        <v>810279</v>
      </c>
      <c r="N2579">
        <f>+VLOOKUP(C2579,'Thanh toán '!M$1335:N$6972,2,0)</f>
        <v>810279</v>
      </c>
      <c r="O2579" s="61">
        <f t="shared" si="123"/>
        <v>0</v>
      </c>
    </row>
    <row r="2580" spans="1:15" hidden="1" x14ac:dyDescent="0.3">
      <c r="A2580" s="18">
        <v>2023</v>
      </c>
      <c r="B2580" s="19" t="s">
        <v>16438</v>
      </c>
      <c r="C2580" s="19">
        <f t="shared" si="121"/>
        <v>17759</v>
      </c>
      <c r="D2580" s="19" t="s">
        <v>13350</v>
      </c>
      <c r="E2580" s="24" t="s">
        <v>16405</v>
      </c>
      <c r="F2580" s="18">
        <f t="shared" si="122"/>
        <v>3</v>
      </c>
      <c r="G2580" s="23" t="s">
        <v>11799</v>
      </c>
      <c r="H2580" s="23" t="s">
        <v>14192</v>
      </c>
      <c r="I2580" s="19" t="s">
        <v>11725</v>
      </c>
      <c r="J2580" s="41">
        <v>738405</v>
      </c>
      <c r="K2580" s="42">
        <v>0.10000067713517649</v>
      </c>
      <c r="L2580" s="41">
        <v>73841</v>
      </c>
      <c r="M2580" s="41">
        <v>812246</v>
      </c>
      <c r="N2580">
        <f>+VLOOKUP(C2580,'Thanh toán '!M$1335:N$6972,2,0)</f>
        <v>812246</v>
      </c>
      <c r="O2580" s="61">
        <f t="shared" si="123"/>
        <v>0</v>
      </c>
    </row>
    <row r="2581" spans="1:15" hidden="1" x14ac:dyDescent="0.3">
      <c r="A2581" s="18">
        <v>2023</v>
      </c>
      <c r="B2581" s="19" t="s">
        <v>16439</v>
      </c>
      <c r="C2581" s="19">
        <f t="shared" si="121"/>
        <v>17760</v>
      </c>
      <c r="D2581" s="19" t="s">
        <v>13350</v>
      </c>
      <c r="E2581" s="24" t="s">
        <v>16405</v>
      </c>
      <c r="F2581" s="18">
        <f t="shared" si="122"/>
        <v>3</v>
      </c>
      <c r="G2581" s="23" t="s">
        <v>11799</v>
      </c>
      <c r="H2581" s="23" t="s">
        <v>13627</v>
      </c>
      <c r="I2581" s="19" t="s">
        <v>11725</v>
      </c>
      <c r="J2581" s="41">
        <v>222750</v>
      </c>
      <c r="K2581" s="42">
        <v>0.1</v>
      </c>
      <c r="L2581" s="41">
        <v>22275</v>
      </c>
      <c r="M2581" s="41">
        <v>245025</v>
      </c>
      <c r="N2581">
        <f>+VLOOKUP(C2581,'Thanh toán '!M$1335:N$6972,2,0)</f>
        <v>245025</v>
      </c>
      <c r="O2581" s="61">
        <f t="shared" si="123"/>
        <v>0</v>
      </c>
    </row>
    <row r="2582" spans="1:15" hidden="1" x14ac:dyDescent="0.3">
      <c r="A2582" s="18">
        <v>2023</v>
      </c>
      <c r="B2582" s="19" t="s">
        <v>16440</v>
      </c>
      <c r="C2582" s="19">
        <f t="shared" si="121"/>
        <v>17761</v>
      </c>
      <c r="D2582" s="19" t="s">
        <v>13350</v>
      </c>
      <c r="E2582" s="24" t="s">
        <v>16405</v>
      </c>
      <c r="F2582" s="18">
        <f t="shared" si="122"/>
        <v>3</v>
      </c>
      <c r="G2582" s="23" t="s">
        <v>11799</v>
      </c>
      <c r="H2582" s="23" t="s">
        <v>13609</v>
      </c>
      <c r="I2582" s="19" t="s">
        <v>11725</v>
      </c>
      <c r="J2582" s="41">
        <v>1309122</v>
      </c>
      <c r="K2582" s="42">
        <v>9.9999847225850605E-2</v>
      </c>
      <c r="L2582" s="41">
        <v>130912</v>
      </c>
      <c r="M2582" s="41">
        <v>1440034</v>
      </c>
      <c r="N2582">
        <f>+VLOOKUP(C2582,'Thanh toán '!M$1335:N$6972,2,0)</f>
        <v>1440034</v>
      </c>
      <c r="O2582" s="61">
        <f t="shared" si="123"/>
        <v>0</v>
      </c>
    </row>
    <row r="2583" spans="1:15" hidden="1" x14ac:dyDescent="0.3">
      <c r="A2583" s="18">
        <v>2023</v>
      </c>
      <c r="B2583" s="19" t="s">
        <v>16441</v>
      </c>
      <c r="C2583" s="19">
        <f t="shared" si="121"/>
        <v>17762</v>
      </c>
      <c r="D2583" s="19" t="s">
        <v>13350</v>
      </c>
      <c r="E2583" s="24" t="s">
        <v>16405</v>
      </c>
      <c r="F2583" s="18">
        <f t="shared" si="122"/>
        <v>3</v>
      </c>
      <c r="G2583" s="23" t="s">
        <v>11799</v>
      </c>
      <c r="H2583" s="23" t="s">
        <v>13611</v>
      </c>
      <c r="I2583" s="19" t="s">
        <v>11725</v>
      </c>
      <c r="J2583" s="41">
        <v>705836</v>
      </c>
      <c r="K2583" s="42">
        <v>0.10000056670388022</v>
      </c>
      <c r="L2583" s="41">
        <v>70584</v>
      </c>
      <c r="M2583" s="41">
        <v>776420</v>
      </c>
      <c r="N2583">
        <f>+VLOOKUP(C2583,'Thanh toán '!M$1335:N$6972,2,0)</f>
        <v>776420</v>
      </c>
      <c r="O2583" s="61">
        <f t="shared" si="123"/>
        <v>0</v>
      </c>
    </row>
    <row r="2584" spans="1:15" hidden="1" x14ac:dyDescent="0.3">
      <c r="A2584" s="18">
        <v>2023</v>
      </c>
      <c r="B2584" s="19" t="s">
        <v>16442</v>
      </c>
      <c r="C2584" s="19">
        <f t="shared" si="121"/>
        <v>17766</v>
      </c>
      <c r="D2584" s="19" t="s">
        <v>13350</v>
      </c>
      <c r="E2584" s="24" t="s">
        <v>16405</v>
      </c>
      <c r="F2584" s="18">
        <f t="shared" si="122"/>
        <v>3</v>
      </c>
      <c r="G2584" s="23" t="s">
        <v>11860</v>
      </c>
      <c r="H2584" s="23" t="s">
        <v>16443</v>
      </c>
      <c r="I2584" s="19" t="s">
        <v>11719</v>
      </c>
      <c r="J2584" s="41">
        <v>2662970</v>
      </c>
      <c r="K2584" s="42">
        <v>0.1</v>
      </c>
      <c r="L2584" s="41">
        <v>266297</v>
      </c>
      <c r="M2584" s="41">
        <v>2929267</v>
      </c>
      <c r="N2584">
        <f>+VLOOKUP(C2584,'Thanh toán '!M$1335:N$6972,2,0)</f>
        <v>2929267</v>
      </c>
      <c r="O2584" s="61">
        <f t="shared" si="123"/>
        <v>0</v>
      </c>
    </row>
    <row r="2585" spans="1:15" hidden="1" x14ac:dyDescent="0.3">
      <c r="A2585" s="18">
        <v>2023</v>
      </c>
      <c r="B2585" s="19" t="s">
        <v>16444</v>
      </c>
      <c r="C2585" s="19">
        <f t="shared" si="121"/>
        <v>17767</v>
      </c>
      <c r="D2585" s="19" t="s">
        <v>13350</v>
      </c>
      <c r="E2585" s="24" t="s">
        <v>16405</v>
      </c>
      <c r="F2585" s="18">
        <f t="shared" si="122"/>
        <v>3</v>
      </c>
      <c r="G2585" s="23" t="s">
        <v>11860</v>
      </c>
      <c r="H2585" s="23" t="s">
        <v>16445</v>
      </c>
      <c r="I2585" s="19" t="s">
        <v>11719</v>
      </c>
      <c r="J2585" s="41">
        <v>1289600</v>
      </c>
      <c r="K2585" s="42">
        <v>0.1</v>
      </c>
      <c r="L2585" s="41">
        <v>128960</v>
      </c>
      <c r="M2585" s="41">
        <v>1418560</v>
      </c>
      <c r="N2585">
        <f>+VLOOKUP(C2585,'Thanh toán '!M$1335:N$6972,2,0)</f>
        <v>1418560</v>
      </c>
      <c r="O2585" s="61">
        <f t="shared" si="123"/>
        <v>0</v>
      </c>
    </row>
    <row r="2586" spans="1:15" hidden="1" x14ac:dyDescent="0.3">
      <c r="A2586" s="18">
        <v>2023</v>
      </c>
      <c r="B2586" s="19" t="s">
        <v>16446</v>
      </c>
      <c r="C2586" s="19">
        <f t="shared" si="121"/>
        <v>17773</v>
      </c>
      <c r="D2586" s="19" t="s">
        <v>13350</v>
      </c>
      <c r="E2586" s="24" t="s">
        <v>16405</v>
      </c>
      <c r="F2586" s="18">
        <f t="shared" si="122"/>
        <v>3</v>
      </c>
      <c r="G2586" s="23" t="s">
        <v>12179</v>
      </c>
      <c r="H2586" s="23" t="s">
        <v>12179</v>
      </c>
      <c r="I2586" s="19" t="s">
        <v>12180</v>
      </c>
      <c r="J2586" s="41">
        <v>3460800</v>
      </c>
      <c r="K2586" s="42">
        <v>0.1</v>
      </c>
      <c r="L2586" s="41">
        <v>346080</v>
      </c>
      <c r="M2586" s="41">
        <v>3806880</v>
      </c>
      <c r="N2586">
        <f>+VLOOKUP(C2586,'Thanh toán '!M$1335:N$6972,2,0)</f>
        <v>3806880</v>
      </c>
      <c r="O2586" s="61">
        <f t="shared" si="123"/>
        <v>0</v>
      </c>
    </row>
    <row r="2587" spans="1:15" hidden="1" x14ac:dyDescent="0.3">
      <c r="A2587" s="18">
        <v>2023</v>
      </c>
      <c r="B2587" s="19" t="s">
        <v>16447</v>
      </c>
      <c r="C2587" s="19">
        <f t="shared" si="121"/>
        <v>17774</v>
      </c>
      <c r="D2587" s="19" t="s">
        <v>13350</v>
      </c>
      <c r="E2587" s="24" t="s">
        <v>16405</v>
      </c>
      <c r="F2587" s="18">
        <f t="shared" si="122"/>
        <v>3</v>
      </c>
      <c r="G2587" s="23" t="s">
        <v>12639</v>
      </c>
      <c r="H2587" s="23" t="s">
        <v>12639</v>
      </c>
      <c r="I2587" s="19" t="s">
        <v>12640</v>
      </c>
      <c r="J2587" s="41">
        <v>865200</v>
      </c>
      <c r="K2587" s="42">
        <v>0.1</v>
      </c>
      <c r="L2587" s="41">
        <v>86520</v>
      </c>
      <c r="M2587" s="41">
        <v>951720</v>
      </c>
      <c r="N2587">
        <f>+VLOOKUP(C2587,'Thanh toán '!M$1335:N$6972,2,0)</f>
        <v>951720</v>
      </c>
      <c r="O2587" s="61">
        <f t="shared" si="123"/>
        <v>0</v>
      </c>
    </row>
    <row r="2588" spans="1:15" hidden="1" x14ac:dyDescent="0.3">
      <c r="A2588" s="18">
        <v>2023</v>
      </c>
      <c r="B2588" s="19" t="s">
        <v>16448</v>
      </c>
      <c r="C2588" s="19">
        <f t="shared" si="121"/>
        <v>17775</v>
      </c>
      <c r="D2588" s="19" t="s">
        <v>13350</v>
      </c>
      <c r="E2588" s="24" t="s">
        <v>16405</v>
      </c>
      <c r="F2588" s="18">
        <f t="shared" si="122"/>
        <v>3</v>
      </c>
      <c r="G2588" s="23" t="s">
        <v>12639</v>
      </c>
      <c r="H2588" s="23" t="s">
        <v>12639</v>
      </c>
      <c r="I2588" s="19" t="s">
        <v>12640</v>
      </c>
      <c r="J2588" s="41">
        <v>865200</v>
      </c>
      <c r="K2588" s="42">
        <v>0.1</v>
      </c>
      <c r="L2588" s="41">
        <v>86520</v>
      </c>
      <c r="M2588" s="41">
        <v>951720</v>
      </c>
      <c r="N2588">
        <f>+VLOOKUP(C2588,'Thanh toán '!M$1335:N$6972,2,0)</f>
        <v>951720</v>
      </c>
      <c r="O2588" s="61">
        <f t="shared" si="123"/>
        <v>0</v>
      </c>
    </row>
    <row r="2589" spans="1:15" hidden="1" x14ac:dyDescent="0.3">
      <c r="A2589" s="18">
        <v>2023</v>
      </c>
      <c r="B2589" s="19" t="s">
        <v>16449</v>
      </c>
      <c r="C2589" s="19">
        <f t="shared" si="121"/>
        <v>17776</v>
      </c>
      <c r="D2589" s="19" t="s">
        <v>13350</v>
      </c>
      <c r="E2589" s="24" t="s">
        <v>16405</v>
      </c>
      <c r="F2589" s="18">
        <f t="shared" si="122"/>
        <v>3</v>
      </c>
      <c r="G2589" s="23" t="s">
        <v>12624</v>
      </c>
      <c r="H2589" s="23" t="s">
        <v>12624</v>
      </c>
      <c r="I2589" s="19" t="s">
        <v>12625</v>
      </c>
      <c r="J2589" s="41">
        <v>1730400</v>
      </c>
      <c r="K2589" s="42">
        <v>0.1</v>
      </c>
      <c r="L2589" s="41">
        <v>173040</v>
      </c>
      <c r="M2589" s="41">
        <v>1903440</v>
      </c>
      <c r="N2589">
        <f>+VLOOKUP(C2589,'Thanh toán '!M$1335:N$6972,2,0)</f>
        <v>1903440</v>
      </c>
      <c r="O2589" s="61">
        <f t="shared" si="123"/>
        <v>0</v>
      </c>
    </row>
    <row r="2590" spans="1:15" hidden="1" x14ac:dyDescent="0.3">
      <c r="A2590" s="18">
        <v>2023</v>
      </c>
      <c r="B2590" s="19" t="s">
        <v>16450</v>
      </c>
      <c r="C2590" s="19">
        <f t="shared" si="121"/>
        <v>17777</v>
      </c>
      <c r="D2590" s="19" t="s">
        <v>13350</v>
      </c>
      <c r="E2590" s="24" t="s">
        <v>16405</v>
      </c>
      <c r="F2590" s="18">
        <f t="shared" si="122"/>
        <v>3</v>
      </c>
      <c r="G2590" s="23" t="s">
        <v>12167</v>
      </c>
      <c r="H2590" s="23" t="s">
        <v>12167</v>
      </c>
      <c r="I2590" s="19" t="s">
        <v>12168</v>
      </c>
      <c r="J2590" s="41">
        <v>882000</v>
      </c>
      <c r="K2590" s="42">
        <v>0.1</v>
      </c>
      <c r="L2590" s="41">
        <v>88200</v>
      </c>
      <c r="M2590" s="41">
        <v>970200</v>
      </c>
      <c r="N2590">
        <f>+VLOOKUP(C2590,'Thanh toán '!M$1335:N$6972,2,0)</f>
        <v>970200</v>
      </c>
      <c r="O2590" s="61">
        <f t="shared" si="123"/>
        <v>0</v>
      </c>
    </row>
    <row r="2591" spans="1:15" hidden="1" x14ac:dyDescent="0.3">
      <c r="A2591" s="18">
        <v>2023</v>
      </c>
      <c r="B2591" s="19" t="s">
        <v>16451</v>
      </c>
      <c r="C2591" s="19">
        <f t="shared" si="121"/>
        <v>17778</v>
      </c>
      <c r="D2591" s="19" t="s">
        <v>13350</v>
      </c>
      <c r="E2591" s="24" t="s">
        <v>16405</v>
      </c>
      <c r="F2591" s="18">
        <f t="shared" si="122"/>
        <v>3</v>
      </c>
      <c r="G2591" s="23" t="s">
        <v>12161</v>
      </c>
      <c r="H2591" s="23" t="s">
        <v>12161</v>
      </c>
      <c r="I2591" s="19" t="s">
        <v>12162</v>
      </c>
      <c r="J2591" s="41">
        <v>1306200</v>
      </c>
      <c r="K2591" s="42">
        <v>0.1</v>
      </c>
      <c r="L2591" s="41">
        <v>130620</v>
      </c>
      <c r="M2591" s="41">
        <v>1436820</v>
      </c>
      <c r="N2591">
        <f>+VLOOKUP(C2591,'Thanh toán '!M$1335:N$6972,2,0)</f>
        <v>1436820</v>
      </c>
      <c r="O2591" s="61">
        <f t="shared" si="123"/>
        <v>0</v>
      </c>
    </row>
    <row r="2592" spans="1:15" hidden="1" x14ac:dyDescent="0.3">
      <c r="A2592" s="18">
        <v>2023</v>
      </c>
      <c r="B2592" s="19" t="s">
        <v>16452</v>
      </c>
      <c r="C2592" s="19">
        <f t="shared" si="121"/>
        <v>17779</v>
      </c>
      <c r="D2592" s="19" t="s">
        <v>13350</v>
      </c>
      <c r="E2592" s="24" t="s">
        <v>16405</v>
      </c>
      <c r="F2592" s="18">
        <f t="shared" si="122"/>
        <v>3</v>
      </c>
      <c r="G2592" s="23" t="s">
        <v>12188</v>
      </c>
      <c r="H2592" s="23" t="s">
        <v>12188</v>
      </c>
      <c r="I2592" s="19" t="s">
        <v>12189</v>
      </c>
      <c r="J2592" s="41">
        <v>1289400</v>
      </c>
      <c r="K2592" s="42">
        <v>0.1</v>
      </c>
      <c r="L2592" s="41">
        <v>128940</v>
      </c>
      <c r="M2592" s="41">
        <v>1418340</v>
      </c>
      <c r="N2592">
        <f>+VLOOKUP(C2592,'Thanh toán '!M$1335:N$6972,2,0)</f>
        <v>1418340</v>
      </c>
      <c r="O2592" s="61">
        <f t="shared" si="123"/>
        <v>0</v>
      </c>
    </row>
    <row r="2593" spans="1:15" hidden="1" x14ac:dyDescent="0.3">
      <c r="A2593" s="18">
        <v>2023</v>
      </c>
      <c r="B2593" s="19" t="s">
        <v>16453</v>
      </c>
      <c r="C2593" s="19">
        <f t="shared" si="121"/>
        <v>17780</v>
      </c>
      <c r="D2593" s="19" t="s">
        <v>13350</v>
      </c>
      <c r="E2593" s="24" t="s">
        <v>16405</v>
      </c>
      <c r="F2593" s="18">
        <f t="shared" si="122"/>
        <v>3</v>
      </c>
      <c r="G2593" s="23" t="s">
        <v>12182</v>
      </c>
      <c r="H2593" s="23" t="s">
        <v>12182</v>
      </c>
      <c r="I2593" s="19" t="s">
        <v>12183</v>
      </c>
      <c r="J2593" s="41">
        <v>1730400</v>
      </c>
      <c r="K2593" s="42">
        <v>0.1</v>
      </c>
      <c r="L2593" s="41">
        <v>173040</v>
      </c>
      <c r="M2593" s="41">
        <v>1903440</v>
      </c>
      <c r="N2593">
        <f>+VLOOKUP(C2593,'Thanh toán '!M$1335:N$6972,2,0)</f>
        <v>1903440</v>
      </c>
      <c r="O2593" s="61">
        <f t="shared" si="123"/>
        <v>0</v>
      </c>
    </row>
    <row r="2594" spans="1:15" hidden="1" x14ac:dyDescent="0.3">
      <c r="A2594" s="18">
        <v>2023</v>
      </c>
      <c r="B2594" s="19" t="s">
        <v>16454</v>
      </c>
      <c r="C2594" s="19">
        <f t="shared" si="121"/>
        <v>17781</v>
      </c>
      <c r="D2594" s="19" t="s">
        <v>13350</v>
      </c>
      <c r="E2594" s="24" t="s">
        <v>16405</v>
      </c>
      <c r="F2594" s="18">
        <f t="shared" si="122"/>
        <v>3</v>
      </c>
      <c r="G2594" s="23" t="s">
        <v>16455</v>
      </c>
      <c r="H2594" s="23" t="s">
        <v>16455</v>
      </c>
      <c r="I2594" s="19" t="s">
        <v>16456</v>
      </c>
      <c r="J2594" s="41">
        <v>1730400</v>
      </c>
      <c r="K2594" s="42">
        <v>0.1</v>
      </c>
      <c r="L2594" s="41">
        <v>173040</v>
      </c>
      <c r="M2594" s="41">
        <v>1903440</v>
      </c>
      <c r="N2594">
        <f>+VLOOKUP(C2594,'Thanh toán '!M$1335:N$6972,2,0)</f>
        <v>1903440</v>
      </c>
      <c r="O2594" s="61">
        <f t="shared" si="123"/>
        <v>0</v>
      </c>
    </row>
    <row r="2595" spans="1:15" hidden="1" x14ac:dyDescent="0.3">
      <c r="A2595" s="18">
        <v>2023</v>
      </c>
      <c r="B2595" s="19" t="s">
        <v>16457</v>
      </c>
      <c r="C2595" s="19">
        <f t="shared" si="121"/>
        <v>17782</v>
      </c>
      <c r="D2595" s="19" t="s">
        <v>13350</v>
      </c>
      <c r="E2595" s="24" t="s">
        <v>16405</v>
      </c>
      <c r="F2595" s="18">
        <f t="shared" si="122"/>
        <v>3</v>
      </c>
      <c r="G2595" s="23" t="s">
        <v>12176</v>
      </c>
      <c r="H2595" s="23" t="s">
        <v>12176</v>
      </c>
      <c r="I2595" s="19" t="s">
        <v>12177</v>
      </c>
      <c r="J2595" s="41">
        <v>3035550</v>
      </c>
      <c r="K2595" s="42">
        <v>0.1</v>
      </c>
      <c r="L2595" s="41">
        <v>303555</v>
      </c>
      <c r="M2595" s="41">
        <v>3339105</v>
      </c>
      <c r="N2595">
        <f>+VLOOKUP(C2595,'Thanh toán '!M$1335:N$6972,2,0)</f>
        <v>3339105</v>
      </c>
      <c r="O2595" s="61">
        <f t="shared" si="123"/>
        <v>0</v>
      </c>
    </row>
    <row r="2596" spans="1:15" hidden="1" x14ac:dyDescent="0.3">
      <c r="A2596" s="18">
        <v>2023</v>
      </c>
      <c r="B2596" s="19" t="s">
        <v>16458</v>
      </c>
      <c r="C2596" s="19">
        <f t="shared" si="121"/>
        <v>17783</v>
      </c>
      <c r="D2596" s="19" t="s">
        <v>13350</v>
      </c>
      <c r="E2596" s="24" t="s">
        <v>16405</v>
      </c>
      <c r="F2596" s="18">
        <f t="shared" si="122"/>
        <v>3</v>
      </c>
      <c r="G2596" s="23" t="s">
        <v>12173</v>
      </c>
      <c r="H2596" s="23" t="s">
        <v>12173</v>
      </c>
      <c r="I2596" s="19" t="s">
        <v>12174</v>
      </c>
      <c r="J2596" s="41">
        <v>5461355</v>
      </c>
      <c r="K2596" s="42">
        <v>0.10000009155237116</v>
      </c>
      <c r="L2596" s="41">
        <v>546136</v>
      </c>
      <c r="M2596" s="41">
        <v>6007491</v>
      </c>
      <c r="N2596">
        <f>+VLOOKUP(C2596,'Thanh toán '!M$1335:N$6972,2,0)</f>
        <v>6007491</v>
      </c>
      <c r="O2596" s="61">
        <f t="shared" si="123"/>
        <v>0</v>
      </c>
    </row>
    <row r="2597" spans="1:15" hidden="1" x14ac:dyDescent="0.3">
      <c r="A2597" s="18">
        <v>2023</v>
      </c>
      <c r="B2597" s="19" t="s">
        <v>16459</v>
      </c>
      <c r="C2597" s="19">
        <f t="shared" si="121"/>
        <v>17784</v>
      </c>
      <c r="D2597" s="19" t="s">
        <v>13350</v>
      </c>
      <c r="E2597" s="24" t="s">
        <v>16405</v>
      </c>
      <c r="F2597" s="18">
        <f t="shared" si="122"/>
        <v>3</v>
      </c>
      <c r="G2597" s="23" t="s">
        <v>12645</v>
      </c>
      <c r="H2597" s="23" t="s">
        <v>12645</v>
      </c>
      <c r="I2597" s="19" t="s">
        <v>12646</v>
      </c>
      <c r="J2597" s="41">
        <v>349800</v>
      </c>
      <c r="K2597" s="42">
        <v>0.1</v>
      </c>
      <c r="L2597" s="41">
        <v>34980</v>
      </c>
      <c r="M2597" s="41">
        <v>384780</v>
      </c>
      <c r="N2597">
        <f>+VLOOKUP(C2597,'Thanh toán '!M$1335:N$6972,2,0)</f>
        <v>384780</v>
      </c>
      <c r="O2597" s="61">
        <f t="shared" si="123"/>
        <v>0</v>
      </c>
    </row>
    <row r="2598" spans="1:15" hidden="1" x14ac:dyDescent="0.3">
      <c r="A2598" s="18">
        <v>2023</v>
      </c>
      <c r="B2598" s="19" t="s">
        <v>16460</v>
      </c>
      <c r="C2598" s="19">
        <f t="shared" si="121"/>
        <v>17786</v>
      </c>
      <c r="D2598" s="19" t="s">
        <v>13350</v>
      </c>
      <c r="E2598" s="24" t="s">
        <v>16405</v>
      </c>
      <c r="F2598" s="18">
        <f t="shared" si="122"/>
        <v>3</v>
      </c>
      <c r="G2598" s="23" t="s">
        <v>12179</v>
      </c>
      <c r="H2598" s="23" t="s">
        <v>12179</v>
      </c>
      <c r="I2598" s="19" t="s">
        <v>12180</v>
      </c>
      <c r="J2598" s="41">
        <v>8188490</v>
      </c>
      <c r="K2598" s="42">
        <v>0.1</v>
      </c>
      <c r="L2598" s="41">
        <v>818849</v>
      </c>
      <c r="M2598" s="41">
        <v>9007339</v>
      </c>
      <c r="N2598">
        <f>+VLOOKUP(C2598,'Thanh toán '!M$1335:N$6972,2,0)</f>
        <v>9007339</v>
      </c>
      <c r="O2598" s="61">
        <f t="shared" si="123"/>
        <v>0</v>
      </c>
    </row>
    <row r="2599" spans="1:15" hidden="1" x14ac:dyDescent="0.3">
      <c r="A2599" s="18">
        <v>2023</v>
      </c>
      <c r="B2599" s="19" t="s">
        <v>16461</v>
      </c>
      <c r="C2599" s="19">
        <f t="shared" si="121"/>
        <v>17787</v>
      </c>
      <c r="D2599" s="19" t="s">
        <v>13350</v>
      </c>
      <c r="E2599" s="24" t="s">
        <v>16405</v>
      </c>
      <c r="F2599" s="18">
        <f t="shared" si="122"/>
        <v>3</v>
      </c>
      <c r="G2599" s="23" t="s">
        <v>12185</v>
      </c>
      <c r="H2599" s="23" t="s">
        <v>12185</v>
      </c>
      <c r="I2599" s="19" t="s">
        <v>12186</v>
      </c>
      <c r="J2599" s="41">
        <v>1110580</v>
      </c>
      <c r="K2599" s="42">
        <v>0.1</v>
      </c>
      <c r="L2599" s="41">
        <v>111058</v>
      </c>
      <c r="M2599" s="41">
        <v>1221638</v>
      </c>
      <c r="N2599">
        <f>+VLOOKUP(C2599,'Thanh toán '!M$1335:N$6972,2,0)</f>
        <v>1221638</v>
      </c>
      <c r="O2599" s="61">
        <f t="shared" si="123"/>
        <v>0</v>
      </c>
    </row>
    <row r="2600" spans="1:15" hidden="1" x14ac:dyDescent="0.3">
      <c r="A2600" s="18">
        <v>2023</v>
      </c>
      <c r="B2600" s="19" t="s">
        <v>16462</v>
      </c>
      <c r="C2600" s="19">
        <f t="shared" si="121"/>
        <v>17788</v>
      </c>
      <c r="D2600" s="19" t="s">
        <v>13350</v>
      </c>
      <c r="E2600" s="24" t="s">
        <v>16405</v>
      </c>
      <c r="F2600" s="18">
        <f t="shared" si="122"/>
        <v>3</v>
      </c>
      <c r="G2600" s="23" t="s">
        <v>12182</v>
      </c>
      <c r="H2600" s="23" t="s">
        <v>12182</v>
      </c>
      <c r="I2600" s="19" t="s">
        <v>12183</v>
      </c>
      <c r="J2600" s="41">
        <v>3783260</v>
      </c>
      <c r="K2600" s="42">
        <v>0.1</v>
      </c>
      <c r="L2600" s="41">
        <v>378326</v>
      </c>
      <c r="M2600" s="41">
        <v>4161586</v>
      </c>
      <c r="N2600">
        <f>+VLOOKUP(C2600,'Thanh toán '!M$1335:N$6972,2,0)</f>
        <v>4161586</v>
      </c>
      <c r="O2600" s="61">
        <f t="shared" si="123"/>
        <v>0</v>
      </c>
    </row>
    <row r="2601" spans="1:15" hidden="1" x14ac:dyDescent="0.3">
      <c r="A2601" s="18">
        <v>2023</v>
      </c>
      <c r="B2601" s="19" t="s">
        <v>16463</v>
      </c>
      <c r="C2601" s="19">
        <f t="shared" si="121"/>
        <v>17789</v>
      </c>
      <c r="D2601" s="19" t="s">
        <v>13350</v>
      </c>
      <c r="E2601" s="24" t="s">
        <v>16405</v>
      </c>
      <c r="F2601" s="18">
        <f t="shared" si="122"/>
        <v>3</v>
      </c>
      <c r="G2601" s="23" t="s">
        <v>12835</v>
      </c>
      <c r="H2601" s="23" t="s">
        <v>12835</v>
      </c>
      <c r="I2601" s="19" t="s">
        <v>12836</v>
      </c>
      <c r="J2601" s="41">
        <v>3922050</v>
      </c>
      <c r="K2601" s="42">
        <v>0.1</v>
      </c>
      <c r="L2601" s="41">
        <v>392205</v>
      </c>
      <c r="M2601" s="41">
        <v>4314255</v>
      </c>
      <c r="N2601">
        <f>+VLOOKUP(C2601,'Thanh toán '!M$1335:N$6972,2,0)</f>
        <v>4314255</v>
      </c>
      <c r="O2601" s="61">
        <f t="shared" si="123"/>
        <v>0</v>
      </c>
    </row>
    <row r="2602" spans="1:15" hidden="1" x14ac:dyDescent="0.3">
      <c r="A2602" s="18">
        <v>2023</v>
      </c>
      <c r="B2602" s="19" t="s">
        <v>16464</v>
      </c>
      <c r="C2602" s="19">
        <f t="shared" si="121"/>
        <v>17790</v>
      </c>
      <c r="D2602" s="19" t="s">
        <v>13350</v>
      </c>
      <c r="E2602" s="24" t="s">
        <v>16405</v>
      </c>
      <c r="F2602" s="18">
        <f t="shared" si="122"/>
        <v>3</v>
      </c>
      <c r="G2602" s="23" t="s">
        <v>12194</v>
      </c>
      <c r="H2602" s="23" t="s">
        <v>12194</v>
      </c>
      <c r="I2602" s="19" t="s">
        <v>12195</v>
      </c>
      <c r="J2602" s="41">
        <v>926540</v>
      </c>
      <c r="K2602" s="42">
        <v>0.1</v>
      </c>
      <c r="L2602" s="41">
        <v>92654</v>
      </c>
      <c r="M2602" s="41">
        <v>1019194</v>
      </c>
      <c r="N2602">
        <f>+VLOOKUP(C2602,'Thanh toán '!M$1335:N$6972,2,0)</f>
        <v>1019194</v>
      </c>
      <c r="O2602" s="61">
        <f t="shared" si="123"/>
        <v>0</v>
      </c>
    </row>
    <row r="2603" spans="1:15" hidden="1" x14ac:dyDescent="0.3">
      <c r="A2603" s="18">
        <v>2023</v>
      </c>
      <c r="B2603" s="19" t="s">
        <v>16465</v>
      </c>
      <c r="C2603" s="19">
        <f t="shared" si="121"/>
        <v>17791</v>
      </c>
      <c r="D2603" s="19" t="s">
        <v>13350</v>
      </c>
      <c r="E2603" s="24" t="s">
        <v>16405</v>
      </c>
      <c r="F2603" s="18">
        <f t="shared" si="122"/>
        <v>3</v>
      </c>
      <c r="G2603" s="23" t="s">
        <v>12188</v>
      </c>
      <c r="H2603" s="23" t="s">
        <v>12188</v>
      </c>
      <c r="I2603" s="19" t="s">
        <v>12189</v>
      </c>
      <c r="J2603" s="41">
        <v>1190660</v>
      </c>
      <c r="K2603" s="42">
        <v>0.1</v>
      </c>
      <c r="L2603" s="41">
        <v>119066</v>
      </c>
      <c r="M2603" s="41">
        <v>1309726</v>
      </c>
      <c r="N2603">
        <f>+VLOOKUP(C2603,'Thanh toán '!M$1335:N$6972,2,0)</f>
        <v>1309726</v>
      </c>
      <c r="O2603" s="61">
        <f t="shared" si="123"/>
        <v>0</v>
      </c>
    </row>
    <row r="2604" spans="1:15" hidden="1" x14ac:dyDescent="0.3">
      <c r="A2604" s="18">
        <v>2023</v>
      </c>
      <c r="B2604" s="19" t="s">
        <v>16466</v>
      </c>
      <c r="C2604" s="19">
        <f t="shared" si="121"/>
        <v>17792</v>
      </c>
      <c r="D2604" s="19" t="s">
        <v>13350</v>
      </c>
      <c r="E2604" s="24" t="s">
        <v>16405</v>
      </c>
      <c r="F2604" s="18">
        <f t="shared" si="122"/>
        <v>3</v>
      </c>
      <c r="G2604" s="23" t="s">
        <v>12639</v>
      </c>
      <c r="H2604" s="23" t="s">
        <v>12639</v>
      </c>
      <c r="I2604" s="19" t="s">
        <v>12640</v>
      </c>
      <c r="J2604" s="41">
        <v>1983650</v>
      </c>
      <c r="K2604" s="42">
        <v>0.1</v>
      </c>
      <c r="L2604" s="41">
        <v>198365</v>
      </c>
      <c r="M2604" s="41">
        <v>2182015</v>
      </c>
      <c r="N2604">
        <f>+VLOOKUP(C2604,'Thanh toán '!M$1335:N$6972,2,0)</f>
        <v>2182015</v>
      </c>
      <c r="O2604" s="61">
        <f t="shared" si="123"/>
        <v>0</v>
      </c>
    </row>
    <row r="2605" spans="1:15" hidden="1" x14ac:dyDescent="0.3">
      <c r="A2605" s="18">
        <v>2023</v>
      </c>
      <c r="B2605" s="19" t="s">
        <v>16467</v>
      </c>
      <c r="C2605" s="19">
        <f t="shared" si="121"/>
        <v>17793</v>
      </c>
      <c r="D2605" s="19" t="s">
        <v>13350</v>
      </c>
      <c r="E2605" s="24" t="s">
        <v>16405</v>
      </c>
      <c r="F2605" s="18">
        <f t="shared" si="122"/>
        <v>3</v>
      </c>
      <c r="G2605" s="23" t="s">
        <v>12167</v>
      </c>
      <c r="H2605" s="23" t="s">
        <v>12167</v>
      </c>
      <c r="I2605" s="19" t="s">
        <v>12168</v>
      </c>
      <c r="J2605" s="41">
        <v>1110580</v>
      </c>
      <c r="K2605" s="42">
        <v>0.1</v>
      </c>
      <c r="L2605" s="41">
        <v>111058</v>
      </c>
      <c r="M2605" s="41">
        <v>1221638</v>
      </c>
      <c r="N2605">
        <f>+VLOOKUP(C2605,'Thanh toán '!M$1335:N$6972,2,0)</f>
        <v>1221638</v>
      </c>
      <c r="O2605" s="61">
        <f t="shared" si="123"/>
        <v>0</v>
      </c>
    </row>
    <row r="2606" spans="1:15" hidden="1" x14ac:dyDescent="0.3">
      <c r="A2606" s="18">
        <v>2023</v>
      </c>
      <c r="B2606" s="19" t="s">
        <v>16468</v>
      </c>
      <c r="C2606" s="19">
        <f t="shared" si="121"/>
        <v>17794</v>
      </c>
      <c r="D2606" s="19" t="s">
        <v>13350</v>
      </c>
      <c r="E2606" s="24" t="s">
        <v>16469</v>
      </c>
      <c r="F2606" s="18">
        <f t="shared" si="122"/>
        <v>3</v>
      </c>
      <c r="G2606" s="23" t="s">
        <v>12378</v>
      </c>
      <c r="H2606" s="23" t="s">
        <v>12378</v>
      </c>
      <c r="I2606" s="19" t="s">
        <v>12379</v>
      </c>
      <c r="J2606" s="41">
        <v>865200</v>
      </c>
      <c r="K2606" s="42">
        <v>0.1</v>
      </c>
      <c r="L2606" s="41">
        <v>86520</v>
      </c>
      <c r="M2606" s="41">
        <v>951720</v>
      </c>
      <c r="N2606">
        <f>+VLOOKUP(C2606,'Thanh toán '!M$1335:N$6972,2,0)</f>
        <v>951720</v>
      </c>
      <c r="O2606" s="61">
        <f t="shared" si="123"/>
        <v>0</v>
      </c>
    </row>
    <row r="2607" spans="1:15" hidden="1" x14ac:dyDescent="0.3">
      <c r="A2607" s="18">
        <v>2023</v>
      </c>
      <c r="B2607" s="19" t="s">
        <v>16470</v>
      </c>
      <c r="C2607" s="19">
        <f t="shared" si="121"/>
        <v>17795</v>
      </c>
      <c r="D2607" s="19" t="s">
        <v>13350</v>
      </c>
      <c r="E2607" s="24" t="s">
        <v>16469</v>
      </c>
      <c r="F2607" s="18">
        <f t="shared" si="122"/>
        <v>3</v>
      </c>
      <c r="G2607" s="23" t="s">
        <v>12378</v>
      </c>
      <c r="H2607" s="23" t="s">
        <v>12378</v>
      </c>
      <c r="I2607" s="19" t="s">
        <v>12379</v>
      </c>
      <c r="J2607" s="41">
        <v>3550800</v>
      </c>
      <c r="K2607" s="42">
        <v>0.1</v>
      </c>
      <c r="L2607" s="41">
        <v>355080</v>
      </c>
      <c r="M2607" s="41">
        <v>3905880</v>
      </c>
      <c r="N2607">
        <f>+VLOOKUP(C2607,'Thanh toán '!M$1335:N$6972,2,0)</f>
        <v>3905880</v>
      </c>
      <c r="O2607" s="61">
        <f t="shared" si="123"/>
        <v>0</v>
      </c>
    </row>
    <row r="2608" spans="1:15" hidden="1" x14ac:dyDescent="0.3">
      <c r="A2608" s="18">
        <v>2023</v>
      </c>
      <c r="B2608" s="19" t="s">
        <v>16471</v>
      </c>
      <c r="C2608" s="19">
        <f t="shared" si="121"/>
        <v>17796</v>
      </c>
      <c r="D2608" s="19" t="s">
        <v>13350</v>
      </c>
      <c r="E2608" s="24" t="s">
        <v>16469</v>
      </c>
      <c r="F2608" s="18">
        <f t="shared" si="122"/>
        <v>3</v>
      </c>
      <c r="G2608" s="23" t="s">
        <v>12357</v>
      </c>
      <c r="H2608" s="23" t="s">
        <v>12357</v>
      </c>
      <c r="I2608" s="19" t="s">
        <v>12358</v>
      </c>
      <c r="J2608" s="41">
        <v>882000</v>
      </c>
      <c r="K2608" s="42">
        <v>0.1</v>
      </c>
      <c r="L2608" s="41">
        <v>88200</v>
      </c>
      <c r="M2608" s="41">
        <v>970200</v>
      </c>
      <c r="N2608">
        <f>+VLOOKUP(C2608,'Thanh toán '!M$1335:N$6972,2,0)</f>
        <v>970200</v>
      </c>
      <c r="O2608" s="61">
        <f t="shared" si="123"/>
        <v>0</v>
      </c>
    </row>
    <row r="2609" spans="1:15" hidden="1" x14ac:dyDescent="0.3">
      <c r="A2609" s="18">
        <v>2023</v>
      </c>
      <c r="B2609" s="19" t="s">
        <v>16472</v>
      </c>
      <c r="C2609" s="19">
        <f t="shared" si="121"/>
        <v>17797</v>
      </c>
      <c r="D2609" s="19" t="s">
        <v>13350</v>
      </c>
      <c r="E2609" s="24" t="s">
        <v>16469</v>
      </c>
      <c r="F2609" s="18">
        <f t="shared" si="122"/>
        <v>3</v>
      </c>
      <c r="G2609" s="23" t="s">
        <v>12357</v>
      </c>
      <c r="H2609" s="23" t="s">
        <v>13719</v>
      </c>
      <c r="I2609" s="19" t="s">
        <v>12358</v>
      </c>
      <c r="J2609" s="41">
        <v>1730400</v>
      </c>
      <c r="K2609" s="42">
        <v>0.1</v>
      </c>
      <c r="L2609" s="41">
        <v>173040</v>
      </c>
      <c r="M2609" s="41">
        <v>1903440</v>
      </c>
      <c r="N2609">
        <f>+VLOOKUP(C2609,'Thanh toán '!M$1335:N$6972,2,0)</f>
        <v>1903440</v>
      </c>
      <c r="O2609" s="61">
        <f t="shared" si="123"/>
        <v>0</v>
      </c>
    </row>
    <row r="2610" spans="1:15" hidden="1" x14ac:dyDescent="0.3">
      <c r="A2610" s="18">
        <v>2023</v>
      </c>
      <c r="B2610" s="19" t="s">
        <v>16473</v>
      </c>
      <c r="C2610" s="19">
        <f t="shared" si="121"/>
        <v>17806</v>
      </c>
      <c r="D2610" s="19" t="s">
        <v>13350</v>
      </c>
      <c r="E2610" s="24" t="s">
        <v>16469</v>
      </c>
      <c r="F2610" s="18">
        <f t="shared" si="122"/>
        <v>3</v>
      </c>
      <c r="G2610" s="23" t="s">
        <v>12245</v>
      </c>
      <c r="H2610" s="23" t="s">
        <v>12245</v>
      </c>
      <c r="I2610" s="19" t="s">
        <v>12246</v>
      </c>
      <c r="J2610" s="41">
        <v>1764000</v>
      </c>
      <c r="K2610" s="42">
        <v>0.1</v>
      </c>
      <c r="L2610" s="41">
        <v>176400</v>
      </c>
      <c r="M2610" s="41">
        <v>1940400</v>
      </c>
      <c r="N2610">
        <f>+VLOOKUP(C2610,'Thanh toán '!M$1335:N$6972,2,0)</f>
        <v>1940400</v>
      </c>
      <c r="O2610" s="61">
        <f t="shared" si="123"/>
        <v>0</v>
      </c>
    </row>
    <row r="2611" spans="1:15" hidden="1" x14ac:dyDescent="0.3">
      <c r="A2611" s="18">
        <v>2023</v>
      </c>
      <c r="B2611" s="19" t="s">
        <v>16474</v>
      </c>
      <c r="C2611" s="19">
        <f t="shared" si="121"/>
        <v>17807</v>
      </c>
      <c r="D2611" s="19" t="s">
        <v>13350</v>
      </c>
      <c r="E2611" s="24" t="s">
        <v>16469</v>
      </c>
      <c r="F2611" s="18">
        <f t="shared" si="122"/>
        <v>3</v>
      </c>
      <c r="G2611" s="23" t="s">
        <v>11799</v>
      </c>
      <c r="H2611" s="23" t="s">
        <v>13677</v>
      </c>
      <c r="I2611" s="19" t="s">
        <v>11725</v>
      </c>
      <c r="J2611" s="41">
        <v>1730400</v>
      </c>
      <c r="K2611" s="42">
        <v>0.1</v>
      </c>
      <c r="L2611" s="41">
        <v>173040</v>
      </c>
      <c r="M2611" s="41">
        <v>1903440</v>
      </c>
      <c r="N2611">
        <f>+VLOOKUP(C2611,'Thanh toán '!M$1335:N$6972,2,0)</f>
        <v>1903440</v>
      </c>
      <c r="O2611" s="61">
        <f t="shared" si="123"/>
        <v>0</v>
      </c>
    </row>
    <row r="2612" spans="1:15" hidden="1" x14ac:dyDescent="0.3">
      <c r="A2612" s="18">
        <v>2023</v>
      </c>
      <c r="B2612" s="19" t="s">
        <v>16475</v>
      </c>
      <c r="C2612" s="19">
        <f t="shared" si="121"/>
        <v>17808</v>
      </c>
      <c r="D2612" s="19" t="s">
        <v>13350</v>
      </c>
      <c r="E2612" s="24" t="s">
        <v>16469</v>
      </c>
      <c r="F2612" s="18">
        <f t="shared" si="122"/>
        <v>3</v>
      </c>
      <c r="G2612" s="23" t="s">
        <v>11799</v>
      </c>
      <c r="H2612" s="23" t="s">
        <v>13679</v>
      </c>
      <c r="I2612" s="19" t="s">
        <v>11725</v>
      </c>
      <c r="J2612" s="41">
        <v>912488</v>
      </c>
      <c r="K2612" s="42">
        <v>0.10000021918096458</v>
      </c>
      <c r="L2612" s="41">
        <v>91249</v>
      </c>
      <c r="M2612" s="41">
        <v>1003737</v>
      </c>
      <c r="N2612">
        <f>+VLOOKUP(C2612,'Thanh toán '!M$1335:N$6972,2,0)</f>
        <v>1003737</v>
      </c>
      <c r="O2612" s="61">
        <f t="shared" si="123"/>
        <v>0</v>
      </c>
    </row>
    <row r="2613" spans="1:15" hidden="1" x14ac:dyDescent="0.3">
      <c r="A2613" s="18">
        <v>2023</v>
      </c>
      <c r="B2613" s="19" t="s">
        <v>16476</v>
      </c>
      <c r="C2613" s="19">
        <f t="shared" si="121"/>
        <v>17809</v>
      </c>
      <c r="D2613" s="19" t="s">
        <v>13350</v>
      </c>
      <c r="E2613" s="24" t="s">
        <v>16469</v>
      </c>
      <c r="F2613" s="18">
        <f t="shared" si="122"/>
        <v>3</v>
      </c>
      <c r="G2613" s="23" t="s">
        <v>11799</v>
      </c>
      <c r="H2613" s="23" t="s">
        <v>13688</v>
      </c>
      <c r="I2613" s="19" t="s">
        <v>11725</v>
      </c>
      <c r="J2613" s="41">
        <v>435600</v>
      </c>
      <c r="K2613" s="42">
        <v>0.1</v>
      </c>
      <c r="L2613" s="41">
        <v>43560</v>
      </c>
      <c r="M2613" s="41">
        <v>479160</v>
      </c>
      <c r="N2613">
        <f>+VLOOKUP(C2613,'Thanh toán '!M$1335:N$6972,2,0)</f>
        <v>479160</v>
      </c>
      <c r="O2613" s="61">
        <f t="shared" si="123"/>
        <v>0</v>
      </c>
    </row>
    <row r="2614" spans="1:15" hidden="1" x14ac:dyDescent="0.3">
      <c r="A2614" s="18">
        <v>2023</v>
      </c>
      <c r="B2614" s="19" t="s">
        <v>16477</v>
      </c>
      <c r="C2614" s="19">
        <f t="shared" si="121"/>
        <v>17810</v>
      </c>
      <c r="D2614" s="19" t="s">
        <v>13350</v>
      </c>
      <c r="E2614" s="24" t="s">
        <v>16469</v>
      </c>
      <c r="F2614" s="18">
        <f t="shared" si="122"/>
        <v>3</v>
      </c>
      <c r="G2614" s="23" t="s">
        <v>11799</v>
      </c>
      <c r="H2614" s="23" t="s">
        <v>14079</v>
      </c>
      <c r="I2614" s="19" t="s">
        <v>11725</v>
      </c>
      <c r="J2614" s="41">
        <v>776217</v>
      </c>
      <c r="K2614" s="42">
        <v>0.10000038648986044</v>
      </c>
      <c r="L2614" s="41">
        <v>77622</v>
      </c>
      <c r="M2614" s="41">
        <v>853839</v>
      </c>
      <c r="N2614">
        <f>+VLOOKUP(C2614,'Thanh toán '!M$1335:N$6972,2,0)</f>
        <v>853839</v>
      </c>
      <c r="O2614" s="61">
        <f t="shared" si="123"/>
        <v>0</v>
      </c>
    </row>
    <row r="2615" spans="1:15" hidden="1" x14ac:dyDescent="0.3">
      <c r="A2615" s="18">
        <v>2023</v>
      </c>
      <c r="B2615" s="19" t="s">
        <v>16478</v>
      </c>
      <c r="C2615" s="19">
        <f t="shared" si="121"/>
        <v>17827</v>
      </c>
      <c r="D2615" s="19" t="s">
        <v>13350</v>
      </c>
      <c r="E2615" s="24" t="s">
        <v>16469</v>
      </c>
      <c r="F2615" s="18">
        <f t="shared" si="122"/>
        <v>3</v>
      </c>
      <c r="G2615" s="23" t="s">
        <v>11799</v>
      </c>
      <c r="H2615" s="23" t="s">
        <v>13677</v>
      </c>
      <c r="I2615" s="19" t="s">
        <v>11725</v>
      </c>
      <c r="J2615" s="41">
        <v>666348</v>
      </c>
      <c r="K2615" s="42">
        <v>0.10000030014346858</v>
      </c>
      <c r="L2615" s="41">
        <v>66635</v>
      </c>
      <c r="M2615" s="41">
        <v>732983</v>
      </c>
      <c r="N2615">
        <f>+VLOOKUP(C2615,'Thanh toán '!M$1335:N$6972,2,0)</f>
        <v>732983</v>
      </c>
      <c r="O2615" s="61">
        <f t="shared" si="123"/>
        <v>0</v>
      </c>
    </row>
    <row r="2616" spans="1:15" hidden="1" x14ac:dyDescent="0.3">
      <c r="A2616" s="18">
        <v>2023</v>
      </c>
      <c r="B2616" s="19" t="s">
        <v>16479</v>
      </c>
      <c r="C2616" s="19">
        <f t="shared" si="121"/>
        <v>18092</v>
      </c>
      <c r="D2616" s="19" t="s">
        <v>13350</v>
      </c>
      <c r="E2616" s="24" t="s">
        <v>16469</v>
      </c>
      <c r="F2616" s="18">
        <f t="shared" si="122"/>
        <v>3</v>
      </c>
      <c r="G2616" s="23" t="s">
        <v>12026</v>
      </c>
      <c r="H2616" s="23" t="s">
        <v>13949</v>
      </c>
      <c r="I2616" s="19" t="s">
        <v>12027</v>
      </c>
      <c r="J2616" s="41">
        <v>910040</v>
      </c>
      <c r="K2616" s="42">
        <v>0.1</v>
      </c>
      <c r="L2616" s="41">
        <v>91004</v>
      </c>
      <c r="M2616" s="41">
        <v>1001044</v>
      </c>
      <c r="N2616">
        <f>+VLOOKUP(C2616,'Thanh toán '!M$1335:N$6972,2,0)</f>
        <v>1001044</v>
      </c>
      <c r="O2616" s="61">
        <f t="shared" si="123"/>
        <v>0</v>
      </c>
    </row>
    <row r="2617" spans="1:15" hidden="1" x14ac:dyDescent="0.3">
      <c r="A2617" s="18">
        <v>2023</v>
      </c>
      <c r="B2617" s="19" t="s">
        <v>16480</v>
      </c>
      <c r="C2617" s="19">
        <f t="shared" si="121"/>
        <v>18093</v>
      </c>
      <c r="D2617" s="19" t="s">
        <v>13350</v>
      </c>
      <c r="E2617" s="24" t="s">
        <v>16469</v>
      </c>
      <c r="F2617" s="18">
        <f t="shared" si="122"/>
        <v>3</v>
      </c>
      <c r="G2617" s="23" t="s">
        <v>12026</v>
      </c>
      <c r="H2617" s="23" t="s">
        <v>13942</v>
      </c>
      <c r="I2617" s="19" t="s">
        <v>12027</v>
      </c>
      <c r="J2617" s="41">
        <v>553467</v>
      </c>
      <c r="K2617" s="42">
        <v>0.10000054203773667</v>
      </c>
      <c r="L2617" s="41">
        <v>55347</v>
      </c>
      <c r="M2617" s="41">
        <v>608814</v>
      </c>
      <c r="N2617">
        <f>+VLOOKUP(C2617,'Thanh toán '!M$1335:N$6972,2,0)</f>
        <v>608814</v>
      </c>
      <c r="O2617" s="61">
        <f t="shared" si="123"/>
        <v>0</v>
      </c>
    </row>
    <row r="2618" spans="1:15" hidden="1" x14ac:dyDescent="0.3">
      <c r="A2618" s="18">
        <v>2023</v>
      </c>
      <c r="B2618" s="19" t="s">
        <v>16481</v>
      </c>
      <c r="C2618" s="19">
        <f t="shared" si="121"/>
        <v>18094</v>
      </c>
      <c r="D2618" s="19" t="s">
        <v>13350</v>
      </c>
      <c r="E2618" s="24" t="s">
        <v>16469</v>
      </c>
      <c r="F2618" s="18">
        <f t="shared" si="122"/>
        <v>3</v>
      </c>
      <c r="G2618" s="23" t="s">
        <v>12026</v>
      </c>
      <c r="H2618" s="23" t="s">
        <v>13947</v>
      </c>
      <c r="I2618" s="19" t="s">
        <v>12027</v>
      </c>
      <c r="J2618" s="41">
        <v>1281290</v>
      </c>
      <c r="K2618" s="42">
        <v>0.1</v>
      </c>
      <c r="L2618" s="41">
        <v>128129</v>
      </c>
      <c r="M2618" s="41">
        <v>1409419</v>
      </c>
      <c r="N2618">
        <f>+VLOOKUP(C2618,'Thanh toán '!M$1335:N$6972,2,0)</f>
        <v>1409419</v>
      </c>
      <c r="O2618" s="61">
        <f t="shared" si="123"/>
        <v>0</v>
      </c>
    </row>
    <row r="2619" spans="1:15" hidden="1" x14ac:dyDescent="0.3">
      <c r="A2619" s="18">
        <v>2023</v>
      </c>
      <c r="B2619" s="19" t="s">
        <v>16482</v>
      </c>
      <c r="C2619" s="19">
        <f t="shared" si="121"/>
        <v>18096</v>
      </c>
      <c r="D2619" s="19" t="s">
        <v>13350</v>
      </c>
      <c r="E2619" s="24" t="s">
        <v>16469</v>
      </c>
      <c r="F2619" s="18">
        <f t="shared" si="122"/>
        <v>3</v>
      </c>
      <c r="G2619" s="23" t="s">
        <v>11799</v>
      </c>
      <c r="H2619" s="23" t="s">
        <v>14465</v>
      </c>
      <c r="I2619" s="19" t="s">
        <v>11725</v>
      </c>
      <c r="J2619" s="41">
        <v>339360</v>
      </c>
      <c r="K2619" s="42">
        <v>0.1</v>
      </c>
      <c r="L2619" s="41">
        <v>33936</v>
      </c>
      <c r="M2619" s="41">
        <v>373296</v>
      </c>
      <c r="N2619">
        <f>+VLOOKUP(C2619,'Thanh toán '!M$1335:N$6972,2,0)</f>
        <v>373296</v>
      </c>
      <c r="O2619" s="61">
        <f t="shared" si="123"/>
        <v>0</v>
      </c>
    </row>
    <row r="2620" spans="1:15" hidden="1" x14ac:dyDescent="0.3">
      <c r="A2620" s="18">
        <v>2023</v>
      </c>
      <c r="B2620" s="19" t="s">
        <v>16483</v>
      </c>
      <c r="C2620" s="19">
        <f t="shared" si="121"/>
        <v>18097</v>
      </c>
      <c r="D2620" s="19" t="s">
        <v>13350</v>
      </c>
      <c r="E2620" s="24" t="s">
        <v>16469</v>
      </c>
      <c r="F2620" s="18">
        <f t="shared" si="122"/>
        <v>3</v>
      </c>
      <c r="G2620" s="23" t="s">
        <v>11799</v>
      </c>
      <c r="H2620" s="23" t="s">
        <v>13627</v>
      </c>
      <c r="I2620" s="19" t="s">
        <v>11725</v>
      </c>
      <c r="J2620" s="41">
        <v>339360</v>
      </c>
      <c r="K2620" s="42">
        <v>0.1</v>
      </c>
      <c r="L2620" s="41">
        <v>33936</v>
      </c>
      <c r="M2620" s="41">
        <v>373296</v>
      </c>
      <c r="N2620">
        <f>+VLOOKUP(C2620,'Thanh toán '!M$1335:N$6972,2,0)</f>
        <v>373296</v>
      </c>
      <c r="O2620" s="61">
        <f t="shared" si="123"/>
        <v>0</v>
      </c>
    </row>
    <row r="2621" spans="1:15" hidden="1" x14ac:dyDescent="0.3">
      <c r="A2621" s="18">
        <v>2023</v>
      </c>
      <c r="B2621" s="19" t="s">
        <v>16484</v>
      </c>
      <c r="C2621" s="19">
        <f t="shared" si="121"/>
        <v>18098</v>
      </c>
      <c r="D2621" s="19" t="s">
        <v>13350</v>
      </c>
      <c r="E2621" s="24" t="s">
        <v>16469</v>
      </c>
      <c r="F2621" s="18">
        <f t="shared" si="122"/>
        <v>3</v>
      </c>
      <c r="G2621" s="23" t="s">
        <v>12459</v>
      </c>
      <c r="H2621" s="23" t="s">
        <v>12459</v>
      </c>
      <c r="I2621" s="19" t="s">
        <v>12460</v>
      </c>
      <c r="J2621" s="41">
        <v>1361490</v>
      </c>
      <c r="K2621" s="42">
        <v>0.1</v>
      </c>
      <c r="L2621" s="41">
        <v>136149</v>
      </c>
      <c r="M2621" s="41">
        <v>1497639</v>
      </c>
      <c r="N2621">
        <f>+VLOOKUP(C2621,'Thanh toán '!M$1335:N$6972,2,0)</f>
        <v>1497639</v>
      </c>
      <c r="O2621" s="61">
        <f t="shared" si="123"/>
        <v>0</v>
      </c>
    </row>
    <row r="2622" spans="1:15" hidden="1" x14ac:dyDescent="0.3">
      <c r="A2622" s="18">
        <v>2023</v>
      </c>
      <c r="B2622" s="19" t="s">
        <v>16485</v>
      </c>
      <c r="C2622" s="19">
        <f t="shared" si="121"/>
        <v>18099</v>
      </c>
      <c r="D2622" s="19" t="s">
        <v>13350</v>
      </c>
      <c r="E2622" s="24" t="s">
        <v>16469</v>
      </c>
      <c r="F2622" s="18">
        <f t="shared" si="122"/>
        <v>3</v>
      </c>
      <c r="G2622" s="23" t="s">
        <v>12367</v>
      </c>
      <c r="H2622" s="23" t="s">
        <v>14589</v>
      </c>
      <c r="I2622" s="19" t="s">
        <v>12368</v>
      </c>
      <c r="J2622" s="41">
        <v>1400658</v>
      </c>
      <c r="K2622" s="42">
        <v>0.10000014279003154</v>
      </c>
      <c r="L2622" s="41">
        <v>140066</v>
      </c>
      <c r="M2622" s="41">
        <v>1540724</v>
      </c>
      <c r="N2622">
        <f>+VLOOKUP(C2622,'Thanh toán '!M$1335:N$6972,2,0)</f>
        <v>1540724</v>
      </c>
      <c r="O2622" s="61">
        <f t="shared" si="123"/>
        <v>0</v>
      </c>
    </row>
    <row r="2623" spans="1:15" hidden="1" x14ac:dyDescent="0.3">
      <c r="A2623" s="18">
        <v>2023</v>
      </c>
      <c r="B2623" s="19" t="s">
        <v>16486</v>
      </c>
      <c r="C2623" s="19">
        <f t="shared" si="121"/>
        <v>18100</v>
      </c>
      <c r="D2623" s="19" t="s">
        <v>13350</v>
      </c>
      <c r="E2623" s="24" t="s">
        <v>16469</v>
      </c>
      <c r="F2623" s="18">
        <f t="shared" si="122"/>
        <v>3</v>
      </c>
      <c r="G2623" s="23" t="s">
        <v>11799</v>
      </c>
      <c r="H2623" s="23" t="s">
        <v>13579</v>
      </c>
      <c r="I2623" s="19" t="s">
        <v>11725</v>
      </c>
      <c r="J2623" s="41">
        <v>1657627</v>
      </c>
      <c r="K2623" s="42">
        <v>0.10000018098160804</v>
      </c>
      <c r="L2623" s="41">
        <v>165763</v>
      </c>
      <c r="M2623" s="41">
        <v>1823390</v>
      </c>
      <c r="N2623">
        <f>+VLOOKUP(C2623,'Thanh toán '!M$1335:N$6972,2,0)</f>
        <v>1823390</v>
      </c>
      <c r="O2623" s="61">
        <f t="shared" si="123"/>
        <v>0</v>
      </c>
    </row>
    <row r="2624" spans="1:15" hidden="1" x14ac:dyDescent="0.3">
      <c r="A2624" s="18">
        <v>2023</v>
      </c>
      <c r="B2624" s="19" t="s">
        <v>16487</v>
      </c>
      <c r="C2624" s="19">
        <f t="shared" si="121"/>
        <v>18102</v>
      </c>
      <c r="D2624" s="19" t="s">
        <v>13350</v>
      </c>
      <c r="E2624" s="24" t="s">
        <v>16469</v>
      </c>
      <c r="F2624" s="18">
        <f t="shared" si="122"/>
        <v>3</v>
      </c>
      <c r="G2624" s="23" t="s">
        <v>11799</v>
      </c>
      <c r="H2624" s="23" t="s">
        <v>13493</v>
      </c>
      <c r="I2624" s="19" t="s">
        <v>11725</v>
      </c>
      <c r="J2624" s="41">
        <v>706470</v>
      </c>
      <c r="K2624" s="42">
        <v>0.1</v>
      </c>
      <c r="L2624" s="41">
        <v>70647</v>
      </c>
      <c r="M2624" s="41">
        <v>777117</v>
      </c>
      <c r="N2624">
        <f>+VLOOKUP(C2624,'Thanh toán '!M$1335:N$6972,2,0)</f>
        <v>777117</v>
      </c>
      <c r="O2624" s="61">
        <f t="shared" si="123"/>
        <v>0</v>
      </c>
    </row>
    <row r="2625" spans="1:15" hidden="1" x14ac:dyDescent="0.3">
      <c r="A2625" s="18">
        <v>2023</v>
      </c>
      <c r="B2625" s="19" t="s">
        <v>16488</v>
      </c>
      <c r="C2625" s="19">
        <f t="shared" si="121"/>
        <v>18103</v>
      </c>
      <c r="D2625" s="19" t="s">
        <v>13350</v>
      </c>
      <c r="E2625" s="24" t="s">
        <v>16469</v>
      </c>
      <c r="F2625" s="18">
        <f t="shared" si="122"/>
        <v>3</v>
      </c>
      <c r="G2625" s="23" t="s">
        <v>11799</v>
      </c>
      <c r="H2625" s="23" t="s">
        <v>13403</v>
      </c>
      <c r="I2625" s="19" t="s">
        <v>11725</v>
      </c>
      <c r="J2625" s="41">
        <v>1222125</v>
      </c>
      <c r="K2625" s="42">
        <v>0.100000409123453</v>
      </c>
      <c r="L2625" s="41">
        <v>122213</v>
      </c>
      <c r="M2625" s="41">
        <v>1344338</v>
      </c>
      <c r="N2625">
        <f>+VLOOKUP(C2625,'Thanh toán '!M$1335:N$6972,2,0)</f>
        <v>1344338</v>
      </c>
      <c r="O2625" s="61">
        <f t="shared" si="123"/>
        <v>0</v>
      </c>
    </row>
    <row r="2626" spans="1:15" hidden="1" x14ac:dyDescent="0.3">
      <c r="A2626" s="18">
        <v>2023</v>
      </c>
      <c r="B2626" s="19" t="s">
        <v>16489</v>
      </c>
      <c r="C2626" s="19">
        <f t="shared" si="121"/>
        <v>18104</v>
      </c>
      <c r="D2626" s="19" t="s">
        <v>13350</v>
      </c>
      <c r="E2626" s="24" t="s">
        <v>16469</v>
      </c>
      <c r="F2626" s="18">
        <f t="shared" si="122"/>
        <v>3</v>
      </c>
      <c r="G2626" s="23" t="s">
        <v>11799</v>
      </c>
      <c r="H2626" s="23" t="s">
        <v>13491</v>
      </c>
      <c r="I2626" s="19" t="s">
        <v>11725</v>
      </c>
      <c r="J2626" s="41">
        <v>1206244</v>
      </c>
      <c r="K2626" s="42">
        <v>9.9999668392132937E-2</v>
      </c>
      <c r="L2626" s="41">
        <v>120624</v>
      </c>
      <c r="M2626" s="41">
        <v>1326868</v>
      </c>
      <c r="N2626">
        <f>+VLOOKUP(C2626,'Thanh toán '!M$1335:N$6972,2,0)</f>
        <v>1326868</v>
      </c>
      <c r="O2626" s="61">
        <f t="shared" si="123"/>
        <v>0</v>
      </c>
    </row>
    <row r="2627" spans="1:15" hidden="1" x14ac:dyDescent="0.3">
      <c r="A2627" s="18">
        <v>2023</v>
      </c>
      <c r="B2627" s="19" t="s">
        <v>16490</v>
      </c>
      <c r="C2627" s="19">
        <f t="shared" si="121"/>
        <v>18682</v>
      </c>
      <c r="D2627" s="19" t="s">
        <v>13350</v>
      </c>
      <c r="E2627" s="24" t="s">
        <v>16469</v>
      </c>
      <c r="F2627" s="18">
        <f t="shared" si="122"/>
        <v>3</v>
      </c>
      <c r="G2627" s="23" t="s">
        <v>11799</v>
      </c>
      <c r="H2627" s="23" t="s">
        <v>13589</v>
      </c>
      <c r="I2627" s="19" t="s">
        <v>11725</v>
      </c>
      <c r="J2627" s="41">
        <v>555290</v>
      </c>
      <c r="K2627" s="42">
        <v>0.1</v>
      </c>
      <c r="L2627" s="41">
        <v>55529</v>
      </c>
      <c r="M2627" s="41">
        <v>610819</v>
      </c>
      <c r="N2627">
        <f>+VLOOKUP(C2627,'Thanh toán '!M$1335:N$6972,2,0)</f>
        <v>610819</v>
      </c>
      <c r="O2627" s="61">
        <f t="shared" si="123"/>
        <v>0</v>
      </c>
    </row>
    <row r="2628" spans="1:15" hidden="1" x14ac:dyDescent="0.3">
      <c r="A2628" s="18">
        <v>2023</v>
      </c>
      <c r="B2628" s="19" t="s">
        <v>16491</v>
      </c>
      <c r="C2628" s="19">
        <f t="shared" si="121"/>
        <v>18686</v>
      </c>
      <c r="D2628" s="19" t="s">
        <v>13350</v>
      </c>
      <c r="E2628" s="24" t="s">
        <v>16469</v>
      </c>
      <c r="F2628" s="18">
        <f t="shared" si="122"/>
        <v>3</v>
      </c>
      <c r="G2628" s="23" t="s">
        <v>11799</v>
      </c>
      <c r="H2628" s="23" t="s">
        <v>13694</v>
      </c>
      <c r="I2628" s="19" t="s">
        <v>11725</v>
      </c>
      <c r="J2628" s="41">
        <v>1134604</v>
      </c>
      <c r="K2628" s="42">
        <v>9.9999647454089707E-2</v>
      </c>
      <c r="L2628" s="41">
        <v>113460</v>
      </c>
      <c r="M2628" s="41">
        <v>1248064</v>
      </c>
      <c r="N2628">
        <f>+VLOOKUP(C2628,'Thanh toán '!M$1335:N$6972,2,0)</f>
        <v>1248064</v>
      </c>
      <c r="O2628" s="61">
        <f t="shared" si="123"/>
        <v>0</v>
      </c>
    </row>
    <row r="2629" spans="1:15" hidden="1" x14ac:dyDescent="0.3">
      <c r="A2629" s="18">
        <v>2023</v>
      </c>
      <c r="B2629" s="19" t="s">
        <v>16492</v>
      </c>
      <c r="C2629" s="19">
        <f t="shared" si="121"/>
        <v>18688</v>
      </c>
      <c r="D2629" s="19" t="s">
        <v>13350</v>
      </c>
      <c r="E2629" s="24" t="s">
        <v>16469</v>
      </c>
      <c r="F2629" s="18">
        <f t="shared" si="122"/>
        <v>3</v>
      </c>
      <c r="G2629" s="23" t="s">
        <v>11799</v>
      </c>
      <c r="H2629" s="23" t="s">
        <v>13698</v>
      </c>
      <c r="I2629" s="19" t="s">
        <v>11725</v>
      </c>
      <c r="J2629" s="41">
        <v>2902835</v>
      </c>
      <c r="K2629" s="42">
        <v>0.10000017224540837</v>
      </c>
      <c r="L2629" s="41">
        <v>290284</v>
      </c>
      <c r="M2629" s="41">
        <v>3193119</v>
      </c>
      <c r="N2629">
        <f>+VLOOKUP(C2629,'Thanh toán '!M$1335:N$6972,2,0)</f>
        <v>3193119</v>
      </c>
      <c r="O2629" s="61">
        <f t="shared" si="123"/>
        <v>0</v>
      </c>
    </row>
    <row r="2630" spans="1:15" hidden="1" x14ac:dyDescent="0.3">
      <c r="A2630" s="18">
        <v>2023</v>
      </c>
      <c r="B2630" s="19" t="s">
        <v>16493</v>
      </c>
      <c r="C2630" s="19">
        <f t="shared" ref="C2630:C2693" si="124">+B2630*1</f>
        <v>18689</v>
      </c>
      <c r="D2630" s="19" t="s">
        <v>13350</v>
      </c>
      <c r="E2630" s="24" t="s">
        <v>16469</v>
      </c>
      <c r="F2630" s="18">
        <f t="shared" ref="F2630:F2693" si="125">+MONTH(E2630)</f>
        <v>3</v>
      </c>
      <c r="G2630" s="23" t="s">
        <v>12360</v>
      </c>
      <c r="H2630" s="23" t="s">
        <v>12360</v>
      </c>
      <c r="I2630" s="19" t="s">
        <v>12361</v>
      </c>
      <c r="J2630" s="41">
        <v>2073065</v>
      </c>
      <c r="K2630" s="42">
        <v>0.10000024118877121</v>
      </c>
      <c r="L2630" s="41">
        <v>207307</v>
      </c>
      <c r="M2630" s="41">
        <v>2280372</v>
      </c>
      <c r="N2630">
        <f>+VLOOKUP(C2630,'Thanh toán '!M$1335:N$6972,2,0)</f>
        <v>2280372</v>
      </c>
      <c r="O2630" s="61">
        <f t="shared" ref="O2630:O2693" si="126">+N2630-M2630</f>
        <v>0</v>
      </c>
    </row>
    <row r="2631" spans="1:15" hidden="1" x14ac:dyDescent="0.3">
      <c r="A2631" s="18">
        <v>2023</v>
      </c>
      <c r="B2631" s="19" t="s">
        <v>16494</v>
      </c>
      <c r="C2631" s="19">
        <f t="shared" si="124"/>
        <v>18696</v>
      </c>
      <c r="D2631" s="19" t="s">
        <v>13350</v>
      </c>
      <c r="E2631" s="24" t="s">
        <v>16469</v>
      </c>
      <c r="F2631" s="18">
        <f t="shared" si="125"/>
        <v>3</v>
      </c>
      <c r="G2631" s="23" t="s">
        <v>11799</v>
      </c>
      <c r="H2631" s="23" t="s">
        <v>13898</v>
      </c>
      <c r="I2631" s="19" t="s">
        <v>11725</v>
      </c>
      <c r="J2631" s="41">
        <v>828401</v>
      </c>
      <c r="K2631" s="42">
        <v>9.9999879285515111E-2</v>
      </c>
      <c r="L2631" s="41">
        <v>82840</v>
      </c>
      <c r="M2631" s="41">
        <v>911241</v>
      </c>
      <c r="N2631">
        <f>+VLOOKUP(C2631,'Thanh toán '!M$1335:N$6972,2,0)</f>
        <v>911241</v>
      </c>
      <c r="O2631" s="61">
        <f t="shared" si="126"/>
        <v>0</v>
      </c>
    </row>
    <row r="2632" spans="1:15" hidden="1" x14ac:dyDescent="0.3">
      <c r="A2632" s="18">
        <v>2023</v>
      </c>
      <c r="B2632" s="19" t="s">
        <v>16495</v>
      </c>
      <c r="C2632" s="19">
        <f t="shared" si="124"/>
        <v>18719</v>
      </c>
      <c r="D2632" s="19" t="s">
        <v>13350</v>
      </c>
      <c r="E2632" s="24" t="s">
        <v>16469</v>
      </c>
      <c r="F2632" s="18">
        <f t="shared" si="125"/>
        <v>3</v>
      </c>
      <c r="G2632" s="23" t="s">
        <v>12254</v>
      </c>
      <c r="H2632" s="23" t="s">
        <v>12254</v>
      </c>
      <c r="I2632" s="19" t="s">
        <v>12255</v>
      </c>
      <c r="J2632" s="41">
        <v>3313510</v>
      </c>
      <c r="K2632" s="42">
        <v>0.1</v>
      </c>
      <c r="L2632" s="41">
        <v>331351</v>
      </c>
      <c r="M2632" s="41">
        <v>3644861</v>
      </c>
      <c r="N2632">
        <f>+VLOOKUP(C2632,'Thanh toán '!M$1335:N$6972,2,0)</f>
        <v>3644861</v>
      </c>
      <c r="O2632" s="61">
        <f t="shared" si="126"/>
        <v>0</v>
      </c>
    </row>
    <row r="2633" spans="1:15" hidden="1" x14ac:dyDescent="0.3">
      <c r="A2633" s="18">
        <v>2023</v>
      </c>
      <c r="B2633" s="19" t="s">
        <v>16496</v>
      </c>
      <c r="C2633" s="19">
        <f t="shared" si="124"/>
        <v>18720</v>
      </c>
      <c r="D2633" s="19" t="s">
        <v>13350</v>
      </c>
      <c r="E2633" s="24" t="s">
        <v>16469</v>
      </c>
      <c r="F2633" s="18">
        <f t="shared" si="125"/>
        <v>3</v>
      </c>
      <c r="G2633" s="23" t="s">
        <v>12254</v>
      </c>
      <c r="H2633" s="23" t="s">
        <v>12254</v>
      </c>
      <c r="I2633" s="19" t="s">
        <v>12255</v>
      </c>
      <c r="J2633" s="41">
        <v>424200</v>
      </c>
      <c r="K2633" s="42">
        <v>0.1</v>
      </c>
      <c r="L2633" s="41">
        <v>42420</v>
      </c>
      <c r="M2633" s="41">
        <v>466620</v>
      </c>
      <c r="N2633">
        <f>+VLOOKUP(C2633,'Thanh toán '!M$1335:N$6972,2,0)</f>
        <v>466620</v>
      </c>
      <c r="O2633" s="61">
        <f t="shared" si="126"/>
        <v>0</v>
      </c>
    </row>
    <row r="2634" spans="1:15" hidden="1" x14ac:dyDescent="0.3">
      <c r="A2634" s="18">
        <v>2023</v>
      </c>
      <c r="B2634" s="19" t="s">
        <v>16497</v>
      </c>
      <c r="C2634" s="19">
        <f t="shared" si="124"/>
        <v>18747</v>
      </c>
      <c r="D2634" s="19" t="s">
        <v>13350</v>
      </c>
      <c r="E2634" s="24" t="s">
        <v>16498</v>
      </c>
      <c r="F2634" s="18">
        <f t="shared" si="125"/>
        <v>3</v>
      </c>
      <c r="G2634" s="23" t="s">
        <v>11799</v>
      </c>
      <c r="H2634" s="23" t="s">
        <v>16120</v>
      </c>
      <c r="I2634" s="19" t="s">
        <v>11725</v>
      </c>
      <c r="J2634" s="41">
        <v>555290</v>
      </c>
      <c r="K2634" s="42">
        <v>0.1</v>
      </c>
      <c r="L2634" s="41">
        <v>55529</v>
      </c>
      <c r="M2634" s="41">
        <v>610819</v>
      </c>
      <c r="N2634">
        <f>+VLOOKUP(C2634,'Thanh toán '!M$1335:N$6972,2,0)</f>
        <v>610819</v>
      </c>
      <c r="O2634" s="61">
        <f t="shared" si="126"/>
        <v>0</v>
      </c>
    </row>
    <row r="2635" spans="1:15" hidden="1" x14ac:dyDescent="0.3">
      <c r="A2635" s="18">
        <v>2023</v>
      </c>
      <c r="B2635" s="19" t="s">
        <v>16499</v>
      </c>
      <c r="C2635" s="19">
        <f t="shared" si="124"/>
        <v>18748</v>
      </c>
      <c r="D2635" s="19" t="s">
        <v>13350</v>
      </c>
      <c r="E2635" s="24" t="s">
        <v>16498</v>
      </c>
      <c r="F2635" s="18">
        <f t="shared" si="125"/>
        <v>3</v>
      </c>
      <c r="G2635" s="23" t="s">
        <v>11860</v>
      </c>
      <c r="H2635" s="23" t="s">
        <v>14325</v>
      </c>
      <c r="I2635" s="19" t="s">
        <v>11719</v>
      </c>
      <c r="J2635" s="41">
        <v>352800</v>
      </c>
      <c r="K2635" s="42">
        <v>0.1</v>
      </c>
      <c r="L2635" s="41">
        <v>35280</v>
      </c>
      <c r="M2635" s="41">
        <v>388080</v>
      </c>
      <c r="N2635">
        <f>+VLOOKUP(C2635,'Thanh toán '!M$1335:N$6972,2,0)</f>
        <v>388080</v>
      </c>
      <c r="O2635" s="61">
        <f t="shared" si="126"/>
        <v>0</v>
      </c>
    </row>
    <row r="2636" spans="1:15" hidden="1" x14ac:dyDescent="0.3">
      <c r="A2636" s="18">
        <v>2023</v>
      </c>
      <c r="B2636" s="19" t="s">
        <v>16500</v>
      </c>
      <c r="C2636" s="19">
        <f t="shared" si="124"/>
        <v>18750</v>
      </c>
      <c r="D2636" s="19" t="s">
        <v>13350</v>
      </c>
      <c r="E2636" s="24" t="s">
        <v>16498</v>
      </c>
      <c r="F2636" s="18">
        <f t="shared" si="125"/>
        <v>3</v>
      </c>
      <c r="G2636" s="23" t="s">
        <v>11799</v>
      </c>
      <c r="H2636" s="23" t="s">
        <v>13595</v>
      </c>
      <c r="I2636" s="19" t="s">
        <v>11725</v>
      </c>
      <c r="J2636" s="41">
        <v>1065363</v>
      </c>
      <c r="K2636" s="42">
        <v>9.9999718405839141E-2</v>
      </c>
      <c r="L2636" s="41">
        <v>106536</v>
      </c>
      <c r="M2636" s="41">
        <v>1171899</v>
      </c>
      <c r="N2636">
        <f>+VLOOKUP(C2636,'Thanh toán '!M$1335:N$6972,2,0)</f>
        <v>1171899</v>
      </c>
      <c r="O2636" s="61">
        <f t="shared" si="126"/>
        <v>0</v>
      </c>
    </row>
    <row r="2637" spans="1:15" hidden="1" x14ac:dyDescent="0.3">
      <c r="A2637" s="18">
        <v>2023</v>
      </c>
      <c r="B2637" s="19" t="s">
        <v>16501</v>
      </c>
      <c r="C2637" s="19">
        <f t="shared" si="124"/>
        <v>18753</v>
      </c>
      <c r="D2637" s="19" t="s">
        <v>13350</v>
      </c>
      <c r="E2637" s="24" t="s">
        <v>16498</v>
      </c>
      <c r="F2637" s="18">
        <f t="shared" si="125"/>
        <v>3</v>
      </c>
      <c r="G2637" s="23" t="s">
        <v>12235</v>
      </c>
      <c r="H2637" s="23" t="s">
        <v>12235</v>
      </c>
      <c r="I2637" s="19" t="s">
        <v>12236</v>
      </c>
      <c r="J2637" s="41">
        <v>2610930</v>
      </c>
      <c r="K2637" s="42">
        <v>0.1</v>
      </c>
      <c r="L2637" s="41">
        <v>261093</v>
      </c>
      <c r="M2637" s="41">
        <v>2872023</v>
      </c>
      <c r="N2637">
        <f>+VLOOKUP(C2637,'Thanh toán '!M$1335:N$6972,2,0)</f>
        <v>2872023</v>
      </c>
      <c r="O2637" s="61">
        <f t="shared" si="126"/>
        <v>0</v>
      </c>
    </row>
    <row r="2638" spans="1:15" hidden="1" x14ac:dyDescent="0.3">
      <c r="A2638" s="18">
        <v>2023</v>
      </c>
      <c r="B2638" s="19" t="s">
        <v>16502</v>
      </c>
      <c r="C2638" s="19">
        <f t="shared" si="124"/>
        <v>18754</v>
      </c>
      <c r="D2638" s="19" t="s">
        <v>13350</v>
      </c>
      <c r="E2638" s="24" t="s">
        <v>16498</v>
      </c>
      <c r="F2638" s="18">
        <f t="shared" si="125"/>
        <v>3</v>
      </c>
      <c r="G2638" s="23" t="s">
        <v>11799</v>
      </c>
      <c r="H2638" s="23" t="s">
        <v>14014</v>
      </c>
      <c r="I2638" s="19" t="s">
        <v>11725</v>
      </c>
      <c r="J2638" s="41">
        <v>678162</v>
      </c>
      <c r="K2638" s="42">
        <v>9.9999705085215621E-2</v>
      </c>
      <c r="L2638" s="41">
        <v>67816</v>
      </c>
      <c r="M2638" s="41">
        <v>745978</v>
      </c>
      <c r="N2638">
        <f>+VLOOKUP(C2638,'Thanh toán '!M$1335:N$6972,2,0)</f>
        <v>745978</v>
      </c>
      <c r="O2638" s="61">
        <f t="shared" si="126"/>
        <v>0</v>
      </c>
    </row>
    <row r="2639" spans="1:15" hidden="1" x14ac:dyDescent="0.3">
      <c r="A2639" s="18">
        <v>2023</v>
      </c>
      <c r="B2639" s="19" t="s">
        <v>16503</v>
      </c>
      <c r="C2639" s="19">
        <f t="shared" si="124"/>
        <v>18755</v>
      </c>
      <c r="D2639" s="19" t="s">
        <v>13350</v>
      </c>
      <c r="E2639" s="24" t="s">
        <v>16498</v>
      </c>
      <c r="F2639" s="18">
        <f t="shared" si="125"/>
        <v>3</v>
      </c>
      <c r="G2639" s="23" t="s">
        <v>11799</v>
      </c>
      <c r="H2639" s="23" t="s">
        <v>13399</v>
      </c>
      <c r="I2639" s="19" t="s">
        <v>11725</v>
      </c>
      <c r="J2639" s="41">
        <v>496650</v>
      </c>
      <c r="K2639" s="42">
        <v>0.1</v>
      </c>
      <c r="L2639" s="41">
        <v>49665</v>
      </c>
      <c r="M2639" s="41">
        <v>546315</v>
      </c>
      <c r="N2639">
        <f>+VLOOKUP(C2639,'Thanh toán '!M$1335:N$6972,2,0)</f>
        <v>546315</v>
      </c>
      <c r="O2639" s="61">
        <f t="shared" si="126"/>
        <v>0</v>
      </c>
    </row>
    <row r="2640" spans="1:15" hidden="1" x14ac:dyDescent="0.3">
      <c r="A2640" s="18">
        <v>2023</v>
      </c>
      <c r="B2640" s="19" t="s">
        <v>16504</v>
      </c>
      <c r="C2640" s="19">
        <f t="shared" si="124"/>
        <v>18785</v>
      </c>
      <c r="D2640" s="19" t="s">
        <v>13350</v>
      </c>
      <c r="E2640" s="24" t="s">
        <v>16498</v>
      </c>
      <c r="F2640" s="18">
        <f t="shared" si="125"/>
        <v>3</v>
      </c>
      <c r="G2640" s="23" t="s">
        <v>11799</v>
      </c>
      <c r="H2640" s="23" t="s">
        <v>14189</v>
      </c>
      <c r="I2640" s="19" t="s">
        <v>11725</v>
      </c>
      <c r="J2640" s="41">
        <v>704013</v>
      </c>
      <c r="K2640" s="42">
        <v>9.999957387150521E-2</v>
      </c>
      <c r="L2640" s="41">
        <v>70401</v>
      </c>
      <c r="M2640" s="41">
        <v>774414</v>
      </c>
      <c r="N2640">
        <f>+VLOOKUP(C2640,'Thanh toán '!M$1335:N$6972,2,0)</f>
        <v>774414</v>
      </c>
      <c r="O2640" s="61">
        <f t="shared" si="126"/>
        <v>0</v>
      </c>
    </row>
    <row r="2641" spans="1:15" hidden="1" x14ac:dyDescent="0.3">
      <c r="A2641" s="18">
        <v>2023</v>
      </c>
      <c r="B2641" s="19" t="s">
        <v>16505</v>
      </c>
      <c r="C2641" s="19">
        <f t="shared" si="124"/>
        <v>19056</v>
      </c>
      <c r="D2641" s="19" t="s">
        <v>13350</v>
      </c>
      <c r="E2641" s="24" t="s">
        <v>16506</v>
      </c>
      <c r="F2641" s="18">
        <f t="shared" si="125"/>
        <v>4</v>
      </c>
      <c r="G2641" s="23" t="s">
        <v>12312</v>
      </c>
      <c r="H2641" s="23" t="s">
        <v>12312</v>
      </c>
      <c r="I2641" s="19" t="s">
        <v>12313</v>
      </c>
      <c r="J2641" s="41">
        <v>1924970</v>
      </c>
      <c r="K2641" s="42">
        <v>0.1</v>
      </c>
      <c r="L2641" s="41">
        <v>192497</v>
      </c>
      <c r="M2641" s="41">
        <v>2117467</v>
      </c>
      <c r="N2641">
        <f>+VLOOKUP(C2641,'Thanh toán '!M$1335:N$6972,2,0)</f>
        <v>2117467</v>
      </c>
      <c r="O2641" s="61">
        <f t="shared" si="126"/>
        <v>0</v>
      </c>
    </row>
    <row r="2642" spans="1:15" hidden="1" x14ac:dyDescent="0.3">
      <c r="A2642" s="18">
        <v>2023</v>
      </c>
      <c r="B2642" s="19" t="s">
        <v>16507</v>
      </c>
      <c r="C2642" s="19">
        <f t="shared" si="124"/>
        <v>19065</v>
      </c>
      <c r="D2642" s="19" t="s">
        <v>13350</v>
      </c>
      <c r="E2642" s="24" t="s">
        <v>16506</v>
      </c>
      <c r="F2642" s="18">
        <f t="shared" si="125"/>
        <v>4</v>
      </c>
      <c r="G2642" s="23" t="s">
        <v>11799</v>
      </c>
      <c r="H2642" s="23" t="s">
        <v>14052</v>
      </c>
      <c r="I2642" s="19" t="s">
        <v>11725</v>
      </c>
      <c r="J2642" s="41">
        <v>1173355</v>
      </c>
      <c r="K2642" s="42">
        <v>0.10000042612849479</v>
      </c>
      <c r="L2642" s="41">
        <v>117336</v>
      </c>
      <c r="M2642" s="41">
        <v>1290691</v>
      </c>
      <c r="N2642">
        <f>+VLOOKUP(C2642,'Thanh toán '!M$1335:N$6972,2,0)</f>
        <v>1290691</v>
      </c>
      <c r="O2642" s="61">
        <f t="shared" si="126"/>
        <v>0</v>
      </c>
    </row>
    <row r="2643" spans="1:15" hidden="1" x14ac:dyDescent="0.3">
      <c r="A2643" s="18">
        <v>2023</v>
      </c>
      <c r="B2643" s="19" t="s">
        <v>16508</v>
      </c>
      <c r="C2643" s="19">
        <f t="shared" si="124"/>
        <v>19066</v>
      </c>
      <c r="D2643" s="19" t="s">
        <v>13350</v>
      </c>
      <c r="E2643" s="24" t="s">
        <v>16506</v>
      </c>
      <c r="F2643" s="18">
        <f t="shared" si="125"/>
        <v>4</v>
      </c>
      <c r="G2643" s="23" t="s">
        <v>11799</v>
      </c>
      <c r="H2643" s="23" t="s">
        <v>13991</v>
      </c>
      <c r="I2643" s="19" t="s">
        <v>11725</v>
      </c>
      <c r="J2643" s="41">
        <v>555290</v>
      </c>
      <c r="K2643" s="42">
        <v>0.1</v>
      </c>
      <c r="L2643" s="41">
        <v>55529</v>
      </c>
      <c r="M2643" s="41">
        <v>610819</v>
      </c>
      <c r="N2643">
        <f>+VLOOKUP(C2643,'Thanh toán '!M$1335:N$6972,2,0)</f>
        <v>610819</v>
      </c>
      <c r="O2643" s="61">
        <f t="shared" si="126"/>
        <v>0</v>
      </c>
    </row>
    <row r="2644" spans="1:15" hidden="1" x14ac:dyDescent="0.3">
      <c r="A2644" s="18">
        <v>2023</v>
      </c>
      <c r="B2644" s="19" t="s">
        <v>16509</v>
      </c>
      <c r="C2644" s="19">
        <f t="shared" si="124"/>
        <v>19068</v>
      </c>
      <c r="D2644" s="19" t="s">
        <v>13350</v>
      </c>
      <c r="E2644" s="24" t="s">
        <v>16506</v>
      </c>
      <c r="F2644" s="18">
        <f t="shared" si="125"/>
        <v>4</v>
      </c>
      <c r="G2644" s="23" t="s">
        <v>11799</v>
      </c>
      <c r="H2644" s="23" t="s">
        <v>13411</v>
      </c>
      <c r="I2644" s="19" t="s">
        <v>11725</v>
      </c>
      <c r="J2644" s="41">
        <v>333174</v>
      </c>
      <c r="K2644" s="42">
        <v>9.999879942612569E-2</v>
      </c>
      <c r="L2644" s="41">
        <v>33317</v>
      </c>
      <c r="M2644" s="41">
        <v>366491</v>
      </c>
      <c r="N2644">
        <f>+VLOOKUP(C2644,'Thanh toán '!M$1335:N$6972,2,0)</f>
        <v>366491</v>
      </c>
      <c r="O2644" s="61">
        <f t="shared" si="126"/>
        <v>0</v>
      </c>
    </row>
    <row r="2645" spans="1:15" hidden="1" x14ac:dyDescent="0.3">
      <c r="A2645" s="18">
        <v>2023</v>
      </c>
      <c r="B2645" s="19" t="s">
        <v>16510</v>
      </c>
      <c r="C2645" s="19">
        <f t="shared" si="124"/>
        <v>19069</v>
      </c>
      <c r="D2645" s="19" t="s">
        <v>13350</v>
      </c>
      <c r="E2645" s="24" t="s">
        <v>16506</v>
      </c>
      <c r="F2645" s="18">
        <f t="shared" si="125"/>
        <v>4</v>
      </c>
      <c r="G2645" s="23" t="s">
        <v>11799</v>
      </c>
      <c r="H2645" s="23" t="s">
        <v>13430</v>
      </c>
      <c r="I2645" s="19" t="s">
        <v>11725</v>
      </c>
      <c r="J2645" s="41">
        <v>666348</v>
      </c>
      <c r="K2645" s="42">
        <v>0.10000030014346858</v>
      </c>
      <c r="L2645" s="41">
        <v>66635</v>
      </c>
      <c r="M2645" s="41">
        <v>732983</v>
      </c>
      <c r="N2645">
        <f>+VLOOKUP(C2645,'Thanh toán '!M$1335:N$6972,2,0)</f>
        <v>732983</v>
      </c>
      <c r="O2645" s="61">
        <f t="shared" si="126"/>
        <v>0</v>
      </c>
    </row>
    <row r="2646" spans="1:15" hidden="1" x14ac:dyDescent="0.3">
      <c r="A2646" s="18">
        <v>2023</v>
      </c>
      <c r="B2646" s="19" t="s">
        <v>16511</v>
      </c>
      <c r="C2646" s="19">
        <f t="shared" si="124"/>
        <v>19075</v>
      </c>
      <c r="D2646" s="19" t="s">
        <v>13350</v>
      </c>
      <c r="E2646" s="24" t="s">
        <v>16506</v>
      </c>
      <c r="F2646" s="18">
        <f t="shared" si="125"/>
        <v>4</v>
      </c>
      <c r="G2646" s="23" t="s">
        <v>11799</v>
      </c>
      <c r="H2646" s="23" t="s">
        <v>13528</v>
      </c>
      <c r="I2646" s="19" t="s">
        <v>11725</v>
      </c>
      <c r="J2646" s="41">
        <v>367155</v>
      </c>
      <c r="K2646" s="42">
        <v>0.10000136182266345</v>
      </c>
      <c r="L2646" s="41">
        <v>36716</v>
      </c>
      <c r="M2646" s="41">
        <v>403871</v>
      </c>
      <c r="N2646">
        <f>+VLOOKUP(C2646,'Thanh toán '!M$1335:N$6972,2,0)</f>
        <v>403871</v>
      </c>
      <c r="O2646" s="61">
        <f t="shared" si="126"/>
        <v>0</v>
      </c>
    </row>
    <row r="2647" spans="1:15" hidden="1" x14ac:dyDescent="0.3">
      <c r="A2647" s="18">
        <v>2023</v>
      </c>
      <c r="B2647" s="19" t="s">
        <v>16512</v>
      </c>
      <c r="C2647" s="19">
        <f t="shared" si="124"/>
        <v>19077</v>
      </c>
      <c r="D2647" s="19" t="s">
        <v>13350</v>
      </c>
      <c r="E2647" s="24" t="s">
        <v>16506</v>
      </c>
      <c r="F2647" s="18">
        <f t="shared" si="125"/>
        <v>4</v>
      </c>
      <c r="G2647" s="23" t="s">
        <v>11860</v>
      </c>
      <c r="H2647" s="23" t="s">
        <v>13702</v>
      </c>
      <c r="I2647" s="19" t="s">
        <v>11719</v>
      </c>
      <c r="J2647" s="41">
        <v>555290</v>
      </c>
      <c r="K2647" s="42">
        <v>0.1</v>
      </c>
      <c r="L2647" s="41">
        <v>55529</v>
      </c>
      <c r="M2647" s="41">
        <v>610819</v>
      </c>
      <c r="N2647">
        <f>+VLOOKUP(C2647,'Thanh toán '!M$1335:N$6972,2,0)</f>
        <v>610819</v>
      </c>
      <c r="O2647" s="61">
        <f t="shared" si="126"/>
        <v>0</v>
      </c>
    </row>
    <row r="2648" spans="1:15" hidden="1" x14ac:dyDescent="0.3">
      <c r="A2648" s="18">
        <v>2023</v>
      </c>
      <c r="B2648" s="19" t="s">
        <v>16513</v>
      </c>
      <c r="C2648" s="19">
        <f t="shared" si="124"/>
        <v>19078</v>
      </c>
      <c r="D2648" s="19" t="s">
        <v>13350</v>
      </c>
      <c r="E2648" s="24" t="s">
        <v>16506</v>
      </c>
      <c r="F2648" s="18">
        <f t="shared" si="125"/>
        <v>4</v>
      </c>
      <c r="G2648" s="23" t="s">
        <v>11860</v>
      </c>
      <c r="H2648" s="23" t="s">
        <v>14824</v>
      </c>
      <c r="I2648" s="19" t="s">
        <v>11719</v>
      </c>
      <c r="J2648" s="41">
        <v>3025989</v>
      </c>
      <c r="K2648" s="42">
        <v>0.10000003304704677</v>
      </c>
      <c r="L2648" s="41">
        <v>302599</v>
      </c>
      <c r="M2648" s="41">
        <v>3328588</v>
      </c>
      <c r="N2648">
        <f>+VLOOKUP(C2648,'Thanh toán '!M$1335:N$6972,2,0)</f>
        <v>3328588</v>
      </c>
      <c r="O2648" s="61">
        <f t="shared" si="126"/>
        <v>0</v>
      </c>
    </row>
    <row r="2649" spans="1:15" hidden="1" x14ac:dyDescent="0.3">
      <c r="A2649" s="18">
        <v>2023</v>
      </c>
      <c r="B2649" s="19" t="s">
        <v>16514</v>
      </c>
      <c r="C2649" s="19">
        <f t="shared" si="124"/>
        <v>19083</v>
      </c>
      <c r="D2649" s="19" t="s">
        <v>13350</v>
      </c>
      <c r="E2649" s="24" t="s">
        <v>16506</v>
      </c>
      <c r="F2649" s="18">
        <f t="shared" si="125"/>
        <v>4</v>
      </c>
      <c r="G2649" s="23" t="s">
        <v>11860</v>
      </c>
      <c r="H2649" s="23" t="s">
        <v>13789</v>
      </c>
      <c r="I2649" s="19" t="s">
        <v>11719</v>
      </c>
      <c r="J2649" s="41">
        <v>1142738</v>
      </c>
      <c r="K2649" s="42">
        <v>0.10000017501824565</v>
      </c>
      <c r="L2649" s="41">
        <v>114274</v>
      </c>
      <c r="M2649" s="41">
        <v>1257012</v>
      </c>
      <c r="N2649">
        <f>+VLOOKUP(C2649,'Thanh toán '!M$1335:N$6972,2,0)</f>
        <v>1257012</v>
      </c>
      <c r="O2649" s="61">
        <f t="shared" si="126"/>
        <v>0</v>
      </c>
    </row>
    <row r="2650" spans="1:15" hidden="1" x14ac:dyDescent="0.3">
      <c r="A2650" s="18">
        <v>2023</v>
      </c>
      <c r="B2650" s="19" t="s">
        <v>16515</v>
      </c>
      <c r="C2650" s="19">
        <f t="shared" si="124"/>
        <v>19092</v>
      </c>
      <c r="D2650" s="19" t="s">
        <v>13350</v>
      </c>
      <c r="E2650" s="24" t="s">
        <v>16506</v>
      </c>
      <c r="F2650" s="18">
        <f t="shared" si="125"/>
        <v>4</v>
      </c>
      <c r="G2650" s="23" t="s">
        <v>11799</v>
      </c>
      <c r="H2650" s="23" t="s">
        <v>13731</v>
      </c>
      <c r="I2650" s="19" t="s">
        <v>11725</v>
      </c>
      <c r="J2650" s="41">
        <v>951239</v>
      </c>
      <c r="K2650" s="42">
        <v>0.1000001051260514</v>
      </c>
      <c r="L2650" s="41">
        <v>95124</v>
      </c>
      <c r="M2650" s="41">
        <v>1046363</v>
      </c>
      <c r="N2650">
        <f>+VLOOKUP(C2650,'Thanh toán '!M$1335:N$6972,2,0)</f>
        <v>1046362</v>
      </c>
      <c r="O2650" s="61">
        <f t="shared" si="126"/>
        <v>-1</v>
      </c>
    </row>
    <row r="2651" spans="1:15" hidden="1" x14ac:dyDescent="0.3">
      <c r="A2651" s="18">
        <v>2023</v>
      </c>
      <c r="B2651" s="19" t="s">
        <v>16516</v>
      </c>
      <c r="C2651" s="19">
        <f t="shared" si="124"/>
        <v>19094</v>
      </c>
      <c r="D2651" s="19" t="s">
        <v>13350</v>
      </c>
      <c r="E2651" s="24" t="s">
        <v>16506</v>
      </c>
      <c r="F2651" s="18">
        <f t="shared" si="125"/>
        <v>4</v>
      </c>
      <c r="G2651" s="23" t="s">
        <v>11799</v>
      </c>
      <c r="H2651" s="23" t="s">
        <v>13729</v>
      </c>
      <c r="I2651" s="19" t="s">
        <v>11725</v>
      </c>
      <c r="J2651" s="41">
        <v>1173355</v>
      </c>
      <c r="K2651" s="42">
        <v>0.10000042612849479</v>
      </c>
      <c r="L2651" s="41">
        <v>117336</v>
      </c>
      <c r="M2651" s="41">
        <v>1290691</v>
      </c>
      <c r="N2651">
        <f>+VLOOKUP(C2651,'Thanh toán '!M$1335:N$6972,2,0)</f>
        <v>1290691</v>
      </c>
      <c r="O2651" s="61">
        <f t="shared" si="126"/>
        <v>0</v>
      </c>
    </row>
    <row r="2652" spans="1:15" hidden="1" x14ac:dyDescent="0.3">
      <c r="A2652" s="18">
        <v>2023</v>
      </c>
      <c r="B2652" s="19" t="s">
        <v>16517</v>
      </c>
      <c r="C2652" s="19">
        <f t="shared" si="124"/>
        <v>19095</v>
      </c>
      <c r="D2652" s="19" t="s">
        <v>13350</v>
      </c>
      <c r="E2652" s="24" t="s">
        <v>16506</v>
      </c>
      <c r="F2652" s="18">
        <f t="shared" si="125"/>
        <v>4</v>
      </c>
      <c r="G2652" s="23" t="s">
        <v>11799</v>
      </c>
      <c r="H2652" s="23" t="s">
        <v>14965</v>
      </c>
      <c r="I2652" s="19" t="s">
        <v>11725</v>
      </c>
      <c r="J2652" s="41">
        <v>764889</v>
      </c>
      <c r="K2652" s="42">
        <v>0.10000013073792406</v>
      </c>
      <c r="L2652" s="41">
        <v>76489</v>
      </c>
      <c r="M2652" s="41">
        <v>841378</v>
      </c>
      <c r="N2652">
        <f>+VLOOKUP(C2652,'Thanh toán '!M$1335:N$6972,2,0)</f>
        <v>841378</v>
      </c>
      <c r="O2652" s="61">
        <f t="shared" si="126"/>
        <v>0</v>
      </c>
    </row>
    <row r="2653" spans="1:15" hidden="1" x14ac:dyDescent="0.3">
      <c r="A2653" s="18">
        <v>2023</v>
      </c>
      <c r="B2653" s="19" t="s">
        <v>16518</v>
      </c>
      <c r="C2653" s="19">
        <f t="shared" si="124"/>
        <v>19096</v>
      </c>
      <c r="D2653" s="19" t="s">
        <v>13350</v>
      </c>
      <c r="E2653" s="24" t="s">
        <v>16506</v>
      </c>
      <c r="F2653" s="18">
        <f t="shared" si="125"/>
        <v>4</v>
      </c>
      <c r="G2653" s="23" t="s">
        <v>11838</v>
      </c>
      <c r="H2653" s="23" t="s">
        <v>13459</v>
      </c>
      <c r="I2653" s="19" t="s">
        <v>11839</v>
      </c>
      <c r="J2653" s="41">
        <v>519120</v>
      </c>
      <c r="K2653" s="42">
        <v>0.1</v>
      </c>
      <c r="L2653" s="41">
        <v>51912</v>
      </c>
      <c r="M2653" s="41">
        <v>571032</v>
      </c>
      <c r="N2653">
        <f>+VLOOKUP(C2653,'Thanh toán '!M$1335:N$6972,2,0)</f>
        <v>571032</v>
      </c>
      <c r="O2653" s="61">
        <f t="shared" si="126"/>
        <v>0</v>
      </c>
    </row>
    <row r="2654" spans="1:15" hidden="1" x14ac:dyDescent="0.3">
      <c r="A2654" s="18">
        <v>2023</v>
      </c>
      <c r="B2654" s="19" t="s">
        <v>16519</v>
      </c>
      <c r="C2654" s="19">
        <f t="shared" si="124"/>
        <v>19097</v>
      </c>
      <c r="D2654" s="19" t="s">
        <v>13350</v>
      </c>
      <c r="E2654" s="24" t="s">
        <v>16506</v>
      </c>
      <c r="F2654" s="18">
        <f t="shared" si="125"/>
        <v>4</v>
      </c>
      <c r="G2654" s="23" t="s">
        <v>11838</v>
      </c>
      <c r="H2654" s="23" t="s">
        <v>16520</v>
      </c>
      <c r="I2654" s="19" t="s">
        <v>11839</v>
      </c>
      <c r="J2654" s="41">
        <v>1432011</v>
      </c>
      <c r="K2654" s="42">
        <v>9.9999930168134188E-2</v>
      </c>
      <c r="L2654" s="41">
        <v>143201</v>
      </c>
      <c r="M2654" s="41">
        <v>1575212</v>
      </c>
      <c r="N2654">
        <f>+VLOOKUP(C2654,'Thanh toán '!M$1335:N$6972,2,0)</f>
        <v>1575212</v>
      </c>
      <c r="O2654" s="61">
        <f t="shared" si="126"/>
        <v>0</v>
      </c>
    </row>
    <row r="2655" spans="1:15" hidden="1" x14ac:dyDescent="0.3">
      <c r="A2655" s="18">
        <v>2023</v>
      </c>
      <c r="B2655" s="19" t="s">
        <v>16521</v>
      </c>
      <c r="C2655" s="19">
        <f t="shared" si="124"/>
        <v>19098</v>
      </c>
      <c r="D2655" s="19" t="s">
        <v>13350</v>
      </c>
      <c r="E2655" s="24" t="s">
        <v>16506</v>
      </c>
      <c r="F2655" s="18">
        <f t="shared" si="125"/>
        <v>4</v>
      </c>
      <c r="G2655" s="23" t="s">
        <v>11799</v>
      </c>
      <c r="H2655" s="23" t="s">
        <v>14090</v>
      </c>
      <c r="I2655" s="19" t="s">
        <v>11725</v>
      </c>
      <c r="J2655" s="41">
        <v>367155</v>
      </c>
      <c r="K2655" s="42">
        <v>0.10000136182266345</v>
      </c>
      <c r="L2655" s="41">
        <v>36716</v>
      </c>
      <c r="M2655" s="41">
        <v>403871</v>
      </c>
      <c r="N2655">
        <f>+VLOOKUP(C2655,'Thanh toán '!M$1335:N$6972,2,0)</f>
        <v>403871</v>
      </c>
      <c r="O2655" s="61">
        <f t="shared" si="126"/>
        <v>0</v>
      </c>
    </row>
    <row r="2656" spans="1:15" hidden="1" x14ac:dyDescent="0.3">
      <c r="A2656" s="18">
        <v>2023</v>
      </c>
      <c r="B2656" s="19" t="s">
        <v>16522</v>
      </c>
      <c r="C2656" s="19">
        <f t="shared" si="124"/>
        <v>19099</v>
      </c>
      <c r="D2656" s="19" t="s">
        <v>13350</v>
      </c>
      <c r="E2656" s="24" t="s">
        <v>16506</v>
      </c>
      <c r="F2656" s="18">
        <f t="shared" si="125"/>
        <v>4</v>
      </c>
      <c r="G2656" s="23" t="s">
        <v>11799</v>
      </c>
      <c r="H2656" s="23" t="s">
        <v>13511</v>
      </c>
      <c r="I2656" s="19" t="s">
        <v>11725</v>
      </c>
      <c r="J2656" s="41">
        <v>357198</v>
      </c>
      <c r="K2656" s="42">
        <v>0.10000055991354935</v>
      </c>
      <c r="L2656" s="41">
        <v>35720</v>
      </c>
      <c r="M2656" s="41">
        <v>392918</v>
      </c>
      <c r="N2656">
        <f>+VLOOKUP(C2656,'Thanh toán '!M$1335:N$6972,2,0)</f>
        <v>392918</v>
      </c>
      <c r="O2656" s="61">
        <f t="shared" si="126"/>
        <v>0</v>
      </c>
    </row>
    <row r="2657" spans="1:15" hidden="1" x14ac:dyDescent="0.3">
      <c r="A2657" s="18">
        <v>2023</v>
      </c>
      <c r="B2657" s="19" t="s">
        <v>16523</v>
      </c>
      <c r="C2657" s="19">
        <f t="shared" si="124"/>
        <v>19101</v>
      </c>
      <c r="D2657" s="19" t="s">
        <v>13350</v>
      </c>
      <c r="E2657" s="24" t="s">
        <v>16506</v>
      </c>
      <c r="F2657" s="18">
        <f t="shared" si="125"/>
        <v>4</v>
      </c>
      <c r="G2657" s="23" t="s">
        <v>11799</v>
      </c>
      <c r="H2657" s="23" t="s">
        <v>13489</v>
      </c>
      <c r="I2657" s="19" t="s">
        <v>11725</v>
      </c>
      <c r="J2657" s="41">
        <v>595330</v>
      </c>
      <c r="K2657" s="42">
        <v>0.1</v>
      </c>
      <c r="L2657" s="41">
        <v>59533</v>
      </c>
      <c r="M2657" s="41">
        <v>654863</v>
      </c>
      <c r="N2657">
        <f>+VLOOKUP(C2657,'Thanh toán '!M$1335:N$6972,2,0)</f>
        <v>654863</v>
      </c>
      <c r="O2657" s="61">
        <f t="shared" si="126"/>
        <v>0</v>
      </c>
    </row>
    <row r="2658" spans="1:15" hidden="1" x14ac:dyDescent="0.3">
      <c r="A2658" s="43">
        <v>2023</v>
      </c>
      <c r="B2658" s="44" t="s">
        <v>16524</v>
      </c>
      <c r="C2658" s="19">
        <f t="shared" si="124"/>
        <v>19104</v>
      </c>
      <c r="D2658" s="44" t="s">
        <v>13350</v>
      </c>
      <c r="E2658" s="45" t="s">
        <v>16506</v>
      </c>
      <c r="F2658" s="18">
        <f t="shared" si="125"/>
        <v>4</v>
      </c>
      <c r="G2658" s="46" t="s">
        <v>11799</v>
      </c>
      <c r="H2658" s="46" t="s">
        <v>14730</v>
      </c>
      <c r="I2658" s="44" t="s">
        <v>11725</v>
      </c>
      <c r="J2658" s="47">
        <v>846240</v>
      </c>
      <c r="K2658" s="48">
        <v>0.1</v>
      </c>
      <c r="L2658" s="47">
        <v>84624</v>
      </c>
      <c r="M2658" s="47">
        <v>930864</v>
      </c>
      <c r="N2658">
        <f>+VLOOKUP(C2658,'Thanh toán '!M$1335:N$6972,2,0)</f>
        <v>930864</v>
      </c>
      <c r="O2658" s="61">
        <f t="shared" si="126"/>
        <v>0</v>
      </c>
    </row>
    <row r="2659" spans="1:15" hidden="1" x14ac:dyDescent="0.3">
      <c r="A2659" s="18">
        <v>2023</v>
      </c>
      <c r="B2659" s="19" t="s">
        <v>16525</v>
      </c>
      <c r="C2659" s="19">
        <f t="shared" si="124"/>
        <v>19105</v>
      </c>
      <c r="D2659" s="19" t="s">
        <v>13350</v>
      </c>
      <c r="E2659" s="24" t="s">
        <v>16506</v>
      </c>
      <c r="F2659" s="18">
        <f t="shared" si="125"/>
        <v>4</v>
      </c>
      <c r="G2659" s="23" t="s">
        <v>11799</v>
      </c>
      <c r="H2659" s="23" t="s">
        <v>13629</v>
      </c>
      <c r="I2659" s="19" t="s">
        <v>11725</v>
      </c>
      <c r="J2659" s="41">
        <v>734310</v>
      </c>
      <c r="K2659" s="42">
        <v>0.1</v>
      </c>
      <c r="L2659" s="41">
        <v>73431</v>
      </c>
      <c r="M2659" s="41">
        <v>807741</v>
      </c>
      <c r="N2659">
        <f>+VLOOKUP(C2659,'Thanh toán '!M$1335:N$6972,2,0)</f>
        <v>807741</v>
      </c>
      <c r="O2659" s="61">
        <f t="shared" si="126"/>
        <v>0</v>
      </c>
    </row>
    <row r="2660" spans="1:15" hidden="1" x14ac:dyDescent="0.3">
      <c r="A2660" s="18">
        <v>2023</v>
      </c>
      <c r="B2660" s="19" t="s">
        <v>16526</v>
      </c>
      <c r="C2660" s="19">
        <f t="shared" si="124"/>
        <v>19106</v>
      </c>
      <c r="D2660" s="19" t="s">
        <v>13350</v>
      </c>
      <c r="E2660" s="24" t="s">
        <v>16506</v>
      </c>
      <c r="F2660" s="18">
        <f t="shared" si="125"/>
        <v>4</v>
      </c>
      <c r="G2660" s="23" t="s">
        <v>12170</v>
      </c>
      <c r="H2660" s="23" t="s">
        <v>12170</v>
      </c>
      <c r="I2660" s="19" t="s">
        <v>12171</v>
      </c>
      <c r="J2660" s="41">
        <v>2182995</v>
      </c>
      <c r="K2660" s="42">
        <v>0.10000022904312653</v>
      </c>
      <c r="L2660" s="41">
        <v>218300</v>
      </c>
      <c r="M2660" s="41">
        <v>2401295</v>
      </c>
      <c r="N2660">
        <f>+VLOOKUP(C2660,'Thanh toán '!M$1335:N$6972,2,0)</f>
        <v>2401295</v>
      </c>
      <c r="O2660" s="61">
        <f t="shared" si="126"/>
        <v>0</v>
      </c>
    </row>
    <row r="2661" spans="1:15" hidden="1" x14ac:dyDescent="0.3">
      <c r="A2661" s="18">
        <v>2023</v>
      </c>
      <c r="B2661" s="19" t="s">
        <v>16527</v>
      </c>
      <c r="C2661" s="19">
        <f t="shared" si="124"/>
        <v>19107</v>
      </c>
      <c r="D2661" s="19" t="s">
        <v>13350</v>
      </c>
      <c r="E2661" s="24" t="s">
        <v>16506</v>
      </c>
      <c r="F2661" s="18">
        <f t="shared" si="125"/>
        <v>4</v>
      </c>
      <c r="G2661" s="23" t="s">
        <v>12164</v>
      </c>
      <c r="H2661" s="23" t="s">
        <v>14236</v>
      </c>
      <c r="I2661" s="19" t="s">
        <v>12165</v>
      </c>
      <c r="J2661" s="41">
        <v>2301240</v>
      </c>
      <c r="K2661" s="42">
        <v>0.1</v>
      </c>
      <c r="L2661" s="41">
        <v>230124</v>
      </c>
      <c r="M2661" s="41">
        <v>2531364</v>
      </c>
      <c r="N2661">
        <f>+VLOOKUP(C2661,'Thanh toán '!M$1335:N$6972,2,0)</f>
        <v>2531364</v>
      </c>
      <c r="O2661" s="61">
        <f t="shared" si="126"/>
        <v>0</v>
      </c>
    </row>
    <row r="2662" spans="1:15" hidden="1" x14ac:dyDescent="0.3">
      <c r="A2662" s="18">
        <v>2023</v>
      </c>
      <c r="B2662" s="19" t="s">
        <v>16528</v>
      </c>
      <c r="C2662" s="19">
        <f t="shared" si="124"/>
        <v>19108</v>
      </c>
      <c r="D2662" s="19" t="s">
        <v>13350</v>
      </c>
      <c r="E2662" s="24" t="s">
        <v>16506</v>
      </c>
      <c r="F2662" s="18">
        <f t="shared" si="125"/>
        <v>4</v>
      </c>
      <c r="G2662" s="23" t="s">
        <v>12188</v>
      </c>
      <c r="H2662" s="23" t="s">
        <v>12188</v>
      </c>
      <c r="I2662" s="19" t="s">
        <v>12189</v>
      </c>
      <c r="J2662" s="41">
        <v>1924970</v>
      </c>
      <c r="K2662" s="42">
        <v>0.1</v>
      </c>
      <c r="L2662" s="41">
        <v>192497</v>
      </c>
      <c r="M2662" s="41">
        <v>2117467</v>
      </c>
      <c r="N2662">
        <f>+VLOOKUP(C2662,'Thanh toán '!M$1335:N$6972,2,0)</f>
        <v>2117467</v>
      </c>
      <c r="O2662" s="61">
        <f t="shared" si="126"/>
        <v>0</v>
      </c>
    </row>
    <row r="2663" spans="1:15" hidden="1" x14ac:dyDescent="0.3">
      <c r="A2663" s="18">
        <v>2023</v>
      </c>
      <c r="B2663" s="19" t="s">
        <v>16529</v>
      </c>
      <c r="C2663" s="19">
        <f t="shared" si="124"/>
        <v>19109</v>
      </c>
      <c r="D2663" s="19" t="s">
        <v>13350</v>
      </c>
      <c r="E2663" s="24" t="s">
        <v>16506</v>
      </c>
      <c r="F2663" s="18">
        <f t="shared" si="125"/>
        <v>4</v>
      </c>
      <c r="G2663" s="23" t="s">
        <v>12419</v>
      </c>
      <c r="H2663" s="23" t="s">
        <v>12419</v>
      </c>
      <c r="I2663" s="19" t="s">
        <v>12420</v>
      </c>
      <c r="J2663" s="41">
        <v>1730400</v>
      </c>
      <c r="K2663" s="42">
        <v>0.1</v>
      </c>
      <c r="L2663" s="41">
        <v>173040</v>
      </c>
      <c r="M2663" s="41">
        <v>1903440</v>
      </c>
      <c r="N2663">
        <f>+VLOOKUP(C2663,'Thanh toán '!M$1335:N$6972,2,0)</f>
        <v>1903440</v>
      </c>
      <c r="O2663" s="61">
        <f t="shared" si="126"/>
        <v>0</v>
      </c>
    </row>
    <row r="2664" spans="1:15" hidden="1" x14ac:dyDescent="0.3">
      <c r="A2664" s="18">
        <v>2023</v>
      </c>
      <c r="B2664" s="19" t="s">
        <v>16530</v>
      </c>
      <c r="C2664" s="19">
        <f t="shared" si="124"/>
        <v>19110</v>
      </c>
      <c r="D2664" s="19" t="s">
        <v>13350</v>
      </c>
      <c r="E2664" s="24" t="s">
        <v>16506</v>
      </c>
      <c r="F2664" s="18">
        <f t="shared" si="125"/>
        <v>4</v>
      </c>
      <c r="G2664" s="23" t="s">
        <v>12433</v>
      </c>
      <c r="H2664" s="23" t="s">
        <v>12433</v>
      </c>
      <c r="I2664" s="19" t="s">
        <v>12434</v>
      </c>
      <c r="J2664" s="41">
        <v>848400</v>
      </c>
      <c r="K2664" s="42">
        <v>0.1</v>
      </c>
      <c r="L2664" s="41">
        <v>84840</v>
      </c>
      <c r="M2664" s="41">
        <v>933240</v>
      </c>
      <c r="N2664">
        <f>+VLOOKUP(C2664,'Thanh toán '!M$1335:N$6972,2,0)</f>
        <v>933240</v>
      </c>
      <c r="O2664" s="61">
        <f t="shared" si="126"/>
        <v>0</v>
      </c>
    </row>
    <row r="2665" spans="1:15" hidden="1" x14ac:dyDescent="0.3">
      <c r="A2665" s="18">
        <v>2023</v>
      </c>
      <c r="B2665" s="19" t="s">
        <v>16531</v>
      </c>
      <c r="C2665" s="19">
        <f t="shared" si="124"/>
        <v>19114</v>
      </c>
      <c r="D2665" s="19" t="s">
        <v>13350</v>
      </c>
      <c r="E2665" s="24" t="s">
        <v>16532</v>
      </c>
      <c r="F2665" s="18">
        <f t="shared" si="125"/>
        <v>4</v>
      </c>
      <c r="G2665" s="23" t="s">
        <v>11799</v>
      </c>
      <c r="H2665" s="23" t="s">
        <v>13530</v>
      </c>
      <c r="I2665" s="19" t="s">
        <v>11725</v>
      </c>
      <c r="J2665" s="41">
        <v>728037</v>
      </c>
      <c r="K2665" s="42">
        <v>0.10000041206696912</v>
      </c>
      <c r="L2665" s="41">
        <v>72804</v>
      </c>
      <c r="M2665" s="41">
        <v>800841</v>
      </c>
      <c r="N2665">
        <f>+VLOOKUP(C2665,'Thanh toán '!M$1335:N$6972,2,0)</f>
        <v>800841</v>
      </c>
      <c r="O2665" s="61">
        <f t="shared" si="126"/>
        <v>0</v>
      </c>
    </row>
    <row r="2666" spans="1:15" hidden="1" x14ac:dyDescent="0.3">
      <c r="A2666" s="18">
        <v>2023</v>
      </c>
      <c r="B2666" s="19" t="s">
        <v>16533</v>
      </c>
      <c r="C2666" s="19">
        <f t="shared" si="124"/>
        <v>19117</v>
      </c>
      <c r="D2666" s="19" t="s">
        <v>13350</v>
      </c>
      <c r="E2666" s="24" t="s">
        <v>16532</v>
      </c>
      <c r="F2666" s="18">
        <f t="shared" si="125"/>
        <v>4</v>
      </c>
      <c r="G2666" s="23" t="s">
        <v>11799</v>
      </c>
      <c r="H2666" s="23" t="s">
        <v>13835</v>
      </c>
      <c r="I2666" s="19" t="s">
        <v>11725</v>
      </c>
      <c r="J2666" s="41">
        <v>1110580</v>
      </c>
      <c r="K2666" s="42">
        <v>0.1</v>
      </c>
      <c r="L2666" s="41">
        <v>111058</v>
      </c>
      <c r="M2666" s="41">
        <v>1221638</v>
      </c>
      <c r="N2666">
        <f>+VLOOKUP(C2666,'Thanh toán '!M$1335:N$6972,2,0)</f>
        <v>1221638</v>
      </c>
      <c r="O2666" s="61">
        <f t="shared" si="126"/>
        <v>0</v>
      </c>
    </row>
    <row r="2667" spans="1:15" hidden="1" x14ac:dyDescent="0.3">
      <c r="A2667" s="18">
        <v>2023</v>
      </c>
      <c r="B2667" s="19" t="s">
        <v>16534</v>
      </c>
      <c r="C2667" s="19">
        <f t="shared" si="124"/>
        <v>19119</v>
      </c>
      <c r="D2667" s="19" t="s">
        <v>13350</v>
      </c>
      <c r="E2667" s="24" t="s">
        <v>16532</v>
      </c>
      <c r="F2667" s="18">
        <f t="shared" si="125"/>
        <v>4</v>
      </c>
      <c r="G2667" s="23" t="s">
        <v>12347</v>
      </c>
      <c r="H2667" s="23" t="s">
        <v>12347</v>
      </c>
      <c r="I2667" s="19" t="s">
        <v>12348</v>
      </c>
      <c r="J2667" s="41">
        <v>865200</v>
      </c>
      <c r="K2667" s="42">
        <v>0.1</v>
      </c>
      <c r="L2667" s="41">
        <v>86520</v>
      </c>
      <c r="M2667" s="41">
        <v>951720</v>
      </c>
      <c r="N2667">
        <f>+VLOOKUP(C2667,'Thanh toán '!M$1335:N$6972,2,0)</f>
        <v>951720</v>
      </c>
      <c r="O2667" s="61">
        <f t="shared" si="126"/>
        <v>0</v>
      </c>
    </row>
    <row r="2668" spans="1:15" hidden="1" x14ac:dyDescent="0.3">
      <c r="A2668" s="18">
        <v>2023</v>
      </c>
      <c r="B2668" s="19" t="s">
        <v>16535</v>
      </c>
      <c r="C2668" s="19">
        <f t="shared" si="124"/>
        <v>19120</v>
      </c>
      <c r="D2668" s="19" t="s">
        <v>13350</v>
      </c>
      <c r="E2668" s="24" t="s">
        <v>16532</v>
      </c>
      <c r="F2668" s="18">
        <f t="shared" si="125"/>
        <v>4</v>
      </c>
      <c r="G2668" s="23" t="s">
        <v>11838</v>
      </c>
      <c r="H2668" s="23" t="s">
        <v>13932</v>
      </c>
      <c r="I2668" s="19" t="s">
        <v>11839</v>
      </c>
      <c r="J2668" s="41">
        <v>2657503</v>
      </c>
      <c r="K2668" s="42">
        <v>9.9999887112074762E-2</v>
      </c>
      <c r="L2668" s="41">
        <v>265750</v>
      </c>
      <c r="M2668" s="41">
        <v>2923253</v>
      </c>
      <c r="N2668">
        <f>+VLOOKUP(C2668,'Thanh toán '!M$1335:N$6972,2,0)</f>
        <v>2923253</v>
      </c>
      <c r="O2668" s="61">
        <f t="shared" si="126"/>
        <v>0</v>
      </c>
    </row>
    <row r="2669" spans="1:15" hidden="1" x14ac:dyDescent="0.3">
      <c r="A2669" s="18">
        <v>2023</v>
      </c>
      <c r="B2669" s="19" t="s">
        <v>16536</v>
      </c>
      <c r="C2669" s="19">
        <f t="shared" si="124"/>
        <v>19127</v>
      </c>
      <c r="D2669" s="19" t="s">
        <v>13350</v>
      </c>
      <c r="E2669" s="24" t="s">
        <v>16532</v>
      </c>
      <c r="F2669" s="18">
        <f t="shared" si="125"/>
        <v>4</v>
      </c>
      <c r="G2669" s="23" t="s">
        <v>11860</v>
      </c>
      <c r="H2669" s="23" t="s">
        <v>13780</v>
      </c>
      <c r="I2669" s="19" t="s">
        <v>11719</v>
      </c>
      <c r="J2669" s="41">
        <v>2794970</v>
      </c>
      <c r="K2669" s="42">
        <v>0.1</v>
      </c>
      <c r="L2669" s="41">
        <v>279497</v>
      </c>
      <c r="M2669" s="41">
        <v>3074467</v>
      </c>
      <c r="N2669">
        <f>+VLOOKUP(C2669,'Thanh toán '!M$1335:N$6972,2,0)</f>
        <v>3074467</v>
      </c>
      <c r="O2669" s="61">
        <f t="shared" si="126"/>
        <v>0</v>
      </c>
    </row>
    <row r="2670" spans="1:15" hidden="1" x14ac:dyDescent="0.3">
      <c r="A2670" s="18">
        <v>2023</v>
      </c>
      <c r="B2670" s="19" t="s">
        <v>16537</v>
      </c>
      <c r="C2670" s="19">
        <f t="shared" si="124"/>
        <v>19130</v>
      </c>
      <c r="D2670" s="19" t="s">
        <v>13350</v>
      </c>
      <c r="E2670" s="24" t="s">
        <v>16532</v>
      </c>
      <c r="F2670" s="18">
        <f t="shared" si="125"/>
        <v>4</v>
      </c>
      <c r="G2670" s="23" t="s">
        <v>12239</v>
      </c>
      <c r="H2670" s="23" t="s">
        <v>13476</v>
      </c>
      <c r="I2670" s="19" t="s">
        <v>12240</v>
      </c>
      <c r="J2670" s="41">
        <v>2123435</v>
      </c>
      <c r="K2670" s="42">
        <v>0.10000023546753256</v>
      </c>
      <c r="L2670" s="41">
        <v>212344</v>
      </c>
      <c r="M2670" s="41">
        <v>2335779</v>
      </c>
      <c r="N2670">
        <f>+VLOOKUP(C2670,'Thanh toán '!M$1335:N$6972,2,0)</f>
        <v>2335779</v>
      </c>
      <c r="O2670" s="61">
        <f t="shared" si="126"/>
        <v>0</v>
      </c>
    </row>
    <row r="2671" spans="1:15" hidden="1" x14ac:dyDescent="0.3">
      <c r="A2671" s="18">
        <v>2023</v>
      </c>
      <c r="B2671" s="19" t="s">
        <v>16538</v>
      </c>
      <c r="C2671" s="19">
        <f t="shared" si="124"/>
        <v>19132</v>
      </c>
      <c r="D2671" s="19" t="s">
        <v>13350</v>
      </c>
      <c r="E2671" s="24" t="s">
        <v>16532</v>
      </c>
      <c r="F2671" s="18">
        <f t="shared" si="125"/>
        <v>4</v>
      </c>
      <c r="G2671" s="23" t="s">
        <v>11799</v>
      </c>
      <c r="H2671" s="23" t="s">
        <v>13585</v>
      </c>
      <c r="I2671" s="19" t="s">
        <v>11725</v>
      </c>
      <c r="J2671" s="41">
        <v>483720</v>
      </c>
      <c r="K2671" s="42">
        <v>0.1</v>
      </c>
      <c r="L2671" s="41">
        <v>48372</v>
      </c>
      <c r="M2671" s="41">
        <v>532092</v>
      </c>
      <c r="N2671">
        <f>+VLOOKUP(C2671,'Thanh toán '!M$1335:N$6972,2,0)</f>
        <v>532092</v>
      </c>
      <c r="O2671" s="61">
        <f t="shared" si="126"/>
        <v>0</v>
      </c>
    </row>
    <row r="2672" spans="1:15" hidden="1" x14ac:dyDescent="0.3">
      <c r="A2672" s="18">
        <v>2023</v>
      </c>
      <c r="B2672" s="19" t="s">
        <v>16539</v>
      </c>
      <c r="C2672" s="19">
        <f t="shared" si="124"/>
        <v>19133</v>
      </c>
      <c r="D2672" s="19" t="s">
        <v>13350</v>
      </c>
      <c r="E2672" s="24" t="s">
        <v>16532</v>
      </c>
      <c r="F2672" s="18">
        <f t="shared" si="125"/>
        <v>4</v>
      </c>
      <c r="G2672" s="23" t="s">
        <v>11799</v>
      </c>
      <c r="H2672" s="23" t="s">
        <v>13591</v>
      </c>
      <c r="I2672" s="19" t="s">
        <v>11725</v>
      </c>
      <c r="J2672" s="41">
        <v>340315</v>
      </c>
      <c r="K2672" s="42">
        <v>0.10000146922703966</v>
      </c>
      <c r="L2672" s="41">
        <v>34032</v>
      </c>
      <c r="M2672" s="41">
        <v>374347</v>
      </c>
      <c r="N2672">
        <f>+VLOOKUP(C2672,'Thanh toán '!M$1335:N$6972,2,0)</f>
        <v>374347</v>
      </c>
      <c r="O2672" s="61">
        <f t="shared" si="126"/>
        <v>0</v>
      </c>
    </row>
    <row r="2673" spans="1:15" hidden="1" x14ac:dyDescent="0.3">
      <c r="A2673" s="18">
        <v>2023</v>
      </c>
      <c r="B2673" s="19" t="s">
        <v>16540</v>
      </c>
      <c r="C2673" s="19">
        <f t="shared" si="124"/>
        <v>19135</v>
      </c>
      <c r="D2673" s="19" t="s">
        <v>13350</v>
      </c>
      <c r="E2673" s="24" t="s">
        <v>16532</v>
      </c>
      <c r="F2673" s="18">
        <f t="shared" si="125"/>
        <v>4</v>
      </c>
      <c r="G2673" s="23" t="s">
        <v>11799</v>
      </c>
      <c r="H2673" s="23" t="s">
        <v>14037</v>
      </c>
      <c r="I2673" s="19" t="s">
        <v>11725</v>
      </c>
      <c r="J2673" s="41">
        <v>707474</v>
      </c>
      <c r="K2673" s="42">
        <v>9.9999434608197615E-2</v>
      </c>
      <c r="L2673" s="41">
        <v>70747</v>
      </c>
      <c r="M2673" s="41">
        <v>778221</v>
      </c>
      <c r="N2673">
        <f>+VLOOKUP(C2673,'Thanh toán '!M$1335:N$6972,2,0)</f>
        <v>778221</v>
      </c>
      <c r="O2673" s="61">
        <f t="shared" si="126"/>
        <v>0</v>
      </c>
    </row>
    <row r="2674" spans="1:15" hidden="1" x14ac:dyDescent="0.3">
      <c r="A2674" s="18">
        <v>2023</v>
      </c>
      <c r="B2674" s="19" t="s">
        <v>16541</v>
      </c>
      <c r="C2674" s="19">
        <f t="shared" si="124"/>
        <v>19136</v>
      </c>
      <c r="D2674" s="19" t="s">
        <v>13350</v>
      </c>
      <c r="E2674" s="24" t="s">
        <v>16532</v>
      </c>
      <c r="F2674" s="18">
        <f t="shared" si="125"/>
        <v>4</v>
      </c>
      <c r="G2674" s="23" t="s">
        <v>12333</v>
      </c>
      <c r="H2674" s="23" t="s">
        <v>12333</v>
      </c>
      <c r="I2674" s="19" t="s">
        <v>12334</v>
      </c>
      <c r="J2674" s="41">
        <v>2579200</v>
      </c>
      <c r="K2674" s="42">
        <v>0.1</v>
      </c>
      <c r="L2674" s="41">
        <v>257920</v>
      </c>
      <c r="M2674" s="41">
        <v>2837120</v>
      </c>
      <c r="N2674">
        <f>+VLOOKUP(C2674,'Thanh toán '!M$1335:N$6972,2,0)</f>
        <v>2837120</v>
      </c>
      <c r="O2674" s="61">
        <f t="shared" si="126"/>
        <v>0</v>
      </c>
    </row>
    <row r="2675" spans="1:15" hidden="1" x14ac:dyDescent="0.3">
      <c r="A2675" s="18">
        <v>2023</v>
      </c>
      <c r="B2675" s="19" t="s">
        <v>16542</v>
      </c>
      <c r="C2675" s="19">
        <f t="shared" si="124"/>
        <v>19137</v>
      </c>
      <c r="D2675" s="19" t="s">
        <v>13350</v>
      </c>
      <c r="E2675" s="24" t="s">
        <v>16532</v>
      </c>
      <c r="F2675" s="18">
        <f t="shared" si="125"/>
        <v>4</v>
      </c>
      <c r="G2675" s="23" t="s">
        <v>11799</v>
      </c>
      <c r="H2675" s="23" t="s">
        <v>14397</v>
      </c>
      <c r="I2675" s="19" t="s">
        <v>11725</v>
      </c>
      <c r="J2675" s="41">
        <v>333174</v>
      </c>
      <c r="K2675" s="42">
        <v>9.999879942612569E-2</v>
      </c>
      <c r="L2675" s="41">
        <v>33317</v>
      </c>
      <c r="M2675" s="41">
        <v>366491</v>
      </c>
      <c r="N2675">
        <f>+VLOOKUP(C2675,'Thanh toán '!M$1335:N$6972,2,0)</f>
        <v>366491</v>
      </c>
      <c r="O2675" s="61">
        <f t="shared" si="126"/>
        <v>0</v>
      </c>
    </row>
    <row r="2676" spans="1:15" hidden="1" x14ac:dyDescent="0.3">
      <c r="A2676" s="18">
        <v>2023</v>
      </c>
      <c r="B2676" s="19" t="s">
        <v>16543</v>
      </c>
      <c r="C2676" s="19">
        <f t="shared" si="124"/>
        <v>19138</v>
      </c>
      <c r="D2676" s="19" t="s">
        <v>13350</v>
      </c>
      <c r="E2676" s="24" t="s">
        <v>16532</v>
      </c>
      <c r="F2676" s="18">
        <f t="shared" si="125"/>
        <v>4</v>
      </c>
      <c r="G2676" s="23" t="s">
        <v>11799</v>
      </c>
      <c r="H2676" s="23" t="s">
        <v>14397</v>
      </c>
      <c r="I2676" s="19" t="s">
        <v>11725</v>
      </c>
      <c r="J2676" s="41">
        <v>441000</v>
      </c>
      <c r="K2676" s="42">
        <v>0.1</v>
      </c>
      <c r="L2676" s="41">
        <v>44100</v>
      </c>
      <c r="M2676" s="41">
        <v>485100</v>
      </c>
      <c r="N2676">
        <f>+VLOOKUP(C2676,'Thanh toán '!M$1335:N$6972,2,0)</f>
        <v>485100</v>
      </c>
      <c r="O2676" s="61">
        <f t="shared" si="126"/>
        <v>0</v>
      </c>
    </row>
    <row r="2677" spans="1:15" hidden="1" x14ac:dyDescent="0.3">
      <c r="A2677" s="18">
        <v>2023</v>
      </c>
      <c r="B2677" s="19" t="s">
        <v>16544</v>
      </c>
      <c r="C2677" s="19">
        <f t="shared" si="124"/>
        <v>19141</v>
      </c>
      <c r="D2677" s="19" t="s">
        <v>13350</v>
      </c>
      <c r="E2677" s="24" t="s">
        <v>16532</v>
      </c>
      <c r="F2677" s="18">
        <f t="shared" si="125"/>
        <v>4</v>
      </c>
      <c r="G2677" s="23" t="s">
        <v>11799</v>
      </c>
      <c r="H2677" s="23" t="s">
        <v>14187</v>
      </c>
      <c r="I2677" s="19" t="s">
        <v>11725</v>
      </c>
      <c r="J2677" s="41">
        <v>1312532</v>
      </c>
      <c r="K2677" s="42">
        <v>9.9999847622762719E-2</v>
      </c>
      <c r="L2677" s="41">
        <v>131253</v>
      </c>
      <c r="M2677" s="41">
        <v>1443785</v>
      </c>
      <c r="N2677">
        <f>+VLOOKUP(C2677,'Thanh toán '!M$1335:N$6972,2,0)</f>
        <v>1443785</v>
      </c>
      <c r="O2677" s="61">
        <f t="shared" si="126"/>
        <v>0</v>
      </c>
    </row>
    <row r="2678" spans="1:15" hidden="1" x14ac:dyDescent="0.3">
      <c r="A2678" s="18">
        <v>2023</v>
      </c>
      <c r="B2678" s="19" t="s">
        <v>16545</v>
      </c>
      <c r="C2678" s="19">
        <f t="shared" si="124"/>
        <v>19142</v>
      </c>
      <c r="D2678" s="19" t="s">
        <v>13350</v>
      </c>
      <c r="E2678" s="24" t="s">
        <v>16532</v>
      </c>
      <c r="F2678" s="18">
        <f t="shared" si="125"/>
        <v>4</v>
      </c>
      <c r="G2678" s="23" t="s">
        <v>11799</v>
      </c>
      <c r="H2678" s="23" t="s">
        <v>13613</v>
      </c>
      <c r="I2678" s="19" t="s">
        <v>11725</v>
      </c>
      <c r="J2678" s="41">
        <v>340315</v>
      </c>
      <c r="K2678" s="42">
        <v>0.10000146922703966</v>
      </c>
      <c r="L2678" s="41">
        <v>34032</v>
      </c>
      <c r="M2678" s="41">
        <v>374347</v>
      </c>
      <c r="N2678">
        <f>+VLOOKUP(C2678,'Thanh toán '!M$1335:N$6972,2,0)</f>
        <v>374347</v>
      </c>
      <c r="O2678" s="61">
        <f t="shared" si="126"/>
        <v>0</v>
      </c>
    </row>
    <row r="2679" spans="1:15" hidden="1" x14ac:dyDescent="0.3">
      <c r="A2679" s="18">
        <v>2023</v>
      </c>
      <c r="B2679" s="19" t="s">
        <v>16546</v>
      </c>
      <c r="C2679" s="19">
        <f t="shared" si="124"/>
        <v>19145</v>
      </c>
      <c r="D2679" s="19" t="s">
        <v>13350</v>
      </c>
      <c r="E2679" s="24" t="s">
        <v>16532</v>
      </c>
      <c r="F2679" s="18">
        <f t="shared" si="125"/>
        <v>4</v>
      </c>
      <c r="G2679" s="23" t="s">
        <v>12360</v>
      </c>
      <c r="H2679" s="23" t="s">
        <v>12360</v>
      </c>
      <c r="I2679" s="19" t="s">
        <v>12361</v>
      </c>
      <c r="J2679" s="41">
        <v>882000</v>
      </c>
      <c r="K2679" s="42">
        <v>0.1</v>
      </c>
      <c r="L2679" s="41">
        <v>88200</v>
      </c>
      <c r="M2679" s="41">
        <v>970200</v>
      </c>
      <c r="N2679">
        <f>+VLOOKUP(C2679,'Thanh toán '!M$1335:N$6972,2,0)</f>
        <v>970200</v>
      </c>
      <c r="O2679" s="61">
        <f t="shared" si="126"/>
        <v>0</v>
      </c>
    </row>
    <row r="2680" spans="1:15" hidden="1" x14ac:dyDescent="0.3">
      <c r="A2680" s="18">
        <v>2023</v>
      </c>
      <c r="B2680" s="19" t="s">
        <v>16547</v>
      </c>
      <c r="C2680" s="19">
        <f t="shared" si="124"/>
        <v>19146</v>
      </c>
      <c r="D2680" s="19" t="s">
        <v>13350</v>
      </c>
      <c r="E2680" s="24" t="s">
        <v>16532</v>
      </c>
      <c r="F2680" s="18">
        <f t="shared" si="125"/>
        <v>4</v>
      </c>
      <c r="G2680" s="23" t="s">
        <v>12360</v>
      </c>
      <c r="H2680" s="23" t="s">
        <v>12360</v>
      </c>
      <c r="I2680" s="19" t="s">
        <v>12361</v>
      </c>
      <c r="J2680" s="41">
        <v>2758000</v>
      </c>
      <c r="K2680" s="42">
        <v>0.1</v>
      </c>
      <c r="L2680" s="41">
        <v>275800</v>
      </c>
      <c r="M2680" s="41">
        <v>3033800</v>
      </c>
      <c r="N2680">
        <f>+VLOOKUP(C2680,'Thanh toán '!M$1335:N$6972,2,0)</f>
        <v>3033800</v>
      </c>
      <c r="O2680" s="61">
        <f t="shared" si="126"/>
        <v>0</v>
      </c>
    </row>
    <row r="2681" spans="1:15" hidden="1" x14ac:dyDescent="0.3">
      <c r="A2681" s="18">
        <v>2023</v>
      </c>
      <c r="B2681" s="19" t="s">
        <v>16548</v>
      </c>
      <c r="C2681" s="19">
        <f t="shared" si="124"/>
        <v>19148</v>
      </c>
      <c r="D2681" s="19" t="s">
        <v>13350</v>
      </c>
      <c r="E2681" s="24" t="s">
        <v>16532</v>
      </c>
      <c r="F2681" s="18">
        <f t="shared" si="125"/>
        <v>4</v>
      </c>
      <c r="G2681" s="23" t="s">
        <v>11860</v>
      </c>
      <c r="H2681" s="23" t="s">
        <v>15099</v>
      </c>
      <c r="I2681" s="19" t="s">
        <v>11719</v>
      </c>
      <c r="J2681" s="41">
        <v>509945</v>
      </c>
      <c r="K2681" s="42">
        <v>0.10000098049789684</v>
      </c>
      <c r="L2681" s="41">
        <v>50995</v>
      </c>
      <c r="M2681" s="41">
        <v>560940</v>
      </c>
      <c r="N2681">
        <f>+VLOOKUP(C2681,'Thanh toán '!M$1335:N$6972,2,0)</f>
        <v>560940</v>
      </c>
      <c r="O2681" s="61">
        <f t="shared" si="126"/>
        <v>0</v>
      </c>
    </row>
    <row r="2682" spans="1:15" hidden="1" x14ac:dyDescent="0.3">
      <c r="A2682" s="18">
        <v>2023</v>
      </c>
      <c r="B2682" s="19" t="s">
        <v>16549</v>
      </c>
      <c r="C2682" s="19">
        <f t="shared" si="124"/>
        <v>19150</v>
      </c>
      <c r="D2682" s="19" t="s">
        <v>13350</v>
      </c>
      <c r="E2682" s="24" t="s">
        <v>16532</v>
      </c>
      <c r="F2682" s="18">
        <f t="shared" si="125"/>
        <v>4</v>
      </c>
      <c r="G2682" s="23" t="s">
        <v>12462</v>
      </c>
      <c r="H2682" s="23" t="s">
        <v>13666</v>
      </c>
      <c r="I2682" s="19" t="s">
        <v>12463</v>
      </c>
      <c r="J2682" s="41">
        <v>734310</v>
      </c>
      <c r="K2682" s="42">
        <v>0.1</v>
      </c>
      <c r="L2682" s="41">
        <v>73431</v>
      </c>
      <c r="M2682" s="41">
        <v>807741</v>
      </c>
      <c r="N2682">
        <f>+VLOOKUP(C2682,'Thanh toán '!M$1335:N$6972,2,0)</f>
        <v>807741</v>
      </c>
      <c r="O2682" s="61">
        <f t="shared" si="126"/>
        <v>0</v>
      </c>
    </row>
    <row r="2683" spans="1:15" hidden="1" x14ac:dyDescent="0.3">
      <c r="A2683" s="18">
        <v>2023</v>
      </c>
      <c r="B2683" s="19" t="s">
        <v>16550</v>
      </c>
      <c r="C2683" s="19">
        <f t="shared" si="124"/>
        <v>19153</v>
      </c>
      <c r="D2683" s="19" t="s">
        <v>13350</v>
      </c>
      <c r="E2683" s="24" t="s">
        <v>16532</v>
      </c>
      <c r="F2683" s="18">
        <f t="shared" si="125"/>
        <v>4</v>
      </c>
      <c r="G2683" s="23" t="s">
        <v>12215</v>
      </c>
      <c r="H2683" s="23" t="s">
        <v>14639</v>
      </c>
      <c r="I2683" s="19" t="s">
        <v>12216</v>
      </c>
      <c r="J2683" s="41">
        <v>1274658</v>
      </c>
      <c r="K2683" s="42">
        <v>0.10000015690483251</v>
      </c>
      <c r="L2683" s="41">
        <v>127466</v>
      </c>
      <c r="M2683" s="41">
        <v>1402124</v>
      </c>
      <c r="N2683">
        <f>+VLOOKUP(C2683,'Thanh toán '!M$1335:N$6972,2,0)</f>
        <v>1402124</v>
      </c>
      <c r="O2683" s="61">
        <f t="shared" si="126"/>
        <v>0</v>
      </c>
    </row>
    <row r="2684" spans="1:15" hidden="1" x14ac:dyDescent="0.3">
      <c r="A2684" s="18">
        <v>2023</v>
      </c>
      <c r="B2684" s="19" t="s">
        <v>16551</v>
      </c>
      <c r="C2684" s="19">
        <f t="shared" si="124"/>
        <v>19154</v>
      </c>
      <c r="D2684" s="19" t="s">
        <v>13350</v>
      </c>
      <c r="E2684" s="24" t="s">
        <v>16532</v>
      </c>
      <c r="F2684" s="18">
        <f t="shared" si="125"/>
        <v>4</v>
      </c>
      <c r="G2684" s="23" t="s">
        <v>11860</v>
      </c>
      <c r="H2684" s="23" t="s">
        <v>13771</v>
      </c>
      <c r="I2684" s="19" t="s">
        <v>11719</v>
      </c>
      <c r="J2684" s="41">
        <v>926763</v>
      </c>
      <c r="K2684" s="42">
        <v>9.9999676292644404E-2</v>
      </c>
      <c r="L2684" s="41">
        <v>92676</v>
      </c>
      <c r="M2684" s="41">
        <v>1019439</v>
      </c>
      <c r="N2684">
        <f>+VLOOKUP(C2684,'Thanh toán '!M$1335:N$6972,2,0)</f>
        <v>1019439</v>
      </c>
      <c r="O2684" s="61">
        <f t="shared" si="126"/>
        <v>0</v>
      </c>
    </row>
    <row r="2685" spans="1:15" hidden="1" x14ac:dyDescent="0.3">
      <c r="A2685" s="18">
        <v>2023</v>
      </c>
      <c r="B2685" s="19" t="s">
        <v>16552</v>
      </c>
      <c r="C2685" s="19">
        <f t="shared" si="124"/>
        <v>19155</v>
      </c>
      <c r="D2685" s="19" t="s">
        <v>13350</v>
      </c>
      <c r="E2685" s="24" t="s">
        <v>16532</v>
      </c>
      <c r="F2685" s="18">
        <f t="shared" si="125"/>
        <v>4</v>
      </c>
      <c r="G2685" s="23" t="s">
        <v>11860</v>
      </c>
      <c r="H2685" s="23" t="s">
        <v>13646</v>
      </c>
      <c r="I2685" s="19" t="s">
        <v>11719</v>
      </c>
      <c r="J2685" s="41">
        <v>3186096</v>
      </c>
      <c r="K2685" s="42">
        <v>0.10000012554549517</v>
      </c>
      <c r="L2685" s="41">
        <v>318610</v>
      </c>
      <c r="M2685" s="41">
        <v>3504706</v>
      </c>
      <c r="N2685">
        <f>+VLOOKUP(C2685,'Thanh toán '!M$1335:N$6972,2,0)</f>
        <v>3504706</v>
      </c>
      <c r="O2685" s="61">
        <f t="shared" si="126"/>
        <v>0</v>
      </c>
    </row>
    <row r="2686" spans="1:15" hidden="1" x14ac:dyDescent="0.3">
      <c r="A2686" s="18">
        <v>2023</v>
      </c>
      <c r="B2686" s="19" t="s">
        <v>16553</v>
      </c>
      <c r="C2686" s="19">
        <f t="shared" si="124"/>
        <v>19156</v>
      </c>
      <c r="D2686" s="19" t="s">
        <v>13350</v>
      </c>
      <c r="E2686" s="24" t="s">
        <v>16532</v>
      </c>
      <c r="F2686" s="18">
        <f t="shared" si="125"/>
        <v>4</v>
      </c>
      <c r="G2686" s="23" t="s">
        <v>11860</v>
      </c>
      <c r="H2686" s="23" t="s">
        <v>13648</v>
      </c>
      <c r="I2686" s="19" t="s">
        <v>11719</v>
      </c>
      <c r="J2686" s="41">
        <v>943968</v>
      </c>
      <c r="K2686" s="42">
        <v>0.10000021187158886</v>
      </c>
      <c r="L2686" s="41">
        <v>94397</v>
      </c>
      <c r="M2686" s="41">
        <v>1038365</v>
      </c>
      <c r="N2686">
        <f>+VLOOKUP(C2686,'Thanh toán '!M$1335:N$6972,2,0)</f>
        <v>1038365</v>
      </c>
      <c r="O2686" s="61">
        <f t="shared" si="126"/>
        <v>0</v>
      </c>
    </row>
    <row r="2687" spans="1:15" hidden="1" x14ac:dyDescent="0.3">
      <c r="A2687" s="18">
        <v>2023</v>
      </c>
      <c r="B2687" s="19" t="s">
        <v>16554</v>
      </c>
      <c r="C2687" s="19">
        <f t="shared" si="124"/>
        <v>19168</v>
      </c>
      <c r="D2687" s="19" t="s">
        <v>13350</v>
      </c>
      <c r="E2687" s="24" t="s">
        <v>16532</v>
      </c>
      <c r="F2687" s="18">
        <f t="shared" si="125"/>
        <v>4</v>
      </c>
      <c r="G2687" s="23" t="s">
        <v>11970</v>
      </c>
      <c r="H2687" s="23" t="s">
        <v>14772</v>
      </c>
      <c r="I2687" s="19" t="s">
        <v>11971</v>
      </c>
      <c r="J2687" s="41">
        <v>441000</v>
      </c>
      <c r="K2687" s="42">
        <v>0.1</v>
      </c>
      <c r="L2687" s="41">
        <v>44100</v>
      </c>
      <c r="M2687" s="41">
        <v>485100</v>
      </c>
      <c r="N2687">
        <f>+VLOOKUP(C2687,'Thanh toán '!M$1335:N$6972,2,0)</f>
        <v>485100</v>
      </c>
      <c r="O2687" s="61">
        <f t="shared" si="126"/>
        <v>0</v>
      </c>
    </row>
    <row r="2688" spans="1:15" hidden="1" x14ac:dyDescent="0.3">
      <c r="A2688" s="18">
        <v>2023</v>
      </c>
      <c r="B2688" s="19" t="s">
        <v>16555</v>
      </c>
      <c r="C2688" s="19">
        <f t="shared" si="124"/>
        <v>19169</v>
      </c>
      <c r="D2688" s="19" t="s">
        <v>13350</v>
      </c>
      <c r="E2688" s="24" t="s">
        <v>16532</v>
      </c>
      <c r="F2688" s="18">
        <f t="shared" si="125"/>
        <v>4</v>
      </c>
      <c r="G2688" s="23" t="s">
        <v>12248</v>
      </c>
      <c r="H2688" s="23" t="s">
        <v>12248</v>
      </c>
      <c r="I2688" s="19" t="s">
        <v>12249</v>
      </c>
      <c r="J2688" s="41">
        <v>1517775</v>
      </c>
      <c r="K2688" s="42">
        <v>0.10000032942959267</v>
      </c>
      <c r="L2688" s="41">
        <v>151778</v>
      </c>
      <c r="M2688" s="41">
        <v>1669553</v>
      </c>
      <c r="N2688">
        <f>+VLOOKUP(C2688,'Thanh toán '!M$1335:N$6972,2,0)</f>
        <v>1669553</v>
      </c>
      <c r="O2688" s="61">
        <f t="shared" si="126"/>
        <v>0</v>
      </c>
    </row>
    <row r="2689" spans="1:15" hidden="1" x14ac:dyDescent="0.3">
      <c r="A2689" s="18">
        <v>2023</v>
      </c>
      <c r="B2689" s="19" t="s">
        <v>16556</v>
      </c>
      <c r="C2689" s="19">
        <f t="shared" si="124"/>
        <v>19170</v>
      </c>
      <c r="D2689" s="19" t="s">
        <v>13350</v>
      </c>
      <c r="E2689" s="24" t="s">
        <v>16532</v>
      </c>
      <c r="F2689" s="18">
        <f t="shared" si="125"/>
        <v>4</v>
      </c>
      <c r="G2689" s="23" t="s">
        <v>12499</v>
      </c>
      <c r="H2689" s="23" t="s">
        <v>12499</v>
      </c>
      <c r="I2689" s="19" t="s">
        <v>12500</v>
      </c>
      <c r="J2689" s="41">
        <v>441000</v>
      </c>
      <c r="K2689" s="42">
        <v>0.1</v>
      </c>
      <c r="L2689" s="41">
        <v>44100</v>
      </c>
      <c r="M2689" s="41">
        <v>485100</v>
      </c>
      <c r="N2689">
        <f>+VLOOKUP(C2689,'Thanh toán '!M$1335:N$6972,2,0)</f>
        <v>485100</v>
      </c>
      <c r="O2689" s="61">
        <f t="shared" si="126"/>
        <v>0</v>
      </c>
    </row>
    <row r="2690" spans="1:15" hidden="1" x14ac:dyDescent="0.3">
      <c r="A2690" s="18">
        <v>2023</v>
      </c>
      <c r="B2690" s="19" t="s">
        <v>16557</v>
      </c>
      <c r="C2690" s="19">
        <f t="shared" si="124"/>
        <v>19171</v>
      </c>
      <c r="D2690" s="19" t="s">
        <v>13350</v>
      </c>
      <c r="E2690" s="24" t="s">
        <v>16532</v>
      </c>
      <c r="F2690" s="18">
        <f t="shared" si="125"/>
        <v>4</v>
      </c>
      <c r="G2690" s="23" t="s">
        <v>11970</v>
      </c>
      <c r="H2690" s="23" t="s">
        <v>14772</v>
      </c>
      <c r="I2690" s="19" t="s">
        <v>11971</v>
      </c>
      <c r="J2690" s="41">
        <v>1235684</v>
      </c>
      <c r="K2690" s="42">
        <v>9.9999676292644404E-2</v>
      </c>
      <c r="L2690" s="41">
        <v>123568</v>
      </c>
      <c r="M2690" s="41">
        <v>1359252</v>
      </c>
      <c r="N2690">
        <f>+VLOOKUP(C2690,'Thanh toán '!M$1335:N$6972,2,0)</f>
        <v>1359252</v>
      </c>
      <c r="O2690" s="61">
        <f t="shared" si="126"/>
        <v>0</v>
      </c>
    </row>
    <row r="2691" spans="1:15" hidden="1" x14ac:dyDescent="0.3">
      <c r="A2691" s="18">
        <v>2023</v>
      </c>
      <c r="B2691" s="19" t="s">
        <v>16558</v>
      </c>
      <c r="C2691" s="19">
        <f t="shared" si="124"/>
        <v>19172</v>
      </c>
      <c r="D2691" s="19" t="s">
        <v>13350</v>
      </c>
      <c r="E2691" s="24" t="s">
        <v>16532</v>
      </c>
      <c r="F2691" s="18">
        <f t="shared" si="125"/>
        <v>4</v>
      </c>
      <c r="G2691" s="23" t="s">
        <v>11970</v>
      </c>
      <c r="H2691" s="23" t="s">
        <v>13377</v>
      </c>
      <c r="I2691" s="19" t="s">
        <v>11971</v>
      </c>
      <c r="J2691" s="41">
        <v>1090830</v>
      </c>
      <c r="K2691" s="42">
        <v>0.1</v>
      </c>
      <c r="L2691" s="41">
        <v>109083</v>
      </c>
      <c r="M2691" s="41">
        <v>1199913</v>
      </c>
      <c r="N2691">
        <f>+VLOOKUP(C2691,'Thanh toán '!M$1335:N$6972,2,0)</f>
        <v>1199913</v>
      </c>
      <c r="O2691" s="61">
        <f t="shared" si="126"/>
        <v>0</v>
      </c>
    </row>
    <row r="2692" spans="1:15" hidden="1" x14ac:dyDescent="0.3">
      <c r="A2692" s="18">
        <v>2023</v>
      </c>
      <c r="B2692" s="19" t="s">
        <v>16559</v>
      </c>
      <c r="C2692" s="19">
        <f t="shared" si="124"/>
        <v>19173</v>
      </c>
      <c r="D2692" s="19" t="s">
        <v>13350</v>
      </c>
      <c r="E2692" s="24" t="s">
        <v>16532</v>
      </c>
      <c r="F2692" s="18">
        <f t="shared" si="125"/>
        <v>4</v>
      </c>
      <c r="G2692" s="23" t="s">
        <v>12260</v>
      </c>
      <c r="H2692" s="23" t="s">
        <v>12260</v>
      </c>
      <c r="I2692" s="19" t="s">
        <v>12261</v>
      </c>
      <c r="J2692" s="41">
        <v>1137638</v>
      </c>
      <c r="K2692" s="42">
        <v>0.10000017580284766</v>
      </c>
      <c r="L2692" s="41">
        <v>113764</v>
      </c>
      <c r="M2692" s="41">
        <v>1251402</v>
      </c>
      <c r="N2692">
        <f>+VLOOKUP(C2692,'Thanh toán '!M$1335:N$6972,2,0)</f>
        <v>1251402</v>
      </c>
      <c r="O2692" s="61">
        <f t="shared" si="126"/>
        <v>0</v>
      </c>
    </row>
    <row r="2693" spans="1:15" hidden="1" x14ac:dyDescent="0.3">
      <c r="A2693" s="18">
        <v>2023</v>
      </c>
      <c r="B2693" s="19" t="s">
        <v>16560</v>
      </c>
      <c r="C2693" s="19">
        <f t="shared" si="124"/>
        <v>19174</v>
      </c>
      <c r="D2693" s="19" t="s">
        <v>13350</v>
      </c>
      <c r="E2693" s="24" t="s">
        <v>16532</v>
      </c>
      <c r="F2693" s="18">
        <f t="shared" si="125"/>
        <v>4</v>
      </c>
      <c r="G2693" s="23" t="s">
        <v>12470</v>
      </c>
      <c r="H2693" s="23" t="s">
        <v>12470</v>
      </c>
      <c r="I2693" s="19" t="s">
        <v>12471</v>
      </c>
      <c r="J2693" s="41">
        <v>2767335</v>
      </c>
      <c r="K2693" s="42">
        <v>0.10000018067924556</v>
      </c>
      <c r="L2693" s="41">
        <v>276734</v>
      </c>
      <c r="M2693" s="41">
        <v>3044069</v>
      </c>
      <c r="N2693">
        <f>+VLOOKUP(C2693,'Thanh toán '!M$1335:N$6972,2,0)</f>
        <v>3044069</v>
      </c>
      <c r="O2693" s="61">
        <f t="shared" si="126"/>
        <v>0</v>
      </c>
    </row>
    <row r="2694" spans="1:15" hidden="1" x14ac:dyDescent="0.3">
      <c r="A2694" s="18">
        <v>2023</v>
      </c>
      <c r="B2694" s="19" t="s">
        <v>16561</v>
      </c>
      <c r="C2694" s="19">
        <f t="shared" ref="C2694:C2757" si="127">+B2694*1</f>
        <v>19175</v>
      </c>
      <c r="D2694" s="19" t="s">
        <v>13350</v>
      </c>
      <c r="E2694" s="24" t="s">
        <v>16532</v>
      </c>
      <c r="F2694" s="18">
        <f t="shared" ref="F2694:F2757" si="128">+MONTH(E2694)</f>
        <v>4</v>
      </c>
      <c r="G2694" s="23" t="s">
        <v>12251</v>
      </c>
      <c r="H2694" s="23" t="s">
        <v>12251</v>
      </c>
      <c r="I2694" s="19" t="s">
        <v>12252</v>
      </c>
      <c r="J2694" s="41">
        <v>865200</v>
      </c>
      <c r="K2694" s="42">
        <v>0.1</v>
      </c>
      <c r="L2694" s="41">
        <v>86520</v>
      </c>
      <c r="M2694" s="41">
        <v>951720</v>
      </c>
      <c r="N2694">
        <f>+VLOOKUP(C2694,'Thanh toán '!M$1335:N$6972,2,0)</f>
        <v>951720</v>
      </c>
      <c r="O2694" s="61">
        <f t="shared" ref="O2694:O2757" si="129">+N2694-M2694</f>
        <v>0</v>
      </c>
    </row>
    <row r="2695" spans="1:15" hidden="1" x14ac:dyDescent="0.3">
      <c r="A2695" s="18">
        <v>2023</v>
      </c>
      <c r="B2695" s="19" t="s">
        <v>16562</v>
      </c>
      <c r="C2695" s="19">
        <f t="shared" si="127"/>
        <v>19203</v>
      </c>
      <c r="D2695" s="19" t="s">
        <v>13350</v>
      </c>
      <c r="E2695" s="24" t="s">
        <v>16563</v>
      </c>
      <c r="F2695" s="18">
        <f t="shared" si="128"/>
        <v>4</v>
      </c>
      <c r="G2695" s="23" t="s">
        <v>12239</v>
      </c>
      <c r="H2695" s="23" t="s">
        <v>13824</v>
      </c>
      <c r="I2695" s="19" t="s">
        <v>12240</v>
      </c>
      <c r="J2695" s="41">
        <v>1844890</v>
      </c>
      <c r="K2695" s="42">
        <v>0.1</v>
      </c>
      <c r="L2695" s="41">
        <v>184489</v>
      </c>
      <c r="M2695" s="41">
        <v>2029379</v>
      </c>
      <c r="N2695">
        <f>+VLOOKUP(C2695,'Thanh toán '!M$1335:N$6972,2,0)</f>
        <v>2029379</v>
      </c>
      <c r="O2695" s="61">
        <f t="shared" si="129"/>
        <v>0</v>
      </c>
    </row>
    <row r="2696" spans="1:15" hidden="1" x14ac:dyDescent="0.3">
      <c r="A2696" s="18">
        <v>2023</v>
      </c>
      <c r="B2696" s="19" t="s">
        <v>16564</v>
      </c>
      <c r="C2696" s="19">
        <f t="shared" si="127"/>
        <v>19204</v>
      </c>
      <c r="D2696" s="19" t="s">
        <v>13350</v>
      </c>
      <c r="E2696" s="24" t="s">
        <v>16563</v>
      </c>
      <c r="F2696" s="18">
        <f t="shared" si="128"/>
        <v>4</v>
      </c>
      <c r="G2696" s="23" t="s">
        <v>12239</v>
      </c>
      <c r="H2696" s="23" t="s">
        <v>13824</v>
      </c>
      <c r="I2696" s="19" t="s">
        <v>12240</v>
      </c>
      <c r="J2696" s="41">
        <v>848400</v>
      </c>
      <c r="K2696" s="42">
        <v>0.1</v>
      </c>
      <c r="L2696" s="41">
        <v>84840</v>
      </c>
      <c r="M2696" s="41">
        <v>933240</v>
      </c>
      <c r="N2696">
        <f>+VLOOKUP(C2696,'Thanh toán '!M$1335:N$6972,2,0)</f>
        <v>933240</v>
      </c>
      <c r="O2696" s="61">
        <f t="shared" si="129"/>
        <v>0</v>
      </c>
    </row>
    <row r="2697" spans="1:15" hidden="1" x14ac:dyDescent="0.3">
      <c r="A2697" s="18">
        <v>2023</v>
      </c>
      <c r="B2697" s="19" t="s">
        <v>16565</v>
      </c>
      <c r="C2697" s="19">
        <f t="shared" si="127"/>
        <v>19205</v>
      </c>
      <c r="D2697" s="19" t="s">
        <v>13350</v>
      </c>
      <c r="E2697" s="24" t="s">
        <v>16563</v>
      </c>
      <c r="F2697" s="18">
        <f t="shared" si="128"/>
        <v>4</v>
      </c>
      <c r="G2697" s="23" t="s">
        <v>12239</v>
      </c>
      <c r="H2697" s="23" t="s">
        <v>14173</v>
      </c>
      <c r="I2697" s="19" t="s">
        <v>12240</v>
      </c>
      <c r="J2697" s="41">
        <v>1323000</v>
      </c>
      <c r="K2697" s="42">
        <v>0.1</v>
      </c>
      <c r="L2697" s="41">
        <v>132300</v>
      </c>
      <c r="M2697" s="41">
        <v>1455300</v>
      </c>
      <c r="N2697">
        <f>+VLOOKUP(C2697,'Thanh toán '!M$1335:N$6972,2,0)</f>
        <v>1455300</v>
      </c>
      <c r="O2697" s="61">
        <f t="shared" si="129"/>
        <v>0</v>
      </c>
    </row>
    <row r="2698" spans="1:15" hidden="1" x14ac:dyDescent="0.3">
      <c r="A2698" s="18">
        <v>2023</v>
      </c>
      <c r="B2698" s="19" t="s">
        <v>16566</v>
      </c>
      <c r="C2698" s="19">
        <f t="shared" si="127"/>
        <v>19206</v>
      </c>
      <c r="D2698" s="19" t="s">
        <v>13350</v>
      </c>
      <c r="E2698" s="24" t="s">
        <v>16563</v>
      </c>
      <c r="F2698" s="18">
        <f t="shared" si="128"/>
        <v>4</v>
      </c>
      <c r="G2698" s="23" t="s">
        <v>11838</v>
      </c>
      <c r="H2698" s="23" t="s">
        <v>13459</v>
      </c>
      <c r="I2698" s="19" t="s">
        <v>11839</v>
      </c>
      <c r="J2698" s="41">
        <v>1439848</v>
      </c>
      <c r="K2698" s="42">
        <v>0.10000013890355093</v>
      </c>
      <c r="L2698" s="41">
        <v>143985</v>
      </c>
      <c r="M2698" s="41">
        <v>1583833</v>
      </c>
      <c r="N2698">
        <f>+VLOOKUP(C2698,'Thanh toán '!M$1335:N$6972,2,0)</f>
        <v>1583833</v>
      </c>
      <c r="O2698" s="61">
        <f t="shared" si="129"/>
        <v>0</v>
      </c>
    </row>
    <row r="2699" spans="1:15" hidden="1" x14ac:dyDescent="0.3">
      <c r="A2699" s="18">
        <v>2023</v>
      </c>
      <c r="B2699" s="19" t="s">
        <v>16567</v>
      </c>
      <c r="C2699" s="19">
        <f t="shared" si="127"/>
        <v>19209</v>
      </c>
      <c r="D2699" s="19" t="s">
        <v>13350</v>
      </c>
      <c r="E2699" s="24" t="s">
        <v>16563</v>
      </c>
      <c r="F2699" s="18">
        <f t="shared" si="128"/>
        <v>4</v>
      </c>
      <c r="G2699" s="23" t="s">
        <v>11799</v>
      </c>
      <c r="H2699" s="23" t="s">
        <v>14165</v>
      </c>
      <c r="I2699" s="19" t="s">
        <v>11725</v>
      </c>
      <c r="J2699" s="41">
        <v>644960</v>
      </c>
      <c r="K2699" s="42">
        <v>0.1</v>
      </c>
      <c r="L2699" s="41">
        <v>64496</v>
      </c>
      <c r="M2699" s="41">
        <v>709456</v>
      </c>
      <c r="N2699">
        <f>+VLOOKUP(C2699,'Thanh toán '!M$1335:N$6972,2,0)</f>
        <v>709456</v>
      </c>
      <c r="O2699" s="61">
        <f t="shared" si="129"/>
        <v>0</v>
      </c>
    </row>
    <row r="2700" spans="1:15" hidden="1" x14ac:dyDescent="0.3">
      <c r="A2700" s="43">
        <v>2023</v>
      </c>
      <c r="B2700" s="44" t="s">
        <v>16568</v>
      </c>
      <c r="C2700" s="19">
        <f t="shared" si="127"/>
        <v>19211</v>
      </c>
      <c r="D2700" s="44" t="s">
        <v>13350</v>
      </c>
      <c r="E2700" s="45" t="s">
        <v>16563</v>
      </c>
      <c r="F2700" s="18">
        <f t="shared" si="128"/>
        <v>4</v>
      </c>
      <c r="G2700" s="46" t="s">
        <v>11799</v>
      </c>
      <c r="H2700" s="46" t="s">
        <v>14626</v>
      </c>
      <c r="I2700" s="44" t="s">
        <v>11725</v>
      </c>
      <c r="J2700" s="47">
        <v>1128734</v>
      </c>
      <c r="K2700" s="48">
        <v>9.999964562066882E-2</v>
      </c>
      <c r="L2700" s="47">
        <v>112873</v>
      </c>
      <c r="M2700" s="47">
        <v>1241607</v>
      </c>
      <c r="N2700">
        <f>+VLOOKUP(C2700,'Thanh toán '!M$1335:N$6972,2,0)</f>
        <v>1241607</v>
      </c>
      <c r="O2700" s="61">
        <f t="shared" si="129"/>
        <v>0</v>
      </c>
    </row>
    <row r="2701" spans="1:15" hidden="1" x14ac:dyDescent="0.3">
      <c r="A2701" s="18">
        <v>2023</v>
      </c>
      <c r="B2701" s="19" t="s">
        <v>16569</v>
      </c>
      <c r="C2701" s="19">
        <f t="shared" si="127"/>
        <v>19212</v>
      </c>
      <c r="D2701" s="19" t="s">
        <v>13350</v>
      </c>
      <c r="E2701" s="24" t="s">
        <v>16563</v>
      </c>
      <c r="F2701" s="18">
        <f t="shared" si="128"/>
        <v>4</v>
      </c>
      <c r="G2701" s="23" t="s">
        <v>12400</v>
      </c>
      <c r="H2701" s="23" t="s">
        <v>12400</v>
      </c>
      <c r="I2701" s="19" t="s">
        <v>12401</v>
      </c>
      <c r="J2701" s="41">
        <v>742500</v>
      </c>
      <c r="K2701" s="42">
        <v>0.1</v>
      </c>
      <c r="L2701" s="41">
        <v>74250</v>
      </c>
      <c r="M2701" s="41">
        <v>816750</v>
      </c>
      <c r="N2701">
        <f>+VLOOKUP(C2701,'Thanh toán '!M$1335:N$6972,2,0)</f>
        <v>816750</v>
      </c>
      <c r="O2701" s="61">
        <f t="shared" si="129"/>
        <v>0</v>
      </c>
    </row>
    <row r="2702" spans="1:15" hidden="1" x14ac:dyDescent="0.3">
      <c r="A2702" s="18">
        <v>2023</v>
      </c>
      <c r="B2702" s="19" t="s">
        <v>16570</v>
      </c>
      <c r="C2702" s="19">
        <f t="shared" si="127"/>
        <v>19223</v>
      </c>
      <c r="D2702" s="19" t="s">
        <v>13350</v>
      </c>
      <c r="E2702" s="24" t="s">
        <v>16563</v>
      </c>
      <c r="F2702" s="18">
        <f t="shared" si="128"/>
        <v>4</v>
      </c>
      <c r="G2702" s="23" t="s">
        <v>12367</v>
      </c>
      <c r="H2702" s="23" t="s">
        <v>13607</v>
      </c>
      <c r="I2702" s="19" t="s">
        <v>12368</v>
      </c>
      <c r="J2702" s="41">
        <v>1110580</v>
      </c>
      <c r="K2702" s="42">
        <v>0.1</v>
      </c>
      <c r="L2702" s="41">
        <v>111058</v>
      </c>
      <c r="M2702" s="41">
        <v>1221638</v>
      </c>
      <c r="N2702">
        <f>+VLOOKUP(C2702,'Thanh toán '!M$1335:N$6972,2,0)</f>
        <v>1221638</v>
      </c>
      <c r="O2702" s="61">
        <f t="shared" si="129"/>
        <v>0</v>
      </c>
    </row>
    <row r="2703" spans="1:15" hidden="1" x14ac:dyDescent="0.3">
      <c r="A2703" s="18">
        <v>2023</v>
      </c>
      <c r="B2703" s="19" t="s">
        <v>16571</v>
      </c>
      <c r="C2703" s="19">
        <f t="shared" si="127"/>
        <v>19225</v>
      </c>
      <c r="D2703" s="19" t="s">
        <v>13350</v>
      </c>
      <c r="E2703" s="24" t="s">
        <v>16563</v>
      </c>
      <c r="F2703" s="18">
        <f t="shared" si="128"/>
        <v>4</v>
      </c>
      <c r="G2703" s="23" t="s">
        <v>11799</v>
      </c>
      <c r="H2703" s="23" t="s">
        <v>16572</v>
      </c>
      <c r="I2703" s="19" t="s">
        <v>11725</v>
      </c>
      <c r="J2703" s="41">
        <v>555290</v>
      </c>
      <c r="K2703" s="42">
        <v>0.1</v>
      </c>
      <c r="L2703" s="41">
        <v>55529</v>
      </c>
      <c r="M2703" s="41">
        <v>610819</v>
      </c>
      <c r="N2703">
        <f>+VLOOKUP(C2703,'Thanh toán '!M$1335:N$6972,2,0)</f>
        <v>610819</v>
      </c>
      <c r="O2703" s="61">
        <f t="shared" si="129"/>
        <v>0</v>
      </c>
    </row>
    <row r="2704" spans="1:15" hidden="1" x14ac:dyDescent="0.3">
      <c r="A2704" s="18">
        <v>2023</v>
      </c>
      <c r="B2704" s="19" t="s">
        <v>16573</v>
      </c>
      <c r="C2704" s="19">
        <f t="shared" si="127"/>
        <v>19226</v>
      </c>
      <c r="D2704" s="19" t="s">
        <v>13350</v>
      </c>
      <c r="E2704" s="24" t="s">
        <v>16563</v>
      </c>
      <c r="F2704" s="18">
        <f t="shared" si="128"/>
        <v>4</v>
      </c>
      <c r="G2704" s="23" t="s">
        <v>11860</v>
      </c>
      <c r="H2704" s="23" t="s">
        <v>14652</v>
      </c>
      <c r="I2704" s="19" t="s">
        <v>11719</v>
      </c>
      <c r="J2704" s="41">
        <v>1935536</v>
      </c>
      <c r="K2704" s="42">
        <v>0.1000002066611006</v>
      </c>
      <c r="L2704" s="41">
        <v>193554</v>
      </c>
      <c r="M2704" s="41">
        <v>2129090</v>
      </c>
      <c r="N2704">
        <f>+VLOOKUP(C2704,'Thanh toán '!M$1335:N$6972,2,0)</f>
        <v>2129090</v>
      </c>
      <c r="O2704" s="61">
        <f t="shared" si="129"/>
        <v>0</v>
      </c>
    </row>
    <row r="2705" spans="1:15" hidden="1" x14ac:dyDescent="0.3">
      <c r="A2705" s="18">
        <v>2023</v>
      </c>
      <c r="B2705" s="19" t="s">
        <v>16574</v>
      </c>
      <c r="C2705" s="19">
        <f t="shared" si="127"/>
        <v>19227</v>
      </c>
      <c r="D2705" s="19" t="s">
        <v>13350</v>
      </c>
      <c r="E2705" s="24" t="s">
        <v>16563</v>
      </c>
      <c r="F2705" s="18">
        <f t="shared" si="128"/>
        <v>4</v>
      </c>
      <c r="G2705" s="23" t="s">
        <v>11860</v>
      </c>
      <c r="H2705" s="23" t="s">
        <v>13793</v>
      </c>
      <c r="I2705" s="19" t="s">
        <v>11719</v>
      </c>
      <c r="J2705" s="41">
        <v>1574960</v>
      </c>
      <c r="K2705" s="42">
        <v>0.1</v>
      </c>
      <c r="L2705" s="41">
        <v>157496</v>
      </c>
      <c r="M2705" s="41">
        <v>1732456</v>
      </c>
      <c r="N2705">
        <f>+VLOOKUP(C2705,'Thanh toán '!M$1335:N$6972,2,0)</f>
        <v>1732456</v>
      </c>
      <c r="O2705" s="61">
        <f t="shared" si="129"/>
        <v>0</v>
      </c>
    </row>
    <row r="2706" spans="1:15" hidden="1" x14ac:dyDescent="0.3">
      <c r="A2706" s="18">
        <v>2023</v>
      </c>
      <c r="B2706" s="19" t="s">
        <v>16575</v>
      </c>
      <c r="C2706" s="19">
        <f t="shared" si="127"/>
        <v>19230</v>
      </c>
      <c r="D2706" s="19" t="s">
        <v>13350</v>
      </c>
      <c r="E2706" s="24" t="s">
        <v>16563</v>
      </c>
      <c r="F2706" s="18">
        <f t="shared" si="128"/>
        <v>4</v>
      </c>
      <c r="G2706" s="23" t="s">
        <v>11799</v>
      </c>
      <c r="H2706" s="23" t="s">
        <v>14961</v>
      </c>
      <c r="I2706" s="19" t="s">
        <v>11725</v>
      </c>
      <c r="J2706" s="41">
        <v>470980</v>
      </c>
      <c r="K2706" s="42">
        <v>0.1</v>
      </c>
      <c r="L2706" s="41">
        <v>47098</v>
      </c>
      <c r="M2706" s="41">
        <v>518078</v>
      </c>
      <c r="N2706">
        <f>+VLOOKUP(C2706,'Thanh toán '!M$1335:N$6972,2,0)</f>
        <v>518078</v>
      </c>
      <c r="O2706" s="61">
        <f t="shared" si="129"/>
        <v>0</v>
      </c>
    </row>
    <row r="2707" spans="1:15" hidden="1" x14ac:dyDescent="0.3">
      <c r="A2707" s="18">
        <v>2023</v>
      </c>
      <c r="B2707" s="19" t="s">
        <v>16576</v>
      </c>
      <c r="C2707" s="19">
        <f t="shared" si="127"/>
        <v>19231</v>
      </c>
      <c r="D2707" s="19" t="s">
        <v>13350</v>
      </c>
      <c r="E2707" s="24" t="s">
        <v>16563</v>
      </c>
      <c r="F2707" s="18">
        <f t="shared" si="128"/>
        <v>4</v>
      </c>
      <c r="G2707" s="23" t="s">
        <v>12396</v>
      </c>
      <c r="H2707" s="23" t="s">
        <v>13503</v>
      </c>
      <c r="I2707" s="19" t="s">
        <v>12397</v>
      </c>
      <c r="J2707" s="41">
        <v>882000</v>
      </c>
      <c r="K2707" s="42">
        <v>0.1</v>
      </c>
      <c r="L2707" s="41">
        <v>88200</v>
      </c>
      <c r="M2707" s="41">
        <v>970200</v>
      </c>
      <c r="N2707">
        <f>+VLOOKUP(C2707,'Thanh toán '!M$1335:N$6972,2,0)</f>
        <v>970200</v>
      </c>
      <c r="O2707" s="61">
        <f t="shared" si="129"/>
        <v>0</v>
      </c>
    </row>
    <row r="2708" spans="1:15" hidden="1" x14ac:dyDescent="0.3">
      <c r="A2708" s="18">
        <v>2023</v>
      </c>
      <c r="B2708" s="19" t="s">
        <v>16577</v>
      </c>
      <c r="C2708" s="19">
        <f t="shared" si="127"/>
        <v>19232</v>
      </c>
      <c r="D2708" s="19" t="s">
        <v>13350</v>
      </c>
      <c r="E2708" s="24" t="s">
        <v>16563</v>
      </c>
      <c r="F2708" s="18">
        <f t="shared" si="128"/>
        <v>4</v>
      </c>
      <c r="G2708" s="23" t="s">
        <v>12396</v>
      </c>
      <c r="H2708" s="23" t="s">
        <v>13503</v>
      </c>
      <c r="I2708" s="19" t="s">
        <v>12397</v>
      </c>
      <c r="J2708" s="41">
        <v>1517775</v>
      </c>
      <c r="K2708" s="42">
        <v>0.10000032942959267</v>
      </c>
      <c r="L2708" s="41">
        <v>151778</v>
      </c>
      <c r="M2708" s="41">
        <v>1669553</v>
      </c>
      <c r="N2708">
        <f>+VLOOKUP(C2708,'Thanh toán '!M$1335:N$6972,2,0)</f>
        <v>1669553</v>
      </c>
      <c r="O2708" s="61">
        <f t="shared" si="129"/>
        <v>0</v>
      </c>
    </row>
    <row r="2709" spans="1:15" hidden="1" x14ac:dyDescent="0.3">
      <c r="A2709" s="18">
        <v>2023</v>
      </c>
      <c r="B2709" s="19" t="s">
        <v>16578</v>
      </c>
      <c r="C2709" s="19">
        <f t="shared" si="127"/>
        <v>19235</v>
      </c>
      <c r="D2709" s="19" t="s">
        <v>13350</v>
      </c>
      <c r="E2709" s="24" t="s">
        <v>16563</v>
      </c>
      <c r="F2709" s="18">
        <f t="shared" si="128"/>
        <v>4</v>
      </c>
      <c r="G2709" s="23" t="s">
        <v>11799</v>
      </c>
      <c r="H2709" s="23" t="s">
        <v>14698</v>
      </c>
      <c r="I2709" s="19" t="s">
        <v>11725</v>
      </c>
      <c r="J2709" s="41">
        <v>368978</v>
      </c>
      <c r="K2709" s="42">
        <v>0.10000054203773667</v>
      </c>
      <c r="L2709" s="41">
        <v>36898</v>
      </c>
      <c r="M2709" s="41">
        <v>405876</v>
      </c>
      <c r="N2709">
        <f>+VLOOKUP(C2709,'Thanh toán '!M$1335:N$6972,2,0)</f>
        <v>405876</v>
      </c>
      <c r="O2709" s="61">
        <f t="shared" si="129"/>
        <v>0</v>
      </c>
    </row>
    <row r="2710" spans="1:15" hidden="1" x14ac:dyDescent="0.3">
      <c r="A2710" s="18">
        <v>2023</v>
      </c>
      <c r="B2710" s="19" t="s">
        <v>16579</v>
      </c>
      <c r="C2710" s="19">
        <f t="shared" si="127"/>
        <v>19236</v>
      </c>
      <c r="D2710" s="19" t="s">
        <v>13350</v>
      </c>
      <c r="E2710" s="24" t="s">
        <v>16563</v>
      </c>
      <c r="F2710" s="18">
        <f t="shared" si="128"/>
        <v>4</v>
      </c>
      <c r="G2710" s="23" t="s">
        <v>11799</v>
      </c>
      <c r="H2710" s="23" t="s">
        <v>13469</v>
      </c>
      <c r="I2710" s="19" t="s">
        <v>11725</v>
      </c>
      <c r="J2710" s="41">
        <v>368978</v>
      </c>
      <c r="K2710" s="42">
        <v>0.10000054203773667</v>
      </c>
      <c r="L2710" s="41">
        <v>36898</v>
      </c>
      <c r="M2710" s="41">
        <v>405876</v>
      </c>
      <c r="N2710">
        <f>+VLOOKUP(C2710,'Thanh toán '!M$1335:N$6972,2,0)</f>
        <v>405876</v>
      </c>
      <c r="O2710" s="61">
        <f t="shared" si="129"/>
        <v>0</v>
      </c>
    </row>
    <row r="2711" spans="1:15" hidden="1" x14ac:dyDescent="0.3">
      <c r="A2711" s="18">
        <v>2023</v>
      </c>
      <c r="B2711" s="19" t="s">
        <v>16580</v>
      </c>
      <c r="C2711" s="19">
        <f t="shared" si="127"/>
        <v>19246</v>
      </c>
      <c r="D2711" s="19" t="s">
        <v>13350</v>
      </c>
      <c r="E2711" s="24" t="s">
        <v>16563</v>
      </c>
      <c r="F2711" s="18">
        <f t="shared" si="128"/>
        <v>4</v>
      </c>
      <c r="G2711" s="23" t="s">
        <v>12282</v>
      </c>
      <c r="H2711" s="23" t="s">
        <v>12282</v>
      </c>
      <c r="I2711" s="19" t="s">
        <v>12283</v>
      </c>
      <c r="J2711" s="41">
        <v>4098995</v>
      </c>
      <c r="K2711" s="42">
        <v>0.10000012198111977</v>
      </c>
      <c r="L2711" s="41">
        <v>409900</v>
      </c>
      <c r="M2711" s="41">
        <v>4508895</v>
      </c>
      <c r="N2711">
        <f>+VLOOKUP(C2711,'Thanh toán '!M$1335:N$6972,2,0)</f>
        <v>4508895</v>
      </c>
      <c r="O2711" s="61">
        <f t="shared" si="129"/>
        <v>0</v>
      </c>
    </row>
    <row r="2712" spans="1:15" hidden="1" x14ac:dyDescent="0.3">
      <c r="A2712" s="18">
        <v>2023</v>
      </c>
      <c r="B2712" s="19" t="s">
        <v>16581</v>
      </c>
      <c r="C2712" s="19">
        <f t="shared" si="127"/>
        <v>19247</v>
      </c>
      <c r="D2712" s="19" t="s">
        <v>13350</v>
      </c>
      <c r="E2712" s="24" t="s">
        <v>16563</v>
      </c>
      <c r="F2712" s="18">
        <f t="shared" si="128"/>
        <v>4</v>
      </c>
      <c r="G2712" s="23" t="s">
        <v>11799</v>
      </c>
      <c r="H2712" s="23" t="s">
        <v>13880</v>
      </c>
      <c r="I2712" s="19" t="s">
        <v>11725</v>
      </c>
      <c r="J2712" s="41">
        <v>737312</v>
      </c>
      <c r="K2712" s="42">
        <v>9.9999728744412139E-2</v>
      </c>
      <c r="L2712" s="41">
        <v>73731</v>
      </c>
      <c r="M2712" s="41">
        <v>811043</v>
      </c>
      <c r="N2712">
        <f>+VLOOKUP(C2712,'Thanh toán '!M$1335:N$6972,2,0)</f>
        <v>811043</v>
      </c>
      <c r="O2712" s="61">
        <f t="shared" si="129"/>
        <v>0</v>
      </c>
    </row>
    <row r="2713" spans="1:15" hidden="1" x14ac:dyDescent="0.3">
      <c r="A2713" s="18">
        <v>2023</v>
      </c>
      <c r="B2713" s="19" t="s">
        <v>16582</v>
      </c>
      <c r="C2713" s="19">
        <f t="shared" si="127"/>
        <v>19248</v>
      </c>
      <c r="D2713" s="19" t="s">
        <v>13350</v>
      </c>
      <c r="E2713" s="24" t="s">
        <v>16563</v>
      </c>
      <c r="F2713" s="18">
        <f t="shared" si="128"/>
        <v>4</v>
      </c>
      <c r="G2713" s="23" t="s">
        <v>11799</v>
      </c>
      <c r="H2713" s="23" t="s">
        <v>13536</v>
      </c>
      <c r="I2713" s="19" t="s">
        <v>11725</v>
      </c>
      <c r="J2713" s="41">
        <v>555290</v>
      </c>
      <c r="K2713" s="42">
        <v>0.1</v>
      </c>
      <c r="L2713" s="41">
        <v>55529</v>
      </c>
      <c r="M2713" s="41">
        <v>610819</v>
      </c>
      <c r="N2713">
        <f>+VLOOKUP(C2713,'Thanh toán '!M$1335:N$6972,2,0)</f>
        <v>610819</v>
      </c>
      <c r="O2713" s="61">
        <f t="shared" si="129"/>
        <v>0</v>
      </c>
    </row>
    <row r="2714" spans="1:15" hidden="1" x14ac:dyDescent="0.3">
      <c r="A2714" s="18">
        <v>2023</v>
      </c>
      <c r="B2714" s="19" t="s">
        <v>16583</v>
      </c>
      <c r="C2714" s="19">
        <f t="shared" si="127"/>
        <v>19249</v>
      </c>
      <c r="D2714" s="19" t="s">
        <v>13350</v>
      </c>
      <c r="E2714" s="24" t="s">
        <v>16563</v>
      </c>
      <c r="F2714" s="18">
        <f t="shared" si="128"/>
        <v>4</v>
      </c>
      <c r="G2714" s="23" t="s">
        <v>11799</v>
      </c>
      <c r="H2714" s="23" t="s">
        <v>13524</v>
      </c>
      <c r="I2714" s="19" t="s">
        <v>11725</v>
      </c>
      <c r="J2714" s="41">
        <v>357198</v>
      </c>
      <c r="K2714" s="42">
        <v>0.10000055991354935</v>
      </c>
      <c r="L2714" s="41">
        <v>35720</v>
      </c>
      <c r="M2714" s="41">
        <v>392918</v>
      </c>
      <c r="N2714">
        <f>+VLOOKUP(C2714,'Thanh toán '!M$1335:N$6972,2,0)</f>
        <v>392918</v>
      </c>
      <c r="O2714" s="61">
        <f t="shared" si="129"/>
        <v>0</v>
      </c>
    </row>
    <row r="2715" spans="1:15" hidden="1" x14ac:dyDescent="0.3">
      <c r="A2715" s="18">
        <v>2023</v>
      </c>
      <c r="B2715" s="19" t="s">
        <v>16584</v>
      </c>
      <c r="C2715" s="19">
        <f t="shared" si="127"/>
        <v>19251</v>
      </c>
      <c r="D2715" s="19" t="s">
        <v>13350</v>
      </c>
      <c r="E2715" s="24" t="s">
        <v>16563</v>
      </c>
      <c r="F2715" s="18">
        <f t="shared" si="128"/>
        <v>4</v>
      </c>
      <c r="G2715" s="23" t="s">
        <v>11860</v>
      </c>
      <c r="H2715" s="23" t="s">
        <v>14325</v>
      </c>
      <c r="I2715" s="19" t="s">
        <v>11719</v>
      </c>
      <c r="J2715" s="41">
        <v>1761170</v>
      </c>
      <c r="K2715" s="42">
        <v>0.1</v>
      </c>
      <c r="L2715" s="41">
        <v>176117</v>
      </c>
      <c r="M2715" s="41">
        <v>1937287</v>
      </c>
      <c r="N2715">
        <f>+VLOOKUP(C2715,'Thanh toán '!M$1335:N$6972,2,0)</f>
        <v>1937287</v>
      </c>
      <c r="O2715" s="61">
        <f t="shared" si="129"/>
        <v>0</v>
      </c>
    </row>
    <row r="2716" spans="1:15" hidden="1" x14ac:dyDescent="0.3">
      <c r="A2716" s="18">
        <v>2023</v>
      </c>
      <c r="B2716" s="19" t="s">
        <v>16585</v>
      </c>
      <c r="C2716" s="19">
        <f t="shared" si="127"/>
        <v>19253</v>
      </c>
      <c r="D2716" s="19" t="s">
        <v>13350</v>
      </c>
      <c r="E2716" s="24" t="s">
        <v>16563</v>
      </c>
      <c r="F2716" s="18">
        <f t="shared" si="128"/>
        <v>4</v>
      </c>
      <c r="G2716" s="23" t="s">
        <v>11799</v>
      </c>
      <c r="H2716" s="23" t="s">
        <v>13577</v>
      </c>
      <c r="I2716" s="19" t="s">
        <v>11725</v>
      </c>
      <c r="J2716" s="41">
        <v>1007402</v>
      </c>
      <c r="K2716" s="42">
        <v>9.9999801469522601E-2</v>
      </c>
      <c r="L2716" s="41">
        <v>100740</v>
      </c>
      <c r="M2716" s="41">
        <v>1108142</v>
      </c>
      <c r="N2716">
        <f>+VLOOKUP(C2716,'Thanh toán '!M$1335:N$6972,2,0)</f>
        <v>1108142</v>
      </c>
      <c r="O2716" s="61">
        <f t="shared" si="129"/>
        <v>0</v>
      </c>
    </row>
    <row r="2717" spans="1:15" hidden="1" x14ac:dyDescent="0.3">
      <c r="A2717" s="18">
        <v>2023</v>
      </c>
      <c r="B2717" s="19" t="s">
        <v>16586</v>
      </c>
      <c r="C2717" s="19">
        <f t="shared" si="127"/>
        <v>19254</v>
      </c>
      <c r="D2717" s="19" t="s">
        <v>13350</v>
      </c>
      <c r="E2717" s="24" t="s">
        <v>16563</v>
      </c>
      <c r="F2717" s="18">
        <f t="shared" si="128"/>
        <v>4</v>
      </c>
      <c r="G2717" s="23" t="s">
        <v>11799</v>
      </c>
      <c r="H2717" s="23" t="s">
        <v>16587</v>
      </c>
      <c r="I2717" s="19" t="s">
        <v>11725</v>
      </c>
      <c r="J2717" s="41">
        <v>840918</v>
      </c>
      <c r="K2717" s="42">
        <v>0.10000023783531807</v>
      </c>
      <c r="L2717" s="41">
        <v>84092</v>
      </c>
      <c r="M2717" s="41">
        <v>925010</v>
      </c>
      <c r="N2717">
        <f>+VLOOKUP(C2717,'Thanh toán '!M$1335:N$6972,2,0)</f>
        <v>925010</v>
      </c>
      <c r="O2717" s="61">
        <f t="shared" si="129"/>
        <v>0</v>
      </c>
    </row>
    <row r="2718" spans="1:15" hidden="1" x14ac:dyDescent="0.3">
      <c r="A2718" s="18">
        <v>2023</v>
      </c>
      <c r="B2718" s="19" t="s">
        <v>16588</v>
      </c>
      <c r="C2718" s="19">
        <f t="shared" si="127"/>
        <v>19255</v>
      </c>
      <c r="D2718" s="19" t="s">
        <v>13350</v>
      </c>
      <c r="E2718" s="24" t="s">
        <v>16563</v>
      </c>
      <c r="F2718" s="18">
        <f t="shared" si="128"/>
        <v>4</v>
      </c>
      <c r="G2718" s="23" t="s">
        <v>11799</v>
      </c>
      <c r="H2718" s="23" t="s">
        <v>16366</v>
      </c>
      <c r="I2718" s="19" t="s">
        <v>11725</v>
      </c>
      <c r="J2718" s="41">
        <v>1584645</v>
      </c>
      <c r="K2718" s="42">
        <v>0.10000031552808358</v>
      </c>
      <c r="L2718" s="41">
        <v>158465</v>
      </c>
      <c r="M2718" s="41">
        <v>1743110</v>
      </c>
      <c r="N2718">
        <f>+VLOOKUP(C2718,'Thanh toán '!M$1335:N$6972,2,0)</f>
        <v>1743110</v>
      </c>
      <c r="O2718" s="61">
        <f t="shared" si="129"/>
        <v>0</v>
      </c>
    </row>
    <row r="2719" spans="1:15" hidden="1" x14ac:dyDescent="0.3">
      <c r="A2719" s="18">
        <v>2023</v>
      </c>
      <c r="B2719" s="19" t="s">
        <v>16589</v>
      </c>
      <c r="C2719" s="19">
        <f t="shared" si="127"/>
        <v>19256</v>
      </c>
      <c r="D2719" s="19" t="s">
        <v>13350</v>
      </c>
      <c r="E2719" s="24" t="s">
        <v>16563</v>
      </c>
      <c r="F2719" s="18">
        <f t="shared" si="128"/>
        <v>4</v>
      </c>
      <c r="G2719" s="23" t="s">
        <v>11799</v>
      </c>
      <c r="H2719" s="23" t="s">
        <v>15380</v>
      </c>
      <c r="I2719" s="19" t="s">
        <v>11725</v>
      </c>
      <c r="J2719" s="41">
        <v>1299390</v>
      </c>
      <c r="K2719" s="42">
        <v>0.1</v>
      </c>
      <c r="L2719" s="41">
        <v>129939</v>
      </c>
      <c r="M2719" s="41">
        <v>1429329</v>
      </c>
      <c r="N2719">
        <f>+VLOOKUP(C2719,'Thanh toán '!M$1335:N$6972,2,0)</f>
        <v>1429329</v>
      </c>
      <c r="O2719" s="61">
        <f t="shared" si="129"/>
        <v>0</v>
      </c>
    </row>
    <row r="2720" spans="1:15" hidden="1" x14ac:dyDescent="0.3">
      <c r="A2720" s="18">
        <v>2023</v>
      </c>
      <c r="B2720" s="19" t="s">
        <v>16590</v>
      </c>
      <c r="C2720" s="19">
        <f t="shared" si="127"/>
        <v>19257</v>
      </c>
      <c r="D2720" s="19" t="s">
        <v>13350</v>
      </c>
      <c r="E2720" s="24" t="s">
        <v>16563</v>
      </c>
      <c r="F2720" s="18">
        <f t="shared" si="128"/>
        <v>4</v>
      </c>
      <c r="G2720" s="23" t="s">
        <v>11799</v>
      </c>
      <c r="H2720" s="23" t="s">
        <v>13682</v>
      </c>
      <c r="I2720" s="19" t="s">
        <v>11725</v>
      </c>
      <c r="J2720" s="41">
        <v>555290</v>
      </c>
      <c r="K2720" s="42">
        <v>0.1</v>
      </c>
      <c r="L2720" s="41">
        <v>55529</v>
      </c>
      <c r="M2720" s="41">
        <v>610819</v>
      </c>
      <c r="N2720">
        <f>+VLOOKUP(C2720,'Thanh toán '!M$1335:N$6972,2,0)</f>
        <v>610819</v>
      </c>
      <c r="O2720" s="61">
        <f t="shared" si="129"/>
        <v>0</v>
      </c>
    </row>
    <row r="2721" spans="1:15" hidden="1" x14ac:dyDescent="0.3">
      <c r="A2721" s="18">
        <v>2023</v>
      </c>
      <c r="B2721" s="19" t="s">
        <v>16591</v>
      </c>
      <c r="C2721" s="19">
        <f t="shared" si="127"/>
        <v>19260</v>
      </c>
      <c r="D2721" s="19" t="s">
        <v>13350</v>
      </c>
      <c r="E2721" s="24" t="s">
        <v>16563</v>
      </c>
      <c r="F2721" s="18">
        <f t="shared" si="128"/>
        <v>4</v>
      </c>
      <c r="G2721" s="23" t="s">
        <v>11799</v>
      </c>
      <c r="H2721" s="23" t="s">
        <v>13639</v>
      </c>
      <c r="I2721" s="19" t="s">
        <v>11725</v>
      </c>
      <c r="J2721" s="41">
        <v>653436</v>
      </c>
      <c r="K2721" s="42">
        <v>0.10000061214870316</v>
      </c>
      <c r="L2721" s="41">
        <v>65344</v>
      </c>
      <c r="M2721" s="41">
        <v>718780</v>
      </c>
      <c r="N2721">
        <f>+VLOOKUP(C2721,'Thanh toán '!M$1335:N$6972,2,0)</f>
        <v>718780</v>
      </c>
      <c r="O2721" s="61">
        <f t="shared" si="129"/>
        <v>0</v>
      </c>
    </row>
    <row r="2722" spans="1:15" hidden="1" x14ac:dyDescent="0.3">
      <c r="A2722" s="18">
        <v>2023</v>
      </c>
      <c r="B2722" s="19" t="s">
        <v>16592</v>
      </c>
      <c r="C2722" s="19">
        <f t="shared" si="127"/>
        <v>19261</v>
      </c>
      <c r="D2722" s="19" t="s">
        <v>13350</v>
      </c>
      <c r="E2722" s="24" t="s">
        <v>16563</v>
      </c>
      <c r="F2722" s="18">
        <f t="shared" si="128"/>
        <v>4</v>
      </c>
      <c r="G2722" s="23" t="s">
        <v>12581</v>
      </c>
      <c r="H2722" s="23" t="s">
        <v>12581</v>
      </c>
      <c r="I2722" s="19" t="s">
        <v>12582</v>
      </c>
      <c r="J2722" s="41">
        <v>1981535</v>
      </c>
      <c r="K2722" s="42">
        <v>0.10000025232963335</v>
      </c>
      <c r="L2722" s="41">
        <v>198154</v>
      </c>
      <c r="M2722" s="41">
        <v>2179689</v>
      </c>
      <c r="N2722">
        <f>+VLOOKUP(C2722,'Thanh toán '!M$1335:N$6972,2,0)</f>
        <v>2179689</v>
      </c>
      <c r="O2722" s="61">
        <f t="shared" si="129"/>
        <v>0</v>
      </c>
    </row>
    <row r="2723" spans="1:15" hidden="1" x14ac:dyDescent="0.3">
      <c r="A2723" s="18">
        <v>2023</v>
      </c>
      <c r="B2723" s="19" t="s">
        <v>16593</v>
      </c>
      <c r="C2723" s="19">
        <f t="shared" si="127"/>
        <v>19262</v>
      </c>
      <c r="D2723" s="19" t="s">
        <v>13350</v>
      </c>
      <c r="E2723" s="24" t="s">
        <v>16563</v>
      </c>
      <c r="F2723" s="18">
        <f t="shared" si="128"/>
        <v>4</v>
      </c>
      <c r="G2723" s="23" t="s">
        <v>11799</v>
      </c>
      <c r="H2723" s="23" t="s">
        <v>13532</v>
      </c>
      <c r="I2723" s="19" t="s">
        <v>11725</v>
      </c>
      <c r="J2723" s="41">
        <v>976307</v>
      </c>
      <c r="K2723" s="42">
        <v>0.10000030728039438</v>
      </c>
      <c r="L2723" s="41">
        <v>97631</v>
      </c>
      <c r="M2723" s="41">
        <v>1073938</v>
      </c>
      <c r="N2723">
        <f>+VLOOKUP(C2723,'Thanh toán '!M$1335:N$6972,2,0)</f>
        <v>1073938</v>
      </c>
      <c r="O2723" s="61">
        <f t="shared" si="129"/>
        <v>0</v>
      </c>
    </row>
    <row r="2724" spans="1:15" hidden="1" x14ac:dyDescent="0.3">
      <c r="A2724" s="18">
        <v>2023</v>
      </c>
      <c r="B2724" s="19" t="s">
        <v>16594</v>
      </c>
      <c r="C2724" s="19">
        <f t="shared" si="127"/>
        <v>19263</v>
      </c>
      <c r="D2724" s="19" t="s">
        <v>13350</v>
      </c>
      <c r="E2724" s="24" t="s">
        <v>16563</v>
      </c>
      <c r="F2724" s="18">
        <f t="shared" si="128"/>
        <v>4</v>
      </c>
      <c r="G2724" s="23" t="s">
        <v>12565</v>
      </c>
      <c r="H2724" s="23" t="s">
        <v>12565</v>
      </c>
      <c r="I2724" s="19" t="s">
        <v>12566</v>
      </c>
      <c r="J2724" s="41">
        <v>848400</v>
      </c>
      <c r="K2724" s="42">
        <v>0.1</v>
      </c>
      <c r="L2724" s="41">
        <v>84840</v>
      </c>
      <c r="M2724" s="41">
        <v>933240</v>
      </c>
      <c r="N2724">
        <f>+VLOOKUP(C2724,'Thanh toán '!M$1335:N$6972,2,0)</f>
        <v>933240</v>
      </c>
      <c r="O2724" s="61">
        <f t="shared" si="129"/>
        <v>0</v>
      </c>
    </row>
    <row r="2725" spans="1:15" hidden="1" x14ac:dyDescent="0.3">
      <c r="A2725" s="18">
        <v>2023</v>
      </c>
      <c r="B2725" s="19" t="s">
        <v>16595</v>
      </c>
      <c r="C2725" s="19">
        <f t="shared" si="127"/>
        <v>19264</v>
      </c>
      <c r="D2725" s="19" t="s">
        <v>13350</v>
      </c>
      <c r="E2725" s="24" t="s">
        <v>16563</v>
      </c>
      <c r="F2725" s="18">
        <f t="shared" si="128"/>
        <v>4</v>
      </c>
      <c r="G2725" s="23" t="s">
        <v>12293</v>
      </c>
      <c r="H2725" s="23" t="s">
        <v>12293</v>
      </c>
      <c r="I2725" s="19" t="s">
        <v>12294</v>
      </c>
      <c r="J2725" s="41">
        <v>424200</v>
      </c>
      <c r="K2725" s="42">
        <v>0.1</v>
      </c>
      <c r="L2725" s="41">
        <v>42420</v>
      </c>
      <c r="M2725" s="41">
        <v>466620</v>
      </c>
      <c r="N2725">
        <f>+VLOOKUP(C2725,'Thanh toán '!M$1335:N$6972,2,0)</f>
        <v>466620</v>
      </c>
      <c r="O2725" s="61">
        <f t="shared" si="129"/>
        <v>0</v>
      </c>
    </row>
    <row r="2726" spans="1:15" hidden="1" x14ac:dyDescent="0.3">
      <c r="A2726" s="18">
        <v>2023</v>
      </c>
      <c r="B2726" s="19" t="s">
        <v>16596</v>
      </c>
      <c r="C2726" s="19">
        <f t="shared" si="127"/>
        <v>19265</v>
      </c>
      <c r="D2726" s="19" t="s">
        <v>13350</v>
      </c>
      <c r="E2726" s="24" t="s">
        <v>16563</v>
      </c>
      <c r="F2726" s="18">
        <f t="shared" si="128"/>
        <v>4</v>
      </c>
      <c r="G2726" s="23" t="s">
        <v>12263</v>
      </c>
      <c r="H2726" s="23" t="s">
        <v>12263</v>
      </c>
      <c r="I2726" s="19" t="s">
        <v>12264</v>
      </c>
      <c r="J2726" s="41">
        <v>3815330</v>
      </c>
      <c r="K2726" s="42">
        <v>0.1</v>
      </c>
      <c r="L2726" s="41">
        <v>381533</v>
      </c>
      <c r="M2726" s="41">
        <v>4196863</v>
      </c>
      <c r="N2726">
        <f>+VLOOKUP(C2726,'Thanh toán '!M$1335:N$6972,2,0)</f>
        <v>4196863</v>
      </c>
      <c r="O2726" s="61">
        <f t="shared" si="129"/>
        <v>0</v>
      </c>
    </row>
    <row r="2727" spans="1:15" hidden="1" x14ac:dyDescent="0.3">
      <c r="A2727" s="18">
        <v>2023</v>
      </c>
      <c r="B2727" s="19" t="s">
        <v>16597</v>
      </c>
      <c r="C2727" s="19">
        <f t="shared" si="127"/>
        <v>19266</v>
      </c>
      <c r="D2727" s="19" t="s">
        <v>13350</v>
      </c>
      <c r="E2727" s="24" t="s">
        <v>16563</v>
      </c>
      <c r="F2727" s="18">
        <f t="shared" si="128"/>
        <v>4</v>
      </c>
      <c r="G2727" s="23" t="s">
        <v>12549</v>
      </c>
      <c r="H2727" s="23" t="s">
        <v>12549</v>
      </c>
      <c r="I2727" s="19" t="s">
        <v>12550</v>
      </c>
      <c r="J2727" s="41">
        <v>3035550</v>
      </c>
      <c r="K2727" s="42">
        <v>0.1</v>
      </c>
      <c r="L2727" s="41">
        <v>303555</v>
      </c>
      <c r="M2727" s="41">
        <v>3339105</v>
      </c>
      <c r="N2727">
        <f>+VLOOKUP(C2727,'Thanh toán '!M$1335:N$6972,2,0)</f>
        <v>3339105</v>
      </c>
      <c r="O2727" s="61">
        <f t="shared" si="129"/>
        <v>0</v>
      </c>
    </row>
    <row r="2728" spans="1:15" hidden="1" x14ac:dyDescent="0.3">
      <c r="A2728" s="18">
        <v>2023</v>
      </c>
      <c r="B2728" s="19" t="s">
        <v>16598</v>
      </c>
      <c r="C2728" s="19">
        <f t="shared" si="127"/>
        <v>19267</v>
      </c>
      <c r="D2728" s="19" t="s">
        <v>13350</v>
      </c>
      <c r="E2728" s="24" t="s">
        <v>16563</v>
      </c>
      <c r="F2728" s="18">
        <f t="shared" si="128"/>
        <v>4</v>
      </c>
      <c r="G2728" s="23" t="s">
        <v>12565</v>
      </c>
      <c r="H2728" s="23" t="s">
        <v>12565</v>
      </c>
      <c r="I2728" s="19" t="s">
        <v>12566</v>
      </c>
      <c r="J2728" s="41">
        <v>1211320</v>
      </c>
      <c r="K2728" s="42">
        <v>0.1</v>
      </c>
      <c r="L2728" s="41">
        <v>121132</v>
      </c>
      <c r="M2728" s="41">
        <v>1332452</v>
      </c>
      <c r="N2728">
        <f>+VLOOKUP(C2728,'Thanh toán '!M$1335:N$6972,2,0)</f>
        <v>1332452</v>
      </c>
      <c r="O2728" s="61">
        <f t="shared" si="129"/>
        <v>0</v>
      </c>
    </row>
    <row r="2729" spans="1:15" hidden="1" x14ac:dyDescent="0.3">
      <c r="A2729" s="18">
        <v>2023</v>
      </c>
      <c r="B2729" s="19" t="s">
        <v>16599</v>
      </c>
      <c r="C2729" s="19">
        <f t="shared" si="127"/>
        <v>19268</v>
      </c>
      <c r="D2729" s="19" t="s">
        <v>13350</v>
      </c>
      <c r="E2729" s="24" t="s">
        <v>16563</v>
      </c>
      <c r="F2729" s="18">
        <f t="shared" si="128"/>
        <v>4</v>
      </c>
      <c r="G2729" s="23" t="s">
        <v>12309</v>
      </c>
      <c r="H2729" s="23" t="s">
        <v>12309</v>
      </c>
      <c r="I2729" s="19" t="s">
        <v>12310</v>
      </c>
      <c r="J2729" s="41">
        <v>5561280</v>
      </c>
      <c r="K2729" s="42">
        <v>0.1</v>
      </c>
      <c r="L2729" s="41">
        <v>556128</v>
      </c>
      <c r="M2729" s="41">
        <v>6117408</v>
      </c>
      <c r="N2729">
        <f>+VLOOKUP(C2729,'Thanh toán '!M$1335:N$6972,2,0)</f>
        <v>6117408</v>
      </c>
      <c r="O2729" s="61">
        <f t="shared" si="129"/>
        <v>0</v>
      </c>
    </row>
    <row r="2730" spans="1:15" hidden="1" x14ac:dyDescent="0.3">
      <c r="A2730" s="18">
        <v>2023</v>
      </c>
      <c r="B2730" s="19" t="s">
        <v>16600</v>
      </c>
      <c r="C2730" s="19">
        <f t="shared" si="127"/>
        <v>19269</v>
      </c>
      <c r="D2730" s="19" t="s">
        <v>13350</v>
      </c>
      <c r="E2730" s="24" t="s">
        <v>16563</v>
      </c>
      <c r="F2730" s="18">
        <f t="shared" si="128"/>
        <v>4</v>
      </c>
      <c r="G2730" s="23" t="s">
        <v>12293</v>
      </c>
      <c r="H2730" s="23" t="s">
        <v>12293</v>
      </c>
      <c r="I2730" s="19" t="s">
        <v>12294</v>
      </c>
      <c r="J2730" s="41">
        <v>7343100</v>
      </c>
      <c r="K2730" s="42">
        <v>0.1</v>
      </c>
      <c r="L2730" s="41">
        <v>734310</v>
      </c>
      <c r="M2730" s="41">
        <v>8077410</v>
      </c>
      <c r="N2730">
        <f>+VLOOKUP(C2730,'Thanh toán '!M$1335:N$6972,2,0)</f>
        <v>8077410</v>
      </c>
      <c r="O2730" s="61">
        <f t="shared" si="129"/>
        <v>0</v>
      </c>
    </row>
    <row r="2731" spans="1:15" hidden="1" x14ac:dyDescent="0.3">
      <c r="A2731" s="43">
        <v>2023</v>
      </c>
      <c r="B2731" s="44" t="s">
        <v>16601</v>
      </c>
      <c r="C2731" s="19">
        <f t="shared" si="127"/>
        <v>19270</v>
      </c>
      <c r="D2731" s="44" t="s">
        <v>13350</v>
      </c>
      <c r="E2731" s="45" t="s">
        <v>16563</v>
      </c>
      <c r="F2731" s="18">
        <f t="shared" si="128"/>
        <v>4</v>
      </c>
      <c r="G2731" s="46" t="s">
        <v>12293</v>
      </c>
      <c r="H2731" s="46" t="s">
        <v>12293</v>
      </c>
      <c r="I2731" s="44" t="s">
        <v>12294</v>
      </c>
      <c r="J2731" s="47">
        <v>1796607</v>
      </c>
      <c r="K2731" s="48">
        <v>0.10000016698142665</v>
      </c>
      <c r="L2731" s="47">
        <v>179661</v>
      </c>
      <c r="M2731" s="47">
        <v>1976268</v>
      </c>
      <c r="N2731">
        <f>+VLOOKUP(C2731,'Thanh toán '!M$1335:N$6972,2,0)</f>
        <v>1976268</v>
      </c>
      <c r="O2731" s="61">
        <f t="shared" si="129"/>
        <v>0</v>
      </c>
    </row>
    <row r="2732" spans="1:15" hidden="1" x14ac:dyDescent="0.3">
      <c r="A2732" s="18">
        <v>2023</v>
      </c>
      <c r="B2732" s="19" t="s">
        <v>16602</v>
      </c>
      <c r="C2732" s="19">
        <f t="shared" si="127"/>
        <v>19276</v>
      </c>
      <c r="D2732" s="19" t="s">
        <v>13350</v>
      </c>
      <c r="E2732" s="24" t="s">
        <v>16603</v>
      </c>
      <c r="F2732" s="18">
        <f t="shared" si="128"/>
        <v>4</v>
      </c>
      <c r="G2732" s="23" t="s">
        <v>11799</v>
      </c>
      <c r="H2732" s="23" t="s">
        <v>13597</v>
      </c>
      <c r="I2732" s="19" t="s">
        <v>11725</v>
      </c>
      <c r="J2732" s="41">
        <v>910040</v>
      </c>
      <c r="K2732" s="42">
        <v>0.1</v>
      </c>
      <c r="L2732" s="41">
        <v>91004</v>
      </c>
      <c r="M2732" s="41">
        <v>1001044</v>
      </c>
      <c r="N2732">
        <f>+VLOOKUP(C2732,'Thanh toán '!M$1335:N$6972,2,0)</f>
        <v>1001044</v>
      </c>
      <c r="O2732" s="61">
        <f t="shared" si="129"/>
        <v>0</v>
      </c>
    </row>
    <row r="2733" spans="1:15" hidden="1" x14ac:dyDescent="0.3">
      <c r="A2733" s="18">
        <v>2023</v>
      </c>
      <c r="B2733" s="19" t="s">
        <v>16604</v>
      </c>
      <c r="C2733" s="19">
        <f t="shared" si="127"/>
        <v>19277</v>
      </c>
      <c r="D2733" s="19" t="s">
        <v>13350</v>
      </c>
      <c r="E2733" s="24" t="s">
        <v>16603</v>
      </c>
      <c r="F2733" s="18">
        <f t="shared" si="128"/>
        <v>4</v>
      </c>
      <c r="G2733" s="23" t="s">
        <v>11799</v>
      </c>
      <c r="H2733" s="23" t="s">
        <v>13591</v>
      </c>
      <c r="I2733" s="19" t="s">
        <v>11725</v>
      </c>
      <c r="J2733" s="41">
        <v>811387</v>
      </c>
      <c r="K2733" s="42">
        <v>0.10000036973725239</v>
      </c>
      <c r="L2733" s="41">
        <v>81139</v>
      </c>
      <c r="M2733" s="41">
        <v>892526</v>
      </c>
      <c r="N2733">
        <f>+VLOOKUP(C2733,'Thanh toán '!M$1335:N$6972,2,0)</f>
        <v>892526</v>
      </c>
      <c r="O2733" s="61">
        <f t="shared" si="129"/>
        <v>0</v>
      </c>
    </row>
    <row r="2734" spans="1:15" hidden="1" x14ac:dyDescent="0.3">
      <c r="A2734" s="18">
        <v>2023</v>
      </c>
      <c r="B2734" s="19" t="s">
        <v>16605</v>
      </c>
      <c r="C2734" s="19">
        <f t="shared" si="127"/>
        <v>19278</v>
      </c>
      <c r="D2734" s="19" t="s">
        <v>13350</v>
      </c>
      <c r="E2734" s="24" t="s">
        <v>16603</v>
      </c>
      <c r="F2734" s="18">
        <f t="shared" si="128"/>
        <v>4</v>
      </c>
      <c r="G2734" s="23" t="s">
        <v>11799</v>
      </c>
      <c r="H2734" s="23" t="s">
        <v>13591</v>
      </c>
      <c r="I2734" s="19" t="s">
        <v>11725</v>
      </c>
      <c r="J2734" s="41">
        <v>519120</v>
      </c>
      <c r="K2734" s="42">
        <v>0.1</v>
      </c>
      <c r="L2734" s="41">
        <v>51912</v>
      </c>
      <c r="M2734" s="41">
        <v>571032</v>
      </c>
      <c r="N2734">
        <f>+VLOOKUP(C2734,'Thanh toán '!M$1335:N$6972,2,0)</f>
        <v>571032</v>
      </c>
      <c r="O2734" s="61">
        <f t="shared" si="129"/>
        <v>0</v>
      </c>
    </row>
    <row r="2735" spans="1:15" hidden="1" x14ac:dyDescent="0.3">
      <c r="A2735" s="18">
        <v>2023</v>
      </c>
      <c r="B2735" s="19" t="s">
        <v>16606</v>
      </c>
      <c r="C2735" s="19">
        <f t="shared" si="127"/>
        <v>19280</v>
      </c>
      <c r="D2735" s="19" t="s">
        <v>13350</v>
      </c>
      <c r="E2735" s="24" t="s">
        <v>16603</v>
      </c>
      <c r="F2735" s="18">
        <f t="shared" si="128"/>
        <v>4</v>
      </c>
      <c r="G2735" s="23" t="s">
        <v>11799</v>
      </c>
      <c r="H2735" s="23" t="s">
        <v>13700</v>
      </c>
      <c r="I2735" s="19" t="s">
        <v>11725</v>
      </c>
      <c r="J2735" s="41">
        <v>1170232</v>
      </c>
      <c r="K2735" s="42">
        <v>9.9999829093718171E-2</v>
      </c>
      <c r="L2735" s="41">
        <v>117023</v>
      </c>
      <c r="M2735" s="41">
        <v>1287255</v>
      </c>
      <c r="N2735">
        <f>+VLOOKUP(C2735,'Thanh toán '!M$1335:N$6972,2,0)</f>
        <v>1287255</v>
      </c>
      <c r="O2735" s="61">
        <f t="shared" si="129"/>
        <v>0</v>
      </c>
    </row>
    <row r="2736" spans="1:15" hidden="1" x14ac:dyDescent="0.3">
      <c r="A2736" s="18">
        <v>2023</v>
      </c>
      <c r="B2736" s="19" t="s">
        <v>16607</v>
      </c>
      <c r="C2736" s="19">
        <f t="shared" si="127"/>
        <v>19281</v>
      </c>
      <c r="D2736" s="19" t="s">
        <v>13350</v>
      </c>
      <c r="E2736" s="24" t="s">
        <v>16603</v>
      </c>
      <c r="F2736" s="18">
        <f t="shared" si="128"/>
        <v>4</v>
      </c>
      <c r="G2736" s="23" t="s">
        <v>11799</v>
      </c>
      <c r="H2736" s="23" t="s">
        <v>13673</v>
      </c>
      <c r="I2736" s="19" t="s">
        <v>11725</v>
      </c>
      <c r="J2736" s="41">
        <v>582462</v>
      </c>
      <c r="K2736" s="42">
        <v>9.9999656629960409E-2</v>
      </c>
      <c r="L2736" s="41">
        <v>58246</v>
      </c>
      <c r="M2736" s="41">
        <v>640708</v>
      </c>
      <c r="N2736">
        <f>+VLOOKUP(C2736,'Thanh toán '!M$1335:N$6972,2,0)</f>
        <v>640708</v>
      </c>
      <c r="O2736" s="61">
        <f t="shared" si="129"/>
        <v>0</v>
      </c>
    </row>
    <row r="2737" spans="1:15" hidden="1" x14ac:dyDescent="0.3">
      <c r="A2737" s="18">
        <v>2023</v>
      </c>
      <c r="B2737" s="19" t="s">
        <v>16608</v>
      </c>
      <c r="C2737" s="19">
        <f t="shared" si="127"/>
        <v>19282</v>
      </c>
      <c r="D2737" s="19" t="s">
        <v>13350</v>
      </c>
      <c r="E2737" s="24" t="s">
        <v>16603</v>
      </c>
      <c r="F2737" s="18">
        <f t="shared" si="128"/>
        <v>4</v>
      </c>
      <c r="G2737" s="23" t="s">
        <v>11799</v>
      </c>
      <c r="H2737" s="23" t="s">
        <v>13621</v>
      </c>
      <c r="I2737" s="19" t="s">
        <v>11725</v>
      </c>
      <c r="J2737" s="41">
        <v>950787</v>
      </c>
      <c r="K2737" s="42">
        <v>0.10000031552808358</v>
      </c>
      <c r="L2737" s="41">
        <v>95079</v>
      </c>
      <c r="M2737" s="41">
        <v>1045866</v>
      </c>
      <c r="N2737">
        <f>+VLOOKUP(C2737,'Thanh toán '!M$1335:N$6972,2,0)</f>
        <v>1045866</v>
      </c>
      <c r="O2737" s="61">
        <f t="shared" si="129"/>
        <v>0</v>
      </c>
    </row>
    <row r="2738" spans="1:15" hidden="1" x14ac:dyDescent="0.3">
      <c r="A2738" s="18">
        <v>2023</v>
      </c>
      <c r="B2738" s="19" t="s">
        <v>16609</v>
      </c>
      <c r="C2738" s="19">
        <f t="shared" si="127"/>
        <v>19283</v>
      </c>
      <c r="D2738" s="19" t="s">
        <v>13350</v>
      </c>
      <c r="E2738" s="24" t="s">
        <v>16603</v>
      </c>
      <c r="F2738" s="18">
        <f t="shared" si="128"/>
        <v>4</v>
      </c>
      <c r="G2738" s="23" t="s">
        <v>11799</v>
      </c>
      <c r="H2738" s="23" t="s">
        <v>14974</v>
      </c>
      <c r="I2738" s="19" t="s">
        <v>11725</v>
      </c>
      <c r="J2738" s="41">
        <v>373296</v>
      </c>
      <c r="K2738" s="42">
        <v>0.100001071535725</v>
      </c>
      <c r="L2738" s="41">
        <v>37330</v>
      </c>
      <c r="M2738" s="41">
        <v>410626</v>
      </c>
      <c r="N2738">
        <f>+VLOOKUP(C2738,'Thanh toán '!M$1335:N$6972,2,0)</f>
        <v>410626</v>
      </c>
      <c r="O2738" s="61">
        <f t="shared" si="129"/>
        <v>0</v>
      </c>
    </row>
    <row r="2739" spans="1:15" hidden="1" x14ac:dyDescent="0.3">
      <c r="A2739" s="18">
        <v>2023</v>
      </c>
      <c r="B2739" s="19" t="s">
        <v>16610</v>
      </c>
      <c r="C2739" s="19">
        <f t="shared" si="127"/>
        <v>19284</v>
      </c>
      <c r="D2739" s="19" t="s">
        <v>13350</v>
      </c>
      <c r="E2739" s="24" t="s">
        <v>16603</v>
      </c>
      <c r="F2739" s="18">
        <f t="shared" si="128"/>
        <v>4</v>
      </c>
      <c r="G2739" s="23" t="s">
        <v>11799</v>
      </c>
      <c r="H2739" s="23" t="s">
        <v>14708</v>
      </c>
      <c r="I2739" s="19" t="s">
        <v>11725</v>
      </c>
      <c r="J2739" s="41">
        <v>804377</v>
      </c>
      <c r="K2739" s="42">
        <v>0.10000037295944564</v>
      </c>
      <c r="L2739" s="41">
        <v>80438</v>
      </c>
      <c r="M2739" s="41">
        <v>884815</v>
      </c>
      <c r="N2739">
        <f>+VLOOKUP(C2739,'Thanh toán '!M$1335:N$6972,2,0)</f>
        <v>884815</v>
      </c>
      <c r="O2739" s="61">
        <f t="shared" si="129"/>
        <v>0</v>
      </c>
    </row>
    <row r="2740" spans="1:15" hidden="1" x14ac:dyDescent="0.3">
      <c r="A2740" s="18">
        <v>2023</v>
      </c>
      <c r="B2740" s="19" t="s">
        <v>16611</v>
      </c>
      <c r="C2740" s="19">
        <f t="shared" si="127"/>
        <v>19287</v>
      </c>
      <c r="D2740" s="19" t="s">
        <v>13350</v>
      </c>
      <c r="E2740" s="24" t="s">
        <v>16603</v>
      </c>
      <c r="F2740" s="18">
        <f t="shared" si="128"/>
        <v>4</v>
      </c>
      <c r="G2740" s="23" t="s">
        <v>11799</v>
      </c>
      <c r="H2740" s="23" t="s">
        <v>14059</v>
      </c>
      <c r="I2740" s="19" t="s">
        <v>11725</v>
      </c>
      <c r="J2740" s="41">
        <v>704013</v>
      </c>
      <c r="K2740" s="42">
        <v>9.999957387150521E-2</v>
      </c>
      <c r="L2740" s="41">
        <v>70401</v>
      </c>
      <c r="M2740" s="41">
        <v>774414</v>
      </c>
      <c r="N2740">
        <f>+VLOOKUP(C2740,'Thanh toán '!M$1335:N$6972,2,0)</f>
        <v>774414</v>
      </c>
      <c r="O2740" s="61">
        <f t="shared" si="129"/>
        <v>0</v>
      </c>
    </row>
    <row r="2741" spans="1:15" hidden="1" x14ac:dyDescent="0.3">
      <c r="A2741" s="18">
        <v>2023</v>
      </c>
      <c r="B2741" s="19" t="s">
        <v>16612</v>
      </c>
      <c r="C2741" s="19">
        <f t="shared" si="127"/>
        <v>19288</v>
      </c>
      <c r="D2741" s="19" t="s">
        <v>13350</v>
      </c>
      <c r="E2741" s="24" t="s">
        <v>16603</v>
      </c>
      <c r="F2741" s="18">
        <f t="shared" si="128"/>
        <v>4</v>
      </c>
      <c r="G2741" s="23" t="s">
        <v>11799</v>
      </c>
      <c r="H2741" s="23" t="s">
        <v>13352</v>
      </c>
      <c r="I2741" s="19" t="s">
        <v>11725</v>
      </c>
      <c r="J2741" s="41">
        <v>1342418</v>
      </c>
      <c r="K2741" s="42">
        <v>0.10000014898489144</v>
      </c>
      <c r="L2741" s="41">
        <v>134242</v>
      </c>
      <c r="M2741" s="41">
        <v>1476660</v>
      </c>
      <c r="N2741">
        <f>+VLOOKUP(C2741,'Thanh toán '!M$1335:N$6972,2,0)</f>
        <v>1476660</v>
      </c>
      <c r="O2741" s="61">
        <f t="shared" si="129"/>
        <v>0</v>
      </c>
    </row>
    <row r="2742" spans="1:15" hidden="1" x14ac:dyDescent="0.3">
      <c r="A2742" s="18">
        <v>2023</v>
      </c>
      <c r="B2742" s="19" t="s">
        <v>16613</v>
      </c>
      <c r="C2742" s="19">
        <f t="shared" si="127"/>
        <v>19290</v>
      </c>
      <c r="D2742" s="19" t="s">
        <v>13350</v>
      </c>
      <c r="E2742" s="24" t="s">
        <v>16603</v>
      </c>
      <c r="F2742" s="18">
        <f t="shared" si="128"/>
        <v>4</v>
      </c>
      <c r="G2742" s="23" t="s">
        <v>12200</v>
      </c>
      <c r="H2742" s="23" t="s">
        <v>12200</v>
      </c>
      <c r="I2742" s="19" t="s">
        <v>12201</v>
      </c>
      <c r="J2742" s="41">
        <v>962485</v>
      </c>
      <c r="K2742" s="42">
        <v>0.10000051948861541</v>
      </c>
      <c r="L2742" s="41">
        <v>96249</v>
      </c>
      <c r="M2742" s="41">
        <v>1058734</v>
      </c>
      <c r="N2742">
        <f>+VLOOKUP(C2742,'Thanh toán '!M$1335:N$6972,2,0)</f>
        <v>1058734</v>
      </c>
      <c r="O2742" s="61">
        <f t="shared" si="129"/>
        <v>0</v>
      </c>
    </row>
    <row r="2743" spans="1:15" hidden="1" x14ac:dyDescent="0.3">
      <c r="A2743" s="18">
        <v>2023</v>
      </c>
      <c r="B2743" s="19" t="s">
        <v>16614</v>
      </c>
      <c r="C2743" s="19">
        <f t="shared" si="127"/>
        <v>19291</v>
      </c>
      <c r="D2743" s="19" t="s">
        <v>13350</v>
      </c>
      <c r="E2743" s="24" t="s">
        <v>16603</v>
      </c>
      <c r="F2743" s="18">
        <f t="shared" si="128"/>
        <v>4</v>
      </c>
      <c r="G2743" s="23" t="s">
        <v>11799</v>
      </c>
      <c r="H2743" s="23" t="s">
        <v>13850</v>
      </c>
      <c r="I2743" s="19" t="s">
        <v>11725</v>
      </c>
      <c r="J2743" s="41">
        <v>367155</v>
      </c>
      <c r="K2743" s="42">
        <v>0.10000136182266345</v>
      </c>
      <c r="L2743" s="41">
        <v>36716</v>
      </c>
      <c r="M2743" s="41">
        <v>403871</v>
      </c>
      <c r="N2743">
        <f>+VLOOKUP(C2743,'Thanh toán '!M$1335:N$6972,2,0)</f>
        <v>403871</v>
      </c>
      <c r="O2743" s="61">
        <f t="shared" si="129"/>
        <v>0</v>
      </c>
    </row>
    <row r="2744" spans="1:15" hidden="1" x14ac:dyDescent="0.3">
      <c r="A2744" s="18">
        <v>2023</v>
      </c>
      <c r="B2744" s="19" t="s">
        <v>16615</v>
      </c>
      <c r="C2744" s="19">
        <f t="shared" si="127"/>
        <v>19292</v>
      </c>
      <c r="D2744" s="19" t="s">
        <v>13350</v>
      </c>
      <c r="E2744" s="24" t="s">
        <v>16603</v>
      </c>
      <c r="F2744" s="18">
        <f t="shared" si="128"/>
        <v>4</v>
      </c>
      <c r="G2744" s="23" t="s">
        <v>11799</v>
      </c>
      <c r="H2744" s="23" t="s">
        <v>13619</v>
      </c>
      <c r="I2744" s="19" t="s">
        <v>11725</v>
      </c>
      <c r="J2744" s="41">
        <v>440586</v>
      </c>
      <c r="K2744" s="42">
        <v>0.10000090788177564</v>
      </c>
      <c r="L2744" s="41">
        <v>44059</v>
      </c>
      <c r="M2744" s="41">
        <v>484645</v>
      </c>
      <c r="N2744">
        <f>+VLOOKUP(C2744,'Thanh toán '!M$1335:N$6972,2,0)</f>
        <v>484645</v>
      </c>
      <c r="O2744" s="61">
        <f t="shared" si="129"/>
        <v>0</v>
      </c>
    </row>
    <row r="2745" spans="1:15" hidden="1" x14ac:dyDescent="0.3">
      <c r="A2745" s="18">
        <v>2023</v>
      </c>
      <c r="B2745" s="19" t="s">
        <v>16616</v>
      </c>
      <c r="C2745" s="19">
        <f t="shared" si="127"/>
        <v>19294</v>
      </c>
      <c r="D2745" s="19" t="s">
        <v>13350</v>
      </c>
      <c r="E2745" s="24" t="s">
        <v>16603</v>
      </c>
      <c r="F2745" s="18">
        <f t="shared" si="128"/>
        <v>4</v>
      </c>
      <c r="G2745" s="23" t="s">
        <v>11799</v>
      </c>
      <c r="H2745" s="23" t="s">
        <v>13550</v>
      </c>
      <c r="I2745" s="19" t="s">
        <v>11725</v>
      </c>
      <c r="J2745" s="41">
        <v>956252</v>
      </c>
      <c r="K2745" s="42">
        <v>9.999979085011064E-2</v>
      </c>
      <c r="L2745" s="41">
        <v>95625</v>
      </c>
      <c r="M2745" s="41">
        <v>1051877</v>
      </c>
      <c r="N2745">
        <f>+VLOOKUP(C2745,'Thanh toán '!M$1335:N$6972,2,0)</f>
        <v>1051877</v>
      </c>
      <c r="O2745" s="61">
        <f t="shared" si="129"/>
        <v>0</v>
      </c>
    </row>
    <row r="2746" spans="1:15" hidden="1" x14ac:dyDescent="0.3">
      <c r="A2746" s="18">
        <v>2023</v>
      </c>
      <c r="B2746" s="19" t="s">
        <v>16617</v>
      </c>
      <c r="C2746" s="19">
        <f t="shared" si="127"/>
        <v>19296</v>
      </c>
      <c r="D2746" s="19" t="s">
        <v>13350</v>
      </c>
      <c r="E2746" s="24" t="s">
        <v>16603</v>
      </c>
      <c r="F2746" s="18">
        <f t="shared" si="128"/>
        <v>4</v>
      </c>
      <c r="G2746" s="23" t="s">
        <v>11799</v>
      </c>
      <c r="H2746" s="23" t="s">
        <v>14034</v>
      </c>
      <c r="I2746" s="19" t="s">
        <v>11725</v>
      </c>
      <c r="J2746" s="41">
        <v>878583</v>
      </c>
      <c r="K2746" s="42">
        <v>9.9999658541082628E-2</v>
      </c>
      <c r="L2746" s="41">
        <v>87858</v>
      </c>
      <c r="M2746" s="41">
        <v>966441</v>
      </c>
      <c r="N2746">
        <f>+VLOOKUP(C2746,'Thanh toán '!M$1335:N$6972,2,0)</f>
        <v>966441</v>
      </c>
      <c r="O2746" s="61">
        <f t="shared" si="129"/>
        <v>0</v>
      </c>
    </row>
    <row r="2747" spans="1:15" hidden="1" x14ac:dyDescent="0.3">
      <c r="A2747" s="18">
        <v>2023</v>
      </c>
      <c r="B2747" s="19" t="s">
        <v>16618</v>
      </c>
      <c r="C2747" s="19">
        <f t="shared" si="127"/>
        <v>19297</v>
      </c>
      <c r="D2747" s="19" t="s">
        <v>13350</v>
      </c>
      <c r="E2747" s="24" t="s">
        <v>16603</v>
      </c>
      <c r="F2747" s="18">
        <f t="shared" si="128"/>
        <v>4</v>
      </c>
      <c r="G2747" s="23" t="s">
        <v>11799</v>
      </c>
      <c r="H2747" s="23" t="s">
        <v>13430</v>
      </c>
      <c r="I2747" s="19" t="s">
        <v>11725</v>
      </c>
      <c r="J2747" s="41">
        <v>1528105</v>
      </c>
      <c r="K2747" s="42">
        <v>0.10000032720264641</v>
      </c>
      <c r="L2747" s="41">
        <v>152811</v>
      </c>
      <c r="M2747" s="41">
        <v>1680916</v>
      </c>
      <c r="N2747">
        <f>+VLOOKUP(C2747,'Thanh toán '!M$1335:N$6972,2,0)</f>
        <v>1680916</v>
      </c>
      <c r="O2747" s="61">
        <f t="shared" si="129"/>
        <v>0</v>
      </c>
    </row>
    <row r="2748" spans="1:15" hidden="1" x14ac:dyDescent="0.3">
      <c r="A2748" s="18">
        <v>2023</v>
      </c>
      <c r="B2748" s="19" t="s">
        <v>16619</v>
      </c>
      <c r="C2748" s="19">
        <f t="shared" si="127"/>
        <v>19298</v>
      </c>
      <c r="D2748" s="19" t="s">
        <v>13350</v>
      </c>
      <c r="E2748" s="24" t="s">
        <v>16603</v>
      </c>
      <c r="F2748" s="18">
        <f t="shared" si="128"/>
        <v>4</v>
      </c>
      <c r="G2748" s="23" t="s">
        <v>11799</v>
      </c>
      <c r="H2748" s="23" t="s">
        <v>13901</v>
      </c>
      <c r="I2748" s="19" t="s">
        <v>11725</v>
      </c>
      <c r="J2748" s="41">
        <v>398493</v>
      </c>
      <c r="K2748" s="42">
        <v>9.9999247163689201E-2</v>
      </c>
      <c r="L2748" s="41">
        <v>39849</v>
      </c>
      <c r="M2748" s="41">
        <v>438342</v>
      </c>
      <c r="N2748">
        <f>+VLOOKUP(C2748,'Thanh toán '!M$1335:N$6972,2,0)</f>
        <v>438342</v>
      </c>
      <c r="O2748" s="61">
        <f t="shared" si="129"/>
        <v>0</v>
      </c>
    </row>
    <row r="2749" spans="1:15" hidden="1" x14ac:dyDescent="0.3">
      <c r="A2749" s="18">
        <v>2023</v>
      </c>
      <c r="B2749" s="19" t="s">
        <v>16620</v>
      </c>
      <c r="C2749" s="19">
        <f t="shared" si="127"/>
        <v>19300</v>
      </c>
      <c r="D2749" s="19" t="s">
        <v>13350</v>
      </c>
      <c r="E2749" s="24" t="s">
        <v>16603</v>
      </c>
      <c r="F2749" s="18">
        <f t="shared" si="128"/>
        <v>4</v>
      </c>
      <c r="G2749" s="23" t="s">
        <v>11799</v>
      </c>
      <c r="H2749" s="23" t="s">
        <v>15046</v>
      </c>
      <c r="I2749" s="19" t="s">
        <v>11725</v>
      </c>
      <c r="J2749" s="41">
        <v>1925871</v>
      </c>
      <c r="K2749" s="42">
        <v>9.9999948075442227E-2</v>
      </c>
      <c r="L2749" s="41">
        <v>192587</v>
      </c>
      <c r="M2749" s="41">
        <v>2118458</v>
      </c>
      <c r="N2749">
        <f>+VLOOKUP(C2749,'Thanh toán '!M$1335:N$6972,2,0)</f>
        <v>2118458</v>
      </c>
      <c r="O2749" s="61">
        <f t="shared" si="129"/>
        <v>0</v>
      </c>
    </row>
    <row r="2750" spans="1:15" hidden="1" x14ac:dyDescent="0.3">
      <c r="A2750" s="18">
        <v>2023</v>
      </c>
      <c r="B2750" s="19" t="s">
        <v>16621</v>
      </c>
      <c r="C2750" s="19">
        <f t="shared" si="127"/>
        <v>19301</v>
      </c>
      <c r="D2750" s="19" t="s">
        <v>13350</v>
      </c>
      <c r="E2750" s="24" t="s">
        <v>16603</v>
      </c>
      <c r="F2750" s="18">
        <f t="shared" si="128"/>
        <v>4</v>
      </c>
      <c r="G2750" s="23" t="s">
        <v>11799</v>
      </c>
      <c r="H2750" s="23" t="s">
        <v>15046</v>
      </c>
      <c r="I2750" s="19" t="s">
        <v>11725</v>
      </c>
      <c r="J2750" s="41">
        <v>519120</v>
      </c>
      <c r="K2750" s="42">
        <v>0.1</v>
      </c>
      <c r="L2750" s="41">
        <v>51912</v>
      </c>
      <c r="M2750" s="41">
        <v>571032</v>
      </c>
      <c r="N2750">
        <f>+VLOOKUP(C2750,'Thanh toán '!M$1335:N$6972,2,0)</f>
        <v>571032</v>
      </c>
      <c r="O2750" s="61">
        <f t="shared" si="129"/>
        <v>0</v>
      </c>
    </row>
    <row r="2751" spans="1:15" hidden="1" x14ac:dyDescent="0.3">
      <c r="A2751" s="18">
        <v>2023</v>
      </c>
      <c r="B2751" s="19" t="s">
        <v>16622</v>
      </c>
      <c r="C2751" s="19">
        <f t="shared" si="127"/>
        <v>19302</v>
      </c>
      <c r="D2751" s="19" t="s">
        <v>13350</v>
      </c>
      <c r="E2751" s="24" t="s">
        <v>16603</v>
      </c>
      <c r="F2751" s="18">
        <f t="shared" si="128"/>
        <v>4</v>
      </c>
      <c r="G2751" s="23" t="s">
        <v>11799</v>
      </c>
      <c r="H2751" s="23" t="s">
        <v>13581</v>
      </c>
      <c r="I2751" s="19" t="s">
        <v>11725</v>
      </c>
      <c r="J2751" s="41">
        <v>901057</v>
      </c>
      <c r="K2751" s="42">
        <v>0.10000033294231109</v>
      </c>
      <c r="L2751" s="41">
        <v>90106</v>
      </c>
      <c r="M2751" s="41">
        <v>991163</v>
      </c>
      <c r="N2751">
        <f>+VLOOKUP(C2751,'Thanh toán '!M$1335:N$6972,2,0)</f>
        <v>991163</v>
      </c>
      <c r="O2751" s="61">
        <f t="shared" si="129"/>
        <v>0</v>
      </c>
    </row>
    <row r="2752" spans="1:15" hidden="1" x14ac:dyDescent="0.3">
      <c r="A2752" s="18">
        <v>2023</v>
      </c>
      <c r="B2752" s="19" t="s">
        <v>16623</v>
      </c>
      <c r="C2752" s="19">
        <f t="shared" si="127"/>
        <v>19303</v>
      </c>
      <c r="D2752" s="19" t="s">
        <v>13350</v>
      </c>
      <c r="E2752" s="24" t="s">
        <v>16603</v>
      </c>
      <c r="F2752" s="18">
        <f t="shared" si="128"/>
        <v>4</v>
      </c>
      <c r="G2752" s="23" t="s">
        <v>12367</v>
      </c>
      <c r="H2752" s="23" t="s">
        <v>14519</v>
      </c>
      <c r="I2752" s="19" t="s">
        <v>12368</v>
      </c>
      <c r="J2752" s="41">
        <v>850875</v>
      </c>
      <c r="K2752" s="42">
        <v>0.10000058763038049</v>
      </c>
      <c r="L2752" s="41">
        <v>85088</v>
      </c>
      <c r="M2752" s="41">
        <v>935963</v>
      </c>
      <c r="N2752">
        <f>+VLOOKUP(C2752,'Thanh toán '!M$1335:N$6972,2,0)</f>
        <v>935963</v>
      </c>
      <c r="O2752" s="61">
        <f t="shared" si="129"/>
        <v>0</v>
      </c>
    </row>
    <row r="2753" spans="1:15" hidden="1" x14ac:dyDescent="0.3">
      <c r="A2753" s="18">
        <v>2023</v>
      </c>
      <c r="B2753" s="19" t="s">
        <v>16624</v>
      </c>
      <c r="C2753" s="19">
        <f t="shared" si="127"/>
        <v>19308</v>
      </c>
      <c r="D2753" s="19" t="s">
        <v>13350</v>
      </c>
      <c r="E2753" s="24" t="s">
        <v>16603</v>
      </c>
      <c r="F2753" s="18">
        <f t="shared" si="128"/>
        <v>4</v>
      </c>
      <c r="G2753" s="23" t="s">
        <v>11799</v>
      </c>
      <c r="H2753" s="23" t="s">
        <v>13343</v>
      </c>
      <c r="I2753" s="19" t="s">
        <v>11725</v>
      </c>
      <c r="J2753" s="41">
        <v>555290</v>
      </c>
      <c r="K2753" s="42">
        <v>0.1</v>
      </c>
      <c r="L2753" s="41">
        <v>55529</v>
      </c>
      <c r="M2753" s="41">
        <v>610819</v>
      </c>
      <c r="N2753">
        <f>+VLOOKUP(C2753,'Thanh toán '!M$1335:N$6972,2,0)</f>
        <v>610819</v>
      </c>
      <c r="O2753" s="61">
        <f t="shared" si="129"/>
        <v>0</v>
      </c>
    </row>
    <row r="2754" spans="1:15" hidden="1" x14ac:dyDescent="0.3">
      <c r="A2754" s="18">
        <v>2023</v>
      </c>
      <c r="B2754" s="19" t="s">
        <v>16625</v>
      </c>
      <c r="C2754" s="19">
        <f t="shared" si="127"/>
        <v>19309</v>
      </c>
      <c r="D2754" s="19" t="s">
        <v>13350</v>
      </c>
      <c r="E2754" s="24" t="s">
        <v>16603</v>
      </c>
      <c r="F2754" s="18">
        <f t="shared" si="128"/>
        <v>4</v>
      </c>
      <c r="G2754" s="23" t="s">
        <v>11799</v>
      </c>
      <c r="H2754" s="23" t="s">
        <v>13343</v>
      </c>
      <c r="I2754" s="19" t="s">
        <v>11725</v>
      </c>
      <c r="J2754" s="41">
        <v>254520</v>
      </c>
      <c r="K2754" s="42">
        <v>0.1</v>
      </c>
      <c r="L2754" s="41">
        <v>25452</v>
      </c>
      <c r="M2754" s="41">
        <v>279972</v>
      </c>
      <c r="N2754">
        <f>+VLOOKUP(C2754,'Thanh toán '!M$1335:N$6972,2,0)</f>
        <v>279972</v>
      </c>
      <c r="O2754" s="61">
        <f t="shared" si="129"/>
        <v>0</v>
      </c>
    </row>
    <row r="2755" spans="1:15" hidden="1" x14ac:dyDescent="0.3">
      <c r="A2755" s="18">
        <v>2023</v>
      </c>
      <c r="B2755" s="19" t="s">
        <v>16626</v>
      </c>
      <c r="C2755" s="19">
        <f t="shared" si="127"/>
        <v>19327</v>
      </c>
      <c r="D2755" s="19" t="s">
        <v>13350</v>
      </c>
      <c r="E2755" s="24" t="s">
        <v>16603</v>
      </c>
      <c r="F2755" s="18">
        <f t="shared" si="128"/>
        <v>4</v>
      </c>
      <c r="G2755" s="23" t="s">
        <v>12179</v>
      </c>
      <c r="H2755" s="23" t="s">
        <v>12179</v>
      </c>
      <c r="I2755" s="19" t="s">
        <v>12180</v>
      </c>
      <c r="J2755" s="41">
        <v>3460800</v>
      </c>
      <c r="K2755" s="42">
        <v>0.1</v>
      </c>
      <c r="L2755" s="41">
        <v>346080</v>
      </c>
      <c r="M2755" s="41">
        <v>3806880</v>
      </c>
      <c r="N2755">
        <f>+VLOOKUP(C2755,'Thanh toán '!M$1335:N$6972,2,0)</f>
        <v>3806880</v>
      </c>
      <c r="O2755" s="61">
        <f t="shared" si="129"/>
        <v>0</v>
      </c>
    </row>
    <row r="2756" spans="1:15" hidden="1" x14ac:dyDescent="0.3">
      <c r="A2756" s="18">
        <v>2023</v>
      </c>
      <c r="B2756" s="19" t="s">
        <v>16627</v>
      </c>
      <c r="C2756" s="19">
        <f t="shared" si="127"/>
        <v>19328</v>
      </c>
      <c r="D2756" s="19" t="s">
        <v>13350</v>
      </c>
      <c r="E2756" s="24" t="s">
        <v>16603</v>
      </c>
      <c r="F2756" s="18">
        <f t="shared" si="128"/>
        <v>4</v>
      </c>
      <c r="G2756" s="23" t="s">
        <v>12618</v>
      </c>
      <c r="H2756" s="23" t="s">
        <v>12618</v>
      </c>
      <c r="I2756" s="19" t="s">
        <v>12619</v>
      </c>
      <c r="J2756" s="41">
        <v>424200</v>
      </c>
      <c r="K2756" s="42">
        <v>0.1</v>
      </c>
      <c r="L2756" s="41">
        <v>42420</v>
      </c>
      <c r="M2756" s="41">
        <v>466620</v>
      </c>
      <c r="N2756">
        <f>+VLOOKUP(C2756,'Thanh toán '!M$1335:N$6972,2,0)</f>
        <v>466620</v>
      </c>
      <c r="O2756" s="61">
        <f t="shared" si="129"/>
        <v>0</v>
      </c>
    </row>
    <row r="2757" spans="1:15" hidden="1" x14ac:dyDescent="0.3">
      <c r="A2757" s="18">
        <v>2023</v>
      </c>
      <c r="B2757" s="19" t="s">
        <v>16628</v>
      </c>
      <c r="C2757" s="19">
        <f t="shared" si="127"/>
        <v>19329</v>
      </c>
      <c r="D2757" s="19" t="s">
        <v>13350</v>
      </c>
      <c r="E2757" s="24" t="s">
        <v>16603</v>
      </c>
      <c r="F2757" s="18">
        <f t="shared" si="128"/>
        <v>4</v>
      </c>
      <c r="G2757" s="23" t="s">
        <v>12167</v>
      </c>
      <c r="H2757" s="23" t="s">
        <v>12167</v>
      </c>
      <c r="I2757" s="19" t="s">
        <v>12168</v>
      </c>
      <c r="J2757" s="41">
        <v>865200</v>
      </c>
      <c r="K2757" s="42">
        <v>0.1</v>
      </c>
      <c r="L2757" s="41">
        <v>86520</v>
      </c>
      <c r="M2757" s="41">
        <v>951720</v>
      </c>
      <c r="N2757">
        <f>+VLOOKUP(C2757,'Thanh toán '!M$1335:N$6972,2,0)</f>
        <v>951720</v>
      </c>
      <c r="O2757" s="61">
        <f t="shared" si="129"/>
        <v>0</v>
      </c>
    </row>
    <row r="2758" spans="1:15" hidden="1" x14ac:dyDescent="0.3">
      <c r="A2758" s="18">
        <v>2023</v>
      </c>
      <c r="B2758" s="19" t="s">
        <v>16629</v>
      </c>
      <c r="C2758" s="19">
        <f t="shared" ref="C2758:C2821" si="130">+B2758*1</f>
        <v>19330</v>
      </c>
      <c r="D2758" s="19" t="s">
        <v>13350</v>
      </c>
      <c r="E2758" s="24" t="s">
        <v>16603</v>
      </c>
      <c r="F2758" s="18">
        <f t="shared" ref="F2758:F2821" si="131">+MONTH(E2758)</f>
        <v>4</v>
      </c>
      <c r="G2758" s="23" t="s">
        <v>12182</v>
      </c>
      <c r="H2758" s="23" t="s">
        <v>12182</v>
      </c>
      <c r="I2758" s="19" t="s">
        <v>12183</v>
      </c>
      <c r="J2758" s="41">
        <v>3689780</v>
      </c>
      <c r="K2758" s="42">
        <v>0.1</v>
      </c>
      <c r="L2758" s="41">
        <v>368978</v>
      </c>
      <c r="M2758" s="41">
        <v>4058758</v>
      </c>
      <c r="N2758">
        <f>+VLOOKUP(C2758,'Thanh toán '!M$1335:N$6972,2,0)</f>
        <v>4058758</v>
      </c>
      <c r="O2758" s="61">
        <f t="shared" ref="O2758:O2821" si="132">+N2758-M2758</f>
        <v>0</v>
      </c>
    </row>
    <row r="2759" spans="1:15" hidden="1" x14ac:dyDescent="0.3">
      <c r="A2759" s="18">
        <v>2023</v>
      </c>
      <c r="B2759" s="19" t="s">
        <v>16630</v>
      </c>
      <c r="C2759" s="19">
        <f t="shared" si="130"/>
        <v>19331</v>
      </c>
      <c r="D2759" s="19" t="s">
        <v>13350</v>
      </c>
      <c r="E2759" s="24" t="s">
        <v>16603</v>
      </c>
      <c r="F2759" s="18">
        <f t="shared" si="131"/>
        <v>4</v>
      </c>
      <c r="G2759" s="23" t="s">
        <v>12194</v>
      </c>
      <c r="H2759" s="23" t="s">
        <v>12194</v>
      </c>
      <c r="I2759" s="19" t="s">
        <v>12195</v>
      </c>
      <c r="J2759" s="41">
        <v>1150620</v>
      </c>
      <c r="K2759" s="42">
        <v>0.1</v>
      </c>
      <c r="L2759" s="41">
        <v>115062</v>
      </c>
      <c r="M2759" s="41">
        <v>1265682</v>
      </c>
      <c r="N2759">
        <f>+VLOOKUP(C2759,'Thanh toán '!M$1335:N$6972,2,0)</f>
        <v>1265682</v>
      </c>
      <c r="O2759" s="61">
        <f t="shared" si="132"/>
        <v>0</v>
      </c>
    </row>
    <row r="2760" spans="1:15" hidden="1" x14ac:dyDescent="0.3">
      <c r="A2760" s="18">
        <v>2023</v>
      </c>
      <c r="B2760" s="19" t="s">
        <v>16631</v>
      </c>
      <c r="C2760" s="19">
        <f t="shared" si="130"/>
        <v>19332</v>
      </c>
      <c r="D2760" s="19" t="s">
        <v>13350</v>
      </c>
      <c r="E2760" s="24" t="s">
        <v>16603</v>
      </c>
      <c r="F2760" s="18">
        <f t="shared" si="131"/>
        <v>4</v>
      </c>
      <c r="G2760" s="23" t="s">
        <v>12645</v>
      </c>
      <c r="H2760" s="23" t="s">
        <v>12645</v>
      </c>
      <c r="I2760" s="19" t="s">
        <v>12646</v>
      </c>
      <c r="J2760" s="41">
        <v>458425</v>
      </c>
      <c r="K2760" s="42">
        <v>0.10000109069095271</v>
      </c>
      <c r="L2760" s="41">
        <v>45843</v>
      </c>
      <c r="M2760" s="41">
        <v>504268</v>
      </c>
      <c r="N2760">
        <f>+VLOOKUP(C2760,'Thanh toán '!M$1335:N$6972,2,0)</f>
        <v>504268</v>
      </c>
      <c r="O2760" s="61">
        <f t="shared" si="132"/>
        <v>0</v>
      </c>
    </row>
    <row r="2761" spans="1:15" hidden="1" x14ac:dyDescent="0.3">
      <c r="A2761" s="18">
        <v>2023</v>
      </c>
      <c r="B2761" s="19" t="s">
        <v>16632</v>
      </c>
      <c r="C2761" s="19">
        <f t="shared" si="130"/>
        <v>19333</v>
      </c>
      <c r="D2761" s="19" t="s">
        <v>13350</v>
      </c>
      <c r="E2761" s="24" t="s">
        <v>16603</v>
      </c>
      <c r="F2761" s="18">
        <f t="shared" si="131"/>
        <v>4</v>
      </c>
      <c r="G2761" s="23" t="s">
        <v>12645</v>
      </c>
      <c r="H2761" s="23" t="s">
        <v>12645</v>
      </c>
      <c r="I2761" s="19" t="s">
        <v>12646</v>
      </c>
      <c r="J2761" s="41">
        <v>169680</v>
      </c>
      <c r="K2761" s="42">
        <v>0.1</v>
      </c>
      <c r="L2761" s="41">
        <v>16968</v>
      </c>
      <c r="M2761" s="41">
        <v>186648</v>
      </c>
      <c r="N2761">
        <f>+VLOOKUP(C2761,'Thanh toán '!M$1335:N$6972,2,0)</f>
        <v>186648</v>
      </c>
      <c r="O2761" s="61">
        <f t="shared" si="132"/>
        <v>0</v>
      </c>
    </row>
    <row r="2762" spans="1:15" hidden="1" x14ac:dyDescent="0.3">
      <c r="A2762" s="18">
        <v>2023</v>
      </c>
      <c r="B2762" s="19" t="s">
        <v>16633</v>
      </c>
      <c r="C2762" s="19">
        <f t="shared" si="130"/>
        <v>19334</v>
      </c>
      <c r="D2762" s="19" t="s">
        <v>13350</v>
      </c>
      <c r="E2762" s="24" t="s">
        <v>16603</v>
      </c>
      <c r="F2762" s="18">
        <f t="shared" si="131"/>
        <v>4</v>
      </c>
      <c r="G2762" s="23" t="s">
        <v>12167</v>
      </c>
      <c r="H2762" s="23" t="s">
        <v>12167</v>
      </c>
      <c r="I2762" s="19" t="s">
        <v>12168</v>
      </c>
      <c r="J2762" s="41">
        <v>1517775</v>
      </c>
      <c r="K2762" s="42">
        <v>0.10000032942959267</v>
      </c>
      <c r="L2762" s="41">
        <v>151778</v>
      </c>
      <c r="M2762" s="41">
        <v>1669553</v>
      </c>
      <c r="N2762">
        <f>+VLOOKUP(C2762,'Thanh toán '!M$1335:N$6972,2,0)</f>
        <v>1669553</v>
      </c>
      <c r="O2762" s="61">
        <f t="shared" si="132"/>
        <v>0</v>
      </c>
    </row>
    <row r="2763" spans="1:15" hidden="1" x14ac:dyDescent="0.3">
      <c r="A2763" s="18">
        <v>2023</v>
      </c>
      <c r="B2763" s="19" t="s">
        <v>16634</v>
      </c>
      <c r="C2763" s="19">
        <f t="shared" si="130"/>
        <v>19335</v>
      </c>
      <c r="D2763" s="19" t="s">
        <v>13350</v>
      </c>
      <c r="E2763" s="24" t="s">
        <v>16603</v>
      </c>
      <c r="F2763" s="18">
        <f t="shared" si="131"/>
        <v>4</v>
      </c>
      <c r="G2763" s="23" t="s">
        <v>12176</v>
      </c>
      <c r="H2763" s="23" t="s">
        <v>12176</v>
      </c>
      <c r="I2763" s="19" t="s">
        <v>12177</v>
      </c>
      <c r="J2763" s="41">
        <v>1924970</v>
      </c>
      <c r="K2763" s="42">
        <v>0.1</v>
      </c>
      <c r="L2763" s="41">
        <v>192497</v>
      </c>
      <c r="M2763" s="41">
        <v>2117467</v>
      </c>
      <c r="N2763">
        <f>+VLOOKUP(C2763,'Thanh toán '!M$1335:N$6972,2,0)</f>
        <v>2117467</v>
      </c>
      <c r="O2763" s="61">
        <f t="shared" si="132"/>
        <v>0</v>
      </c>
    </row>
    <row r="2764" spans="1:15" hidden="1" x14ac:dyDescent="0.3">
      <c r="A2764" s="18">
        <v>2023</v>
      </c>
      <c r="B2764" s="19" t="s">
        <v>16635</v>
      </c>
      <c r="C2764" s="19">
        <f t="shared" si="130"/>
        <v>19336</v>
      </c>
      <c r="D2764" s="19" t="s">
        <v>13350</v>
      </c>
      <c r="E2764" s="24" t="s">
        <v>16603</v>
      </c>
      <c r="F2764" s="18">
        <f t="shared" si="131"/>
        <v>4</v>
      </c>
      <c r="G2764" s="23" t="s">
        <v>12185</v>
      </c>
      <c r="H2764" s="23" t="s">
        <v>12185</v>
      </c>
      <c r="I2764" s="19" t="s">
        <v>12186</v>
      </c>
      <c r="J2764" s="41">
        <v>3537370</v>
      </c>
      <c r="K2764" s="42">
        <v>0.1</v>
      </c>
      <c r="L2764" s="41">
        <v>353737</v>
      </c>
      <c r="M2764" s="41">
        <v>3891107</v>
      </c>
      <c r="N2764">
        <f>+VLOOKUP(C2764,'Thanh toán '!M$1335:N$6972,2,0)</f>
        <v>3891107</v>
      </c>
      <c r="O2764" s="61">
        <f t="shared" si="132"/>
        <v>0</v>
      </c>
    </row>
    <row r="2765" spans="1:15" hidden="1" x14ac:dyDescent="0.3">
      <c r="A2765" s="18">
        <v>2023</v>
      </c>
      <c r="B2765" s="19" t="s">
        <v>16636</v>
      </c>
      <c r="C2765" s="19">
        <f t="shared" si="130"/>
        <v>19337</v>
      </c>
      <c r="D2765" s="19" t="s">
        <v>13350</v>
      </c>
      <c r="E2765" s="24" t="s">
        <v>16603</v>
      </c>
      <c r="F2765" s="18">
        <f t="shared" si="131"/>
        <v>4</v>
      </c>
      <c r="G2765" s="23" t="s">
        <v>12173</v>
      </c>
      <c r="H2765" s="23" t="s">
        <v>12173</v>
      </c>
      <c r="I2765" s="19" t="s">
        <v>12174</v>
      </c>
      <c r="J2765" s="41">
        <v>2202930</v>
      </c>
      <c r="K2765" s="42">
        <v>0.1</v>
      </c>
      <c r="L2765" s="41">
        <v>220293</v>
      </c>
      <c r="M2765" s="41">
        <v>2423223</v>
      </c>
      <c r="N2765">
        <f>+VLOOKUP(C2765,'Thanh toán '!M$1335:N$6972,2,0)</f>
        <v>2423223</v>
      </c>
      <c r="O2765" s="61">
        <f t="shared" si="132"/>
        <v>0</v>
      </c>
    </row>
    <row r="2766" spans="1:15" hidden="1" x14ac:dyDescent="0.3">
      <c r="A2766" s="18">
        <v>2023</v>
      </c>
      <c r="B2766" s="19" t="s">
        <v>16637</v>
      </c>
      <c r="C2766" s="19">
        <f t="shared" si="130"/>
        <v>19338</v>
      </c>
      <c r="D2766" s="19" t="s">
        <v>13350</v>
      </c>
      <c r="E2766" s="24" t="s">
        <v>16603</v>
      </c>
      <c r="F2766" s="18">
        <f t="shared" si="131"/>
        <v>4</v>
      </c>
      <c r="G2766" s="23" t="s">
        <v>12191</v>
      </c>
      <c r="H2766" s="23" t="s">
        <v>15505</v>
      </c>
      <c r="I2766" s="19" t="s">
        <v>12192</v>
      </c>
      <c r="J2766" s="41">
        <v>917258</v>
      </c>
      <c r="K2766" s="42">
        <v>0.10000021804116181</v>
      </c>
      <c r="L2766" s="41">
        <v>91726</v>
      </c>
      <c r="M2766" s="41">
        <v>1008984</v>
      </c>
      <c r="N2766">
        <f>+VLOOKUP(C2766,'Thanh toán '!M$1335:N$6972,2,0)</f>
        <v>1008984</v>
      </c>
      <c r="O2766" s="61">
        <f t="shared" si="132"/>
        <v>0</v>
      </c>
    </row>
    <row r="2767" spans="1:15" hidden="1" x14ac:dyDescent="0.3">
      <c r="A2767" s="18">
        <v>2023</v>
      </c>
      <c r="B2767" s="19" t="s">
        <v>16638</v>
      </c>
      <c r="C2767" s="19">
        <f t="shared" si="130"/>
        <v>19339</v>
      </c>
      <c r="D2767" s="19" t="s">
        <v>13350</v>
      </c>
      <c r="E2767" s="24" t="s">
        <v>16603</v>
      </c>
      <c r="F2767" s="18">
        <f t="shared" si="131"/>
        <v>4</v>
      </c>
      <c r="G2767" s="23" t="s">
        <v>12639</v>
      </c>
      <c r="H2767" s="23" t="s">
        <v>12639</v>
      </c>
      <c r="I2767" s="19" t="s">
        <v>12640</v>
      </c>
      <c r="J2767" s="41">
        <v>1190660</v>
      </c>
      <c r="K2767" s="42">
        <v>0.1</v>
      </c>
      <c r="L2767" s="41">
        <v>119066</v>
      </c>
      <c r="M2767" s="41">
        <v>1309726</v>
      </c>
      <c r="N2767">
        <f>+VLOOKUP(C2767,'Thanh toán '!M$1335:N$6972,2,0)</f>
        <v>1309726</v>
      </c>
      <c r="O2767" s="61">
        <f t="shared" si="132"/>
        <v>0</v>
      </c>
    </row>
    <row r="2768" spans="1:15" hidden="1" x14ac:dyDescent="0.3">
      <c r="A2768" s="18">
        <v>2023</v>
      </c>
      <c r="B2768" s="19" t="s">
        <v>16639</v>
      </c>
      <c r="C2768" s="19">
        <f t="shared" si="130"/>
        <v>19340</v>
      </c>
      <c r="D2768" s="19" t="s">
        <v>13350</v>
      </c>
      <c r="E2768" s="24" t="s">
        <v>16603</v>
      </c>
      <c r="F2768" s="18">
        <f t="shared" si="131"/>
        <v>4</v>
      </c>
      <c r="G2768" s="23" t="s">
        <v>12618</v>
      </c>
      <c r="H2768" s="23" t="s">
        <v>12618</v>
      </c>
      <c r="I2768" s="19" t="s">
        <v>12619</v>
      </c>
      <c r="J2768" s="41">
        <v>922445</v>
      </c>
      <c r="K2768" s="42">
        <v>0.10000054203773667</v>
      </c>
      <c r="L2768" s="41">
        <v>92245</v>
      </c>
      <c r="M2768" s="41">
        <v>1014690</v>
      </c>
      <c r="N2768">
        <f>+VLOOKUP(C2768,'Thanh toán '!M$1335:N$6972,2,0)</f>
        <v>1014690</v>
      </c>
      <c r="O2768" s="61">
        <f t="shared" si="132"/>
        <v>0</v>
      </c>
    </row>
    <row r="2769" spans="1:15" hidden="1" x14ac:dyDescent="0.3">
      <c r="A2769" s="18">
        <v>2023</v>
      </c>
      <c r="B2769" s="19" t="s">
        <v>16640</v>
      </c>
      <c r="C2769" s="19">
        <f t="shared" si="130"/>
        <v>19341</v>
      </c>
      <c r="D2769" s="19" t="s">
        <v>13350</v>
      </c>
      <c r="E2769" s="24" t="s">
        <v>16603</v>
      </c>
      <c r="F2769" s="18">
        <f t="shared" si="131"/>
        <v>4</v>
      </c>
      <c r="G2769" s="23" t="s">
        <v>12179</v>
      </c>
      <c r="H2769" s="23" t="s">
        <v>12179</v>
      </c>
      <c r="I2769" s="19" t="s">
        <v>12180</v>
      </c>
      <c r="J2769" s="41">
        <v>8265400</v>
      </c>
      <c r="K2769" s="42">
        <v>0.1</v>
      </c>
      <c r="L2769" s="41">
        <v>826540</v>
      </c>
      <c r="M2769" s="41">
        <v>9091940</v>
      </c>
      <c r="N2769">
        <f>+VLOOKUP(C2769,'Thanh toán '!M$1335:N$6972,2,0)</f>
        <v>9091940</v>
      </c>
      <c r="O2769" s="61">
        <f t="shared" si="132"/>
        <v>0</v>
      </c>
    </row>
    <row r="2770" spans="1:15" hidden="1" x14ac:dyDescent="0.3">
      <c r="A2770" s="18">
        <v>2023</v>
      </c>
      <c r="B2770" s="19" t="s">
        <v>16641</v>
      </c>
      <c r="C2770" s="19">
        <f t="shared" si="130"/>
        <v>19345</v>
      </c>
      <c r="D2770" s="19" t="s">
        <v>13350</v>
      </c>
      <c r="E2770" s="24" t="s">
        <v>16642</v>
      </c>
      <c r="F2770" s="18">
        <f t="shared" si="131"/>
        <v>4</v>
      </c>
      <c r="G2770" s="23" t="s">
        <v>12347</v>
      </c>
      <c r="H2770" s="23" t="s">
        <v>12347</v>
      </c>
      <c r="I2770" s="19" t="s">
        <v>12348</v>
      </c>
      <c r="J2770" s="49">
        <v>1656755</v>
      </c>
      <c r="K2770" s="42">
        <v>0.10000030179477352</v>
      </c>
      <c r="L2770" s="49">
        <v>165676</v>
      </c>
      <c r="M2770" s="49">
        <v>1822431</v>
      </c>
      <c r="N2770">
        <f>+VLOOKUP(C2770,'Thanh toán '!M$1335:N$6972,2,0)</f>
        <v>1822431</v>
      </c>
      <c r="O2770" s="61">
        <f t="shared" si="132"/>
        <v>0</v>
      </c>
    </row>
    <row r="2771" spans="1:15" hidden="1" x14ac:dyDescent="0.3">
      <c r="A2771" s="18">
        <v>2023</v>
      </c>
      <c r="B2771" s="19" t="s">
        <v>16643</v>
      </c>
      <c r="C2771" s="19">
        <f t="shared" si="130"/>
        <v>19515</v>
      </c>
      <c r="D2771" s="19" t="s">
        <v>13350</v>
      </c>
      <c r="E2771" s="24" t="s">
        <v>16642</v>
      </c>
      <c r="F2771" s="18">
        <f t="shared" si="131"/>
        <v>4</v>
      </c>
      <c r="G2771" s="23" t="s">
        <v>11768</v>
      </c>
      <c r="H2771" s="23" t="s">
        <v>11768</v>
      </c>
      <c r="I2771" s="19" t="s">
        <v>11769</v>
      </c>
      <c r="J2771" s="49">
        <v>2688130</v>
      </c>
      <c r="K2771" s="42">
        <v>0.1</v>
      </c>
      <c r="L2771" s="49">
        <v>268813</v>
      </c>
      <c r="M2771" s="49">
        <v>2956943</v>
      </c>
      <c r="N2771">
        <f>+VLOOKUP(C2771,'Thanh toán '!M$1335:N$6972,2,0)</f>
        <v>2956943</v>
      </c>
      <c r="O2771" s="61">
        <f t="shared" si="132"/>
        <v>0</v>
      </c>
    </row>
    <row r="2772" spans="1:15" hidden="1" x14ac:dyDescent="0.3">
      <c r="A2772" s="18">
        <v>2023</v>
      </c>
      <c r="B2772" s="19" t="s">
        <v>16644</v>
      </c>
      <c r="C2772" s="19">
        <f t="shared" si="130"/>
        <v>19547</v>
      </c>
      <c r="D2772" s="19" t="s">
        <v>13350</v>
      </c>
      <c r="E2772" s="24" t="s">
        <v>16642</v>
      </c>
      <c r="F2772" s="18">
        <f t="shared" si="131"/>
        <v>4</v>
      </c>
      <c r="G2772" s="23" t="s">
        <v>11799</v>
      </c>
      <c r="H2772" s="23" t="s">
        <v>13822</v>
      </c>
      <c r="I2772" s="19" t="s">
        <v>11725</v>
      </c>
      <c r="J2772" s="49">
        <v>989315</v>
      </c>
      <c r="K2772" s="42">
        <v>0.10000050540020115</v>
      </c>
      <c r="L2772" s="49">
        <v>98932</v>
      </c>
      <c r="M2772" s="49">
        <v>1088247</v>
      </c>
      <c r="N2772">
        <f>+VLOOKUP(C2772,'Thanh toán '!M$1335:N$6972,2,0)</f>
        <v>1088247</v>
      </c>
      <c r="O2772" s="61">
        <f t="shared" si="132"/>
        <v>0</v>
      </c>
    </row>
    <row r="2773" spans="1:15" hidden="1" x14ac:dyDescent="0.3">
      <c r="A2773" s="18">
        <v>2023</v>
      </c>
      <c r="B2773" s="19" t="s">
        <v>16645</v>
      </c>
      <c r="C2773" s="19">
        <f t="shared" si="130"/>
        <v>19548</v>
      </c>
      <c r="D2773" s="19" t="s">
        <v>13350</v>
      </c>
      <c r="E2773" s="24" t="s">
        <v>16642</v>
      </c>
      <c r="F2773" s="18">
        <f t="shared" si="131"/>
        <v>4</v>
      </c>
      <c r="G2773" s="23" t="s">
        <v>12407</v>
      </c>
      <c r="H2773" s="23" t="s">
        <v>12407</v>
      </c>
      <c r="I2773" s="19" t="s">
        <v>12408</v>
      </c>
      <c r="J2773" s="49">
        <v>688800</v>
      </c>
      <c r="K2773" s="42">
        <v>0.1</v>
      </c>
      <c r="L2773" s="49">
        <v>68880</v>
      </c>
      <c r="M2773" s="49">
        <v>757680</v>
      </c>
      <c r="N2773">
        <f>+VLOOKUP(C2773,'Thanh toán '!M$1335:N$6972,2,0)</f>
        <v>757680</v>
      </c>
      <c r="O2773" s="61">
        <f t="shared" si="132"/>
        <v>0</v>
      </c>
    </row>
    <row r="2774" spans="1:15" hidden="1" x14ac:dyDescent="0.3">
      <c r="A2774" s="18">
        <v>2023</v>
      </c>
      <c r="B2774" s="19" t="s">
        <v>16646</v>
      </c>
      <c r="C2774" s="19">
        <f t="shared" si="130"/>
        <v>19549</v>
      </c>
      <c r="D2774" s="19" t="s">
        <v>13350</v>
      </c>
      <c r="E2774" s="24" t="s">
        <v>16642</v>
      </c>
      <c r="F2774" s="18">
        <f t="shared" si="131"/>
        <v>4</v>
      </c>
      <c r="G2774" s="23" t="s">
        <v>11799</v>
      </c>
      <c r="H2774" s="23" t="s">
        <v>13370</v>
      </c>
      <c r="I2774" s="19" t="s">
        <v>11725</v>
      </c>
      <c r="J2774" s="49">
        <v>734310</v>
      </c>
      <c r="K2774" s="42">
        <v>0.1</v>
      </c>
      <c r="L2774" s="49">
        <v>73431</v>
      </c>
      <c r="M2774" s="49">
        <v>807741</v>
      </c>
      <c r="N2774">
        <f>+VLOOKUP(C2774,'Thanh toán '!M$1335:N$6972,2,0)</f>
        <v>807741</v>
      </c>
      <c r="O2774" s="61">
        <f t="shared" si="132"/>
        <v>0</v>
      </c>
    </row>
    <row r="2775" spans="1:15" hidden="1" x14ac:dyDescent="0.3">
      <c r="A2775" s="18">
        <v>2023</v>
      </c>
      <c r="B2775" s="19" t="s">
        <v>16647</v>
      </c>
      <c r="C2775" s="19">
        <f t="shared" si="130"/>
        <v>19599</v>
      </c>
      <c r="D2775" s="19" t="s">
        <v>13350</v>
      </c>
      <c r="E2775" s="24" t="s">
        <v>16642</v>
      </c>
      <c r="F2775" s="18">
        <f t="shared" si="131"/>
        <v>4</v>
      </c>
      <c r="G2775" s="23" t="s">
        <v>12371</v>
      </c>
      <c r="H2775" s="23" t="s">
        <v>12371</v>
      </c>
      <c r="I2775" s="19" t="s">
        <v>12372</v>
      </c>
      <c r="J2775" s="49">
        <v>1306200</v>
      </c>
      <c r="K2775" s="42">
        <v>0.1</v>
      </c>
      <c r="L2775" s="49">
        <v>130620</v>
      </c>
      <c r="M2775" s="49">
        <v>1436820</v>
      </c>
      <c r="N2775">
        <f>+VLOOKUP(C2775,'Thanh toán '!M$1335:N$6972,2,0)</f>
        <v>1436820</v>
      </c>
      <c r="O2775" s="61">
        <f t="shared" si="132"/>
        <v>0</v>
      </c>
    </row>
    <row r="2776" spans="1:15" hidden="1" x14ac:dyDescent="0.3">
      <c r="A2776" s="18">
        <v>2023</v>
      </c>
      <c r="B2776" s="19" t="s">
        <v>16648</v>
      </c>
      <c r="C2776" s="19">
        <f t="shared" si="130"/>
        <v>19600</v>
      </c>
      <c r="D2776" s="19" t="s">
        <v>13350</v>
      </c>
      <c r="E2776" s="24" t="s">
        <v>16642</v>
      </c>
      <c r="F2776" s="18">
        <f t="shared" si="131"/>
        <v>4</v>
      </c>
      <c r="G2776" s="23" t="s">
        <v>12371</v>
      </c>
      <c r="H2776" s="23" t="s">
        <v>12371</v>
      </c>
      <c r="I2776" s="19" t="s">
        <v>12372</v>
      </c>
      <c r="J2776" s="49">
        <v>3035550</v>
      </c>
      <c r="K2776" s="42">
        <v>0.1</v>
      </c>
      <c r="L2776" s="49">
        <v>303555</v>
      </c>
      <c r="M2776" s="49">
        <v>3339105</v>
      </c>
      <c r="N2776">
        <f>+VLOOKUP(C2776,'Thanh toán '!M$1335:N$6972,2,0)</f>
        <v>3339105</v>
      </c>
      <c r="O2776" s="61">
        <f t="shared" si="132"/>
        <v>0</v>
      </c>
    </row>
    <row r="2777" spans="1:15" hidden="1" x14ac:dyDescent="0.3">
      <c r="A2777" s="18">
        <v>2023</v>
      </c>
      <c r="B2777" s="19" t="s">
        <v>16649</v>
      </c>
      <c r="C2777" s="19">
        <f t="shared" si="130"/>
        <v>19686</v>
      </c>
      <c r="D2777" s="19" t="s">
        <v>13350</v>
      </c>
      <c r="E2777" s="24" t="s">
        <v>16642</v>
      </c>
      <c r="F2777" s="18">
        <f t="shared" si="131"/>
        <v>4</v>
      </c>
      <c r="G2777" s="23" t="s">
        <v>11799</v>
      </c>
      <c r="H2777" s="23" t="s">
        <v>13915</v>
      </c>
      <c r="I2777" s="19" t="s">
        <v>11725</v>
      </c>
      <c r="J2777" s="49">
        <v>333174</v>
      </c>
      <c r="K2777" s="42">
        <v>9.999879942612569E-2</v>
      </c>
      <c r="L2777" s="49">
        <v>33317</v>
      </c>
      <c r="M2777" s="49">
        <v>366491</v>
      </c>
      <c r="N2777">
        <f>+VLOOKUP(C2777,'Thanh toán '!M$1335:N$6972,2,0)</f>
        <v>366491</v>
      </c>
      <c r="O2777" s="61">
        <f t="shared" si="132"/>
        <v>0</v>
      </c>
    </row>
    <row r="2778" spans="1:15" hidden="1" x14ac:dyDescent="0.3">
      <c r="A2778" s="18">
        <v>2023</v>
      </c>
      <c r="B2778" s="19" t="s">
        <v>16650</v>
      </c>
      <c r="C2778" s="19">
        <f t="shared" si="130"/>
        <v>19710</v>
      </c>
      <c r="D2778" s="19" t="s">
        <v>13350</v>
      </c>
      <c r="E2778" s="24" t="s">
        <v>16642</v>
      </c>
      <c r="F2778" s="18">
        <f t="shared" si="131"/>
        <v>4</v>
      </c>
      <c r="G2778" s="23" t="s">
        <v>12357</v>
      </c>
      <c r="H2778" s="23" t="s">
        <v>12357</v>
      </c>
      <c r="I2778" s="19" t="s">
        <v>12358</v>
      </c>
      <c r="J2778" s="49">
        <v>2346710</v>
      </c>
      <c r="K2778" s="42">
        <v>0.1</v>
      </c>
      <c r="L2778" s="49">
        <v>234671</v>
      </c>
      <c r="M2778" s="49">
        <v>2581381</v>
      </c>
      <c r="N2778">
        <f>+VLOOKUP(C2778,'Thanh toán '!M$1335:N$6972,2,0)</f>
        <v>2581381</v>
      </c>
      <c r="O2778" s="61">
        <f t="shared" si="132"/>
        <v>0</v>
      </c>
    </row>
    <row r="2779" spans="1:15" hidden="1" x14ac:dyDescent="0.3">
      <c r="A2779" s="18">
        <v>2023</v>
      </c>
      <c r="B2779" s="19" t="s">
        <v>16651</v>
      </c>
      <c r="C2779" s="19">
        <f t="shared" si="130"/>
        <v>19711</v>
      </c>
      <c r="D2779" s="19" t="s">
        <v>13350</v>
      </c>
      <c r="E2779" s="24" t="s">
        <v>16642</v>
      </c>
      <c r="F2779" s="18">
        <f t="shared" si="131"/>
        <v>4</v>
      </c>
      <c r="G2779" s="23" t="s">
        <v>12448</v>
      </c>
      <c r="H2779" s="23" t="s">
        <v>12448</v>
      </c>
      <c r="I2779" s="19" t="s">
        <v>12449</v>
      </c>
      <c r="J2779" s="49">
        <v>4047820</v>
      </c>
      <c r="K2779" s="42">
        <v>0.1</v>
      </c>
      <c r="L2779" s="49">
        <v>404782</v>
      </c>
      <c r="M2779" s="49">
        <v>4452602</v>
      </c>
      <c r="N2779">
        <f>+VLOOKUP(C2779,'Thanh toán '!M$1335:N$6972,2,0)</f>
        <v>4452602</v>
      </c>
      <c r="O2779" s="61">
        <f t="shared" si="132"/>
        <v>0</v>
      </c>
    </row>
    <row r="2780" spans="1:15" hidden="1" x14ac:dyDescent="0.3">
      <c r="A2780" s="18">
        <v>2023</v>
      </c>
      <c r="B2780" s="19" t="s">
        <v>16652</v>
      </c>
      <c r="C2780" s="19">
        <f t="shared" si="130"/>
        <v>20188</v>
      </c>
      <c r="D2780" s="19" t="s">
        <v>13350</v>
      </c>
      <c r="E2780" s="24" t="s">
        <v>16642</v>
      </c>
      <c r="F2780" s="18">
        <f t="shared" si="131"/>
        <v>4</v>
      </c>
      <c r="G2780" s="23" t="s">
        <v>12357</v>
      </c>
      <c r="H2780" s="23" t="s">
        <v>12357</v>
      </c>
      <c r="I2780" s="19" t="s">
        <v>12358</v>
      </c>
      <c r="J2780" s="49">
        <v>1730400</v>
      </c>
      <c r="K2780" s="42">
        <v>0.1</v>
      </c>
      <c r="L2780" s="49">
        <v>173040</v>
      </c>
      <c r="M2780" s="49">
        <v>1903440</v>
      </c>
      <c r="N2780">
        <f>+VLOOKUP(C2780,'Thanh toán '!M$1335:N$6972,2,0)</f>
        <v>1903440</v>
      </c>
      <c r="O2780" s="61">
        <f t="shared" si="132"/>
        <v>0</v>
      </c>
    </row>
    <row r="2781" spans="1:15" hidden="1" x14ac:dyDescent="0.3">
      <c r="A2781" s="18">
        <v>2023</v>
      </c>
      <c r="B2781" s="19" t="s">
        <v>16653</v>
      </c>
      <c r="C2781" s="19">
        <f t="shared" si="130"/>
        <v>20190</v>
      </c>
      <c r="D2781" s="19" t="s">
        <v>13350</v>
      </c>
      <c r="E2781" s="24" t="s">
        <v>16642</v>
      </c>
      <c r="F2781" s="18">
        <f t="shared" si="131"/>
        <v>4</v>
      </c>
      <c r="G2781" s="23" t="s">
        <v>11799</v>
      </c>
      <c r="H2781" s="23" t="s">
        <v>13995</v>
      </c>
      <c r="I2781" s="19" t="s">
        <v>11725</v>
      </c>
      <c r="J2781" s="49">
        <v>483720</v>
      </c>
      <c r="K2781" s="42">
        <v>0.1</v>
      </c>
      <c r="L2781" s="49">
        <v>48372</v>
      </c>
      <c r="M2781" s="49">
        <v>532092</v>
      </c>
      <c r="N2781">
        <f>+VLOOKUP(C2781,'Thanh toán '!M$1335:N$6972,2,0)</f>
        <v>532092</v>
      </c>
      <c r="O2781" s="61">
        <f t="shared" si="132"/>
        <v>0</v>
      </c>
    </row>
    <row r="2782" spans="1:15" hidden="1" x14ac:dyDescent="0.3">
      <c r="A2782" s="18">
        <v>2023</v>
      </c>
      <c r="B2782" s="19" t="s">
        <v>16654</v>
      </c>
      <c r="C2782" s="19">
        <f t="shared" si="130"/>
        <v>20191</v>
      </c>
      <c r="D2782" s="19" t="s">
        <v>13350</v>
      </c>
      <c r="E2782" s="24" t="s">
        <v>16642</v>
      </c>
      <c r="F2782" s="18">
        <f t="shared" si="131"/>
        <v>4</v>
      </c>
      <c r="G2782" s="23" t="s">
        <v>12336</v>
      </c>
      <c r="H2782" s="23" t="s">
        <v>12336</v>
      </c>
      <c r="I2782" s="19" t="s">
        <v>12337</v>
      </c>
      <c r="J2782" s="49">
        <v>1945974</v>
      </c>
      <c r="K2782" s="42">
        <v>9.9999794447407822E-2</v>
      </c>
      <c r="L2782" s="49">
        <v>194597</v>
      </c>
      <c r="M2782" s="49">
        <v>2140571</v>
      </c>
      <c r="N2782">
        <f>+VLOOKUP(C2782,'Thanh toán '!M$1335:N$6972,2,0)</f>
        <v>2140571</v>
      </c>
      <c r="O2782" s="61">
        <f t="shared" si="132"/>
        <v>0</v>
      </c>
    </row>
    <row r="2783" spans="1:15" hidden="1" x14ac:dyDescent="0.3">
      <c r="A2783" s="18">
        <v>2023</v>
      </c>
      <c r="B2783" s="19" t="s">
        <v>16655</v>
      </c>
      <c r="C2783" s="19">
        <f t="shared" si="130"/>
        <v>20221</v>
      </c>
      <c r="D2783" s="19" t="s">
        <v>13350</v>
      </c>
      <c r="E2783" s="24" t="s">
        <v>16642</v>
      </c>
      <c r="F2783" s="18">
        <f t="shared" si="131"/>
        <v>4</v>
      </c>
      <c r="G2783" s="23" t="s">
        <v>12254</v>
      </c>
      <c r="H2783" s="23" t="s">
        <v>12254</v>
      </c>
      <c r="I2783" s="19" t="s">
        <v>12255</v>
      </c>
      <c r="J2783" s="49">
        <v>865200</v>
      </c>
      <c r="K2783" s="42">
        <v>0.1</v>
      </c>
      <c r="L2783" s="49">
        <v>86520</v>
      </c>
      <c r="M2783" s="49">
        <v>951720</v>
      </c>
      <c r="N2783">
        <f>+VLOOKUP(C2783,'Thanh toán '!M$1335:N$6972,2,0)</f>
        <v>951720</v>
      </c>
      <c r="O2783" s="61">
        <f t="shared" si="132"/>
        <v>0</v>
      </c>
    </row>
    <row r="2784" spans="1:15" hidden="1" x14ac:dyDescent="0.3">
      <c r="A2784" s="18">
        <v>2023</v>
      </c>
      <c r="B2784" s="19" t="s">
        <v>16656</v>
      </c>
      <c r="C2784" s="19">
        <f t="shared" si="130"/>
        <v>20222</v>
      </c>
      <c r="D2784" s="19" t="s">
        <v>13350</v>
      </c>
      <c r="E2784" s="24" t="s">
        <v>16642</v>
      </c>
      <c r="F2784" s="18">
        <f t="shared" si="131"/>
        <v>4</v>
      </c>
      <c r="G2784" s="23" t="s">
        <v>12254</v>
      </c>
      <c r="H2784" s="23" t="s">
        <v>12254</v>
      </c>
      <c r="I2784" s="19" t="s">
        <v>12255</v>
      </c>
      <c r="J2784" s="49">
        <v>1844890</v>
      </c>
      <c r="K2784" s="42">
        <v>0.1</v>
      </c>
      <c r="L2784" s="49">
        <v>184489</v>
      </c>
      <c r="M2784" s="49">
        <v>2029379</v>
      </c>
      <c r="N2784">
        <f>+VLOOKUP(C2784,'Thanh toán '!M$1335:N$6972,2,0)</f>
        <v>2029379</v>
      </c>
      <c r="O2784" s="61">
        <f t="shared" si="132"/>
        <v>0</v>
      </c>
    </row>
    <row r="2785" spans="1:15" hidden="1" x14ac:dyDescent="0.3">
      <c r="A2785" s="18">
        <v>2023</v>
      </c>
      <c r="B2785" s="19" t="s">
        <v>16657</v>
      </c>
      <c r="C2785" s="19">
        <f t="shared" si="130"/>
        <v>20223</v>
      </c>
      <c r="D2785" s="19" t="s">
        <v>13350</v>
      </c>
      <c r="E2785" s="24" t="s">
        <v>16642</v>
      </c>
      <c r="F2785" s="18">
        <f t="shared" si="131"/>
        <v>4</v>
      </c>
      <c r="G2785" s="23" t="s">
        <v>12257</v>
      </c>
      <c r="H2785" s="23" t="s">
        <v>12257</v>
      </c>
      <c r="I2785" s="19" t="s">
        <v>12258</v>
      </c>
      <c r="J2785" s="49">
        <v>1411672</v>
      </c>
      <c r="K2785" s="42">
        <v>9.9999858324029939E-2</v>
      </c>
      <c r="L2785" s="49">
        <v>141167</v>
      </c>
      <c r="M2785" s="49">
        <v>1552839</v>
      </c>
      <c r="N2785">
        <f>+VLOOKUP(C2785,'Thanh toán '!M$1335:N$6972,2,0)</f>
        <v>1552839</v>
      </c>
      <c r="O2785" s="61">
        <f t="shared" si="132"/>
        <v>0</v>
      </c>
    </row>
    <row r="2786" spans="1:15" hidden="1" x14ac:dyDescent="0.3">
      <c r="A2786" s="18">
        <v>2023</v>
      </c>
      <c r="B2786" s="19" t="s">
        <v>16658</v>
      </c>
      <c r="C2786" s="19">
        <f t="shared" si="130"/>
        <v>20360</v>
      </c>
      <c r="D2786" s="19" t="s">
        <v>13350</v>
      </c>
      <c r="E2786" s="24" t="s">
        <v>16642</v>
      </c>
      <c r="F2786" s="18">
        <f t="shared" si="131"/>
        <v>4</v>
      </c>
      <c r="G2786" s="23" t="s">
        <v>12215</v>
      </c>
      <c r="H2786" s="23" t="s">
        <v>14672</v>
      </c>
      <c r="I2786" s="19" t="s">
        <v>12216</v>
      </c>
      <c r="J2786" s="49">
        <v>1101465</v>
      </c>
      <c r="K2786" s="42">
        <v>0.10000045394088782</v>
      </c>
      <c r="L2786" s="49">
        <v>110147</v>
      </c>
      <c r="M2786" s="49">
        <v>1211612</v>
      </c>
      <c r="N2786">
        <f>+VLOOKUP(C2786,'Thanh toán '!M$1335:N$6972,2,0)</f>
        <v>1211612</v>
      </c>
      <c r="O2786" s="61">
        <f t="shared" si="132"/>
        <v>0</v>
      </c>
    </row>
    <row r="2787" spans="1:15" hidden="1" x14ac:dyDescent="0.3">
      <c r="A2787" s="18">
        <v>2023</v>
      </c>
      <c r="B2787" s="19" t="s">
        <v>16659</v>
      </c>
      <c r="C2787" s="19">
        <f t="shared" si="130"/>
        <v>20361</v>
      </c>
      <c r="D2787" s="19" t="s">
        <v>13350</v>
      </c>
      <c r="E2787" s="24" t="s">
        <v>16642</v>
      </c>
      <c r="F2787" s="18">
        <f t="shared" si="131"/>
        <v>4</v>
      </c>
      <c r="G2787" s="23" t="s">
        <v>11860</v>
      </c>
      <c r="H2787" s="23" t="s">
        <v>13782</v>
      </c>
      <c r="I2787" s="19" t="s">
        <v>11719</v>
      </c>
      <c r="J2787" s="49">
        <v>1289600</v>
      </c>
      <c r="K2787" s="42">
        <v>0.1</v>
      </c>
      <c r="L2787" s="49">
        <v>128960</v>
      </c>
      <c r="M2787" s="49">
        <v>1418560</v>
      </c>
      <c r="N2787">
        <f>+VLOOKUP(C2787,'Thanh toán '!M$1335:N$6972,2,0)</f>
        <v>1418560</v>
      </c>
      <c r="O2787" s="61">
        <f t="shared" si="132"/>
        <v>0</v>
      </c>
    </row>
    <row r="2788" spans="1:15" hidden="1" x14ac:dyDescent="0.3">
      <c r="A2788" s="18">
        <v>2023</v>
      </c>
      <c r="B2788" s="19" t="s">
        <v>16660</v>
      </c>
      <c r="C2788" s="19">
        <f t="shared" si="130"/>
        <v>20366</v>
      </c>
      <c r="D2788" s="19" t="s">
        <v>13350</v>
      </c>
      <c r="E2788" s="24" t="s">
        <v>16642</v>
      </c>
      <c r="F2788" s="18">
        <f t="shared" si="131"/>
        <v>4</v>
      </c>
      <c r="G2788" s="23" t="s">
        <v>11860</v>
      </c>
      <c r="H2788" s="23" t="s">
        <v>13652</v>
      </c>
      <c r="I2788" s="19" t="s">
        <v>11719</v>
      </c>
      <c r="J2788" s="49">
        <v>1387461</v>
      </c>
      <c r="K2788" s="42">
        <v>9.9999927925902066E-2</v>
      </c>
      <c r="L2788" s="49">
        <v>138746</v>
      </c>
      <c r="M2788" s="49">
        <v>1526207</v>
      </c>
      <c r="N2788">
        <f>+VLOOKUP(C2788,'Thanh toán '!M$1335:N$6972,2,0)</f>
        <v>1526207</v>
      </c>
      <c r="O2788" s="61">
        <f t="shared" si="132"/>
        <v>0</v>
      </c>
    </row>
    <row r="2789" spans="1:15" hidden="1" x14ac:dyDescent="0.3">
      <c r="A2789" s="18">
        <v>2023</v>
      </c>
      <c r="B2789" s="19" t="s">
        <v>16661</v>
      </c>
      <c r="C2789" s="19">
        <f t="shared" si="130"/>
        <v>20370</v>
      </c>
      <c r="D2789" s="19" t="s">
        <v>13350</v>
      </c>
      <c r="E2789" s="24" t="s">
        <v>16642</v>
      </c>
      <c r="F2789" s="18">
        <f t="shared" si="131"/>
        <v>4</v>
      </c>
      <c r="G2789" s="23" t="s">
        <v>12225</v>
      </c>
      <c r="H2789" s="23" t="s">
        <v>12225</v>
      </c>
      <c r="I2789" s="19" t="s">
        <v>12226</v>
      </c>
      <c r="J2789" s="49">
        <v>4584250</v>
      </c>
      <c r="K2789" s="42">
        <v>0.1</v>
      </c>
      <c r="L2789" s="49">
        <v>458425</v>
      </c>
      <c r="M2789" s="49">
        <v>5042675</v>
      </c>
      <c r="N2789">
        <f>+VLOOKUP(C2789,'Thanh toán '!M$1335:N$6972,2,0)</f>
        <v>5042675</v>
      </c>
      <c r="O2789" s="61">
        <f t="shared" si="132"/>
        <v>0</v>
      </c>
    </row>
    <row r="2790" spans="1:15" hidden="1" x14ac:dyDescent="0.3">
      <c r="A2790" s="18">
        <v>2023</v>
      </c>
      <c r="B2790" s="19" t="s">
        <v>16662</v>
      </c>
      <c r="C2790" s="19">
        <f t="shared" si="130"/>
        <v>20372</v>
      </c>
      <c r="D2790" s="19" t="s">
        <v>13350</v>
      </c>
      <c r="E2790" s="24" t="s">
        <v>16663</v>
      </c>
      <c r="F2790" s="18">
        <f t="shared" si="131"/>
        <v>4</v>
      </c>
      <c r="G2790" s="23" t="s">
        <v>11799</v>
      </c>
      <c r="H2790" s="23" t="s">
        <v>15023</v>
      </c>
      <c r="I2790" s="19" t="s">
        <v>11725</v>
      </c>
      <c r="J2790" s="49">
        <v>938684</v>
      </c>
      <c r="K2790" s="42">
        <v>9.999957387150521E-2</v>
      </c>
      <c r="L2790" s="49">
        <v>93868</v>
      </c>
      <c r="M2790" s="49">
        <v>1032552</v>
      </c>
      <c r="N2790">
        <f>+VLOOKUP(C2790,'Thanh toán '!M$1335:N$6972,2,0)</f>
        <v>1032552</v>
      </c>
      <c r="O2790" s="61">
        <f t="shared" si="132"/>
        <v>0</v>
      </c>
    </row>
    <row r="2791" spans="1:15" hidden="1" x14ac:dyDescent="0.3">
      <c r="A2791" s="18">
        <v>2023</v>
      </c>
      <c r="B2791" s="19" t="s">
        <v>16664</v>
      </c>
      <c r="C2791" s="19">
        <f t="shared" si="130"/>
        <v>20373</v>
      </c>
      <c r="D2791" s="19" t="s">
        <v>13350</v>
      </c>
      <c r="E2791" s="24" t="s">
        <v>16663</v>
      </c>
      <c r="F2791" s="18">
        <f t="shared" si="131"/>
        <v>4</v>
      </c>
      <c r="G2791" s="23" t="s">
        <v>11799</v>
      </c>
      <c r="H2791" s="23" t="s">
        <v>16665</v>
      </c>
      <c r="I2791" s="19" t="s">
        <v>11725</v>
      </c>
      <c r="J2791" s="49">
        <v>1544605</v>
      </c>
      <c r="K2791" s="42">
        <v>0.10000032370735561</v>
      </c>
      <c r="L2791" s="49">
        <v>154461</v>
      </c>
      <c r="M2791" s="49">
        <v>1699066</v>
      </c>
      <c r="N2791">
        <f>+VLOOKUP(C2791,'Thanh toán '!M$1335:N$6972,2,0)</f>
        <v>1699066</v>
      </c>
      <c r="O2791" s="61">
        <f t="shared" si="132"/>
        <v>0</v>
      </c>
    </row>
    <row r="2792" spans="1:15" hidden="1" x14ac:dyDescent="0.3">
      <c r="A2792" s="18">
        <v>2023</v>
      </c>
      <c r="B2792" s="19" t="s">
        <v>16666</v>
      </c>
      <c r="C2792" s="19">
        <f t="shared" si="130"/>
        <v>20374</v>
      </c>
      <c r="D2792" s="19" t="s">
        <v>13350</v>
      </c>
      <c r="E2792" s="24" t="s">
        <v>16663</v>
      </c>
      <c r="F2792" s="18">
        <f t="shared" si="131"/>
        <v>4</v>
      </c>
      <c r="G2792" s="23" t="s">
        <v>11799</v>
      </c>
      <c r="H2792" s="23" t="s">
        <v>14084</v>
      </c>
      <c r="I2792" s="19" t="s">
        <v>11725</v>
      </c>
      <c r="J2792" s="49">
        <v>1012115</v>
      </c>
      <c r="K2792" s="42">
        <v>0.10000049401500817</v>
      </c>
      <c r="L2792" s="49">
        <v>101212</v>
      </c>
      <c r="M2792" s="49">
        <v>1113327</v>
      </c>
      <c r="N2792">
        <f>+VLOOKUP(C2792,'Thanh toán '!M$1335:N$6972,2,0)</f>
        <v>1113327</v>
      </c>
      <c r="O2792" s="61">
        <f t="shared" si="132"/>
        <v>0</v>
      </c>
    </row>
    <row r="2793" spans="1:15" hidden="1" x14ac:dyDescent="0.3">
      <c r="A2793" s="18">
        <v>2023</v>
      </c>
      <c r="B2793" s="19" t="s">
        <v>16667</v>
      </c>
      <c r="C2793" s="19">
        <f t="shared" si="130"/>
        <v>20375</v>
      </c>
      <c r="D2793" s="19" t="s">
        <v>13350</v>
      </c>
      <c r="E2793" s="24" t="s">
        <v>16663</v>
      </c>
      <c r="F2793" s="18">
        <f t="shared" si="131"/>
        <v>4</v>
      </c>
      <c r="G2793" s="23" t="s">
        <v>12245</v>
      </c>
      <c r="H2793" s="23" t="s">
        <v>12245</v>
      </c>
      <c r="I2793" s="19" t="s">
        <v>12246</v>
      </c>
      <c r="J2793" s="49">
        <v>3460800</v>
      </c>
      <c r="K2793" s="42">
        <v>0.1</v>
      </c>
      <c r="L2793" s="49">
        <v>346080</v>
      </c>
      <c r="M2793" s="49">
        <v>3806880</v>
      </c>
      <c r="N2793">
        <f>+VLOOKUP(C2793,'Thanh toán '!M$1335:N$6972,2,0)</f>
        <v>3806880</v>
      </c>
      <c r="O2793" s="61">
        <f t="shared" si="132"/>
        <v>0</v>
      </c>
    </row>
    <row r="2794" spans="1:15" hidden="1" x14ac:dyDescent="0.3">
      <c r="A2794" s="18">
        <v>2023</v>
      </c>
      <c r="B2794" s="19" t="s">
        <v>16668</v>
      </c>
      <c r="C2794" s="19">
        <f t="shared" si="130"/>
        <v>20376</v>
      </c>
      <c r="D2794" s="19" t="s">
        <v>13350</v>
      </c>
      <c r="E2794" s="24" t="s">
        <v>16663</v>
      </c>
      <c r="F2794" s="18">
        <f t="shared" si="131"/>
        <v>4</v>
      </c>
      <c r="G2794" s="23" t="s">
        <v>11799</v>
      </c>
      <c r="H2794" s="23" t="s">
        <v>14074</v>
      </c>
      <c r="I2794" s="19" t="s">
        <v>11725</v>
      </c>
      <c r="J2794" s="49">
        <v>561843</v>
      </c>
      <c r="K2794" s="42">
        <v>9.99994660430049E-2</v>
      </c>
      <c r="L2794" s="49">
        <v>56184</v>
      </c>
      <c r="M2794" s="49">
        <v>618027</v>
      </c>
      <c r="N2794">
        <f>+VLOOKUP(C2794,'Thanh toán '!M$1335:N$6972,2,0)</f>
        <v>618027</v>
      </c>
      <c r="O2794" s="61">
        <f t="shared" si="132"/>
        <v>0</v>
      </c>
    </row>
    <row r="2795" spans="1:15" hidden="1" x14ac:dyDescent="0.3">
      <c r="A2795" s="18">
        <v>2023</v>
      </c>
      <c r="B2795" s="19" t="s">
        <v>16669</v>
      </c>
      <c r="C2795" s="19">
        <f t="shared" si="130"/>
        <v>20377</v>
      </c>
      <c r="D2795" s="19" t="s">
        <v>13350</v>
      </c>
      <c r="E2795" s="24" t="s">
        <v>16663</v>
      </c>
      <c r="F2795" s="18">
        <f t="shared" si="131"/>
        <v>4</v>
      </c>
      <c r="G2795" s="23" t="s">
        <v>11799</v>
      </c>
      <c r="H2795" s="23" t="s">
        <v>14599</v>
      </c>
      <c r="I2795" s="19" t="s">
        <v>11725</v>
      </c>
      <c r="J2795" s="49">
        <v>469300</v>
      </c>
      <c r="K2795" s="42">
        <v>0.1</v>
      </c>
      <c r="L2795" s="49">
        <v>46930</v>
      </c>
      <c r="M2795" s="49">
        <v>516230</v>
      </c>
      <c r="N2795">
        <f>+VLOOKUP(C2795,'Thanh toán '!M$1335:N$6972,2,0)</f>
        <v>516230</v>
      </c>
      <c r="O2795" s="61">
        <f t="shared" si="132"/>
        <v>0</v>
      </c>
    </row>
    <row r="2796" spans="1:15" hidden="1" x14ac:dyDescent="0.3">
      <c r="A2796" s="18">
        <v>2023</v>
      </c>
      <c r="B2796" s="19" t="s">
        <v>16670</v>
      </c>
      <c r="C2796" s="19">
        <f t="shared" si="130"/>
        <v>20379</v>
      </c>
      <c r="D2796" s="19" t="s">
        <v>13350</v>
      </c>
      <c r="E2796" s="24" t="s">
        <v>16663</v>
      </c>
      <c r="F2796" s="18">
        <f t="shared" si="131"/>
        <v>4</v>
      </c>
      <c r="G2796" s="23" t="s">
        <v>11860</v>
      </c>
      <c r="H2796" s="23" t="s">
        <v>14303</v>
      </c>
      <c r="I2796" s="19" t="s">
        <v>11719</v>
      </c>
      <c r="J2796" s="49">
        <v>1844890</v>
      </c>
      <c r="K2796" s="42">
        <v>0.1</v>
      </c>
      <c r="L2796" s="49">
        <v>184489</v>
      </c>
      <c r="M2796" s="49">
        <v>2029379</v>
      </c>
      <c r="N2796">
        <f>+VLOOKUP(C2796,'Thanh toán '!M$1335:N$6972,2,0)</f>
        <v>2029379</v>
      </c>
      <c r="O2796" s="61">
        <f t="shared" si="132"/>
        <v>0</v>
      </c>
    </row>
    <row r="2797" spans="1:15" hidden="1" x14ac:dyDescent="0.3">
      <c r="A2797" s="18">
        <v>2023</v>
      </c>
      <c r="B2797" s="19" t="s">
        <v>16671</v>
      </c>
      <c r="C2797" s="19">
        <f t="shared" si="130"/>
        <v>20382</v>
      </c>
      <c r="D2797" s="19" t="s">
        <v>13350</v>
      </c>
      <c r="E2797" s="24" t="s">
        <v>16663</v>
      </c>
      <c r="F2797" s="18">
        <f t="shared" si="131"/>
        <v>4</v>
      </c>
      <c r="G2797" s="23" t="s">
        <v>11799</v>
      </c>
      <c r="H2797" s="23" t="s">
        <v>16672</v>
      </c>
      <c r="I2797" s="19" t="s">
        <v>11725</v>
      </c>
      <c r="J2797" s="49">
        <v>542773</v>
      </c>
      <c r="K2797" s="42">
        <v>9.9999447282749884E-2</v>
      </c>
      <c r="L2797" s="49">
        <v>54277</v>
      </c>
      <c r="M2797" s="49">
        <v>597050</v>
      </c>
      <c r="N2797">
        <f>+VLOOKUP(C2797,'Thanh toán '!M$1335:N$6972,2,0)</f>
        <v>597050</v>
      </c>
      <c r="O2797" s="61">
        <f t="shared" si="132"/>
        <v>0</v>
      </c>
    </row>
    <row r="2798" spans="1:15" hidden="1" x14ac:dyDescent="0.3">
      <c r="A2798" s="18">
        <v>2023</v>
      </c>
      <c r="B2798" s="19" t="s">
        <v>16673</v>
      </c>
      <c r="C2798" s="19">
        <f t="shared" si="130"/>
        <v>20384</v>
      </c>
      <c r="D2798" s="19" t="s">
        <v>13350</v>
      </c>
      <c r="E2798" s="24" t="s">
        <v>16663</v>
      </c>
      <c r="F2798" s="18">
        <f t="shared" si="131"/>
        <v>4</v>
      </c>
      <c r="G2798" s="23" t="s">
        <v>11799</v>
      </c>
      <c r="H2798" s="23" t="s">
        <v>13896</v>
      </c>
      <c r="I2798" s="19" t="s">
        <v>11725</v>
      </c>
      <c r="J2798" s="49">
        <v>704013</v>
      </c>
      <c r="K2798" s="42">
        <v>9.999957387150521E-2</v>
      </c>
      <c r="L2798" s="49">
        <v>70401</v>
      </c>
      <c r="M2798" s="49">
        <v>774414</v>
      </c>
      <c r="N2798">
        <f>+VLOOKUP(C2798,'Thanh toán '!M$1335:N$6972,2,0)</f>
        <v>774414</v>
      </c>
      <c r="O2798" s="61">
        <f t="shared" si="132"/>
        <v>0</v>
      </c>
    </row>
    <row r="2799" spans="1:15" hidden="1" x14ac:dyDescent="0.3">
      <c r="A2799" s="18">
        <v>2023</v>
      </c>
      <c r="B2799" s="19" t="s">
        <v>16674</v>
      </c>
      <c r="C2799" s="19">
        <f t="shared" si="130"/>
        <v>20385</v>
      </c>
      <c r="D2799" s="19" t="s">
        <v>13350</v>
      </c>
      <c r="E2799" s="24" t="s">
        <v>16663</v>
      </c>
      <c r="F2799" s="18">
        <f t="shared" si="131"/>
        <v>4</v>
      </c>
      <c r="G2799" s="23" t="s">
        <v>12518</v>
      </c>
      <c r="H2799" s="23" t="s">
        <v>12518</v>
      </c>
      <c r="I2799" s="19" t="s">
        <v>12519</v>
      </c>
      <c r="J2799" s="49">
        <v>1493310</v>
      </c>
      <c r="K2799" s="42">
        <v>0.1</v>
      </c>
      <c r="L2799" s="49">
        <v>149331</v>
      </c>
      <c r="M2799" s="49">
        <v>1642641</v>
      </c>
      <c r="N2799">
        <f>+VLOOKUP(C2799,'Thanh toán '!M$1335:N$6972,2,0)</f>
        <v>1642641</v>
      </c>
      <c r="O2799" s="61">
        <f t="shared" si="132"/>
        <v>0</v>
      </c>
    </row>
    <row r="2800" spans="1:15" hidden="1" x14ac:dyDescent="0.3">
      <c r="A2800" s="18">
        <v>2023</v>
      </c>
      <c r="B2800" s="19" t="s">
        <v>16675</v>
      </c>
      <c r="C2800" s="19">
        <f t="shared" si="130"/>
        <v>20386</v>
      </c>
      <c r="D2800" s="19" t="s">
        <v>13350</v>
      </c>
      <c r="E2800" s="24" t="s">
        <v>16663</v>
      </c>
      <c r="F2800" s="18">
        <f t="shared" si="131"/>
        <v>4</v>
      </c>
      <c r="G2800" s="23" t="s">
        <v>11799</v>
      </c>
      <c r="H2800" s="23" t="s">
        <v>13547</v>
      </c>
      <c r="I2800" s="19" t="s">
        <v>11725</v>
      </c>
      <c r="J2800" s="49">
        <v>367155</v>
      </c>
      <c r="K2800" s="42">
        <v>0.10000136182266345</v>
      </c>
      <c r="L2800" s="49">
        <v>36716</v>
      </c>
      <c r="M2800" s="49">
        <v>403871</v>
      </c>
      <c r="N2800">
        <f>+VLOOKUP(C2800,'Thanh toán '!M$1335:N$6972,2,0)</f>
        <v>403871</v>
      </c>
      <c r="O2800" s="61">
        <f t="shared" si="132"/>
        <v>0</v>
      </c>
    </row>
    <row r="2801" spans="1:15" hidden="1" x14ac:dyDescent="0.3">
      <c r="A2801" s="18">
        <v>2023</v>
      </c>
      <c r="B2801" s="19" t="s">
        <v>16676</v>
      </c>
      <c r="C2801" s="19">
        <f t="shared" si="130"/>
        <v>20388</v>
      </c>
      <c r="D2801" s="19" t="s">
        <v>13350</v>
      </c>
      <c r="E2801" s="24" t="s">
        <v>16663</v>
      </c>
      <c r="F2801" s="18">
        <f t="shared" si="131"/>
        <v>4</v>
      </c>
      <c r="G2801" s="23" t="s">
        <v>12287</v>
      </c>
      <c r="H2801" s="23" t="s">
        <v>12287</v>
      </c>
      <c r="I2801" s="19" t="s">
        <v>12288</v>
      </c>
      <c r="J2801" s="49">
        <v>1289600</v>
      </c>
      <c r="K2801" s="42">
        <v>0.1</v>
      </c>
      <c r="L2801" s="49">
        <v>128960</v>
      </c>
      <c r="M2801" s="49">
        <v>1418560</v>
      </c>
      <c r="N2801">
        <f>+VLOOKUP(C2801,'Thanh toán '!M$1335:N$6972,2,0)</f>
        <v>1418560</v>
      </c>
      <c r="O2801" s="61">
        <f t="shared" si="132"/>
        <v>0</v>
      </c>
    </row>
    <row r="2802" spans="1:15" hidden="1" x14ac:dyDescent="0.3">
      <c r="A2802" s="18">
        <v>2023</v>
      </c>
      <c r="B2802" s="19" t="s">
        <v>16677</v>
      </c>
      <c r="C2802" s="19">
        <f t="shared" si="130"/>
        <v>20389</v>
      </c>
      <c r="D2802" s="19" t="s">
        <v>13350</v>
      </c>
      <c r="E2802" s="24" t="s">
        <v>16663</v>
      </c>
      <c r="F2802" s="18">
        <f t="shared" si="131"/>
        <v>4</v>
      </c>
      <c r="G2802" s="23" t="s">
        <v>11860</v>
      </c>
      <c r="H2802" s="23" t="s">
        <v>14167</v>
      </c>
      <c r="I2802" s="19" t="s">
        <v>11719</v>
      </c>
      <c r="J2802" s="49">
        <v>441000</v>
      </c>
      <c r="K2802" s="42">
        <v>0.1</v>
      </c>
      <c r="L2802" s="49">
        <v>44100</v>
      </c>
      <c r="M2802" s="49">
        <v>485100</v>
      </c>
      <c r="N2802">
        <f>+VLOOKUP(C2802,'Thanh toán '!M$1335:N$6972,2,0)</f>
        <v>485100</v>
      </c>
      <c r="O2802" s="61">
        <f t="shared" si="132"/>
        <v>0</v>
      </c>
    </row>
    <row r="2803" spans="1:15" hidden="1" x14ac:dyDescent="0.3">
      <c r="A2803" s="18">
        <v>2023</v>
      </c>
      <c r="B2803" s="19" t="s">
        <v>16678</v>
      </c>
      <c r="C2803" s="19">
        <f t="shared" si="130"/>
        <v>20390</v>
      </c>
      <c r="D2803" s="19" t="s">
        <v>13350</v>
      </c>
      <c r="E2803" s="24" t="s">
        <v>16663</v>
      </c>
      <c r="F2803" s="18">
        <f t="shared" si="131"/>
        <v>4</v>
      </c>
      <c r="G2803" s="23" t="s">
        <v>11860</v>
      </c>
      <c r="H2803" s="23" t="s">
        <v>14167</v>
      </c>
      <c r="I2803" s="19" t="s">
        <v>11719</v>
      </c>
      <c r="J2803" s="49">
        <v>1638985</v>
      </c>
      <c r="K2803" s="42">
        <v>0.10000030506685541</v>
      </c>
      <c r="L2803" s="49">
        <v>163899</v>
      </c>
      <c r="M2803" s="49">
        <v>1802884</v>
      </c>
      <c r="N2803">
        <f>+VLOOKUP(C2803,'Thanh toán '!M$1335:N$6972,2,0)</f>
        <v>1802884</v>
      </c>
      <c r="O2803" s="61">
        <f t="shared" si="132"/>
        <v>0</v>
      </c>
    </row>
    <row r="2804" spans="1:15" hidden="1" x14ac:dyDescent="0.3">
      <c r="A2804" s="18">
        <v>2023</v>
      </c>
      <c r="B2804" s="19" t="s">
        <v>16679</v>
      </c>
      <c r="C2804" s="19">
        <f t="shared" si="130"/>
        <v>20392</v>
      </c>
      <c r="D2804" s="19" t="s">
        <v>13350</v>
      </c>
      <c r="E2804" s="24" t="s">
        <v>16663</v>
      </c>
      <c r="F2804" s="18">
        <f t="shared" si="131"/>
        <v>4</v>
      </c>
      <c r="G2804" s="23" t="s">
        <v>12438</v>
      </c>
      <c r="H2804" s="23" t="s">
        <v>12438</v>
      </c>
      <c r="I2804" s="19" t="s">
        <v>12439</v>
      </c>
      <c r="J2804" s="49">
        <v>2400180</v>
      </c>
      <c r="K2804" s="42">
        <v>0.1</v>
      </c>
      <c r="L2804" s="49">
        <v>240018</v>
      </c>
      <c r="M2804" s="49">
        <v>2640198</v>
      </c>
      <c r="N2804">
        <f>+VLOOKUP(C2804,'Thanh toán '!M$1335:N$6972,2,0)</f>
        <v>2640198</v>
      </c>
      <c r="O2804" s="61">
        <f t="shared" si="132"/>
        <v>0</v>
      </c>
    </row>
    <row r="2805" spans="1:15" hidden="1" x14ac:dyDescent="0.3">
      <c r="A2805" s="18">
        <v>2023</v>
      </c>
      <c r="B2805" s="19" t="s">
        <v>16680</v>
      </c>
      <c r="C2805" s="19">
        <f t="shared" si="130"/>
        <v>20393</v>
      </c>
      <c r="D2805" s="19" t="s">
        <v>13350</v>
      </c>
      <c r="E2805" s="24" t="s">
        <v>16663</v>
      </c>
      <c r="F2805" s="18">
        <f t="shared" si="131"/>
        <v>4</v>
      </c>
      <c r="G2805" s="23" t="s">
        <v>11799</v>
      </c>
      <c r="H2805" s="23" t="s">
        <v>14062</v>
      </c>
      <c r="I2805" s="19" t="s">
        <v>11725</v>
      </c>
      <c r="J2805" s="49">
        <v>435600</v>
      </c>
      <c r="K2805" s="42">
        <v>0.1</v>
      </c>
      <c r="L2805" s="49">
        <v>43560</v>
      </c>
      <c r="M2805" s="49">
        <v>479160</v>
      </c>
      <c r="N2805">
        <f>+VLOOKUP(C2805,'Thanh toán '!M$1335:N$6972,2,0)</f>
        <v>479160</v>
      </c>
      <c r="O2805" s="61">
        <f t="shared" si="132"/>
        <v>0</v>
      </c>
    </row>
    <row r="2806" spans="1:15" hidden="1" x14ac:dyDescent="0.3">
      <c r="A2806" s="18">
        <v>2023</v>
      </c>
      <c r="B2806" s="19" t="s">
        <v>16681</v>
      </c>
      <c r="C2806" s="19">
        <f t="shared" si="130"/>
        <v>20394</v>
      </c>
      <c r="D2806" s="19" t="s">
        <v>13350</v>
      </c>
      <c r="E2806" s="24" t="s">
        <v>16663</v>
      </c>
      <c r="F2806" s="18">
        <f t="shared" si="131"/>
        <v>4</v>
      </c>
      <c r="G2806" s="23" t="s">
        <v>12026</v>
      </c>
      <c r="H2806" s="23" t="s">
        <v>13942</v>
      </c>
      <c r="I2806" s="19" t="s">
        <v>12027</v>
      </c>
      <c r="J2806" s="49">
        <v>1277195</v>
      </c>
      <c r="K2806" s="42">
        <v>0.10000039148289806</v>
      </c>
      <c r="L2806" s="49">
        <v>127720</v>
      </c>
      <c r="M2806" s="49">
        <v>1404915</v>
      </c>
      <c r="N2806">
        <f>+VLOOKUP(C2806,'Thanh toán '!M$1335:N$6972,2,0)</f>
        <v>1404915</v>
      </c>
      <c r="O2806" s="61">
        <f t="shared" si="132"/>
        <v>0</v>
      </c>
    </row>
    <row r="2807" spans="1:15" hidden="1" x14ac:dyDescent="0.3">
      <c r="A2807" s="18">
        <v>2023</v>
      </c>
      <c r="B2807" s="19" t="s">
        <v>16682</v>
      </c>
      <c r="C2807" s="19">
        <f t="shared" si="130"/>
        <v>20395</v>
      </c>
      <c r="D2807" s="19" t="s">
        <v>13350</v>
      </c>
      <c r="E2807" s="24" t="s">
        <v>16663</v>
      </c>
      <c r="F2807" s="18">
        <f t="shared" si="131"/>
        <v>4</v>
      </c>
      <c r="G2807" s="23" t="s">
        <v>11838</v>
      </c>
      <c r="H2807" s="23" t="s">
        <v>13939</v>
      </c>
      <c r="I2807" s="19" t="s">
        <v>11839</v>
      </c>
      <c r="J2807" s="49">
        <v>1370405</v>
      </c>
      <c r="K2807" s="42">
        <v>0.10000036485564487</v>
      </c>
      <c r="L2807" s="49">
        <v>137041</v>
      </c>
      <c r="M2807" s="49">
        <v>1507446</v>
      </c>
      <c r="N2807">
        <f>+VLOOKUP(C2807,'Thanh toán '!M$1335:N$6972,2,0)</f>
        <v>1507446</v>
      </c>
      <c r="O2807" s="61">
        <f t="shared" si="132"/>
        <v>0</v>
      </c>
    </row>
    <row r="2808" spans="1:15" hidden="1" x14ac:dyDescent="0.3">
      <c r="A2808" s="18">
        <v>2023</v>
      </c>
      <c r="B2808" s="19" t="s">
        <v>16683</v>
      </c>
      <c r="C2808" s="19">
        <f t="shared" si="130"/>
        <v>20396</v>
      </c>
      <c r="D2808" s="19" t="s">
        <v>13350</v>
      </c>
      <c r="E2808" s="24" t="s">
        <v>16663</v>
      </c>
      <c r="F2808" s="18">
        <f t="shared" si="131"/>
        <v>4</v>
      </c>
      <c r="G2808" s="23" t="s">
        <v>11838</v>
      </c>
      <c r="H2808" s="23" t="s">
        <v>13930</v>
      </c>
      <c r="I2808" s="19" t="s">
        <v>11839</v>
      </c>
      <c r="J2808" s="49">
        <v>1870156</v>
      </c>
      <c r="K2808" s="42">
        <v>0.10000021388590043</v>
      </c>
      <c r="L2808" s="49">
        <v>187016</v>
      </c>
      <c r="M2808" s="49">
        <v>2057172</v>
      </c>
      <c r="N2808">
        <f>+VLOOKUP(C2808,'Thanh toán '!M$1335:N$6972,2,0)</f>
        <v>2057172</v>
      </c>
      <c r="O2808" s="61">
        <f t="shared" si="132"/>
        <v>0</v>
      </c>
    </row>
    <row r="2809" spans="1:15" hidden="1" x14ac:dyDescent="0.3">
      <c r="A2809" s="18">
        <v>2023</v>
      </c>
      <c r="B2809" s="19" t="s">
        <v>16684</v>
      </c>
      <c r="C2809" s="19">
        <f t="shared" si="130"/>
        <v>20397</v>
      </c>
      <c r="D2809" s="19" t="s">
        <v>13350</v>
      </c>
      <c r="E2809" s="24" t="s">
        <v>16663</v>
      </c>
      <c r="F2809" s="18">
        <f t="shared" si="131"/>
        <v>4</v>
      </c>
      <c r="G2809" s="23" t="s">
        <v>11799</v>
      </c>
      <c r="H2809" s="23" t="s">
        <v>13364</v>
      </c>
      <c r="I2809" s="19" t="s">
        <v>11725</v>
      </c>
      <c r="J2809" s="49">
        <v>1297392</v>
      </c>
      <c r="K2809" s="42">
        <v>9.9999845844586682E-2</v>
      </c>
      <c r="L2809" s="49">
        <v>129739</v>
      </c>
      <c r="M2809" s="49">
        <v>1427131</v>
      </c>
      <c r="N2809">
        <f>+VLOOKUP(C2809,'Thanh toán '!M$1335:N$6972,2,0)</f>
        <v>1427131</v>
      </c>
      <c r="O2809" s="61">
        <f t="shared" si="132"/>
        <v>0</v>
      </c>
    </row>
    <row r="2810" spans="1:15" hidden="1" x14ac:dyDescent="0.3">
      <c r="A2810" s="18">
        <v>2023</v>
      </c>
      <c r="B2810" s="19" t="s">
        <v>16685</v>
      </c>
      <c r="C2810" s="19">
        <f t="shared" si="130"/>
        <v>20399</v>
      </c>
      <c r="D2810" s="19" t="s">
        <v>13350</v>
      </c>
      <c r="E2810" s="24" t="s">
        <v>16663</v>
      </c>
      <c r="F2810" s="18">
        <f t="shared" si="131"/>
        <v>4</v>
      </c>
      <c r="G2810" s="23" t="s">
        <v>12459</v>
      </c>
      <c r="H2810" s="23" t="s">
        <v>12459</v>
      </c>
      <c r="I2810" s="19" t="s">
        <v>12460</v>
      </c>
      <c r="J2810" s="49">
        <v>882000</v>
      </c>
      <c r="K2810" s="42">
        <v>0.1</v>
      </c>
      <c r="L2810" s="49">
        <v>88200</v>
      </c>
      <c r="M2810" s="49">
        <v>970200</v>
      </c>
      <c r="N2810">
        <f>+VLOOKUP(C2810,'Thanh toán '!M$1335:N$6972,2,0)</f>
        <v>970200</v>
      </c>
      <c r="O2810" s="61">
        <f t="shared" si="132"/>
        <v>0</v>
      </c>
    </row>
    <row r="2811" spans="1:15" hidden="1" x14ac:dyDescent="0.3">
      <c r="A2811" s="18">
        <v>2023</v>
      </c>
      <c r="B2811" s="19" t="s">
        <v>16686</v>
      </c>
      <c r="C2811" s="19">
        <f t="shared" si="130"/>
        <v>20400</v>
      </c>
      <c r="D2811" s="19" t="s">
        <v>13350</v>
      </c>
      <c r="E2811" s="24" t="s">
        <v>16663</v>
      </c>
      <c r="F2811" s="18">
        <f t="shared" si="131"/>
        <v>4</v>
      </c>
      <c r="G2811" s="23" t="s">
        <v>11799</v>
      </c>
      <c r="H2811" s="23" t="s">
        <v>13810</v>
      </c>
      <c r="I2811" s="19" t="s">
        <v>11725</v>
      </c>
      <c r="J2811" s="49">
        <v>1114132</v>
      </c>
      <c r="K2811" s="42">
        <v>9.999982048805707E-2</v>
      </c>
      <c r="L2811" s="49">
        <v>111413</v>
      </c>
      <c r="M2811" s="49">
        <v>1225545</v>
      </c>
      <c r="N2811">
        <f>+VLOOKUP(C2811,'Thanh toán '!M$1335:N$6972,2,0)</f>
        <v>1225545</v>
      </c>
      <c r="O2811" s="61">
        <f t="shared" si="132"/>
        <v>0</v>
      </c>
    </row>
    <row r="2812" spans="1:15" hidden="1" x14ac:dyDescent="0.3">
      <c r="A2812" s="18">
        <v>2023</v>
      </c>
      <c r="B2812" s="19" t="s">
        <v>16687</v>
      </c>
      <c r="C2812" s="19">
        <f t="shared" si="130"/>
        <v>20403</v>
      </c>
      <c r="D2812" s="19" t="s">
        <v>13350</v>
      </c>
      <c r="E2812" s="24" t="s">
        <v>16663</v>
      </c>
      <c r="F2812" s="18">
        <f t="shared" si="131"/>
        <v>4</v>
      </c>
      <c r="G2812" s="23" t="s">
        <v>11799</v>
      </c>
      <c r="H2812" s="23" t="s">
        <v>14127</v>
      </c>
      <c r="I2812" s="19" t="s">
        <v>11725</v>
      </c>
      <c r="J2812" s="49">
        <v>1076627</v>
      </c>
      <c r="K2812" s="42">
        <v>0.10000027864803687</v>
      </c>
      <c r="L2812" s="49">
        <v>107663</v>
      </c>
      <c r="M2812" s="49">
        <v>1184290</v>
      </c>
      <c r="N2812">
        <f>+VLOOKUP(C2812,'Thanh toán '!M$1335:N$6972,2,0)</f>
        <v>1184290</v>
      </c>
      <c r="O2812" s="61">
        <f t="shared" si="132"/>
        <v>0</v>
      </c>
    </row>
    <row r="2813" spans="1:15" hidden="1" x14ac:dyDescent="0.3">
      <c r="A2813" s="18">
        <v>2023</v>
      </c>
      <c r="B2813" s="19" t="s">
        <v>16688</v>
      </c>
      <c r="C2813" s="19">
        <f t="shared" si="130"/>
        <v>20404</v>
      </c>
      <c r="D2813" s="19" t="s">
        <v>13350</v>
      </c>
      <c r="E2813" s="24" t="s">
        <v>16663</v>
      </c>
      <c r="F2813" s="18">
        <f t="shared" si="131"/>
        <v>4</v>
      </c>
      <c r="G2813" s="23" t="s">
        <v>11799</v>
      </c>
      <c r="H2813" s="23" t="s">
        <v>14047</v>
      </c>
      <c r="I2813" s="19" t="s">
        <v>11725</v>
      </c>
      <c r="J2813" s="49">
        <v>777406</v>
      </c>
      <c r="K2813" s="42">
        <v>0.10000051453166042</v>
      </c>
      <c r="L2813" s="49">
        <v>77741</v>
      </c>
      <c r="M2813" s="49">
        <v>855147</v>
      </c>
      <c r="N2813">
        <f>+VLOOKUP(C2813,'Thanh toán '!M$1335:N$6972,2,0)</f>
        <v>855147</v>
      </c>
      <c r="O2813" s="61">
        <f t="shared" si="132"/>
        <v>0</v>
      </c>
    </row>
    <row r="2814" spans="1:15" hidden="1" x14ac:dyDescent="0.3">
      <c r="A2814" s="18">
        <v>2023</v>
      </c>
      <c r="B2814" s="19" t="s">
        <v>16689</v>
      </c>
      <c r="C2814" s="19">
        <f t="shared" si="130"/>
        <v>20406</v>
      </c>
      <c r="D2814" s="19" t="s">
        <v>13350</v>
      </c>
      <c r="E2814" s="24" t="s">
        <v>16663</v>
      </c>
      <c r="F2814" s="18">
        <f t="shared" si="131"/>
        <v>4</v>
      </c>
      <c r="G2814" s="23" t="s">
        <v>11799</v>
      </c>
      <c r="H2814" s="23" t="s">
        <v>14738</v>
      </c>
      <c r="I2814" s="19" t="s">
        <v>11725</v>
      </c>
      <c r="J2814" s="49">
        <v>367155</v>
      </c>
      <c r="K2814" s="42">
        <v>0.10000136182266345</v>
      </c>
      <c r="L2814" s="49">
        <v>36716</v>
      </c>
      <c r="M2814" s="49">
        <v>403871</v>
      </c>
      <c r="N2814">
        <f>+VLOOKUP(C2814,'Thanh toán '!M$1335:N$6972,2,0)</f>
        <v>403871</v>
      </c>
      <c r="O2814" s="61">
        <f t="shared" si="132"/>
        <v>0</v>
      </c>
    </row>
    <row r="2815" spans="1:15" hidden="1" x14ac:dyDescent="0.3">
      <c r="A2815" s="18">
        <v>2023</v>
      </c>
      <c r="B2815" s="19" t="s">
        <v>16690</v>
      </c>
      <c r="C2815" s="19">
        <f t="shared" si="130"/>
        <v>20409</v>
      </c>
      <c r="D2815" s="19" t="s">
        <v>13350</v>
      </c>
      <c r="E2815" s="24" t="s">
        <v>16663</v>
      </c>
      <c r="F2815" s="18">
        <f t="shared" si="131"/>
        <v>4</v>
      </c>
      <c r="G2815" s="23" t="s">
        <v>11799</v>
      </c>
      <c r="H2815" s="23" t="s">
        <v>15214</v>
      </c>
      <c r="I2815" s="19" t="s">
        <v>11725</v>
      </c>
      <c r="J2815" s="49">
        <v>1072991</v>
      </c>
      <c r="K2815" s="42">
        <v>9.9999906802573368E-2</v>
      </c>
      <c r="L2815" s="49">
        <v>107299</v>
      </c>
      <c r="M2815" s="49">
        <v>1180290</v>
      </c>
      <c r="N2815">
        <f>+VLOOKUP(C2815,'Thanh toán '!M$1335:N$6972,2,0)</f>
        <v>1180290</v>
      </c>
      <c r="O2815" s="61">
        <f t="shared" si="132"/>
        <v>0</v>
      </c>
    </row>
    <row r="2816" spans="1:15" hidden="1" x14ac:dyDescent="0.3">
      <c r="A2816" s="18">
        <v>2023</v>
      </c>
      <c r="B2816" s="19" t="s">
        <v>16691</v>
      </c>
      <c r="C2816" s="19">
        <f t="shared" si="130"/>
        <v>20410</v>
      </c>
      <c r="D2816" s="19" t="s">
        <v>13350</v>
      </c>
      <c r="E2816" s="24" t="s">
        <v>16663</v>
      </c>
      <c r="F2816" s="18">
        <f t="shared" si="131"/>
        <v>4</v>
      </c>
      <c r="G2816" s="23" t="s">
        <v>12403</v>
      </c>
      <c r="H2816" s="23" t="s">
        <v>12403</v>
      </c>
      <c r="I2816" s="19" t="s">
        <v>12404</v>
      </c>
      <c r="J2816" s="49">
        <v>2803060</v>
      </c>
      <c r="K2816" s="42">
        <v>0.1</v>
      </c>
      <c r="L2816" s="49">
        <v>280306</v>
      </c>
      <c r="M2816" s="49">
        <v>3083366</v>
      </c>
      <c r="N2816">
        <f>+VLOOKUP(C2816,'Thanh toán '!M$1335:N$6972,2,0)</f>
        <v>3083366</v>
      </c>
      <c r="O2816" s="61">
        <f t="shared" si="132"/>
        <v>0</v>
      </c>
    </row>
    <row r="2817" spans="1:15" hidden="1" x14ac:dyDescent="0.3">
      <c r="A2817" s="18">
        <v>2023</v>
      </c>
      <c r="B2817" s="19" t="s">
        <v>16692</v>
      </c>
      <c r="C2817" s="19">
        <f t="shared" si="130"/>
        <v>20411</v>
      </c>
      <c r="D2817" s="19" t="s">
        <v>13350</v>
      </c>
      <c r="E2817" s="24" t="s">
        <v>16663</v>
      </c>
      <c r="F2817" s="18">
        <f t="shared" si="131"/>
        <v>4</v>
      </c>
      <c r="G2817" s="23" t="s">
        <v>11799</v>
      </c>
      <c r="H2817" s="23" t="s">
        <v>13445</v>
      </c>
      <c r="I2817" s="19" t="s">
        <v>11725</v>
      </c>
      <c r="J2817" s="49">
        <v>618065</v>
      </c>
      <c r="K2817" s="42">
        <v>0.10000080897640216</v>
      </c>
      <c r="L2817" s="49">
        <v>61807</v>
      </c>
      <c r="M2817" s="49">
        <v>679872</v>
      </c>
      <c r="N2817">
        <f>+VLOOKUP(C2817,'Thanh toán '!M$1335:N$6972,2,0)</f>
        <v>679872</v>
      </c>
      <c r="O2817" s="61">
        <f t="shared" si="132"/>
        <v>0</v>
      </c>
    </row>
    <row r="2818" spans="1:15" hidden="1" x14ac:dyDescent="0.3">
      <c r="A2818" s="18">
        <v>2023</v>
      </c>
      <c r="B2818" s="19" t="s">
        <v>16693</v>
      </c>
      <c r="C2818" s="19">
        <f t="shared" si="130"/>
        <v>20412</v>
      </c>
      <c r="D2818" s="19" t="s">
        <v>13350</v>
      </c>
      <c r="E2818" s="24" t="s">
        <v>16663</v>
      </c>
      <c r="F2818" s="18">
        <f t="shared" si="131"/>
        <v>4</v>
      </c>
      <c r="G2818" s="23" t="s">
        <v>11799</v>
      </c>
      <c r="H2818" s="23" t="s">
        <v>16223</v>
      </c>
      <c r="I2818" s="19" t="s">
        <v>11725</v>
      </c>
      <c r="J2818" s="49">
        <v>471203</v>
      </c>
      <c r="K2818" s="42">
        <v>9.9999363331727514E-2</v>
      </c>
      <c r="L2818" s="49">
        <v>47120</v>
      </c>
      <c r="M2818" s="49">
        <v>518323</v>
      </c>
      <c r="N2818">
        <f>+VLOOKUP(C2818,'Thanh toán '!M$1335:N$6972,2,0)</f>
        <v>518323</v>
      </c>
      <c r="O2818" s="61">
        <f t="shared" si="132"/>
        <v>0</v>
      </c>
    </row>
    <row r="2819" spans="1:15" hidden="1" x14ac:dyDescent="0.3">
      <c r="A2819" s="18">
        <v>2023</v>
      </c>
      <c r="B2819" s="19" t="s">
        <v>16694</v>
      </c>
      <c r="C2819" s="19">
        <f t="shared" si="130"/>
        <v>20413</v>
      </c>
      <c r="D2819" s="19" t="s">
        <v>13350</v>
      </c>
      <c r="E2819" s="24" t="s">
        <v>16663</v>
      </c>
      <c r="F2819" s="18">
        <f t="shared" si="131"/>
        <v>4</v>
      </c>
      <c r="G2819" s="23" t="s">
        <v>11838</v>
      </c>
      <c r="H2819" s="23" t="s">
        <v>13935</v>
      </c>
      <c r="I2819" s="19" t="s">
        <v>11839</v>
      </c>
      <c r="J2819" s="49">
        <v>700329</v>
      </c>
      <c r="K2819" s="42">
        <v>0.10000014279003154</v>
      </c>
      <c r="L2819" s="49">
        <v>70033</v>
      </c>
      <c r="M2819" s="49">
        <v>770362</v>
      </c>
      <c r="N2819">
        <f>+VLOOKUP(C2819,'Thanh toán '!M$1335:N$6972,2,0)</f>
        <v>770362</v>
      </c>
      <c r="O2819" s="61">
        <f t="shared" si="132"/>
        <v>0</v>
      </c>
    </row>
    <row r="2820" spans="1:15" hidden="1" x14ac:dyDescent="0.3">
      <c r="A2820" s="18">
        <v>2023</v>
      </c>
      <c r="B2820" s="19" t="s">
        <v>16695</v>
      </c>
      <c r="C2820" s="19">
        <f t="shared" si="130"/>
        <v>20414</v>
      </c>
      <c r="D2820" s="19" t="s">
        <v>13350</v>
      </c>
      <c r="E2820" s="24" t="s">
        <v>16663</v>
      </c>
      <c r="F2820" s="18">
        <f t="shared" si="131"/>
        <v>4</v>
      </c>
      <c r="G2820" s="23" t="s">
        <v>11799</v>
      </c>
      <c r="H2820" s="23" t="s">
        <v>13438</v>
      </c>
      <c r="I2820" s="19" t="s">
        <v>11725</v>
      </c>
      <c r="J2820" s="49">
        <v>1148797</v>
      </c>
      <c r="K2820" s="42">
        <v>0.10000026114274324</v>
      </c>
      <c r="L2820" s="49">
        <v>114880</v>
      </c>
      <c r="M2820" s="49">
        <v>1263677</v>
      </c>
      <c r="N2820">
        <f>+VLOOKUP(C2820,'Thanh toán '!M$1335:N$6972,2,0)</f>
        <v>1263677</v>
      </c>
      <c r="O2820" s="61">
        <f t="shared" si="132"/>
        <v>0</v>
      </c>
    </row>
    <row r="2821" spans="1:15" hidden="1" x14ac:dyDescent="0.3">
      <c r="A2821" s="18">
        <v>2023</v>
      </c>
      <c r="B2821" s="19" t="s">
        <v>16696</v>
      </c>
      <c r="C2821" s="19">
        <f t="shared" si="130"/>
        <v>20421</v>
      </c>
      <c r="D2821" s="19" t="s">
        <v>13350</v>
      </c>
      <c r="E2821" s="24" t="s">
        <v>16663</v>
      </c>
      <c r="F2821" s="18">
        <f t="shared" si="131"/>
        <v>4</v>
      </c>
      <c r="G2821" s="23" t="s">
        <v>12293</v>
      </c>
      <c r="H2821" s="23" t="s">
        <v>12293</v>
      </c>
      <c r="I2821" s="19" t="s">
        <v>12294</v>
      </c>
      <c r="J2821" s="49">
        <v>2283010</v>
      </c>
      <c r="K2821" s="42">
        <v>0.1</v>
      </c>
      <c r="L2821" s="49">
        <v>228301</v>
      </c>
      <c r="M2821" s="49">
        <v>2511311</v>
      </c>
      <c r="N2821">
        <f>+VLOOKUP(C2821,'Thanh toán '!M$1335:N$6972,2,0)</f>
        <v>2511311</v>
      </c>
      <c r="O2821" s="61">
        <f t="shared" si="132"/>
        <v>0</v>
      </c>
    </row>
    <row r="2822" spans="1:15" hidden="1" x14ac:dyDescent="0.3">
      <c r="A2822" s="18">
        <v>2023</v>
      </c>
      <c r="B2822" s="19" t="s">
        <v>16697</v>
      </c>
      <c r="C2822" s="19">
        <f t="shared" ref="C2822:C2885" si="133">+B2822*1</f>
        <v>20439</v>
      </c>
      <c r="D2822" s="19" t="s">
        <v>13350</v>
      </c>
      <c r="E2822" s="24" t="s">
        <v>16663</v>
      </c>
      <c r="F2822" s="18">
        <f t="shared" ref="F2822:F2885" si="134">+MONTH(E2822)</f>
        <v>4</v>
      </c>
      <c r="G2822" s="23" t="s">
        <v>11860</v>
      </c>
      <c r="H2822" s="23" t="s">
        <v>13702</v>
      </c>
      <c r="I2822" s="19" t="s">
        <v>11719</v>
      </c>
      <c r="J2822" s="49">
        <v>1565324</v>
      </c>
      <c r="K2822" s="42">
        <v>9.9999744461849435E-2</v>
      </c>
      <c r="L2822" s="49">
        <v>156532</v>
      </c>
      <c r="M2822" s="49">
        <v>1721856</v>
      </c>
      <c r="N2822">
        <f>+VLOOKUP(C2822,'Thanh toán '!M$1335:N$6972,2,0)</f>
        <v>1721856</v>
      </c>
      <c r="O2822" s="61">
        <f t="shared" ref="O2822:O2885" si="135">+N2822-M2822</f>
        <v>0</v>
      </c>
    </row>
    <row r="2823" spans="1:15" hidden="1" x14ac:dyDescent="0.3">
      <c r="A2823" s="18">
        <v>2023</v>
      </c>
      <c r="B2823" s="19" t="s">
        <v>16698</v>
      </c>
      <c r="C2823" s="19">
        <f t="shared" si="133"/>
        <v>20446</v>
      </c>
      <c r="D2823" s="19" t="s">
        <v>13350</v>
      </c>
      <c r="E2823" s="24" t="s">
        <v>16699</v>
      </c>
      <c r="F2823" s="18">
        <f t="shared" si="134"/>
        <v>4</v>
      </c>
      <c r="G2823" s="23" t="s">
        <v>11799</v>
      </c>
      <c r="H2823" s="23" t="s">
        <v>13526</v>
      </c>
      <c r="I2823" s="19" t="s">
        <v>11725</v>
      </c>
      <c r="J2823" s="49">
        <v>618065</v>
      </c>
      <c r="K2823" s="42">
        <v>0.10000080897640216</v>
      </c>
      <c r="L2823" s="49">
        <v>61807</v>
      </c>
      <c r="M2823" s="49">
        <v>679872</v>
      </c>
      <c r="N2823">
        <f>+VLOOKUP(C2823,'Thanh toán '!M$1335:N$6972,2,0)</f>
        <v>679872</v>
      </c>
      <c r="O2823" s="61">
        <f t="shared" si="135"/>
        <v>0</v>
      </c>
    </row>
    <row r="2824" spans="1:15" hidden="1" x14ac:dyDescent="0.3">
      <c r="A2824" s="18">
        <v>2023</v>
      </c>
      <c r="B2824" s="19" t="s">
        <v>16700</v>
      </c>
      <c r="C2824" s="19">
        <f t="shared" si="133"/>
        <v>20447</v>
      </c>
      <c r="D2824" s="19" t="s">
        <v>13350</v>
      </c>
      <c r="E2824" s="24" t="s">
        <v>16699</v>
      </c>
      <c r="F2824" s="18">
        <f t="shared" si="134"/>
        <v>4</v>
      </c>
      <c r="G2824" s="23" t="s">
        <v>11799</v>
      </c>
      <c r="H2824" s="23" t="s">
        <v>13585</v>
      </c>
      <c r="I2824" s="19" t="s">
        <v>11725</v>
      </c>
      <c r="J2824" s="49">
        <v>323114</v>
      </c>
      <c r="K2824" s="42">
        <v>9.9998762046831766E-2</v>
      </c>
      <c r="L2824" s="49">
        <v>32311</v>
      </c>
      <c r="M2824" s="49">
        <v>355425</v>
      </c>
      <c r="N2824">
        <f>+VLOOKUP(C2824,'Thanh toán '!M$1335:N$6972,2,0)</f>
        <v>355425</v>
      </c>
      <c r="O2824" s="61">
        <f t="shared" si="135"/>
        <v>0</v>
      </c>
    </row>
    <row r="2825" spans="1:15" hidden="1" x14ac:dyDescent="0.3">
      <c r="A2825" s="18">
        <v>2023</v>
      </c>
      <c r="B2825" s="19" t="s">
        <v>16701</v>
      </c>
      <c r="C2825" s="19">
        <f t="shared" si="133"/>
        <v>20448</v>
      </c>
      <c r="D2825" s="19" t="s">
        <v>13350</v>
      </c>
      <c r="E2825" s="24" t="s">
        <v>16699</v>
      </c>
      <c r="F2825" s="18">
        <f t="shared" si="134"/>
        <v>4</v>
      </c>
      <c r="G2825" s="23" t="s">
        <v>12282</v>
      </c>
      <c r="H2825" s="23" t="s">
        <v>12282</v>
      </c>
      <c r="I2825" s="19" t="s">
        <v>12283</v>
      </c>
      <c r="J2825" s="49">
        <v>882000</v>
      </c>
      <c r="K2825" s="42">
        <v>0.1</v>
      </c>
      <c r="L2825" s="49">
        <v>88200</v>
      </c>
      <c r="M2825" s="49">
        <v>970200</v>
      </c>
      <c r="N2825">
        <f>+VLOOKUP(C2825,'Thanh toán '!M$1335:N$6972,2,0)</f>
        <v>970200</v>
      </c>
      <c r="O2825" s="61">
        <f t="shared" si="135"/>
        <v>0</v>
      </c>
    </row>
    <row r="2826" spans="1:15" hidden="1" x14ac:dyDescent="0.3">
      <c r="A2826" s="18">
        <v>2023</v>
      </c>
      <c r="B2826" s="19" t="s">
        <v>16702</v>
      </c>
      <c r="C2826" s="19">
        <f t="shared" si="133"/>
        <v>20449</v>
      </c>
      <c r="D2826" s="19" t="s">
        <v>13350</v>
      </c>
      <c r="E2826" s="24" t="s">
        <v>16699</v>
      </c>
      <c r="F2826" s="18">
        <f t="shared" si="134"/>
        <v>4</v>
      </c>
      <c r="G2826" s="23" t="s">
        <v>12282</v>
      </c>
      <c r="H2826" s="23" t="s">
        <v>12282</v>
      </c>
      <c r="I2826" s="19" t="s">
        <v>12283</v>
      </c>
      <c r="J2826" s="49">
        <v>2002910</v>
      </c>
      <c r="K2826" s="42">
        <v>0.1</v>
      </c>
      <c r="L2826" s="49">
        <v>200291</v>
      </c>
      <c r="M2826" s="49">
        <v>2203201</v>
      </c>
      <c r="N2826">
        <f>+VLOOKUP(C2826,'Thanh toán '!M$1335:N$6972,2,0)</f>
        <v>2203201</v>
      </c>
      <c r="O2826" s="61">
        <f t="shared" si="135"/>
        <v>0</v>
      </c>
    </row>
    <row r="2827" spans="1:15" hidden="1" x14ac:dyDescent="0.3">
      <c r="A2827" s="18">
        <v>2023</v>
      </c>
      <c r="B2827" s="19" t="s">
        <v>16703</v>
      </c>
      <c r="C2827" s="19">
        <f t="shared" si="133"/>
        <v>20458</v>
      </c>
      <c r="D2827" s="19" t="s">
        <v>13350</v>
      </c>
      <c r="E2827" s="24" t="s">
        <v>16699</v>
      </c>
      <c r="F2827" s="18">
        <f t="shared" si="134"/>
        <v>4</v>
      </c>
      <c r="G2827" s="23" t="s">
        <v>11799</v>
      </c>
      <c r="H2827" s="23" t="s">
        <v>13634</v>
      </c>
      <c r="I2827" s="19" t="s">
        <v>11725</v>
      </c>
      <c r="J2827" s="49">
        <v>1278753</v>
      </c>
      <c r="K2827" s="42">
        <v>9.9999765396444812E-2</v>
      </c>
      <c r="L2827" s="49">
        <v>127875</v>
      </c>
      <c r="M2827" s="49">
        <v>1406628</v>
      </c>
      <c r="N2827">
        <f>+VLOOKUP(C2827,'Thanh toán '!M$1335:N$6972,2,0)</f>
        <v>1406628</v>
      </c>
      <c r="O2827" s="61">
        <f t="shared" si="135"/>
        <v>0</v>
      </c>
    </row>
    <row r="2828" spans="1:15" hidden="1" x14ac:dyDescent="0.3">
      <c r="A2828" s="18">
        <v>2023</v>
      </c>
      <c r="B2828" s="19" t="s">
        <v>16704</v>
      </c>
      <c r="C2828" s="19">
        <f t="shared" si="133"/>
        <v>20459</v>
      </c>
      <c r="D2828" s="19" t="s">
        <v>13350</v>
      </c>
      <c r="E2828" s="24" t="s">
        <v>16699</v>
      </c>
      <c r="F2828" s="18">
        <f t="shared" si="134"/>
        <v>4</v>
      </c>
      <c r="G2828" s="23" t="s">
        <v>11799</v>
      </c>
      <c r="H2828" s="23" t="s">
        <v>14192</v>
      </c>
      <c r="I2828" s="19" t="s">
        <v>11725</v>
      </c>
      <c r="J2828" s="49">
        <v>922445</v>
      </c>
      <c r="K2828" s="42">
        <v>0.10000054203773667</v>
      </c>
      <c r="L2828" s="49">
        <v>92245</v>
      </c>
      <c r="M2828" s="49">
        <v>1014690</v>
      </c>
      <c r="N2828">
        <f>+VLOOKUP(C2828,'Thanh toán '!M$1335:N$6972,2,0)</f>
        <v>1014690</v>
      </c>
      <c r="O2828" s="61">
        <f t="shared" si="135"/>
        <v>0</v>
      </c>
    </row>
    <row r="2829" spans="1:15" hidden="1" x14ac:dyDescent="0.3">
      <c r="A2829" s="18">
        <v>2023</v>
      </c>
      <c r="B2829" s="19" t="s">
        <v>16705</v>
      </c>
      <c r="C2829" s="19">
        <f t="shared" si="133"/>
        <v>20460</v>
      </c>
      <c r="D2829" s="19" t="s">
        <v>13350</v>
      </c>
      <c r="E2829" s="24" t="s">
        <v>16699</v>
      </c>
      <c r="F2829" s="18">
        <f t="shared" si="134"/>
        <v>4</v>
      </c>
      <c r="G2829" s="23" t="s">
        <v>11799</v>
      </c>
      <c r="H2829" s="23" t="s">
        <v>13617</v>
      </c>
      <c r="I2829" s="19" t="s">
        <v>11725</v>
      </c>
      <c r="J2829" s="49">
        <v>740228</v>
      </c>
      <c r="K2829" s="42">
        <v>0.10000027018702345</v>
      </c>
      <c r="L2829" s="49">
        <v>74023</v>
      </c>
      <c r="M2829" s="49">
        <v>814251</v>
      </c>
      <c r="N2829">
        <f>+VLOOKUP(C2829,'Thanh toán '!M$1335:N$6972,2,0)</f>
        <v>814251</v>
      </c>
      <c r="O2829" s="61">
        <f t="shared" si="135"/>
        <v>0</v>
      </c>
    </row>
    <row r="2830" spans="1:15" hidden="1" x14ac:dyDescent="0.3">
      <c r="A2830" s="18">
        <v>2023</v>
      </c>
      <c r="B2830" s="19" t="s">
        <v>16706</v>
      </c>
      <c r="C2830" s="19">
        <f t="shared" si="133"/>
        <v>20461</v>
      </c>
      <c r="D2830" s="19" t="s">
        <v>13350</v>
      </c>
      <c r="E2830" s="24" t="s">
        <v>16699</v>
      </c>
      <c r="F2830" s="18">
        <f t="shared" si="134"/>
        <v>4</v>
      </c>
      <c r="G2830" s="23" t="s">
        <v>11799</v>
      </c>
      <c r="H2830" s="23" t="s">
        <v>13354</v>
      </c>
      <c r="I2830" s="19" t="s">
        <v>11725</v>
      </c>
      <c r="J2830" s="49">
        <v>1093155</v>
      </c>
      <c r="K2830" s="42">
        <v>0.10000045739167822</v>
      </c>
      <c r="L2830" s="49">
        <v>109316</v>
      </c>
      <c r="M2830" s="49">
        <v>1202471</v>
      </c>
      <c r="N2830">
        <f>+VLOOKUP(C2830,'Thanh toán '!M$1335:N$6972,2,0)</f>
        <v>1202471</v>
      </c>
      <c r="O2830" s="61">
        <f t="shared" si="135"/>
        <v>0</v>
      </c>
    </row>
    <row r="2831" spans="1:15" hidden="1" x14ac:dyDescent="0.3">
      <c r="A2831" s="18">
        <v>2023</v>
      </c>
      <c r="B2831" s="19" t="s">
        <v>16707</v>
      </c>
      <c r="C2831" s="19">
        <f t="shared" si="133"/>
        <v>20464</v>
      </c>
      <c r="D2831" s="19" t="s">
        <v>13350</v>
      </c>
      <c r="E2831" s="24" t="s">
        <v>16699</v>
      </c>
      <c r="F2831" s="18">
        <f t="shared" si="134"/>
        <v>4</v>
      </c>
      <c r="G2831" s="23" t="s">
        <v>12378</v>
      </c>
      <c r="H2831" s="23" t="s">
        <v>12378</v>
      </c>
      <c r="I2831" s="19" t="s">
        <v>12379</v>
      </c>
      <c r="J2831" s="49">
        <v>3035550</v>
      </c>
      <c r="K2831" s="42">
        <v>0.1</v>
      </c>
      <c r="L2831" s="49">
        <v>303555</v>
      </c>
      <c r="M2831" s="49">
        <v>3339105</v>
      </c>
      <c r="N2831">
        <f>+VLOOKUP(C2831,'Thanh toán '!M$1335:N$6972,2,0)</f>
        <v>3339105</v>
      </c>
      <c r="O2831" s="61">
        <f t="shared" si="135"/>
        <v>0</v>
      </c>
    </row>
    <row r="2832" spans="1:15" hidden="1" x14ac:dyDescent="0.3">
      <c r="A2832" s="18">
        <v>2023</v>
      </c>
      <c r="B2832" s="19" t="s">
        <v>16708</v>
      </c>
      <c r="C2832" s="19">
        <f t="shared" si="133"/>
        <v>20467</v>
      </c>
      <c r="D2832" s="19" t="s">
        <v>13350</v>
      </c>
      <c r="E2832" s="24" t="s">
        <v>16699</v>
      </c>
      <c r="F2832" s="18">
        <f t="shared" si="134"/>
        <v>4</v>
      </c>
      <c r="G2832" s="23" t="s">
        <v>11799</v>
      </c>
      <c r="H2832" s="23" t="s">
        <v>13663</v>
      </c>
      <c r="I2832" s="19" t="s">
        <v>11725</v>
      </c>
      <c r="J2832" s="49">
        <v>371250</v>
      </c>
      <c r="K2832" s="42">
        <v>0.1</v>
      </c>
      <c r="L2832" s="49">
        <v>37125</v>
      </c>
      <c r="M2832" s="49">
        <v>408375</v>
      </c>
      <c r="N2832">
        <f>+VLOOKUP(C2832,'Thanh toán '!M$1335:N$6972,2,0)</f>
        <v>408375</v>
      </c>
      <c r="O2832" s="61">
        <f t="shared" si="135"/>
        <v>0</v>
      </c>
    </row>
    <row r="2833" spans="1:15" hidden="1" x14ac:dyDescent="0.3">
      <c r="A2833" s="18">
        <v>2023</v>
      </c>
      <c r="B2833" s="19" t="s">
        <v>16709</v>
      </c>
      <c r="C2833" s="19">
        <f t="shared" si="133"/>
        <v>20468</v>
      </c>
      <c r="D2833" s="19" t="s">
        <v>13350</v>
      </c>
      <c r="E2833" s="24" t="s">
        <v>16699</v>
      </c>
      <c r="F2833" s="18">
        <f t="shared" si="134"/>
        <v>4</v>
      </c>
      <c r="G2833" s="23" t="s">
        <v>12336</v>
      </c>
      <c r="H2833" s="23" t="s">
        <v>12336</v>
      </c>
      <c r="I2833" s="19" t="s">
        <v>12337</v>
      </c>
      <c r="J2833" s="49">
        <v>1476810</v>
      </c>
      <c r="K2833" s="42">
        <v>0.1</v>
      </c>
      <c r="L2833" s="49">
        <v>147681</v>
      </c>
      <c r="M2833" s="49">
        <v>1624491</v>
      </c>
      <c r="N2833">
        <f>+VLOOKUP(C2833,'Thanh toán '!M$1335:N$6972,2,0)</f>
        <v>1624491</v>
      </c>
      <c r="O2833" s="61">
        <f t="shared" si="135"/>
        <v>0</v>
      </c>
    </row>
    <row r="2834" spans="1:15" hidden="1" x14ac:dyDescent="0.3">
      <c r="A2834" s="18">
        <v>2023</v>
      </c>
      <c r="B2834" s="19" t="s">
        <v>16710</v>
      </c>
      <c r="C2834" s="19">
        <f t="shared" si="133"/>
        <v>20469</v>
      </c>
      <c r="D2834" s="19" t="s">
        <v>13350</v>
      </c>
      <c r="E2834" s="24" t="s">
        <v>16699</v>
      </c>
      <c r="F2834" s="18">
        <f t="shared" si="134"/>
        <v>4</v>
      </c>
      <c r="G2834" s="23" t="s">
        <v>12363</v>
      </c>
      <c r="H2834" s="23" t="s">
        <v>12363</v>
      </c>
      <c r="I2834" s="19" t="s">
        <v>12364</v>
      </c>
      <c r="J2834" s="49">
        <v>2154600</v>
      </c>
      <c r="K2834" s="42">
        <v>0.1</v>
      </c>
      <c r="L2834" s="49">
        <v>215460</v>
      </c>
      <c r="M2834" s="49">
        <v>2370060</v>
      </c>
      <c r="N2834">
        <f>+VLOOKUP(C2834,'Thanh toán '!M$1335:N$6972,2,0)</f>
        <v>2370060</v>
      </c>
      <c r="O2834" s="61">
        <f t="shared" si="135"/>
        <v>0</v>
      </c>
    </row>
    <row r="2835" spans="1:15" hidden="1" x14ac:dyDescent="0.3">
      <c r="A2835" s="18">
        <v>2023</v>
      </c>
      <c r="B2835" s="19" t="s">
        <v>16711</v>
      </c>
      <c r="C2835" s="19">
        <f t="shared" si="133"/>
        <v>20470</v>
      </c>
      <c r="D2835" s="19" t="s">
        <v>13350</v>
      </c>
      <c r="E2835" s="24" t="s">
        <v>16699</v>
      </c>
      <c r="F2835" s="18">
        <f t="shared" si="134"/>
        <v>4</v>
      </c>
      <c r="G2835" s="23" t="s">
        <v>12363</v>
      </c>
      <c r="H2835" s="23" t="s">
        <v>12363</v>
      </c>
      <c r="I2835" s="19" t="s">
        <v>12364</v>
      </c>
      <c r="J2835" s="49">
        <v>3457290</v>
      </c>
      <c r="K2835" s="42">
        <v>0.1</v>
      </c>
      <c r="L2835" s="49">
        <v>345729</v>
      </c>
      <c r="M2835" s="49">
        <v>3803019</v>
      </c>
      <c r="N2835">
        <f>+VLOOKUP(C2835,'Thanh toán '!M$1335:N$6972,2,0)</f>
        <v>3803019</v>
      </c>
      <c r="O2835" s="61">
        <f t="shared" si="135"/>
        <v>0</v>
      </c>
    </row>
    <row r="2836" spans="1:15" hidden="1" x14ac:dyDescent="0.3">
      <c r="A2836" s="18">
        <v>2023</v>
      </c>
      <c r="B2836" s="19" t="s">
        <v>16712</v>
      </c>
      <c r="C2836" s="19">
        <f t="shared" si="133"/>
        <v>20485</v>
      </c>
      <c r="D2836" s="19" t="s">
        <v>13350</v>
      </c>
      <c r="E2836" s="24" t="s">
        <v>16699</v>
      </c>
      <c r="F2836" s="18">
        <f t="shared" si="134"/>
        <v>4</v>
      </c>
      <c r="G2836" s="23" t="s">
        <v>11860</v>
      </c>
      <c r="H2836" s="23" t="s">
        <v>15103</v>
      </c>
      <c r="I2836" s="19" t="s">
        <v>11719</v>
      </c>
      <c r="J2836" s="49">
        <v>1252669</v>
      </c>
      <c r="K2836" s="42">
        <v>0.10000007982954795</v>
      </c>
      <c r="L2836" s="49">
        <v>125267</v>
      </c>
      <c r="M2836" s="49">
        <v>1377936</v>
      </c>
      <c r="N2836">
        <f>+VLOOKUP(C2836,'Thanh toán '!M$1335:N$6972,2,0)</f>
        <v>1377936</v>
      </c>
      <c r="O2836" s="61">
        <f t="shared" si="135"/>
        <v>0</v>
      </c>
    </row>
    <row r="2837" spans="1:15" hidden="1" x14ac:dyDescent="0.3">
      <c r="A2837" s="18">
        <v>2023</v>
      </c>
      <c r="B2837" s="19" t="s">
        <v>16713</v>
      </c>
      <c r="C2837" s="19">
        <f t="shared" si="133"/>
        <v>20491</v>
      </c>
      <c r="D2837" s="19" t="s">
        <v>13350</v>
      </c>
      <c r="E2837" s="24" t="s">
        <v>16699</v>
      </c>
      <c r="F2837" s="18">
        <f t="shared" si="134"/>
        <v>4</v>
      </c>
      <c r="G2837" s="23" t="s">
        <v>12413</v>
      </c>
      <c r="H2837" s="23" t="s">
        <v>12413</v>
      </c>
      <c r="I2837" s="19" t="s">
        <v>12414</v>
      </c>
      <c r="J2837" s="49">
        <v>1730400</v>
      </c>
      <c r="K2837" s="42">
        <v>0.1</v>
      </c>
      <c r="L2837" s="49">
        <v>173040</v>
      </c>
      <c r="M2837" s="49">
        <v>1903440</v>
      </c>
      <c r="N2837">
        <f>+VLOOKUP(C2837,'Thanh toán '!M$1335:N$6972,2,0)</f>
        <v>1903440</v>
      </c>
      <c r="O2837" s="61">
        <f t="shared" si="135"/>
        <v>0</v>
      </c>
    </row>
    <row r="2838" spans="1:15" hidden="1" x14ac:dyDescent="0.3">
      <c r="A2838" s="18">
        <v>2023</v>
      </c>
      <c r="B2838" s="19" t="s">
        <v>16714</v>
      </c>
      <c r="C2838" s="19">
        <f t="shared" si="133"/>
        <v>20492</v>
      </c>
      <c r="D2838" s="19" t="s">
        <v>13350</v>
      </c>
      <c r="E2838" s="24" t="s">
        <v>16699</v>
      </c>
      <c r="F2838" s="18">
        <f t="shared" si="134"/>
        <v>4</v>
      </c>
      <c r="G2838" s="23" t="s">
        <v>12413</v>
      </c>
      <c r="H2838" s="23" t="s">
        <v>12413</v>
      </c>
      <c r="I2838" s="19" t="s">
        <v>12414</v>
      </c>
      <c r="J2838" s="49">
        <v>2995510</v>
      </c>
      <c r="K2838" s="42">
        <v>0.1</v>
      </c>
      <c r="L2838" s="49">
        <v>299551</v>
      </c>
      <c r="M2838" s="49">
        <v>3295061</v>
      </c>
      <c r="N2838">
        <f>+VLOOKUP(C2838,'Thanh toán '!M$1335:N$6972,2,0)</f>
        <v>3295061</v>
      </c>
      <c r="O2838" s="61">
        <f t="shared" si="135"/>
        <v>0</v>
      </c>
    </row>
    <row r="2839" spans="1:15" hidden="1" x14ac:dyDescent="0.3">
      <c r="A2839" s="18">
        <v>2023</v>
      </c>
      <c r="B2839" s="19" t="s">
        <v>16715</v>
      </c>
      <c r="C2839" s="19">
        <f t="shared" si="133"/>
        <v>20493</v>
      </c>
      <c r="D2839" s="19" t="s">
        <v>13350</v>
      </c>
      <c r="E2839" s="24" t="s">
        <v>16699</v>
      </c>
      <c r="F2839" s="18">
        <f t="shared" si="134"/>
        <v>4</v>
      </c>
      <c r="G2839" s="23" t="s">
        <v>12188</v>
      </c>
      <c r="H2839" s="23" t="s">
        <v>12188</v>
      </c>
      <c r="I2839" s="19" t="s">
        <v>12189</v>
      </c>
      <c r="J2839" s="49">
        <v>441000</v>
      </c>
      <c r="K2839" s="42">
        <v>0.1</v>
      </c>
      <c r="L2839" s="49">
        <v>44100</v>
      </c>
      <c r="M2839" s="49">
        <v>485100</v>
      </c>
      <c r="N2839">
        <f>+VLOOKUP(C2839,'Thanh toán '!M$1335:N$6972,2,0)</f>
        <v>485100</v>
      </c>
      <c r="O2839" s="61">
        <f t="shared" si="135"/>
        <v>0</v>
      </c>
    </row>
    <row r="2840" spans="1:15" hidden="1" x14ac:dyDescent="0.3">
      <c r="A2840" s="18">
        <v>2023</v>
      </c>
      <c r="B2840" s="19" t="s">
        <v>16716</v>
      </c>
      <c r="C2840" s="19">
        <f t="shared" si="133"/>
        <v>20494</v>
      </c>
      <c r="D2840" s="19" t="s">
        <v>13350</v>
      </c>
      <c r="E2840" s="24" t="s">
        <v>16699</v>
      </c>
      <c r="F2840" s="18">
        <f t="shared" si="134"/>
        <v>4</v>
      </c>
      <c r="G2840" s="23" t="s">
        <v>12188</v>
      </c>
      <c r="H2840" s="23" t="s">
        <v>12188</v>
      </c>
      <c r="I2840" s="19" t="s">
        <v>12189</v>
      </c>
      <c r="J2840" s="49">
        <v>1110580</v>
      </c>
      <c r="K2840" s="42">
        <v>0.1</v>
      </c>
      <c r="L2840" s="49">
        <v>111058</v>
      </c>
      <c r="M2840" s="49">
        <v>1221638</v>
      </c>
      <c r="N2840">
        <f>+VLOOKUP(C2840,'Thanh toán '!M$1335:N$6972,2,0)</f>
        <v>1221638</v>
      </c>
      <c r="O2840" s="61">
        <f t="shared" si="135"/>
        <v>0</v>
      </c>
    </row>
    <row r="2841" spans="1:15" hidden="1" x14ac:dyDescent="0.3">
      <c r="A2841" s="18">
        <v>2023</v>
      </c>
      <c r="B2841" s="19" t="s">
        <v>16717</v>
      </c>
      <c r="C2841" s="19">
        <f t="shared" si="133"/>
        <v>20495</v>
      </c>
      <c r="D2841" s="19" t="s">
        <v>13350</v>
      </c>
      <c r="E2841" s="24" t="s">
        <v>16699</v>
      </c>
      <c r="F2841" s="18">
        <f t="shared" si="134"/>
        <v>4</v>
      </c>
      <c r="G2841" s="23" t="s">
        <v>12890</v>
      </c>
      <c r="H2841" s="23" t="s">
        <v>12890</v>
      </c>
      <c r="I2841" s="19" t="s">
        <v>12891</v>
      </c>
      <c r="J2841" s="49">
        <v>1768685</v>
      </c>
      <c r="K2841" s="42">
        <v>0.10000028269590119</v>
      </c>
      <c r="L2841" s="49">
        <v>176869</v>
      </c>
      <c r="M2841" s="49">
        <v>1945554</v>
      </c>
      <c r="N2841">
        <f>+VLOOKUP(C2841,'Thanh toán '!M$1335:N$6972,2,0)</f>
        <v>1945554</v>
      </c>
      <c r="O2841" s="61">
        <f t="shared" si="135"/>
        <v>0</v>
      </c>
    </row>
    <row r="2842" spans="1:15" hidden="1" x14ac:dyDescent="0.3">
      <c r="A2842" s="18">
        <v>2023</v>
      </c>
      <c r="B2842" s="19" t="s">
        <v>16718</v>
      </c>
      <c r="C2842" s="19">
        <f t="shared" si="133"/>
        <v>20496</v>
      </c>
      <c r="D2842" s="19" t="s">
        <v>13350</v>
      </c>
      <c r="E2842" s="24" t="s">
        <v>16699</v>
      </c>
      <c r="F2842" s="18">
        <f t="shared" si="134"/>
        <v>4</v>
      </c>
      <c r="G2842" s="23" t="s">
        <v>12422</v>
      </c>
      <c r="H2842" s="23" t="s">
        <v>12422</v>
      </c>
      <c r="I2842" s="19" t="s">
        <v>12423</v>
      </c>
      <c r="J2842" s="49">
        <v>2221160</v>
      </c>
      <c r="K2842" s="42">
        <v>0.1</v>
      </c>
      <c r="L2842" s="49">
        <v>222116</v>
      </c>
      <c r="M2842" s="49">
        <v>2443276</v>
      </c>
      <c r="N2842">
        <f>+VLOOKUP(C2842,'Thanh toán '!M$1335:N$6972,2,0)</f>
        <v>2443276</v>
      </c>
      <c r="O2842" s="61">
        <f t="shared" si="135"/>
        <v>0</v>
      </c>
    </row>
    <row r="2843" spans="1:15" hidden="1" x14ac:dyDescent="0.3">
      <c r="A2843" s="18">
        <v>2023</v>
      </c>
      <c r="B2843" s="19" t="s">
        <v>16719</v>
      </c>
      <c r="C2843" s="19">
        <f t="shared" si="133"/>
        <v>20497</v>
      </c>
      <c r="D2843" s="19" t="s">
        <v>13350</v>
      </c>
      <c r="E2843" s="24" t="s">
        <v>16699</v>
      </c>
      <c r="F2843" s="18">
        <f t="shared" si="134"/>
        <v>4</v>
      </c>
      <c r="G2843" s="23" t="s">
        <v>12170</v>
      </c>
      <c r="H2843" s="23" t="s">
        <v>12170</v>
      </c>
      <c r="I2843" s="19" t="s">
        <v>12171</v>
      </c>
      <c r="J2843" s="49">
        <v>1011803</v>
      </c>
      <c r="K2843" s="42">
        <v>9.9999703499594292E-2</v>
      </c>
      <c r="L2843" s="49">
        <v>101180</v>
      </c>
      <c r="M2843" s="49">
        <v>1112983</v>
      </c>
      <c r="N2843">
        <f>+VLOOKUP(C2843,'Thanh toán '!M$1335:N$6972,2,0)</f>
        <v>1112983</v>
      </c>
      <c r="O2843" s="61">
        <f t="shared" si="135"/>
        <v>0</v>
      </c>
    </row>
    <row r="2844" spans="1:15" hidden="1" x14ac:dyDescent="0.3">
      <c r="A2844" s="18">
        <v>2023</v>
      </c>
      <c r="B2844" s="19" t="s">
        <v>16720</v>
      </c>
      <c r="C2844" s="19">
        <f t="shared" si="133"/>
        <v>20503</v>
      </c>
      <c r="D2844" s="19" t="s">
        <v>13350</v>
      </c>
      <c r="E2844" s="24" t="s">
        <v>16721</v>
      </c>
      <c r="F2844" s="18">
        <f t="shared" si="134"/>
        <v>4</v>
      </c>
      <c r="G2844" s="23" t="s">
        <v>11799</v>
      </c>
      <c r="H2844" s="23" t="s">
        <v>13609</v>
      </c>
      <c r="I2844" s="19" t="s">
        <v>11725</v>
      </c>
      <c r="J2844" s="49">
        <v>637377</v>
      </c>
      <c r="K2844" s="42">
        <v>0.10000047067904866</v>
      </c>
      <c r="L2844" s="49">
        <v>63738</v>
      </c>
      <c r="M2844" s="49">
        <v>701115</v>
      </c>
      <c r="N2844">
        <f>+VLOOKUP(C2844,'Thanh toán '!M$1335:N$6972,2,0)</f>
        <v>701115</v>
      </c>
      <c r="O2844" s="61">
        <f t="shared" si="135"/>
        <v>0</v>
      </c>
    </row>
    <row r="2845" spans="1:15" hidden="1" x14ac:dyDescent="0.3">
      <c r="A2845" s="18">
        <v>2023</v>
      </c>
      <c r="B2845" s="19" t="s">
        <v>16722</v>
      </c>
      <c r="C2845" s="19">
        <f t="shared" si="133"/>
        <v>20504</v>
      </c>
      <c r="D2845" s="19" t="s">
        <v>13350</v>
      </c>
      <c r="E2845" s="24" t="s">
        <v>16721</v>
      </c>
      <c r="F2845" s="18">
        <f t="shared" si="134"/>
        <v>4</v>
      </c>
      <c r="G2845" s="23" t="s">
        <v>12239</v>
      </c>
      <c r="H2845" s="23" t="s">
        <v>14173</v>
      </c>
      <c r="I2845" s="19" t="s">
        <v>12240</v>
      </c>
      <c r="J2845" s="49">
        <v>5720665</v>
      </c>
      <c r="K2845" s="42">
        <v>0.10000008740242612</v>
      </c>
      <c r="L2845" s="49">
        <v>572067</v>
      </c>
      <c r="M2845" s="49">
        <v>6292732</v>
      </c>
      <c r="N2845">
        <f>+VLOOKUP(C2845,'Thanh toán '!M$1335:N$6972,2,0)</f>
        <v>6292732</v>
      </c>
      <c r="O2845" s="61">
        <f t="shared" si="135"/>
        <v>0</v>
      </c>
    </row>
    <row r="2846" spans="1:15" hidden="1" x14ac:dyDescent="0.3">
      <c r="A2846" s="18">
        <v>2023</v>
      </c>
      <c r="B2846" s="19" t="s">
        <v>16723</v>
      </c>
      <c r="C2846" s="19">
        <f t="shared" si="133"/>
        <v>20505</v>
      </c>
      <c r="D2846" s="19" t="s">
        <v>13350</v>
      </c>
      <c r="E2846" s="24" t="s">
        <v>16721</v>
      </c>
      <c r="F2846" s="18">
        <f t="shared" si="134"/>
        <v>4</v>
      </c>
      <c r="G2846" s="23" t="s">
        <v>11799</v>
      </c>
      <c r="H2846" s="23" t="s">
        <v>14207</v>
      </c>
      <c r="I2846" s="19" t="s">
        <v>11725</v>
      </c>
      <c r="J2846" s="49">
        <v>250910</v>
      </c>
      <c r="K2846" s="42">
        <v>0.1</v>
      </c>
      <c r="L2846" s="49">
        <v>25091</v>
      </c>
      <c r="M2846" s="49">
        <v>276001</v>
      </c>
      <c r="N2846">
        <f>+VLOOKUP(C2846,'Thanh toán '!M$1335:N$6972,2,0)</f>
        <v>276001</v>
      </c>
      <c r="O2846" s="61">
        <f t="shared" si="135"/>
        <v>0</v>
      </c>
    </row>
    <row r="2847" spans="1:15" hidden="1" x14ac:dyDescent="0.3">
      <c r="A2847" s="18">
        <v>2023</v>
      </c>
      <c r="B2847" s="19" t="s">
        <v>16724</v>
      </c>
      <c r="C2847" s="19">
        <f t="shared" si="133"/>
        <v>20506</v>
      </c>
      <c r="D2847" s="19" t="s">
        <v>13350</v>
      </c>
      <c r="E2847" s="24" t="s">
        <v>16721</v>
      </c>
      <c r="F2847" s="18">
        <f t="shared" si="134"/>
        <v>4</v>
      </c>
      <c r="G2847" s="23" t="s">
        <v>11799</v>
      </c>
      <c r="H2847" s="23" t="s">
        <v>13627</v>
      </c>
      <c r="I2847" s="19" t="s">
        <v>11725</v>
      </c>
      <c r="J2847" s="49">
        <v>1032190</v>
      </c>
      <c r="K2847" s="42">
        <v>0.1</v>
      </c>
      <c r="L2847" s="49">
        <v>103219</v>
      </c>
      <c r="M2847" s="49">
        <v>1135409</v>
      </c>
      <c r="N2847">
        <f>+VLOOKUP(C2847,'Thanh toán '!M$1335:N$6972,2,0)</f>
        <v>1135409</v>
      </c>
      <c r="O2847" s="61">
        <f t="shared" si="135"/>
        <v>0</v>
      </c>
    </row>
    <row r="2848" spans="1:15" hidden="1" x14ac:dyDescent="0.3">
      <c r="A2848" s="18">
        <v>2023</v>
      </c>
      <c r="B2848" s="19" t="s">
        <v>16725</v>
      </c>
      <c r="C2848" s="19">
        <f t="shared" si="133"/>
        <v>20507</v>
      </c>
      <c r="D2848" s="19" t="s">
        <v>13350</v>
      </c>
      <c r="E2848" s="24" t="s">
        <v>16721</v>
      </c>
      <c r="F2848" s="18">
        <f t="shared" si="134"/>
        <v>4</v>
      </c>
      <c r="G2848" s="23" t="s">
        <v>11799</v>
      </c>
      <c r="H2848" s="23" t="s">
        <v>13346</v>
      </c>
      <c r="I2848" s="19" t="s">
        <v>11725</v>
      </c>
      <c r="J2848" s="49">
        <v>320657</v>
      </c>
      <c r="K2848" s="42">
        <v>0.10000093557913908</v>
      </c>
      <c r="L2848" s="49">
        <v>32066</v>
      </c>
      <c r="M2848" s="49">
        <v>352723</v>
      </c>
      <c r="N2848">
        <f>+VLOOKUP(C2848,'Thanh toán '!M$1335:N$6972,2,0)</f>
        <v>352723</v>
      </c>
      <c r="O2848" s="61">
        <f t="shared" si="135"/>
        <v>0</v>
      </c>
    </row>
    <row r="2849" spans="1:15" hidden="1" x14ac:dyDescent="0.3">
      <c r="A2849" s="18">
        <v>2023</v>
      </c>
      <c r="B2849" s="19" t="s">
        <v>16726</v>
      </c>
      <c r="C2849" s="19">
        <f t="shared" si="133"/>
        <v>20509</v>
      </c>
      <c r="D2849" s="19" t="s">
        <v>13350</v>
      </c>
      <c r="E2849" s="24" t="s">
        <v>16721</v>
      </c>
      <c r="F2849" s="18">
        <f t="shared" si="134"/>
        <v>4</v>
      </c>
      <c r="G2849" s="23" t="s">
        <v>11799</v>
      </c>
      <c r="H2849" s="23" t="s">
        <v>13696</v>
      </c>
      <c r="I2849" s="19" t="s">
        <v>11725</v>
      </c>
      <c r="J2849" s="49">
        <v>637377</v>
      </c>
      <c r="K2849" s="42">
        <v>0.10000047067904866</v>
      </c>
      <c r="L2849" s="49">
        <v>63738</v>
      </c>
      <c r="M2849" s="49">
        <v>701115</v>
      </c>
      <c r="N2849">
        <f>+VLOOKUP(C2849,'Thanh toán '!M$1335:N$6972,2,0)</f>
        <v>701115</v>
      </c>
      <c r="O2849" s="61">
        <f t="shared" si="135"/>
        <v>0</v>
      </c>
    </row>
    <row r="2850" spans="1:15" hidden="1" x14ac:dyDescent="0.3">
      <c r="A2850" s="18">
        <v>2023</v>
      </c>
      <c r="B2850" s="19" t="s">
        <v>16727</v>
      </c>
      <c r="C2850" s="19">
        <f t="shared" si="133"/>
        <v>20511</v>
      </c>
      <c r="D2850" s="19" t="s">
        <v>13350</v>
      </c>
      <c r="E2850" s="24" t="s">
        <v>16721</v>
      </c>
      <c r="F2850" s="18">
        <f t="shared" si="134"/>
        <v>4</v>
      </c>
      <c r="G2850" s="23" t="s">
        <v>11799</v>
      </c>
      <c r="H2850" s="23" t="s">
        <v>13515</v>
      </c>
      <c r="I2850" s="19" t="s">
        <v>11725</v>
      </c>
      <c r="J2850" s="49">
        <v>250910</v>
      </c>
      <c r="K2850" s="42">
        <v>0.1</v>
      </c>
      <c r="L2850" s="49">
        <v>25091</v>
      </c>
      <c r="M2850" s="49">
        <v>276001</v>
      </c>
      <c r="N2850">
        <f>+VLOOKUP(C2850,'Thanh toán '!M$1335:N$6972,2,0)</f>
        <v>276001</v>
      </c>
      <c r="O2850" s="61">
        <f t="shared" si="135"/>
        <v>0</v>
      </c>
    </row>
    <row r="2851" spans="1:15" hidden="1" x14ac:dyDescent="0.3">
      <c r="A2851" s="18">
        <v>2023</v>
      </c>
      <c r="B2851" s="19" t="s">
        <v>16728</v>
      </c>
      <c r="C2851" s="19">
        <f t="shared" si="133"/>
        <v>20512</v>
      </c>
      <c r="D2851" s="19" t="s">
        <v>13350</v>
      </c>
      <c r="E2851" s="24" t="s">
        <v>16721</v>
      </c>
      <c r="F2851" s="18">
        <f t="shared" si="134"/>
        <v>4</v>
      </c>
      <c r="G2851" s="23" t="s">
        <v>11838</v>
      </c>
      <c r="H2851" s="23" t="s">
        <v>13937</v>
      </c>
      <c r="I2851" s="19" t="s">
        <v>11839</v>
      </c>
      <c r="J2851" s="49">
        <v>676043</v>
      </c>
      <c r="K2851" s="42">
        <v>9.9999556241245013E-2</v>
      </c>
      <c r="L2851" s="49">
        <v>67604</v>
      </c>
      <c r="M2851" s="49">
        <v>743647</v>
      </c>
      <c r="N2851">
        <f>+VLOOKUP(C2851,'Thanh toán '!M$1335:N$6972,2,0)</f>
        <v>743647</v>
      </c>
      <c r="O2851" s="61">
        <f t="shared" si="135"/>
        <v>0</v>
      </c>
    </row>
    <row r="2852" spans="1:15" hidden="1" x14ac:dyDescent="0.3">
      <c r="A2852" s="18">
        <v>2023</v>
      </c>
      <c r="B2852" s="19" t="s">
        <v>16729</v>
      </c>
      <c r="C2852" s="19">
        <f t="shared" si="133"/>
        <v>20515</v>
      </c>
      <c r="D2852" s="19" t="s">
        <v>13350</v>
      </c>
      <c r="E2852" s="24" t="s">
        <v>16721</v>
      </c>
      <c r="F2852" s="18">
        <f t="shared" si="134"/>
        <v>4</v>
      </c>
      <c r="G2852" s="23" t="s">
        <v>12239</v>
      </c>
      <c r="H2852" s="23" t="s">
        <v>13476</v>
      </c>
      <c r="I2852" s="19" t="s">
        <v>12240</v>
      </c>
      <c r="J2852" s="49">
        <v>865200</v>
      </c>
      <c r="K2852" s="42">
        <v>0.1</v>
      </c>
      <c r="L2852" s="49">
        <v>86520</v>
      </c>
      <c r="M2852" s="49">
        <v>951720</v>
      </c>
      <c r="N2852">
        <f>+VLOOKUP(C2852,'Thanh toán '!M$1335:N$6972,2,0)</f>
        <v>951720</v>
      </c>
      <c r="O2852" s="61">
        <f t="shared" si="135"/>
        <v>0</v>
      </c>
    </row>
    <row r="2853" spans="1:15" hidden="1" x14ac:dyDescent="0.3">
      <c r="A2853" s="18">
        <v>2023</v>
      </c>
      <c r="B2853" s="19" t="s">
        <v>16730</v>
      </c>
      <c r="C2853" s="19">
        <f t="shared" si="133"/>
        <v>20516</v>
      </c>
      <c r="D2853" s="19" t="s">
        <v>13350</v>
      </c>
      <c r="E2853" s="24" t="s">
        <v>16721</v>
      </c>
      <c r="F2853" s="18">
        <f t="shared" si="134"/>
        <v>4</v>
      </c>
      <c r="G2853" s="23" t="s">
        <v>11799</v>
      </c>
      <c r="H2853" s="23" t="s">
        <v>13907</v>
      </c>
      <c r="I2853" s="19" t="s">
        <v>11725</v>
      </c>
      <c r="J2853" s="49">
        <v>840181</v>
      </c>
      <c r="K2853" s="42">
        <v>9.9999880978027353E-2</v>
      </c>
      <c r="L2853" s="49">
        <v>84018</v>
      </c>
      <c r="M2853" s="49">
        <v>924199</v>
      </c>
      <c r="N2853">
        <f>+VLOOKUP(C2853,'Thanh toán '!M$1335:N$6972,2,0)</f>
        <v>924199</v>
      </c>
      <c r="O2853" s="61">
        <f t="shared" si="135"/>
        <v>0</v>
      </c>
    </row>
    <row r="2854" spans="1:15" hidden="1" x14ac:dyDescent="0.3">
      <c r="A2854" s="18">
        <v>2023</v>
      </c>
      <c r="B2854" s="19" t="s">
        <v>16731</v>
      </c>
      <c r="C2854" s="19">
        <f t="shared" si="133"/>
        <v>20517</v>
      </c>
      <c r="D2854" s="19" t="s">
        <v>13350</v>
      </c>
      <c r="E2854" s="24" t="s">
        <v>16721</v>
      </c>
      <c r="F2854" s="18">
        <f t="shared" si="134"/>
        <v>4</v>
      </c>
      <c r="G2854" s="23" t="s">
        <v>11799</v>
      </c>
      <c r="H2854" s="23" t="s">
        <v>13426</v>
      </c>
      <c r="I2854" s="19" t="s">
        <v>11725</v>
      </c>
      <c r="J2854" s="49">
        <v>922445</v>
      </c>
      <c r="K2854" s="42">
        <v>0.10000054203773667</v>
      </c>
      <c r="L2854" s="49">
        <v>92245</v>
      </c>
      <c r="M2854" s="49">
        <v>1014690</v>
      </c>
      <c r="N2854">
        <f>+VLOOKUP(C2854,'Thanh toán '!M$1335:N$6972,2,0)</f>
        <v>1014690</v>
      </c>
      <c r="O2854" s="61">
        <f t="shared" si="135"/>
        <v>0</v>
      </c>
    </row>
    <row r="2855" spans="1:15" hidden="1" x14ac:dyDescent="0.3">
      <c r="A2855" s="18">
        <v>2023</v>
      </c>
      <c r="B2855" s="19" t="s">
        <v>16732</v>
      </c>
      <c r="C2855" s="19">
        <f t="shared" si="133"/>
        <v>20520</v>
      </c>
      <c r="D2855" s="19" t="s">
        <v>13350</v>
      </c>
      <c r="E2855" s="24" t="s">
        <v>16721</v>
      </c>
      <c r="F2855" s="18">
        <f t="shared" si="134"/>
        <v>4</v>
      </c>
      <c r="G2855" s="23" t="s">
        <v>11860</v>
      </c>
      <c r="H2855" s="23" t="s">
        <v>14660</v>
      </c>
      <c r="I2855" s="19" t="s">
        <v>11719</v>
      </c>
      <c r="J2855" s="49">
        <v>2178930</v>
      </c>
      <c r="K2855" s="42">
        <v>0.1</v>
      </c>
      <c r="L2855" s="49">
        <v>217893</v>
      </c>
      <c r="M2855" s="49">
        <v>2396823</v>
      </c>
      <c r="N2855">
        <f>+VLOOKUP(C2855,'Thanh toán '!M$1335:N$6972,2,0)</f>
        <v>2396823</v>
      </c>
      <c r="O2855" s="61">
        <f t="shared" si="135"/>
        <v>0</v>
      </c>
    </row>
    <row r="2856" spans="1:15" hidden="1" x14ac:dyDescent="0.3">
      <c r="A2856" s="18">
        <v>2023</v>
      </c>
      <c r="B2856" s="19" t="s">
        <v>16733</v>
      </c>
      <c r="C2856" s="19">
        <f t="shared" si="133"/>
        <v>20521</v>
      </c>
      <c r="D2856" s="19" t="s">
        <v>13350</v>
      </c>
      <c r="E2856" s="24" t="s">
        <v>16721</v>
      </c>
      <c r="F2856" s="18">
        <f t="shared" si="134"/>
        <v>4</v>
      </c>
      <c r="G2856" s="23" t="s">
        <v>11860</v>
      </c>
      <c r="H2856" s="23" t="s">
        <v>13777</v>
      </c>
      <c r="I2856" s="19" t="s">
        <v>11719</v>
      </c>
      <c r="J2856" s="49">
        <v>444230</v>
      </c>
      <c r="K2856" s="42">
        <v>0.1</v>
      </c>
      <c r="L2856" s="49">
        <v>44423</v>
      </c>
      <c r="M2856" s="49">
        <v>488653</v>
      </c>
      <c r="N2856">
        <f>+VLOOKUP(C2856,'Thanh toán '!M$1335:N$6972,2,0)</f>
        <v>488653</v>
      </c>
      <c r="O2856" s="61">
        <f t="shared" si="135"/>
        <v>0</v>
      </c>
    </row>
    <row r="2857" spans="1:15" hidden="1" x14ac:dyDescent="0.3">
      <c r="A2857" s="18">
        <v>2023</v>
      </c>
      <c r="B2857" s="19" t="s">
        <v>16734</v>
      </c>
      <c r="C2857" s="19">
        <f t="shared" si="133"/>
        <v>20522</v>
      </c>
      <c r="D2857" s="19" t="s">
        <v>13350</v>
      </c>
      <c r="E2857" s="24" t="s">
        <v>16721</v>
      </c>
      <c r="F2857" s="18">
        <f t="shared" si="134"/>
        <v>4</v>
      </c>
      <c r="G2857" s="23" t="s">
        <v>11860</v>
      </c>
      <c r="H2857" s="23" t="s">
        <v>13797</v>
      </c>
      <c r="I2857" s="19" t="s">
        <v>11719</v>
      </c>
      <c r="J2857" s="49">
        <v>1539833</v>
      </c>
      <c r="K2857" s="42">
        <v>9.999980517367793E-2</v>
      </c>
      <c r="L2857" s="49">
        <v>153983</v>
      </c>
      <c r="M2857" s="49">
        <v>1693816</v>
      </c>
      <c r="N2857">
        <f>+VLOOKUP(C2857,'Thanh toán '!M$1335:N$6972,2,0)</f>
        <v>1693816</v>
      </c>
      <c r="O2857" s="61">
        <f t="shared" si="135"/>
        <v>0</v>
      </c>
    </row>
    <row r="2858" spans="1:15" hidden="1" x14ac:dyDescent="0.3">
      <c r="A2858" s="18">
        <v>2023</v>
      </c>
      <c r="B2858" s="19" t="s">
        <v>16735</v>
      </c>
      <c r="C2858" s="19">
        <f t="shared" si="133"/>
        <v>20523</v>
      </c>
      <c r="D2858" s="19" t="s">
        <v>13350</v>
      </c>
      <c r="E2858" s="24" t="s">
        <v>16721</v>
      </c>
      <c r="F2858" s="18">
        <f t="shared" si="134"/>
        <v>4</v>
      </c>
      <c r="G2858" s="23" t="s">
        <v>12357</v>
      </c>
      <c r="H2858" s="23" t="s">
        <v>13719</v>
      </c>
      <c r="I2858" s="19" t="s">
        <v>12358</v>
      </c>
      <c r="J2858" s="49">
        <v>2565770</v>
      </c>
      <c r="K2858" s="42">
        <v>0.1</v>
      </c>
      <c r="L2858" s="49">
        <v>256577</v>
      </c>
      <c r="M2858" s="49">
        <v>2822347</v>
      </c>
      <c r="N2858">
        <f>+VLOOKUP(C2858,'Thanh toán '!M$1335:N$6972,2,0)</f>
        <v>2822347</v>
      </c>
      <c r="O2858" s="61">
        <f t="shared" si="135"/>
        <v>0</v>
      </c>
    </row>
    <row r="2859" spans="1:15" hidden="1" x14ac:dyDescent="0.3">
      <c r="A2859" s="18">
        <v>2023</v>
      </c>
      <c r="B2859" s="19" t="s">
        <v>16736</v>
      </c>
      <c r="C2859" s="19">
        <f t="shared" si="133"/>
        <v>20524</v>
      </c>
      <c r="D2859" s="19" t="s">
        <v>13350</v>
      </c>
      <c r="E2859" s="24" t="s">
        <v>16721</v>
      </c>
      <c r="F2859" s="18">
        <f t="shared" si="134"/>
        <v>4</v>
      </c>
      <c r="G2859" s="23" t="s">
        <v>11799</v>
      </c>
      <c r="H2859" s="23" t="s">
        <v>14961</v>
      </c>
      <c r="I2859" s="19" t="s">
        <v>11725</v>
      </c>
      <c r="J2859" s="49">
        <v>345878</v>
      </c>
      <c r="K2859" s="42">
        <v>0.10000057823856967</v>
      </c>
      <c r="L2859" s="49">
        <v>34588</v>
      </c>
      <c r="M2859" s="49">
        <v>380466</v>
      </c>
      <c r="N2859">
        <f>+VLOOKUP(C2859,'Thanh toán '!M$1335:N$6972,2,0)</f>
        <v>380466</v>
      </c>
      <c r="O2859" s="61">
        <f t="shared" si="135"/>
        <v>0</v>
      </c>
    </row>
    <row r="2860" spans="1:15" hidden="1" x14ac:dyDescent="0.3">
      <c r="A2860" s="18">
        <v>2023</v>
      </c>
      <c r="B2860" s="19" t="s">
        <v>16737</v>
      </c>
      <c r="C2860" s="19">
        <f t="shared" si="133"/>
        <v>20525</v>
      </c>
      <c r="D2860" s="19" t="s">
        <v>13350</v>
      </c>
      <c r="E2860" s="24" t="s">
        <v>16721</v>
      </c>
      <c r="F2860" s="18">
        <f t="shared" si="134"/>
        <v>4</v>
      </c>
      <c r="G2860" s="23" t="s">
        <v>12228</v>
      </c>
      <c r="H2860" s="23" t="s">
        <v>12228</v>
      </c>
      <c r="I2860" s="19" t="s">
        <v>12229</v>
      </c>
      <c r="J2860" s="49">
        <v>7095480</v>
      </c>
      <c r="K2860" s="42">
        <v>0.1</v>
      </c>
      <c r="L2860" s="49">
        <v>709548</v>
      </c>
      <c r="M2860" s="49">
        <v>7805028</v>
      </c>
      <c r="N2860">
        <f>+VLOOKUP(C2860,'Thanh toán '!M$1335:N$6972,2,0)</f>
        <v>7805028</v>
      </c>
      <c r="O2860" s="61">
        <f t="shared" si="135"/>
        <v>0</v>
      </c>
    </row>
    <row r="2861" spans="1:15" hidden="1" x14ac:dyDescent="0.3">
      <c r="A2861" s="18">
        <v>2023</v>
      </c>
      <c r="B2861" s="19" t="s">
        <v>16738</v>
      </c>
      <c r="C2861" s="19">
        <f t="shared" si="133"/>
        <v>20533</v>
      </c>
      <c r="D2861" s="19" t="s">
        <v>13350</v>
      </c>
      <c r="E2861" s="24" t="s">
        <v>16721</v>
      </c>
      <c r="F2861" s="18">
        <f t="shared" si="134"/>
        <v>4</v>
      </c>
      <c r="G2861" s="23" t="s">
        <v>12260</v>
      </c>
      <c r="H2861" s="23" t="s">
        <v>12260</v>
      </c>
      <c r="I2861" s="19" t="s">
        <v>12261</v>
      </c>
      <c r="J2861" s="49">
        <v>346080</v>
      </c>
      <c r="K2861" s="42">
        <v>0.1</v>
      </c>
      <c r="L2861" s="49">
        <v>34608</v>
      </c>
      <c r="M2861" s="49">
        <v>380688</v>
      </c>
      <c r="N2861">
        <f>+VLOOKUP(C2861,'Thanh toán '!M$1335:N$6972,2,0)</f>
        <v>380688</v>
      </c>
      <c r="O2861" s="61">
        <f t="shared" si="135"/>
        <v>0</v>
      </c>
    </row>
    <row r="2862" spans="1:15" hidden="1" x14ac:dyDescent="0.3">
      <c r="A2862" s="18">
        <v>2023</v>
      </c>
      <c r="B2862" s="19" t="s">
        <v>16739</v>
      </c>
      <c r="C2862" s="19">
        <f t="shared" si="133"/>
        <v>20534</v>
      </c>
      <c r="D2862" s="19" t="s">
        <v>13350</v>
      </c>
      <c r="E2862" s="24" t="s">
        <v>16721</v>
      </c>
      <c r="F2862" s="18">
        <f t="shared" si="134"/>
        <v>4</v>
      </c>
      <c r="G2862" s="23" t="s">
        <v>12669</v>
      </c>
      <c r="H2862" s="23" t="s">
        <v>12669</v>
      </c>
      <c r="I2862" s="19" t="s">
        <v>12670</v>
      </c>
      <c r="J2862" s="49">
        <v>1018080</v>
      </c>
      <c r="K2862" s="42">
        <v>0.1</v>
      </c>
      <c r="L2862" s="49">
        <v>101808</v>
      </c>
      <c r="M2862" s="49">
        <v>1119888</v>
      </c>
      <c r="N2862">
        <f>+VLOOKUP(C2862,'Thanh toán '!M$1335:N$6972,2,0)</f>
        <v>1119888</v>
      </c>
      <c r="O2862" s="61">
        <f t="shared" si="135"/>
        <v>0</v>
      </c>
    </row>
    <row r="2863" spans="1:15" hidden="1" x14ac:dyDescent="0.3">
      <c r="A2863" s="18">
        <v>2023</v>
      </c>
      <c r="B2863" s="19" t="s">
        <v>16740</v>
      </c>
      <c r="C2863" s="19">
        <f t="shared" si="133"/>
        <v>20535</v>
      </c>
      <c r="D2863" s="19" t="s">
        <v>13350</v>
      </c>
      <c r="E2863" s="24" t="s">
        <v>16721</v>
      </c>
      <c r="F2863" s="18">
        <f t="shared" si="134"/>
        <v>4</v>
      </c>
      <c r="G2863" s="23" t="s">
        <v>12473</v>
      </c>
      <c r="H2863" s="23" t="s">
        <v>12473</v>
      </c>
      <c r="I2863" s="19" t="s">
        <v>12474</v>
      </c>
      <c r="J2863" s="49">
        <v>424200</v>
      </c>
      <c r="K2863" s="42">
        <v>0.1</v>
      </c>
      <c r="L2863" s="49">
        <v>42420</v>
      </c>
      <c r="M2863" s="49">
        <v>466620</v>
      </c>
      <c r="N2863">
        <f>+VLOOKUP(C2863,'Thanh toán '!M$1335:N$6972,2,0)</f>
        <v>466620</v>
      </c>
      <c r="O2863" s="61">
        <f t="shared" si="135"/>
        <v>0</v>
      </c>
    </row>
    <row r="2864" spans="1:15" hidden="1" x14ac:dyDescent="0.3">
      <c r="A2864" s="18">
        <v>2023</v>
      </c>
      <c r="B2864" s="19" t="s">
        <v>16741</v>
      </c>
      <c r="C2864" s="19">
        <f t="shared" si="133"/>
        <v>20536</v>
      </c>
      <c r="D2864" s="19" t="s">
        <v>13350</v>
      </c>
      <c r="E2864" s="24" t="s">
        <v>16721</v>
      </c>
      <c r="F2864" s="18">
        <f t="shared" si="134"/>
        <v>4</v>
      </c>
      <c r="G2864" s="23" t="s">
        <v>12161</v>
      </c>
      <c r="H2864" s="23" t="s">
        <v>12161</v>
      </c>
      <c r="I2864" s="19" t="s">
        <v>12162</v>
      </c>
      <c r="J2864" s="49">
        <v>1306200</v>
      </c>
      <c r="K2864" s="42">
        <v>0.1</v>
      </c>
      <c r="L2864" s="49">
        <v>130620</v>
      </c>
      <c r="M2864" s="49">
        <v>1436820</v>
      </c>
      <c r="N2864">
        <f>+VLOOKUP(C2864,'Thanh toán '!M$1335:N$6972,2,0)</f>
        <v>1436820</v>
      </c>
      <c r="O2864" s="61">
        <f t="shared" si="135"/>
        <v>0</v>
      </c>
    </row>
    <row r="2865" spans="1:15" hidden="1" x14ac:dyDescent="0.3">
      <c r="A2865" s="18">
        <v>2023</v>
      </c>
      <c r="B2865" s="19" t="s">
        <v>16742</v>
      </c>
      <c r="C2865" s="19">
        <f t="shared" si="133"/>
        <v>20537</v>
      </c>
      <c r="D2865" s="19" t="s">
        <v>13350</v>
      </c>
      <c r="E2865" s="24" t="s">
        <v>16721</v>
      </c>
      <c r="F2865" s="18">
        <f t="shared" si="134"/>
        <v>4</v>
      </c>
      <c r="G2865" s="23" t="s">
        <v>12161</v>
      </c>
      <c r="H2865" s="23" t="s">
        <v>12161</v>
      </c>
      <c r="I2865" s="19" t="s">
        <v>12162</v>
      </c>
      <c r="J2865" s="49">
        <v>888460</v>
      </c>
      <c r="K2865" s="42">
        <v>0.1</v>
      </c>
      <c r="L2865" s="49">
        <v>88846</v>
      </c>
      <c r="M2865" s="49">
        <v>977306</v>
      </c>
      <c r="N2865">
        <f>+VLOOKUP(C2865,'Thanh toán '!M$1335:N$6972,2,0)</f>
        <v>977306</v>
      </c>
      <c r="O2865" s="61">
        <f t="shared" si="135"/>
        <v>0</v>
      </c>
    </row>
    <row r="2866" spans="1:15" hidden="1" x14ac:dyDescent="0.3">
      <c r="A2866" s="18">
        <v>2023</v>
      </c>
      <c r="B2866" s="19" t="s">
        <v>16743</v>
      </c>
      <c r="C2866" s="19">
        <f t="shared" si="133"/>
        <v>20538</v>
      </c>
      <c r="D2866" s="19" t="s">
        <v>13350</v>
      </c>
      <c r="E2866" s="24" t="s">
        <v>16721</v>
      </c>
      <c r="F2866" s="18">
        <f t="shared" si="134"/>
        <v>4</v>
      </c>
      <c r="G2866" s="23" t="s">
        <v>12260</v>
      </c>
      <c r="H2866" s="23" t="s">
        <v>12260</v>
      </c>
      <c r="I2866" s="19" t="s">
        <v>12261</v>
      </c>
      <c r="J2866" s="49">
        <v>1495146</v>
      </c>
      <c r="K2866" s="42">
        <v>0.10000026753240152</v>
      </c>
      <c r="L2866" s="49">
        <v>149515</v>
      </c>
      <c r="M2866" s="49">
        <v>1644661</v>
      </c>
      <c r="N2866">
        <f>+VLOOKUP(C2866,'Thanh toán '!M$1335:N$6972,2,0)</f>
        <v>1644661</v>
      </c>
      <c r="O2866" s="61">
        <f t="shared" si="135"/>
        <v>0</v>
      </c>
    </row>
    <row r="2867" spans="1:15" hidden="1" x14ac:dyDescent="0.3">
      <c r="A2867" s="18">
        <v>2023</v>
      </c>
      <c r="B2867" s="19" t="s">
        <v>16744</v>
      </c>
      <c r="C2867" s="19">
        <f t="shared" si="133"/>
        <v>20539</v>
      </c>
      <c r="D2867" s="19" t="s">
        <v>13350</v>
      </c>
      <c r="E2867" s="24" t="s">
        <v>16721</v>
      </c>
      <c r="F2867" s="18">
        <f t="shared" si="134"/>
        <v>4</v>
      </c>
      <c r="G2867" s="23" t="s">
        <v>12257</v>
      </c>
      <c r="H2867" s="23" t="s">
        <v>12257</v>
      </c>
      <c r="I2867" s="19" t="s">
        <v>12258</v>
      </c>
      <c r="J2867" s="49">
        <v>1850945</v>
      </c>
      <c r="K2867" s="42">
        <v>0.10000027013228378</v>
      </c>
      <c r="L2867" s="49">
        <v>185095</v>
      </c>
      <c r="M2867" s="49">
        <v>2036040</v>
      </c>
      <c r="N2867">
        <f>+VLOOKUP(C2867,'Thanh toán '!M$1335:N$6972,2,0)</f>
        <v>2036040</v>
      </c>
      <c r="O2867" s="61">
        <f t="shared" si="135"/>
        <v>0</v>
      </c>
    </row>
    <row r="2868" spans="1:15" hidden="1" x14ac:dyDescent="0.3">
      <c r="A2868" s="18">
        <v>2023</v>
      </c>
      <c r="B2868" s="19" t="s">
        <v>16745</v>
      </c>
      <c r="C2868" s="19">
        <f t="shared" si="133"/>
        <v>20540</v>
      </c>
      <c r="D2868" s="19" t="s">
        <v>13350</v>
      </c>
      <c r="E2868" s="24" t="s">
        <v>16721</v>
      </c>
      <c r="F2868" s="18">
        <f t="shared" si="134"/>
        <v>4</v>
      </c>
      <c r="G2868" s="23" t="s">
        <v>12254</v>
      </c>
      <c r="H2868" s="23" t="s">
        <v>12254</v>
      </c>
      <c r="I2868" s="19" t="s">
        <v>12255</v>
      </c>
      <c r="J2868" s="49">
        <v>1178540</v>
      </c>
      <c r="K2868" s="42">
        <v>0.1</v>
      </c>
      <c r="L2868" s="49">
        <v>117854</v>
      </c>
      <c r="M2868" s="49">
        <v>1296394</v>
      </c>
      <c r="N2868">
        <f>+VLOOKUP(C2868,'Thanh toán '!M$1335:N$6972,2,0)</f>
        <v>1296394</v>
      </c>
      <c r="O2868" s="61">
        <f t="shared" si="135"/>
        <v>0</v>
      </c>
    </row>
    <row r="2869" spans="1:15" hidden="1" x14ac:dyDescent="0.3">
      <c r="A2869" s="18">
        <v>2023</v>
      </c>
      <c r="B2869" s="19" t="s">
        <v>16746</v>
      </c>
      <c r="C2869" s="19">
        <f t="shared" si="133"/>
        <v>20541</v>
      </c>
      <c r="D2869" s="19" t="s">
        <v>13350</v>
      </c>
      <c r="E2869" s="24" t="s">
        <v>16721</v>
      </c>
      <c r="F2869" s="18">
        <f t="shared" si="134"/>
        <v>4</v>
      </c>
      <c r="G2869" s="23" t="s">
        <v>11970</v>
      </c>
      <c r="H2869" s="23" t="s">
        <v>15252</v>
      </c>
      <c r="I2869" s="19" t="s">
        <v>11971</v>
      </c>
      <c r="J2869" s="49">
        <v>703594</v>
      </c>
      <c r="K2869" s="42">
        <v>9.9999431490319701E-2</v>
      </c>
      <c r="L2869" s="49">
        <v>70359</v>
      </c>
      <c r="M2869" s="49">
        <v>773953</v>
      </c>
      <c r="N2869">
        <f>+VLOOKUP(C2869,'Thanh toán '!M$1335:N$6972,2,0)</f>
        <v>773953</v>
      </c>
      <c r="O2869" s="61">
        <f t="shared" si="135"/>
        <v>0</v>
      </c>
    </row>
    <row r="2870" spans="1:15" hidden="1" x14ac:dyDescent="0.3">
      <c r="A2870" s="18">
        <v>2023</v>
      </c>
      <c r="B2870" s="19" t="s">
        <v>16747</v>
      </c>
      <c r="C2870" s="19">
        <f t="shared" si="133"/>
        <v>20542</v>
      </c>
      <c r="D2870" s="19" t="s">
        <v>13350</v>
      </c>
      <c r="E2870" s="24" t="s">
        <v>16721</v>
      </c>
      <c r="F2870" s="18">
        <f t="shared" si="134"/>
        <v>4</v>
      </c>
      <c r="G2870" s="23" t="s">
        <v>11970</v>
      </c>
      <c r="H2870" s="23" t="s">
        <v>16748</v>
      </c>
      <c r="I2870" s="19" t="s">
        <v>11971</v>
      </c>
      <c r="J2870" s="49">
        <v>618065</v>
      </c>
      <c r="K2870" s="42">
        <v>0.10000080897640216</v>
      </c>
      <c r="L2870" s="49">
        <v>61807</v>
      </c>
      <c r="M2870" s="49">
        <v>679872</v>
      </c>
      <c r="N2870">
        <f>+VLOOKUP(C2870,'Thanh toán '!M$1335:N$6972,2,0)</f>
        <v>679872</v>
      </c>
      <c r="O2870" s="61">
        <f t="shared" si="135"/>
        <v>0</v>
      </c>
    </row>
    <row r="2871" spans="1:15" hidden="1" x14ac:dyDescent="0.3">
      <c r="A2871" s="18">
        <v>2023</v>
      </c>
      <c r="B2871" s="19" t="s">
        <v>16749</v>
      </c>
      <c r="C2871" s="19">
        <f t="shared" si="133"/>
        <v>20543</v>
      </c>
      <c r="D2871" s="19" t="s">
        <v>13350</v>
      </c>
      <c r="E2871" s="24" t="s">
        <v>16721</v>
      </c>
      <c r="F2871" s="18">
        <f t="shared" si="134"/>
        <v>4</v>
      </c>
      <c r="G2871" s="23" t="s">
        <v>11970</v>
      </c>
      <c r="H2871" s="23" t="s">
        <v>14543</v>
      </c>
      <c r="I2871" s="19" t="s">
        <v>11971</v>
      </c>
      <c r="J2871" s="49">
        <v>1205085</v>
      </c>
      <c r="K2871" s="42">
        <v>0.10000041490849193</v>
      </c>
      <c r="L2871" s="49">
        <v>120509</v>
      </c>
      <c r="M2871" s="49">
        <v>1325594</v>
      </c>
      <c r="N2871">
        <f>+VLOOKUP(C2871,'Thanh toán '!M$1335:N$6972,2,0)</f>
        <v>1325594</v>
      </c>
      <c r="O2871" s="61">
        <f t="shared" si="135"/>
        <v>0</v>
      </c>
    </row>
    <row r="2872" spans="1:15" hidden="1" x14ac:dyDescent="0.3">
      <c r="A2872" s="18">
        <v>2023</v>
      </c>
      <c r="B2872" s="19" t="s">
        <v>16750</v>
      </c>
      <c r="C2872" s="19">
        <f t="shared" si="133"/>
        <v>20544</v>
      </c>
      <c r="D2872" s="19" t="s">
        <v>13350</v>
      </c>
      <c r="E2872" s="24" t="s">
        <v>16721</v>
      </c>
      <c r="F2872" s="18">
        <f t="shared" si="134"/>
        <v>4</v>
      </c>
      <c r="G2872" s="23" t="s">
        <v>12248</v>
      </c>
      <c r="H2872" s="23" t="s">
        <v>12248</v>
      </c>
      <c r="I2872" s="19" t="s">
        <v>12249</v>
      </c>
      <c r="J2872" s="49">
        <v>1657625</v>
      </c>
      <c r="K2872" s="42">
        <v>0.10000030163637735</v>
      </c>
      <c r="L2872" s="49">
        <v>165763</v>
      </c>
      <c r="M2872" s="49">
        <v>1823388</v>
      </c>
      <c r="N2872">
        <f>+VLOOKUP(C2872,'Thanh toán '!M$1335:N$6972,2,0)</f>
        <v>1823388</v>
      </c>
      <c r="O2872" s="61">
        <f t="shared" si="135"/>
        <v>0</v>
      </c>
    </row>
    <row r="2873" spans="1:15" hidden="1" x14ac:dyDescent="0.3">
      <c r="A2873" s="18">
        <v>2023</v>
      </c>
      <c r="B2873" s="19" t="s">
        <v>16751</v>
      </c>
      <c r="C2873" s="19">
        <f t="shared" si="133"/>
        <v>20561</v>
      </c>
      <c r="D2873" s="19" t="s">
        <v>13350</v>
      </c>
      <c r="E2873" s="24" t="s">
        <v>16721</v>
      </c>
      <c r="F2873" s="18">
        <f t="shared" si="134"/>
        <v>4</v>
      </c>
      <c r="G2873" s="23" t="s">
        <v>11860</v>
      </c>
      <c r="H2873" s="23" t="s">
        <v>16752</v>
      </c>
      <c r="I2873" s="19" t="s">
        <v>11719</v>
      </c>
      <c r="J2873" s="49">
        <v>882000</v>
      </c>
      <c r="K2873" s="42">
        <v>0.1</v>
      </c>
      <c r="L2873" s="49">
        <v>88200</v>
      </c>
      <c r="M2873" s="49">
        <v>970200</v>
      </c>
      <c r="N2873">
        <f>+VLOOKUP(C2873,'Thanh toán '!M$1335:N$6972,2,0)</f>
        <v>970200</v>
      </c>
      <c r="O2873" s="61">
        <f t="shared" si="135"/>
        <v>0</v>
      </c>
    </row>
    <row r="2874" spans="1:15" hidden="1" x14ac:dyDescent="0.3">
      <c r="A2874" s="18">
        <v>2023</v>
      </c>
      <c r="B2874" s="19" t="s">
        <v>16753</v>
      </c>
      <c r="C2874" s="19">
        <f t="shared" si="133"/>
        <v>20563</v>
      </c>
      <c r="D2874" s="19" t="s">
        <v>13350</v>
      </c>
      <c r="E2874" s="24" t="s">
        <v>16754</v>
      </c>
      <c r="F2874" s="18">
        <f t="shared" si="134"/>
        <v>4</v>
      </c>
      <c r="G2874" s="23" t="s">
        <v>12363</v>
      </c>
      <c r="H2874" s="23" t="s">
        <v>12363</v>
      </c>
      <c r="I2874" s="19" t="s">
        <v>12364</v>
      </c>
      <c r="J2874" s="49">
        <v>1101465</v>
      </c>
      <c r="K2874" s="42">
        <v>0.10000045394088782</v>
      </c>
      <c r="L2874" s="49">
        <v>110147</v>
      </c>
      <c r="M2874" s="49">
        <v>1211612</v>
      </c>
      <c r="N2874">
        <f>+VLOOKUP(C2874,'Thanh toán '!M$1335:N$6972,2,0)</f>
        <v>1211612</v>
      </c>
      <c r="O2874" s="61">
        <f t="shared" si="135"/>
        <v>0</v>
      </c>
    </row>
    <row r="2875" spans="1:15" hidden="1" x14ac:dyDescent="0.3">
      <c r="A2875" s="18">
        <v>2023</v>
      </c>
      <c r="B2875" s="19" t="s">
        <v>16755</v>
      </c>
      <c r="C2875" s="19">
        <f t="shared" si="133"/>
        <v>20565</v>
      </c>
      <c r="D2875" s="19" t="s">
        <v>13350</v>
      </c>
      <c r="E2875" s="24" t="s">
        <v>16754</v>
      </c>
      <c r="F2875" s="18">
        <f t="shared" si="134"/>
        <v>4</v>
      </c>
      <c r="G2875" s="23" t="s">
        <v>11799</v>
      </c>
      <c r="H2875" s="23" t="s">
        <v>13360</v>
      </c>
      <c r="I2875" s="19" t="s">
        <v>11725</v>
      </c>
      <c r="J2875" s="49">
        <v>973449</v>
      </c>
      <c r="K2875" s="42">
        <v>0.10000010272751834</v>
      </c>
      <c r="L2875" s="49">
        <v>97345</v>
      </c>
      <c r="M2875" s="49">
        <v>1070794</v>
      </c>
      <c r="N2875">
        <f>+VLOOKUP(C2875,'Thanh toán '!M$1335:N$6972,2,0)</f>
        <v>1070794</v>
      </c>
      <c r="O2875" s="61">
        <f t="shared" si="135"/>
        <v>0</v>
      </c>
    </row>
    <row r="2876" spans="1:15" hidden="1" x14ac:dyDescent="0.3">
      <c r="A2876" s="18">
        <v>2023</v>
      </c>
      <c r="B2876" s="19" t="s">
        <v>16756</v>
      </c>
      <c r="C2876" s="19">
        <f t="shared" si="133"/>
        <v>20566</v>
      </c>
      <c r="D2876" s="19" t="s">
        <v>13350</v>
      </c>
      <c r="E2876" s="24" t="s">
        <v>16754</v>
      </c>
      <c r="F2876" s="18">
        <f t="shared" si="134"/>
        <v>4</v>
      </c>
      <c r="G2876" s="23" t="s">
        <v>11799</v>
      </c>
      <c r="H2876" s="23" t="s">
        <v>14111</v>
      </c>
      <c r="I2876" s="19" t="s">
        <v>11725</v>
      </c>
      <c r="J2876" s="49">
        <v>815069</v>
      </c>
      <c r="K2876" s="42">
        <v>0.10000012268899934</v>
      </c>
      <c r="L2876" s="49">
        <v>81507</v>
      </c>
      <c r="M2876" s="49">
        <v>896576</v>
      </c>
      <c r="N2876">
        <f>+VLOOKUP(C2876,'Thanh toán '!M$1335:N$6972,2,0)</f>
        <v>896576</v>
      </c>
      <c r="O2876" s="61">
        <f t="shared" si="135"/>
        <v>0</v>
      </c>
    </row>
    <row r="2877" spans="1:15" hidden="1" x14ac:dyDescent="0.3">
      <c r="A2877" s="18">
        <v>2023</v>
      </c>
      <c r="B2877" s="19" t="s">
        <v>16757</v>
      </c>
      <c r="C2877" s="19">
        <f t="shared" si="133"/>
        <v>20567</v>
      </c>
      <c r="D2877" s="19" t="s">
        <v>13350</v>
      </c>
      <c r="E2877" s="24" t="s">
        <v>16754</v>
      </c>
      <c r="F2877" s="18">
        <f t="shared" si="134"/>
        <v>4</v>
      </c>
      <c r="G2877" s="23" t="s">
        <v>11799</v>
      </c>
      <c r="H2877" s="23" t="s">
        <v>13362</v>
      </c>
      <c r="I2877" s="19" t="s">
        <v>11725</v>
      </c>
      <c r="J2877" s="49">
        <v>486831</v>
      </c>
      <c r="K2877" s="42">
        <v>9.9999794589909027E-2</v>
      </c>
      <c r="L2877" s="49">
        <v>48683</v>
      </c>
      <c r="M2877" s="49">
        <v>535514</v>
      </c>
      <c r="N2877">
        <f>+VLOOKUP(C2877,'Thanh toán '!M$1335:N$6972,2,0)</f>
        <v>535514</v>
      </c>
      <c r="O2877" s="61">
        <f t="shared" si="135"/>
        <v>0</v>
      </c>
    </row>
    <row r="2878" spans="1:15" hidden="1" x14ac:dyDescent="0.3">
      <c r="A2878" s="18">
        <v>2023</v>
      </c>
      <c r="B2878" s="19" t="s">
        <v>16758</v>
      </c>
      <c r="C2878" s="19">
        <f t="shared" si="133"/>
        <v>20570</v>
      </c>
      <c r="D2878" s="19" t="s">
        <v>13350</v>
      </c>
      <c r="E2878" s="24" t="s">
        <v>16754</v>
      </c>
      <c r="F2878" s="18">
        <f t="shared" si="134"/>
        <v>4</v>
      </c>
      <c r="G2878" s="23" t="s">
        <v>12239</v>
      </c>
      <c r="H2878" s="23" t="s">
        <v>13824</v>
      </c>
      <c r="I2878" s="19" t="s">
        <v>12240</v>
      </c>
      <c r="J2878" s="49">
        <v>1360565</v>
      </c>
      <c r="K2878" s="42">
        <v>0.10000036749438652</v>
      </c>
      <c r="L2878" s="49">
        <v>136057</v>
      </c>
      <c r="M2878" s="49">
        <v>1496622</v>
      </c>
      <c r="N2878">
        <f>+VLOOKUP(C2878,'Thanh toán '!M$1335:N$6972,2,0)</f>
        <v>1496622</v>
      </c>
      <c r="O2878" s="61">
        <f t="shared" si="135"/>
        <v>0</v>
      </c>
    </row>
    <row r="2879" spans="1:15" hidden="1" x14ac:dyDescent="0.3">
      <c r="A2879" s="18">
        <v>2023</v>
      </c>
      <c r="B2879" s="19" t="s">
        <v>16759</v>
      </c>
      <c r="C2879" s="19">
        <f t="shared" si="133"/>
        <v>20571</v>
      </c>
      <c r="D2879" s="19" t="s">
        <v>13350</v>
      </c>
      <c r="E2879" s="24" t="s">
        <v>16754</v>
      </c>
      <c r="F2879" s="18">
        <f t="shared" si="134"/>
        <v>4</v>
      </c>
      <c r="G2879" s="23" t="s">
        <v>12367</v>
      </c>
      <c r="H2879" s="23" t="s">
        <v>14519</v>
      </c>
      <c r="I2879" s="19" t="s">
        <v>12368</v>
      </c>
      <c r="J2879" s="49">
        <v>975839</v>
      </c>
      <c r="K2879" s="42">
        <v>0.10000010247592073</v>
      </c>
      <c r="L2879" s="49">
        <v>97584</v>
      </c>
      <c r="M2879" s="49">
        <v>1073423</v>
      </c>
      <c r="N2879">
        <f>+VLOOKUP(C2879,'Thanh toán '!M$1335:N$6972,2,0)</f>
        <v>1073423</v>
      </c>
      <c r="O2879" s="61">
        <f t="shared" si="135"/>
        <v>0</v>
      </c>
    </row>
    <row r="2880" spans="1:15" hidden="1" x14ac:dyDescent="0.3">
      <c r="A2880" s="18">
        <v>2023</v>
      </c>
      <c r="B2880" s="19" t="s">
        <v>16760</v>
      </c>
      <c r="C2880" s="19">
        <f t="shared" si="133"/>
        <v>20572</v>
      </c>
      <c r="D2880" s="19" t="s">
        <v>13350</v>
      </c>
      <c r="E2880" s="24" t="s">
        <v>16754</v>
      </c>
      <c r="F2880" s="18">
        <f t="shared" si="134"/>
        <v>4</v>
      </c>
      <c r="G2880" s="23" t="s">
        <v>11799</v>
      </c>
      <c r="H2880" s="23" t="s">
        <v>13595</v>
      </c>
      <c r="I2880" s="19" t="s">
        <v>11725</v>
      </c>
      <c r="J2880" s="49">
        <v>860540</v>
      </c>
      <c r="K2880" s="42">
        <v>0.1</v>
      </c>
      <c r="L2880" s="49">
        <v>86054</v>
      </c>
      <c r="M2880" s="49">
        <v>946594</v>
      </c>
      <c r="N2880">
        <f>+VLOOKUP(C2880,'Thanh toán '!M$1335:N$6972,2,0)</f>
        <v>946594</v>
      </c>
      <c r="O2880" s="61">
        <f t="shared" si="135"/>
        <v>0</v>
      </c>
    </row>
    <row r="2881" spans="1:15" hidden="1" x14ac:dyDescent="0.3">
      <c r="A2881" s="18">
        <v>2023</v>
      </c>
      <c r="B2881" s="19" t="s">
        <v>16761</v>
      </c>
      <c r="C2881" s="19">
        <f t="shared" si="133"/>
        <v>20574</v>
      </c>
      <c r="D2881" s="19" t="s">
        <v>13350</v>
      </c>
      <c r="E2881" s="24" t="s">
        <v>16754</v>
      </c>
      <c r="F2881" s="18">
        <f t="shared" si="134"/>
        <v>4</v>
      </c>
      <c r="G2881" s="23" t="s">
        <v>12396</v>
      </c>
      <c r="H2881" s="23" t="s">
        <v>16762</v>
      </c>
      <c r="I2881" s="19" t="s">
        <v>12397</v>
      </c>
      <c r="J2881" s="49">
        <v>2037160</v>
      </c>
      <c r="K2881" s="42">
        <v>0.1</v>
      </c>
      <c r="L2881" s="49">
        <v>203716</v>
      </c>
      <c r="M2881" s="49">
        <v>2240876</v>
      </c>
      <c r="N2881">
        <f>+VLOOKUP(C2881,'Thanh toán '!M$1335:N$6972,2,0)</f>
        <v>2240876</v>
      </c>
      <c r="O2881" s="61">
        <f t="shared" si="135"/>
        <v>0</v>
      </c>
    </row>
    <row r="2882" spans="1:15" hidden="1" x14ac:dyDescent="0.3">
      <c r="A2882" s="18">
        <v>2023</v>
      </c>
      <c r="B2882" s="19" t="s">
        <v>16763</v>
      </c>
      <c r="C2882" s="19">
        <f t="shared" si="133"/>
        <v>20576</v>
      </c>
      <c r="D2882" s="19" t="s">
        <v>13350</v>
      </c>
      <c r="E2882" s="24" t="s">
        <v>16754</v>
      </c>
      <c r="F2882" s="18">
        <f t="shared" si="134"/>
        <v>4</v>
      </c>
      <c r="G2882" s="23" t="s">
        <v>12333</v>
      </c>
      <c r="H2882" s="23" t="s">
        <v>12333</v>
      </c>
      <c r="I2882" s="19" t="s">
        <v>12334</v>
      </c>
      <c r="J2882" s="49">
        <v>882000</v>
      </c>
      <c r="K2882" s="42">
        <v>0.1</v>
      </c>
      <c r="L2882" s="49">
        <v>88200</v>
      </c>
      <c r="M2882" s="49">
        <v>970200</v>
      </c>
      <c r="N2882">
        <f>+VLOOKUP(C2882,'Thanh toán '!M$1335:N$6972,2,0)</f>
        <v>970200</v>
      </c>
      <c r="O2882" s="61">
        <f t="shared" si="135"/>
        <v>0</v>
      </c>
    </row>
    <row r="2883" spans="1:15" hidden="1" x14ac:dyDescent="0.3">
      <c r="A2883" s="18">
        <v>2023</v>
      </c>
      <c r="B2883" s="19" t="s">
        <v>16764</v>
      </c>
      <c r="C2883" s="19">
        <f t="shared" si="133"/>
        <v>20577</v>
      </c>
      <c r="D2883" s="19" t="s">
        <v>13350</v>
      </c>
      <c r="E2883" s="24" t="s">
        <v>16754</v>
      </c>
      <c r="F2883" s="18">
        <f t="shared" si="134"/>
        <v>4</v>
      </c>
      <c r="G2883" s="23" t="s">
        <v>12333</v>
      </c>
      <c r="H2883" s="23" t="s">
        <v>12333</v>
      </c>
      <c r="I2883" s="19" t="s">
        <v>12334</v>
      </c>
      <c r="J2883" s="49">
        <v>501820</v>
      </c>
      <c r="K2883" s="42">
        <v>0.1</v>
      </c>
      <c r="L2883" s="49">
        <v>50182</v>
      </c>
      <c r="M2883" s="49">
        <v>552002</v>
      </c>
      <c r="N2883">
        <f>+VLOOKUP(C2883,'Thanh toán '!M$1335:N$6972,2,0)</f>
        <v>552002</v>
      </c>
      <c r="O2883" s="61">
        <f t="shared" si="135"/>
        <v>0</v>
      </c>
    </row>
    <row r="2884" spans="1:15" hidden="1" x14ac:dyDescent="0.3">
      <c r="A2884" s="18">
        <v>2023</v>
      </c>
      <c r="B2884" s="19" t="s">
        <v>16765</v>
      </c>
      <c r="C2884" s="19">
        <f t="shared" si="133"/>
        <v>20578</v>
      </c>
      <c r="D2884" s="19" t="s">
        <v>13350</v>
      </c>
      <c r="E2884" s="24" t="s">
        <v>16754</v>
      </c>
      <c r="F2884" s="18">
        <f t="shared" si="134"/>
        <v>4</v>
      </c>
      <c r="G2884" s="23" t="s">
        <v>12339</v>
      </c>
      <c r="H2884" s="23" t="s">
        <v>12339</v>
      </c>
      <c r="I2884" s="19" t="s">
        <v>12340</v>
      </c>
      <c r="J2884" s="49">
        <v>1289400</v>
      </c>
      <c r="K2884" s="42">
        <v>0.1</v>
      </c>
      <c r="L2884" s="49">
        <v>128940</v>
      </c>
      <c r="M2884" s="49">
        <v>1418340</v>
      </c>
      <c r="N2884">
        <f>+VLOOKUP(C2884,'Thanh toán '!M$1335:N$6972,2,0)</f>
        <v>1418340</v>
      </c>
      <c r="O2884" s="61">
        <f t="shared" si="135"/>
        <v>0</v>
      </c>
    </row>
    <row r="2885" spans="1:15" hidden="1" x14ac:dyDescent="0.3">
      <c r="A2885" s="18">
        <v>2023</v>
      </c>
      <c r="B2885" s="19" t="s">
        <v>16766</v>
      </c>
      <c r="C2885" s="19">
        <f t="shared" si="133"/>
        <v>20579</v>
      </c>
      <c r="D2885" s="19" t="s">
        <v>13350</v>
      </c>
      <c r="E2885" s="24" t="s">
        <v>16754</v>
      </c>
      <c r="F2885" s="18">
        <f t="shared" si="134"/>
        <v>4</v>
      </c>
      <c r="G2885" s="23" t="s">
        <v>12339</v>
      </c>
      <c r="H2885" s="23" t="s">
        <v>12339</v>
      </c>
      <c r="I2885" s="19" t="s">
        <v>12340</v>
      </c>
      <c r="J2885" s="49">
        <v>734310</v>
      </c>
      <c r="K2885" s="42">
        <v>0.1</v>
      </c>
      <c r="L2885" s="49">
        <v>73431</v>
      </c>
      <c r="M2885" s="49">
        <v>807741</v>
      </c>
      <c r="N2885">
        <f>+VLOOKUP(C2885,'Thanh toán '!M$1335:N$6972,2,0)</f>
        <v>807741</v>
      </c>
      <c r="O2885" s="61">
        <f t="shared" si="135"/>
        <v>0</v>
      </c>
    </row>
    <row r="2886" spans="1:15" hidden="1" x14ac:dyDescent="0.3">
      <c r="A2886" s="18">
        <v>2023</v>
      </c>
      <c r="B2886" s="19" t="s">
        <v>16767</v>
      </c>
      <c r="C2886" s="19">
        <f t="shared" ref="C2886:C2949" si="136">+B2886*1</f>
        <v>20588</v>
      </c>
      <c r="D2886" s="19" t="s">
        <v>13350</v>
      </c>
      <c r="E2886" s="24" t="s">
        <v>16754</v>
      </c>
      <c r="F2886" s="18">
        <f t="shared" ref="F2886:F2949" si="137">+MONTH(E2886)</f>
        <v>4</v>
      </c>
      <c r="G2886" s="23" t="s">
        <v>11799</v>
      </c>
      <c r="H2886" s="23" t="s">
        <v>13407</v>
      </c>
      <c r="I2886" s="19" t="s">
        <v>11725</v>
      </c>
      <c r="J2886" s="49">
        <v>1013091</v>
      </c>
      <c r="K2886" s="42">
        <v>9.9999901292184015E-2</v>
      </c>
      <c r="L2886" s="49">
        <v>101309</v>
      </c>
      <c r="M2886" s="49">
        <v>1114400</v>
      </c>
      <c r="N2886">
        <f>+VLOOKUP(C2886,'Thanh toán '!M$1335:N$6972,2,0)</f>
        <v>1114400</v>
      </c>
      <c r="O2886" s="61">
        <f t="shared" ref="O2886:O2949" si="138">+N2886-M2886</f>
        <v>0</v>
      </c>
    </row>
    <row r="2887" spans="1:15" hidden="1" x14ac:dyDescent="0.3">
      <c r="A2887" s="18">
        <v>2023</v>
      </c>
      <c r="B2887" s="19" t="s">
        <v>16768</v>
      </c>
      <c r="C2887" s="19">
        <f t="shared" si="136"/>
        <v>20591</v>
      </c>
      <c r="D2887" s="19" t="s">
        <v>13350</v>
      </c>
      <c r="E2887" s="24" t="s">
        <v>16754</v>
      </c>
      <c r="F2887" s="18">
        <f t="shared" si="137"/>
        <v>4</v>
      </c>
      <c r="G2887" s="23" t="s">
        <v>11838</v>
      </c>
      <c r="H2887" s="23" t="s">
        <v>16769</v>
      </c>
      <c r="I2887" s="19" t="s">
        <v>11839</v>
      </c>
      <c r="J2887" s="49">
        <v>1229905</v>
      </c>
      <c r="K2887" s="42">
        <v>0.10000040653546412</v>
      </c>
      <c r="L2887" s="49">
        <v>122991</v>
      </c>
      <c r="M2887" s="49">
        <v>1352896</v>
      </c>
      <c r="N2887">
        <f>+VLOOKUP(C2887,'Thanh toán '!M$1335:N$6972,2,0)</f>
        <v>1352896</v>
      </c>
      <c r="O2887" s="61">
        <f t="shared" si="138"/>
        <v>0</v>
      </c>
    </row>
    <row r="2888" spans="1:15" hidden="1" x14ac:dyDescent="0.3">
      <c r="A2888" s="18">
        <v>2023</v>
      </c>
      <c r="B2888" s="19" t="s">
        <v>16770</v>
      </c>
      <c r="C2888" s="19">
        <f t="shared" si="136"/>
        <v>20592</v>
      </c>
      <c r="D2888" s="19" t="s">
        <v>13350</v>
      </c>
      <c r="E2888" s="24" t="s">
        <v>16754</v>
      </c>
      <c r="F2888" s="18">
        <f t="shared" si="137"/>
        <v>4</v>
      </c>
      <c r="G2888" s="23" t="s">
        <v>12509</v>
      </c>
      <c r="H2888" s="23" t="s">
        <v>12509</v>
      </c>
      <c r="I2888" s="19" t="s">
        <v>12510</v>
      </c>
      <c r="J2888" s="49">
        <v>2171400</v>
      </c>
      <c r="K2888" s="42">
        <v>0.1</v>
      </c>
      <c r="L2888" s="49">
        <v>217140</v>
      </c>
      <c r="M2888" s="49">
        <v>2388540</v>
      </c>
      <c r="N2888">
        <f>+VLOOKUP(C2888,'Thanh toán '!M$1335:N$6972,2,0)</f>
        <v>2388540</v>
      </c>
      <c r="O2888" s="61">
        <f t="shared" si="138"/>
        <v>0</v>
      </c>
    </row>
    <row r="2889" spans="1:15" hidden="1" x14ac:dyDescent="0.3">
      <c r="A2889" s="18">
        <v>2023</v>
      </c>
      <c r="B2889" s="19" t="s">
        <v>16771</v>
      </c>
      <c r="C2889" s="19">
        <f t="shared" si="136"/>
        <v>20595</v>
      </c>
      <c r="D2889" s="19" t="s">
        <v>13350</v>
      </c>
      <c r="E2889" s="24" t="s">
        <v>16754</v>
      </c>
      <c r="F2889" s="18">
        <f t="shared" si="137"/>
        <v>4</v>
      </c>
      <c r="G2889" s="23" t="s">
        <v>11838</v>
      </c>
      <c r="H2889" s="23" t="s">
        <v>13461</v>
      </c>
      <c r="I2889" s="19" t="s">
        <v>11839</v>
      </c>
      <c r="J2889" s="49">
        <v>444230</v>
      </c>
      <c r="K2889" s="42">
        <v>0.1</v>
      </c>
      <c r="L2889" s="49">
        <v>44423</v>
      </c>
      <c r="M2889" s="49">
        <v>488653</v>
      </c>
      <c r="N2889">
        <f>+VLOOKUP(C2889,'Thanh toán '!M$1335:N$6972,2,0)</f>
        <v>488653</v>
      </c>
      <c r="O2889" s="61">
        <f t="shared" si="138"/>
        <v>0</v>
      </c>
    </row>
    <row r="2890" spans="1:15" hidden="1" x14ac:dyDescent="0.3">
      <c r="A2890" s="43">
        <v>2023</v>
      </c>
      <c r="B2890" s="44" t="s">
        <v>16772</v>
      </c>
      <c r="C2890" s="19">
        <f t="shared" si="136"/>
        <v>20596</v>
      </c>
      <c r="D2890" s="44" t="s">
        <v>13350</v>
      </c>
      <c r="E2890" s="45" t="s">
        <v>16754</v>
      </c>
      <c r="F2890" s="18">
        <f t="shared" si="137"/>
        <v>4</v>
      </c>
      <c r="G2890" s="46" t="s">
        <v>11799</v>
      </c>
      <c r="H2890" s="46" t="s">
        <v>14626</v>
      </c>
      <c r="I2890" s="44" t="s">
        <v>11725</v>
      </c>
      <c r="J2890" s="50">
        <v>1961041</v>
      </c>
      <c r="K2890" s="48">
        <v>9.999994900667554E-2</v>
      </c>
      <c r="L2890" s="50">
        <v>196104</v>
      </c>
      <c r="M2890" s="50">
        <v>2157145</v>
      </c>
      <c r="N2890">
        <f>+VLOOKUP(C2890,'Thanh toán '!M$1335:N$6972,2,0)</f>
        <v>2157145</v>
      </c>
      <c r="O2890" s="61">
        <f t="shared" si="138"/>
        <v>0</v>
      </c>
    </row>
    <row r="2891" spans="1:15" hidden="1" x14ac:dyDescent="0.3">
      <c r="A2891" s="18">
        <v>2023</v>
      </c>
      <c r="B2891" s="19" t="s">
        <v>16773</v>
      </c>
      <c r="C2891" s="19">
        <f t="shared" si="136"/>
        <v>20597</v>
      </c>
      <c r="D2891" s="19" t="s">
        <v>13350</v>
      </c>
      <c r="E2891" s="24" t="s">
        <v>16754</v>
      </c>
      <c r="F2891" s="18">
        <f t="shared" si="137"/>
        <v>4</v>
      </c>
      <c r="G2891" s="23" t="s">
        <v>12026</v>
      </c>
      <c r="H2891" s="23" t="s">
        <v>13947</v>
      </c>
      <c r="I2891" s="19" t="s">
        <v>12027</v>
      </c>
      <c r="J2891" s="49">
        <v>1537385</v>
      </c>
      <c r="K2891" s="42">
        <v>0.100000325227578</v>
      </c>
      <c r="L2891" s="49">
        <v>153739</v>
      </c>
      <c r="M2891" s="49">
        <v>1691124</v>
      </c>
      <c r="N2891">
        <f>+VLOOKUP(C2891,'Thanh toán '!M$1335:N$6972,2,0)</f>
        <v>1691124</v>
      </c>
      <c r="O2891" s="61">
        <f t="shared" si="138"/>
        <v>0</v>
      </c>
    </row>
    <row r="2892" spans="1:15" hidden="1" x14ac:dyDescent="0.3">
      <c r="A2892" s="18">
        <v>2023</v>
      </c>
      <c r="B2892" s="19" t="s">
        <v>16774</v>
      </c>
      <c r="C2892" s="19">
        <f t="shared" si="136"/>
        <v>20598</v>
      </c>
      <c r="D2892" s="19" t="s">
        <v>13350</v>
      </c>
      <c r="E2892" s="24" t="s">
        <v>16754</v>
      </c>
      <c r="F2892" s="18">
        <f t="shared" si="137"/>
        <v>4</v>
      </c>
      <c r="G2892" s="23" t="s">
        <v>12026</v>
      </c>
      <c r="H2892" s="23" t="s">
        <v>13949</v>
      </c>
      <c r="I2892" s="19" t="s">
        <v>12027</v>
      </c>
      <c r="J2892" s="49">
        <v>699681</v>
      </c>
      <c r="K2892" s="42">
        <v>9.9999857077725421E-2</v>
      </c>
      <c r="L2892" s="49">
        <v>69968</v>
      </c>
      <c r="M2892" s="49">
        <v>769649</v>
      </c>
      <c r="N2892">
        <f>+VLOOKUP(C2892,'Thanh toán '!M$1335:N$6972,2,0)</f>
        <v>769649</v>
      </c>
      <c r="O2892" s="61">
        <f t="shared" si="138"/>
        <v>0</v>
      </c>
    </row>
    <row r="2893" spans="1:15" hidden="1" x14ac:dyDescent="0.3">
      <c r="A2893" s="18">
        <v>2023</v>
      </c>
      <c r="B2893" s="19" t="s">
        <v>16775</v>
      </c>
      <c r="C2893" s="19">
        <f t="shared" si="136"/>
        <v>20599</v>
      </c>
      <c r="D2893" s="19" t="s">
        <v>13350</v>
      </c>
      <c r="E2893" s="24" t="s">
        <v>16754</v>
      </c>
      <c r="F2893" s="18">
        <f t="shared" si="137"/>
        <v>4</v>
      </c>
      <c r="G2893" s="23" t="s">
        <v>11799</v>
      </c>
      <c r="H2893" s="23" t="s">
        <v>13707</v>
      </c>
      <c r="I2893" s="19" t="s">
        <v>11725</v>
      </c>
      <c r="J2893" s="49">
        <v>724353</v>
      </c>
      <c r="K2893" s="42">
        <v>9.9999585837292043E-2</v>
      </c>
      <c r="L2893" s="49">
        <v>72435</v>
      </c>
      <c r="M2893" s="49">
        <v>796788</v>
      </c>
      <c r="N2893">
        <f>+VLOOKUP(C2893,'Thanh toán '!M$1335:N$6972,2,0)</f>
        <v>796788</v>
      </c>
      <c r="O2893" s="61">
        <f t="shared" si="138"/>
        <v>0</v>
      </c>
    </row>
    <row r="2894" spans="1:15" hidden="1" x14ac:dyDescent="0.3">
      <c r="A2894" s="18">
        <v>2023</v>
      </c>
      <c r="B2894" s="19" t="s">
        <v>16776</v>
      </c>
      <c r="C2894" s="19">
        <f t="shared" si="136"/>
        <v>20600</v>
      </c>
      <c r="D2894" s="19" t="s">
        <v>13350</v>
      </c>
      <c r="E2894" s="24" t="s">
        <v>16754</v>
      </c>
      <c r="F2894" s="18">
        <f t="shared" si="137"/>
        <v>4</v>
      </c>
      <c r="G2894" s="23" t="s">
        <v>11838</v>
      </c>
      <c r="H2894" s="23" t="s">
        <v>16520</v>
      </c>
      <c r="I2894" s="19" t="s">
        <v>11839</v>
      </c>
      <c r="J2894" s="49">
        <v>874464</v>
      </c>
      <c r="K2894" s="42">
        <v>9.9999542576938563E-2</v>
      </c>
      <c r="L2894" s="49">
        <v>87446</v>
      </c>
      <c r="M2894" s="49">
        <v>961910</v>
      </c>
      <c r="N2894">
        <f>+VLOOKUP(C2894,'Thanh toán '!M$1335:N$6972,2,0)</f>
        <v>961910</v>
      </c>
      <c r="O2894" s="61">
        <f t="shared" si="138"/>
        <v>0</v>
      </c>
    </row>
    <row r="2895" spans="1:15" hidden="1" x14ac:dyDescent="0.3">
      <c r="A2895" s="43">
        <v>2023</v>
      </c>
      <c r="B2895" s="44" t="s">
        <v>16777</v>
      </c>
      <c r="C2895" s="19">
        <f t="shared" si="136"/>
        <v>20601</v>
      </c>
      <c r="D2895" s="44" t="s">
        <v>13350</v>
      </c>
      <c r="E2895" s="45" t="s">
        <v>16754</v>
      </c>
      <c r="F2895" s="18">
        <f t="shared" si="137"/>
        <v>4</v>
      </c>
      <c r="G2895" s="46" t="s">
        <v>11838</v>
      </c>
      <c r="H2895" s="46" t="s">
        <v>13920</v>
      </c>
      <c r="I2895" s="44" t="s">
        <v>11839</v>
      </c>
      <c r="J2895" s="50">
        <v>1122344</v>
      </c>
      <c r="K2895" s="48">
        <v>9.9999643603030805E-2</v>
      </c>
      <c r="L2895" s="50">
        <v>112234</v>
      </c>
      <c r="M2895" s="47">
        <v>0</v>
      </c>
      <c r="O2895" s="61"/>
    </row>
    <row r="2896" spans="1:15" hidden="1" x14ac:dyDescent="0.3">
      <c r="A2896" s="18">
        <v>2023</v>
      </c>
      <c r="B2896" s="19" t="s">
        <v>16778</v>
      </c>
      <c r="C2896" s="19">
        <f t="shared" si="136"/>
        <v>20602</v>
      </c>
      <c r="D2896" s="19" t="s">
        <v>13350</v>
      </c>
      <c r="E2896" s="24" t="s">
        <v>16754</v>
      </c>
      <c r="F2896" s="18">
        <f t="shared" si="137"/>
        <v>4</v>
      </c>
      <c r="G2896" s="23" t="s">
        <v>11838</v>
      </c>
      <c r="H2896" s="23" t="s">
        <v>16779</v>
      </c>
      <c r="I2896" s="19" t="s">
        <v>11839</v>
      </c>
      <c r="J2896" s="49">
        <v>1637304</v>
      </c>
      <c r="K2896" s="42">
        <v>9.9999755695948947E-2</v>
      </c>
      <c r="L2896" s="49">
        <v>163730</v>
      </c>
      <c r="M2896" s="49">
        <v>1801034</v>
      </c>
      <c r="N2896">
        <f>+VLOOKUP(C2896,'Thanh toán '!M$1335:N$6972,2,0)</f>
        <v>1801034</v>
      </c>
      <c r="O2896" s="61">
        <f t="shared" si="138"/>
        <v>0</v>
      </c>
    </row>
    <row r="2897" spans="1:15" hidden="1" x14ac:dyDescent="0.3">
      <c r="A2897" s="18">
        <v>2023</v>
      </c>
      <c r="B2897" s="19" t="s">
        <v>16780</v>
      </c>
      <c r="C2897" s="19">
        <f t="shared" si="136"/>
        <v>20603</v>
      </c>
      <c r="D2897" s="19" t="s">
        <v>13350</v>
      </c>
      <c r="E2897" s="24" t="s">
        <v>16754</v>
      </c>
      <c r="F2897" s="18">
        <f t="shared" si="137"/>
        <v>4</v>
      </c>
      <c r="G2897" s="23" t="s">
        <v>11838</v>
      </c>
      <c r="H2897" s="23" t="s">
        <v>16781</v>
      </c>
      <c r="I2897" s="19" t="s">
        <v>11839</v>
      </c>
      <c r="J2897" s="49">
        <v>892731</v>
      </c>
      <c r="K2897" s="42">
        <v>9.9999887984174404E-2</v>
      </c>
      <c r="L2897" s="49">
        <v>89273</v>
      </c>
      <c r="M2897" s="49">
        <v>982004</v>
      </c>
      <c r="N2897">
        <f>+VLOOKUP(C2897,'Thanh toán '!M$1335:N$6972,2,0)</f>
        <v>982004</v>
      </c>
      <c r="O2897" s="61">
        <f t="shared" si="138"/>
        <v>0</v>
      </c>
    </row>
    <row r="2898" spans="1:15" hidden="1" x14ac:dyDescent="0.3">
      <c r="A2898" s="18">
        <v>2023</v>
      </c>
      <c r="B2898" s="19" t="s">
        <v>16782</v>
      </c>
      <c r="C2898" s="19">
        <f t="shared" si="136"/>
        <v>20622</v>
      </c>
      <c r="D2898" s="19" t="s">
        <v>13350</v>
      </c>
      <c r="E2898" s="24" t="s">
        <v>16754</v>
      </c>
      <c r="F2898" s="18">
        <f t="shared" si="137"/>
        <v>4</v>
      </c>
      <c r="G2898" s="23" t="s">
        <v>11799</v>
      </c>
      <c r="H2898" s="23" t="s">
        <v>13602</v>
      </c>
      <c r="I2898" s="19" t="s">
        <v>11725</v>
      </c>
      <c r="J2898" s="49">
        <v>695140</v>
      </c>
      <c r="K2898" s="42">
        <v>0.1</v>
      </c>
      <c r="L2898" s="49">
        <v>69514</v>
      </c>
      <c r="M2898" s="49">
        <v>764654</v>
      </c>
      <c r="N2898">
        <f>+VLOOKUP(C2898,'Thanh toán '!M$1335:N$6972,2,0)</f>
        <v>764654</v>
      </c>
      <c r="O2898" s="61">
        <f t="shared" si="138"/>
        <v>0</v>
      </c>
    </row>
    <row r="2899" spans="1:15" hidden="1" x14ac:dyDescent="0.3">
      <c r="A2899" s="18">
        <v>2023</v>
      </c>
      <c r="B2899" s="19" t="s">
        <v>16783</v>
      </c>
      <c r="C2899" s="19">
        <f t="shared" si="136"/>
        <v>20623</v>
      </c>
      <c r="D2899" s="19" t="s">
        <v>13350</v>
      </c>
      <c r="E2899" s="24" t="s">
        <v>16754</v>
      </c>
      <c r="F2899" s="18">
        <f t="shared" si="137"/>
        <v>4</v>
      </c>
      <c r="G2899" s="23" t="s">
        <v>11799</v>
      </c>
      <c r="H2899" s="23" t="s">
        <v>14056</v>
      </c>
      <c r="I2899" s="19" t="s">
        <v>11725</v>
      </c>
      <c r="J2899" s="49">
        <v>355384</v>
      </c>
      <c r="K2899" s="42">
        <v>9.9998874456925471E-2</v>
      </c>
      <c r="L2899" s="49">
        <v>35538</v>
      </c>
      <c r="M2899" s="49">
        <v>390922</v>
      </c>
      <c r="N2899">
        <f>+VLOOKUP(C2899,'Thanh toán '!M$1335:N$6972,2,0)</f>
        <v>390922</v>
      </c>
      <c r="O2899" s="61">
        <f t="shared" si="138"/>
        <v>0</v>
      </c>
    </row>
    <row r="2900" spans="1:15" hidden="1" x14ac:dyDescent="0.3">
      <c r="A2900" s="18">
        <v>2023</v>
      </c>
      <c r="B2900" s="19" t="s">
        <v>16784</v>
      </c>
      <c r="C2900" s="19">
        <f t="shared" si="136"/>
        <v>20626</v>
      </c>
      <c r="D2900" s="19" t="s">
        <v>13350</v>
      </c>
      <c r="E2900" s="24" t="s">
        <v>16754</v>
      </c>
      <c r="F2900" s="18">
        <f t="shared" si="137"/>
        <v>4</v>
      </c>
      <c r="G2900" s="23" t="s">
        <v>11799</v>
      </c>
      <c r="H2900" s="23" t="s">
        <v>13656</v>
      </c>
      <c r="I2900" s="19" t="s">
        <v>11725</v>
      </c>
      <c r="J2900" s="49">
        <v>648895</v>
      </c>
      <c r="K2900" s="42">
        <v>0.1000007705406884</v>
      </c>
      <c r="L2900" s="49">
        <v>64890</v>
      </c>
      <c r="M2900" s="49">
        <v>713785</v>
      </c>
      <c r="N2900">
        <f>+VLOOKUP(C2900,'Thanh toán '!M$1335:N$6972,2,0)</f>
        <v>713785</v>
      </c>
      <c r="O2900" s="61">
        <f t="shared" si="138"/>
        <v>0</v>
      </c>
    </row>
    <row r="2901" spans="1:15" hidden="1" x14ac:dyDescent="0.3">
      <c r="A2901" s="18">
        <v>2023</v>
      </c>
      <c r="B2901" s="19" t="s">
        <v>16785</v>
      </c>
      <c r="C2901" s="19">
        <f t="shared" si="136"/>
        <v>20627</v>
      </c>
      <c r="D2901" s="19" t="s">
        <v>13350</v>
      </c>
      <c r="E2901" s="24" t="s">
        <v>16754</v>
      </c>
      <c r="F2901" s="18">
        <f t="shared" si="137"/>
        <v>4</v>
      </c>
      <c r="G2901" s="23" t="s">
        <v>11799</v>
      </c>
      <c r="H2901" s="23" t="s">
        <v>13991</v>
      </c>
      <c r="I2901" s="19" t="s">
        <v>11725</v>
      </c>
      <c r="J2901" s="49">
        <v>606294</v>
      </c>
      <c r="K2901" s="42">
        <v>9.9999340254068161E-2</v>
      </c>
      <c r="L2901" s="49">
        <v>60629</v>
      </c>
      <c r="M2901" s="49">
        <v>666923</v>
      </c>
      <c r="N2901">
        <f>+VLOOKUP(C2901,'Thanh toán '!M$1335:N$6972,2,0)</f>
        <v>666923</v>
      </c>
      <c r="O2901" s="61">
        <f t="shared" si="138"/>
        <v>0</v>
      </c>
    </row>
    <row r="2902" spans="1:15" hidden="1" x14ac:dyDescent="0.3">
      <c r="A2902" s="18">
        <v>2023</v>
      </c>
      <c r="B2902" s="19" t="s">
        <v>16786</v>
      </c>
      <c r="C2902" s="19">
        <f t="shared" si="136"/>
        <v>20635</v>
      </c>
      <c r="D2902" s="19" t="s">
        <v>13350</v>
      </c>
      <c r="E2902" s="24" t="s">
        <v>16754</v>
      </c>
      <c r="F2902" s="18">
        <f t="shared" si="137"/>
        <v>4</v>
      </c>
      <c r="G2902" s="23" t="s">
        <v>11768</v>
      </c>
      <c r="H2902" s="23" t="s">
        <v>11768</v>
      </c>
      <c r="I2902" s="19" t="s">
        <v>11769</v>
      </c>
      <c r="J2902" s="49">
        <v>1727720</v>
      </c>
      <c r="K2902" s="42">
        <v>0.1</v>
      </c>
      <c r="L2902" s="49">
        <v>172772</v>
      </c>
      <c r="M2902" s="49">
        <v>1900492</v>
      </c>
      <c r="N2902">
        <f>+VLOOKUP(C2902,'Thanh toán '!M$1335:N$6972,2,0)</f>
        <v>1900492</v>
      </c>
      <c r="O2902" s="61">
        <f t="shared" si="138"/>
        <v>0</v>
      </c>
    </row>
    <row r="2903" spans="1:15" hidden="1" x14ac:dyDescent="0.3">
      <c r="A2903" s="18">
        <v>2023</v>
      </c>
      <c r="B2903" s="19" t="s">
        <v>16787</v>
      </c>
      <c r="C2903" s="19">
        <f t="shared" si="136"/>
        <v>20636</v>
      </c>
      <c r="D2903" s="19" t="s">
        <v>13350</v>
      </c>
      <c r="E2903" s="24" t="s">
        <v>16754</v>
      </c>
      <c r="F2903" s="18">
        <f t="shared" si="137"/>
        <v>4</v>
      </c>
      <c r="G2903" s="23" t="s">
        <v>11768</v>
      </c>
      <c r="H2903" s="23" t="s">
        <v>11768</v>
      </c>
      <c r="I2903" s="19" t="s">
        <v>11769</v>
      </c>
      <c r="J2903" s="49">
        <v>865200</v>
      </c>
      <c r="K2903" s="42">
        <v>0.1</v>
      </c>
      <c r="L2903" s="49">
        <v>86520</v>
      </c>
      <c r="M2903" s="49">
        <v>951720</v>
      </c>
      <c r="N2903">
        <f>+VLOOKUP(C2903,'Thanh toán '!M$1335:N$6972,2,0)</f>
        <v>951720</v>
      </c>
      <c r="O2903" s="61">
        <f t="shared" si="138"/>
        <v>0</v>
      </c>
    </row>
    <row r="2904" spans="1:15" hidden="1" x14ac:dyDescent="0.3">
      <c r="A2904" s="18">
        <v>2023</v>
      </c>
      <c r="B2904" s="19" t="s">
        <v>16788</v>
      </c>
      <c r="C2904" s="19">
        <f t="shared" si="136"/>
        <v>20638</v>
      </c>
      <c r="D2904" s="19" t="s">
        <v>13350</v>
      </c>
      <c r="E2904" s="24" t="s">
        <v>16754</v>
      </c>
      <c r="F2904" s="18">
        <f t="shared" si="137"/>
        <v>4</v>
      </c>
      <c r="G2904" s="23" t="s">
        <v>12312</v>
      </c>
      <c r="H2904" s="23" t="s">
        <v>12312</v>
      </c>
      <c r="I2904" s="19" t="s">
        <v>12313</v>
      </c>
      <c r="J2904" s="49">
        <v>865200</v>
      </c>
      <c r="K2904" s="42">
        <v>0.1</v>
      </c>
      <c r="L2904" s="49">
        <v>86520</v>
      </c>
      <c r="M2904" s="49">
        <v>951720</v>
      </c>
      <c r="N2904">
        <f>+VLOOKUP(C2904,'Thanh toán '!M$1335:N$6972,2,0)</f>
        <v>951720</v>
      </c>
      <c r="O2904" s="61">
        <f t="shared" si="138"/>
        <v>0</v>
      </c>
    </row>
    <row r="2905" spans="1:15" hidden="1" x14ac:dyDescent="0.3">
      <c r="A2905" s="18">
        <v>2023</v>
      </c>
      <c r="B2905" s="19" t="s">
        <v>16789</v>
      </c>
      <c r="C2905" s="19">
        <f t="shared" si="136"/>
        <v>20639</v>
      </c>
      <c r="D2905" s="19" t="s">
        <v>13350</v>
      </c>
      <c r="E2905" s="24" t="s">
        <v>16754</v>
      </c>
      <c r="F2905" s="18">
        <f t="shared" si="137"/>
        <v>4</v>
      </c>
      <c r="G2905" s="23" t="s">
        <v>12309</v>
      </c>
      <c r="H2905" s="23" t="s">
        <v>14332</v>
      </c>
      <c r="I2905" s="19" t="s">
        <v>12310</v>
      </c>
      <c r="J2905" s="49">
        <v>444230</v>
      </c>
      <c r="K2905" s="42">
        <v>0.1</v>
      </c>
      <c r="L2905" s="49">
        <v>44423</v>
      </c>
      <c r="M2905" s="49">
        <v>488653</v>
      </c>
      <c r="N2905">
        <f>+VLOOKUP(C2905,'Thanh toán '!M$1335:N$6972,2,0)</f>
        <v>488653</v>
      </c>
      <c r="O2905" s="61">
        <f t="shared" si="138"/>
        <v>0</v>
      </c>
    </row>
    <row r="2906" spans="1:15" hidden="1" x14ac:dyDescent="0.3">
      <c r="A2906" s="18">
        <v>2023</v>
      </c>
      <c r="B2906" s="19" t="s">
        <v>16790</v>
      </c>
      <c r="C2906" s="19">
        <f t="shared" si="136"/>
        <v>20640</v>
      </c>
      <c r="D2906" s="19" t="s">
        <v>13350</v>
      </c>
      <c r="E2906" s="24" t="s">
        <v>16754</v>
      </c>
      <c r="F2906" s="18">
        <f t="shared" si="137"/>
        <v>4</v>
      </c>
      <c r="G2906" s="23" t="s">
        <v>12263</v>
      </c>
      <c r="H2906" s="23" t="s">
        <v>12263</v>
      </c>
      <c r="I2906" s="19" t="s">
        <v>12264</v>
      </c>
      <c r="J2906" s="49">
        <v>2858900</v>
      </c>
      <c r="K2906" s="42">
        <v>0.1</v>
      </c>
      <c r="L2906" s="49">
        <v>285890</v>
      </c>
      <c r="M2906" s="49">
        <v>3144790</v>
      </c>
      <c r="N2906">
        <f>+VLOOKUP(C2906,'Thanh toán '!M$1335:N$6972,2,0)</f>
        <v>3144790</v>
      </c>
      <c r="O2906" s="61">
        <f t="shared" si="138"/>
        <v>0</v>
      </c>
    </row>
    <row r="2907" spans="1:15" hidden="1" x14ac:dyDescent="0.3">
      <c r="A2907" s="18">
        <v>2023</v>
      </c>
      <c r="B2907" s="19" t="s">
        <v>16791</v>
      </c>
      <c r="C2907" s="19">
        <f t="shared" si="136"/>
        <v>20641</v>
      </c>
      <c r="D2907" s="19" t="s">
        <v>13350</v>
      </c>
      <c r="E2907" s="24" t="s">
        <v>16754</v>
      </c>
      <c r="F2907" s="18">
        <f t="shared" si="137"/>
        <v>4</v>
      </c>
      <c r="G2907" s="23" t="s">
        <v>12556</v>
      </c>
      <c r="H2907" s="23" t="s">
        <v>12556</v>
      </c>
      <c r="I2907" s="19" t="s">
        <v>12557</v>
      </c>
      <c r="J2907" s="49">
        <v>1710982</v>
      </c>
      <c r="K2907" s="42">
        <v>9.9999883108063084E-2</v>
      </c>
      <c r="L2907" s="49">
        <v>171098</v>
      </c>
      <c r="M2907" s="49">
        <v>1882080</v>
      </c>
      <c r="N2907">
        <f>+VLOOKUP(C2907,'Thanh toán '!M$1335:N$6972,2,0)</f>
        <v>1882080</v>
      </c>
      <c r="O2907" s="61">
        <f t="shared" si="138"/>
        <v>0</v>
      </c>
    </row>
    <row r="2908" spans="1:15" hidden="1" x14ac:dyDescent="0.3">
      <c r="A2908" s="18">
        <v>2023</v>
      </c>
      <c r="B2908" s="19" t="s">
        <v>16792</v>
      </c>
      <c r="C2908" s="19">
        <f t="shared" si="136"/>
        <v>20642</v>
      </c>
      <c r="D2908" s="19" t="s">
        <v>13350</v>
      </c>
      <c r="E2908" s="24" t="s">
        <v>16754</v>
      </c>
      <c r="F2908" s="18">
        <f t="shared" si="137"/>
        <v>4</v>
      </c>
      <c r="G2908" s="23" t="s">
        <v>12565</v>
      </c>
      <c r="H2908" s="23" t="s">
        <v>12565</v>
      </c>
      <c r="I2908" s="19" t="s">
        <v>12566</v>
      </c>
      <c r="J2908" s="49">
        <v>1506525</v>
      </c>
      <c r="K2908" s="42">
        <v>0.10000033188961352</v>
      </c>
      <c r="L2908" s="49">
        <v>150653</v>
      </c>
      <c r="M2908" s="49">
        <v>1657178</v>
      </c>
      <c r="N2908">
        <f>+VLOOKUP(C2908,'Thanh toán '!M$1335:N$6972,2,0)</f>
        <v>1657178</v>
      </c>
      <c r="O2908" s="61">
        <f t="shared" si="138"/>
        <v>0</v>
      </c>
    </row>
    <row r="2909" spans="1:15" hidden="1" x14ac:dyDescent="0.3">
      <c r="A2909" s="18">
        <v>2023</v>
      </c>
      <c r="B2909" s="19" t="s">
        <v>16793</v>
      </c>
      <c r="C2909" s="19">
        <f t="shared" si="136"/>
        <v>20643</v>
      </c>
      <c r="D2909" s="19" t="s">
        <v>13350</v>
      </c>
      <c r="E2909" s="24" t="s">
        <v>16754</v>
      </c>
      <c r="F2909" s="18">
        <f t="shared" si="137"/>
        <v>4</v>
      </c>
      <c r="G2909" s="23" t="s">
        <v>12293</v>
      </c>
      <c r="H2909" s="23" t="s">
        <v>12293</v>
      </c>
      <c r="I2909" s="19" t="s">
        <v>12294</v>
      </c>
      <c r="J2909" s="49">
        <v>2074661</v>
      </c>
      <c r="K2909" s="42">
        <v>9.9999951799354211E-2</v>
      </c>
      <c r="L2909" s="49">
        <v>207466</v>
      </c>
      <c r="M2909" s="49">
        <v>2282127</v>
      </c>
      <c r="N2909">
        <f>+VLOOKUP(C2909,'Thanh toán '!M$1335:N$6972,2,0)</f>
        <v>2282127</v>
      </c>
      <c r="O2909" s="61">
        <f t="shared" si="138"/>
        <v>0</v>
      </c>
    </row>
    <row r="2910" spans="1:15" hidden="1" x14ac:dyDescent="0.3">
      <c r="A2910" s="18">
        <v>2023</v>
      </c>
      <c r="B2910" s="19" t="s">
        <v>16794</v>
      </c>
      <c r="C2910" s="19">
        <f t="shared" si="136"/>
        <v>20644</v>
      </c>
      <c r="D2910" s="19" t="s">
        <v>13350</v>
      </c>
      <c r="E2910" s="24" t="s">
        <v>16754</v>
      </c>
      <c r="F2910" s="18">
        <f t="shared" si="137"/>
        <v>4</v>
      </c>
      <c r="G2910" s="23" t="s">
        <v>12788</v>
      </c>
      <c r="H2910" s="23" t="s">
        <v>12788</v>
      </c>
      <c r="I2910" s="19" t="s">
        <v>12789</v>
      </c>
      <c r="J2910" s="49">
        <v>595330</v>
      </c>
      <c r="K2910" s="42">
        <v>0.1</v>
      </c>
      <c r="L2910" s="49">
        <v>59533</v>
      </c>
      <c r="M2910" s="49">
        <v>654863</v>
      </c>
      <c r="N2910">
        <f>+VLOOKUP(C2910,'Thanh toán '!M$1335:N$6972,2,0)</f>
        <v>654863</v>
      </c>
      <c r="O2910" s="61">
        <f t="shared" si="138"/>
        <v>0</v>
      </c>
    </row>
    <row r="2911" spans="1:15" hidden="1" x14ac:dyDescent="0.3">
      <c r="A2911" s="18">
        <v>2023</v>
      </c>
      <c r="B2911" s="19" t="s">
        <v>16795</v>
      </c>
      <c r="C2911" s="19">
        <f t="shared" si="136"/>
        <v>20645</v>
      </c>
      <c r="D2911" s="19" t="s">
        <v>13350</v>
      </c>
      <c r="E2911" s="24" t="s">
        <v>16754</v>
      </c>
      <c r="F2911" s="18">
        <f t="shared" si="137"/>
        <v>4</v>
      </c>
      <c r="G2911" s="23" t="s">
        <v>13007</v>
      </c>
      <c r="H2911" s="23" t="s">
        <v>13007</v>
      </c>
      <c r="I2911" s="19" t="s">
        <v>12569</v>
      </c>
      <c r="J2911" s="49">
        <v>734310</v>
      </c>
      <c r="K2911" s="42">
        <v>0.1</v>
      </c>
      <c r="L2911" s="49">
        <v>73431</v>
      </c>
      <c r="M2911" s="49">
        <v>807741</v>
      </c>
      <c r="N2911">
        <f>+VLOOKUP(C2911,'Thanh toán '!M$1335:N$6972,2,0)</f>
        <v>807741</v>
      </c>
      <c r="O2911" s="61">
        <f t="shared" si="138"/>
        <v>0</v>
      </c>
    </row>
    <row r="2912" spans="1:15" hidden="1" x14ac:dyDescent="0.3">
      <c r="A2912" s="18">
        <v>2023</v>
      </c>
      <c r="B2912" s="19" t="s">
        <v>16796</v>
      </c>
      <c r="C2912" s="19">
        <f t="shared" si="136"/>
        <v>20646</v>
      </c>
      <c r="D2912" s="19" t="s">
        <v>13350</v>
      </c>
      <c r="E2912" s="24" t="s">
        <v>16754</v>
      </c>
      <c r="F2912" s="18">
        <f t="shared" si="137"/>
        <v>4</v>
      </c>
      <c r="G2912" s="23" t="s">
        <v>12426</v>
      </c>
      <c r="H2912" s="23" t="s">
        <v>12426</v>
      </c>
      <c r="I2912" s="19" t="s">
        <v>12427</v>
      </c>
      <c r="J2912" s="49">
        <v>4943160</v>
      </c>
      <c r="K2912" s="42">
        <v>0.1</v>
      </c>
      <c r="L2912" s="49">
        <v>494316</v>
      </c>
      <c r="M2912" s="49">
        <v>5437476</v>
      </c>
      <c r="N2912">
        <f>+VLOOKUP(C2912,'Thanh toán '!M$1335:N$6972,2,0)</f>
        <v>5437476</v>
      </c>
      <c r="O2912" s="61">
        <f t="shared" si="138"/>
        <v>0</v>
      </c>
    </row>
    <row r="2913" spans="1:15" hidden="1" x14ac:dyDescent="0.3">
      <c r="A2913" s="18">
        <v>2023</v>
      </c>
      <c r="B2913" s="19" t="s">
        <v>16797</v>
      </c>
      <c r="C2913" s="19">
        <f t="shared" si="136"/>
        <v>20647</v>
      </c>
      <c r="D2913" s="19" t="s">
        <v>13350</v>
      </c>
      <c r="E2913" s="24" t="s">
        <v>16754</v>
      </c>
      <c r="F2913" s="18">
        <f t="shared" si="137"/>
        <v>4</v>
      </c>
      <c r="G2913" s="23" t="s">
        <v>12306</v>
      </c>
      <c r="H2913" s="23" t="s">
        <v>12306</v>
      </c>
      <c r="I2913" s="19" t="s">
        <v>12307</v>
      </c>
      <c r="J2913" s="49">
        <v>2659280</v>
      </c>
      <c r="K2913" s="42">
        <v>0.1</v>
      </c>
      <c r="L2913" s="49">
        <v>265928</v>
      </c>
      <c r="M2913" s="49">
        <v>2925208</v>
      </c>
      <c r="N2913">
        <f>+VLOOKUP(C2913,'Thanh toán '!M$1335:N$6972,2,0)</f>
        <v>2925208</v>
      </c>
      <c r="O2913" s="61">
        <f t="shared" si="138"/>
        <v>0</v>
      </c>
    </row>
    <row r="2914" spans="1:15" hidden="1" x14ac:dyDescent="0.3">
      <c r="A2914" s="18">
        <v>2023</v>
      </c>
      <c r="B2914" s="19" t="s">
        <v>16798</v>
      </c>
      <c r="C2914" s="19">
        <f t="shared" si="136"/>
        <v>20649</v>
      </c>
      <c r="D2914" s="19" t="s">
        <v>13350</v>
      </c>
      <c r="E2914" s="24" t="s">
        <v>16754</v>
      </c>
      <c r="F2914" s="18">
        <f t="shared" si="137"/>
        <v>4</v>
      </c>
      <c r="G2914" s="23" t="s">
        <v>12215</v>
      </c>
      <c r="H2914" s="23" t="s">
        <v>14639</v>
      </c>
      <c r="I2914" s="19" t="s">
        <v>12216</v>
      </c>
      <c r="J2914" s="49">
        <v>1429450</v>
      </c>
      <c r="K2914" s="42">
        <v>0.1</v>
      </c>
      <c r="L2914" s="49">
        <v>142945</v>
      </c>
      <c r="M2914" s="49">
        <v>1572395</v>
      </c>
      <c r="N2914">
        <f>+VLOOKUP(C2914,'Thanh toán '!M$1335:N$6972,2,0)</f>
        <v>1572395</v>
      </c>
      <c r="O2914" s="61">
        <f t="shared" si="138"/>
        <v>0</v>
      </c>
    </row>
    <row r="2915" spans="1:15" hidden="1" x14ac:dyDescent="0.3">
      <c r="A2915" s="18">
        <v>2023</v>
      </c>
      <c r="B2915" s="19" t="s">
        <v>16799</v>
      </c>
      <c r="C2915" s="19">
        <f t="shared" si="136"/>
        <v>20656</v>
      </c>
      <c r="D2915" s="19" t="s">
        <v>13350</v>
      </c>
      <c r="E2915" s="24" t="s">
        <v>16754</v>
      </c>
      <c r="F2915" s="18">
        <f t="shared" si="137"/>
        <v>4</v>
      </c>
      <c r="G2915" s="23" t="s">
        <v>11799</v>
      </c>
      <c r="H2915" s="23" t="s">
        <v>14134</v>
      </c>
      <c r="I2915" s="19" t="s">
        <v>11725</v>
      </c>
      <c r="J2915" s="49">
        <v>1334945</v>
      </c>
      <c r="K2915" s="42">
        <v>0.10000037454726599</v>
      </c>
      <c r="L2915" s="49">
        <v>133495</v>
      </c>
      <c r="M2915" s="49">
        <v>1468440</v>
      </c>
      <c r="N2915">
        <f>+VLOOKUP(C2915,'Thanh toán '!M$1335:N$6972,2,0)</f>
        <v>1468440</v>
      </c>
      <c r="O2915" s="61">
        <f t="shared" si="138"/>
        <v>0</v>
      </c>
    </row>
    <row r="2916" spans="1:15" hidden="1" x14ac:dyDescent="0.3">
      <c r="A2916" s="18">
        <v>2023</v>
      </c>
      <c r="B2916" s="19" t="s">
        <v>16800</v>
      </c>
      <c r="C2916" s="19">
        <f t="shared" si="136"/>
        <v>20657</v>
      </c>
      <c r="D2916" s="19" t="s">
        <v>13350</v>
      </c>
      <c r="E2916" s="24" t="s">
        <v>16754</v>
      </c>
      <c r="F2916" s="18">
        <f t="shared" si="137"/>
        <v>4</v>
      </c>
      <c r="G2916" s="23" t="s">
        <v>11799</v>
      </c>
      <c r="H2916" s="23" t="s">
        <v>13507</v>
      </c>
      <c r="I2916" s="19" t="s">
        <v>11725</v>
      </c>
      <c r="J2916" s="49">
        <v>912531</v>
      </c>
      <c r="K2916" s="42">
        <v>9.9999890414681797E-2</v>
      </c>
      <c r="L2916" s="49">
        <v>91253</v>
      </c>
      <c r="M2916" s="49">
        <v>1003784</v>
      </c>
      <c r="N2916">
        <f>+VLOOKUP(C2916,'Thanh toán '!M$1335:N$6972,2,0)</f>
        <v>1003784</v>
      </c>
      <c r="O2916" s="61">
        <f t="shared" si="138"/>
        <v>0</v>
      </c>
    </row>
    <row r="2917" spans="1:15" hidden="1" x14ac:dyDescent="0.3">
      <c r="A2917" s="18">
        <v>2023</v>
      </c>
      <c r="B2917" s="19" t="s">
        <v>16801</v>
      </c>
      <c r="C2917" s="19">
        <f t="shared" si="136"/>
        <v>20658</v>
      </c>
      <c r="D2917" s="19" t="s">
        <v>13350</v>
      </c>
      <c r="E2917" s="24" t="s">
        <v>16754</v>
      </c>
      <c r="F2917" s="18">
        <f t="shared" si="137"/>
        <v>4</v>
      </c>
      <c r="G2917" s="23" t="s">
        <v>11799</v>
      </c>
      <c r="H2917" s="23" t="s">
        <v>13493</v>
      </c>
      <c r="I2917" s="19" t="s">
        <v>11725</v>
      </c>
      <c r="J2917" s="49">
        <v>656810</v>
      </c>
      <c r="K2917" s="42">
        <v>0.1</v>
      </c>
      <c r="L2917" s="49">
        <v>65681</v>
      </c>
      <c r="M2917" s="49">
        <v>722491</v>
      </c>
      <c r="N2917">
        <f>+VLOOKUP(C2917,'Thanh toán '!M$1335:N$6972,2,0)</f>
        <v>722491</v>
      </c>
      <c r="O2917" s="61">
        <f t="shared" si="138"/>
        <v>0</v>
      </c>
    </row>
    <row r="2918" spans="1:15" hidden="1" x14ac:dyDescent="0.3">
      <c r="A2918" s="18">
        <v>2023</v>
      </c>
      <c r="B2918" s="19" t="s">
        <v>16802</v>
      </c>
      <c r="C2918" s="19">
        <f t="shared" si="136"/>
        <v>20661</v>
      </c>
      <c r="D2918" s="19" t="s">
        <v>13350</v>
      </c>
      <c r="E2918" s="24" t="s">
        <v>16754</v>
      </c>
      <c r="F2918" s="18">
        <f t="shared" si="137"/>
        <v>4</v>
      </c>
      <c r="G2918" s="23" t="s">
        <v>12360</v>
      </c>
      <c r="H2918" s="23" t="s">
        <v>12360</v>
      </c>
      <c r="I2918" s="19" t="s">
        <v>12361</v>
      </c>
      <c r="J2918" s="49">
        <v>2593445</v>
      </c>
      <c r="K2918" s="42">
        <v>0.10000019279375502</v>
      </c>
      <c r="L2918" s="49">
        <v>259345</v>
      </c>
      <c r="M2918" s="49">
        <v>2852790</v>
      </c>
      <c r="N2918">
        <f>+VLOOKUP(C2918,'Thanh toán '!M$1335:N$6972,2,0)</f>
        <v>2852790</v>
      </c>
      <c r="O2918" s="61">
        <f t="shared" si="138"/>
        <v>0</v>
      </c>
    </row>
    <row r="2919" spans="1:15" hidden="1" x14ac:dyDescent="0.3">
      <c r="A2919" s="18">
        <v>2023</v>
      </c>
      <c r="B2919" s="19" t="s">
        <v>16803</v>
      </c>
      <c r="C2919" s="19">
        <f t="shared" si="136"/>
        <v>20662</v>
      </c>
      <c r="D2919" s="19" t="s">
        <v>13350</v>
      </c>
      <c r="E2919" s="24" t="s">
        <v>16754</v>
      </c>
      <c r="F2919" s="18">
        <f t="shared" si="137"/>
        <v>4</v>
      </c>
      <c r="G2919" s="23" t="s">
        <v>11799</v>
      </c>
      <c r="H2919" s="23" t="s">
        <v>14321</v>
      </c>
      <c r="I2919" s="19" t="s">
        <v>11725</v>
      </c>
      <c r="J2919" s="49">
        <v>476738</v>
      </c>
      <c r="K2919" s="42">
        <v>0.10000041951763862</v>
      </c>
      <c r="L2919" s="49">
        <v>47674</v>
      </c>
      <c r="M2919" s="49">
        <v>524412</v>
      </c>
      <c r="N2919">
        <f>+VLOOKUP(C2919,'Thanh toán '!M$1335:N$6972,2,0)</f>
        <v>524412</v>
      </c>
      <c r="O2919" s="61">
        <f t="shared" si="138"/>
        <v>0</v>
      </c>
    </row>
    <row r="2920" spans="1:15" hidden="1" x14ac:dyDescent="0.3">
      <c r="A2920" s="43">
        <v>2023</v>
      </c>
      <c r="B2920" s="44" t="s">
        <v>16804</v>
      </c>
      <c r="C2920" s="19">
        <f t="shared" si="136"/>
        <v>20664</v>
      </c>
      <c r="D2920" s="44" t="s">
        <v>13350</v>
      </c>
      <c r="E2920" s="45" t="s">
        <v>16805</v>
      </c>
      <c r="F2920" s="18">
        <f t="shared" si="137"/>
        <v>4</v>
      </c>
      <c r="G2920" s="46" t="s">
        <v>11799</v>
      </c>
      <c r="H2920" s="46" t="s">
        <v>14730</v>
      </c>
      <c r="I2920" s="44" t="s">
        <v>11725</v>
      </c>
      <c r="J2920" s="50">
        <v>266538</v>
      </c>
      <c r="K2920" s="48">
        <v>0.1000007503620497</v>
      </c>
      <c r="L2920" s="50">
        <v>26654</v>
      </c>
      <c r="M2920" s="50">
        <v>293192</v>
      </c>
      <c r="N2920">
        <f>+VLOOKUP(C2920,'Thanh toán '!M$1335:N$6972,2,0)</f>
        <v>293192</v>
      </c>
      <c r="O2920" s="61">
        <f t="shared" si="138"/>
        <v>0</v>
      </c>
    </row>
    <row r="2921" spans="1:15" hidden="1" x14ac:dyDescent="0.3">
      <c r="A2921" s="18">
        <v>2023</v>
      </c>
      <c r="B2921" s="19" t="s">
        <v>16806</v>
      </c>
      <c r="C2921" s="19">
        <f t="shared" si="136"/>
        <v>20665</v>
      </c>
      <c r="D2921" s="19" t="s">
        <v>13350</v>
      </c>
      <c r="E2921" s="24" t="s">
        <v>16805</v>
      </c>
      <c r="F2921" s="18">
        <f t="shared" si="137"/>
        <v>4</v>
      </c>
      <c r="G2921" s="23" t="s">
        <v>12239</v>
      </c>
      <c r="H2921" s="23" t="s">
        <v>14219</v>
      </c>
      <c r="I2921" s="19" t="s">
        <v>12240</v>
      </c>
      <c r="J2921" s="49">
        <v>444230</v>
      </c>
      <c r="K2921" s="42">
        <v>0.1</v>
      </c>
      <c r="L2921" s="49">
        <v>44423</v>
      </c>
      <c r="M2921" s="49">
        <v>488653</v>
      </c>
      <c r="N2921">
        <f>+VLOOKUP(C2921,'Thanh toán '!M$1335:N$6972,2,0)</f>
        <v>488653</v>
      </c>
      <c r="O2921" s="61">
        <f t="shared" si="138"/>
        <v>0</v>
      </c>
    </row>
    <row r="2922" spans="1:15" hidden="1" x14ac:dyDescent="0.3">
      <c r="A2922" s="18">
        <v>2023</v>
      </c>
      <c r="B2922" s="19" t="s">
        <v>16807</v>
      </c>
      <c r="C2922" s="19">
        <f t="shared" si="136"/>
        <v>20666</v>
      </c>
      <c r="D2922" s="19" t="s">
        <v>13350</v>
      </c>
      <c r="E2922" s="24" t="s">
        <v>16805</v>
      </c>
      <c r="F2922" s="18">
        <f t="shared" si="137"/>
        <v>4</v>
      </c>
      <c r="G2922" s="23" t="s">
        <v>11799</v>
      </c>
      <c r="H2922" s="23" t="s">
        <v>14181</v>
      </c>
      <c r="I2922" s="19" t="s">
        <v>11725</v>
      </c>
      <c r="J2922" s="49">
        <v>141900</v>
      </c>
      <c r="K2922" s="42">
        <v>0.1</v>
      </c>
      <c r="L2922" s="49">
        <v>14190</v>
      </c>
      <c r="M2922" s="49">
        <v>156090</v>
      </c>
      <c r="N2922">
        <f>+VLOOKUP(C2922,'Thanh toán '!M$1335:N$6972,2,0)</f>
        <v>156090</v>
      </c>
      <c r="O2922" s="61">
        <f t="shared" si="138"/>
        <v>0</v>
      </c>
    </row>
    <row r="2923" spans="1:15" hidden="1" x14ac:dyDescent="0.3">
      <c r="A2923" s="18">
        <v>2023</v>
      </c>
      <c r="B2923" s="19" t="s">
        <v>16808</v>
      </c>
      <c r="C2923" s="19">
        <f t="shared" si="136"/>
        <v>20667</v>
      </c>
      <c r="D2923" s="19" t="s">
        <v>13350</v>
      </c>
      <c r="E2923" s="24" t="s">
        <v>16805</v>
      </c>
      <c r="F2923" s="18">
        <f t="shared" si="137"/>
        <v>4</v>
      </c>
      <c r="G2923" s="23" t="s">
        <v>11799</v>
      </c>
      <c r="H2923" s="23" t="s">
        <v>14181</v>
      </c>
      <c r="I2923" s="19" t="s">
        <v>11725</v>
      </c>
      <c r="J2923" s="49">
        <v>320657</v>
      </c>
      <c r="K2923" s="42">
        <v>0.10000093557913908</v>
      </c>
      <c r="L2923" s="49">
        <v>32066</v>
      </c>
      <c r="M2923" s="49">
        <v>352723</v>
      </c>
      <c r="N2923">
        <f>+VLOOKUP(C2923,'Thanh toán '!M$1335:N$6972,2,0)</f>
        <v>352723</v>
      </c>
      <c r="O2923" s="61">
        <f t="shared" si="138"/>
        <v>0</v>
      </c>
    </row>
    <row r="2924" spans="1:15" hidden="1" x14ac:dyDescent="0.3">
      <c r="A2924" s="18">
        <v>2023</v>
      </c>
      <c r="B2924" s="19" t="s">
        <v>16809</v>
      </c>
      <c r="C2924" s="19">
        <f t="shared" si="136"/>
        <v>20668</v>
      </c>
      <c r="D2924" s="19" t="s">
        <v>13350</v>
      </c>
      <c r="E2924" s="24" t="s">
        <v>16805</v>
      </c>
      <c r="F2924" s="18">
        <f t="shared" si="137"/>
        <v>4</v>
      </c>
      <c r="G2924" s="23" t="s">
        <v>11799</v>
      </c>
      <c r="H2924" s="23" t="s">
        <v>14062</v>
      </c>
      <c r="I2924" s="19" t="s">
        <v>11725</v>
      </c>
      <c r="J2924" s="49">
        <v>293700</v>
      </c>
      <c r="K2924" s="42">
        <v>0.1</v>
      </c>
      <c r="L2924" s="49">
        <v>29370</v>
      </c>
      <c r="M2924" s="49">
        <v>323070</v>
      </c>
      <c r="N2924">
        <f>+VLOOKUP(C2924,'Thanh toán '!M$1335:N$6972,2,0)</f>
        <v>323070</v>
      </c>
      <c r="O2924" s="61">
        <f t="shared" si="138"/>
        <v>0</v>
      </c>
    </row>
    <row r="2925" spans="1:15" hidden="1" x14ac:dyDescent="0.3">
      <c r="A2925" s="18">
        <v>2023</v>
      </c>
      <c r="B2925" s="19" t="s">
        <v>16810</v>
      </c>
      <c r="C2925" s="19">
        <f t="shared" si="136"/>
        <v>20669</v>
      </c>
      <c r="D2925" s="19" t="s">
        <v>13350</v>
      </c>
      <c r="E2925" s="24" t="s">
        <v>16805</v>
      </c>
      <c r="F2925" s="18">
        <f t="shared" si="137"/>
        <v>4</v>
      </c>
      <c r="G2925" s="23" t="s">
        <v>11799</v>
      </c>
      <c r="H2925" s="23" t="s">
        <v>14062</v>
      </c>
      <c r="I2925" s="19" t="s">
        <v>11725</v>
      </c>
      <c r="J2925" s="49">
        <v>663050</v>
      </c>
      <c r="K2925" s="42">
        <v>0.1</v>
      </c>
      <c r="L2925" s="49">
        <v>66305</v>
      </c>
      <c r="M2925" s="49">
        <v>729355</v>
      </c>
      <c r="N2925">
        <f>+VLOOKUP(C2925,'Thanh toán '!M$1335:N$6972,2,0)</f>
        <v>729355</v>
      </c>
      <c r="O2925" s="61">
        <f t="shared" si="138"/>
        <v>0</v>
      </c>
    </row>
    <row r="2926" spans="1:15" hidden="1" x14ac:dyDescent="0.3">
      <c r="A2926" s="18">
        <v>2023</v>
      </c>
      <c r="B2926" s="19" t="s">
        <v>16811</v>
      </c>
      <c r="C2926" s="19">
        <f t="shared" si="136"/>
        <v>20670</v>
      </c>
      <c r="D2926" s="19" t="s">
        <v>13350</v>
      </c>
      <c r="E2926" s="24" t="s">
        <v>16805</v>
      </c>
      <c r="F2926" s="18">
        <f t="shared" si="137"/>
        <v>4</v>
      </c>
      <c r="G2926" s="23" t="s">
        <v>11799</v>
      </c>
      <c r="H2926" s="23" t="s">
        <v>14974</v>
      </c>
      <c r="I2926" s="19" t="s">
        <v>11725</v>
      </c>
      <c r="J2926" s="49">
        <v>771281</v>
      </c>
      <c r="K2926" s="42">
        <v>9.9999870345567954E-2</v>
      </c>
      <c r="L2926" s="49">
        <v>77128</v>
      </c>
      <c r="M2926" s="49">
        <v>848409</v>
      </c>
      <c r="N2926">
        <f>+VLOOKUP(C2926,'Thanh toán '!M$1335:N$6972,2,0)</f>
        <v>848409</v>
      </c>
      <c r="O2926" s="61">
        <f t="shared" si="138"/>
        <v>0</v>
      </c>
    </row>
    <row r="2927" spans="1:15" hidden="1" x14ac:dyDescent="0.3">
      <c r="A2927" s="18">
        <v>2023</v>
      </c>
      <c r="B2927" s="19" t="s">
        <v>16812</v>
      </c>
      <c r="C2927" s="19">
        <f t="shared" si="136"/>
        <v>20673</v>
      </c>
      <c r="D2927" s="19" t="s">
        <v>13350</v>
      </c>
      <c r="E2927" s="24" t="s">
        <v>16805</v>
      </c>
      <c r="F2927" s="18">
        <f t="shared" si="137"/>
        <v>4</v>
      </c>
      <c r="G2927" s="23" t="s">
        <v>11799</v>
      </c>
      <c r="H2927" s="23" t="s">
        <v>13688</v>
      </c>
      <c r="I2927" s="19" t="s">
        <v>11725</v>
      </c>
      <c r="J2927" s="49">
        <v>553467</v>
      </c>
      <c r="K2927" s="42">
        <v>0.10000054203773667</v>
      </c>
      <c r="L2927" s="49">
        <v>55347</v>
      </c>
      <c r="M2927" s="49">
        <v>608814</v>
      </c>
      <c r="N2927">
        <f>+VLOOKUP(C2927,'Thanh toán '!M$1335:N$6972,2,0)</f>
        <v>608814</v>
      </c>
      <c r="O2927" s="61">
        <f t="shared" si="138"/>
        <v>0</v>
      </c>
    </row>
    <row r="2928" spans="1:15" hidden="1" x14ac:dyDescent="0.3">
      <c r="A2928" s="18">
        <v>2023</v>
      </c>
      <c r="B2928" s="19" t="s">
        <v>16813</v>
      </c>
      <c r="C2928" s="19">
        <f t="shared" si="136"/>
        <v>20676</v>
      </c>
      <c r="D2928" s="19" t="s">
        <v>13350</v>
      </c>
      <c r="E2928" s="24" t="s">
        <v>16805</v>
      </c>
      <c r="F2928" s="18">
        <f t="shared" si="137"/>
        <v>4</v>
      </c>
      <c r="G2928" s="23" t="s">
        <v>12448</v>
      </c>
      <c r="H2928" s="23" t="s">
        <v>12448</v>
      </c>
      <c r="I2928" s="19" t="s">
        <v>12449</v>
      </c>
      <c r="J2928" s="49">
        <v>1468620</v>
      </c>
      <c r="K2928" s="42">
        <v>0.1</v>
      </c>
      <c r="L2928" s="49">
        <v>146862</v>
      </c>
      <c r="M2928" s="49">
        <v>1615482</v>
      </c>
      <c r="N2928">
        <f>+VLOOKUP(C2928,'Thanh toán '!M$1335:N$6972,2,0)</f>
        <v>1615482</v>
      </c>
      <c r="O2928" s="61">
        <f t="shared" si="138"/>
        <v>0</v>
      </c>
    </row>
    <row r="2929" spans="1:15" hidden="1" x14ac:dyDescent="0.3">
      <c r="A2929" s="18">
        <v>2023</v>
      </c>
      <c r="B2929" s="19" t="s">
        <v>16814</v>
      </c>
      <c r="C2929" s="19">
        <f t="shared" si="136"/>
        <v>20677</v>
      </c>
      <c r="D2929" s="19" t="s">
        <v>13350</v>
      </c>
      <c r="E2929" s="24" t="s">
        <v>16805</v>
      </c>
      <c r="F2929" s="18">
        <f t="shared" si="137"/>
        <v>4</v>
      </c>
      <c r="G2929" s="23" t="s">
        <v>11799</v>
      </c>
      <c r="H2929" s="23" t="s">
        <v>14530</v>
      </c>
      <c r="I2929" s="19" t="s">
        <v>11725</v>
      </c>
      <c r="J2929" s="49">
        <v>443043</v>
      </c>
      <c r="K2929" s="42">
        <v>9.9999322864823506E-2</v>
      </c>
      <c r="L2929" s="49">
        <v>44304</v>
      </c>
      <c r="M2929" s="49">
        <v>487347</v>
      </c>
      <c r="N2929">
        <f>+VLOOKUP(C2929,'Thanh toán '!M$1335:N$6972,2,0)</f>
        <v>487347</v>
      </c>
      <c r="O2929" s="61">
        <f t="shared" si="138"/>
        <v>0</v>
      </c>
    </row>
    <row r="2930" spans="1:15" hidden="1" x14ac:dyDescent="0.3">
      <c r="A2930" s="18">
        <v>2023</v>
      </c>
      <c r="B2930" s="19" t="s">
        <v>16815</v>
      </c>
      <c r="C2930" s="19">
        <f t="shared" si="136"/>
        <v>20679</v>
      </c>
      <c r="D2930" s="19" t="s">
        <v>13350</v>
      </c>
      <c r="E2930" s="24" t="s">
        <v>16805</v>
      </c>
      <c r="F2930" s="18">
        <f t="shared" si="137"/>
        <v>4</v>
      </c>
      <c r="G2930" s="23" t="s">
        <v>11799</v>
      </c>
      <c r="H2930" s="23" t="s">
        <v>13430</v>
      </c>
      <c r="I2930" s="19" t="s">
        <v>11725</v>
      </c>
      <c r="J2930" s="49">
        <v>533076</v>
      </c>
      <c r="K2930" s="42">
        <v>0.1000007503620497</v>
      </c>
      <c r="L2930" s="49">
        <v>53308</v>
      </c>
      <c r="M2930" s="49">
        <v>586384</v>
      </c>
      <c r="N2930">
        <f>+VLOOKUP(C2930,'Thanh toán '!M$1335:N$6972,2,0)</f>
        <v>586384</v>
      </c>
      <c r="O2930" s="61">
        <f t="shared" si="138"/>
        <v>0</v>
      </c>
    </row>
    <row r="2931" spans="1:15" hidden="1" x14ac:dyDescent="0.3">
      <c r="A2931" s="18">
        <v>2023</v>
      </c>
      <c r="B2931" s="19" t="s">
        <v>16816</v>
      </c>
      <c r="C2931" s="19">
        <f t="shared" si="136"/>
        <v>20680</v>
      </c>
      <c r="D2931" s="19" t="s">
        <v>13350</v>
      </c>
      <c r="E2931" s="24" t="s">
        <v>16805</v>
      </c>
      <c r="F2931" s="18">
        <f t="shared" si="137"/>
        <v>4</v>
      </c>
      <c r="G2931" s="23" t="s">
        <v>11799</v>
      </c>
      <c r="H2931" s="23" t="s">
        <v>14724</v>
      </c>
      <c r="I2931" s="19" t="s">
        <v>11725</v>
      </c>
      <c r="J2931" s="49">
        <v>644552</v>
      </c>
      <c r="K2931" s="42">
        <v>9.9999689706959258E-2</v>
      </c>
      <c r="L2931" s="49">
        <v>64455</v>
      </c>
      <c r="M2931" s="49">
        <v>709007</v>
      </c>
      <c r="N2931">
        <f>+VLOOKUP(C2931,'Thanh toán '!M$1335:N$6972,2,0)</f>
        <v>709007</v>
      </c>
      <c r="O2931" s="61">
        <f t="shared" si="138"/>
        <v>0</v>
      </c>
    </row>
    <row r="2932" spans="1:15" hidden="1" x14ac:dyDescent="0.3">
      <c r="A2932" s="18">
        <v>2023</v>
      </c>
      <c r="B2932" s="19" t="s">
        <v>16817</v>
      </c>
      <c r="C2932" s="19">
        <f t="shared" si="136"/>
        <v>20684</v>
      </c>
      <c r="D2932" s="19" t="s">
        <v>13350</v>
      </c>
      <c r="E2932" s="24" t="s">
        <v>16805</v>
      </c>
      <c r="F2932" s="18">
        <f t="shared" si="137"/>
        <v>4</v>
      </c>
      <c r="G2932" s="23" t="s">
        <v>11799</v>
      </c>
      <c r="H2932" s="23" t="s">
        <v>14965</v>
      </c>
      <c r="I2932" s="19" t="s">
        <v>11725</v>
      </c>
      <c r="J2932" s="49">
        <v>650746</v>
      </c>
      <c r="K2932" s="42">
        <v>0.10000061467915285</v>
      </c>
      <c r="L2932" s="49">
        <v>65075</v>
      </c>
      <c r="M2932" s="49">
        <v>715821</v>
      </c>
      <c r="N2932">
        <f>+VLOOKUP(C2932,'Thanh toán '!M$1335:N$6972,2,0)</f>
        <v>715821</v>
      </c>
      <c r="O2932" s="61">
        <f t="shared" si="138"/>
        <v>0</v>
      </c>
    </row>
    <row r="2933" spans="1:15" hidden="1" x14ac:dyDescent="0.3">
      <c r="A2933" s="18">
        <v>2023</v>
      </c>
      <c r="B2933" s="19" t="s">
        <v>16818</v>
      </c>
      <c r="C2933" s="19">
        <f t="shared" si="136"/>
        <v>20685</v>
      </c>
      <c r="D2933" s="19" t="s">
        <v>13350</v>
      </c>
      <c r="E2933" s="24" t="s">
        <v>16805</v>
      </c>
      <c r="F2933" s="18">
        <f t="shared" si="137"/>
        <v>4</v>
      </c>
      <c r="G2933" s="23" t="s">
        <v>11799</v>
      </c>
      <c r="H2933" s="23" t="s">
        <v>14357</v>
      </c>
      <c r="I2933" s="19" t="s">
        <v>11725</v>
      </c>
      <c r="J2933" s="49">
        <v>547304</v>
      </c>
      <c r="K2933" s="42">
        <v>9.9999269144753183E-2</v>
      </c>
      <c r="L2933" s="49">
        <v>54730</v>
      </c>
      <c r="M2933" s="49">
        <v>602034</v>
      </c>
      <c r="N2933">
        <f>+VLOOKUP(C2933,'Thanh toán '!M$1335:N$6972,2,0)</f>
        <v>602034</v>
      </c>
      <c r="O2933" s="61">
        <f t="shared" si="138"/>
        <v>0</v>
      </c>
    </row>
    <row r="2934" spans="1:15" hidden="1" x14ac:dyDescent="0.3">
      <c r="A2934" s="18">
        <v>2023</v>
      </c>
      <c r="B2934" s="19" t="s">
        <v>16819</v>
      </c>
      <c r="C2934" s="19">
        <f t="shared" si="136"/>
        <v>20686</v>
      </c>
      <c r="D2934" s="19" t="s">
        <v>13350</v>
      </c>
      <c r="E2934" s="24" t="s">
        <v>16805</v>
      </c>
      <c r="F2934" s="18">
        <f t="shared" si="137"/>
        <v>4</v>
      </c>
      <c r="G2934" s="23" t="s">
        <v>11799</v>
      </c>
      <c r="H2934" s="23" t="s">
        <v>13724</v>
      </c>
      <c r="I2934" s="19" t="s">
        <v>11725</v>
      </c>
      <c r="J2934" s="49">
        <v>1091255</v>
      </c>
      <c r="K2934" s="42">
        <v>0.10000045818804953</v>
      </c>
      <c r="L2934" s="49">
        <v>109126</v>
      </c>
      <c r="M2934" s="49">
        <v>1200381</v>
      </c>
      <c r="N2934">
        <f>+VLOOKUP(C2934,'Thanh toán '!M$1335:N$6972,2,0)</f>
        <v>1200381</v>
      </c>
      <c r="O2934" s="61">
        <f t="shared" si="138"/>
        <v>0</v>
      </c>
    </row>
    <row r="2935" spans="1:15" hidden="1" x14ac:dyDescent="0.3">
      <c r="A2935" s="18">
        <v>2023</v>
      </c>
      <c r="B2935" s="19" t="s">
        <v>16820</v>
      </c>
      <c r="C2935" s="19">
        <f t="shared" si="136"/>
        <v>20687</v>
      </c>
      <c r="D2935" s="19" t="s">
        <v>13350</v>
      </c>
      <c r="E2935" s="24" t="s">
        <v>16805</v>
      </c>
      <c r="F2935" s="18">
        <f t="shared" si="137"/>
        <v>4</v>
      </c>
      <c r="G2935" s="23" t="s">
        <v>11799</v>
      </c>
      <c r="H2935" s="23" t="s">
        <v>13724</v>
      </c>
      <c r="I2935" s="19" t="s">
        <v>11725</v>
      </c>
      <c r="J2935" s="49">
        <v>254520</v>
      </c>
      <c r="K2935" s="42">
        <v>0.1</v>
      </c>
      <c r="L2935" s="49">
        <v>25452</v>
      </c>
      <c r="M2935" s="49">
        <v>279972</v>
      </c>
      <c r="N2935">
        <f>+VLOOKUP(C2935,'Thanh toán '!M$1335:N$6972,2,0)</f>
        <v>279972</v>
      </c>
      <c r="O2935" s="61">
        <f t="shared" si="138"/>
        <v>0</v>
      </c>
    </row>
    <row r="2936" spans="1:15" hidden="1" x14ac:dyDescent="0.3">
      <c r="A2936" s="18">
        <v>2023</v>
      </c>
      <c r="B2936" s="19" t="s">
        <v>16821</v>
      </c>
      <c r="C2936" s="19">
        <f t="shared" si="136"/>
        <v>20691</v>
      </c>
      <c r="D2936" s="19" t="s">
        <v>13350</v>
      </c>
      <c r="E2936" s="24" t="s">
        <v>16805</v>
      </c>
      <c r="F2936" s="18">
        <f t="shared" si="137"/>
        <v>4</v>
      </c>
      <c r="G2936" s="23" t="s">
        <v>11799</v>
      </c>
      <c r="H2936" s="23" t="s">
        <v>14608</v>
      </c>
      <c r="I2936" s="19" t="s">
        <v>11725</v>
      </c>
      <c r="J2936" s="49">
        <v>917890</v>
      </c>
      <c r="K2936" s="42">
        <v>0.1</v>
      </c>
      <c r="L2936" s="49">
        <v>91789</v>
      </c>
      <c r="M2936" s="49">
        <v>1009679</v>
      </c>
      <c r="N2936">
        <f>+VLOOKUP(C2936,'Thanh toán '!M$1335:N$6972,2,0)</f>
        <v>1009679</v>
      </c>
      <c r="O2936" s="61">
        <f t="shared" si="138"/>
        <v>0</v>
      </c>
    </row>
    <row r="2937" spans="1:15" hidden="1" x14ac:dyDescent="0.3">
      <c r="A2937" s="18">
        <v>2023</v>
      </c>
      <c r="B2937" s="19" t="s">
        <v>16822</v>
      </c>
      <c r="C2937" s="19">
        <f t="shared" si="136"/>
        <v>20692</v>
      </c>
      <c r="D2937" s="19" t="s">
        <v>13350</v>
      </c>
      <c r="E2937" s="24" t="s">
        <v>16805</v>
      </c>
      <c r="F2937" s="18">
        <f t="shared" si="137"/>
        <v>4</v>
      </c>
      <c r="G2937" s="23" t="s">
        <v>11799</v>
      </c>
      <c r="H2937" s="23" t="s">
        <v>14099</v>
      </c>
      <c r="I2937" s="19" t="s">
        <v>11725</v>
      </c>
      <c r="J2937" s="49">
        <v>323114</v>
      </c>
      <c r="K2937" s="42">
        <v>9.9998762046831766E-2</v>
      </c>
      <c r="L2937" s="49">
        <v>32311</v>
      </c>
      <c r="M2937" s="49">
        <v>355425</v>
      </c>
      <c r="N2937">
        <f>+VLOOKUP(C2937,'Thanh toán '!M$1335:N$6972,2,0)</f>
        <v>355425</v>
      </c>
      <c r="O2937" s="61">
        <f t="shared" si="138"/>
        <v>0</v>
      </c>
    </row>
    <row r="2938" spans="1:15" hidden="1" x14ac:dyDescent="0.3">
      <c r="A2938" s="18">
        <v>2023</v>
      </c>
      <c r="B2938" s="19" t="s">
        <v>16823</v>
      </c>
      <c r="C2938" s="19">
        <f t="shared" si="136"/>
        <v>20693</v>
      </c>
      <c r="D2938" s="19" t="s">
        <v>13350</v>
      </c>
      <c r="E2938" s="24" t="s">
        <v>16805</v>
      </c>
      <c r="F2938" s="18">
        <f t="shared" si="137"/>
        <v>4</v>
      </c>
      <c r="G2938" s="23" t="s">
        <v>11799</v>
      </c>
      <c r="H2938" s="23" t="s">
        <v>14096</v>
      </c>
      <c r="I2938" s="19" t="s">
        <v>11725</v>
      </c>
      <c r="J2938" s="49">
        <v>811385</v>
      </c>
      <c r="K2938" s="42">
        <v>0.10000061623027293</v>
      </c>
      <c r="L2938" s="49">
        <v>81139</v>
      </c>
      <c r="M2938" s="49">
        <v>892524</v>
      </c>
      <c r="N2938">
        <f>+VLOOKUP(C2938,'Thanh toán '!M$1335:N$6972,2,0)</f>
        <v>892524</v>
      </c>
      <c r="O2938" s="61">
        <f t="shared" si="138"/>
        <v>0</v>
      </c>
    </row>
    <row r="2939" spans="1:15" hidden="1" x14ac:dyDescent="0.3">
      <c r="A2939" s="18">
        <v>2023</v>
      </c>
      <c r="B2939" s="19" t="s">
        <v>16824</v>
      </c>
      <c r="C2939" s="19">
        <f t="shared" si="136"/>
        <v>20694</v>
      </c>
      <c r="D2939" s="19" t="s">
        <v>13350</v>
      </c>
      <c r="E2939" s="24" t="s">
        <v>16805</v>
      </c>
      <c r="F2939" s="18">
        <f t="shared" si="137"/>
        <v>4</v>
      </c>
      <c r="G2939" s="23" t="s">
        <v>12221</v>
      </c>
      <c r="H2939" s="23" t="s">
        <v>12221</v>
      </c>
      <c r="I2939" s="19" t="s">
        <v>12222</v>
      </c>
      <c r="J2939" s="49">
        <v>2665380</v>
      </c>
      <c r="K2939" s="42">
        <v>0.1</v>
      </c>
      <c r="L2939" s="49">
        <v>266538</v>
      </c>
      <c r="M2939" s="49">
        <v>2931918</v>
      </c>
      <c r="N2939">
        <f>+VLOOKUP(C2939,'Thanh toán '!M$1335:N$6972,2,0)</f>
        <v>2931918</v>
      </c>
      <c r="O2939" s="61">
        <f t="shared" si="138"/>
        <v>0</v>
      </c>
    </row>
    <row r="2940" spans="1:15" hidden="1" x14ac:dyDescent="0.3">
      <c r="A2940" s="18">
        <v>2023</v>
      </c>
      <c r="B2940" s="19" t="s">
        <v>16825</v>
      </c>
      <c r="C2940" s="19">
        <f t="shared" si="136"/>
        <v>20697</v>
      </c>
      <c r="D2940" s="19" t="s">
        <v>13350</v>
      </c>
      <c r="E2940" s="24" t="s">
        <v>16805</v>
      </c>
      <c r="F2940" s="18">
        <f t="shared" si="137"/>
        <v>4</v>
      </c>
      <c r="G2940" s="23" t="s">
        <v>11799</v>
      </c>
      <c r="H2940" s="23" t="s">
        <v>14465</v>
      </c>
      <c r="I2940" s="19" t="s">
        <v>11725</v>
      </c>
      <c r="J2940" s="49">
        <v>948741</v>
      </c>
      <c r="K2940" s="42">
        <v>9.9999894597155595E-2</v>
      </c>
      <c r="L2940" s="49">
        <v>94874</v>
      </c>
      <c r="M2940" s="49">
        <v>1043615</v>
      </c>
      <c r="N2940">
        <f>+VLOOKUP(C2940,'Thanh toán '!M$1335:N$6972,2,0)</f>
        <v>1043615</v>
      </c>
      <c r="O2940" s="61">
        <f t="shared" si="138"/>
        <v>0</v>
      </c>
    </row>
    <row r="2941" spans="1:15" hidden="1" x14ac:dyDescent="0.3">
      <c r="A2941" s="18">
        <v>2023</v>
      </c>
      <c r="B2941" s="19" t="s">
        <v>16826</v>
      </c>
      <c r="C2941" s="19">
        <f t="shared" si="136"/>
        <v>20699</v>
      </c>
      <c r="D2941" s="19" t="s">
        <v>13350</v>
      </c>
      <c r="E2941" s="24" t="s">
        <v>16805</v>
      </c>
      <c r="F2941" s="18">
        <f t="shared" si="137"/>
        <v>4</v>
      </c>
      <c r="G2941" s="23" t="s">
        <v>11860</v>
      </c>
      <c r="H2941" s="23" t="s">
        <v>13775</v>
      </c>
      <c r="I2941" s="19" t="s">
        <v>11719</v>
      </c>
      <c r="J2941" s="49">
        <v>2146819</v>
      </c>
      <c r="K2941" s="42">
        <v>0.10000004658054545</v>
      </c>
      <c r="L2941" s="49">
        <v>214682</v>
      </c>
      <c r="M2941" s="49">
        <v>2361501</v>
      </c>
      <c r="N2941">
        <f>+VLOOKUP(C2941,'Thanh toán '!M$1335:N$6972,2,0)</f>
        <v>2361501</v>
      </c>
      <c r="O2941" s="61">
        <f t="shared" si="138"/>
        <v>0</v>
      </c>
    </row>
    <row r="2942" spans="1:15" hidden="1" x14ac:dyDescent="0.3">
      <c r="A2942" s="18">
        <v>2023</v>
      </c>
      <c r="B2942" s="19" t="s">
        <v>16827</v>
      </c>
      <c r="C2942" s="19">
        <f t="shared" si="136"/>
        <v>20700</v>
      </c>
      <c r="D2942" s="19" t="s">
        <v>13350</v>
      </c>
      <c r="E2942" s="24" t="s">
        <v>16805</v>
      </c>
      <c r="F2942" s="18">
        <f t="shared" si="137"/>
        <v>4</v>
      </c>
      <c r="G2942" s="23" t="s">
        <v>11860</v>
      </c>
      <c r="H2942" s="23" t="s">
        <v>13775</v>
      </c>
      <c r="I2942" s="19" t="s">
        <v>11719</v>
      </c>
      <c r="J2942" s="49">
        <v>519120</v>
      </c>
      <c r="K2942" s="42">
        <v>0.1</v>
      </c>
      <c r="L2942" s="49">
        <v>51912</v>
      </c>
      <c r="M2942" s="49">
        <v>571032</v>
      </c>
      <c r="N2942">
        <f>+VLOOKUP(C2942,'Thanh toán '!M$1335:N$6972,2,0)</f>
        <v>571032</v>
      </c>
      <c r="O2942" s="61">
        <f t="shared" si="138"/>
        <v>0</v>
      </c>
    </row>
    <row r="2943" spans="1:15" hidden="1" x14ac:dyDescent="0.3">
      <c r="A2943" s="18">
        <v>2023</v>
      </c>
      <c r="B2943" s="19" t="s">
        <v>16828</v>
      </c>
      <c r="C2943" s="19">
        <f t="shared" si="136"/>
        <v>20708</v>
      </c>
      <c r="D2943" s="19" t="s">
        <v>13350</v>
      </c>
      <c r="E2943" s="24" t="s">
        <v>16805</v>
      </c>
      <c r="F2943" s="18">
        <f t="shared" si="137"/>
        <v>4</v>
      </c>
      <c r="G2943" s="23" t="s">
        <v>11860</v>
      </c>
      <c r="H2943" s="23" t="s">
        <v>16752</v>
      </c>
      <c r="I2943" s="19" t="s">
        <v>11719</v>
      </c>
      <c r="J2943" s="49">
        <v>1404974</v>
      </c>
      <c r="K2943" s="42">
        <v>9.9999715297222583E-2</v>
      </c>
      <c r="L2943" s="49">
        <v>140497</v>
      </c>
      <c r="M2943" s="49">
        <v>1545471</v>
      </c>
      <c r="N2943">
        <f>+VLOOKUP(C2943,'Thanh toán '!M$1335:N$6972,2,0)</f>
        <v>1545471</v>
      </c>
      <c r="O2943" s="61">
        <f t="shared" si="138"/>
        <v>0</v>
      </c>
    </row>
    <row r="2944" spans="1:15" hidden="1" x14ac:dyDescent="0.3">
      <c r="A2944" s="18">
        <v>2023</v>
      </c>
      <c r="B2944" s="19" t="s">
        <v>16829</v>
      </c>
      <c r="C2944" s="19">
        <f t="shared" si="136"/>
        <v>20710</v>
      </c>
      <c r="D2944" s="19" t="s">
        <v>13350</v>
      </c>
      <c r="E2944" s="24" t="s">
        <v>16805</v>
      </c>
      <c r="F2944" s="18">
        <f t="shared" si="137"/>
        <v>4</v>
      </c>
      <c r="G2944" s="23" t="s">
        <v>11799</v>
      </c>
      <c r="H2944" s="23" t="s">
        <v>15319</v>
      </c>
      <c r="I2944" s="19" t="s">
        <v>11725</v>
      </c>
      <c r="J2944" s="49">
        <v>1657625</v>
      </c>
      <c r="K2944" s="42">
        <v>0.10000030163637735</v>
      </c>
      <c r="L2944" s="49">
        <v>165763</v>
      </c>
      <c r="M2944" s="49">
        <v>1823388</v>
      </c>
      <c r="N2944">
        <f>+VLOOKUP(C2944,'Thanh toán '!M$1335:N$6972,2,0)</f>
        <v>1823388</v>
      </c>
      <c r="O2944" s="61">
        <f t="shared" si="138"/>
        <v>0</v>
      </c>
    </row>
    <row r="2945" spans="1:15" hidden="1" x14ac:dyDescent="0.3">
      <c r="A2945" s="18">
        <v>2023</v>
      </c>
      <c r="B2945" s="19" t="s">
        <v>16830</v>
      </c>
      <c r="C2945" s="19">
        <f t="shared" si="136"/>
        <v>20711</v>
      </c>
      <c r="D2945" s="19" t="s">
        <v>13350</v>
      </c>
      <c r="E2945" s="24" t="s">
        <v>16805</v>
      </c>
      <c r="F2945" s="18">
        <f t="shared" si="137"/>
        <v>4</v>
      </c>
      <c r="G2945" s="23" t="s">
        <v>11799</v>
      </c>
      <c r="H2945" s="23" t="s">
        <v>15319</v>
      </c>
      <c r="I2945" s="19" t="s">
        <v>11725</v>
      </c>
      <c r="J2945" s="49">
        <v>519120</v>
      </c>
      <c r="K2945" s="42">
        <v>0.1</v>
      </c>
      <c r="L2945" s="49">
        <v>51912</v>
      </c>
      <c r="M2945" s="49">
        <v>571032</v>
      </c>
      <c r="N2945">
        <f>+VLOOKUP(C2945,'Thanh toán '!M$1335:N$6972,2,0)</f>
        <v>571032</v>
      </c>
      <c r="O2945" s="61">
        <f t="shared" si="138"/>
        <v>0</v>
      </c>
    </row>
    <row r="2946" spans="1:15" hidden="1" x14ac:dyDescent="0.3">
      <c r="A2946" s="18">
        <v>2023</v>
      </c>
      <c r="B2946" s="19" t="s">
        <v>16831</v>
      </c>
      <c r="C2946" s="19">
        <f t="shared" si="136"/>
        <v>20714</v>
      </c>
      <c r="D2946" s="19" t="s">
        <v>13350</v>
      </c>
      <c r="E2946" s="24" t="s">
        <v>16805</v>
      </c>
      <c r="F2946" s="18">
        <f t="shared" si="137"/>
        <v>4</v>
      </c>
      <c r="G2946" s="23" t="s">
        <v>12639</v>
      </c>
      <c r="H2946" s="23" t="s">
        <v>12639</v>
      </c>
      <c r="I2946" s="19" t="s">
        <v>12640</v>
      </c>
      <c r="J2946" s="49">
        <v>882000</v>
      </c>
      <c r="K2946" s="42">
        <v>0.1</v>
      </c>
      <c r="L2946" s="49">
        <v>88200</v>
      </c>
      <c r="M2946" s="49">
        <v>970200</v>
      </c>
      <c r="N2946">
        <f>+VLOOKUP(C2946,'Thanh toán '!M$1335:N$6972,2,0)</f>
        <v>970200</v>
      </c>
      <c r="O2946" s="61">
        <f t="shared" si="138"/>
        <v>0</v>
      </c>
    </row>
    <row r="2947" spans="1:15" hidden="1" x14ac:dyDescent="0.3">
      <c r="A2947" s="18">
        <v>2023</v>
      </c>
      <c r="B2947" s="19" t="s">
        <v>16832</v>
      </c>
      <c r="C2947" s="19">
        <f t="shared" si="136"/>
        <v>20715</v>
      </c>
      <c r="D2947" s="19" t="s">
        <v>13350</v>
      </c>
      <c r="E2947" s="24" t="s">
        <v>16805</v>
      </c>
      <c r="F2947" s="18">
        <f t="shared" si="137"/>
        <v>4</v>
      </c>
      <c r="G2947" s="23" t="s">
        <v>12645</v>
      </c>
      <c r="H2947" s="23" t="s">
        <v>12645</v>
      </c>
      <c r="I2947" s="19" t="s">
        <v>12646</v>
      </c>
      <c r="J2947" s="49">
        <v>169680</v>
      </c>
      <c r="K2947" s="42">
        <v>0.1</v>
      </c>
      <c r="L2947" s="49">
        <v>16968</v>
      </c>
      <c r="M2947" s="49">
        <v>186648</v>
      </c>
      <c r="N2947">
        <f>+VLOOKUP(C2947,'Thanh toán '!M$1335:N$6972,2,0)</f>
        <v>186648</v>
      </c>
      <c r="O2947" s="61">
        <f t="shared" si="138"/>
        <v>0</v>
      </c>
    </row>
    <row r="2948" spans="1:15" hidden="1" x14ac:dyDescent="0.3">
      <c r="A2948" s="18">
        <v>2023</v>
      </c>
      <c r="B2948" s="19" t="s">
        <v>16833</v>
      </c>
      <c r="C2948" s="19">
        <f t="shared" si="136"/>
        <v>20716</v>
      </c>
      <c r="D2948" s="19" t="s">
        <v>13350</v>
      </c>
      <c r="E2948" s="24" t="s">
        <v>16805</v>
      </c>
      <c r="F2948" s="18">
        <f t="shared" si="137"/>
        <v>4</v>
      </c>
      <c r="G2948" s="23" t="s">
        <v>12645</v>
      </c>
      <c r="H2948" s="23" t="s">
        <v>12645</v>
      </c>
      <c r="I2948" s="19" t="s">
        <v>12646</v>
      </c>
      <c r="J2948" s="49">
        <v>693843</v>
      </c>
      <c r="K2948" s="42">
        <v>9.9999567625529112E-2</v>
      </c>
      <c r="L2948" s="49">
        <v>69384</v>
      </c>
      <c r="M2948" s="49">
        <v>763227</v>
      </c>
      <c r="N2948">
        <f>+VLOOKUP(C2948,'Thanh toán '!M$1335:N$6972,2,0)</f>
        <v>763227</v>
      </c>
      <c r="O2948" s="61">
        <f t="shared" si="138"/>
        <v>0</v>
      </c>
    </row>
    <row r="2949" spans="1:15" hidden="1" x14ac:dyDescent="0.3">
      <c r="A2949" s="18">
        <v>2023</v>
      </c>
      <c r="B2949" s="19" t="s">
        <v>16834</v>
      </c>
      <c r="C2949" s="19">
        <f t="shared" si="136"/>
        <v>20717</v>
      </c>
      <c r="D2949" s="19" t="s">
        <v>13350</v>
      </c>
      <c r="E2949" s="24" t="s">
        <v>16805</v>
      </c>
      <c r="F2949" s="18">
        <f t="shared" si="137"/>
        <v>4</v>
      </c>
      <c r="G2949" s="23" t="s">
        <v>12835</v>
      </c>
      <c r="H2949" s="23" t="s">
        <v>12835</v>
      </c>
      <c r="I2949" s="19" t="s">
        <v>12836</v>
      </c>
      <c r="J2949" s="49">
        <v>3095265</v>
      </c>
      <c r="K2949" s="42">
        <v>0.1000001615370574</v>
      </c>
      <c r="L2949" s="49">
        <v>309527</v>
      </c>
      <c r="M2949" s="49">
        <v>3404792</v>
      </c>
      <c r="N2949">
        <f>+VLOOKUP(C2949,'Thanh toán '!M$1335:N$6972,2,0)</f>
        <v>3404792</v>
      </c>
      <c r="O2949" s="61">
        <f t="shared" si="138"/>
        <v>0</v>
      </c>
    </row>
    <row r="2950" spans="1:15" hidden="1" x14ac:dyDescent="0.3">
      <c r="A2950" s="18">
        <v>2023</v>
      </c>
      <c r="B2950" s="19" t="s">
        <v>16835</v>
      </c>
      <c r="C2950" s="19">
        <f t="shared" ref="C2950:C3013" si="139">+B2950*1</f>
        <v>20718</v>
      </c>
      <c r="D2950" s="19" t="s">
        <v>13350</v>
      </c>
      <c r="E2950" s="24" t="s">
        <v>16805</v>
      </c>
      <c r="F2950" s="18">
        <f t="shared" ref="F2950:F3013" si="140">+MONTH(E2950)</f>
        <v>4</v>
      </c>
      <c r="G2950" s="23" t="s">
        <v>12194</v>
      </c>
      <c r="H2950" s="23" t="s">
        <v>12194</v>
      </c>
      <c r="I2950" s="19" t="s">
        <v>12195</v>
      </c>
      <c r="J2950" s="49">
        <v>1600273</v>
      </c>
      <c r="K2950" s="42">
        <v>9.9999812531986726E-2</v>
      </c>
      <c r="L2950" s="49">
        <v>160027</v>
      </c>
      <c r="M2950" s="49">
        <v>1760300</v>
      </c>
      <c r="N2950">
        <f>+VLOOKUP(C2950,'Thanh toán '!M$1335:N$6972,2,0)</f>
        <v>1760300</v>
      </c>
      <c r="O2950" s="61">
        <f t="shared" ref="O2950:O3013" si="141">+N2950-M2950</f>
        <v>0</v>
      </c>
    </row>
    <row r="2951" spans="1:15" hidden="1" x14ac:dyDescent="0.3">
      <c r="A2951" s="18">
        <v>2023</v>
      </c>
      <c r="B2951" s="19" t="s">
        <v>16836</v>
      </c>
      <c r="C2951" s="19">
        <f t="shared" si="139"/>
        <v>20719</v>
      </c>
      <c r="D2951" s="19" t="s">
        <v>13350</v>
      </c>
      <c r="E2951" s="24" t="s">
        <v>16805</v>
      </c>
      <c r="F2951" s="18">
        <f t="shared" si="140"/>
        <v>4</v>
      </c>
      <c r="G2951" s="23" t="s">
        <v>12618</v>
      </c>
      <c r="H2951" s="23" t="s">
        <v>12618</v>
      </c>
      <c r="I2951" s="19" t="s">
        <v>12619</v>
      </c>
      <c r="J2951" s="49">
        <v>367155</v>
      </c>
      <c r="K2951" s="42">
        <v>0.10000136182266345</v>
      </c>
      <c r="L2951" s="49">
        <v>36716</v>
      </c>
      <c r="M2951" s="49">
        <v>403871</v>
      </c>
      <c r="N2951">
        <f>+VLOOKUP(C2951,'Thanh toán '!M$1335:N$6972,2,0)</f>
        <v>403871</v>
      </c>
      <c r="O2951" s="61">
        <f t="shared" si="141"/>
        <v>0</v>
      </c>
    </row>
    <row r="2952" spans="1:15" hidden="1" x14ac:dyDescent="0.3">
      <c r="A2952" s="18">
        <v>2023</v>
      </c>
      <c r="B2952" s="19" t="s">
        <v>16837</v>
      </c>
      <c r="C2952" s="19">
        <f t="shared" si="139"/>
        <v>20720</v>
      </c>
      <c r="D2952" s="19" t="s">
        <v>13350</v>
      </c>
      <c r="E2952" s="24" t="s">
        <v>16805</v>
      </c>
      <c r="F2952" s="18">
        <f t="shared" si="140"/>
        <v>4</v>
      </c>
      <c r="G2952" s="23" t="s">
        <v>12173</v>
      </c>
      <c r="H2952" s="23" t="s">
        <v>12173</v>
      </c>
      <c r="I2952" s="19" t="s">
        <v>12174</v>
      </c>
      <c r="J2952" s="49">
        <v>1680360</v>
      </c>
      <c r="K2952" s="42">
        <v>0.1</v>
      </c>
      <c r="L2952" s="49">
        <v>168036</v>
      </c>
      <c r="M2952" s="49">
        <v>1848396</v>
      </c>
      <c r="N2952">
        <f>+VLOOKUP(C2952,'Thanh toán '!M$1335:N$6972,2,0)</f>
        <v>1848396</v>
      </c>
      <c r="O2952" s="61">
        <f t="shared" si="141"/>
        <v>0</v>
      </c>
    </row>
    <row r="2953" spans="1:15" hidden="1" x14ac:dyDescent="0.3">
      <c r="A2953" s="18">
        <v>2023</v>
      </c>
      <c r="B2953" s="19" t="s">
        <v>16838</v>
      </c>
      <c r="C2953" s="19">
        <f t="shared" si="139"/>
        <v>20721</v>
      </c>
      <c r="D2953" s="19" t="s">
        <v>13350</v>
      </c>
      <c r="E2953" s="24" t="s">
        <v>16805</v>
      </c>
      <c r="F2953" s="18">
        <f t="shared" si="140"/>
        <v>4</v>
      </c>
      <c r="G2953" s="23" t="s">
        <v>12176</v>
      </c>
      <c r="H2953" s="23" t="s">
        <v>12176</v>
      </c>
      <c r="I2953" s="19" t="s">
        <v>12177</v>
      </c>
      <c r="J2953" s="49">
        <v>2369200</v>
      </c>
      <c r="K2953" s="42">
        <v>0.1</v>
      </c>
      <c r="L2953" s="49">
        <v>236920</v>
      </c>
      <c r="M2953" s="49">
        <v>2606120</v>
      </c>
      <c r="N2953">
        <f>+VLOOKUP(C2953,'Thanh toán '!M$1335:N$6972,2,0)</f>
        <v>2606120</v>
      </c>
      <c r="O2953" s="61">
        <f t="shared" si="141"/>
        <v>0</v>
      </c>
    </row>
    <row r="2954" spans="1:15" hidden="1" x14ac:dyDescent="0.3">
      <c r="A2954" s="18">
        <v>2023</v>
      </c>
      <c r="B2954" s="19" t="s">
        <v>16839</v>
      </c>
      <c r="C2954" s="19">
        <f t="shared" si="139"/>
        <v>20723</v>
      </c>
      <c r="D2954" s="19" t="s">
        <v>13350</v>
      </c>
      <c r="E2954" s="24" t="s">
        <v>16805</v>
      </c>
      <c r="F2954" s="18">
        <f t="shared" si="140"/>
        <v>4</v>
      </c>
      <c r="G2954" s="23" t="s">
        <v>11970</v>
      </c>
      <c r="H2954" s="23" t="s">
        <v>16840</v>
      </c>
      <c r="I2954" s="19" t="s">
        <v>11971</v>
      </c>
      <c r="J2954" s="49">
        <v>301785</v>
      </c>
      <c r="K2954" s="42">
        <v>0.10000165680865516</v>
      </c>
      <c r="L2954" s="49">
        <v>30179</v>
      </c>
      <c r="M2954" s="49">
        <v>331964</v>
      </c>
      <c r="N2954">
        <f>+VLOOKUP(C2954,'Thanh toán '!M$1335:N$6972,2,0)</f>
        <v>331964</v>
      </c>
      <c r="O2954" s="61">
        <f t="shared" si="141"/>
        <v>0</v>
      </c>
    </row>
    <row r="2955" spans="1:15" hidden="1" x14ac:dyDescent="0.3">
      <c r="A2955" s="18">
        <v>2023</v>
      </c>
      <c r="B2955" s="19" t="s">
        <v>16841</v>
      </c>
      <c r="C2955" s="19">
        <f t="shared" si="139"/>
        <v>21333</v>
      </c>
      <c r="D2955" s="19" t="s">
        <v>13350</v>
      </c>
      <c r="E2955" s="24" t="s">
        <v>16842</v>
      </c>
      <c r="F2955" s="18">
        <f t="shared" si="140"/>
        <v>4</v>
      </c>
      <c r="G2955" s="23" t="s">
        <v>11799</v>
      </c>
      <c r="H2955" s="23" t="s">
        <v>14496</v>
      </c>
      <c r="I2955" s="19" t="s">
        <v>11725</v>
      </c>
      <c r="J2955" s="49">
        <v>815480</v>
      </c>
      <c r="K2955" s="42">
        <v>0.1</v>
      </c>
      <c r="L2955" s="49">
        <v>81548</v>
      </c>
      <c r="M2955" s="49">
        <v>897028</v>
      </c>
      <c r="N2955">
        <f>+VLOOKUP(C2955,'Thanh toán '!M$1335:N$6972,2,0)</f>
        <v>897028</v>
      </c>
      <c r="O2955" s="61">
        <f t="shared" si="141"/>
        <v>0</v>
      </c>
    </row>
    <row r="2956" spans="1:15" hidden="1" x14ac:dyDescent="0.3">
      <c r="A2956" s="18">
        <v>2023</v>
      </c>
      <c r="B2956" s="19" t="s">
        <v>16843</v>
      </c>
      <c r="C2956" s="19">
        <f t="shared" si="139"/>
        <v>21352</v>
      </c>
      <c r="D2956" s="19" t="s">
        <v>13350</v>
      </c>
      <c r="E2956" s="24" t="s">
        <v>16842</v>
      </c>
      <c r="F2956" s="18">
        <f t="shared" si="140"/>
        <v>4</v>
      </c>
      <c r="G2956" s="23" t="s">
        <v>11799</v>
      </c>
      <c r="H2956" s="23" t="s">
        <v>13625</v>
      </c>
      <c r="I2956" s="19" t="s">
        <v>11725</v>
      </c>
      <c r="J2956" s="49">
        <v>860127</v>
      </c>
      <c r="K2956" s="42">
        <v>0.10000034878570258</v>
      </c>
      <c r="L2956" s="49">
        <v>86013</v>
      </c>
      <c r="M2956" s="49">
        <v>946140</v>
      </c>
      <c r="N2956">
        <f>+VLOOKUP(C2956,'Thanh toán '!M$1335:N$6972,2,0)</f>
        <v>946140</v>
      </c>
      <c r="O2956" s="61">
        <f t="shared" si="141"/>
        <v>0</v>
      </c>
    </row>
    <row r="2957" spans="1:15" hidden="1" x14ac:dyDescent="0.3">
      <c r="A2957" s="18">
        <v>2023</v>
      </c>
      <c r="B2957" s="19" t="s">
        <v>16844</v>
      </c>
      <c r="C2957" s="19">
        <f t="shared" si="139"/>
        <v>21353</v>
      </c>
      <c r="D2957" s="19" t="s">
        <v>13350</v>
      </c>
      <c r="E2957" s="24" t="s">
        <v>16842</v>
      </c>
      <c r="F2957" s="18">
        <f t="shared" si="140"/>
        <v>4</v>
      </c>
      <c r="G2957" s="23" t="s">
        <v>11799</v>
      </c>
      <c r="H2957" s="23" t="s">
        <v>13625</v>
      </c>
      <c r="I2957" s="19" t="s">
        <v>11725</v>
      </c>
      <c r="J2957" s="49">
        <v>424200</v>
      </c>
      <c r="K2957" s="42">
        <v>0.1</v>
      </c>
      <c r="L2957" s="49">
        <v>42420</v>
      </c>
      <c r="M2957" s="49">
        <v>466620</v>
      </c>
      <c r="N2957">
        <f>+VLOOKUP(C2957,'Thanh toán '!M$1335:N$6972,2,0)</f>
        <v>466620</v>
      </c>
      <c r="O2957" s="61">
        <f t="shared" si="141"/>
        <v>0</v>
      </c>
    </row>
    <row r="2958" spans="1:15" hidden="1" x14ac:dyDescent="0.3">
      <c r="A2958" s="18">
        <v>2023</v>
      </c>
      <c r="B2958" s="19" t="s">
        <v>16845</v>
      </c>
      <c r="C2958" s="19">
        <f t="shared" si="139"/>
        <v>21400</v>
      </c>
      <c r="D2958" s="19" t="s">
        <v>13350</v>
      </c>
      <c r="E2958" s="24" t="s">
        <v>16842</v>
      </c>
      <c r="F2958" s="18">
        <f t="shared" si="140"/>
        <v>4</v>
      </c>
      <c r="G2958" s="23" t="s">
        <v>12400</v>
      </c>
      <c r="H2958" s="23" t="s">
        <v>12400</v>
      </c>
      <c r="I2958" s="19" t="s">
        <v>12401</v>
      </c>
      <c r="J2958" s="49">
        <v>1921040</v>
      </c>
      <c r="K2958" s="42">
        <v>0.1</v>
      </c>
      <c r="L2958" s="49">
        <v>192104</v>
      </c>
      <c r="M2958" s="49">
        <v>2113144</v>
      </c>
      <c r="N2958">
        <f>+VLOOKUP(C2958,'Thanh toán '!M$1335:N$6972,2,0)</f>
        <v>2113144</v>
      </c>
      <c r="O2958" s="61">
        <f t="shared" si="141"/>
        <v>0</v>
      </c>
    </row>
    <row r="2959" spans="1:15" hidden="1" x14ac:dyDescent="0.3">
      <c r="A2959" s="18">
        <v>2023</v>
      </c>
      <c r="B2959" s="19" t="s">
        <v>16846</v>
      </c>
      <c r="C2959" s="19">
        <f t="shared" si="139"/>
        <v>21401</v>
      </c>
      <c r="D2959" s="19" t="s">
        <v>13350</v>
      </c>
      <c r="E2959" s="24" t="s">
        <v>16842</v>
      </c>
      <c r="F2959" s="18">
        <f t="shared" si="140"/>
        <v>4</v>
      </c>
      <c r="G2959" s="23" t="s">
        <v>12400</v>
      </c>
      <c r="H2959" s="23" t="s">
        <v>12400</v>
      </c>
      <c r="I2959" s="19" t="s">
        <v>12401</v>
      </c>
      <c r="J2959" s="49">
        <v>1201200</v>
      </c>
      <c r="K2959" s="42">
        <v>0.1</v>
      </c>
      <c r="L2959" s="49">
        <v>120120</v>
      </c>
      <c r="M2959" s="49">
        <v>1321320</v>
      </c>
      <c r="N2959">
        <f>+VLOOKUP(C2959,'Thanh toán '!M$1335:N$6972,2,0)</f>
        <v>1321320</v>
      </c>
      <c r="O2959" s="61">
        <f t="shared" si="141"/>
        <v>0</v>
      </c>
    </row>
    <row r="2960" spans="1:15" hidden="1" x14ac:dyDescent="0.3">
      <c r="A2960" s="18">
        <v>2023</v>
      </c>
      <c r="B2960" s="19" t="s">
        <v>16847</v>
      </c>
      <c r="C2960" s="19">
        <f t="shared" si="139"/>
        <v>21402</v>
      </c>
      <c r="D2960" s="19" t="s">
        <v>13350</v>
      </c>
      <c r="E2960" s="24" t="s">
        <v>16842</v>
      </c>
      <c r="F2960" s="18">
        <f t="shared" si="140"/>
        <v>4</v>
      </c>
      <c r="G2960" s="23" t="s">
        <v>11799</v>
      </c>
      <c r="H2960" s="23" t="s">
        <v>13368</v>
      </c>
      <c r="I2960" s="19" t="s">
        <v>11725</v>
      </c>
      <c r="J2960" s="49">
        <v>367155</v>
      </c>
      <c r="K2960" s="42">
        <v>0.10000136182266345</v>
      </c>
      <c r="L2960" s="49">
        <v>36716</v>
      </c>
      <c r="M2960" s="49">
        <v>403871</v>
      </c>
      <c r="N2960">
        <f>+VLOOKUP(C2960,'Thanh toán '!M$1335:N$6972,2,0)</f>
        <v>403871</v>
      </c>
      <c r="O2960" s="61">
        <f t="shared" si="141"/>
        <v>0</v>
      </c>
    </row>
    <row r="2961" spans="1:15" hidden="1" x14ac:dyDescent="0.3">
      <c r="A2961" s="18">
        <v>2023</v>
      </c>
      <c r="B2961" s="19" t="s">
        <v>16848</v>
      </c>
      <c r="C2961" s="19">
        <f t="shared" si="139"/>
        <v>21404</v>
      </c>
      <c r="D2961" s="19" t="s">
        <v>13350</v>
      </c>
      <c r="E2961" s="24" t="s">
        <v>16842</v>
      </c>
      <c r="F2961" s="18">
        <f t="shared" si="140"/>
        <v>4</v>
      </c>
      <c r="G2961" s="23" t="s">
        <v>12589</v>
      </c>
      <c r="H2961" s="23" t="s">
        <v>12589</v>
      </c>
      <c r="I2961" s="19" t="s">
        <v>12590</v>
      </c>
      <c r="J2961" s="49">
        <v>2767280</v>
      </c>
      <c r="K2961" s="42">
        <v>0.1</v>
      </c>
      <c r="L2961" s="49">
        <v>276728</v>
      </c>
      <c r="M2961" s="49">
        <v>3044008</v>
      </c>
      <c r="N2961">
        <f>+VLOOKUP(C2961,'Thanh toán '!M$1335:N$6972,2,0)</f>
        <v>3044008</v>
      </c>
      <c r="O2961" s="61">
        <f t="shared" si="141"/>
        <v>0</v>
      </c>
    </row>
    <row r="2962" spans="1:15" hidden="1" x14ac:dyDescent="0.3">
      <c r="A2962" s="18">
        <v>2023</v>
      </c>
      <c r="B2962" s="19" t="s">
        <v>16849</v>
      </c>
      <c r="C2962" s="19">
        <f t="shared" si="139"/>
        <v>21494</v>
      </c>
      <c r="D2962" s="19" t="s">
        <v>13350</v>
      </c>
      <c r="E2962" s="24" t="s">
        <v>16842</v>
      </c>
      <c r="F2962" s="18">
        <f t="shared" si="140"/>
        <v>4</v>
      </c>
      <c r="G2962" s="23" t="s">
        <v>12322</v>
      </c>
      <c r="H2962" s="23" t="s">
        <v>12322</v>
      </c>
      <c r="I2962" s="19" t="s">
        <v>12323</v>
      </c>
      <c r="J2962" s="49">
        <v>1730400</v>
      </c>
      <c r="K2962" s="42">
        <v>0.1</v>
      </c>
      <c r="L2962" s="49">
        <v>173040</v>
      </c>
      <c r="M2962" s="49">
        <v>1903440</v>
      </c>
      <c r="N2962">
        <f>+VLOOKUP(C2962,'Thanh toán '!M$1335:N$6972,2,0)</f>
        <v>1903440</v>
      </c>
      <c r="O2962" s="61">
        <f t="shared" si="141"/>
        <v>0</v>
      </c>
    </row>
    <row r="2963" spans="1:15" hidden="1" x14ac:dyDescent="0.3">
      <c r="A2963" s="18">
        <v>2023</v>
      </c>
      <c r="B2963" s="19" t="s">
        <v>16850</v>
      </c>
      <c r="C2963" s="19">
        <f t="shared" si="139"/>
        <v>21495</v>
      </c>
      <c r="D2963" s="19" t="s">
        <v>13350</v>
      </c>
      <c r="E2963" s="24" t="s">
        <v>16842</v>
      </c>
      <c r="F2963" s="18">
        <f t="shared" si="140"/>
        <v>4</v>
      </c>
      <c r="G2963" s="23" t="s">
        <v>12459</v>
      </c>
      <c r="H2963" s="23" t="s">
        <v>12459</v>
      </c>
      <c r="I2963" s="19" t="s">
        <v>12460</v>
      </c>
      <c r="J2963" s="49">
        <v>882000</v>
      </c>
      <c r="K2963" s="42">
        <v>0.1</v>
      </c>
      <c r="L2963" s="49">
        <v>88200</v>
      </c>
      <c r="M2963" s="49">
        <v>970200</v>
      </c>
      <c r="N2963">
        <f>+VLOOKUP(C2963,'Thanh toán '!M$1335:N$6972,2,0)</f>
        <v>970200</v>
      </c>
      <c r="O2963" s="61">
        <f t="shared" si="141"/>
        <v>0</v>
      </c>
    </row>
    <row r="2964" spans="1:15" hidden="1" x14ac:dyDescent="0.3">
      <c r="A2964" s="18">
        <v>2023</v>
      </c>
      <c r="B2964" s="19" t="s">
        <v>16851</v>
      </c>
      <c r="C2964" s="19">
        <f t="shared" si="139"/>
        <v>21496</v>
      </c>
      <c r="D2964" s="19" t="s">
        <v>13350</v>
      </c>
      <c r="E2964" s="24" t="s">
        <v>16842</v>
      </c>
      <c r="F2964" s="18">
        <f t="shared" si="140"/>
        <v>4</v>
      </c>
      <c r="G2964" s="23" t="s">
        <v>12459</v>
      </c>
      <c r="H2964" s="23" t="s">
        <v>12459</v>
      </c>
      <c r="I2964" s="19" t="s">
        <v>12460</v>
      </c>
      <c r="J2964" s="49">
        <v>2580940</v>
      </c>
      <c r="K2964" s="42">
        <v>0.1</v>
      </c>
      <c r="L2964" s="49">
        <v>258094</v>
      </c>
      <c r="M2964" s="49">
        <v>2839034</v>
      </c>
      <c r="N2964">
        <f>+VLOOKUP(C2964,'Thanh toán '!M$1335:N$6972,2,0)</f>
        <v>2839034</v>
      </c>
      <c r="O2964" s="61">
        <f t="shared" si="141"/>
        <v>0</v>
      </c>
    </row>
    <row r="2965" spans="1:15" hidden="1" x14ac:dyDescent="0.3">
      <c r="A2965" s="18">
        <v>2023</v>
      </c>
      <c r="B2965" s="19" t="s">
        <v>16852</v>
      </c>
      <c r="C2965" s="19">
        <f t="shared" si="139"/>
        <v>21931</v>
      </c>
      <c r="D2965" s="19" t="s">
        <v>13350</v>
      </c>
      <c r="E2965" s="24" t="s">
        <v>16842</v>
      </c>
      <c r="F2965" s="18">
        <f t="shared" si="140"/>
        <v>4</v>
      </c>
      <c r="G2965" s="23" t="s">
        <v>11799</v>
      </c>
      <c r="H2965" s="23" t="s">
        <v>16853</v>
      </c>
      <c r="I2965" s="19" t="s">
        <v>11725</v>
      </c>
      <c r="J2965" s="49">
        <v>1553235</v>
      </c>
      <c r="K2965" s="42">
        <v>0.10000032190879037</v>
      </c>
      <c r="L2965" s="49">
        <v>155324</v>
      </c>
      <c r="M2965" s="49">
        <v>1708559</v>
      </c>
      <c r="N2965">
        <f>+VLOOKUP(C2965,'Thanh toán '!M$1335:N$6972,2,0)</f>
        <v>1708559</v>
      </c>
      <c r="O2965" s="61">
        <f t="shared" si="141"/>
        <v>0</v>
      </c>
    </row>
    <row r="2966" spans="1:15" hidden="1" x14ac:dyDescent="0.3">
      <c r="A2966" s="18">
        <v>2023</v>
      </c>
      <c r="B2966" s="19" t="s">
        <v>16854</v>
      </c>
      <c r="C2966" s="19">
        <f t="shared" si="139"/>
        <v>21949</v>
      </c>
      <c r="D2966" s="19" t="s">
        <v>13350</v>
      </c>
      <c r="E2966" s="24" t="s">
        <v>16842</v>
      </c>
      <c r="F2966" s="18">
        <f t="shared" si="140"/>
        <v>4</v>
      </c>
      <c r="G2966" s="23" t="s">
        <v>12245</v>
      </c>
      <c r="H2966" s="23" t="s">
        <v>12245</v>
      </c>
      <c r="I2966" s="19" t="s">
        <v>12246</v>
      </c>
      <c r="J2966" s="49">
        <v>4200825</v>
      </c>
      <c r="K2966" s="42">
        <v>0.10000011902423929</v>
      </c>
      <c r="L2966" s="49">
        <v>420083</v>
      </c>
      <c r="M2966" s="49">
        <v>4620908</v>
      </c>
      <c r="N2966">
        <f>+VLOOKUP(C2966,'Thanh toán '!M$1335:N$6972,2,0)</f>
        <v>4620908</v>
      </c>
      <c r="O2966" s="61">
        <f t="shared" si="141"/>
        <v>0</v>
      </c>
    </row>
    <row r="2967" spans="1:15" hidden="1" x14ac:dyDescent="0.3">
      <c r="A2967" s="18">
        <v>2023</v>
      </c>
      <c r="B2967" s="19" t="s">
        <v>16855</v>
      </c>
      <c r="C2967" s="19">
        <f t="shared" si="139"/>
        <v>21989</v>
      </c>
      <c r="D2967" s="19" t="s">
        <v>13350</v>
      </c>
      <c r="E2967" s="24" t="s">
        <v>16842</v>
      </c>
      <c r="F2967" s="18">
        <f t="shared" si="140"/>
        <v>4</v>
      </c>
      <c r="G2967" s="23" t="s">
        <v>12462</v>
      </c>
      <c r="H2967" s="23" t="s">
        <v>13666</v>
      </c>
      <c r="I2967" s="19" t="s">
        <v>12463</v>
      </c>
      <c r="J2967" s="49">
        <v>734310</v>
      </c>
      <c r="K2967" s="42">
        <v>0.1</v>
      </c>
      <c r="L2967" s="49">
        <v>73431</v>
      </c>
      <c r="M2967" s="49">
        <v>807741</v>
      </c>
      <c r="N2967">
        <f>+VLOOKUP(C2967,'Thanh toán '!M$1335:N$6972,2,0)</f>
        <v>807741</v>
      </c>
      <c r="O2967" s="61">
        <f t="shared" si="141"/>
        <v>0</v>
      </c>
    </row>
    <row r="2968" spans="1:15" hidden="1" x14ac:dyDescent="0.3">
      <c r="A2968" s="18">
        <v>2023</v>
      </c>
      <c r="B2968" s="19" t="s">
        <v>16856</v>
      </c>
      <c r="C2968" s="19">
        <f t="shared" si="139"/>
        <v>21990</v>
      </c>
      <c r="D2968" s="19" t="s">
        <v>13350</v>
      </c>
      <c r="E2968" s="24" t="s">
        <v>16842</v>
      </c>
      <c r="F2968" s="18">
        <f t="shared" si="140"/>
        <v>4</v>
      </c>
      <c r="G2968" s="23" t="s">
        <v>12462</v>
      </c>
      <c r="H2968" s="23" t="s">
        <v>13666</v>
      </c>
      <c r="I2968" s="19" t="s">
        <v>12463</v>
      </c>
      <c r="J2968" s="49">
        <v>865200</v>
      </c>
      <c r="K2968" s="42">
        <v>0.1</v>
      </c>
      <c r="L2968" s="49">
        <v>86520</v>
      </c>
      <c r="M2968" s="49">
        <v>951720</v>
      </c>
      <c r="N2968">
        <f>+VLOOKUP(C2968,'Thanh toán '!M$1335:N$6972,2,0)</f>
        <v>951720</v>
      </c>
      <c r="O2968" s="61">
        <f t="shared" si="141"/>
        <v>0</v>
      </c>
    </row>
    <row r="2969" spans="1:15" hidden="1" x14ac:dyDescent="0.3">
      <c r="A2969" s="18">
        <v>2023</v>
      </c>
      <c r="B2969" s="19" t="s">
        <v>16857</v>
      </c>
      <c r="C2969" s="19">
        <f t="shared" si="139"/>
        <v>21991</v>
      </c>
      <c r="D2969" s="19" t="s">
        <v>13350</v>
      </c>
      <c r="E2969" s="24" t="s">
        <v>16842</v>
      </c>
      <c r="F2969" s="18">
        <f t="shared" si="140"/>
        <v>4</v>
      </c>
      <c r="G2969" s="23" t="s">
        <v>11799</v>
      </c>
      <c r="H2969" s="23" t="s">
        <v>13880</v>
      </c>
      <c r="I2969" s="19" t="s">
        <v>11725</v>
      </c>
      <c r="J2969" s="49">
        <v>371250</v>
      </c>
      <c r="K2969" s="42">
        <v>0.1</v>
      </c>
      <c r="L2969" s="49">
        <v>37125</v>
      </c>
      <c r="M2969" s="49">
        <v>408375</v>
      </c>
      <c r="N2969">
        <f>+VLOOKUP(C2969,'Thanh toán '!M$1335:N$6972,2,0)</f>
        <v>408375</v>
      </c>
      <c r="O2969" s="61">
        <f t="shared" si="141"/>
        <v>0</v>
      </c>
    </row>
    <row r="2970" spans="1:15" hidden="1" x14ac:dyDescent="0.3">
      <c r="A2970" s="18">
        <v>2023</v>
      </c>
      <c r="B2970" s="19" t="s">
        <v>16858</v>
      </c>
      <c r="C2970" s="19">
        <f t="shared" si="139"/>
        <v>22027</v>
      </c>
      <c r="D2970" s="19" t="s">
        <v>13350</v>
      </c>
      <c r="E2970" s="24" t="s">
        <v>16842</v>
      </c>
      <c r="F2970" s="18">
        <f t="shared" si="140"/>
        <v>4</v>
      </c>
      <c r="G2970" s="23" t="s">
        <v>11799</v>
      </c>
      <c r="H2970" s="23" t="s">
        <v>16859</v>
      </c>
      <c r="I2970" s="19" t="s">
        <v>11725</v>
      </c>
      <c r="J2970" s="49">
        <v>399410</v>
      </c>
      <c r="K2970" s="42">
        <v>0.1</v>
      </c>
      <c r="L2970" s="49">
        <v>39941</v>
      </c>
      <c r="M2970" s="49">
        <v>439351</v>
      </c>
      <c r="N2970">
        <f>+VLOOKUP(C2970,'Thanh toán '!M$1335:N$6972,2,0)</f>
        <v>439351</v>
      </c>
      <c r="O2970" s="61">
        <f t="shared" si="141"/>
        <v>0</v>
      </c>
    </row>
    <row r="2971" spans="1:15" hidden="1" x14ac:dyDescent="0.3">
      <c r="A2971" s="18">
        <v>2023</v>
      </c>
      <c r="B2971" s="19" t="s">
        <v>16860</v>
      </c>
      <c r="C2971" s="19">
        <f t="shared" si="139"/>
        <v>22029</v>
      </c>
      <c r="D2971" s="19" t="s">
        <v>13350</v>
      </c>
      <c r="E2971" s="24" t="s">
        <v>16842</v>
      </c>
      <c r="F2971" s="18">
        <f t="shared" si="140"/>
        <v>4</v>
      </c>
      <c r="G2971" s="23" t="s">
        <v>11799</v>
      </c>
      <c r="H2971" s="23" t="s">
        <v>13354</v>
      </c>
      <c r="I2971" s="19" t="s">
        <v>11725</v>
      </c>
      <c r="J2971" s="49">
        <v>595330</v>
      </c>
      <c r="K2971" s="42">
        <v>0.1</v>
      </c>
      <c r="L2971" s="49">
        <v>59533</v>
      </c>
      <c r="M2971" s="49">
        <v>654863</v>
      </c>
      <c r="N2971">
        <f>+VLOOKUP(C2971,'Thanh toán '!M$1335:N$6972,2,0)</f>
        <v>654863</v>
      </c>
      <c r="O2971" s="61">
        <f t="shared" si="141"/>
        <v>0</v>
      </c>
    </row>
    <row r="2972" spans="1:15" hidden="1" x14ac:dyDescent="0.3">
      <c r="A2972" s="18">
        <v>2023</v>
      </c>
      <c r="B2972" s="19" t="s">
        <v>16861</v>
      </c>
      <c r="C2972" s="19">
        <f t="shared" si="139"/>
        <v>22030</v>
      </c>
      <c r="D2972" s="19" t="s">
        <v>13350</v>
      </c>
      <c r="E2972" s="24" t="s">
        <v>16842</v>
      </c>
      <c r="F2972" s="18">
        <f t="shared" si="140"/>
        <v>4</v>
      </c>
      <c r="G2972" s="23" t="s">
        <v>11799</v>
      </c>
      <c r="H2972" s="23" t="s">
        <v>14213</v>
      </c>
      <c r="I2972" s="19" t="s">
        <v>11725</v>
      </c>
      <c r="J2972" s="49">
        <v>367155</v>
      </c>
      <c r="K2972" s="42">
        <v>0.10000136182266345</v>
      </c>
      <c r="L2972" s="49">
        <v>36716</v>
      </c>
      <c r="M2972" s="49">
        <v>403871</v>
      </c>
      <c r="N2972">
        <f>+VLOOKUP(C2972,'Thanh toán '!M$1335:N$6972,2,0)</f>
        <v>403871</v>
      </c>
      <c r="O2972" s="61">
        <f t="shared" si="141"/>
        <v>0</v>
      </c>
    </row>
    <row r="2973" spans="1:15" hidden="1" x14ac:dyDescent="0.3">
      <c r="A2973" s="18">
        <v>2023</v>
      </c>
      <c r="B2973" s="19" t="s">
        <v>16862</v>
      </c>
      <c r="C2973" s="19">
        <f t="shared" si="139"/>
        <v>22047</v>
      </c>
      <c r="D2973" s="19" t="s">
        <v>13350</v>
      </c>
      <c r="E2973" s="24" t="s">
        <v>16842</v>
      </c>
      <c r="F2973" s="18">
        <f t="shared" si="140"/>
        <v>4</v>
      </c>
      <c r="G2973" s="23" t="s">
        <v>12231</v>
      </c>
      <c r="H2973" s="23" t="s">
        <v>16863</v>
      </c>
      <c r="I2973" s="19" t="s">
        <v>12232</v>
      </c>
      <c r="J2973" s="49">
        <v>2343296</v>
      </c>
      <c r="K2973" s="42">
        <v>0.10000017069973234</v>
      </c>
      <c r="L2973" s="49">
        <v>234330</v>
      </c>
      <c r="M2973" s="49">
        <v>2577626</v>
      </c>
      <c r="N2973">
        <f>+VLOOKUP(C2973,'Thanh toán '!M$1335:N$6972,2,0)</f>
        <v>2577626</v>
      </c>
      <c r="O2973" s="61">
        <f t="shared" si="141"/>
        <v>0</v>
      </c>
    </row>
    <row r="2974" spans="1:15" hidden="1" x14ac:dyDescent="0.3">
      <c r="A2974" s="18">
        <v>2023</v>
      </c>
      <c r="B2974" s="19" t="s">
        <v>16864</v>
      </c>
      <c r="C2974" s="19">
        <f t="shared" si="139"/>
        <v>22048</v>
      </c>
      <c r="D2974" s="19" t="s">
        <v>13350</v>
      </c>
      <c r="E2974" s="24" t="s">
        <v>16842</v>
      </c>
      <c r="F2974" s="18">
        <f t="shared" si="140"/>
        <v>4</v>
      </c>
      <c r="G2974" s="23" t="s">
        <v>11860</v>
      </c>
      <c r="H2974" s="23" t="s">
        <v>13646</v>
      </c>
      <c r="I2974" s="19" t="s">
        <v>11719</v>
      </c>
      <c r="J2974" s="49">
        <v>960120</v>
      </c>
      <c r="K2974" s="42">
        <v>0.1</v>
      </c>
      <c r="L2974" s="49">
        <v>96012</v>
      </c>
      <c r="M2974" s="49">
        <v>1056132</v>
      </c>
      <c r="N2974">
        <f>+VLOOKUP(C2974,'Thanh toán '!M$1335:N$6972,2,0)</f>
        <v>1056132</v>
      </c>
      <c r="O2974" s="61">
        <f t="shared" si="141"/>
        <v>0</v>
      </c>
    </row>
    <row r="2975" spans="1:15" hidden="1" x14ac:dyDescent="0.3">
      <c r="A2975" s="18">
        <v>2023</v>
      </c>
      <c r="B2975" s="19" t="s">
        <v>16865</v>
      </c>
      <c r="C2975" s="19">
        <f t="shared" si="139"/>
        <v>22058</v>
      </c>
      <c r="D2975" s="19" t="s">
        <v>13350</v>
      </c>
      <c r="E2975" s="24" t="s">
        <v>16842</v>
      </c>
      <c r="F2975" s="18">
        <f t="shared" si="140"/>
        <v>4</v>
      </c>
      <c r="G2975" s="23" t="s">
        <v>12257</v>
      </c>
      <c r="H2975" s="23" t="s">
        <v>12257</v>
      </c>
      <c r="I2975" s="19" t="s">
        <v>12258</v>
      </c>
      <c r="J2975" s="49">
        <v>2167570</v>
      </c>
      <c r="K2975" s="42">
        <v>0.1</v>
      </c>
      <c r="L2975" s="49">
        <v>216757</v>
      </c>
      <c r="M2975" s="49">
        <v>2384327</v>
      </c>
      <c r="N2975">
        <f>+VLOOKUP(C2975,'Thanh toán '!M$1335:N$6972,2,0)</f>
        <v>2384327</v>
      </c>
      <c r="O2975" s="61">
        <f t="shared" si="141"/>
        <v>0</v>
      </c>
    </row>
    <row r="2976" spans="1:15" hidden="1" x14ac:dyDescent="0.3">
      <c r="A2976" s="18">
        <v>2023</v>
      </c>
      <c r="B2976" s="19" t="s">
        <v>16866</v>
      </c>
      <c r="C2976" s="19">
        <f t="shared" si="139"/>
        <v>22117</v>
      </c>
      <c r="D2976" s="19" t="s">
        <v>13350</v>
      </c>
      <c r="E2976" s="24" t="s">
        <v>16867</v>
      </c>
      <c r="F2976" s="18">
        <f t="shared" si="140"/>
        <v>4</v>
      </c>
      <c r="G2976" s="23" t="s">
        <v>11799</v>
      </c>
      <c r="H2976" s="23" t="s">
        <v>13436</v>
      </c>
      <c r="I2976" s="19" t="s">
        <v>11725</v>
      </c>
      <c r="J2976" s="49">
        <v>519120</v>
      </c>
      <c r="K2976" s="42">
        <v>0.1</v>
      </c>
      <c r="L2976" s="49">
        <v>51912</v>
      </c>
      <c r="M2976" s="49">
        <v>571032</v>
      </c>
      <c r="N2976">
        <f>+VLOOKUP(C2976,'Thanh toán '!M$1335:N$6972,2,0)</f>
        <v>571032</v>
      </c>
      <c r="O2976" s="61">
        <f t="shared" si="141"/>
        <v>0</v>
      </c>
    </row>
    <row r="2977" spans="1:15" hidden="1" x14ac:dyDescent="0.3">
      <c r="A2977" s="18">
        <v>2023</v>
      </c>
      <c r="B2977" s="19" t="s">
        <v>16868</v>
      </c>
      <c r="C2977" s="19">
        <f t="shared" si="139"/>
        <v>22118</v>
      </c>
      <c r="D2977" s="19" t="s">
        <v>13350</v>
      </c>
      <c r="E2977" s="24" t="s">
        <v>16867</v>
      </c>
      <c r="F2977" s="18">
        <f t="shared" si="140"/>
        <v>4</v>
      </c>
      <c r="G2977" s="23" t="s">
        <v>11799</v>
      </c>
      <c r="H2977" s="23" t="s">
        <v>15380</v>
      </c>
      <c r="I2977" s="19" t="s">
        <v>11725</v>
      </c>
      <c r="J2977" s="49">
        <v>867900</v>
      </c>
      <c r="K2977" s="42">
        <v>0.1</v>
      </c>
      <c r="L2977" s="49">
        <v>86790</v>
      </c>
      <c r="M2977" s="49">
        <v>954690</v>
      </c>
      <c r="N2977">
        <f>+VLOOKUP(C2977,'Thanh toán '!M$1335:N$6972,2,0)</f>
        <v>954690</v>
      </c>
      <c r="O2977" s="61">
        <f t="shared" si="141"/>
        <v>0</v>
      </c>
    </row>
    <row r="2978" spans="1:15" hidden="1" x14ac:dyDescent="0.3">
      <c r="A2978" s="43">
        <v>2023</v>
      </c>
      <c r="B2978" s="44" t="s">
        <v>16869</v>
      </c>
      <c r="C2978" s="19">
        <f t="shared" si="139"/>
        <v>22119</v>
      </c>
      <c r="D2978" s="44" t="s">
        <v>13350</v>
      </c>
      <c r="E2978" s="45" t="s">
        <v>16867</v>
      </c>
      <c r="F2978" s="18">
        <f t="shared" si="140"/>
        <v>4</v>
      </c>
      <c r="G2978" s="46" t="s">
        <v>11799</v>
      </c>
      <c r="H2978" s="46" t="s">
        <v>13988</v>
      </c>
      <c r="I2978" s="44" t="s">
        <v>11725</v>
      </c>
      <c r="J2978" s="50">
        <v>706310</v>
      </c>
      <c r="K2978" s="48">
        <v>0.1</v>
      </c>
      <c r="L2978" s="50">
        <v>70631</v>
      </c>
      <c r="M2978" s="50">
        <v>776941</v>
      </c>
      <c r="N2978">
        <f>+VLOOKUP(C2978,'Thanh toán '!M$1335:N$6972,2,0)</f>
        <v>776941</v>
      </c>
      <c r="O2978" s="61">
        <f t="shared" si="141"/>
        <v>0</v>
      </c>
    </row>
    <row r="2979" spans="1:15" hidden="1" x14ac:dyDescent="0.3">
      <c r="A2979" s="18">
        <v>2023</v>
      </c>
      <c r="B2979" s="19" t="s">
        <v>16870</v>
      </c>
      <c r="C2979" s="19">
        <f t="shared" si="139"/>
        <v>22120</v>
      </c>
      <c r="D2979" s="19" t="s">
        <v>13350</v>
      </c>
      <c r="E2979" s="24" t="s">
        <v>16867</v>
      </c>
      <c r="F2979" s="18">
        <f t="shared" si="140"/>
        <v>4</v>
      </c>
      <c r="G2979" s="23" t="s">
        <v>12513</v>
      </c>
      <c r="H2979" s="23" t="s">
        <v>12513</v>
      </c>
      <c r="I2979" s="19" t="s">
        <v>12514</v>
      </c>
      <c r="J2979" s="49">
        <v>1711965</v>
      </c>
      <c r="K2979" s="42">
        <v>0.10000029206204566</v>
      </c>
      <c r="L2979" s="49">
        <v>171197</v>
      </c>
      <c r="M2979" s="49">
        <v>1883162</v>
      </c>
      <c r="N2979">
        <f>+VLOOKUP(C2979,'Thanh toán '!M$1335:N$6972,2,0)</f>
        <v>1883162</v>
      </c>
      <c r="O2979" s="61">
        <f t="shared" si="141"/>
        <v>0</v>
      </c>
    </row>
    <row r="2980" spans="1:15" hidden="1" x14ac:dyDescent="0.3">
      <c r="A2980" s="18">
        <v>2023</v>
      </c>
      <c r="B2980" s="19" t="s">
        <v>16871</v>
      </c>
      <c r="C2980" s="19">
        <f t="shared" si="139"/>
        <v>22121</v>
      </c>
      <c r="D2980" s="19" t="s">
        <v>13350</v>
      </c>
      <c r="E2980" s="24" t="s">
        <v>16867</v>
      </c>
      <c r="F2980" s="18">
        <f t="shared" si="140"/>
        <v>4</v>
      </c>
      <c r="G2980" s="23" t="s">
        <v>11799</v>
      </c>
      <c r="H2980" s="23" t="s">
        <v>13436</v>
      </c>
      <c r="I2980" s="19" t="s">
        <v>11725</v>
      </c>
      <c r="J2980" s="49">
        <v>444738</v>
      </c>
      <c r="K2980" s="42">
        <v>0.10000044970297119</v>
      </c>
      <c r="L2980" s="49">
        <v>44474</v>
      </c>
      <c r="M2980" s="49">
        <v>489212</v>
      </c>
      <c r="N2980">
        <f>+VLOOKUP(C2980,'Thanh toán '!M$1335:N$6972,2,0)</f>
        <v>489212</v>
      </c>
      <c r="O2980" s="61">
        <f t="shared" si="141"/>
        <v>0</v>
      </c>
    </row>
    <row r="2981" spans="1:15" hidden="1" x14ac:dyDescent="0.3">
      <c r="A2981" s="18">
        <v>2023</v>
      </c>
      <c r="B2981" s="19" t="s">
        <v>16872</v>
      </c>
      <c r="C2981" s="19">
        <f t="shared" si="139"/>
        <v>22122</v>
      </c>
      <c r="D2981" s="19" t="s">
        <v>13350</v>
      </c>
      <c r="E2981" s="24" t="s">
        <v>16867</v>
      </c>
      <c r="F2981" s="18">
        <f t="shared" si="140"/>
        <v>4</v>
      </c>
      <c r="G2981" s="23" t="s">
        <v>11799</v>
      </c>
      <c r="H2981" s="23" t="s">
        <v>13440</v>
      </c>
      <c r="I2981" s="19" t="s">
        <v>11725</v>
      </c>
      <c r="J2981" s="49">
        <v>1657625</v>
      </c>
      <c r="K2981" s="42">
        <v>0.10000030163637735</v>
      </c>
      <c r="L2981" s="49">
        <v>165763</v>
      </c>
      <c r="M2981" s="49">
        <v>1823388</v>
      </c>
      <c r="N2981">
        <f>+VLOOKUP(C2981,'Thanh toán '!M$1335:N$6972,2,0)</f>
        <v>1823388</v>
      </c>
      <c r="O2981" s="61">
        <f t="shared" si="141"/>
        <v>0</v>
      </c>
    </row>
    <row r="2982" spans="1:15" hidden="1" x14ac:dyDescent="0.3">
      <c r="A2982" s="18">
        <v>2023</v>
      </c>
      <c r="B2982" s="19" t="s">
        <v>16873</v>
      </c>
      <c r="C2982" s="19">
        <f t="shared" si="139"/>
        <v>22123</v>
      </c>
      <c r="D2982" s="19" t="s">
        <v>13350</v>
      </c>
      <c r="E2982" s="24" t="s">
        <v>16867</v>
      </c>
      <c r="F2982" s="18">
        <f t="shared" si="140"/>
        <v>4</v>
      </c>
      <c r="G2982" s="23" t="s">
        <v>11799</v>
      </c>
      <c r="H2982" s="23" t="s">
        <v>13440</v>
      </c>
      <c r="I2982" s="19" t="s">
        <v>11725</v>
      </c>
      <c r="J2982" s="49">
        <v>519120</v>
      </c>
      <c r="K2982" s="42">
        <v>0.1</v>
      </c>
      <c r="L2982" s="49">
        <v>51912</v>
      </c>
      <c r="M2982" s="49">
        <v>571032</v>
      </c>
      <c r="N2982">
        <f>+VLOOKUP(C2982,'Thanh toán '!M$1335:N$6972,2,0)</f>
        <v>571032</v>
      </c>
      <c r="O2982" s="61">
        <f t="shared" si="141"/>
        <v>0</v>
      </c>
    </row>
    <row r="2983" spans="1:15" hidden="1" x14ac:dyDescent="0.3">
      <c r="A2983" s="18">
        <v>2023</v>
      </c>
      <c r="B2983" s="19" t="s">
        <v>16874</v>
      </c>
      <c r="C2983" s="19">
        <f t="shared" si="139"/>
        <v>22124</v>
      </c>
      <c r="D2983" s="19" t="s">
        <v>13350</v>
      </c>
      <c r="E2983" s="24" t="s">
        <v>16867</v>
      </c>
      <c r="F2983" s="18">
        <f t="shared" si="140"/>
        <v>4</v>
      </c>
      <c r="G2983" s="23" t="s">
        <v>11799</v>
      </c>
      <c r="H2983" s="23" t="s">
        <v>13735</v>
      </c>
      <c r="I2983" s="19" t="s">
        <v>11725</v>
      </c>
      <c r="J2983" s="49">
        <v>614128</v>
      </c>
      <c r="K2983" s="42">
        <v>0.10000032566500795</v>
      </c>
      <c r="L2983" s="49">
        <v>61413</v>
      </c>
      <c r="M2983" s="49">
        <v>675541</v>
      </c>
      <c r="N2983">
        <f>+VLOOKUP(C2983,'Thanh toán '!M$1335:N$6972,2,0)</f>
        <v>675541</v>
      </c>
      <c r="O2983" s="61">
        <f t="shared" si="141"/>
        <v>0</v>
      </c>
    </row>
    <row r="2984" spans="1:15" hidden="1" x14ac:dyDescent="0.3">
      <c r="A2984" s="18">
        <v>2023</v>
      </c>
      <c r="B2984" s="19" t="s">
        <v>16875</v>
      </c>
      <c r="C2984" s="19">
        <f t="shared" si="139"/>
        <v>22126</v>
      </c>
      <c r="D2984" s="19" t="s">
        <v>13350</v>
      </c>
      <c r="E2984" s="24" t="s">
        <v>16867</v>
      </c>
      <c r="F2984" s="18">
        <f t="shared" si="140"/>
        <v>4</v>
      </c>
      <c r="G2984" s="23" t="s">
        <v>12287</v>
      </c>
      <c r="H2984" s="23" t="s">
        <v>12287</v>
      </c>
      <c r="I2984" s="19" t="s">
        <v>12288</v>
      </c>
      <c r="J2984" s="49">
        <v>2414670</v>
      </c>
      <c r="K2984" s="42">
        <v>0.1</v>
      </c>
      <c r="L2984" s="49">
        <v>241467</v>
      </c>
      <c r="M2984" s="49">
        <v>2656137</v>
      </c>
      <c r="N2984">
        <f>+VLOOKUP(C2984,'Thanh toán '!M$1335:N$6972,2,0)</f>
        <v>2656137</v>
      </c>
      <c r="O2984" s="61">
        <f t="shared" si="141"/>
        <v>0</v>
      </c>
    </row>
    <row r="2985" spans="1:15" hidden="1" x14ac:dyDescent="0.3">
      <c r="A2985" s="18">
        <v>2023</v>
      </c>
      <c r="B2985" s="19" t="s">
        <v>16876</v>
      </c>
      <c r="C2985" s="19">
        <f t="shared" si="139"/>
        <v>22127</v>
      </c>
      <c r="D2985" s="19" t="s">
        <v>13350</v>
      </c>
      <c r="E2985" s="24" t="s">
        <v>16867</v>
      </c>
      <c r="F2985" s="18">
        <f t="shared" si="140"/>
        <v>4</v>
      </c>
      <c r="G2985" s="23" t="s">
        <v>12438</v>
      </c>
      <c r="H2985" s="23" t="s">
        <v>12438</v>
      </c>
      <c r="I2985" s="19" t="s">
        <v>12439</v>
      </c>
      <c r="J2985" s="49">
        <v>1730400</v>
      </c>
      <c r="K2985" s="42">
        <v>0.1</v>
      </c>
      <c r="L2985" s="49">
        <v>173040</v>
      </c>
      <c r="M2985" s="49">
        <v>1903440</v>
      </c>
      <c r="N2985">
        <f>+VLOOKUP(C2985,'Thanh toán '!M$1335:N$6972,2,0)</f>
        <v>1903440</v>
      </c>
      <c r="O2985" s="61">
        <f t="shared" si="141"/>
        <v>0</v>
      </c>
    </row>
    <row r="2986" spans="1:15" hidden="1" x14ac:dyDescent="0.3">
      <c r="A2986" s="18">
        <v>2023</v>
      </c>
      <c r="B2986" s="19" t="s">
        <v>16877</v>
      </c>
      <c r="C2986" s="19">
        <f t="shared" si="139"/>
        <v>22130</v>
      </c>
      <c r="D2986" s="19" t="s">
        <v>13350</v>
      </c>
      <c r="E2986" s="24" t="s">
        <v>16867</v>
      </c>
      <c r="F2986" s="18">
        <f t="shared" si="140"/>
        <v>4</v>
      </c>
      <c r="G2986" s="23" t="s">
        <v>12360</v>
      </c>
      <c r="H2986" s="23" t="s">
        <v>12360</v>
      </c>
      <c r="I2986" s="19" t="s">
        <v>12361</v>
      </c>
      <c r="J2986" s="49">
        <v>1730400</v>
      </c>
      <c r="K2986" s="42">
        <v>0.1</v>
      </c>
      <c r="L2986" s="49">
        <v>173040</v>
      </c>
      <c r="M2986" s="49">
        <v>1903440</v>
      </c>
      <c r="N2986">
        <f>+VLOOKUP(C2986,'Thanh toán '!M$1335:N$6972,2,0)</f>
        <v>1903440</v>
      </c>
      <c r="O2986" s="61">
        <f t="shared" si="141"/>
        <v>0</v>
      </c>
    </row>
    <row r="2987" spans="1:15" hidden="1" x14ac:dyDescent="0.3">
      <c r="A2987" s="18">
        <v>2023</v>
      </c>
      <c r="B2987" s="19" t="s">
        <v>16878</v>
      </c>
      <c r="C2987" s="19">
        <f t="shared" si="139"/>
        <v>22131</v>
      </c>
      <c r="D2987" s="19" t="s">
        <v>13350</v>
      </c>
      <c r="E2987" s="24" t="s">
        <v>16867</v>
      </c>
      <c r="F2987" s="18">
        <f t="shared" si="140"/>
        <v>4</v>
      </c>
      <c r="G2987" s="23" t="s">
        <v>11838</v>
      </c>
      <c r="H2987" s="23" t="s">
        <v>13939</v>
      </c>
      <c r="I2987" s="19" t="s">
        <v>11839</v>
      </c>
      <c r="J2987" s="49">
        <v>1009340</v>
      </c>
      <c r="K2987" s="42">
        <v>0.1</v>
      </c>
      <c r="L2987" s="49">
        <v>100934</v>
      </c>
      <c r="M2987" s="49">
        <v>1110274</v>
      </c>
      <c r="N2987">
        <f>+VLOOKUP(C2987,'Thanh toán '!M$1335:N$6972,2,0)</f>
        <v>1110274</v>
      </c>
      <c r="O2987" s="61">
        <f t="shared" si="141"/>
        <v>0</v>
      </c>
    </row>
    <row r="2988" spans="1:15" hidden="1" x14ac:dyDescent="0.3">
      <c r="A2988" s="18">
        <v>2023</v>
      </c>
      <c r="B2988" s="19" t="s">
        <v>16879</v>
      </c>
      <c r="C2988" s="19">
        <f t="shared" si="139"/>
        <v>22132</v>
      </c>
      <c r="D2988" s="19" t="s">
        <v>13350</v>
      </c>
      <c r="E2988" s="24" t="s">
        <v>16867</v>
      </c>
      <c r="F2988" s="18">
        <f t="shared" si="140"/>
        <v>4</v>
      </c>
      <c r="G2988" s="23" t="s">
        <v>12330</v>
      </c>
      <c r="H2988" s="23" t="s">
        <v>12330</v>
      </c>
      <c r="I2988" s="19" t="s">
        <v>12331</v>
      </c>
      <c r="J2988" s="49">
        <v>2124590</v>
      </c>
      <c r="K2988" s="42">
        <v>0.1</v>
      </c>
      <c r="L2988" s="49">
        <v>212459</v>
      </c>
      <c r="M2988" s="49">
        <v>2337049</v>
      </c>
      <c r="N2988">
        <f>+VLOOKUP(C2988,'Thanh toán '!M$1335:N$6972,2,0)</f>
        <v>2337049</v>
      </c>
      <c r="O2988" s="61">
        <f t="shared" si="141"/>
        <v>0</v>
      </c>
    </row>
    <row r="2989" spans="1:15" hidden="1" x14ac:dyDescent="0.3">
      <c r="A2989" s="18">
        <v>2023</v>
      </c>
      <c r="B2989" s="19" t="s">
        <v>16880</v>
      </c>
      <c r="C2989" s="19">
        <f t="shared" si="139"/>
        <v>22134</v>
      </c>
      <c r="D2989" s="19" t="s">
        <v>13350</v>
      </c>
      <c r="E2989" s="24" t="s">
        <v>16867</v>
      </c>
      <c r="F2989" s="18">
        <f t="shared" si="140"/>
        <v>4</v>
      </c>
      <c r="G2989" s="23" t="s">
        <v>11799</v>
      </c>
      <c r="H2989" s="23" t="s">
        <v>14355</v>
      </c>
      <c r="I2989" s="19" t="s">
        <v>11725</v>
      </c>
      <c r="J2989" s="49">
        <v>247226</v>
      </c>
      <c r="K2989" s="42">
        <v>0.10000161795280432</v>
      </c>
      <c r="L2989" s="49">
        <v>24723</v>
      </c>
      <c r="M2989" s="49">
        <v>271949</v>
      </c>
      <c r="N2989">
        <f>+VLOOKUP(C2989,'Thanh toán '!M$1335:N$6972,2,0)</f>
        <v>271949</v>
      </c>
      <c r="O2989" s="61">
        <f t="shared" si="141"/>
        <v>0</v>
      </c>
    </row>
    <row r="2990" spans="1:15" hidden="1" x14ac:dyDescent="0.3">
      <c r="A2990" s="18">
        <v>2023</v>
      </c>
      <c r="B2990" s="19" t="s">
        <v>16881</v>
      </c>
      <c r="C2990" s="19">
        <f t="shared" si="139"/>
        <v>22135</v>
      </c>
      <c r="D2990" s="19" t="s">
        <v>13350</v>
      </c>
      <c r="E2990" s="24" t="s">
        <v>16867</v>
      </c>
      <c r="F2990" s="18">
        <f t="shared" si="140"/>
        <v>4</v>
      </c>
      <c r="G2990" s="23" t="s">
        <v>11799</v>
      </c>
      <c r="H2990" s="23" t="s">
        <v>13399</v>
      </c>
      <c r="I2990" s="19" t="s">
        <v>11725</v>
      </c>
      <c r="J2990" s="49">
        <v>795757</v>
      </c>
      <c r="K2990" s="42">
        <v>0.10000037699951116</v>
      </c>
      <c r="L2990" s="49">
        <v>79576</v>
      </c>
      <c r="M2990" s="49">
        <v>875333</v>
      </c>
      <c r="N2990">
        <f>+VLOOKUP(C2990,'Thanh toán '!M$1335:N$6972,2,0)</f>
        <v>875333</v>
      </c>
      <c r="O2990" s="61">
        <f t="shared" si="141"/>
        <v>0</v>
      </c>
    </row>
    <row r="2991" spans="1:15" hidden="1" x14ac:dyDescent="0.3">
      <c r="A2991" s="18">
        <v>2023</v>
      </c>
      <c r="B2991" s="19" t="s">
        <v>16882</v>
      </c>
      <c r="C2991" s="19">
        <f t="shared" si="139"/>
        <v>22137</v>
      </c>
      <c r="D2991" s="19" t="s">
        <v>13350</v>
      </c>
      <c r="E2991" s="24" t="s">
        <v>16867</v>
      </c>
      <c r="F2991" s="18">
        <f t="shared" si="140"/>
        <v>4</v>
      </c>
      <c r="G2991" s="23" t="s">
        <v>12336</v>
      </c>
      <c r="H2991" s="23" t="s">
        <v>12336</v>
      </c>
      <c r="I2991" s="19" t="s">
        <v>12337</v>
      </c>
      <c r="J2991" s="49">
        <v>1900160</v>
      </c>
      <c r="K2991" s="42">
        <v>0.1</v>
      </c>
      <c r="L2991" s="49">
        <v>190016</v>
      </c>
      <c r="M2991" s="49">
        <v>2090176</v>
      </c>
      <c r="N2991">
        <f>+VLOOKUP(C2991,'Thanh toán '!M$1335:N$6972,2,0)</f>
        <v>2090176</v>
      </c>
      <c r="O2991" s="61">
        <f t="shared" si="141"/>
        <v>0</v>
      </c>
    </row>
    <row r="2992" spans="1:15" hidden="1" x14ac:dyDescent="0.3">
      <c r="A2992" s="18">
        <v>2023</v>
      </c>
      <c r="B2992" s="19" t="s">
        <v>16883</v>
      </c>
      <c r="C2992" s="19">
        <f t="shared" si="139"/>
        <v>22138</v>
      </c>
      <c r="D2992" s="19" t="s">
        <v>13350</v>
      </c>
      <c r="E2992" s="24" t="s">
        <v>16867</v>
      </c>
      <c r="F2992" s="18">
        <f t="shared" si="140"/>
        <v>4</v>
      </c>
      <c r="G2992" s="23" t="s">
        <v>12215</v>
      </c>
      <c r="H2992" s="23" t="s">
        <v>13891</v>
      </c>
      <c r="I2992" s="19" t="s">
        <v>12216</v>
      </c>
      <c r="J2992" s="49">
        <v>2369200</v>
      </c>
      <c r="K2992" s="42">
        <v>0.1</v>
      </c>
      <c r="L2992" s="49">
        <v>236920</v>
      </c>
      <c r="M2992" s="49">
        <v>2606120</v>
      </c>
      <c r="N2992">
        <f>+VLOOKUP(C2992,'Thanh toán '!M$1335:N$6972,2,0)</f>
        <v>2606120</v>
      </c>
      <c r="O2992" s="61">
        <f t="shared" si="141"/>
        <v>0</v>
      </c>
    </row>
    <row r="2993" spans="1:15" hidden="1" x14ac:dyDescent="0.3">
      <c r="A2993" s="18">
        <v>2023</v>
      </c>
      <c r="B2993" s="19" t="s">
        <v>16884</v>
      </c>
      <c r="C2993" s="19">
        <f t="shared" si="139"/>
        <v>22140</v>
      </c>
      <c r="D2993" s="19" t="s">
        <v>13350</v>
      </c>
      <c r="E2993" s="24" t="s">
        <v>16867</v>
      </c>
      <c r="F2993" s="18">
        <f t="shared" si="140"/>
        <v>4</v>
      </c>
      <c r="G2993" s="23" t="s">
        <v>12293</v>
      </c>
      <c r="H2993" s="23" t="s">
        <v>12293</v>
      </c>
      <c r="I2993" s="19" t="s">
        <v>12294</v>
      </c>
      <c r="J2993" s="49">
        <v>2225207</v>
      </c>
      <c r="K2993" s="42">
        <v>0.10000013481891797</v>
      </c>
      <c r="L2993" s="49">
        <v>222521</v>
      </c>
      <c r="M2993" s="49">
        <v>2447728</v>
      </c>
      <c r="N2993">
        <f>+VLOOKUP(C2993,'Thanh toán '!M$1335:N$6972,2,0)</f>
        <v>2447728</v>
      </c>
      <c r="O2993" s="61">
        <f t="shared" si="141"/>
        <v>0</v>
      </c>
    </row>
    <row r="2994" spans="1:15" hidden="1" x14ac:dyDescent="0.3">
      <c r="A2994" s="18">
        <v>2023</v>
      </c>
      <c r="B2994" s="19" t="s">
        <v>16885</v>
      </c>
      <c r="C2994" s="19">
        <f t="shared" si="139"/>
        <v>22141</v>
      </c>
      <c r="D2994" s="19" t="s">
        <v>13350</v>
      </c>
      <c r="E2994" s="24" t="s">
        <v>16867</v>
      </c>
      <c r="F2994" s="18">
        <f t="shared" si="140"/>
        <v>4</v>
      </c>
      <c r="G2994" s="23" t="s">
        <v>12312</v>
      </c>
      <c r="H2994" s="23" t="s">
        <v>12312</v>
      </c>
      <c r="I2994" s="19" t="s">
        <v>12313</v>
      </c>
      <c r="J2994" s="49">
        <v>865200</v>
      </c>
      <c r="K2994" s="42">
        <v>0.1</v>
      </c>
      <c r="L2994" s="49">
        <v>86520</v>
      </c>
      <c r="M2994" s="49">
        <v>951720</v>
      </c>
      <c r="N2994">
        <f>+VLOOKUP(C2994,'Thanh toán '!M$1335:N$6972,2,0)</f>
        <v>951720</v>
      </c>
      <c r="O2994" s="61">
        <f t="shared" si="141"/>
        <v>0</v>
      </c>
    </row>
    <row r="2995" spans="1:15" hidden="1" x14ac:dyDescent="0.3">
      <c r="A2995" s="18">
        <v>2023</v>
      </c>
      <c r="B2995" s="19" t="s">
        <v>16886</v>
      </c>
      <c r="C2995" s="19">
        <f t="shared" si="139"/>
        <v>22144</v>
      </c>
      <c r="D2995" s="19" t="s">
        <v>13350</v>
      </c>
      <c r="E2995" s="24" t="s">
        <v>16867</v>
      </c>
      <c r="F2995" s="18">
        <f t="shared" si="140"/>
        <v>4</v>
      </c>
      <c r="G2995" s="23" t="s">
        <v>12282</v>
      </c>
      <c r="H2995" s="23" t="s">
        <v>12282</v>
      </c>
      <c r="I2995" s="19" t="s">
        <v>12283</v>
      </c>
      <c r="J2995" s="49">
        <v>1703940</v>
      </c>
      <c r="K2995" s="42">
        <v>0.1</v>
      </c>
      <c r="L2995" s="49">
        <v>170394</v>
      </c>
      <c r="M2995" s="49">
        <v>1874334</v>
      </c>
      <c r="N2995">
        <f>+VLOOKUP(C2995,'Thanh toán '!M$1335:N$6972,2,0)</f>
        <v>1874334</v>
      </c>
      <c r="O2995" s="61">
        <f t="shared" si="141"/>
        <v>0</v>
      </c>
    </row>
    <row r="2996" spans="1:15" hidden="1" x14ac:dyDescent="0.3">
      <c r="A2996" s="18">
        <v>2023</v>
      </c>
      <c r="B2996" s="19" t="s">
        <v>16887</v>
      </c>
      <c r="C2996" s="19">
        <f t="shared" si="139"/>
        <v>22148</v>
      </c>
      <c r="D2996" s="19" t="s">
        <v>13350</v>
      </c>
      <c r="E2996" s="24" t="s">
        <v>16867</v>
      </c>
      <c r="F2996" s="18">
        <f t="shared" si="140"/>
        <v>4</v>
      </c>
      <c r="G2996" s="23" t="s">
        <v>12200</v>
      </c>
      <c r="H2996" s="23" t="s">
        <v>12200</v>
      </c>
      <c r="I2996" s="19" t="s">
        <v>12201</v>
      </c>
      <c r="J2996" s="49">
        <v>1289400</v>
      </c>
      <c r="K2996" s="42">
        <v>0.1</v>
      </c>
      <c r="L2996" s="49">
        <v>128940</v>
      </c>
      <c r="M2996" s="49">
        <v>1418340</v>
      </c>
      <c r="N2996">
        <f>+VLOOKUP(C2996,'Thanh toán '!M$1335:N$6972,2,0)</f>
        <v>1418340</v>
      </c>
      <c r="O2996" s="61">
        <f t="shared" si="141"/>
        <v>0</v>
      </c>
    </row>
    <row r="2997" spans="1:15" hidden="1" x14ac:dyDescent="0.3">
      <c r="A2997" s="18">
        <v>2023</v>
      </c>
      <c r="B2997" s="19" t="s">
        <v>16888</v>
      </c>
      <c r="C2997" s="19">
        <f t="shared" si="139"/>
        <v>22191</v>
      </c>
      <c r="D2997" s="19" t="s">
        <v>13350</v>
      </c>
      <c r="E2997" s="24" t="s">
        <v>16889</v>
      </c>
      <c r="F2997" s="18">
        <f t="shared" si="140"/>
        <v>4</v>
      </c>
      <c r="G2997" s="23" t="s">
        <v>11768</v>
      </c>
      <c r="H2997" s="23" t="s">
        <v>11768</v>
      </c>
      <c r="I2997" s="19" t="s">
        <v>11769</v>
      </c>
      <c r="J2997" s="49">
        <v>3401780</v>
      </c>
      <c r="K2997" s="42">
        <v>0.1</v>
      </c>
      <c r="L2997" s="49">
        <v>340178</v>
      </c>
      <c r="M2997" s="49">
        <v>3741958</v>
      </c>
      <c r="N2997">
        <f>+VLOOKUP(C2997,'Thanh toán '!M$1335:N$6972,2,0)</f>
        <v>3741958</v>
      </c>
      <c r="O2997" s="61">
        <f t="shared" si="141"/>
        <v>0</v>
      </c>
    </row>
    <row r="2998" spans="1:15" hidden="1" x14ac:dyDescent="0.3">
      <c r="A2998" s="18">
        <v>2023</v>
      </c>
      <c r="B2998" s="19" t="s">
        <v>16890</v>
      </c>
      <c r="C2998" s="19">
        <f t="shared" si="139"/>
        <v>22192</v>
      </c>
      <c r="D2998" s="19" t="s">
        <v>13350</v>
      </c>
      <c r="E2998" s="24" t="s">
        <v>16889</v>
      </c>
      <c r="F2998" s="18">
        <f t="shared" si="140"/>
        <v>4</v>
      </c>
      <c r="G2998" s="23" t="s">
        <v>11768</v>
      </c>
      <c r="H2998" s="23" t="s">
        <v>11768</v>
      </c>
      <c r="I2998" s="19" t="s">
        <v>11769</v>
      </c>
      <c r="J2998" s="49">
        <v>865200</v>
      </c>
      <c r="K2998" s="42">
        <v>0.1</v>
      </c>
      <c r="L2998" s="49">
        <v>86520</v>
      </c>
      <c r="M2998" s="49">
        <v>951720</v>
      </c>
      <c r="N2998">
        <f>+VLOOKUP(C2998,'Thanh toán '!M$1335:N$6972,2,0)</f>
        <v>951720</v>
      </c>
      <c r="O2998" s="61">
        <f t="shared" si="141"/>
        <v>0</v>
      </c>
    </row>
    <row r="2999" spans="1:15" hidden="1" x14ac:dyDescent="0.3">
      <c r="A2999" s="43">
        <v>2023</v>
      </c>
      <c r="B2999" s="44" t="s">
        <v>16891</v>
      </c>
      <c r="C2999" s="19">
        <f t="shared" si="139"/>
        <v>22194</v>
      </c>
      <c r="D2999" s="44" t="s">
        <v>13350</v>
      </c>
      <c r="E2999" s="45" t="s">
        <v>16889</v>
      </c>
      <c r="F2999" s="18">
        <f t="shared" si="140"/>
        <v>4</v>
      </c>
      <c r="G2999" s="46" t="s">
        <v>11799</v>
      </c>
      <c r="H2999" s="46" t="s">
        <v>14244</v>
      </c>
      <c r="I2999" s="44" t="s">
        <v>11725</v>
      </c>
      <c r="J2999" s="50">
        <v>1886927</v>
      </c>
      <c r="K2999" s="48">
        <v>0.10000015898866252</v>
      </c>
      <c r="L2999" s="50">
        <v>188693</v>
      </c>
      <c r="M2999" s="50">
        <v>2075620</v>
      </c>
      <c r="N2999">
        <f>+VLOOKUP(C2999,'Thanh toán '!M$1335:N$6972,2,0)</f>
        <v>2075620</v>
      </c>
      <c r="O2999" s="61">
        <f t="shared" si="141"/>
        <v>0</v>
      </c>
    </row>
    <row r="3000" spans="1:15" hidden="1" x14ac:dyDescent="0.3">
      <c r="A3000" s="18">
        <v>2023</v>
      </c>
      <c r="B3000" s="19" t="s">
        <v>16892</v>
      </c>
      <c r="C3000" s="19">
        <f t="shared" si="139"/>
        <v>22195</v>
      </c>
      <c r="D3000" s="19" t="s">
        <v>13350</v>
      </c>
      <c r="E3000" s="24" t="s">
        <v>16889</v>
      </c>
      <c r="F3000" s="18">
        <f t="shared" si="140"/>
        <v>4</v>
      </c>
      <c r="G3000" s="23" t="s">
        <v>11799</v>
      </c>
      <c r="H3000" s="23" t="s">
        <v>13682</v>
      </c>
      <c r="I3000" s="19" t="s">
        <v>11725</v>
      </c>
      <c r="J3000" s="49">
        <v>772236</v>
      </c>
      <c r="K3000" s="42">
        <v>0.10000051797636991</v>
      </c>
      <c r="L3000" s="49">
        <v>77224</v>
      </c>
      <c r="M3000" s="49">
        <v>849460</v>
      </c>
      <c r="N3000">
        <f>+VLOOKUP(C3000,'Thanh toán '!M$1335:N$6972,2,0)</f>
        <v>849460</v>
      </c>
      <c r="O3000" s="61">
        <f t="shared" si="141"/>
        <v>0</v>
      </c>
    </row>
    <row r="3001" spans="1:15" hidden="1" x14ac:dyDescent="0.3">
      <c r="A3001" s="18">
        <v>2023</v>
      </c>
      <c r="B3001" s="19" t="s">
        <v>16893</v>
      </c>
      <c r="C3001" s="19">
        <f t="shared" si="139"/>
        <v>22196</v>
      </c>
      <c r="D3001" s="19" t="s">
        <v>13350</v>
      </c>
      <c r="E3001" s="24" t="s">
        <v>16889</v>
      </c>
      <c r="F3001" s="18">
        <f t="shared" si="140"/>
        <v>4</v>
      </c>
      <c r="G3001" s="23" t="s">
        <v>11799</v>
      </c>
      <c r="H3001" s="23" t="s">
        <v>16366</v>
      </c>
      <c r="I3001" s="19" t="s">
        <v>11725</v>
      </c>
      <c r="J3001" s="49">
        <v>489288</v>
      </c>
      <c r="K3001" s="42">
        <v>0.10000040875721457</v>
      </c>
      <c r="L3001" s="49">
        <v>48929</v>
      </c>
      <c r="M3001" s="49">
        <v>538217</v>
      </c>
      <c r="N3001">
        <f>+VLOOKUP(C3001,'Thanh toán '!M$1335:N$6972,2,0)</f>
        <v>538217</v>
      </c>
      <c r="O3001" s="61">
        <f t="shared" si="141"/>
        <v>0</v>
      </c>
    </row>
    <row r="3002" spans="1:15" hidden="1" x14ac:dyDescent="0.3">
      <c r="A3002" s="18">
        <v>2023</v>
      </c>
      <c r="B3002" s="19" t="s">
        <v>16894</v>
      </c>
      <c r="C3002" s="19">
        <f t="shared" si="139"/>
        <v>22197</v>
      </c>
      <c r="D3002" s="19" t="s">
        <v>13350</v>
      </c>
      <c r="E3002" s="24" t="s">
        <v>16889</v>
      </c>
      <c r="F3002" s="18">
        <f t="shared" si="140"/>
        <v>4</v>
      </c>
      <c r="G3002" s="23" t="s">
        <v>11799</v>
      </c>
      <c r="H3002" s="23" t="s">
        <v>14081</v>
      </c>
      <c r="I3002" s="19" t="s">
        <v>11725</v>
      </c>
      <c r="J3002" s="49">
        <v>833585</v>
      </c>
      <c r="K3002" s="42">
        <v>0.1000005998188547</v>
      </c>
      <c r="L3002" s="49">
        <v>83359</v>
      </c>
      <c r="M3002" s="49">
        <v>916944</v>
      </c>
      <c r="N3002">
        <f>+VLOOKUP(C3002,'Thanh toán '!M$1335:N$6972,2,0)</f>
        <v>916944</v>
      </c>
      <c r="O3002" s="61">
        <f t="shared" si="141"/>
        <v>0</v>
      </c>
    </row>
    <row r="3003" spans="1:15" hidden="1" x14ac:dyDescent="0.3">
      <c r="A3003" s="18">
        <v>2023</v>
      </c>
      <c r="B3003" s="19" t="s">
        <v>16895</v>
      </c>
      <c r="C3003" s="19">
        <f t="shared" si="139"/>
        <v>22198</v>
      </c>
      <c r="D3003" s="19" t="s">
        <v>13350</v>
      </c>
      <c r="E3003" s="24" t="s">
        <v>16889</v>
      </c>
      <c r="F3003" s="18">
        <f t="shared" si="140"/>
        <v>4</v>
      </c>
      <c r="G3003" s="23" t="s">
        <v>11799</v>
      </c>
      <c r="H3003" s="23" t="s">
        <v>13700</v>
      </c>
      <c r="I3003" s="19" t="s">
        <v>11725</v>
      </c>
      <c r="J3003" s="49">
        <v>852300</v>
      </c>
      <c r="K3003" s="42">
        <v>0.1</v>
      </c>
      <c r="L3003" s="49">
        <v>85230</v>
      </c>
      <c r="M3003" s="49">
        <v>937530</v>
      </c>
      <c r="N3003">
        <f>+VLOOKUP(C3003,'Thanh toán '!M$1335:N$6972,2,0)</f>
        <v>937530</v>
      </c>
      <c r="O3003" s="61">
        <f t="shared" si="141"/>
        <v>0</v>
      </c>
    </row>
    <row r="3004" spans="1:15" hidden="1" x14ac:dyDescent="0.3">
      <c r="A3004" s="18">
        <v>2023</v>
      </c>
      <c r="B3004" s="19" t="s">
        <v>16896</v>
      </c>
      <c r="C3004" s="19">
        <f t="shared" si="139"/>
        <v>22201</v>
      </c>
      <c r="D3004" s="19" t="s">
        <v>13350</v>
      </c>
      <c r="E3004" s="24" t="s">
        <v>16889</v>
      </c>
      <c r="F3004" s="18">
        <f t="shared" si="140"/>
        <v>4</v>
      </c>
      <c r="G3004" s="23" t="s">
        <v>11799</v>
      </c>
      <c r="H3004" s="23" t="s">
        <v>13547</v>
      </c>
      <c r="I3004" s="19" t="s">
        <v>11725</v>
      </c>
      <c r="J3004" s="49">
        <v>367155</v>
      </c>
      <c r="K3004" s="42">
        <v>0.10000136182266345</v>
      </c>
      <c r="L3004" s="49">
        <v>36716</v>
      </c>
      <c r="M3004" s="49">
        <v>403871</v>
      </c>
      <c r="N3004">
        <f>+VLOOKUP(C3004,'Thanh toán '!M$1335:N$6972,2,0)</f>
        <v>403871</v>
      </c>
      <c r="O3004" s="61">
        <f t="shared" si="141"/>
        <v>0</v>
      </c>
    </row>
    <row r="3005" spans="1:15" hidden="1" x14ac:dyDescent="0.3">
      <c r="A3005" s="18">
        <v>2023</v>
      </c>
      <c r="B3005" s="19" t="s">
        <v>16897</v>
      </c>
      <c r="C3005" s="19">
        <f t="shared" si="139"/>
        <v>22202</v>
      </c>
      <c r="D3005" s="19" t="s">
        <v>13350</v>
      </c>
      <c r="E3005" s="24" t="s">
        <v>16889</v>
      </c>
      <c r="F3005" s="18">
        <f t="shared" si="140"/>
        <v>4</v>
      </c>
      <c r="G3005" s="23" t="s">
        <v>11799</v>
      </c>
      <c r="H3005" s="23" t="s">
        <v>13491</v>
      </c>
      <c r="I3005" s="19" t="s">
        <v>11725</v>
      </c>
      <c r="J3005" s="49">
        <v>637788</v>
      </c>
      <c r="K3005" s="42">
        <v>0.10000031358382409</v>
      </c>
      <c r="L3005" s="49">
        <v>63779</v>
      </c>
      <c r="M3005" s="49">
        <v>701567</v>
      </c>
      <c r="N3005">
        <f>+VLOOKUP(C3005,'Thanh toán '!M$1335:N$6972,2,0)</f>
        <v>701567</v>
      </c>
      <c r="O3005" s="61">
        <f t="shared" si="141"/>
        <v>0</v>
      </c>
    </row>
    <row r="3006" spans="1:15" hidden="1" x14ac:dyDescent="0.3">
      <c r="A3006" s="18">
        <v>2023</v>
      </c>
      <c r="B3006" s="19" t="s">
        <v>16898</v>
      </c>
      <c r="C3006" s="19">
        <f t="shared" si="139"/>
        <v>22203</v>
      </c>
      <c r="D3006" s="19" t="s">
        <v>13350</v>
      </c>
      <c r="E3006" s="24" t="s">
        <v>16889</v>
      </c>
      <c r="F3006" s="18">
        <f t="shared" si="140"/>
        <v>4</v>
      </c>
      <c r="G3006" s="23" t="s">
        <v>11799</v>
      </c>
      <c r="H3006" s="23" t="s">
        <v>13405</v>
      </c>
      <c r="I3006" s="19" t="s">
        <v>11725</v>
      </c>
      <c r="J3006" s="49">
        <v>960491</v>
      </c>
      <c r="K3006" s="42">
        <v>9.9999895886583007E-2</v>
      </c>
      <c r="L3006" s="49">
        <v>96049</v>
      </c>
      <c r="M3006" s="49">
        <v>1056540</v>
      </c>
      <c r="N3006">
        <f>+VLOOKUP(C3006,'Thanh toán '!M$1335:N$6972,2,0)</f>
        <v>1056540</v>
      </c>
      <c r="O3006" s="61">
        <f t="shared" si="141"/>
        <v>0</v>
      </c>
    </row>
    <row r="3007" spans="1:15" hidden="1" x14ac:dyDescent="0.3">
      <c r="A3007" s="18">
        <v>2023</v>
      </c>
      <c r="B3007" s="19" t="s">
        <v>16899</v>
      </c>
      <c r="C3007" s="19">
        <f t="shared" si="139"/>
        <v>22205</v>
      </c>
      <c r="D3007" s="19" t="s">
        <v>13350</v>
      </c>
      <c r="E3007" s="24" t="s">
        <v>16889</v>
      </c>
      <c r="F3007" s="18">
        <f t="shared" si="140"/>
        <v>4</v>
      </c>
      <c r="G3007" s="23" t="s">
        <v>11799</v>
      </c>
      <c r="H3007" s="23" t="s">
        <v>13997</v>
      </c>
      <c r="I3007" s="19" t="s">
        <v>11725</v>
      </c>
      <c r="J3007" s="49">
        <v>150546</v>
      </c>
      <c r="K3007" s="42">
        <v>0.10000265699520412</v>
      </c>
      <c r="L3007" s="49">
        <v>15055</v>
      </c>
      <c r="M3007" s="49">
        <v>165601</v>
      </c>
      <c r="N3007">
        <f>+VLOOKUP(C3007,'Thanh toán '!M$1335:N$6972,2,0)</f>
        <v>165601</v>
      </c>
      <c r="O3007" s="61">
        <f t="shared" si="141"/>
        <v>0</v>
      </c>
    </row>
    <row r="3008" spans="1:15" hidden="1" x14ac:dyDescent="0.3">
      <c r="A3008" s="18">
        <v>2023</v>
      </c>
      <c r="B3008" s="19" t="s">
        <v>16900</v>
      </c>
      <c r="C3008" s="19">
        <f t="shared" si="139"/>
        <v>22208</v>
      </c>
      <c r="D3008" s="19" t="s">
        <v>13350</v>
      </c>
      <c r="E3008" s="24" t="s">
        <v>16889</v>
      </c>
      <c r="F3008" s="18">
        <f t="shared" si="140"/>
        <v>4</v>
      </c>
      <c r="G3008" s="23" t="s">
        <v>12164</v>
      </c>
      <c r="H3008" s="23" t="s">
        <v>14236</v>
      </c>
      <c r="I3008" s="19" t="s">
        <v>12165</v>
      </c>
      <c r="J3008" s="49">
        <v>1236130</v>
      </c>
      <c r="K3008" s="42">
        <v>0.1</v>
      </c>
      <c r="L3008" s="49">
        <v>123613</v>
      </c>
      <c r="M3008" s="49">
        <v>1359743</v>
      </c>
      <c r="N3008">
        <f>+VLOOKUP(C3008,'Thanh toán '!M$1335:N$6972,2,0)</f>
        <v>1359743</v>
      </c>
      <c r="O3008" s="61">
        <f t="shared" si="141"/>
        <v>0</v>
      </c>
    </row>
    <row r="3009" spans="1:15" hidden="1" x14ac:dyDescent="0.3">
      <c r="A3009" s="18">
        <v>2023</v>
      </c>
      <c r="B3009" s="19" t="s">
        <v>16901</v>
      </c>
      <c r="C3009" s="19">
        <f t="shared" si="139"/>
        <v>22209</v>
      </c>
      <c r="D3009" s="19" t="s">
        <v>13350</v>
      </c>
      <c r="E3009" s="24" t="s">
        <v>16889</v>
      </c>
      <c r="F3009" s="18">
        <f t="shared" si="140"/>
        <v>4</v>
      </c>
      <c r="G3009" s="23" t="s">
        <v>12170</v>
      </c>
      <c r="H3009" s="23" t="s">
        <v>12170</v>
      </c>
      <c r="I3009" s="19" t="s">
        <v>12171</v>
      </c>
      <c r="J3009" s="49">
        <v>1419493</v>
      </c>
      <c r="K3009" s="42">
        <v>9.9999788656935956E-2</v>
      </c>
      <c r="L3009" s="49">
        <v>141949</v>
      </c>
      <c r="M3009" s="49">
        <v>1561442</v>
      </c>
      <c r="N3009">
        <f>+VLOOKUP(C3009,'Thanh toán '!M$1335:N$6972,2,0)</f>
        <v>1561442</v>
      </c>
      <c r="O3009" s="61">
        <f t="shared" si="141"/>
        <v>0</v>
      </c>
    </row>
    <row r="3010" spans="1:15" hidden="1" x14ac:dyDescent="0.3">
      <c r="A3010" s="18">
        <v>2023</v>
      </c>
      <c r="B3010" s="19" t="s">
        <v>16902</v>
      </c>
      <c r="C3010" s="19">
        <f t="shared" si="139"/>
        <v>22215</v>
      </c>
      <c r="D3010" s="19" t="s">
        <v>13350</v>
      </c>
      <c r="E3010" s="24" t="s">
        <v>16903</v>
      </c>
      <c r="F3010" s="18">
        <f t="shared" si="140"/>
        <v>4</v>
      </c>
      <c r="G3010" s="23" t="s">
        <v>11799</v>
      </c>
      <c r="H3010" s="23" t="s">
        <v>13631</v>
      </c>
      <c r="I3010" s="19" t="s">
        <v>11725</v>
      </c>
      <c r="J3010" s="49">
        <v>266538</v>
      </c>
      <c r="K3010" s="42">
        <v>0.1000007503620497</v>
      </c>
      <c r="L3010" s="49">
        <v>26654</v>
      </c>
      <c r="M3010" s="49">
        <v>293192</v>
      </c>
      <c r="N3010">
        <f>+VLOOKUP(C3010,'Thanh toán '!M$1335:N$6972,2,0)</f>
        <v>293192</v>
      </c>
      <c r="O3010" s="61">
        <f t="shared" si="141"/>
        <v>0</v>
      </c>
    </row>
    <row r="3011" spans="1:15" hidden="1" x14ac:dyDescent="0.3">
      <c r="A3011" s="18">
        <v>2023</v>
      </c>
      <c r="B3011" s="19" t="s">
        <v>16904</v>
      </c>
      <c r="C3011" s="19">
        <f t="shared" si="139"/>
        <v>22217</v>
      </c>
      <c r="D3011" s="19" t="s">
        <v>13350</v>
      </c>
      <c r="E3011" s="24" t="s">
        <v>16903</v>
      </c>
      <c r="F3011" s="18">
        <f t="shared" si="140"/>
        <v>4</v>
      </c>
      <c r="G3011" s="23" t="s">
        <v>11799</v>
      </c>
      <c r="H3011" s="23" t="s">
        <v>13629</v>
      </c>
      <c r="I3011" s="19" t="s">
        <v>11725</v>
      </c>
      <c r="J3011" s="49">
        <v>622160</v>
      </c>
      <c r="K3011" s="42">
        <v>0.1</v>
      </c>
      <c r="L3011" s="49">
        <v>62216</v>
      </c>
      <c r="M3011" s="49">
        <v>684376</v>
      </c>
      <c r="N3011">
        <f>+VLOOKUP(C3011,'Thanh toán '!M$1335:N$6972,2,0)</f>
        <v>684376</v>
      </c>
      <c r="O3011" s="61">
        <f t="shared" si="141"/>
        <v>0</v>
      </c>
    </row>
    <row r="3012" spans="1:15" hidden="1" x14ac:dyDescent="0.3">
      <c r="A3012" s="18">
        <v>2023</v>
      </c>
      <c r="B3012" s="19" t="s">
        <v>16905</v>
      </c>
      <c r="C3012" s="19">
        <f t="shared" si="139"/>
        <v>22221</v>
      </c>
      <c r="D3012" s="19" t="s">
        <v>13350</v>
      </c>
      <c r="E3012" s="24" t="s">
        <v>16903</v>
      </c>
      <c r="F3012" s="18">
        <f t="shared" si="140"/>
        <v>4</v>
      </c>
      <c r="G3012" s="23" t="s">
        <v>12357</v>
      </c>
      <c r="H3012" s="23" t="s">
        <v>12357</v>
      </c>
      <c r="I3012" s="19" t="s">
        <v>12358</v>
      </c>
      <c r="J3012" s="49">
        <v>2124590</v>
      </c>
      <c r="K3012" s="42">
        <v>0.1</v>
      </c>
      <c r="L3012" s="49">
        <v>212459</v>
      </c>
      <c r="M3012" s="49">
        <v>2337049</v>
      </c>
      <c r="N3012">
        <f>+VLOOKUP(C3012,'Thanh toán '!M$1335:N$6972,2,0)</f>
        <v>2337049</v>
      </c>
      <c r="O3012" s="61">
        <f t="shared" si="141"/>
        <v>0</v>
      </c>
    </row>
    <row r="3013" spans="1:15" hidden="1" x14ac:dyDescent="0.3">
      <c r="A3013" s="18">
        <v>2023</v>
      </c>
      <c r="B3013" s="19" t="s">
        <v>16906</v>
      </c>
      <c r="C3013" s="19">
        <f t="shared" si="139"/>
        <v>22222</v>
      </c>
      <c r="D3013" s="19" t="s">
        <v>13350</v>
      </c>
      <c r="E3013" s="24" t="s">
        <v>16903</v>
      </c>
      <c r="F3013" s="18">
        <f t="shared" si="140"/>
        <v>4</v>
      </c>
      <c r="G3013" s="23" t="s">
        <v>11860</v>
      </c>
      <c r="H3013" s="23" t="s">
        <v>16445</v>
      </c>
      <c r="I3013" s="19" t="s">
        <v>11719</v>
      </c>
      <c r="J3013" s="49">
        <v>1989925</v>
      </c>
      <c r="K3013" s="42">
        <v>0.10000025126575122</v>
      </c>
      <c r="L3013" s="49">
        <v>198993</v>
      </c>
      <c r="M3013" s="49">
        <v>2188918</v>
      </c>
      <c r="N3013">
        <f>+VLOOKUP(C3013,'Thanh toán '!M$1335:N$6972,2,0)</f>
        <v>2188918</v>
      </c>
      <c r="O3013" s="61">
        <f t="shared" si="141"/>
        <v>0</v>
      </c>
    </row>
    <row r="3014" spans="1:15" hidden="1" x14ac:dyDescent="0.3">
      <c r="A3014" s="18">
        <v>2023</v>
      </c>
      <c r="B3014" s="19" t="s">
        <v>16907</v>
      </c>
      <c r="C3014" s="19">
        <f t="shared" ref="C3014:C3077" si="142">+B3014*1</f>
        <v>22223</v>
      </c>
      <c r="D3014" s="19" t="s">
        <v>13350</v>
      </c>
      <c r="E3014" s="24" t="s">
        <v>16903</v>
      </c>
      <c r="F3014" s="18">
        <f t="shared" ref="F3014:F3077" si="143">+MONTH(E3014)</f>
        <v>4</v>
      </c>
      <c r="G3014" s="23" t="s">
        <v>11799</v>
      </c>
      <c r="H3014" s="23" t="s">
        <v>13679</v>
      </c>
      <c r="I3014" s="19" t="s">
        <v>11725</v>
      </c>
      <c r="J3014" s="49">
        <v>664523</v>
      </c>
      <c r="K3014" s="42">
        <v>9.9999548548357242E-2</v>
      </c>
      <c r="L3014" s="49">
        <v>66452</v>
      </c>
      <c r="M3014" s="49">
        <v>730975</v>
      </c>
      <c r="N3014">
        <f>+VLOOKUP(C3014,'Thanh toán '!M$1335:N$6972,2,0)</f>
        <v>730975</v>
      </c>
      <c r="O3014" s="61">
        <f t="shared" ref="O3014:O3077" si="144">+N3014-M3014</f>
        <v>0</v>
      </c>
    </row>
    <row r="3015" spans="1:15" hidden="1" x14ac:dyDescent="0.3">
      <c r="A3015" s="18">
        <v>2023</v>
      </c>
      <c r="B3015" s="19" t="s">
        <v>16908</v>
      </c>
      <c r="C3015" s="19">
        <f t="shared" si="142"/>
        <v>22224</v>
      </c>
      <c r="D3015" s="19" t="s">
        <v>13350</v>
      </c>
      <c r="E3015" s="24" t="s">
        <v>16903</v>
      </c>
      <c r="F3015" s="18">
        <f t="shared" si="143"/>
        <v>4</v>
      </c>
      <c r="G3015" s="23" t="s">
        <v>11799</v>
      </c>
      <c r="H3015" s="23" t="s">
        <v>14227</v>
      </c>
      <c r="I3015" s="19" t="s">
        <v>11725</v>
      </c>
      <c r="J3015" s="49">
        <v>1358526</v>
      </c>
      <c r="K3015" s="42">
        <v>0.10000029443676456</v>
      </c>
      <c r="L3015" s="49">
        <v>135853</v>
      </c>
      <c r="M3015" s="49">
        <v>1494379</v>
      </c>
      <c r="N3015">
        <f>+VLOOKUP(C3015,'Thanh toán '!M$1335:N$6972,2,0)</f>
        <v>1494379</v>
      </c>
      <c r="O3015" s="61">
        <f t="shared" si="144"/>
        <v>0</v>
      </c>
    </row>
    <row r="3016" spans="1:15" hidden="1" x14ac:dyDescent="0.3">
      <c r="A3016" s="18">
        <v>2023</v>
      </c>
      <c r="B3016" s="19" t="s">
        <v>16909</v>
      </c>
      <c r="C3016" s="19">
        <f t="shared" si="142"/>
        <v>22225</v>
      </c>
      <c r="D3016" s="19" t="s">
        <v>13350</v>
      </c>
      <c r="E3016" s="24" t="s">
        <v>16903</v>
      </c>
      <c r="F3016" s="18">
        <f t="shared" si="143"/>
        <v>4</v>
      </c>
      <c r="G3016" s="23" t="s">
        <v>11799</v>
      </c>
      <c r="H3016" s="23" t="s">
        <v>13688</v>
      </c>
      <c r="I3016" s="19" t="s">
        <v>11725</v>
      </c>
      <c r="J3016" s="49">
        <v>438900</v>
      </c>
      <c r="K3016" s="42">
        <v>0.1</v>
      </c>
      <c r="L3016" s="49">
        <v>43890</v>
      </c>
      <c r="M3016" s="49">
        <v>482790</v>
      </c>
      <c r="N3016">
        <f>+VLOOKUP(C3016,'Thanh toán '!M$1335:N$6972,2,0)</f>
        <v>482790</v>
      </c>
      <c r="O3016" s="61">
        <f t="shared" si="144"/>
        <v>0</v>
      </c>
    </row>
    <row r="3017" spans="1:15" hidden="1" x14ac:dyDescent="0.3">
      <c r="A3017" s="18">
        <v>2023</v>
      </c>
      <c r="B3017" s="19" t="s">
        <v>16910</v>
      </c>
      <c r="C3017" s="19">
        <f t="shared" si="142"/>
        <v>22228</v>
      </c>
      <c r="D3017" s="19" t="s">
        <v>13350</v>
      </c>
      <c r="E3017" s="24" t="s">
        <v>16903</v>
      </c>
      <c r="F3017" s="18">
        <f t="shared" si="143"/>
        <v>4</v>
      </c>
      <c r="G3017" s="23" t="s">
        <v>12403</v>
      </c>
      <c r="H3017" s="23" t="s">
        <v>12403</v>
      </c>
      <c r="I3017" s="19" t="s">
        <v>12404</v>
      </c>
      <c r="J3017" s="49">
        <v>1541380</v>
      </c>
      <c r="K3017" s="42">
        <v>0.1</v>
      </c>
      <c r="L3017" s="49">
        <v>154138</v>
      </c>
      <c r="M3017" s="49">
        <v>1695518</v>
      </c>
      <c r="N3017">
        <f>+VLOOKUP(C3017,'Thanh toán '!M$1335:N$6972,2,0)</f>
        <v>1695518</v>
      </c>
      <c r="O3017" s="61">
        <f t="shared" si="144"/>
        <v>0</v>
      </c>
    </row>
    <row r="3018" spans="1:15" hidden="1" x14ac:dyDescent="0.3">
      <c r="A3018" s="18">
        <v>2023</v>
      </c>
      <c r="B3018" s="19" t="s">
        <v>16911</v>
      </c>
      <c r="C3018" s="19">
        <f t="shared" si="142"/>
        <v>22233</v>
      </c>
      <c r="D3018" s="19" t="s">
        <v>13350</v>
      </c>
      <c r="E3018" s="24" t="s">
        <v>16903</v>
      </c>
      <c r="F3018" s="18">
        <f t="shared" si="143"/>
        <v>4</v>
      </c>
      <c r="G3018" s="23" t="s">
        <v>11799</v>
      </c>
      <c r="H3018" s="23" t="s">
        <v>15672</v>
      </c>
      <c r="I3018" s="19" t="s">
        <v>11725</v>
      </c>
      <c r="J3018" s="49">
        <v>440586</v>
      </c>
      <c r="K3018" s="42">
        <v>0.10000090788177564</v>
      </c>
      <c r="L3018" s="49">
        <v>44059</v>
      </c>
      <c r="M3018" s="49">
        <v>484645</v>
      </c>
      <c r="N3018">
        <f>+VLOOKUP(C3018,'Thanh toán '!M$1335:N$6972,2,0)</f>
        <v>484645</v>
      </c>
      <c r="O3018" s="61">
        <f t="shared" si="144"/>
        <v>0</v>
      </c>
    </row>
    <row r="3019" spans="1:15" hidden="1" x14ac:dyDescent="0.3">
      <c r="A3019" s="18">
        <v>2023</v>
      </c>
      <c r="B3019" s="19" t="s">
        <v>16912</v>
      </c>
      <c r="C3019" s="19">
        <f t="shared" si="142"/>
        <v>22234</v>
      </c>
      <c r="D3019" s="19" t="s">
        <v>13350</v>
      </c>
      <c r="E3019" s="24" t="s">
        <v>16903</v>
      </c>
      <c r="F3019" s="18">
        <f t="shared" si="143"/>
        <v>4</v>
      </c>
      <c r="G3019" s="23" t="s">
        <v>11799</v>
      </c>
      <c r="H3019" s="23" t="s">
        <v>13407</v>
      </c>
      <c r="I3019" s="19" t="s">
        <v>11725</v>
      </c>
      <c r="J3019" s="49">
        <v>501820</v>
      </c>
      <c r="K3019" s="42">
        <v>0.1</v>
      </c>
      <c r="L3019" s="49">
        <v>50182</v>
      </c>
      <c r="M3019" s="49">
        <v>552002</v>
      </c>
      <c r="N3019">
        <f>+VLOOKUP(C3019,'Thanh toán '!M$1335:N$6972,2,0)</f>
        <v>552002</v>
      </c>
      <c r="O3019" s="61">
        <f t="shared" si="144"/>
        <v>0</v>
      </c>
    </row>
    <row r="3020" spans="1:15" hidden="1" x14ac:dyDescent="0.3">
      <c r="A3020" s="18">
        <v>2023</v>
      </c>
      <c r="B3020" s="19" t="s">
        <v>16913</v>
      </c>
      <c r="C3020" s="19">
        <f t="shared" si="142"/>
        <v>22236</v>
      </c>
      <c r="D3020" s="19" t="s">
        <v>13350</v>
      </c>
      <c r="E3020" s="24" t="s">
        <v>16903</v>
      </c>
      <c r="F3020" s="18">
        <f t="shared" si="143"/>
        <v>4</v>
      </c>
      <c r="G3020" s="23" t="s">
        <v>12245</v>
      </c>
      <c r="H3020" s="23" t="s">
        <v>12245</v>
      </c>
      <c r="I3020" s="19" t="s">
        <v>12246</v>
      </c>
      <c r="J3020" s="49">
        <v>1764000</v>
      </c>
      <c r="K3020" s="42">
        <v>0.1</v>
      </c>
      <c r="L3020" s="49">
        <v>176400</v>
      </c>
      <c r="M3020" s="49">
        <v>1940400</v>
      </c>
      <c r="N3020">
        <f>+VLOOKUP(C3020,'Thanh toán '!M$1335:N$6972,2,0)</f>
        <v>1940400</v>
      </c>
      <c r="O3020" s="61">
        <f t="shared" si="144"/>
        <v>0</v>
      </c>
    </row>
    <row r="3021" spans="1:15" hidden="1" x14ac:dyDescent="0.3">
      <c r="A3021" s="18">
        <v>2023</v>
      </c>
      <c r="B3021" s="19" t="s">
        <v>16914</v>
      </c>
      <c r="C3021" s="19">
        <f t="shared" si="142"/>
        <v>22237</v>
      </c>
      <c r="D3021" s="19" t="s">
        <v>13350</v>
      </c>
      <c r="E3021" s="24" t="s">
        <v>16903</v>
      </c>
      <c r="F3021" s="18">
        <f t="shared" si="143"/>
        <v>4</v>
      </c>
      <c r="G3021" s="23" t="s">
        <v>12245</v>
      </c>
      <c r="H3021" s="23" t="s">
        <v>12245</v>
      </c>
      <c r="I3021" s="19" t="s">
        <v>12246</v>
      </c>
      <c r="J3021" s="49">
        <v>1622770</v>
      </c>
      <c r="K3021" s="42">
        <v>0.1</v>
      </c>
      <c r="L3021" s="49">
        <v>162277</v>
      </c>
      <c r="M3021" s="49">
        <v>1785047</v>
      </c>
      <c r="N3021">
        <f>+VLOOKUP(C3021,'Thanh toán '!M$1335:N$6972,2,0)</f>
        <v>1785047</v>
      </c>
      <c r="O3021" s="61">
        <f t="shared" si="144"/>
        <v>0</v>
      </c>
    </row>
    <row r="3022" spans="1:15" hidden="1" x14ac:dyDescent="0.3">
      <c r="A3022" s="18">
        <v>2023</v>
      </c>
      <c r="B3022" s="19" t="s">
        <v>16915</v>
      </c>
      <c r="C3022" s="19">
        <f t="shared" si="142"/>
        <v>22238</v>
      </c>
      <c r="D3022" s="19" t="s">
        <v>13350</v>
      </c>
      <c r="E3022" s="24" t="s">
        <v>16903</v>
      </c>
      <c r="F3022" s="18">
        <f t="shared" si="143"/>
        <v>4</v>
      </c>
      <c r="G3022" s="23" t="s">
        <v>11799</v>
      </c>
      <c r="H3022" s="23" t="s">
        <v>13591</v>
      </c>
      <c r="I3022" s="19" t="s">
        <v>11725</v>
      </c>
      <c r="J3022" s="49">
        <v>519120</v>
      </c>
      <c r="K3022" s="42">
        <v>0.1</v>
      </c>
      <c r="L3022" s="49">
        <v>51912</v>
      </c>
      <c r="M3022" s="49">
        <v>571032</v>
      </c>
      <c r="N3022">
        <f>+VLOOKUP(C3022,'Thanh toán '!M$1335:N$6972,2,0)</f>
        <v>571032</v>
      </c>
      <c r="O3022" s="61">
        <f t="shared" si="144"/>
        <v>0</v>
      </c>
    </row>
    <row r="3023" spans="1:15" hidden="1" x14ac:dyDescent="0.3">
      <c r="A3023" s="18">
        <v>2023</v>
      </c>
      <c r="B3023" s="19" t="s">
        <v>16916</v>
      </c>
      <c r="C3023" s="19">
        <f t="shared" si="142"/>
        <v>22239</v>
      </c>
      <c r="D3023" s="19" t="s">
        <v>13350</v>
      </c>
      <c r="E3023" s="24" t="s">
        <v>16903</v>
      </c>
      <c r="F3023" s="18">
        <f t="shared" si="143"/>
        <v>4</v>
      </c>
      <c r="G3023" s="23" t="s">
        <v>11799</v>
      </c>
      <c r="H3023" s="23" t="s">
        <v>13591</v>
      </c>
      <c r="I3023" s="19" t="s">
        <v>11725</v>
      </c>
      <c r="J3023" s="49">
        <v>1648278</v>
      </c>
      <c r="K3023" s="42">
        <v>0.10000012133875474</v>
      </c>
      <c r="L3023" s="49">
        <v>164828</v>
      </c>
      <c r="M3023" s="49">
        <v>1813106</v>
      </c>
      <c r="N3023">
        <f>+VLOOKUP(C3023,'Thanh toán '!M$1335:N$6972,2,0)</f>
        <v>1813106</v>
      </c>
      <c r="O3023" s="61">
        <f t="shared" si="144"/>
        <v>0</v>
      </c>
    </row>
    <row r="3024" spans="1:15" hidden="1" x14ac:dyDescent="0.3">
      <c r="A3024" s="18">
        <v>2023</v>
      </c>
      <c r="B3024" s="19" t="s">
        <v>16917</v>
      </c>
      <c r="C3024" s="19">
        <f t="shared" si="142"/>
        <v>22240</v>
      </c>
      <c r="D3024" s="19" t="s">
        <v>13350</v>
      </c>
      <c r="E3024" s="24" t="s">
        <v>16903</v>
      </c>
      <c r="F3024" s="18">
        <f t="shared" si="143"/>
        <v>4</v>
      </c>
      <c r="G3024" s="23" t="s">
        <v>11799</v>
      </c>
      <c r="H3024" s="23" t="s">
        <v>13617</v>
      </c>
      <c r="I3024" s="19" t="s">
        <v>11725</v>
      </c>
      <c r="J3024" s="49">
        <v>518112</v>
      </c>
      <c r="K3024" s="42">
        <v>9.9999613983077024E-2</v>
      </c>
      <c r="L3024" s="49">
        <v>51811</v>
      </c>
      <c r="M3024" s="49">
        <v>569923</v>
      </c>
      <c r="N3024">
        <f>+VLOOKUP(C3024,'Thanh toán '!M$1335:N$6972,2,0)</f>
        <v>569923</v>
      </c>
      <c r="O3024" s="61">
        <f t="shared" si="144"/>
        <v>0</v>
      </c>
    </row>
    <row r="3025" spans="1:15" hidden="1" x14ac:dyDescent="0.3">
      <c r="A3025" s="18">
        <v>2023</v>
      </c>
      <c r="B3025" s="19" t="s">
        <v>16918</v>
      </c>
      <c r="C3025" s="19">
        <f t="shared" si="142"/>
        <v>22241</v>
      </c>
      <c r="D3025" s="19" t="s">
        <v>13350</v>
      </c>
      <c r="E3025" s="24" t="s">
        <v>16903</v>
      </c>
      <c r="F3025" s="18">
        <f t="shared" si="143"/>
        <v>4</v>
      </c>
      <c r="G3025" s="23" t="s">
        <v>12347</v>
      </c>
      <c r="H3025" s="23" t="s">
        <v>12347</v>
      </c>
      <c r="I3025" s="19" t="s">
        <v>12348</v>
      </c>
      <c r="J3025" s="49">
        <v>734310</v>
      </c>
      <c r="K3025" s="42">
        <v>0.1</v>
      </c>
      <c r="L3025" s="49">
        <v>73431</v>
      </c>
      <c r="M3025" s="49">
        <v>807741</v>
      </c>
      <c r="N3025">
        <f>+VLOOKUP(C3025,'Thanh toán '!M$1335:N$6972,2,0)</f>
        <v>807741</v>
      </c>
      <c r="O3025" s="61">
        <f t="shared" si="144"/>
        <v>0</v>
      </c>
    </row>
    <row r="3026" spans="1:15" hidden="1" x14ac:dyDescent="0.3">
      <c r="A3026" s="18">
        <v>2023</v>
      </c>
      <c r="B3026" s="19" t="s">
        <v>16919</v>
      </c>
      <c r="C3026" s="19">
        <f t="shared" si="142"/>
        <v>22242</v>
      </c>
      <c r="D3026" s="19" t="s">
        <v>13350</v>
      </c>
      <c r="E3026" s="24" t="s">
        <v>16903</v>
      </c>
      <c r="F3026" s="18">
        <f t="shared" si="143"/>
        <v>4</v>
      </c>
      <c r="G3026" s="23" t="s">
        <v>12347</v>
      </c>
      <c r="H3026" s="23" t="s">
        <v>12347</v>
      </c>
      <c r="I3026" s="19" t="s">
        <v>12348</v>
      </c>
      <c r="J3026" s="49">
        <v>882000</v>
      </c>
      <c r="K3026" s="42">
        <v>0.1</v>
      </c>
      <c r="L3026" s="49">
        <v>88200</v>
      </c>
      <c r="M3026" s="49">
        <v>970200</v>
      </c>
      <c r="N3026">
        <f>+VLOOKUP(C3026,'Thanh toán '!M$1335:N$6972,2,0)</f>
        <v>970200</v>
      </c>
      <c r="O3026" s="61">
        <f t="shared" si="144"/>
        <v>0</v>
      </c>
    </row>
    <row r="3027" spans="1:15" hidden="1" x14ac:dyDescent="0.3">
      <c r="A3027" s="18">
        <v>2023</v>
      </c>
      <c r="B3027" s="19" t="s">
        <v>16920</v>
      </c>
      <c r="C3027" s="19">
        <f t="shared" si="142"/>
        <v>22243</v>
      </c>
      <c r="D3027" s="19" t="s">
        <v>13350</v>
      </c>
      <c r="E3027" s="24" t="s">
        <v>16903</v>
      </c>
      <c r="F3027" s="18">
        <f t="shared" si="143"/>
        <v>4</v>
      </c>
      <c r="G3027" s="23" t="s">
        <v>12239</v>
      </c>
      <c r="H3027" s="23" t="s">
        <v>13824</v>
      </c>
      <c r="I3027" s="19" t="s">
        <v>12240</v>
      </c>
      <c r="J3027" s="49">
        <v>1510620</v>
      </c>
      <c r="K3027" s="42">
        <v>0.1</v>
      </c>
      <c r="L3027" s="49">
        <v>151062</v>
      </c>
      <c r="M3027" s="49">
        <v>1661682</v>
      </c>
      <c r="N3027">
        <f>+VLOOKUP(C3027,'Thanh toán '!M$1335:N$6972,2,0)</f>
        <v>1661682</v>
      </c>
      <c r="O3027" s="61">
        <f t="shared" si="144"/>
        <v>0</v>
      </c>
    </row>
    <row r="3028" spans="1:15" hidden="1" x14ac:dyDescent="0.3">
      <c r="A3028" s="18">
        <v>2023</v>
      </c>
      <c r="B3028" s="19" t="s">
        <v>16921</v>
      </c>
      <c r="C3028" s="19">
        <f t="shared" si="142"/>
        <v>22248</v>
      </c>
      <c r="D3028" s="19" t="s">
        <v>13350</v>
      </c>
      <c r="E3028" s="24" t="s">
        <v>16903</v>
      </c>
      <c r="F3028" s="18">
        <f t="shared" si="143"/>
        <v>4</v>
      </c>
      <c r="G3028" s="23" t="s">
        <v>12330</v>
      </c>
      <c r="H3028" s="23" t="s">
        <v>12330</v>
      </c>
      <c r="I3028" s="19" t="s">
        <v>12331</v>
      </c>
      <c r="J3028" s="49">
        <v>1038240</v>
      </c>
      <c r="K3028" s="42">
        <v>0.1</v>
      </c>
      <c r="L3028" s="49">
        <v>103824</v>
      </c>
      <c r="M3028" s="49">
        <v>1142064</v>
      </c>
      <c r="N3028">
        <f>+VLOOKUP(C3028,'Thanh toán '!M$1335:N$6972,2,0)</f>
        <v>1142064</v>
      </c>
      <c r="O3028" s="61">
        <f t="shared" si="144"/>
        <v>0</v>
      </c>
    </row>
    <row r="3029" spans="1:15" hidden="1" x14ac:dyDescent="0.3">
      <c r="A3029" s="18">
        <v>2023</v>
      </c>
      <c r="B3029" s="19" t="s">
        <v>16922</v>
      </c>
      <c r="C3029" s="19">
        <f t="shared" si="142"/>
        <v>22249</v>
      </c>
      <c r="D3029" s="19" t="s">
        <v>13350</v>
      </c>
      <c r="E3029" s="24" t="s">
        <v>16903</v>
      </c>
      <c r="F3029" s="18">
        <f t="shared" si="143"/>
        <v>4</v>
      </c>
      <c r="G3029" s="23" t="s">
        <v>11860</v>
      </c>
      <c r="H3029" s="23" t="s">
        <v>14348</v>
      </c>
      <c r="I3029" s="19" t="s">
        <v>11719</v>
      </c>
      <c r="J3029" s="49">
        <v>1269630</v>
      </c>
      <c r="K3029" s="42">
        <v>0.1</v>
      </c>
      <c r="L3029" s="49">
        <v>126963</v>
      </c>
      <c r="M3029" s="49">
        <v>1396593</v>
      </c>
      <c r="N3029">
        <f>+VLOOKUP(C3029,'Thanh toán '!M$1335:N$6972,2,0)</f>
        <v>1396593</v>
      </c>
      <c r="O3029" s="61">
        <f t="shared" si="144"/>
        <v>0</v>
      </c>
    </row>
    <row r="3030" spans="1:15" hidden="1" x14ac:dyDescent="0.3">
      <c r="A3030" s="18">
        <v>2023</v>
      </c>
      <c r="B3030" s="19" t="s">
        <v>16923</v>
      </c>
      <c r="C3030" s="19">
        <f t="shared" si="142"/>
        <v>22250</v>
      </c>
      <c r="D3030" s="19" t="s">
        <v>13350</v>
      </c>
      <c r="E3030" s="24" t="s">
        <v>16903</v>
      </c>
      <c r="F3030" s="18">
        <f t="shared" si="143"/>
        <v>4</v>
      </c>
      <c r="G3030" s="23" t="s">
        <v>11860</v>
      </c>
      <c r="H3030" s="23" t="s">
        <v>13761</v>
      </c>
      <c r="I3030" s="19" t="s">
        <v>11719</v>
      </c>
      <c r="J3030" s="49">
        <v>3154074</v>
      </c>
      <c r="K3030" s="42">
        <v>9.9999873179893686E-2</v>
      </c>
      <c r="L3030" s="49">
        <v>315407</v>
      </c>
      <c r="M3030" s="49">
        <v>3469481</v>
      </c>
      <c r="N3030">
        <f>+VLOOKUP(C3030,'Thanh toán '!M$1335:N$6972,2,0)</f>
        <v>3469481</v>
      </c>
      <c r="O3030" s="61">
        <f t="shared" si="144"/>
        <v>0</v>
      </c>
    </row>
    <row r="3031" spans="1:15" hidden="1" x14ac:dyDescent="0.3">
      <c r="A3031" s="18">
        <v>2023</v>
      </c>
      <c r="B3031" s="19" t="s">
        <v>16924</v>
      </c>
      <c r="C3031" s="19">
        <f t="shared" si="142"/>
        <v>22261</v>
      </c>
      <c r="D3031" s="19" t="s">
        <v>13350</v>
      </c>
      <c r="E3031" s="24" t="s">
        <v>16903</v>
      </c>
      <c r="F3031" s="18">
        <f t="shared" si="143"/>
        <v>4</v>
      </c>
      <c r="G3031" s="23" t="s">
        <v>12231</v>
      </c>
      <c r="H3031" s="23" t="s">
        <v>12231</v>
      </c>
      <c r="I3031" s="19" t="s">
        <v>12232</v>
      </c>
      <c r="J3031" s="49">
        <v>2519420</v>
      </c>
      <c r="K3031" s="42">
        <v>0.1</v>
      </c>
      <c r="L3031" s="49">
        <v>251942</v>
      </c>
      <c r="M3031" s="49">
        <v>2771362</v>
      </c>
      <c r="N3031">
        <f>+VLOOKUP(C3031,'Thanh toán '!M$1335:N$6972,2,0)</f>
        <v>2771362</v>
      </c>
      <c r="O3031" s="61">
        <f t="shared" si="144"/>
        <v>0</v>
      </c>
    </row>
    <row r="3032" spans="1:15" hidden="1" x14ac:dyDescent="0.3">
      <c r="A3032" s="18">
        <v>2023</v>
      </c>
      <c r="B3032" s="19" t="s">
        <v>16925</v>
      </c>
      <c r="C3032" s="19">
        <f t="shared" si="142"/>
        <v>22301</v>
      </c>
      <c r="D3032" s="19" t="s">
        <v>13350</v>
      </c>
      <c r="E3032" s="24" t="s">
        <v>16903</v>
      </c>
      <c r="F3032" s="18">
        <f t="shared" si="143"/>
        <v>4</v>
      </c>
      <c r="G3032" s="23" t="s">
        <v>12254</v>
      </c>
      <c r="H3032" s="23" t="s">
        <v>12254</v>
      </c>
      <c r="I3032" s="19" t="s">
        <v>12255</v>
      </c>
      <c r="J3032" s="49">
        <v>888460</v>
      </c>
      <c r="K3032" s="42">
        <v>0.1</v>
      </c>
      <c r="L3032" s="49">
        <v>88846</v>
      </c>
      <c r="M3032" s="49">
        <v>977306</v>
      </c>
      <c r="N3032">
        <f>+VLOOKUP(C3032,'Thanh toán '!M$1335:N$6972,2,0)</f>
        <v>977306</v>
      </c>
      <c r="O3032" s="61">
        <f t="shared" si="144"/>
        <v>0</v>
      </c>
    </row>
    <row r="3033" spans="1:15" hidden="1" x14ac:dyDescent="0.3">
      <c r="A3033" s="18">
        <v>2023</v>
      </c>
      <c r="B3033" s="19" t="s">
        <v>16926</v>
      </c>
      <c r="C3033" s="19">
        <f t="shared" si="142"/>
        <v>22302</v>
      </c>
      <c r="D3033" s="19" t="s">
        <v>13350</v>
      </c>
      <c r="E3033" s="24" t="s">
        <v>16903</v>
      </c>
      <c r="F3033" s="18">
        <f t="shared" si="143"/>
        <v>4</v>
      </c>
      <c r="G3033" s="23" t="s">
        <v>12161</v>
      </c>
      <c r="H3033" s="23" t="s">
        <v>12161</v>
      </c>
      <c r="I3033" s="19" t="s">
        <v>12162</v>
      </c>
      <c r="J3033" s="49">
        <v>1622770</v>
      </c>
      <c r="K3033" s="42">
        <v>0.1</v>
      </c>
      <c r="L3033" s="49">
        <v>162277</v>
      </c>
      <c r="M3033" s="49">
        <v>1785047</v>
      </c>
      <c r="N3033">
        <f>+VLOOKUP(C3033,'Thanh toán '!M$1335:N$6972,2,0)</f>
        <v>1785047</v>
      </c>
      <c r="O3033" s="61">
        <f t="shared" si="144"/>
        <v>0</v>
      </c>
    </row>
    <row r="3034" spans="1:15" hidden="1" x14ac:dyDescent="0.3">
      <c r="A3034" s="18">
        <v>2023</v>
      </c>
      <c r="B3034" s="19" t="s">
        <v>16927</v>
      </c>
      <c r="C3034" s="19">
        <f t="shared" si="142"/>
        <v>22303</v>
      </c>
      <c r="D3034" s="19" t="s">
        <v>13350</v>
      </c>
      <c r="E3034" s="24" t="s">
        <v>16903</v>
      </c>
      <c r="F3034" s="18">
        <f t="shared" si="143"/>
        <v>4</v>
      </c>
      <c r="G3034" s="23" t="s">
        <v>12470</v>
      </c>
      <c r="H3034" s="23" t="s">
        <v>12470</v>
      </c>
      <c r="I3034" s="19" t="s">
        <v>12471</v>
      </c>
      <c r="J3034" s="49">
        <v>1989925</v>
      </c>
      <c r="K3034" s="42">
        <v>0.10000025126575122</v>
      </c>
      <c r="L3034" s="49">
        <v>198993</v>
      </c>
      <c r="M3034" s="49">
        <v>2188918</v>
      </c>
      <c r="N3034">
        <f>+VLOOKUP(C3034,'Thanh toán '!M$1335:N$6972,2,0)</f>
        <v>2188918</v>
      </c>
      <c r="O3034" s="61">
        <f t="shared" si="144"/>
        <v>0</v>
      </c>
    </row>
    <row r="3035" spans="1:15" hidden="1" x14ac:dyDescent="0.3">
      <c r="A3035" s="18">
        <v>2023</v>
      </c>
      <c r="B3035" s="19" t="s">
        <v>16928</v>
      </c>
      <c r="C3035" s="19">
        <f t="shared" si="142"/>
        <v>22304</v>
      </c>
      <c r="D3035" s="19" t="s">
        <v>13350</v>
      </c>
      <c r="E3035" s="24" t="s">
        <v>16903</v>
      </c>
      <c r="F3035" s="18">
        <f t="shared" si="143"/>
        <v>4</v>
      </c>
      <c r="G3035" s="23" t="s">
        <v>12248</v>
      </c>
      <c r="H3035" s="23" t="s">
        <v>12248</v>
      </c>
      <c r="I3035" s="19" t="s">
        <v>12249</v>
      </c>
      <c r="J3035" s="49">
        <v>811385</v>
      </c>
      <c r="K3035" s="42">
        <v>0.10000061623027293</v>
      </c>
      <c r="L3035" s="49">
        <v>81139</v>
      </c>
      <c r="M3035" s="49">
        <v>892524</v>
      </c>
      <c r="N3035">
        <f>+VLOOKUP(C3035,'Thanh toán '!M$1335:N$6972,2,0)</f>
        <v>892524</v>
      </c>
      <c r="O3035" s="61">
        <f t="shared" si="144"/>
        <v>0</v>
      </c>
    </row>
    <row r="3036" spans="1:15" hidden="1" x14ac:dyDescent="0.3">
      <c r="A3036" s="18">
        <v>2023</v>
      </c>
      <c r="B3036" s="19" t="s">
        <v>16929</v>
      </c>
      <c r="C3036" s="19">
        <f t="shared" si="142"/>
        <v>22305</v>
      </c>
      <c r="D3036" s="19" t="s">
        <v>13350</v>
      </c>
      <c r="E3036" s="24" t="s">
        <v>16903</v>
      </c>
      <c r="F3036" s="18">
        <f t="shared" si="143"/>
        <v>4</v>
      </c>
      <c r="G3036" s="23" t="s">
        <v>13381</v>
      </c>
      <c r="H3036" s="23" t="s">
        <v>13381</v>
      </c>
      <c r="I3036" s="19" t="s">
        <v>13382</v>
      </c>
      <c r="J3036" s="49">
        <v>888460</v>
      </c>
      <c r="K3036" s="42">
        <v>0.1</v>
      </c>
      <c r="L3036" s="49">
        <v>88846</v>
      </c>
      <c r="M3036" s="49">
        <v>977306</v>
      </c>
      <c r="N3036">
        <f>+VLOOKUP(C3036,'Thanh toán '!M$1335:N$6972,2,0)</f>
        <v>977306</v>
      </c>
      <c r="O3036" s="61">
        <f t="shared" si="144"/>
        <v>0</v>
      </c>
    </row>
    <row r="3037" spans="1:15" hidden="1" x14ac:dyDescent="0.3">
      <c r="A3037" s="18">
        <v>2023</v>
      </c>
      <c r="B3037" s="19" t="s">
        <v>16930</v>
      </c>
      <c r="C3037" s="19">
        <f t="shared" si="142"/>
        <v>22306</v>
      </c>
      <c r="D3037" s="19" t="s">
        <v>13350</v>
      </c>
      <c r="E3037" s="24" t="s">
        <v>16903</v>
      </c>
      <c r="F3037" s="18">
        <f t="shared" si="143"/>
        <v>4</v>
      </c>
      <c r="G3037" s="23" t="s">
        <v>12260</v>
      </c>
      <c r="H3037" s="23" t="s">
        <v>12260</v>
      </c>
      <c r="I3037" s="19" t="s">
        <v>12261</v>
      </c>
      <c r="J3037" s="49">
        <v>1959964</v>
      </c>
      <c r="K3037" s="42">
        <v>9.9999795914618841E-2</v>
      </c>
      <c r="L3037" s="49">
        <v>195996</v>
      </c>
      <c r="M3037" s="49">
        <v>2155960</v>
      </c>
      <c r="N3037">
        <f>+VLOOKUP(C3037,'Thanh toán '!M$1335:N$6972,2,0)</f>
        <v>2155960</v>
      </c>
      <c r="O3037" s="61">
        <f t="shared" si="144"/>
        <v>0</v>
      </c>
    </row>
    <row r="3038" spans="1:15" hidden="1" x14ac:dyDescent="0.3">
      <c r="A3038" s="18">
        <v>2023</v>
      </c>
      <c r="B3038" s="19" t="s">
        <v>16931</v>
      </c>
      <c r="C3038" s="19">
        <f t="shared" si="142"/>
        <v>22307</v>
      </c>
      <c r="D3038" s="19" t="s">
        <v>13350</v>
      </c>
      <c r="E3038" s="24" t="s">
        <v>16903</v>
      </c>
      <c r="F3038" s="18">
        <f t="shared" si="143"/>
        <v>4</v>
      </c>
      <c r="G3038" s="23" t="s">
        <v>11970</v>
      </c>
      <c r="H3038" s="23" t="s">
        <v>13379</v>
      </c>
      <c r="I3038" s="19" t="s">
        <v>11971</v>
      </c>
      <c r="J3038" s="49">
        <v>783831</v>
      </c>
      <c r="K3038" s="42">
        <v>9.9999872421478606E-2</v>
      </c>
      <c r="L3038" s="49">
        <v>78383</v>
      </c>
      <c r="M3038" s="49">
        <v>862214</v>
      </c>
      <c r="N3038">
        <f>+VLOOKUP(C3038,'Thanh toán '!M$1335:N$6972,2,0)</f>
        <v>862214</v>
      </c>
      <c r="O3038" s="61">
        <f t="shared" si="144"/>
        <v>0</v>
      </c>
    </row>
    <row r="3039" spans="1:15" hidden="1" x14ac:dyDescent="0.3">
      <c r="A3039" s="18">
        <v>2023</v>
      </c>
      <c r="B3039" s="19" t="s">
        <v>16932</v>
      </c>
      <c r="C3039" s="19">
        <f t="shared" si="142"/>
        <v>22308</v>
      </c>
      <c r="D3039" s="19" t="s">
        <v>13350</v>
      </c>
      <c r="E3039" s="24" t="s">
        <v>16903</v>
      </c>
      <c r="F3039" s="18">
        <f t="shared" si="143"/>
        <v>4</v>
      </c>
      <c r="G3039" s="23" t="s">
        <v>11970</v>
      </c>
      <c r="H3039" s="23" t="s">
        <v>14772</v>
      </c>
      <c r="I3039" s="19" t="s">
        <v>11971</v>
      </c>
      <c r="J3039" s="49">
        <v>618065</v>
      </c>
      <c r="K3039" s="42">
        <v>0.10000080897640216</v>
      </c>
      <c r="L3039" s="49">
        <v>61807</v>
      </c>
      <c r="M3039" s="49">
        <v>679872</v>
      </c>
      <c r="N3039">
        <f>+VLOOKUP(C3039,'Thanh toán '!M$1335:N$6972,2,0)</f>
        <v>679872</v>
      </c>
      <c r="O3039" s="61">
        <f t="shared" si="144"/>
        <v>0</v>
      </c>
    </row>
    <row r="3040" spans="1:15" hidden="1" x14ac:dyDescent="0.3">
      <c r="A3040" s="18">
        <v>2023</v>
      </c>
      <c r="B3040" s="19" t="s">
        <v>16933</v>
      </c>
      <c r="C3040" s="19">
        <f t="shared" si="142"/>
        <v>22309</v>
      </c>
      <c r="D3040" s="19" t="s">
        <v>13350</v>
      </c>
      <c r="E3040" s="24" t="s">
        <v>16903</v>
      </c>
      <c r="F3040" s="18">
        <f t="shared" si="143"/>
        <v>4</v>
      </c>
      <c r="G3040" s="23" t="s">
        <v>12257</v>
      </c>
      <c r="H3040" s="23" t="s">
        <v>12257</v>
      </c>
      <c r="I3040" s="19" t="s">
        <v>12258</v>
      </c>
      <c r="J3040" s="49">
        <v>888460</v>
      </c>
      <c r="K3040" s="42">
        <v>0.1</v>
      </c>
      <c r="L3040" s="49">
        <v>88846</v>
      </c>
      <c r="M3040" s="49">
        <v>977306</v>
      </c>
      <c r="N3040">
        <f>+VLOOKUP(C3040,'Thanh toán '!M$1335:N$6972,2,0)</f>
        <v>977306</v>
      </c>
      <c r="O3040" s="61">
        <f t="shared" si="144"/>
        <v>0</v>
      </c>
    </row>
    <row r="3041" spans="1:17" hidden="1" x14ac:dyDescent="0.3">
      <c r="A3041" s="18">
        <v>2023</v>
      </c>
      <c r="B3041" s="19" t="s">
        <v>16934</v>
      </c>
      <c r="C3041" s="19">
        <f t="shared" si="142"/>
        <v>22310</v>
      </c>
      <c r="D3041" s="19" t="s">
        <v>13350</v>
      </c>
      <c r="E3041" s="24" t="s">
        <v>16903</v>
      </c>
      <c r="F3041" s="18">
        <f t="shared" si="143"/>
        <v>4</v>
      </c>
      <c r="G3041" s="23" t="s">
        <v>12473</v>
      </c>
      <c r="H3041" s="23" t="s">
        <v>12473</v>
      </c>
      <c r="I3041" s="19" t="s">
        <v>12474</v>
      </c>
      <c r="J3041" s="49">
        <v>424200</v>
      </c>
      <c r="K3041" s="42">
        <v>0.1</v>
      </c>
      <c r="L3041" s="49">
        <v>42420</v>
      </c>
      <c r="M3041" s="49">
        <v>466620</v>
      </c>
      <c r="N3041">
        <f>+VLOOKUP(C3041,'Thanh toán '!M$1335:N$6972,2,0)</f>
        <v>466620</v>
      </c>
      <c r="O3041" s="61">
        <f t="shared" si="144"/>
        <v>0</v>
      </c>
    </row>
    <row r="3042" spans="1:17" hidden="1" x14ac:dyDescent="0.3">
      <c r="A3042" s="18">
        <v>2023</v>
      </c>
      <c r="B3042" s="19" t="s">
        <v>16935</v>
      </c>
      <c r="C3042" s="19">
        <f t="shared" si="142"/>
        <v>22311</v>
      </c>
      <c r="D3042" s="19" t="s">
        <v>13350</v>
      </c>
      <c r="E3042" s="24" t="s">
        <v>16903</v>
      </c>
      <c r="F3042" s="18">
        <f t="shared" si="143"/>
        <v>4</v>
      </c>
      <c r="G3042" s="23" t="s">
        <v>12669</v>
      </c>
      <c r="H3042" s="23" t="s">
        <v>12669</v>
      </c>
      <c r="I3042" s="19" t="s">
        <v>12670</v>
      </c>
      <c r="J3042" s="49">
        <v>424200</v>
      </c>
      <c r="K3042" s="42">
        <v>0.1</v>
      </c>
      <c r="L3042" s="49">
        <v>42420</v>
      </c>
      <c r="M3042" s="49">
        <v>466620</v>
      </c>
      <c r="N3042">
        <f>+VLOOKUP(C3042,'Thanh toán '!M$1335:N$6972,2,0)</f>
        <v>466620</v>
      </c>
      <c r="O3042" s="61">
        <f t="shared" si="144"/>
        <v>0</v>
      </c>
    </row>
    <row r="3043" spans="1:17" hidden="1" x14ac:dyDescent="0.3">
      <c r="A3043" s="18">
        <v>2023</v>
      </c>
      <c r="B3043" s="19" t="s">
        <v>16936</v>
      </c>
      <c r="C3043" s="19">
        <f t="shared" si="142"/>
        <v>22312</v>
      </c>
      <c r="D3043" s="19" t="s">
        <v>13350</v>
      </c>
      <c r="E3043" s="24" t="s">
        <v>16903</v>
      </c>
      <c r="F3043" s="18">
        <f t="shared" si="143"/>
        <v>4</v>
      </c>
      <c r="G3043" s="23" t="s">
        <v>12499</v>
      </c>
      <c r="H3043" s="23" t="s">
        <v>12499</v>
      </c>
      <c r="I3043" s="19" t="s">
        <v>12500</v>
      </c>
      <c r="J3043" s="49">
        <v>441000</v>
      </c>
      <c r="K3043" s="42">
        <v>0.1</v>
      </c>
      <c r="L3043" s="49">
        <v>44100</v>
      </c>
      <c r="M3043" s="49">
        <v>485100</v>
      </c>
      <c r="N3043">
        <f>+VLOOKUP(C3043,'Thanh toán '!M$1335:N$6972,2,0)</f>
        <v>485100</v>
      </c>
      <c r="O3043" s="61">
        <f t="shared" si="144"/>
        <v>0</v>
      </c>
    </row>
    <row r="3044" spans="1:17" hidden="1" x14ac:dyDescent="0.3">
      <c r="A3044" s="18">
        <v>2023</v>
      </c>
      <c r="B3044" s="19" t="s">
        <v>16937</v>
      </c>
      <c r="C3044" s="19">
        <f t="shared" si="142"/>
        <v>22315</v>
      </c>
      <c r="D3044" s="19" t="s">
        <v>13350</v>
      </c>
      <c r="E3044" s="24" t="s">
        <v>16938</v>
      </c>
      <c r="F3044" s="18">
        <f t="shared" si="143"/>
        <v>4</v>
      </c>
      <c r="G3044" s="23" t="s">
        <v>12367</v>
      </c>
      <c r="H3044" s="23" t="s">
        <v>13820</v>
      </c>
      <c r="I3044" s="19" t="s">
        <v>12368</v>
      </c>
      <c r="J3044" s="49">
        <v>724353</v>
      </c>
      <c r="K3044" s="42">
        <v>9.9999585837292043E-2</v>
      </c>
      <c r="L3044" s="49">
        <v>72435</v>
      </c>
      <c r="M3044" s="49">
        <v>796788</v>
      </c>
      <c r="N3044">
        <f>+VLOOKUP(C3044,'Thanh toán '!M$1335:N$6972,2,0)</f>
        <v>796788</v>
      </c>
      <c r="O3044" s="61">
        <f t="shared" si="144"/>
        <v>0</v>
      </c>
    </row>
    <row r="3045" spans="1:17" hidden="1" x14ac:dyDescent="0.3">
      <c r="A3045" s="18">
        <v>2023</v>
      </c>
      <c r="B3045" s="19" t="s">
        <v>16939</v>
      </c>
      <c r="C3045" s="19">
        <f t="shared" si="142"/>
        <v>22319</v>
      </c>
      <c r="D3045" s="19" t="s">
        <v>13350</v>
      </c>
      <c r="E3045" s="24" t="s">
        <v>16938</v>
      </c>
      <c r="F3045" s="18">
        <f t="shared" si="143"/>
        <v>4</v>
      </c>
      <c r="G3045" s="23" t="s">
        <v>12282</v>
      </c>
      <c r="H3045" s="23" t="s">
        <v>12282</v>
      </c>
      <c r="I3045" s="19" t="s">
        <v>12283</v>
      </c>
      <c r="J3045" s="49">
        <v>1482600</v>
      </c>
      <c r="K3045" s="42">
        <v>0.1</v>
      </c>
      <c r="L3045" s="49">
        <v>148260</v>
      </c>
      <c r="M3045" s="49">
        <v>1630860</v>
      </c>
      <c r="N3045">
        <f>+VLOOKUP(C3045,'Thanh toán '!M$1335:N$6972,2,0)</f>
        <v>1630860</v>
      </c>
      <c r="O3045" s="61">
        <f t="shared" si="144"/>
        <v>0</v>
      </c>
    </row>
    <row r="3046" spans="1:17" hidden="1" x14ac:dyDescent="0.3">
      <c r="A3046" s="18">
        <v>2023</v>
      </c>
      <c r="B3046" s="19" t="s">
        <v>16940</v>
      </c>
      <c r="C3046" s="19">
        <f t="shared" si="142"/>
        <v>22320</v>
      </c>
      <c r="D3046" s="19" t="s">
        <v>13350</v>
      </c>
      <c r="E3046" s="24" t="s">
        <v>16938</v>
      </c>
      <c r="F3046" s="18">
        <f t="shared" si="143"/>
        <v>4</v>
      </c>
      <c r="G3046" s="23" t="s">
        <v>12438</v>
      </c>
      <c r="H3046" s="23" t="s">
        <v>12438</v>
      </c>
      <c r="I3046" s="19" t="s">
        <v>12439</v>
      </c>
      <c r="J3046" s="49">
        <v>3121730</v>
      </c>
      <c r="K3046" s="42">
        <v>0.1</v>
      </c>
      <c r="L3046" s="49">
        <v>312173</v>
      </c>
      <c r="M3046" s="49">
        <v>3433903</v>
      </c>
      <c r="N3046">
        <f>+VLOOKUP(C3046,'Thanh toán '!M$1335:N$6972,2,0)</f>
        <v>3433903</v>
      </c>
      <c r="O3046" s="61">
        <f t="shared" si="144"/>
        <v>0</v>
      </c>
    </row>
    <row r="3047" spans="1:17" hidden="1" x14ac:dyDescent="0.3">
      <c r="A3047" s="18">
        <v>2023</v>
      </c>
      <c r="B3047" s="19" t="s">
        <v>16941</v>
      </c>
      <c r="C3047" s="19">
        <f t="shared" si="142"/>
        <v>22331</v>
      </c>
      <c r="D3047" s="19" t="s">
        <v>13350</v>
      </c>
      <c r="E3047" s="24" t="s">
        <v>16938</v>
      </c>
      <c r="F3047" s="18">
        <f t="shared" si="143"/>
        <v>4</v>
      </c>
      <c r="G3047" s="23" t="s">
        <v>12378</v>
      </c>
      <c r="H3047" s="23" t="s">
        <v>12378</v>
      </c>
      <c r="I3047" s="19" t="s">
        <v>12379</v>
      </c>
      <c r="J3047" s="49">
        <v>3315250</v>
      </c>
      <c r="K3047" s="42">
        <v>0.1</v>
      </c>
      <c r="L3047" s="49">
        <v>331525</v>
      </c>
      <c r="M3047" s="49">
        <v>3646775</v>
      </c>
      <c r="N3047">
        <f>+VLOOKUP(C3047,'Thanh toán '!M$1335:N$6972,2,0)</f>
        <v>3646775</v>
      </c>
      <c r="O3047" s="61">
        <f t="shared" si="144"/>
        <v>0</v>
      </c>
    </row>
    <row r="3048" spans="1:17" hidden="1" x14ac:dyDescent="0.3">
      <c r="A3048" s="18">
        <v>2023</v>
      </c>
      <c r="B3048" s="19" t="s">
        <v>16942</v>
      </c>
      <c r="C3048" s="19">
        <f t="shared" si="142"/>
        <v>22332</v>
      </c>
      <c r="D3048" s="19" t="s">
        <v>13350</v>
      </c>
      <c r="E3048" s="24" t="s">
        <v>16938</v>
      </c>
      <c r="F3048" s="18">
        <f t="shared" si="143"/>
        <v>4</v>
      </c>
      <c r="G3048" s="23" t="s">
        <v>12518</v>
      </c>
      <c r="H3048" s="23" t="s">
        <v>12518</v>
      </c>
      <c r="I3048" s="19" t="s">
        <v>12519</v>
      </c>
      <c r="J3048" s="49">
        <v>2373460</v>
      </c>
      <c r="K3048" s="42">
        <v>0.1</v>
      </c>
      <c r="L3048" s="49">
        <v>237346</v>
      </c>
      <c r="M3048" s="49">
        <v>2610806</v>
      </c>
      <c r="N3048">
        <f>+VLOOKUP(C3048,'Thanh toán '!M$1335:N$6972,2,0)</f>
        <v>2610806</v>
      </c>
      <c r="O3048" s="61">
        <f t="shared" si="144"/>
        <v>0</v>
      </c>
    </row>
    <row r="3049" spans="1:17" hidden="1" x14ac:dyDescent="0.3">
      <c r="A3049" s="18">
        <v>2023</v>
      </c>
      <c r="B3049" s="19" t="s">
        <v>16943</v>
      </c>
      <c r="C3049" s="19">
        <f t="shared" si="142"/>
        <v>22337</v>
      </c>
      <c r="D3049" s="19" t="s">
        <v>13350</v>
      </c>
      <c r="E3049" s="24" t="s">
        <v>16938</v>
      </c>
      <c r="F3049" s="18">
        <f t="shared" si="143"/>
        <v>4</v>
      </c>
      <c r="G3049" s="23" t="s">
        <v>11799</v>
      </c>
      <c r="H3049" s="23" t="s">
        <v>14397</v>
      </c>
      <c r="I3049" s="19" t="s">
        <v>11725</v>
      </c>
      <c r="J3049" s="49">
        <v>471416</v>
      </c>
      <c r="K3049" s="42">
        <v>0.10000084850747536</v>
      </c>
      <c r="L3049" s="49">
        <v>47142</v>
      </c>
      <c r="M3049" s="49">
        <v>518558</v>
      </c>
      <c r="N3049">
        <f>+VLOOKUP(C3049,'Thanh toán '!M$1335:N$6972,2,0)</f>
        <v>518558</v>
      </c>
      <c r="O3049" s="61">
        <f t="shared" si="144"/>
        <v>0</v>
      </c>
    </row>
    <row r="3050" spans="1:17" hidden="1" x14ac:dyDescent="0.3">
      <c r="A3050" s="18">
        <v>2023</v>
      </c>
      <c r="B3050" s="19" t="s">
        <v>16944</v>
      </c>
      <c r="C3050" s="19">
        <f t="shared" si="142"/>
        <v>22340</v>
      </c>
      <c r="D3050" s="19" t="s">
        <v>13350</v>
      </c>
      <c r="E3050" s="24" t="s">
        <v>16938</v>
      </c>
      <c r="F3050" s="18">
        <f t="shared" si="143"/>
        <v>4</v>
      </c>
      <c r="G3050" s="23" t="s">
        <v>12509</v>
      </c>
      <c r="H3050" s="23" t="s">
        <v>12509</v>
      </c>
      <c r="I3050" s="19" t="s">
        <v>12510</v>
      </c>
      <c r="J3050" s="49">
        <v>2171400</v>
      </c>
      <c r="K3050" s="42">
        <v>0.1</v>
      </c>
      <c r="L3050" s="49">
        <v>217140</v>
      </c>
      <c r="M3050" s="49">
        <v>2388540</v>
      </c>
      <c r="N3050">
        <f>+VLOOKUP(C3050,'Thanh toán '!M$1335:N$6972,2,0)</f>
        <v>2388540</v>
      </c>
      <c r="O3050" s="61">
        <f t="shared" si="144"/>
        <v>0</v>
      </c>
    </row>
    <row r="3051" spans="1:17" x14ac:dyDescent="0.3">
      <c r="A3051" s="43">
        <v>2023</v>
      </c>
      <c r="B3051" s="44" t="s">
        <v>16945</v>
      </c>
      <c r="C3051" s="19">
        <f t="shared" si="142"/>
        <v>22342</v>
      </c>
      <c r="D3051" s="44" t="s">
        <v>13350</v>
      </c>
      <c r="E3051" s="45" t="s">
        <v>16938</v>
      </c>
      <c r="F3051" s="18">
        <f t="shared" si="143"/>
        <v>4</v>
      </c>
      <c r="G3051" s="46" t="s">
        <v>11838</v>
      </c>
      <c r="H3051" s="46" t="s">
        <v>13459</v>
      </c>
      <c r="I3051" s="44" t="s">
        <v>11839</v>
      </c>
      <c r="J3051" s="50">
        <v>1515669</v>
      </c>
      <c r="K3051" s="48">
        <v>0.10000006597746605</v>
      </c>
      <c r="L3051" s="50">
        <v>151567</v>
      </c>
      <c r="M3051" s="50">
        <v>1667236</v>
      </c>
      <c r="O3051" s="61"/>
      <c r="P3051" t="e">
        <f>+VLOOKUP(C3051,'Thanh toán '!M$9366:N$10360,2,0)</f>
        <v>#N/A</v>
      </c>
      <c r="Q3051" s="61" t="e">
        <f>+P3051-M3051</f>
        <v>#N/A</v>
      </c>
    </row>
    <row r="3052" spans="1:17" hidden="1" x14ac:dyDescent="0.3">
      <c r="A3052" s="18">
        <v>2023</v>
      </c>
      <c r="B3052" s="19" t="s">
        <v>16946</v>
      </c>
      <c r="C3052" s="19">
        <f t="shared" si="142"/>
        <v>22346</v>
      </c>
      <c r="D3052" s="19" t="s">
        <v>13350</v>
      </c>
      <c r="E3052" s="24" t="s">
        <v>16938</v>
      </c>
      <c r="F3052" s="18">
        <f t="shared" si="143"/>
        <v>4</v>
      </c>
      <c r="G3052" s="23" t="s">
        <v>12333</v>
      </c>
      <c r="H3052" s="23" t="s">
        <v>12333</v>
      </c>
      <c r="I3052" s="19" t="s">
        <v>12334</v>
      </c>
      <c r="J3052" s="49">
        <v>4534760</v>
      </c>
      <c r="K3052" s="42">
        <v>0.1</v>
      </c>
      <c r="L3052" s="49">
        <v>453476</v>
      </c>
      <c r="M3052" s="49">
        <v>4988236</v>
      </c>
      <c r="N3052">
        <f>+VLOOKUP(C3052,'Thanh toán '!M$1335:N$6972,2,0)</f>
        <v>4988236</v>
      </c>
      <c r="O3052" s="61">
        <f t="shared" si="144"/>
        <v>0</v>
      </c>
    </row>
    <row r="3053" spans="1:17" hidden="1" x14ac:dyDescent="0.3">
      <c r="A3053" s="18">
        <v>2023</v>
      </c>
      <c r="B3053" s="19" t="s">
        <v>16947</v>
      </c>
      <c r="C3053" s="19">
        <f t="shared" si="142"/>
        <v>22349</v>
      </c>
      <c r="D3053" s="19" t="s">
        <v>13350</v>
      </c>
      <c r="E3053" s="24" t="s">
        <v>16938</v>
      </c>
      <c r="F3053" s="18">
        <f t="shared" si="143"/>
        <v>4</v>
      </c>
      <c r="G3053" s="23" t="s">
        <v>11860</v>
      </c>
      <c r="H3053" s="23" t="s">
        <v>14216</v>
      </c>
      <c r="I3053" s="19" t="s">
        <v>11719</v>
      </c>
      <c r="J3053" s="49">
        <v>1418462</v>
      </c>
      <c r="K3053" s="42">
        <v>9.9999859002215072E-2</v>
      </c>
      <c r="L3053" s="49">
        <v>141846</v>
      </c>
      <c r="M3053" s="49">
        <v>1560308</v>
      </c>
      <c r="N3053">
        <f>+VLOOKUP(C3053,'Thanh toán '!M$1335:N$6972,2,0)</f>
        <v>1560308</v>
      </c>
      <c r="O3053" s="61">
        <f t="shared" si="144"/>
        <v>0</v>
      </c>
    </row>
    <row r="3054" spans="1:17" hidden="1" x14ac:dyDescent="0.3">
      <c r="A3054" s="18">
        <v>2023</v>
      </c>
      <c r="B3054" s="19" t="s">
        <v>16948</v>
      </c>
      <c r="C3054" s="19">
        <f t="shared" si="142"/>
        <v>22351</v>
      </c>
      <c r="D3054" s="19" t="s">
        <v>13350</v>
      </c>
      <c r="E3054" s="24" t="s">
        <v>16938</v>
      </c>
      <c r="F3054" s="18">
        <f t="shared" si="143"/>
        <v>4</v>
      </c>
      <c r="G3054" s="23" t="s">
        <v>11838</v>
      </c>
      <c r="H3054" s="23" t="s">
        <v>13932</v>
      </c>
      <c r="I3054" s="19" t="s">
        <v>11839</v>
      </c>
      <c r="J3054" s="49">
        <v>2847370</v>
      </c>
      <c r="K3054" s="42">
        <v>0.1</v>
      </c>
      <c r="L3054" s="49">
        <v>284737</v>
      </c>
      <c r="M3054" s="49">
        <v>3132107</v>
      </c>
      <c r="N3054">
        <f>+VLOOKUP(C3054,'Thanh toán '!M$1335:N$6972,2,0)</f>
        <v>3132107</v>
      </c>
      <c r="O3054" s="61">
        <f t="shared" si="144"/>
        <v>0</v>
      </c>
    </row>
    <row r="3055" spans="1:17" hidden="1" x14ac:dyDescent="0.3">
      <c r="A3055" s="18">
        <v>2023</v>
      </c>
      <c r="B3055" s="19" t="s">
        <v>16949</v>
      </c>
      <c r="C3055" s="19">
        <f t="shared" si="142"/>
        <v>22353</v>
      </c>
      <c r="D3055" s="19" t="s">
        <v>13350</v>
      </c>
      <c r="E3055" s="24" t="s">
        <v>16938</v>
      </c>
      <c r="F3055" s="18">
        <f t="shared" si="143"/>
        <v>4</v>
      </c>
      <c r="G3055" s="23" t="s">
        <v>11799</v>
      </c>
      <c r="H3055" s="23" t="s">
        <v>13505</v>
      </c>
      <c r="I3055" s="19" t="s">
        <v>11725</v>
      </c>
      <c r="J3055" s="49">
        <v>266538</v>
      </c>
      <c r="K3055" s="42">
        <v>0.1000007503620497</v>
      </c>
      <c r="L3055" s="49">
        <v>26654</v>
      </c>
      <c r="M3055" s="49">
        <v>293192</v>
      </c>
      <c r="N3055">
        <f>+VLOOKUP(C3055,'Thanh toán '!M$1335:N$6972,2,0)</f>
        <v>293192</v>
      </c>
      <c r="O3055" s="61">
        <f t="shared" si="144"/>
        <v>0</v>
      </c>
    </row>
    <row r="3056" spans="1:17" hidden="1" x14ac:dyDescent="0.3">
      <c r="A3056" s="18">
        <v>2023</v>
      </c>
      <c r="B3056" s="19" t="s">
        <v>16950</v>
      </c>
      <c r="C3056" s="19">
        <f t="shared" si="142"/>
        <v>22354</v>
      </c>
      <c r="D3056" s="19" t="s">
        <v>13350</v>
      </c>
      <c r="E3056" s="24" t="s">
        <v>16938</v>
      </c>
      <c r="F3056" s="18">
        <f t="shared" si="143"/>
        <v>4</v>
      </c>
      <c r="G3056" s="23" t="s">
        <v>11799</v>
      </c>
      <c r="H3056" s="23" t="s">
        <v>14014</v>
      </c>
      <c r="I3056" s="19" t="s">
        <v>11725</v>
      </c>
      <c r="J3056" s="49">
        <v>486831</v>
      </c>
      <c r="K3056" s="42">
        <v>9.9999794589909027E-2</v>
      </c>
      <c r="L3056" s="49">
        <v>48683</v>
      </c>
      <c r="M3056" s="49">
        <v>535514</v>
      </c>
      <c r="N3056">
        <f>+VLOOKUP(C3056,'Thanh toán '!M$1335:N$6972,2,0)</f>
        <v>535514</v>
      </c>
      <c r="O3056" s="61">
        <f t="shared" si="144"/>
        <v>0</v>
      </c>
    </row>
    <row r="3057" spans="1:15" hidden="1" x14ac:dyDescent="0.3">
      <c r="A3057" s="18">
        <v>2023</v>
      </c>
      <c r="B3057" s="19" t="s">
        <v>16951</v>
      </c>
      <c r="C3057" s="19">
        <f t="shared" si="142"/>
        <v>22355</v>
      </c>
      <c r="D3057" s="19" t="s">
        <v>13350</v>
      </c>
      <c r="E3057" s="24" t="s">
        <v>16938</v>
      </c>
      <c r="F3057" s="18">
        <f t="shared" si="143"/>
        <v>4</v>
      </c>
      <c r="G3057" s="23" t="s">
        <v>11799</v>
      </c>
      <c r="H3057" s="23" t="s">
        <v>13366</v>
      </c>
      <c r="I3057" s="19" t="s">
        <v>11725</v>
      </c>
      <c r="J3057" s="49">
        <v>1089694</v>
      </c>
      <c r="K3057" s="42">
        <v>9.9999632924472379E-2</v>
      </c>
      <c r="L3057" s="49">
        <v>108969</v>
      </c>
      <c r="M3057" s="49">
        <v>1198663</v>
      </c>
      <c r="N3057">
        <f>+VLOOKUP(C3057,'Thanh toán '!M$1335:N$6972,2,0)</f>
        <v>1198663</v>
      </c>
      <c r="O3057" s="61">
        <f t="shared" si="144"/>
        <v>0</v>
      </c>
    </row>
    <row r="3058" spans="1:15" hidden="1" x14ac:dyDescent="0.3">
      <c r="A3058" s="18">
        <v>2023</v>
      </c>
      <c r="B3058" s="19" t="s">
        <v>16952</v>
      </c>
      <c r="C3058" s="19">
        <f t="shared" si="142"/>
        <v>22358</v>
      </c>
      <c r="D3058" s="19" t="s">
        <v>13350</v>
      </c>
      <c r="E3058" s="24" t="s">
        <v>16938</v>
      </c>
      <c r="F3058" s="18">
        <f t="shared" si="143"/>
        <v>4</v>
      </c>
      <c r="G3058" s="23" t="s">
        <v>12239</v>
      </c>
      <c r="H3058" s="23" t="s">
        <v>13476</v>
      </c>
      <c r="I3058" s="19" t="s">
        <v>12240</v>
      </c>
      <c r="J3058" s="49">
        <v>2103502</v>
      </c>
      <c r="K3058" s="42">
        <v>9.9999904920461208E-2</v>
      </c>
      <c r="L3058" s="49">
        <v>210350</v>
      </c>
      <c r="M3058" s="49">
        <v>2313852</v>
      </c>
      <c r="N3058">
        <f>+VLOOKUP(C3058,'Thanh toán '!M$1335:N$6972,2,0)</f>
        <v>2313852</v>
      </c>
      <c r="O3058" s="61">
        <f t="shared" si="144"/>
        <v>0</v>
      </c>
    </row>
    <row r="3059" spans="1:15" hidden="1" x14ac:dyDescent="0.3">
      <c r="A3059" s="18">
        <v>2023</v>
      </c>
      <c r="B3059" s="19" t="s">
        <v>16953</v>
      </c>
      <c r="C3059" s="19">
        <f t="shared" si="142"/>
        <v>22359</v>
      </c>
      <c r="D3059" s="19" t="s">
        <v>13350</v>
      </c>
      <c r="E3059" s="24" t="s">
        <v>16938</v>
      </c>
      <c r="F3059" s="18">
        <f t="shared" si="143"/>
        <v>4</v>
      </c>
      <c r="G3059" s="23" t="s">
        <v>12239</v>
      </c>
      <c r="H3059" s="23" t="s">
        <v>13476</v>
      </c>
      <c r="I3059" s="19" t="s">
        <v>12240</v>
      </c>
      <c r="J3059" s="49">
        <v>600600</v>
      </c>
      <c r="K3059" s="42">
        <v>0.1</v>
      </c>
      <c r="L3059" s="49">
        <v>60060</v>
      </c>
      <c r="M3059" s="49">
        <v>660660</v>
      </c>
      <c r="N3059">
        <f>+VLOOKUP(C3059,'Thanh toán '!M$1335:N$6972,2,0)</f>
        <v>660660</v>
      </c>
      <c r="O3059" s="61">
        <f t="shared" si="144"/>
        <v>0</v>
      </c>
    </row>
    <row r="3060" spans="1:15" hidden="1" x14ac:dyDescent="0.3">
      <c r="A3060" s="18">
        <v>2023</v>
      </c>
      <c r="B3060" s="19" t="s">
        <v>16954</v>
      </c>
      <c r="C3060" s="19">
        <f t="shared" si="142"/>
        <v>22360</v>
      </c>
      <c r="D3060" s="19" t="s">
        <v>13350</v>
      </c>
      <c r="E3060" s="24" t="s">
        <v>16938</v>
      </c>
      <c r="F3060" s="18">
        <f t="shared" si="143"/>
        <v>4</v>
      </c>
      <c r="G3060" s="23" t="s">
        <v>11799</v>
      </c>
      <c r="H3060" s="23" t="s">
        <v>13956</v>
      </c>
      <c r="I3060" s="19" t="s">
        <v>11725</v>
      </c>
      <c r="J3060" s="49">
        <v>888460</v>
      </c>
      <c r="K3060" s="42">
        <v>0.1</v>
      </c>
      <c r="L3060" s="49">
        <v>88846</v>
      </c>
      <c r="M3060" s="49">
        <v>977306</v>
      </c>
      <c r="N3060">
        <f>+VLOOKUP(C3060,'Thanh toán '!M$1335:N$6972,2,0)</f>
        <v>977306</v>
      </c>
      <c r="O3060" s="61">
        <f t="shared" si="144"/>
        <v>0</v>
      </c>
    </row>
    <row r="3061" spans="1:15" hidden="1" x14ac:dyDescent="0.3">
      <c r="A3061" s="18">
        <v>2023</v>
      </c>
      <c r="B3061" s="19" t="s">
        <v>16955</v>
      </c>
      <c r="C3061" s="19">
        <f t="shared" si="142"/>
        <v>22362</v>
      </c>
      <c r="D3061" s="19" t="s">
        <v>13350</v>
      </c>
      <c r="E3061" s="24" t="s">
        <v>16938</v>
      </c>
      <c r="F3061" s="18">
        <f t="shared" si="143"/>
        <v>4</v>
      </c>
      <c r="G3061" s="23" t="s">
        <v>11768</v>
      </c>
      <c r="H3061" s="23" t="s">
        <v>11768</v>
      </c>
      <c r="I3061" s="19" t="s">
        <v>11769</v>
      </c>
      <c r="J3061" s="49">
        <v>1630960</v>
      </c>
      <c r="K3061" s="42">
        <v>0.1</v>
      </c>
      <c r="L3061" s="49">
        <v>163096</v>
      </c>
      <c r="M3061" s="49">
        <v>1794056</v>
      </c>
      <c r="N3061">
        <f>+VLOOKUP(C3061,'Thanh toán '!M$1335:N$6972,2,0)</f>
        <v>1794056</v>
      </c>
      <c r="O3061" s="61">
        <f t="shared" si="144"/>
        <v>0</v>
      </c>
    </row>
    <row r="3062" spans="1:15" hidden="1" x14ac:dyDescent="0.3">
      <c r="A3062" s="18">
        <v>2023</v>
      </c>
      <c r="B3062" s="19" t="s">
        <v>16956</v>
      </c>
      <c r="C3062" s="19">
        <f t="shared" si="142"/>
        <v>22363</v>
      </c>
      <c r="D3062" s="19" t="s">
        <v>13350</v>
      </c>
      <c r="E3062" s="24" t="s">
        <v>16938</v>
      </c>
      <c r="F3062" s="18">
        <f t="shared" si="143"/>
        <v>4</v>
      </c>
      <c r="G3062" s="23" t="s">
        <v>11768</v>
      </c>
      <c r="H3062" s="23" t="s">
        <v>11768</v>
      </c>
      <c r="I3062" s="19" t="s">
        <v>11769</v>
      </c>
      <c r="J3062" s="49">
        <v>865200</v>
      </c>
      <c r="K3062" s="42">
        <v>0.1</v>
      </c>
      <c r="L3062" s="49">
        <v>86520</v>
      </c>
      <c r="M3062" s="49">
        <v>951720</v>
      </c>
      <c r="N3062">
        <f>+VLOOKUP(C3062,'Thanh toán '!M$1335:N$6972,2,0)</f>
        <v>951720</v>
      </c>
      <c r="O3062" s="61">
        <f t="shared" si="144"/>
        <v>0</v>
      </c>
    </row>
    <row r="3063" spans="1:15" hidden="1" x14ac:dyDescent="0.3">
      <c r="A3063" s="18">
        <v>2023</v>
      </c>
      <c r="B3063" s="19" t="s">
        <v>16957</v>
      </c>
      <c r="C3063" s="19">
        <f t="shared" si="142"/>
        <v>22365</v>
      </c>
      <c r="D3063" s="19" t="s">
        <v>13350</v>
      </c>
      <c r="E3063" s="24" t="s">
        <v>16938</v>
      </c>
      <c r="F3063" s="18">
        <f t="shared" si="143"/>
        <v>4</v>
      </c>
      <c r="G3063" s="23" t="s">
        <v>11799</v>
      </c>
      <c r="H3063" s="23" t="s">
        <v>13587</v>
      </c>
      <c r="I3063" s="19" t="s">
        <v>11725</v>
      </c>
      <c r="J3063" s="49">
        <v>444230</v>
      </c>
      <c r="K3063" s="42">
        <v>0.1</v>
      </c>
      <c r="L3063" s="49">
        <v>44423</v>
      </c>
      <c r="M3063" s="49">
        <v>488653</v>
      </c>
      <c r="N3063">
        <f>+VLOOKUP(C3063,'Thanh toán '!M$1335:N$6972,2,0)</f>
        <v>488653</v>
      </c>
      <c r="O3063" s="61">
        <f t="shared" si="144"/>
        <v>0</v>
      </c>
    </row>
    <row r="3064" spans="1:15" hidden="1" x14ac:dyDescent="0.3">
      <c r="A3064" s="18">
        <v>2023</v>
      </c>
      <c r="B3064" s="19" t="s">
        <v>16958</v>
      </c>
      <c r="C3064" s="19">
        <f t="shared" si="142"/>
        <v>22366</v>
      </c>
      <c r="D3064" s="19" t="s">
        <v>13350</v>
      </c>
      <c r="E3064" s="24" t="s">
        <v>16938</v>
      </c>
      <c r="F3064" s="18">
        <f t="shared" si="143"/>
        <v>4</v>
      </c>
      <c r="G3064" s="23" t="s">
        <v>11799</v>
      </c>
      <c r="H3064" s="23" t="s">
        <v>13579</v>
      </c>
      <c r="I3064" s="19" t="s">
        <v>11725</v>
      </c>
      <c r="J3064" s="49">
        <v>367155</v>
      </c>
      <c r="K3064" s="42">
        <v>0.10000136182266345</v>
      </c>
      <c r="L3064" s="49">
        <v>36716</v>
      </c>
      <c r="M3064" s="49">
        <v>403871</v>
      </c>
      <c r="N3064">
        <f>+VLOOKUP(C3064,'Thanh toán '!M$1335:N$6972,2,0)</f>
        <v>403871</v>
      </c>
      <c r="O3064" s="61">
        <f t="shared" si="144"/>
        <v>0</v>
      </c>
    </row>
    <row r="3065" spans="1:15" hidden="1" x14ac:dyDescent="0.3">
      <c r="A3065" s="18">
        <v>2023</v>
      </c>
      <c r="B3065" s="19" t="s">
        <v>16959</v>
      </c>
      <c r="C3065" s="19">
        <f t="shared" si="142"/>
        <v>22367</v>
      </c>
      <c r="D3065" s="19" t="s">
        <v>13350</v>
      </c>
      <c r="E3065" s="24" t="s">
        <v>16938</v>
      </c>
      <c r="F3065" s="18">
        <f t="shared" si="143"/>
        <v>4</v>
      </c>
      <c r="G3065" s="23" t="s">
        <v>11799</v>
      </c>
      <c r="H3065" s="23" t="s">
        <v>13528</v>
      </c>
      <c r="I3065" s="19" t="s">
        <v>11725</v>
      </c>
      <c r="J3065" s="49">
        <v>811385</v>
      </c>
      <c r="K3065" s="42">
        <v>0.10000061623027293</v>
      </c>
      <c r="L3065" s="49">
        <v>81139</v>
      </c>
      <c r="M3065" s="49">
        <v>892524</v>
      </c>
      <c r="N3065">
        <f>+VLOOKUP(C3065,'Thanh toán '!M$1335:N$6972,2,0)</f>
        <v>892524</v>
      </c>
      <c r="O3065" s="61">
        <f t="shared" si="144"/>
        <v>0</v>
      </c>
    </row>
    <row r="3066" spans="1:15" hidden="1" x14ac:dyDescent="0.3">
      <c r="A3066" s="18">
        <v>2023</v>
      </c>
      <c r="B3066" s="19" t="s">
        <v>16960</v>
      </c>
      <c r="C3066" s="19">
        <f t="shared" si="142"/>
        <v>22368</v>
      </c>
      <c r="D3066" s="19" t="s">
        <v>13350</v>
      </c>
      <c r="E3066" s="24" t="s">
        <v>16938</v>
      </c>
      <c r="F3066" s="18">
        <f t="shared" si="143"/>
        <v>4</v>
      </c>
      <c r="G3066" s="23" t="s">
        <v>12581</v>
      </c>
      <c r="H3066" s="23" t="s">
        <v>12581</v>
      </c>
      <c r="I3066" s="19" t="s">
        <v>12582</v>
      </c>
      <c r="J3066" s="49">
        <v>2383625</v>
      </c>
      <c r="K3066" s="42">
        <v>0.1000002097645393</v>
      </c>
      <c r="L3066" s="49">
        <v>238363</v>
      </c>
      <c r="M3066" s="49">
        <v>2621988</v>
      </c>
      <c r="N3066">
        <f>+VLOOKUP(C3066,'Thanh toán '!M$1335:N$6972,2,0)</f>
        <v>2621988</v>
      </c>
      <c r="O3066" s="61">
        <f t="shared" si="144"/>
        <v>0</v>
      </c>
    </row>
    <row r="3067" spans="1:15" hidden="1" x14ac:dyDescent="0.3">
      <c r="A3067" s="18">
        <v>2023</v>
      </c>
      <c r="B3067" s="19" t="s">
        <v>16961</v>
      </c>
      <c r="C3067" s="19">
        <f t="shared" si="142"/>
        <v>22376</v>
      </c>
      <c r="D3067" s="19" t="s">
        <v>13350</v>
      </c>
      <c r="E3067" s="24" t="s">
        <v>16938</v>
      </c>
      <c r="F3067" s="18">
        <f t="shared" si="143"/>
        <v>4</v>
      </c>
      <c r="G3067" s="23" t="s">
        <v>12556</v>
      </c>
      <c r="H3067" s="23" t="s">
        <v>12556</v>
      </c>
      <c r="I3067" s="19" t="s">
        <v>12557</v>
      </c>
      <c r="J3067" s="49">
        <v>882000</v>
      </c>
      <c r="K3067" s="42">
        <v>0.1</v>
      </c>
      <c r="L3067" s="49">
        <v>88200</v>
      </c>
      <c r="M3067" s="49">
        <v>970200</v>
      </c>
      <c r="N3067">
        <f>+VLOOKUP(C3067,'Thanh toán '!M$1335:N$6972,2,0)</f>
        <v>970200</v>
      </c>
      <c r="O3067" s="61">
        <f t="shared" si="144"/>
        <v>0</v>
      </c>
    </row>
    <row r="3068" spans="1:15" hidden="1" x14ac:dyDescent="0.3">
      <c r="A3068" s="18">
        <v>2023</v>
      </c>
      <c r="B3068" s="19" t="s">
        <v>16962</v>
      </c>
      <c r="C3068" s="19">
        <f t="shared" si="142"/>
        <v>22377</v>
      </c>
      <c r="D3068" s="19" t="s">
        <v>13350</v>
      </c>
      <c r="E3068" s="24" t="s">
        <v>16938</v>
      </c>
      <c r="F3068" s="18">
        <f t="shared" si="143"/>
        <v>4</v>
      </c>
      <c r="G3068" s="23" t="s">
        <v>12306</v>
      </c>
      <c r="H3068" s="23" t="s">
        <v>12306</v>
      </c>
      <c r="I3068" s="19" t="s">
        <v>12307</v>
      </c>
      <c r="J3068" s="49">
        <v>1332690</v>
      </c>
      <c r="K3068" s="42">
        <v>0.1</v>
      </c>
      <c r="L3068" s="49">
        <v>133269</v>
      </c>
      <c r="M3068" s="49">
        <v>1465959</v>
      </c>
      <c r="N3068">
        <f>+VLOOKUP(C3068,'Thanh toán '!M$1335:N$6972,2,0)</f>
        <v>1465959</v>
      </c>
      <c r="O3068" s="61">
        <f t="shared" si="144"/>
        <v>0</v>
      </c>
    </row>
    <row r="3069" spans="1:15" hidden="1" x14ac:dyDescent="0.3">
      <c r="A3069" s="18">
        <v>2023</v>
      </c>
      <c r="B3069" s="19" t="s">
        <v>16963</v>
      </c>
      <c r="C3069" s="19">
        <f t="shared" si="142"/>
        <v>22378</v>
      </c>
      <c r="D3069" s="19" t="s">
        <v>13350</v>
      </c>
      <c r="E3069" s="24" t="s">
        <v>16938</v>
      </c>
      <c r="F3069" s="18">
        <f t="shared" si="143"/>
        <v>4</v>
      </c>
      <c r="G3069" s="23" t="s">
        <v>12312</v>
      </c>
      <c r="H3069" s="23" t="s">
        <v>12312</v>
      </c>
      <c r="I3069" s="19" t="s">
        <v>12313</v>
      </c>
      <c r="J3069" s="49">
        <v>1924970</v>
      </c>
      <c r="K3069" s="42">
        <v>0.1</v>
      </c>
      <c r="L3069" s="49">
        <v>192497</v>
      </c>
      <c r="M3069" s="49">
        <v>2117467</v>
      </c>
      <c r="N3069">
        <f>+VLOOKUP(C3069,'Thanh toán '!M$1335:N$6972,2,0)</f>
        <v>2117467</v>
      </c>
      <c r="O3069" s="61">
        <f t="shared" si="144"/>
        <v>0</v>
      </c>
    </row>
    <row r="3070" spans="1:15" hidden="1" x14ac:dyDescent="0.3">
      <c r="A3070" s="18">
        <v>2023</v>
      </c>
      <c r="B3070" s="19" t="s">
        <v>16964</v>
      </c>
      <c r="C3070" s="19">
        <f t="shared" si="142"/>
        <v>22379</v>
      </c>
      <c r="D3070" s="19" t="s">
        <v>13350</v>
      </c>
      <c r="E3070" s="24" t="s">
        <v>16938</v>
      </c>
      <c r="F3070" s="18">
        <f t="shared" si="143"/>
        <v>4</v>
      </c>
      <c r="G3070" s="23" t="s">
        <v>12549</v>
      </c>
      <c r="H3070" s="23" t="s">
        <v>12549</v>
      </c>
      <c r="I3070" s="19" t="s">
        <v>12550</v>
      </c>
      <c r="J3070" s="49">
        <v>2813430</v>
      </c>
      <c r="K3070" s="42">
        <v>0.1</v>
      </c>
      <c r="L3070" s="49">
        <v>281343</v>
      </c>
      <c r="M3070" s="49">
        <v>3094773</v>
      </c>
      <c r="N3070">
        <f>+VLOOKUP(C3070,'Thanh toán '!M$1335:N$6972,2,0)</f>
        <v>3094773</v>
      </c>
      <c r="O3070" s="61">
        <f t="shared" si="144"/>
        <v>0</v>
      </c>
    </row>
    <row r="3071" spans="1:15" hidden="1" x14ac:dyDescent="0.3">
      <c r="A3071" s="18">
        <v>2023</v>
      </c>
      <c r="B3071" s="19" t="s">
        <v>16965</v>
      </c>
      <c r="C3071" s="19">
        <f t="shared" si="142"/>
        <v>22380</v>
      </c>
      <c r="D3071" s="19" t="s">
        <v>13350</v>
      </c>
      <c r="E3071" s="24" t="s">
        <v>16938</v>
      </c>
      <c r="F3071" s="18">
        <f t="shared" si="143"/>
        <v>4</v>
      </c>
      <c r="G3071" s="23" t="s">
        <v>12426</v>
      </c>
      <c r="H3071" s="23" t="s">
        <v>12426</v>
      </c>
      <c r="I3071" s="19" t="s">
        <v>12427</v>
      </c>
      <c r="J3071" s="49">
        <v>2736355</v>
      </c>
      <c r="K3071" s="42">
        <v>0.1000001827248292</v>
      </c>
      <c r="L3071" s="49">
        <v>273636</v>
      </c>
      <c r="M3071" s="49">
        <v>3009991</v>
      </c>
      <c r="N3071">
        <f>+VLOOKUP(C3071,'Thanh toán '!M$1335:N$6972,2,0)</f>
        <v>3009991</v>
      </c>
      <c r="O3071" s="61">
        <f t="shared" si="144"/>
        <v>0</v>
      </c>
    </row>
    <row r="3072" spans="1:15" hidden="1" x14ac:dyDescent="0.3">
      <c r="A3072" s="18">
        <v>2023</v>
      </c>
      <c r="B3072" s="19" t="s">
        <v>16966</v>
      </c>
      <c r="C3072" s="19">
        <f t="shared" si="142"/>
        <v>22381</v>
      </c>
      <c r="D3072" s="19" t="s">
        <v>13350</v>
      </c>
      <c r="E3072" s="24" t="s">
        <v>16938</v>
      </c>
      <c r="F3072" s="18">
        <f t="shared" si="143"/>
        <v>4</v>
      </c>
      <c r="G3072" s="23" t="s">
        <v>12788</v>
      </c>
      <c r="H3072" s="23" t="s">
        <v>12788</v>
      </c>
      <c r="I3072" s="19" t="s">
        <v>12789</v>
      </c>
      <c r="J3072" s="49">
        <v>2124590</v>
      </c>
      <c r="K3072" s="42">
        <v>0.1</v>
      </c>
      <c r="L3072" s="49">
        <v>212459</v>
      </c>
      <c r="M3072" s="49">
        <v>2337049</v>
      </c>
      <c r="N3072">
        <f>+VLOOKUP(C3072,'Thanh toán '!M$1335:N$6972,2,0)</f>
        <v>2337049</v>
      </c>
      <c r="O3072" s="61">
        <f t="shared" si="144"/>
        <v>0</v>
      </c>
    </row>
    <row r="3073" spans="1:15" hidden="1" x14ac:dyDescent="0.3">
      <c r="A3073" s="18">
        <v>2023</v>
      </c>
      <c r="B3073" s="19" t="s">
        <v>16967</v>
      </c>
      <c r="C3073" s="19">
        <f t="shared" si="142"/>
        <v>22382</v>
      </c>
      <c r="D3073" s="19" t="s">
        <v>13350</v>
      </c>
      <c r="E3073" s="24" t="s">
        <v>16938</v>
      </c>
      <c r="F3073" s="18">
        <f t="shared" si="143"/>
        <v>4</v>
      </c>
      <c r="G3073" s="23" t="s">
        <v>12293</v>
      </c>
      <c r="H3073" s="23" t="s">
        <v>12293</v>
      </c>
      <c r="I3073" s="19" t="s">
        <v>12294</v>
      </c>
      <c r="J3073" s="49">
        <v>2225207</v>
      </c>
      <c r="K3073" s="42">
        <v>0.10000013481891797</v>
      </c>
      <c r="L3073" s="49">
        <v>222521</v>
      </c>
      <c r="M3073" s="49">
        <v>2447728</v>
      </c>
      <c r="N3073">
        <f>+VLOOKUP(C3073,'Thanh toán '!M$1335:N$6972,2,0)</f>
        <v>2447728</v>
      </c>
      <c r="O3073" s="61">
        <f t="shared" si="144"/>
        <v>0</v>
      </c>
    </row>
    <row r="3074" spans="1:15" hidden="1" x14ac:dyDescent="0.3">
      <c r="A3074" s="18">
        <v>2023</v>
      </c>
      <c r="B3074" s="19" t="s">
        <v>16968</v>
      </c>
      <c r="C3074" s="19">
        <f t="shared" si="142"/>
        <v>22383</v>
      </c>
      <c r="D3074" s="19" t="s">
        <v>13350</v>
      </c>
      <c r="E3074" s="24" t="s">
        <v>16938</v>
      </c>
      <c r="F3074" s="18">
        <f t="shared" si="143"/>
        <v>4</v>
      </c>
      <c r="G3074" s="23" t="s">
        <v>12565</v>
      </c>
      <c r="H3074" s="23" t="s">
        <v>12565</v>
      </c>
      <c r="I3074" s="19" t="s">
        <v>12566</v>
      </c>
      <c r="J3074" s="49">
        <v>888460</v>
      </c>
      <c r="K3074" s="42">
        <v>0.1</v>
      </c>
      <c r="L3074" s="49">
        <v>88846</v>
      </c>
      <c r="M3074" s="49">
        <v>977306</v>
      </c>
      <c r="N3074">
        <f>+VLOOKUP(C3074,'Thanh toán '!M$1335:N$6972,2,0)</f>
        <v>977306</v>
      </c>
      <c r="O3074" s="61">
        <f t="shared" si="144"/>
        <v>0</v>
      </c>
    </row>
    <row r="3075" spans="1:15" hidden="1" x14ac:dyDescent="0.3">
      <c r="A3075" s="18">
        <v>2023</v>
      </c>
      <c r="B3075" s="19" t="s">
        <v>16969</v>
      </c>
      <c r="C3075" s="19">
        <f t="shared" si="142"/>
        <v>22384</v>
      </c>
      <c r="D3075" s="19" t="s">
        <v>13350</v>
      </c>
      <c r="E3075" s="24" t="s">
        <v>16938</v>
      </c>
      <c r="F3075" s="18">
        <f t="shared" si="143"/>
        <v>4</v>
      </c>
      <c r="G3075" s="23" t="s">
        <v>12556</v>
      </c>
      <c r="H3075" s="23" t="s">
        <v>12556</v>
      </c>
      <c r="I3075" s="19" t="s">
        <v>12557</v>
      </c>
      <c r="J3075" s="49">
        <v>2173632</v>
      </c>
      <c r="K3075" s="42">
        <v>9.9999907988104708E-2</v>
      </c>
      <c r="L3075" s="49">
        <v>217363</v>
      </c>
      <c r="M3075" s="49">
        <v>2390995</v>
      </c>
      <c r="N3075">
        <f>+VLOOKUP(C3075,'Thanh toán '!M$1335:N$6972,2,0)</f>
        <v>2390995</v>
      </c>
      <c r="O3075" s="61">
        <f t="shared" si="144"/>
        <v>0</v>
      </c>
    </row>
    <row r="3076" spans="1:15" hidden="1" x14ac:dyDescent="0.3">
      <c r="A3076" s="18">
        <v>2023</v>
      </c>
      <c r="B3076" s="19" t="s">
        <v>16970</v>
      </c>
      <c r="C3076" s="19">
        <f t="shared" si="142"/>
        <v>22385</v>
      </c>
      <c r="D3076" s="19" t="s">
        <v>13350</v>
      </c>
      <c r="E3076" s="24" t="s">
        <v>16938</v>
      </c>
      <c r="F3076" s="18">
        <f t="shared" si="143"/>
        <v>4</v>
      </c>
      <c r="G3076" s="23" t="s">
        <v>12309</v>
      </c>
      <c r="H3076" s="23" t="s">
        <v>12309</v>
      </c>
      <c r="I3076" s="19" t="s">
        <v>12310</v>
      </c>
      <c r="J3076" s="49">
        <v>6418760</v>
      </c>
      <c r="K3076" s="42">
        <v>0.1</v>
      </c>
      <c r="L3076" s="49">
        <v>641876</v>
      </c>
      <c r="M3076" s="49">
        <v>7060636</v>
      </c>
      <c r="N3076">
        <f>+VLOOKUP(C3076,'Thanh toán '!M$1335:N$6972,2,0)</f>
        <v>7060636</v>
      </c>
      <c r="O3076" s="61">
        <f t="shared" si="144"/>
        <v>0</v>
      </c>
    </row>
    <row r="3077" spans="1:15" hidden="1" x14ac:dyDescent="0.3">
      <c r="A3077" s="18">
        <v>2023</v>
      </c>
      <c r="B3077" s="19" t="s">
        <v>16971</v>
      </c>
      <c r="C3077" s="19">
        <f t="shared" si="142"/>
        <v>22386</v>
      </c>
      <c r="D3077" s="19" t="s">
        <v>13350</v>
      </c>
      <c r="E3077" s="24" t="s">
        <v>16938</v>
      </c>
      <c r="F3077" s="18">
        <f t="shared" si="143"/>
        <v>4</v>
      </c>
      <c r="G3077" s="23" t="s">
        <v>12309</v>
      </c>
      <c r="H3077" s="23" t="s">
        <v>13557</v>
      </c>
      <c r="I3077" s="19" t="s">
        <v>12310</v>
      </c>
      <c r="J3077" s="49">
        <v>1329640</v>
      </c>
      <c r="K3077" s="42">
        <v>0.1</v>
      </c>
      <c r="L3077" s="49">
        <v>132964</v>
      </c>
      <c r="M3077" s="49">
        <v>1462604</v>
      </c>
      <c r="N3077">
        <f>+VLOOKUP(C3077,'Thanh toán '!M$1335:N$6972,2,0)</f>
        <v>1462604</v>
      </c>
      <c r="O3077" s="61">
        <f t="shared" si="144"/>
        <v>0</v>
      </c>
    </row>
    <row r="3078" spans="1:15" hidden="1" x14ac:dyDescent="0.3">
      <c r="A3078" s="18">
        <v>2023</v>
      </c>
      <c r="B3078" s="19" t="s">
        <v>16972</v>
      </c>
      <c r="C3078" s="19">
        <f t="shared" ref="C3078:C3141" si="145">+B3078*1</f>
        <v>22387</v>
      </c>
      <c r="D3078" s="19" t="s">
        <v>13350</v>
      </c>
      <c r="E3078" s="24" t="s">
        <v>16938</v>
      </c>
      <c r="F3078" s="18">
        <f t="shared" ref="F3078:F3141" si="146">+MONTH(E3078)</f>
        <v>4</v>
      </c>
      <c r="G3078" s="23" t="s">
        <v>12312</v>
      </c>
      <c r="H3078" s="23" t="s">
        <v>12312</v>
      </c>
      <c r="I3078" s="19" t="s">
        <v>12313</v>
      </c>
      <c r="J3078" s="49">
        <v>1696800</v>
      </c>
      <c r="K3078" s="42">
        <v>0.1</v>
      </c>
      <c r="L3078" s="49">
        <v>169680</v>
      </c>
      <c r="M3078" s="49">
        <v>1866480</v>
      </c>
      <c r="N3078">
        <f>+VLOOKUP(C3078,'Thanh toán '!M$1335:N$6972,2,0)</f>
        <v>1866480</v>
      </c>
      <c r="O3078" s="61">
        <f t="shared" ref="O3078:O3141" si="147">+N3078-M3078</f>
        <v>0</v>
      </c>
    </row>
    <row r="3079" spans="1:15" hidden="1" x14ac:dyDescent="0.3">
      <c r="A3079" s="18">
        <v>2023</v>
      </c>
      <c r="B3079" s="19" t="s">
        <v>16973</v>
      </c>
      <c r="C3079" s="19">
        <f t="shared" si="145"/>
        <v>22395</v>
      </c>
      <c r="D3079" s="19" t="s">
        <v>13350</v>
      </c>
      <c r="E3079" s="24" t="s">
        <v>16974</v>
      </c>
      <c r="F3079" s="18">
        <f t="shared" si="146"/>
        <v>4</v>
      </c>
      <c r="G3079" s="23" t="s">
        <v>11799</v>
      </c>
      <c r="H3079" s="23" t="s">
        <v>13583</v>
      </c>
      <c r="I3079" s="19" t="s">
        <v>11725</v>
      </c>
      <c r="J3079" s="49">
        <v>1146836</v>
      </c>
      <c r="K3079" s="42">
        <v>0.10000034878570258</v>
      </c>
      <c r="L3079" s="49">
        <v>114684</v>
      </c>
      <c r="M3079" s="49">
        <v>1261520</v>
      </c>
      <c r="N3079">
        <f>+VLOOKUP(C3079,'Thanh toán '!M$1335:N$6972,2,0)</f>
        <v>1261520</v>
      </c>
      <c r="O3079" s="61">
        <f t="shared" si="147"/>
        <v>0</v>
      </c>
    </row>
    <row r="3080" spans="1:15" hidden="1" x14ac:dyDescent="0.3">
      <c r="A3080" s="18">
        <v>2023</v>
      </c>
      <c r="B3080" s="19" t="s">
        <v>16975</v>
      </c>
      <c r="C3080" s="19">
        <f t="shared" si="145"/>
        <v>22396</v>
      </c>
      <c r="D3080" s="19" t="s">
        <v>13350</v>
      </c>
      <c r="E3080" s="24" t="s">
        <v>16974</v>
      </c>
      <c r="F3080" s="18">
        <f t="shared" si="146"/>
        <v>4</v>
      </c>
      <c r="G3080" s="23" t="s">
        <v>12360</v>
      </c>
      <c r="H3080" s="23" t="s">
        <v>12360</v>
      </c>
      <c r="I3080" s="19" t="s">
        <v>12361</v>
      </c>
      <c r="J3080" s="49">
        <v>2719920</v>
      </c>
      <c r="K3080" s="42">
        <v>0.1</v>
      </c>
      <c r="L3080" s="49">
        <v>271992</v>
      </c>
      <c r="M3080" s="49">
        <v>2991912</v>
      </c>
      <c r="N3080">
        <f>+VLOOKUP(C3080,'Thanh toán '!M$1335:N$6972,2,0)</f>
        <v>2991912</v>
      </c>
      <c r="O3080" s="61">
        <f t="shared" si="147"/>
        <v>0</v>
      </c>
    </row>
    <row r="3081" spans="1:15" hidden="1" x14ac:dyDescent="0.3">
      <c r="A3081" s="18">
        <v>2023</v>
      </c>
      <c r="B3081" s="19" t="s">
        <v>16976</v>
      </c>
      <c r="C3081" s="19">
        <f t="shared" si="145"/>
        <v>22398</v>
      </c>
      <c r="D3081" s="19" t="s">
        <v>13350</v>
      </c>
      <c r="E3081" s="24" t="s">
        <v>16974</v>
      </c>
      <c r="F3081" s="18">
        <f t="shared" si="146"/>
        <v>4</v>
      </c>
      <c r="G3081" s="23" t="s">
        <v>12239</v>
      </c>
      <c r="H3081" s="23" t="s">
        <v>14173</v>
      </c>
      <c r="I3081" s="19" t="s">
        <v>12240</v>
      </c>
      <c r="J3081" s="49">
        <v>3671110</v>
      </c>
      <c r="K3081" s="42">
        <v>0.1</v>
      </c>
      <c r="L3081" s="49">
        <v>367111</v>
      </c>
      <c r="M3081" s="49">
        <v>4038221</v>
      </c>
      <c r="N3081">
        <f>+VLOOKUP(C3081,'Thanh toán '!M$1335:N$6972,2,0)</f>
        <v>4038221</v>
      </c>
      <c r="O3081" s="61">
        <f t="shared" si="147"/>
        <v>0</v>
      </c>
    </row>
    <row r="3082" spans="1:15" hidden="1" x14ac:dyDescent="0.3">
      <c r="A3082" s="18">
        <v>2023</v>
      </c>
      <c r="B3082" s="19" t="s">
        <v>16977</v>
      </c>
      <c r="C3082" s="19">
        <f t="shared" si="145"/>
        <v>22399</v>
      </c>
      <c r="D3082" s="19" t="s">
        <v>13350</v>
      </c>
      <c r="E3082" s="24" t="s">
        <v>16974</v>
      </c>
      <c r="F3082" s="18">
        <f t="shared" si="146"/>
        <v>4</v>
      </c>
      <c r="G3082" s="23" t="s">
        <v>11799</v>
      </c>
      <c r="H3082" s="23" t="s">
        <v>13354</v>
      </c>
      <c r="I3082" s="19" t="s">
        <v>11725</v>
      </c>
      <c r="J3082" s="49">
        <v>726000</v>
      </c>
      <c r="K3082" s="42">
        <v>0.1</v>
      </c>
      <c r="L3082" s="49">
        <v>72600</v>
      </c>
      <c r="M3082" s="49">
        <v>798600</v>
      </c>
      <c r="N3082">
        <f>+VLOOKUP(C3082,'Thanh toán '!M$1335:N$6972,2,0)</f>
        <v>798600</v>
      </c>
      <c r="O3082" s="61">
        <f t="shared" si="147"/>
        <v>0</v>
      </c>
    </row>
    <row r="3083" spans="1:15" hidden="1" x14ac:dyDescent="0.3">
      <c r="A3083" s="18">
        <v>2023</v>
      </c>
      <c r="B3083" s="19" t="s">
        <v>16978</v>
      </c>
      <c r="C3083" s="19">
        <f t="shared" si="145"/>
        <v>22400</v>
      </c>
      <c r="D3083" s="19" t="s">
        <v>13350</v>
      </c>
      <c r="E3083" s="24" t="s">
        <v>16974</v>
      </c>
      <c r="F3083" s="18">
        <f t="shared" si="146"/>
        <v>4</v>
      </c>
      <c r="G3083" s="23" t="s">
        <v>11799</v>
      </c>
      <c r="H3083" s="23" t="s">
        <v>14192</v>
      </c>
      <c r="I3083" s="19" t="s">
        <v>11725</v>
      </c>
      <c r="J3083" s="49">
        <v>805310</v>
      </c>
      <c r="K3083" s="42">
        <v>0.1</v>
      </c>
      <c r="L3083" s="49">
        <v>80531</v>
      </c>
      <c r="M3083" s="49">
        <v>885841</v>
      </c>
      <c r="N3083">
        <f>+VLOOKUP(C3083,'Thanh toán '!M$1335:N$6972,2,0)</f>
        <v>885841</v>
      </c>
      <c r="O3083" s="61">
        <f t="shared" si="147"/>
        <v>0</v>
      </c>
    </row>
    <row r="3084" spans="1:15" hidden="1" x14ac:dyDescent="0.3">
      <c r="A3084" s="18">
        <v>2023</v>
      </c>
      <c r="B3084" s="19" t="s">
        <v>16979</v>
      </c>
      <c r="C3084" s="19">
        <f t="shared" si="145"/>
        <v>22401</v>
      </c>
      <c r="D3084" s="19" t="s">
        <v>13350</v>
      </c>
      <c r="E3084" s="24" t="s">
        <v>16974</v>
      </c>
      <c r="F3084" s="18">
        <f t="shared" si="146"/>
        <v>4</v>
      </c>
      <c r="G3084" s="23" t="s">
        <v>12026</v>
      </c>
      <c r="H3084" s="23" t="s">
        <v>13947</v>
      </c>
      <c r="I3084" s="19" t="s">
        <v>12027</v>
      </c>
      <c r="J3084" s="49">
        <v>445500</v>
      </c>
      <c r="K3084" s="42">
        <v>0.1</v>
      </c>
      <c r="L3084" s="49">
        <v>44550</v>
      </c>
      <c r="M3084" s="49">
        <v>490050</v>
      </c>
      <c r="N3084">
        <f>+VLOOKUP(C3084,'Thanh toán '!M$1335:N$6972,2,0)</f>
        <v>490050</v>
      </c>
      <c r="O3084" s="61">
        <f t="shared" si="147"/>
        <v>0</v>
      </c>
    </row>
    <row r="3085" spans="1:15" hidden="1" x14ac:dyDescent="0.3">
      <c r="A3085" s="18">
        <v>2023</v>
      </c>
      <c r="B3085" s="19" t="s">
        <v>16980</v>
      </c>
      <c r="C3085" s="19">
        <f t="shared" si="145"/>
        <v>22402</v>
      </c>
      <c r="D3085" s="19" t="s">
        <v>13350</v>
      </c>
      <c r="E3085" s="24" t="s">
        <v>16974</v>
      </c>
      <c r="F3085" s="18">
        <f t="shared" si="146"/>
        <v>4</v>
      </c>
      <c r="G3085" s="23" t="s">
        <v>12026</v>
      </c>
      <c r="H3085" s="23" t="s">
        <v>13945</v>
      </c>
      <c r="I3085" s="19" t="s">
        <v>12027</v>
      </c>
      <c r="J3085" s="49">
        <v>417084</v>
      </c>
      <c r="K3085" s="42">
        <v>9.9999040960573896E-2</v>
      </c>
      <c r="L3085" s="49">
        <v>41708</v>
      </c>
      <c r="M3085" s="49">
        <v>458792</v>
      </c>
      <c r="N3085">
        <f>+VLOOKUP(C3085,'Thanh toán '!M$1335:N$6972,2,0)</f>
        <v>458792</v>
      </c>
      <c r="O3085" s="61">
        <f t="shared" si="147"/>
        <v>0</v>
      </c>
    </row>
    <row r="3086" spans="1:15" hidden="1" x14ac:dyDescent="0.3">
      <c r="A3086" s="18">
        <v>2023</v>
      </c>
      <c r="B3086" s="19" t="s">
        <v>16981</v>
      </c>
      <c r="C3086" s="19">
        <f t="shared" si="145"/>
        <v>22403</v>
      </c>
      <c r="D3086" s="19" t="s">
        <v>13350</v>
      </c>
      <c r="E3086" s="24" t="s">
        <v>16974</v>
      </c>
      <c r="F3086" s="18">
        <f t="shared" si="146"/>
        <v>4</v>
      </c>
      <c r="G3086" s="23" t="s">
        <v>12026</v>
      </c>
      <c r="H3086" s="23" t="s">
        <v>13949</v>
      </c>
      <c r="I3086" s="19" t="s">
        <v>12027</v>
      </c>
      <c r="J3086" s="49">
        <v>798980</v>
      </c>
      <c r="K3086" s="42">
        <v>0.1</v>
      </c>
      <c r="L3086" s="49">
        <v>79898</v>
      </c>
      <c r="M3086" s="49">
        <v>878878</v>
      </c>
      <c r="N3086">
        <f>+VLOOKUP(C3086,'Thanh toán '!M$1335:N$6972,2,0)</f>
        <v>878878</v>
      </c>
      <c r="O3086" s="61">
        <f t="shared" si="147"/>
        <v>0</v>
      </c>
    </row>
    <row r="3087" spans="1:15" hidden="1" x14ac:dyDescent="0.3">
      <c r="A3087" s="18">
        <v>2023</v>
      </c>
      <c r="B3087" s="19" t="s">
        <v>16982</v>
      </c>
      <c r="C3087" s="19">
        <f t="shared" si="145"/>
        <v>22404</v>
      </c>
      <c r="D3087" s="19" t="s">
        <v>13350</v>
      </c>
      <c r="E3087" s="24" t="s">
        <v>16974</v>
      </c>
      <c r="F3087" s="18">
        <f t="shared" si="146"/>
        <v>4</v>
      </c>
      <c r="G3087" s="23" t="s">
        <v>12026</v>
      </c>
      <c r="H3087" s="23" t="s">
        <v>13942</v>
      </c>
      <c r="I3087" s="19" t="s">
        <v>12027</v>
      </c>
      <c r="J3087" s="49">
        <v>943328</v>
      </c>
      <c r="K3087" s="42">
        <v>0.10000021201533295</v>
      </c>
      <c r="L3087" s="49">
        <v>94333</v>
      </c>
      <c r="M3087" s="49">
        <v>1037661</v>
      </c>
      <c r="N3087">
        <f>+VLOOKUP(C3087,'Thanh toán '!M$1335:N$6972,2,0)</f>
        <v>1037661</v>
      </c>
      <c r="O3087" s="61">
        <f t="shared" si="147"/>
        <v>0</v>
      </c>
    </row>
    <row r="3088" spans="1:15" hidden="1" x14ac:dyDescent="0.3">
      <c r="A3088" s="18">
        <v>2023</v>
      </c>
      <c r="B3088" s="19" t="s">
        <v>16983</v>
      </c>
      <c r="C3088" s="19">
        <f t="shared" si="145"/>
        <v>22405</v>
      </c>
      <c r="D3088" s="19" t="s">
        <v>13350</v>
      </c>
      <c r="E3088" s="24" t="s">
        <v>16974</v>
      </c>
      <c r="F3088" s="18">
        <f t="shared" si="146"/>
        <v>4</v>
      </c>
      <c r="G3088" s="23" t="s">
        <v>11799</v>
      </c>
      <c r="H3088" s="23" t="s">
        <v>13690</v>
      </c>
      <c r="I3088" s="19" t="s">
        <v>11725</v>
      </c>
      <c r="J3088" s="49">
        <v>2132715</v>
      </c>
      <c r="K3088" s="42">
        <v>0.10000023444295182</v>
      </c>
      <c r="L3088" s="49">
        <v>213272</v>
      </c>
      <c r="M3088" s="49">
        <v>2345987</v>
      </c>
      <c r="N3088">
        <f>+VLOOKUP(C3088,'Thanh toán '!M$1335:N$6972,2,0)</f>
        <v>2345987</v>
      </c>
      <c r="O3088" s="61">
        <f t="shared" si="147"/>
        <v>0</v>
      </c>
    </row>
    <row r="3089" spans="1:15" hidden="1" x14ac:dyDescent="0.3">
      <c r="A3089" s="18">
        <v>2023</v>
      </c>
      <c r="B3089" s="19" t="s">
        <v>16984</v>
      </c>
      <c r="C3089" s="19">
        <f t="shared" si="145"/>
        <v>22407</v>
      </c>
      <c r="D3089" s="19" t="s">
        <v>13350</v>
      </c>
      <c r="E3089" s="24" t="s">
        <v>16974</v>
      </c>
      <c r="F3089" s="18">
        <f t="shared" si="146"/>
        <v>4</v>
      </c>
      <c r="G3089" s="23" t="s">
        <v>11799</v>
      </c>
      <c r="H3089" s="23" t="s">
        <v>13669</v>
      </c>
      <c r="I3089" s="19" t="s">
        <v>11725</v>
      </c>
      <c r="J3089" s="49">
        <v>1116635</v>
      </c>
      <c r="K3089" s="42">
        <v>0.1000004477738921</v>
      </c>
      <c r="L3089" s="49">
        <v>111664</v>
      </c>
      <c r="M3089" s="49">
        <v>1228299</v>
      </c>
      <c r="N3089">
        <f>+VLOOKUP(C3089,'Thanh toán '!M$1335:N$6972,2,0)</f>
        <v>1228299</v>
      </c>
      <c r="O3089" s="61">
        <f t="shared" si="147"/>
        <v>0</v>
      </c>
    </row>
    <row r="3090" spans="1:15" hidden="1" x14ac:dyDescent="0.3">
      <c r="A3090" s="18">
        <v>2023</v>
      </c>
      <c r="B3090" s="19" t="s">
        <v>16985</v>
      </c>
      <c r="C3090" s="19">
        <f t="shared" si="145"/>
        <v>22408</v>
      </c>
      <c r="D3090" s="19" t="s">
        <v>13350</v>
      </c>
      <c r="E3090" s="24" t="s">
        <v>16974</v>
      </c>
      <c r="F3090" s="18">
        <f t="shared" si="146"/>
        <v>4</v>
      </c>
      <c r="G3090" s="23" t="s">
        <v>11799</v>
      </c>
      <c r="H3090" s="23" t="s">
        <v>13692</v>
      </c>
      <c r="I3090" s="19" t="s">
        <v>11725</v>
      </c>
      <c r="J3090" s="49">
        <v>444230</v>
      </c>
      <c r="K3090" s="42">
        <v>0.1</v>
      </c>
      <c r="L3090" s="49">
        <v>44423</v>
      </c>
      <c r="M3090" s="49">
        <v>488653</v>
      </c>
      <c r="N3090">
        <f>+VLOOKUP(C3090,'Thanh toán '!M$1335:N$6972,2,0)</f>
        <v>488653</v>
      </c>
      <c r="O3090" s="61">
        <f t="shared" si="147"/>
        <v>0</v>
      </c>
    </row>
    <row r="3091" spans="1:15" hidden="1" x14ac:dyDescent="0.3">
      <c r="A3091" s="18">
        <v>2023</v>
      </c>
      <c r="B3091" s="19" t="s">
        <v>16986</v>
      </c>
      <c r="C3091" s="19">
        <f t="shared" si="145"/>
        <v>22409</v>
      </c>
      <c r="D3091" s="19" t="s">
        <v>13350</v>
      </c>
      <c r="E3091" s="24" t="s">
        <v>16974</v>
      </c>
      <c r="F3091" s="18">
        <f t="shared" si="146"/>
        <v>4</v>
      </c>
      <c r="G3091" s="23" t="s">
        <v>11799</v>
      </c>
      <c r="H3091" s="23" t="s">
        <v>14074</v>
      </c>
      <c r="I3091" s="19" t="s">
        <v>11725</v>
      </c>
      <c r="J3091" s="49">
        <v>575677</v>
      </c>
      <c r="K3091" s="42">
        <v>0.10000052112556174</v>
      </c>
      <c r="L3091" s="49">
        <v>57568</v>
      </c>
      <c r="M3091" s="49">
        <v>633245</v>
      </c>
      <c r="N3091">
        <f>+VLOOKUP(C3091,'Thanh toán '!M$1335:N$6972,2,0)</f>
        <v>633245</v>
      </c>
      <c r="O3091" s="61">
        <f t="shared" si="147"/>
        <v>0</v>
      </c>
    </row>
    <row r="3092" spans="1:15" hidden="1" x14ac:dyDescent="0.3">
      <c r="A3092" s="18">
        <v>2023</v>
      </c>
      <c r="B3092" s="19" t="s">
        <v>16987</v>
      </c>
      <c r="C3092" s="19">
        <f t="shared" si="145"/>
        <v>22412</v>
      </c>
      <c r="D3092" s="19" t="s">
        <v>13350</v>
      </c>
      <c r="E3092" s="24" t="s">
        <v>16974</v>
      </c>
      <c r="F3092" s="18">
        <f t="shared" si="146"/>
        <v>4</v>
      </c>
      <c r="G3092" s="23" t="s">
        <v>12371</v>
      </c>
      <c r="H3092" s="23" t="s">
        <v>12371</v>
      </c>
      <c r="I3092" s="19" t="s">
        <v>12372</v>
      </c>
      <c r="J3092" s="49">
        <v>2842280</v>
      </c>
      <c r="K3092" s="42">
        <v>0.1</v>
      </c>
      <c r="L3092" s="49">
        <v>284228</v>
      </c>
      <c r="M3092" s="49">
        <v>3126508</v>
      </c>
      <c r="N3092">
        <f>+VLOOKUP(C3092,'Thanh toán '!M$1335:N$6972,2,0)</f>
        <v>3126508</v>
      </c>
      <c r="O3092" s="61">
        <f t="shared" si="147"/>
        <v>0</v>
      </c>
    </row>
    <row r="3093" spans="1:15" hidden="1" x14ac:dyDescent="0.3">
      <c r="A3093" s="18">
        <v>2023</v>
      </c>
      <c r="B3093" s="19" t="s">
        <v>16988</v>
      </c>
      <c r="C3093" s="19">
        <f t="shared" si="145"/>
        <v>22413</v>
      </c>
      <c r="D3093" s="19" t="s">
        <v>13350</v>
      </c>
      <c r="E3093" s="24" t="s">
        <v>16974</v>
      </c>
      <c r="F3093" s="18">
        <f t="shared" si="146"/>
        <v>4</v>
      </c>
      <c r="G3093" s="23" t="s">
        <v>12371</v>
      </c>
      <c r="H3093" s="23" t="s">
        <v>12371</v>
      </c>
      <c r="I3093" s="19" t="s">
        <v>12372</v>
      </c>
      <c r="J3093" s="49">
        <v>1730400</v>
      </c>
      <c r="K3093" s="42">
        <v>0.1</v>
      </c>
      <c r="L3093" s="49">
        <v>173040</v>
      </c>
      <c r="M3093" s="49">
        <v>1903440</v>
      </c>
      <c r="N3093">
        <f>+VLOOKUP(C3093,'Thanh toán '!M$1335:N$6972,2,0)</f>
        <v>1903440</v>
      </c>
      <c r="O3093" s="61">
        <f t="shared" si="147"/>
        <v>0</v>
      </c>
    </row>
    <row r="3094" spans="1:15" hidden="1" x14ac:dyDescent="0.3">
      <c r="A3094" s="18">
        <v>2023</v>
      </c>
      <c r="B3094" s="19" t="s">
        <v>16989</v>
      </c>
      <c r="C3094" s="19">
        <f t="shared" si="145"/>
        <v>22414</v>
      </c>
      <c r="D3094" s="19" t="s">
        <v>13350</v>
      </c>
      <c r="E3094" s="24" t="s">
        <v>16974</v>
      </c>
      <c r="F3094" s="18">
        <f t="shared" si="146"/>
        <v>4</v>
      </c>
      <c r="G3094" s="23" t="s">
        <v>11799</v>
      </c>
      <c r="H3094" s="23" t="s">
        <v>13451</v>
      </c>
      <c r="I3094" s="19" t="s">
        <v>11725</v>
      </c>
      <c r="J3094" s="49">
        <v>738405</v>
      </c>
      <c r="K3094" s="42">
        <v>0.10000067713517649</v>
      </c>
      <c r="L3094" s="49">
        <v>73841</v>
      </c>
      <c r="M3094" s="49">
        <v>812246</v>
      </c>
      <c r="N3094">
        <f>+VLOOKUP(C3094,'Thanh toán '!M$1335:N$6972,2,0)</f>
        <v>812246</v>
      </c>
      <c r="O3094" s="61">
        <f t="shared" si="147"/>
        <v>0</v>
      </c>
    </row>
    <row r="3095" spans="1:15" hidden="1" x14ac:dyDescent="0.3">
      <c r="A3095" s="18">
        <v>2023</v>
      </c>
      <c r="B3095" s="19" t="s">
        <v>16990</v>
      </c>
      <c r="C3095" s="19">
        <f t="shared" si="145"/>
        <v>22416</v>
      </c>
      <c r="D3095" s="19" t="s">
        <v>13350</v>
      </c>
      <c r="E3095" s="24" t="s">
        <v>16974</v>
      </c>
      <c r="F3095" s="18">
        <f t="shared" si="146"/>
        <v>4</v>
      </c>
      <c r="G3095" s="23" t="s">
        <v>11838</v>
      </c>
      <c r="H3095" s="23" t="s">
        <v>13920</v>
      </c>
      <c r="I3095" s="19" t="s">
        <v>11839</v>
      </c>
      <c r="J3095" s="49">
        <v>944144</v>
      </c>
      <c r="K3095" s="42">
        <v>9.9999576335813176E-2</v>
      </c>
      <c r="L3095" s="49">
        <v>94414</v>
      </c>
      <c r="M3095" s="49">
        <v>1038558</v>
      </c>
      <c r="N3095">
        <f>+VLOOKUP(C3095,'Thanh toán '!M$1335:N$6972,2,0)</f>
        <v>1038558</v>
      </c>
      <c r="O3095" s="61">
        <f t="shared" si="147"/>
        <v>0</v>
      </c>
    </row>
    <row r="3096" spans="1:15" hidden="1" x14ac:dyDescent="0.3">
      <c r="A3096" s="18">
        <v>2023</v>
      </c>
      <c r="B3096" s="19" t="s">
        <v>16991</v>
      </c>
      <c r="C3096" s="19">
        <f t="shared" si="145"/>
        <v>22417</v>
      </c>
      <c r="D3096" s="19" t="s">
        <v>13350</v>
      </c>
      <c r="E3096" s="24" t="s">
        <v>16974</v>
      </c>
      <c r="F3096" s="18">
        <f t="shared" si="146"/>
        <v>4</v>
      </c>
      <c r="G3096" s="23" t="s">
        <v>11799</v>
      </c>
      <c r="H3096" s="23" t="s">
        <v>16992</v>
      </c>
      <c r="I3096" s="19" t="s">
        <v>11725</v>
      </c>
      <c r="J3096" s="49">
        <v>571780</v>
      </c>
      <c r="K3096" s="42">
        <v>0.1</v>
      </c>
      <c r="L3096" s="49">
        <v>57178</v>
      </c>
      <c r="M3096" s="49">
        <v>628958</v>
      </c>
      <c r="N3096">
        <f>+VLOOKUP(C3096,'Thanh toán '!M$1335:N$6972,2,0)</f>
        <v>628958</v>
      </c>
      <c r="O3096" s="61">
        <f t="shared" si="147"/>
        <v>0</v>
      </c>
    </row>
    <row r="3097" spans="1:15" hidden="1" x14ac:dyDescent="0.3">
      <c r="A3097" s="18">
        <v>2023</v>
      </c>
      <c r="B3097" s="19" t="s">
        <v>16993</v>
      </c>
      <c r="C3097" s="19">
        <f t="shared" si="145"/>
        <v>22418</v>
      </c>
      <c r="D3097" s="19" t="s">
        <v>13350</v>
      </c>
      <c r="E3097" s="24" t="s">
        <v>16974</v>
      </c>
      <c r="F3097" s="18">
        <f t="shared" si="146"/>
        <v>4</v>
      </c>
      <c r="G3097" s="23" t="s">
        <v>11799</v>
      </c>
      <c r="H3097" s="23" t="s">
        <v>14090</v>
      </c>
      <c r="I3097" s="19" t="s">
        <v>11725</v>
      </c>
      <c r="J3097" s="49">
        <v>367155</v>
      </c>
      <c r="K3097" s="42">
        <v>0.10000136182266345</v>
      </c>
      <c r="L3097" s="49">
        <v>36716</v>
      </c>
      <c r="M3097" s="49">
        <v>403871</v>
      </c>
      <c r="N3097">
        <f>+VLOOKUP(C3097,'Thanh toán '!M$1335:N$6972,2,0)</f>
        <v>403871</v>
      </c>
      <c r="O3097" s="61">
        <f t="shared" si="147"/>
        <v>0</v>
      </c>
    </row>
    <row r="3098" spans="1:15" hidden="1" x14ac:dyDescent="0.3">
      <c r="A3098" s="18">
        <v>2023</v>
      </c>
      <c r="B3098" s="19" t="s">
        <v>16994</v>
      </c>
      <c r="C3098" s="19">
        <f t="shared" si="145"/>
        <v>22421</v>
      </c>
      <c r="D3098" s="19" t="s">
        <v>13350</v>
      </c>
      <c r="E3098" s="24" t="s">
        <v>16974</v>
      </c>
      <c r="F3098" s="18">
        <f t="shared" si="146"/>
        <v>4</v>
      </c>
      <c r="G3098" s="23" t="s">
        <v>11799</v>
      </c>
      <c r="H3098" s="23" t="s">
        <v>16587</v>
      </c>
      <c r="I3098" s="19" t="s">
        <v>11725</v>
      </c>
      <c r="J3098" s="49">
        <v>728037</v>
      </c>
      <c r="K3098" s="42">
        <v>0.10000041206696912</v>
      </c>
      <c r="L3098" s="49">
        <v>72804</v>
      </c>
      <c r="M3098" s="49">
        <v>800841</v>
      </c>
      <c r="N3098">
        <f>+VLOOKUP(C3098,'Thanh toán '!M$1335:N$6972,2,0)</f>
        <v>800841</v>
      </c>
      <c r="O3098" s="61">
        <f t="shared" si="147"/>
        <v>0</v>
      </c>
    </row>
    <row r="3099" spans="1:15" hidden="1" x14ac:dyDescent="0.3">
      <c r="A3099" s="18">
        <v>2023</v>
      </c>
      <c r="B3099" s="19" t="s">
        <v>16995</v>
      </c>
      <c r="C3099" s="19">
        <f t="shared" si="145"/>
        <v>22423</v>
      </c>
      <c r="D3099" s="19" t="s">
        <v>13350</v>
      </c>
      <c r="E3099" s="24" t="s">
        <v>16974</v>
      </c>
      <c r="F3099" s="18">
        <f t="shared" si="146"/>
        <v>4</v>
      </c>
      <c r="G3099" s="23" t="s">
        <v>11799</v>
      </c>
      <c r="H3099" s="23" t="s">
        <v>13430</v>
      </c>
      <c r="I3099" s="19" t="s">
        <v>11725</v>
      </c>
      <c r="J3099" s="49">
        <v>1417045</v>
      </c>
      <c r="K3099" s="42">
        <v>0.10000035284694558</v>
      </c>
      <c r="L3099" s="49">
        <v>141705</v>
      </c>
      <c r="M3099" s="49">
        <v>1558750</v>
      </c>
      <c r="N3099">
        <f>+VLOOKUP(C3099,'Thanh toán '!M$1335:N$6972,2,0)</f>
        <v>1558750</v>
      </c>
      <c r="O3099" s="61">
        <f t="shared" si="147"/>
        <v>0</v>
      </c>
    </row>
    <row r="3100" spans="1:15" hidden="1" x14ac:dyDescent="0.3">
      <c r="A3100" s="43">
        <v>2023</v>
      </c>
      <c r="B3100" s="44" t="s">
        <v>16996</v>
      </c>
      <c r="C3100" s="19">
        <f t="shared" si="145"/>
        <v>22428</v>
      </c>
      <c r="D3100" s="44" t="s">
        <v>13350</v>
      </c>
      <c r="E3100" s="45" t="s">
        <v>16974</v>
      </c>
      <c r="F3100" s="18">
        <f t="shared" si="146"/>
        <v>4</v>
      </c>
      <c r="G3100" s="46" t="s">
        <v>11799</v>
      </c>
      <c r="H3100" s="46" t="s">
        <v>14730</v>
      </c>
      <c r="I3100" s="44" t="s">
        <v>11725</v>
      </c>
      <c r="J3100" s="50">
        <v>633693</v>
      </c>
      <c r="K3100" s="48">
        <v>9.9999526584639564E-2</v>
      </c>
      <c r="L3100" s="50">
        <v>63369</v>
      </c>
      <c r="M3100" s="50">
        <v>697062</v>
      </c>
      <c r="N3100">
        <f>+VLOOKUP(C3100,'Thanh toán '!M$1335:N$6972,2,0)</f>
        <v>697062</v>
      </c>
      <c r="O3100" s="61">
        <f t="shared" si="147"/>
        <v>0</v>
      </c>
    </row>
    <row r="3101" spans="1:15" hidden="1" x14ac:dyDescent="0.3">
      <c r="A3101" s="18">
        <v>2023</v>
      </c>
      <c r="B3101" s="19" t="s">
        <v>16997</v>
      </c>
      <c r="C3101" s="19">
        <f t="shared" si="145"/>
        <v>22430</v>
      </c>
      <c r="D3101" s="19" t="s">
        <v>13350</v>
      </c>
      <c r="E3101" s="24" t="s">
        <v>16974</v>
      </c>
      <c r="F3101" s="18">
        <f t="shared" si="146"/>
        <v>4</v>
      </c>
      <c r="G3101" s="23" t="s">
        <v>12367</v>
      </c>
      <c r="H3101" s="23" t="s">
        <v>13607</v>
      </c>
      <c r="I3101" s="19" t="s">
        <v>12368</v>
      </c>
      <c r="J3101" s="49">
        <v>888460</v>
      </c>
      <c r="K3101" s="42">
        <v>0.1</v>
      </c>
      <c r="L3101" s="49">
        <v>88846</v>
      </c>
      <c r="M3101" s="49">
        <v>977306</v>
      </c>
      <c r="N3101">
        <f>+VLOOKUP(C3101,'Thanh toán '!M$1335:N$6972,2,0)</f>
        <v>977306</v>
      </c>
      <c r="O3101" s="61">
        <f t="shared" si="147"/>
        <v>0</v>
      </c>
    </row>
    <row r="3102" spans="1:15" hidden="1" x14ac:dyDescent="0.3">
      <c r="A3102" s="18">
        <v>2023</v>
      </c>
      <c r="B3102" s="19" t="s">
        <v>16998</v>
      </c>
      <c r="C3102" s="19">
        <f t="shared" si="145"/>
        <v>22433</v>
      </c>
      <c r="D3102" s="19" t="s">
        <v>13350</v>
      </c>
      <c r="E3102" s="24" t="s">
        <v>16974</v>
      </c>
      <c r="F3102" s="18">
        <f t="shared" si="146"/>
        <v>4</v>
      </c>
      <c r="G3102" s="23" t="s">
        <v>11799</v>
      </c>
      <c r="H3102" s="23" t="s">
        <v>14961</v>
      </c>
      <c r="I3102" s="19" t="s">
        <v>11725</v>
      </c>
      <c r="J3102" s="49">
        <v>251123</v>
      </c>
      <c r="K3102" s="42">
        <v>9.9998805366294602E-2</v>
      </c>
      <c r="L3102" s="49">
        <v>25112</v>
      </c>
      <c r="M3102" s="49">
        <v>276235</v>
      </c>
      <c r="N3102">
        <f>+VLOOKUP(C3102,'Thanh toán '!M$1335:N$6972,2,0)</f>
        <v>276235</v>
      </c>
      <c r="O3102" s="61">
        <f t="shared" si="147"/>
        <v>0</v>
      </c>
    </row>
    <row r="3103" spans="1:15" hidden="1" x14ac:dyDescent="0.3">
      <c r="A3103" s="18">
        <v>2023</v>
      </c>
      <c r="B3103" s="19" t="s">
        <v>16999</v>
      </c>
      <c r="C3103" s="19">
        <f t="shared" si="145"/>
        <v>22434</v>
      </c>
      <c r="D3103" s="19" t="s">
        <v>13350</v>
      </c>
      <c r="E3103" s="24" t="s">
        <v>16974</v>
      </c>
      <c r="F3103" s="18">
        <f t="shared" si="146"/>
        <v>4</v>
      </c>
      <c r="G3103" s="23" t="s">
        <v>11799</v>
      </c>
      <c r="H3103" s="23" t="s">
        <v>14113</v>
      </c>
      <c r="I3103" s="19" t="s">
        <v>11725</v>
      </c>
      <c r="J3103" s="49">
        <v>946293</v>
      </c>
      <c r="K3103" s="42">
        <v>9.9999682973455364E-2</v>
      </c>
      <c r="L3103" s="49">
        <v>94629</v>
      </c>
      <c r="M3103" s="49">
        <v>1040922</v>
      </c>
      <c r="N3103">
        <f>+VLOOKUP(C3103,'Thanh toán '!M$1335:N$6972,2,0)</f>
        <v>1040922</v>
      </c>
      <c r="O3103" s="61">
        <f t="shared" si="147"/>
        <v>0</v>
      </c>
    </row>
    <row r="3104" spans="1:15" hidden="1" x14ac:dyDescent="0.3">
      <c r="A3104" s="18">
        <v>2023</v>
      </c>
      <c r="B3104" s="19" t="s">
        <v>17000</v>
      </c>
      <c r="C3104" s="19">
        <f t="shared" si="145"/>
        <v>22437</v>
      </c>
      <c r="D3104" s="19" t="s">
        <v>13350</v>
      </c>
      <c r="E3104" s="24" t="s">
        <v>16974</v>
      </c>
      <c r="F3104" s="18">
        <f t="shared" si="146"/>
        <v>4</v>
      </c>
      <c r="G3104" s="23" t="s">
        <v>11799</v>
      </c>
      <c r="H3104" s="23" t="s">
        <v>13880</v>
      </c>
      <c r="I3104" s="19" t="s">
        <v>11725</v>
      </c>
      <c r="J3104" s="49">
        <v>856443</v>
      </c>
      <c r="K3104" s="42">
        <v>9.9999649713991473E-2</v>
      </c>
      <c r="L3104" s="49">
        <v>85644</v>
      </c>
      <c r="M3104" s="49">
        <v>942087</v>
      </c>
      <c r="N3104">
        <f>+VLOOKUP(C3104,'Thanh toán '!M$1335:N$6972,2,0)</f>
        <v>942087</v>
      </c>
      <c r="O3104" s="61">
        <f t="shared" si="147"/>
        <v>0</v>
      </c>
    </row>
    <row r="3105" spans="1:15" hidden="1" x14ac:dyDescent="0.3">
      <c r="A3105" s="18">
        <v>2023</v>
      </c>
      <c r="B3105" s="19" t="s">
        <v>17001</v>
      </c>
      <c r="C3105" s="19">
        <f t="shared" si="145"/>
        <v>22439</v>
      </c>
      <c r="D3105" s="19" t="s">
        <v>13350</v>
      </c>
      <c r="E3105" s="24" t="s">
        <v>16974</v>
      </c>
      <c r="F3105" s="18">
        <f t="shared" si="146"/>
        <v>4</v>
      </c>
      <c r="G3105" s="23" t="s">
        <v>12245</v>
      </c>
      <c r="H3105" s="23" t="s">
        <v>12245</v>
      </c>
      <c r="I3105" s="19" t="s">
        <v>12246</v>
      </c>
      <c r="J3105" s="49">
        <v>3964240</v>
      </c>
      <c r="K3105" s="42">
        <v>0.1</v>
      </c>
      <c r="L3105" s="49">
        <v>396424</v>
      </c>
      <c r="M3105" s="49">
        <v>4360664</v>
      </c>
      <c r="N3105">
        <f>+VLOOKUP(C3105,'Thanh toán '!M$1335:N$6972,2,0)</f>
        <v>4360664</v>
      </c>
      <c r="O3105" s="61">
        <f t="shared" si="147"/>
        <v>0</v>
      </c>
    </row>
    <row r="3106" spans="1:15" hidden="1" x14ac:dyDescent="0.3">
      <c r="A3106" s="18">
        <v>2023</v>
      </c>
      <c r="B3106" s="19" t="s">
        <v>17002</v>
      </c>
      <c r="C3106" s="19">
        <f t="shared" si="145"/>
        <v>22440</v>
      </c>
      <c r="D3106" s="19" t="s">
        <v>13350</v>
      </c>
      <c r="E3106" s="24" t="s">
        <v>16974</v>
      </c>
      <c r="F3106" s="18">
        <f t="shared" si="146"/>
        <v>4</v>
      </c>
      <c r="G3106" s="23" t="s">
        <v>11799</v>
      </c>
      <c r="H3106" s="23" t="s">
        <v>13625</v>
      </c>
      <c r="I3106" s="19" t="s">
        <v>11725</v>
      </c>
      <c r="J3106" s="49">
        <v>371250</v>
      </c>
      <c r="K3106" s="42">
        <v>0.1</v>
      </c>
      <c r="L3106" s="49">
        <v>37125</v>
      </c>
      <c r="M3106" s="49">
        <v>408375</v>
      </c>
      <c r="N3106">
        <f>+VLOOKUP(C3106,'Thanh toán '!M$1335:N$6972,2,0)</f>
        <v>408375</v>
      </c>
      <c r="O3106" s="61">
        <f t="shared" si="147"/>
        <v>0</v>
      </c>
    </row>
    <row r="3107" spans="1:15" hidden="1" x14ac:dyDescent="0.3">
      <c r="A3107" s="18">
        <v>2023</v>
      </c>
      <c r="B3107" s="19" t="s">
        <v>17003</v>
      </c>
      <c r="C3107" s="19">
        <f t="shared" si="145"/>
        <v>22443</v>
      </c>
      <c r="D3107" s="19" t="s">
        <v>13350</v>
      </c>
      <c r="E3107" s="24" t="s">
        <v>16974</v>
      </c>
      <c r="F3107" s="18">
        <f t="shared" si="146"/>
        <v>4</v>
      </c>
      <c r="G3107" s="23" t="s">
        <v>12618</v>
      </c>
      <c r="H3107" s="23" t="s">
        <v>12618</v>
      </c>
      <c r="I3107" s="19" t="s">
        <v>12619</v>
      </c>
      <c r="J3107" s="49">
        <v>424200</v>
      </c>
      <c r="K3107" s="42">
        <v>0.1</v>
      </c>
      <c r="L3107" s="49">
        <v>42420</v>
      </c>
      <c r="M3107" s="49">
        <v>466620</v>
      </c>
      <c r="N3107">
        <f>+VLOOKUP(C3107,'Thanh toán '!M$1335:N$6972,2,0)</f>
        <v>466620</v>
      </c>
      <c r="O3107" s="61">
        <f t="shared" si="147"/>
        <v>0</v>
      </c>
    </row>
    <row r="3108" spans="1:15" hidden="1" x14ac:dyDescent="0.3">
      <c r="A3108" s="18">
        <v>2023</v>
      </c>
      <c r="B3108" s="19" t="s">
        <v>17004</v>
      </c>
      <c r="C3108" s="19">
        <f t="shared" si="145"/>
        <v>22444</v>
      </c>
      <c r="D3108" s="19" t="s">
        <v>13350</v>
      </c>
      <c r="E3108" s="24" t="s">
        <v>16974</v>
      </c>
      <c r="F3108" s="18">
        <f t="shared" si="146"/>
        <v>4</v>
      </c>
      <c r="G3108" s="23" t="s">
        <v>12624</v>
      </c>
      <c r="H3108" s="23" t="s">
        <v>12624</v>
      </c>
      <c r="I3108" s="19" t="s">
        <v>12625</v>
      </c>
      <c r="J3108" s="49">
        <v>1730400</v>
      </c>
      <c r="K3108" s="42">
        <v>0.1</v>
      </c>
      <c r="L3108" s="49">
        <v>173040</v>
      </c>
      <c r="M3108" s="49">
        <v>1903440</v>
      </c>
      <c r="N3108">
        <f>+VLOOKUP(C3108,'Thanh toán '!M$1335:N$6972,2,0)</f>
        <v>1903440</v>
      </c>
      <c r="O3108" s="61">
        <f t="shared" si="147"/>
        <v>0</v>
      </c>
    </row>
    <row r="3109" spans="1:15" hidden="1" x14ac:dyDescent="0.3">
      <c r="A3109" s="18">
        <v>2023</v>
      </c>
      <c r="B3109" s="19" t="s">
        <v>17005</v>
      </c>
      <c r="C3109" s="19">
        <f t="shared" si="145"/>
        <v>22445</v>
      </c>
      <c r="D3109" s="19" t="s">
        <v>13350</v>
      </c>
      <c r="E3109" s="24" t="s">
        <v>16974</v>
      </c>
      <c r="F3109" s="18">
        <f t="shared" si="146"/>
        <v>4</v>
      </c>
      <c r="G3109" s="23" t="s">
        <v>12167</v>
      </c>
      <c r="H3109" s="23" t="s">
        <v>12167</v>
      </c>
      <c r="I3109" s="19" t="s">
        <v>12168</v>
      </c>
      <c r="J3109" s="49">
        <v>865200</v>
      </c>
      <c r="K3109" s="42">
        <v>0.1</v>
      </c>
      <c r="L3109" s="49">
        <v>86520</v>
      </c>
      <c r="M3109" s="49">
        <v>951720</v>
      </c>
      <c r="N3109">
        <f>+VLOOKUP(C3109,'Thanh toán '!M$1335:N$6972,2,0)</f>
        <v>951720</v>
      </c>
      <c r="O3109" s="61">
        <f t="shared" si="147"/>
        <v>0</v>
      </c>
    </row>
    <row r="3110" spans="1:15" hidden="1" x14ac:dyDescent="0.3">
      <c r="A3110" s="18">
        <v>2023</v>
      </c>
      <c r="B3110" s="19" t="s">
        <v>17006</v>
      </c>
      <c r="C3110" s="19">
        <f t="shared" si="145"/>
        <v>22446</v>
      </c>
      <c r="D3110" s="19" t="s">
        <v>13350</v>
      </c>
      <c r="E3110" s="24" t="s">
        <v>16974</v>
      </c>
      <c r="F3110" s="18">
        <f t="shared" si="146"/>
        <v>4</v>
      </c>
      <c r="G3110" s="23" t="s">
        <v>12185</v>
      </c>
      <c r="H3110" s="23" t="s">
        <v>12185</v>
      </c>
      <c r="I3110" s="19" t="s">
        <v>12186</v>
      </c>
      <c r="J3110" s="49">
        <v>3315250</v>
      </c>
      <c r="K3110" s="42">
        <v>0.1</v>
      </c>
      <c r="L3110" s="49">
        <v>331525</v>
      </c>
      <c r="M3110" s="49">
        <v>3646775</v>
      </c>
      <c r="N3110">
        <f>+VLOOKUP(C3110,'Thanh toán '!M$1335:N$6972,2,0)</f>
        <v>3646775</v>
      </c>
      <c r="O3110" s="61">
        <f t="shared" si="147"/>
        <v>0</v>
      </c>
    </row>
    <row r="3111" spans="1:15" hidden="1" x14ac:dyDescent="0.3">
      <c r="A3111" s="18">
        <v>2023</v>
      </c>
      <c r="B3111" s="19" t="s">
        <v>17007</v>
      </c>
      <c r="C3111" s="19">
        <f t="shared" si="145"/>
        <v>22447</v>
      </c>
      <c r="D3111" s="19" t="s">
        <v>13350</v>
      </c>
      <c r="E3111" s="24" t="s">
        <v>16974</v>
      </c>
      <c r="F3111" s="18">
        <f t="shared" si="146"/>
        <v>4</v>
      </c>
      <c r="G3111" s="23" t="s">
        <v>12167</v>
      </c>
      <c r="H3111" s="23" t="s">
        <v>12167</v>
      </c>
      <c r="I3111" s="19" t="s">
        <v>12168</v>
      </c>
      <c r="J3111" s="49">
        <v>1406715</v>
      </c>
      <c r="K3111" s="42">
        <v>0.10000035543802405</v>
      </c>
      <c r="L3111" s="49">
        <v>140672</v>
      </c>
      <c r="M3111" s="49">
        <v>1547387</v>
      </c>
      <c r="N3111">
        <f>+VLOOKUP(C3111,'Thanh toán '!M$1335:N$6972,2,0)</f>
        <v>1547387</v>
      </c>
      <c r="O3111" s="61">
        <f t="shared" si="147"/>
        <v>0</v>
      </c>
    </row>
    <row r="3112" spans="1:15" hidden="1" x14ac:dyDescent="0.3">
      <c r="A3112" s="18">
        <v>2023</v>
      </c>
      <c r="B3112" s="19" t="s">
        <v>17008</v>
      </c>
      <c r="C3112" s="19">
        <f t="shared" si="145"/>
        <v>22448</v>
      </c>
      <c r="D3112" s="19" t="s">
        <v>13350</v>
      </c>
      <c r="E3112" s="24" t="s">
        <v>16974</v>
      </c>
      <c r="F3112" s="18">
        <f t="shared" si="146"/>
        <v>4</v>
      </c>
      <c r="G3112" s="23" t="s">
        <v>12422</v>
      </c>
      <c r="H3112" s="23" t="s">
        <v>12422</v>
      </c>
      <c r="I3112" s="19" t="s">
        <v>12423</v>
      </c>
      <c r="J3112" s="49">
        <v>962485</v>
      </c>
      <c r="K3112" s="42">
        <v>0.10000051948861541</v>
      </c>
      <c r="L3112" s="49">
        <v>96249</v>
      </c>
      <c r="M3112" s="49">
        <v>1058734</v>
      </c>
      <c r="N3112">
        <f>+VLOOKUP(C3112,'Thanh toán '!M$1335:N$6972,2,0)</f>
        <v>1058734</v>
      </c>
      <c r="O3112" s="61">
        <f t="shared" si="147"/>
        <v>0</v>
      </c>
    </row>
    <row r="3113" spans="1:15" hidden="1" x14ac:dyDescent="0.3">
      <c r="A3113" s="18">
        <v>2023</v>
      </c>
      <c r="B3113" s="19" t="s">
        <v>17009</v>
      </c>
      <c r="C3113" s="19">
        <f t="shared" si="145"/>
        <v>22449</v>
      </c>
      <c r="D3113" s="19" t="s">
        <v>13350</v>
      </c>
      <c r="E3113" s="24" t="s">
        <v>16974</v>
      </c>
      <c r="F3113" s="18">
        <f t="shared" si="146"/>
        <v>4</v>
      </c>
      <c r="G3113" s="23" t="s">
        <v>12182</v>
      </c>
      <c r="H3113" s="23" t="s">
        <v>12182</v>
      </c>
      <c r="I3113" s="19" t="s">
        <v>12183</v>
      </c>
      <c r="J3113" s="49">
        <v>7667010</v>
      </c>
      <c r="K3113" s="42">
        <v>0.1</v>
      </c>
      <c r="L3113" s="49">
        <v>766701</v>
      </c>
      <c r="M3113" s="49">
        <v>8433711</v>
      </c>
      <c r="N3113">
        <f>+VLOOKUP(C3113,'Thanh toán '!M$1335:N$6972,2,0)</f>
        <v>8433711</v>
      </c>
      <c r="O3113" s="61">
        <f t="shared" si="147"/>
        <v>0</v>
      </c>
    </row>
    <row r="3114" spans="1:15" hidden="1" x14ac:dyDescent="0.3">
      <c r="A3114" s="18">
        <v>2023</v>
      </c>
      <c r="B3114" s="19" t="s">
        <v>17010</v>
      </c>
      <c r="C3114" s="19">
        <f t="shared" si="145"/>
        <v>22450</v>
      </c>
      <c r="D3114" s="19" t="s">
        <v>13350</v>
      </c>
      <c r="E3114" s="24" t="s">
        <v>16974</v>
      </c>
      <c r="F3114" s="18">
        <f t="shared" si="146"/>
        <v>4</v>
      </c>
      <c r="G3114" s="23" t="s">
        <v>12194</v>
      </c>
      <c r="H3114" s="23" t="s">
        <v>12194</v>
      </c>
      <c r="I3114" s="19" t="s">
        <v>12195</v>
      </c>
      <c r="J3114" s="49">
        <v>1777965</v>
      </c>
      <c r="K3114" s="42">
        <v>0.10000028122038397</v>
      </c>
      <c r="L3114" s="49">
        <v>177797</v>
      </c>
      <c r="M3114" s="49">
        <v>1955762</v>
      </c>
      <c r="N3114">
        <f>+VLOOKUP(C3114,'Thanh toán '!M$1335:N$6972,2,0)</f>
        <v>1955762</v>
      </c>
      <c r="O3114" s="61">
        <f t="shared" si="147"/>
        <v>0</v>
      </c>
    </row>
    <row r="3115" spans="1:15" hidden="1" x14ac:dyDescent="0.3">
      <c r="A3115" s="18">
        <v>2023</v>
      </c>
      <c r="B3115" s="19" t="s">
        <v>17011</v>
      </c>
      <c r="C3115" s="19">
        <f t="shared" si="145"/>
        <v>22451</v>
      </c>
      <c r="D3115" s="19" t="s">
        <v>13350</v>
      </c>
      <c r="E3115" s="24" t="s">
        <v>16974</v>
      </c>
      <c r="F3115" s="18">
        <f t="shared" si="146"/>
        <v>4</v>
      </c>
      <c r="G3115" s="23" t="s">
        <v>12191</v>
      </c>
      <c r="H3115" s="23" t="s">
        <v>15505</v>
      </c>
      <c r="I3115" s="19" t="s">
        <v>12192</v>
      </c>
      <c r="J3115" s="49">
        <v>1433134</v>
      </c>
      <c r="K3115" s="42">
        <v>9.9999720891416996E-2</v>
      </c>
      <c r="L3115" s="49">
        <v>143313</v>
      </c>
      <c r="M3115" s="49">
        <v>1576447</v>
      </c>
      <c r="N3115">
        <f>+VLOOKUP(C3115,'Thanh toán '!M$1335:N$6972,2,0)</f>
        <v>1576447</v>
      </c>
      <c r="O3115" s="61">
        <f t="shared" si="147"/>
        <v>0</v>
      </c>
    </row>
    <row r="3116" spans="1:15" hidden="1" x14ac:dyDescent="0.3">
      <c r="A3116" s="18">
        <v>2023</v>
      </c>
      <c r="B3116" s="19" t="s">
        <v>17012</v>
      </c>
      <c r="C3116" s="19">
        <f t="shared" si="145"/>
        <v>22452</v>
      </c>
      <c r="D3116" s="19" t="s">
        <v>13350</v>
      </c>
      <c r="E3116" s="24" t="s">
        <v>16974</v>
      </c>
      <c r="F3116" s="18">
        <f t="shared" si="146"/>
        <v>4</v>
      </c>
      <c r="G3116" s="23" t="s">
        <v>12639</v>
      </c>
      <c r="H3116" s="23" t="s">
        <v>12639</v>
      </c>
      <c r="I3116" s="19" t="s">
        <v>12640</v>
      </c>
      <c r="J3116" s="49">
        <v>1390280</v>
      </c>
      <c r="K3116" s="42">
        <v>0.1</v>
      </c>
      <c r="L3116" s="49">
        <v>139028</v>
      </c>
      <c r="M3116" s="49">
        <v>1529308</v>
      </c>
      <c r="N3116">
        <f>+VLOOKUP(C3116,'Thanh toán '!M$1335:N$6972,2,0)</f>
        <v>1529308</v>
      </c>
      <c r="O3116" s="61">
        <f t="shared" si="147"/>
        <v>0</v>
      </c>
    </row>
    <row r="3117" spans="1:15" hidden="1" x14ac:dyDescent="0.3">
      <c r="A3117" s="18">
        <v>2023</v>
      </c>
      <c r="B3117" s="19" t="s">
        <v>17013</v>
      </c>
      <c r="C3117" s="19">
        <f t="shared" si="145"/>
        <v>22453</v>
      </c>
      <c r="D3117" s="19" t="s">
        <v>13350</v>
      </c>
      <c r="E3117" s="24" t="s">
        <v>16974</v>
      </c>
      <c r="F3117" s="18">
        <f t="shared" si="146"/>
        <v>4</v>
      </c>
      <c r="G3117" s="23" t="s">
        <v>12618</v>
      </c>
      <c r="H3117" s="23" t="s">
        <v>12618</v>
      </c>
      <c r="I3117" s="19" t="s">
        <v>12619</v>
      </c>
      <c r="J3117" s="49">
        <v>444230</v>
      </c>
      <c r="K3117" s="42">
        <v>0.1</v>
      </c>
      <c r="L3117" s="49">
        <v>44423</v>
      </c>
      <c r="M3117" s="49">
        <v>488653</v>
      </c>
      <c r="N3117">
        <f>+VLOOKUP(C3117,'Thanh toán '!M$1335:N$6972,2,0)</f>
        <v>488653</v>
      </c>
      <c r="O3117" s="61">
        <f t="shared" si="147"/>
        <v>0</v>
      </c>
    </row>
    <row r="3118" spans="1:15" hidden="1" x14ac:dyDescent="0.3">
      <c r="A3118" s="18">
        <v>2023</v>
      </c>
      <c r="B3118" s="19" t="s">
        <v>17014</v>
      </c>
      <c r="C3118" s="19">
        <f t="shared" si="145"/>
        <v>22454</v>
      </c>
      <c r="D3118" s="19" t="s">
        <v>13350</v>
      </c>
      <c r="E3118" s="24" t="s">
        <v>16974</v>
      </c>
      <c r="F3118" s="18">
        <f t="shared" si="146"/>
        <v>4</v>
      </c>
      <c r="G3118" s="23" t="s">
        <v>12179</v>
      </c>
      <c r="H3118" s="23" t="s">
        <v>12179</v>
      </c>
      <c r="I3118" s="19" t="s">
        <v>12180</v>
      </c>
      <c r="J3118" s="49">
        <v>17419570</v>
      </c>
      <c r="K3118" s="42">
        <v>0.1</v>
      </c>
      <c r="L3118" s="49">
        <v>1741957</v>
      </c>
      <c r="M3118" s="49">
        <v>19161527</v>
      </c>
      <c r="N3118">
        <f>+VLOOKUP(C3118,'Thanh toán '!M$1335:N$6972,2,0)</f>
        <v>19161527</v>
      </c>
      <c r="O3118" s="61">
        <f t="shared" si="147"/>
        <v>0</v>
      </c>
    </row>
    <row r="3119" spans="1:15" hidden="1" x14ac:dyDescent="0.3">
      <c r="A3119" s="18">
        <v>2023</v>
      </c>
      <c r="B3119" s="19" t="s">
        <v>17015</v>
      </c>
      <c r="C3119" s="19">
        <f t="shared" si="145"/>
        <v>22953</v>
      </c>
      <c r="D3119" s="19" t="s">
        <v>13350</v>
      </c>
      <c r="E3119" s="24" t="s">
        <v>17016</v>
      </c>
      <c r="F3119" s="18">
        <f t="shared" si="146"/>
        <v>4</v>
      </c>
      <c r="G3119" s="23" t="s">
        <v>11838</v>
      </c>
      <c r="H3119" s="23" t="s">
        <v>16520</v>
      </c>
      <c r="I3119" s="19" t="s">
        <v>11839</v>
      </c>
      <c r="J3119" s="49">
        <v>1116768</v>
      </c>
      <c r="K3119" s="42">
        <v>0.10000017908822602</v>
      </c>
      <c r="L3119" s="49">
        <v>111677</v>
      </c>
      <c r="M3119" s="49">
        <v>1228445</v>
      </c>
      <c r="N3119">
        <f>+VLOOKUP(C3119,'Thanh toán '!M$1335:N$6972,2,0)</f>
        <v>1228445</v>
      </c>
      <c r="O3119" s="61">
        <f t="shared" si="147"/>
        <v>0</v>
      </c>
    </row>
    <row r="3120" spans="1:15" hidden="1" x14ac:dyDescent="0.3">
      <c r="A3120" s="18">
        <v>2023</v>
      </c>
      <c r="B3120" s="19" t="s">
        <v>17017</v>
      </c>
      <c r="C3120" s="19">
        <f t="shared" si="145"/>
        <v>22954</v>
      </c>
      <c r="D3120" s="19" t="s">
        <v>13350</v>
      </c>
      <c r="E3120" s="24" t="s">
        <v>17016</v>
      </c>
      <c r="F3120" s="18">
        <f t="shared" si="146"/>
        <v>4</v>
      </c>
      <c r="G3120" s="23" t="s">
        <v>11838</v>
      </c>
      <c r="H3120" s="23" t="s">
        <v>13920</v>
      </c>
      <c r="I3120" s="19" t="s">
        <v>11839</v>
      </c>
      <c r="J3120" s="49">
        <v>1126384</v>
      </c>
      <c r="K3120" s="42">
        <v>9.9999644881319336E-2</v>
      </c>
      <c r="L3120" s="49">
        <v>112638</v>
      </c>
      <c r="M3120" s="49">
        <v>1239022</v>
      </c>
      <c r="N3120">
        <f>+VLOOKUP(C3120,'Thanh toán '!M$1335:N$6972,2,0)</f>
        <v>1239022</v>
      </c>
      <c r="O3120" s="61">
        <f t="shared" si="147"/>
        <v>0</v>
      </c>
    </row>
    <row r="3121" spans="1:15" hidden="1" x14ac:dyDescent="0.3">
      <c r="A3121" s="18">
        <v>2023</v>
      </c>
      <c r="B3121" s="19" t="s">
        <v>17018</v>
      </c>
      <c r="C3121" s="19">
        <f t="shared" si="145"/>
        <v>23083</v>
      </c>
      <c r="D3121" s="19" t="s">
        <v>13350</v>
      </c>
      <c r="E3121" s="24" t="s">
        <v>17016</v>
      </c>
      <c r="F3121" s="18">
        <f t="shared" si="146"/>
        <v>4</v>
      </c>
      <c r="G3121" s="23" t="s">
        <v>11799</v>
      </c>
      <c r="H3121" s="23" t="s">
        <v>13517</v>
      </c>
      <c r="I3121" s="19" t="s">
        <v>11725</v>
      </c>
      <c r="J3121" s="49">
        <v>1591514</v>
      </c>
      <c r="K3121" s="42">
        <v>9.9999748666992558E-2</v>
      </c>
      <c r="L3121" s="49">
        <v>159151</v>
      </c>
      <c r="M3121" s="49">
        <v>1750665</v>
      </c>
      <c r="N3121">
        <f>+VLOOKUP(C3121,'Thanh toán '!M$1335:N$6972,2,0)</f>
        <v>1750665</v>
      </c>
      <c r="O3121" s="61">
        <f t="shared" si="147"/>
        <v>0</v>
      </c>
    </row>
    <row r="3122" spans="1:15" hidden="1" x14ac:dyDescent="0.3">
      <c r="A3122" s="18">
        <v>2023</v>
      </c>
      <c r="B3122" s="19" t="s">
        <v>17019</v>
      </c>
      <c r="C3122" s="19">
        <f t="shared" si="145"/>
        <v>23155</v>
      </c>
      <c r="D3122" s="19" t="s">
        <v>13350</v>
      </c>
      <c r="E3122" s="24" t="s">
        <v>17016</v>
      </c>
      <c r="F3122" s="18">
        <f t="shared" si="146"/>
        <v>4</v>
      </c>
      <c r="G3122" s="23" t="s">
        <v>12221</v>
      </c>
      <c r="H3122" s="23" t="s">
        <v>12221</v>
      </c>
      <c r="I3122" s="19" t="s">
        <v>12222</v>
      </c>
      <c r="J3122" s="49">
        <v>6795370</v>
      </c>
      <c r="K3122" s="42">
        <v>0.1</v>
      </c>
      <c r="L3122" s="49">
        <v>679537</v>
      </c>
      <c r="M3122" s="49">
        <v>7474907</v>
      </c>
      <c r="N3122">
        <f>+VLOOKUP(C3122,'Thanh toán '!M$1335:N$6972,2,0)</f>
        <v>7474907</v>
      </c>
      <c r="O3122" s="61">
        <f t="shared" si="147"/>
        <v>0</v>
      </c>
    </row>
    <row r="3123" spans="1:15" hidden="1" x14ac:dyDescent="0.3">
      <c r="A3123" s="43">
        <v>2023</v>
      </c>
      <c r="B3123" s="44" t="s">
        <v>17020</v>
      </c>
      <c r="C3123" s="19">
        <f t="shared" si="145"/>
        <v>23157</v>
      </c>
      <c r="D3123" s="44" t="s">
        <v>13350</v>
      </c>
      <c r="E3123" s="45" t="s">
        <v>17016</v>
      </c>
      <c r="F3123" s="18">
        <f t="shared" si="146"/>
        <v>4</v>
      </c>
      <c r="G3123" s="46" t="s">
        <v>11799</v>
      </c>
      <c r="H3123" s="46" t="s">
        <v>14626</v>
      </c>
      <c r="I3123" s="44" t="s">
        <v>11725</v>
      </c>
      <c r="J3123" s="50">
        <v>2529497</v>
      </c>
      <c r="K3123" s="48">
        <v>0.10000011860065459</v>
      </c>
      <c r="L3123" s="50">
        <v>252950</v>
      </c>
      <c r="M3123" s="50">
        <v>2782447</v>
      </c>
      <c r="N3123">
        <f>+VLOOKUP(C3123,'Thanh toán '!M$1335:N$6972,2,0)</f>
        <v>2782447</v>
      </c>
      <c r="O3123" s="61">
        <f t="shared" si="147"/>
        <v>0</v>
      </c>
    </row>
    <row r="3124" spans="1:15" hidden="1" x14ac:dyDescent="0.3">
      <c r="A3124" s="18">
        <v>2023</v>
      </c>
      <c r="B3124" s="19" t="s">
        <v>17021</v>
      </c>
      <c r="C3124" s="19">
        <f t="shared" si="145"/>
        <v>23158</v>
      </c>
      <c r="D3124" s="19" t="s">
        <v>13350</v>
      </c>
      <c r="E3124" s="24" t="s">
        <v>17016</v>
      </c>
      <c r="F3124" s="18">
        <f t="shared" si="146"/>
        <v>4</v>
      </c>
      <c r="G3124" s="23" t="s">
        <v>11799</v>
      </c>
      <c r="H3124" s="23" t="s">
        <v>14149</v>
      </c>
      <c r="I3124" s="19" t="s">
        <v>11725</v>
      </c>
      <c r="J3124" s="49">
        <v>486831</v>
      </c>
      <c r="K3124" s="42">
        <v>9.9999794589909027E-2</v>
      </c>
      <c r="L3124" s="49">
        <v>48683</v>
      </c>
      <c r="M3124" s="49">
        <v>535514</v>
      </c>
      <c r="N3124">
        <f>+VLOOKUP(C3124,'Thanh toán '!M$1335:N$6972,2,0)</f>
        <v>535514</v>
      </c>
      <c r="O3124" s="61">
        <f t="shared" si="147"/>
        <v>0</v>
      </c>
    </row>
    <row r="3125" spans="1:15" hidden="1" x14ac:dyDescent="0.3">
      <c r="A3125" s="18">
        <v>2023</v>
      </c>
      <c r="B3125" s="19" t="s">
        <v>17022</v>
      </c>
      <c r="C3125" s="19">
        <f t="shared" si="145"/>
        <v>23159</v>
      </c>
      <c r="D3125" s="19" t="s">
        <v>13350</v>
      </c>
      <c r="E3125" s="24" t="s">
        <v>17016</v>
      </c>
      <c r="F3125" s="18">
        <f t="shared" si="146"/>
        <v>4</v>
      </c>
      <c r="G3125" s="23" t="s">
        <v>12459</v>
      </c>
      <c r="H3125" s="23" t="s">
        <v>12459</v>
      </c>
      <c r="I3125" s="19" t="s">
        <v>12460</v>
      </c>
      <c r="J3125" s="49">
        <v>2714250</v>
      </c>
      <c r="K3125" s="42">
        <v>0.1</v>
      </c>
      <c r="L3125" s="49">
        <v>271425</v>
      </c>
      <c r="M3125" s="49">
        <v>2985675</v>
      </c>
      <c r="N3125">
        <f>+VLOOKUP(C3125,'Thanh toán '!M$1335:N$6972,2,0)</f>
        <v>2985675</v>
      </c>
      <c r="O3125" s="61">
        <f t="shared" si="147"/>
        <v>0</v>
      </c>
    </row>
    <row r="3126" spans="1:15" hidden="1" x14ac:dyDescent="0.3">
      <c r="A3126" s="18">
        <v>2023</v>
      </c>
      <c r="B3126" s="19" t="s">
        <v>17023</v>
      </c>
      <c r="C3126" s="19">
        <f t="shared" si="145"/>
        <v>23160</v>
      </c>
      <c r="D3126" s="19" t="s">
        <v>13350</v>
      </c>
      <c r="E3126" s="24" t="s">
        <v>17016</v>
      </c>
      <c r="F3126" s="18">
        <f t="shared" si="146"/>
        <v>4</v>
      </c>
      <c r="G3126" s="23" t="s">
        <v>12459</v>
      </c>
      <c r="H3126" s="23" t="s">
        <v>12459</v>
      </c>
      <c r="I3126" s="19" t="s">
        <v>12460</v>
      </c>
      <c r="J3126" s="49">
        <v>1236130</v>
      </c>
      <c r="K3126" s="42">
        <v>0.1</v>
      </c>
      <c r="L3126" s="49">
        <v>123613</v>
      </c>
      <c r="M3126" s="49">
        <v>1359743</v>
      </c>
      <c r="N3126">
        <f>+VLOOKUP(C3126,'Thanh toán '!M$1335:N$6972,2,0)</f>
        <v>1359743</v>
      </c>
      <c r="O3126" s="61">
        <f t="shared" si="147"/>
        <v>0</v>
      </c>
    </row>
    <row r="3127" spans="1:15" hidden="1" x14ac:dyDescent="0.3">
      <c r="A3127" s="18">
        <v>2023</v>
      </c>
      <c r="B3127" s="19" t="s">
        <v>17024</v>
      </c>
      <c r="C3127" s="19">
        <f t="shared" si="145"/>
        <v>23163</v>
      </c>
      <c r="D3127" s="19" t="s">
        <v>13350</v>
      </c>
      <c r="E3127" s="24" t="s">
        <v>17016</v>
      </c>
      <c r="F3127" s="18">
        <f t="shared" si="146"/>
        <v>4</v>
      </c>
      <c r="G3127" s="23" t="s">
        <v>11799</v>
      </c>
      <c r="H3127" s="23" t="s">
        <v>13524</v>
      </c>
      <c r="I3127" s="19" t="s">
        <v>11725</v>
      </c>
      <c r="J3127" s="49">
        <v>401456</v>
      </c>
      <c r="K3127" s="42">
        <v>0.10000099637320155</v>
      </c>
      <c r="L3127" s="49">
        <v>40146</v>
      </c>
      <c r="M3127" s="49">
        <v>441602</v>
      </c>
      <c r="N3127">
        <f>+VLOOKUP(C3127,'Thanh toán '!M$1335:N$6972,2,0)</f>
        <v>441602</v>
      </c>
      <c r="O3127" s="61">
        <f t="shared" si="147"/>
        <v>0</v>
      </c>
    </row>
    <row r="3128" spans="1:15" hidden="1" x14ac:dyDescent="0.3">
      <c r="A3128" s="18">
        <v>2023</v>
      </c>
      <c r="B3128" s="19" t="s">
        <v>17025</v>
      </c>
      <c r="C3128" s="19">
        <f t="shared" si="145"/>
        <v>23164</v>
      </c>
      <c r="D3128" s="19" t="s">
        <v>13350</v>
      </c>
      <c r="E3128" s="24" t="s">
        <v>17016</v>
      </c>
      <c r="F3128" s="18">
        <f t="shared" si="146"/>
        <v>4</v>
      </c>
      <c r="G3128" s="23" t="s">
        <v>12239</v>
      </c>
      <c r="H3128" s="23" t="s">
        <v>14219</v>
      </c>
      <c r="I3128" s="19" t="s">
        <v>12240</v>
      </c>
      <c r="J3128" s="49">
        <v>2960600</v>
      </c>
      <c r="K3128" s="42">
        <v>0.1</v>
      </c>
      <c r="L3128" s="49">
        <v>296060</v>
      </c>
      <c r="M3128" s="49">
        <v>3256660</v>
      </c>
      <c r="N3128">
        <f>+VLOOKUP(C3128,'Thanh toán '!M$1335:N$6972,2,0)</f>
        <v>3256660</v>
      </c>
      <c r="O3128" s="61">
        <f t="shared" si="147"/>
        <v>0</v>
      </c>
    </row>
    <row r="3129" spans="1:15" hidden="1" x14ac:dyDescent="0.3">
      <c r="A3129" s="18">
        <v>2023</v>
      </c>
      <c r="B3129" s="19" t="s">
        <v>17026</v>
      </c>
      <c r="C3129" s="19">
        <f t="shared" si="145"/>
        <v>23433</v>
      </c>
      <c r="D3129" s="19" t="s">
        <v>13350</v>
      </c>
      <c r="E3129" s="24" t="s">
        <v>17016</v>
      </c>
      <c r="F3129" s="18">
        <f t="shared" si="146"/>
        <v>4</v>
      </c>
      <c r="G3129" s="23" t="s">
        <v>12257</v>
      </c>
      <c r="H3129" s="23" t="s">
        <v>12257</v>
      </c>
      <c r="I3129" s="19" t="s">
        <v>12258</v>
      </c>
      <c r="J3129" s="49">
        <v>1630138</v>
      </c>
      <c r="K3129" s="42">
        <v>0.10000012268899934</v>
      </c>
      <c r="L3129" s="49">
        <v>163014</v>
      </c>
      <c r="M3129" s="49">
        <v>1793152</v>
      </c>
      <c r="N3129">
        <f>+VLOOKUP(C3129,'Thanh toán '!M$1335:N$6972,2,0)</f>
        <v>1793152</v>
      </c>
      <c r="O3129" s="61">
        <f t="shared" si="147"/>
        <v>0</v>
      </c>
    </row>
    <row r="3130" spans="1:15" hidden="1" x14ac:dyDescent="0.3">
      <c r="A3130" s="18">
        <v>2023</v>
      </c>
      <c r="B3130" s="19" t="s">
        <v>17027</v>
      </c>
      <c r="C3130" s="19">
        <f t="shared" si="145"/>
        <v>23449</v>
      </c>
      <c r="D3130" s="19" t="s">
        <v>13350</v>
      </c>
      <c r="E3130" s="24" t="s">
        <v>17028</v>
      </c>
      <c r="F3130" s="18">
        <f t="shared" si="146"/>
        <v>4</v>
      </c>
      <c r="G3130" s="23" t="s">
        <v>11768</v>
      </c>
      <c r="H3130" s="23" t="s">
        <v>11768</v>
      </c>
      <c r="I3130" s="19" t="s">
        <v>11769</v>
      </c>
      <c r="J3130" s="49">
        <v>2622350</v>
      </c>
      <c r="K3130" s="42">
        <v>0.1</v>
      </c>
      <c r="L3130" s="49">
        <v>262235</v>
      </c>
      <c r="M3130" s="49">
        <v>2884585</v>
      </c>
      <c r="N3130">
        <f>+VLOOKUP(C3130,'Thanh toán '!M$1335:N$6972,2,0)</f>
        <v>2884585</v>
      </c>
      <c r="O3130" s="61">
        <f t="shared" si="147"/>
        <v>0</v>
      </c>
    </row>
    <row r="3131" spans="1:15" hidden="1" x14ac:dyDescent="0.3">
      <c r="A3131" s="18">
        <v>2023</v>
      </c>
      <c r="B3131" s="19" t="s">
        <v>17029</v>
      </c>
      <c r="C3131" s="19">
        <f t="shared" si="145"/>
        <v>23450</v>
      </c>
      <c r="D3131" s="19" t="s">
        <v>13350</v>
      </c>
      <c r="E3131" s="24" t="s">
        <v>17028</v>
      </c>
      <c r="F3131" s="18">
        <f t="shared" si="146"/>
        <v>4</v>
      </c>
      <c r="G3131" s="23" t="s">
        <v>11768</v>
      </c>
      <c r="H3131" s="23" t="s">
        <v>11768</v>
      </c>
      <c r="I3131" s="19" t="s">
        <v>11769</v>
      </c>
      <c r="J3131" s="49">
        <v>530250</v>
      </c>
      <c r="K3131" s="42">
        <v>0.1</v>
      </c>
      <c r="L3131" s="49">
        <v>53025</v>
      </c>
      <c r="M3131" s="49">
        <v>583275</v>
      </c>
      <c r="N3131">
        <f>+VLOOKUP(C3131,'Thanh toán '!M$1335:N$6972,2,0)</f>
        <v>583275</v>
      </c>
      <c r="O3131" s="61">
        <f t="shared" si="147"/>
        <v>0</v>
      </c>
    </row>
    <row r="3132" spans="1:15" hidden="1" x14ac:dyDescent="0.3">
      <c r="A3132" s="18">
        <v>2023</v>
      </c>
      <c r="B3132" s="19" t="s">
        <v>17030</v>
      </c>
      <c r="C3132" s="19">
        <f t="shared" si="145"/>
        <v>23452</v>
      </c>
      <c r="D3132" s="19" t="s">
        <v>13350</v>
      </c>
      <c r="E3132" s="24" t="s">
        <v>17028</v>
      </c>
      <c r="F3132" s="18">
        <f t="shared" si="146"/>
        <v>4</v>
      </c>
      <c r="G3132" s="23" t="s">
        <v>11799</v>
      </c>
      <c r="H3132" s="23" t="s">
        <v>13417</v>
      </c>
      <c r="I3132" s="19" t="s">
        <v>11725</v>
      </c>
      <c r="J3132" s="49">
        <v>367155</v>
      </c>
      <c r="K3132" s="42">
        <v>0.10000136182266345</v>
      </c>
      <c r="L3132" s="49">
        <v>36716</v>
      </c>
      <c r="M3132" s="49">
        <v>403871</v>
      </c>
      <c r="N3132">
        <f>+VLOOKUP(C3132,'Thanh toán '!M$1335:N$6972,2,0)</f>
        <v>403871</v>
      </c>
      <c r="O3132" s="61">
        <f t="shared" si="147"/>
        <v>0</v>
      </c>
    </row>
    <row r="3133" spans="1:15" hidden="1" x14ac:dyDescent="0.3">
      <c r="A3133" s="18">
        <v>2023</v>
      </c>
      <c r="B3133" s="19" t="s">
        <v>17031</v>
      </c>
      <c r="C3133" s="19">
        <f t="shared" si="145"/>
        <v>23457</v>
      </c>
      <c r="D3133" s="19" t="s">
        <v>13350</v>
      </c>
      <c r="E3133" s="24" t="s">
        <v>17028</v>
      </c>
      <c r="F3133" s="18">
        <f t="shared" si="146"/>
        <v>4</v>
      </c>
      <c r="G3133" s="23" t="s">
        <v>11799</v>
      </c>
      <c r="H3133" s="23" t="s">
        <v>13413</v>
      </c>
      <c r="I3133" s="19" t="s">
        <v>11725</v>
      </c>
      <c r="J3133" s="49">
        <v>444230</v>
      </c>
      <c r="K3133" s="42">
        <v>0.1</v>
      </c>
      <c r="L3133" s="49">
        <v>44423</v>
      </c>
      <c r="M3133" s="49">
        <v>488653</v>
      </c>
      <c r="N3133">
        <f>+VLOOKUP(C3133,'Thanh toán '!M$1335:N$6972,2,0)</f>
        <v>488653</v>
      </c>
      <c r="O3133" s="61">
        <f t="shared" si="147"/>
        <v>0</v>
      </c>
    </row>
    <row r="3134" spans="1:15" hidden="1" x14ac:dyDescent="0.3">
      <c r="A3134" s="18">
        <v>2023</v>
      </c>
      <c r="B3134" s="19" t="s">
        <v>17032</v>
      </c>
      <c r="C3134" s="19">
        <f t="shared" si="145"/>
        <v>23459</v>
      </c>
      <c r="D3134" s="19" t="s">
        <v>13350</v>
      </c>
      <c r="E3134" s="24" t="s">
        <v>17028</v>
      </c>
      <c r="F3134" s="18">
        <f t="shared" si="146"/>
        <v>4</v>
      </c>
      <c r="G3134" s="23" t="s">
        <v>11799</v>
      </c>
      <c r="H3134" s="23" t="s">
        <v>13835</v>
      </c>
      <c r="I3134" s="19" t="s">
        <v>11725</v>
      </c>
      <c r="J3134" s="49">
        <v>2472820</v>
      </c>
      <c r="K3134" s="42">
        <v>0.1</v>
      </c>
      <c r="L3134" s="49">
        <v>247282</v>
      </c>
      <c r="M3134" s="49">
        <v>2720102</v>
      </c>
      <c r="N3134">
        <f>+VLOOKUP(C3134,'Thanh toán '!M$1335:N$6972,2,0)</f>
        <v>2720102</v>
      </c>
      <c r="O3134" s="61">
        <f t="shared" si="147"/>
        <v>0</v>
      </c>
    </row>
    <row r="3135" spans="1:15" hidden="1" x14ac:dyDescent="0.3">
      <c r="A3135" s="18">
        <v>2023</v>
      </c>
      <c r="B3135" s="19" t="s">
        <v>17033</v>
      </c>
      <c r="C3135" s="19">
        <f t="shared" si="145"/>
        <v>23460</v>
      </c>
      <c r="D3135" s="19" t="s">
        <v>13350</v>
      </c>
      <c r="E3135" s="24" t="s">
        <v>17028</v>
      </c>
      <c r="F3135" s="18">
        <f t="shared" si="146"/>
        <v>4</v>
      </c>
      <c r="G3135" s="23" t="s">
        <v>11799</v>
      </c>
      <c r="H3135" s="23" t="s">
        <v>13403</v>
      </c>
      <c r="I3135" s="19" t="s">
        <v>11725</v>
      </c>
      <c r="J3135" s="49">
        <v>842453</v>
      </c>
      <c r="K3135" s="42">
        <v>9.9999643897048268E-2</v>
      </c>
      <c r="L3135" s="49">
        <v>84245</v>
      </c>
      <c r="M3135" s="49">
        <v>926698</v>
      </c>
      <c r="N3135">
        <f>+VLOOKUP(C3135,'Thanh toán '!M$1335:N$6972,2,0)</f>
        <v>926698</v>
      </c>
      <c r="O3135" s="61">
        <f t="shared" si="147"/>
        <v>0</v>
      </c>
    </row>
    <row r="3136" spans="1:15" hidden="1" x14ac:dyDescent="0.3">
      <c r="A3136" s="18">
        <v>2023</v>
      </c>
      <c r="B3136" s="19" t="s">
        <v>17034</v>
      </c>
      <c r="C3136" s="19">
        <f t="shared" si="145"/>
        <v>23461</v>
      </c>
      <c r="D3136" s="19" t="s">
        <v>13350</v>
      </c>
      <c r="E3136" s="24" t="s">
        <v>17028</v>
      </c>
      <c r="F3136" s="18">
        <f t="shared" si="146"/>
        <v>4</v>
      </c>
      <c r="G3136" s="23" t="s">
        <v>11799</v>
      </c>
      <c r="H3136" s="23" t="s">
        <v>13403</v>
      </c>
      <c r="I3136" s="19" t="s">
        <v>11725</v>
      </c>
      <c r="J3136" s="49">
        <v>318150</v>
      </c>
      <c r="K3136" s="42">
        <v>0.1</v>
      </c>
      <c r="L3136" s="49">
        <v>31815</v>
      </c>
      <c r="M3136" s="49">
        <v>349965</v>
      </c>
      <c r="N3136">
        <f>+VLOOKUP(C3136,'Thanh toán '!M$1335:N$6972,2,0)</f>
        <v>349965</v>
      </c>
      <c r="O3136" s="61">
        <f t="shared" si="147"/>
        <v>0</v>
      </c>
    </row>
    <row r="3137" spans="1:15" hidden="1" x14ac:dyDescent="0.3">
      <c r="A3137" s="18">
        <v>2023</v>
      </c>
      <c r="B3137" s="19" t="s">
        <v>17035</v>
      </c>
      <c r="C3137" s="19">
        <f t="shared" si="145"/>
        <v>23464</v>
      </c>
      <c r="D3137" s="19" t="s">
        <v>13350</v>
      </c>
      <c r="E3137" s="24" t="s">
        <v>17028</v>
      </c>
      <c r="F3137" s="18">
        <f t="shared" si="146"/>
        <v>4</v>
      </c>
      <c r="G3137" s="23" t="s">
        <v>12363</v>
      </c>
      <c r="H3137" s="23" t="s">
        <v>12363</v>
      </c>
      <c r="I3137" s="19" t="s">
        <v>12364</v>
      </c>
      <c r="J3137" s="49">
        <v>3840870</v>
      </c>
      <c r="K3137" s="42">
        <v>0.1</v>
      </c>
      <c r="L3137" s="49">
        <v>384087</v>
      </c>
      <c r="M3137" s="49">
        <v>4224957</v>
      </c>
      <c r="N3137">
        <f>+VLOOKUP(C3137,'Thanh toán '!M$1335:N$6972,2,0)</f>
        <v>4224957</v>
      </c>
      <c r="O3137" s="61">
        <f t="shared" si="147"/>
        <v>0</v>
      </c>
    </row>
    <row r="3138" spans="1:15" hidden="1" x14ac:dyDescent="0.3">
      <c r="A3138" s="18">
        <v>2023</v>
      </c>
      <c r="B3138" s="19" t="s">
        <v>17036</v>
      </c>
      <c r="C3138" s="19">
        <f t="shared" si="145"/>
        <v>23467</v>
      </c>
      <c r="D3138" s="19" t="s">
        <v>13350</v>
      </c>
      <c r="E3138" s="24" t="s">
        <v>17028</v>
      </c>
      <c r="F3138" s="18">
        <f t="shared" si="146"/>
        <v>4</v>
      </c>
      <c r="G3138" s="23" t="s">
        <v>12239</v>
      </c>
      <c r="H3138" s="23" t="s">
        <v>13824</v>
      </c>
      <c r="I3138" s="19" t="s">
        <v>12240</v>
      </c>
      <c r="J3138" s="49">
        <v>3873650</v>
      </c>
      <c r="K3138" s="42">
        <v>0.1</v>
      </c>
      <c r="L3138" s="49">
        <v>387365</v>
      </c>
      <c r="M3138" s="49">
        <v>4261015</v>
      </c>
      <c r="N3138">
        <f>+VLOOKUP(C3138,'Thanh toán '!M$1335:N$6972,2,0)</f>
        <v>4261015</v>
      </c>
      <c r="O3138" s="61">
        <f t="shared" si="147"/>
        <v>0</v>
      </c>
    </row>
    <row r="3139" spans="1:15" hidden="1" x14ac:dyDescent="0.3">
      <c r="A3139" s="18">
        <v>2023</v>
      </c>
      <c r="B3139" s="19" t="s">
        <v>17037</v>
      </c>
      <c r="C3139" s="19">
        <f t="shared" si="145"/>
        <v>23468</v>
      </c>
      <c r="D3139" s="19" t="s">
        <v>13350</v>
      </c>
      <c r="E3139" s="24" t="s">
        <v>17028</v>
      </c>
      <c r="F3139" s="18">
        <f t="shared" si="146"/>
        <v>4</v>
      </c>
      <c r="G3139" s="23" t="s">
        <v>11799</v>
      </c>
      <c r="H3139" s="23" t="s">
        <v>14034</v>
      </c>
      <c r="I3139" s="19" t="s">
        <v>11725</v>
      </c>
      <c r="J3139" s="49">
        <v>618065</v>
      </c>
      <c r="K3139" s="42">
        <v>0.10000080897640216</v>
      </c>
      <c r="L3139" s="49">
        <v>61807</v>
      </c>
      <c r="M3139" s="49">
        <v>679872</v>
      </c>
      <c r="N3139">
        <f>+VLOOKUP(C3139,'Thanh toán '!M$1335:N$6972,2,0)</f>
        <v>679872</v>
      </c>
      <c r="O3139" s="61">
        <f t="shared" si="147"/>
        <v>0</v>
      </c>
    </row>
    <row r="3140" spans="1:15" hidden="1" x14ac:dyDescent="0.3">
      <c r="A3140" s="18">
        <v>2023</v>
      </c>
      <c r="B3140" s="19" t="s">
        <v>17038</v>
      </c>
      <c r="C3140" s="19">
        <f t="shared" si="145"/>
        <v>23469</v>
      </c>
      <c r="D3140" s="19" t="s">
        <v>13350</v>
      </c>
      <c r="E3140" s="24" t="s">
        <v>17028</v>
      </c>
      <c r="F3140" s="18">
        <f t="shared" si="146"/>
        <v>4</v>
      </c>
      <c r="G3140" s="23" t="s">
        <v>11799</v>
      </c>
      <c r="H3140" s="23" t="s">
        <v>14227</v>
      </c>
      <c r="I3140" s="19" t="s">
        <v>11725</v>
      </c>
      <c r="J3140" s="49">
        <v>1358526</v>
      </c>
      <c r="K3140" s="42">
        <v>0.10000029443676456</v>
      </c>
      <c r="L3140" s="49">
        <v>135853</v>
      </c>
      <c r="M3140" s="49">
        <v>1494379</v>
      </c>
      <c r="N3140">
        <f>+VLOOKUP(C3140,'Thanh toán '!M$1335:N$6972,2,0)</f>
        <v>1494379</v>
      </c>
      <c r="O3140" s="61">
        <f t="shared" si="147"/>
        <v>0</v>
      </c>
    </row>
    <row r="3141" spans="1:15" hidden="1" x14ac:dyDescent="0.3">
      <c r="A3141" s="18">
        <v>2023</v>
      </c>
      <c r="B3141" s="19" t="s">
        <v>17039</v>
      </c>
      <c r="C3141" s="19">
        <f t="shared" si="145"/>
        <v>23470</v>
      </c>
      <c r="D3141" s="19" t="s">
        <v>13350</v>
      </c>
      <c r="E3141" s="24" t="s">
        <v>17028</v>
      </c>
      <c r="F3141" s="18">
        <f t="shared" si="146"/>
        <v>4</v>
      </c>
      <c r="G3141" s="23" t="s">
        <v>11799</v>
      </c>
      <c r="H3141" s="23" t="s">
        <v>13698</v>
      </c>
      <c r="I3141" s="19" t="s">
        <v>11725</v>
      </c>
      <c r="J3141" s="49">
        <v>1584844</v>
      </c>
      <c r="K3141" s="42">
        <v>9.9999747609228418E-2</v>
      </c>
      <c r="L3141" s="49">
        <v>158484</v>
      </c>
      <c r="M3141" s="49">
        <v>1743328</v>
      </c>
      <c r="N3141">
        <f>+VLOOKUP(C3141,'Thanh toán '!M$1335:N$6972,2,0)</f>
        <v>1743328</v>
      </c>
      <c r="O3141" s="61">
        <f t="shared" si="147"/>
        <v>0</v>
      </c>
    </row>
    <row r="3142" spans="1:15" hidden="1" x14ac:dyDescent="0.3">
      <c r="A3142" s="18">
        <v>2023</v>
      </c>
      <c r="B3142" s="19" t="s">
        <v>17040</v>
      </c>
      <c r="C3142" s="19">
        <f t="shared" ref="C3142:C3205" si="148">+B3142*1</f>
        <v>23474</v>
      </c>
      <c r="D3142" s="19" t="s">
        <v>13350</v>
      </c>
      <c r="E3142" s="24" t="s">
        <v>17028</v>
      </c>
      <c r="F3142" s="18">
        <f t="shared" ref="F3142:F3205" si="149">+MONTH(E3142)</f>
        <v>4</v>
      </c>
      <c r="G3142" s="23" t="s">
        <v>11799</v>
      </c>
      <c r="H3142" s="23" t="s">
        <v>13356</v>
      </c>
      <c r="I3142" s="19" t="s">
        <v>11725</v>
      </c>
      <c r="J3142" s="49">
        <v>1287649</v>
      </c>
      <c r="K3142" s="42">
        <v>0.10000007766091536</v>
      </c>
      <c r="L3142" s="49">
        <v>128765</v>
      </c>
      <c r="M3142" s="49">
        <v>1416414</v>
      </c>
      <c r="N3142">
        <f>+VLOOKUP(C3142,'Thanh toán '!M$1335:N$6972,2,0)</f>
        <v>1416414</v>
      </c>
      <c r="O3142" s="61">
        <f t="shared" ref="O3142:O3205" si="150">+N3142-M3142</f>
        <v>0</v>
      </c>
    </row>
    <row r="3143" spans="1:15" hidden="1" x14ac:dyDescent="0.3">
      <c r="A3143" s="18">
        <v>2023</v>
      </c>
      <c r="B3143" s="19" t="s">
        <v>17041</v>
      </c>
      <c r="C3143" s="19">
        <f t="shared" si="148"/>
        <v>23475</v>
      </c>
      <c r="D3143" s="19" t="s">
        <v>13350</v>
      </c>
      <c r="E3143" s="24" t="s">
        <v>17028</v>
      </c>
      <c r="F3143" s="18">
        <f t="shared" si="149"/>
        <v>4</v>
      </c>
      <c r="G3143" s="23" t="s">
        <v>11799</v>
      </c>
      <c r="H3143" s="23" t="s">
        <v>13631</v>
      </c>
      <c r="I3143" s="19" t="s">
        <v>11725</v>
      </c>
      <c r="J3143" s="49">
        <v>633693</v>
      </c>
      <c r="K3143" s="42">
        <v>9.9999526584639564E-2</v>
      </c>
      <c r="L3143" s="49">
        <v>63369</v>
      </c>
      <c r="M3143" s="49">
        <v>697062</v>
      </c>
      <c r="N3143">
        <f>+VLOOKUP(C3143,'Thanh toán '!M$1335:N$6972,2,0)</f>
        <v>697062</v>
      </c>
      <c r="O3143" s="61">
        <f t="shared" si="150"/>
        <v>0</v>
      </c>
    </row>
    <row r="3144" spans="1:15" hidden="1" x14ac:dyDescent="0.3">
      <c r="A3144" s="18">
        <v>2023</v>
      </c>
      <c r="B3144" s="19" t="s">
        <v>17042</v>
      </c>
      <c r="C3144" s="19">
        <f t="shared" si="148"/>
        <v>23476</v>
      </c>
      <c r="D3144" s="19" t="s">
        <v>13350</v>
      </c>
      <c r="E3144" s="24" t="s">
        <v>17028</v>
      </c>
      <c r="F3144" s="18">
        <f t="shared" si="149"/>
        <v>4</v>
      </c>
      <c r="G3144" s="23" t="s">
        <v>11860</v>
      </c>
      <c r="H3144" s="23" t="s">
        <v>13652</v>
      </c>
      <c r="I3144" s="19" t="s">
        <v>11719</v>
      </c>
      <c r="J3144" s="49">
        <v>1030240</v>
      </c>
      <c r="K3144" s="42">
        <v>0.1</v>
      </c>
      <c r="L3144" s="49">
        <v>103024</v>
      </c>
      <c r="M3144" s="49">
        <v>1133264</v>
      </c>
      <c r="N3144">
        <f>+VLOOKUP(C3144,'Thanh toán '!M$1335:N$6972,2,0)</f>
        <v>1133264</v>
      </c>
      <c r="O3144" s="61">
        <f t="shared" si="150"/>
        <v>0</v>
      </c>
    </row>
    <row r="3145" spans="1:15" hidden="1" x14ac:dyDescent="0.3">
      <c r="A3145" s="18">
        <v>2023</v>
      </c>
      <c r="B3145" s="19" t="s">
        <v>17043</v>
      </c>
      <c r="C3145" s="19">
        <f t="shared" si="148"/>
        <v>23477</v>
      </c>
      <c r="D3145" s="19" t="s">
        <v>13350</v>
      </c>
      <c r="E3145" s="24" t="s">
        <v>17028</v>
      </c>
      <c r="F3145" s="18">
        <f t="shared" si="149"/>
        <v>4</v>
      </c>
      <c r="G3145" s="23" t="s">
        <v>11799</v>
      </c>
      <c r="H3145" s="23" t="s">
        <v>14428</v>
      </c>
      <c r="I3145" s="19" t="s">
        <v>11725</v>
      </c>
      <c r="J3145" s="49">
        <v>1062295</v>
      </c>
      <c r="K3145" s="42">
        <v>0.10000047067904866</v>
      </c>
      <c r="L3145" s="49">
        <v>106230</v>
      </c>
      <c r="M3145" s="49">
        <v>1168525</v>
      </c>
      <c r="N3145">
        <f>+VLOOKUP(C3145,'Thanh toán '!M$1335:N$6972,2,0)</f>
        <v>1168525</v>
      </c>
      <c r="O3145" s="61">
        <f t="shared" si="150"/>
        <v>0</v>
      </c>
    </row>
    <row r="3146" spans="1:15" hidden="1" x14ac:dyDescent="0.3">
      <c r="A3146" s="18">
        <v>2023</v>
      </c>
      <c r="B3146" s="19" t="s">
        <v>17044</v>
      </c>
      <c r="C3146" s="19">
        <f t="shared" si="148"/>
        <v>23478</v>
      </c>
      <c r="D3146" s="19" t="s">
        <v>13350</v>
      </c>
      <c r="E3146" s="24" t="s">
        <v>17028</v>
      </c>
      <c r="F3146" s="18">
        <f t="shared" si="149"/>
        <v>4</v>
      </c>
      <c r="G3146" s="23" t="s">
        <v>12167</v>
      </c>
      <c r="H3146" s="23" t="s">
        <v>12167</v>
      </c>
      <c r="I3146" s="19" t="s">
        <v>12168</v>
      </c>
      <c r="J3146" s="49">
        <v>1850945</v>
      </c>
      <c r="K3146" s="42">
        <v>0.10000027013228378</v>
      </c>
      <c r="L3146" s="49">
        <v>185095</v>
      </c>
      <c r="M3146" s="49">
        <v>2036040</v>
      </c>
      <c r="N3146">
        <f>+VLOOKUP(C3146,'Thanh toán '!M$1335:N$6972,2,0)</f>
        <v>2036040</v>
      </c>
      <c r="O3146" s="61">
        <f t="shared" si="150"/>
        <v>0</v>
      </c>
    </row>
    <row r="3147" spans="1:15" hidden="1" x14ac:dyDescent="0.3">
      <c r="A3147" s="18">
        <v>2023</v>
      </c>
      <c r="B3147" s="19" t="s">
        <v>17045</v>
      </c>
      <c r="C3147" s="19">
        <f t="shared" si="148"/>
        <v>23479</v>
      </c>
      <c r="D3147" s="19" t="s">
        <v>13350</v>
      </c>
      <c r="E3147" s="24" t="s">
        <v>17028</v>
      </c>
      <c r="F3147" s="18">
        <f t="shared" si="149"/>
        <v>4</v>
      </c>
      <c r="G3147" s="23" t="s">
        <v>12306</v>
      </c>
      <c r="H3147" s="23" t="s">
        <v>12306</v>
      </c>
      <c r="I3147" s="19" t="s">
        <v>12307</v>
      </c>
      <c r="J3147" s="49">
        <v>2357080</v>
      </c>
      <c r="K3147" s="42">
        <v>0.1</v>
      </c>
      <c r="L3147" s="49">
        <v>235708</v>
      </c>
      <c r="M3147" s="49">
        <v>2592788</v>
      </c>
      <c r="N3147">
        <f>+VLOOKUP(C3147,'Thanh toán '!M$1335:N$6972,2,0)</f>
        <v>2592788</v>
      </c>
      <c r="O3147" s="61">
        <f t="shared" si="150"/>
        <v>0</v>
      </c>
    </row>
    <row r="3148" spans="1:15" hidden="1" x14ac:dyDescent="0.3">
      <c r="A3148" s="18">
        <v>2023</v>
      </c>
      <c r="B3148" s="19" t="s">
        <v>11810</v>
      </c>
      <c r="C3148" s="19">
        <f t="shared" si="148"/>
        <v>23480</v>
      </c>
      <c r="D3148" s="19" t="s">
        <v>13350</v>
      </c>
      <c r="E3148" s="24" t="s">
        <v>17028</v>
      </c>
      <c r="F3148" s="18">
        <f t="shared" si="149"/>
        <v>4</v>
      </c>
      <c r="G3148" s="23" t="s">
        <v>12293</v>
      </c>
      <c r="H3148" s="23" t="s">
        <v>12293</v>
      </c>
      <c r="I3148" s="19" t="s">
        <v>12294</v>
      </c>
      <c r="J3148" s="49">
        <v>1529814</v>
      </c>
      <c r="K3148" s="42">
        <v>9.9999738530304985E-2</v>
      </c>
      <c r="L3148" s="49">
        <v>152981</v>
      </c>
      <c r="M3148" s="49">
        <v>1682795</v>
      </c>
      <c r="N3148">
        <f>+VLOOKUP(C3148,'Thanh toán '!M$1335:N$6972,2,0)</f>
        <v>1682795</v>
      </c>
      <c r="O3148" s="61">
        <f t="shared" si="150"/>
        <v>0</v>
      </c>
    </row>
    <row r="3149" spans="1:15" hidden="1" x14ac:dyDescent="0.3">
      <c r="A3149" s="18">
        <v>2023</v>
      </c>
      <c r="B3149" s="19" t="s">
        <v>17046</v>
      </c>
      <c r="C3149" s="19">
        <f t="shared" si="148"/>
        <v>23481</v>
      </c>
      <c r="D3149" s="19" t="s">
        <v>13350</v>
      </c>
      <c r="E3149" s="24" t="s">
        <v>17028</v>
      </c>
      <c r="F3149" s="18">
        <f t="shared" si="149"/>
        <v>4</v>
      </c>
      <c r="G3149" s="23" t="s">
        <v>12312</v>
      </c>
      <c r="H3149" s="23" t="s">
        <v>12312</v>
      </c>
      <c r="I3149" s="19" t="s">
        <v>12313</v>
      </c>
      <c r="J3149" s="49">
        <v>1730400</v>
      </c>
      <c r="K3149" s="42">
        <v>0.1</v>
      </c>
      <c r="L3149" s="49">
        <v>173040</v>
      </c>
      <c r="M3149" s="49">
        <v>1903440</v>
      </c>
      <c r="N3149">
        <f>+VLOOKUP(C3149,'Thanh toán '!M$1335:N$6972,2,0)</f>
        <v>1903440</v>
      </c>
      <c r="O3149" s="61">
        <f t="shared" si="150"/>
        <v>0</v>
      </c>
    </row>
    <row r="3150" spans="1:15" hidden="1" x14ac:dyDescent="0.3">
      <c r="A3150" s="18">
        <v>2023</v>
      </c>
      <c r="B3150" s="19" t="s">
        <v>17047</v>
      </c>
      <c r="C3150" s="19">
        <f t="shared" si="148"/>
        <v>23482</v>
      </c>
      <c r="D3150" s="19" t="s">
        <v>13350</v>
      </c>
      <c r="E3150" s="24" t="s">
        <v>17028</v>
      </c>
      <c r="F3150" s="18">
        <f t="shared" si="149"/>
        <v>4</v>
      </c>
      <c r="G3150" s="23" t="s">
        <v>12167</v>
      </c>
      <c r="H3150" s="23" t="s">
        <v>12167</v>
      </c>
      <c r="I3150" s="19" t="s">
        <v>12168</v>
      </c>
      <c r="J3150" s="49">
        <v>1632750</v>
      </c>
      <c r="K3150" s="42">
        <v>0.1</v>
      </c>
      <c r="L3150" s="49">
        <v>163275</v>
      </c>
      <c r="M3150" s="49">
        <v>1796025</v>
      </c>
      <c r="N3150">
        <f>+VLOOKUP(C3150,'Thanh toán '!M$1335:N$6972,2,0)</f>
        <v>1796025</v>
      </c>
      <c r="O3150" s="61">
        <f t="shared" si="150"/>
        <v>0</v>
      </c>
    </row>
    <row r="3151" spans="1:15" hidden="1" x14ac:dyDescent="0.3">
      <c r="A3151" s="18">
        <v>2023</v>
      </c>
      <c r="B3151" s="19" t="s">
        <v>17048</v>
      </c>
      <c r="C3151" s="19">
        <f t="shared" si="148"/>
        <v>23542</v>
      </c>
      <c r="D3151" s="19" t="s">
        <v>13350</v>
      </c>
      <c r="E3151" s="24" t="s">
        <v>17028</v>
      </c>
      <c r="F3151" s="18">
        <f t="shared" si="149"/>
        <v>4</v>
      </c>
      <c r="G3151" s="23" t="s">
        <v>12363</v>
      </c>
      <c r="H3151" s="23" t="s">
        <v>12363</v>
      </c>
      <c r="I3151" s="19" t="s">
        <v>12364</v>
      </c>
      <c r="J3151" s="49">
        <v>3265500</v>
      </c>
      <c r="K3151" s="42">
        <v>0.1</v>
      </c>
      <c r="L3151" s="49">
        <v>326550</v>
      </c>
      <c r="M3151" s="49">
        <v>3592050</v>
      </c>
      <c r="N3151">
        <f>+VLOOKUP(C3151,'Thanh toán '!M$1335:N$6972,2,0)</f>
        <v>3592050</v>
      </c>
      <c r="O3151" s="61">
        <f t="shared" si="150"/>
        <v>0</v>
      </c>
    </row>
    <row r="3152" spans="1:15" hidden="1" x14ac:dyDescent="0.3">
      <c r="A3152" s="18">
        <v>2023</v>
      </c>
      <c r="B3152" s="19" t="s">
        <v>17049</v>
      </c>
      <c r="C3152" s="19">
        <f t="shared" si="148"/>
        <v>23544</v>
      </c>
      <c r="D3152" s="19" t="s">
        <v>13350</v>
      </c>
      <c r="E3152" s="24" t="s">
        <v>17028</v>
      </c>
      <c r="F3152" s="18">
        <f t="shared" si="149"/>
        <v>4</v>
      </c>
      <c r="G3152" s="23" t="s">
        <v>11799</v>
      </c>
      <c r="H3152" s="23" t="s">
        <v>13534</v>
      </c>
      <c r="I3152" s="19" t="s">
        <v>11725</v>
      </c>
      <c r="J3152" s="49">
        <v>1198803</v>
      </c>
      <c r="K3152" s="42">
        <v>9.9999749750375996E-2</v>
      </c>
      <c r="L3152" s="49">
        <v>119880</v>
      </c>
      <c r="M3152" s="49">
        <v>1318683</v>
      </c>
      <c r="N3152">
        <f>+VLOOKUP(C3152,'Thanh toán '!M$1335:N$6972,2,0)</f>
        <v>1318683</v>
      </c>
      <c r="O3152" s="61">
        <f t="shared" si="150"/>
        <v>0</v>
      </c>
    </row>
    <row r="3153" spans="1:15" hidden="1" x14ac:dyDescent="0.3">
      <c r="A3153" s="18">
        <v>2023</v>
      </c>
      <c r="B3153" s="19" t="s">
        <v>17050</v>
      </c>
      <c r="C3153" s="19">
        <f t="shared" si="148"/>
        <v>23545</v>
      </c>
      <c r="D3153" s="19" t="s">
        <v>13350</v>
      </c>
      <c r="E3153" s="24" t="s">
        <v>17028</v>
      </c>
      <c r="F3153" s="18">
        <f t="shared" si="149"/>
        <v>4</v>
      </c>
      <c r="G3153" s="23" t="s">
        <v>11799</v>
      </c>
      <c r="H3153" s="23" t="s">
        <v>13639</v>
      </c>
      <c r="I3153" s="19" t="s">
        <v>11725</v>
      </c>
      <c r="J3153" s="49">
        <v>1437115</v>
      </c>
      <c r="K3153" s="42">
        <v>0.10000034791926882</v>
      </c>
      <c r="L3153" s="49">
        <v>143712</v>
      </c>
      <c r="M3153" s="49">
        <v>1580827</v>
      </c>
      <c r="N3153">
        <f>+VLOOKUP(C3153,'Thanh toán '!M$1335:N$6972,2,0)</f>
        <v>1580827</v>
      </c>
      <c r="O3153" s="61">
        <f t="shared" si="150"/>
        <v>0</v>
      </c>
    </row>
    <row r="3154" spans="1:15" hidden="1" x14ac:dyDescent="0.3">
      <c r="A3154" s="18">
        <v>2023</v>
      </c>
      <c r="B3154" s="19" t="s">
        <v>17051</v>
      </c>
      <c r="C3154" s="19">
        <f t="shared" si="148"/>
        <v>23547</v>
      </c>
      <c r="D3154" s="19" t="s">
        <v>13350</v>
      </c>
      <c r="E3154" s="24" t="s">
        <v>17052</v>
      </c>
      <c r="F3154" s="18">
        <f t="shared" si="149"/>
        <v>4</v>
      </c>
      <c r="G3154" s="23" t="s">
        <v>11799</v>
      </c>
      <c r="H3154" s="23" t="s">
        <v>13585</v>
      </c>
      <c r="I3154" s="19" t="s">
        <v>11725</v>
      </c>
      <c r="J3154" s="49">
        <v>370839</v>
      </c>
      <c r="K3154" s="42">
        <v>0.10000026965880073</v>
      </c>
      <c r="L3154" s="49">
        <v>37084</v>
      </c>
      <c r="M3154" s="49">
        <v>407923</v>
      </c>
      <c r="N3154">
        <f>+VLOOKUP(C3154,'Thanh toán '!M$1335:N$6972,2,0)</f>
        <v>407923</v>
      </c>
      <c r="O3154" s="61">
        <f t="shared" si="150"/>
        <v>0</v>
      </c>
    </row>
    <row r="3155" spans="1:15" hidden="1" x14ac:dyDescent="0.3">
      <c r="A3155" s="18">
        <v>2023</v>
      </c>
      <c r="B3155" s="19" t="s">
        <v>17053</v>
      </c>
      <c r="C3155" s="19">
        <f t="shared" si="148"/>
        <v>23548</v>
      </c>
      <c r="D3155" s="19" t="s">
        <v>13350</v>
      </c>
      <c r="E3155" s="24" t="s">
        <v>17052</v>
      </c>
      <c r="F3155" s="18">
        <f t="shared" si="149"/>
        <v>4</v>
      </c>
      <c r="G3155" s="23" t="s">
        <v>11799</v>
      </c>
      <c r="H3155" s="23" t="s">
        <v>13898</v>
      </c>
      <c r="I3155" s="19" t="s">
        <v>11725</v>
      </c>
      <c r="J3155" s="49">
        <v>649108</v>
      </c>
      <c r="K3155" s="42">
        <v>0.10000030811513647</v>
      </c>
      <c r="L3155" s="49">
        <v>64911</v>
      </c>
      <c r="M3155" s="49">
        <v>714019</v>
      </c>
      <c r="N3155">
        <f>+VLOOKUP(C3155,'Thanh toán '!M$1335:N$6972,2,0)</f>
        <v>714019</v>
      </c>
      <c r="O3155" s="61">
        <f t="shared" si="150"/>
        <v>0</v>
      </c>
    </row>
    <row r="3156" spans="1:15" hidden="1" x14ac:dyDescent="0.3">
      <c r="A3156" s="18">
        <v>2023</v>
      </c>
      <c r="B3156" s="19" t="s">
        <v>17054</v>
      </c>
      <c r="C3156" s="19">
        <f t="shared" si="148"/>
        <v>23549</v>
      </c>
      <c r="D3156" s="19" t="s">
        <v>13350</v>
      </c>
      <c r="E3156" s="24" t="s">
        <v>17052</v>
      </c>
      <c r="F3156" s="18">
        <f t="shared" si="149"/>
        <v>4</v>
      </c>
      <c r="G3156" s="23" t="s">
        <v>11799</v>
      </c>
      <c r="H3156" s="23" t="s">
        <v>13885</v>
      </c>
      <c r="I3156" s="19" t="s">
        <v>11725</v>
      </c>
      <c r="J3156" s="49">
        <v>444230</v>
      </c>
      <c r="K3156" s="42">
        <v>0.1</v>
      </c>
      <c r="L3156" s="49">
        <v>44423</v>
      </c>
      <c r="M3156" s="49">
        <v>488653</v>
      </c>
      <c r="N3156">
        <f>+VLOOKUP(C3156,'Thanh toán '!M$1335:N$6972,2,0)</f>
        <v>488653</v>
      </c>
      <c r="O3156" s="61">
        <f t="shared" si="150"/>
        <v>0</v>
      </c>
    </row>
    <row r="3157" spans="1:15" hidden="1" x14ac:dyDescent="0.3">
      <c r="A3157" s="18">
        <v>2023</v>
      </c>
      <c r="B3157" s="19" t="s">
        <v>17055</v>
      </c>
      <c r="C3157" s="19">
        <f t="shared" si="148"/>
        <v>23552</v>
      </c>
      <c r="D3157" s="19" t="s">
        <v>13350</v>
      </c>
      <c r="E3157" s="24" t="s">
        <v>17052</v>
      </c>
      <c r="F3157" s="18">
        <f t="shared" si="149"/>
        <v>4</v>
      </c>
      <c r="G3157" s="23" t="s">
        <v>12400</v>
      </c>
      <c r="H3157" s="23" t="s">
        <v>12400</v>
      </c>
      <c r="I3157" s="19" t="s">
        <v>12401</v>
      </c>
      <c r="J3157" s="49">
        <v>3673450</v>
      </c>
      <c r="K3157" s="42">
        <v>0.1</v>
      </c>
      <c r="L3157" s="49">
        <v>367345</v>
      </c>
      <c r="M3157" s="49">
        <v>4040795</v>
      </c>
      <c r="N3157">
        <f>+VLOOKUP(C3157,'Thanh toán '!M$1335:N$6972,2,0)</f>
        <v>4040795</v>
      </c>
      <c r="O3157" s="61">
        <f t="shared" si="150"/>
        <v>0</v>
      </c>
    </row>
    <row r="3158" spans="1:15" hidden="1" x14ac:dyDescent="0.3">
      <c r="A3158" s="18">
        <v>2023</v>
      </c>
      <c r="B3158" s="19" t="s">
        <v>17056</v>
      </c>
      <c r="C3158" s="19">
        <f t="shared" si="148"/>
        <v>23554</v>
      </c>
      <c r="D3158" s="19" t="s">
        <v>13350</v>
      </c>
      <c r="E3158" s="24" t="s">
        <v>17052</v>
      </c>
      <c r="F3158" s="18">
        <f t="shared" si="149"/>
        <v>4</v>
      </c>
      <c r="G3158" s="23" t="s">
        <v>11799</v>
      </c>
      <c r="H3158" s="23" t="s">
        <v>14399</v>
      </c>
      <c r="I3158" s="19" t="s">
        <v>11725</v>
      </c>
      <c r="J3158" s="49">
        <v>533076</v>
      </c>
      <c r="K3158" s="42">
        <v>0.1000007503620497</v>
      </c>
      <c r="L3158" s="49">
        <v>53308</v>
      </c>
      <c r="M3158" s="49">
        <v>586384</v>
      </c>
      <c r="N3158">
        <f>+VLOOKUP(C3158,'Thanh toán '!M$1335:N$6972,2,0)</f>
        <v>586384</v>
      </c>
      <c r="O3158" s="61">
        <f t="shared" si="150"/>
        <v>0</v>
      </c>
    </row>
    <row r="3159" spans="1:15" hidden="1" x14ac:dyDescent="0.3">
      <c r="A3159" s="18">
        <v>2023</v>
      </c>
      <c r="B3159" s="19" t="s">
        <v>17057</v>
      </c>
      <c r="C3159" s="19">
        <f t="shared" si="148"/>
        <v>23555</v>
      </c>
      <c r="D3159" s="19" t="s">
        <v>13350</v>
      </c>
      <c r="E3159" s="24" t="s">
        <v>17052</v>
      </c>
      <c r="F3159" s="18">
        <f t="shared" si="149"/>
        <v>4</v>
      </c>
      <c r="G3159" s="23" t="s">
        <v>11799</v>
      </c>
      <c r="H3159" s="23" t="s">
        <v>13663</v>
      </c>
      <c r="I3159" s="19" t="s">
        <v>11725</v>
      </c>
      <c r="J3159" s="49">
        <v>760990</v>
      </c>
      <c r="K3159" s="42">
        <v>0.1</v>
      </c>
      <c r="L3159" s="49">
        <v>76099</v>
      </c>
      <c r="M3159" s="49">
        <v>837089</v>
      </c>
      <c r="N3159">
        <f>+VLOOKUP(C3159,'Thanh toán '!M$1335:N$6972,2,0)</f>
        <v>837089</v>
      </c>
      <c r="O3159" s="61">
        <f t="shared" si="150"/>
        <v>0</v>
      </c>
    </row>
    <row r="3160" spans="1:15" hidden="1" x14ac:dyDescent="0.3">
      <c r="A3160" s="18">
        <v>2023</v>
      </c>
      <c r="B3160" s="19" t="s">
        <v>17058</v>
      </c>
      <c r="C3160" s="19">
        <f t="shared" si="148"/>
        <v>23559</v>
      </c>
      <c r="D3160" s="19" t="s">
        <v>13350</v>
      </c>
      <c r="E3160" s="24" t="s">
        <v>17052</v>
      </c>
      <c r="F3160" s="18">
        <f t="shared" si="149"/>
        <v>4</v>
      </c>
      <c r="G3160" s="23" t="s">
        <v>11799</v>
      </c>
      <c r="H3160" s="23" t="s">
        <v>13463</v>
      </c>
      <c r="I3160" s="19" t="s">
        <v>11725</v>
      </c>
      <c r="J3160" s="49">
        <v>200728</v>
      </c>
      <c r="K3160" s="42">
        <v>0.10000099637320155</v>
      </c>
      <c r="L3160" s="49">
        <v>20073</v>
      </c>
      <c r="M3160" s="49">
        <v>220801</v>
      </c>
      <c r="N3160">
        <f>+VLOOKUP(C3160,'Thanh toán '!M$1335:N$6972,2,0)</f>
        <v>220801</v>
      </c>
      <c r="O3160" s="61">
        <f t="shared" si="150"/>
        <v>0</v>
      </c>
    </row>
    <row r="3161" spans="1:15" hidden="1" x14ac:dyDescent="0.3">
      <c r="A3161" s="18">
        <v>2023</v>
      </c>
      <c r="B3161" s="19" t="s">
        <v>17059</v>
      </c>
      <c r="C3161" s="19">
        <f t="shared" si="148"/>
        <v>23560</v>
      </c>
      <c r="D3161" s="19" t="s">
        <v>13350</v>
      </c>
      <c r="E3161" s="24" t="s">
        <v>17052</v>
      </c>
      <c r="F3161" s="18">
        <f t="shared" si="149"/>
        <v>4</v>
      </c>
      <c r="G3161" s="23" t="s">
        <v>11799</v>
      </c>
      <c r="H3161" s="23" t="s">
        <v>13469</v>
      </c>
      <c r="I3161" s="19" t="s">
        <v>11725</v>
      </c>
      <c r="J3161" s="49">
        <v>633693</v>
      </c>
      <c r="K3161" s="42">
        <v>9.9999526584639564E-2</v>
      </c>
      <c r="L3161" s="49">
        <v>63369</v>
      </c>
      <c r="M3161" s="49">
        <v>697062</v>
      </c>
      <c r="N3161">
        <f>+VLOOKUP(C3161,'Thanh toán '!M$1335:N$6972,2,0)</f>
        <v>697062</v>
      </c>
      <c r="O3161" s="61">
        <f t="shared" si="150"/>
        <v>0</v>
      </c>
    </row>
    <row r="3162" spans="1:15" hidden="1" x14ac:dyDescent="0.3">
      <c r="A3162" s="18">
        <v>2023</v>
      </c>
      <c r="B3162" s="19" t="s">
        <v>17060</v>
      </c>
      <c r="C3162" s="19">
        <f t="shared" si="148"/>
        <v>23561</v>
      </c>
      <c r="D3162" s="19" t="s">
        <v>13350</v>
      </c>
      <c r="E3162" s="24" t="s">
        <v>17052</v>
      </c>
      <c r="F3162" s="18">
        <f t="shared" si="149"/>
        <v>4</v>
      </c>
      <c r="G3162" s="23" t="s">
        <v>11799</v>
      </c>
      <c r="H3162" s="23" t="s">
        <v>14037</v>
      </c>
      <c r="I3162" s="19" t="s">
        <v>11725</v>
      </c>
      <c r="J3162" s="49">
        <v>370839</v>
      </c>
      <c r="K3162" s="42">
        <v>0.10000026965880073</v>
      </c>
      <c r="L3162" s="49">
        <v>37084</v>
      </c>
      <c r="M3162" s="49">
        <v>407923</v>
      </c>
      <c r="N3162">
        <f>+VLOOKUP(C3162,'Thanh toán '!M$1335:N$6972,2,0)</f>
        <v>407923</v>
      </c>
      <c r="O3162" s="61">
        <f t="shared" si="150"/>
        <v>0</v>
      </c>
    </row>
    <row r="3163" spans="1:15" hidden="1" x14ac:dyDescent="0.3">
      <c r="A3163" s="18">
        <v>2023</v>
      </c>
      <c r="B3163" s="19" t="s">
        <v>17061</v>
      </c>
      <c r="C3163" s="19">
        <f t="shared" si="148"/>
        <v>23562</v>
      </c>
      <c r="D3163" s="19" t="s">
        <v>13350</v>
      </c>
      <c r="E3163" s="24" t="s">
        <v>17052</v>
      </c>
      <c r="F3163" s="18">
        <f t="shared" si="149"/>
        <v>4</v>
      </c>
      <c r="G3163" s="23" t="s">
        <v>12225</v>
      </c>
      <c r="H3163" s="23" t="s">
        <v>12225</v>
      </c>
      <c r="I3163" s="19" t="s">
        <v>12226</v>
      </c>
      <c r="J3163" s="49">
        <v>5614740</v>
      </c>
      <c r="K3163" s="42">
        <v>0.1</v>
      </c>
      <c r="L3163" s="49">
        <v>561474</v>
      </c>
      <c r="M3163" s="49">
        <v>6176214</v>
      </c>
      <c r="N3163">
        <f>+VLOOKUP(C3163,'Thanh toán '!M$1335:N$6972,2,0)</f>
        <v>6176214</v>
      </c>
      <c r="O3163" s="61">
        <f t="shared" si="150"/>
        <v>0</v>
      </c>
    </row>
    <row r="3164" spans="1:15" hidden="1" x14ac:dyDescent="0.3">
      <c r="A3164" s="18">
        <v>2023</v>
      </c>
      <c r="B3164" s="19" t="s">
        <v>17062</v>
      </c>
      <c r="C3164" s="19">
        <f t="shared" si="148"/>
        <v>23563</v>
      </c>
      <c r="D3164" s="19" t="s">
        <v>13350</v>
      </c>
      <c r="E3164" s="24" t="s">
        <v>17052</v>
      </c>
      <c r="F3164" s="18">
        <f t="shared" si="149"/>
        <v>4</v>
      </c>
      <c r="G3164" s="23" t="s">
        <v>12173</v>
      </c>
      <c r="H3164" s="23" t="s">
        <v>12173</v>
      </c>
      <c r="I3164" s="19" t="s">
        <v>12174</v>
      </c>
      <c r="J3164" s="49">
        <v>3671550</v>
      </c>
      <c r="K3164" s="42">
        <v>0.1</v>
      </c>
      <c r="L3164" s="49">
        <v>367155</v>
      </c>
      <c r="M3164" s="49">
        <v>4038705</v>
      </c>
      <c r="N3164">
        <f>+VLOOKUP(C3164,'Thanh toán '!M$1335:N$6972,2,0)</f>
        <v>4038705</v>
      </c>
      <c r="O3164" s="61">
        <f t="shared" si="150"/>
        <v>0</v>
      </c>
    </row>
    <row r="3165" spans="1:15" hidden="1" x14ac:dyDescent="0.3">
      <c r="A3165" s="18">
        <v>2023</v>
      </c>
      <c r="B3165" s="19" t="s">
        <v>17063</v>
      </c>
      <c r="C3165" s="19">
        <f t="shared" si="148"/>
        <v>23568</v>
      </c>
      <c r="D3165" s="19" t="s">
        <v>13350</v>
      </c>
      <c r="E3165" s="24" t="s">
        <v>17052</v>
      </c>
      <c r="F3165" s="18">
        <f t="shared" si="149"/>
        <v>4</v>
      </c>
      <c r="G3165" s="23" t="s">
        <v>12164</v>
      </c>
      <c r="H3165" s="23" t="s">
        <v>14236</v>
      </c>
      <c r="I3165" s="19" t="s">
        <v>12165</v>
      </c>
      <c r="J3165" s="49">
        <v>3469400</v>
      </c>
      <c r="K3165" s="42">
        <v>0.1</v>
      </c>
      <c r="L3165" s="49">
        <v>346940</v>
      </c>
      <c r="M3165" s="49">
        <v>3816340</v>
      </c>
      <c r="N3165">
        <f>+VLOOKUP(C3165,'Thanh toán '!M$1335:N$6972,2,0)</f>
        <v>3816340</v>
      </c>
      <c r="O3165" s="61">
        <f t="shared" si="150"/>
        <v>0</v>
      </c>
    </row>
    <row r="3166" spans="1:15" hidden="1" x14ac:dyDescent="0.3">
      <c r="A3166" s="18">
        <v>2023</v>
      </c>
      <c r="B3166" s="19" t="s">
        <v>17064</v>
      </c>
      <c r="C3166" s="19">
        <f t="shared" si="148"/>
        <v>23569</v>
      </c>
      <c r="D3166" s="19" t="s">
        <v>13350</v>
      </c>
      <c r="E3166" s="24" t="s">
        <v>17052</v>
      </c>
      <c r="F3166" s="18">
        <f t="shared" si="149"/>
        <v>4</v>
      </c>
      <c r="G3166" s="23" t="s">
        <v>12188</v>
      </c>
      <c r="H3166" s="23" t="s">
        <v>12188</v>
      </c>
      <c r="I3166" s="19" t="s">
        <v>12189</v>
      </c>
      <c r="J3166" s="49">
        <v>2067000</v>
      </c>
      <c r="K3166" s="42">
        <v>0.1</v>
      </c>
      <c r="L3166" s="49">
        <v>206700</v>
      </c>
      <c r="M3166" s="49">
        <v>2273700</v>
      </c>
      <c r="N3166">
        <f>+VLOOKUP(C3166,'Thanh toán '!M$1335:N$6972,2,0)</f>
        <v>2273700</v>
      </c>
      <c r="O3166" s="61">
        <f t="shared" si="150"/>
        <v>0</v>
      </c>
    </row>
    <row r="3167" spans="1:15" hidden="1" x14ac:dyDescent="0.3">
      <c r="A3167" s="18">
        <v>2023</v>
      </c>
      <c r="B3167" s="19" t="s">
        <v>17065</v>
      </c>
      <c r="C3167" s="19">
        <f t="shared" si="148"/>
        <v>23570</v>
      </c>
      <c r="D3167" s="19" t="s">
        <v>13350</v>
      </c>
      <c r="E3167" s="24" t="s">
        <v>17052</v>
      </c>
      <c r="F3167" s="18">
        <f t="shared" si="149"/>
        <v>4</v>
      </c>
      <c r="G3167" s="23" t="s">
        <v>12194</v>
      </c>
      <c r="H3167" s="23" t="s">
        <v>12194</v>
      </c>
      <c r="I3167" s="19" t="s">
        <v>12195</v>
      </c>
      <c r="J3167" s="49">
        <v>2813430</v>
      </c>
      <c r="K3167" s="42">
        <v>0.1</v>
      </c>
      <c r="L3167" s="49">
        <v>281343</v>
      </c>
      <c r="M3167" s="49">
        <v>3094773</v>
      </c>
      <c r="N3167">
        <f>+VLOOKUP(C3167,'Thanh toán '!M$1335:N$6972,2,0)</f>
        <v>3094773</v>
      </c>
      <c r="O3167" s="61">
        <f t="shared" si="150"/>
        <v>0</v>
      </c>
    </row>
    <row r="3168" spans="1:15" hidden="1" x14ac:dyDescent="0.3">
      <c r="A3168" s="18">
        <v>2023</v>
      </c>
      <c r="B3168" s="19" t="s">
        <v>17066</v>
      </c>
      <c r="C3168" s="19">
        <f t="shared" si="148"/>
        <v>23571</v>
      </c>
      <c r="D3168" s="19" t="s">
        <v>13350</v>
      </c>
      <c r="E3168" s="24" t="s">
        <v>17052</v>
      </c>
      <c r="F3168" s="18">
        <f t="shared" si="149"/>
        <v>4</v>
      </c>
      <c r="G3168" s="23" t="s">
        <v>12170</v>
      </c>
      <c r="H3168" s="23" t="s">
        <v>12170</v>
      </c>
      <c r="I3168" s="19" t="s">
        <v>12171</v>
      </c>
      <c r="J3168" s="49">
        <v>1669929</v>
      </c>
      <c r="K3168" s="42">
        <v>0.10000005988278543</v>
      </c>
      <c r="L3168" s="49">
        <v>166993</v>
      </c>
      <c r="M3168" s="49">
        <v>1836922</v>
      </c>
      <c r="N3168">
        <f>+VLOOKUP(C3168,'Thanh toán '!M$1335:N$6972,2,0)</f>
        <v>1836922</v>
      </c>
      <c r="O3168" s="61">
        <f t="shared" si="150"/>
        <v>0</v>
      </c>
    </row>
    <row r="3169" spans="1:15" hidden="1" x14ac:dyDescent="0.3">
      <c r="A3169" s="18">
        <v>2023</v>
      </c>
      <c r="B3169" s="19" t="s">
        <v>17067</v>
      </c>
      <c r="C3169" s="19">
        <f t="shared" si="148"/>
        <v>23572</v>
      </c>
      <c r="D3169" s="19" t="s">
        <v>13350</v>
      </c>
      <c r="E3169" s="24" t="s">
        <v>17052</v>
      </c>
      <c r="F3169" s="18">
        <f t="shared" si="149"/>
        <v>4</v>
      </c>
      <c r="G3169" s="23" t="s">
        <v>12188</v>
      </c>
      <c r="H3169" s="23" t="s">
        <v>12188</v>
      </c>
      <c r="I3169" s="19" t="s">
        <v>12189</v>
      </c>
      <c r="J3169" s="49">
        <v>530250</v>
      </c>
      <c r="K3169" s="42">
        <v>0.1</v>
      </c>
      <c r="L3169" s="49">
        <v>53025</v>
      </c>
      <c r="M3169" s="49">
        <v>583275</v>
      </c>
      <c r="N3169">
        <f>+VLOOKUP(C3169,'Thanh toán '!M$1335:N$6972,2,0)</f>
        <v>583275</v>
      </c>
      <c r="O3169" s="61">
        <f t="shared" si="150"/>
        <v>0</v>
      </c>
    </row>
    <row r="3170" spans="1:15" hidden="1" x14ac:dyDescent="0.3">
      <c r="A3170" s="18">
        <v>2023</v>
      </c>
      <c r="B3170" s="19" t="s">
        <v>17068</v>
      </c>
      <c r="C3170" s="19">
        <f t="shared" si="148"/>
        <v>23584</v>
      </c>
      <c r="D3170" s="19" t="s">
        <v>13350</v>
      </c>
      <c r="E3170" s="24" t="s">
        <v>17069</v>
      </c>
      <c r="F3170" s="18">
        <f t="shared" si="149"/>
        <v>4</v>
      </c>
      <c r="G3170" s="23" t="s">
        <v>12360</v>
      </c>
      <c r="H3170" s="23" t="s">
        <v>12360</v>
      </c>
      <c r="I3170" s="19" t="s">
        <v>12361</v>
      </c>
      <c r="J3170" s="49">
        <v>1696795</v>
      </c>
      <c r="K3170" s="42">
        <v>0.1000002946731927</v>
      </c>
      <c r="L3170" s="49">
        <v>169680</v>
      </c>
      <c r="M3170" s="49">
        <v>1866475</v>
      </c>
      <c r="N3170">
        <f>+VLOOKUP(C3170,'Thanh toán '!M$1335:N$6972,2,0)</f>
        <v>1866475</v>
      </c>
      <c r="O3170" s="61">
        <f t="shared" si="150"/>
        <v>0</v>
      </c>
    </row>
    <row r="3171" spans="1:15" hidden="1" x14ac:dyDescent="0.3">
      <c r="A3171" s="18">
        <v>2023</v>
      </c>
      <c r="B3171" s="19" t="s">
        <v>17070</v>
      </c>
      <c r="C3171" s="19">
        <f t="shared" si="148"/>
        <v>23604</v>
      </c>
      <c r="D3171" s="19" t="s">
        <v>13350</v>
      </c>
      <c r="E3171" s="24" t="s">
        <v>17069</v>
      </c>
      <c r="F3171" s="18">
        <f t="shared" si="149"/>
        <v>4</v>
      </c>
      <c r="G3171" s="23" t="s">
        <v>11860</v>
      </c>
      <c r="H3171" s="23" t="s">
        <v>14348</v>
      </c>
      <c r="I3171" s="19" t="s">
        <v>11719</v>
      </c>
      <c r="J3171" s="49">
        <v>1245658</v>
      </c>
      <c r="K3171" s="42">
        <v>0.10000016055771327</v>
      </c>
      <c r="L3171" s="49">
        <v>124566</v>
      </c>
      <c r="M3171" s="49">
        <v>1370224</v>
      </c>
      <c r="N3171">
        <f>+VLOOKUP(C3171,'Thanh toán '!M$1335:N$6972,2,0)</f>
        <v>1370224</v>
      </c>
      <c r="O3171" s="61">
        <f t="shared" si="150"/>
        <v>0</v>
      </c>
    </row>
    <row r="3172" spans="1:15" hidden="1" x14ac:dyDescent="0.3">
      <c r="A3172" s="18">
        <v>2023</v>
      </c>
      <c r="B3172" s="19" t="s">
        <v>17071</v>
      </c>
      <c r="C3172" s="19">
        <f t="shared" si="148"/>
        <v>23606</v>
      </c>
      <c r="D3172" s="19" t="s">
        <v>13350</v>
      </c>
      <c r="E3172" s="24" t="s">
        <v>17069</v>
      </c>
      <c r="F3172" s="18">
        <f t="shared" si="149"/>
        <v>4</v>
      </c>
      <c r="G3172" s="23" t="s">
        <v>12221</v>
      </c>
      <c r="H3172" s="23" t="s">
        <v>13855</v>
      </c>
      <c r="I3172" s="19" t="s">
        <v>12222</v>
      </c>
      <c r="J3172" s="49">
        <v>1776920</v>
      </c>
      <c r="K3172" s="42">
        <v>0.1</v>
      </c>
      <c r="L3172" s="49">
        <v>177692</v>
      </c>
      <c r="M3172" s="49">
        <v>1954612</v>
      </c>
      <c r="N3172">
        <f>+VLOOKUP(C3172,'Thanh toán '!M$1335:N$6972,2,0)</f>
        <v>1954612</v>
      </c>
      <c r="O3172" s="61">
        <f t="shared" si="150"/>
        <v>0</v>
      </c>
    </row>
    <row r="3173" spans="1:15" hidden="1" x14ac:dyDescent="0.3">
      <c r="A3173" s="18">
        <v>2023</v>
      </c>
      <c r="B3173" s="19" t="s">
        <v>17072</v>
      </c>
      <c r="C3173" s="19">
        <f t="shared" si="148"/>
        <v>23607</v>
      </c>
      <c r="D3173" s="19" t="s">
        <v>13350</v>
      </c>
      <c r="E3173" s="24" t="s">
        <v>17069</v>
      </c>
      <c r="F3173" s="18">
        <f t="shared" si="149"/>
        <v>4</v>
      </c>
      <c r="G3173" s="23" t="s">
        <v>11799</v>
      </c>
      <c r="H3173" s="23" t="s">
        <v>13615</v>
      </c>
      <c r="I3173" s="19" t="s">
        <v>11725</v>
      </c>
      <c r="J3173" s="49">
        <v>1668827</v>
      </c>
      <c r="K3173" s="42">
        <v>0.10000017976698604</v>
      </c>
      <c r="L3173" s="49">
        <v>166883</v>
      </c>
      <c r="M3173" s="49">
        <v>1835710</v>
      </c>
      <c r="N3173">
        <f>+VLOOKUP(C3173,'Thanh toán '!M$1335:N$6972,2,0)</f>
        <v>1835710</v>
      </c>
      <c r="O3173" s="61">
        <f t="shared" si="150"/>
        <v>0</v>
      </c>
    </row>
    <row r="3174" spans="1:15" hidden="1" x14ac:dyDescent="0.3">
      <c r="A3174" s="18">
        <v>2023</v>
      </c>
      <c r="B3174" s="19" t="s">
        <v>17073</v>
      </c>
      <c r="C3174" s="19">
        <f t="shared" si="148"/>
        <v>23608</v>
      </c>
      <c r="D3174" s="19" t="s">
        <v>13350</v>
      </c>
      <c r="E3174" s="24" t="s">
        <v>17069</v>
      </c>
      <c r="F3174" s="18">
        <f t="shared" si="149"/>
        <v>4</v>
      </c>
      <c r="G3174" s="23" t="s">
        <v>11799</v>
      </c>
      <c r="H3174" s="23" t="s">
        <v>13617</v>
      </c>
      <c r="I3174" s="19" t="s">
        <v>11725</v>
      </c>
      <c r="J3174" s="49">
        <v>766157</v>
      </c>
      <c r="K3174" s="42">
        <v>0.10000039156465319</v>
      </c>
      <c r="L3174" s="49">
        <v>76616</v>
      </c>
      <c r="M3174" s="49">
        <v>842773</v>
      </c>
      <c r="N3174">
        <f>+VLOOKUP(C3174,'Thanh toán '!M$1335:N$6972,2,0)</f>
        <v>842773</v>
      </c>
      <c r="O3174" s="61">
        <f t="shared" si="150"/>
        <v>0</v>
      </c>
    </row>
    <row r="3175" spans="1:15" hidden="1" x14ac:dyDescent="0.3">
      <c r="A3175" s="18">
        <v>2023</v>
      </c>
      <c r="B3175" s="19" t="s">
        <v>17074</v>
      </c>
      <c r="C3175" s="19">
        <f t="shared" si="148"/>
        <v>23609</v>
      </c>
      <c r="D3175" s="19" t="s">
        <v>13350</v>
      </c>
      <c r="E3175" s="24" t="s">
        <v>17069</v>
      </c>
      <c r="F3175" s="18">
        <f t="shared" si="149"/>
        <v>4</v>
      </c>
      <c r="G3175" s="23" t="s">
        <v>12239</v>
      </c>
      <c r="H3175" s="23" t="s">
        <v>14173</v>
      </c>
      <c r="I3175" s="19" t="s">
        <v>12240</v>
      </c>
      <c r="J3175" s="49">
        <v>2665380</v>
      </c>
      <c r="K3175" s="42">
        <v>0.1</v>
      </c>
      <c r="L3175" s="49">
        <v>266538</v>
      </c>
      <c r="M3175" s="49">
        <v>2931918</v>
      </c>
      <c r="N3175">
        <f>+VLOOKUP(C3175,'Thanh toán '!M$1335:N$6972,2,0)</f>
        <v>2931918</v>
      </c>
      <c r="O3175" s="61">
        <f t="shared" si="150"/>
        <v>0</v>
      </c>
    </row>
    <row r="3176" spans="1:15" hidden="1" x14ac:dyDescent="0.3">
      <c r="A3176" s="18">
        <v>2023</v>
      </c>
      <c r="B3176" s="19" t="s">
        <v>17075</v>
      </c>
      <c r="C3176" s="19">
        <f t="shared" si="148"/>
        <v>23610</v>
      </c>
      <c r="D3176" s="19" t="s">
        <v>13350</v>
      </c>
      <c r="E3176" s="24" t="s">
        <v>17069</v>
      </c>
      <c r="F3176" s="18">
        <f t="shared" si="149"/>
        <v>4</v>
      </c>
      <c r="G3176" s="23" t="s">
        <v>11799</v>
      </c>
      <c r="H3176" s="23" t="s">
        <v>13731</v>
      </c>
      <c r="I3176" s="19" t="s">
        <v>11725</v>
      </c>
      <c r="J3176" s="49">
        <v>1046880</v>
      </c>
      <c r="K3176" s="42">
        <v>0.1</v>
      </c>
      <c r="L3176" s="49">
        <v>104688</v>
      </c>
      <c r="M3176" s="49">
        <v>1151568</v>
      </c>
      <c r="N3176">
        <f>+VLOOKUP(C3176,'Thanh toán '!M$1335:N$6972,2,0)</f>
        <v>1151568</v>
      </c>
      <c r="O3176" s="61">
        <f t="shared" si="150"/>
        <v>0</v>
      </c>
    </row>
    <row r="3177" spans="1:15" hidden="1" x14ac:dyDescent="0.3">
      <c r="A3177" s="18">
        <v>2023</v>
      </c>
      <c r="B3177" s="19" t="s">
        <v>17076</v>
      </c>
      <c r="C3177" s="19">
        <f t="shared" si="148"/>
        <v>23611</v>
      </c>
      <c r="D3177" s="19" t="s">
        <v>13350</v>
      </c>
      <c r="E3177" s="24" t="s">
        <v>17069</v>
      </c>
      <c r="F3177" s="18">
        <f t="shared" si="149"/>
        <v>4</v>
      </c>
      <c r="G3177" s="23" t="s">
        <v>11799</v>
      </c>
      <c r="H3177" s="23" t="s">
        <v>13727</v>
      </c>
      <c r="I3177" s="19" t="s">
        <v>11725</v>
      </c>
      <c r="J3177" s="49">
        <v>695140</v>
      </c>
      <c r="K3177" s="42">
        <v>0.1</v>
      </c>
      <c r="L3177" s="49">
        <v>69514</v>
      </c>
      <c r="M3177" s="49">
        <v>764654</v>
      </c>
      <c r="N3177">
        <f>+VLOOKUP(C3177,'Thanh toán '!M$1335:N$6972,2,0)</f>
        <v>764654</v>
      </c>
      <c r="O3177" s="61">
        <f t="shared" si="150"/>
        <v>0</v>
      </c>
    </row>
    <row r="3178" spans="1:15" hidden="1" x14ac:dyDescent="0.3">
      <c r="A3178" s="18">
        <v>2023</v>
      </c>
      <c r="B3178" s="19" t="s">
        <v>17077</v>
      </c>
      <c r="C3178" s="19">
        <f t="shared" si="148"/>
        <v>23613</v>
      </c>
      <c r="D3178" s="19" t="s">
        <v>13350</v>
      </c>
      <c r="E3178" s="24" t="s">
        <v>17069</v>
      </c>
      <c r="F3178" s="18">
        <f t="shared" si="149"/>
        <v>4</v>
      </c>
      <c r="G3178" s="23" t="s">
        <v>12336</v>
      </c>
      <c r="H3178" s="23" t="s">
        <v>12336</v>
      </c>
      <c r="I3178" s="19" t="s">
        <v>12337</v>
      </c>
      <c r="J3178" s="49">
        <v>2391186</v>
      </c>
      <c r="K3178" s="42">
        <v>0.10000016728100616</v>
      </c>
      <c r="L3178" s="49">
        <v>239119</v>
      </c>
      <c r="M3178" s="49">
        <v>2630305</v>
      </c>
      <c r="N3178">
        <f>+VLOOKUP(C3178,'Thanh toán '!M$1335:N$6972,2,0)</f>
        <v>2630305</v>
      </c>
      <c r="O3178" s="61">
        <f t="shared" si="150"/>
        <v>0</v>
      </c>
    </row>
    <row r="3179" spans="1:15" hidden="1" x14ac:dyDescent="0.3">
      <c r="A3179" s="18">
        <v>2023</v>
      </c>
      <c r="B3179" s="19" t="s">
        <v>17078</v>
      </c>
      <c r="C3179" s="19">
        <f t="shared" si="148"/>
        <v>23614</v>
      </c>
      <c r="D3179" s="19" t="s">
        <v>13350</v>
      </c>
      <c r="E3179" s="24" t="s">
        <v>17069</v>
      </c>
      <c r="F3179" s="18">
        <f t="shared" si="149"/>
        <v>4</v>
      </c>
      <c r="G3179" s="23" t="s">
        <v>11799</v>
      </c>
      <c r="H3179" s="23" t="s">
        <v>14011</v>
      </c>
      <c r="I3179" s="19" t="s">
        <v>11725</v>
      </c>
      <c r="J3179" s="49">
        <v>586295</v>
      </c>
      <c r="K3179" s="42">
        <v>0.10000085281300369</v>
      </c>
      <c r="L3179" s="49">
        <v>58630</v>
      </c>
      <c r="M3179" s="49">
        <v>644925</v>
      </c>
      <c r="N3179">
        <f>+VLOOKUP(C3179,'Thanh toán '!M$1335:N$6972,2,0)</f>
        <v>644925</v>
      </c>
      <c r="O3179" s="61">
        <f t="shared" si="150"/>
        <v>0</v>
      </c>
    </row>
    <row r="3180" spans="1:15" hidden="1" x14ac:dyDescent="0.3">
      <c r="A3180" s="18">
        <v>2023</v>
      </c>
      <c r="B3180" s="19" t="s">
        <v>17079</v>
      </c>
      <c r="C3180" s="19">
        <f t="shared" si="148"/>
        <v>23619</v>
      </c>
      <c r="D3180" s="19" t="s">
        <v>13350</v>
      </c>
      <c r="E3180" s="24" t="s">
        <v>17069</v>
      </c>
      <c r="F3180" s="18">
        <f t="shared" si="149"/>
        <v>4</v>
      </c>
      <c r="G3180" s="23" t="s">
        <v>11799</v>
      </c>
      <c r="H3180" s="23" t="s">
        <v>14803</v>
      </c>
      <c r="I3180" s="19" t="s">
        <v>11725</v>
      </c>
      <c r="J3180" s="49">
        <v>324554</v>
      </c>
      <c r="K3180" s="42">
        <v>9.9998767539454136E-2</v>
      </c>
      <c r="L3180" s="49">
        <v>32455</v>
      </c>
      <c r="M3180" s="49">
        <v>357009</v>
      </c>
      <c r="N3180">
        <f>+VLOOKUP(C3180,'Thanh toán '!M$1335:N$6972,2,0)</f>
        <v>357009</v>
      </c>
      <c r="O3180" s="61">
        <f t="shared" si="150"/>
        <v>0</v>
      </c>
    </row>
    <row r="3181" spans="1:15" hidden="1" x14ac:dyDescent="0.3">
      <c r="A3181" s="18">
        <v>2023</v>
      </c>
      <c r="B3181" s="19" t="s">
        <v>17080</v>
      </c>
      <c r="C3181" s="19">
        <f t="shared" si="148"/>
        <v>23620</v>
      </c>
      <c r="D3181" s="19" t="s">
        <v>13350</v>
      </c>
      <c r="E3181" s="24" t="s">
        <v>17069</v>
      </c>
      <c r="F3181" s="18">
        <f t="shared" si="149"/>
        <v>4</v>
      </c>
      <c r="G3181" s="23" t="s">
        <v>11799</v>
      </c>
      <c r="H3181" s="23" t="s">
        <v>13489</v>
      </c>
      <c r="I3181" s="19" t="s">
        <v>11725</v>
      </c>
      <c r="J3181" s="49">
        <v>367155</v>
      </c>
      <c r="K3181" s="42">
        <v>0.10000136182266345</v>
      </c>
      <c r="L3181" s="49">
        <v>36716</v>
      </c>
      <c r="M3181" s="49">
        <v>403871</v>
      </c>
      <c r="N3181">
        <f>+VLOOKUP(C3181,'Thanh toán '!M$1335:N$6972,2,0)</f>
        <v>403871</v>
      </c>
      <c r="O3181" s="61">
        <f t="shared" si="150"/>
        <v>0</v>
      </c>
    </row>
    <row r="3182" spans="1:15" hidden="1" x14ac:dyDescent="0.3">
      <c r="A3182" s="18">
        <v>2023</v>
      </c>
      <c r="B3182" s="19" t="s">
        <v>17081</v>
      </c>
      <c r="C3182" s="19">
        <f t="shared" si="148"/>
        <v>23622</v>
      </c>
      <c r="D3182" s="19" t="s">
        <v>13350</v>
      </c>
      <c r="E3182" s="24" t="s">
        <v>17069</v>
      </c>
      <c r="F3182" s="18">
        <f t="shared" si="149"/>
        <v>4</v>
      </c>
      <c r="G3182" s="23" t="s">
        <v>11799</v>
      </c>
      <c r="H3182" s="23" t="s">
        <v>13715</v>
      </c>
      <c r="I3182" s="19" t="s">
        <v>11725</v>
      </c>
      <c r="J3182" s="49">
        <v>709581</v>
      </c>
      <c r="K3182" s="42">
        <v>9.9999859071762065E-2</v>
      </c>
      <c r="L3182" s="49">
        <v>70958</v>
      </c>
      <c r="M3182" s="49">
        <v>780539</v>
      </c>
      <c r="N3182">
        <f>+VLOOKUP(C3182,'Thanh toán '!M$1335:N$6972,2,0)</f>
        <v>780539</v>
      </c>
      <c r="O3182" s="61">
        <f t="shared" si="150"/>
        <v>0</v>
      </c>
    </row>
    <row r="3183" spans="1:15" hidden="1" x14ac:dyDescent="0.3">
      <c r="A3183" s="18">
        <v>2023</v>
      </c>
      <c r="B3183" s="19" t="s">
        <v>17082</v>
      </c>
      <c r="C3183" s="19">
        <f t="shared" si="148"/>
        <v>23624</v>
      </c>
      <c r="D3183" s="19" t="s">
        <v>13350</v>
      </c>
      <c r="E3183" s="24" t="s">
        <v>17069</v>
      </c>
      <c r="F3183" s="18">
        <f t="shared" si="149"/>
        <v>4</v>
      </c>
      <c r="G3183" s="23" t="s">
        <v>11799</v>
      </c>
      <c r="H3183" s="23" t="s">
        <v>13913</v>
      </c>
      <c r="I3183" s="19" t="s">
        <v>11725</v>
      </c>
      <c r="J3183" s="49">
        <v>1062295</v>
      </c>
      <c r="K3183" s="42">
        <v>0.10000047067904866</v>
      </c>
      <c r="L3183" s="49">
        <v>106230</v>
      </c>
      <c r="M3183" s="49">
        <v>1168525</v>
      </c>
      <c r="N3183">
        <f>+VLOOKUP(C3183,'Thanh toán '!M$1335:N$6972,2,0)</f>
        <v>1168525</v>
      </c>
      <c r="O3183" s="61">
        <f t="shared" si="150"/>
        <v>0</v>
      </c>
    </row>
    <row r="3184" spans="1:15" hidden="1" x14ac:dyDescent="0.3">
      <c r="A3184" s="18">
        <v>2023</v>
      </c>
      <c r="B3184" s="19" t="s">
        <v>17083</v>
      </c>
      <c r="C3184" s="19">
        <f t="shared" si="148"/>
        <v>23625</v>
      </c>
      <c r="D3184" s="19" t="s">
        <v>13350</v>
      </c>
      <c r="E3184" s="24" t="s">
        <v>17069</v>
      </c>
      <c r="F3184" s="18">
        <f t="shared" si="149"/>
        <v>4</v>
      </c>
      <c r="G3184" s="23" t="s">
        <v>11799</v>
      </c>
      <c r="H3184" s="23" t="s">
        <v>13411</v>
      </c>
      <c r="I3184" s="19" t="s">
        <v>11725</v>
      </c>
      <c r="J3184" s="49">
        <v>958247</v>
      </c>
      <c r="K3184" s="42">
        <v>0.10000031307168193</v>
      </c>
      <c r="L3184" s="49">
        <v>95825</v>
      </c>
      <c r="M3184" s="49">
        <v>1054072</v>
      </c>
      <c r="N3184">
        <f>+VLOOKUP(C3184,'Thanh toán '!M$1335:N$6972,2,0)</f>
        <v>1054072</v>
      </c>
      <c r="O3184" s="61">
        <f t="shared" si="150"/>
        <v>0</v>
      </c>
    </row>
    <row r="3185" spans="1:15" hidden="1" x14ac:dyDescent="0.3">
      <c r="A3185" s="18">
        <v>2023</v>
      </c>
      <c r="B3185" s="19" t="s">
        <v>17084</v>
      </c>
      <c r="C3185" s="19">
        <f t="shared" si="148"/>
        <v>23626</v>
      </c>
      <c r="D3185" s="19" t="s">
        <v>13350</v>
      </c>
      <c r="E3185" s="24" t="s">
        <v>17069</v>
      </c>
      <c r="F3185" s="18">
        <f t="shared" si="149"/>
        <v>4</v>
      </c>
      <c r="G3185" s="23" t="s">
        <v>12239</v>
      </c>
      <c r="H3185" s="23" t="s">
        <v>13824</v>
      </c>
      <c r="I3185" s="19" t="s">
        <v>12240</v>
      </c>
      <c r="J3185" s="49">
        <v>6955620</v>
      </c>
      <c r="K3185" s="42">
        <v>0.1</v>
      </c>
      <c r="L3185" s="49">
        <v>695562</v>
      </c>
      <c r="M3185" s="49">
        <v>7651182</v>
      </c>
      <c r="N3185">
        <f>+VLOOKUP(C3185,'Thanh toán '!M$1335:N$6972,2,0)</f>
        <v>7651182</v>
      </c>
      <c r="O3185" s="61">
        <f t="shared" si="150"/>
        <v>0</v>
      </c>
    </row>
    <row r="3186" spans="1:15" hidden="1" x14ac:dyDescent="0.3">
      <c r="A3186" s="18">
        <v>2023</v>
      </c>
      <c r="B3186" s="19" t="s">
        <v>17085</v>
      </c>
      <c r="C3186" s="19">
        <f t="shared" si="148"/>
        <v>23627</v>
      </c>
      <c r="D3186" s="19" t="s">
        <v>13350</v>
      </c>
      <c r="E3186" s="24" t="s">
        <v>17069</v>
      </c>
      <c r="F3186" s="18">
        <f t="shared" si="149"/>
        <v>4</v>
      </c>
      <c r="G3186" s="23" t="s">
        <v>11799</v>
      </c>
      <c r="H3186" s="23" t="s">
        <v>13499</v>
      </c>
      <c r="I3186" s="19" t="s">
        <v>11725</v>
      </c>
      <c r="J3186" s="49">
        <v>1135513</v>
      </c>
      <c r="K3186" s="42">
        <v>9.999973580223212E-2</v>
      </c>
      <c r="L3186" s="49">
        <v>113551</v>
      </c>
      <c r="M3186" s="49">
        <v>1249064</v>
      </c>
      <c r="N3186">
        <f>+VLOOKUP(C3186,'Thanh toán '!M$1335:N$6972,2,0)</f>
        <v>1249064</v>
      </c>
      <c r="O3186" s="61">
        <f t="shared" si="150"/>
        <v>0</v>
      </c>
    </row>
    <row r="3187" spans="1:15" hidden="1" x14ac:dyDescent="0.3">
      <c r="A3187" s="18">
        <v>2023</v>
      </c>
      <c r="B3187" s="19" t="s">
        <v>17086</v>
      </c>
      <c r="C3187" s="19">
        <f t="shared" si="148"/>
        <v>23636</v>
      </c>
      <c r="D3187" s="19" t="s">
        <v>13350</v>
      </c>
      <c r="E3187" s="24" t="s">
        <v>17069</v>
      </c>
      <c r="F3187" s="18">
        <f t="shared" si="149"/>
        <v>4</v>
      </c>
      <c r="G3187" s="23" t="s">
        <v>12228</v>
      </c>
      <c r="H3187" s="23" t="s">
        <v>12228</v>
      </c>
      <c r="I3187" s="19" t="s">
        <v>12229</v>
      </c>
      <c r="J3187" s="49">
        <v>3979850</v>
      </c>
      <c r="K3187" s="42">
        <v>0.1</v>
      </c>
      <c r="L3187" s="49">
        <v>397985</v>
      </c>
      <c r="M3187" s="49">
        <v>4377835</v>
      </c>
      <c r="N3187">
        <f>+VLOOKUP(C3187,'Thanh toán '!M$1335:N$6972,2,0)</f>
        <v>4377835</v>
      </c>
      <c r="O3187" s="61">
        <f t="shared" si="150"/>
        <v>0</v>
      </c>
    </row>
    <row r="3188" spans="1:15" hidden="1" x14ac:dyDescent="0.3">
      <c r="A3188" s="18">
        <v>2023</v>
      </c>
      <c r="B3188" s="19" t="s">
        <v>17087</v>
      </c>
      <c r="C3188" s="19">
        <f t="shared" si="148"/>
        <v>23638</v>
      </c>
      <c r="D3188" s="19" t="s">
        <v>13350</v>
      </c>
      <c r="E3188" s="24" t="s">
        <v>17069</v>
      </c>
      <c r="F3188" s="18">
        <f t="shared" si="149"/>
        <v>4</v>
      </c>
      <c r="G3188" s="23" t="s">
        <v>12336</v>
      </c>
      <c r="H3188" s="23" t="s">
        <v>12336</v>
      </c>
      <c r="I3188" s="19" t="s">
        <v>12337</v>
      </c>
      <c r="J3188" s="49">
        <v>6159605</v>
      </c>
      <c r="K3188" s="42">
        <v>0.10000008117403632</v>
      </c>
      <c r="L3188" s="49">
        <v>615961</v>
      </c>
      <c r="M3188" s="49">
        <v>6775566</v>
      </c>
      <c r="N3188">
        <f>+VLOOKUP(C3188,'Thanh toán '!M$1335:N$6972,2,0)</f>
        <v>6775566</v>
      </c>
      <c r="O3188" s="61">
        <f t="shared" si="150"/>
        <v>0</v>
      </c>
    </row>
    <row r="3189" spans="1:15" hidden="1" x14ac:dyDescent="0.3">
      <c r="A3189" s="18">
        <v>2023</v>
      </c>
      <c r="B3189" s="19" t="s">
        <v>17088</v>
      </c>
      <c r="C3189" s="19">
        <f t="shared" si="148"/>
        <v>23641</v>
      </c>
      <c r="D3189" s="19" t="s">
        <v>13350</v>
      </c>
      <c r="E3189" s="24" t="s">
        <v>17069</v>
      </c>
      <c r="F3189" s="18">
        <f t="shared" si="149"/>
        <v>4</v>
      </c>
      <c r="G3189" s="23" t="s">
        <v>11860</v>
      </c>
      <c r="H3189" s="23" t="s">
        <v>15495</v>
      </c>
      <c r="I3189" s="19" t="s">
        <v>11719</v>
      </c>
      <c r="J3189" s="49">
        <v>1618455</v>
      </c>
      <c r="K3189" s="42">
        <v>0.1000003089366093</v>
      </c>
      <c r="L3189" s="49">
        <v>161846</v>
      </c>
      <c r="M3189" s="49">
        <v>1780301</v>
      </c>
      <c r="N3189">
        <f>+VLOOKUP(C3189,'Thanh toán '!M$1335:N$6972,2,0)</f>
        <v>1780301</v>
      </c>
      <c r="O3189" s="61">
        <f t="shared" si="150"/>
        <v>0</v>
      </c>
    </row>
    <row r="3190" spans="1:15" hidden="1" x14ac:dyDescent="0.3">
      <c r="A3190" s="18">
        <v>2023</v>
      </c>
      <c r="B3190" s="19" t="s">
        <v>17089</v>
      </c>
      <c r="C3190" s="19">
        <f t="shared" si="148"/>
        <v>23669</v>
      </c>
      <c r="D3190" s="19" t="s">
        <v>13350</v>
      </c>
      <c r="E3190" s="24" t="s">
        <v>17069</v>
      </c>
      <c r="F3190" s="18">
        <f t="shared" si="149"/>
        <v>4</v>
      </c>
      <c r="G3190" s="23" t="s">
        <v>12470</v>
      </c>
      <c r="H3190" s="23" t="s">
        <v>12470</v>
      </c>
      <c r="I3190" s="19" t="s">
        <v>12471</v>
      </c>
      <c r="J3190" s="49">
        <v>1332690</v>
      </c>
      <c r="K3190" s="42">
        <v>0.1</v>
      </c>
      <c r="L3190" s="49">
        <v>133269</v>
      </c>
      <c r="M3190" s="49">
        <v>1465959</v>
      </c>
      <c r="N3190">
        <f>+VLOOKUP(C3190,'Thanh toán '!M$1335:N$6972,2,0)</f>
        <v>1465959</v>
      </c>
      <c r="O3190" s="61">
        <f t="shared" si="150"/>
        <v>0</v>
      </c>
    </row>
    <row r="3191" spans="1:15" hidden="1" x14ac:dyDescent="0.3">
      <c r="A3191" s="18">
        <v>2023</v>
      </c>
      <c r="B3191" s="19" t="s">
        <v>17090</v>
      </c>
      <c r="C3191" s="19">
        <f t="shared" si="148"/>
        <v>23670</v>
      </c>
      <c r="D3191" s="19" t="s">
        <v>13350</v>
      </c>
      <c r="E3191" s="24" t="s">
        <v>17069</v>
      </c>
      <c r="F3191" s="18">
        <f t="shared" si="149"/>
        <v>4</v>
      </c>
      <c r="G3191" s="23" t="s">
        <v>12260</v>
      </c>
      <c r="H3191" s="23" t="s">
        <v>12260</v>
      </c>
      <c r="I3191" s="19" t="s">
        <v>12261</v>
      </c>
      <c r="J3191" s="49">
        <v>1362727</v>
      </c>
      <c r="K3191" s="42">
        <v>0.10000022014680857</v>
      </c>
      <c r="L3191" s="49">
        <v>136273</v>
      </c>
      <c r="M3191" s="49">
        <v>1499000</v>
      </c>
      <c r="N3191">
        <f>+VLOOKUP(C3191,'Thanh toán '!M$1335:N$6972,2,0)</f>
        <v>1499000</v>
      </c>
      <c r="O3191" s="61">
        <f t="shared" si="150"/>
        <v>0</v>
      </c>
    </row>
    <row r="3192" spans="1:15" hidden="1" x14ac:dyDescent="0.3">
      <c r="A3192" s="18">
        <v>2023</v>
      </c>
      <c r="B3192" s="19" t="s">
        <v>17091</v>
      </c>
      <c r="C3192" s="19">
        <f t="shared" si="148"/>
        <v>23671</v>
      </c>
      <c r="D3192" s="19" t="s">
        <v>13350</v>
      </c>
      <c r="E3192" s="24" t="s">
        <v>17069</v>
      </c>
      <c r="F3192" s="18">
        <f t="shared" si="149"/>
        <v>4</v>
      </c>
      <c r="G3192" s="23" t="s">
        <v>12257</v>
      </c>
      <c r="H3192" s="23" t="s">
        <v>12257</v>
      </c>
      <c r="I3192" s="19" t="s">
        <v>12258</v>
      </c>
      <c r="J3192" s="49">
        <v>2537031</v>
      </c>
      <c r="K3192" s="42">
        <v>9.9999960583847816E-2</v>
      </c>
      <c r="L3192" s="49">
        <v>253703</v>
      </c>
      <c r="M3192" s="49">
        <v>2790734</v>
      </c>
      <c r="N3192">
        <f>+VLOOKUP(C3192,'Thanh toán '!M$1335:N$6972,2,0)</f>
        <v>2790734</v>
      </c>
      <c r="O3192" s="61">
        <f t="shared" si="150"/>
        <v>0</v>
      </c>
    </row>
    <row r="3193" spans="1:15" hidden="1" x14ac:dyDescent="0.3">
      <c r="A3193" s="18">
        <v>2023</v>
      </c>
      <c r="B3193" s="19" t="s">
        <v>17092</v>
      </c>
      <c r="C3193" s="19">
        <f t="shared" si="148"/>
        <v>23672</v>
      </c>
      <c r="D3193" s="19" t="s">
        <v>13350</v>
      </c>
      <c r="E3193" s="24" t="s">
        <v>17069</v>
      </c>
      <c r="F3193" s="18">
        <f t="shared" si="149"/>
        <v>4</v>
      </c>
      <c r="G3193" s="23" t="s">
        <v>12248</v>
      </c>
      <c r="H3193" s="23" t="s">
        <v>12248</v>
      </c>
      <c r="I3193" s="19" t="s">
        <v>12249</v>
      </c>
      <c r="J3193" s="49">
        <v>3013050</v>
      </c>
      <c r="K3193" s="42">
        <v>0.1</v>
      </c>
      <c r="L3193" s="49">
        <v>301305</v>
      </c>
      <c r="M3193" s="49">
        <v>3314355</v>
      </c>
      <c r="N3193">
        <f>+VLOOKUP(C3193,'Thanh toán '!M$1335:N$6972,2,0)</f>
        <v>3314355</v>
      </c>
      <c r="O3193" s="61">
        <f t="shared" si="150"/>
        <v>0</v>
      </c>
    </row>
    <row r="3194" spans="1:15" hidden="1" x14ac:dyDescent="0.3">
      <c r="A3194" s="18">
        <v>2023</v>
      </c>
      <c r="B3194" s="19" t="s">
        <v>17093</v>
      </c>
      <c r="C3194" s="19">
        <f t="shared" si="148"/>
        <v>23673</v>
      </c>
      <c r="D3194" s="19" t="s">
        <v>13350</v>
      </c>
      <c r="E3194" s="24" t="s">
        <v>17069</v>
      </c>
      <c r="F3194" s="18">
        <f t="shared" si="149"/>
        <v>4</v>
      </c>
      <c r="G3194" s="23" t="s">
        <v>12251</v>
      </c>
      <c r="H3194" s="23" t="s">
        <v>12251</v>
      </c>
      <c r="I3194" s="19" t="s">
        <v>12252</v>
      </c>
      <c r="J3194" s="49">
        <v>367155</v>
      </c>
      <c r="K3194" s="42">
        <v>0.10000136182266345</v>
      </c>
      <c r="L3194" s="49">
        <v>36716</v>
      </c>
      <c r="M3194" s="49">
        <v>403871</v>
      </c>
      <c r="N3194">
        <f>+VLOOKUP(C3194,'Thanh toán '!M$1335:N$6972,2,0)</f>
        <v>403871</v>
      </c>
      <c r="O3194" s="61">
        <f t="shared" si="150"/>
        <v>0</v>
      </c>
    </row>
    <row r="3195" spans="1:15" hidden="1" x14ac:dyDescent="0.3">
      <c r="A3195" s="18">
        <v>2023</v>
      </c>
      <c r="B3195" s="19" t="s">
        <v>17094</v>
      </c>
      <c r="C3195" s="19">
        <f t="shared" si="148"/>
        <v>23674</v>
      </c>
      <c r="D3195" s="19" t="s">
        <v>13350</v>
      </c>
      <c r="E3195" s="24" t="s">
        <v>17069</v>
      </c>
      <c r="F3195" s="18">
        <f t="shared" si="149"/>
        <v>4</v>
      </c>
      <c r="G3195" s="23" t="s">
        <v>12251</v>
      </c>
      <c r="H3195" s="23" t="s">
        <v>12251</v>
      </c>
      <c r="I3195" s="19" t="s">
        <v>12252</v>
      </c>
      <c r="J3195" s="49">
        <v>815480</v>
      </c>
      <c r="K3195" s="42">
        <v>0.1</v>
      </c>
      <c r="L3195" s="49">
        <v>81548</v>
      </c>
      <c r="M3195" s="49">
        <v>897028</v>
      </c>
      <c r="N3195">
        <f>+VLOOKUP(C3195,'Thanh toán '!M$1335:N$6972,2,0)</f>
        <v>897028</v>
      </c>
      <c r="O3195" s="61">
        <f t="shared" si="150"/>
        <v>0</v>
      </c>
    </row>
    <row r="3196" spans="1:15" hidden="1" x14ac:dyDescent="0.3">
      <c r="A3196" s="18">
        <v>2023</v>
      </c>
      <c r="B3196" s="19" t="s">
        <v>17095</v>
      </c>
      <c r="C3196" s="19">
        <f t="shared" si="148"/>
        <v>23675</v>
      </c>
      <c r="D3196" s="19" t="s">
        <v>13350</v>
      </c>
      <c r="E3196" s="24" t="s">
        <v>17069</v>
      </c>
      <c r="F3196" s="18">
        <f t="shared" si="149"/>
        <v>4</v>
      </c>
      <c r="G3196" s="23" t="s">
        <v>12254</v>
      </c>
      <c r="H3196" s="23" t="s">
        <v>12254</v>
      </c>
      <c r="I3196" s="19" t="s">
        <v>12255</v>
      </c>
      <c r="J3196" s="49">
        <v>1622770</v>
      </c>
      <c r="K3196" s="42">
        <v>0.1</v>
      </c>
      <c r="L3196" s="49">
        <v>162277</v>
      </c>
      <c r="M3196" s="49">
        <v>1785047</v>
      </c>
      <c r="N3196">
        <f>+VLOOKUP(C3196,'Thanh toán '!M$1335:N$6972,2,0)</f>
        <v>1785047</v>
      </c>
      <c r="O3196" s="61">
        <f t="shared" si="150"/>
        <v>0</v>
      </c>
    </row>
    <row r="3197" spans="1:15" hidden="1" x14ac:dyDescent="0.3">
      <c r="A3197" s="18">
        <v>2023</v>
      </c>
      <c r="B3197" s="19" t="s">
        <v>17096</v>
      </c>
      <c r="C3197" s="19">
        <f t="shared" si="148"/>
        <v>23676</v>
      </c>
      <c r="D3197" s="19" t="s">
        <v>13350</v>
      </c>
      <c r="E3197" s="24" t="s">
        <v>17069</v>
      </c>
      <c r="F3197" s="18">
        <f t="shared" si="149"/>
        <v>4</v>
      </c>
      <c r="G3197" s="23" t="s">
        <v>11970</v>
      </c>
      <c r="H3197" s="23" t="s">
        <v>13377</v>
      </c>
      <c r="I3197" s="19" t="s">
        <v>11971</v>
      </c>
      <c r="J3197" s="49">
        <v>538788</v>
      </c>
      <c r="K3197" s="42">
        <v>0.10000037120351604</v>
      </c>
      <c r="L3197" s="49">
        <v>53879</v>
      </c>
      <c r="M3197" s="49">
        <v>592667</v>
      </c>
      <c r="N3197">
        <f>+VLOOKUP(C3197,'Thanh toán '!M$1335:N$6972,2,0)</f>
        <v>592667</v>
      </c>
      <c r="O3197" s="61">
        <f t="shared" si="150"/>
        <v>0</v>
      </c>
    </row>
    <row r="3198" spans="1:15" hidden="1" x14ac:dyDescent="0.3">
      <c r="A3198" s="18">
        <v>2023</v>
      </c>
      <c r="B3198" s="19" t="s">
        <v>17097</v>
      </c>
      <c r="C3198" s="19">
        <f t="shared" si="148"/>
        <v>23677</v>
      </c>
      <c r="D3198" s="19" t="s">
        <v>13350</v>
      </c>
      <c r="E3198" s="24" t="s">
        <v>17069</v>
      </c>
      <c r="F3198" s="18">
        <f t="shared" si="149"/>
        <v>4</v>
      </c>
      <c r="G3198" s="23" t="s">
        <v>11970</v>
      </c>
      <c r="H3198" s="23" t="s">
        <v>15252</v>
      </c>
      <c r="I3198" s="19" t="s">
        <v>11971</v>
      </c>
      <c r="J3198" s="49">
        <v>513764</v>
      </c>
      <c r="K3198" s="42">
        <v>9.999922143240865E-2</v>
      </c>
      <c r="L3198" s="49">
        <v>51376</v>
      </c>
      <c r="M3198" s="49">
        <v>565140</v>
      </c>
      <c r="N3198">
        <f>+VLOOKUP(C3198,'Thanh toán '!M$1335:N$6972,2,0)</f>
        <v>565140</v>
      </c>
      <c r="O3198" s="61">
        <f t="shared" si="150"/>
        <v>0</v>
      </c>
    </row>
    <row r="3199" spans="1:15" hidden="1" x14ac:dyDescent="0.3">
      <c r="A3199" s="18">
        <v>2023</v>
      </c>
      <c r="B3199" s="19" t="s">
        <v>17098</v>
      </c>
      <c r="C3199" s="19">
        <f t="shared" si="148"/>
        <v>23678</v>
      </c>
      <c r="D3199" s="19" t="s">
        <v>13350</v>
      </c>
      <c r="E3199" s="24" t="s">
        <v>17069</v>
      </c>
      <c r="F3199" s="18">
        <f t="shared" si="149"/>
        <v>4</v>
      </c>
      <c r="G3199" s="23" t="s">
        <v>11970</v>
      </c>
      <c r="H3199" s="23" t="s">
        <v>14770</v>
      </c>
      <c r="I3199" s="19" t="s">
        <v>11971</v>
      </c>
      <c r="J3199" s="49">
        <v>1337645</v>
      </c>
      <c r="K3199" s="42">
        <v>0.10000037379125254</v>
      </c>
      <c r="L3199" s="49">
        <v>133765</v>
      </c>
      <c r="M3199" s="49">
        <v>1471410</v>
      </c>
      <c r="N3199">
        <f>+VLOOKUP(C3199,'Thanh toán '!M$1335:N$6972,2,0)</f>
        <v>1471410</v>
      </c>
      <c r="O3199" s="61">
        <f t="shared" si="150"/>
        <v>0</v>
      </c>
    </row>
    <row r="3200" spans="1:15" hidden="1" x14ac:dyDescent="0.3">
      <c r="A3200" s="18">
        <v>2023</v>
      </c>
      <c r="B3200" s="19" t="s">
        <v>17099</v>
      </c>
      <c r="C3200" s="19">
        <f t="shared" si="148"/>
        <v>23679</v>
      </c>
      <c r="D3200" s="19" t="s">
        <v>13350</v>
      </c>
      <c r="E3200" s="24" t="s">
        <v>17069</v>
      </c>
      <c r="F3200" s="18">
        <f t="shared" si="149"/>
        <v>4</v>
      </c>
      <c r="G3200" s="23" t="s">
        <v>11970</v>
      </c>
      <c r="H3200" s="23" t="s">
        <v>15254</v>
      </c>
      <c r="I3200" s="19" t="s">
        <v>11971</v>
      </c>
      <c r="J3200" s="49">
        <v>1483790</v>
      </c>
      <c r="K3200" s="42">
        <v>0.1</v>
      </c>
      <c r="L3200" s="49">
        <v>148379</v>
      </c>
      <c r="M3200" s="49">
        <v>1632169</v>
      </c>
      <c r="N3200">
        <f>+VLOOKUP(C3200,'Thanh toán '!M$1335:N$6972,2,0)</f>
        <v>1632169</v>
      </c>
      <c r="O3200" s="61">
        <f t="shared" si="150"/>
        <v>0</v>
      </c>
    </row>
    <row r="3201" spans="1:15" hidden="1" x14ac:dyDescent="0.3">
      <c r="A3201" s="18">
        <v>2023</v>
      </c>
      <c r="B3201" s="19" t="s">
        <v>17100</v>
      </c>
      <c r="C3201" s="19">
        <f t="shared" si="148"/>
        <v>23680</v>
      </c>
      <c r="D3201" s="19" t="s">
        <v>13350</v>
      </c>
      <c r="E3201" s="24" t="s">
        <v>17069</v>
      </c>
      <c r="F3201" s="18">
        <f t="shared" si="149"/>
        <v>4</v>
      </c>
      <c r="G3201" s="23" t="s">
        <v>13381</v>
      </c>
      <c r="H3201" s="23" t="s">
        <v>13381</v>
      </c>
      <c r="I3201" s="19" t="s">
        <v>13382</v>
      </c>
      <c r="J3201" s="49">
        <v>2684420</v>
      </c>
      <c r="K3201" s="42">
        <v>0.1</v>
      </c>
      <c r="L3201" s="49">
        <v>268442</v>
      </c>
      <c r="M3201" s="49">
        <v>2952862</v>
      </c>
      <c r="N3201">
        <f>+VLOOKUP(C3201,'Thanh toán '!M$1335:N$6972,2,0)</f>
        <v>2952862</v>
      </c>
      <c r="O3201" s="61">
        <f t="shared" si="150"/>
        <v>0</v>
      </c>
    </row>
    <row r="3202" spans="1:15" hidden="1" x14ac:dyDescent="0.3">
      <c r="A3202" s="18">
        <v>2023</v>
      </c>
      <c r="B3202" s="19" t="s">
        <v>17101</v>
      </c>
      <c r="C3202" s="19">
        <f t="shared" si="148"/>
        <v>23681</v>
      </c>
      <c r="D3202" s="19" t="s">
        <v>13350</v>
      </c>
      <c r="E3202" s="24" t="s">
        <v>17069</v>
      </c>
      <c r="F3202" s="18">
        <f t="shared" si="149"/>
        <v>4</v>
      </c>
      <c r="G3202" s="23" t="s">
        <v>12669</v>
      </c>
      <c r="H3202" s="23" t="s">
        <v>12669</v>
      </c>
      <c r="I3202" s="19" t="s">
        <v>12670</v>
      </c>
      <c r="J3202" s="49">
        <v>1060500</v>
      </c>
      <c r="K3202" s="42">
        <v>0.1</v>
      </c>
      <c r="L3202" s="49">
        <v>106050</v>
      </c>
      <c r="M3202" s="49">
        <v>1166550</v>
      </c>
      <c r="N3202">
        <f>+VLOOKUP(C3202,'Thanh toán '!M$1335:N$6972,2,0)</f>
        <v>1166550</v>
      </c>
      <c r="O3202" s="61">
        <f t="shared" si="150"/>
        <v>0</v>
      </c>
    </row>
    <row r="3203" spans="1:15" hidden="1" x14ac:dyDescent="0.3">
      <c r="A3203" s="18">
        <v>2023</v>
      </c>
      <c r="B3203" s="19" t="s">
        <v>17102</v>
      </c>
      <c r="C3203" s="19">
        <f t="shared" si="148"/>
        <v>23708</v>
      </c>
      <c r="D3203" s="19" t="s">
        <v>13350</v>
      </c>
      <c r="E3203" s="24" t="s">
        <v>17103</v>
      </c>
      <c r="F3203" s="18">
        <f t="shared" si="149"/>
        <v>4</v>
      </c>
      <c r="G3203" s="23" t="s">
        <v>11799</v>
      </c>
      <c r="H3203" s="23" t="s">
        <v>13522</v>
      </c>
      <c r="I3203" s="19" t="s">
        <v>11725</v>
      </c>
      <c r="J3203" s="49">
        <v>486831</v>
      </c>
      <c r="K3203" s="42">
        <v>9.9999794589909027E-2</v>
      </c>
      <c r="L3203" s="49">
        <v>48683</v>
      </c>
      <c r="M3203" s="49">
        <v>535514</v>
      </c>
      <c r="N3203">
        <f>+VLOOKUP(C3203,'Thanh toán '!M$1335:N$6972,2,0)</f>
        <v>535514</v>
      </c>
      <c r="O3203" s="61">
        <f t="shared" si="150"/>
        <v>0</v>
      </c>
    </row>
    <row r="3204" spans="1:15" hidden="1" x14ac:dyDescent="0.3">
      <c r="A3204" s="18">
        <v>2023</v>
      </c>
      <c r="B3204" s="19" t="s">
        <v>17104</v>
      </c>
      <c r="C3204" s="19">
        <f t="shared" si="148"/>
        <v>23713</v>
      </c>
      <c r="D3204" s="19" t="s">
        <v>13350</v>
      </c>
      <c r="E3204" s="24" t="s">
        <v>17103</v>
      </c>
      <c r="F3204" s="18">
        <f t="shared" si="149"/>
        <v>4</v>
      </c>
      <c r="G3204" s="23" t="s">
        <v>11799</v>
      </c>
      <c r="H3204" s="23" t="s">
        <v>13700</v>
      </c>
      <c r="I3204" s="19" t="s">
        <v>11725</v>
      </c>
      <c r="J3204" s="49">
        <v>1231377</v>
      </c>
      <c r="K3204" s="42">
        <v>0.10000024362969261</v>
      </c>
      <c r="L3204" s="49">
        <v>123138</v>
      </c>
      <c r="M3204" s="49">
        <v>1354515</v>
      </c>
      <c r="N3204">
        <f>+VLOOKUP(C3204,'Thanh toán '!M$1335:N$6972,2,0)</f>
        <v>1354515</v>
      </c>
      <c r="O3204" s="61">
        <f t="shared" si="150"/>
        <v>0</v>
      </c>
    </row>
    <row r="3205" spans="1:15" hidden="1" x14ac:dyDescent="0.3">
      <c r="A3205" s="18">
        <v>2023</v>
      </c>
      <c r="B3205" s="19" t="s">
        <v>17105</v>
      </c>
      <c r="C3205" s="19">
        <f t="shared" si="148"/>
        <v>23714</v>
      </c>
      <c r="D3205" s="19" t="s">
        <v>13350</v>
      </c>
      <c r="E3205" s="24" t="s">
        <v>17103</v>
      </c>
      <c r="F3205" s="18">
        <f t="shared" si="149"/>
        <v>4</v>
      </c>
      <c r="G3205" s="23" t="s">
        <v>11799</v>
      </c>
      <c r="H3205" s="23" t="s">
        <v>13677</v>
      </c>
      <c r="I3205" s="19" t="s">
        <v>11725</v>
      </c>
      <c r="J3205" s="49">
        <v>712836</v>
      </c>
      <c r="K3205" s="42">
        <v>0.10000056113888749</v>
      </c>
      <c r="L3205" s="49">
        <v>71284</v>
      </c>
      <c r="M3205" s="49">
        <v>784120</v>
      </c>
      <c r="N3205">
        <f>+VLOOKUP(C3205,'Thanh toán '!M$1335:N$6972,2,0)</f>
        <v>784120</v>
      </c>
      <c r="O3205" s="61">
        <f t="shared" si="150"/>
        <v>0</v>
      </c>
    </row>
    <row r="3206" spans="1:15" hidden="1" x14ac:dyDescent="0.3">
      <c r="A3206" s="18">
        <v>2023</v>
      </c>
      <c r="B3206" s="19" t="s">
        <v>17106</v>
      </c>
      <c r="C3206" s="19">
        <f t="shared" ref="C3206:C3269" si="151">+B3206*1</f>
        <v>23715</v>
      </c>
      <c r="D3206" s="19" t="s">
        <v>13350</v>
      </c>
      <c r="E3206" s="24" t="s">
        <v>17103</v>
      </c>
      <c r="F3206" s="18">
        <f t="shared" ref="F3206:F3269" si="152">+MONTH(E3206)</f>
        <v>4</v>
      </c>
      <c r="G3206" s="23" t="s">
        <v>11799</v>
      </c>
      <c r="H3206" s="23" t="s">
        <v>13684</v>
      </c>
      <c r="I3206" s="19" t="s">
        <v>11725</v>
      </c>
      <c r="J3206" s="49">
        <v>1259710</v>
      </c>
      <c r="K3206" s="42">
        <v>0.1</v>
      </c>
      <c r="L3206" s="49">
        <v>125971</v>
      </c>
      <c r="M3206" s="49">
        <v>1385681</v>
      </c>
      <c r="N3206">
        <f>+VLOOKUP(C3206,'Thanh toán '!M$1335:N$6972,2,0)</f>
        <v>1385681</v>
      </c>
      <c r="O3206" s="61">
        <f t="shared" ref="O3206:O3269" si="153">+N3206-M3206</f>
        <v>0</v>
      </c>
    </row>
    <row r="3207" spans="1:15" hidden="1" x14ac:dyDescent="0.3">
      <c r="A3207" s="18">
        <v>2023</v>
      </c>
      <c r="B3207" s="19" t="s">
        <v>17107</v>
      </c>
      <c r="C3207" s="19">
        <f t="shared" si="151"/>
        <v>23717</v>
      </c>
      <c r="D3207" s="19" t="s">
        <v>13350</v>
      </c>
      <c r="E3207" s="24" t="s">
        <v>17103</v>
      </c>
      <c r="F3207" s="18">
        <f t="shared" si="152"/>
        <v>4</v>
      </c>
      <c r="G3207" s="23" t="s">
        <v>11799</v>
      </c>
      <c r="H3207" s="23" t="s">
        <v>13671</v>
      </c>
      <c r="I3207" s="19" t="s">
        <v>11725</v>
      </c>
      <c r="J3207" s="49">
        <v>1039560</v>
      </c>
      <c r="K3207" s="42">
        <v>0.1</v>
      </c>
      <c r="L3207" s="49">
        <v>103956</v>
      </c>
      <c r="M3207" s="49">
        <v>1143516</v>
      </c>
      <c r="N3207">
        <f>+VLOOKUP(C3207,'Thanh toán '!M$1335:N$6972,2,0)</f>
        <v>1143516</v>
      </c>
      <c r="O3207" s="61">
        <f t="shared" si="153"/>
        <v>0</v>
      </c>
    </row>
    <row r="3208" spans="1:15" hidden="1" x14ac:dyDescent="0.3">
      <c r="A3208" s="18">
        <v>2023</v>
      </c>
      <c r="B3208" s="19" t="s">
        <v>17108</v>
      </c>
      <c r="C3208" s="19">
        <f t="shared" si="151"/>
        <v>23718</v>
      </c>
      <c r="D3208" s="19" t="s">
        <v>13350</v>
      </c>
      <c r="E3208" s="24" t="s">
        <v>17103</v>
      </c>
      <c r="F3208" s="18">
        <f t="shared" si="152"/>
        <v>4</v>
      </c>
      <c r="G3208" s="23" t="s">
        <v>11799</v>
      </c>
      <c r="H3208" s="23" t="s">
        <v>13671</v>
      </c>
      <c r="I3208" s="19" t="s">
        <v>11725</v>
      </c>
      <c r="J3208" s="49">
        <v>648900</v>
      </c>
      <c r="K3208" s="42">
        <v>0.1</v>
      </c>
      <c r="L3208" s="49">
        <v>64890</v>
      </c>
      <c r="M3208" s="49">
        <v>713790</v>
      </c>
      <c r="N3208">
        <f>+VLOOKUP(C3208,'Thanh toán '!M$1335:N$6972,2,0)</f>
        <v>713790</v>
      </c>
      <c r="O3208" s="61">
        <f t="shared" si="153"/>
        <v>0</v>
      </c>
    </row>
    <row r="3209" spans="1:15" hidden="1" x14ac:dyDescent="0.3">
      <c r="A3209" s="18">
        <v>2023</v>
      </c>
      <c r="B3209" s="19" t="s">
        <v>17109</v>
      </c>
      <c r="C3209" s="19">
        <f t="shared" si="151"/>
        <v>23719</v>
      </c>
      <c r="D3209" s="19" t="s">
        <v>13350</v>
      </c>
      <c r="E3209" s="24" t="s">
        <v>17103</v>
      </c>
      <c r="F3209" s="18">
        <f t="shared" si="152"/>
        <v>4</v>
      </c>
      <c r="G3209" s="23" t="s">
        <v>12347</v>
      </c>
      <c r="H3209" s="23" t="s">
        <v>12347</v>
      </c>
      <c r="I3209" s="19" t="s">
        <v>12348</v>
      </c>
      <c r="J3209" s="49">
        <v>1081500</v>
      </c>
      <c r="K3209" s="42">
        <v>0.1</v>
      </c>
      <c r="L3209" s="49">
        <v>108150</v>
      </c>
      <c r="M3209" s="49">
        <v>1189650</v>
      </c>
      <c r="N3209">
        <f>+VLOOKUP(C3209,'Thanh toán '!M$1335:N$6972,2,0)</f>
        <v>1189650</v>
      </c>
      <c r="O3209" s="61">
        <f t="shared" si="153"/>
        <v>0</v>
      </c>
    </row>
    <row r="3210" spans="1:15" hidden="1" x14ac:dyDescent="0.3">
      <c r="A3210" s="18">
        <v>2023</v>
      </c>
      <c r="B3210" s="19" t="s">
        <v>17110</v>
      </c>
      <c r="C3210" s="19">
        <f t="shared" si="151"/>
        <v>23722</v>
      </c>
      <c r="D3210" s="19" t="s">
        <v>13350</v>
      </c>
      <c r="E3210" s="24" t="s">
        <v>17103</v>
      </c>
      <c r="F3210" s="18">
        <f t="shared" si="152"/>
        <v>4</v>
      </c>
      <c r="G3210" s="23" t="s">
        <v>12396</v>
      </c>
      <c r="H3210" s="23" t="s">
        <v>16762</v>
      </c>
      <c r="I3210" s="19" t="s">
        <v>12397</v>
      </c>
      <c r="J3210" s="49">
        <v>1081500</v>
      </c>
      <c r="K3210" s="42">
        <v>0.1</v>
      </c>
      <c r="L3210" s="49">
        <v>108150</v>
      </c>
      <c r="M3210" s="49">
        <v>1189650</v>
      </c>
      <c r="N3210">
        <f>+VLOOKUP(C3210,'Thanh toán '!M$1335:N$6972,2,0)</f>
        <v>1189650</v>
      </c>
      <c r="O3210" s="61">
        <f t="shared" si="153"/>
        <v>0</v>
      </c>
    </row>
    <row r="3211" spans="1:15" hidden="1" x14ac:dyDescent="0.3">
      <c r="A3211" s="18">
        <v>2023</v>
      </c>
      <c r="B3211" s="19" t="s">
        <v>17111</v>
      </c>
      <c r="C3211" s="19">
        <f t="shared" si="151"/>
        <v>23723</v>
      </c>
      <c r="D3211" s="19" t="s">
        <v>13350</v>
      </c>
      <c r="E3211" s="24" t="s">
        <v>17103</v>
      </c>
      <c r="F3211" s="18">
        <f t="shared" si="152"/>
        <v>4</v>
      </c>
      <c r="G3211" s="23" t="s">
        <v>11799</v>
      </c>
      <c r="H3211" s="23" t="s">
        <v>13812</v>
      </c>
      <c r="I3211" s="19" t="s">
        <v>11725</v>
      </c>
      <c r="J3211" s="49">
        <v>637377</v>
      </c>
      <c r="K3211" s="42">
        <v>0.10000047067904866</v>
      </c>
      <c r="L3211" s="49">
        <v>63738</v>
      </c>
      <c r="M3211" s="49">
        <v>701115</v>
      </c>
      <c r="N3211">
        <f>+VLOOKUP(C3211,'Thanh toán '!M$1335:N$6972,2,0)</f>
        <v>701115</v>
      </c>
      <c r="O3211" s="61">
        <f t="shared" si="153"/>
        <v>0</v>
      </c>
    </row>
    <row r="3212" spans="1:15" hidden="1" x14ac:dyDescent="0.3">
      <c r="A3212" s="18">
        <v>2023</v>
      </c>
      <c r="B3212" s="19" t="s">
        <v>17112</v>
      </c>
      <c r="C3212" s="19">
        <f t="shared" si="151"/>
        <v>23725</v>
      </c>
      <c r="D3212" s="19" t="s">
        <v>13350</v>
      </c>
      <c r="E3212" s="24" t="s">
        <v>17103</v>
      </c>
      <c r="F3212" s="18">
        <f t="shared" si="152"/>
        <v>4</v>
      </c>
      <c r="G3212" s="23" t="s">
        <v>11799</v>
      </c>
      <c r="H3212" s="23" t="s">
        <v>13816</v>
      </c>
      <c r="I3212" s="19" t="s">
        <v>11725</v>
      </c>
      <c r="J3212" s="49">
        <v>849836</v>
      </c>
      <c r="K3212" s="42">
        <v>0.10000047067904866</v>
      </c>
      <c r="L3212" s="49">
        <v>84984</v>
      </c>
      <c r="M3212" s="49">
        <v>934820</v>
      </c>
      <c r="N3212">
        <f>+VLOOKUP(C3212,'Thanh toán '!M$1335:N$6972,2,0)</f>
        <v>934820</v>
      </c>
      <c r="O3212" s="61">
        <f t="shared" si="153"/>
        <v>0</v>
      </c>
    </row>
    <row r="3213" spans="1:15" hidden="1" x14ac:dyDescent="0.3">
      <c r="A3213" s="43">
        <v>2023</v>
      </c>
      <c r="B3213" s="44" t="s">
        <v>17113</v>
      </c>
      <c r="C3213" s="19">
        <f t="shared" si="151"/>
        <v>23726</v>
      </c>
      <c r="D3213" s="44" t="s">
        <v>13350</v>
      </c>
      <c r="E3213" s="45" t="s">
        <v>17103</v>
      </c>
      <c r="F3213" s="18">
        <f t="shared" si="152"/>
        <v>4</v>
      </c>
      <c r="G3213" s="46" t="s">
        <v>11838</v>
      </c>
      <c r="H3213" s="46" t="s">
        <v>13461</v>
      </c>
      <c r="I3213" s="44" t="s">
        <v>11839</v>
      </c>
      <c r="J3213" s="50">
        <v>989320</v>
      </c>
      <c r="K3213" s="48">
        <v>0.1</v>
      </c>
      <c r="L3213" s="50">
        <v>98932</v>
      </c>
      <c r="M3213" s="50">
        <v>1088252</v>
      </c>
      <c r="N3213">
        <f>+VLOOKUP(C3213,'Thanh toán '!M$1335:N$6972,2,0)</f>
        <v>1088252</v>
      </c>
      <c r="O3213" s="61">
        <f t="shared" si="153"/>
        <v>0</v>
      </c>
    </row>
    <row r="3214" spans="1:15" hidden="1" x14ac:dyDescent="0.3">
      <c r="A3214" s="18">
        <v>2023</v>
      </c>
      <c r="B3214" s="19" t="s">
        <v>17114</v>
      </c>
      <c r="C3214" s="19">
        <f t="shared" si="151"/>
        <v>23727</v>
      </c>
      <c r="D3214" s="19" t="s">
        <v>13350</v>
      </c>
      <c r="E3214" s="24" t="s">
        <v>17103</v>
      </c>
      <c r="F3214" s="18">
        <f t="shared" si="152"/>
        <v>4</v>
      </c>
      <c r="G3214" s="23" t="s">
        <v>11799</v>
      </c>
      <c r="H3214" s="23" t="s">
        <v>13550</v>
      </c>
      <c r="I3214" s="19" t="s">
        <v>11725</v>
      </c>
      <c r="J3214" s="49">
        <v>915433</v>
      </c>
      <c r="K3214" s="42">
        <v>9.9999672286229579E-2</v>
      </c>
      <c r="L3214" s="49">
        <v>91543</v>
      </c>
      <c r="M3214" s="49">
        <v>1006976</v>
      </c>
      <c r="N3214">
        <f>+VLOOKUP(C3214,'Thanh toán '!M$1335:N$6972,2,0)</f>
        <v>1006976</v>
      </c>
      <c r="O3214" s="61">
        <f t="shared" si="153"/>
        <v>0</v>
      </c>
    </row>
    <row r="3215" spans="1:15" hidden="1" x14ac:dyDescent="0.3">
      <c r="A3215" s="18">
        <v>2023</v>
      </c>
      <c r="B3215" s="19" t="s">
        <v>17115</v>
      </c>
      <c r="C3215" s="19">
        <f t="shared" si="151"/>
        <v>23729</v>
      </c>
      <c r="D3215" s="19" t="s">
        <v>13350</v>
      </c>
      <c r="E3215" s="24" t="s">
        <v>17103</v>
      </c>
      <c r="F3215" s="18">
        <f t="shared" si="152"/>
        <v>4</v>
      </c>
      <c r="G3215" s="23" t="s">
        <v>12333</v>
      </c>
      <c r="H3215" s="23" t="s">
        <v>12333</v>
      </c>
      <c r="I3215" s="19" t="s">
        <v>12334</v>
      </c>
      <c r="J3215" s="49">
        <v>2121000</v>
      </c>
      <c r="K3215" s="42">
        <v>0.1</v>
      </c>
      <c r="L3215" s="49">
        <v>212100</v>
      </c>
      <c r="M3215" s="49">
        <v>2333100</v>
      </c>
      <c r="N3215">
        <f>+VLOOKUP(C3215,'Thanh toán '!M$1335:N$6972,2,0)</f>
        <v>2333100</v>
      </c>
      <c r="O3215" s="61">
        <f t="shared" si="153"/>
        <v>0</v>
      </c>
    </row>
    <row r="3216" spans="1:15" hidden="1" x14ac:dyDescent="0.3">
      <c r="A3216" s="18">
        <v>2023</v>
      </c>
      <c r="B3216" s="19" t="s">
        <v>17116</v>
      </c>
      <c r="C3216" s="19">
        <f t="shared" si="151"/>
        <v>23730</v>
      </c>
      <c r="D3216" s="19" t="s">
        <v>13350</v>
      </c>
      <c r="E3216" s="24" t="s">
        <v>17103</v>
      </c>
      <c r="F3216" s="18">
        <f t="shared" si="152"/>
        <v>4</v>
      </c>
      <c r="G3216" s="23" t="s">
        <v>12333</v>
      </c>
      <c r="H3216" s="23" t="s">
        <v>12333</v>
      </c>
      <c r="I3216" s="19" t="s">
        <v>12334</v>
      </c>
      <c r="J3216" s="49">
        <v>3455440</v>
      </c>
      <c r="K3216" s="42">
        <v>0.1</v>
      </c>
      <c r="L3216" s="49">
        <v>345544</v>
      </c>
      <c r="M3216" s="49">
        <v>3800984</v>
      </c>
      <c r="N3216">
        <f>+VLOOKUP(C3216,'Thanh toán '!M$1335:N$6972,2,0)</f>
        <v>3800984</v>
      </c>
      <c r="O3216" s="61">
        <f t="shared" si="153"/>
        <v>0</v>
      </c>
    </row>
    <row r="3217" spans="1:15" hidden="1" x14ac:dyDescent="0.3">
      <c r="A3217" s="18">
        <v>2023</v>
      </c>
      <c r="B3217" s="19" t="s">
        <v>17117</v>
      </c>
      <c r="C3217" s="19">
        <f t="shared" si="151"/>
        <v>23732</v>
      </c>
      <c r="D3217" s="19" t="s">
        <v>13350</v>
      </c>
      <c r="E3217" s="24" t="s">
        <v>17103</v>
      </c>
      <c r="F3217" s="18">
        <f t="shared" si="152"/>
        <v>4</v>
      </c>
      <c r="G3217" s="23" t="s">
        <v>11970</v>
      </c>
      <c r="H3217" s="23" t="s">
        <v>17118</v>
      </c>
      <c r="I3217" s="19" t="s">
        <v>11971</v>
      </c>
      <c r="J3217" s="49">
        <v>3529833</v>
      </c>
      <c r="K3217" s="42">
        <v>9.9999915010143534E-2</v>
      </c>
      <c r="L3217" s="49">
        <v>352983</v>
      </c>
      <c r="M3217" s="49">
        <v>3882816</v>
      </c>
      <c r="N3217">
        <f>+VLOOKUP(C3217,'Thanh toán '!M$1335:N$6972,2,0)</f>
        <v>3882816</v>
      </c>
      <c r="O3217" s="61">
        <f t="shared" si="153"/>
        <v>0</v>
      </c>
    </row>
    <row r="3218" spans="1:15" hidden="1" x14ac:dyDescent="0.3">
      <c r="A3218" s="18">
        <v>2023</v>
      </c>
      <c r="B3218" s="19" t="s">
        <v>17119</v>
      </c>
      <c r="C3218" s="19">
        <f t="shared" si="151"/>
        <v>23739</v>
      </c>
      <c r="D3218" s="19" t="s">
        <v>13350</v>
      </c>
      <c r="E3218" s="24" t="s">
        <v>17103</v>
      </c>
      <c r="F3218" s="18">
        <f t="shared" si="152"/>
        <v>4</v>
      </c>
      <c r="G3218" s="23" t="s">
        <v>11860</v>
      </c>
      <c r="H3218" s="23" t="s">
        <v>14820</v>
      </c>
      <c r="I3218" s="19" t="s">
        <v>11719</v>
      </c>
      <c r="J3218" s="49">
        <v>811385</v>
      </c>
      <c r="K3218" s="42">
        <v>0.10000061623027293</v>
      </c>
      <c r="L3218" s="49">
        <v>81139</v>
      </c>
      <c r="M3218" s="49">
        <v>892524</v>
      </c>
      <c r="N3218">
        <f>+VLOOKUP(C3218,'Thanh toán '!M$1335:N$6972,2,0)</f>
        <v>892524</v>
      </c>
      <c r="O3218" s="61">
        <f t="shared" si="153"/>
        <v>0</v>
      </c>
    </row>
    <row r="3219" spans="1:15" hidden="1" x14ac:dyDescent="0.3">
      <c r="A3219" s="18">
        <v>2023</v>
      </c>
      <c r="B3219" s="19" t="s">
        <v>17120</v>
      </c>
      <c r="C3219" s="19">
        <f t="shared" si="151"/>
        <v>23744</v>
      </c>
      <c r="D3219" s="19" t="s">
        <v>13350</v>
      </c>
      <c r="E3219" s="24" t="s">
        <v>17103</v>
      </c>
      <c r="F3219" s="18">
        <f t="shared" si="152"/>
        <v>4</v>
      </c>
      <c r="G3219" s="23" t="s">
        <v>12231</v>
      </c>
      <c r="H3219" s="23" t="s">
        <v>13467</v>
      </c>
      <c r="I3219" s="19" t="s">
        <v>12232</v>
      </c>
      <c r="J3219" s="49">
        <v>1663153</v>
      </c>
      <c r="K3219" s="42">
        <v>9.9999819619722305E-2</v>
      </c>
      <c r="L3219" s="49">
        <v>166315</v>
      </c>
      <c r="M3219" s="49">
        <v>1829468</v>
      </c>
      <c r="N3219">
        <f>+VLOOKUP(C3219,'Thanh toán '!M$1335:N$6972,2,0)</f>
        <v>1829468</v>
      </c>
      <c r="O3219" s="61">
        <f t="shared" si="153"/>
        <v>0</v>
      </c>
    </row>
    <row r="3220" spans="1:15" hidden="1" x14ac:dyDescent="0.3">
      <c r="A3220" s="18">
        <v>2023</v>
      </c>
      <c r="B3220" s="19" t="s">
        <v>17121</v>
      </c>
      <c r="C3220" s="19">
        <f t="shared" si="151"/>
        <v>23748</v>
      </c>
      <c r="D3220" s="19" t="s">
        <v>13350</v>
      </c>
      <c r="E3220" s="24" t="s">
        <v>17103</v>
      </c>
      <c r="F3220" s="18">
        <f t="shared" si="152"/>
        <v>4</v>
      </c>
      <c r="G3220" s="23" t="s">
        <v>11799</v>
      </c>
      <c r="H3220" s="23" t="s">
        <v>14096</v>
      </c>
      <c r="I3220" s="19" t="s">
        <v>11725</v>
      </c>
      <c r="J3220" s="49">
        <v>444230</v>
      </c>
      <c r="K3220" s="42">
        <v>0.1</v>
      </c>
      <c r="L3220" s="49">
        <v>44423</v>
      </c>
      <c r="M3220" s="49">
        <v>488653</v>
      </c>
      <c r="N3220">
        <f>+VLOOKUP(C3220,'Thanh toán '!M$1335:N$6972,2,0)</f>
        <v>488653</v>
      </c>
      <c r="O3220" s="61">
        <f t="shared" si="153"/>
        <v>0</v>
      </c>
    </row>
    <row r="3221" spans="1:15" hidden="1" x14ac:dyDescent="0.3">
      <c r="A3221" s="18">
        <v>2023</v>
      </c>
      <c r="B3221" s="19" t="s">
        <v>17122</v>
      </c>
      <c r="C3221" s="19">
        <f t="shared" si="151"/>
        <v>23749</v>
      </c>
      <c r="D3221" s="19" t="s">
        <v>13350</v>
      </c>
      <c r="E3221" s="24" t="s">
        <v>17103</v>
      </c>
      <c r="F3221" s="18">
        <f t="shared" si="152"/>
        <v>4</v>
      </c>
      <c r="G3221" s="23" t="s">
        <v>11799</v>
      </c>
      <c r="H3221" s="23" t="s">
        <v>13399</v>
      </c>
      <c r="I3221" s="19" t="s">
        <v>11725</v>
      </c>
      <c r="J3221" s="49">
        <v>1062295</v>
      </c>
      <c r="K3221" s="42">
        <v>0.10000047067904866</v>
      </c>
      <c r="L3221" s="49">
        <v>106230</v>
      </c>
      <c r="M3221" s="49">
        <v>1168525</v>
      </c>
      <c r="N3221">
        <f>+VLOOKUP(C3221,'Thanh toán '!M$1335:N$6972,2,0)</f>
        <v>1168525</v>
      </c>
      <c r="O3221" s="61">
        <f t="shared" si="153"/>
        <v>0</v>
      </c>
    </row>
    <row r="3222" spans="1:15" hidden="1" x14ac:dyDescent="0.3">
      <c r="A3222" s="18">
        <v>2023</v>
      </c>
      <c r="B3222" s="19" t="s">
        <v>17123</v>
      </c>
      <c r="C3222" s="19">
        <f t="shared" si="151"/>
        <v>23750</v>
      </c>
      <c r="D3222" s="19" t="s">
        <v>13350</v>
      </c>
      <c r="E3222" s="24" t="s">
        <v>17103</v>
      </c>
      <c r="F3222" s="18">
        <f t="shared" si="152"/>
        <v>4</v>
      </c>
      <c r="G3222" s="23" t="s">
        <v>11799</v>
      </c>
      <c r="H3222" s="23" t="s">
        <v>14034</v>
      </c>
      <c r="I3222" s="19" t="s">
        <v>11725</v>
      </c>
      <c r="J3222" s="49">
        <v>444230</v>
      </c>
      <c r="K3222" s="42">
        <v>0.1</v>
      </c>
      <c r="L3222" s="49">
        <v>44423</v>
      </c>
      <c r="M3222" s="49">
        <v>488653</v>
      </c>
      <c r="N3222">
        <f>+VLOOKUP(C3222,'Thanh toán '!M$1335:N$6972,2,0)</f>
        <v>488653</v>
      </c>
      <c r="O3222" s="61">
        <f t="shared" si="153"/>
        <v>0</v>
      </c>
    </row>
    <row r="3223" spans="1:15" hidden="1" x14ac:dyDescent="0.3">
      <c r="A3223" s="18">
        <v>2023</v>
      </c>
      <c r="B3223" s="19" t="s">
        <v>17124</v>
      </c>
      <c r="C3223" s="19">
        <f t="shared" si="151"/>
        <v>23751</v>
      </c>
      <c r="D3223" s="19" t="s">
        <v>13350</v>
      </c>
      <c r="E3223" s="24" t="s">
        <v>17103</v>
      </c>
      <c r="F3223" s="18">
        <f t="shared" si="152"/>
        <v>4</v>
      </c>
      <c r="G3223" s="23" t="s">
        <v>11799</v>
      </c>
      <c r="H3223" s="23" t="s">
        <v>13505</v>
      </c>
      <c r="I3223" s="19" t="s">
        <v>11725</v>
      </c>
      <c r="J3223" s="49">
        <v>266538</v>
      </c>
      <c r="K3223" s="42">
        <v>0.1000007503620497</v>
      </c>
      <c r="L3223" s="49">
        <v>26654</v>
      </c>
      <c r="M3223" s="49">
        <v>293192</v>
      </c>
      <c r="N3223">
        <f>+VLOOKUP(C3223,'Thanh toán '!M$1335:N$6972,2,0)</f>
        <v>293192</v>
      </c>
      <c r="O3223" s="61">
        <f t="shared" si="153"/>
        <v>0</v>
      </c>
    </row>
    <row r="3224" spans="1:15" hidden="1" x14ac:dyDescent="0.3">
      <c r="A3224" s="18">
        <v>2023</v>
      </c>
      <c r="B3224" s="19" t="s">
        <v>17125</v>
      </c>
      <c r="C3224" s="19">
        <f t="shared" si="151"/>
        <v>23752</v>
      </c>
      <c r="D3224" s="19" t="s">
        <v>13350</v>
      </c>
      <c r="E3224" s="24" t="s">
        <v>17103</v>
      </c>
      <c r="F3224" s="18">
        <f t="shared" si="152"/>
        <v>4</v>
      </c>
      <c r="G3224" s="23" t="s">
        <v>12357</v>
      </c>
      <c r="H3224" s="23" t="s">
        <v>13719</v>
      </c>
      <c r="I3224" s="19" t="s">
        <v>12358</v>
      </c>
      <c r="J3224" s="49">
        <v>3161100</v>
      </c>
      <c r="K3224" s="42">
        <v>0.1</v>
      </c>
      <c r="L3224" s="49">
        <v>316110</v>
      </c>
      <c r="M3224" s="49">
        <v>3477210</v>
      </c>
      <c r="N3224">
        <f>+VLOOKUP(C3224,'Thanh toán '!M$1335:N$6972,2,0)</f>
        <v>3477210</v>
      </c>
      <c r="O3224" s="61">
        <f t="shared" si="153"/>
        <v>0</v>
      </c>
    </row>
    <row r="3225" spans="1:15" hidden="1" x14ac:dyDescent="0.3">
      <c r="A3225" s="18">
        <v>2023</v>
      </c>
      <c r="B3225" s="19" t="s">
        <v>17126</v>
      </c>
      <c r="C3225" s="19">
        <f t="shared" si="151"/>
        <v>23753</v>
      </c>
      <c r="D3225" s="19" t="s">
        <v>13350</v>
      </c>
      <c r="E3225" s="24" t="s">
        <v>17103</v>
      </c>
      <c r="F3225" s="18">
        <f t="shared" si="152"/>
        <v>4</v>
      </c>
      <c r="G3225" s="23" t="s">
        <v>11799</v>
      </c>
      <c r="H3225" s="23" t="s">
        <v>14001</v>
      </c>
      <c r="I3225" s="19" t="s">
        <v>11725</v>
      </c>
      <c r="J3225" s="49">
        <v>849836</v>
      </c>
      <c r="K3225" s="42">
        <v>0.10000047067904866</v>
      </c>
      <c r="L3225" s="49">
        <v>84984</v>
      </c>
      <c r="M3225" s="49">
        <v>934820</v>
      </c>
      <c r="N3225">
        <f>+VLOOKUP(C3225,'Thanh toán '!M$1335:N$6972,2,0)</f>
        <v>934820</v>
      </c>
      <c r="O3225" s="61">
        <f t="shared" si="153"/>
        <v>0</v>
      </c>
    </row>
    <row r="3226" spans="1:15" hidden="1" x14ac:dyDescent="0.3">
      <c r="A3226" s="18">
        <v>2023</v>
      </c>
      <c r="B3226" s="19" t="s">
        <v>17127</v>
      </c>
      <c r="C3226" s="19">
        <f t="shared" si="151"/>
        <v>23757</v>
      </c>
      <c r="D3226" s="19" t="s">
        <v>13350</v>
      </c>
      <c r="E3226" s="24" t="s">
        <v>17103</v>
      </c>
      <c r="F3226" s="18">
        <f t="shared" si="152"/>
        <v>4</v>
      </c>
      <c r="G3226" s="23" t="s">
        <v>11860</v>
      </c>
      <c r="H3226" s="23" t="s">
        <v>13702</v>
      </c>
      <c r="I3226" s="19" t="s">
        <v>11719</v>
      </c>
      <c r="J3226" s="49">
        <v>1131789</v>
      </c>
      <c r="K3226" s="42">
        <v>0.10000008835569174</v>
      </c>
      <c r="L3226" s="49">
        <v>113179</v>
      </c>
      <c r="M3226" s="49">
        <v>1244968</v>
      </c>
      <c r="N3226">
        <f>+VLOOKUP(C3226,'Thanh toán '!M$1335:N$6972,2,0)</f>
        <v>1244968</v>
      </c>
      <c r="O3226" s="61">
        <f t="shared" si="153"/>
        <v>0</v>
      </c>
    </row>
    <row r="3227" spans="1:15" hidden="1" x14ac:dyDescent="0.3">
      <c r="A3227" s="18">
        <v>2023</v>
      </c>
      <c r="B3227" s="19" t="s">
        <v>17128</v>
      </c>
      <c r="C3227" s="19">
        <f t="shared" si="151"/>
        <v>23767</v>
      </c>
      <c r="D3227" s="19" t="s">
        <v>13350</v>
      </c>
      <c r="E3227" s="24" t="s">
        <v>17103</v>
      </c>
      <c r="F3227" s="18">
        <f t="shared" si="152"/>
        <v>4</v>
      </c>
      <c r="G3227" s="23" t="s">
        <v>11799</v>
      </c>
      <c r="H3227" s="23" t="s">
        <v>13530</v>
      </c>
      <c r="I3227" s="19" t="s">
        <v>11725</v>
      </c>
      <c r="J3227" s="49">
        <v>962485</v>
      </c>
      <c r="K3227" s="42">
        <v>0.10000051948861541</v>
      </c>
      <c r="L3227" s="49">
        <v>96249</v>
      </c>
      <c r="M3227" s="49">
        <v>1058734</v>
      </c>
      <c r="N3227">
        <f>+VLOOKUP(C3227,'Thanh toán '!M$1335:N$6972,2,0)</f>
        <v>1058734</v>
      </c>
      <c r="O3227" s="61">
        <f t="shared" si="153"/>
        <v>0</v>
      </c>
    </row>
    <row r="3228" spans="1:15" hidden="1" x14ac:dyDescent="0.3">
      <c r="A3228" s="18">
        <v>2023</v>
      </c>
      <c r="B3228" s="19" t="s">
        <v>17129</v>
      </c>
      <c r="C3228" s="19">
        <f t="shared" si="151"/>
        <v>23768</v>
      </c>
      <c r="D3228" s="19" t="s">
        <v>13350</v>
      </c>
      <c r="E3228" s="24" t="s">
        <v>17103</v>
      </c>
      <c r="F3228" s="18">
        <f t="shared" si="152"/>
        <v>4</v>
      </c>
      <c r="G3228" s="23" t="s">
        <v>12581</v>
      </c>
      <c r="H3228" s="23" t="s">
        <v>12581</v>
      </c>
      <c r="I3228" s="19" t="s">
        <v>12582</v>
      </c>
      <c r="J3228" s="49">
        <v>1537385</v>
      </c>
      <c r="K3228" s="42">
        <v>0.100000325227578</v>
      </c>
      <c r="L3228" s="49">
        <v>153739</v>
      </c>
      <c r="M3228" s="49">
        <v>1691124</v>
      </c>
      <c r="N3228">
        <f>+VLOOKUP(C3228,'Thanh toán '!M$1335:N$6972,2,0)</f>
        <v>1691124</v>
      </c>
      <c r="O3228" s="61">
        <f t="shared" si="153"/>
        <v>0</v>
      </c>
    </row>
    <row r="3229" spans="1:15" hidden="1" x14ac:dyDescent="0.3">
      <c r="A3229" s="18">
        <v>2023</v>
      </c>
      <c r="B3229" s="19" t="s">
        <v>17130</v>
      </c>
      <c r="C3229" s="19">
        <f t="shared" si="151"/>
        <v>23769</v>
      </c>
      <c r="D3229" s="19" t="s">
        <v>13350</v>
      </c>
      <c r="E3229" s="24" t="s">
        <v>17103</v>
      </c>
      <c r="F3229" s="18">
        <f t="shared" si="152"/>
        <v>4</v>
      </c>
      <c r="G3229" s="23" t="s">
        <v>12556</v>
      </c>
      <c r="H3229" s="23" t="s">
        <v>12556</v>
      </c>
      <c r="I3229" s="19" t="s">
        <v>12557</v>
      </c>
      <c r="J3229" s="49">
        <v>1853250</v>
      </c>
      <c r="K3229" s="42">
        <v>0.1</v>
      </c>
      <c r="L3229" s="49">
        <v>185325</v>
      </c>
      <c r="M3229" s="49">
        <v>2038575</v>
      </c>
      <c r="N3229">
        <f>+VLOOKUP(C3229,'Thanh toán '!M$1335:N$6972,2,0)</f>
        <v>2038575</v>
      </c>
      <c r="O3229" s="61">
        <f t="shared" si="153"/>
        <v>0</v>
      </c>
    </row>
    <row r="3230" spans="1:15" hidden="1" x14ac:dyDescent="0.3">
      <c r="A3230" s="18">
        <v>2023</v>
      </c>
      <c r="B3230" s="19" t="s">
        <v>17131</v>
      </c>
      <c r="C3230" s="19">
        <f t="shared" si="151"/>
        <v>23770</v>
      </c>
      <c r="D3230" s="19" t="s">
        <v>13350</v>
      </c>
      <c r="E3230" s="24" t="s">
        <v>17103</v>
      </c>
      <c r="F3230" s="18">
        <f t="shared" si="152"/>
        <v>4</v>
      </c>
      <c r="G3230" s="23" t="s">
        <v>12263</v>
      </c>
      <c r="H3230" s="23" t="s">
        <v>12263</v>
      </c>
      <c r="I3230" s="19" t="s">
        <v>12264</v>
      </c>
      <c r="J3230" s="49">
        <v>8331610</v>
      </c>
      <c r="K3230" s="42">
        <v>0.1</v>
      </c>
      <c r="L3230" s="49">
        <v>833161</v>
      </c>
      <c r="M3230" s="49">
        <v>9164771</v>
      </c>
      <c r="N3230">
        <f>+VLOOKUP(C3230,'Thanh toán '!M$1335:N$6972,2,0)</f>
        <v>9164771</v>
      </c>
      <c r="O3230" s="61">
        <f t="shared" si="153"/>
        <v>0</v>
      </c>
    </row>
    <row r="3231" spans="1:15" hidden="1" x14ac:dyDescent="0.3">
      <c r="A3231" s="18">
        <v>2023</v>
      </c>
      <c r="B3231" s="19" t="s">
        <v>17132</v>
      </c>
      <c r="C3231" s="19">
        <f t="shared" si="151"/>
        <v>23771</v>
      </c>
      <c r="D3231" s="19" t="s">
        <v>13350</v>
      </c>
      <c r="E3231" s="24" t="s">
        <v>17103</v>
      </c>
      <c r="F3231" s="18">
        <f t="shared" si="152"/>
        <v>4</v>
      </c>
      <c r="G3231" s="23" t="s">
        <v>12309</v>
      </c>
      <c r="H3231" s="23" t="s">
        <v>12309</v>
      </c>
      <c r="I3231" s="19" t="s">
        <v>12310</v>
      </c>
      <c r="J3231" s="49">
        <v>11145040</v>
      </c>
      <c r="K3231" s="42">
        <v>0.1</v>
      </c>
      <c r="L3231" s="49">
        <v>1114504</v>
      </c>
      <c r="M3231" s="49">
        <v>12259544</v>
      </c>
      <c r="N3231">
        <f>+VLOOKUP(C3231,'Thanh toán '!M$1335:N$6972,2,0)</f>
        <v>12259544</v>
      </c>
      <c r="O3231" s="61">
        <f t="shared" si="153"/>
        <v>0</v>
      </c>
    </row>
    <row r="3232" spans="1:15" hidden="1" x14ac:dyDescent="0.3">
      <c r="A3232" s="18">
        <v>2023</v>
      </c>
      <c r="B3232" s="19" t="s">
        <v>17133</v>
      </c>
      <c r="C3232" s="19">
        <f t="shared" si="151"/>
        <v>23772</v>
      </c>
      <c r="D3232" s="19" t="s">
        <v>13350</v>
      </c>
      <c r="E3232" s="24" t="s">
        <v>17103</v>
      </c>
      <c r="F3232" s="18">
        <f t="shared" si="152"/>
        <v>4</v>
      </c>
      <c r="G3232" s="23" t="s">
        <v>12300</v>
      </c>
      <c r="H3232" s="23" t="s">
        <v>12300</v>
      </c>
      <c r="I3232" s="19" t="s">
        <v>12301</v>
      </c>
      <c r="J3232" s="49">
        <v>1003640</v>
      </c>
      <c r="K3232" s="42">
        <v>0.1</v>
      </c>
      <c r="L3232" s="49">
        <v>100364</v>
      </c>
      <c r="M3232" s="49">
        <v>1104004</v>
      </c>
      <c r="N3232">
        <f>+VLOOKUP(C3232,'Thanh toán '!M$1335:N$6972,2,0)</f>
        <v>1104004</v>
      </c>
      <c r="O3232" s="61">
        <f t="shared" si="153"/>
        <v>0</v>
      </c>
    </row>
    <row r="3233" spans="1:15" hidden="1" x14ac:dyDescent="0.3">
      <c r="A3233" s="18">
        <v>2023</v>
      </c>
      <c r="B3233" s="19" t="s">
        <v>17134</v>
      </c>
      <c r="C3233" s="19">
        <f t="shared" si="151"/>
        <v>23773</v>
      </c>
      <c r="D3233" s="19" t="s">
        <v>13350</v>
      </c>
      <c r="E3233" s="24" t="s">
        <v>17103</v>
      </c>
      <c r="F3233" s="18">
        <f t="shared" si="152"/>
        <v>4</v>
      </c>
      <c r="G3233" s="23" t="s">
        <v>12426</v>
      </c>
      <c r="H3233" s="23" t="s">
        <v>12426</v>
      </c>
      <c r="I3233" s="19" t="s">
        <v>12427</v>
      </c>
      <c r="J3233" s="49">
        <v>7837980</v>
      </c>
      <c r="K3233" s="42">
        <v>0.1</v>
      </c>
      <c r="L3233" s="49">
        <v>783798</v>
      </c>
      <c r="M3233" s="49">
        <v>8621778</v>
      </c>
      <c r="N3233">
        <f>+VLOOKUP(C3233,'Thanh toán '!M$1335:N$6972,2,0)</f>
        <v>8621778</v>
      </c>
      <c r="O3233" s="61">
        <f t="shared" si="153"/>
        <v>0</v>
      </c>
    </row>
    <row r="3234" spans="1:15" hidden="1" x14ac:dyDescent="0.3">
      <c r="A3234" s="18">
        <v>2023</v>
      </c>
      <c r="B3234" s="19" t="s">
        <v>17135</v>
      </c>
      <c r="C3234" s="19">
        <f t="shared" si="151"/>
        <v>23774</v>
      </c>
      <c r="D3234" s="19" t="s">
        <v>13350</v>
      </c>
      <c r="E3234" s="24" t="s">
        <v>17103</v>
      </c>
      <c r="F3234" s="18">
        <f t="shared" si="152"/>
        <v>4</v>
      </c>
      <c r="G3234" s="23" t="s">
        <v>12309</v>
      </c>
      <c r="H3234" s="23" t="s">
        <v>14332</v>
      </c>
      <c r="I3234" s="19" t="s">
        <v>12310</v>
      </c>
      <c r="J3234" s="49">
        <v>888460</v>
      </c>
      <c r="K3234" s="42">
        <v>0.1</v>
      </c>
      <c r="L3234" s="49">
        <v>88846</v>
      </c>
      <c r="M3234" s="49">
        <v>977306</v>
      </c>
      <c r="N3234">
        <f>+VLOOKUP(C3234,'Thanh toán '!M$1335:N$6972,2,0)</f>
        <v>977306</v>
      </c>
      <c r="O3234" s="61">
        <f t="shared" si="153"/>
        <v>0</v>
      </c>
    </row>
    <row r="3235" spans="1:15" hidden="1" x14ac:dyDescent="0.3">
      <c r="A3235" s="18">
        <v>2023</v>
      </c>
      <c r="B3235" s="19" t="s">
        <v>17136</v>
      </c>
      <c r="C3235" s="19">
        <f t="shared" si="151"/>
        <v>23775</v>
      </c>
      <c r="D3235" s="19" t="s">
        <v>13350</v>
      </c>
      <c r="E3235" s="24" t="s">
        <v>17103</v>
      </c>
      <c r="F3235" s="18">
        <f t="shared" si="152"/>
        <v>4</v>
      </c>
      <c r="G3235" s="23" t="s">
        <v>12293</v>
      </c>
      <c r="H3235" s="23" t="s">
        <v>12293</v>
      </c>
      <c r="I3235" s="19" t="s">
        <v>12294</v>
      </c>
      <c r="J3235" s="49">
        <v>6209390</v>
      </c>
      <c r="K3235" s="42">
        <v>0.1</v>
      </c>
      <c r="L3235" s="49">
        <v>620939</v>
      </c>
      <c r="M3235" s="49">
        <v>6830329</v>
      </c>
      <c r="N3235">
        <f>+VLOOKUP(C3235,'Thanh toán '!M$1335:N$6972,2,0)</f>
        <v>6830329</v>
      </c>
      <c r="O3235" s="61">
        <f t="shared" si="153"/>
        <v>0</v>
      </c>
    </row>
    <row r="3236" spans="1:15" hidden="1" x14ac:dyDescent="0.3">
      <c r="A3236" s="18">
        <v>2023</v>
      </c>
      <c r="B3236" s="19" t="s">
        <v>17137</v>
      </c>
      <c r="C3236" s="19">
        <f t="shared" si="151"/>
        <v>23776</v>
      </c>
      <c r="D3236" s="19" t="s">
        <v>13350</v>
      </c>
      <c r="E3236" s="24" t="s">
        <v>17103</v>
      </c>
      <c r="F3236" s="18">
        <f t="shared" si="152"/>
        <v>4</v>
      </c>
      <c r="G3236" s="23" t="s">
        <v>12293</v>
      </c>
      <c r="H3236" s="23" t="s">
        <v>12293</v>
      </c>
      <c r="I3236" s="19" t="s">
        <v>12294</v>
      </c>
      <c r="J3236" s="49">
        <v>8811720</v>
      </c>
      <c r="K3236" s="42">
        <v>0.1</v>
      </c>
      <c r="L3236" s="49">
        <v>881172</v>
      </c>
      <c r="M3236" s="49">
        <v>9692892</v>
      </c>
      <c r="N3236">
        <f>+VLOOKUP(C3236,'Thanh toán '!M$1335:N$6972,2,0)</f>
        <v>9692892</v>
      </c>
      <c r="O3236" s="61">
        <f t="shared" si="153"/>
        <v>0</v>
      </c>
    </row>
    <row r="3237" spans="1:15" hidden="1" x14ac:dyDescent="0.3">
      <c r="A3237" s="18">
        <v>2023</v>
      </c>
      <c r="B3237" s="19" t="s">
        <v>17138</v>
      </c>
      <c r="C3237" s="19">
        <f t="shared" si="151"/>
        <v>23777</v>
      </c>
      <c r="D3237" s="19" t="s">
        <v>13350</v>
      </c>
      <c r="E3237" s="24" t="s">
        <v>17103</v>
      </c>
      <c r="F3237" s="18">
        <f t="shared" si="152"/>
        <v>4</v>
      </c>
      <c r="G3237" s="23" t="s">
        <v>12690</v>
      </c>
      <c r="H3237" s="23" t="s">
        <v>12690</v>
      </c>
      <c r="I3237" s="19" t="s">
        <v>12691</v>
      </c>
      <c r="J3237" s="49">
        <v>444230</v>
      </c>
      <c r="K3237" s="42">
        <v>0.1</v>
      </c>
      <c r="L3237" s="49">
        <v>44423</v>
      </c>
      <c r="M3237" s="49">
        <v>488653</v>
      </c>
      <c r="N3237">
        <f>+VLOOKUP(C3237,'Thanh toán '!M$1335:N$6972,2,0)</f>
        <v>488653</v>
      </c>
      <c r="O3237" s="61">
        <f t="shared" si="153"/>
        <v>0</v>
      </c>
    </row>
    <row r="3238" spans="1:15" hidden="1" x14ac:dyDescent="0.3">
      <c r="A3238" s="18">
        <v>2023</v>
      </c>
      <c r="B3238" s="19" t="s">
        <v>17139</v>
      </c>
      <c r="C3238" s="19">
        <f t="shared" si="151"/>
        <v>23778</v>
      </c>
      <c r="D3238" s="19" t="s">
        <v>13350</v>
      </c>
      <c r="E3238" s="24" t="s">
        <v>17103</v>
      </c>
      <c r="F3238" s="18">
        <f t="shared" si="152"/>
        <v>4</v>
      </c>
      <c r="G3238" s="23" t="s">
        <v>12549</v>
      </c>
      <c r="H3238" s="23" t="s">
        <v>12549</v>
      </c>
      <c r="I3238" s="19" t="s">
        <v>12550</v>
      </c>
      <c r="J3238" s="49">
        <v>6515320</v>
      </c>
      <c r="K3238" s="42">
        <v>0.1</v>
      </c>
      <c r="L3238" s="49">
        <v>651532</v>
      </c>
      <c r="M3238" s="49">
        <v>7166852</v>
      </c>
      <c r="N3238">
        <f>+VLOOKUP(C3238,'Thanh toán '!M$1335:N$6972,2,0)</f>
        <v>7166852</v>
      </c>
      <c r="O3238" s="61">
        <f t="shared" si="153"/>
        <v>0</v>
      </c>
    </row>
    <row r="3239" spans="1:15" hidden="1" x14ac:dyDescent="0.3">
      <c r="A3239" s="18">
        <v>2023</v>
      </c>
      <c r="B3239" s="19" t="s">
        <v>17140</v>
      </c>
      <c r="C3239" s="19">
        <f t="shared" si="151"/>
        <v>23780</v>
      </c>
      <c r="D3239" s="19" t="s">
        <v>13350</v>
      </c>
      <c r="E3239" s="24" t="s">
        <v>17141</v>
      </c>
      <c r="F3239" s="18">
        <f t="shared" si="152"/>
        <v>4</v>
      </c>
      <c r="G3239" s="23" t="s">
        <v>12312</v>
      </c>
      <c r="H3239" s="23" t="s">
        <v>12312</v>
      </c>
      <c r="I3239" s="19" t="s">
        <v>12313</v>
      </c>
      <c r="J3239" s="49">
        <v>2714250</v>
      </c>
      <c r="K3239" s="42">
        <v>0.1</v>
      </c>
      <c r="L3239" s="49">
        <v>271425</v>
      </c>
      <c r="M3239" s="49">
        <v>2985675</v>
      </c>
      <c r="N3239">
        <f>+VLOOKUP(C3239,'Thanh toán '!M$1335:N$6972,2,0)</f>
        <v>2985675</v>
      </c>
      <c r="O3239" s="61">
        <f t="shared" si="153"/>
        <v>0</v>
      </c>
    </row>
    <row r="3240" spans="1:15" hidden="1" x14ac:dyDescent="0.3">
      <c r="A3240" s="18">
        <v>2023</v>
      </c>
      <c r="B3240" s="19" t="s">
        <v>17142</v>
      </c>
      <c r="C3240" s="19">
        <f t="shared" si="151"/>
        <v>23781</v>
      </c>
      <c r="D3240" s="19" t="s">
        <v>13350</v>
      </c>
      <c r="E3240" s="24" t="s">
        <v>17141</v>
      </c>
      <c r="F3240" s="18">
        <f t="shared" si="152"/>
        <v>4</v>
      </c>
      <c r="G3240" s="23" t="s">
        <v>11799</v>
      </c>
      <c r="H3240" s="23" t="s">
        <v>13493</v>
      </c>
      <c r="I3240" s="19" t="s">
        <v>11725</v>
      </c>
      <c r="J3240" s="49">
        <v>494452</v>
      </c>
      <c r="K3240" s="42">
        <v>9.9999595511798919E-2</v>
      </c>
      <c r="L3240" s="49">
        <v>49445</v>
      </c>
      <c r="M3240" s="49">
        <v>543897</v>
      </c>
      <c r="N3240">
        <f>+VLOOKUP(C3240,'Thanh toán '!M$1335:N$6972,2,0)</f>
        <v>543897</v>
      </c>
      <c r="O3240" s="61">
        <f t="shared" si="153"/>
        <v>0</v>
      </c>
    </row>
    <row r="3241" spans="1:15" hidden="1" x14ac:dyDescent="0.3">
      <c r="A3241" s="18">
        <v>2023</v>
      </c>
      <c r="B3241" s="19" t="s">
        <v>17143</v>
      </c>
      <c r="C3241" s="19">
        <f t="shared" si="151"/>
        <v>23782</v>
      </c>
      <c r="D3241" s="19" t="s">
        <v>13350</v>
      </c>
      <c r="E3241" s="24" t="s">
        <v>17141</v>
      </c>
      <c r="F3241" s="18">
        <f t="shared" si="152"/>
        <v>4</v>
      </c>
      <c r="G3241" s="23" t="s">
        <v>12462</v>
      </c>
      <c r="H3241" s="23" t="s">
        <v>13666</v>
      </c>
      <c r="I3241" s="19" t="s">
        <v>12463</v>
      </c>
      <c r="J3241" s="49">
        <v>734310</v>
      </c>
      <c r="K3241" s="42">
        <v>0.1</v>
      </c>
      <c r="L3241" s="49">
        <v>73431</v>
      </c>
      <c r="M3241" s="49">
        <v>807741</v>
      </c>
      <c r="N3241">
        <f>+VLOOKUP(C3241,'Thanh toán '!M$1335:N$6972,2,0)</f>
        <v>807741</v>
      </c>
      <c r="O3241" s="61">
        <f t="shared" si="153"/>
        <v>0</v>
      </c>
    </row>
    <row r="3242" spans="1:15" hidden="1" x14ac:dyDescent="0.3">
      <c r="A3242" s="18">
        <v>2023</v>
      </c>
      <c r="B3242" s="19" t="s">
        <v>17144</v>
      </c>
      <c r="C3242" s="19">
        <f t="shared" si="151"/>
        <v>23783</v>
      </c>
      <c r="D3242" s="19" t="s">
        <v>13350</v>
      </c>
      <c r="E3242" s="24" t="s">
        <v>17141</v>
      </c>
      <c r="F3242" s="18">
        <f t="shared" si="152"/>
        <v>4</v>
      </c>
      <c r="G3242" s="23" t="s">
        <v>11799</v>
      </c>
      <c r="H3242" s="23" t="s">
        <v>13597</v>
      </c>
      <c r="I3242" s="19" t="s">
        <v>11725</v>
      </c>
      <c r="J3242" s="49">
        <v>1583773</v>
      </c>
      <c r="K3242" s="42">
        <v>9.9999810578915035E-2</v>
      </c>
      <c r="L3242" s="49">
        <v>158377</v>
      </c>
      <c r="M3242" s="49">
        <v>1742150</v>
      </c>
      <c r="N3242">
        <f>+VLOOKUP(C3242,'Thanh toán '!M$1335:N$6972,2,0)</f>
        <v>1742150</v>
      </c>
      <c r="O3242" s="61">
        <f t="shared" si="153"/>
        <v>0</v>
      </c>
    </row>
    <row r="3243" spans="1:15" hidden="1" x14ac:dyDescent="0.3">
      <c r="A3243" s="18">
        <v>2023</v>
      </c>
      <c r="B3243" s="19" t="s">
        <v>17145</v>
      </c>
      <c r="C3243" s="19">
        <f t="shared" si="151"/>
        <v>23784</v>
      </c>
      <c r="D3243" s="19" t="s">
        <v>13350</v>
      </c>
      <c r="E3243" s="24" t="s">
        <v>17141</v>
      </c>
      <c r="F3243" s="18">
        <f t="shared" si="152"/>
        <v>4</v>
      </c>
      <c r="G3243" s="23" t="s">
        <v>11799</v>
      </c>
      <c r="H3243" s="23" t="s">
        <v>15363</v>
      </c>
      <c r="I3243" s="19" t="s">
        <v>11725</v>
      </c>
      <c r="J3243" s="49">
        <v>963128</v>
      </c>
      <c r="K3243" s="42">
        <v>0.10000020765671852</v>
      </c>
      <c r="L3243" s="49">
        <v>96313</v>
      </c>
      <c r="M3243" s="49">
        <v>1059441</v>
      </c>
      <c r="N3243">
        <f>+VLOOKUP(C3243,'Thanh toán '!M$1335:N$6972,2,0)</f>
        <v>1059441</v>
      </c>
      <c r="O3243" s="61">
        <f t="shared" si="153"/>
        <v>0</v>
      </c>
    </row>
    <row r="3244" spans="1:15" hidden="1" x14ac:dyDescent="0.3">
      <c r="A3244" s="18">
        <v>2023</v>
      </c>
      <c r="B3244" s="19" t="s">
        <v>17146</v>
      </c>
      <c r="C3244" s="19">
        <f t="shared" si="151"/>
        <v>23785</v>
      </c>
      <c r="D3244" s="19" t="s">
        <v>13350</v>
      </c>
      <c r="E3244" s="24" t="s">
        <v>17141</v>
      </c>
      <c r="F3244" s="18">
        <f t="shared" si="152"/>
        <v>4</v>
      </c>
      <c r="G3244" s="23" t="s">
        <v>11799</v>
      </c>
      <c r="H3244" s="23" t="s">
        <v>13869</v>
      </c>
      <c r="I3244" s="19" t="s">
        <v>11725</v>
      </c>
      <c r="J3244" s="49">
        <v>1017689</v>
      </c>
      <c r="K3244" s="42">
        <v>0.10000009826184621</v>
      </c>
      <c r="L3244" s="49">
        <v>101769</v>
      </c>
      <c r="M3244" s="49">
        <v>1119458</v>
      </c>
      <c r="N3244">
        <f>+VLOOKUP(C3244,'Thanh toán '!M$1335:N$6972,2,0)</f>
        <v>1119458</v>
      </c>
      <c r="O3244" s="61">
        <f t="shared" si="153"/>
        <v>0</v>
      </c>
    </row>
    <row r="3245" spans="1:15" hidden="1" x14ac:dyDescent="0.3">
      <c r="A3245" s="18">
        <v>2023</v>
      </c>
      <c r="B3245" s="19" t="s">
        <v>17147</v>
      </c>
      <c r="C3245" s="19">
        <f t="shared" si="151"/>
        <v>23786</v>
      </c>
      <c r="D3245" s="19" t="s">
        <v>13350</v>
      </c>
      <c r="E3245" s="24" t="s">
        <v>17141</v>
      </c>
      <c r="F3245" s="18">
        <f t="shared" si="152"/>
        <v>4</v>
      </c>
      <c r="G3245" s="23" t="s">
        <v>12360</v>
      </c>
      <c r="H3245" s="23" t="s">
        <v>12360</v>
      </c>
      <c r="I3245" s="19" t="s">
        <v>12361</v>
      </c>
      <c r="J3245" s="49">
        <v>1060500</v>
      </c>
      <c r="K3245" s="42">
        <v>0.1</v>
      </c>
      <c r="L3245" s="49">
        <v>106050</v>
      </c>
      <c r="M3245" s="49">
        <v>1166550</v>
      </c>
      <c r="N3245">
        <f>+VLOOKUP(C3245,'Thanh toán '!M$1335:N$6972,2,0)</f>
        <v>1166550</v>
      </c>
      <c r="O3245" s="61">
        <f t="shared" si="153"/>
        <v>0</v>
      </c>
    </row>
    <row r="3246" spans="1:15" hidden="1" x14ac:dyDescent="0.3">
      <c r="A3246" s="18">
        <v>2023</v>
      </c>
      <c r="B3246" s="19" t="s">
        <v>17148</v>
      </c>
      <c r="C3246" s="19">
        <f t="shared" si="151"/>
        <v>23787</v>
      </c>
      <c r="D3246" s="19" t="s">
        <v>13350</v>
      </c>
      <c r="E3246" s="24" t="s">
        <v>17141</v>
      </c>
      <c r="F3246" s="18">
        <f t="shared" si="152"/>
        <v>4</v>
      </c>
      <c r="G3246" s="23" t="s">
        <v>12360</v>
      </c>
      <c r="H3246" s="23" t="s">
        <v>12360</v>
      </c>
      <c r="I3246" s="19" t="s">
        <v>12361</v>
      </c>
      <c r="J3246" s="49">
        <v>2002210</v>
      </c>
      <c r="K3246" s="42">
        <v>0.1</v>
      </c>
      <c r="L3246" s="49">
        <v>200221</v>
      </c>
      <c r="M3246" s="49">
        <v>2202431</v>
      </c>
      <c r="N3246">
        <f>+VLOOKUP(C3246,'Thanh toán '!M$1335:N$6972,2,0)</f>
        <v>2202431</v>
      </c>
      <c r="O3246" s="61">
        <f t="shared" si="153"/>
        <v>0</v>
      </c>
    </row>
    <row r="3247" spans="1:15" hidden="1" x14ac:dyDescent="0.3">
      <c r="A3247" s="18">
        <v>2023</v>
      </c>
      <c r="B3247" s="19" t="s">
        <v>17149</v>
      </c>
      <c r="C3247" s="19">
        <f t="shared" si="151"/>
        <v>23924</v>
      </c>
      <c r="D3247" s="19" t="s">
        <v>13350</v>
      </c>
      <c r="E3247" s="24" t="s">
        <v>17141</v>
      </c>
      <c r="F3247" s="18">
        <f t="shared" si="152"/>
        <v>4</v>
      </c>
      <c r="G3247" s="23" t="s">
        <v>12231</v>
      </c>
      <c r="H3247" s="23" t="s">
        <v>17150</v>
      </c>
      <c r="I3247" s="19" t="s">
        <v>12232</v>
      </c>
      <c r="J3247" s="49">
        <v>1496844</v>
      </c>
      <c r="K3247" s="42">
        <v>9.9999732771083691E-2</v>
      </c>
      <c r="L3247" s="49">
        <v>149684</v>
      </c>
      <c r="M3247" s="49">
        <v>1646528</v>
      </c>
      <c r="N3247">
        <f>+VLOOKUP(C3247,'Thanh toán '!M$1335:N$6972,2,0)</f>
        <v>1646528</v>
      </c>
      <c r="O3247" s="61">
        <f t="shared" si="153"/>
        <v>0</v>
      </c>
    </row>
    <row r="3248" spans="1:15" hidden="1" x14ac:dyDescent="0.3">
      <c r="A3248" s="18">
        <v>2023</v>
      </c>
      <c r="B3248" s="19" t="s">
        <v>17151</v>
      </c>
      <c r="C3248" s="19">
        <f t="shared" si="151"/>
        <v>23925</v>
      </c>
      <c r="D3248" s="19" t="s">
        <v>13350</v>
      </c>
      <c r="E3248" s="24" t="s">
        <v>17141</v>
      </c>
      <c r="F3248" s="18">
        <f t="shared" si="152"/>
        <v>4</v>
      </c>
      <c r="G3248" s="23" t="s">
        <v>11799</v>
      </c>
      <c r="H3248" s="23" t="s">
        <v>15006</v>
      </c>
      <c r="I3248" s="19" t="s">
        <v>11725</v>
      </c>
      <c r="J3248" s="49">
        <v>1657625</v>
      </c>
      <c r="K3248" s="42">
        <v>0.10000030163637735</v>
      </c>
      <c r="L3248" s="49">
        <v>165763</v>
      </c>
      <c r="M3248" s="49">
        <v>1823388</v>
      </c>
      <c r="N3248">
        <f>+VLOOKUP(C3248,'Thanh toán '!M$1335:N$6972,2,0)</f>
        <v>1823388</v>
      </c>
      <c r="O3248" s="61">
        <f t="shared" si="153"/>
        <v>0</v>
      </c>
    </row>
    <row r="3249" spans="1:15" hidden="1" x14ac:dyDescent="0.3">
      <c r="A3249" s="18">
        <v>2023</v>
      </c>
      <c r="B3249" s="19" t="s">
        <v>17152</v>
      </c>
      <c r="C3249" s="19">
        <f t="shared" si="151"/>
        <v>23926</v>
      </c>
      <c r="D3249" s="19" t="s">
        <v>13350</v>
      </c>
      <c r="E3249" s="24" t="s">
        <v>17141</v>
      </c>
      <c r="F3249" s="18">
        <f t="shared" si="152"/>
        <v>4</v>
      </c>
      <c r="G3249" s="23" t="s">
        <v>11799</v>
      </c>
      <c r="H3249" s="23" t="s">
        <v>15006</v>
      </c>
      <c r="I3249" s="19" t="s">
        <v>11725</v>
      </c>
      <c r="J3249" s="49">
        <v>648900</v>
      </c>
      <c r="K3249" s="42">
        <v>0.1</v>
      </c>
      <c r="L3249" s="49">
        <v>64890</v>
      </c>
      <c r="M3249" s="49">
        <v>713790</v>
      </c>
      <c r="N3249">
        <f>+VLOOKUP(C3249,'Thanh toán '!M$1335:N$6972,2,0)</f>
        <v>713790</v>
      </c>
      <c r="O3249" s="61">
        <f t="shared" si="153"/>
        <v>0</v>
      </c>
    </row>
    <row r="3250" spans="1:15" hidden="1" x14ac:dyDescent="0.3">
      <c r="A3250" s="18">
        <v>2023</v>
      </c>
      <c r="B3250" s="19" t="s">
        <v>17153</v>
      </c>
      <c r="C3250" s="19">
        <f t="shared" si="151"/>
        <v>23927</v>
      </c>
      <c r="D3250" s="19" t="s">
        <v>13350</v>
      </c>
      <c r="E3250" s="24" t="s">
        <v>17141</v>
      </c>
      <c r="F3250" s="18">
        <f t="shared" si="152"/>
        <v>4</v>
      </c>
      <c r="G3250" s="23" t="s">
        <v>12513</v>
      </c>
      <c r="H3250" s="23" t="s">
        <v>12513</v>
      </c>
      <c r="I3250" s="19" t="s">
        <v>12514</v>
      </c>
      <c r="J3250" s="49">
        <v>2365270</v>
      </c>
      <c r="K3250" s="42">
        <v>0.1</v>
      </c>
      <c r="L3250" s="49">
        <v>236527</v>
      </c>
      <c r="M3250" s="49">
        <v>2601797</v>
      </c>
      <c r="N3250">
        <f>+VLOOKUP(C3250,'Thanh toán '!M$1335:N$6972,2,0)</f>
        <v>2601797</v>
      </c>
      <c r="O3250" s="61">
        <f t="shared" si="153"/>
        <v>0</v>
      </c>
    </row>
    <row r="3251" spans="1:15" hidden="1" x14ac:dyDescent="0.3">
      <c r="A3251" s="43">
        <v>2023</v>
      </c>
      <c r="B3251" s="44" t="s">
        <v>17154</v>
      </c>
      <c r="C3251" s="19">
        <f t="shared" si="151"/>
        <v>23949</v>
      </c>
      <c r="D3251" s="44" t="s">
        <v>13350</v>
      </c>
      <c r="E3251" s="45" t="s">
        <v>17141</v>
      </c>
      <c r="F3251" s="18">
        <f t="shared" si="152"/>
        <v>4</v>
      </c>
      <c r="G3251" s="46" t="s">
        <v>11799</v>
      </c>
      <c r="H3251" s="46" t="s">
        <v>13988</v>
      </c>
      <c r="I3251" s="44" t="s">
        <v>11725</v>
      </c>
      <c r="J3251" s="50">
        <v>658984</v>
      </c>
      <c r="K3251" s="48">
        <v>9.9999393004989501E-2</v>
      </c>
      <c r="L3251" s="50">
        <v>65898</v>
      </c>
      <c r="M3251" s="50">
        <v>724882</v>
      </c>
      <c r="N3251">
        <f>+VLOOKUP(C3251,'Thanh toán '!M$1335:N$6972,2,0)</f>
        <v>724882</v>
      </c>
      <c r="O3251" s="61">
        <f t="shared" si="153"/>
        <v>0</v>
      </c>
    </row>
    <row r="3252" spans="1:15" hidden="1" x14ac:dyDescent="0.3">
      <c r="A3252" s="43">
        <v>2023</v>
      </c>
      <c r="B3252" s="44" t="s">
        <v>17155</v>
      </c>
      <c r="C3252" s="19">
        <f t="shared" si="151"/>
        <v>23950</v>
      </c>
      <c r="D3252" s="44" t="s">
        <v>13350</v>
      </c>
      <c r="E3252" s="45" t="s">
        <v>17141</v>
      </c>
      <c r="F3252" s="18">
        <f t="shared" si="152"/>
        <v>4</v>
      </c>
      <c r="G3252" s="46" t="s">
        <v>11799</v>
      </c>
      <c r="H3252" s="46" t="s">
        <v>13988</v>
      </c>
      <c r="I3252" s="44" t="s">
        <v>11725</v>
      </c>
      <c r="J3252" s="50">
        <v>1291333</v>
      </c>
      <c r="K3252" s="48">
        <v>9.999976768192248E-2</v>
      </c>
      <c r="L3252" s="50">
        <v>129133</v>
      </c>
      <c r="M3252" s="50">
        <v>1420466</v>
      </c>
      <c r="N3252">
        <f>+VLOOKUP(C3252,'Thanh toán '!M$1335:N$6972,2,0)</f>
        <v>1420466</v>
      </c>
      <c r="O3252" s="61">
        <f t="shared" si="153"/>
        <v>0</v>
      </c>
    </row>
    <row r="3253" spans="1:15" hidden="1" x14ac:dyDescent="0.3">
      <c r="A3253" s="43">
        <v>2023</v>
      </c>
      <c r="B3253" s="44" t="s">
        <v>17156</v>
      </c>
      <c r="C3253" s="19">
        <f t="shared" si="151"/>
        <v>23951</v>
      </c>
      <c r="D3253" s="44" t="s">
        <v>13350</v>
      </c>
      <c r="E3253" s="45" t="s">
        <v>17141</v>
      </c>
      <c r="F3253" s="18">
        <f t="shared" si="152"/>
        <v>4</v>
      </c>
      <c r="G3253" s="46" t="s">
        <v>11799</v>
      </c>
      <c r="H3253" s="46" t="s">
        <v>13988</v>
      </c>
      <c r="I3253" s="44" t="s">
        <v>11725</v>
      </c>
      <c r="J3253" s="50">
        <v>648900</v>
      </c>
      <c r="K3253" s="48">
        <v>0.1</v>
      </c>
      <c r="L3253" s="50">
        <v>64890</v>
      </c>
      <c r="M3253" s="50">
        <v>713790</v>
      </c>
      <c r="N3253">
        <f>+VLOOKUP(C3253,'Thanh toán '!M$1335:N$6972,2,0)</f>
        <v>713790</v>
      </c>
      <c r="O3253" s="61">
        <f t="shared" si="153"/>
        <v>0</v>
      </c>
    </row>
    <row r="3254" spans="1:15" hidden="1" x14ac:dyDescent="0.3">
      <c r="A3254" s="18">
        <v>2023</v>
      </c>
      <c r="B3254" s="19" t="s">
        <v>17157</v>
      </c>
      <c r="C3254" s="19">
        <f t="shared" si="151"/>
        <v>24068</v>
      </c>
      <c r="D3254" s="19" t="s">
        <v>13350</v>
      </c>
      <c r="E3254" s="24" t="s">
        <v>17141</v>
      </c>
      <c r="F3254" s="18">
        <f t="shared" si="152"/>
        <v>4</v>
      </c>
      <c r="G3254" s="23" t="s">
        <v>12589</v>
      </c>
      <c r="H3254" s="23" t="s">
        <v>12589</v>
      </c>
      <c r="I3254" s="19" t="s">
        <v>12590</v>
      </c>
      <c r="J3254" s="49">
        <v>3817070</v>
      </c>
      <c r="K3254" s="42">
        <v>0.1</v>
      </c>
      <c r="L3254" s="49">
        <v>381707</v>
      </c>
      <c r="M3254" s="49">
        <v>4198777</v>
      </c>
      <c r="N3254">
        <f>+VLOOKUP(C3254,'Thanh toán '!M$1335:N$6972,2,0)</f>
        <v>4198777</v>
      </c>
      <c r="O3254" s="61">
        <f t="shared" si="153"/>
        <v>0</v>
      </c>
    </row>
    <row r="3255" spans="1:15" hidden="1" x14ac:dyDescent="0.3">
      <c r="A3255" s="18">
        <v>2023</v>
      </c>
      <c r="B3255" s="19" t="s">
        <v>17158</v>
      </c>
      <c r="C3255" s="19">
        <f t="shared" si="151"/>
        <v>24069</v>
      </c>
      <c r="D3255" s="19" t="s">
        <v>13350</v>
      </c>
      <c r="E3255" s="24" t="s">
        <v>17141</v>
      </c>
      <c r="F3255" s="18">
        <f t="shared" si="152"/>
        <v>4</v>
      </c>
      <c r="G3255" s="23" t="s">
        <v>12287</v>
      </c>
      <c r="H3255" s="23" t="s">
        <v>12287</v>
      </c>
      <c r="I3255" s="19" t="s">
        <v>12288</v>
      </c>
      <c r="J3255" s="49">
        <v>3315250</v>
      </c>
      <c r="K3255" s="42">
        <v>0.1</v>
      </c>
      <c r="L3255" s="49">
        <v>331525</v>
      </c>
      <c r="M3255" s="49">
        <v>3646775</v>
      </c>
      <c r="N3255">
        <f>+VLOOKUP(C3255,'Thanh toán '!M$1335:N$6972,2,0)</f>
        <v>3646775</v>
      </c>
      <c r="O3255" s="61">
        <f t="shared" si="153"/>
        <v>0</v>
      </c>
    </row>
    <row r="3256" spans="1:15" hidden="1" x14ac:dyDescent="0.3">
      <c r="A3256" s="18">
        <v>2023</v>
      </c>
      <c r="B3256" s="19" t="s">
        <v>17159</v>
      </c>
      <c r="C3256" s="19">
        <f t="shared" si="151"/>
        <v>24090</v>
      </c>
      <c r="D3256" s="19" t="s">
        <v>13350</v>
      </c>
      <c r="E3256" s="24" t="s">
        <v>17141</v>
      </c>
      <c r="F3256" s="18">
        <f t="shared" si="152"/>
        <v>4</v>
      </c>
      <c r="G3256" s="23" t="s">
        <v>11799</v>
      </c>
      <c r="H3256" s="23" t="s">
        <v>13850</v>
      </c>
      <c r="I3256" s="19" t="s">
        <v>11725</v>
      </c>
      <c r="J3256" s="49">
        <v>992672</v>
      </c>
      <c r="K3256" s="42">
        <v>9.9999798523580805E-2</v>
      </c>
      <c r="L3256" s="49">
        <v>99267</v>
      </c>
      <c r="M3256" s="49">
        <v>1091939</v>
      </c>
      <c r="N3256">
        <f>+VLOOKUP(C3256,'Thanh toán '!M$1335:N$6972,2,0)</f>
        <v>1091939</v>
      </c>
      <c r="O3256" s="61">
        <f t="shared" si="153"/>
        <v>0</v>
      </c>
    </row>
    <row r="3257" spans="1:15" hidden="1" x14ac:dyDescent="0.3">
      <c r="A3257" s="18">
        <v>2023</v>
      </c>
      <c r="B3257" s="19" t="s">
        <v>17160</v>
      </c>
      <c r="C3257" s="19">
        <f t="shared" si="151"/>
        <v>24091</v>
      </c>
      <c r="D3257" s="19" t="s">
        <v>13350</v>
      </c>
      <c r="E3257" s="24" t="s">
        <v>17141</v>
      </c>
      <c r="F3257" s="18">
        <f t="shared" si="152"/>
        <v>4</v>
      </c>
      <c r="G3257" s="23" t="s">
        <v>11799</v>
      </c>
      <c r="H3257" s="23" t="s">
        <v>17161</v>
      </c>
      <c r="I3257" s="19" t="s">
        <v>11725</v>
      </c>
      <c r="J3257" s="49">
        <v>401456</v>
      </c>
      <c r="K3257" s="42">
        <v>0.10000099637320155</v>
      </c>
      <c r="L3257" s="49">
        <v>40146</v>
      </c>
      <c r="M3257" s="49">
        <v>441602</v>
      </c>
      <c r="N3257">
        <f>+VLOOKUP(C3257,'Thanh toán '!M$1335:N$6972,2,0)</f>
        <v>441602</v>
      </c>
      <c r="O3257" s="61">
        <f t="shared" si="153"/>
        <v>0</v>
      </c>
    </row>
    <row r="3258" spans="1:15" hidden="1" x14ac:dyDescent="0.3">
      <c r="A3258" s="18">
        <v>2023</v>
      </c>
      <c r="B3258" s="19" t="s">
        <v>17162</v>
      </c>
      <c r="C3258" s="19">
        <f t="shared" si="151"/>
        <v>24092</v>
      </c>
      <c r="D3258" s="19" t="s">
        <v>13350</v>
      </c>
      <c r="E3258" s="24" t="s">
        <v>17141</v>
      </c>
      <c r="F3258" s="18">
        <f t="shared" si="152"/>
        <v>4</v>
      </c>
      <c r="G3258" s="23" t="s">
        <v>11799</v>
      </c>
      <c r="H3258" s="23" t="s">
        <v>13407</v>
      </c>
      <c r="I3258" s="19" t="s">
        <v>11725</v>
      </c>
      <c r="J3258" s="49">
        <v>710768</v>
      </c>
      <c r="K3258" s="42">
        <v>0.10000028138576864</v>
      </c>
      <c r="L3258" s="49">
        <v>71077</v>
      </c>
      <c r="M3258" s="49">
        <v>781845</v>
      </c>
      <c r="N3258">
        <f>+VLOOKUP(C3258,'Thanh toán '!M$1335:N$6972,2,0)</f>
        <v>781845</v>
      </c>
      <c r="O3258" s="61">
        <f t="shared" si="153"/>
        <v>0</v>
      </c>
    </row>
    <row r="3259" spans="1:15" hidden="1" x14ac:dyDescent="0.3">
      <c r="A3259" s="18">
        <v>2023</v>
      </c>
      <c r="B3259" s="19" t="s">
        <v>17163</v>
      </c>
      <c r="C3259" s="19">
        <f t="shared" si="151"/>
        <v>24153</v>
      </c>
      <c r="D3259" s="19" t="s">
        <v>13350</v>
      </c>
      <c r="E3259" s="24" t="s">
        <v>17141</v>
      </c>
      <c r="F3259" s="18">
        <f t="shared" si="152"/>
        <v>4</v>
      </c>
      <c r="G3259" s="23" t="s">
        <v>11799</v>
      </c>
      <c r="H3259" s="23" t="s">
        <v>13896</v>
      </c>
      <c r="I3259" s="19" t="s">
        <v>11725</v>
      </c>
      <c r="J3259" s="49">
        <v>1131789</v>
      </c>
      <c r="K3259" s="42">
        <v>0.10000008835569174</v>
      </c>
      <c r="L3259" s="49">
        <v>113179</v>
      </c>
      <c r="M3259" s="49">
        <v>1244968</v>
      </c>
      <c r="N3259">
        <f>+VLOOKUP(C3259,'Thanh toán '!M$1335:N$6972,2,0)</f>
        <v>1244968</v>
      </c>
      <c r="O3259" s="61">
        <f t="shared" si="153"/>
        <v>0</v>
      </c>
    </row>
    <row r="3260" spans="1:15" hidden="1" x14ac:dyDescent="0.3">
      <c r="A3260" s="18">
        <v>2023</v>
      </c>
      <c r="B3260" s="19" t="s">
        <v>17164</v>
      </c>
      <c r="C3260" s="19">
        <f t="shared" si="151"/>
        <v>24179</v>
      </c>
      <c r="D3260" s="19" t="s">
        <v>13350</v>
      </c>
      <c r="E3260" s="24" t="s">
        <v>17141</v>
      </c>
      <c r="F3260" s="18">
        <f t="shared" si="152"/>
        <v>4</v>
      </c>
      <c r="G3260" s="23" t="s">
        <v>11799</v>
      </c>
      <c r="H3260" s="23" t="s">
        <v>13430</v>
      </c>
      <c r="I3260" s="19" t="s">
        <v>11725</v>
      </c>
      <c r="J3260" s="49">
        <v>1965115</v>
      </c>
      <c r="K3260" s="42">
        <v>0.10000025443803544</v>
      </c>
      <c r="L3260" s="49">
        <v>196512</v>
      </c>
      <c r="M3260" s="49">
        <v>2161627</v>
      </c>
      <c r="N3260">
        <f>+VLOOKUP(C3260,'Thanh toán '!M$1335:N$6972,2,0)</f>
        <v>2161627</v>
      </c>
      <c r="O3260" s="61">
        <f t="shared" si="153"/>
        <v>0</v>
      </c>
    </row>
    <row r="3261" spans="1:15" hidden="1" x14ac:dyDescent="0.3">
      <c r="A3261" s="18">
        <v>2023</v>
      </c>
      <c r="B3261" s="19" t="s">
        <v>17165</v>
      </c>
      <c r="C3261" s="19">
        <f t="shared" si="151"/>
        <v>24180</v>
      </c>
      <c r="D3261" s="19" t="s">
        <v>13350</v>
      </c>
      <c r="E3261" s="24" t="s">
        <v>17141</v>
      </c>
      <c r="F3261" s="18">
        <f t="shared" si="152"/>
        <v>4</v>
      </c>
      <c r="G3261" s="23" t="s">
        <v>11799</v>
      </c>
      <c r="H3261" s="23" t="s">
        <v>13432</v>
      </c>
      <c r="I3261" s="19" t="s">
        <v>11725</v>
      </c>
      <c r="J3261" s="49">
        <v>486831</v>
      </c>
      <c r="K3261" s="42">
        <v>9.9999794589909027E-2</v>
      </c>
      <c r="L3261" s="49">
        <v>48683</v>
      </c>
      <c r="M3261" s="49">
        <v>535514</v>
      </c>
      <c r="N3261">
        <f>+VLOOKUP(C3261,'Thanh toán '!M$1335:N$6972,2,0)</f>
        <v>535514</v>
      </c>
      <c r="O3261" s="61">
        <f t="shared" si="153"/>
        <v>0</v>
      </c>
    </row>
    <row r="3262" spans="1:15" hidden="1" x14ac:dyDescent="0.3">
      <c r="A3262" s="18">
        <v>2023</v>
      </c>
      <c r="B3262" s="19" t="s">
        <v>17166</v>
      </c>
      <c r="C3262" s="19">
        <f t="shared" si="151"/>
        <v>24234</v>
      </c>
      <c r="D3262" s="19" t="s">
        <v>13350</v>
      </c>
      <c r="E3262" s="24" t="s">
        <v>17141</v>
      </c>
      <c r="F3262" s="18">
        <f t="shared" si="152"/>
        <v>4</v>
      </c>
      <c r="G3262" s="23" t="s">
        <v>11799</v>
      </c>
      <c r="H3262" s="23" t="s">
        <v>13526</v>
      </c>
      <c r="I3262" s="19" t="s">
        <v>11725</v>
      </c>
      <c r="J3262" s="49">
        <v>989315</v>
      </c>
      <c r="K3262" s="42">
        <v>0.10000050540020115</v>
      </c>
      <c r="L3262" s="49">
        <v>98932</v>
      </c>
      <c r="M3262" s="49">
        <v>1088247</v>
      </c>
      <c r="N3262">
        <f>+VLOOKUP(C3262,'Thanh toán '!M$1335:N$6972,2,0)</f>
        <v>1088247</v>
      </c>
      <c r="O3262" s="61">
        <f t="shared" si="153"/>
        <v>0</v>
      </c>
    </row>
    <row r="3263" spans="1:15" hidden="1" x14ac:dyDescent="0.3">
      <c r="A3263" s="18">
        <v>2023</v>
      </c>
      <c r="B3263" s="19" t="s">
        <v>17167</v>
      </c>
      <c r="C3263" s="19">
        <f t="shared" si="151"/>
        <v>24254</v>
      </c>
      <c r="D3263" s="19" t="s">
        <v>13350</v>
      </c>
      <c r="E3263" s="24" t="s">
        <v>17141</v>
      </c>
      <c r="F3263" s="18">
        <f t="shared" si="152"/>
        <v>4</v>
      </c>
      <c r="G3263" s="23" t="s">
        <v>11799</v>
      </c>
      <c r="H3263" s="23" t="s">
        <v>15041</v>
      </c>
      <c r="I3263" s="19" t="s">
        <v>11725</v>
      </c>
      <c r="J3263" s="49">
        <v>575677</v>
      </c>
      <c r="K3263" s="42">
        <v>0.10000052112556174</v>
      </c>
      <c r="L3263" s="49">
        <v>57568</v>
      </c>
      <c r="M3263" s="49">
        <v>633245</v>
      </c>
      <c r="N3263">
        <f>+VLOOKUP(C3263,'Thanh toán '!M$1335:N$6972,2,0)</f>
        <v>633245</v>
      </c>
      <c r="O3263" s="61">
        <f t="shared" si="153"/>
        <v>0</v>
      </c>
    </row>
    <row r="3264" spans="1:15" hidden="1" x14ac:dyDescent="0.3">
      <c r="A3264" s="18">
        <v>2023</v>
      </c>
      <c r="B3264" s="19" t="s">
        <v>17168</v>
      </c>
      <c r="C3264" s="19">
        <f t="shared" si="151"/>
        <v>24305</v>
      </c>
      <c r="D3264" s="19" t="s">
        <v>13350</v>
      </c>
      <c r="E3264" s="24" t="s">
        <v>17141</v>
      </c>
      <c r="F3264" s="18">
        <f t="shared" si="152"/>
        <v>4</v>
      </c>
      <c r="G3264" s="23" t="s">
        <v>12282</v>
      </c>
      <c r="H3264" s="23" t="s">
        <v>12282</v>
      </c>
      <c r="I3264" s="19" t="s">
        <v>12283</v>
      </c>
      <c r="J3264" s="49">
        <v>7257820</v>
      </c>
      <c r="K3264" s="42">
        <v>0.1</v>
      </c>
      <c r="L3264" s="49">
        <v>725782</v>
      </c>
      <c r="M3264" s="49">
        <v>7983602</v>
      </c>
      <c r="N3264">
        <f>+VLOOKUP(C3264,'Thanh toán '!M$1335:N$6972,2,0)</f>
        <v>7983602</v>
      </c>
      <c r="O3264" s="61">
        <f t="shared" si="153"/>
        <v>0</v>
      </c>
    </row>
    <row r="3265" spans="1:15" hidden="1" x14ac:dyDescent="0.3">
      <c r="A3265" s="18">
        <v>2023</v>
      </c>
      <c r="B3265" s="19" t="s">
        <v>17169</v>
      </c>
      <c r="C3265" s="19">
        <f t="shared" si="151"/>
        <v>24349</v>
      </c>
      <c r="D3265" s="19" t="s">
        <v>13350</v>
      </c>
      <c r="E3265" s="24" t="s">
        <v>17141</v>
      </c>
      <c r="F3265" s="18">
        <f t="shared" si="152"/>
        <v>4</v>
      </c>
      <c r="G3265" s="23" t="s">
        <v>11799</v>
      </c>
      <c r="H3265" s="23" t="s">
        <v>13625</v>
      </c>
      <c r="I3265" s="19" t="s">
        <v>11725</v>
      </c>
      <c r="J3265" s="49">
        <v>1186319</v>
      </c>
      <c r="K3265" s="42">
        <v>0.10000008429435928</v>
      </c>
      <c r="L3265" s="49">
        <v>118632</v>
      </c>
      <c r="M3265" s="49">
        <v>1304951</v>
      </c>
      <c r="N3265">
        <f>+VLOOKUP(C3265,'Thanh toán '!M$1335:N$6972,2,0)</f>
        <v>1304951</v>
      </c>
      <c r="O3265" s="61">
        <f t="shared" si="153"/>
        <v>0</v>
      </c>
    </row>
    <row r="3266" spans="1:15" hidden="1" x14ac:dyDescent="0.3">
      <c r="A3266" s="18">
        <v>2023</v>
      </c>
      <c r="B3266" s="19" t="s">
        <v>17170</v>
      </c>
      <c r="C3266" s="19">
        <f t="shared" si="151"/>
        <v>24350</v>
      </c>
      <c r="D3266" s="19" t="s">
        <v>13350</v>
      </c>
      <c r="E3266" s="24" t="s">
        <v>17141</v>
      </c>
      <c r="F3266" s="18">
        <f t="shared" si="152"/>
        <v>4</v>
      </c>
      <c r="G3266" s="23" t="s">
        <v>11799</v>
      </c>
      <c r="H3266" s="23" t="s">
        <v>14708</v>
      </c>
      <c r="I3266" s="19" t="s">
        <v>11725</v>
      </c>
      <c r="J3266" s="49">
        <v>868975</v>
      </c>
      <c r="K3266" s="42">
        <v>0.10000057539054634</v>
      </c>
      <c r="L3266" s="49">
        <v>86898</v>
      </c>
      <c r="M3266" s="49">
        <v>955873</v>
      </c>
      <c r="N3266">
        <f>+VLOOKUP(C3266,'Thanh toán '!M$1335:N$6972,2,0)</f>
        <v>955873</v>
      </c>
      <c r="O3266" s="61">
        <f t="shared" si="153"/>
        <v>0</v>
      </c>
    </row>
    <row r="3267" spans="1:15" hidden="1" x14ac:dyDescent="0.3">
      <c r="A3267" s="18">
        <v>2023</v>
      </c>
      <c r="B3267" s="19" t="s">
        <v>17171</v>
      </c>
      <c r="C3267" s="19">
        <f t="shared" si="151"/>
        <v>24351</v>
      </c>
      <c r="D3267" s="19" t="s">
        <v>13350</v>
      </c>
      <c r="E3267" s="24" t="s">
        <v>17141</v>
      </c>
      <c r="F3267" s="18">
        <f t="shared" si="152"/>
        <v>4</v>
      </c>
      <c r="G3267" s="23" t="s">
        <v>11799</v>
      </c>
      <c r="H3267" s="23" t="s">
        <v>14213</v>
      </c>
      <c r="I3267" s="19" t="s">
        <v>11725</v>
      </c>
      <c r="J3267" s="49">
        <v>498349</v>
      </c>
      <c r="K3267" s="42">
        <v>0.10000020066258787</v>
      </c>
      <c r="L3267" s="49">
        <v>49835</v>
      </c>
      <c r="M3267" s="49">
        <v>548184</v>
      </c>
      <c r="N3267">
        <f>+VLOOKUP(C3267,'Thanh toán '!M$1335:N$6972,2,0)</f>
        <v>548184</v>
      </c>
      <c r="O3267" s="61">
        <f t="shared" si="153"/>
        <v>0</v>
      </c>
    </row>
    <row r="3268" spans="1:15" hidden="1" x14ac:dyDescent="0.3">
      <c r="A3268" s="18">
        <v>2023</v>
      </c>
      <c r="B3268" s="19" t="s">
        <v>17172</v>
      </c>
      <c r="C3268" s="19">
        <f t="shared" si="151"/>
        <v>24352</v>
      </c>
      <c r="D3268" s="19" t="s">
        <v>13350</v>
      </c>
      <c r="E3268" s="24" t="s">
        <v>17141</v>
      </c>
      <c r="F3268" s="18">
        <f t="shared" si="152"/>
        <v>4</v>
      </c>
      <c r="G3268" s="23" t="s">
        <v>11799</v>
      </c>
      <c r="H3268" s="23" t="s">
        <v>13619</v>
      </c>
      <c r="I3268" s="19" t="s">
        <v>11725</v>
      </c>
      <c r="J3268" s="49">
        <v>486831</v>
      </c>
      <c r="K3268" s="42">
        <v>9.9999794589909027E-2</v>
      </c>
      <c r="L3268" s="49">
        <v>48683</v>
      </c>
      <c r="M3268" s="49">
        <v>535514</v>
      </c>
      <c r="N3268">
        <f>+VLOOKUP(C3268,'Thanh toán '!M$1335:N$6972,2,0)</f>
        <v>535514</v>
      </c>
      <c r="O3268" s="61">
        <f t="shared" si="153"/>
        <v>0</v>
      </c>
    </row>
    <row r="3269" spans="1:15" hidden="1" x14ac:dyDescent="0.3">
      <c r="A3269" s="18">
        <v>2023</v>
      </c>
      <c r="B3269" s="19" t="s">
        <v>17173</v>
      </c>
      <c r="C3269" s="19">
        <f t="shared" si="151"/>
        <v>24353</v>
      </c>
      <c r="D3269" s="19" t="s">
        <v>13350</v>
      </c>
      <c r="E3269" s="24" t="s">
        <v>17141</v>
      </c>
      <c r="F3269" s="18">
        <f t="shared" si="152"/>
        <v>4</v>
      </c>
      <c r="G3269" s="23" t="s">
        <v>11799</v>
      </c>
      <c r="H3269" s="23" t="s">
        <v>13629</v>
      </c>
      <c r="I3269" s="19" t="s">
        <v>11725</v>
      </c>
      <c r="J3269" s="49">
        <v>664523</v>
      </c>
      <c r="K3269" s="42">
        <v>9.9999548548357242E-2</v>
      </c>
      <c r="L3269" s="49">
        <v>66452</v>
      </c>
      <c r="M3269" s="49">
        <v>730975</v>
      </c>
      <c r="N3269">
        <f>+VLOOKUP(C3269,'Thanh toán '!M$1335:N$6972,2,0)</f>
        <v>730975</v>
      </c>
      <c r="O3269" s="61">
        <f t="shared" si="153"/>
        <v>0</v>
      </c>
    </row>
    <row r="3270" spans="1:15" hidden="1" x14ac:dyDescent="0.3">
      <c r="A3270" s="18">
        <v>2023</v>
      </c>
      <c r="B3270" s="19" t="s">
        <v>17174</v>
      </c>
      <c r="C3270" s="19">
        <f t="shared" ref="C3270:C3333" si="154">+B3270*1</f>
        <v>24371</v>
      </c>
      <c r="D3270" s="19" t="s">
        <v>13350</v>
      </c>
      <c r="E3270" s="24" t="s">
        <v>17141</v>
      </c>
      <c r="F3270" s="18">
        <f t="shared" ref="F3270:F3333" si="155">+MONTH(E3270)</f>
        <v>4</v>
      </c>
      <c r="G3270" s="23" t="s">
        <v>11799</v>
      </c>
      <c r="H3270" s="23" t="s">
        <v>13356</v>
      </c>
      <c r="I3270" s="19" t="s">
        <v>11725</v>
      </c>
      <c r="J3270" s="49">
        <v>1851183</v>
      </c>
      <c r="K3270" s="42">
        <v>9.9999837941467704E-2</v>
      </c>
      <c r="L3270" s="49">
        <v>185118</v>
      </c>
      <c r="M3270" s="49">
        <v>2036301</v>
      </c>
      <c r="N3270">
        <f>+VLOOKUP(C3270,'Thanh toán '!M$1335:N$6972,2,0)</f>
        <v>2036301</v>
      </c>
      <c r="O3270" s="61">
        <f t="shared" ref="O3270:O3333" si="156">+N3270-M3270</f>
        <v>0</v>
      </c>
    </row>
    <row r="3271" spans="1:15" hidden="1" x14ac:dyDescent="0.3">
      <c r="A3271" s="18">
        <v>2023</v>
      </c>
      <c r="B3271" s="19" t="s">
        <v>17175</v>
      </c>
      <c r="C3271" s="19">
        <f t="shared" si="154"/>
        <v>24372</v>
      </c>
      <c r="D3271" s="19" t="s">
        <v>13350</v>
      </c>
      <c r="E3271" s="24" t="s">
        <v>17141</v>
      </c>
      <c r="F3271" s="18">
        <f t="shared" si="155"/>
        <v>4</v>
      </c>
      <c r="G3271" s="23" t="s">
        <v>11799</v>
      </c>
      <c r="H3271" s="23" t="s">
        <v>13613</v>
      </c>
      <c r="I3271" s="19" t="s">
        <v>11725</v>
      </c>
      <c r="J3271" s="49">
        <v>486831</v>
      </c>
      <c r="K3271" s="42">
        <v>9.9999794589909027E-2</v>
      </c>
      <c r="L3271" s="49">
        <v>48683</v>
      </c>
      <c r="M3271" s="49">
        <v>535514</v>
      </c>
      <c r="N3271">
        <f>+VLOOKUP(C3271,'Thanh toán '!M$1335:N$6972,2,0)</f>
        <v>535514</v>
      </c>
      <c r="O3271" s="61">
        <f t="shared" si="156"/>
        <v>0</v>
      </c>
    </row>
    <row r="3272" spans="1:15" hidden="1" x14ac:dyDescent="0.3">
      <c r="A3272" s="18">
        <v>2023</v>
      </c>
      <c r="B3272" s="19" t="s">
        <v>17176</v>
      </c>
      <c r="C3272" s="19">
        <f t="shared" si="154"/>
        <v>24393</v>
      </c>
      <c r="D3272" s="19" t="s">
        <v>13350</v>
      </c>
      <c r="E3272" s="24" t="s">
        <v>17141</v>
      </c>
      <c r="F3272" s="18">
        <f t="shared" si="155"/>
        <v>4</v>
      </c>
      <c r="G3272" s="23" t="s">
        <v>12239</v>
      </c>
      <c r="H3272" s="23" t="s">
        <v>14173</v>
      </c>
      <c r="I3272" s="19" t="s">
        <v>12240</v>
      </c>
      <c r="J3272" s="49">
        <v>2121000</v>
      </c>
      <c r="K3272" s="42">
        <v>0.1</v>
      </c>
      <c r="L3272" s="49">
        <v>212100</v>
      </c>
      <c r="M3272" s="49">
        <v>2333100</v>
      </c>
      <c r="N3272">
        <f>+VLOOKUP(C3272,'Thanh toán '!M$1335:N$6972,2,0)</f>
        <v>2333100</v>
      </c>
      <c r="O3272" s="61">
        <f t="shared" si="156"/>
        <v>0</v>
      </c>
    </row>
    <row r="3273" spans="1:15" hidden="1" x14ac:dyDescent="0.3">
      <c r="A3273" s="18">
        <v>2023</v>
      </c>
      <c r="B3273" s="19" t="s">
        <v>17177</v>
      </c>
      <c r="C3273" s="19">
        <f t="shared" si="154"/>
        <v>24485</v>
      </c>
      <c r="D3273" s="19" t="s">
        <v>13350</v>
      </c>
      <c r="E3273" s="24" t="s">
        <v>17141</v>
      </c>
      <c r="F3273" s="18">
        <f t="shared" si="155"/>
        <v>4</v>
      </c>
      <c r="G3273" s="23" t="s">
        <v>11799</v>
      </c>
      <c r="H3273" s="23" t="s">
        <v>13707</v>
      </c>
      <c r="I3273" s="19" t="s">
        <v>11725</v>
      </c>
      <c r="J3273" s="49">
        <v>594776</v>
      </c>
      <c r="K3273" s="42">
        <v>0.10000067252209235</v>
      </c>
      <c r="L3273" s="49">
        <v>59478</v>
      </c>
      <c r="M3273" s="49">
        <v>654254</v>
      </c>
      <c r="N3273">
        <f>+VLOOKUP(C3273,'Thanh toán '!M$1335:N$6972,2,0)</f>
        <v>654254</v>
      </c>
      <c r="O3273" s="61">
        <f t="shared" si="156"/>
        <v>0</v>
      </c>
    </row>
    <row r="3274" spans="1:15" hidden="1" x14ac:dyDescent="0.3">
      <c r="A3274" s="18">
        <v>2023</v>
      </c>
      <c r="B3274" s="19" t="s">
        <v>17178</v>
      </c>
      <c r="C3274" s="19">
        <f t="shared" si="154"/>
        <v>24529</v>
      </c>
      <c r="D3274" s="19" t="s">
        <v>13350</v>
      </c>
      <c r="E3274" s="24" t="s">
        <v>17141</v>
      </c>
      <c r="F3274" s="18">
        <f t="shared" si="155"/>
        <v>4</v>
      </c>
      <c r="G3274" s="23" t="s">
        <v>12400</v>
      </c>
      <c r="H3274" s="23" t="s">
        <v>12400</v>
      </c>
      <c r="I3274" s="19" t="s">
        <v>12401</v>
      </c>
      <c r="J3274" s="49">
        <v>5178700</v>
      </c>
      <c r="K3274" s="42">
        <v>0.1</v>
      </c>
      <c r="L3274" s="49">
        <v>517870</v>
      </c>
      <c r="M3274" s="49">
        <v>5696570</v>
      </c>
      <c r="N3274">
        <f>+VLOOKUP(C3274,'Thanh toán '!M$1335:N$6972,2,0)</f>
        <v>5696570</v>
      </c>
      <c r="O3274" s="61">
        <f t="shared" si="156"/>
        <v>0</v>
      </c>
    </row>
    <row r="3275" spans="1:15" hidden="1" x14ac:dyDescent="0.3">
      <c r="A3275" s="18">
        <v>2023</v>
      </c>
      <c r="B3275" s="19" t="s">
        <v>17179</v>
      </c>
      <c r="C3275" s="19">
        <f t="shared" si="154"/>
        <v>24530</v>
      </c>
      <c r="D3275" s="19" t="s">
        <v>13350</v>
      </c>
      <c r="E3275" s="24" t="s">
        <v>17141</v>
      </c>
      <c r="F3275" s="18">
        <f t="shared" si="155"/>
        <v>4</v>
      </c>
      <c r="G3275" s="23" t="s">
        <v>12403</v>
      </c>
      <c r="H3275" s="23" t="s">
        <v>12403</v>
      </c>
      <c r="I3275" s="19" t="s">
        <v>12404</v>
      </c>
      <c r="J3275" s="49">
        <v>1734700</v>
      </c>
      <c r="K3275" s="42">
        <v>0.1</v>
      </c>
      <c r="L3275" s="49">
        <v>173470</v>
      </c>
      <c r="M3275" s="49">
        <v>1908170</v>
      </c>
      <c r="N3275">
        <f>+VLOOKUP(C3275,'Thanh toán '!M$1335:N$6972,2,0)</f>
        <v>1908170</v>
      </c>
      <c r="O3275" s="61">
        <f t="shared" si="156"/>
        <v>0</v>
      </c>
    </row>
    <row r="3276" spans="1:15" hidden="1" x14ac:dyDescent="0.3">
      <c r="A3276" s="18">
        <v>2023</v>
      </c>
      <c r="B3276" s="19" t="s">
        <v>17180</v>
      </c>
      <c r="C3276" s="19">
        <f t="shared" si="154"/>
        <v>24644</v>
      </c>
      <c r="D3276" s="19" t="s">
        <v>13350</v>
      </c>
      <c r="E3276" s="24" t="s">
        <v>17141</v>
      </c>
      <c r="F3276" s="18">
        <f t="shared" si="155"/>
        <v>4</v>
      </c>
      <c r="G3276" s="23" t="s">
        <v>11860</v>
      </c>
      <c r="H3276" s="23" t="s">
        <v>13646</v>
      </c>
      <c r="I3276" s="19" t="s">
        <v>11719</v>
      </c>
      <c r="J3276" s="49">
        <v>734310</v>
      </c>
      <c r="K3276" s="42">
        <v>0.1</v>
      </c>
      <c r="L3276" s="49">
        <v>73431</v>
      </c>
      <c r="M3276" s="49">
        <v>807741</v>
      </c>
      <c r="N3276">
        <f>+VLOOKUP(C3276,'Thanh toán '!M$1335:N$6972,2,0)</f>
        <v>807741</v>
      </c>
      <c r="O3276" s="61">
        <f t="shared" si="156"/>
        <v>0</v>
      </c>
    </row>
    <row r="3277" spans="1:15" hidden="1" x14ac:dyDescent="0.3">
      <c r="A3277" s="18">
        <v>2023</v>
      </c>
      <c r="B3277" s="19" t="s">
        <v>17181</v>
      </c>
      <c r="C3277" s="19">
        <f t="shared" si="154"/>
        <v>24649</v>
      </c>
      <c r="D3277" s="19" t="s">
        <v>13350</v>
      </c>
      <c r="E3277" s="24" t="s">
        <v>17141</v>
      </c>
      <c r="F3277" s="18">
        <f t="shared" si="155"/>
        <v>4</v>
      </c>
      <c r="G3277" s="23" t="s">
        <v>11860</v>
      </c>
      <c r="H3277" s="23" t="s">
        <v>16276</v>
      </c>
      <c r="I3277" s="19" t="s">
        <v>11719</v>
      </c>
      <c r="J3277" s="49">
        <v>1278189</v>
      </c>
      <c r="K3277" s="42">
        <v>0.10000007823569128</v>
      </c>
      <c r="L3277" s="49">
        <v>127819</v>
      </c>
      <c r="M3277" s="49">
        <v>1406008</v>
      </c>
      <c r="N3277">
        <f>+VLOOKUP(C3277,'Thanh toán '!M$1335:N$6972,2,0)</f>
        <v>1406008</v>
      </c>
      <c r="O3277" s="61">
        <f t="shared" si="156"/>
        <v>0</v>
      </c>
    </row>
    <row r="3278" spans="1:15" hidden="1" x14ac:dyDescent="0.3">
      <c r="A3278" s="18">
        <v>2023</v>
      </c>
      <c r="B3278" s="19" t="s">
        <v>17182</v>
      </c>
      <c r="C3278" s="19">
        <f t="shared" si="154"/>
        <v>24725</v>
      </c>
      <c r="D3278" s="19" t="s">
        <v>13350</v>
      </c>
      <c r="E3278" s="24" t="s">
        <v>17141</v>
      </c>
      <c r="F3278" s="18">
        <f t="shared" si="155"/>
        <v>4</v>
      </c>
      <c r="G3278" s="23" t="s">
        <v>12221</v>
      </c>
      <c r="H3278" s="23" t="s">
        <v>12221</v>
      </c>
      <c r="I3278" s="19" t="s">
        <v>12222</v>
      </c>
      <c r="J3278" s="49">
        <v>4442300</v>
      </c>
      <c r="K3278" s="42">
        <v>0.1</v>
      </c>
      <c r="L3278" s="49">
        <v>444230</v>
      </c>
      <c r="M3278" s="49">
        <v>4886530</v>
      </c>
      <c r="N3278">
        <f>+VLOOKUP(C3278,'Thanh toán '!M$1335:N$6972,2,0)</f>
        <v>4886530</v>
      </c>
      <c r="O3278" s="61">
        <f t="shared" si="156"/>
        <v>0</v>
      </c>
    </row>
    <row r="3279" spans="1:15" hidden="1" x14ac:dyDescent="0.3">
      <c r="A3279" s="18">
        <v>2023</v>
      </c>
      <c r="B3279" s="19" t="s">
        <v>17183</v>
      </c>
      <c r="C3279" s="19">
        <f t="shared" si="154"/>
        <v>24726</v>
      </c>
      <c r="D3279" s="19" t="s">
        <v>13350</v>
      </c>
      <c r="E3279" s="24" t="s">
        <v>17141</v>
      </c>
      <c r="F3279" s="18">
        <f t="shared" si="155"/>
        <v>4</v>
      </c>
      <c r="G3279" s="23" t="s">
        <v>11860</v>
      </c>
      <c r="H3279" s="23" t="s">
        <v>13793</v>
      </c>
      <c r="I3279" s="19" t="s">
        <v>11719</v>
      </c>
      <c r="J3279" s="49">
        <v>2353069</v>
      </c>
      <c r="K3279" s="42">
        <v>0.10000004249769132</v>
      </c>
      <c r="L3279" s="49">
        <v>235307</v>
      </c>
      <c r="M3279" s="49">
        <v>2588376</v>
      </c>
      <c r="N3279">
        <f>+VLOOKUP(C3279,'Thanh toán '!M$1335:N$6972,2,0)</f>
        <v>2588376</v>
      </c>
      <c r="O3279" s="61">
        <f t="shared" si="156"/>
        <v>0</v>
      </c>
    </row>
    <row r="3280" spans="1:15" hidden="1" x14ac:dyDescent="0.3">
      <c r="A3280" s="18">
        <v>2023</v>
      </c>
      <c r="B3280" s="19" t="s">
        <v>17184</v>
      </c>
      <c r="C3280" s="19">
        <f t="shared" si="154"/>
        <v>24728</v>
      </c>
      <c r="D3280" s="19" t="s">
        <v>13350</v>
      </c>
      <c r="E3280" s="24" t="s">
        <v>17141</v>
      </c>
      <c r="F3280" s="18">
        <f t="shared" si="155"/>
        <v>4</v>
      </c>
      <c r="G3280" s="23" t="s">
        <v>12239</v>
      </c>
      <c r="H3280" s="23" t="s">
        <v>13476</v>
      </c>
      <c r="I3280" s="19" t="s">
        <v>12240</v>
      </c>
      <c r="J3280" s="49">
        <v>2956670</v>
      </c>
      <c r="K3280" s="42">
        <v>0.1</v>
      </c>
      <c r="L3280" s="49">
        <v>295667</v>
      </c>
      <c r="M3280" s="49">
        <v>3252337</v>
      </c>
      <c r="N3280">
        <f>+VLOOKUP(C3280,'Thanh toán '!M$1335:N$6972,2,0)</f>
        <v>3252337</v>
      </c>
      <c r="O3280" s="61">
        <f t="shared" si="156"/>
        <v>0</v>
      </c>
    </row>
    <row r="3281" spans="1:15" hidden="1" x14ac:dyDescent="0.3">
      <c r="A3281" s="18">
        <v>2023</v>
      </c>
      <c r="B3281" s="19" t="s">
        <v>17185</v>
      </c>
      <c r="C3281" s="19">
        <f t="shared" si="154"/>
        <v>24729</v>
      </c>
      <c r="D3281" s="19" t="s">
        <v>13350</v>
      </c>
      <c r="E3281" s="24" t="s">
        <v>17141</v>
      </c>
      <c r="F3281" s="18">
        <f t="shared" si="155"/>
        <v>4</v>
      </c>
      <c r="G3281" s="23" t="s">
        <v>11768</v>
      </c>
      <c r="H3281" s="23" t="s">
        <v>11768</v>
      </c>
      <c r="I3281" s="19" t="s">
        <v>11769</v>
      </c>
      <c r="J3281" s="49">
        <v>4268680</v>
      </c>
      <c r="K3281" s="42">
        <v>0.1</v>
      </c>
      <c r="L3281" s="49">
        <v>426868</v>
      </c>
      <c r="M3281" s="49">
        <v>4695548</v>
      </c>
      <c r="N3281">
        <f>+VLOOKUP(C3281,'Thanh toán '!M$1335:N$6972,2,0)</f>
        <v>4695548</v>
      </c>
      <c r="O3281" s="61">
        <f t="shared" si="156"/>
        <v>0</v>
      </c>
    </row>
    <row r="3282" spans="1:15" hidden="1" x14ac:dyDescent="0.3">
      <c r="A3282" s="18">
        <v>2023</v>
      </c>
      <c r="B3282" s="19" t="s">
        <v>17186</v>
      </c>
      <c r="C3282" s="19">
        <f t="shared" si="154"/>
        <v>24730</v>
      </c>
      <c r="D3282" s="19" t="s">
        <v>13350</v>
      </c>
      <c r="E3282" s="24" t="s">
        <v>17141</v>
      </c>
      <c r="F3282" s="18">
        <f t="shared" si="155"/>
        <v>4</v>
      </c>
      <c r="G3282" s="23" t="s">
        <v>11768</v>
      </c>
      <c r="H3282" s="23" t="s">
        <v>11768</v>
      </c>
      <c r="I3282" s="19" t="s">
        <v>11769</v>
      </c>
      <c r="J3282" s="49">
        <v>1060500</v>
      </c>
      <c r="K3282" s="42">
        <v>0.1</v>
      </c>
      <c r="L3282" s="49">
        <v>106050</v>
      </c>
      <c r="M3282" s="49">
        <v>1166550</v>
      </c>
      <c r="N3282">
        <f>+VLOOKUP(C3282,'Thanh toán '!M$1335:N$6972,2,0)</f>
        <v>1166550</v>
      </c>
      <c r="O3282" s="61">
        <f t="shared" si="156"/>
        <v>0</v>
      </c>
    </row>
    <row r="3283" spans="1:15" hidden="1" x14ac:dyDescent="0.3">
      <c r="A3283" s="18">
        <v>2023</v>
      </c>
      <c r="B3283" s="19" t="s">
        <v>17187</v>
      </c>
      <c r="C3283" s="19">
        <f t="shared" si="154"/>
        <v>24966</v>
      </c>
      <c r="D3283" s="19" t="s">
        <v>13350</v>
      </c>
      <c r="E3283" s="24" t="s">
        <v>17141</v>
      </c>
      <c r="F3283" s="18">
        <f t="shared" si="155"/>
        <v>4</v>
      </c>
      <c r="G3283" s="23" t="s">
        <v>12179</v>
      </c>
      <c r="H3283" s="23" t="s">
        <v>12179</v>
      </c>
      <c r="I3283" s="19" t="s">
        <v>12180</v>
      </c>
      <c r="J3283" s="49">
        <v>8115500</v>
      </c>
      <c r="K3283" s="42">
        <v>0.1</v>
      </c>
      <c r="L3283" s="49">
        <v>811550</v>
      </c>
      <c r="M3283" s="49">
        <v>8927050</v>
      </c>
      <c r="N3283">
        <f>+VLOOKUP(C3283,'Thanh toán '!M$1335:N$6972,2,0)</f>
        <v>8927050</v>
      </c>
      <c r="O3283" s="61">
        <f t="shared" si="156"/>
        <v>0</v>
      </c>
    </row>
    <row r="3284" spans="1:15" hidden="1" x14ac:dyDescent="0.3">
      <c r="A3284" s="18">
        <v>2023</v>
      </c>
      <c r="B3284" s="19" t="s">
        <v>17188</v>
      </c>
      <c r="C3284" s="19">
        <f t="shared" si="154"/>
        <v>24967</v>
      </c>
      <c r="D3284" s="19" t="s">
        <v>13350</v>
      </c>
      <c r="E3284" s="24" t="s">
        <v>17141</v>
      </c>
      <c r="F3284" s="18">
        <f t="shared" si="155"/>
        <v>4</v>
      </c>
      <c r="G3284" s="23" t="s">
        <v>12182</v>
      </c>
      <c r="H3284" s="23" t="s">
        <v>12182</v>
      </c>
      <c r="I3284" s="19" t="s">
        <v>12183</v>
      </c>
      <c r="J3284" s="49">
        <v>6369360</v>
      </c>
      <c r="K3284" s="42">
        <v>0.1</v>
      </c>
      <c r="L3284" s="49">
        <v>636936</v>
      </c>
      <c r="M3284" s="49">
        <v>7006296</v>
      </c>
      <c r="N3284">
        <f>+VLOOKUP(C3284,'Thanh toán '!M$1335:N$6972,2,0)</f>
        <v>7006296</v>
      </c>
      <c r="O3284" s="61">
        <f t="shared" si="156"/>
        <v>0</v>
      </c>
    </row>
    <row r="3285" spans="1:15" hidden="1" x14ac:dyDescent="0.3">
      <c r="A3285" s="18">
        <v>2023</v>
      </c>
      <c r="B3285" s="19" t="s">
        <v>17189</v>
      </c>
      <c r="C3285" s="19">
        <f t="shared" si="154"/>
        <v>24968</v>
      </c>
      <c r="D3285" s="19" t="s">
        <v>13350</v>
      </c>
      <c r="E3285" s="24" t="s">
        <v>17141</v>
      </c>
      <c r="F3285" s="18">
        <f t="shared" si="155"/>
        <v>4</v>
      </c>
      <c r="G3285" s="23" t="s">
        <v>12167</v>
      </c>
      <c r="H3285" s="23" t="s">
        <v>12167</v>
      </c>
      <c r="I3285" s="19" t="s">
        <v>12168</v>
      </c>
      <c r="J3285" s="49">
        <v>888460</v>
      </c>
      <c r="K3285" s="42">
        <v>0.1</v>
      </c>
      <c r="L3285" s="49">
        <v>88846</v>
      </c>
      <c r="M3285" s="49">
        <v>977306</v>
      </c>
      <c r="N3285">
        <f>+VLOOKUP(C3285,'Thanh toán '!M$1335:N$6972,2,0)</f>
        <v>977306</v>
      </c>
      <c r="O3285" s="61">
        <f t="shared" si="156"/>
        <v>0</v>
      </c>
    </row>
    <row r="3286" spans="1:15" hidden="1" x14ac:dyDescent="0.3">
      <c r="A3286" s="18">
        <v>2023</v>
      </c>
      <c r="B3286" s="19" t="s">
        <v>17190</v>
      </c>
      <c r="C3286" s="19">
        <f t="shared" si="154"/>
        <v>24969</v>
      </c>
      <c r="D3286" s="19" t="s">
        <v>13350</v>
      </c>
      <c r="E3286" s="24" t="s">
        <v>17141</v>
      </c>
      <c r="F3286" s="18">
        <f t="shared" si="155"/>
        <v>4</v>
      </c>
      <c r="G3286" s="23" t="s">
        <v>12167</v>
      </c>
      <c r="H3286" s="23" t="s">
        <v>12167</v>
      </c>
      <c r="I3286" s="19" t="s">
        <v>12168</v>
      </c>
      <c r="J3286" s="49">
        <v>2813430</v>
      </c>
      <c r="K3286" s="42">
        <v>0.1</v>
      </c>
      <c r="L3286" s="49">
        <v>281343</v>
      </c>
      <c r="M3286" s="49">
        <v>3094773</v>
      </c>
      <c r="N3286">
        <f>+VLOOKUP(C3286,'Thanh toán '!M$1335:N$6972,2,0)</f>
        <v>3094773</v>
      </c>
      <c r="O3286" s="61">
        <f t="shared" si="156"/>
        <v>0</v>
      </c>
    </row>
    <row r="3287" spans="1:15" hidden="1" x14ac:dyDescent="0.3">
      <c r="A3287" s="18">
        <v>2023</v>
      </c>
      <c r="B3287" s="19" t="s">
        <v>17191</v>
      </c>
      <c r="C3287" s="19">
        <f t="shared" si="154"/>
        <v>24970</v>
      </c>
      <c r="D3287" s="19" t="s">
        <v>13350</v>
      </c>
      <c r="E3287" s="24" t="s">
        <v>17141</v>
      </c>
      <c r="F3287" s="18">
        <f t="shared" si="155"/>
        <v>4</v>
      </c>
      <c r="G3287" s="23" t="s">
        <v>12645</v>
      </c>
      <c r="H3287" s="23" t="s">
        <v>12645</v>
      </c>
      <c r="I3287" s="19" t="s">
        <v>12646</v>
      </c>
      <c r="J3287" s="49">
        <v>1637480</v>
      </c>
      <c r="K3287" s="42">
        <v>0.1</v>
      </c>
      <c r="L3287" s="49">
        <v>163748</v>
      </c>
      <c r="M3287" s="49">
        <v>1801228</v>
      </c>
      <c r="N3287">
        <f>+VLOOKUP(C3287,'Thanh toán '!M$1335:N$6972,2,0)</f>
        <v>1801228</v>
      </c>
      <c r="O3287" s="61">
        <f t="shared" si="156"/>
        <v>0</v>
      </c>
    </row>
    <row r="3288" spans="1:15" hidden="1" x14ac:dyDescent="0.3">
      <c r="A3288" s="18">
        <v>2023</v>
      </c>
      <c r="B3288" s="19" t="s">
        <v>17192</v>
      </c>
      <c r="C3288" s="19">
        <f t="shared" si="154"/>
        <v>24971</v>
      </c>
      <c r="D3288" s="19" t="s">
        <v>13350</v>
      </c>
      <c r="E3288" s="24" t="s">
        <v>17141</v>
      </c>
      <c r="F3288" s="18">
        <f t="shared" si="155"/>
        <v>4</v>
      </c>
      <c r="G3288" s="23" t="s">
        <v>12618</v>
      </c>
      <c r="H3288" s="23" t="s">
        <v>12618</v>
      </c>
      <c r="I3288" s="19" t="s">
        <v>12619</v>
      </c>
      <c r="J3288" s="49">
        <v>367155</v>
      </c>
      <c r="K3288" s="42">
        <v>0.10000136182266345</v>
      </c>
      <c r="L3288" s="49">
        <v>36716</v>
      </c>
      <c r="M3288" s="49">
        <v>403871</v>
      </c>
      <c r="N3288">
        <f>+VLOOKUP(C3288,'Thanh toán '!M$1335:N$6972,2,0)</f>
        <v>403871</v>
      </c>
      <c r="O3288" s="61">
        <f t="shared" si="156"/>
        <v>0</v>
      </c>
    </row>
    <row r="3289" spans="1:15" hidden="1" x14ac:dyDescent="0.3">
      <c r="A3289" s="18">
        <v>2023</v>
      </c>
      <c r="B3289" s="19" t="s">
        <v>17193</v>
      </c>
      <c r="C3289" s="19">
        <f t="shared" si="154"/>
        <v>24972</v>
      </c>
      <c r="D3289" s="19" t="s">
        <v>13350</v>
      </c>
      <c r="E3289" s="24" t="s">
        <v>17141</v>
      </c>
      <c r="F3289" s="18">
        <f t="shared" si="155"/>
        <v>4</v>
      </c>
      <c r="G3289" s="23" t="s">
        <v>12639</v>
      </c>
      <c r="H3289" s="23" t="s">
        <v>12639</v>
      </c>
      <c r="I3289" s="19" t="s">
        <v>12640</v>
      </c>
      <c r="J3289" s="49">
        <v>7315410</v>
      </c>
      <c r="K3289" s="42">
        <v>0.1</v>
      </c>
      <c r="L3289" s="49">
        <v>731541</v>
      </c>
      <c r="M3289" s="49">
        <v>8046951</v>
      </c>
      <c r="N3289">
        <f>+VLOOKUP(C3289,'Thanh toán '!M$1335:N$6972,2,0)</f>
        <v>8046951</v>
      </c>
      <c r="O3289" s="61">
        <f t="shared" si="156"/>
        <v>0</v>
      </c>
    </row>
    <row r="3290" spans="1:15" hidden="1" x14ac:dyDescent="0.3">
      <c r="A3290" s="18">
        <v>2023</v>
      </c>
      <c r="B3290" s="19" t="s">
        <v>17194</v>
      </c>
      <c r="C3290" s="19">
        <f t="shared" si="154"/>
        <v>24973</v>
      </c>
      <c r="D3290" s="19" t="s">
        <v>13350</v>
      </c>
      <c r="E3290" s="24" t="s">
        <v>17141</v>
      </c>
      <c r="F3290" s="18">
        <f t="shared" si="155"/>
        <v>4</v>
      </c>
      <c r="G3290" s="23" t="s">
        <v>12185</v>
      </c>
      <c r="H3290" s="23" t="s">
        <v>12185</v>
      </c>
      <c r="I3290" s="19" t="s">
        <v>12186</v>
      </c>
      <c r="J3290" s="49">
        <v>6630500</v>
      </c>
      <c r="K3290" s="42">
        <v>0.1</v>
      </c>
      <c r="L3290" s="49">
        <v>663050</v>
      </c>
      <c r="M3290" s="49">
        <v>7293550</v>
      </c>
      <c r="N3290">
        <f>+VLOOKUP(C3290,'Thanh toán '!M$1335:N$6972,2,0)</f>
        <v>7293550</v>
      </c>
      <c r="O3290" s="61">
        <f t="shared" si="156"/>
        <v>0</v>
      </c>
    </row>
    <row r="3291" spans="1:15" hidden="1" x14ac:dyDescent="0.3">
      <c r="A3291" s="18">
        <v>2023</v>
      </c>
      <c r="B3291" s="19" t="s">
        <v>17195</v>
      </c>
      <c r="C3291" s="19">
        <f t="shared" si="154"/>
        <v>24974</v>
      </c>
      <c r="D3291" s="19" t="s">
        <v>13350</v>
      </c>
      <c r="E3291" s="24" t="s">
        <v>17141</v>
      </c>
      <c r="F3291" s="18">
        <f t="shared" si="155"/>
        <v>4</v>
      </c>
      <c r="G3291" s="23" t="s">
        <v>12176</v>
      </c>
      <c r="H3291" s="23" t="s">
        <v>12176</v>
      </c>
      <c r="I3291" s="19" t="s">
        <v>12177</v>
      </c>
      <c r="J3291" s="49">
        <v>2813430</v>
      </c>
      <c r="K3291" s="42">
        <v>0.1</v>
      </c>
      <c r="L3291" s="49">
        <v>281343</v>
      </c>
      <c r="M3291" s="49">
        <v>3094773</v>
      </c>
      <c r="N3291">
        <f>+VLOOKUP(C3291,'Thanh toán '!M$1335:N$6972,2,0)</f>
        <v>3094773</v>
      </c>
      <c r="O3291" s="61">
        <f t="shared" si="156"/>
        <v>0</v>
      </c>
    </row>
    <row r="3292" spans="1:15" hidden="1" x14ac:dyDescent="0.3">
      <c r="A3292" s="18">
        <v>2023</v>
      </c>
      <c r="B3292" s="19" t="s">
        <v>17196</v>
      </c>
      <c r="C3292" s="19">
        <f t="shared" si="154"/>
        <v>24975</v>
      </c>
      <c r="D3292" s="19" t="s">
        <v>13350</v>
      </c>
      <c r="E3292" s="24" t="s">
        <v>17141</v>
      </c>
      <c r="F3292" s="18">
        <f t="shared" si="155"/>
        <v>4</v>
      </c>
      <c r="G3292" s="23" t="s">
        <v>12257</v>
      </c>
      <c r="H3292" s="23" t="s">
        <v>12257</v>
      </c>
      <c r="I3292" s="19" t="s">
        <v>12258</v>
      </c>
      <c r="J3292" s="49">
        <v>4203710</v>
      </c>
      <c r="K3292" s="42">
        <v>0.1</v>
      </c>
      <c r="L3292" s="49">
        <v>420371</v>
      </c>
      <c r="M3292" s="49">
        <v>4624081</v>
      </c>
      <c r="N3292">
        <f>+VLOOKUP(C3292,'Thanh toán '!M$1335:N$6972,2,0)</f>
        <v>4624081</v>
      </c>
      <c r="O3292" s="61">
        <f t="shared" si="156"/>
        <v>0</v>
      </c>
    </row>
    <row r="3293" spans="1:15" hidden="1" x14ac:dyDescent="0.3">
      <c r="A3293" s="18">
        <v>2023</v>
      </c>
      <c r="B3293" s="19" t="s">
        <v>17197</v>
      </c>
      <c r="C3293" s="19">
        <f t="shared" si="154"/>
        <v>24976</v>
      </c>
      <c r="D3293" s="19" t="s">
        <v>13350</v>
      </c>
      <c r="E3293" s="24" t="s">
        <v>17141</v>
      </c>
      <c r="F3293" s="18">
        <f t="shared" si="155"/>
        <v>4</v>
      </c>
      <c r="G3293" s="23" t="s">
        <v>12179</v>
      </c>
      <c r="H3293" s="23" t="s">
        <v>12179</v>
      </c>
      <c r="I3293" s="19" t="s">
        <v>12180</v>
      </c>
      <c r="J3293" s="49">
        <v>2163000</v>
      </c>
      <c r="K3293" s="42">
        <v>0.1</v>
      </c>
      <c r="L3293" s="49">
        <v>216300</v>
      </c>
      <c r="M3293" s="49">
        <v>2379300</v>
      </c>
      <c r="N3293">
        <f>+VLOOKUP(C3293,'Thanh toán '!M$1335:N$6972,2,0)</f>
        <v>2379300</v>
      </c>
      <c r="O3293" s="61">
        <f t="shared" si="156"/>
        <v>0</v>
      </c>
    </row>
    <row r="3294" spans="1:15" hidden="1" x14ac:dyDescent="0.3">
      <c r="A3294" s="18">
        <v>2023</v>
      </c>
      <c r="B3294" s="19" t="s">
        <v>17198</v>
      </c>
      <c r="C3294" s="19">
        <f t="shared" si="154"/>
        <v>24977</v>
      </c>
      <c r="D3294" s="19" t="s">
        <v>13350</v>
      </c>
      <c r="E3294" s="24" t="s">
        <v>17141</v>
      </c>
      <c r="F3294" s="18">
        <f t="shared" si="155"/>
        <v>4</v>
      </c>
      <c r="G3294" s="23" t="s">
        <v>12167</v>
      </c>
      <c r="H3294" s="23" t="s">
        <v>12167</v>
      </c>
      <c r="I3294" s="19" t="s">
        <v>12168</v>
      </c>
      <c r="J3294" s="49">
        <v>1632750</v>
      </c>
      <c r="K3294" s="42">
        <v>0.1</v>
      </c>
      <c r="L3294" s="49">
        <v>163275</v>
      </c>
      <c r="M3294" s="49">
        <v>1796025</v>
      </c>
      <c r="N3294">
        <f>+VLOOKUP(C3294,'Thanh toán '!M$1335:N$6972,2,0)</f>
        <v>1796025</v>
      </c>
      <c r="O3294" s="61">
        <f t="shared" si="156"/>
        <v>0</v>
      </c>
    </row>
    <row r="3295" spans="1:15" hidden="1" x14ac:dyDescent="0.3">
      <c r="A3295" s="18">
        <v>2023</v>
      </c>
      <c r="B3295" s="19" t="s">
        <v>17199</v>
      </c>
      <c r="C3295" s="19">
        <f t="shared" si="154"/>
        <v>24978</v>
      </c>
      <c r="D3295" s="19" t="s">
        <v>13350</v>
      </c>
      <c r="E3295" s="24" t="s">
        <v>17141</v>
      </c>
      <c r="F3295" s="18">
        <f t="shared" si="155"/>
        <v>4</v>
      </c>
      <c r="G3295" s="23" t="s">
        <v>12639</v>
      </c>
      <c r="H3295" s="23" t="s">
        <v>12639</v>
      </c>
      <c r="I3295" s="19" t="s">
        <v>12640</v>
      </c>
      <c r="J3295" s="49">
        <v>1632750</v>
      </c>
      <c r="K3295" s="42">
        <v>0.1</v>
      </c>
      <c r="L3295" s="49">
        <v>163275</v>
      </c>
      <c r="M3295" s="49">
        <v>1796025</v>
      </c>
      <c r="N3295">
        <f>+VLOOKUP(C3295,'Thanh toán '!M$1335:N$6972,2,0)</f>
        <v>1796025</v>
      </c>
      <c r="O3295" s="61">
        <f t="shared" si="156"/>
        <v>0</v>
      </c>
    </row>
    <row r="3296" spans="1:15" hidden="1" x14ac:dyDescent="0.3">
      <c r="A3296" s="18">
        <v>2023</v>
      </c>
      <c r="B3296" s="19" t="s">
        <v>17200</v>
      </c>
      <c r="C3296" s="19">
        <f t="shared" si="154"/>
        <v>24984</v>
      </c>
      <c r="D3296" s="19" t="s">
        <v>13350</v>
      </c>
      <c r="E3296" s="24" t="s">
        <v>17201</v>
      </c>
      <c r="F3296" s="18">
        <f t="shared" si="155"/>
        <v>4</v>
      </c>
      <c r="G3296" s="23" t="s">
        <v>11799</v>
      </c>
      <c r="H3296" s="23" t="s">
        <v>14357</v>
      </c>
      <c r="I3296" s="19" t="s">
        <v>11725</v>
      </c>
      <c r="J3296" s="49">
        <v>581643</v>
      </c>
      <c r="K3296" s="42">
        <v>9.999948421970177E-2</v>
      </c>
      <c r="L3296" s="49">
        <v>58164</v>
      </c>
      <c r="M3296" s="49">
        <v>639807</v>
      </c>
      <c r="N3296">
        <f>+VLOOKUP(C3296,'Thanh toán '!M$1335:N$6972,2,0)</f>
        <v>639807</v>
      </c>
      <c r="O3296" s="61">
        <f t="shared" si="156"/>
        <v>0</v>
      </c>
    </row>
    <row r="3297" spans="1:15" hidden="1" x14ac:dyDescent="0.3">
      <c r="A3297" s="18">
        <v>2023</v>
      </c>
      <c r="B3297" s="19" t="s">
        <v>17202</v>
      </c>
      <c r="C3297" s="19">
        <f t="shared" si="154"/>
        <v>24985</v>
      </c>
      <c r="D3297" s="19" t="s">
        <v>13350</v>
      </c>
      <c r="E3297" s="24" t="s">
        <v>17201</v>
      </c>
      <c r="F3297" s="18">
        <f t="shared" si="155"/>
        <v>4</v>
      </c>
      <c r="G3297" s="23" t="s">
        <v>11799</v>
      </c>
      <c r="H3297" s="23" t="s">
        <v>13827</v>
      </c>
      <c r="I3297" s="19" t="s">
        <v>11725</v>
      </c>
      <c r="J3297" s="49">
        <v>884603</v>
      </c>
      <c r="K3297" s="42">
        <v>9.9999660864817319E-2</v>
      </c>
      <c r="L3297" s="49">
        <v>88460</v>
      </c>
      <c r="M3297" s="49">
        <v>973063</v>
      </c>
      <c r="N3297">
        <f>+VLOOKUP(C3297,'Thanh toán '!M$1335:N$6972,2,0)</f>
        <v>973063</v>
      </c>
      <c r="O3297" s="61">
        <f t="shared" si="156"/>
        <v>0</v>
      </c>
    </row>
    <row r="3298" spans="1:15" hidden="1" x14ac:dyDescent="0.3">
      <c r="A3298" s="18">
        <v>2023</v>
      </c>
      <c r="B3298" s="19" t="s">
        <v>17203</v>
      </c>
      <c r="C3298" s="19">
        <f t="shared" si="154"/>
        <v>24987</v>
      </c>
      <c r="D3298" s="19" t="s">
        <v>13350</v>
      </c>
      <c r="E3298" s="24" t="s">
        <v>17201</v>
      </c>
      <c r="F3298" s="18">
        <f t="shared" si="155"/>
        <v>4</v>
      </c>
      <c r="G3298" s="23" t="s">
        <v>11799</v>
      </c>
      <c r="H3298" s="23" t="s">
        <v>14079</v>
      </c>
      <c r="I3298" s="19" t="s">
        <v>11725</v>
      </c>
      <c r="J3298" s="49">
        <v>1788295</v>
      </c>
      <c r="K3298" s="42">
        <v>0.10000027959592797</v>
      </c>
      <c r="L3298" s="49">
        <v>178830</v>
      </c>
      <c r="M3298" s="49">
        <v>1967125</v>
      </c>
      <c r="N3298">
        <f>+VLOOKUP(C3298,'Thanh toán '!M$1335:N$6972,2,0)</f>
        <v>1967125</v>
      </c>
      <c r="O3298" s="61">
        <f t="shared" si="156"/>
        <v>0</v>
      </c>
    </row>
    <row r="3299" spans="1:15" hidden="1" x14ac:dyDescent="0.3">
      <c r="A3299" s="18">
        <v>2023</v>
      </c>
      <c r="B3299" s="19" t="s">
        <v>17204</v>
      </c>
      <c r="C3299" s="19">
        <f t="shared" si="154"/>
        <v>24990</v>
      </c>
      <c r="D3299" s="19" t="s">
        <v>13350</v>
      </c>
      <c r="E3299" s="24" t="s">
        <v>17201</v>
      </c>
      <c r="F3299" s="18">
        <f t="shared" si="155"/>
        <v>4</v>
      </c>
      <c r="G3299" s="23" t="s">
        <v>12245</v>
      </c>
      <c r="H3299" s="23" t="s">
        <v>12245</v>
      </c>
      <c r="I3299" s="19" t="s">
        <v>12246</v>
      </c>
      <c r="J3299" s="49">
        <v>3857250</v>
      </c>
      <c r="K3299" s="42">
        <v>0.1</v>
      </c>
      <c r="L3299" s="49">
        <v>385725</v>
      </c>
      <c r="M3299" s="49">
        <v>4242975</v>
      </c>
      <c r="N3299">
        <f>+VLOOKUP(C3299,'Thanh toán '!M$1335:N$6972,2,0)</f>
        <v>4242975</v>
      </c>
      <c r="O3299" s="61">
        <f t="shared" si="156"/>
        <v>0</v>
      </c>
    </row>
    <row r="3300" spans="1:15" hidden="1" x14ac:dyDescent="0.3">
      <c r="A3300" s="43">
        <v>2023</v>
      </c>
      <c r="B3300" s="44" t="s">
        <v>17205</v>
      </c>
      <c r="C3300" s="19">
        <f t="shared" si="154"/>
        <v>24991</v>
      </c>
      <c r="D3300" s="44" t="s">
        <v>13350</v>
      </c>
      <c r="E3300" s="45" t="s">
        <v>17201</v>
      </c>
      <c r="F3300" s="18">
        <f t="shared" si="155"/>
        <v>4</v>
      </c>
      <c r="G3300" s="46" t="s">
        <v>11799</v>
      </c>
      <c r="H3300" s="46" t="s">
        <v>15260</v>
      </c>
      <c r="I3300" s="44" t="s">
        <v>11725</v>
      </c>
      <c r="J3300" s="50">
        <v>897972</v>
      </c>
      <c r="K3300" s="48">
        <v>9.9999777275906157E-2</v>
      </c>
      <c r="L3300" s="50">
        <v>89797</v>
      </c>
      <c r="M3300" s="50">
        <v>987769</v>
      </c>
      <c r="N3300">
        <f>+VLOOKUP(C3300,'Thanh toán '!M$1335:N$6972,2,0)</f>
        <v>987769</v>
      </c>
      <c r="O3300" s="61">
        <f t="shared" si="156"/>
        <v>0</v>
      </c>
    </row>
    <row r="3301" spans="1:15" hidden="1" x14ac:dyDescent="0.3">
      <c r="A3301" s="18">
        <v>2023</v>
      </c>
      <c r="B3301" s="19" t="s">
        <v>17206</v>
      </c>
      <c r="C3301" s="19">
        <f t="shared" si="154"/>
        <v>24992</v>
      </c>
      <c r="D3301" s="19" t="s">
        <v>13350</v>
      </c>
      <c r="E3301" s="24" t="s">
        <v>17201</v>
      </c>
      <c r="F3301" s="18">
        <f t="shared" si="155"/>
        <v>4</v>
      </c>
      <c r="G3301" s="23" t="s">
        <v>11799</v>
      </c>
      <c r="H3301" s="23" t="s">
        <v>13343</v>
      </c>
      <c r="I3301" s="19" t="s">
        <v>11725</v>
      </c>
      <c r="J3301" s="49">
        <v>811385</v>
      </c>
      <c r="K3301" s="42">
        <v>0.10000061623027293</v>
      </c>
      <c r="L3301" s="49">
        <v>81139</v>
      </c>
      <c r="M3301" s="49">
        <v>892524</v>
      </c>
      <c r="N3301">
        <f>+VLOOKUP(C3301,'Thanh toán '!M$1335:N$6972,2,0)</f>
        <v>892524</v>
      </c>
      <c r="O3301" s="61">
        <f t="shared" si="156"/>
        <v>0</v>
      </c>
    </row>
    <row r="3302" spans="1:15" hidden="1" x14ac:dyDescent="0.3">
      <c r="A3302" s="18">
        <v>2023</v>
      </c>
      <c r="B3302" s="19" t="s">
        <v>17207</v>
      </c>
      <c r="C3302" s="19">
        <f t="shared" si="154"/>
        <v>24994</v>
      </c>
      <c r="D3302" s="19" t="s">
        <v>13350</v>
      </c>
      <c r="E3302" s="24" t="s">
        <v>17201</v>
      </c>
      <c r="F3302" s="18">
        <f t="shared" si="155"/>
        <v>4</v>
      </c>
      <c r="G3302" s="23" t="s">
        <v>11799</v>
      </c>
      <c r="H3302" s="23" t="s">
        <v>14511</v>
      </c>
      <c r="I3302" s="19" t="s">
        <v>11725</v>
      </c>
      <c r="J3302" s="49">
        <v>1182635</v>
      </c>
      <c r="K3302" s="42">
        <v>0.1000004227847138</v>
      </c>
      <c r="L3302" s="49">
        <v>118264</v>
      </c>
      <c r="M3302" s="49">
        <v>1300899</v>
      </c>
      <c r="N3302">
        <f>+VLOOKUP(C3302,'Thanh toán '!M$1335:N$6972,2,0)</f>
        <v>1300899</v>
      </c>
      <c r="O3302" s="61">
        <f t="shared" si="156"/>
        <v>0</v>
      </c>
    </row>
    <row r="3303" spans="1:15" hidden="1" x14ac:dyDescent="0.3">
      <c r="A3303" s="18">
        <v>2023</v>
      </c>
      <c r="B3303" s="19" t="s">
        <v>17208</v>
      </c>
      <c r="C3303" s="19">
        <f t="shared" si="154"/>
        <v>24996</v>
      </c>
      <c r="D3303" s="19" t="s">
        <v>13350</v>
      </c>
      <c r="E3303" s="24" t="s">
        <v>17201</v>
      </c>
      <c r="F3303" s="18">
        <f t="shared" si="155"/>
        <v>4</v>
      </c>
      <c r="G3303" s="23" t="s">
        <v>11799</v>
      </c>
      <c r="H3303" s="23" t="s">
        <v>13830</v>
      </c>
      <c r="I3303" s="19" t="s">
        <v>11725</v>
      </c>
      <c r="J3303" s="49">
        <v>1286683</v>
      </c>
      <c r="K3303" s="42">
        <v>9.9999766842338009E-2</v>
      </c>
      <c r="L3303" s="49">
        <v>128668</v>
      </c>
      <c r="M3303" s="49">
        <v>1415351</v>
      </c>
      <c r="N3303">
        <f>+VLOOKUP(C3303,'Thanh toán '!M$1335:N$6972,2,0)</f>
        <v>1415351</v>
      </c>
      <c r="O3303" s="61">
        <f t="shared" si="156"/>
        <v>0</v>
      </c>
    </row>
    <row r="3304" spans="1:15" hidden="1" x14ac:dyDescent="0.3">
      <c r="A3304" s="18">
        <v>2023</v>
      </c>
      <c r="B3304" s="19" t="s">
        <v>17209</v>
      </c>
      <c r="C3304" s="19">
        <f t="shared" si="154"/>
        <v>24998</v>
      </c>
      <c r="D3304" s="19" t="s">
        <v>13350</v>
      </c>
      <c r="E3304" s="24" t="s">
        <v>17201</v>
      </c>
      <c r="F3304" s="18">
        <f t="shared" si="155"/>
        <v>4</v>
      </c>
      <c r="G3304" s="23" t="s">
        <v>11799</v>
      </c>
      <c r="H3304" s="23" t="s">
        <v>13898</v>
      </c>
      <c r="I3304" s="19" t="s">
        <v>11725</v>
      </c>
      <c r="J3304" s="49">
        <v>633693</v>
      </c>
      <c r="K3304" s="42">
        <v>9.9999526584639564E-2</v>
      </c>
      <c r="L3304" s="49">
        <v>63369</v>
      </c>
      <c r="M3304" s="49">
        <v>697062</v>
      </c>
      <c r="N3304">
        <f>+VLOOKUP(C3304,'Thanh toán '!M$1335:N$6972,2,0)</f>
        <v>697062</v>
      </c>
      <c r="O3304" s="61">
        <f t="shared" si="156"/>
        <v>0</v>
      </c>
    </row>
    <row r="3305" spans="1:15" hidden="1" x14ac:dyDescent="0.3">
      <c r="A3305" s="18">
        <v>2023</v>
      </c>
      <c r="B3305" s="19" t="s">
        <v>17210</v>
      </c>
      <c r="C3305" s="19">
        <f t="shared" si="154"/>
        <v>24999</v>
      </c>
      <c r="D3305" s="19" t="s">
        <v>13350</v>
      </c>
      <c r="E3305" s="24" t="s">
        <v>17201</v>
      </c>
      <c r="F3305" s="18">
        <f t="shared" si="155"/>
        <v>4</v>
      </c>
      <c r="G3305" s="23" t="s">
        <v>12357</v>
      </c>
      <c r="H3305" s="23" t="s">
        <v>12357</v>
      </c>
      <c r="I3305" s="19" t="s">
        <v>12358</v>
      </c>
      <c r="J3305" s="49">
        <v>2858900</v>
      </c>
      <c r="K3305" s="42">
        <v>0.1</v>
      </c>
      <c r="L3305" s="49">
        <v>285890</v>
      </c>
      <c r="M3305" s="49">
        <v>3144790</v>
      </c>
      <c r="N3305">
        <f>+VLOOKUP(C3305,'Thanh toán '!M$1335:N$6972,2,0)</f>
        <v>3144790</v>
      </c>
      <c r="O3305" s="61">
        <f t="shared" si="156"/>
        <v>0</v>
      </c>
    </row>
    <row r="3306" spans="1:15" hidden="1" x14ac:dyDescent="0.3">
      <c r="A3306" s="18">
        <v>2023</v>
      </c>
      <c r="B3306" s="19" t="s">
        <v>17211</v>
      </c>
      <c r="C3306" s="19">
        <f t="shared" si="154"/>
        <v>25000</v>
      </c>
      <c r="D3306" s="19" t="s">
        <v>13350</v>
      </c>
      <c r="E3306" s="24" t="s">
        <v>17201</v>
      </c>
      <c r="F3306" s="18">
        <f t="shared" si="155"/>
        <v>4</v>
      </c>
      <c r="G3306" s="23" t="s">
        <v>12396</v>
      </c>
      <c r="H3306" s="23" t="s">
        <v>13503</v>
      </c>
      <c r="I3306" s="19" t="s">
        <v>12397</v>
      </c>
      <c r="J3306" s="49">
        <v>1153730</v>
      </c>
      <c r="K3306" s="42">
        <v>0.1</v>
      </c>
      <c r="L3306" s="49">
        <v>115373</v>
      </c>
      <c r="M3306" s="49">
        <v>1269103</v>
      </c>
      <c r="N3306">
        <f>+VLOOKUP(C3306,'Thanh toán '!M$1335:N$6972,2,0)</f>
        <v>1269103</v>
      </c>
      <c r="O3306" s="61">
        <f t="shared" si="156"/>
        <v>0</v>
      </c>
    </row>
    <row r="3307" spans="1:15" hidden="1" x14ac:dyDescent="0.3">
      <c r="A3307" s="18">
        <v>2023</v>
      </c>
      <c r="B3307" s="19" t="s">
        <v>17212</v>
      </c>
      <c r="C3307" s="19">
        <f t="shared" si="154"/>
        <v>25001</v>
      </c>
      <c r="D3307" s="19" t="s">
        <v>13350</v>
      </c>
      <c r="E3307" s="24" t="s">
        <v>17201</v>
      </c>
      <c r="F3307" s="18">
        <f t="shared" si="155"/>
        <v>4</v>
      </c>
      <c r="G3307" s="23" t="s">
        <v>11799</v>
      </c>
      <c r="H3307" s="23" t="s">
        <v>15959</v>
      </c>
      <c r="I3307" s="19" t="s">
        <v>11725</v>
      </c>
      <c r="J3307" s="49">
        <v>675420</v>
      </c>
      <c r="K3307" s="42">
        <v>0.1</v>
      </c>
      <c r="L3307" s="49">
        <v>67542</v>
      </c>
      <c r="M3307" s="49">
        <v>742962</v>
      </c>
      <c r="N3307">
        <f>+VLOOKUP(C3307,'Thanh toán '!M$1335:N$6972,2,0)</f>
        <v>742962</v>
      </c>
      <c r="O3307" s="61">
        <f t="shared" si="156"/>
        <v>0</v>
      </c>
    </row>
    <row r="3308" spans="1:15" hidden="1" x14ac:dyDescent="0.3">
      <c r="A3308" s="18">
        <v>2023</v>
      </c>
      <c r="B3308" s="19" t="s">
        <v>17213</v>
      </c>
      <c r="C3308" s="19">
        <f t="shared" si="154"/>
        <v>25007</v>
      </c>
      <c r="D3308" s="19" t="s">
        <v>13350</v>
      </c>
      <c r="E3308" s="24" t="s">
        <v>17201</v>
      </c>
      <c r="F3308" s="18">
        <f t="shared" si="155"/>
        <v>4</v>
      </c>
      <c r="G3308" s="23" t="s">
        <v>11799</v>
      </c>
      <c r="H3308" s="23" t="s">
        <v>13589</v>
      </c>
      <c r="I3308" s="19" t="s">
        <v>11725</v>
      </c>
      <c r="J3308" s="49">
        <v>367155</v>
      </c>
      <c r="K3308" s="42">
        <v>0.10000136182266345</v>
      </c>
      <c r="L3308" s="49">
        <v>36716</v>
      </c>
      <c r="M3308" s="49">
        <v>403871</v>
      </c>
      <c r="N3308">
        <f>+VLOOKUP(C3308,'Thanh toán '!M$1335:N$6972,2,0)</f>
        <v>403871</v>
      </c>
      <c r="O3308" s="61">
        <f t="shared" si="156"/>
        <v>0</v>
      </c>
    </row>
    <row r="3309" spans="1:15" hidden="1" x14ac:dyDescent="0.3">
      <c r="A3309" s="18">
        <v>2023</v>
      </c>
      <c r="B3309" s="19" t="s">
        <v>17214</v>
      </c>
      <c r="C3309" s="19">
        <f t="shared" si="154"/>
        <v>25010</v>
      </c>
      <c r="D3309" s="19" t="s">
        <v>13350</v>
      </c>
      <c r="E3309" s="24" t="s">
        <v>17201</v>
      </c>
      <c r="F3309" s="18">
        <f t="shared" si="155"/>
        <v>4</v>
      </c>
      <c r="G3309" s="23" t="s">
        <v>11860</v>
      </c>
      <c r="H3309" s="23" t="s">
        <v>15101</v>
      </c>
      <c r="I3309" s="19" t="s">
        <v>11719</v>
      </c>
      <c r="J3309" s="49">
        <v>1290470</v>
      </c>
      <c r="K3309" s="42">
        <v>0.1</v>
      </c>
      <c r="L3309" s="49">
        <v>129047</v>
      </c>
      <c r="M3309" s="49">
        <v>1419517</v>
      </c>
      <c r="N3309">
        <f>+VLOOKUP(C3309,'Thanh toán '!M$1335:N$6972,2,0)</f>
        <v>1419517</v>
      </c>
      <c r="O3309" s="61">
        <f t="shared" si="156"/>
        <v>0</v>
      </c>
    </row>
    <row r="3310" spans="1:15" hidden="1" x14ac:dyDescent="0.3">
      <c r="A3310" s="18">
        <v>2023</v>
      </c>
      <c r="B3310" s="19" t="s">
        <v>17215</v>
      </c>
      <c r="C3310" s="19">
        <f t="shared" si="154"/>
        <v>25013</v>
      </c>
      <c r="D3310" s="19" t="s">
        <v>13350</v>
      </c>
      <c r="E3310" s="24" t="s">
        <v>17201</v>
      </c>
      <c r="F3310" s="18">
        <f t="shared" si="155"/>
        <v>4</v>
      </c>
      <c r="G3310" s="23" t="s">
        <v>12215</v>
      </c>
      <c r="H3310" s="23" t="s">
        <v>14639</v>
      </c>
      <c r="I3310" s="19" t="s">
        <v>12216</v>
      </c>
      <c r="J3310" s="49">
        <v>2218100</v>
      </c>
      <c r="K3310" s="42">
        <v>0.1</v>
      </c>
      <c r="L3310" s="49">
        <v>221810</v>
      </c>
      <c r="M3310" s="49">
        <v>2439910</v>
      </c>
      <c r="N3310">
        <f>+VLOOKUP(C3310,'Thanh toán '!M$1335:N$6972,2,0)</f>
        <v>2439910</v>
      </c>
      <c r="O3310" s="61">
        <f t="shared" si="156"/>
        <v>0</v>
      </c>
    </row>
    <row r="3311" spans="1:15" hidden="1" x14ac:dyDescent="0.3">
      <c r="A3311" s="18">
        <v>2023</v>
      </c>
      <c r="B3311" s="19" t="s">
        <v>17216</v>
      </c>
      <c r="C3311" s="19">
        <f t="shared" si="154"/>
        <v>25015</v>
      </c>
      <c r="D3311" s="19" t="s">
        <v>13350</v>
      </c>
      <c r="E3311" s="24" t="s">
        <v>17201</v>
      </c>
      <c r="F3311" s="18">
        <f t="shared" si="155"/>
        <v>4</v>
      </c>
      <c r="G3311" s="23" t="s">
        <v>11799</v>
      </c>
      <c r="H3311" s="23" t="s">
        <v>14014</v>
      </c>
      <c r="I3311" s="19" t="s">
        <v>11725</v>
      </c>
      <c r="J3311" s="49">
        <v>512864</v>
      </c>
      <c r="K3311" s="42">
        <v>9.9999220066138386E-2</v>
      </c>
      <c r="L3311" s="49">
        <v>51286</v>
      </c>
      <c r="M3311" s="49">
        <v>564150</v>
      </c>
      <c r="N3311">
        <f>+VLOOKUP(C3311,'Thanh toán '!M$1335:N$6972,2,0)</f>
        <v>564150</v>
      </c>
      <c r="O3311" s="61">
        <f t="shared" si="156"/>
        <v>0</v>
      </c>
    </row>
    <row r="3312" spans="1:15" hidden="1" x14ac:dyDescent="0.3">
      <c r="A3312" s="18">
        <v>2023</v>
      </c>
      <c r="B3312" s="19" t="s">
        <v>17217</v>
      </c>
      <c r="C3312" s="19">
        <f t="shared" si="154"/>
        <v>25016</v>
      </c>
      <c r="D3312" s="19" t="s">
        <v>13350</v>
      </c>
      <c r="E3312" s="24" t="s">
        <v>17201</v>
      </c>
      <c r="F3312" s="18">
        <f t="shared" si="155"/>
        <v>4</v>
      </c>
      <c r="G3312" s="23" t="s">
        <v>11799</v>
      </c>
      <c r="H3312" s="23" t="s">
        <v>13538</v>
      </c>
      <c r="I3312" s="19" t="s">
        <v>11725</v>
      </c>
      <c r="J3312" s="49">
        <v>1021721</v>
      </c>
      <c r="K3312" s="42">
        <v>9.9999902125922829E-2</v>
      </c>
      <c r="L3312" s="49">
        <v>102172</v>
      </c>
      <c r="M3312" s="49">
        <v>1123893</v>
      </c>
      <c r="N3312">
        <f>+VLOOKUP(C3312,'Thanh toán '!M$1335:N$6972,2,0)</f>
        <v>1123893</v>
      </c>
      <c r="O3312" s="61">
        <f t="shared" si="156"/>
        <v>0</v>
      </c>
    </row>
    <row r="3313" spans="1:15" hidden="1" x14ac:dyDescent="0.3">
      <c r="A3313" s="18">
        <v>2023</v>
      </c>
      <c r="B3313" s="19" t="s">
        <v>17218</v>
      </c>
      <c r="C3313" s="19">
        <f t="shared" si="154"/>
        <v>25017</v>
      </c>
      <c r="D3313" s="19" t="s">
        <v>13350</v>
      </c>
      <c r="E3313" s="24" t="s">
        <v>17201</v>
      </c>
      <c r="F3313" s="18">
        <f t="shared" si="155"/>
        <v>4</v>
      </c>
      <c r="G3313" s="23" t="s">
        <v>11799</v>
      </c>
      <c r="H3313" s="23" t="s">
        <v>15860</v>
      </c>
      <c r="I3313" s="19" t="s">
        <v>11725</v>
      </c>
      <c r="J3313" s="49">
        <v>1835317</v>
      </c>
      <c r="K3313" s="42">
        <v>0.10000016345950045</v>
      </c>
      <c r="L3313" s="49">
        <v>183532</v>
      </c>
      <c r="M3313" s="49">
        <v>2018849</v>
      </c>
      <c r="N3313">
        <f>+VLOOKUP(C3313,'Thanh toán '!M$1335:N$6972,2,0)</f>
        <v>2018849</v>
      </c>
      <c r="O3313" s="61">
        <f t="shared" si="156"/>
        <v>0</v>
      </c>
    </row>
    <row r="3314" spans="1:15" hidden="1" x14ac:dyDescent="0.3">
      <c r="A3314" s="18">
        <v>2023</v>
      </c>
      <c r="B3314" s="19" t="s">
        <v>17219</v>
      </c>
      <c r="C3314" s="19">
        <f t="shared" si="154"/>
        <v>25018</v>
      </c>
      <c r="D3314" s="19" t="s">
        <v>13350</v>
      </c>
      <c r="E3314" s="24" t="s">
        <v>17201</v>
      </c>
      <c r="F3314" s="18">
        <f t="shared" si="155"/>
        <v>4</v>
      </c>
      <c r="G3314" s="23" t="s">
        <v>11799</v>
      </c>
      <c r="H3314" s="23" t="s">
        <v>14086</v>
      </c>
      <c r="I3314" s="19" t="s">
        <v>11725</v>
      </c>
      <c r="J3314" s="49">
        <v>1182635</v>
      </c>
      <c r="K3314" s="42">
        <v>0.1000004227847138</v>
      </c>
      <c r="L3314" s="49">
        <v>118264</v>
      </c>
      <c r="M3314" s="49">
        <v>1300899</v>
      </c>
      <c r="N3314">
        <f>+VLOOKUP(C3314,'Thanh toán '!M$1335:N$6972,2,0)</f>
        <v>1300899</v>
      </c>
      <c r="O3314" s="61">
        <f t="shared" si="156"/>
        <v>0</v>
      </c>
    </row>
    <row r="3315" spans="1:15" hidden="1" x14ac:dyDescent="0.3">
      <c r="A3315" s="18">
        <v>2023</v>
      </c>
      <c r="B3315" s="19" t="s">
        <v>17220</v>
      </c>
      <c r="C3315" s="19">
        <f t="shared" si="154"/>
        <v>25022</v>
      </c>
      <c r="D3315" s="19" t="s">
        <v>13350</v>
      </c>
      <c r="E3315" s="24" t="s">
        <v>17201</v>
      </c>
      <c r="F3315" s="18">
        <f t="shared" si="155"/>
        <v>4</v>
      </c>
      <c r="G3315" s="23" t="s">
        <v>12371</v>
      </c>
      <c r="H3315" s="23" t="s">
        <v>12371</v>
      </c>
      <c r="I3315" s="19" t="s">
        <v>12372</v>
      </c>
      <c r="J3315" s="49">
        <v>2365270</v>
      </c>
      <c r="K3315" s="42">
        <v>0.1</v>
      </c>
      <c r="L3315" s="49">
        <v>236527</v>
      </c>
      <c r="M3315" s="49">
        <v>2601797</v>
      </c>
      <c r="N3315">
        <f>+VLOOKUP(C3315,'Thanh toán '!M$1335:N$6972,2,0)</f>
        <v>2601797</v>
      </c>
      <c r="O3315" s="61">
        <f t="shared" si="156"/>
        <v>0</v>
      </c>
    </row>
    <row r="3316" spans="1:15" hidden="1" x14ac:dyDescent="0.3">
      <c r="A3316" s="18">
        <v>2023</v>
      </c>
      <c r="B3316" s="19" t="s">
        <v>17221</v>
      </c>
      <c r="C3316" s="19">
        <f t="shared" si="154"/>
        <v>25023</v>
      </c>
      <c r="D3316" s="19" t="s">
        <v>13350</v>
      </c>
      <c r="E3316" s="24" t="s">
        <v>17201</v>
      </c>
      <c r="F3316" s="18">
        <f t="shared" si="155"/>
        <v>4</v>
      </c>
      <c r="G3316" s="23" t="s">
        <v>12371</v>
      </c>
      <c r="H3316" s="23" t="s">
        <v>12371</v>
      </c>
      <c r="I3316" s="19" t="s">
        <v>12372</v>
      </c>
      <c r="J3316" s="49">
        <v>2163000</v>
      </c>
      <c r="K3316" s="42">
        <v>0.1</v>
      </c>
      <c r="L3316" s="49">
        <v>216300</v>
      </c>
      <c r="M3316" s="49">
        <v>2379300</v>
      </c>
      <c r="N3316">
        <f>+VLOOKUP(C3316,'Thanh toán '!M$1335:N$6972,2,0)</f>
        <v>2379300</v>
      </c>
      <c r="O3316" s="61">
        <f t="shared" si="156"/>
        <v>0</v>
      </c>
    </row>
    <row r="3317" spans="1:15" hidden="1" x14ac:dyDescent="0.3">
      <c r="A3317" s="18">
        <v>2023</v>
      </c>
      <c r="B3317" s="19" t="s">
        <v>17222</v>
      </c>
      <c r="C3317" s="19">
        <f t="shared" si="154"/>
        <v>25029</v>
      </c>
      <c r="D3317" s="19" t="s">
        <v>13350</v>
      </c>
      <c r="E3317" s="24" t="s">
        <v>17201</v>
      </c>
      <c r="F3317" s="18">
        <f t="shared" si="155"/>
        <v>4</v>
      </c>
      <c r="G3317" s="23" t="s">
        <v>11799</v>
      </c>
      <c r="H3317" s="23" t="s">
        <v>13656</v>
      </c>
      <c r="I3317" s="19" t="s">
        <v>11725</v>
      </c>
      <c r="J3317" s="49">
        <v>266538</v>
      </c>
      <c r="K3317" s="42">
        <v>0.1000007503620497</v>
      </c>
      <c r="L3317" s="49">
        <v>26654</v>
      </c>
      <c r="M3317" s="49">
        <v>293192</v>
      </c>
      <c r="N3317">
        <f>+VLOOKUP(C3317,'Thanh toán '!M$1335:N$6972,2,0)</f>
        <v>293192</v>
      </c>
      <c r="O3317" s="61">
        <f t="shared" si="156"/>
        <v>0</v>
      </c>
    </row>
    <row r="3318" spans="1:15" hidden="1" x14ac:dyDescent="0.3">
      <c r="A3318" s="18">
        <v>2023</v>
      </c>
      <c r="B3318" s="19" t="s">
        <v>17223</v>
      </c>
      <c r="C3318" s="19">
        <f t="shared" si="154"/>
        <v>25033</v>
      </c>
      <c r="D3318" s="19" t="s">
        <v>13350</v>
      </c>
      <c r="E3318" s="24" t="s">
        <v>17201</v>
      </c>
      <c r="F3318" s="18">
        <f t="shared" si="155"/>
        <v>4</v>
      </c>
      <c r="G3318" s="23" t="s">
        <v>12239</v>
      </c>
      <c r="H3318" s="23" t="s">
        <v>14173</v>
      </c>
      <c r="I3318" s="19" t="s">
        <v>12240</v>
      </c>
      <c r="J3318" s="49">
        <v>2887455</v>
      </c>
      <c r="K3318" s="42">
        <v>0.1000001731628718</v>
      </c>
      <c r="L3318" s="49">
        <v>288746</v>
      </c>
      <c r="M3318" s="49">
        <v>3176201</v>
      </c>
      <c r="N3318">
        <f>+VLOOKUP(C3318,'Thanh toán '!M$1335:N$6972,2,0)</f>
        <v>3176201</v>
      </c>
      <c r="O3318" s="61">
        <f t="shared" si="156"/>
        <v>0</v>
      </c>
    </row>
    <row r="3319" spans="1:15" hidden="1" x14ac:dyDescent="0.3">
      <c r="A3319" s="18">
        <v>2023</v>
      </c>
      <c r="B3319" s="19" t="s">
        <v>17224</v>
      </c>
      <c r="C3319" s="19">
        <f t="shared" si="154"/>
        <v>25035</v>
      </c>
      <c r="D3319" s="19" t="s">
        <v>13350</v>
      </c>
      <c r="E3319" s="24" t="s">
        <v>17201</v>
      </c>
      <c r="F3319" s="18">
        <f t="shared" si="155"/>
        <v>4</v>
      </c>
      <c r="G3319" s="23" t="s">
        <v>11799</v>
      </c>
      <c r="H3319" s="23" t="s">
        <v>13806</v>
      </c>
      <c r="I3319" s="19" t="s">
        <v>11725</v>
      </c>
      <c r="J3319" s="49">
        <v>811385</v>
      </c>
      <c r="K3319" s="42">
        <v>0.10000061623027293</v>
      </c>
      <c r="L3319" s="49">
        <v>81139</v>
      </c>
      <c r="M3319" s="49">
        <v>892524</v>
      </c>
      <c r="N3319">
        <f>+VLOOKUP(C3319,'Thanh toán '!M$1335:N$6972,2,0)</f>
        <v>892524</v>
      </c>
      <c r="O3319" s="61">
        <f t="shared" si="156"/>
        <v>0</v>
      </c>
    </row>
    <row r="3320" spans="1:15" hidden="1" x14ac:dyDescent="0.3">
      <c r="A3320" s="18">
        <v>2023</v>
      </c>
      <c r="B3320" s="19" t="s">
        <v>17225</v>
      </c>
      <c r="C3320" s="19">
        <f t="shared" si="154"/>
        <v>25038</v>
      </c>
      <c r="D3320" s="19" t="s">
        <v>13350</v>
      </c>
      <c r="E3320" s="24" t="s">
        <v>17201</v>
      </c>
      <c r="F3320" s="18">
        <f t="shared" si="155"/>
        <v>4</v>
      </c>
      <c r="G3320" s="23" t="s">
        <v>12367</v>
      </c>
      <c r="H3320" s="23" t="s">
        <v>14589</v>
      </c>
      <c r="I3320" s="19" t="s">
        <v>12368</v>
      </c>
      <c r="J3320" s="49">
        <v>2613448</v>
      </c>
      <c r="K3320" s="42">
        <v>0.10000007652725441</v>
      </c>
      <c r="L3320" s="49">
        <v>261345</v>
      </c>
      <c r="M3320" s="49">
        <v>2874793</v>
      </c>
      <c r="N3320">
        <f>+VLOOKUP(C3320,'Thanh toán '!M$1335:N$6972,2,0)</f>
        <v>2874793</v>
      </c>
      <c r="O3320" s="61">
        <f t="shared" si="156"/>
        <v>0</v>
      </c>
    </row>
    <row r="3321" spans="1:15" hidden="1" x14ac:dyDescent="0.3">
      <c r="A3321" s="18">
        <v>2023</v>
      </c>
      <c r="B3321" s="19" t="s">
        <v>17226</v>
      </c>
      <c r="C3321" s="19">
        <f t="shared" si="154"/>
        <v>25039</v>
      </c>
      <c r="D3321" s="19" t="s">
        <v>13350</v>
      </c>
      <c r="E3321" s="24" t="s">
        <v>17201</v>
      </c>
      <c r="F3321" s="18">
        <f t="shared" si="155"/>
        <v>4</v>
      </c>
      <c r="G3321" s="23" t="s">
        <v>11799</v>
      </c>
      <c r="H3321" s="23" t="s">
        <v>13621</v>
      </c>
      <c r="I3321" s="19" t="s">
        <v>11725</v>
      </c>
      <c r="J3321" s="49">
        <v>561900</v>
      </c>
      <c r="K3321" s="42">
        <v>0.1</v>
      </c>
      <c r="L3321" s="49">
        <v>56190</v>
      </c>
      <c r="M3321" s="49">
        <v>618090</v>
      </c>
      <c r="N3321">
        <f>+VLOOKUP(C3321,'Thanh toán '!M$1335:N$6972,2,0)</f>
        <v>618090</v>
      </c>
      <c r="O3321" s="61">
        <f t="shared" si="156"/>
        <v>0</v>
      </c>
    </row>
    <row r="3322" spans="1:15" hidden="1" x14ac:dyDescent="0.3">
      <c r="A3322" s="43">
        <v>2023</v>
      </c>
      <c r="B3322" s="44" t="s">
        <v>17227</v>
      </c>
      <c r="C3322" s="19">
        <f t="shared" si="154"/>
        <v>25040</v>
      </c>
      <c r="D3322" s="44" t="s">
        <v>13350</v>
      </c>
      <c r="E3322" s="45" t="s">
        <v>17201</v>
      </c>
      <c r="F3322" s="18">
        <f t="shared" si="155"/>
        <v>4</v>
      </c>
      <c r="G3322" s="46" t="s">
        <v>11838</v>
      </c>
      <c r="H3322" s="46" t="s">
        <v>13457</v>
      </c>
      <c r="I3322" s="44" t="s">
        <v>11839</v>
      </c>
      <c r="J3322" s="50">
        <v>1522396</v>
      </c>
      <c r="K3322" s="48">
        <v>0.10000026274372766</v>
      </c>
      <c r="L3322" s="50">
        <v>152240</v>
      </c>
      <c r="M3322" s="50">
        <v>1674636</v>
      </c>
      <c r="N3322">
        <f>+VLOOKUP(C3322,'Thanh toán '!M$1335:N$6972,2,0)</f>
        <v>1674636</v>
      </c>
      <c r="O3322" s="61">
        <f t="shared" si="156"/>
        <v>0</v>
      </c>
    </row>
    <row r="3323" spans="1:15" hidden="1" x14ac:dyDescent="0.3">
      <c r="A3323" s="18">
        <v>2023</v>
      </c>
      <c r="B3323" s="19" t="s">
        <v>17228</v>
      </c>
      <c r="C3323" s="19">
        <f t="shared" si="154"/>
        <v>25043</v>
      </c>
      <c r="D3323" s="19" t="s">
        <v>13350</v>
      </c>
      <c r="E3323" s="24" t="s">
        <v>17201</v>
      </c>
      <c r="F3323" s="18">
        <f t="shared" si="155"/>
        <v>4</v>
      </c>
      <c r="G3323" s="23" t="s">
        <v>12225</v>
      </c>
      <c r="H3323" s="23" t="s">
        <v>12225</v>
      </c>
      <c r="I3323" s="19" t="s">
        <v>12226</v>
      </c>
      <c r="J3323" s="49">
        <v>4326000</v>
      </c>
      <c r="K3323" s="42">
        <v>0.1</v>
      </c>
      <c r="L3323" s="49">
        <v>432600</v>
      </c>
      <c r="M3323" s="49">
        <v>4758600</v>
      </c>
      <c r="N3323">
        <f>+VLOOKUP(C3323,'Thanh toán '!M$1335:N$6972,2,0)</f>
        <v>4758600</v>
      </c>
      <c r="O3323" s="61">
        <f t="shared" si="156"/>
        <v>0</v>
      </c>
    </row>
    <row r="3324" spans="1:15" hidden="1" x14ac:dyDescent="0.3">
      <c r="A3324" s="18">
        <v>2023</v>
      </c>
      <c r="B3324" s="19" t="s">
        <v>17229</v>
      </c>
      <c r="C3324" s="19">
        <f t="shared" si="154"/>
        <v>25044</v>
      </c>
      <c r="D3324" s="19" t="s">
        <v>13350</v>
      </c>
      <c r="E3324" s="24" t="s">
        <v>17201</v>
      </c>
      <c r="F3324" s="18">
        <f t="shared" si="155"/>
        <v>4</v>
      </c>
      <c r="G3324" s="23" t="s">
        <v>12225</v>
      </c>
      <c r="H3324" s="23" t="s">
        <v>12225</v>
      </c>
      <c r="I3324" s="19" t="s">
        <v>12226</v>
      </c>
      <c r="J3324" s="49">
        <v>3979850</v>
      </c>
      <c r="K3324" s="42">
        <v>0.1</v>
      </c>
      <c r="L3324" s="49">
        <v>397985</v>
      </c>
      <c r="M3324" s="49">
        <v>4377835</v>
      </c>
      <c r="N3324">
        <f>+VLOOKUP(C3324,'Thanh toán '!M$1335:N$6972,2,0)</f>
        <v>4377835</v>
      </c>
      <c r="O3324" s="61">
        <f t="shared" si="156"/>
        <v>0</v>
      </c>
    </row>
    <row r="3325" spans="1:15" hidden="1" x14ac:dyDescent="0.3">
      <c r="A3325" s="18">
        <v>2023</v>
      </c>
      <c r="B3325" s="19" t="s">
        <v>17230</v>
      </c>
      <c r="C3325" s="19">
        <f t="shared" si="154"/>
        <v>25046</v>
      </c>
      <c r="D3325" s="19" t="s">
        <v>13350</v>
      </c>
      <c r="E3325" s="24" t="s">
        <v>17201</v>
      </c>
      <c r="F3325" s="18">
        <f t="shared" si="155"/>
        <v>4</v>
      </c>
      <c r="G3325" s="23" t="s">
        <v>11799</v>
      </c>
      <c r="H3325" s="23" t="s">
        <v>14397</v>
      </c>
      <c r="I3325" s="19" t="s">
        <v>11725</v>
      </c>
      <c r="J3325" s="49">
        <v>444230</v>
      </c>
      <c r="K3325" s="42">
        <v>0.1</v>
      </c>
      <c r="L3325" s="49">
        <v>44423</v>
      </c>
      <c r="M3325" s="49">
        <v>488653</v>
      </c>
      <c r="N3325">
        <f>+VLOOKUP(C3325,'Thanh toán '!M$1335:N$6972,2,0)</f>
        <v>488653</v>
      </c>
      <c r="O3325" s="61">
        <f t="shared" si="156"/>
        <v>0</v>
      </c>
    </row>
    <row r="3326" spans="1:15" hidden="1" x14ac:dyDescent="0.3">
      <c r="A3326" s="18">
        <v>2023</v>
      </c>
      <c r="B3326" s="19" t="s">
        <v>17231</v>
      </c>
      <c r="C3326" s="19">
        <f t="shared" si="154"/>
        <v>25047</v>
      </c>
      <c r="D3326" s="19" t="s">
        <v>13350</v>
      </c>
      <c r="E3326" s="24" t="s">
        <v>17201</v>
      </c>
      <c r="F3326" s="18">
        <f t="shared" si="155"/>
        <v>4</v>
      </c>
      <c r="G3326" s="23" t="s">
        <v>11799</v>
      </c>
      <c r="H3326" s="23" t="s">
        <v>14397</v>
      </c>
      <c r="I3326" s="19" t="s">
        <v>11725</v>
      </c>
      <c r="J3326" s="49">
        <v>551250</v>
      </c>
      <c r="K3326" s="42">
        <v>0.1</v>
      </c>
      <c r="L3326" s="49">
        <v>55125</v>
      </c>
      <c r="M3326" s="49">
        <v>606375</v>
      </c>
      <c r="N3326">
        <f>+VLOOKUP(C3326,'Thanh toán '!M$1335:N$6972,2,0)</f>
        <v>606375</v>
      </c>
      <c r="O3326" s="61">
        <f t="shared" si="156"/>
        <v>0</v>
      </c>
    </row>
    <row r="3327" spans="1:15" hidden="1" x14ac:dyDescent="0.3">
      <c r="A3327" s="18">
        <v>2023</v>
      </c>
      <c r="B3327" s="19" t="s">
        <v>17232</v>
      </c>
      <c r="C3327" s="19">
        <f t="shared" si="154"/>
        <v>25167</v>
      </c>
      <c r="D3327" s="19" t="s">
        <v>13350</v>
      </c>
      <c r="E3327" s="24" t="s">
        <v>17233</v>
      </c>
      <c r="F3327" s="18">
        <f t="shared" si="155"/>
        <v>4</v>
      </c>
      <c r="G3327" s="23" t="s">
        <v>11799</v>
      </c>
      <c r="H3327" s="23" t="s">
        <v>13358</v>
      </c>
      <c r="I3327" s="19" t="s">
        <v>11725</v>
      </c>
      <c r="J3327" s="49">
        <v>637377</v>
      </c>
      <c r="K3327" s="42">
        <v>0.10000047067904866</v>
      </c>
      <c r="L3327" s="49">
        <v>63738</v>
      </c>
      <c r="M3327" s="49">
        <v>701115</v>
      </c>
      <c r="N3327">
        <f>+VLOOKUP(C3327,'Thanh toán '!M$1335:N$6972,2,0)</f>
        <v>701115</v>
      </c>
      <c r="O3327" s="61">
        <f t="shared" si="156"/>
        <v>0</v>
      </c>
    </row>
    <row r="3328" spans="1:15" hidden="1" x14ac:dyDescent="0.3">
      <c r="A3328" s="18">
        <v>2023</v>
      </c>
      <c r="B3328" s="19" t="s">
        <v>17234</v>
      </c>
      <c r="C3328" s="19">
        <f t="shared" si="154"/>
        <v>25168</v>
      </c>
      <c r="D3328" s="19" t="s">
        <v>13350</v>
      </c>
      <c r="E3328" s="24" t="s">
        <v>17233</v>
      </c>
      <c r="F3328" s="18">
        <f t="shared" si="155"/>
        <v>4</v>
      </c>
      <c r="G3328" s="23" t="s">
        <v>11799</v>
      </c>
      <c r="H3328" s="23" t="s">
        <v>13421</v>
      </c>
      <c r="I3328" s="19" t="s">
        <v>11725</v>
      </c>
      <c r="J3328" s="49">
        <v>1433545</v>
      </c>
      <c r="K3328" s="42">
        <v>0.10000034878570258</v>
      </c>
      <c r="L3328" s="49">
        <v>143355</v>
      </c>
      <c r="M3328" s="49">
        <v>1576900</v>
      </c>
      <c r="N3328">
        <f>+VLOOKUP(C3328,'Thanh toán '!M$1335:N$6972,2,0)</f>
        <v>1576900</v>
      </c>
      <c r="O3328" s="61">
        <f t="shared" si="156"/>
        <v>0</v>
      </c>
    </row>
    <row r="3329" spans="1:15" hidden="1" x14ac:dyDescent="0.3">
      <c r="A3329" s="18">
        <v>2023</v>
      </c>
      <c r="B3329" s="19" t="s">
        <v>17235</v>
      </c>
      <c r="C3329" s="19">
        <f t="shared" si="154"/>
        <v>25169</v>
      </c>
      <c r="D3329" s="19" t="s">
        <v>13350</v>
      </c>
      <c r="E3329" s="24" t="s">
        <v>17233</v>
      </c>
      <c r="F3329" s="18">
        <f t="shared" si="155"/>
        <v>4</v>
      </c>
      <c r="G3329" s="23" t="s">
        <v>11799</v>
      </c>
      <c r="H3329" s="23" t="s">
        <v>13688</v>
      </c>
      <c r="I3329" s="19" t="s">
        <v>11725</v>
      </c>
      <c r="J3329" s="49">
        <v>613316</v>
      </c>
      <c r="K3329" s="42">
        <v>0.10000065219234457</v>
      </c>
      <c r="L3329" s="49">
        <v>61332</v>
      </c>
      <c r="M3329" s="49">
        <v>674648</v>
      </c>
      <c r="N3329">
        <f>+VLOOKUP(C3329,'Thanh toán '!M$1335:N$6972,2,0)</f>
        <v>674648</v>
      </c>
      <c r="O3329" s="61">
        <f t="shared" si="156"/>
        <v>0</v>
      </c>
    </row>
    <row r="3330" spans="1:15" hidden="1" x14ac:dyDescent="0.3">
      <c r="A3330" s="18">
        <v>2023</v>
      </c>
      <c r="B3330" s="19" t="s">
        <v>17236</v>
      </c>
      <c r="C3330" s="19">
        <f t="shared" si="154"/>
        <v>25170</v>
      </c>
      <c r="D3330" s="19" t="s">
        <v>13350</v>
      </c>
      <c r="E3330" s="24" t="s">
        <v>17233</v>
      </c>
      <c r="F3330" s="18">
        <f t="shared" si="155"/>
        <v>4</v>
      </c>
      <c r="G3330" s="23" t="s">
        <v>11799</v>
      </c>
      <c r="H3330" s="23" t="s">
        <v>14227</v>
      </c>
      <c r="I3330" s="19" t="s">
        <v>11725</v>
      </c>
      <c r="J3330" s="49">
        <v>888460</v>
      </c>
      <c r="K3330" s="42">
        <v>0.1</v>
      </c>
      <c r="L3330" s="49">
        <v>88846</v>
      </c>
      <c r="M3330" s="49">
        <v>977306</v>
      </c>
      <c r="N3330">
        <f>+VLOOKUP(C3330,'Thanh toán '!M$1335:N$6972,2,0)</f>
        <v>977306</v>
      </c>
      <c r="O3330" s="61">
        <f t="shared" si="156"/>
        <v>0</v>
      </c>
    </row>
    <row r="3331" spans="1:15" hidden="1" x14ac:dyDescent="0.3">
      <c r="A3331" s="18">
        <v>2023</v>
      </c>
      <c r="B3331" s="19" t="s">
        <v>17237</v>
      </c>
      <c r="C3331" s="19">
        <f t="shared" si="154"/>
        <v>25171</v>
      </c>
      <c r="D3331" s="19" t="s">
        <v>13350</v>
      </c>
      <c r="E3331" s="24" t="s">
        <v>17233</v>
      </c>
      <c r="F3331" s="18">
        <f t="shared" si="155"/>
        <v>4</v>
      </c>
      <c r="G3331" s="23" t="s">
        <v>11799</v>
      </c>
      <c r="H3331" s="23" t="s">
        <v>13669</v>
      </c>
      <c r="I3331" s="19" t="s">
        <v>11725</v>
      </c>
      <c r="J3331" s="49">
        <v>357198</v>
      </c>
      <c r="K3331" s="42">
        <v>0.10000055991354935</v>
      </c>
      <c r="L3331" s="49">
        <v>35720</v>
      </c>
      <c r="M3331" s="49">
        <v>392918</v>
      </c>
      <c r="N3331">
        <f>+VLOOKUP(C3331,'Thanh toán '!M$1335:N$6972,2,0)</f>
        <v>392918</v>
      </c>
      <c r="O3331" s="61">
        <f t="shared" si="156"/>
        <v>0</v>
      </c>
    </row>
    <row r="3332" spans="1:15" hidden="1" x14ac:dyDescent="0.3">
      <c r="A3332" s="18">
        <v>2023</v>
      </c>
      <c r="B3332" s="19" t="s">
        <v>17238</v>
      </c>
      <c r="C3332" s="19">
        <f t="shared" si="154"/>
        <v>25172</v>
      </c>
      <c r="D3332" s="19" t="s">
        <v>13350</v>
      </c>
      <c r="E3332" s="24" t="s">
        <v>17233</v>
      </c>
      <c r="F3332" s="18">
        <f t="shared" si="155"/>
        <v>4</v>
      </c>
      <c r="G3332" s="23" t="s">
        <v>11799</v>
      </c>
      <c r="H3332" s="23" t="s">
        <v>14599</v>
      </c>
      <c r="I3332" s="19" t="s">
        <v>11725</v>
      </c>
      <c r="J3332" s="49">
        <v>417084</v>
      </c>
      <c r="K3332" s="42">
        <v>9.9999040960573896E-2</v>
      </c>
      <c r="L3332" s="49">
        <v>41708</v>
      </c>
      <c r="M3332" s="49">
        <v>458792</v>
      </c>
      <c r="N3332">
        <f>+VLOOKUP(C3332,'Thanh toán '!M$1335:N$6972,2,0)</f>
        <v>458792</v>
      </c>
      <c r="O3332" s="61">
        <f t="shared" si="156"/>
        <v>0</v>
      </c>
    </row>
    <row r="3333" spans="1:15" hidden="1" x14ac:dyDescent="0.3">
      <c r="A3333" s="18">
        <v>2023</v>
      </c>
      <c r="B3333" s="19" t="s">
        <v>17239</v>
      </c>
      <c r="C3333" s="19">
        <f t="shared" si="154"/>
        <v>25175</v>
      </c>
      <c r="D3333" s="19" t="s">
        <v>13350</v>
      </c>
      <c r="E3333" s="24" t="s">
        <v>17233</v>
      </c>
      <c r="F3333" s="18">
        <f t="shared" si="155"/>
        <v>4</v>
      </c>
      <c r="G3333" s="23" t="s">
        <v>11799</v>
      </c>
      <c r="H3333" s="23" t="s">
        <v>13346</v>
      </c>
      <c r="I3333" s="19" t="s">
        <v>11725</v>
      </c>
      <c r="J3333" s="49">
        <v>486831</v>
      </c>
      <c r="K3333" s="42">
        <v>9.9999794589909027E-2</v>
      </c>
      <c r="L3333" s="49">
        <v>48683</v>
      </c>
      <c r="M3333" s="49">
        <v>535514</v>
      </c>
      <c r="N3333">
        <f>+VLOOKUP(C3333,'Thanh toán '!M$1335:N$6972,2,0)</f>
        <v>535514</v>
      </c>
      <c r="O3333" s="61">
        <f t="shared" si="156"/>
        <v>0</v>
      </c>
    </row>
    <row r="3334" spans="1:15" hidden="1" x14ac:dyDescent="0.3">
      <c r="A3334" s="18">
        <v>2023</v>
      </c>
      <c r="B3334" s="19" t="s">
        <v>17240</v>
      </c>
      <c r="C3334" s="19">
        <f t="shared" ref="C3334:C3397" si="157">+B3334*1</f>
        <v>25176</v>
      </c>
      <c r="D3334" s="19" t="s">
        <v>13350</v>
      </c>
      <c r="E3334" s="24" t="s">
        <v>17233</v>
      </c>
      <c r="F3334" s="18">
        <f t="shared" ref="F3334:F3397" si="158">+MONTH(E3334)</f>
        <v>4</v>
      </c>
      <c r="G3334" s="23" t="s">
        <v>12026</v>
      </c>
      <c r="H3334" s="23" t="s">
        <v>13949</v>
      </c>
      <c r="I3334" s="19" t="s">
        <v>12027</v>
      </c>
      <c r="J3334" s="49">
        <v>580005</v>
      </c>
      <c r="K3334" s="42">
        <v>0.10000086206153395</v>
      </c>
      <c r="L3334" s="49">
        <v>58001</v>
      </c>
      <c r="M3334" s="49">
        <v>638006</v>
      </c>
      <c r="N3334">
        <f>+VLOOKUP(C3334,'Thanh toán '!M$1335:N$6972,2,0)</f>
        <v>638006</v>
      </c>
      <c r="O3334" s="61">
        <f t="shared" ref="O3334:O3397" si="159">+N3334-M3334</f>
        <v>0</v>
      </c>
    </row>
    <row r="3335" spans="1:15" hidden="1" x14ac:dyDescent="0.3">
      <c r="A3335" s="18">
        <v>2023</v>
      </c>
      <c r="B3335" s="19" t="s">
        <v>17241</v>
      </c>
      <c r="C3335" s="19">
        <f t="shared" si="157"/>
        <v>25177</v>
      </c>
      <c r="D3335" s="19" t="s">
        <v>13350</v>
      </c>
      <c r="E3335" s="24" t="s">
        <v>17233</v>
      </c>
      <c r="F3335" s="18">
        <f t="shared" si="158"/>
        <v>4</v>
      </c>
      <c r="G3335" s="23" t="s">
        <v>12026</v>
      </c>
      <c r="H3335" s="23" t="s">
        <v>13942</v>
      </c>
      <c r="I3335" s="19" t="s">
        <v>12027</v>
      </c>
      <c r="J3335" s="49">
        <v>2205695</v>
      </c>
      <c r="K3335" s="42">
        <v>0.10000022668591986</v>
      </c>
      <c r="L3335" s="49">
        <v>220570</v>
      </c>
      <c r="M3335" s="49">
        <v>2426265</v>
      </c>
      <c r="N3335">
        <f>+VLOOKUP(C3335,'Thanh toán '!M$1335:N$6972,2,0)</f>
        <v>2426265</v>
      </c>
      <c r="O3335" s="61">
        <f t="shared" si="159"/>
        <v>0</v>
      </c>
    </row>
    <row r="3336" spans="1:15" hidden="1" x14ac:dyDescent="0.3">
      <c r="A3336" s="18">
        <v>2023</v>
      </c>
      <c r="B3336" s="19" t="s">
        <v>17242</v>
      </c>
      <c r="C3336" s="19">
        <f t="shared" si="157"/>
        <v>25181</v>
      </c>
      <c r="D3336" s="19" t="s">
        <v>13350</v>
      </c>
      <c r="E3336" s="24" t="s">
        <v>17233</v>
      </c>
      <c r="F3336" s="18">
        <f t="shared" si="158"/>
        <v>4</v>
      </c>
      <c r="G3336" s="23" t="s">
        <v>12239</v>
      </c>
      <c r="H3336" s="23" t="s">
        <v>13824</v>
      </c>
      <c r="I3336" s="19" t="s">
        <v>12240</v>
      </c>
      <c r="J3336" s="49">
        <v>1776920</v>
      </c>
      <c r="K3336" s="42">
        <v>0.1</v>
      </c>
      <c r="L3336" s="49">
        <v>177692</v>
      </c>
      <c r="M3336" s="49">
        <v>1954612</v>
      </c>
      <c r="N3336">
        <f>+VLOOKUP(C3336,'Thanh toán '!M$1335:N$6972,2,0)</f>
        <v>1954612</v>
      </c>
      <c r="O3336" s="61">
        <f t="shared" si="159"/>
        <v>0</v>
      </c>
    </row>
    <row r="3337" spans="1:15" hidden="1" x14ac:dyDescent="0.3">
      <c r="A3337" s="18">
        <v>2023</v>
      </c>
      <c r="B3337" s="19" t="s">
        <v>17243</v>
      </c>
      <c r="C3337" s="19">
        <f t="shared" si="157"/>
        <v>25182</v>
      </c>
      <c r="D3337" s="19" t="s">
        <v>13350</v>
      </c>
      <c r="E3337" s="24" t="s">
        <v>17233</v>
      </c>
      <c r="F3337" s="18">
        <f t="shared" si="158"/>
        <v>4</v>
      </c>
      <c r="G3337" s="23" t="s">
        <v>12360</v>
      </c>
      <c r="H3337" s="23" t="s">
        <v>12360</v>
      </c>
      <c r="I3337" s="19" t="s">
        <v>12361</v>
      </c>
      <c r="J3337" s="49">
        <v>1102500</v>
      </c>
      <c r="K3337" s="42">
        <v>0.1</v>
      </c>
      <c r="L3337" s="49">
        <v>110250</v>
      </c>
      <c r="M3337" s="49">
        <v>1212750</v>
      </c>
      <c r="N3337">
        <f>+VLOOKUP(C3337,'Thanh toán '!M$1335:N$6972,2,0)</f>
        <v>1212750</v>
      </c>
      <c r="O3337" s="61">
        <f t="shared" si="159"/>
        <v>0</v>
      </c>
    </row>
    <row r="3338" spans="1:15" hidden="1" x14ac:dyDescent="0.3">
      <c r="A3338" s="18">
        <v>2023</v>
      </c>
      <c r="B3338" s="19" t="s">
        <v>17244</v>
      </c>
      <c r="C3338" s="19">
        <f t="shared" si="157"/>
        <v>25183</v>
      </c>
      <c r="D3338" s="19" t="s">
        <v>13350</v>
      </c>
      <c r="E3338" s="24" t="s">
        <v>17233</v>
      </c>
      <c r="F3338" s="18">
        <f t="shared" si="158"/>
        <v>4</v>
      </c>
      <c r="G3338" s="23" t="s">
        <v>12360</v>
      </c>
      <c r="H3338" s="23" t="s">
        <v>12360</v>
      </c>
      <c r="I3338" s="19" t="s">
        <v>12361</v>
      </c>
      <c r="J3338" s="49">
        <v>3067590</v>
      </c>
      <c r="K3338" s="42">
        <v>0.1</v>
      </c>
      <c r="L3338" s="49">
        <v>306759</v>
      </c>
      <c r="M3338" s="49">
        <v>3374349</v>
      </c>
      <c r="N3338">
        <f>+VLOOKUP(C3338,'Thanh toán '!M$1335:N$6972,2,0)</f>
        <v>3374349</v>
      </c>
      <c r="O3338" s="61">
        <f t="shared" si="159"/>
        <v>0</v>
      </c>
    </row>
    <row r="3339" spans="1:15" hidden="1" x14ac:dyDescent="0.3">
      <c r="A3339" s="18">
        <v>2023</v>
      </c>
      <c r="B3339" s="19" t="s">
        <v>17245</v>
      </c>
      <c r="C3339" s="19">
        <f t="shared" si="157"/>
        <v>25186</v>
      </c>
      <c r="D3339" s="19" t="s">
        <v>13350</v>
      </c>
      <c r="E3339" s="24" t="s">
        <v>17233</v>
      </c>
      <c r="F3339" s="18">
        <f t="shared" si="158"/>
        <v>4</v>
      </c>
      <c r="G3339" s="23" t="s">
        <v>11799</v>
      </c>
      <c r="H3339" s="23" t="s">
        <v>15023</v>
      </c>
      <c r="I3339" s="19" t="s">
        <v>11725</v>
      </c>
      <c r="J3339" s="49">
        <v>895986</v>
      </c>
      <c r="K3339" s="42">
        <v>0.10000044643554698</v>
      </c>
      <c r="L3339" s="49">
        <v>89599</v>
      </c>
      <c r="M3339" s="49">
        <v>985585</v>
      </c>
      <c r="N3339">
        <f>+VLOOKUP(C3339,'Thanh toán '!M$1335:N$6972,2,0)</f>
        <v>985585</v>
      </c>
      <c r="O3339" s="61">
        <f t="shared" si="159"/>
        <v>0</v>
      </c>
    </row>
    <row r="3340" spans="1:15" hidden="1" x14ac:dyDescent="0.3">
      <c r="A3340" s="18">
        <v>2023</v>
      </c>
      <c r="B3340" s="19" t="s">
        <v>17246</v>
      </c>
      <c r="C3340" s="19">
        <f t="shared" si="157"/>
        <v>25187</v>
      </c>
      <c r="D3340" s="19" t="s">
        <v>13350</v>
      </c>
      <c r="E3340" s="24" t="s">
        <v>17233</v>
      </c>
      <c r="F3340" s="18">
        <f t="shared" si="158"/>
        <v>4</v>
      </c>
      <c r="G3340" s="23" t="s">
        <v>11799</v>
      </c>
      <c r="H3340" s="23" t="s">
        <v>14084</v>
      </c>
      <c r="I3340" s="19" t="s">
        <v>11725</v>
      </c>
      <c r="J3340" s="49">
        <v>895986</v>
      </c>
      <c r="K3340" s="42">
        <v>0.10000044643554698</v>
      </c>
      <c r="L3340" s="49">
        <v>89599</v>
      </c>
      <c r="M3340" s="49">
        <v>985585</v>
      </c>
      <c r="N3340">
        <f>+VLOOKUP(C3340,'Thanh toán '!M$1335:N$6972,2,0)</f>
        <v>985585</v>
      </c>
      <c r="O3340" s="61">
        <f t="shared" si="159"/>
        <v>0</v>
      </c>
    </row>
    <row r="3341" spans="1:15" hidden="1" x14ac:dyDescent="0.3">
      <c r="A3341" s="18">
        <v>2023</v>
      </c>
      <c r="B3341" s="19" t="s">
        <v>17247</v>
      </c>
      <c r="C3341" s="19">
        <f t="shared" si="157"/>
        <v>25189</v>
      </c>
      <c r="D3341" s="19" t="s">
        <v>13350</v>
      </c>
      <c r="E3341" s="24" t="s">
        <v>17233</v>
      </c>
      <c r="F3341" s="18">
        <f t="shared" si="158"/>
        <v>4</v>
      </c>
      <c r="G3341" s="23" t="s">
        <v>11799</v>
      </c>
      <c r="H3341" s="23" t="s">
        <v>14021</v>
      </c>
      <c r="I3341" s="19" t="s">
        <v>11725</v>
      </c>
      <c r="J3341" s="49">
        <v>560262</v>
      </c>
      <c r="K3341" s="42">
        <v>9.9999643024156551E-2</v>
      </c>
      <c r="L3341" s="49">
        <v>56026</v>
      </c>
      <c r="M3341" s="49">
        <v>616288</v>
      </c>
      <c r="N3341">
        <f>+VLOOKUP(C3341,'Thanh toán '!M$1335:N$6972,2,0)</f>
        <v>616288</v>
      </c>
      <c r="O3341" s="61">
        <f t="shared" si="159"/>
        <v>0</v>
      </c>
    </row>
    <row r="3342" spans="1:15" hidden="1" x14ac:dyDescent="0.3">
      <c r="A3342" s="18">
        <v>2023</v>
      </c>
      <c r="B3342" s="19" t="s">
        <v>17248</v>
      </c>
      <c r="C3342" s="19">
        <f t="shared" si="157"/>
        <v>25190</v>
      </c>
      <c r="D3342" s="19" t="s">
        <v>13350</v>
      </c>
      <c r="E3342" s="24" t="s">
        <v>17233</v>
      </c>
      <c r="F3342" s="18">
        <f t="shared" si="158"/>
        <v>4</v>
      </c>
      <c r="G3342" s="23" t="s">
        <v>11799</v>
      </c>
      <c r="H3342" s="23" t="s">
        <v>13543</v>
      </c>
      <c r="I3342" s="19" t="s">
        <v>11725</v>
      </c>
      <c r="J3342" s="49">
        <v>695140</v>
      </c>
      <c r="K3342" s="42">
        <v>0.1</v>
      </c>
      <c r="L3342" s="49">
        <v>69514</v>
      </c>
      <c r="M3342" s="49">
        <v>764654</v>
      </c>
      <c r="N3342">
        <f>+VLOOKUP(C3342,'Thanh toán '!M$1335:N$6972,2,0)</f>
        <v>764654</v>
      </c>
      <c r="O3342" s="61">
        <f t="shared" si="159"/>
        <v>0</v>
      </c>
    </row>
    <row r="3343" spans="1:15" hidden="1" x14ac:dyDescent="0.3">
      <c r="A3343" s="18">
        <v>2023</v>
      </c>
      <c r="B3343" s="19" t="s">
        <v>17249</v>
      </c>
      <c r="C3343" s="19">
        <f t="shared" si="157"/>
        <v>25191</v>
      </c>
      <c r="D3343" s="19" t="s">
        <v>13350</v>
      </c>
      <c r="E3343" s="24" t="s">
        <v>17233</v>
      </c>
      <c r="F3343" s="18">
        <f t="shared" si="158"/>
        <v>4</v>
      </c>
      <c r="G3343" s="23" t="s">
        <v>11799</v>
      </c>
      <c r="H3343" s="23" t="s">
        <v>14011</v>
      </c>
      <c r="I3343" s="19" t="s">
        <v>11725</v>
      </c>
      <c r="J3343" s="49">
        <v>573418</v>
      </c>
      <c r="K3343" s="42">
        <v>0.10000034878570258</v>
      </c>
      <c r="L3343" s="49">
        <v>57342</v>
      </c>
      <c r="M3343" s="49">
        <v>630760</v>
      </c>
      <c r="N3343">
        <f>+VLOOKUP(C3343,'Thanh toán '!M$1335:N$6972,2,0)</f>
        <v>630760</v>
      </c>
      <c r="O3343" s="61">
        <f t="shared" si="159"/>
        <v>0</v>
      </c>
    </row>
    <row r="3344" spans="1:15" hidden="1" x14ac:dyDescent="0.3">
      <c r="A3344" s="18">
        <v>2023</v>
      </c>
      <c r="B3344" s="19" t="s">
        <v>17250</v>
      </c>
      <c r="C3344" s="19">
        <f t="shared" si="157"/>
        <v>25192</v>
      </c>
      <c r="D3344" s="19" t="s">
        <v>13350</v>
      </c>
      <c r="E3344" s="24" t="s">
        <v>17233</v>
      </c>
      <c r="F3344" s="18">
        <f t="shared" si="158"/>
        <v>4</v>
      </c>
      <c r="G3344" s="23" t="s">
        <v>11799</v>
      </c>
      <c r="H3344" s="23" t="s">
        <v>13449</v>
      </c>
      <c r="I3344" s="19" t="s">
        <v>11725</v>
      </c>
      <c r="J3344" s="49">
        <v>189210</v>
      </c>
      <c r="K3344" s="42">
        <v>0.1</v>
      </c>
      <c r="L3344" s="49">
        <v>18921</v>
      </c>
      <c r="M3344" s="49">
        <v>208131</v>
      </c>
      <c r="N3344">
        <f>+VLOOKUP(C3344,'Thanh toán '!M$1335:N$6972,2,0)</f>
        <v>208131</v>
      </c>
      <c r="O3344" s="61">
        <f t="shared" si="159"/>
        <v>0</v>
      </c>
    </row>
    <row r="3345" spans="1:15" hidden="1" x14ac:dyDescent="0.3">
      <c r="A3345" s="18">
        <v>2023</v>
      </c>
      <c r="B3345" s="19" t="s">
        <v>17251</v>
      </c>
      <c r="C3345" s="19">
        <f t="shared" si="157"/>
        <v>25194</v>
      </c>
      <c r="D3345" s="19" t="s">
        <v>13350</v>
      </c>
      <c r="E3345" s="24" t="s">
        <v>17233</v>
      </c>
      <c r="F3345" s="18">
        <f t="shared" si="158"/>
        <v>4</v>
      </c>
      <c r="G3345" s="23" t="s">
        <v>12378</v>
      </c>
      <c r="H3345" s="23" t="s">
        <v>12378</v>
      </c>
      <c r="I3345" s="19" t="s">
        <v>12379</v>
      </c>
      <c r="J3345" s="49">
        <v>3315250</v>
      </c>
      <c r="K3345" s="42">
        <v>0.1</v>
      </c>
      <c r="L3345" s="49">
        <v>331525</v>
      </c>
      <c r="M3345" s="49">
        <v>3646775</v>
      </c>
      <c r="N3345">
        <f>+VLOOKUP(C3345,'Thanh toán '!M$1335:N$6972,2,0)</f>
        <v>3646775</v>
      </c>
      <c r="O3345" s="61">
        <f t="shared" si="159"/>
        <v>0</v>
      </c>
    </row>
    <row r="3346" spans="1:15" hidden="1" x14ac:dyDescent="0.3">
      <c r="A3346" s="18">
        <v>2023</v>
      </c>
      <c r="B3346" s="19" t="s">
        <v>17252</v>
      </c>
      <c r="C3346" s="19">
        <f t="shared" si="157"/>
        <v>25195</v>
      </c>
      <c r="D3346" s="19" t="s">
        <v>13350</v>
      </c>
      <c r="E3346" s="24" t="s">
        <v>17233</v>
      </c>
      <c r="F3346" s="18">
        <f t="shared" si="158"/>
        <v>4</v>
      </c>
      <c r="G3346" s="23" t="s">
        <v>11799</v>
      </c>
      <c r="H3346" s="23" t="s">
        <v>16672</v>
      </c>
      <c r="I3346" s="19" t="s">
        <v>11725</v>
      </c>
      <c r="J3346" s="49">
        <v>637377</v>
      </c>
      <c r="K3346" s="42">
        <v>0.10000047067904866</v>
      </c>
      <c r="L3346" s="49">
        <v>63738</v>
      </c>
      <c r="M3346" s="49">
        <v>701115</v>
      </c>
      <c r="N3346">
        <f>+VLOOKUP(C3346,'Thanh toán '!M$1335:N$6972,2,0)</f>
        <v>701115</v>
      </c>
      <c r="O3346" s="61">
        <f t="shared" si="159"/>
        <v>0</v>
      </c>
    </row>
    <row r="3347" spans="1:15" hidden="1" x14ac:dyDescent="0.3">
      <c r="A3347" s="18">
        <v>2023</v>
      </c>
      <c r="B3347" s="19" t="s">
        <v>17253</v>
      </c>
      <c r="C3347" s="19">
        <f t="shared" si="157"/>
        <v>25196</v>
      </c>
      <c r="D3347" s="19" t="s">
        <v>13350</v>
      </c>
      <c r="E3347" s="24" t="s">
        <v>17233</v>
      </c>
      <c r="F3347" s="18">
        <f t="shared" si="158"/>
        <v>4</v>
      </c>
      <c r="G3347" s="23" t="s">
        <v>11799</v>
      </c>
      <c r="H3347" s="23" t="s">
        <v>13907</v>
      </c>
      <c r="I3347" s="19" t="s">
        <v>11725</v>
      </c>
      <c r="J3347" s="49">
        <v>1052591</v>
      </c>
      <c r="K3347" s="42">
        <v>9.999990499633761E-2</v>
      </c>
      <c r="L3347" s="49">
        <v>105259</v>
      </c>
      <c r="M3347" s="49">
        <v>1157850</v>
      </c>
      <c r="N3347">
        <f>+VLOOKUP(C3347,'Thanh toán '!M$1335:N$6972,2,0)</f>
        <v>1157850</v>
      </c>
      <c r="O3347" s="61">
        <f t="shared" si="159"/>
        <v>0</v>
      </c>
    </row>
    <row r="3348" spans="1:15" hidden="1" x14ac:dyDescent="0.3">
      <c r="A3348" s="18">
        <v>2023</v>
      </c>
      <c r="B3348" s="19" t="s">
        <v>17254</v>
      </c>
      <c r="C3348" s="19">
        <f t="shared" si="157"/>
        <v>25197</v>
      </c>
      <c r="D3348" s="19" t="s">
        <v>13350</v>
      </c>
      <c r="E3348" s="24" t="s">
        <v>17233</v>
      </c>
      <c r="F3348" s="18">
        <f t="shared" si="158"/>
        <v>4</v>
      </c>
      <c r="G3348" s="23" t="s">
        <v>11799</v>
      </c>
      <c r="H3348" s="23" t="s">
        <v>13631</v>
      </c>
      <c r="I3348" s="19" t="s">
        <v>11725</v>
      </c>
      <c r="J3348" s="49">
        <v>544847</v>
      </c>
      <c r="K3348" s="42">
        <v>0.10000055061329144</v>
      </c>
      <c r="L3348" s="49">
        <v>54485</v>
      </c>
      <c r="M3348" s="49">
        <v>599332</v>
      </c>
      <c r="N3348">
        <f>+VLOOKUP(C3348,'Thanh toán '!M$1335:N$6972,2,0)</f>
        <v>599332</v>
      </c>
      <c r="O3348" s="61">
        <f t="shared" si="159"/>
        <v>0</v>
      </c>
    </row>
    <row r="3349" spans="1:15" hidden="1" x14ac:dyDescent="0.3">
      <c r="A3349" s="18">
        <v>2023</v>
      </c>
      <c r="B3349" s="19" t="s">
        <v>17255</v>
      </c>
      <c r="C3349" s="19">
        <f t="shared" si="157"/>
        <v>25198</v>
      </c>
      <c r="D3349" s="19" t="s">
        <v>13350</v>
      </c>
      <c r="E3349" s="24" t="s">
        <v>17233</v>
      </c>
      <c r="F3349" s="18">
        <f t="shared" si="158"/>
        <v>4</v>
      </c>
      <c r="G3349" s="23" t="s">
        <v>11799</v>
      </c>
      <c r="H3349" s="23" t="s">
        <v>14974</v>
      </c>
      <c r="I3349" s="19" t="s">
        <v>11725</v>
      </c>
      <c r="J3349" s="49">
        <v>593589</v>
      </c>
      <c r="K3349" s="42">
        <v>0.10000016846673372</v>
      </c>
      <c r="L3349" s="49">
        <v>59359</v>
      </c>
      <c r="M3349" s="49">
        <v>652948</v>
      </c>
      <c r="N3349">
        <f>+VLOOKUP(C3349,'Thanh toán '!M$1335:N$6972,2,0)</f>
        <v>652948</v>
      </c>
      <c r="O3349" s="61">
        <f t="shared" si="159"/>
        <v>0</v>
      </c>
    </row>
    <row r="3350" spans="1:15" hidden="1" x14ac:dyDescent="0.3">
      <c r="A3350" s="18">
        <v>2023</v>
      </c>
      <c r="B3350" s="19" t="s">
        <v>17256</v>
      </c>
      <c r="C3350" s="19">
        <f t="shared" si="157"/>
        <v>25199</v>
      </c>
      <c r="D3350" s="19" t="s">
        <v>13350</v>
      </c>
      <c r="E3350" s="24" t="s">
        <v>17233</v>
      </c>
      <c r="F3350" s="18">
        <f t="shared" si="158"/>
        <v>4</v>
      </c>
      <c r="G3350" s="23" t="s">
        <v>11799</v>
      </c>
      <c r="H3350" s="23" t="s">
        <v>13611</v>
      </c>
      <c r="I3350" s="19" t="s">
        <v>11725</v>
      </c>
      <c r="J3350" s="49">
        <v>637377</v>
      </c>
      <c r="K3350" s="42">
        <v>0.10000047067904866</v>
      </c>
      <c r="L3350" s="49">
        <v>63738</v>
      </c>
      <c r="M3350" s="49">
        <v>701115</v>
      </c>
      <c r="N3350">
        <f>+VLOOKUP(C3350,'Thanh toán '!M$1335:N$6972,2,0)</f>
        <v>701115</v>
      </c>
      <c r="O3350" s="61">
        <f t="shared" si="159"/>
        <v>0</v>
      </c>
    </row>
    <row r="3351" spans="1:15" hidden="1" x14ac:dyDescent="0.3">
      <c r="A3351" s="18">
        <v>2023</v>
      </c>
      <c r="B3351" s="19" t="s">
        <v>17257</v>
      </c>
      <c r="C3351" s="19">
        <f t="shared" si="157"/>
        <v>25200</v>
      </c>
      <c r="D3351" s="19" t="s">
        <v>13350</v>
      </c>
      <c r="E3351" s="24" t="s">
        <v>17233</v>
      </c>
      <c r="F3351" s="18">
        <f t="shared" si="158"/>
        <v>4</v>
      </c>
      <c r="G3351" s="23" t="s">
        <v>11799</v>
      </c>
      <c r="H3351" s="23" t="s">
        <v>13354</v>
      </c>
      <c r="I3351" s="19" t="s">
        <v>11725</v>
      </c>
      <c r="J3351" s="49">
        <v>726000</v>
      </c>
      <c r="K3351" s="42">
        <v>0.1</v>
      </c>
      <c r="L3351" s="49">
        <v>72600</v>
      </c>
      <c r="M3351" s="49">
        <v>798600</v>
      </c>
      <c r="N3351">
        <f>+VLOOKUP(C3351,'Thanh toán '!M$1335:N$6972,2,0)</f>
        <v>798600</v>
      </c>
      <c r="O3351" s="61">
        <f t="shared" si="159"/>
        <v>0</v>
      </c>
    </row>
    <row r="3352" spans="1:15" hidden="1" x14ac:dyDescent="0.3">
      <c r="A3352" s="18">
        <v>2023</v>
      </c>
      <c r="B3352" s="19" t="s">
        <v>17258</v>
      </c>
      <c r="C3352" s="19">
        <f t="shared" si="157"/>
        <v>25201</v>
      </c>
      <c r="D3352" s="19" t="s">
        <v>13350</v>
      </c>
      <c r="E3352" s="24" t="s">
        <v>17233</v>
      </c>
      <c r="F3352" s="18">
        <f t="shared" si="158"/>
        <v>4</v>
      </c>
      <c r="G3352" s="23" t="s">
        <v>11799</v>
      </c>
      <c r="H3352" s="23" t="s">
        <v>17259</v>
      </c>
      <c r="I3352" s="19" t="s">
        <v>11725</v>
      </c>
      <c r="J3352" s="49">
        <v>695140</v>
      </c>
      <c r="K3352" s="42">
        <v>0.1</v>
      </c>
      <c r="L3352" s="49">
        <v>69514</v>
      </c>
      <c r="M3352" s="49">
        <v>764654</v>
      </c>
      <c r="N3352">
        <f>+VLOOKUP(C3352,'Thanh toán '!M$1335:N$6972,2,0)</f>
        <v>764654</v>
      </c>
      <c r="O3352" s="61">
        <f t="shared" si="159"/>
        <v>0</v>
      </c>
    </row>
    <row r="3353" spans="1:15" hidden="1" x14ac:dyDescent="0.3">
      <c r="A3353" s="18">
        <v>2023</v>
      </c>
      <c r="B3353" s="19" t="s">
        <v>17260</v>
      </c>
      <c r="C3353" s="19">
        <f t="shared" si="157"/>
        <v>25202</v>
      </c>
      <c r="D3353" s="19" t="s">
        <v>13350</v>
      </c>
      <c r="E3353" s="24" t="s">
        <v>17233</v>
      </c>
      <c r="F3353" s="18">
        <f t="shared" si="158"/>
        <v>4</v>
      </c>
      <c r="G3353" s="23" t="s">
        <v>11799</v>
      </c>
      <c r="H3353" s="23" t="s">
        <v>13663</v>
      </c>
      <c r="I3353" s="19" t="s">
        <v>11725</v>
      </c>
      <c r="J3353" s="49">
        <v>761381</v>
      </c>
      <c r="K3353" s="42">
        <v>9.9999868659711763E-2</v>
      </c>
      <c r="L3353" s="49">
        <v>76138</v>
      </c>
      <c r="M3353" s="49">
        <v>837519</v>
      </c>
      <c r="N3353">
        <f>+VLOOKUP(C3353,'Thanh toán '!M$1335:N$6972,2,0)</f>
        <v>837519</v>
      </c>
      <c r="O3353" s="61">
        <f t="shared" si="159"/>
        <v>0</v>
      </c>
    </row>
    <row r="3354" spans="1:15" hidden="1" x14ac:dyDescent="0.3">
      <c r="A3354" s="18">
        <v>2023</v>
      </c>
      <c r="B3354" s="19" t="s">
        <v>17261</v>
      </c>
      <c r="C3354" s="19">
        <f t="shared" si="157"/>
        <v>25203</v>
      </c>
      <c r="D3354" s="19" t="s">
        <v>13350</v>
      </c>
      <c r="E3354" s="24" t="s">
        <v>17233</v>
      </c>
      <c r="F3354" s="18">
        <f t="shared" si="158"/>
        <v>4</v>
      </c>
      <c r="G3354" s="23" t="s">
        <v>11799</v>
      </c>
      <c r="H3354" s="23" t="s">
        <v>13636</v>
      </c>
      <c r="I3354" s="19" t="s">
        <v>11725</v>
      </c>
      <c r="J3354" s="49">
        <v>668331</v>
      </c>
      <c r="K3354" s="42">
        <v>9.9999850373542448E-2</v>
      </c>
      <c r="L3354" s="49">
        <v>66833</v>
      </c>
      <c r="M3354" s="49">
        <v>735164</v>
      </c>
      <c r="N3354">
        <f>+VLOOKUP(C3354,'Thanh toán '!M$1335:N$6972,2,0)</f>
        <v>735164</v>
      </c>
      <c r="O3354" s="61">
        <f t="shared" si="159"/>
        <v>0</v>
      </c>
    </row>
    <row r="3355" spans="1:15" hidden="1" x14ac:dyDescent="0.3">
      <c r="A3355" s="18">
        <v>2023</v>
      </c>
      <c r="B3355" s="19" t="s">
        <v>17262</v>
      </c>
      <c r="C3355" s="19">
        <f t="shared" si="157"/>
        <v>25204</v>
      </c>
      <c r="D3355" s="19" t="s">
        <v>13350</v>
      </c>
      <c r="E3355" s="24" t="s">
        <v>17233</v>
      </c>
      <c r="F3355" s="18">
        <f t="shared" si="158"/>
        <v>4</v>
      </c>
      <c r="G3355" s="23" t="s">
        <v>11799</v>
      </c>
      <c r="H3355" s="23" t="s">
        <v>14113</v>
      </c>
      <c r="I3355" s="19" t="s">
        <v>11725</v>
      </c>
      <c r="J3355" s="49">
        <v>1221477</v>
      </c>
      <c r="K3355" s="42">
        <v>0.10000024560429709</v>
      </c>
      <c r="L3355" s="49">
        <v>122148</v>
      </c>
      <c r="M3355" s="49">
        <v>1343625</v>
      </c>
      <c r="N3355">
        <f>+VLOOKUP(C3355,'Thanh toán '!M$1335:N$6972,2,0)</f>
        <v>1343625</v>
      </c>
      <c r="O3355" s="61">
        <f t="shared" si="159"/>
        <v>0</v>
      </c>
    </row>
    <row r="3356" spans="1:15" hidden="1" x14ac:dyDescent="0.3">
      <c r="A3356" s="18">
        <v>2023</v>
      </c>
      <c r="B3356" s="19" t="s">
        <v>17263</v>
      </c>
      <c r="C3356" s="19">
        <f t="shared" si="157"/>
        <v>25207</v>
      </c>
      <c r="D3356" s="19" t="s">
        <v>13350</v>
      </c>
      <c r="E3356" s="24" t="s">
        <v>17233</v>
      </c>
      <c r="F3356" s="18">
        <f t="shared" si="158"/>
        <v>4</v>
      </c>
      <c r="G3356" s="23" t="s">
        <v>12239</v>
      </c>
      <c r="H3356" s="23" t="s">
        <v>14219</v>
      </c>
      <c r="I3356" s="19" t="s">
        <v>12240</v>
      </c>
      <c r="J3356" s="49">
        <v>4942115</v>
      </c>
      <c r="K3356" s="42">
        <v>0.10000010117125967</v>
      </c>
      <c r="L3356" s="49">
        <v>494212</v>
      </c>
      <c r="M3356" s="49">
        <v>5436327</v>
      </c>
      <c r="N3356">
        <f>+VLOOKUP(C3356,'Thanh toán '!M$1335:N$6972,2,0)</f>
        <v>5436327</v>
      </c>
      <c r="O3356" s="61">
        <f t="shared" si="159"/>
        <v>0</v>
      </c>
    </row>
    <row r="3357" spans="1:15" hidden="1" x14ac:dyDescent="0.3">
      <c r="A3357" s="18">
        <v>2023</v>
      </c>
      <c r="B3357" s="19" t="s">
        <v>17264</v>
      </c>
      <c r="C3357" s="19">
        <f t="shared" si="157"/>
        <v>25208</v>
      </c>
      <c r="D3357" s="19" t="s">
        <v>13350</v>
      </c>
      <c r="E3357" s="24" t="s">
        <v>17233</v>
      </c>
      <c r="F3357" s="18">
        <f t="shared" si="158"/>
        <v>4</v>
      </c>
      <c r="G3357" s="23" t="s">
        <v>11799</v>
      </c>
      <c r="H3357" s="23" t="s">
        <v>13415</v>
      </c>
      <c r="I3357" s="19" t="s">
        <v>11725</v>
      </c>
      <c r="J3357" s="49">
        <v>811385</v>
      </c>
      <c r="K3357" s="42">
        <v>0.10000061623027293</v>
      </c>
      <c r="L3357" s="49">
        <v>81139</v>
      </c>
      <c r="M3357" s="49">
        <v>892524</v>
      </c>
      <c r="N3357">
        <f>+VLOOKUP(C3357,'Thanh toán '!M$1335:N$6972,2,0)</f>
        <v>892524</v>
      </c>
      <c r="O3357" s="61">
        <f t="shared" si="159"/>
        <v>0</v>
      </c>
    </row>
    <row r="3358" spans="1:15" hidden="1" x14ac:dyDescent="0.3">
      <c r="A3358" s="18">
        <v>2023</v>
      </c>
      <c r="B3358" s="19" t="s">
        <v>17265</v>
      </c>
      <c r="C3358" s="19">
        <f t="shared" si="157"/>
        <v>25217</v>
      </c>
      <c r="D3358" s="19" t="s">
        <v>13350</v>
      </c>
      <c r="E3358" s="24" t="s">
        <v>17233</v>
      </c>
      <c r="F3358" s="18">
        <f t="shared" si="158"/>
        <v>4</v>
      </c>
      <c r="G3358" s="23" t="s">
        <v>11799</v>
      </c>
      <c r="H3358" s="23" t="s">
        <v>13835</v>
      </c>
      <c r="I3358" s="19" t="s">
        <v>11725</v>
      </c>
      <c r="J3358" s="49">
        <v>1614460</v>
      </c>
      <c r="K3358" s="42">
        <v>0.1</v>
      </c>
      <c r="L3358" s="49">
        <v>161446</v>
      </c>
      <c r="M3358" s="49">
        <v>1775906</v>
      </c>
      <c r="N3358">
        <f>+VLOOKUP(C3358,'Thanh toán '!M$1335:N$6972,2,0)</f>
        <v>1775906</v>
      </c>
      <c r="O3358" s="61">
        <f t="shared" si="159"/>
        <v>0</v>
      </c>
    </row>
    <row r="3359" spans="1:15" hidden="1" x14ac:dyDescent="0.3">
      <c r="A3359" s="18">
        <v>2023</v>
      </c>
      <c r="B3359" s="19" t="s">
        <v>17266</v>
      </c>
      <c r="C3359" s="19">
        <f t="shared" si="157"/>
        <v>25221</v>
      </c>
      <c r="D3359" s="19" t="s">
        <v>13350</v>
      </c>
      <c r="E3359" s="24" t="s">
        <v>17233</v>
      </c>
      <c r="F3359" s="18">
        <f t="shared" si="158"/>
        <v>4</v>
      </c>
      <c r="G3359" s="23" t="s">
        <v>12518</v>
      </c>
      <c r="H3359" s="23" t="s">
        <v>12518</v>
      </c>
      <c r="I3359" s="19" t="s">
        <v>12519</v>
      </c>
      <c r="J3359" s="49">
        <v>5184800</v>
      </c>
      <c r="K3359" s="42">
        <v>0.1</v>
      </c>
      <c r="L3359" s="49">
        <v>518480</v>
      </c>
      <c r="M3359" s="49">
        <v>5703280</v>
      </c>
      <c r="N3359">
        <f>+VLOOKUP(C3359,'Thanh toán '!M$1335:N$6972,2,0)</f>
        <v>5703280</v>
      </c>
      <c r="O3359" s="61">
        <f t="shared" si="159"/>
        <v>0</v>
      </c>
    </row>
    <row r="3360" spans="1:15" hidden="1" x14ac:dyDescent="0.3">
      <c r="A3360" s="18">
        <v>2023</v>
      </c>
      <c r="B3360" s="19" t="s">
        <v>17267</v>
      </c>
      <c r="C3360" s="19">
        <f t="shared" si="157"/>
        <v>25222</v>
      </c>
      <c r="D3360" s="19" t="s">
        <v>13350</v>
      </c>
      <c r="E3360" s="24" t="s">
        <v>17233</v>
      </c>
      <c r="F3360" s="18">
        <f t="shared" si="158"/>
        <v>4</v>
      </c>
      <c r="G3360" s="23" t="s">
        <v>12518</v>
      </c>
      <c r="H3360" s="23" t="s">
        <v>12518</v>
      </c>
      <c r="I3360" s="19" t="s">
        <v>12519</v>
      </c>
      <c r="J3360" s="49">
        <v>3193155</v>
      </c>
      <c r="K3360" s="42">
        <v>0.10000015658494499</v>
      </c>
      <c r="L3360" s="49">
        <v>319316</v>
      </c>
      <c r="M3360" s="49">
        <v>3512471</v>
      </c>
      <c r="N3360">
        <f>+VLOOKUP(C3360,'Thanh toán '!M$1335:N$6972,2,0)</f>
        <v>3512471</v>
      </c>
      <c r="O3360" s="61">
        <f t="shared" si="159"/>
        <v>0</v>
      </c>
    </row>
    <row r="3361" spans="1:15" hidden="1" x14ac:dyDescent="0.3">
      <c r="A3361" s="43">
        <v>2023</v>
      </c>
      <c r="B3361" s="44" t="s">
        <v>17268</v>
      </c>
      <c r="C3361" s="19">
        <f t="shared" si="157"/>
        <v>25233</v>
      </c>
      <c r="D3361" s="44" t="s">
        <v>13350</v>
      </c>
      <c r="E3361" s="45" t="s">
        <v>17233</v>
      </c>
      <c r="F3361" s="18">
        <f t="shared" si="158"/>
        <v>4</v>
      </c>
      <c r="G3361" s="46" t="s">
        <v>11799</v>
      </c>
      <c r="H3361" s="46" t="s">
        <v>15046</v>
      </c>
      <c r="I3361" s="44" t="s">
        <v>11725</v>
      </c>
      <c r="J3361" s="50">
        <v>1804795</v>
      </c>
      <c r="K3361" s="48">
        <v>0.1000002770397746</v>
      </c>
      <c r="L3361" s="50">
        <v>180480</v>
      </c>
      <c r="M3361" s="50">
        <v>1985275</v>
      </c>
      <c r="N3361">
        <f>+VLOOKUP(C3361,'Thanh toán '!M$1335:N$6972,2,0)</f>
        <v>1985275</v>
      </c>
      <c r="O3361" s="61">
        <f t="shared" si="159"/>
        <v>0</v>
      </c>
    </row>
    <row r="3362" spans="1:15" hidden="1" x14ac:dyDescent="0.3">
      <c r="A3362" s="18">
        <v>2023</v>
      </c>
      <c r="B3362" s="19" t="s">
        <v>17269</v>
      </c>
      <c r="C3362" s="19">
        <f t="shared" si="157"/>
        <v>25234</v>
      </c>
      <c r="D3362" s="19" t="s">
        <v>13350</v>
      </c>
      <c r="E3362" s="24" t="s">
        <v>17233</v>
      </c>
      <c r="F3362" s="18">
        <f t="shared" si="158"/>
        <v>4</v>
      </c>
      <c r="G3362" s="23" t="s">
        <v>11799</v>
      </c>
      <c r="H3362" s="23" t="s">
        <v>13639</v>
      </c>
      <c r="I3362" s="19" t="s">
        <v>11725</v>
      </c>
      <c r="J3362" s="49">
        <v>1506525</v>
      </c>
      <c r="K3362" s="42">
        <v>0.10000033188961352</v>
      </c>
      <c r="L3362" s="49">
        <v>150653</v>
      </c>
      <c r="M3362" s="49">
        <v>1657178</v>
      </c>
      <c r="N3362">
        <f>+VLOOKUP(C3362,'Thanh toán '!M$1335:N$6972,2,0)</f>
        <v>1657178</v>
      </c>
      <c r="O3362" s="61">
        <f t="shared" si="159"/>
        <v>0</v>
      </c>
    </row>
    <row r="3363" spans="1:15" hidden="1" x14ac:dyDescent="0.3">
      <c r="A3363" s="18">
        <v>2023</v>
      </c>
      <c r="B3363" s="19" t="s">
        <v>17270</v>
      </c>
      <c r="C3363" s="19">
        <f t="shared" si="157"/>
        <v>25235</v>
      </c>
      <c r="D3363" s="19" t="s">
        <v>13350</v>
      </c>
      <c r="E3363" s="24" t="s">
        <v>17233</v>
      </c>
      <c r="F3363" s="18">
        <f t="shared" si="158"/>
        <v>4</v>
      </c>
      <c r="G3363" s="23" t="s">
        <v>11799</v>
      </c>
      <c r="H3363" s="23" t="s">
        <v>13579</v>
      </c>
      <c r="I3363" s="19" t="s">
        <v>11725</v>
      </c>
      <c r="J3363" s="49">
        <v>1083421</v>
      </c>
      <c r="K3363" s="42">
        <v>9.9999907699776916E-2</v>
      </c>
      <c r="L3363" s="49">
        <v>108342</v>
      </c>
      <c r="M3363" s="49">
        <v>1191763</v>
      </c>
      <c r="N3363">
        <f>+VLOOKUP(C3363,'Thanh toán '!M$1335:N$6972,2,0)</f>
        <v>1191763</v>
      </c>
      <c r="O3363" s="61">
        <f t="shared" si="159"/>
        <v>0</v>
      </c>
    </row>
    <row r="3364" spans="1:15" hidden="1" x14ac:dyDescent="0.3">
      <c r="A3364" s="18">
        <v>2023</v>
      </c>
      <c r="B3364" s="19" t="s">
        <v>17271</v>
      </c>
      <c r="C3364" s="19">
        <f t="shared" si="157"/>
        <v>25238</v>
      </c>
      <c r="D3364" s="19" t="s">
        <v>13350</v>
      </c>
      <c r="E3364" s="24" t="s">
        <v>17233</v>
      </c>
      <c r="F3364" s="18">
        <f t="shared" si="158"/>
        <v>4</v>
      </c>
      <c r="G3364" s="23" t="s">
        <v>11838</v>
      </c>
      <c r="H3364" s="23" t="s">
        <v>17272</v>
      </c>
      <c r="I3364" s="19" t="s">
        <v>11839</v>
      </c>
      <c r="J3364" s="49">
        <v>2358592</v>
      </c>
      <c r="K3364" s="42">
        <v>9.9999915203646927E-2</v>
      </c>
      <c r="L3364" s="49">
        <v>235859</v>
      </c>
      <c r="M3364" s="49">
        <v>2594451</v>
      </c>
      <c r="N3364">
        <f>+VLOOKUP(C3364,'Thanh toán '!M$1335:N$6972,2,0)</f>
        <v>2594451</v>
      </c>
      <c r="O3364" s="61">
        <f t="shared" si="159"/>
        <v>0</v>
      </c>
    </row>
    <row r="3365" spans="1:15" hidden="1" x14ac:dyDescent="0.3">
      <c r="A3365" s="18">
        <v>2023</v>
      </c>
      <c r="B3365" s="19" t="s">
        <v>17273</v>
      </c>
      <c r="C3365" s="19">
        <f t="shared" si="157"/>
        <v>25239</v>
      </c>
      <c r="D3365" s="19" t="s">
        <v>13350</v>
      </c>
      <c r="E3365" s="24" t="s">
        <v>17233</v>
      </c>
      <c r="F3365" s="18">
        <f t="shared" si="158"/>
        <v>4</v>
      </c>
      <c r="G3365" s="23" t="s">
        <v>11838</v>
      </c>
      <c r="H3365" s="23" t="s">
        <v>13461</v>
      </c>
      <c r="I3365" s="19" t="s">
        <v>11839</v>
      </c>
      <c r="J3365" s="49">
        <v>533076</v>
      </c>
      <c r="K3365" s="42">
        <v>0.1000007503620497</v>
      </c>
      <c r="L3365" s="49">
        <v>53308</v>
      </c>
      <c r="M3365" s="49">
        <v>586384</v>
      </c>
      <c r="N3365">
        <f>+VLOOKUP(C3365,'Thanh toán '!M$1335:N$6972,2,0)</f>
        <v>586384</v>
      </c>
      <c r="O3365" s="61">
        <f t="shared" si="159"/>
        <v>0</v>
      </c>
    </row>
    <row r="3366" spans="1:15" hidden="1" x14ac:dyDescent="0.3">
      <c r="A3366" s="43">
        <v>2023</v>
      </c>
      <c r="B3366" s="44" t="s">
        <v>17274</v>
      </c>
      <c r="C3366" s="19">
        <f t="shared" si="157"/>
        <v>25243</v>
      </c>
      <c r="D3366" s="44" t="s">
        <v>13350</v>
      </c>
      <c r="E3366" s="45" t="s">
        <v>17233</v>
      </c>
      <c r="F3366" s="18">
        <f t="shared" si="158"/>
        <v>4</v>
      </c>
      <c r="G3366" s="46" t="s">
        <v>11799</v>
      </c>
      <c r="H3366" s="46" t="s">
        <v>14244</v>
      </c>
      <c r="I3366" s="44" t="s">
        <v>11725</v>
      </c>
      <c r="J3366" s="50">
        <v>2118385</v>
      </c>
      <c r="K3366" s="48">
        <v>0.10000023602886161</v>
      </c>
      <c r="L3366" s="50">
        <v>211839</v>
      </c>
      <c r="M3366" s="50">
        <v>2330224</v>
      </c>
      <c r="N3366">
        <f>+VLOOKUP(C3366,'Thanh toán '!M$1335:N$6972,2,0)</f>
        <v>2330224</v>
      </c>
      <c r="O3366" s="61">
        <f t="shared" si="159"/>
        <v>0</v>
      </c>
    </row>
    <row r="3367" spans="1:15" hidden="1" x14ac:dyDescent="0.3">
      <c r="A3367" s="18">
        <v>2023</v>
      </c>
      <c r="B3367" s="19" t="s">
        <v>17275</v>
      </c>
      <c r="C3367" s="19">
        <f t="shared" si="157"/>
        <v>25244</v>
      </c>
      <c r="D3367" s="19" t="s">
        <v>13350</v>
      </c>
      <c r="E3367" s="24" t="s">
        <v>17233</v>
      </c>
      <c r="F3367" s="18">
        <f t="shared" si="158"/>
        <v>4</v>
      </c>
      <c r="G3367" s="23" t="s">
        <v>11838</v>
      </c>
      <c r="H3367" s="23" t="s">
        <v>13459</v>
      </c>
      <c r="I3367" s="19" t="s">
        <v>11839</v>
      </c>
      <c r="J3367" s="49">
        <v>1686487</v>
      </c>
      <c r="K3367" s="42">
        <v>0.10000017788456123</v>
      </c>
      <c r="L3367" s="49">
        <v>168649</v>
      </c>
      <c r="M3367" s="49">
        <v>1855136</v>
      </c>
      <c r="N3367">
        <f>+VLOOKUP(C3367,'Thanh toán '!M$1335:N$6972,2,0)</f>
        <v>1855136</v>
      </c>
      <c r="O3367" s="61">
        <f t="shared" si="159"/>
        <v>0</v>
      </c>
    </row>
    <row r="3368" spans="1:15" hidden="1" x14ac:dyDescent="0.3">
      <c r="A3368" s="18">
        <v>2023</v>
      </c>
      <c r="B3368" s="19" t="s">
        <v>17276</v>
      </c>
      <c r="C3368" s="19">
        <f t="shared" si="157"/>
        <v>25265</v>
      </c>
      <c r="D3368" s="19" t="s">
        <v>13350</v>
      </c>
      <c r="E3368" s="24" t="s">
        <v>17233</v>
      </c>
      <c r="F3368" s="18">
        <f t="shared" si="158"/>
        <v>4</v>
      </c>
      <c r="G3368" s="23" t="s">
        <v>12282</v>
      </c>
      <c r="H3368" s="23" t="s">
        <v>12282</v>
      </c>
      <c r="I3368" s="19" t="s">
        <v>12283</v>
      </c>
      <c r="J3368" s="49">
        <v>2295175</v>
      </c>
      <c r="K3368" s="42">
        <v>0.10000021784831221</v>
      </c>
      <c r="L3368" s="49">
        <v>229518</v>
      </c>
      <c r="M3368" s="49">
        <v>2524693</v>
      </c>
      <c r="N3368">
        <f>+VLOOKUP(C3368,'Thanh toán '!M$1335:N$6972,2,0)</f>
        <v>2524693</v>
      </c>
      <c r="O3368" s="61">
        <f t="shared" si="159"/>
        <v>0</v>
      </c>
    </row>
    <row r="3369" spans="1:15" hidden="1" x14ac:dyDescent="0.3">
      <c r="A3369" s="18">
        <v>2023</v>
      </c>
      <c r="B3369" s="19" t="s">
        <v>17277</v>
      </c>
      <c r="C3369" s="19">
        <f t="shared" si="157"/>
        <v>25267</v>
      </c>
      <c r="D3369" s="19" t="s">
        <v>13350</v>
      </c>
      <c r="E3369" s="24" t="s">
        <v>17278</v>
      </c>
      <c r="F3369" s="18">
        <f t="shared" si="158"/>
        <v>5</v>
      </c>
      <c r="G3369" s="23" t="s">
        <v>12556</v>
      </c>
      <c r="H3369" s="23" t="s">
        <v>12556</v>
      </c>
      <c r="I3369" s="19" t="s">
        <v>12557</v>
      </c>
      <c r="J3369" s="49">
        <v>1710982</v>
      </c>
      <c r="K3369" s="42">
        <v>9.9999883108063084E-2</v>
      </c>
      <c r="L3369" s="49">
        <v>171098</v>
      </c>
      <c r="M3369" s="49">
        <v>1882080</v>
      </c>
      <c r="N3369">
        <f>+VLOOKUP(C3369,'Thanh toán '!M$1335:N$6972,2,0)</f>
        <v>1882080</v>
      </c>
      <c r="O3369" s="61">
        <f t="shared" si="159"/>
        <v>0</v>
      </c>
    </row>
    <row r="3370" spans="1:15" hidden="1" x14ac:dyDescent="0.3">
      <c r="A3370" s="18">
        <v>2023</v>
      </c>
      <c r="B3370" s="19" t="s">
        <v>17279</v>
      </c>
      <c r="C3370" s="19">
        <f t="shared" si="157"/>
        <v>25268</v>
      </c>
      <c r="D3370" s="19" t="s">
        <v>13350</v>
      </c>
      <c r="E3370" s="24" t="s">
        <v>17278</v>
      </c>
      <c r="F3370" s="18">
        <f t="shared" si="158"/>
        <v>5</v>
      </c>
      <c r="G3370" s="23" t="s">
        <v>12306</v>
      </c>
      <c r="H3370" s="23" t="s">
        <v>12306</v>
      </c>
      <c r="I3370" s="19" t="s">
        <v>12307</v>
      </c>
      <c r="J3370" s="49">
        <v>1332690</v>
      </c>
      <c r="K3370" s="42">
        <v>0.1</v>
      </c>
      <c r="L3370" s="49">
        <v>133269</v>
      </c>
      <c r="M3370" s="49">
        <v>1465959</v>
      </c>
      <c r="N3370">
        <f>+VLOOKUP(C3370,'Thanh toán '!M$1335:N$6972,2,0)</f>
        <v>1465959</v>
      </c>
      <c r="O3370" s="61">
        <f t="shared" si="159"/>
        <v>0</v>
      </c>
    </row>
    <row r="3371" spans="1:15" hidden="1" x14ac:dyDescent="0.3">
      <c r="A3371" s="18">
        <v>2023</v>
      </c>
      <c r="B3371" s="19" t="s">
        <v>17280</v>
      </c>
      <c r="C3371" s="19">
        <f t="shared" si="157"/>
        <v>25269</v>
      </c>
      <c r="D3371" s="19" t="s">
        <v>13350</v>
      </c>
      <c r="E3371" s="24" t="s">
        <v>17278</v>
      </c>
      <c r="F3371" s="18">
        <f t="shared" si="158"/>
        <v>5</v>
      </c>
      <c r="G3371" s="23" t="s">
        <v>12309</v>
      </c>
      <c r="H3371" s="23" t="s">
        <v>12309</v>
      </c>
      <c r="I3371" s="19" t="s">
        <v>12310</v>
      </c>
      <c r="J3371" s="49">
        <v>5916940</v>
      </c>
      <c r="K3371" s="42">
        <v>0.1</v>
      </c>
      <c r="L3371" s="49">
        <v>591694</v>
      </c>
      <c r="M3371" s="49">
        <v>6508634</v>
      </c>
      <c r="N3371">
        <f>+VLOOKUP(C3371,'Thanh toán '!M$1335:N$6972,2,0)</f>
        <v>6508634</v>
      </c>
      <c r="O3371" s="61">
        <f t="shared" si="159"/>
        <v>0</v>
      </c>
    </row>
    <row r="3372" spans="1:15" hidden="1" x14ac:dyDescent="0.3">
      <c r="A3372" s="18">
        <v>2023</v>
      </c>
      <c r="B3372" s="19" t="s">
        <v>17281</v>
      </c>
      <c r="C3372" s="19">
        <f t="shared" si="157"/>
        <v>25280</v>
      </c>
      <c r="D3372" s="19" t="s">
        <v>13350</v>
      </c>
      <c r="E3372" s="24" t="s">
        <v>17278</v>
      </c>
      <c r="F3372" s="18">
        <f t="shared" si="158"/>
        <v>5</v>
      </c>
      <c r="G3372" s="23" t="s">
        <v>12215</v>
      </c>
      <c r="H3372" s="23" t="s">
        <v>13394</v>
      </c>
      <c r="I3372" s="19" t="s">
        <v>12216</v>
      </c>
      <c r="J3372" s="49">
        <v>1483790</v>
      </c>
      <c r="K3372" s="42">
        <v>0.1</v>
      </c>
      <c r="L3372" s="49">
        <v>148379</v>
      </c>
      <c r="M3372" s="49">
        <v>1632169</v>
      </c>
      <c r="N3372">
        <f>+VLOOKUP(C3372,'Thanh toán '!M$1335:N$6972,2,0)</f>
        <v>1632169</v>
      </c>
      <c r="O3372" s="61">
        <f t="shared" si="159"/>
        <v>0</v>
      </c>
    </row>
    <row r="3373" spans="1:15" hidden="1" x14ac:dyDescent="0.3">
      <c r="A3373" s="18">
        <v>2023</v>
      </c>
      <c r="B3373" s="19" t="s">
        <v>17282</v>
      </c>
      <c r="C3373" s="19">
        <f t="shared" si="157"/>
        <v>25281</v>
      </c>
      <c r="D3373" s="19" t="s">
        <v>13350</v>
      </c>
      <c r="E3373" s="24" t="s">
        <v>17278</v>
      </c>
      <c r="F3373" s="18">
        <f t="shared" si="158"/>
        <v>5</v>
      </c>
      <c r="G3373" s="23" t="s">
        <v>11860</v>
      </c>
      <c r="H3373" s="23" t="s">
        <v>17283</v>
      </c>
      <c r="I3373" s="19" t="s">
        <v>11719</v>
      </c>
      <c r="J3373" s="49">
        <v>2604908</v>
      </c>
      <c r="K3373" s="42">
        <v>0.10000007677814342</v>
      </c>
      <c r="L3373" s="49">
        <v>260491</v>
      </c>
      <c r="M3373" s="49">
        <v>2865399</v>
      </c>
      <c r="N3373">
        <f>+VLOOKUP(C3373,'Thanh toán '!M$1335:N$6972,2,0)</f>
        <v>2865399</v>
      </c>
      <c r="O3373" s="61">
        <f t="shared" si="159"/>
        <v>0</v>
      </c>
    </row>
    <row r="3374" spans="1:15" hidden="1" x14ac:dyDescent="0.3">
      <c r="A3374" s="18">
        <v>2023</v>
      </c>
      <c r="B3374" s="19" t="s">
        <v>17284</v>
      </c>
      <c r="C3374" s="19">
        <f t="shared" si="157"/>
        <v>25282</v>
      </c>
      <c r="D3374" s="19" t="s">
        <v>13350</v>
      </c>
      <c r="E3374" s="24" t="s">
        <v>17278</v>
      </c>
      <c r="F3374" s="18">
        <f t="shared" si="158"/>
        <v>5</v>
      </c>
      <c r="G3374" s="23" t="s">
        <v>12231</v>
      </c>
      <c r="H3374" s="23" t="s">
        <v>13467</v>
      </c>
      <c r="I3374" s="19" t="s">
        <v>12232</v>
      </c>
      <c r="J3374" s="49">
        <v>2677119</v>
      </c>
      <c r="K3374" s="42">
        <v>0.10000003735358794</v>
      </c>
      <c r="L3374" s="49">
        <v>267712</v>
      </c>
      <c r="M3374" s="49">
        <v>2944831</v>
      </c>
      <c r="N3374">
        <f>+VLOOKUP(C3374,'Thanh toán '!M$1335:N$6972,2,0)</f>
        <v>2944831</v>
      </c>
      <c r="O3374" s="61">
        <f t="shared" si="159"/>
        <v>0</v>
      </c>
    </row>
    <row r="3375" spans="1:15" hidden="1" x14ac:dyDescent="0.3">
      <c r="A3375" s="18">
        <v>2023</v>
      </c>
      <c r="B3375" s="19" t="s">
        <v>17285</v>
      </c>
      <c r="C3375" s="19">
        <f t="shared" si="157"/>
        <v>25283</v>
      </c>
      <c r="D3375" s="19" t="s">
        <v>13350</v>
      </c>
      <c r="E3375" s="24" t="s">
        <v>17278</v>
      </c>
      <c r="F3375" s="18">
        <f t="shared" si="158"/>
        <v>5</v>
      </c>
      <c r="G3375" s="23" t="s">
        <v>12231</v>
      </c>
      <c r="H3375" s="23" t="s">
        <v>13396</v>
      </c>
      <c r="I3375" s="19" t="s">
        <v>12232</v>
      </c>
      <c r="J3375" s="49">
        <v>1904443</v>
      </c>
      <c r="K3375" s="42">
        <v>9.9999842473626144E-2</v>
      </c>
      <c r="L3375" s="49">
        <v>190444</v>
      </c>
      <c r="M3375" s="49">
        <v>2094887</v>
      </c>
      <c r="N3375">
        <f>+VLOOKUP(C3375,'Thanh toán '!M$1335:N$6972,2,0)</f>
        <v>2094887</v>
      </c>
      <c r="O3375" s="61">
        <f t="shared" si="159"/>
        <v>0</v>
      </c>
    </row>
    <row r="3376" spans="1:15" hidden="1" x14ac:dyDescent="0.3">
      <c r="A3376" s="18">
        <v>2023</v>
      </c>
      <c r="B3376" s="19" t="s">
        <v>17286</v>
      </c>
      <c r="C3376" s="19">
        <f t="shared" si="157"/>
        <v>25290</v>
      </c>
      <c r="D3376" s="19" t="s">
        <v>13350</v>
      </c>
      <c r="E3376" s="24" t="s">
        <v>17278</v>
      </c>
      <c r="F3376" s="18">
        <f t="shared" si="158"/>
        <v>5</v>
      </c>
      <c r="G3376" s="23" t="s">
        <v>11860</v>
      </c>
      <c r="H3376" s="23" t="s">
        <v>17287</v>
      </c>
      <c r="I3376" s="19" t="s">
        <v>11719</v>
      </c>
      <c r="J3376" s="49">
        <v>2469010</v>
      </c>
      <c r="K3376" s="42">
        <v>0.1</v>
      </c>
      <c r="L3376" s="49">
        <v>246901</v>
      </c>
      <c r="M3376" s="49">
        <v>2715911</v>
      </c>
      <c r="N3376">
        <f>+VLOOKUP(C3376,'Thanh toán '!M$1335:N$6972,2,0)</f>
        <v>2715911</v>
      </c>
      <c r="O3376" s="61">
        <f t="shared" si="159"/>
        <v>0</v>
      </c>
    </row>
    <row r="3377" spans="1:15" hidden="1" x14ac:dyDescent="0.3">
      <c r="A3377" s="18">
        <v>2023</v>
      </c>
      <c r="B3377" s="19" t="s">
        <v>17288</v>
      </c>
      <c r="C3377" s="19">
        <f t="shared" si="157"/>
        <v>25294</v>
      </c>
      <c r="D3377" s="19" t="s">
        <v>13350</v>
      </c>
      <c r="E3377" s="24" t="s">
        <v>17289</v>
      </c>
      <c r="F3377" s="18">
        <f t="shared" si="158"/>
        <v>5</v>
      </c>
      <c r="G3377" s="23" t="s">
        <v>11860</v>
      </c>
      <c r="H3377" s="23" t="s">
        <v>14652</v>
      </c>
      <c r="I3377" s="19" t="s">
        <v>11719</v>
      </c>
      <c r="J3377" s="49">
        <v>1662620</v>
      </c>
      <c r="K3377" s="42">
        <v>0.1</v>
      </c>
      <c r="L3377" s="49">
        <v>166262</v>
      </c>
      <c r="M3377" s="49">
        <v>1828882</v>
      </c>
      <c r="N3377">
        <f>+VLOOKUP(C3377,'Thanh toán '!M$1335:N$6972,2,0)</f>
        <v>1828882</v>
      </c>
      <c r="O3377" s="61">
        <f t="shared" si="159"/>
        <v>0</v>
      </c>
    </row>
    <row r="3378" spans="1:15" hidden="1" x14ac:dyDescent="0.3">
      <c r="A3378" s="18">
        <v>2023</v>
      </c>
      <c r="B3378" s="19" t="s">
        <v>17290</v>
      </c>
      <c r="C3378" s="19">
        <f t="shared" si="157"/>
        <v>25295</v>
      </c>
      <c r="D3378" s="19" t="s">
        <v>13350</v>
      </c>
      <c r="E3378" s="24" t="s">
        <v>17289</v>
      </c>
      <c r="F3378" s="18">
        <f t="shared" si="158"/>
        <v>5</v>
      </c>
      <c r="G3378" s="23" t="s">
        <v>11799</v>
      </c>
      <c r="H3378" s="23" t="s">
        <v>13455</v>
      </c>
      <c r="I3378" s="19" t="s">
        <v>11725</v>
      </c>
      <c r="J3378" s="49">
        <v>695140</v>
      </c>
      <c r="K3378" s="42">
        <v>0.1</v>
      </c>
      <c r="L3378" s="49">
        <v>69514</v>
      </c>
      <c r="M3378" s="49">
        <v>764654</v>
      </c>
      <c r="N3378">
        <f>+VLOOKUP(C3378,'Thanh toán '!M$1335:N$6972,2,0)</f>
        <v>764654</v>
      </c>
      <c r="O3378" s="61">
        <f t="shared" si="159"/>
        <v>0</v>
      </c>
    </row>
    <row r="3379" spans="1:15" hidden="1" x14ac:dyDescent="0.3">
      <c r="A3379" s="18">
        <v>2023</v>
      </c>
      <c r="B3379" s="19" t="s">
        <v>17291</v>
      </c>
      <c r="C3379" s="19">
        <f t="shared" si="157"/>
        <v>25296</v>
      </c>
      <c r="D3379" s="19" t="s">
        <v>13350</v>
      </c>
      <c r="E3379" s="24" t="s">
        <v>17289</v>
      </c>
      <c r="F3379" s="18">
        <f t="shared" si="158"/>
        <v>5</v>
      </c>
      <c r="G3379" s="23" t="s">
        <v>11799</v>
      </c>
      <c r="H3379" s="23" t="s">
        <v>13707</v>
      </c>
      <c r="I3379" s="19" t="s">
        <v>11725</v>
      </c>
      <c r="J3379" s="49">
        <v>811385</v>
      </c>
      <c r="K3379" s="42">
        <v>0.10000061623027293</v>
      </c>
      <c r="L3379" s="49">
        <v>81139</v>
      </c>
      <c r="M3379" s="49">
        <v>892524</v>
      </c>
      <c r="N3379">
        <f>+VLOOKUP(C3379,'Thanh toán '!M$1335:N$6972,2,0)</f>
        <v>892524</v>
      </c>
      <c r="O3379" s="61">
        <f t="shared" si="159"/>
        <v>0</v>
      </c>
    </row>
    <row r="3380" spans="1:15" hidden="1" x14ac:dyDescent="0.3">
      <c r="A3380" s="18">
        <v>2023</v>
      </c>
      <c r="B3380" s="19" t="s">
        <v>17292</v>
      </c>
      <c r="C3380" s="19">
        <f t="shared" si="157"/>
        <v>25299</v>
      </c>
      <c r="D3380" s="19" t="s">
        <v>13350</v>
      </c>
      <c r="E3380" s="24" t="s">
        <v>17289</v>
      </c>
      <c r="F3380" s="18">
        <f t="shared" si="158"/>
        <v>5</v>
      </c>
      <c r="G3380" s="23" t="s">
        <v>12518</v>
      </c>
      <c r="H3380" s="23" t="s">
        <v>12518</v>
      </c>
      <c r="I3380" s="19" t="s">
        <v>12519</v>
      </c>
      <c r="J3380" s="49">
        <v>2880540</v>
      </c>
      <c r="K3380" s="42">
        <v>0.1</v>
      </c>
      <c r="L3380" s="49">
        <v>288054</v>
      </c>
      <c r="M3380" s="49">
        <v>3168594</v>
      </c>
      <c r="N3380">
        <f>+VLOOKUP(C3380,'Thanh toán '!M$1335:N$6972,2,0)</f>
        <v>3168594</v>
      </c>
      <c r="O3380" s="61">
        <f t="shared" si="159"/>
        <v>0</v>
      </c>
    </row>
    <row r="3381" spans="1:15" hidden="1" x14ac:dyDescent="0.3">
      <c r="A3381" s="18">
        <v>2023</v>
      </c>
      <c r="B3381" s="19" t="s">
        <v>17293</v>
      </c>
      <c r="C3381" s="19">
        <f t="shared" si="157"/>
        <v>25302</v>
      </c>
      <c r="D3381" s="19" t="s">
        <v>13350</v>
      </c>
      <c r="E3381" s="24" t="s">
        <v>17289</v>
      </c>
      <c r="F3381" s="18">
        <f t="shared" si="158"/>
        <v>5</v>
      </c>
      <c r="G3381" s="23" t="s">
        <v>12367</v>
      </c>
      <c r="H3381" s="23" t="s">
        <v>13820</v>
      </c>
      <c r="I3381" s="19" t="s">
        <v>12368</v>
      </c>
      <c r="J3381" s="49">
        <v>770598</v>
      </c>
      <c r="K3381" s="42">
        <v>0.10000025953869592</v>
      </c>
      <c r="L3381" s="49">
        <v>77060</v>
      </c>
      <c r="M3381" s="49">
        <v>847658</v>
      </c>
      <c r="N3381">
        <f>+VLOOKUP(C3381,'Thanh toán '!M$1335:N$6972,2,0)</f>
        <v>847658</v>
      </c>
      <c r="O3381" s="61">
        <f t="shared" si="159"/>
        <v>0</v>
      </c>
    </row>
    <row r="3382" spans="1:15" hidden="1" x14ac:dyDescent="0.3">
      <c r="A3382" s="18">
        <v>2023</v>
      </c>
      <c r="B3382" s="19" t="s">
        <v>17294</v>
      </c>
      <c r="C3382" s="19">
        <f t="shared" si="157"/>
        <v>25303</v>
      </c>
      <c r="D3382" s="19" t="s">
        <v>13350</v>
      </c>
      <c r="E3382" s="24" t="s">
        <v>17289</v>
      </c>
      <c r="F3382" s="18">
        <f t="shared" si="158"/>
        <v>5</v>
      </c>
      <c r="G3382" s="23" t="s">
        <v>11799</v>
      </c>
      <c r="H3382" s="23" t="s">
        <v>13524</v>
      </c>
      <c r="I3382" s="19" t="s">
        <v>11725</v>
      </c>
      <c r="J3382" s="49">
        <v>354750</v>
      </c>
      <c r="K3382" s="42">
        <v>0.1</v>
      </c>
      <c r="L3382" s="49">
        <v>35475</v>
      </c>
      <c r="M3382" s="49">
        <v>390225</v>
      </c>
      <c r="N3382">
        <f>+VLOOKUP(C3382,'Thanh toán '!M$1335:N$6972,2,0)</f>
        <v>390225</v>
      </c>
      <c r="O3382" s="61">
        <f t="shared" si="159"/>
        <v>0</v>
      </c>
    </row>
    <row r="3383" spans="1:15" hidden="1" x14ac:dyDescent="0.3">
      <c r="A3383" s="18">
        <v>2023</v>
      </c>
      <c r="B3383" s="19" t="s">
        <v>17295</v>
      </c>
      <c r="C3383" s="19">
        <f t="shared" si="157"/>
        <v>25304</v>
      </c>
      <c r="D3383" s="19" t="s">
        <v>13350</v>
      </c>
      <c r="E3383" s="24" t="s">
        <v>17289</v>
      </c>
      <c r="F3383" s="18">
        <f t="shared" si="158"/>
        <v>5</v>
      </c>
      <c r="G3383" s="23" t="s">
        <v>12360</v>
      </c>
      <c r="H3383" s="23" t="s">
        <v>12360</v>
      </c>
      <c r="I3383" s="19" t="s">
        <v>12361</v>
      </c>
      <c r="J3383" s="49">
        <v>2434155</v>
      </c>
      <c r="K3383" s="42">
        <v>0.10000020541009097</v>
      </c>
      <c r="L3383" s="49">
        <v>243416</v>
      </c>
      <c r="M3383" s="49">
        <v>2677571</v>
      </c>
      <c r="N3383">
        <f>+VLOOKUP(C3383,'Thanh toán '!M$1335:N$6972,2,0)</f>
        <v>2677571</v>
      </c>
      <c r="O3383" s="61">
        <f t="shared" si="159"/>
        <v>0</v>
      </c>
    </row>
    <row r="3384" spans="1:15" hidden="1" x14ac:dyDescent="0.3">
      <c r="A3384" s="18">
        <v>2023</v>
      </c>
      <c r="B3384" s="19" t="s">
        <v>17296</v>
      </c>
      <c r="C3384" s="19">
        <f t="shared" si="157"/>
        <v>25308</v>
      </c>
      <c r="D3384" s="19" t="s">
        <v>13350</v>
      </c>
      <c r="E3384" s="24" t="s">
        <v>17289</v>
      </c>
      <c r="F3384" s="18">
        <f t="shared" si="158"/>
        <v>5</v>
      </c>
      <c r="G3384" s="23" t="s">
        <v>12228</v>
      </c>
      <c r="H3384" s="23" t="s">
        <v>12228</v>
      </c>
      <c r="I3384" s="19" t="s">
        <v>12229</v>
      </c>
      <c r="J3384" s="49">
        <v>2357080</v>
      </c>
      <c r="K3384" s="42">
        <v>0.1</v>
      </c>
      <c r="L3384" s="49">
        <v>235708</v>
      </c>
      <c r="M3384" s="49">
        <v>2592788</v>
      </c>
      <c r="N3384">
        <f>+VLOOKUP(C3384,'Thanh toán '!M$1335:N$6972,2,0)</f>
        <v>2592788</v>
      </c>
      <c r="O3384" s="61">
        <f t="shared" si="159"/>
        <v>0</v>
      </c>
    </row>
    <row r="3385" spans="1:15" hidden="1" x14ac:dyDescent="0.3">
      <c r="A3385" s="18">
        <v>2023</v>
      </c>
      <c r="B3385" s="19" t="s">
        <v>17297</v>
      </c>
      <c r="C3385" s="19">
        <f t="shared" si="157"/>
        <v>25314</v>
      </c>
      <c r="D3385" s="19" t="s">
        <v>13350</v>
      </c>
      <c r="E3385" s="24" t="s">
        <v>17289</v>
      </c>
      <c r="F3385" s="18">
        <f t="shared" si="158"/>
        <v>5</v>
      </c>
      <c r="G3385" s="23" t="s">
        <v>12396</v>
      </c>
      <c r="H3385" s="23" t="s">
        <v>16762</v>
      </c>
      <c r="I3385" s="19" t="s">
        <v>12397</v>
      </c>
      <c r="J3385" s="49">
        <v>1456391</v>
      </c>
      <c r="K3385" s="42">
        <v>9.9999931337120318E-2</v>
      </c>
      <c r="L3385" s="49">
        <v>145639</v>
      </c>
      <c r="M3385" s="49">
        <v>1602030</v>
      </c>
      <c r="N3385">
        <f>+VLOOKUP(C3385,'Thanh toán '!M$1335:N$6972,2,0)</f>
        <v>1602030</v>
      </c>
      <c r="O3385" s="61">
        <f t="shared" si="159"/>
        <v>0</v>
      </c>
    </row>
    <row r="3386" spans="1:15" hidden="1" x14ac:dyDescent="0.3">
      <c r="A3386" s="18">
        <v>2023</v>
      </c>
      <c r="B3386" s="19" t="s">
        <v>17298</v>
      </c>
      <c r="C3386" s="19">
        <f t="shared" si="157"/>
        <v>25315</v>
      </c>
      <c r="D3386" s="19" t="s">
        <v>13350</v>
      </c>
      <c r="E3386" s="24" t="s">
        <v>17289</v>
      </c>
      <c r="F3386" s="18">
        <f t="shared" si="158"/>
        <v>5</v>
      </c>
      <c r="G3386" s="23" t="s">
        <v>11860</v>
      </c>
      <c r="H3386" s="23" t="s">
        <v>15103</v>
      </c>
      <c r="I3386" s="19" t="s">
        <v>11719</v>
      </c>
      <c r="J3386" s="49">
        <v>1182778</v>
      </c>
      <c r="K3386" s="42">
        <v>0.10000016909343934</v>
      </c>
      <c r="L3386" s="49">
        <v>118278</v>
      </c>
      <c r="M3386" s="49">
        <v>1301056</v>
      </c>
      <c r="N3386">
        <f>+VLOOKUP(C3386,'Thanh toán '!M$1335:N$6972,2,0)</f>
        <v>1301056</v>
      </c>
      <c r="O3386" s="61">
        <f t="shared" si="159"/>
        <v>0</v>
      </c>
    </row>
    <row r="3387" spans="1:15" hidden="1" x14ac:dyDescent="0.3">
      <c r="A3387" s="18">
        <v>2023</v>
      </c>
      <c r="B3387" s="19" t="s">
        <v>17299</v>
      </c>
      <c r="C3387" s="19">
        <f t="shared" si="157"/>
        <v>25316</v>
      </c>
      <c r="D3387" s="19" t="s">
        <v>13350</v>
      </c>
      <c r="E3387" s="24" t="s">
        <v>17289</v>
      </c>
      <c r="F3387" s="18">
        <f t="shared" si="158"/>
        <v>5</v>
      </c>
      <c r="G3387" s="23" t="s">
        <v>12173</v>
      </c>
      <c r="H3387" s="23" t="s">
        <v>12173</v>
      </c>
      <c r="I3387" s="19" t="s">
        <v>12174</v>
      </c>
      <c r="J3387" s="49">
        <v>11014650</v>
      </c>
      <c r="K3387" s="42">
        <v>0.1</v>
      </c>
      <c r="L3387" s="49">
        <v>1101465</v>
      </c>
      <c r="M3387" s="49">
        <v>12116115</v>
      </c>
      <c r="N3387">
        <f>+VLOOKUP(C3387,'Thanh toán '!M$1335:N$6972,2,0)</f>
        <v>12116115</v>
      </c>
      <c r="O3387" s="61">
        <f t="shared" si="159"/>
        <v>0</v>
      </c>
    </row>
    <row r="3388" spans="1:15" hidden="1" x14ac:dyDescent="0.3">
      <c r="A3388" s="18">
        <v>2023</v>
      </c>
      <c r="B3388" s="19" t="s">
        <v>17300</v>
      </c>
      <c r="C3388" s="19">
        <f t="shared" si="157"/>
        <v>25317</v>
      </c>
      <c r="D3388" s="19" t="s">
        <v>13350</v>
      </c>
      <c r="E3388" s="24" t="s">
        <v>17289</v>
      </c>
      <c r="F3388" s="18">
        <f t="shared" si="158"/>
        <v>5</v>
      </c>
      <c r="G3388" s="23" t="s">
        <v>11838</v>
      </c>
      <c r="H3388" s="23" t="s">
        <v>13939</v>
      </c>
      <c r="I3388" s="19" t="s">
        <v>11839</v>
      </c>
      <c r="J3388" s="49">
        <v>1873685</v>
      </c>
      <c r="K3388" s="42">
        <v>0.10000026685382014</v>
      </c>
      <c r="L3388" s="49">
        <v>187369</v>
      </c>
      <c r="M3388" s="49">
        <v>2061054</v>
      </c>
      <c r="N3388">
        <f>+VLOOKUP(C3388,'Thanh toán '!M$1335:N$6972,2,0)</f>
        <v>2061054</v>
      </c>
      <c r="O3388" s="61">
        <f t="shared" si="159"/>
        <v>0</v>
      </c>
    </row>
    <row r="3389" spans="1:15" hidden="1" x14ac:dyDescent="0.3">
      <c r="A3389" s="18">
        <v>2023</v>
      </c>
      <c r="B3389" s="19" t="s">
        <v>17301</v>
      </c>
      <c r="C3389" s="19">
        <f t="shared" si="157"/>
        <v>25321</v>
      </c>
      <c r="D3389" s="19" t="s">
        <v>13350</v>
      </c>
      <c r="E3389" s="24" t="s">
        <v>17289</v>
      </c>
      <c r="F3389" s="18">
        <f t="shared" si="158"/>
        <v>5</v>
      </c>
      <c r="G3389" s="23" t="s">
        <v>12167</v>
      </c>
      <c r="H3389" s="23" t="s">
        <v>12167</v>
      </c>
      <c r="I3389" s="19" t="s">
        <v>12168</v>
      </c>
      <c r="J3389" s="49">
        <v>551250</v>
      </c>
      <c r="K3389" s="42">
        <v>0.1</v>
      </c>
      <c r="L3389" s="49">
        <v>55125</v>
      </c>
      <c r="M3389" s="49">
        <v>606375</v>
      </c>
      <c r="N3389">
        <f>+VLOOKUP(C3389,'Thanh toán '!M$1335:N$6972,2,0)</f>
        <v>606375</v>
      </c>
      <c r="O3389" s="61">
        <f t="shared" si="159"/>
        <v>0</v>
      </c>
    </row>
    <row r="3390" spans="1:15" hidden="1" x14ac:dyDescent="0.3">
      <c r="A3390" s="18">
        <v>2023</v>
      </c>
      <c r="B3390" s="19" t="s">
        <v>17302</v>
      </c>
      <c r="C3390" s="19">
        <f t="shared" si="157"/>
        <v>25322</v>
      </c>
      <c r="D3390" s="19" t="s">
        <v>13350</v>
      </c>
      <c r="E3390" s="24" t="s">
        <v>17289</v>
      </c>
      <c r="F3390" s="18">
        <f t="shared" si="158"/>
        <v>5</v>
      </c>
      <c r="G3390" s="23" t="s">
        <v>12167</v>
      </c>
      <c r="H3390" s="23" t="s">
        <v>12167</v>
      </c>
      <c r="I3390" s="19" t="s">
        <v>12168</v>
      </c>
      <c r="J3390" s="49">
        <v>1583600</v>
      </c>
      <c r="K3390" s="42">
        <v>0.1</v>
      </c>
      <c r="L3390" s="49">
        <v>158360</v>
      </c>
      <c r="M3390" s="49">
        <v>1741960</v>
      </c>
      <c r="N3390">
        <f>+VLOOKUP(C3390,'Thanh toán '!M$1335:N$6972,2,0)</f>
        <v>1741960</v>
      </c>
      <c r="O3390" s="61">
        <f t="shared" si="159"/>
        <v>0</v>
      </c>
    </row>
    <row r="3391" spans="1:15" hidden="1" x14ac:dyDescent="0.3">
      <c r="A3391" s="18">
        <v>2023</v>
      </c>
      <c r="B3391" s="19" t="s">
        <v>17303</v>
      </c>
      <c r="C3391" s="19">
        <f t="shared" si="157"/>
        <v>25323</v>
      </c>
      <c r="D3391" s="19" t="s">
        <v>13350</v>
      </c>
      <c r="E3391" s="24" t="s">
        <v>17289</v>
      </c>
      <c r="F3391" s="18">
        <f t="shared" si="158"/>
        <v>5</v>
      </c>
      <c r="G3391" s="23" t="s">
        <v>12194</v>
      </c>
      <c r="H3391" s="23" t="s">
        <v>12194</v>
      </c>
      <c r="I3391" s="19" t="s">
        <v>12195</v>
      </c>
      <c r="J3391" s="49">
        <v>3184680</v>
      </c>
      <c r="K3391" s="42">
        <v>0.1</v>
      </c>
      <c r="L3391" s="49">
        <v>318468</v>
      </c>
      <c r="M3391" s="49">
        <v>3503148</v>
      </c>
      <c r="N3391">
        <f>+VLOOKUP(C3391,'Thanh toán '!M$1335:N$6972,2,0)</f>
        <v>3503148</v>
      </c>
      <c r="O3391" s="61">
        <f t="shared" si="159"/>
        <v>0</v>
      </c>
    </row>
    <row r="3392" spans="1:15" hidden="1" x14ac:dyDescent="0.3">
      <c r="A3392" s="18">
        <v>2023</v>
      </c>
      <c r="B3392" s="19" t="s">
        <v>17304</v>
      </c>
      <c r="C3392" s="19">
        <f t="shared" si="157"/>
        <v>25324</v>
      </c>
      <c r="D3392" s="19" t="s">
        <v>13350</v>
      </c>
      <c r="E3392" s="24" t="s">
        <v>17289</v>
      </c>
      <c r="F3392" s="18">
        <f t="shared" si="158"/>
        <v>5</v>
      </c>
      <c r="G3392" s="23" t="s">
        <v>12176</v>
      </c>
      <c r="H3392" s="23" t="s">
        <v>12176</v>
      </c>
      <c r="I3392" s="19" t="s">
        <v>12177</v>
      </c>
      <c r="J3392" s="49">
        <v>1924970</v>
      </c>
      <c r="K3392" s="42">
        <v>0.1</v>
      </c>
      <c r="L3392" s="49">
        <v>192497</v>
      </c>
      <c r="M3392" s="49">
        <v>2117467</v>
      </c>
      <c r="N3392">
        <f>+VLOOKUP(C3392,'Thanh toán '!M$1335:N$6972,2,0)</f>
        <v>2117467</v>
      </c>
      <c r="O3392" s="61">
        <f t="shared" si="159"/>
        <v>0</v>
      </c>
    </row>
    <row r="3393" spans="1:15" hidden="1" x14ac:dyDescent="0.3">
      <c r="A3393" s="18">
        <v>2023</v>
      </c>
      <c r="B3393" s="19" t="s">
        <v>17305</v>
      </c>
      <c r="C3393" s="19">
        <f t="shared" si="157"/>
        <v>25325</v>
      </c>
      <c r="D3393" s="19" t="s">
        <v>13350</v>
      </c>
      <c r="E3393" s="24" t="s">
        <v>17289</v>
      </c>
      <c r="F3393" s="18">
        <f t="shared" si="158"/>
        <v>5</v>
      </c>
      <c r="G3393" s="23" t="s">
        <v>12568</v>
      </c>
      <c r="H3393" s="23" t="s">
        <v>12568</v>
      </c>
      <c r="I3393" s="19" t="s">
        <v>12569</v>
      </c>
      <c r="J3393" s="49">
        <v>734310</v>
      </c>
      <c r="K3393" s="42">
        <v>0.1</v>
      </c>
      <c r="L3393" s="49">
        <v>73431</v>
      </c>
      <c r="M3393" s="49">
        <v>807741</v>
      </c>
      <c r="N3393">
        <f>+VLOOKUP(C3393,'Thanh toán '!M$1335:N$6972,2,0)</f>
        <v>807741</v>
      </c>
      <c r="O3393" s="61">
        <f t="shared" si="159"/>
        <v>0</v>
      </c>
    </row>
    <row r="3394" spans="1:15" hidden="1" x14ac:dyDescent="0.3">
      <c r="A3394" s="18">
        <v>2023</v>
      </c>
      <c r="B3394" s="19" t="s">
        <v>17306</v>
      </c>
      <c r="C3394" s="19">
        <f t="shared" si="157"/>
        <v>25326</v>
      </c>
      <c r="D3394" s="19" t="s">
        <v>13350</v>
      </c>
      <c r="E3394" s="24" t="s">
        <v>17289</v>
      </c>
      <c r="F3394" s="18">
        <f t="shared" si="158"/>
        <v>5</v>
      </c>
      <c r="G3394" s="23" t="s">
        <v>12618</v>
      </c>
      <c r="H3394" s="23" t="s">
        <v>12618</v>
      </c>
      <c r="I3394" s="19" t="s">
        <v>12619</v>
      </c>
      <c r="J3394" s="49">
        <v>811385</v>
      </c>
      <c r="K3394" s="42">
        <v>0.10000061623027293</v>
      </c>
      <c r="L3394" s="49">
        <v>81139</v>
      </c>
      <c r="M3394" s="49">
        <v>892524</v>
      </c>
      <c r="N3394">
        <f>+VLOOKUP(C3394,'Thanh toán '!M$1335:N$6972,2,0)</f>
        <v>892524</v>
      </c>
      <c r="O3394" s="61">
        <f t="shared" si="159"/>
        <v>0</v>
      </c>
    </row>
    <row r="3395" spans="1:15" hidden="1" x14ac:dyDescent="0.3">
      <c r="A3395" s="18">
        <v>2023</v>
      </c>
      <c r="B3395" s="19" t="s">
        <v>17307</v>
      </c>
      <c r="C3395" s="19">
        <f t="shared" si="157"/>
        <v>25327</v>
      </c>
      <c r="D3395" s="19" t="s">
        <v>13350</v>
      </c>
      <c r="E3395" s="24" t="s">
        <v>17289</v>
      </c>
      <c r="F3395" s="18">
        <f t="shared" si="158"/>
        <v>5</v>
      </c>
      <c r="G3395" s="23" t="s">
        <v>12170</v>
      </c>
      <c r="H3395" s="23" t="s">
        <v>12170</v>
      </c>
      <c r="I3395" s="19" t="s">
        <v>12171</v>
      </c>
      <c r="J3395" s="49">
        <v>1087319</v>
      </c>
      <c r="K3395" s="42">
        <v>0.10000009196933007</v>
      </c>
      <c r="L3395" s="49">
        <v>108732</v>
      </c>
      <c r="M3395" s="49">
        <v>1196051</v>
      </c>
      <c r="N3395">
        <f>+VLOOKUP(C3395,'Thanh toán '!M$1335:N$6972,2,0)</f>
        <v>1196051</v>
      </c>
      <c r="O3395" s="61">
        <f t="shared" si="159"/>
        <v>0</v>
      </c>
    </row>
    <row r="3396" spans="1:15" hidden="1" x14ac:dyDescent="0.3">
      <c r="A3396" s="18">
        <v>2023</v>
      </c>
      <c r="B3396" s="19" t="s">
        <v>17308</v>
      </c>
      <c r="C3396" s="19">
        <f t="shared" si="157"/>
        <v>25331</v>
      </c>
      <c r="D3396" s="19" t="s">
        <v>13350</v>
      </c>
      <c r="E3396" s="24" t="s">
        <v>17309</v>
      </c>
      <c r="F3396" s="18">
        <f t="shared" si="158"/>
        <v>5</v>
      </c>
      <c r="G3396" s="23" t="s">
        <v>12438</v>
      </c>
      <c r="H3396" s="23" t="s">
        <v>12438</v>
      </c>
      <c r="I3396" s="19" t="s">
        <v>12439</v>
      </c>
      <c r="J3396" s="49">
        <v>2626410</v>
      </c>
      <c r="K3396" s="42">
        <v>0.1</v>
      </c>
      <c r="L3396" s="49">
        <v>262641</v>
      </c>
      <c r="M3396" s="49">
        <v>2889051</v>
      </c>
      <c r="N3396">
        <f>+VLOOKUP(C3396,'Thanh toán '!M$1335:N$6972,2,0)</f>
        <v>2889051</v>
      </c>
      <c r="O3396" s="61">
        <f t="shared" si="159"/>
        <v>0</v>
      </c>
    </row>
    <row r="3397" spans="1:15" hidden="1" x14ac:dyDescent="0.3">
      <c r="A3397" s="18">
        <v>2023</v>
      </c>
      <c r="B3397" s="19" t="s">
        <v>17310</v>
      </c>
      <c r="C3397" s="19">
        <f t="shared" si="157"/>
        <v>25334</v>
      </c>
      <c r="D3397" s="19" t="s">
        <v>13350</v>
      </c>
      <c r="E3397" s="24" t="s">
        <v>17309</v>
      </c>
      <c r="F3397" s="18">
        <f t="shared" si="158"/>
        <v>5</v>
      </c>
      <c r="G3397" s="23" t="s">
        <v>12509</v>
      </c>
      <c r="H3397" s="23" t="s">
        <v>12509</v>
      </c>
      <c r="I3397" s="19" t="s">
        <v>12510</v>
      </c>
      <c r="J3397" s="49">
        <v>2714250</v>
      </c>
      <c r="K3397" s="42">
        <v>0.1</v>
      </c>
      <c r="L3397" s="49">
        <v>271425</v>
      </c>
      <c r="M3397" s="49">
        <v>2985675</v>
      </c>
      <c r="N3397">
        <f>+VLOOKUP(C3397,'Thanh toán '!M$1335:N$6972,2,0)</f>
        <v>2985675</v>
      </c>
      <c r="O3397" s="61">
        <f t="shared" si="159"/>
        <v>0</v>
      </c>
    </row>
    <row r="3398" spans="1:15" hidden="1" x14ac:dyDescent="0.3">
      <c r="A3398" s="18">
        <v>2023</v>
      </c>
      <c r="B3398" s="19" t="s">
        <v>17311</v>
      </c>
      <c r="C3398" s="19">
        <f t="shared" ref="C3398:C3461" si="160">+B3398*1</f>
        <v>25338</v>
      </c>
      <c r="D3398" s="19" t="s">
        <v>13350</v>
      </c>
      <c r="E3398" s="24" t="s">
        <v>17309</v>
      </c>
      <c r="F3398" s="18">
        <f t="shared" ref="F3398:F3461" si="161">+MONTH(E3398)</f>
        <v>5</v>
      </c>
      <c r="G3398" s="23" t="s">
        <v>11799</v>
      </c>
      <c r="H3398" s="23" t="s">
        <v>14014</v>
      </c>
      <c r="I3398" s="19" t="s">
        <v>11725</v>
      </c>
      <c r="J3398" s="49">
        <v>1096839</v>
      </c>
      <c r="K3398" s="42">
        <v>0.10000009117108345</v>
      </c>
      <c r="L3398" s="49">
        <v>109684</v>
      </c>
      <c r="M3398" s="49">
        <v>1206523</v>
      </c>
      <c r="N3398">
        <f>+VLOOKUP(C3398,'Thanh toán '!M$1335:N$6972,2,0)</f>
        <v>1206523</v>
      </c>
      <c r="O3398" s="61">
        <f t="shared" ref="O3398:O3461" si="162">+N3398-M3398</f>
        <v>0</v>
      </c>
    </row>
    <row r="3399" spans="1:15" hidden="1" x14ac:dyDescent="0.3">
      <c r="A3399" s="18">
        <v>2023</v>
      </c>
      <c r="B3399" s="19" t="s">
        <v>17312</v>
      </c>
      <c r="C3399" s="19">
        <f t="shared" si="160"/>
        <v>25339</v>
      </c>
      <c r="D3399" s="19" t="s">
        <v>13350</v>
      </c>
      <c r="E3399" s="24" t="s">
        <v>17309</v>
      </c>
      <c r="F3399" s="18">
        <f t="shared" si="161"/>
        <v>5</v>
      </c>
      <c r="G3399" s="23" t="s">
        <v>12459</v>
      </c>
      <c r="H3399" s="23" t="s">
        <v>12459</v>
      </c>
      <c r="I3399" s="19" t="s">
        <v>12460</v>
      </c>
      <c r="J3399" s="49">
        <v>1102500</v>
      </c>
      <c r="K3399" s="42">
        <v>0.1</v>
      </c>
      <c r="L3399" s="49">
        <v>110250</v>
      </c>
      <c r="M3399" s="49">
        <v>1212750</v>
      </c>
      <c r="N3399">
        <f>+VLOOKUP(C3399,'Thanh toán '!M$1335:N$6972,2,0)</f>
        <v>1212750</v>
      </c>
      <c r="O3399" s="61">
        <f t="shared" si="162"/>
        <v>0</v>
      </c>
    </row>
    <row r="3400" spans="1:15" hidden="1" x14ac:dyDescent="0.3">
      <c r="A3400" s="18">
        <v>2023</v>
      </c>
      <c r="B3400" s="19" t="s">
        <v>17313</v>
      </c>
      <c r="C3400" s="19">
        <f t="shared" si="160"/>
        <v>25342</v>
      </c>
      <c r="D3400" s="19" t="s">
        <v>13350</v>
      </c>
      <c r="E3400" s="24" t="s">
        <v>17309</v>
      </c>
      <c r="F3400" s="18">
        <f t="shared" si="161"/>
        <v>5</v>
      </c>
      <c r="G3400" s="23" t="s">
        <v>12221</v>
      </c>
      <c r="H3400" s="23" t="s">
        <v>13855</v>
      </c>
      <c r="I3400" s="19" t="s">
        <v>12222</v>
      </c>
      <c r="J3400" s="49">
        <v>1332690</v>
      </c>
      <c r="K3400" s="42">
        <v>0.1</v>
      </c>
      <c r="L3400" s="49">
        <v>133269</v>
      </c>
      <c r="M3400" s="49">
        <v>1465959</v>
      </c>
      <c r="N3400">
        <f>+VLOOKUP(C3400,'Thanh toán '!M$1335:N$6972,2,0)</f>
        <v>1465959</v>
      </c>
      <c r="O3400" s="61">
        <f t="shared" si="162"/>
        <v>0</v>
      </c>
    </row>
    <row r="3401" spans="1:15" hidden="1" x14ac:dyDescent="0.3">
      <c r="A3401" s="18">
        <v>2023</v>
      </c>
      <c r="B3401" s="19" t="s">
        <v>17314</v>
      </c>
      <c r="C3401" s="19">
        <f t="shared" si="160"/>
        <v>25343</v>
      </c>
      <c r="D3401" s="19" t="s">
        <v>13350</v>
      </c>
      <c r="E3401" s="24" t="s">
        <v>17309</v>
      </c>
      <c r="F3401" s="18">
        <f t="shared" si="161"/>
        <v>5</v>
      </c>
      <c r="G3401" s="23" t="s">
        <v>11860</v>
      </c>
      <c r="H3401" s="23" t="s">
        <v>13797</v>
      </c>
      <c r="I3401" s="19" t="s">
        <v>11719</v>
      </c>
      <c r="J3401" s="49">
        <v>1760126</v>
      </c>
      <c r="K3401" s="42">
        <v>0.10000022725645778</v>
      </c>
      <c r="L3401" s="49">
        <v>176013</v>
      </c>
      <c r="M3401" s="49">
        <v>1936139</v>
      </c>
      <c r="N3401">
        <f>+VLOOKUP(C3401,'Thanh toán '!M$1335:N$6972,2,0)</f>
        <v>1936139</v>
      </c>
      <c r="O3401" s="61">
        <f t="shared" si="162"/>
        <v>0</v>
      </c>
    </row>
    <row r="3402" spans="1:15" hidden="1" x14ac:dyDescent="0.3">
      <c r="A3402" s="18">
        <v>2023</v>
      </c>
      <c r="B3402" s="19" t="s">
        <v>17315</v>
      </c>
      <c r="C3402" s="19">
        <f t="shared" si="160"/>
        <v>25344</v>
      </c>
      <c r="D3402" s="19" t="s">
        <v>13350</v>
      </c>
      <c r="E3402" s="24" t="s">
        <v>17309</v>
      </c>
      <c r="F3402" s="18">
        <f t="shared" si="161"/>
        <v>5</v>
      </c>
      <c r="G3402" s="23" t="s">
        <v>12363</v>
      </c>
      <c r="H3402" s="23" t="s">
        <v>12363</v>
      </c>
      <c r="I3402" s="19" t="s">
        <v>12364</v>
      </c>
      <c r="J3402" s="49">
        <v>752730</v>
      </c>
      <c r="K3402" s="42">
        <v>0.1</v>
      </c>
      <c r="L3402" s="49">
        <v>75273</v>
      </c>
      <c r="M3402" s="49">
        <v>828003</v>
      </c>
      <c r="N3402">
        <f>+VLOOKUP(C3402,'Thanh toán '!M$1335:N$6972,2,0)</f>
        <v>828003</v>
      </c>
      <c r="O3402" s="61">
        <f t="shared" si="162"/>
        <v>0</v>
      </c>
    </row>
    <row r="3403" spans="1:15" hidden="1" x14ac:dyDescent="0.3">
      <c r="A3403" s="18">
        <v>2023</v>
      </c>
      <c r="B3403" s="19" t="s">
        <v>17316</v>
      </c>
      <c r="C3403" s="19">
        <f t="shared" si="160"/>
        <v>25346</v>
      </c>
      <c r="D3403" s="19" t="s">
        <v>13350</v>
      </c>
      <c r="E3403" s="24" t="s">
        <v>17309</v>
      </c>
      <c r="F3403" s="18">
        <f t="shared" si="161"/>
        <v>5</v>
      </c>
      <c r="G3403" s="23" t="s">
        <v>12239</v>
      </c>
      <c r="H3403" s="23" t="s">
        <v>13476</v>
      </c>
      <c r="I3403" s="19" t="s">
        <v>12240</v>
      </c>
      <c r="J3403" s="49">
        <v>2284491</v>
      </c>
      <c r="K3403" s="42">
        <v>9.9999956226573011E-2</v>
      </c>
      <c r="L3403" s="49">
        <v>228449</v>
      </c>
      <c r="M3403" s="49">
        <v>2512940</v>
      </c>
      <c r="N3403">
        <f>+VLOOKUP(C3403,'Thanh toán '!M$1335:N$6972,2,0)</f>
        <v>2512940</v>
      </c>
      <c r="O3403" s="61">
        <f t="shared" si="162"/>
        <v>0</v>
      </c>
    </row>
    <row r="3404" spans="1:15" hidden="1" x14ac:dyDescent="0.3">
      <c r="A3404" s="18">
        <v>2023</v>
      </c>
      <c r="B3404" s="19" t="s">
        <v>17317</v>
      </c>
      <c r="C3404" s="19">
        <f t="shared" si="160"/>
        <v>25348</v>
      </c>
      <c r="D3404" s="19" t="s">
        <v>13350</v>
      </c>
      <c r="E3404" s="24" t="s">
        <v>17309</v>
      </c>
      <c r="F3404" s="18">
        <f t="shared" si="161"/>
        <v>5</v>
      </c>
      <c r="G3404" s="23" t="s">
        <v>12200</v>
      </c>
      <c r="H3404" s="23" t="s">
        <v>12200</v>
      </c>
      <c r="I3404" s="19" t="s">
        <v>12201</v>
      </c>
      <c r="J3404" s="49">
        <v>551250</v>
      </c>
      <c r="K3404" s="42">
        <v>0.1</v>
      </c>
      <c r="L3404" s="49">
        <v>55125</v>
      </c>
      <c r="M3404" s="49">
        <v>606375</v>
      </c>
      <c r="N3404">
        <f>+VLOOKUP(C3404,'Thanh toán '!M$1335:N$6972,2,0)</f>
        <v>606375</v>
      </c>
      <c r="O3404" s="61">
        <f t="shared" si="162"/>
        <v>0</v>
      </c>
    </row>
    <row r="3405" spans="1:15" hidden="1" x14ac:dyDescent="0.3">
      <c r="A3405" s="18">
        <v>2023</v>
      </c>
      <c r="B3405" s="19" t="s">
        <v>17318</v>
      </c>
      <c r="C3405" s="19">
        <f t="shared" si="160"/>
        <v>25351</v>
      </c>
      <c r="D3405" s="19" t="s">
        <v>13350</v>
      </c>
      <c r="E3405" s="24" t="s">
        <v>17309</v>
      </c>
      <c r="F3405" s="18">
        <f t="shared" si="161"/>
        <v>5</v>
      </c>
      <c r="G3405" s="23" t="s">
        <v>12513</v>
      </c>
      <c r="H3405" s="23" t="s">
        <v>12513</v>
      </c>
      <c r="I3405" s="19" t="s">
        <v>12514</v>
      </c>
      <c r="J3405" s="49">
        <v>1924970</v>
      </c>
      <c r="K3405" s="42">
        <v>0.1</v>
      </c>
      <c r="L3405" s="49">
        <v>192497</v>
      </c>
      <c r="M3405" s="49">
        <v>2117467</v>
      </c>
      <c r="N3405">
        <f>+VLOOKUP(C3405,'Thanh toán '!M$1335:N$6972,2,0)</f>
        <v>2117467</v>
      </c>
      <c r="O3405" s="61">
        <f t="shared" si="162"/>
        <v>0</v>
      </c>
    </row>
    <row r="3406" spans="1:15" hidden="1" x14ac:dyDescent="0.3">
      <c r="A3406" s="18">
        <v>2023</v>
      </c>
      <c r="B3406" s="19" t="s">
        <v>17319</v>
      </c>
      <c r="C3406" s="19">
        <f t="shared" si="160"/>
        <v>25352</v>
      </c>
      <c r="D3406" s="19" t="s">
        <v>13350</v>
      </c>
      <c r="E3406" s="24" t="s">
        <v>17309</v>
      </c>
      <c r="F3406" s="18">
        <f t="shared" si="161"/>
        <v>5</v>
      </c>
      <c r="G3406" s="23" t="s">
        <v>11799</v>
      </c>
      <c r="H3406" s="23" t="s">
        <v>13356</v>
      </c>
      <c r="I3406" s="19" t="s">
        <v>11725</v>
      </c>
      <c r="J3406" s="49">
        <v>1479933</v>
      </c>
      <c r="K3406" s="42">
        <v>9.9999797288120473E-2</v>
      </c>
      <c r="L3406" s="49">
        <v>147993</v>
      </c>
      <c r="M3406" s="49">
        <v>1627926</v>
      </c>
      <c r="N3406">
        <f>+VLOOKUP(C3406,'Thanh toán '!M$1335:N$6972,2,0)</f>
        <v>1627926</v>
      </c>
      <c r="O3406" s="61">
        <f t="shared" si="162"/>
        <v>0</v>
      </c>
    </row>
    <row r="3407" spans="1:15" hidden="1" x14ac:dyDescent="0.3">
      <c r="A3407" s="18">
        <v>2023</v>
      </c>
      <c r="B3407" s="19" t="s">
        <v>17320</v>
      </c>
      <c r="C3407" s="19">
        <f t="shared" si="160"/>
        <v>25354</v>
      </c>
      <c r="D3407" s="19" t="s">
        <v>13350</v>
      </c>
      <c r="E3407" s="24" t="s">
        <v>17309</v>
      </c>
      <c r="F3407" s="18">
        <f t="shared" si="161"/>
        <v>5</v>
      </c>
      <c r="G3407" s="23" t="s">
        <v>11799</v>
      </c>
      <c r="H3407" s="23" t="s">
        <v>13491</v>
      </c>
      <c r="I3407" s="19" t="s">
        <v>11725</v>
      </c>
      <c r="J3407" s="49">
        <v>1240225</v>
      </c>
      <c r="K3407" s="42">
        <v>0.10000040315265375</v>
      </c>
      <c r="L3407" s="49">
        <v>124023</v>
      </c>
      <c r="M3407" s="49">
        <v>1364248</v>
      </c>
      <c r="N3407">
        <f>+VLOOKUP(C3407,'Thanh toán '!M$1335:N$6972,2,0)</f>
        <v>1364248</v>
      </c>
      <c r="O3407" s="61">
        <f t="shared" si="162"/>
        <v>0</v>
      </c>
    </row>
    <row r="3408" spans="1:15" hidden="1" x14ac:dyDescent="0.3">
      <c r="A3408" s="18">
        <v>2023</v>
      </c>
      <c r="B3408" s="19" t="s">
        <v>17321</v>
      </c>
      <c r="C3408" s="19">
        <f t="shared" si="160"/>
        <v>25355</v>
      </c>
      <c r="D3408" s="19" t="s">
        <v>13350</v>
      </c>
      <c r="E3408" s="24" t="s">
        <v>17309</v>
      </c>
      <c r="F3408" s="18">
        <f t="shared" si="161"/>
        <v>5</v>
      </c>
      <c r="G3408" s="23" t="s">
        <v>11799</v>
      </c>
      <c r="H3408" s="23" t="s">
        <v>13536</v>
      </c>
      <c r="I3408" s="19" t="s">
        <v>11725</v>
      </c>
      <c r="J3408" s="49">
        <v>370839</v>
      </c>
      <c r="K3408" s="42">
        <v>0.10000026965880073</v>
      </c>
      <c r="L3408" s="49">
        <v>37084</v>
      </c>
      <c r="M3408" s="49">
        <v>407923</v>
      </c>
      <c r="N3408">
        <f>+VLOOKUP(C3408,'Thanh toán '!M$1335:N$6972,2,0)</f>
        <v>407923</v>
      </c>
      <c r="O3408" s="61">
        <f t="shared" si="162"/>
        <v>0</v>
      </c>
    </row>
    <row r="3409" spans="1:15" hidden="1" x14ac:dyDescent="0.3">
      <c r="A3409" s="18">
        <v>2023</v>
      </c>
      <c r="B3409" s="19" t="s">
        <v>17322</v>
      </c>
      <c r="C3409" s="19">
        <f t="shared" si="160"/>
        <v>25362</v>
      </c>
      <c r="D3409" s="19" t="s">
        <v>13350</v>
      </c>
      <c r="E3409" s="24" t="s">
        <v>17309</v>
      </c>
      <c r="F3409" s="18">
        <f t="shared" si="161"/>
        <v>5</v>
      </c>
      <c r="G3409" s="23" t="s">
        <v>11860</v>
      </c>
      <c r="H3409" s="23" t="s">
        <v>14348</v>
      </c>
      <c r="I3409" s="19" t="s">
        <v>11719</v>
      </c>
      <c r="J3409" s="49">
        <v>1416672</v>
      </c>
      <c r="K3409" s="42">
        <v>9.99998588240609E-2</v>
      </c>
      <c r="L3409" s="49">
        <v>141667</v>
      </c>
      <c r="M3409" s="49">
        <v>1558339</v>
      </c>
      <c r="N3409">
        <f>+VLOOKUP(C3409,'Thanh toán '!M$1335:N$6972,2,0)</f>
        <v>1558339</v>
      </c>
      <c r="O3409" s="61">
        <f t="shared" si="162"/>
        <v>0</v>
      </c>
    </row>
    <row r="3410" spans="1:15" hidden="1" x14ac:dyDescent="0.3">
      <c r="A3410" s="18">
        <v>2023</v>
      </c>
      <c r="B3410" s="19" t="s">
        <v>17323</v>
      </c>
      <c r="C3410" s="19">
        <f t="shared" si="160"/>
        <v>25365</v>
      </c>
      <c r="D3410" s="19" t="s">
        <v>13350</v>
      </c>
      <c r="E3410" s="24" t="s">
        <v>17309</v>
      </c>
      <c r="F3410" s="18">
        <f t="shared" si="161"/>
        <v>5</v>
      </c>
      <c r="G3410" s="23" t="s">
        <v>11860</v>
      </c>
      <c r="H3410" s="23" t="s">
        <v>14325</v>
      </c>
      <c r="I3410" s="19" t="s">
        <v>11719</v>
      </c>
      <c r="J3410" s="49">
        <v>1256852</v>
      </c>
      <c r="K3410" s="42">
        <v>9.9999840872274537E-2</v>
      </c>
      <c r="L3410" s="49">
        <v>125685</v>
      </c>
      <c r="M3410" s="49">
        <v>1382537</v>
      </c>
      <c r="N3410">
        <f>+VLOOKUP(C3410,'Thanh toán '!M$1335:N$6972,2,0)</f>
        <v>1382537</v>
      </c>
      <c r="O3410" s="61">
        <f t="shared" si="162"/>
        <v>0</v>
      </c>
    </row>
    <row r="3411" spans="1:15" hidden="1" x14ac:dyDescent="0.3">
      <c r="A3411" s="43">
        <v>2023</v>
      </c>
      <c r="B3411" s="44" t="s">
        <v>17324</v>
      </c>
      <c r="C3411" s="19">
        <f t="shared" si="160"/>
        <v>25416</v>
      </c>
      <c r="D3411" s="44" t="s">
        <v>13350</v>
      </c>
      <c r="E3411" s="45" t="s">
        <v>17309</v>
      </c>
      <c r="F3411" s="18">
        <f t="shared" si="161"/>
        <v>5</v>
      </c>
      <c r="G3411" s="46" t="s">
        <v>12565</v>
      </c>
      <c r="H3411" s="46" t="s">
        <v>12565</v>
      </c>
      <c r="I3411" s="44" t="s">
        <v>12566</v>
      </c>
      <c r="J3411" s="50">
        <v>1060500</v>
      </c>
      <c r="K3411" s="48">
        <v>0.1</v>
      </c>
      <c r="L3411" s="50">
        <v>106050</v>
      </c>
      <c r="M3411" s="50">
        <v>1166550</v>
      </c>
      <c r="N3411">
        <f>+VLOOKUP(C3411,'Thanh toán '!M$1335:N$6972,2,0)</f>
        <v>1166550</v>
      </c>
      <c r="O3411" s="61">
        <f t="shared" si="162"/>
        <v>0</v>
      </c>
    </row>
    <row r="3412" spans="1:15" hidden="1" x14ac:dyDescent="0.3">
      <c r="A3412" s="18">
        <v>2023</v>
      </c>
      <c r="B3412" s="19" t="s">
        <v>17325</v>
      </c>
      <c r="C3412" s="19">
        <f t="shared" si="160"/>
        <v>25417</v>
      </c>
      <c r="D3412" s="19" t="s">
        <v>13350</v>
      </c>
      <c r="E3412" s="24" t="s">
        <v>17309</v>
      </c>
      <c r="F3412" s="18">
        <f t="shared" si="161"/>
        <v>5</v>
      </c>
      <c r="G3412" s="23" t="s">
        <v>12254</v>
      </c>
      <c r="H3412" s="23" t="s">
        <v>12254</v>
      </c>
      <c r="I3412" s="19" t="s">
        <v>12255</v>
      </c>
      <c r="J3412" s="49">
        <v>530250</v>
      </c>
      <c r="K3412" s="42">
        <v>0.1</v>
      </c>
      <c r="L3412" s="49">
        <v>53025</v>
      </c>
      <c r="M3412" s="49">
        <v>583275</v>
      </c>
      <c r="N3412">
        <f>+VLOOKUP(C3412,'Thanh toán '!M$1335:N$6972,2,0)</f>
        <v>583275</v>
      </c>
      <c r="O3412" s="61">
        <f t="shared" si="162"/>
        <v>0</v>
      </c>
    </row>
    <row r="3413" spans="1:15" hidden="1" x14ac:dyDescent="0.3">
      <c r="A3413" s="18">
        <v>2023</v>
      </c>
      <c r="B3413" s="19" t="s">
        <v>17326</v>
      </c>
      <c r="C3413" s="19">
        <f t="shared" si="160"/>
        <v>25418</v>
      </c>
      <c r="D3413" s="19" t="s">
        <v>13350</v>
      </c>
      <c r="E3413" s="24" t="s">
        <v>17309</v>
      </c>
      <c r="F3413" s="18">
        <f t="shared" si="161"/>
        <v>5</v>
      </c>
      <c r="G3413" s="23" t="s">
        <v>12254</v>
      </c>
      <c r="H3413" s="23" t="s">
        <v>12254</v>
      </c>
      <c r="I3413" s="19" t="s">
        <v>12255</v>
      </c>
      <c r="J3413" s="49">
        <v>2357080</v>
      </c>
      <c r="K3413" s="42">
        <v>0.1</v>
      </c>
      <c r="L3413" s="49">
        <v>235708</v>
      </c>
      <c r="M3413" s="49">
        <v>2592788</v>
      </c>
      <c r="N3413">
        <f>+VLOOKUP(C3413,'Thanh toán '!M$1335:N$6972,2,0)</f>
        <v>2592788</v>
      </c>
      <c r="O3413" s="61">
        <f t="shared" si="162"/>
        <v>0</v>
      </c>
    </row>
    <row r="3414" spans="1:15" hidden="1" x14ac:dyDescent="0.3">
      <c r="A3414" s="18">
        <v>2023</v>
      </c>
      <c r="B3414" s="19" t="s">
        <v>17327</v>
      </c>
      <c r="C3414" s="19">
        <f t="shared" si="160"/>
        <v>25419</v>
      </c>
      <c r="D3414" s="19" t="s">
        <v>13350</v>
      </c>
      <c r="E3414" s="24" t="s">
        <v>17309</v>
      </c>
      <c r="F3414" s="18">
        <f t="shared" si="161"/>
        <v>5</v>
      </c>
      <c r="G3414" s="23" t="s">
        <v>12248</v>
      </c>
      <c r="H3414" s="23" t="s">
        <v>12248</v>
      </c>
      <c r="I3414" s="19" t="s">
        <v>12249</v>
      </c>
      <c r="J3414" s="49">
        <v>734310</v>
      </c>
      <c r="K3414" s="42">
        <v>0.1</v>
      </c>
      <c r="L3414" s="49">
        <v>73431</v>
      </c>
      <c r="M3414" s="49">
        <v>807741</v>
      </c>
      <c r="N3414">
        <f>+VLOOKUP(C3414,'Thanh toán '!M$1335:N$6972,2,0)</f>
        <v>807741</v>
      </c>
      <c r="O3414" s="61">
        <f t="shared" si="162"/>
        <v>0</v>
      </c>
    </row>
    <row r="3415" spans="1:15" hidden="1" x14ac:dyDescent="0.3">
      <c r="A3415" s="18">
        <v>2023</v>
      </c>
      <c r="B3415" s="19" t="s">
        <v>17328</v>
      </c>
      <c r="C3415" s="19">
        <f t="shared" si="160"/>
        <v>25420</v>
      </c>
      <c r="D3415" s="19" t="s">
        <v>13350</v>
      </c>
      <c r="E3415" s="24" t="s">
        <v>17309</v>
      </c>
      <c r="F3415" s="18">
        <f t="shared" si="161"/>
        <v>5</v>
      </c>
      <c r="G3415" s="23" t="s">
        <v>12263</v>
      </c>
      <c r="H3415" s="23" t="s">
        <v>12263</v>
      </c>
      <c r="I3415" s="19" t="s">
        <v>12264</v>
      </c>
      <c r="J3415" s="49">
        <v>2202930</v>
      </c>
      <c r="K3415" s="42">
        <v>0.1</v>
      </c>
      <c r="L3415" s="49">
        <v>220293</v>
      </c>
      <c r="M3415" s="49">
        <v>2423223</v>
      </c>
      <c r="N3415">
        <f>+VLOOKUP(C3415,'Thanh toán '!M$1335:N$6972,2,0)</f>
        <v>2423223</v>
      </c>
      <c r="O3415" s="61">
        <f t="shared" si="162"/>
        <v>0</v>
      </c>
    </row>
    <row r="3416" spans="1:15" hidden="1" x14ac:dyDescent="0.3">
      <c r="A3416" s="18">
        <v>2023</v>
      </c>
      <c r="B3416" s="19" t="s">
        <v>17329</v>
      </c>
      <c r="C3416" s="19">
        <f t="shared" si="160"/>
        <v>25421</v>
      </c>
      <c r="D3416" s="19" t="s">
        <v>13350</v>
      </c>
      <c r="E3416" s="24" t="s">
        <v>17309</v>
      </c>
      <c r="F3416" s="18">
        <f t="shared" si="161"/>
        <v>5</v>
      </c>
      <c r="G3416" s="23" t="s">
        <v>13381</v>
      </c>
      <c r="H3416" s="23" t="s">
        <v>13381</v>
      </c>
      <c r="I3416" s="19" t="s">
        <v>13382</v>
      </c>
      <c r="J3416" s="49">
        <v>1332690</v>
      </c>
      <c r="K3416" s="42">
        <v>0.1</v>
      </c>
      <c r="L3416" s="49">
        <v>133269</v>
      </c>
      <c r="M3416" s="49">
        <v>1465959</v>
      </c>
      <c r="N3416">
        <f>+VLOOKUP(C3416,'Thanh toán '!M$1335:N$6972,2,0)</f>
        <v>1465959</v>
      </c>
      <c r="O3416" s="61">
        <f t="shared" si="162"/>
        <v>0</v>
      </c>
    </row>
    <row r="3417" spans="1:15" hidden="1" x14ac:dyDescent="0.3">
      <c r="A3417" s="18">
        <v>2023</v>
      </c>
      <c r="B3417" s="19" t="s">
        <v>17330</v>
      </c>
      <c r="C3417" s="19">
        <f t="shared" si="160"/>
        <v>25422</v>
      </c>
      <c r="D3417" s="19" t="s">
        <v>13350</v>
      </c>
      <c r="E3417" s="24" t="s">
        <v>17309</v>
      </c>
      <c r="F3417" s="18">
        <f t="shared" si="161"/>
        <v>5</v>
      </c>
      <c r="G3417" s="23" t="s">
        <v>12257</v>
      </c>
      <c r="H3417" s="23" t="s">
        <v>12257</v>
      </c>
      <c r="I3417" s="19" t="s">
        <v>12258</v>
      </c>
      <c r="J3417" s="49">
        <v>1776920</v>
      </c>
      <c r="K3417" s="42">
        <v>0.1</v>
      </c>
      <c r="L3417" s="49">
        <v>177692</v>
      </c>
      <c r="M3417" s="49">
        <v>1954612</v>
      </c>
      <c r="N3417">
        <f>+VLOOKUP(C3417,'Thanh toán '!M$1335:N$6972,2,0)</f>
        <v>1954612</v>
      </c>
      <c r="O3417" s="61">
        <f t="shared" si="162"/>
        <v>0</v>
      </c>
    </row>
    <row r="3418" spans="1:15" hidden="1" x14ac:dyDescent="0.3">
      <c r="A3418" s="18">
        <v>2023</v>
      </c>
      <c r="B3418" s="19" t="s">
        <v>17331</v>
      </c>
      <c r="C3418" s="19">
        <f t="shared" si="160"/>
        <v>25423</v>
      </c>
      <c r="D3418" s="19" t="s">
        <v>13350</v>
      </c>
      <c r="E3418" s="24" t="s">
        <v>17309</v>
      </c>
      <c r="F3418" s="18">
        <f t="shared" si="161"/>
        <v>5</v>
      </c>
      <c r="G3418" s="23" t="s">
        <v>12260</v>
      </c>
      <c r="H3418" s="23" t="s">
        <v>12260</v>
      </c>
      <c r="I3418" s="19" t="s">
        <v>12261</v>
      </c>
      <c r="J3418" s="49">
        <v>1918802</v>
      </c>
      <c r="K3418" s="42">
        <v>9.9999895768297098E-2</v>
      </c>
      <c r="L3418" s="49">
        <v>191880</v>
      </c>
      <c r="M3418" s="49">
        <v>2110682</v>
      </c>
      <c r="N3418">
        <f>+VLOOKUP(C3418,'Thanh toán '!M$1335:N$6972,2,0)</f>
        <v>2110682</v>
      </c>
      <c r="O3418" s="61">
        <f t="shared" si="162"/>
        <v>0</v>
      </c>
    </row>
    <row r="3419" spans="1:15" hidden="1" x14ac:dyDescent="0.3">
      <c r="A3419" s="18">
        <v>2023</v>
      </c>
      <c r="B3419" s="19" t="s">
        <v>17332</v>
      </c>
      <c r="C3419" s="19">
        <f t="shared" si="160"/>
        <v>25429</v>
      </c>
      <c r="D3419" s="19" t="s">
        <v>13350</v>
      </c>
      <c r="E3419" s="24" t="s">
        <v>17333</v>
      </c>
      <c r="F3419" s="18">
        <f t="shared" si="161"/>
        <v>5</v>
      </c>
      <c r="G3419" s="23" t="s">
        <v>11799</v>
      </c>
      <c r="H3419" s="23" t="s">
        <v>13623</v>
      </c>
      <c r="I3419" s="19" t="s">
        <v>11725</v>
      </c>
      <c r="J3419" s="49">
        <v>602610</v>
      </c>
      <c r="K3419" s="42">
        <v>0.1</v>
      </c>
      <c r="L3419" s="49">
        <v>60261</v>
      </c>
      <c r="M3419" s="49">
        <v>662871</v>
      </c>
      <c r="N3419">
        <f>+VLOOKUP(C3419,'Thanh toán '!M$1335:N$6972,2,0)</f>
        <v>662871</v>
      </c>
      <c r="O3419" s="61">
        <f t="shared" si="162"/>
        <v>0</v>
      </c>
    </row>
    <row r="3420" spans="1:15" hidden="1" x14ac:dyDescent="0.3">
      <c r="A3420" s="18">
        <v>2023</v>
      </c>
      <c r="B3420" s="19" t="s">
        <v>17334</v>
      </c>
      <c r="C3420" s="19">
        <f t="shared" si="160"/>
        <v>25434</v>
      </c>
      <c r="D3420" s="19" t="s">
        <v>13350</v>
      </c>
      <c r="E3420" s="24" t="s">
        <v>17333</v>
      </c>
      <c r="F3420" s="18">
        <f t="shared" si="161"/>
        <v>5</v>
      </c>
      <c r="G3420" s="23" t="s">
        <v>11799</v>
      </c>
      <c r="H3420" s="23" t="s">
        <v>14530</v>
      </c>
      <c r="I3420" s="19" t="s">
        <v>11725</v>
      </c>
      <c r="J3420" s="49">
        <v>637788</v>
      </c>
      <c r="K3420" s="42">
        <v>0.10000031358382409</v>
      </c>
      <c r="L3420" s="49">
        <v>63779</v>
      </c>
      <c r="M3420" s="49">
        <v>701567</v>
      </c>
      <c r="N3420">
        <f>+VLOOKUP(C3420,'Thanh toán '!M$1335:N$6972,2,0)</f>
        <v>701567</v>
      </c>
      <c r="O3420" s="61">
        <f t="shared" si="162"/>
        <v>0</v>
      </c>
    </row>
    <row r="3421" spans="1:15" hidden="1" x14ac:dyDescent="0.3">
      <c r="A3421" s="18">
        <v>2023</v>
      </c>
      <c r="B3421" s="19" t="s">
        <v>17335</v>
      </c>
      <c r="C3421" s="19">
        <f t="shared" si="160"/>
        <v>25437</v>
      </c>
      <c r="D3421" s="19" t="s">
        <v>13350</v>
      </c>
      <c r="E3421" s="24" t="s">
        <v>17333</v>
      </c>
      <c r="F3421" s="18">
        <f t="shared" si="161"/>
        <v>5</v>
      </c>
      <c r="G3421" s="23" t="s">
        <v>12245</v>
      </c>
      <c r="H3421" s="23" t="s">
        <v>12245</v>
      </c>
      <c r="I3421" s="19" t="s">
        <v>12246</v>
      </c>
      <c r="J3421" s="49">
        <v>3840870</v>
      </c>
      <c r="K3421" s="42">
        <v>0.1</v>
      </c>
      <c r="L3421" s="49">
        <v>384087</v>
      </c>
      <c r="M3421" s="49">
        <v>4224957</v>
      </c>
      <c r="N3421">
        <f>+VLOOKUP(C3421,'Thanh toán '!M$1335:N$6972,2,0)</f>
        <v>4224957</v>
      </c>
      <c r="O3421" s="61">
        <f t="shared" si="162"/>
        <v>0</v>
      </c>
    </row>
    <row r="3422" spans="1:15" hidden="1" x14ac:dyDescent="0.3">
      <c r="A3422" s="18">
        <v>2023</v>
      </c>
      <c r="B3422" s="19" t="s">
        <v>17336</v>
      </c>
      <c r="C3422" s="19">
        <f t="shared" si="160"/>
        <v>25440</v>
      </c>
      <c r="D3422" s="19" t="s">
        <v>13350</v>
      </c>
      <c r="E3422" s="24" t="s">
        <v>17333</v>
      </c>
      <c r="F3422" s="18">
        <f t="shared" si="161"/>
        <v>5</v>
      </c>
      <c r="G3422" s="23" t="s">
        <v>11799</v>
      </c>
      <c r="H3422" s="23" t="s">
        <v>13808</v>
      </c>
      <c r="I3422" s="19" t="s">
        <v>11725</v>
      </c>
      <c r="J3422" s="49">
        <v>1599938</v>
      </c>
      <c r="K3422" s="42">
        <v>0.10000012500484394</v>
      </c>
      <c r="L3422" s="49">
        <v>159994</v>
      </c>
      <c r="M3422" s="49">
        <v>1759932</v>
      </c>
      <c r="N3422">
        <f>+VLOOKUP(C3422,'Thanh toán '!M$1335:N$6972,2,0)</f>
        <v>1759932</v>
      </c>
      <c r="O3422" s="61">
        <f t="shared" si="162"/>
        <v>0</v>
      </c>
    </row>
    <row r="3423" spans="1:15" hidden="1" x14ac:dyDescent="0.3">
      <c r="A3423" s="18">
        <v>2023</v>
      </c>
      <c r="B3423" s="19" t="s">
        <v>17337</v>
      </c>
      <c r="C3423" s="19">
        <f t="shared" si="160"/>
        <v>25443</v>
      </c>
      <c r="D3423" s="19" t="s">
        <v>13350</v>
      </c>
      <c r="E3423" s="24" t="s">
        <v>17333</v>
      </c>
      <c r="F3423" s="18">
        <f t="shared" si="161"/>
        <v>5</v>
      </c>
      <c r="G3423" s="23" t="s">
        <v>11799</v>
      </c>
      <c r="H3423" s="23" t="s">
        <v>13540</v>
      </c>
      <c r="I3423" s="19" t="s">
        <v>11725</v>
      </c>
      <c r="J3423" s="49">
        <v>637377</v>
      </c>
      <c r="K3423" s="42">
        <v>0.10000047067904866</v>
      </c>
      <c r="L3423" s="49">
        <v>63738</v>
      </c>
      <c r="M3423" s="49">
        <v>701115</v>
      </c>
      <c r="N3423">
        <f>+VLOOKUP(C3423,'Thanh toán '!M$1335:N$6972,2,0)</f>
        <v>701115</v>
      </c>
      <c r="O3423" s="61">
        <f t="shared" si="162"/>
        <v>0</v>
      </c>
    </row>
    <row r="3424" spans="1:15" hidden="1" x14ac:dyDescent="0.3">
      <c r="A3424" s="18">
        <v>2023</v>
      </c>
      <c r="B3424" s="19" t="s">
        <v>17338</v>
      </c>
      <c r="C3424" s="19">
        <f t="shared" si="160"/>
        <v>25447</v>
      </c>
      <c r="D3424" s="19" t="s">
        <v>13350</v>
      </c>
      <c r="E3424" s="24" t="s">
        <v>17333</v>
      </c>
      <c r="F3424" s="18">
        <f t="shared" si="161"/>
        <v>5</v>
      </c>
      <c r="G3424" s="23" t="s">
        <v>11860</v>
      </c>
      <c r="H3424" s="23" t="s">
        <v>15324</v>
      </c>
      <c r="I3424" s="19" t="s">
        <v>11719</v>
      </c>
      <c r="J3424" s="49">
        <v>1535738</v>
      </c>
      <c r="K3424" s="42">
        <v>0.10000013023054714</v>
      </c>
      <c r="L3424" s="49">
        <v>153574</v>
      </c>
      <c r="M3424" s="49">
        <v>1689312</v>
      </c>
      <c r="N3424">
        <f>+VLOOKUP(C3424,'Thanh toán '!M$1335:N$6972,2,0)</f>
        <v>1689312</v>
      </c>
      <c r="O3424" s="61">
        <f t="shared" si="162"/>
        <v>0</v>
      </c>
    </row>
    <row r="3425" spans="1:15" hidden="1" x14ac:dyDescent="0.3">
      <c r="A3425" s="18">
        <v>2023</v>
      </c>
      <c r="B3425" s="19" t="s">
        <v>17339</v>
      </c>
      <c r="C3425" s="19">
        <f t="shared" si="160"/>
        <v>25448</v>
      </c>
      <c r="D3425" s="19" t="s">
        <v>13350</v>
      </c>
      <c r="E3425" s="24" t="s">
        <v>17333</v>
      </c>
      <c r="F3425" s="18">
        <f t="shared" si="161"/>
        <v>5</v>
      </c>
      <c r="G3425" s="23" t="s">
        <v>11860</v>
      </c>
      <c r="H3425" s="23" t="s">
        <v>15536</v>
      </c>
      <c r="I3425" s="19" t="s">
        <v>11719</v>
      </c>
      <c r="J3425" s="49">
        <v>1344835</v>
      </c>
      <c r="K3425" s="42">
        <v>0.10000037179282217</v>
      </c>
      <c r="L3425" s="49">
        <v>134484</v>
      </c>
      <c r="M3425" s="49">
        <v>1479319</v>
      </c>
      <c r="N3425">
        <f>+VLOOKUP(C3425,'Thanh toán '!M$1335:N$6972,2,0)</f>
        <v>1479319</v>
      </c>
      <c r="O3425" s="61">
        <f t="shared" si="162"/>
        <v>0</v>
      </c>
    </row>
    <row r="3426" spans="1:15" hidden="1" x14ac:dyDescent="0.3">
      <c r="A3426" s="43">
        <v>2023</v>
      </c>
      <c r="B3426" s="44" t="s">
        <v>17340</v>
      </c>
      <c r="C3426" s="19">
        <f t="shared" si="160"/>
        <v>25451</v>
      </c>
      <c r="D3426" s="44" t="s">
        <v>13350</v>
      </c>
      <c r="E3426" s="45" t="s">
        <v>17333</v>
      </c>
      <c r="F3426" s="18">
        <f t="shared" si="161"/>
        <v>5</v>
      </c>
      <c r="G3426" s="46" t="s">
        <v>12215</v>
      </c>
      <c r="H3426" s="46" t="s">
        <v>13394</v>
      </c>
      <c r="I3426" s="44" t="s">
        <v>12216</v>
      </c>
      <c r="J3426" s="50">
        <v>2163000</v>
      </c>
      <c r="K3426" s="48">
        <v>0.1</v>
      </c>
      <c r="L3426" s="50">
        <v>216300</v>
      </c>
      <c r="M3426" s="50">
        <v>2379300</v>
      </c>
      <c r="N3426">
        <f>+VLOOKUP(C3426,'Thanh toán '!M$1335:N$6972,2,0)</f>
        <v>2379300</v>
      </c>
      <c r="O3426" s="61">
        <f t="shared" si="162"/>
        <v>0</v>
      </c>
    </row>
    <row r="3427" spans="1:15" hidden="1" x14ac:dyDescent="0.3">
      <c r="A3427" s="18">
        <v>2023</v>
      </c>
      <c r="B3427" s="19" t="s">
        <v>17341</v>
      </c>
      <c r="C3427" s="19">
        <f t="shared" si="160"/>
        <v>25453</v>
      </c>
      <c r="D3427" s="19" t="s">
        <v>13350</v>
      </c>
      <c r="E3427" s="24" t="s">
        <v>17333</v>
      </c>
      <c r="F3427" s="18">
        <f t="shared" si="161"/>
        <v>5</v>
      </c>
      <c r="G3427" s="23" t="s">
        <v>11799</v>
      </c>
      <c r="H3427" s="23" t="s">
        <v>13696</v>
      </c>
      <c r="I3427" s="19" t="s">
        <v>11725</v>
      </c>
      <c r="J3427" s="49">
        <v>1433545</v>
      </c>
      <c r="K3427" s="42">
        <v>0.10000034878570258</v>
      </c>
      <c r="L3427" s="49">
        <v>143355</v>
      </c>
      <c r="M3427" s="49">
        <v>1576900</v>
      </c>
      <c r="N3427">
        <f>+VLOOKUP(C3427,'Thanh toán '!M$1335:N$6972,2,0)</f>
        <v>1576900</v>
      </c>
      <c r="O3427" s="61">
        <f t="shared" si="162"/>
        <v>0</v>
      </c>
    </row>
    <row r="3428" spans="1:15" hidden="1" x14ac:dyDescent="0.3">
      <c r="A3428" s="18">
        <v>2023</v>
      </c>
      <c r="B3428" s="19" t="s">
        <v>17342</v>
      </c>
      <c r="C3428" s="19">
        <f t="shared" si="160"/>
        <v>25454</v>
      </c>
      <c r="D3428" s="19" t="s">
        <v>13350</v>
      </c>
      <c r="E3428" s="24" t="s">
        <v>17333</v>
      </c>
      <c r="F3428" s="18">
        <f t="shared" si="161"/>
        <v>5</v>
      </c>
      <c r="G3428" s="23" t="s">
        <v>11799</v>
      </c>
      <c r="H3428" s="23" t="s">
        <v>14724</v>
      </c>
      <c r="I3428" s="19" t="s">
        <v>11725</v>
      </c>
      <c r="J3428" s="49">
        <v>564324</v>
      </c>
      <c r="K3428" s="42">
        <v>9.9999291187332098E-2</v>
      </c>
      <c r="L3428" s="49">
        <v>56432</v>
      </c>
      <c r="M3428" s="49">
        <v>620756</v>
      </c>
      <c r="N3428">
        <f>+VLOOKUP(C3428,'Thanh toán '!M$1335:N$6972,2,0)</f>
        <v>620756</v>
      </c>
      <c r="O3428" s="61">
        <f t="shared" si="162"/>
        <v>0</v>
      </c>
    </row>
    <row r="3429" spans="1:15" hidden="1" x14ac:dyDescent="0.3">
      <c r="A3429" s="18">
        <v>2023</v>
      </c>
      <c r="B3429" s="19" t="s">
        <v>17343</v>
      </c>
      <c r="C3429" s="19">
        <f t="shared" si="160"/>
        <v>25455</v>
      </c>
      <c r="D3429" s="19" t="s">
        <v>13350</v>
      </c>
      <c r="E3429" s="24" t="s">
        <v>17333</v>
      </c>
      <c r="F3429" s="18">
        <f t="shared" si="161"/>
        <v>5</v>
      </c>
      <c r="G3429" s="23" t="s">
        <v>11799</v>
      </c>
      <c r="H3429" s="23" t="s">
        <v>13438</v>
      </c>
      <c r="I3429" s="19" t="s">
        <v>11725</v>
      </c>
      <c r="J3429" s="49">
        <v>633693</v>
      </c>
      <c r="K3429" s="42">
        <v>9.9999526584639564E-2</v>
      </c>
      <c r="L3429" s="49">
        <v>63369</v>
      </c>
      <c r="M3429" s="49">
        <v>697062</v>
      </c>
      <c r="N3429">
        <f>+VLOOKUP(C3429,'Thanh toán '!M$1335:N$6972,2,0)</f>
        <v>697062</v>
      </c>
      <c r="O3429" s="61">
        <f t="shared" si="162"/>
        <v>0</v>
      </c>
    </row>
    <row r="3430" spans="1:15" hidden="1" x14ac:dyDescent="0.3">
      <c r="A3430" s="18">
        <v>2023</v>
      </c>
      <c r="B3430" s="19" t="s">
        <v>17344</v>
      </c>
      <c r="C3430" s="19">
        <f t="shared" si="160"/>
        <v>25457</v>
      </c>
      <c r="D3430" s="19" t="s">
        <v>13350</v>
      </c>
      <c r="E3430" s="24" t="s">
        <v>17333</v>
      </c>
      <c r="F3430" s="18">
        <f t="shared" si="161"/>
        <v>5</v>
      </c>
      <c r="G3430" s="23" t="s">
        <v>11799</v>
      </c>
      <c r="H3430" s="23" t="s">
        <v>13407</v>
      </c>
      <c r="I3430" s="19" t="s">
        <v>11725</v>
      </c>
      <c r="J3430" s="49">
        <v>587448</v>
      </c>
      <c r="K3430" s="42">
        <v>0.10000034045566586</v>
      </c>
      <c r="L3430" s="49">
        <v>58745</v>
      </c>
      <c r="M3430" s="49">
        <v>646193</v>
      </c>
      <c r="N3430">
        <f>+VLOOKUP(C3430,'Thanh toán '!M$1335:N$6972,2,0)</f>
        <v>646193</v>
      </c>
      <c r="O3430" s="61">
        <f t="shared" si="162"/>
        <v>0</v>
      </c>
    </row>
    <row r="3431" spans="1:15" hidden="1" x14ac:dyDescent="0.3">
      <c r="A3431" s="18">
        <v>2023</v>
      </c>
      <c r="B3431" s="19" t="s">
        <v>17345</v>
      </c>
      <c r="C3431" s="19">
        <f t="shared" si="160"/>
        <v>25458</v>
      </c>
      <c r="D3431" s="19" t="s">
        <v>13350</v>
      </c>
      <c r="E3431" s="24" t="s">
        <v>17333</v>
      </c>
      <c r="F3431" s="18">
        <f t="shared" si="161"/>
        <v>5</v>
      </c>
      <c r="G3431" s="23" t="s">
        <v>11799</v>
      </c>
      <c r="H3431" s="23" t="s">
        <v>13602</v>
      </c>
      <c r="I3431" s="19" t="s">
        <v>11725</v>
      </c>
      <c r="J3431" s="49">
        <v>768358</v>
      </c>
      <c r="K3431" s="42">
        <v>0.10000026029533109</v>
      </c>
      <c r="L3431" s="49">
        <v>76836</v>
      </c>
      <c r="M3431" s="49">
        <v>845194</v>
      </c>
      <c r="N3431">
        <f>+VLOOKUP(C3431,'Thanh toán '!M$1335:N$6972,2,0)</f>
        <v>845194</v>
      </c>
      <c r="O3431" s="61">
        <f t="shared" si="162"/>
        <v>0</v>
      </c>
    </row>
    <row r="3432" spans="1:15" hidden="1" x14ac:dyDescent="0.3">
      <c r="A3432" s="18">
        <v>2023</v>
      </c>
      <c r="B3432" s="19" t="s">
        <v>17346</v>
      </c>
      <c r="C3432" s="19">
        <f t="shared" si="160"/>
        <v>25459</v>
      </c>
      <c r="D3432" s="19" t="s">
        <v>13350</v>
      </c>
      <c r="E3432" s="24" t="s">
        <v>17333</v>
      </c>
      <c r="F3432" s="18">
        <f t="shared" si="161"/>
        <v>5</v>
      </c>
      <c r="G3432" s="23" t="s">
        <v>11799</v>
      </c>
      <c r="H3432" s="23" t="s">
        <v>13547</v>
      </c>
      <c r="I3432" s="19" t="s">
        <v>11725</v>
      </c>
      <c r="J3432" s="49">
        <v>874899</v>
      </c>
      <c r="K3432" s="42">
        <v>0.10000011429890765</v>
      </c>
      <c r="L3432" s="49">
        <v>87490</v>
      </c>
      <c r="M3432" s="49">
        <v>962389</v>
      </c>
      <c r="N3432">
        <f>+VLOOKUP(C3432,'Thanh toán '!M$1335:N$6972,2,0)</f>
        <v>962389</v>
      </c>
      <c r="O3432" s="61">
        <f t="shared" si="162"/>
        <v>0</v>
      </c>
    </row>
    <row r="3433" spans="1:15" hidden="1" x14ac:dyDescent="0.3">
      <c r="A3433" s="18">
        <v>2023</v>
      </c>
      <c r="B3433" s="19" t="s">
        <v>17347</v>
      </c>
      <c r="C3433" s="19">
        <f t="shared" si="160"/>
        <v>25460</v>
      </c>
      <c r="D3433" s="19" t="s">
        <v>13350</v>
      </c>
      <c r="E3433" s="24" t="s">
        <v>17333</v>
      </c>
      <c r="F3433" s="18">
        <f t="shared" si="161"/>
        <v>5</v>
      </c>
      <c r="G3433" s="23" t="s">
        <v>12357</v>
      </c>
      <c r="H3433" s="23" t="s">
        <v>12357</v>
      </c>
      <c r="I3433" s="19" t="s">
        <v>12358</v>
      </c>
      <c r="J3433" s="49">
        <v>888460</v>
      </c>
      <c r="K3433" s="42">
        <v>0.1</v>
      </c>
      <c r="L3433" s="49">
        <v>88846</v>
      </c>
      <c r="M3433" s="49">
        <v>977306</v>
      </c>
      <c r="N3433">
        <f>+VLOOKUP(C3433,'Thanh toán '!M$1335:N$6972,2,0)</f>
        <v>977306</v>
      </c>
      <c r="O3433" s="61">
        <f t="shared" si="162"/>
        <v>0</v>
      </c>
    </row>
    <row r="3434" spans="1:15" hidden="1" x14ac:dyDescent="0.3">
      <c r="A3434" s="18">
        <v>2023</v>
      </c>
      <c r="B3434" s="19" t="s">
        <v>17348</v>
      </c>
      <c r="C3434" s="19">
        <f t="shared" si="160"/>
        <v>25461</v>
      </c>
      <c r="D3434" s="19" t="s">
        <v>13350</v>
      </c>
      <c r="E3434" s="24" t="s">
        <v>17333</v>
      </c>
      <c r="F3434" s="18">
        <f t="shared" si="161"/>
        <v>5</v>
      </c>
      <c r="G3434" s="23" t="s">
        <v>11860</v>
      </c>
      <c r="H3434" s="23" t="s">
        <v>17349</v>
      </c>
      <c r="I3434" s="19" t="s">
        <v>11719</v>
      </c>
      <c r="J3434" s="49">
        <v>2439678</v>
      </c>
      <c r="K3434" s="42">
        <v>0.10000008197803152</v>
      </c>
      <c r="L3434" s="49">
        <v>243968</v>
      </c>
      <c r="M3434" s="49">
        <v>2683646</v>
      </c>
      <c r="N3434">
        <f>+VLOOKUP(C3434,'Thanh toán '!M$1335:N$6972,2,0)</f>
        <v>2683646</v>
      </c>
      <c r="O3434" s="61">
        <f t="shared" si="162"/>
        <v>0</v>
      </c>
    </row>
    <row r="3435" spans="1:15" hidden="1" x14ac:dyDescent="0.3">
      <c r="A3435" s="43">
        <v>2023</v>
      </c>
      <c r="B3435" s="44" t="s">
        <v>17350</v>
      </c>
      <c r="C3435" s="19">
        <f t="shared" si="160"/>
        <v>25465</v>
      </c>
      <c r="D3435" s="44" t="s">
        <v>13350</v>
      </c>
      <c r="E3435" s="45" t="s">
        <v>17333</v>
      </c>
      <c r="F3435" s="18">
        <f t="shared" si="161"/>
        <v>5</v>
      </c>
      <c r="G3435" s="46" t="s">
        <v>12312</v>
      </c>
      <c r="H3435" s="46" t="s">
        <v>12312</v>
      </c>
      <c r="I3435" s="44" t="s">
        <v>12313</v>
      </c>
      <c r="J3435" s="50">
        <v>1060500</v>
      </c>
      <c r="K3435" s="48">
        <v>0.1</v>
      </c>
      <c r="L3435" s="50">
        <v>106050</v>
      </c>
      <c r="M3435" s="50">
        <v>1166550</v>
      </c>
      <c r="N3435">
        <f>+VLOOKUP(C3435,'Thanh toán '!M$1335:N$6972,2,0)</f>
        <v>1166550</v>
      </c>
      <c r="O3435" s="61">
        <f t="shared" si="162"/>
        <v>0</v>
      </c>
    </row>
    <row r="3436" spans="1:15" hidden="1" x14ac:dyDescent="0.3">
      <c r="A3436" s="18">
        <v>2023</v>
      </c>
      <c r="B3436" s="19" t="s">
        <v>17351</v>
      </c>
      <c r="C3436" s="19">
        <f t="shared" si="160"/>
        <v>25466</v>
      </c>
      <c r="D3436" s="19" t="s">
        <v>13350</v>
      </c>
      <c r="E3436" s="24" t="s">
        <v>17333</v>
      </c>
      <c r="F3436" s="18">
        <f t="shared" si="161"/>
        <v>5</v>
      </c>
      <c r="G3436" s="23" t="s">
        <v>12306</v>
      </c>
      <c r="H3436" s="23" t="s">
        <v>12306</v>
      </c>
      <c r="I3436" s="19" t="s">
        <v>12307</v>
      </c>
      <c r="J3436" s="49">
        <v>2659280</v>
      </c>
      <c r="K3436" s="42">
        <v>0.1</v>
      </c>
      <c r="L3436" s="49">
        <v>265928</v>
      </c>
      <c r="M3436" s="49">
        <v>2925208</v>
      </c>
      <c r="N3436">
        <f>+VLOOKUP(C3436,'Thanh toán '!M$1335:N$6972,2,0)</f>
        <v>2925208</v>
      </c>
      <c r="O3436" s="61">
        <f t="shared" si="162"/>
        <v>0</v>
      </c>
    </row>
    <row r="3437" spans="1:15" hidden="1" x14ac:dyDescent="0.3">
      <c r="A3437" s="18">
        <v>2023</v>
      </c>
      <c r="B3437" s="19" t="s">
        <v>17352</v>
      </c>
      <c r="C3437" s="19">
        <f t="shared" si="160"/>
        <v>25467</v>
      </c>
      <c r="D3437" s="19" t="s">
        <v>13350</v>
      </c>
      <c r="E3437" s="24" t="s">
        <v>17333</v>
      </c>
      <c r="F3437" s="18">
        <f t="shared" si="161"/>
        <v>5</v>
      </c>
      <c r="G3437" s="23" t="s">
        <v>12312</v>
      </c>
      <c r="H3437" s="23" t="s">
        <v>17353</v>
      </c>
      <c r="I3437" s="19" t="s">
        <v>12313</v>
      </c>
      <c r="J3437" s="49">
        <v>866240</v>
      </c>
      <c r="K3437" s="42">
        <v>0.1</v>
      </c>
      <c r="L3437" s="49">
        <v>86624</v>
      </c>
      <c r="M3437" s="49">
        <v>952864</v>
      </c>
      <c r="N3437">
        <f>+VLOOKUP(C3437,'Thanh toán '!M$1335:N$6972,2,0)</f>
        <v>952864</v>
      </c>
      <c r="O3437" s="61">
        <f t="shared" si="162"/>
        <v>0</v>
      </c>
    </row>
    <row r="3438" spans="1:15" hidden="1" x14ac:dyDescent="0.3">
      <c r="A3438" s="18">
        <v>2023</v>
      </c>
      <c r="B3438" s="19" t="s">
        <v>17354</v>
      </c>
      <c r="C3438" s="19">
        <f t="shared" si="160"/>
        <v>25471</v>
      </c>
      <c r="D3438" s="19" t="s">
        <v>13350</v>
      </c>
      <c r="E3438" s="24" t="s">
        <v>17355</v>
      </c>
      <c r="F3438" s="18">
        <f t="shared" si="161"/>
        <v>5</v>
      </c>
      <c r="G3438" s="23" t="s">
        <v>11799</v>
      </c>
      <c r="H3438" s="23" t="s">
        <v>13595</v>
      </c>
      <c r="I3438" s="19" t="s">
        <v>11725</v>
      </c>
      <c r="J3438" s="49">
        <v>704660</v>
      </c>
      <c r="K3438" s="42">
        <v>0.1</v>
      </c>
      <c r="L3438" s="49">
        <v>70466</v>
      </c>
      <c r="M3438" s="49">
        <v>775126</v>
      </c>
      <c r="N3438">
        <f>+VLOOKUP(C3438,'Thanh toán '!M$1335:N$6972,2,0)</f>
        <v>775126</v>
      </c>
      <c r="O3438" s="61">
        <f t="shared" si="162"/>
        <v>0</v>
      </c>
    </row>
    <row r="3439" spans="1:15" hidden="1" x14ac:dyDescent="0.3">
      <c r="A3439" s="18">
        <v>2023</v>
      </c>
      <c r="B3439" s="19" t="s">
        <v>17356</v>
      </c>
      <c r="C3439" s="19">
        <f t="shared" si="160"/>
        <v>25472</v>
      </c>
      <c r="D3439" s="19" t="s">
        <v>13350</v>
      </c>
      <c r="E3439" s="24" t="s">
        <v>17355</v>
      </c>
      <c r="F3439" s="18">
        <f t="shared" si="161"/>
        <v>5</v>
      </c>
      <c r="G3439" s="23" t="s">
        <v>12282</v>
      </c>
      <c r="H3439" s="23" t="s">
        <v>12282</v>
      </c>
      <c r="I3439" s="19" t="s">
        <v>12283</v>
      </c>
      <c r="J3439" s="49">
        <v>4251070</v>
      </c>
      <c r="K3439" s="42">
        <v>0.1</v>
      </c>
      <c r="L3439" s="49">
        <v>425107</v>
      </c>
      <c r="M3439" s="49">
        <v>4676177</v>
      </c>
      <c r="N3439">
        <f>+VLOOKUP(C3439,'Thanh toán '!M$1335:N$6972,2,0)</f>
        <v>4676177</v>
      </c>
      <c r="O3439" s="61">
        <f t="shared" si="162"/>
        <v>0</v>
      </c>
    </row>
    <row r="3440" spans="1:15" hidden="1" x14ac:dyDescent="0.3">
      <c r="A3440" s="18">
        <v>2023</v>
      </c>
      <c r="B3440" s="19" t="s">
        <v>17357</v>
      </c>
      <c r="C3440" s="19">
        <f t="shared" si="160"/>
        <v>25474</v>
      </c>
      <c r="D3440" s="19" t="s">
        <v>13350</v>
      </c>
      <c r="E3440" s="24" t="s">
        <v>17355</v>
      </c>
      <c r="F3440" s="18">
        <f t="shared" si="161"/>
        <v>5</v>
      </c>
      <c r="G3440" s="23" t="s">
        <v>11768</v>
      </c>
      <c r="H3440" s="23" t="s">
        <v>11768</v>
      </c>
      <c r="I3440" s="19" t="s">
        <v>11769</v>
      </c>
      <c r="J3440" s="49">
        <v>1688550</v>
      </c>
      <c r="K3440" s="42">
        <v>0.1</v>
      </c>
      <c r="L3440" s="49">
        <v>168855</v>
      </c>
      <c r="M3440" s="49">
        <v>1857405</v>
      </c>
      <c r="N3440">
        <f>+VLOOKUP(C3440,'Thanh toán '!M$1335:N$6972,2,0)</f>
        <v>1857405</v>
      </c>
      <c r="O3440" s="61">
        <f t="shared" si="162"/>
        <v>0</v>
      </c>
    </row>
    <row r="3441" spans="1:15" hidden="1" x14ac:dyDescent="0.3">
      <c r="A3441" s="18">
        <v>2023</v>
      </c>
      <c r="B3441" s="19" t="s">
        <v>17358</v>
      </c>
      <c r="C3441" s="19">
        <f t="shared" si="160"/>
        <v>25506</v>
      </c>
      <c r="D3441" s="19" t="s">
        <v>13350</v>
      </c>
      <c r="E3441" s="24" t="s">
        <v>17355</v>
      </c>
      <c r="F3441" s="18">
        <f t="shared" si="161"/>
        <v>5</v>
      </c>
      <c r="G3441" s="23" t="s">
        <v>11838</v>
      </c>
      <c r="H3441" s="23" t="s">
        <v>17359</v>
      </c>
      <c r="I3441" s="19" t="s">
        <v>11839</v>
      </c>
      <c r="J3441" s="49">
        <v>1288740</v>
      </c>
      <c r="K3441" s="42">
        <v>0.1</v>
      </c>
      <c r="L3441" s="49">
        <v>128874</v>
      </c>
      <c r="M3441" s="49">
        <v>1417614</v>
      </c>
      <c r="N3441">
        <f>+VLOOKUP(C3441,'Thanh toán '!M$1335:N$6972,2,0)</f>
        <v>1417614</v>
      </c>
      <c r="O3441" s="61">
        <f t="shared" si="162"/>
        <v>0</v>
      </c>
    </row>
    <row r="3442" spans="1:15" hidden="1" x14ac:dyDescent="0.3">
      <c r="A3442" s="18">
        <v>2023</v>
      </c>
      <c r="B3442" s="19" t="s">
        <v>17360</v>
      </c>
      <c r="C3442" s="19">
        <f t="shared" si="160"/>
        <v>25507</v>
      </c>
      <c r="D3442" s="19" t="s">
        <v>13350</v>
      </c>
      <c r="E3442" s="24" t="s">
        <v>17355</v>
      </c>
      <c r="F3442" s="18">
        <f t="shared" si="161"/>
        <v>5</v>
      </c>
      <c r="G3442" s="23" t="s">
        <v>11838</v>
      </c>
      <c r="H3442" s="23" t="s">
        <v>16520</v>
      </c>
      <c r="I3442" s="19" t="s">
        <v>11839</v>
      </c>
      <c r="J3442" s="49">
        <v>1055827</v>
      </c>
      <c r="K3442" s="42">
        <v>0.10000028413745812</v>
      </c>
      <c r="L3442" s="49">
        <v>105583</v>
      </c>
      <c r="M3442" s="49">
        <v>1161410</v>
      </c>
      <c r="N3442">
        <f>+VLOOKUP(C3442,'Thanh toán '!M$1335:N$6972,2,0)</f>
        <v>1161410</v>
      </c>
      <c r="O3442" s="61">
        <f t="shared" si="162"/>
        <v>0</v>
      </c>
    </row>
    <row r="3443" spans="1:15" hidden="1" x14ac:dyDescent="0.3">
      <c r="A3443" s="18">
        <v>2023</v>
      </c>
      <c r="B3443" s="19" t="s">
        <v>17361</v>
      </c>
      <c r="C3443" s="19">
        <f t="shared" si="160"/>
        <v>25511</v>
      </c>
      <c r="D3443" s="19" t="s">
        <v>13350</v>
      </c>
      <c r="E3443" s="24" t="s">
        <v>17355</v>
      </c>
      <c r="F3443" s="18">
        <f t="shared" si="161"/>
        <v>5</v>
      </c>
      <c r="G3443" s="23" t="s">
        <v>11799</v>
      </c>
      <c r="H3443" s="23" t="s">
        <v>13366</v>
      </c>
      <c r="I3443" s="19" t="s">
        <v>11725</v>
      </c>
      <c r="J3443" s="49">
        <v>1502668</v>
      </c>
      <c r="K3443" s="42">
        <v>0.10000013309659884</v>
      </c>
      <c r="L3443" s="49">
        <v>150267</v>
      </c>
      <c r="M3443" s="49">
        <v>1652935</v>
      </c>
      <c r="N3443">
        <f>+VLOOKUP(C3443,'Thanh toán '!M$1335:N$6972,2,0)</f>
        <v>1652935</v>
      </c>
      <c r="O3443" s="61">
        <f t="shared" si="162"/>
        <v>0</v>
      </c>
    </row>
    <row r="3444" spans="1:15" hidden="1" x14ac:dyDescent="0.3">
      <c r="A3444" s="18">
        <v>2023</v>
      </c>
      <c r="B3444" s="19" t="s">
        <v>17362</v>
      </c>
      <c r="C3444" s="19">
        <f t="shared" si="160"/>
        <v>25512</v>
      </c>
      <c r="D3444" s="19" t="s">
        <v>13350</v>
      </c>
      <c r="E3444" s="24" t="s">
        <v>17355</v>
      </c>
      <c r="F3444" s="18">
        <f t="shared" si="161"/>
        <v>5</v>
      </c>
      <c r="G3444" s="23" t="s">
        <v>11799</v>
      </c>
      <c r="H3444" s="23" t="s">
        <v>13597</v>
      </c>
      <c r="I3444" s="19" t="s">
        <v>11725</v>
      </c>
      <c r="J3444" s="49">
        <v>695140</v>
      </c>
      <c r="K3444" s="42">
        <v>0.1</v>
      </c>
      <c r="L3444" s="49">
        <v>69514</v>
      </c>
      <c r="M3444" s="49">
        <v>764654</v>
      </c>
      <c r="N3444">
        <f>+VLOOKUP(C3444,'Thanh toán '!M$1335:N$6972,2,0)</f>
        <v>764654</v>
      </c>
      <c r="O3444" s="61">
        <f t="shared" si="162"/>
        <v>0</v>
      </c>
    </row>
    <row r="3445" spans="1:15" hidden="1" x14ac:dyDescent="0.3">
      <c r="A3445" s="18">
        <v>2023</v>
      </c>
      <c r="B3445" s="19" t="s">
        <v>17363</v>
      </c>
      <c r="C3445" s="19">
        <f t="shared" si="160"/>
        <v>25514</v>
      </c>
      <c r="D3445" s="19" t="s">
        <v>13350</v>
      </c>
      <c r="E3445" s="24" t="s">
        <v>17355</v>
      </c>
      <c r="F3445" s="18">
        <f t="shared" si="161"/>
        <v>5</v>
      </c>
      <c r="G3445" s="23" t="s">
        <v>11799</v>
      </c>
      <c r="H3445" s="23" t="s">
        <v>13528</v>
      </c>
      <c r="I3445" s="19" t="s">
        <v>11725</v>
      </c>
      <c r="J3445" s="49">
        <v>990891</v>
      </c>
      <c r="K3445" s="42">
        <v>9.9999899080726332E-2</v>
      </c>
      <c r="L3445" s="49">
        <v>99089</v>
      </c>
      <c r="M3445" s="49">
        <v>1089980</v>
      </c>
      <c r="N3445">
        <f>+VLOOKUP(C3445,'Thanh toán '!M$1335:N$6972,2,0)</f>
        <v>1089980</v>
      </c>
      <c r="O3445" s="61">
        <f t="shared" si="162"/>
        <v>0</v>
      </c>
    </row>
    <row r="3446" spans="1:15" hidden="1" x14ac:dyDescent="0.3">
      <c r="A3446" s="18">
        <v>2023</v>
      </c>
      <c r="B3446" s="19" t="s">
        <v>17364</v>
      </c>
      <c r="C3446" s="19">
        <f t="shared" si="160"/>
        <v>25515</v>
      </c>
      <c r="D3446" s="19" t="s">
        <v>13350</v>
      </c>
      <c r="E3446" s="24" t="s">
        <v>17355</v>
      </c>
      <c r="F3446" s="18">
        <f t="shared" si="161"/>
        <v>5</v>
      </c>
      <c r="G3446" s="23" t="s">
        <v>11799</v>
      </c>
      <c r="H3446" s="23" t="s">
        <v>13530</v>
      </c>
      <c r="I3446" s="19" t="s">
        <v>11725</v>
      </c>
      <c r="J3446" s="49">
        <v>637377</v>
      </c>
      <c r="K3446" s="42">
        <v>0.10000047067904866</v>
      </c>
      <c r="L3446" s="49">
        <v>63738</v>
      </c>
      <c r="M3446" s="49">
        <v>701115</v>
      </c>
      <c r="N3446">
        <f>+VLOOKUP(C3446,'Thanh toán '!M$1335:N$6972,2,0)</f>
        <v>701115</v>
      </c>
      <c r="O3446" s="61">
        <f t="shared" si="162"/>
        <v>0</v>
      </c>
    </row>
    <row r="3447" spans="1:15" hidden="1" x14ac:dyDescent="0.3">
      <c r="A3447" s="18">
        <v>2023</v>
      </c>
      <c r="B3447" s="19" t="s">
        <v>17365</v>
      </c>
      <c r="C3447" s="19">
        <f t="shared" si="160"/>
        <v>25516</v>
      </c>
      <c r="D3447" s="19" t="s">
        <v>13350</v>
      </c>
      <c r="E3447" s="24" t="s">
        <v>17355</v>
      </c>
      <c r="F3447" s="18">
        <f t="shared" si="161"/>
        <v>5</v>
      </c>
      <c r="G3447" s="23" t="s">
        <v>11799</v>
      </c>
      <c r="H3447" s="23" t="s">
        <v>13711</v>
      </c>
      <c r="I3447" s="19" t="s">
        <v>11725</v>
      </c>
      <c r="J3447" s="49">
        <v>618065</v>
      </c>
      <c r="K3447" s="42">
        <v>0.10000080897640216</v>
      </c>
      <c r="L3447" s="49">
        <v>61807</v>
      </c>
      <c r="M3447" s="49">
        <v>679872</v>
      </c>
      <c r="N3447">
        <f>+VLOOKUP(C3447,'Thanh toán '!M$1335:N$6972,2,0)</f>
        <v>679872</v>
      </c>
      <c r="O3447" s="61">
        <f t="shared" si="162"/>
        <v>0</v>
      </c>
    </row>
    <row r="3448" spans="1:15" hidden="1" x14ac:dyDescent="0.3">
      <c r="A3448" s="18">
        <v>2023</v>
      </c>
      <c r="B3448" s="19" t="s">
        <v>17366</v>
      </c>
      <c r="C3448" s="19">
        <f t="shared" si="160"/>
        <v>25518</v>
      </c>
      <c r="D3448" s="19" t="s">
        <v>13350</v>
      </c>
      <c r="E3448" s="24" t="s">
        <v>17355</v>
      </c>
      <c r="F3448" s="18">
        <f t="shared" si="161"/>
        <v>5</v>
      </c>
      <c r="G3448" s="23" t="s">
        <v>11799</v>
      </c>
      <c r="H3448" s="23" t="s">
        <v>13731</v>
      </c>
      <c r="I3448" s="19" t="s">
        <v>11725</v>
      </c>
      <c r="J3448" s="49">
        <v>1135726</v>
      </c>
      <c r="K3448" s="42">
        <v>0.10000035219762513</v>
      </c>
      <c r="L3448" s="49">
        <v>113573</v>
      </c>
      <c r="M3448" s="49">
        <v>1249299</v>
      </c>
      <c r="N3448">
        <f>+VLOOKUP(C3448,'Thanh toán '!M$1335:N$6972,2,0)</f>
        <v>1249299</v>
      </c>
      <c r="O3448" s="61">
        <f t="shared" si="162"/>
        <v>0</v>
      </c>
    </row>
    <row r="3449" spans="1:15" hidden="1" x14ac:dyDescent="0.3">
      <c r="A3449" s="18">
        <v>2023</v>
      </c>
      <c r="B3449" s="19" t="s">
        <v>17367</v>
      </c>
      <c r="C3449" s="19">
        <f t="shared" si="160"/>
        <v>25520</v>
      </c>
      <c r="D3449" s="19" t="s">
        <v>13350</v>
      </c>
      <c r="E3449" s="24" t="s">
        <v>17355</v>
      </c>
      <c r="F3449" s="18">
        <f t="shared" si="161"/>
        <v>5</v>
      </c>
      <c r="G3449" s="23" t="s">
        <v>11799</v>
      </c>
      <c r="H3449" s="23" t="s">
        <v>14099</v>
      </c>
      <c r="I3449" s="19" t="s">
        <v>11725</v>
      </c>
      <c r="J3449" s="49">
        <v>598713</v>
      </c>
      <c r="K3449" s="42">
        <v>9.9999498925194538E-2</v>
      </c>
      <c r="L3449" s="49">
        <v>59871</v>
      </c>
      <c r="M3449" s="49">
        <v>658584</v>
      </c>
      <c r="N3449">
        <f>+VLOOKUP(C3449,'Thanh toán '!M$1335:N$6972,2,0)</f>
        <v>658584</v>
      </c>
      <c r="O3449" s="61">
        <f t="shared" si="162"/>
        <v>0</v>
      </c>
    </row>
    <row r="3450" spans="1:15" hidden="1" x14ac:dyDescent="0.3">
      <c r="A3450" s="18">
        <v>2023</v>
      </c>
      <c r="B3450" s="19" t="s">
        <v>17368</v>
      </c>
      <c r="C3450" s="19">
        <f t="shared" si="160"/>
        <v>25524</v>
      </c>
      <c r="D3450" s="19" t="s">
        <v>13350</v>
      </c>
      <c r="E3450" s="24" t="s">
        <v>17355</v>
      </c>
      <c r="F3450" s="18">
        <f t="shared" si="161"/>
        <v>5</v>
      </c>
      <c r="G3450" s="23" t="s">
        <v>11860</v>
      </c>
      <c r="H3450" s="23" t="s">
        <v>13789</v>
      </c>
      <c r="I3450" s="19" t="s">
        <v>11719</v>
      </c>
      <c r="J3450" s="49">
        <v>1080420</v>
      </c>
      <c r="K3450" s="42">
        <v>0.1</v>
      </c>
      <c r="L3450" s="49">
        <v>108042</v>
      </c>
      <c r="M3450" s="49">
        <v>1188462</v>
      </c>
      <c r="N3450">
        <f>+VLOOKUP(C3450,'Thanh toán '!M$1335:N$6972,2,0)</f>
        <v>1188462</v>
      </c>
      <c r="O3450" s="61">
        <f t="shared" si="162"/>
        <v>0</v>
      </c>
    </row>
    <row r="3451" spans="1:15" hidden="1" x14ac:dyDescent="0.3">
      <c r="A3451" s="18">
        <v>2023</v>
      </c>
      <c r="B3451" s="19" t="s">
        <v>17369</v>
      </c>
      <c r="C3451" s="19">
        <f t="shared" si="160"/>
        <v>25540</v>
      </c>
      <c r="D3451" s="19" t="s">
        <v>13350</v>
      </c>
      <c r="E3451" s="24" t="s">
        <v>17355</v>
      </c>
      <c r="F3451" s="18">
        <f t="shared" si="161"/>
        <v>5</v>
      </c>
      <c r="G3451" s="23" t="s">
        <v>12422</v>
      </c>
      <c r="H3451" s="23" t="s">
        <v>12422</v>
      </c>
      <c r="I3451" s="19" t="s">
        <v>12423</v>
      </c>
      <c r="J3451" s="49">
        <v>1406715</v>
      </c>
      <c r="K3451" s="42">
        <v>0.10000035543802405</v>
      </c>
      <c r="L3451" s="49">
        <v>140672</v>
      </c>
      <c r="M3451" s="49">
        <v>1547387</v>
      </c>
      <c r="N3451">
        <f>+VLOOKUP(C3451,'Thanh toán '!M$1335:N$6972,2,0)</f>
        <v>1547387</v>
      </c>
      <c r="O3451" s="61">
        <f t="shared" si="162"/>
        <v>0</v>
      </c>
    </row>
    <row r="3452" spans="1:15" hidden="1" x14ac:dyDescent="0.3">
      <c r="A3452" s="18">
        <v>2023</v>
      </c>
      <c r="B3452" s="19" t="s">
        <v>17370</v>
      </c>
      <c r="C3452" s="19">
        <f t="shared" si="160"/>
        <v>25541</v>
      </c>
      <c r="D3452" s="19" t="s">
        <v>13350</v>
      </c>
      <c r="E3452" s="24" t="s">
        <v>17355</v>
      </c>
      <c r="F3452" s="18">
        <f t="shared" si="161"/>
        <v>5</v>
      </c>
      <c r="G3452" s="23" t="s">
        <v>12188</v>
      </c>
      <c r="H3452" s="23" t="s">
        <v>12188</v>
      </c>
      <c r="I3452" s="19" t="s">
        <v>12189</v>
      </c>
      <c r="J3452" s="49">
        <v>2813430</v>
      </c>
      <c r="K3452" s="42">
        <v>0.1</v>
      </c>
      <c r="L3452" s="49">
        <v>281343</v>
      </c>
      <c r="M3452" s="49">
        <v>3094773</v>
      </c>
      <c r="N3452">
        <f>+VLOOKUP(C3452,'Thanh toán '!M$1335:N$6972,2,0)</f>
        <v>3094773</v>
      </c>
      <c r="O3452" s="61">
        <f t="shared" si="162"/>
        <v>0</v>
      </c>
    </row>
    <row r="3453" spans="1:15" hidden="1" x14ac:dyDescent="0.3">
      <c r="A3453" s="18">
        <v>2023</v>
      </c>
      <c r="B3453" s="19" t="s">
        <v>17371</v>
      </c>
      <c r="C3453" s="19">
        <f t="shared" si="160"/>
        <v>25542</v>
      </c>
      <c r="D3453" s="19" t="s">
        <v>13350</v>
      </c>
      <c r="E3453" s="24" t="s">
        <v>17355</v>
      </c>
      <c r="F3453" s="18">
        <f t="shared" si="161"/>
        <v>5</v>
      </c>
      <c r="G3453" s="23" t="s">
        <v>12188</v>
      </c>
      <c r="H3453" s="23" t="s">
        <v>12188</v>
      </c>
      <c r="I3453" s="19" t="s">
        <v>12189</v>
      </c>
      <c r="J3453" s="49">
        <v>1081500</v>
      </c>
      <c r="K3453" s="42">
        <v>0.1</v>
      </c>
      <c r="L3453" s="49">
        <v>108150</v>
      </c>
      <c r="M3453" s="49">
        <v>1189650</v>
      </c>
      <c r="N3453">
        <f>+VLOOKUP(C3453,'Thanh toán '!M$1335:N$6972,2,0)</f>
        <v>1189650</v>
      </c>
      <c r="O3453" s="61">
        <f t="shared" si="162"/>
        <v>0</v>
      </c>
    </row>
    <row r="3454" spans="1:15" hidden="1" x14ac:dyDescent="0.3">
      <c r="A3454" s="18">
        <v>2023</v>
      </c>
      <c r="B3454" s="19" t="s">
        <v>17372</v>
      </c>
      <c r="C3454" s="19">
        <f t="shared" si="160"/>
        <v>25571</v>
      </c>
      <c r="D3454" s="19" t="s">
        <v>13350</v>
      </c>
      <c r="E3454" s="24" t="s">
        <v>17373</v>
      </c>
      <c r="F3454" s="18">
        <f t="shared" si="161"/>
        <v>5</v>
      </c>
      <c r="G3454" s="23" t="s">
        <v>11860</v>
      </c>
      <c r="H3454" s="23" t="s">
        <v>13646</v>
      </c>
      <c r="I3454" s="19" t="s">
        <v>11719</v>
      </c>
      <c r="J3454" s="49">
        <v>1445078</v>
      </c>
      <c r="K3454" s="42">
        <v>0.10000013840083373</v>
      </c>
      <c r="L3454" s="49">
        <v>144508</v>
      </c>
      <c r="M3454" s="49">
        <v>1589586</v>
      </c>
      <c r="N3454">
        <f>+VLOOKUP(C3454,'Thanh toán '!M$1335:N$6972,2,0)</f>
        <v>1589586</v>
      </c>
      <c r="O3454" s="61">
        <f t="shared" si="162"/>
        <v>0</v>
      </c>
    </row>
    <row r="3455" spans="1:15" hidden="1" x14ac:dyDescent="0.3">
      <c r="A3455" s="18">
        <v>2023</v>
      </c>
      <c r="B3455" s="19" t="s">
        <v>17374</v>
      </c>
      <c r="C3455" s="19">
        <f t="shared" si="160"/>
        <v>25575</v>
      </c>
      <c r="D3455" s="19" t="s">
        <v>13350</v>
      </c>
      <c r="E3455" s="24" t="s">
        <v>17373</v>
      </c>
      <c r="F3455" s="18">
        <f t="shared" si="161"/>
        <v>5</v>
      </c>
      <c r="G3455" s="23" t="s">
        <v>11799</v>
      </c>
      <c r="H3455" s="23" t="s">
        <v>13434</v>
      </c>
      <c r="I3455" s="19" t="s">
        <v>11725</v>
      </c>
      <c r="J3455" s="49">
        <v>1062295</v>
      </c>
      <c r="K3455" s="42">
        <v>0.10000047067904866</v>
      </c>
      <c r="L3455" s="49">
        <v>106230</v>
      </c>
      <c r="M3455" s="49">
        <v>1168525</v>
      </c>
      <c r="N3455">
        <f>+VLOOKUP(C3455,'Thanh toán '!M$1335:N$6972,2,0)</f>
        <v>1168525</v>
      </c>
      <c r="O3455" s="61">
        <f t="shared" si="162"/>
        <v>0</v>
      </c>
    </row>
    <row r="3456" spans="1:15" hidden="1" x14ac:dyDescent="0.3">
      <c r="A3456" s="18">
        <v>2023</v>
      </c>
      <c r="B3456" s="19" t="s">
        <v>17375</v>
      </c>
      <c r="C3456" s="19">
        <f t="shared" si="160"/>
        <v>25576</v>
      </c>
      <c r="D3456" s="19" t="s">
        <v>13350</v>
      </c>
      <c r="E3456" s="24" t="s">
        <v>17373</v>
      </c>
      <c r="F3456" s="18">
        <f t="shared" si="161"/>
        <v>5</v>
      </c>
      <c r="G3456" s="23" t="s">
        <v>11799</v>
      </c>
      <c r="H3456" s="23" t="s">
        <v>14062</v>
      </c>
      <c r="I3456" s="19" t="s">
        <v>11725</v>
      </c>
      <c r="J3456" s="49">
        <v>278056</v>
      </c>
      <c r="K3456" s="42">
        <v>0.10000143855913916</v>
      </c>
      <c r="L3456" s="49">
        <v>27806</v>
      </c>
      <c r="M3456" s="49">
        <v>305862</v>
      </c>
      <c r="N3456">
        <f>+VLOOKUP(C3456,'Thanh toán '!M$1335:N$6972,2,0)</f>
        <v>305862</v>
      </c>
      <c r="O3456" s="61">
        <f t="shared" si="162"/>
        <v>0</v>
      </c>
    </row>
    <row r="3457" spans="1:15" hidden="1" x14ac:dyDescent="0.3">
      <c r="A3457" s="18">
        <v>2023</v>
      </c>
      <c r="B3457" s="19" t="s">
        <v>17376</v>
      </c>
      <c r="C3457" s="19">
        <f t="shared" si="160"/>
        <v>25578</v>
      </c>
      <c r="D3457" s="19" t="s">
        <v>13350</v>
      </c>
      <c r="E3457" s="24" t="s">
        <v>17373</v>
      </c>
      <c r="F3457" s="18">
        <f t="shared" si="161"/>
        <v>5</v>
      </c>
      <c r="G3457" s="23" t="s">
        <v>12403</v>
      </c>
      <c r="H3457" s="23" t="s">
        <v>12403</v>
      </c>
      <c r="I3457" s="19" t="s">
        <v>12404</v>
      </c>
      <c r="J3457" s="49">
        <v>1885800</v>
      </c>
      <c r="K3457" s="42">
        <v>0.1</v>
      </c>
      <c r="L3457" s="49">
        <v>188580</v>
      </c>
      <c r="M3457" s="49">
        <v>2074380</v>
      </c>
      <c r="N3457">
        <f>+VLOOKUP(C3457,'Thanh toán '!M$1335:N$6972,2,0)</f>
        <v>2074380</v>
      </c>
      <c r="O3457" s="61">
        <f t="shared" si="162"/>
        <v>0</v>
      </c>
    </row>
    <row r="3458" spans="1:15" hidden="1" x14ac:dyDescent="0.3">
      <c r="A3458" s="18">
        <v>2023</v>
      </c>
      <c r="B3458" s="19" t="s">
        <v>17377</v>
      </c>
      <c r="C3458" s="19">
        <f t="shared" si="160"/>
        <v>25579</v>
      </c>
      <c r="D3458" s="19" t="s">
        <v>13350</v>
      </c>
      <c r="E3458" s="24" t="s">
        <v>17373</v>
      </c>
      <c r="F3458" s="18">
        <f t="shared" si="161"/>
        <v>5</v>
      </c>
      <c r="G3458" s="23" t="s">
        <v>11799</v>
      </c>
      <c r="H3458" s="23" t="s">
        <v>14084</v>
      </c>
      <c r="I3458" s="19" t="s">
        <v>11725</v>
      </c>
      <c r="J3458" s="49">
        <v>266538</v>
      </c>
      <c r="K3458" s="42">
        <v>0.1000007503620497</v>
      </c>
      <c r="L3458" s="49">
        <v>26654</v>
      </c>
      <c r="M3458" s="49">
        <v>293192</v>
      </c>
      <c r="N3458">
        <f>+VLOOKUP(C3458,'Thanh toán '!M$1335:N$6972,2,0)</f>
        <v>293192</v>
      </c>
      <c r="O3458" s="61">
        <f t="shared" si="162"/>
        <v>0</v>
      </c>
    </row>
    <row r="3459" spans="1:15" hidden="1" x14ac:dyDescent="0.3">
      <c r="A3459" s="18">
        <v>2023</v>
      </c>
      <c r="B3459" s="19" t="s">
        <v>17378</v>
      </c>
      <c r="C3459" s="19">
        <f t="shared" si="160"/>
        <v>25580</v>
      </c>
      <c r="D3459" s="19" t="s">
        <v>13350</v>
      </c>
      <c r="E3459" s="24" t="s">
        <v>17373</v>
      </c>
      <c r="F3459" s="18">
        <f t="shared" si="161"/>
        <v>5</v>
      </c>
      <c r="G3459" s="23" t="s">
        <v>11799</v>
      </c>
      <c r="H3459" s="23" t="s">
        <v>13698</v>
      </c>
      <c r="I3459" s="19" t="s">
        <v>11725</v>
      </c>
      <c r="J3459" s="49">
        <v>2458330</v>
      </c>
      <c r="K3459" s="42">
        <v>0.1</v>
      </c>
      <c r="L3459" s="49">
        <v>245833</v>
      </c>
      <c r="M3459" s="49">
        <v>2704163</v>
      </c>
      <c r="N3459">
        <f>+VLOOKUP(C3459,'Thanh toán '!M$1335:N$6972,2,0)</f>
        <v>2704163</v>
      </c>
      <c r="O3459" s="61">
        <f t="shared" si="162"/>
        <v>0</v>
      </c>
    </row>
    <row r="3460" spans="1:15" hidden="1" x14ac:dyDescent="0.3">
      <c r="A3460" s="18">
        <v>2023</v>
      </c>
      <c r="B3460" s="19" t="s">
        <v>17379</v>
      </c>
      <c r="C3460" s="19">
        <f t="shared" si="160"/>
        <v>25581</v>
      </c>
      <c r="D3460" s="19" t="s">
        <v>13350</v>
      </c>
      <c r="E3460" s="24" t="s">
        <v>17373</v>
      </c>
      <c r="F3460" s="18">
        <f t="shared" si="161"/>
        <v>5</v>
      </c>
      <c r="G3460" s="23" t="s">
        <v>11799</v>
      </c>
      <c r="H3460" s="23" t="s">
        <v>15003</v>
      </c>
      <c r="I3460" s="19" t="s">
        <v>11725</v>
      </c>
      <c r="J3460" s="49">
        <v>1650093</v>
      </c>
      <c r="K3460" s="42">
        <v>9.9999818192065534E-2</v>
      </c>
      <c r="L3460" s="49">
        <v>165009</v>
      </c>
      <c r="M3460" s="49">
        <v>1815102</v>
      </c>
      <c r="N3460">
        <f>+VLOOKUP(C3460,'Thanh toán '!M$1335:N$6972,2,0)</f>
        <v>1815102</v>
      </c>
      <c r="O3460" s="61">
        <f t="shared" si="162"/>
        <v>0</v>
      </c>
    </row>
    <row r="3461" spans="1:15" hidden="1" x14ac:dyDescent="0.3">
      <c r="A3461" s="18">
        <v>2023</v>
      </c>
      <c r="B3461" s="19" t="s">
        <v>17380</v>
      </c>
      <c r="C3461" s="19">
        <f t="shared" si="160"/>
        <v>25582</v>
      </c>
      <c r="D3461" s="19" t="s">
        <v>13350</v>
      </c>
      <c r="E3461" s="24" t="s">
        <v>17373</v>
      </c>
      <c r="F3461" s="18">
        <f t="shared" si="161"/>
        <v>5</v>
      </c>
      <c r="G3461" s="23" t="s">
        <v>11799</v>
      </c>
      <c r="H3461" s="23" t="s">
        <v>13688</v>
      </c>
      <c r="I3461" s="19" t="s">
        <v>11725</v>
      </c>
      <c r="J3461" s="49">
        <v>443043</v>
      </c>
      <c r="K3461" s="42">
        <v>9.9999322864823506E-2</v>
      </c>
      <c r="L3461" s="49">
        <v>44304</v>
      </c>
      <c r="M3461" s="49">
        <v>487347</v>
      </c>
      <c r="N3461">
        <f>+VLOOKUP(C3461,'Thanh toán '!M$1335:N$6972,2,0)</f>
        <v>487347</v>
      </c>
      <c r="O3461" s="61">
        <f t="shared" si="162"/>
        <v>0</v>
      </c>
    </row>
    <row r="3462" spans="1:15" hidden="1" x14ac:dyDescent="0.3">
      <c r="A3462" s="18">
        <v>2023</v>
      </c>
      <c r="B3462" s="19" t="s">
        <v>17381</v>
      </c>
      <c r="C3462" s="19">
        <f t="shared" ref="C3462:C3525" si="163">+B3462*1</f>
        <v>25583</v>
      </c>
      <c r="D3462" s="19" t="s">
        <v>13350</v>
      </c>
      <c r="E3462" s="24" t="s">
        <v>17373</v>
      </c>
      <c r="F3462" s="18">
        <f t="shared" ref="F3462:F3525" si="164">+MONTH(E3462)</f>
        <v>5</v>
      </c>
      <c r="G3462" s="23" t="s">
        <v>11799</v>
      </c>
      <c r="H3462" s="23" t="s">
        <v>13690</v>
      </c>
      <c r="I3462" s="19" t="s">
        <v>11725</v>
      </c>
      <c r="J3462" s="49">
        <v>2145493</v>
      </c>
      <c r="K3462" s="42">
        <v>9.9999860171997759E-2</v>
      </c>
      <c r="L3462" s="49">
        <v>214549</v>
      </c>
      <c r="M3462" s="49">
        <v>2360042</v>
      </c>
      <c r="N3462">
        <f>+VLOOKUP(C3462,'Thanh toán '!M$1335:N$6972,2,0)</f>
        <v>2360042</v>
      </c>
      <c r="O3462" s="61">
        <f t="shared" ref="O3462:O3525" si="165">+N3462-M3462</f>
        <v>0</v>
      </c>
    </row>
    <row r="3463" spans="1:15" hidden="1" x14ac:dyDescent="0.3">
      <c r="A3463" s="18">
        <v>2023</v>
      </c>
      <c r="B3463" s="19" t="s">
        <v>17382</v>
      </c>
      <c r="C3463" s="19">
        <f t="shared" si="163"/>
        <v>25584</v>
      </c>
      <c r="D3463" s="19" t="s">
        <v>13350</v>
      </c>
      <c r="E3463" s="24" t="s">
        <v>17373</v>
      </c>
      <c r="F3463" s="18">
        <f t="shared" si="164"/>
        <v>5</v>
      </c>
      <c r="G3463" s="23" t="s">
        <v>11799</v>
      </c>
      <c r="H3463" s="23" t="s">
        <v>14074</v>
      </c>
      <c r="I3463" s="19" t="s">
        <v>11725</v>
      </c>
      <c r="J3463" s="49">
        <v>440586</v>
      </c>
      <c r="K3463" s="42">
        <v>0.10000090788177564</v>
      </c>
      <c r="L3463" s="49">
        <v>44059</v>
      </c>
      <c r="M3463" s="49">
        <v>484645</v>
      </c>
      <c r="N3463">
        <f>+VLOOKUP(C3463,'Thanh toán '!M$1335:N$6972,2,0)</f>
        <v>484645</v>
      </c>
      <c r="O3463" s="61">
        <f t="shared" si="165"/>
        <v>0</v>
      </c>
    </row>
    <row r="3464" spans="1:15" hidden="1" x14ac:dyDescent="0.3">
      <c r="A3464" s="18">
        <v>2023</v>
      </c>
      <c r="B3464" s="19" t="s">
        <v>17383</v>
      </c>
      <c r="C3464" s="19">
        <f t="shared" si="163"/>
        <v>25585</v>
      </c>
      <c r="D3464" s="19" t="s">
        <v>13350</v>
      </c>
      <c r="E3464" s="24" t="s">
        <v>17373</v>
      </c>
      <c r="F3464" s="18">
        <f t="shared" si="164"/>
        <v>5</v>
      </c>
      <c r="G3464" s="23" t="s">
        <v>11799</v>
      </c>
      <c r="H3464" s="23" t="s">
        <v>13682</v>
      </c>
      <c r="I3464" s="19" t="s">
        <v>11725</v>
      </c>
      <c r="J3464" s="49">
        <v>1293971</v>
      </c>
      <c r="K3464" s="42">
        <v>9.9999922718515336E-2</v>
      </c>
      <c r="L3464" s="49">
        <v>129397</v>
      </c>
      <c r="M3464" s="49">
        <v>1423368</v>
      </c>
      <c r="N3464">
        <f>+VLOOKUP(C3464,'Thanh toán '!M$1335:N$6972,2,0)</f>
        <v>1423368</v>
      </c>
      <c r="O3464" s="61">
        <f t="shared" si="165"/>
        <v>0</v>
      </c>
    </row>
    <row r="3465" spans="1:15" hidden="1" x14ac:dyDescent="0.3">
      <c r="A3465" s="43">
        <v>2023</v>
      </c>
      <c r="B3465" s="44" t="s">
        <v>17384</v>
      </c>
      <c r="C3465" s="19">
        <f t="shared" si="163"/>
        <v>25588</v>
      </c>
      <c r="D3465" s="44" t="s">
        <v>13350</v>
      </c>
      <c r="E3465" s="45" t="s">
        <v>17373</v>
      </c>
      <c r="F3465" s="18">
        <f t="shared" si="164"/>
        <v>5</v>
      </c>
      <c r="G3465" s="46" t="s">
        <v>11838</v>
      </c>
      <c r="H3465" s="46" t="s">
        <v>17385</v>
      </c>
      <c r="I3465" s="44" t="s">
        <v>11839</v>
      </c>
      <c r="J3465" s="50">
        <v>1271273</v>
      </c>
      <c r="K3465" s="48">
        <v>9.9999764016068929E-2</v>
      </c>
      <c r="L3465" s="50">
        <v>127127</v>
      </c>
      <c r="M3465" s="50">
        <v>1398400</v>
      </c>
      <c r="N3465">
        <f>+VLOOKUP(C3465,'Thanh toán '!M$1335:N$6972,2,0)</f>
        <v>1398401</v>
      </c>
      <c r="O3465" s="61">
        <f t="shared" si="165"/>
        <v>1</v>
      </c>
    </row>
    <row r="3466" spans="1:15" hidden="1" x14ac:dyDescent="0.3">
      <c r="A3466" s="18">
        <v>2023</v>
      </c>
      <c r="B3466" s="19" t="s">
        <v>17386</v>
      </c>
      <c r="C3466" s="19">
        <f t="shared" si="163"/>
        <v>25589</v>
      </c>
      <c r="D3466" s="19" t="s">
        <v>13350</v>
      </c>
      <c r="E3466" s="24" t="s">
        <v>17373</v>
      </c>
      <c r="F3466" s="18">
        <f t="shared" si="164"/>
        <v>5</v>
      </c>
      <c r="G3466" s="23" t="s">
        <v>11838</v>
      </c>
      <c r="H3466" s="23" t="s">
        <v>17387</v>
      </c>
      <c r="I3466" s="19" t="s">
        <v>11839</v>
      </c>
      <c r="J3466" s="49">
        <v>1257671</v>
      </c>
      <c r="K3466" s="42">
        <v>9.9999920487949548E-2</v>
      </c>
      <c r="L3466" s="49">
        <v>125767</v>
      </c>
      <c r="M3466" s="49">
        <v>1383438</v>
      </c>
      <c r="N3466">
        <f>+VLOOKUP(C3466,'Thanh toán '!M$1335:N$6972,2,0)</f>
        <v>1383438</v>
      </c>
      <c r="O3466" s="61">
        <f t="shared" si="165"/>
        <v>0</v>
      </c>
    </row>
    <row r="3467" spans="1:15" hidden="1" x14ac:dyDescent="0.3">
      <c r="A3467" s="18">
        <v>2023</v>
      </c>
      <c r="B3467" s="19" t="s">
        <v>17388</v>
      </c>
      <c r="C3467" s="19">
        <f t="shared" si="163"/>
        <v>25591</v>
      </c>
      <c r="D3467" s="19" t="s">
        <v>13350</v>
      </c>
      <c r="E3467" s="24" t="s">
        <v>17373</v>
      </c>
      <c r="F3467" s="18">
        <f t="shared" si="164"/>
        <v>5</v>
      </c>
      <c r="G3467" s="23" t="s">
        <v>11799</v>
      </c>
      <c r="H3467" s="23" t="s">
        <v>16587</v>
      </c>
      <c r="I3467" s="19" t="s">
        <v>11725</v>
      </c>
      <c r="J3467" s="49">
        <v>444230</v>
      </c>
      <c r="K3467" s="42">
        <v>0.1</v>
      </c>
      <c r="L3467" s="49">
        <v>44423</v>
      </c>
      <c r="M3467" s="49">
        <v>488653</v>
      </c>
      <c r="N3467">
        <f>+VLOOKUP(C3467,'Thanh toán '!M$1335:N$6972,2,0)</f>
        <v>488653</v>
      </c>
      <c r="O3467" s="61">
        <f t="shared" si="165"/>
        <v>0</v>
      </c>
    </row>
    <row r="3468" spans="1:15" hidden="1" x14ac:dyDescent="0.3">
      <c r="A3468" s="18">
        <v>2023</v>
      </c>
      <c r="B3468" s="19" t="s">
        <v>17389</v>
      </c>
      <c r="C3468" s="19">
        <f t="shared" si="163"/>
        <v>25593</v>
      </c>
      <c r="D3468" s="19" t="s">
        <v>13350</v>
      </c>
      <c r="E3468" s="24" t="s">
        <v>17373</v>
      </c>
      <c r="F3468" s="18">
        <f t="shared" si="164"/>
        <v>5</v>
      </c>
      <c r="G3468" s="23" t="s">
        <v>11799</v>
      </c>
      <c r="H3468" s="23" t="s">
        <v>13835</v>
      </c>
      <c r="I3468" s="19" t="s">
        <v>11725</v>
      </c>
      <c r="J3468" s="49">
        <v>1071815</v>
      </c>
      <c r="K3468" s="42">
        <v>0.10000046649841624</v>
      </c>
      <c r="L3468" s="49">
        <v>107182</v>
      </c>
      <c r="M3468" s="49">
        <v>1178997</v>
      </c>
      <c r="N3468">
        <f>+VLOOKUP(C3468,'Thanh toán '!M$1335:N$6972,2,0)</f>
        <v>1178997</v>
      </c>
      <c r="O3468" s="61">
        <f t="shared" si="165"/>
        <v>0</v>
      </c>
    </row>
    <row r="3469" spans="1:15" hidden="1" x14ac:dyDescent="0.3">
      <c r="A3469" s="18">
        <v>2023</v>
      </c>
      <c r="B3469" s="19" t="s">
        <v>17390</v>
      </c>
      <c r="C3469" s="19">
        <f t="shared" si="163"/>
        <v>25594</v>
      </c>
      <c r="D3469" s="19" t="s">
        <v>13350</v>
      </c>
      <c r="E3469" s="24" t="s">
        <v>17373</v>
      </c>
      <c r="F3469" s="18">
        <f t="shared" si="164"/>
        <v>5</v>
      </c>
      <c r="G3469" s="23" t="s">
        <v>11799</v>
      </c>
      <c r="H3469" s="23" t="s">
        <v>14249</v>
      </c>
      <c r="I3469" s="19" t="s">
        <v>11725</v>
      </c>
      <c r="J3469" s="49">
        <v>355384</v>
      </c>
      <c r="K3469" s="42">
        <v>9.9998874456925471E-2</v>
      </c>
      <c r="L3469" s="49">
        <v>35538</v>
      </c>
      <c r="M3469" s="49">
        <v>390922</v>
      </c>
      <c r="N3469">
        <f>+VLOOKUP(C3469,'Thanh toán '!M$1335:N$6972,2,0)</f>
        <v>390922</v>
      </c>
      <c r="O3469" s="61">
        <f t="shared" si="165"/>
        <v>0</v>
      </c>
    </row>
    <row r="3470" spans="1:15" hidden="1" x14ac:dyDescent="0.3">
      <c r="A3470" s="18">
        <v>2023</v>
      </c>
      <c r="B3470" s="19" t="s">
        <v>17391</v>
      </c>
      <c r="C3470" s="19">
        <f t="shared" si="163"/>
        <v>25597</v>
      </c>
      <c r="D3470" s="19" t="s">
        <v>13350</v>
      </c>
      <c r="E3470" s="24" t="s">
        <v>17373</v>
      </c>
      <c r="F3470" s="18">
        <f t="shared" si="164"/>
        <v>5</v>
      </c>
      <c r="G3470" s="23" t="s">
        <v>11799</v>
      </c>
      <c r="H3470" s="23" t="s">
        <v>13724</v>
      </c>
      <c r="I3470" s="19" t="s">
        <v>11725</v>
      </c>
      <c r="J3470" s="49">
        <v>1110431</v>
      </c>
      <c r="K3470" s="42">
        <v>9.9999909944877258E-2</v>
      </c>
      <c r="L3470" s="49">
        <v>111043</v>
      </c>
      <c r="M3470" s="49">
        <v>1221474</v>
      </c>
      <c r="N3470">
        <f>+VLOOKUP(C3470,'Thanh toán '!M$1335:N$6972,2,0)</f>
        <v>1221474</v>
      </c>
      <c r="O3470" s="61">
        <f t="shared" si="165"/>
        <v>0</v>
      </c>
    </row>
    <row r="3471" spans="1:15" hidden="1" x14ac:dyDescent="0.3">
      <c r="A3471" s="18">
        <v>2023</v>
      </c>
      <c r="B3471" s="19" t="s">
        <v>17392</v>
      </c>
      <c r="C3471" s="19">
        <f t="shared" si="163"/>
        <v>25598</v>
      </c>
      <c r="D3471" s="19" t="s">
        <v>13350</v>
      </c>
      <c r="E3471" s="24" t="s">
        <v>17373</v>
      </c>
      <c r="F3471" s="18">
        <f t="shared" si="164"/>
        <v>5</v>
      </c>
      <c r="G3471" s="23" t="s">
        <v>11799</v>
      </c>
      <c r="H3471" s="23" t="s">
        <v>14357</v>
      </c>
      <c r="I3471" s="19" t="s">
        <v>11725</v>
      </c>
      <c r="J3471" s="49">
        <v>637788</v>
      </c>
      <c r="K3471" s="42">
        <v>0.10000031358382409</v>
      </c>
      <c r="L3471" s="49">
        <v>63779</v>
      </c>
      <c r="M3471" s="49">
        <v>701567</v>
      </c>
      <c r="N3471">
        <f>+VLOOKUP(C3471,'Thanh toán '!M$1335:N$6972,2,0)</f>
        <v>701567</v>
      </c>
      <c r="O3471" s="61">
        <f t="shared" si="165"/>
        <v>0</v>
      </c>
    </row>
    <row r="3472" spans="1:15" hidden="1" x14ac:dyDescent="0.3">
      <c r="A3472" s="18">
        <v>2023</v>
      </c>
      <c r="B3472" s="19" t="s">
        <v>17393</v>
      </c>
      <c r="C3472" s="19">
        <f t="shared" si="163"/>
        <v>25599</v>
      </c>
      <c r="D3472" s="19" t="s">
        <v>13350</v>
      </c>
      <c r="E3472" s="24" t="s">
        <v>17373</v>
      </c>
      <c r="F3472" s="18">
        <f t="shared" si="164"/>
        <v>5</v>
      </c>
      <c r="G3472" s="23" t="s">
        <v>11799</v>
      </c>
      <c r="H3472" s="23" t="s">
        <v>13848</v>
      </c>
      <c r="I3472" s="19" t="s">
        <v>11725</v>
      </c>
      <c r="J3472" s="49">
        <v>840857</v>
      </c>
      <c r="K3472" s="42">
        <v>0.10000035677885775</v>
      </c>
      <c r="L3472" s="49">
        <v>84086</v>
      </c>
      <c r="M3472" s="49">
        <v>924943</v>
      </c>
      <c r="N3472">
        <f>+VLOOKUP(C3472,'Thanh toán '!M$1335:N$6972,2,0)</f>
        <v>924943</v>
      </c>
      <c r="O3472" s="61">
        <f t="shared" si="165"/>
        <v>0</v>
      </c>
    </row>
    <row r="3473" spans="1:15" hidden="1" x14ac:dyDescent="0.3">
      <c r="A3473" s="18">
        <v>2023</v>
      </c>
      <c r="B3473" s="19" t="s">
        <v>17394</v>
      </c>
      <c r="C3473" s="19">
        <f t="shared" si="163"/>
        <v>25600</v>
      </c>
      <c r="D3473" s="19" t="s">
        <v>13350</v>
      </c>
      <c r="E3473" s="24" t="s">
        <v>17373</v>
      </c>
      <c r="F3473" s="18">
        <f t="shared" si="164"/>
        <v>5</v>
      </c>
      <c r="G3473" s="23" t="s">
        <v>11799</v>
      </c>
      <c r="H3473" s="23" t="s">
        <v>13656</v>
      </c>
      <c r="I3473" s="19" t="s">
        <v>11725</v>
      </c>
      <c r="J3473" s="49">
        <v>471203</v>
      </c>
      <c r="K3473" s="42">
        <v>9.9999363331727514E-2</v>
      </c>
      <c r="L3473" s="49">
        <v>47120</v>
      </c>
      <c r="M3473" s="49">
        <v>518323</v>
      </c>
      <c r="N3473">
        <f>+VLOOKUP(C3473,'Thanh toán '!M$1335:N$6972,2,0)</f>
        <v>518323</v>
      </c>
      <c r="O3473" s="61">
        <f t="shared" si="165"/>
        <v>0</v>
      </c>
    </row>
    <row r="3474" spans="1:15" hidden="1" x14ac:dyDescent="0.3">
      <c r="A3474" s="18">
        <v>2023</v>
      </c>
      <c r="B3474" s="19" t="s">
        <v>17395</v>
      </c>
      <c r="C3474" s="19">
        <f t="shared" si="163"/>
        <v>25617</v>
      </c>
      <c r="D3474" s="19" t="s">
        <v>13350</v>
      </c>
      <c r="E3474" s="24" t="s">
        <v>17373</v>
      </c>
      <c r="F3474" s="18">
        <f t="shared" si="164"/>
        <v>5</v>
      </c>
      <c r="G3474" s="23" t="s">
        <v>11799</v>
      </c>
      <c r="H3474" s="23" t="s">
        <v>17396</v>
      </c>
      <c r="I3474" s="19" t="s">
        <v>11725</v>
      </c>
      <c r="J3474" s="49">
        <v>1300542</v>
      </c>
      <c r="K3474" s="42">
        <v>9.999984621796143E-2</v>
      </c>
      <c r="L3474" s="49">
        <v>130054</v>
      </c>
      <c r="M3474" s="49">
        <v>1430596</v>
      </c>
      <c r="N3474">
        <f>+VLOOKUP(C3474,'Thanh toán '!M$1335:N$6972,2,0)</f>
        <v>1430596</v>
      </c>
      <c r="O3474" s="61">
        <f t="shared" si="165"/>
        <v>0</v>
      </c>
    </row>
    <row r="3475" spans="1:15" hidden="1" x14ac:dyDescent="0.3">
      <c r="A3475" s="18">
        <v>2023</v>
      </c>
      <c r="B3475" s="19" t="s">
        <v>17397</v>
      </c>
      <c r="C3475" s="19">
        <f t="shared" si="163"/>
        <v>25618</v>
      </c>
      <c r="D3475" s="19" t="s">
        <v>13350</v>
      </c>
      <c r="E3475" s="24" t="s">
        <v>17373</v>
      </c>
      <c r="F3475" s="18">
        <f t="shared" si="164"/>
        <v>5</v>
      </c>
      <c r="G3475" s="23" t="s">
        <v>11799</v>
      </c>
      <c r="H3475" s="23" t="s">
        <v>15959</v>
      </c>
      <c r="I3475" s="19" t="s">
        <v>11725</v>
      </c>
      <c r="J3475" s="49">
        <v>417084</v>
      </c>
      <c r="K3475" s="42">
        <v>9.9999040960573896E-2</v>
      </c>
      <c r="L3475" s="49">
        <v>41708</v>
      </c>
      <c r="M3475" s="49">
        <v>458792</v>
      </c>
      <c r="N3475">
        <f>+VLOOKUP(C3475,'Thanh toán '!M$1335:N$6972,2,0)</f>
        <v>458792</v>
      </c>
      <c r="O3475" s="61">
        <f t="shared" si="165"/>
        <v>0</v>
      </c>
    </row>
    <row r="3476" spans="1:15" hidden="1" x14ac:dyDescent="0.3">
      <c r="A3476" s="18">
        <v>2023</v>
      </c>
      <c r="B3476" s="19" t="s">
        <v>17398</v>
      </c>
      <c r="C3476" s="19">
        <f t="shared" si="163"/>
        <v>25619</v>
      </c>
      <c r="D3476" s="19" t="s">
        <v>13350</v>
      </c>
      <c r="E3476" s="24" t="s">
        <v>17373</v>
      </c>
      <c r="F3476" s="18">
        <f t="shared" si="164"/>
        <v>5</v>
      </c>
      <c r="G3476" s="23" t="s">
        <v>11799</v>
      </c>
      <c r="H3476" s="23" t="s">
        <v>13956</v>
      </c>
      <c r="I3476" s="19" t="s">
        <v>11725</v>
      </c>
      <c r="J3476" s="49">
        <v>888460</v>
      </c>
      <c r="K3476" s="42">
        <v>0.1</v>
      </c>
      <c r="L3476" s="49">
        <v>88846</v>
      </c>
      <c r="M3476" s="49">
        <v>977306</v>
      </c>
      <c r="N3476">
        <f>+VLOOKUP(C3476,'Thanh toán '!M$1335:N$6972,2,0)</f>
        <v>977306</v>
      </c>
      <c r="O3476" s="61">
        <f t="shared" si="165"/>
        <v>0</v>
      </c>
    </row>
    <row r="3477" spans="1:15" hidden="1" x14ac:dyDescent="0.3">
      <c r="A3477" s="18">
        <v>2023</v>
      </c>
      <c r="B3477" s="19" t="s">
        <v>17399</v>
      </c>
      <c r="C3477" s="19">
        <f t="shared" si="163"/>
        <v>25621</v>
      </c>
      <c r="D3477" s="19" t="s">
        <v>13350</v>
      </c>
      <c r="E3477" s="24" t="s">
        <v>17373</v>
      </c>
      <c r="F3477" s="18">
        <f t="shared" si="164"/>
        <v>5</v>
      </c>
      <c r="G3477" s="23" t="s">
        <v>11799</v>
      </c>
      <c r="H3477" s="23" t="s">
        <v>14113</v>
      </c>
      <c r="I3477" s="19" t="s">
        <v>11725</v>
      </c>
      <c r="J3477" s="49">
        <v>726000</v>
      </c>
      <c r="K3477" s="42">
        <v>0.1</v>
      </c>
      <c r="L3477" s="49">
        <v>72600</v>
      </c>
      <c r="M3477" s="49">
        <v>798600</v>
      </c>
      <c r="N3477">
        <f>+VLOOKUP(C3477,'Thanh toán '!M$1335:N$6972,2,0)</f>
        <v>798600</v>
      </c>
      <c r="O3477" s="61">
        <f t="shared" si="165"/>
        <v>0</v>
      </c>
    </row>
    <row r="3478" spans="1:15" hidden="1" x14ac:dyDescent="0.3">
      <c r="A3478" s="43">
        <v>2023</v>
      </c>
      <c r="B3478" s="44" t="s">
        <v>17400</v>
      </c>
      <c r="C3478" s="19">
        <f t="shared" si="163"/>
        <v>25622</v>
      </c>
      <c r="D3478" s="44" t="s">
        <v>13350</v>
      </c>
      <c r="E3478" s="45" t="s">
        <v>17373</v>
      </c>
      <c r="F3478" s="18">
        <f t="shared" si="164"/>
        <v>5</v>
      </c>
      <c r="G3478" s="46" t="s">
        <v>11799</v>
      </c>
      <c r="H3478" s="46" t="s">
        <v>14730</v>
      </c>
      <c r="I3478" s="44" t="s">
        <v>11725</v>
      </c>
      <c r="J3478" s="50">
        <v>633693</v>
      </c>
      <c r="K3478" s="48">
        <v>9.9999526584639564E-2</v>
      </c>
      <c r="L3478" s="50">
        <v>63369</v>
      </c>
      <c r="M3478" s="50">
        <v>697062</v>
      </c>
      <c r="N3478">
        <f>+VLOOKUP(C3478,'Thanh toán '!M$1335:N$6972,2,0)</f>
        <v>697062</v>
      </c>
      <c r="O3478" s="61">
        <f t="shared" si="165"/>
        <v>0</v>
      </c>
    </row>
    <row r="3479" spans="1:15" hidden="1" x14ac:dyDescent="0.3">
      <c r="A3479" s="18">
        <v>2023</v>
      </c>
      <c r="B3479" s="19" t="s">
        <v>17401</v>
      </c>
      <c r="C3479" s="19">
        <f t="shared" si="163"/>
        <v>25623</v>
      </c>
      <c r="D3479" s="19" t="s">
        <v>13350</v>
      </c>
      <c r="E3479" s="24" t="s">
        <v>17373</v>
      </c>
      <c r="F3479" s="18">
        <f t="shared" si="164"/>
        <v>5</v>
      </c>
      <c r="G3479" s="23" t="s">
        <v>11799</v>
      </c>
      <c r="H3479" s="23" t="s">
        <v>13969</v>
      </c>
      <c r="I3479" s="19" t="s">
        <v>11725</v>
      </c>
      <c r="J3479" s="49">
        <v>884603</v>
      </c>
      <c r="K3479" s="42">
        <v>9.9999660864817319E-2</v>
      </c>
      <c r="L3479" s="49">
        <v>88460</v>
      </c>
      <c r="M3479" s="49">
        <v>973063</v>
      </c>
      <c r="N3479">
        <f>+VLOOKUP(C3479,'Thanh toán '!M$1335:N$6972,2,0)</f>
        <v>973063</v>
      </c>
      <c r="O3479" s="61">
        <f t="shared" si="165"/>
        <v>0</v>
      </c>
    </row>
    <row r="3480" spans="1:15" hidden="1" x14ac:dyDescent="0.3">
      <c r="A3480" s="18">
        <v>2023</v>
      </c>
      <c r="B3480" s="19" t="s">
        <v>17402</v>
      </c>
      <c r="C3480" s="19">
        <f t="shared" si="163"/>
        <v>25625</v>
      </c>
      <c r="D3480" s="19" t="s">
        <v>13350</v>
      </c>
      <c r="E3480" s="24" t="s">
        <v>17373</v>
      </c>
      <c r="F3480" s="18">
        <f t="shared" si="164"/>
        <v>5</v>
      </c>
      <c r="G3480" s="23" t="s">
        <v>11799</v>
      </c>
      <c r="H3480" s="23" t="s">
        <v>13364</v>
      </c>
      <c r="I3480" s="19" t="s">
        <v>11725</v>
      </c>
      <c r="J3480" s="49">
        <v>884603</v>
      </c>
      <c r="K3480" s="42">
        <v>9.9999660864817319E-2</v>
      </c>
      <c r="L3480" s="49">
        <v>88460</v>
      </c>
      <c r="M3480" s="49">
        <v>973063</v>
      </c>
      <c r="N3480">
        <f>+VLOOKUP(C3480,'Thanh toán '!M$1335:N$6972,2,0)</f>
        <v>973063</v>
      </c>
      <c r="O3480" s="61">
        <f t="shared" si="165"/>
        <v>0</v>
      </c>
    </row>
    <row r="3481" spans="1:15" hidden="1" x14ac:dyDescent="0.3">
      <c r="A3481" s="18">
        <v>2023</v>
      </c>
      <c r="B3481" s="19" t="s">
        <v>17403</v>
      </c>
      <c r="C3481" s="19">
        <f t="shared" si="163"/>
        <v>25665</v>
      </c>
      <c r="D3481" s="19" t="s">
        <v>13350</v>
      </c>
      <c r="E3481" s="24" t="s">
        <v>17373</v>
      </c>
      <c r="F3481" s="18">
        <f t="shared" si="164"/>
        <v>5</v>
      </c>
      <c r="G3481" s="23" t="s">
        <v>11799</v>
      </c>
      <c r="H3481" s="23" t="s">
        <v>14974</v>
      </c>
      <c r="I3481" s="19" t="s">
        <v>11725</v>
      </c>
      <c r="J3481" s="49">
        <v>788334</v>
      </c>
      <c r="K3481" s="42">
        <v>9.9999492600851919E-2</v>
      </c>
      <c r="L3481" s="49">
        <v>78833</v>
      </c>
      <c r="M3481" s="49">
        <v>867167</v>
      </c>
      <c r="N3481">
        <f>+VLOOKUP(C3481,'Thanh toán '!M$1335:N$6972,2,0)</f>
        <v>867167</v>
      </c>
      <c r="O3481" s="61">
        <f t="shared" si="165"/>
        <v>0</v>
      </c>
    </row>
    <row r="3482" spans="1:15" hidden="1" x14ac:dyDescent="0.3">
      <c r="A3482" s="18">
        <v>2023</v>
      </c>
      <c r="B3482" s="19" t="s">
        <v>17404</v>
      </c>
      <c r="C3482" s="19">
        <f t="shared" si="163"/>
        <v>25666</v>
      </c>
      <c r="D3482" s="19" t="s">
        <v>13350</v>
      </c>
      <c r="E3482" s="24" t="s">
        <v>17373</v>
      </c>
      <c r="F3482" s="18">
        <f t="shared" si="164"/>
        <v>5</v>
      </c>
      <c r="G3482" s="23" t="s">
        <v>11799</v>
      </c>
      <c r="H3482" s="23" t="s">
        <v>14192</v>
      </c>
      <c r="I3482" s="19" t="s">
        <v>11725</v>
      </c>
      <c r="J3482" s="49">
        <v>884603</v>
      </c>
      <c r="K3482" s="42">
        <v>9.9999660864817319E-2</v>
      </c>
      <c r="L3482" s="49">
        <v>88460</v>
      </c>
      <c r="M3482" s="49">
        <v>973063</v>
      </c>
      <c r="N3482">
        <f>+VLOOKUP(C3482,'Thanh toán '!M$1335:N$6972,2,0)</f>
        <v>973063</v>
      </c>
      <c r="O3482" s="61">
        <f t="shared" si="165"/>
        <v>0</v>
      </c>
    </row>
    <row r="3483" spans="1:15" hidden="1" x14ac:dyDescent="0.3">
      <c r="A3483" s="18">
        <v>2023</v>
      </c>
      <c r="B3483" s="19" t="s">
        <v>17405</v>
      </c>
      <c r="C3483" s="19">
        <f t="shared" si="163"/>
        <v>25667</v>
      </c>
      <c r="D3483" s="19" t="s">
        <v>13350</v>
      </c>
      <c r="E3483" s="24" t="s">
        <v>17373</v>
      </c>
      <c r="F3483" s="18">
        <f t="shared" si="164"/>
        <v>5</v>
      </c>
      <c r="G3483" s="23" t="s">
        <v>11799</v>
      </c>
      <c r="H3483" s="23" t="s">
        <v>13629</v>
      </c>
      <c r="I3483" s="19" t="s">
        <v>11725</v>
      </c>
      <c r="J3483" s="49">
        <v>250910</v>
      </c>
      <c r="K3483" s="42">
        <v>0.1</v>
      </c>
      <c r="L3483" s="49">
        <v>25091</v>
      </c>
      <c r="M3483" s="49">
        <v>276001</v>
      </c>
      <c r="N3483">
        <f>+VLOOKUP(C3483,'Thanh toán '!M$1335:N$6972,2,0)</f>
        <v>276001</v>
      </c>
      <c r="O3483" s="61">
        <f t="shared" si="165"/>
        <v>0</v>
      </c>
    </row>
    <row r="3484" spans="1:15" hidden="1" x14ac:dyDescent="0.3">
      <c r="A3484" s="18">
        <v>2023</v>
      </c>
      <c r="B3484" s="19" t="s">
        <v>17406</v>
      </c>
      <c r="C3484" s="19">
        <f t="shared" si="163"/>
        <v>25668</v>
      </c>
      <c r="D3484" s="19" t="s">
        <v>13350</v>
      </c>
      <c r="E3484" s="24" t="s">
        <v>17373</v>
      </c>
      <c r="F3484" s="18">
        <f t="shared" si="164"/>
        <v>5</v>
      </c>
      <c r="G3484" s="23" t="s">
        <v>11799</v>
      </c>
      <c r="H3484" s="23" t="s">
        <v>13346</v>
      </c>
      <c r="I3484" s="19" t="s">
        <v>11725</v>
      </c>
      <c r="J3484" s="49">
        <v>394088</v>
      </c>
      <c r="K3484" s="42">
        <v>0.10000050750086276</v>
      </c>
      <c r="L3484" s="49">
        <v>39409</v>
      </c>
      <c r="M3484" s="49">
        <v>433497</v>
      </c>
      <c r="N3484">
        <f>+VLOOKUP(C3484,'Thanh toán '!M$1335:N$6972,2,0)</f>
        <v>433497</v>
      </c>
      <c r="O3484" s="61">
        <f t="shared" si="165"/>
        <v>0</v>
      </c>
    </row>
    <row r="3485" spans="1:15" hidden="1" x14ac:dyDescent="0.3">
      <c r="A3485" s="18">
        <v>2023</v>
      </c>
      <c r="B3485" s="19" t="s">
        <v>17407</v>
      </c>
      <c r="C3485" s="19">
        <f t="shared" si="163"/>
        <v>25669</v>
      </c>
      <c r="D3485" s="19" t="s">
        <v>13350</v>
      </c>
      <c r="E3485" s="24" t="s">
        <v>17373</v>
      </c>
      <c r="F3485" s="18">
        <f t="shared" si="164"/>
        <v>5</v>
      </c>
      <c r="G3485" s="23" t="s">
        <v>11799</v>
      </c>
      <c r="H3485" s="23" t="s">
        <v>14181</v>
      </c>
      <c r="I3485" s="19" t="s">
        <v>11725</v>
      </c>
      <c r="J3485" s="49">
        <v>614954</v>
      </c>
      <c r="K3485" s="42">
        <v>9.9999349544844005E-2</v>
      </c>
      <c r="L3485" s="49">
        <v>61495</v>
      </c>
      <c r="M3485" s="49">
        <v>676449</v>
      </c>
      <c r="N3485">
        <f>+VLOOKUP(C3485,'Thanh toán '!M$1335:N$6972,2,0)</f>
        <v>676449</v>
      </c>
      <c r="O3485" s="61">
        <f t="shared" si="165"/>
        <v>0</v>
      </c>
    </row>
    <row r="3486" spans="1:15" hidden="1" x14ac:dyDescent="0.3">
      <c r="A3486" s="18">
        <v>2023</v>
      </c>
      <c r="B3486" s="19" t="s">
        <v>17408</v>
      </c>
      <c r="C3486" s="19">
        <f t="shared" si="163"/>
        <v>25670</v>
      </c>
      <c r="D3486" s="19" t="s">
        <v>13350</v>
      </c>
      <c r="E3486" s="24" t="s">
        <v>17373</v>
      </c>
      <c r="F3486" s="18">
        <f t="shared" si="164"/>
        <v>5</v>
      </c>
      <c r="G3486" s="23" t="s">
        <v>11799</v>
      </c>
      <c r="H3486" s="23" t="s">
        <v>13611</v>
      </c>
      <c r="I3486" s="19" t="s">
        <v>11725</v>
      </c>
      <c r="J3486" s="49">
        <v>498349</v>
      </c>
      <c r="K3486" s="42">
        <v>0.10000020066258787</v>
      </c>
      <c r="L3486" s="49">
        <v>49835</v>
      </c>
      <c r="M3486" s="49">
        <v>548184</v>
      </c>
      <c r="N3486">
        <f>+VLOOKUP(C3486,'Thanh toán '!M$1335:N$6972,2,0)</f>
        <v>548184</v>
      </c>
      <c r="O3486" s="61">
        <f t="shared" si="165"/>
        <v>0</v>
      </c>
    </row>
    <row r="3487" spans="1:15" hidden="1" x14ac:dyDescent="0.3">
      <c r="A3487" s="18">
        <v>2023</v>
      </c>
      <c r="B3487" s="19" t="s">
        <v>17409</v>
      </c>
      <c r="C3487" s="19">
        <f t="shared" si="163"/>
        <v>25671</v>
      </c>
      <c r="D3487" s="19" t="s">
        <v>13350</v>
      </c>
      <c r="E3487" s="24" t="s">
        <v>17373</v>
      </c>
      <c r="F3487" s="18">
        <f t="shared" si="164"/>
        <v>5</v>
      </c>
      <c r="G3487" s="23" t="s">
        <v>11799</v>
      </c>
      <c r="H3487" s="23" t="s">
        <v>13609</v>
      </c>
      <c r="I3487" s="19" t="s">
        <v>11725</v>
      </c>
      <c r="J3487" s="49">
        <v>740198</v>
      </c>
      <c r="K3487" s="42">
        <v>0.10000027019797406</v>
      </c>
      <c r="L3487" s="49">
        <v>74020</v>
      </c>
      <c r="M3487" s="49">
        <v>814218</v>
      </c>
      <c r="N3487">
        <f>+VLOOKUP(C3487,'Thanh toán '!M$1335:N$6972,2,0)</f>
        <v>814218</v>
      </c>
      <c r="O3487" s="61">
        <f t="shared" si="165"/>
        <v>0</v>
      </c>
    </row>
    <row r="3488" spans="1:15" hidden="1" x14ac:dyDescent="0.3">
      <c r="A3488" s="18">
        <v>2023</v>
      </c>
      <c r="B3488" s="19" t="s">
        <v>17410</v>
      </c>
      <c r="C3488" s="19">
        <f t="shared" si="163"/>
        <v>25672</v>
      </c>
      <c r="D3488" s="19" t="s">
        <v>13350</v>
      </c>
      <c r="E3488" s="24" t="s">
        <v>17373</v>
      </c>
      <c r="F3488" s="18">
        <f t="shared" si="164"/>
        <v>5</v>
      </c>
      <c r="G3488" s="23" t="s">
        <v>11799</v>
      </c>
      <c r="H3488" s="23" t="s">
        <v>13354</v>
      </c>
      <c r="I3488" s="19" t="s">
        <v>11725</v>
      </c>
      <c r="J3488" s="49">
        <v>532442</v>
      </c>
      <c r="K3488" s="42">
        <v>9.9999624372232088E-2</v>
      </c>
      <c r="L3488" s="49">
        <v>53244</v>
      </c>
      <c r="M3488" s="49">
        <v>585686</v>
      </c>
      <c r="N3488">
        <f>+VLOOKUP(C3488,'Thanh toán '!M$1335:N$6972,2,0)</f>
        <v>585686</v>
      </c>
      <c r="O3488" s="61">
        <f t="shared" si="165"/>
        <v>0</v>
      </c>
    </row>
    <row r="3489" spans="1:15" hidden="1" x14ac:dyDescent="0.3">
      <c r="A3489" s="18">
        <v>2023</v>
      </c>
      <c r="B3489" s="19" t="s">
        <v>17411</v>
      </c>
      <c r="C3489" s="19">
        <f t="shared" si="163"/>
        <v>25673</v>
      </c>
      <c r="D3489" s="19" t="s">
        <v>13350</v>
      </c>
      <c r="E3489" s="24" t="s">
        <v>17373</v>
      </c>
      <c r="F3489" s="18">
        <f t="shared" si="164"/>
        <v>5</v>
      </c>
      <c r="G3489" s="23" t="s">
        <v>11799</v>
      </c>
      <c r="H3489" s="23" t="s">
        <v>13352</v>
      </c>
      <c r="I3489" s="19" t="s">
        <v>11725</v>
      </c>
      <c r="J3489" s="49">
        <v>444230</v>
      </c>
      <c r="K3489" s="42">
        <v>0.1</v>
      </c>
      <c r="L3489" s="49">
        <v>44423</v>
      </c>
      <c r="M3489" s="49">
        <v>488653</v>
      </c>
      <c r="N3489">
        <f>+VLOOKUP(C3489,'Thanh toán '!M$1335:N$6972,2,0)</f>
        <v>488653</v>
      </c>
      <c r="O3489" s="61">
        <f t="shared" si="165"/>
        <v>0</v>
      </c>
    </row>
    <row r="3490" spans="1:15" hidden="1" x14ac:dyDescent="0.3">
      <c r="A3490" s="18">
        <v>2023</v>
      </c>
      <c r="B3490" s="19" t="s">
        <v>17412</v>
      </c>
      <c r="C3490" s="19">
        <f t="shared" si="163"/>
        <v>25674</v>
      </c>
      <c r="D3490" s="19" t="s">
        <v>13350</v>
      </c>
      <c r="E3490" s="24" t="s">
        <v>17373</v>
      </c>
      <c r="F3490" s="18">
        <f t="shared" si="164"/>
        <v>5</v>
      </c>
      <c r="G3490" s="23" t="s">
        <v>11799</v>
      </c>
      <c r="H3490" s="23" t="s">
        <v>13625</v>
      </c>
      <c r="I3490" s="19" t="s">
        <v>11725</v>
      </c>
      <c r="J3490" s="49">
        <v>989315</v>
      </c>
      <c r="K3490" s="42">
        <v>0.10000050540020115</v>
      </c>
      <c r="L3490" s="49">
        <v>98932</v>
      </c>
      <c r="M3490" s="49">
        <v>1088247</v>
      </c>
      <c r="N3490">
        <f>+VLOOKUP(C3490,'Thanh toán '!M$1335:N$6972,2,0)</f>
        <v>1088247</v>
      </c>
      <c r="O3490" s="61">
        <f t="shared" si="165"/>
        <v>0</v>
      </c>
    </row>
    <row r="3491" spans="1:15" hidden="1" x14ac:dyDescent="0.3">
      <c r="A3491" s="18">
        <v>2023</v>
      </c>
      <c r="B3491" s="19" t="s">
        <v>17413</v>
      </c>
      <c r="C3491" s="19">
        <f t="shared" si="163"/>
        <v>25675</v>
      </c>
      <c r="D3491" s="19" t="s">
        <v>13350</v>
      </c>
      <c r="E3491" s="24" t="s">
        <v>17373</v>
      </c>
      <c r="F3491" s="18">
        <f t="shared" si="164"/>
        <v>5</v>
      </c>
      <c r="G3491" s="23" t="s">
        <v>11799</v>
      </c>
      <c r="H3491" s="23" t="s">
        <v>13627</v>
      </c>
      <c r="I3491" s="19" t="s">
        <v>11725</v>
      </c>
      <c r="J3491" s="49">
        <v>417084</v>
      </c>
      <c r="K3491" s="42">
        <v>9.9999040960573896E-2</v>
      </c>
      <c r="L3491" s="49">
        <v>41708</v>
      </c>
      <c r="M3491" s="49">
        <v>458792</v>
      </c>
      <c r="N3491">
        <f>+VLOOKUP(C3491,'Thanh toán '!M$1335:N$6972,2,0)</f>
        <v>458792</v>
      </c>
      <c r="O3491" s="61">
        <f t="shared" si="165"/>
        <v>0</v>
      </c>
    </row>
    <row r="3492" spans="1:15" hidden="1" x14ac:dyDescent="0.3">
      <c r="A3492" s="18">
        <v>2023</v>
      </c>
      <c r="B3492" s="19" t="s">
        <v>17414</v>
      </c>
      <c r="C3492" s="19">
        <f t="shared" si="163"/>
        <v>25677</v>
      </c>
      <c r="D3492" s="19" t="s">
        <v>13350</v>
      </c>
      <c r="E3492" s="24" t="s">
        <v>17373</v>
      </c>
      <c r="F3492" s="18">
        <f t="shared" si="164"/>
        <v>5</v>
      </c>
      <c r="G3492" s="23" t="s">
        <v>12360</v>
      </c>
      <c r="H3492" s="23" t="s">
        <v>12360</v>
      </c>
      <c r="I3492" s="19" t="s">
        <v>12361</v>
      </c>
      <c r="J3492" s="49">
        <v>1776920</v>
      </c>
      <c r="K3492" s="42">
        <v>0.1</v>
      </c>
      <c r="L3492" s="49">
        <v>177692</v>
      </c>
      <c r="M3492" s="49">
        <v>1954612</v>
      </c>
      <c r="N3492">
        <f>+VLOOKUP(C3492,'Thanh toán '!M$1335:N$6972,2,0)</f>
        <v>1954612</v>
      </c>
      <c r="O3492" s="61">
        <f t="shared" si="165"/>
        <v>0</v>
      </c>
    </row>
    <row r="3493" spans="1:15" hidden="1" x14ac:dyDescent="0.3">
      <c r="A3493" s="18">
        <v>2023</v>
      </c>
      <c r="B3493" s="19" t="s">
        <v>17415</v>
      </c>
      <c r="C3493" s="19">
        <f t="shared" si="163"/>
        <v>25678</v>
      </c>
      <c r="D3493" s="19" t="s">
        <v>13350</v>
      </c>
      <c r="E3493" s="24" t="s">
        <v>17373</v>
      </c>
      <c r="F3493" s="18">
        <f t="shared" si="164"/>
        <v>5</v>
      </c>
      <c r="G3493" s="23" t="s">
        <v>11799</v>
      </c>
      <c r="H3493" s="23" t="s">
        <v>13585</v>
      </c>
      <c r="I3493" s="19" t="s">
        <v>11725</v>
      </c>
      <c r="J3493" s="49">
        <v>489288</v>
      </c>
      <c r="K3493" s="42">
        <v>0.10000040875721457</v>
      </c>
      <c r="L3493" s="49">
        <v>48929</v>
      </c>
      <c r="M3493" s="49">
        <v>538217</v>
      </c>
      <c r="N3493">
        <f>+VLOOKUP(C3493,'Thanh toán '!M$1335:N$6972,2,0)</f>
        <v>538217</v>
      </c>
      <c r="O3493" s="61">
        <f t="shared" si="165"/>
        <v>0</v>
      </c>
    </row>
    <row r="3494" spans="1:15" hidden="1" x14ac:dyDescent="0.3">
      <c r="A3494" s="18">
        <v>2023</v>
      </c>
      <c r="B3494" s="19" t="s">
        <v>17416</v>
      </c>
      <c r="C3494" s="19">
        <f t="shared" si="163"/>
        <v>25680</v>
      </c>
      <c r="D3494" s="19" t="s">
        <v>13350</v>
      </c>
      <c r="E3494" s="24" t="s">
        <v>17373</v>
      </c>
      <c r="F3494" s="18">
        <f t="shared" si="164"/>
        <v>5</v>
      </c>
      <c r="G3494" s="23" t="s">
        <v>11799</v>
      </c>
      <c r="H3494" s="23" t="s">
        <v>13880</v>
      </c>
      <c r="I3494" s="19" t="s">
        <v>11725</v>
      </c>
      <c r="J3494" s="49">
        <v>989315</v>
      </c>
      <c r="K3494" s="42">
        <v>0.10000050540020115</v>
      </c>
      <c r="L3494" s="49">
        <v>98932</v>
      </c>
      <c r="M3494" s="49">
        <v>1088247</v>
      </c>
      <c r="N3494">
        <f>+VLOOKUP(C3494,'Thanh toán '!M$1335:N$6972,2,0)</f>
        <v>1088247</v>
      </c>
      <c r="O3494" s="61">
        <f t="shared" si="165"/>
        <v>0</v>
      </c>
    </row>
    <row r="3495" spans="1:15" hidden="1" x14ac:dyDescent="0.3">
      <c r="A3495" s="18">
        <v>2023</v>
      </c>
      <c r="B3495" s="19" t="s">
        <v>17417</v>
      </c>
      <c r="C3495" s="19">
        <f t="shared" si="163"/>
        <v>25682</v>
      </c>
      <c r="D3495" s="19" t="s">
        <v>13350</v>
      </c>
      <c r="E3495" s="24" t="s">
        <v>17373</v>
      </c>
      <c r="F3495" s="18">
        <f t="shared" si="164"/>
        <v>5</v>
      </c>
      <c r="G3495" s="23" t="s">
        <v>12228</v>
      </c>
      <c r="H3495" s="23" t="s">
        <v>12228</v>
      </c>
      <c r="I3495" s="19" t="s">
        <v>12229</v>
      </c>
      <c r="J3495" s="49">
        <v>3536890</v>
      </c>
      <c r="K3495" s="42">
        <v>0.1</v>
      </c>
      <c r="L3495" s="49">
        <v>353689</v>
      </c>
      <c r="M3495" s="49">
        <v>3890579</v>
      </c>
      <c r="N3495">
        <f>+VLOOKUP(C3495,'Thanh toán '!M$1335:N$6972,2,0)</f>
        <v>3890579</v>
      </c>
      <c r="O3495" s="61">
        <f t="shared" si="165"/>
        <v>0</v>
      </c>
    </row>
    <row r="3496" spans="1:15" hidden="1" x14ac:dyDescent="0.3">
      <c r="A3496" s="18">
        <v>2023</v>
      </c>
      <c r="B3496" s="19" t="s">
        <v>17418</v>
      </c>
      <c r="C3496" s="19">
        <f t="shared" si="163"/>
        <v>25683</v>
      </c>
      <c r="D3496" s="19" t="s">
        <v>13350</v>
      </c>
      <c r="E3496" s="24" t="s">
        <v>17373</v>
      </c>
      <c r="F3496" s="18">
        <f t="shared" si="164"/>
        <v>5</v>
      </c>
      <c r="G3496" s="23" t="s">
        <v>12197</v>
      </c>
      <c r="H3496" s="23" t="s">
        <v>12197</v>
      </c>
      <c r="I3496" s="19" t="s">
        <v>12198</v>
      </c>
      <c r="J3496" s="49">
        <v>2163000</v>
      </c>
      <c r="K3496" s="42">
        <v>0.1</v>
      </c>
      <c r="L3496" s="49">
        <v>216300</v>
      </c>
      <c r="M3496" s="49">
        <v>2379300</v>
      </c>
      <c r="N3496">
        <f>+VLOOKUP(C3496,'Thanh toán '!M$1335:N$6972,2,0)</f>
        <v>2379300</v>
      </c>
      <c r="O3496" s="61">
        <f t="shared" si="165"/>
        <v>0</v>
      </c>
    </row>
    <row r="3497" spans="1:15" hidden="1" x14ac:dyDescent="0.3">
      <c r="A3497" s="18">
        <v>2023</v>
      </c>
      <c r="B3497" s="19" t="s">
        <v>17419</v>
      </c>
      <c r="C3497" s="19">
        <f t="shared" si="163"/>
        <v>25684</v>
      </c>
      <c r="D3497" s="19" t="s">
        <v>13350</v>
      </c>
      <c r="E3497" s="24" t="s">
        <v>17373</v>
      </c>
      <c r="F3497" s="18">
        <f t="shared" si="164"/>
        <v>5</v>
      </c>
      <c r="G3497" s="23" t="s">
        <v>12197</v>
      </c>
      <c r="H3497" s="23" t="s">
        <v>12197</v>
      </c>
      <c r="I3497" s="19" t="s">
        <v>12198</v>
      </c>
      <c r="J3497" s="49">
        <v>3555930</v>
      </c>
      <c r="K3497" s="42">
        <v>0.1</v>
      </c>
      <c r="L3497" s="49">
        <v>355593</v>
      </c>
      <c r="M3497" s="49">
        <v>3911523</v>
      </c>
      <c r="N3497">
        <f>+VLOOKUP(C3497,'Thanh toán '!M$1335:N$6972,2,0)</f>
        <v>3911523</v>
      </c>
      <c r="O3497" s="61">
        <f t="shared" si="165"/>
        <v>0</v>
      </c>
    </row>
    <row r="3498" spans="1:15" hidden="1" x14ac:dyDescent="0.3">
      <c r="A3498" s="18">
        <v>2023</v>
      </c>
      <c r="B3498" s="19" t="s">
        <v>17420</v>
      </c>
      <c r="C3498" s="19">
        <f t="shared" si="163"/>
        <v>25687</v>
      </c>
      <c r="D3498" s="19" t="s">
        <v>13350</v>
      </c>
      <c r="E3498" s="24" t="s">
        <v>17373</v>
      </c>
      <c r="F3498" s="18">
        <f t="shared" si="164"/>
        <v>5</v>
      </c>
      <c r="G3498" s="23" t="s">
        <v>12333</v>
      </c>
      <c r="H3498" s="23" t="s">
        <v>12333</v>
      </c>
      <c r="I3498" s="19" t="s">
        <v>12334</v>
      </c>
      <c r="J3498" s="49">
        <v>1102500</v>
      </c>
      <c r="K3498" s="42">
        <v>0.1</v>
      </c>
      <c r="L3498" s="49">
        <v>110250</v>
      </c>
      <c r="M3498" s="49">
        <v>1212750</v>
      </c>
      <c r="N3498">
        <f>+VLOOKUP(C3498,'Thanh toán '!M$1335:N$6972,2,0)</f>
        <v>1212750</v>
      </c>
      <c r="O3498" s="61">
        <f t="shared" si="165"/>
        <v>0</v>
      </c>
    </row>
    <row r="3499" spans="1:15" hidden="1" x14ac:dyDescent="0.3">
      <c r="A3499" s="18">
        <v>2023</v>
      </c>
      <c r="B3499" s="19" t="s">
        <v>17421</v>
      </c>
      <c r="C3499" s="19">
        <f t="shared" si="163"/>
        <v>25688</v>
      </c>
      <c r="D3499" s="19" t="s">
        <v>13350</v>
      </c>
      <c r="E3499" s="24" t="s">
        <v>17373</v>
      </c>
      <c r="F3499" s="18">
        <f t="shared" si="164"/>
        <v>5</v>
      </c>
      <c r="G3499" s="23" t="s">
        <v>12333</v>
      </c>
      <c r="H3499" s="23" t="s">
        <v>12333</v>
      </c>
      <c r="I3499" s="19" t="s">
        <v>12334</v>
      </c>
      <c r="J3499" s="49">
        <v>3261920</v>
      </c>
      <c r="K3499" s="42">
        <v>0.1</v>
      </c>
      <c r="L3499" s="49">
        <v>326192</v>
      </c>
      <c r="M3499" s="49">
        <v>3588112</v>
      </c>
      <c r="N3499">
        <f>+VLOOKUP(C3499,'Thanh toán '!M$1335:N$6972,2,0)</f>
        <v>3588112</v>
      </c>
      <c r="O3499" s="61">
        <f t="shared" si="165"/>
        <v>0</v>
      </c>
    </row>
    <row r="3500" spans="1:15" hidden="1" x14ac:dyDescent="0.3">
      <c r="A3500" s="18">
        <v>2023</v>
      </c>
      <c r="B3500" s="19" t="s">
        <v>17422</v>
      </c>
      <c r="C3500" s="19">
        <f t="shared" si="163"/>
        <v>25689</v>
      </c>
      <c r="D3500" s="19" t="s">
        <v>13350</v>
      </c>
      <c r="E3500" s="24" t="s">
        <v>17373</v>
      </c>
      <c r="F3500" s="18">
        <f t="shared" si="164"/>
        <v>5</v>
      </c>
      <c r="G3500" s="23" t="s">
        <v>12339</v>
      </c>
      <c r="H3500" s="23" t="s">
        <v>12339</v>
      </c>
      <c r="I3500" s="19" t="s">
        <v>12340</v>
      </c>
      <c r="J3500" s="49">
        <v>1178540</v>
      </c>
      <c r="K3500" s="42">
        <v>0.1</v>
      </c>
      <c r="L3500" s="49">
        <v>117854</v>
      </c>
      <c r="M3500" s="49">
        <v>1296394</v>
      </c>
      <c r="N3500">
        <f>+VLOOKUP(C3500,'Thanh toán '!M$1335:N$6972,2,0)</f>
        <v>1296394</v>
      </c>
      <c r="O3500" s="61">
        <f t="shared" si="165"/>
        <v>0</v>
      </c>
    </row>
    <row r="3501" spans="1:15" hidden="1" x14ac:dyDescent="0.3">
      <c r="A3501" s="18">
        <v>2023</v>
      </c>
      <c r="B3501" s="19" t="s">
        <v>17423</v>
      </c>
      <c r="C3501" s="19">
        <f t="shared" si="163"/>
        <v>25690</v>
      </c>
      <c r="D3501" s="19" t="s">
        <v>13350</v>
      </c>
      <c r="E3501" s="24" t="s">
        <v>17373</v>
      </c>
      <c r="F3501" s="18">
        <f t="shared" si="164"/>
        <v>5</v>
      </c>
      <c r="G3501" s="23" t="s">
        <v>11799</v>
      </c>
      <c r="H3501" s="23" t="s">
        <v>15123</v>
      </c>
      <c r="I3501" s="19" t="s">
        <v>11725</v>
      </c>
      <c r="J3501" s="49">
        <v>828401</v>
      </c>
      <c r="K3501" s="42">
        <v>9.9999879285515111E-2</v>
      </c>
      <c r="L3501" s="49">
        <v>82840</v>
      </c>
      <c r="M3501" s="49">
        <v>911241</v>
      </c>
      <c r="N3501">
        <f>+VLOOKUP(C3501,'Thanh toán '!M$1335:N$6972,2,0)</f>
        <v>911241</v>
      </c>
      <c r="O3501" s="61">
        <f t="shared" si="165"/>
        <v>0</v>
      </c>
    </row>
    <row r="3502" spans="1:15" hidden="1" x14ac:dyDescent="0.3">
      <c r="A3502" s="18">
        <v>2023</v>
      </c>
      <c r="B3502" s="19" t="s">
        <v>17424</v>
      </c>
      <c r="C3502" s="19">
        <f t="shared" si="163"/>
        <v>25691</v>
      </c>
      <c r="D3502" s="19" t="s">
        <v>13350</v>
      </c>
      <c r="E3502" s="24" t="s">
        <v>17373</v>
      </c>
      <c r="F3502" s="18">
        <f t="shared" si="164"/>
        <v>5</v>
      </c>
      <c r="G3502" s="23" t="s">
        <v>11799</v>
      </c>
      <c r="H3502" s="23" t="s">
        <v>14018</v>
      </c>
      <c r="I3502" s="19" t="s">
        <v>11725</v>
      </c>
      <c r="J3502" s="49">
        <v>858867</v>
      </c>
      <c r="K3502" s="42">
        <v>0.1000003492973883</v>
      </c>
      <c r="L3502" s="49">
        <v>85887</v>
      </c>
      <c r="M3502" s="49">
        <v>944754</v>
      </c>
      <c r="N3502">
        <f>+VLOOKUP(C3502,'Thanh toán '!M$1335:N$6972,2,0)</f>
        <v>944754</v>
      </c>
      <c r="O3502" s="61">
        <f t="shared" si="165"/>
        <v>0</v>
      </c>
    </row>
    <row r="3503" spans="1:15" hidden="1" x14ac:dyDescent="0.3">
      <c r="A3503" s="18">
        <v>2023</v>
      </c>
      <c r="B3503" s="19" t="s">
        <v>17425</v>
      </c>
      <c r="C3503" s="19">
        <f t="shared" si="163"/>
        <v>25737</v>
      </c>
      <c r="D3503" s="19" t="s">
        <v>13350</v>
      </c>
      <c r="E3503" s="24" t="s">
        <v>17373</v>
      </c>
      <c r="F3503" s="18">
        <f t="shared" si="164"/>
        <v>5</v>
      </c>
      <c r="G3503" s="23" t="s">
        <v>12669</v>
      </c>
      <c r="H3503" s="23" t="s">
        <v>12669</v>
      </c>
      <c r="I3503" s="19" t="s">
        <v>12670</v>
      </c>
      <c r="J3503" s="49">
        <v>1632750</v>
      </c>
      <c r="K3503" s="42">
        <v>0.1</v>
      </c>
      <c r="L3503" s="49">
        <v>163275</v>
      </c>
      <c r="M3503" s="49">
        <v>1796025</v>
      </c>
      <c r="N3503">
        <f>+VLOOKUP(C3503,'Thanh toán '!M$1335:N$6972,2,0)</f>
        <v>1796025</v>
      </c>
      <c r="O3503" s="61">
        <f t="shared" si="165"/>
        <v>0</v>
      </c>
    </row>
    <row r="3504" spans="1:15" hidden="1" x14ac:dyDescent="0.3">
      <c r="A3504" s="18">
        <v>2023</v>
      </c>
      <c r="B3504" s="19" t="s">
        <v>17426</v>
      </c>
      <c r="C3504" s="19">
        <f t="shared" si="163"/>
        <v>25738</v>
      </c>
      <c r="D3504" s="19" t="s">
        <v>13350</v>
      </c>
      <c r="E3504" s="24" t="s">
        <v>17373</v>
      </c>
      <c r="F3504" s="18">
        <f t="shared" si="164"/>
        <v>5</v>
      </c>
      <c r="G3504" s="23" t="s">
        <v>12161</v>
      </c>
      <c r="H3504" s="23" t="s">
        <v>12161</v>
      </c>
      <c r="I3504" s="19" t="s">
        <v>12162</v>
      </c>
      <c r="J3504" s="49">
        <v>888460</v>
      </c>
      <c r="K3504" s="42">
        <v>0.1</v>
      </c>
      <c r="L3504" s="49">
        <v>88846</v>
      </c>
      <c r="M3504" s="49">
        <v>977306</v>
      </c>
      <c r="N3504">
        <f>+VLOOKUP(C3504,'Thanh toán '!M$1335:N$6972,2,0)</f>
        <v>977306</v>
      </c>
      <c r="O3504" s="61">
        <f t="shared" si="165"/>
        <v>0</v>
      </c>
    </row>
    <row r="3505" spans="1:15" hidden="1" x14ac:dyDescent="0.3">
      <c r="A3505" s="18">
        <v>2023</v>
      </c>
      <c r="B3505" s="19" t="s">
        <v>17427</v>
      </c>
      <c r="C3505" s="19">
        <f t="shared" si="163"/>
        <v>25739</v>
      </c>
      <c r="D3505" s="19" t="s">
        <v>13350</v>
      </c>
      <c r="E3505" s="24" t="s">
        <v>17373</v>
      </c>
      <c r="F3505" s="18">
        <f t="shared" si="164"/>
        <v>5</v>
      </c>
      <c r="G3505" s="23" t="s">
        <v>12248</v>
      </c>
      <c r="H3505" s="23" t="s">
        <v>12248</v>
      </c>
      <c r="I3505" s="19" t="s">
        <v>12249</v>
      </c>
      <c r="J3505" s="49">
        <v>1850945</v>
      </c>
      <c r="K3505" s="42">
        <v>0.10000027013228378</v>
      </c>
      <c r="L3505" s="49">
        <v>185095</v>
      </c>
      <c r="M3505" s="49">
        <v>2036040</v>
      </c>
      <c r="N3505">
        <f>+VLOOKUP(C3505,'Thanh toán '!M$1335:N$6972,2,0)</f>
        <v>2036040</v>
      </c>
      <c r="O3505" s="61">
        <f t="shared" si="165"/>
        <v>0</v>
      </c>
    </row>
    <row r="3506" spans="1:15" hidden="1" x14ac:dyDescent="0.3">
      <c r="A3506" s="18">
        <v>2023</v>
      </c>
      <c r="B3506" s="19" t="s">
        <v>17428</v>
      </c>
      <c r="C3506" s="19">
        <f t="shared" si="163"/>
        <v>25740</v>
      </c>
      <c r="D3506" s="19" t="s">
        <v>13350</v>
      </c>
      <c r="E3506" s="24" t="s">
        <v>17373</v>
      </c>
      <c r="F3506" s="18">
        <f t="shared" si="164"/>
        <v>5</v>
      </c>
      <c r="G3506" s="23" t="s">
        <v>12257</v>
      </c>
      <c r="H3506" s="23" t="s">
        <v>12257</v>
      </c>
      <c r="I3506" s="19" t="s">
        <v>12258</v>
      </c>
      <c r="J3506" s="49">
        <v>2990315</v>
      </c>
      <c r="K3506" s="42">
        <v>0.10000016720646487</v>
      </c>
      <c r="L3506" s="49">
        <v>299032</v>
      </c>
      <c r="M3506" s="49">
        <v>3289347</v>
      </c>
      <c r="N3506">
        <f>+VLOOKUP(C3506,'Thanh toán '!M$1335:N$6972,2,0)</f>
        <v>3289347</v>
      </c>
      <c r="O3506" s="61">
        <f t="shared" si="165"/>
        <v>0</v>
      </c>
    </row>
    <row r="3507" spans="1:15" hidden="1" x14ac:dyDescent="0.3">
      <c r="A3507" s="18">
        <v>2023</v>
      </c>
      <c r="B3507" s="19" t="s">
        <v>17429</v>
      </c>
      <c r="C3507" s="19">
        <f t="shared" si="163"/>
        <v>25741</v>
      </c>
      <c r="D3507" s="19" t="s">
        <v>13350</v>
      </c>
      <c r="E3507" s="24" t="s">
        <v>17373</v>
      </c>
      <c r="F3507" s="18">
        <f t="shared" si="164"/>
        <v>5</v>
      </c>
      <c r="G3507" s="23" t="s">
        <v>12470</v>
      </c>
      <c r="H3507" s="23" t="s">
        <v>12470</v>
      </c>
      <c r="I3507" s="19" t="s">
        <v>12471</v>
      </c>
      <c r="J3507" s="49">
        <v>2434155</v>
      </c>
      <c r="K3507" s="42">
        <v>0.10000020541009097</v>
      </c>
      <c r="L3507" s="49">
        <v>243416</v>
      </c>
      <c r="M3507" s="49">
        <v>2677571</v>
      </c>
      <c r="N3507">
        <f>+VLOOKUP(C3507,'Thanh toán '!M$1335:N$6972,2,0)</f>
        <v>2677571</v>
      </c>
      <c r="O3507" s="61">
        <f t="shared" si="165"/>
        <v>0</v>
      </c>
    </row>
    <row r="3508" spans="1:15" hidden="1" x14ac:dyDescent="0.3">
      <c r="A3508" s="18">
        <v>2023</v>
      </c>
      <c r="B3508" s="19" t="s">
        <v>17430</v>
      </c>
      <c r="C3508" s="19">
        <f t="shared" si="163"/>
        <v>25742</v>
      </c>
      <c r="D3508" s="19" t="s">
        <v>13350</v>
      </c>
      <c r="E3508" s="24" t="s">
        <v>17373</v>
      </c>
      <c r="F3508" s="18">
        <f t="shared" si="164"/>
        <v>5</v>
      </c>
      <c r="G3508" s="23" t="s">
        <v>12499</v>
      </c>
      <c r="H3508" s="23" t="s">
        <v>12499</v>
      </c>
      <c r="I3508" s="19" t="s">
        <v>12500</v>
      </c>
      <c r="J3508" s="49">
        <v>1060500</v>
      </c>
      <c r="K3508" s="42">
        <v>0.1</v>
      </c>
      <c r="L3508" s="49">
        <v>106050</v>
      </c>
      <c r="M3508" s="49">
        <v>1166550</v>
      </c>
      <c r="N3508">
        <f>+VLOOKUP(C3508,'Thanh toán '!M$1335:N$6972,2,0)</f>
        <v>1166550</v>
      </c>
      <c r="O3508" s="61">
        <f t="shared" si="165"/>
        <v>0</v>
      </c>
    </row>
    <row r="3509" spans="1:15" hidden="1" x14ac:dyDescent="0.3">
      <c r="A3509" s="18">
        <v>2023</v>
      </c>
      <c r="B3509" s="19" t="s">
        <v>17431</v>
      </c>
      <c r="C3509" s="19">
        <f t="shared" si="163"/>
        <v>25743</v>
      </c>
      <c r="D3509" s="19" t="s">
        <v>13350</v>
      </c>
      <c r="E3509" s="24" t="s">
        <v>17373</v>
      </c>
      <c r="F3509" s="18">
        <f t="shared" si="164"/>
        <v>5</v>
      </c>
      <c r="G3509" s="23" t="s">
        <v>11970</v>
      </c>
      <c r="H3509" s="23" t="s">
        <v>14772</v>
      </c>
      <c r="I3509" s="19" t="s">
        <v>11971</v>
      </c>
      <c r="J3509" s="49">
        <v>371250</v>
      </c>
      <c r="K3509" s="42">
        <v>0.1</v>
      </c>
      <c r="L3509" s="49">
        <v>37125</v>
      </c>
      <c r="M3509" s="49">
        <v>408375</v>
      </c>
      <c r="N3509">
        <f>+VLOOKUP(C3509,'Thanh toán '!M$1335:N$6972,2,0)</f>
        <v>408375</v>
      </c>
      <c r="O3509" s="61">
        <f t="shared" si="165"/>
        <v>0</v>
      </c>
    </row>
    <row r="3510" spans="1:15" hidden="1" x14ac:dyDescent="0.3">
      <c r="A3510" s="18">
        <v>2023</v>
      </c>
      <c r="B3510" s="19" t="s">
        <v>17432</v>
      </c>
      <c r="C3510" s="19">
        <f t="shared" si="163"/>
        <v>25764</v>
      </c>
      <c r="D3510" s="19" t="s">
        <v>13350</v>
      </c>
      <c r="E3510" s="24" t="s">
        <v>17373</v>
      </c>
      <c r="F3510" s="18">
        <f t="shared" si="164"/>
        <v>5</v>
      </c>
      <c r="G3510" s="23" t="s">
        <v>12254</v>
      </c>
      <c r="H3510" s="23" t="s">
        <v>12254</v>
      </c>
      <c r="I3510" s="19" t="s">
        <v>12255</v>
      </c>
      <c r="J3510" s="49">
        <v>1622770</v>
      </c>
      <c r="K3510" s="42">
        <v>0.1</v>
      </c>
      <c r="L3510" s="49">
        <v>162277</v>
      </c>
      <c r="M3510" s="49">
        <v>1785047</v>
      </c>
      <c r="N3510">
        <f>+VLOOKUP(C3510,'Thanh toán '!M$1335:N$6972,2,0)</f>
        <v>1785047</v>
      </c>
      <c r="O3510" s="61">
        <f t="shared" si="165"/>
        <v>0</v>
      </c>
    </row>
    <row r="3511" spans="1:15" hidden="1" x14ac:dyDescent="0.3">
      <c r="A3511" s="18">
        <v>2023</v>
      </c>
      <c r="B3511" s="19" t="s">
        <v>17433</v>
      </c>
      <c r="C3511" s="19">
        <f t="shared" si="163"/>
        <v>25822</v>
      </c>
      <c r="D3511" s="19" t="s">
        <v>13350</v>
      </c>
      <c r="E3511" s="24" t="s">
        <v>17434</v>
      </c>
      <c r="F3511" s="18">
        <f t="shared" si="164"/>
        <v>5</v>
      </c>
      <c r="G3511" s="23" t="s">
        <v>11799</v>
      </c>
      <c r="H3511" s="23" t="s">
        <v>16366</v>
      </c>
      <c r="I3511" s="19" t="s">
        <v>11725</v>
      </c>
      <c r="J3511" s="49">
        <v>817566</v>
      </c>
      <c r="K3511" s="42">
        <v>0.10000048925713642</v>
      </c>
      <c r="L3511" s="49">
        <v>81757</v>
      </c>
      <c r="M3511" s="49">
        <v>899323</v>
      </c>
      <c r="N3511">
        <f>+VLOOKUP(C3511,'Thanh toán '!M$1335:N$6972,2,0)</f>
        <v>899323</v>
      </c>
      <c r="O3511" s="61">
        <f t="shared" si="165"/>
        <v>0</v>
      </c>
    </row>
    <row r="3512" spans="1:15" hidden="1" x14ac:dyDescent="0.3">
      <c r="A3512" s="18">
        <v>2023</v>
      </c>
      <c r="B3512" s="19" t="s">
        <v>17435</v>
      </c>
      <c r="C3512" s="19">
        <f t="shared" si="163"/>
        <v>25830</v>
      </c>
      <c r="D3512" s="19" t="s">
        <v>13350</v>
      </c>
      <c r="E3512" s="24" t="s">
        <v>17434</v>
      </c>
      <c r="F3512" s="18">
        <f t="shared" si="164"/>
        <v>5</v>
      </c>
      <c r="G3512" s="23" t="s">
        <v>12239</v>
      </c>
      <c r="H3512" s="23" t="s">
        <v>17436</v>
      </c>
      <c r="I3512" s="19" t="s">
        <v>12240</v>
      </c>
      <c r="J3512" s="49">
        <v>1360565</v>
      </c>
      <c r="K3512" s="42">
        <v>0.10000036749438652</v>
      </c>
      <c r="L3512" s="49">
        <v>136057</v>
      </c>
      <c r="M3512" s="49">
        <v>1496622</v>
      </c>
      <c r="N3512">
        <f>+VLOOKUP(C3512,'Thanh toán '!M$1335:N$6972,2,0)</f>
        <v>1496622</v>
      </c>
      <c r="O3512" s="61">
        <f t="shared" si="165"/>
        <v>0</v>
      </c>
    </row>
    <row r="3513" spans="1:15" hidden="1" x14ac:dyDescent="0.3">
      <c r="A3513" s="18">
        <v>2023</v>
      </c>
      <c r="B3513" s="19" t="s">
        <v>17437</v>
      </c>
      <c r="C3513" s="19">
        <f t="shared" si="163"/>
        <v>25831</v>
      </c>
      <c r="D3513" s="19" t="s">
        <v>13350</v>
      </c>
      <c r="E3513" s="24" t="s">
        <v>17434</v>
      </c>
      <c r="F3513" s="18">
        <f t="shared" si="164"/>
        <v>5</v>
      </c>
      <c r="G3513" s="23" t="s">
        <v>12347</v>
      </c>
      <c r="H3513" s="23" t="s">
        <v>12347</v>
      </c>
      <c r="I3513" s="19" t="s">
        <v>12348</v>
      </c>
      <c r="J3513" s="49">
        <v>1873680</v>
      </c>
      <c r="K3513" s="42">
        <v>0.1</v>
      </c>
      <c r="L3513" s="49">
        <v>187368</v>
      </c>
      <c r="M3513" s="49">
        <v>2061048</v>
      </c>
      <c r="N3513">
        <f>+VLOOKUP(C3513,'Thanh toán '!M$1335:N$6972,2,0)</f>
        <v>2061048</v>
      </c>
      <c r="O3513" s="61">
        <f t="shared" si="165"/>
        <v>0</v>
      </c>
    </row>
    <row r="3514" spans="1:15" hidden="1" x14ac:dyDescent="0.3">
      <c r="A3514" s="18">
        <v>2023</v>
      </c>
      <c r="B3514" s="19" t="s">
        <v>17438</v>
      </c>
      <c r="C3514" s="19">
        <f t="shared" si="163"/>
        <v>25856</v>
      </c>
      <c r="D3514" s="19" t="s">
        <v>13350</v>
      </c>
      <c r="E3514" s="24" t="s">
        <v>17434</v>
      </c>
      <c r="F3514" s="18">
        <f t="shared" si="164"/>
        <v>5</v>
      </c>
      <c r="G3514" s="23" t="s">
        <v>12367</v>
      </c>
      <c r="H3514" s="23" t="s">
        <v>13607</v>
      </c>
      <c r="I3514" s="19" t="s">
        <v>12368</v>
      </c>
      <c r="J3514" s="49">
        <v>1205085</v>
      </c>
      <c r="K3514" s="42">
        <v>0.10000041490849193</v>
      </c>
      <c r="L3514" s="49">
        <v>120509</v>
      </c>
      <c r="M3514" s="49">
        <v>1325594</v>
      </c>
      <c r="N3514">
        <f>+VLOOKUP(C3514,'Thanh toán '!M$1335:N$6972,2,0)</f>
        <v>1325594</v>
      </c>
      <c r="O3514" s="61">
        <f t="shared" si="165"/>
        <v>0</v>
      </c>
    </row>
    <row r="3515" spans="1:15" hidden="1" x14ac:dyDescent="0.3">
      <c r="A3515" s="18">
        <v>2023</v>
      </c>
      <c r="B3515" s="19" t="s">
        <v>17439</v>
      </c>
      <c r="C3515" s="19">
        <f t="shared" si="163"/>
        <v>25915</v>
      </c>
      <c r="D3515" s="19" t="s">
        <v>13350</v>
      </c>
      <c r="E3515" s="24" t="s">
        <v>17434</v>
      </c>
      <c r="F3515" s="18">
        <f t="shared" si="164"/>
        <v>5</v>
      </c>
      <c r="G3515" s="23" t="s">
        <v>12287</v>
      </c>
      <c r="H3515" s="23" t="s">
        <v>12287</v>
      </c>
      <c r="I3515" s="19" t="s">
        <v>12288</v>
      </c>
      <c r="J3515" s="49">
        <v>2079120</v>
      </c>
      <c r="K3515" s="42">
        <v>0.1</v>
      </c>
      <c r="L3515" s="49">
        <v>207912</v>
      </c>
      <c r="M3515" s="49">
        <v>2287032</v>
      </c>
      <c r="N3515">
        <f>+VLOOKUP(C3515,'Thanh toán '!M$1335:N$6972,2,0)</f>
        <v>2287032</v>
      </c>
      <c r="O3515" s="61">
        <f t="shared" si="165"/>
        <v>0</v>
      </c>
    </row>
    <row r="3516" spans="1:15" hidden="1" x14ac:dyDescent="0.3">
      <c r="A3516" s="18">
        <v>2023</v>
      </c>
      <c r="B3516" s="19" t="s">
        <v>17440</v>
      </c>
      <c r="C3516" s="19">
        <f t="shared" si="163"/>
        <v>25945</v>
      </c>
      <c r="D3516" s="19" t="s">
        <v>13350</v>
      </c>
      <c r="E3516" s="24" t="s">
        <v>17434</v>
      </c>
      <c r="F3516" s="18">
        <f t="shared" si="164"/>
        <v>5</v>
      </c>
      <c r="G3516" s="23" t="s">
        <v>11860</v>
      </c>
      <c r="H3516" s="23" t="s">
        <v>17441</v>
      </c>
      <c r="I3516" s="19" t="s">
        <v>11719</v>
      </c>
      <c r="J3516" s="49">
        <v>1880375</v>
      </c>
      <c r="K3516" s="42">
        <v>0.10000026590440736</v>
      </c>
      <c r="L3516" s="49">
        <v>188038</v>
      </c>
      <c r="M3516" s="49">
        <v>2068413</v>
      </c>
      <c r="N3516">
        <f>+VLOOKUP(C3516,'Thanh toán '!M$1335:N$6972,2,0)</f>
        <v>2068413</v>
      </c>
      <c r="O3516" s="61">
        <f t="shared" si="165"/>
        <v>0</v>
      </c>
    </row>
    <row r="3517" spans="1:15" hidden="1" x14ac:dyDescent="0.3">
      <c r="A3517" s="18">
        <v>2023</v>
      </c>
      <c r="B3517" s="19" t="s">
        <v>17442</v>
      </c>
      <c r="C3517" s="19">
        <f t="shared" si="163"/>
        <v>25946</v>
      </c>
      <c r="D3517" s="19" t="s">
        <v>13350</v>
      </c>
      <c r="E3517" s="24" t="s">
        <v>17434</v>
      </c>
      <c r="F3517" s="18">
        <f t="shared" si="164"/>
        <v>5</v>
      </c>
      <c r="G3517" s="23" t="s">
        <v>11860</v>
      </c>
      <c r="H3517" s="23" t="s">
        <v>14526</v>
      </c>
      <c r="I3517" s="19" t="s">
        <v>11719</v>
      </c>
      <c r="J3517" s="49">
        <v>1213395</v>
      </c>
      <c r="K3517" s="42">
        <v>0.10000041206696912</v>
      </c>
      <c r="L3517" s="49">
        <v>121340</v>
      </c>
      <c r="M3517" s="49">
        <v>1334735</v>
      </c>
      <c r="N3517">
        <f>+VLOOKUP(C3517,'Thanh toán '!M$1335:N$6972,2,0)</f>
        <v>1334735</v>
      </c>
      <c r="O3517" s="61">
        <f t="shared" si="165"/>
        <v>0</v>
      </c>
    </row>
    <row r="3518" spans="1:15" hidden="1" x14ac:dyDescent="0.3">
      <c r="A3518" s="18">
        <v>2023</v>
      </c>
      <c r="B3518" s="19" t="s">
        <v>17443</v>
      </c>
      <c r="C3518" s="19">
        <f t="shared" si="163"/>
        <v>25969</v>
      </c>
      <c r="D3518" s="19" t="s">
        <v>13350</v>
      </c>
      <c r="E3518" s="24" t="s">
        <v>17434</v>
      </c>
      <c r="F3518" s="18">
        <f t="shared" si="164"/>
        <v>5</v>
      </c>
      <c r="G3518" s="23" t="s">
        <v>12263</v>
      </c>
      <c r="H3518" s="23" t="s">
        <v>12263</v>
      </c>
      <c r="I3518" s="19" t="s">
        <v>12264</v>
      </c>
      <c r="J3518" s="49">
        <v>3747360</v>
      </c>
      <c r="K3518" s="42">
        <v>0.1</v>
      </c>
      <c r="L3518" s="49">
        <v>374736</v>
      </c>
      <c r="M3518" s="49">
        <v>4122096</v>
      </c>
      <c r="N3518">
        <f>+VLOOKUP(C3518,'Thanh toán '!M$1335:N$6972,2,0)</f>
        <v>4122096</v>
      </c>
      <c r="O3518" s="61">
        <f t="shared" si="165"/>
        <v>0</v>
      </c>
    </row>
    <row r="3519" spans="1:15" hidden="1" x14ac:dyDescent="0.3">
      <c r="A3519" s="18">
        <v>2023</v>
      </c>
      <c r="B3519" s="19" t="s">
        <v>17444</v>
      </c>
      <c r="C3519" s="19">
        <f t="shared" si="163"/>
        <v>25970</v>
      </c>
      <c r="D3519" s="19" t="s">
        <v>13350</v>
      </c>
      <c r="E3519" s="24" t="s">
        <v>17434</v>
      </c>
      <c r="F3519" s="18">
        <f t="shared" si="164"/>
        <v>5</v>
      </c>
      <c r="G3519" s="23" t="s">
        <v>12565</v>
      </c>
      <c r="H3519" s="23" t="s">
        <v>12565</v>
      </c>
      <c r="I3519" s="19" t="s">
        <v>12566</v>
      </c>
      <c r="J3519" s="49">
        <v>2228430</v>
      </c>
      <c r="K3519" s="42">
        <v>0.1</v>
      </c>
      <c r="L3519" s="49">
        <v>222843</v>
      </c>
      <c r="M3519" s="49">
        <v>2451273</v>
      </c>
      <c r="N3519">
        <f>+VLOOKUP(C3519,'Thanh toán '!M$1335:N$6972,2,0)</f>
        <v>2451273</v>
      </c>
      <c r="O3519" s="61">
        <f t="shared" si="165"/>
        <v>0</v>
      </c>
    </row>
    <row r="3520" spans="1:15" hidden="1" x14ac:dyDescent="0.3">
      <c r="A3520" s="18">
        <v>2023</v>
      </c>
      <c r="B3520" s="19" t="s">
        <v>17445</v>
      </c>
      <c r="C3520" s="19">
        <f t="shared" si="163"/>
        <v>25971</v>
      </c>
      <c r="D3520" s="19" t="s">
        <v>13350</v>
      </c>
      <c r="E3520" s="24" t="s">
        <v>17434</v>
      </c>
      <c r="F3520" s="18">
        <f t="shared" si="164"/>
        <v>5</v>
      </c>
      <c r="G3520" s="23" t="s">
        <v>12309</v>
      </c>
      <c r="H3520" s="23" t="s">
        <v>13557</v>
      </c>
      <c r="I3520" s="19" t="s">
        <v>12310</v>
      </c>
      <c r="J3520" s="49">
        <v>888460</v>
      </c>
      <c r="K3520" s="42">
        <v>0.1</v>
      </c>
      <c r="L3520" s="49">
        <v>88846</v>
      </c>
      <c r="M3520" s="49">
        <v>977306</v>
      </c>
      <c r="N3520">
        <f>+VLOOKUP(C3520,'Thanh toán '!M$1335:N$6972,2,0)</f>
        <v>977306</v>
      </c>
      <c r="O3520" s="61">
        <f t="shared" si="165"/>
        <v>0</v>
      </c>
    </row>
    <row r="3521" spans="1:15" hidden="1" x14ac:dyDescent="0.3">
      <c r="A3521" s="18">
        <v>2023</v>
      </c>
      <c r="B3521" s="19" t="s">
        <v>17446</v>
      </c>
      <c r="C3521" s="19">
        <f t="shared" si="163"/>
        <v>25972</v>
      </c>
      <c r="D3521" s="19" t="s">
        <v>13350</v>
      </c>
      <c r="E3521" s="24" t="s">
        <v>17434</v>
      </c>
      <c r="F3521" s="18">
        <f t="shared" si="164"/>
        <v>5</v>
      </c>
      <c r="G3521" s="23" t="s">
        <v>12556</v>
      </c>
      <c r="H3521" s="23" t="s">
        <v>12556</v>
      </c>
      <c r="I3521" s="19" t="s">
        <v>12557</v>
      </c>
      <c r="J3521" s="49">
        <v>2578340</v>
      </c>
      <c r="K3521" s="42">
        <v>0.1</v>
      </c>
      <c r="L3521" s="49">
        <v>257834</v>
      </c>
      <c r="M3521" s="49">
        <v>2836174</v>
      </c>
      <c r="N3521">
        <f>+VLOOKUP(C3521,'Thanh toán '!M$1335:N$6972,2,0)</f>
        <v>2836174</v>
      </c>
      <c r="O3521" s="61">
        <f t="shared" si="165"/>
        <v>0</v>
      </c>
    </row>
    <row r="3522" spans="1:15" hidden="1" x14ac:dyDescent="0.3">
      <c r="A3522" s="18">
        <v>2023</v>
      </c>
      <c r="B3522" s="19" t="s">
        <v>17447</v>
      </c>
      <c r="C3522" s="19">
        <f t="shared" si="163"/>
        <v>25973</v>
      </c>
      <c r="D3522" s="19" t="s">
        <v>13350</v>
      </c>
      <c r="E3522" s="24" t="s">
        <v>17434</v>
      </c>
      <c r="F3522" s="18">
        <f t="shared" si="164"/>
        <v>5</v>
      </c>
      <c r="G3522" s="23" t="s">
        <v>12788</v>
      </c>
      <c r="H3522" s="23" t="s">
        <v>12788</v>
      </c>
      <c r="I3522" s="19" t="s">
        <v>12789</v>
      </c>
      <c r="J3522" s="49">
        <v>1622770</v>
      </c>
      <c r="K3522" s="42">
        <v>0.1</v>
      </c>
      <c r="L3522" s="49">
        <v>162277</v>
      </c>
      <c r="M3522" s="49">
        <v>1785047</v>
      </c>
      <c r="N3522">
        <f>+VLOOKUP(C3522,'Thanh toán '!M$1335:N$6972,2,0)</f>
        <v>1785047</v>
      </c>
      <c r="O3522" s="61">
        <f t="shared" si="165"/>
        <v>0</v>
      </c>
    </row>
    <row r="3523" spans="1:15" hidden="1" x14ac:dyDescent="0.3">
      <c r="A3523" s="18">
        <v>2023</v>
      </c>
      <c r="B3523" s="19" t="s">
        <v>17448</v>
      </c>
      <c r="C3523" s="19">
        <f t="shared" si="163"/>
        <v>25974</v>
      </c>
      <c r="D3523" s="19" t="s">
        <v>13350</v>
      </c>
      <c r="E3523" s="24" t="s">
        <v>17434</v>
      </c>
      <c r="F3523" s="18">
        <f t="shared" si="164"/>
        <v>5</v>
      </c>
      <c r="G3523" s="23" t="s">
        <v>12549</v>
      </c>
      <c r="H3523" s="23" t="s">
        <v>12549</v>
      </c>
      <c r="I3523" s="19" t="s">
        <v>12550</v>
      </c>
      <c r="J3523" s="49">
        <v>2813430</v>
      </c>
      <c r="K3523" s="42">
        <v>0.1</v>
      </c>
      <c r="L3523" s="49">
        <v>281343</v>
      </c>
      <c r="M3523" s="49">
        <v>3094773</v>
      </c>
      <c r="N3523">
        <f>+VLOOKUP(C3523,'Thanh toán '!M$1335:N$6972,2,0)</f>
        <v>3094773</v>
      </c>
      <c r="O3523" s="61">
        <f t="shared" si="165"/>
        <v>0</v>
      </c>
    </row>
    <row r="3524" spans="1:15" hidden="1" x14ac:dyDescent="0.3">
      <c r="A3524" s="18">
        <v>2023</v>
      </c>
      <c r="B3524" s="19" t="s">
        <v>17449</v>
      </c>
      <c r="C3524" s="19">
        <f t="shared" si="163"/>
        <v>25975</v>
      </c>
      <c r="D3524" s="19" t="s">
        <v>13350</v>
      </c>
      <c r="E3524" s="24" t="s">
        <v>17434</v>
      </c>
      <c r="F3524" s="18">
        <f t="shared" si="164"/>
        <v>5</v>
      </c>
      <c r="G3524" s="23" t="s">
        <v>12556</v>
      </c>
      <c r="H3524" s="23" t="s">
        <v>12556</v>
      </c>
      <c r="I3524" s="19" t="s">
        <v>12557</v>
      </c>
      <c r="J3524" s="49">
        <v>742350</v>
      </c>
      <c r="K3524" s="42">
        <v>0.1</v>
      </c>
      <c r="L3524" s="49">
        <v>74235</v>
      </c>
      <c r="M3524" s="49">
        <v>816585</v>
      </c>
      <c r="N3524">
        <f>+VLOOKUP(C3524,'Thanh toán '!M$1335:N$6972,2,0)</f>
        <v>816585</v>
      </c>
      <c r="O3524" s="61">
        <f t="shared" si="165"/>
        <v>0</v>
      </c>
    </row>
    <row r="3525" spans="1:15" hidden="1" x14ac:dyDescent="0.3">
      <c r="A3525" s="43">
        <v>2023</v>
      </c>
      <c r="B3525" s="44" t="s">
        <v>17450</v>
      </c>
      <c r="C3525" s="19">
        <f t="shared" si="163"/>
        <v>25976</v>
      </c>
      <c r="D3525" s="44" t="s">
        <v>13350</v>
      </c>
      <c r="E3525" s="45" t="s">
        <v>17434</v>
      </c>
      <c r="F3525" s="18">
        <f t="shared" si="164"/>
        <v>5</v>
      </c>
      <c r="G3525" s="46" t="s">
        <v>12545</v>
      </c>
      <c r="H3525" s="46" t="s">
        <v>12545</v>
      </c>
      <c r="I3525" s="44" t="s">
        <v>12546</v>
      </c>
      <c r="J3525" s="50">
        <v>1081500</v>
      </c>
      <c r="K3525" s="48">
        <v>0.1</v>
      </c>
      <c r="L3525" s="50">
        <v>108150</v>
      </c>
      <c r="M3525" s="50">
        <v>1189650</v>
      </c>
      <c r="N3525">
        <f>+VLOOKUP(C3525,'Thanh toán '!M$1335:N$6972,2,0)</f>
        <v>1189650</v>
      </c>
      <c r="O3525" s="61">
        <f t="shared" si="165"/>
        <v>0</v>
      </c>
    </row>
    <row r="3526" spans="1:15" hidden="1" x14ac:dyDescent="0.3">
      <c r="A3526" s="43">
        <v>2023</v>
      </c>
      <c r="B3526" s="44" t="s">
        <v>17451</v>
      </c>
      <c r="C3526" s="19">
        <f t="shared" ref="C3526:C3589" si="166">+B3526*1</f>
        <v>25977</v>
      </c>
      <c r="D3526" s="44" t="s">
        <v>13350</v>
      </c>
      <c r="E3526" s="45" t="s">
        <v>17434</v>
      </c>
      <c r="F3526" s="18">
        <f t="shared" ref="F3526:F3589" si="167">+MONTH(E3526)</f>
        <v>5</v>
      </c>
      <c r="G3526" s="46" t="s">
        <v>12312</v>
      </c>
      <c r="H3526" s="46" t="s">
        <v>12312</v>
      </c>
      <c r="I3526" s="44" t="s">
        <v>12313</v>
      </c>
      <c r="J3526" s="50">
        <v>1060500</v>
      </c>
      <c r="K3526" s="48">
        <v>0.1</v>
      </c>
      <c r="L3526" s="50">
        <v>106050</v>
      </c>
      <c r="M3526" s="50">
        <v>1166550</v>
      </c>
      <c r="N3526">
        <f>+VLOOKUP(C3526,'Thanh toán '!M$1335:N$6972,2,0)</f>
        <v>1166550</v>
      </c>
      <c r="O3526" s="61">
        <f t="shared" ref="O3526:O3589" si="168">+N3526-M3526</f>
        <v>0</v>
      </c>
    </row>
    <row r="3527" spans="1:15" hidden="1" x14ac:dyDescent="0.3">
      <c r="A3527" s="18">
        <v>2023</v>
      </c>
      <c r="B3527" s="19" t="s">
        <v>17452</v>
      </c>
      <c r="C3527" s="19">
        <f t="shared" si="166"/>
        <v>25994</v>
      </c>
      <c r="D3527" s="19" t="s">
        <v>13350</v>
      </c>
      <c r="E3527" s="24" t="s">
        <v>17434</v>
      </c>
      <c r="F3527" s="18">
        <f t="shared" si="167"/>
        <v>5</v>
      </c>
      <c r="G3527" s="23" t="s">
        <v>12360</v>
      </c>
      <c r="H3527" s="23" t="s">
        <v>12360</v>
      </c>
      <c r="I3527" s="19" t="s">
        <v>12361</v>
      </c>
      <c r="J3527" s="49">
        <v>1611750</v>
      </c>
      <c r="K3527" s="42">
        <v>0.1</v>
      </c>
      <c r="L3527" s="49">
        <v>161175</v>
      </c>
      <c r="M3527" s="49">
        <v>1772925</v>
      </c>
      <c r="N3527">
        <f>+VLOOKUP(C3527,'Thanh toán '!M$1335:N$6972,2,0)</f>
        <v>1772925</v>
      </c>
      <c r="O3527" s="61">
        <f t="shared" si="168"/>
        <v>0</v>
      </c>
    </row>
    <row r="3528" spans="1:15" hidden="1" x14ac:dyDescent="0.3">
      <c r="A3528" s="18">
        <v>2023</v>
      </c>
      <c r="B3528" s="19" t="s">
        <v>17453</v>
      </c>
      <c r="C3528" s="19">
        <f t="shared" si="166"/>
        <v>25995</v>
      </c>
      <c r="D3528" s="19" t="s">
        <v>13350</v>
      </c>
      <c r="E3528" s="24" t="s">
        <v>17434</v>
      </c>
      <c r="F3528" s="18">
        <f t="shared" si="167"/>
        <v>5</v>
      </c>
      <c r="G3528" s="23" t="s">
        <v>12462</v>
      </c>
      <c r="H3528" s="23" t="s">
        <v>13666</v>
      </c>
      <c r="I3528" s="19" t="s">
        <v>12463</v>
      </c>
      <c r="J3528" s="49">
        <v>734310</v>
      </c>
      <c r="K3528" s="42">
        <v>0.1</v>
      </c>
      <c r="L3528" s="49">
        <v>73431</v>
      </c>
      <c r="M3528" s="49">
        <v>807741</v>
      </c>
      <c r="N3528">
        <f>+VLOOKUP(C3528,'Thanh toán '!M$1335:N$6972,2,0)</f>
        <v>807741</v>
      </c>
      <c r="O3528" s="61">
        <f t="shared" si="168"/>
        <v>0</v>
      </c>
    </row>
    <row r="3529" spans="1:15" hidden="1" x14ac:dyDescent="0.3">
      <c r="A3529" s="18">
        <v>2023</v>
      </c>
      <c r="B3529" s="19" t="s">
        <v>17454</v>
      </c>
      <c r="C3529" s="19">
        <f t="shared" si="166"/>
        <v>25996</v>
      </c>
      <c r="D3529" s="19" t="s">
        <v>13350</v>
      </c>
      <c r="E3529" s="24" t="s">
        <v>17434</v>
      </c>
      <c r="F3529" s="18">
        <f t="shared" si="167"/>
        <v>5</v>
      </c>
      <c r="G3529" s="23" t="s">
        <v>12282</v>
      </c>
      <c r="H3529" s="23" t="s">
        <v>12282</v>
      </c>
      <c r="I3529" s="19" t="s">
        <v>12283</v>
      </c>
      <c r="J3529" s="49">
        <v>1332690</v>
      </c>
      <c r="K3529" s="42">
        <v>0.1</v>
      </c>
      <c r="L3529" s="49">
        <v>133269</v>
      </c>
      <c r="M3529" s="49">
        <v>1465959</v>
      </c>
      <c r="N3529">
        <f>+VLOOKUP(C3529,'Thanh toán '!M$1335:N$6972,2,0)</f>
        <v>1465959</v>
      </c>
      <c r="O3529" s="61">
        <f t="shared" si="168"/>
        <v>0</v>
      </c>
    </row>
    <row r="3530" spans="1:15" hidden="1" x14ac:dyDescent="0.3">
      <c r="A3530" s="18">
        <v>2023</v>
      </c>
      <c r="B3530" s="19" t="s">
        <v>17455</v>
      </c>
      <c r="C3530" s="19">
        <f t="shared" si="166"/>
        <v>25998</v>
      </c>
      <c r="D3530" s="19" t="s">
        <v>13350</v>
      </c>
      <c r="E3530" s="24" t="s">
        <v>17434</v>
      </c>
      <c r="F3530" s="18">
        <f t="shared" si="167"/>
        <v>5</v>
      </c>
      <c r="G3530" s="23" t="s">
        <v>11799</v>
      </c>
      <c r="H3530" s="23" t="s">
        <v>13522</v>
      </c>
      <c r="I3530" s="19" t="s">
        <v>11725</v>
      </c>
      <c r="J3530" s="49">
        <v>860127</v>
      </c>
      <c r="K3530" s="42">
        <v>0.10000034878570258</v>
      </c>
      <c r="L3530" s="49">
        <v>86013</v>
      </c>
      <c r="M3530" s="49">
        <v>946140</v>
      </c>
      <c r="N3530">
        <f>+VLOOKUP(C3530,'Thanh toán '!M$1335:N$6972,2,0)</f>
        <v>946140</v>
      </c>
      <c r="O3530" s="61">
        <f t="shared" si="168"/>
        <v>0</v>
      </c>
    </row>
    <row r="3531" spans="1:15" hidden="1" x14ac:dyDescent="0.3">
      <c r="A3531" s="18">
        <v>2023</v>
      </c>
      <c r="B3531" s="19" t="s">
        <v>17456</v>
      </c>
      <c r="C3531" s="19">
        <f t="shared" si="166"/>
        <v>25999</v>
      </c>
      <c r="D3531" s="19" t="s">
        <v>13350</v>
      </c>
      <c r="E3531" s="24" t="s">
        <v>17434</v>
      </c>
      <c r="F3531" s="18">
        <f t="shared" si="167"/>
        <v>5</v>
      </c>
      <c r="G3531" s="23" t="s">
        <v>11799</v>
      </c>
      <c r="H3531" s="23" t="s">
        <v>13520</v>
      </c>
      <c r="I3531" s="19" t="s">
        <v>11725</v>
      </c>
      <c r="J3531" s="49">
        <v>1062295</v>
      </c>
      <c r="K3531" s="42">
        <v>0.10000047067904866</v>
      </c>
      <c r="L3531" s="49">
        <v>106230</v>
      </c>
      <c r="M3531" s="49">
        <v>1168525</v>
      </c>
      <c r="N3531">
        <f>+VLOOKUP(C3531,'Thanh toán '!M$1335:N$6972,2,0)</f>
        <v>1168525</v>
      </c>
      <c r="O3531" s="61">
        <f t="shared" si="168"/>
        <v>0</v>
      </c>
    </row>
    <row r="3532" spans="1:15" hidden="1" x14ac:dyDescent="0.3">
      <c r="A3532" s="18">
        <v>2023</v>
      </c>
      <c r="B3532" s="19" t="s">
        <v>17457</v>
      </c>
      <c r="C3532" s="19">
        <f t="shared" si="166"/>
        <v>26000</v>
      </c>
      <c r="D3532" s="19" t="s">
        <v>13350</v>
      </c>
      <c r="E3532" s="24" t="s">
        <v>17434</v>
      </c>
      <c r="F3532" s="18">
        <f t="shared" si="167"/>
        <v>5</v>
      </c>
      <c r="G3532" s="23" t="s">
        <v>11799</v>
      </c>
      <c r="H3532" s="23" t="s">
        <v>13591</v>
      </c>
      <c r="I3532" s="19" t="s">
        <v>11725</v>
      </c>
      <c r="J3532" s="49">
        <v>917890</v>
      </c>
      <c r="K3532" s="42">
        <v>0.1</v>
      </c>
      <c r="L3532" s="49">
        <v>91789</v>
      </c>
      <c r="M3532" s="49">
        <v>1009679</v>
      </c>
      <c r="N3532">
        <f>+VLOOKUP(C3532,'Thanh toán '!M$1335:N$6972,2,0)</f>
        <v>1009679</v>
      </c>
      <c r="O3532" s="61">
        <f t="shared" si="168"/>
        <v>0</v>
      </c>
    </row>
    <row r="3533" spans="1:15" hidden="1" x14ac:dyDescent="0.3">
      <c r="A3533" s="43">
        <v>2023</v>
      </c>
      <c r="B3533" s="44" t="s">
        <v>17458</v>
      </c>
      <c r="C3533" s="19">
        <f t="shared" si="166"/>
        <v>26001</v>
      </c>
      <c r="D3533" s="44" t="s">
        <v>13350</v>
      </c>
      <c r="E3533" s="45" t="s">
        <v>17434</v>
      </c>
      <c r="F3533" s="18">
        <f t="shared" si="167"/>
        <v>5</v>
      </c>
      <c r="G3533" s="46" t="s">
        <v>11799</v>
      </c>
      <c r="H3533" s="46" t="s">
        <v>13591</v>
      </c>
      <c r="I3533" s="44" t="s">
        <v>11725</v>
      </c>
      <c r="J3533" s="50">
        <v>330750</v>
      </c>
      <c r="K3533" s="48">
        <v>0.1</v>
      </c>
      <c r="L3533" s="50">
        <v>33075</v>
      </c>
      <c r="M3533" s="50">
        <v>363825</v>
      </c>
      <c r="N3533">
        <f>+VLOOKUP(C3533,'Thanh toán '!M$1335:N$6972,2,0)</f>
        <v>363825</v>
      </c>
      <c r="O3533" s="61">
        <f t="shared" si="168"/>
        <v>0</v>
      </c>
    </row>
    <row r="3534" spans="1:15" hidden="1" x14ac:dyDescent="0.3">
      <c r="A3534" s="18">
        <v>2023</v>
      </c>
      <c r="B3534" s="19" t="s">
        <v>17459</v>
      </c>
      <c r="C3534" s="19">
        <f t="shared" si="166"/>
        <v>26013</v>
      </c>
      <c r="D3534" s="19" t="s">
        <v>13350</v>
      </c>
      <c r="E3534" s="24" t="s">
        <v>17460</v>
      </c>
      <c r="F3534" s="18">
        <f t="shared" si="167"/>
        <v>5</v>
      </c>
      <c r="G3534" s="23" t="s">
        <v>12459</v>
      </c>
      <c r="H3534" s="23" t="s">
        <v>12459</v>
      </c>
      <c r="I3534" s="19" t="s">
        <v>12460</v>
      </c>
      <c r="J3534" s="49">
        <v>1060500</v>
      </c>
      <c r="K3534" s="42">
        <v>0.1</v>
      </c>
      <c r="L3534" s="49">
        <v>106050</v>
      </c>
      <c r="M3534" s="49">
        <v>1166550</v>
      </c>
      <c r="N3534">
        <f>+VLOOKUP(C3534,'Thanh toán '!M$1335:N$6972,2,0)</f>
        <v>1166550</v>
      </c>
      <c r="O3534" s="61">
        <f t="shared" si="168"/>
        <v>0</v>
      </c>
    </row>
    <row r="3535" spans="1:15" hidden="1" x14ac:dyDescent="0.3">
      <c r="A3535" s="18">
        <v>2023</v>
      </c>
      <c r="B3535" s="19" t="s">
        <v>17461</v>
      </c>
      <c r="C3535" s="19">
        <f t="shared" si="166"/>
        <v>26014</v>
      </c>
      <c r="D3535" s="19" t="s">
        <v>13350</v>
      </c>
      <c r="E3535" s="24" t="s">
        <v>17460</v>
      </c>
      <c r="F3535" s="18">
        <f t="shared" si="167"/>
        <v>5</v>
      </c>
      <c r="G3535" s="23" t="s">
        <v>12459</v>
      </c>
      <c r="H3535" s="23" t="s">
        <v>12459</v>
      </c>
      <c r="I3535" s="19" t="s">
        <v>12460</v>
      </c>
      <c r="J3535" s="49">
        <v>4203710</v>
      </c>
      <c r="K3535" s="42">
        <v>0.1</v>
      </c>
      <c r="L3535" s="49">
        <v>420371</v>
      </c>
      <c r="M3535" s="49">
        <v>4624081</v>
      </c>
      <c r="N3535">
        <f>+VLOOKUP(C3535,'Thanh toán '!M$1335:N$6972,2,0)</f>
        <v>4624081</v>
      </c>
      <c r="O3535" s="61">
        <f t="shared" si="168"/>
        <v>0</v>
      </c>
    </row>
    <row r="3536" spans="1:15" hidden="1" x14ac:dyDescent="0.3">
      <c r="A3536" s="18">
        <v>2023</v>
      </c>
      <c r="B3536" s="19" t="s">
        <v>17462</v>
      </c>
      <c r="C3536" s="19">
        <f t="shared" si="166"/>
        <v>26017</v>
      </c>
      <c r="D3536" s="19" t="s">
        <v>13350</v>
      </c>
      <c r="E3536" s="24" t="s">
        <v>17460</v>
      </c>
      <c r="F3536" s="18">
        <f t="shared" si="167"/>
        <v>5</v>
      </c>
      <c r="G3536" s="23" t="s">
        <v>11799</v>
      </c>
      <c r="H3536" s="23" t="s">
        <v>14165</v>
      </c>
      <c r="I3536" s="19" t="s">
        <v>11725</v>
      </c>
      <c r="J3536" s="49">
        <v>428602</v>
      </c>
      <c r="K3536" s="42">
        <v>9.9999533366619847E-2</v>
      </c>
      <c r="L3536" s="49">
        <v>42860</v>
      </c>
      <c r="M3536" s="49">
        <v>471462</v>
      </c>
      <c r="N3536">
        <f>+VLOOKUP(C3536,'Thanh toán '!M$1335:N$6972,2,0)</f>
        <v>471462</v>
      </c>
      <c r="O3536" s="61">
        <f t="shared" si="168"/>
        <v>0</v>
      </c>
    </row>
    <row r="3537" spans="1:15" hidden="1" x14ac:dyDescent="0.3">
      <c r="A3537" s="18">
        <v>2023</v>
      </c>
      <c r="B3537" s="19" t="s">
        <v>17463</v>
      </c>
      <c r="C3537" s="19">
        <f t="shared" si="166"/>
        <v>26018</v>
      </c>
      <c r="D3537" s="19" t="s">
        <v>13350</v>
      </c>
      <c r="E3537" s="24" t="s">
        <v>17460</v>
      </c>
      <c r="F3537" s="18">
        <f t="shared" si="167"/>
        <v>5</v>
      </c>
      <c r="G3537" s="23" t="s">
        <v>12371</v>
      </c>
      <c r="H3537" s="23" t="s">
        <v>12371</v>
      </c>
      <c r="I3537" s="19" t="s">
        <v>12372</v>
      </c>
      <c r="J3537" s="49">
        <v>1924970</v>
      </c>
      <c r="K3537" s="42">
        <v>0.1</v>
      </c>
      <c r="L3537" s="49">
        <v>192497</v>
      </c>
      <c r="M3537" s="49">
        <v>2117467</v>
      </c>
      <c r="N3537">
        <f>+VLOOKUP(C3537,'Thanh toán '!M$1335:N$6972,2,0)</f>
        <v>2117467</v>
      </c>
      <c r="O3537" s="61">
        <f t="shared" si="168"/>
        <v>0</v>
      </c>
    </row>
    <row r="3538" spans="1:15" hidden="1" x14ac:dyDescent="0.3">
      <c r="A3538" s="18">
        <v>2023</v>
      </c>
      <c r="B3538" s="19" t="s">
        <v>17464</v>
      </c>
      <c r="C3538" s="19">
        <f t="shared" si="166"/>
        <v>26021</v>
      </c>
      <c r="D3538" s="19" t="s">
        <v>13350</v>
      </c>
      <c r="E3538" s="24" t="s">
        <v>17460</v>
      </c>
      <c r="F3538" s="18">
        <f t="shared" si="167"/>
        <v>5</v>
      </c>
      <c r="G3538" s="23" t="s">
        <v>11799</v>
      </c>
      <c r="H3538" s="23" t="s">
        <v>13709</v>
      </c>
      <c r="I3538" s="19" t="s">
        <v>11725</v>
      </c>
      <c r="J3538" s="49">
        <v>486831</v>
      </c>
      <c r="K3538" s="42">
        <v>9.9999794589909027E-2</v>
      </c>
      <c r="L3538" s="49">
        <v>48683</v>
      </c>
      <c r="M3538" s="49">
        <v>535514</v>
      </c>
      <c r="N3538">
        <f>+VLOOKUP(C3538,'Thanh toán '!M$1335:N$6972,2,0)</f>
        <v>535514</v>
      </c>
      <c r="O3538" s="61">
        <f t="shared" si="168"/>
        <v>0</v>
      </c>
    </row>
    <row r="3539" spans="1:15" hidden="1" x14ac:dyDescent="0.3">
      <c r="A3539" s="18">
        <v>2023</v>
      </c>
      <c r="B3539" s="19" t="s">
        <v>17465</v>
      </c>
      <c r="C3539" s="19">
        <f t="shared" si="166"/>
        <v>26022</v>
      </c>
      <c r="D3539" s="19" t="s">
        <v>13350</v>
      </c>
      <c r="E3539" s="24" t="s">
        <v>17460</v>
      </c>
      <c r="F3539" s="18">
        <f t="shared" si="167"/>
        <v>5</v>
      </c>
      <c r="G3539" s="23" t="s">
        <v>11799</v>
      </c>
      <c r="H3539" s="23" t="s">
        <v>14159</v>
      </c>
      <c r="I3539" s="19" t="s">
        <v>11725</v>
      </c>
      <c r="J3539" s="49">
        <v>884603</v>
      </c>
      <c r="K3539" s="42">
        <v>9.9999660864817319E-2</v>
      </c>
      <c r="L3539" s="49">
        <v>88460</v>
      </c>
      <c r="M3539" s="49">
        <v>973063</v>
      </c>
      <c r="N3539">
        <f>+VLOOKUP(C3539,'Thanh toán '!M$1335:N$6972,2,0)</f>
        <v>973063</v>
      </c>
      <c r="O3539" s="61">
        <f t="shared" si="168"/>
        <v>0</v>
      </c>
    </row>
    <row r="3540" spans="1:15" hidden="1" x14ac:dyDescent="0.3">
      <c r="A3540" s="18">
        <v>2023</v>
      </c>
      <c r="B3540" s="19" t="s">
        <v>17466</v>
      </c>
      <c r="C3540" s="19">
        <f t="shared" si="166"/>
        <v>26025</v>
      </c>
      <c r="D3540" s="19" t="s">
        <v>13350</v>
      </c>
      <c r="E3540" s="24" t="s">
        <v>17460</v>
      </c>
      <c r="F3540" s="18">
        <f t="shared" si="167"/>
        <v>5</v>
      </c>
      <c r="G3540" s="23" t="s">
        <v>11799</v>
      </c>
      <c r="H3540" s="23" t="s">
        <v>13413</v>
      </c>
      <c r="I3540" s="19" t="s">
        <v>11725</v>
      </c>
      <c r="J3540" s="49">
        <v>1290470</v>
      </c>
      <c r="K3540" s="42">
        <v>0.1</v>
      </c>
      <c r="L3540" s="49">
        <v>129047</v>
      </c>
      <c r="M3540" s="49">
        <v>1419517</v>
      </c>
      <c r="N3540">
        <f>+VLOOKUP(C3540,'Thanh toán '!M$1335:N$6972,2,0)</f>
        <v>1419517</v>
      </c>
      <c r="O3540" s="61">
        <f t="shared" si="168"/>
        <v>0</v>
      </c>
    </row>
    <row r="3541" spans="1:15" hidden="1" x14ac:dyDescent="0.3">
      <c r="A3541" s="18">
        <v>2023</v>
      </c>
      <c r="B3541" s="19" t="s">
        <v>17467</v>
      </c>
      <c r="C3541" s="19">
        <f t="shared" si="166"/>
        <v>26026</v>
      </c>
      <c r="D3541" s="19" t="s">
        <v>13350</v>
      </c>
      <c r="E3541" s="24" t="s">
        <v>17460</v>
      </c>
      <c r="F3541" s="18">
        <f t="shared" si="167"/>
        <v>5</v>
      </c>
      <c r="G3541" s="23" t="s">
        <v>12378</v>
      </c>
      <c r="H3541" s="23" t="s">
        <v>12378</v>
      </c>
      <c r="I3541" s="19" t="s">
        <v>12379</v>
      </c>
      <c r="J3541" s="49">
        <v>2124590</v>
      </c>
      <c r="K3541" s="42">
        <v>0.1</v>
      </c>
      <c r="L3541" s="49">
        <v>212459</v>
      </c>
      <c r="M3541" s="49">
        <v>2337049</v>
      </c>
      <c r="N3541">
        <f>+VLOOKUP(C3541,'Thanh toán '!M$1335:N$6972,2,0)</f>
        <v>2337049</v>
      </c>
      <c r="O3541" s="61">
        <f t="shared" si="168"/>
        <v>0</v>
      </c>
    </row>
    <row r="3542" spans="1:15" hidden="1" x14ac:dyDescent="0.3">
      <c r="A3542" s="18">
        <v>2023</v>
      </c>
      <c r="B3542" s="19" t="s">
        <v>17468</v>
      </c>
      <c r="C3542" s="19">
        <f t="shared" si="166"/>
        <v>26027</v>
      </c>
      <c r="D3542" s="19" t="s">
        <v>13350</v>
      </c>
      <c r="E3542" s="24" t="s">
        <v>17460</v>
      </c>
      <c r="F3542" s="18">
        <f t="shared" si="167"/>
        <v>5</v>
      </c>
      <c r="G3542" s="23" t="s">
        <v>11799</v>
      </c>
      <c r="H3542" s="23" t="s">
        <v>13354</v>
      </c>
      <c r="I3542" s="19" t="s">
        <v>11725</v>
      </c>
      <c r="J3542" s="49">
        <v>2132715</v>
      </c>
      <c r="K3542" s="42">
        <v>0.10000023444295182</v>
      </c>
      <c r="L3542" s="49">
        <v>213272</v>
      </c>
      <c r="M3542" s="49">
        <v>2345987</v>
      </c>
      <c r="N3542">
        <f>+VLOOKUP(C3542,'Thanh toán '!M$1335:N$6972,2,0)</f>
        <v>2345987</v>
      </c>
      <c r="O3542" s="61">
        <f t="shared" si="168"/>
        <v>0</v>
      </c>
    </row>
    <row r="3543" spans="1:15" hidden="1" x14ac:dyDescent="0.3">
      <c r="A3543" s="18">
        <v>2023</v>
      </c>
      <c r="B3543" s="19" t="s">
        <v>17469</v>
      </c>
      <c r="C3543" s="19">
        <f t="shared" si="166"/>
        <v>26028</v>
      </c>
      <c r="D3543" s="19" t="s">
        <v>13350</v>
      </c>
      <c r="E3543" s="24" t="s">
        <v>17460</v>
      </c>
      <c r="F3543" s="18">
        <f t="shared" si="167"/>
        <v>5</v>
      </c>
      <c r="G3543" s="23" t="s">
        <v>11799</v>
      </c>
      <c r="H3543" s="23" t="s">
        <v>13619</v>
      </c>
      <c r="I3543" s="19" t="s">
        <v>11725</v>
      </c>
      <c r="J3543" s="49">
        <v>428602</v>
      </c>
      <c r="K3543" s="42">
        <v>9.9999533366619847E-2</v>
      </c>
      <c r="L3543" s="49">
        <v>42860</v>
      </c>
      <c r="M3543" s="49">
        <v>471462</v>
      </c>
      <c r="N3543">
        <f>+VLOOKUP(C3543,'Thanh toán '!M$1335:N$6972,2,0)</f>
        <v>471462</v>
      </c>
      <c r="O3543" s="61">
        <f t="shared" si="168"/>
        <v>0</v>
      </c>
    </row>
    <row r="3544" spans="1:15" hidden="1" x14ac:dyDescent="0.3">
      <c r="A3544" s="18">
        <v>2023</v>
      </c>
      <c r="B3544" s="19" t="s">
        <v>17470</v>
      </c>
      <c r="C3544" s="19">
        <f t="shared" si="166"/>
        <v>26029</v>
      </c>
      <c r="D3544" s="19" t="s">
        <v>13350</v>
      </c>
      <c r="E3544" s="24" t="s">
        <v>17460</v>
      </c>
      <c r="F3544" s="18">
        <f t="shared" si="167"/>
        <v>5</v>
      </c>
      <c r="G3544" s="23" t="s">
        <v>11799</v>
      </c>
      <c r="H3544" s="23" t="s">
        <v>14213</v>
      </c>
      <c r="I3544" s="19" t="s">
        <v>11725</v>
      </c>
      <c r="J3544" s="49">
        <v>544847</v>
      </c>
      <c r="K3544" s="42">
        <v>0.10000055061329144</v>
      </c>
      <c r="L3544" s="49">
        <v>54485</v>
      </c>
      <c r="M3544" s="49">
        <v>599332</v>
      </c>
      <c r="N3544">
        <f>+VLOOKUP(C3544,'Thanh toán '!M$1335:N$6972,2,0)</f>
        <v>599332</v>
      </c>
      <c r="O3544" s="61">
        <f t="shared" si="168"/>
        <v>0</v>
      </c>
    </row>
    <row r="3545" spans="1:15" hidden="1" x14ac:dyDescent="0.3">
      <c r="A3545" s="18">
        <v>2023</v>
      </c>
      <c r="B3545" s="19" t="s">
        <v>17471</v>
      </c>
      <c r="C3545" s="19">
        <f t="shared" si="166"/>
        <v>26030</v>
      </c>
      <c r="D3545" s="19" t="s">
        <v>13350</v>
      </c>
      <c r="E3545" s="24" t="s">
        <v>17460</v>
      </c>
      <c r="F3545" s="18">
        <f t="shared" si="167"/>
        <v>5</v>
      </c>
      <c r="G3545" s="23" t="s">
        <v>12239</v>
      </c>
      <c r="H3545" s="23" t="s">
        <v>14219</v>
      </c>
      <c r="I3545" s="19" t="s">
        <v>12240</v>
      </c>
      <c r="J3545" s="49">
        <v>1240225</v>
      </c>
      <c r="K3545" s="42">
        <v>0.10000040315265375</v>
      </c>
      <c r="L3545" s="49">
        <v>124023</v>
      </c>
      <c r="M3545" s="49">
        <v>1364248</v>
      </c>
      <c r="N3545">
        <f>+VLOOKUP(C3545,'Thanh toán '!M$1335:N$6972,2,0)</f>
        <v>1364248</v>
      </c>
      <c r="O3545" s="61">
        <f t="shared" si="168"/>
        <v>0</v>
      </c>
    </row>
    <row r="3546" spans="1:15" hidden="1" x14ac:dyDescent="0.3">
      <c r="A3546" s="18">
        <v>2023</v>
      </c>
      <c r="B3546" s="19" t="s">
        <v>17472</v>
      </c>
      <c r="C3546" s="19">
        <f t="shared" si="166"/>
        <v>26031</v>
      </c>
      <c r="D3546" s="19" t="s">
        <v>13350</v>
      </c>
      <c r="E3546" s="24" t="s">
        <v>17460</v>
      </c>
      <c r="F3546" s="18">
        <f t="shared" si="167"/>
        <v>5</v>
      </c>
      <c r="G3546" s="23" t="s">
        <v>11799</v>
      </c>
      <c r="H3546" s="23" t="s">
        <v>17473</v>
      </c>
      <c r="I3546" s="19" t="s">
        <v>11725</v>
      </c>
      <c r="J3546" s="49">
        <v>486831</v>
      </c>
      <c r="K3546" s="42">
        <v>9.9999794589909027E-2</v>
      </c>
      <c r="L3546" s="49">
        <v>48683</v>
      </c>
      <c r="M3546" s="49">
        <v>535514</v>
      </c>
      <c r="N3546">
        <f>+VLOOKUP(C3546,'Thanh toán '!M$1335:N$6972,2,0)</f>
        <v>535514</v>
      </c>
      <c r="O3546" s="61">
        <f t="shared" si="168"/>
        <v>0</v>
      </c>
    </row>
    <row r="3547" spans="1:15" hidden="1" x14ac:dyDescent="0.3">
      <c r="A3547" s="18">
        <v>2023</v>
      </c>
      <c r="B3547" s="19" t="s">
        <v>17474</v>
      </c>
      <c r="C3547" s="19">
        <f t="shared" si="166"/>
        <v>26032</v>
      </c>
      <c r="D3547" s="19" t="s">
        <v>13350</v>
      </c>
      <c r="E3547" s="24" t="s">
        <v>17460</v>
      </c>
      <c r="F3547" s="18">
        <f t="shared" si="167"/>
        <v>5</v>
      </c>
      <c r="G3547" s="23" t="s">
        <v>11799</v>
      </c>
      <c r="H3547" s="23" t="s">
        <v>13417</v>
      </c>
      <c r="I3547" s="19" t="s">
        <v>11725</v>
      </c>
      <c r="J3547" s="49">
        <v>367155</v>
      </c>
      <c r="K3547" s="42">
        <v>0.10000136182266345</v>
      </c>
      <c r="L3547" s="49">
        <v>36716</v>
      </c>
      <c r="M3547" s="49">
        <v>403871</v>
      </c>
      <c r="N3547">
        <f>+VLOOKUP(C3547,'Thanh toán '!M$1335:N$6972,2,0)</f>
        <v>403871</v>
      </c>
      <c r="O3547" s="61">
        <f t="shared" si="168"/>
        <v>0</v>
      </c>
    </row>
    <row r="3548" spans="1:15" hidden="1" x14ac:dyDescent="0.3">
      <c r="A3548" s="18">
        <v>2023</v>
      </c>
      <c r="B3548" s="19" t="s">
        <v>17475</v>
      </c>
      <c r="C3548" s="19">
        <f t="shared" si="166"/>
        <v>26033</v>
      </c>
      <c r="D3548" s="19" t="s">
        <v>13350</v>
      </c>
      <c r="E3548" s="24" t="s">
        <v>17460</v>
      </c>
      <c r="F3548" s="18">
        <f t="shared" si="167"/>
        <v>5</v>
      </c>
      <c r="G3548" s="23" t="s">
        <v>11799</v>
      </c>
      <c r="H3548" s="23" t="s">
        <v>13804</v>
      </c>
      <c r="I3548" s="19" t="s">
        <v>11725</v>
      </c>
      <c r="J3548" s="49">
        <v>1397531</v>
      </c>
      <c r="K3548" s="42">
        <v>9.9999928445236641E-2</v>
      </c>
      <c r="L3548" s="49">
        <v>139753</v>
      </c>
      <c r="M3548" s="49">
        <v>1537284</v>
      </c>
      <c r="N3548">
        <f>+VLOOKUP(C3548,'Thanh toán '!M$1335:N$6972,2,0)</f>
        <v>1537284</v>
      </c>
      <c r="O3548" s="61">
        <f t="shared" si="168"/>
        <v>0</v>
      </c>
    </row>
    <row r="3549" spans="1:15" hidden="1" x14ac:dyDescent="0.3">
      <c r="A3549" s="43">
        <v>2023</v>
      </c>
      <c r="B3549" s="44" t="s">
        <v>17476</v>
      </c>
      <c r="C3549" s="19">
        <f t="shared" si="166"/>
        <v>26034</v>
      </c>
      <c r="D3549" s="44" t="s">
        <v>13350</v>
      </c>
      <c r="E3549" s="45" t="s">
        <v>17460</v>
      </c>
      <c r="F3549" s="18">
        <f t="shared" si="167"/>
        <v>5</v>
      </c>
      <c r="G3549" s="46" t="s">
        <v>11799</v>
      </c>
      <c r="H3549" s="46" t="s">
        <v>13810</v>
      </c>
      <c r="I3549" s="44" t="s">
        <v>11725</v>
      </c>
      <c r="J3549" s="50">
        <v>1062295</v>
      </c>
      <c r="K3549" s="48">
        <v>0.10000047067904866</v>
      </c>
      <c r="L3549" s="50">
        <v>106230</v>
      </c>
      <c r="M3549" s="50">
        <v>1168525</v>
      </c>
      <c r="N3549">
        <f>+VLOOKUP(C3549,'Thanh toán '!M$1335:N$6972,2,0)</f>
        <v>1168525</v>
      </c>
      <c r="O3549" s="61">
        <f t="shared" si="168"/>
        <v>0</v>
      </c>
    </row>
    <row r="3550" spans="1:15" hidden="1" x14ac:dyDescent="0.3">
      <c r="A3550" s="18">
        <v>2023</v>
      </c>
      <c r="B3550" s="19" t="s">
        <v>17477</v>
      </c>
      <c r="C3550" s="19">
        <f t="shared" si="166"/>
        <v>26036</v>
      </c>
      <c r="D3550" s="19" t="s">
        <v>13350</v>
      </c>
      <c r="E3550" s="24" t="s">
        <v>17460</v>
      </c>
      <c r="F3550" s="18">
        <f t="shared" si="167"/>
        <v>5</v>
      </c>
      <c r="G3550" s="23" t="s">
        <v>11799</v>
      </c>
      <c r="H3550" s="23" t="s">
        <v>13960</v>
      </c>
      <c r="I3550" s="19" t="s">
        <v>11725</v>
      </c>
      <c r="J3550" s="49">
        <v>1657625</v>
      </c>
      <c r="K3550" s="42">
        <v>0.10000030163637735</v>
      </c>
      <c r="L3550" s="49">
        <v>165763</v>
      </c>
      <c r="M3550" s="49">
        <v>1823388</v>
      </c>
      <c r="N3550">
        <f>+VLOOKUP(C3550,'Thanh toán '!M$1335:N$6972,2,0)</f>
        <v>1823388</v>
      </c>
      <c r="O3550" s="61">
        <f t="shared" si="168"/>
        <v>0</v>
      </c>
    </row>
    <row r="3551" spans="1:15" hidden="1" x14ac:dyDescent="0.3">
      <c r="A3551" s="18">
        <v>2023</v>
      </c>
      <c r="B3551" s="19" t="s">
        <v>17478</v>
      </c>
      <c r="C3551" s="19">
        <f t="shared" si="166"/>
        <v>26037</v>
      </c>
      <c r="D3551" s="19" t="s">
        <v>13350</v>
      </c>
      <c r="E3551" s="24" t="s">
        <v>17460</v>
      </c>
      <c r="F3551" s="18">
        <f t="shared" si="167"/>
        <v>5</v>
      </c>
      <c r="G3551" s="23" t="s">
        <v>11799</v>
      </c>
      <c r="H3551" s="23" t="s">
        <v>14115</v>
      </c>
      <c r="I3551" s="19" t="s">
        <v>11725</v>
      </c>
      <c r="J3551" s="49">
        <v>1182635</v>
      </c>
      <c r="K3551" s="42">
        <v>0.1000004227847138</v>
      </c>
      <c r="L3551" s="49">
        <v>118264</v>
      </c>
      <c r="M3551" s="49">
        <v>1300899</v>
      </c>
      <c r="N3551">
        <f>+VLOOKUP(C3551,'Thanh toán '!M$1335:N$6972,2,0)</f>
        <v>1300899</v>
      </c>
      <c r="O3551" s="61">
        <f t="shared" si="168"/>
        <v>0</v>
      </c>
    </row>
    <row r="3552" spans="1:15" hidden="1" x14ac:dyDescent="0.3">
      <c r="A3552" s="43">
        <v>2023</v>
      </c>
      <c r="B3552" s="44" t="s">
        <v>17479</v>
      </c>
      <c r="C3552" s="19">
        <f t="shared" si="166"/>
        <v>26038</v>
      </c>
      <c r="D3552" s="44" t="s">
        <v>13350</v>
      </c>
      <c r="E3552" s="45" t="s">
        <v>17460</v>
      </c>
      <c r="F3552" s="18">
        <f t="shared" si="167"/>
        <v>5</v>
      </c>
      <c r="G3552" s="46" t="s">
        <v>11799</v>
      </c>
      <c r="H3552" s="46" t="s">
        <v>13715</v>
      </c>
      <c r="I3552" s="44" t="s">
        <v>11725</v>
      </c>
      <c r="J3552" s="50">
        <v>648900</v>
      </c>
      <c r="K3552" s="48">
        <v>0.1</v>
      </c>
      <c r="L3552" s="50">
        <v>64890</v>
      </c>
      <c r="M3552" s="50">
        <v>713790</v>
      </c>
      <c r="N3552">
        <f>+VLOOKUP(C3552,'Thanh toán '!M$1335:N$6972,2,0)</f>
        <v>713790</v>
      </c>
      <c r="O3552" s="61">
        <f t="shared" si="168"/>
        <v>0</v>
      </c>
    </row>
    <row r="3553" spans="1:15" hidden="1" x14ac:dyDescent="0.3">
      <c r="A3553" s="18">
        <v>2023</v>
      </c>
      <c r="B3553" s="19" t="s">
        <v>17480</v>
      </c>
      <c r="C3553" s="19">
        <f t="shared" si="166"/>
        <v>26039</v>
      </c>
      <c r="D3553" s="19" t="s">
        <v>13350</v>
      </c>
      <c r="E3553" s="24" t="s">
        <v>17460</v>
      </c>
      <c r="F3553" s="18">
        <f t="shared" si="167"/>
        <v>5</v>
      </c>
      <c r="G3553" s="23" t="s">
        <v>11799</v>
      </c>
      <c r="H3553" s="23" t="s">
        <v>13715</v>
      </c>
      <c r="I3553" s="19" t="s">
        <v>11725</v>
      </c>
      <c r="J3553" s="49">
        <v>1538559</v>
      </c>
      <c r="K3553" s="42">
        <v>0.10000006499588251</v>
      </c>
      <c r="L3553" s="49">
        <v>153856</v>
      </c>
      <c r="M3553" s="49">
        <v>1692415</v>
      </c>
      <c r="N3553">
        <f>+VLOOKUP(C3553,'Thanh toán '!M$1335:N$6972,2,0)</f>
        <v>1692415</v>
      </c>
      <c r="O3553" s="61">
        <f t="shared" si="168"/>
        <v>0</v>
      </c>
    </row>
    <row r="3554" spans="1:15" hidden="1" x14ac:dyDescent="0.3">
      <c r="A3554" s="18">
        <v>2023</v>
      </c>
      <c r="B3554" s="19" t="s">
        <v>17481</v>
      </c>
      <c r="C3554" s="19">
        <f t="shared" si="166"/>
        <v>26042</v>
      </c>
      <c r="D3554" s="19" t="s">
        <v>13350</v>
      </c>
      <c r="E3554" s="24" t="s">
        <v>17460</v>
      </c>
      <c r="F3554" s="18">
        <f t="shared" si="167"/>
        <v>5</v>
      </c>
      <c r="G3554" s="23" t="s">
        <v>12589</v>
      </c>
      <c r="H3554" s="23" t="s">
        <v>12589</v>
      </c>
      <c r="I3554" s="19" t="s">
        <v>12590</v>
      </c>
      <c r="J3554" s="49">
        <v>3555930</v>
      </c>
      <c r="K3554" s="42">
        <v>0.1</v>
      </c>
      <c r="L3554" s="49">
        <v>355593</v>
      </c>
      <c r="M3554" s="49">
        <v>3911523</v>
      </c>
      <c r="N3554">
        <f>+VLOOKUP(C3554,'Thanh toán '!M$1335:N$6972,2,0)</f>
        <v>3911523</v>
      </c>
      <c r="O3554" s="61">
        <f t="shared" si="168"/>
        <v>0</v>
      </c>
    </row>
    <row r="3555" spans="1:15" hidden="1" x14ac:dyDescent="0.3">
      <c r="A3555" s="18">
        <v>2023</v>
      </c>
      <c r="B3555" s="19" t="s">
        <v>17482</v>
      </c>
      <c r="C3555" s="19">
        <f t="shared" si="166"/>
        <v>26043</v>
      </c>
      <c r="D3555" s="19" t="s">
        <v>13350</v>
      </c>
      <c r="E3555" s="24" t="s">
        <v>17460</v>
      </c>
      <c r="F3555" s="18">
        <f t="shared" si="167"/>
        <v>5</v>
      </c>
      <c r="G3555" s="23" t="s">
        <v>11799</v>
      </c>
      <c r="H3555" s="23" t="s">
        <v>14738</v>
      </c>
      <c r="I3555" s="19" t="s">
        <v>11725</v>
      </c>
      <c r="J3555" s="49">
        <v>517448</v>
      </c>
      <c r="K3555" s="42">
        <v>0.10000038651226791</v>
      </c>
      <c r="L3555" s="49">
        <v>51745</v>
      </c>
      <c r="M3555" s="49">
        <v>569193</v>
      </c>
      <c r="N3555">
        <f>+VLOOKUP(C3555,'Thanh toán '!M$1335:N$6972,2,0)</f>
        <v>569193</v>
      </c>
      <c r="O3555" s="61">
        <f t="shared" si="168"/>
        <v>0</v>
      </c>
    </row>
    <row r="3556" spans="1:15" hidden="1" x14ac:dyDescent="0.3">
      <c r="A3556" s="18">
        <v>2023</v>
      </c>
      <c r="B3556" s="19" t="s">
        <v>17483</v>
      </c>
      <c r="C3556" s="19">
        <f t="shared" si="166"/>
        <v>26050</v>
      </c>
      <c r="D3556" s="19" t="s">
        <v>13350</v>
      </c>
      <c r="E3556" s="24" t="s">
        <v>17460</v>
      </c>
      <c r="F3556" s="18">
        <f t="shared" si="167"/>
        <v>5</v>
      </c>
      <c r="G3556" s="23" t="s">
        <v>12215</v>
      </c>
      <c r="H3556" s="23" t="s">
        <v>14639</v>
      </c>
      <c r="I3556" s="19" t="s">
        <v>12216</v>
      </c>
      <c r="J3556" s="49">
        <v>1329086</v>
      </c>
      <c r="K3556" s="42">
        <v>0.10000030095870395</v>
      </c>
      <c r="L3556" s="49">
        <v>132909</v>
      </c>
      <c r="M3556" s="49">
        <v>1461995</v>
      </c>
      <c r="N3556">
        <f>+VLOOKUP(C3556,'Thanh toán '!M$1335:N$6972,2,0)</f>
        <v>1461995</v>
      </c>
      <c r="O3556" s="61">
        <f t="shared" si="168"/>
        <v>0</v>
      </c>
    </row>
    <row r="3557" spans="1:15" hidden="1" x14ac:dyDescent="0.3">
      <c r="A3557" s="18">
        <v>2023</v>
      </c>
      <c r="B3557" s="19" t="s">
        <v>17484</v>
      </c>
      <c r="C3557" s="19">
        <f t="shared" si="166"/>
        <v>26051</v>
      </c>
      <c r="D3557" s="19" t="s">
        <v>13350</v>
      </c>
      <c r="E3557" s="24" t="s">
        <v>17460</v>
      </c>
      <c r="F3557" s="18">
        <f t="shared" si="167"/>
        <v>5</v>
      </c>
      <c r="G3557" s="23" t="s">
        <v>12367</v>
      </c>
      <c r="H3557" s="23" t="s">
        <v>14519</v>
      </c>
      <c r="I3557" s="19" t="s">
        <v>12368</v>
      </c>
      <c r="J3557" s="49">
        <v>1429450</v>
      </c>
      <c r="K3557" s="42">
        <v>0.1</v>
      </c>
      <c r="L3557" s="49">
        <v>142945</v>
      </c>
      <c r="M3557" s="49">
        <v>1572395</v>
      </c>
      <c r="N3557">
        <f>+VLOOKUP(C3557,'Thanh toán '!M$1335:N$6972,2,0)</f>
        <v>1572395</v>
      </c>
      <c r="O3557" s="61">
        <f t="shared" si="168"/>
        <v>0</v>
      </c>
    </row>
    <row r="3558" spans="1:15" hidden="1" x14ac:dyDescent="0.3">
      <c r="A3558" s="18">
        <v>2023</v>
      </c>
      <c r="B3558" s="19" t="s">
        <v>17485</v>
      </c>
      <c r="C3558" s="19">
        <f t="shared" si="166"/>
        <v>26872</v>
      </c>
      <c r="D3558" s="19" t="s">
        <v>13350</v>
      </c>
      <c r="E3558" s="24" t="s">
        <v>17460</v>
      </c>
      <c r="F3558" s="18">
        <f t="shared" si="167"/>
        <v>5</v>
      </c>
      <c r="G3558" s="23" t="s">
        <v>12176</v>
      </c>
      <c r="H3558" s="23" t="s">
        <v>12176</v>
      </c>
      <c r="I3558" s="19" t="s">
        <v>12177</v>
      </c>
      <c r="J3558" s="49">
        <v>2813430</v>
      </c>
      <c r="K3558" s="42">
        <v>0.1</v>
      </c>
      <c r="L3558" s="49">
        <v>281343</v>
      </c>
      <c r="M3558" s="49">
        <v>3094773</v>
      </c>
      <c r="N3558">
        <f>+VLOOKUP(C3558,'Thanh toán '!M$1335:N$6972,2,0)</f>
        <v>3094773</v>
      </c>
      <c r="O3558" s="61">
        <f t="shared" si="168"/>
        <v>0</v>
      </c>
    </row>
    <row r="3559" spans="1:15" hidden="1" x14ac:dyDescent="0.3">
      <c r="A3559" s="18">
        <v>2023</v>
      </c>
      <c r="B3559" s="19" t="s">
        <v>17486</v>
      </c>
      <c r="C3559" s="19">
        <f t="shared" si="166"/>
        <v>26873</v>
      </c>
      <c r="D3559" s="19" t="s">
        <v>13350</v>
      </c>
      <c r="E3559" s="24" t="s">
        <v>17460</v>
      </c>
      <c r="F3559" s="18">
        <f t="shared" si="167"/>
        <v>5</v>
      </c>
      <c r="G3559" s="23" t="s">
        <v>12194</v>
      </c>
      <c r="H3559" s="23" t="s">
        <v>12194</v>
      </c>
      <c r="I3559" s="19" t="s">
        <v>12195</v>
      </c>
      <c r="J3559" s="49">
        <v>1178540</v>
      </c>
      <c r="K3559" s="42">
        <v>0.1</v>
      </c>
      <c r="L3559" s="49">
        <v>117854</v>
      </c>
      <c r="M3559" s="49">
        <v>1296394</v>
      </c>
      <c r="N3559">
        <f>+VLOOKUP(C3559,'Thanh toán '!M$1335:N$6972,2,0)</f>
        <v>1296394</v>
      </c>
      <c r="O3559" s="61">
        <f t="shared" si="168"/>
        <v>0</v>
      </c>
    </row>
    <row r="3560" spans="1:15" hidden="1" x14ac:dyDescent="0.3">
      <c r="A3560" s="18">
        <v>2023</v>
      </c>
      <c r="B3560" s="19" t="s">
        <v>17487</v>
      </c>
      <c r="C3560" s="19">
        <f t="shared" si="166"/>
        <v>26874</v>
      </c>
      <c r="D3560" s="19" t="s">
        <v>13350</v>
      </c>
      <c r="E3560" s="24" t="s">
        <v>17460</v>
      </c>
      <c r="F3560" s="18">
        <f t="shared" si="167"/>
        <v>5</v>
      </c>
      <c r="G3560" s="23" t="s">
        <v>12167</v>
      </c>
      <c r="H3560" s="23" t="s">
        <v>12167</v>
      </c>
      <c r="I3560" s="19" t="s">
        <v>12168</v>
      </c>
      <c r="J3560" s="49">
        <v>888460</v>
      </c>
      <c r="K3560" s="42">
        <v>0.1</v>
      </c>
      <c r="L3560" s="49">
        <v>88846</v>
      </c>
      <c r="M3560" s="49">
        <v>977306</v>
      </c>
      <c r="N3560">
        <f>+VLOOKUP(C3560,'Thanh toán '!M$1335:N$6972,2,0)</f>
        <v>977306</v>
      </c>
      <c r="O3560" s="61">
        <f t="shared" si="168"/>
        <v>0</v>
      </c>
    </row>
    <row r="3561" spans="1:15" hidden="1" x14ac:dyDescent="0.3">
      <c r="A3561" s="18">
        <v>2023</v>
      </c>
      <c r="B3561" s="19" t="s">
        <v>17488</v>
      </c>
      <c r="C3561" s="19">
        <f t="shared" si="166"/>
        <v>26875</v>
      </c>
      <c r="D3561" s="19" t="s">
        <v>13350</v>
      </c>
      <c r="E3561" s="24" t="s">
        <v>17460</v>
      </c>
      <c r="F3561" s="18">
        <f t="shared" si="167"/>
        <v>5</v>
      </c>
      <c r="G3561" s="23" t="s">
        <v>12835</v>
      </c>
      <c r="H3561" s="23" t="s">
        <v>12835</v>
      </c>
      <c r="I3561" s="19" t="s">
        <v>12836</v>
      </c>
      <c r="J3561" s="49">
        <v>4057750</v>
      </c>
      <c r="K3561" s="42">
        <v>0.1</v>
      </c>
      <c r="L3561" s="49">
        <v>405775</v>
      </c>
      <c r="M3561" s="49">
        <v>4463525</v>
      </c>
      <c r="N3561">
        <f>+VLOOKUP(C3561,'Thanh toán '!M$1335:N$6972,2,0)</f>
        <v>4463525</v>
      </c>
      <c r="O3561" s="61">
        <f t="shared" si="168"/>
        <v>0</v>
      </c>
    </row>
    <row r="3562" spans="1:15" hidden="1" x14ac:dyDescent="0.3">
      <c r="A3562" s="18">
        <v>2023</v>
      </c>
      <c r="B3562" s="19" t="s">
        <v>17489</v>
      </c>
      <c r="C3562" s="19">
        <f t="shared" si="166"/>
        <v>26876</v>
      </c>
      <c r="D3562" s="19" t="s">
        <v>13350</v>
      </c>
      <c r="E3562" s="24" t="s">
        <v>17460</v>
      </c>
      <c r="F3562" s="18">
        <f t="shared" si="167"/>
        <v>5</v>
      </c>
      <c r="G3562" s="23" t="s">
        <v>12179</v>
      </c>
      <c r="H3562" s="23" t="s">
        <v>12179</v>
      </c>
      <c r="I3562" s="19" t="s">
        <v>12180</v>
      </c>
      <c r="J3562" s="49">
        <v>14369680</v>
      </c>
      <c r="K3562" s="42">
        <v>0.1</v>
      </c>
      <c r="L3562" s="49">
        <v>1436968</v>
      </c>
      <c r="M3562" s="49">
        <v>15806648</v>
      </c>
      <c r="N3562">
        <f>+VLOOKUP(C3562,'Thanh toán '!M$1335:N$6972,2,0)</f>
        <v>15806648</v>
      </c>
      <c r="O3562" s="61">
        <f t="shared" si="168"/>
        <v>0</v>
      </c>
    </row>
    <row r="3563" spans="1:15" hidden="1" x14ac:dyDescent="0.3">
      <c r="A3563" s="18">
        <v>2023</v>
      </c>
      <c r="B3563" s="19" t="s">
        <v>17490</v>
      </c>
      <c r="C3563" s="19">
        <f t="shared" si="166"/>
        <v>26877</v>
      </c>
      <c r="D3563" s="19" t="s">
        <v>13350</v>
      </c>
      <c r="E3563" s="24" t="s">
        <v>17460</v>
      </c>
      <c r="F3563" s="18">
        <f t="shared" si="167"/>
        <v>5</v>
      </c>
      <c r="G3563" s="23" t="s">
        <v>12639</v>
      </c>
      <c r="H3563" s="23" t="s">
        <v>12639</v>
      </c>
      <c r="I3563" s="19" t="s">
        <v>12640</v>
      </c>
      <c r="J3563" s="49">
        <v>846240</v>
      </c>
      <c r="K3563" s="42">
        <v>0.1</v>
      </c>
      <c r="L3563" s="49">
        <v>84624</v>
      </c>
      <c r="M3563" s="49">
        <v>930864</v>
      </c>
      <c r="N3563">
        <f>+VLOOKUP(C3563,'Thanh toán '!M$1335:N$6972,2,0)</f>
        <v>930864</v>
      </c>
      <c r="O3563" s="61">
        <f t="shared" si="168"/>
        <v>0</v>
      </c>
    </row>
    <row r="3564" spans="1:15" hidden="1" x14ac:dyDescent="0.3">
      <c r="A3564" s="18">
        <v>2023</v>
      </c>
      <c r="B3564" s="19" t="s">
        <v>17491</v>
      </c>
      <c r="C3564" s="19">
        <f t="shared" si="166"/>
        <v>26878</v>
      </c>
      <c r="D3564" s="19" t="s">
        <v>13350</v>
      </c>
      <c r="E3564" s="24" t="s">
        <v>17460</v>
      </c>
      <c r="F3564" s="18">
        <f t="shared" si="167"/>
        <v>5</v>
      </c>
      <c r="G3564" s="23" t="s">
        <v>12170</v>
      </c>
      <c r="H3564" s="23" t="s">
        <v>12170</v>
      </c>
      <c r="I3564" s="19" t="s">
        <v>12171</v>
      </c>
      <c r="J3564" s="49">
        <v>695140</v>
      </c>
      <c r="K3564" s="42">
        <v>0.1</v>
      </c>
      <c r="L3564" s="49">
        <v>69514</v>
      </c>
      <c r="M3564" s="49">
        <v>764654</v>
      </c>
      <c r="N3564">
        <f>+VLOOKUP(C3564,'Thanh toán '!M$1335:N$6972,2,0)</f>
        <v>764654</v>
      </c>
      <c r="O3564" s="61">
        <f t="shared" si="168"/>
        <v>0</v>
      </c>
    </row>
    <row r="3565" spans="1:15" hidden="1" x14ac:dyDescent="0.3">
      <c r="A3565" s="18">
        <v>2023</v>
      </c>
      <c r="B3565" s="19" t="s">
        <v>17492</v>
      </c>
      <c r="C3565" s="19">
        <f t="shared" si="166"/>
        <v>26879</v>
      </c>
      <c r="D3565" s="19" t="s">
        <v>13350</v>
      </c>
      <c r="E3565" s="24" t="s">
        <v>17460</v>
      </c>
      <c r="F3565" s="18">
        <f t="shared" si="167"/>
        <v>5</v>
      </c>
      <c r="G3565" s="23" t="s">
        <v>12191</v>
      </c>
      <c r="H3565" s="23" t="s">
        <v>15505</v>
      </c>
      <c r="I3565" s="19" t="s">
        <v>12192</v>
      </c>
      <c r="J3565" s="49">
        <v>648895</v>
      </c>
      <c r="K3565" s="42">
        <v>0.1000007705406884</v>
      </c>
      <c r="L3565" s="49">
        <v>64890</v>
      </c>
      <c r="M3565" s="49">
        <v>713785</v>
      </c>
      <c r="N3565">
        <f>+VLOOKUP(C3565,'Thanh toán '!M$1335:N$6972,2,0)</f>
        <v>713785</v>
      </c>
      <c r="O3565" s="61">
        <f t="shared" si="168"/>
        <v>0</v>
      </c>
    </row>
    <row r="3566" spans="1:15" hidden="1" x14ac:dyDescent="0.3">
      <c r="A3566" s="18">
        <v>2023</v>
      </c>
      <c r="B3566" s="19" t="s">
        <v>17493</v>
      </c>
      <c r="C3566" s="19">
        <f t="shared" si="166"/>
        <v>26880</v>
      </c>
      <c r="D3566" s="19" t="s">
        <v>13350</v>
      </c>
      <c r="E3566" s="24" t="s">
        <v>17460</v>
      </c>
      <c r="F3566" s="18">
        <f t="shared" si="167"/>
        <v>5</v>
      </c>
      <c r="G3566" s="23" t="s">
        <v>12618</v>
      </c>
      <c r="H3566" s="23" t="s">
        <v>12618</v>
      </c>
      <c r="I3566" s="19" t="s">
        <v>12619</v>
      </c>
      <c r="J3566" s="49">
        <v>530250</v>
      </c>
      <c r="K3566" s="42">
        <v>0.1</v>
      </c>
      <c r="L3566" s="49">
        <v>53025</v>
      </c>
      <c r="M3566" s="49">
        <v>583275</v>
      </c>
      <c r="N3566">
        <f>+VLOOKUP(C3566,'Thanh toán '!M$1335:N$6972,2,0)</f>
        <v>583275</v>
      </c>
      <c r="O3566" s="61">
        <f t="shared" si="168"/>
        <v>0</v>
      </c>
    </row>
    <row r="3567" spans="1:15" hidden="1" x14ac:dyDescent="0.3">
      <c r="A3567" s="18">
        <v>2023</v>
      </c>
      <c r="B3567" s="19" t="s">
        <v>17494</v>
      </c>
      <c r="C3567" s="19">
        <f t="shared" si="166"/>
        <v>26881</v>
      </c>
      <c r="D3567" s="19" t="s">
        <v>13350</v>
      </c>
      <c r="E3567" s="24" t="s">
        <v>17460</v>
      </c>
      <c r="F3567" s="18">
        <f t="shared" si="167"/>
        <v>5</v>
      </c>
      <c r="G3567" s="23" t="s">
        <v>12624</v>
      </c>
      <c r="H3567" s="23" t="s">
        <v>12624</v>
      </c>
      <c r="I3567" s="19" t="s">
        <v>12625</v>
      </c>
      <c r="J3567" s="49">
        <v>1060500</v>
      </c>
      <c r="K3567" s="42">
        <v>0.1</v>
      </c>
      <c r="L3567" s="49">
        <v>106050</v>
      </c>
      <c r="M3567" s="49">
        <v>1166550</v>
      </c>
      <c r="N3567">
        <f>+VLOOKUP(C3567,'Thanh toán '!M$1335:N$6972,2,0)</f>
        <v>1166550</v>
      </c>
      <c r="O3567" s="61">
        <f t="shared" si="168"/>
        <v>0</v>
      </c>
    </row>
    <row r="3568" spans="1:15" hidden="1" x14ac:dyDescent="0.3">
      <c r="A3568" s="43">
        <v>2023</v>
      </c>
      <c r="B3568" s="44" t="s">
        <v>17495</v>
      </c>
      <c r="C3568" s="19">
        <f t="shared" si="166"/>
        <v>26882</v>
      </c>
      <c r="D3568" s="44" t="s">
        <v>13350</v>
      </c>
      <c r="E3568" s="45" t="s">
        <v>17460</v>
      </c>
      <c r="F3568" s="18">
        <f t="shared" si="167"/>
        <v>5</v>
      </c>
      <c r="G3568" s="46" t="s">
        <v>12179</v>
      </c>
      <c r="H3568" s="46" t="s">
        <v>12179</v>
      </c>
      <c r="I3568" s="44" t="s">
        <v>12180</v>
      </c>
      <c r="J3568" s="50">
        <v>2163000</v>
      </c>
      <c r="K3568" s="48">
        <v>0.1</v>
      </c>
      <c r="L3568" s="50">
        <v>216300</v>
      </c>
      <c r="M3568" s="50">
        <v>2379300</v>
      </c>
      <c r="N3568">
        <f>+VLOOKUP(C3568,'Thanh toán '!M$1335:N$6972,2,0)</f>
        <v>2379300</v>
      </c>
      <c r="O3568" s="61">
        <f t="shared" si="168"/>
        <v>0</v>
      </c>
    </row>
    <row r="3569" spans="1:15" hidden="1" x14ac:dyDescent="0.3">
      <c r="A3569" s="18">
        <v>2023</v>
      </c>
      <c r="B3569" s="19" t="s">
        <v>17496</v>
      </c>
      <c r="C3569" s="19">
        <f t="shared" si="166"/>
        <v>26952</v>
      </c>
      <c r="D3569" s="19" t="s">
        <v>13350</v>
      </c>
      <c r="E3569" s="24" t="s">
        <v>17497</v>
      </c>
      <c r="F3569" s="18">
        <f t="shared" si="167"/>
        <v>5</v>
      </c>
      <c r="G3569" s="23" t="s">
        <v>12026</v>
      </c>
      <c r="H3569" s="23" t="s">
        <v>13942</v>
      </c>
      <c r="I3569" s="19" t="s">
        <v>12027</v>
      </c>
      <c r="J3569" s="49">
        <v>710768</v>
      </c>
      <c r="K3569" s="42">
        <v>0.10000028138576864</v>
      </c>
      <c r="L3569" s="49">
        <v>71077</v>
      </c>
      <c r="M3569" s="49">
        <v>781845</v>
      </c>
      <c r="N3569">
        <f>+VLOOKUP(C3569,'Thanh toán '!M$1335:N$6972,2,0)</f>
        <v>781845</v>
      </c>
      <c r="O3569" s="61">
        <f t="shared" si="168"/>
        <v>0</v>
      </c>
    </row>
    <row r="3570" spans="1:15" hidden="1" x14ac:dyDescent="0.3">
      <c r="A3570" s="18">
        <v>2023</v>
      </c>
      <c r="B3570" s="19" t="s">
        <v>17498</v>
      </c>
      <c r="C3570" s="19">
        <f t="shared" si="166"/>
        <v>26953</v>
      </c>
      <c r="D3570" s="19" t="s">
        <v>13350</v>
      </c>
      <c r="E3570" s="24" t="s">
        <v>17497</v>
      </c>
      <c r="F3570" s="18">
        <f t="shared" si="167"/>
        <v>5</v>
      </c>
      <c r="G3570" s="23" t="s">
        <v>12026</v>
      </c>
      <c r="H3570" s="23" t="s">
        <v>13949</v>
      </c>
      <c r="I3570" s="19" t="s">
        <v>12027</v>
      </c>
      <c r="J3570" s="49">
        <v>811385</v>
      </c>
      <c r="K3570" s="42">
        <v>0.10000061623027293</v>
      </c>
      <c r="L3570" s="49">
        <v>81139</v>
      </c>
      <c r="M3570" s="49">
        <v>892524</v>
      </c>
      <c r="N3570">
        <f>+VLOOKUP(C3570,'Thanh toán '!M$1335:N$6972,2,0)</f>
        <v>892524</v>
      </c>
      <c r="O3570" s="61">
        <f t="shared" si="168"/>
        <v>0</v>
      </c>
    </row>
    <row r="3571" spans="1:15" hidden="1" x14ac:dyDescent="0.3">
      <c r="A3571" s="18">
        <v>2023</v>
      </c>
      <c r="B3571" s="19" t="s">
        <v>17499</v>
      </c>
      <c r="C3571" s="19">
        <f t="shared" si="166"/>
        <v>26954</v>
      </c>
      <c r="D3571" s="19" t="s">
        <v>13350</v>
      </c>
      <c r="E3571" s="24" t="s">
        <v>17497</v>
      </c>
      <c r="F3571" s="18">
        <f t="shared" si="167"/>
        <v>5</v>
      </c>
      <c r="G3571" s="23" t="s">
        <v>12026</v>
      </c>
      <c r="H3571" s="23" t="s">
        <v>13945</v>
      </c>
      <c r="I3571" s="19" t="s">
        <v>12027</v>
      </c>
      <c r="J3571" s="49">
        <v>637377</v>
      </c>
      <c r="K3571" s="42">
        <v>0.10000047067904866</v>
      </c>
      <c r="L3571" s="49">
        <v>63738</v>
      </c>
      <c r="M3571" s="49">
        <v>701115</v>
      </c>
      <c r="N3571">
        <f>+VLOOKUP(C3571,'Thanh toán '!M$1335:N$6972,2,0)</f>
        <v>701115</v>
      </c>
      <c r="O3571" s="61">
        <f t="shared" si="168"/>
        <v>0</v>
      </c>
    </row>
    <row r="3572" spans="1:15" hidden="1" x14ac:dyDescent="0.3">
      <c r="A3572" s="18">
        <v>2023</v>
      </c>
      <c r="B3572" s="19" t="s">
        <v>17500</v>
      </c>
      <c r="C3572" s="19">
        <f t="shared" si="166"/>
        <v>26973</v>
      </c>
      <c r="D3572" s="19" t="s">
        <v>13350</v>
      </c>
      <c r="E3572" s="24" t="s">
        <v>17497</v>
      </c>
      <c r="F3572" s="18">
        <f t="shared" si="167"/>
        <v>5</v>
      </c>
      <c r="G3572" s="23" t="s">
        <v>12026</v>
      </c>
      <c r="H3572" s="23" t="s">
        <v>13947</v>
      </c>
      <c r="I3572" s="19" t="s">
        <v>12027</v>
      </c>
      <c r="J3572" s="49">
        <v>726000</v>
      </c>
      <c r="K3572" s="42">
        <v>0.1</v>
      </c>
      <c r="L3572" s="49">
        <v>72600</v>
      </c>
      <c r="M3572" s="49">
        <v>798600</v>
      </c>
      <c r="N3572">
        <f>+VLOOKUP(C3572,'Thanh toán '!M$1335:N$6972,2,0)</f>
        <v>798600</v>
      </c>
      <c r="O3572" s="61">
        <f t="shared" si="168"/>
        <v>0</v>
      </c>
    </row>
    <row r="3573" spans="1:15" hidden="1" x14ac:dyDescent="0.3">
      <c r="A3573" s="18">
        <v>2023</v>
      </c>
      <c r="B3573" s="19" t="s">
        <v>17501</v>
      </c>
      <c r="C3573" s="19">
        <f t="shared" si="166"/>
        <v>27170</v>
      </c>
      <c r="D3573" s="19" t="s">
        <v>13350</v>
      </c>
      <c r="E3573" s="24" t="s">
        <v>17497</v>
      </c>
      <c r="F3573" s="18">
        <f t="shared" si="167"/>
        <v>5</v>
      </c>
      <c r="G3573" s="23" t="s">
        <v>11838</v>
      </c>
      <c r="H3573" s="23" t="s">
        <v>13930</v>
      </c>
      <c r="I3573" s="19" t="s">
        <v>11839</v>
      </c>
      <c r="J3573" s="49">
        <v>1395485</v>
      </c>
      <c r="K3573" s="42">
        <v>0.10000035829836938</v>
      </c>
      <c r="L3573" s="49">
        <v>139549</v>
      </c>
      <c r="M3573" s="49">
        <v>1535034</v>
      </c>
      <c r="N3573">
        <f>+VLOOKUP(C3573,'Thanh toán '!M$1335:N$6972,2,0)</f>
        <v>1535034</v>
      </c>
      <c r="O3573" s="61">
        <f t="shared" si="168"/>
        <v>0</v>
      </c>
    </row>
    <row r="3574" spans="1:15" hidden="1" x14ac:dyDescent="0.3">
      <c r="A3574" s="18">
        <v>2023</v>
      </c>
      <c r="B3574" s="19" t="s">
        <v>17502</v>
      </c>
      <c r="C3574" s="19">
        <f t="shared" si="166"/>
        <v>27424</v>
      </c>
      <c r="D3574" s="19" t="s">
        <v>13350</v>
      </c>
      <c r="E3574" s="24" t="s">
        <v>17497</v>
      </c>
      <c r="F3574" s="18">
        <f t="shared" si="167"/>
        <v>5</v>
      </c>
      <c r="G3574" s="23" t="s">
        <v>11860</v>
      </c>
      <c r="H3574" s="23" t="s">
        <v>17503</v>
      </c>
      <c r="I3574" s="19" t="s">
        <v>11719</v>
      </c>
      <c r="J3574" s="49">
        <v>3743665</v>
      </c>
      <c r="K3574" s="42">
        <v>0.10000013355895894</v>
      </c>
      <c r="L3574" s="49">
        <v>374367</v>
      </c>
      <c r="M3574" s="49">
        <v>4118032</v>
      </c>
      <c r="N3574">
        <f>+VLOOKUP(C3574,'Thanh toán '!M$1335:N$6972,2,0)</f>
        <v>4118032</v>
      </c>
      <c r="O3574" s="61">
        <f t="shared" si="168"/>
        <v>0</v>
      </c>
    </row>
    <row r="3575" spans="1:15" hidden="1" x14ac:dyDescent="0.3">
      <c r="A3575" s="18">
        <v>2023</v>
      </c>
      <c r="B3575" s="19" t="s">
        <v>17504</v>
      </c>
      <c r="C3575" s="19">
        <f t="shared" si="166"/>
        <v>27425</v>
      </c>
      <c r="D3575" s="19" t="s">
        <v>13350</v>
      </c>
      <c r="E3575" s="24" t="s">
        <v>17497</v>
      </c>
      <c r="F3575" s="18">
        <f t="shared" si="167"/>
        <v>5</v>
      </c>
      <c r="G3575" s="23" t="s">
        <v>12221</v>
      </c>
      <c r="H3575" s="23" t="s">
        <v>13855</v>
      </c>
      <c r="I3575" s="19" t="s">
        <v>12222</v>
      </c>
      <c r="J3575" s="49">
        <v>1776920</v>
      </c>
      <c r="K3575" s="42">
        <v>0.1</v>
      </c>
      <c r="L3575" s="49">
        <v>177692</v>
      </c>
      <c r="M3575" s="49">
        <v>1954612</v>
      </c>
      <c r="N3575">
        <f>+VLOOKUP(C3575,'Thanh toán '!M$1335:N$6972,2,0)</f>
        <v>1954612</v>
      </c>
      <c r="O3575" s="61">
        <f t="shared" si="168"/>
        <v>0</v>
      </c>
    </row>
    <row r="3576" spans="1:15" hidden="1" x14ac:dyDescent="0.3">
      <c r="A3576" s="18">
        <v>2023</v>
      </c>
      <c r="B3576" s="19" t="s">
        <v>17505</v>
      </c>
      <c r="C3576" s="19">
        <f t="shared" si="166"/>
        <v>27988</v>
      </c>
      <c r="D3576" s="19" t="s">
        <v>13350</v>
      </c>
      <c r="E3576" s="24" t="s">
        <v>17497</v>
      </c>
      <c r="F3576" s="18">
        <f t="shared" si="167"/>
        <v>5</v>
      </c>
      <c r="G3576" s="23" t="s">
        <v>11799</v>
      </c>
      <c r="H3576" s="23" t="s">
        <v>13663</v>
      </c>
      <c r="I3576" s="19" t="s">
        <v>11725</v>
      </c>
      <c r="J3576" s="49">
        <v>515196</v>
      </c>
      <c r="K3576" s="42">
        <v>0.1000007764035435</v>
      </c>
      <c r="L3576" s="49">
        <v>51520</v>
      </c>
      <c r="M3576" s="49">
        <v>566716</v>
      </c>
      <c r="N3576">
        <f>+VLOOKUP(C3576,'Thanh toán '!M$1335:N$6972,2,0)</f>
        <v>566716</v>
      </c>
      <c r="O3576" s="61">
        <f t="shared" si="168"/>
        <v>0</v>
      </c>
    </row>
    <row r="3577" spans="1:15" hidden="1" x14ac:dyDescent="0.3">
      <c r="A3577" s="18">
        <v>2023</v>
      </c>
      <c r="B3577" s="19" t="s">
        <v>17506</v>
      </c>
      <c r="C3577" s="19">
        <f t="shared" si="166"/>
        <v>27995</v>
      </c>
      <c r="D3577" s="19" t="s">
        <v>13350</v>
      </c>
      <c r="E3577" s="24" t="s">
        <v>17497</v>
      </c>
      <c r="F3577" s="18">
        <f t="shared" si="167"/>
        <v>5</v>
      </c>
      <c r="G3577" s="23" t="s">
        <v>11799</v>
      </c>
      <c r="H3577" s="23" t="s">
        <v>13372</v>
      </c>
      <c r="I3577" s="19" t="s">
        <v>11725</v>
      </c>
      <c r="J3577" s="49">
        <v>951239</v>
      </c>
      <c r="K3577" s="42">
        <v>0.1000001051260514</v>
      </c>
      <c r="L3577" s="49">
        <v>95124</v>
      </c>
      <c r="M3577" s="49">
        <v>1046363</v>
      </c>
      <c r="N3577">
        <f>+VLOOKUP(C3577,'Thanh toán '!M$1335:N$6972,2,0)</f>
        <v>1046363</v>
      </c>
      <c r="O3577" s="61">
        <f t="shared" si="168"/>
        <v>0</v>
      </c>
    </row>
    <row r="3578" spans="1:15" hidden="1" x14ac:dyDescent="0.3">
      <c r="A3578" s="18">
        <v>2023</v>
      </c>
      <c r="B3578" s="19" t="s">
        <v>17507</v>
      </c>
      <c r="C3578" s="19">
        <f t="shared" si="166"/>
        <v>28017</v>
      </c>
      <c r="D3578" s="19" t="s">
        <v>13350</v>
      </c>
      <c r="E3578" s="24" t="s">
        <v>17497</v>
      </c>
      <c r="F3578" s="18">
        <f t="shared" si="167"/>
        <v>5</v>
      </c>
      <c r="G3578" s="23" t="s">
        <v>11799</v>
      </c>
      <c r="H3578" s="23" t="s">
        <v>13442</v>
      </c>
      <c r="I3578" s="19" t="s">
        <v>11725</v>
      </c>
      <c r="J3578" s="49">
        <v>1039560</v>
      </c>
      <c r="K3578" s="42">
        <v>0.1</v>
      </c>
      <c r="L3578" s="49">
        <v>103956</v>
      </c>
      <c r="M3578" s="49">
        <v>1143516</v>
      </c>
      <c r="N3578">
        <f>+VLOOKUP(C3578,'Thanh toán '!M$1335:N$6972,2,0)</f>
        <v>1143516</v>
      </c>
      <c r="O3578" s="61">
        <f t="shared" si="168"/>
        <v>0</v>
      </c>
    </row>
    <row r="3579" spans="1:15" hidden="1" x14ac:dyDescent="0.3">
      <c r="A3579" s="18">
        <v>2023</v>
      </c>
      <c r="B3579" s="19" t="s">
        <v>17508</v>
      </c>
      <c r="C3579" s="19">
        <f t="shared" si="166"/>
        <v>28018</v>
      </c>
      <c r="D3579" s="19" t="s">
        <v>13350</v>
      </c>
      <c r="E3579" s="24" t="s">
        <v>17497</v>
      </c>
      <c r="F3579" s="18">
        <f t="shared" si="167"/>
        <v>5</v>
      </c>
      <c r="G3579" s="23" t="s">
        <v>12245</v>
      </c>
      <c r="H3579" s="23" t="s">
        <v>12245</v>
      </c>
      <c r="I3579" s="19" t="s">
        <v>12246</v>
      </c>
      <c r="J3579" s="49">
        <v>3778050</v>
      </c>
      <c r="K3579" s="42">
        <v>0.1</v>
      </c>
      <c r="L3579" s="49">
        <v>377805</v>
      </c>
      <c r="M3579" s="49">
        <v>4155855</v>
      </c>
      <c r="N3579">
        <f>+VLOOKUP(C3579,'Thanh toán '!M$1335:N$6972,2,0)</f>
        <v>4155855</v>
      </c>
      <c r="O3579" s="61">
        <f t="shared" si="168"/>
        <v>0</v>
      </c>
    </row>
    <row r="3580" spans="1:15" hidden="1" x14ac:dyDescent="0.3">
      <c r="A3580" s="18">
        <v>2023</v>
      </c>
      <c r="B3580" s="19" t="s">
        <v>17509</v>
      </c>
      <c r="C3580" s="19">
        <f t="shared" si="166"/>
        <v>28019</v>
      </c>
      <c r="D3580" s="19" t="s">
        <v>13350</v>
      </c>
      <c r="E3580" s="24" t="s">
        <v>17497</v>
      </c>
      <c r="F3580" s="18">
        <f t="shared" si="167"/>
        <v>5</v>
      </c>
      <c r="G3580" s="23" t="s">
        <v>12245</v>
      </c>
      <c r="H3580" s="23" t="s">
        <v>12245</v>
      </c>
      <c r="I3580" s="19" t="s">
        <v>12246</v>
      </c>
      <c r="J3580" s="49">
        <v>2163000</v>
      </c>
      <c r="K3580" s="42">
        <v>0.1</v>
      </c>
      <c r="L3580" s="49">
        <v>216300</v>
      </c>
      <c r="M3580" s="49">
        <v>2379300</v>
      </c>
      <c r="N3580">
        <f>+VLOOKUP(C3580,'Thanh toán '!M$1335:N$6972,2,0)</f>
        <v>2379300</v>
      </c>
      <c r="O3580" s="61">
        <f t="shared" si="168"/>
        <v>0</v>
      </c>
    </row>
    <row r="3581" spans="1:15" hidden="1" x14ac:dyDescent="0.3">
      <c r="A3581" s="18">
        <v>2023</v>
      </c>
      <c r="B3581" s="19" t="s">
        <v>17510</v>
      </c>
      <c r="C3581" s="19">
        <f t="shared" si="166"/>
        <v>28031</v>
      </c>
      <c r="D3581" s="19" t="s">
        <v>13350</v>
      </c>
      <c r="E3581" s="24" t="s">
        <v>17497</v>
      </c>
      <c r="F3581" s="18">
        <f t="shared" si="167"/>
        <v>5</v>
      </c>
      <c r="G3581" s="23" t="s">
        <v>11799</v>
      </c>
      <c r="H3581" s="23" t="s">
        <v>13679</v>
      </c>
      <c r="I3581" s="19" t="s">
        <v>11725</v>
      </c>
      <c r="J3581" s="49">
        <v>1075627</v>
      </c>
      <c r="K3581" s="42">
        <v>0.10000027890709326</v>
      </c>
      <c r="L3581" s="49">
        <v>107563</v>
      </c>
      <c r="M3581" s="49">
        <v>1183190</v>
      </c>
      <c r="N3581">
        <f>+VLOOKUP(C3581,'Thanh toán '!M$1335:N$6972,2,0)</f>
        <v>1183190</v>
      </c>
      <c r="O3581" s="61">
        <f t="shared" si="168"/>
        <v>0</v>
      </c>
    </row>
    <row r="3582" spans="1:15" hidden="1" x14ac:dyDescent="0.3">
      <c r="A3582" s="18">
        <v>2023</v>
      </c>
      <c r="B3582" s="19" t="s">
        <v>17511</v>
      </c>
      <c r="C3582" s="19">
        <f t="shared" si="166"/>
        <v>28032</v>
      </c>
      <c r="D3582" s="19" t="s">
        <v>13350</v>
      </c>
      <c r="E3582" s="24" t="s">
        <v>17497</v>
      </c>
      <c r="F3582" s="18">
        <f t="shared" si="167"/>
        <v>5</v>
      </c>
      <c r="G3582" s="23" t="s">
        <v>11799</v>
      </c>
      <c r="H3582" s="23" t="s">
        <v>13700</v>
      </c>
      <c r="I3582" s="19" t="s">
        <v>11725</v>
      </c>
      <c r="J3582" s="49">
        <v>1384184</v>
      </c>
      <c r="K3582" s="42">
        <v>9.9999711021078116E-2</v>
      </c>
      <c r="L3582" s="49">
        <v>138418</v>
      </c>
      <c r="M3582" s="49">
        <v>1522602</v>
      </c>
      <c r="N3582">
        <f>+VLOOKUP(C3582,'Thanh toán '!M$1335:N$6972,2,0)</f>
        <v>1522602</v>
      </c>
      <c r="O3582" s="61">
        <f t="shared" si="168"/>
        <v>0</v>
      </c>
    </row>
    <row r="3583" spans="1:15" hidden="1" x14ac:dyDescent="0.3">
      <c r="A3583" s="18">
        <v>2023</v>
      </c>
      <c r="B3583" s="19" t="s">
        <v>17512</v>
      </c>
      <c r="C3583" s="19">
        <f t="shared" si="166"/>
        <v>28033</v>
      </c>
      <c r="D3583" s="19" t="s">
        <v>13350</v>
      </c>
      <c r="E3583" s="24" t="s">
        <v>17497</v>
      </c>
      <c r="F3583" s="18">
        <f t="shared" si="167"/>
        <v>5</v>
      </c>
      <c r="G3583" s="23" t="s">
        <v>11799</v>
      </c>
      <c r="H3583" s="23" t="s">
        <v>13515</v>
      </c>
      <c r="I3583" s="19" t="s">
        <v>11725</v>
      </c>
      <c r="J3583" s="49">
        <v>909627</v>
      </c>
      <c r="K3583" s="42">
        <v>0.10000032980551368</v>
      </c>
      <c r="L3583" s="49">
        <v>90963</v>
      </c>
      <c r="M3583" s="49">
        <v>1000590</v>
      </c>
      <c r="N3583">
        <f>+VLOOKUP(C3583,'Thanh toán '!M$1335:N$6972,2,0)</f>
        <v>1000590</v>
      </c>
      <c r="O3583" s="61">
        <f t="shared" si="168"/>
        <v>0</v>
      </c>
    </row>
    <row r="3584" spans="1:15" hidden="1" x14ac:dyDescent="0.3">
      <c r="A3584" s="18">
        <v>2023</v>
      </c>
      <c r="B3584" s="19" t="s">
        <v>17513</v>
      </c>
      <c r="C3584" s="19">
        <f t="shared" si="166"/>
        <v>28053</v>
      </c>
      <c r="D3584" s="19" t="s">
        <v>13350</v>
      </c>
      <c r="E3584" s="24" t="s">
        <v>17497</v>
      </c>
      <c r="F3584" s="18">
        <f t="shared" si="167"/>
        <v>5</v>
      </c>
      <c r="G3584" s="23" t="s">
        <v>11799</v>
      </c>
      <c r="H3584" s="23" t="s">
        <v>14050</v>
      </c>
      <c r="I3584" s="19" t="s">
        <v>11725</v>
      </c>
      <c r="J3584" s="49">
        <v>774282</v>
      </c>
      <c r="K3584" s="42">
        <v>9.9999741696177882E-2</v>
      </c>
      <c r="L3584" s="49">
        <v>77428</v>
      </c>
      <c r="M3584" s="49">
        <v>851710</v>
      </c>
      <c r="N3584">
        <f>+VLOOKUP(C3584,'Thanh toán '!M$1335:N$6972,2,0)</f>
        <v>851710</v>
      </c>
      <c r="O3584" s="61">
        <f t="shared" si="168"/>
        <v>0</v>
      </c>
    </row>
    <row r="3585" spans="1:17" hidden="1" x14ac:dyDescent="0.3">
      <c r="A3585" s="18">
        <v>2023</v>
      </c>
      <c r="B3585" s="19" t="s">
        <v>17514</v>
      </c>
      <c r="C3585" s="19">
        <f t="shared" si="166"/>
        <v>28054</v>
      </c>
      <c r="D3585" s="19" t="s">
        <v>13350</v>
      </c>
      <c r="E3585" s="24" t="s">
        <v>17497</v>
      </c>
      <c r="F3585" s="18">
        <f t="shared" si="167"/>
        <v>5</v>
      </c>
      <c r="G3585" s="23" t="s">
        <v>11799</v>
      </c>
      <c r="H3585" s="23" t="s">
        <v>13997</v>
      </c>
      <c r="I3585" s="19" t="s">
        <v>11725</v>
      </c>
      <c r="J3585" s="49">
        <v>239392</v>
      </c>
      <c r="K3585" s="42">
        <v>9.9999164550193823E-2</v>
      </c>
      <c r="L3585" s="49">
        <v>23939</v>
      </c>
      <c r="M3585" s="49">
        <v>263331</v>
      </c>
      <c r="N3585">
        <f>+VLOOKUP(C3585,'Thanh toán '!M$1335:N$6972,2,0)</f>
        <v>263331</v>
      </c>
      <c r="O3585" s="61">
        <f t="shared" si="168"/>
        <v>0</v>
      </c>
    </row>
    <row r="3586" spans="1:17" hidden="1" x14ac:dyDescent="0.3">
      <c r="A3586" s="18">
        <v>2023</v>
      </c>
      <c r="B3586" s="19" t="s">
        <v>17515</v>
      </c>
      <c r="C3586" s="19">
        <f t="shared" si="166"/>
        <v>28056</v>
      </c>
      <c r="D3586" s="19" t="s">
        <v>13350</v>
      </c>
      <c r="E3586" s="24" t="s">
        <v>17497</v>
      </c>
      <c r="F3586" s="18">
        <f t="shared" si="167"/>
        <v>5</v>
      </c>
      <c r="G3586" s="23" t="s">
        <v>11799</v>
      </c>
      <c r="H3586" s="23" t="s">
        <v>14011</v>
      </c>
      <c r="I3586" s="19" t="s">
        <v>11725</v>
      </c>
      <c r="J3586" s="49">
        <v>435600</v>
      </c>
      <c r="K3586" s="42">
        <v>0.1</v>
      </c>
      <c r="L3586" s="49">
        <v>43560</v>
      </c>
      <c r="M3586" s="49">
        <v>479160</v>
      </c>
      <c r="N3586">
        <f>+VLOOKUP(C3586,'Thanh toán '!M$1335:N$6972,2,0)</f>
        <v>479160</v>
      </c>
      <c r="O3586" s="61">
        <f t="shared" si="168"/>
        <v>0</v>
      </c>
    </row>
    <row r="3587" spans="1:17" hidden="1" x14ac:dyDescent="0.3">
      <c r="A3587" s="18">
        <v>2023</v>
      </c>
      <c r="B3587" s="19" t="s">
        <v>17516</v>
      </c>
      <c r="C3587" s="19">
        <f t="shared" si="166"/>
        <v>28057</v>
      </c>
      <c r="D3587" s="19" t="s">
        <v>13350</v>
      </c>
      <c r="E3587" s="24" t="s">
        <v>17497</v>
      </c>
      <c r="F3587" s="18">
        <f t="shared" si="167"/>
        <v>5</v>
      </c>
      <c r="G3587" s="23" t="s">
        <v>11799</v>
      </c>
      <c r="H3587" s="23" t="s">
        <v>13543</v>
      </c>
      <c r="I3587" s="19" t="s">
        <v>11725</v>
      </c>
      <c r="J3587" s="49">
        <v>618065</v>
      </c>
      <c r="K3587" s="42">
        <v>0.10000080897640216</v>
      </c>
      <c r="L3587" s="49">
        <v>61807</v>
      </c>
      <c r="M3587" s="49">
        <v>679872</v>
      </c>
      <c r="N3587">
        <f>+VLOOKUP(C3587,'Thanh toán '!M$1335:N$6972,2,0)</f>
        <v>679872</v>
      </c>
      <c r="O3587" s="61">
        <f t="shared" si="168"/>
        <v>0</v>
      </c>
    </row>
    <row r="3588" spans="1:17" hidden="1" x14ac:dyDescent="0.3">
      <c r="A3588" s="18">
        <v>2023</v>
      </c>
      <c r="B3588" s="19" t="s">
        <v>17517</v>
      </c>
      <c r="C3588" s="19">
        <f t="shared" si="166"/>
        <v>28058</v>
      </c>
      <c r="D3588" s="19" t="s">
        <v>13350</v>
      </c>
      <c r="E3588" s="24" t="s">
        <v>17497</v>
      </c>
      <c r="F3588" s="18">
        <f t="shared" si="167"/>
        <v>5</v>
      </c>
      <c r="G3588" s="23" t="s">
        <v>11799</v>
      </c>
      <c r="H3588" s="23" t="s">
        <v>13954</v>
      </c>
      <c r="I3588" s="19" t="s">
        <v>11725</v>
      </c>
      <c r="J3588" s="49">
        <v>447546</v>
      </c>
      <c r="K3588" s="42">
        <v>0.10000089376287577</v>
      </c>
      <c r="L3588" s="49">
        <v>44755</v>
      </c>
      <c r="M3588" s="49">
        <v>492301</v>
      </c>
      <c r="N3588">
        <f>+VLOOKUP(C3588,'Thanh toán '!M$1335:N$6972,2,0)</f>
        <v>492301</v>
      </c>
      <c r="O3588" s="61">
        <f t="shared" si="168"/>
        <v>0</v>
      </c>
    </row>
    <row r="3589" spans="1:17" hidden="1" x14ac:dyDescent="0.3">
      <c r="A3589" s="18">
        <v>2023</v>
      </c>
      <c r="B3589" s="19" t="s">
        <v>17518</v>
      </c>
      <c r="C3589" s="19">
        <f t="shared" si="166"/>
        <v>28061</v>
      </c>
      <c r="D3589" s="19" t="s">
        <v>13350</v>
      </c>
      <c r="E3589" s="24" t="s">
        <v>17497</v>
      </c>
      <c r="F3589" s="18">
        <f t="shared" si="167"/>
        <v>5</v>
      </c>
      <c r="G3589" s="23" t="s">
        <v>11799</v>
      </c>
      <c r="H3589" s="23" t="s">
        <v>13362</v>
      </c>
      <c r="I3589" s="19" t="s">
        <v>11725</v>
      </c>
      <c r="J3589" s="49">
        <v>266538</v>
      </c>
      <c r="K3589" s="42">
        <v>0.1000007503620497</v>
      </c>
      <c r="L3589" s="49">
        <v>26654</v>
      </c>
      <c r="M3589" s="49">
        <v>293192</v>
      </c>
      <c r="N3589">
        <f>+VLOOKUP(C3589,'Thanh toán '!M$1335:N$6972,2,0)</f>
        <v>293192</v>
      </c>
      <c r="O3589" s="61">
        <f t="shared" si="168"/>
        <v>0</v>
      </c>
    </row>
    <row r="3590" spans="1:17" hidden="1" x14ac:dyDescent="0.3">
      <c r="A3590" s="18">
        <v>2023</v>
      </c>
      <c r="B3590" s="19" t="s">
        <v>17519</v>
      </c>
      <c r="C3590" s="19">
        <f t="shared" ref="C3590:C3653" si="169">+B3590*1</f>
        <v>28063</v>
      </c>
      <c r="D3590" s="19" t="s">
        <v>13350</v>
      </c>
      <c r="E3590" s="24" t="s">
        <v>17497</v>
      </c>
      <c r="F3590" s="18">
        <f t="shared" ref="F3590:F3653" si="170">+MONTH(E3590)</f>
        <v>5</v>
      </c>
      <c r="G3590" s="23" t="s">
        <v>11838</v>
      </c>
      <c r="H3590" s="23" t="s">
        <v>13939</v>
      </c>
      <c r="I3590" s="19" t="s">
        <v>11839</v>
      </c>
      <c r="J3590" s="49">
        <v>1680921</v>
      </c>
      <c r="K3590" s="42">
        <v>9.9999940508804397E-2</v>
      </c>
      <c r="L3590" s="49">
        <v>168092</v>
      </c>
      <c r="M3590" s="49">
        <v>1849013</v>
      </c>
      <c r="N3590">
        <f>+VLOOKUP(C3590,'Thanh toán '!M$1335:N$6972,2,0)</f>
        <v>1849013</v>
      </c>
      <c r="O3590" s="61">
        <f t="shared" ref="O3590:O3653" si="171">+N3590-M3590</f>
        <v>0</v>
      </c>
    </row>
    <row r="3591" spans="1:17" hidden="1" x14ac:dyDescent="0.3">
      <c r="A3591" s="18">
        <v>2023</v>
      </c>
      <c r="B3591" s="19" t="s">
        <v>17520</v>
      </c>
      <c r="C3591" s="19">
        <f t="shared" si="169"/>
        <v>28064</v>
      </c>
      <c r="D3591" s="19" t="s">
        <v>13350</v>
      </c>
      <c r="E3591" s="24" t="s">
        <v>17497</v>
      </c>
      <c r="F3591" s="18">
        <f t="shared" si="170"/>
        <v>5</v>
      </c>
      <c r="G3591" s="23" t="s">
        <v>11838</v>
      </c>
      <c r="H3591" s="23" t="s">
        <v>17521</v>
      </c>
      <c r="I3591" s="19" t="s">
        <v>11839</v>
      </c>
      <c r="J3591" s="49">
        <v>1019083</v>
      </c>
      <c r="K3591" s="42">
        <v>9.9999705617697485E-2</v>
      </c>
      <c r="L3591" s="49">
        <v>101908</v>
      </c>
      <c r="M3591" s="49">
        <v>1120991</v>
      </c>
      <c r="N3591">
        <f>+VLOOKUP(C3591,'Thanh toán '!M$1335:N$6972,2,0)</f>
        <v>1120991</v>
      </c>
      <c r="O3591" s="61">
        <f t="shared" si="171"/>
        <v>0</v>
      </c>
    </row>
    <row r="3592" spans="1:17" hidden="1" x14ac:dyDescent="0.3">
      <c r="A3592" s="18">
        <v>2023</v>
      </c>
      <c r="B3592" s="19" t="s">
        <v>17522</v>
      </c>
      <c r="C3592" s="19">
        <f t="shared" si="169"/>
        <v>28065</v>
      </c>
      <c r="D3592" s="19" t="s">
        <v>13350</v>
      </c>
      <c r="E3592" s="24" t="s">
        <v>17497</v>
      </c>
      <c r="F3592" s="18">
        <f t="shared" si="170"/>
        <v>5</v>
      </c>
      <c r="G3592" s="23" t="s">
        <v>11860</v>
      </c>
      <c r="H3592" s="23" t="s">
        <v>14450</v>
      </c>
      <c r="I3592" s="19" t="s">
        <v>11719</v>
      </c>
      <c r="J3592" s="49">
        <v>1891071</v>
      </c>
      <c r="K3592" s="42">
        <v>9.9999947119912475E-2</v>
      </c>
      <c r="L3592" s="49">
        <v>189107</v>
      </c>
      <c r="M3592" s="49">
        <v>2080178</v>
      </c>
      <c r="N3592">
        <f>+VLOOKUP(C3592,'Thanh toán '!M$1335:N$6972,2,0)</f>
        <v>2080178</v>
      </c>
      <c r="O3592" s="61">
        <f t="shared" si="171"/>
        <v>0</v>
      </c>
    </row>
    <row r="3593" spans="1:17" hidden="1" x14ac:dyDescent="0.3">
      <c r="A3593" s="18">
        <v>2023</v>
      </c>
      <c r="B3593" s="19" t="s">
        <v>17523</v>
      </c>
      <c r="C3593" s="19">
        <f t="shared" si="169"/>
        <v>28085</v>
      </c>
      <c r="D3593" s="19" t="s">
        <v>13350</v>
      </c>
      <c r="E3593" s="24" t="s">
        <v>17497</v>
      </c>
      <c r="F3593" s="18">
        <f t="shared" si="170"/>
        <v>5</v>
      </c>
      <c r="G3593" s="23" t="s">
        <v>12257</v>
      </c>
      <c r="H3593" s="23" t="s">
        <v>12257</v>
      </c>
      <c r="I3593" s="19" t="s">
        <v>12258</v>
      </c>
      <c r="J3593" s="49">
        <v>1361490</v>
      </c>
      <c r="K3593" s="42">
        <v>0.1</v>
      </c>
      <c r="L3593" s="49">
        <v>136149</v>
      </c>
      <c r="M3593" s="49">
        <v>1497639</v>
      </c>
      <c r="N3593">
        <f>+VLOOKUP(C3593,'Thanh toán '!M$1335:N$6972,2,0)</f>
        <v>1497639</v>
      </c>
      <c r="O3593" s="61">
        <f t="shared" si="171"/>
        <v>0</v>
      </c>
    </row>
    <row r="3594" spans="1:17" hidden="1" x14ac:dyDescent="0.3">
      <c r="A3594" s="18">
        <v>2023</v>
      </c>
      <c r="B3594" s="19" t="s">
        <v>17524</v>
      </c>
      <c r="C3594" s="19">
        <f t="shared" si="169"/>
        <v>28087</v>
      </c>
      <c r="D3594" s="19" t="s">
        <v>13350</v>
      </c>
      <c r="E3594" s="24" t="s">
        <v>17497</v>
      </c>
      <c r="F3594" s="18">
        <f t="shared" si="170"/>
        <v>5</v>
      </c>
      <c r="G3594" s="23" t="s">
        <v>12426</v>
      </c>
      <c r="H3594" s="23" t="s">
        <v>12426</v>
      </c>
      <c r="I3594" s="19" t="s">
        <v>12427</v>
      </c>
      <c r="J3594" s="49">
        <v>6068040</v>
      </c>
      <c r="K3594" s="42">
        <v>0.1</v>
      </c>
      <c r="L3594" s="49">
        <v>606804</v>
      </c>
      <c r="M3594" s="49">
        <v>6674844</v>
      </c>
      <c r="N3594">
        <f>+VLOOKUP(C3594,'Thanh toán '!M$1335:N$6972,2,0)</f>
        <v>6674844</v>
      </c>
      <c r="O3594" s="61">
        <f t="shared" si="171"/>
        <v>0</v>
      </c>
    </row>
    <row r="3595" spans="1:17" x14ac:dyDescent="0.3">
      <c r="A3595" s="43">
        <v>2023</v>
      </c>
      <c r="B3595" s="44" t="s">
        <v>17525</v>
      </c>
      <c r="C3595" s="19">
        <f t="shared" si="169"/>
        <v>28141</v>
      </c>
      <c r="D3595" s="44" t="s">
        <v>13350</v>
      </c>
      <c r="E3595" s="45" t="s">
        <v>17526</v>
      </c>
      <c r="F3595" s="18">
        <f t="shared" si="170"/>
        <v>5</v>
      </c>
      <c r="G3595" s="46" t="s">
        <v>11799</v>
      </c>
      <c r="H3595" s="46" t="s">
        <v>14125</v>
      </c>
      <c r="I3595" s="44" t="s">
        <v>11725</v>
      </c>
      <c r="J3595" s="50">
        <v>840181</v>
      </c>
      <c r="K3595" s="48">
        <v>9.9999880978027353E-2</v>
      </c>
      <c r="L3595" s="50">
        <v>84018</v>
      </c>
      <c r="M3595" s="50">
        <v>924199</v>
      </c>
      <c r="O3595" s="61"/>
      <c r="P3595" t="e">
        <f>+VLOOKUP(C3595,'Thanh toán '!M$9366:N$10360,2,0)</f>
        <v>#N/A</v>
      </c>
      <c r="Q3595" s="61" t="e">
        <f>+P3595-M3595</f>
        <v>#N/A</v>
      </c>
    </row>
    <row r="3596" spans="1:17" hidden="1" x14ac:dyDescent="0.3">
      <c r="A3596" s="18">
        <v>2023</v>
      </c>
      <c r="B3596" s="19" t="s">
        <v>17527</v>
      </c>
      <c r="C3596" s="19">
        <f t="shared" si="169"/>
        <v>28142</v>
      </c>
      <c r="D3596" s="19" t="s">
        <v>13350</v>
      </c>
      <c r="E3596" s="24" t="s">
        <v>17526</v>
      </c>
      <c r="F3596" s="18">
        <f t="shared" si="170"/>
        <v>5</v>
      </c>
      <c r="G3596" s="23" t="s">
        <v>12239</v>
      </c>
      <c r="H3596" s="23" t="s">
        <v>13476</v>
      </c>
      <c r="I3596" s="19" t="s">
        <v>12240</v>
      </c>
      <c r="J3596" s="49">
        <v>1728645</v>
      </c>
      <c r="K3596" s="42">
        <v>0.10000028924388756</v>
      </c>
      <c r="L3596" s="49">
        <v>172865</v>
      </c>
      <c r="M3596" s="49">
        <v>1901510</v>
      </c>
      <c r="N3596">
        <f>+VLOOKUP(C3596,'Thanh toán '!M$1335:N$6972,2,0)</f>
        <v>1901510</v>
      </c>
      <c r="O3596" s="61">
        <f t="shared" si="171"/>
        <v>0</v>
      </c>
    </row>
    <row r="3597" spans="1:17" hidden="1" x14ac:dyDescent="0.3">
      <c r="A3597" s="18">
        <v>2023</v>
      </c>
      <c r="B3597" s="19" t="s">
        <v>17528</v>
      </c>
      <c r="C3597" s="19">
        <f t="shared" si="169"/>
        <v>28143</v>
      </c>
      <c r="D3597" s="19" t="s">
        <v>13350</v>
      </c>
      <c r="E3597" s="24" t="s">
        <v>17526</v>
      </c>
      <c r="F3597" s="18">
        <f t="shared" si="170"/>
        <v>5</v>
      </c>
      <c r="G3597" s="23" t="s">
        <v>12239</v>
      </c>
      <c r="H3597" s="23" t="s">
        <v>13476</v>
      </c>
      <c r="I3597" s="19" t="s">
        <v>12240</v>
      </c>
      <c r="J3597" s="49">
        <v>530250</v>
      </c>
      <c r="K3597" s="42">
        <v>0.1</v>
      </c>
      <c r="L3597" s="49">
        <v>53025</v>
      </c>
      <c r="M3597" s="49">
        <v>583275</v>
      </c>
      <c r="N3597">
        <f>+VLOOKUP(C3597,'Thanh toán '!M$1335:N$6972,2,0)</f>
        <v>583275</v>
      </c>
      <c r="O3597" s="61">
        <f t="shared" si="171"/>
        <v>0</v>
      </c>
    </row>
    <row r="3598" spans="1:17" hidden="1" x14ac:dyDescent="0.3">
      <c r="A3598" s="18">
        <v>2023</v>
      </c>
      <c r="B3598" s="19" t="s">
        <v>17529</v>
      </c>
      <c r="C3598" s="19">
        <f t="shared" si="169"/>
        <v>28145</v>
      </c>
      <c r="D3598" s="19" t="s">
        <v>13350</v>
      </c>
      <c r="E3598" s="24" t="s">
        <v>17526</v>
      </c>
      <c r="F3598" s="18">
        <f t="shared" si="170"/>
        <v>5</v>
      </c>
      <c r="G3598" s="23" t="s">
        <v>11799</v>
      </c>
      <c r="H3598" s="23" t="s">
        <v>13432</v>
      </c>
      <c r="I3598" s="19" t="s">
        <v>11725</v>
      </c>
      <c r="J3598" s="49">
        <v>605424</v>
      </c>
      <c r="K3598" s="42">
        <v>9.9999339306007032E-2</v>
      </c>
      <c r="L3598" s="49">
        <v>60542</v>
      </c>
      <c r="M3598" s="49">
        <v>665966</v>
      </c>
      <c r="N3598">
        <f>+VLOOKUP(C3598,'Thanh toán '!M$1335:N$6972,2,0)</f>
        <v>665966</v>
      </c>
      <c r="O3598" s="61">
        <f t="shared" si="171"/>
        <v>0</v>
      </c>
    </row>
    <row r="3599" spans="1:17" hidden="1" x14ac:dyDescent="0.3">
      <c r="A3599" s="18">
        <v>2023</v>
      </c>
      <c r="B3599" s="19" t="s">
        <v>17530</v>
      </c>
      <c r="C3599" s="19">
        <f t="shared" si="169"/>
        <v>28146</v>
      </c>
      <c r="D3599" s="19" t="s">
        <v>13350</v>
      </c>
      <c r="E3599" s="24" t="s">
        <v>17526</v>
      </c>
      <c r="F3599" s="18">
        <f t="shared" si="170"/>
        <v>5</v>
      </c>
      <c r="G3599" s="23" t="s">
        <v>12363</v>
      </c>
      <c r="H3599" s="23" t="s">
        <v>12363</v>
      </c>
      <c r="I3599" s="19" t="s">
        <v>12364</v>
      </c>
      <c r="J3599" s="49">
        <v>752730</v>
      </c>
      <c r="K3599" s="42">
        <v>0.1</v>
      </c>
      <c r="L3599" s="49">
        <v>75273</v>
      </c>
      <c r="M3599" s="49">
        <v>828003</v>
      </c>
      <c r="N3599">
        <f>+VLOOKUP(C3599,'Thanh toán '!M$1335:N$6972,2,0)</f>
        <v>828003</v>
      </c>
      <c r="O3599" s="61">
        <f t="shared" si="171"/>
        <v>0</v>
      </c>
    </row>
    <row r="3600" spans="1:17" hidden="1" x14ac:dyDescent="0.3">
      <c r="A3600" s="18">
        <v>2023</v>
      </c>
      <c r="B3600" s="19" t="s">
        <v>17531</v>
      </c>
      <c r="C3600" s="19">
        <f t="shared" si="169"/>
        <v>28147</v>
      </c>
      <c r="D3600" s="19" t="s">
        <v>13350</v>
      </c>
      <c r="E3600" s="24" t="s">
        <v>17526</v>
      </c>
      <c r="F3600" s="18">
        <f t="shared" si="170"/>
        <v>5</v>
      </c>
      <c r="G3600" s="23" t="s">
        <v>11799</v>
      </c>
      <c r="H3600" s="23" t="s">
        <v>13526</v>
      </c>
      <c r="I3600" s="19" t="s">
        <v>11725</v>
      </c>
      <c r="J3600" s="49">
        <v>1182635</v>
      </c>
      <c r="K3600" s="42">
        <v>0.1000004227847138</v>
      </c>
      <c r="L3600" s="49">
        <v>118264</v>
      </c>
      <c r="M3600" s="49">
        <v>1300899</v>
      </c>
      <c r="N3600">
        <f>+VLOOKUP(C3600,'Thanh toán '!M$1335:N$6972,2,0)</f>
        <v>1300899</v>
      </c>
      <c r="O3600" s="61">
        <f t="shared" si="171"/>
        <v>0</v>
      </c>
    </row>
    <row r="3601" spans="1:15" hidden="1" x14ac:dyDescent="0.3">
      <c r="A3601" s="18">
        <v>2023</v>
      </c>
      <c r="B3601" s="19" t="s">
        <v>17532</v>
      </c>
      <c r="C3601" s="19">
        <f t="shared" si="169"/>
        <v>28148</v>
      </c>
      <c r="D3601" s="19" t="s">
        <v>13350</v>
      </c>
      <c r="E3601" s="24" t="s">
        <v>17526</v>
      </c>
      <c r="F3601" s="18">
        <f t="shared" si="170"/>
        <v>5</v>
      </c>
      <c r="G3601" s="23" t="s">
        <v>11799</v>
      </c>
      <c r="H3601" s="23" t="s">
        <v>13589</v>
      </c>
      <c r="I3601" s="19" t="s">
        <v>11725</v>
      </c>
      <c r="J3601" s="49">
        <v>444230</v>
      </c>
      <c r="K3601" s="42">
        <v>0.1</v>
      </c>
      <c r="L3601" s="49">
        <v>44423</v>
      </c>
      <c r="M3601" s="49">
        <v>488653</v>
      </c>
      <c r="N3601">
        <f>+VLOOKUP(C3601,'Thanh toán '!M$1335:N$6972,2,0)</f>
        <v>488653</v>
      </c>
      <c r="O3601" s="61">
        <f t="shared" si="171"/>
        <v>0</v>
      </c>
    </row>
    <row r="3602" spans="1:15" hidden="1" x14ac:dyDescent="0.3">
      <c r="A3602" s="18">
        <v>2023</v>
      </c>
      <c r="B3602" s="19" t="s">
        <v>17533</v>
      </c>
      <c r="C3602" s="19">
        <f t="shared" si="169"/>
        <v>28152</v>
      </c>
      <c r="D3602" s="19" t="s">
        <v>13350</v>
      </c>
      <c r="E3602" s="24" t="s">
        <v>17526</v>
      </c>
      <c r="F3602" s="18">
        <f t="shared" si="170"/>
        <v>5</v>
      </c>
      <c r="G3602" s="23" t="s">
        <v>12438</v>
      </c>
      <c r="H3602" s="23" t="s">
        <v>12438</v>
      </c>
      <c r="I3602" s="19" t="s">
        <v>12439</v>
      </c>
      <c r="J3602" s="49">
        <v>2301240</v>
      </c>
      <c r="K3602" s="42">
        <v>0.1</v>
      </c>
      <c r="L3602" s="49">
        <v>230124</v>
      </c>
      <c r="M3602" s="49">
        <v>2531364</v>
      </c>
      <c r="N3602">
        <f>+VLOOKUP(C3602,'Thanh toán '!M$1335:N$6972,2,0)</f>
        <v>2531364</v>
      </c>
      <c r="O3602" s="61">
        <f t="shared" si="171"/>
        <v>0</v>
      </c>
    </row>
    <row r="3603" spans="1:15" hidden="1" x14ac:dyDescent="0.3">
      <c r="A3603" s="18">
        <v>2023</v>
      </c>
      <c r="B3603" s="19" t="s">
        <v>17534</v>
      </c>
      <c r="C3603" s="19">
        <f t="shared" si="169"/>
        <v>28153</v>
      </c>
      <c r="D3603" s="19" t="s">
        <v>13350</v>
      </c>
      <c r="E3603" s="24" t="s">
        <v>17526</v>
      </c>
      <c r="F3603" s="18">
        <f t="shared" si="170"/>
        <v>5</v>
      </c>
      <c r="G3603" s="23" t="s">
        <v>12438</v>
      </c>
      <c r="H3603" s="23" t="s">
        <v>12438</v>
      </c>
      <c r="I3603" s="19" t="s">
        <v>12439</v>
      </c>
      <c r="J3603" s="49">
        <v>1060500</v>
      </c>
      <c r="K3603" s="42">
        <v>0.1</v>
      </c>
      <c r="L3603" s="49">
        <v>106050</v>
      </c>
      <c r="M3603" s="49">
        <v>1166550</v>
      </c>
      <c r="N3603">
        <f>+VLOOKUP(C3603,'Thanh toán '!M$1335:N$6972,2,0)</f>
        <v>1166550</v>
      </c>
      <c r="O3603" s="61">
        <f t="shared" si="171"/>
        <v>0</v>
      </c>
    </row>
    <row r="3604" spans="1:15" hidden="1" x14ac:dyDescent="0.3">
      <c r="A3604" s="18">
        <v>2023</v>
      </c>
      <c r="B3604" s="19" t="s">
        <v>17535</v>
      </c>
      <c r="C3604" s="19">
        <f t="shared" si="169"/>
        <v>28154</v>
      </c>
      <c r="D3604" s="19" t="s">
        <v>13350</v>
      </c>
      <c r="E3604" s="24" t="s">
        <v>17526</v>
      </c>
      <c r="F3604" s="18">
        <f t="shared" si="170"/>
        <v>5</v>
      </c>
      <c r="G3604" s="23" t="s">
        <v>12438</v>
      </c>
      <c r="H3604" s="23" t="s">
        <v>12438</v>
      </c>
      <c r="I3604" s="19" t="s">
        <v>12439</v>
      </c>
      <c r="J3604" s="49">
        <v>1102500</v>
      </c>
      <c r="K3604" s="42">
        <v>0.1</v>
      </c>
      <c r="L3604" s="49">
        <v>110250</v>
      </c>
      <c r="M3604" s="49">
        <v>1212750</v>
      </c>
      <c r="N3604">
        <f>+VLOOKUP(C3604,'Thanh toán '!M$1335:N$6972,2,0)</f>
        <v>1212750</v>
      </c>
      <c r="O3604" s="61">
        <f t="shared" si="171"/>
        <v>0</v>
      </c>
    </row>
    <row r="3605" spans="1:15" hidden="1" x14ac:dyDescent="0.3">
      <c r="A3605" s="18">
        <v>2023</v>
      </c>
      <c r="B3605" s="19" t="s">
        <v>17536</v>
      </c>
      <c r="C3605" s="19">
        <f t="shared" si="169"/>
        <v>28163</v>
      </c>
      <c r="D3605" s="19" t="s">
        <v>13350</v>
      </c>
      <c r="E3605" s="24" t="s">
        <v>17526</v>
      </c>
      <c r="F3605" s="18">
        <f t="shared" si="170"/>
        <v>5</v>
      </c>
      <c r="G3605" s="23" t="s">
        <v>11799</v>
      </c>
      <c r="H3605" s="23" t="s">
        <v>13493</v>
      </c>
      <c r="I3605" s="19" t="s">
        <v>11725</v>
      </c>
      <c r="J3605" s="49">
        <v>702786</v>
      </c>
      <c r="K3605" s="42">
        <v>0.10000056916330149</v>
      </c>
      <c r="L3605" s="49">
        <v>70279</v>
      </c>
      <c r="M3605" s="49">
        <v>773065</v>
      </c>
      <c r="N3605">
        <f>+VLOOKUP(C3605,'Thanh toán '!M$1335:N$6972,2,0)</f>
        <v>773065</v>
      </c>
      <c r="O3605" s="61">
        <f t="shared" si="171"/>
        <v>0</v>
      </c>
    </row>
    <row r="3606" spans="1:15" hidden="1" x14ac:dyDescent="0.3">
      <c r="A3606" s="18">
        <v>2023</v>
      </c>
      <c r="B3606" s="19" t="s">
        <v>17537</v>
      </c>
      <c r="C3606" s="19">
        <f t="shared" si="169"/>
        <v>28164</v>
      </c>
      <c r="D3606" s="19" t="s">
        <v>13350</v>
      </c>
      <c r="E3606" s="24" t="s">
        <v>17526</v>
      </c>
      <c r="F3606" s="18">
        <f t="shared" si="170"/>
        <v>5</v>
      </c>
      <c r="G3606" s="23" t="s">
        <v>11799</v>
      </c>
      <c r="H3606" s="23" t="s">
        <v>13403</v>
      </c>
      <c r="I3606" s="19" t="s">
        <v>11725</v>
      </c>
      <c r="J3606" s="49">
        <v>742089</v>
      </c>
      <c r="K3606" s="42">
        <v>0.10000013475472619</v>
      </c>
      <c r="L3606" s="49">
        <v>74209</v>
      </c>
      <c r="M3606" s="49">
        <v>816298</v>
      </c>
      <c r="N3606">
        <f>+VLOOKUP(C3606,'Thanh toán '!M$1335:N$6972,2,0)</f>
        <v>816298</v>
      </c>
      <c r="O3606" s="61">
        <f t="shared" si="171"/>
        <v>0</v>
      </c>
    </row>
    <row r="3607" spans="1:15" hidden="1" x14ac:dyDescent="0.3">
      <c r="A3607" s="18">
        <v>2023</v>
      </c>
      <c r="B3607" s="19" t="s">
        <v>17538</v>
      </c>
      <c r="C3607" s="19">
        <f t="shared" si="169"/>
        <v>28167</v>
      </c>
      <c r="D3607" s="19" t="s">
        <v>13350</v>
      </c>
      <c r="E3607" s="24" t="s">
        <v>17526</v>
      </c>
      <c r="F3607" s="18">
        <f t="shared" si="170"/>
        <v>5</v>
      </c>
      <c r="G3607" s="23" t="s">
        <v>12239</v>
      </c>
      <c r="H3607" s="23" t="s">
        <v>14173</v>
      </c>
      <c r="I3607" s="19" t="s">
        <v>12240</v>
      </c>
      <c r="J3607" s="49">
        <v>3064400</v>
      </c>
      <c r="K3607" s="42">
        <v>0.1</v>
      </c>
      <c r="L3607" s="49">
        <v>306440</v>
      </c>
      <c r="M3607" s="49">
        <v>3370840</v>
      </c>
      <c r="N3607">
        <f>+VLOOKUP(C3607,'Thanh toán '!M$1335:N$6972,2,0)</f>
        <v>3370840</v>
      </c>
      <c r="O3607" s="61">
        <f t="shared" si="171"/>
        <v>0</v>
      </c>
    </row>
    <row r="3608" spans="1:15" hidden="1" x14ac:dyDescent="0.3">
      <c r="A3608" s="18">
        <v>2023</v>
      </c>
      <c r="B3608" s="19" t="s">
        <v>17539</v>
      </c>
      <c r="C3608" s="19">
        <f t="shared" si="169"/>
        <v>28168</v>
      </c>
      <c r="D3608" s="19" t="s">
        <v>13350</v>
      </c>
      <c r="E3608" s="24" t="s">
        <v>17526</v>
      </c>
      <c r="F3608" s="18">
        <f t="shared" si="170"/>
        <v>5</v>
      </c>
      <c r="G3608" s="23" t="s">
        <v>12235</v>
      </c>
      <c r="H3608" s="23" t="s">
        <v>12235</v>
      </c>
      <c r="I3608" s="19" t="s">
        <v>12236</v>
      </c>
      <c r="J3608" s="49">
        <v>1110580</v>
      </c>
      <c r="K3608" s="42">
        <v>0.1</v>
      </c>
      <c r="L3608" s="49">
        <v>111058</v>
      </c>
      <c r="M3608" s="49">
        <v>1221638</v>
      </c>
      <c r="N3608">
        <f>+VLOOKUP(C3608,'Thanh toán '!M$1335:N$6972,2,0)</f>
        <v>1221638</v>
      </c>
      <c r="O3608" s="61">
        <f t="shared" si="171"/>
        <v>0</v>
      </c>
    </row>
    <row r="3609" spans="1:15" hidden="1" x14ac:dyDescent="0.3">
      <c r="A3609" s="18">
        <v>2023</v>
      </c>
      <c r="B3609" s="19" t="s">
        <v>17540</v>
      </c>
      <c r="C3609" s="19">
        <f t="shared" si="169"/>
        <v>28169</v>
      </c>
      <c r="D3609" s="19" t="s">
        <v>13350</v>
      </c>
      <c r="E3609" s="24" t="s">
        <v>17526</v>
      </c>
      <c r="F3609" s="18">
        <f t="shared" si="170"/>
        <v>5</v>
      </c>
      <c r="G3609" s="23" t="s">
        <v>11799</v>
      </c>
      <c r="H3609" s="23" t="s">
        <v>14974</v>
      </c>
      <c r="I3609" s="19" t="s">
        <v>11725</v>
      </c>
      <c r="J3609" s="49">
        <v>700329</v>
      </c>
      <c r="K3609" s="42">
        <v>0.10000014279003154</v>
      </c>
      <c r="L3609" s="49">
        <v>70033</v>
      </c>
      <c r="M3609" s="49">
        <v>770362</v>
      </c>
      <c r="N3609">
        <f>+VLOOKUP(C3609,'Thanh toán '!M$1335:N$6972,2,0)</f>
        <v>770362</v>
      </c>
      <c r="O3609" s="61">
        <f t="shared" si="171"/>
        <v>0</v>
      </c>
    </row>
    <row r="3610" spans="1:15" hidden="1" x14ac:dyDescent="0.3">
      <c r="A3610" s="18">
        <v>2023</v>
      </c>
      <c r="B3610" s="19" t="s">
        <v>17541</v>
      </c>
      <c r="C3610" s="19">
        <f t="shared" si="169"/>
        <v>28170</v>
      </c>
      <c r="D3610" s="19" t="s">
        <v>13350</v>
      </c>
      <c r="E3610" s="24" t="s">
        <v>17526</v>
      </c>
      <c r="F3610" s="18">
        <f t="shared" si="170"/>
        <v>5</v>
      </c>
      <c r="G3610" s="23" t="s">
        <v>11799</v>
      </c>
      <c r="H3610" s="23" t="s">
        <v>14496</v>
      </c>
      <c r="I3610" s="19" t="s">
        <v>11725</v>
      </c>
      <c r="J3610" s="49">
        <v>2051140</v>
      </c>
      <c r="K3610" s="42">
        <v>0.1</v>
      </c>
      <c r="L3610" s="49">
        <v>205114</v>
      </c>
      <c r="M3610" s="49">
        <v>2256254</v>
      </c>
      <c r="N3610">
        <f>+VLOOKUP(C3610,'Thanh toán '!M$1335:N$6972,2,0)</f>
        <v>2256254</v>
      </c>
      <c r="O3610" s="61">
        <f t="shared" si="171"/>
        <v>0</v>
      </c>
    </row>
    <row r="3611" spans="1:15" hidden="1" x14ac:dyDescent="0.3">
      <c r="A3611" s="18">
        <v>2023</v>
      </c>
      <c r="B3611" s="19" t="s">
        <v>17542</v>
      </c>
      <c r="C3611" s="19">
        <f t="shared" si="169"/>
        <v>28171</v>
      </c>
      <c r="D3611" s="19" t="s">
        <v>13350</v>
      </c>
      <c r="E3611" s="24" t="s">
        <v>17526</v>
      </c>
      <c r="F3611" s="18">
        <f t="shared" si="170"/>
        <v>5</v>
      </c>
      <c r="G3611" s="23" t="s">
        <v>11799</v>
      </c>
      <c r="H3611" s="23" t="s">
        <v>14202</v>
      </c>
      <c r="I3611" s="19" t="s">
        <v>11725</v>
      </c>
      <c r="J3611" s="49">
        <v>1792105</v>
      </c>
      <c r="K3611" s="42">
        <v>0.1000002790015094</v>
      </c>
      <c r="L3611" s="49">
        <v>179211</v>
      </c>
      <c r="M3611" s="49">
        <v>1971316</v>
      </c>
      <c r="N3611">
        <f>+VLOOKUP(C3611,'Thanh toán '!M$1335:N$6972,2,0)</f>
        <v>1971316</v>
      </c>
      <c r="O3611" s="61">
        <f t="shared" si="171"/>
        <v>0</v>
      </c>
    </row>
    <row r="3612" spans="1:15" hidden="1" x14ac:dyDescent="0.3">
      <c r="A3612" s="18">
        <v>2023</v>
      </c>
      <c r="B3612" s="19" t="s">
        <v>17543</v>
      </c>
      <c r="C3612" s="19">
        <f t="shared" si="169"/>
        <v>28173</v>
      </c>
      <c r="D3612" s="19" t="s">
        <v>13350</v>
      </c>
      <c r="E3612" s="24" t="s">
        <v>17526</v>
      </c>
      <c r="F3612" s="18">
        <f t="shared" si="170"/>
        <v>5</v>
      </c>
      <c r="G3612" s="23" t="s">
        <v>11799</v>
      </c>
      <c r="H3612" s="23" t="s">
        <v>13806</v>
      </c>
      <c r="I3612" s="19" t="s">
        <v>11725</v>
      </c>
      <c r="J3612" s="49">
        <v>806200</v>
      </c>
      <c r="K3612" s="42">
        <v>0.1</v>
      </c>
      <c r="L3612" s="49">
        <v>80620</v>
      </c>
      <c r="M3612" s="49">
        <v>886820</v>
      </c>
      <c r="N3612">
        <f>+VLOOKUP(C3612,'Thanh toán '!M$1335:N$6972,2,0)</f>
        <v>886820</v>
      </c>
      <c r="O3612" s="61">
        <f t="shared" si="171"/>
        <v>0</v>
      </c>
    </row>
    <row r="3613" spans="1:15" hidden="1" x14ac:dyDescent="0.3">
      <c r="A3613" s="18">
        <v>2023</v>
      </c>
      <c r="B3613" s="19" t="s">
        <v>17544</v>
      </c>
      <c r="C3613" s="19">
        <f t="shared" si="169"/>
        <v>28174</v>
      </c>
      <c r="D3613" s="19" t="s">
        <v>13350</v>
      </c>
      <c r="E3613" s="24" t="s">
        <v>17526</v>
      </c>
      <c r="F3613" s="18">
        <f t="shared" si="170"/>
        <v>5</v>
      </c>
      <c r="G3613" s="23" t="s">
        <v>11799</v>
      </c>
      <c r="H3613" s="23" t="s">
        <v>13816</v>
      </c>
      <c r="I3613" s="19" t="s">
        <v>11725</v>
      </c>
      <c r="J3613" s="49">
        <v>494452</v>
      </c>
      <c r="K3613" s="42">
        <v>9.9999595511798919E-2</v>
      </c>
      <c r="L3613" s="49">
        <v>49445</v>
      </c>
      <c r="M3613" s="49">
        <v>543897</v>
      </c>
      <c r="N3613">
        <f>+VLOOKUP(C3613,'Thanh toán '!M$1335:N$6972,2,0)</f>
        <v>543897</v>
      </c>
      <c r="O3613" s="61">
        <f t="shared" si="171"/>
        <v>0</v>
      </c>
    </row>
    <row r="3614" spans="1:15" hidden="1" x14ac:dyDescent="0.3">
      <c r="A3614" s="43">
        <v>2023</v>
      </c>
      <c r="B3614" s="44" t="s">
        <v>17545</v>
      </c>
      <c r="C3614" s="19">
        <f t="shared" si="169"/>
        <v>28177</v>
      </c>
      <c r="D3614" s="44" t="s">
        <v>13350</v>
      </c>
      <c r="E3614" s="45" t="s">
        <v>17526</v>
      </c>
      <c r="F3614" s="18">
        <f t="shared" si="170"/>
        <v>5</v>
      </c>
      <c r="G3614" s="46" t="s">
        <v>11799</v>
      </c>
      <c r="H3614" s="46" t="s">
        <v>14626</v>
      </c>
      <c r="I3614" s="44" t="s">
        <v>11725</v>
      </c>
      <c r="J3614" s="50">
        <v>1215749</v>
      </c>
      <c r="K3614" s="48">
        <v>0.10000008225382048</v>
      </c>
      <c r="L3614" s="50">
        <v>121575</v>
      </c>
      <c r="M3614" s="50">
        <v>1337324</v>
      </c>
      <c r="N3614">
        <f>+VLOOKUP(C3614,'Thanh toán '!M$1335:N$6972,2,0)</f>
        <v>1337324</v>
      </c>
      <c r="O3614" s="61">
        <f t="shared" si="171"/>
        <v>0</v>
      </c>
    </row>
    <row r="3615" spans="1:15" hidden="1" x14ac:dyDescent="0.3">
      <c r="A3615" s="18">
        <v>2023</v>
      </c>
      <c r="B3615" s="19" t="s">
        <v>17546</v>
      </c>
      <c r="C3615" s="19">
        <f t="shared" si="169"/>
        <v>28198</v>
      </c>
      <c r="D3615" s="19" t="s">
        <v>13350</v>
      </c>
      <c r="E3615" s="24" t="s">
        <v>17526</v>
      </c>
      <c r="F3615" s="18">
        <f t="shared" si="170"/>
        <v>5</v>
      </c>
      <c r="G3615" s="23" t="s">
        <v>12312</v>
      </c>
      <c r="H3615" s="23" t="s">
        <v>12312</v>
      </c>
      <c r="I3615" s="19" t="s">
        <v>12313</v>
      </c>
      <c r="J3615" s="49">
        <v>2887455</v>
      </c>
      <c r="K3615" s="42">
        <v>0.1000001731628718</v>
      </c>
      <c r="L3615" s="49">
        <v>288746</v>
      </c>
      <c r="M3615" s="49">
        <v>3176201</v>
      </c>
      <c r="N3615">
        <f>+VLOOKUP(C3615,'Thanh toán '!M$1335:N$6972,2,0)</f>
        <v>3176201</v>
      </c>
      <c r="O3615" s="61">
        <f t="shared" si="171"/>
        <v>0</v>
      </c>
    </row>
    <row r="3616" spans="1:15" hidden="1" x14ac:dyDescent="0.3">
      <c r="A3616" s="18">
        <v>2023</v>
      </c>
      <c r="B3616" s="19" t="s">
        <v>17547</v>
      </c>
      <c r="C3616" s="19">
        <f t="shared" si="169"/>
        <v>28199</v>
      </c>
      <c r="D3616" s="19" t="s">
        <v>13350</v>
      </c>
      <c r="E3616" s="24" t="s">
        <v>17526</v>
      </c>
      <c r="F3616" s="18">
        <f t="shared" si="170"/>
        <v>5</v>
      </c>
      <c r="G3616" s="23" t="s">
        <v>12306</v>
      </c>
      <c r="H3616" s="23" t="s">
        <v>12306</v>
      </c>
      <c r="I3616" s="19" t="s">
        <v>12307</v>
      </c>
      <c r="J3616" s="49">
        <v>1101465</v>
      </c>
      <c r="K3616" s="42">
        <v>0.10000045394088782</v>
      </c>
      <c r="L3616" s="49">
        <v>110147</v>
      </c>
      <c r="M3616" s="49">
        <v>1211612</v>
      </c>
      <c r="N3616">
        <f>+VLOOKUP(C3616,'Thanh toán '!M$1335:N$6972,2,0)</f>
        <v>1211612</v>
      </c>
      <c r="O3616" s="61">
        <f t="shared" si="171"/>
        <v>0</v>
      </c>
    </row>
    <row r="3617" spans="1:15" hidden="1" x14ac:dyDescent="0.3">
      <c r="A3617" s="18">
        <v>2023</v>
      </c>
      <c r="B3617" s="19" t="s">
        <v>17548</v>
      </c>
      <c r="C3617" s="19">
        <f t="shared" si="169"/>
        <v>28200</v>
      </c>
      <c r="D3617" s="19" t="s">
        <v>13350</v>
      </c>
      <c r="E3617" s="24" t="s">
        <v>17526</v>
      </c>
      <c r="F3617" s="18">
        <f t="shared" si="170"/>
        <v>5</v>
      </c>
      <c r="G3617" s="23" t="s">
        <v>11799</v>
      </c>
      <c r="H3617" s="23" t="s">
        <v>13581</v>
      </c>
      <c r="I3617" s="19" t="s">
        <v>11725</v>
      </c>
      <c r="J3617" s="49">
        <v>1251847</v>
      </c>
      <c r="K3617" s="42">
        <v>0.10000023964589921</v>
      </c>
      <c r="L3617" s="49">
        <v>125185</v>
      </c>
      <c r="M3617" s="49">
        <v>1377032</v>
      </c>
      <c r="N3617">
        <f>+VLOOKUP(C3617,'Thanh toán '!M$1335:N$6972,2,0)</f>
        <v>1377032</v>
      </c>
      <c r="O3617" s="61">
        <f t="shared" si="171"/>
        <v>0</v>
      </c>
    </row>
    <row r="3618" spans="1:15" hidden="1" x14ac:dyDescent="0.3">
      <c r="A3618" s="43">
        <v>2023</v>
      </c>
      <c r="B3618" s="44" t="s">
        <v>17549</v>
      </c>
      <c r="C3618" s="19">
        <f t="shared" si="169"/>
        <v>28201</v>
      </c>
      <c r="D3618" s="44" t="s">
        <v>13350</v>
      </c>
      <c r="E3618" s="45" t="s">
        <v>17526</v>
      </c>
      <c r="F3618" s="18">
        <f t="shared" si="170"/>
        <v>5</v>
      </c>
      <c r="G3618" s="46" t="s">
        <v>11799</v>
      </c>
      <c r="H3618" s="46" t="s">
        <v>13581</v>
      </c>
      <c r="I3618" s="44" t="s">
        <v>11725</v>
      </c>
      <c r="J3618" s="50">
        <v>648900</v>
      </c>
      <c r="K3618" s="48">
        <v>0.1</v>
      </c>
      <c r="L3618" s="50">
        <v>64890</v>
      </c>
      <c r="M3618" s="50">
        <v>713790</v>
      </c>
      <c r="N3618">
        <f>+VLOOKUP(C3618,'Thanh toán '!M$1335:N$6972,2,0)</f>
        <v>713790</v>
      </c>
      <c r="O3618" s="61">
        <f t="shared" si="171"/>
        <v>0</v>
      </c>
    </row>
    <row r="3619" spans="1:15" hidden="1" x14ac:dyDescent="0.3">
      <c r="A3619" s="18">
        <v>2023</v>
      </c>
      <c r="B3619" s="19" t="s">
        <v>17550</v>
      </c>
      <c r="C3619" s="19">
        <f t="shared" si="169"/>
        <v>28202</v>
      </c>
      <c r="D3619" s="19" t="s">
        <v>13350</v>
      </c>
      <c r="E3619" s="24" t="s">
        <v>17526</v>
      </c>
      <c r="F3619" s="18">
        <f t="shared" si="170"/>
        <v>5</v>
      </c>
      <c r="G3619" s="23" t="s">
        <v>11799</v>
      </c>
      <c r="H3619" s="23" t="s">
        <v>13593</v>
      </c>
      <c r="I3619" s="19" t="s">
        <v>11725</v>
      </c>
      <c r="J3619" s="49">
        <v>1173355</v>
      </c>
      <c r="K3619" s="42">
        <v>0.10000042612849479</v>
      </c>
      <c r="L3619" s="49">
        <v>117336</v>
      </c>
      <c r="M3619" s="49">
        <v>1290691</v>
      </c>
      <c r="N3619">
        <f>+VLOOKUP(C3619,'Thanh toán '!M$1335:N$6972,2,0)</f>
        <v>1290691</v>
      </c>
      <c r="O3619" s="61">
        <f t="shared" si="171"/>
        <v>0</v>
      </c>
    </row>
    <row r="3620" spans="1:15" hidden="1" x14ac:dyDescent="0.3">
      <c r="A3620" s="18">
        <v>2023</v>
      </c>
      <c r="B3620" s="19" t="s">
        <v>17551</v>
      </c>
      <c r="C3620" s="19">
        <f t="shared" si="169"/>
        <v>28203</v>
      </c>
      <c r="D3620" s="19" t="s">
        <v>13350</v>
      </c>
      <c r="E3620" s="24" t="s">
        <v>17526</v>
      </c>
      <c r="F3620" s="18">
        <f t="shared" si="170"/>
        <v>5</v>
      </c>
      <c r="G3620" s="23" t="s">
        <v>11799</v>
      </c>
      <c r="H3620" s="23" t="s">
        <v>13579</v>
      </c>
      <c r="I3620" s="19" t="s">
        <v>11725</v>
      </c>
      <c r="J3620" s="49">
        <v>926763</v>
      </c>
      <c r="K3620" s="42">
        <v>9.9999676292644404E-2</v>
      </c>
      <c r="L3620" s="49">
        <v>92676</v>
      </c>
      <c r="M3620" s="49">
        <v>1019439</v>
      </c>
      <c r="N3620">
        <f>+VLOOKUP(C3620,'Thanh toán '!M$1335:N$6972,2,0)</f>
        <v>1019439</v>
      </c>
      <c r="O3620" s="61">
        <f t="shared" si="171"/>
        <v>0</v>
      </c>
    </row>
    <row r="3621" spans="1:15" hidden="1" x14ac:dyDescent="0.3">
      <c r="A3621" s="18">
        <v>2023</v>
      </c>
      <c r="B3621" s="19" t="s">
        <v>17552</v>
      </c>
      <c r="C3621" s="19">
        <f t="shared" si="169"/>
        <v>28204</v>
      </c>
      <c r="D3621" s="19" t="s">
        <v>13350</v>
      </c>
      <c r="E3621" s="24" t="s">
        <v>17526</v>
      </c>
      <c r="F3621" s="18">
        <f t="shared" si="170"/>
        <v>5</v>
      </c>
      <c r="G3621" s="23" t="s">
        <v>11799</v>
      </c>
      <c r="H3621" s="23" t="s">
        <v>13534</v>
      </c>
      <c r="I3621" s="19" t="s">
        <v>11725</v>
      </c>
      <c r="J3621" s="49">
        <v>618065</v>
      </c>
      <c r="K3621" s="42">
        <v>0.10000080897640216</v>
      </c>
      <c r="L3621" s="49">
        <v>61807</v>
      </c>
      <c r="M3621" s="49">
        <v>679872</v>
      </c>
      <c r="N3621">
        <f>+VLOOKUP(C3621,'Thanh toán '!M$1335:N$6972,2,0)</f>
        <v>679872</v>
      </c>
      <c r="O3621" s="61">
        <f t="shared" si="171"/>
        <v>0</v>
      </c>
    </row>
    <row r="3622" spans="1:15" hidden="1" x14ac:dyDescent="0.3">
      <c r="A3622" s="18">
        <v>2023</v>
      </c>
      <c r="B3622" s="19" t="s">
        <v>17553</v>
      </c>
      <c r="C3622" s="19">
        <f t="shared" si="169"/>
        <v>28206</v>
      </c>
      <c r="D3622" s="19" t="s">
        <v>13350</v>
      </c>
      <c r="E3622" s="24" t="s">
        <v>17526</v>
      </c>
      <c r="F3622" s="18">
        <f t="shared" si="170"/>
        <v>5</v>
      </c>
      <c r="G3622" s="23" t="s">
        <v>11799</v>
      </c>
      <c r="H3622" s="23" t="s">
        <v>13532</v>
      </c>
      <c r="I3622" s="19" t="s">
        <v>11725</v>
      </c>
      <c r="J3622" s="49">
        <v>884603</v>
      </c>
      <c r="K3622" s="42">
        <v>9.9999660864817319E-2</v>
      </c>
      <c r="L3622" s="49">
        <v>88460</v>
      </c>
      <c r="M3622" s="49">
        <v>973063</v>
      </c>
      <c r="N3622">
        <f>+VLOOKUP(C3622,'Thanh toán '!M$1335:N$6972,2,0)</f>
        <v>973063</v>
      </c>
      <c r="O3622" s="61">
        <f t="shared" si="171"/>
        <v>0</v>
      </c>
    </row>
    <row r="3623" spans="1:15" hidden="1" x14ac:dyDescent="0.3">
      <c r="A3623" s="18">
        <v>2023</v>
      </c>
      <c r="B3623" s="19" t="s">
        <v>17554</v>
      </c>
      <c r="C3623" s="19">
        <f t="shared" si="169"/>
        <v>28207</v>
      </c>
      <c r="D3623" s="19" t="s">
        <v>13350</v>
      </c>
      <c r="E3623" s="24" t="s">
        <v>17526</v>
      </c>
      <c r="F3623" s="18">
        <f t="shared" si="170"/>
        <v>5</v>
      </c>
      <c r="G3623" s="23" t="s">
        <v>17555</v>
      </c>
      <c r="H3623" s="23" t="s">
        <v>17555</v>
      </c>
      <c r="I3623" s="19" t="s">
        <v>17556</v>
      </c>
      <c r="J3623" s="49">
        <v>1110580</v>
      </c>
      <c r="K3623" s="42">
        <v>0.1</v>
      </c>
      <c r="L3623" s="49">
        <v>111058</v>
      </c>
      <c r="M3623" s="49">
        <v>1221638</v>
      </c>
      <c r="N3623">
        <f>+VLOOKUP(C3623,'Thanh toán '!M$1335:N$6972,2,0)</f>
        <v>1221638</v>
      </c>
      <c r="O3623" s="61">
        <f t="shared" si="171"/>
        <v>0</v>
      </c>
    </row>
    <row r="3624" spans="1:15" hidden="1" x14ac:dyDescent="0.3">
      <c r="A3624" s="18">
        <v>2023</v>
      </c>
      <c r="B3624" s="19" t="s">
        <v>17557</v>
      </c>
      <c r="C3624" s="19">
        <f t="shared" si="169"/>
        <v>28208</v>
      </c>
      <c r="D3624" s="19" t="s">
        <v>13350</v>
      </c>
      <c r="E3624" s="24" t="s">
        <v>17558</v>
      </c>
      <c r="F3624" s="18">
        <f t="shared" si="170"/>
        <v>5</v>
      </c>
      <c r="G3624" s="23" t="s">
        <v>12400</v>
      </c>
      <c r="H3624" s="23" t="s">
        <v>12400</v>
      </c>
      <c r="I3624" s="19" t="s">
        <v>12401</v>
      </c>
      <c r="J3624" s="49">
        <v>1236130</v>
      </c>
      <c r="K3624" s="42">
        <v>0.1</v>
      </c>
      <c r="L3624" s="49">
        <v>123613</v>
      </c>
      <c r="M3624" s="49">
        <v>1359743</v>
      </c>
      <c r="N3624">
        <f>+VLOOKUP(C3624,'Thanh toán '!M$1335:N$6972,2,0)</f>
        <v>1359743</v>
      </c>
      <c r="O3624" s="61">
        <f t="shared" si="171"/>
        <v>0</v>
      </c>
    </row>
    <row r="3625" spans="1:15" hidden="1" x14ac:dyDescent="0.3">
      <c r="A3625" s="18">
        <v>2023</v>
      </c>
      <c r="B3625" s="19" t="s">
        <v>17559</v>
      </c>
      <c r="C3625" s="19">
        <f t="shared" si="169"/>
        <v>28210</v>
      </c>
      <c r="D3625" s="19" t="s">
        <v>13350</v>
      </c>
      <c r="E3625" s="24" t="s">
        <v>17558</v>
      </c>
      <c r="F3625" s="18">
        <f t="shared" si="170"/>
        <v>5</v>
      </c>
      <c r="G3625" s="23" t="s">
        <v>11799</v>
      </c>
      <c r="H3625" s="23" t="s">
        <v>15416</v>
      </c>
      <c r="I3625" s="19" t="s">
        <v>11725</v>
      </c>
      <c r="J3625" s="49">
        <v>806200</v>
      </c>
      <c r="K3625" s="42">
        <v>0.1</v>
      </c>
      <c r="L3625" s="49">
        <v>80620</v>
      </c>
      <c r="M3625" s="49">
        <v>886820</v>
      </c>
      <c r="N3625">
        <f>+VLOOKUP(C3625,'Thanh toán '!M$1335:N$6972,2,0)</f>
        <v>886820</v>
      </c>
      <c r="O3625" s="61">
        <f t="shared" si="171"/>
        <v>0</v>
      </c>
    </row>
    <row r="3626" spans="1:15" hidden="1" x14ac:dyDescent="0.3">
      <c r="A3626" s="18">
        <v>2023</v>
      </c>
      <c r="B3626" s="19" t="s">
        <v>17560</v>
      </c>
      <c r="C3626" s="19">
        <f t="shared" si="169"/>
        <v>28211</v>
      </c>
      <c r="D3626" s="19" t="s">
        <v>13350</v>
      </c>
      <c r="E3626" s="24" t="s">
        <v>17558</v>
      </c>
      <c r="F3626" s="18">
        <f t="shared" si="170"/>
        <v>5</v>
      </c>
      <c r="G3626" s="23" t="s">
        <v>11799</v>
      </c>
      <c r="H3626" s="23" t="s">
        <v>14511</v>
      </c>
      <c r="I3626" s="19" t="s">
        <v>11725</v>
      </c>
      <c r="J3626" s="49">
        <v>1173989</v>
      </c>
      <c r="K3626" s="42">
        <v>0.10000008517967375</v>
      </c>
      <c r="L3626" s="49">
        <v>117399</v>
      </c>
      <c r="M3626" s="49">
        <v>1291388</v>
      </c>
      <c r="N3626">
        <f>+VLOOKUP(C3626,'Thanh toán '!M$1335:N$6972,2,0)</f>
        <v>1291388</v>
      </c>
      <c r="O3626" s="61">
        <f t="shared" si="171"/>
        <v>0</v>
      </c>
    </row>
    <row r="3627" spans="1:15" hidden="1" x14ac:dyDescent="0.3">
      <c r="A3627" s="18">
        <v>2023</v>
      </c>
      <c r="B3627" s="19" t="s">
        <v>17561</v>
      </c>
      <c r="C3627" s="19">
        <f t="shared" si="169"/>
        <v>28214</v>
      </c>
      <c r="D3627" s="19" t="s">
        <v>13350</v>
      </c>
      <c r="E3627" s="24" t="s">
        <v>17558</v>
      </c>
      <c r="F3627" s="18">
        <f t="shared" si="170"/>
        <v>5</v>
      </c>
      <c r="G3627" s="23" t="s">
        <v>12363</v>
      </c>
      <c r="H3627" s="23" t="s">
        <v>12363</v>
      </c>
      <c r="I3627" s="19" t="s">
        <v>12364</v>
      </c>
      <c r="J3627" s="49">
        <v>1477735</v>
      </c>
      <c r="K3627" s="42">
        <v>0.10000033835565916</v>
      </c>
      <c r="L3627" s="49">
        <v>147774</v>
      </c>
      <c r="M3627" s="49">
        <v>1625509</v>
      </c>
      <c r="N3627">
        <f>+VLOOKUP(C3627,'Thanh toán '!M$1335:N$6972,2,0)</f>
        <v>1625509</v>
      </c>
      <c r="O3627" s="61">
        <f t="shared" si="171"/>
        <v>0</v>
      </c>
    </row>
    <row r="3628" spans="1:15" hidden="1" x14ac:dyDescent="0.3">
      <c r="A3628" s="18">
        <v>2023</v>
      </c>
      <c r="B3628" s="19" t="s">
        <v>17562</v>
      </c>
      <c r="C3628" s="19">
        <f t="shared" si="169"/>
        <v>28215</v>
      </c>
      <c r="D3628" s="19" t="s">
        <v>13350</v>
      </c>
      <c r="E3628" s="24" t="s">
        <v>17558</v>
      </c>
      <c r="F3628" s="18">
        <f t="shared" si="170"/>
        <v>5</v>
      </c>
      <c r="G3628" s="23" t="s">
        <v>12239</v>
      </c>
      <c r="H3628" s="23" t="s">
        <v>14219</v>
      </c>
      <c r="I3628" s="19" t="s">
        <v>12240</v>
      </c>
      <c r="J3628" s="49">
        <v>1611750</v>
      </c>
      <c r="K3628" s="42">
        <v>0.1</v>
      </c>
      <c r="L3628" s="49">
        <v>161175</v>
      </c>
      <c r="M3628" s="49">
        <v>1772925</v>
      </c>
      <c r="N3628">
        <f>+VLOOKUP(C3628,'Thanh toán '!M$1335:N$6972,2,0)</f>
        <v>1772925</v>
      </c>
      <c r="O3628" s="61">
        <f t="shared" si="171"/>
        <v>0</v>
      </c>
    </row>
    <row r="3629" spans="1:15" hidden="1" x14ac:dyDescent="0.3">
      <c r="A3629" s="18">
        <v>2023</v>
      </c>
      <c r="B3629" s="19" t="s">
        <v>17563</v>
      </c>
      <c r="C3629" s="19">
        <f t="shared" si="169"/>
        <v>28216</v>
      </c>
      <c r="D3629" s="19" t="s">
        <v>13350</v>
      </c>
      <c r="E3629" s="24" t="s">
        <v>17558</v>
      </c>
      <c r="F3629" s="18">
        <f t="shared" si="170"/>
        <v>5</v>
      </c>
      <c r="G3629" s="23" t="s">
        <v>11799</v>
      </c>
      <c r="H3629" s="23" t="s">
        <v>13915</v>
      </c>
      <c r="I3629" s="19" t="s">
        <v>11725</v>
      </c>
      <c r="J3629" s="49">
        <v>384994</v>
      </c>
      <c r="K3629" s="42">
        <v>9.9998961022769187E-2</v>
      </c>
      <c r="L3629" s="49">
        <v>38499</v>
      </c>
      <c r="M3629" s="49">
        <v>423493</v>
      </c>
      <c r="N3629">
        <f>+VLOOKUP(C3629,'Thanh toán '!M$1335:N$6972,2,0)</f>
        <v>423493</v>
      </c>
      <c r="O3629" s="61">
        <f t="shared" si="171"/>
        <v>0</v>
      </c>
    </row>
    <row r="3630" spans="1:15" hidden="1" x14ac:dyDescent="0.3">
      <c r="A3630" s="18">
        <v>2023</v>
      </c>
      <c r="B3630" s="19" t="s">
        <v>17564</v>
      </c>
      <c r="C3630" s="19">
        <f t="shared" si="169"/>
        <v>28219</v>
      </c>
      <c r="D3630" s="19" t="s">
        <v>13350</v>
      </c>
      <c r="E3630" s="24" t="s">
        <v>17558</v>
      </c>
      <c r="F3630" s="18">
        <f t="shared" si="170"/>
        <v>5</v>
      </c>
      <c r="G3630" s="23" t="s">
        <v>11799</v>
      </c>
      <c r="H3630" s="23" t="s">
        <v>14724</v>
      </c>
      <c r="I3630" s="19" t="s">
        <v>11725</v>
      </c>
      <c r="J3630" s="49">
        <v>1255853</v>
      </c>
      <c r="K3630" s="42">
        <v>9.999976111853856E-2</v>
      </c>
      <c r="L3630" s="49">
        <v>125585</v>
      </c>
      <c r="M3630" s="49">
        <v>1381438</v>
      </c>
      <c r="N3630">
        <f>+VLOOKUP(C3630,'Thanh toán '!M$1335:N$6972,2,0)</f>
        <v>1381438</v>
      </c>
      <c r="O3630" s="61">
        <f t="shared" si="171"/>
        <v>0</v>
      </c>
    </row>
    <row r="3631" spans="1:15" hidden="1" x14ac:dyDescent="0.3">
      <c r="A3631" s="18">
        <v>2023</v>
      </c>
      <c r="B3631" s="19" t="s">
        <v>17565</v>
      </c>
      <c r="C3631" s="19">
        <f t="shared" si="169"/>
        <v>28222</v>
      </c>
      <c r="D3631" s="19" t="s">
        <v>13350</v>
      </c>
      <c r="E3631" s="24" t="s">
        <v>17558</v>
      </c>
      <c r="F3631" s="18">
        <f t="shared" si="170"/>
        <v>5</v>
      </c>
      <c r="G3631" s="23" t="s">
        <v>12336</v>
      </c>
      <c r="H3631" s="23" t="s">
        <v>12336</v>
      </c>
      <c r="I3631" s="19" t="s">
        <v>12337</v>
      </c>
      <c r="J3631" s="49">
        <v>1924970</v>
      </c>
      <c r="K3631" s="42">
        <v>0.1</v>
      </c>
      <c r="L3631" s="49">
        <v>192497</v>
      </c>
      <c r="M3631" s="49">
        <v>2117467</v>
      </c>
      <c r="N3631">
        <f>+VLOOKUP(C3631,'Thanh toán '!M$1335:N$6972,2,0)</f>
        <v>2117467</v>
      </c>
      <c r="O3631" s="61">
        <f t="shared" si="171"/>
        <v>0</v>
      </c>
    </row>
    <row r="3632" spans="1:15" hidden="1" x14ac:dyDescent="0.3">
      <c r="A3632" s="18">
        <v>2023</v>
      </c>
      <c r="B3632" s="19" t="s">
        <v>17566</v>
      </c>
      <c r="C3632" s="19">
        <f t="shared" si="169"/>
        <v>28223</v>
      </c>
      <c r="D3632" s="19" t="s">
        <v>13350</v>
      </c>
      <c r="E3632" s="24" t="s">
        <v>17558</v>
      </c>
      <c r="F3632" s="18">
        <f t="shared" si="170"/>
        <v>5</v>
      </c>
      <c r="G3632" s="23" t="s">
        <v>11838</v>
      </c>
      <c r="H3632" s="23" t="s">
        <v>13937</v>
      </c>
      <c r="I3632" s="19" t="s">
        <v>11839</v>
      </c>
      <c r="J3632" s="49">
        <v>1072994</v>
      </c>
      <c r="K3632" s="42">
        <v>9.9999627211335762E-2</v>
      </c>
      <c r="L3632" s="49">
        <v>107299</v>
      </c>
      <c r="M3632" s="49">
        <v>1180293</v>
      </c>
      <c r="N3632">
        <f>+VLOOKUP(C3632,'Thanh toán '!M$1335:N$6972,2,0)</f>
        <v>1180293</v>
      </c>
      <c r="O3632" s="61">
        <f t="shared" si="171"/>
        <v>0</v>
      </c>
    </row>
    <row r="3633" spans="1:15" hidden="1" x14ac:dyDescent="0.3">
      <c r="A3633" s="18">
        <v>2023</v>
      </c>
      <c r="B3633" s="19" t="s">
        <v>17567</v>
      </c>
      <c r="C3633" s="19">
        <f t="shared" si="169"/>
        <v>28224</v>
      </c>
      <c r="D3633" s="19" t="s">
        <v>13350</v>
      </c>
      <c r="E3633" s="24" t="s">
        <v>17558</v>
      </c>
      <c r="F3633" s="18">
        <f t="shared" si="170"/>
        <v>5</v>
      </c>
      <c r="G3633" s="23" t="s">
        <v>11838</v>
      </c>
      <c r="H3633" s="23" t="s">
        <v>13932</v>
      </c>
      <c r="I3633" s="19" t="s">
        <v>11839</v>
      </c>
      <c r="J3633" s="49">
        <v>1587554</v>
      </c>
      <c r="K3633" s="42">
        <v>9.9999748040066672E-2</v>
      </c>
      <c r="L3633" s="49">
        <v>158755</v>
      </c>
      <c r="M3633" s="49">
        <v>1746309</v>
      </c>
      <c r="N3633">
        <f>+VLOOKUP(C3633,'Thanh toán '!M$1335:N$6972,2,0)</f>
        <v>1746309</v>
      </c>
      <c r="O3633" s="61">
        <f t="shared" si="171"/>
        <v>0</v>
      </c>
    </row>
    <row r="3634" spans="1:15" hidden="1" x14ac:dyDescent="0.3">
      <c r="A3634" s="18">
        <v>2023</v>
      </c>
      <c r="B3634" s="19" t="s">
        <v>17568</v>
      </c>
      <c r="C3634" s="19">
        <f t="shared" si="169"/>
        <v>28227</v>
      </c>
      <c r="D3634" s="19" t="s">
        <v>13350</v>
      </c>
      <c r="E3634" s="24" t="s">
        <v>17558</v>
      </c>
      <c r="F3634" s="18">
        <f t="shared" si="170"/>
        <v>5</v>
      </c>
      <c r="G3634" s="23" t="s">
        <v>11860</v>
      </c>
      <c r="H3634" s="23" t="s">
        <v>17569</v>
      </c>
      <c r="I3634" s="19" t="s">
        <v>11719</v>
      </c>
      <c r="J3634" s="49">
        <v>1604618</v>
      </c>
      <c r="K3634" s="42">
        <v>0.10000012464025705</v>
      </c>
      <c r="L3634" s="49">
        <v>160462</v>
      </c>
      <c r="M3634" s="49">
        <v>1765080</v>
      </c>
      <c r="N3634">
        <f>+VLOOKUP(C3634,'Thanh toán '!M$1335:N$6972,2,0)</f>
        <v>1765080</v>
      </c>
      <c r="O3634" s="61">
        <f t="shared" si="171"/>
        <v>0</v>
      </c>
    </row>
    <row r="3635" spans="1:15" hidden="1" x14ac:dyDescent="0.3">
      <c r="A3635" s="18">
        <v>2023</v>
      </c>
      <c r="B3635" s="19" t="s">
        <v>17570</v>
      </c>
      <c r="C3635" s="19">
        <f t="shared" si="169"/>
        <v>28228</v>
      </c>
      <c r="D3635" s="19" t="s">
        <v>13350</v>
      </c>
      <c r="E3635" s="24" t="s">
        <v>17558</v>
      </c>
      <c r="F3635" s="18">
        <f t="shared" si="170"/>
        <v>5</v>
      </c>
      <c r="G3635" s="23" t="s">
        <v>11860</v>
      </c>
      <c r="H3635" s="23" t="s">
        <v>13646</v>
      </c>
      <c r="I3635" s="19" t="s">
        <v>11719</v>
      </c>
      <c r="J3635" s="49">
        <v>2685705</v>
      </c>
      <c r="K3635" s="42">
        <v>0.10000018617085644</v>
      </c>
      <c r="L3635" s="49">
        <v>268571</v>
      </c>
      <c r="M3635" s="49">
        <v>2954276</v>
      </c>
      <c r="N3635">
        <f>+VLOOKUP(C3635,'Thanh toán '!M$1335:N$6972,2,0)</f>
        <v>2954276</v>
      </c>
      <c r="O3635" s="61">
        <f t="shared" si="171"/>
        <v>0</v>
      </c>
    </row>
    <row r="3636" spans="1:15" hidden="1" x14ac:dyDescent="0.3">
      <c r="A3636" s="18">
        <v>2023</v>
      </c>
      <c r="B3636" s="19" t="s">
        <v>17571</v>
      </c>
      <c r="C3636" s="19">
        <f t="shared" si="169"/>
        <v>28231</v>
      </c>
      <c r="D3636" s="19" t="s">
        <v>13350</v>
      </c>
      <c r="E3636" s="24" t="s">
        <v>17558</v>
      </c>
      <c r="F3636" s="18">
        <f t="shared" si="170"/>
        <v>5</v>
      </c>
      <c r="G3636" s="23" t="s">
        <v>11799</v>
      </c>
      <c r="H3636" s="23" t="s">
        <v>13411</v>
      </c>
      <c r="I3636" s="19" t="s">
        <v>11725</v>
      </c>
      <c r="J3636" s="49">
        <v>367155</v>
      </c>
      <c r="K3636" s="42">
        <v>0.10000136182266345</v>
      </c>
      <c r="L3636" s="49">
        <v>36716</v>
      </c>
      <c r="M3636" s="49">
        <v>403871</v>
      </c>
      <c r="N3636">
        <f>+VLOOKUP(C3636,'Thanh toán '!M$1335:N$6972,2,0)</f>
        <v>403871</v>
      </c>
      <c r="O3636" s="61">
        <f t="shared" si="171"/>
        <v>0</v>
      </c>
    </row>
    <row r="3637" spans="1:15" hidden="1" x14ac:dyDescent="0.3">
      <c r="A3637" s="18">
        <v>2023</v>
      </c>
      <c r="B3637" s="19" t="s">
        <v>17572</v>
      </c>
      <c r="C3637" s="19">
        <f t="shared" si="169"/>
        <v>28237</v>
      </c>
      <c r="D3637" s="19" t="s">
        <v>13350</v>
      </c>
      <c r="E3637" s="24" t="s">
        <v>17558</v>
      </c>
      <c r="F3637" s="18">
        <f t="shared" si="170"/>
        <v>5</v>
      </c>
      <c r="G3637" s="23" t="s">
        <v>11860</v>
      </c>
      <c r="H3637" s="23" t="s">
        <v>14652</v>
      </c>
      <c r="I3637" s="19" t="s">
        <v>11719</v>
      </c>
      <c r="J3637" s="49">
        <v>731805</v>
      </c>
      <c r="K3637" s="42">
        <v>0.10000068324212051</v>
      </c>
      <c r="L3637" s="49">
        <v>73181</v>
      </c>
      <c r="M3637" s="49">
        <v>804986</v>
      </c>
      <c r="N3637">
        <f>+VLOOKUP(C3637,'Thanh toán '!M$1335:N$6972,2,0)</f>
        <v>804986</v>
      </c>
      <c r="O3637" s="61">
        <f t="shared" si="171"/>
        <v>0</v>
      </c>
    </row>
    <row r="3638" spans="1:15" hidden="1" x14ac:dyDescent="0.3">
      <c r="A3638" s="18">
        <v>2023</v>
      </c>
      <c r="B3638" s="19" t="s">
        <v>17573</v>
      </c>
      <c r="C3638" s="19">
        <f t="shared" si="169"/>
        <v>28292</v>
      </c>
      <c r="D3638" s="19" t="s">
        <v>13350</v>
      </c>
      <c r="E3638" s="24" t="s">
        <v>17558</v>
      </c>
      <c r="F3638" s="18">
        <f t="shared" si="170"/>
        <v>5</v>
      </c>
      <c r="G3638" s="23" t="s">
        <v>11799</v>
      </c>
      <c r="H3638" s="23" t="s">
        <v>13550</v>
      </c>
      <c r="I3638" s="19" t="s">
        <v>11725</v>
      </c>
      <c r="J3638" s="49">
        <v>546024</v>
      </c>
      <c r="K3638" s="42">
        <v>9.9999267431468211E-2</v>
      </c>
      <c r="L3638" s="49">
        <v>54602</v>
      </c>
      <c r="M3638" s="49">
        <v>600626</v>
      </c>
      <c r="N3638">
        <f>+VLOOKUP(C3638,'Thanh toán '!M$1335:N$6972,2,0)</f>
        <v>600626</v>
      </c>
      <c r="O3638" s="61">
        <f t="shared" si="171"/>
        <v>0</v>
      </c>
    </row>
    <row r="3639" spans="1:15" hidden="1" x14ac:dyDescent="0.3">
      <c r="A3639" s="18">
        <v>2023</v>
      </c>
      <c r="B3639" s="19" t="s">
        <v>17574</v>
      </c>
      <c r="C3639" s="19">
        <f t="shared" si="169"/>
        <v>28294</v>
      </c>
      <c r="D3639" s="19" t="s">
        <v>13350</v>
      </c>
      <c r="E3639" s="24" t="s">
        <v>17558</v>
      </c>
      <c r="F3639" s="18">
        <f t="shared" si="170"/>
        <v>5</v>
      </c>
      <c r="G3639" s="23" t="s">
        <v>11799</v>
      </c>
      <c r="H3639" s="23" t="s">
        <v>14037</v>
      </c>
      <c r="I3639" s="19" t="s">
        <v>11725</v>
      </c>
      <c r="J3639" s="49">
        <v>444232</v>
      </c>
      <c r="K3639" s="42">
        <v>9.9999549784797137E-2</v>
      </c>
      <c r="L3639" s="49">
        <v>44423</v>
      </c>
      <c r="M3639" s="49">
        <v>488655</v>
      </c>
      <c r="N3639">
        <f>+VLOOKUP(C3639,'Thanh toán '!M$1335:N$6972,2,0)</f>
        <v>488655</v>
      </c>
      <c r="O3639" s="61">
        <f t="shared" si="171"/>
        <v>0</v>
      </c>
    </row>
    <row r="3640" spans="1:15" hidden="1" x14ac:dyDescent="0.3">
      <c r="A3640" s="18">
        <v>2023</v>
      </c>
      <c r="B3640" s="19" t="s">
        <v>17575</v>
      </c>
      <c r="C3640" s="19">
        <f t="shared" si="169"/>
        <v>28295</v>
      </c>
      <c r="D3640" s="19" t="s">
        <v>13350</v>
      </c>
      <c r="E3640" s="24" t="s">
        <v>17558</v>
      </c>
      <c r="F3640" s="18">
        <f t="shared" si="170"/>
        <v>5</v>
      </c>
      <c r="G3640" s="23" t="s">
        <v>11799</v>
      </c>
      <c r="H3640" s="23" t="s">
        <v>14034</v>
      </c>
      <c r="I3640" s="19" t="s">
        <v>11725</v>
      </c>
      <c r="J3640" s="49">
        <v>977949</v>
      </c>
      <c r="K3640" s="42">
        <v>0.10000010225482106</v>
      </c>
      <c r="L3640" s="49">
        <v>97795</v>
      </c>
      <c r="M3640" s="49">
        <v>1075744</v>
      </c>
      <c r="N3640">
        <f>+VLOOKUP(C3640,'Thanh toán '!M$1335:N$6972,2,0)</f>
        <v>1075744</v>
      </c>
      <c r="O3640" s="61">
        <f t="shared" si="171"/>
        <v>0</v>
      </c>
    </row>
    <row r="3641" spans="1:15" hidden="1" x14ac:dyDescent="0.3">
      <c r="A3641" s="18">
        <v>2023</v>
      </c>
      <c r="B3641" s="19" t="s">
        <v>17576</v>
      </c>
      <c r="C3641" s="19">
        <f t="shared" si="169"/>
        <v>28296</v>
      </c>
      <c r="D3641" s="19" t="s">
        <v>13350</v>
      </c>
      <c r="E3641" s="24" t="s">
        <v>17558</v>
      </c>
      <c r="F3641" s="18">
        <f t="shared" si="170"/>
        <v>5</v>
      </c>
      <c r="G3641" s="23" t="s">
        <v>11799</v>
      </c>
      <c r="H3641" s="23" t="s">
        <v>13547</v>
      </c>
      <c r="I3641" s="19" t="s">
        <v>11725</v>
      </c>
      <c r="J3641" s="49">
        <v>918673</v>
      </c>
      <c r="K3641" s="42">
        <v>9.9999673442019085E-2</v>
      </c>
      <c r="L3641" s="49">
        <v>91867</v>
      </c>
      <c r="M3641" s="49">
        <v>1010540</v>
      </c>
      <c r="N3641">
        <f>+VLOOKUP(C3641,'Thanh toán '!M$1335:N$6972,2,0)</f>
        <v>1010540</v>
      </c>
      <c r="O3641" s="61">
        <f t="shared" si="171"/>
        <v>0</v>
      </c>
    </row>
    <row r="3642" spans="1:15" hidden="1" x14ac:dyDescent="0.3">
      <c r="A3642" s="18">
        <v>2023</v>
      </c>
      <c r="B3642" s="19" t="s">
        <v>17577</v>
      </c>
      <c r="C3642" s="19">
        <f t="shared" si="169"/>
        <v>28297</v>
      </c>
      <c r="D3642" s="19" t="s">
        <v>13350</v>
      </c>
      <c r="E3642" s="24" t="s">
        <v>17558</v>
      </c>
      <c r="F3642" s="18">
        <f t="shared" si="170"/>
        <v>5</v>
      </c>
      <c r="G3642" s="23" t="s">
        <v>12164</v>
      </c>
      <c r="H3642" s="23" t="s">
        <v>14236</v>
      </c>
      <c r="I3642" s="19" t="s">
        <v>12165</v>
      </c>
      <c r="J3642" s="49">
        <v>2346710</v>
      </c>
      <c r="K3642" s="42">
        <v>0.1</v>
      </c>
      <c r="L3642" s="49">
        <v>234671</v>
      </c>
      <c r="M3642" s="49">
        <v>2581381</v>
      </c>
      <c r="N3642">
        <f>+VLOOKUP(C3642,'Thanh toán '!M$1335:N$6972,2,0)</f>
        <v>2581381</v>
      </c>
      <c r="O3642" s="61">
        <f t="shared" si="171"/>
        <v>0</v>
      </c>
    </row>
    <row r="3643" spans="1:15" hidden="1" x14ac:dyDescent="0.3">
      <c r="A3643" s="18">
        <v>2023</v>
      </c>
      <c r="B3643" s="19" t="s">
        <v>17578</v>
      </c>
      <c r="C3643" s="19">
        <f t="shared" si="169"/>
        <v>28307</v>
      </c>
      <c r="D3643" s="19" t="s">
        <v>13350</v>
      </c>
      <c r="E3643" s="24" t="s">
        <v>17579</v>
      </c>
      <c r="F3643" s="18">
        <f t="shared" si="170"/>
        <v>5</v>
      </c>
      <c r="G3643" s="23" t="s">
        <v>12282</v>
      </c>
      <c r="H3643" s="23" t="s">
        <v>12282</v>
      </c>
      <c r="I3643" s="19" t="s">
        <v>12283</v>
      </c>
      <c r="J3643" s="49">
        <v>1060500</v>
      </c>
      <c r="K3643" s="42">
        <v>0.1</v>
      </c>
      <c r="L3643" s="49">
        <v>106050</v>
      </c>
      <c r="M3643" s="49">
        <v>1166550</v>
      </c>
      <c r="N3643">
        <f>+VLOOKUP(C3643,'Thanh toán '!M$1335:N$6972,2,0)</f>
        <v>1166550</v>
      </c>
      <c r="O3643" s="61">
        <f t="shared" si="171"/>
        <v>0</v>
      </c>
    </row>
    <row r="3644" spans="1:15" hidden="1" x14ac:dyDescent="0.3">
      <c r="A3644" s="18">
        <v>2023</v>
      </c>
      <c r="B3644" s="19" t="s">
        <v>17580</v>
      </c>
      <c r="C3644" s="19">
        <f t="shared" si="169"/>
        <v>28308</v>
      </c>
      <c r="D3644" s="19" t="s">
        <v>13350</v>
      </c>
      <c r="E3644" s="24" t="s">
        <v>17579</v>
      </c>
      <c r="F3644" s="18">
        <f t="shared" si="170"/>
        <v>5</v>
      </c>
      <c r="G3644" s="23" t="s">
        <v>12282</v>
      </c>
      <c r="H3644" s="23" t="s">
        <v>12282</v>
      </c>
      <c r="I3644" s="19" t="s">
        <v>12283</v>
      </c>
      <c r="J3644" s="49">
        <v>1916780</v>
      </c>
      <c r="K3644" s="42">
        <v>0.1</v>
      </c>
      <c r="L3644" s="49">
        <v>191678</v>
      </c>
      <c r="M3644" s="49">
        <v>2108458</v>
      </c>
      <c r="N3644">
        <f>+VLOOKUP(C3644,'Thanh toán '!M$1335:N$6972,2,0)</f>
        <v>2108458</v>
      </c>
      <c r="O3644" s="61">
        <f t="shared" si="171"/>
        <v>0</v>
      </c>
    </row>
    <row r="3645" spans="1:15" hidden="1" x14ac:dyDescent="0.3">
      <c r="A3645" s="18">
        <v>2023</v>
      </c>
      <c r="B3645" s="19" t="s">
        <v>17581</v>
      </c>
      <c r="C3645" s="19">
        <f t="shared" si="169"/>
        <v>28309</v>
      </c>
      <c r="D3645" s="19" t="s">
        <v>13350</v>
      </c>
      <c r="E3645" s="24" t="s">
        <v>17579</v>
      </c>
      <c r="F3645" s="18">
        <f t="shared" si="170"/>
        <v>5</v>
      </c>
      <c r="G3645" s="23" t="s">
        <v>12239</v>
      </c>
      <c r="H3645" s="23" t="s">
        <v>14219</v>
      </c>
      <c r="I3645" s="19" t="s">
        <v>12240</v>
      </c>
      <c r="J3645" s="49">
        <v>2627430</v>
      </c>
      <c r="K3645" s="42">
        <v>0.1</v>
      </c>
      <c r="L3645" s="49">
        <v>262743</v>
      </c>
      <c r="M3645" s="49">
        <v>2890173</v>
      </c>
      <c r="N3645">
        <f>+VLOOKUP(C3645,'Thanh toán '!M$1335:N$6972,2,0)</f>
        <v>2890173</v>
      </c>
      <c r="O3645" s="61">
        <f t="shared" si="171"/>
        <v>0</v>
      </c>
    </row>
    <row r="3646" spans="1:15" hidden="1" x14ac:dyDescent="0.3">
      <c r="A3646" s="18">
        <v>2023</v>
      </c>
      <c r="B3646" s="19" t="s">
        <v>17582</v>
      </c>
      <c r="C3646" s="19">
        <f t="shared" si="169"/>
        <v>28310</v>
      </c>
      <c r="D3646" s="19" t="s">
        <v>13350</v>
      </c>
      <c r="E3646" s="24" t="s">
        <v>17579</v>
      </c>
      <c r="F3646" s="18">
        <f t="shared" si="170"/>
        <v>5</v>
      </c>
      <c r="G3646" s="23" t="s">
        <v>11799</v>
      </c>
      <c r="H3646" s="23" t="s">
        <v>15023</v>
      </c>
      <c r="I3646" s="19" t="s">
        <v>11725</v>
      </c>
      <c r="J3646" s="49">
        <v>250910</v>
      </c>
      <c r="K3646" s="42">
        <v>0.1</v>
      </c>
      <c r="L3646" s="49">
        <v>25091</v>
      </c>
      <c r="M3646" s="49">
        <v>276001</v>
      </c>
      <c r="N3646">
        <f>+VLOOKUP(C3646,'Thanh toán '!M$1335:N$6972,2,0)</f>
        <v>276001</v>
      </c>
      <c r="O3646" s="61">
        <f t="shared" si="171"/>
        <v>0</v>
      </c>
    </row>
    <row r="3647" spans="1:15" hidden="1" x14ac:dyDescent="0.3">
      <c r="A3647" s="18">
        <v>2023</v>
      </c>
      <c r="B3647" s="19" t="s">
        <v>17583</v>
      </c>
      <c r="C3647" s="19">
        <f t="shared" si="169"/>
        <v>28311</v>
      </c>
      <c r="D3647" s="19" t="s">
        <v>13350</v>
      </c>
      <c r="E3647" s="24" t="s">
        <v>17579</v>
      </c>
      <c r="F3647" s="18">
        <f t="shared" si="170"/>
        <v>5</v>
      </c>
      <c r="G3647" s="23" t="s">
        <v>11799</v>
      </c>
      <c r="H3647" s="23" t="s">
        <v>13669</v>
      </c>
      <c r="I3647" s="19" t="s">
        <v>11725</v>
      </c>
      <c r="J3647" s="49">
        <v>555290</v>
      </c>
      <c r="K3647" s="42">
        <v>0.1</v>
      </c>
      <c r="L3647" s="49">
        <v>55529</v>
      </c>
      <c r="M3647" s="49">
        <v>610819</v>
      </c>
      <c r="N3647">
        <f>+VLOOKUP(C3647,'Thanh toán '!M$1335:N$6972,2,0)</f>
        <v>610819</v>
      </c>
      <c r="O3647" s="61">
        <f t="shared" si="171"/>
        <v>0</v>
      </c>
    </row>
    <row r="3648" spans="1:15" hidden="1" x14ac:dyDescent="0.3">
      <c r="A3648" s="18">
        <v>2023</v>
      </c>
      <c r="B3648" s="19" t="s">
        <v>17584</v>
      </c>
      <c r="C3648" s="19">
        <f t="shared" si="169"/>
        <v>28312</v>
      </c>
      <c r="D3648" s="19" t="s">
        <v>13350</v>
      </c>
      <c r="E3648" s="24" t="s">
        <v>17579</v>
      </c>
      <c r="F3648" s="18">
        <f t="shared" si="170"/>
        <v>5</v>
      </c>
      <c r="G3648" s="23" t="s">
        <v>11799</v>
      </c>
      <c r="H3648" s="23" t="s">
        <v>13577</v>
      </c>
      <c r="I3648" s="19" t="s">
        <v>11725</v>
      </c>
      <c r="J3648" s="49">
        <v>922445</v>
      </c>
      <c r="K3648" s="42">
        <v>0.10000054203773667</v>
      </c>
      <c r="L3648" s="49">
        <v>92245</v>
      </c>
      <c r="M3648" s="49">
        <v>1014690</v>
      </c>
      <c r="N3648">
        <f>+VLOOKUP(C3648,'Thanh toán '!M$1335:N$6972,2,0)</f>
        <v>1014690</v>
      </c>
      <c r="O3648" s="61">
        <f t="shared" si="171"/>
        <v>0</v>
      </c>
    </row>
    <row r="3649" spans="1:15" hidden="1" x14ac:dyDescent="0.3">
      <c r="A3649" s="18">
        <v>2023</v>
      </c>
      <c r="B3649" s="19" t="s">
        <v>17585</v>
      </c>
      <c r="C3649" s="19">
        <f t="shared" si="169"/>
        <v>28313</v>
      </c>
      <c r="D3649" s="19" t="s">
        <v>13350</v>
      </c>
      <c r="E3649" s="24" t="s">
        <v>17579</v>
      </c>
      <c r="F3649" s="18">
        <f t="shared" si="170"/>
        <v>5</v>
      </c>
      <c r="G3649" s="23" t="s">
        <v>11799</v>
      </c>
      <c r="H3649" s="23" t="s">
        <v>14530</v>
      </c>
      <c r="I3649" s="19" t="s">
        <v>11725</v>
      </c>
      <c r="J3649" s="49">
        <v>618065</v>
      </c>
      <c r="K3649" s="42">
        <v>0.10000080897640216</v>
      </c>
      <c r="L3649" s="49">
        <v>61807</v>
      </c>
      <c r="M3649" s="49">
        <v>679872</v>
      </c>
      <c r="N3649">
        <f>+VLOOKUP(C3649,'Thanh toán '!M$1335:N$6972,2,0)</f>
        <v>679872</v>
      </c>
      <c r="O3649" s="61">
        <f t="shared" si="171"/>
        <v>0</v>
      </c>
    </row>
    <row r="3650" spans="1:15" hidden="1" x14ac:dyDescent="0.3">
      <c r="A3650" s="18">
        <v>2023</v>
      </c>
      <c r="B3650" s="19" t="s">
        <v>17586</v>
      </c>
      <c r="C3650" s="19">
        <f t="shared" si="169"/>
        <v>28314</v>
      </c>
      <c r="D3650" s="19" t="s">
        <v>13350</v>
      </c>
      <c r="E3650" s="24" t="s">
        <v>17579</v>
      </c>
      <c r="F3650" s="18">
        <f t="shared" si="170"/>
        <v>5</v>
      </c>
      <c r="G3650" s="23" t="s">
        <v>11799</v>
      </c>
      <c r="H3650" s="23" t="s">
        <v>14090</v>
      </c>
      <c r="I3650" s="19" t="s">
        <v>11725</v>
      </c>
      <c r="J3650" s="49">
        <v>704013</v>
      </c>
      <c r="K3650" s="42">
        <v>9.999957387150521E-2</v>
      </c>
      <c r="L3650" s="49">
        <v>70401</v>
      </c>
      <c r="M3650" s="49">
        <v>774414</v>
      </c>
      <c r="N3650">
        <f>+VLOOKUP(C3650,'Thanh toán '!M$1335:N$6972,2,0)</f>
        <v>774414</v>
      </c>
      <c r="O3650" s="61">
        <f t="shared" si="171"/>
        <v>0</v>
      </c>
    </row>
    <row r="3651" spans="1:15" hidden="1" x14ac:dyDescent="0.3">
      <c r="A3651" s="18">
        <v>2023</v>
      </c>
      <c r="B3651" s="19" t="s">
        <v>17587</v>
      </c>
      <c r="C3651" s="19">
        <f t="shared" si="169"/>
        <v>28317</v>
      </c>
      <c r="D3651" s="19" t="s">
        <v>13350</v>
      </c>
      <c r="E3651" s="24" t="s">
        <v>17579</v>
      </c>
      <c r="F3651" s="18">
        <f t="shared" si="170"/>
        <v>5</v>
      </c>
      <c r="G3651" s="23" t="s">
        <v>12239</v>
      </c>
      <c r="H3651" s="23" t="s">
        <v>13476</v>
      </c>
      <c r="I3651" s="19" t="s">
        <v>12240</v>
      </c>
      <c r="J3651" s="49">
        <v>1477735</v>
      </c>
      <c r="K3651" s="42">
        <v>0.10000033835565916</v>
      </c>
      <c r="L3651" s="49">
        <v>147774</v>
      </c>
      <c r="M3651" s="49">
        <v>1625509</v>
      </c>
      <c r="N3651">
        <f>+VLOOKUP(C3651,'Thanh toán '!M$1335:N$6972,2,0)</f>
        <v>1625509</v>
      </c>
      <c r="O3651" s="61">
        <f t="shared" si="171"/>
        <v>0</v>
      </c>
    </row>
    <row r="3652" spans="1:15" hidden="1" x14ac:dyDescent="0.3">
      <c r="A3652" s="18">
        <v>2023</v>
      </c>
      <c r="B3652" s="19" t="s">
        <v>17588</v>
      </c>
      <c r="C3652" s="19">
        <f t="shared" si="169"/>
        <v>28318</v>
      </c>
      <c r="D3652" s="19" t="s">
        <v>13350</v>
      </c>
      <c r="E3652" s="24" t="s">
        <v>17579</v>
      </c>
      <c r="F3652" s="18">
        <f t="shared" si="170"/>
        <v>5</v>
      </c>
      <c r="G3652" s="23" t="s">
        <v>11799</v>
      </c>
      <c r="H3652" s="23" t="s">
        <v>13451</v>
      </c>
      <c r="I3652" s="19" t="s">
        <v>11725</v>
      </c>
      <c r="J3652" s="49">
        <v>1343829</v>
      </c>
      <c r="K3652" s="42">
        <v>0.10000007441422978</v>
      </c>
      <c r="L3652" s="49">
        <v>134383</v>
      </c>
      <c r="M3652" s="49">
        <v>1478212</v>
      </c>
      <c r="N3652">
        <f>+VLOOKUP(C3652,'Thanh toán '!M$1335:N$6972,2,0)</f>
        <v>1478212</v>
      </c>
      <c r="O3652" s="61">
        <f t="shared" si="171"/>
        <v>0</v>
      </c>
    </row>
    <row r="3653" spans="1:15" hidden="1" x14ac:dyDescent="0.3">
      <c r="A3653" s="18">
        <v>2023</v>
      </c>
      <c r="B3653" s="19" t="s">
        <v>17589</v>
      </c>
      <c r="C3653" s="19">
        <f t="shared" si="169"/>
        <v>28320</v>
      </c>
      <c r="D3653" s="19" t="s">
        <v>13350</v>
      </c>
      <c r="E3653" s="24" t="s">
        <v>17579</v>
      </c>
      <c r="F3653" s="18">
        <f t="shared" si="170"/>
        <v>5</v>
      </c>
      <c r="G3653" s="23" t="s">
        <v>11799</v>
      </c>
      <c r="H3653" s="23" t="s">
        <v>13609</v>
      </c>
      <c r="I3653" s="19" t="s">
        <v>11725</v>
      </c>
      <c r="J3653" s="49">
        <v>1109391</v>
      </c>
      <c r="K3653" s="42">
        <v>9.9999909860454969E-2</v>
      </c>
      <c r="L3653" s="49">
        <v>110939</v>
      </c>
      <c r="M3653" s="49">
        <v>1220330</v>
      </c>
      <c r="N3653">
        <f>+VLOOKUP(C3653,'Thanh toán '!M$1335:N$6972,2,0)</f>
        <v>1220330</v>
      </c>
      <c r="O3653" s="61">
        <f t="shared" si="171"/>
        <v>0</v>
      </c>
    </row>
    <row r="3654" spans="1:15" hidden="1" x14ac:dyDescent="0.3">
      <c r="A3654" s="18">
        <v>2023</v>
      </c>
      <c r="B3654" s="19" t="s">
        <v>17590</v>
      </c>
      <c r="C3654" s="19">
        <f t="shared" ref="C3654:C3717" si="172">+B3654*1</f>
        <v>28322</v>
      </c>
      <c r="D3654" s="19" t="s">
        <v>13350</v>
      </c>
      <c r="E3654" s="24" t="s">
        <v>17579</v>
      </c>
      <c r="F3654" s="18">
        <f t="shared" ref="F3654:F3717" si="173">+MONTH(E3654)</f>
        <v>5</v>
      </c>
      <c r="G3654" s="23" t="s">
        <v>11799</v>
      </c>
      <c r="H3654" s="23" t="s">
        <v>13617</v>
      </c>
      <c r="I3654" s="19" t="s">
        <v>11725</v>
      </c>
      <c r="J3654" s="49">
        <v>693730</v>
      </c>
      <c r="K3654" s="42">
        <v>0.1</v>
      </c>
      <c r="L3654" s="49">
        <v>69373</v>
      </c>
      <c r="M3654" s="49">
        <v>763103</v>
      </c>
      <c r="N3654">
        <f>+VLOOKUP(C3654,'Thanh toán '!M$1335:N$6972,2,0)</f>
        <v>763103</v>
      </c>
      <c r="O3654" s="61">
        <f t="shared" ref="O3654:O3717" si="174">+N3654-M3654</f>
        <v>0</v>
      </c>
    </row>
    <row r="3655" spans="1:15" hidden="1" x14ac:dyDescent="0.3">
      <c r="A3655" s="18">
        <v>2023</v>
      </c>
      <c r="B3655" s="19" t="s">
        <v>17591</v>
      </c>
      <c r="C3655" s="19">
        <f t="shared" si="172"/>
        <v>28324</v>
      </c>
      <c r="D3655" s="19" t="s">
        <v>13350</v>
      </c>
      <c r="E3655" s="24" t="s">
        <v>17579</v>
      </c>
      <c r="F3655" s="18">
        <f t="shared" si="173"/>
        <v>5</v>
      </c>
      <c r="G3655" s="23" t="s">
        <v>12287</v>
      </c>
      <c r="H3655" s="23" t="s">
        <v>12287</v>
      </c>
      <c r="I3655" s="19" t="s">
        <v>12288</v>
      </c>
      <c r="J3655" s="49">
        <v>1468620</v>
      </c>
      <c r="K3655" s="42">
        <v>0.1</v>
      </c>
      <c r="L3655" s="49">
        <v>146862</v>
      </c>
      <c r="M3655" s="49">
        <v>1615482</v>
      </c>
      <c r="N3655">
        <f>+VLOOKUP(C3655,'Thanh toán '!M$1335:N$6972,2,0)</f>
        <v>1615482</v>
      </c>
      <c r="O3655" s="61">
        <f t="shared" si="174"/>
        <v>0</v>
      </c>
    </row>
    <row r="3656" spans="1:15" hidden="1" x14ac:dyDescent="0.3">
      <c r="A3656" s="43">
        <v>2023</v>
      </c>
      <c r="B3656" s="44" t="s">
        <v>17592</v>
      </c>
      <c r="C3656" s="19">
        <f t="shared" si="172"/>
        <v>28325</v>
      </c>
      <c r="D3656" s="44" t="s">
        <v>13350</v>
      </c>
      <c r="E3656" s="45" t="s">
        <v>17579</v>
      </c>
      <c r="F3656" s="18">
        <f t="shared" si="173"/>
        <v>5</v>
      </c>
      <c r="G3656" s="46" t="s">
        <v>11799</v>
      </c>
      <c r="H3656" s="46" t="s">
        <v>14102</v>
      </c>
      <c r="I3656" s="44" t="s">
        <v>11725</v>
      </c>
      <c r="J3656" s="50">
        <v>1173355</v>
      </c>
      <c r="K3656" s="48">
        <v>0.10000042612849479</v>
      </c>
      <c r="L3656" s="50">
        <v>117336</v>
      </c>
      <c r="M3656" s="50">
        <v>1290691</v>
      </c>
      <c r="N3656">
        <f>+VLOOKUP(C3656,'Thanh toán '!M$1335:N$6972,2,0)</f>
        <v>1290691</v>
      </c>
      <c r="O3656" s="61">
        <f t="shared" si="174"/>
        <v>0</v>
      </c>
    </row>
    <row r="3657" spans="1:15" hidden="1" x14ac:dyDescent="0.3">
      <c r="A3657" s="18">
        <v>2023</v>
      </c>
      <c r="B3657" s="19" t="s">
        <v>17593</v>
      </c>
      <c r="C3657" s="19">
        <f t="shared" si="172"/>
        <v>28335</v>
      </c>
      <c r="D3657" s="19" t="s">
        <v>13350</v>
      </c>
      <c r="E3657" s="24" t="s">
        <v>17579</v>
      </c>
      <c r="F3657" s="18">
        <f t="shared" si="173"/>
        <v>5</v>
      </c>
      <c r="G3657" s="23" t="s">
        <v>12228</v>
      </c>
      <c r="H3657" s="23" t="s">
        <v>12228</v>
      </c>
      <c r="I3657" s="19" t="s">
        <v>12229</v>
      </c>
      <c r="J3657" s="49">
        <v>4002130</v>
      </c>
      <c r="K3657" s="42">
        <v>0.1</v>
      </c>
      <c r="L3657" s="49">
        <v>400213</v>
      </c>
      <c r="M3657" s="49">
        <v>4402343</v>
      </c>
      <c r="N3657">
        <f>+VLOOKUP(C3657,'Thanh toán '!M$1335:N$6972,2,0)</f>
        <v>4402343</v>
      </c>
      <c r="O3657" s="61">
        <f t="shared" si="174"/>
        <v>0</v>
      </c>
    </row>
    <row r="3658" spans="1:15" hidden="1" x14ac:dyDescent="0.3">
      <c r="A3658" s="18">
        <v>2023</v>
      </c>
      <c r="B3658" s="19" t="s">
        <v>17594</v>
      </c>
      <c r="C3658" s="19">
        <f t="shared" si="172"/>
        <v>28338</v>
      </c>
      <c r="D3658" s="19" t="s">
        <v>13350</v>
      </c>
      <c r="E3658" s="24" t="s">
        <v>17579</v>
      </c>
      <c r="F3658" s="18">
        <f t="shared" si="173"/>
        <v>5</v>
      </c>
      <c r="G3658" s="23" t="s">
        <v>12225</v>
      </c>
      <c r="H3658" s="23" t="s">
        <v>12225</v>
      </c>
      <c r="I3658" s="19" t="s">
        <v>12226</v>
      </c>
      <c r="J3658" s="49">
        <v>3223500</v>
      </c>
      <c r="K3658" s="42">
        <v>0.1</v>
      </c>
      <c r="L3658" s="49">
        <v>322350</v>
      </c>
      <c r="M3658" s="49">
        <v>3545850</v>
      </c>
      <c r="N3658">
        <f>+VLOOKUP(C3658,'Thanh toán '!M$1335:N$6972,2,0)</f>
        <v>3545850</v>
      </c>
      <c r="O3658" s="61">
        <f t="shared" si="174"/>
        <v>0</v>
      </c>
    </row>
    <row r="3659" spans="1:15" hidden="1" x14ac:dyDescent="0.3">
      <c r="A3659" s="18">
        <v>2023</v>
      </c>
      <c r="B3659" s="19" t="s">
        <v>17595</v>
      </c>
      <c r="C3659" s="19">
        <f t="shared" si="172"/>
        <v>28339</v>
      </c>
      <c r="D3659" s="19" t="s">
        <v>13350</v>
      </c>
      <c r="E3659" s="24" t="s">
        <v>17579</v>
      </c>
      <c r="F3659" s="18">
        <f t="shared" si="173"/>
        <v>5</v>
      </c>
      <c r="G3659" s="23" t="s">
        <v>12225</v>
      </c>
      <c r="H3659" s="23" t="s">
        <v>12225</v>
      </c>
      <c r="I3659" s="19" t="s">
        <v>12226</v>
      </c>
      <c r="J3659" s="49">
        <v>6805410</v>
      </c>
      <c r="K3659" s="42">
        <v>0.1</v>
      </c>
      <c r="L3659" s="49">
        <v>680541</v>
      </c>
      <c r="M3659" s="49">
        <v>7485951</v>
      </c>
      <c r="N3659">
        <f>+VLOOKUP(C3659,'Thanh toán '!M$1335:N$6972,2,0)</f>
        <v>7485951</v>
      </c>
      <c r="O3659" s="61">
        <f t="shared" si="174"/>
        <v>0</v>
      </c>
    </row>
    <row r="3660" spans="1:15" hidden="1" x14ac:dyDescent="0.3">
      <c r="A3660" s="18">
        <v>2023</v>
      </c>
      <c r="B3660" s="19" t="s">
        <v>17596</v>
      </c>
      <c r="C3660" s="19">
        <f t="shared" si="172"/>
        <v>28345</v>
      </c>
      <c r="D3660" s="19" t="s">
        <v>13350</v>
      </c>
      <c r="E3660" s="24" t="s">
        <v>17579</v>
      </c>
      <c r="F3660" s="18">
        <f t="shared" si="173"/>
        <v>5</v>
      </c>
      <c r="G3660" s="23" t="s">
        <v>11970</v>
      </c>
      <c r="H3660" s="23" t="s">
        <v>13377</v>
      </c>
      <c r="I3660" s="19" t="s">
        <v>11971</v>
      </c>
      <c r="J3660" s="49">
        <v>1376195</v>
      </c>
      <c r="K3660" s="42">
        <v>0.100000363320605</v>
      </c>
      <c r="L3660" s="49">
        <v>137620</v>
      </c>
      <c r="M3660" s="49">
        <v>1513815</v>
      </c>
      <c r="N3660">
        <f>+VLOOKUP(C3660,'Thanh toán '!M$1335:N$6972,2,0)</f>
        <v>1513815</v>
      </c>
      <c r="O3660" s="61">
        <f t="shared" si="174"/>
        <v>0</v>
      </c>
    </row>
    <row r="3661" spans="1:15" hidden="1" x14ac:dyDescent="0.3">
      <c r="A3661" s="18">
        <v>2023</v>
      </c>
      <c r="B3661" s="19" t="s">
        <v>17597</v>
      </c>
      <c r="C3661" s="19">
        <f t="shared" si="172"/>
        <v>28346</v>
      </c>
      <c r="D3661" s="19" t="s">
        <v>13350</v>
      </c>
      <c r="E3661" s="24" t="s">
        <v>17579</v>
      </c>
      <c r="F3661" s="18">
        <f t="shared" si="173"/>
        <v>5</v>
      </c>
      <c r="G3661" s="23" t="s">
        <v>11970</v>
      </c>
      <c r="H3661" s="23" t="s">
        <v>13379</v>
      </c>
      <c r="I3661" s="19" t="s">
        <v>11971</v>
      </c>
      <c r="J3661" s="49">
        <v>1309115</v>
      </c>
      <c r="K3661" s="42">
        <v>0.10000038193741574</v>
      </c>
      <c r="L3661" s="49">
        <v>130912</v>
      </c>
      <c r="M3661" s="49">
        <v>1440027</v>
      </c>
      <c r="N3661">
        <f>+VLOOKUP(C3661,'Thanh toán '!M$1335:N$6972,2,0)</f>
        <v>1440027</v>
      </c>
      <c r="O3661" s="61">
        <f t="shared" si="174"/>
        <v>0</v>
      </c>
    </row>
    <row r="3662" spans="1:15" hidden="1" x14ac:dyDescent="0.3">
      <c r="A3662" s="18">
        <v>2023</v>
      </c>
      <c r="B3662" s="19" t="s">
        <v>17598</v>
      </c>
      <c r="C3662" s="19">
        <f t="shared" si="172"/>
        <v>28347</v>
      </c>
      <c r="D3662" s="19" t="s">
        <v>13350</v>
      </c>
      <c r="E3662" s="24" t="s">
        <v>17579</v>
      </c>
      <c r="F3662" s="18">
        <f t="shared" si="173"/>
        <v>5</v>
      </c>
      <c r="G3662" s="23" t="s">
        <v>12251</v>
      </c>
      <c r="H3662" s="23" t="s">
        <v>12251</v>
      </c>
      <c r="I3662" s="19" t="s">
        <v>12252</v>
      </c>
      <c r="J3662" s="49">
        <v>922445</v>
      </c>
      <c r="K3662" s="42">
        <v>0.10000054203773667</v>
      </c>
      <c r="L3662" s="49">
        <v>92245</v>
      </c>
      <c r="M3662" s="49">
        <v>1014690</v>
      </c>
      <c r="N3662">
        <f>+VLOOKUP(C3662,'Thanh toán '!M$1335:N$6972,2,0)</f>
        <v>1014690</v>
      </c>
      <c r="O3662" s="61">
        <f t="shared" si="174"/>
        <v>0</v>
      </c>
    </row>
    <row r="3663" spans="1:15" hidden="1" x14ac:dyDescent="0.3">
      <c r="A3663" s="18">
        <v>2023</v>
      </c>
      <c r="B3663" s="19" t="s">
        <v>17599</v>
      </c>
      <c r="C3663" s="19">
        <f t="shared" si="172"/>
        <v>28348</v>
      </c>
      <c r="D3663" s="19" t="s">
        <v>13350</v>
      </c>
      <c r="E3663" s="24" t="s">
        <v>17579</v>
      </c>
      <c r="F3663" s="18">
        <f t="shared" si="173"/>
        <v>5</v>
      </c>
      <c r="G3663" s="23" t="s">
        <v>13381</v>
      </c>
      <c r="H3663" s="23" t="s">
        <v>13381</v>
      </c>
      <c r="I3663" s="19" t="s">
        <v>13382</v>
      </c>
      <c r="J3663" s="49">
        <v>888464</v>
      </c>
      <c r="K3663" s="42">
        <v>9.9999549784797137E-2</v>
      </c>
      <c r="L3663" s="49">
        <v>88846</v>
      </c>
      <c r="M3663" s="49">
        <v>977310</v>
      </c>
      <c r="N3663">
        <f>+VLOOKUP(C3663,'Thanh toán '!M$1335:N$6972,2,0)</f>
        <v>977310</v>
      </c>
      <c r="O3663" s="61">
        <f t="shared" si="174"/>
        <v>0</v>
      </c>
    </row>
    <row r="3664" spans="1:15" hidden="1" x14ac:dyDescent="0.3">
      <c r="A3664" s="18">
        <v>2023</v>
      </c>
      <c r="B3664" s="19" t="s">
        <v>17600</v>
      </c>
      <c r="C3664" s="19">
        <f t="shared" si="172"/>
        <v>28349</v>
      </c>
      <c r="D3664" s="19" t="s">
        <v>13350</v>
      </c>
      <c r="E3664" s="24" t="s">
        <v>17579</v>
      </c>
      <c r="F3664" s="18">
        <f t="shared" si="173"/>
        <v>5</v>
      </c>
      <c r="G3664" s="23" t="s">
        <v>12260</v>
      </c>
      <c r="H3664" s="23" t="s">
        <v>12260</v>
      </c>
      <c r="I3664" s="19" t="s">
        <v>12261</v>
      </c>
      <c r="J3664" s="49">
        <v>1311534</v>
      </c>
      <c r="K3664" s="42">
        <v>9.9999695013625267E-2</v>
      </c>
      <c r="L3664" s="49">
        <v>131153</v>
      </c>
      <c r="M3664" s="49">
        <v>1442687</v>
      </c>
      <c r="N3664">
        <f>+VLOOKUP(C3664,'Thanh toán '!M$1335:N$6972,2,0)</f>
        <v>1442687</v>
      </c>
      <c r="O3664" s="61">
        <f t="shared" si="174"/>
        <v>0</v>
      </c>
    </row>
    <row r="3665" spans="1:17" hidden="1" x14ac:dyDescent="0.3">
      <c r="A3665" s="18">
        <v>2023</v>
      </c>
      <c r="B3665" s="19" t="s">
        <v>17601</v>
      </c>
      <c r="C3665" s="19">
        <f t="shared" si="172"/>
        <v>28350</v>
      </c>
      <c r="D3665" s="19" t="s">
        <v>13350</v>
      </c>
      <c r="E3665" s="24" t="s">
        <v>17579</v>
      </c>
      <c r="F3665" s="18">
        <f t="shared" si="173"/>
        <v>5</v>
      </c>
      <c r="G3665" s="23" t="s">
        <v>12257</v>
      </c>
      <c r="H3665" s="23" t="s">
        <v>12257</v>
      </c>
      <c r="I3665" s="19" t="s">
        <v>12258</v>
      </c>
      <c r="J3665" s="49">
        <v>2221160</v>
      </c>
      <c r="K3665" s="42">
        <v>0.1</v>
      </c>
      <c r="L3665" s="49">
        <v>222116</v>
      </c>
      <c r="M3665" s="49">
        <v>2443276</v>
      </c>
      <c r="N3665">
        <f>+VLOOKUP(C3665,'Thanh toán '!M$1335:N$6972,2,0)</f>
        <v>2443276</v>
      </c>
      <c r="O3665" s="61">
        <f t="shared" si="174"/>
        <v>0</v>
      </c>
    </row>
    <row r="3666" spans="1:17" hidden="1" x14ac:dyDescent="0.3">
      <c r="A3666" s="18">
        <v>2023</v>
      </c>
      <c r="B3666" s="19" t="s">
        <v>17602</v>
      </c>
      <c r="C3666" s="19">
        <f t="shared" si="172"/>
        <v>28351</v>
      </c>
      <c r="D3666" s="19" t="s">
        <v>13350</v>
      </c>
      <c r="E3666" s="24" t="s">
        <v>17579</v>
      </c>
      <c r="F3666" s="18">
        <f t="shared" si="173"/>
        <v>5</v>
      </c>
      <c r="G3666" s="23" t="s">
        <v>12254</v>
      </c>
      <c r="H3666" s="23" t="s">
        <v>12254</v>
      </c>
      <c r="I3666" s="19" t="s">
        <v>12255</v>
      </c>
      <c r="J3666" s="49">
        <v>1540510</v>
      </c>
      <c r="K3666" s="42">
        <v>0.1</v>
      </c>
      <c r="L3666" s="49">
        <v>154051</v>
      </c>
      <c r="M3666" s="49">
        <v>1694561</v>
      </c>
      <c r="N3666">
        <f>+VLOOKUP(C3666,'Thanh toán '!M$1335:N$6972,2,0)</f>
        <v>1694561</v>
      </c>
      <c r="O3666" s="61">
        <f t="shared" si="174"/>
        <v>0</v>
      </c>
    </row>
    <row r="3667" spans="1:17" hidden="1" x14ac:dyDescent="0.3">
      <c r="A3667" s="18">
        <v>2023</v>
      </c>
      <c r="B3667" s="19" t="s">
        <v>17603</v>
      </c>
      <c r="C3667" s="19">
        <f t="shared" si="172"/>
        <v>28352</v>
      </c>
      <c r="D3667" s="19" t="s">
        <v>13350</v>
      </c>
      <c r="E3667" s="24" t="s">
        <v>17579</v>
      </c>
      <c r="F3667" s="18">
        <f t="shared" si="173"/>
        <v>5</v>
      </c>
      <c r="G3667" s="23" t="s">
        <v>12669</v>
      </c>
      <c r="H3667" s="23" t="s">
        <v>12669</v>
      </c>
      <c r="I3667" s="19" t="s">
        <v>12670</v>
      </c>
      <c r="J3667" s="49">
        <v>1297800</v>
      </c>
      <c r="K3667" s="42">
        <v>0.1</v>
      </c>
      <c r="L3667" s="49">
        <v>129780</v>
      </c>
      <c r="M3667" s="49">
        <v>1427580</v>
      </c>
      <c r="N3667">
        <f>+VLOOKUP(C3667,'Thanh toán '!M$1335:N$6972,2,0)</f>
        <v>1427580</v>
      </c>
      <c r="O3667" s="61">
        <f t="shared" si="174"/>
        <v>0</v>
      </c>
    </row>
    <row r="3668" spans="1:17" hidden="1" x14ac:dyDescent="0.3">
      <c r="A3668" s="18">
        <v>2023</v>
      </c>
      <c r="B3668" s="19" t="s">
        <v>17604</v>
      </c>
      <c r="C3668" s="19">
        <f t="shared" si="172"/>
        <v>28353</v>
      </c>
      <c r="D3668" s="19" t="s">
        <v>13350</v>
      </c>
      <c r="E3668" s="24" t="s">
        <v>17579</v>
      </c>
      <c r="F3668" s="18">
        <f t="shared" si="173"/>
        <v>5</v>
      </c>
      <c r="G3668" s="23" t="s">
        <v>12254</v>
      </c>
      <c r="H3668" s="23" t="s">
        <v>12254</v>
      </c>
      <c r="I3668" s="19" t="s">
        <v>12255</v>
      </c>
      <c r="J3668" s="49">
        <v>1081500</v>
      </c>
      <c r="K3668" s="42">
        <v>0.1</v>
      </c>
      <c r="L3668" s="49">
        <v>108150</v>
      </c>
      <c r="M3668" s="49">
        <v>1189650</v>
      </c>
      <c r="N3668">
        <f>+VLOOKUP(C3668,'Thanh toán '!M$1335:N$6972,2,0)</f>
        <v>1189650</v>
      </c>
      <c r="O3668" s="61">
        <f t="shared" si="174"/>
        <v>0</v>
      </c>
    </row>
    <row r="3669" spans="1:17" hidden="1" x14ac:dyDescent="0.3">
      <c r="A3669" s="18">
        <v>2023</v>
      </c>
      <c r="B3669" s="19" t="s">
        <v>17605</v>
      </c>
      <c r="C3669" s="19">
        <f t="shared" si="172"/>
        <v>28384</v>
      </c>
      <c r="D3669" s="19" t="s">
        <v>13350</v>
      </c>
      <c r="E3669" s="24" t="s">
        <v>17606</v>
      </c>
      <c r="F3669" s="18">
        <f t="shared" si="173"/>
        <v>5</v>
      </c>
      <c r="G3669" s="23" t="s">
        <v>11799</v>
      </c>
      <c r="H3669" s="23" t="s">
        <v>13658</v>
      </c>
      <c r="I3669" s="19" t="s">
        <v>11725</v>
      </c>
      <c r="J3669" s="49">
        <v>618065</v>
      </c>
      <c r="K3669" s="42">
        <v>0.10000080897640216</v>
      </c>
      <c r="L3669" s="49">
        <v>61807</v>
      </c>
      <c r="M3669" s="49">
        <v>679872</v>
      </c>
      <c r="N3669">
        <f>+VLOOKUP(C3669,'Thanh toán '!M$1335:N$6972,2,0)</f>
        <v>679872</v>
      </c>
      <c r="O3669" s="61">
        <f t="shared" si="174"/>
        <v>0</v>
      </c>
    </row>
    <row r="3670" spans="1:17" hidden="1" x14ac:dyDescent="0.3">
      <c r="A3670" s="18">
        <v>2023</v>
      </c>
      <c r="B3670" s="19" t="s">
        <v>17607</v>
      </c>
      <c r="C3670" s="19">
        <f t="shared" si="172"/>
        <v>28386</v>
      </c>
      <c r="D3670" s="19" t="s">
        <v>13350</v>
      </c>
      <c r="E3670" s="24" t="s">
        <v>17606</v>
      </c>
      <c r="F3670" s="18">
        <f t="shared" si="173"/>
        <v>5</v>
      </c>
      <c r="G3670" s="23" t="s">
        <v>12518</v>
      </c>
      <c r="H3670" s="23" t="s">
        <v>12518</v>
      </c>
      <c r="I3670" s="19" t="s">
        <v>12519</v>
      </c>
      <c r="J3670" s="49">
        <v>4136090</v>
      </c>
      <c r="K3670" s="42">
        <v>0.1</v>
      </c>
      <c r="L3670" s="49">
        <v>413609</v>
      </c>
      <c r="M3670" s="49">
        <v>4549699</v>
      </c>
      <c r="N3670">
        <f>+VLOOKUP(C3670,'Thanh toán '!M$1335:N$6972,2,0)</f>
        <v>4549699</v>
      </c>
      <c r="O3670" s="61">
        <f t="shared" si="174"/>
        <v>0</v>
      </c>
    </row>
    <row r="3671" spans="1:17" hidden="1" x14ac:dyDescent="0.3">
      <c r="A3671" s="18">
        <v>2023</v>
      </c>
      <c r="B3671" s="19" t="s">
        <v>17608</v>
      </c>
      <c r="C3671" s="19">
        <f t="shared" si="172"/>
        <v>28387</v>
      </c>
      <c r="D3671" s="19" t="s">
        <v>13350</v>
      </c>
      <c r="E3671" s="24" t="s">
        <v>17606</v>
      </c>
      <c r="F3671" s="18">
        <f t="shared" si="173"/>
        <v>5</v>
      </c>
      <c r="G3671" s="23" t="s">
        <v>11799</v>
      </c>
      <c r="H3671" s="23" t="s">
        <v>14357</v>
      </c>
      <c r="I3671" s="19" t="s">
        <v>11725</v>
      </c>
      <c r="J3671" s="49">
        <v>664974</v>
      </c>
      <c r="K3671" s="42">
        <v>9.999939847272224E-2</v>
      </c>
      <c r="L3671" s="49">
        <v>66497</v>
      </c>
      <c r="M3671" s="49">
        <v>731471</v>
      </c>
      <c r="N3671">
        <f>+VLOOKUP(C3671,'Thanh toán '!M$1335:N$6972,2,0)</f>
        <v>731471</v>
      </c>
      <c r="O3671" s="61">
        <f t="shared" si="174"/>
        <v>0</v>
      </c>
    </row>
    <row r="3672" spans="1:17" hidden="1" x14ac:dyDescent="0.3">
      <c r="A3672" s="18">
        <v>2023</v>
      </c>
      <c r="B3672" s="19" t="s">
        <v>17609</v>
      </c>
      <c r="C3672" s="19">
        <f t="shared" si="172"/>
        <v>28388</v>
      </c>
      <c r="D3672" s="19" t="s">
        <v>13350</v>
      </c>
      <c r="E3672" s="24" t="s">
        <v>17606</v>
      </c>
      <c r="F3672" s="18">
        <f t="shared" si="173"/>
        <v>5</v>
      </c>
      <c r="G3672" s="23" t="s">
        <v>11799</v>
      </c>
      <c r="H3672" s="23" t="s">
        <v>13722</v>
      </c>
      <c r="I3672" s="19" t="s">
        <v>11725</v>
      </c>
      <c r="J3672" s="49">
        <v>272250</v>
      </c>
      <c r="K3672" s="42">
        <v>0.1</v>
      </c>
      <c r="L3672" s="49">
        <v>27225</v>
      </c>
      <c r="M3672" s="49">
        <v>299475</v>
      </c>
      <c r="N3672">
        <f>+VLOOKUP(C3672,'Thanh toán '!M$1335:N$6972,2,0)</f>
        <v>299475</v>
      </c>
      <c r="O3672" s="61">
        <f t="shared" si="174"/>
        <v>0</v>
      </c>
    </row>
    <row r="3673" spans="1:17" hidden="1" x14ac:dyDescent="0.3">
      <c r="A3673" s="18">
        <v>2023</v>
      </c>
      <c r="B3673" s="19" t="s">
        <v>17610</v>
      </c>
      <c r="C3673" s="19">
        <f t="shared" si="172"/>
        <v>28389</v>
      </c>
      <c r="D3673" s="19" t="s">
        <v>13350</v>
      </c>
      <c r="E3673" s="24" t="s">
        <v>17606</v>
      </c>
      <c r="F3673" s="18">
        <f t="shared" si="173"/>
        <v>5</v>
      </c>
      <c r="G3673" s="23" t="s">
        <v>12357</v>
      </c>
      <c r="H3673" s="23" t="s">
        <v>12357</v>
      </c>
      <c r="I3673" s="19" t="s">
        <v>12358</v>
      </c>
      <c r="J3673" s="49">
        <v>1110580</v>
      </c>
      <c r="K3673" s="42">
        <v>0.1</v>
      </c>
      <c r="L3673" s="49">
        <v>111058</v>
      </c>
      <c r="M3673" s="49">
        <v>1221638</v>
      </c>
      <c r="N3673">
        <f>+VLOOKUP(C3673,'Thanh toán '!M$1335:N$6972,2,0)</f>
        <v>1221638</v>
      </c>
      <c r="O3673" s="61">
        <f t="shared" si="174"/>
        <v>0</v>
      </c>
    </row>
    <row r="3674" spans="1:17" hidden="1" x14ac:dyDescent="0.3">
      <c r="A3674" s="18">
        <v>2023</v>
      </c>
      <c r="B3674" s="19" t="s">
        <v>17611</v>
      </c>
      <c r="C3674" s="19">
        <f t="shared" si="172"/>
        <v>28390</v>
      </c>
      <c r="D3674" s="19" t="s">
        <v>13350</v>
      </c>
      <c r="E3674" s="24" t="s">
        <v>17606</v>
      </c>
      <c r="F3674" s="18">
        <f t="shared" si="173"/>
        <v>5</v>
      </c>
      <c r="G3674" s="23" t="s">
        <v>11799</v>
      </c>
      <c r="H3674" s="23" t="s">
        <v>13407</v>
      </c>
      <c r="I3674" s="19" t="s">
        <v>11725</v>
      </c>
      <c r="J3674" s="49">
        <v>587448</v>
      </c>
      <c r="K3674" s="42">
        <v>0.10000034045566586</v>
      </c>
      <c r="L3674" s="49">
        <v>58745</v>
      </c>
      <c r="M3674" s="49">
        <v>646193</v>
      </c>
      <c r="N3674">
        <f>+VLOOKUP(C3674,'Thanh toán '!M$1335:N$6972,2,0)</f>
        <v>646193</v>
      </c>
      <c r="O3674" s="61">
        <f t="shared" si="174"/>
        <v>0</v>
      </c>
    </row>
    <row r="3675" spans="1:17" hidden="1" x14ac:dyDescent="0.3">
      <c r="A3675" s="43">
        <v>2023</v>
      </c>
      <c r="B3675" s="44" t="s">
        <v>17612</v>
      </c>
      <c r="C3675" s="19">
        <f t="shared" si="172"/>
        <v>28394</v>
      </c>
      <c r="D3675" s="44" t="s">
        <v>13350</v>
      </c>
      <c r="E3675" s="45" t="s">
        <v>17606</v>
      </c>
      <c r="F3675" s="18">
        <f t="shared" si="173"/>
        <v>5</v>
      </c>
      <c r="G3675" s="46" t="s">
        <v>11768</v>
      </c>
      <c r="H3675" s="46" t="s">
        <v>11768</v>
      </c>
      <c r="I3675" s="44" t="s">
        <v>11769</v>
      </c>
      <c r="J3675" s="50">
        <v>1081500</v>
      </c>
      <c r="K3675" s="48">
        <v>0.1</v>
      </c>
      <c r="L3675" s="50">
        <v>108150</v>
      </c>
      <c r="M3675" s="50">
        <v>1189650</v>
      </c>
      <c r="N3675">
        <f>+VLOOKUP(C3675,'Thanh toán '!M$1335:N$6972,2,0)</f>
        <v>1189650</v>
      </c>
      <c r="O3675" s="61">
        <f t="shared" si="174"/>
        <v>0</v>
      </c>
    </row>
    <row r="3676" spans="1:17" hidden="1" x14ac:dyDescent="0.3">
      <c r="A3676" s="18">
        <v>2023</v>
      </c>
      <c r="B3676" s="19" t="s">
        <v>17613</v>
      </c>
      <c r="C3676" s="19">
        <f t="shared" si="172"/>
        <v>28395</v>
      </c>
      <c r="D3676" s="19" t="s">
        <v>13350</v>
      </c>
      <c r="E3676" s="24" t="s">
        <v>17606</v>
      </c>
      <c r="F3676" s="18">
        <f t="shared" si="173"/>
        <v>5</v>
      </c>
      <c r="G3676" s="23" t="s">
        <v>11768</v>
      </c>
      <c r="H3676" s="23" t="s">
        <v>11768</v>
      </c>
      <c r="I3676" s="19" t="s">
        <v>11769</v>
      </c>
      <c r="J3676" s="49">
        <v>3726820</v>
      </c>
      <c r="K3676" s="42">
        <v>0.1</v>
      </c>
      <c r="L3676" s="49">
        <v>372682</v>
      </c>
      <c r="M3676" s="49">
        <v>4099502</v>
      </c>
      <c r="N3676">
        <f>+VLOOKUP(C3676,'Thanh toán '!M$1335:N$6972,2,0)</f>
        <v>4099502</v>
      </c>
      <c r="O3676" s="61">
        <f t="shared" si="174"/>
        <v>0</v>
      </c>
    </row>
    <row r="3677" spans="1:17" hidden="1" x14ac:dyDescent="0.3">
      <c r="A3677" s="18">
        <v>2023</v>
      </c>
      <c r="B3677" s="19" t="s">
        <v>17614</v>
      </c>
      <c r="C3677" s="19">
        <f t="shared" si="172"/>
        <v>28405</v>
      </c>
      <c r="D3677" s="19" t="s">
        <v>13350</v>
      </c>
      <c r="E3677" s="24" t="s">
        <v>17606</v>
      </c>
      <c r="F3677" s="18">
        <f t="shared" si="173"/>
        <v>5</v>
      </c>
      <c r="G3677" s="23" t="s">
        <v>11799</v>
      </c>
      <c r="H3677" s="23" t="s">
        <v>15696</v>
      </c>
      <c r="I3677" s="19" t="s">
        <v>11725</v>
      </c>
      <c r="J3677" s="49">
        <v>322480</v>
      </c>
      <c r="K3677" s="42">
        <v>0.1</v>
      </c>
      <c r="L3677" s="49">
        <v>32248</v>
      </c>
      <c r="M3677" s="49">
        <v>354728</v>
      </c>
      <c r="N3677">
        <f>+VLOOKUP(C3677,'Thanh toán '!M$1335:N$6972,2,0)</f>
        <v>354728</v>
      </c>
      <c r="O3677" s="61">
        <f t="shared" si="174"/>
        <v>0</v>
      </c>
    </row>
    <row r="3678" spans="1:17" hidden="1" x14ac:dyDescent="0.3">
      <c r="A3678" s="18">
        <v>2023</v>
      </c>
      <c r="B3678" s="19" t="s">
        <v>17615</v>
      </c>
      <c r="C3678" s="19">
        <f t="shared" si="172"/>
        <v>28408</v>
      </c>
      <c r="D3678" s="19" t="s">
        <v>13350</v>
      </c>
      <c r="E3678" s="24" t="s">
        <v>17606</v>
      </c>
      <c r="F3678" s="18">
        <f t="shared" si="173"/>
        <v>5</v>
      </c>
      <c r="G3678" s="23" t="s">
        <v>11799</v>
      </c>
      <c r="H3678" s="23" t="s">
        <v>14465</v>
      </c>
      <c r="I3678" s="19" t="s">
        <v>11725</v>
      </c>
      <c r="J3678" s="49">
        <v>922445</v>
      </c>
      <c r="K3678" s="42">
        <v>0.10000054203773667</v>
      </c>
      <c r="L3678" s="49">
        <v>92245</v>
      </c>
      <c r="M3678" s="49">
        <v>1014690</v>
      </c>
      <c r="N3678">
        <f>+VLOOKUP(C3678,'Thanh toán '!M$1335:N$6972,2,0)</f>
        <v>1014690</v>
      </c>
      <c r="O3678" s="61">
        <f t="shared" si="174"/>
        <v>0</v>
      </c>
    </row>
    <row r="3679" spans="1:17" hidden="1" x14ac:dyDescent="0.3">
      <c r="A3679" s="43">
        <v>2023</v>
      </c>
      <c r="B3679" s="44" t="s">
        <v>17616</v>
      </c>
      <c r="C3679" s="19">
        <f t="shared" si="172"/>
        <v>28409</v>
      </c>
      <c r="D3679" s="44" t="s">
        <v>13350</v>
      </c>
      <c r="E3679" s="45" t="s">
        <v>17606</v>
      </c>
      <c r="F3679" s="18">
        <f t="shared" si="173"/>
        <v>5</v>
      </c>
      <c r="G3679" s="46" t="s">
        <v>11799</v>
      </c>
      <c r="H3679" s="46" t="s">
        <v>13727</v>
      </c>
      <c r="I3679" s="44" t="s">
        <v>11725</v>
      </c>
      <c r="J3679" s="50">
        <v>1210179</v>
      </c>
      <c r="K3679" s="48">
        <v>0.10000008263240397</v>
      </c>
      <c r="L3679" s="50">
        <v>121018</v>
      </c>
      <c r="M3679" s="50">
        <v>1331197</v>
      </c>
      <c r="O3679" s="61"/>
      <c r="P3679">
        <f>+VLOOKUP(C3679,'Thanh toán '!M$9366:N$10360,2,0)</f>
        <v>1331197</v>
      </c>
      <c r="Q3679" s="61">
        <f>+P3679-M3679</f>
        <v>0</v>
      </c>
    </row>
    <row r="3680" spans="1:17" hidden="1" x14ac:dyDescent="0.3">
      <c r="A3680" s="18">
        <v>2023</v>
      </c>
      <c r="B3680" s="19" t="s">
        <v>17617</v>
      </c>
      <c r="C3680" s="19">
        <f t="shared" si="172"/>
        <v>28410</v>
      </c>
      <c r="D3680" s="19" t="s">
        <v>13350</v>
      </c>
      <c r="E3680" s="24" t="s">
        <v>17606</v>
      </c>
      <c r="F3680" s="18">
        <f t="shared" si="173"/>
        <v>5</v>
      </c>
      <c r="G3680" s="23" t="s">
        <v>11799</v>
      </c>
      <c r="H3680" s="23" t="s">
        <v>14399</v>
      </c>
      <c r="I3680" s="19" t="s">
        <v>11725</v>
      </c>
      <c r="J3680" s="49">
        <v>1068444</v>
      </c>
      <c r="K3680" s="42">
        <v>9.9999625623804336E-2</v>
      </c>
      <c r="L3680" s="49">
        <v>106844</v>
      </c>
      <c r="M3680" s="49">
        <v>1175288</v>
      </c>
      <c r="N3680">
        <f>+VLOOKUP(C3680,'Thanh toán '!M$1335:N$6972,2,0)</f>
        <v>1175288</v>
      </c>
      <c r="O3680" s="61">
        <f t="shared" si="174"/>
        <v>0</v>
      </c>
    </row>
    <row r="3681" spans="1:15" hidden="1" x14ac:dyDescent="0.3">
      <c r="A3681" s="18">
        <v>2023</v>
      </c>
      <c r="B3681" s="19" t="s">
        <v>17618</v>
      </c>
      <c r="C3681" s="19">
        <f t="shared" si="172"/>
        <v>28417</v>
      </c>
      <c r="D3681" s="19" t="s">
        <v>13350</v>
      </c>
      <c r="E3681" s="24" t="s">
        <v>17606</v>
      </c>
      <c r="F3681" s="18">
        <f t="shared" si="173"/>
        <v>5</v>
      </c>
      <c r="G3681" s="23" t="s">
        <v>11799</v>
      </c>
      <c r="H3681" s="23" t="s">
        <v>13491</v>
      </c>
      <c r="I3681" s="19" t="s">
        <v>11725</v>
      </c>
      <c r="J3681" s="49">
        <v>1071579</v>
      </c>
      <c r="K3681" s="42">
        <v>0.10000009332023117</v>
      </c>
      <c r="L3681" s="49">
        <v>107158</v>
      </c>
      <c r="M3681" s="49">
        <v>1178737</v>
      </c>
      <c r="N3681">
        <f>+VLOOKUP(C3681,'Thanh toán '!M$1335:N$6972,2,0)</f>
        <v>1178737</v>
      </c>
      <c r="O3681" s="61">
        <f t="shared" si="174"/>
        <v>0</v>
      </c>
    </row>
    <row r="3682" spans="1:15" hidden="1" x14ac:dyDescent="0.3">
      <c r="A3682" s="18">
        <v>2023</v>
      </c>
      <c r="B3682" s="19" t="s">
        <v>17619</v>
      </c>
      <c r="C3682" s="19">
        <f t="shared" si="172"/>
        <v>28419</v>
      </c>
      <c r="D3682" s="19" t="s">
        <v>13350</v>
      </c>
      <c r="E3682" s="24" t="s">
        <v>17606</v>
      </c>
      <c r="F3682" s="18">
        <f t="shared" si="173"/>
        <v>5</v>
      </c>
      <c r="G3682" s="23" t="s">
        <v>11799</v>
      </c>
      <c r="H3682" s="23" t="s">
        <v>13597</v>
      </c>
      <c r="I3682" s="19" t="s">
        <v>11725</v>
      </c>
      <c r="J3682" s="49">
        <v>962485</v>
      </c>
      <c r="K3682" s="42">
        <v>0.10000051948861541</v>
      </c>
      <c r="L3682" s="49">
        <v>96249</v>
      </c>
      <c r="M3682" s="49">
        <v>1058734</v>
      </c>
      <c r="N3682">
        <f>+VLOOKUP(C3682,'Thanh toán '!M$1335:N$6972,2,0)</f>
        <v>1058734</v>
      </c>
      <c r="O3682" s="61">
        <f t="shared" si="174"/>
        <v>0</v>
      </c>
    </row>
    <row r="3683" spans="1:15" hidden="1" x14ac:dyDescent="0.3">
      <c r="A3683" s="18">
        <v>2023</v>
      </c>
      <c r="B3683" s="19" t="s">
        <v>17620</v>
      </c>
      <c r="C3683" s="19">
        <f t="shared" si="172"/>
        <v>28420</v>
      </c>
      <c r="D3683" s="19" t="s">
        <v>13350</v>
      </c>
      <c r="E3683" s="24" t="s">
        <v>17606</v>
      </c>
      <c r="F3683" s="18">
        <f t="shared" si="173"/>
        <v>5</v>
      </c>
      <c r="G3683" s="23" t="s">
        <v>12367</v>
      </c>
      <c r="H3683" s="23" t="s">
        <v>14519</v>
      </c>
      <c r="I3683" s="19" t="s">
        <v>12368</v>
      </c>
      <c r="J3683" s="49">
        <v>1588431</v>
      </c>
      <c r="K3683" s="42">
        <v>9.9999937044794512E-2</v>
      </c>
      <c r="L3683" s="49">
        <v>158843</v>
      </c>
      <c r="M3683" s="49">
        <v>1747274</v>
      </c>
      <c r="N3683">
        <f>+VLOOKUP(C3683,'Thanh toán '!M$1335:N$6972,2,0)</f>
        <v>1747274</v>
      </c>
      <c r="O3683" s="61">
        <f t="shared" si="174"/>
        <v>0</v>
      </c>
    </row>
    <row r="3684" spans="1:15" hidden="1" x14ac:dyDescent="0.3">
      <c r="A3684" s="18">
        <v>2023</v>
      </c>
      <c r="B3684" s="19" t="s">
        <v>17621</v>
      </c>
      <c r="C3684" s="19">
        <f t="shared" si="172"/>
        <v>28422</v>
      </c>
      <c r="D3684" s="19" t="s">
        <v>13350</v>
      </c>
      <c r="E3684" s="24" t="s">
        <v>17606</v>
      </c>
      <c r="F3684" s="18">
        <f t="shared" si="173"/>
        <v>5</v>
      </c>
      <c r="G3684" s="23" t="s">
        <v>11799</v>
      </c>
      <c r="H3684" s="23" t="s">
        <v>13368</v>
      </c>
      <c r="I3684" s="19" t="s">
        <v>11725</v>
      </c>
      <c r="J3684" s="49">
        <v>618065</v>
      </c>
      <c r="K3684" s="42">
        <v>0.10000080897640216</v>
      </c>
      <c r="L3684" s="49">
        <v>61807</v>
      </c>
      <c r="M3684" s="49">
        <v>679872</v>
      </c>
      <c r="N3684">
        <f>+VLOOKUP(C3684,'Thanh toán '!M$1335:N$6972,2,0)</f>
        <v>679872</v>
      </c>
      <c r="O3684" s="61">
        <f t="shared" si="174"/>
        <v>0</v>
      </c>
    </row>
    <row r="3685" spans="1:15" hidden="1" x14ac:dyDescent="0.3">
      <c r="A3685" s="18">
        <v>2023</v>
      </c>
      <c r="B3685" s="19" t="s">
        <v>17622</v>
      </c>
      <c r="C3685" s="19">
        <f t="shared" si="172"/>
        <v>28423</v>
      </c>
      <c r="D3685" s="19" t="s">
        <v>13350</v>
      </c>
      <c r="E3685" s="24" t="s">
        <v>17606</v>
      </c>
      <c r="F3685" s="18">
        <f t="shared" si="173"/>
        <v>5</v>
      </c>
      <c r="G3685" s="23" t="s">
        <v>11860</v>
      </c>
      <c r="H3685" s="23" t="s">
        <v>17287</v>
      </c>
      <c r="I3685" s="19" t="s">
        <v>11719</v>
      </c>
      <c r="J3685" s="49">
        <v>2731170</v>
      </c>
      <c r="K3685" s="42">
        <v>0.1</v>
      </c>
      <c r="L3685" s="49">
        <v>273117</v>
      </c>
      <c r="M3685" s="49">
        <v>3004287</v>
      </c>
      <c r="N3685">
        <f>+VLOOKUP(C3685,'Thanh toán '!M$1335:N$6972,2,0)</f>
        <v>3004287</v>
      </c>
      <c r="O3685" s="61">
        <f t="shared" si="174"/>
        <v>0</v>
      </c>
    </row>
    <row r="3686" spans="1:15" hidden="1" x14ac:dyDescent="0.3">
      <c r="A3686" s="18">
        <v>2023</v>
      </c>
      <c r="B3686" s="19" t="s">
        <v>17623</v>
      </c>
      <c r="C3686" s="19">
        <f t="shared" si="172"/>
        <v>28424</v>
      </c>
      <c r="D3686" s="19" t="s">
        <v>13350</v>
      </c>
      <c r="E3686" s="24" t="s">
        <v>17606</v>
      </c>
      <c r="F3686" s="18">
        <f t="shared" si="173"/>
        <v>5</v>
      </c>
      <c r="G3686" s="23" t="s">
        <v>11860</v>
      </c>
      <c r="H3686" s="23" t="s">
        <v>17624</v>
      </c>
      <c r="I3686" s="19" t="s">
        <v>11719</v>
      </c>
      <c r="J3686" s="49">
        <v>1961860</v>
      </c>
      <c r="K3686" s="42">
        <v>0.1</v>
      </c>
      <c r="L3686" s="49">
        <v>196186</v>
      </c>
      <c r="M3686" s="49">
        <v>2158046</v>
      </c>
      <c r="N3686">
        <f>+VLOOKUP(C3686,'Thanh toán '!M$1335:N$6972,2,0)</f>
        <v>2158046</v>
      </c>
      <c r="O3686" s="61">
        <f t="shared" si="174"/>
        <v>0</v>
      </c>
    </row>
    <row r="3687" spans="1:15" hidden="1" x14ac:dyDescent="0.3">
      <c r="A3687" s="18">
        <v>2023</v>
      </c>
      <c r="B3687" s="19" t="s">
        <v>17625</v>
      </c>
      <c r="C3687" s="19">
        <f t="shared" si="172"/>
        <v>28425</v>
      </c>
      <c r="D3687" s="19" t="s">
        <v>13350</v>
      </c>
      <c r="E3687" s="24" t="s">
        <v>17606</v>
      </c>
      <c r="F3687" s="18">
        <f t="shared" si="173"/>
        <v>5</v>
      </c>
      <c r="G3687" s="23" t="s">
        <v>11860</v>
      </c>
      <c r="H3687" s="23" t="s">
        <v>16189</v>
      </c>
      <c r="I3687" s="19" t="s">
        <v>11719</v>
      </c>
      <c r="J3687" s="49">
        <v>1056702</v>
      </c>
      <c r="K3687" s="42">
        <v>9.9999810731880884E-2</v>
      </c>
      <c r="L3687" s="49">
        <v>105670</v>
      </c>
      <c r="M3687" s="49">
        <v>1162372</v>
      </c>
      <c r="N3687">
        <f>+VLOOKUP(C3687,'Thanh toán '!M$1335:N$6972,2,0)</f>
        <v>1162372</v>
      </c>
      <c r="O3687" s="61">
        <f t="shared" si="174"/>
        <v>0</v>
      </c>
    </row>
    <row r="3688" spans="1:15" hidden="1" x14ac:dyDescent="0.3">
      <c r="A3688" s="18">
        <v>2023</v>
      </c>
      <c r="B3688" s="19" t="s">
        <v>17626</v>
      </c>
      <c r="C3688" s="19">
        <f t="shared" si="172"/>
        <v>28426</v>
      </c>
      <c r="D3688" s="19" t="s">
        <v>13350</v>
      </c>
      <c r="E3688" s="24" t="s">
        <v>17606</v>
      </c>
      <c r="F3688" s="18">
        <f t="shared" si="173"/>
        <v>5</v>
      </c>
      <c r="G3688" s="23" t="s">
        <v>11860</v>
      </c>
      <c r="H3688" s="23" t="s">
        <v>16445</v>
      </c>
      <c r="I3688" s="19" t="s">
        <v>11719</v>
      </c>
      <c r="J3688" s="49">
        <v>2025460</v>
      </c>
      <c r="K3688" s="42">
        <v>0.1</v>
      </c>
      <c r="L3688" s="49">
        <v>202546</v>
      </c>
      <c r="M3688" s="49">
        <v>2228006</v>
      </c>
      <c r="N3688">
        <f>+VLOOKUP(C3688,'Thanh toán '!M$1335:N$6972,2,0)</f>
        <v>2228006</v>
      </c>
      <c r="O3688" s="61">
        <f t="shared" si="174"/>
        <v>0</v>
      </c>
    </row>
    <row r="3689" spans="1:15" hidden="1" x14ac:dyDescent="0.3">
      <c r="A3689" s="43">
        <v>2023</v>
      </c>
      <c r="B3689" s="44" t="s">
        <v>17627</v>
      </c>
      <c r="C3689" s="19">
        <f t="shared" si="172"/>
        <v>28437</v>
      </c>
      <c r="D3689" s="44" t="s">
        <v>13350</v>
      </c>
      <c r="E3689" s="45" t="s">
        <v>17606</v>
      </c>
      <c r="F3689" s="18">
        <f t="shared" si="173"/>
        <v>5</v>
      </c>
      <c r="G3689" s="46" t="s">
        <v>12312</v>
      </c>
      <c r="H3689" s="46" t="s">
        <v>12312</v>
      </c>
      <c r="I3689" s="44" t="s">
        <v>12313</v>
      </c>
      <c r="J3689" s="50">
        <v>2163000</v>
      </c>
      <c r="K3689" s="48">
        <v>0.1</v>
      </c>
      <c r="L3689" s="50">
        <v>216300</v>
      </c>
      <c r="M3689" s="50">
        <v>2379300</v>
      </c>
      <c r="N3689">
        <f>+VLOOKUP(C3689,'Thanh toán '!M$1335:N$6972,2,0)</f>
        <v>2379300</v>
      </c>
      <c r="O3689" s="61">
        <f t="shared" si="174"/>
        <v>0</v>
      </c>
    </row>
    <row r="3690" spans="1:15" hidden="1" x14ac:dyDescent="0.3">
      <c r="A3690" s="18">
        <v>2023</v>
      </c>
      <c r="B3690" s="19" t="s">
        <v>17628</v>
      </c>
      <c r="C3690" s="19">
        <f t="shared" si="172"/>
        <v>28438</v>
      </c>
      <c r="D3690" s="19" t="s">
        <v>13350</v>
      </c>
      <c r="E3690" s="24" t="s">
        <v>17606</v>
      </c>
      <c r="F3690" s="18">
        <f t="shared" si="173"/>
        <v>5</v>
      </c>
      <c r="G3690" s="23" t="s">
        <v>12556</v>
      </c>
      <c r="H3690" s="23" t="s">
        <v>12556</v>
      </c>
      <c r="I3690" s="19" t="s">
        <v>12557</v>
      </c>
      <c r="J3690" s="49">
        <v>1302000</v>
      </c>
      <c r="K3690" s="42">
        <v>0.1</v>
      </c>
      <c r="L3690" s="49">
        <v>130200</v>
      </c>
      <c r="M3690" s="49">
        <v>1432200</v>
      </c>
      <c r="N3690">
        <f>+VLOOKUP(C3690,'Thanh toán '!M$1335:N$6972,2,0)</f>
        <v>1432200</v>
      </c>
      <c r="O3690" s="61">
        <f t="shared" si="174"/>
        <v>0</v>
      </c>
    </row>
    <row r="3691" spans="1:15" hidden="1" x14ac:dyDescent="0.3">
      <c r="A3691" s="18">
        <v>2023</v>
      </c>
      <c r="B3691" s="19" t="s">
        <v>17629</v>
      </c>
      <c r="C3691" s="19">
        <f t="shared" si="172"/>
        <v>28439</v>
      </c>
      <c r="D3691" s="19" t="s">
        <v>13350</v>
      </c>
      <c r="E3691" s="24" t="s">
        <v>17606</v>
      </c>
      <c r="F3691" s="18">
        <f t="shared" si="173"/>
        <v>5</v>
      </c>
      <c r="G3691" s="23" t="s">
        <v>12293</v>
      </c>
      <c r="H3691" s="23" t="s">
        <v>12293</v>
      </c>
      <c r="I3691" s="19" t="s">
        <v>12294</v>
      </c>
      <c r="J3691" s="49">
        <v>2631601</v>
      </c>
      <c r="K3691" s="42">
        <v>9.9999962000318438E-2</v>
      </c>
      <c r="L3691" s="49">
        <v>263160</v>
      </c>
      <c r="M3691" s="49">
        <v>2894761</v>
      </c>
      <c r="N3691">
        <f>+VLOOKUP(C3691,'Thanh toán '!M$1335:N$6972,2,0)</f>
        <v>2894761</v>
      </c>
      <c r="O3691" s="61">
        <f t="shared" si="174"/>
        <v>0</v>
      </c>
    </row>
    <row r="3692" spans="1:15" hidden="1" x14ac:dyDescent="0.3">
      <c r="A3692" s="18">
        <v>2023</v>
      </c>
      <c r="B3692" s="19" t="s">
        <v>17630</v>
      </c>
      <c r="C3692" s="19">
        <f t="shared" si="172"/>
        <v>28440</v>
      </c>
      <c r="D3692" s="19" t="s">
        <v>13350</v>
      </c>
      <c r="E3692" s="24" t="s">
        <v>17606</v>
      </c>
      <c r="F3692" s="18">
        <f t="shared" si="173"/>
        <v>5</v>
      </c>
      <c r="G3692" s="23" t="s">
        <v>12309</v>
      </c>
      <c r="H3692" s="23" t="s">
        <v>12309</v>
      </c>
      <c r="I3692" s="19" t="s">
        <v>12310</v>
      </c>
      <c r="J3692" s="49">
        <v>5104300</v>
      </c>
      <c r="K3692" s="42">
        <v>0.1</v>
      </c>
      <c r="L3692" s="49">
        <v>510430</v>
      </c>
      <c r="M3692" s="49">
        <v>5614730</v>
      </c>
      <c r="N3692">
        <f>+VLOOKUP(C3692,'Thanh toán '!M$1335:N$6972,2,0)</f>
        <v>5614730</v>
      </c>
      <c r="O3692" s="61">
        <f t="shared" si="174"/>
        <v>0</v>
      </c>
    </row>
    <row r="3693" spans="1:15" hidden="1" x14ac:dyDescent="0.3">
      <c r="A3693" s="18">
        <v>2023</v>
      </c>
      <c r="B3693" s="19" t="s">
        <v>17631</v>
      </c>
      <c r="C3693" s="19">
        <f t="shared" si="172"/>
        <v>28441</v>
      </c>
      <c r="D3693" s="19" t="s">
        <v>13350</v>
      </c>
      <c r="E3693" s="24" t="s">
        <v>17606</v>
      </c>
      <c r="F3693" s="18">
        <f t="shared" si="173"/>
        <v>5</v>
      </c>
      <c r="G3693" s="23" t="s">
        <v>12306</v>
      </c>
      <c r="H3693" s="23" t="s">
        <v>12306</v>
      </c>
      <c r="I3693" s="19" t="s">
        <v>12307</v>
      </c>
      <c r="J3693" s="49">
        <v>2856530</v>
      </c>
      <c r="K3693" s="42">
        <v>0.1</v>
      </c>
      <c r="L3693" s="49">
        <v>285653</v>
      </c>
      <c r="M3693" s="49">
        <v>3142183</v>
      </c>
      <c r="N3693">
        <f>+VLOOKUP(C3693,'Thanh toán '!M$1335:N$6972,2,0)</f>
        <v>3142183</v>
      </c>
      <c r="O3693" s="61">
        <f t="shared" si="174"/>
        <v>0</v>
      </c>
    </row>
    <row r="3694" spans="1:15" hidden="1" x14ac:dyDescent="0.3">
      <c r="A3694" s="18">
        <v>2023</v>
      </c>
      <c r="B3694" s="19" t="s">
        <v>17632</v>
      </c>
      <c r="C3694" s="19">
        <f t="shared" si="172"/>
        <v>28442</v>
      </c>
      <c r="D3694" s="19" t="s">
        <v>13350</v>
      </c>
      <c r="E3694" s="24" t="s">
        <v>17606</v>
      </c>
      <c r="F3694" s="18">
        <f t="shared" si="173"/>
        <v>5</v>
      </c>
      <c r="G3694" s="23" t="s">
        <v>12263</v>
      </c>
      <c r="H3694" s="23" t="s">
        <v>12263</v>
      </c>
      <c r="I3694" s="19" t="s">
        <v>12264</v>
      </c>
      <c r="J3694" s="49">
        <v>2803060</v>
      </c>
      <c r="K3694" s="42">
        <v>0.1</v>
      </c>
      <c r="L3694" s="49">
        <v>280306</v>
      </c>
      <c r="M3694" s="49">
        <v>3083366</v>
      </c>
      <c r="N3694">
        <f>+VLOOKUP(C3694,'Thanh toán '!M$1335:N$6972,2,0)</f>
        <v>3083366</v>
      </c>
      <c r="O3694" s="61">
        <f t="shared" si="174"/>
        <v>0</v>
      </c>
    </row>
    <row r="3695" spans="1:15" hidden="1" x14ac:dyDescent="0.3">
      <c r="A3695" s="18">
        <v>2023</v>
      </c>
      <c r="B3695" s="19" t="s">
        <v>17633</v>
      </c>
      <c r="C3695" s="19">
        <f t="shared" si="172"/>
        <v>28443</v>
      </c>
      <c r="D3695" s="19" t="s">
        <v>13350</v>
      </c>
      <c r="E3695" s="24" t="s">
        <v>17606</v>
      </c>
      <c r="F3695" s="18">
        <f t="shared" si="173"/>
        <v>5</v>
      </c>
      <c r="G3695" s="23" t="s">
        <v>12565</v>
      </c>
      <c r="H3695" s="23" t="s">
        <v>12565</v>
      </c>
      <c r="I3695" s="19" t="s">
        <v>12566</v>
      </c>
      <c r="J3695" s="49">
        <v>3269155</v>
      </c>
      <c r="K3695" s="42">
        <v>0.10000015294472119</v>
      </c>
      <c r="L3695" s="49">
        <v>326916</v>
      </c>
      <c r="M3695" s="49">
        <v>3596071</v>
      </c>
      <c r="N3695">
        <f>+VLOOKUP(C3695,'Thanh toán '!M$1335:N$6972,2,0)</f>
        <v>3596071</v>
      </c>
      <c r="O3695" s="61">
        <f t="shared" si="174"/>
        <v>0</v>
      </c>
    </row>
    <row r="3696" spans="1:15" hidden="1" x14ac:dyDescent="0.3">
      <c r="A3696" s="18">
        <v>2023</v>
      </c>
      <c r="B3696" s="19" t="s">
        <v>17634</v>
      </c>
      <c r="C3696" s="19">
        <f t="shared" si="172"/>
        <v>28444</v>
      </c>
      <c r="D3696" s="19" t="s">
        <v>13350</v>
      </c>
      <c r="E3696" s="24" t="s">
        <v>17606</v>
      </c>
      <c r="F3696" s="18">
        <f t="shared" si="173"/>
        <v>5</v>
      </c>
      <c r="G3696" s="23" t="s">
        <v>12549</v>
      </c>
      <c r="H3696" s="23" t="s">
        <v>12549</v>
      </c>
      <c r="I3696" s="19" t="s">
        <v>12550</v>
      </c>
      <c r="J3696" s="49">
        <v>3035550</v>
      </c>
      <c r="K3696" s="42">
        <v>0.1</v>
      </c>
      <c r="L3696" s="49">
        <v>303555</v>
      </c>
      <c r="M3696" s="49">
        <v>3339105</v>
      </c>
      <c r="N3696">
        <f>+VLOOKUP(C3696,'Thanh toán '!M$1335:N$6972,2,0)</f>
        <v>3339105</v>
      </c>
      <c r="O3696" s="61">
        <f t="shared" si="174"/>
        <v>0</v>
      </c>
    </row>
    <row r="3697" spans="1:15" hidden="1" x14ac:dyDescent="0.3">
      <c r="A3697" s="18">
        <v>2023</v>
      </c>
      <c r="B3697" s="19" t="s">
        <v>17635</v>
      </c>
      <c r="C3697" s="19">
        <f t="shared" si="172"/>
        <v>28445</v>
      </c>
      <c r="D3697" s="19" t="s">
        <v>13350</v>
      </c>
      <c r="E3697" s="24" t="s">
        <v>17606</v>
      </c>
      <c r="F3697" s="18">
        <f t="shared" si="173"/>
        <v>5</v>
      </c>
      <c r="G3697" s="23" t="s">
        <v>12426</v>
      </c>
      <c r="H3697" s="23" t="s">
        <v>12426</v>
      </c>
      <c r="I3697" s="19" t="s">
        <v>12427</v>
      </c>
      <c r="J3697" s="49">
        <v>2686110</v>
      </c>
      <c r="K3697" s="42">
        <v>0.1</v>
      </c>
      <c r="L3697" s="49">
        <v>268611</v>
      </c>
      <c r="M3697" s="49">
        <v>2954721</v>
      </c>
      <c r="N3697">
        <f>+VLOOKUP(C3697,'Thanh toán '!M$1335:N$6972,2,0)</f>
        <v>2954721</v>
      </c>
      <c r="O3697" s="61">
        <f t="shared" si="174"/>
        <v>0</v>
      </c>
    </row>
    <row r="3698" spans="1:15" hidden="1" x14ac:dyDescent="0.3">
      <c r="A3698" s="18">
        <v>2023</v>
      </c>
      <c r="B3698" s="19" t="s">
        <v>17636</v>
      </c>
      <c r="C3698" s="19">
        <f t="shared" si="172"/>
        <v>28446</v>
      </c>
      <c r="D3698" s="19" t="s">
        <v>13350</v>
      </c>
      <c r="E3698" s="24" t="s">
        <v>17606</v>
      </c>
      <c r="F3698" s="18">
        <f t="shared" si="173"/>
        <v>5</v>
      </c>
      <c r="G3698" s="23" t="s">
        <v>12556</v>
      </c>
      <c r="H3698" s="23" t="s">
        <v>12556</v>
      </c>
      <c r="I3698" s="19" t="s">
        <v>12557</v>
      </c>
      <c r="J3698" s="49">
        <v>2431284</v>
      </c>
      <c r="K3698" s="42">
        <v>9.9999835477879176E-2</v>
      </c>
      <c r="L3698" s="49">
        <v>243128</v>
      </c>
      <c r="M3698" s="49">
        <v>2674412</v>
      </c>
      <c r="N3698">
        <f>+VLOOKUP(C3698,'Thanh toán '!M$1335:N$6972,2,0)</f>
        <v>2674412</v>
      </c>
      <c r="O3698" s="61">
        <f t="shared" si="174"/>
        <v>0</v>
      </c>
    </row>
    <row r="3699" spans="1:15" hidden="1" x14ac:dyDescent="0.3">
      <c r="A3699" s="18">
        <v>2023</v>
      </c>
      <c r="B3699" s="19" t="s">
        <v>17637</v>
      </c>
      <c r="C3699" s="19">
        <f t="shared" si="172"/>
        <v>28447</v>
      </c>
      <c r="D3699" s="19" t="s">
        <v>13350</v>
      </c>
      <c r="E3699" s="24" t="s">
        <v>17606</v>
      </c>
      <c r="F3699" s="18">
        <f t="shared" si="173"/>
        <v>5</v>
      </c>
      <c r="G3699" s="23" t="s">
        <v>11799</v>
      </c>
      <c r="H3699" s="23" t="s">
        <v>13639</v>
      </c>
      <c r="I3699" s="19" t="s">
        <v>11725</v>
      </c>
      <c r="J3699" s="49">
        <v>1097706</v>
      </c>
      <c r="K3699" s="42">
        <v>0.10000036439629555</v>
      </c>
      <c r="L3699" s="49">
        <v>109771</v>
      </c>
      <c r="M3699" s="49">
        <v>1207477</v>
      </c>
      <c r="N3699">
        <f>+VLOOKUP(C3699,'Thanh toán '!M$1335:N$6972,2,0)</f>
        <v>1207477</v>
      </c>
      <c r="O3699" s="61">
        <f t="shared" si="174"/>
        <v>0</v>
      </c>
    </row>
    <row r="3700" spans="1:15" hidden="1" x14ac:dyDescent="0.3">
      <c r="A3700" s="18">
        <v>2023</v>
      </c>
      <c r="B3700" s="19" t="s">
        <v>17638</v>
      </c>
      <c r="C3700" s="19">
        <f t="shared" si="172"/>
        <v>28448</v>
      </c>
      <c r="D3700" s="19" t="s">
        <v>13350</v>
      </c>
      <c r="E3700" s="24" t="s">
        <v>17606</v>
      </c>
      <c r="F3700" s="18">
        <f t="shared" si="173"/>
        <v>5</v>
      </c>
      <c r="G3700" s="23" t="s">
        <v>12581</v>
      </c>
      <c r="H3700" s="23" t="s">
        <v>12581</v>
      </c>
      <c r="I3700" s="19" t="s">
        <v>12582</v>
      </c>
      <c r="J3700" s="49">
        <v>1544605</v>
      </c>
      <c r="K3700" s="42">
        <v>0.10000032370735561</v>
      </c>
      <c r="L3700" s="49">
        <v>154461</v>
      </c>
      <c r="M3700" s="49">
        <v>1699066</v>
      </c>
      <c r="N3700">
        <f>+VLOOKUP(C3700,'Thanh toán '!M$1335:N$6972,2,0)</f>
        <v>1699066</v>
      </c>
      <c r="O3700" s="61">
        <f t="shared" si="174"/>
        <v>0</v>
      </c>
    </row>
    <row r="3701" spans="1:15" hidden="1" x14ac:dyDescent="0.3">
      <c r="A3701" s="18">
        <v>2023</v>
      </c>
      <c r="B3701" s="19" t="s">
        <v>17639</v>
      </c>
      <c r="C3701" s="19">
        <f t="shared" si="172"/>
        <v>28450</v>
      </c>
      <c r="D3701" s="19" t="s">
        <v>13350</v>
      </c>
      <c r="E3701" s="24" t="s">
        <v>17606</v>
      </c>
      <c r="F3701" s="18">
        <f t="shared" si="173"/>
        <v>5</v>
      </c>
      <c r="G3701" s="23" t="s">
        <v>11970</v>
      </c>
      <c r="H3701" s="23" t="s">
        <v>17640</v>
      </c>
      <c r="I3701" s="19" t="s">
        <v>11971</v>
      </c>
      <c r="J3701" s="49">
        <v>593973</v>
      </c>
      <c r="K3701" s="42">
        <v>9.9999494926537064E-2</v>
      </c>
      <c r="L3701" s="49">
        <v>59397</v>
      </c>
      <c r="M3701" s="49">
        <v>653370</v>
      </c>
      <c r="N3701">
        <f>+VLOOKUP(C3701,'Thanh toán '!M$1335:N$6972,2,0)</f>
        <v>653370</v>
      </c>
      <c r="O3701" s="61">
        <f t="shared" si="174"/>
        <v>0</v>
      </c>
    </row>
    <row r="3702" spans="1:15" hidden="1" x14ac:dyDescent="0.3">
      <c r="A3702" s="18">
        <v>2023</v>
      </c>
      <c r="B3702" s="19" t="s">
        <v>17641</v>
      </c>
      <c r="C3702" s="19">
        <f t="shared" si="172"/>
        <v>28454</v>
      </c>
      <c r="D3702" s="19" t="s">
        <v>13350</v>
      </c>
      <c r="E3702" s="24" t="s">
        <v>17642</v>
      </c>
      <c r="F3702" s="18">
        <f t="shared" si="173"/>
        <v>5</v>
      </c>
      <c r="G3702" s="23" t="s">
        <v>12360</v>
      </c>
      <c r="H3702" s="23" t="s">
        <v>12360</v>
      </c>
      <c r="I3702" s="19" t="s">
        <v>12361</v>
      </c>
      <c r="J3702" s="49">
        <v>4052620</v>
      </c>
      <c r="K3702" s="42">
        <v>0.1</v>
      </c>
      <c r="L3702" s="49">
        <v>405262</v>
      </c>
      <c r="M3702" s="49">
        <v>4457882</v>
      </c>
      <c r="N3702">
        <f>+VLOOKUP(C3702,'Thanh toán '!M$1335:N$6972,2,0)</f>
        <v>4457882</v>
      </c>
      <c r="O3702" s="61">
        <f t="shared" si="174"/>
        <v>0</v>
      </c>
    </row>
    <row r="3703" spans="1:15" hidden="1" x14ac:dyDescent="0.3">
      <c r="A3703" s="18">
        <v>2023</v>
      </c>
      <c r="B3703" s="19" t="s">
        <v>17643</v>
      </c>
      <c r="C3703" s="19">
        <f t="shared" si="172"/>
        <v>28455</v>
      </c>
      <c r="D3703" s="19" t="s">
        <v>13350</v>
      </c>
      <c r="E3703" s="24" t="s">
        <v>17642</v>
      </c>
      <c r="F3703" s="18">
        <f t="shared" si="173"/>
        <v>5</v>
      </c>
      <c r="G3703" s="23" t="s">
        <v>11799</v>
      </c>
      <c r="H3703" s="23" t="s">
        <v>13499</v>
      </c>
      <c r="I3703" s="19" t="s">
        <v>11725</v>
      </c>
      <c r="J3703" s="49">
        <v>1257511</v>
      </c>
      <c r="K3703" s="42">
        <v>9.9999920477832793E-2</v>
      </c>
      <c r="L3703" s="49">
        <v>125751</v>
      </c>
      <c r="M3703" s="49">
        <v>1383262</v>
      </c>
      <c r="N3703">
        <f>+VLOOKUP(C3703,'Thanh toán '!M$1335:N$6972,2,0)</f>
        <v>1383262</v>
      </c>
      <c r="O3703" s="61">
        <f t="shared" si="174"/>
        <v>0</v>
      </c>
    </row>
    <row r="3704" spans="1:15" hidden="1" x14ac:dyDescent="0.3">
      <c r="A3704" s="18">
        <v>2023</v>
      </c>
      <c r="B3704" s="19" t="s">
        <v>17644</v>
      </c>
      <c r="C3704" s="19">
        <f t="shared" si="172"/>
        <v>28457</v>
      </c>
      <c r="D3704" s="19" t="s">
        <v>13350</v>
      </c>
      <c r="E3704" s="24" t="s">
        <v>17642</v>
      </c>
      <c r="F3704" s="18">
        <f t="shared" si="173"/>
        <v>5</v>
      </c>
      <c r="G3704" s="23" t="s">
        <v>11799</v>
      </c>
      <c r="H3704" s="23" t="s">
        <v>13991</v>
      </c>
      <c r="I3704" s="19" t="s">
        <v>11725</v>
      </c>
      <c r="J3704" s="49">
        <v>618065</v>
      </c>
      <c r="K3704" s="42">
        <v>0.10000080897640216</v>
      </c>
      <c r="L3704" s="49">
        <v>61807</v>
      </c>
      <c r="M3704" s="49">
        <v>679872</v>
      </c>
      <c r="N3704">
        <f>+VLOOKUP(C3704,'Thanh toán '!M$1335:N$6972,2,0)</f>
        <v>679872</v>
      </c>
      <c r="O3704" s="61">
        <f t="shared" si="174"/>
        <v>0</v>
      </c>
    </row>
    <row r="3705" spans="1:15" hidden="1" x14ac:dyDescent="0.3">
      <c r="A3705" s="18">
        <v>2023</v>
      </c>
      <c r="B3705" s="19" t="s">
        <v>17645</v>
      </c>
      <c r="C3705" s="19">
        <f t="shared" si="172"/>
        <v>28458</v>
      </c>
      <c r="D3705" s="19" t="s">
        <v>13350</v>
      </c>
      <c r="E3705" s="24" t="s">
        <v>17642</v>
      </c>
      <c r="F3705" s="18">
        <f t="shared" si="173"/>
        <v>5</v>
      </c>
      <c r="G3705" s="23" t="s">
        <v>11799</v>
      </c>
      <c r="H3705" s="23" t="s">
        <v>13656</v>
      </c>
      <c r="I3705" s="19" t="s">
        <v>11725</v>
      </c>
      <c r="J3705" s="49">
        <v>791599</v>
      </c>
      <c r="K3705" s="42">
        <v>0.10000012632658707</v>
      </c>
      <c r="L3705" s="49">
        <v>79160</v>
      </c>
      <c r="M3705" s="49">
        <v>870759</v>
      </c>
      <c r="N3705">
        <f>+VLOOKUP(C3705,'Thanh toán '!M$1335:N$6972,2,0)</f>
        <v>870759</v>
      </c>
      <c r="O3705" s="61">
        <f t="shared" si="174"/>
        <v>0</v>
      </c>
    </row>
    <row r="3706" spans="1:15" hidden="1" x14ac:dyDescent="0.3">
      <c r="A3706" s="18">
        <v>2023</v>
      </c>
      <c r="B3706" s="19" t="s">
        <v>17646</v>
      </c>
      <c r="C3706" s="19">
        <f t="shared" si="172"/>
        <v>28459</v>
      </c>
      <c r="D3706" s="19" t="s">
        <v>13350</v>
      </c>
      <c r="E3706" s="24" t="s">
        <v>17642</v>
      </c>
      <c r="F3706" s="18">
        <f t="shared" si="173"/>
        <v>5</v>
      </c>
      <c r="G3706" s="23" t="s">
        <v>11799</v>
      </c>
      <c r="H3706" s="23" t="s">
        <v>13885</v>
      </c>
      <c r="I3706" s="19" t="s">
        <v>11725</v>
      </c>
      <c r="J3706" s="49">
        <v>951239</v>
      </c>
      <c r="K3706" s="42">
        <v>0.1000001051260514</v>
      </c>
      <c r="L3706" s="49">
        <v>95124</v>
      </c>
      <c r="M3706" s="49">
        <v>1046363</v>
      </c>
      <c r="N3706">
        <f>+VLOOKUP(C3706,'Thanh toán '!M$1335:N$6972,2,0)</f>
        <v>1046363</v>
      </c>
      <c r="O3706" s="61">
        <f t="shared" si="174"/>
        <v>0</v>
      </c>
    </row>
    <row r="3707" spans="1:15" hidden="1" x14ac:dyDescent="0.3">
      <c r="A3707" s="18">
        <v>2023</v>
      </c>
      <c r="B3707" s="19" t="s">
        <v>17647</v>
      </c>
      <c r="C3707" s="19">
        <f t="shared" si="172"/>
        <v>28460</v>
      </c>
      <c r="D3707" s="19" t="s">
        <v>13350</v>
      </c>
      <c r="E3707" s="24" t="s">
        <v>17642</v>
      </c>
      <c r="F3707" s="18">
        <f t="shared" si="173"/>
        <v>5</v>
      </c>
      <c r="G3707" s="23" t="s">
        <v>11799</v>
      </c>
      <c r="H3707" s="23" t="s">
        <v>13426</v>
      </c>
      <c r="I3707" s="19" t="s">
        <v>11725</v>
      </c>
      <c r="J3707" s="49">
        <v>700329</v>
      </c>
      <c r="K3707" s="42">
        <v>0.10000014279003154</v>
      </c>
      <c r="L3707" s="49">
        <v>70033</v>
      </c>
      <c r="M3707" s="49">
        <v>770362</v>
      </c>
      <c r="N3707">
        <f>+VLOOKUP(C3707,'Thanh toán '!M$1335:N$6972,2,0)</f>
        <v>770362</v>
      </c>
      <c r="O3707" s="61">
        <f t="shared" si="174"/>
        <v>0</v>
      </c>
    </row>
    <row r="3708" spans="1:15" hidden="1" x14ac:dyDescent="0.3">
      <c r="A3708" s="18">
        <v>2023</v>
      </c>
      <c r="B3708" s="19" t="s">
        <v>17648</v>
      </c>
      <c r="C3708" s="19">
        <f t="shared" si="172"/>
        <v>28461</v>
      </c>
      <c r="D3708" s="19" t="s">
        <v>13350</v>
      </c>
      <c r="E3708" s="24" t="s">
        <v>17642</v>
      </c>
      <c r="F3708" s="18">
        <f t="shared" si="173"/>
        <v>5</v>
      </c>
      <c r="G3708" s="23" t="s">
        <v>11799</v>
      </c>
      <c r="H3708" s="23" t="s">
        <v>13827</v>
      </c>
      <c r="I3708" s="19" t="s">
        <v>11725</v>
      </c>
      <c r="J3708" s="49">
        <v>1148245</v>
      </c>
      <c r="K3708" s="42">
        <v>0.10000043544713889</v>
      </c>
      <c r="L3708" s="49">
        <v>114825</v>
      </c>
      <c r="M3708" s="49">
        <v>1263070</v>
      </c>
      <c r="N3708">
        <f>+VLOOKUP(C3708,'Thanh toán '!M$1335:N$6972,2,0)</f>
        <v>1263070</v>
      </c>
      <c r="O3708" s="61">
        <f t="shared" si="174"/>
        <v>0</v>
      </c>
    </row>
    <row r="3709" spans="1:15" hidden="1" x14ac:dyDescent="0.3">
      <c r="A3709" s="18">
        <v>2023</v>
      </c>
      <c r="B3709" s="19" t="s">
        <v>17649</v>
      </c>
      <c r="C3709" s="19">
        <f t="shared" si="172"/>
        <v>28462</v>
      </c>
      <c r="D3709" s="19" t="s">
        <v>13350</v>
      </c>
      <c r="E3709" s="24" t="s">
        <v>17642</v>
      </c>
      <c r="F3709" s="18">
        <f t="shared" si="173"/>
        <v>5</v>
      </c>
      <c r="G3709" s="23" t="s">
        <v>11799</v>
      </c>
      <c r="H3709" s="23" t="s">
        <v>13833</v>
      </c>
      <c r="I3709" s="19" t="s">
        <v>11725</v>
      </c>
      <c r="J3709" s="49">
        <v>1728645</v>
      </c>
      <c r="K3709" s="42">
        <v>0.10000028924388756</v>
      </c>
      <c r="L3709" s="49">
        <v>172865</v>
      </c>
      <c r="M3709" s="49">
        <v>1901510</v>
      </c>
      <c r="N3709">
        <f>+VLOOKUP(C3709,'Thanh toán '!M$1335:N$6972,2,0)</f>
        <v>1901510</v>
      </c>
      <c r="O3709" s="61">
        <f t="shared" si="174"/>
        <v>0</v>
      </c>
    </row>
    <row r="3710" spans="1:15" hidden="1" x14ac:dyDescent="0.3">
      <c r="A3710" s="18">
        <v>2023</v>
      </c>
      <c r="B3710" s="19" t="s">
        <v>17650</v>
      </c>
      <c r="C3710" s="19">
        <f t="shared" si="172"/>
        <v>28465</v>
      </c>
      <c r="D3710" s="19" t="s">
        <v>13350</v>
      </c>
      <c r="E3710" s="24" t="s">
        <v>17642</v>
      </c>
      <c r="F3710" s="18">
        <f t="shared" si="173"/>
        <v>5</v>
      </c>
      <c r="G3710" s="23" t="s">
        <v>11799</v>
      </c>
      <c r="H3710" s="23" t="s">
        <v>13511</v>
      </c>
      <c r="I3710" s="19" t="s">
        <v>11725</v>
      </c>
      <c r="J3710" s="49">
        <v>738405</v>
      </c>
      <c r="K3710" s="42">
        <v>0.10000067713517649</v>
      </c>
      <c r="L3710" s="49">
        <v>73841</v>
      </c>
      <c r="M3710" s="49">
        <v>812246</v>
      </c>
      <c r="N3710">
        <f>+VLOOKUP(C3710,'Thanh toán '!M$1335:N$6972,2,0)</f>
        <v>812246</v>
      </c>
      <c r="O3710" s="61">
        <f t="shared" si="174"/>
        <v>0</v>
      </c>
    </row>
    <row r="3711" spans="1:15" hidden="1" x14ac:dyDescent="0.3">
      <c r="A3711" s="18">
        <v>2023</v>
      </c>
      <c r="B3711" s="19" t="s">
        <v>17651</v>
      </c>
      <c r="C3711" s="19">
        <f t="shared" si="172"/>
        <v>28484</v>
      </c>
      <c r="D3711" s="19" t="s">
        <v>13350</v>
      </c>
      <c r="E3711" s="24" t="s">
        <v>17642</v>
      </c>
      <c r="F3711" s="18">
        <f t="shared" si="173"/>
        <v>5</v>
      </c>
      <c r="G3711" s="23" t="s">
        <v>11799</v>
      </c>
      <c r="H3711" s="23" t="s">
        <v>14134</v>
      </c>
      <c r="I3711" s="19" t="s">
        <v>11725</v>
      </c>
      <c r="J3711" s="49">
        <v>1073625</v>
      </c>
      <c r="K3711" s="42">
        <v>0.10000046571195716</v>
      </c>
      <c r="L3711" s="49">
        <v>107363</v>
      </c>
      <c r="M3711" s="49">
        <v>1180988</v>
      </c>
      <c r="N3711">
        <f>+VLOOKUP(C3711,'Thanh toán '!M$1335:N$6972,2,0)</f>
        <v>1180988</v>
      </c>
      <c r="O3711" s="61">
        <f t="shared" si="174"/>
        <v>0</v>
      </c>
    </row>
    <row r="3712" spans="1:15" hidden="1" x14ac:dyDescent="0.3">
      <c r="A3712" s="18">
        <v>2023</v>
      </c>
      <c r="B3712" s="19" t="s">
        <v>17652</v>
      </c>
      <c r="C3712" s="19">
        <f t="shared" si="172"/>
        <v>28485</v>
      </c>
      <c r="D3712" s="19" t="s">
        <v>13350</v>
      </c>
      <c r="E3712" s="24" t="s">
        <v>17642</v>
      </c>
      <c r="F3712" s="18">
        <f t="shared" si="173"/>
        <v>5</v>
      </c>
      <c r="G3712" s="23" t="s">
        <v>11799</v>
      </c>
      <c r="H3712" s="23" t="s">
        <v>13507</v>
      </c>
      <c r="I3712" s="19" t="s">
        <v>11725</v>
      </c>
      <c r="J3712" s="49">
        <v>693096</v>
      </c>
      <c r="K3712" s="42">
        <v>0.10000057712062975</v>
      </c>
      <c r="L3712" s="49">
        <v>69310</v>
      </c>
      <c r="M3712" s="49">
        <v>762406</v>
      </c>
      <c r="N3712">
        <f>+VLOOKUP(C3712,'Thanh toán '!M$1335:N$6972,2,0)</f>
        <v>762406</v>
      </c>
      <c r="O3712" s="61">
        <f t="shared" si="174"/>
        <v>0</v>
      </c>
    </row>
    <row r="3713" spans="1:15" hidden="1" x14ac:dyDescent="0.3">
      <c r="A3713" s="18">
        <v>2023</v>
      </c>
      <c r="B3713" s="19" t="s">
        <v>17653</v>
      </c>
      <c r="C3713" s="19">
        <f t="shared" si="172"/>
        <v>28507</v>
      </c>
      <c r="D3713" s="19" t="s">
        <v>13350</v>
      </c>
      <c r="E3713" s="24" t="s">
        <v>17642</v>
      </c>
      <c r="F3713" s="18">
        <f t="shared" si="173"/>
        <v>5</v>
      </c>
      <c r="G3713" s="23" t="s">
        <v>12200</v>
      </c>
      <c r="H3713" s="23" t="s">
        <v>12200</v>
      </c>
      <c r="I3713" s="19" t="s">
        <v>12201</v>
      </c>
      <c r="J3713" s="49">
        <v>3730630</v>
      </c>
      <c r="K3713" s="42">
        <v>0.1</v>
      </c>
      <c r="L3713" s="49">
        <v>373063</v>
      </c>
      <c r="M3713" s="49">
        <v>4103693</v>
      </c>
      <c r="N3713">
        <f>+VLOOKUP(C3713,'Thanh toán '!M$1335:N$6972,2,0)</f>
        <v>4103693</v>
      </c>
      <c r="O3713" s="61">
        <f t="shared" si="174"/>
        <v>0</v>
      </c>
    </row>
    <row r="3714" spans="1:15" hidden="1" x14ac:dyDescent="0.3">
      <c r="A3714" s="18">
        <v>2023</v>
      </c>
      <c r="B3714" s="19" t="s">
        <v>17654</v>
      </c>
      <c r="C3714" s="19">
        <f t="shared" si="172"/>
        <v>28508</v>
      </c>
      <c r="D3714" s="19" t="s">
        <v>13350</v>
      </c>
      <c r="E3714" s="24" t="s">
        <v>17642</v>
      </c>
      <c r="F3714" s="18">
        <f t="shared" si="173"/>
        <v>5</v>
      </c>
      <c r="G3714" s="23" t="s">
        <v>12200</v>
      </c>
      <c r="H3714" s="23" t="s">
        <v>12200</v>
      </c>
      <c r="I3714" s="19" t="s">
        <v>12201</v>
      </c>
      <c r="J3714" s="49">
        <v>1611750</v>
      </c>
      <c r="K3714" s="42">
        <v>0.1</v>
      </c>
      <c r="L3714" s="49">
        <v>161175</v>
      </c>
      <c r="M3714" s="49">
        <v>1772925</v>
      </c>
      <c r="N3714">
        <f>+VLOOKUP(C3714,'Thanh toán '!M$1335:N$6972,2,0)</f>
        <v>1772925</v>
      </c>
      <c r="O3714" s="61">
        <f t="shared" si="174"/>
        <v>0</v>
      </c>
    </row>
    <row r="3715" spans="1:15" hidden="1" x14ac:dyDescent="0.3">
      <c r="A3715" s="18">
        <v>2023</v>
      </c>
      <c r="B3715" s="19" t="s">
        <v>17655</v>
      </c>
      <c r="C3715" s="19">
        <f t="shared" si="172"/>
        <v>28509</v>
      </c>
      <c r="D3715" s="19" t="s">
        <v>13350</v>
      </c>
      <c r="E3715" s="24" t="s">
        <v>17642</v>
      </c>
      <c r="F3715" s="18">
        <f t="shared" si="173"/>
        <v>5</v>
      </c>
      <c r="G3715" s="23" t="s">
        <v>11799</v>
      </c>
      <c r="H3715" s="23" t="s">
        <v>14052</v>
      </c>
      <c r="I3715" s="19" t="s">
        <v>11725</v>
      </c>
      <c r="J3715" s="49">
        <v>827626</v>
      </c>
      <c r="K3715" s="42">
        <v>0.10000048331009417</v>
      </c>
      <c r="L3715" s="49">
        <v>82763</v>
      </c>
      <c r="M3715" s="49">
        <v>910389</v>
      </c>
      <c r="N3715">
        <f>+VLOOKUP(C3715,'Thanh toán '!M$1335:N$6972,2,0)</f>
        <v>910389</v>
      </c>
      <c r="O3715" s="61">
        <f t="shared" si="174"/>
        <v>0</v>
      </c>
    </row>
    <row r="3716" spans="1:15" hidden="1" x14ac:dyDescent="0.3">
      <c r="A3716" s="18">
        <v>2023</v>
      </c>
      <c r="B3716" s="19" t="s">
        <v>17656</v>
      </c>
      <c r="C3716" s="19">
        <f t="shared" si="172"/>
        <v>28510</v>
      </c>
      <c r="D3716" s="19" t="s">
        <v>13350</v>
      </c>
      <c r="E3716" s="24" t="s">
        <v>17642</v>
      </c>
      <c r="F3716" s="18">
        <f t="shared" si="173"/>
        <v>5</v>
      </c>
      <c r="G3716" s="23" t="s">
        <v>11799</v>
      </c>
      <c r="H3716" s="23" t="s">
        <v>13995</v>
      </c>
      <c r="I3716" s="19" t="s">
        <v>11725</v>
      </c>
      <c r="J3716" s="49">
        <v>358284</v>
      </c>
      <c r="K3716" s="42">
        <v>9.9998883567225999E-2</v>
      </c>
      <c r="L3716" s="49">
        <v>35828</v>
      </c>
      <c r="M3716" s="49">
        <v>394112</v>
      </c>
      <c r="N3716">
        <f>+VLOOKUP(C3716,'Thanh toán '!M$1335:N$6972,2,0)</f>
        <v>394112</v>
      </c>
      <c r="O3716" s="61">
        <f t="shared" si="174"/>
        <v>0</v>
      </c>
    </row>
    <row r="3717" spans="1:15" hidden="1" x14ac:dyDescent="0.3">
      <c r="A3717" s="18">
        <v>2023</v>
      </c>
      <c r="B3717" s="19" t="s">
        <v>17657</v>
      </c>
      <c r="C3717" s="19">
        <f t="shared" si="172"/>
        <v>28533</v>
      </c>
      <c r="D3717" s="19" t="s">
        <v>13350</v>
      </c>
      <c r="E3717" s="24" t="s">
        <v>17642</v>
      </c>
      <c r="F3717" s="18">
        <f t="shared" si="173"/>
        <v>5</v>
      </c>
      <c r="G3717" s="23" t="s">
        <v>11799</v>
      </c>
      <c r="H3717" s="23" t="s">
        <v>13346</v>
      </c>
      <c r="I3717" s="19" t="s">
        <v>11725</v>
      </c>
      <c r="J3717" s="49">
        <v>442409</v>
      </c>
      <c r="K3717" s="42">
        <v>0.10000022603518463</v>
      </c>
      <c r="L3717" s="49">
        <v>44241</v>
      </c>
      <c r="M3717" s="49">
        <v>486650</v>
      </c>
      <c r="N3717">
        <f>+VLOOKUP(C3717,'Thanh toán '!M$1335:N$6972,2,0)</f>
        <v>486650</v>
      </c>
      <c r="O3717" s="61">
        <f t="shared" si="174"/>
        <v>0</v>
      </c>
    </row>
    <row r="3718" spans="1:15" hidden="1" x14ac:dyDescent="0.3">
      <c r="A3718" s="18">
        <v>2023</v>
      </c>
      <c r="B3718" s="19" t="s">
        <v>17658</v>
      </c>
      <c r="C3718" s="19">
        <f t="shared" ref="C3718:C3781" si="175">+B3718*1</f>
        <v>28534</v>
      </c>
      <c r="D3718" s="19" t="s">
        <v>13350</v>
      </c>
      <c r="E3718" s="24" t="s">
        <v>17642</v>
      </c>
      <c r="F3718" s="18">
        <f t="shared" ref="F3718:F3781" si="176">+MONTH(E3718)</f>
        <v>5</v>
      </c>
      <c r="G3718" s="23" t="s">
        <v>11799</v>
      </c>
      <c r="H3718" s="23" t="s">
        <v>14062</v>
      </c>
      <c r="I3718" s="19" t="s">
        <v>11725</v>
      </c>
      <c r="J3718" s="49">
        <v>364650</v>
      </c>
      <c r="K3718" s="42">
        <v>0.1</v>
      </c>
      <c r="L3718" s="49">
        <v>36465</v>
      </c>
      <c r="M3718" s="49">
        <v>401115</v>
      </c>
      <c r="N3718">
        <f>+VLOOKUP(C3718,'Thanh toán '!M$1335:N$6972,2,0)</f>
        <v>401115</v>
      </c>
      <c r="O3718" s="61">
        <f t="shared" ref="O3718:O3781" si="177">+N3718-M3718</f>
        <v>0</v>
      </c>
    </row>
    <row r="3719" spans="1:15" hidden="1" x14ac:dyDescent="0.3">
      <c r="A3719" s="18">
        <v>2023</v>
      </c>
      <c r="B3719" s="19" t="s">
        <v>17659</v>
      </c>
      <c r="C3719" s="19">
        <f t="shared" si="175"/>
        <v>28535</v>
      </c>
      <c r="D3719" s="19" t="s">
        <v>13350</v>
      </c>
      <c r="E3719" s="24" t="s">
        <v>17642</v>
      </c>
      <c r="F3719" s="18">
        <f t="shared" si="176"/>
        <v>5</v>
      </c>
      <c r="G3719" s="23" t="s">
        <v>11799</v>
      </c>
      <c r="H3719" s="23" t="s">
        <v>13627</v>
      </c>
      <c r="I3719" s="19" t="s">
        <v>11725</v>
      </c>
      <c r="J3719" s="49">
        <v>293724</v>
      </c>
      <c r="K3719" s="42">
        <v>9.9998638177336549E-2</v>
      </c>
      <c r="L3719" s="49">
        <v>29372</v>
      </c>
      <c r="M3719" s="49">
        <v>323096</v>
      </c>
      <c r="N3719">
        <f>+VLOOKUP(C3719,'Thanh toán '!M$1335:N$6972,2,0)</f>
        <v>323096</v>
      </c>
      <c r="O3719" s="61">
        <f t="shared" si="177"/>
        <v>0</v>
      </c>
    </row>
    <row r="3720" spans="1:15" hidden="1" x14ac:dyDescent="0.3">
      <c r="A3720" s="18">
        <v>2023</v>
      </c>
      <c r="B3720" s="19" t="s">
        <v>17660</v>
      </c>
      <c r="C3720" s="19">
        <f t="shared" si="175"/>
        <v>28536</v>
      </c>
      <c r="D3720" s="19" t="s">
        <v>13350</v>
      </c>
      <c r="E3720" s="24" t="s">
        <v>17642</v>
      </c>
      <c r="F3720" s="18">
        <f t="shared" si="176"/>
        <v>5</v>
      </c>
      <c r="G3720" s="23" t="s">
        <v>11799</v>
      </c>
      <c r="H3720" s="23" t="s">
        <v>14192</v>
      </c>
      <c r="I3720" s="19" t="s">
        <v>11725</v>
      </c>
      <c r="J3720" s="49">
        <v>591543</v>
      </c>
      <c r="K3720" s="42">
        <v>9.999949285174535E-2</v>
      </c>
      <c r="L3720" s="49">
        <v>59154</v>
      </c>
      <c r="M3720" s="49">
        <v>650697</v>
      </c>
      <c r="N3720">
        <f>+VLOOKUP(C3720,'Thanh toán '!M$1335:N$6972,2,0)</f>
        <v>650697</v>
      </c>
      <c r="O3720" s="61">
        <f t="shared" si="177"/>
        <v>0</v>
      </c>
    </row>
    <row r="3721" spans="1:15" hidden="1" x14ac:dyDescent="0.3">
      <c r="A3721" s="18">
        <v>2023</v>
      </c>
      <c r="B3721" s="19" t="s">
        <v>17661</v>
      </c>
      <c r="C3721" s="19">
        <f t="shared" si="175"/>
        <v>28537</v>
      </c>
      <c r="D3721" s="19" t="s">
        <v>13350</v>
      </c>
      <c r="E3721" s="24" t="s">
        <v>17642</v>
      </c>
      <c r="F3721" s="18">
        <f t="shared" si="176"/>
        <v>5</v>
      </c>
      <c r="G3721" s="23" t="s">
        <v>11799</v>
      </c>
      <c r="H3721" s="23" t="s">
        <v>13631</v>
      </c>
      <c r="I3721" s="19" t="s">
        <v>11725</v>
      </c>
      <c r="J3721" s="49">
        <v>333174</v>
      </c>
      <c r="K3721" s="42">
        <v>9.999879942612569E-2</v>
      </c>
      <c r="L3721" s="49">
        <v>33317</v>
      </c>
      <c r="M3721" s="49">
        <v>366491</v>
      </c>
      <c r="N3721">
        <f>+VLOOKUP(C3721,'Thanh toán '!M$1335:N$6972,2,0)</f>
        <v>366491</v>
      </c>
      <c r="O3721" s="61">
        <f t="shared" si="177"/>
        <v>0</v>
      </c>
    </row>
    <row r="3722" spans="1:15" hidden="1" x14ac:dyDescent="0.3">
      <c r="A3722" s="18">
        <v>2023</v>
      </c>
      <c r="B3722" s="19" t="s">
        <v>17662</v>
      </c>
      <c r="C3722" s="19">
        <f t="shared" si="175"/>
        <v>28538</v>
      </c>
      <c r="D3722" s="19" t="s">
        <v>13350</v>
      </c>
      <c r="E3722" s="24" t="s">
        <v>17642</v>
      </c>
      <c r="F3722" s="18">
        <f t="shared" si="176"/>
        <v>5</v>
      </c>
      <c r="G3722" s="23" t="s">
        <v>11838</v>
      </c>
      <c r="H3722" s="23" t="s">
        <v>13459</v>
      </c>
      <c r="I3722" s="19" t="s">
        <v>11839</v>
      </c>
      <c r="J3722" s="49">
        <v>1744677</v>
      </c>
      <c r="K3722" s="42">
        <v>0.10000017195159906</v>
      </c>
      <c r="L3722" s="49">
        <v>174468</v>
      </c>
      <c r="M3722" s="49">
        <v>1919145</v>
      </c>
      <c r="N3722">
        <f>+VLOOKUP(C3722,'Thanh toán '!M$1335:N$6972,2,0)</f>
        <v>1919145</v>
      </c>
      <c r="O3722" s="61">
        <f t="shared" si="177"/>
        <v>0</v>
      </c>
    </row>
    <row r="3723" spans="1:15" hidden="1" x14ac:dyDescent="0.3">
      <c r="A3723" s="18">
        <v>2023</v>
      </c>
      <c r="B3723" s="19" t="s">
        <v>17663</v>
      </c>
      <c r="C3723" s="19">
        <f t="shared" si="175"/>
        <v>28562</v>
      </c>
      <c r="D3723" s="19" t="s">
        <v>13350</v>
      </c>
      <c r="E3723" s="24" t="s">
        <v>17642</v>
      </c>
      <c r="F3723" s="18">
        <f t="shared" si="176"/>
        <v>5</v>
      </c>
      <c r="G3723" s="23" t="s">
        <v>11799</v>
      </c>
      <c r="H3723" s="23" t="s">
        <v>13731</v>
      </c>
      <c r="I3723" s="19" t="s">
        <v>11725</v>
      </c>
      <c r="J3723" s="49">
        <v>1135728</v>
      </c>
      <c r="K3723" s="42">
        <v>0.10000017609850245</v>
      </c>
      <c r="L3723" s="49">
        <v>113573</v>
      </c>
      <c r="M3723" s="49">
        <v>1249301</v>
      </c>
      <c r="N3723">
        <f>+VLOOKUP(C3723,'Thanh toán '!M$1335:N$6972,2,0)</f>
        <v>1249301</v>
      </c>
      <c r="O3723" s="61">
        <f t="shared" si="177"/>
        <v>0</v>
      </c>
    </row>
    <row r="3724" spans="1:15" hidden="1" x14ac:dyDescent="0.3">
      <c r="A3724" s="18">
        <v>2023</v>
      </c>
      <c r="B3724" s="19" t="s">
        <v>17664</v>
      </c>
      <c r="C3724" s="19">
        <f t="shared" si="175"/>
        <v>28563</v>
      </c>
      <c r="D3724" s="19" t="s">
        <v>13350</v>
      </c>
      <c r="E3724" s="24" t="s">
        <v>17642</v>
      </c>
      <c r="F3724" s="18">
        <f t="shared" si="176"/>
        <v>5</v>
      </c>
      <c r="G3724" s="23" t="s">
        <v>11799</v>
      </c>
      <c r="H3724" s="23" t="s">
        <v>13463</v>
      </c>
      <c r="I3724" s="19" t="s">
        <v>11725</v>
      </c>
      <c r="J3724" s="49">
        <v>222116</v>
      </c>
      <c r="K3724" s="42">
        <v>0.10000180086081147</v>
      </c>
      <c r="L3724" s="49">
        <v>22212</v>
      </c>
      <c r="M3724" s="49">
        <v>244328</v>
      </c>
      <c r="N3724">
        <f>+VLOOKUP(C3724,'Thanh toán '!M$1335:N$6972,2,0)</f>
        <v>244328</v>
      </c>
      <c r="O3724" s="61">
        <f t="shared" si="177"/>
        <v>0</v>
      </c>
    </row>
    <row r="3725" spans="1:15" hidden="1" x14ac:dyDescent="0.3">
      <c r="A3725" s="18">
        <v>2023</v>
      </c>
      <c r="B3725" s="19" t="s">
        <v>17665</v>
      </c>
      <c r="C3725" s="19">
        <f t="shared" si="175"/>
        <v>28564</v>
      </c>
      <c r="D3725" s="19" t="s">
        <v>13350</v>
      </c>
      <c r="E3725" s="24" t="s">
        <v>17642</v>
      </c>
      <c r="F3725" s="18">
        <f t="shared" si="176"/>
        <v>5</v>
      </c>
      <c r="G3725" s="23" t="s">
        <v>11799</v>
      </c>
      <c r="H3725" s="23" t="s">
        <v>13469</v>
      </c>
      <c r="I3725" s="19" t="s">
        <v>11725</v>
      </c>
      <c r="J3725" s="49">
        <v>618065</v>
      </c>
      <c r="K3725" s="42">
        <v>0.10000080897640216</v>
      </c>
      <c r="L3725" s="49">
        <v>61807</v>
      </c>
      <c r="M3725" s="49">
        <v>679872</v>
      </c>
      <c r="N3725">
        <f>+VLOOKUP(C3725,'Thanh toán '!M$1335:N$6972,2,0)</f>
        <v>679872</v>
      </c>
      <c r="O3725" s="61">
        <f t="shared" si="177"/>
        <v>0</v>
      </c>
    </row>
    <row r="3726" spans="1:15" hidden="1" x14ac:dyDescent="0.3">
      <c r="A3726" s="18">
        <v>2023</v>
      </c>
      <c r="B3726" s="19" t="s">
        <v>17666</v>
      </c>
      <c r="C3726" s="19">
        <f t="shared" si="175"/>
        <v>28567</v>
      </c>
      <c r="D3726" s="19" t="s">
        <v>13350</v>
      </c>
      <c r="E3726" s="24" t="s">
        <v>17642</v>
      </c>
      <c r="F3726" s="18">
        <f t="shared" si="176"/>
        <v>5</v>
      </c>
      <c r="G3726" s="23" t="s">
        <v>11799</v>
      </c>
      <c r="H3726" s="23" t="s">
        <v>13445</v>
      </c>
      <c r="I3726" s="19" t="s">
        <v>11725</v>
      </c>
      <c r="J3726" s="49">
        <v>618065</v>
      </c>
      <c r="K3726" s="42">
        <v>0.10000080897640216</v>
      </c>
      <c r="L3726" s="49">
        <v>61807</v>
      </c>
      <c r="M3726" s="49">
        <v>679872</v>
      </c>
      <c r="N3726">
        <f>+VLOOKUP(C3726,'Thanh toán '!M$1335:N$6972,2,0)</f>
        <v>679872</v>
      </c>
      <c r="O3726" s="61">
        <f t="shared" si="177"/>
        <v>0</v>
      </c>
    </row>
    <row r="3727" spans="1:15" hidden="1" x14ac:dyDescent="0.3">
      <c r="A3727" s="18">
        <v>2023</v>
      </c>
      <c r="B3727" s="19" t="s">
        <v>17667</v>
      </c>
      <c r="C3727" s="19">
        <f t="shared" si="175"/>
        <v>28568</v>
      </c>
      <c r="D3727" s="19" t="s">
        <v>13350</v>
      </c>
      <c r="E3727" s="24" t="s">
        <v>17642</v>
      </c>
      <c r="F3727" s="18">
        <f t="shared" si="176"/>
        <v>5</v>
      </c>
      <c r="G3727" s="23" t="s">
        <v>11799</v>
      </c>
      <c r="H3727" s="23" t="s">
        <v>13436</v>
      </c>
      <c r="I3727" s="19" t="s">
        <v>11725</v>
      </c>
      <c r="J3727" s="49">
        <v>1577220</v>
      </c>
      <c r="K3727" s="42">
        <v>0.1</v>
      </c>
      <c r="L3727" s="49">
        <v>157722</v>
      </c>
      <c r="M3727" s="49">
        <v>1734942</v>
      </c>
      <c r="N3727">
        <f>+VLOOKUP(C3727,'Thanh toán '!M$1335:N$6972,2,0)</f>
        <v>1734942</v>
      </c>
      <c r="O3727" s="61">
        <f t="shared" si="177"/>
        <v>0</v>
      </c>
    </row>
    <row r="3728" spans="1:15" hidden="1" x14ac:dyDescent="0.3">
      <c r="A3728" s="18">
        <v>2023</v>
      </c>
      <c r="B3728" s="19" t="s">
        <v>17668</v>
      </c>
      <c r="C3728" s="19">
        <f t="shared" si="175"/>
        <v>28569</v>
      </c>
      <c r="D3728" s="19" t="s">
        <v>13350</v>
      </c>
      <c r="E3728" s="24" t="s">
        <v>17642</v>
      </c>
      <c r="F3728" s="18">
        <f t="shared" si="176"/>
        <v>5</v>
      </c>
      <c r="G3728" s="23" t="s">
        <v>12513</v>
      </c>
      <c r="H3728" s="23" t="s">
        <v>12513</v>
      </c>
      <c r="I3728" s="19" t="s">
        <v>12514</v>
      </c>
      <c r="J3728" s="49">
        <v>1264790</v>
      </c>
      <c r="K3728" s="42">
        <v>0.1</v>
      </c>
      <c r="L3728" s="49">
        <v>126479</v>
      </c>
      <c r="M3728" s="49">
        <v>1391269</v>
      </c>
      <c r="N3728">
        <f>+VLOOKUP(C3728,'Thanh toán '!M$1335:N$6972,2,0)</f>
        <v>1391269</v>
      </c>
      <c r="O3728" s="61">
        <f t="shared" si="177"/>
        <v>0</v>
      </c>
    </row>
    <row r="3729" spans="1:15" hidden="1" x14ac:dyDescent="0.3">
      <c r="A3729" s="18">
        <v>2023</v>
      </c>
      <c r="B3729" s="19" t="s">
        <v>17669</v>
      </c>
      <c r="C3729" s="19">
        <f t="shared" si="175"/>
        <v>28570</v>
      </c>
      <c r="D3729" s="19" t="s">
        <v>13350</v>
      </c>
      <c r="E3729" s="24" t="s">
        <v>17642</v>
      </c>
      <c r="F3729" s="18">
        <f t="shared" si="176"/>
        <v>5</v>
      </c>
      <c r="G3729" s="23" t="s">
        <v>12513</v>
      </c>
      <c r="H3729" s="23" t="s">
        <v>12513</v>
      </c>
      <c r="I3729" s="19" t="s">
        <v>12514</v>
      </c>
      <c r="J3729" s="49">
        <v>1424265</v>
      </c>
      <c r="K3729" s="42">
        <v>0.10000035105826514</v>
      </c>
      <c r="L3729" s="49">
        <v>142427</v>
      </c>
      <c r="M3729" s="49">
        <v>1566692</v>
      </c>
      <c r="N3729">
        <f>+VLOOKUP(C3729,'Thanh toán '!M$1335:N$6972,2,0)</f>
        <v>1566692</v>
      </c>
      <c r="O3729" s="61">
        <f t="shared" si="177"/>
        <v>0</v>
      </c>
    </row>
    <row r="3730" spans="1:15" hidden="1" x14ac:dyDescent="0.3">
      <c r="A3730" s="18">
        <v>2023</v>
      </c>
      <c r="B3730" s="19" t="s">
        <v>17670</v>
      </c>
      <c r="C3730" s="19">
        <f t="shared" si="175"/>
        <v>28677</v>
      </c>
      <c r="D3730" s="19" t="s">
        <v>13350</v>
      </c>
      <c r="E3730" s="24" t="s">
        <v>17642</v>
      </c>
      <c r="F3730" s="18">
        <f t="shared" si="176"/>
        <v>5</v>
      </c>
      <c r="G3730" s="23" t="s">
        <v>12221</v>
      </c>
      <c r="H3730" s="23" t="s">
        <v>12221</v>
      </c>
      <c r="I3730" s="19" t="s">
        <v>12222</v>
      </c>
      <c r="J3730" s="49">
        <v>3331740</v>
      </c>
      <c r="K3730" s="42">
        <v>0.1</v>
      </c>
      <c r="L3730" s="49">
        <v>333174</v>
      </c>
      <c r="M3730" s="49">
        <v>3664914</v>
      </c>
      <c r="N3730">
        <f>+VLOOKUP(C3730,'Thanh toán '!M$1335:N$6972,2,0)</f>
        <v>3664914</v>
      </c>
      <c r="O3730" s="61">
        <f t="shared" si="177"/>
        <v>0</v>
      </c>
    </row>
    <row r="3731" spans="1:15" hidden="1" x14ac:dyDescent="0.3">
      <c r="A3731" s="43">
        <v>2023</v>
      </c>
      <c r="B3731" s="44" t="s">
        <v>17671</v>
      </c>
      <c r="C3731" s="19">
        <f t="shared" si="175"/>
        <v>29220</v>
      </c>
      <c r="D3731" s="44" t="s">
        <v>13350</v>
      </c>
      <c r="E3731" s="45" t="s">
        <v>17642</v>
      </c>
      <c r="F3731" s="18">
        <f t="shared" si="176"/>
        <v>5</v>
      </c>
      <c r="G3731" s="46" t="s">
        <v>11799</v>
      </c>
      <c r="H3731" s="46" t="s">
        <v>14244</v>
      </c>
      <c r="I3731" s="44" t="s">
        <v>11725</v>
      </c>
      <c r="J3731" s="50">
        <v>1466436</v>
      </c>
      <c r="K3731" s="48">
        <v>0.10000027277017204</v>
      </c>
      <c r="L3731" s="50">
        <v>146644</v>
      </c>
      <c r="M3731" s="50">
        <v>1613080</v>
      </c>
      <c r="N3731">
        <f>+VLOOKUP(C3731,'Thanh toán '!M$1335:N$6972,2,0)</f>
        <v>1613080</v>
      </c>
      <c r="O3731" s="61">
        <f t="shared" si="177"/>
        <v>0</v>
      </c>
    </row>
    <row r="3732" spans="1:15" hidden="1" x14ac:dyDescent="0.3">
      <c r="A3732" s="18">
        <v>2023</v>
      </c>
      <c r="B3732" s="19" t="s">
        <v>17672</v>
      </c>
      <c r="C3732" s="19">
        <f t="shared" si="175"/>
        <v>29640</v>
      </c>
      <c r="D3732" s="19" t="s">
        <v>13350</v>
      </c>
      <c r="E3732" s="24" t="s">
        <v>17642</v>
      </c>
      <c r="F3732" s="18">
        <f t="shared" si="176"/>
        <v>5</v>
      </c>
      <c r="G3732" s="23" t="s">
        <v>12231</v>
      </c>
      <c r="H3732" s="23" t="s">
        <v>13396</v>
      </c>
      <c r="I3732" s="19" t="s">
        <v>12232</v>
      </c>
      <c r="J3732" s="49">
        <v>2589354</v>
      </c>
      <c r="K3732" s="42">
        <v>9.9999845521315356E-2</v>
      </c>
      <c r="L3732" s="49">
        <v>258935</v>
      </c>
      <c r="M3732" s="49">
        <v>2848289</v>
      </c>
      <c r="N3732">
        <f>+VLOOKUP(C3732,'Thanh toán '!M$1335:N$6972,2,0)</f>
        <v>2848289</v>
      </c>
      <c r="O3732" s="61">
        <f t="shared" si="177"/>
        <v>0</v>
      </c>
    </row>
    <row r="3733" spans="1:15" hidden="1" x14ac:dyDescent="0.3">
      <c r="A3733" s="18">
        <v>2023</v>
      </c>
      <c r="B3733" s="19" t="s">
        <v>17673</v>
      </c>
      <c r="C3733" s="19">
        <f t="shared" si="175"/>
        <v>29641</v>
      </c>
      <c r="D3733" s="19" t="s">
        <v>13350</v>
      </c>
      <c r="E3733" s="24" t="s">
        <v>17642</v>
      </c>
      <c r="F3733" s="18">
        <f t="shared" si="176"/>
        <v>5</v>
      </c>
      <c r="G3733" s="23" t="s">
        <v>12624</v>
      </c>
      <c r="H3733" s="23" t="s">
        <v>12624</v>
      </c>
      <c r="I3733" s="19" t="s">
        <v>12625</v>
      </c>
      <c r="J3733" s="49">
        <v>1632750</v>
      </c>
      <c r="K3733" s="42">
        <v>0.1</v>
      </c>
      <c r="L3733" s="49">
        <v>163275</v>
      </c>
      <c r="M3733" s="49">
        <v>1796025</v>
      </c>
      <c r="N3733">
        <f>+VLOOKUP(C3733,'Thanh toán '!M$1335:N$6972,2,0)</f>
        <v>1796025</v>
      </c>
      <c r="O3733" s="61">
        <f t="shared" si="177"/>
        <v>0</v>
      </c>
    </row>
    <row r="3734" spans="1:15" hidden="1" x14ac:dyDescent="0.3">
      <c r="A3734" s="43">
        <v>2023</v>
      </c>
      <c r="B3734" s="44" t="s">
        <v>17674</v>
      </c>
      <c r="C3734" s="19">
        <f t="shared" si="175"/>
        <v>29642</v>
      </c>
      <c r="D3734" s="44" t="s">
        <v>13350</v>
      </c>
      <c r="E3734" s="45" t="s">
        <v>17642</v>
      </c>
      <c r="F3734" s="18">
        <f t="shared" si="176"/>
        <v>5</v>
      </c>
      <c r="G3734" s="46" t="s">
        <v>12179</v>
      </c>
      <c r="H3734" s="46" t="s">
        <v>12179</v>
      </c>
      <c r="I3734" s="44" t="s">
        <v>12180</v>
      </c>
      <c r="J3734" s="50">
        <v>2163000</v>
      </c>
      <c r="K3734" s="48">
        <v>0.1</v>
      </c>
      <c r="L3734" s="50">
        <v>216300</v>
      </c>
      <c r="M3734" s="50">
        <v>2379300</v>
      </c>
      <c r="N3734">
        <f>+VLOOKUP(C3734,'Thanh toán '!M$1335:N$6972,2,0)</f>
        <v>2379300</v>
      </c>
      <c r="O3734" s="61">
        <f t="shared" si="177"/>
        <v>0</v>
      </c>
    </row>
    <row r="3735" spans="1:15" hidden="1" x14ac:dyDescent="0.3">
      <c r="A3735" s="18">
        <v>2023</v>
      </c>
      <c r="B3735" s="19" t="s">
        <v>17675</v>
      </c>
      <c r="C3735" s="19">
        <f t="shared" si="175"/>
        <v>29643</v>
      </c>
      <c r="D3735" s="19" t="s">
        <v>13350</v>
      </c>
      <c r="E3735" s="24" t="s">
        <v>17642</v>
      </c>
      <c r="F3735" s="18">
        <f t="shared" si="176"/>
        <v>5</v>
      </c>
      <c r="G3735" s="23" t="s">
        <v>12173</v>
      </c>
      <c r="H3735" s="23" t="s">
        <v>12173</v>
      </c>
      <c r="I3735" s="19" t="s">
        <v>12174</v>
      </c>
      <c r="J3735" s="49">
        <v>2765840</v>
      </c>
      <c r="K3735" s="42">
        <v>0.1</v>
      </c>
      <c r="L3735" s="49">
        <v>276584</v>
      </c>
      <c r="M3735" s="49">
        <v>3042424</v>
      </c>
      <c r="N3735">
        <f>+VLOOKUP(C3735,'Thanh toán '!M$1335:N$6972,2,0)</f>
        <v>3042424</v>
      </c>
      <c r="O3735" s="61">
        <f t="shared" si="177"/>
        <v>0</v>
      </c>
    </row>
    <row r="3736" spans="1:15" hidden="1" x14ac:dyDescent="0.3">
      <c r="A3736" s="18">
        <v>2023</v>
      </c>
      <c r="B3736" s="19" t="s">
        <v>17676</v>
      </c>
      <c r="C3736" s="19">
        <f t="shared" si="175"/>
        <v>29644</v>
      </c>
      <c r="D3736" s="19" t="s">
        <v>13350</v>
      </c>
      <c r="E3736" s="24" t="s">
        <v>17642</v>
      </c>
      <c r="F3736" s="18">
        <f t="shared" si="176"/>
        <v>5</v>
      </c>
      <c r="G3736" s="23" t="s">
        <v>12179</v>
      </c>
      <c r="H3736" s="23" t="s">
        <v>12179</v>
      </c>
      <c r="I3736" s="19" t="s">
        <v>12180</v>
      </c>
      <c r="J3736" s="49">
        <v>14484510</v>
      </c>
      <c r="K3736" s="42">
        <v>0.1</v>
      </c>
      <c r="L3736" s="49">
        <v>1448451</v>
      </c>
      <c r="M3736" s="49">
        <v>15932961</v>
      </c>
      <c r="N3736">
        <f>+VLOOKUP(C3736,'Thanh toán '!M$1335:N$6972,2,0)</f>
        <v>15932961</v>
      </c>
      <c r="O3736" s="61">
        <f t="shared" si="177"/>
        <v>0</v>
      </c>
    </row>
    <row r="3737" spans="1:15" hidden="1" x14ac:dyDescent="0.3">
      <c r="A3737" s="18">
        <v>2023</v>
      </c>
      <c r="B3737" s="19" t="s">
        <v>17677</v>
      </c>
      <c r="C3737" s="19">
        <f t="shared" si="175"/>
        <v>29645</v>
      </c>
      <c r="D3737" s="19" t="s">
        <v>13350</v>
      </c>
      <c r="E3737" s="24" t="s">
        <v>17642</v>
      </c>
      <c r="F3737" s="18">
        <f t="shared" si="176"/>
        <v>5</v>
      </c>
      <c r="G3737" s="23" t="s">
        <v>12185</v>
      </c>
      <c r="H3737" s="23" t="s">
        <v>12185</v>
      </c>
      <c r="I3737" s="19" t="s">
        <v>12186</v>
      </c>
      <c r="J3737" s="49">
        <v>1612400</v>
      </c>
      <c r="K3737" s="42">
        <v>0.1</v>
      </c>
      <c r="L3737" s="49">
        <v>161240</v>
      </c>
      <c r="M3737" s="49">
        <v>1773640</v>
      </c>
      <c r="N3737">
        <f>+VLOOKUP(C3737,'Thanh toán '!M$1335:N$6972,2,0)</f>
        <v>1773640</v>
      </c>
      <c r="O3737" s="61">
        <f t="shared" si="177"/>
        <v>0</v>
      </c>
    </row>
    <row r="3738" spans="1:15" hidden="1" x14ac:dyDescent="0.3">
      <c r="A3738" s="18">
        <v>2023</v>
      </c>
      <c r="B3738" s="19" t="s">
        <v>17678</v>
      </c>
      <c r="C3738" s="19">
        <f t="shared" si="175"/>
        <v>29646</v>
      </c>
      <c r="D3738" s="19" t="s">
        <v>13350</v>
      </c>
      <c r="E3738" s="24" t="s">
        <v>17642</v>
      </c>
      <c r="F3738" s="18">
        <f t="shared" si="176"/>
        <v>5</v>
      </c>
      <c r="G3738" s="23" t="s">
        <v>12167</v>
      </c>
      <c r="H3738" s="23" t="s">
        <v>12167</v>
      </c>
      <c r="I3738" s="19" t="s">
        <v>12168</v>
      </c>
      <c r="J3738" s="49">
        <v>1768685</v>
      </c>
      <c r="K3738" s="42">
        <v>0.10000028269590119</v>
      </c>
      <c r="L3738" s="49">
        <v>176869</v>
      </c>
      <c r="M3738" s="49">
        <v>1945554</v>
      </c>
      <c r="N3738">
        <f>+VLOOKUP(C3738,'Thanh toán '!M$1335:N$6972,2,0)</f>
        <v>1945554</v>
      </c>
      <c r="O3738" s="61">
        <f t="shared" si="177"/>
        <v>0</v>
      </c>
    </row>
    <row r="3739" spans="1:15" hidden="1" x14ac:dyDescent="0.3">
      <c r="A3739" s="18">
        <v>2023</v>
      </c>
      <c r="B3739" s="19" t="s">
        <v>17679</v>
      </c>
      <c r="C3739" s="19">
        <f t="shared" si="175"/>
        <v>29647</v>
      </c>
      <c r="D3739" s="19" t="s">
        <v>13350</v>
      </c>
      <c r="E3739" s="24" t="s">
        <v>17642</v>
      </c>
      <c r="F3739" s="18">
        <f t="shared" si="176"/>
        <v>5</v>
      </c>
      <c r="G3739" s="23" t="s">
        <v>12194</v>
      </c>
      <c r="H3739" s="23" t="s">
        <v>12194</v>
      </c>
      <c r="I3739" s="19" t="s">
        <v>12195</v>
      </c>
      <c r="J3739" s="49">
        <v>1481830</v>
      </c>
      <c r="K3739" s="42">
        <v>0.1</v>
      </c>
      <c r="L3739" s="49">
        <v>148183</v>
      </c>
      <c r="M3739" s="49">
        <v>1630013</v>
      </c>
      <c r="N3739">
        <f>+VLOOKUP(C3739,'Thanh toán '!M$1335:N$6972,2,0)</f>
        <v>1630013</v>
      </c>
      <c r="O3739" s="61">
        <f t="shared" si="177"/>
        <v>0</v>
      </c>
    </row>
    <row r="3740" spans="1:15" hidden="1" x14ac:dyDescent="0.3">
      <c r="A3740" s="18">
        <v>2023</v>
      </c>
      <c r="B3740" s="19" t="s">
        <v>17680</v>
      </c>
      <c r="C3740" s="19">
        <f t="shared" si="175"/>
        <v>29648</v>
      </c>
      <c r="D3740" s="19" t="s">
        <v>13350</v>
      </c>
      <c r="E3740" s="24" t="s">
        <v>17642</v>
      </c>
      <c r="F3740" s="18">
        <f t="shared" si="176"/>
        <v>5</v>
      </c>
      <c r="G3740" s="23" t="s">
        <v>12188</v>
      </c>
      <c r="H3740" s="23" t="s">
        <v>12188</v>
      </c>
      <c r="I3740" s="19" t="s">
        <v>12189</v>
      </c>
      <c r="J3740" s="49">
        <v>2301240</v>
      </c>
      <c r="K3740" s="42">
        <v>0.1</v>
      </c>
      <c r="L3740" s="49">
        <v>230124</v>
      </c>
      <c r="M3740" s="49">
        <v>2531364</v>
      </c>
      <c r="N3740">
        <f>+VLOOKUP(C3740,'Thanh toán '!M$1335:N$6972,2,0)</f>
        <v>2531364</v>
      </c>
      <c r="O3740" s="61">
        <f t="shared" si="177"/>
        <v>0</v>
      </c>
    </row>
    <row r="3741" spans="1:15" hidden="1" x14ac:dyDescent="0.3">
      <c r="A3741" s="18">
        <v>2023</v>
      </c>
      <c r="B3741" s="19" t="s">
        <v>17681</v>
      </c>
      <c r="C3741" s="19">
        <f t="shared" si="175"/>
        <v>29649</v>
      </c>
      <c r="D3741" s="19" t="s">
        <v>13350</v>
      </c>
      <c r="E3741" s="24" t="s">
        <v>17642</v>
      </c>
      <c r="F3741" s="18">
        <f t="shared" si="176"/>
        <v>5</v>
      </c>
      <c r="G3741" s="23" t="s">
        <v>12618</v>
      </c>
      <c r="H3741" s="23" t="s">
        <v>12618</v>
      </c>
      <c r="I3741" s="19" t="s">
        <v>12619</v>
      </c>
      <c r="J3741" s="49">
        <v>922445</v>
      </c>
      <c r="K3741" s="42">
        <v>0.10000054203773667</v>
      </c>
      <c r="L3741" s="49">
        <v>92245</v>
      </c>
      <c r="M3741" s="49">
        <v>1014690</v>
      </c>
      <c r="N3741">
        <f>+VLOOKUP(C3741,'Thanh toán '!M$1335:N$6972,2,0)</f>
        <v>1014690</v>
      </c>
      <c r="O3741" s="61">
        <f t="shared" si="177"/>
        <v>0</v>
      </c>
    </row>
    <row r="3742" spans="1:15" hidden="1" x14ac:dyDescent="0.3">
      <c r="A3742" s="18">
        <v>2023</v>
      </c>
      <c r="B3742" s="19" t="s">
        <v>17682</v>
      </c>
      <c r="C3742" s="19">
        <f t="shared" si="175"/>
        <v>29666</v>
      </c>
      <c r="D3742" s="19" t="s">
        <v>13350</v>
      </c>
      <c r="E3742" s="24" t="s">
        <v>17683</v>
      </c>
      <c r="F3742" s="18">
        <f t="shared" si="176"/>
        <v>5</v>
      </c>
      <c r="G3742" s="23" t="s">
        <v>11838</v>
      </c>
      <c r="H3742" s="23" t="s">
        <v>17684</v>
      </c>
      <c r="I3742" s="19" t="s">
        <v>11839</v>
      </c>
      <c r="J3742" s="49">
        <v>1293695</v>
      </c>
      <c r="K3742" s="42">
        <v>0.10000038648986044</v>
      </c>
      <c r="L3742" s="49">
        <v>129370</v>
      </c>
      <c r="M3742" s="49">
        <v>1423065</v>
      </c>
      <c r="N3742">
        <f>+VLOOKUP(C3742,'Thanh toán '!M$1335:N$6972,2,0)</f>
        <v>1423065</v>
      </c>
      <c r="O3742" s="61">
        <f t="shared" si="177"/>
        <v>0</v>
      </c>
    </row>
    <row r="3743" spans="1:15" hidden="1" x14ac:dyDescent="0.3">
      <c r="A3743" s="18">
        <v>2023</v>
      </c>
      <c r="B3743" s="19" t="s">
        <v>17685</v>
      </c>
      <c r="C3743" s="19">
        <f t="shared" si="175"/>
        <v>29667</v>
      </c>
      <c r="D3743" s="19" t="s">
        <v>13350</v>
      </c>
      <c r="E3743" s="24" t="s">
        <v>17683</v>
      </c>
      <c r="F3743" s="18">
        <f t="shared" si="176"/>
        <v>5</v>
      </c>
      <c r="G3743" s="23" t="s">
        <v>11838</v>
      </c>
      <c r="H3743" s="23" t="s">
        <v>13920</v>
      </c>
      <c r="I3743" s="19" t="s">
        <v>11839</v>
      </c>
      <c r="J3743" s="49">
        <v>1161438</v>
      </c>
      <c r="K3743" s="42">
        <v>0.10000017220032408</v>
      </c>
      <c r="L3743" s="49">
        <v>116144</v>
      </c>
      <c r="M3743" s="49">
        <v>1277582</v>
      </c>
      <c r="N3743">
        <f>+VLOOKUP(C3743,'Thanh toán '!M$1335:N$6972,2,0)</f>
        <v>1277582</v>
      </c>
      <c r="O3743" s="61">
        <f t="shared" si="177"/>
        <v>0</v>
      </c>
    </row>
    <row r="3744" spans="1:15" hidden="1" x14ac:dyDescent="0.3">
      <c r="A3744" s="18">
        <v>2023</v>
      </c>
      <c r="B3744" s="19" t="s">
        <v>17686</v>
      </c>
      <c r="C3744" s="19">
        <f t="shared" si="175"/>
        <v>29668</v>
      </c>
      <c r="D3744" s="19" t="s">
        <v>13350</v>
      </c>
      <c r="E3744" s="24" t="s">
        <v>17683</v>
      </c>
      <c r="F3744" s="18">
        <f t="shared" si="176"/>
        <v>5</v>
      </c>
      <c r="G3744" s="23" t="s">
        <v>11838</v>
      </c>
      <c r="H3744" s="23" t="s">
        <v>13924</v>
      </c>
      <c r="I3744" s="19" t="s">
        <v>11839</v>
      </c>
      <c r="J3744" s="49">
        <v>1374288</v>
      </c>
      <c r="K3744" s="42">
        <v>0.10000014552990348</v>
      </c>
      <c r="L3744" s="49">
        <v>137429</v>
      </c>
      <c r="M3744" s="49">
        <v>1511717</v>
      </c>
      <c r="N3744">
        <f>+VLOOKUP(C3744,'Thanh toán '!M$1335:N$6972,2,0)</f>
        <v>1511717</v>
      </c>
      <c r="O3744" s="61">
        <f t="shared" si="177"/>
        <v>0</v>
      </c>
    </row>
    <row r="3745" spans="1:15" hidden="1" x14ac:dyDescent="0.3">
      <c r="A3745" s="18">
        <v>2023</v>
      </c>
      <c r="B3745" s="19" t="s">
        <v>17687</v>
      </c>
      <c r="C3745" s="19">
        <f t="shared" si="175"/>
        <v>29669</v>
      </c>
      <c r="D3745" s="19" t="s">
        <v>13350</v>
      </c>
      <c r="E3745" s="24" t="s">
        <v>17683</v>
      </c>
      <c r="F3745" s="18">
        <f t="shared" si="176"/>
        <v>5</v>
      </c>
      <c r="G3745" s="23" t="s">
        <v>11799</v>
      </c>
      <c r="H3745" s="23" t="s">
        <v>13613</v>
      </c>
      <c r="I3745" s="19" t="s">
        <v>11725</v>
      </c>
      <c r="J3745" s="49">
        <v>322480</v>
      </c>
      <c r="K3745" s="42">
        <v>0.1</v>
      </c>
      <c r="L3745" s="49">
        <v>32248</v>
      </c>
      <c r="M3745" s="49">
        <v>354728</v>
      </c>
      <c r="N3745">
        <f>+VLOOKUP(C3745,'Thanh toán '!M$1335:N$6972,2,0)</f>
        <v>354728</v>
      </c>
      <c r="O3745" s="61">
        <f t="shared" si="177"/>
        <v>0</v>
      </c>
    </row>
    <row r="3746" spans="1:15" hidden="1" x14ac:dyDescent="0.3">
      <c r="A3746" s="18">
        <v>2023</v>
      </c>
      <c r="B3746" s="19" t="s">
        <v>17688</v>
      </c>
      <c r="C3746" s="19">
        <f t="shared" si="175"/>
        <v>29670</v>
      </c>
      <c r="D3746" s="19" t="s">
        <v>13350</v>
      </c>
      <c r="E3746" s="24" t="s">
        <v>17683</v>
      </c>
      <c r="F3746" s="18">
        <f t="shared" si="176"/>
        <v>5</v>
      </c>
      <c r="G3746" s="23" t="s">
        <v>11799</v>
      </c>
      <c r="H3746" s="23" t="s">
        <v>17689</v>
      </c>
      <c r="I3746" s="19" t="s">
        <v>11725</v>
      </c>
      <c r="J3746" s="49">
        <v>1586930</v>
      </c>
      <c r="K3746" s="42">
        <v>0.1</v>
      </c>
      <c r="L3746" s="49">
        <v>158693</v>
      </c>
      <c r="M3746" s="49">
        <v>1745623</v>
      </c>
      <c r="N3746">
        <f>+VLOOKUP(C3746,'Thanh toán '!M$1335:N$6972,2,0)</f>
        <v>1745623</v>
      </c>
      <c r="O3746" s="61">
        <f t="shared" si="177"/>
        <v>0</v>
      </c>
    </row>
    <row r="3747" spans="1:15" hidden="1" x14ac:dyDescent="0.3">
      <c r="A3747" s="18">
        <v>2023</v>
      </c>
      <c r="B3747" s="19" t="s">
        <v>17690</v>
      </c>
      <c r="C3747" s="19">
        <f t="shared" si="175"/>
        <v>29671</v>
      </c>
      <c r="D3747" s="19" t="s">
        <v>13350</v>
      </c>
      <c r="E3747" s="24" t="s">
        <v>17683</v>
      </c>
      <c r="F3747" s="18">
        <f t="shared" si="176"/>
        <v>5</v>
      </c>
      <c r="G3747" s="23" t="s">
        <v>12191</v>
      </c>
      <c r="H3747" s="23" t="s">
        <v>14145</v>
      </c>
      <c r="I3747" s="19" t="s">
        <v>12192</v>
      </c>
      <c r="J3747" s="49">
        <v>1915855</v>
      </c>
      <c r="K3747" s="42">
        <v>0.1000002609800846</v>
      </c>
      <c r="L3747" s="49">
        <v>191586</v>
      </c>
      <c r="M3747" s="49">
        <v>2107441</v>
      </c>
      <c r="N3747">
        <f>+VLOOKUP(C3747,'Thanh toán '!M$1335:N$6972,2,0)</f>
        <v>2107441</v>
      </c>
      <c r="O3747" s="61">
        <f t="shared" si="177"/>
        <v>0</v>
      </c>
    </row>
    <row r="3748" spans="1:15" hidden="1" x14ac:dyDescent="0.3">
      <c r="A3748" s="18">
        <v>2023</v>
      </c>
      <c r="B3748" s="19" t="s">
        <v>17691</v>
      </c>
      <c r="C3748" s="19">
        <f t="shared" si="175"/>
        <v>29677</v>
      </c>
      <c r="D3748" s="19" t="s">
        <v>13350</v>
      </c>
      <c r="E3748" s="24" t="s">
        <v>17683</v>
      </c>
      <c r="F3748" s="18">
        <f t="shared" si="176"/>
        <v>5</v>
      </c>
      <c r="G3748" s="23" t="s">
        <v>12282</v>
      </c>
      <c r="H3748" s="23" t="s">
        <v>12282</v>
      </c>
      <c r="I3748" s="19" t="s">
        <v>12283</v>
      </c>
      <c r="J3748" s="49">
        <v>1102500</v>
      </c>
      <c r="K3748" s="42">
        <v>0.1</v>
      </c>
      <c r="L3748" s="49">
        <v>110250</v>
      </c>
      <c r="M3748" s="49">
        <v>1212750</v>
      </c>
      <c r="N3748">
        <f>+VLOOKUP(C3748,'Thanh toán '!M$1335:N$6972,2,0)</f>
        <v>1212750</v>
      </c>
      <c r="O3748" s="61">
        <f t="shared" si="177"/>
        <v>0</v>
      </c>
    </row>
    <row r="3749" spans="1:15" hidden="1" x14ac:dyDescent="0.3">
      <c r="A3749" s="18">
        <v>2023</v>
      </c>
      <c r="B3749" s="19" t="s">
        <v>17692</v>
      </c>
      <c r="C3749" s="19">
        <f t="shared" si="175"/>
        <v>29678</v>
      </c>
      <c r="D3749" s="19" t="s">
        <v>13350</v>
      </c>
      <c r="E3749" s="24" t="s">
        <v>17683</v>
      </c>
      <c r="F3749" s="18">
        <f t="shared" si="176"/>
        <v>5</v>
      </c>
      <c r="G3749" s="23" t="s">
        <v>12282</v>
      </c>
      <c r="H3749" s="23" t="s">
        <v>12282</v>
      </c>
      <c r="I3749" s="19" t="s">
        <v>12283</v>
      </c>
      <c r="J3749" s="49">
        <v>734310</v>
      </c>
      <c r="K3749" s="42">
        <v>0.1</v>
      </c>
      <c r="L3749" s="49">
        <v>73431</v>
      </c>
      <c r="M3749" s="49">
        <v>807741</v>
      </c>
      <c r="N3749">
        <f>+VLOOKUP(C3749,'Thanh toán '!M$1335:N$6972,2,0)</f>
        <v>807741</v>
      </c>
      <c r="O3749" s="61">
        <f t="shared" si="177"/>
        <v>0</v>
      </c>
    </row>
    <row r="3750" spans="1:15" hidden="1" x14ac:dyDescent="0.3">
      <c r="A3750" s="18">
        <v>2023</v>
      </c>
      <c r="B3750" s="19" t="s">
        <v>17693</v>
      </c>
      <c r="C3750" s="19">
        <f t="shared" si="175"/>
        <v>29680</v>
      </c>
      <c r="D3750" s="19" t="s">
        <v>13350</v>
      </c>
      <c r="E3750" s="24" t="s">
        <v>17683</v>
      </c>
      <c r="F3750" s="18">
        <f t="shared" si="176"/>
        <v>5</v>
      </c>
      <c r="G3750" s="23" t="s">
        <v>12026</v>
      </c>
      <c r="H3750" s="23" t="s">
        <v>17694</v>
      </c>
      <c r="I3750" s="19" t="s">
        <v>12027</v>
      </c>
      <c r="J3750" s="49">
        <v>778040</v>
      </c>
      <c r="K3750" s="42">
        <v>0.1</v>
      </c>
      <c r="L3750" s="49">
        <v>77804</v>
      </c>
      <c r="M3750" s="49">
        <v>855844</v>
      </c>
      <c r="N3750">
        <f>+VLOOKUP(C3750,'Thanh toán '!M$1335:N$6972,2,0)</f>
        <v>855844</v>
      </c>
      <c r="O3750" s="61">
        <f t="shared" si="177"/>
        <v>0</v>
      </c>
    </row>
    <row r="3751" spans="1:15" hidden="1" x14ac:dyDescent="0.3">
      <c r="A3751" s="18">
        <v>2023</v>
      </c>
      <c r="B3751" s="19" t="s">
        <v>17695</v>
      </c>
      <c r="C3751" s="19">
        <f t="shared" si="175"/>
        <v>29681</v>
      </c>
      <c r="D3751" s="19" t="s">
        <v>13350</v>
      </c>
      <c r="E3751" s="24" t="s">
        <v>17683</v>
      </c>
      <c r="F3751" s="18">
        <f t="shared" si="176"/>
        <v>5</v>
      </c>
      <c r="G3751" s="23" t="s">
        <v>12026</v>
      </c>
      <c r="H3751" s="23" t="s">
        <v>13942</v>
      </c>
      <c r="I3751" s="19" t="s">
        <v>12027</v>
      </c>
      <c r="J3751" s="49">
        <v>775583</v>
      </c>
      <c r="K3751" s="42">
        <v>9.9999613194203585E-2</v>
      </c>
      <c r="L3751" s="49">
        <v>77558</v>
      </c>
      <c r="M3751" s="49">
        <v>853141</v>
      </c>
      <c r="N3751">
        <f>+VLOOKUP(C3751,'Thanh toán '!M$1335:N$6972,2,0)</f>
        <v>853141</v>
      </c>
      <c r="O3751" s="61">
        <f t="shared" si="177"/>
        <v>0</v>
      </c>
    </row>
    <row r="3752" spans="1:15" hidden="1" x14ac:dyDescent="0.3">
      <c r="A3752" s="18">
        <v>2023</v>
      </c>
      <c r="B3752" s="19" t="s">
        <v>17696</v>
      </c>
      <c r="C3752" s="19">
        <f t="shared" si="175"/>
        <v>29684</v>
      </c>
      <c r="D3752" s="19" t="s">
        <v>13350</v>
      </c>
      <c r="E3752" s="24" t="s">
        <v>17683</v>
      </c>
      <c r="F3752" s="18">
        <f t="shared" si="176"/>
        <v>5</v>
      </c>
      <c r="G3752" s="23" t="s">
        <v>12357</v>
      </c>
      <c r="H3752" s="23" t="s">
        <v>13719</v>
      </c>
      <c r="I3752" s="19" t="s">
        <v>12358</v>
      </c>
      <c r="J3752" s="49">
        <v>3537370</v>
      </c>
      <c r="K3752" s="42">
        <v>0.1</v>
      </c>
      <c r="L3752" s="49">
        <v>353737</v>
      </c>
      <c r="M3752" s="49">
        <v>3891107</v>
      </c>
      <c r="N3752">
        <f>+VLOOKUP(C3752,'Thanh toán '!M$1335:N$6972,2,0)</f>
        <v>3891107</v>
      </c>
      <c r="O3752" s="61">
        <f t="shared" si="177"/>
        <v>0</v>
      </c>
    </row>
    <row r="3753" spans="1:15" hidden="1" x14ac:dyDescent="0.3">
      <c r="A3753" s="18">
        <v>2023</v>
      </c>
      <c r="B3753" s="19" t="s">
        <v>17697</v>
      </c>
      <c r="C3753" s="19">
        <f t="shared" si="175"/>
        <v>29685</v>
      </c>
      <c r="D3753" s="19" t="s">
        <v>13350</v>
      </c>
      <c r="E3753" s="24" t="s">
        <v>17683</v>
      </c>
      <c r="F3753" s="18">
        <f t="shared" si="176"/>
        <v>5</v>
      </c>
      <c r="G3753" s="23" t="s">
        <v>11799</v>
      </c>
      <c r="H3753" s="23" t="s">
        <v>17698</v>
      </c>
      <c r="I3753" s="19" t="s">
        <v>11725</v>
      </c>
      <c r="J3753" s="49">
        <v>367155</v>
      </c>
      <c r="K3753" s="42">
        <v>0.10000136182266345</v>
      </c>
      <c r="L3753" s="49">
        <v>36716</v>
      </c>
      <c r="M3753" s="49">
        <v>403871</v>
      </c>
      <c r="N3753">
        <f>+VLOOKUP(C3753,'Thanh toán '!M$1335:N$6972,2,0)</f>
        <v>403871</v>
      </c>
      <c r="O3753" s="61">
        <f t="shared" si="177"/>
        <v>0</v>
      </c>
    </row>
    <row r="3754" spans="1:15" hidden="1" x14ac:dyDescent="0.3">
      <c r="A3754" s="18">
        <v>2023</v>
      </c>
      <c r="B3754" s="19" t="s">
        <v>17699</v>
      </c>
      <c r="C3754" s="19">
        <f t="shared" si="175"/>
        <v>29687</v>
      </c>
      <c r="D3754" s="19" t="s">
        <v>13350</v>
      </c>
      <c r="E3754" s="24" t="s">
        <v>17683</v>
      </c>
      <c r="F3754" s="18">
        <f t="shared" si="176"/>
        <v>5</v>
      </c>
      <c r="G3754" s="23" t="s">
        <v>11799</v>
      </c>
      <c r="H3754" s="23" t="s">
        <v>13415</v>
      </c>
      <c r="I3754" s="19" t="s">
        <v>11725</v>
      </c>
      <c r="J3754" s="49">
        <v>786924</v>
      </c>
      <c r="K3754" s="42">
        <v>9.9999491691700845E-2</v>
      </c>
      <c r="L3754" s="49">
        <v>78692</v>
      </c>
      <c r="M3754" s="49">
        <v>865616</v>
      </c>
      <c r="N3754">
        <f>+VLOOKUP(C3754,'Thanh toán '!M$1335:N$6972,2,0)</f>
        <v>865616</v>
      </c>
      <c r="O3754" s="61">
        <f t="shared" si="177"/>
        <v>0</v>
      </c>
    </row>
    <row r="3755" spans="1:15" hidden="1" x14ac:dyDescent="0.3">
      <c r="A3755" s="18">
        <v>2023</v>
      </c>
      <c r="B3755" s="19" t="s">
        <v>17700</v>
      </c>
      <c r="C3755" s="19">
        <f t="shared" si="175"/>
        <v>29688</v>
      </c>
      <c r="D3755" s="19" t="s">
        <v>13350</v>
      </c>
      <c r="E3755" s="24" t="s">
        <v>17683</v>
      </c>
      <c r="F3755" s="18">
        <f t="shared" si="176"/>
        <v>5</v>
      </c>
      <c r="G3755" s="23" t="s">
        <v>11799</v>
      </c>
      <c r="H3755" s="23" t="s">
        <v>14014</v>
      </c>
      <c r="I3755" s="19" t="s">
        <v>11725</v>
      </c>
      <c r="J3755" s="49">
        <v>1042674</v>
      </c>
      <c r="K3755" s="42">
        <v>9.9999616370984604E-2</v>
      </c>
      <c r="L3755" s="49">
        <v>104267</v>
      </c>
      <c r="M3755" s="49">
        <v>1146941</v>
      </c>
      <c r="N3755">
        <f>+VLOOKUP(C3755,'Thanh toán '!M$1335:N$6972,2,0)</f>
        <v>1146941</v>
      </c>
      <c r="O3755" s="61">
        <f t="shared" si="177"/>
        <v>0</v>
      </c>
    </row>
    <row r="3756" spans="1:15" hidden="1" x14ac:dyDescent="0.3">
      <c r="A3756" s="18">
        <v>2023</v>
      </c>
      <c r="B3756" s="19" t="s">
        <v>17701</v>
      </c>
      <c r="C3756" s="19">
        <f t="shared" si="175"/>
        <v>29689</v>
      </c>
      <c r="D3756" s="19" t="s">
        <v>13350</v>
      </c>
      <c r="E3756" s="24" t="s">
        <v>17683</v>
      </c>
      <c r="F3756" s="18">
        <f t="shared" si="176"/>
        <v>5</v>
      </c>
      <c r="G3756" s="23" t="s">
        <v>12459</v>
      </c>
      <c r="H3756" s="23" t="s">
        <v>12459</v>
      </c>
      <c r="I3756" s="19" t="s">
        <v>12460</v>
      </c>
      <c r="J3756" s="49">
        <v>1101465</v>
      </c>
      <c r="K3756" s="42">
        <v>0.10000045394088782</v>
      </c>
      <c r="L3756" s="49">
        <v>110147</v>
      </c>
      <c r="M3756" s="49">
        <v>1211612</v>
      </c>
      <c r="N3756">
        <f>+VLOOKUP(C3756,'Thanh toán '!M$1335:N$6972,2,0)</f>
        <v>1211612</v>
      </c>
      <c r="O3756" s="61">
        <f t="shared" si="177"/>
        <v>0</v>
      </c>
    </row>
    <row r="3757" spans="1:15" hidden="1" x14ac:dyDescent="0.3">
      <c r="A3757" s="18">
        <v>2023</v>
      </c>
      <c r="B3757" s="19" t="s">
        <v>17702</v>
      </c>
      <c r="C3757" s="19">
        <f t="shared" si="175"/>
        <v>29690</v>
      </c>
      <c r="D3757" s="19" t="s">
        <v>13350</v>
      </c>
      <c r="E3757" s="24" t="s">
        <v>17683</v>
      </c>
      <c r="F3757" s="18">
        <f t="shared" si="176"/>
        <v>5</v>
      </c>
      <c r="G3757" s="23" t="s">
        <v>11799</v>
      </c>
      <c r="H3757" s="23" t="s">
        <v>14803</v>
      </c>
      <c r="I3757" s="19" t="s">
        <v>11725</v>
      </c>
      <c r="J3757" s="49">
        <v>804377</v>
      </c>
      <c r="K3757" s="42">
        <v>0.10000037295944564</v>
      </c>
      <c r="L3757" s="49">
        <v>80438</v>
      </c>
      <c r="M3757" s="49">
        <v>884815</v>
      </c>
      <c r="N3757">
        <f>+VLOOKUP(C3757,'Thanh toán '!M$1335:N$6972,2,0)</f>
        <v>884815</v>
      </c>
      <c r="O3757" s="61">
        <f t="shared" si="177"/>
        <v>0</v>
      </c>
    </row>
    <row r="3758" spans="1:15" hidden="1" x14ac:dyDescent="0.3">
      <c r="A3758" s="18">
        <v>2023</v>
      </c>
      <c r="B3758" s="19" t="s">
        <v>17703</v>
      </c>
      <c r="C3758" s="19">
        <f t="shared" si="175"/>
        <v>29691</v>
      </c>
      <c r="D3758" s="19" t="s">
        <v>13350</v>
      </c>
      <c r="E3758" s="24" t="s">
        <v>17683</v>
      </c>
      <c r="F3758" s="18">
        <f t="shared" si="176"/>
        <v>5</v>
      </c>
      <c r="G3758" s="23" t="s">
        <v>11799</v>
      </c>
      <c r="H3758" s="23" t="s">
        <v>13358</v>
      </c>
      <c r="I3758" s="19" t="s">
        <v>11725</v>
      </c>
      <c r="J3758" s="49">
        <v>704013</v>
      </c>
      <c r="K3758" s="42">
        <v>9.999957387150521E-2</v>
      </c>
      <c r="L3758" s="49">
        <v>70401</v>
      </c>
      <c r="M3758" s="49">
        <v>774414</v>
      </c>
      <c r="N3758">
        <f>+VLOOKUP(C3758,'Thanh toán '!M$1335:N$6972,2,0)</f>
        <v>774414</v>
      </c>
      <c r="O3758" s="61">
        <f t="shared" si="177"/>
        <v>0</v>
      </c>
    </row>
    <row r="3759" spans="1:15" hidden="1" x14ac:dyDescent="0.3">
      <c r="A3759" s="18">
        <v>2023</v>
      </c>
      <c r="B3759" s="19" t="s">
        <v>17704</v>
      </c>
      <c r="C3759" s="19">
        <f t="shared" si="175"/>
        <v>29692</v>
      </c>
      <c r="D3759" s="19" t="s">
        <v>13350</v>
      </c>
      <c r="E3759" s="24" t="s">
        <v>17683</v>
      </c>
      <c r="F3759" s="18">
        <f t="shared" si="176"/>
        <v>5</v>
      </c>
      <c r="G3759" s="23" t="s">
        <v>12367</v>
      </c>
      <c r="H3759" s="23" t="s">
        <v>13607</v>
      </c>
      <c r="I3759" s="19" t="s">
        <v>12368</v>
      </c>
      <c r="J3759" s="49">
        <v>1383691</v>
      </c>
      <c r="K3759" s="42">
        <v>9.9999927729529203E-2</v>
      </c>
      <c r="L3759" s="49">
        <v>138369</v>
      </c>
      <c r="M3759" s="49">
        <v>1522060</v>
      </c>
      <c r="N3759">
        <f>+VLOOKUP(C3759,'Thanh toán '!M$1335:N$6972,2,0)</f>
        <v>1522060</v>
      </c>
      <c r="O3759" s="61">
        <f t="shared" si="177"/>
        <v>0</v>
      </c>
    </row>
    <row r="3760" spans="1:15" hidden="1" x14ac:dyDescent="0.3">
      <c r="A3760" s="18">
        <v>2023</v>
      </c>
      <c r="B3760" s="19" t="s">
        <v>17705</v>
      </c>
      <c r="C3760" s="19">
        <f t="shared" si="175"/>
        <v>29695</v>
      </c>
      <c r="D3760" s="19" t="s">
        <v>13350</v>
      </c>
      <c r="E3760" s="24" t="s">
        <v>17683</v>
      </c>
      <c r="F3760" s="18">
        <f t="shared" si="176"/>
        <v>5</v>
      </c>
      <c r="G3760" s="23" t="s">
        <v>11860</v>
      </c>
      <c r="H3760" s="23" t="s">
        <v>14325</v>
      </c>
      <c r="I3760" s="19" t="s">
        <v>11719</v>
      </c>
      <c r="J3760" s="49">
        <v>1396105</v>
      </c>
      <c r="K3760" s="42">
        <v>0.1000003581392517</v>
      </c>
      <c r="L3760" s="49">
        <v>139611</v>
      </c>
      <c r="M3760" s="49">
        <v>1535716</v>
      </c>
      <c r="N3760">
        <f>+VLOOKUP(C3760,'Thanh toán '!M$1335:N$6972,2,0)</f>
        <v>1535716</v>
      </c>
      <c r="O3760" s="61">
        <f t="shared" si="177"/>
        <v>0</v>
      </c>
    </row>
    <row r="3761" spans="1:15" hidden="1" x14ac:dyDescent="0.3">
      <c r="A3761" s="18">
        <v>2023</v>
      </c>
      <c r="B3761" s="19" t="s">
        <v>17706</v>
      </c>
      <c r="C3761" s="19">
        <f t="shared" si="175"/>
        <v>29696</v>
      </c>
      <c r="D3761" s="19" t="s">
        <v>13350</v>
      </c>
      <c r="E3761" s="24" t="s">
        <v>17683</v>
      </c>
      <c r="F3761" s="18">
        <f t="shared" si="176"/>
        <v>5</v>
      </c>
      <c r="G3761" s="23" t="s">
        <v>11860</v>
      </c>
      <c r="H3761" s="23" t="s">
        <v>13652</v>
      </c>
      <c r="I3761" s="19" t="s">
        <v>11719</v>
      </c>
      <c r="J3761" s="49">
        <v>1443757</v>
      </c>
      <c r="K3761" s="42">
        <v>0.10000020779120032</v>
      </c>
      <c r="L3761" s="49">
        <v>144376</v>
      </c>
      <c r="M3761" s="49">
        <v>1588133</v>
      </c>
      <c r="N3761">
        <f>+VLOOKUP(C3761,'Thanh toán '!M$1335:N$6972,2,0)</f>
        <v>1588133</v>
      </c>
      <c r="O3761" s="61">
        <f t="shared" si="177"/>
        <v>0</v>
      </c>
    </row>
    <row r="3762" spans="1:15" hidden="1" x14ac:dyDescent="0.3">
      <c r="A3762" s="18">
        <v>2023</v>
      </c>
      <c r="B3762" s="19" t="s">
        <v>17707</v>
      </c>
      <c r="C3762" s="19">
        <f t="shared" si="175"/>
        <v>29697</v>
      </c>
      <c r="D3762" s="19" t="s">
        <v>13350</v>
      </c>
      <c r="E3762" s="24" t="s">
        <v>17683</v>
      </c>
      <c r="F3762" s="18">
        <f t="shared" si="176"/>
        <v>5</v>
      </c>
      <c r="G3762" s="23" t="s">
        <v>11860</v>
      </c>
      <c r="H3762" s="23" t="s">
        <v>13702</v>
      </c>
      <c r="I3762" s="19" t="s">
        <v>11719</v>
      </c>
      <c r="J3762" s="49">
        <v>1844890</v>
      </c>
      <c r="K3762" s="42">
        <v>0.1</v>
      </c>
      <c r="L3762" s="49">
        <v>184489</v>
      </c>
      <c r="M3762" s="49">
        <v>2029379</v>
      </c>
      <c r="N3762">
        <f>+VLOOKUP(C3762,'Thanh toán '!M$1335:N$6972,2,0)</f>
        <v>2029379</v>
      </c>
      <c r="O3762" s="61">
        <f t="shared" si="177"/>
        <v>0</v>
      </c>
    </row>
    <row r="3763" spans="1:15" hidden="1" x14ac:dyDescent="0.3">
      <c r="A3763" s="18">
        <v>2023</v>
      </c>
      <c r="B3763" s="19" t="s">
        <v>17708</v>
      </c>
      <c r="C3763" s="19">
        <f t="shared" si="175"/>
        <v>29698</v>
      </c>
      <c r="D3763" s="19" t="s">
        <v>13350</v>
      </c>
      <c r="E3763" s="24" t="s">
        <v>17683</v>
      </c>
      <c r="F3763" s="18">
        <f t="shared" si="176"/>
        <v>5</v>
      </c>
      <c r="G3763" s="23" t="s">
        <v>11860</v>
      </c>
      <c r="H3763" s="23" t="s">
        <v>14348</v>
      </c>
      <c r="I3763" s="19" t="s">
        <v>11719</v>
      </c>
      <c r="J3763" s="49">
        <v>1464132</v>
      </c>
      <c r="K3763" s="42">
        <v>9.9999863400294514E-2</v>
      </c>
      <c r="L3763" s="49">
        <v>146413</v>
      </c>
      <c r="M3763" s="49">
        <v>1610545</v>
      </c>
      <c r="N3763">
        <f>+VLOOKUP(C3763,'Thanh toán '!M$1335:N$6972,2,0)</f>
        <v>1610545</v>
      </c>
      <c r="O3763" s="61">
        <f t="shared" si="177"/>
        <v>0</v>
      </c>
    </row>
    <row r="3764" spans="1:15" hidden="1" x14ac:dyDescent="0.3">
      <c r="A3764" s="18">
        <v>2023</v>
      </c>
      <c r="B3764" s="19" t="s">
        <v>17709</v>
      </c>
      <c r="C3764" s="19">
        <f t="shared" si="175"/>
        <v>29700</v>
      </c>
      <c r="D3764" s="19" t="s">
        <v>13350</v>
      </c>
      <c r="E3764" s="24" t="s">
        <v>17683</v>
      </c>
      <c r="F3764" s="18">
        <f t="shared" si="176"/>
        <v>5</v>
      </c>
      <c r="G3764" s="23" t="s">
        <v>11799</v>
      </c>
      <c r="H3764" s="23" t="s">
        <v>13629</v>
      </c>
      <c r="I3764" s="19" t="s">
        <v>11725</v>
      </c>
      <c r="J3764" s="49">
        <v>367155</v>
      </c>
      <c r="K3764" s="42">
        <v>0.10000136182266345</v>
      </c>
      <c r="L3764" s="49">
        <v>36716</v>
      </c>
      <c r="M3764" s="49">
        <v>403871</v>
      </c>
      <c r="N3764">
        <f>+VLOOKUP(C3764,'Thanh toán '!M$1335:N$6972,2,0)</f>
        <v>403871</v>
      </c>
      <c r="O3764" s="61">
        <f t="shared" si="177"/>
        <v>0</v>
      </c>
    </row>
    <row r="3765" spans="1:15" hidden="1" x14ac:dyDescent="0.3">
      <c r="A3765" s="18">
        <v>2023</v>
      </c>
      <c r="B3765" s="19" t="s">
        <v>17710</v>
      </c>
      <c r="C3765" s="19">
        <f t="shared" si="175"/>
        <v>29701</v>
      </c>
      <c r="D3765" s="19" t="s">
        <v>13350</v>
      </c>
      <c r="E3765" s="24" t="s">
        <v>17683</v>
      </c>
      <c r="F3765" s="18">
        <f t="shared" si="176"/>
        <v>5</v>
      </c>
      <c r="G3765" s="23" t="s">
        <v>11799</v>
      </c>
      <c r="H3765" s="23" t="s">
        <v>13688</v>
      </c>
      <c r="I3765" s="19" t="s">
        <v>11725</v>
      </c>
      <c r="J3765" s="49">
        <v>580800</v>
      </c>
      <c r="K3765" s="42">
        <v>0.1</v>
      </c>
      <c r="L3765" s="49">
        <v>58080</v>
      </c>
      <c r="M3765" s="49">
        <v>638880</v>
      </c>
      <c r="N3765">
        <f>+VLOOKUP(C3765,'Thanh toán '!M$1335:N$6972,2,0)</f>
        <v>638880</v>
      </c>
      <c r="O3765" s="61">
        <f t="shared" si="177"/>
        <v>0</v>
      </c>
    </row>
    <row r="3766" spans="1:15" hidden="1" x14ac:dyDescent="0.3">
      <c r="A3766" s="18">
        <v>2023</v>
      </c>
      <c r="B3766" s="19" t="s">
        <v>17711</v>
      </c>
      <c r="C3766" s="19">
        <f t="shared" si="175"/>
        <v>29702</v>
      </c>
      <c r="D3766" s="19" t="s">
        <v>13350</v>
      </c>
      <c r="E3766" s="24" t="s">
        <v>17683</v>
      </c>
      <c r="F3766" s="18">
        <f t="shared" si="176"/>
        <v>5</v>
      </c>
      <c r="G3766" s="23" t="s">
        <v>11799</v>
      </c>
      <c r="H3766" s="23" t="s">
        <v>17712</v>
      </c>
      <c r="I3766" s="19" t="s">
        <v>11725</v>
      </c>
      <c r="J3766" s="49">
        <v>473026</v>
      </c>
      <c r="K3766" s="42">
        <v>0.10000084561947969</v>
      </c>
      <c r="L3766" s="49">
        <v>47303</v>
      </c>
      <c r="M3766" s="49">
        <v>520329</v>
      </c>
      <c r="N3766">
        <f>+VLOOKUP(C3766,'Thanh toán '!M$1335:N$6972,2,0)</f>
        <v>520329</v>
      </c>
      <c r="O3766" s="61">
        <f t="shared" si="177"/>
        <v>0</v>
      </c>
    </row>
    <row r="3767" spans="1:15" hidden="1" x14ac:dyDescent="0.3">
      <c r="A3767" s="18">
        <v>2023</v>
      </c>
      <c r="B3767" s="19" t="s">
        <v>17713</v>
      </c>
      <c r="C3767" s="19">
        <f t="shared" si="175"/>
        <v>29703</v>
      </c>
      <c r="D3767" s="19" t="s">
        <v>13350</v>
      </c>
      <c r="E3767" s="24" t="s">
        <v>17683</v>
      </c>
      <c r="F3767" s="18">
        <f t="shared" si="176"/>
        <v>5</v>
      </c>
      <c r="G3767" s="23" t="s">
        <v>11799</v>
      </c>
      <c r="H3767" s="23" t="s">
        <v>13682</v>
      </c>
      <c r="I3767" s="19" t="s">
        <v>11725</v>
      </c>
      <c r="J3767" s="49">
        <v>951239</v>
      </c>
      <c r="K3767" s="42">
        <v>0.1000001051260514</v>
      </c>
      <c r="L3767" s="49">
        <v>95124</v>
      </c>
      <c r="M3767" s="49">
        <v>1046363</v>
      </c>
      <c r="N3767">
        <f>+VLOOKUP(C3767,'Thanh toán '!M$1335:N$6972,2,0)</f>
        <v>1046363</v>
      </c>
      <c r="O3767" s="61">
        <f t="shared" si="177"/>
        <v>0</v>
      </c>
    </row>
    <row r="3768" spans="1:15" hidden="1" x14ac:dyDescent="0.3">
      <c r="A3768" s="18">
        <v>2023</v>
      </c>
      <c r="B3768" s="19" t="s">
        <v>17714</v>
      </c>
      <c r="C3768" s="19">
        <f t="shared" si="175"/>
        <v>29704</v>
      </c>
      <c r="D3768" s="19" t="s">
        <v>13350</v>
      </c>
      <c r="E3768" s="24" t="s">
        <v>17683</v>
      </c>
      <c r="F3768" s="18">
        <f t="shared" si="176"/>
        <v>5</v>
      </c>
      <c r="G3768" s="23" t="s">
        <v>11799</v>
      </c>
      <c r="H3768" s="23" t="s">
        <v>13677</v>
      </c>
      <c r="I3768" s="19" t="s">
        <v>11725</v>
      </c>
      <c r="J3768" s="49">
        <v>618065</v>
      </c>
      <c r="K3768" s="42">
        <v>0.10000080897640216</v>
      </c>
      <c r="L3768" s="49">
        <v>61807</v>
      </c>
      <c r="M3768" s="49">
        <v>679872</v>
      </c>
      <c r="N3768">
        <f>+VLOOKUP(C3768,'Thanh toán '!M$1335:N$6972,2,0)</f>
        <v>679872</v>
      </c>
      <c r="O3768" s="61">
        <f t="shared" si="177"/>
        <v>0</v>
      </c>
    </row>
    <row r="3769" spans="1:15" hidden="1" x14ac:dyDescent="0.3">
      <c r="A3769" s="18">
        <v>2023</v>
      </c>
      <c r="B3769" s="19" t="s">
        <v>17715</v>
      </c>
      <c r="C3769" s="19">
        <f t="shared" si="175"/>
        <v>29705</v>
      </c>
      <c r="D3769" s="19" t="s">
        <v>13350</v>
      </c>
      <c r="E3769" s="24" t="s">
        <v>17683</v>
      </c>
      <c r="F3769" s="18">
        <f t="shared" si="176"/>
        <v>5</v>
      </c>
      <c r="G3769" s="23" t="s">
        <v>11799</v>
      </c>
      <c r="H3769" s="23" t="s">
        <v>14096</v>
      </c>
      <c r="I3769" s="19" t="s">
        <v>11725</v>
      </c>
      <c r="J3769" s="49">
        <v>951239</v>
      </c>
      <c r="K3769" s="42">
        <v>0.1000001051260514</v>
      </c>
      <c r="L3769" s="49">
        <v>95124</v>
      </c>
      <c r="M3769" s="49">
        <v>1046363</v>
      </c>
      <c r="N3769">
        <f>+VLOOKUP(C3769,'Thanh toán '!M$1335:N$6972,2,0)</f>
        <v>1046363</v>
      </c>
      <c r="O3769" s="61">
        <f t="shared" si="177"/>
        <v>0</v>
      </c>
    </row>
    <row r="3770" spans="1:15" hidden="1" x14ac:dyDescent="0.3">
      <c r="A3770" s="18">
        <v>2023</v>
      </c>
      <c r="B3770" s="19" t="s">
        <v>17716</v>
      </c>
      <c r="C3770" s="19">
        <f t="shared" si="175"/>
        <v>29706</v>
      </c>
      <c r="D3770" s="19" t="s">
        <v>13350</v>
      </c>
      <c r="E3770" s="24" t="s">
        <v>17683</v>
      </c>
      <c r="F3770" s="18">
        <f t="shared" si="176"/>
        <v>5</v>
      </c>
      <c r="G3770" s="23" t="s">
        <v>11799</v>
      </c>
      <c r="H3770" s="23" t="s">
        <v>15041</v>
      </c>
      <c r="I3770" s="19" t="s">
        <v>11725</v>
      </c>
      <c r="J3770" s="49">
        <v>846240</v>
      </c>
      <c r="K3770" s="42">
        <v>0.1</v>
      </c>
      <c r="L3770" s="49">
        <v>84624</v>
      </c>
      <c r="M3770" s="49">
        <v>930864</v>
      </c>
      <c r="N3770">
        <f>+VLOOKUP(C3770,'Thanh toán '!M$1335:N$6972,2,0)</f>
        <v>930864</v>
      </c>
      <c r="O3770" s="61">
        <f t="shared" si="177"/>
        <v>0</v>
      </c>
    </row>
    <row r="3771" spans="1:15" hidden="1" x14ac:dyDescent="0.3">
      <c r="A3771" s="43">
        <v>2023</v>
      </c>
      <c r="B3771" s="44" t="s">
        <v>17717</v>
      </c>
      <c r="C3771" s="19">
        <f t="shared" si="175"/>
        <v>29707</v>
      </c>
      <c r="D3771" s="44" t="s">
        <v>13350</v>
      </c>
      <c r="E3771" s="45" t="s">
        <v>17683</v>
      </c>
      <c r="F3771" s="18">
        <f t="shared" si="176"/>
        <v>5</v>
      </c>
      <c r="G3771" s="46" t="s">
        <v>11799</v>
      </c>
      <c r="H3771" s="46" t="s">
        <v>16216</v>
      </c>
      <c r="I3771" s="44" t="s">
        <v>11725</v>
      </c>
      <c r="J3771" s="50">
        <v>733887</v>
      </c>
      <c r="K3771" s="48">
        <v>0.10000040878227848</v>
      </c>
      <c r="L3771" s="50">
        <v>73389</v>
      </c>
      <c r="M3771" s="50">
        <v>807276</v>
      </c>
      <c r="N3771">
        <f>+VLOOKUP(C3771,'Thanh toán '!M$1335:N$6972,2,0)</f>
        <v>807276</v>
      </c>
      <c r="O3771" s="61">
        <f t="shared" si="177"/>
        <v>0</v>
      </c>
    </row>
    <row r="3772" spans="1:15" hidden="1" x14ac:dyDescent="0.3">
      <c r="A3772" s="18">
        <v>2023</v>
      </c>
      <c r="B3772" s="19" t="s">
        <v>17718</v>
      </c>
      <c r="C3772" s="19">
        <f t="shared" si="175"/>
        <v>29708</v>
      </c>
      <c r="D3772" s="19" t="s">
        <v>13350</v>
      </c>
      <c r="E3772" s="24" t="s">
        <v>17683</v>
      </c>
      <c r="F3772" s="18">
        <f t="shared" si="176"/>
        <v>5</v>
      </c>
      <c r="G3772" s="23" t="s">
        <v>11799</v>
      </c>
      <c r="H3772" s="23" t="s">
        <v>13505</v>
      </c>
      <c r="I3772" s="19" t="s">
        <v>11725</v>
      </c>
      <c r="J3772" s="49">
        <v>333174</v>
      </c>
      <c r="K3772" s="42">
        <v>9.999879942612569E-2</v>
      </c>
      <c r="L3772" s="49">
        <v>33317</v>
      </c>
      <c r="M3772" s="49">
        <v>366491</v>
      </c>
      <c r="N3772">
        <f>+VLOOKUP(C3772,'Thanh toán '!M$1335:N$6972,2,0)</f>
        <v>366491</v>
      </c>
      <c r="O3772" s="61">
        <f t="shared" si="177"/>
        <v>0</v>
      </c>
    </row>
    <row r="3773" spans="1:15" hidden="1" x14ac:dyDescent="0.3">
      <c r="A3773" s="18">
        <v>2023</v>
      </c>
      <c r="B3773" s="19" t="s">
        <v>17719</v>
      </c>
      <c r="C3773" s="19">
        <f t="shared" si="175"/>
        <v>29712</v>
      </c>
      <c r="D3773" s="19" t="s">
        <v>13350</v>
      </c>
      <c r="E3773" s="24" t="s">
        <v>17683</v>
      </c>
      <c r="F3773" s="18">
        <f t="shared" si="176"/>
        <v>5</v>
      </c>
      <c r="G3773" s="23" t="s">
        <v>12248</v>
      </c>
      <c r="H3773" s="23" t="s">
        <v>12248</v>
      </c>
      <c r="I3773" s="19" t="s">
        <v>12249</v>
      </c>
      <c r="J3773" s="49">
        <v>922445</v>
      </c>
      <c r="K3773" s="42">
        <v>0.10000054203773667</v>
      </c>
      <c r="L3773" s="49">
        <v>92245</v>
      </c>
      <c r="M3773" s="49">
        <v>1014690</v>
      </c>
      <c r="N3773">
        <f>+VLOOKUP(C3773,'Thanh toán '!M$1335:N$6972,2,0)</f>
        <v>1014690</v>
      </c>
      <c r="O3773" s="61">
        <f t="shared" si="177"/>
        <v>0</v>
      </c>
    </row>
    <row r="3774" spans="1:15" hidden="1" x14ac:dyDescent="0.3">
      <c r="A3774" s="18">
        <v>2023</v>
      </c>
      <c r="B3774" s="19" t="s">
        <v>17720</v>
      </c>
      <c r="C3774" s="19">
        <f t="shared" si="175"/>
        <v>29713</v>
      </c>
      <c r="D3774" s="19" t="s">
        <v>13350</v>
      </c>
      <c r="E3774" s="24" t="s">
        <v>17683</v>
      </c>
      <c r="F3774" s="18">
        <f t="shared" si="176"/>
        <v>5</v>
      </c>
      <c r="G3774" s="23" t="s">
        <v>12161</v>
      </c>
      <c r="H3774" s="23" t="s">
        <v>12161</v>
      </c>
      <c r="I3774" s="19" t="s">
        <v>12162</v>
      </c>
      <c r="J3774" s="49">
        <v>1110580</v>
      </c>
      <c r="K3774" s="42">
        <v>0.1</v>
      </c>
      <c r="L3774" s="49">
        <v>111058</v>
      </c>
      <c r="M3774" s="49">
        <v>1221638</v>
      </c>
      <c r="N3774">
        <f>+VLOOKUP(C3774,'Thanh toán '!M$1335:N$6972,2,0)</f>
        <v>1221638</v>
      </c>
      <c r="O3774" s="61">
        <f t="shared" si="177"/>
        <v>0</v>
      </c>
    </row>
    <row r="3775" spans="1:15" hidden="1" x14ac:dyDescent="0.3">
      <c r="A3775" s="18">
        <v>2023</v>
      </c>
      <c r="B3775" s="19" t="s">
        <v>17721</v>
      </c>
      <c r="C3775" s="19">
        <f t="shared" si="175"/>
        <v>29714</v>
      </c>
      <c r="D3775" s="19" t="s">
        <v>13350</v>
      </c>
      <c r="E3775" s="24" t="s">
        <v>17683</v>
      </c>
      <c r="F3775" s="18">
        <f t="shared" si="176"/>
        <v>5</v>
      </c>
      <c r="G3775" s="23" t="s">
        <v>12257</v>
      </c>
      <c r="H3775" s="23" t="s">
        <v>12257</v>
      </c>
      <c r="I3775" s="19" t="s">
        <v>12258</v>
      </c>
      <c r="J3775" s="49">
        <v>2955470</v>
      </c>
      <c r="K3775" s="42">
        <v>0.1</v>
      </c>
      <c r="L3775" s="49">
        <v>295547</v>
      </c>
      <c r="M3775" s="49">
        <v>3251017</v>
      </c>
      <c r="N3775">
        <f>+VLOOKUP(C3775,'Thanh toán '!M$1335:N$6972,2,0)</f>
        <v>3251017</v>
      </c>
      <c r="O3775" s="61">
        <f t="shared" si="177"/>
        <v>0</v>
      </c>
    </row>
    <row r="3776" spans="1:15" hidden="1" x14ac:dyDescent="0.3">
      <c r="A3776" s="18">
        <v>2023</v>
      </c>
      <c r="B3776" s="19" t="s">
        <v>17722</v>
      </c>
      <c r="C3776" s="19">
        <f t="shared" si="175"/>
        <v>29734</v>
      </c>
      <c r="D3776" s="19" t="s">
        <v>13350</v>
      </c>
      <c r="E3776" s="24" t="s">
        <v>17723</v>
      </c>
      <c r="F3776" s="18">
        <f t="shared" si="176"/>
        <v>5</v>
      </c>
      <c r="G3776" s="23" t="s">
        <v>12215</v>
      </c>
      <c r="H3776" s="23" t="s">
        <v>13394</v>
      </c>
      <c r="I3776" s="19" t="s">
        <v>12216</v>
      </c>
      <c r="J3776" s="49">
        <v>1110580</v>
      </c>
      <c r="K3776" s="42">
        <v>0.1</v>
      </c>
      <c r="L3776" s="49">
        <v>111058</v>
      </c>
      <c r="M3776" s="49">
        <v>1221638</v>
      </c>
      <c r="N3776">
        <f>+VLOOKUP(C3776,'Thanh toán '!M$1335:N$6972,2,0)</f>
        <v>1221638</v>
      </c>
      <c r="O3776" s="61">
        <f t="shared" si="177"/>
        <v>0</v>
      </c>
    </row>
    <row r="3777" spans="1:15" hidden="1" x14ac:dyDescent="0.3">
      <c r="A3777" s="18">
        <v>2023</v>
      </c>
      <c r="B3777" s="19" t="s">
        <v>17724</v>
      </c>
      <c r="C3777" s="19">
        <f t="shared" si="175"/>
        <v>29739</v>
      </c>
      <c r="D3777" s="19" t="s">
        <v>13350</v>
      </c>
      <c r="E3777" s="24" t="s">
        <v>17723</v>
      </c>
      <c r="F3777" s="18">
        <f t="shared" si="176"/>
        <v>5</v>
      </c>
      <c r="G3777" s="23" t="s">
        <v>11799</v>
      </c>
      <c r="H3777" s="23" t="s">
        <v>13835</v>
      </c>
      <c r="I3777" s="19" t="s">
        <v>11725</v>
      </c>
      <c r="J3777" s="49">
        <v>1344065</v>
      </c>
      <c r="K3777" s="42">
        <v>0.10000037200581817</v>
      </c>
      <c r="L3777" s="49">
        <v>134407</v>
      </c>
      <c r="M3777" s="49">
        <v>1478472</v>
      </c>
      <c r="N3777">
        <f>+VLOOKUP(C3777,'Thanh toán '!M$1335:N$6972,2,0)</f>
        <v>1478472</v>
      </c>
      <c r="O3777" s="61">
        <f t="shared" si="177"/>
        <v>0</v>
      </c>
    </row>
    <row r="3778" spans="1:15" hidden="1" x14ac:dyDescent="0.3">
      <c r="A3778" s="18">
        <v>2023</v>
      </c>
      <c r="B3778" s="19" t="s">
        <v>17725</v>
      </c>
      <c r="C3778" s="19">
        <f t="shared" si="175"/>
        <v>29741</v>
      </c>
      <c r="D3778" s="19" t="s">
        <v>13350</v>
      </c>
      <c r="E3778" s="24" t="s">
        <v>17723</v>
      </c>
      <c r="F3778" s="18">
        <f t="shared" si="176"/>
        <v>5</v>
      </c>
      <c r="G3778" s="23" t="s">
        <v>11799</v>
      </c>
      <c r="H3778" s="23" t="s">
        <v>13816</v>
      </c>
      <c r="I3778" s="19" t="s">
        <v>11725</v>
      </c>
      <c r="J3778" s="49">
        <v>1007960</v>
      </c>
      <c r="K3778" s="42">
        <v>0.1</v>
      </c>
      <c r="L3778" s="49">
        <v>100796</v>
      </c>
      <c r="M3778" s="49">
        <v>1108756</v>
      </c>
      <c r="N3778">
        <f>+VLOOKUP(C3778,'Thanh toán '!M$1335:N$6972,2,0)</f>
        <v>1108756</v>
      </c>
      <c r="O3778" s="61">
        <f t="shared" si="177"/>
        <v>0</v>
      </c>
    </row>
    <row r="3779" spans="1:15" hidden="1" x14ac:dyDescent="0.3">
      <c r="A3779" s="18">
        <v>2023</v>
      </c>
      <c r="B3779" s="19" t="s">
        <v>17726</v>
      </c>
      <c r="C3779" s="19">
        <f t="shared" si="175"/>
        <v>29742</v>
      </c>
      <c r="D3779" s="19" t="s">
        <v>13350</v>
      </c>
      <c r="E3779" s="24" t="s">
        <v>17723</v>
      </c>
      <c r="F3779" s="18">
        <f t="shared" si="176"/>
        <v>5</v>
      </c>
      <c r="G3779" s="23" t="s">
        <v>11799</v>
      </c>
      <c r="H3779" s="23" t="s">
        <v>13735</v>
      </c>
      <c r="I3779" s="19" t="s">
        <v>11725</v>
      </c>
      <c r="J3779" s="49">
        <v>1061211</v>
      </c>
      <c r="K3779" s="42">
        <v>9.9999905768032943E-2</v>
      </c>
      <c r="L3779" s="49">
        <v>106121</v>
      </c>
      <c r="M3779" s="49">
        <v>1167332</v>
      </c>
      <c r="N3779">
        <f>+VLOOKUP(C3779,'Thanh toán '!M$1335:N$6972,2,0)</f>
        <v>1167332</v>
      </c>
      <c r="O3779" s="61">
        <f t="shared" si="177"/>
        <v>0</v>
      </c>
    </row>
    <row r="3780" spans="1:15" hidden="1" x14ac:dyDescent="0.3">
      <c r="A3780" s="18">
        <v>2023</v>
      </c>
      <c r="B3780" s="19" t="s">
        <v>17727</v>
      </c>
      <c r="C3780" s="19">
        <f t="shared" si="175"/>
        <v>29744</v>
      </c>
      <c r="D3780" s="19" t="s">
        <v>13350</v>
      </c>
      <c r="E3780" s="24" t="s">
        <v>17723</v>
      </c>
      <c r="F3780" s="18">
        <f t="shared" si="176"/>
        <v>5</v>
      </c>
      <c r="G3780" s="23" t="s">
        <v>12239</v>
      </c>
      <c r="H3780" s="23" t="s">
        <v>17436</v>
      </c>
      <c r="I3780" s="19" t="s">
        <v>12240</v>
      </c>
      <c r="J3780" s="49">
        <v>1853080</v>
      </c>
      <c r="K3780" s="42">
        <v>0.1</v>
      </c>
      <c r="L3780" s="49">
        <v>185308</v>
      </c>
      <c r="M3780" s="49">
        <v>2038388</v>
      </c>
      <c r="N3780">
        <f>+VLOOKUP(C3780,'Thanh toán '!M$1335:N$6972,2,0)</f>
        <v>2038388</v>
      </c>
      <c r="O3780" s="61">
        <f t="shared" si="177"/>
        <v>0</v>
      </c>
    </row>
    <row r="3781" spans="1:15" hidden="1" x14ac:dyDescent="0.3">
      <c r="A3781" s="18">
        <v>2023</v>
      </c>
      <c r="B3781" s="19" t="s">
        <v>17728</v>
      </c>
      <c r="C3781" s="19">
        <f t="shared" si="175"/>
        <v>29745</v>
      </c>
      <c r="D3781" s="19" t="s">
        <v>13350</v>
      </c>
      <c r="E3781" s="24" t="s">
        <v>17723</v>
      </c>
      <c r="F3781" s="18">
        <f t="shared" si="176"/>
        <v>5</v>
      </c>
      <c r="G3781" s="23" t="s">
        <v>11799</v>
      </c>
      <c r="H3781" s="23" t="s">
        <v>14198</v>
      </c>
      <c r="I3781" s="19" t="s">
        <v>11725</v>
      </c>
      <c r="J3781" s="49">
        <v>926129</v>
      </c>
      <c r="K3781" s="42">
        <v>0.10000010797631863</v>
      </c>
      <c r="L3781" s="49">
        <v>92613</v>
      </c>
      <c r="M3781" s="49">
        <v>1018742</v>
      </c>
      <c r="N3781">
        <f>+VLOOKUP(C3781,'Thanh toán '!M$1335:N$6972,2,0)</f>
        <v>1018742</v>
      </c>
      <c r="O3781" s="61">
        <f t="shared" si="177"/>
        <v>0</v>
      </c>
    </row>
    <row r="3782" spans="1:15" hidden="1" x14ac:dyDescent="0.3">
      <c r="A3782" s="18">
        <v>2023</v>
      </c>
      <c r="B3782" s="19" t="s">
        <v>17729</v>
      </c>
      <c r="C3782" s="19">
        <f t="shared" ref="C3782:C3845" si="178">+B3782*1</f>
        <v>29746</v>
      </c>
      <c r="D3782" s="19" t="s">
        <v>13350</v>
      </c>
      <c r="E3782" s="24" t="s">
        <v>17723</v>
      </c>
      <c r="F3782" s="18">
        <f t="shared" ref="F3782:F3845" si="179">+MONTH(E3782)</f>
        <v>5</v>
      </c>
      <c r="G3782" s="23" t="s">
        <v>11799</v>
      </c>
      <c r="H3782" s="23" t="s">
        <v>13625</v>
      </c>
      <c r="I3782" s="19" t="s">
        <v>11725</v>
      </c>
      <c r="J3782" s="49">
        <v>742500</v>
      </c>
      <c r="K3782" s="42">
        <v>0.1</v>
      </c>
      <c r="L3782" s="49">
        <v>74250</v>
      </c>
      <c r="M3782" s="49">
        <v>816750</v>
      </c>
      <c r="N3782">
        <f>+VLOOKUP(C3782,'Thanh toán '!M$1335:N$6972,2,0)</f>
        <v>816750</v>
      </c>
      <c r="O3782" s="61">
        <f t="shared" ref="O3782:O3845" si="180">+N3782-M3782</f>
        <v>0</v>
      </c>
    </row>
    <row r="3783" spans="1:15" hidden="1" x14ac:dyDescent="0.3">
      <c r="A3783" s="18">
        <v>2023</v>
      </c>
      <c r="B3783" s="19" t="s">
        <v>17730</v>
      </c>
      <c r="C3783" s="19">
        <f t="shared" si="178"/>
        <v>29751</v>
      </c>
      <c r="D3783" s="19" t="s">
        <v>13350</v>
      </c>
      <c r="E3783" s="24" t="s">
        <v>17723</v>
      </c>
      <c r="F3783" s="18">
        <f t="shared" si="179"/>
        <v>5</v>
      </c>
      <c r="G3783" s="23" t="s">
        <v>12363</v>
      </c>
      <c r="H3783" s="23" t="s">
        <v>12363</v>
      </c>
      <c r="I3783" s="19" t="s">
        <v>12364</v>
      </c>
      <c r="J3783" s="49">
        <v>1101465</v>
      </c>
      <c r="K3783" s="42">
        <v>0.10000045394088782</v>
      </c>
      <c r="L3783" s="49">
        <v>110147</v>
      </c>
      <c r="M3783" s="49">
        <v>1211612</v>
      </c>
      <c r="N3783">
        <f>+VLOOKUP(C3783,'Thanh toán '!M$1335:N$6972,2,0)</f>
        <v>1211612</v>
      </c>
      <c r="O3783" s="61">
        <f t="shared" si="180"/>
        <v>0</v>
      </c>
    </row>
    <row r="3784" spans="1:15" hidden="1" x14ac:dyDescent="0.3">
      <c r="A3784" s="18">
        <v>2023</v>
      </c>
      <c r="B3784" s="19" t="s">
        <v>17731</v>
      </c>
      <c r="C3784" s="19">
        <f t="shared" si="178"/>
        <v>29753</v>
      </c>
      <c r="D3784" s="19" t="s">
        <v>13350</v>
      </c>
      <c r="E3784" s="24" t="s">
        <v>17723</v>
      </c>
      <c r="F3784" s="18">
        <f t="shared" si="179"/>
        <v>5</v>
      </c>
      <c r="G3784" s="23" t="s">
        <v>12221</v>
      </c>
      <c r="H3784" s="23" t="s">
        <v>12221</v>
      </c>
      <c r="I3784" s="19" t="s">
        <v>12222</v>
      </c>
      <c r="J3784" s="49">
        <v>3849940</v>
      </c>
      <c r="K3784" s="42">
        <v>0.1</v>
      </c>
      <c r="L3784" s="49">
        <v>384994</v>
      </c>
      <c r="M3784" s="49">
        <v>4234934</v>
      </c>
      <c r="N3784">
        <f>+VLOOKUP(C3784,'Thanh toán '!M$1335:N$6972,2,0)</f>
        <v>4234934</v>
      </c>
      <c r="O3784" s="61">
        <f t="shared" si="180"/>
        <v>0</v>
      </c>
    </row>
    <row r="3785" spans="1:15" hidden="1" x14ac:dyDescent="0.3">
      <c r="A3785" s="18">
        <v>2023</v>
      </c>
      <c r="B3785" s="19" t="s">
        <v>17732</v>
      </c>
      <c r="C3785" s="19">
        <f t="shared" si="178"/>
        <v>29757</v>
      </c>
      <c r="D3785" s="19" t="s">
        <v>13350</v>
      </c>
      <c r="E3785" s="24" t="s">
        <v>17723</v>
      </c>
      <c r="F3785" s="18">
        <f t="shared" si="179"/>
        <v>5</v>
      </c>
      <c r="G3785" s="23" t="s">
        <v>11799</v>
      </c>
      <c r="H3785" s="23" t="s">
        <v>14397</v>
      </c>
      <c r="I3785" s="19" t="s">
        <v>11725</v>
      </c>
      <c r="J3785" s="49">
        <v>593589</v>
      </c>
      <c r="K3785" s="42">
        <v>0.10000016846673372</v>
      </c>
      <c r="L3785" s="49">
        <v>59359</v>
      </c>
      <c r="M3785" s="49">
        <v>652948</v>
      </c>
      <c r="N3785">
        <f>+VLOOKUP(C3785,'Thanh toán '!M$1335:N$6972,2,0)</f>
        <v>652948</v>
      </c>
      <c r="O3785" s="61">
        <f t="shared" si="180"/>
        <v>0</v>
      </c>
    </row>
    <row r="3786" spans="1:15" hidden="1" x14ac:dyDescent="0.3">
      <c r="A3786" s="18">
        <v>2023</v>
      </c>
      <c r="B3786" s="19" t="s">
        <v>17733</v>
      </c>
      <c r="C3786" s="19">
        <f t="shared" si="178"/>
        <v>29758</v>
      </c>
      <c r="D3786" s="19" t="s">
        <v>13350</v>
      </c>
      <c r="E3786" s="24" t="s">
        <v>17723</v>
      </c>
      <c r="F3786" s="18">
        <f t="shared" si="179"/>
        <v>5</v>
      </c>
      <c r="G3786" s="23" t="s">
        <v>12282</v>
      </c>
      <c r="H3786" s="23" t="s">
        <v>12282</v>
      </c>
      <c r="I3786" s="19" t="s">
        <v>12283</v>
      </c>
      <c r="J3786" s="49">
        <v>2408370</v>
      </c>
      <c r="K3786" s="42">
        <v>0.1</v>
      </c>
      <c r="L3786" s="49">
        <v>240837</v>
      </c>
      <c r="M3786" s="49">
        <v>2649207</v>
      </c>
      <c r="N3786">
        <f>+VLOOKUP(C3786,'Thanh toán '!M$1335:N$6972,2,0)</f>
        <v>2649207</v>
      </c>
      <c r="O3786" s="61">
        <f t="shared" si="180"/>
        <v>0</v>
      </c>
    </row>
    <row r="3787" spans="1:15" hidden="1" x14ac:dyDescent="0.3">
      <c r="A3787" s="18">
        <v>2023</v>
      </c>
      <c r="B3787" s="19" t="s">
        <v>17734</v>
      </c>
      <c r="C3787" s="19">
        <f t="shared" si="178"/>
        <v>29829</v>
      </c>
      <c r="D3787" s="19" t="s">
        <v>13350</v>
      </c>
      <c r="E3787" s="24" t="s">
        <v>17735</v>
      </c>
      <c r="F3787" s="18">
        <f t="shared" si="179"/>
        <v>5</v>
      </c>
      <c r="G3787" s="23" t="s">
        <v>12413</v>
      </c>
      <c r="H3787" s="23" t="s">
        <v>12413</v>
      </c>
      <c r="I3787" s="19" t="s">
        <v>12414</v>
      </c>
      <c r="J3787" s="49">
        <v>2163000</v>
      </c>
      <c r="K3787" s="42">
        <v>0.1</v>
      </c>
      <c r="L3787" s="49">
        <v>216300</v>
      </c>
      <c r="M3787" s="49">
        <v>2379300</v>
      </c>
      <c r="N3787">
        <f>+VLOOKUP(C3787,'Thanh toán '!M$1335:N$6972,2,0)</f>
        <v>2379300</v>
      </c>
      <c r="O3787" s="61">
        <f t="shared" si="180"/>
        <v>0</v>
      </c>
    </row>
    <row r="3788" spans="1:15" hidden="1" x14ac:dyDescent="0.3">
      <c r="A3788" s="18">
        <v>2023</v>
      </c>
      <c r="B3788" s="19" t="s">
        <v>17736</v>
      </c>
      <c r="C3788" s="19">
        <f t="shared" si="178"/>
        <v>29830</v>
      </c>
      <c r="D3788" s="19" t="s">
        <v>13350</v>
      </c>
      <c r="E3788" s="24" t="s">
        <v>17735</v>
      </c>
      <c r="F3788" s="18">
        <f t="shared" si="179"/>
        <v>5</v>
      </c>
      <c r="G3788" s="23" t="s">
        <v>12890</v>
      </c>
      <c r="H3788" s="23" t="s">
        <v>12890</v>
      </c>
      <c r="I3788" s="19" t="s">
        <v>12891</v>
      </c>
      <c r="J3788" s="49">
        <v>1173355</v>
      </c>
      <c r="K3788" s="42">
        <v>0.10000042612849479</v>
      </c>
      <c r="L3788" s="49">
        <v>117336</v>
      </c>
      <c r="M3788" s="49">
        <v>1290691</v>
      </c>
      <c r="N3788">
        <f>+VLOOKUP(C3788,'Thanh toán '!M$1335:N$6972,2,0)</f>
        <v>1290691</v>
      </c>
      <c r="O3788" s="61">
        <f t="shared" si="180"/>
        <v>0</v>
      </c>
    </row>
    <row r="3789" spans="1:15" hidden="1" x14ac:dyDescent="0.3">
      <c r="A3789" s="18">
        <v>2023</v>
      </c>
      <c r="B3789" s="19" t="s">
        <v>17737</v>
      </c>
      <c r="C3789" s="19">
        <f t="shared" si="178"/>
        <v>29831</v>
      </c>
      <c r="D3789" s="19" t="s">
        <v>13350</v>
      </c>
      <c r="E3789" s="24" t="s">
        <v>17735</v>
      </c>
      <c r="F3789" s="18">
        <f t="shared" si="179"/>
        <v>5</v>
      </c>
      <c r="G3789" s="23" t="s">
        <v>12422</v>
      </c>
      <c r="H3789" s="23" t="s">
        <v>12422</v>
      </c>
      <c r="I3789" s="19" t="s">
        <v>12423</v>
      </c>
      <c r="J3789" s="49">
        <v>1517775</v>
      </c>
      <c r="K3789" s="42">
        <v>0.10000032942959267</v>
      </c>
      <c r="L3789" s="49">
        <v>151778</v>
      </c>
      <c r="M3789" s="49">
        <v>1669553</v>
      </c>
      <c r="N3789">
        <f>+VLOOKUP(C3789,'Thanh toán '!M$1335:N$6972,2,0)</f>
        <v>1669553</v>
      </c>
      <c r="O3789" s="61">
        <f t="shared" si="180"/>
        <v>0</v>
      </c>
    </row>
    <row r="3790" spans="1:15" hidden="1" x14ac:dyDescent="0.3">
      <c r="A3790" s="18">
        <v>2023</v>
      </c>
      <c r="B3790" s="19" t="s">
        <v>17738</v>
      </c>
      <c r="C3790" s="19">
        <f t="shared" si="178"/>
        <v>29832</v>
      </c>
      <c r="D3790" s="19" t="s">
        <v>13350</v>
      </c>
      <c r="E3790" s="24" t="s">
        <v>17735</v>
      </c>
      <c r="F3790" s="18">
        <f t="shared" si="179"/>
        <v>5</v>
      </c>
      <c r="G3790" s="23" t="s">
        <v>12413</v>
      </c>
      <c r="H3790" s="23" t="s">
        <v>12413</v>
      </c>
      <c r="I3790" s="19" t="s">
        <v>12414</v>
      </c>
      <c r="J3790" s="49">
        <v>3075590</v>
      </c>
      <c r="K3790" s="42">
        <v>0.1</v>
      </c>
      <c r="L3790" s="49">
        <v>307559</v>
      </c>
      <c r="M3790" s="49">
        <v>3383149</v>
      </c>
      <c r="N3790">
        <f>+VLOOKUP(C3790,'Thanh toán '!M$1335:N$6972,2,0)</f>
        <v>3383149</v>
      </c>
      <c r="O3790" s="61">
        <f t="shared" si="180"/>
        <v>0</v>
      </c>
    </row>
    <row r="3791" spans="1:15" hidden="1" x14ac:dyDescent="0.3">
      <c r="A3791" s="18">
        <v>2023</v>
      </c>
      <c r="B3791" s="19" t="s">
        <v>17739</v>
      </c>
      <c r="C3791" s="19">
        <f t="shared" si="178"/>
        <v>29833</v>
      </c>
      <c r="D3791" s="19" t="s">
        <v>13350</v>
      </c>
      <c r="E3791" s="24" t="s">
        <v>17735</v>
      </c>
      <c r="F3791" s="18">
        <f t="shared" si="179"/>
        <v>5</v>
      </c>
      <c r="G3791" s="23" t="s">
        <v>12176</v>
      </c>
      <c r="H3791" s="23" t="s">
        <v>12176</v>
      </c>
      <c r="I3791" s="19" t="s">
        <v>12177</v>
      </c>
      <c r="J3791" s="49">
        <v>1924970</v>
      </c>
      <c r="K3791" s="42">
        <v>0.1</v>
      </c>
      <c r="L3791" s="49">
        <v>192497</v>
      </c>
      <c r="M3791" s="49">
        <v>2117467</v>
      </c>
      <c r="N3791">
        <f>+VLOOKUP(C3791,'Thanh toán '!M$1335:N$6972,2,0)</f>
        <v>2117467</v>
      </c>
      <c r="O3791" s="61">
        <f t="shared" si="180"/>
        <v>0</v>
      </c>
    </row>
    <row r="3792" spans="1:15" hidden="1" x14ac:dyDescent="0.3">
      <c r="A3792" s="18">
        <v>2023</v>
      </c>
      <c r="B3792" s="19" t="s">
        <v>17740</v>
      </c>
      <c r="C3792" s="19">
        <f t="shared" si="178"/>
        <v>29834</v>
      </c>
      <c r="D3792" s="19" t="s">
        <v>13350</v>
      </c>
      <c r="E3792" s="24" t="s">
        <v>17735</v>
      </c>
      <c r="F3792" s="18">
        <f t="shared" si="179"/>
        <v>5</v>
      </c>
      <c r="G3792" s="23" t="s">
        <v>12170</v>
      </c>
      <c r="H3792" s="23" t="s">
        <v>12170</v>
      </c>
      <c r="I3792" s="19" t="s">
        <v>12171</v>
      </c>
      <c r="J3792" s="49">
        <v>1990801</v>
      </c>
      <c r="K3792" s="42">
        <v>9.9999949768962343E-2</v>
      </c>
      <c r="L3792" s="49">
        <v>199080</v>
      </c>
      <c r="M3792" s="49">
        <v>2189881</v>
      </c>
      <c r="N3792">
        <f>+VLOOKUP(C3792,'Thanh toán '!M$1335:N$6972,2,0)</f>
        <v>2189881</v>
      </c>
      <c r="O3792" s="61">
        <f t="shared" si="180"/>
        <v>0</v>
      </c>
    </row>
    <row r="3793" spans="1:15" hidden="1" x14ac:dyDescent="0.3">
      <c r="A3793" s="43">
        <v>2023</v>
      </c>
      <c r="B3793" s="44" t="s">
        <v>17741</v>
      </c>
      <c r="C3793" s="19">
        <f t="shared" si="178"/>
        <v>29835</v>
      </c>
      <c r="D3793" s="44" t="s">
        <v>13350</v>
      </c>
      <c r="E3793" s="45" t="s">
        <v>17735</v>
      </c>
      <c r="F3793" s="18">
        <f t="shared" si="179"/>
        <v>5</v>
      </c>
      <c r="G3793" s="46" t="s">
        <v>12164</v>
      </c>
      <c r="H3793" s="46" t="s">
        <v>12164</v>
      </c>
      <c r="I3793" s="44" t="s">
        <v>12165</v>
      </c>
      <c r="J3793" s="50">
        <v>1102500</v>
      </c>
      <c r="K3793" s="48">
        <v>0.1</v>
      </c>
      <c r="L3793" s="50">
        <v>110250</v>
      </c>
      <c r="M3793" s="50">
        <v>1212750</v>
      </c>
      <c r="N3793">
        <f>+VLOOKUP(C3793,'Thanh toán '!M$1335:N$6972,2,0)</f>
        <v>1212750</v>
      </c>
      <c r="O3793" s="61">
        <f t="shared" si="180"/>
        <v>0</v>
      </c>
    </row>
    <row r="3794" spans="1:15" hidden="1" x14ac:dyDescent="0.3">
      <c r="A3794" s="18">
        <v>2023</v>
      </c>
      <c r="B3794" s="19" t="s">
        <v>17742</v>
      </c>
      <c r="C3794" s="19">
        <f t="shared" si="178"/>
        <v>29836</v>
      </c>
      <c r="D3794" s="19" t="s">
        <v>13350</v>
      </c>
      <c r="E3794" s="24" t="s">
        <v>17735</v>
      </c>
      <c r="F3794" s="18">
        <f t="shared" si="179"/>
        <v>5</v>
      </c>
      <c r="G3794" s="23" t="s">
        <v>11799</v>
      </c>
      <c r="H3794" s="23" t="s">
        <v>14513</v>
      </c>
      <c r="I3794" s="19" t="s">
        <v>11725</v>
      </c>
      <c r="J3794" s="49">
        <v>840918</v>
      </c>
      <c r="K3794" s="42">
        <v>0.10000023783531807</v>
      </c>
      <c r="L3794" s="49">
        <v>84092</v>
      </c>
      <c r="M3794" s="49">
        <v>925010</v>
      </c>
      <c r="N3794">
        <f>+VLOOKUP(C3794,'Thanh toán '!M$1335:N$6972,2,0)</f>
        <v>925010</v>
      </c>
      <c r="O3794" s="61">
        <f t="shared" si="180"/>
        <v>0</v>
      </c>
    </row>
    <row r="3795" spans="1:15" hidden="1" x14ac:dyDescent="0.3">
      <c r="A3795" s="18">
        <v>2023</v>
      </c>
      <c r="B3795" s="19" t="s">
        <v>17743</v>
      </c>
      <c r="C3795" s="19">
        <f t="shared" si="178"/>
        <v>29837</v>
      </c>
      <c r="D3795" s="19" t="s">
        <v>13350</v>
      </c>
      <c r="E3795" s="24" t="s">
        <v>17735</v>
      </c>
      <c r="F3795" s="18">
        <f t="shared" si="179"/>
        <v>5</v>
      </c>
      <c r="G3795" s="23" t="s">
        <v>11799</v>
      </c>
      <c r="H3795" s="23" t="s">
        <v>13694</v>
      </c>
      <c r="I3795" s="19" t="s">
        <v>11725</v>
      </c>
      <c r="J3795" s="49">
        <v>738405</v>
      </c>
      <c r="K3795" s="42">
        <v>0.10000067713517649</v>
      </c>
      <c r="L3795" s="49">
        <v>73841</v>
      </c>
      <c r="M3795" s="49">
        <v>812246</v>
      </c>
      <c r="N3795">
        <f>+VLOOKUP(C3795,'Thanh toán '!M$1335:N$6972,2,0)</f>
        <v>812246</v>
      </c>
      <c r="O3795" s="61">
        <f t="shared" si="180"/>
        <v>0</v>
      </c>
    </row>
    <row r="3796" spans="1:15" hidden="1" x14ac:dyDescent="0.3">
      <c r="A3796" s="18">
        <v>2023</v>
      </c>
      <c r="B3796" s="19" t="s">
        <v>17744</v>
      </c>
      <c r="C3796" s="19">
        <f t="shared" si="178"/>
        <v>29838</v>
      </c>
      <c r="D3796" s="19" t="s">
        <v>13350</v>
      </c>
      <c r="E3796" s="24" t="s">
        <v>17735</v>
      </c>
      <c r="F3796" s="18">
        <f t="shared" si="179"/>
        <v>5</v>
      </c>
      <c r="G3796" s="23" t="s">
        <v>12396</v>
      </c>
      <c r="H3796" s="23" t="s">
        <v>17745</v>
      </c>
      <c r="I3796" s="19" t="s">
        <v>12397</v>
      </c>
      <c r="J3796" s="49">
        <v>1765635</v>
      </c>
      <c r="K3796" s="42">
        <v>0.10000028318423683</v>
      </c>
      <c r="L3796" s="49">
        <v>176564</v>
      </c>
      <c r="M3796" s="49">
        <v>1942199</v>
      </c>
      <c r="N3796">
        <f>+VLOOKUP(C3796,'Thanh toán '!M$1335:N$6972,2,0)</f>
        <v>1942199</v>
      </c>
      <c r="O3796" s="61">
        <f t="shared" si="180"/>
        <v>0</v>
      </c>
    </row>
    <row r="3797" spans="1:15" hidden="1" x14ac:dyDescent="0.3">
      <c r="A3797" s="18">
        <v>2023</v>
      </c>
      <c r="B3797" s="19" t="s">
        <v>17746</v>
      </c>
      <c r="C3797" s="19">
        <f t="shared" si="178"/>
        <v>29840</v>
      </c>
      <c r="D3797" s="19" t="s">
        <v>13350</v>
      </c>
      <c r="E3797" s="24" t="s">
        <v>17735</v>
      </c>
      <c r="F3797" s="18">
        <f t="shared" si="179"/>
        <v>5</v>
      </c>
      <c r="G3797" s="23" t="s">
        <v>11799</v>
      </c>
      <c r="H3797" s="23" t="s">
        <v>14113</v>
      </c>
      <c r="I3797" s="19" t="s">
        <v>11725</v>
      </c>
      <c r="J3797" s="49">
        <v>706470</v>
      </c>
      <c r="K3797" s="42">
        <v>0.1</v>
      </c>
      <c r="L3797" s="49">
        <v>70647</v>
      </c>
      <c r="M3797" s="49">
        <v>777117</v>
      </c>
      <c r="N3797">
        <f>+VLOOKUP(C3797,'Thanh toán '!M$1335:N$6972,2,0)</f>
        <v>777117</v>
      </c>
      <c r="O3797" s="61">
        <f t="shared" si="180"/>
        <v>0</v>
      </c>
    </row>
    <row r="3798" spans="1:15" hidden="1" x14ac:dyDescent="0.3">
      <c r="A3798" s="18">
        <v>2023</v>
      </c>
      <c r="B3798" s="19" t="s">
        <v>17747</v>
      </c>
      <c r="C3798" s="19">
        <f t="shared" si="178"/>
        <v>29841</v>
      </c>
      <c r="D3798" s="19" t="s">
        <v>13350</v>
      </c>
      <c r="E3798" s="24" t="s">
        <v>17735</v>
      </c>
      <c r="F3798" s="18">
        <f t="shared" si="179"/>
        <v>5</v>
      </c>
      <c r="G3798" s="23" t="s">
        <v>11799</v>
      </c>
      <c r="H3798" s="23" t="s">
        <v>13543</v>
      </c>
      <c r="I3798" s="19" t="s">
        <v>11725</v>
      </c>
      <c r="J3798" s="49">
        <v>523160</v>
      </c>
      <c r="K3798" s="42">
        <v>0.1</v>
      </c>
      <c r="L3798" s="49">
        <v>52316</v>
      </c>
      <c r="M3798" s="49">
        <v>575476</v>
      </c>
      <c r="N3798">
        <f>+VLOOKUP(C3798,'Thanh toán '!M$1335:N$6972,2,0)</f>
        <v>575476</v>
      </c>
      <c r="O3798" s="61">
        <f t="shared" si="180"/>
        <v>0</v>
      </c>
    </row>
    <row r="3799" spans="1:15" hidden="1" x14ac:dyDescent="0.3">
      <c r="A3799" s="18">
        <v>2023</v>
      </c>
      <c r="B3799" s="19" t="s">
        <v>17748</v>
      </c>
      <c r="C3799" s="19">
        <f t="shared" si="178"/>
        <v>29842</v>
      </c>
      <c r="D3799" s="19" t="s">
        <v>13350</v>
      </c>
      <c r="E3799" s="24" t="s">
        <v>17735</v>
      </c>
      <c r="F3799" s="18">
        <f t="shared" si="179"/>
        <v>5</v>
      </c>
      <c r="G3799" s="23" t="s">
        <v>11860</v>
      </c>
      <c r="H3799" s="23" t="s">
        <v>13793</v>
      </c>
      <c r="I3799" s="19" t="s">
        <v>11719</v>
      </c>
      <c r="J3799" s="49">
        <v>2395218</v>
      </c>
      <c r="K3799" s="42">
        <v>0.1000000834997065</v>
      </c>
      <c r="L3799" s="49">
        <v>239522</v>
      </c>
      <c r="M3799" s="49">
        <v>2634740</v>
      </c>
      <c r="N3799">
        <f>+VLOOKUP(C3799,'Thanh toán '!M$1335:N$6972,2,0)</f>
        <v>2634740</v>
      </c>
      <c r="O3799" s="61">
        <f t="shared" si="180"/>
        <v>0</v>
      </c>
    </row>
    <row r="3800" spans="1:15" hidden="1" x14ac:dyDescent="0.3">
      <c r="A3800" s="18">
        <v>2023</v>
      </c>
      <c r="B3800" s="19" t="s">
        <v>17749</v>
      </c>
      <c r="C3800" s="19">
        <f t="shared" si="178"/>
        <v>29843</v>
      </c>
      <c r="D3800" s="19" t="s">
        <v>13350</v>
      </c>
      <c r="E3800" s="24" t="s">
        <v>17735</v>
      </c>
      <c r="F3800" s="18">
        <f t="shared" si="179"/>
        <v>5</v>
      </c>
      <c r="G3800" s="23" t="s">
        <v>11860</v>
      </c>
      <c r="H3800" s="23" t="s">
        <v>14820</v>
      </c>
      <c r="I3800" s="19" t="s">
        <v>11719</v>
      </c>
      <c r="J3800" s="49">
        <v>922445</v>
      </c>
      <c r="K3800" s="42">
        <v>0.10000054203773667</v>
      </c>
      <c r="L3800" s="49">
        <v>92245</v>
      </c>
      <c r="M3800" s="49">
        <v>1014690</v>
      </c>
      <c r="N3800">
        <f>+VLOOKUP(C3800,'Thanh toán '!M$1335:N$6972,2,0)</f>
        <v>1014690</v>
      </c>
      <c r="O3800" s="61">
        <f t="shared" si="180"/>
        <v>0</v>
      </c>
    </row>
    <row r="3801" spans="1:15" hidden="1" x14ac:dyDescent="0.3">
      <c r="A3801" s="18">
        <v>2023</v>
      </c>
      <c r="B3801" s="19" t="s">
        <v>17750</v>
      </c>
      <c r="C3801" s="19">
        <f t="shared" si="178"/>
        <v>29849</v>
      </c>
      <c r="D3801" s="19" t="s">
        <v>13350</v>
      </c>
      <c r="E3801" s="24" t="s">
        <v>17735</v>
      </c>
      <c r="F3801" s="18">
        <f t="shared" si="179"/>
        <v>5</v>
      </c>
      <c r="G3801" s="23" t="s">
        <v>11799</v>
      </c>
      <c r="H3801" s="23" t="s">
        <v>13621</v>
      </c>
      <c r="I3801" s="19" t="s">
        <v>11725</v>
      </c>
      <c r="J3801" s="49">
        <v>728037</v>
      </c>
      <c r="K3801" s="42">
        <v>0.10000041206696912</v>
      </c>
      <c r="L3801" s="49">
        <v>72804</v>
      </c>
      <c r="M3801" s="49">
        <v>800841</v>
      </c>
      <c r="N3801">
        <f>+VLOOKUP(C3801,'Thanh toán '!M$1335:N$6972,2,0)</f>
        <v>800841</v>
      </c>
      <c r="O3801" s="61">
        <f t="shared" si="180"/>
        <v>0</v>
      </c>
    </row>
    <row r="3802" spans="1:15" hidden="1" x14ac:dyDescent="0.3">
      <c r="A3802" s="18">
        <v>2023</v>
      </c>
      <c r="B3802" s="19" t="s">
        <v>17751</v>
      </c>
      <c r="C3802" s="19">
        <f t="shared" si="178"/>
        <v>29850</v>
      </c>
      <c r="D3802" s="19" t="s">
        <v>13350</v>
      </c>
      <c r="E3802" s="24" t="s">
        <v>17735</v>
      </c>
      <c r="F3802" s="18">
        <f t="shared" si="179"/>
        <v>5</v>
      </c>
      <c r="G3802" s="23" t="s">
        <v>11799</v>
      </c>
      <c r="H3802" s="23" t="s">
        <v>14974</v>
      </c>
      <c r="I3802" s="19" t="s">
        <v>11725</v>
      </c>
      <c r="J3802" s="49">
        <v>961525</v>
      </c>
      <c r="K3802" s="42">
        <v>0.1000005200072801</v>
      </c>
      <c r="L3802" s="49">
        <v>96153</v>
      </c>
      <c r="M3802" s="49">
        <v>1057678</v>
      </c>
      <c r="N3802">
        <f>+VLOOKUP(C3802,'Thanh toán '!M$1335:N$6972,2,0)</f>
        <v>1057678</v>
      </c>
      <c r="O3802" s="61">
        <f t="shared" si="180"/>
        <v>0</v>
      </c>
    </row>
    <row r="3803" spans="1:15" hidden="1" x14ac:dyDescent="0.3">
      <c r="A3803" s="18">
        <v>2023</v>
      </c>
      <c r="B3803" s="19" t="s">
        <v>17752</v>
      </c>
      <c r="C3803" s="19">
        <f t="shared" si="178"/>
        <v>29851</v>
      </c>
      <c r="D3803" s="19" t="s">
        <v>13350</v>
      </c>
      <c r="E3803" s="24" t="s">
        <v>17735</v>
      </c>
      <c r="F3803" s="18">
        <f t="shared" si="179"/>
        <v>5</v>
      </c>
      <c r="G3803" s="23" t="s">
        <v>11799</v>
      </c>
      <c r="H3803" s="23" t="s">
        <v>13619</v>
      </c>
      <c r="I3803" s="19" t="s">
        <v>11725</v>
      </c>
      <c r="J3803" s="49">
        <v>754195</v>
      </c>
      <c r="K3803" s="42">
        <v>0.10000066295851869</v>
      </c>
      <c r="L3803" s="49">
        <v>75420</v>
      </c>
      <c r="M3803" s="49">
        <v>829615</v>
      </c>
      <c r="N3803">
        <f>+VLOOKUP(C3803,'Thanh toán '!M$1335:N$6972,2,0)</f>
        <v>829615</v>
      </c>
      <c r="O3803" s="61">
        <f t="shared" si="180"/>
        <v>0</v>
      </c>
    </row>
    <row r="3804" spans="1:15" hidden="1" x14ac:dyDescent="0.3">
      <c r="A3804" s="18">
        <v>2023</v>
      </c>
      <c r="B3804" s="19" t="s">
        <v>17753</v>
      </c>
      <c r="C3804" s="19">
        <f t="shared" si="178"/>
        <v>29852</v>
      </c>
      <c r="D3804" s="19" t="s">
        <v>13350</v>
      </c>
      <c r="E3804" s="24" t="s">
        <v>17735</v>
      </c>
      <c r="F3804" s="18">
        <f t="shared" si="179"/>
        <v>5</v>
      </c>
      <c r="G3804" s="23" t="s">
        <v>11799</v>
      </c>
      <c r="H3804" s="23" t="s">
        <v>17161</v>
      </c>
      <c r="I3804" s="19" t="s">
        <v>11725</v>
      </c>
      <c r="J3804" s="49">
        <v>367155</v>
      </c>
      <c r="K3804" s="42">
        <v>0.10000136182266345</v>
      </c>
      <c r="L3804" s="49">
        <v>36716</v>
      </c>
      <c r="M3804" s="49">
        <v>403871</v>
      </c>
      <c r="N3804">
        <f>+VLOOKUP(C3804,'Thanh toán '!M$1335:N$6972,2,0)</f>
        <v>403871</v>
      </c>
      <c r="O3804" s="61">
        <f t="shared" si="180"/>
        <v>0</v>
      </c>
    </row>
    <row r="3805" spans="1:15" hidden="1" x14ac:dyDescent="0.3">
      <c r="A3805" s="18">
        <v>2023</v>
      </c>
      <c r="B3805" s="19" t="s">
        <v>17754</v>
      </c>
      <c r="C3805" s="19">
        <f t="shared" si="178"/>
        <v>29853</v>
      </c>
      <c r="D3805" s="19" t="s">
        <v>13350</v>
      </c>
      <c r="E3805" s="24" t="s">
        <v>17735</v>
      </c>
      <c r="F3805" s="18">
        <f t="shared" si="179"/>
        <v>5</v>
      </c>
      <c r="G3805" s="23" t="s">
        <v>11799</v>
      </c>
      <c r="H3805" s="23" t="s">
        <v>13411</v>
      </c>
      <c r="I3805" s="19" t="s">
        <v>11725</v>
      </c>
      <c r="J3805" s="49">
        <v>618065</v>
      </c>
      <c r="K3805" s="42">
        <v>0.10000080897640216</v>
      </c>
      <c r="L3805" s="49">
        <v>61807</v>
      </c>
      <c r="M3805" s="49">
        <v>679872</v>
      </c>
      <c r="N3805">
        <f>+VLOOKUP(C3805,'Thanh toán '!M$1335:N$6972,2,0)</f>
        <v>679872</v>
      </c>
      <c r="O3805" s="61">
        <f t="shared" si="180"/>
        <v>0</v>
      </c>
    </row>
    <row r="3806" spans="1:15" hidden="1" x14ac:dyDescent="0.3">
      <c r="A3806" s="18">
        <v>2023</v>
      </c>
      <c r="B3806" s="19" t="s">
        <v>17755</v>
      </c>
      <c r="C3806" s="19">
        <f t="shared" si="178"/>
        <v>29854</v>
      </c>
      <c r="D3806" s="19" t="s">
        <v>13350</v>
      </c>
      <c r="E3806" s="24" t="s">
        <v>17735</v>
      </c>
      <c r="F3806" s="18">
        <f t="shared" si="179"/>
        <v>5</v>
      </c>
      <c r="G3806" s="23" t="s">
        <v>12287</v>
      </c>
      <c r="H3806" s="23" t="s">
        <v>12287</v>
      </c>
      <c r="I3806" s="19" t="s">
        <v>12288</v>
      </c>
      <c r="J3806" s="49">
        <v>2301240</v>
      </c>
      <c r="K3806" s="42">
        <v>0.1</v>
      </c>
      <c r="L3806" s="49">
        <v>230124</v>
      </c>
      <c r="M3806" s="49">
        <v>2531364</v>
      </c>
      <c r="N3806">
        <f>+VLOOKUP(C3806,'Thanh toán '!M$1335:N$6972,2,0)</f>
        <v>2531364</v>
      </c>
      <c r="O3806" s="61">
        <f t="shared" si="180"/>
        <v>0</v>
      </c>
    </row>
    <row r="3807" spans="1:15" hidden="1" x14ac:dyDescent="0.3">
      <c r="A3807" s="18">
        <v>2023</v>
      </c>
      <c r="B3807" s="19" t="s">
        <v>17756</v>
      </c>
      <c r="C3807" s="19">
        <f t="shared" si="178"/>
        <v>29857</v>
      </c>
      <c r="D3807" s="19" t="s">
        <v>13350</v>
      </c>
      <c r="E3807" s="24" t="s">
        <v>17735</v>
      </c>
      <c r="F3807" s="18">
        <f t="shared" si="179"/>
        <v>5</v>
      </c>
      <c r="G3807" s="23" t="s">
        <v>11799</v>
      </c>
      <c r="H3807" s="23" t="s">
        <v>14001</v>
      </c>
      <c r="I3807" s="19" t="s">
        <v>11725</v>
      </c>
      <c r="J3807" s="49">
        <v>250910</v>
      </c>
      <c r="K3807" s="42">
        <v>0.1</v>
      </c>
      <c r="L3807" s="49">
        <v>25091</v>
      </c>
      <c r="M3807" s="49">
        <v>276001</v>
      </c>
      <c r="N3807">
        <f>+VLOOKUP(C3807,'Thanh toán '!M$1335:N$6972,2,0)</f>
        <v>276001</v>
      </c>
      <c r="O3807" s="61">
        <f t="shared" si="180"/>
        <v>0</v>
      </c>
    </row>
    <row r="3808" spans="1:15" hidden="1" x14ac:dyDescent="0.3">
      <c r="A3808" s="18">
        <v>2023</v>
      </c>
      <c r="B3808" s="19" t="s">
        <v>17757</v>
      </c>
      <c r="C3808" s="19">
        <f t="shared" si="178"/>
        <v>29858</v>
      </c>
      <c r="D3808" s="19" t="s">
        <v>13350</v>
      </c>
      <c r="E3808" s="24" t="s">
        <v>17735</v>
      </c>
      <c r="F3808" s="18">
        <f t="shared" si="179"/>
        <v>5</v>
      </c>
      <c r="G3808" s="23" t="s">
        <v>12371</v>
      </c>
      <c r="H3808" s="23" t="s">
        <v>12371</v>
      </c>
      <c r="I3808" s="19" t="s">
        <v>12372</v>
      </c>
      <c r="J3808" s="49">
        <v>1113750</v>
      </c>
      <c r="K3808" s="42">
        <v>0.1</v>
      </c>
      <c r="L3808" s="49">
        <v>111375</v>
      </c>
      <c r="M3808" s="49">
        <v>1225125</v>
      </c>
      <c r="N3808">
        <f>+VLOOKUP(C3808,'Thanh toán '!M$1335:N$6972,2,0)</f>
        <v>1225125</v>
      </c>
      <c r="O3808" s="61">
        <f t="shared" si="180"/>
        <v>0</v>
      </c>
    </row>
    <row r="3809" spans="1:15" hidden="1" x14ac:dyDescent="0.3">
      <c r="A3809" s="18">
        <v>2023</v>
      </c>
      <c r="B3809" s="19" t="s">
        <v>17758</v>
      </c>
      <c r="C3809" s="19">
        <f t="shared" si="178"/>
        <v>29859</v>
      </c>
      <c r="D3809" s="19" t="s">
        <v>13350</v>
      </c>
      <c r="E3809" s="24" t="s">
        <v>17735</v>
      </c>
      <c r="F3809" s="18">
        <f t="shared" si="179"/>
        <v>5</v>
      </c>
      <c r="G3809" s="23" t="s">
        <v>11799</v>
      </c>
      <c r="H3809" s="23" t="s">
        <v>15380</v>
      </c>
      <c r="I3809" s="19" t="s">
        <v>11725</v>
      </c>
      <c r="J3809" s="49">
        <v>1205625</v>
      </c>
      <c r="K3809" s="42">
        <v>0.10000041472265422</v>
      </c>
      <c r="L3809" s="49">
        <v>120563</v>
      </c>
      <c r="M3809" s="49">
        <v>1326188</v>
      </c>
      <c r="N3809">
        <f>+VLOOKUP(C3809,'Thanh toán '!M$1335:N$6972,2,0)</f>
        <v>1326188</v>
      </c>
      <c r="O3809" s="61">
        <f t="shared" si="180"/>
        <v>0</v>
      </c>
    </row>
    <row r="3810" spans="1:15" hidden="1" x14ac:dyDescent="0.3">
      <c r="A3810" s="18">
        <v>2023</v>
      </c>
      <c r="B3810" s="19" t="s">
        <v>17759</v>
      </c>
      <c r="C3810" s="19">
        <f t="shared" si="178"/>
        <v>29860</v>
      </c>
      <c r="D3810" s="19" t="s">
        <v>13350</v>
      </c>
      <c r="E3810" s="24" t="s">
        <v>17735</v>
      </c>
      <c r="F3810" s="18">
        <f t="shared" si="179"/>
        <v>5</v>
      </c>
      <c r="G3810" s="23" t="s">
        <v>11799</v>
      </c>
      <c r="H3810" s="23" t="s">
        <v>13517</v>
      </c>
      <c r="I3810" s="19" t="s">
        <v>11725</v>
      </c>
      <c r="J3810" s="49">
        <v>1057110</v>
      </c>
      <c r="K3810" s="42">
        <v>0.1</v>
      </c>
      <c r="L3810" s="49">
        <v>105711</v>
      </c>
      <c r="M3810" s="49">
        <v>1162821</v>
      </c>
      <c r="N3810">
        <f>+VLOOKUP(C3810,'Thanh toán '!M$1335:N$6972,2,0)</f>
        <v>1162821</v>
      </c>
      <c r="O3810" s="61">
        <f t="shared" si="180"/>
        <v>0</v>
      </c>
    </row>
    <row r="3811" spans="1:15" hidden="1" x14ac:dyDescent="0.3">
      <c r="A3811" s="18">
        <v>2023</v>
      </c>
      <c r="B3811" s="19" t="s">
        <v>17760</v>
      </c>
      <c r="C3811" s="19">
        <f t="shared" si="178"/>
        <v>29864</v>
      </c>
      <c r="D3811" s="19" t="s">
        <v>13350</v>
      </c>
      <c r="E3811" s="24" t="s">
        <v>17735</v>
      </c>
      <c r="F3811" s="18">
        <f t="shared" si="179"/>
        <v>5</v>
      </c>
      <c r="G3811" s="23" t="s">
        <v>11799</v>
      </c>
      <c r="H3811" s="23" t="s">
        <v>13707</v>
      </c>
      <c r="I3811" s="19" t="s">
        <v>11725</v>
      </c>
      <c r="J3811" s="49">
        <v>806200</v>
      </c>
      <c r="K3811" s="42">
        <v>0.1</v>
      </c>
      <c r="L3811" s="49">
        <v>80620</v>
      </c>
      <c r="M3811" s="49">
        <v>886820</v>
      </c>
      <c r="N3811">
        <f>+VLOOKUP(C3811,'Thanh toán '!M$1335:N$6972,2,0)</f>
        <v>886820</v>
      </c>
      <c r="O3811" s="61">
        <f t="shared" si="180"/>
        <v>0</v>
      </c>
    </row>
    <row r="3812" spans="1:15" hidden="1" x14ac:dyDescent="0.3">
      <c r="A3812" s="18">
        <v>2023</v>
      </c>
      <c r="B3812" s="19" t="s">
        <v>17761</v>
      </c>
      <c r="C3812" s="19">
        <f t="shared" si="178"/>
        <v>29867</v>
      </c>
      <c r="D3812" s="19" t="s">
        <v>13350</v>
      </c>
      <c r="E3812" s="24" t="s">
        <v>17735</v>
      </c>
      <c r="F3812" s="18">
        <f t="shared" si="179"/>
        <v>5</v>
      </c>
      <c r="G3812" s="23" t="s">
        <v>12407</v>
      </c>
      <c r="H3812" s="23" t="s">
        <v>12407</v>
      </c>
      <c r="I3812" s="19" t="s">
        <v>12408</v>
      </c>
      <c r="J3812" s="49">
        <v>330750</v>
      </c>
      <c r="K3812" s="42">
        <v>0.1</v>
      </c>
      <c r="L3812" s="49">
        <v>33075</v>
      </c>
      <c r="M3812" s="49">
        <v>363825</v>
      </c>
      <c r="N3812">
        <f>+VLOOKUP(C3812,'Thanh toán '!M$1335:N$6972,2,0)</f>
        <v>363825</v>
      </c>
      <c r="O3812" s="61">
        <f t="shared" si="180"/>
        <v>0</v>
      </c>
    </row>
    <row r="3813" spans="1:15" hidden="1" x14ac:dyDescent="0.3">
      <c r="A3813" s="18">
        <v>2023</v>
      </c>
      <c r="B3813" s="19" t="s">
        <v>17762</v>
      </c>
      <c r="C3813" s="19">
        <f t="shared" si="178"/>
        <v>29868</v>
      </c>
      <c r="D3813" s="19" t="s">
        <v>13350</v>
      </c>
      <c r="E3813" s="24" t="s">
        <v>17735</v>
      </c>
      <c r="F3813" s="18">
        <f t="shared" si="179"/>
        <v>5</v>
      </c>
      <c r="G3813" s="23" t="s">
        <v>11799</v>
      </c>
      <c r="H3813" s="23" t="s">
        <v>13455</v>
      </c>
      <c r="I3813" s="19" t="s">
        <v>11725</v>
      </c>
      <c r="J3813" s="49">
        <v>1530553</v>
      </c>
      <c r="K3813" s="42">
        <v>9.9999803992413205E-2</v>
      </c>
      <c r="L3813" s="49">
        <v>153055</v>
      </c>
      <c r="M3813" s="49">
        <v>1683608</v>
      </c>
      <c r="N3813">
        <f>+VLOOKUP(C3813,'Thanh toán '!M$1335:N$6972,2,0)</f>
        <v>1683608</v>
      </c>
      <c r="O3813" s="61">
        <f t="shared" si="180"/>
        <v>0</v>
      </c>
    </row>
    <row r="3814" spans="1:15" hidden="1" x14ac:dyDescent="0.3">
      <c r="A3814" s="18">
        <v>2023</v>
      </c>
      <c r="B3814" s="19" t="s">
        <v>17763</v>
      </c>
      <c r="C3814" s="19">
        <f t="shared" si="178"/>
        <v>29872</v>
      </c>
      <c r="D3814" s="19" t="s">
        <v>13350</v>
      </c>
      <c r="E3814" s="24" t="s">
        <v>17735</v>
      </c>
      <c r="F3814" s="18">
        <f t="shared" si="179"/>
        <v>5</v>
      </c>
      <c r="G3814" s="23" t="s">
        <v>11838</v>
      </c>
      <c r="H3814" s="23" t="s">
        <v>17764</v>
      </c>
      <c r="I3814" s="19" t="s">
        <v>11839</v>
      </c>
      <c r="J3814" s="49">
        <v>1173355</v>
      </c>
      <c r="K3814" s="42">
        <v>0.10000042612849479</v>
      </c>
      <c r="L3814" s="49">
        <v>117336</v>
      </c>
      <c r="M3814" s="49">
        <v>1290691</v>
      </c>
      <c r="N3814">
        <f>+VLOOKUP(C3814,'Thanh toán '!M$1335:N$6972,2,0)</f>
        <v>1290691</v>
      </c>
      <c r="O3814" s="61">
        <f t="shared" si="180"/>
        <v>0</v>
      </c>
    </row>
    <row r="3815" spans="1:15" hidden="1" x14ac:dyDescent="0.3">
      <c r="A3815" s="18">
        <v>2023</v>
      </c>
      <c r="B3815" s="19" t="s">
        <v>17765</v>
      </c>
      <c r="C3815" s="19">
        <f t="shared" si="178"/>
        <v>29873</v>
      </c>
      <c r="D3815" s="19" t="s">
        <v>13350</v>
      </c>
      <c r="E3815" s="24" t="s">
        <v>17735</v>
      </c>
      <c r="F3815" s="18">
        <f t="shared" si="179"/>
        <v>5</v>
      </c>
      <c r="G3815" s="23" t="s">
        <v>11838</v>
      </c>
      <c r="H3815" s="23" t="s">
        <v>17766</v>
      </c>
      <c r="I3815" s="19" t="s">
        <v>11839</v>
      </c>
      <c r="J3815" s="49">
        <v>1384784</v>
      </c>
      <c r="K3815" s="42">
        <v>9.9999711146287071E-2</v>
      </c>
      <c r="L3815" s="49">
        <v>138478</v>
      </c>
      <c r="M3815" s="49">
        <v>1523262</v>
      </c>
      <c r="N3815">
        <f>+VLOOKUP(C3815,'Thanh toán '!M$1335:N$6972,2,0)</f>
        <v>1523262</v>
      </c>
      <c r="O3815" s="61">
        <f t="shared" si="180"/>
        <v>0</v>
      </c>
    </row>
    <row r="3816" spans="1:15" hidden="1" x14ac:dyDescent="0.3">
      <c r="A3816" s="18">
        <v>2023</v>
      </c>
      <c r="B3816" s="19" t="s">
        <v>17767</v>
      </c>
      <c r="C3816" s="19">
        <f t="shared" si="178"/>
        <v>29874</v>
      </c>
      <c r="D3816" s="19" t="s">
        <v>13350</v>
      </c>
      <c r="E3816" s="24" t="s">
        <v>17735</v>
      </c>
      <c r="F3816" s="18">
        <f t="shared" si="179"/>
        <v>5</v>
      </c>
      <c r="G3816" s="23" t="s">
        <v>12506</v>
      </c>
      <c r="H3816" s="23" t="s">
        <v>12506</v>
      </c>
      <c r="I3816" s="19" t="s">
        <v>12507</v>
      </c>
      <c r="J3816" s="49">
        <v>2354900</v>
      </c>
      <c r="K3816" s="42">
        <v>0.1</v>
      </c>
      <c r="L3816" s="49">
        <v>235490</v>
      </c>
      <c r="M3816" s="49">
        <v>2590390</v>
      </c>
      <c r="N3816">
        <f>+VLOOKUP(C3816,'Thanh toán '!M$1335:N$6972,2,0)</f>
        <v>2590390</v>
      </c>
      <c r="O3816" s="61">
        <f t="shared" si="180"/>
        <v>0</v>
      </c>
    </row>
    <row r="3817" spans="1:15" hidden="1" x14ac:dyDescent="0.3">
      <c r="A3817" s="18">
        <v>2023</v>
      </c>
      <c r="B3817" s="19" t="s">
        <v>17768</v>
      </c>
      <c r="C3817" s="19">
        <f t="shared" si="178"/>
        <v>29875</v>
      </c>
      <c r="D3817" s="19" t="s">
        <v>13350</v>
      </c>
      <c r="E3817" s="24" t="s">
        <v>17735</v>
      </c>
      <c r="F3817" s="18">
        <f t="shared" si="179"/>
        <v>5</v>
      </c>
      <c r="G3817" s="23" t="s">
        <v>12506</v>
      </c>
      <c r="H3817" s="23" t="s">
        <v>12506</v>
      </c>
      <c r="I3817" s="19" t="s">
        <v>12507</v>
      </c>
      <c r="J3817" s="49">
        <v>1102500</v>
      </c>
      <c r="K3817" s="42">
        <v>0.1</v>
      </c>
      <c r="L3817" s="49">
        <v>110250</v>
      </c>
      <c r="M3817" s="49">
        <v>1212750</v>
      </c>
      <c r="N3817">
        <f>+VLOOKUP(C3817,'Thanh toán '!M$1335:N$6972,2,0)</f>
        <v>1212750</v>
      </c>
      <c r="O3817" s="61">
        <f t="shared" si="180"/>
        <v>0</v>
      </c>
    </row>
    <row r="3818" spans="1:15" hidden="1" x14ac:dyDescent="0.3">
      <c r="A3818" s="18">
        <v>2023</v>
      </c>
      <c r="B3818" s="19" t="s">
        <v>17769</v>
      </c>
      <c r="C3818" s="19">
        <f t="shared" si="178"/>
        <v>29878</v>
      </c>
      <c r="D3818" s="19" t="s">
        <v>13350</v>
      </c>
      <c r="E3818" s="24" t="s">
        <v>17735</v>
      </c>
      <c r="F3818" s="18">
        <f t="shared" si="179"/>
        <v>5</v>
      </c>
      <c r="G3818" s="23" t="s">
        <v>12239</v>
      </c>
      <c r="H3818" s="23" t="s">
        <v>14173</v>
      </c>
      <c r="I3818" s="19" t="s">
        <v>12240</v>
      </c>
      <c r="J3818" s="49">
        <v>2449525</v>
      </c>
      <c r="K3818" s="42">
        <v>0.10000020412120718</v>
      </c>
      <c r="L3818" s="49">
        <v>244953</v>
      </c>
      <c r="M3818" s="49">
        <v>2694478</v>
      </c>
      <c r="N3818">
        <f>+VLOOKUP(C3818,'Thanh toán '!M$1335:N$6972,2,0)</f>
        <v>2694478</v>
      </c>
      <c r="O3818" s="61">
        <f t="shared" si="180"/>
        <v>0</v>
      </c>
    </row>
    <row r="3819" spans="1:15" hidden="1" x14ac:dyDescent="0.3">
      <c r="A3819" s="18">
        <v>2023</v>
      </c>
      <c r="B3819" s="19" t="s">
        <v>17770</v>
      </c>
      <c r="C3819" s="19">
        <f t="shared" si="178"/>
        <v>29895</v>
      </c>
      <c r="D3819" s="19" t="s">
        <v>13350</v>
      </c>
      <c r="E3819" s="24" t="s">
        <v>17735</v>
      </c>
      <c r="F3819" s="18">
        <f t="shared" si="179"/>
        <v>5</v>
      </c>
      <c r="G3819" s="23" t="s">
        <v>12228</v>
      </c>
      <c r="H3819" s="23" t="s">
        <v>12228</v>
      </c>
      <c r="I3819" s="19" t="s">
        <v>12229</v>
      </c>
      <c r="J3819" s="49">
        <v>5158400</v>
      </c>
      <c r="K3819" s="42">
        <v>0.1</v>
      </c>
      <c r="L3819" s="49">
        <v>515840</v>
      </c>
      <c r="M3819" s="49">
        <v>5674240</v>
      </c>
      <c r="N3819">
        <f>+VLOOKUP(C3819,'Thanh toán '!M$1335:N$6972,2,0)</f>
        <v>5674240</v>
      </c>
      <c r="O3819" s="61">
        <f t="shared" si="180"/>
        <v>0</v>
      </c>
    </row>
    <row r="3820" spans="1:15" hidden="1" x14ac:dyDescent="0.3">
      <c r="A3820" s="18">
        <v>2023</v>
      </c>
      <c r="B3820" s="19" t="s">
        <v>17771</v>
      </c>
      <c r="C3820" s="19">
        <f t="shared" si="178"/>
        <v>29909</v>
      </c>
      <c r="D3820" s="19" t="s">
        <v>13350</v>
      </c>
      <c r="E3820" s="24" t="s">
        <v>17735</v>
      </c>
      <c r="F3820" s="18">
        <f t="shared" si="179"/>
        <v>5</v>
      </c>
      <c r="G3820" s="23" t="s">
        <v>11970</v>
      </c>
      <c r="H3820" s="23" t="s">
        <v>17772</v>
      </c>
      <c r="I3820" s="19" t="s">
        <v>11971</v>
      </c>
      <c r="J3820" s="49">
        <v>1293695</v>
      </c>
      <c r="K3820" s="42">
        <v>0.10000038648986044</v>
      </c>
      <c r="L3820" s="49">
        <v>129370</v>
      </c>
      <c r="M3820" s="49">
        <v>1423065</v>
      </c>
      <c r="N3820">
        <f>+VLOOKUP(C3820,'Thanh toán '!M$1335:N$6972,2,0)</f>
        <v>1423065</v>
      </c>
      <c r="O3820" s="61">
        <f t="shared" si="180"/>
        <v>0</v>
      </c>
    </row>
    <row r="3821" spans="1:15" hidden="1" x14ac:dyDescent="0.3">
      <c r="A3821" s="18">
        <v>2023</v>
      </c>
      <c r="B3821" s="19" t="s">
        <v>17773</v>
      </c>
      <c r="C3821" s="19">
        <f t="shared" si="178"/>
        <v>29910</v>
      </c>
      <c r="D3821" s="19" t="s">
        <v>13350</v>
      </c>
      <c r="E3821" s="24" t="s">
        <v>17735</v>
      </c>
      <c r="F3821" s="18">
        <f t="shared" si="179"/>
        <v>5</v>
      </c>
      <c r="G3821" s="23" t="s">
        <v>12499</v>
      </c>
      <c r="H3821" s="23" t="s">
        <v>12499</v>
      </c>
      <c r="I3821" s="19" t="s">
        <v>12500</v>
      </c>
      <c r="J3821" s="49">
        <v>551250</v>
      </c>
      <c r="K3821" s="42">
        <v>0.1</v>
      </c>
      <c r="L3821" s="49">
        <v>55125</v>
      </c>
      <c r="M3821" s="49">
        <v>606375</v>
      </c>
      <c r="N3821">
        <f>+VLOOKUP(C3821,'Thanh toán '!M$1335:N$6972,2,0)</f>
        <v>606375</v>
      </c>
      <c r="O3821" s="61">
        <f t="shared" si="180"/>
        <v>0</v>
      </c>
    </row>
    <row r="3822" spans="1:15" hidden="1" x14ac:dyDescent="0.3">
      <c r="A3822" s="18">
        <v>2023</v>
      </c>
      <c r="B3822" s="19" t="s">
        <v>17774</v>
      </c>
      <c r="C3822" s="19">
        <f t="shared" si="178"/>
        <v>29911</v>
      </c>
      <c r="D3822" s="19" t="s">
        <v>13350</v>
      </c>
      <c r="E3822" s="24" t="s">
        <v>17735</v>
      </c>
      <c r="F3822" s="18">
        <f t="shared" si="179"/>
        <v>5</v>
      </c>
      <c r="G3822" s="23" t="s">
        <v>12669</v>
      </c>
      <c r="H3822" s="23" t="s">
        <v>12669</v>
      </c>
      <c r="I3822" s="19" t="s">
        <v>12670</v>
      </c>
      <c r="J3822" s="49">
        <v>2142000</v>
      </c>
      <c r="K3822" s="42">
        <v>0.1</v>
      </c>
      <c r="L3822" s="49">
        <v>214200</v>
      </c>
      <c r="M3822" s="49">
        <v>2356200</v>
      </c>
      <c r="N3822">
        <f>+VLOOKUP(C3822,'Thanh toán '!M$1335:N$6972,2,0)</f>
        <v>2356200</v>
      </c>
      <c r="O3822" s="61">
        <f t="shared" si="180"/>
        <v>0</v>
      </c>
    </row>
    <row r="3823" spans="1:15" hidden="1" x14ac:dyDescent="0.3">
      <c r="A3823" s="18">
        <v>2023</v>
      </c>
      <c r="B3823" s="19" t="s">
        <v>17775</v>
      </c>
      <c r="C3823" s="19">
        <f t="shared" si="178"/>
        <v>29912</v>
      </c>
      <c r="D3823" s="19" t="s">
        <v>13350</v>
      </c>
      <c r="E3823" s="24" t="s">
        <v>17735</v>
      </c>
      <c r="F3823" s="18">
        <f t="shared" si="179"/>
        <v>5</v>
      </c>
      <c r="G3823" s="23" t="s">
        <v>12251</v>
      </c>
      <c r="H3823" s="23" t="s">
        <v>12251</v>
      </c>
      <c r="I3823" s="19" t="s">
        <v>12252</v>
      </c>
      <c r="J3823" s="49">
        <v>778040</v>
      </c>
      <c r="K3823" s="42">
        <v>0.1</v>
      </c>
      <c r="L3823" s="49">
        <v>77804</v>
      </c>
      <c r="M3823" s="49">
        <v>855844</v>
      </c>
      <c r="N3823">
        <f>+VLOOKUP(C3823,'Thanh toán '!M$1335:N$6972,2,0)</f>
        <v>855844</v>
      </c>
      <c r="O3823" s="61">
        <f t="shared" si="180"/>
        <v>0</v>
      </c>
    </row>
    <row r="3824" spans="1:15" hidden="1" x14ac:dyDescent="0.3">
      <c r="A3824" s="18">
        <v>2023</v>
      </c>
      <c r="B3824" s="19" t="s">
        <v>17776</v>
      </c>
      <c r="C3824" s="19">
        <f t="shared" si="178"/>
        <v>29913</v>
      </c>
      <c r="D3824" s="19" t="s">
        <v>13350</v>
      </c>
      <c r="E3824" s="24" t="s">
        <v>17735</v>
      </c>
      <c r="F3824" s="18">
        <f t="shared" si="179"/>
        <v>5</v>
      </c>
      <c r="G3824" s="23" t="s">
        <v>12161</v>
      </c>
      <c r="H3824" s="23" t="s">
        <v>12161</v>
      </c>
      <c r="I3824" s="19" t="s">
        <v>12162</v>
      </c>
      <c r="J3824" s="49">
        <v>1477735</v>
      </c>
      <c r="K3824" s="42">
        <v>0.10000033835565916</v>
      </c>
      <c r="L3824" s="49">
        <v>147774</v>
      </c>
      <c r="M3824" s="49">
        <v>1625509</v>
      </c>
      <c r="N3824">
        <f>+VLOOKUP(C3824,'Thanh toán '!M$1335:N$6972,2,0)</f>
        <v>1625509</v>
      </c>
      <c r="O3824" s="61">
        <f t="shared" si="180"/>
        <v>0</v>
      </c>
    </row>
    <row r="3825" spans="1:15" hidden="1" x14ac:dyDescent="0.3">
      <c r="A3825" s="18">
        <v>2023</v>
      </c>
      <c r="B3825" s="19" t="s">
        <v>17777</v>
      </c>
      <c r="C3825" s="19">
        <f t="shared" si="178"/>
        <v>29914</v>
      </c>
      <c r="D3825" s="19" t="s">
        <v>13350</v>
      </c>
      <c r="E3825" s="24" t="s">
        <v>17735</v>
      </c>
      <c r="F3825" s="18">
        <f t="shared" si="179"/>
        <v>5</v>
      </c>
      <c r="G3825" s="23" t="s">
        <v>12248</v>
      </c>
      <c r="H3825" s="23" t="s">
        <v>12248</v>
      </c>
      <c r="I3825" s="19" t="s">
        <v>12249</v>
      </c>
      <c r="J3825" s="49">
        <v>2019595</v>
      </c>
      <c r="K3825" s="42">
        <v>0.10000024757438991</v>
      </c>
      <c r="L3825" s="49">
        <v>201960</v>
      </c>
      <c r="M3825" s="49">
        <v>2221555</v>
      </c>
      <c r="N3825">
        <f>+VLOOKUP(C3825,'Thanh toán '!M$1335:N$6972,2,0)</f>
        <v>2221555</v>
      </c>
      <c r="O3825" s="61">
        <f t="shared" si="180"/>
        <v>0</v>
      </c>
    </row>
    <row r="3826" spans="1:15" hidden="1" x14ac:dyDescent="0.3">
      <c r="A3826" s="18">
        <v>2023</v>
      </c>
      <c r="B3826" s="19" t="s">
        <v>17778</v>
      </c>
      <c r="C3826" s="19">
        <f t="shared" si="178"/>
        <v>29915</v>
      </c>
      <c r="D3826" s="19" t="s">
        <v>13350</v>
      </c>
      <c r="E3826" s="24" t="s">
        <v>17735</v>
      </c>
      <c r="F3826" s="18">
        <f t="shared" si="179"/>
        <v>5</v>
      </c>
      <c r="G3826" s="23" t="s">
        <v>12260</v>
      </c>
      <c r="H3826" s="23" t="s">
        <v>12260</v>
      </c>
      <c r="I3826" s="19" t="s">
        <v>12261</v>
      </c>
      <c r="J3826" s="49">
        <v>778040</v>
      </c>
      <c r="K3826" s="42">
        <v>0.1</v>
      </c>
      <c r="L3826" s="49">
        <v>77804</v>
      </c>
      <c r="M3826" s="49">
        <v>855844</v>
      </c>
      <c r="N3826">
        <f>+VLOOKUP(C3826,'Thanh toán '!M$1335:N$6972,2,0)</f>
        <v>855844</v>
      </c>
      <c r="O3826" s="61">
        <f t="shared" si="180"/>
        <v>0</v>
      </c>
    </row>
    <row r="3827" spans="1:15" hidden="1" x14ac:dyDescent="0.3">
      <c r="A3827" s="18">
        <v>2023</v>
      </c>
      <c r="B3827" s="19" t="s">
        <v>17779</v>
      </c>
      <c r="C3827" s="19">
        <f t="shared" si="178"/>
        <v>29916</v>
      </c>
      <c r="D3827" s="19" t="s">
        <v>13350</v>
      </c>
      <c r="E3827" s="24" t="s">
        <v>17735</v>
      </c>
      <c r="F3827" s="18">
        <f t="shared" si="179"/>
        <v>5</v>
      </c>
      <c r="G3827" s="23" t="s">
        <v>12254</v>
      </c>
      <c r="H3827" s="23" t="s">
        <v>12254</v>
      </c>
      <c r="I3827" s="19" t="s">
        <v>12255</v>
      </c>
      <c r="J3827" s="49">
        <v>1844890</v>
      </c>
      <c r="K3827" s="42">
        <v>0.1</v>
      </c>
      <c r="L3827" s="49">
        <v>184489</v>
      </c>
      <c r="M3827" s="49">
        <v>2029379</v>
      </c>
      <c r="N3827">
        <f>+VLOOKUP(C3827,'Thanh toán '!M$1335:N$6972,2,0)</f>
        <v>2029379</v>
      </c>
      <c r="O3827" s="61">
        <f t="shared" si="180"/>
        <v>0</v>
      </c>
    </row>
    <row r="3828" spans="1:15" hidden="1" x14ac:dyDescent="0.3">
      <c r="A3828" s="18">
        <v>2023</v>
      </c>
      <c r="B3828" s="19" t="s">
        <v>17780</v>
      </c>
      <c r="C3828" s="19">
        <f t="shared" si="178"/>
        <v>29938</v>
      </c>
      <c r="D3828" s="19" t="s">
        <v>13350</v>
      </c>
      <c r="E3828" s="24" t="s">
        <v>17781</v>
      </c>
      <c r="F3828" s="18">
        <f t="shared" si="179"/>
        <v>5</v>
      </c>
      <c r="G3828" s="23" t="s">
        <v>11799</v>
      </c>
      <c r="H3828" s="23" t="s">
        <v>13896</v>
      </c>
      <c r="I3828" s="19" t="s">
        <v>11725</v>
      </c>
      <c r="J3828" s="49">
        <v>587448</v>
      </c>
      <c r="K3828" s="42">
        <v>0.10000034045566586</v>
      </c>
      <c r="L3828" s="49">
        <v>58745</v>
      </c>
      <c r="M3828" s="49">
        <v>646193</v>
      </c>
      <c r="N3828">
        <f>+VLOOKUP(C3828,'Thanh toán '!M$1335:N$6972,2,0)</f>
        <v>646193</v>
      </c>
      <c r="O3828" s="61">
        <f t="shared" si="180"/>
        <v>0</v>
      </c>
    </row>
    <row r="3829" spans="1:15" hidden="1" x14ac:dyDescent="0.3">
      <c r="A3829" s="18">
        <v>2023</v>
      </c>
      <c r="B3829" s="19" t="s">
        <v>17782</v>
      </c>
      <c r="C3829" s="19">
        <f t="shared" si="178"/>
        <v>29940</v>
      </c>
      <c r="D3829" s="19" t="s">
        <v>13350</v>
      </c>
      <c r="E3829" s="24" t="s">
        <v>17781</v>
      </c>
      <c r="F3829" s="18">
        <f t="shared" si="179"/>
        <v>5</v>
      </c>
      <c r="G3829" s="23" t="s">
        <v>11799</v>
      </c>
      <c r="H3829" s="23" t="s">
        <v>13430</v>
      </c>
      <c r="I3829" s="19" t="s">
        <v>11725</v>
      </c>
      <c r="J3829" s="49">
        <v>856570</v>
      </c>
      <c r="K3829" s="42">
        <v>0.1</v>
      </c>
      <c r="L3829" s="49">
        <v>85657</v>
      </c>
      <c r="M3829" s="49">
        <v>942227</v>
      </c>
      <c r="N3829">
        <f>+VLOOKUP(C3829,'Thanh toán '!M$1335:N$6972,2,0)</f>
        <v>942227</v>
      </c>
      <c r="O3829" s="61">
        <f t="shared" si="180"/>
        <v>0</v>
      </c>
    </row>
    <row r="3830" spans="1:15" hidden="1" x14ac:dyDescent="0.3">
      <c r="A3830" s="43">
        <v>2023</v>
      </c>
      <c r="B3830" s="44" t="s">
        <v>17783</v>
      </c>
      <c r="C3830" s="19">
        <f t="shared" si="178"/>
        <v>29944</v>
      </c>
      <c r="D3830" s="44" t="s">
        <v>13350</v>
      </c>
      <c r="E3830" s="45" t="s">
        <v>17781</v>
      </c>
      <c r="F3830" s="18">
        <f t="shared" si="179"/>
        <v>5</v>
      </c>
      <c r="G3830" s="46" t="s">
        <v>11799</v>
      </c>
      <c r="H3830" s="46" t="s">
        <v>13436</v>
      </c>
      <c r="I3830" s="44" t="s">
        <v>11725</v>
      </c>
      <c r="J3830" s="50">
        <v>1098585</v>
      </c>
      <c r="K3830" s="48">
        <v>0.1000004551309184</v>
      </c>
      <c r="L3830" s="50">
        <v>109859</v>
      </c>
      <c r="M3830" s="50">
        <v>1208444</v>
      </c>
      <c r="N3830">
        <f>+VLOOKUP(C3830,'Thanh toán '!M$1335:N$6972,2,0)</f>
        <v>1208444</v>
      </c>
      <c r="O3830" s="61">
        <f t="shared" si="180"/>
        <v>0</v>
      </c>
    </row>
    <row r="3831" spans="1:15" hidden="1" x14ac:dyDescent="0.3">
      <c r="A3831" s="18">
        <v>2023</v>
      </c>
      <c r="B3831" s="19" t="s">
        <v>17784</v>
      </c>
      <c r="C3831" s="19">
        <f t="shared" si="178"/>
        <v>29948</v>
      </c>
      <c r="D3831" s="19" t="s">
        <v>13350</v>
      </c>
      <c r="E3831" s="24" t="s">
        <v>17781</v>
      </c>
      <c r="F3831" s="18">
        <f t="shared" si="179"/>
        <v>5</v>
      </c>
      <c r="G3831" s="23" t="s">
        <v>12347</v>
      </c>
      <c r="H3831" s="23" t="s">
        <v>12347</v>
      </c>
      <c r="I3831" s="19" t="s">
        <v>12348</v>
      </c>
      <c r="J3831" s="49">
        <v>1173355</v>
      </c>
      <c r="K3831" s="42">
        <v>0.10000042612849479</v>
      </c>
      <c r="L3831" s="49">
        <v>117336</v>
      </c>
      <c r="M3831" s="49">
        <v>1290691</v>
      </c>
      <c r="N3831">
        <f>+VLOOKUP(C3831,'Thanh toán '!M$1335:N$6972,2,0)</f>
        <v>1290691</v>
      </c>
      <c r="O3831" s="61">
        <f t="shared" si="180"/>
        <v>0</v>
      </c>
    </row>
    <row r="3832" spans="1:15" hidden="1" x14ac:dyDescent="0.3">
      <c r="A3832" s="18">
        <v>2023</v>
      </c>
      <c r="B3832" s="19" t="s">
        <v>17785</v>
      </c>
      <c r="C3832" s="19">
        <f t="shared" si="178"/>
        <v>29949</v>
      </c>
      <c r="D3832" s="19" t="s">
        <v>13350</v>
      </c>
      <c r="E3832" s="24" t="s">
        <v>17781</v>
      </c>
      <c r="F3832" s="18">
        <f t="shared" si="179"/>
        <v>5</v>
      </c>
      <c r="G3832" s="23" t="s">
        <v>12347</v>
      </c>
      <c r="H3832" s="23" t="s">
        <v>12347</v>
      </c>
      <c r="I3832" s="19" t="s">
        <v>12348</v>
      </c>
      <c r="J3832" s="49">
        <v>1611750</v>
      </c>
      <c r="K3832" s="42">
        <v>0.1</v>
      </c>
      <c r="L3832" s="49">
        <v>161175</v>
      </c>
      <c r="M3832" s="49">
        <v>1772925</v>
      </c>
      <c r="N3832">
        <f>+VLOOKUP(C3832,'Thanh toán '!M$1335:N$6972,2,0)</f>
        <v>1772925</v>
      </c>
      <c r="O3832" s="61">
        <f t="shared" si="180"/>
        <v>0</v>
      </c>
    </row>
    <row r="3833" spans="1:15" hidden="1" x14ac:dyDescent="0.3">
      <c r="A3833" s="18">
        <v>2023</v>
      </c>
      <c r="B3833" s="19" t="s">
        <v>17786</v>
      </c>
      <c r="C3833" s="19">
        <f t="shared" si="178"/>
        <v>29963</v>
      </c>
      <c r="D3833" s="19" t="s">
        <v>13350</v>
      </c>
      <c r="E3833" s="24" t="s">
        <v>17781</v>
      </c>
      <c r="F3833" s="18">
        <f t="shared" si="179"/>
        <v>5</v>
      </c>
      <c r="G3833" s="23" t="s">
        <v>12333</v>
      </c>
      <c r="H3833" s="23" t="s">
        <v>12333</v>
      </c>
      <c r="I3833" s="19" t="s">
        <v>12334</v>
      </c>
      <c r="J3833" s="49">
        <v>2583295</v>
      </c>
      <c r="K3833" s="42">
        <v>0.10000019355125915</v>
      </c>
      <c r="L3833" s="49">
        <v>258330</v>
      </c>
      <c r="M3833" s="49">
        <v>2841625</v>
      </c>
      <c r="N3833">
        <f>+VLOOKUP(C3833,'Thanh toán '!M$1335:N$6972,2,0)</f>
        <v>2841625</v>
      </c>
      <c r="O3833" s="61">
        <f t="shared" si="180"/>
        <v>0</v>
      </c>
    </row>
    <row r="3834" spans="1:15" hidden="1" x14ac:dyDescent="0.3">
      <c r="A3834" s="18">
        <v>2023</v>
      </c>
      <c r="B3834" s="19" t="s">
        <v>17787</v>
      </c>
      <c r="C3834" s="19">
        <f t="shared" si="178"/>
        <v>29965</v>
      </c>
      <c r="D3834" s="19" t="s">
        <v>13350</v>
      </c>
      <c r="E3834" s="24" t="s">
        <v>17781</v>
      </c>
      <c r="F3834" s="18">
        <f t="shared" si="179"/>
        <v>5</v>
      </c>
      <c r="G3834" s="23" t="s">
        <v>12367</v>
      </c>
      <c r="H3834" s="23" t="s">
        <v>14589</v>
      </c>
      <c r="I3834" s="19" t="s">
        <v>12368</v>
      </c>
      <c r="J3834" s="49">
        <v>1791420</v>
      </c>
      <c r="K3834" s="42">
        <v>0.1</v>
      </c>
      <c r="L3834" s="49">
        <v>179142</v>
      </c>
      <c r="M3834" s="49">
        <v>1970562</v>
      </c>
      <c r="N3834">
        <f>+VLOOKUP(C3834,'Thanh toán '!M$1335:N$6972,2,0)</f>
        <v>1970562</v>
      </c>
      <c r="O3834" s="61">
        <f t="shared" si="180"/>
        <v>0</v>
      </c>
    </row>
    <row r="3835" spans="1:15" hidden="1" x14ac:dyDescent="0.3">
      <c r="A3835" s="18">
        <v>2023</v>
      </c>
      <c r="B3835" s="19" t="s">
        <v>17788</v>
      </c>
      <c r="C3835" s="19">
        <f t="shared" si="178"/>
        <v>29966</v>
      </c>
      <c r="D3835" s="19" t="s">
        <v>13350</v>
      </c>
      <c r="E3835" s="24" t="s">
        <v>17781</v>
      </c>
      <c r="F3835" s="18">
        <f t="shared" si="179"/>
        <v>5</v>
      </c>
      <c r="G3835" s="23" t="s">
        <v>11799</v>
      </c>
      <c r="H3835" s="23" t="s">
        <v>13964</v>
      </c>
      <c r="I3835" s="19" t="s">
        <v>11725</v>
      </c>
      <c r="J3835" s="49">
        <v>1517775</v>
      </c>
      <c r="K3835" s="42">
        <v>0.10000032942959267</v>
      </c>
      <c r="L3835" s="49">
        <v>151778</v>
      </c>
      <c r="M3835" s="49">
        <v>1669553</v>
      </c>
      <c r="N3835">
        <f>+VLOOKUP(C3835,'Thanh toán '!M$1335:N$6972,2,0)</f>
        <v>1669553</v>
      </c>
      <c r="O3835" s="61">
        <f t="shared" si="180"/>
        <v>0</v>
      </c>
    </row>
    <row r="3836" spans="1:15" hidden="1" x14ac:dyDescent="0.3">
      <c r="A3836" s="18">
        <v>2023</v>
      </c>
      <c r="B3836" s="19" t="s">
        <v>17789</v>
      </c>
      <c r="C3836" s="19">
        <f t="shared" si="178"/>
        <v>29967</v>
      </c>
      <c r="D3836" s="19" t="s">
        <v>13350</v>
      </c>
      <c r="E3836" s="24" t="s">
        <v>17781</v>
      </c>
      <c r="F3836" s="18">
        <f t="shared" si="179"/>
        <v>5</v>
      </c>
      <c r="G3836" s="23" t="s">
        <v>11768</v>
      </c>
      <c r="H3836" s="23" t="s">
        <v>11768</v>
      </c>
      <c r="I3836" s="19" t="s">
        <v>11769</v>
      </c>
      <c r="J3836" s="49">
        <v>1213395</v>
      </c>
      <c r="K3836" s="42">
        <v>0.10000041206696912</v>
      </c>
      <c r="L3836" s="49">
        <v>121340</v>
      </c>
      <c r="M3836" s="49">
        <v>1334735</v>
      </c>
      <c r="N3836">
        <f>+VLOOKUP(C3836,'Thanh toán '!M$1335:N$6972,2,0)</f>
        <v>1334735</v>
      </c>
      <c r="O3836" s="61">
        <f t="shared" si="180"/>
        <v>0</v>
      </c>
    </row>
    <row r="3837" spans="1:15" hidden="1" x14ac:dyDescent="0.3">
      <c r="A3837" s="43">
        <v>2023</v>
      </c>
      <c r="B3837" s="44" t="s">
        <v>17790</v>
      </c>
      <c r="C3837" s="19">
        <f t="shared" si="178"/>
        <v>29968</v>
      </c>
      <c r="D3837" s="44" t="s">
        <v>13350</v>
      </c>
      <c r="E3837" s="45" t="s">
        <v>17781</v>
      </c>
      <c r="F3837" s="18">
        <f t="shared" si="179"/>
        <v>5</v>
      </c>
      <c r="G3837" s="46" t="s">
        <v>11768</v>
      </c>
      <c r="H3837" s="46" t="s">
        <v>11768</v>
      </c>
      <c r="I3837" s="44" t="s">
        <v>11769</v>
      </c>
      <c r="J3837" s="50">
        <v>530250</v>
      </c>
      <c r="K3837" s="48">
        <v>0.1</v>
      </c>
      <c r="L3837" s="50">
        <v>53025</v>
      </c>
      <c r="M3837" s="50">
        <v>583275</v>
      </c>
      <c r="N3837">
        <f>+VLOOKUP(C3837,'Thanh toán '!M$1335:N$6972,2,0)</f>
        <v>583275</v>
      </c>
      <c r="O3837" s="61">
        <f t="shared" si="180"/>
        <v>0</v>
      </c>
    </row>
    <row r="3838" spans="1:15" hidden="1" x14ac:dyDescent="0.3">
      <c r="A3838" s="18">
        <v>2023</v>
      </c>
      <c r="B3838" s="19" t="s">
        <v>17791</v>
      </c>
      <c r="C3838" s="19">
        <f t="shared" si="178"/>
        <v>29983</v>
      </c>
      <c r="D3838" s="19" t="s">
        <v>13350</v>
      </c>
      <c r="E3838" s="24" t="s">
        <v>17781</v>
      </c>
      <c r="F3838" s="18">
        <f t="shared" si="179"/>
        <v>5</v>
      </c>
      <c r="G3838" s="23" t="s">
        <v>11799</v>
      </c>
      <c r="H3838" s="23" t="s">
        <v>13797</v>
      </c>
      <c r="I3838" s="19" t="s">
        <v>11725</v>
      </c>
      <c r="J3838" s="49">
        <v>1652939</v>
      </c>
      <c r="K3838" s="42">
        <v>0.10000006049830031</v>
      </c>
      <c r="L3838" s="49">
        <v>165294</v>
      </c>
      <c r="M3838" s="49">
        <v>1818233</v>
      </c>
      <c r="N3838">
        <f>+VLOOKUP(C3838,'Thanh toán '!M$1335:N$6972,2,0)</f>
        <v>1818233</v>
      </c>
      <c r="O3838" s="61">
        <f t="shared" si="180"/>
        <v>0</v>
      </c>
    </row>
    <row r="3839" spans="1:15" hidden="1" x14ac:dyDescent="0.3">
      <c r="A3839" s="18">
        <v>2023</v>
      </c>
      <c r="B3839" s="19" t="s">
        <v>17792</v>
      </c>
      <c r="C3839" s="19">
        <f t="shared" si="178"/>
        <v>29985</v>
      </c>
      <c r="D3839" s="19" t="s">
        <v>13350</v>
      </c>
      <c r="E3839" s="24" t="s">
        <v>17781</v>
      </c>
      <c r="F3839" s="18">
        <f t="shared" si="179"/>
        <v>5</v>
      </c>
      <c r="G3839" s="23" t="s">
        <v>12357</v>
      </c>
      <c r="H3839" s="23" t="s">
        <v>12357</v>
      </c>
      <c r="I3839" s="19" t="s">
        <v>12358</v>
      </c>
      <c r="J3839" s="49">
        <v>1110580</v>
      </c>
      <c r="K3839" s="42">
        <v>0.1</v>
      </c>
      <c r="L3839" s="49">
        <v>111058</v>
      </c>
      <c r="M3839" s="49">
        <v>1221638</v>
      </c>
      <c r="N3839">
        <f>+VLOOKUP(C3839,'Thanh toán '!M$1335:N$6972,2,0)</f>
        <v>1221638</v>
      </c>
      <c r="O3839" s="61">
        <f t="shared" si="180"/>
        <v>0</v>
      </c>
    </row>
    <row r="3840" spans="1:15" hidden="1" x14ac:dyDescent="0.3">
      <c r="A3840" s="18">
        <v>2023</v>
      </c>
      <c r="B3840" s="19" t="s">
        <v>17793</v>
      </c>
      <c r="C3840" s="19">
        <f t="shared" si="178"/>
        <v>29986</v>
      </c>
      <c r="D3840" s="19" t="s">
        <v>13350</v>
      </c>
      <c r="E3840" s="24" t="s">
        <v>17781</v>
      </c>
      <c r="F3840" s="18">
        <f t="shared" si="179"/>
        <v>5</v>
      </c>
      <c r="G3840" s="23" t="s">
        <v>11799</v>
      </c>
      <c r="H3840" s="23" t="s">
        <v>13907</v>
      </c>
      <c r="I3840" s="19" t="s">
        <v>11725</v>
      </c>
      <c r="J3840" s="49">
        <v>830224</v>
      </c>
      <c r="K3840" s="42">
        <v>9.9999518202316479E-2</v>
      </c>
      <c r="L3840" s="49">
        <v>83022</v>
      </c>
      <c r="M3840" s="49">
        <v>913246</v>
      </c>
      <c r="N3840">
        <f>+VLOOKUP(C3840,'Thanh toán '!M$1335:N$6972,2,0)</f>
        <v>913246</v>
      </c>
      <c r="O3840" s="61">
        <f t="shared" si="180"/>
        <v>0</v>
      </c>
    </row>
    <row r="3841" spans="1:15" hidden="1" x14ac:dyDescent="0.3">
      <c r="A3841" s="18">
        <v>2023</v>
      </c>
      <c r="B3841" s="19" t="s">
        <v>17794</v>
      </c>
      <c r="C3841" s="19">
        <f t="shared" si="178"/>
        <v>30007</v>
      </c>
      <c r="D3841" s="19" t="s">
        <v>13350</v>
      </c>
      <c r="E3841" s="24" t="s">
        <v>17781</v>
      </c>
      <c r="F3841" s="18">
        <f t="shared" si="179"/>
        <v>5</v>
      </c>
      <c r="G3841" s="23" t="s">
        <v>11799</v>
      </c>
      <c r="H3841" s="23" t="s">
        <v>13526</v>
      </c>
      <c r="I3841" s="19" t="s">
        <v>11725</v>
      </c>
      <c r="J3841" s="49">
        <v>1173355</v>
      </c>
      <c r="K3841" s="42">
        <v>0.10000042612849479</v>
      </c>
      <c r="L3841" s="49">
        <v>117336</v>
      </c>
      <c r="M3841" s="49">
        <v>1290691</v>
      </c>
      <c r="N3841">
        <f>+VLOOKUP(C3841,'Thanh toán '!M$1335:N$6972,2,0)</f>
        <v>1290691</v>
      </c>
      <c r="O3841" s="61">
        <f t="shared" si="180"/>
        <v>0</v>
      </c>
    </row>
    <row r="3842" spans="1:15" hidden="1" x14ac:dyDescent="0.3">
      <c r="A3842" s="18">
        <v>2023</v>
      </c>
      <c r="B3842" s="19" t="s">
        <v>17795</v>
      </c>
      <c r="C3842" s="19">
        <f t="shared" si="178"/>
        <v>30008</v>
      </c>
      <c r="D3842" s="19" t="s">
        <v>13350</v>
      </c>
      <c r="E3842" s="24" t="s">
        <v>17781</v>
      </c>
      <c r="F3842" s="18">
        <f t="shared" si="179"/>
        <v>5</v>
      </c>
      <c r="G3842" s="23" t="s">
        <v>11799</v>
      </c>
      <c r="H3842" s="23" t="s">
        <v>13585</v>
      </c>
      <c r="I3842" s="19" t="s">
        <v>11725</v>
      </c>
      <c r="J3842" s="49">
        <v>827540</v>
      </c>
      <c r="K3842" s="42">
        <v>0.1</v>
      </c>
      <c r="L3842" s="49">
        <v>82754</v>
      </c>
      <c r="M3842" s="49">
        <v>910294</v>
      </c>
      <c r="N3842">
        <f>+VLOOKUP(C3842,'Thanh toán '!M$1335:N$6972,2,0)</f>
        <v>910294</v>
      </c>
      <c r="O3842" s="61">
        <f t="shared" si="180"/>
        <v>0</v>
      </c>
    </row>
    <row r="3843" spans="1:15" hidden="1" x14ac:dyDescent="0.3">
      <c r="A3843" s="18">
        <v>2023</v>
      </c>
      <c r="B3843" s="19" t="s">
        <v>17796</v>
      </c>
      <c r="C3843" s="19">
        <f t="shared" si="178"/>
        <v>30009</v>
      </c>
      <c r="D3843" s="19" t="s">
        <v>13350</v>
      </c>
      <c r="E3843" s="24" t="s">
        <v>17781</v>
      </c>
      <c r="F3843" s="18">
        <f t="shared" si="179"/>
        <v>5</v>
      </c>
      <c r="G3843" s="23" t="s">
        <v>11799</v>
      </c>
      <c r="H3843" s="23" t="s">
        <v>13589</v>
      </c>
      <c r="I3843" s="19" t="s">
        <v>11725</v>
      </c>
      <c r="J3843" s="49">
        <v>367155</v>
      </c>
      <c r="K3843" s="42">
        <v>0.10000136182266345</v>
      </c>
      <c r="L3843" s="49">
        <v>36716</v>
      </c>
      <c r="M3843" s="49">
        <v>403871</v>
      </c>
      <c r="N3843">
        <f>+VLOOKUP(C3843,'Thanh toán '!M$1335:N$6972,2,0)</f>
        <v>403871</v>
      </c>
      <c r="O3843" s="61">
        <f t="shared" si="180"/>
        <v>0</v>
      </c>
    </row>
    <row r="3844" spans="1:15" hidden="1" x14ac:dyDescent="0.3">
      <c r="A3844" s="18">
        <v>2023</v>
      </c>
      <c r="B3844" s="19" t="s">
        <v>17797</v>
      </c>
      <c r="C3844" s="19">
        <f t="shared" si="178"/>
        <v>30022</v>
      </c>
      <c r="D3844" s="19" t="s">
        <v>13350</v>
      </c>
      <c r="E3844" s="24" t="s">
        <v>17781</v>
      </c>
      <c r="F3844" s="18">
        <f t="shared" si="179"/>
        <v>5</v>
      </c>
      <c r="G3844" s="23" t="s">
        <v>11799</v>
      </c>
      <c r="H3844" s="23" t="s">
        <v>13409</v>
      </c>
      <c r="I3844" s="19" t="s">
        <v>11725</v>
      </c>
      <c r="J3844" s="49">
        <v>333174</v>
      </c>
      <c r="K3844" s="42">
        <v>9.999879942612569E-2</v>
      </c>
      <c r="L3844" s="49">
        <v>33317</v>
      </c>
      <c r="M3844" s="49">
        <v>366491</v>
      </c>
      <c r="N3844">
        <f>+VLOOKUP(C3844,'Thanh toán '!M$1335:N$6972,2,0)</f>
        <v>366491</v>
      </c>
      <c r="O3844" s="61">
        <f t="shared" si="180"/>
        <v>0</v>
      </c>
    </row>
    <row r="3845" spans="1:15" hidden="1" x14ac:dyDescent="0.3">
      <c r="A3845" s="18">
        <v>2023</v>
      </c>
      <c r="B3845" s="19" t="s">
        <v>17798</v>
      </c>
      <c r="C3845" s="19">
        <f t="shared" si="178"/>
        <v>30023</v>
      </c>
      <c r="D3845" s="19" t="s">
        <v>13350</v>
      </c>
      <c r="E3845" s="24" t="s">
        <v>17781</v>
      </c>
      <c r="F3845" s="18">
        <f t="shared" si="179"/>
        <v>5</v>
      </c>
      <c r="G3845" s="23" t="s">
        <v>11799</v>
      </c>
      <c r="H3845" s="23" t="s">
        <v>13964</v>
      </c>
      <c r="I3845" s="19" t="s">
        <v>11725</v>
      </c>
      <c r="J3845" s="49">
        <v>250910</v>
      </c>
      <c r="K3845" s="42">
        <v>0.1</v>
      </c>
      <c r="L3845" s="49">
        <v>25091</v>
      </c>
      <c r="M3845" s="49">
        <v>276001</v>
      </c>
      <c r="N3845">
        <f>+VLOOKUP(C3845,'Thanh toán '!M$1335:N$6972,2,0)</f>
        <v>276001</v>
      </c>
      <c r="O3845" s="61">
        <f t="shared" si="180"/>
        <v>0</v>
      </c>
    </row>
    <row r="3846" spans="1:15" hidden="1" x14ac:dyDescent="0.3">
      <c r="A3846" s="18">
        <v>2023</v>
      </c>
      <c r="B3846" s="19" t="s">
        <v>17799</v>
      </c>
      <c r="C3846" s="19">
        <f t="shared" ref="C3846:C3909" si="181">+B3846*1</f>
        <v>30024</v>
      </c>
      <c r="D3846" s="19" t="s">
        <v>13350</v>
      </c>
      <c r="E3846" s="24" t="s">
        <v>17781</v>
      </c>
      <c r="F3846" s="18">
        <f t="shared" ref="F3846:F3909" si="182">+MONTH(E3846)</f>
        <v>5</v>
      </c>
      <c r="G3846" s="23" t="s">
        <v>11799</v>
      </c>
      <c r="H3846" s="23" t="s">
        <v>16859</v>
      </c>
      <c r="I3846" s="19" t="s">
        <v>11725</v>
      </c>
      <c r="J3846" s="49">
        <v>320657</v>
      </c>
      <c r="K3846" s="42">
        <v>0.10000093557913908</v>
      </c>
      <c r="L3846" s="49">
        <v>32066</v>
      </c>
      <c r="M3846" s="49">
        <v>352723</v>
      </c>
      <c r="N3846">
        <f>+VLOOKUP(C3846,'Thanh toán '!M$1335:N$6972,2,0)</f>
        <v>352723</v>
      </c>
      <c r="O3846" s="61">
        <f t="shared" ref="O3846:O3909" si="183">+N3846-M3846</f>
        <v>0</v>
      </c>
    </row>
    <row r="3847" spans="1:15" hidden="1" x14ac:dyDescent="0.3">
      <c r="A3847" s="18">
        <v>2023</v>
      </c>
      <c r="B3847" s="19" t="s">
        <v>17800</v>
      </c>
      <c r="C3847" s="19">
        <f t="shared" si="181"/>
        <v>30025</v>
      </c>
      <c r="D3847" s="19" t="s">
        <v>13350</v>
      </c>
      <c r="E3847" s="24" t="s">
        <v>17781</v>
      </c>
      <c r="F3847" s="18">
        <f t="shared" si="182"/>
        <v>5</v>
      </c>
      <c r="G3847" s="23" t="s">
        <v>12360</v>
      </c>
      <c r="H3847" s="23" t="s">
        <v>12360</v>
      </c>
      <c r="I3847" s="19" t="s">
        <v>12361</v>
      </c>
      <c r="J3847" s="49">
        <v>2435200</v>
      </c>
      <c r="K3847" s="42">
        <v>0.1</v>
      </c>
      <c r="L3847" s="49">
        <v>243520</v>
      </c>
      <c r="M3847" s="49">
        <v>2678720</v>
      </c>
      <c r="N3847">
        <f>+VLOOKUP(C3847,'Thanh toán '!M$1335:N$6972,2,0)</f>
        <v>2678720</v>
      </c>
      <c r="O3847" s="61">
        <f t="shared" si="183"/>
        <v>0</v>
      </c>
    </row>
    <row r="3848" spans="1:15" hidden="1" x14ac:dyDescent="0.3">
      <c r="A3848" s="43">
        <v>2023</v>
      </c>
      <c r="B3848" s="44" t="s">
        <v>17801</v>
      </c>
      <c r="C3848" s="19">
        <f t="shared" si="181"/>
        <v>30056</v>
      </c>
      <c r="D3848" s="44" t="s">
        <v>13350</v>
      </c>
      <c r="E3848" s="45" t="s">
        <v>17781</v>
      </c>
      <c r="F3848" s="18">
        <f t="shared" si="182"/>
        <v>5</v>
      </c>
      <c r="G3848" s="46" t="s">
        <v>12306</v>
      </c>
      <c r="H3848" s="46" t="s">
        <v>12306</v>
      </c>
      <c r="I3848" s="44" t="s">
        <v>12307</v>
      </c>
      <c r="J3848" s="50">
        <v>1102500</v>
      </c>
      <c r="K3848" s="48">
        <v>0.1</v>
      </c>
      <c r="L3848" s="50">
        <v>110250</v>
      </c>
      <c r="M3848" s="50">
        <v>1212750</v>
      </c>
      <c r="N3848">
        <f>+VLOOKUP(C3848,'Thanh toán '!M$1335:N$6972,2,0)</f>
        <v>1212750</v>
      </c>
      <c r="O3848" s="61">
        <f t="shared" si="183"/>
        <v>0</v>
      </c>
    </row>
    <row r="3849" spans="1:15" hidden="1" x14ac:dyDescent="0.3">
      <c r="A3849" s="18">
        <v>2023</v>
      </c>
      <c r="B3849" s="19" t="s">
        <v>17802</v>
      </c>
      <c r="C3849" s="19">
        <f t="shared" si="181"/>
        <v>30057</v>
      </c>
      <c r="D3849" s="19" t="s">
        <v>13350</v>
      </c>
      <c r="E3849" s="24" t="s">
        <v>17781</v>
      </c>
      <c r="F3849" s="18">
        <f t="shared" si="182"/>
        <v>5</v>
      </c>
      <c r="G3849" s="23" t="s">
        <v>12426</v>
      </c>
      <c r="H3849" s="23" t="s">
        <v>12426</v>
      </c>
      <c r="I3849" s="19" t="s">
        <v>12427</v>
      </c>
      <c r="J3849" s="49">
        <v>2713865</v>
      </c>
      <c r="K3849" s="42">
        <v>0.10000018423908337</v>
      </c>
      <c r="L3849" s="49">
        <v>271387</v>
      </c>
      <c r="M3849" s="49">
        <v>2985252</v>
      </c>
      <c r="N3849">
        <f>+VLOOKUP(C3849,'Thanh toán '!M$1335:N$6972,2,0)</f>
        <v>2985252</v>
      </c>
      <c r="O3849" s="61">
        <f t="shared" si="183"/>
        <v>0</v>
      </c>
    </row>
    <row r="3850" spans="1:15" hidden="1" x14ac:dyDescent="0.3">
      <c r="A3850" s="18">
        <v>2023</v>
      </c>
      <c r="B3850" s="19" t="s">
        <v>17803</v>
      </c>
      <c r="C3850" s="19">
        <f t="shared" si="181"/>
        <v>30058</v>
      </c>
      <c r="D3850" s="19" t="s">
        <v>13350</v>
      </c>
      <c r="E3850" s="24" t="s">
        <v>17781</v>
      </c>
      <c r="F3850" s="18">
        <f t="shared" si="182"/>
        <v>5</v>
      </c>
      <c r="G3850" s="23" t="s">
        <v>12293</v>
      </c>
      <c r="H3850" s="23" t="s">
        <v>12293</v>
      </c>
      <c r="I3850" s="19" t="s">
        <v>12294</v>
      </c>
      <c r="J3850" s="49">
        <v>2013536</v>
      </c>
      <c r="K3850" s="42">
        <v>0.10000019865549958</v>
      </c>
      <c r="L3850" s="49">
        <v>201354</v>
      </c>
      <c r="M3850" s="49">
        <v>2214890</v>
      </c>
      <c r="N3850">
        <f>+VLOOKUP(C3850,'Thanh toán '!M$1335:N$6972,2,0)</f>
        <v>2214890</v>
      </c>
      <c r="O3850" s="61">
        <f t="shared" si="183"/>
        <v>0</v>
      </c>
    </row>
    <row r="3851" spans="1:15" hidden="1" x14ac:dyDescent="0.3">
      <c r="A3851" s="18">
        <v>2023</v>
      </c>
      <c r="B3851" s="19" t="s">
        <v>17804</v>
      </c>
      <c r="C3851" s="19">
        <f t="shared" si="181"/>
        <v>30059</v>
      </c>
      <c r="D3851" s="19" t="s">
        <v>13350</v>
      </c>
      <c r="E3851" s="24" t="s">
        <v>17781</v>
      </c>
      <c r="F3851" s="18">
        <f t="shared" si="182"/>
        <v>5</v>
      </c>
      <c r="G3851" s="23" t="s">
        <v>12293</v>
      </c>
      <c r="H3851" s="23" t="s">
        <v>12293</v>
      </c>
      <c r="I3851" s="19" t="s">
        <v>12294</v>
      </c>
      <c r="J3851" s="49">
        <v>7343100</v>
      </c>
      <c r="K3851" s="42">
        <v>0.1</v>
      </c>
      <c r="L3851" s="49">
        <v>734310</v>
      </c>
      <c r="M3851" s="49">
        <v>8077410</v>
      </c>
      <c r="N3851">
        <f>+VLOOKUP(C3851,'Thanh toán '!M$1335:N$6972,2,0)</f>
        <v>8077410</v>
      </c>
      <c r="O3851" s="61">
        <f t="shared" si="183"/>
        <v>0</v>
      </c>
    </row>
    <row r="3852" spans="1:15" hidden="1" x14ac:dyDescent="0.3">
      <c r="A3852" s="18">
        <v>2023</v>
      </c>
      <c r="B3852" s="19" t="s">
        <v>17805</v>
      </c>
      <c r="C3852" s="19">
        <f t="shared" si="181"/>
        <v>30060</v>
      </c>
      <c r="D3852" s="19" t="s">
        <v>13350</v>
      </c>
      <c r="E3852" s="24" t="s">
        <v>17781</v>
      </c>
      <c r="F3852" s="18">
        <f t="shared" si="182"/>
        <v>5</v>
      </c>
      <c r="G3852" s="23" t="s">
        <v>12309</v>
      </c>
      <c r="H3852" s="23" t="s">
        <v>12309</v>
      </c>
      <c r="I3852" s="19" t="s">
        <v>12310</v>
      </c>
      <c r="J3852" s="49">
        <v>4925910</v>
      </c>
      <c r="K3852" s="42">
        <v>0.1</v>
      </c>
      <c r="L3852" s="49">
        <v>492591</v>
      </c>
      <c r="M3852" s="49">
        <v>5418501</v>
      </c>
      <c r="N3852">
        <f>+VLOOKUP(C3852,'Thanh toán '!M$1335:N$6972,2,0)</f>
        <v>5418501</v>
      </c>
      <c r="O3852" s="61">
        <f t="shared" si="183"/>
        <v>0</v>
      </c>
    </row>
    <row r="3853" spans="1:15" hidden="1" x14ac:dyDescent="0.3">
      <c r="A3853" s="18">
        <v>2023</v>
      </c>
      <c r="B3853" s="19" t="s">
        <v>17806</v>
      </c>
      <c r="C3853" s="19">
        <f t="shared" si="181"/>
        <v>30061</v>
      </c>
      <c r="D3853" s="19" t="s">
        <v>13350</v>
      </c>
      <c r="E3853" s="24" t="s">
        <v>17781</v>
      </c>
      <c r="F3853" s="18">
        <f t="shared" si="182"/>
        <v>5</v>
      </c>
      <c r="G3853" s="23" t="s">
        <v>12309</v>
      </c>
      <c r="H3853" s="23" t="s">
        <v>13557</v>
      </c>
      <c r="I3853" s="19" t="s">
        <v>12310</v>
      </c>
      <c r="J3853" s="49">
        <v>962485</v>
      </c>
      <c r="K3853" s="42">
        <v>0.10000051948861541</v>
      </c>
      <c r="L3853" s="49">
        <v>96249</v>
      </c>
      <c r="M3853" s="49">
        <v>1058734</v>
      </c>
      <c r="N3853">
        <f>+VLOOKUP(C3853,'Thanh toán '!M$1335:N$6972,2,0)</f>
        <v>1058734</v>
      </c>
      <c r="O3853" s="61">
        <f t="shared" si="183"/>
        <v>0</v>
      </c>
    </row>
    <row r="3854" spans="1:15" hidden="1" x14ac:dyDescent="0.3">
      <c r="A3854" s="18">
        <v>2023</v>
      </c>
      <c r="B3854" s="19" t="s">
        <v>17807</v>
      </c>
      <c r="C3854" s="19">
        <f t="shared" si="181"/>
        <v>30062</v>
      </c>
      <c r="D3854" s="19" t="s">
        <v>13350</v>
      </c>
      <c r="E3854" s="24" t="s">
        <v>17781</v>
      </c>
      <c r="F3854" s="18">
        <f t="shared" si="182"/>
        <v>5</v>
      </c>
      <c r="G3854" s="23" t="s">
        <v>12263</v>
      </c>
      <c r="H3854" s="23" t="s">
        <v>12263</v>
      </c>
      <c r="I3854" s="19" t="s">
        <v>12264</v>
      </c>
      <c r="J3854" s="49">
        <v>3393590</v>
      </c>
      <c r="K3854" s="42">
        <v>0.1</v>
      </c>
      <c r="L3854" s="49">
        <v>339359</v>
      </c>
      <c r="M3854" s="49">
        <v>3732949</v>
      </c>
      <c r="N3854">
        <f>+VLOOKUP(C3854,'Thanh toán '!M$1335:N$6972,2,0)</f>
        <v>3732949</v>
      </c>
      <c r="O3854" s="61">
        <f t="shared" si="183"/>
        <v>0</v>
      </c>
    </row>
    <row r="3855" spans="1:15" hidden="1" x14ac:dyDescent="0.3">
      <c r="A3855" s="18">
        <v>2023</v>
      </c>
      <c r="B3855" s="19" t="s">
        <v>17808</v>
      </c>
      <c r="C3855" s="19">
        <f t="shared" si="181"/>
        <v>30063</v>
      </c>
      <c r="D3855" s="19" t="s">
        <v>13350</v>
      </c>
      <c r="E3855" s="24" t="s">
        <v>17781</v>
      </c>
      <c r="F3855" s="18">
        <f t="shared" si="182"/>
        <v>5</v>
      </c>
      <c r="G3855" s="23" t="s">
        <v>12788</v>
      </c>
      <c r="H3855" s="23" t="s">
        <v>17809</v>
      </c>
      <c r="I3855" s="19" t="s">
        <v>12789</v>
      </c>
      <c r="J3855" s="49">
        <v>1236130</v>
      </c>
      <c r="K3855" s="42">
        <v>0.1</v>
      </c>
      <c r="L3855" s="49">
        <v>123613</v>
      </c>
      <c r="M3855" s="49">
        <v>1359743</v>
      </c>
      <c r="N3855">
        <f>+VLOOKUP(C3855,'Thanh toán '!M$1335:N$6972,2,0)</f>
        <v>1359743</v>
      </c>
      <c r="O3855" s="61">
        <f t="shared" si="183"/>
        <v>0</v>
      </c>
    </row>
    <row r="3856" spans="1:15" hidden="1" x14ac:dyDescent="0.3">
      <c r="A3856" s="18">
        <v>2023</v>
      </c>
      <c r="B3856" s="19" t="s">
        <v>17810</v>
      </c>
      <c r="C3856" s="19">
        <f t="shared" si="181"/>
        <v>30064</v>
      </c>
      <c r="D3856" s="19" t="s">
        <v>13350</v>
      </c>
      <c r="E3856" s="24" t="s">
        <v>17781</v>
      </c>
      <c r="F3856" s="18">
        <f t="shared" si="182"/>
        <v>5</v>
      </c>
      <c r="G3856" s="23" t="s">
        <v>12549</v>
      </c>
      <c r="H3856" s="23" t="s">
        <v>12549</v>
      </c>
      <c r="I3856" s="19" t="s">
        <v>12550</v>
      </c>
      <c r="J3856" s="49">
        <v>3510760</v>
      </c>
      <c r="K3856" s="42">
        <v>0.1</v>
      </c>
      <c r="L3856" s="49">
        <v>351076</v>
      </c>
      <c r="M3856" s="49">
        <v>3861836</v>
      </c>
      <c r="N3856">
        <f>+VLOOKUP(C3856,'Thanh toán '!M$1335:N$6972,2,0)</f>
        <v>3861836</v>
      </c>
      <c r="O3856" s="61">
        <f t="shared" si="183"/>
        <v>0</v>
      </c>
    </row>
    <row r="3857" spans="1:15" hidden="1" x14ac:dyDescent="0.3">
      <c r="A3857" s="18">
        <v>2023</v>
      </c>
      <c r="B3857" s="19" t="s">
        <v>17811</v>
      </c>
      <c r="C3857" s="19">
        <f t="shared" si="181"/>
        <v>30069</v>
      </c>
      <c r="D3857" s="19" t="s">
        <v>13350</v>
      </c>
      <c r="E3857" s="24" t="s">
        <v>17812</v>
      </c>
      <c r="F3857" s="18">
        <f t="shared" si="182"/>
        <v>5</v>
      </c>
      <c r="G3857" s="23" t="s">
        <v>12360</v>
      </c>
      <c r="H3857" s="23" t="s">
        <v>12360</v>
      </c>
      <c r="I3857" s="19" t="s">
        <v>12361</v>
      </c>
      <c r="J3857" s="49">
        <v>1632750</v>
      </c>
      <c r="K3857" s="42">
        <v>0.1</v>
      </c>
      <c r="L3857" s="49">
        <v>163275</v>
      </c>
      <c r="M3857" s="49">
        <v>1796025</v>
      </c>
      <c r="N3857">
        <f>+VLOOKUP(C3857,'Thanh toán '!M$1335:N$6972,2,0)</f>
        <v>1796025</v>
      </c>
      <c r="O3857" s="61">
        <f t="shared" si="183"/>
        <v>0</v>
      </c>
    </row>
    <row r="3858" spans="1:15" hidden="1" x14ac:dyDescent="0.3">
      <c r="A3858" s="18">
        <v>2023</v>
      </c>
      <c r="B3858" s="19" t="s">
        <v>17813</v>
      </c>
      <c r="C3858" s="19">
        <f t="shared" si="181"/>
        <v>30070</v>
      </c>
      <c r="D3858" s="19" t="s">
        <v>13350</v>
      </c>
      <c r="E3858" s="24" t="s">
        <v>17812</v>
      </c>
      <c r="F3858" s="18">
        <f t="shared" si="182"/>
        <v>5</v>
      </c>
      <c r="G3858" s="23" t="s">
        <v>12239</v>
      </c>
      <c r="H3858" s="23" t="s">
        <v>14219</v>
      </c>
      <c r="I3858" s="19" t="s">
        <v>12240</v>
      </c>
      <c r="J3858" s="49">
        <v>1774735</v>
      </c>
      <c r="K3858" s="42">
        <v>0.10000028173220227</v>
      </c>
      <c r="L3858" s="49">
        <v>177474</v>
      </c>
      <c r="M3858" s="49">
        <v>1952209</v>
      </c>
      <c r="N3858">
        <f>+VLOOKUP(C3858,'Thanh toán '!M$1335:N$6972,2,0)</f>
        <v>1952209</v>
      </c>
      <c r="O3858" s="61">
        <f t="shared" si="183"/>
        <v>0</v>
      </c>
    </row>
    <row r="3859" spans="1:15" hidden="1" x14ac:dyDescent="0.3">
      <c r="A3859" s="18">
        <v>2023</v>
      </c>
      <c r="B3859" s="19" t="s">
        <v>17814</v>
      </c>
      <c r="C3859" s="19">
        <f t="shared" si="181"/>
        <v>30074</v>
      </c>
      <c r="D3859" s="19" t="s">
        <v>13350</v>
      </c>
      <c r="E3859" s="24" t="s">
        <v>17812</v>
      </c>
      <c r="F3859" s="18">
        <f t="shared" si="182"/>
        <v>5</v>
      </c>
      <c r="G3859" s="23" t="s">
        <v>11799</v>
      </c>
      <c r="H3859" s="23" t="s">
        <v>13954</v>
      </c>
      <c r="I3859" s="19" t="s">
        <v>11725</v>
      </c>
      <c r="J3859" s="49">
        <v>804393</v>
      </c>
      <c r="K3859" s="42">
        <v>9.9999627047972814E-2</v>
      </c>
      <c r="L3859" s="49">
        <v>80439</v>
      </c>
      <c r="M3859" s="49">
        <v>884832</v>
      </c>
      <c r="N3859">
        <f>+VLOOKUP(C3859,'Thanh toán '!M$1335:N$6972,2,0)</f>
        <v>884832</v>
      </c>
      <c r="O3859" s="61">
        <f t="shared" si="183"/>
        <v>0</v>
      </c>
    </row>
    <row r="3860" spans="1:15" hidden="1" x14ac:dyDescent="0.3">
      <c r="A3860" s="18">
        <v>2023</v>
      </c>
      <c r="B3860" s="19" t="s">
        <v>17815</v>
      </c>
      <c r="C3860" s="19">
        <f t="shared" si="181"/>
        <v>30075</v>
      </c>
      <c r="D3860" s="19" t="s">
        <v>13350</v>
      </c>
      <c r="E3860" s="24" t="s">
        <v>17812</v>
      </c>
      <c r="F3860" s="18">
        <f t="shared" si="182"/>
        <v>5</v>
      </c>
      <c r="G3860" s="23" t="s">
        <v>11799</v>
      </c>
      <c r="H3860" s="23" t="s">
        <v>14125</v>
      </c>
      <c r="I3860" s="19" t="s">
        <v>11725</v>
      </c>
      <c r="J3860" s="49">
        <v>1173355</v>
      </c>
      <c r="K3860" s="42">
        <v>0.10000042612849479</v>
      </c>
      <c r="L3860" s="49">
        <v>117336</v>
      </c>
      <c r="M3860" s="49">
        <v>1290691</v>
      </c>
      <c r="N3860">
        <f>+VLOOKUP(C3860,'Thanh toán '!M$1335:N$6972,2,0)</f>
        <v>1290691</v>
      </c>
      <c r="O3860" s="61">
        <f t="shared" si="183"/>
        <v>0</v>
      </c>
    </row>
    <row r="3861" spans="1:15" hidden="1" x14ac:dyDescent="0.3">
      <c r="A3861" s="18">
        <v>2023</v>
      </c>
      <c r="B3861" s="19" t="s">
        <v>17816</v>
      </c>
      <c r="C3861" s="19">
        <f t="shared" si="181"/>
        <v>30076</v>
      </c>
      <c r="D3861" s="19" t="s">
        <v>13350</v>
      </c>
      <c r="E3861" s="24" t="s">
        <v>17812</v>
      </c>
      <c r="F3861" s="18">
        <f t="shared" si="182"/>
        <v>5</v>
      </c>
      <c r="G3861" s="23" t="s">
        <v>11799</v>
      </c>
      <c r="H3861" s="23" t="s">
        <v>13417</v>
      </c>
      <c r="I3861" s="19" t="s">
        <v>11725</v>
      </c>
      <c r="J3861" s="49">
        <v>367155</v>
      </c>
      <c r="K3861" s="42">
        <v>0.10000136182266345</v>
      </c>
      <c r="L3861" s="49">
        <v>36716</v>
      </c>
      <c r="M3861" s="49">
        <v>403871</v>
      </c>
      <c r="N3861">
        <f>+VLOOKUP(C3861,'Thanh toán '!M$1335:N$6972,2,0)</f>
        <v>403871</v>
      </c>
      <c r="O3861" s="61">
        <f t="shared" si="183"/>
        <v>0</v>
      </c>
    </row>
    <row r="3862" spans="1:15" hidden="1" x14ac:dyDescent="0.3">
      <c r="A3862" s="18">
        <v>2023</v>
      </c>
      <c r="B3862" s="19" t="s">
        <v>17817</v>
      </c>
      <c r="C3862" s="19">
        <f t="shared" si="181"/>
        <v>30077</v>
      </c>
      <c r="D3862" s="19" t="s">
        <v>13350</v>
      </c>
      <c r="E3862" s="24" t="s">
        <v>17812</v>
      </c>
      <c r="F3862" s="18">
        <f t="shared" si="182"/>
        <v>5</v>
      </c>
      <c r="G3862" s="23" t="s">
        <v>12239</v>
      </c>
      <c r="H3862" s="23" t="s">
        <v>13476</v>
      </c>
      <c r="I3862" s="19" t="s">
        <v>12240</v>
      </c>
      <c r="J3862" s="49">
        <v>771750</v>
      </c>
      <c r="K3862" s="42">
        <v>0.1</v>
      </c>
      <c r="L3862" s="49">
        <v>77175</v>
      </c>
      <c r="M3862" s="49">
        <v>848925</v>
      </c>
      <c r="N3862">
        <f>+VLOOKUP(C3862,'Thanh toán '!M$1335:N$6972,2,0)</f>
        <v>848925</v>
      </c>
      <c r="O3862" s="61">
        <f t="shared" si="183"/>
        <v>0</v>
      </c>
    </row>
    <row r="3863" spans="1:15" hidden="1" x14ac:dyDescent="0.3">
      <c r="A3863" s="18">
        <v>2023</v>
      </c>
      <c r="B3863" s="19" t="s">
        <v>17818</v>
      </c>
      <c r="C3863" s="19">
        <f t="shared" si="181"/>
        <v>30078</v>
      </c>
      <c r="D3863" s="19" t="s">
        <v>13350</v>
      </c>
      <c r="E3863" s="24" t="s">
        <v>17812</v>
      </c>
      <c r="F3863" s="18">
        <f t="shared" si="182"/>
        <v>5</v>
      </c>
      <c r="G3863" s="23" t="s">
        <v>12239</v>
      </c>
      <c r="H3863" s="23" t="s">
        <v>13476</v>
      </c>
      <c r="I3863" s="19" t="s">
        <v>12240</v>
      </c>
      <c r="J3863" s="49">
        <v>3413937</v>
      </c>
      <c r="K3863" s="42">
        <v>0.10000008787508381</v>
      </c>
      <c r="L3863" s="49">
        <v>341394</v>
      </c>
      <c r="M3863" s="49">
        <v>3755331</v>
      </c>
      <c r="N3863">
        <f>+VLOOKUP(C3863,'Thanh toán '!M$1335:N$6972,2,0)</f>
        <v>3755331</v>
      </c>
      <c r="O3863" s="61">
        <f t="shared" si="183"/>
        <v>0</v>
      </c>
    </row>
    <row r="3864" spans="1:15" hidden="1" x14ac:dyDescent="0.3">
      <c r="A3864" s="18">
        <v>2023</v>
      </c>
      <c r="B3864" s="19" t="s">
        <v>17819</v>
      </c>
      <c r="C3864" s="19">
        <f t="shared" si="181"/>
        <v>30079</v>
      </c>
      <c r="D3864" s="19" t="s">
        <v>13350</v>
      </c>
      <c r="E3864" s="24" t="s">
        <v>17812</v>
      </c>
      <c r="F3864" s="18">
        <f t="shared" si="182"/>
        <v>5</v>
      </c>
      <c r="G3864" s="23" t="s">
        <v>12231</v>
      </c>
      <c r="H3864" s="23" t="s">
        <v>12231</v>
      </c>
      <c r="I3864" s="19" t="s">
        <v>12232</v>
      </c>
      <c r="J3864" s="49">
        <v>5365640</v>
      </c>
      <c r="K3864" s="42">
        <v>0.1</v>
      </c>
      <c r="L3864" s="49">
        <v>536564</v>
      </c>
      <c r="M3864" s="49">
        <v>5902204</v>
      </c>
      <c r="N3864">
        <f>+VLOOKUP(C3864,'Thanh toán '!M$1335:N$6972,2,0)</f>
        <v>5902204</v>
      </c>
      <c r="O3864" s="61">
        <f t="shared" si="183"/>
        <v>0</v>
      </c>
    </row>
    <row r="3865" spans="1:15" hidden="1" x14ac:dyDescent="0.3">
      <c r="A3865" s="18">
        <v>2023</v>
      </c>
      <c r="B3865" s="19" t="s">
        <v>17820</v>
      </c>
      <c r="C3865" s="19">
        <f t="shared" si="181"/>
        <v>30082</v>
      </c>
      <c r="D3865" s="19" t="s">
        <v>13350</v>
      </c>
      <c r="E3865" s="24" t="s">
        <v>17812</v>
      </c>
      <c r="F3865" s="18">
        <f t="shared" si="182"/>
        <v>5</v>
      </c>
      <c r="G3865" s="23" t="s">
        <v>11799</v>
      </c>
      <c r="H3865" s="23" t="s">
        <v>13700</v>
      </c>
      <c r="I3865" s="19" t="s">
        <v>11725</v>
      </c>
      <c r="J3865" s="49">
        <v>1199684</v>
      </c>
      <c r="K3865" s="42">
        <v>9.9999666578865762E-2</v>
      </c>
      <c r="L3865" s="49">
        <v>119968</v>
      </c>
      <c r="M3865" s="49">
        <v>1319652</v>
      </c>
      <c r="N3865">
        <f>+VLOOKUP(C3865,'Thanh toán '!M$1335:N$6972,2,0)</f>
        <v>1319652</v>
      </c>
      <c r="O3865" s="61">
        <f t="shared" si="183"/>
        <v>0</v>
      </c>
    </row>
    <row r="3866" spans="1:15" hidden="1" x14ac:dyDescent="0.3">
      <c r="A3866" s="43">
        <v>2023</v>
      </c>
      <c r="B3866" s="44" t="s">
        <v>17821</v>
      </c>
      <c r="C3866" s="19">
        <f t="shared" si="181"/>
        <v>30083</v>
      </c>
      <c r="D3866" s="44" t="s">
        <v>13350</v>
      </c>
      <c r="E3866" s="45" t="s">
        <v>17812</v>
      </c>
      <c r="F3866" s="18">
        <f t="shared" si="182"/>
        <v>5</v>
      </c>
      <c r="G3866" s="46" t="s">
        <v>11799</v>
      </c>
      <c r="H3866" s="46" t="s">
        <v>13669</v>
      </c>
      <c r="I3866" s="44" t="s">
        <v>11725</v>
      </c>
      <c r="J3866" s="50">
        <v>608108</v>
      </c>
      <c r="K3866" s="48">
        <v>0.10000032888894736</v>
      </c>
      <c r="L3866" s="50">
        <v>60811</v>
      </c>
      <c r="M3866" s="50">
        <v>668919</v>
      </c>
      <c r="N3866">
        <f>+VLOOKUP(C3866,'Thanh toán '!M$1335:N$6972,2,0)</f>
        <v>668919</v>
      </c>
      <c r="O3866" s="61">
        <f t="shared" si="183"/>
        <v>0</v>
      </c>
    </row>
    <row r="3867" spans="1:15" hidden="1" x14ac:dyDescent="0.3">
      <c r="A3867" s="18">
        <v>2023</v>
      </c>
      <c r="B3867" s="19" t="s">
        <v>17822</v>
      </c>
      <c r="C3867" s="19">
        <f t="shared" si="181"/>
        <v>30084</v>
      </c>
      <c r="D3867" s="19" t="s">
        <v>13350</v>
      </c>
      <c r="E3867" s="24" t="s">
        <v>17812</v>
      </c>
      <c r="F3867" s="18">
        <f t="shared" si="182"/>
        <v>5</v>
      </c>
      <c r="G3867" s="23" t="s">
        <v>11799</v>
      </c>
      <c r="H3867" s="23" t="s">
        <v>17823</v>
      </c>
      <c r="I3867" s="19" t="s">
        <v>11725</v>
      </c>
      <c r="J3867" s="49">
        <v>368793</v>
      </c>
      <c r="K3867" s="42">
        <v>9.9999186535536189E-2</v>
      </c>
      <c r="L3867" s="49">
        <v>36879</v>
      </c>
      <c r="M3867" s="49">
        <v>405672</v>
      </c>
      <c r="N3867">
        <f>+VLOOKUP(C3867,'Thanh toán '!M$1335:N$6972,2,0)</f>
        <v>405672</v>
      </c>
      <c r="O3867" s="61">
        <f t="shared" si="183"/>
        <v>0</v>
      </c>
    </row>
    <row r="3868" spans="1:15" hidden="1" x14ac:dyDescent="0.3">
      <c r="A3868" s="18">
        <v>2023</v>
      </c>
      <c r="B3868" s="19" t="s">
        <v>17824</v>
      </c>
      <c r="C3868" s="19">
        <f t="shared" si="181"/>
        <v>30085</v>
      </c>
      <c r="D3868" s="19" t="s">
        <v>13350</v>
      </c>
      <c r="E3868" s="24" t="s">
        <v>17812</v>
      </c>
      <c r="F3868" s="18">
        <f t="shared" si="182"/>
        <v>5</v>
      </c>
      <c r="G3868" s="23" t="s">
        <v>11799</v>
      </c>
      <c r="H3868" s="23" t="s">
        <v>13673</v>
      </c>
      <c r="I3868" s="19" t="s">
        <v>11725</v>
      </c>
      <c r="J3868" s="49">
        <v>770436</v>
      </c>
      <c r="K3868" s="42">
        <v>0.10000051918653853</v>
      </c>
      <c r="L3868" s="49">
        <v>77044</v>
      </c>
      <c r="M3868" s="49">
        <v>847480</v>
      </c>
      <c r="N3868">
        <f>+VLOOKUP(C3868,'Thanh toán '!M$1335:N$6972,2,0)</f>
        <v>847480</v>
      </c>
      <c r="O3868" s="61">
        <f t="shared" si="183"/>
        <v>0</v>
      </c>
    </row>
    <row r="3869" spans="1:15" hidden="1" x14ac:dyDescent="0.3">
      <c r="A3869" s="18">
        <v>2023</v>
      </c>
      <c r="B3869" s="19" t="s">
        <v>17825</v>
      </c>
      <c r="C3869" s="19">
        <f t="shared" si="181"/>
        <v>30086</v>
      </c>
      <c r="D3869" s="19" t="s">
        <v>13350</v>
      </c>
      <c r="E3869" s="24" t="s">
        <v>17812</v>
      </c>
      <c r="F3869" s="18">
        <f t="shared" si="182"/>
        <v>5</v>
      </c>
      <c r="G3869" s="23" t="s">
        <v>11799</v>
      </c>
      <c r="H3869" s="23" t="s">
        <v>14074</v>
      </c>
      <c r="I3869" s="19" t="s">
        <v>11725</v>
      </c>
      <c r="J3869" s="49">
        <v>400639</v>
      </c>
      <c r="K3869" s="42">
        <v>0.10000024960126198</v>
      </c>
      <c r="L3869" s="49">
        <v>40064</v>
      </c>
      <c r="M3869" s="49">
        <v>440703</v>
      </c>
      <c r="N3869">
        <f>+VLOOKUP(C3869,'Thanh toán '!M$1335:N$6972,2,0)</f>
        <v>440703</v>
      </c>
      <c r="O3869" s="61">
        <f t="shared" si="183"/>
        <v>0</v>
      </c>
    </row>
    <row r="3870" spans="1:15" hidden="1" x14ac:dyDescent="0.3">
      <c r="A3870" s="18">
        <v>2023</v>
      </c>
      <c r="B3870" s="19" t="s">
        <v>17826</v>
      </c>
      <c r="C3870" s="19">
        <f t="shared" si="181"/>
        <v>30095</v>
      </c>
      <c r="D3870" s="19" t="s">
        <v>13350</v>
      </c>
      <c r="E3870" s="24" t="s">
        <v>17812</v>
      </c>
      <c r="F3870" s="18">
        <f t="shared" si="182"/>
        <v>5</v>
      </c>
      <c r="G3870" s="23" t="s">
        <v>12589</v>
      </c>
      <c r="H3870" s="23" t="s">
        <v>12589</v>
      </c>
      <c r="I3870" s="19" t="s">
        <v>12590</v>
      </c>
      <c r="J3870" s="49">
        <v>1884930</v>
      </c>
      <c r="K3870" s="42">
        <v>0.1</v>
      </c>
      <c r="L3870" s="49">
        <v>188493</v>
      </c>
      <c r="M3870" s="49">
        <v>2073423</v>
      </c>
      <c r="N3870">
        <f>+VLOOKUP(C3870,'Thanh toán '!M$1335:N$6972,2,0)</f>
        <v>2073423</v>
      </c>
      <c r="O3870" s="61">
        <f t="shared" si="183"/>
        <v>0</v>
      </c>
    </row>
    <row r="3871" spans="1:15" hidden="1" x14ac:dyDescent="0.3">
      <c r="A3871" s="18">
        <v>2023</v>
      </c>
      <c r="B3871" s="19" t="s">
        <v>17827</v>
      </c>
      <c r="C3871" s="19">
        <f t="shared" si="181"/>
        <v>30096</v>
      </c>
      <c r="D3871" s="19" t="s">
        <v>13350</v>
      </c>
      <c r="E3871" s="24" t="s">
        <v>17812</v>
      </c>
      <c r="F3871" s="18">
        <f t="shared" si="182"/>
        <v>5</v>
      </c>
      <c r="G3871" s="23" t="s">
        <v>11838</v>
      </c>
      <c r="H3871" s="23" t="s">
        <v>17828</v>
      </c>
      <c r="I3871" s="19" t="s">
        <v>11839</v>
      </c>
      <c r="J3871" s="49">
        <v>1019050</v>
      </c>
      <c r="K3871" s="42">
        <v>0.1</v>
      </c>
      <c r="L3871" s="49">
        <v>101905</v>
      </c>
      <c r="M3871" s="49">
        <v>1120955</v>
      </c>
      <c r="N3871">
        <f>+VLOOKUP(C3871,'Thanh toán '!M$1335:N$6972,2,0)</f>
        <v>1120955</v>
      </c>
      <c r="O3871" s="61">
        <f t="shared" si="183"/>
        <v>0</v>
      </c>
    </row>
    <row r="3872" spans="1:15" hidden="1" x14ac:dyDescent="0.3">
      <c r="A3872" s="18">
        <v>2023</v>
      </c>
      <c r="B3872" s="19" t="s">
        <v>17829</v>
      </c>
      <c r="C3872" s="19">
        <f t="shared" si="181"/>
        <v>30097</v>
      </c>
      <c r="D3872" s="19" t="s">
        <v>13350</v>
      </c>
      <c r="E3872" s="24" t="s">
        <v>17812</v>
      </c>
      <c r="F3872" s="18">
        <f t="shared" si="182"/>
        <v>5</v>
      </c>
      <c r="G3872" s="23" t="s">
        <v>11838</v>
      </c>
      <c r="H3872" s="23" t="s">
        <v>13922</v>
      </c>
      <c r="I3872" s="19" t="s">
        <v>11839</v>
      </c>
      <c r="J3872" s="49">
        <v>1222484</v>
      </c>
      <c r="K3872" s="42">
        <v>9.9999672797353584E-2</v>
      </c>
      <c r="L3872" s="49">
        <v>122248</v>
      </c>
      <c r="M3872" s="49">
        <v>1344732</v>
      </c>
      <c r="N3872">
        <f>+VLOOKUP(C3872,'Thanh toán '!M$1335:N$6972,2,0)</f>
        <v>1344732</v>
      </c>
      <c r="O3872" s="61">
        <f t="shared" si="183"/>
        <v>0</v>
      </c>
    </row>
    <row r="3873" spans="1:15" hidden="1" x14ac:dyDescent="0.3">
      <c r="A3873" s="18">
        <v>2023</v>
      </c>
      <c r="B3873" s="19" t="s">
        <v>17830</v>
      </c>
      <c r="C3873" s="19">
        <f t="shared" si="181"/>
        <v>30098</v>
      </c>
      <c r="D3873" s="19" t="s">
        <v>13350</v>
      </c>
      <c r="E3873" s="24" t="s">
        <v>17812</v>
      </c>
      <c r="F3873" s="18">
        <f t="shared" si="182"/>
        <v>5</v>
      </c>
      <c r="G3873" s="23" t="s">
        <v>11799</v>
      </c>
      <c r="H3873" s="23" t="s">
        <v>14708</v>
      </c>
      <c r="I3873" s="19" t="s">
        <v>11725</v>
      </c>
      <c r="J3873" s="49">
        <v>730946</v>
      </c>
      <c r="K3873" s="42">
        <v>0.10000054723604754</v>
      </c>
      <c r="L3873" s="49">
        <v>73095</v>
      </c>
      <c r="M3873" s="49">
        <v>804041</v>
      </c>
      <c r="N3873">
        <f>+VLOOKUP(C3873,'Thanh toán '!M$1335:N$6972,2,0)</f>
        <v>804041</v>
      </c>
      <c r="O3873" s="61">
        <f t="shared" si="183"/>
        <v>0</v>
      </c>
    </row>
    <row r="3874" spans="1:15" hidden="1" x14ac:dyDescent="0.3">
      <c r="A3874" s="18">
        <v>2023</v>
      </c>
      <c r="B3874" s="19" t="s">
        <v>17831</v>
      </c>
      <c r="C3874" s="19">
        <f t="shared" si="181"/>
        <v>30099</v>
      </c>
      <c r="D3874" s="19" t="s">
        <v>13350</v>
      </c>
      <c r="E3874" s="24" t="s">
        <v>17812</v>
      </c>
      <c r="F3874" s="18">
        <f t="shared" si="182"/>
        <v>5</v>
      </c>
      <c r="G3874" s="23" t="s">
        <v>11799</v>
      </c>
      <c r="H3874" s="23" t="s">
        <v>13346</v>
      </c>
      <c r="I3874" s="19" t="s">
        <v>11725</v>
      </c>
      <c r="J3874" s="49">
        <v>367155</v>
      </c>
      <c r="K3874" s="42">
        <v>0.10000136182266345</v>
      </c>
      <c r="L3874" s="49">
        <v>36716</v>
      </c>
      <c r="M3874" s="49">
        <v>403871</v>
      </c>
      <c r="N3874">
        <f>+VLOOKUP(C3874,'Thanh toán '!M$1335:N$6972,2,0)</f>
        <v>403871</v>
      </c>
      <c r="O3874" s="61">
        <f t="shared" si="183"/>
        <v>0</v>
      </c>
    </row>
    <row r="3875" spans="1:15" hidden="1" x14ac:dyDescent="0.3">
      <c r="A3875" s="18">
        <v>2023</v>
      </c>
      <c r="B3875" s="19" t="s">
        <v>17832</v>
      </c>
      <c r="C3875" s="19">
        <f t="shared" si="181"/>
        <v>30105</v>
      </c>
      <c r="D3875" s="19" t="s">
        <v>13350</v>
      </c>
      <c r="E3875" s="24" t="s">
        <v>17812</v>
      </c>
      <c r="F3875" s="18">
        <f t="shared" si="182"/>
        <v>5</v>
      </c>
      <c r="G3875" s="23" t="s">
        <v>12215</v>
      </c>
      <c r="H3875" s="23" t="s">
        <v>14639</v>
      </c>
      <c r="I3875" s="19" t="s">
        <v>12216</v>
      </c>
      <c r="J3875" s="49">
        <v>2117140</v>
      </c>
      <c r="K3875" s="42">
        <v>0.1</v>
      </c>
      <c r="L3875" s="49">
        <v>211714</v>
      </c>
      <c r="M3875" s="49">
        <v>2328854</v>
      </c>
      <c r="N3875">
        <f>+VLOOKUP(C3875,'Thanh toán '!M$1335:N$6972,2,0)</f>
        <v>2328854</v>
      </c>
      <c r="O3875" s="61">
        <f t="shared" si="183"/>
        <v>0</v>
      </c>
    </row>
    <row r="3876" spans="1:15" hidden="1" x14ac:dyDescent="0.3">
      <c r="A3876" s="18">
        <v>2023</v>
      </c>
      <c r="B3876" s="19" t="s">
        <v>17833</v>
      </c>
      <c r="C3876" s="19">
        <f t="shared" si="181"/>
        <v>30106</v>
      </c>
      <c r="D3876" s="19" t="s">
        <v>13350</v>
      </c>
      <c r="E3876" s="24" t="s">
        <v>17812</v>
      </c>
      <c r="F3876" s="18">
        <f t="shared" si="182"/>
        <v>5</v>
      </c>
      <c r="G3876" s="23" t="s">
        <v>11799</v>
      </c>
      <c r="H3876" s="23" t="s">
        <v>14084</v>
      </c>
      <c r="I3876" s="19" t="s">
        <v>11725</v>
      </c>
      <c r="J3876" s="49">
        <v>728037</v>
      </c>
      <c r="K3876" s="42">
        <v>0.10000041206696912</v>
      </c>
      <c r="L3876" s="49">
        <v>72804</v>
      </c>
      <c r="M3876" s="49">
        <v>800841</v>
      </c>
      <c r="N3876">
        <f>+VLOOKUP(C3876,'Thanh toán '!M$1335:N$6972,2,0)</f>
        <v>800841</v>
      </c>
      <c r="O3876" s="61">
        <f t="shared" si="183"/>
        <v>0</v>
      </c>
    </row>
    <row r="3877" spans="1:15" hidden="1" x14ac:dyDescent="0.3">
      <c r="A3877" s="43">
        <v>2023</v>
      </c>
      <c r="B3877" s="44" t="s">
        <v>17834</v>
      </c>
      <c r="C3877" s="19">
        <f t="shared" si="181"/>
        <v>30107</v>
      </c>
      <c r="D3877" s="44" t="s">
        <v>13350</v>
      </c>
      <c r="E3877" s="45" t="s">
        <v>17812</v>
      </c>
      <c r="F3877" s="18">
        <f t="shared" si="182"/>
        <v>5</v>
      </c>
      <c r="G3877" s="46" t="s">
        <v>11799</v>
      </c>
      <c r="H3877" s="46" t="s">
        <v>15023</v>
      </c>
      <c r="I3877" s="44" t="s">
        <v>11725</v>
      </c>
      <c r="J3877" s="50">
        <v>700329</v>
      </c>
      <c r="K3877" s="48">
        <v>0.10000014279003154</v>
      </c>
      <c r="L3877" s="50">
        <v>70033</v>
      </c>
      <c r="M3877" s="50">
        <v>770362</v>
      </c>
      <c r="N3877">
        <f>+VLOOKUP(C3877,'Thanh toán '!M$1335:N$6972,2,0)</f>
        <v>770362</v>
      </c>
      <c r="O3877" s="61">
        <f t="shared" si="183"/>
        <v>0</v>
      </c>
    </row>
    <row r="3878" spans="1:15" hidden="1" x14ac:dyDescent="0.3">
      <c r="A3878" s="18">
        <v>2023</v>
      </c>
      <c r="B3878" s="19" t="s">
        <v>17835</v>
      </c>
      <c r="C3878" s="19">
        <f t="shared" si="181"/>
        <v>30123</v>
      </c>
      <c r="D3878" s="19" t="s">
        <v>13350</v>
      </c>
      <c r="E3878" s="24" t="s">
        <v>17812</v>
      </c>
      <c r="F3878" s="18">
        <f t="shared" si="182"/>
        <v>5</v>
      </c>
      <c r="G3878" s="23" t="s">
        <v>12618</v>
      </c>
      <c r="H3878" s="23" t="s">
        <v>12618</v>
      </c>
      <c r="I3878" s="19" t="s">
        <v>12619</v>
      </c>
      <c r="J3878" s="49">
        <v>861000</v>
      </c>
      <c r="K3878" s="42">
        <v>0.1</v>
      </c>
      <c r="L3878" s="49">
        <v>86100</v>
      </c>
      <c r="M3878" s="49">
        <v>947100</v>
      </c>
      <c r="N3878">
        <f>+VLOOKUP(C3878,'Thanh toán '!M$1335:N$6972,2,0)</f>
        <v>947100</v>
      </c>
      <c r="O3878" s="61">
        <f t="shared" si="183"/>
        <v>0</v>
      </c>
    </row>
    <row r="3879" spans="1:15" hidden="1" x14ac:dyDescent="0.3">
      <c r="A3879" s="18">
        <v>2023</v>
      </c>
      <c r="B3879" s="19" t="s">
        <v>17836</v>
      </c>
      <c r="C3879" s="19">
        <f t="shared" si="181"/>
        <v>30124</v>
      </c>
      <c r="D3879" s="19" t="s">
        <v>13350</v>
      </c>
      <c r="E3879" s="24" t="s">
        <v>17812</v>
      </c>
      <c r="F3879" s="18">
        <f t="shared" si="182"/>
        <v>5</v>
      </c>
      <c r="G3879" s="23" t="s">
        <v>12624</v>
      </c>
      <c r="H3879" s="23" t="s">
        <v>12624</v>
      </c>
      <c r="I3879" s="19" t="s">
        <v>12625</v>
      </c>
      <c r="J3879" s="49">
        <v>1060500</v>
      </c>
      <c r="K3879" s="42">
        <v>0.1</v>
      </c>
      <c r="L3879" s="49">
        <v>106050</v>
      </c>
      <c r="M3879" s="49">
        <v>1166550</v>
      </c>
      <c r="N3879">
        <f>+VLOOKUP(C3879,'Thanh toán '!M$1335:N$6972,2,0)</f>
        <v>1166550</v>
      </c>
      <c r="O3879" s="61">
        <f t="shared" si="183"/>
        <v>0</v>
      </c>
    </row>
    <row r="3880" spans="1:15" hidden="1" x14ac:dyDescent="0.3">
      <c r="A3880" s="18">
        <v>2023</v>
      </c>
      <c r="B3880" s="19" t="s">
        <v>17837</v>
      </c>
      <c r="C3880" s="19">
        <f t="shared" si="181"/>
        <v>30125</v>
      </c>
      <c r="D3880" s="19" t="s">
        <v>13350</v>
      </c>
      <c r="E3880" s="24" t="s">
        <v>17812</v>
      </c>
      <c r="F3880" s="18">
        <f t="shared" si="182"/>
        <v>5</v>
      </c>
      <c r="G3880" s="23" t="s">
        <v>12188</v>
      </c>
      <c r="H3880" s="23" t="s">
        <v>12188</v>
      </c>
      <c r="I3880" s="19" t="s">
        <v>12189</v>
      </c>
      <c r="J3880" s="49">
        <v>1081500</v>
      </c>
      <c r="K3880" s="42">
        <v>0.1</v>
      </c>
      <c r="L3880" s="49">
        <v>108150</v>
      </c>
      <c r="M3880" s="49">
        <v>1189650</v>
      </c>
      <c r="N3880">
        <f>+VLOOKUP(C3880,'Thanh toán '!M$1335:N$6972,2,0)</f>
        <v>1189650</v>
      </c>
      <c r="O3880" s="61">
        <f t="shared" si="183"/>
        <v>0</v>
      </c>
    </row>
    <row r="3881" spans="1:15" hidden="1" x14ac:dyDescent="0.3">
      <c r="A3881" s="18">
        <v>2023</v>
      </c>
      <c r="B3881" s="19" t="s">
        <v>17838</v>
      </c>
      <c r="C3881" s="19">
        <f t="shared" si="181"/>
        <v>30126</v>
      </c>
      <c r="D3881" s="19" t="s">
        <v>13350</v>
      </c>
      <c r="E3881" s="24" t="s">
        <v>17812</v>
      </c>
      <c r="F3881" s="18">
        <f t="shared" si="182"/>
        <v>5</v>
      </c>
      <c r="G3881" s="23" t="s">
        <v>12182</v>
      </c>
      <c r="H3881" s="23" t="s">
        <v>12182</v>
      </c>
      <c r="I3881" s="19" t="s">
        <v>12183</v>
      </c>
      <c r="J3881" s="49">
        <v>1632750</v>
      </c>
      <c r="K3881" s="42">
        <v>0.1</v>
      </c>
      <c r="L3881" s="49">
        <v>163275</v>
      </c>
      <c r="M3881" s="49">
        <v>1796025</v>
      </c>
      <c r="N3881">
        <f>+VLOOKUP(C3881,'Thanh toán '!M$1335:N$6972,2,0)</f>
        <v>1796025</v>
      </c>
      <c r="O3881" s="61">
        <f t="shared" si="183"/>
        <v>0</v>
      </c>
    </row>
    <row r="3882" spans="1:15" hidden="1" x14ac:dyDescent="0.3">
      <c r="A3882" s="18">
        <v>2023</v>
      </c>
      <c r="B3882" s="19" t="s">
        <v>17839</v>
      </c>
      <c r="C3882" s="19">
        <f t="shared" si="181"/>
        <v>30127</v>
      </c>
      <c r="D3882" s="19" t="s">
        <v>13350</v>
      </c>
      <c r="E3882" s="24" t="s">
        <v>17812</v>
      </c>
      <c r="F3882" s="18">
        <f t="shared" si="182"/>
        <v>5</v>
      </c>
      <c r="G3882" s="23" t="s">
        <v>12167</v>
      </c>
      <c r="H3882" s="23" t="s">
        <v>12167</v>
      </c>
      <c r="I3882" s="19" t="s">
        <v>12168</v>
      </c>
      <c r="J3882" s="49">
        <v>530250</v>
      </c>
      <c r="K3882" s="42">
        <v>0.1</v>
      </c>
      <c r="L3882" s="49">
        <v>53025</v>
      </c>
      <c r="M3882" s="49">
        <v>583275</v>
      </c>
      <c r="N3882">
        <f>+VLOOKUP(C3882,'Thanh toán '!M$1335:N$6972,2,0)</f>
        <v>583275</v>
      </c>
      <c r="O3882" s="61">
        <f t="shared" si="183"/>
        <v>0</v>
      </c>
    </row>
    <row r="3883" spans="1:15" hidden="1" x14ac:dyDescent="0.3">
      <c r="A3883" s="18">
        <v>2023</v>
      </c>
      <c r="B3883" s="19" t="s">
        <v>17840</v>
      </c>
      <c r="C3883" s="19">
        <f t="shared" si="181"/>
        <v>30128</v>
      </c>
      <c r="D3883" s="19" t="s">
        <v>13350</v>
      </c>
      <c r="E3883" s="24" t="s">
        <v>17812</v>
      </c>
      <c r="F3883" s="18">
        <f t="shared" si="182"/>
        <v>5</v>
      </c>
      <c r="G3883" s="23" t="s">
        <v>12618</v>
      </c>
      <c r="H3883" s="23" t="s">
        <v>12618</v>
      </c>
      <c r="I3883" s="19" t="s">
        <v>12619</v>
      </c>
      <c r="J3883" s="49">
        <v>1150620</v>
      </c>
      <c r="K3883" s="42">
        <v>0.1</v>
      </c>
      <c r="L3883" s="49">
        <v>115062</v>
      </c>
      <c r="M3883" s="49">
        <v>1265682</v>
      </c>
      <c r="N3883">
        <f>+VLOOKUP(C3883,'Thanh toán '!M$1335:N$6972,2,0)</f>
        <v>1265682</v>
      </c>
      <c r="O3883" s="61">
        <f t="shared" si="183"/>
        <v>0</v>
      </c>
    </row>
    <row r="3884" spans="1:15" hidden="1" x14ac:dyDescent="0.3">
      <c r="A3884" s="18">
        <v>2023</v>
      </c>
      <c r="B3884" s="19" t="s">
        <v>17841</v>
      </c>
      <c r="C3884" s="19">
        <f t="shared" si="181"/>
        <v>30129</v>
      </c>
      <c r="D3884" s="19" t="s">
        <v>13350</v>
      </c>
      <c r="E3884" s="24" t="s">
        <v>17812</v>
      </c>
      <c r="F3884" s="18">
        <f t="shared" si="182"/>
        <v>5</v>
      </c>
      <c r="G3884" s="23" t="s">
        <v>12194</v>
      </c>
      <c r="H3884" s="23" t="s">
        <v>12194</v>
      </c>
      <c r="I3884" s="19" t="s">
        <v>12195</v>
      </c>
      <c r="J3884" s="49">
        <v>1924970</v>
      </c>
      <c r="K3884" s="42">
        <v>0.1</v>
      </c>
      <c r="L3884" s="49">
        <v>192497</v>
      </c>
      <c r="M3884" s="49">
        <v>2117467</v>
      </c>
      <c r="N3884">
        <f>+VLOOKUP(C3884,'Thanh toán '!M$1335:N$6972,2,0)</f>
        <v>2117467</v>
      </c>
      <c r="O3884" s="61">
        <f t="shared" si="183"/>
        <v>0</v>
      </c>
    </row>
    <row r="3885" spans="1:15" hidden="1" x14ac:dyDescent="0.3">
      <c r="A3885" s="18">
        <v>2023</v>
      </c>
      <c r="B3885" s="19" t="s">
        <v>17842</v>
      </c>
      <c r="C3885" s="19">
        <f t="shared" si="181"/>
        <v>30130</v>
      </c>
      <c r="D3885" s="19" t="s">
        <v>13350</v>
      </c>
      <c r="E3885" s="24" t="s">
        <v>17812</v>
      </c>
      <c r="F3885" s="18">
        <f t="shared" si="182"/>
        <v>5</v>
      </c>
      <c r="G3885" s="23" t="s">
        <v>12639</v>
      </c>
      <c r="H3885" s="23" t="s">
        <v>12639</v>
      </c>
      <c r="I3885" s="19" t="s">
        <v>12640</v>
      </c>
      <c r="J3885" s="49">
        <v>2472070</v>
      </c>
      <c r="K3885" s="42">
        <v>0.1</v>
      </c>
      <c r="L3885" s="49">
        <v>247207</v>
      </c>
      <c r="M3885" s="49">
        <v>2719277</v>
      </c>
      <c r="N3885">
        <f>+VLOOKUP(C3885,'Thanh toán '!M$1335:N$6972,2,0)</f>
        <v>2719277</v>
      </c>
      <c r="O3885" s="61">
        <f t="shared" si="183"/>
        <v>0</v>
      </c>
    </row>
    <row r="3886" spans="1:15" hidden="1" x14ac:dyDescent="0.3">
      <c r="A3886" s="18">
        <v>2023</v>
      </c>
      <c r="B3886" s="19" t="s">
        <v>17843</v>
      </c>
      <c r="C3886" s="19">
        <f t="shared" si="181"/>
        <v>30131</v>
      </c>
      <c r="D3886" s="19" t="s">
        <v>13350</v>
      </c>
      <c r="E3886" s="24" t="s">
        <v>17812</v>
      </c>
      <c r="F3886" s="18">
        <f t="shared" si="182"/>
        <v>5</v>
      </c>
      <c r="G3886" s="23" t="s">
        <v>12835</v>
      </c>
      <c r="H3886" s="23" t="s">
        <v>12835</v>
      </c>
      <c r="I3886" s="19" t="s">
        <v>12836</v>
      </c>
      <c r="J3886" s="49">
        <v>1728645</v>
      </c>
      <c r="K3886" s="42">
        <v>0.10000028924388756</v>
      </c>
      <c r="L3886" s="49">
        <v>172865</v>
      </c>
      <c r="M3886" s="49">
        <v>1901510</v>
      </c>
      <c r="N3886">
        <f>+VLOOKUP(C3886,'Thanh toán '!M$1335:N$6972,2,0)</f>
        <v>1901510</v>
      </c>
      <c r="O3886" s="61">
        <f t="shared" si="183"/>
        <v>0</v>
      </c>
    </row>
    <row r="3887" spans="1:15" hidden="1" x14ac:dyDescent="0.3">
      <c r="A3887" s="18">
        <v>2023</v>
      </c>
      <c r="B3887" s="19" t="s">
        <v>17844</v>
      </c>
      <c r="C3887" s="19">
        <f t="shared" si="181"/>
        <v>30132</v>
      </c>
      <c r="D3887" s="19" t="s">
        <v>13350</v>
      </c>
      <c r="E3887" s="24" t="s">
        <v>17812</v>
      </c>
      <c r="F3887" s="18">
        <f t="shared" si="182"/>
        <v>5</v>
      </c>
      <c r="G3887" s="23" t="s">
        <v>12182</v>
      </c>
      <c r="H3887" s="23" t="s">
        <v>12182</v>
      </c>
      <c r="I3887" s="19" t="s">
        <v>12183</v>
      </c>
      <c r="J3887" s="49">
        <v>6250310</v>
      </c>
      <c r="K3887" s="42">
        <v>0.1</v>
      </c>
      <c r="L3887" s="49">
        <v>625031</v>
      </c>
      <c r="M3887" s="49">
        <v>6875341</v>
      </c>
      <c r="N3887">
        <f>+VLOOKUP(C3887,'Thanh toán '!M$1335:N$6972,2,0)</f>
        <v>6875341</v>
      </c>
      <c r="O3887" s="61">
        <f t="shared" si="183"/>
        <v>0</v>
      </c>
    </row>
    <row r="3888" spans="1:15" hidden="1" x14ac:dyDescent="0.3">
      <c r="A3888" s="18">
        <v>2023</v>
      </c>
      <c r="B3888" s="19" t="s">
        <v>17845</v>
      </c>
      <c r="C3888" s="19">
        <f t="shared" si="181"/>
        <v>30133</v>
      </c>
      <c r="D3888" s="19" t="s">
        <v>13350</v>
      </c>
      <c r="E3888" s="24" t="s">
        <v>17812</v>
      </c>
      <c r="F3888" s="18">
        <f t="shared" si="182"/>
        <v>5</v>
      </c>
      <c r="G3888" s="23" t="s">
        <v>12185</v>
      </c>
      <c r="H3888" s="23" t="s">
        <v>12185</v>
      </c>
      <c r="I3888" s="19" t="s">
        <v>12186</v>
      </c>
      <c r="J3888" s="49">
        <v>2982080</v>
      </c>
      <c r="K3888" s="42">
        <v>0.1</v>
      </c>
      <c r="L3888" s="49">
        <v>298208</v>
      </c>
      <c r="M3888" s="49">
        <v>3280288</v>
      </c>
      <c r="N3888">
        <f>+VLOOKUP(C3888,'Thanh toán '!M$1335:N$6972,2,0)</f>
        <v>3280288</v>
      </c>
      <c r="O3888" s="61">
        <f t="shared" si="183"/>
        <v>0</v>
      </c>
    </row>
    <row r="3889" spans="1:15" hidden="1" x14ac:dyDescent="0.3">
      <c r="A3889" s="18">
        <v>2023</v>
      </c>
      <c r="B3889" s="19" t="s">
        <v>17846</v>
      </c>
      <c r="C3889" s="19">
        <f t="shared" si="181"/>
        <v>30134</v>
      </c>
      <c r="D3889" s="19" t="s">
        <v>13350</v>
      </c>
      <c r="E3889" s="24" t="s">
        <v>17812</v>
      </c>
      <c r="F3889" s="18">
        <f t="shared" si="182"/>
        <v>5</v>
      </c>
      <c r="G3889" s="23" t="s">
        <v>12188</v>
      </c>
      <c r="H3889" s="23" t="s">
        <v>12188</v>
      </c>
      <c r="I3889" s="19" t="s">
        <v>12189</v>
      </c>
      <c r="J3889" s="49">
        <v>2480260</v>
      </c>
      <c r="K3889" s="42">
        <v>0.1</v>
      </c>
      <c r="L3889" s="49">
        <v>248026</v>
      </c>
      <c r="M3889" s="49">
        <v>2728286</v>
      </c>
      <c r="N3889">
        <f>+VLOOKUP(C3889,'Thanh toán '!M$1335:N$6972,2,0)</f>
        <v>2728286</v>
      </c>
      <c r="O3889" s="61">
        <f t="shared" si="183"/>
        <v>0</v>
      </c>
    </row>
    <row r="3890" spans="1:15" hidden="1" x14ac:dyDescent="0.3">
      <c r="A3890" s="18">
        <v>2023</v>
      </c>
      <c r="B3890" s="19" t="s">
        <v>17847</v>
      </c>
      <c r="C3890" s="19">
        <f t="shared" si="181"/>
        <v>30135</v>
      </c>
      <c r="D3890" s="19" t="s">
        <v>13350</v>
      </c>
      <c r="E3890" s="24" t="s">
        <v>17812</v>
      </c>
      <c r="F3890" s="18">
        <f t="shared" si="182"/>
        <v>5</v>
      </c>
      <c r="G3890" s="23" t="s">
        <v>12173</v>
      </c>
      <c r="H3890" s="23" t="s">
        <v>12173</v>
      </c>
      <c r="I3890" s="19" t="s">
        <v>12174</v>
      </c>
      <c r="J3890" s="49">
        <v>2023910</v>
      </c>
      <c r="K3890" s="42">
        <v>0.1</v>
      </c>
      <c r="L3890" s="49">
        <v>202391</v>
      </c>
      <c r="M3890" s="49">
        <v>2226301</v>
      </c>
      <c r="N3890">
        <f>+VLOOKUP(C3890,'Thanh toán '!M$1335:N$6972,2,0)</f>
        <v>2226301</v>
      </c>
      <c r="O3890" s="61">
        <f t="shared" si="183"/>
        <v>0</v>
      </c>
    </row>
    <row r="3891" spans="1:15" hidden="1" x14ac:dyDescent="0.3">
      <c r="A3891" s="18">
        <v>2023</v>
      </c>
      <c r="B3891" s="19" t="s">
        <v>17848</v>
      </c>
      <c r="C3891" s="19">
        <f t="shared" si="181"/>
        <v>30136</v>
      </c>
      <c r="D3891" s="19" t="s">
        <v>13350</v>
      </c>
      <c r="E3891" s="24" t="s">
        <v>17812</v>
      </c>
      <c r="F3891" s="18">
        <f t="shared" si="182"/>
        <v>5</v>
      </c>
      <c r="G3891" s="23" t="s">
        <v>12167</v>
      </c>
      <c r="H3891" s="23" t="s">
        <v>12167</v>
      </c>
      <c r="I3891" s="19" t="s">
        <v>12168</v>
      </c>
      <c r="J3891" s="49">
        <v>1768685</v>
      </c>
      <c r="K3891" s="42">
        <v>0.10000028269590119</v>
      </c>
      <c r="L3891" s="49">
        <v>176869</v>
      </c>
      <c r="M3891" s="49">
        <v>1945554</v>
      </c>
      <c r="N3891">
        <f>+VLOOKUP(C3891,'Thanh toán '!M$1335:N$6972,2,0)</f>
        <v>1945554</v>
      </c>
      <c r="O3891" s="61">
        <f t="shared" si="183"/>
        <v>0</v>
      </c>
    </row>
    <row r="3892" spans="1:15" hidden="1" x14ac:dyDescent="0.3">
      <c r="A3892" s="18">
        <v>2023</v>
      </c>
      <c r="B3892" s="19" t="s">
        <v>17849</v>
      </c>
      <c r="C3892" s="19">
        <f t="shared" si="181"/>
        <v>30137</v>
      </c>
      <c r="D3892" s="19" t="s">
        <v>13350</v>
      </c>
      <c r="E3892" s="24" t="s">
        <v>17812</v>
      </c>
      <c r="F3892" s="18">
        <f t="shared" si="182"/>
        <v>5</v>
      </c>
      <c r="G3892" s="23" t="s">
        <v>12191</v>
      </c>
      <c r="H3892" s="23" t="s">
        <v>15505</v>
      </c>
      <c r="I3892" s="19" t="s">
        <v>12192</v>
      </c>
      <c r="J3892" s="49">
        <v>847848</v>
      </c>
      <c r="K3892" s="42">
        <v>0.10000023589133901</v>
      </c>
      <c r="L3892" s="49">
        <v>84785</v>
      </c>
      <c r="M3892" s="49">
        <v>932633</v>
      </c>
      <c r="N3892">
        <f>+VLOOKUP(C3892,'Thanh toán '!M$1335:N$6972,2,0)</f>
        <v>932633</v>
      </c>
      <c r="O3892" s="61">
        <f t="shared" si="183"/>
        <v>0</v>
      </c>
    </row>
    <row r="3893" spans="1:15" hidden="1" x14ac:dyDescent="0.3">
      <c r="A3893" s="18">
        <v>2023</v>
      </c>
      <c r="B3893" s="19" t="s">
        <v>17850</v>
      </c>
      <c r="C3893" s="19">
        <f t="shared" si="181"/>
        <v>30140</v>
      </c>
      <c r="D3893" s="19" t="s">
        <v>13350</v>
      </c>
      <c r="E3893" s="24" t="s">
        <v>17851</v>
      </c>
      <c r="F3893" s="18">
        <f t="shared" si="182"/>
        <v>5</v>
      </c>
      <c r="G3893" s="23" t="s">
        <v>12363</v>
      </c>
      <c r="H3893" s="23" t="s">
        <v>12363</v>
      </c>
      <c r="I3893" s="19" t="s">
        <v>12364</v>
      </c>
      <c r="J3893" s="49">
        <v>752730</v>
      </c>
      <c r="K3893" s="42">
        <v>0.1</v>
      </c>
      <c r="L3893" s="49">
        <v>75273</v>
      </c>
      <c r="M3893" s="49">
        <v>828003</v>
      </c>
      <c r="N3893">
        <f>+VLOOKUP(C3893,'Thanh toán '!M$1335:N$6972,2,0)</f>
        <v>828003</v>
      </c>
      <c r="O3893" s="61">
        <f t="shared" si="183"/>
        <v>0</v>
      </c>
    </row>
    <row r="3894" spans="1:15" hidden="1" x14ac:dyDescent="0.3">
      <c r="A3894" s="18">
        <v>2023</v>
      </c>
      <c r="B3894" s="19" t="s">
        <v>17852</v>
      </c>
      <c r="C3894" s="19">
        <f t="shared" si="181"/>
        <v>30409</v>
      </c>
      <c r="D3894" s="19" t="s">
        <v>13350</v>
      </c>
      <c r="E3894" s="24" t="s">
        <v>17851</v>
      </c>
      <c r="F3894" s="18">
        <f t="shared" si="182"/>
        <v>5</v>
      </c>
      <c r="G3894" s="23" t="s">
        <v>12026</v>
      </c>
      <c r="H3894" s="23" t="s">
        <v>13949</v>
      </c>
      <c r="I3894" s="19" t="s">
        <v>12027</v>
      </c>
      <c r="J3894" s="49">
        <v>1648445</v>
      </c>
      <c r="K3894" s="42">
        <v>0.10000030331615553</v>
      </c>
      <c r="L3894" s="49">
        <v>164845</v>
      </c>
      <c r="M3894" s="49">
        <v>1813290</v>
      </c>
      <c r="N3894">
        <f>+VLOOKUP(C3894,'Thanh toán '!M$1335:N$6972,2,0)</f>
        <v>1813290</v>
      </c>
      <c r="O3894" s="61">
        <f t="shared" si="183"/>
        <v>0</v>
      </c>
    </row>
    <row r="3895" spans="1:15" hidden="1" x14ac:dyDescent="0.3">
      <c r="A3895" s="18">
        <v>2023</v>
      </c>
      <c r="B3895" s="19" t="s">
        <v>17853</v>
      </c>
      <c r="C3895" s="19">
        <f t="shared" si="181"/>
        <v>30441</v>
      </c>
      <c r="D3895" s="19" t="s">
        <v>13350</v>
      </c>
      <c r="E3895" s="24" t="s">
        <v>17851</v>
      </c>
      <c r="F3895" s="18">
        <f t="shared" si="182"/>
        <v>5</v>
      </c>
      <c r="G3895" s="23" t="s">
        <v>12403</v>
      </c>
      <c r="H3895" s="23" t="s">
        <v>12403</v>
      </c>
      <c r="I3895" s="19" t="s">
        <v>12404</v>
      </c>
      <c r="J3895" s="49">
        <v>1097150</v>
      </c>
      <c r="K3895" s="42">
        <v>0.1</v>
      </c>
      <c r="L3895" s="49">
        <v>109715</v>
      </c>
      <c r="M3895" s="49">
        <v>1206865</v>
      </c>
      <c r="N3895">
        <f>+VLOOKUP(C3895,'Thanh toán '!M$1335:N$6972,2,0)</f>
        <v>1206865</v>
      </c>
      <c r="O3895" s="61">
        <f t="shared" si="183"/>
        <v>0</v>
      </c>
    </row>
    <row r="3896" spans="1:15" hidden="1" x14ac:dyDescent="0.3">
      <c r="A3896" s="43">
        <v>2023</v>
      </c>
      <c r="B3896" s="44" t="s">
        <v>17854</v>
      </c>
      <c r="C3896" s="19">
        <f t="shared" si="181"/>
        <v>30442</v>
      </c>
      <c r="D3896" s="44" t="s">
        <v>13350</v>
      </c>
      <c r="E3896" s="45" t="s">
        <v>17851</v>
      </c>
      <c r="F3896" s="18">
        <f t="shared" si="182"/>
        <v>5</v>
      </c>
      <c r="G3896" s="46" t="s">
        <v>11799</v>
      </c>
      <c r="H3896" s="46" t="s">
        <v>13366</v>
      </c>
      <c r="I3896" s="44" t="s">
        <v>11725</v>
      </c>
      <c r="J3896" s="50">
        <v>956426</v>
      </c>
      <c r="K3896" s="48">
        <v>0.10000041822367857</v>
      </c>
      <c r="L3896" s="50">
        <v>95643</v>
      </c>
      <c r="M3896" s="50">
        <v>1052069</v>
      </c>
      <c r="N3896">
        <f>+VLOOKUP(C3896,'Thanh toán '!M$1335:N$6972,2,0)</f>
        <v>1052069</v>
      </c>
      <c r="O3896" s="61">
        <f t="shared" si="183"/>
        <v>0</v>
      </c>
    </row>
    <row r="3897" spans="1:15" hidden="1" x14ac:dyDescent="0.3">
      <c r="A3897" s="18">
        <v>2023</v>
      </c>
      <c r="B3897" s="19" t="s">
        <v>17855</v>
      </c>
      <c r="C3897" s="19">
        <f t="shared" si="181"/>
        <v>30526</v>
      </c>
      <c r="D3897" s="19" t="s">
        <v>13350</v>
      </c>
      <c r="E3897" s="24" t="s">
        <v>17851</v>
      </c>
      <c r="F3897" s="18">
        <f t="shared" si="182"/>
        <v>5</v>
      </c>
      <c r="G3897" s="23" t="s">
        <v>11799</v>
      </c>
      <c r="H3897" s="23" t="s">
        <v>17856</v>
      </c>
      <c r="I3897" s="19" t="s">
        <v>11725</v>
      </c>
      <c r="J3897" s="49">
        <v>367155</v>
      </c>
      <c r="K3897" s="42">
        <v>0.10000136182266345</v>
      </c>
      <c r="L3897" s="49">
        <v>36716</v>
      </c>
      <c r="M3897" s="49">
        <v>403871</v>
      </c>
      <c r="N3897">
        <f>+VLOOKUP(C3897,'Thanh toán '!M$1335:N$6972,2,0)</f>
        <v>403871</v>
      </c>
      <c r="O3897" s="61">
        <f t="shared" si="183"/>
        <v>0</v>
      </c>
    </row>
    <row r="3898" spans="1:15" hidden="1" x14ac:dyDescent="0.3">
      <c r="A3898" s="18">
        <v>2023</v>
      </c>
      <c r="B3898" s="19" t="s">
        <v>17857</v>
      </c>
      <c r="C3898" s="19">
        <f t="shared" si="181"/>
        <v>30528</v>
      </c>
      <c r="D3898" s="19" t="s">
        <v>13350</v>
      </c>
      <c r="E3898" s="24" t="s">
        <v>17851</v>
      </c>
      <c r="F3898" s="18">
        <f t="shared" si="182"/>
        <v>5</v>
      </c>
      <c r="G3898" s="23" t="s">
        <v>17858</v>
      </c>
      <c r="H3898" s="23" t="s">
        <v>17858</v>
      </c>
      <c r="I3898" s="19" t="s">
        <v>12340</v>
      </c>
      <c r="J3898" s="49">
        <v>806200</v>
      </c>
      <c r="K3898" s="42">
        <v>0.1</v>
      </c>
      <c r="L3898" s="49">
        <v>80620</v>
      </c>
      <c r="M3898" s="49">
        <v>886820</v>
      </c>
      <c r="N3898">
        <f>+VLOOKUP(C3898,'Thanh toán '!M$1335:N$6972,2,0)</f>
        <v>886820</v>
      </c>
      <c r="O3898" s="61">
        <f t="shared" si="183"/>
        <v>0</v>
      </c>
    </row>
    <row r="3899" spans="1:15" hidden="1" x14ac:dyDescent="0.3">
      <c r="A3899" s="18">
        <v>2023</v>
      </c>
      <c r="B3899" s="19" t="s">
        <v>17859</v>
      </c>
      <c r="C3899" s="19">
        <f t="shared" si="181"/>
        <v>30626</v>
      </c>
      <c r="D3899" s="19" t="s">
        <v>13350</v>
      </c>
      <c r="E3899" s="24" t="s">
        <v>17851</v>
      </c>
      <c r="F3899" s="18">
        <f t="shared" si="182"/>
        <v>5</v>
      </c>
      <c r="G3899" s="23" t="s">
        <v>11799</v>
      </c>
      <c r="H3899" s="23" t="s">
        <v>14207</v>
      </c>
      <c r="I3899" s="19" t="s">
        <v>11725</v>
      </c>
      <c r="J3899" s="49">
        <v>442409</v>
      </c>
      <c r="K3899" s="42">
        <v>0.10000022603518463</v>
      </c>
      <c r="L3899" s="49">
        <v>44241</v>
      </c>
      <c r="M3899" s="49">
        <v>486650</v>
      </c>
      <c r="N3899">
        <f>+VLOOKUP(C3899,'Thanh toán '!M$1335:N$6972,2,0)</f>
        <v>486650</v>
      </c>
      <c r="O3899" s="61">
        <f t="shared" si="183"/>
        <v>0</v>
      </c>
    </row>
    <row r="3900" spans="1:15" hidden="1" x14ac:dyDescent="0.3">
      <c r="A3900" s="18">
        <v>2023</v>
      </c>
      <c r="B3900" s="19" t="s">
        <v>17860</v>
      </c>
      <c r="C3900" s="19">
        <f t="shared" si="181"/>
        <v>30627</v>
      </c>
      <c r="D3900" s="19" t="s">
        <v>13350</v>
      </c>
      <c r="E3900" s="24" t="s">
        <v>17851</v>
      </c>
      <c r="F3900" s="18">
        <f t="shared" si="182"/>
        <v>5</v>
      </c>
      <c r="G3900" s="23" t="s">
        <v>11799</v>
      </c>
      <c r="H3900" s="23" t="s">
        <v>13625</v>
      </c>
      <c r="I3900" s="19" t="s">
        <v>11725</v>
      </c>
      <c r="J3900" s="49">
        <v>962793</v>
      </c>
      <c r="K3900" s="42">
        <v>9.999968840654222E-2</v>
      </c>
      <c r="L3900" s="49">
        <v>96279</v>
      </c>
      <c r="M3900" s="49">
        <v>1059072</v>
      </c>
      <c r="N3900">
        <f>+VLOOKUP(C3900,'Thanh toán '!M$1335:N$6972,2,0)</f>
        <v>1059072</v>
      </c>
      <c r="O3900" s="61">
        <f t="shared" si="183"/>
        <v>0</v>
      </c>
    </row>
    <row r="3901" spans="1:15" hidden="1" x14ac:dyDescent="0.3">
      <c r="A3901" s="18">
        <v>2023</v>
      </c>
      <c r="B3901" s="19" t="s">
        <v>17861</v>
      </c>
      <c r="C3901" s="19">
        <f t="shared" si="181"/>
        <v>30648</v>
      </c>
      <c r="D3901" s="19" t="s">
        <v>13350</v>
      </c>
      <c r="E3901" s="24" t="s">
        <v>17851</v>
      </c>
      <c r="F3901" s="18">
        <f t="shared" si="182"/>
        <v>5</v>
      </c>
      <c r="G3901" s="23" t="s">
        <v>11799</v>
      </c>
      <c r="H3901" s="23" t="s">
        <v>13356</v>
      </c>
      <c r="I3901" s="19" t="s">
        <v>11725</v>
      </c>
      <c r="J3901" s="49">
        <v>1293695</v>
      </c>
      <c r="K3901" s="42">
        <v>0.10000038648986044</v>
      </c>
      <c r="L3901" s="49">
        <v>129370</v>
      </c>
      <c r="M3901" s="49">
        <v>1423065</v>
      </c>
      <c r="N3901">
        <f>+VLOOKUP(C3901,'Thanh toán '!M$1335:N$6972,2,0)</f>
        <v>1423065</v>
      </c>
      <c r="O3901" s="61">
        <f t="shared" si="183"/>
        <v>0</v>
      </c>
    </row>
    <row r="3902" spans="1:15" hidden="1" x14ac:dyDescent="0.3">
      <c r="A3902" s="18">
        <v>2023</v>
      </c>
      <c r="B3902" s="19" t="s">
        <v>17862</v>
      </c>
      <c r="C3902" s="19">
        <f t="shared" si="181"/>
        <v>30649</v>
      </c>
      <c r="D3902" s="19" t="s">
        <v>13350</v>
      </c>
      <c r="E3902" s="24" t="s">
        <v>17851</v>
      </c>
      <c r="F3902" s="18">
        <f t="shared" si="182"/>
        <v>5</v>
      </c>
      <c r="G3902" s="23" t="s">
        <v>11799</v>
      </c>
      <c r="H3902" s="23" t="s">
        <v>14192</v>
      </c>
      <c r="I3902" s="19" t="s">
        <v>11725</v>
      </c>
      <c r="J3902" s="49">
        <v>839748</v>
      </c>
      <c r="K3902" s="42">
        <v>0.1000002381666881</v>
      </c>
      <c r="L3902" s="49">
        <v>83975</v>
      </c>
      <c r="M3902" s="49">
        <v>923723</v>
      </c>
      <c r="N3902">
        <f>+VLOOKUP(C3902,'Thanh toán '!M$1335:N$6972,2,0)</f>
        <v>923723</v>
      </c>
      <c r="O3902" s="61">
        <f t="shared" si="183"/>
        <v>0</v>
      </c>
    </row>
    <row r="3903" spans="1:15" hidden="1" x14ac:dyDescent="0.3">
      <c r="A3903" s="18">
        <v>2023</v>
      </c>
      <c r="B3903" s="19" t="s">
        <v>17863</v>
      </c>
      <c r="C3903" s="19">
        <f t="shared" si="181"/>
        <v>30833</v>
      </c>
      <c r="D3903" s="19" t="s">
        <v>13350</v>
      </c>
      <c r="E3903" s="24" t="s">
        <v>17851</v>
      </c>
      <c r="F3903" s="18">
        <f t="shared" si="182"/>
        <v>5</v>
      </c>
      <c r="G3903" s="23" t="s">
        <v>11860</v>
      </c>
      <c r="H3903" s="23" t="s">
        <v>16189</v>
      </c>
      <c r="I3903" s="19" t="s">
        <v>11719</v>
      </c>
      <c r="J3903" s="49">
        <v>627717</v>
      </c>
      <c r="K3903" s="42">
        <v>0.10000047792237585</v>
      </c>
      <c r="L3903" s="49">
        <v>62772</v>
      </c>
      <c r="M3903" s="49">
        <v>690489</v>
      </c>
      <c r="N3903">
        <f>+VLOOKUP(C3903,'Thanh toán '!M$1335:N$6972,2,0)</f>
        <v>690489</v>
      </c>
      <c r="O3903" s="61">
        <f t="shared" si="183"/>
        <v>0</v>
      </c>
    </row>
    <row r="3904" spans="1:15" hidden="1" x14ac:dyDescent="0.3">
      <c r="A3904" s="18">
        <v>2023</v>
      </c>
      <c r="B3904" s="19" t="s">
        <v>17864</v>
      </c>
      <c r="C3904" s="19">
        <f t="shared" si="181"/>
        <v>30851</v>
      </c>
      <c r="D3904" s="19" t="s">
        <v>13350</v>
      </c>
      <c r="E3904" s="24" t="s">
        <v>17851</v>
      </c>
      <c r="F3904" s="18">
        <f t="shared" si="182"/>
        <v>5</v>
      </c>
      <c r="G3904" s="23" t="s">
        <v>11860</v>
      </c>
      <c r="H3904" s="23" t="s">
        <v>13787</v>
      </c>
      <c r="I3904" s="19" t="s">
        <v>11719</v>
      </c>
      <c r="J3904" s="49">
        <v>1386491</v>
      </c>
      <c r="K3904" s="42">
        <v>9.9999927875478456E-2</v>
      </c>
      <c r="L3904" s="49">
        <v>138649</v>
      </c>
      <c r="M3904" s="49">
        <v>1525140</v>
      </c>
      <c r="N3904">
        <f>+VLOOKUP(C3904,'Thanh toán '!M$1335:N$6972,2,0)</f>
        <v>1525140</v>
      </c>
      <c r="O3904" s="61">
        <f t="shared" si="183"/>
        <v>0</v>
      </c>
    </row>
    <row r="3905" spans="1:15" hidden="1" x14ac:dyDescent="0.3">
      <c r="A3905" s="18">
        <v>2023</v>
      </c>
      <c r="B3905" s="19" t="s">
        <v>17865</v>
      </c>
      <c r="C3905" s="19">
        <f t="shared" si="181"/>
        <v>30852</v>
      </c>
      <c r="D3905" s="19" t="s">
        <v>13350</v>
      </c>
      <c r="E3905" s="24" t="s">
        <v>17851</v>
      </c>
      <c r="F3905" s="18">
        <f t="shared" si="182"/>
        <v>5</v>
      </c>
      <c r="G3905" s="23" t="s">
        <v>11860</v>
      </c>
      <c r="H3905" s="23" t="s">
        <v>13782</v>
      </c>
      <c r="I3905" s="19" t="s">
        <v>11719</v>
      </c>
      <c r="J3905" s="49">
        <v>1462758</v>
      </c>
      <c r="K3905" s="42">
        <v>0.10000013672801653</v>
      </c>
      <c r="L3905" s="49">
        <v>146276</v>
      </c>
      <c r="M3905" s="49">
        <v>1609034</v>
      </c>
      <c r="N3905">
        <f>+VLOOKUP(C3905,'Thanh toán '!M$1335:N$6972,2,0)</f>
        <v>1609034</v>
      </c>
      <c r="O3905" s="61">
        <f t="shared" si="183"/>
        <v>0</v>
      </c>
    </row>
    <row r="3906" spans="1:15" hidden="1" x14ac:dyDescent="0.3">
      <c r="A3906" s="18">
        <v>2023</v>
      </c>
      <c r="B3906" s="19" t="s">
        <v>17866</v>
      </c>
      <c r="C3906" s="19">
        <f t="shared" si="181"/>
        <v>30853</v>
      </c>
      <c r="D3906" s="19" t="s">
        <v>13350</v>
      </c>
      <c r="E3906" s="24" t="s">
        <v>17851</v>
      </c>
      <c r="F3906" s="18">
        <f t="shared" si="182"/>
        <v>5</v>
      </c>
      <c r="G3906" s="23" t="s">
        <v>11860</v>
      </c>
      <c r="H3906" s="23" t="s">
        <v>13761</v>
      </c>
      <c r="I3906" s="19" t="s">
        <v>11719</v>
      </c>
      <c r="J3906" s="49">
        <v>1532634</v>
      </c>
      <c r="K3906" s="42">
        <v>9.9999739011401287E-2</v>
      </c>
      <c r="L3906" s="49">
        <v>153263</v>
      </c>
      <c r="M3906" s="49">
        <v>1685897</v>
      </c>
      <c r="N3906">
        <f>+VLOOKUP(C3906,'Thanh toán '!M$1335:N$6972,2,0)</f>
        <v>1685897</v>
      </c>
      <c r="O3906" s="61">
        <f t="shared" si="183"/>
        <v>0</v>
      </c>
    </row>
    <row r="3907" spans="1:15" hidden="1" x14ac:dyDescent="0.3">
      <c r="A3907" s="43">
        <v>2023</v>
      </c>
      <c r="B3907" s="44" t="s">
        <v>17867</v>
      </c>
      <c r="C3907" s="19">
        <f t="shared" si="181"/>
        <v>31022</v>
      </c>
      <c r="D3907" s="44" t="s">
        <v>13350</v>
      </c>
      <c r="E3907" s="45" t="s">
        <v>17851</v>
      </c>
      <c r="F3907" s="18">
        <f t="shared" si="182"/>
        <v>5</v>
      </c>
      <c r="G3907" s="46" t="s">
        <v>11799</v>
      </c>
      <c r="H3907" s="46" t="s">
        <v>14730</v>
      </c>
      <c r="I3907" s="44" t="s">
        <v>11725</v>
      </c>
      <c r="J3907" s="50">
        <v>553467</v>
      </c>
      <c r="K3907" s="48">
        <v>0.10000054203773667</v>
      </c>
      <c r="L3907" s="50">
        <v>55347</v>
      </c>
      <c r="M3907" s="50">
        <v>608814</v>
      </c>
      <c r="N3907">
        <f>+VLOOKUP(C3907,'Thanh toán '!M$1335:N$6972,2,0)</f>
        <v>608814</v>
      </c>
      <c r="O3907" s="61">
        <f t="shared" si="183"/>
        <v>0</v>
      </c>
    </row>
    <row r="3908" spans="1:15" hidden="1" x14ac:dyDescent="0.3">
      <c r="A3908" s="18">
        <v>2023</v>
      </c>
      <c r="B3908" s="19" t="s">
        <v>17868</v>
      </c>
      <c r="C3908" s="19">
        <f t="shared" si="181"/>
        <v>31245</v>
      </c>
      <c r="D3908" s="19" t="s">
        <v>13350</v>
      </c>
      <c r="E3908" s="24" t="s">
        <v>17851</v>
      </c>
      <c r="F3908" s="18">
        <f t="shared" si="182"/>
        <v>5</v>
      </c>
      <c r="G3908" s="23" t="s">
        <v>12257</v>
      </c>
      <c r="H3908" s="23" t="s">
        <v>12257</v>
      </c>
      <c r="I3908" s="19" t="s">
        <v>12258</v>
      </c>
      <c r="J3908" s="49">
        <v>1692480</v>
      </c>
      <c r="K3908" s="42">
        <v>0.1</v>
      </c>
      <c r="L3908" s="49">
        <v>169248</v>
      </c>
      <c r="M3908" s="49">
        <v>1861728</v>
      </c>
      <c r="N3908">
        <f>+VLOOKUP(C3908,'Thanh toán '!M$1335:N$6972,2,0)</f>
        <v>1861728</v>
      </c>
      <c r="O3908" s="61">
        <f t="shared" si="183"/>
        <v>0</v>
      </c>
    </row>
    <row r="3909" spans="1:15" hidden="1" x14ac:dyDescent="0.3">
      <c r="A3909" s="18">
        <v>2023</v>
      </c>
      <c r="B3909" s="19" t="s">
        <v>17869</v>
      </c>
      <c r="C3909" s="19">
        <f t="shared" si="181"/>
        <v>31260</v>
      </c>
      <c r="D3909" s="19" t="s">
        <v>13350</v>
      </c>
      <c r="E3909" s="24" t="s">
        <v>17870</v>
      </c>
      <c r="F3909" s="18">
        <f t="shared" si="182"/>
        <v>5</v>
      </c>
      <c r="G3909" s="23" t="s">
        <v>12438</v>
      </c>
      <c r="H3909" s="23" t="s">
        <v>12438</v>
      </c>
      <c r="I3909" s="19" t="s">
        <v>12439</v>
      </c>
      <c r="J3909" s="49">
        <v>2803060</v>
      </c>
      <c r="K3909" s="42">
        <v>0.1</v>
      </c>
      <c r="L3909" s="49">
        <v>280306</v>
      </c>
      <c r="M3909" s="49">
        <v>3083366</v>
      </c>
      <c r="N3909">
        <f>+VLOOKUP(C3909,'Thanh toán '!M$1335:N$6972,2,0)</f>
        <v>3083366</v>
      </c>
      <c r="O3909" s="61">
        <f t="shared" si="183"/>
        <v>0</v>
      </c>
    </row>
    <row r="3910" spans="1:15" hidden="1" x14ac:dyDescent="0.3">
      <c r="A3910" s="18">
        <v>2023</v>
      </c>
      <c r="B3910" s="19" t="s">
        <v>17871</v>
      </c>
      <c r="C3910" s="19">
        <f t="shared" ref="C3910:C3973" si="184">+B3910*1</f>
        <v>31261</v>
      </c>
      <c r="D3910" s="19" t="s">
        <v>13350</v>
      </c>
      <c r="E3910" s="24" t="s">
        <v>17870</v>
      </c>
      <c r="F3910" s="18">
        <f t="shared" ref="F3910:F3973" si="185">+MONTH(E3910)</f>
        <v>5</v>
      </c>
      <c r="G3910" s="23" t="s">
        <v>12438</v>
      </c>
      <c r="H3910" s="23" t="s">
        <v>12438</v>
      </c>
      <c r="I3910" s="19" t="s">
        <v>12439</v>
      </c>
      <c r="J3910" s="49">
        <v>2163000</v>
      </c>
      <c r="K3910" s="42">
        <v>0.1</v>
      </c>
      <c r="L3910" s="49">
        <v>216300</v>
      </c>
      <c r="M3910" s="49">
        <v>2379300</v>
      </c>
      <c r="N3910">
        <f>+VLOOKUP(C3910,'Thanh toán '!M$1335:N$6972,2,0)</f>
        <v>2379300</v>
      </c>
      <c r="O3910" s="61">
        <f t="shared" ref="O3910:O3973" si="186">+N3910-M3910</f>
        <v>0</v>
      </c>
    </row>
    <row r="3911" spans="1:15" hidden="1" x14ac:dyDescent="0.3">
      <c r="A3911" s="18">
        <v>2023</v>
      </c>
      <c r="B3911" s="19" t="s">
        <v>17872</v>
      </c>
      <c r="C3911" s="19">
        <f t="shared" si="184"/>
        <v>31262</v>
      </c>
      <c r="D3911" s="19" t="s">
        <v>13350</v>
      </c>
      <c r="E3911" s="24" t="s">
        <v>17870</v>
      </c>
      <c r="F3911" s="18">
        <f t="shared" si="185"/>
        <v>5</v>
      </c>
      <c r="G3911" s="23" t="s">
        <v>12026</v>
      </c>
      <c r="H3911" s="23" t="s">
        <v>17873</v>
      </c>
      <c r="I3911" s="19" t="s">
        <v>12027</v>
      </c>
      <c r="J3911" s="49">
        <v>726000</v>
      </c>
      <c r="K3911" s="42">
        <v>0.1</v>
      </c>
      <c r="L3911" s="49">
        <v>72600</v>
      </c>
      <c r="M3911" s="49">
        <v>798600</v>
      </c>
      <c r="N3911">
        <f>+VLOOKUP(C3911,'Thanh toán '!M$1335:N$6972,2,0)</f>
        <v>798600</v>
      </c>
      <c r="O3911" s="61">
        <f t="shared" si="186"/>
        <v>0</v>
      </c>
    </row>
    <row r="3912" spans="1:15" hidden="1" x14ac:dyDescent="0.3">
      <c r="A3912" s="18">
        <v>2023</v>
      </c>
      <c r="B3912" s="19" t="s">
        <v>17874</v>
      </c>
      <c r="C3912" s="19">
        <f t="shared" si="184"/>
        <v>31263</v>
      </c>
      <c r="D3912" s="19" t="s">
        <v>13350</v>
      </c>
      <c r="E3912" s="24" t="s">
        <v>17870</v>
      </c>
      <c r="F3912" s="18">
        <f t="shared" si="185"/>
        <v>5</v>
      </c>
      <c r="G3912" s="23" t="s">
        <v>11799</v>
      </c>
      <c r="H3912" s="23" t="s">
        <v>13438</v>
      </c>
      <c r="I3912" s="19" t="s">
        <v>11725</v>
      </c>
      <c r="J3912" s="49">
        <v>577491</v>
      </c>
      <c r="K3912" s="42">
        <v>9.99998268371282E-2</v>
      </c>
      <c r="L3912" s="49">
        <v>57749</v>
      </c>
      <c r="M3912" s="49">
        <v>635240</v>
      </c>
      <c r="N3912">
        <f>+VLOOKUP(C3912,'Thanh toán '!M$1335:N$6972,2,0)</f>
        <v>635240</v>
      </c>
      <c r="O3912" s="61">
        <f t="shared" si="186"/>
        <v>0</v>
      </c>
    </row>
    <row r="3913" spans="1:15" hidden="1" x14ac:dyDescent="0.3">
      <c r="A3913" s="18">
        <v>2023</v>
      </c>
      <c r="B3913" s="19" t="s">
        <v>17875</v>
      </c>
      <c r="C3913" s="19">
        <f t="shared" si="184"/>
        <v>31264</v>
      </c>
      <c r="D3913" s="19" t="s">
        <v>13350</v>
      </c>
      <c r="E3913" s="24" t="s">
        <v>17870</v>
      </c>
      <c r="F3913" s="18">
        <f t="shared" si="185"/>
        <v>5</v>
      </c>
      <c r="G3913" s="23" t="s">
        <v>11799</v>
      </c>
      <c r="H3913" s="23" t="s">
        <v>16223</v>
      </c>
      <c r="I3913" s="19" t="s">
        <v>11725</v>
      </c>
      <c r="J3913" s="49">
        <v>501820</v>
      </c>
      <c r="K3913" s="42">
        <v>0.1</v>
      </c>
      <c r="L3913" s="49">
        <v>50182</v>
      </c>
      <c r="M3913" s="49">
        <v>552002</v>
      </c>
      <c r="N3913">
        <f>+VLOOKUP(C3913,'Thanh toán '!M$1335:N$6972,2,0)</f>
        <v>552002</v>
      </c>
      <c r="O3913" s="61">
        <f t="shared" si="186"/>
        <v>0</v>
      </c>
    </row>
    <row r="3914" spans="1:15" hidden="1" x14ac:dyDescent="0.3">
      <c r="A3914" s="18">
        <v>2023</v>
      </c>
      <c r="B3914" s="19" t="s">
        <v>17876</v>
      </c>
      <c r="C3914" s="19">
        <f t="shared" si="184"/>
        <v>31276</v>
      </c>
      <c r="D3914" s="19" t="s">
        <v>13350</v>
      </c>
      <c r="E3914" s="24" t="s">
        <v>17870</v>
      </c>
      <c r="F3914" s="18">
        <f t="shared" si="185"/>
        <v>5</v>
      </c>
      <c r="G3914" s="23" t="s">
        <v>11799</v>
      </c>
      <c r="H3914" s="23" t="s">
        <v>13835</v>
      </c>
      <c r="I3914" s="19" t="s">
        <v>11725</v>
      </c>
      <c r="J3914" s="49">
        <v>1110580</v>
      </c>
      <c r="K3914" s="42">
        <v>0.1</v>
      </c>
      <c r="L3914" s="49">
        <v>111058</v>
      </c>
      <c r="M3914" s="49">
        <v>1221638</v>
      </c>
      <c r="N3914">
        <f>+VLOOKUP(C3914,'Thanh toán '!M$1335:N$6972,2,0)</f>
        <v>1221638</v>
      </c>
      <c r="O3914" s="61">
        <f t="shared" si="186"/>
        <v>0</v>
      </c>
    </row>
    <row r="3915" spans="1:15" hidden="1" x14ac:dyDescent="0.3">
      <c r="A3915" s="18">
        <v>2023</v>
      </c>
      <c r="B3915" s="19" t="s">
        <v>17877</v>
      </c>
      <c r="C3915" s="19">
        <f t="shared" si="184"/>
        <v>31277</v>
      </c>
      <c r="D3915" s="19" t="s">
        <v>13350</v>
      </c>
      <c r="E3915" s="24" t="s">
        <v>17870</v>
      </c>
      <c r="F3915" s="18">
        <f t="shared" si="185"/>
        <v>5</v>
      </c>
      <c r="G3915" s="23" t="s">
        <v>11799</v>
      </c>
      <c r="H3915" s="23" t="s">
        <v>13830</v>
      </c>
      <c r="I3915" s="19" t="s">
        <v>11725</v>
      </c>
      <c r="J3915" s="49">
        <v>591543</v>
      </c>
      <c r="K3915" s="42">
        <v>9.999949285174535E-2</v>
      </c>
      <c r="L3915" s="49">
        <v>59154</v>
      </c>
      <c r="M3915" s="49">
        <v>650697</v>
      </c>
      <c r="N3915">
        <f>+VLOOKUP(C3915,'Thanh toán '!M$1335:N$6972,2,0)</f>
        <v>650697</v>
      </c>
      <c r="O3915" s="61">
        <f t="shared" si="186"/>
        <v>0</v>
      </c>
    </row>
    <row r="3916" spans="1:15" hidden="1" x14ac:dyDescent="0.3">
      <c r="A3916" s="18">
        <v>2023</v>
      </c>
      <c r="B3916" s="19" t="s">
        <v>17878</v>
      </c>
      <c r="C3916" s="19">
        <f t="shared" si="184"/>
        <v>31279</v>
      </c>
      <c r="D3916" s="19" t="s">
        <v>13350</v>
      </c>
      <c r="E3916" s="24" t="s">
        <v>17870</v>
      </c>
      <c r="F3916" s="18">
        <f t="shared" si="185"/>
        <v>5</v>
      </c>
      <c r="G3916" s="23" t="s">
        <v>11799</v>
      </c>
      <c r="H3916" s="23" t="s">
        <v>13547</v>
      </c>
      <c r="I3916" s="19" t="s">
        <v>11725</v>
      </c>
      <c r="J3916" s="49">
        <v>846240</v>
      </c>
      <c r="K3916" s="42">
        <v>0.1</v>
      </c>
      <c r="L3916" s="49">
        <v>84624</v>
      </c>
      <c r="M3916" s="49">
        <v>930864</v>
      </c>
      <c r="N3916">
        <f>+VLOOKUP(C3916,'Thanh toán '!M$1335:N$6972,2,0)</f>
        <v>930864</v>
      </c>
      <c r="O3916" s="61">
        <f t="shared" si="186"/>
        <v>0</v>
      </c>
    </row>
    <row r="3917" spans="1:15" hidden="1" x14ac:dyDescent="0.3">
      <c r="A3917" s="18">
        <v>2023</v>
      </c>
      <c r="B3917" s="19" t="s">
        <v>17879</v>
      </c>
      <c r="C3917" s="19">
        <f t="shared" si="184"/>
        <v>31293</v>
      </c>
      <c r="D3917" s="19" t="s">
        <v>13350</v>
      </c>
      <c r="E3917" s="24" t="s">
        <v>17870</v>
      </c>
      <c r="F3917" s="18">
        <f t="shared" si="185"/>
        <v>5</v>
      </c>
      <c r="G3917" s="23" t="s">
        <v>11768</v>
      </c>
      <c r="H3917" s="23" t="s">
        <v>11768</v>
      </c>
      <c r="I3917" s="19" t="s">
        <v>11769</v>
      </c>
      <c r="J3917" s="49">
        <v>3035740</v>
      </c>
      <c r="K3917" s="42">
        <v>0.1</v>
      </c>
      <c r="L3917" s="49">
        <v>303574</v>
      </c>
      <c r="M3917" s="49">
        <v>3339314</v>
      </c>
      <c r="N3917">
        <f>+VLOOKUP(C3917,'Thanh toán '!M$1335:N$6972,2,0)</f>
        <v>3339314</v>
      </c>
      <c r="O3917" s="61">
        <f t="shared" si="186"/>
        <v>0</v>
      </c>
    </row>
    <row r="3918" spans="1:15" hidden="1" x14ac:dyDescent="0.3">
      <c r="A3918" s="18">
        <v>2023</v>
      </c>
      <c r="B3918" s="19" t="s">
        <v>17880</v>
      </c>
      <c r="C3918" s="19">
        <f t="shared" si="184"/>
        <v>31386</v>
      </c>
      <c r="D3918" s="19" t="s">
        <v>13350</v>
      </c>
      <c r="E3918" s="24" t="s">
        <v>17870</v>
      </c>
      <c r="F3918" s="18">
        <f t="shared" si="185"/>
        <v>5</v>
      </c>
      <c r="G3918" s="23" t="s">
        <v>12167</v>
      </c>
      <c r="H3918" s="23" t="s">
        <v>12167</v>
      </c>
      <c r="I3918" s="19" t="s">
        <v>12168</v>
      </c>
      <c r="J3918" s="49">
        <v>551250</v>
      </c>
      <c r="K3918" s="42">
        <v>0.1</v>
      </c>
      <c r="L3918" s="49">
        <v>55125</v>
      </c>
      <c r="M3918" s="49">
        <v>606375</v>
      </c>
      <c r="N3918">
        <f>+VLOOKUP(C3918,'Thanh toán '!M$1335:N$6972,2,0)</f>
        <v>606375</v>
      </c>
      <c r="O3918" s="61">
        <f t="shared" si="186"/>
        <v>0</v>
      </c>
    </row>
    <row r="3919" spans="1:15" hidden="1" x14ac:dyDescent="0.3">
      <c r="A3919" s="43">
        <v>2023</v>
      </c>
      <c r="B3919" s="44" t="s">
        <v>17881</v>
      </c>
      <c r="C3919" s="19">
        <f t="shared" si="184"/>
        <v>31387</v>
      </c>
      <c r="D3919" s="44" t="s">
        <v>13350</v>
      </c>
      <c r="E3919" s="45" t="s">
        <v>17870</v>
      </c>
      <c r="F3919" s="18">
        <f t="shared" si="185"/>
        <v>5</v>
      </c>
      <c r="G3919" s="46" t="s">
        <v>12312</v>
      </c>
      <c r="H3919" s="46" t="s">
        <v>12312</v>
      </c>
      <c r="I3919" s="44" t="s">
        <v>12313</v>
      </c>
      <c r="J3919" s="50">
        <v>1060500</v>
      </c>
      <c r="K3919" s="48">
        <v>0.1</v>
      </c>
      <c r="L3919" s="50">
        <v>106050</v>
      </c>
      <c r="M3919" s="50">
        <v>1166550</v>
      </c>
      <c r="N3919">
        <f>+VLOOKUP(C3919,'Thanh toán '!M$1335:N$6972,2,0)</f>
        <v>1166550</v>
      </c>
      <c r="O3919" s="61">
        <f t="shared" si="186"/>
        <v>0</v>
      </c>
    </row>
    <row r="3920" spans="1:15" hidden="1" x14ac:dyDescent="0.3">
      <c r="A3920" s="18">
        <v>2023</v>
      </c>
      <c r="B3920" s="19" t="s">
        <v>17882</v>
      </c>
      <c r="C3920" s="19">
        <f t="shared" si="184"/>
        <v>31388</v>
      </c>
      <c r="D3920" s="19" t="s">
        <v>13350</v>
      </c>
      <c r="E3920" s="24" t="s">
        <v>17870</v>
      </c>
      <c r="F3920" s="18">
        <f t="shared" si="185"/>
        <v>5</v>
      </c>
      <c r="G3920" s="23" t="s">
        <v>12167</v>
      </c>
      <c r="H3920" s="23" t="s">
        <v>12167</v>
      </c>
      <c r="I3920" s="19" t="s">
        <v>12168</v>
      </c>
      <c r="J3920" s="49">
        <v>555290</v>
      </c>
      <c r="K3920" s="42">
        <v>0.1</v>
      </c>
      <c r="L3920" s="49">
        <v>55529</v>
      </c>
      <c r="M3920" s="49">
        <v>610819</v>
      </c>
      <c r="N3920">
        <f>+VLOOKUP(C3920,'Thanh toán '!M$1335:N$6972,2,0)</f>
        <v>610819</v>
      </c>
      <c r="O3920" s="61">
        <f t="shared" si="186"/>
        <v>0</v>
      </c>
    </row>
    <row r="3921" spans="1:15" hidden="1" x14ac:dyDescent="0.3">
      <c r="A3921" s="18">
        <v>2023</v>
      </c>
      <c r="B3921" s="19" t="s">
        <v>17883</v>
      </c>
      <c r="C3921" s="19">
        <f t="shared" si="184"/>
        <v>31389</v>
      </c>
      <c r="D3921" s="19" t="s">
        <v>13350</v>
      </c>
      <c r="E3921" s="24" t="s">
        <v>17870</v>
      </c>
      <c r="F3921" s="18">
        <f t="shared" si="185"/>
        <v>5</v>
      </c>
      <c r="G3921" s="23" t="s">
        <v>12293</v>
      </c>
      <c r="H3921" s="23" t="s">
        <v>12293</v>
      </c>
      <c r="I3921" s="19" t="s">
        <v>12294</v>
      </c>
      <c r="J3921" s="49">
        <v>2013536</v>
      </c>
      <c r="K3921" s="42">
        <v>0.10000019865549958</v>
      </c>
      <c r="L3921" s="49">
        <v>201354</v>
      </c>
      <c r="M3921" s="49">
        <v>2214890</v>
      </c>
      <c r="N3921">
        <f>+VLOOKUP(C3921,'Thanh toán '!M$1335:N$6972,2,0)</f>
        <v>2214890</v>
      </c>
      <c r="O3921" s="61">
        <f t="shared" si="186"/>
        <v>0</v>
      </c>
    </row>
    <row r="3922" spans="1:15" hidden="1" x14ac:dyDescent="0.3">
      <c r="A3922" s="18">
        <v>2023</v>
      </c>
      <c r="B3922" s="19" t="s">
        <v>17884</v>
      </c>
      <c r="C3922" s="19">
        <f t="shared" si="184"/>
        <v>31391</v>
      </c>
      <c r="D3922" s="19" t="s">
        <v>13350</v>
      </c>
      <c r="E3922" s="24" t="s">
        <v>17870</v>
      </c>
      <c r="F3922" s="18">
        <f t="shared" si="185"/>
        <v>5</v>
      </c>
      <c r="G3922" s="23" t="s">
        <v>11799</v>
      </c>
      <c r="H3922" s="23" t="s">
        <v>13530</v>
      </c>
      <c r="I3922" s="19" t="s">
        <v>11725</v>
      </c>
      <c r="J3922" s="49">
        <v>890315</v>
      </c>
      <c r="K3922" s="42">
        <v>0.10000056159898463</v>
      </c>
      <c r="L3922" s="49">
        <v>89032</v>
      </c>
      <c r="M3922" s="49">
        <v>979347</v>
      </c>
      <c r="N3922">
        <f>+VLOOKUP(C3922,'Thanh toán '!M$1335:N$6972,2,0)</f>
        <v>979347</v>
      </c>
      <c r="O3922" s="61">
        <f t="shared" si="186"/>
        <v>0</v>
      </c>
    </row>
    <row r="3923" spans="1:15" hidden="1" x14ac:dyDescent="0.3">
      <c r="A3923" s="43">
        <v>2023</v>
      </c>
      <c r="B3923" s="44" t="s">
        <v>17885</v>
      </c>
      <c r="C3923" s="19">
        <f t="shared" si="184"/>
        <v>31394</v>
      </c>
      <c r="D3923" s="44" t="s">
        <v>13350</v>
      </c>
      <c r="E3923" s="45" t="s">
        <v>17870</v>
      </c>
      <c r="F3923" s="18">
        <f t="shared" si="185"/>
        <v>5</v>
      </c>
      <c r="G3923" s="46" t="s">
        <v>11799</v>
      </c>
      <c r="H3923" s="46" t="s">
        <v>13581</v>
      </c>
      <c r="I3923" s="44" t="s">
        <v>11725</v>
      </c>
      <c r="J3923" s="50">
        <v>704013</v>
      </c>
      <c r="K3923" s="48">
        <v>9.999957387150521E-2</v>
      </c>
      <c r="L3923" s="50">
        <v>70401</v>
      </c>
      <c r="M3923" s="50">
        <v>774414</v>
      </c>
      <c r="N3923">
        <f>+VLOOKUP(C3923,'Thanh toán '!M$1335:N$6972,2,0)</f>
        <v>774414</v>
      </c>
      <c r="O3923" s="61">
        <f t="shared" si="186"/>
        <v>0</v>
      </c>
    </row>
    <row r="3924" spans="1:15" hidden="1" x14ac:dyDescent="0.3">
      <c r="A3924" s="18">
        <v>2023</v>
      </c>
      <c r="B3924" s="19" t="s">
        <v>17886</v>
      </c>
      <c r="C3924" s="19">
        <f t="shared" si="184"/>
        <v>31395</v>
      </c>
      <c r="D3924" s="19" t="s">
        <v>13350</v>
      </c>
      <c r="E3924" s="24" t="s">
        <v>17870</v>
      </c>
      <c r="F3924" s="18">
        <f t="shared" si="185"/>
        <v>5</v>
      </c>
      <c r="G3924" s="23" t="s">
        <v>11799</v>
      </c>
      <c r="H3924" s="23" t="s">
        <v>13587</v>
      </c>
      <c r="I3924" s="19" t="s">
        <v>11725</v>
      </c>
      <c r="J3924" s="49">
        <v>990890</v>
      </c>
      <c r="K3924" s="42">
        <v>0.1</v>
      </c>
      <c r="L3924" s="49">
        <v>99089</v>
      </c>
      <c r="M3924" s="49">
        <v>1089979</v>
      </c>
      <c r="N3924">
        <f>+VLOOKUP(C3924,'Thanh toán '!M$1335:N$6972,2,0)</f>
        <v>1089979</v>
      </c>
      <c r="O3924" s="61">
        <f t="shared" si="186"/>
        <v>0</v>
      </c>
    </row>
    <row r="3925" spans="1:15" hidden="1" x14ac:dyDescent="0.3">
      <c r="A3925" s="18">
        <v>2023</v>
      </c>
      <c r="B3925" s="19" t="s">
        <v>17887</v>
      </c>
      <c r="C3925" s="19">
        <f t="shared" si="184"/>
        <v>31397</v>
      </c>
      <c r="D3925" s="19" t="s">
        <v>13350</v>
      </c>
      <c r="E3925" s="24" t="s">
        <v>17870</v>
      </c>
      <c r="F3925" s="18">
        <f t="shared" si="185"/>
        <v>5</v>
      </c>
      <c r="G3925" s="23" t="s">
        <v>11799</v>
      </c>
      <c r="H3925" s="23" t="s">
        <v>13595</v>
      </c>
      <c r="I3925" s="19" t="s">
        <v>11725</v>
      </c>
      <c r="J3925" s="49">
        <v>806200</v>
      </c>
      <c r="K3925" s="42">
        <v>0.1</v>
      </c>
      <c r="L3925" s="49">
        <v>80620</v>
      </c>
      <c r="M3925" s="49">
        <v>886820</v>
      </c>
      <c r="N3925">
        <f>+VLOOKUP(C3925,'Thanh toán '!M$1335:N$6972,2,0)</f>
        <v>886820</v>
      </c>
      <c r="O3925" s="61">
        <f t="shared" si="186"/>
        <v>0</v>
      </c>
    </row>
    <row r="3926" spans="1:15" hidden="1" x14ac:dyDescent="0.3">
      <c r="A3926" s="18">
        <v>2023</v>
      </c>
      <c r="B3926" s="19" t="s">
        <v>17888</v>
      </c>
      <c r="C3926" s="19">
        <f t="shared" si="184"/>
        <v>31398</v>
      </c>
      <c r="D3926" s="19" t="s">
        <v>13350</v>
      </c>
      <c r="E3926" s="24" t="s">
        <v>17870</v>
      </c>
      <c r="F3926" s="18">
        <f t="shared" si="185"/>
        <v>5</v>
      </c>
      <c r="G3926" s="23" t="s">
        <v>12282</v>
      </c>
      <c r="H3926" s="23" t="s">
        <v>12282</v>
      </c>
      <c r="I3926" s="19" t="s">
        <v>12283</v>
      </c>
      <c r="J3926" s="49">
        <v>1653750</v>
      </c>
      <c r="K3926" s="42">
        <v>0.1</v>
      </c>
      <c r="L3926" s="49">
        <v>165375</v>
      </c>
      <c r="M3926" s="49">
        <v>1819125</v>
      </c>
      <c r="N3926">
        <f>+VLOOKUP(C3926,'Thanh toán '!M$1335:N$6972,2,0)</f>
        <v>1819125</v>
      </c>
      <c r="O3926" s="61">
        <f t="shared" si="186"/>
        <v>0</v>
      </c>
    </row>
    <row r="3927" spans="1:15" hidden="1" x14ac:dyDescent="0.3">
      <c r="A3927" s="18">
        <v>2023</v>
      </c>
      <c r="B3927" s="19" t="s">
        <v>17889</v>
      </c>
      <c r="C3927" s="19">
        <f t="shared" si="184"/>
        <v>31400</v>
      </c>
      <c r="D3927" s="19" t="s">
        <v>13350</v>
      </c>
      <c r="E3927" s="24" t="s">
        <v>17890</v>
      </c>
      <c r="F3927" s="18">
        <f t="shared" si="185"/>
        <v>5</v>
      </c>
      <c r="G3927" s="23" t="s">
        <v>11799</v>
      </c>
      <c r="H3927" s="23" t="s">
        <v>13698</v>
      </c>
      <c r="I3927" s="19" t="s">
        <v>11725</v>
      </c>
      <c r="J3927" s="49">
        <v>2797051</v>
      </c>
      <c r="K3927" s="42">
        <v>9.9999964248059833E-2</v>
      </c>
      <c r="L3927" s="49">
        <v>279705</v>
      </c>
      <c r="M3927" s="49">
        <v>3076756</v>
      </c>
      <c r="N3927">
        <f>+VLOOKUP(C3927,'Thanh toán '!M$1335:N$6972,2,0)</f>
        <v>3076756</v>
      </c>
      <c r="O3927" s="61">
        <f t="shared" si="186"/>
        <v>0</v>
      </c>
    </row>
    <row r="3928" spans="1:15" hidden="1" x14ac:dyDescent="0.3">
      <c r="A3928" s="18">
        <v>2023</v>
      </c>
      <c r="B3928" s="19" t="s">
        <v>17891</v>
      </c>
      <c r="C3928" s="19">
        <f t="shared" si="184"/>
        <v>31401</v>
      </c>
      <c r="D3928" s="19" t="s">
        <v>13350</v>
      </c>
      <c r="E3928" s="24" t="s">
        <v>17890</v>
      </c>
      <c r="F3928" s="18">
        <f t="shared" si="185"/>
        <v>5</v>
      </c>
      <c r="G3928" s="23" t="s">
        <v>11799</v>
      </c>
      <c r="H3928" s="23" t="s">
        <v>16665</v>
      </c>
      <c r="I3928" s="19" t="s">
        <v>11725</v>
      </c>
      <c r="J3928" s="49">
        <v>776217</v>
      </c>
      <c r="K3928" s="42">
        <v>0.10000038648986044</v>
      </c>
      <c r="L3928" s="49">
        <v>77622</v>
      </c>
      <c r="M3928" s="49">
        <v>853839</v>
      </c>
      <c r="N3928">
        <f>+VLOOKUP(C3928,'Thanh toán '!M$1335:N$6972,2,0)</f>
        <v>853839</v>
      </c>
      <c r="O3928" s="61">
        <f t="shared" si="186"/>
        <v>0</v>
      </c>
    </row>
    <row r="3929" spans="1:15" hidden="1" x14ac:dyDescent="0.3">
      <c r="A3929" s="18">
        <v>2023</v>
      </c>
      <c r="B3929" s="19" t="s">
        <v>17892</v>
      </c>
      <c r="C3929" s="19">
        <f t="shared" si="184"/>
        <v>31402</v>
      </c>
      <c r="D3929" s="19" t="s">
        <v>13350</v>
      </c>
      <c r="E3929" s="24" t="s">
        <v>17890</v>
      </c>
      <c r="F3929" s="18">
        <f t="shared" si="185"/>
        <v>5</v>
      </c>
      <c r="G3929" s="23" t="s">
        <v>11799</v>
      </c>
      <c r="H3929" s="23" t="s">
        <v>13688</v>
      </c>
      <c r="I3929" s="19" t="s">
        <v>11725</v>
      </c>
      <c r="J3929" s="49">
        <v>935956</v>
      </c>
      <c r="K3929" s="42">
        <v>0.10000042737051741</v>
      </c>
      <c r="L3929" s="49">
        <v>93596</v>
      </c>
      <c r="M3929" s="49">
        <v>1029552</v>
      </c>
      <c r="N3929">
        <f>+VLOOKUP(C3929,'Thanh toán '!M$1335:N$6972,2,0)</f>
        <v>1029552</v>
      </c>
      <c r="O3929" s="61">
        <f t="shared" si="186"/>
        <v>0</v>
      </c>
    </row>
    <row r="3930" spans="1:15" hidden="1" x14ac:dyDescent="0.3">
      <c r="A3930" s="18">
        <v>2023</v>
      </c>
      <c r="B3930" s="19" t="s">
        <v>17893</v>
      </c>
      <c r="C3930" s="19">
        <f t="shared" si="184"/>
        <v>31403</v>
      </c>
      <c r="D3930" s="19" t="s">
        <v>13350</v>
      </c>
      <c r="E3930" s="24" t="s">
        <v>17890</v>
      </c>
      <c r="F3930" s="18">
        <f t="shared" si="185"/>
        <v>5</v>
      </c>
      <c r="G3930" s="23" t="s">
        <v>11799</v>
      </c>
      <c r="H3930" s="23" t="s">
        <v>13682</v>
      </c>
      <c r="I3930" s="19" t="s">
        <v>11725</v>
      </c>
      <c r="J3930" s="49">
        <v>663165</v>
      </c>
      <c r="K3930" s="42">
        <v>0.10000075396017583</v>
      </c>
      <c r="L3930" s="49">
        <v>66317</v>
      </c>
      <c r="M3930" s="49">
        <v>729482</v>
      </c>
      <c r="N3930">
        <f>+VLOOKUP(C3930,'Thanh toán '!M$1335:N$6972,2,0)</f>
        <v>729482</v>
      </c>
      <c r="O3930" s="61">
        <f t="shared" si="186"/>
        <v>0</v>
      </c>
    </row>
    <row r="3931" spans="1:15" hidden="1" x14ac:dyDescent="0.3">
      <c r="A3931" s="18">
        <v>2023</v>
      </c>
      <c r="B3931" s="19" t="s">
        <v>17894</v>
      </c>
      <c r="C3931" s="19">
        <f t="shared" si="184"/>
        <v>31404</v>
      </c>
      <c r="D3931" s="19" t="s">
        <v>13350</v>
      </c>
      <c r="E3931" s="24" t="s">
        <v>17890</v>
      </c>
      <c r="F3931" s="18">
        <f t="shared" si="185"/>
        <v>5</v>
      </c>
      <c r="G3931" s="23" t="s">
        <v>12245</v>
      </c>
      <c r="H3931" s="23" t="s">
        <v>12245</v>
      </c>
      <c r="I3931" s="19" t="s">
        <v>12246</v>
      </c>
      <c r="J3931" s="49">
        <v>5014180</v>
      </c>
      <c r="K3931" s="42">
        <v>0.1</v>
      </c>
      <c r="L3931" s="49">
        <v>501418</v>
      </c>
      <c r="M3931" s="49">
        <v>5515598</v>
      </c>
      <c r="N3931">
        <f>+VLOOKUP(C3931,'Thanh toán '!M$1335:N$6972,2,0)</f>
        <v>5515598</v>
      </c>
      <c r="O3931" s="61">
        <f t="shared" si="186"/>
        <v>0</v>
      </c>
    </row>
    <row r="3932" spans="1:15" hidden="1" x14ac:dyDescent="0.3">
      <c r="A3932" s="18">
        <v>2023</v>
      </c>
      <c r="B3932" s="19" t="s">
        <v>17895</v>
      </c>
      <c r="C3932" s="19">
        <f t="shared" si="184"/>
        <v>31405</v>
      </c>
      <c r="D3932" s="19" t="s">
        <v>13350</v>
      </c>
      <c r="E3932" s="24" t="s">
        <v>17890</v>
      </c>
      <c r="F3932" s="18">
        <f t="shared" si="185"/>
        <v>5</v>
      </c>
      <c r="G3932" s="23" t="s">
        <v>12448</v>
      </c>
      <c r="H3932" s="23" t="s">
        <v>12448</v>
      </c>
      <c r="I3932" s="19" t="s">
        <v>12449</v>
      </c>
      <c r="J3932" s="49">
        <v>1289600</v>
      </c>
      <c r="K3932" s="42">
        <v>0.1</v>
      </c>
      <c r="L3932" s="49">
        <v>128960</v>
      </c>
      <c r="M3932" s="49">
        <v>1418560</v>
      </c>
      <c r="N3932">
        <f>+VLOOKUP(C3932,'Thanh toán '!M$1335:N$6972,2,0)</f>
        <v>1418560</v>
      </c>
      <c r="O3932" s="61">
        <f t="shared" si="186"/>
        <v>0</v>
      </c>
    </row>
    <row r="3933" spans="1:15" hidden="1" x14ac:dyDescent="0.3">
      <c r="A3933" s="18">
        <v>2023</v>
      </c>
      <c r="B3933" s="19" t="s">
        <v>17896</v>
      </c>
      <c r="C3933" s="19">
        <f t="shared" si="184"/>
        <v>31407</v>
      </c>
      <c r="D3933" s="19" t="s">
        <v>13350</v>
      </c>
      <c r="E3933" s="24" t="s">
        <v>17890</v>
      </c>
      <c r="F3933" s="18">
        <f t="shared" si="185"/>
        <v>5</v>
      </c>
      <c r="G3933" s="23" t="s">
        <v>11799</v>
      </c>
      <c r="H3933" s="23" t="s">
        <v>14530</v>
      </c>
      <c r="I3933" s="19" t="s">
        <v>11725</v>
      </c>
      <c r="J3933" s="49">
        <v>1099739</v>
      </c>
      <c r="K3933" s="42">
        <v>0.10000009093066628</v>
      </c>
      <c r="L3933" s="49">
        <v>109974</v>
      </c>
      <c r="M3933" s="49">
        <v>1209713</v>
      </c>
      <c r="N3933">
        <f>+VLOOKUP(C3933,'Thanh toán '!M$1335:N$6972,2,0)</f>
        <v>1209713</v>
      </c>
      <c r="O3933" s="61">
        <f t="shared" si="186"/>
        <v>0</v>
      </c>
    </row>
    <row r="3934" spans="1:15" hidden="1" x14ac:dyDescent="0.3">
      <c r="A3934" s="18">
        <v>2023</v>
      </c>
      <c r="B3934" s="19" t="s">
        <v>17897</v>
      </c>
      <c r="C3934" s="19">
        <f t="shared" si="184"/>
        <v>31408</v>
      </c>
      <c r="D3934" s="19" t="s">
        <v>13350</v>
      </c>
      <c r="E3934" s="24" t="s">
        <v>17890</v>
      </c>
      <c r="F3934" s="18">
        <f t="shared" si="185"/>
        <v>5</v>
      </c>
      <c r="G3934" s="23" t="s">
        <v>11799</v>
      </c>
      <c r="H3934" s="23" t="s">
        <v>14056</v>
      </c>
      <c r="I3934" s="19" t="s">
        <v>11725</v>
      </c>
      <c r="J3934" s="49">
        <v>150546</v>
      </c>
      <c r="K3934" s="42">
        <v>0.10000265699520412</v>
      </c>
      <c r="L3934" s="49">
        <v>15055</v>
      </c>
      <c r="M3934" s="49">
        <v>165601</v>
      </c>
      <c r="N3934">
        <f>+VLOOKUP(C3934,'Thanh toán '!M$1335:N$6972,2,0)</f>
        <v>165601</v>
      </c>
      <c r="O3934" s="61">
        <f t="shared" si="186"/>
        <v>0</v>
      </c>
    </row>
    <row r="3935" spans="1:15" hidden="1" x14ac:dyDescent="0.3">
      <c r="A3935" s="18">
        <v>2023</v>
      </c>
      <c r="B3935" s="19" t="s">
        <v>17898</v>
      </c>
      <c r="C3935" s="19">
        <f t="shared" si="184"/>
        <v>31410</v>
      </c>
      <c r="D3935" s="19" t="s">
        <v>13350</v>
      </c>
      <c r="E3935" s="24" t="s">
        <v>17890</v>
      </c>
      <c r="F3935" s="18">
        <f t="shared" si="185"/>
        <v>5</v>
      </c>
      <c r="G3935" s="23" t="s">
        <v>11799</v>
      </c>
      <c r="H3935" s="23" t="s">
        <v>13489</v>
      </c>
      <c r="I3935" s="19" t="s">
        <v>11725</v>
      </c>
      <c r="J3935" s="49">
        <v>1128010</v>
      </c>
      <c r="K3935" s="42">
        <v>0.1</v>
      </c>
      <c r="L3935" s="49">
        <v>112801</v>
      </c>
      <c r="M3935" s="49">
        <v>1240811</v>
      </c>
      <c r="N3935">
        <f>+VLOOKUP(C3935,'Thanh toán '!M$1335:N$6972,2,0)</f>
        <v>1240811</v>
      </c>
      <c r="O3935" s="61">
        <f t="shared" si="186"/>
        <v>0</v>
      </c>
    </row>
    <row r="3936" spans="1:15" hidden="1" x14ac:dyDescent="0.3">
      <c r="A3936" s="18">
        <v>2023</v>
      </c>
      <c r="B3936" s="19" t="s">
        <v>17899</v>
      </c>
      <c r="C3936" s="19">
        <f t="shared" si="184"/>
        <v>31411</v>
      </c>
      <c r="D3936" s="19" t="s">
        <v>13350</v>
      </c>
      <c r="E3936" s="24" t="s">
        <v>17890</v>
      </c>
      <c r="F3936" s="18">
        <f t="shared" si="185"/>
        <v>5</v>
      </c>
      <c r="G3936" s="23" t="s">
        <v>11799</v>
      </c>
      <c r="H3936" s="23" t="s">
        <v>14111</v>
      </c>
      <c r="I3936" s="19" t="s">
        <v>11725</v>
      </c>
      <c r="J3936" s="49">
        <v>250910</v>
      </c>
      <c r="K3936" s="42">
        <v>0.1</v>
      </c>
      <c r="L3936" s="49">
        <v>25091</v>
      </c>
      <c r="M3936" s="49">
        <v>276001</v>
      </c>
      <c r="N3936">
        <f>+VLOOKUP(C3936,'Thanh toán '!M$1335:N$6972,2,0)</f>
        <v>276001</v>
      </c>
      <c r="O3936" s="61">
        <f t="shared" si="186"/>
        <v>0</v>
      </c>
    </row>
    <row r="3937" spans="1:15" hidden="1" x14ac:dyDescent="0.3">
      <c r="A3937" s="18">
        <v>2023</v>
      </c>
      <c r="B3937" s="19" t="s">
        <v>17900</v>
      </c>
      <c r="C3937" s="19">
        <f t="shared" si="184"/>
        <v>31412</v>
      </c>
      <c r="D3937" s="19" t="s">
        <v>13350</v>
      </c>
      <c r="E3937" s="24" t="s">
        <v>17890</v>
      </c>
      <c r="F3937" s="18">
        <f t="shared" si="185"/>
        <v>5</v>
      </c>
      <c r="G3937" s="23" t="s">
        <v>11799</v>
      </c>
      <c r="H3937" s="23" t="s">
        <v>16120</v>
      </c>
      <c r="I3937" s="19" t="s">
        <v>11725</v>
      </c>
      <c r="J3937" s="49">
        <v>367155</v>
      </c>
      <c r="K3937" s="42">
        <v>0.10000136182266345</v>
      </c>
      <c r="L3937" s="49">
        <v>36716</v>
      </c>
      <c r="M3937" s="49">
        <v>403871</v>
      </c>
      <c r="N3937">
        <f>+VLOOKUP(C3937,'Thanh toán '!M$1335:N$6972,2,0)</f>
        <v>403871</v>
      </c>
      <c r="O3937" s="61">
        <f t="shared" si="186"/>
        <v>0</v>
      </c>
    </row>
    <row r="3938" spans="1:15" hidden="1" x14ac:dyDescent="0.3">
      <c r="A3938" s="18">
        <v>2023</v>
      </c>
      <c r="B3938" s="19" t="s">
        <v>17901</v>
      </c>
      <c r="C3938" s="19">
        <f t="shared" si="184"/>
        <v>31414</v>
      </c>
      <c r="D3938" s="19" t="s">
        <v>13350</v>
      </c>
      <c r="E3938" s="24" t="s">
        <v>17890</v>
      </c>
      <c r="F3938" s="18">
        <f t="shared" si="185"/>
        <v>5</v>
      </c>
      <c r="G3938" s="23" t="s">
        <v>11799</v>
      </c>
      <c r="H3938" s="23" t="s">
        <v>13818</v>
      </c>
      <c r="I3938" s="19" t="s">
        <v>11725</v>
      </c>
      <c r="J3938" s="49">
        <v>592955</v>
      </c>
      <c r="K3938" s="42">
        <v>0.10000084323430952</v>
      </c>
      <c r="L3938" s="49">
        <v>59296</v>
      </c>
      <c r="M3938" s="49">
        <v>652251</v>
      </c>
      <c r="N3938">
        <f>+VLOOKUP(C3938,'Thanh toán '!M$1335:N$6972,2,0)</f>
        <v>652251</v>
      </c>
      <c r="O3938" s="61">
        <f t="shared" si="186"/>
        <v>0</v>
      </c>
    </row>
    <row r="3939" spans="1:15" hidden="1" x14ac:dyDescent="0.3">
      <c r="A3939" s="18">
        <v>2023</v>
      </c>
      <c r="B3939" s="19" t="s">
        <v>17902</v>
      </c>
      <c r="C3939" s="19">
        <f t="shared" si="184"/>
        <v>31415</v>
      </c>
      <c r="D3939" s="19" t="s">
        <v>13350</v>
      </c>
      <c r="E3939" s="24" t="s">
        <v>17890</v>
      </c>
      <c r="F3939" s="18">
        <f t="shared" si="185"/>
        <v>5</v>
      </c>
      <c r="G3939" s="23" t="s">
        <v>12330</v>
      </c>
      <c r="H3939" s="23" t="s">
        <v>12330</v>
      </c>
      <c r="I3939" s="19" t="s">
        <v>12331</v>
      </c>
      <c r="J3939" s="49">
        <v>2346710</v>
      </c>
      <c r="K3939" s="42">
        <v>0.1</v>
      </c>
      <c r="L3939" s="49">
        <v>234671</v>
      </c>
      <c r="M3939" s="49">
        <v>2581381</v>
      </c>
      <c r="N3939">
        <f>+VLOOKUP(C3939,'Thanh toán '!M$1335:N$6972,2,0)</f>
        <v>2581381</v>
      </c>
      <c r="O3939" s="61">
        <f t="shared" si="186"/>
        <v>0</v>
      </c>
    </row>
    <row r="3940" spans="1:15" hidden="1" x14ac:dyDescent="0.3">
      <c r="A3940" s="18">
        <v>2023</v>
      </c>
      <c r="B3940" s="19" t="s">
        <v>17903</v>
      </c>
      <c r="C3940" s="19">
        <f t="shared" si="184"/>
        <v>31416</v>
      </c>
      <c r="D3940" s="19" t="s">
        <v>13350</v>
      </c>
      <c r="E3940" s="24" t="s">
        <v>17890</v>
      </c>
      <c r="F3940" s="18">
        <f t="shared" si="185"/>
        <v>5</v>
      </c>
      <c r="G3940" s="23" t="s">
        <v>11860</v>
      </c>
      <c r="H3940" s="23" t="s">
        <v>13775</v>
      </c>
      <c r="I3940" s="19" t="s">
        <v>11719</v>
      </c>
      <c r="J3940" s="49">
        <v>1227998</v>
      </c>
      <c r="K3940" s="42">
        <v>0.10000016286671477</v>
      </c>
      <c r="L3940" s="49">
        <v>122800</v>
      </c>
      <c r="M3940" s="49">
        <v>1350798</v>
      </c>
      <c r="N3940">
        <f>+VLOOKUP(C3940,'Thanh toán '!M$1335:N$6972,2,0)</f>
        <v>1350798</v>
      </c>
      <c r="O3940" s="61">
        <f t="shared" si="186"/>
        <v>0</v>
      </c>
    </row>
    <row r="3941" spans="1:15" hidden="1" x14ac:dyDescent="0.3">
      <c r="A3941" s="18">
        <v>2023</v>
      </c>
      <c r="B3941" s="19" t="s">
        <v>17904</v>
      </c>
      <c r="C3941" s="19">
        <f t="shared" si="184"/>
        <v>31417</v>
      </c>
      <c r="D3941" s="19" t="s">
        <v>13350</v>
      </c>
      <c r="E3941" s="24" t="s">
        <v>17890</v>
      </c>
      <c r="F3941" s="18">
        <f t="shared" si="185"/>
        <v>5</v>
      </c>
      <c r="G3941" s="23" t="s">
        <v>11860</v>
      </c>
      <c r="H3941" s="23" t="s">
        <v>14652</v>
      </c>
      <c r="I3941" s="19" t="s">
        <v>11719</v>
      </c>
      <c r="J3941" s="49">
        <v>1379568</v>
      </c>
      <c r="K3941" s="42">
        <v>0.10000014497291906</v>
      </c>
      <c r="L3941" s="49">
        <v>137957</v>
      </c>
      <c r="M3941" s="49">
        <v>1517525</v>
      </c>
      <c r="N3941">
        <f>+VLOOKUP(C3941,'Thanh toán '!M$1335:N$6972,2,0)</f>
        <v>1517525</v>
      </c>
      <c r="O3941" s="61">
        <f t="shared" si="186"/>
        <v>0</v>
      </c>
    </row>
    <row r="3942" spans="1:15" hidden="1" x14ac:dyDescent="0.3">
      <c r="A3942" s="18">
        <v>2023</v>
      </c>
      <c r="B3942" s="19" t="s">
        <v>17905</v>
      </c>
      <c r="C3942" s="19">
        <f t="shared" si="184"/>
        <v>31418</v>
      </c>
      <c r="D3942" s="19" t="s">
        <v>13350</v>
      </c>
      <c r="E3942" s="24" t="s">
        <v>17890</v>
      </c>
      <c r="F3942" s="18">
        <f t="shared" si="185"/>
        <v>5</v>
      </c>
      <c r="G3942" s="23" t="s">
        <v>11860</v>
      </c>
      <c r="H3942" s="23" t="s">
        <v>13789</v>
      </c>
      <c r="I3942" s="19" t="s">
        <v>11719</v>
      </c>
      <c r="J3942" s="49">
        <v>1544605</v>
      </c>
      <c r="K3942" s="42">
        <v>0.10000032370735561</v>
      </c>
      <c r="L3942" s="49">
        <v>154461</v>
      </c>
      <c r="M3942" s="49">
        <v>1699066</v>
      </c>
      <c r="N3942">
        <f>+VLOOKUP(C3942,'Thanh toán '!M$1335:N$6972,2,0)</f>
        <v>1699066</v>
      </c>
      <c r="O3942" s="61">
        <f t="shared" si="186"/>
        <v>0</v>
      </c>
    </row>
    <row r="3943" spans="1:15" hidden="1" x14ac:dyDescent="0.3">
      <c r="A3943" s="18">
        <v>2023</v>
      </c>
      <c r="B3943" s="19" t="s">
        <v>17906</v>
      </c>
      <c r="C3943" s="19">
        <f t="shared" si="184"/>
        <v>31419</v>
      </c>
      <c r="D3943" s="19" t="s">
        <v>13350</v>
      </c>
      <c r="E3943" s="24" t="s">
        <v>17890</v>
      </c>
      <c r="F3943" s="18">
        <f t="shared" si="185"/>
        <v>5</v>
      </c>
      <c r="G3943" s="23" t="s">
        <v>11860</v>
      </c>
      <c r="H3943" s="23" t="s">
        <v>17287</v>
      </c>
      <c r="I3943" s="19" t="s">
        <v>11719</v>
      </c>
      <c r="J3943" s="49">
        <v>1640874</v>
      </c>
      <c r="K3943" s="42">
        <v>9.9999756227473896E-2</v>
      </c>
      <c r="L3943" s="49">
        <v>164087</v>
      </c>
      <c r="M3943" s="49">
        <v>1804961</v>
      </c>
      <c r="N3943">
        <f>+VLOOKUP(C3943,'Thanh toán '!M$1335:N$6972,2,0)</f>
        <v>1804961</v>
      </c>
      <c r="O3943" s="61">
        <f t="shared" si="186"/>
        <v>0</v>
      </c>
    </row>
    <row r="3944" spans="1:15" hidden="1" x14ac:dyDescent="0.3">
      <c r="A3944" s="18">
        <v>2023</v>
      </c>
      <c r="B3944" s="19" t="s">
        <v>17907</v>
      </c>
      <c r="C3944" s="19">
        <f t="shared" si="184"/>
        <v>31429</v>
      </c>
      <c r="D3944" s="19" t="s">
        <v>13350</v>
      </c>
      <c r="E3944" s="24" t="s">
        <v>17890</v>
      </c>
      <c r="F3944" s="18">
        <f t="shared" si="185"/>
        <v>5</v>
      </c>
      <c r="G3944" s="23" t="s">
        <v>11799</v>
      </c>
      <c r="H3944" s="23" t="s">
        <v>13543</v>
      </c>
      <c r="I3944" s="19" t="s">
        <v>11725</v>
      </c>
      <c r="J3944" s="49">
        <v>555290</v>
      </c>
      <c r="K3944" s="42">
        <v>0.1</v>
      </c>
      <c r="L3944" s="49">
        <v>55529</v>
      </c>
      <c r="M3944" s="49">
        <v>610819</v>
      </c>
      <c r="N3944">
        <f>+VLOOKUP(C3944,'Thanh toán '!M$1335:N$6972,2,0)</f>
        <v>610819</v>
      </c>
      <c r="O3944" s="61">
        <f t="shared" si="186"/>
        <v>0</v>
      </c>
    </row>
    <row r="3945" spans="1:15" hidden="1" x14ac:dyDescent="0.3">
      <c r="A3945" s="18">
        <v>2023</v>
      </c>
      <c r="B3945" s="19" t="s">
        <v>17908</v>
      </c>
      <c r="C3945" s="19">
        <f t="shared" si="184"/>
        <v>31435</v>
      </c>
      <c r="D3945" s="19" t="s">
        <v>13350</v>
      </c>
      <c r="E3945" s="24" t="s">
        <v>17890</v>
      </c>
      <c r="F3945" s="18">
        <f t="shared" si="185"/>
        <v>5</v>
      </c>
      <c r="G3945" s="23" t="s">
        <v>11799</v>
      </c>
      <c r="H3945" s="23" t="s">
        <v>13898</v>
      </c>
      <c r="I3945" s="19" t="s">
        <v>11725</v>
      </c>
      <c r="J3945" s="49">
        <v>682364</v>
      </c>
      <c r="K3945" s="42">
        <v>9.9999413802603895E-2</v>
      </c>
      <c r="L3945" s="49">
        <v>68236</v>
      </c>
      <c r="M3945" s="49">
        <v>750600</v>
      </c>
      <c r="N3945">
        <f>+VLOOKUP(C3945,'Thanh toán '!M$1335:N$6972,2,0)</f>
        <v>750600</v>
      </c>
      <c r="O3945" s="61">
        <f t="shared" si="186"/>
        <v>0</v>
      </c>
    </row>
    <row r="3946" spans="1:15" hidden="1" x14ac:dyDescent="0.3">
      <c r="A3946" s="18">
        <v>2023</v>
      </c>
      <c r="B3946" s="19" t="s">
        <v>17909</v>
      </c>
      <c r="C3946" s="19">
        <f t="shared" si="184"/>
        <v>31438</v>
      </c>
      <c r="D3946" s="19" t="s">
        <v>13350</v>
      </c>
      <c r="E3946" s="24" t="s">
        <v>17890</v>
      </c>
      <c r="F3946" s="18">
        <f t="shared" si="185"/>
        <v>5</v>
      </c>
      <c r="G3946" s="23" t="s">
        <v>11799</v>
      </c>
      <c r="H3946" s="23" t="s">
        <v>13896</v>
      </c>
      <c r="I3946" s="19" t="s">
        <v>11725</v>
      </c>
      <c r="J3946" s="49">
        <v>567883</v>
      </c>
      <c r="K3946" s="42">
        <v>9.9999471722168123E-2</v>
      </c>
      <c r="L3946" s="49">
        <v>56788</v>
      </c>
      <c r="M3946" s="49">
        <v>624671</v>
      </c>
      <c r="N3946">
        <f>+VLOOKUP(C3946,'Thanh toán '!M$1335:N$6972,2,0)</f>
        <v>624671</v>
      </c>
      <c r="O3946" s="61">
        <f t="shared" si="186"/>
        <v>0</v>
      </c>
    </row>
    <row r="3947" spans="1:15" hidden="1" x14ac:dyDescent="0.3">
      <c r="A3947" s="18">
        <v>2023</v>
      </c>
      <c r="B3947" s="19" t="s">
        <v>17910</v>
      </c>
      <c r="C3947" s="19">
        <f t="shared" si="184"/>
        <v>31439</v>
      </c>
      <c r="D3947" s="19" t="s">
        <v>13350</v>
      </c>
      <c r="E3947" s="24" t="s">
        <v>17890</v>
      </c>
      <c r="F3947" s="18">
        <f t="shared" si="185"/>
        <v>5</v>
      </c>
      <c r="G3947" s="23" t="s">
        <v>12354</v>
      </c>
      <c r="H3947" s="23" t="s">
        <v>12354</v>
      </c>
      <c r="I3947" s="19" t="s">
        <v>12355</v>
      </c>
      <c r="J3947" s="49">
        <v>3121060</v>
      </c>
      <c r="K3947" s="42">
        <v>0.1</v>
      </c>
      <c r="L3947" s="49">
        <v>312106</v>
      </c>
      <c r="M3947" s="49">
        <v>3433166</v>
      </c>
      <c r="N3947">
        <f>+VLOOKUP(C3947,'Thanh toán '!M$1335:N$6972,2,0)</f>
        <v>3433166</v>
      </c>
      <c r="O3947" s="61">
        <f t="shared" si="186"/>
        <v>0</v>
      </c>
    </row>
    <row r="3948" spans="1:15" hidden="1" x14ac:dyDescent="0.3">
      <c r="A3948" s="18">
        <v>2023</v>
      </c>
      <c r="B3948" s="19" t="s">
        <v>17911</v>
      </c>
      <c r="C3948" s="19">
        <f t="shared" si="184"/>
        <v>31441</v>
      </c>
      <c r="D3948" s="19" t="s">
        <v>13350</v>
      </c>
      <c r="E3948" s="24" t="s">
        <v>17890</v>
      </c>
      <c r="F3948" s="18">
        <f t="shared" si="185"/>
        <v>5</v>
      </c>
      <c r="G3948" s="23" t="s">
        <v>12378</v>
      </c>
      <c r="H3948" s="23" t="s">
        <v>12378</v>
      </c>
      <c r="I3948" s="19" t="s">
        <v>12379</v>
      </c>
      <c r="J3948" s="49">
        <v>4554440</v>
      </c>
      <c r="K3948" s="42">
        <v>0.1</v>
      </c>
      <c r="L3948" s="49">
        <v>455444</v>
      </c>
      <c r="M3948" s="49">
        <v>5009884</v>
      </c>
      <c r="N3948">
        <f>+VLOOKUP(C3948,'Thanh toán '!M$1335:N$6972,2,0)</f>
        <v>5009884</v>
      </c>
      <c r="O3948" s="61">
        <f t="shared" si="186"/>
        <v>0</v>
      </c>
    </row>
    <row r="3949" spans="1:15" hidden="1" x14ac:dyDescent="0.3">
      <c r="A3949" s="18">
        <v>2023</v>
      </c>
      <c r="B3949" s="19" t="s">
        <v>17912</v>
      </c>
      <c r="C3949" s="19">
        <f t="shared" si="184"/>
        <v>31450</v>
      </c>
      <c r="D3949" s="19" t="s">
        <v>13350</v>
      </c>
      <c r="E3949" s="24" t="s">
        <v>17890</v>
      </c>
      <c r="F3949" s="18">
        <f t="shared" si="185"/>
        <v>5</v>
      </c>
      <c r="G3949" s="23" t="s">
        <v>11799</v>
      </c>
      <c r="H3949" s="23" t="s">
        <v>14079</v>
      </c>
      <c r="I3949" s="19" t="s">
        <v>11725</v>
      </c>
      <c r="J3949" s="49">
        <v>373296</v>
      </c>
      <c r="K3949" s="42">
        <v>0.100001071535725</v>
      </c>
      <c r="L3949" s="49">
        <v>37330</v>
      </c>
      <c r="M3949" s="49">
        <v>410626</v>
      </c>
      <c r="N3949">
        <f>+VLOOKUP(C3949,'Thanh toán '!M$1335:N$6972,2,0)</f>
        <v>410626</v>
      </c>
      <c r="O3949" s="61">
        <f t="shared" si="186"/>
        <v>0</v>
      </c>
    </row>
    <row r="3950" spans="1:15" hidden="1" x14ac:dyDescent="0.3">
      <c r="A3950" s="18">
        <v>2023</v>
      </c>
      <c r="B3950" s="19" t="s">
        <v>17913</v>
      </c>
      <c r="C3950" s="19">
        <f t="shared" si="184"/>
        <v>31455</v>
      </c>
      <c r="D3950" s="19" t="s">
        <v>13350</v>
      </c>
      <c r="E3950" s="24" t="s">
        <v>17890</v>
      </c>
      <c r="F3950" s="18">
        <f t="shared" si="185"/>
        <v>5</v>
      </c>
      <c r="G3950" s="23" t="s">
        <v>11799</v>
      </c>
      <c r="H3950" s="23" t="s">
        <v>17914</v>
      </c>
      <c r="I3950" s="19" t="s">
        <v>11725</v>
      </c>
      <c r="J3950" s="49">
        <v>1607869</v>
      </c>
      <c r="K3950" s="42">
        <v>0.10000006219412154</v>
      </c>
      <c r="L3950" s="49">
        <v>160787</v>
      </c>
      <c r="M3950" s="49">
        <v>1768656</v>
      </c>
      <c r="N3950">
        <f>+VLOOKUP(C3950,'Thanh toán '!M$1335:N$6972,2,0)</f>
        <v>1768656</v>
      </c>
      <c r="O3950" s="61">
        <f t="shared" si="186"/>
        <v>0</v>
      </c>
    </row>
    <row r="3951" spans="1:15" hidden="1" x14ac:dyDescent="0.3">
      <c r="A3951" s="43">
        <v>2023</v>
      </c>
      <c r="B3951" s="44" t="s">
        <v>17915</v>
      </c>
      <c r="C3951" s="19">
        <f t="shared" si="184"/>
        <v>31456</v>
      </c>
      <c r="D3951" s="44" t="s">
        <v>13350</v>
      </c>
      <c r="E3951" s="45" t="s">
        <v>17890</v>
      </c>
      <c r="F3951" s="18">
        <f t="shared" si="185"/>
        <v>5</v>
      </c>
      <c r="G3951" s="46" t="s">
        <v>11799</v>
      </c>
      <c r="H3951" s="46" t="s">
        <v>15217</v>
      </c>
      <c r="I3951" s="44" t="s">
        <v>11725</v>
      </c>
      <c r="J3951" s="50">
        <v>861000</v>
      </c>
      <c r="K3951" s="48">
        <v>0.1</v>
      </c>
      <c r="L3951" s="50">
        <v>86100</v>
      </c>
      <c r="M3951" s="50">
        <v>947100</v>
      </c>
      <c r="N3951">
        <f>+VLOOKUP(C3951,'Thanh toán '!M$1335:N$6972,2,0)</f>
        <v>947100</v>
      </c>
      <c r="O3951" s="61">
        <f t="shared" si="186"/>
        <v>0</v>
      </c>
    </row>
    <row r="3952" spans="1:15" hidden="1" x14ac:dyDescent="0.3">
      <c r="A3952" s="18">
        <v>2023</v>
      </c>
      <c r="B3952" s="19" t="s">
        <v>17916</v>
      </c>
      <c r="C3952" s="19">
        <f t="shared" si="184"/>
        <v>31467</v>
      </c>
      <c r="D3952" s="19" t="s">
        <v>13350</v>
      </c>
      <c r="E3952" s="24" t="s">
        <v>17890</v>
      </c>
      <c r="F3952" s="18">
        <f t="shared" si="185"/>
        <v>5</v>
      </c>
      <c r="G3952" s="23" t="s">
        <v>11799</v>
      </c>
      <c r="H3952" s="23" t="s">
        <v>17259</v>
      </c>
      <c r="I3952" s="19" t="s">
        <v>11725</v>
      </c>
      <c r="J3952" s="49">
        <v>567883</v>
      </c>
      <c r="K3952" s="42">
        <v>9.9999471722168123E-2</v>
      </c>
      <c r="L3952" s="49">
        <v>56788</v>
      </c>
      <c r="M3952" s="49">
        <v>624671</v>
      </c>
      <c r="N3952">
        <f>+VLOOKUP(C3952,'Thanh toán '!M$1335:N$6972,2,0)</f>
        <v>624671</v>
      </c>
      <c r="O3952" s="61">
        <f t="shared" si="186"/>
        <v>0</v>
      </c>
    </row>
    <row r="3953" spans="1:15" hidden="1" x14ac:dyDescent="0.3">
      <c r="A3953" s="18">
        <v>2023</v>
      </c>
      <c r="B3953" s="19" t="s">
        <v>17917</v>
      </c>
      <c r="C3953" s="19">
        <f t="shared" si="184"/>
        <v>31468</v>
      </c>
      <c r="D3953" s="19" t="s">
        <v>13350</v>
      </c>
      <c r="E3953" s="24" t="s">
        <v>17890</v>
      </c>
      <c r="F3953" s="18">
        <f t="shared" si="185"/>
        <v>5</v>
      </c>
      <c r="G3953" s="23" t="s">
        <v>11799</v>
      </c>
      <c r="H3953" s="23" t="s">
        <v>17856</v>
      </c>
      <c r="I3953" s="19" t="s">
        <v>11725</v>
      </c>
      <c r="J3953" s="49">
        <v>517701</v>
      </c>
      <c r="K3953" s="42">
        <v>9.999980683831014E-2</v>
      </c>
      <c r="L3953" s="49">
        <v>51770</v>
      </c>
      <c r="M3953" s="49">
        <v>569471</v>
      </c>
      <c r="N3953">
        <f>+VLOOKUP(C3953,'Thanh toán '!M$1335:N$6972,2,0)</f>
        <v>569471</v>
      </c>
      <c r="O3953" s="61">
        <f t="shared" si="186"/>
        <v>0</v>
      </c>
    </row>
    <row r="3954" spans="1:15" hidden="1" x14ac:dyDescent="0.3">
      <c r="A3954" s="18">
        <v>2023</v>
      </c>
      <c r="B3954" s="19" t="s">
        <v>17918</v>
      </c>
      <c r="C3954" s="19">
        <f t="shared" si="184"/>
        <v>31472</v>
      </c>
      <c r="D3954" s="19" t="s">
        <v>13350</v>
      </c>
      <c r="E3954" s="24" t="s">
        <v>17890</v>
      </c>
      <c r="F3954" s="18">
        <f t="shared" si="185"/>
        <v>5</v>
      </c>
      <c r="G3954" s="23" t="s">
        <v>11799</v>
      </c>
      <c r="H3954" s="23" t="s">
        <v>13449</v>
      </c>
      <c r="I3954" s="19" t="s">
        <v>11725</v>
      </c>
      <c r="J3954" s="49">
        <v>1173355</v>
      </c>
      <c r="K3954" s="42">
        <v>0.10000042612849479</v>
      </c>
      <c r="L3954" s="49">
        <v>117336</v>
      </c>
      <c r="M3954" s="49">
        <v>1290691</v>
      </c>
      <c r="N3954">
        <f>+VLOOKUP(C3954,'Thanh toán '!M$1335:N$6972,2,0)</f>
        <v>1290691</v>
      </c>
      <c r="O3954" s="61">
        <f t="shared" si="186"/>
        <v>0</v>
      </c>
    </row>
    <row r="3955" spans="1:15" hidden="1" x14ac:dyDescent="0.3">
      <c r="A3955" s="43">
        <v>2023</v>
      </c>
      <c r="B3955" s="44" t="s">
        <v>17919</v>
      </c>
      <c r="C3955" s="19">
        <f t="shared" si="184"/>
        <v>31473</v>
      </c>
      <c r="D3955" s="44" t="s">
        <v>13350</v>
      </c>
      <c r="E3955" s="45" t="s">
        <v>17890</v>
      </c>
      <c r="F3955" s="18">
        <f t="shared" si="185"/>
        <v>5</v>
      </c>
      <c r="G3955" s="46" t="s">
        <v>11799</v>
      </c>
      <c r="H3955" s="46" t="s">
        <v>13449</v>
      </c>
      <c r="I3955" s="44" t="s">
        <v>11725</v>
      </c>
      <c r="J3955" s="50">
        <v>551250</v>
      </c>
      <c r="K3955" s="48">
        <v>0.1</v>
      </c>
      <c r="L3955" s="50">
        <v>55125</v>
      </c>
      <c r="M3955" s="50">
        <v>606375</v>
      </c>
      <c r="N3955">
        <f>+VLOOKUP(C3955,'Thanh toán '!M$1335:N$6972,2,0)</f>
        <v>606375</v>
      </c>
      <c r="O3955" s="61">
        <f t="shared" si="186"/>
        <v>0</v>
      </c>
    </row>
    <row r="3956" spans="1:15" hidden="1" x14ac:dyDescent="0.3">
      <c r="A3956" s="18">
        <v>2023</v>
      </c>
      <c r="B3956" s="19" t="s">
        <v>17920</v>
      </c>
      <c r="C3956" s="19">
        <f t="shared" si="184"/>
        <v>31474</v>
      </c>
      <c r="D3956" s="19" t="s">
        <v>13350</v>
      </c>
      <c r="E3956" s="24" t="s">
        <v>17890</v>
      </c>
      <c r="F3956" s="18">
        <f t="shared" si="185"/>
        <v>5</v>
      </c>
      <c r="G3956" s="23" t="s">
        <v>11838</v>
      </c>
      <c r="H3956" s="23" t="s">
        <v>13461</v>
      </c>
      <c r="I3956" s="19" t="s">
        <v>11839</v>
      </c>
      <c r="J3956" s="49">
        <v>923079</v>
      </c>
      <c r="K3956" s="42">
        <v>0.10000010833308959</v>
      </c>
      <c r="L3956" s="49">
        <v>92308</v>
      </c>
      <c r="M3956" s="49">
        <v>1015387</v>
      </c>
      <c r="N3956">
        <f>+VLOOKUP(C3956,'Thanh toán '!M$1335:N$6972,2,0)</f>
        <v>1015387</v>
      </c>
      <c r="O3956" s="61">
        <f t="shared" si="186"/>
        <v>0</v>
      </c>
    </row>
    <row r="3957" spans="1:15" hidden="1" x14ac:dyDescent="0.3">
      <c r="A3957" s="43">
        <v>2023</v>
      </c>
      <c r="B3957" s="44" t="s">
        <v>17921</v>
      </c>
      <c r="C3957" s="19">
        <f t="shared" si="184"/>
        <v>31475</v>
      </c>
      <c r="D3957" s="44" t="s">
        <v>13350</v>
      </c>
      <c r="E3957" s="45" t="s">
        <v>17890</v>
      </c>
      <c r="F3957" s="18">
        <f t="shared" si="185"/>
        <v>5</v>
      </c>
      <c r="G3957" s="46" t="s">
        <v>11799</v>
      </c>
      <c r="H3957" s="46" t="s">
        <v>13405</v>
      </c>
      <c r="I3957" s="44" t="s">
        <v>11725</v>
      </c>
      <c r="J3957" s="50">
        <v>1344225</v>
      </c>
      <c r="K3957" s="48">
        <v>0.10000037196153917</v>
      </c>
      <c r="L3957" s="50">
        <v>134423</v>
      </c>
      <c r="M3957" s="47">
        <v>0</v>
      </c>
      <c r="O3957" s="61"/>
    </row>
    <row r="3958" spans="1:15" hidden="1" x14ac:dyDescent="0.3">
      <c r="A3958" s="18">
        <v>2023</v>
      </c>
      <c r="B3958" s="19" t="s">
        <v>17922</v>
      </c>
      <c r="C3958" s="19">
        <f t="shared" si="184"/>
        <v>31476</v>
      </c>
      <c r="D3958" s="19" t="s">
        <v>13350</v>
      </c>
      <c r="E3958" s="24" t="s">
        <v>17890</v>
      </c>
      <c r="F3958" s="18">
        <f t="shared" si="185"/>
        <v>5</v>
      </c>
      <c r="G3958" s="23" t="s">
        <v>11799</v>
      </c>
      <c r="H3958" s="23" t="s">
        <v>13491</v>
      </c>
      <c r="I3958" s="19" t="s">
        <v>11725</v>
      </c>
      <c r="J3958" s="49">
        <v>1240225</v>
      </c>
      <c r="K3958" s="42">
        <v>0.10000040315265375</v>
      </c>
      <c r="L3958" s="49">
        <v>124023</v>
      </c>
      <c r="M3958" s="49">
        <v>1364248</v>
      </c>
      <c r="N3958">
        <f>+VLOOKUP(C3958,'Thanh toán '!M$1335:N$6972,2,0)</f>
        <v>1364248</v>
      </c>
      <c r="O3958" s="61">
        <f t="shared" si="186"/>
        <v>0</v>
      </c>
    </row>
    <row r="3959" spans="1:15" hidden="1" x14ac:dyDescent="0.3">
      <c r="A3959" s="18">
        <v>2023</v>
      </c>
      <c r="B3959" s="19" t="s">
        <v>17923</v>
      </c>
      <c r="C3959" s="19">
        <f t="shared" si="184"/>
        <v>31477</v>
      </c>
      <c r="D3959" s="19" t="s">
        <v>13350</v>
      </c>
      <c r="E3959" s="24" t="s">
        <v>17890</v>
      </c>
      <c r="F3959" s="18">
        <f t="shared" si="185"/>
        <v>5</v>
      </c>
      <c r="G3959" s="23" t="s">
        <v>12360</v>
      </c>
      <c r="H3959" s="23" t="s">
        <v>12360</v>
      </c>
      <c r="I3959" s="19" t="s">
        <v>12361</v>
      </c>
      <c r="J3959" s="49">
        <v>1970440</v>
      </c>
      <c r="K3959" s="42">
        <v>0.1</v>
      </c>
      <c r="L3959" s="49">
        <v>197044</v>
      </c>
      <c r="M3959" s="49">
        <v>2167484</v>
      </c>
      <c r="N3959">
        <f>+VLOOKUP(C3959,'Thanh toán '!M$1335:N$6972,2,0)</f>
        <v>2167484</v>
      </c>
      <c r="O3959" s="61">
        <f t="shared" si="186"/>
        <v>0</v>
      </c>
    </row>
    <row r="3960" spans="1:15" hidden="1" x14ac:dyDescent="0.3">
      <c r="A3960" s="18">
        <v>2023</v>
      </c>
      <c r="B3960" s="19" t="s">
        <v>17924</v>
      </c>
      <c r="C3960" s="19">
        <f t="shared" si="184"/>
        <v>31478</v>
      </c>
      <c r="D3960" s="19" t="s">
        <v>13350</v>
      </c>
      <c r="E3960" s="24" t="s">
        <v>17890</v>
      </c>
      <c r="F3960" s="18">
        <f t="shared" si="185"/>
        <v>5</v>
      </c>
      <c r="G3960" s="23" t="s">
        <v>12371</v>
      </c>
      <c r="H3960" s="23" t="s">
        <v>12371</v>
      </c>
      <c r="I3960" s="19" t="s">
        <v>12372</v>
      </c>
      <c r="J3960" s="49">
        <v>2587390</v>
      </c>
      <c r="K3960" s="42">
        <v>0.1</v>
      </c>
      <c r="L3960" s="49">
        <v>258739</v>
      </c>
      <c r="M3960" s="49">
        <v>2846129</v>
      </c>
      <c r="N3960">
        <f>+VLOOKUP(C3960,'Thanh toán '!M$1335:N$6972,2,0)</f>
        <v>2846129</v>
      </c>
      <c r="O3960" s="61">
        <f t="shared" si="186"/>
        <v>0</v>
      </c>
    </row>
    <row r="3961" spans="1:15" hidden="1" x14ac:dyDescent="0.3">
      <c r="A3961" s="18">
        <v>2023</v>
      </c>
      <c r="B3961" s="19" t="s">
        <v>17925</v>
      </c>
      <c r="C3961" s="19">
        <f t="shared" si="184"/>
        <v>31479</v>
      </c>
      <c r="D3961" s="19" t="s">
        <v>13350</v>
      </c>
      <c r="E3961" s="24" t="s">
        <v>17890</v>
      </c>
      <c r="F3961" s="18">
        <f t="shared" si="185"/>
        <v>5</v>
      </c>
      <c r="G3961" s="23" t="s">
        <v>12225</v>
      </c>
      <c r="H3961" s="23" t="s">
        <v>12225</v>
      </c>
      <c r="I3961" s="19" t="s">
        <v>12226</v>
      </c>
      <c r="J3961" s="49">
        <v>6061985</v>
      </c>
      <c r="K3961" s="42">
        <v>0.10000008248123346</v>
      </c>
      <c r="L3961" s="49">
        <v>606199</v>
      </c>
      <c r="M3961" s="49">
        <v>6668184</v>
      </c>
      <c r="N3961">
        <f>+VLOOKUP(C3961,'Thanh toán '!M$1335:N$6972,2,0)</f>
        <v>6668184</v>
      </c>
      <c r="O3961" s="61">
        <f t="shared" si="186"/>
        <v>0</v>
      </c>
    </row>
    <row r="3962" spans="1:15" hidden="1" x14ac:dyDescent="0.3">
      <c r="A3962" s="18">
        <v>2023</v>
      </c>
      <c r="B3962" s="19" t="s">
        <v>17926</v>
      </c>
      <c r="C3962" s="19">
        <f t="shared" si="184"/>
        <v>31480</v>
      </c>
      <c r="D3962" s="19" t="s">
        <v>13350</v>
      </c>
      <c r="E3962" s="24" t="s">
        <v>17890</v>
      </c>
      <c r="F3962" s="18">
        <f t="shared" si="185"/>
        <v>5</v>
      </c>
      <c r="G3962" s="23" t="s">
        <v>12221</v>
      </c>
      <c r="H3962" s="23" t="s">
        <v>12221</v>
      </c>
      <c r="I3962" s="19" t="s">
        <v>12222</v>
      </c>
      <c r="J3962" s="49">
        <v>3331740</v>
      </c>
      <c r="K3962" s="42">
        <v>0.1</v>
      </c>
      <c r="L3962" s="49">
        <v>333174</v>
      </c>
      <c r="M3962" s="49">
        <v>3664914</v>
      </c>
      <c r="N3962">
        <f>+VLOOKUP(C3962,'Thanh toán '!M$1335:N$6972,2,0)</f>
        <v>3664914</v>
      </c>
      <c r="O3962" s="61">
        <f t="shared" si="186"/>
        <v>0</v>
      </c>
    </row>
    <row r="3963" spans="1:15" hidden="1" x14ac:dyDescent="0.3">
      <c r="A3963" s="18">
        <v>2023</v>
      </c>
      <c r="B3963" s="19" t="s">
        <v>17927</v>
      </c>
      <c r="C3963" s="19">
        <f t="shared" si="184"/>
        <v>31481</v>
      </c>
      <c r="D3963" s="19" t="s">
        <v>13350</v>
      </c>
      <c r="E3963" s="24" t="s">
        <v>17890</v>
      </c>
      <c r="F3963" s="18">
        <f t="shared" si="185"/>
        <v>5</v>
      </c>
      <c r="G3963" s="23" t="s">
        <v>12231</v>
      </c>
      <c r="H3963" s="23" t="s">
        <v>13396</v>
      </c>
      <c r="I3963" s="19" t="s">
        <v>12232</v>
      </c>
      <c r="J3963" s="49">
        <v>2723952</v>
      </c>
      <c r="K3963" s="42">
        <v>9.9999926577267154E-2</v>
      </c>
      <c r="L3963" s="49">
        <v>272395</v>
      </c>
      <c r="M3963" s="49">
        <v>2996347</v>
      </c>
      <c r="N3963">
        <f>+VLOOKUP(C3963,'Thanh toán '!M$1335:N$6972,2,0)</f>
        <v>2996347</v>
      </c>
      <c r="O3963" s="61">
        <f t="shared" si="186"/>
        <v>0</v>
      </c>
    </row>
    <row r="3964" spans="1:15" hidden="1" x14ac:dyDescent="0.3">
      <c r="A3964" s="18">
        <v>2023</v>
      </c>
      <c r="B3964" s="19" t="s">
        <v>17928</v>
      </c>
      <c r="C3964" s="19">
        <f t="shared" si="184"/>
        <v>31482</v>
      </c>
      <c r="D3964" s="19" t="s">
        <v>13350</v>
      </c>
      <c r="E3964" s="24" t="s">
        <v>17890</v>
      </c>
      <c r="F3964" s="18">
        <f t="shared" si="185"/>
        <v>5</v>
      </c>
      <c r="G3964" s="23" t="s">
        <v>12231</v>
      </c>
      <c r="H3964" s="23" t="s">
        <v>17929</v>
      </c>
      <c r="I3964" s="19" t="s">
        <v>12232</v>
      </c>
      <c r="J3964" s="49">
        <v>1746076</v>
      </c>
      <c r="K3964" s="42">
        <v>0.10000022908510282</v>
      </c>
      <c r="L3964" s="49">
        <v>174608</v>
      </c>
      <c r="M3964" s="49">
        <v>1920684</v>
      </c>
      <c r="N3964">
        <f>+VLOOKUP(C3964,'Thanh toán '!M$1335:N$6972,2,0)</f>
        <v>1920684</v>
      </c>
      <c r="O3964" s="61">
        <f t="shared" si="186"/>
        <v>0</v>
      </c>
    </row>
    <row r="3965" spans="1:15" hidden="1" x14ac:dyDescent="0.3">
      <c r="A3965" s="18">
        <v>2023</v>
      </c>
      <c r="B3965" s="19" t="s">
        <v>17930</v>
      </c>
      <c r="C3965" s="19">
        <f t="shared" si="184"/>
        <v>31484</v>
      </c>
      <c r="D3965" s="19" t="s">
        <v>13350</v>
      </c>
      <c r="E3965" s="24" t="s">
        <v>17890</v>
      </c>
      <c r="F3965" s="18">
        <f t="shared" si="185"/>
        <v>5</v>
      </c>
      <c r="G3965" s="23" t="s">
        <v>12170</v>
      </c>
      <c r="H3965" s="23" t="s">
        <v>12170</v>
      </c>
      <c r="I3965" s="19" t="s">
        <v>12171</v>
      </c>
      <c r="J3965" s="49">
        <v>1401530</v>
      </c>
      <c r="K3965" s="42">
        <v>0.1</v>
      </c>
      <c r="L3965" s="49">
        <v>140153</v>
      </c>
      <c r="M3965" s="49">
        <v>1541683</v>
      </c>
      <c r="N3965">
        <f>+VLOOKUP(C3965,'Thanh toán '!M$1335:N$6972,2,0)</f>
        <v>1541683</v>
      </c>
      <c r="O3965" s="61">
        <f t="shared" si="186"/>
        <v>0</v>
      </c>
    </row>
    <row r="3966" spans="1:15" hidden="1" x14ac:dyDescent="0.3">
      <c r="A3966" s="18">
        <v>2023</v>
      </c>
      <c r="B3966" s="19" t="s">
        <v>17931</v>
      </c>
      <c r="C3966" s="19">
        <f t="shared" si="184"/>
        <v>31485</v>
      </c>
      <c r="D3966" s="19" t="s">
        <v>13350</v>
      </c>
      <c r="E3966" s="24" t="s">
        <v>17890</v>
      </c>
      <c r="F3966" s="18">
        <f t="shared" si="185"/>
        <v>5</v>
      </c>
      <c r="G3966" s="23" t="s">
        <v>17555</v>
      </c>
      <c r="H3966" s="23" t="s">
        <v>17555</v>
      </c>
      <c r="I3966" s="19" t="s">
        <v>17556</v>
      </c>
      <c r="J3966" s="49">
        <v>1462790</v>
      </c>
      <c r="K3966" s="42">
        <v>0.1</v>
      </c>
      <c r="L3966" s="49">
        <v>146279</v>
      </c>
      <c r="M3966" s="49">
        <v>1609069</v>
      </c>
      <c r="N3966">
        <f>+VLOOKUP(C3966,'Thanh toán '!M$1335:N$6972,2,0)</f>
        <v>1609069</v>
      </c>
      <c r="O3966" s="61">
        <f t="shared" si="186"/>
        <v>0</v>
      </c>
    </row>
    <row r="3967" spans="1:15" hidden="1" x14ac:dyDescent="0.3">
      <c r="A3967" s="18">
        <v>2023</v>
      </c>
      <c r="B3967" s="19" t="s">
        <v>17932</v>
      </c>
      <c r="C3967" s="19">
        <f t="shared" si="184"/>
        <v>31487</v>
      </c>
      <c r="D3967" s="19" t="s">
        <v>13350</v>
      </c>
      <c r="E3967" s="24" t="s">
        <v>17933</v>
      </c>
      <c r="F3967" s="18">
        <f t="shared" si="185"/>
        <v>5</v>
      </c>
      <c r="G3967" s="23" t="s">
        <v>11799</v>
      </c>
      <c r="H3967" s="23" t="s">
        <v>13848</v>
      </c>
      <c r="I3967" s="19" t="s">
        <v>11725</v>
      </c>
      <c r="J3967" s="49">
        <v>1791420</v>
      </c>
      <c r="K3967" s="42">
        <v>0.1</v>
      </c>
      <c r="L3967" s="49">
        <v>179142</v>
      </c>
      <c r="M3967" s="49">
        <v>1970562</v>
      </c>
      <c r="N3967">
        <f>+VLOOKUP(C3967,'Thanh toán '!M$1335:N$6972,2,0)</f>
        <v>1970562</v>
      </c>
      <c r="O3967" s="61">
        <f t="shared" si="186"/>
        <v>0</v>
      </c>
    </row>
    <row r="3968" spans="1:15" hidden="1" x14ac:dyDescent="0.3">
      <c r="A3968" s="18">
        <v>2023</v>
      </c>
      <c r="B3968" s="19" t="s">
        <v>17934</v>
      </c>
      <c r="C3968" s="19">
        <f t="shared" si="184"/>
        <v>31488</v>
      </c>
      <c r="D3968" s="19" t="s">
        <v>13350</v>
      </c>
      <c r="E3968" s="24" t="s">
        <v>17933</v>
      </c>
      <c r="F3968" s="18">
        <f t="shared" si="185"/>
        <v>5</v>
      </c>
      <c r="G3968" s="23" t="s">
        <v>11799</v>
      </c>
      <c r="H3968" s="23" t="s">
        <v>14050</v>
      </c>
      <c r="I3968" s="19" t="s">
        <v>11725</v>
      </c>
      <c r="J3968" s="49">
        <v>962485</v>
      </c>
      <c r="K3968" s="42">
        <v>0.10000051948861541</v>
      </c>
      <c r="L3968" s="49">
        <v>96249</v>
      </c>
      <c r="M3968" s="49">
        <v>1058734</v>
      </c>
      <c r="N3968">
        <f>+VLOOKUP(C3968,'Thanh toán '!M$1335:N$6972,2,0)</f>
        <v>1058734</v>
      </c>
      <c r="O3968" s="61">
        <f t="shared" si="186"/>
        <v>0</v>
      </c>
    </row>
    <row r="3969" spans="1:15" hidden="1" x14ac:dyDescent="0.3">
      <c r="A3969" s="18">
        <v>2023</v>
      </c>
      <c r="B3969" s="19" t="s">
        <v>17935</v>
      </c>
      <c r="C3969" s="19">
        <f t="shared" si="184"/>
        <v>31490</v>
      </c>
      <c r="D3969" s="19" t="s">
        <v>13350</v>
      </c>
      <c r="E3969" s="24" t="s">
        <v>17933</v>
      </c>
      <c r="F3969" s="18">
        <f t="shared" si="185"/>
        <v>5</v>
      </c>
      <c r="G3969" s="23" t="s">
        <v>11799</v>
      </c>
      <c r="H3969" s="23" t="s">
        <v>17936</v>
      </c>
      <c r="I3969" s="19" t="s">
        <v>11725</v>
      </c>
      <c r="J3969" s="49">
        <v>704013</v>
      </c>
      <c r="K3969" s="42">
        <v>9.999957387150521E-2</v>
      </c>
      <c r="L3969" s="49">
        <v>70401</v>
      </c>
      <c r="M3969" s="49">
        <v>774414</v>
      </c>
      <c r="N3969">
        <f>+VLOOKUP(C3969,'Thanh toán '!M$1335:N$6972,2,0)</f>
        <v>774414</v>
      </c>
      <c r="O3969" s="61">
        <f t="shared" si="186"/>
        <v>0</v>
      </c>
    </row>
    <row r="3970" spans="1:15" hidden="1" x14ac:dyDescent="0.3">
      <c r="A3970" s="18">
        <v>2023</v>
      </c>
      <c r="B3970" s="19" t="s">
        <v>17937</v>
      </c>
      <c r="C3970" s="19">
        <f t="shared" si="184"/>
        <v>31491</v>
      </c>
      <c r="D3970" s="19" t="s">
        <v>13350</v>
      </c>
      <c r="E3970" s="24" t="s">
        <v>17933</v>
      </c>
      <c r="F3970" s="18">
        <f t="shared" si="185"/>
        <v>5</v>
      </c>
      <c r="G3970" s="23" t="s">
        <v>11799</v>
      </c>
      <c r="H3970" s="23" t="s">
        <v>13407</v>
      </c>
      <c r="I3970" s="19" t="s">
        <v>11725</v>
      </c>
      <c r="J3970" s="49">
        <v>1101785</v>
      </c>
      <c r="K3970" s="42">
        <v>0.10000045380904624</v>
      </c>
      <c r="L3970" s="49">
        <v>110179</v>
      </c>
      <c r="M3970" s="49">
        <v>1211964</v>
      </c>
      <c r="N3970">
        <f>+VLOOKUP(C3970,'Thanh toán '!M$1335:N$6972,2,0)</f>
        <v>1211964</v>
      </c>
      <c r="O3970" s="61">
        <f t="shared" si="186"/>
        <v>0</v>
      </c>
    </row>
    <row r="3971" spans="1:15" hidden="1" x14ac:dyDescent="0.3">
      <c r="A3971" s="18">
        <v>2023</v>
      </c>
      <c r="B3971" s="19" t="s">
        <v>17938</v>
      </c>
      <c r="C3971" s="19">
        <f t="shared" si="184"/>
        <v>31493</v>
      </c>
      <c r="D3971" s="19" t="s">
        <v>13350</v>
      </c>
      <c r="E3971" s="24" t="s">
        <v>17933</v>
      </c>
      <c r="F3971" s="18">
        <f t="shared" si="185"/>
        <v>5</v>
      </c>
      <c r="G3971" s="23" t="s">
        <v>12239</v>
      </c>
      <c r="H3971" s="23" t="s">
        <v>14173</v>
      </c>
      <c r="I3971" s="19" t="s">
        <v>12240</v>
      </c>
      <c r="J3971" s="49">
        <v>1632750</v>
      </c>
      <c r="K3971" s="42">
        <v>0.1</v>
      </c>
      <c r="L3971" s="49">
        <v>163275</v>
      </c>
      <c r="M3971" s="49">
        <v>1796025</v>
      </c>
      <c r="N3971">
        <f>+VLOOKUP(C3971,'Thanh toán '!M$1335:N$6972,2,0)</f>
        <v>1796025</v>
      </c>
      <c r="O3971" s="61">
        <f t="shared" si="186"/>
        <v>0</v>
      </c>
    </row>
    <row r="3972" spans="1:15" hidden="1" x14ac:dyDescent="0.3">
      <c r="A3972" s="18">
        <v>2023</v>
      </c>
      <c r="B3972" s="19" t="s">
        <v>17939</v>
      </c>
      <c r="C3972" s="19">
        <f t="shared" si="184"/>
        <v>31494</v>
      </c>
      <c r="D3972" s="19" t="s">
        <v>13350</v>
      </c>
      <c r="E3972" s="24" t="s">
        <v>17933</v>
      </c>
      <c r="F3972" s="18">
        <f t="shared" si="185"/>
        <v>5</v>
      </c>
      <c r="G3972" s="23" t="s">
        <v>12239</v>
      </c>
      <c r="H3972" s="23" t="s">
        <v>14173</v>
      </c>
      <c r="I3972" s="19" t="s">
        <v>12240</v>
      </c>
      <c r="J3972" s="49">
        <v>3142680</v>
      </c>
      <c r="K3972" s="42">
        <v>0.1</v>
      </c>
      <c r="L3972" s="49">
        <v>314268</v>
      </c>
      <c r="M3972" s="49">
        <v>3456948</v>
      </c>
      <c r="N3972">
        <f>+VLOOKUP(C3972,'Thanh toán '!M$1335:N$6972,2,0)</f>
        <v>3456948</v>
      </c>
      <c r="O3972" s="61">
        <f t="shared" si="186"/>
        <v>0</v>
      </c>
    </row>
    <row r="3973" spans="1:15" hidden="1" x14ac:dyDescent="0.3">
      <c r="A3973" s="18">
        <v>2023</v>
      </c>
      <c r="B3973" s="19" t="s">
        <v>17940</v>
      </c>
      <c r="C3973" s="19">
        <f t="shared" si="184"/>
        <v>31498</v>
      </c>
      <c r="D3973" s="19" t="s">
        <v>13350</v>
      </c>
      <c r="E3973" s="24" t="s">
        <v>17933</v>
      </c>
      <c r="F3973" s="18">
        <f t="shared" si="185"/>
        <v>5</v>
      </c>
      <c r="G3973" s="23" t="s">
        <v>12239</v>
      </c>
      <c r="H3973" s="23" t="s">
        <v>13476</v>
      </c>
      <c r="I3973" s="19" t="s">
        <v>12240</v>
      </c>
      <c r="J3973" s="49">
        <v>985220</v>
      </c>
      <c r="K3973" s="42">
        <v>0.1</v>
      </c>
      <c r="L3973" s="49">
        <v>98522</v>
      </c>
      <c r="M3973" s="49">
        <v>1083742</v>
      </c>
      <c r="N3973">
        <f>+VLOOKUP(C3973,'Thanh toán '!M$1335:N$6972,2,0)</f>
        <v>1083742</v>
      </c>
      <c r="O3973" s="61">
        <f t="shared" si="186"/>
        <v>0</v>
      </c>
    </row>
    <row r="3974" spans="1:15" hidden="1" x14ac:dyDescent="0.3">
      <c r="A3974" s="18">
        <v>2023</v>
      </c>
      <c r="B3974" s="19" t="s">
        <v>17941</v>
      </c>
      <c r="C3974" s="19">
        <f t="shared" ref="C3974:C4037" si="187">+B3974*1</f>
        <v>31501</v>
      </c>
      <c r="D3974" s="19" t="s">
        <v>13350</v>
      </c>
      <c r="E3974" s="24" t="s">
        <v>17933</v>
      </c>
      <c r="F3974" s="18">
        <f t="shared" ref="F3974:F4037" si="188">+MONTH(E3974)</f>
        <v>5</v>
      </c>
      <c r="G3974" s="23" t="s">
        <v>12228</v>
      </c>
      <c r="H3974" s="23" t="s">
        <v>12228</v>
      </c>
      <c r="I3974" s="19" t="s">
        <v>12229</v>
      </c>
      <c r="J3974" s="49">
        <v>3630880</v>
      </c>
      <c r="K3974" s="42">
        <v>0.1</v>
      </c>
      <c r="L3974" s="49">
        <v>363088</v>
      </c>
      <c r="M3974" s="49">
        <v>3993968</v>
      </c>
      <c r="N3974">
        <f>+VLOOKUP(C3974,'Thanh toán '!M$1335:N$6972,2,0)</f>
        <v>3993968</v>
      </c>
      <c r="O3974" s="61">
        <f t="shared" ref="O3974:O4037" si="189">+N3974-M3974</f>
        <v>0</v>
      </c>
    </row>
    <row r="3975" spans="1:15" hidden="1" x14ac:dyDescent="0.3">
      <c r="A3975" s="18">
        <v>2023</v>
      </c>
      <c r="B3975" s="19" t="s">
        <v>17942</v>
      </c>
      <c r="C3975" s="19">
        <f t="shared" si="187"/>
        <v>31502</v>
      </c>
      <c r="D3975" s="19" t="s">
        <v>13350</v>
      </c>
      <c r="E3975" s="24" t="s">
        <v>17933</v>
      </c>
      <c r="F3975" s="18">
        <f t="shared" si="188"/>
        <v>5</v>
      </c>
      <c r="G3975" s="23" t="s">
        <v>11799</v>
      </c>
      <c r="H3975" s="23" t="s">
        <v>16672</v>
      </c>
      <c r="I3975" s="19" t="s">
        <v>11725</v>
      </c>
      <c r="J3975" s="49">
        <v>453750</v>
      </c>
      <c r="K3975" s="42">
        <v>0.1</v>
      </c>
      <c r="L3975" s="49">
        <v>45375</v>
      </c>
      <c r="M3975" s="49">
        <v>499125</v>
      </c>
      <c r="N3975">
        <f>+VLOOKUP(C3975,'Thanh toán '!M$1335:N$6972,2,0)</f>
        <v>499125</v>
      </c>
      <c r="O3975" s="61">
        <f t="shared" si="189"/>
        <v>0</v>
      </c>
    </row>
    <row r="3976" spans="1:15" hidden="1" x14ac:dyDescent="0.3">
      <c r="A3976" s="18">
        <v>2023</v>
      </c>
      <c r="B3976" s="19" t="s">
        <v>17943</v>
      </c>
      <c r="C3976" s="19">
        <f t="shared" si="187"/>
        <v>31503</v>
      </c>
      <c r="D3976" s="19" t="s">
        <v>13350</v>
      </c>
      <c r="E3976" s="24" t="s">
        <v>17933</v>
      </c>
      <c r="F3976" s="18">
        <f t="shared" si="188"/>
        <v>5</v>
      </c>
      <c r="G3976" s="23" t="s">
        <v>11799</v>
      </c>
      <c r="H3976" s="23" t="s">
        <v>14357</v>
      </c>
      <c r="I3976" s="19" t="s">
        <v>11725</v>
      </c>
      <c r="J3976" s="49">
        <v>534710</v>
      </c>
      <c r="K3976" s="42">
        <v>0.1</v>
      </c>
      <c r="L3976" s="49">
        <v>53471</v>
      </c>
      <c r="M3976" s="49">
        <v>588181</v>
      </c>
      <c r="N3976">
        <f>+VLOOKUP(C3976,'Thanh toán '!M$1335:N$6972,2,0)</f>
        <v>588181</v>
      </c>
      <c r="O3976" s="61">
        <f t="shared" si="189"/>
        <v>0</v>
      </c>
    </row>
    <row r="3977" spans="1:15" hidden="1" x14ac:dyDescent="0.3">
      <c r="A3977" s="18">
        <v>2023</v>
      </c>
      <c r="B3977" s="19" t="s">
        <v>17944</v>
      </c>
      <c r="C3977" s="19">
        <f t="shared" si="187"/>
        <v>31505</v>
      </c>
      <c r="D3977" s="19" t="s">
        <v>13350</v>
      </c>
      <c r="E3977" s="24" t="s">
        <v>17933</v>
      </c>
      <c r="F3977" s="18">
        <f t="shared" si="188"/>
        <v>5</v>
      </c>
      <c r="G3977" s="23" t="s">
        <v>11799</v>
      </c>
      <c r="H3977" s="23" t="s">
        <v>14034</v>
      </c>
      <c r="I3977" s="19" t="s">
        <v>11725</v>
      </c>
      <c r="J3977" s="49">
        <v>884818</v>
      </c>
      <c r="K3977" s="42">
        <v>0.10000022603518463</v>
      </c>
      <c r="L3977" s="49">
        <v>88482</v>
      </c>
      <c r="M3977" s="49">
        <v>973300</v>
      </c>
      <c r="N3977">
        <f>+VLOOKUP(C3977,'Thanh toán '!M$1335:N$6972,2,0)</f>
        <v>973300</v>
      </c>
      <c r="O3977" s="61">
        <f t="shared" si="189"/>
        <v>0</v>
      </c>
    </row>
    <row r="3978" spans="1:15" hidden="1" x14ac:dyDescent="0.3">
      <c r="A3978" s="43">
        <v>2023</v>
      </c>
      <c r="B3978" s="44" t="s">
        <v>17945</v>
      </c>
      <c r="C3978" s="19">
        <f t="shared" si="187"/>
        <v>31507</v>
      </c>
      <c r="D3978" s="44" t="s">
        <v>13350</v>
      </c>
      <c r="E3978" s="45" t="s">
        <v>17933</v>
      </c>
      <c r="F3978" s="18">
        <f t="shared" si="188"/>
        <v>5</v>
      </c>
      <c r="G3978" s="46" t="s">
        <v>11838</v>
      </c>
      <c r="H3978" s="46" t="s">
        <v>13932</v>
      </c>
      <c r="I3978" s="44" t="s">
        <v>11839</v>
      </c>
      <c r="J3978" s="50">
        <v>2313379</v>
      </c>
      <c r="K3978" s="48">
        <v>0.10000004322681239</v>
      </c>
      <c r="L3978" s="50">
        <v>231338</v>
      </c>
      <c r="M3978" s="50">
        <v>2544717</v>
      </c>
      <c r="N3978">
        <f>+VLOOKUP(C3978,'Thanh toán '!M$1335:N$6972,2,0)</f>
        <v>2544717</v>
      </c>
      <c r="O3978" s="61">
        <f t="shared" si="189"/>
        <v>0</v>
      </c>
    </row>
    <row r="3979" spans="1:15" hidden="1" x14ac:dyDescent="0.3">
      <c r="A3979" s="43">
        <v>2023</v>
      </c>
      <c r="B3979" s="44" t="s">
        <v>17946</v>
      </c>
      <c r="C3979" s="19">
        <f t="shared" si="187"/>
        <v>31508</v>
      </c>
      <c r="D3979" s="44" t="s">
        <v>13350</v>
      </c>
      <c r="E3979" s="45" t="s">
        <v>17933</v>
      </c>
      <c r="F3979" s="18">
        <f t="shared" si="188"/>
        <v>5</v>
      </c>
      <c r="G3979" s="46" t="s">
        <v>11838</v>
      </c>
      <c r="H3979" s="46" t="s">
        <v>13457</v>
      </c>
      <c r="I3979" s="44" t="s">
        <v>11839</v>
      </c>
      <c r="J3979" s="50">
        <v>944602</v>
      </c>
      <c r="K3979" s="48">
        <v>9.9999788270615564E-2</v>
      </c>
      <c r="L3979" s="50">
        <v>94460</v>
      </c>
      <c r="M3979" s="50">
        <v>1039062</v>
      </c>
      <c r="N3979">
        <f>+VLOOKUP(C3979,'Thanh toán '!M$1335:N$6972,2,0)</f>
        <v>1039062</v>
      </c>
      <c r="O3979" s="61">
        <f t="shared" si="189"/>
        <v>0</v>
      </c>
    </row>
    <row r="3980" spans="1:15" hidden="1" x14ac:dyDescent="0.3">
      <c r="A3980" s="18">
        <v>2023</v>
      </c>
      <c r="B3980" s="19" t="s">
        <v>17947</v>
      </c>
      <c r="C3980" s="19">
        <f t="shared" si="187"/>
        <v>31509</v>
      </c>
      <c r="D3980" s="19" t="s">
        <v>13350</v>
      </c>
      <c r="E3980" s="24" t="s">
        <v>17933</v>
      </c>
      <c r="F3980" s="18">
        <f t="shared" si="188"/>
        <v>5</v>
      </c>
      <c r="G3980" s="23" t="s">
        <v>11799</v>
      </c>
      <c r="H3980" s="23" t="s">
        <v>13634</v>
      </c>
      <c r="I3980" s="19" t="s">
        <v>11725</v>
      </c>
      <c r="J3980" s="49">
        <v>1772780</v>
      </c>
      <c r="K3980" s="42">
        <v>0.1</v>
      </c>
      <c r="L3980" s="49">
        <v>177278</v>
      </c>
      <c r="M3980" s="49">
        <v>1950058</v>
      </c>
      <c r="N3980">
        <f>+VLOOKUP(C3980,'Thanh toán '!M$1335:N$6972,2,0)</f>
        <v>1950058</v>
      </c>
      <c r="O3980" s="61">
        <f t="shared" si="189"/>
        <v>0</v>
      </c>
    </row>
    <row r="3981" spans="1:15" hidden="1" x14ac:dyDescent="0.3">
      <c r="A3981" s="18">
        <v>2023</v>
      </c>
      <c r="B3981" s="19" t="s">
        <v>17948</v>
      </c>
      <c r="C3981" s="19">
        <f t="shared" si="187"/>
        <v>31510</v>
      </c>
      <c r="D3981" s="19" t="s">
        <v>13350</v>
      </c>
      <c r="E3981" s="24" t="s">
        <v>17933</v>
      </c>
      <c r="F3981" s="18">
        <f t="shared" si="188"/>
        <v>5</v>
      </c>
      <c r="G3981" s="23" t="s">
        <v>11799</v>
      </c>
      <c r="H3981" s="23" t="s">
        <v>13621</v>
      </c>
      <c r="I3981" s="19" t="s">
        <v>11725</v>
      </c>
      <c r="J3981" s="49">
        <v>453750</v>
      </c>
      <c r="K3981" s="42">
        <v>0.1</v>
      </c>
      <c r="L3981" s="49">
        <v>45375</v>
      </c>
      <c r="M3981" s="49">
        <v>499125</v>
      </c>
      <c r="N3981">
        <f>+VLOOKUP(C3981,'Thanh toán '!M$1335:N$6972,2,0)</f>
        <v>499125</v>
      </c>
      <c r="O3981" s="61">
        <f t="shared" si="189"/>
        <v>0</v>
      </c>
    </row>
    <row r="3982" spans="1:15" hidden="1" x14ac:dyDescent="0.3">
      <c r="A3982" s="18">
        <v>2023</v>
      </c>
      <c r="B3982" s="19" t="s">
        <v>17949</v>
      </c>
      <c r="C3982" s="19">
        <f t="shared" si="187"/>
        <v>31511</v>
      </c>
      <c r="D3982" s="19" t="s">
        <v>13350</v>
      </c>
      <c r="E3982" s="24" t="s">
        <v>17933</v>
      </c>
      <c r="F3982" s="18">
        <f t="shared" si="188"/>
        <v>5</v>
      </c>
      <c r="G3982" s="23" t="s">
        <v>11799</v>
      </c>
      <c r="H3982" s="23" t="s">
        <v>13623</v>
      </c>
      <c r="I3982" s="19" t="s">
        <v>11725</v>
      </c>
      <c r="J3982" s="49">
        <v>938684</v>
      </c>
      <c r="K3982" s="42">
        <v>9.999957387150521E-2</v>
      </c>
      <c r="L3982" s="49">
        <v>93868</v>
      </c>
      <c r="M3982" s="49">
        <v>1032552</v>
      </c>
      <c r="N3982">
        <f>+VLOOKUP(C3982,'Thanh toán '!M$1335:N$6972,2,0)</f>
        <v>1032552</v>
      </c>
      <c r="O3982" s="61">
        <f t="shared" si="189"/>
        <v>0</v>
      </c>
    </row>
    <row r="3983" spans="1:15" hidden="1" x14ac:dyDescent="0.3">
      <c r="A3983" s="18">
        <v>2023</v>
      </c>
      <c r="B3983" s="19" t="s">
        <v>17950</v>
      </c>
      <c r="C3983" s="19">
        <f t="shared" si="187"/>
        <v>31514</v>
      </c>
      <c r="D3983" s="19" t="s">
        <v>13350</v>
      </c>
      <c r="E3983" s="24" t="s">
        <v>17933</v>
      </c>
      <c r="F3983" s="18">
        <f t="shared" si="188"/>
        <v>5</v>
      </c>
      <c r="G3983" s="23" t="s">
        <v>12363</v>
      </c>
      <c r="H3983" s="23" t="s">
        <v>12363</v>
      </c>
      <c r="I3983" s="19" t="s">
        <v>12364</v>
      </c>
      <c r="J3983" s="49">
        <v>1970440</v>
      </c>
      <c r="K3983" s="42">
        <v>0.1</v>
      </c>
      <c r="L3983" s="49">
        <v>197044</v>
      </c>
      <c r="M3983" s="49">
        <v>2167484</v>
      </c>
      <c r="N3983">
        <f>+VLOOKUP(C3983,'Thanh toán '!M$1335:N$6972,2,0)</f>
        <v>2167484</v>
      </c>
      <c r="O3983" s="61">
        <f t="shared" si="189"/>
        <v>0</v>
      </c>
    </row>
    <row r="3984" spans="1:15" hidden="1" x14ac:dyDescent="0.3">
      <c r="A3984" s="43">
        <v>2023</v>
      </c>
      <c r="B3984" s="44" t="s">
        <v>17951</v>
      </c>
      <c r="C3984" s="19">
        <f t="shared" si="187"/>
        <v>31515</v>
      </c>
      <c r="D3984" s="44" t="s">
        <v>13350</v>
      </c>
      <c r="E3984" s="45" t="s">
        <v>17933</v>
      </c>
      <c r="F3984" s="18">
        <f t="shared" si="188"/>
        <v>5</v>
      </c>
      <c r="G3984" s="46" t="s">
        <v>11799</v>
      </c>
      <c r="H3984" s="46" t="s">
        <v>15319</v>
      </c>
      <c r="I3984" s="44" t="s">
        <v>11725</v>
      </c>
      <c r="J3984" s="50">
        <v>949378</v>
      </c>
      <c r="K3984" s="48">
        <v>0.10000021066424543</v>
      </c>
      <c r="L3984" s="50">
        <v>94938</v>
      </c>
      <c r="M3984" s="50">
        <v>1044316</v>
      </c>
      <c r="N3984">
        <f>+VLOOKUP(C3984,'Thanh toán '!M$1335:N$6972,2,0)</f>
        <v>1044316</v>
      </c>
      <c r="O3984" s="61">
        <f t="shared" si="189"/>
        <v>0</v>
      </c>
    </row>
    <row r="3985" spans="1:15" hidden="1" x14ac:dyDescent="0.3">
      <c r="A3985" s="43">
        <v>2023</v>
      </c>
      <c r="B3985" s="44" t="s">
        <v>17952</v>
      </c>
      <c r="C3985" s="19">
        <f t="shared" si="187"/>
        <v>31516</v>
      </c>
      <c r="D3985" s="44" t="s">
        <v>13350</v>
      </c>
      <c r="E3985" s="45" t="s">
        <v>17933</v>
      </c>
      <c r="F3985" s="18">
        <f t="shared" si="188"/>
        <v>5</v>
      </c>
      <c r="G3985" s="46" t="s">
        <v>11799</v>
      </c>
      <c r="H3985" s="46" t="s">
        <v>15319</v>
      </c>
      <c r="I3985" s="44" t="s">
        <v>11725</v>
      </c>
      <c r="J3985" s="50">
        <v>220500</v>
      </c>
      <c r="K3985" s="48">
        <v>0.1</v>
      </c>
      <c r="L3985" s="50">
        <v>22050</v>
      </c>
      <c r="M3985" s="50">
        <v>242550</v>
      </c>
      <c r="N3985">
        <f>+VLOOKUP(C3985,'Thanh toán '!M$1335:N$6972,2,0)</f>
        <v>242550</v>
      </c>
      <c r="O3985" s="61">
        <f t="shared" si="189"/>
        <v>0</v>
      </c>
    </row>
    <row r="3986" spans="1:15" hidden="1" x14ac:dyDescent="0.3">
      <c r="A3986" s="18">
        <v>2023</v>
      </c>
      <c r="B3986" s="19" t="s">
        <v>17953</v>
      </c>
      <c r="C3986" s="19">
        <f t="shared" si="187"/>
        <v>31517</v>
      </c>
      <c r="D3986" s="19" t="s">
        <v>13350</v>
      </c>
      <c r="E3986" s="24" t="s">
        <v>17933</v>
      </c>
      <c r="F3986" s="18">
        <f t="shared" si="188"/>
        <v>5</v>
      </c>
      <c r="G3986" s="23" t="s">
        <v>11799</v>
      </c>
      <c r="H3986" s="23" t="s">
        <v>15046</v>
      </c>
      <c r="I3986" s="19" t="s">
        <v>11725</v>
      </c>
      <c r="J3986" s="49">
        <v>742500</v>
      </c>
      <c r="K3986" s="42">
        <v>0.1</v>
      </c>
      <c r="L3986" s="49">
        <v>74250</v>
      </c>
      <c r="M3986" s="49">
        <v>816750</v>
      </c>
      <c r="N3986">
        <f>+VLOOKUP(C3986,'Thanh toán '!M$1335:N$6972,2,0)</f>
        <v>816750</v>
      </c>
      <c r="O3986" s="61">
        <f t="shared" si="189"/>
        <v>0</v>
      </c>
    </row>
    <row r="3987" spans="1:15" hidden="1" x14ac:dyDescent="0.3">
      <c r="A3987" s="18">
        <v>2023</v>
      </c>
      <c r="B3987" s="19" t="s">
        <v>17954</v>
      </c>
      <c r="C3987" s="19">
        <f t="shared" si="187"/>
        <v>31520</v>
      </c>
      <c r="D3987" s="19" t="s">
        <v>13350</v>
      </c>
      <c r="E3987" s="24" t="s">
        <v>17933</v>
      </c>
      <c r="F3987" s="18">
        <f t="shared" si="188"/>
        <v>5</v>
      </c>
      <c r="G3987" s="23" t="s">
        <v>11799</v>
      </c>
      <c r="H3987" s="23" t="s">
        <v>15214</v>
      </c>
      <c r="I3987" s="19" t="s">
        <v>11725</v>
      </c>
      <c r="J3987" s="49">
        <v>553467</v>
      </c>
      <c r="K3987" s="42">
        <v>0.10000054203773667</v>
      </c>
      <c r="L3987" s="49">
        <v>55347</v>
      </c>
      <c r="M3987" s="49">
        <v>608814</v>
      </c>
      <c r="N3987">
        <f>+VLOOKUP(C3987,'Thanh toán '!M$1335:N$6972,2,0)</f>
        <v>608814</v>
      </c>
      <c r="O3987" s="61">
        <f t="shared" si="189"/>
        <v>0</v>
      </c>
    </row>
    <row r="3988" spans="1:15" hidden="1" x14ac:dyDescent="0.3">
      <c r="A3988" s="18">
        <v>2023</v>
      </c>
      <c r="B3988" s="19" t="s">
        <v>17955</v>
      </c>
      <c r="C3988" s="19">
        <f t="shared" si="187"/>
        <v>31521</v>
      </c>
      <c r="D3988" s="19" t="s">
        <v>13350</v>
      </c>
      <c r="E3988" s="24" t="s">
        <v>17933</v>
      </c>
      <c r="F3988" s="18">
        <f t="shared" si="188"/>
        <v>5</v>
      </c>
      <c r="G3988" s="23" t="s">
        <v>11799</v>
      </c>
      <c r="H3988" s="23" t="s">
        <v>13405</v>
      </c>
      <c r="I3988" s="19" t="s">
        <v>11725</v>
      </c>
      <c r="J3988" s="49">
        <v>1222125</v>
      </c>
      <c r="K3988" s="42">
        <v>0.100000409123453</v>
      </c>
      <c r="L3988" s="49">
        <v>122213</v>
      </c>
      <c r="M3988" s="49">
        <v>1344338</v>
      </c>
      <c r="N3988">
        <f>+VLOOKUP(C3988,'Thanh toán '!M$1335:N$6972,2,0)</f>
        <v>1344338</v>
      </c>
      <c r="O3988" s="61">
        <f t="shared" si="189"/>
        <v>0</v>
      </c>
    </row>
    <row r="3989" spans="1:15" hidden="1" x14ac:dyDescent="0.3">
      <c r="A3989" s="43">
        <v>2023</v>
      </c>
      <c r="B3989" s="44" t="s">
        <v>17956</v>
      </c>
      <c r="C3989" s="19">
        <f t="shared" si="187"/>
        <v>31527</v>
      </c>
      <c r="D3989" s="44" t="s">
        <v>13350</v>
      </c>
      <c r="E3989" s="45" t="s">
        <v>17933</v>
      </c>
      <c r="F3989" s="18">
        <f t="shared" si="188"/>
        <v>5</v>
      </c>
      <c r="G3989" s="46" t="s">
        <v>11799</v>
      </c>
      <c r="H3989" s="46" t="s">
        <v>14086</v>
      </c>
      <c r="I3989" s="44" t="s">
        <v>11725</v>
      </c>
      <c r="J3989" s="50">
        <v>1722695</v>
      </c>
      <c r="K3989" s="48">
        <v>0.10000029024290429</v>
      </c>
      <c r="L3989" s="50">
        <v>172270</v>
      </c>
      <c r="M3989" s="50">
        <v>1894965</v>
      </c>
      <c r="N3989">
        <f>+VLOOKUP(C3989,'Thanh toán '!M$1335:N$6972,2,0)</f>
        <v>1894965</v>
      </c>
      <c r="O3989" s="61">
        <f t="shared" si="189"/>
        <v>0</v>
      </c>
    </row>
    <row r="3990" spans="1:15" hidden="1" x14ac:dyDescent="0.3">
      <c r="A3990" s="18">
        <v>2023</v>
      </c>
      <c r="B3990" s="19" t="s">
        <v>17957</v>
      </c>
      <c r="C3990" s="19">
        <f t="shared" si="187"/>
        <v>31555</v>
      </c>
      <c r="D3990" s="19" t="s">
        <v>13350</v>
      </c>
      <c r="E3990" s="24" t="s">
        <v>17933</v>
      </c>
      <c r="F3990" s="18">
        <f t="shared" si="188"/>
        <v>5</v>
      </c>
      <c r="G3990" s="23" t="s">
        <v>12470</v>
      </c>
      <c r="H3990" s="23" t="s">
        <v>12470</v>
      </c>
      <c r="I3990" s="19" t="s">
        <v>12471</v>
      </c>
      <c r="J3990" s="49">
        <v>1844890</v>
      </c>
      <c r="K3990" s="42">
        <v>0.1</v>
      </c>
      <c r="L3990" s="49">
        <v>184489</v>
      </c>
      <c r="M3990" s="49">
        <v>2029379</v>
      </c>
      <c r="N3990">
        <f>+VLOOKUP(C3990,'Thanh toán '!M$1335:N$6972,2,0)</f>
        <v>2029379</v>
      </c>
      <c r="O3990" s="61">
        <f t="shared" si="189"/>
        <v>0</v>
      </c>
    </row>
    <row r="3991" spans="1:15" hidden="1" x14ac:dyDescent="0.3">
      <c r="A3991" s="18">
        <v>2023</v>
      </c>
      <c r="B3991" s="19" t="s">
        <v>17958</v>
      </c>
      <c r="C3991" s="19">
        <f t="shared" si="187"/>
        <v>31556</v>
      </c>
      <c r="D3991" s="19" t="s">
        <v>13350</v>
      </c>
      <c r="E3991" s="24" t="s">
        <v>17933</v>
      </c>
      <c r="F3991" s="18">
        <f t="shared" si="188"/>
        <v>5</v>
      </c>
      <c r="G3991" s="23" t="s">
        <v>12254</v>
      </c>
      <c r="H3991" s="23" t="s">
        <v>12254</v>
      </c>
      <c r="I3991" s="19" t="s">
        <v>12255</v>
      </c>
      <c r="J3991" s="49">
        <v>2579200</v>
      </c>
      <c r="K3991" s="42">
        <v>0.1</v>
      </c>
      <c r="L3991" s="49">
        <v>257920</v>
      </c>
      <c r="M3991" s="49">
        <v>2837120</v>
      </c>
      <c r="N3991">
        <f>+VLOOKUP(C3991,'Thanh toán '!M$1335:N$6972,2,0)</f>
        <v>2837120</v>
      </c>
      <c r="O3991" s="61">
        <f t="shared" si="189"/>
        <v>0</v>
      </c>
    </row>
    <row r="3992" spans="1:15" hidden="1" x14ac:dyDescent="0.3">
      <c r="A3992" s="18">
        <v>2023</v>
      </c>
      <c r="B3992" s="19" t="s">
        <v>17959</v>
      </c>
      <c r="C3992" s="19">
        <f t="shared" si="187"/>
        <v>31557</v>
      </c>
      <c r="D3992" s="19" t="s">
        <v>13350</v>
      </c>
      <c r="E3992" s="24" t="s">
        <v>17933</v>
      </c>
      <c r="F3992" s="18">
        <f t="shared" si="188"/>
        <v>5</v>
      </c>
      <c r="G3992" s="23" t="s">
        <v>11970</v>
      </c>
      <c r="H3992" s="23" t="s">
        <v>13379</v>
      </c>
      <c r="I3992" s="19" t="s">
        <v>11971</v>
      </c>
      <c r="J3992" s="49">
        <v>1039644</v>
      </c>
      <c r="K3992" s="42">
        <v>9.9999615252913496E-2</v>
      </c>
      <c r="L3992" s="49">
        <v>103964</v>
      </c>
      <c r="M3992" s="49">
        <v>1143608</v>
      </c>
      <c r="N3992">
        <f>+VLOOKUP(C3992,'Thanh toán '!M$1335:N$6972,2,0)</f>
        <v>1143608</v>
      </c>
      <c r="O3992" s="61">
        <f t="shared" si="189"/>
        <v>0</v>
      </c>
    </row>
    <row r="3993" spans="1:15" hidden="1" x14ac:dyDescent="0.3">
      <c r="A3993" s="18">
        <v>2023</v>
      </c>
      <c r="B3993" s="19" t="s">
        <v>17960</v>
      </c>
      <c r="C3993" s="19">
        <f t="shared" si="187"/>
        <v>31558</v>
      </c>
      <c r="D3993" s="19" t="s">
        <v>13350</v>
      </c>
      <c r="E3993" s="24" t="s">
        <v>17933</v>
      </c>
      <c r="F3993" s="18">
        <f t="shared" si="188"/>
        <v>5</v>
      </c>
      <c r="G3993" s="23" t="s">
        <v>11970</v>
      </c>
      <c r="H3993" s="23" t="s">
        <v>13377</v>
      </c>
      <c r="I3993" s="19" t="s">
        <v>11971</v>
      </c>
      <c r="J3993" s="49">
        <v>1033503</v>
      </c>
      <c r="K3993" s="42">
        <v>9.9999709725080627E-2</v>
      </c>
      <c r="L3993" s="49">
        <v>103350</v>
      </c>
      <c r="M3993" s="49">
        <v>1136853</v>
      </c>
      <c r="N3993">
        <f>+VLOOKUP(C3993,'Thanh toán '!M$1335:N$6972,2,0)</f>
        <v>1136853</v>
      </c>
      <c r="O3993" s="61">
        <f t="shared" si="189"/>
        <v>0</v>
      </c>
    </row>
    <row r="3994" spans="1:15" hidden="1" x14ac:dyDescent="0.3">
      <c r="A3994" s="18">
        <v>2023</v>
      </c>
      <c r="B3994" s="19" t="s">
        <v>17961</v>
      </c>
      <c r="C3994" s="19">
        <f t="shared" si="187"/>
        <v>31559</v>
      </c>
      <c r="D3994" s="19" t="s">
        <v>13350</v>
      </c>
      <c r="E3994" s="24" t="s">
        <v>17933</v>
      </c>
      <c r="F3994" s="18">
        <f t="shared" si="188"/>
        <v>5</v>
      </c>
      <c r="G3994" s="23" t="s">
        <v>11970</v>
      </c>
      <c r="H3994" s="23" t="s">
        <v>14543</v>
      </c>
      <c r="I3994" s="19" t="s">
        <v>11971</v>
      </c>
      <c r="J3994" s="49">
        <v>1530553</v>
      </c>
      <c r="K3994" s="42">
        <v>9.9999803992413205E-2</v>
      </c>
      <c r="L3994" s="49">
        <v>153055</v>
      </c>
      <c r="M3994" s="49">
        <v>1683608</v>
      </c>
      <c r="N3994">
        <f>+VLOOKUP(C3994,'Thanh toán '!M$1335:N$6972,2,0)</f>
        <v>1683608</v>
      </c>
      <c r="O3994" s="61">
        <f t="shared" si="189"/>
        <v>0</v>
      </c>
    </row>
    <row r="3995" spans="1:15" hidden="1" x14ac:dyDescent="0.3">
      <c r="A3995" s="18">
        <v>2023</v>
      </c>
      <c r="B3995" s="19" t="s">
        <v>17962</v>
      </c>
      <c r="C3995" s="19">
        <f t="shared" si="187"/>
        <v>31560</v>
      </c>
      <c r="D3995" s="19" t="s">
        <v>13350</v>
      </c>
      <c r="E3995" s="24" t="s">
        <v>17933</v>
      </c>
      <c r="F3995" s="18">
        <f t="shared" si="188"/>
        <v>5</v>
      </c>
      <c r="G3995" s="23" t="s">
        <v>13381</v>
      </c>
      <c r="H3995" s="23" t="s">
        <v>13381</v>
      </c>
      <c r="I3995" s="19" t="s">
        <v>13382</v>
      </c>
      <c r="J3995" s="49">
        <v>1160714</v>
      </c>
      <c r="K3995" s="42">
        <v>9.9999655384530553E-2</v>
      </c>
      <c r="L3995" s="49">
        <v>116071</v>
      </c>
      <c r="M3995" s="49">
        <v>1276785</v>
      </c>
      <c r="N3995">
        <f>+VLOOKUP(C3995,'Thanh toán '!M$1335:N$6972,2,0)</f>
        <v>1276785</v>
      </c>
      <c r="O3995" s="61">
        <f t="shared" si="189"/>
        <v>0</v>
      </c>
    </row>
    <row r="3996" spans="1:15" hidden="1" x14ac:dyDescent="0.3">
      <c r="A3996" s="18">
        <v>2023</v>
      </c>
      <c r="B3996" s="19" t="s">
        <v>17963</v>
      </c>
      <c r="C3996" s="19">
        <f t="shared" si="187"/>
        <v>31561</v>
      </c>
      <c r="D3996" s="19" t="s">
        <v>13350</v>
      </c>
      <c r="E3996" s="24" t="s">
        <v>17933</v>
      </c>
      <c r="F3996" s="18">
        <f t="shared" si="188"/>
        <v>5</v>
      </c>
      <c r="G3996" s="23" t="s">
        <v>12251</v>
      </c>
      <c r="H3996" s="23" t="s">
        <v>12251</v>
      </c>
      <c r="I3996" s="19" t="s">
        <v>12252</v>
      </c>
      <c r="J3996" s="49">
        <v>704424</v>
      </c>
      <c r="K3996" s="42">
        <v>9.999943216017626E-2</v>
      </c>
      <c r="L3996" s="49">
        <v>70442</v>
      </c>
      <c r="M3996" s="49">
        <v>774866</v>
      </c>
      <c r="N3996">
        <f>+VLOOKUP(C3996,'Thanh toán '!M$1335:N$6972,2,0)</f>
        <v>774866</v>
      </c>
      <c r="O3996" s="61">
        <f t="shared" si="189"/>
        <v>0</v>
      </c>
    </row>
    <row r="3997" spans="1:15" hidden="1" x14ac:dyDescent="0.3">
      <c r="A3997" s="18">
        <v>2023</v>
      </c>
      <c r="B3997" s="19" t="s">
        <v>17964</v>
      </c>
      <c r="C3997" s="19">
        <f t="shared" si="187"/>
        <v>31562</v>
      </c>
      <c r="D3997" s="19" t="s">
        <v>13350</v>
      </c>
      <c r="E3997" s="24" t="s">
        <v>17933</v>
      </c>
      <c r="F3997" s="18">
        <f t="shared" si="188"/>
        <v>5</v>
      </c>
      <c r="G3997" s="23" t="s">
        <v>12248</v>
      </c>
      <c r="H3997" s="23" t="s">
        <v>12248</v>
      </c>
      <c r="I3997" s="19" t="s">
        <v>12249</v>
      </c>
      <c r="J3997" s="49">
        <v>1517775</v>
      </c>
      <c r="K3997" s="42">
        <v>0.10000032942959267</v>
      </c>
      <c r="L3997" s="49">
        <v>151778</v>
      </c>
      <c r="M3997" s="49">
        <v>1669553</v>
      </c>
      <c r="N3997">
        <f>+VLOOKUP(C3997,'Thanh toán '!M$1335:N$6972,2,0)</f>
        <v>1669553</v>
      </c>
      <c r="O3997" s="61">
        <f t="shared" si="189"/>
        <v>0</v>
      </c>
    </row>
    <row r="3998" spans="1:15" hidden="1" x14ac:dyDescent="0.3">
      <c r="A3998" s="18">
        <v>2023</v>
      </c>
      <c r="B3998" s="19" t="s">
        <v>17965</v>
      </c>
      <c r="C3998" s="19">
        <f t="shared" si="187"/>
        <v>31563</v>
      </c>
      <c r="D3998" s="19" t="s">
        <v>13350</v>
      </c>
      <c r="E3998" s="24" t="s">
        <v>17933</v>
      </c>
      <c r="F3998" s="18">
        <f t="shared" si="188"/>
        <v>5</v>
      </c>
      <c r="G3998" s="23" t="s">
        <v>12257</v>
      </c>
      <c r="H3998" s="23" t="s">
        <v>12257</v>
      </c>
      <c r="I3998" s="19" t="s">
        <v>12258</v>
      </c>
      <c r="J3998" s="49">
        <v>1110580</v>
      </c>
      <c r="K3998" s="42">
        <v>0.1</v>
      </c>
      <c r="L3998" s="49">
        <v>111058</v>
      </c>
      <c r="M3998" s="49">
        <v>1221638</v>
      </c>
      <c r="N3998">
        <f>+VLOOKUP(C3998,'Thanh toán '!M$1335:N$6972,2,0)</f>
        <v>1221638</v>
      </c>
      <c r="O3998" s="61">
        <f t="shared" si="189"/>
        <v>0</v>
      </c>
    </row>
    <row r="3999" spans="1:15" hidden="1" x14ac:dyDescent="0.3">
      <c r="A3999" s="18">
        <v>2023</v>
      </c>
      <c r="B3999" s="19" t="s">
        <v>17966</v>
      </c>
      <c r="C3999" s="19">
        <f t="shared" si="187"/>
        <v>31564</v>
      </c>
      <c r="D3999" s="19" t="s">
        <v>13350</v>
      </c>
      <c r="E3999" s="24" t="s">
        <v>17933</v>
      </c>
      <c r="F3999" s="18">
        <f t="shared" si="188"/>
        <v>5</v>
      </c>
      <c r="G3999" s="23" t="s">
        <v>12260</v>
      </c>
      <c r="H3999" s="23" t="s">
        <v>12260</v>
      </c>
      <c r="I3999" s="19" t="s">
        <v>12261</v>
      </c>
      <c r="J3999" s="49">
        <v>1467376</v>
      </c>
      <c r="K3999" s="42">
        <v>0.10000027259543566</v>
      </c>
      <c r="L3999" s="49">
        <v>146738</v>
      </c>
      <c r="M3999" s="49">
        <v>1614114</v>
      </c>
      <c r="N3999">
        <f>+VLOOKUP(C3999,'Thanh toán '!M$1335:N$6972,2,0)</f>
        <v>1614114</v>
      </c>
      <c r="O3999" s="61">
        <f t="shared" si="189"/>
        <v>0</v>
      </c>
    </row>
    <row r="4000" spans="1:15" hidden="1" x14ac:dyDescent="0.3">
      <c r="A4000" s="18">
        <v>2023</v>
      </c>
      <c r="B4000" s="19" t="s">
        <v>17967</v>
      </c>
      <c r="C4000" s="19">
        <f t="shared" si="187"/>
        <v>31565</v>
      </c>
      <c r="D4000" s="19" t="s">
        <v>13350</v>
      </c>
      <c r="E4000" s="24" t="s">
        <v>17933</v>
      </c>
      <c r="F4000" s="18">
        <f t="shared" si="188"/>
        <v>5</v>
      </c>
      <c r="G4000" s="23" t="s">
        <v>12254</v>
      </c>
      <c r="H4000" s="23" t="s">
        <v>12254</v>
      </c>
      <c r="I4000" s="19" t="s">
        <v>12255</v>
      </c>
      <c r="J4000" s="49">
        <v>1611750</v>
      </c>
      <c r="K4000" s="42">
        <v>0.1</v>
      </c>
      <c r="L4000" s="49">
        <v>161175</v>
      </c>
      <c r="M4000" s="49">
        <v>1772925</v>
      </c>
      <c r="N4000">
        <f>+VLOOKUP(C4000,'Thanh toán '!M$1335:N$6972,2,0)</f>
        <v>1772925</v>
      </c>
      <c r="O4000" s="61">
        <f t="shared" si="189"/>
        <v>0</v>
      </c>
    </row>
    <row r="4001" spans="1:15" hidden="1" x14ac:dyDescent="0.3">
      <c r="A4001" s="18">
        <v>2023</v>
      </c>
      <c r="B4001" s="19" t="s">
        <v>17968</v>
      </c>
      <c r="C4001" s="19">
        <f t="shared" si="187"/>
        <v>31586</v>
      </c>
      <c r="D4001" s="19" t="s">
        <v>13350</v>
      </c>
      <c r="E4001" s="24" t="s">
        <v>17969</v>
      </c>
      <c r="F4001" s="18">
        <f t="shared" si="188"/>
        <v>5</v>
      </c>
      <c r="G4001" s="23" t="s">
        <v>12363</v>
      </c>
      <c r="H4001" s="23" t="s">
        <v>12363</v>
      </c>
      <c r="I4001" s="19" t="s">
        <v>12364</v>
      </c>
      <c r="J4001" s="49">
        <v>1653750</v>
      </c>
      <c r="K4001" s="42">
        <v>0.1</v>
      </c>
      <c r="L4001" s="49">
        <v>165375</v>
      </c>
      <c r="M4001" s="49">
        <v>1819125</v>
      </c>
      <c r="N4001">
        <f>+VLOOKUP(C4001,'Thanh toán '!M$1335:N$6972,2,0)</f>
        <v>1819125</v>
      </c>
      <c r="O4001" s="61">
        <f t="shared" si="189"/>
        <v>0</v>
      </c>
    </row>
    <row r="4002" spans="1:15" hidden="1" x14ac:dyDescent="0.3">
      <c r="A4002" s="18">
        <v>2023</v>
      </c>
      <c r="B4002" s="19" t="s">
        <v>17970</v>
      </c>
      <c r="C4002" s="19">
        <f t="shared" si="187"/>
        <v>31587</v>
      </c>
      <c r="D4002" s="19" t="s">
        <v>13350</v>
      </c>
      <c r="E4002" s="24" t="s">
        <v>17969</v>
      </c>
      <c r="F4002" s="18">
        <f t="shared" si="188"/>
        <v>5</v>
      </c>
      <c r="G4002" s="23" t="s">
        <v>12363</v>
      </c>
      <c r="H4002" s="23" t="s">
        <v>12363</v>
      </c>
      <c r="I4002" s="19" t="s">
        <v>12364</v>
      </c>
      <c r="J4002" s="49">
        <v>2221160</v>
      </c>
      <c r="K4002" s="42">
        <v>0.1</v>
      </c>
      <c r="L4002" s="49">
        <v>222116</v>
      </c>
      <c r="M4002" s="49">
        <v>2443276</v>
      </c>
      <c r="N4002">
        <f>+VLOOKUP(C4002,'Thanh toán '!M$1335:N$6972,2,0)</f>
        <v>2443276</v>
      </c>
      <c r="O4002" s="61">
        <f t="shared" si="189"/>
        <v>0</v>
      </c>
    </row>
    <row r="4003" spans="1:15" hidden="1" x14ac:dyDescent="0.3">
      <c r="A4003" s="18">
        <v>2023</v>
      </c>
      <c r="B4003" s="19" t="s">
        <v>17971</v>
      </c>
      <c r="C4003" s="19">
        <f t="shared" si="187"/>
        <v>31588</v>
      </c>
      <c r="D4003" s="19" t="s">
        <v>13350</v>
      </c>
      <c r="E4003" s="24" t="s">
        <v>17969</v>
      </c>
      <c r="F4003" s="18">
        <f t="shared" si="188"/>
        <v>5</v>
      </c>
      <c r="G4003" s="23" t="s">
        <v>11799</v>
      </c>
      <c r="H4003" s="23" t="s">
        <v>13885</v>
      </c>
      <c r="I4003" s="19" t="s">
        <v>11725</v>
      </c>
      <c r="J4003" s="49">
        <v>589271</v>
      </c>
      <c r="K4003" s="42">
        <v>9.9999830298792919E-2</v>
      </c>
      <c r="L4003" s="49">
        <v>58927</v>
      </c>
      <c r="M4003" s="49">
        <v>648198</v>
      </c>
      <c r="N4003">
        <f>+VLOOKUP(C4003,'Thanh toán '!M$1335:N$6972,2,0)</f>
        <v>648198</v>
      </c>
      <c r="O4003" s="61">
        <f t="shared" si="189"/>
        <v>0</v>
      </c>
    </row>
    <row r="4004" spans="1:15" hidden="1" x14ac:dyDescent="0.3">
      <c r="A4004" s="18">
        <v>2023</v>
      </c>
      <c r="B4004" s="19" t="s">
        <v>17972</v>
      </c>
      <c r="C4004" s="19">
        <f t="shared" si="187"/>
        <v>31589</v>
      </c>
      <c r="D4004" s="19" t="s">
        <v>13350</v>
      </c>
      <c r="E4004" s="24" t="s">
        <v>17969</v>
      </c>
      <c r="F4004" s="18">
        <f t="shared" si="188"/>
        <v>5</v>
      </c>
      <c r="G4004" s="23" t="s">
        <v>12518</v>
      </c>
      <c r="H4004" s="23" t="s">
        <v>12518</v>
      </c>
      <c r="I4004" s="19" t="s">
        <v>12519</v>
      </c>
      <c r="J4004" s="49">
        <v>5844200</v>
      </c>
      <c r="K4004" s="42">
        <v>0.1</v>
      </c>
      <c r="L4004" s="49">
        <v>584420</v>
      </c>
      <c r="M4004" s="49">
        <v>6428620</v>
      </c>
      <c r="N4004">
        <f>+VLOOKUP(C4004,'Thanh toán '!M$1335:N$6972,2,0)</f>
        <v>6428620</v>
      </c>
      <c r="O4004" s="61">
        <f t="shared" si="189"/>
        <v>0</v>
      </c>
    </row>
    <row r="4005" spans="1:15" hidden="1" x14ac:dyDescent="0.3">
      <c r="A4005" s="18">
        <v>2023</v>
      </c>
      <c r="B4005" s="19" t="s">
        <v>17973</v>
      </c>
      <c r="C4005" s="19">
        <f t="shared" si="187"/>
        <v>31591</v>
      </c>
      <c r="D4005" s="19" t="s">
        <v>13350</v>
      </c>
      <c r="E4005" s="24" t="s">
        <v>17969</v>
      </c>
      <c r="F4005" s="18">
        <f t="shared" si="188"/>
        <v>5</v>
      </c>
      <c r="G4005" s="23" t="s">
        <v>11799</v>
      </c>
      <c r="H4005" s="23" t="s">
        <v>14465</v>
      </c>
      <c r="I4005" s="19" t="s">
        <v>11725</v>
      </c>
      <c r="J4005" s="49">
        <v>1293695</v>
      </c>
      <c r="K4005" s="42">
        <v>0.10000038648986044</v>
      </c>
      <c r="L4005" s="49">
        <v>129370</v>
      </c>
      <c r="M4005" s="49">
        <v>1423065</v>
      </c>
      <c r="N4005">
        <f>+VLOOKUP(C4005,'Thanh toán '!M$1335:N$6972,2,0)</f>
        <v>1423065</v>
      </c>
      <c r="O4005" s="61">
        <f t="shared" si="189"/>
        <v>0</v>
      </c>
    </row>
    <row r="4006" spans="1:15" hidden="1" x14ac:dyDescent="0.3">
      <c r="A4006" s="18">
        <v>2023</v>
      </c>
      <c r="B4006" s="19" t="s">
        <v>17974</v>
      </c>
      <c r="C4006" s="19">
        <f t="shared" si="187"/>
        <v>31592</v>
      </c>
      <c r="D4006" s="19" t="s">
        <v>13350</v>
      </c>
      <c r="E4006" s="24" t="s">
        <v>17969</v>
      </c>
      <c r="F4006" s="18">
        <f t="shared" si="188"/>
        <v>5</v>
      </c>
      <c r="G4006" s="23" t="s">
        <v>12239</v>
      </c>
      <c r="H4006" s="23" t="s">
        <v>17436</v>
      </c>
      <c r="I4006" s="19" t="s">
        <v>12240</v>
      </c>
      <c r="J4006" s="49">
        <v>1517775</v>
      </c>
      <c r="K4006" s="42">
        <v>0.10000032942959267</v>
      </c>
      <c r="L4006" s="49">
        <v>151778</v>
      </c>
      <c r="M4006" s="49">
        <v>1669553</v>
      </c>
      <c r="N4006">
        <f>+VLOOKUP(C4006,'Thanh toán '!M$1335:N$6972,2,0)</f>
        <v>1669553</v>
      </c>
      <c r="O4006" s="61">
        <f t="shared" si="189"/>
        <v>0</v>
      </c>
    </row>
    <row r="4007" spans="1:15" hidden="1" x14ac:dyDescent="0.3">
      <c r="A4007" s="18">
        <v>2023</v>
      </c>
      <c r="B4007" s="19" t="s">
        <v>17975</v>
      </c>
      <c r="C4007" s="19">
        <f t="shared" si="187"/>
        <v>31595</v>
      </c>
      <c r="D4007" s="19" t="s">
        <v>13350</v>
      </c>
      <c r="E4007" s="24" t="s">
        <v>17969</v>
      </c>
      <c r="F4007" s="18">
        <f t="shared" si="188"/>
        <v>5</v>
      </c>
      <c r="G4007" s="23" t="s">
        <v>12347</v>
      </c>
      <c r="H4007" s="23" t="s">
        <v>12347</v>
      </c>
      <c r="I4007" s="19" t="s">
        <v>12348</v>
      </c>
      <c r="J4007" s="49">
        <v>1190660</v>
      </c>
      <c r="K4007" s="42">
        <v>0.1</v>
      </c>
      <c r="L4007" s="49">
        <v>119066</v>
      </c>
      <c r="M4007" s="49">
        <v>1309726</v>
      </c>
      <c r="N4007">
        <f>+VLOOKUP(C4007,'Thanh toán '!M$1335:N$6972,2,0)</f>
        <v>1309726</v>
      </c>
      <c r="O4007" s="61">
        <f t="shared" si="189"/>
        <v>0</v>
      </c>
    </row>
    <row r="4008" spans="1:15" hidden="1" x14ac:dyDescent="0.3">
      <c r="A4008" s="18">
        <v>2023</v>
      </c>
      <c r="B4008" s="19" t="s">
        <v>17976</v>
      </c>
      <c r="C4008" s="19">
        <f t="shared" si="187"/>
        <v>31599</v>
      </c>
      <c r="D4008" s="19" t="s">
        <v>13350</v>
      </c>
      <c r="E4008" s="24" t="s">
        <v>17969</v>
      </c>
      <c r="F4008" s="18">
        <f t="shared" si="188"/>
        <v>5</v>
      </c>
      <c r="G4008" s="23" t="s">
        <v>11799</v>
      </c>
      <c r="H4008" s="23" t="s">
        <v>13451</v>
      </c>
      <c r="I4008" s="19" t="s">
        <v>11725</v>
      </c>
      <c r="J4008" s="49">
        <v>333174</v>
      </c>
      <c r="K4008" s="42">
        <v>9.999879942612569E-2</v>
      </c>
      <c r="L4008" s="49">
        <v>33317</v>
      </c>
      <c r="M4008" s="49">
        <v>366491</v>
      </c>
      <c r="N4008">
        <f>+VLOOKUP(C4008,'Thanh toán '!M$1335:N$6972,2,0)</f>
        <v>366491</v>
      </c>
      <c r="O4008" s="61">
        <f t="shared" si="189"/>
        <v>0</v>
      </c>
    </row>
    <row r="4009" spans="1:15" hidden="1" x14ac:dyDescent="0.3">
      <c r="A4009" s="18">
        <v>2023</v>
      </c>
      <c r="B4009" s="19" t="s">
        <v>17977</v>
      </c>
      <c r="C4009" s="19">
        <f t="shared" si="187"/>
        <v>31604</v>
      </c>
      <c r="D4009" s="19" t="s">
        <v>13350</v>
      </c>
      <c r="E4009" s="24" t="s">
        <v>17969</v>
      </c>
      <c r="F4009" s="18">
        <f t="shared" si="188"/>
        <v>5</v>
      </c>
      <c r="G4009" s="23" t="s">
        <v>12245</v>
      </c>
      <c r="H4009" s="23" t="s">
        <v>12245</v>
      </c>
      <c r="I4009" s="19" t="s">
        <v>12246</v>
      </c>
      <c r="J4009" s="49">
        <v>2163000</v>
      </c>
      <c r="K4009" s="42">
        <v>0.1</v>
      </c>
      <c r="L4009" s="49">
        <v>216300</v>
      </c>
      <c r="M4009" s="49">
        <v>2379300</v>
      </c>
      <c r="N4009">
        <f>+VLOOKUP(C4009,'Thanh toán '!M$1335:N$6972,2,0)</f>
        <v>2379300</v>
      </c>
      <c r="O4009" s="61">
        <f t="shared" si="189"/>
        <v>0</v>
      </c>
    </row>
    <row r="4010" spans="1:15" hidden="1" x14ac:dyDescent="0.3">
      <c r="A4010" s="18">
        <v>2023</v>
      </c>
      <c r="B4010" s="19" t="s">
        <v>17978</v>
      </c>
      <c r="C4010" s="19">
        <f t="shared" si="187"/>
        <v>31605</v>
      </c>
      <c r="D4010" s="19" t="s">
        <v>13350</v>
      </c>
      <c r="E4010" s="24" t="s">
        <v>17969</v>
      </c>
      <c r="F4010" s="18">
        <f t="shared" si="188"/>
        <v>5</v>
      </c>
      <c r="G4010" s="23" t="s">
        <v>12403</v>
      </c>
      <c r="H4010" s="23" t="s">
        <v>12403</v>
      </c>
      <c r="I4010" s="19" t="s">
        <v>12404</v>
      </c>
      <c r="J4010" s="49">
        <v>1401530</v>
      </c>
      <c r="K4010" s="42">
        <v>0.1</v>
      </c>
      <c r="L4010" s="49">
        <v>140153</v>
      </c>
      <c r="M4010" s="49">
        <v>1541683</v>
      </c>
      <c r="N4010">
        <f>+VLOOKUP(C4010,'Thanh toán '!M$1335:N$6972,2,0)</f>
        <v>1541683</v>
      </c>
      <c r="O4010" s="61">
        <f t="shared" si="189"/>
        <v>0</v>
      </c>
    </row>
    <row r="4011" spans="1:15" hidden="1" x14ac:dyDescent="0.3">
      <c r="A4011" s="18">
        <v>2023</v>
      </c>
      <c r="B4011" s="19" t="s">
        <v>17979</v>
      </c>
      <c r="C4011" s="19">
        <f t="shared" si="187"/>
        <v>31606</v>
      </c>
      <c r="D4011" s="19" t="s">
        <v>13350</v>
      </c>
      <c r="E4011" s="24" t="s">
        <v>17969</v>
      </c>
      <c r="F4011" s="18">
        <f t="shared" si="188"/>
        <v>5</v>
      </c>
      <c r="G4011" s="23" t="s">
        <v>12161</v>
      </c>
      <c r="H4011" s="23" t="s">
        <v>12161</v>
      </c>
      <c r="I4011" s="19" t="s">
        <v>12162</v>
      </c>
      <c r="J4011" s="49">
        <v>1081500</v>
      </c>
      <c r="K4011" s="42">
        <v>0.1</v>
      </c>
      <c r="L4011" s="49">
        <v>108150</v>
      </c>
      <c r="M4011" s="49">
        <v>1189650</v>
      </c>
      <c r="N4011">
        <f>+VLOOKUP(C4011,'Thanh toán '!M$1335:N$6972,2,0)</f>
        <v>1189650</v>
      </c>
      <c r="O4011" s="61">
        <f t="shared" si="189"/>
        <v>0</v>
      </c>
    </row>
    <row r="4012" spans="1:15" hidden="1" x14ac:dyDescent="0.3">
      <c r="A4012" s="18">
        <v>2023</v>
      </c>
      <c r="B4012" s="19" t="s">
        <v>17980</v>
      </c>
      <c r="C4012" s="19">
        <f t="shared" si="187"/>
        <v>31607</v>
      </c>
      <c r="D4012" s="19" t="s">
        <v>13350</v>
      </c>
      <c r="E4012" s="24" t="s">
        <v>17969</v>
      </c>
      <c r="F4012" s="18">
        <f t="shared" si="188"/>
        <v>5</v>
      </c>
      <c r="G4012" s="23" t="s">
        <v>12161</v>
      </c>
      <c r="H4012" s="23" t="s">
        <v>12161</v>
      </c>
      <c r="I4012" s="19" t="s">
        <v>12162</v>
      </c>
      <c r="J4012" s="49">
        <v>1665870</v>
      </c>
      <c r="K4012" s="42">
        <v>0.1</v>
      </c>
      <c r="L4012" s="49">
        <v>166587</v>
      </c>
      <c r="M4012" s="49">
        <v>1832457</v>
      </c>
      <c r="N4012">
        <f>+VLOOKUP(C4012,'Thanh toán '!M$1335:N$6972,2,0)</f>
        <v>1832457</v>
      </c>
      <c r="O4012" s="61">
        <f t="shared" si="189"/>
        <v>0</v>
      </c>
    </row>
    <row r="4013" spans="1:15" hidden="1" x14ac:dyDescent="0.3">
      <c r="A4013" s="18">
        <v>2023</v>
      </c>
      <c r="B4013" s="19" t="s">
        <v>17981</v>
      </c>
      <c r="C4013" s="19">
        <f t="shared" si="187"/>
        <v>31609</v>
      </c>
      <c r="D4013" s="19" t="s">
        <v>13350</v>
      </c>
      <c r="E4013" s="24" t="s">
        <v>17969</v>
      </c>
      <c r="F4013" s="18">
        <f t="shared" si="188"/>
        <v>5</v>
      </c>
      <c r="G4013" s="23" t="s">
        <v>12333</v>
      </c>
      <c r="H4013" s="23" t="s">
        <v>12333</v>
      </c>
      <c r="I4013" s="19" t="s">
        <v>12334</v>
      </c>
      <c r="J4013" s="49">
        <v>2163000</v>
      </c>
      <c r="K4013" s="42">
        <v>0.1</v>
      </c>
      <c r="L4013" s="49">
        <v>216300</v>
      </c>
      <c r="M4013" s="49">
        <v>2379300</v>
      </c>
      <c r="N4013">
        <f>+VLOOKUP(C4013,'Thanh toán '!M$1335:N$6972,2,0)</f>
        <v>2379300</v>
      </c>
      <c r="O4013" s="61">
        <f t="shared" si="189"/>
        <v>0</v>
      </c>
    </row>
    <row r="4014" spans="1:15" hidden="1" x14ac:dyDescent="0.3">
      <c r="A4014" s="43">
        <v>2023</v>
      </c>
      <c r="B4014" s="44" t="s">
        <v>17982</v>
      </c>
      <c r="C4014" s="19">
        <f t="shared" si="187"/>
        <v>31610</v>
      </c>
      <c r="D4014" s="44" t="s">
        <v>13350</v>
      </c>
      <c r="E4014" s="45" t="s">
        <v>17969</v>
      </c>
      <c r="F4014" s="18">
        <f t="shared" si="188"/>
        <v>5</v>
      </c>
      <c r="G4014" s="46" t="s">
        <v>11768</v>
      </c>
      <c r="H4014" s="46" t="s">
        <v>11768</v>
      </c>
      <c r="I4014" s="44" t="s">
        <v>11769</v>
      </c>
      <c r="J4014" s="50">
        <v>551250</v>
      </c>
      <c r="K4014" s="48">
        <v>0.1</v>
      </c>
      <c r="L4014" s="50">
        <v>55125</v>
      </c>
      <c r="M4014" s="50">
        <v>606375</v>
      </c>
      <c r="N4014">
        <f>+VLOOKUP(C4014,'Thanh toán '!M$1335:N$6972,2,0)</f>
        <v>606375</v>
      </c>
      <c r="O4014" s="61">
        <f t="shared" si="189"/>
        <v>0</v>
      </c>
    </row>
    <row r="4015" spans="1:15" hidden="1" x14ac:dyDescent="0.3">
      <c r="A4015" s="18">
        <v>2023</v>
      </c>
      <c r="B4015" s="19" t="s">
        <v>17983</v>
      </c>
      <c r="C4015" s="19">
        <f t="shared" si="187"/>
        <v>31611</v>
      </c>
      <c r="D4015" s="19" t="s">
        <v>13350</v>
      </c>
      <c r="E4015" s="24" t="s">
        <v>17969</v>
      </c>
      <c r="F4015" s="18">
        <f t="shared" si="188"/>
        <v>5</v>
      </c>
      <c r="G4015" s="23" t="s">
        <v>11768</v>
      </c>
      <c r="H4015" s="23" t="s">
        <v>11768</v>
      </c>
      <c r="I4015" s="19" t="s">
        <v>11769</v>
      </c>
      <c r="J4015" s="49">
        <v>2219310</v>
      </c>
      <c r="K4015" s="42">
        <v>0.1</v>
      </c>
      <c r="L4015" s="49">
        <v>221931</v>
      </c>
      <c r="M4015" s="49">
        <v>2441241</v>
      </c>
      <c r="N4015">
        <f>+VLOOKUP(C4015,'Thanh toán '!M$1335:N$6972,2,0)</f>
        <v>2441241</v>
      </c>
      <c r="O4015" s="61">
        <f t="shared" si="189"/>
        <v>0</v>
      </c>
    </row>
    <row r="4016" spans="1:15" hidden="1" x14ac:dyDescent="0.3">
      <c r="A4016" s="18">
        <v>2023</v>
      </c>
      <c r="B4016" s="19" t="s">
        <v>17984</v>
      </c>
      <c r="C4016" s="19">
        <f t="shared" si="187"/>
        <v>31615</v>
      </c>
      <c r="D4016" s="19" t="s">
        <v>13350</v>
      </c>
      <c r="E4016" s="24" t="s">
        <v>17969</v>
      </c>
      <c r="F4016" s="18">
        <f t="shared" si="188"/>
        <v>5</v>
      </c>
      <c r="G4016" s="23" t="s">
        <v>12367</v>
      </c>
      <c r="H4016" s="23" t="s">
        <v>14519</v>
      </c>
      <c r="I4016" s="19" t="s">
        <v>12368</v>
      </c>
      <c r="J4016" s="49">
        <v>1074852</v>
      </c>
      <c r="K4016" s="42">
        <v>9.9999813927870995E-2</v>
      </c>
      <c r="L4016" s="49">
        <v>107485</v>
      </c>
      <c r="M4016" s="49">
        <v>1182337</v>
      </c>
      <c r="N4016">
        <f>+VLOOKUP(C4016,'Thanh toán '!M$1335:N$6972,2,0)</f>
        <v>1182337</v>
      </c>
      <c r="O4016" s="61">
        <f t="shared" si="189"/>
        <v>0</v>
      </c>
    </row>
    <row r="4017" spans="1:15" hidden="1" x14ac:dyDescent="0.3">
      <c r="A4017" s="18">
        <v>2023</v>
      </c>
      <c r="B4017" s="19" t="s">
        <v>17985</v>
      </c>
      <c r="C4017" s="19">
        <f t="shared" si="187"/>
        <v>31617</v>
      </c>
      <c r="D4017" s="19" t="s">
        <v>13350</v>
      </c>
      <c r="E4017" s="24" t="s">
        <v>17969</v>
      </c>
      <c r="F4017" s="18">
        <f t="shared" si="188"/>
        <v>5</v>
      </c>
      <c r="G4017" s="23" t="s">
        <v>11799</v>
      </c>
      <c r="H4017" s="23" t="s">
        <v>13536</v>
      </c>
      <c r="I4017" s="19" t="s">
        <v>11725</v>
      </c>
      <c r="J4017" s="49">
        <v>370839</v>
      </c>
      <c r="K4017" s="42">
        <v>0.10000026965880073</v>
      </c>
      <c r="L4017" s="49">
        <v>37084</v>
      </c>
      <c r="M4017" s="49">
        <v>407923</v>
      </c>
      <c r="N4017">
        <f>+VLOOKUP(C4017,'Thanh toán '!M$1335:N$6972,2,0)</f>
        <v>407923</v>
      </c>
      <c r="O4017" s="61">
        <f t="shared" si="189"/>
        <v>0</v>
      </c>
    </row>
    <row r="4018" spans="1:15" hidden="1" x14ac:dyDescent="0.3">
      <c r="A4018" s="18">
        <v>2023</v>
      </c>
      <c r="B4018" s="19" t="s">
        <v>17986</v>
      </c>
      <c r="C4018" s="19">
        <f t="shared" si="187"/>
        <v>31630</v>
      </c>
      <c r="D4018" s="19" t="s">
        <v>13350</v>
      </c>
      <c r="E4018" s="24" t="s">
        <v>17969</v>
      </c>
      <c r="F4018" s="18">
        <f t="shared" si="188"/>
        <v>5</v>
      </c>
      <c r="G4018" s="23" t="s">
        <v>11799</v>
      </c>
      <c r="H4018" s="23" t="s">
        <v>14198</v>
      </c>
      <c r="I4018" s="19" t="s">
        <v>11725</v>
      </c>
      <c r="J4018" s="49">
        <v>639405</v>
      </c>
      <c r="K4018" s="42">
        <v>0.10000078197699423</v>
      </c>
      <c r="L4018" s="49">
        <v>63941</v>
      </c>
      <c r="M4018" s="49">
        <v>703346</v>
      </c>
      <c r="N4018">
        <f>+VLOOKUP(C4018,'Thanh toán '!M$1335:N$6972,2,0)</f>
        <v>703346</v>
      </c>
      <c r="O4018" s="61">
        <f t="shared" si="189"/>
        <v>0</v>
      </c>
    </row>
    <row r="4019" spans="1:15" hidden="1" x14ac:dyDescent="0.3">
      <c r="A4019" s="18">
        <v>2023</v>
      </c>
      <c r="B4019" s="19" t="s">
        <v>17987</v>
      </c>
      <c r="C4019" s="19">
        <f t="shared" si="187"/>
        <v>31631</v>
      </c>
      <c r="D4019" s="19" t="s">
        <v>13350</v>
      </c>
      <c r="E4019" s="24" t="s">
        <v>17969</v>
      </c>
      <c r="F4019" s="18">
        <f t="shared" si="188"/>
        <v>5</v>
      </c>
      <c r="G4019" s="23" t="s">
        <v>11838</v>
      </c>
      <c r="H4019" s="23" t="s">
        <v>13924</v>
      </c>
      <c r="I4019" s="19" t="s">
        <v>11839</v>
      </c>
      <c r="J4019" s="49">
        <v>976311</v>
      </c>
      <c r="K4019" s="42">
        <v>9.9999897573621516E-2</v>
      </c>
      <c r="L4019" s="49">
        <v>97631</v>
      </c>
      <c r="M4019" s="49">
        <v>1073942</v>
      </c>
      <c r="N4019">
        <f>+VLOOKUP(C4019,'Thanh toán '!M$1335:N$6972,2,0)</f>
        <v>1073942</v>
      </c>
      <c r="O4019" s="61">
        <f t="shared" si="189"/>
        <v>0</v>
      </c>
    </row>
    <row r="4020" spans="1:15" hidden="1" x14ac:dyDescent="0.3">
      <c r="A4020" s="18">
        <v>2023</v>
      </c>
      <c r="B4020" s="19" t="s">
        <v>17988</v>
      </c>
      <c r="C4020" s="19">
        <f t="shared" si="187"/>
        <v>31632</v>
      </c>
      <c r="D4020" s="19" t="s">
        <v>13350</v>
      </c>
      <c r="E4020" s="24" t="s">
        <v>17969</v>
      </c>
      <c r="F4020" s="18">
        <f t="shared" si="188"/>
        <v>5</v>
      </c>
      <c r="G4020" s="23" t="s">
        <v>11799</v>
      </c>
      <c r="H4020" s="23" t="s">
        <v>13627</v>
      </c>
      <c r="I4020" s="19" t="s">
        <v>11725</v>
      </c>
      <c r="J4020" s="49">
        <v>809438</v>
      </c>
      <c r="K4020" s="42">
        <v>0.10000024708501454</v>
      </c>
      <c r="L4020" s="49">
        <v>80944</v>
      </c>
      <c r="M4020" s="49">
        <v>890382</v>
      </c>
      <c r="N4020">
        <f>+VLOOKUP(C4020,'Thanh toán '!M$1335:N$6972,2,0)</f>
        <v>890382</v>
      </c>
      <c r="O4020" s="61">
        <f t="shared" si="189"/>
        <v>0</v>
      </c>
    </row>
    <row r="4021" spans="1:15" hidden="1" x14ac:dyDescent="0.3">
      <c r="A4021" s="43">
        <v>2023</v>
      </c>
      <c r="B4021" s="44" t="s">
        <v>17989</v>
      </c>
      <c r="C4021" s="19">
        <f t="shared" si="187"/>
        <v>31646</v>
      </c>
      <c r="D4021" s="44" t="s">
        <v>13350</v>
      </c>
      <c r="E4021" s="45" t="s">
        <v>17969</v>
      </c>
      <c r="F4021" s="18">
        <f t="shared" si="188"/>
        <v>5</v>
      </c>
      <c r="G4021" s="46" t="s">
        <v>12312</v>
      </c>
      <c r="H4021" s="46" t="s">
        <v>12312</v>
      </c>
      <c r="I4021" s="44" t="s">
        <v>12313</v>
      </c>
      <c r="J4021" s="50">
        <v>1060500</v>
      </c>
      <c r="K4021" s="48">
        <v>0.1</v>
      </c>
      <c r="L4021" s="50">
        <v>106050</v>
      </c>
      <c r="M4021" s="50">
        <v>1166550</v>
      </c>
      <c r="N4021">
        <f>+VLOOKUP(C4021,'Thanh toán '!M$1335:N$6972,2,0)</f>
        <v>1166550</v>
      </c>
      <c r="O4021" s="61">
        <f t="shared" si="189"/>
        <v>0</v>
      </c>
    </row>
    <row r="4022" spans="1:15" hidden="1" x14ac:dyDescent="0.3">
      <c r="A4022" s="43">
        <v>2023</v>
      </c>
      <c r="B4022" s="44" t="s">
        <v>17990</v>
      </c>
      <c r="C4022" s="19">
        <f t="shared" si="187"/>
        <v>31647</v>
      </c>
      <c r="D4022" s="44" t="s">
        <v>13350</v>
      </c>
      <c r="E4022" s="45" t="s">
        <v>17969</v>
      </c>
      <c r="F4022" s="18">
        <f t="shared" si="188"/>
        <v>5</v>
      </c>
      <c r="G4022" s="46" t="s">
        <v>12545</v>
      </c>
      <c r="H4022" s="46" t="s">
        <v>12545</v>
      </c>
      <c r="I4022" s="44" t="s">
        <v>12546</v>
      </c>
      <c r="J4022" s="50">
        <v>551250</v>
      </c>
      <c r="K4022" s="48">
        <v>0.1</v>
      </c>
      <c r="L4022" s="50">
        <v>55125</v>
      </c>
      <c r="M4022" s="50">
        <v>606375</v>
      </c>
      <c r="N4022">
        <f>+VLOOKUP(C4022,'Thanh toán '!M$1335:N$6972,2,0)</f>
        <v>606375</v>
      </c>
      <c r="O4022" s="61">
        <f t="shared" si="189"/>
        <v>0</v>
      </c>
    </row>
    <row r="4023" spans="1:15" hidden="1" x14ac:dyDescent="0.3">
      <c r="A4023" s="18">
        <v>2023</v>
      </c>
      <c r="B4023" s="19" t="s">
        <v>17991</v>
      </c>
      <c r="C4023" s="19">
        <f t="shared" si="187"/>
        <v>31648</v>
      </c>
      <c r="D4023" s="19" t="s">
        <v>13350</v>
      </c>
      <c r="E4023" s="24" t="s">
        <v>17969</v>
      </c>
      <c r="F4023" s="18">
        <f t="shared" si="188"/>
        <v>5</v>
      </c>
      <c r="G4023" s="23" t="s">
        <v>12788</v>
      </c>
      <c r="H4023" s="23" t="s">
        <v>12788</v>
      </c>
      <c r="I4023" s="19" t="s">
        <v>12789</v>
      </c>
      <c r="J4023" s="49">
        <v>1329640</v>
      </c>
      <c r="K4023" s="42">
        <v>0.1</v>
      </c>
      <c r="L4023" s="49">
        <v>132964</v>
      </c>
      <c r="M4023" s="49">
        <v>1462604</v>
      </c>
      <c r="N4023">
        <f>+VLOOKUP(C4023,'Thanh toán '!M$1335:N$6972,2,0)</f>
        <v>1462604</v>
      </c>
      <c r="O4023" s="61">
        <f t="shared" si="189"/>
        <v>0</v>
      </c>
    </row>
    <row r="4024" spans="1:15" hidden="1" x14ac:dyDescent="0.3">
      <c r="A4024" s="18">
        <v>2023</v>
      </c>
      <c r="B4024" s="19" t="s">
        <v>17992</v>
      </c>
      <c r="C4024" s="19">
        <f t="shared" si="187"/>
        <v>31649</v>
      </c>
      <c r="D4024" s="19" t="s">
        <v>13350</v>
      </c>
      <c r="E4024" s="24" t="s">
        <v>17969</v>
      </c>
      <c r="F4024" s="18">
        <f t="shared" si="188"/>
        <v>5</v>
      </c>
      <c r="G4024" s="23" t="s">
        <v>12263</v>
      </c>
      <c r="H4024" s="23" t="s">
        <v>12263</v>
      </c>
      <c r="I4024" s="19" t="s">
        <v>12264</v>
      </c>
      <c r="J4024" s="49">
        <v>3895410</v>
      </c>
      <c r="K4024" s="42">
        <v>0.1</v>
      </c>
      <c r="L4024" s="49">
        <v>389541</v>
      </c>
      <c r="M4024" s="49">
        <v>4284951</v>
      </c>
      <c r="N4024">
        <f>+VLOOKUP(C4024,'Thanh toán '!M$1335:N$6972,2,0)</f>
        <v>4284951</v>
      </c>
      <c r="O4024" s="61">
        <f t="shared" si="189"/>
        <v>0</v>
      </c>
    </row>
    <row r="4025" spans="1:15" hidden="1" x14ac:dyDescent="0.3">
      <c r="A4025" s="18">
        <v>2023</v>
      </c>
      <c r="B4025" s="19" t="s">
        <v>17993</v>
      </c>
      <c r="C4025" s="19">
        <f t="shared" si="187"/>
        <v>31650</v>
      </c>
      <c r="D4025" s="19" t="s">
        <v>13350</v>
      </c>
      <c r="E4025" s="24" t="s">
        <v>17969</v>
      </c>
      <c r="F4025" s="18">
        <f t="shared" si="188"/>
        <v>5</v>
      </c>
      <c r="G4025" s="23" t="s">
        <v>12565</v>
      </c>
      <c r="H4025" s="23" t="s">
        <v>12565</v>
      </c>
      <c r="I4025" s="19" t="s">
        <v>12566</v>
      </c>
      <c r="J4025" s="49">
        <v>1844890</v>
      </c>
      <c r="K4025" s="42">
        <v>0.1</v>
      </c>
      <c r="L4025" s="49">
        <v>184489</v>
      </c>
      <c r="M4025" s="49">
        <v>2029379</v>
      </c>
      <c r="N4025">
        <f>+VLOOKUP(C4025,'Thanh toán '!M$1335:N$6972,2,0)</f>
        <v>2029379</v>
      </c>
      <c r="O4025" s="61">
        <f t="shared" si="189"/>
        <v>0</v>
      </c>
    </row>
    <row r="4026" spans="1:15" hidden="1" x14ac:dyDescent="0.3">
      <c r="A4026" s="18">
        <v>2023</v>
      </c>
      <c r="B4026" s="19" t="s">
        <v>17994</v>
      </c>
      <c r="C4026" s="19">
        <f t="shared" si="187"/>
        <v>31651</v>
      </c>
      <c r="D4026" s="19" t="s">
        <v>13350</v>
      </c>
      <c r="E4026" s="24" t="s">
        <v>17969</v>
      </c>
      <c r="F4026" s="18">
        <f t="shared" si="188"/>
        <v>5</v>
      </c>
      <c r="G4026" s="23" t="s">
        <v>12309</v>
      </c>
      <c r="H4026" s="23" t="s">
        <v>17995</v>
      </c>
      <c r="I4026" s="19" t="s">
        <v>12310</v>
      </c>
      <c r="J4026" s="49">
        <v>555290</v>
      </c>
      <c r="K4026" s="42">
        <v>0.1</v>
      </c>
      <c r="L4026" s="49">
        <v>55529</v>
      </c>
      <c r="M4026" s="49">
        <v>610819</v>
      </c>
      <c r="N4026">
        <f>+VLOOKUP(C4026,'Thanh toán '!M$1335:N$6972,2,0)</f>
        <v>610819</v>
      </c>
      <c r="O4026" s="61">
        <f t="shared" si="189"/>
        <v>0</v>
      </c>
    </row>
    <row r="4027" spans="1:15" hidden="1" x14ac:dyDescent="0.3">
      <c r="A4027" s="18">
        <v>2023</v>
      </c>
      <c r="B4027" s="19" t="s">
        <v>17996</v>
      </c>
      <c r="C4027" s="19">
        <f t="shared" si="187"/>
        <v>31652</v>
      </c>
      <c r="D4027" s="19" t="s">
        <v>13350</v>
      </c>
      <c r="E4027" s="24" t="s">
        <v>17969</v>
      </c>
      <c r="F4027" s="18">
        <f t="shared" si="188"/>
        <v>5</v>
      </c>
      <c r="G4027" s="23" t="s">
        <v>12309</v>
      </c>
      <c r="H4027" s="23" t="s">
        <v>12309</v>
      </c>
      <c r="I4027" s="19" t="s">
        <v>12310</v>
      </c>
      <c r="J4027" s="49">
        <v>8041540</v>
      </c>
      <c r="K4027" s="42">
        <v>0.1</v>
      </c>
      <c r="L4027" s="49">
        <v>804154</v>
      </c>
      <c r="M4027" s="49">
        <v>8845694</v>
      </c>
      <c r="N4027">
        <f>+VLOOKUP(C4027,'Thanh toán '!M$1335:N$6972,2,0)</f>
        <v>8845694</v>
      </c>
      <c r="O4027" s="61">
        <f t="shared" si="189"/>
        <v>0</v>
      </c>
    </row>
    <row r="4028" spans="1:15" hidden="1" x14ac:dyDescent="0.3">
      <c r="A4028" s="18">
        <v>2023</v>
      </c>
      <c r="B4028" s="19" t="s">
        <v>17997</v>
      </c>
      <c r="C4028" s="19">
        <f t="shared" si="187"/>
        <v>31653</v>
      </c>
      <c r="D4028" s="19" t="s">
        <v>13350</v>
      </c>
      <c r="E4028" s="24" t="s">
        <v>17969</v>
      </c>
      <c r="F4028" s="18">
        <f t="shared" si="188"/>
        <v>5</v>
      </c>
      <c r="G4028" s="23" t="s">
        <v>12650</v>
      </c>
      <c r="H4028" s="23" t="s">
        <v>12650</v>
      </c>
      <c r="I4028" s="19" t="s">
        <v>12651</v>
      </c>
      <c r="J4028" s="49">
        <v>1110580</v>
      </c>
      <c r="K4028" s="42">
        <v>0.1</v>
      </c>
      <c r="L4028" s="49">
        <v>111058</v>
      </c>
      <c r="M4028" s="49">
        <v>1221638</v>
      </c>
      <c r="N4028">
        <f>+VLOOKUP(C4028,'Thanh toán '!M$1335:N$6972,2,0)</f>
        <v>1221638</v>
      </c>
      <c r="O4028" s="61">
        <f t="shared" si="189"/>
        <v>0</v>
      </c>
    </row>
    <row r="4029" spans="1:15" hidden="1" x14ac:dyDescent="0.3">
      <c r="A4029" s="18">
        <v>2023</v>
      </c>
      <c r="B4029" s="19" t="s">
        <v>17998</v>
      </c>
      <c r="C4029" s="19">
        <f t="shared" si="187"/>
        <v>31654</v>
      </c>
      <c r="D4029" s="19" t="s">
        <v>13350</v>
      </c>
      <c r="E4029" s="24" t="s">
        <v>17969</v>
      </c>
      <c r="F4029" s="18">
        <f t="shared" si="188"/>
        <v>5</v>
      </c>
      <c r="G4029" s="23" t="s">
        <v>12556</v>
      </c>
      <c r="H4029" s="23" t="s">
        <v>12556</v>
      </c>
      <c r="I4029" s="19" t="s">
        <v>12557</v>
      </c>
      <c r="J4029" s="49">
        <v>2186310</v>
      </c>
      <c r="K4029" s="42">
        <v>0.1</v>
      </c>
      <c r="L4029" s="49">
        <v>218631</v>
      </c>
      <c r="M4029" s="49">
        <v>2404941</v>
      </c>
      <c r="N4029">
        <f>+VLOOKUP(C4029,'Thanh toán '!M$1335:N$6972,2,0)</f>
        <v>2404941</v>
      </c>
      <c r="O4029" s="61">
        <f t="shared" si="189"/>
        <v>0</v>
      </c>
    </row>
    <row r="4030" spans="1:15" hidden="1" x14ac:dyDescent="0.3">
      <c r="A4030" s="18">
        <v>2023</v>
      </c>
      <c r="B4030" s="19" t="s">
        <v>17999</v>
      </c>
      <c r="C4030" s="19">
        <f t="shared" si="187"/>
        <v>31655</v>
      </c>
      <c r="D4030" s="19" t="s">
        <v>13350</v>
      </c>
      <c r="E4030" s="24" t="s">
        <v>17969</v>
      </c>
      <c r="F4030" s="18">
        <f t="shared" si="188"/>
        <v>5</v>
      </c>
      <c r="G4030" s="23" t="s">
        <v>12293</v>
      </c>
      <c r="H4030" s="23" t="s">
        <v>12293</v>
      </c>
      <c r="I4030" s="19" t="s">
        <v>12294</v>
      </c>
      <c r="J4030" s="49">
        <v>3123191</v>
      </c>
      <c r="K4030" s="42">
        <v>9.9999967981465113E-2</v>
      </c>
      <c r="L4030" s="49">
        <v>312319</v>
      </c>
      <c r="M4030" s="49">
        <v>3435510</v>
      </c>
      <c r="N4030">
        <f>+VLOOKUP(C4030,'Thanh toán '!M$1335:N$6972,2,0)</f>
        <v>3435510</v>
      </c>
      <c r="O4030" s="61">
        <f t="shared" si="189"/>
        <v>0</v>
      </c>
    </row>
    <row r="4031" spans="1:15" hidden="1" x14ac:dyDescent="0.3">
      <c r="A4031" s="18">
        <v>2023</v>
      </c>
      <c r="B4031" s="19" t="s">
        <v>18000</v>
      </c>
      <c r="C4031" s="19">
        <f t="shared" si="187"/>
        <v>31656</v>
      </c>
      <c r="D4031" s="19" t="s">
        <v>13350</v>
      </c>
      <c r="E4031" s="24" t="s">
        <v>17969</v>
      </c>
      <c r="F4031" s="18">
        <f t="shared" si="188"/>
        <v>5</v>
      </c>
      <c r="G4031" s="23" t="s">
        <v>12306</v>
      </c>
      <c r="H4031" s="23" t="s">
        <v>12306</v>
      </c>
      <c r="I4031" s="19" t="s">
        <v>12307</v>
      </c>
      <c r="J4031" s="49">
        <v>2942040</v>
      </c>
      <c r="K4031" s="42">
        <v>0.1</v>
      </c>
      <c r="L4031" s="49">
        <v>294204</v>
      </c>
      <c r="M4031" s="49">
        <v>3236244</v>
      </c>
      <c r="N4031">
        <f>+VLOOKUP(C4031,'Thanh toán '!M$1335:N$6972,2,0)</f>
        <v>3236244</v>
      </c>
      <c r="O4031" s="61">
        <f t="shared" si="189"/>
        <v>0</v>
      </c>
    </row>
    <row r="4032" spans="1:15" hidden="1" x14ac:dyDescent="0.3">
      <c r="A4032" s="18">
        <v>2023</v>
      </c>
      <c r="B4032" s="19" t="s">
        <v>18001</v>
      </c>
      <c r="C4032" s="19">
        <f t="shared" si="187"/>
        <v>31657</v>
      </c>
      <c r="D4032" s="19" t="s">
        <v>13350</v>
      </c>
      <c r="E4032" s="24" t="s">
        <v>17969</v>
      </c>
      <c r="F4032" s="18">
        <f t="shared" si="188"/>
        <v>5</v>
      </c>
      <c r="G4032" s="23" t="s">
        <v>12300</v>
      </c>
      <c r="H4032" s="23" t="s">
        <v>12300</v>
      </c>
      <c r="I4032" s="19" t="s">
        <v>12301</v>
      </c>
      <c r="J4032" s="49">
        <v>1003640</v>
      </c>
      <c r="K4032" s="42">
        <v>0.1</v>
      </c>
      <c r="L4032" s="49">
        <v>100364</v>
      </c>
      <c r="M4032" s="49">
        <v>1104004</v>
      </c>
      <c r="N4032">
        <f>+VLOOKUP(C4032,'Thanh toán '!M$1335:N$6972,2,0)</f>
        <v>1104004</v>
      </c>
      <c r="O4032" s="61">
        <f t="shared" si="189"/>
        <v>0</v>
      </c>
    </row>
    <row r="4033" spans="1:15" hidden="1" x14ac:dyDescent="0.3">
      <c r="A4033" s="18">
        <v>2023</v>
      </c>
      <c r="B4033" s="19" t="s">
        <v>18002</v>
      </c>
      <c r="C4033" s="19">
        <f t="shared" si="187"/>
        <v>31658</v>
      </c>
      <c r="D4033" s="19" t="s">
        <v>13350</v>
      </c>
      <c r="E4033" s="24" t="s">
        <v>17969</v>
      </c>
      <c r="F4033" s="18">
        <f t="shared" si="188"/>
        <v>5</v>
      </c>
      <c r="G4033" s="23" t="s">
        <v>12549</v>
      </c>
      <c r="H4033" s="23" t="s">
        <v>12549</v>
      </c>
      <c r="I4033" s="19" t="s">
        <v>12550</v>
      </c>
      <c r="J4033" s="49">
        <v>2955470</v>
      </c>
      <c r="K4033" s="42">
        <v>0.1</v>
      </c>
      <c r="L4033" s="49">
        <v>295547</v>
      </c>
      <c r="M4033" s="49">
        <v>3251017</v>
      </c>
      <c r="N4033">
        <f>+VLOOKUP(C4033,'Thanh toán '!M$1335:N$6972,2,0)</f>
        <v>3251017</v>
      </c>
      <c r="O4033" s="61">
        <f t="shared" si="189"/>
        <v>0</v>
      </c>
    </row>
    <row r="4034" spans="1:15" hidden="1" x14ac:dyDescent="0.3">
      <c r="A4034" s="18">
        <v>2023</v>
      </c>
      <c r="B4034" s="19" t="s">
        <v>18003</v>
      </c>
      <c r="C4034" s="19">
        <f t="shared" si="187"/>
        <v>31659</v>
      </c>
      <c r="D4034" s="19" t="s">
        <v>13350</v>
      </c>
      <c r="E4034" s="24" t="s">
        <v>17969</v>
      </c>
      <c r="F4034" s="18">
        <f t="shared" si="188"/>
        <v>5</v>
      </c>
      <c r="G4034" s="23" t="s">
        <v>11799</v>
      </c>
      <c r="H4034" s="23" t="s">
        <v>13639</v>
      </c>
      <c r="I4034" s="19" t="s">
        <v>11725</v>
      </c>
      <c r="J4034" s="49">
        <v>1019050</v>
      </c>
      <c r="K4034" s="42">
        <v>0.1</v>
      </c>
      <c r="L4034" s="49">
        <v>101905</v>
      </c>
      <c r="M4034" s="49">
        <v>1120955</v>
      </c>
      <c r="N4034">
        <f>+VLOOKUP(C4034,'Thanh toán '!M$1335:N$6972,2,0)</f>
        <v>1120955</v>
      </c>
      <c r="O4034" s="61">
        <f t="shared" si="189"/>
        <v>0</v>
      </c>
    </row>
    <row r="4035" spans="1:15" hidden="1" x14ac:dyDescent="0.3">
      <c r="A4035" s="18">
        <v>2023</v>
      </c>
      <c r="B4035" s="19" t="s">
        <v>18004</v>
      </c>
      <c r="C4035" s="19">
        <f t="shared" si="187"/>
        <v>31663</v>
      </c>
      <c r="D4035" s="19" t="s">
        <v>13350</v>
      </c>
      <c r="E4035" s="24" t="s">
        <v>18005</v>
      </c>
      <c r="F4035" s="18">
        <f t="shared" si="188"/>
        <v>5</v>
      </c>
      <c r="G4035" s="23" t="s">
        <v>11799</v>
      </c>
      <c r="H4035" s="23" t="s">
        <v>13493</v>
      </c>
      <c r="I4035" s="19" t="s">
        <v>11725</v>
      </c>
      <c r="J4035" s="49">
        <v>850875</v>
      </c>
      <c r="K4035" s="42">
        <v>0.10000058763038049</v>
      </c>
      <c r="L4035" s="49">
        <v>85088</v>
      </c>
      <c r="M4035" s="49">
        <v>935963</v>
      </c>
      <c r="N4035">
        <f>+VLOOKUP(C4035,'Thanh toán '!M$1335:N$6972,2,0)</f>
        <v>935963</v>
      </c>
      <c r="O4035" s="61">
        <f t="shared" si="189"/>
        <v>0</v>
      </c>
    </row>
    <row r="4036" spans="1:15" hidden="1" x14ac:dyDescent="0.3">
      <c r="A4036" s="18">
        <v>2023</v>
      </c>
      <c r="B4036" s="19" t="s">
        <v>18006</v>
      </c>
      <c r="C4036" s="19">
        <f t="shared" si="187"/>
        <v>31666</v>
      </c>
      <c r="D4036" s="19" t="s">
        <v>13350</v>
      </c>
      <c r="E4036" s="24" t="s">
        <v>18005</v>
      </c>
      <c r="F4036" s="18">
        <f t="shared" si="188"/>
        <v>5</v>
      </c>
      <c r="G4036" s="23" t="s">
        <v>11799</v>
      </c>
      <c r="H4036" s="23" t="s">
        <v>15363</v>
      </c>
      <c r="I4036" s="19" t="s">
        <v>11725</v>
      </c>
      <c r="J4036" s="49">
        <v>923822</v>
      </c>
      <c r="K4036" s="42">
        <v>9.9999783508078394E-2</v>
      </c>
      <c r="L4036" s="49">
        <v>92382</v>
      </c>
      <c r="M4036" s="49">
        <v>1016204</v>
      </c>
      <c r="N4036">
        <f>+VLOOKUP(C4036,'Thanh toán '!M$1335:N$6972,2,0)</f>
        <v>1016204</v>
      </c>
      <c r="O4036" s="61">
        <f t="shared" si="189"/>
        <v>0</v>
      </c>
    </row>
    <row r="4037" spans="1:15" hidden="1" x14ac:dyDescent="0.3">
      <c r="A4037" s="18">
        <v>2023</v>
      </c>
      <c r="B4037" s="19" t="s">
        <v>18007</v>
      </c>
      <c r="C4037" s="19">
        <f t="shared" si="187"/>
        <v>31667</v>
      </c>
      <c r="D4037" s="19" t="s">
        <v>13350</v>
      </c>
      <c r="E4037" s="24" t="s">
        <v>18005</v>
      </c>
      <c r="F4037" s="18">
        <f t="shared" si="188"/>
        <v>5</v>
      </c>
      <c r="G4037" s="23" t="s">
        <v>12509</v>
      </c>
      <c r="H4037" s="23" t="s">
        <v>12509</v>
      </c>
      <c r="I4037" s="19" t="s">
        <v>12510</v>
      </c>
      <c r="J4037" s="49">
        <v>2714250</v>
      </c>
      <c r="K4037" s="42">
        <v>0.1</v>
      </c>
      <c r="L4037" s="49">
        <v>271425</v>
      </c>
      <c r="M4037" s="49">
        <v>2985675</v>
      </c>
      <c r="N4037">
        <f>+VLOOKUP(C4037,'Thanh toán '!M$1335:N$6972,2,0)</f>
        <v>2985675</v>
      </c>
      <c r="O4037" s="61">
        <f t="shared" si="189"/>
        <v>0</v>
      </c>
    </row>
    <row r="4038" spans="1:15" hidden="1" x14ac:dyDescent="0.3">
      <c r="A4038" s="18">
        <v>2023</v>
      </c>
      <c r="B4038" s="19" t="s">
        <v>18008</v>
      </c>
      <c r="C4038" s="19">
        <f t="shared" ref="C4038:C4101" si="190">+B4038*1</f>
        <v>31668</v>
      </c>
      <c r="D4038" s="19" t="s">
        <v>13350</v>
      </c>
      <c r="E4038" s="24" t="s">
        <v>18005</v>
      </c>
      <c r="F4038" s="18">
        <f t="shared" ref="F4038:F4101" si="191">+MONTH(E4038)</f>
        <v>5</v>
      </c>
      <c r="G4038" s="23" t="s">
        <v>11799</v>
      </c>
      <c r="H4038" s="23" t="s">
        <v>13550</v>
      </c>
      <c r="I4038" s="19" t="s">
        <v>11725</v>
      </c>
      <c r="J4038" s="49">
        <v>776217</v>
      </c>
      <c r="K4038" s="42">
        <v>0.10000038648986044</v>
      </c>
      <c r="L4038" s="49">
        <v>77622</v>
      </c>
      <c r="M4038" s="49">
        <v>853839</v>
      </c>
      <c r="N4038">
        <f>+VLOOKUP(C4038,'Thanh toán '!M$1335:N$6972,2,0)</f>
        <v>853839</v>
      </c>
      <c r="O4038" s="61">
        <f t="shared" ref="O4038:O4101" si="192">+N4038-M4038</f>
        <v>0</v>
      </c>
    </row>
    <row r="4039" spans="1:15" hidden="1" x14ac:dyDescent="0.3">
      <c r="A4039" s="18">
        <v>2023</v>
      </c>
      <c r="B4039" s="19" t="s">
        <v>18009</v>
      </c>
      <c r="C4039" s="19">
        <f t="shared" si="190"/>
        <v>31669</v>
      </c>
      <c r="D4039" s="19" t="s">
        <v>13350</v>
      </c>
      <c r="E4039" s="24" t="s">
        <v>18005</v>
      </c>
      <c r="F4039" s="18">
        <f t="shared" si="191"/>
        <v>5</v>
      </c>
      <c r="G4039" s="23" t="s">
        <v>11799</v>
      </c>
      <c r="H4039" s="23" t="s">
        <v>14014</v>
      </c>
      <c r="I4039" s="19" t="s">
        <v>11725</v>
      </c>
      <c r="J4039" s="49">
        <v>742089</v>
      </c>
      <c r="K4039" s="42">
        <v>0.10000013475472619</v>
      </c>
      <c r="L4039" s="49">
        <v>74209</v>
      </c>
      <c r="M4039" s="49">
        <v>816298</v>
      </c>
      <c r="N4039">
        <f>+VLOOKUP(C4039,'Thanh toán '!M$1335:N$6972,2,0)</f>
        <v>816298</v>
      </c>
      <c r="O4039" s="61">
        <f t="shared" si="192"/>
        <v>0</v>
      </c>
    </row>
    <row r="4040" spans="1:15" hidden="1" x14ac:dyDescent="0.3">
      <c r="A4040" s="18">
        <v>2023</v>
      </c>
      <c r="B4040" s="19" t="s">
        <v>18010</v>
      </c>
      <c r="C4040" s="19">
        <f t="shared" si="190"/>
        <v>31670</v>
      </c>
      <c r="D4040" s="19" t="s">
        <v>13350</v>
      </c>
      <c r="E4040" s="24" t="s">
        <v>18005</v>
      </c>
      <c r="F4040" s="18">
        <f t="shared" si="191"/>
        <v>5</v>
      </c>
      <c r="G4040" s="23" t="s">
        <v>11799</v>
      </c>
      <c r="H4040" s="23" t="s">
        <v>18011</v>
      </c>
      <c r="I4040" s="19" t="s">
        <v>11725</v>
      </c>
      <c r="J4040" s="49">
        <v>722113</v>
      </c>
      <c r="K4040" s="42">
        <v>9.9999584552556184E-2</v>
      </c>
      <c r="L4040" s="49">
        <v>72211</v>
      </c>
      <c r="M4040" s="49">
        <v>794324</v>
      </c>
      <c r="N4040">
        <f>+VLOOKUP(C4040,'Thanh toán '!M$1335:N$6972,2,0)</f>
        <v>794324</v>
      </c>
      <c r="O4040" s="61">
        <f t="shared" si="192"/>
        <v>0</v>
      </c>
    </row>
    <row r="4041" spans="1:15" hidden="1" x14ac:dyDescent="0.3">
      <c r="A4041" s="18">
        <v>2023</v>
      </c>
      <c r="B4041" s="19" t="s">
        <v>18012</v>
      </c>
      <c r="C4041" s="19">
        <f t="shared" si="190"/>
        <v>31671</v>
      </c>
      <c r="D4041" s="19" t="s">
        <v>13350</v>
      </c>
      <c r="E4041" s="24" t="s">
        <v>18005</v>
      </c>
      <c r="F4041" s="18">
        <f t="shared" si="191"/>
        <v>5</v>
      </c>
      <c r="G4041" s="23" t="s">
        <v>12459</v>
      </c>
      <c r="H4041" s="23" t="s">
        <v>12459</v>
      </c>
      <c r="I4041" s="19" t="s">
        <v>12460</v>
      </c>
      <c r="J4041" s="49">
        <v>3309195</v>
      </c>
      <c r="K4041" s="42">
        <v>0.10000015109414827</v>
      </c>
      <c r="L4041" s="49">
        <v>330920</v>
      </c>
      <c r="M4041" s="49">
        <v>3640115</v>
      </c>
      <c r="N4041">
        <f>+VLOOKUP(C4041,'Thanh toán '!M$1335:N$6972,2,0)</f>
        <v>3640115</v>
      </c>
      <c r="O4041" s="61">
        <f t="shared" si="192"/>
        <v>0</v>
      </c>
    </row>
    <row r="4042" spans="1:15" hidden="1" x14ac:dyDescent="0.3">
      <c r="A4042" s="18">
        <v>2023</v>
      </c>
      <c r="B4042" s="19" t="s">
        <v>18013</v>
      </c>
      <c r="C4042" s="19">
        <f t="shared" si="190"/>
        <v>31673</v>
      </c>
      <c r="D4042" s="19" t="s">
        <v>13350</v>
      </c>
      <c r="E4042" s="24" t="s">
        <v>18005</v>
      </c>
      <c r="F4042" s="18">
        <f t="shared" si="191"/>
        <v>5</v>
      </c>
      <c r="G4042" s="23" t="s">
        <v>11799</v>
      </c>
      <c r="H4042" s="23" t="s">
        <v>13731</v>
      </c>
      <c r="I4042" s="19" t="s">
        <v>11725</v>
      </c>
      <c r="J4042" s="49">
        <v>951239</v>
      </c>
      <c r="K4042" s="42">
        <v>0.1000001051260514</v>
      </c>
      <c r="L4042" s="49">
        <v>95124</v>
      </c>
      <c r="M4042" s="49">
        <v>1046363</v>
      </c>
      <c r="N4042">
        <f>+VLOOKUP(C4042,'Thanh toán '!M$1335:N$6972,2,0)</f>
        <v>1046363</v>
      </c>
      <c r="O4042" s="61">
        <f t="shared" si="192"/>
        <v>0</v>
      </c>
    </row>
    <row r="4043" spans="1:15" hidden="1" x14ac:dyDescent="0.3">
      <c r="A4043" s="18">
        <v>2023</v>
      </c>
      <c r="B4043" s="19" t="s">
        <v>18014</v>
      </c>
      <c r="C4043" s="19">
        <f t="shared" si="190"/>
        <v>31674</v>
      </c>
      <c r="D4043" s="19" t="s">
        <v>13350</v>
      </c>
      <c r="E4043" s="24" t="s">
        <v>18005</v>
      </c>
      <c r="F4043" s="18">
        <f t="shared" si="191"/>
        <v>5</v>
      </c>
      <c r="G4043" s="23" t="s">
        <v>11799</v>
      </c>
      <c r="H4043" s="23" t="s">
        <v>13698</v>
      </c>
      <c r="I4043" s="19" t="s">
        <v>11725</v>
      </c>
      <c r="J4043" s="49">
        <v>1177450</v>
      </c>
      <c r="K4043" s="42">
        <v>0.1</v>
      </c>
      <c r="L4043" s="49">
        <v>117745</v>
      </c>
      <c r="M4043" s="49">
        <v>1295195</v>
      </c>
      <c r="N4043">
        <f>+VLOOKUP(C4043,'Thanh toán '!M$1335:N$6972,2,0)</f>
        <v>1295195</v>
      </c>
      <c r="O4043" s="61">
        <f t="shared" si="192"/>
        <v>0</v>
      </c>
    </row>
    <row r="4044" spans="1:15" hidden="1" x14ac:dyDescent="0.3">
      <c r="A4044" s="43">
        <v>2023</v>
      </c>
      <c r="B4044" s="44" t="s">
        <v>18015</v>
      </c>
      <c r="C4044" s="19">
        <f t="shared" si="190"/>
        <v>31675</v>
      </c>
      <c r="D4044" s="44" t="s">
        <v>13350</v>
      </c>
      <c r="E4044" s="45" t="s">
        <v>18005</v>
      </c>
      <c r="F4044" s="18">
        <f t="shared" si="191"/>
        <v>5</v>
      </c>
      <c r="G4044" s="46" t="s">
        <v>11799</v>
      </c>
      <c r="H4044" s="46" t="s">
        <v>14626</v>
      </c>
      <c r="I4044" s="44" t="s">
        <v>11725</v>
      </c>
      <c r="J4044" s="50">
        <v>1899556</v>
      </c>
      <c r="K4044" s="48">
        <v>0.10000021057552397</v>
      </c>
      <c r="L4044" s="50">
        <v>189956</v>
      </c>
      <c r="M4044" s="50">
        <v>2089512</v>
      </c>
      <c r="N4044">
        <f>+VLOOKUP(C4044,'Thanh toán '!M$1335:N$6972,2,0)</f>
        <v>2089512</v>
      </c>
      <c r="O4044" s="61">
        <f t="shared" si="192"/>
        <v>0</v>
      </c>
    </row>
    <row r="4045" spans="1:15" hidden="1" x14ac:dyDescent="0.3">
      <c r="A4045" s="18">
        <v>2023</v>
      </c>
      <c r="B4045" s="19" t="s">
        <v>18016</v>
      </c>
      <c r="C4045" s="19">
        <f t="shared" si="190"/>
        <v>31676</v>
      </c>
      <c r="D4045" s="19" t="s">
        <v>13350</v>
      </c>
      <c r="E4045" s="24" t="s">
        <v>18005</v>
      </c>
      <c r="F4045" s="18">
        <f t="shared" si="191"/>
        <v>5</v>
      </c>
      <c r="G4045" s="23" t="s">
        <v>11799</v>
      </c>
      <c r="H4045" s="23" t="s">
        <v>13370</v>
      </c>
      <c r="I4045" s="19" t="s">
        <v>11725</v>
      </c>
      <c r="J4045" s="49">
        <v>922445</v>
      </c>
      <c r="K4045" s="42">
        <v>0.10000054203773667</v>
      </c>
      <c r="L4045" s="49">
        <v>92245</v>
      </c>
      <c r="M4045" s="49">
        <v>1014690</v>
      </c>
      <c r="N4045">
        <f>+VLOOKUP(C4045,'Thanh toán '!M$1335:N$6972,2,0)</f>
        <v>1014690</v>
      </c>
      <c r="O4045" s="61">
        <f t="shared" si="192"/>
        <v>0</v>
      </c>
    </row>
    <row r="4046" spans="1:15" hidden="1" x14ac:dyDescent="0.3">
      <c r="A4046" s="18">
        <v>2023</v>
      </c>
      <c r="B4046" s="19" t="s">
        <v>18017</v>
      </c>
      <c r="C4046" s="19">
        <f t="shared" si="190"/>
        <v>31677</v>
      </c>
      <c r="D4046" s="19" t="s">
        <v>13350</v>
      </c>
      <c r="E4046" s="24" t="s">
        <v>18005</v>
      </c>
      <c r="F4046" s="18">
        <f t="shared" si="191"/>
        <v>5</v>
      </c>
      <c r="G4046" s="23" t="s">
        <v>11799</v>
      </c>
      <c r="H4046" s="23" t="s">
        <v>16587</v>
      </c>
      <c r="I4046" s="19" t="s">
        <v>11725</v>
      </c>
      <c r="J4046" s="49">
        <v>220293</v>
      </c>
      <c r="K4046" s="42">
        <v>9.9998638177336549E-2</v>
      </c>
      <c r="L4046" s="49">
        <v>22029</v>
      </c>
      <c r="M4046" s="49">
        <v>242322</v>
      </c>
      <c r="N4046">
        <f>+VLOOKUP(C4046,'Thanh toán '!M$1335:N$6972,2,0)</f>
        <v>242322</v>
      </c>
      <c r="O4046" s="61">
        <f t="shared" si="192"/>
        <v>0</v>
      </c>
    </row>
    <row r="4047" spans="1:15" hidden="1" x14ac:dyDescent="0.3">
      <c r="A4047" s="43">
        <v>2023</v>
      </c>
      <c r="B4047" s="44" t="s">
        <v>18018</v>
      </c>
      <c r="C4047" s="19">
        <f t="shared" si="190"/>
        <v>31678</v>
      </c>
      <c r="D4047" s="44" t="s">
        <v>13350</v>
      </c>
      <c r="E4047" s="45" t="s">
        <v>18005</v>
      </c>
      <c r="F4047" s="18">
        <f t="shared" si="191"/>
        <v>5</v>
      </c>
      <c r="G4047" s="46" t="s">
        <v>11799</v>
      </c>
      <c r="H4047" s="46" t="s">
        <v>14059</v>
      </c>
      <c r="I4047" s="44" t="s">
        <v>11725</v>
      </c>
      <c r="J4047" s="50">
        <v>1072991</v>
      </c>
      <c r="K4047" s="48">
        <v>9.9999906802573368E-2</v>
      </c>
      <c r="L4047" s="50">
        <v>107299</v>
      </c>
      <c r="M4047" s="50">
        <v>1180290</v>
      </c>
      <c r="N4047">
        <f>+VLOOKUP(C4047,'Thanh toán '!M$1335:N$6972,2,0)</f>
        <v>1180290</v>
      </c>
      <c r="O4047" s="61">
        <f t="shared" si="192"/>
        <v>0</v>
      </c>
    </row>
    <row r="4048" spans="1:15" hidden="1" x14ac:dyDescent="0.3">
      <c r="A4048" s="18">
        <v>2023</v>
      </c>
      <c r="B4048" s="19" t="s">
        <v>18019</v>
      </c>
      <c r="C4048" s="19">
        <f t="shared" si="190"/>
        <v>31679</v>
      </c>
      <c r="D4048" s="19" t="s">
        <v>13350</v>
      </c>
      <c r="E4048" s="24" t="s">
        <v>18005</v>
      </c>
      <c r="F4048" s="18">
        <f t="shared" si="191"/>
        <v>5</v>
      </c>
      <c r="G4048" s="23" t="s">
        <v>12589</v>
      </c>
      <c r="H4048" s="23" t="s">
        <v>12589</v>
      </c>
      <c r="I4048" s="19" t="s">
        <v>12590</v>
      </c>
      <c r="J4048" s="49">
        <v>1244320</v>
      </c>
      <c r="K4048" s="42">
        <v>0.1</v>
      </c>
      <c r="L4048" s="49">
        <v>124432</v>
      </c>
      <c r="M4048" s="49">
        <v>1368752</v>
      </c>
      <c r="N4048">
        <f>+VLOOKUP(C4048,'Thanh toán '!M$1335:N$6972,2,0)</f>
        <v>1368752</v>
      </c>
      <c r="O4048" s="61">
        <f t="shared" si="192"/>
        <v>0</v>
      </c>
    </row>
    <row r="4049" spans="1:15" hidden="1" x14ac:dyDescent="0.3">
      <c r="A4049" s="43">
        <v>2023</v>
      </c>
      <c r="B4049" s="51" t="s">
        <v>18020</v>
      </c>
      <c r="C4049" s="19">
        <f t="shared" si="190"/>
        <v>32693</v>
      </c>
      <c r="D4049" s="44" t="s">
        <v>13350</v>
      </c>
      <c r="E4049" s="52">
        <v>45078</v>
      </c>
      <c r="F4049" s="18">
        <f t="shared" si="191"/>
        <v>6</v>
      </c>
      <c r="G4049" s="51" t="s">
        <v>12179</v>
      </c>
      <c r="H4049" s="51" t="s">
        <v>12179</v>
      </c>
      <c r="I4049" s="51" t="s">
        <v>12180</v>
      </c>
      <c r="J4049" s="53">
        <v>3265500</v>
      </c>
      <c r="K4049" s="48">
        <v>0.1</v>
      </c>
      <c r="L4049" s="53">
        <v>326550</v>
      </c>
      <c r="M4049" s="54">
        <v>3592050</v>
      </c>
      <c r="N4049">
        <f>+VLOOKUP(C4049,'Thanh toán '!M$1335:N$6972,2,0)</f>
        <v>3592050</v>
      </c>
      <c r="O4049" s="61">
        <f t="shared" si="192"/>
        <v>0</v>
      </c>
    </row>
    <row r="4050" spans="1:15" hidden="1" x14ac:dyDescent="0.3">
      <c r="A4050" s="43">
        <v>2023</v>
      </c>
      <c r="B4050" s="51" t="s">
        <v>18021</v>
      </c>
      <c r="C4050" s="19">
        <f t="shared" si="190"/>
        <v>32694</v>
      </c>
      <c r="D4050" s="44" t="s">
        <v>13350</v>
      </c>
      <c r="E4050" s="52">
        <v>45078</v>
      </c>
      <c r="F4050" s="18">
        <f t="shared" si="191"/>
        <v>6</v>
      </c>
      <c r="G4050" s="51" t="s">
        <v>12624</v>
      </c>
      <c r="H4050" s="51" t="s">
        <v>12624</v>
      </c>
      <c r="I4050" s="51" t="s">
        <v>12625</v>
      </c>
      <c r="J4050" s="53">
        <v>1102500</v>
      </c>
      <c r="K4050" s="48">
        <v>0.1</v>
      </c>
      <c r="L4050" s="53">
        <v>110250</v>
      </c>
      <c r="M4050" s="54">
        <v>1212750</v>
      </c>
      <c r="N4050">
        <f>+VLOOKUP(C4050,'Thanh toán '!M$1335:N$6972,2,0)</f>
        <v>1212750</v>
      </c>
      <c r="O4050" s="61">
        <f t="shared" si="192"/>
        <v>0</v>
      </c>
    </row>
    <row r="4051" spans="1:15" hidden="1" x14ac:dyDescent="0.3">
      <c r="A4051" s="43">
        <v>2023</v>
      </c>
      <c r="B4051" s="51" t="s">
        <v>18022</v>
      </c>
      <c r="C4051" s="19">
        <f t="shared" si="190"/>
        <v>32695</v>
      </c>
      <c r="D4051" s="44" t="s">
        <v>13350</v>
      </c>
      <c r="E4051" s="52">
        <v>45078</v>
      </c>
      <c r="F4051" s="18">
        <f t="shared" si="191"/>
        <v>6</v>
      </c>
      <c r="G4051" s="51" t="s">
        <v>12639</v>
      </c>
      <c r="H4051" s="51" t="s">
        <v>12639</v>
      </c>
      <c r="I4051" s="51" t="s">
        <v>12640</v>
      </c>
      <c r="J4051" s="53">
        <v>1081500</v>
      </c>
      <c r="K4051" s="48">
        <v>0.1</v>
      </c>
      <c r="L4051" s="53">
        <v>108150</v>
      </c>
      <c r="M4051" s="54">
        <v>1189650</v>
      </c>
      <c r="N4051">
        <f>+VLOOKUP(C4051,'Thanh toán '!M$1335:N$6972,2,0)</f>
        <v>1189650</v>
      </c>
      <c r="O4051" s="61">
        <f t="shared" si="192"/>
        <v>0</v>
      </c>
    </row>
    <row r="4052" spans="1:15" hidden="1" x14ac:dyDescent="0.3">
      <c r="A4052" s="43">
        <v>2023</v>
      </c>
      <c r="B4052" s="51" t="s">
        <v>18023</v>
      </c>
      <c r="C4052" s="19">
        <f t="shared" si="190"/>
        <v>32696</v>
      </c>
      <c r="D4052" s="44" t="s">
        <v>13350</v>
      </c>
      <c r="E4052" s="52">
        <v>45078</v>
      </c>
      <c r="F4052" s="18">
        <f t="shared" si="191"/>
        <v>6</v>
      </c>
      <c r="G4052" s="51" t="s">
        <v>12167</v>
      </c>
      <c r="H4052" s="51" t="s">
        <v>12167</v>
      </c>
      <c r="I4052" s="51" t="s">
        <v>12168</v>
      </c>
      <c r="J4052" s="53">
        <v>1081500</v>
      </c>
      <c r="K4052" s="48">
        <v>0.1</v>
      </c>
      <c r="L4052" s="53">
        <v>108150</v>
      </c>
      <c r="M4052" s="54">
        <v>1189650</v>
      </c>
      <c r="N4052">
        <f>+VLOOKUP(C4052,'Thanh toán '!M$1335:N$6972,2,0)</f>
        <v>1189650</v>
      </c>
      <c r="O4052" s="61">
        <f t="shared" si="192"/>
        <v>0</v>
      </c>
    </row>
    <row r="4053" spans="1:15" hidden="1" x14ac:dyDescent="0.3">
      <c r="A4053" s="43">
        <v>2023</v>
      </c>
      <c r="B4053" s="51" t="s">
        <v>18024</v>
      </c>
      <c r="C4053" s="19">
        <f t="shared" si="190"/>
        <v>32697</v>
      </c>
      <c r="D4053" s="44" t="s">
        <v>13350</v>
      </c>
      <c r="E4053" s="52">
        <v>45078</v>
      </c>
      <c r="F4053" s="18">
        <f t="shared" si="191"/>
        <v>6</v>
      </c>
      <c r="G4053" s="51" t="s">
        <v>12176</v>
      </c>
      <c r="H4053" s="51" t="s">
        <v>12176</v>
      </c>
      <c r="I4053" s="51" t="s">
        <v>12177</v>
      </c>
      <c r="J4053" s="53">
        <v>3035550</v>
      </c>
      <c r="K4053" s="48">
        <v>0.1</v>
      </c>
      <c r="L4053" s="53">
        <v>303555</v>
      </c>
      <c r="M4053" s="54">
        <v>3339105</v>
      </c>
      <c r="N4053">
        <f>+VLOOKUP(C4053,'Thanh toán '!M$1335:N$6972,2,0)</f>
        <v>3339105</v>
      </c>
      <c r="O4053" s="61">
        <f t="shared" si="192"/>
        <v>0</v>
      </c>
    </row>
    <row r="4054" spans="1:15" hidden="1" x14ac:dyDescent="0.3">
      <c r="A4054" s="43">
        <v>2023</v>
      </c>
      <c r="B4054" s="51" t="s">
        <v>18025</v>
      </c>
      <c r="C4054" s="19">
        <f t="shared" si="190"/>
        <v>32698</v>
      </c>
      <c r="D4054" s="44" t="s">
        <v>13350</v>
      </c>
      <c r="E4054" s="52">
        <v>45078</v>
      </c>
      <c r="F4054" s="18">
        <f t="shared" si="191"/>
        <v>6</v>
      </c>
      <c r="G4054" s="51" t="s">
        <v>12182</v>
      </c>
      <c r="H4054" s="51" t="s">
        <v>12182</v>
      </c>
      <c r="I4054" s="51" t="s">
        <v>12183</v>
      </c>
      <c r="J4054" s="53">
        <v>4968710</v>
      </c>
      <c r="K4054" s="48">
        <v>0.1</v>
      </c>
      <c r="L4054" s="53">
        <v>496871</v>
      </c>
      <c r="M4054" s="54">
        <v>5465581</v>
      </c>
      <c r="N4054">
        <f>+VLOOKUP(C4054,'Thanh toán '!M$1335:N$6972,2,0)</f>
        <v>5465581</v>
      </c>
      <c r="O4054" s="61">
        <f t="shared" si="192"/>
        <v>0</v>
      </c>
    </row>
    <row r="4055" spans="1:15" hidden="1" x14ac:dyDescent="0.3">
      <c r="A4055" s="43">
        <v>2023</v>
      </c>
      <c r="B4055" s="51" t="s">
        <v>18026</v>
      </c>
      <c r="C4055" s="19">
        <f t="shared" si="190"/>
        <v>32699</v>
      </c>
      <c r="D4055" s="44" t="s">
        <v>13350</v>
      </c>
      <c r="E4055" s="52">
        <v>45078</v>
      </c>
      <c r="F4055" s="18">
        <f t="shared" si="191"/>
        <v>6</v>
      </c>
      <c r="G4055" s="51" t="s">
        <v>12422</v>
      </c>
      <c r="H4055" s="51" t="s">
        <v>12422</v>
      </c>
      <c r="I4055" s="51" t="s">
        <v>12423</v>
      </c>
      <c r="J4055" s="53">
        <v>1853080</v>
      </c>
      <c r="K4055" s="48">
        <v>0.1</v>
      </c>
      <c r="L4055" s="53">
        <v>185308</v>
      </c>
      <c r="M4055" s="54">
        <v>2038388</v>
      </c>
      <c r="N4055">
        <f>+VLOOKUP(C4055,'Thanh toán '!M$1335:N$6972,2,0)</f>
        <v>2038388</v>
      </c>
      <c r="O4055" s="61">
        <f t="shared" si="192"/>
        <v>0</v>
      </c>
    </row>
    <row r="4056" spans="1:15" hidden="1" x14ac:dyDescent="0.3">
      <c r="A4056" s="43">
        <v>2023</v>
      </c>
      <c r="B4056" s="51" t="s">
        <v>18027</v>
      </c>
      <c r="C4056" s="19">
        <f t="shared" si="190"/>
        <v>32700</v>
      </c>
      <c r="D4056" s="44" t="s">
        <v>13350</v>
      </c>
      <c r="E4056" s="52">
        <v>45078</v>
      </c>
      <c r="F4056" s="18">
        <f t="shared" si="191"/>
        <v>6</v>
      </c>
      <c r="G4056" s="51" t="s">
        <v>12194</v>
      </c>
      <c r="H4056" s="51" t="s">
        <v>12194</v>
      </c>
      <c r="I4056" s="51" t="s">
        <v>12195</v>
      </c>
      <c r="J4056" s="53">
        <v>1884930</v>
      </c>
      <c r="K4056" s="48">
        <v>0.1</v>
      </c>
      <c r="L4056" s="53">
        <v>188493</v>
      </c>
      <c r="M4056" s="54">
        <v>2073423</v>
      </c>
      <c r="N4056">
        <f>+VLOOKUP(C4056,'Thanh toán '!M$1335:N$6972,2,0)</f>
        <v>2073423</v>
      </c>
      <c r="O4056" s="61">
        <f t="shared" si="192"/>
        <v>0</v>
      </c>
    </row>
    <row r="4057" spans="1:15" hidden="1" x14ac:dyDescent="0.3">
      <c r="A4057" s="43">
        <v>2023</v>
      </c>
      <c r="B4057" s="51" t="s">
        <v>18028</v>
      </c>
      <c r="C4057" s="19">
        <f t="shared" si="190"/>
        <v>32701</v>
      </c>
      <c r="D4057" s="44" t="s">
        <v>13350</v>
      </c>
      <c r="E4057" s="52">
        <v>45078</v>
      </c>
      <c r="F4057" s="18">
        <f t="shared" si="191"/>
        <v>6</v>
      </c>
      <c r="G4057" s="51" t="s">
        <v>12179</v>
      </c>
      <c r="H4057" s="51" t="s">
        <v>12179</v>
      </c>
      <c r="I4057" s="51" t="s">
        <v>12180</v>
      </c>
      <c r="J4057" s="53">
        <v>8185320</v>
      </c>
      <c r="K4057" s="48">
        <v>0.1</v>
      </c>
      <c r="L4057" s="53">
        <v>818532</v>
      </c>
      <c r="M4057" s="54">
        <v>9003852</v>
      </c>
      <c r="N4057">
        <f>+VLOOKUP(C4057,'Thanh toán '!M$1335:N$6972,2,0)</f>
        <v>9003852</v>
      </c>
      <c r="O4057" s="61">
        <f t="shared" si="192"/>
        <v>0</v>
      </c>
    </row>
    <row r="4058" spans="1:15" hidden="1" x14ac:dyDescent="0.3">
      <c r="A4058" s="43">
        <v>2023</v>
      </c>
      <c r="B4058" s="51" t="s">
        <v>18029</v>
      </c>
      <c r="C4058" s="19">
        <f t="shared" si="190"/>
        <v>32702</v>
      </c>
      <c r="D4058" s="44" t="s">
        <v>13350</v>
      </c>
      <c r="E4058" s="52">
        <v>45078</v>
      </c>
      <c r="F4058" s="18">
        <f t="shared" si="191"/>
        <v>6</v>
      </c>
      <c r="G4058" s="51" t="s">
        <v>12188</v>
      </c>
      <c r="H4058" s="51" t="s">
        <v>12188</v>
      </c>
      <c r="I4058" s="51" t="s">
        <v>12189</v>
      </c>
      <c r="J4058" s="53">
        <v>1745950</v>
      </c>
      <c r="K4058" s="48">
        <v>0.1</v>
      </c>
      <c r="L4058" s="53">
        <v>174595</v>
      </c>
      <c r="M4058" s="54">
        <v>1920545</v>
      </c>
      <c r="N4058">
        <f>+VLOOKUP(C4058,'Thanh toán '!M$1335:N$6972,2,0)</f>
        <v>1920545</v>
      </c>
      <c r="O4058" s="61">
        <f t="shared" si="192"/>
        <v>0</v>
      </c>
    </row>
    <row r="4059" spans="1:15" hidden="1" x14ac:dyDescent="0.3">
      <c r="A4059" s="43">
        <v>2023</v>
      </c>
      <c r="B4059" s="51" t="s">
        <v>18030</v>
      </c>
      <c r="C4059" s="19">
        <f t="shared" si="190"/>
        <v>32703</v>
      </c>
      <c r="D4059" s="44" t="s">
        <v>13350</v>
      </c>
      <c r="E4059" s="52">
        <v>45078</v>
      </c>
      <c r="F4059" s="18">
        <f t="shared" si="191"/>
        <v>6</v>
      </c>
      <c r="G4059" s="51" t="s">
        <v>12167</v>
      </c>
      <c r="H4059" s="51" t="s">
        <v>12167</v>
      </c>
      <c r="I4059" s="51" t="s">
        <v>12168</v>
      </c>
      <c r="J4059" s="53">
        <v>1517775</v>
      </c>
      <c r="K4059" s="48">
        <v>0.10000032942959267</v>
      </c>
      <c r="L4059" s="53">
        <v>151778</v>
      </c>
      <c r="M4059" s="54">
        <v>1669553</v>
      </c>
      <c r="N4059">
        <f>+VLOOKUP(C4059,'Thanh toán '!M$1335:N$6972,2,0)</f>
        <v>1669553</v>
      </c>
      <c r="O4059" s="61">
        <f t="shared" si="192"/>
        <v>0</v>
      </c>
    </row>
    <row r="4060" spans="1:15" hidden="1" x14ac:dyDescent="0.3">
      <c r="A4060" s="43">
        <v>2023</v>
      </c>
      <c r="B4060" s="51" t="s">
        <v>18031</v>
      </c>
      <c r="C4060" s="19">
        <f t="shared" si="190"/>
        <v>32704</v>
      </c>
      <c r="D4060" s="44" t="s">
        <v>13350</v>
      </c>
      <c r="E4060" s="52">
        <v>45078</v>
      </c>
      <c r="F4060" s="18">
        <f t="shared" si="191"/>
        <v>6</v>
      </c>
      <c r="G4060" s="51" t="s">
        <v>12639</v>
      </c>
      <c r="H4060" s="51" t="s">
        <v>12639</v>
      </c>
      <c r="I4060" s="51" t="s">
        <v>12640</v>
      </c>
      <c r="J4060" s="53">
        <v>1110580</v>
      </c>
      <c r="K4060" s="48">
        <v>0.1</v>
      </c>
      <c r="L4060" s="53">
        <v>111058</v>
      </c>
      <c r="M4060" s="54">
        <v>1221638</v>
      </c>
      <c r="N4060">
        <f>+VLOOKUP(C4060,'Thanh toán '!M$1335:N$6972,2,0)</f>
        <v>1221638</v>
      </c>
      <c r="O4060" s="61">
        <f t="shared" si="192"/>
        <v>0</v>
      </c>
    </row>
    <row r="4061" spans="1:15" hidden="1" x14ac:dyDescent="0.3">
      <c r="A4061" s="43">
        <v>2023</v>
      </c>
      <c r="B4061" s="51" t="s">
        <v>18032</v>
      </c>
      <c r="C4061" s="19">
        <f t="shared" si="190"/>
        <v>32705</v>
      </c>
      <c r="D4061" s="44" t="s">
        <v>13350</v>
      </c>
      <c r="E4061" s="52">
        <v>45078</v>
      </c>
      <c r="F4061" s="18">
        <f t="shared" si="191"/>
        <v>6</v>
      </c>
      <c r="G4061" s="51" t="s">
        <v>12185</v>
      </c>
      <c r="H4061" s="51" t="s">
        <v>12185</v>
      </c>
      <c r="I4061" s="51" t="s">
        <v>12186</v>
      </c>
      <c r="J4061" s="53">
        <v>1844890</v>
      </c>
      <c r="K4061" s="48">
        <v>0.1</v>
      </c>
      <c r="L4061" s="53">
        <v>184489</v>
      </c>
      <c r="M4061" s="54">
        <v>2029379</v>
      </c>
      <c r="N4061">
        <f>+VLOOKUP(C4061,'Thanh toán '!M$1335:N$6972,2,0)</f>
        <v>2029379</v>
      </c>
      <c r="O4061" s="61">
        <f t="shared" si="192"/>
        <v>0</v>
      </c>
    </row>
    <row r="4062" spans="1:15" hidden="1" x14ac:dyDescent="0.3">
      <c r="A4062" s="43">
        <v>2023</v>
      </c>
      <c r="B4062" s="51" t="s">
        <v>18033</v>
      </c>
      <c r="C4062" s="19">
        <f t="shared" si="190"/>
        <v>32706</v>
      </c>
      <c r="D4062" s="44" t="s">
        <v>13350</v>
      </c>
      <c r="E4062" s="52">
        <v>45078</v>
      </c>
      <c r="F4062" s="18">
        <f t="shared" si="191"/>
        <v>6</v>
      </c>
      <c r="G4062" s="51" t="s">
        <v>12645</v>
      </c>
      <c r="H4062" s="51" t="s">
        <v>12645</v>
      </c>
      <c r="I4062" s="51" t="s">
        <v>12646</v>
      </c>
      <c r="J4062" s="53">
        <v>677899</v>
      </c>
      <c r="K4062" s="48">
        <v>0.10000014751460026</v>
      </c>
      <c r="L4062" s="53">
        <v>67790</v>
      </c>
      <c r="M4062" s="54">
        <v>745689</v>
      </c>
      <c r="N4062">
        <f>+VLOOKUP(C4062,'Thanh toán '!M$1335:N$6972,2,0)</f>
        <v>745689</v>
      </c>
      <c r="O4062" s="61">
        <f t="shared" si="192"/>
        <v>0</v>
      </c>
    </row>
    <row r="4063" spans="1:15" hidden="1" x14ac:dyDescent="0.3">
      <c r="A4063" s="43">
        <v>2023</v>
      </c>
      <c r="B4063" s="51" t="s">
        <v>18034</v>
      </c>
      <c r="C4063" s="19">
        <f t="shared" si="190"/>
        <v>32707</v>
      </c>
      <c r="D4063" s="44" t="s">
        <v>13350</v>
      </c>
      <c r="E4063" s="52">
        <v>45078</v>
      </c>
      <c r="F4063" s="18">
        <f t="shared" si="191"/>
        <v>6</v>
      </c>
      <c r="G4063" s="51" t="s">
        <v>12173</v>
      </c>
      <c r="H4063" s="51" t="s">
        <v>12173</v>
      </c>
      <c r="I4063" s="51" t="s">
        <v>12174</v>
      </c>
      <c r="J4063" s="53">
        <v>2619240</v>
      </c>
      <c r="K4063" s="48">
        <v>0.1</v>
      </c>
      <c r="L4063" s="53">
        <v>261924</v>
      </c>
      <c r="M4063" s="54">
        <v>2881164</v>
      </c>
      <c r="N4063">
        <f>+VLOOKUP(C4063,'Thanh toán '!M$1335:N$6972,2,0)</f>
        <v>2881164</v>
      </c>
      <c r="O4063" s="61">
        <f t="shared" si="192"/>
        <v>0</v>
      </c>
    </row>
    <row r="4064" spans="1:15" hidden="1" x14ac:dyDescent="0.3">
      <c r="A4064" s="43">
        <v>2023</v>
      </c>
      <c r="B4064" s="51" t="s">
        <v>18035</v>
      </c>
      <c r="C4064" s="19">
        <f t="shared" si="190"/>
        <v>32710</v>
      </c>
      <c r="D4064" s="44" t="s">
        <v>13350</v>
      </c>
      <c r="E4064" s="52">
        <v>45078</v>
      </c>
      <c r="F4064" s="18">
        <f t="shared" si="191"/>
        <v>6</v>
      </c>
      <c r="G4064" s="51" t="s">
        <v>12197</v>
      </c>
      <c r="H4064" s="51" t="s">
        <v>18036</v>
      </c>
      <c r="I4064" s="51" t="s">
        <v>12198</v>
      </c>
      <c r="J4064" s="53">
        <v>1722000</v>
      </c>
      <c r="K4064" s="48">
        <v>0.1</v>
      </c>
      <c r="L4064" s="53">
        <v>172200</v>
      </c>
      <c r="M4064" s="54">
        <v>1894200</v>
      </c>
      <c r="N4064">
        <f>+VLOOKUP(C4064,'Thanh toán '!M$1335:N$6972,2,0)</f>
        <v>1894200</v>
      </c>
      <c r="O4064" s="61">
        <f t="shared" si="192"/>
        <v>0</v>
      </c>
    </row>
    <row r="4065" spans="1:15" hidden="1" x14ac:dyDescent="0.3">
      <c r="A4065" s="43">
        <v>2023</v>
      </c>
      <c r="B4065" s="51" t="s">
        <v>18037</v>
      </c>
      <c r="C4065" s="19">
        <f t="shared" si="190"/>
        <v>32711</v>
      </c>
      <c r="D4065" s="44" t="s">
        <v>13350</v>
      </c>
      <c r="E4065" s="52">
        <v>45078</v>
      </c>
      <c r="F4065" s="18">
        <f t="shared" si="191"/>
        <v>6</v>
      </c>
      <c r="G4065" s="51" t="s">
        <v>12197</v>
      </c>
      <c r="H4065" s="51" t="s">
        <v>18038</v>
      </c>
      <c r="I4065" s="51" t="s">
        <v>12198</v>
      </c>
      <c r="J4065" s="53">
        <v>2132156</v>
      </c>
      <c r="K4065" s="48">
        <v>0.1000001876035337</v>
      </c>
      <c r="L4065" s="53">
        <v>213216</v>
      </c>
      <c r="M4065" s="54">
        <v>2345372</v>
      </c>
      <c r="N4065">
        <f>+VLOOKUP(C4065,'Thanh toán '!M$1335:N$6972,2,0)</f>
        <v>2345372</v>
      </c>
      <c r="O4065" s="61">
        <f t="shared" si="192"/>
        <v>0</v>
      </c>
    </row>
    <row r="4066" spans="1:15" hidden="1" x14ac:dyDescent="0.3">
      <c r="A4066" s="43">
        <v>2023</v>
      </c>
      <c r="B4066" s="51" t="s">
        <v>18039</v>
      </c>
      <c r="C4066" s="19">
        <f t="shared" si="190"/>
        <v>32712</v>
      </c>
      <c r="D4066" s="44" t="s">
        <v>13350</v>
      </c>
      <c r="E4066" s="52">
        <v>45078</v>
      </c>
      <c r="F4066" s="18">
        <f t="shared" si="191"/>
        <v>6</v>
      </c>
      <c r="G4066" s="51" t="s">
        <v>11860</v>
      </c>
      <c r="H4066" s="51" t="s">
        <v>16180</v>
      </c>
      <c r="I4066" s="51" t="s">
        <v>11719</v>
      </c>
      <c r="J4066" s="53">
        <v>1026493</v>
      </c>
      <c r="K4066" s="48">
        <v>9.9999707742770769E-2</v>
      </c>
      <c r="L4066" s="53">
        <v>102649</v>
      </c>
      <c r="M4066" s="54">
        <v>1129142</v>
      </c>
      <c r="N4066">
        <f>+VLOOKUP(C4066,'Thanh toán '!M$1335:N$6972,2,0)</f>
        <v>1129142</v>
      </c>
      <c r="O4066" s="61">
        <f t="shared" si="192"/>
        <v>0</v>
      </c>
    </row>
    <row r="4067" spans="1:15" hidden="1" x14ac:dyDescent="0.3">
      <c r="A4067" s="43">
        <v>2023</v>
      </c>
      <c r="B4067" s="51" t="s">
        <v>18040</v>
      </c>
      <c r="C4067" s="19">
        <f t="shared" si="190"/>
        <v>32713</v>
      </c>
      <c r="D4067" s="44" t="s">
        <v>13350</v>
      </c>
      <c r="E4067" s="52">
        <v>45078</v>
      </c>
      <c r="F4067" s="18">
        <f t="shared" si="191"/>
        <v>6</v>
      </c>
      <c r="G4067" s="51" t="s">
        <v>11860</v>
      </c>
      <c r="H4067" s="51" t="s">
        <v>14658</v>
      </c>
      <c r="I4067" s="51" t="s">
        <v>11719</v>
      </c>
      <c r="J4067" s="53">
        <v>1428777</v>
      </c>
      <c r="K4067" s="48">
        <v>0.10000020996978534</v>
      </c>
      <c r="L4067" s="53">
        <v>142878</v>
      </c>
      <c r="M4067" s="54">
        <v>1571655</v>
      </c>
      <c r="N4067">
        <f>+VLOOKUP(C4067,'Thanh toán '!M$1335:N$6972,2,0)</f>
        <v>1571655</v>
      </c>
      <c r="O4067" s="61">
        <f t="shared" si="192"/>
        <v>0</v>
      </c>
    </row>
    <row r="4068" spans="1:15" hidden="1" x14ac:dyDescent="0.3">
      <c r="A4068" s="43">
        <v>2023</v>
      </c>
      <c r="B4068" s="51" t="s">
        <v>18041</v>
      </c>
      <c r="C4068" s="19">
        <f t="shared" si="190"/>
        <v>32714</v>
      </c>
      <c r="D4068" s="44" t="s">
        <v>13350</v>
      </c>
      <c r="E4068" s="52">
        <v>45078</v>
      </c>
      <c r="F4068" s="18">
        <f t="shared" si="191"/>
        <v>6</v>
      </c>
      <c r="G4068" s="51" t="s">
        <v>11860</v>
      </c>
      <c r="H4068" s="51" t="s">
        <v>14167</v>
      </c>
      <c r="I4068" s="51" t="s">
        <v>11719</v>
      </c>
      <c r="J4068" s="53">
        <v>2202710</v>
      </c>
      <c r="K4068" s="48">
        <v>0.1</v>
      </c>
      <c r="L4068" s="53">
        <v>220271</v>
      </c>
      <c r="M4068" s="54">
        <v>2422981</v>
      </c>
      <c r="N4068">
        <f>+VLOOKUP(C4068,'Thanh toán '!M$1335:N$6972,2,0)</f>
        <v>2422981</v>
      </c>
      <c r="O4068" s="61">
        <f t="shared" si="192"/>
        <v>0</v>
      </c>
    </row>
    <row r="4069" spans="1:15" hidden="1" x14ac:dyDescent="0.3">
      <c r="A4069" s="43">
        <v>2023</v>
      </c>
      <c r="B4069" s="51" t="s">
        <v>18042</v>
      </c>
      <c r="C4069" s="19">
        <f t="shared" si="190"/>
        <v>32715</v>
      </c>
      <c r="D4069" s="44" t="s">
        <v>13350</v>
      </c>
      <c r="E4069" s="52">
        <v>45078</v>
      </c>
      <c r="F4069" s="18">
        <f t="shared" si="191"/>
        <v>6</v>
      </c>
      <c r="G4069" s="51" t="s">
        <v>11860</v>
      </c>
      <c r="H4069" s="51" t="s">
        <v>14138</v>
      </c>
      <c r="I4069" s="51" t="s">
        <v>11719</v>
      </c>
      <c r="J4069" s="53">
        <v>989067</v>
      </c>
      <c r="K4069" s="48">
        <v>0.10000030331615553</v>
      </c>
      <c r="L4069" s="53">
        <v>98907</v>
      </c>
      <c r="M4069" s="54">
        <v>1087974</v>
      </c>
      <c r="N4069">
        <f>+VLOOKUP(C4069,'Thanh toán '!M$1335:N$6972,2,0)</f>
        <v>1087974</v>
      </c>
      <c r="O4069" s="61">
        <f t="shared" si="192"/>
        <v>0</v>
      </c>
    </row>
    <row r="4070" spans="1:15" hidden="1" x14ac:dyDescent="0.3">
      <c r="A4070" s="43">
        <v>2023</v>
      </c>
      <c r="B4070" s="51" t="s">
        <v>18043</v>
      </c>
      <c r="C4070" s="19">
        <f t="shared" si="190"/>
        <v>32747</v>
      </c>
      <c r="D4070" s="44" t="s">
        <v>13350</v>
      </c>
      <c r="E4070" s="52">
        <v>45078</v>
      </c>
      <c r="F4070" s="18">
        <f t="shared" si="191"/>
        <v>6</v>
      </c>
      <c r="G4070" s="51" t="s">
        <v>11860</v>
      </c>
      <c r="H4070" s="51" t="s">
        <v>18044</v>
      </c>
      <c r="I4070" s="51" t="s">
        <v>11719</v>
      </c>
      <c r="J4070" s="53">
        <v>1901803</v>
      </c>
      <c r="K4070" s="48">
        <v>9.999984225495491E-2</v>
      </c>
      <c r="L4070" s="53">
        <v>190180</v>
      </c>
      <c r="M4070" s="54">
        <v>2091983</v>
      </c>
      <c r="N4070">
        <f>+VLOOKUP(C4070,'Thanh toán '!M$1335:N$6972,2,0)</f>
        <v>2091983</v>
      </c>
      <c r="O4070" s="61">
        <f t="shared" si="192"/>
        <v>0</v>
      </c>
    </row>
    <row r="4071" spans="1:15" hidden="1" x14ac:dyDescent="0.3">
      <c r="A4071" s="43">
        <v>2023</v>
      </c>
      <c r="B4071" s="51" t="s">
        <v>18045</v>
      </c>
      <c r="C4071" s="19">
        <f t="shared" si="190"/>
        <v>32762</v>
      </c>
      <c r="D4071" s="44" t="s">
        <v>13350</v>
      </c>
      <c r="E4071" s="52">
        <v>45078</v>
      </c>
      <c r="F4071" s="18">
        <f t="shared" si="191"/>
        <v>6</v>
      </c>
      <c r="G4071" s="51" t="s">
        <v>11799</v>
      </c>
      <c r="H4071" s="51" t="s">
        <v>14496</v>
      </c>
      <c r="I4071" s="51" t="s">
        <v>11725</v>
      </c>
      <c r="J4071" s="53">
        <v>1239977</v>
      </c>
      <c r="K4071" s="48">
        <v>0.10000024193997147</v>
      </c>
      <c r="L4071" s="53">
        <v>123998</v>
      </c>
      <c r="M4071" s="54">
        <v>1363975</v>
      </c>
      <c r="N4071">
        <f>+VLOOKUP(C4071,'Thanh toán '!M$1335:N$6972,2,0)</f>
        <v>1363975</v>
      </c>
      <c r="O4071" s="61">
        <f t="shared" si="192"/>
        <v>0</v>
      </c>
    </row>
    <row r="4072" spans="1:15" hidden="1" x14ac:dyDescent="0.3">
      <c r="A4072" s="43">
        <v>2023</v>
      </c>
      <c r="B4072" s="51" t="s">
        <v>18046</v>
      </c>
      <c r="C4072" s="19">
        <f t="shared" si="190"/>
        <v>32765</v>
      </c>
      <c r="D4072" s="44" t="s">
        <v>13350</v>
      </c>
      <c r="E4072" s="52">
        <v>45078</v>
      </c>
      <c r="F4072" s="18">
        <f t="shared" si="191"/>
        <v>6</v>
      </c>
      <c r="G4072" s="51" t="s">
        <v>11799</v>
      </c>
      <c r="H4072" s="51" t="s">
        <v>14062</v>
      </c>
      <c r="I4072" s="51" t="s">
        <v>11725</v>
      </c>
      <c r="J4072" s="53">
        <v>222750</v>
      </c>
      <c r="K4072" s="48">
        <v>0.1</v>
      </c>
      <c r="L4072" s="53">
        <v>22275</v>
      </c>
      <c r="M4072" s="54">
        <v>245025</v>
      </c>
      <c r="N4072">
        <f>+VLOOKUP(C4072,'Thanh toán '!M$1335:N$6972,2,0)</f>
        <v>245025</v>
      </c>
      <c r="O4072" s="61">
        <f t="shared" si="192"/>
        <v>0</v>
      </c>
    </row>
    <row r="4073" spans="1:15" hidden="1" x14ac:dyDescent="0.3">
      <c r="A4073" s="43">
        <v>2023</v>
      </c>
      <c r="B4073" s="51" t="s">
        <v>18047</v>
      </c>
      <c r="C4073" s="19">
        <f t="shared" si="190"/>
        <v>32766</v>
      </c>
      <c r="D4073" s="44" t="s">
        <v>13350</v>
      </c>
      <c r="E4073" s="52">
        <v>45078</v>
      </c>
      <c r="F4073" s="18">
        <f t="shared" si="191"/>
        <v>6</v>
      </c>
      <c r="G4073" s="51" t="s">
        <v>12407</v>
      </c>
      <c r="H4073" s="51" t="s">
        <v>12407</v>
      </c>
      <c r="I4073" s="51" t="s">
        <v>12408</v>
      </c>
      <c r="J4073" s="53">
        <v>330750</v>
      </c>
      <c r="K4073" s="48">
        <v>0.1</v>
      </c>
      <c r="L4073" s="53">
        <v>33075</v>
      </c>
      <c r="M4073" s="54">
        <v>363825</v>
      </c>
      <c r="N4073">
        <f>+VLOOKUP(C4073,'Thanh toán '!M$1335:N$6972,2,0)</f>
        <v>363825</v>
      </c>
      <c r="O4073" s="61">
        <f t="shared" si="192"/>
        <v>0</v>
      </c>
    </row>
    <row r="4074" spans="1:15" hidden="1" x14ac:dyDescent="0.3">
      <c r="A4074" s="43">
        <v>2023</v>
      </c>
      <c r="B4074" s="51" t="s">
        <v>18048</v>
      </c>
      <c r="C4074" s="19">
        <f t="shared" si="190"/>
        <v>32767</v>
      </c>
      <c r="D4074" s="44" t="s">
        <v>13350</v>
      </c>
      <c r="E4074" s="52">
        <v>45078</v>
      </c>
      <c r="F4074" s="18">
        <f t="shared" si="191"/>
        <v>6</v>
      </c>
      <c r="G4074" s="51" t="s">
        <v>11799</v>
      </c>
      <c r="H4074" s="51" t="s">
        <v>13434</v>
      </c>
      <c r="I4074" s="51" t="s">
        <v>11725</v>
      </c>
      <c r="J4074" s="53">
        <v>1110580</v>
      </c>
      <c r="K4074" s="48">
        <v>0.1</v>
      </c>
      <c r="L4074" s="53">
        <v>111058</v>
      </c>
      <c r="M4074" s="54">
        <v>1221638</v>
      </c>
      <c r="N4074">
        <f>+VLOOKUP(C4074,'Thanh toán '!M$1335:N$6972,2,0)</f>
        <v>1221638</v>
      </c>
      <c r="O4074" s="61">
        <f t="shared" si="192"/>
        <v>0</v>
      </c>
    </row>
    <row r="4075" spans="1:15" hidden="1" x14ac:dyDescent="0.3">
      <c r="A4075" s="43">
        <v>2023</v>
      </c>
      <c r="B4075" s="51" t="s">
        <v>18049</v>
      </c>
      <c r="C4075" s="19">
        <f t="shared" si="190"/>
        <v>32768</v>
      </c>
      <c r="D4075" s="44" t="s">
        <v>13350</v>
      </c>
      <c r="E4075" s="52">
        <v>45078</v>
      </c>
      <c r="F4075" s="18">
        <f t="shared" si="191"/>
        <v>6</v>
      </c>
      <c r="G4075" s="51" t="s">
        <v>11799</v>
      </c>
      <c r="H4075" s="51" t="s">
        <v>13526</v>
      </c>
      <c r="I4075" s="51" t="s">
        <v>11725</v>
      </c>
      <c r="J4075" s="53">
        <v>523160</v>
      </c>
      <c r="K4075" s="48">
        <v>0.1</v>
      </c>
      <c r="L4075" s="53">
        <v>52316</v>
      </c>
      <c r="M4075" s="54">
        <v>575476</v>
      </c>
      <c r="N4075">
        <f>+VLOOKUP(C4075,'Thanh toán '!M$1335:N$6972,2,0)</f>
        <v>575476</v>
      </c>
      <c r="O4075" s="61">
        <f t="shared" si="192"/>
        <v>0</v>
      </c>
    </row>
    <row r="4076" spans="1:15" hidden="1" x14ac:dyDescent="0.3">
      <c r="A4076" s="43">
        <v>2023</v>
      </c>
      <c r="B4076" s="51" t="s">
        <v>18050</v>
      </c>
      <c r="C4076" s="19">
        <f t="shared" si="190"/>
        <v>32770</v>
      </c>
      <c r="D4076" s="44" t="s">
        <v>13350</v>
      </c>
      <c r="E4076" s="52">
        <v>45078</v>
      </c>
      <c r="F4076" s="18">
        <f t="shared" si="191"/>
        <v>6</v>
      </c>
      <c r="G4076" s="51" t="s">
        <v>12360</v>
      </c>
      <c r="H4076" s="51" t="s">
        <v>18051</v>
      </c>
      <c r="I4076" s="51" t="s">
        <v>12361</v>
      </c>
      <c r="J4076" s="53">
        <v>2341470</v>
      </c>
      <c r="K4076" s="48">
        <v>0.1</v>
      </c>
      <c r="L4076" s="53">
        <v>234147</v>
      </c>
      <c r="M4076" s="54">
        <v>2575617</v>
      </c>
      <c r="N4076">
        <f>+VLOOKUP(C4076,'Thanh toán '!M$1335:N$6972,2,0)</f>
        <v>2575617</v>
      </c>
      <c r="O4076" s="61">
        <f t="shared" si="192"/>
        <v>0</v>
      </c>
    </row>
    <row r="4077" spans="1:15" hidden="1" x14ac:dyDescent="0.3">
      <c r="A4077" s="43">
        <v>2023</v>
      </c>
      <c r="B4077" s="51" t="s">
        <v>18052</v>
      </c>
      <c r="C4077" s="19">
        <f t="shared" si="190"/>
        <v>32774</v>
      </c>
      <c r="D4077" s="44" t="s">
        <v>13350</v>
      </c>
      <c r="E4077" s="52">
        <v>45078</v>
      </c>
      <c r="F4077" s="18">
        <f t="shared" si="191"/>
        <v>6</v>
      </c>
      <c r="G4077" s="51" t="s">
        <v>11799</v>
      </c>
      <c r="H4077" s="51" t="s">
        <v>14198</v>
      </c>
      <c r="I4077" s="51" t="s">
        <v>11725</v>
      </c>
      <c r="J4077" s="53">
        <v>639405</v>
      </c>
      <c r="K4077" s="48">
        <v>0.10000078197699423</v>
      </c>
      <c r="L4077" s="53">
        <v>63941</v>
      </c>
      <c r="M4077" s="54">
        <v>703346</v>
      </c>
      <c r="N4077">
        <f>+VLOOKUP(C4077,'Thanh toán '!M$1335:N$6972,2,0)</f>
        <v>703346</v>
      </c>
      <c r="O4077" s="61">
        <f t="shared" si="192"/>
        <v>0</v>
      </c>
    </row>
    <row r="4078" spans="1:15" hidden="1" x14ac:dyDescent="0.3">
      <c r="A4078" s="43">
        <v>2023</v>
      </c>
      <c r="B4078" s="51" t="s">
        <v>18053</v>
      </c>
      <c r="C4078" s="19">
        <f t="shared" si="190"/>
        <v>32775</v>
      </c>
      <c r="D4078" s="44" t="s">
        <v>13350</v>
      </c>
      <c r="E4078" s="52">
        <v>45078</v>
      </c>
      <c r="F4078" s="18">
        <f t="shared" si="191"/>
        <v>6</v>
      </c>
      <c r="G4078" s="51" t="s">
        <v>11799</v>
      </c>
      <c r="H4078" s="51" t="s">
        <v>13346</v>
      </c>
      <c r="I4078" s="51" t="s">
        <v>11725</v>
      </c>
      <c r="J4078" s="53">
        <v>517701</v>
      </c>
      <c r="K4078" s="48">
        <v>9.999980683831014E-2</v>
      </c>
      <c r="L4078" s="53">
        <v>51770</v>
      </c>
      <c r="M4078" s="54">
        <v>569471</v>
      </c>
      <c r="N4078">
        <f>+VLOOKUP(C4078,'Thanh toán '!M$1335:N$6972,2,0)</f>
        <v>569471</v>
      </c>
      <c r="O4078" s="61">
        <f t="shared" si="192"/>
        <v>0</v>
      </c>
    </row>
    <row r="4079" spans="1:15" hidden="1" x14ac:dyDescent="0.3">
      <c r="A4079" s="43">
        <v>2023</v>
      </c>
      <c r="B4079" s="51" t="s">
        <v>18054</v>
      </c>
      <c r="C4079" s="19">
        <f t="shared" si="190"/>
        <v>32776</v>
      </c>
      <c r="D4079" s="44" t="s">
        <v>13350</v>
      </c>
      <c r="E4079" s="52">
        <v>45078</v>
      </c>
      <c r="F4079" s="18">
        <f t="shared" si="191"/>
        <v>6</v>
      </c>
      <c r="G4079" s="51" t="s">
        <v>11799</v>
      </c>
      <c r="H4079" s="51" t="s">
        <v>14974</v>
      </c>
      <c r="I4079" s="51" t="s">
        <v>11725</v>
      </c>
      <c r="J4079" s="53">
        <v>1052014</v>
      </c>
      <c r="K4079" s="48">
        <v>9.9999619776923121E-2</v>
      </c>
      <c r="L4079" s="53">
        <v>105201</v>
      </c>
      <c r="M4079" s="54">
        <v>1157215</v>
      </c>
      <c r="N4079">
        <f>+VLOOKUP(C4079,'Thanh toán '!M$1335:N$6972,2,0)</f>
        <v>1157215</v>
      </c>
      <c r="O4079" s="61">
        <f t="shared" si="192"/>
        <v>0</v>
      </c>
    </row>
    <row r="4080" spans="1:15" hidden="1" x14ac:dyDescent="0.3">
      <c r="A4080" s="43">
        <v>2023</v>
      </c>
      <c r="B4080" s="51" t="s">
        <v>18055</v>
      </c>
      <c r="C4080" s="19">
        <f t="shared" si="190"/>
        <v>32777</v>
      </c>
      <c r="D4080" s="44" t="s">
        <v>13350</v>
      </c>
      <c r="E4080" s="52">
        <v>45078</v>
      </c>
      <c r="F4080" s="18">
        <f t="shared" si="191"/>
        <v>6</v>
      </c>
      <c r="G4080" s="51" t="s">
        <v>11799</v>
      </c>
      <c r="H4080" s="51" t="s">
        <v>13368</v>
      </c>
      <c r="I4080" s="51" t="s">
        <v>11725</v>
      </c>
      <c r="J4080" s="53">
        <v>333174</v>
      </c>
      <c r="K4080" s="48">
        <v>9.999879942612569E-2</v>
      </c>
      <c r="L4080" s="53">
        <v>33317</v>
      </c>
      <c r="M4080" s="54">
        <v>366491</v>
      </c>
      <c r="N4080">
        <f>+VLOOKUP(C4080,'Thanh toán '!M$1335:N$6972,2,0)</f>
        <v>366491</v>
      </c>
      <c r="O4080" s="61">
        <f t="shared" si="192"/>
        <v>0</v>
      </c>
    </row>
    <row r="4081" spans="1:15" hidden="1" x14ac:dyDescent="0.3">
      <c r="A4081" s="43">
        <v>2023</v>
      </c>
      <c r="B4081" s="51" t="s">
        <v>18056</v>
      </c>
      <c r="C4081" s="19">
        <f t="shared" si="190"/>
        <v>32778</v>
      </c>
      <c r="D4081" s="44" t="s">
        <v>13350</v>
      </c>
      <c r="E4081" s="52">
        <v>45078</v>
      </c>
      <c r="F4081" s="18">
        <f t="shared" si="191"/>
        <v>6</v>
      </c>
      <c r="G4081" s="51" t="s">
        <v>11799</v>
      </c>
      <c r="H4081" s="51" t="s">
        <v>13534</v>
      </c>
      <c r="I4081" s="51" t="s">
        <v>11725</v>
      </c>
      <c r="J4081" s="53">
        <v>951239</v>
      </c>
      <c r="K4081" s="48">
        <v>0.1000001051260514</v>
      </c>
      <c r="L4081" s="53">
        <v>95124</v>
      </c>
      <c r="M4081" s="54">
        <v>1046363</v>
      </c>
      <c r="N4081">
        <f>+VLOOKUP(C4081,'Thanh toán '!M$1335:N$6972,2,0)</f>
        <v>1046363</v>
      </c>
      <c r="O4081" s="61">
        <f t="shared" si="192"/>
        <v>0</v>
      </c>
    </row>
    <row r="4082" spans="1:15" hidden="1" x14ac:dyDescent="0.3">
      <c r="A4082" s="43">
        <v>2023</v>
      </c>
      <c r="B4082" s="51" t="s">
        <v>18057</v>
      </c>
      <c r="C4082" s="19">
        <f t="shared" si="190"/>
        <v>32779</v>
      </c>
      <c r="D4082" s="44" t="s">
        <v>13350</v>
      </c>
      <c r="E4082" s="52">
        <v>45078</v>
      </c>
      <c r="F4082" s="18">
        <f t="shared" si="191"/>
        <v>6</v>
      </c>
      <c r="G4082" s="51" t="s">
        <v>11799</v>
      </c>
      <c r="H4082" s="51" t="s">
        <v>13534</v>
      </c>
      <c r="I4082" s="51" t="s">
        <v>11725</v>
      </c>
      <c r="J4082" s="53">
        <v>432600</v>
      </c>
      <c r="K4082" s="48">
        <v>0.1</v>
      </c>
      <c r="L4082" s="53">
        <v>43260</v>
      </c>
      <c r="M4082" s="54">
        <v>475860</v>
      </c>
      <c r="N4082">
        <f>+VLOOKUP(C4082,'Thanh toán '!M$1335:N$6972,2,0)</f>
        <v>475860</v>
      </c>
      <c r="O4082" s="61">
        <f t="shared" si="192"/>
        <v>0</v>
      </c>
    </row>
    <row r="4083" spans="1:15" hidden="1" x14ac:dyDescent="0.3">
      <c r="A4083" s="43">
        <v>2023</v>
      </c>
      <c r="B4083" s="51" t="s">
        <v>18058</v>
      </c>
      <c r="C4083" s="19">
        <f t="shared" si="190"/>
        <v>32781</v>
      </c>
      <c r="D4083" s="44" t="s">
        <v>13350</v>
      </c>
      <c r="E4083" s="52">
        <v>45078</v>
      </c>
      <c r="F4083" s="18">
        <f t="shared" si="191"/>
        <v>6</v>
      </c>
      <c r="G4083" s="51" t="s">
        <v>11799</v>
      </c>
      <c r="H4083" s="51" t="s">
        <v>15860</v>
      </c>
      <c r="I4083" s="51" t="s">
        <v>11725</v>
      </c>
      <c r="J4083" s="53">
        <v>1381868</v>
      </c>
      <c r="K4083" s="48">
        <v>0.10000014473162415</v>
      </c>
      <c r="L4083" s="53">
        <v>138187</v>
      </c>
      <c r="M4083" s="54">
        <v>1520055</v>
      </c>
      <c r="N4083">
        <f>+VLOOKUP(C4083,'Thanh toán '!M$1335:N$6972,2,0)</f>
        <v>1520055</v>
      </c>
      <c r="O4083" s="61">
        <f t="shared" si="192"/>
        <v>0</v>
      </c>
    </row>
    <row r="4084" spans="1:15" hidden="1" x14ac:dyDescent="0.3">
      <c r="A4084" s="43">
        <v>2023</v>
      </c>
      <c r="B4084" s="51" t="s">
        <v>18059</v>
      </c>
      <c r="C4084" s="19">
        <f t="shared" si="190"/>
        <v>32795</v>
      </c>
      <c r="D4084" s="44" t="s">
        <v>13350</v>
      </c>
      <c r="E4084" s="52">
        <v>45078</v>
      </c>
      <c r="F4084" s="18">
        <f t="shared" si="191"/>
        <v>6</v>
      </c>
      <c r="G4084" s="51" t="s">
        <v>11860</v>
      </c>
      <c r="H4084" s="51" t="s">
        <v>15087</v>
      </c>
      <c r="I4084" s="51" t="s">
        <v>11719</v>
      </c>
      <c r="J4084" s="53">
        <v>972442</v>
      </c>
      <c r="K4084" s="48">
        <v>9.9999794332206959E-2</v>
      </c>
      <c r="L4084" s="53">
        <v>97244</v>
      </c>
      <c r="M4084" s="54">
        <v>1069686</v>
      </c>
      <c r="N4084">
        <f>+VLOOKUP(C4084,'Thanh toán '!M$1335:N$6972,2,0)</f>
        <v>1069686</v>
      </c>
      <c r="O4084" s="61">
        <f t="shared" si="192"/>
        <v>0</v>
      </c>
    </row>
    <row r="4085" spans="1:15" hidden="1" x14ac:dyDescent="0.3">
      <c r="A4085" s="43">
        <v>2023</v>
      </c>
      <c r="B4085" s="51" t="s">
        <v>18060</v>
      </c>
      <c r="C4085" s="19">
        <f t="shared" si="190"/>
        <v>32796</v>
      </c>
      <c r="D4085" s="44" t="s">
        <v>13350</v>
      </c>
      <c r="E4085" s="52">
        <v>45078</v>
      </c>
      <c r="F4085" s="18">
        <f t="shared" si="191"/>
        <v>6</v>
      </c>
      <c r="G4085" s="51" t="s">
        <v>12215</v>
      </c>
      <c r="H4085" s="51" t="s">
        <v>18061</v>
      </c>
      <c r="I4085" s="51" t="s">
        <v>12216</v>
      </c>
      <c r="J4085" s="53">
        <v>734310</v>
      </c>
      <c r="K4085" s="48">
        <v>0.1</v>
      </c>
      <c r="L4085" s="53">
        <v>73431</v>
      </c>
      <c r="M4085" s="54">
        <v>807741</v>
      </c>
      <c r="N4085">
        <f>+VLOOKUP(C4085,'Thanh toán '!M$1335:N$6972,2,0)</f>
        <v>807741</v>
      </c>
      <c r="O4085" s="61">
        <f t="shared" si="192"/>
        <v>0</v>
      </c>
    </row>
    <row r="4086" spans="1:15" hidden="1" x14ac:dyDescent="0.3">
      <c r="A4086" s="43">
        <v>2023</v>
      </c>
      <c r="B4086" s="51" t="s">
        <v>18062</v>
      </c>
      <c r="C4086" s="19">
        <f t="shared" si="190"/>
        <v>32822</v>
      </c>
      <c r="D4086" s="44" t="s">
        <v>13350</v>
      </c>
      <c r="E4086" s="52">
        <v>45078</v>
      </c>
      <c r="F4086" s="18">
        <f t="shared" si="191"/>
        <v>6</v>
      </c>
      <c r="G4086" s="51" t="s">
        <v>12257</v>
      </c>
      <c r="H4086" s="51" t="s">
        <v>12257</v>
      </c>
      <c r="I4086" s="51" t="s">
        <v>12258</v>
      </c>
      <c r="J4086" s="53">
        <v>1110580</v>
      </c>
      <c r="K4086" s="48">
        <v>0.1</v>
      </c>
      <c r="L4086" s="53">
        <v>111058</v>
      </c>
      <c r="M4086" s="54">
        <v>1221638</v>
      </c>
      <c r="N4086">
        <f>+VLOOKUP(C4086,'Thanh toán '!M$1335:N$6972,2,0)</f>
        <v>1221638</v>
      </c>
      <c r="O4086" s="61">
        <f t="shared" si="192"/>
        <v>0</v>
      </c>
    </row>
    <row r="4087" spans="1:15" hidden="1" x14ac:dyDescent="0.3">
      <c r="A4087" s="43">
        <v>2023</v>
      </c>
      <c r="B4087" s="51" t="s">
        <v>18063</v>
      </c>
      <c r="C4087" s="19">
        <f t="shared" si="190"/>
        <v>32823</v>
      </c>
      <c r="D4087" s="44" t="s">
        <v>13350</v>
      </c>
      <c r="E4087" s="52">
        <v>45078</v>
      </c>
      <c r="F4087" s="18">
        <f t="shared" si="191"/>
        <v>6</v>
      </c>
      <c r="G4087" s="51" t="s">
        <v>12426</v>
      </c>
      <c r="H4087" s="51" t="s">
        <v>12426</v>
      </c>
      <c r="I4087" s="51" t="s">
        <v>12427</v>
      </c>
      <c r="J4087" s="53">
        <v>2887455</v>
      </c>
      <c r="K4087" s="48">
        <v>0.1000001731628718</v>
      </c>
      <c r="L4087" s="53">
        <v>288746</v>
      </c>
      <c r="M4087" s="54">
        <v>3176201</v>
      </c>
      <c r="N4087">
        <f>+VLOOKUP(C4087,'Thanh toán '!M$1335:N$6972,2,0)</f>
        <v>3176201</v>
      </c>
      <c r="O4087" s="61">
        <f t="shared" si="192"/>
        <v>0</v>
      </c>
    </row>
    <row r="4088" spans="1:15" hidden="1" x14ac:dyDescent="0.3">
      <c r="A4088" s="43">
        <v>2023</v>
      </c>
      <c r="B4088" s="51" t="s">
        <v>18064</v>
      </c>
      <c r="C4088" s="19">
        <f t="shared" si="190"/>
        <v>32826</v>
      </c>
      <c r="D4088" s="44" t="s">
        <v>13350</v>
      </c>
      <c r="E4088" s="52">
        <v>45079</v>
      </c>
      <c r="F4088" s="18">
        <f t="shared" si="191"/>
        <v>6</v>
      </c>
      <c r="G4088" s="51" t="s">
        <v>11799</v>
      </c>
      <c r="H4088" s="51" t="s">
        <v>15003</v>
      </c>
      <c r="I4088" s="51" t="s">
        <v>11725</v>
      </c>
      <c r="J4088" s="53">
        <v>955334</v>
      </c>
      <c r="K4088" s="48">
        <v>9.9999581298268456E-2</v>
      </c>
      <c r="L4088" s="53">
        <v>95533</v>
      </c>
      <c r="M4088" s="54">
        <v>1050867</v>
      </c>
      <c r="N4088">
        <f>+VLOOKUP(C4088,'Thanh toán '!M$1335:N$6972,2,0)</f>
        <v>1050867</v>
      </c>
      <c r="O4088" s="61">
        <f t="shared" si="192"/>
        <v>0</v>
      </c>
    </row>
    <row r="4089" spans="1:15" hidden="1" x14ac:dyDescent="0.3">
      <c r="A4089" s="43">
        <v>2023</v>
      </c>
      <c r="B4089" s="51" t="s">
        <v>18065</v>
      </c>
      <c r="C4089" s="19">
        <f t="shared" si="190"/>
        <v>32827</v>
      </c>
      <c r="D4089" s="44" t="s">
        <v>13350</v>
      </c>
      <c r="E4089" s="52">
        <v>45079</v>
      </c>
      <c r="F4089" s="18">
        <f t="shared" si="191"/>
        <v>6</v>
      </c>
      <c r="G4089" s="51" t="s">
        <v>12357</v>
      </c>
      <c r="H4089" s="51" t="s">
        <v>12357</v>
      </c>
      <c r="I4089" s="51" t="s">
        <v>12358</v>
      </c>
      <c r="J4089" s="53">
        <v>1236130</v>
      </c>
      <c r="K4089" s="48">
        <v>0.1</v>
      </c>
      <c r="L4089" s="53">
        <v>123613</v>
      </c>
      <c r="M4089" s="54">
        <v>1359743</v>
      </c>
      <c r="N4089">
        <f>+VLOOKUP(C4089,'Thanh toán '!M$1335:N$6972,2,0)</f>
        <v>1359743</v>
      </c>
      <c r="O4089" s="61">
        <f t="shared" si="192"/>
        <v>0</v>
      </c>
    </row>
    <row r="4090" spans="1:15" hidden="1" x14ac:dyDescent="0.3">
      <c r="A4090" s="43">
        <v>2023</v>
      </c>
      <c r="B4090" s="51" t="s">
        <v>18066</v>
      </c>
      <c r="C4090" s="19">
        <f t="shared" si="190"/>
        <v>32828</v>
      </c>
      <c r="D4090" s="44" t="s">
        <v>13350</v>
      </c>
      <c r="E4090" s="52">
        <v>45079</v>
      </c>
      <c r="F4090" s="18">
        <f t="shared" si="191"/>
        <v>6</v>
      </c>
      <c r="G4090" s="51" t="s">
        <v>11799</v>
      </c>
      <c r="H4090" s="51" t="s">
        <v>14037</v>
      </c>
      <c r="I4090" s="51" t="s">
        <v>11725</v>
      </c>
      <c r="J4090" s="53">
        <v>247226</v>
      </c>
      <c r="K4090" s="48">
        <v>0.10000161795280432</v>
      </c>
      <c r="L4090" s="53">
        <v>24723</v>
      </c>
      <c r="M4090" s="54">
        <v>271949</v>
      </c>
      <c r="N4090">
        <f>+VLOOKUP(C4090,'Thanh toán '!M$1335:N$6972,2,0)</f>
        <v>271949</v>
      </c>
      <c r="O4090" s="61">
        <f t="shared" si="192"/>
        <v>0</v>
      </c>
    </row>
    <row r="4091" spans="1:15" hidden="1" x14ac:dyDescent="0.3">
      <c r="A4091" s="43">
        <v>2023</v>
      </c>
      <c r="B4091" s="51" t="s">
        <v>18067</v>
      </c>
      <c r="C4091" s="19">
        <f t="shared" si="190"/>
        <v>32829</v>
      </c>
      <c r="D4091" s="44" t="s">
        <v>13350</v>
      </c>
      <c r="E4091" s="52">
        <v>45079</v>
      </c>
      <c r="F4091" s="18">
        <f t="shared" si="191"/>
        <v>6</v>
      </c>
      <c r="G4091" s="51" t="s">
        <v>11799</v>
      </c>
      <c r="H4091" s="51" t="s">
        <v>13511</v>
      </c>
      <c r="I4091" s="51" t="s">
        <v>11725</v>
      </c>
      <c r="J4091" s="53">
        <v>435600</v>
      </c>
      <c r="K4091" s="48">
        <v>0.1</v>
      </c>
      <c r="L4091" s="53">
        <v>43560</v>
      </c>
      <c r="M4091" s="54">
        <v>479160</v>
      </c>
      <c r="N4091">
        <f>+VLOOKUP(C4091,'Thanh toán '!M$1335:N$6972,2,0)</f>
        <v>479160</v>
      </c>
      <c r="O4091" s="61">
        <f t="shared" si="192"/>
        <v>0</v>
      </c>
    </row>
    <row r="4092" spans="1:15" hidden="1" x14ac:dyDescent="0.3">
      <c r="A4092" s="43">
        <v>2023</v>
      </c>
      <c r="B4092" s="51" t="s">
        <v>18068</v>
      </c>
      <c r="C4092" s="19">
        <f t="shared" si="190"/>
        <v>32830</v>
      </c>
      <c r="D4092" s="44" t="s">
        <v>13350</v>
      </c>
      <c r="E4092" s="52">
        <v>45079</v>
      </c>
      <c r="F4092" s="18">
        <f t="shared" si="191"/>
        <v>6</v>
      </c>
      <c r="G4092" s="51" t="s">
        <v>12239</v>
      </c>
      <c r="H4092" s="51" t="s">
        <v>18069</v>
      </c>
      <c r="I4092" s="51" t="s">
        <v>12240</v>
      </c>
      <c r="J4092" s="53">
        <v>2847415</v>
      </c>
      <c r="K4092" s="48">
        <v>0.10000017559786684</v>
      </c>
      <c r="L4092" s="53">
        <v>284742</v>
      </c>
      <c r="M4092" s="54">
        <v>3132157</v>
      </c>
      <c r="N4092">
        <f>+VLOOKUP(C4092,'Thanh toán '!M$1335:N$6972,2,0)</f>
        <v>3132157</v>
      </c>
      <c r="O4092" s="61">
        <f t="shared" si="192"/>
        <v>0</v>
      </c>
    </row>
    <row r="4093" spans="1:15" hidden="1" x14ac:dyDescent="0.3">
      <c r="A4093" s="43">
        <v>2023</v>
      </c>
      <c r="B4093" s="51" t="s">
        <v>18070</v>
      </c>
      <c r="C4093" s="19">
        <f t="shared" si="190"/>
        <v>32832</v>
      </c>
      <c r="D4093" s="44" t="s">
        <v>13350</v>
      </c>
      <c r="E4093" s="52">
        <v>45079</v>
      </c>
      <c r="F4093" s="18">
        <f t="shared" si="191"/>
        <v>6</v>
      </c>
      <c r="G4093" s="51" t="s">
        <v>12360</v>
      </c>
      <c r="H4093" s="51" t="s">
        <v>12360</v>
      </c>
      <c r="I4093" s="51" t="s">
        <v>12361</v>
      </c>
      <c r="J4093" s="53">
        <v>551250</v>
      </c>
      <c r="K4093" s="48">
        <v>0.1</v>
      </c>
      <c r="L4093" s="53">
        <v>55125</v>
      </c>
      <c r="M4093" s="54">
        <v>606375</v>
      </c>
      <c r="N4093">
        <f>+VLOOKUP(C4093,'Thanh toán '!M$1335:N$6972,2,0)</f>
        <v>606375</v>
      </c>
      <c r="O4093" s="61">
        <f t="shared" si="192"/>
        <v>0</v>
      </c>
    </row>
    <row r="4094" spans="1:15" hidden="1" x14ac:dyDescent="0.3">
      <c r="A4094" s="43">
        <v>2023</v>
      </c>
      <c r="B4094" s="51" t="s">
        <v>18071</v>
      </c>
      <c r="C4094" s="19">
        <f t="shared" si="190"/>
        <v>32835</v>
      </c>
      <c r="D4094" s="44" t="s">
        <v>13350</v>
      </c>
      <c r="E4094" s="52">
        <v>45079</v>
      </c>
      <c r="F4094" s="18">
        <f t="shared" si="191"/>
        <v>6</v>
      </c>
      <c r="G4094" s="51" t="s">
        <v>11799</v>
      </c>
      <c r="H4094" s="51" t="s">
        <v>13499</v>
      </c>
      <c r="I4094" s="51" t="s">
        <v>11725</v>
      </c>
      <c r="J4094" s="53">
        <v>618065</v>
      </c>
      <c r="K4094" s="48">
        <v>0.10000080897640216</v>
      </c>
      <c r="L4094" s="53">
        <v>61807</v>
      </c>
      <c r="M4094" s="54">
        <v>679872</v>
      </c>
      <c r="N4094">
        <f>+VLOOKUP(C4094,'Thanh toán '!M$1335:N$6972,2,0)</f>
        <v>679872</v>
      </c>
      <c r="O4094" s="61">
        <f t="shared" si="192"/>
        <v>0</v>
      </c>
    </row>
    <row r="4095" spans="1:15" hidden="1" x14ac:dyDescent="0.3">
      <c r="A4095" s="43">
        <v>2023</v>
      </c>
      <c r="B4095" s="51" t="s">
        <v>18072</v>
      </c>
      <c r="C4095" s="19">
        <f t="shared" si="190"/>
        <v>32836</v>
      </c>
      <c r="D4095" s="44" t="s">
        <v>13350</v>
      </c>
      <c r="E4095" s="52">
        <v>45079</v>
      </c>
      <c r="F4095" s="18">
        <f t="shared" si="191"/>
        <v>6</v>
      </c>
      <c r="G4095" s="51" t="s">
        <v>11799</v>
      </c>
      <c r="H4095" s="51" t="s">
        <v>13597</v>
      </c>
      <c r="I4095" s="51" t="s">
        <v>11725</v>
      </c>
      <c r="J4095" s="53">
        <v>806200</v>
      </c>
      <c r="K4095" s="48">
        <v>0.1</v>
      </c>
      <c r="L4095" s="53">
        <v>80620</v>
      </c>
      <c r="M4095" s="54">
        <v>886820</v>
      </c>
      <c r="N4095">
        <f>+VLOOKUP(C4095,'Thanh toán '!M$1335:N$6972,2,0)</f>
        <v>886820</v>
      </c>
      <c r="O4095" s="61">
        <f t="shared" si="192"/>
        <v>0</v>
      </c>
    </row>
    <row r="4096" spans="1:15" hidden="1" x14ac:dyDescent="0.3">
      <c r="A4096" s="43">
        <v>2023</v>
      </c>
      <c r="B4096" s="51" t="s">
        <v>18073</v>
      </c>
      <c r="C4096" s="19">
        <f t="shared" si="190"/>
        <v>32837</v>
      </c>
      <c r="D4096" s="44" t="s">
        <v>13350</v>
      </c>
      <c r="E4096" s="52">
        <v>45079</v>
      </c>
      <c r="F4096" s="18">
        <f t="shared" si="191"/>
        <v>6</v>
      </c>
      <c r="G4096" s="51" t="s">
        <v>11799</v>
      </c>
      <c r="H4096" s="51" t="s">
        <v>13589</v>
      </c>
      <c r="I4096" s="51" t="s">
        <v>11725</v>
      </c>
      <c r="J4096" s="53">
        <v>555290</v>
      </c>
      <c r="K4096" s="48">
        <v>0.1</v>
      </c>
      <c r="L4096" s="53">
        <v>55529</v>
      </c>
      <c r="M4096" s="54">
        <v>610819</v>
      </c>
      <c r="N4096">
        <f>+VLOOKUP(C4096,'Thanh toán '!M$1335:N$6972,2,0)</f>
        <v>610819</v>
      </c>
      <c r="O4096" s="61">
        <f t="shared" si="192"/>
        <v>0</v>
      </c>
    </row>
    <row r="4097" spans="1:15" hidden="1" x14ac:dyDescent="0.3">
      <c r="A4097" s="43">
        <v>2023</v>
      </c>
      <c r="B4097" s="51" t="s">
        <v>18074</v>
      </c>
      <c r="C4097" s="19">
        <f t="shared" si="190"/>
        <v>32838</v>
      </c>
      <c r="D4097" s="44" t="s">
        <v>13350</v>
      </c>
      <c r="E4097" s="52">
        <v>45079</v>
      </c>
      <c r="F4097" s="18">
        <f t="shared" si="191"/>
        <v>6</v>
      </c>
      <c r="G4097" s="51" t="s">
        <v>11799</v>
      </c>
      <c r="H4097" s="51" t="s">
        <v>13585</v>
      </c>
      <c r="I4097" s="51" t="s">
        <v>11725</v>
      </c>
      <c r="J4097" s="53">
        <v>373296</v>
      </c>
      <c r="K4097" s="48">
        <v>0.100001071535725</v>
      </c>
      <c r="L4097" s="53">
        <v>37330</v>
      </c>
      <c r="M4097" s="54">
        <v>410626</v>
      </c>
      <c r="N4097">
        <f>+VLOOKUP(C4097,'Thanh toán '!M$1335:N$6972,2,0)</f>
        <v>410626</v>
      </c>
      <c r="O4097" s="61">
        <f t="shared" si="192"/>
        <v>0</v>
      </c>
    </row>
    <row r="4098" spans="1:15" hidden="1" x14ac:dyDescent="0.3">
      <c r="A4098" s="43">
        <v>2023</v>
      </c>
      <c r="B4098" s="51" t="s">
        <v>18075</v>
      </c>
      <c r="C4098" s="19">
        <f t="shared" si="190"/>
        <v>32840</v>
      </c>
      <c r="D4098" s="44" t="s">
        <v>13350</v>
      </c>
      <c r="E4098" s="52">
        <v>45079</v>
      </c>
      <c r="F4098" s="18">
        <f t="shared" si="191"/>
        <v>6</v>
      </c>
      <c r="G4098" s="51" t="s">
        <v>11799</v>
      </c>
      <c r="H4098" s="51" t="s">
        <v>14149</v>
      </c>
      <c r="I4098" s="51" t="s">
        <v>11725</v>
      </c>
      <c r="J4098" s="53">
        <v>483720</v>
      </c>
      <c r="K4098" s="48">
        <v>0.1</v>
      </c>
      <c r="L4098" s="53">
        <v>48372</v>
      </c>
      <c r="M4098" s="54">
        <v>532092</v>
      </c>
      <c r="N4098">
        <f>+VLOOKUP(C4098,'Thanh toán '!M$1335:N$6972,2,0)</f>
        <v>532092</v>
      </c>
      <c r="O4098" s="61">
        <f t="shared" si="192"/>
        <v>0</v>
      </c>
    </row>
    <row r="4099" spans="1:15" hidden="1" x14ac:dyDescent="0.3">
      <c r="A4099" s="43">
        <v>2023</v>
      </c>
      <c r="B4099" s="51" t="s">
        <v>18076</v>
      </c>
      <c r="C4099" s="19">
        <f t="shared" si="190"/>
        <v>32841</v>
      </c>
      <c r="D4099" s="44" t="s">
        <v>13350</v>
      </c>
      <c r="E4099" s="52">
        <v>45079</v>
      </c>
      <c r="F4099" s="18">
        <f t="shared" si="191"/>
        <v>6</v>
      </c>
      <c r="G4099" s="51" t="s">
        <v>11799</v>
      </c>
      <c r="H4099" s="51" t="s">
        <v>14151</v>
      </c>
      <c r="I4099" s="51" t="s">
        <v>11725</v>
      </c>
      <c r="J4099" s="53">
        <v>1006968</v>
      </c>
      <c r="K4099" s="48">
        <v>0.10000019861604341</v>
      </c>
      <c r="L4099" s="53">
        <v>100697</v>
      </c>
      <c r="M4099" s="54">
        <v>1107665</v>
      </c>
      <c r="N4099">
        <f>+VLOOKUP(C4099,'Thanh toán '!M$1335:N$6972,2,0)</f>
        <v>1107665</v>
      </c>
      <c r="O4099" s="61">
        <f t="shared" si="192"/>
        <v>0</v>
      </c>
    </row>
    <row r="4100" spans="1:15" hidden="1" x14ac:dyDescent="0.3">
      <c r="A4100" s="43">
        <v>2023</v>
      </c>
      <c r="B4100" s="51" t="s">
        <v>18077</v>
      </c>
      <c r="C4100" s="19">
        <f t="shared" si="190"/>
        <v>32842</v>
      </c>
      <c r="D4100" s="44" t="s">
        <v>13350</v>
      </c>
      <c r="E4100" s="52">
        <v>45079</v>
      </c>
      <c r="F4100" s="18">
        <f t="shared" si="191"/>
        <v>6</v>
      </c>
      <c r="G4100" s="51" t="s">
        <v>11799</v>
      </c>
      <c r="H4100" s="51" t="s">
        <v>13810</v>
      </c>
      <c r="I4100" s="51" t="s">
        <v>11725</v>
      </c>
      <c r="J4100" s="53">
        <v>1408026</v>
      </c>
      <c r="K4100" s="48">
        <v>0.10000028408566319</v>
      </c>
      <c r="L4100" s="53">
        <v>140803</v>
      </c>
      <c r="M4100" s="54">
        <v>1548829</v>
      </c>
      <c r="N4100">
        <f>+VLOOKUP(C4100,'Thanh toán '!M$1335:N$6972,2,0)</f>
        <v>1548829</v>
      </c>
      <c r="O4100" s="61">
        <f t="shared" si="192"/>
        <v>0</v>
      </c>
    </row>
    <row r="4101" spans="1:15" hidden="1" x14ac:dyDescent="0.3">
      <c r="A4101" s="43">
        <v>2023</v>
      </c>
      <c r="B4101" s="51" t="s">
        <v>18078</v>
      </c>
      <c r="C4101" s="19">
        <f t="shared" si="190"/>
        <v>32843</v>
      </c>
      <c r="D4101" s="44" t="s">
        <v>13350</v>
      </c>
      <c r="E4101" s="52">
        <v>45079</v>
      </c>
      <c r="F4101" s="18">
        <f t="shared" si="191"/>
        <v>6</v>
      </c>
      <c r="G4101" s="51" t="s">
        <v>11768</v>
      </c>
      <c r="H4101" s="51" t="s">
        <v>11768</v>
      </c>
      <c r="I4101" s="51" t="s">
        <v>11769</v>
      </c>
      <c r="J4101" s="53">
        <v>551250</v>
      </c>
      <c r="K4101" s="48">
        <v>0.1</v>
      </c>
      <c r="L4101" s="53">
        <v>55125</v>
      </c>
      <c r="M4101" s="54">
        <v>606375</v>
      </c>
      <c r="N4101">
        <f>+VLOOKUP(C4101,'Thanh toán '!M$1335:N$6972,2,0)</f>
        <v>606375</v>
      </c>
      <c r="O4101" s="61">
        <f t="shared" si="192"/>
        <v>0</v>
      </c>
    </row>
    <row r="4102" spans="1:15" hidden="1" x14ac:dyDescent="0.3">
      <c r="A4102" s="43">
        <v>2023</v>
      </c>
      <c r="B4102" s="51" t="s">
        <v>18079</v>
      </c>
      <c r="C4102" s="19">
        <f t="shared" ref="C4102:C4165" si="193">+B4102*1</f>
        <v>32844</v>
      </c>
      <c r="D4102" s="44" t="s">
        <v>13350</v>
      </c>
      <c r="E4102" s="52">
        <v>45079</v>
      </c>
      <c r="F4102" s="18">
        <f t="shared" ref="F4102:F4165" si="194">+MONTH(E4102)</f>
        <v>6</v>
      </c>
      <c r="G4102" s="51" t="s">
        <v>11768</v>
      </c>
      <c r="H4102" s="51" t="s">
        <v>11768</v>
      </c>
      <c r="I4102" s="51" t="s">
        <v>11769</v>
      </c>
      <c r="J4102" s="53">
        <v>1468620</v>
      </c>
      <c r="K4102" s="48">
        <v>0.1</v>
      </c>
      <c r="L4102" s="53">
        <v>146862</v>
      </c>
      <c r="M4102" s="54">
        <v>1615482</v>
      </c>
      <c r="N4102">
        <f>+VLOOKUP(C4102,'Thanh toán '!M$1335:N$6972,2,0)</f>
        <v>1615482</v>
      </c>
      <c r="O4102" s="61">
        <f t="shared" ref="O4102:O4165" si="195">+N4102-M4102</f>
        <v>0</v>
      </c>
    </row>
    <row r="4103" spans="1:15" hidden="1" x14ac:dyDescent="0.3">
      <c r="A4103" s="43">
        <v>2023</v>
      </c>
      <c r="B4103" s="51" t="s">
        <v>18080</v>
      </c>
      <c r="C4103" s="19">
        <f t="shared" si="193"/>
        <v>32845</v>
      </c>
      <c r="D4103" s="44" t="s">
        <v>13350</v>
      </c>
      <c r="E4103" s="52">
        <v>45079</v>
      </c>
      <c r="F4103" s="18">
        <f t="shared" si="194"/>
        <v>6</v>
      </c>
      <c r="G4103" s="51" t="s">
        <v>11799</v>
      </c>
      <c r="H4103" s="51" t="s">
        <v>13507</v>
      </c>
      <c r="I4103" s="51" t="s">
        <v>11725</v>
      </c>
      <c r="J4103" s="53">
        <v>916863</v>
      </c>
      <c r="K4103" s="48">
        <v>9.9999672797353584E-2</v>
      </c>
      <c r="L4103" s="53">
        <v>91686</v>
      </c>
      <c r="M4103" s="54">
        <v>1008549</v>
      </c>
      <c r="N4103">
        <f>+VLOOKUP(C4103,'Thanh toán '!M$1335:N$6972,2,0)</f>
        <v>1008549</v>
      </c>
      <c r="O4103" s="61">
        <f t="shared" si="195"/>
        <v>0</v>
      </c>
    </row>
    <row r="4104" spans="1:15" hidden="1" x14ac:dyDescent="0.3">
      <c r="A4104" s="43">
        <v>2023</v>
      </c>
      <c r="B4104" s="51" t="s">
        <v>18081</v>
      </c>
      <c r="C4104" s="19">
        <f t="shared" si="193"/>
        <v>32846</v>
      </c>
      <c r="D4104" s="44" t="s">
        <v>13350</v>
      </c>
      <c r="E4104" s="52">
        <v>45079</v>
      </c>
      <c r="F4104" s="18">
        <f t="shared" si="194"/>
        <v>6</v>
      </c>
      <c r="G4104" s="51" t="s">
        <v>11799</v>
      </c>
      <c r="H4104" s="51" t="s">
        <v>14355</v>
      </c>
      <c r="I4104" s="51" t="s">
        <v>11725</v>
      </c>
      <c r="J4104" s="53">
        <v>469342</v>
      </c>
      <c r="K4104" s="48">
        <v>9.999957387150521E-2</v>
      </c>
      <c r="L4104" s="53">
        <v>46934</v>
      </c>
      <c r="M4104" s="54">
        <v>516276</v>
      </c>
      <c r="N4104">
        <f>+VLOOKUP(C4104,'Thanh toán '!M$1335:N$6972,2,0)</f>
        <v>516276</v>
      </c>
      <c r="O4104" s="61">
        <f t="shared" si="195"/>
        <v>0</v>
      </c>
    </row>
    <row r="4105" spans="1:15" hidden="1" x14ac:dyDescent="0.3">
      <c r="A4105" s="43">
        <v>2023</v>
      </c>
      <c r="B4105" s="51" t="s">
        <v>18082</v>
      </c>
      <c r="C4105" s="19">
        <f t="shared" si="193"/>
        <v>32847</v>
      </c>
      <c r="D4105" s="44" t="s">
        <v>13350</v>
      </c>
      <c r="E4105" s="52">
        <v>45079</v>
      </c>
      <c r="F4105" s="18">
        <f t="shared" si="194"/>
        <v>6</v>
      </c>
      <c r="G4105" s="51" t="s">
        <v>11799</v>
      </c>
      <c r="H4105" s="51" t="s">
        <v>13893</v>
      </c>
      <c r="I4105" s="51" t="s">
        <v>11725</v>
      </c>
      <c r="J4105" s="53">
        <v>777356</v>
      </c>
      <c r="K4105" s="48">
        <v>0.10000051456475541</v>
      </c>
      <c r="L4105" s="53">
        <v>77736</v>
      </c>
      <c r="M4105" s="54">
        <v>855092</v>
      </c>
      <c r="N4105">
        <f>+VLOOKUP(C4105,'Thanh toán '!M$1335:N$6972,2,0)</f>
        <v>855092</v>
      </c>
      <c r="O4105" s="61">
        <f t="shared" si="195"/>
        <v>0</v>
      </c>
    </row>
    <row r="4106" spans="1:15" hidden="1" x14ac:dyDescent="0.3">
      <c r="A4106" s="43">
        <v>2023</v>
      </c>
      <c r="B4106" s="51" t="s">
        <v>18083</v>
      </c>
      <c r="C4106" s="19">
        <f t="shared" si="193"/>
        <v>32848</v>
      </c>
      <c r="D4106" s="44" t="s">
        <v>13350</v>
      </c>
      <c r="E4106" s="52">
        <v>45079</v>
      </c>
      <c r="F4106" s="18">
        <f t="shared" si="194"/>
        <v>6</v>
      </c>
      <c r="G4106" s="51" t="s">
        <v>12378</v>
      </c>
      <c r="H4106" s="51" t="s">
        <v>12378</v>
      </c>
      <c r="I4106" s="51" t="s">
        <v>12379</v>
      </c>
      <c r="J4106" s="53">
        <v>1468620</v>
      </c>
      <c r="K4106" s="48">
        <v>0.1</v>
      </c>
      <c r="L4106" s="53">
        <v>146862</v>
      </c>
      <c r="M4106" s="54">
        <v>1615482</v>
      </c>
      <c r="N4106">
        <f>+VLOOKUP(C4106,'Thanh toán '!M$1335:N$6972,2,0)</f>
        <v>1615482</v>
      </c>
      <c r="O4106" s="61">
        <f t="shared" si="195"/>
        <v>0</v>
      </c>
    </row>
    <row r="4107" spans="1:15" hidden="1" x14ac:dyDescent="0.3">
      <c r="A4107" s="43">
        <v>2023</v>
      </c>
      <c r="B4107" s="51" t="s">
        <v>18084</v>
      </c>
      <c r="C4107" s="19">
        <f t="shared" si="193"/>
        <v>32849</v>
      </c>
      <c r="D4107" s="44" t="s">
        <v>13350</v>
      </c>
      <c r="E4107" s="52">
        <v>45079</v>
      </c>
      <c r="F4107" s="18">
        <f t="shared" si="194"/>
        <v>6</v>
      </c>
      <c r="G4107" s="51" t="s">
        <v>11799</v>
      </c>
      <c r="H4107" s="51" t="s">
        <v>14599</v>
      </c>
      <c r="I4107" s="51" t="s">
        <v>11725</v>
      </c>
      <c r="J4107" s="53">
        <v>442409</v>
      </c>
      <c r="K4107" s="48">
        <v>0.10000022603518463</v>
      </c>
      <c r="L4107" s="53">
        <v>44241</v>
      </c>
      <c r="M4107" s="54">
        <v>486650</v>
      </c>
      <c r="N4107">
        <f>+VLOOKUP(C4107,'Thanh toán '!M$1335:N$6972,2,0)</f>
        <v>486650</v>
      </c>
      <c r="O4107" s="61">
        <f t="shared" si="195"/>
        <v>0</v>
      </c>
    </row>
    <row r="4108" spans="1:15" hidden="1" x14ac:dyDescent="0.3">
      <c r="A4108" s="43">
        <v>2023</v>
      </c>
      <c r="B4108" s="51" t="s">
        <v>18085</v>
      </c>
      <c r="C4108" s="19">
        <f t="shared" si="193"/>
        <v>32850</v>
      </c>
      <c r="D4108" s="44" t="s">
        <v>13350</v>
      </c>
      <c r="E4108" s="52">
        <v>45079</v>
      </c>
      <c r="F4108" s="18">
        <f t="shared" si="194"/>
        <v>6</v>
      </c>
      <c r="G4108" s="51" t="s">
        <v>11799</v>
      </c>
      <c r="H4108" s="51" t="s">
        <v>15260</v>
      </c>
      <c r="I4108" s="51" t="s">
        <v>11725</v>
      </c>
      <c r="J4108" s="53">
        <v>1009980</v>
      </c>
      <c r="K4108" s="48">
        <v>0.1</v>
      </c>
      <c r="L4108" s="53">
        <v>100998</v>
      </c>
      <c r="M4108" s="54">
        <v>1110978</v>
      </c>
      <c r="N4108">
        <f>+VLOOKUP(C4108,'Thanh toán '!M$1335:N$6972,2,0)</f>
        <v>1110978</v>
      </c>
      <c r="O4108" s="61">
        <f t="shared" si="195"/>
        <v>0</v>
      </c>
    </row>
    <row r="4109" spans="1:15" hidden="1" x14ac:dyDescent="0.3">
      <c r="A4109" s="43">
        <v>2023</v>
      </c>
      <c r="B4109" s="51" t="s">
        <v>18086</v>
      </c>
      <c r="C4109" s="19">
        <f t="shared" si="193"/>
        <v>32853</v>
      </c>
      <c r="D4109" s="44" t="s">
        <v>13350</v>
      </c>
      <c r="E4109" s="52">
        <v>45079</v>
      </c>
      <c r="F4109" s="18">
        <f t="shared" si="194"/>
        <v>6</v>
      </c>
      <c r="G4109" s="51" t="s">
        <v>11799</v>
      </c>
      <c r="H4109" s="51" t="s">
        <v>14513</v>
      </c>
      <c r="I4109" s="51" t="s">
        <v>11725</v>
      </c>
      <c r="J4109" s="53">
        <v>591094</v>
      </c>
      <c r="K4109" s="48">
        <v>9.9999323288681663E-2</v>
      </c>
      <c r="L4109" s="53">
        <v>59109</v>
      </c>
      <c r="M4109" s="54">
        <v>650203</v>
      </c>
      <c r="N4109">
        <f>+VLOOKUP(C4109,'Thanh toán '!M$1335:N$6972,2,0)</f>
        <v>650203</v>
      </c>
      <c r="O4109" s="61">
        <f t="shared" si="195"/>
        <v>0</v>
      </c>
    </row>
    <row r="4110" spans="1:15" hidden="1" x14ac:dyDescent="0.3">
      <c r="A4110" s="43">
        <v>2023</v>
      </c>
      <c r="B4110" s="51" t="s">
        <v>18087</v>
      </c>
      <c r="C4110" s="19">
        <f t="shared" si="193"/>
        <v>32854</v>
      </c>
      <c r="D4110" s="44" t="s">
        <v>13350</v>
      </c>
      <c r="E4110" s="52">
        <v>45079</v>
      </c>
      <c r="F4110" s="18">
        <f t="shared" si="194"/>
        <v>6</v>
      </c>
      <c r="G4110" s="51" t="s">
        <v>11799</v>
      </c>
      <c r="H4110" s="51" t="s">
        <v>13690</v>
      </c>
      <c r="I4110" s="51" t="s">
        <v>11725</v>
      </c>
      <c r="J4110" s="53">
        <v>1544605</v>
      </c>
      <c r="K4110" s="48">
        <v>0.10000032370735561</v>
      </c>
      <c r="L4110" s="53">
        <v>154461</v>
      </c>
      <c r="M4110" s="54">
        <v>1699066</v>
      </c>
      <c r="N4110">
        <f>+VLOOKUP(C4110,'Thanh toán '!M$1335:N$6972,2,0)</f>
        <v>1699066</v>
      </c>
      <c r="O4110" s="61">
        <f t="shared" si="195"/>
        <v>0</v>
      </c>
    </row>
    <row r="4111" spans="1:15" hidden="1" x14ac:dyDescent="0.3">
      <c r="A4111" s="43">
        <v>2023</v>
      </c>
      <c r="B4111" s="51" t="s">
        <v>18088</v>
      </c>
      <c r="C4111" s="19">
        <f t="shared" si="193"/>
        <v>32855</v>
      </c>
      <c r="D4111" s="44" t="s">
        <v>13350</v>
      </c>
      <c r="E4111" s="52">
        <v>45079</v>
      </c>
      <c r="F4111" s="18">
        <f t="shared" si="194"/>
        <v>6</v>
      </c>
      <c r="G4111" s="51" t="s">
        <v>11799</v>
      </c>
      <c r="H4111" s="51" t="s">
        <v>13848</v>
      </c>
      <c r="I4111" s="51" t="s">
        <v>11725</v>
      </c>
      <c r="J4111" s="53">
        <v>1424265</v>
      </c>
      <c r="K4111" s="48">
        <v>0.10000035105826514</v>
      </c>
      <c r="L4111" s="53">
        <v>142427</v>
      </c>
      <c r="M4111" s="54">
        <v>1566692</v>
      </c>
      <c r="N4111">
        <f>+VLOOKUP(C4111,'Thanh toán '!M$1335:N$6972,2,0)</f>
        <v>1566692</v>
      </c>
      <c r="O4111" s="61">
        <f t="shared" si="195"/>
        <v>0</v>
      </c>
    </row>
    <row r="4112" spans="1:15" hidden="1" x14ac:dyDescent="0.3">
      <c r="A4112" s="43">
        <v>2023</v>
      </c>
      <c r="B4112" s="51" t="s">
        <v>18089</v>
      </c>
      <c r="C4112" s="19">
        <f t="shared" si="193"/>
        <v>32988</v>
      </c>
      <c r="D4112" s="44" t="s">
        <v>13350</v>
      </c>
      <c r="E4112" s="52">
        <v>45079</v>
      </c>
      <c r="F4112" s="18">
        <f t="shared" si="194"/>
        <v>6</v>
      </c>
      <c r="G4112" s="51" t="s">
        <v>12167</v>
      </c>
      <c r="H4112" s="51" t="s">
        <v>12167</v>
      </c>
      <c r="I4112" s="51" t="s">
        <v>12168</v>
      </c>
      <c r="J4112" s="53">
        <v>551250</v>
      </c>
      <c r="K4112" s="48">
        <v>0.1</v>
      </c>
      <c r="L4112" s="53">
        <v>55125</v>
      </c>
      <c r="M4112" s="54">
        <v>606375</v>
      </c>
      <c r="N4112">
        <f>+VLOOKUP(C4112,'Thanh toán '!M$1335:N$6972,2,0)</f>
        <v>606375</v>
      </c>
      <c r="O4112" s="61">
        <f t="shared" si="195"/>
        <v>0</v>
      </c>
    </row>
    <row r="4113" spans="1:17" hidden="1" x14ac:dyDescent="0.3">
      <c r="A4113" s="43">
        <v>2023</v>
      </c>
      <c r="B4113" s="51" t="s">
        <v>18090</v>
      </c>
      <c r="C4113" s="19">
        <f t="shared" si="193"/>
        <v>32989</v>
      </c>
      <c r="D4113" s="44" t="s">
        <v>13350</v>
      </c>
      <c r="E4113" s="52">
        <v>45079</v>
      </c>
      <c r="F4113" s="18">
        <f t="shared" si="194"/>
        <v>6</v>
      </c>
      <c r="G4113" s="51" t="s">
        <v>12312</v>
      </c>
      <c r="H4113" s="51" t="s">
        <v>12312</v>
      </c>
      <c r="I4113" s="51" t="s">
        <v>12313</v>
      </c>
      <c r="J4113" s="53">
        <v>1102500</v>
      </c>
      <c r="K4113" s="48">
        <v>0.1</v>
      </c>
      <c r="L4113" s="53">
        <v>110250</v>
      </c>
      <c r="M4113" s="54">
        <v>1212750</v>
      </c>
      <c r="N4113">
        <f>+VLOOKUP(C4113,'Thanh toán '!M$1335:N$6972,2,0)</f>
        <v>1212750</v>
      </c>
      <c r="O4113" s="61">
        <f t="shared" si="195"/>
        <v>0</v>
      </c>
    </row>
    <row r="4114" spans="1:17" hidden="1" x14ac:dyDescent="0.3">
      <c r="A4114" s="43">
        <v>2023</v>
      </c>
      <c r="B4114" s="51" t="s">
        <v>18091</v>
      </c>
      <c r="C4114" s="19">
        <f t="shared" si="193"/>
        <v>32990</v>
      </c>
      <c r="D4114" s="44" t="s">
        <v>13350</v>
      </c>
      <c r="E4114" s="52">
        <v>45079</v>
      </c>
      <c r="F4114" s="18">
        <f t="shared" si="194"/>
        <v>6</v>
      </c>
      <c r="G4114" s="51" t="s">
        <v>12167</v>
      </c>
      <c r="H4114" s="51" t="s">
        <v>12167</v>
      </c>
      <c r="I4114" s="51" t="s">
        <v>12168</v>
      </c>
      <c r="J4114" s="53">
        <v>555290</v>
      </c>
      <c r="K4114" s="48">
        <v>0.1</v>
      </c>
      <c r="L4114" s="53">
        <v>55529</v>
      </c>
      <c r="M4114" s="54">
        <v>610819</v>
      </c>
      <c r="N4114">
        <f>+VLOOKUP(C4114,'Thanh toán '!M$1335:N$6972,2,0)</f>
        <v>610819</v>
      </c>
      <c r="O4114" s="61">
        <f t="shared" si="195"/>
        <v>0</v>
      </c>
    </row>
    <row r="4115" spans="1:17" hidden="1" x14ac:dyDescent="0.3">
      <c r="A4115" s="43">
        <v>2023</v>
      </c>
      <c r="B4115" s="51" t="s">
        <v>18092</v>
      </c>
      <c r="C4115" s="19">
        <f t="shared" si="193"/>
        <v>32991</v>
      </c>
      <c r="D4115" s="44" t="s">
        <v>13350</v>
      </c>
      <c r="E4115" s="52">
        <v>45079</v>
      </c>
      <c r="F4115" s="18">
        <f t="shared" si="194"/>
        <v>6</v>
      </c>
      <c r="G4115" s="51" t="s">
        <v>12293</v>
      </c>
      <c r="H4115" s="51" t="s">
        <v>12293</v>
      </c>
      <c r="I4115" s="51" t="s">
        <v>12294</v>
      </c>
      <c r="J4115" s="53">
        <v>1640874</v>
      </c>
      <c r="K4115" s="48">
        <v>9.9999756227473896E-2</v>
      </c>
      <c r="L4115" s="53">
        <v>164087</v>
      </c>
      <c r="M4115" s="54">
        <v>1804961</v>
      </c>
      <c r="N4115">
        <f>+VLOOKUP(C4115,'Thanh toán '!M$1335:N$6972,2,0)</f>
        <v>1804961</v>
      </c>
      <c r="O4115" s="61">
        <f t="shared" si="195"/>
        <v>0</v>
      </c>
    </row>
    <row r="4116" spans="1:17" hidden="1" x14ac:dyDescent="0.3">
      <c r="A4116" s="43">
        <v>2023</v>
      </c>
      <c r="B4116" s="51" t="s">
        <v>18093</v>
      </c>
      <c r="C4116" s="19">
        <f t="shared" si="193"/>
        <v>32996</v>
      </c>
      <c r="D4116" s="44" t="s">
        <v>13350</v>
      </c>
      <c r="E4116" s="52">
        <v>45080</v>
      </c>
      <c r="F4116" s="18">
        <f t="shared" si="194"/>
        <v>6</v>
      </c>
      <c r="G4116" s="51" t="s">
        <v>11799</v>
      </c>
      <c r="H4116" s="51" t="s">
        <v>18094</v>
      </c>
      <c r="I4116" s="51" t="s">
        <v>11725</v>
      </c>
      <c r="J4116" s="53">
        <v>2465840</v>
      </c>
      <c r="K4116" s="48">
        <v>0.1</v>
      </c>
      <c r="L4116" s="53">
        <v>246584</v>
      </c>
      <c r="M4116" s="54">
        <v>2712424</v>
      </c>
      <c r="N4116">
        <f>+VLOOKUP(C4116,'Thanh toán '!M$1335:N$6972,2,0)</f>
        <v>2712424</v>
      </c>
      <c r="O4116" s="61">
        <f t="shared" si="195"/>
        <v>0</v>
      </c>
    </row>
    <row r="4117" spans="1:17" hidden="1" x14ac:dyDescent="0.3">
      <c r="A4117" s="43">
        <v>2023</v>
      </c>
      <c r="B4117" s="51" t="s">
        <v>18095</v>
      </c>
      <c r="C4117" s="19">
        <f t="shared" si="193"/>
        <v>32999</v>
      </c>
      <c r="D4117" s="44" t="s">
        <v>13350</v>
      </c>
      <c r="E4117" s="52">
        <v>45080</v>
      </c>
      <c r="F4117" s="18">
        <f t="shared" si="194"/>
        <v>6</v>
      </c>
      <c r="G4117" s="51" t="s">
        <v>11799</v>
      </c>
      <c r="H4117" s="51" t="s">
        <v>13532</v>
      </c>
      <c r="I4117" s="51" t="s">
        <v>11725</v>
      </c>
      <c r="J4117" s="53">
        <v>1021681</v>
      </c>
      <c r="K4117" s="48">
        <v>9.999990212209095E-2</v>
      </c>
      <c r="L4117" s="53">
        <v>102168</v>
      </c>
      <c r="M4117" s="54">
        <v>1123849</v>
      </c>
      <c r="N4117">
        <f>+VLOOKUP(C4117,'Thanh toán '!M$1335:N$6972,2,0)</f>
        <v>1123849</v>
      </c>
      <c r="O4117" s="61">
        <f t="shared" si="195"/>
        <v>0</v>
      </c>
    </row>
    <row r="4118" spans="1:17" hidden="1" x14ac:dyDescent="0.3">
      <c r="A4118" s="43">
        <v>2023</v>
      </c>
      <c r="B4118" s="51" t="s">
        <v>18096</v>
      </c>
      <c r="C4118" s="19">
        <f t="shared" si="193"/>
        <v>33000</v>
      </c>
      <c r="D4118" s="44" t="s">
        <v>13350</v>
      </c>
      <c r="E4118" s="52">
        <v>45080</v>
      </c>
      <c r="F4118" s="18">
        <f t="shared" si="194"/>
        <v>6</v>
      </c>
      <c r="G4118" s="51" t="s">
        <v>11799</v>
      </c>
      <c r="H4118" s="51" t="s">
        <v>13528</v>
      </c>
      <c r="I4118" s="51" t="s">
        <v>11725</v>
      </c>
      <c r="J4118" s="53">
        <v>1173355</v>
      </c>
      <c r="K4118" s="48">
        <v>0.10000042612849479</v>
      </c>
      <c r="L4118" s="53">
        <v>117336</v>
      </c>
      <c r="M4118" s="54">
        <v>1290691</v>
      </c>
      <c r="N4118">
        <f>+VLOOKUP(C4118,'Thanh toán '!M$1335:N$6972,2,0)</f>
        <v>1290691</v>
      </c>
      <c r="O4118" s="61">
        <f t="shared" si="195"/>
        <v>0</v>
      </c>
    </row>
    <row r="4119" spans="1:17" hidden="1" x14ac:dyDescent="0.3">
      <c r="A4119" s="43">
        <v>2023</v>
      </c>
      <c r="B4119" s="51" t="s">
        <v>18097</v>
      </c>
      <c r="C4119" s="19">
        <f t="shared" si="193"/>
        <v>33002</v>
      </c>
      <c r="D4119" s="44" t="s">
        <v>13350</v>
      </c>
      <c r="E4119" s="52">
        <v>45080</v>
      </c>
      <c r="F4119" s="18">
        <f t="shared" si="194"/>
        <v>6</v>
      </c>
      <c r="G4119" s="51" t="s">
        <v>11799</v>
      </c>
      <c r="H4119" s="51" t="s">
        <v>14724</v>
      </c>
      <c r="I4119" s="51" t="s">
        <v>11725</v>
      </c>
      <c r="J4119" s="53">
        <v>1099287</v>
      </c>
      <c r="K4119" s="48">
        <v>0.10000027290416424</v>
      </c>
      <c r="L4119" s="53">
        <v>109929</v>
      </c>
      <c r="M4119" s="54">
        <v>1209216</v>
      </c>
      <c r="N4119">
        <f>+VLOOKUP(C4119,'Thanh toán '!M$1335:N$6972,2,0)</f>
        <v>1209216</v>
      </c>
      <c r="O4119" s="61">
        <f t="shared" si="195"/>
        <v>0</v>
      </c>
    </row>
    <row r="4120" spans="1:17" hidden="1" x14ac:dyDescent="0.3">
      <c r="A4120" s="43">
        <v>2023</v>
      </c>
      <c r="B4120" s="51" t="s">
        <v>18098</v>
      </c>
      <c r="C4120" s="19">
        <f t="shared" si="193"/>
        <v>33004</v>
      </c>
      <c r="D4120" s="44" t="s">
        <v>13350</v>
      </c>
      <c r="E4120" s="52">
        <v>45080</v>
      </c>
      <c r="F4120" s="18">
        <f t="shared" si="194"/>
        <v>6</v>
      </c>
      <c r="G4120" s="51" t="s">
        <v>12282</v>
      </c>
      <c r="H4120" s="51" t="s">
        <v>12282</v>
      </c>
      <c r="I4120" s="51" t="s">
        <v>12283</v>
      </c>
      <c r="J4120" s="53">
        <v>3761550</v>
      </c>
      <c r="K4120" s="48">
        <v>0.1</v>
      </c>
      <c r="L4120" s="53">
        <v>376155</v>
      </c>
      <c r="M4120" s="54">
        <v>4137705</v>
      </c>
      <c r="N4120">
        <f>+VLOOKUP(C4120,'Thanh toán '!M$1335:N$6972,2,0)</f>
        <v>4137705</v>
      </c>
      <c r="O4120" s="61">
        <f t="shared" si="195"/>
        <v>0</v>
      </c>
    </row>
    <row r="4121" spans="1:17" hidden="1" x14ac:dyDescent="0.3">
      <c r="A4121" s="43">
        <v>2023</v>
      </c>
      <c r="B4121" s="51" t="s">
        <v>18099</v>
      </c>
      <c r="C4121" s="19">
        <f t="shared" si="193"/>
        <v>33005</v>
      </c>
      <c r="D4121" s="44" t="s">
        <v>13350</v>
      </c>
      <c r="E4121" s="52">
        <v>45080</v>
      </c>
      <c r="F4121" s="18">
        <f t="shared" si="194"/>
        <v>6</v>
      </c>
      <c r="G4121" s="51" t="s">
        <v>12026</v>
      </c>
      <c r="H4121" s="51" t="s">
        <v>13949</v>
      </c>
      <c r="I4121" s="51" t="s">
        <v>12027</v>
      </c>
      <c r="J4121" s="53">
        <v>1068440</v>
      </c>
      <c r="K4121" s="48">
        <v>0.1</v>
      </c>
      <c r="L4121" s="53">
        <v>106844</v>
      </c>
      <c r="M4121" s="54">
        <v>1175284</v>
      </c>
      <c r="N4121">
        <f>+VLOOKUP(C4121,'Thanh toán '!M$1335:N$6972,2,0)</f>
        <v>1175284</v>
      </c>
      <c r="O4121" s="61">
        <f t="shared" si="195"/>
        <v>0</v>
      </c>
    </row>
    <row r="4122" spans="1:17" hidden="1" x14ac:dyDescent="0.3">
      <c r="A4122" s="43">
        <v>2023</v>
      </c>
      <c r="B4122" s="51" t="s">
        <v>18100</v>
      </c>
      <c r="C4122" s="19">
        <f t="shared" si="193"/>
        <v>33006</v>
      </c>
      <c r="D4122" s="44" t="s">
        <v>13350</v>
      </c>
      <c r="E4122" s="52">
        <v>45080</v>
      </c>
      <c r="F4122" s="18">
        <f t="shared" si="194"/>
        <v>6</v>
      </c>
      <c r="G4122" s="51" t="s">
        <v>12026</v>
      </c>
      <c r="H4122" s="51" t="s">
        <v>18101</v>
      </c>
      <c r="I4122" s="51" t="s">
        <v>12027</v>
      </c>
      <c r="J4122" s="53">
        <v>704013</v>
      </c>
      <c r="K4122" s="48">
        <v>9.999957387150521E-2</v>
      </c>
      <c r="L4122" s="53">
        <v>70401</v>
      </c>
      <c r="M4122" s="54">
        <v>774414</v>
      </c>
      <c r="N4122">
        <f>+VLOOKUP(C4122,'Thanh toán '!M$1335:N$6972,2,0)</f>
        <v>774414</v>
      </c>
      <c r="O4122" s="61">
        <f t="shared" si="195"/>
        <v>0</v>
      </c>
    </row>
    <row r="4123" spans="1:17" hidden="1" x14ac:dyDescent="0.3">
      <c r="A4123" s="43">
        <v>2023</v>
      </c>
      <c r="B4123" s="51" t="s">
        <v>18102</v>
      </c>
      <c r="C4123" s="19">
        <f t="shared" si="193"/>
        <v>33007</v>
      </c>
      <c r="D4123" s="44" t="s">
        <v>13350</v>
      </c>
      <c r="E4123" s="52">
        <v>45080</v>
      </c>
      <c r="F4123" s="18">
        <f t="shared" si="194"/>
        <v>6</v>
      </c>
      <c r="G4123" s="51" t="s">
        <v>11799</v>
      </c>
      <c r="H4123" s="51" t="s">
        <v>14127</v>
      </c>
      <c r="I4123" s="51" t="s">
        <v>11725</v>
      </c>
      <c r="J4123" s="53">
        <v>806200</v>
      </c>
      <c r="K4123" s="48">
        <v>0.1</v>
      </c>
      <c r="L4123" s="53">
        <v>80620</v>
      </c>
      <c r="M4123" s="54">
        <v>886820</v>
      </c>
      <c r="N4123">
        <f>+VLOOKUP(C4123,'Thanh toán '!M$1335:N$6972,2,0)</f>
        <v>886820</v>
      </c>
      <c r="O4123" s="61">
        <f t="shared" si="195"/>
        <v>0</v>
      </c>
    </row>
    <row r="4124" spans="1:17" hidden="1" x14ac:dyDescent="0.3">
      <c r="A4124" s="43">
        <v>2023</v>
      </c>
      <c r="B4124" s="51" t="s">
        <v>18103</v>
      </c>
      <c r="C4124" s="19">
        <f t="shared" si="193"/>
        <v>33009</v>
      </c>
      <c r="D4124" s="44" t="s">
        <v>13350</v>
      </c>
      <c r="E4124" s="52">
        <v>45080</v>
      </c>
      <c r="F4124" s="18">
        <f t="shared" si="194"/>
        <v>6</v>
      </c>
      <c r="G4124" s="51" t="s">
        <v>12367</v>
      </c>
      <c r="H4124" s="51" t="s">
        <v>13607</v>
      </c>
      <c r="I4124" s="51" t="s">
        <v>12368</v>
      </c>
      <c r="J4124" s="53">
        <v>1330873</v>
      </c>
      <c r="K4124" s="48">
        <v>9.9999774584051224E-2</v>
      </c>
      <c r="L4124" s="53">
        <v>133087</v>
      </c>
      <c r="M4124" s="54">
        <v>1463960</v>
      </c>
      <c r="N4124">
        <f>+VLOOKUP(C4124,'Thanh toán '!M$1335:N$6972,2,0)</f>
        <v>1463960</v>
      </c>
      <c r="O4124" s="61">
        <f t="shared" si="195"/>
        <v>0</v>
      </c>
    </row>
    <row r="4125" spans="1:17" hidden="1" x14ac:dyDescent="0.3">
      <c r="A4125" s="43">
        <v>2023</v>
      </c>
      <c r="B4125" s="51" t="s">
        <v>18104</v>
      </c>
      <c r="C4125" s="19">
        <f t="shared" si="193"/>
        <v>33010</v>
      </c>
      <c r="D4125" s="44" t="s">
        <v>13350</v>
      </c>
      <c r="E4125" s="52">
        <v>45080</v>
      </c>
      <c r="F4125" s="18">
        <f t="shared" si="194"/>
        <v>6</v>
      </c>
      <c r="G4125" s="51" t="s">
        <v>11838</v>
      </c>
      <c r="H4125" s="51" t="s">
        <v>18105</v>
      </c>
      <c r="I4125" s="51" t="s">
        <v>11839</v>
      </c>
      <c r="J4125" s="53">
        <v>505930</v>
      </c>
      <c r="K4125" s="48">
        <v>0.1</v>
      </c>
      <c r="L4125" s="53">
        <v>50593</v>
      </c>
      <c r="M4125" s="54">
        <v>556523</v>
      </c>
      <c r="N4125">
        <f>+VLOOKUP(C4125,'Thanh toán '!M$1335:N$6972,2,0)</f>
        <v>556523</v>
      </c>
      <c r="O4125" s="61">
        <f t="shared" si="195"/>
        <v>0</v>
      </c>
    </row>
    <row r="4126" spans="1:17" hidden="1" x14ac:dyDescent="0.3">
      <c r="A4126" s="43">
        <v>2023</v>
      </c>
      <c r="B4126" s="51" t="s">
        <v>18106</v>
      </c>
      <c r="C4126" s="19">
        <f t="shared" si="193"/>
        <v>33011</v>
      </c>
      <c r="D4126" s="44" t="s">
        <v>13350</v>
      </c>
      <c r="E4126" s="52">
        <v>45080</v>
      </c>
      <c r="F4126" s="18">
        <f t="shared" si="194"/>
        <v>6</v>
      </c>
      <c r="G4126" s="51" t="s">
        <v>11838</v>
      </c>
      <c r="H4126" s="51" t="s">
        <v>13920</v>
      </c>
      <c r="I4126" s="51" t="s">
        <v>11839</v>
      </c>
      <c r="J4126" s="53">
        <v>1411487</v>
      </c>
      <c r="K4126" s="48">
        <v>0.10000021254180874</v>
      </c>
      <c r="L4126" s="53">
        <v>141149</v>
      </c>
      <c r="M4126" s="54">
        <v>1552636</v>
      </c>
      <c r="N4126">
        <f>+VLOOKUP(C4126,'Thanh toán '!M$1335:N$6972,2,0)</f>
        <v>1552636</v>
      </c>
      <c r="O4126" s="61">
        <f t="shared" si="195"/>
        <v>0</v>
      </c>
    </row>
    <row r="4127" spans="1:17" hidden="1" x14ac:dyDescent="0.3">
      <c r="A4127" s="43">
        <v>2023</v>
      </c>
      <c r="B4127" s="51" t="s">
        <v>18107</v>
      </c>
      <c r="C4127" s="19">
        <f t="shared" si="193"/>
        <v>33012</v>
      </c>
      <c r="D4127" s="44" t="s">
        <v>13350</v>
      </c>
      <c r="E4127" s="52">
        <v>45080</v>
      </c>
      <c r="F4127" s="18">
        <f t="shared" si="194"/>
        <v>6</v>
      </c>
      <c r="G4127" s="51" t="s">
        <v>11799</v>
      </c>
      <c r="H4127" s="51" t="s">
        <v>13530</v>
      </c>
      <c r="I4127" s="51" t="s">
        <v>11725</v>
      </c>
      <c r="J4127" s="53">
        <v>690372</v>
      </c>
      <c r="K4127" s="48">
        <v>9.9999710301113029E-2</v>
      </c>
      <c r="L4127" s="53">
        <v>69037</v>
      </c>
      <c r="M4127" s="54">
        <v>759409</v>
      </c>
      <c r="N4127">
        <f>+VLOOKUP(C4127,'Thanh toán '!M$1335:N$6972,2,0)</f>
        <v>759409</v>
      </c>
      <c r="O4127" s="61">
        <f t="shared" si="195"/>
        <v>0</v>
      </c>
    </row>
    <row r="4128" spans="1:17" x14ac:dyDescent="0.3">
      <c r="A4128" s="43">
        <v>2023</v>
      </c>
      <c r="B4128" s="51" t="s">
        <v>18108</v>
      </c>
      <c r="C4128" s="19">
        <f t="shared" si="193"/>
        <v>33013</v>
      </c>
      <c r="D4128" s="44" t="s">
        <v>13350</v>
      </c>
      <c r="E4128" s="52">
        <v>45080</v>
      </c>
      <c r="F4128" s="18">
        <f t="shared" si="194"/>
        <v>6</v>
      </c>
      <c r="G4128" s="51" t="s">
        <v>11799</v>
      </c>
      <c r="H4128" s="51" t="s">
        <v>16781</v>
      </c>
      <c r="I4128" s="51" t="s">
        <v>11725</v>
      </c>
      <c r="J4128" s="53">
        <v>1118215</v>
      </c>
      <c r="K4128" s="48">
        <v>0.10000044714120272</v>
      </c>
      <c r="L4128" s="53">
        <v>111822</v>
      </c>
      <c r="M4128" s="54">
        <v>1230037</v>
      </c>
      <c r="O4128" s="61"/>
      <c r="P4128" t="e">
        <f>+VLOOKUP(C4128,'Thanh toán '!M$9366:N$10360,2,0)</f>
        <v>#N/A</v>
      </c>
      <c r="Q4128" s="61" t="e">
        <f>+P4128-M4128</f>
        <v>#N/A</v>
      </c>
    </row>
    <row r="4129" spans="1:15" hidden="1" x14ac:dyDescent="0.3">
      <c r="A4129" s="43">
        <v>2023</v>
      </c>
      <c r="B4129" s="51" t="s">
        <v>18109</v>
      </c>
      <c r="C4129" s="19">
        <f t="shared" si="193"/>
        <v>33015</v>
      </c>
      <c r="D4129" s="44" t="s">
        <v>13350</v>
      </c>
      <c r="E4129" s="52">
        <v>45080</v>
      </c>
      <c r="F4129" s="18">
        <f t="shared" si="194"/>
        <v>6</v>
      </c>
      <c r="G4129" s="51" t="s">
        <v>11860</v>
      </c>
      <c r="H4129" s="51" t="s">
        <v>14655</v>
      </c>
      <c r="I4129" s="51" t="s">
        <v>11719</v>
      </c>
      <c r="J4129" s="53">
        <v>441000</v>
      </c>
      <c r="K4129" s="48">
        <v>0.1</v>
      </c>
      <c r="L4129" s="53">
        <v>44100</v>
      </c>
      <c r="M4129" s="54">
        <v>485100</v>
      </c>
      <c r="N4129">
        <f>+VLOOKUP(C4129,'Thanh toán '!M$1335:N$6972,2,0)</f>
        <v>485100</v>
      </c>
      <c r="O4129" s="61">
        <f t="shared" si="195"/>
        <v>0</v>
      </c>
    </row>
    <row r="4130" spans="1:15" hidden="1" x14ac:dyDescent="0.3">
      <c r="A4130" s="43">
        <v>2023</v>
      </c>
      <c r="B4130" s="51" t="s">
        <v>18110</v>
      </c>
      <c r="C4130" s="19">
        <f t="shared" si="193"/>
        <v>33016</v>
      </c>
      <c r="D4130" s="44" t="s">
        <v>13350</v>
      </c>
      <c r="E4130" s="52">
        <v>45080</v>
      </c>
      <c r="F4130" s="18">
        <f t="shared" si="194"/>
        <v>6</v>
      </c>
      <c r="G4130" s="51" t="s">
        <v>11860</v>
      </c>
      <c r="H4130" s="51" t="s">
        <v>14655</v>
      </c>
      <c r="I4130" s="51" t="s">
        <v>11719</v>
      </c>
      <c r="J4130" s="53">
        <v>734310</v>
      </c>
      <c r="K4130" s="48">
        <v>0.1</v>
      </c>
      <c r="L4130" s="53">
        <v>73431</v>
      </c>
      <c r="M4130" s="54">
        <v>807741</v>
      </c>
      <c r="N4130">
        <f>+VLOOKUP(C4130,'Thanh toán '!M$1335:N$6972,2,0)</f>
        <v>807741</v>
      </c>
      <c r="O4130" s="61">
        <f t="shared" si="195"/>
        <v>0</v>
      </c>
    </row>
    <row r="4131" spans="1:15" hidden="1" x14ac:dyDescent="0.3">
      <c r="A4131" s="43">
        <v>2023</v>
      </c>
      <c r="B4131" s="51" t="s">
        <v>18111</v>
      </c>
      <c r="C4131" s="19">
        <f t="shared" si="193"/>
        <v>33017</v>
      </c>
      <c r="D4131" s="44" t="s">
        <v>13350</v>
      </c>
      <c r="E4131" s="52">
        <v>45080</v>
      </c>
      <c r="F4131" s="18">
        <f t="shared" si="194"/>
        <v>6</v>
      </c>
      <c r="G4131" s="51" t="s">
        <v>11860</v>
      </c>
      <c r="H4131" s="51" t="s">
        <v>15292</v>
      </c>
      <c r="I4131" s="51" t="s">
        <v>11719</v>
      </c>
      <c r="J4131" s="53">
        <v>1132781</v>
      </c>
      <c r="K4131" s="48">
        <v>9.9999911721683182E-2</v>
      </c>
      <c r="L4131" s="53">
        <v>113278</v>
      </c>
      <c r="M4131" s="54">
        <v>1246059</v>
      </c>
      <c r="N4131">
        <f>+VLOOKUP(C4131,'Thanh toán '!M$1335:N$6972,2,0)</f>
        <v>1246059</v>
      </c>
      <c r="O4131" s="61">
        <f t="shared" si="195"/>
        <v>0</v>
      </c>
    </row>
    <row r="4132" spans="1:15" hidden="1" x14ac:dyDescent="0.3">
      <c r="A4132" s="43">
        <v>2023</v>
      </c>
      <c r="B4132" s="51" t="s">
        <v>18112</v>
      </c>
      <c r="C4132" s="19">
        <f t="shared" si="193"/>
        <v>33020</v>
      </c>
      <c r="D4132" s="44" t="s">
        <v>13350</v>
      </c>
      <c r="E4132" s="52">
        <v>45080</v>
      </c>
      <c r="F4132" s="18">
        <f t="shared" si="194"/>
        <v>6</v>
      </c>
      <c r="G4132" s="51" t="s">
        <v>11799</v>
      </c>
      <c r="H4132" s="51" t="s">
        <v>14034</v>
      </c>
      <c r="I4132" s="51" t="s">
        <v>11725</v>
      </c>
      <c r="J4132" s="53">
        <v>618065</v>
      </c>
      <c r="K4132" s="48">
        <v>0.10000080897640216</v>
      </c>
      <c r="L4132" s="53">
        <v>61807</v>
      </c>
      <c r="M4132" s="54">
        <v>679872</v>
      </c>
      <c r="N4132">
        <f>+VLOOKUP(C4132,'Thanh toán '!M$1335:N$6972,2,0)</f>
        <v>679872</v>
      </c>
      <c r="O4132" s="61">
        <f t="shared" si="195"/>
        <v>0</v>
      </c>
    </row>
    <row r="4133" spans="1:15" hidden="1" x14ac:dyDescent="0.3">
      <c r="A4133" s="43">
        <v>2023</v>
      </c>
      <c r="B4133" s="51" t="s">
        <v>18113</v>
      </c>
      <c r="C4133" s="19">
        <f t="shared" si="193"/>
        <v>33021</v>
      </c>
      <c r="D4133" s="44" t="s">
        <v>13350</v>
      </c>
      <c r="E4133" s="52">
        <v>45080</v>
      </c>
      <c r="F4133" s="18">
        <f t="shared" si="194"/>
        <v>6</v>
      </c>
      <c r="G4133" s="51" t="s">
        <v>11799</v>
      </c>
      <c r="H4133" s="51" t="s">
        <v>13995</v>
      </c>
      <c r="I4133" s="51" t="s">
        <v>11725</v>
      </c>
      <c r="J4133" s="53">
        <v>643137</v>
      </c>
      <c r="K4133" s="48">
        <v>0.10000046646359952</v>
      </c>
      <c r="L4133" s="53">
        <v>64314</v>
      </c>
      <c r="M4133" s="54">
        <v>707451</v>
      </c>
      <c r="N4133">
        <f>+VLOOKUP(C4133,'Thanh toán '!M$1335:N$6972,2,0)</f>
        <v>707451</v>
      </c>
      <c r="O4133" s="61">
        <f t="shared" si="195"/>
        <v>0</v>
      </c>
    </row>
    <row r="4134" spans="1:15" hidden="1" x14ac:dyDescent="0.3">
      <c r="A4134" s="43">
        <v>2023</v>
      </c>
      <c r="B4134" s="51" t="s">
        <v>18114</v>
      </c>
      <c r="C4134" s="19">
        <f t="shared" si="193"/>
        <v>33022</v>
      </c>
      <c r="D4134" s="44" t="s">
        <v>13350</v>
      </c>
      <c r="E4134" s="52">
        <v>45080</v>
      </c>
      <c r="F4134" s="18">
        <f t="shared" si="194"/>
        <v>6</v>
      </c>
      <c r="G4134" s="51" t="s">
        <v>11799</v>
      </c>
      <c r="H4134" s="51" t="s">
        <v>13619</v>
      </c>
      <c r="I4134" s="51" t="s">
        <v>11725</v>
      </c>
      <c r="J4134" s="53">
        <v>370839</v>
      </c>
      <c r="K4134" s="48">
        <v>0.10000026965880073</v>
      </c>
      <c r="L4134" s="53">
        <v>37084</v>
      </c>
      <c r="M4134" s="54">
        <v>407923</v>
      </c>
      <c r="N4134">
        <f>+VLOOKUP(C4134,'Thanh toán '!M$1335:N$6972,2,0)</f>
        <v>407923</v>
      </c>
      <c r="O4134" s="61">
        <f t="shared" si="195"/>
        <v>0</v>
      </c>
    </row>
    <row r="4135" spans="1:15" hidden="1" x14ac:dyDescent="0.3">
      <c r="A4135" s="43">
        <v>2023</v>
      </c>
      <c r="B4135" s="51" t="s">
        <v>18115</v>
      </c>
      <c r="C4135" s="19">
        <f t="shared" si="193"/>
        <v>33023</v>
      </c>
      <c r="D4135" s="44" t="s">
        <v>13350</v>
      </c>
      <c r="E4135" s="52">
        <v>45080</v>
      </c>
      <c r="F4135" s="18">
        <f t="shared" si="194"/>
        <v>6</v>
      </c>
      <c r="G4135" s="51" t="s">
        <v>11799</v>
      </c>
      <c r="H4135" s="51" t="s">
        <v>14213</v>
      </c>
      <c r="I4135" s="51" t="s">
        <v>11725</v>
      </c>
      <c r="J4135" s="53">
        <v>589271</v>
      </c>
      <c r="K4135" s="48">
        <v>9.9999830298792919E-2</v>
      </c>
      <c r="L4135" s="53">
        <v>58927</v>
      </c>
      <c r="M4135" s="54">
        <v>648198</v>
      </c>
      <c r="N4135">
        <f>+VLOOKUP(C4135,'Thanh toán '!M$1335:N$6972,2,0)</f>
        <v>648198</v>
      </c>
      <c r="O4135" s="61">
        <f t="shared" si="195"/>
        <v>0</v>
      </c>
    </row>
    <row r="4136" spans="1:15" hidden="1" x14ac:dyDescent="0.3">
      <c r="A4136" s="43">
        <v>2023</v>
      </c>
      <c r="B4136" s="51" t="s">
        <v>18116</v>
      </c>
      <c r="C4136" s="19">
        <f t="shared" si="193"/>
        <v>33024</v>
      </c>
      <c r="D4136" s="44" t="s">
        <v>13350</v>
      </c>
      <c r="E4136" s="52">
        <v>45080</v>
      </c>
      <c r="F4136" s="18">
        <f t="shared" si="194"/>
        <v>6</v>
      </c>
      <c r="G4136" s="51" t="s">
        <v>11799</v>
      </c>
      <c r="H4136" s="51" t="s">
        <v>14399</v>
      </c>
      <c r="I4136" s="51" t="s">
        <v>11725</v>
      </c>
      <c r="J4136" s="53">
        <v>666348</v>
      </c>
      <c r="K4136" s="48">
        <v>0.10000030014346858</v>
      </c>
      <c r="L4136" s="53">
        <v>66635</v>
      </c>
      <c r="M4136" s="54">
        <v>732983</v>
      </c>
      <c r="N4136">
        <f>+VLOOKUP(C4136,'Thanh toán '!M$1335:N$6972,2,0)</f>
        <v>732983</v>
      </c>
      <c r="O4136" s="61">
        <f t="shared" si="195"/>
        <v>0</v>
      </c>
    </row>
    <row r="4137" spans="1:15" hidden="1" x14ac:dyDescent="0.3">
      <c r="A4137" s="43">
        <v>2023</v>
      </c>
      <c r="B4137" s="51" t="s">
        <v>18117</v>
      </c>
      <c r="C4137" s="19">
        <f t="shared" si="193"/>
        <v>33027</v>
      </c>
      <c r="D4137" s="44" t="s">
        <v>13350</v>
      </c>
      <c r="E4137" s="52">
        <v>45080</v>
      </c>
      <c r="F4137" s="18">
        <f t="shared" si="194"/>
        <v>6</v>
      </c>
      <c r="G4137" s="51" t="s">
        <v>11799</v>
      </c>
      <c r="H4137" s="51" t="s">
        <v>13627</v>
      </c>
      <c r="I4137" s="51" t="s">
        <v>11725</v>
      </c>
      <c r="J4137" s="53">
        <v>690372</v>
      </c>
      <c r="K4137" s="48">
        <v>9.9999710301113029E-2</v>
      </c>
      <c r="L4137" s="53">
        <v>69037</v>
      </c>
      <c r="M4137" s="54">
        <v>759409</v>
      </c>
      <c r="N4137">
        <f>+VLOOKUP(C4137,'Thanh toán '!M$1335:N$6972,2,0)</f>
        <v>759409</v>
      </c>
      <c r="O4137" s="61">
        <f t="shared" si="195"/>
        <v>0</v>
      </c>
    </row>
    <row r="4138" spans="1:15" hidden="1" x14ac:dyDescent="0.3">
      <c r="A4138" s="43">
        <v>2023</v>
      </c>
      <c r="B4138" s="51" t="s">
        <v>18118</v>
      </c>
      <c r="C4138" s="19">
        <f t="shared" si="193"/>
        <v>33029</v>
      </c>
      <c r="D4138" s="44" t="s">
        <v>13350</v>
      </c>
      <c r="E4138" s="52">
        <v>45080</v>
      </c>
      <c r="F4138" s="18">
        <f t="shared" si="194"/>
        <v>6</v>
      </c>
      <c r="G4138" s="51" t="s">
        <v>11838</v>
      </c>
      <c r="H4138" s="51" t="s">
        <v>18119</v>
      </c>
      <c r="I4138" s="51" t="s">
        <v>11839</v>
      </c>
      <c r="J4138" s="53">
        <v>928586</v>
      </c>
      <c r="K4138" s="48">
        <v>0.10000043076247112</v>
      </c>
      <c r="L4138" s="53">
        <v>92859</v>
      </c>
      <c r="M4138" s="54">
        <v>1021445</v>
      </c>
      <c r="N4138">
        <f>+VLOOKUP(C4138,'Thanh toán '!M$1335:N$6972,2,0)</f>
        <v>1021445</v>
      </c>
      <c r="O4138" s="61">
        <f t="shared" si="195"/>
        <v>0</v>
      </c>
    </row>
    <row r="4139" spans="1:15" hidden="1" x14ac:dyDescent="0.3">
      <c r="A4139" s="43">
        <v>2023</v>
      </c>
      <c r="B4139" s="51" t="s">
        <v>18120</v>
      </c>
      <c r="C4139" s="19">
        <f t="shared" si="193"/>
        <v>33030</v>
      </c>
      <c r="D4139" s="44" t="s">
        <v>13350</v>
      </c>
      <c r="E4139" s="52">
        <v>45080</v>
      </c>
      <c r="F4139" s="18">
        <f t="shared" si="194"/>
        <v>6</v>
      </c>
      <c r="G4139" s="51" t="s">
        <v>11838</v>
      </c>
      <c r="H4139" s="51" t="s">
        <v>13459</v>
      </c>
      <c r="I4139" s="51" t="s">
        <v>11839</v>
      </c>
      <c r="J4139" s="53">
        <v>1510229</v>
      </c>
      <c r="K4139" s="48">
        <v>0.10000006621512367</v>
      </c>
      <c r="L4139" s="53">
        <v>151023</v>
      </c>
      <c r="M4139" s="54">
        <v>1661252</v>
      </c>
      <c r="N4139">
        <f>+VLOOKUP(C4139,'Thanh toán '!M$1335:N$6972,2,0)</f>
        <v>1661252</v>
      </c>
      <c r="O4139" s="61">
        <f t="shared" si="195"/>
        <v>0</v>
      </c>
    </row>
    <row r="4140" spans="1:15" hidden="1" x14ac:dyDescent="0.3">
      <c r="A4140" s="43">
        <v>2023</v>
      </c>
      <c r="B4140" s="51" t="s">
        <v>18121</v>
      </c>
      <c r="C4140" s="19">
        <f t="shared" si="193"/>
        <v>33033</v>
      </c>
      <c r="D4140" s="44" t="s">
        <v>13350</v>
      </c>
      <c r="E4140" s="52">
        <v>45080</v>
      </c>
      <c r="F4140" s="18">
        <f t="shared" si="194"/>
        <v>6</v>
      </c>
      <c r="G4140" s="51" t="s">
        <v>11799</v>
      </c>
      <c r="H4140" s="51" t="s">
        <v>13729</v>
      </c>
      <c r="I4140" s="51" t="s">
        <v>11725</v>
      </c>
      <c r="J4140" s="53">
        <v>888974</v>
      </c>
      <c r="K4140" s="48">
        <v>9.9999550043083377E-2</v>
      </c>
      <c r="L4140" s="53">
        <v>88897</v>
      </c>
      <c r="M4140" s="54">
        <v>977871</v>
      </c>
      <c r="N4140">
        <f>+VLOOKUP(C4140,'Thanh toán '!M$1335:N$6972,2,0)</f>
        <v>977871</v>
      </c>
      <c r="O4140" s="61">
        <f t="shared" si="195"/>
        <v>0</v>
      </c>
    </row>
    <row r="4141" spans="1:15" hidden="1" x14ac:dyDescent="0.3">
      <c r="A4141" s="43">
        <v>2023</v>
      </c>
      <c r="B4141" s="51" t="s">
        <v>18122</v>
      </c>
      <c r="C4141" s="19">
        <f t="shared" si="193"/>
        <v>33034</v>
      </c>
      <c r="D4141" s="44" t="s">
        <v>13350</v>
      </c>
      <c r="E4141" s="52">
        <v>45080</v>
      </c>
      <c r="F4141" s="18">
        <f t="shared" si="194"/>
        <v>6</v>
      </c>
      <c r="G4141" s="51" t="s">
        <v>11799</v>
      </c>
      <c r="H4141" s="51" t="s">
        <v>14099</v>
      </c>
      <c r="I4141" s="51" t="s">
        <v>11725</v>
      </c>
      <c r="J4141" s="53">
        <v>766565</v>
      </c>
      <c r="K4141" s="48">
        <v>0.10000065226040844</v>
      </c>
      <c r="L4141" s="53">
        <v>76657</v>
      </c>
      <c r="M4141" s="54">
        <v>843222</v>
      </c>
      <c r="N4141">
        <f>+VLOOKUP(C4141,'Thanh toán '!M$1335:N$6972,2,0)</f>
        <v>843222</v>
      </c>
      <c r="O4141" s="61">
        <f t="shared" si="195"/>
        <v>0</v>
      </c>
    </row>
    <row r="4142" spans="1:15" hidden="1" x14ac:dyDescent="0.3">
      <c r="A4142" s="43">
        <v>2023</v>
      </c>
      <c r="B4142" s="51" t="s">
        <v>18123</v>
      </c>
      <c r="C4142" s="19">
        <f t="shared" si="193"/>
        <v>33035</v>
      </c>
      <c r="D4142" s="44" t="s">
        <v>13350</v>
      </c>
      <c r="E4142" s="52">
        <v>45080</v>
      </c>
      <c r="F4142" s="18">
        <f t="shared" si="194"/>
        <v>6</v>
      </c>
      <c r="G4142" s="51" t="s">
        <v>11799</v>
      </c>
      <c r="H4142" s="51" t="s">
        <v>13733</v>
      </c>
      <c r="I4142" s="51" t="s">
        <v>11725</v>
      </c>
      <c r="J4142" s="53">
        <v>557151</v>
      </c>
      <c r="K4142" s="48">
        <v>9.9999820515443746E-2</v>
      </c>
      <c r="L4142" s="53">
        <v>55715</v>
      </c>
      <c r="M4142" s="54">
        <v>612866</v>
      </c>
      <c r="N4142">
        <f>+VLOOKUP(C4142,'Thanh toán '!M$1335:N$6972,2,0)</f>
        <v>612866</v>
      </c>
      <c r="O4142" s="61">
        <f t="shared" si="195"/>
        <v>0</v>
      </c>
    </row>
    <row r="4143" spans="1:15" hidden="1" x14ac:dyDescent="0.3">
      <c r="A4143" s="43">
        <v>2023</v>
      </c>
      <c r="B4143" s="51" t="s">
        <v>18124</v>
      </c>
      <c r="C4143" s="19">
        <f t="shared" si="193"/>
        <v>33036</v>
      </c>
      <c r="D4143" s="44" t="s">
        <v>13350</v>
      </c>
      <c r="E4143" s="52">
        <v>45080</v>
      </c>
      <c r="F4143" s="18">
        <f t="shared" si="194"/>
        <v>6</v>
      </c>
      <c r="G4143" s="51" t="s">
        <v>11799</v>
      </c>
      <c r="H4143" s="51" t="s">
        <v>14009</v>
      </c>
      <c r="I4143" s="51" t="s">
        <v>11725</v>
      </c>
      <c r="J4143" s="53">
        <v>1055287</v>
      </c>
      <c r="K4143" s="48">
        <v>0.10000028428285386</v>
      </c>
      <c r="L4143" s="53">
        <v>105529</v>
      </c>
      <c r="M4143" s="54">
        <v>1160816</v>
      </c>
      <c r="N4143">
        <f>+VLOOKUP(C4143,'Thanh toán '!M$1335:N$6972,2,0)</f>
        <v>1160816</v>
      </c>
      <c r="O4143" s="61">
        <f t="shared" si="195"/>
        <v>0</v>
      </c>
    </row>
    <row r="4144" spans="1:15" hidden="1" x14ac:dyDescent="0.3">
      <c r="A4144" s="43">
        <v>2023</v>
      </c>
      <c r="B4144" s="51" t="s">
        <v>18125</v>
      </c>
      <c r="C4144" s="19">
        <f t="shared" si="193"/>
        <v>33040</v>
      </c>
      <c r="D4144" s="44" t="s">
        <v>13350</v>
      </c>
      <c r="E4144" s="52">
        <v>45080</v>
      </c>
      <c r="F4144" s="18">
        <f t="shared" si="194"/>
        <v>6</v>
      </c>
      <c r="G4144" s="51" t="s">
        <v>12188</v>
      </c>
      <c r="H4144" s="51" t="s">
        <v>12188</v>
      </c>
      <c r="I4144" s="51" t="s">
        <v>12189</v>
      </c>
      <c r="J4144" s="53">
        <v>530250</v>
      </c>
      <c r="K4144" s="48">
        <v>0.1</v>
      </c>
      <c r="L4144" s="53">
        <v>53025</v>
      </c>
      <c r="M4144" s="54">
        <v>583275</v>
      </c>
      <c r="N4144">
        <f>+VLOOKUP(C4144,'Thanh toán '!M$1335:N$6972,2,0)</f>
        <v>583275</v>
      </c>
      <c r="O4144" s="61">
        <f t="shared" si="195"/>
        <v>0</v>
      </c>
    </row>
    <row r="4145" spans="1:15" hidden="1" x14ac:dyDescent="0.3">
      <c r="A4145" s="43">
        <v>2023</v>
      </c>
      <c r="B4145" s="51" t="s">
        <v>18126</v>
      </c>
      <c r="C4145" s="19">
        <f t="shared" si="193"/>
        <v>33041</v>
      </c>
      <c r="D4145" s="44" t="s">
        <v>13350</v>
      </c>
      <c r="E4145" s="52">
        <v>45080</v>
      </c>
      <c r="F4145" s="18">
        <f t="shared" si="194"/>
        <v>6</v>
      </c>
      <c r="G4145" s="51" t="s">
        <v>12170</v>
      </c>
      <c r="H4145" s="51" t="s">
        <v>12170</v>
      </c>
      <c r="I4145" s="51" t="s">
        <v>12171</v>
      </c>
      <c r="J4145" s="53">
        <v>1887750</v>
      </c>
      <c r="K4145" s="48">
        <v>0.1</v>
      </c>
      <c r="L4145" s="53">
        <v>188775</v>
      </c>
      <c r="M4145" s="54">
        <v>2076525</v>
      </c>
      <c r="N4145">
        <f>+VLOOKUP(C4145,'Thanh toán '!M$1335:N$6972,2,0)</f>
        <v>2076525</v>
      </c>
      <c r="O4145" s="61">
        <f t="shared" si="195"/>
        <v>0</v>
      </c>
    </row>
    <row r="4146" spans="1:15" hidden="1" x14ac:dyDescent="0.3">
      <c r="A4146" s="43">
        <v>2023</v>
      </c>
      <c r="B4146" s="51" t="s">
        <v>18127</v>
      </c>
      <c r="C4146" s="19">
        <f t="shared" si="193"/>
        <v>33042</v>
      </c>
      <c r="D4146" s="44" t="s">
        <v>13350</v>
      </c>
      <c r="E4146" s="52">
        <v>45080</v>
      </c>
      <c r="F4146" s="18">
        <f t="shared" si="194"/>
        <v>6</v>
      </c>
      <c r="G4146" s="51" t="s">
        <v>12164</v>
      </c>
      <c r="H4146" s="51" t="s">
        <v>14236</v>
      </c>
      <c r="I4146" s="51" t="s">
        <v>12165</v>
      </c>
      <c r="J4146" s="53">
        <v>2346710</v>
      </c>
      <c r="K4146" s="48">
        <v>0.1</v>
      </c>
      <c r="L4146" s="53">
        <v>234671</v>
      </c>
      <c r="M4146" s="54">
        <v>2581381</v>
      </c>
      <c r="N4146">
        <f>+VLOOKUP(C4146,'Thanh toán '!M$1335:N$6972,2,0)</f>
        <v>2581381</v>
      </c>
      <c r="O4146" s="61">
        <f t="shared" si="195"/>
        <v>0</v>
      </c>
    </row>
    <row r="4147" spans="1:15" hidden="1" x14ac:dyDescent="0.3">
      <c r="A4147" s="43">
        <v>2023</v>
      </c>
      <c r="B4147" s="51" t="s">
        <v>18128</v>
      </c>
      <c r="C4147" s="19">
        <f t="shared" si="193"/>
        <v>33043</v>
      </c>
      <c r="D4147" s="44" t="s">
        <v>13350</v>
      </c>
      <c r="E4147" s="52">
        <v>45080</v>
      </c>
      <c r="F4147" s="18">
        <f t="shared" si="194"/>
        <v>6</v>
      </c>
      <c r="G4147" s="51" t="s">
        <v>12426</v>
      </c>
      <c r="H4147" s="51" t="s">
        <v>12426</v>
      </c>
      <c r="I4147" s="51" t="s">
        <v>12427</v>
      </c>
      <c r="J4147" s="53">
        <v>3098325</v>
      </c>
      <c r="K4147" s="48">
        <v>0.10000016137751849</v>
      </c>
      <c r="L4147" s="53">
        <v>309833</v>
      </c>
      <c r="M4147" s="54">
        <v>3408158</v>
      </c>
      <c r="N4147">
        <f>+VLOOKUP(C4147,'Thanh toán '!M$1335:N$6972,2,0)</f>
        <v>3408158</v>
      </c>
      <c r="O4147" s="61">
        <f t="shared" si="195"/>
        <v>0</v>
      </c>
    </row>
    <row r="4148" spans="1:15" hidden="1" x14ac:dyDescent="0.3">
      <c r="A4148" s="43">
        <v>2023</v>
      </c>
      <c r="B4148" s="51" t="s">
        <v>18129</v>
      </c>
      <c r="C4148" s="19">
        <f t="shared" si="193"/>
        <v>33044</v>
      </c>
      <c r="D4148" s="44" t="s">
        <v>13350</v>
      </c>
      <c r="E4148" s="52">
        <v>45080</v>
      </c>
      <c r="F4148" s="18">
        <f t="shared" si="194"/>
        <v>6</v>
      </c>
      <c r="G4148" s="51" t="s">
        <v>12188</v>
      </c>
      <c r="H4148" s="51" t="s">
        <v>12188</v>
      </c>
      <c r="I4148" s="51" t="s">
        <v>12189</v>
      </c>
      <c r="J4148" s="53">
        <v>2480260</v>
      </c>
      <c r="K4148" s="48">
        <v>0.1</v>
      </c>
      <c r="L4148" s="53">
        <v>248026</v>
      </c>
      <c r="M4148" s="54">
        <v>2728286</v>
      </c>
      <c r="N4148">
        <f>+VLOOKUP(C4148,'Thanh toán '!M$1335:N$6972,2,0)</f>
        <v>2728286</v>
      </c>
      <c r="O4148" s="61">
        <f t="shared" si="195"/>
        <v>0</v>
      </c>
    </row>
    <row r="4149" spans="1:15" hidden="1" x14ac:dyDescent="0.3">
      <c r="A4149" s="43">
        <v>2023</v>
      </c>
      <c r="B4149" s="51" t="s">
        <v>18130</v>
      </c>
      <c r="C4149" s="19">
        <f t="shared" si="193"/>
        <v>33051</v>
      </c>
      <c r="D4149" s="44" t="s">
        <v>13350</v>
      </c>
      <c r="E4149" s="52">
        <v>45082</v>
      </c>
      <c r="F4149" s="18">
        <f t="shared" si="194"/>
        <v>6</v>
      </c>
      <c r="G4149" s="51" t="s">
        <v>11799</v>
      </c>
      <c r="H4149" s="51" t="s">
        <v>14056</v>
      </c>
      <c r="I4149" s="51" t="s">
        <v>11725</v>
      </c>
      <c r="J4149" s="53">
        <v>444232</v>
      </c>
      <c r="K4149" s="48">
        <v>9.9999549784797137E-2</v>
      </c>
      <c r="L4149" s="53">
        <v>44423</v>
      </c>
      <c r="M4149" s="54">
        <v>488655</v>
      </c>
      <c r="N4149">
        <f>+VLOOKUP(C4149,'Thanh toán '!M$1335:N$6972,2,0)</f>
        <v>488655</v>
      </c>
      <c r="O4149" s="61">
        <f t="shared" si="195"/>
        <v>0</v>
      </c>
    </row>
    <row r="4150" spans="1:15" hidden="1" x14ac:dyDescent="0.3">
      <c r="A4150" s="43">
        <v>2023</v>
      </c>
      <c r="B4150" s="51" t="s">
        <v>18131</v>
      </c>
      <c r="C4150" s="19">
        <f t="shared" si="193"/>
        <v>33052</v>
      </c>
      <c r="D4150" s="44" t="s">
        <v>13350</v>
      </c>
      <c r="E4150" s="52">
        <v>45082</v>
      </c>
      <c r="F4150" s="18">
        <f t="shared" si="194"/>
        <v>6</v>
      </c>
      <c r="G4150" s="51" t="s">
        <v>11799</v>
      </c>
      <c r="H4150" s="51" t="s">
        <v>13656</v>
      </c>
      <c r="I4150" s="51" t="s">
        <v>11725</v>
      </c>
      <c r="J4150" s="53">
        <v>370839</v>
      </c>
      <c r="K4150" s="48">
        <v>0.10000026965880073</v>
      </c>
      <c r="L4150" s="53">
        <v>37084</v>
      </c>
      <c r="M4150" s="54">
        <v>407923</v>
      </c>
      <c r="N4150">
        <f>+VLOOKUP(C4150,'Thanh toán '!M$1335:N$6972,2,0)</f>
        <v>407923</v>
      </c>
      <c r="O4150" s="61">
        <f t="shared" si="195"/>
        <v>0</v>
      </c>
    </row>
    <row r="4151" spans="1:15" hidden="1" x14ac:dyDescent="0.3">
      <c r="A4151" s="43">
        <v>2023</v>
      </c>
      <c r="B4151" s="51" t="s">
        <v>18132</v>
      </c>
      <c r="C4151" s="19">
        <f t="shared" si="193"/>
        <v>33060</v>
      </c>
      <c r="D4151" s="44" t="s">
        <v>13350</v>
      </c>
      <c r="E4151" s="52">
        <v>45082</v>
      </c>
      <c r="F4151" s="18">
        <f t="shared" si="194"/>
        <v>6</v>
      </c>
      <c r="G4151" s="51" t="s">
        <v>11838</v>
      </c>
      <c r="H4151" s="51" t="s">
        <v>16779</v>
      </c>
      <c r="I4151" s="51" t="s">
        <v>11839</v>
      </c>
      <c r="J4151" s="53">
        <v>917274</v>
      </c>
      <c r="K4151" s="48">
        <v>9.9999563925282961E-2</v>
      </c>
      <c r="L4151" s="53">
        <v>91727</v>
      </c>
      <c r="M4151" s="54">
        <v>1009001</v>
      </c>
      <c r="N4151">
        <f>+VLOOKUP(C4151,'Thanh toán '!M$1335:N$6972,2,0)</f>
        <v>1009001</v>
      </c>
      <c r="O4151" s="61">
        <f t="shared" si="195"/>
        <v>0</v>
      </c>
    </row>
    <row r="4152" spans="1:15" hidden="1" x14ac:dyDescent="0.3">
      <c r="A4152" s="43">
        <v>2023</v>
      </c>
      <c r="B4152" s="51" t="s">
        <v>18133</v>
      </c>
      <c r="C4152" s="19">
        <f t="shared" si="193"/>
        <v>33064</v>
      </c>
      <c r="D4152" s="44" t="s">
        <v>13350</v>
      </c>
      <c r="E4152" s="52">
        <v>45082</v>
      </c>
      <c r="F4152" s="18">
        <f t="shared" si="194"/>
        <v>6</v>
      </c>
      <c r="G4152" s="51" t="s">
        <v>11799</v>
      </c>
      <c r="H4152" s="51" t="s">
        <v>14511</v>
      </c>
      <c r="I4152" s="51" t="s">
        <v>11725</v>
      </c>
      <c r="J4152" s="53">
        <v>1222125</v>
      </c>
      <c r="K4152" s="48">
        <v>0.100000409123453</v>
      </c>
      <c r="L4152" s="53">
        <v>122213</v>
      </c>
      <c r="M4152" s="54">
        <v>1344338</v>
      </c>
      <c r="N4152">
        <f>+VLOOKUP(C4152,'Thanh toán '!M$1335:N$6972,2,0)</f>
        <v>1344338</v>
      </c>
      <c r="O4152" s="61">
        <f t="shared" si="195"/>
        <v>0</v>
      </c>
    </row>
    <row r="4153" spans="1:15" hidden="1" x14ac:dyDescent="0.3">
      <c r="A4153" s="43">
        <v>2023</v>
      </c>
      <c r="B4153" s="51" t="s">
        <v>18134</v>
      </c>
      <c r="C4153" s="19">
        <f t="shared" si="193"/>
        <v>33067</v>
      </c>
      <c r="D4153" s="44" t="s">
        <v>13350</v>
      </c>
      <c r="E4153" s="52">
        <v>45082</v>
      </c>
      <c r="F4153" s="18">
        <f t="shared" si="194"/>
        <v>6</v>
      </c>
      <c r="G4153" s="51" t="s">
        <v>11799</v>
      </c>
      <c r="H4153" s="51" t="s">
        <v>13677</v>
      </c>
      <c r="I4153" s="51" t="s">
        <v>11725</v>
      </c>
      <c r="J4153" s="53">
        <v>555290</v>
      </c>
      <c r="K4153" s="48">
        <v>0.1</v>
      </c>
      <c r="L4153" s="53">
        <v>55529</v>
      </c>
      <c r="M4153" s="54">
        <v>610819</v>
      </c>
      <c r="N4153">
        <f>+VLOOKUP(C4153,'Thanh toán '!M$1335:N$6972,2,0)</f>
        <v>610819</v>
      </c>
      <c r="O4153" s="61">
        <f t="shared" si="195"/>
        <v>0</v>
      </c>
    </row>
    <row r="4154" spans="1:15" hidden="1" x14ac:dyDescent="0.3">
      <c r="A4154" s="43">
        <v>2023</v>
      </c>
      <c r="B4154" s="51" t="s">
        <v>18135</v>
      </c>
      <c r="C4154" s="19">
        <f t="shared" si="193"/>
        <v>33068</v>
      </c>
      <c r="D4154" s="44" t="s">
        <v>13350</v>
      </c>
      <c r="E4154" s="52">
        <v>45082</v>
      </c>
      <c r="F4154" s="18">
        <f t="shared" si="194"/>
        <v>6</v>
      </c>
      <c r="G4154" s="51" t="s">
        <v>11799</v>
      </c>
      <c r="H4154" s="51" t="s">
        <v>13682</v>
      </c>
      <c r="I4154" s="51" t="s">
        <v>11725</v>
      </c>
      <c r="J4154" s="53">
        <v>1293695</v>
      </c>
      <c r="K4154" s="48">
        <v>0.10000038648986044</v>
      </c>
      <c r="L4154" s="53">
        <v>129370</v>
      </c>
      <c r="M4154" s="54">
        <v>1423065</v>
      </c>
      <c r="N4154">
        <f>+VLOOKUP(C4154,'Thanh toán '!M$1335:N$6972,2,0)</f>
        <v>1423065</v>
      </c>
      <c r="O4154" s="61">
        <f t="shared" si="195"/>
        <v>0</v>
      </c>
    </row>
    <row r="4155" spans="1:15" hidden="1" x14ac:dyDescent="0.3">
      <c r="A4155" s="43">
        <v>2023</v>
      </c>
      <c r="B4155" s="51" t="s">
        <v>18136</v>
      </c>
      <c r="C4155" s="19">
        <f t="shared" si="193"/>
        <v>33069</v>
      </c>
      <c r="D4155" s="44" t="s">
        <v>13350</v>
      </c>
      <c r="E4155" s="52">
        <v>45082</v>
      </c>
      <c r="F4155" s="18">
        <f t="shared" si="194"/>
        <v>6</v>
      </c>
      <c r="G4155" s="51" t="s">
        <v>11799</v>
      </c>
      <c r="H4155" s="51" t="s">
        <v>13688</v>
      </c>
      <c r="I4155" s="51" t="s">
        <v>11725</v>
      </c>
      <c r="J4155" s="53">
        <v>476264</v>
      </c>
      <c r="K4155" s="48">
        <v>9.9999160129675982E-2</v>
      </c>
      <c r="L4155" s="53">
        <v>47626</v>
      </c>
      <c r="M4155" s="54">
        <v>523890</v>
      </c>
      <c r="N4155">
        <f>+VLOOKUP(C4155,'Thanh toán '!M$1335:N$6972,2,0)</f>
        <v>523890</v>
      </c>
      <c r="O4155" s="61">
        <f t="shared" si="195"/>
        <v>0</v>
      </c>
    </row>
    <row r="4156" spans="1:15" hidden="1" x14ac:dyDescent="0.3">
      <c r="A4156" s="43">
        <v>2023</v>
      </c>
      <c r="B4156" s="51" t="s">
        <v>18137</v>
      </c>
      <c r="C4156" s="19">
        <f t="shared" si="193"/>
        <v>33070</v>
      </c>
      <c r="D4156" s="44" t="s">
        <v>13350</v>
      </c>
      <c r="E4156" s="52">
        <v>45082</v>
      </c>
      <c r="F4156" s="18">
        <f t="shared" si="194"/>
        <v>6</v>
      </c>
      <c r="G4156" s="51" t="s">
        <v>11799</v>
      </c>
      <c r="H4156" s="51" t="s">
        <v>14626</v>
      </c>
      <c r="I4156" s="51" t="s">
        <v>11725</v>
      </c>
      <c r="J4156" s="53">
        <v>501820</v>
      </c>
      <c r="K4156" s="48">
        <v>0.1</v>
      </c>
      <c r="L4156" s="53">
        <v>50182</v>
      </c>
      <c r="M4156" s="54">
        <v>552002</v>
      </c>
      <c r="N4156">
        <f>+VLOOKUP(C4156,'Thanh toán '!M$1335:N$6972,2,0)</f>
        <v>552002</v>
      </c>
      <c r="O4156" s="61">
        <f t="shared" si="195"/>
        <v>0</v>
      </c>
    </row>
    <row r="4157" spans="1:15" hidden="1" x14ac:dyDescent="0.3">
      <c r="A4157" s="43">
        <v>2023</v>
      </c>
      <c r="B4157" s="51" t="s">
        <v>18138</v>
      </c>
      <c r="C4157" s="19">
        <f t="shared" si="193"/>
        <v>33073</v>
      </c>
      <c r="D4157" s="44" t="s">
        <v>13350</v>
      </c>
      <c r="E4157" s="52">
        <v>45082</v>
      </c>
      <c r="F4157" s="18">
        <f t="shared" si="194"/>
        <v>6</v>
      </c>
      <c r="G4157" s="51" t="s">
        <v>12282</v>
      </c>
      <c r="H4157" s="51" t="s">
        <v>12282</v>
      </c>
      <c r="I4157" s="51" t="s">
        <v>12283</v>
      </c>
      <c r="J4157" s="53">
        <v>1632750</v>
      </c>
      <c r="K4157" s="48">
        <v>0.1</v>
      </c>
      <c r="L4157" s="53">
        <v>163275</v>
      </c>
      <c r="M4157" s="54">
        <v>1796025</v>
      </c>
      <c r="N4157">
        <f>+VLOOKUP(C4157,'Thanh toán '!M$1335:N$6972,2,0)</f>
        <v>1796025</v>
      </c>
      <c r="O4157" s="61">
        <f t="shared" si="195"/>
        <v>0</v>
      </c>
    </row>
    <row r="4158" spans="1:15" hidden="1" x14ac:dyDescent="0.3">
      <c r="A4158" s="43">
        <v>2023</v>
      </c>
      <c r="B4158" s="51" t="s">
        <v>18139</v>
      </c>
      <c r="C4158" s="19">
        <f t="shared" si="193"/>
        <v>33084</v>
      </c>
      <c r="D4158" s="44" t="s">
        <v>13350</v>
      </c>
      <c r="E4158" s="52">
        <v>45082</v>
      </c>
      <c r="F4158" s="18">
        <f t="shared" si="194"/>
        <v>6</v>
      </c>
      <c r="G4158" s="51" t="s">
        <v>11799</v>
      </c>
      <c r="H4158" s="51" t="s">
        <v>13581</v>
      </c>
      <c r="I4158" s="51" t="s">
        <v>11725</v>
      </c>
      <c r="J4158" s="53">
        <v>704013</v>
      </c>
      <c r="K4158" s="48">
        <v>9.999957387150521E-2</v>
      </c>
      <c r="L4158" s="53">
        <v>70401</v>
      </c>
      <c r="M4158" s="54">
        <v>774414</v>
      </c>
      <c r="N4158">
        <f>+VLOOKUP(C4158,'Thanh toán '!M$1335:N$6972,2,0)</f>
        <v>774414</v>
      </c>
      <c r="O4158" s="61">
        <f t="shared" si="195"/>
        <v>0</v>
      </c>
    </row>
    <row r="4159" spans="1:15" hidden="1" x14ac:dyDescent="0.3">
      <c r="A4159" s="43">
        <v>2023</v>
      </c>
      <c r="B4159" s="51" t="s">
        <v>18140</v>
      </c>
      <c r="C4159" s="19">
        <f t="shared" si="193"/>
        <v>33085</v>
      </c>
      <c r="D4159" s="44" t="s">
        <v>13350</v>
      </c>
      <c r="E4159" s="52">
        <v>45082</v>
      </c>
      <c r="F4159" s="18">
        <f t="shared" si="194"/>
        <v>6</v>
      </c>
      <c r="G4159" s="51" t="s">
        <v>11799</v>
      </c>
      <c r="H4159" s="51" t="s">
        <v>13869</v>
      </c>
      <c r="I4159" s="51" t="s">
        <v>11725</v>
      </c>
      <c r="J4159" s="53">
        <v>608108</v>
      </c>
      <c r="K4159" s="48">
        <v>0.10000032888894736</v>
      </c>
      <c r="L4159" s="53">
        <v>60811</v>
      </c>
      <c r="M4159" s="54">
        <v>668919</v>
      </c>
      <c r="N4159">
        <f>+VLOOKUP(C4159,'Thanh toán '!M$1335:N$6972,2,0)</f>
        <v>668919</v>
      </c>
      <c r="O4159" s="61">
        <f t="shared" si="195"/>
        <v>0</v>
      </c>
    </row>
    <row r="4160" spans="1:15" hidden="1" x14ac:dyDescent="0.3">
      <c r="A4160" s="43">
        <v>2023</v>
      </c>
      <c r="B4160" s="51" t="s">
        <v>18141</v>
      </c>
      <c r="C4160" s="19">
        <f t="shared" si="193"/>
        <v>33087</v>
      </c>
      <c r="D4160" s="44" t="s">
        <v>13350</v>
      </c>
      <c r="E4160" s="52">
        <v>45082</v>
      </c>
      <c r="F4160" s="18">
        <f t="shared" si="194"/>
        <v>6</v>
      </c>
      <c r="G4160" s="51" t="s">
        <v>12363</v>
      </c>
      <c r="H4160" s="51" t="s">
        <v>12363</v>
      </c>
      <c r="I4160" s="51" t="s">
        <v>12364</v>
      </c>
      <c r="J4160" s="53">
        <v>1097150</v>
      </c>
      <c r="K4160" s="48">
        <v>0.1</v>
      </c>
      <c r="L4160" s="53">
        <v>109715</v>
      </c>
      <c r="M4160" s="54">
        <v>1206865</v>
      </c>
      <c r="N4160">
        <f>+VLOOKUP(C4160,'Thanh toán '!M$1335:N$6972,2,0)</f>
        <v>1206865</v>
      </c>
      <c r="O4160" s="61">
        <f t="shared" si="195"/>
        <v>0</v>
      </c>
    </row>
    <row r="4161" spans="1:15" hidden="1" x14ac:dyDescent="0.3">
      <c r="A4161" s="43">
        <v>2023</v>
      </c>
      <c r="B4161" s="51" t="s">
        <v>18142</v>
      </c>
      <c r="C4161" s="19">
        <f t="shared" si="193"/>
        <v>33105</v>
      </c>
      <c r="D4161" s="44" t="s">
        <v>13350</v>
      </c>
      <c r="E4161" s="52">
        <v>45082</v>
      </c>
      <c r="F4161" s="18">
        <f t="shared" si="194"/>
        <v>6</v>
      </c>
      <c r="G4161" s="51" t="s">
        <v>11768</v>
      </c>
      <c r="H4161" s="51" t="s">
        <v>11768</v>
      </c>
      <c r="I4161" s="51" t="s">
        <v>11769</v>
      </c>
      <c r="J4161" s="53">
        <v>1665870</v>
      </c>
      <c r="K4161" s="48">
        <v>0.1</v>
      </c>
      <c r="L4161" s="53">
        <v>166587</v>
      </c>
      <c r="M4161" s="54">
        <v>1832457</v>
      </c>
      <c r="N4161">
        <f>+VLOOKUP(C4161,'Thanh toán '!M$1335:N$6972,2,0)</f>
        <v>1832457</v>
      </c>
      <c r="O4161" s="61">
        <f t="shared" si="195"/>
        <v>0</v>
      </c>
    </row>
    <row r="4162" spans="1:15" hidden="1" x14ac:dyDescent="0.3">
      <c r="A4162" s="43">
        <v>2023</v>
      </c>
      <c r="B4162" s="51" t="s">
        <v>18143</v>
      </c>
      <c r="C4162" s="19">
        <f t="shared" si="193"/>
        <v>33106</v>
      </c>
      <c r="D4162" s="44" t="s">
        <v>13350</v>
      </c>
      <c r="E4162" s="52">
        <v>45082</v>
      </c>
      <c r="F4162" s="18">
        <f t="shared" si="194"/>
        <v>6</v>
      </c>
      <c r="G4162" s="51" t="s">
        <v>11768</v>
      </c>
      <c r="H4162" s="51" t="s">
        <v>11768</v>
      </c>
      <c r="I4162" s="51" t="s">
        <v>11769</v>
      </c>
      <c r="J4162" s="53">
        <v>551250</v>
      </c>
      <c r="K4162" s="48">
        <v>0.1</v>
      </c>
      <c r="L4162" s="53">
        <v>55125</v>
      </c>
      <c r="M4162" s="54">
        <v>606375</v>
      </c>
      <c r="N4162">
        <f>+VLOOKUP(C4162,'Thanh toán '!M$1335:N$6972,2,0)</f>
        <v>606375</v>
      </c>
      <c r="O4162" s="61">
        <f t="shared" si="195"/>
        <v>0</v>
      </c>
    </row>
    <row r="4163" spans="1:15" hidden="1" x14ac:dyDescent="0.3">
      <c r="A4163" s="43">
        <v>2023</v>
      </c>
      <c r="B4163" s="51" t="s">
        <v>18144</v>
      </c>
      <c r="C4163" s="19">
        <f t="shared" si="193"/>
        <v>33107</v>
      </c>
      <c r="D4163" s="44" t="s">
        <v>13350</v>
      </c>
      <c r="E4163" s="52">
        <v>45082</v>
      </c>
      <c r="F4163" s="18">
        <f t="shared" si="194"/>
        <v>6</v>
      </c>
      <c r="G4163" s="51" t="s">
        <v>11799</v>
      </c>
      <c r="H4163" s="51" t="s">
        <v>13360</v>
      </c>
      <c r="I4163" s="51" t="s">
        <v>11725</v>
      </c>
      <c r="J4163" s="53">
        <v>850875</v>
      </c>
      <c r="K4163" s="48">
        <v>0.10000058763038049</v>
      </c>
      <c r="L4163" s="53">
        <v>85088</v>
      </c>
      <c r="M4163" s="54">
        <v>935963</v>
      </c>
      <c r="N4163">
        <f>+VLOOKUP(C4163,'Thanh toán '!M$1335:N$6972,2,0)</f>
        <v>935963</v>
      </c>
      <c r="O4163" s="61">
        <f t="shared" si="195"/>
        <v>0</v>
      </c>
    </row>
    <row r="4164" spans="1:15" hidden="1" x14ac:dyDescent="0.3">
      <c r="A4164" s="43">
        <v>2023</v>
      </c>
      <c r="B4164" s="51" t="s">
        <v>18145</v>
      </c>
      <c r="C4164" s="19">
        <f t="shared" si="193"/>
        <v>33108</v>
      </c>
      <c r="D4164" s="44" t="s">
        <v>13350</v>
      </c>
      <c r="E4164" s="52">
        <v>45082</v>
      </c>
      <c r="F4164" s="18">
        <f t="shared" si="194"/>
        <v>6</v>
      </c>
      <c r="G4164" s="51" t="s">
        <v>12239</v>
      </c>
      <c r="H4164" s="51" t="s">
        <v>18146</v>
      </c>
      <c r="I4164" s="51" t="s">
        <v>12240</v>
      </c>
      <c r="J4164" s="53">
        <v>2557740</v>
      </c>
      <c r="K4164" s="48">
        <v>0.1</v>
      </c>
      <c r="L4164" s="53">
        <v>255774</v>
      </c>
      <c r="M4164" s="54">
        <v>2813514</v>
      </c>
      <c r="N4164">
        <f>+VLOOKUP(C4164,'Thanh toán '!M$1335:N$6972,2,0)</f>
        <v>2813514</v>
      </c>
      <c r="O4164" s="61">
        <f t="shared" si="195"/>
        <v>0</v>
      </c>
    </row>
    <row r="4165" spans="1:15" hidden="1" x14ac:dyDescent="0.3">
      <c r="A4165" s="43">
        <v>2023</v>
      </c>
      <c r="B4165" s="51" t="s">
        <v>18147</v>
      </c>
      <c r="C4165" s="19">
        <f t="shared" si="193"/>
        <v>33109</v>
      </c>
      <c r="D4165" s="44" t="s">
        <v>13350</v>
      </c>
      <c r="E4165" s="52">
        <v>45082</v>
      </c>
      <c r="F4165" s="18">
        <f t="shared" si="194"/>
        <v>6</v>
      </c>
      <c r="G4165" s="51" t="s">
        <v>11799</v>
      </c>
      <c r="H4165" s="51" t="s">
        <v>13362</v>
      </c>
      <c r="I4165" s="51" t="s">
        <v>11725</v>
      </c>
      <c r="J4165" s="53">
        <v>922445</v>
      </c>
      <c r="K4165" s="48">
        <v>0.10000054203773667</v>
      </c>
      <c r="L4165" s="53">
        <v>92245</v>
      </c>
      <c r="M4165" s="54">
        <v>1014690</v>
      </c>
      <c r="N4165">
        <f>+VLOOKUP(C4165,'Thanh toán '!M$1335:N$6972,2,0)</f>
        <v>1014690</v>
      </c>
      <c r="O4165" s="61">
        <f t="shared" si="195"/>
        <v>0</v>
      </c>
    </row>
    <row r="4166" spans="1:15" hidden="1" x14ac:dyDescent="0.3">
      <c r="A4166" s="43">
        <v>2023</v>
      </c>
      <c r="B4166" s="51" t="s">
        <v>18148</v>
      </c>
      <c r="C4166" s="19">
        <f t="shared" ref="C4166:C4229" si="196">+B4166*1</f>
        <v>33122</v>
      </c>
      <c r="D4166" s="44" t="s">
        <v>13350</v>
      </c>
      <c r="E4166" s="52">
        <v>45082</v>
      </c>
      <c r="F4166" s="18">
        <f t="shared" ref="F4166:F4229" si="197">+MONTH(E4166)</f>
        <v>6</v>
      </c>
      <c r="G4166" s="51" t="s">
        <v>12357</v>
      </c>
      <c r="H4166" s="51" t="s">
        <v>18149</v>
      </c>
      <c r="I4166" s="51" t="s">
        <v>12358</v>
      </c>
      <c r="J4166" s="53">
        <v>2579200</v>
      </c>
      <c r="K4166" s="48">
        <v>0.1</v>
      </c>
      <c r="L4166" s="53">
        <v>257920</v>
      </c>
      <c r="M4166" s="54">
        <v>2837120</v>
      </c>
      <c r="N4166">
        <f>+VLOOKUP(C4166,'Thanh toán '!M$1335:N$6972,2,0)</f>
        <v>2837120</v>
      </c>
      <c r="O4166" s="61">
        <f t="shared" ref="O4166:O4229" si="198">+N4166-M4166</f>
        <v>0</v>
      </c>
    </row>
    <row r="4167" spans="1:15" hidden="1" x14ac:dyDescent="0.3">
      <c r="A4167" s="43">
        <v>2023</v>
      </c>
      <c r="B4167" s="51" t="s">
        <v>18150</v>
      </c>
      <c r="C4167" s="19">
        <f t="shared" si="196"/>
        <v>33124</v>
      </c>
      <c r="D4167" s="44" t="s">
        <v>13350</v>
      </c>
      <c r="E4167" s="52">
        <v>45082</v>
      </c>
      <c r="F4167" s="18">
        <f t="shared" si="197"/>
        <v>6</v>
      </c>
      <c r="G4167" s="51" t="s">
        <v>12228</v>
      </c>
      <c r="H4167" s="51" t="s">
        <v>18151</v>
      </c>
      <c r="I4167" s="51" t="s">
        <v>12229</v>
      </c>
      <c r="J4167" s="53">
        <v>3313510</v>
      </c>
      <c r="K4167" s="48">
        <v>0.1</v>
      </c>
      <c r="L4167" s="53">
        <v>331351</v>
      </c>
      <c r="M4167" s="54">
        <v>3644861</v>
      </c>
      <c r="N4167">
        <f>+VLOOKUP(C4167,'Thanh toán '!M$1335:N$6972,2,0)</f>
        <v>3644861</v>
      </c>
      <c r="O4167" s="61">
        <f t="shared" si="198"/>
        <v>0</v>
      </c>
    </row>
    <row r="4168" spans="1:15" hidden="1" x14ac:dyDescent="0.3">
      <c r="A4168" s="43">
        <v>2023</v>
      </c>
      <c r="B4168" s="51" t="s">
        <v>18152</v>
      </c>
      <c r="C4168" s="19">
        <f t="shared" si="196"/>
        <v>33130</v>
      </c>
      <c r="D4168" s="44" t="s">
        <v>13350</v>
      </c>
      <c r="E4168" s="52">
        <v>45082</v>
      </c>
      <c r="F4168" s="18">
        <f t="shared" si="197"/>
        <v>6</v>
      </c>
      <c r="G4168" s="51" t="s">
        <v>11860</v>
      </c>
      <c r="H4168" s="51" t="s">
        <v>14950</v>
      </c>
      <c r="I4168" s="51" t="s">
        <v>11719</v>
      </c>
      <c r="J4168" s="53">
        <v>1081500</v>
      </c>
      <c r="K4168" s="48">
        <v>0.1</v>
      </c>
      <c r="L4168" s="53">
        <v>108150</v>
      </c>
      <c r="M4168" s="54">
        <v>1189650</v>
      </c>
      <c r="N4168">
        <f>+VLOOKUP(C4168,'Thanh toán '!M$1335:N$6972,2,0)</f>
        <v>1189650</v>
      </c>
      <c r="O4168" s="61">
        <f t="shared" si="198"/>
        <v>0</v>
      </c>
    </row>
    <row r="4169" spans="1:15" hidden="1" x14ac:dyDescent="0.3">
      <c r="A4169" s="43">
        <v>2023</v>
      </c>
      <c r="B4169" s="51" t="s">
        <v>18153</v>
      </c>
      <c r="C4169" s="19">
        <f t="shared" si="196"/>
        <v>33131</v>
      </c>
      <c r="D4169" s="44" t="s">
        <v>13350</v>
      </c>
      <c r="E4169" s="52">
        <v>45082</v>
      </c>
      <c r="F4169" s="18">
        <f t="shared" si="197"/>
        <v>6</v>
      </c>
      <c r="G4169" s="51" t="s">
        <v>11860</v>
      </c>
      <c r="H4169" s="51" t="s">
        <v>14950</v>
      </c>
      <c r="I4169" s="51" t="s">
        <v>11719</v>
      </c>
      <c r="J4169" s="53">
        <v>1177450</v>
      </c>
      <c r="K4169" s="48">
        <v>0.1</v>
      </c>
      <c r="L4169" s="53">
        <v>117745</v>
      </c>
      <c r="M4169" s="54">
        <v>1295195</v>
      </c>
      <c r="N4169">
        <f>+VLOOKUP(C4169,'Thanh toán '!M$1335:N$6972,2,0)</f>
        <v>1295195</v>
      </c>
      <c r="O4169" s="61">
        <f t="shared" si="198"/>
        <v>0</v>
      </c>
    </row>
    <row r="4170" spans="1:15" hidden="1" x14ac:dyDescent="0.3">
      <c r="A4170" s="43">
        <v>2023</v>
      </c>
      <c r="B4170" s="51" t="s">
        <v>18154</v>
      </c>
      <c r="C4170" s="19">
        <f t="shared" si="196"/>
        <v>33141</v>
      </c>
      <c r="D4170" s="44" t="s">
        <v>13350</v>
      </c>
      <c r="E4170" s="52">
        <v>45082</v>
      </c>
      <c r="F4170" s="18">
        <f t="shared" si="197"/>
        <v>6</v>
      </c>
      <c r="G4170" s="51" t="s">
        <v>12499</v>
      </c>
      <c r="H4170" s="51" t="s">
        <v>12499</v>
      </c>
      <c r="I4170" s="51" t="s">
        <v>12500</v>
      </c>
      <c r="J4170" s="53">
        <v>551250</v>
      </c>
      <c r="K4170" s="48">
        <v>0.1</v>
      </c>
      <c r="L4170" s="53">
        <v>55125</v>
      </c>
      <c r="M4170" s="54">
        <v>606375</v>
      </c>
      <c r="N4170">
        <f>+VLOOKUP(C4170,'Thanh toán '!M$1335:N$6972,2,0)</f>
        <v>606375</v>
      </c>
      <c r="O4170" s="61">
        <f t="shared" si="198"/>
        <v>0</v>
      </c>
    </row>
    <row r="4171" spans="1:15" hidden="1" x14ac:dyDescent="0.3">
      <c r="A4171" s="43">
        <v>2023</v>
      </c>
      <c r="B4171" s="51" t="s">
        <v>18155</v>
      </c>
      <c r="C4171" s="19">
        <f t="shared" si="196"/>
        <v>33142</v>
      </c>
      <c r="D4171" s="44" t="s">
        <v>13350</v>
      </c>
      <c r="E4171" s="52">
        <v>45082</v>
      </c>
      <c r="F4171" s="18">
        <f t="shared" si="197"/>
        <v>6</v>
      </c>
      <c r="G4171" s="51" t="s">
        <v>12161</v>
      </c>
      <c r="H4171" s="51" t="s">
        <v>12161</v>
      </c>
      <c r="I4171" s="51" t="s">
        <v>12162</v>
      </c>
      <c r="J4171" s="53">
        <v>1081500</v>
      </c>
      <c r="K4171" s="48">
        <v>0.1</v>
      </c>
      <c r="L4171" s="53">
        <v>108150</v>
      </c>
      <c r="M4171" s="54">
        <v>1189650</v>
      </c>
      <c r="N4171">
        <f>+VLOOKUP(C4171,'Thanh toán '!M$1335:N$6972,2,0)</f>
        <v>1189650</v>
      </c>
      <c r="O4171" s="61">
        <f t="shared" si="198"/>
        <v>0</v>
      </c>
    </row>
    <row r="4172" spans="1:15" hidden="1" x14ac:dyDescent="0.3">
      <c r="A4172" s="43">
        <v>2023</v>
      </c>
      <c r="B4172" s="51" t="s">
        <v>18156</v>
      </c>
      <c r="C4172" s="19">
        <f t="shared" si="196"/>
        <v>33143</v>
      </c>
      <c r="D4172" s="44" t="s">
        <v>13350</v>
      </c>
      <c r="E4172" s="52">
        <v>45082</v>
      </c>
      <c r="F4172" s="18">
        <f t="shared" si="197"/>
        <v>6</v>
      </c>
      <c r="G4172" s="51" t="s">
        <v>12248</v>
      </c>
      <c r="H4172" s="51" t="s">
        <v>12248</v>
      </c>
      <c r="I4172" s="51" t="s">
        <v>12249</v>
      </c>
      <c r="J4172" s="53">
        <v>922445</v>
      </c>
      <c r="K4172" s="48">
        <v>0.10000054203773667</v>
      </c>
      <c r="L4172" s="53">
        <v>92245</v>
      </c>
      <c r="M4172" s="54">
        <v>1014690</v>
      </c>
      <c r="N4172">
        <f>+VLOOKUP(C4172,'Thanh toán '!M$1335:N$6972,2,0)</f>
        <v>1014690</v>
      </c>
      <c r="O4172" s="61">
        <f t="shared" si="198"/>
        <v>0</v>
      </c>
    </row>
    <row r="4173" spans="1:15" hidden="1" x14ac:dyDescent="0.3">
      <c r="A4173" s="43">
        <v>2023</v>
      </c>
      <c r="B4173" s="51" t="s">
        <v>18157</v>
      </c>
      <c r="C4173" s="19">
        <f t="shared" si="196"/>
        <v>33144</v>
      </c>
      <c r="D4173" s="44" t="s">
        <v>13350</v>
      </c>
      <c r="E4173" s="52">
        <v>45082</v>
      </c>
      <c r="F4173" s="18">
        <f t="shared" si="197"/>
        <v>6</v>
      </c>
      <c r="G4173" s="51" t="s">
        <v>13381</v>
      </c>
      <c r="H4173" s="51" t="s">
        <v>13381</v>
      </c>
      <c r="I4173" s="51" t="s">
        <v>13382</v>
      </c>
      <c r="J4173" s="53">
        <v>1473580</v>
      </c>
      <c r="K4173" s="48">
        <v>0.1</v>
      </c>
      <c r="L4173" s="53">
        <v>147358</v>
      </c>
      <c r="M4173" s="54">
        <v>1620938</v>
      </c>
      <c r="N4173">
        <f>+VLOOKUP(C4173,'Thanh toán '!M$1335:N$6972,2,0)</f>
        <v>1620938</v>
      </c>
      <c r="O4173" s="61">
        <f t="shared" si="198"/>
        <v>0</v>
      </c>
    </row>
    <row r="4174" spans="1:15" hidden="1" x14ac:dyDescent="0.3">
      <c r="A4174" s="43">
        <v>2023</v>
      </c>
      <c r="B4174" s="51" t="s">
        <v>18158</v>
      </c>
      <c r="C4174" s="19">
        <f t="shared" si="196"/>
        <v>33145</v>
      </c>
      <c r="D4174" s="44" t="s">
        <v>13350</v>
      </c>
      <c r="E4174" s="52">
        <v>45082</v>
      </c>
      <c r="F4174" s="18">
        <f t="shared" si="197"/>
        <v>6</v>
      </c>
      <c r="G4174" s="51" t="s">
        <v>12161</v>
      </c>
      <c r="H4174" s="51" t="s">
        <v>12161</v>
      </c>
      <c r="I4174" s="51" t="s">
        <v>12162</v>
      </c>
      <c r="J4174" s="53">
        <v>1110580</v>
      </c>
      <c r="K4174" s="48">
        <v>0.1</v>
      </c>
      <c r="L4174" s="53">
        <v>111058</v>
      </c>
      <c r="M4174" s="54">
        <v>1221638</v>
      </c>
      <c r="N4174">
        <f>+VLOOKUP(C4174,'Thanh toán '!M$1335:N$6972,2,0)</f>
        <v>1221638</v>
      </c>
      <c r="O4174" s="61">
        <f t="shared" si="198"/>
        <v>0</v>
      </c>
    </row>
    <row r="4175" spans="1:15" hidden="1" x14ac:dyDescent="0.3">
      <c r="A4175" s="43">
        <v>2023</v>
      </c>
      <c r="B4175" s="51" t="s">
        <v>18159</v>
      </c>
      <c r="C4175" s="19">
        <f t="shared" si="196"/>
        <v>33146</v>
      </c>
      <c r="D4175" s="44" t="s">
        <v>13350</v>
      </c>
      <c r="E4175" s="52">
        <v>45082</v>
      </c>
      <c r="F4175" s="18">
        <f t="shared" si="197"/>
        <v>6</v>
      </c>
      <c r="G4175" s="51" t="s">
        <v>12257</v>
      </c>
      <c r="H4175" s="51" t="s">
        <v>12257</v>
      </c>
      <c r="I4175" s="51" t="s">
        <v>12258</v>
      </c>
      <c r="J4175" s="53">
        <v>1456074</v>
      </c>
      <c r="K4175" s="48">
        <v>9.9999725288687252E-2</v>
      </c>
      <c r="L4175" s="53">
        <v>145607</v>
      </c>
      <c r="M4175" s="54">
        <v>1601681</v>
      </c>
      <c r="N4175">
        <f>+VLOOKUP(C4175,'Thanh toán '!M$1335:N$6972,2,0)</f>
        <v>1601681</v>
      </c>
      <c r="O4175" s="61">
        <f t="shared" si="198"/>
        <v>0</v>
      </c>
    </row>
    <row r="4176" spans="1:15" hidden="1" x14ac:dyDescent="0.3">
      <c r="A4176" s="43">
        <v>2023</v>
      </c>
      <c r="B4176" s="51" t="s">
        <v>18160</v>
      </c>
      <c r="C4176" s="19">
        <f t="shared" si="196"/>
        <v>33147</v>
      </c>
      <c r="D4176" s="44" t="s">
        <v>13350</v>
      </c>
      <c r="E4176" s="52">
        <v>45082</v>
      </c>
      <c r="F4176" s="18">
        <f t="shared" si="197"/>
        <v>6</v>
      </c>
      <c r="G4176" s="51" t="s">
        <v>12470</v>
      </c>
      <c r="H4176" s="51" t="s">
        <v>12470</v>
      </c>
      <c r="I4176" s="51" t="s">
        <v>12471</v>
      </c>
      <c r="J4176" s="53">
        <v>1844890</v>
      </c>
      <c r="K4176" s="48">
        <v>0.1</v>
      </c>
      <c r="L4176" s="53">
        <v>184489</v>
      </c>
      <c r="M4176" s="54">
        <v>2029379</v>
      </c>
      <c r="N4176">
        <f>+VLOOKUP(C4176,'Thanh toán '!M$1335:N$6972,2,0)</f>
        <v>2029379</v>
      </c>
      <c r="O4176" s="61">
        <f t="shared" si="198"/>
        <v>0</v>
      </c>
    </row>
    <row r="4177" spans="1:15" hidden="1" x14ac:dyDescent="0.3">
      <c r="A4177" s="43">
        <v>2023</v>
      </c>
      <c r="B4177" s="51" t="s">
        <v>18161</v>
      </c>
      <c r="C4177" s="19">
        <f t="shared" si="196"/>
        <v>33148</v>
      </c>
      <c r="D4177" s="44" t="s">
        <v>13350</v>
      </c>
      <c r="E4177" s="52">
        <v>45082</v>
      </c>
      <c r="F4177" s="18">
        <f t="shared" si="197"/>
        <v>6</v>
      </c>
      <c r="G4177" s="51" t="s">
        <v>11970</v>
      </c>
      <c r="H4177" s="51" t="s">
        <v>15080</v>
      </c>
      <c r="I4177" s="51" t="s">
        <v>11971</v>
      </c>
      <c r="J4177" s="53">
        <v>923079</v>
      </c>
      <c r="K4177" s="48">
        <v>0.10000010833308959</v>
      </c>
      <c r="L4177" s="53">
        <v>92308</v>
      </c>
      <c r="M4177" s="54">
        <v>1015387</v>
      </c>
      <c r="N4177">
        <f>+VLOOKUP(C4177,'Thanh toán '!M$1335:N$6972,2,0)</f>
        <v>1015387</v>
      </c>
      <c r="O4177" s="61">
        <f t="shared" si="198"/>
        <v>0</v>
      </c>
    </row>
    <row r="4178" spans="1:15" hidden="1" x14ac:dyDescent="0.3">
      <c r="A4178" s="43">
        <v>2023</v>
      </c>
      <c r="B4178" s="51" t="s">
        <v>18162</v>
      </c>
      <c r="C4178" s="19">
        <f t="shared" si="196"/>
        <v>33149</v>
      </c>
      <c r="D4178" s="44" t="s">
        <v>13350</v>
      </c>
      <c r="E4178" s="52">
        <v>45082</v>
      </c>
      <c r="F4178" s="18">
        <f t="shared" si="197"/>
        <v>6</v>
      </c>
      <c r="G4178" s="51" t="s">
        <v>11970</v>
      </c>
      <c r="H4178" s="51" t="s">
        <v>15076</v>
      </c>
      <c r="I4178" s="51" t="s">
        <v>11971</v>
      </c>
      <c r="J4178" s="53">
        <v>926763</v>
      </c>
      <c r="K4178" s="48">
        <v>9.9999676292644404E-2</v>
      </c>
      <c r="L4178" s="53">
        <v>92676</v>
      </c>
      <c r="M4178" s="54">
        <v>1019439</v>
      </c>
      <c r="N4178">
        <f>+VLOOKUP(C4178,'Thanh toán '!M$1335:N$6972,2,0)</f>
        <v>1019439</v>
      </c>
      <c r="O4178" s="61">
        <f t="shared" si="198"/>
        <v>0</v>
      </c>
    </row>
    <row r="4179" spans="1:15" hidden="1" x14ac:dyDescent="0.3">
      <c r="A4179" s="43">
        <v>2023</v>
      </c>
      <c r="B4179" s="51" t="s">
        <v>18163</v>
      </c>
      <c r="C4179" s="19">
        <f t="shared" si="196"/>
        <v>33184</v>
      </c>
      <c r="D4179" s="44" t="s">
        <v>13350</v>
      </c>
      <c r="E4179" s="52">
        <v>45083</v>
      </c>
      <c r="F4179" s="18">
        <f t="shared" si="197"/>
        <v>6</v>
      </c>
      <c r="G4179" s="51" t="s">
        <v>12518</v>
      </c>
      <c r="H4179" s="51" t="s">
        <v>12518</v>
      </c>
      <c r="I4179" s="51" t="s">
        <v>12519</v>
      </c>
      <c r="J4179" s="53">
        <v>1853080</v>
      </c>
      <c r="K4179" s="48">
        <v>0.1</v>
      </c>
      <c r="L4179" s="53">
        <v>185308</v>
      </c>
      <c r="M4179" s="54">
        <v>2038388</v>
      </c>
      <c r="N4179">
        <f>+VLOOKUP(C4179,'Thanh toán '!M$1335:N$6972,2,0)</f>
        <v>2038388</v>
      </c>
      <c r="O4179" s="61">
        <f t="shared" si="198"/>
        <v>0</v>
      </c>
    </row>
    <row r="4180" spans="1:15" hidden="1" x14ac:dyDescent="0.3">
      <c r="A4180" s="43">
        <v>2023</v>
      </c>
      <c r="B4180" s="51" t="s">
        <v>18164</v>
      </c>
      <c r="C4180" s="19">
        <f t="shared" si="196"/>
        <v>33185</v>
      </c>
      <c r="D4180" s="44" t="s">
        <v>13350</v>
      </c>
      <c r="E4180" s="52">
        <v>45083</v>
      </c>
      <c r="F4180" s="18">
        <f t="shared" si="197"/>
        <v>6</v>
      </c>
      <c r="G4180" s="51" t="s">
        <v>12254</v>
      </c>
      <c r="H4180" s="51" t="s">
        <v>12254</v>
      </c>
      <c r="I4180" s="51" t="s">
        <v>12255</v>
      </c>
      <c r="J4180" s="53">
        <v>1236130</v>
      </c>
      <c r="K4180" s="48">
        <v>0.1</v>
      </c>
      <c r="L4180" s="53">
        <v>123613</v>
      </c>
      <c r="M4180" s="54">
        <v>1359743</v>
      </c>
      <c r="N4180">
        <f>+VLOOKUP(C4180,'Thanh toán '!M$1335:N$6972,2,0)</f>
        <v>1359743</v>
      </c>
      <c r="O4180" s="61">
        <f t="shared" si="198"/>
        <v>0</v>
      </c>
    </row>
    <row r="4181" spans="1:15" hidden="1" x14ac:dyDescent="0.3">
      <c r="A4181" s="43">
        <v>2023</v>
      </c>
      <c r="B4181" s="51" t="s">
        <v>18165</v>
      </c>
      <c r="C4181" s="19">
        <f t="shared" si="196"/>
        <v>33188</v>
      </c>
      <c r="D4181" s="44" t="s">
        <v>13350</v>
      </c>
      <c r="E4181" s="52">
        <v>45083</v>
      </c>
      <c r="F4181" s="18">
        <f t="shared" si="197"/>
        <v>6</v>
      </c>
      <c r="G4181" s="51" t="s">
        <v>12506</v>
      </c>
      <c r="H4181" s="51" t="s">
        <v>12506</v>
      </c>
      <c r="I4181" s="51" t="s">
        <v>12507</v>
      </c>
      <c r="J4181" s="53">
        <v>2354900</v>
      </c>
      <c r="K4181" s="48">
        <v>0.1</v>
      </c>
      <c r="L4181" s="53">
        <v>235490</v>
      </c>
      <c r="M4181" s="54">
        <v>2590390</v>
      </c>
      <c r="N4181">
        <f>+VLOOKUP(C4181,'Thanh toán '!M$1335:N$6972,2,0)</f>
        <v>2590390</v>
      </c>
      <c r="O4181" s="61">
        <f t="shared" si="198"/>
        <v>0</v>
      </c>
    </row>
    <row r="4182" spans="1:15" hidden="1" x14ac:dyDescent="0.3">
      <c r="A4182" s="43">
        <v>2023</v>
      </c>
      <c r="B4182" s="51" t="s">
        <v>18166</v>
      </c>
      <c r="C4182" s="19">
        <f t="shared" si="196"/>
        <v>33189</v>
      </c>
      <c r="D4182" s="44" t="s">
        <v>13350</v>
      </c>
      <c r="E4182" s="52">
        <v>45083</v>
      </c>
      <c r="F4182" s="18">
        <f t="shared" si="197"/>
        <v>6</v>
      </c>
      <c r="G4182" s="51" t="s">
        <v>12506</v>
      </c>
      <c r="H4182" s="51" t="s">
        <v>12506</v>
      </c>
      <c r="I4182" s="51" t="s">
        <v>12507</v>
      </c>
      <c r="J4182" s="53">
        <v>2163000</v>
      </c>
      <c r="K4182" s="48">
        <v>0.1</v>
      </c>
      <c r="L4182" s="53">
        <v>216300</v>
      </c>
      <c r="M4182" s="54">
        <v>2379300</v>
      </c>
      <c r="N4182">
        <f>+VLOOKUP(C4182,'Thanh toán '!M$1335:N$6972,2,0)</f>
        <v>2379300</v>
      </c>
      <c r="O4182" s="61">
        <f t="shared" si="198"/>
        <v>0</v>
      </c>
    </row>
    <row r="4183" spans="1:15" hidden="1" x14ac:dyDescent="0.3">
      <c r="A4183" s="43">
        <v>2023</v>
      </c>
      <c r="B4183" s="51" t="s">
        <v>18167</v>
      </c>
      <c r="C4183" s="19">
        <f t="shared" si="196"/>
        <v>33199</v>
      </c>
      <c r="D4183" s="44" t="s">
        <v>13350</v>
      </c>
      <c r="E4183" s="52">
        <v>45083</v>
      </c>
      <c r="F4183" s="18">
        <f t="shared" si="197"/>
        <v>6</v>
      </c>
      <c r="G4183" s="51" t="s">
        <v>12245</v>
      </c>
      <c r="H4183" s="51" t="s">
        <v>12245</v>
      </c>
      <c r="I4183" s="51" t="s">
        <v>12246</v>
      </c>
      <c r="J4183" s="53">
        <v>2163000</v>
      </c>
      <c r="K4183" s="48">
        <v>0.1</v>
      </c>
      <c r="L4183" s="53">
        <v>216300</v>
      </c>
      <c r="M4183" s="54">
        <v>2379300</v>
      </c>
      <c r="N4183">
        <f>+VLOOKUP(C4183,'Thanh toán '!M$1335:N$6972,2,0)</f>
        <v>2379300</v>
      </c>
      <c r="O4183" s="61">
        <f t="shared" si="198"/>
        <v>0</v>
      </c>
    </row>
    <row r="4184" spans="1:15" hidden="1" x14ac:dyDescent="0.3">
      <c r="A4184" s="43">
        <v>2023</v>
      </c>
      <c r="B4184" s="51" t="s">
        <v>18168</v>
      </c>
      <c r="C4184" s="19">
        <f t="shared" si="196"/>
        <v>33200</v>
      </c>
      <c r="D4184" s="44" t="s">
        <v>13350</v>
      </c>
      <c r="E4184" s="52">
        <v>45083</v>
      </c>
      <c r="F4184" s="18">
        <f t="shared" si="197"/>
        <v>6</v>
      </c>
      <c r="G4184" s="51" t="s">
        <v>12245</v>
      </c>
      <c r="H4184" s="51" t="s">
        <v>18169</v>
      </c>
      <c r="I4184" s="51" t="s">
        <v>12246</v>
      </c>
      <c r="J4184" s="53">
        <v>9527560</v>
      </c>
      <c r="K4184" s="48">
        <v>0.1</v>
      </c>
      <c r="L4184" s="53">
        <v>952756</v>
      </c>
      <c r="M4184" s="54">
        <v>10480316</v>
      </c>
      <c r="N4184">
        <f>+VLOOKUP(C4184,'Thanh toán '!M$1335:N$6972,2,0)</f>
        <v>10480316</v>
      </c>
      <c r="O4184" s="61">
        <f t="shared" si="198"/>
        <v>0</v>
      </c>
    </row>
    <row r="4185" spans="1:15" hidden="1" x14ac:dyDescent="0.3">
      <c r="A4185" s="43">
        <v>2023</v>
      </c>
      <c r="B4185" s="51" t="s">
        <v>18170</v>
      </c>
      <c r="C4185" s="19">
        <f t="shared" si="196"/>
        <v>33205</v>
      </c>
      <c r="D4185" s="44" t="s">
        <v>13350</v>
      </c>
      <c r="E4185" s="52">
        <v>45083</v>
      </c>
      <c r="F4185" s="18">
        <f t="shared" si="197"/>
        <v>6</v>
      </c>
      <c r="G4185" s="51" t="s">
        <v>12403</v>
      </c>
      <c r="H4185" s="51" t="s">
        <v>12403</v>
      </c>
      <c r="I4185" s="51" t="s">
        <v>12404</v>
      </c>
      <c r="J4185" s="53">
        <v>1401530</v>
      </c>
      <c r="K4185" s="48">
        <v>0.1</v>
      </c>
      <c r="L4185" s="53">
        <v>140153</v>
      </c>
      <c r="M4185" s="54">
        <v>1541683</v>
      </c>
      <c r="N4185">
        <f>+VLOOKUP(C4185,'Thanh toán '!M$1335:N$6972,2,0)</f>
        <v>1541683</v>
      </c>
      <c r="O4185" s="61">
        <f t="shared" si="198"/>
        <v>0</v>
      </c>
    </row>
    <row r="4186" spans="1:15" hidden="1" x14ac:dyDescent="0.3">
      <c r="A4186" s="43">
        <v>2023</v>
      </c>
      <c r="B4186" s="51" t="s">
        <v>18171</v>
      </c>
      <c r="C4186" s="19">
        <f t="shared" si="196"/>
        <v>33207</v>
      </c>
      <c r="D4186" s="44" t="s">
        <v>13350</v>
      </c>
      <c r="E4186" s="52">
        <v>45083</v>
      </c>
      <c r="F4186" s="18">
        <f t="shared" si="197"/>
        <v>6</v>
      </c>
      <c r="G4186" s="51" t="s">
        <v>11860</v>
      </c>
      <c r="H4186" s="51" t="s">
        <v>16752</v>
      </c>
      <c r="I4186" s="51" t="s">
        <v>11719</v>
      </c>
      <c r="J4186" s="53">
        <v>869400</v>
      </c>
      <c r="K4186" s="48">
        <v>0.1</v>
      </c>
      <c r="L4186" s="53">
        <v>86940</v>
      </c>
      <c r="M4186" s="54">
        <v>956340</v>
      </c>
      <c r="N4186">
        <f>+VLOOKUP(C4186,'Thanh toán '!M$1335:N$6972,2,0)</f>
        <v>956340</v>
      </c>
      <c r="O4186" s="61">
        <f t="shared" si="198"/>
        <v>0</v>
      </c>
    </row>
    <row r="4187" spans="1:15" hidden="1" x14ac:dyDescent="0.3">
      <c r="A4187" s="43">
        <v>2023</v>
      </c>
      <c r="B4187" s="51" t="s">
        <v>18172</v>
      </c>
      <c r="C4187" s="19">
        <f t="shared" si="196"/>
        <v>33208</v>
      </c>
      <c r="D4187" s="44" t="s">
        <v>13350</v>
      </c>
      <c r="E4187" s="52">
        <v>45083</v>
      </c>
      <c r="F4187" s="18">
        <f t="shared" si="197"/>
        <v>6</v>
      </c>
      <c r="G4187" s="51" t="s">
        <v>11860</v>
      </c>
      <c r="H4187" s="51" t="s">
        <v>13552</v>
      </c>
      <c r="I4187" s="51" t="s">
        <v>11719</v>
      </c>
      <c r="J4187" s="53">
        <v>974080</v>
      </c>
      <c r="K4187" s="48">
        <v>0.1</v>
      </c>
      <c r="L4187" s="53">
        <v>97408</v>
      </c>
      <c r="M4187" s="54">
        <v>1071488</v>
      </c>
      <c r="N4187">
        <f>+VLOOKUP(C4187,'Thanh toán '!M$1335:N$6972,2,0)</f>
        <v>1071488</v>
      </c>
      <c r="O4187" s="61">
        <f t="shared" si="198"/>
        <v>0</v>
      </c>
    </row>
    <row r="4188" spans="1:15" hidden="1" x14ac:dyDescent="0.3">
      <c r="A4188" s="43">
        <v>2023</v>
      </c>
      <c r="B4188" s="51" t="s">
        <v>18173</v>
      </c>
      <c r="C4188" s="19">
        <f t="shared" si="196"/>
        <v>33213</v>
      </c>
      <c r="D4188" s="44" t="s">
        <v>13350</v>
      </c>
      <c r="E4188" s="52">
        <v>45083</v>
      </c>
      <c r="F4188" s="18">
        <f t="shared" si="197"/>
        <v>6</v>
      </c>
      <c r="G4188" s="51" t="s">
        <v>11799</v>
      </c>
      <c r="H4188" s="51" t="s">
        <v>13463</v>
      </c>
      <c r="I4188" s="51" t="s">
        <v>11725</v>
      </c>
      <c r="J4188" s="53">
        <v>442409</v>
      </c>
      <c r="K4188" s="48">
        <v>0.10000022603518463</v>
      </c>
      <c r="L4188" s="53">
        <v>44241</v>
      </c>
      <c r="M4188" s="54">
        <v>486650</v>
      </c>
      <c r="N4188">
        <f>+VLOOKUP(C4188,'Thanh toán '!M$1335:N$6972,2,0)</f>
        <v>486650</v>
      </c>
      <c r="O4188" s="61">
        <f t="shared" si="198"/>
        <v>0</v>
      </c>
    </row>
    <row r="4189" spans="1:15" hidden="1" x14ac:dyDescent="0.3">
      <c r="A4189" s="43">
        <v>2023</v>
      </c>
      <c r="B4189" s="51" t="s">
        <v>18174</v>
      </c>
      <c r="C4189" s="19">
        <f t="shared" si="196"/>
        <v>33214</v>
      </c>
      <c r="D4189" s="44" t="s">
        <v>13350</v>
      </c>
      <c r="E4189" s="52">
        <v>45083</v>
      </c>
      <c r="F4189" s="18">
        <f t="shared" si="197"/>
        <v>6</v>
      </c>
      <c r="G4189" s="51" t="s">
        <v>11838</v>
      </c>
      <c r="H4189" s="51" t="s">
        <v>13932</v>
      </c>
      <c r="I4189" s="51" t="s">
        <v>11839</v>
      </c>
      <c r="J4189" s="53">
        <v>1562892</v>
      </c>
      <c r="K4189" s="48">
        <v>9.9999872032104586E-2</v>
      </c>
      <c r="L4189" s="53">
        <v>156289</v>
      </c>
      <c r="M4189" s="54">
        <v>1719181</v>
      </c>
      <c r="N4189">
        <f>+VLOOKUP(C4189,'Thanh toán '!M$1335:N$6972,2,0)</f>
        <v>1719181</v>
      </c>
      <c r="O4189" s="61">
        <f t="shared" si="198"/>
        <v>0</v>
      </c>
    </row>
    <row r="4190" spans="1:15" hidden="1" x14ac:dyDescent="0.3">
      <c r="A4190" s="43">
        <v>2023</v>
      </c>
      <c r="B4190" s="51" t="s">
        <v>18175</v>
      </c>
      <c r="C4190" s="19">
        <f t="shared" si="196"/>
        <v>33215</v>
      </c>
      <c r="D4190" s="44" t="s">
        <v>13350</v>
      </c>
      <c r="E4190" s="52">
        <v>45083</v>
      </c>
      <c r="F4190" s="18">
        <f t="shared" si="197"/>
        <v>6</v>
      </c>
      <c r="G4190" s="51" t="s">
        <v>11838</v>
      </c>
      <c r="H4190" s="51" t="s">
        <v>13457</v>
      </c>
      <c r="I4190" s="51" t="s">
        <v>11839</v>
      </c>
      <c r="J4190" s="53">
        <v>1191419</v>
      </c>
      <c r="K4190" s="48">
        <v>0.10000008393352801</v>
      </c>
      <c r="L4190" s="53">
        <v>119142</v>
      </c>
      <c r="M4190" s="54">
        <v>1310561</v>
      </c>
      <c r="N4190">
        <f>+VLOOKUP(C4190,'Thanh toán '!M$1335:N$6972,2,0)</f>
        <v>1310561</v>
      </c>
      <c r="O4190" s="61">
        <f t="shared" si="198"/>
        <v>0</v>
      </c>
    </row>
    <row r="4191" spans="1:15" hidden="1" x14ac:dyDescent="0.3">
      <c r="A4191" s="43">
        <v>2023</v>
      </c>
      <c r="B4191" s="51" t="s">
        <v>18176</v>
      </c>
      <c r="C4191" s="19">
        <f t="shared" si="196"/>
        <v>33231</v>
      </c>
      <c r="D4191" s="44" t="s">
        <v>13350</v>
      </c>
      <c r="E4191" s="52">
        <v>45083</v>
      </c>
      <c r="F4191" s="18">
        <f t="shared" si="197"/>
        <v>6</v>
      </c>
      <c r="G4191" s="51" t="s">
        <v>11860</v>
      </c>
      <c r="H4191" s="51" t="s">
        <v>16178</v>
      </c>
      <c r="I4191" s="51" t="s">
        <v>11719</v>
      </c>
      <c r="J4191" s="53">
        <v>838358</v>
      </c>
      <c r="K4191" s="48">
        <v>0.10000023856156916</v>
      </c>
      <c r="L4191" s="53">
        <v>83836</v>
      </c>
      <c r="M4191" s="54">
        <v>922194</v>
      </c>
      <c r="N4191">
        <f>+VLOOKUP(C4191,'Thanh toán '!M$1335:N$6972,2,0)</f>
        <v>922212</v>
      </c>
      <c r="O4191" s="61">
        <f t="shared" si="198"/>
        <v>18</v>
      </c>
    </row>
    <row r="4192" spans="1:15" hidden="1" x14ac:dyDescent="0.3">
      <c r="A4192" s="43">
        <v>2023</v>
      </c>
      <c r="B4192" s="51" t="s">
        <v>18177</v>
      </c>
      <c r="C4192" s="19">
        <f t="shared" si="196"/>
        <v>33232</v>
      </c>
      <c r="D4192" s="44" t="s">
        <v>13350</v>
      </c>
      <c r="E4192" s="52">
        <v>45083</v>
      </c>
      <c r="F4192" s="18">
        <f t="shared" si="197"/>
        <v>6</v>
      </c>
      <c r="G4192" s="51" t="s">
        <v>11860</v>
      </c>
      <c r="H4192" s="51" t="s">
        <v>14216</v>
      </c>
      <c r="I4192" s="51" t="s">
        <v>11719</v>
      </c>
      <c r="J4192" s="53">
        <v>2691130</v>
      </c>
      <c r="K4192" s="48">
        <v>0.1</v>
      </c>
      <c r="L4192" s="53">
        <v>269113</v>
      </c>
      <c r="M4192" s="54">
        <v>2960243</v>
      </c>
      <c r="N4192">
        <f>+VLOOKUP(C4192,'Thanh toán '!M$1335:N$6972,2,0)</f>
        <v>2960243</v>
      </c>
      <c r="O4192" s="61">
        <f t="shared" si="198"/>
        <v>0</v>
      </c>
    </row>
    <row r="4193" spans="1:15" hidden="1" x14ac:dyDescent="0.3">
      <c r="A4193" s="43">
        <v>2023</v>
      </c>
      <c r="B4193" s="51" t="s">
        <v>18178</v>
      </c>
      <c r="C4193" s="19">
        <f t="shared" si="196"/>
        <v>33239</v>
      </c>
      <c r="D4193" s="44" t="s">
        <v>13350</v>
      </c>
      <c r="E4193" s="52">
        <v>45083</v>
      </c>
      <c r="F4193" s="18">
        <f t="shared" si="197"/>
        <v>6</v>
      </c>
      <c r="G4193" s="51" t="s">
        <v>11799</v>
      </c>
      <c r="H4193" s="51" t="s">
        <v>13593</v>
      </c>
      <c r="I4193" s="51" t="s">
        <v>11725</v>
      </c>
      <c r="J4193" s="53">
        <v>1173355</v>
      </c>
      <c r="K4193" s="48">
        <v>0.10000042612849479</v>
      </c>
      <c r="L4193" s="53">
        <v>117336</v>
      </c>
      <c r="M4193" s="54">
        <v>1290691</v>
      </c>
      <c r="N4193">
        <f>+VLOOKUP(C4193,'Thanh toán '!M$1335:N$6972,2,0)</f>
        <v>1290691</v>
      </c>
      <c r="O4193" s="61">
        <f t="shared" si="198"/>
        <v>0</v>
      </c>
    </row>
    <row r="4194" spans="1:15" hidden="1" x14ac:dyDescent="0.3">
      <c r="A4194" s="43">
        <v>2023</v>
      </c>
      <c r="B4194" s="51" t="s">
        <v>18179</v>
      </c>
      <c r="C4194" s="19">
        <f t="shared" si="196"/>
        <v>33240</v>
      </c>
      <c r="D4194" s="44" t="s">
        <v>13350</v>
      </c>
      <c r="E4194" s="52">
        <v>45083</v>
      </c>
      <c r="F4194" s="18">
        <f t="shared" si="197"/>
        <v>6</v>
      </c>
      <c r="G4194" s="51" t="s">
        <v>11799</v>
      </c>
      <c r="H4194" s="51" t="s">
        <v>13579</v>
      </c>
      <c r="I4194" s="51" t="s">
        <v>11725</v>
      </c>
      <c r="J4194" s="53">
        <v>1308437</v>
      </c>
      <c r="K4194" s="48">
        <v>0.10000022928119581</v>
      </c>
      <c r="L4194" s="53">
        <v>130844</v>
      </c>
      <c r="M4194" s="54">
        <v>1439281</v>
      </c>
      <c r="N4194">
        <f>+VLOOKUP(C4194,'Thanh toán '!M$1335:N$6972,2,0)</f>
        <v>1439281</v>
      </c>
      <c r="O4194" s="61">
        <f t="shared" si="198"/>
        <v>0</v>
      </c>
    </row>
    <row r="4195" spans="1:15" hidden="1" x14ac:dyDescent="0.3">
      <c r="A4195" s="43">
        <v>2023</v>
      </c>
      <c r="B4195" s="51" t="s">
        <v>18180</v>
      </c>
      <c r="C4195" s="19">
        <f t="shared" si="196"/>
        <v>33241</v>
      </c>
      <c r="D4195" s="44" t="s">
        <v>13350</v>
      </c>
      <c r="E4195" s="52">
        <v>45083</v>
      </c>
      <c r="F4195" s="18">
        <f t="shared" si="197"/>
        <v>6</v>
      </c>
      <c r="G4195" s="51" t="s">
        <v>11799</v>
      </c>
      <c r="H4195" s="51" t="s">
        <v>13585</v>
      </c>
      <c r="I4195" s="51" t="s">
        <v>11725</v>
      </c>
      <c r="J4195" s="53">
        <v>435600</v>
      </c>
      <c r="K4195" s="48">
        <v>0.1</v>
      </c>
      <c r="L4195" s="53">
        <v>43560</v>
      </c>
      <c r="M4195" s="54">
        <v>479160</v>
      </c>
      <c r="N4195">
        <f>+VLOOKUP(C4195,'Thanh toán '!M$1335:N$6972,2,0)</f>
        <v>479160</v>
      </c>
      <c r="O4195" s="61">
        <f t="shared" si="198"/>
        <v>0</v>
      </c>
    </row>
    <row r="4196" spans="1:15" hidden="1" x14ac:dyDescent="0.3">
      <c r="A4196" s="43">
        <v>2023</v>
      </c>
      <c r="B4196" s="51" t="s">
        <v>18181</v>
      </c>
      <c r="C4196" s="19">
        <f t="shared" si="196"/>
        <v>33245</v>
      </c>
      <c r="D4196" s="44" t="s">
        <v>13350</v>
      </c>
      <c r="E4196" s="52">
        <v>45083</v>
      </c>
      <c r="F4196" s="18">
        <f t="shared" si="197"/>
        <v>6</v>
      </c>
      <c r="G4196" s="51" t="s">
        <v>12215</v>
      </c>
      <c r="H4196" s="51" t="s">
        <v>18182</v>
      </c>
      <c r="I4196" s="51" t="s">
        <v>12216</v>
      </c>
      <c r="J4196" s="53">
        <v>2138140</v>
      </c>
      <c r="K4196" s="48">
        <v>0.1</v>
      </c>
      <c r="L4196" s="53">
        <v>213814</v>
      </c>
      <c r="M4196" s="54">
        <v>2351954</v>
      </c>
      <c r="N4196">
        <f>+VLOOKUP(C4196,'Thanh toán '!M$1335:N$6972,2,0)</f>
        <v>2351954</v>
      </c>
      <c r="O4196" s="61">
        <f t="shared" si="198"/>
        <v>0</v>
      </c>
    </row>
    <row r="4197" spans="1:15" hidden="1" x14ac:dyDescent="0.3">
      <c r="A4197" s="43">
        <v>2023</v>
      </c>
      <c r="B4197" s="51" t="s">
        <v>18183</v>
      </c>
      <c r="C4197" s="19">
        <f t="shared" si="196"/>
        <v>33246</v>
      </c>
      <c r="D4197" s="44" t="s">
        <v>13350</v>
      </c>
      <c r="E4197" s="52">
        <v>45083</v>
      </c>
      <c r="F4197" s="18">
        <f t="shared" si="197"/>
        <v>6</v>
      </c>
      <c r="G4197" s="51" t="s">
        <v>11799</v>
      </c>
      <c r="H4197" s="51" t="s">
        <v>13595</v>
      </c>
      <c r="I4197" s="51" t="s">
        <v>11725</v>
      </c>
      <c r="J4197" s="53">
        <v>367155</v>
      </c>
      <c r="K4197" s="48">
        <v>0.10000136182266345</v>
      </c>
      <c r="L4197" s="53">
        <v>36716</v>
      </c>
      <c r="M4197" s="54">
        <v>403871</v>
      </c>
      <c r="N4197">
        <f>+VLOOKUP(C4197,'Thanh toán '!M$1335:N$6972,2,0)</f>
        <v>403871</v>
      </c>
      <c r="O4197" s="61">
        <f t="shared" si="198"/>
        <v>0</v>
      </c>
    </row>
    <row r="4198" spans="1:15" hidden="1" x14ac:dyDescent="0.3">
      <c r="A4198" s="43">
        <v>2023</v>
      </c>
      <c r="B4198" s="51" t="s">
        <v>18184</v>
      </c>
      <c r="C4198" s="19">
        <f t="shared" si="196"/>
        <v>33247</v>
      </c>
      <c r="D4198" s="44" t="s">
        <v>13350</v>
      </c>
      <c r="E4198" s="52">
        <v>45083</v>
      </c>
      <c r="F4198" s="18">
        <f t="shared" si="197"/>
        <v>6</v>
      </c>
      <c r="G4198" s="51" t="s">
        <v>11799</v>
      </c>
      <c r="H4198" s="51" t="s">
        <v>13880</v>
      </c>
      <c r="I4198" s="51" t="s">
        <v>11725</v>
      </c>
      <c r="J4198" s="53">
        <v>1075263</v>
      </c>
      <c r="K4198" s="48">
        <v>9.9999720998490596E-2</v>
      </c>
      <c r="L4198" s="53">
        <v>107526</v>
      </c>
      <c r="M4198" s="54">
        <v>1182789</v>
      </c>
      <c r="N4198">
        <f>+VLOOKUP(C4198,'Thanh toán '!M$1335:N$6972,2,0)</f>
        <v>1182789</v>
      </c>
      <c r="O4198" s="61">
        <f t="shared" si="198"/>
        <v>0</v>
      </c>
    </row>
    <row r="4199" spans="1:15" hidden="1" x14ac:dyDescent="0.3">
      <c r="A4199" s="43">
        <v>2023</v>
      </c>
      <c r="B4199" s="51" t="s">
        <v>18185</v>
      </c>
      <c r="C4199" s="19">
        <f t="shared" si="196"/>
        <v>33248</v>
      </c>
      <c r="D4199" s="44" t="s">
        <v>13350</v>
      </c>
      <c r="E4199" s="52">
        <v>45083</v>
      </c>
      <c r="F4199" s="18">
        <f t="shared" si="197"/>
        <v>6</v>
      </c>
      <c r="G4199" s="51" t="s">
        <v>11799</v>
      </c>
      <c r="H4199" s="51" t="s">
        <v>13597</v>
      </c>
      <c r="I4199" s="51" t="s">
        <v>11725</v>
      </c>
      <c r="J4199" s="53">
        <v>354750</v>
      </c>
      <c r="K4199" s="48">
        <v>0.1</v>
      </c>
      <c r="L4199" s="53">
        <v>35475</v>
      </c>
      <c r="M4199" s="54">
        <v>390225</v>
      </c>
      <c r="N4199">
        <f>+VLOOKUP(C4199,'Thanh toán '!M$1335:N$6972,2,0)</f>
        <v>390225</v>
      </c>
      <c r="O4199" s="61">
        <f t="shared" si="198"/>
        <v>0</v>
      </c>
    </row>
    <row r="4200" spans="1:15" hidden="1" x14ac:dyDescent="0.3">
      <c r="A4200" s="43">
        <v>2023</v>
      </c>
      <c r="B4200" s="51" t="s">
        <v>18186</v>
      </c>
      <c r="C4200" s="19">
        <f t="shared" si="196"/>
        <v>33249</v>
      </c>
      <c r="D4200" s="44" t="s">
        <v>13350</v>
      </c>
      <c r="E4200" s="52">
        <v>45083</v>
      </c>
      <c r="F4200" s="18">
        <f t="shared" si="197"/>
        <v>6</v>
      </c>
      <c r="G4200" s="51" t="s">
        <v>12191</v>
      </c>
      <c r="H4200" s="51" t="s">
        <v>18187</v>
      </c>
      <c r="I4200" s="51" t="s">
        <v>12192</v>
      </c>
      <c r="J4200" s="53">
        <v>1445605</v>
      </c>
      <c r="K4200" s="48">
        <v>0.10000034587594814</v>
      </c>
      <c r="L4200" s="53">
        <v>144561</v>
      </c>
      <c r="M4200" s="54">
        <v>1590166</v>
      </c>
      <c r="N4200">
        <f>+VLOOKUP(C4200,'Thanh toán '!M$1335:N$6972,2,0)</f>
        <v>1590166</v>
      </c>
      <c r="O4200" s="61">
        <f t="shared" si="198"/>
        <v>0</v>
      </c>
    </row>
    <row r="4201" spans="1:15" hidden="1" x14ac:dyDescent="0.3">
      <c r="A4201" s="43">
        <v>2023</v>
      </c>
      <c r="B4201" s="51" t="s">
        <v>18188</v>
      </c>
      <c r="C4201" s="19">
        <f t="shared" si="196"/>
        <v>33258</v>
      </c>
      <c r="D4201" s="44" t="s">
        <v>13350</v>
      </c>
      <c r="E4201" s="52">
        <v>45083</v>
      </c>
      <c r="F4201" s="18">
        <f t="shared" si="197"/>
        <v>6</v>
      </c>
      <c r="G4201" s="51" t="s">
        <v>12556</v>
      </c>
      <c r="H4201" s="51" t="s">
        <v>12556</v>
      </c>
      <c r="I4201" s="51" t="s">
        <v>12557</v>
      </c>
      <c r="J4201" s="53">
        <v>1514100</v>
      </c>
      <c r="K4201" s="48">
        <v>0.1</v>
      </c>
      <c r="L4201" s="53">
        <v>151410</v>
      </c>
      <c r="M4201" s="54">
        <v>1665510</v>
      </c>
      <c r="N4201">
        <f>+VLOOKUP(C4201,'Thanh toán '!M$1335:N$6972,2,0)</f>
        <v>1665510</v>
      </c>
      <c r="O4201" s="61">
        <f t="shared" si="198"/>
        <v>0</v>
      </c>
    </row>
    <row r="4202" spans="1:15" hidden="1" x14ac:dyDescent="0.3">
      <c r="A4202" s="43">
        <v>2023</v>
      </c>
      <c r="B4202" s="51" t="s">
        <v>18189</v>
      </c>
      <c r="C4202" s="19">
        <f t="shared" si="196"/>
        <v>33259</v>
      </c>
      <c r="D4202" s="44" t="s">
        <v>13350</v>
      </c>
      <c r="E4202" s="52">
        <v>45083</v>
      </c>
      <c r="F4202" s="18">
        <f t="shared" si="197"/>
        <v>6</v>
      </c>
      <c r="G4202" s="51" t="s">
        <v>12312</v>
      </c>
      <c r="H4202" s="51" t="s">
        <v>12312</v>
      </c>
      <c r="I4202" s="51" t="s">
        <v>12313</v>
      </c>
      <c r="J4202" s="53">
        <v>2163000</v>
      </c>
      <c r="K4202" s="48">
        <v>0.1</v>
      </c>
      <c r="L4202" s="53">
        <v>216300</v>
      </c>
      <c r="M4202" s="54">
        <v>2379300</v>
      </c>
      <c r="N4202">
        <f>+VLOOKUP(C4202,'Thanh toán '!M$1335:N$6972,2,0)</f>
        <v>2379300</v>
      </c>
      <c r="O4202" s="61">
        <f t="shared" si="198"/>
        <v>0</v>
      </c>
    </row>
    <row r="4203" spans="1:15" hidden="1" x14ac:dyDescent="0.3">
      <c r="A4203" s="43">
        <v>2023</v>
      </c>
      <c r="B4203" s="51" t="s">
        <v>18190</v>
      </c>
      <c r="C4203" s="19">
        <f t="shared" si="196"/>
        <v>33260</v>
      </c>
      <c r="D4203" s="44" t="s">
        <v>13350</v>
      </c>
      <c r="E4203" s="52">
        <v>45083</v>
      </c>
      <c r="F4203" s="18">
        <f t="shared" si="197"/>
        <v>6</v>
      </c>
      <c r="G4203" s="51" t="s">
        <v>12306</v>
      </c>
      <c r="H4203" s="51" t="s">
        <v>12306</v>
      </c>
      <c r="I4203" s="51" t="s">
        <v>12307</v>
      </c>
      <c r="J4203" s="53">
        <v>1060500</v>
      </c>
      <c r="K4203" s="48">
        <v>0.1</v>
      </c>
      <c r="L4203" s="53">
        <v>106050</v>
      </c>
      <c r="M4203" s="54">
        <v>1166550</v>
      </c>
      <c r="N4203">
        <f>+VLOOKUP(C4203,'Thanh toán '!M$1335:N$6972,2,0)</f>
        <v>1166550</v>
      </c>
      <c r="O4203" s="61">
        <f t="shared" si="198"/>
        <v>0</v>
      </c>
    </row>
    <row r="4204" spans="1:15" hidden="1" x14ac:dyDescent="0.3">
      <c r="A4204" s="43">
        <v>2023</v>
      </c>
      <c r="B4204" s="51" t="s">
        <v>18191</v>
      </c>
      <c r="C4204" s="19">
        <f t="shared" si="196"/>
        <v>33261</v>
      </c>
      <c r="D4204" s="44" t="s">
        <v>13350</v>
      </c>
      <c r="E4204" s="52">
        <v>45083</v>
      </c>
      <c r="F4204" s="18">
        <f t="shared" si="197"/>
        <v>6</v>
      </c>
      <c r="G4204" s="51" t="s">
        <v>12263</v>
      </c>
      <c r="H4204" s="51" t="s">
        <v>12263</v>
      </c>
      <c r="I4204" s="51" t="s">
        <v>12264</v>
      </c>
      <c r="J4204" s="53">
        <v>1060500</v>
      </c>
      <c r="K4204" s="48">
        <v>0.1</v>
      </c>
      <c r="L4204" s="53">
        <v>106050</v>
      </c>
      <c r="M4204" s="54">
        <v>1166550</v>
      </c>
      <c r="N4204">
        <f>+VLOOKUP(C4204,'Thanh toán '!M$1335:N$6972,2,0)</f>
        <v>1166550</v>
      </c>
      <c r="O4204" s="61">
        <f t="shared" si="198"/>
        <v>0</v>
      </c>
    </row>
    <row r="4205" spans="1:15" hidden="1" x14ac:dyDescent="0.3">
      <c r="A4205" s="43">
        <v>2023</v>
      </c>
      <c r="B4205" s="51" t="s">
        <v>18192</v>
      </c>
      <c r="C4205" s="19">
        <f t="shared" si="196"/>
        <v>33262</v>
      </c>
      <c r="D4205" s="44" t="s">
        <v>13350</v>
      </c>
      <c r="E4205" s="52">
        <v>45083</v>
      </c>
      <c r="F4205" s="18">
        <f t="shared" si="197"/>
        <v>6</v>
      </c>
      <c r="G4205" s="51" t="s">
        <v>12568</v>
      </c>
      <c r="H4205" s="51" t="s">
        <v>12568</v>
      </c>
      <c r="I4205" s="51" t="s">
        <v>12569</v>
      </c>
      <c r="J4205" s="53">
        <v>734310</v>
      </c>
      <c r="K4205" s="48">
        <v>0.1</v>
      </c>
      <c r="L4205" s="53">
        <v>73431</v>
      </c>
      <c r="M4205" s="54">
        <v>807741</v>
      </c>
      <c r="N4205">
        <f>+VLOOKUP(C4205,'Thanh toán '!M$1335:N$6972,2,0)</f>
        <v>807741</v>
      </c>
      <c r="O4205" s="61">
        <f t="shared" si="198"/>
        <v>0</v>
      </c>
    </row>
    <row r="4206" spans="1:15" hidden="1" x14ac:dyDescent="0.3">
      <c r="A4206" s="43">
        <v>2023</v>
      </c>
      <c r="B4206" s="51" t="s">
        <v>18193</v>
      </c>
      <c r="C4206" s="19">
        <f t="shared" si="196"/>
        <v>33263</v>
      </c>
      <c r="D4206" s="44" t="s">
        <v>13350</v>
      </c>
      <c r="E4206" s="52">
        <v>45083</v>
      </c>
      <c r="F4206" s="18">
        <f t="shared" si="197"/>
        <v>6</v>
      </c>
      <c r="G4206" s="51" t="s">
        <v>12650</v>
      </c>
      <c r="H4206" s="51" t="s">
        <v>12650</v>
      </c>
      <c r="I4206" s="51" t="s">
        <v>12651</v>
      </c>
      <c r="J4206" s="53">
        <v>1110580</v>
      </c>
      <c r="K4206" s="48">
        <v>0.1</v>
      </c>
      <c r="L4206" s="53">
        <v>111058</v>
      </c>
      <c r="M4206" s="54">
        <v>1221638</v>
      </c>
      <c r="N4206">
        <f>+VLOOKUP(C4206,'Thanh toán '!M$1335:N$6972,2,0)</f>
        <v>1221638</v>
      </c>
      <c r="O4206" s="61">
        <f t="shared" si="198"/>
        <v>0</v>
      </c>
    </row>
    <row r="4207" spans="1:15" hidden="1" x14ac:dyDescent="0.3">
      <c r="A4207" s="43">
        <v>2023</v>
      </c>
      <c r="B4207" s="51" t="s">
        <v>18194</v>
      </c>
      <c r="C4207" s="19">
        <f t="shared" si="196"/>
        <v>33264</v>
      </c>
      <c r="D4207" s="44" t="s">
        <v>13350</v>
      </c>
      <c r="E4207" s="52">
        <v>45083</v>
      </c>
      <c r="F4207" s="18">
        <f t="shared" si="197"/>
        <v>6</v>
      </c>
      <c r="G4207" s="51" t="s">
        <v>12309</v>
      </c>
      <c r="H4207" s="51" t="s">
        <v>12309</v>
      </c>
      <c r="I4207" s="51" t="s">
        <v>12310</v>
      </c>
      <c r="J4207" s="53">
        <v>7307230</v>
      </c>
      <c r="K4207" s="48">
        <v>0.1</v>
      </c>
      <c r="L4207" s="53">
        <v>730723</v>
      </c>
      <c r="M4207" s="54">
        <v>8037953</v>
      </c>
      <c r="N4207">
        <f>+VLOOKUP(C4207,'Thanh toán '!M$1335:N$6972,2,0)</f>
        <v>8037953</v>
      </c>
      <c r="O4207" s="61">
        <f t="shared" si="198"/>
        <v>0</v>
      </c>
    </row>
    <row r="4208" spans="1:15" hidden="1" x14ac:dyDescent="0.3">
      <c r="A4208" s="43">
        <v>2023</v>
      </c>
      <c r="B4208" s="51" t="s">
        <v>18195</v>
      </c>
      <c r="C4208" s="19">
        <f t="shared" si="196"/>
        <v>33265</v>
      </c>
      <c r="D4208" s="44" t="s">
        <v>13350</v>
      </c>
      <c r="E4208" s="52">
        <v>45083</v>
      </c>
      <c r="F4208" s="18">
        <f t="shared" si="197"/>
        <v>6</v>
      </c>
      <c r="G4208" s="51" t="s">
        <v>12263</v>
      </c>
      <c r="H4208" s="51" t="s">
        <v>12263</v>
      </c>
      <c r="I4208" s="51" t="s">
        <v>12264</v>
      </c>
      <c r="J4208" s="53">
        <v>3161100</v>
      </c>
      <c r="K4208" s="48">
        <v>0.1</v>
      </c>
      <c r="L4208" s="53">
        <v>316110</v>
      </c>
      <c r="M4208" s="54">
        <v>3477210</v>
      </c>
      <c r="N4208">
        <f>+VLOOKUP(C4208,'Thanh toán '!M$1335:N$6972,2,0)</f>
        <v>3477210</v>
      </c>
      <c r="O4208" s="61">
        <f t="shared" si="198"/>
        <v>0</v>
      </c>
    </row>
    <row r="4209" spans="1:15" hidden="1" x14ac:dyDescent="0.3">
      <c r="A4209" s="43">
        <v>2023</v>
      </c>
      <c r="B4209" s="51" t="s">
        <v>18196</v>
      </c>
      <c r="C4209" s="19">
        <f t="shared" si="196"/>
        <v>33266</v>
      </c>
      <c r="D4209" s="44" t="s">
        <v>13350</v>
      </c>
      <c r="E4209" s="52">
        <v>45083</v>
      </c>
      <c r="F4209" s="18">
        <f t="shared" si="197"/>
        <v>6</v>
      </c>
      <c r="G4209" s="51" t="s">
        <v>12293</v>
      </c>
      <c r="H4209" s="51" t="s">
        <v>12293</v>
      </c>
      <c r="I4209" s="51" t="s">
        <v>12294</v>
      </c>
      <c r="J4209" s="53">
        <v>7343100</v>
      </c>
      <c r="K4209" s="48">
        <v>0.1</v>
      </c>
      <c r="L4209" s="53">
        <v>734310</v>
      </c>
      <c r="M4209" s="54">
        <v>8077410</v>
      </c>
      <c r="N4209">
        <f>+VLOOKUP(C4209,'Thanh toán '!M$1335:N$6972,2,0)</f>
        <v>8077410</v>
      </c>
      <c r="O4209" s="61">
        <f t="shared" si="198"/>
        <v>0</v>
      </c>
    </row>
    <row r="4210" spans="1:15" hidden="1" x14ac:dyDescent="0.3">
      <c r="A4210" s="43">
        <v>2023</v>
      </c>
      <c r="B4210" s="51" t="s">
        <v>18197</v>
      </c>
      <c r="C4210" s="19">
        <f t="shared" si="196"/>
        <v>33267</v>
      </c>
      <c r="D4210" s="44" t="s">
        <v>13350</v>
      </c>
      <c r="E4210" s="52">
        <v>45083</v>
      </c>
      <c r="F4210" s="18">
        <f t="shared" si="197"/>
        <v>6</v>
      </c>
      <c r="G4210" s="51" t="s">
        <v>12293</v>
      </c>
      <c r="H4210" s="51" t="s">
        <v>12293</v>
      </c>
      <c r="I4210" s="51" t="s">
        <v>12294</v>
      </c>
      <c r="J4210" s="53">
        <v>2230145</v>
      </c>
      <c r="K4210" s="48">
        <v>0.10000022420066856</v>
      </c>
      <c r="L4210" s="53">
        <v>223015</v>
      </c>
      <c r="M4210" s="54">
        <v>2453160</v>
      </c>
      <c r="N4210">
        <f>+VLOOKUP(C4210,'Thanh toán '!M$1335:N$6972,2,0)</f>
        <v>2453160</v>
      </c>
      <c r="O4210" s="61">
        <f t="shared" si="198"/>
        <v>0</v>
      </c>
    </row>
    <row r="4211" spans="1:15" hidden="1" x14ac:dyDescent="0.3">
      <c r="A4211" s="43">
        <v>2023</v>
      </c>
      <c r="B4211" s="51" t="s">
        <v>18198</v>
      </c>
      <c r="C4211" s="19">
        <f t="shared" si="196"/>
        <v>33268</v>
      </c>
      <c r="D4211" s="44" t="s">
        <v>13350</v>
      </c>
      <c r="E4211" s="52">
        <v>45083</v>
      </c>
      <c r="F4211" s="18">
        <f t="shared" si="197"/>
        <v>6</v>
      </c>
      <c r="G4211" s="51" t="s">
        <v>12549</v>
      </c>
      <c r="H4211" s="51" t="s">
        <v>12549</v>
      </c>
      <c r="I4211" s="51" t="s">
        <v>12550</v>
      </c>
      <c r="J4211" s="53">
        <v>3035550</v>
      </c>
      <c r="K4211" s="48">
        <v>0.1</v>
      </c>
      <c r="L4211" s="53">
        <v>303555</v>
      </c>
      <c r="M4211" s="54">
        <v>3339105</v>
      </c>
      <c r="N4211">
        <f>+VLOOKUP(C4211,'Thanh toán '!M$1335:N$6972,2,0)</f>
        <v>3339105</v>
      </c>
      <c r="O4211" s="61">
        <f t="shared" si="198"/>
        <v>0</v>
      </c>
    </row>
    <row r="4212" spans="1:15" hidden="1" x14ac:dyDescent="0.3">
      <c r="A4212" s="43">
        <v>2023</v>
      </c>
      <c r="B4212" s="51" t="s">
        <v>18199</v>
      </c>
      <c r="C4212" s="19">
        <f t="shared" si="196"/>
        <v>33269</v>
      </c>
      <c r="D4212" s="44" t="s">
        <v>13350</v>
      </c>
      <c r="E4212" s="52">
        <v>45083</v>
      </c>
      <c r="F4212" s="18">
        <f t="shared" si="197"/>
        <v>6</v>
      </c>
      <c r="G4212" s="51" t="s">
        <v>12556</v>
      </c>
      <c r="H4212" s="51" t="s">
        <v>12556</v>
      </c>
      <c r="I4212" s="51" t="s">
        <v>12557</v>
      </c>
      <c r="J4212" s="53">
        <v>2113900</v>
      </c>
      <c r="K4212" s="48">
        <v>0.1</v>
      </c>
      <c r="L4212" s="53">
        <v>211390</v>
      </c>
      <c r="M4212" s="54">
        <v>2325290</v>
      </c>
      <c r="N4212">
        <f>+VLOOKUP(C4212,'Thanh toán '!M$1335:N$6972,2,0)</f>
        <v>2325290</v>
      </c>
      <c r="O4212" s="61">
        <f t="shared" si="198"/>
        <v>0</v>
      </c>
    </row>
    <row r="4213" spans="1:15" hidden="1" x14ac:dyDescent="0.3">
      <c r="A4213" s="43">
        <v>2023</v>
      </c>
      <c r="B4213" s="51" t="s">
        <v>18200</v>
      </c>
      <c r="C4213" s="19">
        <f t="shared" si="196"/>
        <v>33274</v>
      </c>
      <c r="D4213" s="44" t="s">
        <v>13350</v>
      </c>
      <c r="E4213" s="52">
        <v>45084</v>
      </c>
      <c r="F4213" s="18">
        <f t="shared" si="197"/>
        <v>6</v>
      </c>
      <c r="G4213" s="51" t="s">
        <v>11799</v>
      </c>
      <c r="H4213" s="51" t="s">
        <v>13639</v>
      </c>
      <c r="I4213" s="51" t="s">
        <v>11725</v>
      </c>
      <c r="J4213" s="53">
        <v>394350</v>
      </c>
      <c r="K4213" s="48">
        <v>0.1</v>
      </c>
      <c r="L4213" s="53">
        <v>39435</v>
      </c>
      <c r="M4213" s="54">
        <v>433785</v>
      </c>
      <c r="N4213">
        <f>+VLOOKUP(C4213,'Thanh toán '!M$1335:N$6972,2,0)</f>
        <v>433785</v>
      </c>
      <c r="O4213" s="61">
        <f t="shared" si="198"/>
        <v>0</v>
      </c>
    </row>
    <row r="4214" spans="1:15" hidden="1" x14ac:dyDescent="0.3">
      <c r="A4214" s="43">
        <v>2023</v>
      </c>
      <c r="B4214" s="51" t="s">
        <v>18201</v>
      </c>
      <c r="C4214" s="19">
        <f t="shared" si="196"/>
        <v>33275</v>
      </c>
      <c r="D4214" s="44" t="s">
        <v>13350</v>
      </c>
      <c r="E4214" s="52">
        <v>45084</v>
      </c>
      <c r="F4214" s="18">
        <f t="shared" si="197"/>
        <v>6</v>
      </c>
      <c r="G4214" s="51" t="s">
        <v>11799</v>
      </c>
      <c r="H4214" s="51" t="s">
        <v>13639</v>
      </c>
      <c r="I4214" s="51" t="s">
        <v>11725</v>
      </c>
      <c r="J4214" s="53">
        <v>530250</v>
      </c>
      <c r="K4214" s="48">
        <v>0.1</v>
      </c>
      <c r="L4214" s="53">
        <v>53025</v>
      </c>
      <c r="M4214" s="54">
        <v>583275</v>
      </c>
      <c r="N4214">
        <f>+VLOOKUP(C4214,'Thanh toán '!M$1335:N$6972,2,0)</f>
        <v>583275</v>
      </c>
      <c r="O4214" s="61">
        <f t="shared" si="198"/>
        <v>0</v>
      </c>
    </row>
    <row r="4215" spans="1:15" hidden="1" x14ac:dyDescent="0.3">
      <c r="A4215" s="43">
        <v>2023</v>
      </c>
      <c r="B4215" s="51" t="s">
        <v>18202</v>
      </c>
      <c r="C4215" s="19">
        <f t="shared" si="196"/>
        <v>33285</v>
      </c>
      <c r="D4215" s="44" t="s">
        <v>13350</v>
      </c>
      <c r="E4215" s="52">
        <v>45084</v>
      </c>
      <c r="F4215" s="18">
        <f t="shared" si="197"/>
        <v>6</v>
      </c>
      <c r="G4215" s="51" t="s">
        <v>11799</v>
      </c>
      <c r="H4215" s="51" t="s">
        <v>13956</v>
      </c>
      <c r="I4215" s="51" t="s">
        <v>11725</v>
      </c>
      <c r="J4215" s="53">
        <v>618065</v>
      </c>
      <c r="K4215" s="48">
        <v>0.10000080897640216</v>
      </c>
      <c r="L4215" s="53">
        <v>61807</v>
      </c>
      <c r="M4215" s="54">
        <v>679872</v>
      </c>
      <c r="N4215">
        <f>+VLOOKUP(C4215,'Thanh toán '!M$1335:N$6972,2,0)</f>
        <v>679872</v>
      </c>
      <c r="O4215" s="61">
        <f t="shared" si="198"/>
        <v>0</v>
      </c>
    </row>
    <row r="4216" spans="1:15" hidden="1" x14ac:dyDescent="0.3">
      <c r="A4216" s="43">
        <v>2023</v>
      </c>
      <c r="B4216" s="51" t="s">
        <v>18203</v>
      </c>
      <c r="C4216" s="19">
        <f t="shared" si="196"/>
        <v>33286</v>
      </c>
      <c r="D4216" s="44" t="s">
        <v>13350</v>
      </c>
      <c r="E4216" s="52">
        <v>45084</v>
      </c>
      <c r="F4216" s="18">
        <f t="shared" si="197"/>
        <v>6</v>
      </c>
      <c r="G4216" s="51" t="s">
        <v>11799</v>
      </c>
      <c r="H4216" s="51" t="s">
        <v>13956</v>
      </c>
      <c r="I4216" s="51" t="s">
        <v>11725</v>
      </c>
      <c r="J4216" s="53">
        <v>1135690</v>
      </c>
      <c r="K4216" s="48">
        <v>0.1</v>
      </c>
      <c r="L4216" s="53">
        <v>113569</v>
      </c>
      <c r="M4216" s="54">
        <v>1249259</v>
      </c>
      <c r="N4216">
        <f>+VLOOKUP(C4216,'Thanh toán '!M$1335:N$6972,2,0)</f>
        <v>1249259</v>
      </c>
      <c r="O4216" s="61">
        <f t="shared" si="198"/>
        <v>0</v>
      </c>
    </row>
    <row r="4217" spans="1:15" hidden="1" x14ac:dyDescent="0.3">
      <c r="A4217" s="43">
        <v>2023</v>
      </c>
      <c r="B4217" s="51" t="s">
        <v>18204</v>
      </c>
      <c r="C4217" s="19">
        <f t="shared" si="196"/>
        <v>33287</v>
      </c>
      <c r="D4217" s="44" t="s">
        <v>13350</v>
      </c>
      <c r="E4217" s="52">
        <v>45084</v>
      </c>
      <c r="F4217" s="18">
        <f t="shared" si="197"/>
        <v>6</v>
      </c>
      <c r="G4217" s="51" t="s">
        <v>12239</v>
      </c>
      <c r="H4217" s="51" t="s">
        <v>18146</v>
      </c>
      <c r="I4217" s="51" t="s">
        <v>12240</v>
      </c>
      <c r="J4217" s="53">
        <v>1060500</v>
      </c>
      <c r="K4217" s="48">
        <v>0.1</v>
      </c>
      <c r="L4217" s="53">
        <v>106050</v>
      </c>
      <c r="M4217" s="54">
        <v>1166550</v>
      </c>
      <c r="N4217">
        <f>+VLOOKUP(C4217,'Thanh toán '!M$1335:N$6972,2,0)</f>
        <v>1166550</v>
      </c>
      <c r="O4217" s="61">
        <f t="shared" si="198"/>
        <v>0</v>
      </c>
    </row>
    <row r="4218" spans="1:15" hidden="1" x14ac:dyDescent="0.3">
      <c r="A4218" s="43">
        <v>2023</v>
      </c>
      <c r="B4218" s="51" t="s">
        <v>18205</v>
      </c>
      <c r="C4218" s="19">
        <f t="shared" si="196"/>
        <v>33292</v>
      </c>
      <c r="D4218" s="44" t="s">
        <v>13350</v>
      </c>
      <c r="E4218" s="52">
        <v>45084</v>
      </c>
      <c r="F4218" s="18">
        <f t="shared" si="197"/>
        <v>6</v>
      </c>
      <c r="G4218" s="51" t="s">
        <v>12221</v>
      </c>
      <c r="H4218" s="51" t="s">
        <v>18206</v>
      </c>
      <c r="I4218" s="51" t="s">
        <v>12222</v>
      </c>
      <c r="J4218" s="53">
        <v>1665870</v>
      </c>
      <c r="K4218" s="48">
        <v>0.1</v>
      </c>
      <c r="L4218" s="53">
        <v>166587</v>
      </c>
      <c r="M4218" s="54">
        <v>1832457</v>
      </c>
      <c r="N4218">
        <f>+VLOOKUP(C4218,'Thanh toán '!M$1335:N$6972,2,0)</f>
        <v>1832457</v>
      </c>
      <c r="O4218" s="61">
        <f t="shared" si="198"/>
        <v>0</v>
      </c>
    </row>
    <row r="4219" spans="1:15" hidden="1" x14ac:dyDescent="0.3">
      <c r="A4219" s="43">
        <v>2023</v>
      </c>
      <c r="B4219" s="51" t="s">
        <v>18207</v>
      </c>
      <c r="C4219" s="19">
        <f t="shared" si="196"/>
        <v>33293</v>
      </c>
      <c r="D4219" s="44" t="s">
        <v>13350</v>
      </c>
      <c r="E4219" s="52">
        <v>45084</v>
      </c>
      <c r="F4219" s="18">
        <f t="shared" si="197"/>
        <v>6</v>
      </c>
      <c r="G4219" s="51" t="s">
        <v>11799</v>
      </c>
      <c r="H4219" s="51" t="s">
        <v>14181</v>
      </c>
      <c r="I4219" s="51" t="s">
        <v>11725</v>
      </c>
      <c r="J4219" s="53">
        <v>220293</v>
      </c>
      <c r="K4219" s="48">
        <v>9.9998638177336549E-2</v>
      </c>
      <c r="L4219" s="53">
        <v>22029</v>
      </c>
      <c r="M4219" s="54">
        <v>242322</v>
      </c>
      <c r="N4219">
        <f>+VLOOKUP(C4219,'Thanh toán '!M$1335:N$6972,2,0)</f>
        <v>242322</v>
      </c>
      <c r="O4219" s="61">
        <f t="shared" si="198"/>
        <v>0</v>
      </c>
    </row>
    <row r="4220" spans="1:15" hidden="1" x14ac:dyDescent="0.3">
      <c r="A4220" s="43">
        <v>2023</v>
      </c>
      <c r="B4220" s="51" t="s">
        <v>18208</v>
      </c>
      <c r="C4220" s="19">
        <f t="shared" si="196"/>
        <v>33294</v>
      </c>
      <c r="D4220" s="44" t="s">
        <v>13350</v>
      </c>
      <c r="E4220" s="52">
        <v>45084</v>
      </c>
      <c r="F4220" s="18">
        <f t="shared" si="197"/>
        <v>6</v>
      </c>
      <c r="G4220" s="51" t="s">
        <v>11799</v>
      </c>
      <c r="H4220" s="51" t="s">
        <v>13617</v>
      </c>
      <c r="I4220" s="51" t="s">
        <v>11725</v>
      </c>
      <c r="J4220" s="53">
        <v>742089</v>
      </c>
      <c r="K4220" s="48">
        <v>0.10000013475472619</v>
      </c>
      <c r="L4220" s="53">
        <v>74209</v>
      </c>
      <c r="M4220" s="54">
        <v>816298</v>
      </c>
      <c r="N4220">
        <f>+VLOOKUP(C4220,'Thanh toán '!M$1335:N$6972,2,0)</f>
        <v>816298</v>
      </c>
      <c r="O4220" s="61">
        <f t="shared" si="198"/>
        <v>0</v>
      </c>
    </row>
    <row r="4221" spans="1:15" hidden="1" x14ac:dyDescent="0.3">
      <c r="A4221" s="43">
        <v>2023</v>
      </c>
      <c r="B4221" s="51" t="s">
        <v>18209</v>
      </c>
      <c r="C4221" s="19">
        <f t="shared" si="196"/>
        <v>33295</v>
      </c>
      <c r="D4221" s="44" t="s">
        <v>13350</v>
      </c>
      <c r="E4221" s="52">
        <v>45084</v>
      </c>
      <c r="F4221" s="18">
        <f t="shared" si="197"/>
        <v>6</v>
      </c>
      <c r="G4221" s="51" t="s">
        <v>11799</v>
      </c>
      <c r="H4221" s="51" t="s">
        <v>13629</v>
      </c>
      <c r="I4221" s="51" t="s">
        <v>11725</v>
      </c>
      <c r="J4221" s="53">
        <v>775583</v>
      </c>
      <c r="K4221" s="48">
        <v>9.9999613194203585E-2</v>
      </c>
      <c r="L4221" s="53">
        <v>77558</v>
      </c>
      <c r="M4221" s="54">
        <v>853141</v>
      </c>
      <c r="N4221">
        <f>+VLOOKUP(C4221,'Thanh toán '!M$1335:N$6972,2,0)</f>
        <v>853141</v>
      </c>
      <c r="O4221" s="61">
        <f t="shared" si="198"/>
        <v>0</v>
      </c>
    </row>
    <row r="4222" spans="1:15" hidden="1" x14ac:dyDescent="0.3">
      <c r="A4222" s="43">
        <v>2023</v>
      </c>
      <c r="B4222" s="51" t="s">
        <v>18210</v>
      </c>
      <c r="C4222" s="19">
        <f t="shared" si="196"/>
        <v>33296</v>
      </c>
      <c r="D4222" s="44" t="s">
        <v>13350</v>
      </c>
      <c r="E4222" s="52">
        <v>45084</v>
      </c>
      <c r="F4222" s="18">
        <f t="shared" si="197"/>
        <v>6</v>
      </c>
      <c r="G4222" s="51" t="s">
        <v>11799</v>
      </c>
      <c r="H4222" s="51" t="s">
        <v>13346</v>
      </c>
      <c r="I4222" s="51" t="s">
        <v>11725</v>
      </c>
      <c r="J4222" s="53">
        <v>444232</v>
      </c>
      <c r="K4222" s="48">
        <v>9.9999549784797137E-2</v>
      </c>
      <c r="L4222" s="53">
        <v>44423</v>
      </c>
      <c r="M4222" s="54">
        <v>488655</v>
      </c>
      <c r="N4222">
        <f>+VLOOKUP(C4222,'Thanh toán '!M$1335:N$6972,2,0)</f>
        <v>488655</v>
      </c>
      <c r="O4222" s="61">
        <f t="shared" si="198"/>
        <v>0</v>
      </c>
    </row>
    <row r="4223" spans="1:15" hidden="1" x14ac:dyDescent="0.3">
      <c r="A4223" s="43">
        <v>2023</v>
      </c>
      <c r="B4223" s="51" t="s">
        <v>18211</v>
      </c>
      <c r="C4223" s="19">
        <f t="shared" si="196"/>
        <v>33297</v>
      </c>
      <c r="D4223" s="44" t="s">
        <v>13350</v>
      </c>
      <c r="E4223" s="52">
        <v>45084</v>
      </c>
      <c r="F4223" s="18">
        <f t="shared" si="197"/>
        <v>6</v>
      </c>
      <c r="G4223" s="51" t="s">
        <v>11799</v>
      </c>
      <c r="H4223" s="51" t="s">
        <v>13625</v>
      </c>
      <c r="I4223" s="51" t="s">
        <v>11725</v>
      </c>
      <c r="J4223" s="53">
        <v>371250</v>
      </c>
      <c r="K4223" s="48">
        <v>0.1</v>
      </c>
      <c r="L4223" s="53">
        <v>37125</v>
      </c>
      <c r="M4223" s="54">
        <v>408375</v>
      </c>
      <c r="N4223">
        <f>+VLOOKUP(C4223,'Thanh toán '!M$1335:N$6972,2,0)</f>
        <v>408375</v>
      </c>
      <c r="O4223" s="61">
        <f t="shared" si="198"/>
        <v>0</v>
      </c>
    </row>
    <row r="4224" spans="1:15" hidden="1" x14ac:dyDescent="0.3">
      <c r="A4224" s="43">
        <v>2023</v>
      </c>
      <c r="B4224" s="51" t="s">
        <v>18212</v>
      </c>
      <c r="C4224" s="19">
        <f t="shared" si="196"/>
        <v>33299</v>
      </c>
      <c r="D4224" s="44" t="s">
        <v>13350</v>
      </c>
      <c r="E4224" s="52">
        <v>45084</v>
      </c>
      <c r="F4224" s="18">
        <f t="shared" si="197"/>
        <v>6</v>
      </c>
      <c r="G4224" s="51" t="s">
        <v>11799</v>
      </c>
      <c r="H4224" s="51" t="s">
        <v>13609</v>
      </c>
      <c r="I4224" s="51" t="s">
        <v>11725</v>
      </c>
      <c r="J4224" s="53">
        <v>222750</v>
      </c>
      <c r="K4224" s="48">
        <v>0.1</v>
      </c>
      <c r="L4224" s="53">
        <v>22275</v>
      </c>
      <c r="M4224" s="54">
        <v>245025</v>
      </c>
      <c r="N4224">
        <f>+VLOOKUP(C4224,'Thanh toán '!M$1335:N$6972,2,0)</f>
        <v>245025</v>
      </c>
      <c r="O4224" s="61">
        <f t="shared" si="198"/>
        <v>0</v>
      </c>
    </row>
    <row r="4225" spans="1:15" hidden="1" x14ac:dyDescent="0.3">
      <c r="A4225" s="43">
        <v>2023</v>
      </c>
      <c r="B4225" s="51" t="s">
        <v>18213</v>
      </c>
      <c r="C4225" s="19">
        <f t="shared" si="196"/>
        <v>33301</v>
      </c>
      <c r="D4225" s="44" t="s">
        <v>13350</v>
      </c>
      <c r="E4225" s="52">
        <v>45084</v>
      </c>
      <c r="F4225" s="18">
        <f t="shared" si="197"/>
        <v>6</v>
      </c>
      <c r="G4225" s="51" t="s">
        <v>11799</v>
      </c>
      <c r="H4225" s="51" t="s">
        <v>13430</v>
      </c>
      <c r="I4225" s="51" t="s">
        <v>11725</v>
      </c>
      <c r="J4225" s="53">
        <v>1106934</v>
      </c>
      <c r="K4225" s="48">
        <v>9.9999638641508889E-2</v>
      </c>
      <c r="L4225" s="53">
        <v>110693</v>
      </c>
      <c r="M4225" s="54">
        <v>1217627</v>
      </c>
      <c r="N4225">
        <f>+VLOOKUP(C4225,'Thanh toán '!M$1335:N$6972,2,0)</f>
        <v>1217627</v>
      </c>
      <c r="O4225" s="61">
        <f t="shared" si="198"/>
        <v>0</v>
      </c>
    </row>
    <row r="4226" spans="1:15" hidden="1" x14ac:dyDescent="0.3">
      <c r="A4226" s="43">
        <v>2023</v>
      </c>
      <c r="B4226" s="51" t="s">
        <v>18214</v>
      </c>
      <c r="C4226" s="19">
        <f t="shared" si="196"/>
        <v>33302</v>
      </c>
      <c r="D4226" s="44" t="s">
        <v>13350</v>
      </c>
      <c r="E4226" s="52">
        <v>45084</v>
      </c>
      <c r="F4226" s="18">
        <f t="shared" si="197"/>
        <v>6</v>
      </c>
      <c r="G4226" s="51" t="s">
        <v>12448</v>
      </c>
      <c r="H4226" s="51" t="s">
        <v>12448</v>
      </c>
      <c r="I4226" s="51" t="s">
        <v>12449</v>
      </c>
      <c r="J4226" s="53">
        <v>1799610</v>
      </c>
      <c r="K4226" s="48">
        <v>0.1</v>
      </c>
      <c r="L4226" s="53">
        <v>179961</v>
      </c>
      <c r="M4226" s="54">
        <v>1979571</v>
      </c>
      <c r="N4226">
        <f>+VLOOKUP(C4226,'Thanh toán '!M$1335:N$6972,2,0)</f>
        <v>1979571</v>
      </c>
      <c r="O4226" s="61">
        <f t="shared" si="198"/>
        <v>0</v>
      </c>
    </row>
    <row r="4227" spans="1:15" hidden="1" x14ac:dyDescent="0.3">
      <c r="A4227" s="43">
        <v>2023</v>
      </c>
      <c r="B4227" s="51" t="s">
        <v>18215</v>
      </c>
      <c r="C4227" s="19">
        <f t="shared" si="196"/>
        <v>33303</v>
      </c>
      <c r="D4227" s="44" t="s">
        <v>13350</v>
      </c>
      <c r="E4227" s="52">
        <v>45084</v>
      </c>
      <c r="F4227" s="18">
        <f t="shared" si="197"/>
        <v>6</v>
      </c>
      <c r="G4227" s="51" t="s">
        <v>11799</v>
      </c>
      <c r="H4227" s="51" t="s">
        <v>14105</v>
      </c>
      <c r="I4227" s="51" t="s">
        <v>11725</v>
      </c>
      <c r="J4227" s="53">
        <v>938684</v>
      </c>
      <c r="K4227" s="48">
        <v>9.999957387150521E-2</v>
      </c>
      <c r="L4227" s="53">
        <v>93868</v>
      </c>
      <c r="M4227" s="54">
        <v>1032552</v>
      </c>
      <c r="N4227">
        <f>+VLOOKUP(C4227,'Thanh toán '!M$1335:N$6972,2,0)</f>
        <v>1032552</v>
      </c>
      <c r="O4227" s="61">
        <f t="shared" si="198"/>
        <v>0</v>
      </c>
    </row>
    <row r="4228" spans="1:15" hidden="1" x14ac:dyDescent="0.3">
      <c r="A4228" s="43">
        <v>2023</v>
      </c>
      <c r="B4228" s="51" t="s">
        <v>18216</v>
      </c>
      <c r="C4228" s="19">
        <f t="shared" si="196"/>
        <v>33305</v>
      </c>
      <c r="D4228" s="44" t="s">
        <v>13350</v>
      </c>
      <c r="E4228" s="52">
        <v>45084</v>
      </c>
      <c r="F4228" s="18">
        <f t="shared" si="197"/>
        <v>6</v>
      </c>
      <c r="G4228" s="51" t="s">
        <v>12333</v>
      </c>
      <c r="H4228" s="51" t="s">
        <v>12333</v>
      </c>
      <c r="I4228" s="51" t="s">
        <v>12334</v>
      </c>
      <c r="J4228" s="53">
        <v>2163000</v>
      </c>
      <c r="K4228" s="48">
        <v>0.1</v>
      </c>
      <c r="L4228" s="53">
        <v>216300</v>
      </c>
      <c r="M4228" s="54">
        <v>2379300</v>
      </c>
      <c r="N4228">
        <f>+VLOOKUP(C4228,'Thanh toán '!M$1335:N$6972,2,0)</f>
        <v>2379300</v>
      </c>
      <c r="O4228" s="61">
        <f t="shared" si="198"/>
        <v>0</v>
      </c>
    </row>
    <row r="4229" spans="1:15" hidden="1" x14ac:dyDescent="0.3">
      <c r="A4229" s="43">
        <v>2023</v>
      </c>
      <c r="B4229" s="51" t="s">
        <v>18217</v>
      </c>
      <c r="C4229" s="19">
        <f t="shared" si="196"/>
        <v>33306</v>
      </c>
      <c r="D4229" s="44" t="s">
        <v>13350</v>
      </c>
      <c r="E4229" s="52">
        <v>45084</v>
      </c>
      <c r="F4229" s="18">
        <f t="shared" si="197"/>
        <v>6</v>
      </c>
      <c r="G4229" s="51" t="s">
        <v>12333</v>
      </c>
      <c r="H4229" s="51" t="s">
        <v>12333</v>
      </c>
      <c r="I4229" s="51" t="s">
        <v>12334</v>
      </c>
      <c r="J4229" s="53">
        <v>3580800</v>
      </c>
      <c r="K4229" s="48">
        <v>0.1</v>
      </c>
      <c r="L4229" s="53">
        <v>358080</v>
      </c>
      <c r="M4229" s="54">
        <v>3938880</v>
      </c>
      <c r="N4229">
        <f>+VLOOKUP(C4229,'Thanh toán '!M$1335:N$6972,2,0)</f>
        <v>3938880</v>
      </c>
      <c r="O4229" s="61">
        <f t="shared" si="198"/>
        <v>0</v>
      </c>
    </row>
    <row r="4230" spans="1:15" hidden="1" x14ac:dyDescent="0.3">
      <c r="A4230" s="43">
        <v>2023</v>
      </c>
      <c r="B4230" s="51" t="s">
        <v>18218</v>
      </c>
      <c r="C4230" s="19">
        <f t="shared" ref="C4230:C4293" si="199">+B4230*1</f>
        <v>33315</v>
      </c>
      <c r="D4230" s="44" t="s">
        <v>13350</v>
      </c>
      <c r="E4230" s="52">
        <v>45084</v>
      </c>
      <c r="F4230" s="18">
        <f t="shared" ref="F4230:F4293" si="200">+MONTH(E4230)</f>
        <v>6</v>
      </c>
      <c r="G4230" s="51" t="s">
        <v>12287</v>
      </c>
      <c r="H4230" s="51" t="s">
        <v>12287</v>
      </c>
      <c r="I4230" s="51" t="s">
        <v>12288</v>
      </c>
      <c r="J4230" s="53">
        <v>1692480</v>
      </c>
      <c r="K4230" s="48">
        <v>0.1</v>
      </c>
      <c r="L4230" s="53">
        <v>169248</v>
      </c>
      <c r="M4230" s="54">
        <v>1861728</v>
      </c>
      <c r="N4230">
        <f>+VLOOKUP(C4230,'Thanh toán '!M$1335:N$6972,2,0)</f>
        <v>1861728</v>
      </c>
      <c r="O4230" s="61">
        <f t="shared" ref="O4230:O4293" si="201">+N4230-M4230</f>
        <v>0</v>
      </c>
    </row>
    <row r="4231" spans="1:15" hidden="1" x14ac:dyDescent="0.3">
      <c r="A4231" s="43">
        <v>2023</v>
      </c>
      <c r="B4231" s="51" t="s">
        <v>18219</v>
      </c>
      <c r="C4231" s="19">
        <f t="shared" si="199"/>
        <v>33318</v>
      </c>
      <c r="D4231" s="44" t="s">
        <v>13350</v>
      </c>
      <c r="E4231" s="52">
        <v>45084</v>
      </c>
      <c r="F4231" s="18">
        <f t="shared" si="200"/>
        <v>6</v>
      </c>
      <c r="G4231" s="51" t="s">
        <v>11799</v>
      </c>
      <c r="H4231" s="51" t="s">
        <v>13991</v>
      </c>
      <c r="I4231" s="51" t="s">
        <v>11725</v>
      </c>
      <c r="J4231" s="53">
        <v>804377</v>
      </c>
      <c r="K4231" s="48">
        <v>0.10000037295944564</v>
      </c>
      <c r="L4231" s="53">
        <v>80438</v>
      </c>
      <c r="M4231" s="54">
        <v>884815</v>
      </c>
      <c r="N4231">
        <f>+VLOOKUP(C4231,'Thanh toán '!M$1335:N$6972,2,0)</f>
        <v>884815</v>
      </c>
      <c r="O4231" s="61">
        <f t="shared" si="201"/>
        <v>0</v>
      </c>
    </row>
    <row r="4232" spans="1:15" hidden="1" x14ac:dyDescent="0.3">
      <c r="A4232" s="43">
        <v>2023</v>
      </c>
      <c r="B4232" s="51" t="s">
        <v>18220</v>
      </c>
      <c r="C4232" s="19">
        <f t="shared" si="199"/>
        <v>33319</v>
      </c>
      <c r="D4232" s="44" t="s">
        <v>13350</v>
      </c>
      <c r="E4232" s="52">
        <v>45084</v>
      </c>
      <c r="F4232" s="18">
        <f t="shared" si="200"/>
        <v>6</v>
      </c>
      <c r="G4232" s="51" t="s">
        <v>11799</v>
      </c>
      <c r="H4232" s="51" t="s">
        <v>13352</v>
      </c>
      <c r="I4232" s="51" t="s">
        <v>11725</v>
      </c>
      <c r="J4232" s="53">
        <v>1110580</v>
      </c>
      <c r="K4232" s="48">
        <v>0.1</v>
      </c>
      <c r="L4232" s="53">
        <v>111058</v>
      </c>
      <c r="M4232" s="54">
        <v>1221638</v>
      </c>
      <c r="N4232">
        <f>+VLOOKUP(C4232,'Thanh toán '!M$1335:N$6972,2,0)</f>
        <v>1221638</v>
      </c>
      <c r="O4232" s="61">
        <f t="shared" si="201"/>
        <v>0</v>
      </c>
    </row>
    <row r="4233" spans="1:15" hidden="1" x14ac:dyDescent="0.3">
      <c r="A4233" s="43">
        <v>2023</v>
      </c>
      <c r="B4233" s="51" t="s">
        <v>18221</v>
      </c>
      <c r="C4233" s="19">
        <f t="shared" si="199"/>
        <v>33321</v>
      </c>
      <c r="D4233" s="44" t="s">
        <v>13350</v>
      </c>
      <c r="E4233" s="52">
        <v>45084</v>
      </c>
      <c r="F4233" s="18">
        <f t="shared" si="200"/>
        <v>6</v>
      </c>
      <c r="G4233" s="51" t="s">
        <v>11799</v>
      </c>
      <c r="H4233" s="51" t="s">
        <v>14084</v>
      </c>
      <c r="I4233" s="51" t="s">
        <v>11725</v>
      </c>
      <c r="J4233" s="53">
        <v>1497696</v>
      </c>
      <c r="K4233" s="48">
        <v>0.10000026707689678</v>
      </c>
      <c r="L4233" s="53">
        <v>149770</v>
      </c>
      <c r="M4233" s="54">
        <v>1647466</v>
      </c>
      <c r="N4233">
        <f>+VLOOKUP(C4233,'Thanh toán '!M$1335:N$6972,2,0)</f>
        <v>1647466</v>
      </c>
      <c r="O4233" s="61">
        <f t="shared" si="201"/>
        <v>0</v>
      </c>
    </row>
    <row r="4234" spans="1:15" hidden="1" x14ac:dyDescent="0.3">
      <c r="A4234" s="43">
        <v>2023</v>
      </c>
      <c r="B4234" s="51" t="s">
        <v>18222</v>
      </c>
      <c r="C4234" s="19">
        <f t="shared" si="199"/>
        <v>33323</v>
      </c>
      <c r="D4234" s="44" t="s">
        <v>13350</v>
      </c>
      <c r="E4234" s="52">
        <v>45084</v>
      </c>
      <c r="F4234" s="18">
        <f t="shared" si="200"/>
        <v>6</v>
      </c>
      <c r="G4234" s="51" t="s">
        <v>11799</v>
      </c>
      <c r="H4234" s="51" t="s">
        <v>14165</v>
      </c>
      <c r="I4234" s="51" t="s">
        <v>11725</v>
      </c>
      <c r="J4234" s="53">
        <v>1112479</v>
      </c>
      <c r="K4234" s="48">
        <v>0.10000008988933724</v>
      </c>
      <c r="L4234" s="53">
        <v>111248</v>
      </c>
      <c r="M4234" s="54">
        <v>1223727</v>
      </c>
      <c r="N4234">
        <f>+VLOOKUP(C4234,'Thanh toán '!M$1335:N$6972,2,0)</f>
        <v>1223727</v>
      </c>
      <c r="O4234" s="61">
        <f t="shared" si="201"/>
        <v>0</v>
      </c>
    </row>
    <row r="4235" spans="1:15" hidden="1" x14ac:dyDescent="0.3">
      <c r="A4235" s="43">
        <v>2023</v>
      </c>
      <c r="B4235" s="51" t="s">
        <v>18223</v>
      </c>
      <c r="C4235" s="19">
        <f t="shared" si="199"/>
        <v>33324</v>
      </c>
      <c r="D4235" s="44" t="s">
        <v>13350</v>
      </c>
      <c r="E4235" s="52">
        <v>45084</v>
      </c>
      <c r="F4235" s="18">
        <f t="shared" si="200"/>
        <v>6</v>
      </c>
      <c r="G4235" s="51" t="s">
        <v>11799</v>
      </c>
      <c r="H4235" s="51" t="s">
        <v>13709</v>
      </c>
      <c r="I4235" s="51" t="s">
        <v>11725</v>
      </c>
      <c r="J4235" s="53">
        <v>442409</v>
      </c>
      <c r="K4235" s="48">
        <v>0.10000022603518463</v>
      </c>
      <c r="L4235" s="53">
        <v>44241</v>
      </c>
      <c r="M4235" s="54">
        <v>486650</v>
      </c>
      <c r="N4235">
        <f>+VLOOKUP(C4235,'Thanh toán '!M$1335:N$6972,2,0)</f>
        <v>486650</v>
      </c>
      <c r="O4235" s="61">
        <f t="shared" si="201"/>
        <v>0</v>
      </c>
    </row>
    <row r="4236" spans="1:15" hidden="1" x14ac:dyDescent="0.3">
      <c r="A4236" s="43">
        <v>2023</v>
      </c>
      <c r="B4236" s="51" t="s">
        <v>18224</v>
      </c>
      <c r="C4236" s="19">
        <f t="shared" si="199"/>
        <v>33325</v>
      </c>
      <c r="D4236" s="44" t="s">
        <v>13350</v>
      </c>
      <c r="E4236" s="52">
        <v>45084</v>
      </c>
      <c r="F4236" s="18">
        <f t="shared" si="200"/>
        <v>6</v>
      </c>
      <c r="G4236" s="51" t="s">
        <v>11799</v>
      </c>
      <c r="H4236" s="51" t="s">
        <v>13368</v>
      </c>
      <c r="I4236" s="51" t="s">
        <v>11725</v>
      </c>
      <c r="J4236" s="53">
        <v>618065</v>
      </c>
      <c r="K4236" s="48">
        <v>0.10000080897640216</v>
      </c>
      <c r="L4236" s="53">
        <v>61807</v>
      </c>
      <c r="M4236" s="54">
        <v>679872</v>
      </c>
      <c r="N4236">
        <f>+VLOOKUP(C4236,'Thanh toán '!M$1335:N$6972,2,0)</f>
        <v>679872</v>
      </c>
      <c r="O4236" s="61">
        <f t="shared" si="201"/>
        <v>0</v>
      </c>
    </row>
    <row r="4237" spans="1:15" hidden="1" x14ac:dyDescent="0.3">
      <c r="A4237" s="43">
        <v>2023</v>
      </c>
      <c r="B4237" s="51" t="s">
        <v>18225</v>
      </c>
      <c r="C4237" s="19">
        <f t="shared" si="199"/>
        <v>33326</v>
      </c>
      <c r="D4237" s="44" t="s">
        <v>13350</v>
      </c>
      <c r="E4237" s="52">
        <v>45084</v>
      </c>
      <c r="F4237" s="18">
        <f t="shared" si="200"/>
        <v>6</v>
      </c>
      <c r="G4237" s="51" t="s">
        <v>11799</v>
      </c>
      <c r="H4237" s="51" t="s">
        <v>18226</v>
      </c>
      <c r="I4237" s="51" t="s">
        <v>11725</v>
      </c>
      <c r="J4237" s="53">
        <v>382228</v>
      </c>
      <c r="K4237" s="48">
        <v>0.10000052324790439</v>
      </c>
      <c r="L4237" s="53">
        <v>38223</v>
      </c>
      <c r="M4237" s="54">
        <v>420451</v>
      </c>
      <c r="N4237">
        <f>+VLOOKUP(C4237,'Thanh toán '!M$1335:N$6972,2,0)</f>
        <v>420451</v>
      </c>
      <c r="O4237" s="61">
        <f t="shared" si="201"/>
        <v>0</v>
      </c>
    </row>
    <row r="4238" spans="1:15" hidden="1" x14ac:dyDescent="0.3">
      <c r="A4238" s="43">
        <v>2023</v>
      </c>
      <c r="B4238" s="51" t="s">
        <v>18227</v>
      </c>
      <c r="C4238" s="19">
        <f t="shared" si="199"/>
        <v>33328</v>
      </c>
      <c r="D4238" s="44" t="s">
        <v>13350</v>
      </c>
      <c r="E4238" s="52">
        <v>45084</v>
      </c>
      <c r="F4238" s="18">
        <f t="shared" si="200"/>
        <v>6</v>
      </c>
      <c r="G4238" s="51" t="s">
        <v>12239</v>
      </c>
      <c r="H4238" s="51" t="s">
        <v>18228</v>
      </c>
      <c r="I4238" s="51" t="s">
        <v>12240</v>
      </c>
      <c r="J4238" s="53">
        <v>3693875</v>
      </c>
      <c r="K4238" s="48">
        <v>0.1000001353592095</v>
      </c>
      <c r="L4238" s="53">
        <v>369388</v>
      </c>
      <c r="M4238" s="54">
        <v>4063263</v>
      </c>
      <c r="N4238">
        <f>+VLOOKUP(C4238,'Thanh toán '!M$1335:N$6972,2,0)</f>
        <v>4063263</v>
      </c>
      <c r="O4238" s="61">
        <f t="shared" si="201"/>
        <v>0</v>
      </c>
    </row>
    <row r="4239" spans="1:15" hidden="1" x14ac:dyDescent="0.3">
      <c r="A4239" s="43">
        <v>2023</v>
      </c>
      <c r="B4239" s="51" t="s">
        <v>18229</v>
      </c>
      <c r="C4239" s="19">
        <f t="shared" si="199"/>
        <v>33341</v>
      </c>
      <c r="D4239" s="44" t="s">
        <v>13350</v>
      </c>
      <c r="E4239" s="52">
        <v>45084</v>
      </c>
      <c r="F4239" s="18">
        <f t="shared" si="200"/>
        <v>6</v>
      </c>
      <c r="G4239" s="51" t="s">
        <v>12179</v>
      </c>
      <c r="H4239" s="51" t="s">
        <v>12179</v>
      </c>
      <c r="I4239" s="51" t="s">
        <v>12180</v>
      </c>
      <c r="J4239" s="53">
        <v>4326000</v>
      </c>
      <c r="K4239" s="48">
        <v>0.1</v>
      </c>
      <c r="L4239" s="53">
        <v>432600</v>
      </c>
      <c r="M4239" s="54">
        <v>4758600</v>
      </c>
      <c r="N4239">
        <f>+VLOOKUP(C4239,'Thanh toán '!M$1335:N$6972,2,0)</f>
        <v>4758600</v>
      </c>
      <c r="O4239" s="61">
        <f t="shared" si="201"/>
        <v>0</v>
      </c>
    </row>
    <row r="4240" spans="1:15" hidden="1" x14ac:dyDescent="0.3">
      <c r="A4240" s="43">
        <v>2023</v>
      </c>
      <c r="B4240" s="51" t="s">
        <v>18230</v>
      </c>
      <c r="C4240" s="19">
        <f t="shared" si="199"/>
        <v>33342</v>
      </c>
      <c r="D4240" s="44" t="s">
        <v>13350</v>
      </c>
      <c r="E4240" s="52">
        <v>45084</v>
      </c>
      <c r="F4240" s="18">
        <f t="shared" si="200"/>
        <v>6</v>
      </c>
      <c r="G4240" s="51" t="s">
        <v>12627</v>
      </c>
      <c r="H4240" s="51" t="s">
        <v>12627</v>
      </c>
      <c r="I4240" s="51" t="s">
        <v>12628</v>
      </c>
      <c r="J4240" s="53">
        <v>1060500</v>
      </c>
      <c r="K4240" s="48">
        <v>0.1</v>
      </c>
      <c r="L4240" s="53">
        <v>106050</v>
      </c>
      <c r="M4240" s="54">
        <v>1166550</v>
      </c>
      <c r="N4240">
        <f>+VLOOKUP(C4240,'Thanh toán '!M$1335:N$6972,2,0)</f>
        <v>1166550</v>
      </c>
      <c r="O4240" s="61">
        <f t="shared" si="201"/>
        <v>0</v>
      </c>
    </row>
    <row r="4241" spans="1:15" hidden="1" x14ac:dyDescent="0.3">
      <c r="A4241" s="43">
        <v>2023</v>
      </c>
      <c r="B4241" s="51" t="s">
        <v>18231</v>
      </c>
      <c r="C4241" s="19">
        <f t="shared" si="199"/>
        <v>33343</v>
      </c>
      <c r="D4241" s="44" t="s">
        <v>13350</v>
      </c>
      <c r="E4241" s="52">
        <v>45084</v>
      </c>
      <c r="F4241" s="18">
        <f t="shared" si="200"/>
        <v>6</v>
      </c>
      <c r="G4241" s="51" t="s">
        <v>12167</v>
      </c>
      <c r="H4241" s="51" t="s">
        <v>12167</v>
      </c>
      <c r="I4241" s="51" t="s">
        <v>12168</v>
      </c>
      <c r="J4241" s="53">
        <v>530250</v>
      </c>
      <c r="K4241" s="48">
        <v>0.1</v>
      </c>
      <c r="L4241" s="53">
        <v>53025</v>
      </c>
      <c r="M4241" s="54">
        <v>583275</v>
      </c>
      <c r="N4241">
        <f>+VLOOKUP(C4241,'Thanh toán '!M$1335:N$6972,2,0)</f>
        <v>583275</v>
      </c>
      <c r="O4241" s="61">
        <f t="shared" si="201"/>
        <v>0</v>
      </c>
    </row>
    <row r="4242" spans="1:15" hidden="1" x14ac:dyDescent="0.3">
      <c r="A4242" s="43">
        <v>2023</v>
      </c>
      <c r="B4242" s="51" t="s">
        <v>18232</v>
      </c>
      <c r="C4242" s="19">
        <f t="shared" si="199"/>
        <v>33344</v>
      </c>
      <c r="D4242" s="44" t="s">
        <v>13350</v>
      </c>
      <c r="E4242" s="52">
        <v>45084</v>
      </c>
      <c r="F4242" s="18">
        <f t="shared" si="200"/>
        <v>6</v>
      </c>
      <c r="G4242" s="51" t="s">
        <v>12645</v>
      </c>
      <c r="H4242" s="51" t="s">
        <v>12645</v>
      </c>
      <c r="I4242" s="51" t="s">
        <v>12646</v>
      </c>
      <c r="J4242" s="53">
        <v>395726</v>
      </c>
      <c r="K4242" s="48">
        <v>0.1000010108004023</v>
      </c>
      <c r="L4242" s="53">
        <v>39573</v>
      </c>
      <c r="M4242" s="54">
        <v>435299</v>
      </c>
      <c r="N4242">
        <f>+VLOOKUP(C4242,'Thanh toán '!M$1335:N$6972,2,0)</f>
        <v>435299</v>
      </c>
      <c r="O4242" s="61">
        <f t="shared" si="201"/>
        <v>0</v>
      </c>
    </row>
    <row r="4243" spans="1:15" hidden="1" x14ac:dyDescent="0.3">
      <c r="A4243" s="43">
        <v>2023</v>
      </c>
      <c r="B4243" s="51" t="s">
        <v>18233</v>
      </c>
      <c r="C4243" s="19">
        <f t="shared" si="199"/>
        <v>33345</v>
      </c>
      <c r="D4243" s="44" t="s">
        <v>13350</v>
      </c>
      <c r="E4243" s="52">
        <v>45084</v>
      </c>
      <c r="F4243" s="18">
        <f t="shared" si="200"/>
        <v>6</v>
      </c>
      <c r="G4243" s="51" t="s">
        <v>12639</v>
      </c>
      <c r="H4243" s="51" t="s">
        <v>12639</v>
      </c>
      <c r="I4243" s="51" t="s">
        <v>12640</v>
      </c>
      <c r="J4243" s="53">
        <v>1236130</v>
      </c>
      <c r="K4243" s="48">
        <v>0.1</v>
      </c>
      <c r="L4243" s="53">
        <v>123613</v>
      </c>
      <c r="M4243" s="54">
        <v>1359743</v>
      </c>
      <c r="N4243">
        <f>+VLOOKUP(C4243,'Thanh toán '!M$1335:N$6972,2,0)</f>
        <v>1359743</v>
      </c>
      <c r="O4243" s="61">
        <f t="shared" si="201"/>
        <v>0</v>
      </c>
    </row>
    <row r="4244" spans="1:15" hidden="1" x14ac:dyDescent="0.3">
      <c r="A4244" s="43">
        <v>2023</v>
      </c>
      <c r="B4244" s="51" t="s">
        <v>18234</v>
      </c>
      <c r="C4244" s="19">
        <f t="shared" si="199"/>
        <v>33346</v>
      </c>
      <c r="D4244" s="44" t="s">
        <v>13350</v>
      </c>
      <c r="E4244" s="52">
        <v>45084</v>
      </c>
      <c r="F4244" s="18">
        <f t="shared" si="200"/>
        <v>6</v>
      </c>
      <c r="G4244" s="51" t="s">
        <v>12422</v>
      </c>
      <c r="H4244" s="51" t="s">
        <v>12422</v>
      </c>
      <c r="I4244" s="51" t="s">
        <v>12423</v>
      </c>
      <c r="J4244" s="53">
        <v>1110580</v>
      </c>
      <c r="K4244" s="48">
        <v>0.1</v>
      </c>
      <c r="L4244" s="53">
        <v>111058</v>
      </c>
      <c r="M4244" s="54">
        <v>1221638</v>
      </c>
      <c r="N4244">
        <f>+VLOOKUP(C4244,'Thanh toán '!M$1335:N$6972,2,0)</f>
        <v>1221638</v>
      </c>
      <c r="O4244" s="61">
        <f t="shared" si="201"/>
        <v>0</v>
      </c>
    </row>
    <row r="4245" spans="1:15" hidden="1" x14ac:dyDescent="0.3">
      <c r="A4245" s="43">
        <v>2023</v>
      </c>
      <c r="B4245" s="51" t="s">
        <v>18235</v>
      </c>
      <c r="C4245" s="19">
        <f t="shared" si="199"/>
        <v>33347</v>
      </c>
      <c r="D4245" s="44" t="s">
        <v>13350</v>
      </c>
      <c r="E4245" s="52">
        <v>45084</v>
      </c>
      <c r="F4245" s="18">
        <f t="shared" si="200"/>
        <v>6</v>
      </c>
      <c r="G4245" s="51" t="s">
        <v>12194</v>
      </c>
      <c r="H4245" s="51" t="s">
        <v>12194</v>
      </c>
      <c r="I4245" s="51" t="s">
        <v>12195</v>
      </c>
      <c r="J4245" s="53">
        <v>1660850</v>
      </c>
      <c r="K4245" s="48">
        <v>0.1</v>
      </c>
      <c r="L4245" s="53">
        <v>166085</v>
      </c>
      <c r="M4245" s="54">
        <v>1826935</v>
      </c>
      <c r="N4245">
        <f>+VLOOKUP(C4245,'Thanh toán '!M$1335:N$6972,2,0)</f>
        <v>1826935</v>
      </c>
      <c r="O4245" s="61">
        <f t="shared" si="201"/>
        <v>0</v>
      </c>
    </row>
    <row r="4246" spans="1:15" hidden="1" x14ac:dyDescent="0.3">
      <c r="A4246" s="43">
        <v>2023</v>
      </c>
      <c r="B4246" s="51" t="s">
        <v>18236</v>
      </c>
      <c r="C4246" s="19">
        <f t="shared" si="199"/>
        <v>33348</v>
      </c>
      <c r="D4246" s="44" t="s">
        <v>13350</v>
      </c>
      <c r="E4246" s="52">
        <v>45084</v>
      </c>
      <c r="F4246" s="18">
        <f t="shared" si="200"/>
        <v>6</v>
      </c>
      <c r="G4246" s="51" t="s">
        <v>12176</v>
      </c>
      <c r="H4246" s="51" t="s">
        <v>12176</v>
      </c>
      <c r="I4246" s="51" t="s">
        <v>12177</v>
      </c>
      <c r="J4246" s="53">
        <v>1924970</v>
      </c>
      <c r="K4246" s="48">
        <v>0.1</v>
      </c>
      <c r="L4246" s="53">
        <v>192497</v>
      </c>
      <c r="M4246" s="54">
        <v>2117467</v>
      </c>
      <c r="N4246">
        <f>+VLOOKUP(C4246,'Thanh toán '!M$1335:N$6972,2,0)</f>
        <v>2117467</v>
      </c>
      <c r="O4246" s="61">
        <f t="shared" si="201"/>
        <v>0</v>
      </c>
    </row>
    <row r="4247" spans="1:15" hidden="1" x14ac:dyDescent="0.3">
      <c r="A4247" s="43">
        <v>2023</v>
      </c>
      <c r="B4247" s="51" t="s">
        <v>18237</v>
      </c>
      <c r="C4247" s="19">
        <f t="shared" si="199"/>
        <v>33349</v>
      </c>
      <c r="D4247" s="44" t="s">
        <v>13350</v>
      </c>
      <c r="E4247" s="52">
        <v>45084</v>
      </c>
      <c r="F4247" s="18">
        <f t="shared" si="200"/>
        <v>6</v>
      </c>
      <c r="G4247" s="51" t="s">
        <v>12167</v>
      </c>
      <c r="H4247" s="51" t="s">
        <v>12167</v>
      </c>
      <c r="I4247" s="51" t="s">
        <v>12168</v>
      </c>
      <c r="J4247" s="53">
        <v>1517775</v>
      </c>
      <c r="K4247" s="48">
        <v>0.10000032942959267</v>
      </c>
      <c r="L4247" s="53">
        <v>151778</v>
      </c>
      <c r="M4247" s="54">
        <v>1669553</v>
      </c>
      <c r="N4247">
        <f>+VLOOKUP(C4247,'Thanh toán '!M$1335:N$6972,2,0)</f>
        <v>1669553</v>
      </c>
      <c r="O4247" s="61">
        <f t="shared" si="201"/>
        <v>0</v>
      </c>
    </row>
    <row r="4248" spans="1:15" hidden="1" x14ac:dyDescent="0.3">
      <c r="A4248" s="43">
        <v>2023</v>
      </c>
      <c r="B4248" s="51" t="s">
        <v>18238</v>
      </c>
      <c r="C4248" s="19">
        <f t="shared" si="199"/>
        <v>33350</v>
      </c>
      <c r="D4248" s="44" t="s">
        <v>13350</v>
      </c>
      <c r="E4248" s="52">
        <v>45084</v>
      </c>
      <c r="F4248" s="18">
        <f t="shared" si="200"/>
        <v>6</v>
      </c>
      <c r="G4248" s="51" t="s">
        <v>12618</v>
      </c>
      <c r="H4248" s="51" t="s">
        <v>12618</v>
      </c>
      <c r="I4248" s="51" t="s">
        <v>12619</v>
      </c>
      <c r="J4248" s="53">
        <v>922445</v>
      </c>
      <c r="K4248" s="48">
        <v>0.10000054203773667</v>
      </c>
      <c r="L4248" s="53">
        <v>92245</v>
      </c>
      <c r="M4248" s="54">
        <v>1014690</v>
      </c>
      <c r="N4248">
        <f>+VLOOKUP(C4248,'Thanh toán '!M$1335:N$6972,2,0)</f>
        <v>1014690</v>
      </c>
      <c r="O4248" s="61">
        <f t="shared" si="201"/>
        <v>0</v>
      </c>
    </row>
    <row r="4249" spans="1:15" hidden="1" x14ac:dyDescent="0.3">
      <c r="A4249" s="43">
        <v>2023</v>
      </c>
      <c r="B4249" s="51" t="s">
        <v>18239</v>
      </c>
      <c r="C4249" s="19">
        <f t="shared" si="199"/>
        <v>33351</v>
      </c>
      <c r="D4249" s="44" t="s">
        <v>13350</v>
      </c>
      <c r="E4249" s="52">
        <v>45084</v>
      </c>
      <c r="F4249" s="18">
        <f t="shared" si="200"/>
        <v>6</v>
      </c>
      <c r="G4249" s="51" t="s">
        <v>12179</v>
      </c>
      <c r="H4249" s="51" t="s">
        <v>12179</v>
      </c>
      <c r="I4249" s="51" t="s">
        <v>12180</v>
      </c>
      <c r="J4249" s="53">
        <v>6071100</v>
      </c>
      <c r="K4249" s="48">
        <v>0.1</v>
      </c>
      <c r="L4249" s="53">
        <v>607110</v>
      </c>
      <c r="M4249" s="54">
        <v>6678210</v>
      </c>
      <c r="N4249">
        <f>+VLOOKUP(C4249,'Thanh toán '!M$1335:N$6972,2,0)</f>
        <v>6678210</v>
      </c>
      <c r="O4249" s="61">
        <f t="shared" si="201"/>
        <v>0</v>
      </c>
    </row>
    <row r="4250" spans="1:15" hidden="1" x14ac:dyDescent="0.3">
      <c r="A4250" s="43">
        <v>2023</v>
      </c>
      <c r="B4250" s="51" t="s">
        <v>18240</v>
      </c>
      <c r="C4250" s="19">
        <f t="shared" si="199"/>
        <v>33437</v>
      </c>
      <c r="D4250" s="44" t="s">
        <v>13350</v>
      </c>
      <c r="E4250" s="52">
        <v>45085</v>
      </c>
      <c r="F4250" s="18">
        <f t="shared" si="200"/>
        <v>6</v>
      </c>
      <c r="G4250" s="51" t="s">
        <v>11838</v>
      </c>
      <c r="H4250" s="51" t="s">
        <v>13461</v>
      </c>
      <c r="I4250" s="51" t="s">
        <v>11839</v>
      </c>
      <c r="J4250" s="53">
        <v>555924</v>
      </c>
      <c r="K4250" s="48">
        <v>9.9999280477187535E-2</v>
      </c>
      <c r="L4250" s="53">
        <v>55592</v>
      </c>
      <c r="M4250" s="54">
        <v>611516</v>
      </c>
      <c r="N4250">
        <f>+VLOOKUP(C4250,'Thanh toán '!M$1335:N$6972,2,0)</f>
        <v>611516</v>
      </c>
      <c r="O4250" s="61">
        <f t="shared" si="201"/>
        <v>0</v>
      </c>
    </row>
    <row r="4251" spans="1:15" hidden="1" x14ac:dyDescent="0.3">
      <c r="A4251" s="43">
        <v>2023</v>
      </c>
      <c r="B4251" s="51" t="s">
        <v>18241</v>
      </c>
      <c r="C4251" s="19">
        <f t="shared" si="199"/>
        <v>33438</v>
      </c>
      <c r="D4251" s="44" t="s">
        <v>13350</v>
      </c>
      <c r="E4251" s="52">
        <v>45085</v>
      </c>
      <c r="F4251" s="18">
        <f t="shared" si="200"/>
        <v>6</v>
      </c>
      <c r="G4251" s="51" t="s">
        <v>11838</v>
      </c>
      <c r="H4251" s="51" t="s">
        <v>13930</v>
      </c>
      <c r="I4251" s="51" t="s">
        <v>11839</v>
      </c>
      <c r="J4251" s="53">
        <v>1121264</v>
      </c>
      <c r="K4251" s="48">
        <v>9.9999643259749707E-2</v>
      </c>
      <c r="L4251" s="53">
        <v>112126</v>
      </c>
      <c r="M4251" s="54">
        <v>1233390</v>
      </c>
      <c r="N4251">
        <f>+VLOOKUP(C4251,'Thanh toán '!M$1335:N$6972,2,0)</f>
        <v>1233390</v>
      </c>
      <c r="O4251" s="61">
        <f t="shared" si="201"/>
        <v>0</v>
      </c>
    </row>
    <row r="4252" spans="1:15" hidden="1" x14ac:dyDescent="0.3">
      <c r="A4252" s="43">
        <v>2023</v>
      </c>
      <c r="B4252" s="51" t="s">
        <v>18242</v>
      </c>
      <c r="C4252" s="19">
        <f t="shared" si="199"/>
        <v>33553</v>
      </c>
      <c r="D4252" s="44" t="s">
        <v>13350</v>
      </c>
      <c r="E4252" s="52">
        <v>45085</v>
      </c>
      <c r="F4252" s="18">
        <f t="shared" si="200"/>
        <v>6</v>
      </c>
      <c r="G4252" s="51" t="s">
        <v>11860</v>
      </c>
      <c r="H4252" s="51" t="s">
        <v>17349</v>
      </c>
      <c r="I4252" s="51" t="s">
        <v>11719</v>
      </c>
      <c r="J4252" s="53">
        <v>896422</v>
      </c>
      <c r="K4252" s="48">
        <v>9.9999776890794742E-2</v>
      </c>
      <c r="L4252" s="53">
        <v>89642</v>
      </c>
      <c r="M4252" s="54">
        <v>986064</v>
      </c>
      <c r="N4252">
        <f>+VLOOKUP(C4252,'Thanh toán '!M$1335:N$6972,2,0)</f>
        <v>986064</v>
      </c>
      <c r="O4252" s="61">
        <f t="shared" si="201"/>
        <v>0</v>
      </c>
    </row>
    <row r="4253" spans="1:15" hidden="1" x14ac:dyDescent="0.3">
      <c r="A4253" s="43">
        <v>2023</v>
      </c>
      <c r="B4253" s="51" t="s">
        <v>18243</v>
      </c>
      <c r="C4253" s="19">
        <f t="shared" si="199"/>
        <v>33554</v>
      </c>
      <c r="D4253" s="44" t="s">
        <v>13350</v>
      </c>
      <c r="E4253" s="52">
        <v>45085</v>
      </c>
      <c r="F4253" s="18">
        <f t="shared" si="200"/>
        <v>6</v>
      </c>
      <c r="G4253" s="51" t="s">
        <v>11860</v>
      </c>
      <c r="H4253" s="51" t="s">
        <v>15099</v>
      </c>
      <c r="I4253" s="51" t="s">
        <v>11719</v>
      </c>
      <c r="J4253" s="53">
        <v>734310</v>
      </c>
      <c r="K4253" s="48">
        <v>0.1</v>
      </c>
      <c r="L4253" s="53">
        <v>73431</v>
      </c>
      <c r="M4253" s="54">
        <v>807741</v>
      </c>
      <c r="N4253">
        <f>+VLOOKUP(C4253,'Thanh toán '!M$1335:N$6972,2,0)</f>
        <v>807741</v>
      </c>
      <c r="O4253" s="61">
        <f t="shared" si="201"/>
        <v>0</v>
      </c>
    </row>
    <row r="4254" spans="1:15" hidden="1" x14ac:dyDescent="0.3">
      <c r="A4254" s="43">
        <v>2023</v>
      </c>
      <c r="B4254" s="51" t="s">
        <v>18244</v>
      </c>
      <c r="C4254" s="19">
        <f t="shared" si="199"/>
        <v>33555</v>
      </c>
      <c r="D4254" s="44" t="s">
        <v>13350</v>
      </c>
      <c r="E4254" s="52">
        <v>45085</v>
      </c>
      <c r="F4254" s="18">
        <f t="shared" si="200"/>
        <v>6</v>
      </c>
      <c r="G4254" s="51" t="s">
        <v>11860</v>
      </c>
      <c r="H4254" s="51" t="s">
        <v>15099</v>
      </c>
      <c r="I4254" s="51" t="s">
        <v>11719</v>
      </c>
      <c r="J4254" s="53">
        <v>2163000</v>
      </c>
      <c r="K4254" s="48">
        <v>0.1</v>
      </c>
      <c r="L4254" s="53">
        <v>216300</v>
      </c>
      <c r="M4254" s="54">
        <v>2379300</v>
      </c>
      <c r="N4254">
        <f>+VLOOKUP(C4254,'Thanh toán '!M$1335:N$6972,2,0)</f>
        <v>2379300</v>
      </c>
      <c r="O4254" s="61">
        <f t="shared" si="201"/>
        <v>0</v>
      </c>
    </row>
    <row r="4255" spans="1:15" hidden="1" x14ac:dyDescent="0.3">
      <c r="A4255" s="43">
        <v>2023</v>
      </c>
      <c r="B4255" s="51" t="s">
        <v>18245</v>
      </c>
      <c r="C4255" s="19">
        <f t="shared" si="199"/>
        <v>33576</v>
      </c>
      <c r="D4255" s="44" t="s">
        <v>13350</v>
      </c>
      <c r="E4255" s="52">
        <v>45085</v>
      </c>
      <c r="F4255" s="18">
        <f t="shared" si="200"/>
        <v>6</v>
      </c>
      <c r="G4255" s="51" t="s">
        <v>12221</v>
      </c>
      <c r="H4255" s="51" t="s">
        <v>18246</v>
      </c>
      <c r="I4255" s="51" t="s">
        <v>12222</v>
      </c>
      <c r="J4255" s="53">
        <v>3849940</v>
      </c>
      <c r="K4255" s="48">
        <v>0.1</v>
      </c>
      <c r="L4255" s="53">
        <v>384994</v>
      </c>
      <c r="M4255" s="54">
        <v>4234934</v>
      </c>
      <c r="N4255">
        <f>+VLOOKUP(C4255,'Thanh toán '!M$1335:N$6972,2,0)</f>
        <v>4234934</v>
      </c>
      <c r="O4255" s="61">
        <f t="shared" si="201"/>
        <v>0</v>
      </c>
    </row>
    <row r="4256" spans="1:15" hidden="1" x14ac:dyDescent="0.3">
      <c r="A4256" s="43">
        <v>2023</v>
      </c>
      <c r="B4256" s="51" t="s">
        <v>18247</v>
      </c>
      <c r="C4256" s="19">
        <f t="shared" si="199"/>
        <v>33659</v>
      </c>
      <c r="D4256" s="44" t="s">
        <v>13350</v>
      </c>
      <c r="E4256" s="52">
        <v>45085</v>
      </c>
      <c r="F4256" s="18">
        <f t="shared" si="200"/>
        <v>6</v>
      </c>
      <c r="G4256" s="51" t="s">
        <v>12282</v>
      </c>
      <c r="H4256" s="51" t="s">
        <v>12282</v>
      </c>
      <c r="I4256" s="51" t="s">
        <v>12283</v>
      </c>
      <c r="J4256" s="53">
        <v>2362841</v>
      </c>
      <c r="K4256" s="48">
        <v>9.9999957678066367E-2</v>
      </c>
      <c r="L4256" s="53">
        <v>236284</v>
      </c>
      <c r="M4256" s="54">
        <v>2599125</v>
      </c>
      <c r="N4256">
        <f>+VLOOKUP(C4256,'Thanh toán '!M$1335:N$6972,2,0)</f>
        <v>2599125</v>
      </c>
      <c r="O4256" s="61">
        <f t="shared" si="201"/>
        <v>0</v>
      </c>
    </row>
    <row r="4257" spans="1:15" hidden="1" x14ac:dyDescent="0.3">
      <c r="A4257" s="43">
        <v>2023</v>
      </c>
      <c r="B4257" s="51" t="s">
        <v>18248</v>
      </c>
      <c r="C4257" s="19">
        <f t="shared" si="199"/>
        <v>33660</v>
      </c>
      <c r="D4257" s="44" t="s">
        <v>13350</v>
      </c>
      <c r="E4257" s="52">
        <v>45085</v>
      </c>
      <c r="F4257" s="18">
        <f t="shared" si="200"/>
        <v>6</v>
      </c>
      <c r="G4257" s="51" t="s">
        <v>11799</v>
      </c>
      <c r="H4257" s="51" t="s">
        <v>15319</v>
      </c>
      <c r="I4257" s="51" t="s">
        <v>11725</v>
      </c>
      <c r="J4257" s="53">
        <v>648900</v>
      </c>
      <c r="K4257" s="48">
        <v>0.1</v>
      </c>
      <c r="L4257" s="53">
        <v>64890</v>
      </c>
      <c r="M4257" s="54">
        <v>713790</v>
      </c>
      <c r="N4257">
        <f>+VLOOKUP(C4257,'Thanh toán '!M$1335:N$6972,2,0)</f>
        <v>713790</v>
      </c>
      <c r="O4257" s="61">
        <f t="shared" si="201"/>
        <v>0</v>
      </c>
    </row>
    <row r="4258" spans="1:15" hidden="1" x14ac:dyDescent="0.3">
      <c r="A4258" s="43">
        <v>2023</v>
      </c>
      <c r="B4258" s="51" t="s">
        <v>18249</v>
      </c>
      <c r="C4258" s="19">
        <f t="shared" si="199"/>
        <v>33661</v>
      </c>
      <c r="D4258" s="44" t="s">
        <v>13350</v>
      </c>
      <c r="E4258" s="52">
        <v>45085</v>
      </c>
      <c r="F4258" s="18">
        <f t="shared" si="200"/>
        <v>6</v>
      </c>
      <c r="G4258" s="51" t="s">
        <v>11799</v>
      </c>
      <c r="H4258" s="51" t="s">
        <v>15319</v>
      </c>
      <c r="I4258" s="51" t="s">
        <v>11725</v>
      </c>
      <c r="J4258" s="53">
        <v>250910</v>
      </c>
      <c r="K4258" s="48">
        <v>0.1</v>
      </c>
      <c r="L4258" s="53">
        <v>25091</v>
      </c>
      <c r="M4258" s="54">
        <v>276001</v>
      </c>
      <c r="N4258">
        <f>+VLOOKUP(C4258,'Thanh toán '!M$1335:N$6972,2,0)</f>
        <v>276001</v>
      </c>
      <c r="O4258" s="61">
        <f t="shared" si="201"/>
        <v>0</v>
      </c>
    </row>
    <row r="4259" spans="1:15" hidden="1" x14ac:dyDescent="0.3">
      <c r="A4259" s="43">
        <v>2023</v>
      </c>
      <c r="B4259" s="51" t="s">
        <v>18250</v>
      </c>
      <c r="C4259" s="19">
        <f t="shared" si="199"/>
        <v>33662</v>
      </c>
      <c r="D4259" s="44" t="s">
        <v>13350</v>
      </c>
      <c r="E4259" s="52">
        <v>45085</v>
      </c>
      <c r="F4259" s="18">
        <f t="shared" si="200"/>
        <v>6</v>
      </c>
      <c r="G4259" s="51" t="s">
        <v>11799</v>
      </c>
      <c r="H4259" s="51" t="s">
        <v>13520</v>
      </c>
      <c r="I4259" s="51" t="s">
        <v>11725</v>
      </c>
      <c r="J4259" s="53">
        <v>618065</v>
      </c>
      <c r="K4259" s="48">
        <v>0.10000080897640216</v>
      </c>
      <c r="L4259" s="53">
        <v>61807</v>
      </c>
      <c r="M4259" s="54">
        <v>679872</v>
      </c>
      <c r="N4259">
        <f>+VLOOKUP(C4259,'Thanh toán '!M$1335:N$6972,2,0)</f>
        <v>679872</v>
      </c>
      <c r="O4259" s="61">
        <f t="shared" si="201"/>
        <v>0</v>
      </c>
    </row>
    <row r="4260" spans="1:15" hidden="1" x14ac:dyDescent="0.3">
      <c r="A4260" s="43">
        <v>2023</v>
      </c>
      <c r="B4260" s="51" t="s">
        <v>18251</v>
      </c>
      <c r="C4260" s="19">
        <f t="shared" si="199"/>
        <v>33664</v>
      </c>
      <c r="D4260" s="44" t="s">
        <v>13350</v>
      </c>
      <c r="E4260" s="52">
        <v>45085</v>
      </c>
      <c r="F4260" s="18">
        <f t="shared" si="200"/>
        <v>6</v>
      </c>
      <c r="G4260" s="51" t="s">
        <v>11799</v>
      </c>
      <c r="H4260" s="51" t="s">
        <v>15046</v>
      </c>
      <c r="I4260" s="51" t="s">
        <v>11725</v>
      </c>
      <c r="J4260" s="53">
        <v>690372</v>
      </c>
      <c r="K4260" s="48">
        <v>9.9999710301113029E-2</v>
      </c>
      <c r="L4260" s="53">
        <v>69037</v>
      </c>
      <c r="M4260" s="54">
        <v>759409</v>
      </c>
      <c r="N4260">
        <f>+VLOOKUP(C4260,'Thanh toán '!M$1335:N$6972,2,0)</f>
        <v>759409</v>
      </c>
      <c r="O4260" s="61">
        <f t="shared" si="201"/>
        <v>0</v>
      </c>
    </row>
    <row r="4261" spans="1:15" hidden="1" x14ac:dyDescent="0.3">
      <c r="A4261" s="43">
        <v>2023</v>
      </c>
      <c r="B4261" s="51" t="s">
        <v>18252</v>
      </c>
      <c r="C4261" s="19">
        <f t="shared" si="199"/>
        <v>33711</v>
      </c>
      <c r="D4261" s="44" t="s">
        <v>13350</v>
      </c>
      <c r="E4261" s="52">
        <v>45085</v>
      </c>
      <c r="F4261" s="18">
        <f t="shared" si="200"/>
        <v>6</v>
      </c>
      <c r="G4261" s="51" t="s">
        <v>11799</v>
      </c>
      <c r="H4261" s="51" t="s">
        <v>13524</v>
      </c>
      <c r="I4261" s="51" t="s">
        <v>11725</v>
      </c>
      <c r="J4261" s="53">
        <v>453750</v>
      </c>
      <c r="K4261" s="48">
        <v>0.1</v>
      </c>
      <c r="L4261" s="53">
        <v>45375</v>
      </c>
      <c r="M4261" s="54">
        <v>499125</v>
      </c>
      <c r="N4261">
        <f>+VLOOKUP(C4261,'Thanh toán '!M$1335:N$6972,2,0)</f>
        <v>499125</v>
      </c>
      <c r="O4261" s="61">
        <f t="shared" si="201"/>
        <v>0</v>
      </c>
    </row>
    <row r="4262" spans="1:15" hidden="1" x14ac:dyDescent="0.3">
      <c r="A4262" s="43">
        <v>2023</v>
      </c>
      <c r="B4262" s="51" t="s">
        <v>18253</v>
      </c>
      <c r="C4262" s="19">
        <f t="shared" si="199"/>
        <v>33850</v>
      </c>
      <c r="D4262" s="44" t="s">
        <v>13350</v>
      </c>
      <c r="E4262" s="52">
        <v>45085</v>
      </c>
      <c r="F4262" s="18">
        <f t="shared" si="200"/>
        <v>6</v>
      </c>
      <c r="G4262" s="51" t="s">
        <v>12459</v>
      </c>
      <c r="H4262" s="51" t="s">
        <v>12459</v>
      </c>
      <c r="I4262" s="51" t="s">
        <v>12460</v>
      </c>
      <c r="J4262" s="53">
        <v>1831460</v>
      </c>
      <c r="K4262" s="48">
        <v>0.1</v>
      </c>
      <c r="L4262" s="53">
        <v>183146</v>
      </c>
      <c r="M4262" s="54">
        <v>2014606</v>
      </c>
      <c r="N4262">
        <f>+VLOOKUP(C4262,'Thanh toán '!M$1335:N$6972,2,0)</f>
        <v>2014606</v>
      </c>
      <c r="O4262" s="61">
        <f t="shared" si="201"/>
        <v>0</v>
      </c>
    </row>
    <row r="4263" spans="1:15" hidden="1" x14ac:dyDescent="0.3">
      <c r="A4263" s="43">
        <v>2023</v>
      </c>
      <c r="B4263" s="51" t="s">
        <v>18254</v>
      </c>
      <c r="C4263" s="19">
        <f t="shared" si="199"/>
        <v>33851</v>
      </c>
      <c r="D4263" s="44" t="s">
        <v>13350</v>
      </c>
      <c r="E4263" s="52">
        <v>45085</v>
      </c>
      <c r="F4263" s="18">
        <f t="shared" si="200"/>
        <v>6</v>
      </c>
      <c r="G4263" s="51" t="s">
        <v>11799</v>
      </c>
      <c r="H4263" s="51" t="s">
        <v>14397</v>
      </c>
      <c r="I4263" s="51" t="s">
        <v>11725</v>
      </c>
      <c r="J4263" s="53">
        <v>704013</v>
      </c>
      <c r="K4263" s="48">
        <v>9.999957387150521E-2</v>
      </c>
      <c r="L4263" s="53">
        <v>70401</v>
      </c>
      <c r="M4263" s="54">
        <v>774414</v>
      </c>
      <c r="N4263">
        <f>+VLOOKUP(C4263,'Thanh toán '!M$1335:N$6972,2,0)</f>
        <v>774414</v>
      </c>
      <c r="O4263" s="61">
        <f t="shared" si="201"/>
        <v>0</v>
      </c>
    </row>
    <row r="4264" spans="1:15" hidden="1" x14ac:dyDescent="0.3">
      <c r="A4264" s="43">
        <v>2023</v>
      </c>
      <c r="B4264" s="51" t="s">
        <v>18255</v>
      </c>
      <c r="C4264" s="19">
        <f t="shared" si="199"/>
        <v>33922</v>
      </c>
      <c r="D4264" s="44" t="s">
        <v>13350</v>
      </c>
      <c r="E4264" s="52">
        <v>45085</v>
      </c>
      <c r="F4264" s="18">
        <f t="shared" si="200"/>
        <v>6</v>
      </c>
      <c r="G4264" s="51" t="s">
        <v>11799</v>
      </c>
      <c r="H4264" s="51" t="s">
        <v>15696</v>
      </c>
      <c r="I4264" s="51" t="s">
        <v>11725</v>
      </c>
      <c r="J4264" s="53">
        <v>222116</v>
      </c>
      <c r="K4264" s="48">
        <v>0.10000180086081147</v>
      </c>
      <c r="L4264" s="53">
        <v>22212</v>
      </c>
      <c r="M4264" s="54">
        <v>244328</v>
      </c>
      <c r="N4264">
        <f>+VLOOKUP(C4264,'Thanh toán '!M$1335:N$6972,2,0)</f>
        <v>244328</v>
      </c>
      <c r="O4264" s="61">
        <f t="shared" si="201"/>
        <v>0</v>
      </c>
    </row>
    <row r="4265" spans="1:15" hidden="1" x14ac:dyDescent="0.3">
      <c r="A4265" s="43">
        <v>2023</v>
      </c>
      <c r="B4265" s="51" t="s">
        <v>18256</v>
      </c>
      <c r="C4265" s="19">
        <f t="shared" si="199"/>
        <v>33923</v>
      </c>
      <c r="D4265" s="44" t="s">
        <v>13350</v>
      </c>
      <c r="E4265" s="52">
        <v>45085</v>
      </c>
      <c r="F4265" s="18">
        <f t="shared" si="200"/>
        <v>6</v>
      </c>
      <c r="G4265" s="51" t="s">
        <v>11799</v>
      </c>
      <c r="H4265" s="51" t="s">
        <v>13707</v>
      </c>
      <c r="I4265" s="51" t="s">
        <v>11725</v>
      </c>
      <c r="J4265" s="53">
        <v>608108</v>
      </c>
      <c r="K4265" s="48">
        <v>0.10000032888894736</v>
      </c>
      <c r="L4265" s="53">
        <v>60811</v>
      </c>
      <c r="M4265" s="54">
        <v>668919</v>
      </c>
      <c r="N4265">
        <f>+VLOOKUP(C4265,'Thanh toán '!M$1335:N$6972,2,0)</f>
        <v>668919</v>
      </c>
      <c r="O4265" s="61">
        <f t="shared" si="201"/>
        <v>0</v>
      </c>
    </row>
    <row r="4266" spans="1:15" hidden="1" x14ac:dyDescent="0.3">
      <c r="A4266" s="43">
        <v>2023</v>
      </c>
      <c r="B4266" s="51" t="s">
        <v>18257</v>
      </c>
      <c r="C4266" s="19">
        <f t="shared" si="199"/>
        <v>33993</v>
      </c>
      <c r="D4266" s="44" t="s">
        <v>13350</v>
      </c>
      <c r="E4266" s="52">
        <v>45085</v>
      </c>
      <c r="F4266" s="18">
        <f t="shared" si="200"/>
        <v>6</v>
      </c>
      <c r="G4266" s="51" t="s">
        <v>11799</v>
      </c>
      <c r="H4266" s="51" t="s">
        <v>14187</v>
      </c>
      <c r="I4266" s="51" t="s">
        <v>11725</v>
      </c>
      <c r="J4266" s="53">
        <v>926763</v>
      </c>
      <c r="K4266" s="48">
        <v>9.9999676292644404E-2</v>
      </c>
      <c r="L4266" s="53">
        <v>92676</v>
      </c>
      <c r="M4266" s="54">
        <v>1019439</v>
      </c>
      <c r="N4266">
        <f>+VLOOKUP(C4266,'Thanh toán '!M$1335:N$6972,2,0)</f>
        <v>1019439</v>
      </c>
      <c r="O4266" s="61">
        <f t="shared" si="201"/>
        <v>0</v>
      </c>
    </row>
    <row r="4267" spans="1:15" hidden="1" x14ac:dyDescent="0.3">
      <c r="A4267" s="43">
        <v>2023</v>
      </c>
      <c r="B4267" s="51" t="s">
        <v>18258</v>
      </c>
      <c r="C4267" s="19">
        <f t="shared" si="199"/>
        <v>33994</v>
      </c>
      <c r="D4267" s="44" t="s">
        <v>13350</v>
      </c>
      <c r="E4267" s="52">
        <v>45085</v>
      </c>
      <c r="F4267" s="18">
        <f t="shared" si="200"/>
        <v>6</v>
      </c>
      <c r="G4267" s="51" t="s">
        <v>11799</v>
      </c>
      <c r="H4267" s="51" t="s">
        <v>13615</v>
      </c>
      <c r="I4267" s="51" t="s">
        <v>11725</v>
      </c>
      <c r="J4267" s="53">
        <v>600612</v>
      </c>
      <c r="K4267" s="48">
        <v>9.9999667006320223E-2</v>
      </c>
      <c r="L4267" s="53">
        <v>60061</v>
      </c>
      <c r="M4267" s="54">
        <v>660673</v>
      </c>
      <c r="N4267">
        <f>+VLOOKUP(C4267,'Thanh toán '!M$1335:N$6972,2,0)</f>
        <v>660673</v>
      </c>
      <c r="O4267" s="61">
        <f t="shared" si="201"/>
        <v>0</v>
      </c>
    </row>
    <row r="4268" spans="1:15" hidden="1" x14ac:dyDescent="0.3">
      <c r="A4268" s="43">
        <v>2023</v>
      </c>
      <c r="B4268" s="51" t="s">
        <v>18259</v>
      </c>
      <c r="C4268" s="19">
        <f t="shared" si="199"/>
        <v>33995</v>
      </c>
      <c r="D4268" s="44" t="s">
        <v>13350</v>
      </c>
      <c r="E4268" s="52">
        <v>45085</v>
      </c>
      <c r="F4268" s="18">
        <f t="shared" si="200"/>
        <v>6</v>
      </c>
      <c r="G4268" s="51" t="s">
        <v>12239</v>
      </c>
      <c r="H4268" s="51" t="s">
        <v>18260</v>
      </c>
      <c r="I4268" s="51" t="s">
        <v>12240</v>
      </c>
      <c r="J4268" s="53">
        <v>1696795</v>
      </c>
      <c r="K4268" s="48">
        <v>0.1000002946731927</v>
      </c>
      <c r="L4268" s="53">
        <v>169680</v>
      </c>
      <c r="M4268" s="54">
        <v>1866475</v>
      </c>
      <c r="N4268">
        <f>+VLOOKUP(C4268,'Thanh toán '!M$1335:N$6972,2,0)</f>
        <v>1866475</v>
      </c>
      <c r="O4268" s="61">
        <f t="shared" si="201"/>
        <v>0</v>
      </c>
    </row>
    <row r="4269" spans="1:15" hidden="1" x14ac:dyDescent="0.3">
      <c r="A4269" s="43">
        <v>2023</v>
      </c>
      <c r="B4269" s="51" t="s">
        <v>11868</v>
      </c>
      <c r="C4269" s="19">
        <f t="shared" si="199"/>
        <v>34283</v>
      </c>
      <c r="D4269" s="44" t="s">
        <v>13350</v>
      </c>
      <c r="E4269" s="52">
        <v>45085</v>
      </c>
      <c r="F4269" s="18">
        <f t="shared" si="200"/>
        <v>6</v>
      </c>
      <c r="G4269" s="51" t="s">
        <v>11799</v>
      </c>
      <c r="H4269" s="51" t="s">
        <v>14125</v>
      </c>
      <c r="I4269" s="51" t="s">
        <v>11725</v>
      </c>
      <c r="J4269" s="53">
        <v>555290</v>
      </c>
      <c r="K4269" s="48">
        <v>0.1</v>
      </c>
      <c r="L4269" s="53">
        <v>55529</v>
      </c>
      <c r="M4269" s="54">
        <v>610819</v>
      </c>
      <c r="N4269">
        <f>+VLOOKUP(C4269,'Thanh toán '!M$1335:N$6972,2,0)</f>
        <v>610819</v>
      </c>
      <c r="O4269" s="61">
        <f t="shared" si="201"/>
        <v>0</v>
      </c>
    </row>
    <row r="4270" spans="1:15" hidden="1" x14ac:dyDescent="0.3">
      <c r="A4270" s="43">
        <v>2023</v>
      </c>
      <c r="B4270" s="51" t="s">
        <v>18261</v>
      </c>
      <c r="C4270" s="19">
        <f t="shared" si="199"/>
        <v>34284</v>
      </c>
      <c r="D4270" s="44" t="s">
        <v>13350</v>
      </c>
      <c r="E4270" s="52">
        <v>45085</v>
      </c>
      <c r="F4270" s="18">
        <f t="shared" si="200"/>
        <v>6</v>
      </c>
      <c r="G4270" s="51" t="s">
        <v>11799</v>
      </c>
      <c r="H4270" s="51" t="s">
        <v>13421</v>
      </c>
      <c r="I4270" s="51" t="s">
        <v>11725</v>
      </c>
      <c r="J4270" s="53">
        <v>2777725</v>
      </c>
      <c r="K4270" s="48">
        <v>0.10000018000342006</v>
      </c>
      <c r="L4270" s="53">
        <v>277773</v>
      </c>
      <c r="M4270" s="54">
        <v>3055498</v>
      </c>
      <c r="N4270">
        <f>+VLOOKUP(C4270,'Thanh toán '!M$1335:N$6972,2,0)</f>
        <v>3055498</v>
      </c>
      <c r="O4270" s="61">
        <f t="shared" si="201"/>
        <v>0</v>
      </c>
    </row>
    <row r="4271" spans="1:15" hidden="1" x14ac:dyDescent="0.3">
      <c r="A4271" s="43">
        <v>2023</v>
      </c>
      <c r="B4271" s="51" t="s">
        <v>18262</v>
      </c>
      <c r="C4271" s="19">
        <f t="shared" si="199"/>
        <v>34287</v>
      </c>
      <c r="D4271" s="44" t="s">
        <v>13350</v>
      </c>
      <c r="E4271" s="52">
        <v>45085</v>
      </c>
      <c r="F4271" s="18">
        <f t="shared" si="200"/>
        <v>6</v>
      </c>
      <c r="G4271" s="51" t="s">
        <v>12257</v>
      </c>
      <c r="H4271" s="51" t="s">
        <v>12257</v>
      </c>
      <c r="I4271" s="51" t="s">
        <v>12258</v>
      </c>
      <c r="J4271" s="53">
        <v>1692480</v>
      </c>
      <c r="K4271" s="48">
        <v>0.1</v>
      </c>
      <c r="L4271" s="53">
        <v>169248</v>
      </c>
      <c r="M4271" s="54">
        <v>1861728</v>
      </c>
      <c r="N4271">
        <f>+VLOOKUP(C4271,'Thanh toán '!M$1335:N$6972,2,0)</f>
        <v>1861728</v>
      </c>
      <c r="O4271" s="61">
        <f t="shared" si="201"/>
        <v>0</v>
      </c>
    </row>
    <row r="4272" spans="1:15" hidden="1" x14ac:dyDescent="0.3">
      <c r="A4272" s="43">
        <v>2023</v>
      </c>
      <c r="B4272" s="51" t="s">
        <v>18263</v>
      </c>
      <c r="C4272" s="19">
        <f t="shared" si="199"/>
        <v>34288</v>
      </c>
      <c r="D4272" s="44" t="s">
        <v>13350</v>
      </c>
      <c r="E4272" s="52">
        <v>45085</v>
      </c>
      <c r="F4272" s="18">
        <f t="shared" si="200"/>
        <v>6</v>
      </c>
      <c r="G4272" s="51" t="s">
        <v>17555</v>
      </c>
      <c r="H4272" s="51" t="s">
        <v>18264</v>
      </c>
      <c r="I4272" s="51" t="s">
        <v>17556</v>
      </c>
      <c r="J4272" s="53">
        <v>1110580</v>
      </c>
      <c r="K4272" s="48">
        <v>0.1</v>
      </c>
      <c r="L4272" s="53">
        <v>111058</v>
      </c>
      <c r="M4272" s="54">
        <v>1221638</v>
      </c>
      <c r="N4272">
        <f>+VLOOKUP(C4272,'Thanh toán '!M$1335:N$6972,2,0)</f>
        <v>1221638</v>
      </c>
      <c r="O4272" s="61">
        <f t="shared" si="201"/>
        <v>0</v>
      </c>
    </row>
    <row r="4273" spans="1:15" hidden="1" x14ac:dyDescent="0.3">
      <c r="A4273" s="43">
        <v>2023</v>
      </c>
      <c r="B4273" s="51" t="s">
        <v>18265</v>
      </c>
      <c r="C4273" s="19">
        <f t="shared" si="199"/>
        <v>34289</v>
      </c>
      <c r="D4273" s="44" t="s">
        <v>13350</v>
      </c>
      <c r="E4273" s="52">
        <v>45085</v>
      </c>
      <c r="F4273" s="18">
        <f t="shared" si="200"/>
        <v>6</v>
      </c>
      <c r="G4273" s="51" t="s">
        <v>12426</v>
      </c>
      <c r="H4273" s="51" t="s">
        <v>12426</v>
      </c>
      <c r="I4273" s="51" t="s">
        <v>12427</v>
      </c>
      <c r="J4273" s="53">
        <v>3214570</v>
      </c>
      <c r="K4273" s="48">
        <v>0.1</v>
      </c>
      <c r="L4273" s="53">
        <v>321457</v>
      </c>
      <c r="M4273" s="54">
        <v>3536027</v>
      </c>
      <c r="N4273">
        <f>+VLOOKUP(C4273,'Thanh toán '!M$1335:N$6972,2,0)</f>
        <v>3536027</v>
      </c>
      <c r="O4273" s="61">
        <f t="shared" si="201"/>
        <v>0</v>
      </c>
    </row>
    <row r="4274" spans="1:15" hidden="1" x14ac:dyDescent="0.3">
      <c r="A4274" s="43">
        <v>2023</v>
      </c>
      <c r="B4274" s="51" t="s">
        <v>18266</v>
      </c>
      <c r="C4274" s="19">
        <f t="shared" si="199"/>
        <v>34300</v>
      </c>
      <c r="D4274" s="44" t="s">
        <v>13350</v>
      </c>
      <c r="E4274" s="52">
        <v>45085</v>
      </c>
      <c r="F4274" s="18">
        <f t="shared" si="200"/>
        <v>6</v>
      </c>
      <c r="G4274" s="51" t="s">
        <v>11860</v>
      </c>
      <c r="H4274" s="51" t="s">
        <v>14931</v>
      </c>
      <c r="I4274" s="51" t="s">
        <v>11719</v>
      </c>
      <c r="J4274" s="53">
        <v>400786</v>
      </c>
      <c r="K4274" s="48">
        <v>0.10000099803885365</v>
      </c>
      <c r="L4274" s="53">
        <v>40079</v>
      </c>
      <c r="M4274" s="54">
        <v>440865</v>
      </c>
      <c r="N4274">
        <f>+VLOOKUP(C4274,'Thanh toán '!M$1335:N$6972,2,0)</f>
        <v>440865</v>
      </c>
      <c r="O4274" s="61">
        <f t="shared" si="201"/>
        <v>0</v>
      </c>
    </row>
    <row r="4275" spans="1:15" hidden="1" x14ac:dyDescent="0.3">
      <c r="A4275" s="43">
        <v>2023</v>
      </c>
      <c r="B4275" s="51" t="s">
        <v>11870</v>
      </c>
      <c r="C4275" s="19">
        <f t="shared" si="199"/>
        <v>34301</v>
      </c>
      <c r="D4275" s="44" t="s">
        <v>13350</v>
      </c>
      <c r="E4275" s="52">
        <v>45085</v>
      </c>
      <c r="F4275" s="18">
        <f t="shared" si="200"/>
        <v>6</v>
      </c>
      <c r="G4275" s="51" t="s">
        <v>11860</v>
      </c>
      <c r="H4275" s="51" t="s">
        <v>14931</v>
      </c>
      <c r="I4275" s="51" t="s">
        <v>11719</v>
      </c>
      <c r="J4275" s="53">
        <v>1293695</v>
      </c>
      <c r="K4275" s="48">
        <v>0.10000038648986044</v>
      </c>
      <c r="L4275" s="53">
        <v>129370</v>
      </c>
      <c r="M4275" s="54">
        <v>1423065</v>
      </c>
      <c r="N4275">
        <f>+VLOOKUP(C4275,'Thanh toán '!M$1335:N$6972,2,0)</f>
        <v>1423065</v>
      </c>
      <c r="O4275" s="61">
        <f t="shared" si="201"/>
        <v>0</v>
      </c>
    </row>
    <row r="4276" spans="1:15" hidden="1" x14ac:dyDescent="0.3">
      <c r="A4276" s="43">
        <v>2023</v>
      </c>
      <c r="B4276" s="51" t="s">
        <v>18267</v>
      </c>
      <c r="C4276" s="19">
        <f t="shared" si="199"/>
        <v>34305</v>
      </c>
      <c r="D4276" s="44" t="s">
        <v>13350</v>
      </c>
      <c r="E4276" s="52">
        <v>45085</v>
      </c>
      <c r="F4276" s="18">
        <f t="shared" si="200"/>
        <v>6</v>
      </c>
      <c r="G4276" s="51" t="s">
        <v>11799</v>
      </c>
      <c r="H4276" s="51" t="s">
        <v>13679</v>
      </c>
      <c r="I4276" s="51" t="s">
        <v>11725</v>
      </c>
      <c r="J4276" s="53">
        <v>962485</v>
      </c>
      <c r="K4276" s="48">
        <v>0.10000051948861541</v>
      </c>
      <c r="L4276" s="53">
        <v>96249</v>
      </c>
      <c r="M4276" s="54">
        <v>1058734</v>
      </c>
      <c r="N4276">
        <f>+VLOOKUP(C4276,'Thanh toán '!M$1335:N$6972,2,0)</f>
        <v>1058734</v>
      </c>
      <c r="O4276" s="61">
        <f t="shared" si="201"/>
        <v>0</v>
      </c>
    </row>
    <row r="4277" spans="1:15" hidden="1" x14ac:dyDescent="0.3">
      <c r="A4277" s="43">
        <v>2023</v>
      </c>
      <c r="B4277" s="51" t="s">
        <v>18268</v>
      </c>
      <c r="C4277" s="19">
        <f t="shared" si="199"/>
        <v>34308</v>
      </c>
      <c r="D4277" s="44" t="s">
        <v>13350</v>
      </c>
      <c r="E4277" s="52">
        <v>45086</v>
      </c>
      <c r="F4277" s="18">
        <f t="shared" si="200"/>
        <v>6</v>
      </c>
      <c r="G4277" s="51" t="s">
        <v>11799</v>
      </c>
      <c r="H4277" s="51" t="s">
        <v>18226</v>
      </c>
      <c r="I4277" s="51" t="s">
        <v>11725</v>
      </c>
      <c r="J4277" s="53">
        <v>367155</v>
      </c>
      <c r="K4277" s="48">
        <v>0.10000136182266345</v>
      </c>
      <c r="L4277" s="53">
        <v>36716</v>
      </c>
      <c r="M4277" s="54">
        <v>403871</v>
      </c>
      <c r="N4277">
        <f>+VLOOKUP(C4277,'Thanh toán '!M$1335:N$6972,2,0)</f>
        <v>403871</v>
      </c>
      <c r="O4277" s="61">
        <f t="shared" si="201"/>
        <v>0</v>
      </c>
    </row>
    <row r="4278" spans="1:15" hidden="1" x14ac:dyDescent="0.3">
      <c r="A4278" s="43">
        <v>2023</v>
      </c>
      <c r="B4278" s="51" t="s">
        <v>18269</v>
      </c>
      <c r="C4278" s="19">
        <f t="shared" si="199"/>
        <v>34309</v>
      </c>
      <c r="D4278" s="44" t="s">
        <v>13350</v>
      </c>
      <c r="E4278" s="52">
        <v>45086</v>
      </c>
      <c r="F4278" s="18">
        <f t="shared" si="200"/>
        <v>6</v>
      </c>
      <c r="G4278" s="51" t="s">
        <v>11799</v>
      </c>
      <c r="H4278" s="51" t="s">
        <v>18226</v>
      </c>
      <c r="I4278" s="51" t="s">
        <v>11725</v>
      </c>
      <c r="J4278" s="53">
        <v>400786</v>
      </c>
      <c r="K4278" s="48">
        <v>0.10000099803885365</v>
      </c>
      <c r="L4278" s="53">
        <v>40079</v>
      </c>
      <c r="M4278" s="54">
        <v>440865</v>
      </c>
      <c r="N4278">
        <f>+VLOOKUP(C4278,'Thanh toán '!M$1335:N$6972,2,0)</f>
        <v>440865</v>
      </c>
      <c r="O4278" s="61">
        <f t="shared" si="201"/>
        <v>0</v>
      </c>
    </row>
    <row r="4279" spans="1:15" hidden="1" x14ac:dyDescent="0.3">
      <c r="A4279" s="43">
        <v>2023</v>
      </c>
      <c r="B4279" s="51" t="s">
        <v>18270</v>
      </c>
      <c r="C4279" s="19">
        <f t="shared" si="199"/>
        <v>34310</v>
      </c>
      <c r="D4279" s="44" t="s">
        <v>13350</v>
      </c>
      <c r="E4279" s="52">
        <v>45086</v>
      </c>
      <c r="F4279" s="18">
        <f t="shared" si="200"/>
        <v>6</v>
      </c>
      <c r="G4279" s="51" t="s">
        <v>11799</v>
      </c>
      <c r="H4279" s="51" t="s">
        <v>18271</v>
      </c>
      <c r="I4279" s="51" t="s">
        <v>11725</v>
      </c>
      <c r="J4279" s="53">
        <v>367155</v>
      </c>
      <c r="K4279" s="48">
        <v>0.10000136182266345</v>
      </c>
      <c r="L4279" s="53">
        <v>36716</v>
      </c>
      <c r="M4279" s="54">
        <v>403871</v>
      </c>
      <c r="N4279">
        <f>+VLOOKUP(C4279,'Thanh toán '!M$1335:N$6972,2,0)</f>
        <v>403871</v>
      </c>
      <c r="O4279" s="61">
        <f t="shared" si="201"/>
        <v>0</v>
      </c>
    </row>
    <row r="4280" spans="1:15" hidden="1" x14ac:dyDescent="0.3">
      <c r="A4280" s="43">
        <v>2023</v>
      </c>
      <c r="B4280" s="51" t="s">
        <v>18272</v>
      </c>
      <c r="C4280" s="19">
        <f t="shared" si="199"/>
        <v>34311</v>
      </c>
      <c r="D4280" s="44" t="s">
        <v>13350</v>
      </c>
      <c r="E4280" s="52">
        <v>45086</v>
      </c>
      <c r="F4280" s="18">
        <f t="shared" si="200"/>
        <v>6</v>
      </c>
      <c r="G4280" s="51" t="s">
        <v>11799</v>
      </c>
      <c r="H4280" s="51" t="s">
        <v>13445</v>
      </c>
      <c r="I4280" s="51" t="s">
        <v>11725</v>
      </c>
      <c r="J4280" s="53">
        <v>471203</v>
      </c>
      <c r="K4280" s="48">
        <v>9.9999363331727514E-2</v>
      </c>
      <c r="L4280" s="53">
        <v>47120</v>
      </c>
      <c r="M4280" s="54">
        <v>518323</v>
      </c>
      <c r="N4280">
        <f>+VLOOKUP(C4280,'Thanh toán '!M$1335:N$6972,2,0)</f>
        <v>518323</v>
      </c>
      <c r="O4280" s="61">
        <f t="shared" si="201"/>
        <v>0</v>
      </c>
    </row>
    <row r="4281" spans="1:15" hidden="1" x14ac:dyDescent="0.3">
      <c r="A4281" s="43">
        <v>2023</v>
      </c>
      <c r="B4281" s="51" t="s">
        <v>18273</v>
      </c>
      <c r="C4281" s="19">
        <f t="shared" si="199"/>
        <v>34312</v>
      </c>
      <c r="D4281" s="44" t="s">
        <v>13350</v>
      </c>
      <c r="E4281" s="52">
        <v>45086</v>
      </c>
      <c r="F4281" s="18">
        <f t="shared" si="200"/>
        <v>6</v>
      </c>
      <c r="G4281" s="51" t="s">
        <v>11799</v>
      </c>
      <c r="H4281" s="51" t="s">
        <v>13455</v>
      </c>
      <c r="I4281" s="51" t="s">
        <v>11725</v>
      </c>
      <c r="J4281" s="53">
        <v>1308437</v>
      </c>
      <c r="K4281" s="48">
        <v>0.10000022928119581</v>
      </c>
      <c r="L4281" s="53">
        <v>130844</v>
      </c>
      <c r="M4281" s="54">
        <v>1439281</v>
      </c>
      <c r="N4281">
        <f>+VLOOKUP(C4281,'Thanh toán '!M$1335:N$6972,2,0)</f>
        <v>1439281</v>
      </c>
      <c r="O4281" s="61">
        <f t="shared" si="201"/>
        <v>0</v>
      </c>
    </row>
    <row r="4282" spans="1:15" hidden="1" x14ac:dyDescent="0.3">
      <c r="A4282" s="43">
        <v>2023</v>
      </c>
      <c r="B4282" s="51" t="s">
        <v>18274</v>
      </c>
      <c r="C4282" s="19">
        <f t="shared" si="199"/>
        <v>34313</v>
      </c>
      <c r="D4282" s="44" t="s">
        <v>13350</v>
      </c>
      <c r="E4282" s="52">
        <v>45086</v>
      </c>
      <c r="F4282" s="18">
        <f t="shared" si="200"/>
        <v>6</v>
      </c>
      <c r="G4282" s="51" t="s">
        <v>11799</v>
      </c>
      <c r="H4282" s="51" t="s">
        <v>13455</v>
      </c>
      <c r="I4282" s="51" t="s">
        <v>11725</v>
      </c>
      <c r="J4282" s="53">
        <v>180286</v>
      </c>
      <c r="K4282" s="48">
        <v>0.10000221869695927</v>
      </c>
      <c r="L4282" s="53">
        <v>18029</v>
      </c>
      <c r="M4282" s="54">
        <v>198315</v>
      </c>
      <c r="N4282">
        <f>+VLOOKUP(C4282,'Thanh toán '!M$1335:N$6972,2,0)</f>
        <v>198315</v>
      </c>
      <c r="O4282" s="61">
        <f t="shared" si="201"/>
        <v>0</v>
      </c>
    </row>
    <row r="4283" spans="1:15" hidden="1" x14ac:dyDescent="0.3">
      <c r="A4283" s="43">
        <v>2023</v>
      </c>
      <c r="B4283" s="51" t="s">
        <v>18275</v>
      </c>
      <c r="C4283" s="19">
        <f t="shared" si="199"/>
        <v>34315</v>
      </c>
      <c r="D4283" s="44" t="s">
        <v>13350</v>
      </c>
      <c r="E4283" s="52">
        <v>45086</v>
      </c>
      <c r="F4283" s="18">
        <f t="shared" si="200"/>
        <v>6</v>
      </c>
      <c r="G4283" s="51" t="s">
        <v>12026</v>
      </c>
      <c r="H4283" s="51" t="s">
        <v>18276</v>
      </c>
      <c r="I4283" s="51" t="s">
        <v>12027</v>
      </c>
      <c r="J4283" s="53">
        <v>910665</v>
      </c>
      <c r="K4283" s="48">
        <v>0.1000005490493211</v>
      </c>
      <c r="L4283" s="53">
        <v>91067</v>
      </c>
      <c r="M4283" s="54">
        <v>1001732</v>
      </c>
      <c r="N4283">
        <f>+VLOOKUP(C4283,'Thanh toán '!M$1335:N$6972,2,0)</f>
        <v>1001732</v>
      </c>
      <c r="O4283" s="61">
        <f t="shared" si="201"/>
        <v>0</v>
      </c>
    </row>
    <row r="4284" spans="1:15" hidden="1" x14ac:dyDescent="0.3">
      <c r="A4284" s="43">
        <v>2023</v>
      </c>
      <c r="B4284" s="51" t="s">
        <v>18277</v>
      </c>
      <c r="C4284" s="19">
        <f t="shared" si="199"/>
        <v>34317</v>
      </c>
      <c r="D4284" s="44" t="s">
        <v>13350</v>
      </c>
      <c r="E4284" s="52">
        <v>45086</v>
      </c>
      <c r="F4284" s="18">
        <f t="shared" si="200"/>
        <v>6</v>
      </c>
      <c r="G4284" s="51" t="s">
        <v>11799</v>
      </c>
      <c r="H4284" s="51" t="s">
        <v>13954</v>
      </c>
      <c r="I4284" s="51" t="s">
        <v>11725</v>
      </c>
      <c r="J4284" s="53">
        <v>786860</v>
      </c>
      <c r="K4284" s="48">
        <v>0.1</v>
      </c>
      <c r="L4284" s="53">
        <v>78686</v>
      </c>
      <c r="M4284" s="54">
        <v>865546</v>
      </c>
      <c r="N4284">
        <f>+VLOOKUP(C4284,'Thanh toán '!M$1335:N$6972,2,0)</f>
        <v>865546</v>
      </c>
      <c r="O4284" s="61">
        <f t="shared" si="201"/>
        <v>0</v>
      </c>
    </row>
    <row r="4285" spans="1:15" hidden="1" x14ac:dyDescent="0.3">
      <c r="A4285" s="43">
        <v>2023</v>
      </c>
      <c r="B4285" s="51" t="s">
        <v>18278</v>
      </c>
      <c r="C4285" s="19">
        <f t="shared" si="199"/>
        <v>34319</v>
      </c>
      <c r="D4285" s="44" t="s">
        <v>13350</v>
      </c>
      <c r="E4285" s="52">
        <v>45086</v>
      </c>
      <c r="F4285" s="18">
        <f t="shared" si="200"/>
        <v>6</v>
      </c>
      <c r="G4285" s="51" t="s">
        <v>11799</v>
      </c>
      <c r="H4285" s="51" t="s">
        <v>16120</v>
      </c>
      <c r="I4285" s="51" t="s">
        <v>11725</v>
      </c>
      <c r="J4285" s="53">
        <v>250910</v>
      </c>
      <c r="K4285" s="48">
        <v>0.1</v>
      </c>
      <c r="L4285" s="53">
        <v>25091</v>
      </c>
      <c r="M4285" s="54">
        <v>276001</v>
      </c>
      <c r="N4285">
        <f>+VLOOKUP(C4285,'Thanh toán '!M$1335:N$6972,2,0)</f>
        <v>276001</v>
      </c>
      <c r="O4285" s="61">
        <f t="shared" si="201"/>
        <v>0</v>
      </c>
    </row>
    <row r="4286" spans="1:15" hidden="1" x14ac:dyDescent="0.3">
      <c r="A4286" s="43">
        <v>2023</v>
      </c>
      <c r="B4286" s="51" t="s">
        <v>18279</v>
      </c>
      <c r="C4286" s="19">
        <f t="shared" si="199"/>
        <v>34320</v>
      </c>
      <c r="D4286" s="44" t="s">
        <v>13350</v>
      </c>
      <c r="E4286" s="52">
        <v>45086</v>
      </c>
      <c r="F4286" s="18">
        <f t="shared" si="200"/>
        <v>6</v>
      </c>
      <c r="G4286" s="51" t="s">
        <v>11799</v>
      </c>
      <c r="H4286" s="51" t="s">
        <v>14115</v>
      </c>
      <c r="I4286" s="51" t="s">
        <v>11725</v>
      </c>
      <c r="J4286" s="53">
        <v>367155</v>
      </c>
      <c r="K4286" s="48">
        <v>0.10000136182266345</v>
      </c>
      <c r="L4286" s="53">
        <v>36716</v>
      </c>
      <c r="M4286" s="54">
        <v>403871</v>
      </c>
      <c r="N4286">
        <f>+VLOOKUP(C4286,'Thanh toán '!M$1335:N$6972,2,0)</f>
        <v>403871</v>
      </c>
      <c r="O4286" s="61">
        <f t="shared" si="201"/>
        <v>0</v>
      </c>
    </row>
    <row r="4287" spans="1:15" hidden="1" x14ac:dyDescent="0.3">
      <c r="A4287" s="43">
        <v>2023</v>
      </c>
      <c r="B4287" s="51" t="s">
        <v>18280</v>
      </c>
      <c r="C4287" s="19">
        <f t="shared" si="199"/>
        <v>34321</v>
      </c>
      <c r="D4287" s="44" t="s">
        <v>13350</v>
      </c>
      <c r="E4287" s="52">
        <v>45086</v>
      </c>
      <c r="F4287" s="18">
        <f t="shared" si="200"/>
        <v>6</v>
      </c>
      <c r="G4287" s="51" t="s">
        <v>11799</v>
      </c>
      <c r="H4287" s="51" t="s">
        <v>13579</v>
      </c>
      <c r="I4287" s="51" t="s">
        <v>11725</v>
      </c>
      <c r="J4287" s="53">
        <v>975263</v>
      </c>
      <c r="K4287" s="48">
        <v>9.9999692390667957E-2</v>
      </c>
      <c r="L4287" s="53">
        <v>97526</v>
      </c>
      <c r="M4287" s="54">
        <v>1072789</v>
      </c>
      <c r="N4287">
        <f>+VLOOKUP(C4287,'Thanh toán '!M$1335:N$6972,2,0)</f>
        <v>1072789</v>
      </c>
      <c r="O4287" s="61">
        <f t="shared" si="201"/>
        <v>0</v>
      </c>
    </row>
    <row r="4288" spans="1:15" hidden="1" x14ac:dyDescent="0.3">
      <c r="A4288" s="43">
        <v>2023</v>
      </c>
      <c r="B4288" s="51" t="s">
        <v>18281</v>
      </c>
      <c r="C4288" s="19">
        <f t="shared" si="199"/>
        <v>34323</v>
      </c>
      <c r="D4288" s="44" t="s">
        <v>13350</v>
      </c>
      <c r="E4288" s="52">
        <v>45086</v>
      </c>
      <c r="F4288" s="18">
        <f t="shared" si="200"/>
        <v>6</v>
      </c>
      <c r="G4288" s="51" t="s">
        <v>11799</v>
      </c>
      <c r="H4288" s="51" t="s">
        <v>13587</v>
      </c>
      <c r="I4288" s="51" t="s">
        <v>11725</v>
      </c>
      <c r="J4288" s="53">
        <v>1083198</v>
      </c>
      <c r="K4288" s="48">
        <v>0.10000018463845022</v>
      </c>
      <c r="L4288" s="53">
        <v>108320</v>
      </c>
      <c r="M4288" s="54">
        <v>1191518</v>
      </c>
      <c r="N4288">
        <f>+VLOOKUP(C4288,'Thanh toán '!M$1335:N$6972,2,0)</f>
        <v>1191518</v>
      </c>
      <c r="O4288" s="61">
        <f t="shared" si="201"/>
        <v>0</v>
      </c>
    </row>
    <row r="4289" spans="1:15" hidden="1" x14ac:dyDescent="0.3">
      <c r="A4289" s="43">
        <v>2023</v>
      </c>
      <c r="B4289" s="51" t="s">
        <v>18282</v>
      </c>
      <c r="C4289" s="19">
        <f t="shared" si="199"/>
        <v>34325</v>
      </c>
      <c r="D4289" s="44" t="s">
        <v>13350</v>
      </c>
      <c r="E4289" s="52">
        <v>45086</v>
      </c>
      <c r="F4289" s="18">
        <f t="shared" si="200"/>
        <v>6</v>
      </c>
      <c r="G4289" s="51" t="s">
        <v>12360</v>
      </c>
      <c r="H4289" s="51" t="s">
        <v>12360</v>
      </c>
      <c r="I4289" s="51" t="s">
        <v>12361</v>
      </c>
      <c r="J4289" s="53">
        <v>1289600</v>
      </c>
      <c r="K4289" s="48">
        <v>0.1</v>
      </c>
      <c r="L4289" s="53">
        <v>128960</v>
      </c>
      <c r="M4289" s="54">
        <v>1418560</v>
      </c>
      <c r="N4289">
        <f>+VLOOKUP(C4289,'Thanh toán '!M$1335:N$6972,2,0)</f>
        <v>1418560</v>
      </c>
      <c r="O4289" s="61">
        <f t="shared" si="201"/>
        <v>0</v>
      </c>
    </row>
    <row r="4290" spans="1:15" hidden="1" x14ac:dyDescent="0.3">
      <c r="A4290" s="43">
        <v>2023</v>
      </c>
      <c r="B4290" s="51" t="s">
        <v>18283</v>
      </c>
      <c r="C4290" s="19">
        <f t="shared" si="199"/>
        <v>34326</v>
      </c>
      <c r="D4290" s="44" t="s">
        <v>13350</v>
      </c>
      <c r="E4290" s="52">
        <v>45086</v>
      </c>
      <c r="F4290" s="18">
        <f t="shared" si="200"/>
        <v>6</v>
      </c>
      <c r="G4290" s="51" t="s">
        <v>12396</v>
      </c>
      <c r="H4290" s="51" t="s">
        <v>16762</v>
      </c>
      <c r="I4290" s="51" t="s">
        <v>12397</v>
      </c>
      <c r="J4290" s="53">
        <v>1001965</v>
      </c>
      <c r="K4290" s="48">
        <v>0.10000049901942683</v>
      </c>
      <c r="L4290" s="53">
        <v>100197</v>
      </c>
      <c r="M4290" s="54">
        <v>1102162</v>
      </c>
      <c r="N4290">
        <f>+VLOOKUP(C4290,'Thanh toán '!M$1335:N$6972,2,0)</f>
        <v>1102162</v>
      </c>
      <c r="O4290" s="61">
        <f t="shared" si="201"/>
        <v>0</v>
      </c>
    </row>
    <row r="4291" spans="1:15" hidden="1" x14ac:dyDescent="0.3">
      <c r="A4291" s="43">
        <v>2023</v>
      </c>
      <c r="B4291" s="51" t="s">
        <v>18284</v>
      </c>
      <c r="C4291" s="19">
        <f t="shared" si="199"/>
        <v>34327</v>
      </c>
      <c r="D4291" s="44" t="s">
        <v>13350</v>
      </c>
      <c r="E4291" s="52">
        <v>45086</v>
      </c>
      <c r="F4291" s="18">
        <f t="shared" si="200"/>
        <v>6</v>
      </c>
      <c r="G4291" s="51" t="s">
        <v>12396</v>
      </c>
      <c r="H4291" s="51" t="s">
        <v>16762</v>
      </c>
      <c r="I4291" s="51" t="s">
        <v>12397</v>
      </c>
      <c r="J4291" s="53">
        <v>506574</v>
      </c>
      <c r="K4291" s="48">
        <v>9.9999210381898795E-2</v>
      </c>
      <c r="L4291" s="53">
        <v>50657</v>
      </c>
      <c r="M4291" s="54">
        <v>557231</v>
      </c>
      <c r="N4291">
        <f>+VLOOKUP(C4291,'Thanh toán '!M$1335:N$6972,2,0)</f>
        <v>557231</v>
      </c>
      <c r="O4291" s="61">
        <f t="shared" si="201"/>
        <v>0</v>
      </c>
    </row>
    <row r="4292" spans="1:15" hidden="1" x14ac:dyDescent="0.3">
      <c r="A4292" s="43">
        <v>2023</v>
      </c>
      <c r="B4292" s="51" t="s">
        <v>18285</v>
      </c>
      <c r="C4292" s="19">
        <f t="shared" si="199"/>
        <v>34328</v>
      </c>
      <c r="D4292" s="44" t="s">
        <v>13350</v>
      </c>
      <c r="E4292" s="52">
        <v>45086</v>
      </c>
      <c r="F4292" s="18">
        <f t="shared" si="200"/>
        <v>6</v>
      </c>
      <c r="G4292" s="51" t="s">
        <v>11799</v>
      </c>
      <c r="H4292" s="51" t="s">
        <v>13700</v>
      </c>
      <c r="I4292" s="51" t="s">
        <v>11725</v>
      </c>
      <c r="J4292" s="53">
        <v>880689</v>
      </c>
      <c r="K4292" s="48">
        <v>0.10000011354746113</v>
      </c>
      <c r="L4292" s="53">
        <v>88069</v>
      </c>
      <c r="M4292" s="54">
        <v>968758</v>
      </c>
      <c r="N4292">
        <f>+VLOOKUP(C4292,'Thanh toán '!M$1335:N$6972,2,0)</f>
        <v>968758</v>
      </c>
      <c r="O4292" s="61">
        <f t="shared" si="201"/>
        <v>0</v>
      </c>
    </row>
    <row r="4293" spans="1:15" hidden="1" x14ac:dyDescent="0.3">
      <c r="A4293" s="43">
        <v>2023</v>
      </c>
      <c r="B4293" s="51" t="s">
        <v>18286</v>
      </c>
      <c r="C4293" s="19">
        <f t="shared" si="199"/>
        <v>34330</v>
      </c>
      <c r="D4293" s="44" t="s">
        <v>13350</v>
      </c>
      <c r="E4293" s="52">
        <v>45086</v>
      </c>
      <c r="F4293" s="18">
        <f t="shared" si="200"/>
        <v>6</v>
      </c>
      <c r="G4293" s="51" t="s">
        <v>11799</v>
      </c>
      <c r="H4293" s="51" t="s">
        <v>13688</v>
      </c>
      <c r="I4293" s="51" t="s">
        <v>11725</v>
      </c>
      <c r="J4293" s="53">
        <v>509850</v>
      </c>
      <c r="K4293" s="48">
        <v>0.1</v>
      </c>
      <c r="L4293" s="53">
        <v>50985</v>
      </c>
      <c r="M4293" s="54">
        <v>560835</v>
      </c>
      <c r="N4293">
        <f>+VLOOKUP(C4293,'Thanh toán '!M$1335:N$6972,2,0)</f>
        <v>560835</v>
      </c>
      <c r="O4293" s="61">
        <f t="shared" si="201"/>
        <v>0</v>
      </c>
    </row>
    <row r="4294" spans="1:15" hidden="1" x14ac:dyDescent="0.3">
      <c r="A4294" s="43">
        <v>2023</v>
      </c>
      <c r="B4294" s="51" t="s">
        <v>18287</v>
      </c>
      <c r="C4294" s="19">
        <f t="shared" ref="C4294:C4357" si="202">+B4294*1</f>
        <v>34331</v>
      </c>
      <c r="D4294" s="44" t="s">
        <v>13350</v>
      </c>
      <c r="E4294" s="52">
        <v>45086</v>
      </c>
      <c r="F4294" s="18">
        <f t="shared" ref="F4294:F4357" si="203">+MONTH(E4294)</f>
        <v>6</v>
      </c>
      <c r="G4294" s="51" t="s">
        <v>11799</v>
      </c>
      <c r="H4294" s="51" t="s">
        <v>13692</v>
      </c>
      <c r="I4294" s="51" t="s">
        <v>11725</v>
      </c>
      <c r="J4294" s="53">
        <v>1101787</v>
      </c>
      <c r="K4294" s="48">
        <v>0.10000027228493348</v>
      </c>
      <c r="L4294" s="53">
        <v>110179</v>
      </c>
      <c r="M4294" s="54">
        <v>1211966</v>
      </c>
      <c r="N4294">
        <f>+VLOOKUP(C4294,'Thanh toán '!M$1335:N$6972,2,0)</f>
        <v>1211966</v>
      </c>
      <c r="O4294" s="61">
        <f t="shared" ref="O4294:O4357" si="204">+N4294-M4294</f>
        <v>0</v>
      </c>
    </row>
    <row r="4295" spans="1:15" hidden="1" x14ac:dyDescent="0.3">
      <c r="A4295" s="43">
        <v>2023</v>
      </c>
      <c r="B4295" s="51" t="s">
        <v>18288</v>
      </c>
      <c r="C4295" s="19">
        <f t="shared" si="202"/>
        <v>34332</v>
      </c>
      <c r="D4295" s="44" t="s">
        <v>13350</v>
      </c>
      <c r="E4295" s="52">
        <v>45086</v>
      </c>
      <c r="F4295" s="18">
        <f t="shared" si="203"/>
        <v>6</v>
      </c>
      <c r="G4295" s="51" t="s">
        <v>11799</v>
      </c>
      <c r="H4295" s="51" t="s">
        <v>13577</v>
      </c>
      <c r="I4295" s="51" t="s">
        <v>11725</v>
      </c>
      <c r="J4295" s="53">
        <v>1132781</v>
      </c>
      <c r="K4295" s="48">
        <v>9.9999911721683182E-2</v>
      </c>
      <c r="L4295" s="53">
        <v>113278</v>
      </c>
      <c r="M4295" s="54">
        <v>1246059</v>
      </c>
      <c r="N4295">
        <f>+VLOOKUP(C4295,'Thanh toán '!M$1335:N$6972,2,0)</f>
        <v>1246059</v>
      </c>
      <c r="O4295" s="61">
        <f t="shared" si="204"/>
        <v>0</v>
      </c>
    </row>
    <row r="4296" spans="1:15" hidden="1" x14ac:dyDescent="0.3">
      <c r="A4296" s="43">
        <v>2023</v>
      </c>
      <c r="B4296" s="51" t="s">
        <v>18289</v>
      </c>
      <c r="C4296" s="19">
        <f t="shared" si="202"/>
        <v>34333</v>
      </c>
      <c r="D4296" s="44" t="s">
        <v>13350</v>
      </c>
      <c r="E4296" s="52">
        <v>45086</v>
      </c>
      <c r="F4296" s="18">
        <f t="shared" si="203"/>
        <v>6</v>
      </c>
      <c r="G4296" s="51" t="s">
        <v>12378</v>
      </c>
      <c r="H4296" s="51" t="s">
        <v>12378</v>
      </c>
      <c r="I4296" s="51" t="s">
        <v>12379</v>
      </c>
      <c r="J4296" s="53">
        <v>6707100</v>
      </c>
      <c r="K4296" s="48">
        <v>0.1</v>
      </c>
      <c r="L4296" s="53">
        <v>670710</v>
      </c>
      <c r="M4296" s="54">
        <v>7377810</v>
      </c>
      <c r="N4296">
        <f>+VLOOKUP(C4296,'Thanh toán '!M$1335:N$6972,2,0)</f>
        <v>7377810</v>
      </c>
      <c r="O4296" s="61">
        <f t="shared" si="204"/>
        <v>0</v>
      </c>
    </row>
    <row r="4297" spans="1:15" hidden="1" x14ac:dyDescent="0.3">
      <c r="A4297" s="43">
        <v>2023</v>
      </c>
      <c r="B4297" s="51" t="s">
        <v>18290</v>
      </c>
      <c r="C4297" s="19">
        <f t="shared" si="202"/>
        <v>34334</v>
      </c>
      <c r="D4297" s="44" t="s">
        <v>13350</v>
      </c>
      <c r="E4297" s="52">
        <v>45086</v>
      </c>
      <c r="F4297" s="18">
        <f t="shared" si="203"/>
        <v>6</v>
      </c>
      <c r="G4297" s="51" t="s">
        <v>11799</v>
      </c>
      <c r="H4297" s="51" t="s">
        <v>18291</v>
      </c>
      <c r="I4297" s="51" t="s">
        <v>11725</v>
      </c>
      <c r="J4297" s="53">
        <v>825717</v>
      </c>
      <c r="K4297" s="48">
        <v>0.100000363320605</v>
      </c>
      <c r="L4297" s="53">
        <v>82572</v>
      </c>
      <c r="M4297" s="54">
        <v>908289</v>
      </c>
      <c r="N4297">
        <f>+VLOOKUP(C4297,'Thanh toán '!M$1335:N$6972,2,0)</f>
        <v>908289</v>
      </c>
      <c r="O4297" s="61">
        <f t="shared" si="204"/>
        <v>0</v>
      </c>
    </row>
    <row r="4298" spans="1:15" hidden="1" x14ac:dyDescent="0.3">
      <c r="A4298" s="43">
        <v>2023</v>
      </c>
      <c r="B4298" s="51" t="s">
        <v>18292</v>
      </c>
      <c r="C4298" s="19">
        <f t="shared" si="202"/>
        <v>34335</v>
      </c>
      <c r="D4298" s="44" t="s">
        <v>13350</v>
      </c>
      <c r="E4298" s="52">
        <v>45086</v>
      </c>
      <c r="F4298" s="18">
        <f t="shared" si="203"/>
        <v>6</v>
      </c>
      <c r="G4298" s="51" t="s">
        <v>11799</v>
      </c>
      <c r="H4298" s="51" t="s">
        <v>13399</v>
      </c>
      <c r="I4298" s="51" t="s">
        <v>11725</v>
      </c>
      <c r="J4298" s="53">
        <v>394088</v>
      </c>
      <c r="K4298" s="48">
        <v>0.10000050750086276</v>
      </c>
      <c r="L4298" s="53">
        <v>39409</v>
      </c>
      <c r="M4298" s="54">
        <v>433497</v>
      </c>
      <c r="N4298">
        <f>+VLOOKUP(C4298,'Thanh toán '!M$1335:N$6972,2,0)</f>
        <v>433497</v>
      </c>
      <c r="O4298" s="61">
        <f t="shared" si="204"/>
        <v>0</v>
      </c>
    </row>
    <row r="4299" spans="1:15" hidden="1" x14ac:dyDescent="0.3">
      <c r="A4299" s="43">
        <v>2023</v>
      </c>
      <c r="B4299" s="51" t="s">
        <v>18293</v>
      </c>
      <c r="C4299" s="19">
        <f t="shared" si="202"/>
        <v>34337</v>
      </c>
      <c r="D4299" s="44" t="s">
        <v>13350</v>
      </c>
      <c r="E4299" s="52">
        <v>45086</v>
      </c>
      <c r="F4299" s="18">
        <f t="shared" si="203"/>
        <v>6</v>
      </c>
      <c r="G4299" s="51" t="s">
        <v>12589</v>
      </c>
      <c r="H4299" s="51" t="s">
        <v>12589</v>
      </c>
      <c r="I4299" s="51" t="s">
        <v>12590</v>
      </c>
      <c r="J4299" s="53">
        <v>3035550</v>
      </c>
      <c r="K4299" s="48">
        <v>0.1</v>
      </c>
      <c r="L4299" s="53">
        <v>303555</v>
      </c>
      <c r="M4299" s="54">
        <v>3339105</v>
      </c>
      <c r="N4299">
        <f>+VLOOKUP(C4299,'Thanh toán '!M$1335:N$6972,2,0)</f>
        <v>3339105</v>
      </c>
      <c r="O4299" s="61">
        <f t="shared" si="204"/>
        <v>0</v>
      </c>
    </row>
    <row r="4300" spans="1:15" hidden="1" x14ac:dyDescent="0.3">
      <c r="A4300" s="43">
        <v>2023</v>
      </c>
      <c r="B4300" s="51" t="s">
        <v>18294</v>
      </c>
      <c r="C4300" s="19">
        <f t="shared" si="202"/>
        <v>34340</v>
      </c>
      <c r="D4300" s="44" t="s">
        <v>13350</v>
      </c>
      <c r="E4300" s="52">
        <v>45086</v>
      </c>
      <c r="F4300" s="18">
        <f t="shared" si="203"/>
        <v>6</v>
      </c>
      <c r="G4300" s="51" t="s">
        <v>11799</v>
      </c>
      <c r="H4300" s="51" t="s">
        <v>13671</v>
      </c>
      <c r="I4300" s="51" t="s">
        <v>11725</v>
      </c>
      <c r="J4300" s="53">
        <v>618065</v>
      </c>
      <c r="K4300" s="48">
        <v>0.10000080897640216</v>
      </c>
      <c r="L4300" s="53">
        <v>61807</v>
      </c>
      <c r="M4300" s="54">
        <v>679872</v>
      </c>
      <c r="N4300">
        <f>+VLOOKUP(C4300,'Thanh toán '!M$1335:N$6972,2,0)</f>
        <v>679872</v>
      </c>
      <c r="O4300" s="61">
        <f t="shared" si="204"/>
        <v>0</v>
      </c>
    </row>
    <row r="4301" spans="1:15" hidden="1" x14ac:dyDescent="0.3">
      <c r="A4301" s="43">
        <v>2023</v>
      </c>
      <c r="B4301" s="51" t="s">
        <v>18295</v>
      </c>
      <c r="C4301" s="19">
        <f t="shared" si="202"/>
        <v>34341</v>
      </c>
      <c r="D4301" s="44" t="s">
        <v>13350</v>
      </c>
      <c r="E4301" s="52">
        <v>45086</v>
      </c>
      <c r="F4301" s="18">
        <f t="shared" si="203"/>
        <v>6</v>
      </c>
      <c r="G4301" s="51" t="s">
        <v>11768</v>
      </c>
      <c r="H4301" s="51" t="s">
        <v>11768</v>
      </c>
      <c r="I4301" s="51" t="s">
        <v>11769</v>
      </c>
      <c r="J4301" s="53">
        <v>450715</v>
      </c>
      <c r="K4301" s="48">
        <v>0.10000110934847964</v>
      </c>
      <c r="L4301" s="53">
        <v>45072</v>
      </c>
      <c r="M4301" s="54">
        <v>495787</v>
      </c>
      <c r="N4301">
        <f>+VLOOKUP(C4301,'Thanh toán '!M$1335:N$6972,2,0)</f>
        <v>495787</v>
      </c>
      <c r="O4301" s="61">
        <f t="shared" si="204"/>
        <v>0</v>
      </c>
    </row>
    <row r="4302" spans="1:15" hidden="1" x14ac:dyDescent="0.3">
      <c r="A4302" s="43">
        <v>2023</v>
      </c>
      <c r="B4302" s="51" t="s">
        <v>18296</v>
      </c>
      <c r="C4302" s="19">
        <f t="shared" si="202"/>
        <v>34342</v>
      </c>
      <c r="D4302" s="44" t="s">
        <v>13350</v>
      </c>
      <c r="E4302" s="52">
        <v>45086</v>
      </c>
      <c r="F4302" s="18">
        <f t="shared" si="203"/>
        <v>6</v>
      </c>
      <c r="G4302" s="51" t="s">
        <v>11768</v>
      </c>
      <c r="H4302" s="51" t="s">
        <v>11768</v>
      </c>
      <c r="I4302" s="51" t="s">
        <v>11769</v>
      </c>
      <c r="J4302" s="53">
        <v>1211320</v>
      </c>
      <c r="K4302" s="48">
        <v>0.1</v>
      </c>
      <c r="L4302" s="53">
        <v>121132</v>
      </c>
      <c r="M4302" s="54">
        <v>1332452</v>
      </c>
      <c r="N4302">
        <f>+VLOOKUP(C4302,'Thanh toán '!M$1335:N$6972,2,0)</f>
        <v>1332452</v>
      </c>
      <c r="O4302" s="61">
        <f t="shared" si="204"/>
        <v>0</v>
      </c>
    </row>
    <row r="4303" spans="1:15" hidden="1" x14ac:dyDescent="0.3">
      <c r="A4303" s="43">
        <v>2023</v>
      </c>
      <c r="B4303" s="51" t="s">
        <v>18297</v>
      </c>
      <c r="C4303" s="19">
        <f t="shared" si="202"/>
        <v>34345</v>
      </c>
      <c r="D4303" s="44" t="s">
        <v>13350</v>
      </c>
      <c r="E4303" s="52">
        <v>45086</v>
      </c>
      <c r="F4303" s="18">
        <f t="shared" si="203"/>
        <v>6</v>
      </c>
      <c r="G4303" s="51" t="s">
        <v>11799</v>
      </c>
      <c r="H4303" s="51" t="s">
        <v>13631</v>
      </c>
      <c r="I4303" s="51" t="s">
        <v>11725</v>
      </c>
      <c r="J4303" s="53">
        <v>775583</v>
      </c>
      <c r="K4303" s="48">
        <v>9.9999613194203585E-2</v>
      </c>
      <c r="L4303" s="53">
        <v>77558</v>
      </c>
      <c r="M4303" s="54">
        <v>853141</v>
      </c>
      <c r="N4303">
        <f>+VLOOKUP(C4303,'Thanh toán '!M$1335:N$6972,2,0)</f>
        <v>853141</v>
      </c>
      <c r="O4303" s="61">
        <f t="shared" si="204"/>
        <v>0</v>
      </c>
    </row>
    <row r="4304" spans="1:15" hidden="1" x14ac:dyDescent="0.3">
      <c r="A4304" s="43">
        <v>2023</v>
      </c>
      <c r="B4304" s="51" t="s">
        <v>18298</v>
      </c>
      <c r="C4304" s="19">
        <f t="shared" si="202"/>
        <v>34346</v>
      </c>
      <c r="D4304" s="44" t="s">
        <v>13350</v>
      </c>
      <c r="E4304" s="52">
        <v>45086</v>
      </c>
      <c r="F4304" s="18">
        <f t="shared" si="203"/>
        <v>6</v>
      </c>
      <c r="G4304" s="51" t="s">
        <v>11799</v>
      </c>
      <c r="H4304" s="51" t="s">
        <v>13636</v>
      </c>
      <c r="I4304" s="51" t="s">
        <v>11725</v>
      </c>
      <c r="J4304" s="53">
        <v>542773</v>
      </c>
      <c r="K4304" s="48">
        <v>9.9999447282749884E-2</v>
      </c>
      <c r="L4304" s="53">
        <v>54277</v>
      </c>
      <c r="M4304" s="54">
        <v>597050</v>
      </c>
      <c r="N4304">
        <f>+VLOOKUP(C4304,'Thanh toán '!M$1335:N$6972,2,0)</f>
        <v>597050</v>
      </c>
      <c r="O4304" s="61">
        <f t="shared" si="204"/>
        <v>0</v>
      </c>
    </row>
    <row r="4305" spans="1:15" hidden="1" x14ac:dyDescent="0.3">
      <c r="A4305" s="43">
        <v>2023</v>
      </c>
      <c r="B4305" s="51" t="s">
        <v>18299</v>
      </c>
      <c r="C4305" s="19">
        <f t="shared" si="202"/>
        <v>34347</v>
      </c>
      <c r="D4305" s="44" t="s">
        <v>13350</v>
      </c>
      <c r="E4305" s="52">
        <v>45086</v>
      </c>
      <c r="F4305" s="18">
        <f t="shared" si="203"/>
        <v>6</v>
      </c>
      <c r="G4305" s="51" t="s">
        <v>11799</v>
      </c>
      <c r="H4305" s="51" t="s">
        <v>13634</v>
      </c>
      <c r="I4305" s="51" t="s">
        <v>11725</v>
      </c>
      <c r="J4305" s="53">
        <v>589905</v>
      </c>
      <c r="K4305" s="48">
        <v>0.10000084759410413</v>
      </c>
      <c r="L4305" s="53">
        <v>58991</v>
      </c>
      <c r="M4305" s="54">
        <v>648896</v>
      </c>
      <c r="N4305">
        <f>+VLOOKUP(C4305,'Thanh toán '!M$1335:N$6972,2,0)</f>
        <v>648896</v>
      </c>
      <c r="O4305" s="61">
        <f t="shared" si="204"/>
        <v>0</v>
      </c>
    </row>
    <row r="4306" spans="1:15" hidden="1" x14ac:dyDescent="0.3">
      <c r="A4306" s="43">
        <v>2023</v>
      </c>
      <c r="B4306" s="51" t="s">
        <v>18300</v>
      </c>
      <c r="C4306" s="19">
        <f t="shared" si="202"/>
        <v>34349</v>
      </c>
      <c r="D4306" s="44" t="s">
        <v>13350</v>
      </c>
      <c r="E4306" s="52">
        <v>45086</v>
      </c>
      <c r="F4306" s="18">
        <f t="shared" si="203"/>
        <v>6</v>
      </c>
      <c r="G4306" s="51" t="s">
        <v>12367</v>
      </c>
      <c r="H4306" s="51" t="s">
        <v>13820</v>
      </c>
      <c r="I4306" s="51" t="s">
        <v>12368</v>
      </c>
      <c r="J4306" s="53">
        <v>367155</v>
      </c>
      <c r="K4306" s="48">
        <v>0.10000136182266345</v>
      </c>
      <c r="L4306" s="53">
        <v>36716</v>
      </c>
      <c r="M4306" s="54">
        <v>403871</v>
      </c>
      <c r="N4306">
        <f>+VLOOKUP(C4306,'Thanh toán '!M$1335:N$6972,2,0)</f>
        <v>403871</v>
      </c>
      <c r="O4306" s="61">
        <f t="shared" si="204"/>
        <v>0</v>
      </c>
    </row>
    <row r="4307" spans="1:15" hidden="1" x14ac:dyDescent="0.3">
      <c r="A4307" s="43">
        <v>2023</v>
      </c>
      <c r="B4307" s="51" t="s">
        <v>18301</v>
      </c>
      <c r="C4307" s="19">
        <f t="shared" si="202"/>
        <v>34351</v>
      </c>
      <c r="D4307" s="44" t="s">
        <v>13350</v>
      </c>
      <c r="E4307" s="52">
        <v>45086</v>
      </c>
      <c r="F4307" s="18">
        <f t="shared" si="203"/>
        <v>6</v>
      </c>
      <c r="G4307" s="51" t="s">
        <v>11799</v>
      </c>
      <c r="H4307" s="51" t="s">
        <v>13595</v>
      </c>
      <c r="I4307" s="51" t="s">
        <v>11725</v>
      </c>
      <c r="J4307" s="53">
        <v>367155</v>
      </c>
      <c r="K4307" s="48">
        <v>0.10000136182266345</v>
      </c>
      <c r="L4307" s="53">
        <v>36716</v>
      </c>
      <c r="M4307" s="54">
        <v>403871</v>
      </c>
      <c r="N4307">
        <f>+VLOOKUP(C4307,'Thanh toán '!M$1335:N$6972,2,0)</f>
        <v>403871</v>
      </c>
      <c r="O4307" s="61">
        <f t="shared" si="204"/>
        <v>0</v>
      </c>
    </row>
    <row r="4308" spans="1:15" hidden="1" x14ac:dyDescent="0.3">
      <c r="A4308" s="43">
        <v>2023</v>
      </c>
      <c r="B4308" s="51" t="s">
        <v>18302</v>
      </c>
      <c r="C4308" s="19">
        <f t="shared" si="202"/>
        <v>34352</v>
      </c>
      <c r="D4308" s="44" t="s">
        <v>13350</v>
      </c>
      <c r="E4308" s="52">
        <v>45086</v>
      </c>
      <c r="F4308" s="18">
        <f t="shared" si="203"/>
        <v>6</v>
      </c>
      <c r="G4308" s="51" t="s">
        <v>12363</v>
      </c>
      <c r="H4308" s="51" t="s">
        <v>12363</v>
      </c>
      <c r="I4308" s="51" t="s">
        <v>12364</v>
      </c>
      <c r="J4308" s="53">
        <v>2964775</v>
      </c>
      <c r="K4308" s="48">
        <v>0.1000001686468619</v>
      </c>
      <c r="L4308" s="53">
        <v>296478</v>
      </c>
      <c r="M4308" s="54">
        <v>3261253</v>
      </c>
      <c r="N4308">
        <f>+VLOOKUP(C4308,'Thanh toán '!M$1335:N$6972,2,0)</f>
        <v>3261253</v>
      </c>
      <c r="O4308" s="61">
        <f t="shared" si="204"/>
        <v>0</v>
      </c>
    </row>
    <row r="4309" spans="1:15" hidden="1" x14ac:dyDescent="0.3">
      <c r="A4309" s="43">
        <v>2023</v>
      </c>
      <c r="B4309" s="51" t="s">
        <v>18303</v>
      </c>
      <c r="C4309" s="19">
        <f t="shared" si="202"/>
        <v>34353</v>
      </c>
      <c r="D4309" s="44" t="s">
        <v>13350</v>
      </c>
      <c r="E4309" s="52">
        <v>45086</v>
      </c>
      <c r="F4309" s="18">
        <f t="shared" si="203"/>
        <v>6</v>
      </c>
      <c r="G4309" s="51" t="s">
        <v>12282</v>
      </c>
      <c r="H4309" s="51" t="s">
        <v>12282</v>
      </c>
      <c r="I4309" s="51" t="s">
        <v>12283</v>
      </c>
      <c r="J4309" s="53">
        <v>4333340</v>
      </c>
      <c r="K4309" s="48">
        <v>0.1</v>
      </c>
      <c r="L4309" s="53">
        <v>433334</v>
      </c>
      <c r="M4309" s="54">
        <v>4766674</v>
      </c>
      <c r="N4309">
        <f>+VLOOKUP(C4309,'Thanh toán '!M$1335:N$6972,2,0)</f>
        <v>4766674</v>
      </c>
      <c r="O4309" s="61">
        <f t="shared" si="204"/>
        <v>0</v>
      </c>
    </row>
    <row r="4310" spans="1:15" hidden="1" x14ac:dyDescent="0.3">
      <c r="A4310" s="43">
        <v>2023</v>
      </c>
      <c r="B4310" s="51" t="s">
        <v>18304</v>
      </c>
      <c r="C4310" s="19">
        <f t="shared" si="202"/>
        <v>34451</v>
      </c>
      <c r="D4310" s="44" t="s">
        <v>13350</v>
      </c>
      <c r="E4310" s="52">
        <v>45086</v>
      </c>
      <c r="F4310" s="18">
        <f t="shared" si="203"/>
        <v>6</v>
      </c>
      <c r="G4310" s="51" t="s">
        <v>12312</v>
      </c>
      <c r="H4310" s="51" t="s">
        <v>12312</v>
      </c>
      <c r="I4310" s="51" t="s">
        <v>12313</v>
      </c>
      <c r="J4310" s="53">
        <v>2003930</v>
      </c>
      <c r="K4310" s="48">
        <v>0.1</v>
      </c>
      <c r="L4310" s="53">
        <v>200393</v>
      </c>
      <c r="M4310" s="54">
        <v>2204323</v>
      </c>
      <c r="N4310">
        <f>+VLOOKUP(C4310,'Thanh toán '!M$1335:N$6972,2,0)</f>
        <v>2204323</v>
      </c>
      <c r="O4310" s="61">
        <f t="shared" si="204"/>
        <v>0</v>
      </c>
    </row>
    <row r="4311" spans="1:15" hidden="1" x14ac:dyDescent="0.3">
      <c r="A4311" s="43">
        <v>2023</v>
      </c>
      <c r="B4311" s="51" t="s">
        <v>18305</v>
      </c>
      <c r="C4311" s="19">
        <f t="shared" si="202"/>
        <v>34452</v>
      </c>
      <c r="D4311" s="44" t="s">
        <v>13350</v>
      </c>
      <c r="E4311" s="52">
        <v>45086</v>
      </c>
      <c r="F4311" s="18">
        <f t="shared" si="203"/>
        <v>6</v>
      </c>
      <c r="G4311" s="51" t="s">
        <v>12167</v>
      </c>
      <c r="H4311" s="51" t="s">
        <v>12167</v>
      </c>
      <c r="I4311" s="51" t="s">
        <v>12168</v>
      </c>
      <c r="J4311" s="53">
        <v>551250</v>
      </c>
      <c r="K4311" s="48">
        <v>0.1</v>
      </c>
      <c r="L4311" s="53">
        <v>55125</v>
      </c>
      <c r="M4311" s="54">
        <v>606375</v>
      </c>
      <c r="N4311">
        <f>+VLOOKUP(C4311,'Thanh toán '!M$1335:N$6972,2,0)</f>
        <v>606375</v>
      </c>
      <c r="O4311" s="61">
        <f t="shared" si="204"/>
        <v>0</v>
      </c>
    </row>
    <row r="4312" spans="1:15" hidden="1" x14ac:dyDescent="0.3">
      <c r="A4312" s="43">
        <v>2023</v>
      </c>
      <c r="B4312" s="51" t="s">
        <v>18306</v>
      </c>
      <c r="C4312" s="19">
        <f t="shared" si="202"/>
        <v>34453</v>
      </c>
      <c r="D4312" s="44" t="s">
        <v>13350</v>
      </c>
      <c r="E4312" s="52">
        <v>45086</v>
      </c>
      <c r="F4312" s="18">
        <f t="shared" si="203"/>
        <v>6</v>
      </c>
      <c r="G4312" s="51" t="s">
        <v>12293</v>
      </c>
      <c r="H4312" s="51" t="s">
        <v>12293</v>
      </c>
      <c r="I4312" s="51" t="s">
        <v>12294</v>
      </c>
      <c r="J4312" s="53">
        <v>2621371</v>
      </c>
      <c r="K4312" s="48">
        <v>9.9999961852023242E-2</v>
      </c>
      <c r="L4312" s="53">
        <v>262137</v>
      </c>
      <c r="M4312" s="54">
        <v>2883508</v>
      </c>
      <c r="N4312">
        <f>+VLOOKUP(C4312,'Thanh toán '!M$1335:N$6972,2,0)</f>
        <v>2883508</v>
      </c>
      <c r="O4312" s="61">
        <f t="shared" si="204"/>
        <v>0</v>
      </c>
    </row>
    <row r="4313" spans="1:15" hidden="1" x14ac:dyDescent="0.3">
      <c r="A4313" s="43">
        <v>2023</v>
      </c>
      <c r="B4313" s="51" t="s">
        <v>18307</v>
      </c>
      <c r="C4313" s="19">
        <f t="shared" si="202"/>
        <v>34454</v>
      </c>
      <c r="D4313" s="44" t="s">
        <v>13350</v>
      </c>
      <c r="E4313" s="52">
        <v>45086</v>
      </c>
      <c r="F4313" s="18">
        <f t="shared" si="203"/>
        <v>6</v>
      </c>
      <c r="G4313" s="51" t="s">
        <v>12306</v>
      </c>
      <c r="H4313" s="51" t="s">
        <v>12306</v>
      </c>
      <c r="I4313" s="51" t="s">
        <v>12307</v>
      </c>
      <c r="J4313" s="53">
        <v>1289600</v>
      </c>
      <c r="K4313" s="48">
        <v>0.1</v>
      </c>
      <c r="L4313" s="53">
        <v>128960</v>
      </c>
      <c r="M4313" s="54">
        <v>1418560</v>
      </c>
      <c r="N4313">
        <f>+VLOOKUP(C4313,'Thanh toán '!M$1335:N$6972,2,0)</f>
        <v>1418560</v>
      </c>
      <c r="O4313" s="61">
        <f t="shared" si="204"/>
        <v>0</v>
      </c>
    </row>
    <row r="4314" spans="1:15" hidden="1" x14ac:dyDescent="0.3">
      <c r="A4314" s="43">
        <v>2023</v>
      </c>
      <c r="B4314" s="51" t="s">
        <v>18308</v>
      </c>
      <c r="C4314" s="19">
        <f t="shared" si="202"/>
        <v>34455</v>
      </c>
      <c r="D4314" s="44" t="s">
        <v>13350</v>
      </c>
      <c r="E4314" s="52">
        <v>45086</v>
      </c>
      <c r="F4314" s="18">
        <f t="shared" si="203"/>
        <v>6</v>
      </c>
      <c r="G4314" s="51" t="s">
        <v>12167</v>
      </c>
      <c r="H4314" s="51" t="s">
        <v>12167</v>
      </c>
      <c r="I4314" s="51" t="s">
        <v>12168</v>
      </c>
      <c r="J4314" s="53">
        <v>806200</v>
      </c>
      <c r="K4314" s="48">
        <v>0.1</v>
      </c>
      <c r="L4314" s="53">
        <v>80620</v>
      </c>
      <c r="M4314" s="54">
        <v>886820</v>
      </c>
      <c r="N4314">
        <f>+VLOOKUP(C4314,'Thanh toán '!M$1335:N$6972,2,0)</f>
        <v>886820</v>
      </c>
      <c r="O4314" s="61">
        <f t="shared" si="204"/>
        <v>0</v>
      </c>
    </row>
    <row r="4315" spans="1:15" hidden="1" x14ac:dyDescent="0.3">
      <c r="A4315" s="43">
        <v>2023</v>
      </c>
      <c r="B4315" s="51" t="s">
        <v>18309</v>
      </c>
      <c r="C4315" s="19">
        <f t="shared" si="202"/>
        <v>34466</v>
      </c>
      <c r="D4315" s="44" t="s">
        <v>13350</v>
      </c>
      <c r="E4315" s="52">
        <v>45087</v>
      </c>
      <c r="F4315" s="18">
        <f t="shared" si="203"/>
        <v>6</v>
      </c>
      <c r="G4315" s="51" t="s">
        <v>12513</v>
      </c>
      <c r="H4315" s="51" t="s">
        <v>12513</v>
      </c>
      <c r="I4315" s="51" t="s">
        <v>12514</v>
      </c>
      <c r="J4315" s="53">
        <v>2073065</v>
      </c>
      <c r="K4315" s="48">
        <v>0.10000024118877121</v>
      </c>
      <c r="L4315" s="53">
        <v>207307</v>
      </c>
      <c r="M4315" s="54">
        <v>2280372</v>
      </c>
      <c r="N4315">
        <f>+VLOOKUP(C4315,'Thanh toán '!M$1335:N$6972,2,0)</f>
        <v>2280372</v>
      </c>
      <c r="O4315" s="61">
        <f t="shared" si="204"/>
        <v>0</v>
      </c>
    </row>
    <row r="4316" spans="1:15" hidden="1" x14ac:dyDescent="0.3">
      <c r="A4316" s="43">
        <v>2023</v>
      </c>
      <c r="B4316" s="51" t="s">
        <v>18310</v>
      </c>
      <c r="C4316" s="19">
        <f t="shared" si="202"/>
        <v>34467</v>
      </c>
      <c r="D4316" s="44" t="s">
        <v>13350</v>
      </c>
      <c r="E4316" s="52">
        <v>45087</v>
      </c>
      <c r="F4316" s="18">
        <f t="shared" si="203"/>
        <v>6</v>
      </c>
      <c r="G4316" s="51" t="s">
        <v>12513</v>
      </c>
      <c r="H4316" s="51" t="s">
        <v>12513</v>
      </c>
      <c r="I4316" s="51" t="s">
        <v>12514</v>
      </c>
      <c r="J4316" s="53">
        <v>1001965</v>
      </c>
      <c r="K4316" s="48">
        <v>0.10000049901942683</v>
      </c>
      <c r="L4316" s="53">
        <v>100197</v>
      </c>
      <c r="M4316" s="54">
        <v>1102162</v>
      </c>
      <c r="N4316">
        <f>+VLOOKUP(C4316,'Thanh toán '!M$1335:N$6972,2,0)</f>
        <v>1102162</v>
      </c>
      <c r="O4316" s="61">
        <f t="shared" si="204"/>
        <v>0</v>
      </c>
    </row>
    <row r="4317" spans="1:15" hidden="1" x14ac:dyDescent="0.3">
      <c r="A4317" s="43">
        <v>2023</v>
      </c>
      <c r="B4317" s="51" t="s">
        <v>18311</v>
      </c>
      <c r="C4317" s="19">
        <f t="shared" si="202"/>
        <v>34468</v>
      </c>
      <c r="D4317" s="44" t="s">
        <v>13350</v>
      </c>
      <c r="E4317" s="52">
        <v>45087</v>
      </c>
      <c r="F4317" s="18">
        <f t="shared" si="203"/>
        <v>6</v>
      </c>
      <c r="G4317" s="51" t="s">
        <v>12407</v>
      </c>
      <c r="H4317" s="51" t="s">
        <v>12407</v>
      </c>
      <c r="I4317" s="51" t="s">
        <v>12408</v>
      </c>
      <c r="J4317" s="53">
        <v>270429</v>
      </c>
      <c r="K4317" s="48">
        <v>0.10000036978282655</v>
      </c>
      <c r="L4317" s="53">
        <v>27043</v>
      </c>
      <c r="M4317" s="54">
        <v>297472</v>
      </c>
      <c r="N4317">
        <f>+VLOOKUP(C4317,'Thanh toán '!M$1335:N$6972,2,0)</f>
        <v>297472</v>
      </c>
      <c r="O4317" s="61">
        <f t="shared" si="204"/>
        <v>0</v>
      </c>
    </row>
    <row r="4318" spans="1:15" hidden="1" x14ac:dyDescent="0.3">
      <c r="A4318" s="43">
        <v>2023</v>
      </c>
      <c r="B4318" s="51" t="s">
        <v>18312</v>
      </c>
      <c r="C4318" s="19">
        <f t="shared" si="202"/>
        <v>34469</v>
      </c>
      <c r="D4318" s="44" t="s">
        <v>13350</v>
      </c>
      <c r="E4318" s="52">
        <v>45087</v>
      </c>
      <c r="F4318" s="18">
        <f t="shared" si="203"/>
        <v>6</v>
      </c>
      <c r="G4318" s="51" t="s">
        <v>12407</v>
      </c>
      <c r="H4318" s="51" t="s">
        <v>12407</v>
      </c>
      <c r="I4318" s="51" t="s">
        <v>12408</v>
      </c>
      <c r="J4318" s="53">
        <v>551250</v>
      </c>
      <c r="K4318" s="48">
        <v>0.1</v>
      </c>
      <c r="L4318" s="53">
        <v>55125</v>
      </c>
      <c r="M4318" s="54">
        <v>606375</v>
      </c>
      <c r="N4318">
        <f>+VLOOKUP(C4318,'Thanh toán '!M$1335:N$6972,2,0)</f>
        <v>606375</v>
      </c>
      <c r="O4318" s="61">
        <f t="shared" si="204"/>
        <v>0</v>
      </c>
    </row>
    <row r="4319" spans="1:15" hidden="1" x14ac:dyDescent="0.3">
      <c r="A4319" s="43">
        <v>2023</v>
      </c>
      <c r="B4319" s="51" t="s">
        <v>18313</v>
      </c>
      <c r="C4319" s="19">
        <f t="shared" si="202"/>
        <v>34471</v>
      </c>
      <c r="D4319" s="44" t="s">
        <v>13350</v>
      </c>
      <c r="E4319" s="52">
        <v>45087</v>
      </c>
      <c r="F4319" s="18">
        <f t="shared" si="203"/>
        <v>6</v>
      </c>
      <c r="G4319" s="51" t="s">
        <v>12400</v>
      </c>
      <c r="H4319" s="51" t="s">
        <v>12400</v>
      </c>
      <c r="I4319" s="51" t="s">
        <v>12401</v>
      </c>
      <c r="J4319" s="53">
        <v>1945630</v>
      </c>
      <c r="K4319" s="48">
        <v>0.1</v>
      </c>
      <c r="L4319" s="53">
        <v>194563</v>
      </c>
      <c r="M4319" s="54">
        <v>2140193</v>
      </c>
      <c r="N4319">
        <f>+VLOOKUP(C4319,'Thanh toán '!M$1335:N$6972,2,0)</f>
        <v>2140193</v>
      </c>
      <c r="O4319" s="61">
        <f t="shared" si="204"/>
        <v>0</v>
      </c>
    </row>
    <row r="4320" spans="1:15" hidden="1" x14ac:dyDescent="0.3">
      <c r="A4320" s="43">
        <v>2023</v>
      </c>
      <c r="B4320" s="51" t="s">
        <v>18314</v>
      </c>
      <c r="C4320" s="19">
        <f t="shared" si="202"/>
        <v>34472</v>
      </c>
      <c r="D4320" s="44" t="s">
        <v>13350</v>
      </c>
      <c r="E4320" s="52">
        <v>45087</v>
      </c>
      <c r="F4320" s="18">
        <f t="shared" si="203"/>
        <v>6</v>
      </c>
      <c r="G4320" s="51" t="s">
        <v>11799</v>
      </c>
      <c r="H4320" s="51" t="s">
        <v>14626</v>
      </c>
      <c r="I4320" s="51" t="s">
        <v>11725</v>
      </c>
      <c r="J4320" s="53">
        <v>1501583</v>
      </c>
      <c r="K4320" s="48">
        <v>9.9999800210844161E-2</v>
      </c>
      <c r="L4320" s="53">
        <v>150158</v>
      </c>
      <c r="M4320" s="54">
        <v>1651741</v>
      </c>
      <c r="N4320">
        <f>+VLOOKUP(C4320,'Thanh toán '!M$1335:N$6972,2,0)</f>
        <v>1651741</v>
      </c>
      <c r="O4320" s="61">
        <f t="shared" si="204"/>
        <v>0</v>
      </c>
    </row>
    <row r="4321" spans="1:15" hidden="1" x14ac:dyDescent="0.3">
      <c r="A4321" s="43">
        <v>2023</v>
      </c>
      <c r="B4321" s="51" t="s">
        <v>18315</v>
      </c>
      <c r="C4321" s="19">
        <f t="shared" si="202"/>
        <v>34476</v>
      </c>
      <c r="D4321" s="44" t="s">
        <v>13350</v>
      </c>
      <c r="E4321" s="52">
        <v>45087</v>
      </c>
      <c r="F4321" s="18">
        <f t="shared" si="203"/>
        <v>6</v>
      </c>
      <c r="G4321" s="51" t="s">
        <v>11799</v>
      </c>
      <c r="H4321" s="51" t="s">
        <v>13711</v>
      </c>
      <c r="I4321" s="51" t="s">
        <v>11725</v>
      </c>
      <c r="J4321" s="53">
        <v>444270</v>
      </c>
      <c r="K4321" s="48">
        <v>0.1</v>
      </c>
      <c r="L4321" s="53">
        <v>44427</v>
      </c>
      <c r="M4321" s="54">
        <v>488697</v>
      </c>
      <c r="N4321">
        <f>+VLOOKUP(C4321,'Thanh toán '!M$1335:N$6972,2,0)</f>
        <v>488697</v>
      </c>
      <c r="O4321" s="61">
        <f t="shared" si="204"/>
        <v>0</v>
      </c>
    </row>
    <row r="4322" spans="1:15" hidden="1" x14ac:dyDescent="0.3">
      <c r="A4322" s="43">
        <v>2023</v>
      </c>
      <c r="B4322" s="51" t="s">
        <v>18316</v>
      </c>
      <c r="C4322" s="19">
        <f t="shared" si="202"/>
        <v>34479</v>
      </c>
      <c r="D4322" s="44" t="s">
        <v>13350</v>
      </c>
      <c r="E4322" s="52">
        <v>45087</v>
      </c>
      <c r="F4322" s="18">
        <f t="shared" si="203"/>
        <v>6</v>
      </c>
      <c r="G4322" s="51" t="s">
        <v>12438</v>
      </c>
      <c r="H4322" s="51" t="s">
        <v>12438</v>
      </c>
      <c r="I4322" s="51" t="s">
        <v>12439</v>
      </c>
      <c r="J4322" s="53">
        <v>2346710</v>
      </c>
      <c r="K4322" s="48">
        <v>0.1</v>
      </c>
      <c r="L4322" s="53">
        <v>234671</v>
      </c>
      <c r="M4322" s="54">
        <v>2581381</v>
      </c>
      <c r="N4322">
        <f>+VLOOKUP(C4322,'Thanh toán '!M$1335:N$6972,2,0)</f>
        <v>2581381</v>
      </c>
      <c r="O4322" s="61">
        <f t="shared" si="204"/>
        <v>0</v>
      </c>
    </row>
    <row r="4323" spans="1:15" hidden="1" x14ac:dyDescent="0.3">
      <c r="A4323" s="43">
        <v>2023</v>
      </c>
      <c r="B4323" s="51" t="s">
        <v>18317</v>
      </c>
      <c r="C4323" s="19">
        <f t="shared" si="202"/>
        <v>34480</v>
      </c>
      <c r="D4323" s="44" t="s">
        <v>13350</v>
      </c>
      <c r="E4323" s="52">
        <v>45087</v>
      </c>
      <c r="F4323" s="18">
        <f t="shared" si="203"/>
        <v>6</v>
      </c>
      <c r="G4323" s="51" t="s">
        <v>12438</v>
      </c>
      <c r="H4323" s="51" t="s">
        <v>12438</v>
      </c>
      <c r="I4323" s="51" t="s">
        <v>12439</v>
      </c>
      <c r="J4323" s="53">
        <v>2003930</v>
      </c>
      <c r="K4323" s="48">
        <v>0.1</v>
      </c>
      <c r="L4323" s="53">
        <v>200393</v>
      </c>
      <c r="M4323" s="54">
        <v>2204323</v>
      </c>
      <c r="N4323">
        <f>+VLOOKUP(C4323,'Thanh toán '!M$1335:N$6972,2,0)</f>
        <v>2204323</v>
      </c>
      <c r="O4323" s="61">
        <f t="shared" si="204"/>
        <v>0</v>
      </c>
    </row>
    <row r="4324" spans="1:15" hidden="1" x14ac:dyDescent="0.3">
      <c r="A4324" s="43">
        <v>2023</v>
      </c>
      <c r="B4324" s="51" t="s">
        <v>18318</v>
      </c>
      <c r="C4324" s="19">
        <f t="shared" si="202"/>
        <v>34481</v>
      </c>
      <c r="D4324" s="44" t="s">
        <v>13350</v>
      </c>
      <c r="E4324" s="52">
        <v>45087</v>
      </c>
      <c r="F4324" s="18">
        <f t="shared" si="203"/>
        <v>6</v>
      </c>
      <c r="G4324" s="51" t="s">
        <v>12357</v>
      </c>
      <c r="H4324" s="51" t="s">
        <v>12357</v>
      </c>
      <c r="I4324" s="51" t="s">
        <v>12358</v>
      </c>
      <c r="J4324" s="53">
        <v>1844890</v>
      </c>
      <c r="K4324" s="48">
        <v>0.1</v>
      </c>
      <c r="L4324" s="53">
        <v>184489</v>
      </c>
      <c r="M4324" s="54">
        <v>2029379</v>
      </c>
      <c r="N4324">
        <f>+VLOOKUP(C4324,'Thanh toán '!M$1335:N$6972,2,0)</f>
        <v>2029379</v>
      </c>
      <c r="O4324" s="61">
        <f t="shared" si="204"/>
        <v>0</v>
      </c>
    </row>
    <row r="4325" spans="1:15" hidden="1" x14ac:dyDescent="0.3">
      <c r="A4325" s="43">
        <v>2023</v>
      </c>
      <c r="B4325" s="51" t="s">
        <v>18319</v>
      </c>
      <c r="C4325" s="19">
        <f t="shared" si="202"/>
        <v>34482</v>
      </c>
      <c r="D4325" s="44" t="s">
        <v>13350</v>
      </c>
      <c r="E4325" s="52">
        <v>45087</v>
      </c>
      <c r="F4325" s="18">
        <f t="shared" si="203"/>
        <v>6</v>
      </c>
      <c r="G4325" s="51" t="s">
        <v>12378</v>
      </c>
      <c r="H4325" s="51" t="s">
        <v>12378</v>
      </c>
      <c r="I4325" s="51" t="s">
        <v>12379</v>
      </c>
      <c r="J4325" s="53">
        <v>4554440</v>
      </c>
      <c r="K4325" s="48">
        <v>0.1</v>
      </c>
      <c r="L4325" s="53">
        <v>455444</v>
      </c>
      <c r="M4325" s="54">
        <v>5009884</v>
      </c>
      <c r="N4325">
        <f>+VLOOKUP(C4325,'Thanh toán '!M$1335:N$6972,2,0)</f>
        <v>5009884</v>
      </c>
      <c r="O4325" s="61">
        <f t="shared" si="204"/>
        <v>0</v>
      </c>
    </row>
    <row r="4326" spans="1:15" hidden="1" x14ac:dyDescent="0.3">
      <c r="A4326" s="43">
        <v>2023</v>
      </c>
      <c r="B4326" s="51" t="s">
        <v>18320</v>
      </c>
      <c r="C4326" s="19">
        <f t="shared" si="202"/>
        <v>34483</v>
      </c>
      <c r="D4326" s="44" t="s">
        <v>13350</v>
      </c>
      <c r="E4326" s="52">
        <v>45087</v>
      </c>
      <c r="F4326" s="18">
        <f t="shared" si="203"/>
        <v>6</v>
      </c>
      <c r="G4326" s="51" t="s">
        <v>11799</v>
      </c>
      <c r="H4326" s="51" t="s">
        <v>13407</v>
      </c>
      <c r="I4326" s="51" t="s">
        <v>11725</v>
      </c>
      <c r="J4326" s="53">
        <v>587448</v>
      </c>
      <c r="K4326" s="48">
        <v>0.10000034045566586</v>
      </c>
      <c r="L4326" s="53">
        <v>58745</v>
      </c>
      <c r="M4326" s="54">
        <v>646193</v>
      </c>
      <c r="N4326">
        <f>+VLOOKUP(C4326,'Thanh toán '!M$1335:N$6972,2,0)</f>
        <v>646193</v>
      </c>
      <c r="O4326" s="61">
        <f t="shared" si="204"/>
        <v>0</v>
      </c>
    </row>
    <row r="4327" spans="1:15" hidden="1" x14ac:dyDescent="0.3">
      <c r="A4327" s="43">
        <v>2023</v>
      </c>
      <c r="B4327" s="51" t="s">
        <v>18321</v>
      </c>
      <c r="C4327" s="19">
        <f t="shared" si="202"/>
        <v>34484</v>
      </c>
      <c r="D4327" s="44" t="s">
        <v>13350</v>
      </c>
      <c r="E4327" s="52">
        <v>45087</v>
      </c>
      <c r="F4327" s="18">
        <f t="shared" si="203"/>
        <v>6</v>
      </c>
      <c r="G4327" s="51" t="s">
        <v>12239</v>
      </c>
      <c r="H4327" s="51" t="s">
        <v>18069</v>
      </c>
      <c r="I4327" s="51" t="s">
        <v>12240</v>
      </c>
      <c r="J4327" s="53">
        <v>2163000</v>
      </c>
      <c r="K4327" s="48">
        <v>0.1</v>
      </c>
      <c r="L4327" s="53">
        <v>216300</v>
      </c>
      <c r="M4327" s="54">
        <v>2379300</v>
      </c>
      <c r="N4327">
        <f>+VLOOKUP(C4327,'Thanh toán '!M$1335:N$6972,2,0)</f>
        <v>2379300</v>
      </c>
      <c r="O4327" s="61">
        <f t="shared" si="204"/>
        <v>0</v>
      </c>
    </row>
    <row r="4328" spans="1:15" hidden="1" x14ac:dyDescent="0.3">
      <c r="A4328" s="43">
        <v>2023</v>
      </c>
      <c r="B4328" s="51" t="s">
        <v>18322</v>
      </c>
      <c r="C4328" s="19">
        <f t="shared" si="202"/>
        <v>34486</v>
      </c>
      <c r="D4328" s="44" t="s">
        <v>13350</v>
      </c>
      <c r="E4328" s="52">
        <v>45087</v>
      </c>
      <c r="F4328" s="18">
        <f t="shared" si="203"/>
        <v>6</v>
      </c>
      <c r="G4328" s="51" t="s">
        <v>11838</v>
      </c>
      <c r="H4328" s="51" t="s">
        <v>13939</v>
      </c>
      <c r="I4328" s="51" t="s">
        <v>11839</v>
      </c>
      <c r="J4328" s="53">
        <v>2246898</v>
      </c>
      <c r="K4328" s="48">
        <v>0.10000008901160623</v>
      </c>
      <c r="L4328" s="53">
        <v>224690</v>
      </c>
      <c r="M4328" s="54">
        <v>2471588</v>
      </c>
      <c r="N4328">
        <f>+VLOOKUP(C4328,'Thanh toán '!M$1335:N$6972,2,0)</f>
        <v>2471588</v>
      </c>
      <c r="O4328" s="61">
        <f t="shared" si="204"/>
        <v>0</v>
      </c>
    </row>
    <row r="4329" spans="1:15" hidden="1" x14ac:dyDescent="0.3">
      <c r="A4329" s="43">
        <v>2023</v>
      </c>
      <c r="B4329" s="51" t="s">
        <v>18323</v>
      </c>
      <c r="C4329" s="19">
        <f t="shared" si="202"/>
        <v>34535</v>
      </c>
      <c r="D4329" s="44" t="s">
        <v>13350</v>
      </c>
      <c r="E4329" s="52">
        <v>45087</v>
      </c>
      <c r="F4329" s="18">
        <f t="shared" si="203"/>
        <v>6</v>
      </c>
      <c r="G4329" s="51" t="s">
        <v>11860</v>
      </c>
      <c r="H4329" s="51" t="s">
        <v>18324</v>
      </c>
      <c r="I4329" s="51" t="s">
        <v>11719</v>
      </c>
      <c r="J4329" s="53">
        <v>1145195</v>
      </c>
      <c r="K4329" s="48">
        <v>0.10000043660686608</v>
      </c>
      <c r="L4329" s="53">
        <v>114520</v>
      </c>
      <c r="M4329" s="54">
        <v>1259715</v>
      </c>
      <c r="N4329">
        <f>+VLOOKUP(C4329,'Thanh toán '!M$1335:N$6972,2,0)</f>
        <v>1259715</v>
      </c>
      <c r="O4329" s="61">
        <f t="shared" si="204"/>
        <v>0</v>
      </c>
    </row>
    <row r="4330" spans="1:15" hidden="1" x14ac:dyDescent="0.3">
      <c r="A4330" s="43">
        <v>2023</v>
      </c>
      <c r="B4330" s="51" t="s">
        <v>18325</v>
      </c>
      <c r="C4330" s="19">
        <f t="shared" si="202"/>
        <v>34536</v>
      </c>
      <c r="D4330" s="44" t="s">
        <v>13350</v>
      </c>
      <c r="E4330" s="52">
        <v>45087</v>
      </c>
      <c r="F4330" s="18">
        <f t="shared" si="203"/>
        <v>6</v>
      </c>
      <c r="G4330" s="51" t="s">
        <v>11860</v>
      </c>
      <c r="H4330" s="51" t="s">
        <v>14138</v>
      </c>
      <c r="I4330" s="51" t="s">
        <v>11719</v>
      </c>
      <c r="J4330" s="53">
        <v>1566558</v>
      </c>
      <c r="K4330" s="48">
        <v>0.10000012766842976</v>
      </c>
      <c r="L4330" s="53">
        <v>156656</v>
      </c>
      <c r="M4330" s="54">
        <v>1723214</v>
      </c>
      <c r="N4330">
        <f>+VLOOKUP(C4330,'Thanh toán '!M$1335:N$6972,2,0)</f>
        <v>1723214</v>
      </c>
      <c r="O4330" s="61">
        <f t="shared" si="204"/>
        <v>0</v>
      </c>
    </row>
    <row r="4331" spans="1:15" hidden="1" x14ac:dyDescent="0.3">
      <c r="A4331" s="43">
        <v>2023</v>
      </c>
      <c r="B4331" s="51" t="s">
        <v>18326</v>
      </c>
      <c r="C4331" s="19">
        <f t="shared" si="202"/>
        <v>34537</v>
      </c>
      <c r="D4331" s="44" t="s">
        <v>13350</v>
      </c>
      <c r="E4331" s="52">
        <v>45087</v>
      </c>
      <c r="F4331" s="18">
        <f t="shared" si="203"/>
        <v>6</v>
      </c>
      <c r="G4331" s="51" t="s">
        <v>11860</v>
      </c>
      <c r="H4331" s="51" t="s">
        <v>15101</v>
      </c>
      <c r="I4331" s="51" t="s">
        <v>11719</v>
      </c>
      <c r="J4331" s="53">
        <v>601179</v>
      </c>
      <c r="K4331" s="48">
        <v>0.10000016633980895</v>
      </c>
      <c r="L4331" s="53">
        <v>60118</v>
      </c>
      <c r="M4331" s="54">
        <v>661297</v>
      </c>
      <c r="N4331">
        <f>+VLOOKUP(C4331,'Thanh toán '!M$1335:N$6972,2,0)</f>
        <v>661297</v>
      </c>
      <c r="O4331" s="61">
        <f t="shared" si="204"/>
        <v>0</v>
      </c>
    </row>
    <row r="4332" spans="1:15" hidden="1" x14ac:dyDescent="0.3">
      <c r="A4332" s="43">
        <v>2023</v>
      </c>
      <c r="B4332" s="51" t="s">
        <v>18327</v>
      </c>
      <c r="C4332" s="19">
        <f t="shared" si="202"/>
        <v>34538</v>
      </c>
      <c r="D4332" s="44" t="s">
        <v>13350</v>
      </c>
      <c r="E4332" s="52">
        <v>45087</v>
      </c>
      <c r="F4332" s="18">
        <f t="shared" si="203"/>
        <v>6</v>
      </c>
      <c r="G4332" s="51" t="s">
        <v>11860</v>
      </c>
      <c r="H4332" s="51" t="s">
        <v>15101</v>
      </c>
      <c r="I4332" s="51" t="s">
        <v>11719</v>
      </c>
      <c r="J4332" s="53">
        <v>2103921</v>
      </c>
      <c r="K4332" s="48">
        <v>9.9999952469698242E-2</v>
      </c>
      <c r="L4332" s="53">
        <v>210392</v>
      </c>
      <c r="M4332" s="54">
        <v>2314313</v>
      </c>
      <c r="N4332">
        <f>+VLOOKUP(C4332,'Thanh toán '!M$1335:N$6972,2,0)</f>
        <v>2314313</v>
      </c>
      <c r="O4332" s="61">
        <f t="shared" si="204"/>
        <v>0</v>
      </c>
    </row>
    <row r="4333" spans="1:15" hidden="1" x14ac:dyDescent="0.3">
      <c r="A4333" s="43">
        <v>2023</v>
      </c>
      <c r="B4333" s="51" t="s">
        <v>18328</v>
      </c>
      <c r="C4333" s="19">
        <f t="shared" si="202"/>
        <v>34539</v>
      </c>
      <c r="D4333" s="44" t="s">
        <v>13350</v>
      </c>
      <c r="E4333" s="52">
        <v>45087</v>
      </c>
      <c r="F4333" s="18">
        <f t="shared" si="203"/>
        <v>6</v>
      </c>
      <c r="G4333" s="51" t="s">
        <v>11860</v>
      </c>
      <c r="H4333" s="51" t="s">
        <v>15157</v>
      </c>
      <c r="I4333" s="51" t="s">
        <v>11719</v>
      </c>
      <c r="J4333" s="53">
        <v>1072806</v>
      </c>
      <c r="K4333" s="48">
        <v>0.10000037285399224</v>
      </c>
      <c r="L4333" s="53">
        <v>107281</v>
      </c>
      <c r="M4333" s="54">
        <v>1180087</v>
      </c>
      <c r="N4333">
        <f>+VLOOKUP(C4333,'Thanh toán '!M$1335:N$6972,2,0)</f>
        <v>1180087</v>
      </c>
      <c r="O4333" s="61">
        <f t="shared" si="204"/>
        <v>0</v>
      </c>
    </row>
    <row r="4334" spans="1:15" hidden="1" x14ac:dyDescent="0.3">
      <c r="A4334" s="43">
        <v>2023</v>
      </c>
      <c r="B4334" s="51" t="s">
        <v>18329</v>
      </c>
      <c r="C4334" s="19">
        <f t="shared" si="202"/>
        <v>34540</v>
      </c>
      <c r="D4334" s="44" t="s">
        <v>13350</v>
      </c>
      <c r="E4334" s="52">
        <v>45087</v>
      </c>
      <c r="F4334" s="18">
        <f t="shared" si="203"/>
        <v>6</v>
      </c>
      <c r="G4334" s="51" t="s">
        <v>12228</v>
      </c>
      <c r="H4334" s="51" t="s">
        <v>18330</v>
      </c>
      <c r="I4334" s="51" t="s">
        <v>12229</v>
      </c>
      <c r="J4334" s="53">
        <v>4736440</v>
      </c>
      <c r="K4334" s="48">
        <v>0.1</v>
      </c>
      <c r="L4334" s="53">
        <v>473644</v>
      </c>
      <c r="M4334" s="54">
        <v>5210084</v>
      </c>
      <c r="N4334">
        <f>+VLOOKUP(C4334,'Thanh toán '!M$1335:N$6972,2,0)</f>
        <v>5210084</v>
      </c>
      <c r="O4334" s="61">
        <f t="shared" si="204"/>
        <v>0</v>
      </c>
    </row>
    <row r="4335" spans="1:15" hidden="1" x14ac:dyDescent="0.3">
      <c r="A4335" s="43">
        <v>2023</v>
      </c>
      <c r="B4335" s="51" t="s">
        <v>18331</v>
      </c>
      <c r="C4335" s="19">
        <f t="shared" si="202"/>
        <v>34541</v>
      </c>
      <c r="D4335" s="44" t="s">
        <v>13350</v>
      </c>
      <c r="E4335" s="52">
        <v>45087</v>
      </c>
      <c r="F4335" s="18">
        <f t="shared" si="203"/>
        <v>6</v>
      </c>
      <c r="G4335" s="51" t="s">
        <v>12221</v>
      </c>
      <c r="H4335" s="51" t="s">
        <v>18332</v>
      </c>
      <c r="I4335" s="51" t="s">
        <v>12222</v>
      </c>
      <c r="J4335" s="53">
        <v>901430</v>
      </c>
      <c r="K4335" s="48">
        <v>0.1</v>
      </c>
      <c r="L4335" s="53">
        <v>90143</v>
      </c>
      <c r="M4335" s="54">
        <v>991573</v>
      </c>
      <c r="N4335">
        <f>+VLOOKUP(C4335,'Thanh toán '!M$1335:N$6972,2,0)</f>
        <v>991573</v>
      </c>
      <c r="O4335" s="61">
        <f t="shared" si="204"/>
        <v>0</v>
      </c>
    </row>
    <row r="4336" spans="1:15" hidden="1" x14ac:dyDescent="0.3">
      <c r="A4336" s="43">
        <v>2023</v>
      </c>
      <c r="B4336" s="51" t="s">
        <v>18333</v>
      </c>
      <c r="C4336" s="19">
        <f t="shared" si="202"/>
        <v>34545</v>
      </c>
      <c r="D4336" s="44" t="s">
        <v>13350</v>
      </c>
      <c r="E4336" s="52">
        <v>45087</v>
      </c>
      <c r="F4336" s="18">
        <f t="shared" si="203"/>
        <v>6</v>
      </c>
      <c r="G4336" s="51" t="s">
        <v>12215</v>
      </c>
      <c r="H4336" s="51" t="s">
        <v>18334</v>
      </c>
      <c r="I4336" s="51" t="s">
        <v>12216</v>
      </c>
      <c r="J4336" s="53">
        <v>450715</v>
      </c>
      <c r="K4336" s="48">
        <v>0.10000110934847964</v>
      </c>
      <c r="L4336" s="53">
        <v>45072</v>
      </c>
      <c r="M4336" s="54">
        <v>495787</v>
      </c>
      <c r="N4336">
        <f>+VLOOKUP(C4336,'Thanh toán '!M$1335:N$6972,2,0)</f>
        <v>495787</v>
      </c>
      <c r="O4336" s="61">
        <f t="shared" si="204"/>
        <v>0</v>
      </c>
    </row>
    <row r="4337" spans="1:15" hidden="1" x14ac:dyDescent="0.3">
      <c r="A4337" s="43">
        <v>2023</v>
      </c>
      <c r="B4337" s="51" t="s">
        <v>18335</v>
      </c>
      <c r="C4337" s="19">
        <f t="shared" si="202"/>
        <v>34546</v>
      </c>
      <c r="D4337" s="44" t="s">
        <v>13350</v>
      </c>
      <c r="E4337" s="52">
        <v>45087</v>
      </c>
      <c r="F4337" s="18">
        <f t="shared" si="203"/>
        <v>6</v>
      </c>
      <c r="G4337" s="51" t="s">
        <v>12287</v>
      </c>
      <c r="H4337" s="51" t="s">
        <v>12287</v>
      </c>
      <c r="I4337" s="51" t="s">
        <v>12288</v>
      </c>
      <c r="J4337" s="53">
        <v>450715</v>
      </c>
      <c r="K4337" s="48">
        <v>0.10000110934847964</v>
      </c>
      <c r="L4337" s="53">
        <v>45072</v>
      </c>
      <c r="M4337" s="54">
        <v>495787</v>
      </c>
      <c r="N4337">
        <f>+VLOOKUP(C4337,'Thanh toán '!M$1335:N$6972,2,0)</f>
        <v>495787</v>
      </c>
      <c r="O4337" s="61">
        <f t="shared" si="204"/>
        <v>0</v>
      </c>
    </row>
    <row r="4338" spans="1:15" hidden="1" x14ac:dyDescent="0.3">
      <c r="A4338" s="43">
        <v>2023</v>
      </c>
      <c r="B4338" s="51" t="s">
        <v>18336</v>
      </c>
      <c r="C4338" s="19">
        <f t="shared" si="202"/>
        <v>34547</v>
      </c>
      <c r="D4338" s="44" t="s">
        <v>13350</v>
      </c>
      <c r="E4338" s="52">
        <v>45087</v>
      </c>
      <c r="F4338" s="18">
        <f t="shared" si="203"/>
        <v>6</v>
      </c>
      <c r="G4338" s="51" t="s">
        <v>12403</v>
      </c>
      <c r="H4338" s="51" t="s">
        <v>12403</v>
      </c>
      <c r="I4338" s="51" t="s">
        <v>12404</v>
      </c>
      <c r="J4338" s="53">
        <v>450715</v>
      </c>
      <c r="K4338" s="48">
        <v>0.10000110934847964</v>
      </c>
      <c r="L4338" s="53">
        <v>45072</v>
      </c>
      <c r="M4338" s="54">
        <v>495787</v>
      </c>
      <c r="N4338">
        <f>+VLOOKUP(C4338,'Thanh toán '!M$1335:N$6972,2,0)</f>
        <v>495787</v>
      </c>
      <c r="O4338" s="61">
        <f t="shared" si="204"/>
        <v>0</v>
      </c>
    </row>
    <row r="4339" spans="1:15" hidden="1" x14ac:dyDescent="0.3">
      <c r="A4339" s="43">
        <v>2023</v>
      </c>
      <c r="B4339" s="51" t="s">
        <v>18337</v>
      </c>
      <c r="C4339" s="19">
        <f t="shared" si="202"/>
        <v>34548</v>
      </c>
      <c r="D4339" s="44" t="s">
        <v>13350</v>
      </c>
      <c r="E4339" s="52">
        <v>45087</v>
      </c>
      <c r="F4339" s="18">
        <f t="shared" si="203"/>
        <v>6</v>
      </c>
      <c r="G4339" s="51" t="s">
        <v>12400</v>
      </c>
      <c r="H4339" s="51" t="s">
        <v>12400</v>
      </c>
      <c r="I4339" s="51" t="s">
        <v>12401</v>
      </c>
      <c r="J4339" s="53">
        <v>1352145</v>
      </c>
      <c r="K4339" s="48">
        <v>0.10000036978282655</v>
      </c>
      <c r="L4339" s="53">
        <v>135215</v>
      </c>
      <c r="M4339" s="54">
        <v>1487360</v>
      </c>
      <c r="N4339">
        <f>+VLOOKUP(C4339,'Thanh toán '!M$1335:N$6972,2,0)</f>
        <v>1487360</v>
      </c>
      <c r="O4339" s="61">
        <f t="shared" si="204"/>
        <v>0</v>
      </c>
    </row>
    <row r="4340" spans="1:15" hidden="1" x14ac:dyDescent="0.3">
      <c r="A4340" s="43">
        <v>2023</v>
      </c>
      <c r="B4340" s="51" t="s">
        <v>18338</v>
      </c>
      <c r="C4340" s="19">
        <f t="shared" si="202"/>
        <v>34550</v>
      </c>
      <c r="D4340" s="44" t="s">
        <v>13350</v>
      </c>
      <c r="E4340" s="52">
        <v>45087</v>
      </c>
      <c r="F4340" s="18">
        <f t="shared" si="203"/>
        <v>6</v>
      </c>
      <c r="G4340" s="51" t="s">
        <v>17858</v>
      </c>
      <c r="H4340" s="51" t="s">
        <v>18339</v>
      </c>
      <c r="I4340" s="51" t="s">
        <v>12340</v>
      </c>
      <c r="J4340" s="53">
        <v>1001965</v>
      </c>
      <c r="K4340" s="48">
        <v>0.10000049901942683</v>
      </c>
      <c r="L4340" s="53">
        <v>100197</v>
      </c>
      <c r="M4340" s="54">
        <v>1102162</v>
      </c>
      <c r="N4340">
        <f>+VLOOKUP(C4340,'Thanh toán '!M$1335:N$6972,2,0)</f>
        <v>1102162</v>
      </c>
      <c r="O4340" s="61">
        <f t="shared" si="204"/>
        <v>0</v>
      </c>
    </row>
    <row r="4341" spans="1:15" hidden="1" x14ac:dyDescent="0.3">
      <c r="A4341" s="43">
        <v>2023</v>
      </c>
      <c r="B4341" s="51" t="s">
        <v>18340</v>
      </c>
      <c r="C4341" s="19">
        <f t="shared" si="202"/>
        <v>34551</v>
      </c>
      <c r="D4341" s="44" t="s">
        <v>13350</v>
      </c>
      <c r="E4341" s="52">
        <v>45087</v>
      </c>
      <c r="F4341" s="18">
        <f t="shared" si="203"/>
        <v>6</v>
      </c>
      <c r="G4341" s="51" t="s">
        <v>17858</v>
      </c>
      <c r="H4341" s="51" t="s">
        <v>18341</v>
      </c>
      <c r="I4341" s="51" t="s">
        <v>12340</v>
      </c>
      <c r="J4341" s="53">
        <v>540858</v>
      </c>
      <c r="K4341" s="48">
        <v>0.10000036978282655</v>
      </c>
      <c r="L4341" s="53">
        <v>54086</v>
      </c>
      <c r="M4341" s="54">
        <v>594944</v>
      </c>
      <c r="N4341">
        <f>+VLOOKUP(C4341,'Thanh toán '!M$1335:N$6972,2,0)</f>
        <v>594944</v>
      </c>
      <c r="O4341" s="61">
        <f t="shared" si="204"/>
        <v>0</v>
      </c>
    </row>
    <row r="4342" spans="1:15" hidden="1" x14ac:dyDescent="0.3">
      <c r="A4342" s="43">
        <v>2023</v>
      </c>
      <c r="B4342" s="51" t="s">
        <v>18342</v>
      </c>
      <c r="C4342" s="19">
        <f t="shared" si="202"/>
        <v>34552</v>
      </c>
      <c r="D4342" s="44" t="s">
        <v>13350</v>
      </c>
      <c r="E4342" s="52">
        <v>45087</v>
      </c>
      <c r="F4342" s="18">
        <f t="shared" si="203"/>
        <v>6</v>
      </c>
      <c r="G4342" s="51" t="s">
        <v>12336</v>
      </c>
      <c r="H4342" s="51" t="s">
        <v>18343</v>
      </c>
      <c r="I4342" s="51" t="s">
        <v>12337</v>
      </c>
      <c r="J4342" s="53">
        <v>540858</v>
      </c>
      <c r="K4342" s="48">
        <v>0.10000036978282655</v>
      </c>
      <c r="L4342" s="53">
        <v>54086</v>
      </c>
      <c r="M4342" s="54">
        <v>594944</v>
      </c>
      <c r="N4342">
        <f>+VLOOKUP(C4342,'Thanh toán '!M$1335:N$6972,2,0)</f>
        <v>594944</v>
      </c>
      <c r="O4342" s="61">
        <f t="shared" si="204"/>
        <v>0</v>
      </c>
    </row>
    <row r="4343" spans="1:15" hidden="1" x14ac:dyDescent="0.3">
      <c r="A4343" s="43">
        <v>2023</v>
      </c>
      <c r="B4343" s="51" t="s">
        <v>18344</v>
      </c>
      <c r="C4343" s="19">
        <f t="shared" si="202"/>
        <v>34553</v>
      </c>
      <c r="D4343" s="44" t="s">
        <v>13350</v>
      </c>
      <c r="E4343" s="52">
        <v>45087</v>
      </c>
      <c r="F4343" s="18">
        <f t="shared" si="203"/>
        <v>6</v>
      </c>
      <c r="G4343" s="51" t="s">
        <v>11799</v>
      </c>
      <c r="H4343" s="51" t="s">
        <v>14397</v>
      </c>
      <c r="I4343" s="51" t="s">
        <v>11725</v>
      </c>
      <c r="J4343" s="53">
        <v>371250</v>
      </c>
      <c r="K4343" s="48">
        <v>0.1</v>
      </c>
      <c r="L4343" s="53">
        <v>37125</v>
      </c>
      <c r="M4343" s="54">
        <v>408375</v>
      </c>
      <c r="N4343">
        <f>+VLOOKUP(C4343,'Thanh toán '!M$1335:N$6972,2,0)</f>
        <v>408375</v>
      </c>
      <c r="O4343" s="61">
        <f t="shared" si="204"/>
        <v>0</v>
      </c>
    </row>
    <row r="4344" spans="1:15" hidden="1" x14ac:dyDescent="0.3">
      <c r="A4344" s="43">
        <v>2023</v>
      </c>
      <c r="B4344" s="51" t="s">
        <v>18345</v>
      </c>
      <c r="C4344" s="19">
        <f t="shared" si="202"/>
        <v>34554</v>
      </c>
      <c r="D4344" s="44" t="s">
        <v>13350</v>
      </c>
      <c r="E4344" s="52">
        <v>45087</v>
      </c>
      <c r="F4344" s="18">
        <f t="shared" si="203"/>
        <v>6</v>
      </c>
      <c r="G4344" s="51" t="s">
        <v>12239</v>
      </c>
      <c r="H4344" s="51" t="s">
        <v>18260</v>
      </c>
      <c r="I4344" s="51" t="s">
        <v>12240</v>
      </c>
      <c r="J4344" s="53">
        <v>450715</v>
      </c>
      <c r="K4344" s="48">
        <v>0.10000110934847964</v>
      </c>
      <c r="L4344" s="53">
        <v>45072</v>
      </c>
      <c r="M4344" s="54">
        <v>495787</v>
      </c>
      <c r="N4344">
        <f>+VLOOKUP(C4344,'Thanh toán '!M$1335:N$6972,2,0)</f>
        <v>495787</v>
      </c>
      <c r="O4344" s="61">
        <f t="shared" si="204"/>
        <v>0</v>
      </c>
    </row>
    <row r="4345" spans="1:15" hidden="1" x14ac:dyDescent="0.3">
      <c r="A4345" s="43">
        <v>2023</v>
      </c>
      <c r="B4345" s="51" t="s">
        <v>18346</v>
      </c>
      <c r="C4345" s="19">
        <f t="shared" si="202"/>
        <v>34555</v>
      </c>
      <c r="D4345" s="44" t="s">
        <v>13350</v>
      </c>
      <c r="E4345" s="52">
        <v>45087</v>
      </c>
      <c r="F4345" s="18">
        <f t="shared" si="203"/>
        <v>6</v>
      </c>
      <c r="G4345" s="51" t="s">
        <v>11799</v>
      </c>
      <c r="H4345" s="51" t="s">
        <v>14213</v>
      </c>
      <c r="I4345" s="51" t="s">
        <v>11725</v>
      </c>
      <c r="J4345" s="53">
        <v>901057</v>
      </c>
      <c r="K4345" s="48">
        <v>0.10000033294231109</v>
      </c>
      <c r="L4345" s="53">
        <v>90106</v>
      </c>
      <c r="M4345" s="54">
        <v>991163</v>
      </c>
      <c r="N4345">
        <f>+VLOOKUP(C4345,'Thanh toán '!M$1335:N$6972,2,0)</f>
        <v>991163</v>
      </c>
      <c r="O4345" s="61">
        <f t="shared" si="204"/>
        <v>0</v>
      </c>
    </row>
    <row r="4346" spans="1:15" hidden="1" x14ac:dyDescent="0.3">
      <c r="A4346" s="43">
        <v>2023</v>
      </c>
      <c r="B4346" s="51" t="s">
        <v>18347</v>
      </c>
      <c r="C4346" s="19">
        <f t="shared" si="202"/>
        <v>34556</v>
      </c>
      <c r="D4346" s="44" t="s">
        <v>13350</v>
      </c>
      <c r="E4346" s="52">
        <v>45087</v>
      </c>
      <c r="F4346" s="18">
        <f t="shared" si="203"/>
        <v>6</v>
      </c>
      <c r="G4346" s="51" t="s">
        <v>11799</v>
      </c>
      <c r="H4346" s="51" t="s">
        <v>14192</v>
      </c>
      <c r="I4346" s="51" t="s">
        <v>11725</v>
      </c>
      <c r="J4346" s="53">
        <v>922445</v>
      </c>
      <c r="K4346" s="48">
        <v>0.10000054203773667</v>
      </c>
      <c r="L4346" s="53">
        <v>92245</v>
      </c>
      <c r="M4346" s="54">
        <v>1014690</v>
      </c>
      <c r="N4346">
        <f>+VLOOKUP(C4346,'Thanh toán '!M$1335:N$6972,2,0)</f>
        <v>1014690</v>
      </c>
      <c r="O4346" s="61">
        <f t="shared" si="204"/>
        <v>0</v>
      </c>
    </row>
    <row r="4347" spans="1:15" hidden="1" x14ac:dyDescent="0.3">
      <c r="A4347" s="43">
        <v>2023</v>
      </c>
      <c r="B4347" s="51" t="s">
        <v>18348</v>
      </c>
      <c r="C4347" s="19">
        <f t="shared" si="202"/>
        <v>34559</v>
      </c>
      <c r="D4347" s="44" t="s">
        <v>13350</v>
      </c>
      <c r="E4347" s="52">
        <v>45087</v>
      </c>
      <c r="F4347" s="18">
        <f t="shared" si="203"/>
        <v>6</v>
      </c>
      <c r="G4347" s="51" t="s">
        <v>12170</v>
      </c>
      <c r="H4347" s="51" t="s">
        <v>12170</v>
      </c>
      <c r="I4347" s="51" t="s">
        <v>12171</v>
      </c>
      <c r="J4347" s="53">
        <v>450715</v>
      </c>
      <c r="K4347" s="48">
        <v>0.10000110934847964</v>
      </c>
      <c r="L4347" s="53">
        <v>45072</v>
      </c>
      <c r="M4347" s="54">
        <v>495787</v>
      </c>
      <c r="N4347">
        <f>+VLOOKUP(C4347,'Thanh toán '!M$1335:N$6972,2,0)</f>
        <v>495787</v>
      </c>
      <c r="O4347" s="61">
        <f t="shared" si="204"/>
        <v>0</v>
      </c>
    </row>
    <row r="4348" spans="1:15" hidden="1" x14ac:dyDescent="0.3">
      <c r="A4348" s="43">
        <v>2023</v>
      </c>
      <c r="B4348" s="51" t="s">
        <v>18349</v>
      </c>
      <c r="C4348" s="19">
        <f t="shared" si="202"/>
        <v>34560</v>
      </c>
      <c r="D4348" s="44" t="s">
        <v>13350</v>
      </c>
      <c r="E4348" s="52">
        <v>45087</v>
      </c>
      <c r="F4348" s="18">
        <f t="shared" si="203"/>
        <v>6</v>
      </c>
      <c r="G4348" s="51" t="s">
        <v>12188</v>
      </c>
      <c r="H4348" s="51" t="s">
        <v>12188</v>
      </c>
      <c r="I4348" s="51" t="s">
        <v>12189</v>
      </c>
      <c r="J4348" s="53">
        <v>901430</v>
      </c>
      <c r="K4348" s="48">
        <v>0.1</v>
      </c>
      <c r="L4348" s="53">
        <v>90143</v>
      </c>
      <c r="M4348" s="54">
        <v>991573</v>
      </c>
      <c r="N4348">
        <f>+VLOOKUP(C4348,'Thanh toán '!M$1335:N$6972,2,0)</f>
        <v>991573</v>
      </c>
      <c r="O4348" s="61">
        <f t="shared" si="204"/>
        <v>0</v>
      </c>
    </row>
    <row r="4349" spans="1:15" hidden="1" x14ac:dyDescent="0.3">
      <c r="A4349" s="43">
        <v>2023</v>
      </c>
      <c r="B4349" s="51" t="s">
        <v>18350</v>
      </c>
      <c r="C4349" s="19">
        <f t="shared" si="202"/>
        <v>34561</v>
      </c>
      <c r="D4349" s="44" t="s">
        <v>13350</v>
      </c>
      <c r="E4349" s="52">
        <v>45087</v>
      </c>
      <c r="F4349" s="18">
        <f t="shared" si="203"/>
        <v>6</v>
      </c>
      <c r="G4349" s="51" t="s">
        <v>12419</v>
      </c>
      <c r="H4349" s="51" t="s">
        <v>12419</v>
      </c>
      <c r="I4349" s="51" t="s">
        <v>12420</v>
      </c>
      <c r="J4349" s="53">
        <v>450715</v>
      </c>
      <c r="K4349" s="48">
        <v>0.10000110934847964</v>
      </c>
      <c r="L4349" s="53">
        <v>45072</v>
      </c>
      <c r="M4349" s="54">
        <v>495787</v>
      </c>
      <c r="N4349">
        <f>+VLOOKUP(C4349,'Thanh toán '!M$1335:N$6972,2,0)</f>
        <v>495787</v>
      </c>
      <c r="O4349" s="61">
        <f t="shared" si="204"/>
        <v>0</v>
      </c>
    </row>
    <row r="4350" spans="1:15" hidden="1" x14ac:dyDescent="0.3">
      <c r="A4350" s="43">
        <v>2023</v>
      </c>
      <c r="B4350" s="51" t="s">
        <v>18351</v>
      </c>
      <c r="C4350" s="19">
        <f t="shared" si="202"/>
        <v>34564</v>
      </c>
      <c r="D4350" s="44" t="s">
        <v>13350</v>
      </c>
      <c r="E4350" s="52">
        <v>45089</v>
      </c>
      <c r="F4350" s="18">
        <f t="shared" si="203"/>
        <v>6</v>
      </c>
      <c r="G4350" s="51" t="s">
        <v>12354</v>
      </c>
      <c r="H4350" s="51" t="s">
        <v>12354</v>
      </c>
      <c r="I4350" s="51" t="s">
        <v>12355</v>
      </c>
      <c r="J4350" s="53">
        <v>450715</v>
      </c>
      <c r="K4350" s="48">
        <v>0.10000110934847964</v>
      </c>
      <c r="L4350" s="53">
        <v>45072</v>
      </c>
      <c r="M4350" s="54">
        <v>495787</v>
      </c>
      <c r="N4350">
        <f>+VLOOKUP(C4350,'Thanh toán '!M$1335:N$6972,2,0)</f>
        <v>495787</v>
      </c>
      <c r="O4350" s="61">
        <f t="shared" si="204"/>
        <v>0</v>
      </c>
    </row>
    <row r="4351" spans="1:15" hidden="1" x14ac:dyDescent="0.3">
      <c r="A4351" s="43">
        <v>2023</v>
      </c>
      <c r="B4351" s="51" t="s">
        <v>18352</v>
      </c>
      <c r="C4351" s="19">
        <f t="shared" si="202"/>
        <v>34565</v>
      </c>
      <c r="D4351" s="44" t="s">
        <v>13350</v>
      </c>
      <c r="E4351" s="52">
        <v>45089</v>
      </c>
      <c r="F4351" s="18">
        <f t="shared" si="203"/>
        <v>6</v>
      </c>
      <c r="G4351" s="51" t="s">
        <v>11799</v>
      </c>
      <c r="H4351" s="51" t="s">
        <v>14724</v>
      </c>
      <c r="I4351" s="51" t="s">
        <v>11725</v>
      </c>
      <c r="J4351" s="53">
        <v>596046</v>
      </c>
      <c r="K4351" s="48">
        <v>0.10000067108914412</v>
      </c>
      <c r="L4351" s="53">
        <v>59605</v>
      </c>
      <c r="M4351" s="54">
        <v>655651</v>
      </c>
      <c r="N4351">
        <f>+VLOOKUP(C4351,'Thanh toán '!M$1335:N$6972,2,0)</f>
        <v>655651</v>
      </c>
      <c r="O4351" s="61">
        <f t="shared" si="204"/>
        <v>0</v>
      </c>
    </row>
    <row r="4352" spans="1:15" hidden="1" x14ac:dyDescent="0.3">
      <c r="A4352" s="43">
        <v>2023</v>
      </c>
      <c r="B4352" s="51" t="s">
        <v>18353</v>
      </c>
      <c r="C4352" s="19">
        <f t="shared" si="202"/>
        <v>34567</v>
      </c>
      <c r="D4352" s="44" t="s">
        <v>13350</v>
      </c>
      <c r="E4352" s="52">
        <v>45089</v>
      </c>
      <c r="F4352" s="18">
        <f t="shared" si="203"/>
        <v>6</v>
      </c>
      <c r="G4352" s="51" t="s">
        <v>11799</v>
      </c>
      <c r="H4352" s="51" t="s">
        <v>13833</v>
      </c>
      <c r="I4352" s="51" t="s">
        <v>11725</v>
      </c>
      <c r="J4352" s="53">
        <v>1728645</v>
      </c>
      <c r="K4352" s="48">
        <v>0.10000028924388756</v>
      </c>
      <c r="L4352" s="53">
        <v>172865</v>
      </c>
      <c r="M4352" s="54">
        <v>1901510</v>
      </c>
      <c r="N4352">
        <f>+VLOOKUP(C4352,'Thanh toán '!M$1335:N$6972,2,0)</f>
        <v>1901510</v>
      </c>
      <c r="O4352" s="61">
        <f t="shared" si="204"/>
        <v>0</v>
      </c>
    </row>
    <row r="4353" spans="1:15" hidden="1" x14ac:dyDescent="0.3">
      <c r="A4353" s="43">
        <v>2023</v>
      </c>
      <c r="B4353" s="51" t="s">
        <v>18354</v>
      </c>
      <c r="C4353" s="19">
        <f t="shared" si="202"/>
        <v>34568</v>
      </c>
      <c r="D4353" s="44" t="s">
        <v>13350</v>
      </c>
      <c r="E4353" s="52">
        <v>45089</v>
      </c>
      <c r="F4353" s="18">
        <f t="shared" si="203"/>
        <v>6</v>
      </c>
      <c r="G4353" s="51" t="s">
        <v>12378</v>
      </c>
      <c r="H4353" s="51" t="s">
        <v>12378</v>
      </c>
      <c r="I4353" s="51" t="s">
        <v>12379</v>
      </c>
      <c r="J4353" s="53">
        <v>450715</v>
      </c>
      <c r="K4353" s="48">
        <v>0.10000110934847964</v>
      </c>
      <c r="L4353" s="53">
        <v>45072</v>
      </c>
      <c r="M4353" s="54">
        <v>495787</v>
      </c>
      <c r="N4353">
        <f>+VLOOKUP(C4353,'Thanh toán '!M$1335:N$6972,2,0)</f>
        <v>495787</v>
      </c>
      <c r="O4353" s="61">
        <f t="shared" si="204"/>
        <v>0</v>
      </c>
    </row>
    <row r="4354" spans="1:15" hidden="1" x14ac:dyDescent="0.3">
      <c r="A4354" s="43">
        <v>2023</v>
      </c>
      <c r="B4354" s="51" t="s">
        <v>18355</v>
      </c>
      <c r="C4354" s="19">
        <f t="shared" si="202"/>
        <v>34569</v>
      </c>
      <c r="D4354" s="44" t="s">
        <v>13350</v>
      </c>
      <c r="E4354" s="52">
        <v>45089</v>
      </c>
      <c r="F4354" s="18">
        <f t="shared" si="203"/>
        <v>6</v>
      </c>
      <c r="G4354" s="51" t="s">
        <v>12357</v>
      </c>
      <c r="H4354" s="51" t="s">
        <v>18356</v>
      </c>
      <c r="I4354" s="51" t="s">
        <v>12358</v>
      </c>
      <c r="J4354" s="53">
        <v>811287</v>
      </c>
      <c r="K4354" s="48">
        <v>0.10000036978282655</v>
      </c>
      <c r="L4354" s="53">
        <v>81129</v>
      </c>
      <c r="M4354" s="54">
        <v>892416</v>
      </c>
      <c r="N4354">
        <f>+VLOOKUP(C4354,'Thanh toán '!M$1335:N$6972,2,0)</f>
        <v>892416</v>
      </c>
      <c r="O4354" s="61">
        <f t="shared" si="204"/>
        <v>0</v>
      </c>
    </row>
    <row r="4355" spans="1:15" hidden="1" x14ac:dyDescent="0.3">
      <c r="A4355" s="43">
        <v>2023</v>
      </c>
      <c r="B4355" s="51" t="s">
        <v>18357</v>
      </c>
      <c r="C4355" s="19">
        <f t="shared" si="202"/>
        <v>34570</v>
      </c>
      <c r="D4355" s="44" t="s">
        <v>13350</v>
      </c>
      <c r="E4355" s="52">
        <v>45089</v>
      </c>
      <c r="F4355" s="18">
        <f t="shared" si="203"/>
        <v>6</v>
      </c>
      <c r="G4355" s="51" t="s">
        <v>12357</v>
      </c>
      <c r="H4355" s="51" t="s">
        <v>12357</v>
      </c>
      <c r="I4355" s="51" t="s">
        <v>12358</v>
      </c>
      <c r="J4355" s="53">
        <v>901430</v>
      </c>
      <c r="K4355" s="48">
        <v>0.1</v>
      </c>
      <c r="L4355" s="53">
        <v>90143</v>
      </c>
      <c r="M4355" s="54">
        <v>991573</v>
      </c>
      <c r="N4355">
        <f>+VLOOKUP(C4355,'Thanh toán '!M$1335:N$6972,2,0)</f>
        <v>991573</v>
      </c>
      <c r="O4355" s="61">
        <f t="shared" si="204"/>
        <v>0</v>
      </c>
    </row>
    <row r="4356" spans="1:15" hidden="1" x14ac:dyDescent="0.3">
      <c r="A4356" s="43">
        <v>2023</v>
      </c>
      <c r="B4356" s="51" t="s">
        <v>18358</v>
      </c>
      <c r="C4356" s="19">
        <f t="shared" si="202"/>
        <v>34571</v>
      </c>
      <c r="D4356" s="44" t="s">
        <v>13350</v>
      </c>
      <c r="E4356" s="52">
        <v>45089</v>
      </c>
      <c r="F4356" s="18">
        <f t="shared" si="203"/>
        <v>6</v>
      </c>
      <c r="G4356" s="51" t="s">
        <v>11799</v>
      </c>
      <c r="H4356" s="51" t="s">
        <v>15260</v>
      </c>
      <c r="I4356" s="51" t="s">
        <v>11725</v>
      </c>
      <c r="J4356" s="53">
        <v>593366</v>
      </c>
      <c r="K4356" s="48">
        <v>0.10000067412018888</v>
      </c>
      <c r="L4356" s="53">
        <v>59337</v>
      </c>
      <c r="M4356" s="54">
        <v>652703</v>
      </c>
      <c r="N4356">
        <f>+VLOOKUP(C4356,'Thanh toán '!M$1335:N$6972,2,0)</f>
        <v>652703</v>
      </c>
      <c r="O4356" s="61">
        <f t="shared" si="204"/>
        <v>0</v>
      </c>
    </row>
    <row r="4357" spans="1:15" hidden="1" x14ac:dyDescent="0.3">
      <c r="A4357" s="43">
        <v>2023</v>
      </c>
      <c r="B4357" s="51" t="s">
        <v>18359</v>
      </c>
      <c r="C4357" s="19">
        <f t="shared" si="202"/>
        <v>34573</v>
      </c>
      <c r="D4357" s="44" t="s">
        <v>13350</v>
      </c>
      <c r="E4357" s="52">
        <v>45089</v>
      </c>
      <c r="F4357" s="18">
        <f t="shared" si="203"/>
        <v>6</v>
      </c>
      <c r="G4357" s="51" t="s">
        <v>11799</v>
      </c>
      <c r="H4357" s="51" t="s">
        <v>14227</v>
      </c>
      <c r="I4357" s="51" t="s">
        <v>11725</v>
      </c>
      <c r="J4357" s="53">
        <v>791452</v>
      </c>
      <c r="K4357" s="48">
        <v>9.9999747299899425E-2</v>
      </c>
      <c r="L4357" s="53">
        <v>79145</v>
      </c>
      <c r="M4357" s="54">
        <v>870597</v>
      </c>
      <c r="N4357">
        <f>+VLOOKUP(C4357,'Thanh toán '!M$1335:N$6972,2,0)</f>
        <v>870597</v>
      </c>
      <c r="O4357" s="61">
        <f t="shared" si="204"/>
        <v>0</v>
      </c>
    </row>
    <row r="4358" spans="1:15" hidden="1" x14ac:dyDescent="0.3">
      <c r="A4358" s="43">
        <v>2023</v>
      </c>
      <c r="B4358" s="51" t="s">
        <v>18360</v>
      </c>
      <c r="C4358" s="19">
        <f t="shared" ref="C4358:C4421" si="205">+B4358*1</f>
        <v>34574</v>
      </c>
      <c r="D4358" s="44" t="s">
        <v>13350</v>
      </c>
      <c r="E4358" s="52">
        <v>45089</v>
      </c>
      <c r="F4358" s="18">
        <f t="shared" ref="F4358:F4421" si="206">+MONTH(E4358)</f>
        <v>6</v>
      </c>
      <c r="G4358" s="51" t="s">
        <v>12245</v>
      </c>
      <c r="H4358" s="51" t="s">
        <v>12245</v>
      </c>
      <c r="I4358" s="51" t="s">
        <v>12246</v>
      </c>
      <c r="J4358" s="53">
        <v>2704290</v>
      </c>
      <c r="K4358" s="48">
        <v>0.1</v>
      </c>
      <c r="L4358" s="53">
        <v>270429</v>
      </c>
      <c r="M4358" s="54">
        <v>2974719</v>
      </c>
      <c r="N4358">
        <f>+VLOOKUP(C4358,'Thanh toán '!M$1335:N$6972,2,0)</f>
        <v>2974719</v>
      </c>
      <c r="O4358" s="61">
        <f t="shared" ref="O4358:O4421" si="207">+N4358-M4358</f>
        <v>0</v>
      </c>
    </row>
    <row r="4359" spans="1:15" hidden="1" x14ac:dyDescent="0.3">
      <c r="A4359" s="43">
        <v>2023</v>
      </c>
      <c r="B4359" s="51" t="s">
        <v>18361</v>
      </c>
      <c r="C4359" s="19">
        <f t="shared" si="205"/>
        <v>34575</v>
      </c>
      <c r="D4359" s="44" t="s">
        <v>13350</v>
      </c>
      <c r="E4359" s="52">
        <v>45089</v>
      </c>
      <c r="F4359" s="18">
        <f t="shared" si="206"/>
        <v>6</v>
      </c>
      <c r="G4359" s="51" t="s">
        <v>11799</v>
      </c>
      <c r="H4359" s="51" t="s">
        <v>14074</v>
      </c>
      <c r="I4359" s="51" t="s">
        <v>11725</v>
      </c>
      <c r="J4359" s="53">
        <v>438900</v>
      </c>
      <c r="K4359" s="48">
        <v>0.1</v>
      </c>
      <c r="L4359" s="53">
        <v>43890</v>
      </c>
      <c r="M4359" s="54">
        <v>482790</v>
      </c>
      <c r="N4359">
        <f>+VLOOKUP(C4359,'Thanh toán '!M$1335:N$6972,2,0)</f>
        <v>482790</v>
      </c>
      <c r="O4359" s="61">
        <f t="shared" si="207"/>
        <v>0</v>
      </c>
    </row>
    <row r="4360" spans="1:15" hidden="1" x14ac:dyDescent="0.3">
      <c r="A4360" s="43">
        <v>2023</v>
      </c>
      <c r="B4360" s="51" t="s">
        <v>18362</v>
      </c>
      <c r="C4360" s="19">
        <f t="shared" si="205"/>
        <v>34578</v>
      </c>
      <c r="D4360" s="44" t="s">
        <v>13350</v>
      </c>
      <c r="E4360" s="52">
        <v>45089</v>
      </c>
      <c r="F4360" s="18">
        <f t="shared" si="206"/>
        <v>6</v>
      </c>
      <c r="G4360" s="51" t="s">
        <v>12347</v>
      </c>
      <c r="H4360" s="51" t="s">
        <v>12347</v>
      </c>
      <c r="I4360" s="51" t="s">
        <v>12348</v>
      </c>
      <c r="J4360" s="53">
        <v>551250</v>
      </c>
      <c r="K4360" s="48">
        <v>0.1</v>
      </c>
      <c r="L4360" s="53">
        <v>55125</v>
      </c>
      <c r="M4360" s="54">
        <v>606375</v>
      </c>
      <c r="N4360">
        <f>+VLOOKUP(C4360,'Thanh toán '!M$1335:N$6972,2,0)</f>
        <v>606375</v>
      </c>
      <c r="O4360" s="61">
        <f t="shared" si="207"/>
        <v>0</v>
      </c>
    </row>
    <row r="4361" spans="1:15" hidden="1" x14ac:dyDescent="0.3">
      <c r="A4361" s="43">
        <v>2023</v>
      </c>
      <c r="B4361" s="51" t="s">
        <v>18363</v>
      </c>
      <c r="C4361" s="19">
        <f t="shared" si="205"/>
        <v>34579</v>
      </c>
      <c r="D4361" s="44" t="s">
        <v>13350</v>
      </c>
      <c r="E4361" s="52">
        <v>45089</v>
      </c>
      <c r="F4361" s="18">
        <f t="shared" si="206"/>
        <v>6</v>
      </c>
      <c r="G4361" s="51" t="s">
        <v>12347</v>
      </c>
      <c r="H4361" s="51" t="s">
        <v>12347</v>
      </c>
      <c r="I4361" s="51" t="s">
        <v>12348</v>
      </c>
      <c r="J4361" s="53">
        <v>501820</v>
      </c>
      <c r="K4361" s="48">
        <v>0.1</v>
      </c>
      <c r="L4361" s="53">
        <v>50182</v>
      </c>
      <c r="M4361" s="54">
        <v>552002</v>
      </c>
      <c r="N4361">
        <f>+VLOOKUP(C4361,'Thanh toán '!M$1335:N$6972,2,0)</f>
        <v>552002</v>
      </c>
      <c r="O4361" s="61">
        <f t="shared" si="207"/>
        <v>0</v>
      </c>
    </row>
    <row r="4362" spans="1:15" hidden="1" x14ac:dyDescent="0.3">
      <c r="A4362" s="43">
        <v>2023</v>
      </c>
      <c r="B4362" s="51" t="s">
        <v>18364</v>
      </c>
      <c r="C4362" s="19">
        <f t="shared" si="205"/>
        <v>34581</v>
      </c>
      <c r="D4362" s="44" t="s">
        <v>13350</v>
      </c>
      <c r="E4362" s="52">
        <v>45089</v>
      </c>
      <c r="F4362" s="18">
        <f t="shared" si="206"/>
        <v>6</v>
      </c>
      <c r="G4362" s="51" t="s">
        <v>11799</v>
      </c>
      <c r="H4362" s="51" t="s">
        <v>13489</v>
      </c>
      <c r="I4362" s="51" t="s">
        <v>11725</v>
      </c>
      <c r="J4362" s="53">
        <v>846240</v>
      </c>
      <c r="K4362" s="48">
        <v>0.1</v>
      </c>
      <c r="L4362" s="53">
        <v>84624</v>
      </c>
      <c r="M4362" s="54">
        <v>930864</v>
      </c>
      <c r="N4362">
        <f>+VLOOKUP(C4362,'Thanh toán '!M$1335:N$6972,2,0)</f>
        <v>930864</v>
      </c>
      <c r="O4362" s="61">
        <f t="shared" si="207"/>
        <v>0</v>
      </c>
    </row>
    <row r="4363" spans="1:15" hidden="1" x14ac:dyDescent="0.3">
      <c r="A4363" s="43">
        <v>2023</v>
      </c>
      <c r="B4363" s="51" t="s">
        <v>18365</v>
      </c>
      <c r="C4363" s="19">
        <f t="shared" si="205"/>
        <v>34582</v>
      </c>
      <c r="D4363" s="44" t="s">
        <v>13350</v>
      </c>
      <c r="E4363" s="52">
        <v>45089</v>
      </c>
      <c r="F4363" s="18">
        <f t="shared" si="206"/>
        <v>6</v>
      </c>
      <c r="G4363" s="51" t="s">
        <v>12239</v>
      </c>
      <c r="H4363" s="51" t="s">
        <v>18146</v>
      </c>
      <c r="I4363" s="51" t="s">
        <v>12240</v>
      </c>
      <c r="J4363" s="53">
        <v>551250</v>
      </c>
      <c r="K4363" s="48">
        <v>0.1</v>
      </c>
      <c r="L4363" s="53">
        <v>55125</v>
      </c>
      <c r="M4363" s="54">
        <v>606375</v>
      </c>
      <c r="N4363">
        <f>+VLOOKUP(C4363,'Thanh toán '!M$1335:N$6972,2,0)</f>
        <v>606375</v>
      </c>
      <c r="O4363" s="61">
        <f t="shared" si="207"/>
        <v>0</v>
      </c>
    </row>
    <row r="4364" spans="1:15" hidden="1" x14ac:dyDescent="0.3">
      <c r="A4364" s="43">
        <v>2023</v>
      </c>
      <c r="B4364" s="51" t="s">
        <v>18366</v>
      </c>
      <c r="C4364" s="19">
        <f t="shared" si="205"/>
        <v>34583</v>
      </c>
      <c r="D4364" s="44" t="s">
        <v>13350</v>
      </c>
      <c r="E4364" s="52">
        <v>45089</v>
      </c>
      <c r="F4364" s="18">
        <f t="shared" si="206"/>
        <v>6</v>
      </c>
      <c r="G4364" s="51" t="s">
        <v>12239</v>
      </c>
      <c r="H4364" s="51" t="s">
        <v>18146</v>
      </c>
      <c r="I4364" s="51" t="s">
        <v>12240</v>
      </c>
      <c r="J4364" s="53">
        <v>2247930</v>
      </c>
      <c r="K4364" s="48">
        <v>0.1</v>
      </c>
      <c r="L4364" s="53">
        <v>224793</v>
      </c>
      <c r="M4364" s="54">
        <v>2472723</v>
      </c>
      <c r="N4364">
        <f>+VLOOKUP(C4364,'Thanh toán '!M$1335:N$6972,2,0)</f>
        <v>2472723</v>
      </c>
      <c r="O4364" s="61">
        <f t="shared" si="207"/>
        <v>0</v>
      </c>
    </row>
    <row r="4365" spans="1:15" hidden="1" x14ac:dyDescent="0.3">
      <c r="A4365" s="43">
        <v>2023</v>
      </c>
      <c r="B4365" s="51" t="s">
        <v>18367</v>
      </c>
      <c r="C4365" s="19">
        <f t="shared" si="205"/>
        <v>34586</v>
      </c>
      <c r="D4365" s="44" t="s">
        <v>13350</v>
      </c>
      <c r="E4365" s="52">
        <v>45089</v>
      </c>
      <c r="F4365" s="18">
        <f t="shared" si="206"/>
        <v>6</v>
      </c>
      <c r="G4365" s="51" t="s">
        <v>11799</v>
      </c>
      <c r="H4365" s="51" t="s">
        <v>13731</v>
      </c>
      <c r="I4365" s="51" t="s">
        <v>11725</v>
      </c>
      <c r="J4365" s="53">
        <v>951239</v>
      </c>
      <c r="K4365" s="48">
        <v>0.1000001051260514</v>
      </c>
      <c r="L4365" s="53">
        <v>95124</v>
      </c>
      <c r="M4365" s="54">
        <v>1046363</v>
      </c>
      <c r="N4365">
        <f>+VLOOKUP(C4365,'Thanh toán '!M$1335:N$6972,2,0)</f>
        <v>1046363</v>
      </c>
      <c r="O4365" s="61">
        <f t="shared" si="207"/>
        <v>0</v>
      </c>
    </row>
    <row r="4366" spans="1:15" hidden="1" x14ac:dyDescent="0.3">
      <c r="A4366" s="43">
        <v>2023</v>
      </c>
      <c r="B4366" s="51" t="s">
        <v>18368</v>
      </c>
      <c r="C4366" s="19">
        <f t="shared" si="205"/>
        <v>34589</v>
      </c>
      <c r="D4366" s="44" t="s">
        <v>13350</v>
      </c>
      <c r="E4366" s="52">
        <v>45089</v>
      </c>
      <c r="F4366" s="18">
        <f t="shared" si="206"/>
        <v>6</v>
      </c>
      <c r="G4366" s="51" t="s">
        <v>11799</v>
      </c>
      <c r="H4366" s="51" t="s">
        <v>13969</v>
      </c>
      <c r="I4366" s="51" t="s">
        <v>11725</v>
      </c>
      <c r="J4366" s="53">
        <v>370839</v>
      </c>
      <c r="K4366" s="48">
        <v>0.10000026965880073</v>
      </c>
      <c r="L4366" s="53">
        <v>37084</v>
      </c>
      <c r="M4366" s="54">
        <v>407923</v>
      </c>
      <c r="N4366">
        <f>+VLOOKUP(C4366,'Thanh toán '!M$1335:N$6972,2,0)</f>
        <v>407923</v>
      </c>
      <c r="O4366" s="61">
        <f t="shared" si="207"/>
        <v>0</v>
      </c>
    </row>
    <row r="4367" spans="1:15" hidden="1" x14ac:dyDescent="0.3">
      <c r="A4367" s="43">
        <v>2023</v>
      </c>
      <c r="B4367" s="51" t="s">
        <v>18369</v>
      </c>
      <c r="C4367" s="19">
        <f t="shared" si="205"/>
        <v>34593</v>
      </c>
      <c r="D4367" s="44" t="s">
        <v>13350</v>
      </c>
      <c r="E4367" s="52">
        <v>45089</v>
      </c>
      <c r="F4367" s="18">
        <f t="shared" si="206"/>
        <v>6</v>
      </c>
      <c r="G4367" s="51" t="s">
        <v>11799</v>
      </c>
      <c r="H4367" s="51" t="s">
        <v>15003</v>
      </c>
      <c r="I4367" s="51" t="s">
        <v>11725</v>
      </c>
      <c r="J4367" s="53">
        <v>706024</v>
      </c>
      <c r="K4367" s="48">
        <v>9.9999433447021627E-2</v>
      </c>
      <c r="L4367" s="53">
        <v>70602</v>
      </c>
      <c r="M4367" s="54">
        <v>776626</v>
      </c>
      <c r="N4367">
        <f>+VLOOKUP(C4367,'Thanh toán '!M$1335:N$6972,2,0)</f>
        <v>776626</v>
      </c>
      <c r="O4367" s="61">
        <f t="shared" si="207"/>
        <v>0</v>
      </c>
    </row>
    <row r="4368" spans="1:15" hidden="1" x14ac:dyDescent="0.3">
      <c r="A4368" s="43">
        <v>2023</v>
      </c>
      <c r="B4368" s="51" t="s">
        <v>18370</v>
      </c>
      <c r="C4368" s="19">
        <f t="shared" si="205"/>
        <v>34595</v>
      </c>
      <c r="D4368" s="44" t="s">
        <v>13350</v>
      </c>
      <c r="E4368" s="52">
        <v>45089</v>
      </c>
      <c r="F4368" s="18">
        <f t="shared" si="206"/>
        <v>6</v>
      </c>
      <c r="G4368" s="51" t="s">
        <v>12513</v>
      </c>
      <c r="H4368" s="51" t="s">
        <v>12513</v>
      </c>
      <c r="I4368" s="51" t="s">
        <v>12514</v>
      </c>
      <c r="J4368" s="53">
        <v>450715</v>
      </c>
      <c r="K4368" s="48">
        <v>0.10000110934847964</v>
      </c>
      <c r="L4368" s="53">
        <v>45072</v>
      </c>
      <c r="M4368" s="54">
        <v>495787</v>
      </c>
      <c r="N4368">
        <f>+VLOOKUP(C4368,'Thanh toán '!M$1335:N$6972,2,0)</f>
        <v>495787</v>
      </c>
      <c r="O4368" s="61">
        <f t="shared" si="207"/>
        <v>0</v>
      </c>
    </row>
    <row r="4369" spans="1:15" hidden="1" x14ac:dyDescent="0.3">
      <c r="A4369" s="43">
        <v>2023</v>
      </c>
      <c r="B4369" s="51" t="s">
        <v>18371</v>
      </c>
      <c r="C4369" s="19">
        <f t="shared" si="205"/>
        <v>34611</v>
      </c>
      <c r="D4369" s="44" t="s">
        <v>13350</v>
      </c>
      <c r="E4369" s="52">
        <v>45089</v>
      </c>
      <c r="F4369" s="18">
        <f t="shared" si="206"/>
        <v>6</v>
      </c>
      <c r="G4369" s="51" t="s">
        <v>12254</v>
      </c>
      <c r="H4369" s="51" t="s">
        <v>12254</v>
      </c>
      <c r="I4369" s="51" t="s">
        <v>12255</v>
      </c>
      <c r="J4369" s="53">
        <v>551250</v>
      </c>
      <c r="K4369" s="48">
        <v>0.1</v>
      </c>
      <c r="L4369" s="53">
        <v>55125</v>
      </c>
      <c r="M4369" s="54">
        <v>606375</v>
      </c>
      <c r="N4369">
        <f>+VLOOKUP(C4369,'Thanh toán '!M$1335:N$6972,2,0)</f>
        <v>606375</v>
      </c>
      <c r="O4369" s="61">
        <f t="shared" si="207"/>
        <v>0</v>
      </c>
    </row>
    <row r="4370" spans="1:15" hidden="1" x14ac:dyDescent="0.3">
      <c r="A4370" s="43">
        <v>2023</v>
      </c>
      <c r="B4370" s="51" t="s">
        <v>18372</v>
      </c>
      <c r="C4370" s="19">
        <f t="shared" si="205"/>
        <v>34612</v>
      </c>
      <c r="D4370" s="44" t="s">
        <v>13350</v>
      </c>
      <c r="E4370" s="52">
        <v>45089</v>
      </c>
      <c r="F4370" s="18">
        <f t="shared" si="206"/>
        <v>6</v>
      </c>
      <c r="G4370" s="51" t="s">
        <v>12499</v>
      </c>
      <c r="H4370" s="51" t="s">
        <v>12499</v>
      </c>
      <c r="I4370" s="51" t="s">
        <v>12500</v>
      </c>
      <c r="J4370" s="53">
        <v>1001965</v>
      </c>
      <c r="K4370" s="48">
        <v>0.10000049901942683</v>
      </c>
      <c r="L4370" s="53">
        <v>100197</v>
      </c>
      <c r="M4370" s="54">
        <v>1102162</v>
      </c>
      <c r="N4370">
        <f>+VLOOKUP(C4370,'Thanh toán '!M$1335:N$6972,2,0)</f>
        <v>1102162</v>
      </c>
      <c r="O4370" s="61">
        <f t="shared" si="207"/>
        <v>0</v>
      </c>
    </row>
    <row r="4371" spans="1:15" hidden="1" x14ac:dyDescent="0.3">
      <c r="A4371" s="43">
        <v>2023</v>
      </c>
      <c r="B4371" s="51" t="s">
        <v>18373</v>
      </c>
      <c r="C4371" s="19">
        <f t="shared" si="205"/>
        <v>34613</v>
      </c>
      <c r="D4371" s="44" t="s">
        <v>13350</v>
      </c>
      <c r="E4371" s="52">
        <v>45089</v>
      </c>
      <c r="F4371" s="18">
        <f t="shared" si="206"/>
        <v>6</v>
      </c>
      <c r="G4371" s="51" t="s">
        <v>12248</v>
      </c>
      <c r="H4371" s="51" t="s">
        <v>12248</v>
      </c>
      <c r="I4371" s="51" t="s">
        <v>12249</v>
      </c>
      <c r="J4371" s="53">
        <v>450715</v>
      </c>
      <c r="K4371" s="48">
        <v>0.10000110934847964</v>
      </c>
      <c r="L4371" s="53">
        <v>45072</v>
      </c>
      <c r="M4371" s="54">
        <v>495787</v>
      </c>
      <c r="N4371">
        <f>+VLOOKUP(C4371,'Thanh toán '!M$1335:N$6972,2,0)</f>
        <v>495787</v>
      </c>
      <c r="O4371" s="61">
        <f t="shared" si="207"/>
        <v>0</v>
      </c>
    </row>
    <row r="4372" spans="1:15" hidden="1" x14ac:dyDescent="0.3">
      <c r="A4372" s="43">
        <v>2023</v>
      </c>
      <c r="B4372" s="51" t="s">
        <v>18374</v>
      </c>
      <c r="C4372" s="19">
        <f t="shared" si="205"/>
        <v>34614</v>
      </c>
      <c r="D4372" s="44" t="s">
        <v>13350</v>
      </c>
      <c r="E4372" s="52">
        <v>45089</v>
      </c>
      <c r="F4372" s="18">
        <f t="shared" si="206"/>
        <v>6</v>
      </c>
      <c r="G4372" s="51" t="s">
        <v>12266</v>
      </c>
      <c r="H4372" s="51" t="s">
        <v>12266</v>
      </c>
      <c r="I4372" s="51" t="s">
        <v>12267</v>
      </c>
      <c r="J4372" s="53">
        <v>270429</v>
      </c>
      <c r="K4372" s="48">
        <v>0.10000036978282655</v>
      </c>
      <c r="L4372" s="53">
        <v>27043</v>
      </c>
      <c r="M4372" s="54">
        <v>297472</v>
      </c>
      <c r="N4372">
        <f>+VLOOKUP(C4372,'Thanh toán '!M$1335:N$6972,2,0)</f>
        <v>297472</v>
      </c>
      <c r="O4372" s="61">
        <f t="shared" si="207"/>
        <v>0</v>
      </c>
    </row>
    <row r="4373" spans="1:15" hidden="1" x14ac:dyDescent="0.3">
      <c r="A4373" s="43">
        <v>2023</v>
      </c>
      <c r="B4373" s="51" t="s">
        <v>18375</v>
      </c>
      <c r="C4373" s="19">
        <f t="shared" si="205"/>
        <v>34615</v>
      </c>
      <c r="D4373" s="44" t="s">
        <v>13350</v>
      </c>
      <c r="E4373" s="52">
        <v>45089</v>
      </c>
      <c r="F4373" s="18">
        <f t="shared" si="206"/>
        <v>6</v>
      </c>
      <c r="G4373" s="51" t="s">
        <v>12161</v>
      </c>
      <c r="H4373" s="51" t="s">
        <v>12161</v>
      </c>
      <c r="I4373" s="51" t="s">
        <v>12162</v>
      </c>
      <c r="J4373" s="53">
        <v>450715</v>
      </c>
      <c r="K4373" s="48">
        <v>0.10000110934847964</v>
      </c>
      <c r="L4373" s="53">
        <v>45072</v>
      </c>
      <c r="M4373" s="54">
        <v>495787</v>
      </c>
      <c r="N4373">
        <f>+VLOOKUP(C4373,'Thanh toán '!M$1335:N$6972,2,0)</f>
        <v>495787</v>
      </c>
      <c r="O4373" s="61">
        <f t="shared" si="207"/>
        <v>0</v>
      </c>
    </row>
    <row r="4374" spans="1:15" hidden="1" x14ac:dyDescent="0.3">
      <c r="A4374" s="43">
        <v>2023</v>
      </c>
      <c r="B4374" s="51" t="s">
        <v>18376</v>
      </c>
      <c r="C4374" s="19">
        <f t="shared" si="205"/>
        <v>34616</v>
      </c>
      <c r="D4374" s="44" t="s">
        <v>13350</v>
      </c>
      <c r="E4374" s="52">
        <v>45089</v>
      </c>
      <c r="F4374" s="18">
        <f t="shared" si="206"/>
        <v>6</v>
      </c>
      <c r="G4374" s="51" t="s">
        <v>12161</v>
      </c>
      <c r="H4374" s="51" t="s">
        <v>12161</v>
      </c>
      <c r="I4374" s="51" t="s">
        <v>12162</v>
      </c>
      <c r="J4374" s="53">
        <v>1102500</v>
      </c>
      <c r="K4374" s="48">
        <v>0.1</v>
      </c>
      <c r="L4374" s="53">
        <v>110250</v>
      </c>
      <c r="M4374" s="54">
        <v>1212750</v>
      </c>
      <c r="N4374">
        <f>+VLOOKUP(C4374,'Thanh toán '!M$1335:N$6972,2,0)</f>
        <v>1212750</v>
      </c>
      <c r="O4374" s="61">
        <f t="shared" si="207"/>
        <v>0</v>
      </c>
    </row>
    <row r="4375" spans="1:15" hidden="1" x14ac:dyDescent="0.3">
      <c r="A4375" s="43">
        <v>2023</v>
      </c>
      <c r="B4375" s="51" t="s">
        <v>18377</v>
      </c>
      <c r="C4375" s="19">
        <f t="shared" si="205"/>
        <v>34617</v>
      </c>
      <c r="D4375" s="44" t="s">
        <v>13350</v>
      </c>
      <c r="E4375" s="52">
        <v>45089</v>
      </c>
      <c r="F4375" s="18">
        <f t="shared" si="206"/>
        <v>6</v>
      </c>
      <c r="G4375" s="51" t="s">
        <v>12669</v>
      </c>
      <c r="H4375" s="51" t="s">
        <v>12669</v>
      </c>
      <c r="I4375" s="51" t="s">
        <v>12670</v>
      </c>
      <c r="J4375" s="53">
        <v>1102500</v>
      </c>
      <c r="K4375" s="48">
        <v>0.1</v>
      </c>
      <c r="L4375" s="53">
        <v>110250</v>
      </c>
      <c r="M4375" s="54">
        <v>1212750</v>
      </c>
      <c r="N4375">
        <f>+VLOOKUP(C4375,'Thanh toán '!M$1335:N$6972,2,0)</f>
        <v>1212750</v>
      </c>
      <c r="O4375" s="61">
        <f t="shared" si="207"/>
        <v>0</v>
      </c>
    </row>
    <row r="4376" spans="1:15" hidden="1" x14ac:dyDescent="0.3">
      <c r="A4376" s="43">
        <v>2023</v>
      </c>
      <c r="B4376" s="51" t="s">
        <v>18378</v>
      </c>
      <c r="C4376" s="19">
        <f t="shared" si="205"/>
        <v>34618</v>
      </c>
      <c r="D4376" s="44" t="s">
        <v>13350</v>
      </c>
      <c r="E4376" s="52">
        <v>45089</v>
      </c>
      <c r="F4376" s="18">
        <f t="shared" si="206"/>
        <v>6</v>
      </c>
      <c r="G4376" s="51" t="s">
        <v>18379</v>
      </c>
      <c r="H4376" s="51" t="s">
        <v>18379</v>
      </c>
      <c r="I4376" s="51" t="s">
        <v>18380</v>
      </c>
      <c r="J4376" s="53">
        <v>270429</v>
      </c>
      <c r="K4376" s="48">
        <v>0.10000036978282655</v>
      </c>
      <c r="L4376" s="53">
        <v>27043</v>
      </c>
      <c r="M4376" s="54">
        <v>297472</v>
      </c>
      <c r="N4376">
        <f>+VLOOKUP(C4376,'Thanh toán '!M$1335:N$6972,2,0)</f>
        <v>297472</v>
      </c>
      <c r="O4376" s="61">
        <f t="shared" si="207"/>
        <v>0</v>
      </c>
    </row>
    <row r="4377" spans="1:15" hidden="1" x14ac:dyDescent="0.3">
      <c r="A4377" s="43">
        <v>2023</v>
      </c>
      <c r="B4377" s="51" t="s">
        <v>18381</v>
      </c>
      <c r="C4377" s="19">
        <f t="shared" si="205"/>
        <v>34619</v>
      </c>
      <c r="D4377" s="44" t="s">
        <v>13350</v>
      </c>
      <c r="E4377" s="52">
        <v>45089</v>
      </c>
      <c r="F4377" s="18">
        <f t="shared" si="206"/>
        <v>6</v>
      </c>
      <c r="G4377" s="51" t="s">
        <v>12257</v>
      </c>
      <c r="H4377" s="51" t="s">
        <v>12257</v>
      </c>
      <c r="I4377" s="51" t="s">
        <v>12258</v>
      </c>
      <c r="J4377" s="53">
        <v>450715</v>
      </c>
      <c r="K4377" s="48">
        <v>0.10000110934847964</v>
      </c>
      <c r="L4377" s="53">
        <v>45072</v>
      </c>
      <c r="M4377" s="54">
        <v>495787</v>
      </c>
      <c r="N4377">
        <f>+VLOOKUP(C4377,'Thanh toán '!M$1335:N$6972,2,0)</f>
        <v>495787</v>
      </c>
      <c r="O4377" s="61">
        <f t="shared" si="207"/>
        <v>0</v>
      </c>
    </row>
    <row r="4378" spans="1:15" hidden="1" x14ac:dyDescent="0.3">
      <c r="A4378" s="43">
        <v>2023</v>
      </c>
      <c r="B4378" s="51" t="s">
        <v>18382</v>
      </c>
      <c r="C4378" s="19">
        <f t="shared" si="205"/>
        <v>34620</v>
      </c>
      <c r="D4378" s="44" t="s">
        <v>13350</v>
      </c>
      <c r="E4378" s="52">
        <v>45089</v>
      </c>
      <c r="F4378" s="18">
        <f t="shared" si="206"/>
        <v>6</v>
      </c>
      <c r="G4378" s="51" t="s">
        <v>15067</v>
      </c>
      <c r="H4378" s="51" t="s">
        <v>15067</v>
      </c>
      <c r="I4378" s="51" t="s">
        <v>12738</v>
      </c>
      <c r="J4378" s="53">
        <v>901430</v>
      </c>
      <c r="K4378" s="48">
        <v>0.1</v>
      </c>
      <c r="L4378" s="53">
        <v>90143</v>
      </c>
      <c r="M4378" s="54">
        <v>991573</v>
      </c>
      <c r="N4378">
        <f>+VLOOKUP(C4378,'Thanh toán '!M$1335:N$6972,2,0)</f>
        <v>991573</v>
      </c>
      <c r="O4378" s="61">
        <f t="shared" si="207"/>
        <v>0</v>
      </c>
    </row>
    <row r="4379" spans="1:15" hidden="1" x14ac:dyDescent="0.3">
      <c r="A4379" s="43">
        <v>2023</v>
      </c>
      <c r="B4379" s="51" t="s">
        <v>18383</v>
      </c>
      <c r="C4379" s="19">
        <f t="shared" si="205"/>
        <v>34621</v>
      </c>
      <c r="D4379" s="44" t="s">
        <v>13350</v>
      </c>
      <c r="E4379" s="52">
        <v>45089</v>
      </c>
      <c r="F4379" s="18">
        <f t="shared" si="206"/>
        <v>6</v>
      </c>
      <c r="G4379" s="51" t="s">
        <v>12161</v>
      </c>
      <c r="H4379" s="51" t="s">
        <v>12161</v>
      </c>
      <c r="I4379" s="51" t="s">
        <v>12162</v>
      </c>
      <c r="J4379" s="53">
        <v>1279643</v>
      </c>
      <c r="K4379" s="48">
        <v>9.999976555961311E-2</v>
      </c>
      <c r="L4379" s="53">
        <v>127964</v>
      </c>
      <c r="M4379" s="54">
        <v>1407607</v>
      </c>
      <c r="N4379">
        <f>+VLOOKUP(C4379,'Thanh toán '!M$1335:N$6972,2,0)</f>
        <v>1407607</v>
      </c>
      <c r="O4379" s="61">
        <f t="shared" si="207"/>
        <v>0</v>
      </c>
    </row>
    <row r="4380" spans="1:15" hidden="1" x14ac:dyDescent="0.3">
      <c r="A4380" s="43">
        <v>2023</v>
      </c>
      <c r="B4380" s="51" t="s">
        <v>18384</v>
      </c>
      <c r="C4380" s="19">
        <f t="shared" si="205"/>
        <v>34622</v>
      </c>
      <c r="D4380" s="44" t="s">
        <v>13350</v>
      </c>
      <c r="E4380" s="52">
        <v>45089</v>
      </c>
      <c r="F4380" s="18">
        <f t="shared" si="206"/>
        <v>6</v>
      </c>
      <c r="G4380" s="51" t="s">
        <v>12248</v>
      </c>
      <c r="H4380" s="51" t="s">
        <v>12248</v>
      </c>
      <c r="I4380" s="51" t="s">
        <v>12249</v>
      </c>
      <c r="J4380" s="53">
        <v>806200</v>
      </c>
      <c r="K4380" s="48">
        <v>0.1</v>
      </c>
      <c r="L4380" s="53">
        <v>80620</v>
      </c>
      <c r="M4380" s="54">
        <v>886820</v>
      </c>
      <c r="N4380">
        <f>+VLOOKUP(C4380,'Thanh toán '!M$1335:N$6972,2,0)</f>
        <v>886820</v>
      </c>
      <c r="O4380" s="61">
        <f t="shared" si="207"/>
        <v>0</v>
      </c>
    </row>
    <row r="4381" spans="1:15" hidden="1" x14ac:dyDescent="0.3">
      <c r="A4381" s="43">
        <v>2023</v>
      </c>
      <c r="B4381" s="51" t="s">
        <v>18385</v>
      </c>
      <c r="C4381" s="19">
        <f t="shared" si="205"/>
        <v>34623</v>
      </c>
      <c r="D4381" s="44" t="s">
        <v>13350</v>
      </c>
      <c r="E4381" s="52">
        <v>45089</v>
      </c>
      <c r="F4381" s="18">
        <f t="shared" si="206"/>
        <v>6</v>
      </c>
      <c r="G4381" s="51" t="s">
        <v>12254</v>
      </c>
      <c r="H4381" s="51" t="s">
        <v>12254</v>
      </c>
      <c r="I4381" s="51" t="s">
        <v>12255</v>
      </c>
      <c r="J4381" s="53">
        <v>1844890</v>
      </c>
      <c r="K4381" s="48">
        <v>0.1</v>
      </c>
      <c r="L4381" s="53">
        <v>184489</v>
      </c>
      <c r="M4381" s="54">
        <v>2029379</v>
      </c>
      <c r="N4381">
        <f>+VLOOKUP(C4381,'Thanh toán '!M$1335:N$6972,2,0)</f>
        <v>2029379</v>
      </c>
      <c r="O4381" s="61">
        <f t="shared" si="207"/>
        <v>0</v>
      </c>
    </row>
    <row r="4382" spans="1:15" hidden="1" x14ac:dyDescent="0.3">
      <c r="A4382" s="43">
        <v>2023</v>
      </c>
      <c r="B4382" s="51" t="s">
        <v>18386</v>
      </c>
      <c r="C4382" s="19">
        <f t="shared" si="205"/>
        <v>34624</v>
      </c>
      <c r="D4382" s="44" t="s">
        <v>13350</v>
      </c>
      <c r="E4382" s="52">
        <v>45089</v>
      </c>
      <c r="F4382" s="18">
        <f t="shared" si="206"/>
        <v>6</v>
      </c>
      <c r="G4382" s="51" t="s">
        <v>12260</v>
      </c>
      <c r="H4382" s="51" t="s">
        <v>12260</v>
      </c>
      <c r="I4382" s="51" t="s">
        <v>12261</v>
      </c>
      <c r="J4382" s="53">
        <v>940284</v>
      </c>
      <c r="K4382" s="48">
        <v>9.999957459661124E-2</v>
      </c>
      <c r="L4382" s="53">
        <v>94028</v>
      </c>
      <c r="M4382" s="54">
        <v>1034312</v>
      </c>
      <c r="N4382">
        <f>+VLOOKUP(C4382,'Thanh toán '!M$1335:N$6972,2,0)</f>
        <v>1034312</v>
      </c>
      <c r="O4382" s="61">
        <f t="shared" si="207"/>
        <v>0</v>
      </c>
    </row>
    <row r="4383" spans="1:15" hidden="1" x14ac:dyDescent="0.3">
      <c r="A4383" s="43">
        <v>2023</v>
      </c>
      <c r="B4383" s="51" t="s">
        <v>18387</v>
      </c>
      <c r="C4383" s="19">
        <f t="shared" si="205"/>
        <v>34625</v>
      </c>
      <c r="D4383" s="44" t="s">
        <v>13350</v>
      </c>
      <c r="E4383" s="52">
        <v>45089</v>
      </c>
      <c r="F4383" s="18">
        <f t="shared" si="206"/>
        <v>6</v>
      </c>
      <c r="G4383" s="51" t="s">
        <v>12257</v>
      </c>
      <c r="H4383" s="51" t="s">
        <v>12257</v>
      </c>
      <c r="I4383" s="51" t="s">
        <v>12258</v>
      </c>
      <c r="J4383" s="53">
        <v>2221160</v>
      </c>
      <c r="K4383" s="48">
        <v>0.1</v>
      </c>
      <c r="L4383" s="53">
        <v>222116</v>
      </c>
      <c r="M4383" s="54">
        <v>2443276</v>
      </c>
      <c r="N4383">
        <f>+VLOOKUP(C4383,'Thanh toán '!M$1335:N$6972,2,0)</f>
        <v>2443276</v>
      </c>
      <c r="O4383" s="61">
        <f t="shared" si="207"/>
        <v>0</v>
      </c>
    </row>
    <row r="4384" spans="1:15" hidden="1" x14ac:dyDescent="0.3">
      <c r="A4384" s="43">
        <v>2023</v>
      </c>
      <c r="B4384" s="51" t="s">
        <v>18388</v>
      </c>
      <c r="C4384" s="19">
        <f t="shared" si="205"/>
        <v>34626</v>
      </c>
      <c r="D4384" s="44" t="s">
        <v>13350</v>
      </c>
      <c r="E4384" s="52">
        <v>45089</v>
      </c>
      <c r="F4384" s="18">
        <f t="shared" si="206"/>
        <v>6</v>
      </c>
      <c r="G4384" s="51" t="s">
        <v>13381</v>
      </c>
      <c r="H4384" s="51" t="s">
        <v>13381</v>
      </c>
      <c r="I4384" s="51" t="s">
        <v>13382</v>
      </c>
      <c r="J4384" s="53">
        <v>1110580</v>
      </c>
      <c r="K4384" s="48">
        <v>0.1</v>
      </c>
      <c r="L4384" s="53">
        <v>111058</v>
      </c>
      <c r="M4384" s="54">
        <v>1221638</v>
      </c>
      <c r="N4384">
        <f>+VLOOKUP(C4384,'Thanh toán '!M$1335:N$6972,2,0)</f>
        <v>1221638</v>
      </c>
      <c r="O4384" s="61">
        <f t="shared" si="207"/>
        <v>0</v>
      </c>
    </row>
    <row r="4385" spans="1:15" hidden="1" x14ac:dyDescent="0.3">
      <c r="A4385" s="43">
        <v>2023</v>
      </c>
      <c r="B4385" s="51" t="s">
        <v>18389</v>
      </c>
      <c r="C4385" s="19">
        <f t="shared" si="205"/>
        <v>34627</v>
      </c>
      <c r="D4385" s="44" t="s">
        <v>13350</v>
      </c>
      <c r="E4385" s="52">
        <v>45089</v>
      </c>
      <c r="F4385" s="18">
        <f t="shared" si="206"/>
        <v>6</v>
      </c>
      <c r="G4385" s="51" t="s">
        <v>11970</v>
      </c>
      <c r="H4385" s="51" t="s">
        <v>13377</v>
      </c>
      <c r="I4385" s="51" t="s">
        <v>11971</v>
      </c>
      <c r="J4385" s="53">
        <v>775583</v>
      </c>
      <c r="K4385" s="48">
        <v>9.9999613194203585E-2</v>
      </c>
      <c r="L4385" s="53">
        <v>77558</v>
      </c>
      <c r="M4385" s="54">
        <v>853141</v>
      </c>
      <c r="N4385">
        <f>+VLOOKUP(C4385,'Thanh toán '!M$1335:N$6972,2,0)</f>
        <v>853141</v>
      </c>
      <c r="O4385" s="61">
        <f t="shared" si="207"/>
        <v>0</v>
      </c>
    </row>
    <row r="4386" spans="1:15" hidden="1" x14ac:dyDescent="0.3">
      <c r="A4386" s="43">
        <v>2023</v>
      </c>
      <c r="B4386" s="51" t="s">
        <v>18390</v>
      </c>
      <c r="C4386" s="19">
        <f t="shared" si="205"/>
        <v>34628</v>
      </c>
      <c r="D4386" s="44" t="s">
        <v>13350</v>
      </c>
      <c r="E4386" s="52">
        <v>45089</v>
      </c>
      <c r="F4386" s="18">
        <f t="shared" si="206"/>
        <v>6</v>
      </c>
      <c r="G4386" s="51" t="s">
        <v>11970</v>
      </c>
      <c r="H4386" s="51" t="s">
        <v>14772</v>
      </c>
      <c r="I4386" s="51" t="s">
        <v>11971</v>
      </c>
      <c r="J4386" s="53">
        <v>938684</v>
      </c>
      <c r="K4386" s="48">
        <v>9.999957387150521E-2</v>
      </c>
      <c r="L4386" s="53">
        <v>93868</v>
      </c>
      <c r="M4386" s="54">
        <v>1032552</v>
      </c>
      <c r="N4386">
        <f>+VLOOKUP(C4386,'Thanh toán '!M$1335:N$6972,2,0)</f>
        <v>1032552</v>
      </c>
      <c r="O4386" s="61">
        <f t="shared" si="207"/>
        <v>0</v>
      </c>
    </row>
    <row r="4387" spans="1:15" hidden="1" x14ac:dyDescent="0.3">
      <c r="A4387" s="43">
        <v>2023</v>
      </c>
      <c r="B4387" s="51" t="s">
        <v>18391</v>
      </c>
      <c r="C4387" s="19">
        <f t="shared" si="205"/>
        <v>34629</v>
      </c>
      <c r="D4387" s="44" t="s">
        <v>13350</v>
      </c>
      <c r="E4387" s="52">
        <v>45089</v>
      </c>
      <c r="F4387" s="18">
        <f t="shared" si="206"/>
        <v>6</v>
      </c>
      <c r="G4387" s="51" t="s">
        <v>11970</v>
      </c>
      <c r="H4387" s="51" t="s">
        <v>15254</v>
      </c>
      <c r="I4387" s="51" t="s">
        <v>11971</v>
      </c>
      <c r="J4387" s="53">
        <v>1765443</v>
      </c>
      <c r="K4387" s="48">
        <v>9.9999830070979345E-2</v>
      </c>
      <c r="L4387" s="53">
        <v>176544</v>
      </c>
      <c r="M4387" s="54">
        <v>1941987</v>
      </c>
      <c r="N4387">
        <f>+VLOOKUP(C4387,'Thanh toán '!M$1335:N$6972,2,0)</f>
        <v>1941987</v>
      </c>
      <c r="O4387" s="61">
        <f t="shared" si="207"/>
        <v>0</v>
      </c>
    </row>
    <row r="4388" spans="1:15" hidden="1" x14ac:dyDescent="0.3">
      <c r="A4388" s="43">
        <v>2023</v>
      </c>
      <c r="B4388" s="51" t="s">
        <v>18392</v>
      </c>
      <c r="C4388" s="19">
        <f t="shared" si="205"/>
        <v>34630</v>
      </c>
      <c r="D4388" s="44" t="s">
        <v>13350</v>
      </c>
      <c r="E4388" s="52">
        <v>45089</v>
      </c>
      <c r="F4388" s="18">
        <f t="shared" si="206"/>
        <v>6</v>
      </c>
      <c r="G4388" s="51" t="s">
        <v>11970</v>
      </c>
      <c r="H4388" s="51" t="s">
        <v>15080</v>
      </c>
      <c r="I4388" s="51" t="s">
        <v>11971</v>
      </c>
      <c r="J4388" s="53">
        <v>704424</v>
      </c>
      <c r="K4388" s="48">
        <v>9.999943216017626E-2</v>
      </c>
      <c r="L4388" s="53">
        <v>70442</v>
      </c>
      <c r="M4388" s="54">
        <v>774866</v>
      </c>
      <c r="N4388">
        <f>+VLOOKUP(C4388,'Thanh toán '!M$1335:N$6972,2,0)</f>
        <v>774866</v>
      </c>
      <c r="O4388" s="61">
        <f t="shared" si="207"/>
        <v>0</v>
      </c>
    </row>
    <row r="4389" spans="1:15" hidden="1" x14ac:dyDescent="0.3">
      <c r="A4389" s="43">
        <v>2023</v>
      </c>
      <c r="B4389" s="51" t="s">
        <v>18393</v>
      </c>
      <c r="C4389" s="19">
        <f t="shared" si="205"/>
        <v>34631</v>
      </c>
      <c r="D4389" s="44" t="s">
        <v>13350</v>
      </c>
      <c r="E4389" s="52">
        <v>45089</v>
      </c>
      <c r="F4389" s="18">
        <f t="shared" si="206"/>
        <v>6</v>
      </c>
      <c r="G4389" s="51" t="s">
        <v>11970</v>
      </c>
      <c r="H4389" s="51" t="s">
        <v>15252</v>
      </c>
      <c r="I4389" s="51" t="s">
        <v>11971</v>
      </c>
      <c r="J4389" s="53">
        <v>1235684</v>
      </c>
      <c r="K4389" s="48">
        <v>9.9999676292644404E-2</v>
      </c>
      <c r="L4389" s="53">
        <v>123568</v>
      </c>
      <c r="M4389" s="54">
        <v>1359252</v>
      </c>
      <c r="N4389">
        <f>+VLOOKUP(C4389,'Thanh toán '!M$1335:N$6972,2,0)</f>
        <v>1359252</v>
      </c>
      <c r="O4389" s="61">
        <f t="shared" si="207"/>
        <v>0</v>
      </c>
    </row>
    <row r="4390" spans="1:15" hidden="1" x14ac:dyDescent="0.3">
      <c r="A4390" s="43">
        <v>2023</v>
      </c>
      <c r="B4390" s="51" t="s">
        <v>18394</v>
      </c>
      <c r="C4390" s="19">
        <f t="shared" si="205"/>
        <v>34650</v>
      </c>
      <c r="D4390" s="44" t="s">
        <v>13350</v>
      </c>
      <c r="E4390" s="52">
        <v>45090</v>
      </c>
      <c r="F4390" s="18">
        <f t="shared" si="206"/>
        <v>6</v>
      </c>
      <c r="G4390" s="51" t="s">
        <v>12225</v>
      </c>
      <c r="H4390" s="51" t="s">
        <v>18395</v>
      </c>
      <c r="I4390" s="51" t="s">
        <v>12226</v>
      </c>
      <c r="J4390" s="53">
        <v>4424090</v>
      </c>
      <c r="K4390" s="48">
        <v>0.1</v>
      </c>
      <c r="L4390" s="53">
        <v>442409</v>
      </c>
      <c r="M4390" s="54">
        <v>4866499</v>
      </c>
      <c r="N4390">
        <f>+VLOOKUP(C4390,'Thanh toán '!M$1335:N$6972,2,0)</f>
        <v>4866499</v>
      </c>
      <c r="O4390" s="61">
        <f t="shared" si="207"/>
        <v>0</v>
      </c>
    </row>
    <row r="4391" spans="1:15" hidden="1" x14ac:dyDescent="0.3">
      <c r="A4391" s="43">
        <v>2023</v>
      </c>
      <c r="B4391" s="51" t="s">
        <v>18396</v>
      </c>
      <c r="C4391" s="19">
        <f t="shared" si="205"/>
        <v>34651</v>
      </c>
      <c r="D4391" s="44" t="s">
        <v>13350</v>
      </c>
      <c r="E4391" s="52">
        <v>45090</v>
      </c>
      <c r="F4391" s="18">
        <f t="shared" si="206"/>
        <v>6</v>
      </c>
      <c r="G4391" s="51" t="s">
        <v>12225</v>
      </c>
      <c r="H4391" s="51" t="s">
        <v>18397</v>
      </c>
      <c r="I4391" s="51" t="s">
        <v>12226</v>
      </c>
      <c r="J4391" s="53">
        <v>3806790</v>
      </c>
      <c r="K4391" s="48">
        <v>0.1</v>
      </c>
      <c r="L4391" s="53">
        <v>380679</v>
      </c>
      <c r="M4391" s="54">
        <v>4187469</v>
      </c>
      <c r="N4391">
        <f>+VLOOKUP(C4391,'Thanh toán '!M$1335:N$6972,2,0)</f>
        <v>4187469</v>
      </c>
      <c r="O4391" s="61">
        <f t="shared" si="207"/>
        <v>0</v>
      </c>
    </row>
    <row r="4392" spans="1:15" hidden="1" x14ac:dyDescent="0.3">
      <c r="A4392" s="43">
        <v>2023</v>
      </c>
      <c r="B4392" s="51" t="s">
        <v>18398</v>
      </c>
      <c r="C4392" s="19">
        <f t="shared" si="205"/>
        <v>34654</v>
      </c>
      <c r="D4392" s="44" t="s">
        <v>13350</v>
      </c>
      <c r="E4392" s="52">
        <v>45090</v>
      </c>
      <c r="F4392" s="18">
        <f t="shared" si="206"/>
        <v>6</v>
      </c>
      <c r="G4392" s="51" t="s">
        <v>12026</v>
      </c>
      <c r="H4392" s="51" t="s">
        <v>18399</v>
      </c>
      <c r="I4392" s="51" t="s">
        <v>12027</v>
      </c>
      <c r="J4392" s="53">
        <v>445500</v>
      </c>
      <c r="K4392" s="48">
        <v>0.1</v>
      </c>
      <c r="L4392" s="53">
        <v>44550</v>
      </c>
      <c r="M4392" s="54">
        <v>490050</v>
      </c>
      <c r="N4392">
        <f>+VLOOKUP(C4392,'Thanh toán '!M$1335:N$6972,2,0)</f>
        <v>490050</v>
      </c>
      <c r="O4392" s="61">
        <f t="shared" si="207"/>
        <v>0</v>
      </c>
    </row>
    <row r="4393" spans="1:15" hidden="1" x14ac:dyDescent="0.3">
      <c r="A4393" s="43">
        <v>2023</v>
      </c>
      <c r="B4393" s="51" t="s">
        <v>18400</v>
      </c>
      <c r="C4393" s="19">
        <f t="shared" si="205"/>
        <v>34655</v>
      </c>
      <c r="D4393" s="44" t="s">
        <v>13350</v>
      </c>
      <c r="E4393" s="52">
        <v>45090</v>
      </c>
      <c r="F4393" s="18">
        <f t="shared" si="206"/>
        <v>6</v>
      </c>
      <c r="G4393" s="51" t="s">
        <v>12239</v>
      </c>
      <c r="H4393" s="51" t="s">
        <v>18228</v>
      </c>
      <c r="I4393" s="51" t="s">
        <v>12240</v>
      </c>
      <c r="J4393" s="53">
        <v>901430</v>
      </c>
      <c r="K4393" s="48">
        <v>0.1</v>
      </c>
      <c r="L4393" s="53">
        <v>90143</v>
      </c>
      <c r="M4393" s="54">
        <v>991573</v>
      </c>
      <c r="N4393">
        <f>+VLOOKUP(C4393,'Thanh toán '!M$1335:N$6972,2,0)</f>
        <v>991573</v>
      </c>
      <c r="O4393" s="61">
        <f t="shared" si="207"/>
        <v>0</v>
      </c>
    </row>
    <row r="4394" spans="1:15" hidden="1" x14ac:dyDescent="0.3">
      <c r="A4394" s="43">
        <v>2023</v>
      </c>
      <c r="B4394" s="51" t="s">
        <v>18401</v>
      </c>
      <c r="C4394" s="19">
        <f t="shared" si="205"/>
        <v>34656</v>
      </c>
      <c r="D4394" s="44" t="s">
        <v>13350</v>
      </c>
      <c r="E4394" s="52">
        <v>45090</v>
      </c>
      <c r="F4394" s="18">
        <f t="shared" si="206"/>
        <v>6</v>
      </c>
      <c r="G4394" s="51" t="s">
        <v>12239</v>
      </c>
      <c r="H4394" s="51" t="s">
        <v>18228</v>
      </c>
      <c r="I4394" s="51" t="s">
        <v>12240</v>
      </c>
      <c r="J4394" s="53">
        <v>901430</v>
      </c>
      <c r="K4394" s="48">
        <v>0.1</v>
      </c>
      <c r="L4394" s="53">
        <v>90143</v>
      </c>
      <c r="M4394" s="54">
        <v>991573</v>
      </c>
      <c r="N4394">
        <f>+VLOOKUP(C4394,'Thanh toán '!M$1335:N$6972,2,0)</f>
        <v>991573</v>
      </c>
      <c r="O4394" s="61">
        <f t="shared" si="207"/>
        <v>0</v>
      </c>
    </row>
    <row r="4395" spans="1:15" hidden="1" x14ac:dyDescent="0.3">
      <c r="A4395" s="43">
        <v>2023</v>
      </c>
      <c r="B4395" s="51" t="s">
        <v>18402</v>
      </c>
      <c r="C4395" s="19">
        <f t="shared" si="205"/>
        <v>34657</v>
      </c>
      <c r="D4395" s="44" t="s">
        <v>13350</v>
      </c>
      <c r="E4395" s="52">
        <v>45090</v>
      </c>
      <c r="F4395" s="18">
        <f t="shared" si="206"/>
        <v>6</v>
      </c>
      <c r="G4395" s="51" t="s">
        <v>12235</v>
      </c>
      <c r="H4395" s="51" t="s">
        <v>12235</v>
      </c>
      <c r="I4395" s="51" t="s">
        <v>12236</v>
      </c>
      <c r="J4395" s="53">
        <v>450715</v>
      </c>
      <c r="K4395" s="48">
        <v>0.10000110934847964</v>
      </c>
      <c r="L4395" s="53">
        <v>45072</v>
      </c>
      <c r="M4395" s="54">
        <v>495787</v>
      </c>
      <c r="N4395">
        <f>+VLOOKUP(C4395,'Thanh toán '!M$1335:N$6972,2,0)</f>
        <v>495787</v>
      </c>
      <c r="O4395" s="61">
        <f t="shared" si="207"/>
        <v>0</v>
      </c>
    </row>
    <row r="4396" spans="1:15" hidden="1" x14ac:dyDescent="0.3">
      <c r="A4396" s="43">
        <v>2023</v>
      </c>
      <c r="B4396" s="51" t="s">
        <v>18403</v>
      </c>
      <c r="C4396" s="19">
        <f t="shared" si="205"/>
        <v>34658</v>
      </c>
      <c r="D4396" s="44" t="s">
        <v>13350</v>
      </c>
      <c r="E4396" s="52">
        <v>45090</v>
      </c>
      <c r="F4396" s="18">
        <f t="shared" si="206"/>
        <v>6</v>
      </c>
      <c r="G4396" s="51" t="s">
        <v>11799</v>
      </c>
      <c r="H4396" s="51" t="s">
        <v>14244</v>
      </c>
      <c r="I4396" s="51" t="s">
        <v>11725</v>
      </c>
      <c r="J4396" s="53">
        <v>1293695</v>
      </c>
      <c r="K4396" s="48">
        <v>0.10000038648986044</v>
      </c>
      <c r="L4396" s="53">
        <v>129370</v>
      </c>
      <c r="M4396" s="54">
        <v>1423065</v>
      </c>
      <c r="N4396">
        <f>+VLOOKUP(C4396,'Thanh toán '!M$1335:N$6972,2,0)</f>
        <v>1423065</v>
      </c>
      <c r="O4396" s="61">
        <f t="shared" si="207"/>
        <v>0</v>
      </c>
    </row>
    <row r="4397" spans="1:15" hidden="1" x14ac:dyDescent="0.3">
      <c r="A4397" s="43">
        <v>2023</v>
      </c>
      <c r="B4397" s="51" t="s">
        <v>18404</v>
      </c>
      <c r="C4397" s="19">
        <f t="shared" si="205"/>
        <v>34660</v>
      </c>
      <c r="D4397" s="44" t="s">
        <v>13350</v>
      </c>
      <c r="E4397" s="52">
        <v>45090</v>
      </c>
      <c r="F4397" s="18">
        <f t="shared" si="206"/>
        <v>6</v>
      </c>
      <c r="G4397" s="51" t="s">
        <v>12371</v>
      </c>
      <c r="H4397" s="51" t="s">
        <v>12371</v>
      </c>
      <c r="I4397" s="51" t="s">
        <v>12372</v>
      </c>
      <c r="J4397" s="53">
        <v>2634470</v>
      </c>
      <c r="K4397" s="48">
        <v>0.1</v>
      </c>
      <c r="L4397" s="53">
        <v>263447</v>
      </c>
      <c r="M4397" s="54">
        <v>2897917</v>
      </c>
      <c r="N4397">
        <f>+VLOOKUP(C4397,'Thanh toán '!M$1335:N$6972,2,0)</f>
        <v>2897917</v>
      </c>
      <c r="O4397" s="61">
        <f t="shared" si="207"/>
        <v>0</v>
      </c>
    </row>
    <row r="4398" spans="1:15" hidden="1" x14ac:dyDescent="0.3">
      <c r="A4398" s="43">
        <v>2023</v>
      </c>
      <c r="B4398" s="51" t="s">
        <v>18405</v>
      </c>
      <c r="C4398" s="19">
        <f t="shared" si="205"/>
        <v>34664</v>
      </c>
      <c r="D4398" s="44" t="s">
        <v>13350</v>
      </c>
      <c r="E4398" s="52">
        <v>45090</v>
      </c>
      <c r="F4398" s="18">
        <f t="shared" si="206"/>
        <v>6</v>
      </c>
      <c r="G4398" s="51" t="s">
        <v>12357</v>
      </c>
      <c r="H4398" s="51" t="s">
        <v>18406</v>
      </c>
      <c r="I4398" s="51" t="s">
        <v>12358</v>
      </c>
      <c r="J4398" s="53">
        <v>2418480</v>
      </c>
      <c r="K4398" s="48">
        <v>0.1</v>
      </c>
      <c r="L4398" s="53">
        <v>241848</v>
      </c>
      <c r="M4398" s="54">
        <v>2660328</v>
      </c>
      <c r="N4398">
        <f>+VLOOKUP(C4398,'Thanh toán '!M$1335:N$6972,2,0)</f>
        <v>2660328</v>
      </c>
      <c r="O4398" s="61">
        <f t="shared" si="207"/>
        <v>0</v>
      </c>
    </row>
    <row r="4399" spans="1:15" hidden="1" x14ac:dyDescent="0.3">
      <c r="A4399" s="43">
        <v>2023</v>
      </c>
      <c r="B4399" s="51" t="s">
        <v>18407</v>
      </c>
      <c r="C4399" s="19">
        <f t="shared" si="205"/>
        <v>34669</v>
      </c>
      <c r="D4399" s="44" t="s">
        <v>13350</v>
      </c>
      <c r="E4399" s="52">
        <v>45090</v>
      </c>
      <c r="F4399" s="18">
        <f t="shared" si="206"/>
        <v>6</v>
      </c>
      <c r="G4399" s="51" t="s">
        <v>12509</v>
      </c>
      <c r="H4399" s="51" t="s">
        <v>12509</v>
      </c>
      <c r="I4399" s="51" t="s">
        <v>12510</v>
      </c>
      <c r="J4399" s="53">
        <v>901430</v>
      </c>
      <c r="K4399" s="48">
        <v>0.1</v>
      </c>
      <c r="L4399" s="53">
        <v>90143</v>
      </c>
      <c r="M4399" s="54">
        <v>991573</v>
      </c>
      <c r="N4399">
        <f>+VLOOKUP(C4399,'Thanh toán '!M$1335:N$6972,2,0)</f>
        <v>991573</v>
      </c>
      <c r="O4399" s="61">
        <f t="shared" si="207"/>
        <v>0</v>
      </c>
    </row>
    <row r="4400" spans="1:15" hidden="1" x14ac:dyDescent="0.3">
      <c r="A4400" s="43">
        <v>2023</v>
      </c>
      <c r="B4400" s="51" t="s">
        <v>18408</v>
      </c>
      <c r="C4400" s="19">
        <f t="shared" si="205"/>
        <v>34670</v>
      </c>
      <c r="D4400" s="44" t="s">
        <v>13350</v>
      </c>
      <c r="E4400" s="52">
        <v>45090</v>
      </c>
      <c r="F4400" s="18">
        <f t="shared" si="206"/>
        <v>6</v>
      </c>
      <c r="G4400" s="51" t="s">
        <v>12506</v>
      </c>
      <c r="H4400" s="51" t="s">
        <v>12506</v>
      </c>
      <c r="I4400" s="51" t="s">
        <v>12507</v>
      </c>
      <c r="J4400" s="53">
        <v>901430</v>
      </c>
      <c r="K4400" s="48">
        <v>0.1</v>
      </c>
      <c r="L4400" s="53">
        <v>90143</v>
      </c>
      <c r="M4400" s="54">
        <v>991573</v>
      </c>
      <c r="N4400">
        <f>+VLOOKUP(C4400,'Thanh toán '!M$1335:N$6972,2,0)</f>
        <v>991573</v>
      </c>
      <c r="O4400" s="61">
        <f t="shared" si="207"/>
        <v>0</v>
      </c>
    </row>
    <row r="4401" spans="1:15" hidden="1" x14ac:dyDescent="0.3">
      <c r="A4401" s="43">
        <v>2023</v>
      </c>
      <c r="B4401" s="51" t="s">
        <v>18409</v>
      </c>
      <c r="C4401" s="19">
        <f t="shared" si="205"/>
        <v>34671</v>
      </c>
      <c r="D4401" s="44" t="s">
        <v>13350</v>
      </c>
      <c r="E4401" s="52">
        <v>45090</v>
      </c>
      <c r="F4401" s="18">
        <f t="shared" si="206"/>
        <v>6</v>
      </c>
      <c r="G4401" s="51" t="s">
        <v>12282</v>
      </c>
      <c r="H4401" s="51" t="s">
        <v>12282</v>
      </c>
      <c r="I4401" s="51" t="s">
        <v>12283</v>
      </c>
      <c r="J4401" s="53">
        <v>901430</v>
      </c>
      <c r="K4401" s="48">
        <v>0.1</v>
      </c>
      <c r="L4401" s="53">
        <v>90143</v>
      </c>
      <c r="M4401" s="54">
        <v>991573</v>
      </c>
      <c r="N4401">
        <f>+VLOOKUP(C4401,'Thanh toán '!M$1335:N$6972,2,0)</f>
        <v>991573</v>
      </c>
      <c r="O4401" s="61">
        <f t="shared" si="207"/>
        <v>0</v>
      </c>
    </row>
    <row r="4402" spans="1:15" hidden="1" x14ac:dyDescent="0.3">
      <c r="A4402" s="43">
        <v>2023</v>
      </c>
      <c r="B4402" s="51" t="s">
        <v>18410</v>
      </c>
      <c r="C4402" s="19">
        <f t="shared" si="205"/>
        <v>34675</v>
      </c>
      <c r="D4402" s="44" t="s">
        <v>13350</v>
      </c>
      <c r="E4402" s="52">
        <v>45090</v>
      </c>
      <c r="F4402" s="18">
        <f t="shared" si="206"/>
        <v>6</v>
      </c>
      <c r="G4402" s="51" t="s">
        <v>12367</v>
      </c>
      <c r="H4402" s="51" t="s">
        <v>14519</v>
      </c>
      <c r="I4402" s="51" t="s">
        <v>12368</v>
      </c>
      <c r="J4402" s="53">
        <v>1408026</v>
      </c>
      <c r="K4402" s="48">
        <v>0.10000028408566319</v>
      </c>
      <c r="L4402" s="53">
        <v>140803</v>
      </c>
      <c r="M4402" s="54">
        <v>1548829</v>
      </c>
      <c r="N4402">
        <f>+VLOOKUP(C4402,'Thanh toán '!M$1335:N$6972,2,0)</f>
        <v>1548829</v>
      </c>
      <c r="O4402" s="61">
        <f t="shared" si="207"/>
        <v>0</v>
      </c>
    </row>
    <row r="4403" spans="1:15" hidden="1" x14ac:dyDescent="0.3">
      <c r="A4403" s="43">
        <v>2023</v>
      </c>
      <c r="B4403" s="51" t="s">
        <v>18411</v>
      </c>
      <c r="C4403" s="19">
        <f t="shared" si="205"/>
        <v>34676</v>
      </c>
      <c r="D4403" s="44" t="s">
        <v>13350</v>
      </c>
      <c r="E4403" s="52">
        <v>45090</v>
      </c>
      <c r="F4403" s="18">
        <f t="shared" si="206"/>
        <v>6</v>
      </c>
      <c r="G4403" s="51" t="s">
        <v>12239</v>
      </c>
      <c r="H4403" s="51" t="s">
        <v>18069</v>
      </c>
      <c r="I4403" s="51" t="s">
        <v>12240</v>
      </c>
      <c r="J4403" s="53">
        <v>1262002</v>
      </c>
      <c r="K4403" s="48">
        <v>9.999984152164576E-2</v>
      </c>
      <c r="L4403" s="53">
        <v>126200</v>
      </c>
      <c r="M4403" s="54">
        <v>1388202</v>
      </c>
      <c r="N4403">
        <f>+VLOOKUP(C4403,'Thanh toán '!M$1335:N$6972,2,0)</f>
        <v>1388202</v>
      </c>
      <c r="O4403" s="61">
        <f t="shared" si="207"/>
        <v>0</v>
      </c>
    </row>
    <row r="4404" spans="1:15" hidden="1" x14ac:dyDescent="0.3">
      <c r="A4404" s="43">
        <v>2023</v>
      </c>
      <c r="B4404" s="51" t="s">
        <v>18412</v>
      </c>
      <c r="C4404" s="19">
        <f t="shared" si="205"/>
        <v>34679</v>
      </c>
      <c r="D4404" s="44" t="s">
        <v>13350</v>
      </c>
      <c r="E4404" s="52">
        <v>45090</v>
      </c>
      <c r="F4404" s="18">
        <f t="shared" si="206"/>
        <v>6</v>
      </c>
      <c r="G4404" s="51" t="s">
        <v>12333</v>
      </c>
      <c r="H4404" s="51" t="s">
        <v>12333</v>
      </c>
      <c r="I4404" s="51" t="s">
        <v>12334</v>
      </c>
      <c r="J4404" s="53">
        <v>2851640</v>
      </c>
      <c r="K4404" s="48">
        <v>0.1</v>
      </c>
      <c r="L4404" s="53">
        <v>285164</v>
      </c>
      <c r="M4404" s="54">
        <v>3136804</v>
      </c>
      <c r="N4404">
        <f>+VLOOKUP(C4404,'Thanh toán '!M$1335:N$6972,2,0)</f>
        <v>3136804</v>
      </c>
      <c r="O4404" s="61">
        <f t="shared" si="207"/>
        <v>0</v>
      </c>
    </row>
    <row r="4405" spans="1:15" hidden="1" x14ac:dyDescent="0.3">
      <c r="A4405" s="43">
        <v>2023</v>
      </c>
      <c r="B4405" s="51" t="s">
        <v>18413</v>
      </c>
      <c r="C4405" s="19">
        <f t="shared" si="205"/>
        <v>34680</v>
      </c>
      <c r="D4405" s="44" t="s">
        <v>13350</v>
      </c>
      <c r="E4405" s="52">
        <v>45090</v>
      </c>
      <c r="F4405" s="18">
        <f t="shared" si="206"/>
        <v>6</v>
      </c>
      <c r="G4405" s="51" t="s">
        <v>12336</v>
      </c>
      <c r="H4405" s="51" t="s">
        <v>12336</v>
      </c>
      <c r="I4405" s="51" t="s">
        <v>12337</v>
      </c>
      <c r="J4405" s="53">
        <v>2718038</v>
      </c>
      <c r="K4405" s="48">
        <v>0.10000007358248854</v>
      </c>
      <c r="L4405" s="53">
        <v>271804</v>
      </c>
      <c r="M4405" s="54">
        <v>2989842</v>
      </c>
      <c r="N4405">
        <f>+VLOOKUP(C4405,'Thanh toán '!M$1335:N$6972,2,0)</f>
        <v>2989842</v>
      </c>
      <c r="O4405" s="61">
        <f t="shared" si="207"/>
        <v>0</v>
      </c>
    </row>
    <row r="4406" spans="1:15" hidden="1" x14ac:dyDescent="0.3">
      <c r="A4406" s="43">
        <v>2023</v>
      </c>
      <c r="B4406" s="51" t="s">
        <v>18414</v>
      </c>
      <c r="C4406" s="19">
        <f t="shared" si="205"/>
        <v>34682</v>
      </c>
      <c r="D4406" s="44" t="s">
        <v>13350</v>
      </c>
      <c r="E4406" s="52">
        <v>45090</v>
      </c>
      <c r="F4406" s="18">
        <f t="shared" si="206"/>
        <v>6</v>
      </c>
      <c r="G4406" s="51" t="s">
        <v>11799</v>
      </c>
      <c r="H4406" s="51" t="s">
        <v>14530</v>
      </c>
      <c r="I4406" s="51" t="s">
        <v>11725</v>
      </c>
      <c r="J4406" s="53">
        <v>1177450</v>
      </c>
      <c r="K4406" s="48">
        <v>0.1</v>
      </c>
      <c r="L4406" s="53">
        <v>117745</v>
      </c>
      <c r="M4406" s="54">
        <v>1295195</v>
      </c>
      <c r="N4406">
        <f>+VLOOKUP(C4406,'Thanh toán '!M$1335:N$6972,2,0)</f>
        <v>1295195</v>
      </c>
      <c r="O4406" s="61">
        <f t="shared" si="207"/>
        <v>0</v>
      </c>
    </row>
    <row r="4407" spans="1:15" hidden="1" x14ac:dyDescent="0.3">
      <c r="A4407" s="43">
        <v>2023</v>
      </c>
      <c r="B4407" s="51" t="s">
        <v>18415</v>
      </c>
      <c r="C4407" s="19">
        <f t="shared" si="205"/>
        <v>34683</v>
      </c>
      <c r="D4407" s="44" t="s">
        <v>13350</v>
      </c>
      <c r="E4407" s="52">
        <v>45090</v>
      </c>
      <c r="F4407" s="18">
        <f t="shared" si="206"/>
        <v>6</v>
      </c>
      <c r="G4407" s="51" t="s">
        <v>11838</v>
      </c>
      <c r="H4407" s="51" t="s">
        <v>16781</v>
      </c>
      <c r="I4407" s="51" t="s">
        <v>11839</v>
      </c>
      <c r="J4407" s="53">
        <v>435600</v>
      </c>
      <c r="K4407" s="48">
        <v>0.1</v>
      </c>
      <c r="L4407" s="53">
        <v>43560</v>
      </c>
      <c r="M4407" s="54">
        <v>479160</v>
      </c>
      <c r="N4407">
        <f>+VLOOKUP(C4407,'Thanh toán '!M$1335:N$6972,2,0)</f>
        <v>479160</v>
      </c>
      <c r="O4407" s="61">
        <f t="shared" si="207"/>
        <v>0</v>
      </c>
    </row>
    <row r="4408" spans="1:15" hidden="1" x14ac:dyDescent="0.3">
      <c r="A4408" s="43">
        <v>2023</v>
      </c>
      <c r="B4408" s="51" t="s">
        <v>18416</v>
      </c>
      <c r="C4408" s="19">
        <f t="shared" si="205"/>
        <v>34684</v>
      </c>
      <c r="D4408" s="44" t="s">
        <v>13350</v>
      </c>
      <c r="E4408" s="52">
        <v>45090</v>
      </c>
      <c r="F4408" s="18">
        <f t="shared" si="206"/>
        <v>6</v>
      </c>
      <c r="G4408" s="51" t="s">
        <v>11838</v>
      </c>
      <c r="H4408" s="51" t="s">
        <v>16520</v>
      </c>
      <c r="I4408" s="51" t="s">
        <v>11839</v>
      </c>
      <c r="J4408" s="53">
        <v>926766</v>
      </c>
      <c r="K4408" s="48">
        <v>0.10000043160841032</v>
      </c>
      <c r="L4408" s="53">
        <v>92677</v>
      </c>
      <c r="M4408" s="54">
        <v>1019443</v>
      </c>
      <c r="N4408">
        <f>+VLOOKUP(C4408,'Thanh toán '!M$1335:N$6972,2,0)</f>
        <v>1019443</v>
      </c>
      <c r="O4408" s="61">
        <f t="shared" si="207"/>
        <v>0</v>
      </c>
    </row>
    <row r="4409" spans="1:15" hidden="1" x14ac:dyDescent="0.3">
      <c r="A4409" s="43">
        <v>2023</v>
      </c>
      <c r="B4409" s="51" t="s">
        <v>18417</v>
      </c>
      <c r="C4409" s="19">
        <f t="shared" si="205"/>
        <v>34701</v>
      </c>
      <c r="D4409" s="44" t="s">
        <v>13350</v>
      </c>
      <c r="E4409" s="52">
        <v>45090</v>
      </c>
      <c r="F4409" s="18">
        <f t="shared" si="206"/>
        <v>6</v>
      </c>
      <c r="G4409" s="51" t="s">
        <v>11860</v>
      </c>
      <c r="H4409" s="51" t="s">
        <v>14658</v>
      </c>
      <c r="I4409" s="51" t="s">
        <v>11719</v>
      </c>
      <c r="J4409" s="53">
        <v>922445</v>
      </c>
      <c r="K4409" s="48">
        <v>0.10000054203773667</v>
      </c>
      <c r="L4409" s="53">
        <v>92245</v>
      </c>
      <c r="M4409" s="54">
        <v>1014690</v>
      </c>
      <c r="N4409">
        <f>+VLOOKUP(C4409,'Thanh toán '!M$1335:N$6972,2,0)</f>
        <v>1014690</v>
      </c>
      <c r="O4409" s="61">
        <f t="shared" si="207"/>
        <v>0</v>
      </c>
    </row>
    <row r="4410" spans="1:15" hidden="1" x14ac:dyDescent="0.3">
      <c r="A4410" s="43">
        <v>2023</v>
      </c>
      <c r="B4410" s="51" t="s">
        <v>18418</v>
      </c>
      <c r="C4410" s="19">
        <f t="shared" si="205"/>
        <v>34702</v>
      </c>
      <c r="D4410" s="44" t="s">
        <v>13350</v>
      </c>
      <c r="E4410" s="52">
        <v>45090</v>
      </c>
      <c r="F4410" s="18">
        <f t="shared" si="206"/>
        <v>6</v>
      </c>
      <c r="G4410" s="51" t="s">
        <v>11860</v>
      </c>
      <c r="H4410" s="51" t="s">
        <v>13654</v>
      </c>
      <c r="I4410" s="51" t="s">
        <v>11719</v>
      </c>
      <c r="J4410" s="53">
        <v>2424838</v>
      </c>
      <c r="K4410" s="48">
        <v>0.1000000824797368</v>
      </c>
      <c r="L4410" s="53">
        <v>242484</v>
      </c>
      <c r="M4410" s="54">
        <v>2667322</v>
      </c>
      <c r="N4410">
        <f>+VLOOKUP(C4410,'Thanh toán '!M$1335:N$6972,2,0)</f>
        <v>2667322</v>
      </c>
      <c r="O4410" s="61">
        <f t="shared" si="207"/>
        <v>0</v>
      </c>
    </row>
    <row r="4411" spans="1:15" hidden="1" x14ac:dyDescent="0.3">
      <c r="A4411" s="43">
        <v>2023</v>
      </c>
      <c r="B4411" s="51" t="s">
        <v>18419</v>
      </c>
      <c r="C4411" s="19">
        <f t="shared" si="205"/>
        <v>34703</v>
      </c>
      <c r="D4411" s="44" t="s">
        <v>13350</v>
      </c>
      <c r="E4411" s="52">
        <v>45090</v>
      </c>
      <c r="F4411" s="18">
        <f t="shared" si="206"/>
        <v>6</v>
      </c>
      <c r="G4411" s="51" t="s">
        <v>11799</v>
      </c>
      <c r="H4411" s="51" t="s">
        <v>16587</v>
      </c>
      <c r="I4411" s="51" t="s">
        <v>11725</v>
      </c>
      <c r="J4411" s="53">
        <v>584084</v>
      </c>
      <c r="K4411" s="48">
        <v>9.9999315166996533E-2</v>
      </c>
      <c r="L4411" s="53">
        <v>58408</v>
      </c>
      <c r="M4411" s="54">
        <v>642492</v>
      </c>
      <c r="N4411">
        <f>+VLOOKUP(C4411,'Thanh toán '!M$1335:N$6972,2,0)</f>
        <v>642492</v>
      </c>
      <c r="O4411" s="61">
        <f t="shared" si="207"/>
        <v>0</v>
      </c>
    </row>
    <row r="4412" spans="1:15" hidden="1" x14ac:dyDescent="0.3">
      <c r="A4412" s="43">
        <v>2023</v>
      </c>
      <c r="B4412" s="51" t="s">
        <v>18420</v>
      </c>
      <c r="C4412" s="19">
        <f t="shared" si="205"/>
        <v>34704</v>
      </c>
      <c r="D4412" s="44" t="s">
        <v>13350</v>
      </c>
      <c r="E4412" s="52">
        <v>45090</v>
      </c>
      <c r="F4412" s="18">
        <f t="shared" si="206"/>
        <v>6</v>
      </c>
      <c r="G4412" s="51" t="s">
        <v>11799</v>
      </c>
      <c r="H4412" s="51" t="s">
        <v>13511</v>
      </c>
      <c r="I4412" s="51" t="s">
        <v>11725</v>
      </c>
      <c r="J4412" s="53">
        <v>373296</v>
      </c>
      <c r="K4412" s="48">
        <v>0.100001071535725</v>
      </c>
      <c r="L4412" s="53">
        <v>37330</v>
      </c>
      <c r="M4412" s="54">
        <v>410626</v>
      </c>
      <c r="N4412">
        <f>+VLOOKUP(C4412,'Thanh toán '!M$1335:N$6972,2,0)</f>
        <v>410626</v>
      </c>
      <c r="O4412" s="61">
        <f t="shared" si="207"/>
        <v>0</v>
      </c>
    </row>
    <row r="4413" spans="1:15" hidden="1" x14ac:dyDescent="0.3">
      <c r="A4413" s="43">
        <v>2023</v>
      </c>
      <c r="B4413" s="51" t="s">
        <v>18421</v>
      </c>
      <c r="C4413" s="19">
        <f t="shared" si="205"/>
        <v>34705</v>
      </c>
      <c r="D4413" s="44" t="s">
        <v>13350</v>
      </c>
      <c r="E4413" s="52">
        <v>45090</v>
      </c>
      <c r="F4413" s="18">
        <f t="shared" si="206"/>
        <v>6</v>
      </c>
      <c r="G4413" s="51" t="s">
        <v>11799</v>
      </c>
      <c r="H4413" s="51" t="s">
        <v>13547</v>
      </c>
      <c r="I4413" s="51" t="s">
        <v>11725</v>
      </c>
      <c r="J4413" s="53">
        <v>817446</v>
      </c>
      <c r="K4413" s="48">
        <v>0.10000048932895873</v>
      </c>
      <c r="L4413" s="53">
        <v>81745</v>
      </c>
      <c r="M4413" s="54">
        <v>899191</v>
      </c>
      <c r="N4413">
        <f>+VLOOKUP(C4413,'Thanh toán '!M$1335:N$6972,2,0)</f>
        <v>899191</v>
      </c>
      <c r="O4413" s="61">
        <f t="shared" si="207"/>
        <v>0</v>
      </c>
    </row>
    <row r="4414" spans="1:15" hidden="1" x14ac:dyDescent="0.3">
      <c r="A4414" s="43">
        <v>2023</v>
      </c>
      <c r="B4414" s="51" t="s">
        <v>18422</v>
      </c>
      <c r="C4414" s="19">
        <f t="shared" si="205"/>
        <v>34707</v>
      </c>
      <c r="D4414" s="44" t="s">
        <v>13350</v>
      </c>
      <c r="E4414" s="52">
        <v>45090</v>
      </c>
      <c r="F4414" s="18">
        <f t="shared" si="206"/>
        <v>6</v>
      </c>
      <c r="G4414" s="51" t="s">
        <v>11860</v>
      </c>
      <c r="H4414" s="51" t="s">
        <v>15087</v>
      </c>
      <c r="I4414" s="51" t="s">
        <v>11719</v>
      </c>
      <c r="J4414" s="53">
        <v>1160577</v>
      </c>
      <c r="K4414" s="48">
        <v>0.10000025849211211</v>
      </c>
      <c r="L4414" s="53">
        <v>116058</v>
      </c>
      <c r="M4414" s="54">
        <v>1276635</v>
      </c>
      <c r="N4414">
        <f>+VLOOKUP(C4414,'Thanh toán '!M$1335:N$6972,2,0)</f>
        <v>1276635</v>
      </c>
      <c r="O4414" s="61">
        <f t="shared" si="207"/>
        <v>0</v>
      </c>
    </row>
    <row r="4415" spans="1:15" hidden="1" x14ac:dyDescent="0.3">
      <c r="A4415" s="43">
        <v>2023</v>
      </c>
      <c r="B4415" s="51" t="s">
        <v>18423</v>
      </c>
      <c r="C4415" s="19">
        <f t="shared" si="205"/>
        <v>34708</v>
      </c>
      <c r="D4415" s="44" t="s">
        <v>13350</v>
      </c>
      <c r="E4415" s="52">
        <v>45090</v>
      </c>
      <c r="F4415" s="18">
        <f t="shared" si="206"/>
        <v>6</v>
      </c>
      <c r="G4415" s="51" t="s">
        <v>11860</v>
      </c>
      <c r="H4415" s="51" t="s">
        <v>14660</v>
      </c>
      <c r="I4415" s="51" t="s">
        <v>11719</v>
      </c>
      <c r="J4415" s="53">
        <v>2357956</v>
      </c>
      <c r="K4415" s="48">
        <v>0.10000016963844957</v>
      </c>
      <c r="L4415" s="53">
        <v>235796</v>
      </c>
      <c r="M4415" s="54">
        <v>2593752</v>
      </c>
      <c r="N4415">
        <f>+VLOOKUP(C4415,'Thanh toán '!M$1335:N$6972,2,0)</f>
        <v>2593752</v>
      </c>
      <c r="O4415" s="61">
        <f t="shared" si="207"/>
        <v>0</v>
      </c>
    </row>
    <row r="4416" spans="1:15" hidden="1" x14ac:dyDescent="0.3">
      <c r="A4416" s="43">
        <v>2023</v>
      </c>
      <c r="B4416" s="51" t="s">
        <v>18424</v>
      </c>
      <c r="C4416" s="19">
        <f t="shared" si="205"/>
        <v>34709</v>
      </c>
      <c r="D4416" s="44" t="s">
        <v>13350</v>
      </c>
      <c r="E4416" s="52">
        <v>45090</v>
      </c>
      <c r="F4416" s="18">
        <f t="shared" si="206"/>
        <v>6</v>
      </c>
      <c r="G4416" s="51" t="s">
        <v>11860</v>
      </c>
      <c r="H4416" s="51" t="s">
        <v>16178</v>
      </c>
      <c r="I4416" s="51" t="s">
        <v>11719</v>
      </c>
      <c r="J4416" s="53">
        <v>2003930</v>
      </c>
      <c r="K4416" s="48">
        <v>0.1</v>
      </c>
      <c r="L4416" s="53">
        <v>200393</v>
      </c>
      <c r="M4416" s="54">
        <v>2204323</v>
      </c>
      <c r="N4416">
        <f>+VLOOKUP(C4416,'Thanh toán '!M$1335:N$6972,2,0)</f>
        <v>2204323</v>
      </c>
      <c r="O4416" s="61">
        <f t="shared" si="207"/>
        <v>0</v>
      </c>
    </row>
    <row r="4417" spans="1:15" hidden="1" x14ac:dyDescent="0.3">
      <c r="A4417" s="43">
        <v>2023</v>
      </c>
      <c r="B4417" s="51" t="s">
        <v>18425</v>
      </c>
      <c r="C4417" s="19">
        <f t="shared" si="205"/>
        <v>34712</v>
      </c>
      <c r="D4417" s="44" t="s">
        <v>13350</v>
      </c>
      <c r="E4417" s="52">
        <v>45090</v>
      </c>
      <c r="F4417" s="18">
        <f t="shared" si="206"/>
        <v>6</v>
      </c>
      <c r="G4417" s="51" t="s">
        <v>12312</v>
      </c>
      <c r="H4417" s="51" t="s">
        <v>12312</v>
      </c>
      <c r="I4417" s="51" t="s">
        <v>12313</v>
      </c>
      <c r="J4417" s="53">
        <v>2354110</v>
      </c>
      <c r="K4417" s="48">
        <v>0.1</v>
      </c>
      <c r="L4417" s="53">
        <v>235411</v>
      </c>
      <c r="M4417" s="54">
        <v>2589521</v>
      </c>
      <c r="N4417">
        <f>+VLOOKUP(C4417,'Thanh toán '!M$1335:N$6972,2,0)</f>
        <v>2589521</v>
      </c>
      <c r="O4417" s="61">
        <f t="shared" si="207"/>
        <v>0</v>
      </c>
    </row>
    <row r="4418" spans="1:15" hidden="1" x14ac:dyDescent="0.3">
      <c r="A4418" s="43">
        <v>2023</v>
      </c>
      <c r="B4418" s="51" t="s">
        <v>18426</v>
      </c>
      <c r="C4418" s="19">
        <f t="shared" si="205"/>
        <v>34713</v>
      </c>
      <c r="D4418" s="44" t="s">
        <v>13350</v>
      </c>
      <c r="E4418" s="52">
        <v>45090</v>
      </c>
      <c r="F4418" s="18">
        <f t="shared" si="206"/>
        <v>6</v>
      </c>
      <c r="G4418" s="51" t="s">
        <v>12650</v>
      </c>
      <c r="H4418" s="51" t="s">
        <v>12650</v>
      </c>
      <c r="I4418" s="51" t="s">
        <v>12651</v>
      </c>
      <c r="J4418" s="53">
        <v>450715</v>
      </c>
      <c r="K4418" s="48">
        <v>0.10000110934847964</v>
      </c>
      <c r="L4418" s="53">
        <v>45072</v>
      </c>
      <c r="M4418" s="54">
        <v>495787</v>
      </c>
      <c r="N4418">
        <f>+VLOOKUP(C4418,'Thanh toán '!M$1335:N$6972,2,0)</f>
        <v>495787</v>
      </c>
      <c r="O4418" s="61">
        <f t="shared" si="207"/>
        <v>0</v>
      </c>
    </row>
    <row r="4419" spans="1:15" hidden="1" x14ac:dyDescent="0.3">
      <c r="A4419" s="43">
        <v>2023</v>
      </c>
      <c r="B4419" s="51" t="s">
        <v>18427</v>
      </c>
      <c r="C4419" s="19">
        <f t="shared" si="205"/>
        <v>34714</v>
      </c>
      <c r="D4419" s="44" t="s">
        <v>13350</v>
      </c>
      <c r="E4419" s="52">
        <v>45090</v>
      </c>
      <c r="F4419" s="18">
        <f t="shared" si="206"/>
        <v>6</v>
      </c>
      <c r="G4419" s="51" t="s">
        <v>12303</v>
      </c>
      <c r="H4419" s="51" t="s">
        <v>12303</v>
      </c>
      <c r="I4419" s="51" t="s">
        <v>12304</v>
      </c>
      <c r="J4419" s="53">
        <v>450715</v>
      </c>
      <c r="K4419" s="48">
        <v>0.10000110934847964</v>
      </c>
      <c r="L4419" s="53">
        <v>45072</v>
      </c>
      <c r="M4419" s="54">
        <v>495787</v>
      </c>
      <c r="N4419">
        <f>+VLOOKUP(C4419,'Thanh toán '!M$1335:N$6972,2,0)</f>
        <v>495787</v>
      </c>
      <c r="O4419" s="61">
        <f t="shared" si="207"/>
        <v>0</v>
      </c>
    </row>
    <row r="4420" spans="1:15" hidden="1" x14ac:dyDescent="0.3">
      <c r="A4420" s="43">
        <v>2023</v>
      </c>
      <c r="B4420" s="51" t="s">
        <v>18428</v>
      </c>
      <c r="C4420" s="19">
        <f t="shared" si="205"/>
        <v>34715</v>
      </c>
      <c r="D4420" s="44" t="s">
        <v>13350</v>
      </c>
      <c r="E4420" s="52">
        <v>45090</v>
      </c>
      <c r="F4420" s="18">
        <f t="shared" si="206"/>
        <v>6</v>
      </c>
      <c r="G4420" s="51" t="s">
        <v>12306</v>
      </c>
      <c r="H4420" s="51" t="s">
        <v>12306</v>
      </c>
      <c r="I4420" s="51" t="s">
        <v>12307</v>
      </c>
      <c r="J4420" s="53">
        <v>901430</v>
      </c>
      <c r="K4420" s="48">
        <v>0.1</v>
      </c>
      <c r="L4420" s="53">
        <v>90143</v>
      </c>
      <c r="M4420" s="54">
        <v>991573</v>
      </c>
      <c r="N4420">
        <f>+VLOOKUP(C4420,'Thanh toán '!M$1335:N$6972,2,0)</f>
        <v>991573</v>
      </c>
      <c r="O4420" s="61">
        <f t="shared" si="207"/>
        <v>0</v>
      </c>
    </row>
    <row r="4421" spans="1:15" hidden="1" x14ac:dyDescent="0.3">
      <c r="A4421" s="43">
        <v>2023</v>
      </c>
      <c r="B4421" s="51" t="s">
        <v>18429</v>
      </c>
      <c r="C4421" s="19">
        <f t="shared" si="205"/>
        <v>34716</v>
      </c>
      <c r="D4421" s="44" t="s">
        <v>13350</v>
      </c>
      <c r="E4421" s="52">
        <v>45090</v>
      </c>
      <c r="F4421" s="18">
        <f t="shared" si="206"/>
        <v>6</v>
      </c>
      <c r="G4421" s="51" t="s">
        <v>12556</v>
      </c>
      <c r="H4421" s="51" t="s">
        <v>12556</v>
      </c>
      <c r="I4421" s="51" t="s">
        <v>12557</v>
      </c>
      <c r="J4421" s="53">
        <v>901430</v>
      </c>
      <c r="K4421" s="48">
        <v>0.1</v>
      </c>
      <c r="L4421" s="53">
        <v>90143</v>
      </c>
      <c r="M4421" s="54">
        <v>991573</v>
      </c>
      <c r="N4421">
        <f>+VLOOKUP(C4421,'Thanh toán '!M$1335:N$6972,2,0)</f>
        <v>991573</v>
      </c>
      <c r="O4421" s="61">
        <f t="shared" si="207"/>
        <v>0</v>
      </c>
    </row>
    <row r="4422" spans="1:15" hidden="1" x14ac:dyDescent="0.3">
      <c r="A4422" s="43">
        <v>2023</v>
      </c>
      <c r="B4422" s="51" t="s">
        <v>18430</v>
      </c>
      <c r="C4422" s="19">
        <f t="shared" ref="C4422:C4485" si="208">+B4422*1</f>
        <v>34717</v>
      </c>
      <c r="D4422" s="44" t="s">
        <v>13350</v>
      </c>
      <c r="E4422" s="52">
        <v>45090</v>
      </c>
      <c r="F4422" s="18">
        <f t="shared" ref="F4422:F4485" si="209">+MONTH(E4422)</f>
        <v>6</v>
      </c>
      <c r="G4422" s="51" t="s">
        <v>12263</v>
      </c>
      <c r="H4422" s="51" t="s">
        <v>12263</v>
      </c>
      <c r="I4422" s="51" t="s">
        <v>12264</v>
      </c>
      <c r="J4422" s="53">
        <v>2579200</v>
      </c>
      <c r="K4422" s="48">
        <v>0.1</v>
      </c>
      <c r="L4422" s="53">
        <v>257920</v>
      </c>
      <c r="M4422" s="54">
        <v>2837120</v>
      </c>
      <c r="N4422">
        <f>+VLOOKUP(C4422,'Thanh toán '!M$1335:N$6972,2,0)</f>
        <v>2837120</v>
      </c>
      <c r="O4422" s="61">
        <f t="shared" ref="O4422:O4485" si="210">+N4422-M4422</f>
        <v>0</v>
      </c>
    </row>
    <row r="4423" spans="1:15" hidden="1" x14ac:dyDescent="0.3">
      <c r="A4423" s="43">
        <v>2023</v>
      </c>
      <c r="B4423" s="51" t="s">
        <v>18431</v>
      </c>
      <c r="C4423" s="19">
        <f t="shared" si="208"/>
        <v>34718</v>
      </c>
      <c r="D4423" s="44" t="s">
        <v>13350</v>
      </c>
      <c r="E4423" s="52">
        <v>45090</v>
      </c>
      <c r="F4423" s="18">
        <f t="shared" si="209"/>
        <v>6</v>
      </c>
      <c r="G4423" s="51" t="s">
        <v>12426</v>
      </c>
      <c r="H4423" s="51" t="s">
        <v>12426</v>
      </c>
      <c r="I4423" s="51" t="s">
        <v>12427</v>
      </c>
      <c r="J4423" s="53">
        <v>3313510</v>
      </c>
      <c r="K4423" s="48">
        <v>0.1</v>
      </c>
      <c r="L4423" s="53">
        <v>331351</v>
      </c>
      <c r="M4423" s="54">
        <v>3644861</v>
      </c>
      <c r="N4423">
        <f>+VLOOKUP(C4423,'Thanh toán '!M$1335:N$6972,2,0)</f>
        <v>3644861</v>
      </c>
      <c r="O4423" s="61">
        <f t="shared" si="210"/>
        <v>0</v>
      </c>
    </row>
    <row r="4424" spans="1:15" hidden="1" x14ac:dyDescent="0.3">
      <c r="A4424" s="43">
        <v>2023</v>
      </c>
      <c r="B4424" s="51" t="s">
        <v>18432</v>
      </c>
      <c r="C4424" s="19">
        <f t="shared" si="208"/>
        <v>34719</v>
      </c>
      <c r="D4424" s="44" t="s">
        <v>13350</v>
      </c>
      <c r="E4424" s="52">
        <v>45090</v>
      </c>
      <c r="F4424" s="18">
        <f t="shared" si="209"/>
        <v>6</v>
      </c>
      <c r="G4424" s="51" t="s">
        <v>12556</v>
      </c>
      <c r="H4424" s="51" t="s">
        <v>12556</v>
      </c>
      <c r="I4424" s="51" t="s">
        <v>12557</v>
      </c>
      <c r="J4424" s="53">
        <v>2938045</v>
      </c>
      <c r="K4424" s="48">
        <v>0.10000017018119192</v>
      </c>
      <c r="L4424" s="53">
        <v>293805</v>
      </c>
      <c r="M4424" s="54">
        <v>3231850</v>
      </c>
      <c r="N4424">
        <f>+VLOOKUP(C4424,'Thanh toán '!M$1335:N$6972,2,0)</f>
        <v>3231850</v>
      </c>
      <c r="O4424" s="61">
        <f t="shared" si="210"/>
        <v>0</v>
      </c>
    </row>
    <row r="4425" spans="1:15" hidden="1" x14ac:dyDescent="0.3">
      <c r="A4425" s="43">
        <v>2023</v>
      </c>
      <c r="B4425" s="51" t="s">
        <v>18433</v>
      </c>
      <c r="C4425" s="19">
        <f t="shared" si="208"/>
        <v>34720</v>
      </c>
      <c r="D4425" s="44" t="s">
        <v>13350</v>
      </c>
      <c r="E4425" s="52">
        <v>45090</v>
      </c>
      <c r="F4425" s="18">
        <f t="shared" si="209"/>
        <v>6</v>
      </c>
      <c r="G4425" s="51" t="s">
        <v>12565</v>
      </c>
      <c r="H4425" s="51" t="s">
        <v>12565</v>
      </c>
      <c r="I4425" s="51" t="s">
        <v>12566</v>
      </c>
      <c r="J4425" s="53">
        <v>3423365</v>
      </c>
      <c r="K4425" s="48">
        <v>0.10000014605512413</v>
      </c>
      <c r="L4425" s="53">
        <v>342337</v>
      </c>
      <c r="M4425" s="54">
        <v>3765702</v>
      </c>
      <c r="N4425">
        <f>+VLOOKUP(C4425,'Thanh toán '!M$1335:N$6972,2,0)</f>
        <v>3765702</v>
      </c>
      <c r="O4425" s="61">
        <f t="shared" si="210"/>
        <v>0</v>
      </c>
    </row>
    <row r="4426" spans="1:15" hidden="1" x14ac:dyDescent="0.3">
      <c r="A4426" s="43">
        <v>2023</v>
      </c>
      <c r="B4426" s="51" t="s">
        <v>18434</v>
      </c>
      <c r="C4426" s="19">
        <f t="shared" si="208"/>
        <v>34721</v>
      </c>
      <c r="D4426" s="44" t="s">
        <v>13350</v>
      </c>
      <c r="E4426" s="52">
        <v>45090</v>
      </c>
      <c r="F4426" s="18">
        <f t="shared" si="209"/>
        <v>6</v>
      </c>
      <c r="G4426" s="51" t="s">
        <v>12309</v>
      </c>
      <c r="H4426" s="51" t="s">
        <v>14332</v>
      </c>
      <c r="I4426" s="51" t="s">
        <v>12310</v>
      </c>
      <c r="J4426" s="53">
        <v>1517775</v>
      </c>
      <c r="K4426" s="48">
        <v>0.10000032942959267</v>
      </c>
      <c r="L4426" s="53">
        <v>151778</v>
      </c>
      <c r="M4426" s="54">
        <v>1669553</v>
      </c>
      <c r="N4426">
        <f>+VLOOKUP(C4426,'Thanh toán '!M$1335:N$6972,2,0)</f>
        <v>1669553</v>
      </c>
      <c r="O4426" s="61">
        <f t="shared" si="210"/>
        <v>0</v>
      </c>
    </row>
    <row r="4427" spans="1:15" hidden="1" x14ac:dyDescent="0.3">
      <c r="A4427" s="43">
        <v>2023</v>
      </c>
      <c r="B4427" s="51" t="s">
        <v>18435</v>
      </c>
      <c r="C4427" s="19">
        <f t="shared" si="208"/>
        <v>34722</v>
      </c>
      <c r="D4427" s="44" t="s">
        <v>13350</v>
      </c>
      <c r="E4427" s="52">
        <v>45090</v>
      </c>
      <c r="F4427" s="18">
        <f t="shared" si="209"/>
        <v>6</v>
      </c>
      <c r="G4427" s="51" t="s">
        <v>12309</v>
      </c>
      <c r="H4427" s="51" t="s">
        <v>12309</v>
      </c>
      <c r="I4427" s="51" t="s">
        <v>12310</v>
      </c>
      <c r="J4427" s="53">
        <v>8274030</v>
      </c>
      <c r="K4427" s="48">
        <v>0.1</v>
      </c>
      <c r="L4427" s="53">
        <v>827403</v>
      </c>
      <c r="M4427" s="54">
        <v>9101433</v>
      </c>
      <c r="N4427">
        <f>+VLOOKUP(C4427,'Thanh toán '!M$1335:N$6972,2,0)</f>
        <v>9101433</v>
      </c>
      <c r="O4427" s="61">
        <f t="shared" si="210"/>
        <v>0</v>
      </c>
    </row>
    <row r="4428" spans="1:15" hidden="1" x14ac:dyDescent="0.3">
      <c r="A4428" s="43">
        <v>2023</v>
      </c>
      <c r="B4428" s="51" t="s">
        <v>18436</v>
      </c>
      <c r="C4428" s="19">
        <f t="shared" si="208"/>
        <v>34723</v>
      </c>
      <c r="D4428" s="44" t="s">
        <v>13350</v>
      </c>
      <c r="E4428" s="52">
        <v>45090</v>
      </c>
      <c r="F4428" s="18">
        <f t="shared" si="209"/>
        <v>6</v>
      </c>
      <c r="G4428" s="51" t="s">
        <v>12788</v>
      </c>
      <c r="H4428" s="51" t="s">
        <v>12788</v>
      </c>
      <c r="I4428" s="51" t="s">
        <v>12789</v>
      </c>
      <c r="J4428" s="53">
        <v>1612400</v>
      </c>
      <c r="K4428" s="48">
        <v>0.1</v>
      </c>
      <c r="L4428" s="53">
        <v>161240</v>
      </c>
      <c r="M4428" s="54">
        <v>1773640</v>
      </c>
      <c r="N4428">
        <f>+VLOOKUP(C4428,'Thanh toán '!M$1335:N$6972,2,0)</f>
        <v>1773640</v>
      </c>
      <c r="O4428" s="61">
        <f t="shared" si="210"/>
        <v>0</v>
      </c>
    </row>
    <row r="4429" spans="1:15" hidden="1" x14ac:dyDescent="0.3">
      <c r="A4429" s="43">
        <v>2023</v>
      </c>
      <c r="B4429" s="51" t="s">
        <v>18437</v>
      </c>
      <c r="C4429" s="19">
        <f t="shared" si="208"/>
        <v>34724</v>
      </c>
      <c r="D4429" s="44" t="s">
        <v>13350</v>
      </c>
      <c r="E4429" s="52">
        <v>45090</v>
      </c>
      <c r="F4429" s="18">
        <f t="shared" si="209"/>
        <v>6</v>
      </c>
      <c r="G4429" s="51" t="s">
        <v>12549</v>
      </c>
      <c r="H4429" s="51" t="s">
        <v>12549</v>
      </c>
      <c r="I4429" s="51" t="s">
        <v>12550</v>
      </c>
      <c r="J4429" s="53">
        <v>1924970</v>
      </c>
      <c r="K4429" s="48">
        <v>0.1</v>
      </c>
      <c r="L4429" s="53">
        <v>192497</v>
      </c>
      <c r="M4429" s="54">
        <v>2117467</v>
      </c>
      <c r="N4429">
        <f>+VLOOKUP(C4429,'Thanh toán '!M$1335:N$6972,2,0)</f>
        <v>2117467</v>
      </c>
      <c r="O4429" s="61">
        <f t="shared" si="210"/>
        <v>0</v>
      </c>
    </row>
    <row r="4430" spans="1:15" hidden="1" x14ac:dyDescent="0.3">
      <c r="A4430" s="43">
        <v>2023</v>
      </c>
      <c r="B4430" s="51" t="s">
        <v>18438</v>
      </c>
      <c r="C4430" s="19">
        <f t="shared" si="208"/>
        <v>34725</v>
      </c>
      <c r="D4430" s="44" t="s">
        <v>13350</v>
      </c>
      <c r="E4430" s="52">
        <v>45090</v>
      </c>
      <c r="F4430" s="18">
        <f t="shared" si="209"/>
        <v>6</v>
      </c>
      <c r="G4430" s="51" t="s">
        <v>12306</v>
      </c>
      <c r="H4430" s="51" t="s">
        <v>12306</v>
      </c>
      <c r="I4430" s="51" t="s">
        <v>12307</v>
      </c>
      <c r="J4430" s="53">
        <v>3035550</v>
      </c>
      <c r="K4430" s="48">
        <v>0.1</v>
      </c>
      <c r="L4430" s="53">
        <v>303555</v>
      </c>
      <c r="M4430" s="54">
        <v>3339105</v>
      </c>
      <c r="N4430">
        <f>+VLOOKUP(C4430,'Thanh toán '!M$1335:N$6972,2,0)</f>
        <v>3339105</v>
      </c>
      <c r="O4430" s="61">
        <f t="shared" si="210"/>
        <v>0</v>
      </c>
    </row>
    <row r="4431" spans="1:15" hidden="1" x14ac:dyDescent="0.3">
      <c r="A4431" s="43">
        <v>2023</v>
      </c>
      <c r="B4431" s="51" t="s">
        <v>18439</v>
      </c>
      <c r="C4431" s="19">
        <f t="shared" si="208"/>
        <v>34738</v>
      </c>
      <c r="D4431" s="44" t="s">
        <v>13350</v>
      </c>
      <c r="E4431" s="52">
        <v>45091</v>
      </c>
      <c r="F4431" s="18">
        <f t="shared" si="209"/>
        <v>6</v>
      </c>
      <c r="G4431" s="51" t="s">
        <v>12581</v>
      </c>
      <c r="H4431" s="51" t="s">
        <v>12581</v>
      </c>
      <c r="I4431" s="51" t="s">
        <v>12582</v>
      </c>
      <c r="J4431" s="53">
        <v>1544605</v>
      </c>
      <c r="K4431" s="48">
        <v>0.10000032370735561</v>
      </c>
      <c r="L4431" s="53">
        <v>154461</v>
      </c>
      <c r="M4431" s="54">
        <v>1699066</v>
      </c>
      <c r="N4431">
        <f>+VLOOKUP(C4431,'Thanh toán '!M$1335:N$6972,2,0)</f>
        <v>1699066</v>
      </c>
      <c r="O4431" s="61">
        <f t="shared" si="210"/>
        <v>0</v>
      </c>
    </row>
    <row r="4432" spans="1:15" hidden="1" x14ac:dyDescent="0.3">
      <c r="A4432" s="43">
        <v>2023</v>
      </c>
      <c r="B4432" s="51" t="s">
        <v>18440</v>
      </c>
      <c r="C4432" s="19">
        <f t="shared" si="208"/>
        <v>34739</v>
      </c>
      <c r="D4432" s="44" t="s">
        <v>13350</v>
      </c>
      <c r="E4432" s="52">
        <v>45091</v>
      </c>
      <c r="F4432" s="18">
        <f t="shared" si="209"/>
        <v>6</v>
      </c>
      <c r="G4432" s="51" t="s">
        <v>12360</v>
      </c>
      <c r="H4432" s="51" t="s">
        <v>12360</v>
      </c>
      <c r="I4432" s="51" t="s">
        <v>12361</v>
      </c>
      <c r="J4432" s="53">
        <v>2158575</v>
      </c>
      <c r="K4432" s="48">
        <v>0.10000023163429578</v>
      </c>
      <c r="L4432" s="53">
        <v>215858</v>
      </c>
      <c r="M4432" s="54">
        <v>2374433</v>
      </c>
      <c r="N4432">
        <f>+VLOOKUP(C4432,'Thanh toán '!M$1335:N$6972,2,0)</f>
        <v>2374433</v>
      </c>
      <c r="O4432" s="61">
        <f t="shared" si="210"/>
        <v>0</v>
      </c>
    </row>
    <row r="4433" spans="1:15" hidden="1" x14ac:dyDescent="0.3">
      <c r="A4433" s="43">
        <v>2023</v>
      </c>
      <c r="B4433" s="51" t="s">
        <v>18441</v>
      </c>
      <c r="C4433" s="19">
        <f t="shared" si="208"/>
        <v>34740</v>
      </c>
      <c r="D4433" s="44" t="s">
        <v>13350</v>
      </c>
      <c r="E4433" s="52">
        <v>45091</v>
      </c>
      <c r="F4433" s="18">
        <f t="shared" si="209"/>
        <v>6</v>
      </c>
      <c r="G4433" s="51" t="s">
        <v>11799</v>
      </c>
      <c r="H4433" s="51" t="s">
        <v>13491</v>
      </c>
      <c r="I4433" s="51" t="s">
        <v>11725</v>
      </c>
      <c r="J4433" s="53">
        <v>960521</v>
      </c>
      <c r="K4433" s="48">
        <v>9.9999895889834794E-2</v>
      </c>
      <c r="L4433" s="53">
        <v>96052</v>
      </c>
      <c r="M4433" s="54">
        <v>1056573</v>
      </c>
      <c r="N4433">
        <f>+VLOOKUP(C4433,'Thanh toán '!M$1335:N$6972,2,0)</f>
        <v>1056573</v>
      </c>
      <c r="O4433" s="61">
        <f t="shared" si="210"/>
        <v>0</v>
      </c>
    </row>
    <row r="4434" spans="1:15" hidden="1" x14ac:dyDescent="0.3">
      <c r="A4434" s="43">
        <v>2023</v>
      </c>
      <c r="B4434" s="51" t="s">
        <v>18442</v>
      </c>
      <c r="C4434" s="19">
        <f t="shared" si="208"/>
        <v>34741</v>
      </c>
      <c r="D4434" s="44" t="s">
        <v>13350</v>
      </c>
      <c r="E4434" s="52">
        <v>45091</v>
      </c>
      <c r="F4434" s="18">
        <f t="shared" si="209"/>
        <v>6</v>
      </c>
      <c r="G4434" s="51" t="s">
        <v>11799</v>
      </c>
      <c r="H4434" s="51" t="s">
        <v>13583</v>
      </c>
      <c r="I4434" s="51" t="s">
        <v>11725</v>
      </c>
      <c r="J4434" s="53">
        <v>1173989</v>
      </c>
      <c r="K4434" s="48">
        <v>0.10000008517967375</v>
      </c>
      <c r="L4434" s="53">
        <v>117399</v>
      </c>
      <c r="M4434" s="54">
        <v>1291388</v>
      </c>
      <c r="N4434">
        <f>+VLOOKUP(C4434,'Thanh toán '!M$1335:N$6972,2,0)</f>
        <v>1291388</v>
      </c>
      <c r="O4434" s="61">
        <f t="shared" si="210"/>
        <v>0</v>
      </c>
    </row>
    <row r="4435" spans="1:15" hidden="1" x14ac:dyDescent="0.3">
      <c r="A4435" s="43">
        <v>2023</v>
      </c>
      <c r="B4435" s="51" t="s">
        <v>18443</v>
      </c>
      <c r="C4435" s="19">
        <f t="shared" si="208"/>
        <v>34743</v>
      </c>
      <c r="D4435" s="44" t="s">
        <v>13350</v>
      </c>
      <c r="E4435" s="52">
        <v>45091</v>
      </c>
      <c r="F4435" s="18">
        <f t="shared" si="209"/>
        <v>6</v>
      </c>
      <c r="G4435" s="51" t="s">
        <v>12459</v>
      </c>
      <c r="H4435" s="51" t="s">
        <v>12459</v>
      </c>
      <c r="I4435" s="51" t="s">
        <v>12460</v>
      </c>
      <c r="J4435" s="53">
        <v>1110580</v>
      </c>
      <c r="K4435" s="48">
        <v>0.1</v>
      </c>
      <c r="L4435" s="53">
        <v>111058</v>
      </c>
      <c r="M4435" s="54">
        <v>1221638</v>
      </c>
      <c r="N4435">
        <f>+VLOOKUP(C4435,'Thanh toán '!M$1335:N$6972,2,0)</f>
        <v>1221638</v>
      </c>
      <c r="O4435" s="61">
        <f t="shared" si="210"/>
        <v>0</v>
      </c>
    </row>
    <row r="4436" spans="1:15" hidden="1" x14ac:dyDescent="0.3">
      <c r="A4436" s="43">
        <v>2023</v>
      </c>
      <c r="B4436" s="51" t="s">
        <v>18444</v>
      </c>
      <c r="C4436" s="19">
        <f t="shared" si="208"/>
        <v>34744</v>
      </c>
      <c r="D4436" s="44" t="s">
        <v>13350</v>
      </c>
      <c r="E4436" s="52">
        <v>45091</v>
      </c>
      <c r="F4436" s="18">
        <f t="shared" si="209"/>
        <v>6</v>
      </c>
      <c r="G4436" s="51" t="s">
        <v>11799</v>
      </c>
      <c r="H4436" s="51" t="s">
        <v>14799</v>
      </c>
      <c r="I4436" s="51" t="s">
        <v>11725</v>
      </c>
      <c r="J4436" s="53">
        <v>1021732</v>
      </c>
      <c r="K4436" s="48">
        <v>9.9999804253953092E-2</v>
      </c>
      <c r="L4436" s="53">
        <v>102173</v>
      </c>
      <c r="M4436" s="54">
        <v>1123905</v>
      </c>
      <c r="N4436">
        <f>+VLOOKUP(C4436,'Thanh toán '!M$1335:N$6972,2,0)</f>
        <v>1123905</v>
      </c>
      <c r="O4436" s="61">
        <f t="shared" si="210"/>
        <v>0</v>
      </c>
    </row>
    <row r="4437" spans="1:15" hidden="1" x14ac:dyDescent="0.3">
      <c r="A4437" s="43">
        <v>2023</v>
      </c>
      <c r="B4437" s="51" t="s">
        <v>18445</v>
      </c>
      <c r="C4437" s="19">
        <f t="shared" si="208"/>
        <v>34747</v>
      </c>
      <c r="D4437" s="44" t="s">
        <v>13350</v>
      </c>
      <c r="E4437" s="52">
        <v>45091</v>
      </c>
      <c r="F4437" s="18">
        <f t="shared" si="209"/>
        <v>6</v>
      </c>
      <c r="G4437" s="51" t="s">
        <v>11799</v>
      </c>
      <c r="H4437" s="51" t="s">
        <v>13417</v>
      </c>
      <c r="I4437" s="51" t="s">
        <v>11725</v>
      </c>
      <c r="J4437" s="53">
        <v>222116</v>
      </c>
      <c r="K4437" s="48">
        <v>0.10000180086081147</v>
      </c>
      <c r="L4437" s="53">
        <v>22212</v>
      </c>
      <c r="M4437" s="54">
        <v>244328</v>
      </c>
      <c r="N4437">
        <f>+VLOOKUP(C4437,'Thanh toán '!M$1335:N$6972,2,0)</f>
        <v>244328</v>
      </c>
      <c r="O4437" s="61">
        <f t="shared" si="210"/>
        <v>0</v>
      </c>
    </row>
    <row r="4438" spans="1:15" hidden="1" x14ac:dyDescent="0.3">
      <c r="A4438" s="43">
        <v>2023</v>
      </c>
      <c r="B4438" s="51" t="s">
        <v>18446</v>
      </c>
      <c r="C4438" s="19">
        <f t="shared" si="208"/>
        <v>34748</v>
      </c>
      <c r="D4438" s="44" t="s">
        <v>13350</v>
      </c>
      <c r="E4438" s="52">
        <v>45091</v>
      </c>
      <c r="F4438" s="18">
        <f t="shared" si="209"/>
        <v>6</v>
      </c>
      <c r="G4438" s="51" t="s">
        <v>11799</v>
      </c>
      <c r="H4438" s="51" t="s">
        <v>15363</v>
      </c>
      <c r="I4438" s="51" t="s">
        <v>11725</v>
      </c>
      <c r="J4438" s="53">
        <v>494452</v>
      </c>
      <c r="K4438" s="48">
        <v>9.9999595511798919E-2</v>
      </c>
      <c r="L4438" s="53">
        <v>49445</v>
      </c>
      <c r="M4438" s="54">
        <v>543897</v>
      </c>
      <c r="N4438">
        <f>+VLOOKUP(C4438,'Thanh toán '!M$1335:N$6972,2,0)</f>
        <v>543897</v>
      </c>
      <c r="O4438" s="61">
        <f t="shared" si="210"/>
        <v>0</v>
      </c>
    </row>
    <row r="4439" spans="1:15" hidden="1" x14ac:dyDescent="0.3">
      <c r="A4439" s="43">
        <v>2023</v>
      </c>
      <c r="B4439" s="51" t="s">
        <v>18447</v>
      </c>
      <c r="C4439" s="19">
        <f t="shared" si="208"/>
        <v>34749</v>
      </c>
      <c r="D4439" s="44" t="s">
        <v>13350</v>
      </c>
      <c r="E4439" s="52">
        <v>45091</v>
      </c>
      <c r="F4439" s="18">
        <f t="shared" si="209"/>
        <v>6</v>
      </c>
      <c r="G4439" s="51" t="s">
        <v>11799</v>
      </c>
      <c r="H4439" s="51" t="s">
        <v>14730</v>
      </c>
      <c r="I4439" s="51" t="s">
        <v>11725</v>
      </c>
      <c r="J4439" s="53">
        <v>850875</v>
      </c>
      <c r="K4439" s="48">
        <v>0.10000058763038049</v>
      </c>
      <c r="L4439" s="53">
        <v>85088</v>
      </c>
      <c r="M4439" s="54">
        <v>935963</v>
      </c>
      <c r="N4439">
        <f>+VLOOKUP(C4439,'Thanh toán '!M$1335:N$6972,2,0)</f>
        <v>935963</v>
      </c>
      <c r="O4439" s="61">
        <f t="shared" si="210"/>
        <v>0</v>
      </c>
    </row>
    <row r="4440" spans="1:15" hidden="1" x14ac:dyDescent="0.3">
      <c r="A4440" s="43">
        <v>2023</v>
      </c>
      <c r="B4440" s="51" t="s">
        <v>18448</v>
      </c>
      <c r="C4440" s="19">
        <f t="shared" si="208"/>
        <v>34751</v>
      </c>
      <c r="D4440" s="44" t="s">
        <v>13350</v>
      </c>
      <c r="E4440" s="52">
        <v>45091</v>
      </c>
      <c r="F4440" s="18">
        <f t="shared" si="209"/>
        <v>6</v>
      </c>
      <c r="G4440" s="51" t="s">
        <v>11799</v>
      </c>
      <c r="H4440" s="51" t="s">
        <v>13673</v>
      </c>
      <c r="I4440" s="51" t="s">
        <v>11725</v>
      </c>
      <c r="J4440" s="53">
        <v>1067645</v>
      </c>
      <c r="K4440" s="48">
        <v>0.10000046832046233</v>
      </c>
      <c r="L4440" s="53">
        <v>106765</v>
      </c>
      <c r="M4440" s="54">
        <v>1174410</v>
      </c>
      <c r="N4440">
        <f>+VLOOKUP(C4440,'Thanh toán '!M$1335:N$6972,2,0)</f>
        <v>1174410</v>
      </c>
      <c r="O4440" s="61">
        <f t="shared" si="210"/>
        <v>0</v>
      </c>
    </row>
    <row r="4441" spans="1:15" hidden="1" x14ac:dyDescent="0.3">
      <c r="A4441" s="43">
        <v>2023</v>
      </c>
      <c r="B4441" s="51" t="s">
        <v>18449</v>
      </c>
      <c r="C4441" s="19">
        <f t="shared" si="208"/>
        <v>34752</v>
      </c>
      <c r="D4441" s="44" t="s">
        <v>13350</v>
      </c>
      <c r="E4441" s="52">
        <v>45091</v>
      </c>
      <c r="F4441" s="18">
        <f t="shared" si="209"/>
        <v>6</v>
      </c>
      <c r="G4441" s="51" t="s">
        <v>11799</v>
      </c>
      <c r="H4441" s="51" t="s">
        <v>13690</v>
      </c>
      <c r="I4441" s="51" t="s">
        <v>11725</v>
      </c>
      <c r="J4441" s="53">
        <v>1943490</v>
      </c>
      <c r="K4441" s="48">
        <v>0.1</v>
      </c>
      <c r="L4441" s="53">
        <v>194349</v>
      </c>
      <c r="M4441" s="54">
        <v>2137839</v>
      </c>
      <c r="N4441">
        <f>+VLOOKUP(C4441,'Thanh toán '!M$1335:N$6972,2,0)</f>
        <v>2137839</v>
      </c>
      <c r="O4441" s="61">
        <f t="shared" si="210"/>
        <v>0</v>
      </c>
    </row>
    <row r="4442" spans="1:15" hidden="1" x14ac:dyDescent="0.3">
      <c r="A4442" s="43">
        <v>2023</v>
      </c>
      <c r="B4442" s="51" t="s">
        <v>18450</v>
      </c>
      <c r="C4442" s="19">
        <f t="shared" si="208"/>
        <v>34753</v>
      </c>
      <c r="D4442" s="44" t="s">
        <v>13350</v>
      </c>
      <c r="E4442" s="52">
        <v>45091</v>
      </c>
      <c r="F4442" s="18">
        <f t="shared" si="209"/>
        <v>6</v>
      </c>
      <c r="G4442" s="51" t="s">
        <v>11799</v>
      </c>
      <c r="H4442" s="51" t="s">
        <v>13677</v>
      </c>
      <c r="I4442" s="51" t="s">
        <v>11725</v>
      </c>
      <c r="J4442" s="53">
        <v>367155</v>
      </c>
      <c r="K4442" s="48">
        <v>0.10000136182266345</v>
      </c>
      <c r="L4442" s="53">
        <v>36716</v>
      </c>
      <c r="M4442" s="54">
        <v>403871</v>
      </c>
      <c r="N4442">
        <f>+VLOOKUP(C4442,'Thanh toán '!M$1335:N$6972,2,0)</f>
        <v>403871</v>
      </c>
      <c r="O4442" s="61">
        <f t="shared" si="210"/>
        <v>0</v>
      </c>
    </row>
    <row r="4443" spans="1:15" hidden="1" x14ac:dyDescent="0.3">
      <c r="A4443" s="43">
        <v>2023</v>
      </c>
      <c r="B4443" s="51" t="s">
        <v>18451</v>
      </c>
      <c r="C4443" s="19">
        <f t="shared" si="208"/>
        <v>34754</v>
      </c>
      <c r="D4443" s="44" t="s">
        <v>13350</v>
      </c>
      <c r="E4443" s="52">
        <v>45091</v>
      </c>
      <c r="F4443" s="18">
        <f t="shared" si="209"/>
        <v>6</v>
      </c>
      <c r="G4443" s="51" t="s">
        <v>11799</v>
      </c>
      <c r="H4443" s="51" t="s">
        <v>13682</v>
      </c>
      <c r="I4443" s="51" t="s">
        <v>11725</v>
      </c>
      <c r="J4443" s="53">
        <v>1373020</v>
      </c>
      <c r="K4443" s="48">
        <v>0.1</v>
      </c>
      <c r="L4443" s="53">
        <v>137302</v>
      </c>
      <c r="M4443" s="54">
        <v>1510322</v>
      </c>
      <c r="N4443">
        <f>+VLOOKUP(C4443,'Thanh toán '!M$1335:N$6972,2,0)</f>
        <v>1510322</v>
      </c>
      <c r="O4443" s="61">
        <f t="shared" si="210"/>
        <v>0</v>
      </c>
    </row>
    <row r="4444" spans="1:15" hidden="1" x14ac:dyDescent="0.3">
      <c r="A4444" s="43">
        <v>2023</v>
      </c>
      <c r="B4444" s="51" t="s">
        <v>18452</v>
      </c>
      <c r="C4444" s="19">
        <f t="shared" si="208"/>
        <v>34755</v>
      </c>
      <c r="D4444" s="44" t="s">
        <v>13350</v>
      </c>
      <c r="E4444" s="52">
        <v>45091</v>
      </c>
      <c r="F4444" s="18">
        <f t="shared" si="209"/>
        <v>6</v>
      </c>
      <c r="G4444" s="51" t="s">
        <v>11799</v>
      </c>
      <c r="H4444" s="51" t="s">
        <v>13694</v>
      </c>
      <c r="I4444" s="51" t="s">
        <v>11725</v>
      </c>
      <c r="J4444" s="53">
        <v>1061622</v>
      </c>
      <c r="K4444" s="48">
        <v>9.9999811609028447E-2</v>
      </c>
      <c r="L4444" s="53">
        <v>106162</v>
      </c>
      <c r="M4444" s="54">
        <v>1167784</v>
      </c>
      <c r="N4444">
        <f>+VLOOKUP(C4444,'Thanh toán '!M$1335:N$6972,2,0)</f>
        <v>1167784</v>
      </c>
      <c r="O4444" s="61">
        <f t="shared" si="210"/>
        <v>0</v>
      </c>
    </row>
    <row r="4445" spans="1:15" hidden="1" x14ac:dyDescent="0.3">
      <c r="A4445" s="43">
        <v>2023</v>
      </c>
      <c r="B4445" s="51" t="s">
        <v>18453</v>
      </c>
      <c r="C4445" s="19">
        <f t="shared" si="208"/>
        <v>34758</v>
      </c>
      <c r="D4445" s="44" t="s">
        <v>13350</v>
      </c>
      <c r="E4445" s="52">
        <v>45091</v>
      </c>
      <c r="F4445" s="18">
        <f t="shared" si="209"/>
        <v>6</v>
      </c>
      <c r="G4445" s="51" t="s">
        <v>11799</v>
      </c>
      <c r="H4445" s="51" t="s">
        <v>14018</v>
      </c>
      <c r="I4445" s="51" t="s">
        <v>11725</v>
      </c>
      <c r="J4445" s="53">
        <v>595412</v>
      </c>
      <c r="K4445" s="48">
        <v>9.9999664098137084E-2</v>
      </c>
      <c r="L4445" s="53">
        <v>59541</v>
      </c>
      <c r="M4445" s="54">
        <v>654953</v>
      </c>
      <c r="N4445">
        <f>+VLOOKUP(C4445,'Thanh toán '!M$1335:N$6972,2,0)</f>
        <v>654953</v>
      </c>
      <c r="O4445" s="61">
        <f t="shared" si="210"/>
        <v>0</v>
      </c>
    </row>
    <row r="4446" spans="1:15" hidden="1" x14ac:dyDescent="0.3">
      <c r="A4446" s="43">
        <v>2023</v>
      </c>
      <c r="B4446" s="51" t="s">
        <v>18454</v>
      </c>
      <c r="C4446" s="19">
        <f t="shared" si="208"/>
        <v>34759</v>
      </c>
      <c r="D4446" s="44" t="s">
        <v>13350</v>
      </c>
      <c r="E4446" s="52">
        <v>45091</v>
      </c>
      <c r="F4446" s="18">
        <f t="shared" si="209"/>
        <v>6</v>
      </c>
      <c r="G4446" s="51" t="s">
        <v>11838</v>
      </c>
      <c r="H4446" s="51" t="s">
        <v>13457</v>
      </c>
      <c r="I4446" s="51" t="s">
        <v>11839</v>
      </c>
      <c r="J4446" s="53">
        <v>1285052</v>
      </c>
      <c r="K4446" s="48">
        <v>9.9999844364274754E-2</v>
      </c>
      <c r="L4446" s="53">
        <v>128505</v>
      </c>
      <c r="M4446" s="54">
        <v>1413557</v>
      </c>
      <c r="N4446">
        <f>+VLOOKUP(C4446,'Thanh toán '!M$1335:N$6972,2,0)</f>
        <v>1413557</v>
      </c>
      <c r="O4446" s="61">
        <f t="shared" si="210"/>
        <v>0</v>
      </c>
    </row>
    <row r="4447" spans="1:15" hidden="1" x14ac:dyDescent="0.3">
      <c r="A4447" s="43">
        <v>2023</v>
      </c>
      <c r="B4447" s="51" t="s">
        <v>18455</v>
      </c>
      <c r="C4447" s="19">
        <f t="shared" si="208"/>
        <v>34761</v>
      </c>
      <c r="D4447" s="44" t="s">
        <v>13350</v>
      </c>
      <c r="E4447" s="52">
        <v>45091</v>
      </c>
      <c r="F4447" s="18">
        <f t="shared" si="209"/>
        <v>6</v>
      </c>
      <c r="G4447" s="51" t="s">
        <v>11799</v>
      </c>
      <c r="H4447" s="51" t="s">
        <v>14599</v>
      </c>
      <c r="I4447" s="51" t="s">
        <v>11725</v>
      </c>
      <c r="J4447" s="53">
        <v>543407</v>
      </c>
      <c r="K4447" s="48">
        <v>0.10000055207238773</v>
      </c>
      <c r="L4447" s="53">
        <v>54341</v>
      </c>
      <c r="M4447" s="54">
        <v>597748</v>
      </c>
      <c r="N4447">
        <f>+VLOOKUP(C4447,'Thanh toán '!M$1335:N$6972,2,0)</f>
        <v>597748</v>
      </c>
      <c r="O4447" s="61">
        <f t="shared" si="210"/>
        <v>0</v>
      </c>
    </row>
    <row r="4448" spans="1:15" hidden="1" x14ac:dyDescent="0.3">
      <c r="A4448" s="43">
        <v>2023</v>
      </c>
      <c r="B4448" s="51" t="s">
        <v>18456</v>
      </c>
      <c r="C4448" s="19">
        <f t="shared" si="208"/>
        <v>34762</v>
      </c>
      <c r="D4448" s="44" t="s">
        <v>13350</v>
      </c>
      <c r="E4448" s="52">
        <v>45091</v>
      </c>
      <c r="F4448" s="18">
        <f t="shared" si="209"/>
        <v>6</v>
      </c>
      <c r="G4448" s="51" t="s">
        <v>11799</v>
      </c>
      <c r="H4448" s="51" t="s">
        <v>13617</v>
      </c>
      <c r="I4448" s="51" t="s">
        <v>11725</v>
      </c>
      <c r="J4448" s="53">
        <v>706470</v>
      </c>
      <c r="K4448" s="48">
        <v>0.1</v>
      </c>
      <c r="L4448" s="53">
        <v>70647</v>
      </c>
      <c r="M4448" s="54">
        <v>777117</v>
      </c>
      <c r="N4448">
        <f>+VLOOKUP(C4448,'Thanh toán '!M$1335:N$6972,2,0)</f>
        <v>777117</v>
      </c>
      <c r="O4448" s="61">
        <f t="shared" si="210"/>
        <v>0</v>
      </c>
    </row>
    <row r="4449" spans="1:15" hidden="1" x14ac:dyDescent="0.3">
      <c r="A4449" s="43">
        <v>2023</v>
      </c>
      <c r="B4449" s="51" t="s">
        <v>18457</v>
      </c>
      <c r="C4449" s="19">
        <f t="shared" si="208"/>
        <v>34763</v>
      </c>
      <c r="D4449" s="44" t="s">
        <v>13350</v>
      </c>
      <c r="E4449" s="52">
        <v>45091</v>
      </c>
      <c r="F4449" s="18">
        <f t="shared" si="209"/>
        <v>6</v>
      </c>
      <c r="G4449" s="51" t="s">
        <v>11799</v>
      </c>
      <c r="H4449" s="51" t="s">
        <v>13627</v>
      </c>
      <c r="I4449" s="51" t="s">
        <v>11725</v>
      </c>
      <c r="J4449" s="53">
        <v>494452</v>
      </c>
      <c r="K4449" s="48">
        <v>9.9999595511798919E-2</v>
      </c>
      <c r="L4449" s="53">
        <v>49445</v>
      </c>
      <c r="M4449" s="54">
        <v>543897</v>
      </c>
      <c r="N4449">
        <f>+VLOOKUP(C4449,'Thanh toán '!M$1335:N$6972,2,0)</f>
        <v>543897</v>
      </c>
      <c r="O4449" s="61">
        <f t="shared" si="210"/>
        <v>0</v>
      </c>
    </row>
    <row r="4450" spans="1:15" hidden="1" x14ac:dyDescent="0.3">
      <c r="A4450" s="43">
        <v>2023</v>
      </c>
      <c r="B4450" s="51" t="s">
        <v>18458</v>
      </c>
      <c r="C4450" s="19">
        <f t="shared" si="208"/>
        <v>34764</v>
      </c>
      <c r="D4450" s="44" t="s">
        <v>13350</v>
      </c>
      <c r="E4450" s="52">
        <v>45091</v>
      </c>
      <c r="F4450" s="18">
        <f t="shared" si="209"/>
        <v>6</v>
      </c>
      <c r="G4450" s="51" t="s">
        <v>11799</v>
      </c>
      <c r="H4450" s="51" t="s">
        <v>13354</v>
      </c>
      <c r="I4450" s="51" t="s">
        <v>11725</v>
      </c>
      <c r="J4450" s="53">
        <v>738405</v>
      </c>
      <c r="K4450" s="48">
        <v>0.10000067713517649</v>
      </c>
      <c r="L4450" s="53">
        <v>73841</v>
      </c>
      <c r="M4450" s="54">
        <v>812246</v>
      </c>
      <c r="N4450">
        <f>+VLOOKUP(C4450,'Thanh toán '!M$1335:N$6972,2,0)</f>
        <v>812246</v>
      </c>
      <c r="O4450" s="61">
        <f t="shared" si="210"/>
        <v>0</v>
      </c>
    </row>
    <row r="4451" spans="1:15" hidden="1" x14ac:dyDescent="0.3">
      <c r="A4451" s="43">
        <v>2023</v>
      </c>
      <c r="B4451" s="51" t="s">
        <v>18459</v>
      </c>
      <c r="C4451" s="19">
        <f t="shared" si="208"/>
        <v>34765</v>
      </c>
      <c r="D4451" s="44" t="s">
        <v>13350</v>
      </c>
      <c r="E4451" s="52">
        <v>45091</v>
      </c>
      <c r="F4451" s="18">
        <f t="shared" si="209"/>
        <v>6</v>
      </c>
      <c r="G4451" s="51" t="s">
        <v>11799</v>
      </c>
      <c r="H4451" s="51" t="s">
        <v>13621</v>
      </c>
      <c r="I4451" s="51" t="s">
        <v>11725</v>
      </c>
      <c r="J4451" s="53">
        <v>542773</v>
      </c>
      <c r="K4451" s="48">
        <v>9.9999447282749884E-2</v>
      </c>
      <c r="L4451" s="53">
        <v>54277</v>
      </c>
      <c r="M4451" s="54">
        <v>597050</v>
      </c>
      <c r="N4451">
        <f>+VLOOKUP(C4451,'Thanh toán '!M$1335:N$6972,2,0)</f>
        <v>597050</v>
      </c>
      <c r="O4451" s="61">
        <f t="shared" si="210"/>
        <v>0</v>
      </c>
    </row>
    <row r="4452" spans="1:15" hidden="1" x14ac:dyDescent="0.3">
      <c r="A4452" s="43">
        <v>2023</v>
      </c>
      <c r="B4452" s="51" t="s">
        <v>18460</v>
      </c>
      <c r="C4452" s="19">
        <f t="shared" si="208"/>
        <v>34767</v>
      </c>
      <c r="D4452" s="44" t="s">
        <v>13350</v>
      </c>
      <c r="E4452" s="52">
        <v>45091</v>
      </c>
      <c r="F4452" s="18">
        <f t="shared" si="209"/>
        <v>6</v>
      </c>
      <c r="G4452" s="51" t="s">
        <v>12231</v>
      </c>
      <c r="H4452" s="51" t="s">
        <v>13396</v>
      </c>
      <c r="I4452" s="51" t="s">
        <v>12232</v>
      </c>
      <c r="J4452" s="53">
        <v>1904542</v>
      </c>
      <c r="K4452" s="48">
        <v>9.9999894987876356E-2</v>
      </c>
      <c r="L4452" s="53">
        <v>190454</v>
      </c>
      <c r="M4452" s="54">
        <v>2094996</v>
      </c>
      <c r="N4452">
        <f>+VLOOKUP(C4452,'Thanh toán '!M$1335:N$6972,2,0)</f>
        <v>2094996</v>
      </c>
      <c r="O4452" s="61">
        <f t="shared" si="210"/>
        <v>0</v>
      </c>
    </row>
    <row r="4453" spans="1:15" hidden="1" x14ac:dyDescent="0.3">
      <c r="A4453" s="43">
        <v>2023</v>
      </c>
      <c r="B4453" s="51" t="s">
        <v>18461</v>
      </c>
      <c r="C4453" s="19">
        <f t="shared" si="208"/>
        <v>34799</v>
      </c>
      <c r="D4453" s="44" t="s">
        <v>13350</v>
      </c>
      <c r="E4453" s="52">
        <v>45091</v>
      </c>
      <c r="F4453" s="18">
        <f t="shared" si="209"/>
        <v>6</v>
      </c>
      <c r="G4453" s="51" t="s">
        <v>12176</v>
      </c>
      <c r="H4453" s="51" t="s">
        <v>12176</v>
      </c>
      <c r="I4453" s="51" t="s">
        <v>12177</v>
      </c>
      <c r="J4453" s="53">
        <v>1924970</v>
      </c>
      <c r="K4453" s="48">
        <v>0.1</v>
      </c>
      <c r="L4453" s="53">
        <v>192497</v>
      </c>
      <c r="M4453" s="54">
        <v>2117467</v>
      </c>
      <c r="N4453">
        <f>+VLOOKUP(C4453,'Thanh toán '!M$1335:N$6972,2,0)</f>
        <v>2117467</v>
      </c>
      <c r="O4453" s="61">
        <f t="shared" si="210"/>
        <v>0</v>
      </c>
    </row>
    <row r="4454" spans="1:15" hidden="1" x14ac:dyDescent="0.3">
      <c r="A4454" s="43">
        <v>2023</v>
      </c>
      <c r="B4454" s="51" t="s">
        <v>18462</v>
      </c>
      <c r="C4454" s="19">
        <f t="shared" si="208"/>
        <v>34800</v>
      </c>
      <c r="D4454" s="44" t="s">
        <v>13350</v>
      </c>
      <c r="E4454" s="52">
        <v>45091</v>
      </c>
      <c r="F4454" s="18">
        <f t="shared" si="209"/>
        <v>6</v>
      </c>
      <c r="G4454" s="51" t="s">
        <v>12835</v>
      </c>
      <c r="H4454" s="51" t="s">
        <v>12835</v>
      </c>
      <c r="I4454" s="51" t="s">
        <v>12836</v>
      </c>
      <c r="J4454" s="53">
        <v>2095800</v>
      </c>
      <c r="K4454" s="48">
        <v>0.1</v>
      </c>
      <c r="L4454" s="53">
        <v>209580</v>
      </c>
      <c r="M4454" s="54">
        <v>2305380</v>
      </c>
      <c r="N4454">
        <f>+VLOOKUP(C4454,'Thanh toán '!M$1335:N$6972,2,0)</f>
        <v>2305380</v>
      </c>
      <c r="O4454" s="61">
        <f t="shared" si="210"/>
        <v>0</v>
      </c>
    </row>
    <row r="4455" spans="1:15" hidden="1" x14ac:dyDescent="0.3">
      <c r="A4455" s="43">
        <v>2023</v>
      </c>
      <c r="B4455" s="51" t="s">
        <v>18463</v>
      </c>
      <c r="C4455" s="19">
        <f t="shared" si="208"/>
        <v>34802</v>
      </c>
      <c r="D4455" s="44" t="s">
        <v>13350</v>
      </c>
      <c r="E4455" s="52">
        <v>45091</v>
      </c>
      <c r="F4455" s="18">
        <f t="shared" si="209"/>
        <v>6</v>
      </c>
      <c r="G4455" s="51" t="s">
        <v>12194</v>
      </c>
      <c r="H4455" s="51" t="s">
        <v>12194</v>
      </c>
      <c r="I4455" s="51" t="s">
        <v>12195</v>
      </c>
      <c r="J4455" s="53">
        <v>2811470</v>
      </c>
      <c r="K4455" s="48">
        <v>0.1</v>
      </c>
      <c r="L4455" s="53">
        <v>281147</v>
      </c>
      <c r="M4455" s="54">
        <v>3092617</v>
      </c>
      <c r="N4455">
        <f>+VLOOKUP(C4455,'Thanh toán '!M$1335:N$6972,2,0)</f>
        <v>3092617</v>
      </c>
      <c r="O4455" s="61">
        <f t="shared" si="210"/>
        <v>0</v>
      </c>
    </row>
    <row r="4456" spans="1:15" hidden="1" x14ac:dyDescent="0.3">
      <c r="A4456" s="43">
        <v>2023</v>
      </c>
      <c r="B4456" s="51" t="s">
        <v>18464</v>
      </c>
      <c r="C4456" s="19">
        <f t="shared" si="208"/>
        <v>34803</v>
      </c>
      <c r="D4456" s="44" t="s">
        <v>13350</v>
      </c>
      <c r="E4456" s="52">
        <v>45091</v>
      </c>
      <c r="F4456" s="18">
        <f t="shared" si="209"/>
        <v>6</v>
      </c>
      <c r="G4456" s="51" t="s">
        <v>12182</v>
      </c>
      <c r="H4456" s="51" t="s">
        <v>12182</v>
      </c>
      <c r="I4456" s="51" t="s">
        <v>12183</v>
      </c>
      <c r="J4456" s="53">
        <v>7074740</v>
      </c>
      <c r="K4456" s="48">
        <v>0.1</v>
      </c>
      <c r="L4456" s="53">
        <v>707474</v>
      </c>
      <c r="M4456" s="54">
        <v>7782214</v>
      </c>
      <c r="N4456">
        <f>+VLOOKUP(C4456,'Thanh toán '!M$1335:N$6972,2,0)</f>
        <v>7782214</v>
      </c>
      <c r="O4456" s="61">
        <f t="shared" si="210"/>
        <v>0</v>
      </c>
    </row>
    <row r="4457" spans="1:15" hidden="1" x14ac:dyDescent="0.3">
      <c r="A4457" s="43">
        <v>2023</v>
      </c>
      <c r="B4457" s="51" t="s">
        <v>18465</v>
      </c>
      <c r="C4457" s="19">
        <f t="shared" si="208"/>
        <v>34804</v>
      </c>
      <c r="D4457" s="44" t="s">
        <v>13350</v>
      </c>
      <c r="E4457" s="52">
        <v>45091</v>
      </c>
      <c r="F4457" s="18">
        <f t="shared" si="209"/>
        <v>6</v>
      </c>
      <c r="G4457" s="51" t="s">
        <v>12188</v>
      </c>
      <c r="H4457" s="51" t="s">
        <v>12188</v>
      </c>
      <c r="I4457" s="51" t="s">
        <v>12189</v>
      </c>
      <c r="J4457" s="53">
        <v>2301240</v>
      </c>
      <c r="K4457" s="48">
        <v>0.1</v>
      </c>
      <c r="L4457" s="53">
        <v>230124</v>
      </c>
      <c r="M4457" s="54">
        <v>2531364</v>
      </c>
      <c r="N4457">
        <f>+VLOOKUP(C4457,'Thanh toán '!M$1335:N$6972,2,0)</f>
        <v>2531364</v>
      </c>
      <c r="O4457" s="61">
        <f t="shared" si="210"/>
        <v>0</v>
      </c>
    </row>
    <row r="4458" spans="1:15" hidden="1" x14ac:dyDescent="0.3">
      <c r="A4458" s="43">
        <v>2023</v>
      </c>
      <c r="B4458" s="51" t="s">
        <v>18466</v>
      </c>
      <c r="C4458" s="19">
        <f t="shared" si="208"/>
        <v>34806</v>
      </c>
      <c r="D4458" s="44" t="s">
        <v>13350</v>
      </c>
      <c r="E4458" s="52">
        <v>45091</v>
      </c>
      <c r="F4458" s="18">
        <f t="shared" si="209"/>
        <v>6</v>
      </c>
      <c r="G4458" s="51" t="s">
        <v>12179</v>
      </c>
      <c r="H4458" s="51" t="s">
        <v>12179</v>
      </c>
      <c r="I4458" s="51" t="s">
        <v>12180</v>
      </c>
      <c r="J4458" s="53">
        <v>8559740</v>
      </c>
      <c r="K4458" s="48">
        <v>0.1</v>
      </c>
      <c r="L4458" s="53">
        <v>855974</v>
      </c>
      <c r="M4458" s="54">
        <v>9415714</v>
      </c>
      <c r="N4458">
        <f>+VLOOKUP(C4458,'Thanh toán '!M$1335:N$6972,2,0)</f>
        <v>9415714</v>
      </c>
      <c r="O4458" s="61">
        <f t="shared" si="210"/>
        <v>0</v>
      </c>
    </row>
    <row r="4459" spans="1:15" hidden="1" x14ac:dyDescent="0.3">
      <c r="A4459" s="43">
        <v>2023</v>
      </c>
      <c r="B4459" s="51" t="s">
        <v>18467</v>
      </c>
      <c r="C4459" s="19">
        <f t="shared" si="208"/>
        <v>34807</v>
      </c>
      <c r="D4459" s="44" t="s">
        <v>13350</v>
      </c>
      <c r="E4459" s="52">
        <v>45091</v>
      </c>
      <c r="F4459" s="18">
        <f t="shared" si="209"/>
        <v>6</v>
      </c>
      <c r="G4459" s="51" t="s">
        <v>12639</v>
      </c>
      <c r="H4459" s="51" t="s">
        <v>12639</v>
      </c>
      <c r="I4459" s="51" t="s">
        <v>12640</v>
      </c>
      <c r="J4459" s="53">
        <v>3411820</v>
      </c>
      <c r="K4459" s="48">
        <v>0.1</v>
      </c>
      <c r="L4459" s="53">
        <v>341182</v>
      </c>
      <c r="M4459" s="54">
        <v>3753002</v>
      </c>
      <c r="N4459">
        <f>+VLOOKUP(C4459,'Thanh toán '!M$1335:N$6972,2,0)</f>
        <v>3753002</v>
      </c>
      <c r="O4459" s="61">
        <f t="shared" si="210"/>
        <v>0</v>
      </c>
    </row>
    <row r="4460" spans="1:15" hidden="1" x14ac:dyDescent="0.3">
      <c r="A4460" s="43">
        <v>2023</v>
      </c>
      <c r="B4460" s="51" t="s">
        <v>18468</v>
      </c>
      <c r="C4460" s="19">
        <f t="shared" si="208"/>
        <v>34808</v>
      </c>
      <c r="D4460" s="44" t="s">
        <v>13350</v>
      </c>
      <c r="E4460" s="52">
        <v>45091</v>
      </c>
      <c r="F4460" s="18">
        <f t="shared" si="209"/>
        <v>6</v>
      </c>
      <c r="G4460" s="51" t="s">
        <v>12618</v>
      </c>
      <c r="H4460" s="51" t="s">
        <v>12618</v>
      </c>
      <c r="I4460" s="51" t="s">
        <v>12619</v>
      </c>
      <c r="J4460" s="53">
        <v>367155</v>
      </c>
      <c r="K4460" s="48">
        <v>0.10000136182266345</v>
      </c>
      <c r="L4460" s="53">
        <v>36716</v>
      </c>
      <c r="M4460" s="54">
        <v>403871</v>
      </c>
      <c r="N4460">
        <f>+VLOOKUP(C4460,'Thanh toán '!M$1335:N$6972,2,0)</f>
        <v>403871</v>
      </c>
      <c r="O4460" s="61">
        <f t="shared" si="210"/>
        <v>0</v>
      </c>
    </row>
    <row r="4461" spans="1:15" hidden="1" x14ac:dyDescent="0.3">
      <c r="A4461" s="43">
        <v>2023</v>
      </c>
      <c r="B4461" s="51" t="s">
        <v>18469</v>
      </c>
      <c r="C4461" s="19">
        <f t="shared" si="208"/>
        <v>34810</v>
      </c>
      <c r="D4461" s="44" t="s">
        <v>13350</v>
      </c>
      <c r="E4461" s="52">
        <v>45091</v>
      </c>
      <c r="F4461" s="18">
        <f t="shared" si="209"/>
        <v>6</v>
      </c>
      <c r="G4461" s="51" t="s">
        <v>12185</v>
      </c>
      <c r="H4461" s="51" t="s">
        <v>12185</v>
      </c>
      <c r="I4461" s="51" t="s">
        <v>12186</v>
      </c>
      <c r="J4461" s="53">
        <v>2346710</v>
      </c>
      <c r="K4461" s="48">
        <v>0.1</v>
      </c>
      <c r="L4461" s="53">
        <v>234671</v>
      </c>
      <c r="M4461" s="54">
        <v>2581381</v>
      </c>
      <c r="N4461">
        <f>+VLOOKUP(C4461,'Thanh toán '!M$1335:N$6972,2,0)</f>
        <v>2581381</v>
      </c>
      <c r="O4461" s="61">
        <f t="shared" si="210"/>
        <v>0</v>
      </c>
    </row>
    <row r="4462" spans="1:15" hidden="1" x14ac:dyDescent="0.3">
      <c r="A4462" s="43">
        <v>2023</v>
      </c>
      <c r="B4462" s="51" t="s">
        <v>18470</v>
      </c>
      <c r="C4462" s="19">
        <f t="shared" si="208"/>
        <v>34812</v>
      </c>
      <c r="D4462" s="44" t="s">
        <v>13350</v>
      </c>
      <c r="E4462" s="52">
        <v>45091</v>
      </c>
      <c r="F4462" s="18">
        <f t="shared" si="209"/>
        <v>6</v>
      </c>
      <c r="G4462" s="51" t="s">
        <v>12191</v>
      </c>
      <c r="H4462" s="51" t="s">
        <v>14386</v>
      </c>
      <c r="I4462" s="51" t="s">
        <v>12192</v>
      </c>
      <c r="J4462" s="53">
        <v>691496</v>
      </c>
      <c r="K4462" s="48">
        <v>0.10000057845598528</v>
      </c>
      <c r="L4462" s="53">
        <v>69150</v>
      </c>
      <c r="M4462" s="54">
        <v>760646</v>
      </c>
      <c r="N4462">
        <f>+VLOOKUP(C4462,'Thanh toán '!M$1335:N$6972,2,0)</f>
        <v>760646</v>
      </c>
      <c r="O4462" s="61">
        <f t="shared" si="210"/>
        <v>0</v>
      </c>
    </row>
    <row r="4463" spans="1:15" hidden="1" x14ac:dyDescent="0.3">
      <c r="A4463" s="43">
        <v>2023</v>
      </c>
      <c r="B4463" s="51" t="s">
        <v>18471</v>
      </c>
      <c r="C4463" s="19">
        <f t="shared" si="208"/>
        <v>34814</v>
      </c>
      <c r="D4463" s="44" t="s">
        <v>13350</v>
      </c>
      <c r="E4463" s="52">
        <v>45091</v>
      </c>
      <c r="F4463" s="18">
        <f t="shared" si="209"/>
        <v>6</v>
      </c>
      <c r="G4463" s="51" t="s">
        <v>12173</v>
      </c>
      <c r="H4463" s="51" t="s">
        <v>12173</v>
      </c>
      <c r="I4463" s="51" t="s">
        <v>12174</v>
      </c>
      <c r="J4463" s="53">
        <v>3214570</v>
      </c>
      <c r="K4463" s="48">
        <v>0.1</v>
      </c>
      <c r="L4463" s="53">
        <v>321457</v>
      </c>
      <c r="M4463" s="54">
        <v>3536027</v>
      </c>
      <c r="N4463">
        <f>+VLOOKUP(C4463,'Thanh toán '!M$1335:N$6972,2,0)</f>
        <v>3536027</v>
      </c>
      <c r="O4463" s="61">
        <f t="shared" si="210"/>
        <v>0</v>
      </c>
    </row>
    <row r="4464" spans="1:15" hidden="1" x14ac:dyDescent="0.3">
      <c r="A4464" s="43">
        <v>2023</v>
      </c>
      <c r="B4464" s="51" t="s">
        <v>18472</v>
      </c>
      <c r="C4464" s="19">
        <f t="shared" si="208"/>
        <v>34815</v>
      </c>
      <c r="D4464" s="44" t="s">
        <v>13350</v>
      </c>
      <c r="E4464" s="52">
        <v>45091</v>
      </c>
      <c r="F4464" s="18">
        <f t="shared" si="209"/>
        <v>6</v>
      </c>
      <c r="G4464" s="51" t="s">
        <v>12167</v>
      </c>
      <c r="H4464" s="51" t="s">
        <v>12167</v>
      </c>
      <c r="I4464" s="51" t="s">
        <v>12168</v>
      </c>
      <c r="J4464" s="53">
        <v>922445</v>
      </c>
      <c r="K4464" s="48">
        <v>0.10000054203773667</v>
      </c>
      <c r="L4464" s="53">
        <v>92245</v>
      </c>
      <c r="M4464" s="54">
        <v>1014690</v>
      </c>
      <c r="N4464">
        <f>+VLOOKUP(C4464,'Thanh toán '!M$1335:N$6972,2,0)</f>
        <v>1014690</v>
      </c>
      <c r="O4464" s="61">
        <f t="shared" si="210"/>
        <v>0</v>
      </c>
    </row>
    <row r="4465" spans="1:15" hidden="1" x14ac:dyDescent="0.3">
      <c r="A4465" s="43">
        <v>2023</v>
      </c>
      <c r="B4465" s="51" t="s">
        <v>18473</v>
      </c>
      <c r="C4465" s="19">
        <f t="shared" si="208"/>
        <v>34990</v>
      </c>
      <c r="D4465" s="44" t="s">
        <v>13350</v>
      </c>
      <c r="E4465" s="52">
        <v>45092</v>
      </c>
      <c r="F4465" s="18">
        <f t="shared" si="209"/>
        <v>6</v>
      </c>
      <c r="G4465" s="51" t="s">
        <v>16455</v>
      </c>
      <c r="H4465" s="51" t="s">
        <v>16455</v>
      </c>
      <c r="I4465" s="51" t="s">
        <v>16456</v>
      </c>
      <c r="J4465" s="53">
        <v>721144</v>
      </c>
      <c r="K4465" s="48">
        <v>9.9999445325760175E-2</v>
      </c>
      <c r="L4465" s="53">
        <v>72114</v>
      </c>
      <c r="M4465" s="54">
        <v>793258</v>
      </c>
      <c r="N4465">
        <f>+VLOOKUP(C4465,'Thanh toán '!M$1335:N$6972,2,0)</f>
        <v>793258</v>
      </c>
      <c r="O4465" s="61">
        <f t="shared" si="210"/>
        <v>0</v>
      </c>
    </row>
    <row r="4466" spans="1:15" hidden="1" x14ac:dyDescent="0.3">
      <c r="A4466" s="43">
        <v>2023</v>
      </c>
      <c r="B4466" s="51" t="s">
        <v>18474</v>
      </c>
      <c r="C4466" s="19">
        <f t="shared" si="208"/>
        <v>34999</v>
      </c>
      <c r="D4466" s="44" t="s">
        <v>13350</v>
      </c>
      <c r="E4466" s="52">
        <v>45092</v>
      </c>
      <c r="F4466" s="18">
        <f t="shared" si="209"/>
        <v>6</v>
      </c>
      <c r="G4466" s="51" t="s">
        <v>12167</v>
      </c>
      <c r="H4466" s="51" t="s">
        <v>12167</v>
      </c>
      <c r="I4466" s="51" t="s">
        <v>12168</v>
      </c>
      <c r="J4466" s="53">
        <v>450715</v>
      </c>
      <c r="K4466" s="48">
        <v>0.10000110934847964</v>
      </c>
      <c r="L4466" s="53">
        <v>45072</v>
      </c>
      <c r="M4466" s="54">
        <v>495787</v>
      </c>
      <c r="N4466">
        <f>+VLOOKUP(C4466,'Thanh toán '!M$1335:N$6972,2,0)</f>
        <v>495787</v>
      </c>
      <c r="O4466" s="61">
        <f t="shared" si="210"/>
        <v>0</v>
      </c>
    </row>
    <row r="4467" spans="1:15" hidden="1" x14ac:dyDescent="0.3">
      <c r="A4467" s="43">
        <v>2023</v>
      </c>
      <c r="B4467" s="51" t="s">
        <v>18475</v>
      </c>
      <c r="C4467" s="19">
        <f t="shared" si="208"/>
        <v>35000</v>
      </c>
      <c r="D4467" s="44" t="s">
        <v>13350</v>
      </c>
      <c r="E4467" s="52">
        <v>45092</v>
      </c>
      <c r="F4467" s="18">
        <f t="shared" si="209"/>
        <v>6</v>
      </c>
      <c r="G4467" s="51" t="s">
        <v>12835</v>
      </c>
      <c r="H4467" s="51" t="s">
        <v>12835</v>
      </c>
      <c r="I4467" s="51" t="s">
        <v>12836</v>
      </c>
      <c r="J4467" s="53">
        <v>450715</v>
      </c>
      <c r="K4467" s="48">
        <v>0.10000110934847964</v>
      </c>
      <c r="L4467" s="53">
        <v>45072</v>
      </c>
      <c r="M4467" s="54">
        <v>495787</v>
      </c>
      <c r="N4467">
        <f>+VLOOKUP(C4467,'Thanh toán '!M$1335:N$6972,2,0)</f>
        <v>495787</v>
      </c>
      <c r="O4467" s="61">
        <f t="shared" si="210"/>
        <v>0</v>
      </c>
    </row>
    <row r="4468" spans="1:15" hidden="1" x14ac:dyDescent="0.3">
      <c r="A4468" s="43">
        <v>2023</v>
      </c>
      <c r="B4468" s="51" t="s">
        <v>18476</v>
      </c>
      <c r="C4468" s="19">
        <f t="shared" si="208"/>
        <v>35001</v>
      </c>
      <c r="D4468" s="44" t="s">
        <v>13350</v>
      </c>
      <c r="E4468" s="52">
        <v>45092</v>
      </c>
      <c r="F4468" s="18">
        <f t="shared" si="209"/>
        <v>6</v>
      </c>
      <c r="G4468" s="51" t="s">
        <v>12627</v>
      </c>
      <c r="H4468" s="51" t="s">
        <v>12627</v>
      </c>
      <c r="I4468" s="51" t="s">
        <v>12628</v>
      </c>
      <c r="J4468" s="53">
        <v>450715</v>
      </c>
      <c r="K4468" s="48">
        <v>0.10000110934847964</v>
      </c>
      <c r="L4468" s="53">
        <v>45072</v>
      </c>
      <c r="M4468" s="54">
        <v>495787</v>
      </c>
      <c r="N4468">
        <f>+VLOOKUP(C4468,'Thanh toán '!M$1335:N$6972,2,0)</f>
        <v>495787</v>
      </c>
      <c r="O4468" s="61">
        <f t="shared" si="210"/>
        <v>0</v>
      </c>
    </row>
    <row r="4469" spans="1:15" hidden="1" x14ac:dyDescent="0.3">
      <c r="A4469" s="43">
        <v>2023</v>
      </c>
      <c r="B4469" s="51" t="s">
        <v>18477</v>
      </c>
      <c r="C4469" s="19">
        <f t="shared" si="208"/>
        <v>35002</v>
      </c>
      <c r="D4469" s="44" t="s">
        <v>13350</v>
      </c>
      <c r="E4469" s="52">
        <v>45092</v>
      </c>
      <c r="F4469" s="18">
        <f t="shared" si="209"/>
        <v>6</v>
      </c>
      <c r="G4469" s="51" t="s">
        <v>12185</v>
      </c>
      <c r="H4469" s="51" t="s">
        <v>12185</v>
      </c>
      <c r="I4469" s="51" t="s">
        <v>12186</v>
      </c>
      <c r="J4469" s="53">
        <v>450715</v>
      </c>
      <c r="K4469" s="48">
        <v>0.10000110934847964</v>
      </c>
      <c r="L4469" s="53">
        <v>45072</v>
      </c>
      <c r="M4469" s="54">
        <v>495787</v>
      </c>
      <c r="N4469">
        <f>+VLOOKUP(C4469,'Thanh toán '!M$1335:N$6972,2,0)</f>
        <v>495787</v>
      </c>
      <c r="O4469" s="61">
        <f t="shared" si="210"/>
        <v>0</v>
      </c>
    </row>
    <row r="4470" spans="1:15" hidden="1" x14ac:dyDescent="0.3">
      <c r="A4470" s="43">
        <v>2023</v>
      </c>
      <c r="B4470" s="51" t="s">
        <v>18478</v>
      </c>
      <c r="C4470" s="19">
        <f t="shared" si="208"/>
        <v>35003</v>
      </c>
      <c r="D4470" s="44" t="s">
        <v>13350</v>
      </c>
      <c r="E4470" s="52">
        <v>45092</v>
      </c>
      <c r="F4470" s="18">
        <f t="shared" si="209"/>
        <v>6</v>
      </c>
      <c r="G4470" s="51" t="s">
        <v>12194</v>
      </c>
      <c r="H4470" s="51" t="s">
        <v>12194</v>
      </c>
      <c r="I4470" s="51" t="s">
        <v>12195</v>
      </c>
      <c r="J4470" s="53">
        <v>450715</v>
      </c>
      <c r="K4470" s="48">
        <v>0.10000110934847964</v>
      </c>
      <c r="L4470" s="53">
        <v>45072</v>
      </c>
      <c r="M4470" s="54">
        <v>495787</v>
      </c>
      <c r="N4470">
        <f>+VLOOKUP(C4470,'Thanh toán '!M$1335:N$6972,2,0)</f>
        <v>495787</v>
      </c>
      <c r="O4470" s="61">
        <f t="shared" si="210"/>
        <v>0</v>
      </c>
    </row>
    <row r="4471" spans="1:15" hidden="1" x14ac:dyDescent="0.3">
      <c r="A4471" s="43">
        <v>2023</v>
      </c>
      <c r="B4471" s="51" t="s">
        <v>18479</v>
      </c>
      <c r="C4471" s="19">
        <f t="shared" si="208"/>
        <v>35004</v>
      </c>
      <c r="D4471" s="44" t="s">
        <v>13350</v>
      </c>
      <c r="E4471" s="52">
        <v>45092</v>
      </c>
      <c r="F4471" s="18">
        <f t="shared" si="209"/>
        <v>6</v>
      </c>
      <c r="G4471" s="51" t="s">
        <v>13007</v>
      </c>
      <c r="H4471" s="51" t="s">
        <v>12568</v>
      </c>
      <c r="I4471" s="51" t="s">
        <v>12569</v>
      </c>
      <c r="J4471" s="53">
        <v>450715</v>
      </c>
      <c r="K4471" s="48">
        <v>0.10000110934847964</v>
      </c>
      <c r="L4471" s="53">
        <v>45072</v>
      </c>
      <c r="M4471" s="54">
        <v>495787</v>
      </c>
      <c r="N4471">
        <f>+VLOOKUP(C4471,'Thanh toán '!M$1335:N$6972,2,0)</f>
        <v>495787</v>
      </c>
      <c r="O4471" s="61">
        <f t="shared" si="210"/>
        <v>0</v>
      </c>
    </row>
    <row r="4472" spans="1:15" hidden="1" x14ac:dyDescent="0.3">
      <c r="A4472" s="43">
        <v>2023</v>
      </c>
      <c r="B4472" s="51" t="s">
        <v>18480</v>
      </c>
      <c r="C4472" s="19">
        <f t="shared" si="208"/>
        <v>35005</v>
      </c>
      <c r="D4472" s="44" t="s">
        <v>13350</v>
      </c>
      <c r="E4472" s="52">
        <v>45092</v>
      </c>
      <c r="F4472" s="18">
        <f t="shared" si="209"/>
        <v>6</v>
      </c>
      <c r="G4472" s="51" t="s">
        <v>12297</v>
      </c>
      <c r="H4472" s="51" t="s">
        <v>12297</v>
      </c>
      <c r="I4472" s="51" t="s">
        <v>12298</v>
      </c>
      <c r="J4472" s="53">
        <v>450715</v>
      </c>
      <c r="K4472" s="48">
        <v>0.10000110934847964</v>
      </c>
      <c r="L4472" s="53">
        <v>45072</v>
      </c>
      <c r="M4472" s="54">
        <v>495787</v>
      </c>
      <c r="N4472">
        <f>+VLOOKUP(C4472,'Thanh toán '!M$1335:N$6972,2,0)</f>
        <v>495787</v>
      </c>
      <c r="O4472" s="61">
        <f t="shared" si="210"/>
        <v>0</v>
      </c>
    </row>
    <row r="4473" spans="1:15" hidden="1" x14ac:dyDescent="0.3">
      <c r="A4473" s="43">
        <v>2023</v>
      </c>
      <c r="B4473" s="51" t="s">
        <v>18481</v>
      </c>
      <c r="C4473" s="19">
        <f t="shared" si="208"/>
        <v>35006</v>
      </c>
      <c r="D4473" s="44" t="s">
        <v>13350</v>
      </c>
      <c r="E4473" s="52">
        <v>45092</v>
      </c>
      <c r="F4473" s="18">
        <f t="shared" si="209"/>
        <v>6</v>
      </c>
      <c r="G4473" s="51" t="s">
        <v>12624</v>
      </c>
      <c r="H4473" s="51" t="s">
        <v>12624</v>
      </c>
      <c r="I4473" s="51" t="s">
        <v>12625</v>
      </c>
      <c r="J4473" s="53">
        <v>450715</v>
      </c>
      <c r="K4473" s="48">
        <v>0.10000110934847964</v>
      </c>
      <c r="L4473" s="53">
        <v>45072</v>
      </c>
      <c r="M4473" s="54">
        <v>495787</v>
      </c>
      <c r="N4473">
        <f>+VLOOKUP(C4473,'Thanh toán '!M$1335:N$6972,2,0)</f>
        <v>495787</v>
      </c>
      <c r="O4473" s="61">
        <f t="shared" si="210"/>
        <v>0</v>
      </c>
    </row>
    <row r="4474" spans="1:15" hidden="1" x14ac:dyDescent="0.3">
      <c r="A4474" s="43">
        <v>2023</v>
      </c>
      <c r="B4474" s="51" t="s">
        <v>18482</v>
      </c>
      <c r="C4474" s="19">
        <f t="shared" si="208"/>
        <v>35007</v>
      </c>
      <c r="D4474" s="44" t="s">
        <v>13350</v>
      </c>
      <c r="E4474" s="52">
        <v>45092</v>
      </c>
      <c r="F4474" s="18">
        <f t="shared" si="209"/>
        <v>6</v>
      </c>
      <c r="G4474" s="51" t="s">
        <v>12639</v>
      </c>
      <c r="H4474" s="51" t="s">
        <v>12639</v>
      </c>
      <c r="I4474" s="51" t="s">
        <v>12640</v>
      </c>
      <c r="J4474" s="53">
        <v>1001965</v>
      </c>
      <c r="K4474" s="48">
        <v>0.10000049901942683</v>
      </c>
      <c r="L4474" s="53">
        <v>100197</v>
      </c>
      <c r="M4474" s="54">
        <v>1102162</v>
      </c>
      <c r="N4474">
        <f>+VLOOKUP(C4474,'Thanh toán '!M$1335:N$6972,2,0)</f>
        <v>1102162</v>
      </c>
      <c r="O4474" s="61">
        <f t="shared" si="210"/>
        <v>0</v>
      </c>
    </row>
    <row r="4475" spans="1:15" hidden="1" x14ac:dyDescent="0.3">
      <c r="A4475" s="43">
        <v>2023</v>
      </c>
      <c r="B4475" s="51" t="s">
        <v>18483</v>
      </c>
      <c r="C4475" s="19">
        <f t="shared" si="208"/>
        <v>35709</v>
      </c>
      <c r="D4475" s="44" t="s">
        <v>13350</v>
      </c>
      <c r="E4475" s="52">
        <v>45092</v>
      </c>
      <c r="F4475" s="18">
        <f t="shared" si="209"/>
        <v>6</v>
      </c>
      <c r="G4475" s="51" t="s">
        <v>11860</v>
      </c>
      <c r="H4475" s="51" t="s">
        <v>14947</v>
      </c>
      <c r="I4475" s="51" t="s">
        <v>11719</v>
      </c>
      <c r="J4475" s="53">
        <v>1646798</v>
      </c>
      <c r="K4475" s="48">
        <v>0.10000012144780356</v>
      </c>
      <c r="L4475" s="53">
        <v>164680</v>
      </c>
      <c r="M4475" s="54">
        <v>1811478</v>
      </c>
      <c r="N4475">
        <f>+VLOOKUP(C4475,'Thanh toán '!M$1335:N$6972,2,0)</f>
        <v>1811478</v>
      </c>
      <c r="O4475" s="61">
        <f t="shared" si="210"/>
        <v>0</v>
      </c>
    </row>
    <row r="4476" spans="1:15" hidden="1" x14ac:dyDescent="0.3">
      <c r="A4476" s="43">
        <v>2023</v>
      </c>
      <c r="B4476" s="51" t="s">
        <v>18484</v>
      </c>
      <c r="C4476" s="19">
        <f t="shared" si="208"/>
        <v>35710</v>
      </c>
      <c r="D4476" s="44" t="s">
        <v>13350</v>
      </c>
      <c r="E4476" s="52">
        <v>45092</v>
      </c>
      <c r="F4476" s="18">
        <f t="shared" si="209"/>
        <v>6</v>
      </c>
      <c r="G4476" s="51" t="s">
        <v>11860</v>
      </c>
      <c r="H4476" s="51" t="s">
        <v>13552</v>
      </c>
      <c r="I4476" s="51" t="s">
        <v>11719</v>
      </c>
      <c r="J4476" s="53">
        <v>1329088</v>
      </c>
      <c r="K4476" s="48">
        <v>0.10000015047912554</v>
      </c>
      <c r="L4476" s="53">
        <v>132909</v>
      </c>
      <c r="M4476" s="54">
        <v>1461997</v>
      </c>
      <c r="N4476">
        <f>+VLOOKUP(C4476,'Thanh toán '!M$1335:N$6972,2,0)</f>
        <v>1461997</v>
      </c>
      <c r="O4476" s="61">
        <f t="shared" si="210"/>
        <v>0</v>
      </c>
    </row>
    <row r="4477" spans="1:15" hidden="1" x14ac:dyDescent="0.3">
      <c r="A4477" s="43">
        <v>2023</v>
      </c>
      <c r="B4477" s="51" t="s">
        <v>18485</v>
      </c>
      <c r="C4477" s="19">
        <f t="shared" si="208"/>
        <v>35785</v>
      </c>
      <c r="D4477" s="44" t="s">
        <v>13350</v>
      </c>
      <c r="E4477" s="52">
        <v>45092</v>
      </c>
      <c r="F4477" s="18">
        <f t="shared" si="209"/>
        <v>6</v>
      </c>
      <c r="G4477" s="51" t="s">
        <v>12396</v>
      </c>
      <c r="H4477" s="51" t="s">
        <v>18486</v>
      </c>
      <c r="I4477" s="51" t="s">
        <v>12397</v>
      </c>
      <c r="J4477" s="53">
        <v>1001965</v>
      </c>
      <c r="K4477" s="48">
        <v>0.10000049901942683</v>
      </c>
      <c r="L4477" s="53">
        <v>100197</v>
      </c>
      <c r="M4477" s="54">
        <v>1102162</v>
      </c>
      <c r="N4477">
        <f>+VLOOKUP(C4477,'Thanh toán '!M$1335:N$6972,2,0)</f>
        <v>1102162</v>
      </c>
      <c r="O4477" s="61">
        <f t="shared" si="210"/>
        <v>0</v>
      </c>
    </row>
    <row r="4478" spans="1:15" hidden="1" x14ac:dyDescent="0.3">
      <c r="A4478" s="43">
        <v>2023</v>
      </c>
      <c r="B4478" s="51" t="s">
        <v>18487</v>
      </c>
      <c r="C4478" s="19">
        <f t="shared" si="208"/>
        <v>35786</v>
      </c>
      <c r="D4478" s="44" t="s">
        <v>13350</v>
      </c>
      <c r="E4478" s="52">
        <v>45092</v>
      </c>
      <c r="F4478" s="18">
        <f t="shared" si="209"/>
        <v>6</v>
      </c>
      <c r="G4478" s="51" t="s">
        <v>12396</v>
      </c>
      <c r="H4478" s="51" t="s">
        <v>18488</v>
      </c>
      <c r="I4478" s="51" t="s">
        <v>12397</v>
      </c>
      <c r="J4478" s="53">
        <v>1889025</v>
      </c>
      <c r="K4478" s="48">
        <v>0.10000026468680934</v>
      </c>
      <c r="L4478" s="53">
        <v>188903</v>
      </c>
      <c r="M4478" s="54">
        <v>2077928</v>
      </c>
      <c r="N4478">
        <f>+VLOOKUP(C4478,'Thanh toán '!M$1335:N$6972,2,0)</f>
        <v>2077928</v>
      </c>
      <c r="O4478" s="61">
        <f t="shared" si="210"/>
        <v>0</v>
      </c>
    </row>
    <row r="4479" spans="1:15" hidden="1" x14ac:dyDescent="0.3">
      <c r="A4479" s="43">
        <v>2023</v>
      </c>
      <c r="B4479" s="51" t="s">
        <v>18489</v>
      </c>
      <c r="C4479" s="19">
        <f t="shared" si="208"/>
        <v>35862</v>
      </c>
      <c r="D4479" s="44" t="s">
        <v>13350</v>
      </c>
      <c r="E4479" s="52">
        <v>45092</v>
      </c>
      <c r="F4479" s="18">
        <f t="shared" si="209"/>
        <v>6</v>
      </c>
      <c r="G4479" s="51" t="s">
        <v>11768</v>
      </c>
      <c r="H4479" s="51" t="s">
        <v>11768</v>
      </c>
      <c r="I4479" s="51" t="s">
        <v>11769</v>
      </c>
      <c r="J4479" s="53">
        <v>1978630</v>
      </c>
      <c r="K4479" s="48">
        <v>0.1</v>
      </c>
      <c r="L4479" s="53">
        <v>197863</v>
      </c>
      <c r="M4479" s="54">
        <v>2176493</v>
      </c>
      <c r="N4479">
        <f>+VLOOKUP(C4479,'Thanh toán '!M$1335:N$6972,2,0)</f>
        <v>2176493</v>
      </c>
      <c r="O4479" s="61">
        <f t="shared" si="210"/>
        <v>0</v>
      </c>
    </row>
    <row r="4480" spans="1:15" hidden="1" x14ac:dyDescent="0.3">
      <c r="A4480" s="43">
        <v>2023</v>
      </c>
      <c r="B4480" s="51" t="s">
        <v>18490</v>
      </c>
      <c r="C4480" s="19">
        <f t="shared" si="208"/>
        <v>35974</v>
      </c>
      <c r="D4480" s="44" t="s">
        <v>13350</v>
      </c>
      <c r="E4480" s="52">
        <v>45092</v>
      </c>
      <c r="F4480" s="18">
        <f t="shared" si="209"/>
        <v>6</v>
      </c>
      <c r="G4480" s="51" t="s">
        <v>12257</v>
      </c>
      <c r="H4480" s="51" t="s">
        <v>12257</v>
      </c>
      <c r="I4480" s="51" t="s">
        <v>12258</v>
      </c>
      <c r="J4480" s="53">
        <v>1562930</v>
      </c>
      <c r="K4480" s="48">
        <v>0.1</v>
      </c>
      <c r="L4480" s="53">
        <v>156293</v>
      </c>
      <c r="M4480" s="54">
        <v>1719223</v>
      </c>
      <c r="N4480">
        <f>+VLOOKUP(C4480,'Thanh toán '!M$1335:N$6972,2,0)</f>
        <v>1719223</v>
      </c>
      <c r="O4480" s="61">
        <f t="shared" si="210"/>
        <v>0</v>
      </c>
    </row>
    <row r="4481" spans="1:15" hidden="1" x14ac:dyDescent="0.3">
      <c r="A4481" s="43">
        <v>2023</v>
      </c>
      <c r="B4481" s="51" t="s">
        <v>18491</v>
      </c>
      <c r="C4481" s="19">
        <f t="shared" si="208"/>
        <v>35975</v>
      </c>
      <c r="D4481" s="44" t="s">
        <v>13350</v>
      </c>
      <c r="E4481" s="52">
        <v>45092</v>
      </c>
      <c r="F4481" s="18">
        <f t="shared" si="209"/>
        <v>6</v>
      </c>
      <c r="G4481" s="51" t="s">
        <v>12257</v>
      </c>
      <c r="H4481" s="51" t="s">
        <v>12257</v>
      </c>
      <c r="I4481" s="51" t="s">
        <v>12258</v>
      </c>
      <c r="J4481" s="53">
        <v>2902000</v>
      </c>
      <c r="K4481" s="48">
        <v>0.1</v>
      </c>
      <c r="L4481" s="53">
        <v>290200</v>
      </c>
      <c r="M4481" s="54">
        <v>3192200</v>
      </c>
      <c r="N4481">
        <f>+VLOOKUP(C4481,'Thanh toán '!M$1335:N$6972,2,0)</f>
        <v>3192200</v>
      </c>
      <c r="O4481" s="61">
        <f t="shared" si="210"/>
        <v>0</v>
      </c>
    </row>
    <row r="4482" spans="1:15" hidden="1" x14ac:dyDescent="0.3">
      <c r="A4482" s="43">
        <v>2023</v>
      </c>
      <c r="B4482" s="51" t="s">
        <v>18492</v>
      </c>
      <c r="C4482" s="19">
        <f t="shared" si="208"/>
        <v>35990</v>
      </c>
      <c r="D4482" s="44" t="s">
        <v>13350</v>
      </c>
      <c r="E4482" s="52">
        <v>45092</v>
      </c>
      <c r="F4482" s="18">
        <f t="shared" si="209"/>
        <v>6</v>
      </c>
      <c r="G4482" s="51" t="s">
        <v>12215</v>
      </c>
      <c r="H4482" s="51" t="s">
        <v>18061</v>
      </c>
      <c r="I4482" s="51" t="s">
        <v>12216</v>
      </c>
      <c r="J4482" s="53">
        <v>734310</v>
      </c>
      <c r="K4482" s="48">
        <v>0.1</v>
      </c>
      <c r="L4482" s="53">
        <v>73431</v>
      </c>
      <c r="M4482" s="54">
        <v>807741</v>
      </c>
      <c r="N4482">
        <f>+VLOOKUP(C4482,'Thanh toán '!M$1335:N$6972,2,0)</f>
        <v>807741</v>
      </c>
      <c r="O4482" s="61">
        <f t="shared" si="210"/>
        <v>0</v>
      </c>
    </row>
    <row r="4483" spans="1:15" hidden="1" x14ac:dyDescent="0.3">
      <c r="A4483" s="43">
        <v>2023</v>
      </c>
      <c r="B4483" s="51" t="s">
        <v>18493</v>
      </c>
      <c r="C4483" s="19">
        <f t="shared" si="208"/>
        <v>35997</v>
      </c>
      <c r="D4483" s="44" t="s">
        <v>13350</v>
      </c>
      <c r="E4483" s="52">
        <v>45093</v>
      </c>
      <c r="F4483" s="18">
        <f t="shared" si="209"/>
        <v>6</v>
      </c>
      <c r="G4483" s="51" t="s">
        <v>12231</v>
      </c>
      <c r="H4483" s="51" t="s">
        <v>13467</v>
      </c>
      <c r="I4483" s="51" t="s">
        <v>12232</v>
      </c>
      <c r="J4483" s="53">
        <v>1912600</v>
      </c>
      <c r="K4483" s="48">
        <v>0.1</v>
      </c>
      <c r="L4483" s="53">
        <v>191260</v>
      </c>
      <c r="M4483" s="54">
        <v>2103860</v>
      </c>
      <c r="N4483">
        <f>+VLOOKUP(C4483,'Thanh toán '!M$1335:N$6972,2,0)</f>
        <v>2103860</v>
      </c>
      <c r="O4483" s="61">
        <f t="shared" si="210"/>
        <v>0</v>
      </c>
    </row>
    <row r="4484" spans="1:15" hidden="1" x14ac:dyDescent="0.3">
      <c r="A4484" s="43">
        <v>2023</v>
      </c>
      <c r="B4484" s="51" t="s">
        <v>18494</v>
      </c>
      <c r="C4484" s="19">
        <f t="shared" si="208"/>
        <v>35998</v>
      </c>
      <c r="D4484" s="44" t="s">
        <v>13350</v>
      </c>
      <c r="E4484" s="52">
        <v>45093</v>
      </c>
      <c r="F4484" s="18">
        <f t="shared" si="209"/>
        <v>6</v>
      </c>
      <c r="G4484" s="51" t="s">
        <v>11799</v>
      </c>
      <c r="H4484" s="51" t="s">
        <v>13453</v>
      </c>
      <c r="I4484" s="51" t="s">
        <v>11725</v>
      </c>
      <c r="J4484" s="53">
        <v>400786</v>
      </c>
      <c r="K4484" s="48">
        <v>0.10000099803885365</v>
      </c>
      <c r="L4484" s="53">
        <v>40079</v>
      </c>
      <c r="M4484" s="54">
        <v>440865</v>
      </c>
      <c r="N4484">
        <f>+VLOOKUP(C4484,'Thanh toán '!M$1335:N$6972,2,0)</f>
        <v>440865</v>
      </c>
      <c r="O4484" s="61">
        <f t="shared" si="210"/>
        <v>0</v>
      </c>
    </row>
    <row r="4485" spans="1:15" hidden="1" x14ac:dyDescent="0.3">
      <c r="A4485" s="43">
        <v>2023</v>
      </c>
      <c r="B4485" s="51" t="s">
        <v>18495</v>
      </c>
      <c r="C4485" s="19">
        <f t="shared" si="208"/>
        <v>35999</v>
      </c>
      <c r="D4485" s="44" t="s">
        <v>13350</v>
      </c>
      <c r="E4485" s="52">
        <v>45093</v>
      </c>
      <c r="F4485" s="18">
        <f t="shared" si="209"/>
        <v>6</v>
      </c>
      <c r="G4485" s="51" t="s">
        <v>11799</v>
      </c>
      <c r="H4485" s="51" t="s">
        <v>13453</v>
      </c>
      <c r="I4485" s="51" t="s">
        <v>11725</v>
      </c>
      <c r="J4485" s="53">
        <v>1396110</v>
      </c>
      <c r="K4485" s="48">
        <v>0.1</v>
      </c>
      <c r="L4485" s="53">
        <v>139611</v>
      </c>
      <c r="M4485" s="54">
        <v>1535721</v>
      </c>
      <c r="N4485">
        <f>+VLOOKUP(C4485,'Thanh toán '!M$1335:N$6972,2,0)</f>
        <v>1535721</v>
      </c>
      <c r="O4485" s="61">
        <f t="shared" si="210"/>
        <v>0</v>
      </c>
    </row>
    <row r="4486" spans="1:15" hidden="1" x14ac:dyDescent="0.3">
      <c r="A4486" s="43">
        <v>2023</v>
      </c>
      <c r="B4486" s="51" t="s">
        <v>18496</v>
      </c>
      <c r="C4486" s="19">
        <f t="shared" ref="C4486:C4549" si="211">+B4486*1</f>
        <v>36000</v>
      </c>
      <c r="D4486" s="44" t="s">
        <v>13350</v>
      </c>
      <c r="E4486" s="52">
        <v>45093</v>
      </c>
      <c r="F4486" s="18">
        <f t="shared" ref="F4486:F4549" si="212">+MONTH(E4486)</f>
        <v>6</v>
      </c>
      <c r="G4486" s="51" t="s">
        <v>11799</v>
      </c>
      <c r="H4486" s="51" t="s">
        <v>13438</v>
      </c>
      <c r="I4486" s="51" t="s">
        <v>11725</v>
      </c>
      <c r="J4486" s="53">
        <v>690372</v>
      </c>
      <c r="K4486" s="48">
        <v>9.9999710301113029E-2</v>
      </c>
      <c r="L4486" s="53">
        <v>69037</v>
      </c>
      <c r="M4486" s="54">
        <v>759409</v>
      </c>
      <c r="N4486">
        <f>+VLOOKUP(C4486,'Thanh toán '!M$1335:N$6972,2,0)</f>
        <v>759409</v>
      </c>
      <c r="O4486" s="61">
        <f t="shared" ref="O4486:O4549" si="213">+N4486-M4486</f>
        <v>0</v>
      </c>
    </row>
    <row r="4487" spans="1:15" hidden="1" x14ac:dyDescent="0.3">
      <c r="A4487" s="43">
        <v>2023</v>
      </c>
      <c r="B4487" s="51" t="s">
        <v>18497</v>
      </c>
      <c r="C4487" s="19">
        <f t="shared" si="211"/>
        <v>36001</v>
      </c>
      <c r="D4487" s="44" t="s">
        <v>13350</v>
      </c>
      <c r="E4487" s="52">
        <v>45093</v>
      </c>
      <c r="F4487" s="18">
        <f t="shared" si="212"/>
        <v>6</v>
      </c>
      <c r="G4487" s="51" t="s">
        <v>11799</v>
      </c>
      <c r="H4487" s="51" t="s">
        <v>17914</v>
      </c>
      <c r="I4487" s="51" t="s">
        <v>11725</v>
      </c>
      <c r="J4487" s="53">
        <v>1254516</v>
      </c>
      <c r="K4487" s="48">
        <v>0.10000031884806571</v>
      </c>
      <c r="L4487" s="53">
        <v>125452</v>
      </c>
      <c r="M4487" s="54">
        <v>1379968</v>
      </c>
      <c r="N4487">
        <f>+VLOOKUP(C4487,'Thanh toán '!M$1335:N$6972,2,0)</f>
        <v>1379968</v>
      </c>
      <c r="O4487" s="61">
        <f t="shared" si="213"/>
        <v>0</v>
      </c>
    </row>
    <row r="4488" spans="1:15" hidden="1" x14ac:dyDescent="0.3">
      <c r="A4488" s="43">
        <v>2023</v>
      </c>
      <c r="B4488" s="51" t="s">
        <v>18498</v>
      </c>
      <c r="C4488" s="19">
        <f t="shared" si="211"/>
        <v>36002</v>
      </c>
      <c r="D4488" s="44" t="s">
        <v>13350</v>
      </c>
      <c r="E4488" s="52">
        <v>45093</v>
      </c>
      <c r="F4488" s="18">
        <f t="shared" si="212"/>
        <v>6</v>
      </c>
      <c r="G4488" s="51" t="s">
        <v>11799</v>
      </c>
      <c r="H4488" s="51" t="s">
        <v>13440</v>
      </c>
      <c r="I4488" s="51" t="s">
        <v>11725</v>
      </c>
      <c r="J4488" s="53">
        <v>951239</v>
      </c>
      <c r="K4488" s="48">
        <v>0.1000001051260514</v>
      </c>
      <c r="L4488" s="53">
        <v>95124</v>
      </c>
      <c r="M4488" s="54">
        <v>1046363</v>
      </c>
      <c r="N4488">
        <f>+VLOOKUP(C4488,'Thanh toán '!M$1335:N$6972,2,0)</f>
        <v>1046363</v>
      </c>
      <c r="O4488" s="61">
        <f t="shared" si="213"/>
        <v>0</v>
      </c>
    </row>
    <row r="4489" spans="1:15" hidden="1" x14ac:dyDescent="0.3">
      <c r="A4489" s="43">
        <v>2023</v>
      </c>
      <c r="B4489" s="51" t="s">
        <v>18499</v>
      </c>
      <c r="C4489" s="19">
        <f t="shared" si="211"/>
        <v>36007</v>
      </c>
      <c r="D4489" s="44" t="s">
        <v>13350</v>
      </c>
      <c r="E4489" s="52">
        <v>45093</v>
      </c>
      <c r="F4489" s="18">
        <f t="shared" si="212"/>
        <v>6</v>
      </c>
      <c r="G4489" s="51" t="s">
        <v>11799</v>
      </c>
      <c r="H4489" s="51" t="s">
        <v>13898</v>
      </c>
      <c r="I4489" s="51" t="s">
        <v>11725</v>
      </c>
      <c r="J4489" s="53">
        <v>333174</v>
      </c>
      <c r="K4489" s="48">
        <v>9.999879942612569E-2</v>
      </c>
      <c r="L4489" s="53">
        <v>33317</v>
      </c>
      <c r="M4489" s="54">
        <v>366491</v>
      </c>
      <c r="N4489">
        <f>+VLOOKUP(C4489,'Thanh toán '!M$1335:N$6972,2,0)</f>
        <v>366491</v>
      </c>
      <c r="O4489" s="61">
        <f t="shared" si="213"/>
        <v>0</v>
      </c>
    </row>
    <row r="4490" spans="1:15" hidden="1" x14ac:dyDescent="0.3">
      <c r="A4490" s="43">
        <v>2023</v>
      </c>
      <c r="B4490" s="51" t="s">
        <v>18500</v>
      </c>
      <c r="C4490" s="19">
        <f t="shared" si="211"/>
        <v>36010</v>
      </c>
      <c r="D4490" s="44" t="s">
        <v>13350</v>
      </c>
      <c r="E4490" s="52">
        <v>45093</v>
      </c>
      <c r="F4490" s="18">
        <f t="shared" si="212"/>
        <v>6</v>
      </c>
      <c r="G4490" s="51" t="s">
        <v>11799</v>
      </c>
      <c r="H4490" s="51" t="s">
        <v>13830</v>
      </c>
      <c r="I4490" s="51" t="s">
        <v>11725</v>
      </c>
      <c r="J4490" s="53">
        <v>955334</v>
      </c>
      <c r="K4490" s="48">
        <v>9.9999581298268456E-2</v>
      </c>
      <c r="L4490" s="53">
        <v>95533</v>
      </c>
      <c r="M4490" s="54">
        <v>1050867</v>
      </c>
      <c r="N4490">
        <f>+VLOOKUP(C4490,'Thanh toán '!M$1335:N$6972,2,0)</f>
        <v>1050867</v>
      </c>
      <c r="O4490" s="61">
        <f t="shared" si="213"/>
        <v>0</v>
      </c>
    </row>
    <row r="4491" spans="1:15" hidden="1" x14ac:dyDescent="0.3">
      <c r="A4491" s="43">
        <v>2023</v>
      </c>
      <c r="B4491" s="51" t="s">
        <v>18501</v>
      </c>
      <c r="C4491" s="19">
        <f t="shared" si="211"/>
        <v>36011</v>
      </c>
      <c r="D4491" s="44" t="s">
        <v>13350</v>
      </c>
      <c r="E4491" s="52">
        <v>45093</v>
      </c>
      <c r="F4491" s="18">
        <f t="shared" si="212"/>
        <v>6</v>
      </c>
      <c r="G4491" s="51" t="s">
        <v>11799</v>
      </c>
      <c r="H4491" s="51" t="s">
        <v>13835</v>
      </c>
      <c r="I4491" s="51" t="s">
        <v>11725</v>
      </c>
      <c r="J4491" s="53">
        <v>1097250</v>
      </c>
      <c r="K4491" s="48">
        <v>0.1</v>
      </c>
      <c r="L4491" s="53">
        <v>109725</v>
      </c>
      <c r="M4491" s="54">
        <v>1206975</v>
      </c>
      <c r="N4491">
        <f>+VLOOKUP(C4491,'Thanh toán '!M$1335:N$6972,2,0)</f>
        <v>1206975</v>
      </c>
      <c r="O4491" s="61">
        <f t="shared" si="213"/>
        <v>0</v>
      </c>
    </row>
    <row r="4492" spans="1:15" hidden="1" x14ac:dyDescent="0.3">
      <c r="A4492" s="43">
        <v>2023</v>
      </c>
      <c r="B4492" s="51" t="s">
        <v>18502</v>
      </c>
      <c r="C4492" s="19">
        <f t="shared" si="211"/>
        <v>36012</v>
      </c>
      <c r="D4492" s="44" t="s">
        <v>13350</v>
      </c>
      <c r="E4492" s="52">
        <v>45093</v>
      </c>
      <c r="F4492" s="18">
        <f t="shared" si="212"/>
        <v>6</v>
      </c>
      <c r="G4492" s="51" t="s">
        <v>12518</v>
      </c>
      <c r="H4492" s="51" t="s">
        <v>12518</v>
      </c>
      <c r="I4492" s="51" t="s">
        <v>12519</v>
      </c>
      <c r="J4492" s="53">
        <v>2595580</v>
      </c>
      <c r="K4492" s="48">
        <v>0.1</v>
      </c>
      <c r="L4492" s="53">
        <v>259558</v>
      </c>
      <c r="M4492" s="54">
        <v>2855138</v>
      </c>
      <c r="N4492">
        <f>+VLOOKUP(C4492,'Thanh toán '!M$1335:N$6972,2,0)</f>
        <v>2855138</v>
      </c>
      <c r="O4492" s="61">
        <f t="shared" si="213"/>
        <v>0</v>
      </c>
    </row>
    <row r="4493" spans="1:15" hidden="1" x14ac:dyDescent="0.3">
      <c r="A4493" s="43">
        <v>2023</v>
      </c>
      <c r="B4493" s="51" t="s">
        <v>18503</v>
      </c>
      <c r="C4493" s="19">
        <f t="shared" si="211"/>
        <v>36014</v>
      </c>
      <c r="D4493" s="44" t="s">
        <v>13350</v>
      </c>
      <c r="E4493" s="52">
        <v>45093</v>
      </c>
      <c r="F4493" s="18">
        <f t="shared" si="212"/>
        <v>6</v>
      </c>
      <c r="G4493" s="51" t="s">
        <v>12239</v>
      </c>
      <c r="H4493" s="51" t="s">
        <v>18069</v>
      </c>
      <c r="I4493" s="51" t="s">
        <v>12240</v>
      </c>
      <c r="J4493" s="53">
        <v>1141436</v>
      </c>
      <c r="K4493" s="48">
        <v>0.10000035043576688</v>
      </c>
      <c r="L4493" s="53">
        <v>114144</v>
      </c>
      <c r="M4493" s="54">
        <v>1255580</v>
      </c>
      <c r="N4493">
        <f>+VLOOKUP(C4493,'Thanh toán '!M$1335:N$6972,2,0)</f>
        <v>1255580</v>
      </c>
      <c r="O4493" s="61">
        <f t="shared" si="213"/>
        <v>0</v>
      </c>
    </row>
    <row r="4494" spans="1:15" hidden="1" x14ac:dyDescent="0.3">
      <c r="A4494" s="43">
        <v>2023</v>
      </c>
      <c r="B4494" s="51" t="s">
        <v>18504</v>
      </c>
      <c r="C4494" s="19">
        <f t="shared" si="211"/>
        <v>36015</v>
      </c>
      <c r="D4494" s="44" t="s">
        <v>13350</v>
      </c>
      <c r="E4494" s="52">
        <v>45093</v>
      </c>
      <c r="F4494" s="18">
        <f t="shared" si="212"/>
        <v>6</v>
      </c>
      <c r="G4494" s="51" t="s">
        <v>12360</v>
      </c>
      <c r="H4494" s="51" t="s">
        <v>12360</v>
      </c>
      <c r="I4494" s="51" t="s">
        <v>12361</v>
      </c>
      <c r="J4494" s="53">
        <v>1665870</v>
      </c>
      <c r="K4494" s="48">
        <v>0.1</v>
      </c>
      <c r="L4494" s="53">
        <v>166587</v>
      </c>
      <c r="M4494" s="54">
        <v>1832457</v>
      </c>
      <c r="N4494">
        <f>+VLOOKUP(C4494,'Thanh toán '!M$1335:N$6972,2,0)</f>
        <v>1832457</v>
      </c>
      <c r="O4494" s="61">
        <f t="shared" si="213"/>
        <v>0</v>
      </c>
    </row>
    <row r="4495" spans="1:15" hidden="1" x14ac:dyDescent="0.3">
      <c r="A4495" s="43">
        <v>2023</v>
      </c>
      <c r="B4495" s="51" t="s">
        <v>18505</v>
      </c>
      <c r="C4495" s="19">
        <f t="shared" si="211"/>
        <v>36016</v>
      </c>
      <c r="D4495" s="44" t="s">
        <v>13350</v>
      </c>
      <c r="E4495" s="52">
        <v>45093</v>
      </c>
      <c r="F4495" s="18">
        <f t="shared" si="212"/>
        <v>6</v>
      </c>
      <c r="G4495" s="51" t="s">
        <v>12363</v>
      </c>
      <c r="H4495" s="51" t="s">
        <v>12363</v>
      </c>
      <c r="I4495" s="51" t="s">
        <v>12364</v>
      </c>
      <c r="J4495" s="53">
        <v>1352145</v>
      </c>
      <c r="K4495" s="48">
        <v>0.10000036978282655</v>
      </c>
      <c r="L4495" s="53">
        <v>135215</v>
      </c>
      <c r="M4495" s="54">
        <v>1487360</v>
      </c>
      <c r="N4495">
        <f>+VLOOKUP(C4495,'Thanh toán '!M$1335:N$6972,2,0)</f>
        <v>1487360</v>
      </c>
      <c r="O4495" s="61">
        <f t="shared" si="213"/>
        <v>0</v>
      </c>
    </row>
    <row r="4496" spans="1:15" hidden="1" x14ac:dyDescent="0.3">
      <c r="A4496" s="43">
        <v>2023</v>
      </c>
      <c r="B4496" s="51" t="s">
        <v>18506</v>
      </c>
      <c r="C4496" s="19">
        <f t="shared" si="211"/>
        <v>36017</v>
      </c>
      <c r="D4496" s="44" t="s">
        <v>13350</v>
      </c>
      <c r="E4496" s="52">
        <v>45093</v>
      </c>
      <c r="F4496" s="18">
        <f t="shared" si="212"/>
        <v>6</v>
      </c>
      <c r="G4496" s="51" t="s">
        <v>11799</v>
      </c>
      <c r="H4496" s="51" t="s">
        <v>15214</v>
      </c>
      <c r="I4496" s="51" t="s">
        <v>11725</v>
      </c>
      <c r="J4496" s="53">
        <v>1061211</v>
      </c>
      <c r="K4496" s="48">
        <v>9.9999905768032943E-2</v>
      </c>
      <c r="L4496" s="53">
        <v>106121</v>
      </c>
      <c r="M4496" s="54">
        <v>1167332</v>
      </c>
      <c r="N4496">
        <f>+VLOOKUP(C4496,'Thanh toán '!M$1335:N$6972,2,0)</f>
        <v>1167332</v>
      </c>
      <c r="O4496" s="61">
        <f t="shared" si="213"/>
        <v>0</v>
      </c>
    </row>
    <row r="4497" spans="1:15" hidden="1" x14ac:dyDescent="0.3">
      <c r="A4497" s="43">
        <v>2023</v>
      </c>
      <c r="B4497" s="51" t="s">
        <v>18507</v>
      </c>
      <c r="C4497" s="19">
        <f t="shared" si="211"/>
        <v>36018</v>
      </c>
      <c r="D4497" s="44" t="s">
        <v>13350</v>
      </c>
      <c r="E4497" s="52">
        <v>45093</v>
      </c>
      <c r="F4497" s="18">
        <f t="shared" si="212"/>
        <v>6</v>
      </c>
      <c r="G4497" s="51" t="s">
        <v>11799</v>
      </c>
      <c r="H4497" s="51" t="s">
        <v>13822</v>
      </c>
      <c r="I4497" s="51" t="s">
        <v>11725</v>
      </c>
      <c r="J4497" s="53">
        <v>1768685</v>
      </c>
      <c r="K4497" s="48">
        <v>0.10000028269590119</v>
      </c>
      <c r="L4497" s="53">
        <v>176869</v>
      </c>
      <c r="M4497" s="54">
        <v>1945554</v>
      </c>
      <c r="N4497">
        <f>+VLOOKUP(C4497,'Thanh toán '!M$1335:N$6972,2,0)</f>
        <v>1945554</v>
      </c>
      <c r="O4497" s="61">
        <f t="shared" si="213"/>
        <v>0</v>
      </c>
    </row>
    <row r="4498" spans="1:15" hidden="1" x14ac:dyDescent="0.3">
      <c r="A4498" s="43">
        <v>2023</v>
      </c>
      <c r="B4498" s="51" t="s">
        <v>18508</v>
      </c>
      <c r="C4498" s="19">
        <f t="shared" si="211"/>
        <v>36019</v>
      </c>
      <c r="D4498" s="44" t="s">
        <v>13350</v>
      </c>
      <c r="E4498" s="52">
        <v>45093</v>
      </c>
      <c r="F4498" s="18">
        <f t="shared" si="212"/>
        <v>6</v>
      </c>
      <c r="G4498" s="51" t="s">
        <v>11799</v>
      </c>
      <c r="H4498" s="51" t="s">
        <v>14125</v>
      </c>
      <c r="I4498" s="51" t="s">
        <v>11725</v>
      </c>
      <c r="J4498" s="53">
        <v>618065</v>
      </c>
      <c r="K4498" s="48">
        <v>0.10000080897640216</v>
      </c>
      <c r="L4498" s="53">
        <v>61807</v>
      </c>
      <c r="M4498" s="54">
        <v>679872</v>
      </c>
      <c r="N4498">
        <f>+VLOOKUP(C4498,'Thanh toán '!M$1335:N$6972,2,0)</f>
        <v>679872</v>
      </c>
      <c r="O4498" s="61">
        <f t="shared" si="213"/>
        <v>0</v>
      </c>
    </row>
    <row r="4499" spans="1:15" hidden="1" x14ac:dyDescent="0.3">
      <c r="A4499" s="43">
        <v>2023</v>
      </c>
      <c r="B4499" s="51" t="s">
        <v>18509</v>
      </c>
      <c r="C4499" s="19">
        <f t="shared" si="211"/>
        <v>36020</v>
      </c>
      <c r="D4499" s="44" t="s">
        <v>13350</v>
      </c>
      <c r="E4499" s="52">
        <v>45093</v>
      </c>
      <c r="F4499" s="18">
        <f t="shared" si="212"/>
        <v>6</v>
      </c>
      <c r="G4499" s="51" t="s">
        <v>11799</v>
      </c>
      <c r="H4499" s="51" t="s">
        <v>14113</v>
      </c>
      <c r="I4499" s="51" t="s">
        <v>11725</v>
      </c>
      <c r="J4499" s="53">
        <v>734646</v>
      </c>
      <c r="K4499" s="48">
        <v>0.10000054447992639</v>
      </c>
      <c r="L4499" s="53">
        <v>73465</v>
      </c>
      <c r="M4499" s="54">
        <v>808111</v>
      </c>
      <c r="N4499">
        <f>+VLOOKUP(C4499,'Thanh toán '!M$1335:N$6972,2,0)</f>
        <v>808111</v>
      </c>
      <c r="O4499" s="61">
        <f t="shared" si="213"/>
        <v>0</v>
      </c>
    </row>
    <row r="4500" spans="1:15" hidden="1" x14ac:dyDescent="0.3">
      <c r="A4500" s="43">
        <v>2023</v>
      </c>
      <c r="B4500" s="51" t="s">
        <v>18510</v>
      </c>
      <c r="C4500" s="19">
        <f t="shared" si="211"/>
        <v>36021</v>
      </c>
      <c r="D4500" s="44" t="s">
        <v>13350</v>
      </c>
      <c r="E4500" s="52">
        <v>45093</v>
      </c>
      <c r="F4500" s="18">
        <f t="shared" si="212"/>
        <v>6</v>
      </c>
      <c r="G4500" s="51" t="s">
        <v>11799</v>
      </c>
      <c r="H4500" s="51" t="s">
        <v>13415</v>
      </c>
      <c r="I4500" s="51" t="s">
        <v>11725</v>
      </c>
      <c r="J4500" s="53">
        <v>922445</v>
      </c>
      <c r="K4500" s="48">
        <v>0.10000054203773667</v>
      </c>
      <c r="L4500" s="53">
        <v>92245</v>
      </c>
      <c r="M4500" s="54">
        <v>1014690</v>
      </c>
      <c r="N4500">
        <f>+VLOOKUP(C4500,'Thanh toán '!M$1335:N$6972,2,0)</f>
        <v>1014690</v>
      </c>
      <c r="O4500" s="61">
        <f t="shared" si="213"/>
        <v>0</v>
      </c>
    </row>
    <row r="4501" spans="1:15" hidden="1" x14ac:dyDescent="0.3">
      <c r="A4501" s="43">
        <v>2023</v>
      </c>
      <c r="B4501" s="51" t="s">
        <v>18511</v>
      </c>
      <c r="C4501" s="19">
        <f t="shared" si="211"/>
        <v>36022</v>
      </c>
      <c r="D4501" s="44" t="s">
        <v>13350</v>
      </c>
      <c r="E4501" s="52">
        <v>45093</v>
      </c>
      <c r="F4501" s="18">
        <f t="shared" si="212"/>
        <v>6</v>
      </c>
      <c r="G4501" s="51" t="s">
        <v>11799</v>
      </c>
      <c r="H4501" s="51" t="s">
        <v>13543</v>
      </c>
      <c r="I4501" s="51" t="s">
        <v>11725</v>
      </c>
      <c r="J4501" s="53">
        <v>626898</v>
      </c>
      <c r="K4501" s="48">
        <v>0.10000031903116616</v>
      </c>
      <c r="L4501" s="53">
        <v>62690</v>
      </c>
      <c r="M4501" s="54">
        <v>689588</v>
      </c>
      <c r="N4501">
        <f>+VLOOKUP(C4501,'Thanh toán '!M$1335:N$6972,2,0)</f>
        <v>689588</v>
      </c>
      <c r="O4501" s="61">
        <f t="shared" si="213"/>
        <v>0</v>
      </c>
    </row>
    <row r="4502" spans="1:15" hidden="1" x14ac:dyDescent="0.3">
      <c r="A4502" s="43">
        <v>2023</v>
      </c>
      <c r="B4502" s="51" t="s">
        <v>18512</v>
      </c>
      <c r="C4502" s="19">
        <f t="shared" si="211"/>
        <v>36024</v>
      </c>
      <c r="D4502" s="44" t="s">
        <v>13350</v>
      </c>
      <c r="E4502" s="52">
        <v>45093</v>
      </c>
      <c r="F4502" s="18">
        <f t="shared" si="212"/>
        <v>6</v>
      </c>
      <c r="G4502" s="51" t="s">
        <v>11799</v>
      </c>
      <c r="H4502" s="51" t="s">
        <v>13846</v>
      </c>
      <c r="I4502" s="51" t="s">
        <v>11725</v>
      </c>
      <c r="J4502" s="53">
        <v>1761712</v>
      </c>
      <c r="K4502" s="48">
        <v>9.999988647406613E-2</v>
      </c>
      <c r="L4502" s="53">
        <v>176171</v>
      </c>
      <c r="M4502" s="54">
        <v>1937883</v>
      </c>
      <c r="N4502">
        <f>+VLOOKUP(C4502,'Thanh toán '!M$1335:N$6972,2,0)</f>
        <v>1937883</v>
      </c>
      <c r="O4502" s="61">
        <f t="shared" si="213"/>
        <v>0</v>
      </c>
    </row>
    <row r="4503" spans="1:15" hidden="1" x14ac:dyDescent="0.3">
      <c r="A4503" s="43">
        <v>2023</v>
      </c>
      <c r="B4503" s="51" t="s">
        <v>18513</v>
      </c>
      <c r="C4503" s="19">
        <f t="shared" si="211"/>
        <v>36033</v>
      </c>
      <c r="D4503" s="44" t="s">
        <v>13350</v>
      </c>
      <c r="E4503" s="52">
        <v>45093</v>
      </c>
      <c r="F4503" s="18">
        <f t="shared" si="212"/>
        <v>6</v>
      </c>
      <c r="G4503" s="51" t="s">
        <v>11799</v>
      </c>
      <c r="H4503" s="51" t="s">
        <v>14037</v>
      </c>
      <c r="I4503" s="51" t="s">
        <v>11725</v>
      </c>
      <c r="J4503" s="53">
        <v>388678</v>
      </c>
      <c r="K4503" s="48">
        <v>0.10000051456475541</v>
      </c>
      <c r="L4503" s="53">
        <v>38868</v>
      </c>
      <c r="M4503" s="54">
        <v>427546</v>
      </c>
      <c r="N4503">
        <f>+VLOOKUP(C4503,'Thanh toán '!M$1335:N$6972,2,0)</f>
        <v>427546</v>
      </c>
      <c r="O4503" s="61">
        <f t="shared" si="213"/>
        <v>0</v>
      </c>
    </row>
    <row r="4504" spans="1:15" hidden="1" x14ac:dyDescent="0.3">
      <c r="A4504" s="43">
        <v>2023</v>
      </c>
      <c r="B4504" s="51" t="s">
        <v>18514</v>
      </c>
      <c r="C4504" s="19">
        <f t="shared" si="211"/>
        <v>36086</v>
      </c>
      <c r="D4504" s="44" t="s">
        <v>13350</v>
      </c>
      <c r="E4504" s="52">
        <v>45093</v>
      </c>
      <c r="F4504" s="18">
        <f t="shared" si="212"/>
        <v>6</v>
      </c>
      <c r="G4504" s="51" t="s">
        <v>12167</v>
      </c>
      <c r="H4504" s="51" t="s">
        <v>12167</v>
      </c>
      <c r="I4504" s="51" t="s">
        <v>12168</v>
      </c>
      <c r="J4504" s="53">
        <v>1001965</v>
      </c>
      <c r="K4504" s="48">
        <v>0.10000049901942683</v>
      </c>
      <c r="L4504" s="53">
        <v>100197</v>
      </c>
      <c r="M4504" s="54">
        <v>1102162</v>
      </c>
      <c r="N4504">
        <f>+VLOOKUP(C4504,'Thanh toán '!M$1335:N$6972,2,0)</f>
        <v>1102162</v>
      </c>
      <c r="O4504" s="61">
        <f t="shared" si="213"/>
        <v>0</v>
      </c>
    </row>
    <row r="4505" spans="1:15" hidden="1" x14ac:dyDescent="0.3">
      <c r="A4505" s="43">
        <v>2023</v>
      </c>
      <c r="B4505" s="51" t="s">
        <v>18515</v>
      </c>
      <c r="C4505" s="19">
        <f t="shared" si="211"/>
        <v>36087</v>
      </c>
      <c r="D4505" s="44" t="s">
        <v>13350</v>
      </c>
      <c r="E4505" s="52">
        <v>45093</v>
      </c>
      <c r="F4505" s="18">
        <f t="shared" si="212"/>
        <v>6</v>
      </c>
      <c r="G4505" s="51" t="s">
        <v>12312</v>
      </c>
      <c r="H4505" s="51" t="s">
        <v>12312</v>
      </c>
      <c r="I4505" s="51" t="s">
        <v>12313</v>
      </c>
      <c r="J4505" s="53">
        <v>1452680</v>
      </c>
      <c r="K4505" s="48">
        <v>0.1</v>
      </c>
      <c r="L4505" s="53">
        <v>145268</v>
      </c>
      <c r="M4505" s="54">
        <v>1597948</v>
      </c>
      <c r="N4505">
        <f>+VLOOKUP(C4505,'Thanh toán '!M$1335:N$6972,2,0)</f>
        <v>1597948</v>
      </c>
      <c r="O4505" s="61">
        <f t="shared" si="213"/>
        <v>0</v>
      </c>
    </row>
    <row r="4506" spans="1:15" hidden="1" x14ac:dyDescent="0.3">
      <c r="A4506" s="43">
        <v>2023</v>
      </c>
      <c r="B4506" s="51" t="s">
        <v>18516</v>
      </c>
      <c r="C4506" s="19">
        <f t="shared" si="211"/>
        <v>36088</v>
      </c>
      <c r="D4506" s="44" t="s">
        <v>13350</v>
      </c>
      <c r="E4506" s="52">
        <v>45093</v>
      </c>
      <c r="F4506" s="18">
        <f t="shared" si="212"/>
        <v>6</v>
      </c>
      <c r="G4506" s="51" t="s">
        <v>12293</v>
      </c>
      <c r="H4506" s="51" t="s">
        <v>12293</v>
      </c>
      <c r="I4506" s="51" t="s">
        <v>12294</v>
      </c>
      <c r="J4506" s="53">
        <v>1001965</v>
      </c>
      <c r="K4506" s="48">
        <v>0.10000049901942683</v>
      </c>
      <c r="L4506" s="53">
        <v>100197</v>
      </c>
      <c r="M4506" s="54">
        <v>1102162</v>
      </c>
      <c r="N4506">
        <f>+VLOOKUP(C4506,'Thanh toán '!M$1335:N$6972,2,0)</f>
        <v>1102162</v>
      </c>
      <c r="O4506" s="61">
        <f t="shared" si="213"/>
        <v>0</v>
      </c>
    </row>
    <row r="4507" spans="1:15" hidden="1" x14ac:dyDescent="0.3">
      <c r="A4507" s="43">
        <v>2023</v>
      </c>
      <c r="B4507" s="51" t="s">
        <v>18517</v>
      </c>
      <c r="C4507" s="19">
        <f t="shared" si="211"/>
        <v>36089</v>
      </c>
      <c r="D4507" s="44" t="s">
        <v>13350</v>
      </c>
      <c r="E4507" s="52">
        <v>45093</v>
      </c>
      <c r="F4507" s="18">
        <f t="shared" si="212"/>
        <v>6</v>
      </c>
      <c r="G4507" s="51" t="s">
        <v>12293</v>
      </c>
      <c r="H4507" s="51" t="s">
        <v>12293</v>
      </c>
      <c r="I4507" s="51" t="s">
        <v>12294</v>
      </c>
      <c r="J4507" s="53">
        <v>2579200</v>
      </c>
      <c r="K4507" s="48">
        <v>0.1</v>
      </c>
      <c r="L4507" s="53">
        <v>257920</v>
      </c>
      <c r="M4507" s="54">
        <v>2837120</v>
      </c>
      <c r="N4507">
        <f>+VLOOKUP(C4507,'Thanh toán '!M$1335:N$6972,2,0)</f>
        <v>2837120</v>
      </c>
      <c r="O4507" s="61">
        <f t="shared" si="213"/>
        <v>0</v>
      </c>
    </row>
    <row r="4508" spans="1:15" hidden="1" x14ac:dyDescent="0.3">
      <c r="A4508" s="43">
        <v>2023</v>
      </c>
      <c r="B4508" s="51" t="s">
        <v>18518</v>
      </c>
      <c r="C4508" s="19">
        <f t="shared" si="211"/>
        <v>36105</v>
      </c>
      <c r="D4508" s="44" t="s">
        <v>13350</v>
      </c>
      <c r="E4508" s="52">
        <v>45093</v>
      </c>
      <c r="F4508" s="18">
        <f t="shared" si="212"/>
        <v>6</v>
      </c>
      <c r="G4508" s="51" t="s">
        <v>12360</v>
      </c>
      <c r="H4508" s="51" t="s">
        <v>12360</v>
      </c>
      <c r="I4508" s="51" t="s">
        <v>12361</v>
      </c>
      <c r="J4508" s="53">
        <v>1553215</v>
      </c>
      <c r="K4508" s="48">
        <v>0.10000032191293542</v>
      </c>
      <c r="L4508" s="53">
        <v>155322</v>
      </c>
      <c r="M4508" s="54">
        <v>1708537</v>
      </c>
      <c r="N4508">
        <f>+VLOOKUP(C4508,'Thanh toán '!M$1335:N$6972,2,0)</f>
        <v>1708537</v>
      </c>
      <c r="O4508" s="61">
        <f t="shared" si="213"/>
        <v>0</v>
      </c>
    </row>
    <row r="4509" spans="1:15" hidden="1" x14ac:dyDescent="0.3">
      <c r="A4509" s="43">
        <v>2023</v>
      </c>
      <c r="B4509" s="51" t="s">
        <v>18519</v>
      </c>
      <c r="C4509" s="19">
        <f t="shared" si="211"/>
        <v>36106</v>
      </c>
      <c r="D4509" s="44" t="s">
        <v>13350</v>
      </c>
      <c r="E4509" s="52">
        <v>45093</v>
      </c>
      <c r="F4509" s="18">
        <f t="shared" si="212"/>
        <v>6</v>
      </c>
      <c r="G4509" s="51" t="s">
        <v>11799</v>
      </c>
      <c r="H4509" s="51" t="s">
        <v>13534</v>
      </c>
      <c r="I4509" s="51" t="s">
        <v>11725</v>
      </c>
      <c r="J4509" s="53">
        <v>975263</v>
      </c>
      <c r="K4509" s="48">
        <v>9.9999692390667957E-2</v>
      </c>
      <c r="L4509" s="53">
        <v>97526</v>
      </c>
      <c r="M4509" s="54">
        <v>1072789</v>
      </c>
      <c r="N4509">
        <f>+VLOOKUP(C4509,'Thanh toán '!M$1335:N$6972,2,0)</f>
        <v>1072789</v>
      </c>
      <c r="O4509" s="61">
        <f t="shared" si="213"/>
        <v>0</v>
      </c>
    </row>
    <row r="4510" spans="1:15" hidden="1" x14ac:dyDescent="0.3">
      <c r="A4510" s="43">
        <v>2023</v>
      </c>
      <c r="B4510" s="51" t="s">
        <v>18520</v>
      </c>
      <c r="C4510" s="19">
        <f t="shared" si="211"/>
        <v>36107</v>
      </c>
      <c r="D4510" s="44" t="s">
        <v>13350</v>
      </c>
      <c r="E4510" s="52">
        <v>45093</v>
      </c>
      <c r="F4510" s="18">
        <f t="shared" si="212"/>
        <v>6</v>
      </c>
      <c r="G4510" s="51" t="s">
        <v>11799</v>
      </c>
      <c r="H4510" s="51" t="s">
        <v>13591</v>
      </c>
      <c r="I4510" s="51" t="s">
        <v>11725</v>
      </c>
      <c r="J4510" s="53">
        <v>1530553</v>
      </c>
      <c r="K4510" s="48">
        <v>9.9999803992413205E-2</v>
      </c>
      <c r="L4510" s="53">
        <v>153055</v>
      </c>
      <c r="M4510" s="54">
        <v>1683608</v>
      </c>
      <c r="N4510">
        <f>+VLOOKUP(C4510,'Thanh toán '!M$1335:N$6972,2,0)</f>
        <v>1683608</v>
      </c>
      <c r="O4510" s="61">
        <f t="shared" si="213"/>
        <v>0</v>
      </c>
    </row>
    <row r="4511" spans="1:15" hidden="1" x14ac:dyDescent="0.3">
      <c r="A4511" s="43">
        <v>2023</v>
      </c>
      <c r="B4511" s="51" t="s">
        <v>18521</v>
      </c>
      <c r="C4511" s="19">
        <f t="shared" si="211"/>
        <v>36108</v>
      </c>
      <c r="D4511" s="44" t="s">
        <v>13350</v>
      </c>
      <c r="E4511" s="52">
        <v>45093</v>
      </c>
      <c r="F4511" s="18">
        <f t="shared" si="212"/>
        <v>6</v>
      </c>
      <c r="G4511" s="51" t="s">
        <v>11799</v>
      </c>
      <c r="H4511" s="51" t="s">
        <v>13591</v>
      </c>
      <c r="I4511" s="51" t="s">
        <v>11725</v>
      </c>
      <c r="J4511" s="53">
        <v>400786</v>
      </c>
      <c r="K4511" s="48">
        <v>0.10000099803885365</v>
      </c>
      <c r="L4511" s="53">
        <v>40079</v>
      </c>
      <c r="M4511" s="54">
        <v>440865</v>
      </c>
      <c r="N4511">
        <f>+VLOOKUP(C4511,'Thanh toán '!M$1335:N$6972,2,0)</f>
        <v>440865</v>
      </c>
      <c r="O4511" s="61">
        <f t="shared" si="213"/>
        <v>0</v>
      </c>
    </row>
    <row r="4512" spans="1:15" hidden="1" x14ac:dyDescent="0.3">
      <c r="A4512" s="43">
        <v>2023</v>
      </c>
      <c r="B4512" s="51" t="s">
        <v>18522</v>
      </c>
      <c r="C4512" s="19">
        <f t="shared" si="211"/>
        <v>36110</v>
      </c>
      <c r="D4512" s="44" t="s">
        <v>13350</v>
      </c>
      <c r="E4512" s="52">
        <v>45093</v>
      </c>
      <c r="F4512" s="18">
        <f t="shared" si="212"/>
        <v>6</v>
      </c>
      <c r="G4512" s="51" t="s">
        <v>11799</v>
      </c>
      <c r="H4512" s="51" t="s">
        <v>13597</v>
      </c>
      <c r="I4512" s="51" t="s">
        <v>11725</v>
      </c>
      <c r="J4512" s="53">
        <v>868975</v>
      </c>
      <c r="K4512" s="48">
        <v>0.10000057539054634</v>
      </c>
      <c r="L4512" s="53">
        <v>86898</v>
      </c>
      <c r="M4512" s="54">
        <v>955873</v>
      </c>
      <c r="N4512">
        <f>+VLOOKUP(C4512,'Thanh toán '!M$1335:N$6972,2,0)</f>
        <v>955873</v>
      </c>
      <c r="O4512" s="61">
        <f t="shared" si="213"/>
        <v>0</v>
      </c>
    </row>
    <row r="4513" spans="1:15" hidden="1" x14ac:dyDescent="0.3">
      <c r="A4513" s="43">
        <v>2023</v>
      </c>
      <c r="B4513" s="51" t="s">
        <v>18523</v>
      </c>
      <c r="C4513" s="19">
        <f t="shared" si="211"/>
        <v>36111</v>
      </c>
      <c r="D4513" s="44" t="s">
        <v>13350</v>
      </c>
      <c r="E4513" s="52">
        <v>45094</v>
      </c>
      <c r="F4513" s="18">
        <f t="shared" si="212"/>
        <v>6</v>
      </c>
      <c r="G4513" s="51" t="s">
        <v>17555</v>
      </c>
      <c r="H4513" s="51" t="s">
        <v>18524</v>
      </c>
      <c r="I4513" s="51" t="s">
        <v>17556</v>
      </c>
      <c r="J4513" s="53">
        <v>1110580</v>
      </c>
      <c r="K4513" s="48">
        <v>0.1</v>
      </c>
      <c r="L4513" s="53">
        <v>111058</v>
      </c>
      <c r="M4513" s="54">
        <v>1221638</v>
      </c>
      <c r="N4513">
        <f>+VLOOKUP(C4513,'Thanh toán '!M$1335:N$6972,2,0)</f>
        <v>1221638</v>
      </c>
      <c r="O4513" s="61">
        <f t="shared" si="213"/>
        <v>0</v>
      </c>
    </row>
    <row r="4514" spans="1:15" hidden="1" x14ac:dyDescent="0.3">
      <c r="A4514" s="43">
        <v>2023</v>
      </c>
      <c r="B4514" s="51" t="s">
        <v>18525</v>
      </c>
      <c r="C4514" s="19">
        <f t="shared" si="211"/>
        <v>36113</v>
      </c>
      <c r="D4514" s="44" t="s">
        <v>13350</v>
      </c>
      <c r="E4514" s="52">
        <v>45094</v>
      </c>
      <c r="F4514" s="18">
        <f t="shared" si="212"/>
        <v>6</v>
      </c>
      <c r="G4514" s="51" t="s">
        <v>12282</v>
      </c>
      <c r="H4514" s="51" t="s">
        <v>18526</v>
      </c>
      <c r="I4514" s="51" t="s">
        <v>12283</v>
      </c>
      <c r="J4514" s="53">
        <v>4835160</v>
      </c>
      <c r="K4514" s="48">
        <v>0.1</v>
      </c>
      <c r="L4514" s="53">
        <v>483516</v>
      </c>
      <c r="M4514" s="54">
        <v>5318676</v>
      </c>
      <c r="N4514">
        <f>+VLOOKUP(C4514,'Thanh toán '!M$1335:N$6972,2,0)</f>
        <v>5318676</v>
      </c>
      <c r="O4514" s="61">
        <f t="shared" si="213"/>
        <v>0</v>
      </c>
    </row>
    <row r="4515" spans="1:15" hidden="1" x14ac:dyDescent="0.3">
      <c r="A4515" s="43">
        <v>2023</v>
      </c>
      <c r="B4515" s="51" t="s">
        <v>18527</v>
      </c>
      <c r="C4515" s="19">
        <f t="shared" si="211"/>
        <v>36119</v>
      </c>
      <c r="D4515" s="44" t="s">
        <v>13350</v>
      </c>
      <c r="E4515" s="52">
        <v>45094</v>
      </c>
      <c r="F4515" s="18">
        <f t="shared" si="212"/>
        <v>6</v>
      </c>
      <c r="G4515" s="51" t="s">
        <v>11768</v>
      </c>
      <c r="H4515" s="51" t="s">
        <v>11768</v>
      </c>
      <c r="I4515" s="51" t="s">
        <v>11769</v>
      </c>
      <c r="J4515" s="53">
        <v>450715</v>
      </c>
      <c r="K4515" s="48">
        <v>0.10000110934847964</v>
      </c>
      <c r="L4515" s="53">
        <v>45072</v>
      </c>
      <c r="M4515" s="54">
        <v>495787</v>
      </c>
      <c r="N4515">
        <f>+VLOOKUP(C4515,'Thanh toán '!M$1335:N$6972,2,0)</f>
        <v>495787</v>
      </c>
      <c r="O4515" s="61">
        <f t="shared" si="213"/>
        <v>0</v>
      </c>
    </row>
    <row r="4516" spans="1:15" hidden="1" x14ac:dyDescent="0.3">
      <c r="A4516" s="43">
        <v>2023</v>
      </c>
      <c r="B4516" s="51" t="s">
        <v>18528</v>
      </c>
      <c r="C4516" s="19">
        <f t="shared" si="211"/>
        <v>36121</v>
      </c>
      <c r="D4516" s="44" t="s">
        <v>13350</v>
      </c>
      <c r="E4516" s="52">
        <v>45094</v>
      </c>
      <c r="F4516" s="18">
        <f t="shared" si="212"/>
        <v>6</v>
      </c>
      <c r="G4516" s="51" t="s">
        <v>12367</v>
      </c>
      <c r="H4516" s="51" t="s">
        <v>13607</v>
      </c>
      <c r="I4516" s="51" t="s">
        <v>12368</v>
      </c>
      <c r="J4516" s="53">
        <v>618065</v>
      </c>
      <c r="K4516" s="48">
        <v>0.10000080897640216</v>
      </c>
      <c r="L4516" s="53">
        <v>61807</v>
      </c>
      <c r="M4516" s="54">
        <v>679872</v>
      </c>
      <c r="N4516">
        <f>+VLOOKUP(C4516,'Thanh toán '!M$1335:N$6972,2,0)</f>
        <v>679872</v>
      </c>
      <c r="O4516" s="61">
        <f t="shared" si="213"/>
        <v>0</v>
      </c>
    </row>
    <row r="4517" spans="1:15" hidden="1" x14ac:dyDescent="0.3">
      <c r="A4517" s="43">
        <v>2023</v>
      </c>
      <c r="B4517" s="51" t="s">
        <v>18529</v>
      </c>
      <c r="C4517" s="19">
        <f t="shared" si="211"/>
        <v>36122</v>
      </c>
      <c r="D4517" s="44" t="s">
        <v>13350</v>
      </c>
      <c r="E4517" s="52">
        <v>45094</v>
      </c>
      <c r="F4517" s="18">
        <f t="shared" si="212"/>
        <v>6</v>
      </c>
      <c r="G4517" s="51" t="s">
        <v>12026</v>
      </c>
      <c r="H4517" s="51" t="s">
        <v>13947</v>
      </c>
      <c r="I4517" s="51" t="s">
        <v>12027</v>
      </c>
      <c r="J4517" s="53">
        <v>842453</v>
      </c>
      <c r="K4517" s="48">
        <v>9.9999643897048268E-2</v>
      </c>
      <c r="L4517" s="53">
        <v>84245</v>
      </c>
      <c r="M4517" s="54">
        <v>926698</v>
      </c>
      <c r="N4517">
        <f>+VLOOKUP(C4517,'Thanh toán '!M$1335:N$6972,2,0)</f>
        <v>926698</v>
      </c>
      <c r="O4517" s="61">
        <f t="shared" si="213"/>
        <v>0</v>
      </c>
    </row>
    <row r="4518" spans="1:15" hidden="1" x14ac:dyDescent="0.3">
      <c r="A4518" s="43">
        <v>2023</v>
      </c>
      <c r="B4518" s="51" t="s">
        <v>18530</v>
      </c>
      <c r="C4518" s="19">
        <f t="shared" si="211"/>
        <v>36123</v>
      </c>
      <c r="D4518" s="44" t="s">
        <v>13350</v>
      </c>
      <c r="E4518" s="52">
        <v>45094</v>
      </c>
      <c r="F4518" s="18">
        <f t="shared" si="212"/>
        <v>6</v>
      </c>
      <c r="G4518" s="51" t="s">
        <v>11799</v>
      </c>
      <c r="H4518" s="51" t="s">
        <v>14062</v>
      </c>
      <c r="I4518" s="51" t="s">
        <v>11725</v>
      </c>
      <c r="J4518" s="53">
        <v>338496</v>
      </c>
      <c r="K4518" s="48">
        <v>0.10000118169786348</v>
      </c>
      <c r="L4518" s="53">
        <v>33850</v>
      </c>
      <c r="M4518" s="54">
        <v>372346</v>
      </c>
      <c r="N4518">
        <f>+VLOOKUP(C4518,'Thanh toán '!M$1335:N$6972,2,0)</f>
        <v>372346</v>
      </c>
      <c r="O4518" s="61">
        <f t="shared" si="213"/>
        <v>0</v>
      </c>
    </row>
    <row r="4519" spans="1:15" hidden="1" x14ac:dyDescent="0.3">
      <c r="A4519" s="43">
        <v>2023</v>
      </c>
      <c r="B4519" s="51" t="s">
        <v>18531</v>
      </c>
      <c r="C4519" s="19">
        <f t="shared" si="211"/>
        <v>36124</v>
      </c>
      <c r="D4519" s="44" t="s">
        <v>13350</v>
      </c>
      <c r="E4519" s="52">
        <v>45094</v>
      </c>
      <c r="F4519" s="18">
        <f t="shared" si="212"/>
        <v>6</v>
      </c>
      <c r="G4519" s="51" t="s">
        <v>12239</v>
      </c>
      <c r="H4519" s="51" t="s">
        <v>18228</v>
      </c>
      <c r="I4519" s="51" t="s">
        <v>12240</v>
      </c>
      <c r="J4519" s="53">
        <v>901430</v>
      </c>
      <c r="K4519" s="48">
        <v>0.1</v>
      </c>
      <c r="L4519" s="53">
        <v>90143</v>
      </c>
      <c r="M4519" s="54">
        <v>991573</v>
      </c>
      <c r="N4519">
        <f>+VLOOKUP(C4519,'Thanh toán '!M$1335:N$6972,2,0)</f>
        <v>991573</v>
      </c>
      <c r="O4519" s="61">
        <f t="shared" si="213"/>
        <v>0</v>
      </c>
    </row>
    <row r="4520" spans="1:15" hidden="1" x14ac:dyDescent="0.3">
      <c r="A4520" s="43">
        <v>2023</v>
      </c>
      <c r="B4520" s="51" t="s">
        <v>18532</v>
      </c>
      <c r="C4520" s="19">
        <f t="shared" si="211"/>
        <v>36125</v>
      </c>
      <c r="D4520" s="44" t="s">
        <v>13350</v>
      </c>
      <c r="E4520" s="52">
        <v>45094</v>
      </c>
      <c r="F4520" s="18">
        <f t="shared" si="212"/>
        <v>6</v>
      </c>
      <c r="G4520" s="51" t="s">
        <v>11799</v>
      </c>
      <c r="H4520" s="51" t="s">
        <v>13696</v>
      </c>
      <c r="I4520" s="51" t="s">
        <v>11725</v>
      </c>
      <c r="J4520" s="53">
        <v>1127268</v>
      </c>
      <c r="K4520" s="48">
        <v>0.10000017742009885</v>
      </c>
      <c r="L4520" s="53">
        <v>112727</v>
      </c>
      <c r="M4520" s="54">
        <v>1239995</v>
      </c>
      <c r="N4520">
        <f>+VLOOKUP(C4520,'Thanh toán '!M$1335:N$6972,2,0)</f>
        <v>1239995</v>
      </c>
      <c r="O4520" s="61">
        <f t="shared" si="213"/>
        <v>0</v>
      </c>
    </row>
    <row r="4521" spans="1:15" hidden="1" x14ac:dyDescent="0.3">
      <c r="A4521" s="43">
        <v>2023</v>
      </c>
      <c r="B4521" s="51" t="s">
        <v>18533</v>
      </c>
      <c r="C4521" s="19">
        <f t="shared" si="211"/>
        <v>36127</v>
      </c>
      <c r="D4521" s="44" t="s">
        <v>13350</v>
      </c>
      <c r="E4521" s="52">
        <v>45094</v>
      </c>
      <c r="F4521" s="18">
        <f t="shared" si="212"/>
        <v>6</v>
      </c>
      <c r="G4521" s="51" t="s">
        <v>11799</v>
      </c>
      <c r="H4521" s="51" t="s">
        <v>13669</v>
      </c>
      <c r="I4521" s="51" t="s">
        <v>11725</v>
      </c>
      <c r="J4521" s="53">
        <v>910665</v>
      </c>
      <c r="K4521" s="48">
        <v>0.1000005490493211</v>
      </c>
      <c r="L4521" s="53">
        <v>91067</v>
      </c>
      <c r="M4521" s="54">
        <v>1001732</v>
      </c>
      <c r="N4521">
        <f>+VLOOKUP(C4521,'Thanh toán '!M$1335:N$6972,2,0)</f>
        <v>1001732</v>
      </c>
      <c r="O4521" s="61">
        <f t="shared" si="213"/>
        <v>0</v>
      </c>
    </row>
    <row r="4522" spans="1:15" hidden="1" x14ac:dyDescent="0.3">
      <c r="A4522" s="43">
        <v>2023</v>
      </c>
      <c r="B4522" s="51" t="s">
        <v>18534</v>
      </c>
      <c r="C4522" s="19">
        <f t="shared" si="211"/>
        <v>36129</v>
      </c>
      <c r="D4522" s="44" t="s">
        <v>13350</v>
      </c>
      <c r="E4522" s="52">
        <v>45094</v>
      </c>
      <c r="F4522" s="18">
        <f t="shared" si="212"/>
        <v>6</v>
      </c>
      <c r="G4522" s="51" t="s">
        <v>12245</v>
      </c>
      <c r="H4522" s="51" t="s">
        <v>12245</v>
      </c>
      <c r="I4522" s="51" t="s">
        <v>12246</v>
      </c>
      <c r="J4522" s="53">
        <v>2003930</v>
      </c>
      <c r="K4522" s="48">
        <v>0.1</v>
      </c>
      <c r="L4522" s="53">
        <v>200393</v>
      </c>
      <c r="M4522" s="54">
        <v>2204323</v>
      </c>
      <c r="N4522">
        <f>+VLOOKUP(C4522,'Thanh toán '!M$1335:N$6972,2,0)</f>
        <v>2204323</v>
      </c>
      <c r="O4522" s="61">
        <f t="shared" si="213"/>
        <v>0</v>
      </c>
    </row>
    <row r="4523" spans="1:15" hidden="1" x14ac:dyDescent="0.3">
      <c r="A4523" s="43">
        <v>2023</v>
      </c>
      <c r="B4523" s="51" t="s">
        <v>18535</v>
      </c>
      <c r="C4523" s="19">
        <f t="shared" si="211"/>
        <v>36130</v>
      </c>
      <c r="D4523" s="44" t="s">
        <v>13350</v>
      </c>
      <c r="E4523" s="52">
        <v>45094</v>
      </c>
      <c r="F4523" s="18">
        <f t="shared" si="212"/>
        <v>6</v>
      </c>
      <c r="G4523" s="51" t="s">
        <v>11799</v>
      </c>
      <c r="H4523" s="51" t="s">
        <v>13901</v>
      </c>
      <c r="I4523" s="51" t="s">
        <v>11725</v>
      </c>
      <c r="J4523" s="53">
        <v>542775</v>
      </c>
      <c r="K4523" s="48">
        <v>0.10000092119202247</v>
      </c>
      <c r="L4523" s="53">
        <v>54278</v>
      </c>
      <c r="M4523" s="54">
        <v>597053</v>
      </c>
      <c r="N4523">
        <f>+VLOOKUP(C4523,'Thanh toán '!M$1335:N$6972,2,0)</f>
        <v>597053</v>
      </c>
      <c r="O4523" s="61">
        <f t="shared" si="213"/>
        <v>0</v>
      </c>
    </row>
    <row r="4524" spans="1:15" hidden="1" x14ac:dyDescent="0.3">
      <c r="A4524" s="43">
        <v>2023</v>
      </c>
      <c r="B4524" s="51" t="s">
        <v>18536</v>
      </c>
      <c r="C4524" s="19">
        <f t="shared" si="211"/>
        <v>36131</v>
      </c>
      <c r="D4524" s="44" t="s">
        <v>13350</v>
      </c>
      <c r="E4524" s="52">
        <v>45094</v>
      </c>
      <c r="F4524" s="18">
        <f t="shared" si="212"/>
        <v>6</v>
      </c>
      <c r="G4524" s="51" t="s">
        <v>11799</v>
      </c>
      <c r="H4524" s="51" t="s">
        <v>13430</v>
      </c>
      <c r="I4524" s="51" t="s">
        <v>11725</v>
      </c>
      <c r="J4524" s="53">
        <v>721905</v>
      </c>
      <c r="K4524" s="48">
        <v>0.10000069261190878</v>
      </c>
      <c r="L4524" s="53">
        <v>72191</v>
      </c>
      <c r="M4524" s="54">
        <v>794096</v>
      </c>
      <c r="N4524">
        <f>+VLOOKUP(C4524,'Thanh toán '!M$1335:N$6972,2,0)</f>
        <v>794096</v>
      </c>
      <c r="O4524" s="61">
        <f t="shared" si="213"/>
        <v>0</v>
      </c>
    </row>
    <row r="4525" spans="1:15" hidden="1" x14ac:dyDescent="0.3">
      <c r="A4525" s="43">
        <v>2023</v>
      </c>
      <c r="B4525" s="51" t="s">
        <v>18537</v>
      </c>
      <c r="C4525" s="19">
        <f t="shared" si="211"/>
        <v>36132</v>
      </c>
      <c r="D4525" s="44" t="s">
        <v>13350</v>
      </c>
      <c r="E4525" s="52">
        <v>45094</v>
      </c>
      <c r="F4525" s="18">
        <f t="shared" si="212"/>
        <v>6</v>
      </c>
      <c r="G4525" s="51" t="s">
        <v>12448</v>
      </c>
      <c r="H4525" s="51" t="s">
        <v>12448</v>
      </c>
      <c r="I4525" s="51" t="s">
        <v>12449</v>
      </c>
      <c r="J4525" s="53">
        <v>1110580</v>
      </c>
      <c r="K4525" s="48">
        <v>0.1</v>
      </c>
      <c r="L4525" s="53">
        <v>111058</v>
      </c>
      <c r="M4525" s="54">
        <v>1221638</v>
      </c>
      <c r="N4525">
        <f>+VLOOKUP(C4525,'Thanh toán '!M$1335:N$6972,2,0)</f>
        <v>1221638</v>
      </c>
      <c r="O4525" s="61">
        <f t="shared" si="213"/>
        <v>0</v>
      </c>
    </row>
    <row r="4526" spans="1:15" hidden="1" x14ac:dyDescent="0.3">
      <c r="A4526" s="43">
        <v>2023</v>
      </c>
      <c r="B4526" s="51" t="s">
        <v>18538</v>
      </c>
      <c r="C4526" s="19">
        <f t="shared" si="211"/>
        <v>36133</v>
      </c>
      <c r="D4526" s="44" t="s">
        <v>13350</v>
      </c>
      <c r="E4526" s="52">
        <v>45094</v>
      </c>
      <c r="F4526" s="18">
        <f t="shared" si="212"/>
        <v>6</v>
      </c>
      <c r="G4526" s="51" t="s">
        <v>12357</v>
      </c>
      <c r="H4526" s="51" t="s">
        <v>12357</v>
      </c>
      <c r="I4526" s="51" t="s">
        <v>12358</v>
      </c>
      <c r="J4526" s="53">
        <v>2346710</v>
      </c>
      <c r="K4526" s="48">
        <v>0.1</v>
      </c>
      <c r="L4526" s="53">
        <v>234671</v>
      </c>
      <c r="M4526" s="54">
        <v>2581381</v>
      </c>
      <c r="N4526">
        <f>+VLOOKUP(C4526,'Thanh toán '!M$1335:N$6972,2,0)</f>
        <v>2581381</v>
      </c>
      <c r="O4526" s="61">
        <f t="shared" si="213"/>
        <v>0</v>
      </c>
    </row>
    <row r="4527" spans="1:15" hidden="1" x14ac:dyDescent="0.3">
      <c r="A4527" s="43">
        <v>2023</v>
      </c>
      <c r="B4527" s="51" t="s">
        <v>18539</v>
      </c>
      <c r="C4527" s="19">
        <f t="shared" si="211"/>
        <v>36134</v>
      </c>
      <c r="D4527" s="44" t="s">
        <v>13350</v>
      </c>
      <c r="E4527" s="52">
        <v>45094</v>
      </c>
      <c r="F4527" s="18">
        <f t="shared" si="212"/>
        <v>6</v>
      </c>
      <c r="G4527" s="51" t="s">
        <v>11860</v>
      </c>
      <c r="H4527" s="51" t="s">
        <v>17349</v>
      </c>
      <c r="I4527" s="51" t="s">
        <v>11719</v>
      </c>
      <c r="J4527" s="53">
        <v>601179</v>
      </c>
      <c r="K4527" s="48">
        <v>0.10000016633980895</v>
      </c>
      <c r="L4527" s="53">
        <v>60118</v>
      </c>
      <c r="M4527" s="54">
        <v>661297</v>
      </c>
      <c r="N4527">
        <f>+VLOOKUP(C4527,'Thanh toán '!M$1335:N$6972,2,0)</f>
        <v>661297</v>
      </c>
      <c r="O4527" s="61">
        <f t="shared" si="213"/>
        <v>0</v>
      </c>
    </row>
    <row r="4528" spans="1:15" hidden="1" x14ac:dyDescent="0.3">
      <c r="A4528" s="43">
        <v>2023</v>
      </c>
      <c r="B4528" s="51" t="s">
        <v>18540</v>
      </c>
      <c r="C4528" s="19">
        <f t="shared" si="211"/>
        <v>36135</v>
      </c>
      <c r="D4528" s="44" t="s">
        <v>13350</v>
      </c>
      <c r="E4528" s="52">
        <v>45094</v>
      </c>
      <c r="F4528" s="18">
        <f t="shared" si="212"/>
        <v>6</v>
      </c>
      <c r="G4528" s="51" t="s">
        <v>11860</v>
      </c>
      <c r="H4528" s="51" t="s">
        <v>17349</v>
      </c>
      <c r="I4528" s="51" t="s">
        <v>11719</v>
      </c>
      <c r="J4528" s="53">
        <v>726792</v>
      </c>
      <c r="K4528" s="48">
        <v>9.9999724818104763E-2</v>
      </c>
      <c r="L4528" s="53">
        <v>72679</v>
      </c>
      <c r="M4528" s="54">
        <v>799471</v>
      </c>
      <c r="N4528">
        <f>+VLOOKUP(C4528,'Thanh toán '!M$1335:N$6972,2,0)</f>
        <v>799471</v>
      </c>
      <c r="O4528" s="61">
        <f t="shared" si="213"/>
        <v>0</v>
      </c>
    </row>
    <row r="4529" spans="1:15" hidden="1" x14ac:dyDescent="0.3">
      <c r="A4529" s="43">
        <v>2023</v>
      </c>
      <c r="B4529" s="51" t="s">
        <v>18541</v>
      </c>
      <c r="C4529" s="19">
        <f t="shared" si="211"/>
        <v>36151</v>
      </c>
      <c r="D4529" s="44" t="s">
        <v>13350</v>
      </c>
      <c r="E4529" s="52">
        <v>45094</v>
      </c>
      <c r="F4529" s="18">
        <f t="shared" si="212"/>
        <v>6</v>
      </c>
      <c r="G4529" s="51" t="s">
        <v>11799</v>
      </c>
      <c r="H4529" s="51" t="s">
        <v>14202</v>
      </c>
      <c r="I4529" s="51" t="s">
        <v>11725</v>
      </c>
      <c r="J4529" s="53">
        <v>738405</v>
      </c>
      <c r="K4529" s="48">
        <v>0.10000067713517649</v>
      </c>
      <c r="L4529" s="53">
        <v>73841</v>
      </c>
      <c r="M4529" s="54">
        <v>812246</v>
      </c>
      <c r="N4529">
        <f>+VLOOKUP(C4529,'Thanh toán '!M$1335:N$6972,2,0)</f>
        <v>812246</v>
      </c>
      <c r="O4529" s="61">
        <f t="shared" si="213"/>
        <v>0</v>
      </c>
    </row>
    <row r="4530" spans="1:15" hidden="1" x14ac:dyDescent="0.3">
      <c r="A4530" s="43">
        <v>2023</v>
      </c>
      <c r="B4530" s="51" t="s">
        <v>18542</v>
      </c>
      <c r="C4530" s="19">
        <f t="shared" si="211"/>
        <v>36153</v>
      </c>
      <c r="D4530" s="44" t="s">
        <v>13350</v>
      </c>
      <c r="E4530" s="52">
        <v>45094</v>
      </c>
      <c r="F4530" s="18">
        <f t="shared" si="212"/>
        <v>6</v>
      </c>
      <c r="G4530" s="51" t="s">
        <v>11799</v>
      </c>
      <c r="H4530" s="51" t="s">
        <v>14496</v>
      </c>
      <c r="I4530" s="51" t="s">
        <v>11725</v>
      </c>
      <c r="J4530" s="53">
        <v>960521</v>
      </c>
      <c r="K4530" s="48">
        <v>9.9999895889834794E-2</v>
      </c>
      <c r="L4530" s="53">
        <v>96052</v>
      </c>
      <c r="M4530" s="54">
        <v>1056573</v>
      </c>
      <c r="N4530">
        <f>+VLOOKUP(C4530,'Thanh toán '!M$1335:N$6972,2,0)</f>
        <v>1056573</v>
      </c>
      <c r="O4530" s="61">
        <f t="shared" si="213"/>
        <v>0</v>
      </c>
    </row>
    <row r="4531" spans="1:15" hidden="1" x14ac:dyDescent="0.3">
      <c r="A4531" s="43">
        <v>2023</v>
      </c>
      <c r="B4531" s="51" t="s">
        <v>18543</v>
      </c>
      <c r="C4531" s="19">
        <f t="shared" si="211"/>
        <v>36155</v>
      </c>
      <c r="D4531" s="44" t="s">
        <v>13350</v>
      </c>
      <c r="E4531" s="52">
        <v>45094</v>
      </c>
      <c r="F4531" s="18">
        <f t="shared" si="212"/>
        <v>6</v>
      </c>
      <c r="G4531" s="51" t="s">
        <v>12239</v>
      </c>
      <c r="H4531" s="51" t="s">
        <v>18260</v>
      </c>
      <c r="I4531" s="51" t="s">
        <v>12240</v>
      </c>
      <c r="J4531" s="53">
        <v>4557610</v>
      </c>
      <c r="K4531" s="48">
        <v>0.1</v>
      </c>
      <c r="L4531" s="53">
        <v>455761</v>
      </c>
      <c r="M4531" s="54">
        <v>5013371</v>
      </c>
      <c r="N4531">
        <f>+VLOOKUP(C4531,'Thanh toán '!M$1335:N$6972,2,0)</f>
        <v>5013371</v>
      </c>
      <c r="O4531" s="61">
        <f t="shared" si="213"/>
        <v>0</v>
      </c>
    </row>
    <row r="4532" spans="1:15" hidden="1" x14ac:dyDescent="0.3">
      <c r="A4532" s="43">
        <v>2023</v>
      </c>
      <c r="B4532" s="51" t="s">
        <v>18544</v>
      </c>
      <c r="C4532" s="19">
        <f t="shared" si="211"/>
        <v>36157</v>
      </c>
      <c r="D4532" s="44" t="s">
        <v>13350</v>
      </c>
      <c r="E4532" s="52">
        <v>45094</v>
      </c>
      <c r="F4532" s="18">
        <f t="shared" si="212"/>
        <v>6</v>
      </c>
      <c r="G4532" s="51" t="s">
        <v>12239</v>
      </c>
      <c r="H4532" s="51" t="s">
        <v>18260</v>
      </c>
      <c r="I4532" s="51" t="s">
        <v>12240</v>
      </c>
      <c r="J4532" s="53">
        <v>2003930</v>
      </c>
      <c r="K4532" s="48">
        <v>0.1</v>
      </c>
      <c r="L4532" s="53">
        <v>200393</v>
      </c>
      <c r="M4532" s="54">
        <v>2204323</v>
      </c>
      <c r="N4532">
        <f>+VLOOKUP(C4532,'Thanh toán '!M$1335:N$6972,2,0)</f>
        <v>2204323</v>
      </c>
      <c r="O4532" s="61">
        <f t="shared" si="213"/>
        <v>0</v>
      </c>
    </row>
    <row r="4533" spans="1:15" hidden="1" x14ac:dyDescent="0.3">
      <c r="A4533" s="43">
        <v>2023</v>
      </c>
      <c r="B4533" s="51" t="s">
        <v>18545</v>
      </c>
      <c r="C4533" s="19">
        <f t="shared" si="211"/>
        <v>36165</v>
      </c>
      <c r="D4533" s="44" t="s">
        <v>13350</v>
      </c>
      <c r="E4533" s="52">
        <v>45094</v>
      </c>
      <c r="F4533" s="18">
        <f t="shared" si="212"/>
        <v>6</v>
      </c>
      <c r="G4533" s="51" t="s">
        <v>11799</v>
      </c>
      <c r="H4533" s="51" t="s">
        <v>13661</v>
      </c>
      <c r="I4533" s="51" t="s">
        <v>11725</v>
      </c>
      <c r="J4533" s="53">
        <v>655050</v>
      </c>
      <c r="K4533" s="48">
        <v>0.1</v>
      </c>
      <c r="L4533" s="53">
        <v>65505</v>
      </c>
      <c r="M4533" s="54">
        <v>720555</v>
      </c>
      <c r="N4533">
        <f>+VLOOKUP(C4533,'Thanh toán '!M$1335:N$6972,2,0)</f>
        <v>720555</v>
      </c>
      <c r="O4533" s="61">
        <f t="shared" si="213"/>
        <v>0</v>
      </c>
    </row>
    <row r="4534" spans="1:15" hidden="1" x14ac:dyDescent="0.3">
      <c r="A4534" s="43">
        <v>2023</v>
      </c>
      <c r="B4534" s="51" t="s">
        <v>18546</v>
      </c>
      <c r="C4534" s="19">
        <f t="shared" si="211"/>
        <v>36168</v>
      </c>
      <c r="D4534" s="44" t="s">
        <v>13350</v>
      </c>
      <c r="E4534" s="52">
        <v>45094</v>
      </c>
      <c r="F4534" s="18">
        <f t="shared" si="212"/>
        <v>6</v>
      </c>
      <c r="G4534" s="51" t="s">
        <v>11799</v>
      </c>
      <c r="H4534" s="51" t="s">
        <v>14001</v>
      </c>
      <c r="I4534" s="51" t="s">
        <v>11725</v>
      </c>
      <c r="J4534" s="53">
        <v>440586</v>
      </c>
      <c r="K4534" s="48">
        <v>0.10000090788177564</v>
      </c>
      <c r="L4534" s="53">
        <v>44059</v>
      </c>
      <c r="M4534" s="54">
        <v>484645</v>
      </c>
      <c r="N4534">
        <f>+VLOOKUP(C4534,'Thanh toán '!M$1335:N$6972,2,0)</f>
        <v>484645</v>
      </c>
      <c r="O4534" s="61">
        <f t="shared" si="213"/>
        <v>0</v>
      </c>
    </row>
    <row r="4535" spans="1:15" hidden="1" x14ac:dyDescent="0.3">
      <c r="A4535" s="43">
        <v>2023</v>
      </c>
      <c r="B4535" s="51" t="s">
        <v>18547</v>
      </c>
      <c r="C4535" s="19">
        <f t="shared" si="211"/>
        <v>36180</v>
      </c>
      <c r="D4535" s="44" t="s">
        <v>13350</v>
      </c>
      <c r="E4535" s="52">
        <v>45094</v>
      </c>
      <c r="F4535" s="18">
        <f t="shared" si="212"/>
        <v>6</v>
      </c>
      <c r="G4535" s="51" t="s">
        <v>12231</v>
      </c>
      <c r="H4535" s="51" t="s">
        <v>18548</v>
      </c>
      <c r="I4535" s="51" t="s">
        <v>12232</v>
      </c>
      <c r="J4535" s="53">
        <v>2298742</v>
      </c>
      <c r="K4535" s="48">
        <v>9.9999912995890797E-2</v>
      </c>
      <c r="L4535" s="53">
        <v>229874</v>
      </c>
      <c r="M4535" s="54">
        <v>2528616</v>
      </c>
      <c r="N4535">
        <f>+VLOOKUP(C4535,'Thanh toán '!M$1335:N$6972,2,0)</f>
        <v>2528616</v>
      </c>
      <c r="O4535" s="61">
        <f t="shared" si="213"/>
        <v>0</v>
      </c>
    </row>
    <row r="4536" spans="1:15" hidden="1" x14ac:dyDescent="0.3">
      <c r="A4536" s="43">
        <v>2023</v>
      </c>
      <c r="B4536" s="51" t="s">
        <v>18549</v>
      </c>
      <c r="C4536" s="19">
        <f t="shared" si="211"/>
        <v>36188</v>
      </c>
      <c r="D4536" s="44" t="s">
        <v>13350</v>
      </c>
      <c r="E4536" s="52">
        <v>45094</v>
      </c>
      <c r="F4536" s="18">
        <f t="shared" si="212"/>
        <v>6</v>
      </c>
      <c r="G4536" s="51" t="s">
        <v>11799</v>
      </c>
      <c r="H4536" s="51" t="s">
        <v>13629</v>
      </c>
      <c r="I4536" s="51" t="s">
        <v>11725</v>
      </c>
      <c r="J4536" s="53">
        <v>299046</v>
      </c>
      <c r="K4536" s="48">
        <v>0.10000133758685954</v>
      </c>
      <c r="L4536" s="53">
        <v>29905</v>
      </c>
      <c r="M4536" s="54">
        <v>328951</v>
      </c>
      <c r="N4536">
        <f>+VLOOKUP(C4536,'Thanh toán '!M$1335:N$6972,2,0)</f>
        <v>328951</v>
      </c>
      <c r="O4536" s="61">
        <f t="shared" si="213"/>
        <v>0</v>
      </c>
    </row>
    <row r="4537" spans="1:15" hidden="1" x14ac:dyDescent="0.3">
      <c r="A4537" s="43">
        <v>2023</v>
      </c>
      <c r="B4537" s="51" t="s">
        <v>18550</v>
      </c>
      <c r="C4537" s="19">
        <f t="shared" si="211"/>
        <v>36189</v>
      </c>
      <c r="D4537" s="44" t="s">
        <v>13350</v>
      </c>
      <c r="E4537" s="52">
        <v>45094</v>
      </c>
      <c r="F4537" s="18">
        <f t="shared" si="212"/>
        <v>6</v>
      </c>
      <c r="G4537" s="51" t="s">
        <v>11799</v>
      </c>
      <c r="H4537" s="51" t="s">
        <v>18551</v>
      </c>
      <c r="I4537" s="51" t="s">
        <v>11725</v>
      </c>
      <c r="J4537" s="53">
        <v>1062297</v>
      </c>
      <c r="K4537" s="48">
        <v>0.10000028240689751</v>
      </c>
      <c r="L4537" s="53">
        <v>106230</v>
      </c>
      <c r="M4537" s="54">
        <v>1168527</v>
      </c>
      <c r="N4537">
        <f>+VLOOKUP(C4537,'Thanh toán '!M$1335:N$6972,2,0)</f>
        <v>1168527</v>
      </c>
      <c r="O4537" s="61">
        <f t="shared" si="213"/>
        <v>0</v>
      </c>
    </row>
    <row r="4538" spans="1:15" hidden="1" x14ac:dyDescent="0.3">
      <c r="A4538" s="43">
        <v>2023</v>
      </c>
      <c r="B4538" s="51" t="s">
        <v>18552</v>
      </c>
      <c r="C4538" s="19">
        <f t="shared" si="211"/>
        <v>36190</v>
      </c>
      <c r="D4538" s="44" t="s">
        <v>13350</v>
      </c>
      <c r="E4538" s="52">
        <v>45094</v>
      </c>
      <c r="F4538" s="18">
        <f t="shared" si="212"/>
        <v>6</v>
      </c>
      <c r="G4538" s="51" t="s">
        <v>11799</v>
      </c>
      <c r="H4538" s="51" t="s">
        <v>13366</v>
      </c>
      <c r="I4538" s="51" t="s">
        <v>11725</v>
      </c>
      <c r="J4538" s="53">
        <v>1236130</v>
      </c>
      <c r="K4538" s="48">
        <v>0.1</v>
      </c>
      <c r="L4538" s="53">
        <v>123613</v>
      </c>
      <c r="M4538" s="54">
        <v>1359743</v>
      </c>
      <c r="N4538">
        <f>+VLOOKUP(C4538,'Thanh toán '!M$1335:N$6972,2,0)</f>
        <v>1359743</v>
      </c>
      <c r="O4538" s="61">
        <f t="shared" si="213"/>
        <v>0</v>
      </c>
    </row>
    <row r="4539" spans="1:15" hidden="1" x14ac:dyDescent="0.3">
      <c r="A4539" s="43">
        <v>2023</v>
      </c>
      <c r="B4539" s="51" t="s">
        <v>18553</v>
      </c>
      <c r="C4539" s="19">
        <f t="shared" si="211"/>
        <v>36191</v>
      </c>
      <c r="D4539" s="44" t="s">
        <v>13350</v>
      </c>
      <c r="E4539" s="52">
        <v>45094</v>
      </c>
      <c r="F4539" s="18">
        <f t="shared" si="212"/>
        <v>6</v>
      </c>
      <c r="G4539" s="51" t="s">
        <v>11799</v>
      </c>
      <c r="H4539" s="51" t="s">
        <v>13707</v>
      </c>
      <c r="I4539" s="51" t="s">
        <v>11725</v>
      </c>
      <c r="J4539" s="53">
        <v>501820</v>
      </c>
      <c r="K4539" s="48">
        <v>0.1</v>
      </c>
      <c r="L4539" s="53">
        <v>50182</v>
      </c>
      <c r="M4539" s="54">
        <v>552002</v>
      </c>
      <c r="N4539">
        <f>+VLOOKUP(C4539,'Thanh toán '!M$1335:N$6972,2,0)</f>
        <v>552002</v>
      </c>
      <c r="O4539" s="61">
        <f t="shared" si="213"/>
        <v>0</v>
      </c>
    </row>
    <row r="4540" spans="1:15" hidden="1" x14ac:dyDescent="0.3">
      <c r="A4540" s="43">
        <v>2023</v>
      </c>
      <c r="B4540" s="51" t="s">
        <v>18554</v>
      </c>
      <c r="C4540" s="19">
        <f t="shared" si="211"/>
        <v>36193</v>
      </c>
      <c r="D4540" s="44" t="s">
        <v>13350</v>
      </c>
      <c r="E4540" s="52">
        <v>45094</v>
      </c>
      <c r="F4540" s="18">
        <f t="shared" si="212"/>
        <v>6</v>
      </c>
      <c r="G4540" s="51" t="s">
        <v>11860</v>
      </c>
      <c r="H4540" s="51" t="s">
        <v>18555</v>
      </c>
      <c r="I4540" s="51" t="s">
        <v>11719</v>
      </c>
      <c r="J4540" s="53">
        <v>1091508</v>
      </c>
      <c r="K4540" s="48">
        <v>0.10000018323273856</v>
      </c>
      <c r="L4540" s="53">
        <v>109151</v>
      </c>
      <c r="M4540" s="54">
        <v>1200659</v>
      </c>
      <c r="N4540">
        <f>+VLOOKUP(C4540,'Thanh toán '!M$1335:N$6972,2,0)</f>
        <v>1200659</v>
      </c>
      <c r="O4540" s="61">
        <f t="shared" si="213"/>
        <v>0</v>
      </c>
    </row>
    <row r="4541" spans="1:15" hidden="1" x14ac:dyDescent="0.3">
      <c r="A4541" s="43">
        <v>2023</v>
      </c>
      <c r="B4541" s="51" t="s">
        <v>18556</v>
      </c>
      <c r="C4541" s="19">
        <f t="shared" si="211"/>
        <v>36194</v>
      </c>
      <c r="D4541" s="44" t="s">
        <v>13350</v>
      </c>
      <c r="E4541" s="52">
        <v>45094</v>
      </c>
      <c r="F4541" s="18">
        <f t="shared" si="212"/>
        <v>6</v>
      </c>
      <c r="G4541" s="51" t="s">
        <v>11860</v>
      </c>
      <c r="H4541" s="51" t="s">
        <v>14167</v>
      </c>
      <c r="I4541" s="51" t="s">
        <v>11719</v>
      </c>
      <c r="J4541" s="53">
        <v>1213850</v>
      </c>
      <c r="K4541" s="48">
        <v>0.1</v>
      </c>
      <c r="L4541" s="53">
        <v>121385</v>
      </c>
      <c r="M4541" s="54">
        <v>1335235</v>
      </c>
      <c r="N4541">
        <f>+VLOOKUP(C4541,'Thanh toán '!M$1335:N$6972,2,0)</f>
        <v>1335235</v>
      </c>
      <c r="O4541" s="61">
        <f t="shared" si="213"/>
        <v>0</v>
      </c>
    </row>
    <row r="4542" spans="1:15" hidden="1" x14ac:dyDescent="0.3">
      <c r="A4542" s="43">
        <v>2023</v>
      </c>
      <c r="B4542" s="51" t="s">
        <v>18557</v>
      </c>
      <c r="C4542" s="19">
        <f t="shared" si="211"/>
        <v>36195</v>
      </c>
      <c r="D4542" s="44" t="s">
        <v>13350</v>
      </c>
      <c r="E4542" s="52">
        <v>45094</v>
      </c>
      <c r="F4542" s="18">
        <f t="shared" si="212"/>
        <v>6</v>
      </c>
      <c r="G4542" s="51" t="s">
        <v>11860</v>
      </c>
      <c r="H4542" s="51" t="s">
        <v>18558</v>
      </c>
      <c r="I4542" s="51" t="s">
        <v>11719</v>
      </c>
      <c r="J4542" s="53">
        <v>777444</v>
      </c>
      <c r="K4542" s="48">
        <v>9.9999485493488915E-2</v>
      </c>
      <c r="L4542" s="53">
        <v>77744</v>
      </c>
      <c r="M4542" s="54">
        <v>855188</v>
      </c>
      <c r="N4542">
        <f>+VLOOKUP(C4542,'Thanh toán '!M$1335:N$6972,2,0)</f>
        <v>855188</v>
      </c>
      <c r="O4542" s="61">
        <f t="shared" si="213"/>
        <v>0</v>
      </c>
    </row>
    <row r="4543" spans="1:15" hidden="1" x14ac:dyDescent="0.3">
      <c r="A4543" s="43">
        <v>2023</v>
      </c>
      <c r="B4543" s="51" t="s">
        <v>18559</v>
      </c>
      <c r="C4543" s="19">
        <f t="shared" si="211"/>
        <v>36196</v>
      </c>
      <c r="D4543" s="44" t="s">
        <v>13350</v>
      </c>
      <c r="E4543" s="52">
        <v>45094</v>
      </c>
      <c r="F4543" s="18">
        <f t="shared" si="212"/>
        <v>6</v>
      </c>
      <c r="G4543" s="51" t="s">
        <v>11860</v>
      </c>
      <c r="H4543" s="51" t="s">
        <v>16752</v>
      </c>
      <c r="I4543" s="51" t="s">
        <v>11719</v>
      </c>
      <c r="J4543" s="53">
        <v>1070945</v>
      </c>
      <c r="K4543" s="48">
        <v>0.10000046687738399</v>
      </c>
      <c r="L4543" s="53">
        <v>107095</v>
      </c>
      <c r="M4543" s="54">
        <v>1178040</v>
      </c>
      <c r="N4543">
        <f>+VLOOKUP(C4543,'Thanh toán '!M$1335:N$6972,2,0)</f>
        <v>1178040</v>
      </c>
      <c r="O4543" s="61">
        <f t="shared" si="213"/>
        <v>0</v>
      </c>
    </row>
    <row r="4544" spans="1:15" hidden="1" x14ac:dyDescent="0.3">
      <c r="A4544" s="43">
        <v>2023</v>
      </c>
      <c r="B4544" s="51" t="s">
        <v>18560</v>
      </c>
      <c r="C4544" s="19">
        <f t="shared" si="211"/>
        <v>36197</v>
      </c>
      <c r="D4544" s="44" t="s">
        <v>13350</v>
      </c>
      <c r="E4544" s="52">
        <v>45094</v>
      </c>
      <c r="F4544" s="18">
        <f t="shared" si="212"/>
        <v>6</v>
      </c>
      <c r="G4544" s="51" t="s">
        <v>11860</v>
      </c>
      <c r="H4544" s="51" t="s">
        <v>14820</v>
      </c>
      <c r="I4544" s="51" t="s">
        <v>11719</v>
      </c>
      <c r="J4544" s="53">
        <v>618065</v>
      </c>
      <c r="K4544" s="48">
        <v>0.10000080897640216</v>
      </c>
      <c r="L4544" s="53">
        <v>61807</v>
      </c>
      <c r="M4544" s="54">
        <v>679872</v>
      </c>
      <c r="N4544">
        <f>+VLOOKUP(C4544,'Thanh toán '!M$1335:N$6972,2,0)</f>
        <v>679872</v>
      </c>
      <c r="O4544" s="61">
        <f t="shared" si="213"/>
        <v>0</v>
      </c>
    </row>
    <row r="4545" spans="1:15" hidden="1" x14ac:dyDescent="0.3">
      <c r="A4545" s="43">
        <v>2023</v>
      </c>
      <c r="B4545" s="51" t="s">
        <v>18561</v>
      </c>
      <c r="C4545" s="19">
        <f t="shared" si="211"/>
        <v>36198</v>
      </c>
      <c r="D4545" s="44" t="s">
        <v>13350</v>
      </c>
      <c r="E4545" s="52">
        <v>45094</v>
      </c>
      <c r="F4545" s="18">
        <f t="shared" si="212"/>
        <v>6</v>
      </c>
      <c r="G4545" s="51" t="s">
        <v>11860</v>
      </c>
      <c r="H4545" s="51" t="s">
        <v>15157</v>
      </c>
      <c r="I4545" s="51" t="s">
        <v>11719</v>
      </c>
      <c r="J4545" s="53">
        <v>1001965</v>
      </c>
      <c r="K4545" s="48">
        <v>0.10000049901942683</v>
      </c>
      <c r="L4545" s="53">
        <v>100197</v>
      </c>
      <c r="M4545" s="54">
        <v>1102162</v>
      </c>
      <c r="N4545">
        <f>+VLOOKUP(C4545,'Thanh toán '!M$1335:N$6972,2,0)</f>
        <v>1102162</v>
      </c>
      <c r="O4545" s="61">
        <f t="shared" si="213"/>
        <v>0</v>
      </c>
    </row>
    <row r="4546" spans="1:15" hidden="1" x14ac:dyDescent="0.3">
      <c r="A4546" s="43">
        <v>2023</v>
      </c>
      <c r="B4546" s="51" t="s">
        <v>18562</v>
      </c>
      <c r="C4546" s="19">
        <f t="shared" si="211"/>
        <v>36199</v>
      </c>
      <c r="D4546" s="44" t="s">
        <v>13350</v>
      </c>
      <c r="E4546" s="52">
        <v>45094</v>
      </c>
      <c r="F4546" s="18">
        <f t="shared" si="212"/>
        <v>6</v>
      </c>
      <c r="G4546" s="51" t="s">
        <v>12413</v>
      </c>
      <c r="H4546" s="51" t="s">
        <v>18563</v>
      </c>
      <c r="I4546" s="51" t="s">
        <v>12414</v>
      </c>
      <c r="J4546" s="53">
        <v>2767335</v>
      </c>
      <c r="K4546" s="48">
        <v>0.10000018067924556</v>
      </c>
      <c r="L4546" s="53">
        <v>276734</v>
      </c>
      <c r="M4546" s="54">
        <v>3044069</v>
      </c>
      <c r="N4546">
        <f>+VLOOKUP(C4546,'Thanh toán '!M$1335:N$6972,2,0)</f>
        <v>3044069</v>
      </c>
      <c r="O4546" s="61">
        <f t="shared" si="213"/>
        <v>0</v>
      </c>
    </row>
    <row r="4547" spans="1:15" hidden="1" x14ac:dyDescent="0.3">
      <c r="A4547" s="43">
        <v>2023</v>
      </c>
      <c r="B4547" s="51" t="s">
        <v>18564</v>
      </c>
      <c r="C4547" s="19">
        <f t="shared" si="211"/>
        <v>36202</v>
      </c>
      <c r="D4547" s="44" t="s">
        <v>13350</v>
      </c>
      <c r="E4547" s="52">
        <v>45094</v>
      </c>
      <c r="F4547" s="18">
        <f t="shared" si="212"/>
        <v>6</v>
      </c>
      <c r="G4547" s="51" t="s">
        <v>12422</v>
      </c>
      <c r="H4547" s="51" t="s">
        <v>12422</v>
      </c>
      <c r="I4547" s="51" t="s">
        <v>12423</v>
      </c>
      <c r="J4547" s="53">
        <v>1728645</v>
      </c>
      <c r="K4547" s="48">
        <v>0.10000028924388756</v>
      </c>
      <c r="L4547" s="53">
        <v>172865</v>
      </c>
      <c r="M4547" s="54">
        <v>1901510</v>
      </c>
      <c r="N4547">
        <f>+VLOOKUP(C4547,'Thanh toán '!M$1335:N$6972,2,0)</f>
        <v>1901510</v>
      </c>
      <c r="O4547" s="61">
        <f t="shared" si="213"/>
        <v>0</v>
      </c>
    </row>
    <row r="4548" spans="1:15" hidden="1" x14ac:dyDescent="0.3">
      <c r="A4548" s="43">
        <v>2023</v>
      </c>
      <c r="B4548" s="51" t="s">
        <v>18565</v>
      </c>
      <c r="C4548" s="19">
        <f t="shared" si="211"/>
        <v>36203</v>
      </c>
      <c r="D4548" s="44" t="s">
        <v>13350</v>
      </c>
      <c r="E4548" s="52">
        <v>45094</v>
      </c>
      <c r="F4548" s="18">
        <f t="shared" si="212"/>
        <v>6</v>
      </c>
      <c r="G4548" s="51" t="s">
        <v>12188</v>
      </c>
      <c r="H4548" s="51" t="s">
        <v>12188</v>
      </c>
      <c r="I4548" s="51" t="s">
        <v>12189</v>
      </c>
      <c r="J4548" s="53">
        <v>551250</v>
      </c>
      <c r="K4548" s="48">
        <v>0.1</v>
      </c>
      <c r="L4548" s="53">
        <v>55125</v>
      </c>
      <c r="M4548" s="54">
        <v>606375</v>
      </c>
      <c r="N4548">
        <f>+VLOOKUP(C4548,'Thanh toán '!M$1335:N$6972,2,0)</f>
        <v>606375</v>
      </c>
      <c r="O4548" s="61">
        <f t="shared" si="213"/>
        <v>0</v>
      </c>
    </row>
    <row r="4549" spans="1:15" hidden="1" x14ac:dyDescent="0.3">
      <c r="A4549" s="43">
        <v>2023</v>
      </c>
      <c r="B4549" s="51" t="s">
        <v>18566</v>
      </c>
      <c r="C4549" s="19">
        <f t="shared" si="211"/>
        <v>36204</v>
      </c>
      <c r="D4549" s="44" t="s">
        <v>13350</v>
      </c>
      <c r="E4549" s="52">
        <v>45094</v>
      </c>
      <c r="F4549" s="18">
        <f t="shared" si="212"/>
        <v>6</v>
      </c>
      <c r="G4549" s="51" t="s">
        <v>12188</v>
      </c>
      <c r="H4549" s="51" t="s">
        <v>12188</v>
      </c>
      <c r="I4549" s="51" t="s">
        <v>12189</v>
      </c>
      <c r="J4549" s="53">
        <v>1884930</v>
      </c>
      <c r="K4549" s="48">
        <v>0.1</v>
      </c>
      <c r="L4549" s="53">
        <v>188493</v>
      </c>
      <c r="M4549" s="54">
        <v>2073423</v>
      </c>
      <c r="N4549">
        <f>+VLOOKUP(C4549,'Thanh toán '!M$1335:N$6972,2,0)</f>
        <v>2073423</v>
      </c>
      <c r="O4549" s="61">
        <f t="shared" si="213"/>
        <v>0</v>
      </c>
    </row>
    <row r="4550" spans="1:15" hidden="1" x14ac:dyDescent="0.3">
      <c r="A4550" s="43">
        <v>2023</v>
      </c>
      <c r="B4550" s="51" t="s">
        <v>18567</v>
      </c>
      <c r="C4550" s="19">
        <f t="shared" ref="C4550:C4613" si="214">+B4550*1</f>
        <v>36205</v>
      </c>
      <c r="D4550" s="44" t="s">
        <v>13350</v>
      </c>
      <c r="E4550" s="52">
        <v>45094</v>
      </c>
      <c r="F4550" s="18">
        <f t="shared" ref="F4550:F4613" si="215">+MONTH(E4550)</f>
        <v>6</v>
      </c>
      <c r="G4550" s="51" t="s">
        <v>12170</v>
      </c>
      <c r="H4550" s="51" t="s">
        <v>12170</v>
      </c>
      <c r="I4550" s="51" t="s">
        <v>12171</v>
      </c>
      <c r="J4550" s="53">
        <v>2084181</v>
      </c>
      <c r="K4550" s="48">
        <v>9.9999952019522304E-2</v>
      </c>
      <c r="L4550" s="53">
        <v>208418</v>
      </c>
      <c r="M4550" s="54">
        <v>2292599</v>
      </c>
      <c r="N4550">
        <f>+VLOOKUP(C4550,'Thanh toán '!M$1335:N$6972,2,0)</f>
        <v>2292599</v>
      </c>
      <c r="O4550" s="61">
        <f t="shared" ref="O4550:O4613" si="216">+N4550-M4550</f>
        <v>0</v>
      </c>
    </row>
    <row r="4551" spans="1:15" hidden="1" x14ac:dyDescent="0.3">
      <c r="A4551" s="43">
        <v>2023</v>
      </c>
      <c r="B4551" s="51" t="s">
        <v>18568</v>
      </c>
      <c r="C4551" s="19">
        <f t="shared" si="214"/>
        <v>36209</v>
      </c>
      <c r="D4551" s="44" t="s">
        <v>13350</v>
      </c>
      <c r="E4551" s="52">
        <v>45096</v>
      </c>
      <c r="F4551" s="18">
        <f t="shared" si="215"/>
        <v>6</v>
      </c>
      <c r="G4551" s="51" t="s">
        <v>11799</v>
      </c>
      <c r="H4551" s="51" t="s">
        <v>13625</v>
      </c>
      <c r="I4551" s="51" t="s">
        <v>11725</v>
      </c>
      <c r="J4551" s="53">
        <v>865291</v>
      </c>
      <c r="K4551" s="48">
        <v>9.9999884431942548E-2</v>
      </c>
      <c r="L4551" s="53">
        <v>86529</v>
      </c>
      <c r="M4551" s="54">
        <v>951820</v>
      </c>
      <c r="N4551">
        <f>+VLOOKUP(C4551,'Thanh toán '!M$1335:N$6972,2,0)</f>
        <v>951820</v>
      </c>
      <c r="O4551" s="61">
        <f t="shared" si="216"/>
        <v>0</v>
      </c>
    </row>
    <row r="4552" spans="1:15" hidden="1" x14ac:dyDescent="0.3">
      <c r="A4552" s="43">
        <v>2023</v>
      </c>
      <c r="B4552" s="51" t="s">
        <v>18569</v>
      </c>
      <c r="C4552" s="19">
        <f t="shared" si="214"/>
        <v>36210</v>
      </c>
      <c r="D4552" s="44" t="s">
        <v>13350</v>
      </c>
      <c r="E4552" s="52">
        <v>45096</v>
      </c>
      <c r="F4552" s="18">
        <f t="shared" si="215"/>
        <v>6</v>
      </c>
      <c r="G4552" s="51" t="s">
        <v>11799</v>
      </c>
      <c r="H4552" s="51" t="s">
        <v>18570</v>
      </c>
      <c r="I4552" s="51" t="s">
        <v>11725</v>
      </c>
      <c r="J4552" s="53">
        <v>738405</v>
      </c>
      <c r="K4552" s="48">
        <v>0.10000067713517649</v>
      </c>
      <c r="L4552" s="53">
        <v>73841</v>
      </c>
      <c r="M4552" s="54">
        <v>812246</v>
      </c>
      <c r="N4552">
        <f>+VLOOKUP(C4552,'Thanh toán '!M$1335:N$6972,2,0)</f>
        <v>812245</v>
      </c>
      <c r="O4552" s="61">
        <f t="shared" si="216"/>
        <v>-1</v>
      </c>
    </row>
    <row r="4553" spans="1:15" hidden="1" x14ac:dyDescent="0.3">
      <c r="A4553" s="43">
        <v>2023</v>
      </c>
      <c r="B4553" s="51" t="s">
        <v>18571</v>
      </c>
      <c r="C4553" s="19">
        <f t="shared" si="214"/>
        <v>36211</v>
      </c>
      <c r="D4553" s="44" t="s">
        <v>13350</v>
      </c>
      <c r="E4553" s="52">
        <v>45096</v>
      </c>
      <c r="F4553" s="18">
        <f t="shared" si="215"/>
        <v>6</v>
      </c>
      <c r="G4553" s="51" t="s">
        <v>11799</v>
      </c>
      <c r="H4553" s="51" t="s">
        <v>14056</v>
      </c>
      <c r="I4553" s="51" t="s">
        <v>11725</v>
      </c>
      <c r="J4553" s="53">
        <v>367155</v>
      </c>
      <c r="K4553" s="48">
        <v>0.10000136182266345</v>
      </c>
      <c r="L4553" s="53">
        <v>36716</v>
      </c>
      <c r="M4553" s="54">
        <v>403871</v>
      </c>
      <c r="N4553">
        <f>+VLOOKUP(C4553,'Thanh toán '!M$1335:N$6972,2,0)</f>
        <v>403871</v>
      </c>
      <c r="O4553" s="61">
        <f t="shared" si="216"/>
        <v>0</v>
      </c>
    </row>
    <row r="4554" spans="1:15" hidden="1" x14ac:dyDescent="0.3">
      <c r="A4554" s="43">
        <v>2023</v>
      </c>
      <c r="B4554" s="51" t="s">
        <v>18572</v>
      </c>
      <c r="C4554" s="19">
        <f t="shared" si="214"/>
        <v>36213</v>
      </c>
      <c r="D4554" s="44" t="s">
        <v>13350</v>
      </c>
      <c r="E4554" s="52">
        <v>45096</v>
      </c>
      <c r="F4554" s="18">
        <f t="shared" si="215"/>
        <v>6</v>
      </c>
      <c r="G4554" s="51" t="s">
        <v>11799</v>
      </c>
      <c r="H4554" s="51" t="s">
        <v>14530</v>
      </c>
      <c r="I4554" s="51" t="s">
        <v>11725</v>
      </c>
      <c r="J4554" s="53">
        <v>445500</v>
      </c>
      <c r="K4554" s="48">
        <v>0.1</v>
      </c>
      <c r="L4554" s="53">
        <v>44550</v>
      </c>
      <c r="M4554" s="54">
        <v>490050</v>
      </c>
      <c r="N4554">
        <f>+VLOOKUP(C4554,'Thanh toán '!M$1335:N$6972,2,0)</f>
        <v>490050</v>
      </c>
      <c r="O4554" s="61">
        <f t="shared" si="216"/>
        <v>0</v>
      </c>
    </row>
    <row r="4555" spans="1:15" hidden="1" x14ac:dyDescent="0.3">
      <c r="A4555" s="43">
        <v>2023</v>
      </c>
      <c r="B4555" s="51" t="s">
        <v>18573</v>
      </c>
      <c r="C4555" s="19">
        <f t="shared" si="214"/>
        <v>36214</v>
      </c>
      <c r="D4555" s="44" t="s">
        <v>13350</v>
      </c>
      <c r="E4555" s="52">
        <v>45096</v>
      </c>
      <c r="F4555" s="18">
        <f t="shared" si="215"/>
        <v>6</v>
      </c>
      <c r="G4555" s="51" t="s">
        <v>11799</v>
      </c>
      <c r="H4555" s="51" t="s">
        <v>15003</v>
      </c>
      <c r="I4555" s="51" t="s">
        <v>11725</v>
      </c>
      <c r="J4555" s="53">
        <v>910040</v>
      </c>
      <c r="K4555" s="48">
        <v>0.1</v>
      </c>
      <c r="L4555" s="53">
        <v>91004</v>
      </c>
      <c r="M4555" s="54">
        <v>1001044</v>
      </c>
      <c r="N4555">
        <f>+VLOOKUP(C4555,'Thanh toán '!M$1335:N$6972,2,0)</f>
        <v>1001044</v>
      </c>
      <c r="O4555" s="61">
        <f t="shared" si="216"/>
        <v>0</v>
      </c>
    </row>
    <row r="4556" spans="1:15" hidden="1" x14ac:dyDescent="0.3">
      <c r="A4556" s="43">
        <v>2023</v>
      </c>
      <c r="B4556" s="51" t="s">
        <v>18574</v>
      </c>
      <c r="C4556" s="19">
        <f t="shared" si="214"/>
        <v>36217</v>
      </c>
      <c r="D4556" s="44" t="s">
        <v>13350</v>
      </c>
      <c r="E4556" s="52">
        <v>45096</v>
      </c>
      <c r="F4556" s="18">
        <f t="shared" si="215"/>
        <v>6</v>
      </c>
      <c r="G4556" s="51" t="s">
        <v>11838</v>
      </c>
      <c r="H4556" s="51" t="s">
        <v>18575</v>
      </c>
      <c r="I4556" s="51" t="s">
        <v>11839</v>
      </c>
      <c r="J4556" s="53">
        <v>1555259</v>
      </c>
      <c r="K4556" s="48">
        <v>0.10000006429797223</v>
      </c>
      <c r="L4556" s="53">
        <v>155526</v>
      </c>
      <c r="M4556" s="54">
        <v>1710785</v>
      </c>
      <c r="N4556">
        <f>+VLOOKUP(C4556,'Thanh toán '!M$1335:N$6972,2,0)</f>
        <v>1710785</v>
      </c>
      <c r="O4556" s="61">
        <f t="shared" si="216"/>
        <v>0</v>
      </c>
    </row>
    <row r="4557" spans="1:15" hidden="1" x14ac:dyDescent="0.3">
      <c r="A4557" s="43">
        <v>2023</v>
      </c>
      <c r="B4557" s="51" t="s">
        <v>18576</v>
      </c>
      <c r="C4557" s="19">
        <f t="shared" si="214"/>
        <v>36219</v>
      </c>
      <c r="D4557" s="44" t="s">
        <v>13350</v>
      </c>
      <c r="E4557" s="52">
        <v>45096</v>
      </c>
      <c r="F4557" s="18">
        <f t="shared" si="215"/>
        <v>6</v>
      </c>
      <c r="G4557" s="51" t="s">
        <v>11799</v>
      </c>
      <c r="H4557" s="51" t="s">
        <v>14011</v>
      </c>
      <c r="I4557" s="51" t="s">
        <v>11725</v>
      </c>
      <c r="J4557" s="53">
        <v>224796</v>
      </c>
      <c r="K4557" s="48">
        <v>0.10000177939109237</v>
      </c>
      <c r="L4557" s="53">
        <v>22480</v>
      </c>
      <c r="M4557" s="54">
        <v>247276</v>
      </c>
      <c r="N4557">
        <f>+VLOOKUP(C4557,'Thanh toán '!M$1335:N$6972,2,0)</f>
        <v>247276</v>
      </c>
      <c r="O4557" s="61">
        <f t="shared" si="216"/>
        <v>0</v>
      </c>
    </row>
    <row r="4558" spans="1:15" hidden="1" x14ac:dyDescent="0.3">
      <c r="A4558" s="43">
        <v>2023</v>
      </c>
      <c r="B4558" s="51" t="s">
        <v>18577</v>
      </c>
      <c r="C4558" s="19">
        <f t="shared" si="214"/>
        <v>36220</v>
      </c>
      <c r="D4558" s="44" t="s">
        <v>13350</v>
      </c>
      <c r="E4558" s="52">
        <v>45096</v>
      </c>
      <c r="F4558" s="18">
        <f t="shared" si="215"/>
        <v>6</v>
      </c>
      <c r="G4558" s="51" t="s">
        <v>11799</v>
      </c>
      <c r="H4558" s="51" t="s">
        <v>14113</v>
      </c>
      <c r="I4558" s="51" t="s">
        <v>11725</v>
      </c>
      <c r="J4558" s="53">
        <v>1101801</v>
      </c>
      <c r="K4558" s="48">
        <v>9.9999909239508772E-2</v>
      </c>
      <c r="L4558" s="53">
        <v>110180</v>
      </c>
      <c r="M4558" s="54">
        <v>1211981</v>
      </c>
      <c r="N4558">
        <f>+VLOOKUP(C4558,'Thanh toán '!M$1335:N$6972,2,0)</f>
        <v>1211981</v>
      </c>
      <c r="O4558" s="61">
        <f t="shared" si="216"/>
        <v>0</v>
      </c>
    </row>
    <row r="4559" spans="1:15" hidden="1" x14ac:dyDescent="0.3">
      <c r="A4559" s="43">
        <v>2023</v>
      </c>
      <c r="B4559" s="51" t="s">
        <v>18578</v>
      </c>
      <c r="C4559" s="19">
        <f t="shared" si="214"/>
        <v>36221</v>
      </c>
      <c r="D4559" s="44" t="s">
        <v>13350</v>
      </c>
      <c r="E4559" s="52">
        <v>45096</v>
      </c>
      <c r="F4559" s="18">
        <f t="shared" si="215"/>
        <v>6</v>
      </c>
      <c r="G4559" s="51" t="s">
        <v>11799</v>
      </c>
      <c r="H4559" s="51" t="s">
        <v>13698</v>
      </c>
      <c r="I4559" s="51" t="s">
        <v>11725</v>
      </c>
      <c r="J4559" s="53">
        <v>1532825</v>
      </c>
      <c r="K4559" s="48">
        <v>0.10000032619509729</v>
      </c>
      <c r="L4559" s="53">
        <v>153283</v>
      </c>
      <c r="M4559" s="54">
        <v>1686108</v>
      </c>
      <c r="N4559">
        <f>+VLOOKUP(C4559,'Thanh toán '!M$1335:N$6972,2,0)</f>
        <v>1686108</v>
      </c>
      <c r="O4559" s="61">
        <f t="shared" si="216"/>
        <v>0</v>
      </c>
    </row>
    <row r="4560" spans="1:15" hidden="1" x14ac:dyDescent="0.3">
      <c r="A4560" s="43">
        <v>2023</v>
      </c>
      <c r="B4560" s="51" t="s">
        <v>18579</v>
      </c>
      <c r="C4560" s="19">
        <f t="shared" si="214"/>
        <v>36222</v>
      </c>
      <c r="D4560" s="44" t="s">
        <v>13350</v>
      </c>
      <c r="E4560" s="52">
        <v>45096</v>
      </c>
      <c r="F4560" s="18">
        <f t="shared" si="215"/>
        <v>6</v>
      </c>
      <c r="G4560" s="51" t="s">
        <v>11799</v>
      </c>
      <c r="H4560" s="51" t="s">
        <v>13804</v>
      </c>
      <c r="I4560" s="51" t="s">
        <v>11725</v>
      </c>
      <c r="J4560" s="53">
        <v>1169039</v>
      </c>
      <c r="K4560" s="48">
        <v>0.10000008554034553</v>
      </c>
      <c r="L4560" s="53">
        <v>116904</v>
      </c>
      <c r="M4560" s="54">
        <v>1285943</v>
      </c>
      <c r="N4560">
        <f>+VLOOKUP(C4560,'Thanh toán '!M$1335:N$6972,2,0)</f>
        <v>1285943</v>
      </c>
      <c r="O4560" s="61">
        <f t="shared" si="216"/>
        <v>0</v>
      </c>
    </row>
    <row r="4561" spans="1:15" hidden="1" x14ac:dyDescent="0.3">
      <c r="A4561" s="43">
        <v>2023</v>
      </c>
      <c r="B4561" s="51" t="s">
        <v>18580</v>
      </c>
      <c r="C4561" s="19">
        <f t="shared" si="214"/>
        <v>36224</v>
      </c>
      <c r="D4561" s="44" t="s">
        <v>13350</v>
      </c>
      <c r="E4561" s="52">
        <v>45096</v>
      </c>
      <c r="F4561" s="18">
        <f t="shared" si="215"/>
        <v>6</v>
      </c>
      <c r="G4561" s="51" t="s">
        <v>11799</v>
      </c>
      <c r="H4561" s="51" t="s">
        <v>13735</v>
      </c>
      <c r="I4561" s="51" t="s">
        <v>11725</v>
      </c>
      <c r="J4561" s="53">
        <v>2086881</v>
      </c>
      <c r="K4561" s="48">
        <v>9.9999952081599286E-2</v>
      </c>
      <c r="L4561" s="53">
        <v>208688</v>
      </c>
      <c r="M4561" s="54">
        <v>2295569</v>
      </c>
      <c r="N4561">
        <f>+VLOOKUP(C4561,'Thanh toán '!M$1335:N$6972,2,0)</f>
        <v>2295569</v>
      </c>
      <c r="O4561" s="61">
        <f t="shared" si="216"/>
        <v>0</v>
      </c>
    </row>
    <row r="4562" spans="1:15" hidden="1" x14ac:dyDescent="0.3">
      <c r="A4562" s="43">
        <v>2023</v>
      </c>
      <c r="B4562" s="51" t="s">
        <v>18581</v>
      </c>
      <c r="C4562" s="19">
        <f t="shared" si="214"/>
        <v>36225</v>
      </c>
      <c r="D4562" s="44" t="s">
        <v>13350</v>
      </c>
      <c r="E4562" s="52">
        <v>45096</v>
      </c>
      <c r="F4562" s="18">
        <f t="shared" si="215"/>
        <v>6</v>
      </c>
      <c r="G4562" s="51" t="s">
        <v>12239</v>
      </c>
      <c r="H4562" s="51" t="s">
        <v>18146</v>
      </c>
      <c r="I4562" s="51" t="s">
        <v>12240</v>
      </c>
      <c r="J4562" s="53">
        <v>1001965</v>
      </c>
      <c r="K4562" s="48">
        <v>0.10000049901942683</v>
      </c>
      <c r="L4562" s="53">
        <v>100197</v>
      </c>
      <c r="M4562" s="54">
        <v>1102162</v>
      </c>
      <c r="N4562">
        <f>+VLOOKUP(C4562,'Thanh toán '!M$1335:N$6972,2,0)</f>
        <v>1102162</v>
      </c>
      <c r="O4562" s="61">
        <f t="shared" si="216"/>
        <v>0</v>
      </c>
    </row>
    <row r="4563" spans="1:15" hidden="1" x14ac:dyDescent="0.3">
      <c r="A4563" s="43">
        <v>2023</v>
      </c>
      <c r="B4563" s="51" t="s">
        <v>18582</v>
      </c>
      <c r="C4563" s="19">
        <f t="shared" si="214"/>
        <v>36226</v>
      </c>
      <c r="D4563" s="44" t="s">
        <v>13350</v>
      </c>
      <c r="E4563" s="52">
        <v>45096</v>
      </c>
      <c r="F4563" s="18">
        <f t="shared" si="215"/>
        <v>6</v>
      </c>
      <c r="G4563" s="51" t="s">
        <v>12239</v>
      </c>
      <c r="H4563" s="51" t="s">
        <v>18146</v>
      </c>
      <c r="I4563" s="51" t="s">
        <v>12240</v>
      </c>
      <c r="J4563" s="53">
        <v>1903510</v>
      </c>
      <c r="K4563" s="48">
        <v>0.1</v>
      </c>
      <c r="L4563" s="53">
        <v>190351</v>
      </c>
      <c r="M4563" s="54">
        <v>2093861</v>
      </c>
      <c r="N4563">
        <f>+VLOOKUP(C4563,'Thanh toán '!M$1335:N$6972,2,0)</f>
        <v>2093861</v>
      </c>
      <c r="O4563" s="61">
        <f t="shared" si="216"/>
        <v>0</v>
      </c>
    </row>
    <row r="4564" spans="1:15" hidden="1" x14ac:dyDescent="0.3">
      <c r="A4564" s="43">
        <v>2023</v>
      </c>
      <c r="B4564" s="51" t="s">
        <v>18583</v>
      </c>
      <c r="C4564" s="19">
        <f t="shared" si="214"/>
        <v>36227</v>
      </c>
      <c r="D4564" s="44" t="s">
        <v>13350</v>
      </c>
      <c r="E4564" s="52">
        <v>45096</v>
      </c>
      <c r="F4564" s="18">
        <f t="shared" si="215"/>
        <v>6</v>
      </c>
      <c r="G4564" s="51" t="s">
        <v>12215</v>
      </c>
      <c r="H4564" s="51" t="s">
        <v>18584</v>
      </c>
      <c r="I4564" s="51" t="s">
        <v>12216</v>
      </c>
      <c r="J4564" s="53">
        <v>3186096</v>
      </c>
      <c r="K4564" s="48">
        <v>0.10000012554549517</v>
      </c>
      <c r="L4564" s="53">
        <v>318610</v>
      </c>
      <c r="M4564" s="54">
        <v>3504706</v>
      </c>
      <c r="N4564">
        <f>+VLOOKUP(C4564,'Thanh toán '!M$1335:N$6972,2,0)</f>
        <v>3504706</v>
      </c>
      <c r="O4564" s="61">
        <f t="shared" si="216"/>
        <v>0</v>
      </c>
    </row>
    <row r="4565" spans="1:15" hidden="1" x14ac:dyDescent="0.3">
      <c r="A4565" s="43">
        <v>2023</v>
      </c>
      <c r="B4565" s="51" t="s">
        <v>18585</v>
      </c>
      <c r="C4565" s="19">
        <f t="shared" si="214"/>
        <v>36228</v>
      </c>
      <c r="D4565" s="44" t="s">
        <v>13350</v>
      </c>
      <c r="E4565" s="52">
        <v>45096</v>
      </c>
      <c r="F4565" s="18">
        <f t="shared" si="215"/>
        <v>6</v>
      </c>
      <c r="G4565" s="51" t="s">
        <v>12228</v>
      </c>
      <c r="H4565" s="51" t="s">
        <v>18586</v>
      </c>
      <c r="I4565" s="51" t="s">
        <v>12229</v>
      </c>
      <c r="J4565" s="53">
        <v>2579200</v>
      </c>
      <c r="K4565" s="48">
        <v>0.1</v>
      </c>
      <c r="L4565" s="53">
        <v>257920</v>
      </c>
      <c r="M4565" s="54">
        <v>2837120</v>
      </c>
      <c r="N4565">
        <f>+VLOOKUP(C4565,'Thanh toán '!M$1335:N$6972,2,0)</f>
        <v>2837120</v>
      </c>
      <c r="O4565" s="61">
        <f t="shared" si="216"/>
        <v>0</v>
      </c>
    </row>
    <row r="4566" spans="1:15" hidden="1" x14ac:dyDescent="0.3">
      <c r="A4566" s="43">
        <v>2023</v>
      </c>
      <c r="B4566" s="51" t="s">
        <v>18587</v>
      </c>
      <c r="C4566" s="19">
        <f t="shared" si="214"/>
        <v>36232</v>
      </c>
      <c r="D4566" s="44" t="s">
        <v>13350</v>
      </c>
      <c r="E4566" s="52">
        <v>45096</v>
      </c>
      <c r="F4566" s="18">
        <f t="shared" si="215"/>
        <v>6</v>
      </c>
      <c r="G4566" s="51" t="s">
        <v>12363</v>
      </c>
      <c r="H4566" s="51" t="s">
        <v>18588</v>
      </c>
      <c r="I4566" s="51" t="s">
        <v>12364</v>
      </c>
      <c r="J4566" s="53">
        <v>1557815</v>
      </c>
      <c r="K4566" s="48">
        <v>0.10000032096237359</v>
      </c>
      <c r="L4566" s="53">
        <v>155782</v>
      </c>
      <c r="M4566" s="54">
        <v>1713597</v>
      </c>
      <c r="N4566">
        <f>+VLOOKUP(C4566,'Thanh toán '!M$1335:N$6972,2,0)</f>
        <v>1713597</v>
      </c>
      <c r="O4566" s="61">
        <f t="shared" si="216"/>
        <v>0</v>
      </c>
    </row>
    <row r="4567" spans="1:15" hidden="1" x14ac:dyDescent="0.3">
      <c r="A4567" s="43">
        <v>2023</v>
      </c>
      <c r="B4567" s="51" t="s">
        <v>18589</v>
      </c>
      <c r="C4567" s="19">
        <f t="shared" si="214"/>
        <v>36256</v>
      </c>
      <c r="D4567" s="44" t="s">
        <v>13350</v>
      </c>
      <c r="E4567" s="52">
        <v>45096</v>
      </c>
      <c r="F4567" s="18">
        <f t="shared" si="215"/>
        <v>6</v>
      </c>
      <c r="G4567" s="51" t="s">
        <v>12499</v>
      </c>
      <c r="H4567" s="51" t="s">
        <v>12499</v>
      </c>
      <c r="I4567" s="51" t="s">
        <v>12500</v>
      </c>
      <c r="J4567" s="53">
        <v>450715</v>
      </c>
      <c r="K4567" s="48">
        <v>0.10000110934847964</v>
      </c>
      <c r="L4567" s="53">
        <v>45072</v>
      </c>
      <c r="M4567" s="54">
        <v>495787</v>
      </c>
      <c r="N4567">
        <f>+VLOOKUP(C4567,'Thanh toán '!M$1335:N$6972,2,0)</f>
        <v>495787</v>
      </c>
      <c r="O4567" s="61">
        <f t="shared" si="216"/>
        <v>0</v>
      </c>
    </row>
    <row r="4568" spans="1:15" hidden="1" x14ac:dyDescent="0.3">
      <c r="A4568" s="43">
        <v>2023</v>
      </c>
      <c r="B4568" s="51" t="s">
        <v>18590</v>
      </c>
      <c r="C4568" s="19">
        <f t="shared" si="214"/>
        <v>36257</v>
      </c>
      <c r="D4568" s="44" t="s">
        <v>13350</v>
      </c>
      <c r="E4568" s="52">
        <v>45096</v>
      </c>
      <c r="F4568" s="18">
        <f t="shared" si="215"/>
        <v>6</v>
      </c>
      <c r="G4568" s="51" t="s">
        <v>13381</v>
      </c>
      <c r="H4568" s="51" t="s">
        <v>13381</v>
      </c>
      <c r="I4568" s="51" t="s">
        <v>13382</v>
      </c>
      <c r="J4568" s="53">
        <v>888464</v>
      </c>
      <c r="K4568" s="48">
        <v>9.9999549784797137E-2</v>
      </c>
      <c r="L4568" s="53">
        <v>88846</v>
      </c>
      <c r="M4568" s="54">
        <v>977310</v>
      </c>
      <c r="N4568">
        <f>+VLOOKUP(C4568,'Thanh toán '!M$1335:N$6972,2,0)</f>
        <v>977310</v>
      </c>
      <c r="O4568" s="61">
        <f t="shared" si="216"/>
        <v>0</v>
      </c>
    </row>
    <row r="4569" spans="1:15" hidden="1" x14ac:dyDescent="0.3">
      <c r="A4569" s="43">
        <v>2023</v>
      </c>
      <c r="B4569" s="51" t="s">
        <v>18591</v>
      </c>
      <c r="C4569" s="19">
        <f t="shared" si="214"/>
        <v>36258</v>
      </c>
      <c r="D4569" s="44" t="s">
        <v>13350</v>
      </c>
      <c r="E4569" s="52">
        <v>45096</v>
      </c>
      <c r="F4569" s="18">
        <f t="shared" si="215"/>
        <v>6</v>
      </c>
      <c r="G4569" s="51" t="s">
        <v>12257</v>
      </c>
      <c r="H4569" s="51" t="s">
        <v>12257</v>
      </c>
      <c r="I4569" s="51" t="s">
        <v>12258</v>
      </c>
      <c r="J4569" s="53">
        <v>2221160</v>
      </c>
      <c r="K4569" s="48">
        <v>0.1</v>
      </c>
      <c r="L4569" s="53">
        <v>222116</v>
      </c>
      <c r="M4569" s="54">
        <v>2443276</v>
      </c>
      <c r="N4569">
        <f>+VLOOKUP(C4569,'Thanh toán '!M$1335:N$6972,2,0)</f>
        <v>2443276</v>
      </c>
      <c r="O4569" s="61">
        <f t="shared" si="216"/>
        <v>0</v>
      </c>
    </row>
    <row r="4570" spans="1:15" hidden="1" x14ac:dyDescent="0.3">
      <c r="A4570" s="43">
        <v>2023</v>
      </c>
      <c r="B4570" s="51" t="s">
        <v>18592</v>
      </c>
      <c r="C4570" s="19">
        <f t="shared" si="214"/>
        <v>36259</v>
      </c>
      <c r="D4570" s="44" t="s">
        <v>13350</v>
      </c>
      <c r="E4570" s="52">
        <v>45096</v>
      </c>
      <c r="F4570" s="18">
        <f t="shared" si="215"/>
        <v>6</v>
      </c>
      <c r="G4570" s="51" t="s">
        <v>12248</v>
      </c>
      <c r="H4570" s="51" t="s">
        <v>12248</v>
      </c>
      <c r="I4570" s="51" t="s">
        <v>12249</v>
      </c>
      <c r="J4570" s="53">
        <v>1768685</v>
      </c>
      <c r="K4570" s="48">
        <v>0.10000028269590119</v>
      </c>
      <c r="L4570" s="53">
        <v>176869</v>
      </c>
      <c r="M4570" s="54">
        <v>1945554</v>
      </c>
      <c r="N4570">
        <f>+VLOOKUP(C4570,'Thanh toán '!M$1335:N$6972,2,0)</f>
        <v>1945554</v>
      </c>
      <c r="O4570" s="61">
        <f t="shared" si="216"/>
        <v>0</v>
      </c>
    </row>
    <row r="4571" spans="1:15" hidden="1" x14ac:dyDescent="0.3">
      <c r="A4571" s="43">
        <v>2023</v>
      </c>
      <c r="B4571" s="51" t="s">
        <v>18593</v>
      </c>
      <c r="C4571" s="19">
        <f t="shared" si="214"/>
        <v>36260</v>
      </c>
      <c r="D4571" s="44" t="s">
        <v>13350</v>
      </c>
      <c r="E4571" s="52">
        <v>45096</v>
      </c>
      <c r="F4571" s="18">
        <f t="shared" si="215"/>
        <v>6</v>
      </c>
      <c r="G4571" s="51" t="s">
        <v>12470</v>
      </c>
      <c r="H4571" s="51" t="s">
        <v>12470</v>
      </c>
      <c r="I4571" s="51" t="s">
        <v>12471</v>
      </c>
      <c r="J4571" s="53">
        <v>1844890</v>
      </c>
      <c r="K4571" s="48">
        <v>0.1</v>
      </c>
      <c r="L4571" s="53">
        <v>184489</v>
      </c>
      <c r="M4571" s="54">
        <v>2029379</v>
      </c>
      <c r="N4571">
        <f>+VLOOKUP(C4571,'Thanh toán '!M$1335:N$6972,2,0)</f>
        <v>2029379</v>
      </c>
      <c r="O4571" s="61">
        <f t="shared" si="216"/>
        <v>0</v>
      </c>
    </row>
    <row r="4572" spans="1:15" hidden="1" x14ac:dyDescent="0.3">
      <c r="A4572" s="43">
        <v>2023</v>
      </c>
      <c r="B4572" s="51" t="s">
        <v>18594</v>
      </c>
      <c r="C4572" s="19">
        <f t="shared" si="214"/>
        <v>36261</v>
      </c>
      <c r="D4572" s="44" t="s">
        <v>13350</v>
      </c>
      <c r="E4572" s="52">
        <v>45096</v>
      </c>
      <c r="F4572" s="18">
        <f t="shared" si="215"/>
        <v>6</v>
      </c>
      <c r="G4572" s="51" t="s">
        <v>12254</v>
      </c>
      <c r="H4572" s="51" t="s">
        <v>12254</v>
      </c>
      <c r="I4572" s="51" t="s">
        <v>12255</v>
      </c>
      <c r="J4572" s="53">
        <v>1844890</v>
      </c>
      <c r="K4572" s="48">
        <v>0.1</v>
      </c>
      <c r="L4572" s="53">
        <v>184489</v>
      </c>
      <c r="M4572" s="54">
        <v>2029379</v>
      </c>
      <c r="N4572">
        <f>+VLOOKUP(C4572,'Thanh toán '!M$1335:N$6972,2,0)</f>
        <v>2029379</v>
      </c>
      <c r="O4572" s="61">
        <f t="shared" si="216"/>
        <v>0</v>
      </c>
    </row>
    <row r="4573" spans="1:15" hidden="1" x14ac:dyDescent="0.3">
      <c r="A4573" s="43">
        <v>2023</v>
      </c>
      <c r="B4573" s="51" t="s">
        <v>18595</v>
      </c>
      <c r="C4573" s="19">
        <f t="shared" si="214"/>
        <v>36262</v>
      </c>
      <c r="D4573" s="44" t="s">
        <v>13350</v>
      </c>
      <c r="E4573" s="52">
        <v>45096</v>
      </c>
      <c r="F4573" s="18">
        <f t="shared" si="215"/>
        <v>6</v>
      </c>
      <c r="G4573" s="51" t="s">
        <v>11970</v>
      </c>
      <c r="H4573" s="51" t="s">
        <v>13377</v>
      </c>
      <c r="I4573" s="51" t="s">
        <v>11971</v>
      </c>
      <c r="J4573" s="53">
        <v>846240</v>
      </c>
      <c r="K4573" s="48">
        <v>0.1</v>
      </c>
      <c r="L4573" s="53">
        <v>84624</v>
      </c>
      <c r="M4573" s="54">
        <v>930864</v>
      </c>
      <c r="N4573">
        <f>+VLOOKUP(C4573,'Thanh toán '!M$1335:N$6972,2,0)</f>
        <v>930864</v>
      </c>
      <c r="O4573" s="61">
        <f t="shared" si="216"/>
        <v>0</v>
      </c>
    </row>
    <row r="4574" spans="1:15" hidden="1" x14ac:dyDescent="0.3">
      <c r="A4574" s="43">
        <v>2023</v>
      </c>
      <c r="B4574" s="51" t="s">
        <v>18596</v>
      </c>
      <c r="C4574" s="19">
        <f t="shared" si="214"/>
        <v>36263</v>
      </c>
      <c r="D4574" s="44" t="s">
        <v>13350</v>
      </c>
      <c r="E4574" s="52">
        <v>45096</v>
      </c>
      <c r="F4574" s="18">
        <f t="shared" si="215"/>
        <v>6</v>
      </c>
      <c r="G4574" s="51" t="s">
        <v>11970</v>
      </c>
      <c r="H4574" s="51" t="s">
        <v>18597</v>
      </c>
      <c r="I4574" s="51" t="s">
        <v>11971</v>
      </c>
      <c r="J4574" s="53">
        <v>703790</v>
      </c>
      <c r="K4574" s="48">
        <v>0.1</v>
      </c>
      <c r="L4574" s="53">
        <v>70379</v>
      </c>
      <c r="M4574" s="54">
        <v>774169</v>
      </c>
      <c r="N4574">
        <f>+VLOOKUP(C4574,'Thanh toán '!M$1335:N$6972,2,0)</f>
        <v>774169</v>
      </c>
      <c r="O4574" s="61">
        <f t="shared" si="216"/>
        <v>0</v>
      </c>
    </row>
    <row r="4575" spans="1:15" hidden="1" x14ac:dyDescent="0.3">
      <c r="A4575" s="43">
        <v>2023</v>
      </c>
      <c r="B4575" s="51" t="s">
        <v>18598</v>
      </c>
      <c r="C4575" s="19">
        <f t="shared" si="214"/>
        <v>36277</v>
      </c>
      <c r="D4575" s="44" t="s">
        <v>13350</v>
      </c>
      <c r="E4575" s="52">
        <v>45097</v>
      </c>
      <c r="F4575" s="18">
        <f t="shared" si="215"/>
        <v>6</v>
      </c>
      <c r="G4575" s="51" t="s">
        <v>11799</v>
      </c>
      <c r="H4575" s="51" t="s">
        <v>14626</v>
      </c>
      <c r="I4575" s="51" t="s">
        <v>11725</v>
      </c>
      <c r="J4575" s="53">
        <v>871200</v>
      </c>
      <c r="K4575" s="48">
        <v>0.1</v>
      </c>
      <c r="L4575" s="53">
        <v>87120</v>
      </c>
      <c r="M4575" s="54">
        <v>958320</v>
      </c>
      <c r="N4575">
        <f>+VLOOKUP(C4575,'Thanh toán '!M$1335:N$6972,2,0)</f>
        <v>958320</v>
      </c>
      <c r="O4575" s="61">
        <f t="shared" si="216"/>
        <v>0</v>
      </c>
    </row>
    <row r="4576" spans="1:15" hidden="1" x14ac:dyDescent="0.3">
      <c r="A4576" s="43">
        <v>2023</v>
      </c>
      <c r="B4576" s="51" t="s">
        <v>18599</v>
      </c>
      <c r="C4576" s="19">
        <f t="shared" si="214"/>
        <v>36281</v>
      </c>
      <c r="D4576" s="44" t="s">
        <v>13350</v>
      </c>
      <c r="E4576" s="52">
        <v>45097</v>
      </c>
      <c r="F4576" s="18">
        <f t="shared" si="215"/>
        <v>6</v>
      </c>
      <c r="G4576" s="51" t="s">
        <v>12407</v>
      </c>
      <c r="H4576" s="51" t="s">
        <v>12407</v>
      </c>
      <c r="I4576" s="51" t="s">
        <v>12408</v>
      </c>
      <c r="J4576" s="53">
        <v>821679</v>
      </c>
      <c r="K4576" s="48">
        <v>0.10000012170202718</v>
      </c>
      <c r="L4576" s="53">
        <v>82168</v>
      </c>
      <c r="M4576" s="54">
        <v>903847</v>
      </c>
      <c r="N4576">
        <f>+VLOOKUP(C4576,'Thanh toán '!M$1335:N$6972,2,0)</f>
        <v>903847</v>
      </c>
      <c r="O4576" s="61">
        <f t="shared" si="216"/>
        <v>0</v>
      </c>
    </row>
    <row r="4577" spans="1:15" hidden="1" x14ac:dyDescent="0.3">
      <c r="A4577" s="43">
        <v>2023</v>
      </c>
      <c r="B4577" s="51" t="s">
        <v>18600</v>
      </c>
      <c r="C4577" s="19">
        <f t="shared" si="214"/>
        <v>36284</v>
      </c>
      <c r="D4577" s="44" t="s">
        <v>13350</v>
      </c>
      <c r="E4577" s="52">
        <v>45097</v>
      </c>
      <c r="F4577" s="18">
        <f t="shared" si="215"/>
        <v>6</v>
      </c>
      <c r="G4577" s="51" t="s">
        <v>12221</v>
      </c>
      <c r="H4577" s="51" t="s">
        <v>18601</v>
      </c>
      <c r="I4577" s="51" t="s">
        <v>12222</v>
      </c>
      <c r="J4577" s="53">
        <v>3331740</v>
      </c>
      <c r="K4577" s="48">
        <v>0.1</v>
      </c>
      <c r="L4577" s="53">
        <v>333174</v>
      </c>
      <c r="M4577" s="54">
        <v>3664914</v>
      </c>
      <c r="N4577">
        <f>+VLOOKUP(C4577,'Thanh toán '!M$1335:N$6972,2,0)</f>
        <v>3664914</v>
      </c>
      <c r="O4577" s="61">
        <f t="shared" si="216"/>
        <v>0</v>
      </c>
    </row>
    <row r="4578" spans="1:15" hidden="1" x14ac:dyDescent="0.3">
      <c r="A4578" s="43">
        <v>2023</v>
      </c>
      <c r="B4578" s="51" t="s">
        <v>18602</v>
      </c>
      <c r="C4578" s="19">
        <f t="shared" si="214"/>
        <v>36294</v>
      </c>
      <c r="D4578" s="44" t="s">
        <v>13350</v>
      </c>
      <c r="E4578" s="52">
        <v>45097</v>
      </c>
      <c r="F4578" s="18">
        <f t="shared" si="215"/>
        <v>6</v>
      </c>
      <c r="G4578" s="51" t="s">
        <v>12367</v>
      </c>
      <c r="H4578" s="51" t="s">
        <v>14589</v>
      </c>
      <c r="I4578" s="51" t="s">
        <v>12368</v>
      </c>
      <c r="J4578" s="53">
        <v>3016390</v>
      </c>
      <c r="K4578" s="48">
        <v>0.1</v>
      </c>
      <c r="L4578" s="53">
        <v>301639</v>
      </c>
      <c r="M4578" s="54">
        <v>3318029</v>
      </c>
      <c r="N4578">
        <f>+VLOOKUP(C4578,'Thanh toán '!M$1335:N$6972,2,0)</f>
        <v>3318029</v>
      </c>
      <c r="O4578" s="61">
        <f t="shared" si="216"/>
        <v>0</v>
      </c>
    </row>
    <row r="4579" spans="1:15" hidden="1" x14ac:dyDescent="0.3">
      <c r="A4579" s="43">
        <v>2023</v>
      </c>
      <c r="B4579" s="51" t="s">
        <v>18603</v>
      </c>
      <c r="C4579" s="19">
        <f t="shared" si="214"/>
        <v>36298</v>
      </c>
      <c r="D4579" s="44" t="s">
        <v>13350</v>
      </c>
      <c r="E4579" s="52">
        <v>45097</v>
      </c>
      <c r="F4579" s="18">
        <f t="shared" si="215"/>
        <v>6</v>
      </c>
      <c r="G4579" s="51" t="s">
        <v>12506</v>
      </c>
      <c r="H4579" s="51" t="s">
        <v>12506</v>
      </c>
      <c r="I4579" s="51" t="s">
        <v>12507</v>
      </c>
      <c r="J4579" s="53">
        <v>1853080</v>
      </c>
      <c r="K4579" s="48">
        <v>0.1</v>
      </c>
      <c r="L4579" s="53">
        <v>185308</v>
      </c>
      <c r="M4579" s="54">
        <v>2038388</v>
      </c>
      <c r="N4579">
        <f>+VLOOKUP(C4579,'Thanh toán '!M$1335:N$6972,2,0)</f>
        <v>2038388</v>
      </c>
      <c r="O4579" s="61">
        <f t="shared" si="216"/>
        <v>0</v>
      </c>
    </row>
    <row r="4580" spans="1:15" hidden="1" x14ac:dyDescent="0.3">
      <c r="A4580" s="43">
        <v>2023</v>
      </c>
      <c r="B4580" s="51" t="s">
        <v>18604</v>
      </c>
      <c r="C4580" s="19">
        <f t="shared" si="214"/>
        <v>36299</v>
      </c>
      <c r="D4580" s="44" t="s">
        <v>13350</v>
      </c>
      <c r="E4580" s="52">
        <v>45097</v>
      </c>
      <c r="F4580" s="18">
        <f t="shared" si="215"/>
        <v>6</v>
      </c>
      <c r="G4580" s="51" t="s">
        <v>12518</v>
      </c>
      <c r="H4580" s="51" t="s">
        <v>12518</v>
      </c>
      <c r="I4580" s="51" t="s">
        <v>12519</v>
      </c>
      <c r="J4580" s="53">
        <v>4402190</v>
      </c>
      <c r="K4580" s="48">
        <v>0.1</v>
      </c>
      <c r="L4580" s="53">
        <v>440219</v>
      </c>
      <c r="M4580" s="54">
        <v>4842409</v>
      </c>
      <c r="N4580">
        <f>+VLOOKUP(C4580,'Thanh toán '!M$1335:N$6972,2,0)</f>
        <v>4842409</v>
      </c>
      <c r="O4580" s="61">
        <f t="shared" si="216"/>
        <v>0</v>
      </c>
    </row>
    <row r="4581" spans="1:15" hidden="1" x14ac:dyDescent="0.3">
      <c r="A4581" s="43">
        <v>2023</v>
      </c>
      <c r="B4581" s="51" t="s">
        <v>18605</v>
      </c>
      <c r="C4581" s="19">
        <f t="shared" si="214"/>
        <v>36302</v>
      </c>
      <c r="D4581" s="44" t="s">
        <v>13350</v>
      </c>
      <c r="E4581" s="52">
        <v>45097</v>
      </c>
      <c r="F4581" s="18">
        <f t="shared" si="215"/>
        <v>6</v>
      </c>
      <c r="G4581" s="51" t="s">
        <v>11799</v>
      </c>
      <c r="H4581" s="51" t="s">
        <v>13724</v>
      </c>
      <c r="I4581" s="51" t="s">
        <v>11725</v>
      </c>
      <c r="J4581" s="53">
        <v>460882</v>
      </c>
      <c r="K4581" s="48">
        <v>9.9999566049444322E-2</v>
      </c>
      <c r="L4581" s="53">
        <v>46088</v>
      </c>
      <c r="M4581" s="54">
        <v>506970</v>
      </c>
      <c r="N4581">
        <f>+VLOOKUP(C4581,'Thanh toán '!M$1335:N$6972,2,0)</f>
        <v>506970</v>
      </c>
      <c r="O4581" s="61">
        <f t="shared" si="216"/>
        <v>0</v>
      </c>
    </row>
    <row r="4582" spans="1:15" hidden="1" x14ac:dyDescent="0.3">
      <c r="A4582" s="43">
        <v>2023</v>
      </c>
      <c r="B4582" s="51" t="s">
        <v>18606</v>
      </c>
      <c r="C4582" s="19">
        <f t="shared" si="214"/>
        <v>36309</v>
      </c>
      <c r="D4582" s="44" t="s">
        <v>13350</v>
      </c>
      <c r="E4582" s="52">
        <v>45097</v>
      </c>
      <c r="F4582" s="18">
        <f t="shared" si="215"/>
        <v>6</v>
      </c>
      <c r="G4582" s="51" t="s">
        <v>12459</v>
      </c>
      <c r="H4582" s="51" t="s">
        <v>12459</v>
      </c>
      <c r="I4582" s="51" t="s">
        <v>12460</v>
      </c>
      <c r="J4582" s="53">
        <v>901430</v>
      </c>
      <c r="K4582" s="48">
        <v>0.1</v>
      </c>
      <c r="L4582" s="53">
        <v>90143</v>
      </c>
      <c r="M4582" s="54">
        <v>991573</v>
      </c>
      <c r="N4582">
        <f>+VLOOKUP(C4582,'Thanh toán '!M$1335:N$6972,2,0)</f>
        <v>991573</v>
      </c>
      <c r="O4582" s="61">
        <f t="shared" si="216"/>
        <v>0</v>
      </c>
    </row>
    <row r="4583" spans="1:15" hidden="1" x14ac:dyDescent="0.3">
      <c r="A4583" s="43">
        <v>2023</v>
      </c>
      <c r="B4583" s="51" t="s">
        <v>18607</v>
      </c>
      <c r="C4583" s="19">
        <f t="shared" si="214"/>
        <v>36310</v>
      </c>
      <c r="D4583" s="44" t="s">
        <v>13350</v>
      </c>
      <c r="E4583" s="52">
        <v>45097</v>
      </c>
      <c r="F4583" s="18">
        <f t="shared" si="215"/>
        <v>6</v>
      </c>
      <c r="G4583" s="51" t="s">
        <v>12459</v>
      </c>
      <c r="H4583" s="51" t="s">
        <v>12459</v>
      </c>
      <c r="I4583" s="51" t="s">
        <v>12460</v>
      </c>
      <c r="J4583" s="53">
        <v>1190660</v>
      </c>
      <c r="K4583" s="48">
        <v>0.1</v>
      </c>
      <c r="L4583" s="53">
        <v>119066</v>
      </c>
      <c r="M4583" s="54">
        <v>1309726</v>
      </c>
      <c r="N4583">
        <f>+VLOOKUP(C4583,'Thanh toán '!M$1335:N$6972,2,0)</f>
        <v>1309726</v>
      </c>
      <c r="O4583" s="61">
        <f t="shared" si="216"/>
        <v>0</v>
      </c>
    </row>
    <row r="4584" spans="1:15" hidden="1" x14ac:dyDescent="0.3">
      <c r="A4584" s="43">
        <v>2023</v>
      </c>
      <c r="B4584" s="51" t="s">
        <v>18608</v>
      </c>
      <c r="C4584" s="19">
        <f t="shared" si="214"/>
        <v>36311</v>
      </c>
      <c r="D4584" s="44" t="s">
        <v>13350</v>
      </c>
      <c r="E4584" s="52">
        <v>45097</v>
      </c>
      <c r="F4584" s="18">
        <f t="shared" si="215"/>
        <v>6</v>
      </c>
      <c r="G4584" s="51" t="s">
        <v>11799</v>
      </c>
      <c r="H4584" s="51" t="s">
        <v>13684</v>
      </c>
      <c r="I4584" s="51" t="s">
        <v>11725</v>
      </c>
      <c r="J4584" s="53">
        <v>1768685</v>
      </c>
      <c r="K4584" s="48">
        <v>0.10000028269590119</v>
      </c>
      <c r="L4584" s="53">
        <v>176869</v>
      </c>
      <c r="M4584" s="54">
        <v>1945554</v>
      </c>
      <c r="N4584">
        <f>+VLOOKUP(C4584,'Thanh toán '!M$1335:N$6972,2,0)</f>
        <v>1945554</v>
      </c>
      <c r="O4584" s="61">
        <f t="shared" si="216"/>
        <v>0</v>
      </c>
    </row>
    <row r="4585" spans="1:15" hidden="1" x14ac:dyDescent="0.3">
      <c r="A4585" s="43">
        <v>2023</v>
      </c>
      <c r="B4585" s="51" t="s">
        <v>18609</v>
      </c>
      <c r="C4585" s="19">
        <f t="shared" si="214"/>
        <v>36314</v>
      </c>
      <c r="D4585" s="44" t="s">
        <v>13350</v>
      </c>
      <c r="E4585" s="52">
        <v>45097</v>
      </c>
      <c r="F4585" s="18">
        <f t="shared" si="215"/>
        <v>6</v>
      </c>
      <c r="G4585" s="51" t="s">
        <v>12333</v>
      </c>
      <c r="H4585" s="51" t="s">
        <v>12333</v>
      </c>
      <c r="I4585" s="51" t="s">
        <v>12334</v>
      </c>
      <c r="J4585" s="53">
        <v>1468620</v>
      </c>
      <c r="K4585" s="48">
        <v>0.1</v>
      </c>
      <c r="L4585" s="53">
        <v>146862</v>
      </c>
      <c r="M4585" s="54">
        <v>1615482</v>
      </c>
      <c r="N4585">
        <f>+VLOOKUP(C4585,'Thanh toán '!M$1335:N$6972,2,0)</f>
        <v>1615482</v>
      </c>
      <c r="O4585" s="61">
        <f t="shared" si="216"/>
        <v>0</v>
      </c>
    </row>
    <row r="4586" spans="1:15" hidden="1" x14ac:dyDescent="0.3">
      <c r="A4586" s="43">
        <v>2023</v>
      </c>
      <c r="B4586" s="51" t="s">
        <v>18610</v>
      </c>
      <c r="C4586" s="19">
        <f t="shared" si="214"/>
        <v>36316</v>
      </c>
      <c r="D4586" s="44" t="s">
        <v>13350</v>
      </c>
      <c r="E4586" s="52">
        <v>45097</v>
      </c>
      <c r="F4586" s="18">
        <f t="shared" si="215"/>
        <v>6</v>
      </c>
      <c r="G4586" s="51" t="s">
        <v>11799</v>
      </c>
      <c r="H4586" s="51" t="s">
        <v>14086</v>
      </c>
      <c r="I4586" s="51" t="s">
        <v>11725</v>
      </c>
      <c r="J4586" s="53">
        <v>1097250</v>
      </c>
      <c r="K4586" s="48">
        <v>0.1</v>
      </c>
      <c r="L4586" s="53">
        <v>109725</v>
      </c>
      <c r="M4586" s="54">
        <v>1206975</v>
      </c>
      <c r="N4586">
        <f>+VLOOKUP(C4586,'Thanh toán '!M$1335:N$6972,2,0)</f>
        <v>1206975</v>
      </c>
      <c r="O4586" s="61">
        <f t="shared" si="216"/>
        <v>0</v>
      </c>
    </row>
    <row r="4587" spans="1:15" hidden="1" x14ac:dyDescent="0.3">
      <c r="A4587" s="43">
        <v>2023</v>
      </c>
      <c r="B4587" s="51" t="s">
        <v>18611</v>
      </c>
      <c r="C4587" s="19">
        <f t="shared" si="214"/>
        <v>36317</v>
      </c>
      <c r="D4587" s="44" t="s">
        <v>13350</v>
      </c>
      <c r="E4587" s="52">
        <v>45097</v>
      </c>
      <c r="F4587" s="18">
        <f t="shared" si="215"/>
        <v>6</v>
      </c>
      <c r="G4587" s="51" t="s">
        <v>11860</v>
      </c>
      <c r="H4587" s="51" t="s">
        <v>14824</v>
      </c>
      <c r="I4587" s="51" t="s">
        <v>11719</v>
      </c>
      <c r="J4587" s="53">
        <v>4139035</v>
      </c>
      <c r="K4587" s="48">
        <v>0.10000012080110461</v>
      </c>
      <c r="L4587" s="53">
        <v>413904</v>
      </c>
      <c r="M4587" s="54">
        <v>4552939</v>
      </c>
      <c r="N4587">
        <f>+VLOOKUP(C4587,'Thanh toán '!M$1335:N$6972,2,0)</f>
        <v>4552939</v>
      </c>
      <c r="O4587" s="61">
        <f t="shared" si="216"/>
        <v>0</v>
      </c>
    </row>
    <row r="4588" spans="1:15" hidden="1" x14ac:dyDescent="0.3">
      <c r="A4588" s="43">
        <v>2023</v>
      </c>
      <c r="B4588" s="51" t="s">
        <v>18612</v>
      </c>
      <c r="C4588" s="19">
        <f t="shared" si="214"/>
        <v>36318</v>
      </c>
      <c r="D4588" s="44" t="s">
        <v>13350</v>
      </c>
      <c r="E4588" s="52">
        <v>45097</v>
      </c>
      <c r="F4588" s="18">
        <f t="shared" si="215"/>
        <v>6</v>
      </c>
      <c r="G4588" s="51" t="s">
        <v>11860</v>
      </c>
      <c r="H4588" s="51" t="s">
        <v>15099</v>
      </c>
      <c r="I4588" s="51" t="s">
        <v>11719</v>
      </c>
      <c r="J4588" s="53">
        <v>1969912</v>
      </c>
      <c r="K4588" s="48">
        <v>9.9999898472622126E-2</v>
      </c>
      <c r="L4588" s="53">
        <v>196991</v>
      </c>
      <c r="M4588" s="54">
        <v>2166903</v>
      </c>
      <c r="N4588">
        <f>+VLOOKUP(C4588,'Thanh toán '!M$1335:N$6972,2,0)</f>
        <v>2166903</v>
      </c>
      <c r="O4588" s="61">
        <f t="shared" si="216"/>
        <v>0</v>
      </c>
    </row>
    <row r="4589" spans="1:15" hidden="1" x14ac:dyDescent="0.3">
      <c r="A4589" s="43">
        <v>2023</v>
      </c>
      <c r="B4589" s="51" t="s">
        <v>18613</v>
      </c>
      <c r="C4589" s="19">
        <f t="shared" si="214"/>
        <v>36320</v>
      </c>
      <c r="D4589" s="44" t="s">
        <v>13350</v>
      </c>
      <c r="E4589" s="52">
        <v>45097</v>
      </c>
      <c r="F4589" s="18">
        <f t="shared" si="215"/>
        <v>6</v>
      </c>
      <c r="G4589" s="51" t="s">
        <v>11860</v>
      </c>
      <c r="H4589" s="51" t="s">
        <v>15292</v>
      </c>
      <c r="I4589" s="51" t="s">
        <v>11719</v>
      </c>
      <c r="J4589" s="53">
        <v>1406799</v>
      </c>
      <c r="K4589" s="48">
        <v>0.10000007108336016</v>
      </c>
      <c r="L4589" s="53">
        <v>140680</v>
      </c>
      <c r="M4589" s="54">
        <v>1547479</v>
      </c>
      <c r="N4589">
        <f>+VLOOKUP(C4589,'Thanh toán '!M$1335:N$6972,2,0)</f>
        <v>1547479</v>
      </c>
      <c r="O4589" s="61">
        <f t="shared" si="216"/>
        <v>0</v>
      </c>
    </row>
    <row r="4590" spans="1:15" hidden="1" x14ac:dyDescent="0.3">
      <c r="A4590" s="43">
        <v>2023</v>
      </c>
      <c r="B4590" s="51" t="s">
        <v>18614</v>
      </c>
      <c r="C4590" s="19">
        <f t="shared" si="214"/>
        <v>36321</v>
      </c>
      <c r="D4590" s="44" t="s">
        <v>13350</v>
      </c>
      <c r="E4590" s="52">
        <v>45097</v>
      </c>
      <c r="F4590" s="18">
        <f t="shared" si="215"/>
        <v>6</v>
      </c>
      <c r="G4590" s="51" t="s">
        <v>11799</v>
      </c>
      <c r="H4590" s="51" t="s">
        <v>16120</v>
      </c>
      <c r="I4590" s="51" t="s">
        <v>11725</v>
      </c>
      <c r="J4590" s="53">
        <v>222116</v>
      </c>
      <c r="K4590" s="48">
        <v>0.10000180086081147</v>
      </c>
      <c r="L4590" s="53">
        <v>22212</v>
      </c>
      <c r="M4590" s="54">
        <v>244328</v>
      </c>
      <c r="N4590">
        <f>+VLOOKUP(C4590,'Thanh toán '!M$1335:N$6972,2,0)</f>
        <v>244328</v>
      </c>
      <c r="O4590" s="61">
        <f t="shared" si="216"/>
        <v>0</v>
      </c>
    </row>
    <row r="4591" spans="1:15" hidden="1" x14ac:dyDescent="0.3">
      <c r="A4591" s="43">
        <v>2023</v>
      </c>
      <c r="B4591" s="51" t="s">
        <v>18615</v>
      </c>
      <c r="C4591" s="19">
        <f t="shared" si="214"/>
        <v>36322</v>
      </c>
      <c r="D4591" s="44" t="s">
        <v>13350</v>
      </c>
      <c r="E4591" s="52">
        <v>45097</v>
      </c>
      <c r="F4591" s="18">
        <f t="shared" si="215"/>
        <v>6</v>
      </c>
      <c r="G4591" s="51" t="s">
        <v>11799</v>
      </c>
      <c r="H4591" s="51" t="s">
        <v>13804</v>
      </c>
      <c r="I4591" s="51" t="s">
        <v>11725</v>
      </c>
      <c r="J4591" s="53">
        <v>593589</v>
      </c>
      <c r="K4591" s="48">
        <v>0.10000016846673372</v>
      </c>
      <c r="L4591" s="53">
        <v>59359</v>
      </c>
      <c r="M4591" s="54">
        <v>652948</v>
      </c>
      <c r="N4591">
        <f>+VLOOKUP(C4591,'Thanh toán '!M$1335:N$6972,2,0)</f>
        <v>652948</v>
      </c>
      <c r="O4591" s="61">
        <f t="shared" si="216"/>
        <v>0</v>
      </c>
    </row>
    <row r="4592" spans="1:15" hidden="1" x14ac:dyDescent="0.3">
      <c r="A4592" s="43">
        <v>2023</v>
      </c>
      <c r="B4592" s="51" t="s">
        <v>18616</v>
      </c>
      <c r="C4592" s="19">
        <f t="shared" si="214"/>
        <v>36325</v>
      </c>
      <c r="D4592" s="44" t="s">
        <v>13350</v>
      </c>
      <c r="E4592" s="52">
        <v>45097</v>
      </c>
      <c r="F4592" s="18">
        <f t="shared" si="215"/>
        <v>6</v>
      </c>
      <c r="G4592" s="51" t="s">
        <v>11768</v>
      </c>
      <c r="H4592" s="51" t="s">
        <v>18617</v>
      </c>
      <c r="I4592" s="51" t="s">
        <v>11769</v>
      </c>
      <c r="J4592" s="53">
        <v>450715</v>
      </c>
      <c r="K4592" s="48">
        <v>0.10000110934847964</v>
      </c>
      <c r="L4592" s="53">
        <v>45072</v>
      </c>
      <c r="M4592" s="54">
        <v>495787</v>
      </c>
      <c r="N4592">
        <f>+VLOOKUP(C4592,'Thanh toán '!M$1335:N$6972,2,0)</f>
        <v>495787</v>
      </c>
      <c r="O4592" s="61">
        <f t="shared" si="216"/>
        <v>0</v>
      </c>
    </row>
    <row r="4593" spans="1:15" hidden="1" x14ac:dyDescent="0.3">
      <c r="A4593" s="43">
        <v>2023</v>
      </c>
      <c r="B4593" s="51" t="s">
        <v>18618</v>
      </c>
      <c r="C4593" s="19">
        <f t="shared" si="214"/>
        <v>36326</v>
      </c>
      <c r="D4593" s="44" t="s">
        <v>13350</v>
      </c>
      <c r="E4593" s="52">
        <v>45097</v>
      </c>
      <c r="F4593" s="18">
        <f t="shared" si="215"/>
        <v>6</v>
      </c>
      <c r="G4593" s="51" t="s">
        <v>11768</v>
      </c>
      <c r="H4593" s="51" t="s">
        <v>18619</v>
      </c>
      <c r="I4593" s="51" t="s">
        <v>11769</v>
      </c>
      <c r="J4593" s="53">
        <v>595330</v>
      </c>
      <c r="K4593" s="48">
        <v>0.1</v>
      </c>
      <c r="L4593" s="53">
        <v>59533</v>
      </c>
      <c r="M4593" s="54">
        <v>654863</v>
      </c>
      <c r="N4593">
        <f>+VLOOKUP(C4593,'Thanh toán '!M$1335:N$6972,2,0)</f>
        <v>654863</v>
      </c>
      <c r="O4593" s="61">
        <f t="shared" si="216"/>
        <v>0</v>
      </c>
    </row>
    <row r="4594" spans="1:15" hidden="1" x14ac:dyDescent="0.3">
      <c r="A4594" s="43">
        <v>2023</v>
      </c>
      <c r="B4594" s="51" t="s">
        <v>18620</v>
      </c>
      <c r="C4594" s="19">
        <f t="shared" si="214"/>
        <v>36327</v>
      </c>
      <c r="D4594" s="44" t="s">
        <v>13350</v>
      </c>
      <c r="E4594" s="52">
        <v>45097</v>
      </c>
      <c r="F4594" s="18">
        <f t="shared" si="215"/>
        <v>6</v>
      </c>
      <c r="G4594" s="51" t="s">
        <v>11799</v>
      </c>
      <c r="H4594" s="51" t="s">
        <v>13469</v>
      </c>
      <c r="I4594" s="51" t="s">
        <v>11725</v>
      </c>
      <c r="J4594" s="53">
        <v>618065</v>
      </c>
      <c r="K4594" s="48">
        <v>0.10000080897640216</v>
      </c>
      <c r="L4594" s="53">
        <v>61807</v>
      </c>
      <c r="M4594" s="54">
        <v>679872</v>
      </c>
      <c r="N4594">
        <f>+VLOOKUP(C4594,'Thanh toán '!M$1335:N$6972,2,0)</f>
        <v>679872</v>
      </c>
      <c r="O4594" s="61">
        <f t="shared" si="216"/>
        <v>0</v>
      </c>
    </row>
    <row r="4595" spans="1:15" hidden="1" x14ac:dyDescent="0.3">
      <c r="A4595" s="43">
        <v>2023</v>
      </c>
      <c r="B4595" s="51" t="s">
        <v>18621</v>
      </c>
      <c r="C4595" s="19">
        <f t="shared" si="214"/>
        <v>36338</v>
      </c>
      <c r="D4595" s="44" t="s">
        <v>13350</v>
      </c>
      <c r="E4595" s="52">
        <v>45097</v>
      </c>
      <c r="F4595" s="18">
        <f t="shared" si="215"/>
        <v>6</v>
      </c>
      <c r="G4595" s="51" t="s">
        <v>12312</v>
      </c>
      <c r="H4595" s="51" t="s">
        <v>12312</v>
      </c>
      <c r="I4595" s="51" t="s">
        <v>12313</v>
      </c>
      <c r="J4595" s="53">
        <v>1452680</v>
      </c>
      <c r="K4595" s="48">
        <v>0.1</v>
      </c>
      <c r="L4595" s="53">
        <v>145268</v>
      </c>
      <c r="M4595" s="54">
        <v>1597948</v>
      </c>
      <c r="N4595">
        <f>+VLOOKUP(C4595,'Thanh toán '!M$1335:N$6972,2,0)</f>
        <v>1597948</v>
      </c>
      <c r="O4595" s="61">
        <f t="shared" si="216"/>
        <v>0</v>
      </c>
    </row>
    <row r="4596" spans="1:15" hidden="1" x14ac:dyDescent="0.3">
      <c r="A4596" s="43">
        <v>2023</v>
      </c>
      <c r="B4596" s="51" t="s">
        <v>18622</v>
      </c>
      <c r="C4596" s="19">
        <f t="shared" si="214"/>
        <v>36339</v>
      </c>
      <c r="D4596" s="44" t="s">
        <v>13350</v>
      </c>
      <c r="E4596" s="52">
        <v>45097</v>
      </c>
      <c r="F4596" s="18">
        <f t="shared" si="215"/>
        <v>6</v>
      </c>
      <c r="G4596" s="51" t="s">
        <v>12556</v>
      </c>
      <c r="H4596" s="51" t="s">
        <v>12556</v>
      </c>
      <c r="I4596" s="51" t="s">
        <v>12557</v>
      </c>
      <c r="J4596" s="53">
        <v>1783430</v>
      </c>
      <c r="K4596" s="48">
        <v>0.1</v>
      </c>
      <c r="L4596" s="53">
        <v>178343</v>
      </c>
      <c r="M4596" s="54">
        <v>1961773</v>
      </c>
      <c r="N4596">
        <f>+VLOOKUP(C4596,'Thanh toán '!M$1335:N$6972,2,0)</f>
        <v>1961773</v>
      </c>
      <c r="O4596" s="61">
        <f t="shared" si="216"/>
        <v>0</v>
      </c>
    </row>
    <row r="4597" spans="1:15" hidden="1" x14ac:dyDescent="0.3">
      <c r="A4597" s="43">
        <v>2023</v>
      </c>
      <c r="B4597" s="51" t="s">
        <v>18623</v>
      </c>
      <c r="C4597" s="19">
        <f t="shared" si="214"/>
        <v>36340</v>
      </c>
      <c r="D4597" s="44" t="s">
        <v>13350</v>
      </c>
      <c r="E4597" s="52">
        <v>45097</v>
      </c>
      <c r="F4597" s="18">
        <f t="shared" si="215"/>
        <v>6</v>
      </c>
      <c r="G4597" s="51" t="s">
        <v>12306</v>
      </c>
      <c r="H4597" s="51" t="s">
        <v>12306</v>
      </c>
      <c r="I4597" s="51" t="s">
        <v>12307</v>
      </c>
      <c r="J4597" s="53">
        <v>901430</v>
      </c>
      <c r="K4597" s="48">
        <v>0.1</v>
      </c>
      <c r="L4597" s="53">
        <v>90143</v>
      </c>
      <c r="M4597" s="54">
        <v>991573</v>
      </c>
      <c r="N4597">
        <f>+VLOOKUP(C4597,'Thanh toán '!M$1335:N$6972,2,0)</f>
        <v>991573</v>
      </c>
      <c r="O4597" s="61">
        <f t="shared" si="216"/>
        <v>0</v>
      </c>
    </row>
    <row r="4598" spans="1:15" hidden="1" x14ac:dyDescent="0.3">
      <c r="A4598" s="43">
        <v>2023</v>
      </c>
      <c r="B4598" s="51" t="s">
        <v>18624</v>
      </c>
      <c r="C4598" s="19">
        <f t="shared" si="214"/>
        <v>36341</v>
      </c>
      <c r="D4598" s="44" t="s">
        <v>13350</v>
      </c>
      <c r="E4598" s="52">
        <v>45097</v>
      </c>
      <c r="F4598" s="18">
        <f t="shared" si="215"/>
        <v>6</v>
      </c>
      <c r="G4598" s="51" t="s">
        <v>12549</v>
      </c>
      <c r="H4598" s="51" t="s">
        <v>12549</v>
      </c>
      <c r="I4598" s="51" t="s">
        <v>12550</v>
      </c>
      <c r="J4598" s="53">
        <v>3769860</v>
      </c>
      <c r="K4598" s="48">
        <v>0.1</v>
      </c>
      <c r="L4598" s="53">
        <v>376986</v>
      </c>
      <c r="M4598" s="54">
        <v>4146846</v>
      </c>
      <c r="N4598">
        <f>+VLOOKUP(C4598,'Thanh toán '!M$1335:N$6972,2,0)</f>
        <v>4146846</v>
      </c>
      <c r="O4598" s="61">
        <f t="shared" si="216"/>
        <v>0</v>
      </c>
    </row>
    <row r="4599" spans="1:15" hidden="1" x14ac:dyDescent="0.3">
      <c r="A4599" s="43">
        <v>2023</v>
      </c>
      <c r="B4599" s="51" t="s">
        <v>18625</v>
      </c>
      <c r="C4599" s="19">
        <f t="shared" si="214"/>
        <v>36342</v>
      </c>
      <c r="D4599" s="44" t="s">
        <v>13350</v>
      </c>
      <c r="E4599" s="52">
        <v>45097</v>
      </c>
      <c r="F4599" s="18">
        <f t="shared" si="215"/>
        <v>6</v>
      </c>
      <c r="G4599" s="51" t="s">
        <v>12293</v>
      </c>
      <c r="H4599" s="51" t="s">
        <v>12293</v>
      </c>
      <c r="I4599" s="51" t="s">
        <v>12294</v>
      </c>
      <c r="J4599" s="53">
        <v>2264446</v>
      </c>
      <c r="K4599" s="48">
        <v>0.10000017664364705</v>
      </c>
      <c r="L4599" s="53">
        <v>226445</v>
      </c>
      <c r="M4599" s="54">
        <v>2490891</v>
      </c>
      <c r="N4599">
        <f>+VLOOKUP(C4599,'Thanh toán '!M$1335:N$6972,2,0)</f>
        <v>2490891</v>
      </c>
      <c r="O4599" s="61">
        <f t="shared" si="216"/>
        <v>0</v>
      </c>
    </row>
    <row r="4600" spans="1:15" hidden="1" x14ac:dyDescent="0.3">
      <c r="A4600" s="43">
        <v>2023</v>
      </c>
      <c r="B4600" s="51" t="s">
        <v>18626</v>
      </c>
      <c r="C4600" s="19">
        <f t="shared" si="214"/>
        <v>36343</v>
      </c>
      <c r="D4600" s="44" t="s">
        <v>13350</v>
      </c>
      <c r="E4600" s="52">
        <v>45097</v>
      </c>
      <c r="F4600" s="18">
        <f t="shared" si="215"/>
        <v>6</v>
      </c>
      <c r="G4600" s="51" t="s">
        <v>12650</v>
      </c>
      <c r="H4600" s="51" t="s">
        <v>12650</v>
      </c>
      <c r="I4600" s="51" t="s">
        <v>12651</v>
      </c>
      <c r="J4600" s="53">
        <v>1665870</v>
      </c>
      <c r="K4600" s="48">
        <v>0.1</v>
      </c>
      <c r="L4600" s="53">
        <v>166587</v>
      </c>
      <c r="M4600" s="54">
        <v>1832457</v>
      </c>
      <c r="N4600">
        <f>+VLOOKUP(C4600,'Thanh toán '!M$1335:N$6972,2,0)</f>
        <v>1832457</v>
      </c>
      <c r="O4600" s="61">
        <f t="shared" si="216"/>
        <v>0</v>
      </c>
    </row>
    <row r="4601" spans="1:15" hidden="1" x14ac:dyDescent="0.3">
      <c r="A4601" s="43">
        <v>2023</v>
      </c>
      <c r="B4601" s="51" t="s">
        <v>18627</v>
      </c>
      <c r="C4601" s="19">
        <f t="shared" si="214"/>
        <v>36344</v>
      </c>
      <c r="D4601" s="44" t="s">
        <v>13350</v>
      </c>
      <c r="E4601" s="52">
        <v>45097</v>
      </c>
      <c r="F4601" s="18">
        <f t="shared" si="215"/>
        <v>6</v>
      </c>
      <c r="G4601" s="51" t="s">
        <v>12556</v>
      </c>
      <c r="H4601" s="51" t="s">
        <v>12556</v>
      </c>
      <c r="I4601" s="51" t="s">
        <v>12557</v>
      </c>
      <c r="J4601" s="53">
        <v>2495844</v>
      </c>
      <c r="K4601" s="48">
        <v>9.9999839733573098E-2</v>
      </c>
      <c r="L4601" s="53">
        <v>249584</v>
      </c>
      <c r="M4601" s="54">
        <v>2745428</v>
      </c>
      <c r="N4601">
        <f>+VLOOKUP(C4601,'Thanh toán '!M$1335:N$6972,2,0)</f>
        <v>2745428</v>
      </c>
      <c r="O4601" s="61">
        <f t="shared" si="216"/>
        <v>0</v>
      </c>
    </row>
    <row r="4602" spans="1:15" hidden="1" x14ac:dyDescent="0.3">
      <c r="A4602" s="43">
        <v>2023</v>
      </c>
      <c r="B4602" s="51" t="s">
        <v>18628</v>
      </c>
      <c r="C4602" s="19">
        <f t="shared" si="214"/>
        <v>36345</v>
      </c>
      <c r="D4602" s="44" t="s">
        <v>13350</v>
      </c>
      <c r="E4602" s="52">
        <v>45097</v>
      </c>
      <c r="F4602" s="18">
        <f t="shared" si="215"/>
        <v>6</v>
      </c>
      <c r="G4602" s="51" t="s">
        <v>12263</v>
      </c>
      <c r="H4602" s="51" t="s">
        <v>12263</v>
      </c>
      <c r="I4602" s="51" t="s">
        <v>12264</v>
      </c>
      <c r="J4602" s="53">
        <v>4800550</v>
      </c>
      <c r="K4602" s="48">
        <v>0.1</v>
      </c>
      <c r="L4602" s="53">
        <v>480055</v>
      </c>
      <c r="M4602" s="54">
        <v>5280605</v>
      </c>
      <c r="N4602">
        <f>+VLOOKUP(C4602,'Thanh toán '!M$1335:N$6972,2,0)</f>
        <v>5280605</v>
      </c>
      <c r="O4602" s="61">
        <f t="shared" si="216"/>
        <v>0</v>
      </c>
    </row>
    <row r="4603" spans="1:15" hidden="1" x14ac:dyDescent="0.3">
      <c r="A4603" s="43">
        <v>2023</v>
      </c>
      <c r="B4603" s="51" t="s">
        <v>18629</v>
      </c>
      <c r="C4603" s="19">
        <f t="shared" si="214"/>
        <v>36346</v>
      </c>
      <c r="D4603" s="44" t="s">
        <v>13350</v>
      </c>
      <c r="E4603" s="52">
        <v>45097</v>
      </c>
      <c r="F4603" s="18">
        <f t="shared" si="215"/>
        <v>6</v>
      </c>
      <c r="G4603" s="51" t="s">
        <v>12309</v>
      </c>
      <c r="H4603" s="51" t="s">
        <v>12309</v>
      </c>
      <c r="I4603" s="51" t="s">
        <v>12310</v>
      </c>
      <c r="J4603" s="53">
        <v>8274030</v>
      </c>
      <c r="K4603" s="48">
        <v>0.1</v>
      </c>
      <c r="L4603" s="53">
        <v>827403</v>
      </c>
      <c r="M4603" s="54">
        <v>9101433</v>
      </c>
      <c r="N4603">
        <f>+VLOOKUP(C4603,'Thanh toán '!M$1335:N$6972,2,0)</f>
        <v>9101433</v>
      </c>
      <c r="O4603" s="61">
        <f t="shared" si="216"/>
        <v>0</v>
      </c>
    </row>
    <row r="4604" spans="1:15" hidden="1" x14ac:dyDescent="0.3">
      <c r="A4604" s="43">
        <v>2023</v>
      </c>
      <c r="B4604" s="51" t="s">
        <v>18630</v>
      </c>
      <c r="C4604" s="19">
        <f t="shared" si="214"/>
        <v>36347</v>
      </c>
      <c r="D4604" s="44" t="s">
        <v>13350</v>
      </c>
      <c r="E4604" s="52">
        <v>45097</v>
      </c>
      <c r="F4604" s="18">
        <f t="shared" si="215"/>
        <v>6</v>
      </c>
      <c r="G4604" s="51" t="s">
        <v>12565</v>
      </c>
      <c r="H4604" s="51" t="s">
        <v>12565</v>
      </c>
      <c r="I4604" s="51" t="s">
        <v>12566</v>
      </c>
      <c r="J4604" s="53">
        <v>3269155</v>
      </c>
      <c r="K4604" s="48">
        <v>0.10000015294472119</v>
      </c>
      <c r="L4604" s="53">
        <v>326916</v>
      </c>
      <c r="M4604" s="54">
        <v>3596071</v>
      </c>
      <c r="N4604">
        <f>+VLOOKUP(C4604,'Thanh toán '!M$1335:N$6972,2,0)</f>
        <v>3596071</v>
      </c>
      <c r="O4604" s="61">
        <f t="shared" si="216"/>
        <v>0</v>
      </c>
    </row>
    <row r="4605" spans="1:15" hidden="1" x14ac:dyDescent="0.3">
      <c r="A4605" s="43">
        <v>2023</v>
      </c>
      <c r="B4605" s="51" t="s">
        <v>18631</v>
      </c>
      <c r="C4605" s="19">
        <f t="shared" si="214"/>
        <v>36348</v>
      </c>
      <c r="D4605" s="44" t="s">
        <v>13350</v>
      </c>
      <c r="E4605" s="52">
        <v>45097</v>
      </c>
      <c r="F4605" s="18">
        <f t="shared" si="215"/>
        <v>6</v>
      </c>
      <c r="G4605" s="51" t="s">
        <v>12312</v>
      </c>
      <c r="H4605" s="51" t="s">
        <v>12312</v>
      </c>
      <c r="I4605" s="51" t="s">
        <v>12313</v>
      </c>
      <c r="J4605" s="53">
        <v>734310</v>
      </c>
      <c r="K4605" s="48">
        <v>0.1</v>
      </c>
      <c r="L4605" s="53">
        <v>73431</v>
      </c>
      <c r="M4605" s="54">
        <v>807741</v>
      </c>
      <c r="N4605">
        <f>+VLOOKUP(C4605,'Thanh toán '!M$1335:N$6972,2,0)</f>
        <v>807741</v>
      </c>
      <c r="O4605" s="61">
        <f t="shared" si="216"/>
        <v>0</v>
      </c>
    </row>
    <row r="4606" spans="1:15" hidden="1" x14ac:dyDescent="0.3">
      <c r="A4606" s="43">
        <v>2023</v>
      </c>
      <c r="B4606" s="51" t="s">
        <v>18632</v>
      </c>
      <c r="C4606" s="19">
        <f t="shared" si="214"/>
        <v>36349</v>
      </c>
      <c r="D4606" s="44" t="s">
        <v>13350</v>
      </c>
      <c r="E4606" s="52">
        <v>45097</v>
      </c>
      <c r="F4606" s="18">
        <f t="shared" si="215"/>
        <v>6</v>
      </c>
      <c r="G4606" s="51" t="s">
        <v>12788</v>
      </c>
      <c r="H4606" s="51" t="s">
        <v>12788</v>
      </c>
      <c r="I4606" s="51" t="s">
        <v>12789</v>
      </c>
      <c r="J4606" s="53">
        <v>2480260</v>
      </c>
      <c r="K4606" s="48">
        <v>0.1</v>
      </c>
      <c r="L4606" s="53">
        <v>248026</v>
      </c>
      <c r="M4606" s="54">
        <v>2728286</v>
      </c>
      <c r="N4606">
        <f>+VLOOKUP(C4606,'Thanh toán '!M$1335:N$6972,2,0)</f>
        <v>2728286</v>
      </c>
      <c r="O4606" s="61">
        <f t="shared" si="216"/>
        <v>0</v>
      </c>
    </row>
    <row r="4607" spans="1:15" hidden="1" x14ac:dyDescent="0.3">
      <c r="A4607" s="43">
        <v>2023</v>
      </c>
      <c r="B4607" s="51" t="s">
        <v>18633</v>
      </c>
      <c r="C4607" s="19">
        <f t="shared" si="214"/>
        <v>36351</v>
      </c>
      <c r="D4607" s="44" t="s">
        <v>13350</v>
      </c>
      <c r="E4607" s="52">
        <v>45097</v>
      </c>
      <c r="F4607" s="18">
        <f t="shared" si="215"/>
        <v>6</v>
      </c>
      <c r="G4607" s="51" t="s">
        <v>11799</v>
      </c>
      <c r="H4607" s="51" t="s">
        <v>13585</v>
      </c>
      <c r="I4607" s="51" t="s">
        <v>11725</v>
      </c>
      <c r="J4607" s="53">
        <v>367950</v>
      </c>
      <c r="K4607" s="48">
        <v>0.1</v>
      </c>
      <c r="L4607" s="53">
        <v>36795</v>
      </c>
      <c r="M4607" s="54">
        <v>404745</v>
      </c>
      <c r="N4607">
        <f>+VLOOKUP(C4607,'Thanh toán '!M$1335:N$6972,2,0)</f>
        <v>404745</v>
      </c>
      <c r="O4607" s="61">
        <f t="shared" si="216"/>
        <v>0</v>
      </c>
    </row>
    <row r="4608" spans="1:15" hidden="1" x14ac:dyDescent="0.3">
      <c r="A4608" s="43">
        <v>2023</v>
      </c>
      <c r="B4608" s="51" t="s">
        <v>18634</v>
      </c>
      <c r="C4608" s="19">
        <f t="shared" si="214"/>
        <v>36352</v>
      </c>
      <c r="D4608" s="44" t="s">
        <v>13350</v>
      </c>
      <c r="E4608" s="52">
        <v>45097</v>
      </c>
      <c r="F4608" s="18">
        <f t="shared" si="215"/>
        <v>6</v>
      </c>
      <c r="G4608" s="51" t="s">
        <v>11799</v>
      </c>
      <c r="H4608" s="51" t="s">
        <v>13526</v>
      </c>
      <c r="I4608" s="51" t="s">
        <v>11725</v>
      </c>
      <c r="J4608" s="53">
        <v>1293695</v>
      </c>
      <c r="K4608" s="48">
        <v>0.10000038648986044</v>
      </c>
      <c r="L4608" s="53">
        <v>129370</v>
      </c>
      <c r="M4608" s="54">
        <v>1423065</v>
      </c>
      <c r="N4608">
        <f>+VLOOKUP(C4608,'Thanh toán '!M$1335:N$6972,2,0)</f>
        <v>1423065</v>
      </c>
      <c r="O4608" s="61">
        <f t="shared" si="216"/>
        <v>0</v>
      </c>
    </row>
    <row r="4609" spans="1:15" hidden="1" x14ac:dyDescent="0.3">
      <c r="A4609" s="43">
        <v>2023</v>
      </c>
      <c r="B4609" s="51" t="s">
        <v>18635</v>
      </c>
      <c r="C4609" s="19">
        <f t="shared" si="214"/>
        <v>36354</v>
      </c>
      <c r="D4609" s="44" t="s">
        <v>13350</v>
      </c>
      <c r="E4609" s="52">
        <v>45097</v>
      </c>
      <c r="F4609" s="18">
        <f t="shared" si="215"/>
        <v>6</v>
      </c>
      <c r="G4609" s="51" t="s">
        <v>11799</v>
      </c>
      <c r="H4609" s="51" t="s">
        <v>13530</v>
      </c>
      <c r="I4609" s="51" t="s">
        <v>11725</v>
      </c>
      <c r="J4609" s="53">
        <v>950153</v>
      </c>
      <c r="K4609" s="48">
        <v>9.9999684261376856E-2</v>
      </c>
      <c r="L4609" s="53">
        <v>95015</v>
      </c>
      <c r="M4609" s="54">
        <v>1045168</v>
      </c>
      <c r="N4609">
        <f>+VLOOKUP(C4609,'Thanh toán '!M$1335:N$6972,2,0)</f>
        <v>1045168</v>
      </c>
      <c r="O4609" s="61">
        <f t="shared" si="216"/>
        <v>0</v>
      </c>
    </row>
    <row r="4610" spans="1:15" hidden="1" x14ac:dyDescent="0.3">
      <c r="A4610" s="43">
        <v>2023</v>
      </c>
      <c r="B4610" s="51" t="s">
        <v>18636</v>
      </c>
      <c r="C4610" s="19">
        <f t="shared" si="214"/>
        <v>36355</v>
      </c>
      <c r="D4610" s="44" t="s">
        <v>13350</v>
      </c>
      <c r="E4610" s="52">
        <v>45097</v>
      </c>
      <c r="F4610" s="18">
        <f t="shared" si="215"/>
        <v>6</v>
      </c>
      <c r="G4610" s="51" t="s">
        <v>11799</v>
      </c>
      <c r="H4610" s="51" t="s">
        <v>13528</v>
      </c>
      <c r="I4610" s="51" t="s">
        <v>11725</v>
      </c>
      <c r="J4610" s="53">
        <v>874899</v>
      </c>
      <c r="K4610" s="48">
        <v>0.10000011429890765</v>
      </c>
      <c r="L4610" s="53">
        <v>87490</v>
      </c>
      <c r="M4610" s="54">
        <v>962389</v>
      </c>
      <c r="N4610">
        <f>+VLOOKUP(C4610,'Thanh toán '!M$1335:N$6972,2,0)</f>
        <v>962389</v>
      </c>
      <c r="O4610" s="61">
        <f t="shared" si="216"/>
        <v>0</v>
      </c>
    </row>
    <row r="4611" spans="1:15" hidden="1" x14ac:dyDescent="0.3">
      <c r="A4611" s="43">
        <v>2023</v>
      </c>
      <c r="B4611" s="51" t="s">
        <v>18637</v>
      </c>
      <c r="C4611" s="19">
        <f t="shared" si="214"/>
        <v>36357</v>
      </c>
      <c r="D4611" s="44" t="s">
        <v>13350</v>
      </c>
      <c r="E4611" s="52">
        <v>45097</v>
      </c>
      <c r="F4611" s="18">
        <f t="shared" si="215"/>
        <v>6</v>
      </c>
      <c r="G4611" s="51" t="s">
        <v>12360</v>
      </c>
      <c r="H4611" s="51" t="s">
        <v>12360</v>
      </c>
      <c r="I4611" s="51" t="s">
        <v>12361</v>
      </c>
      <c r="J4611" s="53">
        <v>2573960</v>
      </c>
      <c r="K4611" s="48">
        <v>0.1</v>
      </c>
      <c r="L4611" s="53">
        <v>257396</v>
      </c>
      <c r="M4611" s="54">
        <v>2831356</v>
      </c>
      <c r="N4611">
        <f>+VLOOKUP(C4611,'Thanh toán '!M$1335:N$6972,2,0)</f>
        <v>2831356</v>
      </c>
      <c r="O4611" s="61">
        <f t="shared" si="216"/>
        <v>0</v>
      </c>
    </row>
    <row r="4612" spans="1:15" hidden="1" x14ac:dyDescent="0.3">
      <c r="A4612" s="43">
        <v>2023</v>
      </c>
      <c r="B4612" s="51" t="s">
        <v>18638</v>
      </c>
      <c r="C4612" s="19">
        <f t="shared" si="214"/>
        <v>36358</v>
      </c>
      <c r="D4612" s="44" t="s">
        <v>13350</v>
      </c>
      <c r="E4612" s="52">
        <v>45097</v>
      </c>
      <c r="F4612" s="18">
        <f t="shared" si="215"/>
        <v>6</v>
      </c>
      <c r="G4612" s="51" t="s">
        <v>12360</v>
      </c>
      <c r="H4612" s="51" t="s">
        <v>12360</v>
      </c>
      <c r="I4612" s="51" t="s">
        <v>12361</v>
      </c>
      <c r="J4612" s="53">
        <v>901430</v>
      </c>
      <c r="K4612" s="48">
        <v>0.1</v>
      </c>
      <c r="L4612" s="53">
        <v>90143</v>
      </c>
      <c r="M4612" s="54">
        <v>991573</v>
      </c>
      <c r="N4612">
        <f>+VLOOKUP(C4612,'Thanh toán '!M$1335:N$6972,2,0)</f>
        <v>991573</v>
      </c>
      <c r="O4612" s="61">
        <f t="shared" si="216"/>
        <v>0</v>
      </c>
    </row>
    <row r="4613" spans="1:15" hidden="1" x14ac:dyDescent="0.3">
      <c r="A4613" s="43">
        <v>2023</v>
      </c>
      <c r="B4613" s="51" t="s">
        <v>18639</v>
      </c>
      <c r="C4613" s="19">
        <f t="shared" si="214"/>
        <v>36370</v>
      </c>
      <c r="D4613" s="44" t="s">
        <v>13350</v>
      </c>
      <c r="E4613" s="52">
        <v>45098</v>
      </c>
      <c r="F4613" s="18">
        <f t="shared" si="215"/>
        <v>6</v>
      </c>
      <c r="G4613" s="51" t="s">
        <v>11799</v>
      </c>
      <c r="H4613" s="51" t="s">
        <v>14974</v>
      </c>
      <c r="I4613" s="51" t="s">
        <v>11725</v>
      </c>
      <c r="J4613" s="53">
        <v>964205</v>
      </c>
      <c r="K4613" s="48">
        <v>0.10000051856192407</v>
      </c>
      <c r="L4613" s="53">
        <v>96421</v>
      </c>
      <c r="M4613" s="54">
        <v>1060626</v>
      </c>
      <c r="N4613">
        <f>+VLOOKUP(C4613,'Thanh toán '!M$1335:N$6972,2,0)</f>
        <v>1060626</v>
      </c>
      <c r="O4613" s="61">
        <f t="shared" si="216"/>
        <v>0</v>
      </c>
    </row>
    <row r="4614" spans="1:15" hidden="1" x14ac:dyDescent="0.3">
      <c r="A4614" s="43">
        <v>2023</v>
      </c>
      <c r="B4614" s="51" t="s">
        <v>18640</v>
      </c>
      <c r="C4614" s="19">
        <f t="shared" ref="C4614:C4677" si="217">+B4614*1</f>
        <v>36371</v>
      </c>
      <c r="D4614" s="44" t="s">
        <v>13350</v>
      </c>
      <c r="E4614" s="52">
        <v>45098</v>
      </c>
      <c r="F4614" s="18">
        <f t="shared" ref="F4614:F4677" si="218">+MONTH(E4614)</f>
        <v>6</v>
      </c>
      <c r="G4614" s="51" t="s">
        <v>11799</v>
      </c>
      <c r="H4614" s="51" t="s">
        <v>14062</v>
      </c>
      <c r="I4614" s="51" t="s">
        <v>11725</v>
      </c>
      <c r="J4614" s="53">
        <v>212850</v>
      </c>
      <c r="K4614" s="48">
        <v>0.1</v>
      </c>
      <c r="L4614" s="53">
        <v>21285</v>
      </c>
      <c r="M4614" s="54">
        <v>234135</v>
      </c>
      <c r="N4614">
        <f>+VLOOKUP(C4614,'Thanh toán '!M$1335:N$6972,2,0)</f>
        <v>234135</v>
      </c>
      <c r="O4614" s="61">
        <f t="shared" ref="O4614:O4677" si="219">+N4614-M4614</f>
        <v>0</v>
      </c>
    </row>
    <row r="4615" spans="1:15" hidden="1" x14ac:dyDescent="0.3">
      <c r="A4615" s="43">
        <v>2023</v>
      </c>
      <c r="B4615" s="51" t="s">
        <v>18641</v>
      </c>
      <c r="C4615" s="19">
        <f t="shared" si="217"/>
        <v>36372</v>
      </c>
      <c r="D4615" s="44" t="s">
        <v>13350</v>
      </c>
      <c r="E4615" s="52">
        <v>45098</v>
      </c>
      <c r="F4615" s="18">
        <f t="shared" si="218"/>
        <v>6</v>
      </c>
      <c r="G4615" s="51" t="s">
        <v>11799</v>
      </c>
      <c r="H4615" s="51" t="s">
        <v>14181</v>
      </c>
      <c r="I4615" s="51" t="s">
        <v>11725</v>
      </c>
      <c r="J4615" s="53">
        <v>512516</v>
      </c>
      <c r="K4615" s="48">
        <v>0.10000078046343919</v>
      </c>
      <c r="L4615" s="53">
        <v>51252</v>
      </c>
      <c r="M4615" s="54">
        <v>563768</v>
      </c>
      <c r="N4615">
        <f>+VLOOKUP(C4615,'Thanh toán '!M$1335:N$6972,2,0)</f>
        <v>563768</v>
      </c>
      <c r="O4615" s="61">
        <f t="shared" si="219"/>
        <v>0</v>
      </c>
    </row>
    <row r="4616" spans="1:15" hidden="1" x14ac:dyDescent="0.3">
      <c r="A4616" s="43">
        <v>2023</v>
      </c>
      <c r="B4616" s="51" t="s">
        <v>18642</v>
      </c>
      <c r="C4616" s="19">
        <f t="shared" si="217"/>
        <v>36374</v>
      </c>
      <c r="D4616" s="44" t="s">
        <v>13350</v>
      </c>
      <c r="E4616" s="52">
        <v>45098</v>
      </c>
      <c r="F4616" s="18">
        <f t="shared" si="218"/>
        <v>6</v>
      </c>
      <c r="G4616" s="51" t="s">
        <v>11799</v>
      </c>
      <c r="H4616" s="51" t="s">
        <v>13615</v>
      </c>
      <c r="I4616" s="51" t="s">
        <v>11725</v>
      </c>
      <c r="J4616" s="53">
        <v>333174</v>
      </c>
      <c r="K4616" s="48">
        <v>9.999879942612569E-2</v>
      </c>
      <c r="L4616" s="53">
        <v>33317</v>
      </c>
      <c r="M4616" s="54">
        <v>366491</v>
      </c>
      <c r="N4616">
        <f>+VLOOKUP(C4616,'Thanh toán '!M$1335:N$6972,2,0)</f>
        <v>366491</v>
      </c>
      <c r="O4616" s="61">
        <f t="shared" si="219"/>
        <v>0</v>
      </c>
    </row>
    <row r="4617" spans="1:15" hidden="1" x14ac:dyDescent="0.3">
      <c r="A4617" s="43">
        <v>2023</v>
      </c>
      <c r="B4617" s="51" t="s">
        <v>18643</v>
      </c>
      <c r="C4617" s="19">
        <f t="shared" si="217"/>
        <v>36375</v>
      </c>
      <c r="D4617" s="44" t="s">
        <v>13350</v>
      </c>
      <c r="E4617" s="52">
        <v>45098</v>
      </c>
      <c r="F4617" s="18">
        <f t="shared" si="218"/>
        <v>6</v>
      </c>
      <c r="G4617" s="51" t="s">
        <v>11799</v>
      </c>
      <c r="H4617" s="51" t="s">
        <v>13609</v>
      </c>
      <c r="I4617" s="51" t="s">
        <v>11725</v>
      </c>
      <c r="J4617" s="53">
        <v>222750</v>
      </c>
      <c r="K4617" s="48">
        <v>0.1</v>
      </c>
      <c r="L4617" s="53">
        <v>22275</v>
      </c>
      <c r="M4617" s="54">
        <v>245025</v>
      </c>
      <c r="N4617">
        <f>+VLOOKUP(C4617,'Thanh toán '!M$1335:N$6972,2,0)</f>
        <v>245025</v>
      </c>
      <c r="O4617" s="61">
        <f t="shared" si="219"/>
        <v>0</v>
      </c>
    </row>
    <row r="4618" spans="1:15" hidden="1" x14ac:dyDescent="0.3">
      <c r="A4618" s="43">
        <v>2023</v>
      </c>
      <c r="B4618" s="51" t="s">
        <v>18644</v>
      </c>
      <c r="C4618" s="19">
        <f t="shared" si="217"/>
        <v>36376</v>
      </c>
      <c r="D4618" s="44" t="s">
        <v>13350</v>
      </c>
      <c r="E4618" s="52">
        <v>45098</v>
      </c>
      <c r="F4618" s="18">
        <f t="shared" si="218"/>
        <v>6</v>
      </c>
      <c r="G4618" s="51" t="s">
        <v>11799</v>
      </c>
      <c r="H4618" s="51" t="s">
        <v>13880</v>
      </c>
      <c r="I4618" s="51" t="s">
        <v>11725</v>
      </c>
      <c r="J4618" s="53">
        <v>592955</v>
      </c>
      <c r="K4618" s="48">
        <v>0.10000084323430952</v>
      </c>
      <c r="L4618" s="53">
        <v>59296</v>
      </c>
      <c r="M4618" s="54">
        <v>652251</v>
      </c>
      <c r="N4618">
        <f>+VLOOKUP(C4618,'Thanh toán '!M$1335:N$6972,2,0)</f>
        <v>652251</v>
      </c>
      <c r="O4618" s="61">
        <f t="shared" si="219"/>
        <v>0</v>
      </c>
    </row>
    <row r="4619" spans="1:15" hidden="1" x14ac:dyDescent="0.3">
      <c r="A4619" s="43">
        <v>2023</v>
      </c>
      <c r="B4619" s="51" t="s">
        <v>18645</v>
      </c>
      <c r="C4619" s="19">
        <f t="shared" si="217"/>
        <v>36377</v>
      </c>
      <c r="D4619" s="44" t="s">
        <v>13350</v>
      </c>
      <c r="E4619" s="52">
        <v>45098</v>
      </c>
      <c r="F4619" s="18">
        <f t="shared" si="218"/>
        <v>6</v>
      </c>
      <c r="G4619" s="51" t="s">
        <v>12282</v>
      </c>
      <c r="H4619" s="51" t="s">
        <v>12282</v>
      </c>
      <c r="I4619" s="51" t="s">
        <v>12283</v>
      </c>
      <c r="J4619" s="53">
        <v>2104465</v>
      </c>
      <c r="K4619" s="48">
        <v>0.10000023759007634</v>
      </c>
      <c r="L4619" s="53">
        <v>210447</v>
      </c>
      <c r="M4619" s="54">
        <v>2314912</v>
      </c>
      <c r="N4619">
        <f>+VLOOKUP(C4619,'Thanh toán '!M$1335:N$6972,2,0)</f>
        <v>2314912</v>
      </c>
      <c r="O4619" s="61">
        <f t="shared" si="219"/>
        <v>0</v>
      </c>
    </row>
    <row r="4620" spans="1:15" hidden="1" x14ac:dyDescent="0.3">
      <c r="A4620" s="43">
        <v>2023</v>
      </c>
      <c r="B4620" s="51" t="s">
        <v>18646</v>
      </c>
      <c r="C4620" s="19">
        <f t="shared" si="217"/>
        <v>36378</v>
      </c>
      <c r="D4620" s="44" t="s">
        <v>13350</v>
      </c>
      <c r="E4620" s="52">
        <v>45098</v>
      </c>
      <c r="F4620" s="18">
        <f t="shared" si="218"/>
        <v>6</v>
      </c>
      <c r="G4620" s="51" t="s">
        <v>11799</v>
      </c>
      <c r="H4620" s="51" t="s">
        <v>13885</v>
      </c>
      <c r="I4620" s="51" t="s">
        <v>11725</v>
      </c>
      <c r="J4620" s="53">
        <v>544634</v>
      </c>
      <c r="K4620" s="48">
        <v>9.9999265561826839E-2</v>
      </c>
      <c r="L4620" s="53">
        <v>54463</v>
      </c>
      <c r="M4620" s="54">
        <v>599097</v>
      </c>
      <c r="N4620">
        <f>+VLOOKUP(C4620,'Thanh toán '!M$1335:N$6972,2,0)</f>
        <v>599097</v>
      </c>
      <c r="O4620" s="61">
        <f t="shared" si="219"/>
        <v>0</v>
      </c>
    </row>
    <row r="4621" spans="1:15" hidden="1" x14ac:dyDescent="0.3">
      <c r="A4621" s="43">
        <v>2023</v>
      </c>
      <c r="B4621" s="51" t="s">
        <v>18647</v>
      </c>
      <c r="C4621" s="19">
        <f t="shared" si="217"/>
        <v>36379</v>
      </c>
      <c r="D4621" s="44" t="s">
        <v>13350</v>
      </c>
      <c r="E4621" s="52">
        <v>45098</v>
      </c>
      <c r="F4621" s="18">
        <f t="shared" si="218"/>
        <v>6</v>
      </c>
      <c r="G4621" s="51" t="s">
        <v>11799</v>
      </c>
      <c r="H4621" s="51" t="s">
        <v>14034</v>
      </c>
      <c r="I4621" s="51" t="s">
        <v>11725</v>
      </c>
      <c r="J4621" s="53">
        <v>724353</v>
      </c>
      <c r="K4621" s="48">
        <v>9.9999585837292043E-2</v>
      </c>
      <c r="L4621" s="53">
        <v>72435</v>
      </c>
      <c r="M4621" s="54">
        <v>796788</v>
      </c>
      <c r="N4621">
        <f>+VLOOKUP(C4621,'Thanh toán '!M$1335:N$6972,2,0)</f>
        <v>796788</v>
      </c>
      <c r="O4621" s="61">
        <f t="shared" si="219"/>
        <v>0</v>
      </c>
    </row>
    <row r="4622" spans="1:15" hidden="1" x14ac:dyDescent="0.3">
      <c r="A4622" s="43">
        <v>2023</v>
      </c>
      <c r="B4622" s="51" t="s">
        <v>18648</v>
      </c>
      <c r="C4622" s="19">
        <f t="shared" si="217"/>
        <v>36382</v>
      </c>
      <c r="D4622" s="44" t="s">
        <v>13350</v>
      </c>
      <c r="E4622" s="52">
        <v>45098</v>
      </c>
      <c r="F4622" s="18">
        <f t="shared" si="218"/>
        <v>6</v>
      </c>
      <c r="G4622" s="51" t="s">
        <v>11799</v>
      </c>
      <c r="H4622" s="51" t="s">
        <v>13656</v>
      </c>
      <c r="I4622" s="51" t="s">
        <v>11725</v>
      </c>
      <c r="J4622" s="53">
        <v>608971</v>
      </c>
      <c r="K4622" s="48">
        <v>9.9999835788567928E-2</v>
      </c>
      <c r="L4622" s="53">
        <v>60897</v>
      </c>
      <c r="M4622" s="54">
        <v>669868</v>
      </c>
      <c r="N4622">
        <f>+VLOOKUP(C4622,'Thanh toán '!M$1335:N$6972,2,0)</f>
        <v>669868</v>
      </c>
      <c r="O4622" s="61">
        <f t="shared" si="219"/>
        <v>0</v>
      </c>
    </row>
    <row r="4623" spans="1:15" hidden="1" x14ac:dyDescent="0.3">
      <c r="A4623" s="43">
        <v>2023</v>
      </c>
      <c r="B4623" s="51" t="s">
        <v>18649</v>
      </c>
      <c r="C4623" s="19">
        <f t="shared" si="217"/>
        <v>36384</v>
      </c>
      <c r="D4623" s="44" t="s">
        <v>13350</v>
      </c>
      <c r="E4623" s="52">
        <v>45098</v>
      </c>
      <c r="F4623" s="18">
        <f t="shared" si="218"/>
        <v>6</v>
      </c>
      <c r="G4623" s="51" t="s">
        <v>11799</v>
      </c>
      <c r="H4623" s="51" t="s">
        <v>13700</v>
      </c>
      <c r="I4623" s="51" t="s">
        <v>11725</v>
      </c>
      <c r="J4623" s="53">
        <v>924871</v>
      </c>
      <c r="K4623" s="48">
        <v>9.9999891876813088E-2</v>
      </c>
      <c r="L4623" s="53">
        <v>92487</v>
      </c>
      <c r="M4623" s="54">
        <v>1017358</v>
      </c>
      <c r="N4623">
        <f>+VLOOKUP(C4623,'Thanh toán '!M$1335:N$6972,2,0)</f>
        <v>1017358</v>
      </c>
      <c r="O4623" s="61">
        <f t="shared" si="219"/>
        <v>0</v>
      </c>
    </row>
    <row r="4624" spans="1:15" hidden="1" x14ac:dyDescent="0.3">
      <c r="A4624" s="43">
        <v>2023</v>
      </c>
      <c r="B4624" s="51" t="s">
        <v>18650</v>
      </c>
      <c r="C4624" s="19">
        <f t="shared" si="217"/>
        <v>36387</v>
      </c>
      <c r="D4624" s="44" t="s">
        <v>13350</v>
      </c>
      <c r="E4624" s="52">
        <v>45098</v>
      </c>
      <c r="F4624" s="18">
        <f t="shared" si="218"/>
        <v>6</v>
      </c>
      <c r="G4624" s="51" t="s">
        <v>11799</v>
      </c>
      <c r="H4624" s="51" t="s">
        <v>15006</v>
      </c>
      <c r="I4624" s="51" t="s">
        <v>11725</v>
      </c>
      <c r="J4624" s="53">
        <v>471203</v>
      </c>
      <c r="K4624" s="48">
        <v>9.9999363331727514E-2</v>
      </c>
      <c r="L4624" s="53">
        <v>47120</v>
      </c>
      <c r="M4624" s="54">
        <v>518323</v>
      </c>
      <c r="N4624">
        <f>+VLOOKUP(C4624,'Thanh toán '!M$1335:N$6972,2,0)</f>
        <v>518323</v>
      </c>
      <c r="O4624" s="61">
        <f t="shared" si="219"/>
        <v>0</v>
      </c>
    </row>
    <row r="4625" spans="1:15" hidden="1" x14ac:dyDescent="0.3">
      <c r="A4625" s="43">
        <v>2023</v>
      </c>
      <c r="B4625" s="51" t="s">
        <v>18651</v>
      </c>
      <c r="C4625" s="19">
        <f t="shared" si="217"/>
        <v>36388</v>
      </c>
      <c r="D4625" s="44" t="s">
        <v>13350</v>
      </c>
      <c r="E4625" s="52">
        <v>45098</v>
      </c>
      <c r="F4625" s="18">
        <f t="shared" si="218"/>
        <v>6</v>
      </c>
      <c r="G4625" s="51" t="s">
        <v>11799</v>
      </c>
      <c r="H4625" s="51" t="s">
        <v>14159</v>
      </c>
      <c r="I4625" s="51" t="s">
        <v>11725</v>
      </c>
      <c r="J4625" s="53">
        <v>618065</v>
      </c>
      <c r="K4625" s="48">
        <v>0.10000080897640216</v>
      </c>
      <c r="L4625" s="53">
        <v>61807</v>
      </c>
      <c r="M4625" s="54">
        <v>679872</v>
      </c>
      <c r="N4625">
        <f>+VLOOKUP(C4625,'Thanh toán '!M$1335:N$6972,2,0)</f>
        <v>679872</v>
      </c>
      <c r="O4625" s="61">
        <f t="shared" si="219"/>
        <v>0</v>
      </c>
    </row>
    <row r="4626" spans="1:15" hidden="1" x14ac:dyDescent="0.3">
      <c r="A4626" s="43">
        <v>2023</v>
      </c>
      <c r="B4626" s="51" t="s">
        <v>18652</v>
      </c>
      <c r="C4626" s="19">
        <f t="shared" si="217"/>
        <v>36389</v>
      </c>
      <c r="D4626" s="44" t="s">
        <v>13350</v>
      </c>
      <c r="E4626" s="52">
        <v>45098</v>
      </c>
      <c r="F4626" s="18">
        <f t="shared" si="218"/>
        <v>6</v>
      </c>
      <c r="G4626" s="51" t="s">
        <v>11799</v>
      </c>
      <c r="H4626" s="51" t="s">
        <v>13368</v>
      </c>
      <c r="I4626" s="51" t="s">
        <v>11725</v>
      </c>
      <c r="J4626" s="53">
        <v>444232</v>
      </c>
      <c r="K4626" s="48">
        <v>9.9999549784797137E-2</v>
      </c>
      <c r="L4626" s="53">
        <v>44423</v>
      </c>
      <c r="M4626" s="54">
        <v>488655</v>
      </c>
      <c r="N4626">
        <f>+VLOOKUP(C4626,'Thanh toán '!M$1335:N$6972,2,0)</f>
        <v>488655</v>
      </c>
      <c r="O4626" s="61">
        <f t="shared" si="219"/>
        <v>0</v>
      </c>
    </row>
    <row r="4627" spans="1:15" hidden="1" x14ac:dyDescent="0.3">
      <c r="A4627" s="43">
        <v>2023</v>
      </c>
      <c r="B4627" s="51" t="s">
        <v>18653</v>
      </c>
      <c r="C4627" s="19">
        <f t="shared" si="217"/>
        <v>36391</v>
      </c>
      <c r="D4627" s="44" t="s">
        <v>13350</v>
      </c>
      <c r="E4627" s="52">
        <v>45098</v>
      </c>
      <c r="F4627" s="18">
        <f t="shared" si="218"/>
        <v>6</v>
      </c>
      <c r="G4627" s="51" t="s">
        <v>11799</v>
      </c>
      <c r="H4627" s="51" t="s">
        <v>13694</v>
      </c>
      <c r="I4627" s="51" t="s">
        <v>11725</v>
      </c>
      <c r="J4627" s="53">
        <v>777406</v>
      </c>
      <c r="K4627" s="48">
        <v>0.10000051453166042</v>
      </c>
      <c r="L4627" s="53">
        <v>77741</v>
      </c>
      <c r="M4627" s="54">
        <v>855147</v>
      </c>
      <c r="N4627">
        <f>+VLOOKUP(C4627,'Thanh toán '!M$1335:N$6972,2,0)</f>
        <v>855147</v>
      </c>
      <c r="O4627" s="61">
        <f t="shared" si="219"/>
        <v>0</v>
      </c>
    </row>
    <row r="4628" spans="1:15" hidden="1" x14ac:dyDescent="0.3">
      <c r="A4628" s="43">
        <v>2023</v>
      </c>
      <c r="B4628" s="51" t="s">
        <v>18654</v>
      </c>
      <c r="C4628" s="19">
        <f t="shared" si="217"/>
        <v>36392</v>
      </c>
      <c r="D4628" s="44" t="s">
        <v>13350</v>
      </c>
      <c r="E4628" s="52">
        <v>45098</v>
      </c>
      <c r="F4628" s="18">
        <f t="shared" si="218"/>
        <v>6</v>
      </c>
      <c r="G4628" s="51" t="s">
        <v>11799</v>
      </c>
      <c r="H4628" s="51" t="s">
        <v>13540</v>
      </c>
      <c r="I4628" s="51" t="s">
        <v>11725</v>
      </c>
      <c r="J4628" s="53">
        <v>589271</v>
      </c>
      <c r="K4628" s="48">
        <v>9.9999830298792919E-2</v>
      </c>
      <c r="L4628" s="53">
        <v>58927</v>
      </c>
      <c r="M4628" s="54">
        <v>648198</v>
      </c>
      <c r="N4628">
        <f>+VLOOKUP(C4628,'Thanh toán '!M$1335:N$6972,2,0)</f>
        <v>648198</v>
      </c>
      <c r="O4628" s="61">
        <f t="shared" si="219"/>
        <v>0</v>
      </c>
    </row>
    <row r="4629" spans="1:15" hidden="1" x14ac:dyDescent="0.3">
      <c r="A4629" s="43">
        <v>2023</v>
      </c>
      <c r="B4629" s="51" t="s">
        <v>18655</v>
      </c>
      <c r="C4629" s="19">
        <f t="shared" si="217"/>
        <v>36393</v>
      </c>
      <c r="D4629" s="44" t="s">
        <v>13350</v>
      </c>
      <c r="E4629" s="52">
        <v>45098</v>
      </c>
      <c r="F4629" s="18">
        <f t="shared" si="218"/>
        <v>6</v>
      </c>
      <c r="G4629" s="51" t="s">
        <v>11799</v>
      </c>
      <c r="H4629" s="51" t="s">
        <v>14093</v>
      </c>
      <c r="I4629" s="51" t="s">
        <v>11725</v>
      </c>
      <c r="J4629" s="53">
        <v>840918</v>
      </c>
      <c r="K4629" s="48">
        <v>0.10000023783531807</v>
      </c>
      <c r="L4629" s="53">
        <v>84092</v>
      </c>
      <c r="M4629" s="54">
        <v>925010</v>
      </c>
      <c r="N4629">
        <f>+VLOOKUP(C4629,'Thanh toán '!M$1335:N$6972,2,0)</f>
        <v>925010</v>
      </c>
      <c r="O4629" s="61">
        <f t="shared" si="219"/>
        <v>0</v>
      </c>
    </row>
    <row r="4630" spans="1:15" hidden="1" x14ac:dyDescent="0.3">
      <c r="A4630" s="43">
        <v>2023</v>
      </c>
      <c r="B4630" s="51" t="s">
        <v>18656</v>
      </c>
      <c r="C4630" s="19">
        <f t="shared" si="217"/>
        <v>36397</v>
      </c>
      <c r="D4630" s="44" t="s">
        <v>13350</v>
      </c>
      <c r="E4630" s="52">
        <v>45098</v>
      </c>
      <c r="F4630" s="18">
        <f t="shared" si="218"/>
        <v>6</v>
      </c>
      <c r="G4630" s="51" t="s">
        <v>11838</v>
      </c>
      <c r="H4630" s="51" t="s">
        <v>16779</v>
      </c>
      <c r="I4630" s="51" t="s">
        <v>11839</v>
      </c>
      <c r="J4630" s="53">
        <v>999375</v>
      </c>
      <c r="K4630" s="48">
        <v>0.10000050031269543</v>
      </c>
      <c r="L4630" s="53">
        <v>99938</v>
      </c>
      <c r="M4630" s="54">
        <v>1099313</v>
      </c>
      <c r="N4630">
        <f>+VLOOKUP(C4630,'Thanh toán '!M$1335:N$6972,2,0)</f>
        <v>1099313</v>
      </c>
      <c r="O4630" s="61">
        <f t="shared" si="219"/>
        <v>0</v>
      </c>
    </row>
    <row r="4631" spans="1:15" hidden="1" x14ac:dyDescent="0.3">
      <c r="A4631" s="43">
        <v>2023</v>
      </c>
      <c r="B4631" s="51" t="s">
        <v>18657</v>
      </c>
      <c r="C4631" s="19">
        <f t="shared" si="217"/>
        <v>36398</v>
      </c>
      <c r="D4631" s="44" t="s">
        <v>13350</v>
      </c>
      <c r="E4631" s="52">
        <v>45098</v>
      </c>
      <c r="F4631" s="18">
        <f t="shared" si="218"/>
        <v>6</v>
      </c>
      <c r="G4631" s="51" t="s">
        <v>11838</v>
      </c>
      <c r="H4631" s="51" t="s">
        <v>13920</v>
      </c>
      <c r="I4631" s="51" t="s">
        <v>11839</v>
      </c>
      <c r="J4631" s="53">
        <v>1323682</v>
      </c>
      <c r="K4631" s="48">
        <v>9.9999848906308308E-2</v>
      </c>
      <c r="L4631" s="53">
        <v>132368</v>
      </c>
      <c r="M4631" s="54">
        <v>1456050</v>
      </c>
      <c r="N4631">
        <f>+VLOOKUP(C4631,'Thanh toán '!M$1335:N$6972,2,0)</f>
        <v>1456050</v>
      </c>
      <c r="O4631" s="61">
        <f t="shared" si="219"/>
        <v>0</v>
      </c>
    </row>
    <row r="4632" spans="1:15" hidden="1" x14ac:dyDescent="0.3">
      <c r="A4632" s="43">
        <v>2023</v>
      </c>
      <c r="B4632" s="51" t="s">
        <v>18658</v>
      </c>
      <c r="C4632" s="19">
        <f t="shared" si="217"/>
        <v>36399</v>
      </c>
      <c r="D4632" s="44" t="s">
        <v>13350</v>
      </c>
      <c r="E4632" s="52">
        <v>45098</v>
      </c>
      <c r="F4632" s="18">
        <f t="shared" si="218"/>
        <v>6</v>
      </c>
      <c r="G4632" s="51" t="s">
        <v>11838</v>
      </c>
      <c r="H4632" s="51" t="s">
        <v>16781</v>
      </c>
      <c r="I4632" s="51" t="s">
        <v>11839</v>
      </c>
      <c r="J4632" s="53">
        <v>702786</v>
      </c>
      <c r="K4632" s="48">
        <v>0.10000056916330149</v>
      </c>
      <c r="L4632" s="53">
        <v>70279</v>
      </c>
      <c r="M4632" s="54">
        <v>773065</v>
      </c>
      <c r="N4632">
        <f>+VLOOKUP(C4632,'Thanh toán '!M$1335:N$6972,2,0)</f>
        <v>773065</v>
      </c>
      <c r="O4632" s="61">
        <f t="shared" si="219"/>
        <v>0</v>
      </c>
    </row>
    <row r="4633" spans="1:15" hidden="1" x14ac:dyDescent="0.3">
      <c r="A4633" s="43">
        <v>2023</v>
      </c>
      <c r="B4633" s="51" t="s">
        <v>18659</v>
      </c>
      <c r="C4633" s="19">
        <f t="shared" si="217"/>
        <v>36400</v>
      </c>
      <c r="D4633" s="44" t="s">
        <v>13350</v>
      </c>
      <c r="E4633" s="52">
        <v>45098</v>
      </c>
      <c r="F4633" s="18">
        <f t="shared" si="218"/>
        <v>6</v>
      </c>
      <c r="G4633" s="51" t="s">
        <v>11838</v>
      </c>
      <c r="H4633" s="51" t="s">
        <v>13459</v>
      </c>
      <c r="I4633" s="51" t="s">
        <v>11839</v>
      </c>
      <c r="J4633" s="53">
        <v>1441739</v>
      </c>
      <c r="K4633" s="48">
        <v>0.10000006936068179</v>
      </c>
      <c r="L4633" s="53">
        <v>144174</v>
      </c>
      <c r="M4633" s="54">
        <v>1585913</v>
      </c>
      <c r="N4633">
        <f>+VLOOKUP(C4633,'Thanh toán '!M$1335:N$6972,2,0)</f>
        <v>1585913</v>
      </c>
      <c r="O4633" s="61">
        <f t="shared" si="219"/>
        <v>0</v>
      </c>
    </row>
    <row r="4634" spans="1:15" hidden="1" x14ac:dyDescent="0.3">
      <c r="A4634" s="43">
        <v>2023</v>
      </c>
      <c r="B4634" s="51" t="s">
        <v>18660</v>
      </c>
      <c r="C4634" s="19">
        <f t="shared" si="217"/>
        <v>36420</v>
      </c>
      <c r="D4634" s="44" t="s">
        <v>13350</v>
      </c>
      <c r="E4634" s="52">
        <v>45098</v>
      </c>
      <c r="F4634" s="18">
        <f t="shared" si="218"/>
        <v>6</v>
      </c>
      <c r="G4634" s="51" t="s">
        <v>12179</v>
      </c>
      <c r="H4634" s="51" t="s">
        <v>12179</v>
      </c>
      <c r="I4634" s="51" t="s">
        <v>12180</v>
      </c>
      <c r="J4634" s="53">
        <v>4007860</v>
      </c>
      <c r="K4634" s="48">
        <v>0.1</v>
      </c>
      <c r="L4634" s="53">
        <v>400786</v>
      </c>
      <c r="M4634" s="54">
        <v>4408646</v>
      </c>
      <c r="N4634">
        <f>+VLOOKUP(C4634,'Thanh toán '!M$1335:N$6972,2,0)</f>
        <v>4408646</v>
      </c>
      <c r="O4634" s="61">
        <f t="shared" si="219"/>
        <v>0</v>
      </c>
    </row>
    <row r="4635" spans="1:15" hidden="1" x14ac:dyDescent="0.3">
      <c r="A4635" s="43">
        <v>2023</v>
      </c>
      <c r="B4635" s="51" t="s">
        <v>18661</v>
      </c>
      <c r="C4635" s="19">
        <f t="shared" si="217"/>
        <v>36421</v>
      </c>
      <c r="D4635" s="44" t="s">
        <v>13350</v>
      </c>
      <c r="E4635" s="52">
        <v>45098</v>
      </c>
      <c r="F4635" s="18">
        <f t="shared" si="218"/>
        <v>6</v>
      </c>
      <c r="G4635" s="51" t="s">
        <v>12639</v>
      </c>
      <c r="H4635" s="51" t="s">
        <v>12639</v>
      </c>
      <c r="I4635" s="51" t="s">
        <v>12640</v>
      </c>
      <c r="J4635" s="53">
        <v>901430</v>
      </c>
      <c r="K4635" s="48">
        <v>0.1</v>
      </c>
      <c r="L4635" s="53">
        <v>90143</v>
      </c>
      <c r="M4635" s="54">
        <v>991573</v>
      </c>
      <c r="N4635">
        <f>+VLOOKUP(C4635,'Thanh toán '!M$1335:N$6972,2,0)</f>
        <v>991573</v>
      </c>
      <c r="O4635" s="61">
        <f t="shared" si="219"/>
        <v>0</v>
      </c>
    </row>
    <row r="4636" spans="1:15" hidden="1" x14ac:dyDescent="0.3">
      <c r="A4636" s="43">
        <v>2023</v>
      </c>
      <c r="B4636" s="51" t="s">
        <v>18662</v>
      </c>
      <c r="C4636" s="19">
        <f t="shared" si="217"/>
        <v>36422</v>
      </c>
      <c r="D4636" s="44" t="s">
        <v>13350</v>
      </c>
      <c r="E4636" s="52">
        <v>45098</v>
      </c>
      <c r="F4636" s="18">
        <f t="shared" si="218"/>
        <v>6</v>
      </c>
      <c r="G4636" s="51" t="s">
        <v>12639</v>
      </c>
      <c r="H4636" s="51" t="s">
        <v>12639</v>
      </c>
      <c r="I4636" s="51" t="s">
        <v>12640</v>
      </c>
      <c r="J4636" s="53">
        <v>1001965</v>
      </c>
      <c r="K4636" s="48">
        <v>0.10000049901942683</v>
      </c>
      <c r="L4636" s="53">
        <v>100197</v>
      </c>
      <c r="M4636" s="54">
        <v>1102162</v>
      </c>
      <c r="N4636">
        <f>+VLOOKUP(C4636,'Thanh toán '!M$1335:N$6972,2,0)</f>
        <v>1102162</v>
      </c>
      <c r="O4636" s="61">
        <f t="shared" si="219"/>
        <v>0</v>
      </c>
    </row>
    <row r="4637" spans="1:15" hidden="1" x14ac:dyDescent="0.3">
      <c r="A4637" s="43">
        <v>2023</v>
      </c>
      <c r="B4637" s="51" t="s">
        <v>18663</v>
      </c>
      <c r="C4637" s="19">
        <f t="shared" si="217"/>
        <v>36423</v>
      </c>
      <c r="D4637" s="44" t="s">
        <v>13350</v>
      </c>
      <c r="E4637" s="52">
        <v>45098</v>
      </c>
      <c r="F4637" s="18">
        <f t="shared" si="218"/>
        <v>6</v>
      </c>
      <c r="G4637" s="51" t="s">
        <v>12618</v>
      </c>
      <c r="H4637" s="51" t="s">
        <v>12618</v>
      </c>
      <c r="I4637" s="51" t="s">
        <v>12619</v>
      </c>
      <c r="J4637" s="53">
        <v>450715</v>
      </c>
      <c r="K4637" s="48">
        <v>0.10000110934847964</v>
      </c>
      <c r="L4637" s="53">
        <v>45072</v>
      </c>
      <c r="M4637" s="54">
        <v>495787</v>
      </c>
      <c r="N4637">
        <f>+VLOOKUP(C4637,'Thanh toán '!M$1335:N$6972,2,0)</f>
        <v>495787</v>
      </c>
      <c r="O4637" s="61">
        <f t="shared" si="219"/>
        <v>0</v>
      </c>
    </row>
    <row r="4638" spans="1:15" hidden="1" x14ac:dyDescent="0.3">
      <c r="A4638" s="43">
        <v>2023</v>
      </c>
      <c r="B4638" s="51" t="s">
        <v>18664</v>
      </c>
      <c r="C4638" s="19">
        <f t="shared" si="217"/>
        <v>36424</v>
      </c>
      <c r="D4638" s="44" t="s">
        <v>13350</v>
      </c>
      <c r="E4638" s="52">
        <v>45098</v>
      </c>
      <c r="F4638" s="18">
        <f t="shared" si="218"/>
        <v>6</v>
      </c>
      <c r="G4638" s="51" t="s">
        <v>12188</v>
      </c>
      <c r="H4638" s="51" t="s">
        <v>12188</v>
      </c>
      <c r="I4638" s="51" t="s">
        <v>12189</v>
      </c>
      <c r="J4638" s="53">
        <v>901430</v>
      </c>
      <c r="K4638" s="48">
        <v>0.1</v>
      </c>
      <c r="L4638" s="53">
        <v>90143</v>
      </c>
      <c r="M4638" s="54">
        <v>991573</v>
      </c>
      <c r="N4638">
        <f>+VLOOKUP(C4638,'Thanh toán '!M$1335:N$6972,2,0)</f>
        <v>991573</v>
      </c>
      <c r="O4638" s="61">
        <f t="shared" si="219"/>
        <v>0</v>
      </c>
    </row>
    <row r="4639" spans="1:15" hidden="1" x14ac:dyDescent="0.3">
      <c r="A4639" s="43">
        <v>2023</v>
      </c>
      <c r="B4639" s="51" t="s">
        <v>18665</v>
      </c>
      <c r="C4639" s="19">
        <f t="shared" si="217"/>
        <v>36425</v>
      </c>
      <c r="D4639" s="44" t="s">
        <v>13350</v>
      </c>
      <c r="E4639" s="52">
        <v>45098</v>
      </c>
      <c r="F4639" s="18">
        <f t="shared" si="218"/>
        <v>6</v>
      </c>
      <c r="G4639" s="51" t="s">
        <v>12182</v>
      </c>
      <c r="H4639" s="51" t="s">
        <v>12182</v>
      </c>
      <c r="I4639" s="51" t="s">
        <v>12183</v>
      </c>
      <c r="J4639" s="53">
        <v>721144</v>
      </c>
      <c r="K4639" s="48">
        <v>9.9999445325760175E-2</v>
      </c>
      <c r="L4639" s="53">
        <v>72114</v>
      </c>
      <c r="M4639" s="54">
        <v>793258</v>
      </c>
      <c r="N4639">
        <f>+VLOOKUP(C4639,'Thanh toán '!M$1335:N$6972,2,0)</f>
        <v>793258</v>
      </c>
      <c r="O4639" s="61">
        <f t="shared" si="219"/>
        <v>0</v>
      </c>
    </row>
    <row r="4640" spans="1:15" hidden="1" x14ac:dyDescent="0.3">
      <c r="A4640" s="43">
        <v>2023</v>
      </c>
      <c r="B4640" s="51" t="s">
        <v>18666</v>
      </c>
      <c r="C4640" s="19">
        <f t="shared" si="217"/>
        <v>36426</v>
      </c>
      <c r="D4640" s="44" t="s">
        <v>13350</v>
      </c>
      <c r="E4640" s="52">
        <v>45098</v>
      </c>
      <c r="F4640" s="18">
        <f t="shared" si="218"/>
        <v>6</v>
      </c>
      <c r="G4640" s="51" t="s">
        <v>12624</v>
      </c>
      <c r="H4640" s="51" t="s">
        <v>12624</v>
      </c>
      <c r="I4640" s="51" t="s">
        <v>12625</v>
      </c>
      <c r="J4640" s="53">
        <v>901430</v>
      </c>
      <c r="K4640" s="48">
        <v>0.1</v>
      </c>
      <c r="L4640" s="53">
        <v>90143</v>
      </c>
      <c r="M4640" s="54">
        <v>991573</v>
      </c>
      <c r="N4640">
        <f>+VLOOKUP(C4640,'Thanh toán '!M$1335:N$6972,2,0)</f>
        <v>991573</v>
      </c>
      <c r="O4640" s="61">
        <f t="shared" si="219"/>
        <v>0</v>
      </c>
    </row>
    <row r="4641" spans="1:15" hidden="1" x14ac:dyDescent="0.3">
      <c r="A4641" s="43">
        <v>2023</v>
      </c>
      <c r="B4641" s="51" t="s">
        <v>18667</v>
      </c>
      <c r="C4641" s="19">
        <f t="shared" si="217"/>
        <v>36427</v>
      </c>
      <c r="D4641" s="44" t="s">
        <v>13350</v>
      </c>
      <c r="E4641" s="52">
        <v>45098</v>
      </c>
      <c r="F4641" s="18">
        <f t="shared" si="218"/>
        <v>6</v>
      </c>
      <c r="G4641" s="51" t="s">
        <v>12179</v>
      </c>
      <c r="H4641" s="51" t="s">
        <v>12179</v>
      </c>
      <c r="I4641" s="51" t="s">
        <v>12180</v>
      </c>
      <c r="J4641" s="53">
        <v>8559740</v>
      </c>
      <c r="K4641" s="48">
        <v>0.1</v>
      </c>
      <c r="L4641" s="53">
        <v>855974</v>
      </c>
      <c r="M4641" s="54">
        <v>9415714</v>
      </c>
      <c r="N4641">
        <f>+VLOOKUP(C4641,'Thanh toán '!M$1335:N$6972,2,0)</f>
        <v>9415714</v>
      </c>
      <c r="O4641" s="61">
        <f t="shared" si="219"/>
        <v>0</v>
      </c>
    </row>
    <row r="4642" spans="1:15" hidden="1" x14ac:dyDescent="0.3">
      <c r="A4642" s="43">
        <v>2023</v>
      </c>
      <c r="B4642" s="51" t="s">
        <v>11880</v>
      </c>
      <c r="C4642" s="19">
        <f t="shared" si="217"/>
        <v>36428</v>
      </c>
      <c r="D4642" s="44" t="s">
        <v>13350</v>
      </c>
      <c r="E4642" s="52">
        <v>45098</v>
      </c>
      <c r="F4642" s="18">
        <f t="shared" si="218"/>
        <v>6</v>
      </c>
      <c r="G4642" s="51" t="s">
        <v>12194</v>
      </c>
      <c r="H4642" s="51" t="s">
        <v>12194</v>
      </c>
      <c r="I4642" s="51" t="s">
        <v>12195</v>
      </c>
      <c r="J4642" s="53">
        <v>1481830</v>
      </c>
      <c r="K4642" s="48">
        <v>0.1</v>
      </c>
      <c r="L4642" s="53">
        <v>148183</v>
      </c>
      <c r="M4642" s="54">
        <v>1630013</v>
      </c>
      <c r="N4642">
        <f>+VLOOKUP(C4642,'Thanh toán '!M$1335:N$6972,2,0)</f>
        <v>1630013</v>
      </c>
      <c r="O4642" s="61">
        <f t="shared" si="219"/>
        <v>0</v>
      </c>
    </row>
    <row r="4643" spans="1:15" hidden="1" x14ac:dyDescent="0.3">
      <c r="A4643" s="43">
        <v>2023</v>
      </c>
      <c r="B4643" s="51" t="s">
        <v>18668</v>
      </c>
      <c r="C4643" s="19">
        <f t="shared" si="217"/>
        <v>36429</v>
      </c>
      <c r="D4643" s="44" t="s">
        <v>13350</v>
      </c>
      <c r="E4643" s="52">
        <v>45098</v>
      </c>
      <c r="F4643" s="18">
        <f t="shared" si="218"/>
        <v>6</v>
      </c>
      <c r="G4643" s="51" t="s">
        <v>12618</v>
      </c>
      <c r="H4643" s="51" t="s">
        <v>12618</v>
      </c>
      <c r="I4643" s="51" t="s">
        <v>12619</v>
      </c>
      <c r="J4643" s="53">
        <v>595330</v>
      </c>
      <c r="K4643" s="48">
        <v>0.1</v>
      </c>
      <c r="L4643" s="53">
        <v>59533</v>
      </c>
      <c r="M4643" s="54">
        <v>654863</v>
      </c>
      <c r="N4643">
        <f>+VLOOKUP(C4643,'Thanh toán '!M$1335:N$6972,2,0)</f>
        <v>654863</v>
      </c>
      <c r="O4643" s="61">
        <f t="shared" si="219"/>
        <v>0</v>
      </c>
    </row>
    <row r="4644" spans="1:15" hidden="1" x14ac:dyDescent="0.3">
      <c r="A4644" s="43">
        <v>2023</v>
      </c>
      <c r="B4644" s="51" t="s">
        <v>18669</v>
      </c>
      <c r="C4644" s="19">
        <f t="shared" si="217"/>
        <v>36430</v>
      </c>
      <c r="D4644" s="44" t="s">
        <v>13350</v>
      </c>
      <c r="E4644" s="52">
        <v>45098</v>
      </c>
      <c r="F4644" s="18">
        <f t="shared" si="218"/>
        <v>6</v>
      </c>
      <c r="G4644" s="51" t="s">
        <v>12182</v>
      </c>
      <c r="H4644" s="51" t="s">
        <v>12182</v>
      </c>
      <c r="I4644" s="51" t="s">
        <v>12183</v>
      </c>
      <c r="J4644" s="53">
        <v>6071100</v>
      </c>
      <c r="K4644" s="48">
        <v>0.1</v>
      </c>
      <c r="L4644" s="53">
        <v>607110</v>
      </c>
      <c r="M4644" s="54">
        <v>6678210</v>
      </c>
      <c r="N4644">
        <f>+VLOOKUP(C4644,'Thanh toán '!M$1335:N$6972,2,0)</f>
        <v>6678210</v>
      </c>
      <c r="O4644" s="61">
        <f t="shared" si="219"/>
        <v>0</v>
      </c>
    </row>
    <row r="4645" spans="1:15" hidden="1" x14ac:dyDescent="0.3">
      <c r="A4645" s="43">
        <v>2023</v>
      </c>
      <c r="B4645" s="51" t="s">
        <v>18670</v>
      </c>
      <c r="C4645" s="19">
        <f t="shared" si="217"/>
        <v>36431</v>
      </c>
      <c r="D4645" s="44" t="s">
        <v>13350</v>
      </c>
      <c r="E4645" s="52">
        <v>45098</v>
      </c>
      <c r="F4645" s="18">
        <f t="shared" si="218"/>
        <v>6</v>
      </c>
      <c r="G4645" s="51" t="s">
        <v>12167</v>
      </c>
      <c r="H4645" s="51" t="s">
        <v>12167</v>
      </c>
      <c r="I4645" s="51" t="s">
        <v>12168</v>
      </c>
      <c r="J4645" s="53">
        <v>1150620</v>
      </c>
      <c r="K4645" s="48">
        <v>0.1</v>
      </c>
      <c r="L4645" s="53">
        <v>115062</v>
      </c>
      <c r="M4645" s="54">
        <v>1265682</v>
      </c>
      <c r="N4645">
        <f>+VLOOKUP(C4645,'Thanh toán '!M$1335:N$6972,2,0)</f>
        <v>1265682</v>
      </c>
      <c r="O4645" s="61">
        <f t="shared" si="219"/>
        <v>0</v>
      </c>
    </row>
    <row r="4646" spans="1:15" hidden="1" x14ac:dyDescent="0.3">
      <c r="A4646" s="43">
        <v>2023</v>
      </c>
      <c r="B4646" s="51" t="s">
        <v>18671</v>
      </c>
      <c r="C4646" s="19">
        <f t="shared" si="217"/>
        <v>36432</v>
      </c>
      <c r="D4646" s="44" t="s">
        <v>13350</v>
      </c>
      <c r="E4646" s="52">
        <v>45098</v>
      </c>
      <c r="F4646" s="18">
        <f t="shared" si="218"/>
        <v>6</v>
      </c>
      <c r="G4646" s="51" t="s">
        <v>12639</v>
      </c>
      <c r="H4646" s="51" t="s">
        <v>12639</v>
      </c>
      <c r="I4646" s="51" t="s">
        <v>12640</v>
      </c>
      <c r="J4646" s="53">
        <v>618065</v>
      </c>
      <c r="K4646" s="48">
        <v>0.10000080897640216</v>
      </c>
      <c r="L4646" s="53">
        <v>61807</v>
      </c>
      <c r="M4646" s="54">
        <v>679872</v>
      </c>
      <c r="N4646">
        <f>+VLOOKUP(C4646,'Thanh toán '!M$1335:N$6972,2,0)</f>
        <v>679872</v>
      </c>
      <c r="O4646" s="61">
        <f t="shared" si="219"/>
        <v>0</v>
      </c>
    </row>
    <row r="4647" spans="1:15" hidden="1" x14ac:dyDescent="0.3">
      <c r="A4647" s="43">
        <v>2023</v>
      </c>
      <c r="B4647" s="51" t="s">
        <v>18672</v>
      </c>
      <c r="C4647" s="19">
        <f t="shared" si="217"/>
        <v>36433</v>
      </c>
      <c r="D4647" s="44" t="s">
        <v>13350</v>
      </c>
      <c r="E4647" s="52">
        <v>45098</v>
      </c>
      <c r="F4647" s="18">
        <f t="shared" si="218"/>
        <v>6</v>
      </c>
      <c r="G4647" s="51" t="s">
        <v>12645</v>
      </c>
      <c r="H4647" s="51" t="s">
        <v>12645</v>
      </c>
      <c r="I4647" s="51" t="s">
        <v>12646</v>
      </c>
      <c r="J4647" s="53">
        <v>322480</v>
      </c>
      <c r="K4647" s="48">
        <v>0.1</v>
      </c>
      <c r="L4647" s="53">
        <v>32248</v>
      </c>
      <c r="M4647" s="54">
        <v>354728</v>
      </c>
      <c r="N4647">
        <f>+VLOOKUP(C4647,'Thanh toán '!M$1335:N$6972,2,0)</f>
        <v>354728</v>
      </c>
      <c r="O4647" s="61">
        <f t="shared" si="219"/>
        <v>0</v>
      </c>
    </row>
    <row r="4648" spans="1:15" hidden="1" x14ac:dyDescent="0.3">
      <c r="A4648" s="43">
        <v>2023</v>
      </c>
      <c r="B4648" s="51" t="s">
        <v>18673</v>
      </c>
      <c r="C4648" s="19">
        <f t="shared" si="217"/>
        <v>36464</v>
      </c>
      <c r="D4648" s="44" t="s">
        <v>13350</v>
      </c>
      <c r="E4648" s="52">
        <v>45099</v>
      </c>
      <c r="F4648" s="18">
        <f t="shared" si="218"/>
        <v>6</v>
      </c>
      <c r="G4648" s="51" t="s">
        <v>12363</v>
      </c>
      <c r="H4648" s="51" t="s">
        <v>12363</v>
      </c>
      <c r="I4648" s="51" t="s">
        <v>12364</v>
      </c>
      <c r="J4648" s="53">
        <v>1089000</v>
      </c>
      <c r="K4648" s="48">
        <v>0.1</v>
      </c>
      <c r="L4648" s="53">
        <v>108900</v>
      </c>
      <c r="M4648" s="54">
        <v>1197900</v>
      </c>
      <c r="N4648">
        <f>+VLOOKUP(C4648,'Thanh toán '!M$1335:N$6972,2,0)</f>
        <v>1197900</v>
      </c>
      <c r="O4648" s="61">
        <f t="shared" si="219"/>
        <v>0</v>
      </c>
    </row>
    <row r="4649" spans="1:15" hidden="1" x14ac:dyDescent="0.3">
      <c r="A4649" s="43">
        <v>2023</v>
      </c>
      <c r="B4649" s="51" t="s">
        <v>18674</v>
      </c>
      <c r="C4649" s="19">
        <f t="shared" si="217"/>
        <v>36505</v>
      </c>
      <c r="D4649" s="44" t="s">
        <v>13350</v>
      </c>
      <c r="E4649" s="52">
        <v>45099</v>
      </c>
      <c r="F4649" s="18">
        <f t="shared" si="218"/>
        <v>6</v>
      </c>
      <c r="G4649" s="51" t="s">
        <v>11860</v>
      </c>
      <c r="H4649" s="51" t="s">
        <v>14167</v>
      </c>
      <c r="I4649" s="51" t="s">
        <v>11719</v>
      </c>
      <c r="J4649" s="53">
        <v>821679</v>
      </c>
      <c r="K4649" s="48">
        <v>0.10000012170202718</v>
      </c>
      <c r="L4649" s="53">
        <v>82168</v>
      </c>
      <c r="M4649" s="54">
        <v>903847</v>
      </c>
      <c r="N4649">
        <f>+VLOOKUP(C4649,'Thanh toán '!M$1335:N$6972,2,0)</f>
        <v>903847</v>
      </c>
      <c r="O4649" s="61">
        <f t="shared" si="219"/>
        <v>0</v>
      </c>
    </row>
    <row r="4650" spans="1:15" hidden="1" x14ac:dyDescent="0.3">
      <c r="A4650" s="43">
        <v>2023</v>
      </c>
      <c r="B4650" s="51" t="s">
        <v>18675</v>
      </c>
      <c r="C4650" s="19">
        <f t="shared" si="217"/>
        <v>37017</v>
      </c>
      <c r="D4650" s="44" t="s">
        <v>13350</v>
      </c>
      <c r="E4650" s="52">
        <v>45099</v>
      </c>
      <c r="F4650" s="18">
        <f t="shared" si="218"/>
        <v>6</v>
      </c>
      <c r="G4650" s="51" t="s">
        <v>11860</v>
      </c>
      <c r="H4650" s="51" t="s">
        <v>14167</v>
      </c>
      <c r="I4650" s="51" t="s">
        <v>11719</v>
      </c>
      <c r="J4650" s="53">
        <v>768140</v>
      </c>
      <c r="K4650" s="48">
        <v>0.1</v>
      </c>
      <c r="L4650" s="53">
        <v>76814</v>
      </c>
      <c r="M4650" s="54">
        <v>844954</v>
      </c>
      <c r="N4650">
        <f>+VLOOKUP(C4650,'Thanh toán '!M$1335:N$6972,2,0)</f>
        <v>844954</v>
      </c>
      <c r="O4650" s="61">
        <f t="shared" si="219"/>
        <v>0</v>
      </c>
    </row>
    <row r="4651" spans="1:15" hidden="1" x14ac:dyDescent="0.3">
      <c r="A4651" s="43">
        <v>2023</v>
      </c>
      <c r="B4651" s="51" t="s">
        <v>18676</v>
      </c>
      <c r="C4651" s="19">
        <f t="shared" si="217"/>
        <v>37018</v>
      </c>
      <c r="D4651" s="44" t="s">
        <v>13350</v>
      </c>
      <c r="E4651" s="52">
        <v>45099</v>
      </c>
      <c r="F4651" s="18">
        <f t="shared" si="218"/>
        <v>6</v>
      </c>
      <c r="G4651" s="51" t="s">
        <v>11860</v>
      </c>
      <c r="H4651" s="51" t="s">
        <v>18324</v>
      </c>
      <c r="I4651" s="51" t="s">
        <v>11719</v>
      </c>
      <c r="J4651" s="53">
        <v>1279643</v>
      </c>
      <c r="K4651" s="48">
        <v>9.999976555961311E-2</v>
      </c>
      <c r="L4651" s="53">
        <v>127964</v>
      </c>
      <c r="M4651" s="54">
        <v>1407607</v>
      </c>
      <c r="N4651">
        <f>+VLOOKUP(C4651,'Thanh toán '!M$1335:N$6972,2,0)</f>
        <v>1407607</v>
      </c>
      <c r="O4651" s="61">
        <f t="shared" si="219"/>
        <v>0</v>
      </c>
    </row>
    <row r="4652" spans="1:15" hidden="1" x14ac:dyDescent="0.3">
      <c r="A4652" s="43">
        <v>2023</v>
      </c>
      <c r="B4652" s="51" t="s">
        <v>18677</v>
      </c>
      <c r="C4652" s="19">
        <f t="shared" si="217"/>
        <v>37019</v>
      </c>
      <c r="D4652" s="44" t="s">
        <v>13350</v>
      </c>
      <c r="E4652" s="52">
        <v>45099</v>
      </c>
      <c r="F4652" s="18">
        <f t="shared" si="218"/>
        <v>6</v>
      </c>
      <c r="G4652" s="51" t="s">
        <v>11860</v>
      </c>
      <c r="H4652" s="51" t="s">
        <v>16180</v>
      </c>
      <c r="I4652" s="51" t="s">
        <v>11719</v>
      </c>
      <c r="J4652" s="53">
        <v>825580</v>
      </c>
      <c r="K4652" s="48">
        <v>0.1</v>
      </c>
      <c r="L4652" s="53">
        <v>82558</v>
      </c>
      <c r="M4652" s="54">
        <v>908138</v>
      </c>
      <c r="N4652">
        <f>+VLOOKUP(C4652,'Thanh toán '!M$1335:N$6972,2,0)</f>
        <v>908138</v>
      </c>
      <c r="O4652" s="61">
        <f t="shared" si="219"/>
        <v>0</v>
      </c>
    </row>
    <row r="4653" spans="1:15" hidden="1" x14ac:dyDescent="0.3">
      <c r="A4653" s="43">
        <v>2023</v>
      </c>
      <c r="B4653" s="51" t="s">
        <v>18678</v>
      </c>
      <c r="C4653" s="19">
        <f t="shared" si="217"/>
        <v>37020</v>
      </c>
      <c r="D4653" s="44" t="s">
        <v>13350</v>
      </c>
      <c r="E4653" s="52">
        <v>45099</v>
      </c>
      <c r="F4653" s="18">
        <f t="shared" si="218"/>
        <v>6</v>
      </c>
      <c r="G4653" s="51" t="s">
        <v>11860</v>
      </c>
      <c r="H4653" s="51" t="s">
        <v>17624</v>
      </c>
      <c r="I4653" s="51" t="s">
        <v>11719</v>
      </c>
      <c r="J4653" s="53">
        <v>593589</v>
      </c>
      <c r="K4653" s="48">
        <v>0.10000016846673372</v>
      </c>
      <c r="L4653" s="53">
        <v>59359</v>
      </c>
      <c r="M4653" s="54">
        <v>652948</v>
      </c>
      <c r="N4653">
        <f>+VLOOKUP(C4653,'Thanh toán '!M$1335:N$6972,2,0)</f>
        <v>652948</v>
      </c>
      <c r="O4653" s="61">
        <f t="shared" si="219"/>
        <v>0</v>
      </c>
    </row>
    <row r="4654" spans="1:15" hidden="1" x14ac:dyDescent="0.3">
      <c r="A4654" s="43">
        <v>2023</v>
      </c>
      <c r="B4654" s="51" t="s">
        <v>18679</v>
      </c>
      <c r="C4654" s="19">
        <f t="shared" si="217"/>
        <v>37021</v>
      </c>
      <c r="D4654" s="44" t="s">
        <v>13350</v>
      </c>
      <c r="E4654" s="52">
        <v>45099</v>
      </c>
      <c r="F4654" s="18">
        <f t="shared" si="218"/>
        <v>6</v>
      </c>
      <c r="G4654" s="51" t="s">
        <v>11860</v>
      </c>
      <c r="H4654" s="51" t="s">
        <v>14655</v>
      </c>
      <c r="I4654" s="51" t="s">
        <v>11719</v>
      </c>
      <c r="J4654" s="53">
        <v>1208073</v>
      </c>
      <c r="K4654" s="48">
        <v>9.9999751670635795E-2</v>
      </c>
      <c r="L4654" s="53">
        <v>120807</v>
      </c>
      <c r="M4654" s="54">
        <v>1328880</v>
      </c>
      <c r="N4654">
        <f>+VLOOKUP(C4654,'Thanh toán '!M$1335:N$6972,2,0)</f>
        <v>1328880</v>
      </c>
      <c r="O4654" s="61">
        <f t="shared" si="219"/>
        <v>0</v>
      </c>
    </row>
    <row r="4655" spans="1:15" hidden="1" x14ac:dyDescent="0.3">
      <c r="A4655" s="43">
        <v>2023</v>
      </c>
      <c r="B4655" s="51" t="s">
        <v>18680</v>
      </c>
      <c r="C4655" s="19">
        <f t="shared" si="217"/>
        <v>37043</v>
      </c>
      <c r="D4655" s="44" t="s">
        <v>13350</v>
      </c>
      <c r="E4655" s="52">
        <v>45099</v>
      </c>
      <c r="F4655" s="18">
        <f t="shared" si="218"/>
        <v>6</v>
      </c>
      <c r="G4655" s="51" t="s">
        <v>11860</v>
      </c>
      <c r="H4655" s="51" t="s">
        <v>15157</v>
      </c>
      <c r="I4655" s="51" t="s">
        <v>11719</v>
      </c>
      <c r="J4655" s="53">
        <v>2093754</v>
      </c>
      <c r="K4655" s="48">
        <v>9.9999808955588868E-2</v>
      </c>
      <c r="L4655" s="53">
        <v>209375</v>
      </c>
      <c r="M4655" s="54">
        <v>2303129</v>
      </c>
      <c r="N4655">
        <f>+VLOOKUP(C4655,'Thanh toán '!M$1335:N$6972,2,0)</f>
        <v>2303129</v>
      </c>
      <c r="O4655" s="61">
        <f t="shared" si="219"/>
        <v>0</v>
      </c>
    </row>
    <row r="4656" spans="1:15" hidden="1" x14ac:dyDescent="0.3">
      <c r="A4656" s="43">
        <v>2023</v>
      </c>
      <c r="B4656" s="51" t="s">
        <v>18681</v>
      </c>
      <c r="C4656" s="19">
        <f t="shared" si="217"/>
        <v>37044</v>
      </c>
      <c r="D4656" s="44" t="s">
        <v>13350</v>
      </c>
      <c r="E4656" s="52">
        <v>45099</v>
      </c>
      <c r="F4656" s="18">
        <f t="shared" si="218"/>
        <v>6</v>
      </c>
      <c r="G4656" s="51" t="s">
        <v>11860</v>
      </c>
      <c r="H4656" s="51" t="s">
        <v>15087</v>
      </c>
      <c r="I4656" s="51" t="s">
        <v>11719</v>
      </c>
      <c r="J4656" s="53">
        <v>1860906</v>
      </c>
      <c r="K4656" s="48">
        <v>0.10000021494906244</v>
      </c>
      <c r="L4656" s="53">
        <v>186091</v>
      </c>
      <c r="M4656" s="54">
        <v>2046997</v>
      </c>
      <c r="N4656">
        <f>+VLOOKUP(C4656,'Thanh toán '!M$1335:N$6972,2,0)</f>
        <v>2046997</v>
      </c>
      <c r="O4656" s="61">
        <f t="shared" si="219"/>
        <v>0</v>
      </c>
    </row>
    <row r="4657" spans="1:15" hidden="1" x14ac:dyDescent="0.3">
      <c r="A4657" s="43">
        <v>2023</v>
      </c>
      <c r="B4657" s="51" t="s">
        <v>18682</v>
      </c>
      <c r="C4657" s="19">
        <f t="shared" si="217"/>
        <v>37154</v>
      </c>
      <c r="D4657" s="44" t="s">
        <v>13350</v>
      </c>
      <c r="E4657" s="52">
        <v>45099</v>
      </c>
      <c r="F4657" s="18">
        <f t="shared" si="218"/>
        <v>6</v>
      </c>
      <c r="G4657" s="51" t="s">
        <v>11768</v>
      </c>
      <c r="H4657" s="51" t="s">
        <v>11768</v>
      </c>
      <c r="I4657" s="51" t="s">
        <v>11769</v>
      </c>
      <c r="J4657" s="53">
        <v>501820</v>
      </c>
      <c r="K4657" s="48">
        <v>0.1</v>
      </c>
      <c r="L4657" s="53">
        <v>50182</v>
      </c>
      <c r="M4657" s="54">
        <v>552002</v>
      </c>
      <c r="N4657">
        <f>+VLOOKUP(C4657,'Thanh toán '!M$1335:N$6972,2,0)</f>
        <v>552002</v>
      </c>
      <c r="O4657" s="61">
        <f t="shared" si="219"/>
        <v>0</v>
      </c>
    </row>
    <row r="4658" spans="1:15" hidden="1" x14ac:dyDescent="0.3">
      <c r="A4658" s="43">
        <v>2023</v>
      </c>
      <c r="B4658" s="51" t="s">
        <v>18683</v>
      </c>
      <c r="C4658" s="19">
        <f t="shared" si="217"/>
        <v>37155</v>
      </c>
      <c r="D4658" s="44" t="s">
        <v>13350</v>
      </c>
      <c r="E4658" s="52">
        <v>45099</v>
      </c>
      <c r="F4658" s="18">
        <f t="shared" si="218"/>
        <v>6</v>
      </c>
      <c r="G4658" s="51" t="s">
        <v>11768</v>
      </c>
      <c r="H4658" s="51" t="s">
        <v>11768</v>
      </c>
      <c r="I4658" s="51" t="s">
        <v>11769</v>
      </c>
      <c r="J4658" s="53">
        <v>450715</v>
      </c>
      <c r="K4658" s="48">
        <v>0.10000110934847964</v>
      </c>
      <c r="L4658" s="53">
        <v>45072</v>
      </c>
      <c r="M4658" s="54">
        <v>495787</v>
      </c>
      <c r="N4658">
        <f>+VLOOKUP(C4658,'Thanh toán '!M$1335:N$6972,2,0)</f>
        <v>495787</v>
      </c>
      <c r="O4658" s="61">
        <f t="shared" si="219"/>
        <v>0</v>
      </c>
    </row>
    <row r="4659" spans="1:15" hidden="1" x14ac:dyDescent="0.3">
      <c r="A4659" s="43">
        <v>2023</v>
      </c>
      <c r="B4659" s="51" t="s">
        <v>18684</v>
      </c>
      <c r="C4659" s="19">
        <f t="shared" si="217"/>
        <v>37157</v>
      </c>
      <c r="D4659" s="44" t="s">
        <v>13350</v>
      </c>
      <c r="E4659" s="52">
        <v>45099</v>
      </c>
      <c r="F4659" s="18">
        <f t="shared" si="218"/>
        <v>6</v>
      </c>
      <c r="G4659" s="51" t="s">
        <v>12239</v>
      </c>
      <c r="H4659" s="51" t="s">
        <v>18228</v>
      </c>
      <c r="I4659" s="51" t="s">
        <v>12240</v>
      </c>
      <c r="J4659" s="53">
        <v>1236130</v>
      </c>
      <c r="K4659" s="48">
        <v>0.1</v>
      </c>
      <c r="L4659" s="53">
        <v>123613</v>
      </c>
      <c r="M4659" s="54">
        <v>1359743</v>
      </c>
      <c r="N4659">
        <f>+VLOOKUP(C4659,'Thanh toán '!M$1335:N$6972,2,0)</f>
        <v>1359743</v>
      </c>
      <c r="O4659" s="61">
        <f t="shared" si="219"/>
        <v>0</v>
      </c>
    </row>
    <row r="4660" spans="1:15" hidden="1" x14ac:dyDescent="0.3">
      <c r="A4660" s="43">
        <v>2023</v>
      </c>
      <c r="B4660" s="51" t="s">
        <v>18685</v>
      </c>
      <c r="C4660" s="19">
        <f t="shared" si="217"/>
        <v>37158</v>
      </c>
      <c r="D4660" s="44" t="s">
        <v>13350</v>
      </c>
      <c r="E4660" s="52">
        <v>45099</v>
      </c>
      <c r="F4660" s="18">
        <f t="shared" si="218"/>
        <v>6</v>
      </c>
      <c r="G4660" s="51" t="s">
        <v>11799</v>
      </c>
      <c r="H4660" s="51" t="s">
        <v>13995</v>
      </c>
      <c r="I4660" s="51" t="s">
        <v>11725</v>
      </c>
      <c r="J4660" s="53">
        <v>653831</v>
      </c>
      <c r="K4660" s="48">
        <v>9.9999847055278812E-2</v>
      </c>
      <c r="L4660" s="53">
        <v>65383</v>
      </c>
      <c r="M4660" s="54">
        <v>719214</v>
      </c>
      <c r="N4660">
        <f>+VLOOKUP(C4660,'Thanh toán '!M$1335:N$6972,2,0)</f>
        <v>719214</v>
      </c>
      <c r="O4660" s="61">
        <f t="shared" si="219"/>
        <v>0</v>
      </c>
    </row>
    <row r="4661" spans="1:15" hidden="1" x14ac:dyDescent="0.3">
      <c r="A4661" s="43">
        <v>2023</v>
      </c>
      <c r="B4661" s="51" t="s">
        <v>18686</v>
      </c>
      <c r="C4661" s="19">
        <f t="shared" si="217"/>
        <v>37159</v>
      </c>
      <c r="D4661" s="44" t="s">
        <v>13350</v>
      </c>
      <c r="E4661" s="52">
        <v>45099</v>
      </c>
      <c r="F4661" s="18">
        <f t="shared" si="218"/>
        <v>6</v>
      </c>
      <c r="G4661" s="51" t="s">
        <v>11799</v>
      </c>
      <c r="H4661" s="51" t="s">
        <v>13593</v>
      </c>
      <c r="I4661" s="51" t="s">
        <v>11725</v>
      </c>
      <c r="J4661" s="53">
        <v>850875</v>
      </c>
      <c r="K4661" s="48">
        <v>0.10000058763038049</v>
      </c>
      <c r="L4661" s="53">
        <v>85088</v>
      </c>
      <c r="M4661" s="54">
        <v>935963</v>
      </c>
      <c r="N4661">
        <f>+VLOOKUP(C4661,'Thanh toán '!M$1335:N$6972,2,0)</f>
        <v>935963</v>
      </c>
      <c r="O4661" s="61">
        <f t="shared" si="219"/>
        <v>0</v>
      </c>
    </row>
    <row r="4662" spans="1:15" hidden="1" x14ac:dyDescent="0.3">
      <c r="A4662" s="43">
        <v>2023</v>
      </c>
      <c r="B4662" s="51" t="s">
        <v>18687</v>
      </c>
      <c r="C4662" s="19">
        <f t="shared" si="217"/>
        <v>37161</v>
      </c>
      <c r="D4662" s="44" t="s">
        <v>13350</v>
      </c>
      <c r="E4662" s="52">
        <v>45099</v>
      </c>
      <c r="F4662" s="18">
        <f t="shared" si="218"/>
        <v>6</v>
      </c>
      <c r="G4662" s="51" t="s">
        <v>11799</v>
      </c>
      <c r="H4662" s="51" t="s">
        <v>13677</v>
      </c>
      <c r="I4662" s="51" t="s">
        <v>11725</v>
      </c>
      <c r="J4662" s="53">
        <v>1173355</v>
      </c>
      <c r="K4662" s="48">
        <v>0.10000042612849479</v>
      </c>
      <c r="L4662" s="53">
        <v>117336</v>
      </c>
      <c r="M4662" s="54">
        <v>1290691</v>
      </c>
      <c r="N4662">
        <f>+VLOOKUP(C4662,'Thanh toán '!M$1335:N$6972,2,0)</f>
        <v>1290691</v>
      </c>
      <c r="O4662" s="61">
        <f t="shared" si="219"/>
        <v>0</v>
      </c>
    </row>
    <row r="4663" spans="1:15" hidden="1" x14ac:dyDescent="0.3">
      <c r="A4663" s="43">
        <v>2023</v>
      </c>
      <c r="B4663" s="51" t="s">
        <v>18688</v>
      </c>
      <c r="C4663" s="19">
        <f t="shared" si="217"/>
        <v>37162</v>
      </c>
      <c r="D4663" s="44" t="s">
        <v>13350</v>
      </c>
      <c r="E4663" s="52">
        <v>45099</v>
      </c>
      <c r="F4663" s="18">
        <f t="shared" si="218"/>
        <v>6</v>
      </c>
      <c r="G4663" s="51" t="s">
        <v>11799</v>
      </c>
      <c r="H4663" s="51" t="s">
        <v>13688</v>
      </c>
      <c r="I4663" s="51" t="s">
        <v>11725</v>
      </c>
      <c r="J4663" s="53">
        <v>438900</v>
      </c>
      <c r="K4663" s="48">
        <v>0.1</v>
      </c>
      <c r="L4663" s="53">
        <v>43890</v>
      </c>
      <c r="M4663" s="54">
        <v>482790</v>
      </c>
      <c r="N4663">
        <f>+VLOOKUP(C4663,'Thanh toán '!M$1335:N$6972,2,0)</f>
        <v>482790</v>
      </c>
      <c r="O4663" s="61">
        <f t="shared" si="219"/>
        <v>0</v>
      </c>
    </row>
    <row r="4664" spans="1:15" hidden="1" x14ac:dyDescent="0.3">
      <c r="A4664" s="43">
        <v>2023</v>
      </c>
      <c r="B4664" s="51" t="s">
        <v>18689</v>
      </c>
      <c r="C4664" s="19">
        <f t="shared" si="217"/>
        <v>37163</v>
      </c>
      <c r="D4664" s="44" t="s">
        <v>13350</v>
      </c>
      <c r="E4664" s="52">
        <v>45099</v>
      </c>
      <c r="F4664" s="18">
        <f t="shared" si="218"/>
        <v>6</v>
      </c>
      <c r="G4664" s="51" t="s">
        <v>12245</v>
      </c>
      <c r="H4664" s="51" t="s">
        <v>12245</v>
      </c>
      <c r="I4664" s="51" t="s">
        <v>12246</v>
      </c>
      <c r="J4664" s="53">
        <v>2573960</v>
      </c>
      <c r="K4664" s="48">
        <v>0.1</v>
      </c>
      <c r="L4664" s="53">
        <v>257396</v>
      </c>
      <c r="M4664" s="54">
        <v>2831356</v>
      </c>
      <c r="N4664">
        <f>+VLOOKUP(C4664,'Thanh toán '!M$1335:N$6972,2,0)</f>
        <v>2831356</v>
      </c>
      <c r="O4664" s="61">
        <f t="shared" si="219"/>
        <v>0</v>
      </c>
    </row>
    <row r="4665" spans="1:15" hidden="1" x14ac:dyDescent="0.3">
      <c r="A4665" s="43">
        <v>2023</v>
      </c>
      <c r="B4665" s="51" t="s">
        <v>18690</v>
      </c>
      <c r="C4665" s="19">
        <f t="shared" si="217"/>
        <v>37165</v>
      </c>
      <c r="D4665" s="44" t="s">
        <v>13350</v>
      </c>
      <c r="E4665" s="52">
        <v>45099</v>
      </c>
      <c r="F4665" s="18">
        <f t="shared" si="218"/>
        <v>6</v>
      </c>
      <c r="G4665" s="51" t="s">
        <v>11799</v>
      </c>
      <c r="H4665" s="51" t="s">
        <v>14021</v>
      </c>
      <c r="I4665" s="51" t="s">
        <v>11725</v>
      </c>
      <c r="J4665" s="53">
        <v>467519</v>
      </c>
      <c r="K4665" s="48">
        <v>0.10000021389505026</v>
      </c>
      <c r="L4665" s="53">
        <v>46752</v>
      </c>
      <c r="M4665" s="54">
        <v>514271</v>
      </c>
      <c r="N4665">
        <f>+VLOOKUP(C4665,'Thanh toán '!M$1335:N$6972,2,0)</f>
        <v>514271</v>
      </c>
      <c r="O4665" s="61">
        <f t="shared" si="219"/>
        <v>0</v>
      </c>
    </row>
    <row r="4666" spans="1:15" hidden="1" x14ac:dyDescent="0.3">
      <c r="A4666" s="43">
        <v>2023</v>
      </c>
      <c r="B4666" s="51" t="s">
        <v>18691</v>
      </c>
      <c r="C4666" s="19">
        <f t="shared" si="217"/>
        <v>37166</v>
      </c>
      <c r="D4666" s="44" t="s">
        <v>13350</v>
      </c>
      <c r="E4666" s="52">
        <v>45099</v>
      </c>
      <c r="F4666" s="18">
        <f t="shared" si="218"/>
        <v>6</v>
      </c>
      <c r="G4666" s="51" t="s">
        <v>12336</v>
      </c>
      <c r="H4666" s="51" t="s">
        <v>12336</v>
      </c>
      <c r="I4666" s="51" t="s">
        <v>12337</v>
      </c>
      <c r="J4666" s="53">
        <v>1173355</v>
      </c>
      <c r="K4666" s="48">
        <v>0.10000042612849479</v>
      </c>
      <c r="L4666" s="53">
        <v>117336</v>
      </c>
      <c r="M4666" s="54">
        <v>1290691</v>
      </c>
      <c r="N4666">
        <f>+VLOOKUP(C4666,'Thanh toán '!M$1335:N$6972,2,0)</f>
        <v>1290691</v>
      </c>
      <c r="O4666" s="61">
        <f t="shared" si="219"/>
        <v>0</v>
      </c>
    </row>
    <row r="4667" spans="1:15" hidden="1" x14ac:dyDescent="0.3">
      <c r="A4667" s="43">
        <v>2023</v>
      </c>
      <c r="B4667" s="51" t="s">
        <v>18692</v>
      </c>
      <c r="C4667" s="19">
        <f t="shared" si="217"/>
        <v>37168</v>
      </c>
      <c r="D4667" s="44" t="s">
        <v>13350</v>
      </c>
      <c r="E4667" s="52">
        <v>45099</v>
      </c>
      <c r="F4667" s="18">
        <f t="shared" si="218"/>
        <v>6</v>
      </c>
      <c r="G4667" s="51" t="s">
        <v>11799</v>
      </c>
      <c r="H4667" s="51" t="s">
        <v>14003</v>
      </c>
      <c r="I4667" s="51" t="s">
        <v>11725</v>
      </c>
      <c r="J4667" s="53">
        <v>704013</v>
      </c>
      <c r="K4667" s="48">
        <v>9.999957387150521E-2</v>
      </c>
      <c r="L4667" s="53">
        <v>70401</v>
      </c>
      <c r="M4667" s="54">
        <v>774414</v>
      </c>
      <c r="N4667">
        <f>+VLOOKUP(C4667,'Thanh toán '!M$1335:N$6972,2,0)</f>
        <v>774414</v>
      </c>
      <c r="O4667" s="61">
        <f t="shared" si="219"/>
        <v>0</v>
      </c>
    </row>
    <row r="4668" spans="1:15" hidden="1" x14ac:dyDescent="0.3">
      <c r="A4668" s="43">
        <v>2023</v>
      </c>
      <c r="B4668" s="51" t="s">
        <v>18693</v>
      </c>
      <c r="C4668" s="19">
        <f t="shared" si="217"/>
        <v>37444</v>
      </c>
      <c r="D4668" s="44" t="s">
        <v>13350</v>
      </c>
      <c r="E4668" s="52">
        <v>45099</v>
      </c>
      <c r="F4668" s="18">
        <f t="shared" si="218"/>
        <v>6</v>
      </c>
      <c r="G4668" s="51" t="s">
        <v>12257</v>
      </c>
      <c r="H4668" s="51" t="s">
        <v>12257</v>
      </c>
      <c r="I4668" s="51" t="s">
        <v>12258</v>
      </c>
      <c r="J4668" s="53">
        <v>1443704</v>
      </c>
      <c r="K4668" s="48">
        <v>9.9999722934895244E-2</v>
      </c>
      <c r="L4668" s="53">
        <v>144370</v>
      </c>
      <c r="M4668" s="54">
        <v>1588074</v>
      </c>
      <c r="N4668">
        <f>+VLOOKUP(C4668,'Thanh toán '!M$1335:N$6972,2,0)</f>
        <v>1588074</v>
      </c>
      <c r="O4668" s="61">
        <f t="shared" si="219"/>
        <v>0</v>
      </c>
    </row>
    <row r="4669" spans="1:15" hidden="1" x14ac:dyDescent="0.3">
      <c r="A4669" s="43">
        <v>2023</v>
      </c>
      <c r="B4669" s="51" t="s">
        <v>18694</v>
      </c>
      <c r="C4669" s="19">
        <f t="shared" si="217"/>
        <v>37445</v>
      </c>
      <c r="D4669" s="44" t="s">
        <v>13350</v>
      </c>
      <c r="E4669" s="52">
        <v>45099</v>
      </c>
      <c r="F4669" s="18">
        <f t="shared" si="218"/>
        <v>6</v>
      </c>
      <c r="G4669" s="51" t="s">
        <v>12257</v>
      </c>
      <c r="H4669" s="51" t="s">
        <v>12257</v>
      </c>
      <c r="I4669" s="51" t="s">
        <v>12258</v>
      </c>
      <c r="J4669" s="53">
        <v>1342430</v>
      </c>
      <c r="K4669" s="48">
        <v>0.1</v>
      </c>
      <c r="L4669" s="53">
        <v>134243</v>
      </c>
      <c r="M4669" s="54">
        <v>1476673</v>
      </c>
      <c r="N4669">
        <f>+VLOOKUP(C4669,'Thanh toán '!M$1335:N$6972,2,0)</f>
        <v>1476673</v>
      </c>
      <c r="O4669" s="61">
        <f t="shared" si="219"/>
        <v>0</v>
      </c>
    </row>
    <row r="4670" spans="1:15" hidden="1" x14ac:dyDescent="0.3">
      <c r="A4670" s="43">
        <v>2023</v>
      </c>
      <c r="B4670" s="51" t="s">
        <v>18695</v>
      </c>
      <c r="C4670" s="19">
        <f t="shared" si="217"/>
        <v>37446</v>
      </c>
      <c r="D4670" s="44" t="s">
        <v>13350</v>
      </c>
      <c r="E4670" s="52">
        <v>45099</v>
      </c>
      <c r="F4670" s="18">
        <f t="shared" si="218"/>
        <v>6</v>
      </c>
      <c r="G4670" s="51" t="s">
        <v>12426</v>
      </c>
      <c r="H4670" s="51" t="s">
        <v>12426</v>
      </c>
      <c r="I4670" s="51" t="s">
        <v>12427</v>
      </c>
      <c r="J4670" s="53">
        <v>3304880</v>
      </c>
      <c r="K4670" s="48">
        <v>0.1</v>
      </c>
      <c r="L4670" s="53">
        <v>330488</v>
      </c>
      <c r="M4670" s="54">
        <v>3635368</v>
      </c>
      <c r="N4670">
        <f>+VLOOKUP(C4670,'Thanh toán '!M$1335:N$6972,2,0)</f>
        <v>3635368</v>
      </c>
      <c r="O4670" s="61">
        <f t="shared" si="219"/>
        <v>0</v>
      </c>
    </row>
    <row r="4671" spans="1:15" hidden="1" x14ac:dyDescent="0.3">
      <c r="A4671" s="43">
        <v>2023</v>
      </c>
      <c r="B4671" s="51" t="s">
        <v>18696</v>
      </c>
      <c r="C4671" s="19">
        <f t="shared" si="217"/>
        <v>37460</v>
      </c>
      <c r="D4671" s="44" t="s">
        <v>13350</v>
      </c>
      <c r="E4671" s="52">
        <v>45099</v>
      </c>
      <c r="F4671" s="18">
        <f t="shared" si="218"/>
        <v>6</v>
      </c>
      <c r="G4671" s="51" t="s">
        <v>12197</v>
      </c>
      <c r="H4671" s="51" t="s">
        <v>12197</v>
      </c>
      <c r="I4671" s="51" t="s">
        <v>12198</v>
      </c>
      <c r="J4671" s="53">
        <v>1562930</v>
      </c>
      <c r="K4671" s="48">
        <v>0.1</v>
      </c>
      <c r="L4671" s="53">
        <v>156293</v>
      </c>
      <c r="M4671" s="54">
        <v>1719223</v>
      </c>
      <c r="N4671">
        <f>+VLOOKUP(C4671,'Thanh toán '!M$1335:N$6972,2,0)</f>
        <v>1719223</v>
      </c>
      <c r="O4671" s="61">
        <f t="shared" si="219"/>
        <v>0</v>
      </c>
    </row>
    <row r="4672" spans="1:15" hidden="1" x14ac:dyDescent="0.3">
      <c r="A4672" s="43">
        <v>2023</v>
      </c>
      <c r="B4672" s="51" t="s">
        <v>18697</v>
      </c>
      <c r="C4672" s="19">
        <f t="shared" si="217"/>
        <v>37462</v>
      </c>
      <c r="D4672" s="44" t="s">
        <v>13350</v>
      </c>
      <c r="E4672" s="52">
        <v>45099</v>
      </c>
      <c r="F4672" s="18">
        <f t="shared" si="218"/>
        <v>6</v>
      </c>
      <c r="G4672" s="51" t="s">
        <v>12197</v>
      </c>
      <c r="H4672" s="51" t="s">
        <v>18698</v>
      </c>
      <c r="I4672" s="51" t="s">
        <v>12198</v>
      </c>
      <c r="J4672" s="53">
        <v>1995436</v>
      </c>
      <c r="K4672" s="48">
        <v>0.10000020045744389</v>
      </c>
      <c r="L4672" s="53">
        <v>199544</v>
      </c>
      <c r="M4672" s="54">
        <v>2194980</v>
      </c>
      <c r="N4672">
        <f>+VLOOKUP(C4672,'Thanh toán '!M$1335:N$6972,2,0)</f>
        <v>2194980</v>
      </c>
      <c r="O4672" s="61">
        <f t="shared" si="219"/>
        <v>0</v>
      </c>
    </row>
    <row r="4673" spans="1:15" hidden="1" x14ac:dyDescent="0.3">
      <c r="A4673" s="43">
        <v>2023</v>
      </c>
      <c r="B4673" s="51" t="s">
        <v>18699</v>
      </c>
      <c r="C4673" s="19">
        <f t="shared" si="217"/>
        <v>37488</v>
      </c>
      <c r="D4673" s="44" t="s">
        <v>13350</v>
      </c>
      <c r="E4673" s="52">
        <v>45100</v>
      </c>
      <c r="F4673" s="18">
        <f t="shared" si="218"/>
        <v>6</v>
      </c>
      <c r="G4673" s="51" t="s">
        <v>12026</v>
      </c>
      <c r="H4673" s="51" t="s">
        <v>13949</v>
      </c>
      <c r="I4673" s="51" t="s">
        <v>12027</v>
      </c>
      <c r="J4673" s="53">
        <v>726000</v>
      </c>
      <c r="K4673" s="48">
        <v>0.1</v>
      </c>
      <c r="L4673" s="53">
        <v>72600</v>
      </c>
      <c r="M4673" s="54">
        <v>798600</v>
      </c>
      <c r="N4673">
        <f>+VLOOKUP(C4673,'Thanh toán '!M$1335:N$6972,2,0)</f>
        <v>798600</v>
      </c>
      <c r="O4673" s="61">
        <f t="shared" si="219"/>
        <v>0</v>
      </c>
    </row>
    <row r="4674" spans="1:15" hidden="1" x14ac:dyDescent="0.3">
      <c r="A4674" s="43">
        <v>2023</v>
      </c>
      <c r="B4674" s="51" t="s">
        <v>18700</v>
      </c>
      <c r="C4674" s="19">
        <f t="shared" si="217"/>
        <v>37490</v>
      </c>
      <c r="D4674" s="44" t="s">
        <v>13350</v>
      </c>
      <c r="E4674" s="52">
        <v>45100</v>
      </c>
      <c r="F4674" s="18">
        <f t="shared" si="218"/>
        <v>6</v>
      </c>
      <c r="G4674" s="51" t="s">
        <v>11799</v>
      </c>
      <c r="H4674" s="51" t="s">
        <v>18570</v>
      </c>
      <c r="I4674" s="51" t="s">
        <v>11725</v>
      </c>
      <c r="J4674" s="53">
        <v>514178</v>
      </c>
      <c r="K4674" s="48">
        <v>0.10000038897035657</v>
      </c>
      <c r="L4674" s="53">
        <v>51418</v>
      </c>
      <c r="M4674" s="54">
        <v>565596</v>
      </c>
      <c r="N4674">
        <f>+VLOOKUP(C4674,'Thanh toán '!M$1335:N$6972,2,0)</f>
        <v>565596</v>
      </c>
      <c r="O4674" s="61">
        <f t="shared" si="219"/>
        <v>0</v>
      </c>
    </row>
    <row r="4675" spans="1:15" hidden="1" x14ac:dyDescent="0.3">
      <c r="A4675" s="43">
        <v>2023</v>
      </c>
      <c r="B4675" s="51" t="s">
        <v>18701</v>
      </c>
      <c r="C4675" s="19">
        <f t="shared" si="217"/>
        <v>37491</v>
      </c>
      <c r="D4675" s="44" t="s">
        <v>13350</v>
      </c>
      <c r="E4675" s="52">
        <v>45100</v>
      </c>
      <c r="F4675" s="18">
        <f t="shared" si="218"/>
        <v>6</v>
      </c>
      <c r="G4675" s="51" t="s">
        <v>11799</v>
      </c>
      <c r="H4675" s="51" t="s">
        <v>13631</v>
      </c>
      <c r="I4675" s="51" t="s">
        <v>11725</v>
      </c>
      <c r="J4675" s="53">
        <v>700329</v>
      </c>
      <c r="K4675" s="48">
        <v>0.10000014279003154</v>
      </c>
      <c r="L4675" s="53">
        <v>70033</v>
      </c>
      <c r="M4675" s="54">
        <v>770362</v>
      </c>
      <c r="N4675">
        <f>+VLOOKUP(C4675,'Thanh toán '!M$1335:N$6972,2,0)</f>
        <v>770362</v>
      </c>
      <c r="O4675" s="61">
        <f t="shared" si="219"/>
        <v>0</v>
      </c>
    </row>
    <row r="4676" spans="1:15" hidden="1" x14ac:dyDescent="0.3">
      <c r="A4676" s="43">
        <v>2023</v>
      </c>
      <c r="B4676" s="51" t="s">
        <v>18702</v>
      </c>
      <c r="C4676" s="19">
        <f t="shared" si="217"/>
        <v>37492</v>
      </c>
      <c r="D4676" s="44" t="s">
        <v>13350</v>
      </c>
      <c r="E4676" s="52">
        <v>45100</v>
      </c>
      <c r="F4676" s="18">
        <f t="shared" si="218"/>
        <v>6</v>
      </c>
      <c r="G4676" s="51" t="s">
        <v>11799</v>
      </c>
      <c r="H4676" s="51" t="s">
        <v>13617</v>
      </c>
      <c r="I4676" s="51" t="s">
        <v>11725</v>
      </c>
      <c r="J4676" s="53">
        <v>371250</v>
      </c>
      <c r="K4676" s="48">
        <v>0.1</v>
      </c>
      <c r="L4676" s="53">
        <v>37125</v>
      </c>
      <c r="M4676" s="54">
        <v>408375</v>
      </c>
      <c r="N4676">
        <f>+VLOOKUP(C4676,'Thanh toán '!M$1335:N$6972,2,0)</f>
        <v>408375</v>
      </c>
      <c r="O4676" s="61">
        <f t="shared" si="219"/>
        <v>0</v>
      </c>
    </row>
    <row r="4677" spans="1:15" hidden="1" x14ac:dyDescent="0.3">
      <c r="A4677" s="43">
        <v>2023</v>
      </c>
      <c r="B4677" s="51" t="s">
        <v>18703</v>
      </c>
      <c r="C4677" s="19">
        <f t="shared" si="217"/>
        <v>37493</v>
      </c>
      <c r="D4677" s="44" t="s">
        <v>13350</v>
      </c>
      <c r="E4677" s="52">
        <v>45100</v>
      </c>
      <c r="F4677" s="18">
        <f t="shared" si="218"/>
        <v>6</v>
      </c>
      <c r="G4677" s="51" t="s">
        <v>11799</v>
      </c>
      <c r="H4677" s="51" t="s">
        <v>13623</v>
      </c>
      <c r="I4677" s="51" t="s">
        <v>11725</v>
      </c>
      <c r="J4677" s="53">
        <v>961933</v>
      </c>
      <c r="K4677" s="48">
        <v>9.9999688127967334E-2</v>
      </c>
      <c r="L4677" s="53">
        <v>96193</v>
      </c>
      <c r="M4677" s="54">
        <v>1058126</v>
      </c>
      <c r="N4677">
        <f>+VLOOKUP(C4677,'Thanh toán '!M$1335:N$6972,2,0)</f>
        <v>1058126</v>
      </c>
      <c r="O4677" s="61">
        <f t="shared" si="219"/>
        <v>0</v>
      </c>
    </row>
    <row r="4678" spans="1:15" hidden="1" x14ac:dyDescent="0.3">
      <c r="A4678" s="43">
        <v>2023</v>
      </c>
      <c r="B4678" s="51" t="s">
        <v>18704</v>
      </c>
      <c r="C4678" s="19">
        <f t="shared" ref="C4678:C4741" si="220">+B4678*1</f>
        <v>37494</v>
      </c>
      <c r="D4678" s="44" t="s">
        <v>13350</v>
      </c>
      <c r="E4678" s="52">
        <v>45100</v>
      </c>
      <c r="F4678" s="18">
        <f t="shared" ref="F4678:F4741" si="221">+MONTH(E4678)</f>
        <v>6</v>
      </c>
      <c r="G4678" s="51" t="s">
        <v>11799</v>
      </c>
      <c r="H4678" s="51" t="s">
        <v>18705</v>
      </c>
      <c r="I4678" s="51" t="s">
        <v>11725</v>
      </c>
      <c r="J4678" s="53">
        <v>586778</v>
      </c>
      <c r="K4678" s="48">
        <v>0.10000034084440794</v>
      </c>
      <c r="L4678" s="53">
        <v>58678</v>
      </c>
      <c r="M4678" s="54">
        <v>645456</v>
      </c>
      <c r="N4678">
        <f>+VLOOKUP(C4678,'Thanh toán '!M$1335:N$6972,2,0)</f>
        <v>645456</v>
      </c>
      <c r="O4678" s="61">
        <f t="shared" ref="O4678:O4741" si="222">+N4678-M4678</f>
        <v>0</v>
      </c>
    </row>
    <row r="4679" spans="1:15" hidden="1" x14ac:dyDescent="0.3">
      <c r="A4679" s="43">
        <v>2023</v>
      </c>
      <c r="B4679" s="51" t="s">
        <v>18706</v>
      </c>
      <c r="C4679" s="19">
        <f t="shared" si="220"/>
        <v>37495</v>
      </c>
      <c r="D4679" s="44" t="s">
        <v>13350</v>
      </c>
      <c r="E4679" s="52">
        <v>45100</v>
      </c>
      <c r="F4679" s="18">
        <f t="shared" si="221"/>
        <v>6</v>
      </c>
      <c r="G4679" s="51" t="s">
        <v>11799</v>
      </c>
      <c r="H4679" s="51" t="s">
        <v>13827</v>
      </c>
      <c r="I4679" s="51" t="s">
        <v>11725</v>
      </c>
      <c r="J4679" s="53">
        <v>1173355</v>
      </c>
      <c r="K4679" s="48">
        <v>0.10000042612849479</v>
      </c>
      <c r="L4679" s="53">
        <v>117336</v>
      </c>
      <c r="M4679" s="54">
        <v>1290691</v>
      </c>
      <c r="N4679">
        <f>+VLOOKUP(C4679,'Thanh toán '!M$1335:N$6972,2,0)</f>
        <v>1290691</v>
      </c>
      <c r="O4679" s="61">
        <f t="shared" si="222"/>
        <v>0</v>
      </c>
    </row>
    <row r="4680" spans="1:15" hidden="1" x14ac:dyDescent="0.3">
      <c r="A4680" s="43">
        <v>2023</v>
      </c>
      <c r="B4680" s="51" t="s">
        <v>18707</v>
      </c>
      <c r="C4680" s="19">
        <f t="shared" si="220"/>
        <v>37497</v>
      </c>
      <c r="D4680" s="44" t="s">
        <v>13350</v>
      </c>
      <c r="E4680" s="52">
        <v>45100</v>
      </c>
      <c r="F4680" s="18">
        <f t="shared" si="221"/>
        <v>6</v>
      </c>
      <c r="G4680" s="51" t="s">
        <v>11799</v>
      </c>
      <c r="H4680" s="51" t="s">
        <v>18708</v>
      </c>
      <c r="I4680" s="51" t="s">
        <v>11725</v>
      </c>
      <c r="J4680" s="53">
        <v>655893</v>
      </c>
      <c r="K4680" s="48">
        <v>9.9999542608321779E-2</v>
      </c>
      <c r="L4680" s="53">
        <v>65589</v>
      </c>
      <c r="M4680" s="54">
        <v>721482</v>
      </c>
      <c r="N4680">
        <f>+VLOOKUP(C4680,'Thanh toán '!M$1335:N$6972,2,0)</f>
        <v>721482</v>
      </c>
      <c r="O4680" s="61">
        <f t="shared" si="222"/>
        <v>0</v>
      </c>
    </row>
    <row r="4681" spans="1:15" hidden="1" x14ac:dyDescent="0.3">
      <c r="A4681" s="43">
        <v>2023</v>
      </c>
      <c r="B4681" s="51" t="s">
        <v>18709</v>
      </c>
      <c r="C4681" s="19">
        <f t="shared" si="220"/>
        <v>37501</v>
      </c>
      <c r="D4681" s="44" t="s">
        <v>13350</v>
      </c>
      <c r="E4681" s="52">
        <v>45100</v>
      </c>
      <c r="F4681" s="18">
        <f t="shared" si="221"/>
        <v>6</v>
      </c>
      <c r="G4681" s="51" t="s">
        <v>11838</v>
      </c>
      <c r="H4681" s="51" t="s">
        <v>16520</v>
      </c>
      <c r="I4681" s="51" t="s">
        <v>11839</v>
      </c>
      <c r="J4681" s="53">
        <v>1278226</v>
      </c>
      <c r="K4681" s="48">
        <v>0.10000031293370656</v>
      </c>
      <c r="L4681" s="53">
        <v>127823</v>
      </c>
      <c r="M4681" s="54">
        <v>1406049</v>
      </c>
      <c r="N4681">
        <f>+VLOOKUP(C4681,'Thanh toán '!M$1335:N$6972,2,0)</f>
        <v>1406049</v>
      </c>
      <c r="O4681" s="61">
        <f t="shared" si="222"/>
        <v>0</v>
      </c>
    </row>
    <row r="4682" spans="1:15" hidden="1" x14ac:dyDescent="0.3">
      <c r="A4682" s="43">
        <v>2023</v>
      </c>
      <c r="B4682" s="51" t="s">
        <v>18710</v>
      </c>
      <c r="C4682" s="19">
        <f t="shared" si="220"/>
        <v>37502</v>
      </c>
      <c r="D4682" s="44" t="s">
        <v>13350</v>
      </c>
      <c r="E4682" s="52">
        <v>45100</v>
      </c>
      <c r="F4682" s="18">
        <f t="shared" si="221"/>
        <v>6</v>
      </c>
      <c r="G4682" s="51" t="s">
        <v>11799</v>
      </c>
      <c r="H4682" s="51" t="s">
        <v>13372</v>
      </c>
      <c r="I4682" s="51" t="s">
        <v>11725</v>
      </c>
      <c r="J4682" s="53">
        <v>553467</v>
      </c>
      <c r="K4682" s="48">
        <v>0.10000054203773667</v>
      </c>
      <c r="L4682" s="53">
        <v>55347</v>
      </c>
      <c r="M4682" s="54">
        <v>608814</v>
      </c>
      <c r="N4682">
        <f>+VLOOKUP(C4682,'Thanh toán '!M$1335:N$6972,2,0)</f>
        <v>608814</v>
      </c>
      <c r="O4682" s="61">
        <f t="shared" si="222"/>
        <v>0</v>
      </c>
    </row>
    <row r="4683" spans="1:15" hidden="1" x14ac:dyDescent="0.3">
      <c r="A4683" s="43">
        <v>2023</v>
      </c>
      <c r="B4683" s="51" t="s">
        <v>18711</v>
      </c>
      <c r="C4683" s="19">
        <f t="shared" si="220"/>
        <v>37503</v>
      </c>
      <c r="D4683" s="44" t="s">
        <v>13350</v>
      </c>
      <c r="E4683" s="52">
        <v>45100</v>
      </c>
      <c r="F4683" s="18">
        <f t="shared" si="221"/>
        <v>6</v>
      </c>
      <c r="G4683" s="51" t="s">
        <v>11799</v>
      </c>
      <c r="H4683" s="51" t="s">
        <v>15696</v>
      </c>
      <c r="I4683" s="51" t="s">
        <v>11725</v>
      </c>
      <c r="J4683" s="53">
        <v>442409</v>
      </c>
      <c r="K4683" s="48">
        <v>0.10000022603518463</v>
      </c>
      <c r="L4683" s="53">
        <v>44241</v>
      </c>
      <c r="M4683" s="54">
        <v>486650</v>
      </c>
      <c r="N4683">
        <f>+VLOOKUP(C4683,'Thanh toán '!M$1335:N$6972,2,0)</f>
        <v>486650</v>
      </c>
      <c r="O4683" s="61">
        <f t="shared" si="222"/>
        <v>0</v>
      </c>
    </row>
    <row r="4684" spans="1:15" hidden="1" x14ac:dyDescent="0.3">
      <c r="A4684" s="43">
        <v>2023</v>
      </c>
      <c r="B4684" s="51" t="s">
        <v>18712</v>
      </c>
      <c r="C4684" s="19">
        <f t="shared" si="220"/>
        <v>37506</v>
      </c>
      <c r="D4684" s="44" t="s">
        <v>13350</v>
      </c>
      <c r="E4684" s="52">
        <v>45100</v>
      </c>
      <c r="F4684" s="18">
        <f t="shared" si="221"/>
        <v>6</v>
      </c>
      <c r="G4684" s="51" t="s">
        <v>11838</v>
      </c>
      <c r="H4684" s="51" t="s">
        <v>13930</v>
      </c>
      <c r="I4684" s="51" t="s">
        <v>11839</v>
      </c>
      <c r="J4684" s="53">
        <v>1458396</v>
      </c>
      <c r="K4684" s="48">
        <v>0.10000027427392834</v>
      </c>
      <c r="L4684" s="53">
        <v>145840</v>
      </c>
      <c r="M4684" s="54">
        <v>1604236</v>
      </c>
      <c r="N4684">
        <f>+VLOOKUP(C4684,'Thanh toán '!M$1335:N$6972,2,0)</f>
        <v>1604236</v>
      </c>
      <c r="O4684" s="61">
        <f t="shared" si="222"/>
        <v>0</v>
      </c>
    </row>
    <row r="4685" spans="1:15" hidden="1" x14ac:dyDescent="0.3">
      <c r="A4685" s="43">
        <v>2023</v>
      </c>
      <c r="B4685" s="51" t="s">
        <v>18713</v>
      </c>
      <c r="C4685" s="19">
        <f t="shared" si="220"/>
        <v>37507</v>
      </c>
      <c r="D4685" s="44" t="s">
        <v>13350</v>
      </c>
      <c r="E4685" s="52">
        <v>45100</v>
      </c>
      <c r="F4685" s="18">
        <f t="shared" si="221"/>
        <v>6</v>
      </c>
      <c r="G4685" s="51" t="s">
        <v>11799</v>
      </c>
      <c r="H4685" s="51" t="s">
        <v>14096</v>
      </c>
      <c r="I4685" s="51" t="s">
        <v>11725</v>
      </c>
      <c r="J4685" s="53">
        <v>618065</v>
      </c>
      <c r="K4685" s="48">
        <v>0.10000080897640216</v>
      </c>
      <c r="L4685" s="53">
        <v>61807</v>
      </c>
      <c r="M4685" s="54">
        <v>679872</v>
      </c>
      <c r="N4685">
        <f>+VLOOKUP(C4685,'Thanh toán '!M$1335:N$6972,2,0)</f>
        <v>679872</v>
      </c>
      <c r="O4685" s="61">
        <f t="shared" si="222"/>
        <v>0</v>
      </c>
    </row>
    <row r="4686" spans="1:15" hidden="1" x14ac:dyDescent="0.3">
      <c r="A4686" s="43">
        <v>2023</v>
      </c>
      <c r="B4686" s="51" t="s">
        <v>18714</v>
      </c>
      <c r="C4686" s="19">
        <f t="shared" si="220"/>
        <v>37583</v>
      </c>
      <c r="D4686" s="44" t="s">
        <v>13350</v>
      </c>
      <c r="E4686" s="52">
        <v>45100</v>
      </c>
      <c r="F4686" s="18">
        <f t="shared" si="221"/>
        <v>6</v>
      </c>
      <c r="G4686" s="51" t="s">
        <v>12306</v>
      </c>
      <c r="H4686" s="51" t="s">
        <v>12306</v>
      </c>
      <c r="I4686" s="51" t="s">
        <v>12307</v>
      </c>
      <c r="J4686" s="53">
        <v>3537370</v>
      </c>
      <c r="K4686" s="48">
        <v>0.1</v>
      </c>
      <c r="L4686" s="53">
        <v>353737</v>
      </c>
      <c r="M4686" s="54">
        <v>3891107</v>
      </c>
      <c r="N4686">
        <f>+VLOOKUP(C4686,'Thanh toán '!M$1335:N$6972,2,0)</f>
        <v>3891107</v>
      </c>
      <c r="O4686" s="61">
        <f t="shared" si="222"/>
        <v>0</v>
      </c>
    </row>
    <row r="4687" spans="1:15" hidden="1" x14ac:dyDescent="0.3">
      <c r="A4687" s="43">
        <v>2023</v>
      </c>
      <c r="B4687" s="51" t="s">
        <v>18715</v>
      </c>
      <c r="C4687" s="19">
        <f t="shared" si="220"/>
        <v>37584</v>
      </c>
      <c r="D4687" s="44" t="s">
        <v>13350</v>
      </c>
      <c r="E4687" s="52">
        <v>45100</v>
      </c>
      <c r="F4687" s="18">
        <f t="shared" si="221"/>
        <v>6</v>
      </c>
      <c r="G4687" s="51" t="s">
        <v>12167</v>
      </c>
      <c r="H4687" s="51" t="s">
        <v>12167</v>
      </c>
      <c r="I4687" s="51" t="s">
        <v>12168</v>
      </c>
      <c r="J4687" s="53">
        <v>1401530</v>
      </c>
      <c r="K4687" s="48">
        <v>0.1</v>
      </c>
      <c r="L4687" s="53">
        <v>140153</v>
      </c>
      <c r="M4687" s="54">
        <v>1541683</v>
      </c>
      <c r="N4687">
        <f>+VLOOKUP(C4687,'Thanh toán '!M$1335:N$6972,2,0)</f>
        <v>1541683</v>
      </c>
      <c r="O4687" s="61">
        <f t="shared" si="222"/>
        <v>0</v>
      </c>
    </row>
    <row r="4688" spans="1:15" hidden="1" x14ac:dyDescent="0.3">
      <c r="A4688" s="43">
        <v>2023</v>
      </c>
      <c r="B4688" s="51" t="s">
        <v>18716</v>
      </c>
      <c r="C4688" s="19">
        <f t="shared" si="220"/>
        <v>37585</v>
      </c>
      <c r="D4688" s="44" t="s">
        <v>13350</v>
      </c>
      <c r="E4688" s="52">
        <v>45100</v>
      </c>
      <c r="F4688" s="18">
        <f t="shared" si="221"/>
        <v>6</v>
      </c>
      <c r="G4688" s="51" t="s">
        <v>12293</v>
      </c>
      <c r="H4688" s="51" t="s">
        <v>12293</v>
      </c>
      <c r="I4688" s="51" t="s">
        <v>12294</v>
      </c>
      <c r="J4688" s="53">
        <v>3448175</v>
      </c>
      <c r="K4688" s="48">
        <v>0.10000014500424137</v>
      </c>
      <c r="L4688" s="53">
        <v>344818</v>
      </c>
      <c r="M4688" s="54">
        <v>3792993</v>
      </c>
      <c r="N4688">
        <f>+VLOOKUP(C4688,'Thanh toán '!M$1335:N$6972,2,0)</f>
        <v>3792993</v>
      </c>
      <c r="O4688" s="61">
        <f t="shared" si="222"/>
        <v>0</v>
      </c>
    </row>
    <row r="4689" spans="1:15" hidden="1" x14ac:dyDescent="0.3">
      <c r="A4689" s="43">
        <v>2023</v>
      </c>
      <c r="B4689" s="51" t="s">
        <v>18717</v>
      </c>
      <c r="C4689" s="19">
        <f t="shared" si="220"/>
        <v>37586</v>
      </c>
      <c r="D4689" s="44" t="s">
        <v>13350</v>
      </c>
      <c r="E4689" s="52">
        <v>45100</v>
      </c>
      <c r="F4689" s="18">
        <f t="shared" si="221"/>
        <v>6</v>
      </c>
      <c r="G4689" s="51" t="s">
        <v>12312</v>
      </c>
      <c r="H4689" s="51" t="s">
        <v>12312</v>
      </c>
      <c r="I4689" s="51" t="s">
        <v>12313</v>
      </c>
      <c r="J4689" s="53">
        <v>1102500</v>
      </c>
      <c r="K4689" s="48">
        <v>0.1</v>
      </c>
      <c r="L4689" s="53">
        <v>110250</v>
      </c>
      <c r="M4689" s="54">
        <v>1212750</v>
      </c>
      <c r="N4689">
        <f>+VLOOKUP(C4689,'Thanh toán '!M$1335:N$6972,2,0)</f>
        <v>1212750</v>
      </c>
      <c r="O4689" s="61">
        <f t="shared" si="222"/>
        <v>0</v>
      </c>
    </row>
    <row r="4690" spans="1:15" hidden="1" x14ac:dyDescent="0.3">
      <c r="A4690" s="43">
        <v>2023</v>
      </c>
      <c r="B4690" s="51" t="s">
        <v>18718</v>
      </c>
      <c r="C4690" s="19">
        <f t="shared" si="220"/>
        <v>37587</v>
      </c>
      <c r="D4690" s="44" t="s">
        <v>13350</v>
      </c>
      <c r="E4690" s="52">
        <v>45100</v>
      </c>
      <c r="F4690" s="18">
        <f t="shared" si="221"/>
        <v>6</v>
      </c>
      <c r="G4690" s="51" t="s">
        <v>12167</v>
      </c>
      <c r="H4690" s="51" t="s">
        <v>12167</v>
      </c>
      <c r="I4690" s="51" t="s">
        <v>12168</v>
      </c>
      <c r="J4690" s="53">
        <v>1001965</v>
      </c>
      <c r="K4690" s="48">
        <v>0.10000049901942683</v>
      </c>
      <c r="L4690" s="53">
        <v>100197</v>
      </c>
      <c r="M4690" s="54">
        <v>1102162</v>
      </c>
      <c r="N4690">
        <f>+VLOOKUP(C4690,'Thanh toán '!M$1335:N$6972,2,0)</f>
        <v>1102162</v>
      </c>
      <c r="O4690" s="61">
        <f t="shared" si="222"/>
        <v>0</v>
      </c>
    </row>
    <row r="4691" spans="1:15" hidden="1" x14ac:dyDescent="0.3">
      <c r="A4691" s="43">
        <v>2023</v>
      </c>
      <c r="B4691" s="51" t="s">
        <v>18719</v>
      </c>
      <c r="C4691" s="19">
        <f t="shared" si="220"/>
        <v>37589</v>
      </c>
      <c r="D4691" s="44" t="s">
        <v>13350</v>
      </c>
      <c r="E4691" s="52">
        <v>45100</v>
      </c>
      <c r="F4691" s="18">
        <f t="shared" si="221"/>
        <v>6</v>
      </c>
      <c r="G4691" s="51" t="s">
        <v>12215</v>
      </c>
      <c r="H4691" s="51" t="s">
        <v>13394</v>
      </c>
      <c r="I4691" s="51" t="s">
        <v>12216</v>
      </c>
      <c r="J4691" s="53">
        <v>1110580</v>
      </c>
      <c r="K4691" s="48">
        <v>0.1</v>
      </c>
      <c r="L4691" s="53">
        <v>111058</v>
      </c>
      <c r="M4691" s="54">
        <v>1221638</v>
      </c>
      <c r="N4691">
        <f>+VLOOKUP(C4691,'Thanh toán '!M$1335:N$6972,2,0)</f>
        <v>1221638</v>
      </c>
      <c r="O4691" s="61">
        <f t="shared" si="222"/>
        <v>0</v>
      </c>
    </row>
    <row r="4692" spans="1:15" hidden="1" x14ac:dyDescent="0.3">
      <c r="A4692" s="43">
        <v>2023</v>
      </c>
      <c r="B4692" s="51" t="s">
        <v>18720</v>
      </c>
      <c r="C4692" s="19">
        <f t="shared" si="220"/>
        <v>37592</v>
      </c>
      <c r="D4692" s="44" t="s">
        <v>13350</v>
      </c>
      <c r="E4692" s="52">
        <v>45101</v>
      </c>
      <c r="F4692" s="18">
        <f t="shared" si="221"/>
        <v>6</v>
      </c>
      <c r="G4692" s="51" t="s">
        <v>12282</v>
      </c>
      <c r="H4692" s="51" t="s">
        <v>12282</v>
      </c>
      <c r="I4692" s="51" t="s">
        <v>12283</v>
      </c>
      <c r="J4692" s="53">
        <v>1352145</v>
      </c>
      <c r="K4692" s="48">
        <v>0.10000036978282655</v>
      </c>
      <c r="L4692" s="53">
        <v>135215</v>
      </c>
      <c r="M4692" s="54">
        <v>1487360</v>
      </c>
      <c r="N4692">
        <f>+VLOOKUP(C4692,'Thanh toán '!M$1335:N$6972,2,0)</f>
        <v>1487360</v>
      </c>
      <c r="O4692" s="61">
        <f t="shared" si="222"/>
        <v>0</v>
      </c>
    </row>
    <row r="4693" spans="1:15" hidden="1" x14ac:dyDescent="0.3">
      <c r="A4693" s="43">
        <v>2023</v>
      </c>
      <c r="B4693" s="51" t="s">
        <v>18721</v>
      </c>
      <c r="C4693" s="19">
        <f t="shared" si="220"/>
        <v>37593</v>
      </c>
      <c r="D4693" s="44" t="s">
        <v>13350</v>
      </c>
      <c r="E4693" s="52">
        <v>45101</v>
      </c>
      <c r="F4693" s="18">
        <f t="shared" si="221"/>
        <v>6</v>
      </c>
      <c r="G4693" s="51" t="s">
        <v>12282</v>
      </c>
      <c r="H4693" s="51" t="s">
        <v>12282</v>
      </c>
      <c r="I4693" s="51" t="s">
        <v>12283</v>
      </c>
      <c r="J4693" s="53">
        <v>3623905</v>
      </c>
      <c r="K4693" s="48">
        <v>0.10000013797271176</v>
      </c>
      <c r="L4693" s="53">
        <v>362391</v>
      </c>
      <c r="M4693" s="54">
        <v>3986296</v>
      </c>
      <c r="N4693">
        <f>+VLOOKUP(C4693,'Thanh toán '!M$1335:N$6972,2,0)</f>
        <v>3986296</v>
      </c>
      <c r="O4693" s="61">
        <f t="shared" si="222"/>
        <v>0</v>
      </c>
    </row>
    <row r="4694" spans="1:15" hidden="1" x14ac:dyDescent="0.3">
      <c r="A4694" s="43">
        <v>2023</v>
      </c>
      <c r="B4694" s="51" t="s">
        <v>18722</v>
      </c>
      <c r="C4694" s="19">
        <f t="shared" si="220"/>
        <v>37598</v>
      </c>
      <c r="D4694" s="44" t="s">
        <v>13350</v>
      </c>
      <c r="E4694" s="52">
        <v>45101</v>
      </c>
      <c r="F4694" s="18">
        <f t="shared" si="221"/>
        <v>6</v>
      </c>
      <c r="G4694" s="51" t="s">
        <v>11799</v>
      </c>
      <c r="H4694" s="51" t="s">
        <v>13896</v>
      </c>
      <c r="I4694" s="51" t="s">
        <v>11725</v>
      </c>
      <c r="J4694" s="53">
        <v>705836</v>
      </c>
      <c r="K4694" s="48">
        <v>0.10000056670388022</v>
      </c>
      <c r="L4694" s="53">
        <v>70584</v>
      </c>
      <c r="M4694" s="54">
        <v>776420</v>
      </c>
      <c r="N4694">
        <f>+VLOOKUP(C4694,'Thanh toán '!M$1335:N$6972,2,0)</f>
        <v>776420</v>
      </c>
      <c r="O4694" s="61">
        <f t="shared" si="222"/>
        <v>0</v>
      </c>
    </row>
    <row r="4695" spans="1:15" hidden="1" x14ac:dyDescent="0.3">
      <c r="A4695" s="43">
        <v>2023</v>
      </c>
      <c r="B4695" s="51" t="s">
        <v>18723</v>
      </c>
      <c r="C4695" s="19">
        <f t="shared" si="220"/>
        <v>37599</v>
      </c>
      <c r="D4695" s="44" t="s">
        <v>13350</v>
      </c>
      <c r="E4695" s="52">
        <v>45101</v>
      </c>
      <c r="F4695" s="18">
        <f t="shared" si="221"/>
        <v>6</v>
      </c>
      <c r="G4695" s="51" t="s">
        <v>11799</v>
      </c>
      <c r="H4695" s="51" t="s">
        <v>13451</v>
      </c>
      <c r="I4695" s="51" t="s">
        <v>11725</v>
      </c>
      <c r="J4695" s="53">
        <v>924717</v>
      </c>
      <c r="K4695" s="48">
        <v>0.10000032442358041</v>
      </c>
      <c r="L4695" s="53">
        <v>92472</v>
      </c>
      <c r="M4695" s="54">
        <v>1017189</v>
      </c>
      <c r="N4695">
        <f>+VLOOKUP(C4695,'Thanh toán '!M$1335:N$6972,2,0)</f>
        <v>1017189</v>
      </c>
      <c r="O4695" s="61">
        <f t="shared" si="222"/>
        <v>0</v>
      </c>
    </row>
    <row r="4696" spans="1:15" hidden="1" x14ac:dyDescent="0.3">
      <c r="A4696" s="43">
        <v>2023</v>
      </c>
      <c r="B4696" s="51" t="s">
        <v>18724</v>
      </c>
      <c r="C4696" s="19">
        <f t="shared" si="220"/>
        <v>37600</v>
      </c>
      <c r="D4696" s="44" t="s">
        <v>13350</v>
      </c>
      <c r="E4696" s="52">
        <v>45101</v>
      </c>
      <c r="F4696" s="18">
        <f t="shared" si="221"/>
        <v>6</v>
      </c>
      <c r="G4696" s="51" t="s">
        <v>11799</v>
      </c>
      <c r="H4696" s="51" t="s">
        <v>13445</v>
      </c>
      <c r="I4696" s="51" t="s">
        <v>11725</v>
      </c>
      <c r="J4696" s="53">
        <v>553467</v>
      </c>
      <c r="K4696" s="48">
        <v>0.10000054203773667</v>
      </c>
      <c r="L4696" s="53">
        <v>55347</v>
      </c>
      <c r="M4696" s="54">
        <v>608814</v>
      </c>
      <c r="N4696">
        <f>+VLOOKUP(C4696,'Thanh toán '!M$1335:N$6972,2,0)</f>
        <v>608814</v>
      </c>
      <c r="O4696" s="61">
        <f t="shared" si="222"/>
        <v>0</v>
      </c>
    </row>
    <row r="4697" spans="1:15" hidden="1" x14ac:dyDescent="0.3">
      <c r="A4697" s="43">
        <v>2023</v>
      </c>
      <c r="B4697" s="51" t="s">
        <v>18725</v>
      </c>
      <c r="C4697" s="19">
        <f t="shared" si="220"/>
        <v>37601</v>
      </c>
      <c r="D4697" s="44" t="s">
        <v>13350</v>
      </c>
      <c r="E4697" s="52">
        <v>45101</v>
      </c>
      <c r="F4697" s="18">
        <f t="shared" si="221"/>
        <v>6</v>
      </c>
      <c r="G4697" s="51" t="s">
        <v>11799</v>
      </c>
      <c r="H4697" s="51" t="s">
        <v>15171</v>
      </c>
      <c r="I4697" s="51" t="s">
        <v>11725</v>
      </c>
      <c r="J4697" s="53">
        <v>517701</v>
      </c>
      <c r="K4697" s="48">
        <v>9.999980683831014E-2</v>
      </c>
      <c r="L4697" s="53">
        <v>51770</v>
      </c>
      <c r="M4697" s="54">
        <v>569471</v>
      </c>
      <c r="N4697">
        <f>+VLOOKUP(C4697,'Thanh toán '!M$1335:N$6972,2,0)</f>
        <v>569471</v>
      </c>
      <c r="O4697" s="61">
        <f t="shared" si="222"/>
        <v>0</v>
      </c>
    </row>
    <row r="4698" spans="1:15" hidden="1" x14ac:dyDescent="0.3">
      <c r="A4698" s="43">
        <v>2023</v>
      </c>
      <c r="B4698" s="51" t="s">
        <v>18726</v>
      </c>
      <c r="C4698" s="19">
        <f t="shared" si="220"/>
        <v>37608</v>
      </c>
      <c r="D4698" s="44" t="s">
        <v>13350</v>
      </c>
      <c r="E4698" s="52">
        <v>45101</v>
      </c>
      <c r="F4698" s="18">
        <f t="shared" si="221"/>
        <v>6</v>
      </c>
      <c r="G4698" s="51" t="s">
        <v>11799</v>
      </c>
      <c r="H4698" s="51" t="s">
        <v>13407</v>
      </c>
      <c r="I4698" s="51" t="s">
        <v>11725</v>
      </c>
      <c r="J4698" s="53">
        <v>850875</v>
      </c>
      <c r="K4698" s="48">
        <v>0.10000058763038049</v>
      </c>
      <c r="L4698" s="53">
        <v>85088</v>
      </c>
      <c r="M4698" s="54">
        <v>935963</v>
      </c>
      <c r="N4698">
        <f>+VLOOKUP(C4698,'Thanh toán '!M$1335:N$6972,2,0)</f>
        <v>935963</v>
      </c>
      <c r="O4698" s="61">
        <f t="shared" si="222"/>
        <v>0</v>
      </c>
    </row>
    <row r="4699" spans="1:15" hidden="1" x14ac:dyDescent="0.3">
      <c r="A4699" s="43">
        <v>2023</v>
      </c>
      <c r="B4699" s="51" t="s">
        <v>18727</v>
      </c>
      <c r="C4699" s="19">
        <f t="shared" si="220"/>
        <v>37609</v>
      </c>
      <c r="D4699" s="44" t="s">
        <v>13350</v>
      </c>
      <c r="E4699" s="52">
        <v>45101</v>
      </c>
      <c r="F4699" s="18">
        <f t="shared" si="221"/>
        <v>6</v>
      </c>
      <c r="G4699" s="51" t="s">
        <v>12200</v>
      </c>
      <c r="H4699" s="51" t="s">
        <v>12200</v>
      </c>
      <c r="I4699" s="51" t="s">
        <v>12201</v>
      </c>
      <c r="J4699" s="53">
        <v>1001965</v>
      </c>
      <c r="K4699" s="48">
        <v>0.10000049901942683</v>
      </c>
      <c r="L4699" s="53">
        <v>100197</v>
      </c>
      <c r="M4699" s="54">
        <v>1102162</v>
      </c>
      <c r="N4699">
        <f>+VLOOKUP(C4699,'Thanh toán '!M$1335:N$6972,2,0)</f>
        <v>1102162</v>
      </c>
      <c r="O4699" s="61">
        <f t="shared" si="222"/>
        <v>0</v>
      </c>
    </row>
    <row r="4700" spans="1:15" hidden="1" x14ac:dyDescent="0.3">
      <c r="A4700" s="43">
        <v>2023</v>
      </c>
      <c r="B4700" s="51" t="s">
        <v>18728</v>
      </c>
      <c r="C4700" s="19">
        <f t="shared" si="220"/>
        <v>37611</v>
      </c>
      <c r="D4700" s="44" t="s">
        <v>13350</v>
      </c>
      <c r="E4700" s="52">
        <v>45101</v>
      </c>
      <c r="F4700" s="18">
        <f t="shared" si="221"/>
        <v>6</v>
      </c>
      <c r="G4700" s="51" t="s">
        <v>11799</v>
      </c>
      <c r="H4700" s="51" t="s">
        <v>14993</v>
      </c>
      <c r="I4700" s="51" t="s">
        <v>11725</v>
      </c>
      <c r="J4700" s="53">
        <v>483720</v>
      </c>
      <c r="K4700" s="48">
        <v>0.1</v>
      </c>
      <c r="L4700" s="53">
        <v>48372</v>
      </c>
      <c r="M4700" s="54">
        <v>532092</v>
      </c>
      <c r="N4700">
        <f>+VLOOKUP(C4700,'Thanh toán '!M$1335:N$6972,2,0)</f>
        <v>532092</v>
      </c>
      <c r="O4700" s="61">
        <f t="shared" si="222"/>
        <v>0</v>
      </c>
    </row>
    <row r="4701" spans="1:15" hidden="1" x14ac:dyDescent="0.3">
      <c r="A4701" s="43">
        <v>2023</v>
      </c>
      <c r="B4701" s="51" t="s">
        <v>18729</v>
      </c>
      <c r="C4701" s="19">
        <f t="shared" si="220"/>
        <v>37612</v>
      </c>
      <c r="D4701" s="44" t="s">
        <v>13350</v>
      </c>
      <c r="E4701" s="52">
        <v>45101</v>
      </c>
      <c r="F4701" s="18">
        <f t="shared" si="221"/>
        <v>6</v>
      </c>
      <c r="G4701" s="51" t="s">
        <v>11799</v>
      </c>
      <c r="H4701" s="51" t="s">
        <v>18730</v>
      </c>
      <c r="I4701" s="51" t="s">
        <v>11725</v>
      </c>
      <c r="J4701" s="53">
        <v>723938</v>
      </c>
      <c r="K4701" s="48">
        <v>0.10000027626675212</v>
      </c>
      <c r="L4701" s="53">
        <v>72394</v>
      </c>
      <c r="M4701" s="54">
        <v>796332</v>
      </c>
      <c r="N4701">
        <f>+VLOOKUP(C4701,'Thanh toán '!M$1335:N$6972,2,0)</f>
        <v>796332</v>
      </c>
      <c r="O4701" s="61">
        <f t="shared" si="222"/>
        <v>0</v>
      </c>
    </row>
    <row r="4702" spans="1:15" hidden="1" x14ac:dyDescent="0.3">
      <c r="A4702" s="43">
        <v>2023</v>
      </c>
      <c r="B4702" s="51" t="s">
        <v>18731</v>
      </c>
      <c r="C4702" s="19">
        <f t="shared" si="220"/>
        <v>37614</v>
      </c>
      <c r="D4702" s="44" t="s">
        <v>13350</v>
      </c>
      <c r="E4702" s="52">
        <v>45101</v>
      </c>
      <c r="F4702" s="18">
        <f t="shared" si="221"/>
        <v>6</v>
      </c>
      <c r="G4702" s="51" t="s">
        <v>11799</v>
      </c>
      <c r="H4702" s="51" t="s">
        <v>14079</v>
      </c>
      <c r="I4702" s="51" t="s">
        <v>11725</v>
      </c>
      <c r="J4702" s="53">
        <v>919320</v>
      </c>
      <c r="K4702" s="48">
        <v>0.1</v>
      </c>
      <c r="L4702" s="53">
        <v>91932</v>
      </c>
      <c r="M4702" s="54">
        <v>1011252</v>
      </c>
      <c r="N4702">
        <f>+VLOOKUP(C4702,'Thanh toán '!M$1335:N$6972,2,0)</f>
        <v>1011252</v>
      </c>
      <c r="O4702" s="61">
        <f t="shared" si="222"/>
        <v>0</v>
      </c>
    </row>
    <row r="4703" spans="1:15" hidden="1" x14ac:dyDescent="0.3">
      <c r="A4703" s="43">
        <v>2023</v>
      </c>
      <c r="B4703" s="51" t="s">
        <v>18732</v>
      </c>
      <c r="C4703" s="19">
        <f t="shared" si="220"/>
        <v>37625</v>
      </c>
      <c r="D4703" s="44" t="s">
        <v>13350</v>
      </c>
      <c r="E4703" s="52">
        <v>45101</v>
      </c>
      <c r="F4703" s="18">
        <f t="shared" si="221"/>
        <v>6</v>
      </c>
      <c r="G4703" s="51" t="s">
        <v>11860</v>
      </c>
      <c r="H4703" s="51" t="s">
        <v>14658</v>
      </c>
      <c r="I4703" s="51" t="s">
        <v>11719</v>
      </c>
      <c r="J4703" s="53">
        <v>1004697</v>
      </c>
      <c r="K4703" s="48">
        <v>0.1000002985974876</v>
      </c>
      <c r="L4703" s="53">
        <v>100470</v>
      </c>
      <c r="M4703" s="54">
        <v>1105167</v>
      </c>
      <c r="N4703">
        <f>+VLOOKUP(C4703,'Thanh toán '!M$1335:N$6972,2,0)</f>
        <v>1105167</v>
      </c>
      <c r="O4703" s="61">
        <f t="shared" si="222"/>
        <v>0</v>
      </c>
    </row>
    <row r="4704" spans="1:15" hidden="1" x14ac:dyDescent="0.3">
      <c r="A4704" s="43">
        <v>2023</v>
      </c>
      <c r="B4704" s="51" t="s">
        <v>18733</v>
      </c>
      <c r="C4704" s="19">
        <f t="shared" si="220"/>
        <v>37650</v>
      </c>
      <c r="D4704" s="44" t="s">
        <v>13350</v>
      </c>
      <c r="E4704" s="52">
        <v>45101</v>
      </c>
      <c r="F4704" s="18">
        <f t="shared" si="221"/>
        <v>6</v>
      </c>
      <c r="G4704" s="51" t="s">
        <v>11799</v>
      </c>
      <c r="H4704" s="51" t="s">
        <v>13709</v>
      </c>
      <c r="I4704" s="51" t="s">
        <v>11725</v>
      </c>
      <c r="J4704" s="53">
        <v>618065</v>
      </c>
      <c r="K4704" s="48">
        <v>0.10000080897640216</v>
      </c>
      <c r="L4704" s="53">
        <v>61807</v>
      </c>
      <c r="M4704" s="54">
        <v>679872</v>
      </c>
      <c r="N4704">
        <f>+VLOOKUP(C4704,'Thanh toán '!M$1335:N$6972,2,0)</f>
        <v>679872</v>
      </c>
      <c r="O4704" s="61">
        <f t="shared" si="222"/>
        <v>0</v>
      </c>
    </row>
    <row r="4705" spans="1:15" hidden="1" x14ac:dyDescent="0.3">
      <c r="A4705" s="43">
        <v>2023</v>
      </c>
      <c r="B4705" s="51" t="s">
        <v>18734</v>
      </c>
      <c r="C4705" s="19">
        <f t="shared" si="220"/>
        <v>37651</v>
      </c>
      <c r="D4705" s="44" t="s">
        <v>13350</v>
      </c>
      <c r="E4705" s="52">
        <v>45101</v>
      </c>
      <c r="F4705" s="18">
        <f t="shared" si="221"/>
        <v>6</v>
      </c>
      <c r="G4705" s="51" t="s">
        <v>11799</v>
      </c>
      <c r="H4705" s="51" t="s">
        <v>13602</v>
      </c>
      <c r="I4705" s="51" t="s">
        <v>11725</v>
      </c>
      <c r="J4705" s="53">
        <v>618065</v>
      </c>
      <c r="K4705" s="48">
        <v>0.10000080897640216</v>
      </c>
      <c r="L4705" s="53">
        <v>61807</v>
      </c>
      <c r="M4705" s="54">
        <v>679872</v>
      </c>
      <c r="N4705">
        <f>+VLOOKUP(C4705,'Thanh toán '!M$1335:N$6972,2,0)</f>
        <v>679872</v>
      </c>
      <c r="O4705" s="61">
        <f t="shared" si="222"/>
        <v>0</v>
      </c>
    </row>
    <row r="4706" spans="1:15" hidden="1" x14ac:dyDescent="0.3">
      <c r="A4706" s="43">
        <v>2023</v>
      </c>
      <c r="B4706" s="51" t="s">
        <v>18735</v>
      </c>
      <c r="C4706" s="19">
        <f t="shared" si="220"/>
        <v>37653</v>
      </c>
      <c r="D4706" s="44" t="s">
        <v>13350</v>
      </c>
      <c r="E4706" s="52">
        <v>45101</v>
      </c>
      <c r="F4706" s="18">
        <f t="shared" si="221"/>
        <v>6</v>
      </c>
      <c r="G4706" s="51" t="s">
        <v>11799</v>
      </c>
      <c r="H4706" s="51" t="s">
        <v>13960</v>
      </c>
      <c r="I4706" s="51" t="s">
        <v>11725</v>
      </c>
      <c r="J4706" s="53">
        <v>1123515</v>
      </c>
      <c r="K4706" s="48">
        <v>0.10000044503188653</v>
      </c>
      <c r="L4706" s="53">
        <v>112352</v>
      </c>
      <c r="M4706" s="54">
        <v>1235867</v>
      </c>
      <c r="N4706">
        <f>+VLOOKUP(C4706,'Thanh toán '!M$1335:N$6972,2,0)</f>
        <v>1235867</v>
      </c>
      <c r="O4706" s="61">
        <f t="shared" si="222"/>
        <v>0</v>
      </c>
    </row>
    <row r="4707" spans="1:15" hidden="1" x14ac:dyDescent="0.3">
      <c r="A4707" s="43">
        <v>2023</v>
      </c>
      <c r="B4707" s="51" t="s">
        <v>18736</v>
      </c>
      <c r="C4707" s="19">
        <f t="shared" si="220"/>
        <v>37654</v>
      </c>
      <c r="D4707" s="44" t="s">
        <v>13350</v>
      </c>
      <c r="E4707" s="52">
        <v>45101</v>
      </c>
      <c r="F4707" s="18">
        <f t="shared" si="221"/>
        <v>6</v>
      </c>
      <c r="G4707" s="51" t="s">
        <v>11768</v>
      </c>
      <c r="H4707" s="51" t="s">
        <v>11768</v>
      </c>
      <c r="I4707" s="51" t="s">
        <v>11769</v>
      </c>
      <c r="J4707" s="53">
        <v>1598970</v>
      </c>
      <c r="K4707" s="48">
        <v>0.1</v>
      </c>
      <c r="L4707" s="53">
        <v>159897</v>
      </c>
      <c r="M4707" s="54">
        <v>1758867</v>
      </c>
      <c r="N4707">
        <f>+VLOOKUP(C4707,'Thanh toán '!M$1335:N$6972,2,0)</f>
        <v>1758867</v>
      </c>
      <c r="O4707" s="61">
        <f t="shared" si="222"/>
        <v>0</v>
      </c>
    </row>
    <row r="4708" spans="1:15" hidden="1" x14ac:dyDescent="0.3">
      <c r="A4708" s="43">
        <v>2023</v>
      </c>
      <c r="B4708" s="51" t="s">
        <v>18737</v>
      </c>
      <c r="C4708" s="19">
        <f t="shared" si="220"/>
        <v>37656</v>
      </c>
      <c r="D4708" s="44" t="s">
        <v>13350</v>
      </c>
      <c r="E4708" s="52">
        <v>45101</v>
      </c>
      <c r="F4708" s="18">
        <f t="shared" si="221"/>
        <v>6</v>
      </c>
      <c r="G4708" s="51" t="s">
        <v>11799</v>
      </c>
      <c r="H4708" s="51" t="s">
        <v>14626</v>
      </c>
      <c r="I4708" s="51" t="s">
        <v>11725</v>
      </c>
      <c r="J4708" s="53">
        <v>367155</v>
      </c>
      <c r="K4708" s="48">
        <v>0.10000136182266345</v>
      </c>
      <c r="L4708" s="53">
        <v>36716</v>
      </c>
      <c r="M4708" s="54">
        <v>403871</v>
      </c>
      <c r="N4708">
        <f>+VLOOKUP(C4708,'Thanh toán '!M$1335:N$6972,2,0)</f>
        <v>403871</v>
      </c>
      <c r="O4708" s="61">
        <f t="shared" si="222"/>
        <v>0</v>
      </c>
    </row>
    <row r="4709" spans="1:15" hidden="1" x14ac:dyDescent="0.3">
      <c r="A4709" s="43">
        <v>2023</v>
      </c>
      <c r="B4709" s="51" t="s">
        <v>18738</v>
      </c>
      <c r="C4709" s="19">
        <f t="shared" si="220"/>
        <v>37661</v>
      </c>
      <c r="D4709" s="44" t="s">
        <v>13350</v>
      </c>
      <c r="E4709" s="52">
        <v>45101</v>
      </c>
      <c r="F4709" s="18">
        <f t="shared" si="221"/>
        <v>6</v>
      </c>
      <c r="G4709" s="51" t="s">
        <v>12263</v>
      </c>
      <c r="H4709" s="51" t="s">
        <v>12263</v>
      </c>
      <c r="I4709" s="51" t="s">
        <v>12264</v>
      </c>
      <c r="J4709" s="53">
        <v>901430</v>
      </c>
      <c r="K4709" s="48">
        <v>0.1</v>
      </c>
      <c r="L4709" s="53">
        <v>90143</v>
      </c>
      <c r="M4709" s="54">
        <v>991573</v>
      </c>
      <c r="N4709">
        <f>+VLOOKUP(C4709,'Thanh toán '!M$1335:N$6972,2,0)</f>
        <v>991573</v>
      </c>
      <c r="O4709" s="61">
        <f t="shared" si="222"/>
        <v>0</v>
      </c>
    </row>
    <row r="4710" spans="1:15" hidden="1" x14ac:dyDescent="0.3">
      <c r="A4710" s="43">
        <v>2023</v>
      </c>
      <c r="B4710" s="51" t="s">
        <v>18739</v>
      </c>
      <c r="C4710" s="19">
        <f t="shared" si="220"/>
        <v>37662</v>
      </c>
      <c r="D4710" s="44" t="s">
        <v>13350</v>
      </c>
      <c r="E4710" s="52">
        <v>45101</v>
      </c>
      <c r="F4710" s="18">
        <f t="shared" si="221"/>
        <v>6</v>
      </c>
      <c r="G4710" s="51" t="s">
        <v>12624</v>
      </c>
      <c r="H4710" s="51" t="s">
        <v>12624</v>
      </c>
      <c r="I4710" s="51" t="s">
        <v>12625</v>
      </c>
      <c r="J4710" s="53">
        <v>1102500</v>
      </c>
      <c r="K4710" s="48">
        <v>0.1</v>
      </c>
      <c r="L4710" s="53">
        <v>110250</v>
      </c>
      <c r="M4710" s="54">
        <v>1212750</v>
      </c>
      <c r="N4710">
        <f>+VLOOKUP(C4710,'Thanh toán '!M$1335:N$6972,2,0)</f>
        <v>1212750</v>
      </c>
      <c r="O4710" s="61">
        <f t="shared" si="222"/>
        <v>0</v>
      </c>
    </row>
    <row r="4711" spans="1:15" hidden="1" x14ac:dyDescent="0.3">
      <c r="A4711" s="43">
        <v>2023</v>
      </c>
      <c r="B4711" s="51" t="s">
        <v>18740</v>
      </c>
      <c r="C4711" s="19">
        <f t="shared" si="220"/>
        <v>37663</v>
      </c>
      <c r="D4711" s="44" t="s">
        <v>13350</v>
      </c>
      <c r="E4711" s="52">
        <v>45101</v>
      </c>
      <c r="F4711" s="18">
        <f t="shared" si="221"/>
        <v>6</v>
      </c>
      <c r="G4711" s="51" t="s">
        <v>12164</v>
      </c>
      <c r="H4711" s="51" t="s">
        <v>14236</v>
      </c>
      <c r="I4711" s="51" t="s">
        <v>12165</v>
      </c>
      <c r="J4711" s="53">
        <v>3537370</v>
      </c>
      <c r="K4711" s="48">
        <v>0.1</v>
      </c>
      <c r="L4711" s="53">
        <v>353737</v>
      </c>
      <c r="M4711" s="54">
        <v>3891107</v>
      </c>
      <c r="N4711">
        <f>+VLOOKUP(C4711,'Thanh toán '!M$1335:N$6972,2,0)</f>
        <v>3891107</v>
      </c>
      <c r="O4711" s="61">
        <f t="shared" si="222"/>
        <v>0</v>
      </c>
    </row>
    <row r="4712" spans="1:15" hidden="1" x14ac:dyDescent="0.3">
      <c r="A4712" s="43">
        <v>2023</v>
      </c>
      <c r="B4712" s="51" t="s">
        <v>18741</v>
      </c>
      <c r="C4712" s="19">
        <f t="shared" si="220"/>
        <v>37664</v>
      </c>
      <c r="D4712" s="44" t="s">
        <v>13350</v>
      </c>
      <c r="E4712" s="52">
        <v>45101</v>
      </c>
      <c r="F4712" s="18">
        <f t="shared" si="221"/>
        <v>6</v>
      </c>
      <c r="G4712" s="51" t="s">
        <v>12188</v>
      </c>
      <c r="H4712" s="51" t="s">
        <v>12188</v>
      </c>
      <c r="I4712" s="51" t="s">
        <v>12189</v>
      </c>
      <c r="J4712" s="53">
        <v>962485</v>
      </c>
      <c r="K4712" s="48">
        <v>0.10000051948861541</v>
      </c>
      <c r="L4712" s="53">
        <v>96249</v>
      </c>
      <c r="M4712" s="54">
        <v>1058734</v>
      </c>
      <c r="N4712">
        <f>+VLOOKUP(C4712,'Thanh toán '!M$1335:N$6972,2,0)</f>
        <v>1058734</v>
      </c>
      <c r="O4712" s="61">
        <f t="shared" si="222"/>
        <v>0</v>
      </c>
    </row>
    <row r="4713" spans="1:15" hidden="1" x14ac:dyDescent="0.3">
      <c r="A4713" s="43">
        <v>2023</v>
      </c>
      <c r="B4713" s="51" t="s">
        <v>18742</v>
      </c>
      <c r="C4713" s="19">
        <f t="shared" si="220"/>
        <v>37665</v>
      </c>
      <c r="D4713" s="44" t="s">
        <v>13350</v>
      </c>
      <c r="E4713" s="52">
        <v>45101</v>
      </c>
      <c r="F4713" s="18">
        <f t="shared" si="221"/>
        <v>6</v>
      </c>
      <c r="G4713" s="51" t="s">
        <v>12176</v>
      </c>
      <c r="H4713" s="51" t="s">
        <v>12176</v>
      </c>
      <c r="I4713" s="51" t="s">
        <v>12177</v>
      </c>
      <c r="J4713" s="53">
        <v>1924970</v>
      </c>
      <c r="K4713" s="48">
        <v>0.1</v>
      </c>
      <c r="L4713" s="53">
        <v>192497</v>
      </c>
      <c r="M4713" s="54">
        <v>2117467</v>
      </c>
      <c r="N4713">
        <f>+VLOOKUP(C4713,'Thanh toán '!M$1335:N$6972,2,0)</f>
        <v>2117467</v>
      </c>
      <c r="O4713" s="61">
        <f t="shared" si="222"/>
        <v>0</v>
      </c>
    </row>
    <row r="4714" spans="1:15" hidden="1" x14ac:dyDescent="0.3">
      <c r="A4714" s="43">
        <v>2023</v>
      </c>
      <c r="B4714" s="51" t="s">
        <v>18743</v>
      </c>
      <c r="C4714" s="19">
        <f t="shared" si="220"/>
        <v>37666</v>
      </c>
      <c r="D4714" s="44" t="s">
        <v>13350</v>
      </c>
      <c r="E4714" s="52">
        <v>45101</v>
      </c>
      <c r="F4714" s="18">
        <f t="shared" si="221"/>
        <v>6</v>
      </c>
      <c r="G4714" s="51" t="s">
        <v>12263</v>
      </c>
      <c r="H4714" s="51" t="s">
        <v>12263</v>
      </c>
      <c r="I4714" s="51" t="s">
        <v>12264</v>
      </c>
      <c r="J4714" s="53">
        <v>2937240</v>
      </c>
      <c r="K4714" s="48">
        <v>0.1</v>
      </c>
      <c r="L4714" s="53">
        <v>293724</v>
      </c>
      <c r="M4714" s="54">
        <v>3230964</v>
      </c>
      <c r="N4714">
        <f>+VLOOKUP(C4714,'Thanh toán '!M$1335:N$6972,2,0)</f>
        <v>3230964</v>
      </c>
      <c r="O4714" s="61">
        <f t="shared" si="222"/>
        <v>0</v>
      </c>
    </row>
    <row r="4715" spans="1:15" hidden="1" x14ac:dyDescent="0.3">
      <c r="A4715" s="43">
        <v>2023</v>
      </c>
      <c r="B4715" s="51" t="s">
        <v>18744</v>
      </c>
      <c r="C4715" s="19">
        <f t="shared" si="220"/>
        <v>37667</v>
      </c>
      <c r="D4715" s="44" t="s">
        <v>13350</v>
      </c>
      <c r="E4715" s="52">
        <v>45101</v>
      </c>
      <c r="F4715" s="18">
        <f t="shared" si="221"/>
        <v>6</v>
      </c>
      <c r="G4715" s="51" t="s">
        <v>12170</v>
      </c>
      <c r="H4715" s="51" t="s">
        <v>12170</v>
      </c>
      <c r="I4715" s="51" t="s">
        <v>12171</v>
      </c>
      <c r="J4715" s="53">
        <v>1395471</v>
      </c>
      <c r="K4715" s="48">
        <v>9.9999928339607205E-2</v>
      </c>
      <c r="L4715" s="53">
        <v>139547</v>
      </c>
      <c r="M4715" s="54">
        <v>1535018</v>
      </c>
      <c r="N4715">
        <f>+VLOOKUP(C4715,'Thanh toán '!M$1335:N$6972,2,0)</f>
        <v>1535018</v>
      </c>
      <c r="O4715" s="61">
        <f t="shared" si="222"/>
        <v>0</v>
      </c>
    </row>
    <row r="4716" spans="1:15" hidden="1" x14ac:dyDescent="0.3">
      <c r="A4716" s="43">
        <v>2023</v>
      </c>
      <c r="B4716" s="51" t="s">
        <v>18745</v>
      </c>
      <c r="C4716" s="19">
        <f t="shared" si="220"/>
        <v>37671</v>
      </c>
      <c r="D4716" s="44" t="s">
        <v>13350</v>
      </c>
      <c r="E4716" s="52">
        <v>45103</v>
      </c>
      <c r="F4716" s="18">
        <f t="shared" si="221"/>
        <v>6</v>
      </c>
      <c r="G4716" s="51" t="s">
        <v>12228</v>
      </c>
      <c r="H4716" s="51" t="s">
        <v>18746</v>
      </c>
      <c r="I4716" s="51" t="s">
        <v>12229</v>
      </c>
      <c r="J4716" s="53">
        <v>2592410</v>
      </c>
      <c r="K4716" s="48">
        <v>0.1</v>
      </c>
      <c r="L4716" s="53">
        <v>259241</v>
      </c>
      <c r="M4716" s="54">
        <v>2851651</v>
      </c>
      <c r="N4716">
        <f>+VLOOKUP(C4716,'Thanh toán '!M$1335:N$6972,2,0)</f>
        <v>2851651</v>
      </c>
      <c r="O4716" s="61">
        <f t="shared" si="222"/>
        <v>0</v>
      </c>
    </row>
    <row r="4717" spans="1:15" hidden="1" x14ac:dyDescent="0.3">
      <c r="A4717" s="43">
        <v>2023</v>
      </c>
      <c r="B4717" s="51" t="s">
        <v>18747</v>
      </c>
      <c r="C4717" s="19">
        <f t="shared" si="220"/>
        <v>37672</v>
      </c>
      <c r="D4717" s="44" t="s">
        <v>13350</v>
      </c>
      <c r="E4717" s="52">
        <v>45103</v>
      </c>
      <c r="F4717" s="18">
        <f t="shared" si="221"/>
        <v>6</v>
      </c>
      <c r="G4717" s="51" t="s">
        <v>11799</v>
      </c>
      <c r="H4717" s="51" t="s">
        <v>13611</v>
      </c>
      <c r="I4717" s="51" t="s">
        <v>11725</v>
      </c>
      <c r="J4717" s="53">
        <v>704013</v>
      </c>
      <c r="K4717" s="48">
        <v>9.999957387150521E-2</v>
      </c>
      <c r="L4717" s="53">
        <v>70401</v>
      </c>
      <c r="M4717" s="54">
        <v>774414</v>
      </c>
      <c r="N4717">
        <f>+VLOOKUP(C4717,'Thanh toán '!M$1335:N$6972,2,0)</f>
        <v>774414</v>
      </c>
      <c r="O4717" s="61">
        <f t="shared" si="222"/>
        <v>0</v>
      </c>
    </row>
    <row r="4718" spans="1:15" hidden="1" x14ac:dyDescent="0.3">
      <c r="A4718" s="43">
        <v>2023</v>
      </c>
      <c r="B4718" s="51" t="s">
        <v>18748</v>
      </c>
      <c r="C4718" s="19">
        <f t="shared" si="220"/>
        <v>37673</v>
      </c>
      <c r="D4718" s="44" t="s">
        <v>13350</v>
      </c>
      <c r="E4718" s="52">
        <v>45103</v>
      </c>
      <c r="F4718" s="18">
        <f t="shared" si="221"/>
        <v>6</v>
      </c>
      <c r="G4718" s="51" t="s">
        <v>11799</v>
      </c>
      <c r="H4718" s="51" t="s">
        <v>14465</v>
      </c>
      <c r="I4718" s="51" t="s">
        <v>11725</v>
      </c>
      <c r="J4718" s="53">
        <v>769988</v>
      </c>
      <c r="K4718" s="48">
        <v>0.10000025974430771</v>
      </c>
      <c r="L4718" s="53">
        <v>76999</v>
      </c>
      <c r="M4718" s="54">
        <v>846987</v>
      </c>
      <c r="N4718">
        <f>+VLOOKUP(C4718,'Thanh toán '!M$1335:N$6972,2,0)</f>
        <v>846987</v>
      </c>
      <c r="O4718" s="61">
        <f t="shared" si="222"/>
        <v>0</v>
      </c>
    </row>
    <row r="4719" spans="1:15" hidden="1" x14ac:dyDescent="0.3">
      <c r="A4719" s="43">
        <v>2023</v>
      </c>
      <c r="B4719" s="51" t="s">
        <v>18749</v>
      </c>
      <c r="C4719" s="19">
        <f t="shared" si="220"/>
        <v>37674</v>
      </c>
      <c r="D4719" s="44" t="s">
        <v>13350</v>
      </c>
      <c r="E4719" s="52">
        <v>45103</v>
      </c>
      <c r="F4719" s="18">
        <f t="shared" si="221"/>
        <v>6</v>
      </c>
      <c r="G4719" s="51" t="s">
        <v>11799</v>
      </c>
      <c r="H4719" s="51" t="s">
        <v>13346</v>
      </c>
      <c r="I4719" s="51" t="s">
        <v>11725</v>
      </c>
      <c r="J4719" s="53">
        <v>444270</v>
      </c>
      <c r="K4719" s="48">
        <v>0.1</v>
      </c>
      <c r="L4719" s="53">
        <v>44427</v>
      </c>
      <c r="M4719" s="54">
        <v>488697</v>
      </c>
      <c r="N4719">
        <f>+VLOOKUP(C4719,'Thanh toán '!M$1335:N$6972,2,0)</f>
        <v>488697</v>
      </c>
      <c r="O4719" s="61">
        <f t="shared" si="222"/>
        <v>0</v>
      </c>
    </row>
    <row r="4720" spans="1:15" hidden="1" x14ac:dyDescent="0.3">
      <c r="A4720" s="43">
        <v>2023</v>
      </c>
      <c r="B4720" s="51" t="s">
        <v>18750</v>
      </c>
      <c r="C4720" s="19">
        <f t="shared" si="220"/>
        <v>37675</v>
      </c>
      <c r="D4720" s="44" t="s">
        <v>13350</v>
      </c>
      <c r="E4720" s="52">
        <v>45103</v>
      </c>
      <c r="F4720" s="18">
        <f t="shared" si="221"/>
        <v>6</v>
      </c>
      <c r="G4720" s="51" t="s">
        <v>11799</v>
      </c>
      <c r="H4720" s="51" t="s">
        <v>13629</v>
      </c>
      <c r="I4720" s="51" t="s">
        <v>11725</v>
      </c>
      <c r="J4720" s="53">
        <v>367155</v>
      </c>
      <c r="K4720" s="48">
        <v>0.10000136182266345</v>
      </c>
      <c r="L4720" s="53">
        <v>36716</v>
      </c>
      <c r="M4720" s="54">
        <v>403871</v>
      </c>
      <c r="N4720">
        <f>+VLOOKUP(C4720,'Thanh toán '!M$1335:N$6972,2,0)</f>
        <v>403871</v>
      </c>
      <c r="O4720" s="61">
        <f t="shared" si="222"/>
        <v>0</v>
      </c>
    </row>
    <row r="4721" spans="1:15" hidden="1" x14ac:dyDescent="0.3">
      <c r="A4721" s="43">
        <v>2023</v>
      </c>
      <c r="B4721" s="51" t="s">
        <v>18751</v>
      </c>
      <c r="C4721" s="19">
        <f t="shared" si="220"/>
        <v>37678</v>
      </c>
      <c r="D4721" s="44" t="s">
        <v>13350</v>
      </c>
      <c r="E4721" s="52">
        <v>45103</v>
      </c>
      <c r="F4721" s="18">
        <f t="shared" si="221"/>
        <v>6</v>
      </c>
      <c r="G4721" s="51" t="s">
        <v>11838</v>
      </c>
      <c r="H4721" s="51" t="s">
        <v>18752</v>
      </c>
      <c r="I4721" s="51" t="s">
        <v>11839</v>
      </c>
      <c r="J4721" s="53">
        <v>741273</v>
      </c>
      <c r="K4721" s="48">
        <v>9.9999595290803794E-2</v>
      </c>
      <c r="L4721" s="53">
        <v>74127</v>
      </c>
      <c r="M4721" s="54">
        <v>815400</v>
      </c>
      <c r="N4721">
        <f>+VLOOKUP(C4721,'Thanh toán '!M$1335:N$6972,2,0)</f>
        <v>815400</v>
      </c>
      <c r="O4721" s="61">
        <f t="shared" si="222"/>
        <v>0</v>
      </c>
    </row>
    <row r="4722" spans="1:15" hidden="1" x14ac:dyDescent="0.3">
      <c r="A4722" s="43">
        <v>2023</v>
      </c>
      <c r="B4722" s="51" t="s">
        <v>18753</v>
      </c>
      <c r="C4722" s="19">
        <f t="shared" si="220"/>
        <v>37679</v>
      </c>
      <c r="D4722" s="44" t="s">
        <v>13350</v>
      </c>
      <c r="E4722" s="52">
        <v>45103</v>
      </c>
      <c r="F4722" s="18">
        <f t="shared" si="221"/>
        <v>6</v>
      </c>
      <c r="G4722" s="51" t="s">
        <v>12231</v>
      </c>
      <c r="H4722" s="51" t="s">
        <v>13396</v>
      </c>
      <c r="I4722" s="51" t="s">
        <v>12232</v>
      </c>
      <c r="J4722" s="53">
        <v>3184684</v>
      </c>
      <c r="K4722" s="48">
        <v>9.9999874398841448E-2</v>
      </c>
      <c r="L4722" s="53">
        <v>318468</v>
      </c>
      <c r="M4722" s="54">
        <v>3503152</v>
      </c>
      <c r="N4722">
        <f>+VLOOKUP(C4722,'Thanh toán '!M$1335:N$6972,2,0)</f>
        <v>3503152</v>
      </c>
      <c r="O4722" s="61">
        <f t="shared" si="222"/>
        <v>0</v>
      </c>
    </row>
    <row r="4723" spans="1:15" hidden="1" x14ac:dyDescent="0.3">
      <c r="A4723" s="43">
        <v>2023</v>
      </c>
      <c r="B4723" s="51" t="s">
        <v>18754</v>
      </c>
      <c r="C4723" s="19">
        <f t="shared" si="220"/>
        <v>37681</v>
      </c>
      <c r="D4723" s="44" t="s">
        <v>13350</v>
      </c>
      <c r="E4723" s="52">
        <v>45103</v>
      </c>
      <c r="F4723" s="18">
        <f t="shared" si="221"/>
        <v>6</v>
      </c>
      <c r="G4723" s="51" t="s">
        <v>12287</v>
      </c>
      <c r="H4723" s="51" t="s">
        <v>12287</v>
      </c>
      <c r="I4723" s="51" t="s">
        <v>12288</v>
      </c>
      <c r="J4723" s="53">
        <v>5040600</v>
      </c>
      <c r="K4723" s="48">
        <v>0.1</v>
      </c>
      <c r="L4723" s="53">
        <v>504060</v>
      </c>
      <c r="M4723" s="54">
        <v>5544660</v>
      </c>
      <c r="N4723">
        <f>+VLOOKUP(C4723,'Thanh toán '!M$1335:N$6972,2,0)</f>
        <v>5544660</v>
      </c>
      <c r="O4723" s="61">
        <f t="shared" si="222"/>
        <v>0</v>
      </c>
    </row>
    <row r="4724" spans="1:15" hidden="1" x14ac:dyDescent="0.3">
      <c r="A4724" s="43">
        <v>2023</v>
      </c>
      <c r="B4724" s="51" t="s">
        <v>18755</v>
      </c>
      <c r="C4724" s="19">
        <f t="shared" si="220"/>
        <v>37683</v>
      </c>
      <c r="D4724" s="44" t="s">
        <v>13350</v>
      </c>
      <c r="E4724" s="52">
        <v>45103</v>
      </c>
      <c r="F4724" s="18">
        <f t="shared" si="221"/>
        <v>6</v>
      </c>
      <c r="G4724" s="51" t="s">
        <v>11799</v>
      </c>
      <c r="H4724" s="51" t="s">
        <v>15003</v>
      </c>
      <c r="I4724" s="51" t="s">
        <v>11725</v>
      </c>
      <c r="J4724" s="53">
        <v>721905</v>
      </c>
      <c r="K4724" s="48">
        <v>0.10000069261190878</v>
      </c>
      <c r="L4724" s="53">
        <v>72191</v>
      </c>
      <c r="M4724" s="54">
        <v>794096</v>
      </c>
      <c r="N4724">
        <f>+VLOOKUP(C4724,'Thanh toán '!M$1335:N$6972,2,0)</f>
        <v>794096</v>
      </c>
      <c r="O4724" s="61">
        <f t="shared" si="222"/>
        <v>0</v>
      </c>
    </row>
    <row r="4725" spans="1:15" hidden="1" x14ac:dyDescent="0.3">
      <c r="A4725" s="43">
        <v>2023</v>
      </c>
      <c r="B4725" s="51" t="s">
        <v>18756</v>
      </c>
      <c r="C4725" s="19">
        <f t="shared" si="220"/>
        <v>37684</v>
      </c>
      <c r="D4725" s="44" t="s">
        <v>13350</v>
      </c>
      <c r="E4725" s="52">
        <v>45103</v>
      </c>
      <c r="F4725" s="18">
        <f t="shared" si="221"/>
        <v>6</v>
      </c>
      <c r="G4725" s="51" t="s">
        <v>12371</v>
      </c>
      <c r="H4725" s="51" t="s">
        <v>12371</v>
      </c>
      <c r="I4725" s="51" t="s">
        <v>12372</v>
      </c>
      <c r="J4725" s="53">
        <v>1452680</v>
      </c>
      <c r="K4725" s="48">
        <v>0.1</v>
      </c>
      <c r="L4725" s="53">
        <v>145268</v>
      </c>
      <c r="M4725" s="54">
        <v>1597948</v>
      </c>
      <c r="N4725">
        <f>+VLOOKUP(C4725,'Thanh toán '!M$1335:N$6972,2,0)</f>
        <v>1597948</v>
      </c>
      <c r="O4725" s="61">
        <f t="shared" si="222"/>
        <v>0</v>
      </c>
    </row>
    <row r="4726" spans="1:15" hidden="1" x14ac:dyDescent="0.3">
      <c r="A4726" s="43">
        <v>2023</v>
      </c>
      <c r="B4726" s="51" t="s">
        <v>18757</v>
      </c>
      <c r="C4726" s="19">
        <f t="shared" si="220"/>
        <v>37699</v>
      </c>
      <c r="D4726" s="44" t="s">
        <v>13350</v>
      </c>
      <c r="E4726" s="52">
        <v>45103</v>
      </c>
      <c r="F4726" s="18">
        <f t="shared" si="221"/>
        <v>6</v>
      </c>
      <c r="G4726" s="51" t="s">
        <v>11799</v>
      </c>
      <c r="H4726" s="51" t="s">
        <v>14399</v>
      </c>
      <c r="I4726" s="51" t="s">
        <v>11725</v>
      </c>
      <c r="J4726" s="53">
        <v>320657</v>
      </c>
      <c r="K4726" s="48">
        <v>0.10000093557913908</v>
      </c>
      <c r="L4726" s="53">
        <v>32066</v>
      </c>
      <c r="M4726" s="54">
        <v>352723</v>
      </c>
      <c r="N4726">
        <f>+VLOOKUP(C4726,'Thanh toán '!M$1335:N$6972,2,0)</f>
        <v>352723</v>
      </c>
      <c r="O4726" s="61">
        <f t="shared" si="222"/>
        <v>0</v>
      </c>
    </row>
    <row r="4727" spans="1:15" hidden="1" x14ac:dyDescent="0.3">
      <c r="A4727" s="43">
        <v>2023</v>
      </c>
      <c r="B4727" s="51" t="s">
        <v>18758</v>
      </c>
      <c r="C4727" s="19">
        <f t="shared" si="220"/>
        <v>37700</v>
      </c>
      <c r="D4727" s="44" t="s">
        <v>13350</v>
      </c>
      <c r="E4727" s="52">
        <v>45103</v>
      </c>
      <c r="F4727" s="18">
        <f t="shared" si="221"/>
        <v>6</v>
      </c>
      <c r="G4727" s="51" t="s">
        <v>17858</v>
      </c>
      <c r="H4727" s="51" t="s">
        <v>17858</v>
      </c>
      <c r="I4727" s="51" t="s">
        <v>12340</v>
      </c>
      <c r="J4727" s="53">
        <v>1173355</v>
      </c>
      <c r="K4727" s="48">
        <v>0.10000042612849479</v>
      </c>
      <c r="L4727" s="53">
        <v>117336</v>
      </c>
      <c r="M4727" s="54">
        <v>1290691</v>
      </c>
      <c r="N4727">
        <f>+VLOOKUP(C4727,'Thanh toán '!M$1335:N$6972,2,0)</f>
        <v>1290691</v>
      </c>
      <c r="O4727" s="61">
        <f t="shared" si="222"/>
        <v>0</v>
      </c>
    </row>
    <row r="4728" spans="1:15" hidden="1" x14ac:dyDescent="0.3">
      <c r="A4728" s="43">
        <v>2023</v>
      </c>
      <c r="B4728" s="51" t="s">
        <v>18759</v>
      </c>
      <c r="C4728" s="19">
        <f t="shared" si="220"/>
        <v>37704</v>
      </c>
      <c r="D4728" s="44" t="s">
        <v>13350</v>
      </c>
      <c r="E4728" s="52">
        <v>45103</v>
      </c>
      <c r="F4728" s="18">
        <f t="shared" si="221"/>
        <v>6</v>
      </c>
      <c r="G4728" s="51" t="s">
        <v>11860</v>
      </c>
      <c r="H4728" s="51" t="s">
        <v>14950</v>
      </c>
      <c r="I4728" s="51" t="s">
        <v>11719</v>
      </c>
      <c r="J4728" s="53">
        <v>1961182</v>
      </c>
      <c r="K4728" s="48">
        <v>9.9999898020683445E-2</v>
      </c>
      <c r="L4728" s="53">
        <v>196118</v>
      </c>
      <c r="M4728" s="54">
        <v>2157300</v>
      </c>
      <c r="N4728">
        <f>+VLOOKUP(C4728,'Thanh toán '!M$1335:N$6972,2,0)</f>
        <v>2157300</v>
      </c>
      <c r="O4728" s="61">
        <f t="shared" si="222"/>
        <v>0</v>
      </c>
    </row>
    <row r="4729" spans="1:15" hidden="1" x14ac:dyDescent="0.3">
      <c r="A4729" s="43">
        <v>2023</v>
      </c>
      <c r="B4729" s="51" t="s">
        <v>18760</v>
      </c>
      <c r="C4729" s="19">
        <f t="shared" si="220"/>
        <v>37740</v>
      </c>
      <c r="D4729" s="44" t="s">
        <v>13350</v>
      </c>
      <c r="E4729" s="52">
        <v>45103</v>
      </c>
      <c r="F4729" s="18">
        <f t="shared" si="221"/>
        <v>6</v>
      </c>
      <c r="G4729" s="51" t="s">
        <v>12225</v>
      </c>
      <c r="H4729" s="51" t="s">
        <v>18761</v>
      </c>
      <c r="I4729" s="51" t="s">
        <v>12226</v>
      </c>
      <c r="J4729" s="53">
        <v>2202930</v>
      </c>
      <c r="K4729" s="48">
        <v>0.1</v>
      </c>
      <c r="L4729" s="53">
        <v>220293</v>
      </c>
      <c r="M4729" s="54">
        <v>2423223</v>
      </c>
      <c r="N4729">
        <f>+VLOOKUP(C4729,'Thanh toán '!M$1335:N$6972,2,0)</f>
        <v>2423223</v>
      </c>
      <c r="O4729" s="61">
        <f t="shared" si="222"/>
        <v>0</v>
      </c>
    </row>
    <row r="4730" spans="1:15" hidden="1" x14ac:dyDescent="0.3">
      <c r="A4730" s="43">
        <v>2023</v>
      </c>
      <c r="B4730" s="51" t="s">
        <v>18762</v>
      </c>
      <c r="C4730" s="19">
        <f t="shared" si="220"/>
        <v>37744</v>
      </c>
      <c r="D4730" s="44" t="s">
        <v>13350</v>
      </c>
      <c r="E4730" s="52">
        <v>45103</v>
      </c>
      <c r="F4730" s="18">
        <f t="shared" si="221"/>
        <v>6</v>
      </c>
      <c r="G4730" s="51" t="s">
        <v>12499</v>
      </c>
      <c r="H4730" s="51" t="s">
        <v>12499</v>
      </c>
      <c r="I4730" s="51" t="s">
        <v>12500</v>
      </c>
      <c r="J4730" s="53">
        <v>1001965</v>
      </c>
      <c r="K4730" s="48">
        <v>0.10000049901942683</v>
      </c>
      <c r="L4730" s="53">
        <v>100197</v>
      </c>
      <c r="M4730" s="54">
        <v>1102162</v>
      </c>
      <c r="N4730">
        <f>+VLOOKUP(C4730,'Thanh toán '!M$1335:N$6972,2,0)</f>
        <v>1102162</v>
      </c>
      <c r="O4730" s="61">
        <f t="shared" si="222"/>
        <v>0</v>
      </c>
    </row>
    <row r="4731" spans="1:15" hidden="1" x14ac:dyDescent="0.3">
      <c r="A4731" s="43">
        <v>2023</v>
      </c>
      <c r="B4731" s="51" t="s">
        <v>18763</v>
      </c>
      <c r="C4731" s="19">
        <f t="shared" si="220"/>
        <v>37745</v>
      </c>
      <c r="D4731" s="44" t="s">
        <v>13350</v>
      </c>
      <c r="E4731" s="52">
        <v>45103</v>
      </c>
      <c r="F4731" s="18">
        <f t="shared" si="221"/>
        <v>6</v>
      </c>
      <c r="G4731" s="51" t="s">
        <v>11970</v>
      </c>
      <c r="H4731" s="51" t="s">
        <v>14772</v>
      </c>
      <c r="I4731" s="51" t="s">
        <v>11971</v>
      </c>
      <c r="J4731" s="53">
        <v>737956</v>
      </c>
      <c r="K4731" s="48">
        <v>0.10000054203773667</v>
      </c>
      <c r="L4731" s="53">
        <v>73796</v>
      </c>
      <c r="M4731" s="54">
        <v>811752</v>
      </c>
      <c r="N4731">
        <f>+VLOOKUP(C4731,'Thanh toán '!M$1335:N$6972,2,0)</f>
        <v>811752</v>
      </c>
      <c r="O4731" s="61">
        <f t="shared" si="222"/>
        <v>0</v>
      </c>
    </row>
    <row r="4732" spans="1:15" hidden="1" x14ac:dyDescent="0.3">
      <c r="A4732" s="43">
        <v>2023</v>
      </c>
      <c r="B4732" s="51" t="s">
        <v>18764</v>
      </c>
      <c r="C4732" s="19">
        <f t="shared" si="220"/>
        <v>37746</v>
      </c>
      <c r="D4732" s="44" t="s">
        <v>13350</v>
      </c>
      <c r="E4732" s="52">
        <v>45103</v>
      </c>
      <c r="F4732" s="18">
        <f t="shared" si="221"/>
        <v>6</v>
      </c>
      <c r="G4732" s="51" t="s">
        <v>12669</v>
      </c>
      <c r="H4732" s="51" t="s">
        <v>12669</v>
      </c>
      <c r="I4732" s="51" t="s">
        <v>12670</v>
      </c>
      <c r="J4732" s="53">
        <v>1352145</v>
      </c>
      <c r="K4732" s="48">
        <v>0.10000036978282655</v>
      </c>
      <c r="L4732" s="53">
        <v>135215</v>
      </c>
      <c r="M4732" s="54">
        <v>1487360</v>
      </c>
      <c r="N4732">
        <f>+VLOOKUP(C4732,'Thanh toán '!M$1335:N$6972,2,0)</f>
        <v>1487360</v>
      </c>
      <c r="O4732" s="61">
        <f t="shared" si="222"/>
        <v>0</v>
      </c>
    </row>
    <row r="4733" spans="1:15" hidden="1" x14ac:dyDescent="0.3">
      <c r="A4733" s="43">
        <v>2023</v>
      </c>
      <c r="B4733" s="51" t="s">
        <v>18765</v>
      </c>
      <c r="C4733" s="19">
        <f t="shared" si="220"/>
        <v>37747</v>
      </c>
      <c r="D4733" s="44" t="s">
        <v>13350</v>
      </c>
      <c r="E4733" s="52">
        <v>45103</v>
      </c>
      <c r="F4733" s="18">
        <f t="shared" si="221"/>
        <v>6</v>
      </c>
      <c r="G4733" s="51" t="s">
        <v>12312</v>
      </c>
      <c r="H4733" s="51" t="s">
        <v>12312</v>
      </c>
      <c r="I4733" s="51" t="s">
        <v>12313</v>
      </c>
      <c r="J4733" s="53">
        <v>1452680</v>
      </c>
      <c r="K4733" s="48">
        <v>0.1</v>
      </c>
      <c r="L4733" s="53">
        <v>145268</v>
      </c>
      <c r="M4733" s="54">
        <v>1597948</v>
      </c>
      <c r="N4733">
        <f>+VLOOKUP(C4733,'Thanh toán '!M$1335:N$6972,2,0)</f>
        <v>1597948</v>
      </c>
      <c r="O4733" s="61">
        <f t="shared" si="222"/>
        <v>0</v>
      </c>
    </row>
    <row r="4734" spans="1:15" hidden="1" x14ac:dyDescent="0.3">
      <c r="A4734" s="43">
        <v>2023</v>
      </c>
      <c r="B4734" s="51" t="s">
        <v>18766</v>
      </c>
      <c r="C4734" s="19">
        <f t="shared" si="220"/>
        <v>37748</v>
      </c>
      <c r="D4734" s="44" t="s">
        <v>13350</v>
      </c>
      <c r="E4734" s="52">
        <v>45103</v>
      </c>
      <c r="F4734" s="18">
        <f t="shared" si="221"/>
        <v>6</v>
      </c>
      <c r="G4734" s="51" t="s">
        <v>12248</v>
      </c>
      <c r="H4734" s="51" t="s">
        <v>12248</v>
      </c>
      <c r="I4734" s="51" t="s">
        <v>12249</v>
      </c>
      <c r="J4734" s="53">
        <v>1289600</v>
      </c>
      <c r="K4734" s="48">
        <v>0.1</v>
      </c>
      <c r="L4734" s="53">
        <v>128960</v>
      </c>
      <c r="M4734" s="54">
        <v>1418560</v>
      </c>
      <c r="N4734">
        <f>+VLOOKUP(C4734,'Thanh toán '!M$1335:N$6972,2,0)</f>
        <v>1418560</v>
      </c>
      <c r="O4734" s="61">
        <f t="shared" si="222"/>
        <v>0</v>
      </c>
    </row>
    <row r="4735" spans="1:15" hidden="1" x14ac:dyDescent="0.3">
      <c r="A4735" s="43">
        <v>2023</v>
      </c>
      <c r="B4735" s="51" t="s">
        <v>18767</v>
      </c>
      <c r="C4735" s="19">
        <f t="shared" si="220"/>
        <v>37749</v>
      </c>
      <c r="D4735" s="44" t="s">
        <v>13350</v>
      </c>
      <c r="E4735" s="52">
        <v>45103</v>
      </c>
      <c r="F4735" s="18">
        <f t="shared" si="221"/>
        <v>6</v>
      </c>
      <c r="G4735" s="51" t="s">
        <v>12556</v>
      </c>
      <c r="H4735" s="51" t="s">
        <v>12556</v>
      </c>
      <c r="I4735" s="51" t="s">
        <v>12557</v>
      </c>
      <c r="J4735" s="53">
        <v>2199640</v>
      </c>
      <c r="K4735" s="48">
        <v>0.1</v>
      </c>
      <c r="L4735" s="53">
        <v>219964</v>
      </c>
      <c r="M4735" s="54">
        <v>2419604</v>
      </c>
      <c r="N4735">
        <f>+VLOOKUP(C4735,'Thanh toán '!M$1335:N$6972,2,0)</f>
        <v>2419604</v>
      </c>
      <c r="O4735" s="61">
        <f t="shared" si="222"/>
        <v>0</v>
      </c>
    </row>
    <row r="4736" spans="1:15" hidden="1" x14ac:dyDescent="0.3">
      <c r="A4736" s="43">
        <v>2023</v>
      </c>
      <c r="B4736" s="51" t="s">
        <v>18768</v>
      </c>
      <c r="C4736" s="19">
        <f t="shared" si="220"/>
        <v>37750</v>
      </c>
      <c r="D4736" s="44" t="s">
        <v>13350</v>
      </c>
      <c r="E4736" s="52">
        <v>45103</v>
      </c>
      <c r="F4736" s="18">
        <f t="shared" si="221"/>
        <v>6</v>
      </c>
      <c r="G4736" s="51" t="s">
        <v>12161</v>
      </c>
      <c r="H4736" s="51" t="s">
        <v>12161</v>
      </c>
      <c r="I4736" s="51" t="s">
        <v>12162</v>
      </c>
      <c r="J4736" s="53">
        <v>2073065</v>
      </c>
      <c r="K4736" s="48">
        <v>0.10000024118877121</v>
      </c>
      <c r="L4736" s="53">
        <v>207307</v>
      </c>
      <c r="M4736" s="54">
        <v>2280372</v>
      </c>
      <c r="N4736">
        <f>+VLOOKUP(C4736,'Thanh toán '!M$1335:N$6972,2,0)</f>
        <v>2280372</v>
      </c>
      <c r="O4736" s="61">
        <f t="shared" si="222"/>
        <v>0</v>
      </c>
    </row>
    <row r="4737" spans="1:15" hidden="1" x14ac:dyDescent="0.3">
      <c r="A4737" s="43">
        <v>2023</v>
      </c>
      <c r="B4737" s="51" t="s">
        <v>18769</v>
      </c>
      <c r="C4737" s="19">
        <f t="shared" si="220"/>
        <v>37751</v>
      </c>
      <c r="D4737" s="44" t="s">
        <v>13350</v>
      </c>
      <c r="E4737" s="52">
        <v>45103</v>
      </c>
      <c r="F4737" s="18">
        <f t="shared" si="221"/>
        <v>6</v>
      </c>
      <c r="G4737" s="51" t="s">
        <v>12309</v>
      </c>
      <c r="H4737" s="51" t="s">
        <v>12309</v>
      </c>
      <c r="I4737" s="51" t="s">
        <v>12310</v>
      </c>
      <c r="J4737" s="53">
        <v>6805410</v>
      </c>
      <c r="K4737" s="48">
        <v>0.1</v>
      </c>
      <c r="L4737" s="53">
        <v>680541</v>
      </c>
      <c r="M4737" s="54">
        <v>7485951</v>
      </c>
      <c r="N4737">
        <f>+VLOOKUP(C4737,'Thanh toán '!M$1335:N$6972,2,0)</f>
        <v>7485951</v>
      </c>
      <c r="O4737" s="61">
        <f t="shared" si="222"/>
        <v>0</v>
      </c>
    </row>
    <row r="4738" spans="1:15" hidden="1" x14ac:dyDescent="0.3">
      <c r="A4738" s="43">
        <v>2023</v>
      </c>
      <c r="B4738" s="51" t="s">
        <v>18770</v>
      </c>
      <c r="C4738" s="19">
        <f t="shared" si="220"/>
        <v>37752</v>
      </c>
      <c r="D4738" s="44" t="s">
        <v>13350</v>
      </c>
      <c r="E4738" s="52">
        <v>45103</v>
      </c>
      <c r="F4738" s="18">
        <f t="shared" si="221"/>
        <v>6</v>
      </c>
      <c r="G4738" s="51" t="s">
        <v>12257</v>
      </c>
      <c r="H4738" s="51" t="s">
        <v>12257</v>
      </c>
      <c r="I4738" s="51" t="s">
        <v>12258</v>
      </c>
      <c r="J4738" s="53">
        <v>2654774</v>
      </c>
      <c r="K4738" s="48">
        <v>9.9999849328040735E-2</v>
      </c>
      <c r="L4738" s="53">
        <v>265477</v>
      </c>
      <c r="M4738" s="54">
        <v>2920251</v>
      </c>
      <c r="N4738">
        <f>+VLOOKUP(C4738,'Thanh toán '!M$1335:N$6972,2,0)</f>
        <v>2920251</v>
      </c>
      <c r="O4738" s="61">
        <f t="shared" si="222"/>
        <v>0</v>
      </c>
    </row>
    <row r="4739" spans="1:15" hidden="1" x14ac:dyDescent="0.3">
      <c r="A4739" s="43">
        <v>2023</v>
      </c>
      <c r="B4739" s="51" t="s">
        <v>18771</v>
      </c>
      <c r="C4739" s="19">
        <f t="shared" si="220"/>
        <v>37753</v>
      </c>
      <c r="D4739" s="44" t="s">
        <v>13350</v>
      </c>
      <c r="E4739" s="52">
        <v>45103</v>
      </c>
      <c r="F4739" s="18">
        <f t="shared" si="221"/>
        <v>6</v>
      </c>
      <c r="G4739" s="51" t="s">
        <v>13381</v>
      </c>
      <c r="H4739" s="51" t="s">
        <v>13381</v>
      </c>
      <c r="I4739" s="51" t="s">
        <v>13382</v>
      </c>
      <c r="J4739" s="53">
        <v>1332696</v>
      </c>
      <c r="K4739" s="48">
        <v>0.10000030014346858</v>
      </c>
      <c r="L4739" s="53">
        <v>133270</v>
      </c>
      <c r="M4739" s="54">
        <v>1465966</v>
      </c>
      <c r="N4739">
        <f>+VLOOKUP(C4739,'Thanh toán '!M$1335:N$6972,2,0)</f>
        <v>1465966</v>
      </c>
      <c r="O4739" s="61">
        <f t="shared" si="222"/>
        <v>0</v>
      </c>
    </row>
    <row r="4740" spans="1:15" hidden="1" x14ac:dyDescent="0.3">
      <c r="A4740" s="43">
        <v>2023</v>
      </c>
      <c r="B4740" s="51" t="s">
        <v>18772</v>
      </c>
      <c r="C4740" s="19">
        <f t="shared" si="220"/>
        <v>37754</v>
      </c>
      <c r="D4740" s="44" t="s">
        <v>13350</v>
      </c>
      <c r="E4740" s="52">
        <v>45103</v>
      </c>
      <c r="F4740" s="18">
        <f t="shared" si="221"/>
        <v>6</v>
      </c>
      <c r="G4740" s="51" t="s">
        <v>12473</v>
      </c>
      <c r="H4740" s="51" t="s">
        <v>12473</v>
      </c>
      <c r="I4740" s="51" t="s">
        <v>12474</v>
      </c>
      <c r="J4740" s="53">
        <v>450715</v>
      </c>
      <c r="K4740" s="48">
        <v>0.10000110934847964</v>
      </c>
      <c r="L4740" s="53">
        <v>45072</v>
      </c>
      <c r="M4740" s="54">
        <v>495787</v>
      </c>
      <c r="N4740">
        <f>+VLOOKUP(C4740,'Thanh toán '!M$1335:N$6972,2,0)</f>
        <v>495787</v>
      </c>
      <c r="O4740" s="61">
        <f t="shared" si="222"/>
        <v>0</v>
      </c>
    </row>
    <row r="4741" spans="1:15" hidden="1" x14ac:dyDescent="0.3">
      <c r="A4741" s="43">
        <v>2023</v>
      </c>
      <c r="B4741" s="51" t="s">
        <v>18773</v>
      </c>
      <c r="C4741" s="19">
        <f t="shared" si="220"/>
        <v>37755</v>
      </c>
      <c r="D4741" s="44" t="s">
        <v>13350</v>
      </c>
      <c r="E4741" s="52">
        <v>45103</v>
      </c>
      <c r="F4741" s="18">
        <f t="shared" si="221"/>
        <v>6</v>
      </c>
      <c r="G4741" s="51" t="s">
        <v>12618</v>
      </c>
      <c r="H4741" s="51" t="s">
        <v>12618</v>
      </c>
      <c r="I4741" s="51" t="s">
        <v>12619</v>
      </c>
      <c r="J4741" s="53">
        <v>555290</v>
      </c>
      <c r="K4741" s="48">
        <v>0.1</v>
      </c>
      <c r="L4741" s="53">
        <v>55529</v>
      </c>
      <c r="M4741" s="54">
        <v>610819</v>
      </c>
      <c r="N4741">
        <f>+VLOOKUP(C4741,'Thanh toán '!M$1335:N$6972,2,0)</f>
        <v>610819</v>
      </c>
      <c r="O4741" s="61">
        <f t="shared" si="222"/>
        <v>0</v>
      </c>
    </row>
    <row r="4742" spans="1:15" hidden="1" x14ac:dyDescent="0.3">
      <c r="A4742" s="43">
        <v>2023</v>
      </c>
      <c r="B4742" s="51" t="s">
        <v>18774</v>
      </c>
      <c r="C4742" s="19">
        <f t="shared" ref="C4742:C4805" si="223">+B4742*1</f>
        <v>37756</v>
      </c>
      <c r="D4742" s="44" t="s">
        <v>13350</v>
      </c>
      <c r="E4742" s="52">
        <v>45103</v>
      </c>
      <c r="F4742" s="18">
        <f t="shared" ref="F4742:F4805" si="224">+MONTH(E4742)</f>
        <v>6</v>
      </c>
      <c r="G4742" s="51" t="s">
        <v>12251</v>
      </c>
      <c r="H4742" s="51" t="s">
        <v>12251</v>
      </c>
      <c r="I4742" s="51" t="s">
        <v>12252</v>
      </c>
      <c r="J4742" s="53">
        <v>367155</v>
      </c>
      <c r="K4742" s="48">
        <v>0.10000136182266345</v>
      </c>
      <c r="L4742" s="53">
        <v>36716</v>
      </c>
      <c r="M4742" s="54">
        <v>403871</v>
      </c>
      <c r="N4742">
        <f>+VLOOKUP(C4742,'Thanh toán '!M$1335:N$6972,2,0)</f>
        <v>403871</v>
      </c>
      <c r="O4742" s="61">
        <f t="shared" ref="O4742:O4805" si="225">+N4742-M4742</f>
        <v>0</v>
      </c>
    </row>
    <row r="4743" spans="1:15" hidden="1" x14ac:dyDescent="0.3">
      <c r="A4743" s="43">
        <v>2023</v>
      </c>
      <c r="B4743" s="51" t="s">
        <v>18775</v>
      </c>
      <c r="C4743" s="19">
        <f t="shared" si="223"/>
        <v>37757</v>
      </c>
      <c r="D4743" s="44" t="s">
        <v>13350</v>
      </c>
      <c r="E4743" s="52">
        <v>45103</v>
      </c>
      <c r="F4743" s="18">
        <f t="shared" si="224"/>
        <v>6</v>
      </c>
      <c r="G4743" s="51" t="s">
        <v>11970</v>
      </c>
      <c r="H4743" s="51" t="s">
        <v>15076</v>
      </c>
      <c r="I4743" s="51" t="s">
        <v>11971</v>
      </c>
      <c r="J4743" s="53">
        <v>442224</v>
      </c>
      <c r="K4743" s="48">
        <v>9.999909548102319E-2</v>
      </c>
      <c r="L4743" s="53">
        <v>44222</v>
      </c>
      <c r="M4743" s="54">
        <v>486446</v>
      </c>
      <c r="N4743">
        <f>+VLOOKUP(C4743,'Thanh toán '!M$1335:N$6972,2,0)</f>
        <v>486446</v>
      </c>
      <c r="O4743" s="61">
        <f t="shared" si="225"/>
        <v>0</v>
      </c>
    </row>
    <row r="4744" spans="1:15" hidden="1" x14ac:dyDescent="0.3">
      <c r="A4744" s="43">
        <v>2023</v>
      </c>
      <c r="B4744" s="51" t="s">
        <v>18776</v>
      </c>
      <c r="C4744" s="19">
        <f t="shared" si="223"/>
        <v>37772</v>
      </c>
      <c r="D4744" s="44" t="s">
        <v>13350</v>
      </c>
      <c r="E4744" s="52">
        <v>45104</v>
      </c>
      <c r="F4744" s="18">
        <f t="shared" si="224"/>
        <v>6</v>
      </c>
      <c r="G4744" s="51" t="s">
        <v>12367</v>
      </c>
      <c r="H4744" s="51" t="s">
        <v>13820</v>
      </c>
      <c r="I4744" s="51" t="s">
        <v>12368</v>
      </c>
      <c r="J4744" s="53">
        <v>700329</v>
      </c>
      <c r="K4744" s="48">
        <v>0.10000014279003154</v>
      </c>
      <c r="L4744" s="53">
        <v>70033</v>
      </c>
      <c r="M4744" s="54">
        <v>770362</v>
      </c>
      <c r="N4744">
        <f>+VLOOKUP(C4744,'Thanh toán '!M$1335:N$6972,2,0)</f>
        <v>770362</v>
      </c>
      <c r="O4744" s="61">
        <f t="shared" si="225"/>
        <v>0</v>
      </c>
    </row>
    <row r="4745" spans="1:15" hidden="1" x14ac:dyDescent="0.3">
      <c r="A4745" s="43">
        <v>2023</v>
      </c>
      <c r="B4745" s="51" t="s">
        <v>18777</v>
      </c>
      <c r="C4745" s="19">
        <f t="shared" si="223"/>
        <v>37775</v>
      </c>
      <c r="D4745" s="44" t="s">
        <v>13350</v>
      </c>
      <c r="E4745" s="52">
        <v>45104</v>
      </c>
      <c r="F4745" s="18">
        <f t="shared" si="224"/>
        <v>6</v>
      </c>
      <c r="G4745" s="51" t="s">
        <v>11799</v>
      </c>
      <c r="H4745" s="51" t="s">
        <v>13517</v>
      </c>
      <c r="I4745" s="51" t="s">
        <v>11725</v>
      </c>
      <c r="J4745" s="53">
        <v>1202149</v>
      </c>
      <c r="K4745" s="48">
        <v>0.100000083184364</v>
      </c>
      <c r="L4745" s="53">
        <v>120215</v>
      </c>
      <c r="M4745" s="54">
        <v>1322364</v>
      </c>
      <c r="N4745">
        <f>+VLOOKUP(C4745,'Thanh toán '!M$1335:N$6972,2,0)</f>
        <v>1322364</v>
      </c>
      <c r="O4745" s="61">
        <f t="shared" si="225"/>
        <v>0</v>
      </c>
    </row>
    <row r="4746" spans="1:15" hidden="1" x14ac:dyDescent="0.3">
      <c r="A4746" s="43">
        <v>2023</v>
      </c>
      <c r="B4746" s="51" t="s">
        <v>18778</v>
      </c>
      <c r="C4746" s="19">
        <f t="shared" si="223"/>
        <v>37777</v>
      </c>
      <c r="D4746" s="44" t="s">
        <v>13350</v>
      </c>
      <c r="E4746" s="52">
        <v>45104</v>
      </c>
      <c r="F4746" s="18">
        <f t="shared" si="224"/>
        <v>6</v>
      </c>
      <c r="G4746" s="51" t="s">
        <v>11799</v>
      </c>
      <c r="H4746" s="51" t="s">
        <v>13682</v>
      </c>
      <c r="I4746" s="51" t="s">
        <v>11725</v>
      </c>
      <c r="J4746" s="53">
        <v>960706</v>
      </c>
      <c r="K4746" s="48">
        <v>0.10000041636046823</v>
      </c>
      <c r="L4746" s="53">
        <v>96071</v>
      </c>
      <c r="M4746" s="54">
        <v>1056777</v>
      </c>
      <c r="N4746">
        <f>+VLOOKUP(C4746,'Thanh toán '!M$1335:N$6972,2,0)</f>
        <v>1056777</v>
      </c>
      <c r="O4746" s="61">
        <f t="shared" si="225"/>
        <v>0</v>
      </c>
    </row>
    <row r="4747" spans="1:15" hidden="1" x14ac:dyDescent="0.3">
      <c r="A4747" s="43">
        <v>2023</v>
      </c>
      <c r="B4747" s="51" t="s">
        <v>18779</v>
      </c>
      <c r="C4747" s="19">
        <f t="shared" si="223"/>
        <v>37779</v>
      </c>
      <c r="D4747" s="44" t="s">
        <v>13350</v>
      </c>
      <c r="E4747" s="52">
        <v>45104</v>
      </c>
      <c r="F4747" s="18">
        <f t="shared" si="224"/>
        <v>6</v>
      </c>
      <c r="G4747" s="51" t="s">
        <v>11799</v>
      </c>
      <c r="H4747" s="51" t="s">
        <v>14599</v>
      </c>
      <c r="I4747" s="51" t="s">
        <v>11725</v>
      </c>
      <c r="J4747" s="53">
        <v>481897</v>
      </c>
      <c r="K4747" s="48">
        <v>0.10000062253967135</v>
      </c>
      <c r="L4747" s="53">
        <v>48190</v>
      </c>
      <c r="M4747" s="54">
        <v>530087</v>
      </c>
      <c r="N4747">
        <f>+VLOOKUP(C4747,'Thanh toán '!M$1335:N$6972,2,0)</f>
        <v>530087</v>
      </c>
      <c r="O4747" s="61">
        <f t="shared" si="225"/>
        <v>0</v>
      </c>
    </row>
    <row r="4748" spans="1:15" hidden="1" x14ac:dyDescent="0.3">
      <c r="A4748" s="43">
        <v>2023</v>
      </c>
      <c r="B4748" s="51" t="s">
        <v>18780</v>
      </c>
      <c r="C4748" s="19">
        <f t="shared" si="223"/>
        <v>37784</v>
      </c>
      <c r="D4748" s="44" t="s">
        <v>13350</v>
      </c>
      <c r="E4748" s="52">
        <v>45104</v>
      </c>
      <c r="F4748" s="18">
        <f t="shared" si="224"/>
        <v>6</v>
      </c>
      <c r="G4748" s="51" t="s">
        <v>12239</v>
      </c>
      <c r="H4748" s="51" t="s">
        <v>18228</v>
      </c>
      <c r="I4748" s="51" t="s">
        <v>12240</v>
      </c>
      <c r="J4748" s="53">
        <v>1236130</v>
      </c>
      <c r="K4748" s="48">
        <v>0.1</v>
      </c>
      <c r="L4748" s="53">
        <v>123613</v>
      </c>
      <c r="M4748" s="54">
        <v>1359743</v>
      </c>
      <c r="N4748">
        <f>+VLOOKUP(C4748,'Thanh toán '!M$1335:N$6972,2,0)</f>
        <v>1359743</v>
      </c>
      <c r="O4748" s="61">
        <f t="shared" si="225"/>
        <v>0</v>
      </c>
    </row>
    <row r="4749" spans="1:15" hidden="1" x14ac:dyDescent="0.3">
      <c r="A4749" s="43">
        <v>2023</v>
      </c>
      <c r="B4749" s="51" t="s">
        <v>18781</v>
      </c>
      <c r="C4749" s="19">
        <f t="shared" si="223"/>
        <v>37786</v>
      </c>
      <c r="D4749" s="44" t="s">
        <v>13350</v>
      </c>
      <c r="E4749" s="52">
        <v>45104</v>
      </c>
      <c r="F4749" s="18">
        <f t="shared" si="224"/>
        <v>6</v>
      </c>
      <c r="G4749" s="51" t="s">
        <v>11799</v>
      </c>
      <c r="H4749" s="51" t="s">
        <v>13625</v>
      </c>
      <c r="I4749" s="51" t="s">
        <v>11725</v>
      </c>
      <c r="J4749" s="53">
        <v>367155</v>
      </c>
      <c r="K4749" s="48">
        <v>0.10000136182266345</v>
      </c>
      <c r="L4749" s="53">
        <v>36716</v>
      </c>
      <c r="M4749" s="54">
        <v>403871</v>
      </c>
      <c r="N4749">
        <f>+VLOOKUP(C4749,'Thanh toán '!M$1335:N$6972,2,0)</f>
        <v>403871</v>
      </c>
      <c r="O4749" s="61">
        <f t="shared" si="225"/>
        <v>0</v>
      </c>
    </row>
    <row r="4750" spans="1:15" hidden="1" x14ac:dyDescent="0.3">
      <c r="A4750" s="43">
        <v>2023</v>
      </c>
      <c r="B4750" s="51" t="s">
        <v>18782</v>
      </c>
      <c r="C4750" s="19">
        <f t="shared" si="223"/>
        <v>37789</v>
      </c>
      <c r="D4750" s="44" t="s">
        <v>13350</v>
      </c>
      <c r="E4750" s="52">
        <v>45104</v>
      </c>
      <c r="F4750" s="18">
        <f t="shared" si="224"/>
        <v>6</v>
      </c>
      <c r="G4750" s="51" t="s">
        <v>12506</v>
      </c>
      <c r="H4750" s="51" t="s">
        <v>12506</v>
      </c>
      <c r="I4750" s="51" t="s">
        <v>12507</v>
      </c>
      <c r="J4750" s="53">
        <v>1102500</v>
      </c>
      <c r="K4750" s="48">
        <v>0.1</v>
      </c>
      <c r="L4750" s="53">
        <v>110250</v>
      </c>
      <c r="M4750" s="54">
        <v>1212750</v>
      </c>
      <c r="N4750">
        <f>+VLOOKUP(C4750,'Thanh toán '!M$1335:N$6972,2,0)</f>
        <v>1212750</v>
      </c>
      <c r="O4750" s="61">
        <f t="shared" si="225"/>
        <v>0</v>
      </c>
    </row>
    <row r="4751" spans="1:15" hidden="1" x14ac:dyDescent="0.3">
      <c r="A4751" s="43">
        <v>2023</v>
      </c>
      <c r="B4751" s="51" t="s">
        <v>18783</v>
      </c>
      <c r="C4751" s="19">
        <f t="shared" si="223"/>
        <v>37790</v>
      </c>
      <c r="D4751" s="44" t="s">
        <v>13350</v>
      </c>
      <c r="E4751" s="52">
        <v>45104</v>
      </c>
      <c r="F4751" s="18">
        <f t="shared" si="224"/>
        <v>6</v>
      </c>
      <c r="G4751" s="51" t="s">
        <v>12506</v>
      </c>
      <c r="H4751" s="51" t="s">
        <v>12506</v>
      </c>
      <c r="I4751" s="51" t="s">
        <v>12507</v>
      </c>
      <c r="J4751" s="53">
        <v>1853080</v>
      </c>
      <c r="K4751" s="48">
        <v>0.1</v>
      </c>
      <c r="L4751" s="53">
        <v>185308</v>
      </c>
      <c r="M4751" s="54">
        <v>2038388</v>
      </c>
      <c r="N4751">
        <f>+VLOOKUP(C4751,'Thanh toán '!M$1335:N$6972,2,0)</f>
        <v>2038388</v>
      </c>
      <c r="O4751" s="61">
        <f t="shared" si="225"/>
        <v>0</v>
      </c>
    </row>
    <row r="4752" spans="1:15" hidden="1" x14ac:dyDescent="0.3">
      <c r="A4752" s="43">
        <v>2023</v>
      </c>
      <c r="B4752" s="51" t="s">
        <v>18784</v>
      </c>
      <c r="C4752" s="19">
        <f t="shared" si="223"/>
        <v>37791</v>
      </c>
      <c r="D4752" s="44" t="s">
        <v>13350</v>
      </c>
      <c r="E4752" s="52">
        <v>45104</v>
      </c>
      <c r="F4752" s="18">
        <f t="shared" si="224"/>
        <v>6</v>
      </c>
      <c r="G4752" s="51" t="s">
        <v>11838</v>
      </c>
      <c r="H4752" s="51" t="s">
        <v>17764</v>
      </c>
      <c r="I4752" s="51" t="s">
        <v>11839</v>
      </c>
      <c r="J4752" s="53">
        <v>1275956</v>
      </c>
      <c r="K4752" s="48">
        <v>0.10000031349043384</v>
      </c>
      <c r="L4752" s="53">
        <v>127596</v>
      </c>
      <c r="M4752" s="54">
        <v>1403552</v>
      </c>
      <c r="N4752">
        <f>+VLOOKUP(C4752,'Thanh toán '!M$1335:N$6972,2,0)</f>
        <v>1403552</v>
      </c>
      <c r="O4752" s="61">
        <f t="shared" si="225"/>
        <v>0</v>
      </c>
    </row>
    <row r="4753" spans="1:15" hidden="1" x14ac:dyDescent="0.3">
      <c r="A4753" s="43">
        <v>2023</v>
      </c>
      <c r="B4753" s="51" t="s">
        <v>18785</v>
      </c>
      <c r="C4753" s="19">
        <f t="shared" si="223"/>
        <v>37795</v>
      </c>
      <c r="D4753" s="44" t="s">
        <v>13350</v>
      </c>
      <c r="E4753" s="52">
        <v>45104</v>
      </c>
      <c r="F4753" s="18">
        <f t="shared" si="224"/>
        <v>6</v>
      </c>
      <c r="G4753" s="51" t="s">
        <v>11799</v>
      </c>
      <c r="H4753" s="51" t="s">
        <v>13430</v>
      </c>
      <c r="I4753" s="51" t="s">
        <v>11725</v>
      </c>
      <c r="J4753" s="53">
        <v>1173355</v>
      </c>
      <c r="K4753" s="48">
        <v>0.10000042612849479</v>
      </c>
      <c r="L4753" s="53">
        <v>117336</v>
      </c>
      <c r="M4753" s="54">
        <v>1290691</v>
      </c>
      <c r="N4753">
        <f>+VLOOKUP(C4753,'Thanh toán '!M$1335:N$6972,2,0)</f>
        <v>1290691</v>
      </c>
      <c r="O4753" s="61">
        <f t="shared" si="225"/>
        <v>0</v>
      </c>
    </row>
    <row r="4754" spans="1:15" hidden="1" x14ac:dyDescent="0.3">
      <c r="A4754" s="43">
        <v>2023</v>
      </c>
      <c r="B4754" s="51" t="s">
        <v>18786</v>
      </c>
      <c r="C4754" s="19">
        <f t="shared" si="223"/>
        <v>37796</v>
      </c>
      <c r="D4754" s="44" t="s">
        <v>13350</v>
      </c>
      <c r="E4754" s="52">
        <v>45104</v>
      </c>
      <c r="F4754" s="18">
        <f t="shared" si="224"/>
        <v>6</v>
      </c>
      <c r="G4754" s="51" t="s">
        <v>11799</v>
      </c>
      <c r="H4754" s="51" t="s">
        <v>14530</v>
      </c>
      <c r="I4754" s="51" t="s">
        <v>11725</v>
      </c>
      <c r="J4754" s="53">
        <v>1070945</v>
      </c>
      <c r="K4754" s="48">
        <v>0.10000046687738399</v>
      </c>
      <c r="L4754" s="53">
        <v>107095</v>
      </c>
      <c r="M4754" s="54">
        <v>1178040</v>
      </c>
      <c r="N4754">
        <f>+VLOOKUP(C4754,'Thanh toán '!M$1335:N$6972,2,0)</f>
        <v>1178040</v>
      </c>
      <c r="O4754" s="61">
        <f t="shared" si="225"/>
        <v>0</v>
      </c>
    </row>
    <row r="4755" spans="1:15" hidden="1" x14ac:dyDescent="0.3">
      <c r="A4755" s="43">
        <v>2023</v>
      </c>
      <c r="B4755" s="51" t="s">
        <v>18787</v>
      </c>
      <c r="C4755" s="19">
        <f t="shared" si="223"/>
        <v>37797</v>
      </c>
      <c r="D4755" s="44" t="s">
        <v>13350</v>
      </c>
      <c r="E4755" s="52">
        <v>45104</v>
      </c>
      <c r="F4755" s="18">
        <f t="shared" si="224"/>
        <v>6</v>
      </c>
      <c r="G4755" s="51" t="s">
        <v>12357</v>
      </c>
      <c r="H4755" s="51" t="s">
        <v>18356</v>
      </c>
      <c r="I4755" s="51" t="s">
        <v>12358</v>
      </c>
      <c r="J4755" s="53">
        <v>1468620</v>
      </c>
      <c r="K4755" s="48">
        <v>0.1</v>
      </c>
      <c r="L4755" s="53">
        <v>146862</v>
      </c>
      <c r="M4755" s="54">
        <v>1615482</v>
      </c>
      <c r="N4755">
        <f>+VLOOKUP(C4755,'Thanh toán '!M$1335:N$6972,2,0)</f>
        <v>1615482</v>
      </c>
      <c r="O4755" s="61">
        <f t="shared" si="225"/>
        <v>0</v>
      </c>
    </row>
    <row r="4756" spans="1:15" hidden="1" x14ac:dyDescent="0.3">
      <c r="A4756" s="43">
        <v>2023</v>
      </c>
      <c r="B4756" s="51" t="s">
        <v>18788</v>
      </c>
      <c r="C4756" s="19">
        <f t="shared" si="223"/>
        <v>37805</v>
      </c>
      <c r="D4756" s="44" t="s">
        <v>13350</v>
      </c>
      <c r="E4756" s="52">
        <v>45104</v>
      </c>
      <c r="F4756" s="18">
        <f t="shared" si="224"/>
        <v>6</v>
      </c>
      <c r="G4756" s="51" t="s">
        <v>12360</v>
      </c>
      <c r="H4756" s="51" t="s">
        <v>12360</v>
      </c>
      <c r="I4756" s="51" t="s">
        <v>12361</v>
      </c>
      <c r="J4756" s="53">
        <v>2635620</v>
      </c>
      <c r="K4756" s="48">
        <v>0.1</v>
      </c>
      <c r="L4756" s="53">
        <v>263562</v>
      </c>
      <c r="M4756" s="54">
        <v>2899182</v>
      </c>
      <c r="N4756">
        <f>+VLOOKUP(C4756,'Thanh toán '!M$1335:N$6972,2,0)</f>
        <v>2899182</v>
      </c>
      <c r="O4756" s="61">
        <f t="shared" si="225"/>
        <v>0</v>
      </c>
    </row>
    <row r="4757" spans="1:15" hidden="1" x14ac:dyDescent="0.3">
      <c r="A4757" s="43">
        <v>2023</v>
      </c>
      <c r="B4757" s="51" t="s">
        <v>18789</v>
      </c>
      <c r="C4757" s="19">
        <f t="shared" si="223"/>
        <v>37807</v>
      </c>
      <c r="D4757" s="44" t="s">
        <v>13350</v>
      </c>
      <c r="E4757" s="52">
        <v>45104</v>
      </c>
      <c r="F4757" s="18">
        <f t="shared" si="224"/>
        <v>6</v>
      </c>
      <c r="G4757" s="51" t="s">
        <v>11799</v>
      </c>
      <c r="H4757" s="51" t="s">
        <v>14111</v>
      </c>
      <c r="I4757" s="51" t="s">
        <v>11725</v>
      </c>
      <c r="J4757" s="53">
        <v>333174</v>
      </c>
      <c r="K4757" s="48">
        <v>9.999879942612569E-2</v>
      </c>
      <c r="L4757" s="53">
        <v>33317</v>
      </c>
      <c r="M4757" s="54">
        <v>366491</v>
      </c>
      <c r="N4757">
        <f>+VLOOKUP(C4757,'Thanh toán '!M$1335:N$6972,2,0)</f>
        <v>366491</v>
      </c>
      <c r="O4757" s="61">
        <f t="shared" si="225"/>
        <v>0</v>
      </c>
    </row>
    <row r="4758" spans="1:15" hidden="1" x14ac:dyDescent="0.3">
      <c r="A4758" s="43">
        <v>2023</v>
      </c>
      <c r="B4758" s="51" t="s">
        <v>18790</v>
      </c>
      <c r="C4758" s="19">
        <f t="shared" si="223"/>
        <v>37808</v>
      </c>
      <c r="D4758" s="44" t="s">
        <v>13350</v>
      </c>
      <c r="E4758" s="52">
        <v>45104</v>
      </c>
      <c r="F4758" s="18">
        <f t="shared" si="224"/>
        <v>6</v>
      </c>
      <c r="G4758" s="51" t="s">
        <v>11799</v>
      </c>
      <c r="H4758" s="51" t="s">
        <v>14014</v>
      </c>
      <c r="I4758" s="51" t="s">
        <v>11725</v>
      </c>
      <c r="J4758" s="53">
        <v>948339</v>
      </c>
      <c r="K4758" s="48">
        <v>0.10000010544752456</v>
      </c>
      <c r="L4758" s="53">
        <v>94834</v>
      </c>
      <c r="M4758" s="54">
        <v>1043173</v>
      </c>
      <c r="N4758">
        <f>+VLOOKUP(C4758,'Thanh toán '!M$1335:N$6972,2,0)</f>
        <v>1043173</v>
      </c>
      <c r="O4758" s="61">
        <f t="shared" si="225"/>
        <v>0</v>
      </c>
    </row>
    <row r="4759" spans="1:15" hidden="1" x14ac:dyDescent="0.3">
      <c r="A4759" s="43">
        <v>2023</v>
      </c>
      <c r="B4759" s="51" t="s">
        <v>18791</v>
      </c>
      <c r="C4759" s="19">
        <f t="shared" si="223"/>
        <v>37809</v>
      </c>
      <c r="D4759" s="44" t="s">
        <v>13350</v>
      </c>
      <c r="E4759" s="52">
        <v>45104</v>
      </c>
      <c r="F4759" s="18">
        <f t="shared" si="224"/>
        <v>6</v>
      </c>
      <c r="G4759" s="51" t="s">
        <v>11799</v>
      </c>
      <c r="H4759" s="51" t="s">
        <v>13358</v>
      </c>
      <c r="I4759" s="51" t="s">
        <v>11725</v>
      </c>
      <c r="J4759" s="53">
        <v>370839</v>
      </c>
      <c r="K4759" s="48">
        <v>0.10000026965880073</v>
      </c>
      <c r="L4759" s="53">
        <v>37084</v>
      </c>
      <c r="M4759" s="54">
        <v>407923</v>
      </c>
      <c r="N4759">
        <f>+VLOOKUP(C4759,'Thanh toán '!M$1335:N$6972,2,0)</f>
        <v>407923</v>
      </c>
      <c r="O4759" s="61">
        <f t="shared" si="225"/>
        <v>0</v>
      </c>
    </row>
    <row r="4760" spans="1:15" hidden="1" x14ac:dyDescent="0.3">
      <c r="A4760" s="43">
        <v>2023</v>
      </c>
      <c r="B4760" s="51" t="s">
        <v>18792</v>
      </c>
      <c r="C4760" s="19">
        <f t="shared" si="223"/>
        <v>37810</v>
      </c>
      <c r="D4760" s="44" t="s">
        <v>13350</v>
      </c>
      <c r="E4760" s="52">
        <v>45104</v>
      </c>
      <c r="F4760" s="18">
        <f t="shared" si="224"/>
        <v>6</v>
      </c>
      <c r="G4760" s="51" t="s">
        <v>11799</v>
      </c>
      <c r="H4760" s="51" t="s">
        <v>14698</v>
      </c>
      <c r="I4760" s="51" t="s">
        <v>11725</v>
      </c>
      <c r="J4760" s="53">
        <v>322480</v>
      </c>
      <c r="K4760" s="48">
        <v>0.1</v>
      </c>
      <c r="L4760" s="53">
        <v>32248</v>
      </c>
      <c r="M4760" s="54">
        <v>354728</v>
      </c>
      <c r="N4760">
        <f>+VLOOKUP(C4760,'Thanh toán '!M$1335:N$6972,2,0)</f>
        <v>354728</v>
      </c>
      <c r="O4760" s="61">
        <f t="shared" si="225"/>
        <v>0</v>
      </c>
    </row>
    <row r="4761" spans="1:15" hidden="1" x14ac:dyDescent="0.3">
      <c r="A4761" s="43">
        <v>2023</v>
      </c>
      <c r="B4761" s="51" t="s">
        <v>18793</v>
      </c>
      <c r="C4761" s="19">
        <f t="shared" si="223"/>
        <v>37811</v>
      </c>
      <c r="D4761" s="44" t="s">
        <v>13350</v>
      </c>
      <c r="E4761" s="52">
        <v>45104</v>
      </c>
      <c r="F4761" s="18">
        <f t="shared" si="224"/>
        <v>6</v>
      </c>
      <c r="G4761" s="51" t="s">
        <v>11860</v>
      </c>
      <c r="H4761" s="51" t="s">
        <v>15087</v>
      </c>
      <c r="I4761" s="51" t="s">
        <v>11719</v>
      </c>
      <c r="J4761" s="53">
        <v>1106934</v>
      </c>
      <c r="K4761" s="48">
        <v>9.9999638641508889E-2</v>
      </c>
      <c r="L4761" s="53">
        <v>110693</v>
      </c>
      <c r="M4761" s="54">
        <v>1217627</v>
      </c>
      <c r="N4761">
        <f>+VLOOKUP(C4761,'Thanh toán '!M$1335:N$6972,2,0)</f>
        <v>1217627</v>
      </c>
      <c r="O4761" s="61">
        <f t="shared" si="225"/>
        <v>0</v>
      </c>
    </row>
    <row r="4762" spans="1:15" hidden="1" x14ac:dyDescent="0.3">
      <c r="A4762" s="43">
        <v>2023</v>
      </c>
      <c r="B4762" s="51" t="s">
        <v>18794</v>
      </c>
      <c r="C4762" s="19">
        <f t="shared" si="223"/>
        <v>37812</v>
      </c>
      <c r="D4762" s="44" t="s">
        <v>13350</v>
      </c>
      <c r="E4762" s="52">
        <v>45104</v>
      </c>
      <c r="F4762" s="18">
        <f t="shared" si="224"/>
        <v>6</v>
      </c>
      <c r="G4762" s="51" t="s">
        <v>11860</v>
      </c>
      <c r="H4762" s="51" t="s">
        <v>16178</v>
      </c>
      <c r="I4762" s="51" t="s">
        <v>11719</v>
      </c>
      <c r="J4762" s="53">
        <v>1396105</v>
      </c>
      <c r="K4762" s="48">
        <v>0.1000003581392517</v>
      </c>
      <c r="L4762" s="53">
        <v>139611</v>
      </c>
      <c r="M4762" s="54">
        <v>1535716</v>
      </c>
      <c r="N4762">
        <f>+VLOOKUP(C4762,'Thanh toán '!M$1335:N$6972,2,0)</f>
        <v>1535716</v>
      </c>
      <c r="O4762" s="61">
        <f t="shared" si="225"/>
        <v>0</v>
      </c>
    </row>
    <row r="4763" spans="1:15" hidden="1" x14ac:dyDescent="0.3">
      <c r="A4763" s="43">
        <v>2023</v>
      </c>
      <c r="B4763" s="51" t="s">
        <v>18795</v>
      </c>
      <c r="C4763" s="19">
        <f t="shared" si="223"/>
        <v>37813</v>
      </c>
      <c r="D4763" s="44" t="s">
        <v>13350</v>
      </c>
      <c r="E4763" s="52">
        <v>45104</v>
      </c>
      <c r="F4763" s="18">
        <f t="shared" si="224"/>
        <v>6</v>
      </c>
      <c r="G4763" s="51" t="s">
        <v>11860</v>
      </c>
      <c r="H4763" s="51" t="s">
        <v>17349</v>
      </c>
      <c r="I4763" s="51" t="s">
        <v>11719</v>
      </c>
      <c r="J4763" s="53">
        <v>1646798</v>
      </c>
      <c r="K4763" s="48">
        <v>0.10000012144780356</v>
      </c>
      <c r="L4763" s="53">
        <v>164680</v>
      </c>
      <c r="M4763" s="54">
        <v>1811478</v>
      </c>
      <c r="N4763">
        <f>+VLOOKUP(C4763,'Thanh toán '!M$1335:N$6972,2,0)</f>
        <v>1811478</v>
      </c>
      <c r="O4763" s="61">
        <f t="shared" si="225"/>
        <v>0</v>
      </c>
    </row>
    <row r="4764" spans="1:15" hidden="1" x14ac:dyDescent="0.3">
      <c r="A4764" s="43">
        <v>2023</v>
      </c>
      <c r="B4764" s="51" t="s">
        <v>18796</v>
      </c>
      <c r="C4764" s="19">
        <f t="shared" si="223"/>
        <v>37814</v>
      </c>
      <c r="D4764" s="44" t="s">
        <v>13350</v>
      </c>
      <c r="E4764" s="52">
        <v>45104</v>
      </c>
      <c r="F4764" s="18">
        <f t="shared" si="224"/>
        <v>6</v>
      </c>
      <c r="G4764" s="51" t="s">
        <v>11860</v>
      </c>
      <c r="H4764" s="51" t="s">
        <v>14216</v>
      </c>
      <c r="I4764" s="51" t="s">
        <v>11719</v>
      </c>
      <c r="J4764" s="53">
        <v>1342418</v>
      </c>
      <c r="K4764" s="48">
        <v>0.10000014898489144</v>
      </c>
      <c r="L4764" s="53">
        <v>134242</v>
      </c>
      <c r="M4764" s="54">
        <v>1476660</v>
      </c>
      <c r="N4764">
        <f>+VLOOKUP(C4764,'Thanh toán '!M$1335:N$6972,2,0)</f>
        <v>1476660</v>
      </c>
      <c r="O4764" s="61">
        <f t="shared" si="225"/>
        <v>0</v>
      </c>
    </row>
    <row r="4765" spans="1:15" hidden="1" x14ac:dyDescent="0.3">
      <c r="A4765" s="43">
        <v>2023</v>
      </c>
      <c r="B4765" s="51" t="s">
        <v>18797</v>
      </c>
      <c r="C4765" s="19">
        <f t="shared" si="223"/>
        <v>37815</v>
      </c>
      <c r="D4765" s="44" t="s">
        <v>13350</v>
      </c>
      <c r="E4765" s="52">
        <v>45104</v>
      </c>
      <c r="F4765" s="18">
        <f t="shared" si="224"/>
        <v>6</v>
      </c>
      <c r="G4765" s="51" t="s">
        <v>11860</v>
      </c>
      <c r="H4765" s="51" t="s">
        <v>14655</v>
      </c>
      <c r="I4765" s="51" t="s">
        <v>11719</v>
      </c>
      <c r="J4765" s="53">
        <v>700329</v>
      </c>
      <c r="K4765" s="48">
        <v>0.10000014279003154</v>
      </c>
      <c r="L4765" s="53">
        <v>70033</v>
      </c>
      <c r="M4765" s="54">
        <v>770362</v>
      </c>
      <c r="N4765">
        <f>+VLOOKUP(C4765,'Thanh toán '!M$1335:N$6972,2,0)</f>
        <v>770362</v>
      </c>
      <c r="O4765" s="61">
        <f t="shared" si="225"/>
        <v>0</v>
      </c>
    </row>
    <row r="4766" spans="1:15" hidden="1" x14ac:dyDescent="0.3">
      <c r="A4766" s="43">
        <v>2023</v>
      </c>
      <c r="B4766" s="51" t="s">
        <v>18798</v>
      </c>
      <c r="C4766" s="19">
        <f t="shared" si="223"/>
        <v>37817</v>
      </c>
      <c r="D4766" s="44" t="s">
        <v>13350</v>
      </c>
      <c r="E4766" s="52">
        <v>45104</v>
      </c>
      <c r="F4766" s="18">
        <f t="shared" si="224"/>
        <v>6</v>
      </c>
      <c r="G4766" s="51" t="s">
        <v>11799</v>
      </c>
      <c r="H4766" s="51" t="s">
        <v>13532</v>
      </c>
      <c r="I4766" s="51" t="s">
        <v>11725</v>
      </c>
      <c r="J4766" s="53">
        <v>840181</v>
      </c>
      <c r="K4766" s="48">
        <v>9.9999880978027353E-2</v>
      </c>
      <c r="L4766" s="53">
        <v>84018</v>
      </c>
      <c r="M4766" s="54">
        <v>924199</v>
      </c>
      <c r="N4766">
        <f>+VLOOKUP(C4766,'Thanh toán '!M$1335:N$6972,2,0)</f>
        <v>924199</v>
      </c>
      <c r="O4766" s="61">
        <f t="shared" si="225"/>
        <v>0</v>
      </c>
    </row>
    <row r="4767" spans="1:15" hidden="1" x14ac:dyDescent="0.3">
      <c r="A4767" s="43">
        <v>2023</v>
      </c>
      <c r="B4767" s="51" t="s">
        <v>18799</v>
      </c>
      <c r="C4767" s="19">
        <f t="shared" si="223"/>
        <v>37818</v>
      </c>
      <c r="D4767" s="44" t="s">
        <v>13350</v>
      </c>
      <c r="E4767" s="52">
        <v>45104</v>
      </c>
      <c r="F4767" s="18">
        <f t="shared" si="224"/>
        <v>6</v>
      </c>
      <c r="G4767" s="51" t="s">
        <v>11799</v>
      </c>
      <c r="H4767" s="51" t="s">
        <v>15363</v>
      </c>
      <c r="I4767" s="51" t="s">
        <v>11725</v>
      </c>
      <c r="J4767" s="53">
        <v>582038</v>
      </c>
      <c r="K4767" s="48">
        <v>0.100000343620176</v>
      </c>
      <c r="L4767" s="53">
        <v>58204</v>
      </c>
      <c r="M4767" s="54">
        <v>640242</v>
      </c>
      <c r="N4767">
        <f>+VLOOKUP(C4767,'Thanh toán '!M$1335:N$6972,2,0)</f>
        <v>640242</v>
      </c>
      <c r="O4767" s="61">
        <f t="shared" si="225"/>
        <v>0</v>
      </c>
    </row>
    <row r="4768" spans="1:15" hidden="1" x14ac:dyDescent="0.3">
      <c r="A4768" s="43">
        <v>2023</v>
      </c>
      <c r="B4768" s="51" t="s">
        <v>18800</v>
      </c>
      <c r="C4768" s="19">
        <f t="shared" si="223"/>
        <v>37819</v>
      </c>
      <c r="D4768" s="44" t="s">
        <v>13350</v>
      </c>
      <c r="E4768" s="52">
        <v>45104</v>
      </c>
      <c r="F4768" s="18">
        <f t="shared" si="224"/>
        <v>6</v>
      </c>
      <c r="G4768" s="51" t="s">
        <v>11799</v>
      </c>
      <c r="H4768" s="51" t="s">
        <v>14134</v>
      </c>
      <c r="I4768" s="51" t="s">
        <v>11725</v>
      </c>
      <c r="J4768" s="53">
        <v>666348</v>
      </c>
      <c r="K4768" s="48">
        <v>0.10000030014346858</v>
      </c>
      <c r="L4768" s="53">
        <v>66635</v>
      </c>
      <c r="M4768" s="54">
        <v>732983</v>
      </c>
      <c r="N4768">
        <f>+VLOOKUP(C4768,'Thanh toán '!M$1335:N$6972,2,0)</f>
        <v>732983</v>
      </c>
      <c r="O4768" s="61">
        <f t="shared" si="225"/>
        <v>0</v>
      </c>
    </row>
    <row r="4769" spans="1:15" hidden="1" x14ac:dyDescent="0.3">
      <c r="A4769" s="43">
        <v>2023</v>
      </c>
      <c r="B4769" s="51" t="s">
        <v>18801</v>
      </c>
      <c r="C4769" s="19">
        <f t="shared" si="223"/>
        <v>37820</v>
      </c>
      <c r="D4769" s="44" t="s">
        <v>13350</v>
      </c>
      <c r="E4769" s="52">
        <v>45104</v>
      </c>
      <c r="F4769" s="18">
        <f t="shared" si="224"/>
        <v>6</v>
      </c>
      <c r="G4769" s="51" t="s">
        <v>12191</v>
      </c>
      <c r="H4769" s="51" t="s">
        <v>14145</v>
      </c>
      <c r="I4769" s="51" t="s">
        <v>12192</v>
      </c>
      <c r="J4769" s="53">
        <v>1395250</v>
      </c>
      <c r="K4769" s="48">
        <v>0.1</v>
      </c>
      <c r="L4769" s="53">
        <v>139525</v>
      </c>
      <c r="M4769" s="54">
        <v>1534775</v>
      </c>
      <c r="N4769">
        <f>+VLOOKUP(C4769,'Thanh toán '!M$1335:N$6972,2,0)</f>
        <v>1534775</v>
      </c>
      <c r="O4769" s="61">
        <f t="shared" si="225"/>
        <v>0</v>
      </c>
    </row>
    <row r="4770" spans="1:15" hidden="1" x14ac:dyDescent="0.3">
      <c r="A4770" s="43">
        <v>2023</v>
      </c>
      <c r="B4770" s="51" t="s">
        <v>18802</v>
      </c>
      <c r="C4770" s="19">
        <f t="shared" si="223"/>
        <v>37821</v>
      </c>
      <c r="D4770" s="44" t="s">
        <v>13350</v>
      </c>
      <c r="E4770" s="52">
        <v>45104</v>
      </c>
      <c r="F4770" s="18">
        <f t="shared" si="224"/>
        <v>6</v>
      </c>
      <c r="G4770" s="51" t="s">
        <v>11799</v>
      </c>
      <c r="H4770" s="51" t="s">
        <v>13536</v>
      </c>
      <c r="I4770" s="51" t="s">
        <v>11725</v>
      </c>
      <c r="J4770" s="53">
        <v>370839</v>
      </c>
      <c r="K4770" s="48">
        <v>0.10000026965880073</v>
      </c>
      <c r="L4770" s="53">
        <v>37084</v>
      </c>
      <c r="M4770" s="54">
        <v>407923</v>
      </c>
      <c r="N4770">
        <f>+VLOOKUP(C4770,'Thanh toán '!M$1335:N$6972,2,0)</f>
        <v>407923</v>
      </c>
      <c r="O4770" s="61">
        <f t="shared" si="225"/>
        <v>0</v>
      </c>
    </row>
    <row r="4771" spans="1:15" hidden="1" x14ac:dyDescent="0.3">
      <c r="A4771" s="43">
        <v>2023</v>
      </c>
      <c r="B4771" s="51" t="s">
        <v>18803</v>
      </c>
      <c r="C4771" s="19">
        <f t="shared" si="223"/>
        <v>37823</v>
      </c>
      <c r="D4771" s="44" t="s">
        <v>13350</v>
      </c>
      <c r="E4771" s="52">
        <v>45104</v>
      </c>
      <c r="F4771" s="18">
        <f t="shared" si="224"/>
        <v>6</v>
      </c>
      <c r="G4771" s="51" t="s">
        <v>12581</v>
      </c>
      <c r="H4771" s="51" t="s">
        <v>12581</v>
      </c>
      <c r="I4771" s="51" t="s">
        <v>12582</v>
      </c>
      <c r="J4771" s="53">
        <v>2139935</v>
      </c>
      <c r="K4771" s="48">
        <v>0.10000023365195672</v>
      </c>
      <c r="L4771" s="53">
        <v>213994</v>
      </c>
      <c r="M4771" s="54">
        <v>2353929</v>
      </c>
      <c r="N4771">
        <f>+VLOOKUP(C4771,'Thanh toán '!M$1335:N$6972,2,0)</f>
        <v>2353929</v>
      </c>
      <c r="O4771" s="61">
        <f t="shared" si="225"/>
        <v>0</v>
      </c>
    </row>
    <row r="4772" spans="1:15" hidden="1" x14ac:dyDescent="0.3">
      <c r="A4772" s="43">
        <v>2023</v>
      </c>
      <c r="B4772" s="51" t="s">
        <v>18804</v>
      </c>
      <c r="C4772" s="19">
        <f t="shared" si="223"/>
        <v>37825</v>
      </c>
      <c r="D4772" s="44" t="s">
        <v>13350</v>
      </c>
      <c r="E4772" s="52">
        <v>45104</v>
      </c>
      <c r="F4772" s="18">
        <f t="shared" si="224"/>
        <v>6</v>
      </c>
      <c r="G4772" s="51" t="s">
        <v>11799</v>
      </c>
      <c r="H4772" s="51" t="s">
        <v>14037</v>
      </c>
      <c r="I4772" s="51" t="s">
        <v>11725</v>
      </c>
      <c r="J4772" s="53">
        <v>200728</v>
      </c>
      <c r="K4772" s="48">
        <v>0.10000099637320155</v>
      </c>
      <c r="L4772" s="53">
        <v>20073</v>
      </c>
      <c r="M4772" s="54">
        <v>220801</v>
      </c>
      <c r="N4772">
        <f>+VLOOKUP(C4772,'Thanh toán '!M$1335:N$6972,2,0)</f>
        <v>220801</v>
      </c>
      <c r="O4772" s="61">
        <f t="shared" si="225"/>
        <v>0</v>
      </c>
    </row>
    <row r="4773" spans="1:15" hidden="1" x14ac:dyDescent="0.3">
      <c r="A4773" s="43">
        <v>2023</v>
      </c>
      <c r="B4773" s="51" t="s">
        <v>18805</v>
      </c>
      <c r="C4773" s="19">
        <f t="shared" si="223"/>
        <v>37835</v>
      </c>
      <c r="D4773" s="44" t="s">
        <v>13350</v>
      </c>
      <c r="E4773" s="52">
        <v>45104</v>
      </c>
      <c r="F4773" s="18">
        <f t="shared" si="224"/>
        <v>6</v>
      </c>
      <c r="G4773" s="51" t="s">
        <v>11860</v>
      </c>
      <c r="H4773" s="51" t="s">
        <v>14820</v>
      </c>
      <c r="I4773" s="51" t="s">
        <v>11719</v>
      </c>
      <c r="J4773" s="53">
        <v>922445</v>
      </c>
      <c r="K4773" s="48">
        <v>0.10000054203773667</v>
      </c>
      <c r="L4773" s="53">
        <v>92245</v>
      </c>
      <c r="M4773" s="54">
        <v>1014690</v>
      </c>
      <c r="N4773">
        <f>+VLOOKUP(C4773,'Thanh toán '!M$1335:N$6972,2,0)</f>
        <v>1014690</v>
      </c>
      <c r="O4773" s="61">
        <f t="shared" si="225"/>
        <v>0</v>
      </c>
    </row>
    <row r="4774" spans="1:15" hidden="1" x14ac:dyDescent="0.3">
      <c r="A4774" s="43">
        <v>2023</v>
      </c>
      <c r="B4774" s="51" t="s">
        <v>18806</v>
      </c>
      <c r="C4774" s="19">
        <f t="shared" si="223"/>
        <v>37836</v>
      </c>
      <c r="D4774" s="44" t="s">
        <v>13350</v>
      </c>
      <c r="E4774" s="52">
        <v>45104</v>
      </c>
      <c r="F4774" s="18">
        <f t="shared" si="224"/>
        <v>6</v>
      </c>
      <c r="G4774" s="51" t="s">
        <v>11860</v>
      </c>
      <c r="H4774" s="51" t="s">
        <v>16752</v>
      </c>
      <c r="I4774" s="51" t="s">
        <v>11719</v>
      </c>
      <c r="J4774" s="53">
        <v>1517672</v>
      </c>
      <c r="K4774" s="48">
        <v>9.9999868219219967E-2</v>
      </c>
      <c r="L4774" s="53">
        <v>151767</v>
      </c>
      <c r="M4774" s="54">
        <v>1669439</v>
      </c>
      <c r="N4774">
        <f>+VLOOKUP(C4774,'Thanh toán '!M$1335:N$6972,2,0)</f>
        <v>1669439</v>
      </c>
      <c r="O4774" s="61">
        <f t="shared" si="225"/>
        <v>0</v>
      </c>
    </row>
    <row r="4775" spans="1:15" hidden="1" x14ac:dyDescent="0.3">
      <c r="A4775" s="43">
        <v>2023</v>
      </c>
      <c r="B4775" s="51" t="s">
        <v>18807</v>
      </c>
      <c r="C4775" s="19">
        <f t="shared" si="223"/>
        <v>37837</v>
      </c>
      <c r="D4775" s="44" t="s">
        <v>13350</v>
      </c>
      <c r="E4775" s="52">
        <v>45104</v>
      </c>
      <c r="F4775" s="18">
        <f t="shared" si="224"/>
        <v>6</v>
      </c>
      <c r="G4775" s="51" t="s">
        <v>11860</v>
      </c>
      <c r="H4775" s="51" t="s">
        <v>18044</v>
      </c>
      <c r="I4775" s="51" t="s">
        <v>11719</v>
      </c>
      <c r="J4775" s="53">
        <v>1280277</v>
      </c>
      <c r="K4775" s="48">
        <v>0.10000023432429075</v>
      </c>
      <c r="L4775" s="53">
        <v>128028</v>
      </c>
      <c r="M4775" s="54">
        <v>1408305</v>
      </c>
      <c r="N4775">
        <f>+VLOOKUP(C4775,'Thanh toán '!M$1335:N$6972,2,0)</f>
        <v>1408305</v>
      </c>
      <c r="O4775" s="61">
        <f t="shared" si="225"/>
        <v>0</v>
      </c>
    </row>
    <row r="4776" spans="1:15" hidden="1" x14ac:dyDescent="0.3">
      <c r="A4776" s="43">
        <v>2023</v>
      </c>
      <c r="B4776" s="51" t="s">
        <v>18808</v>
      </c>
      <c r="C4776" s="19">
        <f t="shared" si="223"/>
        <v>37838</v>
      </c>
      <c r="D4776" s="44" t="s">
        <v>13350</v>
      </c>
      <c r="E4776" s="52">
        <v>45104</v>
      </c>
      <c r="F4776" s="18">
        <f t="shared" si="224"/>
        <v>6</v>
      </c>
      <c r="G4776" s="51" t="s">
        <v>11860</v>
      </c>
      <c r="H4776" s="51" t="s">
        <v>13654</v>
      </c>
      <c r="I4776" s="51" t="s">
        <v>11719</v>
      </c>
      <c r="J4776" s="53">
        <v>2013953</v>
      </c>
      <c r="K4776" s="48">
        <v>9.9999851039224846E-2</v>
      </c>
      <c r="L4776" s="53">
        <v>201395</v>
      </c>
      <c r="M4776" s="54">
        <v>2215348</v>
      </c>
      <c r="N4776">
        <f>+VLOOKUP(C4776,'Thanh toán '!M$1335:N$6972,2,0)</f>
        <v>2215348</v>
      </c>
      <c r="O4776" s="61">
        <f t="shared" si="225"/>
        <v>0</v>
      </c>
    </row>
    <row r="4777" spans="1:15" hidden="1" x14ac:dyDescent="0.3">
      <c r="A4777" s="43">
        <v>2023</v>
      </c>
      <c r="B4777" s="51" t="s">
        <v>18809</v>
      </c>
      <c r="C4777" s="19">
        <f t="shared" si="223"/>
        <v>37839</v>
      </c>
      <c r="D4777" s="44" t="s">
        <v>13350</v>
      </c>
      <c r="E4777" s="52">
        <v>45104</v>
      </c>
      <c r="F4777" s="18">
        <f t="shared" si="224"/>
        <v>6</v>
      </c>
      <c r="G4777" s="51" t="s">
        <v>11860</v>
      </c>
      <c r="H4777" s="51" t="s">
        <v>18810</v>
      </c>
      <c r="I4777" s="51" t="s">
        <v>11719</v>
      </c>
      <c r="J4777" s="53">
        <v>831721</v>
      </c>
      <c r="K4777" s="48">
        <v>9.9999879767373914E-2</v>
      </c>
      <c r="L4777" s="53">
        <v>83172</v>
      </c>
      <c r="M4777" s="54">
        <v>914893</v>
      </c>
      <c r="N4777">
        <f>+VLOOKUP(C4777,'Thanh toán '!M$1335:N$6972,2,0)</f>
        <v>914893</v>
      </c>
      <c r="O4777" s="61">
        <f t="shared" si="225"/>
        <v>0</v>
      </c>
    </row>
    <row r="4778" spans="1:15" hidden="1" x14ac:dyDescent="0.3">
      <c r="A4778" s="43">
        <v>2023</v>
      </c>
      <c r="B4778" s="51" t="s">
        <v>18811</v>
      </c>
      <c r="C4778" s="19">
        <f t="shared" si="223"/>
        <v>37840</v>
      </c>
      <c r="D4778" s="44" t="s">
        <v>13350</v>
      </c>
      <c r="E4778" s="52">
        <v>45104</v>
      </c>
      <c r="F4778" s="18">
        <f t="shared" si="224"/>
        <v>6</v>
      </c>
      <c r="G4778" s="51" t="s">
        <v>11860</v>
      </c>
      <c r="H4778" s="51" t="s">
        <v>14138</v>
      </c>
      <c r="I4778" s="51" t="s">
        <v>11719</v>
      </c>
      <c r="J4778" s="53">
        <v>1467280</v>
      </c>
      <c r="K4778" s="48">
        <v>0.1</v>
      </c>
      <c r="L4778" s="53">
        <v>146728</v>
      </c>
      <c r="M4778" s="54">
        <v>1614008</v>
      </c>
      <c r="N4778">
        <f>+VLOOKUP(C4778,'Thanh toán '!M$1335:N$6972,2,0)</f>
        <v>1614008</v>
      </c>
      <c r="O4778" s="61">
        <f t="shared" si="225"/>
        <v>0</v>
      </c>
    </row>
    <row r="4779" spans="1:15" hidden="1" x14ac:dyDescent="0.3">
      <c r="A4779" s="43">
        <v>2023</v>
      </c>
      <c r="B4779" s="51" t="s">
        <v>18812</v>
      </c>
      <c r="C4779" s="19">
        <f t="shared" si="223"/>
        <v>37841</v>
      </c>
      <c r="D4779" s="44" t="s">
        <v>13350</v>
      </c>
      <c r="E4779" s="52">
        <v>45104</v>
      </c>
      <c r="F4779" s="18">
        <f t="shared" si="224"/>
        <v>6</v>
      </c>
      <c r="G4779" s="51" t="s">
        <v>11860</v>
      </c>
      <c r="H4779" s="51" t="s">
        <v>18558</v>
      </c>
      <c r="I4779" s="51" t="s">
        <v>11719</v>
      </c>
      <c r="J4779" s="53">
        <v>961525</v>
      </c>
      <c r="K4779" s="48">
        <v>0.1000005200072801</v>
      </c>
      <c r="L4779" s="53">
        <v>96153</v>
      </c>
      <c r="M4779" s="54">
        <v>1057678</v>
      </c>
      <c r="N4779">
        <f>+VLOOKUP(C4779,'Thanh toán '!M$1335:N$6972,2,0)</f>
        <v>1057678</v>
      </c>
      <c r="O4779" s="61">
        <f t="shared" si="225"/>
        <v>0</v>
      </c>
    </row>
    <row r="4780" spans="1:15" hidden="1" x14ac:dyDescent="0.3">
      <c r="A4780" s="43">
        <v>2023</v>
      </c>
      <c r="B4780" s="51" t="s">
        <v>18813</v>
      </c>
      <c r="C4780" s="19">
        <f t="shared" si="223"/>
        <v>37843</v>
      </c>
      <c r="D4780" s="44" t="s">
        <v>13350</v>
      </c>
      <c r="E4780" s="52">
        <v>45105</v>
      </c>
      <c r="F4780" s="18">
        <f t="shared" si="224"/>
        <v>6</v>
      </c>
      <c r="G4780" s="51" t="s">
        <v>11799</v>
      </c>
      <c r="H4780" s="51" t="s">
        <v>14730</v>
      </c>
      <c r="I4780" s="51" t="s">
        <v>11725</v>
      </c>
      <c r="J4780" s="53">
        <v>662702</v>
      </c>
      <c r="K4780" s="48">
        <v>9.9999698205226487E-2</v>
      </c>
      <c r="L4780" s="53">
        <v>66270</v>
      </c>
      <c r="M4780" s="54">
        <v>728972</v>
      </c>
      <c r="N4780">
        <f>+VLOOKUP(C4780,'Thanh toán '!M$1335:N$6972,2,0)</f>
        <v>728972</v>
      </c>
      <c r="O4780" s="61">
        <f t="shared" si="225"/>
        <v>0</v>
      </c>
    </row>
    <row r="4781" spans="1:15" hidden="1" x14ac:dyDescent="0.3">
      <c r="A4781" s="43">
        <v>2023</v>
      </c>
      <c r="B4781" s="51" t="s">
        <v>18814</v>
      </c>
      <c r="C4781" s="19">
        <f t="shared" si="223"/>
        <v>37846</v>
      </c>
      <c r="D4781" s="44" t="s">
        <v>13350</v>
      </c>
      <c r="E4781" s="52">
        <v>45105</v>
      </c>
      <c r="F4781" s="18">
        <f t="shared" si="224"/>
        <v>6</v>
      </c>
      <c r="G4781" s="51" t="s">
        <v>11799</v>
      </c>
      <c r="H4781" s="51" t="s">
        <v>13669</v>
      </c>
      <c r="I4781" s="51" t="s">
        <v>11725</v>
      </c>
      <c r="J4781" s="53">
        <v>357198</v>
      </c>
      <c r="K4781" s="48">
        <v>0.10000055991354935</v>
      </c>
      <c r="L4781" s="53">
        <v>35720</v>
      </c>
      <c r="M4781" s="54">
        <v>392918</v>
      </c>
      <c r="N4781">
        <f>+VLOOKUP(C4781,'Thanh toán '!M$1335:N$6972,2,0)</f>
        <v>392918</v>
      </c>
      <c r="O4781" s="61">
        <f t="shared" si="225"/>
        <v>0</v>
      </c>
    </row>
    <row r="4782" spans="1:15" hidden="1" x14ac:dyDescent="0.3">
      <c r="A4782" s="43">
        <v>2023</v>
      </c>
      <c r="B4782" s="51" t="s">
        <v>18815</v>
      </c>
      <c r="C4782" s="19">
        <f t="shared" si="223"/>
        <v>37847</v>
      </c>
      <c r="D4782" s="44" t="s">
        <v>13350</v>
      </c>
      <c r="E4782" s="52">
        <v>45105</v>
      </c>
      <c r="F4782" s="18">
        <f t="shared" si="224"/>
        <v>6</v>
      </c>
      <c r="G4782" s="51" t="s">
        <v>11799</v>
      </c>
      <c r="H4782" s="51" t="s">
        <v>13724</v>
      </c>
      <c r="I4782" s="51" t="s">
        <v>11725</v>
      </c>
      <c r="J4782" s="53">
        <v>700329</v>
      </c>
      <c r="K4782" s="48">
        <v>0.10000014279003154</v>
      </c>
      <c r="L4782" s="53">
        <v>70033</v>
      </c>
      <c r="M4782" s="54">
        <v>770362</v>
      </c>
      <c r="N4782">
        <f>+VLOOKUP(C4782,'Thanh toán '!M$1335:N$6972,2,0)</f>
        <v>770362</v>
      </c>
      <c r="O4782" s="61">
        <f t="shared" si="225"/>
        <v>0</v>
      </c>
    </row>
    <row r="4783" spans="1:15" hidden="1" x14ac:dyDescent="0.3">
      <c r="A4783" s="43">
        <v>2023</v>
      </c>
      <c r="B4783" s="51" t="s">
        <v>18816</v>
      </c>
      <c r="C4783" s="19">
        <f t="shared" si="223"/>
        <v>37853</v>
      </c>
      <c r="D4783" s="44" t="s">
        <v>13350</v>
      </c>
      <c r="E4783" s="52">
        <v>45105</v>
      </c>
      <c r="F4783" s="18">
        <f t="shared" si="224"/>
        <v>6</v>
      </c>
      <c r="G4783" s="51" t="s">
        <v>11799</v>
      </c>
      <c r="H4783" s="51" t="s">
        <v>13898</v>
      </c>
      <c r="I4783" s="51" t="s">
        <v>11725</v>
      </c>
      <c r="J4783" s="53">
        <v>444232</v>
      </c>
      <c r="K4783" s="48">
        <v>9.9999549784797137E-2</v>
      </c>
      <c r="L4783" s="53">
        <v>44423</v>
      </c>
      <c r="M4783" s="54">
        <v>488655</v>
      </c>
      <c r="N4783">
        <f>+VLOOKUP(C4783,'Thanh toán '!M$1335:N$6972,2,0)</f>
        <v>488655</v>
      </c>
      <c r="O4783" s="61">
        <f t="shared" si="225"/>
        <v>0</v>
      </c>
    </row>
    <row r="4784" spans="1:15" hidden="1" x14ac:dyDescent="0.3">
      <c r="A4784" s="43">
        <v>2023</v>
      </c>
      <c r="B4784" s="51" t="s">
        <v>18817</v>
      </c>
      <c r="C4784" s="19">
        <f t="shared" si="223"/>
        <v>37854</v>
      </c>
      <c r="D4784" s="44" t="s">
        <v>13350</v>
      </c>
      <c r="E4784" s="52">
        <v>45105</v>
      </c>
      <c r="F4784" s="18">
        <f t="shared" si="224"/>
        <v>6</v>
      </c>
      <c r="G4784" s="51" t="s">
        <v>11799</v>
      </c>
      <c r="H4784" s="51" t="s">
        <v>14059</v>
      </c>
      <c r="I4784" s="51" t="s">
        <v>11725</v>
      </c>
      <c r="J4784" s="53">
        <v>517701</v>
      </c>
      <c r="K4784" s="48">
        <v>9.999980683831014E-2</v>
      </c>
      <c r="L4784" s="53">
        <v>51770</v>
      </c>
      <c r="M4784" s="54">
        <v>569471</v>
      </c>
      <c r="N4784">
        <f>+VLOOKUP(C4784,'Thanh toán '!M$1335:N$6972,2,0)</f>
        <v>569471</v>
      </c>
      <c r="O4784" s="61">
        <f t="shared" si="225"/>
        <v>0</v>
      </c>
    </row>
    <row r="4785" spans="1:15" hidden="1" x14ac:dyDescent="0.3">
      <c r="A4785" s="43">
        <v>2023</v>
      </c>
      <c r="B4785" s="51" t="s">
        <v>18818</v>
      </c>
      <c r="C4785" s="19">
        <f t="shared" si="223"/>
        <v>37855</v>
      </c>
      <c r="D4785" s="44" t="s">
        <v>13350</v>
      </c>
      <c r="E4785" s="52">
        <v>45105</v>
      </c>
      <c r="F4785" s="18">
        <f t="shared" si="224"/>
        <v>6</v>
      </c>
      <c r="G4785" s="51" t="s">
        <v>11799</v>
      </c>
      <c r="H4785" s="51" t="s">
        <v>13658</v>
      </c>
      <c r="I4785" s="51" t="s">
        <v>11725</v>
      </c>
      <c r="J4785" s="53">
        <v>592955</v>
      </c>
      <c r="K4785" s="48">
        <v>0.10000084323430952</v>
      </c>
      <c r="L4785" s="53">
        <v>59296</v>
      </c>
      <c r="M4785" s="54">
        <v>652251</v>
      </c>
      <c r="N4785">
        <f>+VLOOKUP(C4785,'Thanh toán '!M$1335:N$6972,2,0)</f>
        <v>652251</v>
      </c>
      <c r="O4785" s="61">
        <f t="shared" si="225"/>
        <v>0</v>
      </c>
    </row>
    <row r="4786" spans="1:15" hidden="1" x14ac:dyDescent="0.3">
      <c r="A4786" s="43">
        <v>2023</v>
      </c>
      <c r="B4786" s="51" t="s">
        <v>18819</v>
      </c>
      <c r="C4786" s="19">
        <f t="shared" si="223"/>
        <v>37857</v>
      </c>
      <c r="D4786" s="44" t="s">
        <v>13350</v>
      </c>
      <c r="E4786" s="52">
        <v>45105</v>
      </c>
      <c r="F4786" s="18">
        <f t="shared" si="224"/>
        <v>6</v>
      </c>
      <c r="G4786" s="51" t="s">
        <v>11799</v>
      </c>
      <c r="H4786" s="51" t="s">
        <v>13818</v>
      </c>
      <c r="I4786" s="51" t="s">
        <v>11725</v>
      </c>
      <c r="J4786" s="53">
        <v>592955</v>
      </c>
      <c r="K4786" s="48">
        <v>0.10000084323430952</v>
      </c>
      <c r="L4786" s="53">
        <v>59296</v>
      </c>
      <c r="M4786" s="54">
        <v>652251</v>
      </c>
      <c r="N4786">
        <f>+VLOOKUP(C4786,'Thanh toán '!M$1335:N$6972,2,0)</f>
        <v>652251</v>
      </c>
      <c r="O4786" s="61">
        <f t="shared" si="225"/>
        <v>0</v>
      </c>
    </row>
    <row r="4787" spans="1:15" hidden="1" x14ac:dyDescent="0.3">
      <c r="A4787" s="43">
        <v>2023</v>
      </c>
      <c r="B4787" s="51" t="s">
        <v>18820</v>
      </c>
      <c r="C4787" s="19">
        <f t="shared" si="223"/>
        <v>37858</v>
      </c>
      <c r="D4787" s="44" t="s">
        <v>13350</v>
      </c>
      <c r="E4787" s="52">
        <v>45105</v>
      </c>
      <c r="F4787" s="18">
        <f t="shared" si="224"/>
        <v>6</v>
      </c>
      <c r="G4787" s="51" t="s">
        <v>11799</v>
      </c>
      <c r="H4787" s="51" t="s">
        <v>14118</v>
      </c>
      <c r="I4787" s="51" t="s">
        <v>11725</v>
      </c>
      <c r="J4787" s="53">
        <v>592955</v>
      </c>
      <c r="K4787" s="48">
        <v>0.10000084323430952</v>
      </c>
      <c r="L4787" s="53">
        <v>59296</v>
      </c>
      <c r="M4787" s="54">
        <v>652251</v>
      </c>
      <c r="N4787">
        <f>+VLOOKUP(C4787,'Thanh toán '!M$1335:N$6972,2,0)</f>
        <v>652251</v>
      </c>
      <c r="O4787" s="61">
        <f t="shared" si="225"/>
        <v>0</v>
      </c>
    </row>
    <row r="4788" spans="1:15" hidden="1" x14ac:dyDescent="0.3">
      <c r="A4788" s="43">
        <v>2023</v>
      </c>
      <c r="B4788" s="51" t="s">
        <v>18821</v>
      </c>
      <c r="C4788" s="19">
        <f t="shared" si="223"/>
        <v>37859</v>
      </c>
      <c r="D4788" s="44" t="s">
        <v>13350</v>
      </c>
      <c r="E4788" s="52">
        <v>45105</v>
      </c>
      <c r="F4788" s="18">
        <f t="shared" si="224"/>
        <v>6</v>
      </c>
      <c r="G4788" s="51" t="s">
        <v>12367</v>
      </c>
      <c r="H4788" s="51" t="s">
        <v>13607</v>
      </c>
      <c r="I4788" s="51" t="s">
        <v>12368</v>
      </c>
      <c r="J4788" s="53">
        <v>1173355</v>
      </c>
      <c r="K4788" s="48">
        <v>0.10000042612849479</v>
      </c>
      <c r="L4788" s="53">
        <v>117336</v>
      </c>
      <c r="M4788" s="54">
        <v>1290691</v>
      </c>
      <c r="N4788">
        <f>+VLOOKUP(C4788,'Thanh toán '!M$1335:N$6972,2,0)</f>
        <v>1290691</v>
      </c>
      <c r="O4788" s="61">
        <f t="shared" si="225"/>
        <v>0</v>
      </c>
    </row>
    <row r="4789" spans="1:15" hidden="1" x14ac:dyDescent="0.3">
      <c r="A4789" s="43">
        <v>2023</v>
      </c>
      <c r="B4789" s="51" t="s">
        <v>18822</v>
      </c>
      <c r="C4789" s="19">
        <f t="shared" si="223"/>
        <v>37860</v>
      </c>
      <c r="D4789" s="44" t="s">
        <v>13350</v>
      </c>
      <c r="E4789" s="52">
        <v>45105</v>
      </c>
      <c r="F4789" s="18">
        <f t="shared" si="224"/>
        <v>6</v>
      </c>
      <c r="G4789" s="51" t="s">
        <v>11799</v>
      </c>
      <c r="H4789" s="51" t="s">
        <v>13364</v>
      </c>
      <c r="I4789" s="51" t="s">
        <v>11725</v>
      </c>
      <c r="J4789" s="53">
        <v>700329</v>
      </c>
      <c r="K4789" s="48">
        <v>0.10000014279003154</v>
      </c>
      <c r="L4789" s="53">
        <v>70033</v>
      </c>
      <c r="M4789" s="54">
        <v>770362</v>
      </c>
      <c r="N4789">
        <f>+VLOOKUP(C4789,'Thanh toán '!M$1335:N$6972,2,0)</f>
        <v>770362</v>
      </c>
      <c r="O4789" s="61">
        <f t="shared" si="225"/>
        <v>0</v>
      </c>
    </row>
    <row r="4790" spans="1:15" hidden="1" x14ac:dyDescent="0.3">
      <c r="A4790" s="43">
        <v>2023</v>
      </c>
      <c r="B4790" s="51" t="s">
        <v>18823</v>
      </c>
      <c r="C4790" s="19">
        <f t="shared" si="223"/>
        <v>37861</v>
      </c>
      <c r="D4790" s="44" t="s">
        <v>13350</v>
      </c>
      <c r="E4790" s="52">
        <v>45105</v>
      </c>
      <c r="F4790" s="18">
        <f t="shared" si="224"/>
        <v>6</v>
      </c>
      <c r="G4790" s="51" t="s">
        <v>11799</v>
      </c>
      <c r="H4790" s="51" t="s">
        <v>14198</v>
      </c>
      <c r="I4790" s="51" t="s">
        <v>11725</v>
      </c>
      <c r="J4790" s="53">
        <v>1014175</v>
      </c>
      <c r="K4790" s="48">
        <v>0.10000049301156112</v>
      </c>
      <c r="L4790" s="53">
        <v>101418</v>
      </c>
      <c r="M4790" s="54">
        <v>1115593</v>
      </c>
      <c r="N4790">
        <f>+VLOOKUP(C4790,'Thanh toán '!M$1335:N$6972,2,0)</f>
        <v>1115593</v>
      </c>
      <c r="O4790" s="61">
        <f t="shared" si="225"/>
        <v>0</v>
      </c>
    </row>
    <row r="4791" spans="1:15" hidden="1" x14ac:dyDescent="0.3">
      <c r="A4791" s="43">
        <v>2023</v>
      </c>
      <c r="B4791" s="51" t="s">
        <v>18824</v>
      </c>
      <c r="C4791" s="19">
        <f t="shared" si="223"/>
        <v>37862</v>
      </c>
      <c r="D4791" s="44" t="s">
        <v>13350</v>
      </c>
      <c r="E4791" s="52">
        <v>45105</v>
      </c>
      <c r="F4791" s="18">
        <f t="shared" si="224"/>
        <v>6</v>
      </c>
      <c r="G4791" s="51" t="s">
        <v>11799</v>
      </c>
      <c r="H4791" s="51" t="s">
        <v>13354</v>
      </c>
      <c r="I4791" s="51" t="s">
        <v>11725</v>
      </c>
      <c r="J4791" s="53">
        <v>518112</v>
      </c>
      <c r="K4791" s="48">
        <v>9.9999613983077024E-2</v>
      </c>
      <c r="L4791" s="53">
        <v>51811</v>
      </c>
      <c r="M4791" s="54">
        <v>569923</v>
      </c>
      <c r="N4791">
        <f>+VLOOKUP(C4791,'Thanh toán '!M$1335:N$6972,2,0)</f>
        <v>569923</v>
      </c>
      <c r="O4791" s="61">
        <f t="shared" si="225"/>
        <v>0</v>
      </c>
    </row>
    <row r="4792" spans="1:15" hidden="1" x14ac:dyDescent="0.3">
      <c r="A4792" s="43">
        <v>2023</v>
      </c>
      <c r="B4792" s="51" t="s">
        <v>18825</v>
      </c>
      <c r="C4792" s="19">
        <f t="shared" si="223"/>
        <v>37863</v>
      </c>
      <c r="D4792" s="44" t="s">
        <v>13350</v>
      </c>
      <c r="E4792" s="52">
        <v>45105</v>
      </c>
      <c r="F4792" s="18">
        <f t="shared" si="224"/>
        <v>6</v>
      </c>
      <c r="G4792" s="51" t="s">
        <v>11799</v>
      </c>
      <c r="H4792" s="51" t="s">
        <v>13609</v>
      </c>
      <c r="I4792" s="51" t="s">
        <v>11725</v>
      </c>
      <c r="J4792" s="53">
        <v>222750</v>
      </c>
      <c r="K4792" s="48">
        <v>0.1</v>
      </c>
      <c r="L4792" s="53">
        <v>22275</v>
      </c>
      <c r="M4792" s="54">
        <v>245025</v>
      </c>
      <c r="N4792">
        <f>+VLOOKUP(C4792,'Thanh toán '!M$1335:N$6972,2,0)</f>
        <v>245025</v>
      </c>
      <c r="O4792" s="61">
        <f t="shared" si="225"/>
        <v>0</v>
      </c>
    </row>
    <row r="4793" spans="1:15" hidden="1" x14ac:dyDescent="0.3">
      <c r="A4793" s="43">
        <v>2023</v>
      </c>
      <c r="B4793" s="51" t="s">
        <v>18826</v>
      </c>
      <c r="C4793" s="19">
        <f t="shared" si="223"/>
        <v>37864</v>
      </c>
      <c r="D4793" s="44" t="s">
        <v>13350</v>
      </c>
      <c r="E4793" s="52">
        <v>45105</v>
      </c>
      <c r="F4793" s="18">
        <f t="shared" si="224"/>
        <v>6</v>
      </c>
      <c r="G4793" s="51" t="s">
        <v>11799</v>
      </c>
      <c r="H4793" s="51" t="s">
        <v>14192</v>
      </c>
      <c r="I4793" s="51" t="s">
        <v>11725</v>
      </c>
      <c r="J4793" s="53">
        <v>593589</v>
      </c>
      <c r="K4793" s="48">
        <v>0.10000016846673372</v>
      </c>
      <c r="L4793" s="53">
        <v>59359</v>
      </c>
      <c r="M4793" s="54">
        <v>652948</v>
      </c>
      <c r="N4793">
        <f>+VLOOKUP(C4793,'Thanh toán '!M$1335:N$6972,2,0)</f>
        <v>652948</v>
      </c>
      <c r="O4793" s="61">
        <f t="shared" si="225"/>
        <v>0</v>
      </c>
    </row>
    <row r="4794" spans="1:15" hidden="1" x14ac:dyDescent="0.3">
      <c r="A4794" s="43">
        <v>2023</v>
      </c>
      <c r="B4794" s="51" t="s">
        <v>18827</v>
      </c>
      <c r="C4794" s="19">
        <f t="shared" si="223"/>
        <v>37865</v>
      </c>
      <c r="D4794" s="44" t="s">
        <v>13350</v>
      </c>
      <c r="E4794" s="52">
        <v>45105</v>
      </c>
      <c r="F4794" s="18">
        <f t="shared" si="224"/>
        <v>6</v>
      </c>
      <c r="G4794" s="51" t="s">
        <v>11799</v>
      </c>
      <c r="H4794" s="51" t="s">
        <v>14062</v>
      </c>
      <c r="I4794" s="51" t="s">
        <v>11725</v>
      </c>
      <c r="J4794" s="53">
        <v>148500</v>
      </c>
      <c r="K4794" s="48">
        <v>0.1</v>
      </c>
      <c r="L4794" s="53">
        <v>14850</v>
      </c>
      <c r="M4794" s="54">
        <v>163350</v>
      </c>
      <c r="N4794">
        <f>+VLOOKUP(C4794,'Thanh toán '!M$1335:N$6972,2,0)</f>
        <v>163350</v>
      </c>
      <c r="O4794" s="61">
        <f t="shared" si="225"/>
        <v>0</v>
      </c>
    </row>
    <row r="4795" spans="1:15" hidden="1" x14ac:dyDescent="0.3">
      <c r="A4795" s="43">
        <v>2023</v>
      </c>
      <c r="B4795" s="51" t="s">
        <v>18828</v>
      </c>
      <c r="C4795" s="19">
        <f t="shared" si="223"/>
        <v>37866</v>
      </c>
      <c r="D4795" s="44" t="s">
        <v>13350</v>
      </c>
      <c r="E4795" s="52">
        <v>45105</v>
      </c>
      <c r="F4795" s="18">
        <f t="shared" si="224"/>
        <v>6</v>
      </c>
      <c r="G4795" s="51" t="s">
        <v>12026</v>
      </c>
      <c r="H4795" s="51" t="s">
        <v>13945</v>
      </c>
      <c r="I4795" s="51" t="s">
        <v>12027</v>
      </c>
      <c r="J4795" s="53">
        <v>471203</v>
      </c>
      <c r="K4795" s="48">
        <v>9.9999363331727514E-2</v>
      </c>
      <c r="L4795" s="53">
        <v>47120</v>
      </c>
      <c r="M4795" s="54">
        <v>518323</v>
      </c>
      <c r="N4795">
        <f>+VLOOKUP(C4795,'Thanh toán '!M$1335:N$6972,2,0)</f>
        <v>518323</v>
      </c>
      <c r="O4795" s="61">
        <f t="shared" si="225"/>
        <v>0</v>
      </c>
    </row>
    <row r="4796" spans="1:15" hidden="1" x14ac:dyDescent="0.3">
      <c r="A4796" s="43">
        <v>2023</v>
      </c>
      <c r="B4796" s="51" t="s">
        <v>18829</v>
      </c>
      <c r="C4796" s="19">
        <f t="shared" si="223"/>
        <v>37867</v>
      </c>
      <c r="D4796" s="44" t="s">
        <v>13350</v>
      </c>
      <c r="E4796" s="52">
        <v>45105</v>
      </c>
      <c r="F4796" s="18">
        <f t="shared" si="224"/>
        <v>6</v>
      </c>
      <c r="G4796" s="51" t="s">
        <v>12026</v>
      </c>
      <c r="H4796" s="51" t="s">
        <v>13947</v>
      </c>
      <c r="I4796" s="51" t="s">
        <v>12027</v>
      </c>
      <c r="J4796" s="53">
        <v>1281290</v>
      </c>
      <c r="K4796" s="48">
        <v>0.1</v>
      </c>
      <c r="L4796" s="53">
        <v>128129</v>
      </c>
      <c r="M4796" s="54">
        <v>1409419</v>
      </c>
      <c r="N4796">
        <f>+VLOOKUP(C4796,'Thanh toán '!M$1335:N$6972,2,0)</f>
        <v>1409419</v>
      </c>
      <c r="O4796" s="61">
        <f t="shared" si="225"/>
        <v>0</v>
      </c>
    </row>
    <row r="4797" spans="1:15" hidden="1" x14ac:dyDescent="0.3">
      <c r="A4797" s="43">
        <v>2023</v>
      </c>
      <c r="B4797" s="51" t="s">
        <v>18830</v>
      </c>
      <c r="C4797" s="19">
        <f t="shared" si="223"/>
        <v>37868</v>
      </c>
      <c r="D4797" s="44" t="s">
        <v>13350</v>
      </c>
      <c r="E4797" s="52">
        <v>45105</v>
      </c>
      <c r="F4797" s="18">
        <f t="shared" si="224"/>
        <v>6</v>
      </c>
      <c r="G4797" s="51" t="s">
        <v>11838</v>
      </c>
      <c r="H4797" s="51" t="s">
        <v>18831</v>
      </c>
      <c r="I4797" s="51" t="s">
        <v>11839</v>
      </c>
      <c r="J4797" s="53">
        <v>766317</v>
      </c>
      <c r="K4797" s="48">
        <v>0.10000039148289806</v>
      </c>
      <c r="L4797" s="53">
        <v>76632</v>
      </c>
      <c r="M4797" s="54">
        <v>842949</v>
      </c>
      <c r="N4797">
        <f>+VLOOKUP(C4797,'Thanh toán '!M$1335:N$6972,2,0)</f>
        <v>842949</v>
      </c>
      <c r="O4797" s="61">
        <f t="shared" si="225"/>
        <v>0</v>
      </c>
    </row>
    <row r="4798" spans="1:15" hidden="1" x14ac:dyDescent="0.3">
      <c r="A4798" s="43">
        <v>2023</v>
      </c>
      <c r="B4798" s="51" t="s">
        <v>18832</v>
      </c>
      <c r="C4798" s="19">
        <f t="shared" si="223"/>
        <v>37869</v>
      </c>
      <c r="D4798" s="44" t="s">
        <v>13350</v>
      </c>
      <c r="E4798" s="52">
        <v>45105</v>
      </c>
      <c r="F4798" s="18">
        <f t="shared" si="224"/>
        <v>6</v>
      </c>
      <c r="G4798" s="51" t="s">
        <v>11838</v>
      </c>
      <c r="H4798" s="51" t="s">
        <v>17272</v>
      </c>
      <c r="I4798" s="51" t="s">
        <v>11839</v>
      </c>
      <c r="J4798" s="53">
        <v>816342</v>
      </c>
      <c r="K4798" s="48">
        <v>9.9999755004642657E-2</v>
      </c>
      <c r="L4798" s="53">
        <v>81634</v>
      </c>
      <c r="M4798" s="54">
        <v>897976</v>
      </c>
      <c r="N4798">
        <f>+VLOOKUP(C4798,'Thanh toán '!M$1335:N$6972,2,0)</f>
        <v>897976</v>
      </c>
      <c r="O4798" s="61">
        <f t="shared" si="225"/>
        <v>0</v>
      </c>
    </row>
    <row r="4799" spans="1:15" hidden="1" x14ac:dyDescent="0.3">
      <c r="A4799" s="43">
        <v>2023</v>
      </c>
      <c r="B4799" s="51" t="s">
        <v>18833</v>
      </c>
      <c r="C4799" s="19">
        <f t="shared" si="223"/>
        <v>37872</v>
      </c>
      <c r="D4799" s="44" t="s">
        <v>13350</v>
      </c>
      <c r="E4799" s="52">
        <v>45105</v>
      </c>
      <c r="F4799" s="18">
        <f t="shared" si="224"/>
        <v>6</v>
      </c>
      <c r="G4799" s="51" t="s">
        <v>11799</v>
      </c>
      <c r="H4799" s="51" t="s">
        <v>13663</v>
      </c>
      <c r="I4799" s="51" t="s">
        <v>11725</v>
      </c>
      <c r="J4799" s="53">
        <v>1281513</v>
      </c>
      <c r="K4799" s="48">
        <v>9.9999765901711488E-2</v>
      </c>
      <c r="L4799" s="53">
        <v>128151</v>
      </c>
      <c r="M4799" s="54">
        <v>1409664</v>
      </c>
      <c r="N4799">
        <f>+VLOOKUP(C4799,'Thanh toán '!M$1335:N$6972,2,0)</f>
        <v>1409664</v>
      </c>
      <c r="O4799" s="61">
        <f t="shared" si="225"/>
        <v>0</v>
      </c>
    </row>
    <row r="4800" spans="1:15" hidden="1" x14ac:dyDescent="0.3">
      <c r="A4800" s="43">
        <v>2023</v>
      </c>
      <c r="B4800" s="51" t="s">
        <v>18834</v>
      </c>
      <c r="C4800" s="19">
        <f t="shared" si="223"/>
        <v>37873</v>
      </c>
      <c r="D4800" s="44" t="s">
        <v>13350</v>
      </c>
      <c r="E4800" s="52">
        <v>45105</v>
      </c>
      <c r="F4800" s="18">
        <f t="shared" si="224"/>
        <v>6</v>
      </c>
      <c r="G4800" s="51" t="s">
        <v>11799</v>
      </c>
      <c r="H4800" s="51" t="s">
        <v>14099</v>
      </c>
      <c r="I4800" s="51" t="s">
        <v>11725</v>
      </c>
      <c r="J4800" s="53">
        <v>473026</v>
      </c>
      <c r="K4800" s="48">
        <v>0.10000084561947969</v>
      </c>
      <c r="L4800" s="53">
        <v>47303</v>
      </c>
      <c r="M4800" s="54">
        <v>520329</v>
      </c>
      <c r="N4800">
        <f>+VLOOKUP(C4800,'Thanh toán '!M$1335:N$6972,2,0)</f>
        <v>520329</v>
      </c>
      <c r="O4800" s="61">
        <f t="shared" si="225"/>
        <v>0</v>
      </c>
    </row>
    <row r="4801" spans="1:15" hidden="1" x14ac:dyDescent="0.3">
      <c r="A4801" s="43">
        <v>2023</v>
      </c>
      <c r="B4801" s="51" t="s">
        <v>18835</v>
      </c>
      <c r="C4801" s="19">
        <f t="shared" si="223"/>
        <v>37874</v>
      </c>
      <c r="D4801" s="44" t="s">
        <v>13350</v>
      </c>
      <c r="E4801" s="52">
        <v>45105</v>
      </c>
      <c r="F4801" s="18">
        <f t="shared" si="224"/>
        <v>6</v>
      </c>
      <c r="G4801" s="51" t="s">
        <v>11799</v>
      </c>
      <c r="H4801" s="51" t="s">
        <v>13493</v>
      </c>
      <c r="I4801" s="51" t="s">
        <v>11725</v>
      </c>
      <c r="J4801" s="53">
        <v>618065</v>
      </c>
      <c r="K4801" s="48">
        <v>0.10000080897640216</v>
      </c>
      <c r="L4801" s="53">
        <v>61807</v>
      </c>
      <c r="M4801" s="54">
        <v>679872</v>
      </c>
      <c r="N4801">
        <f>+VLOOKUP(C4801,'Thanh toán '!M$1335:N$6972,2,0)</f>
        <v>679872</v>
      </c>
      <c r="O4801" s="61">
        <f t="shared" si="225"/>
        <v>0</v>
      </c>
    </row>
    <row r="4802" spans="1:15" hidden="1" x14ac:dyDescent="0.3">
      <c r="A4802" s="43">
        <v>2023</v>
      </c>
      <c r="B4802" s="51" t="s">
        <v>18836</v>
      </c>
      <c r="C4802" s="19">
        <f t="shared" si="223"/>
        <v>37876</v>
      </c>
      <c r="D4802" s="44" t="s">
        <v>13350</v>
      </c>
      <c r="E4802" s="52">
        <v>45105</v>
      </c>
      <c r="F4802" s="18">
        <f t="shared" si="224"/>
        <v>6</v>
      </c>
      <c r="G4802" s="51" t="s">
        <v>12363</v>
      </c>
      <c r="H4802" s="51" t="s">
        <v>12363</v>
      </c>
      <c r="I4802" s="51" t="s">
        <v>12364</v>
      </c>
      <c r="J4802" s="53">
        <v>1553215</v>
      </c>
      <c r="K4802" s="48">
        <v>0.10000032191293542</v>
      </c>
      <c r="L4802" s="53">
        <v>155322</v>
      </c>
      <c r="M4802" s="54">
        <v>1708537</v>
      </c>
      <c r="N4802">
        <f>+VLOOKUP(C4802,'Thanh toán '!M$1335:N$6972,2,0)</f>
        <v>1708537</v>
      </c>
      <c r="O4802" s="61">
        <f t="shared" si="225"/>
        <v>0</v>
      </c>
    </row>
    <row r="4803" spans="1:15" hidden="1" x14ac:dyDescent="0.3">
      <c r="A4803" s="43">
        <v>2023</v>
      </c>
      <c r="B4803" s="51" t="s">
        <v>18837</v>
      </c>
      <c r="C4803" s="19">
        <f t="shared" si="223"/>
        <v>37877</v>
      </c>
      <c r="D4803" s="44" t="s">
        <v>13350</v>
      </c>
      <c r="E4803" s="52">
        <v>45105</v>
      </c>
      <c r="F4803" s="18">
        <f t="shared" si="224"/>
        <v>6</v>
      </c>
      <c r="G4803" s="51" t="s">
        <v>12363</v>
      </c>
      <c r="H4803" s="51" t="s">
        <v>12363</v>
      </c>
      <c r="I4803" s="51" t="s">
        <v>12364</v>
      </c>
      <c r="J4803" s="53">
        <v>3269155</v>
      </c>
      <c r="K4803" s="48">
        <v>0.10000015294472119</v>
      </c>
      <c r="L4803" s="53">
        <v>326916</v>
      </c>
      <c r="M4803" s="54">
        <v>3596071</v>
      </c>
      <c r="N4803">
        <f>+VLOOKUP(C4803,'Thanh toán '!M$1335:N$6972,2,0)</f>
        <v>3596071</v>
      </c>
      <c r="O4803" s="61">
        <f t="shared" si="225"/>
        <v>0</v>
      </c>
    </row>
    <row r="4804" spans="1:15" hidden="1" x14ac:dyDescent="0.3">
      <c r="A4804" s="43">
        <v>2023</v>
      </c>
      <c r="B4804" s="51" t="s">
        <v>18838</v>
      </c>
      <c r="C4804" s="19">
        <f t="shared" si="223"/>
        <v>37879</v>
      </c>
      <c r="D4804" s="44" t="s">
        <v>13350</v>
      </c>
      <c r="E4804" s="52">
        <v>45105</v>
      </c>
      <c r="F4804" s="18">
        <f t="shared" si="224"/>
        <v>6</v>
      </c>
      <c r="G4804" s="51" t="s">
        <v>11799</v>
      </c>
      <c r="H4804" s="51" t="s">
        <v>13499</v>
      </c>
      <c r="I4804" s="51" t="s">
        <v>11725</v>
      </c>
      <c r="J4804" s="53">
        <v>618065</v>
      </c>
      <c r="K4804" s="48">
        <v>0.10000080897640216</v>
      </c>
      <c r="L4804" s="53">
        <v>61807</v>
      </c>
      <c r="M4804" s="54">
        <v>679872</v>
      </c>
      <c r="N4804">
        <f>+VLOOKUP(C4804,'Thanh toán '!M$1335:N$6972,2,0)</f>
        <v>679872</v>
      </c>
      <c r="O4804" s="61">
        <f t="shared" si="225"/>
        <v>0</v>
      </c>
    </row>
    <row r="4805" spans="1:15" hidden="1" x14ac:dyDescent="0.3">
      <c r="A4805" s="43">
        <v>2023</v>
      </c>
      <c r="B4805" s="51" t="s">
        <v>18839</v>
      </c>
      <c r="C4805" s="19">
        <f t="shared" si="223"/>
        <v>37880</v>
      </c>
      <c r="D4805" s="44" t="s">
        <v>13350</v>
      </c>
      <c r="E4805" s="52">
        <v>45105</v>
      </c>
      <c r="F4805" s="18">
        <f t="shared" si="224"/>
        <v>6</v>
      </c>
      <c r="G4805" s="51" t="s">
        <v>11799</v>
      </c>
      <c r="H4805" s="51" t="s">
        <v>13405</v>
      </c>
      <c r="I4805" s="51" t="s">
        <v>11725</v>
      </c>
      <c r="J4805" s="53">
        <v>706470</v>
      </c>
      <c r="K4805" s="48">
        <v>0.1</v>
      </c>
      <c r="L4805" s="53">
        <v>70647</v>
      </c>
      <c r="M4805" s="54">
        <v>777117</v>
      </c>
      <c r="N4805">
        <f>+VLOOKUP(C4805,'Thanh toán '!M$1335:N$6972,2,0)</f>
        <v>777117</v>
      </c>
      <c r="O4805" s="61">
        <f t="shared" si="225"/>
        <v>0</v>
      </c>
    </row>
    <row r="4806" spans="1:15" hidden="1" x14ac:dyDescent="0.3">
      <c r="A4806" s="43">
        <v>2023</v>
      </c>
      <c r="B4806" s="51" t="s">
        <v>18840</v>
      </c>
      <c r="C4806" s="19">
        <f t="shared" ref="C4806:C4869" si="226">+B4806*1</f>
        <v>37881</v>
      </c>
      <c r="D4806" s="44" t="s">
        <v>13350</v>
      </c>
      <c r="E4806" s="52">
        <v>45105</v>
      </c>
      <c r="F4806" s="18">
        <f t="shared" ref="F4806:F4869" si="227">+MONTH(E4806)</f>
        <v>6</v>
      </c>
      <c r="G4806" s="51" t="s">
        <v>11799</v>
      </c>
      <c r="H4806" s="51" t="s">
        <v>13491</v>
      </c>
      <c r="I4806" s="51" t="s">
        <v>11725</v>
      </c>
      <c r="J4806" s="53">
        <v>1573399</v>
      </c>
      <c r="K4806" s="48">
        <v>0.10000006355666935</v>
      </c>
      <c r="L4806" s="53">
        <v>157340</v>
      </c>
      <c r="M4806" s="54">
        <v>1730739</v>
      </c>
      <c r="N4806">
        <f>+VLOOKUP(C4806,'Thanh toán '!M$1335:N$6972,2,0)</f>
        <v>1730739</v>
      </c>
      <c r="O4806" s="61">
        <f t="shared" ref="O4806:O4869" si="228">+N4806-M4806</f>
        <v>0</v>
      </c>
    </row>
    <row r="4807" spans="1:15" hidden="1" x14ac:dyDescent="0.3">
      <c r="A4807" s="43">
        <v>2023</v>
      </c>
      <c r="B4807" s="51" t="s">
        <v>18841</v>
      </c>
      <c r="C4807" s="19">
        <f t="shared" si="226"/>
        <v>37882</v>
      </c>
      <c r="D4807" s="44" t="s">
        <v>13350</v>
      </c>
      <c r="E4807" s="52">
        <v>45105</v>
      </c>
      <c r="F4807" s="18">
        <f t="shared" si="227"/>
        <v>6</v>
      </c>
      <c r="G4807" s="51" t="s">
        <v>11799</v>
      </c>
      <c r="H4807" s="51" t="s">
        <v>13403</v>
      </c>
      <c r="I4807" s="51" t="s">
        <v>11725</v>
      </c>
      <c r="J4807" s="53">
        <v>1173989</v>
      </c>
      <c r="K4807" s="48">
        <v>0.10000008517967375</v>
      </c>
      <c r="L4807" s="53">
        <v>117399</v>
      </c>
      <c r="M4807" s="54">
        <v>1291388</v>
      </c>
      <c r="N4807">
        <f>+VLOOKUP(C4807,'Thanh toán '!M$1335:N$6972,2,0)</f>
        <v>1291388</v>
      </c>
      <c r="O4807" s="61">
        <f t="shared" si="228"/>
        <v>0</v>
      </c>
    </row>
    <row r="4808" spans="1:15" hidden="1" x14ac:dyDescent="0.3">
      <c r="A4808" s="43">
        <v>2023</v>
      </c>
      <c r="B4808" s="51" t="s">
        <v>18842</v>
      </c>
      <c r="C4808" s="19">
        <f t="shared" si="226"/>
        <v>37883</v>
      </c>
      <c r="D4808" s="44" t="s">
        <v>13350</v>
      </c>
      <c r="E4808" s="52">
        <v>45105</v>
      </c>
      <c r="F4808" s="18">
        <f t="shared" si="227"/>
        <v>6</v>
      </c>
      <c r="G4808" s="51" t="s">
        <v>11799</v>
      </c>
      <c r="H4808" s="51" t="s">
        <v>13493</v>
      </c>
      <c r="I4808" s="51" t="s">
        <v>11725</v>
      </c>
      <c r="J4808" s="53">
        <v>333174</v>
      </c>
      <c r="K4808" s="48">
        <v>9.999879942612569E-2</v>
      </c>
      <c r="L4808" s="53">
        <v>33317</v>
      </c>
      <c r="M4808" s="54">
        <v>366491</v>
      </c>
      <c r="N4808">
        <f>+VLOOKUP(C4808,'Thanh toán '!M$1335:N$6972,2,0)</f>
        <v>366491</v>
      </c>
      <c r="O4808" s="61">
        <f t="shared" si="228"/>
        <v>0</v>
      </c>
    </row>
    <row r="4809" spans="1:15" hidden="1" x14ac:dyDescent="0.3">
      <c r="A4809" s="43">
        <v>2023</v>
      </c>
      <c r="B4809" s="51" t="s">
        <v>18843</v>
      </c>
      <c r="C4809" s="19">
        <f t="shared" si="226"/>
        <v>37885</v>
      </c>
      <c r="D4809" s="44" t="s">
        <v>13350</v>
      </c>
      <c r="E4809" s="52">
        <v>45105</v>
      </c>
      <c r="F4809" s="18">
        <f t="shared" si="227"/>
        <v>6</v>
      </c>
      <c r="G4809" s="51" t="s">
        <v>12459</v>
      </c>
      <c r="H4809" s="51" t="s">
        <v>12459</v>
      </c>
      <c r="I4809" s="51" t="s">
        <v>12460</v>
      </c>
      <c r="J4809" s="53">
        <v>901430</v>
      </c>
      <c r="K4809" s="48">
        <v>0.1</v>
      </c>
      <c r="L4809" s="53">
        <v>90143</v>
      </c>
      <c r="M4809" s="54">
        <v>991573</v>
      </c>
      <c r="N4809">
        <f>+VLOOKUP(C4809,'Thanh toán '!M$1335:N$6972,2,0)</f>
        <v>991573</v>
      </c>
      <c r="O4809" s="61">
        <f t="shared" si="228"/>
        <v>0</v>
      </c>
    </row>
    <row r="4810" spans="1:15" hidden="1" x14ac:dyDescent="0.3">
      <c r="A4810" s="43">
        <v>2023</v>
      </c>
      <c r="B4810" s="51" t="s">
        <v>18844</v>
      </c>
      <c r="C4810" s="19">
        <f t="shared" si="226"/>
        <v>37886</v>
      </c>
      <c r="D4810" s="44" t="s">
        <v>13350</v>
      </c>
      <c r="E4810" s="52">
        <v>45105</v>
      </c>
      <c r="F4810" s="18">
        <f t="shared" si="227"/>
        <v>6</v>
      </c>
      <c r="G4810" s="51" t="s">
        <v>12459</v>
      </c>
      <c r="H4810" s="51" t="s">
        <v>12459</v>
      </c>
      <c r="I4810" s="51" t="s">
        <v>12460</v>
      </c>
      <c r="J4810" s="53">
        <v>2346710</v>
      </c>
      <c r="K4810" s="48">
        <v>0.1</v>
      </c>
      <c r="L4810" s="53">
        <v>234671</v>
      </c>
      <c r="M4810" s="54">
        <v>2581381</v>
      </c>
      <c r="N4810">
        <f>+VLOOKUP(C4810,'Thanh toán '!M$1335:N$6972,2,0)</f>
        <v>2581381</v>
      </c>
      <c r="O4810" s="61">
        <f t="shared" si="228"/>
        <v>0</v>
      </c>
    </row>
    <row r="4811" spans="1:15" hidden="1" x14ac:dyDescent="0.3">
      <c r="A4811" s="43">
        <v>2023</v>
      </c>
      <c r="B4811" s="51" t="s">
        <v>18845</v>
      </c>
      <c r="C4811" s="19">
        <f t="shared" si="226"/>
        <v>37887</v>
      </c>
      <c r="D4811" s="44" t="s">
        <v>13350</v>
      </c>
      <c r="E4811" s="52">
        <v>45105</v>
      </c>
      <c r="F4811" s="18">
        <f t="shared" si="227"/>
        <v>6</v>
      </c>
      <c r="G4811" s="51" t="s">
        <v>12239</v>
      </c>
      <c r="H4811" s="51" t="s">
        <v>18069</v>
      </c>
      <c r="I4811" s="51" t="s">
        <v>12240</v>
      </c>
      <c r="J4811" s="53">
        <v>3549875</v>
      </c>
      <c r="K4811" s="48">
        <v>0.10000014085002994</v>
      </c>
      <c r="L4811" s="53">
        <v>354988</v>
      </c>
      <c r="M4811" s="54">
        <v>3904863</v>
      </c>
      <c r="N4811">
        <f>+VLOOKUP(C4811,'Thanh toán '!M$1335:N$6972,2,0)</f>
        <v>3904863</v>
      </c>
      <c r="O4811" s="61">
        <f t="shared" si="228"/>
        <v>0</v>
      </c>
    </row>
    <row r="4812" spans="1:15" hidden="1" x14ac:dyDescent="0.3">
      <c r="A4812" s="43">
        <v>2023</v>
      </c>
      <c r="B4812" s="51" t="s">
        <v>18846</v>
      </c>
      <c r="C4812" s="19">
        <f t="shared" si="226"/>
        <v>37890</v>
      </c>
      <c r="D4812" s="44" t="s">
        <v>13350</v>
      </c>
      <c r="E4812" s="52">
        <v>45105</v>
      </c>
      <c r="F4812" s="18">
        <f t="shared" si="227"/>
        <v>6</v>
      </c>
      <c r="G4812" s="51" t="s">
        <v>11799</v>
      </c>
      <c r="H4812" s="51" t="s">
        <v>13352</v>
      </c>
      <c r="I4812" s="51" t="s">
        <v>11725</v>
      </c>
      <c r="J4812" s="53">
        <v>250910</v>
      </c>
      <c r="K4812" s="48">
        <v>0.1</v>
      </c>
      <c r="L4812" s="53">
        <v>25091</v>
      </c>
      <c r="M4812" s="54">
        <v>276001</v>
      </c>
      <c r="N4812">
        <f>+VLOOKUP(C4812,'Thanh toán '!M$1335:N$6972,2,0)</f>
        <v>276001</v>
      </c>
      <c r="O4812" s="61">
        <f t="shared" si="228"/>
        <v>0</v>
      </c>
    </row>
    <row r="4813" spans="1:15" hidden="1" x14ac:dyDescent="0.3">
      <c r="A4813" s="43">
        <v>2023</v>
      </c>
      <c r="B4813" s="51" t="s">
        <v>18847</v>
      </c>
      <c r="C4813" s="19">
        <f t="shared" si="226"/>
        <v>37906</v>
      </c>
      <c r="D4813" s="44" t="s">
        <v>13350</v>
      </c>
      <c r="E4813" s="52">
        <v>45105</v>
      </c>
      <c r="F4813" s="18">
        <f t="shared" si="227"/>
        <v>6</v>
      </c>
      <c r="G4813" s="51" t="s">
        <v>12231</v>
      </c>
      <c r="H4813" s="51" t="s">
        <v>18848</v>
      </c>
      <c r="I4813" s="51" t="s">
        <v>12232</v>
      </c>
      <c r="J4813" s="53">
        <v>4397040</v>
      </c>
      <c r="K4813" s="48">
        <v>0.1</v>
      </c>
      <c r="L4813" s="53">
        <v>439704</v>
      </c>
      <c r="M4813" s="54">
        <v>4836744</v>
      </c>
      <c r="N4813">
        <f>+VLOOKUP(C4813,'Thanh toán '!M$1335:N$6972,2,0)</f>
        <v>4836744</v>
      </c>
      <c r="O4813" s="61">
        <f t="shared" si="228"/>
        <v>0</v>
      </c>
    </row>
    <row r="4814" spans="1:15" hidden="1" x14ac:dyDescent="0.3">
      <c r="A4814" s="43">
        <v>2023</v>
      </c>
      <c r="B4814" s="51" t="s">
        <v>18849</v>
      </c>
      <c r="C4814" s="19">
        <f t="shared" si="226"/>
        <v>37909</v>
      </c>
      <c r="D4814" s="44" t="s">
        <v>13350</v>
      </c>
      <c r="E4814" s="52">
        <v>45106</v>
      </c>
      <c r="F4814" s="18">
        <f t="shared" si="227"/>
        <v>6</v>
      </c>
      <c r="G4814" s="51" t="s">
        <v>11799</v>
      </c>
      <c r="H4814" s="51" t="s">
        <v>14724</v>
      </c>
      <c r="I4814" s="51" t="s">
        <v>11725</v>
      </c>
      <c r="J4814" s="53">
        <v>690372</v>
      </c>
      <c r="K4814" s="48">
        <v>9.9999710301113029E-2</v>
      </c>
      <c r="L4814" s="53">
        <v>69037</v>
      </c>
      <c r="M4814" s="54">
        <v>759409</v>
      </c>
      <c r="N4814">
        <f>+VLOOKUP(C4814,'Thanh toán '!M$1335:N$6972,2,0)</f>
        <v>759409</v>
      </c>
      <c r="O4814" s="61">
        <f t="shared" si="228"/>
        <v>0</v>
      </c>
    </row>
    <row r="4815" spans="1:15" hidden="1" x14ac:dyDescent="0.3">
      <c r="A4815" s="43">
        <v>2023</v>
      </c>
      <c r="B4815" s="51" t="s">
        <v>18850</v>
      </c>
      <c r="C4815" s="19">
        <f t="shared" si="226"/>
        <v>37912</v>
      </c>
      <c r="D4815" s="44" t="s">
        <v>13350</v>
      </c>
      <c r="E4815" s="52">
        <v>45106</v>
      </c>
      <c r="F4815" s="18">
        <f t="shared" si="227"/>
        <v>6</v>
      </c>
      <c r="G4815" s="51" t="s">
        <v>11799</v>
      </c>
      <c r="H4815" s="51" t="s">
        <v>13413</v>
      </c>
      <c r="I4815" s="51" t="s">
        <v>11725</v>
      </c>
      <c r="J4815" s="53">
        <v>846240</v>
      </c>
      <c r="K4815" s="48">
        <v>0.1</v>
      </c>
      <c r="L4815" s="53">
        <v>84624</v>
      </c>
      <c r="M4815" s="54">
        <v>930864</v>
      </c>
      <c r="N4815">
        <f>+VLOOKUP(C4815,'Thanh toán '!M$1335:N$6972,2,0)</f>
        <v>930864</v>
      </c>
      <c r="O4815" s="61">
        <f t="shared" si="228"/>
        <v>0</v>
      </c>
    </row>
    <row r="4816" spans="1:15" hidden="1" x14ac:dyDescent="0.3">
      <c r="A4816" s="43">
        <v>2023</v>
      </c>
      <c r="B4816" s="51" t="s">
        <v>18851</v>
      </c>
      <c r="C4816" s="19">
        <f t="shared" si="226"/>
        <v>37913</v>
      </c>
      <c r="D4816" s="44" t="s">
        <v>13350</v>
      </c>
      <c r="E4816" s="52">
        <v>45106</v>
      </c>
      <c r="F4816" s="18">
        <f t="shared" si="227"/>
        <v>6</v>
      </c>
      <c r="G4816" s="51" t="s">
        <v>12354</v>
      </c>
      <c r="H4816" s="51" t="s">
        <v>12354</v>
      </c>
      <c r="I4816" s="51" t="s">
        <v>12355</v>
      </c>
      <c r="J4816" s="53">
        <v>4728660</v>
      </c>
      <c r="K4816" s="48">
        <v>0.1</v>
      </c>
      <c r="L4816" s="53">
        <v>472866</v>
      </c>
      <c r="M4816" s="54">
        <v>5201526</v>
      </c>
      <c r="N4816">
        <f>+VLOOKUP(C4816,'Thanh toán '!M$1335:N$6972,2,0)</f>
        <v>5201526</v>
      </c>
      <c r="O4816" s="61">
        <f t="shared" si="228"/>
        <v>0</v>
      </c>
    </row>
    <row r="4817" spans="1:15" hidden="1" x14ac:dyDescent="0.3">
      <c r="A4817" s="43">
        <v>2023</v>
      </c>
      <c r="B4817" s="51" t="s">
        <v>18852</v>
      </c>
      <c r="C4817" s="19">
        <f t="shared" si="226"/>
        <v>38031</v>
      </c>
      <c r="D4817" s="44" t="s">
        <v>13350</v>
      </c>
      <c r="E4817" s="52">
        <v>45106</v>
      </c>
      <c r="F4817" s="18">
        <f t="shared" si="227"/>
        <v>6</v>
      </c>
      <c r="G4817" s="51" t="s">
        <v>11799</v>
      </c>
      <c r="H4817" s="51" t="s">
        <v>13543</v>
      </c>
      <c r="I4817" s="51" t="s">
        <v>11725</v>
      </c>
      <c r="J4817" s="53">
        <v>584084</v>
      </c>
      <c r="K4817" s="48">
        <v>9.9999315166996533E-2</v>
      </c>
      <c r="L4817" s="53">
        <v>58408</v>
      </c>
      <c r="M4817" s="54">
        <v>642492</v>
      </c>
      <c r="N4817">
        <f>+VLOOKUP(C4817,'Thanh toán '!M$1335:N$6972,2,0)</f>
        <v>642492</v>
      </c>
      <c r="O4817" s="61">
        <f t="shared" si="228"/>
        <v>0</v>
      </c>
    </row>
    <row r="4818" spans="1:15" hidden="1" x14ac:dyDescent="0.3">
      <c r="A4818" s="43">
        <v>2023</v>
      </c>
      <c r="B4818" s="51" t="s">
        <v>18853</v>
      </c>
      <c r="C4818" s="19">
        <f t="shared" si="226"/>
        <v>38032</v>
      </c>
      <c r="D4818" s="44" t="s">
        <v>13350</v>
      </c>
      <c r="E4818" s="52">
        <v>45106</v>
      </c>
      <c r="F4818" s="18">
        <f t="shared" si="227"/>
        <v>6</v>
      </c>
      <c r="G4818" s="51" t="s">
        <v>11799</v>
      </c>
      <c r="H4818" s="51" t="s">
        <v>14149</v>
      </c>
      <c r="I4818" s="51" t="s">
        <v>11725</v>
      </c>
      <c r="J4818" s="53">
        <v>483720</v>
      </c>
      <c r="K4818" s="48">
        <v>0.1</v>
      </c>
      <c r="L4818" s="53">
        <v>48372</v>
      </c>
      <c r="M4818" s="54">
        <v>532092</v>
      </c>
      <c r="N4818">
        <f>+VLOOKUP(C4818,'Thanh toán '!M$1335:N$6972,2,0)</f>
        <v>532092</v>
      </c>
      <c r="O4818" s="61">
        <f t="shared" si="228"/>
        <v>0</v>
      </c>
    </row>
    <row r="4819" spans="1:15" hidden="1" x14ac:dyDescent="0.3">
      <c r="A4819" s="43">
        <v>2023</v>
      </c>
      <c r="B4819" s="51" t="s">
        <v>18854</v>
      </c>
      <c r="C4819" s="19">
        <f t="shared" si="226"/>
        <v>38033</v>
      </c>
      <c r="D4819" s="44" t="s">
        <v>13350</v>
      </c>
      <c r="E4819" s="52">
        <v>45106</v>
      </c>
      <c r="F4819" s="18">
        <f t="shared" si="227"/>
        <v>6</v>
      </c>
      <c r="G4819" s="51" t="s">
        <v>11799</v>
      </c>
      <c r="H4819" s="51" t="s">
        <v>13810</v>
      </c>
      <c r="I4819" s="51" t="s">
        <v>11725</v>
      </c>
      <c r="J4819" s="53">
        <v>1026732</v>
      </c>
      <c r="K4819" s="48">
        <v>9.9999805207201101E-2</v>
      </c>
      <c r="L4819" s="53">
        <v>102673</v>
      </c>
      <c r="M4819" s="54">
        <v>1129405</v>
      </c>
      <c r="N4819">
        <f>+VLOOKUP(C4819,'Thanh toán '!M$1335:N$6972,2,0)</f>
        <v>1129405</v>
      </c>
      <c r="O4819" s="61">
        <f t="shared" si="228"/>
        <v>0</v>
      </c>
    </row>
    <row r="4820" spans="1:15" hidden="1" x14ac:dyDescent="0.3">
      <c r="A4820" s="43">
        <v>2023</v>
      </c>
      <c r="B4820" s="51" t="s">
        <v>18855</v>
      </c>
      <c r="C4820" s="19">
        <f t="shared" si="226"/>
        <v>38036</v>
      </c>
      <c r="D4820" s="44" t="s">
        <v>13350</v>
      </c>
      <c r="E4820" s="52">
        <v>45106</v>
      </c>
      <c r="F4820" s="18">
        <f t="shared" si="227"/>
        <v>6</v>
      </c>
      <c r="G4820" s="51" t="s">
        <v>12239</v>
      </c>
      <c r="H4820" s="51" t="s">
        <v>18146</v>
      </c>
      <c r="I4820" s="51" t="s">
        <v>12240</v>
      </c>
      <c r="J4820" s="53">
        <v>450715</v>
      </c>
      <c r="K4820" s="48">
        <v>0.10000110934847964</v>
      </c>
      <c r="L4820" s="53">
        <v>45072</v>
      </c>
      <c r="M4820" s="54">
        <v>495787</v>
      </c>
      <c r="N4820">
        <f>+VLOOKUP(C4820,'Thanh toán '!M$1335:N$6972,2,0)</f>
        <v>495787</v>
      </c>
      <c r="O4820" s="61">
        <f t="shared" si="228"/>
        <v>0</v>
      </c>
    </row>
    <row r="4821" spans="1:15" hidden="1" x14ac:dyDescent="0.3">
      <c r="A4821" s="43">
        <v>2023</v>
      </c>
      <c r="B4821" s="51" t="s">
        <v>18856</v>
      </c>
      <c r="C4821" s="19">
        <f t="shared" si="226"/>
        <v>38205</v>
      </c>
      <c r="D4821" s="44" t="s">
        <v>13350</v>
      </c>
      <c r="E4821" s="52">
        <v>45106</v>
      </c>
      <c r="F4821" s="18">
        <f t="shared" si="227"/>
        <v>6</v>
      </c>
      <c r="G4821" s="51" t="s">
        <v>11838</v>
      </c>
      <c r="H4821" s="51" t="s">
        <v>13922</v>
      </c>
      <c r="I4821" s="51" t="s">
        <v>11839</v>
      </c>
      <c r="J4821" s="53">
        <v>778040</v>
      </c>
      <c r="K4821" s="48">
        <v>0.1</v>
      </c>
      <c r="L4821" s="53">
        <v>77804</v>
      </c>
      <c r="M4821" s="54">
        <v>855844</v>
      </c>
      <c r="N4821">
        <f>+VLOOKUP(C4821,'Thanh toán '!M$1335:N$6972,2,0)</f>
        <v>855844</v>
      </c>
      <c r="O4821" s="61">
        <f t="shared" si="228"/>
        <v>0</v>
      </c>
    </row>
    <row r="4822" spans="1:15" hidden="1" x14ac:dyDescent="0.3">
      <c r="A4822" s="43">
        <v>2023</v>
      </c>
      <c r="B4822" s="51" t="s">
        <v>18857</v>
      </c>
      <c r="C4822" s="19">
        <f t="shared" si="226"/>
        <v>38206</v>
      </c>
      <c r="D4822" s="44" t="s">
        <v>13350</v>
      </c>
      <c r="E4822" s="52">
        <v>45106</v>
      </c>
      <c r="F4822" s="18">
        <f t="shared" si="227"/>
        <v>6</v>
      </c>
      <c r="G4822" s="51" t="s">
        <v>11838</v>
      </c>
      <c r="H4822" s="51" t="s">
        <v>18858</v>
      </c>
      <c r="I4822" s="51" t="s">
        <v>11839</v>
      </c>
      <c r="J4822" s="53">
        <v>1085584</v>
      </c>
      <c r="K4822" s="48">
        <v>9.9999631534731542E-2</v>
      </c>
      <c r="L4822" s="53">
        <v>108558</v>
      </c>
      <c r="M4822" s="54">
        <v>1194142</v>
      </c>
      <c r="N4822">
        <f>+VLOOKUP(C4822,'Thanh toán '!M$1335:N$6972,2,0)</f>
        <v>1194142</v>
      </c>
      <c r="O4822" s="61">
        <f t="shared" si="228"/>
        <v>0</v>
      </c>
    </row>
    <row r="4823" spans="1:15" hidden="1" x14ac:dyDescent="0.3">
      <c r="A4823" s="43">
        <v>2023</v>
      </c>
      <c r="B4823" s="51" t="s">
        <v>18859</v>
      </c>
      <c r="C4823" s="19">
        <f t="shared" si="226"/>
        <v>38207</v>
      </c>
      <c r="D4823" s="44" t="s">
        <v>13350</v>
      </c>
      <c r="E4823" s="52">
        <v>45106</v>
      </c>
      <c r="F4823" s="18">
        <f t="shared" si="227"/>
        <v>6</v>
      </c>
      <c r="G4823" s="51" t="s">
        <v>12509</v>
      </c>
      <c r="H4823" s="51" t="s">
        <v>12509</v>
      </c>
      <c r="I4823" s="51" t="s">
        <v>12510</v>
      </c>
      <c r="J4823" s="53">
        <v>2003930</v>
      </c>
      <c r="K4823" s="48">
        <v>0.1</v>
      </c>
      <c r="L4823" s="53">
        <v>200393</v>
      </c>
      <c r="M4823" s="54">
        <v>2204323</v>
      </c>
      <c r="N4823">
        <f>+VLOOKUP(C4823,'Thanh toán '!M$1335:N$6972,2,0)</f>
        <v>2204323</v>
      </c>
      <c r="O4823" s="61">
        <f t="shared" si="228"/>
        <v>0</v>
      </c>
    </row>
    <row r="4824" spans="1:15" hidden="1" x14ac:dyDescent="0.3">
      <c r="A4824" s="43">
        <v>2023</v>
      </c>
      <c r="B4824" s="51" t="s">
        <v>18860</v>
      </c>
      <c r="C4824" s="19">
        <f t="shared" si="226"/>
        <v>38672</v>
      </c>
      <c r="D4824" s="44" t="s">
        <v>13350</v>
      </c>
      <c r="E4824" s="52">
        <v>45106</v>
      </c>
      <c r="F4824" s="18">
        <f t="shared" si="227"/>
        <v>6</v>
      </c>
      <c r="G4824" s="51" t="s">
        <v>11799</v>
      </c>
      <c r="H4824" s="51" t="s">
        <v>13515</v>
      </c>
      <c r="I4824" s="51" t="s">
        <v>11725</v>
      </c>
      <c r="J4824" s="53">
        <v>619888</v>
      </c>
      <c r="K4824" s="48">
        <v>0.10000032263892832</v>
      </c>
      <c r="L4824" s="53">
        <v>61989</v>
      </c>
      <c r="M4824" s="54">
        <v>681877</v>
      </c>
      <c r="N4824">
        <f>+VLOOKUP(C4824,'Thanh toán '!M$1335:N$6972,2,0)</f>
        <v>681877</v>
      </c>
      <c r="O4824" s="61">
        <f t="shared" si="228"/>
        <v>0</v>
      </c>
    </row>
    <row r="4825" spans="1:15" hidden="1" x14ac:dyDescent="0.3">
      <c r="A4825" s="43">
        <v>2023</v>
      </c>
      <c r="B4825" s="51" t="s">
        <v>18861</v>
      </c>
      <c r="C4825" s="19">
        <f t="shared" si="226"/>
        <v>38673</v>
      </c>
      <c r="D4825" s="44" t="s">
        <v>13350</v>
      </c>
      <c r="E4825" s="52">
        <v>45106</v>
      </c>
      <c r="F4825" s="18">
        <f t="shared" si="227"/>
        <v>6</v>
      </c>
      <c r="G4825" s="51" t="s">
        <v>11799</v>
      </c>
      <c r="H4825" s="51" t="s">
        <v>14202</v>
      </c>
      <c r="I4825" s="51" t="s">
        <v>11725</v>
      </c>
      <c r="J4825" s="53">
        <v>1048040</v>
      </c>
      <c r="K4825" s="48">
        <v>0.1</v>
      </c>
      <c r="L4825" s="53">
        <v>104804</v>
      </c>
      <c r="M4825" s="54">
        <v>1152844</v>
      </c>
      <c r="N4825">
        <f>+VLOOKUP(C4825,'Thanh toán '!M$1335:N$6972,2,0)</f>
        <v>1152844</v>
      </c>
      <c r="O4825" s="61">
        <f t="shared" si="228"/>
        <v>0</v>
      </c>
    </row>
    <row r="4826" spans="1:15" hidden="1" x14ac:dyDescent="0.3">
      <c r="A4826" s="43">
        <v>2023</v>
      </c>
      <c r="B4826" s="51" t="s">
        <v>18862</v>
      </c>
      <c r="C4826" s="19">
        <f t="shared" si="226"/>
        <v>38674</v>
      </c>
      <c r="D4826" s="44" t="s">
        <v>13350</v>
      </c>
      <c r="E4826" s="52">
        <v>45106</v>
      </c>
      <c r="F4826" s="18">
        <f t="shared" si="227"/>
        <v>6</v>
      </c>
      <c r="G4826" s="51" t="s">
        <v>11799</v>
      </c>
      <c r="H4826" s="51" t="s">
        <v>14496</v>
      </c>
      <c r="I4826" s="51" t="s">
        <v>11725</v>
      </c>
      <c r="J4826" s="53">
        <v>976910</v>
      </c>
      <c r="K4826" s="48">
        <v>0.1</v>
      </c>
      <c r="L4826" s="53">
        <v>97691</v>
      </c>
      <c r="M4826" s="54">
        <v>1074601</v>
      </c>
      <c r="N4826">
        <f>+VLOOKUP(C4826,'Thanh toán '!M$1335:N$6972,2,0)</f>
        <v>1074601</v>
      </c>
      <c r="O4826" s="61">
        <f t="shared" si="228"/>
        <v>0</v>
      </c>
    </row>
    <row r="4827" spans="1:15" hidden="1" x14ac:dyDescent="0.3">
      <c r="A4827" s="43">
        <v>2023</v>
      </c>
      <c r="B4827" s="51" t="s">
        <v>18863</v>
      </c>
      <c r="C4827" s="19">
        <f t="shared" si="226"/>
        <v>38676</v>
      </c>
      <c r="D4827" s="44" t="s">
        <v>13350</v>
      </c>
      <c r="E4827" s="52">
        <v>45106</v>
      </c>
      <c r="F4827" s="18">
        <f t="shared" si="227"/>
        <v>6</v>
      </c>
      <c r="G4827" s="51" t="s">
        <v>11768</v>
      </c>
      <c r="H4827" s="51" t="s">
        <v>11768</v>
      </c>
      <c r="I4827" s="51" t="s">
        <v>11769</v>
      </c>
      <c r="J4827" s="53">
        <v>450715</v>
      </c>
      <c r="K4827" s="48">
        <v>0.10000110934847964</v>
      </c>
      <c r="L4827" s="53">
        <v>45072</v>
      </c>
      <c r="M4827" s="54">
        <v>495787</v>
      </c>
      <c r="N4827">
        <f>+VLOOKUP(C4827,'Thanh toán '!M$1335:N$6972,2,0)</f>
        <v>495787</v>
      </c>
      <c r="O4827" s="61">
        <f t="shared" si="228"/>
        <v>0</v>
      </c>
    </row>
    <row r="4828" spans="1:15" hidden="1" x14ac:dyDescent="0.3">
      <c r="A4828" s="43">
        <v>2023</v>
      </c>
      <c r="B4828" s="51" t="s">
        <v>18864</v>
      </c>
      <c r="C4828" s="19">
        <f t="shared" si="226"/>
        <v>38677</v>
      </c>
      <c r="D4828" s="44" t="s">
        <v>13350</v>
      </c>
      <c r="E4828" s="52">
        <v>45106</v>
      </c>
      <c r="F4828" s="18">
        <f t="shared" si="227"/>
        <v>6</v>
      </c>
      <c r="G4828" s="51" t="s">
        <v>11768</v>
      </c>
      <c r="H4828" s="51" t="s">
        <v>11768</v>
      </c>
      <c r="I4828" s="51" t="s">
        <v>11769</v>
      </c>
      <c r="J4828" s="53">
        <v>734310</v>
      </c>
      <c r="K4828" s="48">
        <v>0.1</v>
      </c>
      <c r="L4828" s="53">
        <v>73431</v>
      </c>
      <c r="M4828" s="54">
        <v>807741</v>
      </c>
      <c r="N4828">
        <f>+VLOOKUP(C4828,'Thanh toán '!M$1335:N$6972,2,0)</f>
        <v>807741</v>
      </c>
      <c r="O4828" s="61">
        <f t="shared" si="228"/>
        <v>0</v>
      </c>
    </row>
    <row r="4829" spans="1:15" hidden="1" x14ac:dyDescent="0.3">
      <c r="A4829" s="43">
        <v>2023</v>
      </c>
      <c r="B4829" s="51" t="s">
        <v>18865</v>
      </c>
      <c r="C4829" s="19">
        <f t="shared" si="226"/>
        <v>38679</v>
      </c>
      <c r="D4829" s="44" t="s">
        <v>13350</v>
      </c>
      <c r="E4829" s="52">
        <v>45106</v>
      </c>
      <c r="F4829" s="18">
        <f t="shared" si="227"/>
        <v>6</v>
      </c>
      <c r="G4829" s="51" t="s">
        <v>11799</v>
      </c>
      <c r="H4829" s="51" t="s">
        <v>16587</v>
      </c>
      <c r="I4829" s="51" t="s">
        <v>11725</v>
      </c>
      <c r="J4829" s="53">
        <v>370839</v>
      </c>
      <c r="K4829" s="48">
        <v>0.10000026965880073</v>
      </c>
      <c r="L4829" s="53">
        <v>37084</v>
      </c>
      <c r="M4829" s="54">
        <v>407923</v>
      </c>
      <c r="N4829">
        <f>+VLOOKUP(C4829,'Thanh toán '!M$1335:N$6972,2,0)</f>
        <v>407923</v>
      </c>
      <c r="O4829" s="61">
        <f t="shared" si="228"/>
        <v>0</v>
      </c>
    </row>
    <row r="4830" spans="1:15" hidden="1" x14ac:dyDescent="0.3">
      <c r="A4830" s="43">
        <v>2023</v>
      </c>
      <c r="B4830" s="51" t="s">
        <v>18866</v>
      </c>
      <c r="C4830" s="19">
        <f t="shared" si="226"/>
        <v>39008</v>
      </c>
      <c r="D4830" s="44" t="s">
        <v>13350</v>
      </c>
      <c r="E4830" s="52">
        <v>45106</v>
      </c>
      <c r="F4830" s="18">
        <f t="shared" si="227"/>
        <v>6</v>
      </c>
      <c r="G4830" s="51" t="s">
        <v>11860</v>
      </c>
      <c r="H4830" s="51" t="s">
        <v>14660</v>
      </c>
      <c r="I4830" s="51" t="s">
        <v>11719</v>
      </c>
      <c r="J4830" s="53">
        <v>2469010</v>
      </c>
      <c r="K4830" s="48">
        <v>0.1</v>
      </c>
      <c r="L4830" s="53">
        <v>246901</v>
      </c>
      <c r="M4830" s="54">
        <v>2715911</v>
      </c>
      <c r="N4830">
        <f>+VLOOKUP(C4830,'Thanh toán '!M$1335:N$6972,2,0)</f>
        <v>2715911</v>
      </c>
      <c r="O4830" s="61">
        <f t="shared" si="228"/>
        <v>0</v>
      </c>
    </row>
    <row r="4831" spans="1:15" hidden="1" x14ac:dyDescent="0.3">
      <c r="A4831" s="43">
        <v>2023</v>
      </c>
      <c r="B4831" s="51" t="s">
        <v>18867</v>
      </c>
      <c r="C4831" s="19">
        <f t="shared" si="226"/>
        <v>39011</v>
      </c>
      <c r="D4831" s="44" t="s">
        <v>13350</v>
      </c>
      <c r="E4831" s="52">
        <v>45106</v>
      </c>
      <c r="F4831" s="18">
        <f t="shared" si="227"/>
        <v>6</v>
      </c>
      <c r="G4831" s="51" t="s">
        <v>12254</v>
      </c>
      <c r="H4831" s="51" t="s">
        <v>12254</v>
      </c>
      <c r="I4831" s="51" t="s">
        <v>12255</v>
      </c>
      <c r="J4831" s="53">
        <v>450715</v>
      </c>
      <c r="K4831" s="48">
        <v>0.10000110934847964</v>
      </c>
      <c r="L4831" s="53">
        <v>45072</v>
      </c>
      <c r="M4831" s="54">
        <v>495787</v>
      </c>
      <c r="N4831">
        <f>+VLOOKUP(C4831,'Thanh toán '!M$1335:N$6972,2,0)</f>
        <v>495787</v>
      </c>
      <c r="O4831" s="61">
        <f t="shared" si="228"/>
        <v>0</v>
      </c>
    </row>
    <row r="4832" spans="1:15" hidden="1" x14ac:dyDescent="0.3">
      <c r="A4832" s="43">
        <v>2023</v>
      </c>
      <c r="B4832" s="51" t="s">
        <v>18868</v>
      </c>
      <c r="C4832" s="19">
        <f t="shared" si="226"/>
        <v>39012</v>
      </c>
      <c r="D4832" s="44" t="s">
        <v>13350</v>
      </c>
      <c r="E4832" s="52">
        <v>45106</v>
      </c>
      <c r="F4832" s="18">
        <f t="shared" si="227"/>
        <v>6</v>
      </c>
      <c r="G4832" s="51" t="s">
        <v>12185</v>
      </c>
      <c r="H4832" s="51" t="s">
        <v>12185</v>
      </c>
      <c r="I4832" s="51" t="s">
        <v>12186</v>
      </c>
      <c r="J4832" s="53">
        <v>2346710</v>
      </c>
      <c r="K4832" s="48">
        <v>0.1</v>
      </c>
      <c r="L4832" s="53">
        <v>234671</v>
      </c>
      <c r="M4832" s="54">
        <v>2581381</v>
      </c>
      <c r="N4832">
        <f>+VLOOKUP(C4832,'Thanh toán '!M$1335:N$6972,2,0)</f>
        <v>2581381</v>
      </c>
      <c r="O4832" s="61">
        <f t="shared" si="228"/>
        <v>0</v>
      </c>
    </row>
    <row r="4833" spans="1:15" hidden="1" x14ac:dyDescent="0.3">
      <c r="A4833" s="43">
        <v>2023</v>
      </c>
      <c r="B4833" s="51" t="s">
        <v>18869</v>
      </c>
      <c r="C4833" s="19">
        <f t="shared" si="226"/>
        <v>39013</v>
      </c>
      <c r="D4833" s="44" t="s">
        <v>13350</v>
      </c>
      <c r="E4833" s="52">
        <v>45106</v>
      </c>
      <c r="F4833" s="18">
        <f t="shared" si="227"/>
        <v>6</v>
      </c>
      <c r="G4833" s="51" t="s">
        <v>12254</v>
      </c>
      <c r="H4833" s="51" t="s">
        <v>12254</v>
      </c>
      <c r="I4833" s="51" t="s">
        <v>12255</v>
      </c>
      <c r="J4833" s="53">
        <v>3081020</v>
      </c>
      <c r="K4833" s="48">
        <v>0.1</v>
      </c>
      <c r="L4833" s="53">
        <v>308102</v>
      </c>
      <c r="M4833" s="54">
        <v>3389122</v>
      </c>
      <c r="N4833">
        <f>+VLOOKUP(C4833,'Thanh toán '!M$1335:N$6972,2,0)</f>
        <v>3389122</v>
      </c>
      <c r="O4833" s="61">
        <f t="shared" si="228"/>
        <v>0</v>
      </c>
    </row>
    <row r="4834" spans="1:15" hidden="1" x14ac:dyDescent="0.3">
      <c r="A4834" s="43">
        <v>2023</v>
      </c>
      <c r="B4834" s="51" t="s">
        <v>18870</v>
      </c>
      <c r="C4834" s="19">
        <f t="shared" si="226"/>
        <v>39014</v>
      </c>
      <c r="D4834" s="44" t="s">
        <v>13350</v>
      </c>
      <c r="E4834" s="52">
        <v>45106</v>
      </c>
      <c r="F4834" s="18">
        <f t="shared" si="227"/>
        <v>6</v>
      </c>
      <c r="G4834" s="51" t="s">
        <v>12194</v>
      </c>
      <c r="H4834" s="51" t="s">
        <v>12194</v>
      </c>
      <c r="I4834" s="51" t="s">
        <v>12195</v>
      </c>
      <c r="J4834" s="53">
        <v>1517775</v>
      </c>
      <c r="K4834" s="48">
        <v>0.10000032942959267</v>
      </c>
      <c r="L4834" s="53">
        <v>151778</v>
      </c>
      <c r="M4834" s="54">
        <v>1669553</v>
      </c>
      <c r="N4834">
        <f>+VLOOKUP(C4834,'Thanh toán '!M$1335:N$6972,2,0)</f>
        <v>1669553</v>
      </c>
      <c r="O4834" s="61">
        <f t="shared" si="228"/>
        <v>0</v>
      </c>
    </row>
    <row r="4835" spans="1:15" hidden="1" x14ac:dyDescent="0.3">
      <c r="A4835" s="43">
        <v>2023</v>
      </c>
      <c r="B4835" s="51" t="s">
        <v>18871</v>
      </c>
      <c r="C4835" s="19">
        <f t="shared" si="226"/>
        <v>39015</v>
      </c>
      <c r="D4835" s="44" t="s">
        <v>13350</v>
      </c>
      <c r="E4835" s="52">
        <v>45106</v>
      </c>
      <c r="F4835" s="18">
        <f t="shared" si="227"/>
        <v>6</v>
      </c>
      <c r="G4835" s="51" t="s">
        <v>12568</v>
      </c>
      <c r="H4835" s="51" t="s">
        <v>12568</v>
      </c>
      <c r="I4835" s="51" t="s">
        <v>12569</v>
      </c>
      <c r="J4835" s="53">
        <v>367155</v>
      </c>
      <c r="K4835" s="48">
        <v>0.10000136182266345</v>
      </c>
      <c r="L4835" s="53">
        <v>36716</v>
      </c>
      <c r="M4835" s="54">
        <v>403871</v>
      </c>
      <c r="N4835">
        <f>+VLOOKUP(C4835,'Thanh toán '!M$1335:N$6972,2,0)</f>
        <v>403871</v>
      </c>
      <c r="O4835" s="61">
        <f t="shared" si="228"/>
        <v>0</v>
      </c>
    </row>
    <row r="4836" spans="1:15" hidden="1" x14ac:dyDescent="0.3">
      <c r="A4836" s="43">
        <v>2023</v>
      </c>
      <c r="B4836" s="51" t="s">
        <v>18872</v>
      </c>
      <c r="C4836" s="19">
        <f t="shared" si="226"/>
        <v>39016</v>
      </c>
      <c r="D4836" s="44" t="s">
        <v>13350</v>
      </c>
      <c r="E4836" s="52">
        <v>45106</v>
      </c>
      <c r="F4836" s="18">
        <f t="shared" si="227"/>
        <v>6</v>
      </c>
      <c r="G4836" s="51" t="s">
        <v>12565</v>
      </c>
      <c r="H4836" s="51" t="s">
        <v>12565</v>
      </c>
      <c r="I4836" s="51" t="s">
        <v>12566</v>
      </c>
      <c r="J4836" s="53">
        <v>1057110</v>
      </c>
      <c r="K4836" s="48">
        <v>0.1</v>
      </c>
      <c r="L4836" s="53">
        <v>105711</v>
      </c>
      <c r="M4836" s="54">
        <v>1162821</v>
      </c>
      <c r="N4836">
        <f>+VLOOKUP(C4836,'Thanh toán '!M$1335:N$6972,2,0)</f>
        <v>1162821</v>
      </c>
      <c r="O4836" s="61">
        <f t="shared" si="228"/>
        <v>0</v>
      </c>
    </row>
    <row r="4837" spans="1:15" hidden="1" x14ac:dyDescent="0.3">
      <c r="A4837" s="43">
        <v>2023</v>
      </c>
      <c r="B4837" s="51" t="s">
        <v>18873</v>
      </c>
      <c r="C4837" s="19">
        <f t="shared" si="226"/>
        <v>39017</v>
      </c>
      <c r="D4837" s="44" t="s">
        <v>13350</v>
      </c>
      <c r="E4837" s="52">
        <v>45106</v>
      </c>
      <c r="F4837" s="18">
        <f t="shared" si="227"/>
        <v>6</v>
      </c>
      <c r="G4837" s="51" t="s">
        <v>12260</v>
      </c>
      <c r="H4837" s="51" t="s">
        <v>12260</v>
      </c>
      <c r="I4837" s="51" t="s">
        <v>12261</v>
      </c>
      <c r="J4837" s="53">
        <v>444230</v>
      </c>
      <c r="K4837" s="48">
        <v>0.1</v>
      </c>
      <c r="L4837" s="53">
        <v>44423</v>
      </c>
      <c r="M4837" s="54">
        <v>488653</v>
      </c>
      <c r="N4837">
        <f>+VLOOKUP(C4837,'Thanh toán '!M$1335:N$6972,2,0)</f>
        <v>488653</v>
      </c>
      <c r="O4837" s="61">
        <f t="shared" si="228"/>
        <v>0</v>
      </c>
    </row>
    <row r="4838" spans="1:15" hidden="1" x14ac:dyDescent="0.3">
      <c r="A4838" s="43">
        <v>2023</v>
      </c>
      <c r="B4838" s="51" t="s">
        <v>18874</v>
      </c>
      <c r="C4838" s="19">
        <f t="shared" si="226"/>
        <v>39029</v>
      </c>
      <c r="D4838" s="44" t="s">
        <v>13350</v>
      </c>
      <c r="E4838" s="52">
        <v>45107</v>
      </c>
      <c r="F4838" s="18">
        <f t="shared" si="227"/>
        <v>6</v>
      </c>
      <c r="G4838" s="51" t="s">
        <v>12589</v>
      </c>
      <c r="H4838" s="51" t="s">
        <v>12589</v>
      </c>
      <c r="I4838" s="51" t="s">
        <v>12590</v>
      </c>
      <c r="J4838" s="53">
        <v>3290555</v>
      </c>
      <c r="K4838" s="48">
        <v>0.10000015195005098</v>
      </c>
      <c r="L4838" s="53">
        <v>329056</v>
      </c>
      <c r="M4838" s="54">
        <v>3619611</v>
      </c>
      <c r="N4838">
        <f>+VLOOKUP(C4838,'Thanh toán '!M$1335:N$6972,2,0)</f>
        <v>3619611</v>
      </c>
      <c r="O4838" s="61">
        <f t="shared" si="228"/>
        <v>0</v>
      </c>
    </row>
    <row r="4839" spans="1:15" hidden="1" x14ac:dyDescent="0.3">
      <c r="A4839" s="43">
        <v>2023</v>
      </c>
      <c r="B4839" s="51" t="s">
        <v>18875</v>
      </c>
      <c r="C4839" s="19">
        <f t="shared" si="226"/>
        <v>39030</v>
      </c>
      <c r="D4839" s="44" t="s">
        <v>13350</v>
      </c>
      <c r="E4839" s="52">
        <v>45107</v>
      </c>
      <c r="F4839" s="18">
        <f t="shared" si="227"/>
        <v>6</v>
      </c>
      <c r="G4839" s="51" t="s">
        <v>12200</v>
      </c>
      <c r="H4839" s="51" t="s">
        <v>12200</v>
      </c>
      <c r="I4839" s="51" t="s">
        <v>12201</v>
      </c>
      <c r="J4839" s="53">
        <v>2494685</v>
      </c>
      <c r="K4839" s="48">
        <v>0.1000002004261059</v>
      </c>
      <c r="L4839" s="53">
        <v>249469</v>
      </c>
      <c r="M4839" s="54">
        <v>2744154</v>
      </c>
      <c r="N4839">
        <f>+VLOOKUP(C4839,'Thanh toán '!M$1335:N$6972,2,0)</f>
        <v>2744154</v>
      </c>
      <c r="O4839" s="61">
        <f t="shared" si="228"/>
        <v>0</v>
      </c>
    </row>
    <row r="4840" spans="1:15" hidden="1" x14ac:dyDescent="0.3">
      <c r="A4840" s="43">
        <v>2023</v>
      </c>
      <c r="B4840" s="51" t="s">
        <v>18876</v>
      </c>
      <c r="C4840" s="19">
        <f t="shared" si="226"/>
        <v>39031</v>
      </c>
      <c r="D4840" s="44" t="s">
        <v>13350</v>
      </c>
      <c r="E4840" s="52">
        <v>45107</v>
      </c>
      <c r="F4840" s="18">
        <f t="shared" si="227"/>
        <v>6</v>
      </c>
      <c r="G4840" s="51" t="s">
        <v>11799</v>
      </c>
      <c r="H4840" s="51" t="s">
        <v>14355</v>
      </c>
      <c r="I4840" s="51" t="s">
        <v>11725</v>
      </c>
      <c r="J4840" s="53">
        <v>363831</v>
      </c>
      <c r="K4840" s="48">
        <v>9.9999725147115012E-2</v>
      </c>
      <c r="L4840" s="53">
        <v>36383</v>
      </c>
      <c r="M4840" s="54">
        <v>400214</v>
      </c>
      <c r="N4840">
        <f>+VLOOKUP(C4840,'Thanh toán '!M$1335:N$6972,2,0)</f>
        <v>400214</v>
      </c>
      <c r="O4840" s="61">
        <f t="shared" si="228"/>
        <v>0</v>
      </c>
    </row>
    <row r="4841" spans="1:15" hidden="1" x14ac:dyDescent="0.3">
      <c r="A4841" s="43">
        <v>2023</v>
      </c>
      <c r="B4841" s="51" t="s">
        <v>18877</v>
      </c>
      <c r="C4841" s="19">
        <f t="shared" si="226"/>
        <v>39032</v>
      </c>
      <c r="D4841" s="44" t="s">
        <v>13350</v>
      </c>
      <c r="E4841" s="52">
        <v>45107</v>
      </c>
      <c r="F4841" s="18">
        <f t="shared" si="227"/>
        <v>6</v>
      </c>
      <c r="G4841" s="51" t="s">
        <v>11799</v>
      </c>
      <c r="H4841" s="51" t="s">
        <v>14626</v>
      </c>
      <c r="I4841" s="51" t="s">
        <v>11725</v>
      </c>
      <c r="J4841" s="53">
        <v>1665925</v>
      </c>
      <c r="K4841" s="48">
        <v>0.10000030013355943</v>
      </c>
      <c r="L4841" s="53">
        <v>166593</v>
      </c>
      <c r="M4841" s="54">
        <v>1832518</v>
      </c>
      <c r="N4841">
        <f>+VLOOKUP(C4841,'Thanh toán '!M$1335:N$6972,2,0)</f>
        <v>1832518</v>
      </c>
      <c r="O4841" s="61">
        <f t="shared" si="228"/>
        <v>0</v>
      </c>
    </row>
    <row r="4842" spans="1:15" hidden="1" x14ac:dyDescent="0.3">
      <c r="A4842" s="43">
        <v>2023</v>
      </c>
      <c r="B4842" s="51" t="s">
        <v>18878</v>
      </c>
      <c r="C4842" s="19">
        <f t="shared" si="226"/>
        <v>39034</v>
      </c>
      <c r="D4842" s="44" t="s">
        <v>13350</v>
      </c>
      <c r="E4842" s="52">
        <v>45107</v>
      </c>
      <c r="F4842" s="18">
        <f t="shared" si="227"/>
        <v>6</v>
      </c>
      <c r="G4842" s="51" t="s">
        <v>12448</v>
      </c>
      <c r="H4842" s="51" t="s">
        <v>18879</v>
      </c>
      <c r="I4842" s="51" t="s">
        <v>12449</v>
      </c>
      <c r="J4842" s="53">
        <v>1227820</v>
      </c>
      <c r="K4842" s="48">
        <v>0.1</v>
      </c>
      <c r="L4842" s="53">
        <v>122782</v>
      </c>
      <c r="M4842" s="54">
        <v>1350602</v>
      </c>
      <c r="N4842">
        <f>+VLOOKUP(C4842,'Thanh toán '!M$1335:N$6972,2,0)</f>
        <v>1350602</v>
      </c>
      <c r="O4842" s="61">
        <f t="shared" si="228"/>
        <v>0</v>
      </c>
    </row>
    <row r="4843" spans="1:15" hidden="1" x14ac:dyDescent="0.3">
      <c r="A4843" s="43">
        <v>2023</v>
      </c>
      <c r="B4843" s="51" t="s">
        <v>18880</v>
      </c>
      <c r="C4843" s="19">
        <f t="shared" si="226"/>
        <v>39035</v>
      </c>
      <c r="D4843" s="44" t="s">
        <v>13350</v>
      </c>
      <c r="E4843" s="52">
        <v>45107</v>
      </c>
      <c r="F4843" s="18">
        <f t="shared" si="227"/>
        <v>6</v>
      </c>
      <c r="G4843" s="51" t="s">
        <v>11799</v>
      </c>
      <c r="H4843" s="51" t="s">
        <v>13679</v>
      </c>
      <c r="I4843" s="51" t="s">
        <v>11725</v>
      </c>
      <c r="J4843" s="53">
        <v>123613</v>
      </c>
      <c r="K4843" s="48">
        <v>9.999757307079353E-2</v>
      </c>
      <c r="L4843" s="53">
        <v>12361</v>
      </c>
      <c r="M4843" s="54">
        <v>135974</v>
      </c>
      <c r="N4843">
        <f>+VLOOKUP(C4843,'Thanh toán '!M$1335:N$6972,2,0)</f>
        <v>135974</v>
      </c>
      <c r="O4843" s="61">
        <f t="shared" si="228"/>
        <v>0</v>
      </c>
    </row>
    <row r="4844" spans="1:15" hidden="1" x14ac:dyDescent="0.3">
      <c r="A4844" s="43">
        <v>2023</v>
      </c>
      <c r="B4844" s="51" t="s">
        <v>18881</v>
      </c>
      <c r="C4844" s="19">
        <f t="shared" si="226"/>
        <v>39036</v>
      </c>
      <c r="D4844" s="44" t="s">
        <v>13350</v>
      </c>
      <c r="E4844" s="52">
        <v>45107</v>
      </c>
      <c r="F4844" s="18">
        <f t="shared" si="227"/>
        <v>6</v>
      </c>
      <c r="G4844" s="51" t="s">
        <v>11799</v>
      </c>
      <c r="H4844" s="51" t="s">
        <v>13688</v>
      </c>
      <c r="I4844" s="51" t="s">
        <v>11725</v>
      </c>
      <c r="J4844" s="53">
        <v>832272</v>
      </c>
      <c r="K4844" s="48">
        <v>9.9999759693946214E-2</v>
      </c>
      <c r="L4844" s="53">
        <v>83227</v>
      </c>
      <c r="M4844" s="54">
        <v>915499</v>
      </c>
      <c r="N4844">
        <f>+VLOOKUP(C4844,'Thanh toán '!M$1335:N$6972,2,0)</f>
        <v>915499</v>
      </c>
      <c r="O4844" s="61">
        <f t="shared" si="228"/>
        <v>0</v>
      </c>
    </row>
    <row r="4845" spans="1:15" hidden="1" x14ac:dyDescent="0.3">
      <c r="A4845" s="43">
        <v>2023</v>
      </c>
      <c r="B4845" s="51" t="s">
        <v>18882</v>
      </c>
      <c r="C4845" s="19">
        <f t="shared" si="226"/>
        <v>39037</v>
      </c>
      <c r="D4845" s="44" t="s">
        <v>13350</v>
      </c>
      <c r="E4845" s="52">
        <v>45107</v>
      </c>
      <c r="F4845" s="18">
        <f t="shared" si="227"/>
        <v>6</v>
      </c>
      <c r="G4845" s="51" t="s">
        <v>12396</v>
      </c>
      <c r="H4845" s="51" t="s">
        <v>18883</v>
      </c>
      <c r="I4845" s="51" t="s">
        <v>12397</v>
      </c>
      <c r="J4845" s="53">
        <v>621286</v>
      </c>
      <c r="K4845" s="48">
        <v>0.10000064382587086</v>
      </c>
      <c r="L4845" s="53">
        <v>62129</v>
      </c>
      <c r="M4845" s="54">
        <v>683415</v>
      </c>
      <c r="N4845">
        <f>+VLOOKUP(C4845,'Thanh toán '!M$1335:N$6972,2,0)</f>
        <v>683415</v>
      </c>
      <c r="O4845" s="61">
        <f t="shared" si="228"/>
        <v>0</v>
      </c>
    </row>
    <row r="4846" spans="1:15" hidden="1" x14ac:dyDescent="0.3">
      <c r="A4846" s="43">
        <v>2023</v>
      </c>
      <c r="B4846" s="51" t="s">
        <v>18884</v>
      </c>
      <c r="C4846" s="19">
        <f t="shared" si="226"/>
        <v>39038</v>
      </c>
      <c r="D4846" s="44" t="s">
        <v>13350</v>
      </c>
      <c r="E4846" s="52">
        <v>45107</v>
      </c>
      <c r="F4846" s="18">
        <f t="shared" si="227"/>
        <v>6</v>
      </c>
      <c r="G4846" s="51" t="s">
        <v>12396</v>
      </c>
      <c r="H4846" s="51" t="s">
        <v>16762</v>
      </c>
      <c r="I4846" s="51" t="s">
        <v>12397</v>
      </c>
      <c r="J4846" s="53">
        <v>1430361</v>
      </c>
      <c r="K4846" s="48">
        <v>9.9999930087579292E-2</v>
      </c>
      <c r="L4846" s="53">
        <v>143036</v>
      </c>
      <c r="M4846" s="54">
        <v>1573397</v>
      </c>
      <c r="N4846">
        <f>+VLOOKUP(C4846,'Thanh toán '!M$1335:N$6972,2,0)</f>
        <v>1573397</v>
      </c>
      <c r="O4846" s="61">
        <f t="shared" si="228"/>
        <v>0</v>
      </c>
    </row>
    <row r="4847" spans="1:15" hidden="1" x14ac:dyDescent="0.3">
      <c r="A4847" s="43">
        <v>2023</v>
      </c>
      <c r="B4847" s="51" t="s">
        <v>18885</v>
      </c>
      <c r="C4847" s="19">
        <f t="shared" si="226"/>
        <v>39040</v>
      </c>
      <c r="D4847" s="44" t="s">
        <v>13350</v>
      </c>
      <c r="E4847" s="52">
        <v>45107</v>
      </c>
      <c r="F4847" s="18">
        <f t="shared" si="227"/>
        <v>6</v>
      </c>
      <c r="G4847" s="51" t="s">
        <v>11799</v>
      </c>
      <c r="H4847" s="51" t="s">
        <v>13613</v>
      </c>
      <c r="I4847" s="51" t="s">
        <v>11725</v>
      </c>
      <c r="J4847" s="53">
        <v>763265</v>
      </c>
      <c r="K4847" s="48">
        <v>0.10000065508047663</v>
      </c>
      <c r="L4847" s="53">
        <v>76327</v>
      </c>
      <c r="M4847" s="54">
        <v>839592</v>
      </c>
      <c r="N4847">
        <f>+VLOOKUP(C4847,'Thanh toán '!M$1335:N$6972,2,0)</f>
        <v>839592</v>
      </c>
      <c r="O4847" s="61">
        <f t="shared" si="228"/>
        <v>0</v>
      </c>
    </row>
    <row r="4848" spans="1:15" hidden="1" x14ac:dyDescent="0.3">
      <c r="A4848" s="43">
        <v>2023</v>
      </c>
      <c r="B4848" s="51" t="s">
        <v>18886</v>
      </c>
      <c r="C4848" s="19">
        <f t="shared" si="226"/>
        <v>39041</v>
      </c>
      <c r="D4848" s="44" t="s">
        <v>13350</v>
      </c>
      <c r="E4848" s="52">
        <v>45107</v>
      </c>
      <c r="F4848" s="18">
        <f t="shared" si="227"/>
        <v>6</v>
      </c>
      <c r="G4848" s="51" t="s">
        <v>11799</v>
      </c>
      <c r="H4848" s="51" t="s">
        <v>13619</v>
      </c>
      <c r="I4848" s="51" t="s">
        <v>11725</v>
      </c>
      <c r="J4848" s="53">
        <v>707124</v>
      </c>
      <c r="K4848" s="48">
        <v>9.9999434328349762E-2</v>
      </c>
      <c r="L4848" s="53">
        <v>70712</v>
      </c>
      <c r="M4848" s="54">
        <v>777836</v>
      </c>
      <c r="N4848">
        <f>+VLOOKUP(C4848,'Thanh toán '!M$1335:N$6972,2,0)</f>
        <v>777836</v>
      </c>
      <c r="O4848" s="61">
        <f t="shared" si="228"/>
        <v>0</v>
      </c>
    </row>
    <row r="4849" spans="1:15" hidden="1" x14ac:dyDescent="0.3">
      <c r="A4849" s="43">
        <v>2023</v>
      </c>
      <c r="B4849" s="51" t="s">
        <v>18887</v>
      </c>
      <c r="C4849" s="19">
        <f t="shared" si="226"/>
        <v>39042</v>
      </c>
      <c r="D4849" s="44" t="s">
        <v>13350</v>
      </c>
      <c r="E4849" s="52">
        <v>45107</v>
      </c>
      <c r="F4849" s="18">
        <f t="shared" si="227"/>
        <v>6</v>
      </c>
      <c r="G4849" s="51" t="s">
        <v>11799</v>
      </c>
      <c r="H4849" s="51" t="s">
        <v>13354</v>
      </c>
      <c r="I4849" s="51" t="s">
        <v>11725</v>
      </c>
      <c r="J4849" s="53">
        <v>444230</v>
      </c>
      <c r="K4849" s="48">
        <v>0.1</v>
      </c>
      <c r="L4849" s="53">
        <v>44423</v>
      </c>
      <c r="M4849" s="54">
        <v>488653</v>
      </c>
      <c r="N4849">
        <f>+VLOOKUP(C4849,'Thanh toán '!M$1335:N$6972,2,0)</f>
        <v>488653</v>
      </c>
      <c r="O4849" s="61">
        <f t="shared" si="228"/>
        <v>0</v>
      </c>
    </row>
    <row r="4850" spans="1:15" hidden="1" x14ac:dyDescent="0.3">
      <c r="A4850" s="43">
        <v>2023</v>
      </c>
      <c r="B4850" s="51" t="s">
        <v>18888</v>
      </c>
      <c r="C4850" s="19">
        <f t="shared" si="226"/>
        <v>39043</v>
      </c>
      <c r="D4850" s="44" t="s">
        <v>13350</v>
      </c>
      <c r="E4850" s="52">
        <v>45107</v>
      </c>
      <c r="F4850" s="18">
        <f t="shared" si="227"/>
        <v>6</v>
      </c>
      <c r="G4850" s="51" t="s">
        <v>12239</v>
      </c>
      <c r="H4850" s="51" t="s">
        <v>18260</v>
      </c>
      <c r="I4850" s="51" t="s">
        <v>12240</v>
      </c>
      <c r="J4850" s="53">
        <v>2662330</v>
      </c>
      <c r="K4850" s="48">
        <v>0.1</v>
      </c>
      <c r="L4850" s="53">
        <v>266233</v>
      </c>
      <c r="M4850" s="54">
        <v>2928563</v>
      </c>
      <c r="N4850">
        <f>+VLOOKUP(C4850,'Thanh toán '!M$1335:N$6972,2,0)</f>
        <v>2928563</v>
      </c>
      <c r="O4850" s="61">
        <f t="shared" si="228"/>
        <v>0</v>
      </c>
    </row>
    <row r="4851" spans="1:15" hidden="1" x14ac:dyDescent="0.3">
      <c r="A4851" s="43">
        <v>2023</v>
      </c>
      <c r="B4851" s="51" t="s">
        <v>18889</v>
      </c>
      <c r="C4851" s="19">
        <f t="shared" si="226"/>
        <v>39044</v>
      </c>
      <c r="D4851" s="44" t="s">
        <v>13350</v>
      </c>
      <c r="E4851" s="52">
        <v>45107</v>
      </c>
      <c r="F4851" s="18">
        <f t="shared" si="227"/>
        <v>6</v>
      </c>
      <c r="G4851" s="51" t="s">
        <v>11799</v>
      </c>
      <c r="H4851" s="51" t="s">
        <v>13808</v>
      </c>
      <c r="I4851" s="51" t="s">
        <v>11725</v>
      </c>
      <c r="J4851" s="53">
        <v>1061211</v>
      </c>
      <c r="K4851" s="48">
        <v>9.9999905768032943E-2</v>
      </c>
      <c r="L4851" s="53">
        <v>106121</v>
      </c>
      <c r="M4851" s="54">
        <v>1167332</v>
      </c>
      <c r="N4851">
        <f>+VLOOKUP(C4851,'Thanh toán '!M$1335:N$6972,2,0)</f>
        <v>1167332</v>
      </c>
      <c r="O4851" s="61">
        <f t="shared" si="228"/>
        <v>0</v>
      </c>
    </row>
    <row r="4852" spans="1:15" hidden="1" x14ac:dyDescent="0.3">
      <c r="A4852" s="43">
        <v>2023</v>
      </c>
      <c r="B4852" s="51" t="s">
        <v>18890</v>
      </c>
      <c r="C4852" s="19">
        <f t="shared" si="226"/>
        <v>39045</v>
      </c>
      <c r="D4852" s="44" t="s">
        <v>13350</v>
      </c>
      <c r="E4852" s="52">
        <v>45107</v>
      </c>
      <c r="F4852" s="18">
        <f t="shared" si="227"/>
        <v>6</v>
      </c>
      <c r="G4852" s="51" t="s">
        <v>11799</v>
      </c>
      <c r="H4852" s="51" t="s">
        <v>14397</v>
      </c>
      <c r="I4852" s="51" t="s">
        <v>11725</v>
      </c>
      <c r="J4852" s="53">
        <v>593589</v>
      </c>
      <c r="K4852" s="48">
        <v>0.10000016846673372</v>
      </c>
      <c r="L4852" s="53">
        <v>59359</v>
      </c>
      <c r="M4852" s="54">
        <v>652948</v>
      </c>
      <c r="N4852">
        <f>+VLOOKUP(C4852,'Thanh toán '!M$1335:N$6972,2,0)</f>
        <v>652948</v>
      </c>
      <c r="O4852" s="61">
        <f t="shared" si="228"/>
        <v>0</v>
      </c>
    </row>
    <row r="4853" spans="1:15" hidden="1" x14ac:dyDescent="0.3">
      <c r="B4853" s="56" t="s">
        <v>18891</v>
      </c>
      <c r="C4853" s="19">
        <f t="shared" si="226"/>
        <v>39232</v>
      </c>
      <c r="D4853" s="56" t="s">
        <v>13350</v>
      </c>
      <c r="E4853" s="55">
        <v>45108</v>
      </c>
      <c r="F4853" s="18">
        <f t="shared" si="227"/>
        <v>7</v>
      </c>
      <c r="G4853" s="56" t="s">
        <v>12890</v>
      </c>
      <c r="H4853" s="56" t="s">
        <v>12890</v>
      </c>
      <c r="I4853" s="56" t="s">
        <v>12891</v>
      </c>
      <c r="J4853" s="57">
        <v>1406715</v>
      </c>
      <c r="K4853" s="58" t="s">
        <v>11726</v>
      </c>
      <c r="L4853" s="57">
        <v>112537</v>
      </c>
      <c r="M4853" s="59">
        <f>+L4853+J4853</f>
        <v>1519252</v>
      </c>
      <c r="N4853">
        <f>+VLOOKUP(C4853,'Thanh toán '!M$1335:N$6972,2,0)</f>
        <v>1519252</v>
      </c>
      <c r="O4853" s="61">
        <f t="shared" si="228"/>
        <v>0</v>
      </c>
    </row>
    <row r="4854" spans="1:15" hidden="1" x14ac:dyDescent="0.3">
      <c r="B4854" s="56" t="s">
        <v>18892</v>
      </c>
      <c r="C4854" s="19">
        <f t="shared" si="226"/>
        <v>39233</v>
      </c>
      <c r="D4854" s="56" t="s">
        <v>13350</v>
      </c>
      <c r="E4854" s="55">
        <v>45108</v>
      </c>
      <c r="F4854" s="18">
        <f t="shared" si="227"/>
        <v>7</v>
      </c>
      <c r="G4854" s="56" t="s">
        <v>12167</v>
      </c>
      <c r="H4854" s="56" t="s">
        <v>12167</v>
      </c>
      <c r="I4854" s="56" t="s">
        <v>12168</v>
      </c>
      <c r="J4854" s="57">
        <v>811385</v>
      </c>
      <c r="K4854" s="58" t="s">
        <v>11726</v>
      </c>
      <c r="L4854" s="57">
        <v>64911</v>
      </c>
      <c r="M4854" s="59">
        <f t="shared" ref="M4854:M4917" si="229">+L4854+J4854</f>
        <v>876296</v>
      </c>
      <c r="N4854">
        <f>+VLOOKUP(C4854,'Thanh toán '!M$1335:N$6972,2,0)</f>
        <v>876296</v>
      </c>
      <c r="O4854" s="61">
        <f t="shared" si="228"/>
        <v>0</v>
      </c>
    </row>
    <row r="4855" spans="1:15" hidden="1" x14ac:dyDescent="0.3">
      <c r="B4855" s="56" t="s">
        <v>18893</v>
      </c>
      <c r="C4855" s="19">
        <f t="shared" si="226"/>
        <v>39234</v>
      </c>
      <c r="D4855" s="56" t="s">
        <v>13350</v>
      </c>
      <c r="E4855" s="55">
        <v>45108</v>
      </c>
      <c r="F4855" s="18">
        <f t="shared" si="227"/>
        <v>7</v>
      </c>
      <c r="G4855" s="56" t="s">
        <v>12413</v>
      </c>
      <c r="H4855" s="56" t="s">
        <v>12413</v>
      </c>
      <c r="I4855" s="56" t="s">
        <v>12414</v>
      </c>
      <c r="J4855" s="57">
        <v>2890505</v>
      </c>
      <c r="K4855" s="58" t="s">
        <v>11726</v>
      </c>
      <c r="L4855" s="57">
        <v>231240</v>
      </c>
      <c r="M4855" s="59">
        <f t="shared" si="229"/>
        <v>3121745</v>
      </c>
      <c r="N4855">
        <f>+VLOOKUP(C4855,'Thanh toán '!M$1335:N$6972,2,0)</f>
        <v>3121745</v>
      </c>
      <c r="O4855" s="61">
        <f t="shared" si="228"/>
        <v>0</v>
      </c>
    </row>
    <row r="4856" spans="1:15" hidden="1" x14ac:dyDescent="0.3">
      <c r="B4856" s="56" t="s">
        <v>18894</v>
      </c>
      <c r="C4856" s="19">
        <f t="shared" si="226"/>
        <v>39235</v>
      </c>
      <c r="D4856" s="56" t="s">
        <v>13350</v>
      </c>
      <c r="E4856" s="55">
        <v>45108</v>
      </c>
      <c r="F4856" s="18">
        <f t="shared" si="227"/>
        <v>7</v>
      </c>
      <c r="G4856" s="56" t="s">
        <v>12167</v>
      </c>
      <c r="H4856" s="56" t="s">
        <v>12167</v>
      </c>
      <c r="I4856" s="56" t="s">
        <v>12168</v>
      </c>
      <c r="J4856" s="57">
        <v>551250</v>
      </c>
      <c r="K4856" s="58" t="s">
        <v>11726</v>
      </c>
      <c r="L4856" s="57">
        <v>44100</v>
      </c>
      <c r="M4856" s="59">
        <f t="shared" si="229"/>
        <v>595350</v>
      </c>
      <c r="N4856">
        <f>+VLOOKUP(C4856,'Thanh toán '!M$1335:N$6972,2,0)</f>
        <v>595350</v>
      </c>
      <c r="O4856" s="61">
        <f t="shared" si="228"/>
        <v>0</v>
      </c>
    </row>
    <row r="4857" spans="1:15" hidden="1" x14ac:dyDescent="0.3">
      <c r="B4857" s="56" t="s">
        <v>18895</v>
      </c>
      <c r="C4857" s="19">
        <f t="shared" si="226"/>
        <v>39237</v>
      </c>
      <c r="D4857" s="56" t="s">
        <v>13350</v>
      </c>
      <c r="E4857" s="55">
        <v>45108</v>
      </c>
      <c r="F4857" s="18">
        <f t="shared" si="227"/>
        <v>7</v>
      </c>
      <c r="G4857" s="56" t="s">
        <v>11799</v>
      </c>
      <c r="H4857" s="56" t="s">
        <v>13690</v>
      </c>
      <c r="I4857" s="56" t="s">
        <v>11725</v>
      </c>
      <c r="J4857" s="57">
        <v>1991435</v>
      </c>
      <c r="K4857" s="58" t="s">
        <v>11726</v>
      </c>
      <c r="L4857" s="57">
        <v>159315</v>
      </c>
      <c r="M4857" s="59">
        <f t="shared" si="229"/>
        <v>2150750</v>
      </c>
      <c r="N4857">
        <f>+VLOOKUP(C4857,'Thanh toán '!M$1335:N$6972,2,0)</f>
        <v>2150750</v>
      </c>
      <c r="O4857" s="61">
        <f t="shared" si="228"/>
        <v>0</v>
      </c>
    </row>
    <row r="4858" spans="1:15" hidden="1" x14ac:dyDescent="0.3">
      <c r="B4858" s="56" t="s">
        <v>18896</v>
      </c>
      <c r="C4858" s="19">
        <f t="shared" si="226"/>
        <v>39239</v>
      </c>
      <c r="D4858" s="56" t="s">
        <v>13350</v>
      </c>
      <c r="E4858" s="55">
        <v>45108</v>
      </c>
      <c r="F4858" s="18">
        <f t="shared" si="227"/>
        <v>7</v>
      </c>
      <c r="G4858" s="56" t="s">
        <v>11799</v>
      </c>
      <c r="H4858" s="56" t="s">
        <v>14513</v>
      </c>
      <c r="I4858" s="56" t="s">
        <v>11725</v>
      </c>
      <c r="J4858" s="57">
        <v>705836</v>
      </c>
      <c r="K4858" s="58" t="s">
        <v>11726</v>
      </c>
      <c r="L4858" s="57">
        <v>56467</v>
      </c>
      <c r="M4858" s="59">
        <f t="shared" si="229"/>
        <v>762303</v>
      </c>
      <c r="N4858">
        <f>+VLOOKUP(C4858,'Thanh toán '!M$1335:N$6972,2,0)</f>
        <v>762303</v>
      </c>
      <c r="O4858" s="61">
        <f t="shared" si="228"/>
        <v>0</v>
      </c>
    </row>
    <row r="4859" spans="1:15" hidden="1" x14ac:dyDescent="0.3">
      <c r="B4859" s="56" t="s">
        <v>18897</v>
      </c>
      <c r="C4859" s="19">
        <f t="shared" si="226"/>
        <v>39241</v>
      </c>
      <c r="D4859" s="56" t="s">
        <v>13350</v>
      </c>
      <c r="E4859" s="55">
        <v>45108</v>
      </c>
      <c r="F4859" s="18">
        <f t="shared" si="227"/>
        <v>7</v>
      </c>
      <c r="G4859" s="56" t="s">
        <v>11799</v>
      </c>
      <c r="H4859" s="56" t="s">
        <v>13526</v>
      </c>
      <c r="I4859" s="56" t="s">
        <v>11725</v>
      </c>
      <c r="J4859" s="57">
        <v>1035773</v>
      </c>
      <c r="K4859" s="58" t="s">
        <v>11726</v>
      </c>
      <c r="L4859" s="57">
        <v>82862</v>
      </c>
      <c r="M4859" s="59">
        <f t="shared" si="229"/>
        <v>1118635</v>
      </c>
      <c r="N4859">
        <f>+VLOOKUP(C4859,'Thanh toán '!M$1335:N$6972,2,0)</f>
        <v>1118635</v>
      </c>
      <c r="O4859" s="61">
        <f t="shared" si="228"/>
        <v>0</v>
      </c>
    </row>
    <row r="4860" spans="1:15" hidden="1" x14ac:dyDescent="0.3">
      <c r="B4860" s="56" t="s">
        <v>18898</v>
      </c>
      <c r="C4860" s="19">
        <f t="shared" si="226"/>
        <v>39243</v>
      </c>
      <c r="D4860" s="56" t="s">
        <v>13350</v>
      </c>
      <c r="E4860" s="55">
        <v>45108</v>
      </c>
      <c r="F4860" s="18">
        <f t="shared" si="227"/>
        <v>7</v>
      </c>
      <c r="G4860" s="56" t="s">
        <v>11799</v>
      </c>
      <c r="H4860" s="56" t="s">
        <v>13530</v>
      </c>
      <c r="I4860" s="56" t="s">
        <v>11725</v>
      </c>
      <c r="J4860" s="57">
        <v>367155</v>
      </c>
      <c r="K4860" s="58" t="s">
        <v>11726</v>
      </c>
      <c r="L4860" s="57">
        <v>29372</v>
      </c>
      <c r="M4860" s="59">
        <f t="shared" si="229"/>
        <v>396527</v>
      </c>
      <c r="N4860">
        <f>+VLOOKUP(C4860,'Thanh toán '!M$1335:N$6972,2,0)</f>
        <v>396527</v>
      </c>
      <c r="O4860" s="61">
        <f t="shared" si="228"/>
        <v>0</v>
      </c>
    </row>
    <row r="4861" spans="1:15" hidden="1" x14ac:dyDescent="0.3">
      <c r="B4861" s="56" t="s">
        <v>18899</v>
      </c>
      <c r="C4861" s="19">
        <f t="shared" si="226"/>
        <v>39245</v>
      </c>
      <c r="D4861" s="56" t="s">
        <v>13350</v>
      </c>
      <c r="E4861" s="55">
        <v>45108</v>
      </c>
      <c r="F4861" s="18">
        <f t="shared" si="227"/>
        <v>7</v>
      </c>
      <c r="G4861" s="56" t="s">
        <v>11799</v>
      </c>
      <c r="H4861" s="56" t="s">
        <v>13639</v>
      </c>
      <c r="I4861" s="56" t="s">
        <v>11725</v>
      </c>
      <c r="J4861" s="57">
        <v>1551915</v>
      </c>
      <c r="K4861" s="58" t="s">
        <v>11726</v>
      </c>
      <c r="L4861" s="57">
        <v>124153</v>
      </c>
      <c r="M4861" s="59">
        <f t="shared" si="229"/>
        <v>1676068</v>
      </c>
      <c r="N4861">
        <f>+VLOOKUP(C4861,'Thanh toán '!M$1335:N$6972,2,0)</f>
        <v>1676068</v>
      </c>
      <c r="O4861" s="61">
        <f t="shared" si="228"/>
        <v>0</v>
      </c>
    </row>
    <row r="4862" spans="1:15" hidden="1" x14ac:dyDescent="0.3">
      <c r="B4862" s="56" t="s">
        <v>18900</v>
      </c>
      <c r="C4862" s="19">
        <f t="shared" si="226"/>
        <v>39246</v>
      </c>
      <c r="D4862" s="56" t="s">
        <v>13350</v>
      </c>
      <c r="E4862" s="55">
        <v>45108</v>
      </c>
      <c r="F4862" s="18">
        <f t="shared" si="227"/>
        <v>7</v>
      </c>
      <c r="G4862" s="56" t="s">
        <v>11799</v>
      </c>
      <c r="H4862" s="56" t="s">
        <v>13534</v>
      </c>
      <c r="I4862" s="56" t="s">
        <v>11725</v>
      </c>
      <c r="J4862" s="57">
        <v>1319129</v>
      </c>
      <c r="K4862" s="58" t="s">
        <v>11726</v>
      </c>
      <c r="L4862" s="57">
        <v>105530</v>
      </c>
      <c r="M4862" s="59">
        <f t="shared" si="229"/>
        <v>1424659</v>
      </c>
      <c r="N4862">
        <f>+VLOOKUP(C4862,'Thanh toán '!M$1335:N$6972,2,0)</f>
        <v>1424659</v>
      </c>
      <c r="O4862" s="61">
        <f t="shared" si="228"/>
        <v>0</v>
      </c>
    </row>
    <row r="4863" spans="1:15" hidden="1" x14ac:dyDescent="0.3">
      <c r="B4863" s="56" t="s">
        <v>18901</v>
      </c>
      <c r="C4863" s="19">
        <f t="shared" si="226"/>
        <v>39248</v>
      </c>
      <c r="D4863" s="56" t="s">
        <v>13350</v>
      </c>
      <c r="E4863" s="55">
        <v>45108</v>
      </c>
      <c r="F4863" s="18">
        <f t="shared" si="227"/>
        <v>7</v>
      </c>
      <c r="G4863" s="56" t="s">
        <v>11799</v>
      </c>
      <c r="H4863" s="56" t="s">
        <v>13835</v>
      </c>
      <c r="I4863" s="56" t="s">
        <v>11725</v>
      </c>
      <c r="J4863" s="57">
        <v>1748353</v>
      </c>
      <c r="K4863" s="58" t="s">
        <v>11726</v>
      </c>
      <c r="L4863" s="57">
        <v>139868</v>
      </c>
      <c r="M4863" s="59">
        <f t="shared" si="229"/>
        <v>1888221</v>
      </c>
      <c r="N4863">
        <f>+VLOOKUP(C4863,'Thanh toán '!M$1335:N$6972,2,0)</f>
        <v>1888221</v>
      </c>
      <c r="O4863" s="61">
        <f t="shared" si="228"/>
        <v>0</v>
      </c>
    </row>
    <row r="4864" spans="1:15" hidden="1" x14ac:dyDescent="0.3">
      <c r="B4864" s="56" t="s">
        <v>18902</v>
      </c>
      <c r="C4864" s="19">
        <f t="shared" si="226"/>
        <v>39249</v>
      </c>
      <c r="D4864" s="56" t="s">
        <v>13350</v>
      </c>
      <c r="E4864" s="55">
        <v>45108</v>
      </c>
      <c r="F4864" s="18">
        <f t="shared" si="227"/>
        <v>7</v>
      </c>
      <c r="G4864" s="56" t="s">
        <v>12518</v>
      </c>
      <c r="H4864" s="56" t="s">
        <v>12518</v>
      </c>
      <c r="I4864" s="56" t="s">
        <v>12519</v>
      </c>
      <c r="J4864" s="57">
        <v>2732425</v>
      </c>
      <c r="K4864" s="58" t="s">
        <v>11726</v>
      </c>
      <c r="L4864" s="57">
        <v>218594</v>
      </c>
      <c r="M4864" s="59">
        <f t="shared" si="229"/>
        <v>2951019</v>
      </c>
      <c r="N4864">
        <f>+VLOOKUP(C4864,'Thanh toán '!M$1335:N$6972,2,0)</f>
        <v>2951019</v>
      </c>
      <c r="O4864" s="61">
        <f t="shared" si="228"/>
        <v>0</v>
      </c>
    </row>
    <row r="4865" spans="2:15" hidden="1" x14ac:dyDescent="0.3">
      <c r="B4865" s="56" t="s">
        <v>18903</v>
      </c>
      <c r="C4865" s="19">
        <f t="shared" si="226"/>
        <v>39250</v>
      </c>
      <c r="D4865" s="56" t="s">
        <v>13350</v>
      </c>
      <c r="E4865" s="55">
        <v>45108</v>
      </c>
      <c r="F4865" s="18">
        <f t="shared" si="227"/>
        <v>7</v>
      </c>
      <c r="G4865" s="56" t="s">
        <v>11799</v>
      </c>
      <c r="H4865" s="56" t="s">
        <v>13407</v>
      </c>
      <c r="I4865" s="56" t="s">
        <v>11725</v>
      </c>
      <c r="J4865" s="57">
        <v>1062295</v>
      </c>
      <c r="K4865" s="58" t="s">
        <v>11726</v>
      </c>
      <c r="L4865" s="57">
        <v>84984</v>
      </c>
      <c r="M4865" s="59">
        <f t="shared" si="229"/>
        <v>1147279</v>
      </c>
      <c r="N4865">
        <f>+VLOOKUP(C4865,'Thanh toán '!M$1335:N$6972,2,0)</f>
        <v>1147279</v>
      </c>
      <c r="O4865" s="61">
        <f t="shared" si="228"/>
        <v>0</v>
      </c>
    </row>
    <row r="4866" spans="2:15" hidden="1" x14ac:dyDescent="0.3">
      <c r="B4866" s="56" t="s">
        <v>18904</v>
      </c>
      <c r="C4866" s="19">
        <f t="shared" si="226"/>
        <v>39251</v>
      </c>
      <c r="D4866" s="56" t="s">
        <v>13350</v>
      </c>
      <c r="E4866" s="55">
        <v>45108</v>
      </c>
      <c r="F4866" s="18">
        <f t="shared" si="227"/>
        <v>7</v>
      </c>
      <c r="G4866" s="56" t="s">
        <v>11799</v>
      </c>
      <c r="H4866" s="56" t="s">
        <v>16353</v>
      </c>
      <c r="I4866" s="56" t="s">
        <v>11725</v>
      </c>
      <c r="J4866" s="57">
        <v>598713</v>
      </c>
      <c r="K4866" s="58" t="s">
        <v>11726</v>
      </c>
      <c r="L4866" s="57">
        <v>47897</v>
      </c>
      <c r="M4866" s="59">
        <f t="shared" si="229"/>
        <v>646610</v>
      </c>
      <c r="N4866">
        <f>+VLOOKUP(C4866,'Thanh toán '!M$1335:N$6972,2,0)</f>
        <v>646610</v>
      </c>
      <c r="O4866" s="61">
        <f t="shared" si="228"/>
        <v>0</v>
      </c>
    </row>
    <row r="4867" spans="2:15" hidden="1" x14ac:dyDescent="0.3">
      <c r="B4867" s="56" t="s">
        <v>18905</v>
      </c>
      <c r="C4867" s="19">
        <f t="shared" si="226"/>
        <v>39252</v>
      </c>
      <c r="D4867" s="56" t="s">
        <v>13350</v>
      </c>
      <c r="E4867" s="55">
        <v>45108</v>
      </c>
      <c r="F4867" s="18">
        <f t="shared" si="227"/>
        <v>7</v>
      </c>
      <c r="G4867" s="56" t="s">
        <v>12026</v>
      </c>
      <c r="H4867" s="56" t="s">
        <v>18276</v>
      </c>
      <c r="I4867" s="56" t="s">
        <v>12027</v>
      </c>
      <c r="J4867" s="57">
        <v>1517775</v>
      </c>
      <c r="K4867" s="58" t="s">
        <v>11726</v>
      </c>
      <c r="L4867" s="57">
        <v>121422</v>
      </c>
      <c r="M4867" s="59">
        <f t="shared" si="229"/>
        <v>1639197</v>
      </c>
      <c r="N4867">
        <f>+VLOOKUP(C4867,'Thanh toán '!M$1335:N$6972,2,0)</f>
        <v>1639197</v>
      </c>
      <c r="O4867" s="61">
        <f t="shared" si="228"/>
        <v>0</v>
      </c>
    </row>
    <row r="4868" spans="2:15" hidden="1" x14ac:dyDescent="0.3">
      <c r="B4868" s="56" t="s">
        <v>18906</v>
      </c>
      <c r="C4868" s="19">
        <f t="shared" si="226"/>
        <v>39254</v>
      </c>
      <c r="D4868" s="56" t="s">
        <v>13350</v>
      </c>
      <c r="E4868" s="55">
        <v>45108</v>
      </c>
      <c r="F4868" s="18">
        <f t="shared" si="227"/>
        <v>7</v>
      </c>
      <c r="G4868" s="56" t="s">
        <v>11799</v>
      </c>
      <c r="H4868" s="56" t="s">
        <v>13550</v>
      </c>
      <c r="I4868" s="56" t="s">
        <v>11725</v>
      </c>
      <c r="J4868" s="57">
        <v>444230</v>
      </c>
      <c r="K4868" s="58" t="s">
        <v>11726</v>
      </c>
      <c r="L4868" s="57">
        <v>35538</v>
      </c>
      <c r="M4868" s="59">
        <f t="shared" si="229"/>
        <v>479768</v>
      </c>
      <c r="N4868">
        <f>+VLOOKUP(C4868,'Thanh toán '!M$1335:N$6972,2,0)</f>
        <v>479768</v>
      </c>
      <c r="O4868" s="61">
        <f t="shared" si="228"/>
        <v>0</v>
      </c>
    </row>
    <row r="4869" spans="2:15" hidden="1" x14ac:dyDescent="0.3">
      <c r="B4869" s="56" t="s">
        <v>18907</v>
      </c>
      <c r="C4869" s="19">
        <f t="shared" si="226"/>
        <v>39256</v>
      </c>
      <c r="D4869" s="56" t="s">
        <v>13350</v>
      </c>
      <c r="E4869" s="55">
        <v>45108</v>
      </c>
      <c r="F4869" s="18">
        <f t="shared" si="227"/>
        <v>7</v>
      </c>
      <c r="G4869" s="56" t="s">
        <v>12403</v>
      </c>
      <c r="H4869" s="56" t="s">
        <v>12403</v>
      </c>
      <c r="I4869" s="56" t="s">
        <v>12404</v>
      </c>
      <c r="J4869" s="57">
        <v>2580940</v>
      </c>
      <c r="K4869" s="58" t="s">
        <v>11726</v>
      </c>
      <c r="L4869" s="57">
        <v>206475</v>
      </c>
      <c r="M4869" s="59">
        <f t="shared" si="229"/>
        <v>2787415</v>
      </c>
      <c r="N4869">
        <f>+VLOOKUP(C4869,'Thanh toán '!M$1335:N$6972,2,0)</f>
        <v>2787415</v>
      </c>
      <c r="O4869" s="61">
        <f t="shared" si="228"/>
        <v>0</v>
      </c>
    </row>
    <row r="4870" spans="2:15" hidden="1" x14ac:dyDescent="0.3">
      <c r="B4870" s="56" t="s">
        <v>18908</v>
      </c>
      <c r="C4870" s="19">
        <f t="shared" ref="C4870:C4933" si="230">+B4870*1</f>
        <v>39257</v>
      </c>
      <c r="D4870" s="56" t="s">
        <v>13350</v>
      </c>
      <c r="E4870" s="55">
        <v>45108</v>
      </c>
      <c r="F4870" s="18">
        <f t="shared" ref="F4870:F4933" si="231">+MONTH(E4870)</f>
        <v>7</v>
      </c>
      <c r="G4870" s="56" t="s">
        <v>11799</v>
      </c>
      <c r="H4870" s="56" t="s">
        <v>13438</v>
      </c>
      <c r="I4870" s="56" t="s">
        <v>11725</v>
      </c>
      <c r="J4870" s="57">
        <v>486831</v>
      </c>
      <c r="K4870" s="58" t="s">
        <v>11726</v>
      </c>
      <c r="L4870" s="57">
        <v>38946</v>
      </c>
      <c r="M4870" s="59">
        <f t="shared" si="229"/>
        <v>525777</v>
      </c>
      <c r="N4870">
        <f>+VLOOKUP(C4870,'Thanh toán '!M$1335:N$6972,2,0)</f>
        <v>525777</v>
      </c>
      <c r="O4870" s="61">
        <f t="shared" ref="O4870:O4933" si="232">+N4870-M4870</f>
        <v>0</v>
      </c>
    </row>
    <row r="4871" spans="2:15" hidden="1" x14ac:dyDescent="0.3">
      <c r="B4871" s="56" t="s">
        <v>18909</v>
      </c>
      <c r="C4871" s="19">
        <f t="shared" si="230"/>
        <v>39260</v>
      </c>
      <c r="D4871" s="56" t="s">
        <v>13350</v>
      </c>
      <c r="E4871" s="55">
        <v>45108</v>
      </c>
      <c r="F4871" s="18">
        <f t="shared" si="231"/>
        <v>7</v>
      </c>
      <c r="G4871" s="56" t="s">
        <v>12170</v>
      </c>
      <c r="H4871" s="56" t="s">
        <v>12170</v>
      </c>
      <c r="I4871" s="56" t="s">
        <v>12171</v>
      </c>
      <c r="J4871" s="57">
        <v>1239987</v>
      </c>
      <c r="K4871" s="58" t="s">
        <v>11726</v>
      </c>
      <c r="L4871" s="57">
        <v>99199</v>
      </c>
      <c r="M4871" s="59">
        <f t="shared" si="229"/>
        <v>1339186</v>
      </c>
      <c r="N4871">
        <f>+VLOOKUP(C4871,'Thanh toán '!M$1335:N$6972,2,0)</f>
        <v>1339186</v>
      </c>
      <c r="O4871" s="61">
        <f t="shared" si="232"/>
        <v>0</v>
      </c>
    </row>
    <row r="4872" spans="2:15" hidden="1" x14ac:dyDescent="0.3">
      <c r="B4872" s="56" t="s">
        <v>18910</v>
      </c>
      <c r="C4872" s="19">
        <f t="shared" si="230"/>
        <v>39261</v>
      </c>
      <c r="D4872" s="56" t="s">
        <v>13350</v>
      </c>
      <c r="E4872" s="55">
        <v>45108</v>
      </c>
      <c r="F4872" s="18">
        <f t="shared" si="231"/>
        <v>7</v>
      </c>
      <c r="G4872" s="56" t="s">
        <v>12419</v>
      </c>
      <c r="H4872" s="56" t="s">
        <v>12419</v>
      </c>
      <c r="I4872" s="56" t="s">
        <v>12420</v>
      </c>
      <c r="J4872" s="57">
        <v>901430</v>
      </c>
      <c r="K4872" s="58" t="s">
        <v>11726</v>
      </c>
      <c r="L4872" s="57">
        <v>72114</v>
      </c>
      <c r="M4872" s="59">
        <f t="shared" si="229"/>
        <v>973544</v>
      </c>
      <c r="N4872">
        <f>+VLOOKUP(C4872,'Thanh toán '!M$1335:N$6972,2,0)</f>
        <v>973544</v>
      </c>
      <c r="O4872" s="61">
        <f t="shared" si="232"/>
        <v>0</v>
      </c>
    </row>
    <row r="4873" spans="2:15" hidden="1" x14ac:dyDescent="0.3">
      <c r="B4873" s="56" t="s">
        <v>18911</v>
      </c>
      <c r="C4873" s="19">
        <f t="shared" si="230"/>
        <v>39262</v>
      </c>
      <c r="D4873" s="56" t="s">
        <v>13350</v>
      </c>
      <c r="E4873" s="55">
        <v>45108</v>
      </c>
      <c r="F4873" s="18">
        <f t="shared" si="231"/>
        <v>7</v>
      </c>
      <c r="G4873" s="56" t="s">
        <v>12188</v>
      </c>
      <c r="H4873" s="56" t="s">
        <v>12188</v>
      </c>
      <c r="I4873" s="56" t="s">
        <v>12189</v>
      </c>
      <c r="J4873" s="57">
        <v>888460</v>
      </c>
      <c r="K4873" s="58" t="s">
        <v>11726</v>
      </c>
      <c r="L4873" s="57">
        <v>71077</v>
      </c>
      <c r="M4873" s="59">
        <f t="shared" si="229"/>
        <v>959537</v>
      </c>
      <c r="N4873">
        <f>+VLOOKUP(C4873,'Thanh toán '!M$1335:N$6972,2,0)</f>
        <v>959537</v>
      </c>
      <c r="O4873" s="61">
        <f t="shared" si="232"/>
        <v>0</v>
      </c>
    </row>
    <row r="4874" spans="2:15" hidden="1" x14ac:dyDescent="0.3">
      <c r="B4874" s="56" t="s">
        <v>18912</v>
      </c>
      <c r="C4874" s="19">
        <f t="shared" si="230"/>
        <v>39263</v>
      </c>
      <c r="D4874" s="56" t="s">
        <v>13350</v>
      </c>
      <c r="E4874" s="55">
        <v>45108</v>
      </c>
      <c r="F4874" s="18">
        <f t="shared" si="231"/>
        <v>7</v>
      </c>
      <c r="G4874" s="56" t="s">
        <v>12179</v>
      </c>
      <c r="H4874" s="56" t="s">
        <v>12179</v>
      </c>
      <c r="I4874" s="56" t="s">
        <v>12180</v>
      </c>
      <c r="J4874" s="57">
        <v>6373770</v>
      </c>
      <c r="K4874" s="58" t="s">
        <v>11726</v>
      </c>
      <c r="L4874" s="57">
        <v>509902</v>
      </c>
      <c r="M4874" s="59">
        <f t="shared" si="229"/>
        <v>6883672</v>
      </c>
      <c r="N4874">
        <f>+VLOOKUP(C4874,'Thanh toán '!M$1335:N$6972,2,0)</f>
        <v>6883672</v>
      </c>
      <c r="O4874" s="61">
        <f t="shared" si="232"/>
        <v>0</v>
      </c>
    </row>
    <row r="4875" spans="2:15" hidden="1" x14ac:dyDescent="0.3">
      <c r="B4875" s="56" t="s">
        <v>18913</v>
      </c>
      <c r="C4875" s="19">
        <f t="shared" si="230"/>
        <v>39264</v>
      </c>
      <c r="D4875" s="56" t="s">
        <v>13350</v>
      </c>
      <c r="E4875" s="55">
        <v>45108</v>
      </c>
      <c r="F4875" s="18">
        <f t="shared" si="231"/>
        <v>7</v>
      </c>
      <c r="G4875" s="56" t="s">
        <v>12426</v>
      </c>
      <c r="H4875" s="56" t="s">
        <v>12426</v>
      </c>
      <c r="I4875" s="56" t="s">
        <v>12427</v>
      </c>
      <c r="J4875" s="57">
        <v>2781825</v>
      </c>
      <c r="K4875" s="58" t="s">
        <v>11726</v>
      </c>
      <c r="L4875" s="57">
        <v>222546</v>
      </c>
      <c r="M4875" s="59">
        <f t="shared" si="229"/>
        <v>3004371</v>
      </c>
      <c r="N4875">
        <f>+VLOOKUP(C4875,'Thanh toán '!M$1335:N$6972,2,0)</f>
        <v>3004371</v>
      </c>
      <c r="O4875" s="61">
        <f t="shared" si="232"/>
        <v>0</v>
      </c>
    </row>
    <row r="4876" spans="2:15" hidden="1" x14ac:dyDescent="0.3">
      <c r="B4876" s="56" t="s">
        <v>18914</v>
      </c>
      <c r="C4876" s="19">
        <f t="shared" si="230"/>
        <v>39265</v>
      </c>
      <c r="D4876" s="56" t="s">
        <v>13350</v>
      </c>
      <c r="E4876" s="55">
        <v>45108</v>
      </c>
      <c r="F4876" s="18">
        <f t="shared" si="231"/>
        <v>7</v>
      </c>
      <c r="G4876" s="56" t="s">
        <v>12422</v>
      </c>
      <c r="H4876" s="56" t="s">
        <v>12422</v>
      </c>
      <c r="I4876" s="56" t="s">
        <v>12423</v>
      </c>
      <c r="J4876" s="57">
        <v>811385</v>
      </c>
      <c r="K4876" s="58" t="s">
        <v>11726</v>
      </c>
      <c r="L4876" s="57">
        <v>64911</v>
      </c>
      <c r="M4876" s="59">
        <f t="shared" si="229"/>
        <v>876296</v>
      </c>
      <c r="N4876">
        <f>+VLOOKUP(C4876,'Thanh toán '!M$1335:N$6972,2,0)</f>
        <v>876296</v>
      </c>
      <c r="O4876" s="61">
        <f t="shared" si="232"/>
        <v>0</v>
      </c>
    </row>
    <row r="4877" spans="2:15" hidden="1" x14ac:dyDescent="0.3">
      <c r="B4877" s="56" t="s">
        <v>18915</v>
      </c>
      <c r="C4877" s="19">
        <f t="shared" si="230"/>
        <v>39271</v>
      </c>
      <c r="D4877" s="56" t="s">
        <v>13350</v>
      </c>
      <c r="E4877" s="55">
        <v>45110</v>
      </c>
      <c r="F4877" s="18">
        <f t="shared" si="231"/>
        <v>7</v>
      </c>
      <c r="G4877" s="56" t="s">
        <v>12215</v>
      </c>
      <c r="H4877" s="56" t="s">
        <v>18061</v>
      </c>
      <c r="I4877" s="56" t="s">
        <v>12216</v>
      </c>
      <c r="J4877" s="57">
        <v>1329640</v>
      </c>
      <c r="K4877" s="58" t="s">
        <v>11726</v>
      </c>
      <c r="L4877" s="57">
        <v>106371</v>
      </c>
      <c r="M4877" s="59">
        <f t="shared" si="229"/>
        <v>1436011</v>
      </c>
      <c r="N4877">
        <f>+VLOOKUP(C4877,'Thanh toán '!M$1335:N$6972,2,0)</f>
        <v>1436011</v>
      </c>
      <c r="O4877" s="61">
        <f t="shared" si="232"/>
        <v>0</v>
      </c>
    </row>
    <row r="4878" spans="2:15" hidden="1" x14ac:dyDescent="0.3">
      <c r="B4878" s="56" t="s">
        <v>18916</v>
      </c>
      <c r="C4878" s="19">
        <f t="shared" si="230"/>
        <v>39282</v>
      </c>
      <c r="D4878" s="56" t="s">
        <v>13350</v>
      </c>
      <c r="E4878" s="55">
        <v>45110</v>
      </c>
      <c r="F4878" s="18">
        <f t="shared" si="231"/>
        <v>7</v>
      </c>
      <c r="G4878" s="56" t="s">
        <v>11799</v>
      </c>
      <c r="H4878" s="56" t="s">
        <v>14465</v>
      </c>
      <c r="I4878" s="56" t="s">
        <v>11725</v>
      </c>
      <c r="J4878" s="57">
        <v>831648</v>
      </c>
      <c r="K4878" s="58" t="s">
        <v>11726</v>
      </c>
      <c r="L4878" s="57">
        <v>66532</v>
      </c>
      <c r="M4878" s="59">
        <f t="shared" si="229"/>
        <v>898180</v>
      </c>
      <c r="N4878">
        <f>+VLOOKUP(C4878,'Thanh toán '!M$1335:N$6972,2,0)</f>
        <v>898180</v>
      </c>
      <c r="O4878" s="61">
        <f t="shared" si="232"/>
        <v>0</v>
      </c>
    </row>
    <row r="4879" spans="2:15" hidden="1" x14ac:dyDescent="0.3">
      <c r="B4879" s="56" t="s">
        <v>18917</v>
      </c>
      <c r="C4879" s="19">
        <f t="shared" si="230"/>
        <v>39288</v>
      </c>
      <c r="D4879" s="56" t="s">
        <v>13350</v>
      </c>
      <c r="E4879" s="55">
        <v>45110</v>
      </c>
      <c r="F4879" s="18">
        <f t="shared" si="231"/>
        <v>7</v>
      </c>
      <c r="G4879" s="56" t="s">
        <v>11799</v>
      </c>
      <c r="H4879" s="56" t="s">
        <v>13869</v>
      </c>
      <c r="I4879" s="56" t="s">
        <v>11725</v>
      </c>
      <c r="J4879" s="57">
        <v>709581</v>
      </c>
      <c r="K4879" s="58" t="s">
        <v>11726</v>
      </c>
      <c r="L4879" s="57">
        <v>56766</v>
      </c>
      <c r="M4879" s="59">
        <f t="shared" si="229"/>
        <v>766347</v>
      </c>
      <c r="N4879">
        <f>+VLOOKUP(C4879,'Thanh toán '!M$1335:N$6972,2,0)</f>
        <v>766347</v>
      </c>
      <c r="O4879" s="61">
        <f t="shared" si="232"/>
        <v>0</v>
      </c>
    </row>
    <row r="4880" spans="2:15" hidden="1" x14ac:dyDescent="0.3">
      <c r="B4880" s="56" t="s">
        <v>18918</v>
      </c>
      <c r="C4880" s="19">
        <f t="shared" si="230"/>
        <v>39289</v>
      </c>
      <c r="D4880" s="56" t="s">
        <v>13350</v>
      </c>
      <c r="E4880" s="55">
        <v>45110</v>
      </c>
      <c r="F4880" s="18">
        <f t="shared" si="231"/>
        <v>7</v>
      </c>
      <c r="G4880" s="56" t="s">
        <v>11799</v>
      </c>
      <c r="H4880" s="56" t="s">
        <v>13880</v>
      </c>
      <c r="I4880" s="56" t="s">
        <v>11725</v>
      </c>
      <c r="J4880" s="57">
        <v>596046</v>
      </c>
      <c r="K4880" s="58" t="s">
        <v>11726</v>
      </c>
      <c r="L4880" s="57">
        <v>47684</v>
      </c>
      <c r="M4880" s="59">
        <f t="shared" si="229"/>
        <v>643730</v>
      </c>
      <c r="N4880">
        <f>+VLOOKUP(C4880,'Thanh toán '!M$1335:N$6972,2,0)</f>
        <v>643730</v>
      </c>
      <c r="O4880" s="61">
        <f t="shared" si="232"/>
        <v>0</v>
      </c>
    </row>
    <row r="4881" spans="2:15" hidden="1" x14ac:dyDescent="0.3">
      <c r="B4881" s="56" t="s">
        <v>18919</v>
      </c>
      <c r="C4881" s="19">
        <f t="shared" si="230"/>
        <v>39295</v>
      </c>
      <c r="D4881" s="56" t="s">
        <v>13350</v>
      </c>
      <c r="E4881" s="55">
        <v>45110</v>
      </c>
      <c r="F4881" s="18">
        <f t="shared" si="231"/>
        <v>7</v>
      </c>
      <c r="G4881" s="56" t="s">
        <v>11799</v>
      </c>
      <c r="H4881" s="56" t="s">
        <v>13411</v>
      </c>
      <c r="I4881" s="56" t="s">
        <v>11725</v>
      </c>
      <c r="J4881" s="57">
        <v>1062295</v>
      </c>
      <c r="K4881" s="58" t="s">
        <v>11726</v>
      </c>
      <c r="L4881" s="57">
        <v>84984</v>
      </c>
      <c r="M4881" s="59">
        <f t="shared" si="229"/>
        <v>1147279</v>
      </c>
      <c r="N4881">
        <f>+VLOOKUP(C4881,'Thanh toán '!M$1335:N$6972,2,0)</f>
        <v>1147279</v>
      </c>
      <c r="O4881" s="61">
        <f t="shared" si="232"/>
        <v>0</v>
      </c>
    </row>
    <row r="4882" spans="2:15" hidden="1" x14ac:dyDescent="0.3">
      <c r="B4882" s="56" t="s">
        <v>18920</v>
      </c>
      <c r="C4882" s="19">
        <f t="shared" si="230"/>
        <v>39296</v>
      </c>
      <c r="D4882" s="56" t="s">
        <v>13350</v>
      </c>
      <c r="E4882" s="55">
        <v>45110</v>
      </c>
      <c r="F4882" s="18">
        <f t="shared" si="231"/>
        <v>7</v>
      </c>
      <c r="G4882" s="56" t="s">
        <v>11799</v>
      </c>
      <c r="H4882" s="56" t="s">
        <v>13547</v>
      </c>
      <c r="I4882" s="56" t="s">
        <v>11725</v>
      </c>
      <c r="J4882" s="57">
        <v>1091508</v>
      </c>
      <c r="K4882" s="58" t="s">
        <v>11726</v>
      </c>
      <c r="L4882" s="57">
        <v>87321</v>
      </c>
      <c r="M4882" s="59">
        <f t="shared" si="229"/>
        <v>1178829</v>
      </c>
      <c r="N4882">
        <f>+VLOOKUP(C4882,'Thanh toán '!M$1335:N$6972,2,0)</f>
        <v>1178829</v>
      </c>
      <c r="O4882" s="61">
        <f t="shared" si="232"/>
        <v>0</v>
      </c>
    </row>
    <row r="4883" spans="2:15" hidden="1" x14ac:dyDescent="0.3">
      <c r="B4883" s="56" t="s">
        <v>18921</v>
      </c>
      <c r="C4883" s="19">
        <f t="shared" si="230"/>
        <v>39298</v>
      </c>
      <c r="D4883" s="56" t="s">
        <v>13350</v>
      </c>
      <c r="E4883" s="55">
        <v>45110</v>
      </c>
      <c r="F4883" s="18">
        <f t="shared" si="231"/>
        <v>7</v>
      </c>
      <c r="G4883" s="56" t="s">
        <v>11799</v>
      </c>
      <c r="H4883" s="56" t="s">
        <v>13997</v>
      </c>
      <c r="I4883" s="56" t="s">
        <v>11725</v>
      </c>
      <c r="J4883" s="57">
        <v>177692</v>
      </c>
      <c r="K4883" s="58" t="s">
        <v>11726</v>
      </c>
      <c r="L4883" s="57">
        <v>14215</v>
      </c>
      <c r="M4883" s="59">
        <f t="shared" si="229"/>
        <v>191907</v>
      </c>
      <c r="N4883">
        <f>+VLOOKUP(C4883,'Thanh toán '!M$1335:N$6972,2,0)</f>
        <v>191907</v>
      </c>
      <c r="O4883" s="61">
        <f t="shared" si="232"/>
        <v>0</v>
      </c>
    </row>
    <row r="4884" spans="2:15" hidden="1" x14ac:dyDescent="0.3">
      <c r="B4884" s="56" t="s">
        <v>18922</v>
      </c>
      <c r="C4884" s="19">
        <f t="shared" si="230"/>
        <v>39300</v>
      </c>
      <c r="D4884" s="56" t="s">
        <v>13350</v>
      </c>
      <c r="E4884" s="55">
        <v>45110</v>
      </c>
      <c r="F4884" s="18">
        <f t="shared" si="231"/>
        <v>7</v>
      </c>
      <c r="G4884" s="56" t="s">
        <v>11799</v>
      </c>
      <c r="H4884" s="56" t="s">
        <v>13434</v>
      </c>
      <c r="I4884" s="56" t="s">
        <v>11725</v>
      </c>
      <c r="J4884" s="57">
        <v>501820</v>
      </c>
      <c r="K4884" s="58" t="s">
        <v>11726</v>
      </c>
      <c r="L4884" s="57">
        <v>40146</v>
      </c>
      <c r="M4884" s="59">
        <f t="shared" si="229"/>
        <v>541966</v>
      </c>
      <c r="N4884">
        <f>+VLOOKUP(C4884,'Thanh toán '!M$1335:N$6972,2,0)</f>
        <v>541966</v>
      </c>
      <c r="O4884" s="61">
        <f t="shared" si="232"/>
        <v>0</v>
      </c>
    </row>
    <row r="4885" spans="2:15" hidden="1" x14ac:dyDescent="0.3">
      <c r="B4885" s="56" t="s">
        <v>18923</v>
      </c>
      <c r="C4885" s="19">
        <f t="shared" si="230"/>
        <v>39303</v>
      </c>
      <c r="D4885" s="56" t="s">
        <v>13350</v>
      </c>
      <c r="E4885" s="55">
        <v>45110</v>
      </c>
      <c r="F4885" s="18">
        <f t="shared" si="231"/>
        <v>7</v>
      </c>
      <c r="G4885" s="56" t="s">
        <v>11799</v>
      </c>
      <c r="H4885" s="56" t="s">
        <v>13489</v>
      </c>
      <c r="I4885" s="56" t="s">
        <v>11725</v>
      </c>
      <c r="J4885" s="57">
        <v>741678</v>
      </c>
      <c r="K4885" s="58" t="s">
        <v>11726</v>
      </c>
      <c r="L4885" s="57">
        <v>59334</v>
      </c>
      <c r="M4885" s="59">
        <f t="shared" si="229"/>
        <v>801012</v>
      </c>
      <c r="N4885">
        <f>+VLOOKUP(C4885,'Thanh toán '!M$1335:N$6972,2,0)</f>
        <v>801012</v>
      </c>
      <c r="O4885" s="61">
        <f t="shared" si="232"/>
        <v>0</v>
      </c>
    </row>
    <row r="4886" spans="2:15" hidden="1" x14ac:dyDescent="0.3">
      <c r="B4886" s="56" t="s">
        <v>18924</v>
      </c>
      <c r="C4886" s="19">
        <f t="shared" si="230"/>
        <v>39311</v>
      </c>
      <c r="D4886" s="56" t="s">
        <v>13350</v>
      </c>
      <c r="E4886" s="55">
        <v>45110</v>
      </c>
      <c r="F4886" s="18">
        <f t="shared" si="231"/>
        <v>7</v>
      </c>
      <c r="G4886" s="56" t="s">
        <v>11768</v>
      </c>
      <c r="H4886" s="56" t="s">
        <v>11768</v>
      </c>
      <c r="I4886" s="56" t="s">
        <v>11769</v>
      </c>
      <c r="J4886" s="57">
        <v>1153730</v>
      </c>
      <c r="K4886" s="58" t="s">
        <v>11726</v>
      </c>
      <c r="L4886" s="57">
        <v>92298</v>
      </c>
      <c r="M4886" s="59">
        <f t="shared" si="229"/>
        <v>1246028</v>
      </c>
      <c r="N4886">
        <f>+VLOOKUP(C4886,'Thanh toán '!M$1335:N$6972,2,0)</f>
        <v>1246028</v>
      </c>
      <c r="O4886" s="61">
        <f t="shared" si="232"/>
        <v>0</v>
      </c>
    </row>
    <row r="4887" spans="2:15" hidden="1" x14ac:dyDescent="0.3">
      <c r="B4887" s="56" t="s">
        <v>18925</v>
      </c>
      <c r="C4887" s="19">
        <f t="shared" si="230"/>
        <v>39315</v>
      </c>
      <c r="D4887" s="56" t="s">
        <v>13350</v>
      </c>
      <c r="E4887" s="55">
        <v>45110</v>
      </c>
      <c r="F4887" s="18">
        <f t="shared" si="231"/>
        <v>7</v>
      </c>
      <c r="G4887" s="56" t="s">
        <v>12360</v>
      </c>
      <c r="H4887" s="56" t="s">
        <v>18926</v>
      </c>
      <c r="I4887" s="56" t="s">
        <v>12361</v>
      </c>
      <c r="J4887" s="57">
        <v>888460</v>
      </c>
      <c r="K4887" s="58" t="s">
        <v>11726</v>
      </c>
      <c r="L4887" s="57">
        <v>71077</v>
      </c>
      <c r="M4887" s="59">
        <f t="shared" si="229"/>
        <v>959537</v>
      </c>
      <c r="N4887">
        <f>+VLOOKUP(C4887,'Thanh toán '!M$1335:N$6972,2,0)</f>
        <v>959537</v>
      </c>
      <c r="O4887" s="61">
        <f t="shared" si="232"/>
        <v>0</v>
      </c>
    </row>
    <row r="4888" spans="2:15" hidden="1" x14ac:dyDescent="0.3">
      <c r="B4888" s="56" t="s">
        <v>18927</v>
      </c>
      <c r="C4888" s="19">
        <f t="shared" si="230"/>
        <v>39318</v>
      </c>
      <c r="D4888" s="56" t="s">
        <v>13350</v>
      </c>
      <c r="E4888" s="55">
        <v>45110</v>
      </c>
      <c r="F4888" s="18">
        <f t="shared" si="231"/>
        <v>7</v>
      </c>
      <c r="G4888" s="56" t="s">
        <v>12228</v>
      </c>
      <c r="H4888" s="56" t="s">
        <v>18928</v>
      </c>
      <c r="I4888" s="56" t="s">
        <v>12229</v>
      </c>
      <c r="J4888" s="57">
        <v>2937240</v>
      </c>
      <c r="K4888" s="58" t="s">
        <v>11726</v>
      </c>
      <c r="L4888" s="57">
        <v>234979</v>
      </c>
      <c r="M4888" s="59">
        <f t="shared" si="229"/>
        <v>3172219</v>
      </c>
      <c r="N4888">
        <f>+VLOOKUP(C4888,'Thanh toán '!M$1335:N$6972,2,0)</f>
        <v>3172219</v>
      </c>
      <c r="O4888" s="61">
        <f t="shared" si="232"/>
        <v>0</v>
      </c>
    </row>
    <row r="4889" spans="2:15" hidden="1" x14ac:dyDescent="0.3">
      <c r="B4889" s="56" t="s">
        <v>18929</v>
      </c>
      <c r="C4889" s="19">
        <f t="shared" si="230"/>
        <v>39355</v>
      </c>
      <c r="D4889" s="56" t="s">
        <v>13350</v>
      </c>
      <c r="E4889" s="55">
        <v>45110</v>
      </c>
      <c r="F4889" s="18">
        <f t="shared" si="231"/>
        <v>7</v>
      </c>
      <c r="G4889" s="56" t="s">
        <v>12215</v>
      </c>
      <c r="H4889" s="56" t="s">
        <v>13394</v>
      </c>
      <c r="I4889" s="56" t="s">
        <v>12216</v>
      </c>
      <c r="J4889" s="57">
        <v>882000</v>
      </c>
      <c r="K4889" s="58" t="s">
        <v>11726</v>
      </c>
      <c r="L4889" s="57">
        <v>70560</v>
      </c>
      <c r="M4889" s="59">
        <f t="shared" si="229"/>
        <v>952560</v>
      </c>
      <c r="N4889">
        <f>+VLOOKUP(C4889,'Thanh toán '!M$1335:N$6972,2,0)</f>
        <v>952560</v>
      </c>
      <c r="O4889" s="61">
        <f t="shared" si="232"/>
        <v>0</v>
      </c>
    </row>
    <row r="4890" spans="2:15" hidden="1" x14ac:dyDescent="0.3">
      <c r="B4890" s="56" t="s">
        <v>18930</v>
      </c>
      <c r="C4890" s="19">
        <f t="shared" si="230"/>
        <v>39360</v>
      </c>
      <c r="D4890" s="56" t="s">
        <v>13350</v>
      </c>
      <c r="E4890" s="55">
        <v>45110</v>
      </c>
      <c r="F4890" s="18">
        <f t="shared" si="231"/>
        <v>7</v>
      </c>
      <c r="G4890" s="56" t="s">
        <v>12473</v>
      </c>
      <c r="H4890" s="56" t="s">
        <v>12473</v>
      </c>
      <c r="I4890" s="56" t="s">
        <v>12474</v>
      </c>
      <c r="J4890" s="57">
        <v>901430</v>
      </c>
      <c r="K4890" s="58" t="s">
        <v>11726</v>
      </c>
      <c r="L4890" s="57">
        <v>72114</v>
      </c>
      <c r="M4890" s="59">
        <f t="shared" si="229"/>
        <v>973544</v>
      </c>
      <c r="N4890">
        <f>+VLOOKUP(C4890,'Thanh toán '!M$1335:N$6972,2,0)</f>
        <v>973544</v>
      </c>
      <c r="O4890" s="61">
        <f t="shared" si="232"/>
        <v>0</v>
      </c>
    </row>
    <row r="4891" spans="2:15" hidden="1" x14ac:dyDescent="0.3">
      <c r="B4891" s="56" t="s">
        <v>18931</v>
      </c>
      <c r="C4891" s="19">
        <f t="shared" si="230"/>
        <v>39361</v>
      </c>
      <c r="D4891" s="56" t="s">
        <v>13350</v>
      </c>
      <c r="E4891" s="55">
        <v>45110</v>
      </c>
      <c r="F4891" s="18">
        <f t="shared" si="231"/>
        <v>7</v>
      </c>
      <c r="G4891" s="56" t="s">
        <v>12161</v>
      </c>
      <c r="H4891" s="56" t="s">
        <v>12161</v>
      </c>
      <c r="I4891" s="56" t="s">
        <v>12162</v>
      </c>
      <c r="J4891" s="57">
        <v>891715</v>
      </c>
      <c r="K4891" s="58" t="s">
        <v>11726</v>
      </c>
      <c r="L4891" s="57">
        <v>71337</v>
      </c>
      <c r="M4891" s="59">
        <f t="shared" si="229"/>
        <v>963052</v>
      </c>
      <c r="N4891">
        <f>+VLOOKUP(C4891,'Thanh toán '!M$1335:N$6972,2,0)</f>
        <v>963052</v>
      </c>
      <c r="O4891" s="61">
        <f t="shared" si="232"/>
        <v>0</v>
      </c>
    </row>
    <row r="4892" spans="2:15" hidden="1" x14ac:dyDescent="0.3">
      <c r="B4892" s="56" t="s">
        <v>18932</v>
      </c>
      <c r="C4892" s="19">
        <f t="shared" si="230"/>
        <v>39363</v>
      </c>
      <c r="D4892" s="56" t="s">
        <v>13350</v>
      </c>
      <c r="E4892" s="55">
        <v>45110</v>
      </c>
      <c r="F4892" s="18">
        <f t="shared" si="231"/>
        <v>7</v>
      </c>
      <c r="G4892" s="56" t="s">
        <v>12470</v>
      </c>
      <c r="H4892" s="56" t="s">
        <v>12470</v>
      </c>
      <c r="I4892" s="56" t="s">
        <v>12471</v>
      </c>
      <c r="J4892" s="57">
        <v>1989925</v>
      </c>
      <c r="K4892" s="58" t="s">
        <v>11726</v>
      </c>
      <c r="L4892" s="57">
        <v>159194</v>
      </c>
      <c r="M4892" s="59">
        <f t="shared" si="229"/>
        <v>2149119</v>
      </c>
      <c r="N4892">
        <f>+VLOOKUP(C4892,'Thanh toán '!M$1335:N$6972,2,0)</f>
        <v>2149119</v>
      </c>
      <c r="O4892" s="61">
        <f t="shared" si="232"/>
        <v>0</v>
      </c>
    </row>
    <row r="4893" spans="2:15" hidden="1" x14ac:dyDescent="0.3">
      <c r="B4893" s="56" t="s">
        <v>18933</v>
      </c>
      <c r="C4893" s="19">
        <f t="shared" si="230"/>
        <v>39364</v>
      </c>
      <c r="D4893" s="56" t="s">
        <v>13350</v>
      </c>
      <c r="E4893" s="55">
        <v>45110</v>
      </c>
      <c r="F4893" s="18">
        <f t="shared" si="231"/>
        <v>7</v>
      </c>
      <c r="G4893" s="56" t="s">
        <v>13381</v>
      </c>
      <c r="H4893" s="56" t="s">
        <v>13381</v>
      </c>
      <c r="I4893" s="56" t="s">
        <v>13382</v>
      </c>
      <c r="J4893" s="57">
        <v>1001168</v>
      </c>
      <c r="K4893" s="58" t="s">
        <v>11726</v>
      </c>
      <c r="L4893" s="57">
        <v>80093</v>
      </c>
      <c r="M4893" s="59">
        <f t="shared" si="229"/>
        <v>1081261</v>
      </c>
      <c r="N4893">
        <f>+VLOOKUP(C4893,'Thanh toán '!M$1335:N$6972,2,0)</f>
        <v>1081261</v>
      </c>
      <c r="O4893" s="61">
        <f t="shared" si="232"/>
        <v>0</v>
      </c>
    </row>
    <row r="4894" spans="2:15" hidden="1" x14ac:dyDescent="0.3">
      <c r="B4894" s="56" t="s">
        <v>18934</v>
      </c>
      <c r="C4894" s="19">
        <f t="shared" si="230"/>
        <v>39365</v>
      </c>
      <c r="D4894" s="56" t="s">
        <v>13350</v>
      </c>
      <c r="E4894" s="55">
        <v>45110</v>
      </c>
      <c r="F4894" s="18">
        <f t="shared" si="231"/>
        <v>7</v>
      </c>
      <c r="G4894" s="56" t="s">
        <v>12251</v>
      </c>
      <c r="H4894" s="56" t="s">
        <v>12251</v>
      </c>
      <c r="I4894" s="56" t="s">
        <v>12252</v>
      </c>
      <c r="J4894" s="57">
        <v>443043</v>
      </c>
      <c r="K4894" s="58" t="s">
        <v>11726</v>
      </c>
      <c r="L4894" s="57">
        <v>35443</v>
      </c>
      <c r="M4894" s="59">
        <f t="shared" si="229"/>
        <v>478486</v>
      </c>
      <c r="N4894">
        <f>+VLOOKUP(C4894,'Thanh toán '!M$1335:N$6972,2,0)</f>
        <v>478486</v>
      </c>
      <c r="O4894" s="61">
        <f t="shared" si="232"/>
        <v>0</v>
      </c>
    </row>
    <row r="4895" spans="2:15" hidden="1" x14ac:dyDescent="0.3">
      <c r="B4895" s="56" t="s">
        <v>18935</v>
      </c>
      <c r="C4895" s="19">
        <f t="shared" si="230"/>
        <v>39366</v>
      </c>
      <c r="D4895" s="56" t="s">
        <v>13350</v>
      </c>
      <c r="E4895" s="55">
        <v>45110</v>
      </c>
      <c r="F4895" s="18">
        <f t="shared" si="231"/>
        <v>7</v>
      </c>
      <c r="G4895" s="56" t="s">
        <v>12161</v>
      </c>
      <c r="H4895" s="56" t="s">
        <v>12161</v>
      </c>
      <c r="I4895" s="56" t="s">
        <v>12162</v>
      </c>
      <c r="J4895" s="57">
        <v>444230</v>
      </c>
      <c r="K4895" s="58" t="s">
        <v>11726</v>
      </c>
      <c r="L4895" s="57">
        <v>35538</v>
      </c>
      <c r="M4895" s="59">
        <f t="shared" si="229"/>
        <v>479768</v>
      </c>
      <c r="N4895">
        <f>+VLOOKUP(C4895,'Thanh toán '!M$1335:N$6972,2,0)</f>
        <v>479768</v>
      </c>
      <c r="O4895" s="61">
        <f t="shared" si="232"/>
        <v>0</v>
      </c>
    </row>
    <row r="4896" spans="2:15" hidden="1" x14ac:dyDescent="0.3">
      <c r="B4896" s="56" t="s">
        <v>18936</v>
      </c>
      <c r="C4896" s="19">
        <f t="shared" si="230"/>
        <v>39367</v>
      </c>
      <c r="D4896" s="56" t="s">
        <v>13350</v>
      </c>
      <c r="E4896" s="55">
        <v>45110</v>
      </c>
      <c r="F4896" s="18">
        <f t="shared" si="231"/>
        <v>7</v>
      </c>
      <c r="G4896" s="56" t="s">
        <v>12248</v>
      </c>
      <c r="H4896" s="56" t="s">
        <v>12248</v>
      </c>
      <c r="I4896" s="56" t="s">
        <v>12249</v>
      </c>
      <c r="J4896" s="57">
        <v>1657625</v>
      </c>
      <c r="K4896" s="58" t="s">
        <v>11726</v>
      </c>
      <c r="L4896" s="57">
        <v>132610</v>
      </c>
      <c r="M4896" s="59">
        <f t="shared" si="229"/>
        <v>1790235</v>
      </c>
      <c r="N4896">
        <f>+VLOOKUP(C4896,'Thanh toán '!M$1335:N$6972,2,0)</f>
        <v>1790235</v>
      </c>
      <c r="O4896" s="61">
        <f t="shared" si="232"/>
        <v>0</v>
      </c>
    </row>
    <row r="4897" spans="2:15" hidden="1" x14ac:dyDescent="0.3">
      <c r="B4897" s="56" t="s">
        <v>18937</v>
      </c>
      <c r="C4897" s="19">
        <f t="shared" si="230"/>
        <v>39368</v>
      </c>
      <c r="D4897" s="56" t="s">
        <v>13350</v>
      </c>
      <c r="E4897" s="55">
        <v>45110</v>
      </c>
      <c r="F4897" s="18">
        <f t="shared" si="231"/>
        <v>7</v>
      </c>
      <c r="G4897" s="56" t="s">
        <v>12257</v>
      </c>
      <c r="H4897" s="56" t="s">
        <v>18938</v>
      </c>
      <c r="I4897" s="56" t="s">
        <v>12258</v>
      </c>
      <c r="J4897" s="57">
        <v>1653470</v>
      </c>
      <c r="K4897" s="58" t="s">
        <v>11726</v>
      </c>
      <c r="L4897" s="57">
        <v>132278</v>
      </c>
      <c r="M4897" s="59">
        <f t="shared" si="229"/>
        <v>1785748</v>
      </c>
      <c r="N4897">
        <f>+VLOOKUP(C4897,'Thanh toán '!M$1335:N$6972,2,0)</f>
        <v>1785748</v>
      </c>
      <c r="O4897" s="61">
        <f t="shared" si="232"/>
        <v>0</v>
      </c>
    </row>
    <row r="4898" spans="2:15" hidden="1" x14ac:dyDescent="0.3">
      <c r="B4898" s="56" t="s">
        <v>18939</v>
      </c>
      <c r="C4898" s="19">
        <f t="shared" si="230"/>
        <v>39369</v>
      </c>
      <c r="D4898" s="56" t="s">
        <v>13350</v>
      </c>
      <c r="E4898" s="55">
        <v>45110</v>
      </c>
      <c r="F4898" s="18">
        <f t="shared" si="231"/>
        <v>7</v>
      </c>
      <c r="G4898" s="56" t="s">
        <v>11970</v>
      </c>
      <c r="H4898" s="56" t="s">
        <v>14543</v>
      </c>
      <c r="I4898" s="56" t="s">
        <v>11971</v>
      </c>
      <c r="J4898" s="57">
        <v>1290470</v>
      </c>
      <c r="K4898" s="58" t="s">
        <v>11726</v>
      </c>
      <c r="L4898" s="57">
        <v>103238</v>
      </c>
      <c r="M4898" s="59">
        <f t="shared" si="229"/>
        <v>1393708</v>
      </c>
      <c r="N4898">
        <f>+VLOOKUP(C4898,'Thanh toán '!M$1335:N$6972,2,0)</f>
        <v>1393708</v>
      </c>
      <c r="O4898" s="61">
        <f t="shared" si="232"/>
        <v>0</v>
      </c>
    </row>
    <row r="4899" spans="2:15" hidden="1" x14ac:dyDescent="0.3">
      <c r="B4899" s="56" t="s">
        <v>18940</v>
      </c>
      <c r="C4899" s="19">
        <f t="shared" si="230"/>
        <v>39370</v>
      </c>
      <c r="D4899" s="56" t="s">
        <v>13350</v>
      </c>
      <c r="E4899" s="55">
        <v>45110</v>
      </c>
      <c r="F4899" s="18">
        <f t="shared" si="231"/>
        <v>7</v>
      </c>
      <c r="G4899" s="56" t="s">
        <v>11970</v>
      </c>
      <c r="H4899" s="56" t="s">
        <v>13377</v>
      </c>
      <c r="I4899" s="56" t="s">
        <v>11971</v>
      </c>
      <c r="J4899" s="57">
        <v>521385</v>
      </c>
      <c r="K4899" s="58" t="s">
        <v>11726</v>
      </c>
      <c r="L4899" s="57">
        <v>41711</v>
      </c>
      <c r="M4899" s="59">
        <f t="shared" si="229"/>
        <v>563096</v>
      </c>
      <c r="N4899">
        <f>+VLOOKUP(C4899,'Thanh toán '!M$1335:N$6972,2,0)</f>
        <v>563096</v>
      </c>
      <c r="O4899" s="61">
        <f t="shared" si="232"/>
        <v>0</v>
      </c>
    </row>
    <row r="4900" spans="2:15" hidden="1" x14ac:dyDescent="0.3">
      <c r="B4900" s="56" t="s">
        <v>18941</v>
      </c>
      <c r="C4900" s="19">
        <f t="shared" si="230"/>
        <v>39380</v>
      </c>
      <c r="D4900" s="56" t="s">
        <v>13350</v>
      </c>
      <c r="E4900" s="55">
        <v>45111</v>
      </c>
      <c r="F4900" s="18">
        <f t="shared" si="231"/>
        <v>7</v>
      </c>
      <c r="G4900" s="56" t="s">
        <v>12239</v>
      </c>
      <c r="H4900" s="56" t="s">
        <v>18069</v>
      </c>
      <c r="I4900" s="56" t="s">
        <v>12240</v>
      </c>
      <c r="J4900" s="57">
        <v>1513001</v>
      </c>
      <c r="K4900" s="58" t="s">
        <v>11726</v>
      </c>
      <c r="L4900" s="57">
        <v>121040</v>
      </c>
      <c r="M4900" s="59">
        <f t="shared" si="229"/>
        <v>1634041</v>
      </c>
      <c r="N4900">
        <f>+VLOOKUP(C4900,'Thanh toán '!M$1335:N$6972,2,0)</f>
        <v>1634041</v>
      </c>
      <c r="O4900" s="61">
        <f t="shared" si="232"/>
        <v>0</v>
      </c>
    </row>
    <row r="4901" spans="2:15" hidden="1" x14ac:dyDescent="0.3">
      <c r="B4901" s="56" t="s">
        <v>18942</v>
      </c>
      <c r="C4901" s="19">
        <f t="shared" si="230"/>
        <v>39387</v>
      </c>
      <c r="D4901" s="56" t="s">
        <v>13350</v>
      </c>
      <c r="E4901" s="55">
        <v>45111</v>
      </c>
      <c r="F4901" s="18">
        <f t="shared" si="231"/>
        <v>7</v>
      </c>
      <c r="G4901" s="56" t="s">
        <v>12357</v>
      </c>
      <c r="H4901" s="56" t="s">
        <v>12357</v>
      </c>
      <c r="I4901" s="56" t="s">
        <v>12358</v>
      </c>
      <c r="J4901" s="57">
        <v>2357080</v>
      </c>
      <c r="K4901" s="58" t="s">
        <v>11726</v>
      </c>
      <c r="L4901" s="57">
        <v>188566</v>
      </c>
      <c r="M4901" s="59">
        <f t="shared" si="229"/>
        <v>2545646</v>
      </c>
      <c r="N4901">
        <f>+VLOOKUP(C4901,'Thanh toán '!M$1335:N$6972,2,0)</f>
        <v>2545646</v>
      </c>
      <c r="O4901" s="61">
        <f t="shared" si="232"/>
        <v>0</v>
      </c>
    </row>
    <row r="4902" spans="2:15" hidden="1" x14ac:dyDescent="0.3">
      <c r="B4902" s="56" t="s">
        <v>18943</v>
      </c>
      <c r="C4902" s="19">
        <f t="shared" si="230"/>
        <v>39388</v>
      </c>
      <c r="D4902" s="56" t="s">
        <v>13350</v>
      </c>
      <c r="E4902" s="55">
        <v>45111</v>
      </c>
      <c r="F4902" s="18">
        <f t="shared" si="231"/>
        <v>7</v>
      </c>
      <c r="G4902" s="56" t="s">
        <v>12378</v>
      </c>
      <c r="H4902" s="56" t="s">
        <v>12378</v>
      </c>
      <c r="I4902" s="56" t="s">
        <v>12379</v>
      </c>
      <c r="J4902" s="57">
        <v>2719920</v>
      </c>
      <c r="K4902" s="58" t="s">
        <v>11726</v>
      </c>
      <c r="L4902" s="57">
        <v>217594</v>
      </c>
      <c r="M4902" s="59">
        <f t="shared" si="229"/>
        <v>2937514</v>
      </c>
      <c r="N4902">
        <f>+VLOOKUP(C4902,'Thanh toán '!M$1335:N$6972,2,0)</f>
        <v>2937514</v>
      </c>
      <c r="O4902" s="61">
        <f t="shared" si="232"/>
        <v>0</v>
      </c>
    </row>
    <row r="4903" spans="2:15" hidden="1" x14ac:dyDescent="0.3">
      <c r="B4903" s="56" t="s">
        <v>18944</v>
      </c>
      <c r="C4903" s="19">
        <f t="shared" si="230"/>
        <v>39398</v>
      </c>
      <c r="D4903" s="56" t="s">
        <v>13350</v>
      </c>
      <c r="E4903" s="55">
        <v>45111</v>
      </c>
      <c r="F4903" s="18">
        <f t="shared" si="231"/>
        <v>7</v>
      </c>
      <c r="G4903" s="56" t="s">
        <v>12026</v>
      </c>
      <c r="H4903" s="56" t="s">
        <v>13949</v>
      </c>
      <c r="I4903" s="56" t="s">
        <v>12027</v>
      </c>
      <c r="J4903" s="57">
        <v>811385</v>
      </c>
      <c r="K4903" s="58" t="s">
        <v>11726</v>
      </c>
      <c r="L4903" s="57">
        <v>64911</v>
      </c>
      <c r="M4903" s="59">
        <f t="shared" si="229"/>
        <v>876296</v>
      </c>
      <c r="N4903">
        <f>+VLOOKUP(C4903,'Thanh toán '!M$1335:N$6972,2,0)</f>
        <v>876296</v>
      </c>
      <c r="O4903" s="61">
        <f t="shared" si="232"/>
        <v>0</v>
      </c>
    </row>
    <row r="4904" spans="2:15" hidden="1" x14ac:dyDescent="0.3">
      <c r="B4904" s="56" t="s">
        <v>18945</v>
      </c>
      <c r="C4904" s="19">
        <f t="shared" si="230"/>
        <v>39399</v>
      </c>
      <c r="D4904" s="56" t="s">
        <v>13350</v>
      </c>
      <c r="E4904" s="55">
        <v>45111</v>
      </c>
      <c r="F4904" s="18">
        <f t="shared" si="231"/>
        <v>7</v>
      </c>
      <c r="G4904" s="56" t="s">
        <v>12506</v>
      </c>
      <c r="H4904" s="56" t="s">
        <v>12506</v>
      </c>
      <c r="I4904" s="56" t="s">
        <v>12507</v>
      </c>
      <c r="J4904" s="57">
        <v>2278740</v>
      </c>
      <c r="K4904" s="58" t="s">
        <v>11726</v>
      </c>
      <c r="L4904" s="57">
        <v>182299</v>
      </c>
      <c r="M4904" s="59">
        <f t="shared" si="229"/>
        <v>2461039</v>
      </c>
      <c r="N4904">
        <f>+VLOOKUP(C4904,'Thanh toán '!M$1335:N$6972,2,0)</f>
        <v>2461039</v>
      </c>
      <c r="O4904" s="61">
        <f t="shared" si="232"/>
        <v>0</v>
      </c>
    </row>
    <row r="4905" spans="2:15" hidden="1" x14ac:dyDescent="0.3">
      <c r="B4905" s="56" t="s">
        <v>18946</v>
      </c>
      <c r="C4905" s="19">
        <f t="shared" si="230"/>
        <v>39415</v>
      </c>
      <c r="D4905" s="56" t="s">
        <v>13350</v>
      </c>
      <c r="E4905" s="55">
        <v>45111</v>
      </c>
      <c r="F4905" s="18">
        <f t="shared" si="231"/>
        <v>7</v>
      </c>
      <c r="G4905" s="56" t="s">
        <v>12333</v>
      </c>
      <c r="H4905" s="56" t="s">
        <v>12333</v>
      </c>
      <c r="I4905" s="56" t="s">
        <v>12334</v>
      </c>
      <c r="J4905" s="57">
        <v>5734180</v>
      </c>
      <c r="K4905" s="58" t="s">
        <v>11726</v>
      </c>
      <c r="L4905" s="57">
        <v>458734</v>
      </c>
      <c r="M4905" s="59">
        <f t="shared" si="229"/>
        <v>6192914</v>
      </c>
      <c r="N4905">
        <f>+VLOOKUP(C4905,'Thanh toán '!M$1335:N$6972,2,0)</f>
        <v>6192914</v>
      </c>
      <c r="O4905" s="61">
        <f t="shared" si="232"/>
        <v>0</v>
      </c>
    </row>
    <row r="4906" spans="2:15" hidden="1" x14ac:dyDescent="0.3">
      <c r="B4906" s="56" t="s">
        <v>18947</v>
      </c>
      <c r="C4906" s="19">
        <f t="shared" si="230"/>
        <v>39431</v>
      </c>
      <c r="D4906" s="56" t="s">
        <v>13350</v>
      </c>
      <c r="E4906" s="55">
        <v>45111</v>
      </c>
      <c r="F4906" s="18">
        <f t="shared" si="231"/>
        <v>7</v>
      </c>
      <c r="G4906" s="56" t="s">
        <v>11860</v>
      </c>
      <c r="H4906" s="56" t="s">
        <v>14947</v>
      </c>
      <c r="I4906" s="56" t="s">
        <v>11719</v>
      </c>
      <c r="J4906" s="57">
        <v>1435121</v>
      </c>
      <c r="K4906" s="58" t="s">
        <v>11726</v>
      </c>
      <c r="L4906" s="57">
        <v>114810</v>
      </c>
      <c r="M4906" s="59">
        <f t="shared" si="229"/>
        <v>1549931</v>
      </c>
      <c r="N4906">
        <f>+VLOOKUP(C4906,'Thanh toán '!M$1335:N$6972,2,0)</f>
        <v>1549931</v>
      </c>
      <c r="O4906" s="61">
        <f t="shared" si="232"/>
        <v>0</v>
      </c>
    </row>
    <row r="4907" spans="2:15" hidden="1" x14ac:dyDescent="0.3">
      <c r="B4907" s="56" t="s">
        <v>18948</v>
      </c>
      <c r="C4907" s="19">
        <f t="shared" si="230"/>
        <v>39432</v>
      </c>
      <c r="D4907" s="56" t="s">
        <v>13350</v>
      </c>
      <c r="E4907" s="55">
        <v>45111</v>
      </c>
      <c r="F4907" s="18">
        <f t="shared" si="231"/>
        <v>7</v>
      </c>
      <c r="G4907" s="56" t="s">
        <v>11860</v>
      </c>
      <c r="H4907" s="56" t="s">
        <v>14658</v>
      </c>
      <c r="I4907" s="56" t="s">
        <v>11719</v>
      </c>
      <c r="J4907" s="57">
        <v>924879</v>
      </c>
      <c r="K4907" s="58" t="s">
        <v>11726</v>
      </c>
      <c r="L4907" s="57">
        <v>73990</v>
      </c>
      <c r="M4907" s="59">
        <f t="shared" si="229"/>
        <v>998869</v>
      </c>
      <c r="N4907">
        <f>+VLOOKUP(C4907,'Thanh toán '!M$1335:N$6972,2,0)</f>
        <v>998869</v>
      </c>
      <c r="O4907" s="61">
        <f t="shared" si="232"/>
        <v>0</v>
      </c>
    </row>
    <row r="4908" spans="2:15" hidden="1" x14ac:dyDescent="0.3">
      <c r="B4908" s="56" t="s">
        <v>18949</v>
      </c>
      <c r="C4908" s="19">
        <f t="shared" si="230"/>
        <v>39433</v>
      </c>
      <c r="D4908" s="56" t="s">
        <v>13350</v>
      </c>
      <c r="E4908" s="55">
        <v>45111</v>
      </c>
      <c r="F4908" s="18">
        <f t="shared" si="231"/>
        <v>7</v>
      </c>
      <c r="G4908" s="56" t="s">
        <v>11860</v>
      </c>
      <c r="H4908" s="56" t="s">
        <v>17624</v>
      </c>
      <c r="I4908" s="56" t="s">
        <v>11719</v>
      </c>
      <c r="J4908" s="57">
        <v>220293</v>
      </c>
      <c r="K4908" s="58" t="s">
        <v>11726</v>
      </c>
      <c r="L4908" s="57">
        <v>17623</v>
      </c>
      <c r="M4908" s="59">
        <f t="shared" si="229"/>
        <v>237916</v>
      </c>
      <c r="N4908">
        <f>+VLOOKUP(C4908,'Thanh toán '!M$1335:N$6972,2,0)</f>
        <v>237916</v>
      </c>
      <c r="O4908" s="61">
        <f t="shared" si="232"/>
        <v>0</v>
      </c>
    </row>
    <row r="4909" spans="2:15" hidden="1" x14ac:dyDescent="0.3">
      <c r="B4909" s="56" t="s">
        <v>18950</v>
      </c>
      <c r="C4909" s="19">
        <f t="shared" si="230"/>
        <v>39434</v>
      </c>
      <c r="D4909" s="56" t="s">
        <v>13350</v>
      </c>
      <c r="E4909" s="55">
        <v>45111</v>
      </c>
      <c r="F4909" s="18">
        <f t="shared" si="231"/>
        <v>7</v>
      </c>
      <c r="G4909" s="56" t="s">
        <v>11860</v>
      </c>
      <c r="H4909" s="56" t="s">
        <v>13552</v>
      </c>
      <c r="I4909" s="56" t="s">
        <v>11719</v>
      </c>
      <c r="J4909" s="57">
        <v>771208</v>
      </c>
      <c r="K4909" s="58" t="s">
        <v>11726</v>
      </c>
      <c r="L4909" s="57">
        <v>61697</v>
      </c>
      <c r="M4909" s="59">
        <f t="shared" si="229"/>
        <v>832905</v>
      </c>
      <c r="N4909">
        <f>+VLOOKUP(C4909,'Thanh toán '!M$1335:N$6972,2,0)</f>
        <v>832905</v>
      </c>
      <c r="O4909" s="61">
        <f t="shared" si="232"/>
        <v>0</v>
      </c>
    </row>
    <row r="4910" spans="2:15" hidden="1" x14ac:dyDescent="0.3">
      <c r="B4910" s="56" t="s">
        <v>18951</v>
      </c>
      <c r="C4910" s="19">
        <f t="shared" si="230"/>
        <v>39435</v>
      </c>
      <c r="D4910" s="56" t="s">
        <v>13350</v>
      </c>
      <c r="E4910" s="55">
        <v>45111</v>
      </c>
      <c r="F4910" s="18">
        <f t="shared" si="231"/>
        <v>7</v>
      </c>
      <c r="G4910" s="56" t="s">
        <v>11860</v>
      </c>
      <c r="H4910" s="56" t="s">
        <v>18555</v>
      </c>
      <c r="I4910" s="56" t="s">
        <v>11719</v>
      </c>
      <c r="J4910" s="57">
        <v>1406715</v>
      </c>
      <c r="K4910" s="58" t="s">
        <v>11726</v>
      </c>
      <c r="L4910" s="57">
        <v>112537</v>
      </c>
      <c r="M4910" s="59">
        <f t="shared" si="229"/>
        <v>1519252</v>
      </c>
      <c r="N4910">
        <f>+VLOOKUP(C4910,'Thanh toán '!M$1335:N$6972,2,0)</f>
        <v>1519252</v>
      </c>
      <c r="O4910" s="61">
        <f t="shared" si="232"/>
        <v>0</v>
      </c>
    </row>
    <row r="4911" spans="2:15" hidden="1" x14ac:dyDescent="0.3">
      <c r="B4911" s="56" t="s">
        <v>18952</v>
      </c>
      <c r="C4911" s="19">
        <f t="shared" si="230"/>
        <v>39453</v>
      </c>
      <c r="D4911" s="56" t="s">
        <v>13350</v>
      </c>
      <c r="E4911" s="55">
        <v>45111</v>
      </c>
      <c r="F4911" s="18">
        <f t="shared" si="231"/>
        <v>7</v>
      </c>
      <c r="G4911" s="56" t="s">
        <v>12312</v>
      </c>
      <c r="H4911" s="56" t="s">
        <v>12312</v>
      </c>
      <c r="I4911" s="56" t="s">
        <v>12313</v>
      </c>
      <c r="J4911" s="57">
        <v>901430</v>
      </c>
      <c r="K4911" s="58" t="s">
        <v>11726</v>
      </c>
      <c r="L4911" s="57">
        <v>72114</v>
      </c>
      <c r="M4911" s="59">
        <f t="shared" si="229"/>
        <v>973544</v>
      </c>
      <c r="N4911">
        <f>+VLOOKUP(C4911,'Thanh toán '!M$1335:N$6972,2,0)</f>
        <v>973544</v>
      </c>
      <c r="O4911" s="61">
        <f t="shared" si="232"/>
        <v>0</v>
      </c>
    </row>
    <row r="4912" spans="2:15" hidden="1" x14ac:dyDescent="0.3">
      <c r="B4912" s="56" t="s">
        <v>18953</v>
      </c>
      <c r="C4912" s="19">
        <f t="shared" si="230"/>
        <v>39454</v>
      </c>
      <c r="D4912" s="56" t="s">
        <v>13350</v>
      </c>
      <c r="E4912" s="55">
        <v>45111</v>
      </c>
      <c r="F4912" s="18">
        <f t="shared" si="231"/>
        <v>7</v>
      </c>
      <c r="G4912" s="56" t="s">
        <v>12263</v>
      </c>
      <c r="H4912" s="56" t="s">
        <v>12263</v>
      </c>
      <c r="I4912" s="56" t="s">
        <v>12264</v>
      </c>
      <c r="J4912" s="57">
        <v>901430</v>
      </c>
      <c r="K4912" s="58" t="s">
        <v>11726</v>
      </c>
      <c r="L4912" s="57">
        <v>72114</v>
      </c>
      <c r="M4912" s="59">
        <f t="shared" si="229"/>
        <v>973544</v>
      </c>
      <c r="N4912">
        <f>+VLOOKUP(C4912,'Thanh toán '!M$1335:N$6972,2,0)</f>
        <v>973544</v>
      </c>
      <c r="O4912" s="61">
        <f t="shared" si="232"/>
        <v>0</v>
      </c>
    </row>
    <row r="4913" spans="2:15" hidden="1" x14ac:dyDescent="0.3">
      <c r="B4913" s="56" t="s">
        <v>18954</v>
      </c>
      <c r="C4913" s="19">
        <f t="shared" si="230"/>
        <v>39455</v>
      </c>
      <c r="D4913" s="56" t="s">
        <v>13350</v>
      </c>
      <c r="E4913" s="55">
        <v>45111</v>
      </c>
      <c r="F4913" s="18">
        <f t="shared" si="231"/>
        <v>7</v>
      </c>
      <c r="G4913" s="56" t="s">
        <v>12306</v>
      </c>
      <c r="H4913" s="56" t="s">
        <v>12306</v>
      </c>
      <c r="I4913" s="56" t="s">
        <v>12307</v>
      </c>
      <c r="J4913" s="57">
        <v>1352145</v>
      </c>
      <c r="K4913" s="58" t="s">
        <v>11726</v>
      </c>
      <c r="L4913" s="57">
        <v>108172</v>
      </c>
      <c r="M4913" s="59">
        <f t="shared" si="229"/>
        <v>1460317</v>
      </c>
      <c r="N4913">
        <f>+VLOOKUP(C4913,'Thanh toán '!M$1335:N$6972,2,0)</f>
        <v>1460317</v>
      </c>
      <c r="O4913" s="61">
        <f t="shared" si="232"/>
        <v>0</v>
      </c>
    </row>
    <row r="4914" spans="2:15" hidden="1" x14ac:dyDescent="0.3">
      <c r="B4914" s="56" t="s">
        <v>18955</v>
      </c>
      <c r="C4914" s="19">
        <f t="shared" si="230"/>
        <v>39456</v>
      </c>
      <c r="D4914" s="56" t="s">
        <v>13350</v>
      </c>
      <c r="E4914" s="55">
        <v>45111</v>
      </c>
      <c r="F4914" s="18">
        <f t="shared" si="231"/>
        <v>7</v>
      </c>
      <c r="G4914" s="56" t="s">
        <v>12556</v>
      </c>
      <c r="H4914" s="56" t="s">
        <v>12556</v>
      </c>
      <c r="I4914" s="56" t="s">
        <v>12557</v>
      </c>
      <c r="J4914" s="57">
        <v>882000</v>
      </c>
      <c r="K4914" s="58" t="s">
        <v>11726</v>
      </c>
      <c r="L4914" s="57">
        <v>70560</v>
      </c>
      <c r="M4914" s="59">
        <f t="shared" si="229"/>
        <v>952560</v>
      </c>
      <c r="N4914">
        <f>+VLOOKUP(C4914,'Thanh toán '!M$1335:N$6972,2,0)</f>
        <v>952560</v>
      </c>
      <c r="O4914" s="61">
        <f t="shared" si="232"/>
        <v>0</v>
      </c>
    </row>
    <row r="4915" spans="2:15" hidden="1" x14ac:dyDescent="0.3">
      <c r="B4915" s="56" t="s">
        <v>18956</v>
      </c>
      <c r="C4915" s="19">
        <f t="shared" si="230"/>
        <v>39457</v>
      </c>
      <c r="D4915" s="56" t="s">
        <v>13350</v>
      </c>
      <c r="E4915" s="55">
        <v>45111</v>
      </c>
      <c r="F4915" s="18">
        <f t="shared" si="231"/>
        <v>7</v>
      </c>
      <c r="G4915" s="56" t="s">
        <v>12309</v>
      </c>
      <c r="H4915" s="56" t="s">
        <v>12309</v>
      </c>
      <c r="I4915" s="56" t="s">
        <v>12310</v>
      </c>
      <c r="J4915" s="57">
        <v>6361170</v>
      </c>
      <c r="K4915" s="58" t="s">
        <v>11726</v>
      </c>
      <c r="L4915" s="57">
        <v>508894</v>
      </c>
      <c r="M4915" s="59">
        <f t="shared" si="229"/>
        <v>6870064</v>
      </c>
      <c r="N4915">
        <f>+VLOOKUP(C4915,'Thanh toán '!M$1335:N$6972,2,0)</f>
        <v>6870064</v>
      </c>
      <c r="O4915" s="61">
        <f t="shared" si="232"/>
        <v>0</v>
      </c>
    </row>
    <row r="4916" spans="2:15" hidden="1" x14ac:dyDescent="0.3">
      <c r="B4916" s="56" t="s">
        <v>18957</v>
      </c>
      <c r="C4916" s="19">
        <f t="shared" si="230"/>
        <v>39458</v>
      </c>
      <c r="D4916" s="56" t="s">
        <v>13350</v>
      </c>
      <c r="E4916" s="55">
        <v>45111</v>
      </c>
      <c r="F4916" s="18">
        <f t="shared" si="231"/>
        <v>7</v>
      </c>
      <c r="G4916" s="56" t="s">
        <v>12309</v>
      </c>
      <c r="H4916" s="56" t="s">
        <v>18958</v>
      </c>
      <c r="I4916" s="56" t="s">
        <v>12310</v>
      </c>
      <c r="J4916" s="57">
        <v>1406715</v>
      </c>
      <c r="K4916" s="58" t="s">
        <v>11726</v>
      </c>
      <c r="L4916" s="57">
        <v>112537</v>
      </c>
      <c r="M4916" s="59">
        <f t="shared" si="229"/>
        <v>1519252</v>
      </c>
      <c r="N4916">
        <f>+VLOOKUP(C4916,'Thanh toán '!M$1335:N$6972,2,0)</f>
        <v>1519252</v>
      </c>
      <c r="O4916" s="61">
        <f t="shared" si="232"/>
        <v>0</v>
      </c>
    </row>
    <row r="4917" spans="2:15" hidden="1" x14ac:dyDescent="0.3">
      <c r="B4917" s="56" t="s">
        <v>18959</v>
      </c>
      <c r="C4917" s="19">
        <f t="shared" si="230"/>
        <v>39459</v>
      </c>
      <c r="D4917" s="56" t="s">
        <v>13350</v>
      </c>
      <c r="E4917" s="55">
        <v>45111</v>
      </c>
      <c r="F4917" s="18">
        <f t="shared" si="231"/>
        <v>7</v>
      </c>
      <c r="G4917" s="56" t="s">
        <v>12263</v>
      </c>
      <c r="H4917" s="56" t="s">
        <v>12263</v>
      </c>
      <c r="I4917" s="56" t="s">
        <v>12264</v>
      </c>
      <c r="J4917" s="57">
        <v>2801310</v>
      </c>
      <c r="K4917" s="58" t="s">
        <v>11726</v>
      </c>
      <c r="L4917" s="57">
        <v>224105</v>
      </c>
      <c r="M4917" s="59">
        <f t="shared" si="229"/>
        <v>3025415</v>
      </c>
      <c r="N4917">
        <f>+VLOOKUP(C4917,'Thanh toán '!M$1335:N$6972,2,0)</f>
        <v>3025415</v>
      </c>
      <c r="O4917" s="61">
        <f t="shared" si="232"/>
        <v>0</v>
      </c>
    </row>
    <row r="4918" spans="2:15" hidden="1" x14ac:dyDescent="0.3">
      <c r="B4918" s="56" t="s">
        <v>18960</v>
      </c>
      <c r="C4918" s="19">
        <f t="shared" si="230"/>
        <v>39460</v>
      </c>
      <c r="D4918" s="56" t="s">
        <v>13350</v>
      </c>
      <c r="E4918" s="55">
        <v>45111</v>
      </c>
      <c r="F4918" s="18">
        <f t="shared" si="231"/>
        <v>7</v>
      </c>
      <c r="G4918" s="56" t="s">
        <v>12306</v>
      </c>
      <c r="H4918" s="56" t="s">
        <v>12306</v>
      </c>
      <c r="I4918" s="56" t="s">
        <v>12307</v>
      </c>
      <c r="J4918" s="57">
        <v>3315250</v>
      </c>
      <c r="K4918" s="58" t="s">
        <v>11726</v>
      </c>
      <c r="L4918" s="57">
        <v>265220</v>
      </c>
      <c r="M4918" s="59">
        <f t="shared" ref="M4918:M4981" si="233">+L4918+J4918</f>
        <v>3580470</v>
      </c>
      <c r="N4918">
        <f>+VLOOKUP(C4918,'Thanh toán '!M$1335:N$6972,2,0)</f>
        <v>3580470</v>
      </c>
      <c r="O4918" s="61">
        <f t="shared" si="232"/>
        <v>0</v>
      </c>
    </row>
    <row r="4919" spans="2:15" hidden="1" x14ac:dyDescent="0.3">
      <c r="B4919" s="56" t="s">
        <v>18961</v>
      </c>
      <c r="C4919" s="19">
        <f t="shared" si="230"/>
        <v>39461</v>
      </c>
      <c r="D4919" s="56" t="s">
        <v>13350</v>
      </c>
      <c r="E4919" s="55">
        <v>45111</v>
      </c>
      <c r="F4919" s="18">
        <f t="shared" si="231"/>
        <v>7</v>
      </c>
      <c r="G4919" s="56" t="s">
        <v>12426</v>
      </c>
      <c r="H4919" s="56" t="s">
        <v>12426</v>
      </c>
      <c r="I4919" s="56" t="s">
        <v>12427</v>
      </c>
      <c r="J4919" s="57">
        <v>2292125</v>
      </c>
      <c r="K4919" s="58" t="s">
        <v>11726</v>
      </c>
      <c r="L4919" s="57">
        <v>183370</v>
      </c>
      <c r="M4919" s="59">
        <f t="shared" si="233"/>
        <v>2475495</v>
      </c>
      <c r="N4919">
        <f>+VLOOKUP(C4919,'Thanh toán '!M$1335:N$6972,2,0)</f>
        <v>2475495</v>
      </c>
      <c r="O4919" s="61">
        <f t="shared" si="232"/>
        <v>0</v>
      </c>
    </row>
    <row r="4920" spans="2:15" hidden="1" x14ac:dyDescent="0.3">
      <c r="B4920" s="56" t="s">
        <v>18962</v>
      </c>
      <c r="C4920" s="19">
        <f t="shared" si="230"/>
        <v>39462</v>
      </c>
      <c r="D4920" s="56" t="s">
        <v>13350</v>
      </c>
      <c r="E4920" s="55">
        <v>45111</v>
      </c>
      <c r="F4920" s="18">
        <f t="shared" si="231"/>
        <v>7</v>
      </c>
      <c r="G4920" s="56" t="s">
        <v>12312</v>
      </c>
      <c r="H4920" s="56" t="s">
        <v>12312</v>
      </c>
      <c r="I4920" s="56" t="s">
        <v>12313</v>
      </c>
      <c r="J4920" s="57">
        <v>1924970</v>
      </c>
      <c r="K4920" s="58" t="s">
        <v>11726</v>
      </c>
      <c r="L4920" s="57">
        <v>153998</v>
      </c>
      <c r="M4920" s="59">
        <f t="shared" si="233"/>
        <v>2078968</v>
      </c>
      <c r="N4920">
        <f>+VLOOKUP(C4920,'Thanh toán '!M$1335:N$6972,2,0)</f>
        <v>2078968</v>
      </c>
      <c r="O4920" s="61">
        <f t="shared" si="232"/>
        <v>0</v>
      </c>
    </row>
    <row r="4921" spans="2:15" hidden="1" x14ac:dyDescent="0.3">
      <c r="B4921" s="56" t="s">
        <v>18963</v>
      </c>
      <c r="C4921" s="19">
        <f t="shared" si="230"/>
        <v>39463</v>
      </c>
      <c r="D4921" s="56" t="s">
        <v>13350</v>
      </c>
      <c r="E4921" s="55">
        <v>45111</v>
      </c>
      <c r="F4921" s="18">
        <f t="shared" si="231"/>
        <v>7</v>
      </c>
      <c r="G4921" s="56" t="s">
        <v>12556</v>
      </c>
      <c r="H4921" s="56" t="s">
        <v>12556</v>
      </c>
      <c r="I4921" s="56" t="s">
        <v>12557</v>
      </c>
      <c r="J4921" s="57">
        <v>2124590</v>
      </c>
      <c r="K4921" s="58" t="s">
        <v>11726</v>
      </c>
      <c r="L4921" s="57">
        <v>169967</v>
      </c>
      <c r="M4921" s="59">
        <f t="shared" si="233"/>
        <v>2294557</v>
      </c>
      <c r="N4921">
        <f>+VLOOKUP(C4921,'Thanh toán '!M$1335:N$6972,2,0)</f>
        <v>2294557</v>
      </c>
      <c r="O4921" s="61">
        <f t="shared" si="232"/>
        <v>0</v>
      </c>
    </row>
    <row r="4922" spans="2:15" hidden="1" x14ac:dyDescent="0.3">
      <c r="B4922" s="56" t="s">
        <v>18964</v>
      </c>
      <c r="C4922" s="19">
        <f t="shared" si="230"/>
        <v>39464</v>
      </c>
      <c r="D4922" s="56" t="s">
        <v>13350</v>
      </c>
      <c r="E4922" s="55">
        <v>45112</v>
      </c>
      <c r="F4922" s="18">
        <f t="shared" si="231"/>
        <v>7</v>
      </c>
      <c r="G4922" s="56" t="s">
        <v>12221</v>
      </c>
      <c r="H4922" s="56" t="s">
        <v>18965</v>
      </c>
      <c r="I4922" s="56" t="s">
        <v>12222</v>
      </c>
      <c r="J4922" s="57">
        <v>793800</v>
      </c>
      <c r="K4922" s="58" t="s">
        <v>11726</v>
      </c>
      <c r="L4922" s="57">
        <v>63504</v>
      </c>
      <c r="M4922" s="59">
        <f t="shared" si="233"/>
        <v>857304</v>
      </c>
      <c r="N4922">
        <f>+VLOOKUP(C4922,'Thanh toán '!M$1335:N$6972,2,0)</f>
        <v>857304</v>
      </c>
      <c r="O4922" s="61">
        <f t="shared" si="232"/>
        <v>0</v>
      </c>
    </row>
    <row r="4923" spans="2:15" hidden="1" x14ac:dyDescent="0.3">
      <c r="B4923" s="56" t="s">
        <v>18966</v>
      </c>
      <c r="C4923" s="19">
        <f t="shared" si="230"/>
        <v>39465</v>
      </c>
      <c r="D4923" s="56" t="s">
        <v>13350</v>
      </c>
      <c r="E4923" s="55">
        <v>45112</v>
      </c>
      <c r="F4923" s="18">
        <f t="shared" si="231"/>
        <v>7</v>
      </c>
      <c r="G4923" s="56" t="s">
        <v>12215</v>
      </c>
      <c r="H4923" s="56" t="s">
        <v>18182</v>
      </c>
      <c r="I4923" s="56" t="s">
        <v>12216</v>
      </c>
      <c r="J4923" s="57">
        <v>882000</v>
      </c>
      <c r="K4923" s="58" t="s">
        <v>11726</v>
      </c>
      <c r="L4923" s="57">
        <v>70560</v>
      </c>
      <c r="M4923" s="59">
        <f t="shared" si="233"/>
        <v>952560</v>
      </c>
      <c r="N4923">
        <f>+VLOOKUP(C4923,'Thanh toán '!M$1335:N$6972,2,0)</f>
        <v>952560</v>
      </c>
      <c r="O4923" s="61">
        <f t="shared" si="232"/>
        <v>0</v>
      </c>
    </row>
    <row r="4924" spans="2:15" hidden="1" x14ac:dyDescent="0.3">
      <c r="B4924" s="56" t="s">
        <v>18967</v>
      </c>
      <c r="C4924" s="19">
        <f t="shared" si="230"/>
        <v>39466</v>
      </c>
      <c r="D4924" s="56" t="s">
        <v>13350</v>
      </c>
      <c r="E4924" s="55">
        <v>45112</v>
      </c>
      <c r="F4924" s="18">
        <f t="shared" si="231"/>
        <v>7</v>
      </c>
      <c r="G4924" s="56" t="s">
        <v>12215</v>
      </c>
      <c r="H4924" s="56" t="s">
        <v>18968</v>
      </c>
      <c r="I4924" s="56" t="s">
        <v>12216</v>
      </c>
      <c r="J4924" s="57">
        <v>441000</v>
      </c>
      <c r="K4924" s="58" t="s">
        <v>11726</v>
      </c>
      <c r="L4924" s="57">
        <v>35280</v>
      </c>
      <c r="M4924" s="59">
        <f t="shared" si="233"/>
        <v>476280</v>
      </c>
      <c r="N4924">
        <f>+VLOOKUP(C4924,'Thanh toán '!M$1335:N$6972,2,0)</f>
        <v>476280</v>
      </c>
      <c r="O4924" s="61">
        <f t="shared" si="232"/>
        <v>0</v>
      </c>
    </row>
    <row r="4925" spans="2:15" hidden="1" x14ac:dyDescent="0.3">
      <c r="B4925" s="56" t="s">
        <v>18969</v>
      </c>
      <c r="C4925" s="19">
        <f t="shared" si="230"/>
        <v>39467</v>
      </c>
      <c r="D4925" s="56" t="s">
        <v>13350</v>
      </c>
      <c r="E4925" s="55">
        <v>45112</v>
      </c>
      <c r="F4925" s="18">
        <f t="shared" si="231"/>
        <v>7</v>
      </c>
      <c r="G4925" s="56" t="s">
        <v>12215</v>
      </c>
      <c r="H4925" s="56" t="s">
        <v>18061</v>
      </c>
      <c r="I4925" s="56" t="s">
        <v>12216</v>
      </c>
      <c r="J4925" s="57">
        <v>882000</v>
      </c>
      <c r="K4925" s="58" t="s">
        <v>11726</v>
      </c>
      <c r="L4925" s="57">
        <v>70560</v>
      </c>
      <c r="M4925" s="59">
        <f t="shared" si="233"/>
        <v>952560</v>
      </c>
      <c r="N4925">
        <f>+VLOOKUP(C4925,'Thanh toán '!M$1335:N$6972,2,0)</f>
        <v>952560</v>
      </c>
      <c r="O4925" s="61">
        <f t="shared" si="232"/>
        <v>0</v>
      </c>
    </row>
    <row r="4926" spans="2:15" hidden="1" x14ac:dyDescent="0.3">
      <c r="B4926" s="56" t="s">
        <v>18970</v>
      </c>
      <c r="C4926" s="19">
        <f t="shared" si="230"/>
        <v>39468</v>
      </c>
      <c r="D4926" s="56" t="s">
        <v>13350</v>
      </c>
      <c r="E4926" s="55">
        <v>45112</v>
      </c>
      <c r="F4926" s="18">
        <f t="shared" si="231"/>
        <v>7</v>
      </c>
      <c r="G4926" s="56" t="s">
        <v>11860</v>
      </c>
      <c r="H4926" s="56" t="s">
        <v>14655</v>
      </c>
      <c r="I4926" s="56" t="s">
        <v>11719</v>
      </c>
      <c r="J4926" s="57">
        <v>441000</v>
      </c>
      <c r="K4926" s="58" t="s">
        <v>11726</v>
      </c>
      <c r="L4926" s="57">
        <v>35280</v>
      </c>
      <c r="M4926" s="59">
        <f t="shared" si="233"/>
        <v>476280</v>
      </c>
      <c r="N4926">
        <f>+VLOOKUP(C4926,'Thanh toán '!M$1335:N$6972,2,0)</f>
        <v>476280</v>
      </c>
      <c r="O4926" s="61">
        <f t="shared" si="232"/>
        <v>0</v>
      </c>
    </row>
    <row r="4927" spans="2:15" hidden="1" x14ac:dyDescent="0.3">
      <c r="B4927" s="56" t="s">
        <v>18971</v>
      </c>
      <c r="C4927" s="19">
        <f t="shared" si="230"/>
        <v>39469</v>
      </c>
      <c r="D4927" s="56" t="s">
        <v>13350</v>
      </c>
      <c r="E4927" s="55">
        <v>45112</v>
      </c>
      <c r="F4927" s="18">
        <f t="shared" si="231"/>
        <v>7</v>
      </c>
      <c r="G4927" s="56" t="s">
        <v>11860</v>
      </c>
      <c r="H4927" s="56" t="s">
        <v>14660</v>
      </c>
      <c r="I4927" s="56" t="s">
        <v>11719</v>
      </c>
      <c r="J4927" s="57">
        <v>441000</v>
      </c>
      <c r="K4927" s="58" t="s">
        <v>11726</v>
      </c>
      <c r="L4927" s="57">
        <v>35280</v>
      </c>
      <c r="M4927" s="59">
        <f t="shared" si="233"/>
        <v>476280</v>
      </c>
      <c r="N4927">
        <f>+VLOOKUP(C4927,'Thanh toán '!M$1335:N$6972,2,0)</f>
        <v>476280</v>
      </c>
      <c r="O4927" s="61">
        <f t="shared" si="232"/>
        <v>0</v>
      </c>
    </row>
    <row r="4928" spans="2:15" hidden="1" x14ac:dyDescent="0.3">
      <c r="B4928" s="56" t="s">
        <v>18972</v>
      </c>
      <c r="C4928" s="19">
        <f t="shared" si="230"/>
        <v>39470</v>
      </c>
      <c r="D4928" s="56" t="s">
        <v>13350</v>
      </c>
      <c r="E4928" s="55">
        <v>45112</v>
      </c>
      <c r="F4928" s="18">
        <f t="shared" si="231"/>
        <v>7</v>
      </c>
      <c r="G4928" s="56" t="s">
        <v>11860</v>
      </c>
      <c r="H4928" s="56" t="s">
        <v>15087</v>
      </c>
      <c r="I4928" s="56" t="s">
        <v>11719</v>
      </c>
      <c r="J4928" s="57">
        <v>1416672</v>
      </c>
      <c r="K4928" s="58" t="s">
        <v>11726</v>
      </c>
      <c r="L4928" s="57">
        <v>113334</v>
      </c>
      <c r="M4928" s="59">
        <f t="shared" si="233"/>
        <v>1530006</v>
      </c>
      <c r="N4928">
        <f>+VLOOKUP(C4928,'Thanh toán '!M$1335:N$6972,2,0)</f>
        <v>1530006</v>
      </c>
      <c r="O4928" s="61">
        <f t="shared" si="232"/>
        <v>0</v>
      </c>
    </row>
    <row r="4929" spans="2:15" hidden="1" x14ac:dyDescent="0.3">
      <c r="B4929" s="56" t="s">
        <v>18973</v>
      </c>
      <c r="C4929" s="19">
        <f t="shared" si="230"/>
        <v>39472</v>
      </c>
      <c r="D4929" s="56" t="s">
        <v>13350</v>
      </c>
      <c r="E4929" s="55">
        <v>45112</v>
      </c>
      <c r="F4929" s="18">
        <f t="shared" si="231"/>
        <v>7</v>
      </c>
      <c r="G4929" s="56" t="s">
        <v>11799</v>
      </c>
      <c r="H4929" s="56" t="s">
        <v>13528</v>
      </c>
      <c r="I4929" s="56" t="s">
        <v>11725</v>
      </c>
      <c r="J4929" s="57">
        <v>486831</v>
      </c>
      <c r="K4929" s="58" t="s">
        <v>11726</v>
      </c>
      <c r="L4929" s="57">
        <v>38946</v>
      </c>
      <c r="M4929" s="59">
        <f t="shared" si="233"/>
        <v>525777</v>
      </c>
      <c r="N4929">
        <f>+VLOOKUP(C4929,'Thanh toán '!M$1335:N$6972,2,0)</f>
        <v>525777</v>
      </c>
      <c r="O4929" s="61">
        <f t="shared" si="232"/>
        <v>0</v>
      </c>
    </row>
    <row r="4930" spans="2:15" hidden="1" x14ac:dyDescent="0.3">
      <c r="B4930" s="56" t="s">
        <v>18974</v>
      </c>
      <c r="C4930" s="19">
        <f t="shared" si="230"/>
        <v>39474</v>
      </c>
      <c r="D4930" s="56" t="s">
        <v>13350</v>
      </c>
      <c r="E4930" s="55">
        <v>45112</v>
      </c>
      <c r="F4930" s="18">
        <f t="shared" si="231"/>
        <v>7</v>
      </c>
      <c r="G4930" s="56" t="s">
        <v>11799</v>
      </c>
      <c r="H4930" s="56" t="s">
        <v>13587</v>
      </c>
      <c r="I4930" s="56" t="s">
        <v>11725</v>
      </c>
      <c r="J4930" s="57">
        <v>726000</v>
      </c>
      <c r="K4930" s="58" t="s">
        <v>11726</v>
      </c>
      <c r="L4930" s="57">
        <v>58080</v>
      </c>
      <c r="M4930" s="59">
        <f t="shared" si="233"/>
        <v>784080</v>
      </c>
      <c r="N4930">
        <f>+VLOOKUP(C4930,'Thanh toán '!M$1335:N$6972,2,0)</f>
        <v>784080</v>
      </c>
      <c r="O4930" s="61">
        <f t="shared" si="232"/>
        <v>0</v>
      </c>
    </row>
    <row r="4931" spans="2:15" hidden="1" x14ac:dyDescent="0.3">
      <c r="B4931" s="56" t="s">
        <v>18975</v>
      </c>
      <c r="C4931" s="19">
        <f t="shared" si="230"/>
        <v>39475</v>
      </c>
      <c r="D4931" s="56" t="s">
        <v>13350</v>
      </c>
      <c r="E4931" s="55">
        <v>45112</v>
      </c>
      <c r="F4931" s="18">
        <f t="shared" si="231"/>
        <v>7</v>
      </c>
      <c r="G4931" s="56" t="s">
        <v>12282</v>
      </c>
      <c r="H4931" s="56" t="s">
        <v>12282</v>
      </c>
      <c r="I4931" s="56" t="s">
        <v>12283</v>
      </c>
      <c r="J4931" s="57">
        <v>882000</v>
      </c>
      <c r="K4931" s="58" t="s">
        <v>11726</v>
      </c>
      <c r="L4931" s="57">
        <v>70560</v>
      </c>
      <c r="M4931" s="59">
        <f t="shared" si="233"/>
        <v>952560</v>
      </c>
      <c r="N4931">
        <f>+VLOOKUP(C4931,'Thanh toán '!M$1335:N$6972,2,0)</f>
        <v>952560</v>
      </c>
      <c r="O4931" s="61">
        <f t="shared" si="232"/>
        <v>0</v>
      </c>
    </row>
    <row r="4932" spans="2:15" hidden="1" x14ac:dyDescent="0.3">
      <c r="B4932" s="56" t="s">
        <v>18976</v>
      </c>
      <c r="C4932" s="19">
        <f t="shared" si="230"/>
        <v>39476</v>
      </c>
      <c r="D4932" s="56" t="s">
        <v>13350</v>
      </c>
      <c r="E4932" s="55">
        <v>45112</v>
      </c>
      <c r="F4932" s="18">
        <f t="shared" si="231"/>
        <v>7</v>
      </c>
      <c r="G4932" s="56" t="s">
        <v>12282</v>
      </c>
      <c r="H4932" s="56" t="s">
        <v>12282</v>
      </c>
      <c r="I4932" s="56" t="s">
        <v>12283</v>
      </c>
      <c r="J4932" s="57">
        <v>2776500</v>
      </c>
      <c r="K4932" s="58" t="s">
        <v>11726</v>
      </c>
      <c r="L4932" s="57">
        <v>222120</v>
      </c>
      <c r="M4932" s="59">
        <f t="shared" si="233"/>
        <v>2998620</v>
      </c>
      <c r="N4932">
        <f>+VLOOKUP(C4932,'Thanh toán '!M$1335:N$6972,2,0)</f>
        <v>2998620</v>
      </c>
      <c r="O4932" s="61">
        <f t="shared" si="232"/>
        <v>0</v>
      </c>
    </row>
    <row r="4933" spans="2:15" hidden="1" x14ac:dyDescent="0.3">
      <c r="B4933" s="56" t="s">
        <v>18977</v>
      </c>
      <c r="C4933" s="19">
        <f t="shared" si="230"/>
        <v>39478</v>
      </c>
      <c r="D4933" s="56" t="s">
        <v>13350</v>
      </c>
      <c r="E4933" s="55">
        <v>45112</v>
      </c>
      <c r="F4933" s="18">
        <f t="shared" si="231"/>
        <v>7</v>
      </c>
      <c r="G4933" s="56" t="s">
        <v>11799</v>
      </c>
      <c r="H4933" s="56" t="s">
        <v>13534</v>
      </c>
      <c r="I4933" s="56" t="s">
        <v>11725</v>
      </c>
      <c r="J4933" s="57">
        <v>441000</v>
      </c>
      <c r="K4933" s="58" t="s">
        <v>11726</v>
      </c>
      <c r="L4933" s="57">
        <v>35280</v>
      </c>
      <c r="M4933" s="59">
        <f t="shared" si="233"/>
        <v>476280</v>
      </c>
      <c r="N4933">
        <f>+VLOOKUP(C4933,'Thanh toán '!M$1335:N$6972,2,0)</f>
        <v>476280</v>
      </c>
      <c r="O4933" s="61">
        <f t="shared" si="232"/>
        <v>0</v>
      </c>
    </row>
    <row r="4934" spans="2:15" hidden="1" x14ac:dyDescent="0.3">
      <c r="B4934" s="56" t="s">
        <v>18978</v>
      </c>
      <c r="C4934" s="19">
        <f t="shared" ref="C4934:C4997" si="234">+B4934*1</f>
        <v>39480</v>
      </c>
      <c r="D4934" s="56" t="s">
        <v>13350</v>
      </c>
      <c r="E4934" s="55">
        <v>45112</v>
      </c>
      <c r="F4934" s="18">
        <f t="shared" ref="F4934:F4997" si="235">+MONTH(E4934)</f>
        <v>7</v>
      </c>
      <c r="G4934" s="56" t="s">
        <v>12378</v>
      </c>
      <c r="H4934" s="56" t="s">
        <v>12378</v>
      </c>
      <c r="I4934" s="56" t="s">
        <v>12379</v>
      </c>
      <c r="J4934" s="57">
        <v>441000</v>
      </c>
      <c r="K4934" s="58" t="s">
        <v>11726</v>
      </c>
      <c r="L4934" s="57">
        <v>35280</v>
      </c>
      <c r="M4934" s="59">
        <f t="shared" si="233"/>
        <v>476280</v>
      </c>
      <c r="N4934">
        <f>+VLOOKUP(C4934,'Thanh toán '!M$1335:N$6972,2,0)</f>
        <v>476280</v>
      </c>
      <c r="O4934" s="61">
        <f t="shared" ref="O4934:O4997" si="236">+N4934-M4934</f>
        <v>0</v>
      </c>
    </row>
    <row r="4935" spans="2:15" hidden="1" x14ac:dyDescent="0.3">
      <c r="B4935" s="56" t="s">
        <v>18979</v>
      </c>
      <c r="C4935" s="19">
        <f t="shared" si="234"/>
        <v>39481</v>
      </c>
      <c r="D4935" s="56" t="s">
        <v>13350</v>
      </c>
      <c r="E4935" s="55">
        <v>45112</v>
      </c>
      <c r="F4935" s="18">
        <f t="shared" si="235"/>
        <v>7</v>
      </c>
      <c r="G4935" s="56" t="s">
        <v>12354</v>
      </c>
      <c r="H4935" s="56" t="s">
        <v>12354</v>
      </c>
      <c r="I4935" s="56" t="s">
        <v>12355</v>
      </c>
      <c r="J4935" s="57">
        <v>441000</v>
      </c>
      <c r="K4935" s="58" t="s">
        <v>11726</v>
      </c>
      <c r="L4935" s="57">
        <v>35280</v>
      </c>
      <c r="M4935" s="59">
        <f t="shared" si="233"/>
        <v>476280</v>
      </c>
      <c r="N4935">
        <f>+VLOOKUP(C4935,'Thanh toán '!M$1335:N$6972,2,0)</f>
        <v>476280</v>
      </c>
      <c r="O4935" s="61">
        <f t="shared" si="236"/>
        <v>0</v>
      </c>
    </row>
    <row r="4936" spans="2:15" hidden="1" x14ac:dyDescent="0.3">
      <c r="B4936" s="56" t="s">
        <v>18980</v>
      </c>
      <c r="C4936" s="19">
        <f t="shared" si="234"/>
        <v>39482</v>
      </c>
      <c r="D4936" s="56" t="s">
        <v>13350</v>
      </c>
      <c r="E4936" s="55">
        <v>45112</v>
      </c>
      <c r="F4936" s="18">
        <f t="shared" si="235"/>
        <v>7</v>
      </c>
      <c r="G4936" s="56" t="s">
        <v>12357</v>
      </c>
      <c r="H4936" s="56" t="s">
        <v>18356</v>
      </c>
      <c r="I4936" s="56" t="s">
        <v>12358</v>
      </c>
      <c r="J4936" s="57">
        <v>441000</v>
      </c>
      <c r="K4936" s="58" t="s">
        <v>11726</v>
      </c>
      <c r="L4936" s="57">
        <v>35280</v>
      </c>
      <c r="M4936" s="59">
        <f t="shared" si="233"/>
        <v>476280</v>
      </c>
      <c r="N4936">
        <f>+VLOOKUP(C4936,'Thanh toán '!M$1335:N$6972,2,0)</f>
        <v>476280</v>
      </c>
      <c r="O4936" s="61">
        <f t="shared" si="236"/>
        <v>0</v>
      </c>
    </row>
    <row r="4937" spans="2:15" hidden="1" x14ac:dyDescent="0.3">
      <c r="B4937" s="56" t="s">
        <v>18981</v>
      </c>
      <c r="C4937" s="19">
        <f t="shared" si="234"/>
        <v>39483</v>
      </c>
      <c r="D4937" s="56" t="s">
        <v>13350</v>
      </c>
      <c r="E4937" s="55">
        <v>45112</v>
      </c>
      <c r="F4937" s="18">
        <f t="shared" si="235"/>
        <v>7</v>
      </c>
      <c r="G4937" s="56" t="s">
        <v>12518</v>
      </c>
      <c r="H4937" s="56" t="s">
        <v>12518</v>
      </c>
      <c r="I4937" s="56" t="s">
        <v>12519</v>
      </c>
      <c r="J4937" s="57">
        <v>1929230</v>
      </c>
      <c r="K4937" s="58" t="s">
        <v>11726</v>
      </c>
      <c r="L4937" s="57">
        <v>154338</v>
      </c>
      <c r="M4937" s="59">
        <f t="shared" si="233"/>
        <v>2083568</v>
      </c>
      <c r="N4937">
        <f>+VLOOKUP(C4937,'Thanh toán '!M$1335:N$6972,2,0)</f>
        <v>2083568</v>
      </c>
      <c r="O4937" s="61">
        <f t="shared" si="236"/>
        <v>0</v>
      </c>
    </row>
    <row r="4938" spans="2:15" hidden="1" x14ac:dyDescent="0.3">
      <c r="B4938" s="56" t="s">
        <v>18982</v>
      </c>
      <c r="C4938" s="19">
        <f t="shared" si="234"/>
        <v>39484</v>
      </c>
      <c r="D4938" s="56" t="s">
        <v>13350</v>
      </c>
      <c r="E4938" s="55">
        <v>45112</v>
      </c>
      <c r="F4938" s="18">
        <f t="shared" si="235"/>
        <v>7</v>
      </c>
      <c r="G4938" s="56" t="s">
        <v>11799</v>
      </c>
      <c r="H4938" s="56" t="s">
        <v>14724</v>
      </c>
      <c r="I4938" s="56" t="s">
        <v>11725</v>
      </c>
      <c r="J4938" s="57">
        <v>665793</v>
      </c>
      <c r="K4938" s="58" t="s">
        <v>11726</v>
      </c>
      <c r="L4938" s="57">
        <v>53263</v>
      </c>
      <c r="M4938" s="59">
        <f t="shared" si="233"/>
        <v>719056</v>
      </c>
      <c r="N4938">
        <f>+VLOOKUP(C4938,'Thanh toán '!M$1335:N$6972,2,0)</f>
        <v>719056</v>
      </c>
      <c r="O4938" s="61">
        <f t="shared" si="236"/>
        <v>0</v>
      </c>
    </row>
    <row r="4939" spans="2:15" hidden="1" x14ac:dyDescent="0.3">
      <c r="B4939" s="56" t="s">
        <v>18983</v>
      </c>
      <c r="C4939" s="19">
        <f t="shared" si="234"/>
        <v>39487</v>
      </c>
      <c r="D4939" s="56" t="s">
        <v>13350</v>
      </c>
      <c r="E4939" s="55">
        <v>45112</v>
      </c>
      <c r="F4939" s="18">
        <f t="shared" si="235"/>
        <v>7</v>
      </c>
      <c r="G4939" s="56" t="s">
        <v>11799</v>
      </c>
      <c r="H4939" s="56" t="s">
        <v>14037</v>
      </c>
      <c r="I4939" s="56" t="s">
        <v>11725</v>
      </c>
      <c r="J4939" s="57">
        <v>317486</v>
      </c>
      <c r="K4939" s="58" t="s">
        <v>11726</v>
      </c>
      <c r="L4939" s="57">
        <v>25399</v>
      </c>
      <c r="M4939" s="59">
        <f t="shared" si="233"/>
        <v>342885</v>
      </c>
      <c r="N4939">
        <f>+VLOOKUP(C4939,'Thanh toán '!M$1335:N$6972,2,0)</f>
        <v>342885</v>
      </c>
      <c r="O4939" s="61">
        <f t="shared" si="236"/>
        <v>0</v>
      </c>
    </row>
    <row r="4940" spans="2:15" hidden="1" x14ac:dyDescent="0.3">
      <c r="B4940" s="56" t="s">
        <v>18984</v>
      </c>
      <c r="C4940" s="19">
        <f t="shared" si="234"/>
        <v>39488</v>
      </c>
      <c r="D4940" s="56" t="s">
        <v>13350</v>
      </c>
      <c r="E4940" s="55">
        <v>45112</v>
      </c>
      <c r="F4940" s="18">
        <f t="shared" si="235"/>
        <v>7</v>
      </c>
      <c r="G4940" s="56" t="s">
        <v>11799</v>
      </c>
      <c r="H4940" s="56" t="s">
        <v>13399</v>
      </c>
      <c r="I4940" s="56" t="s">
        <v>11725</v>
      </c>
      <c r="J4940" s="57">
        <v>1156285</v>
      </c>
      <c r="K4940" s="58" t="s">
        <v>11726</v>
      </c>
      <c r="L4940" s="57">
        <v>92503</v>
      </c>
      <c r="M4940" s="59">
        <f t="shared" si="233"/>
        <v>1248788</v>
      </c>
      <c r="N4940">
        <f>+VLOOKUP(C4940,'Thanh toán '!M$1335:N$6972,2,0)</f>
        <v>1248788</v>
      </c>
      <c r="O4940" s="61">
        <f t="shared" si="236"/>
        <v>0</v>
      </c>
    </row>
    <row r="4941" spans="2:15" hidden="1" x14ac:dyDescent="0.3">
      <c r="B4941" s="56" t="s">
        <v>18985</v>
      </c>
      <c r="C4941" s="19">
        <f t="shared" si="234"/>
        <v>39489</v>
      </c>
      <c r="D4941" s="56" t="s">
        <v>13350</v>
      </c>
      <c r="E4941" s="55">
        <v>45112</v>
      </c>
      <c r="F4941" s="18">
        <f t="shared" si="235"/>
        <v>7</v>
      </c>
      <c r="G4941" s="56" t="s">
        <v>11799</v>
      </c>
      <c r="H4941" s="56" t="s">
        <v>16587</v>
      </c>
      <c r="I4941" s="56" t="s">
        <v>11725</v>
      </c>
      <c r="J4941" s="57">
        <v>623736</v>
      </c>
      <c r="K4941" s="58" t="s">
        <v>11726</v>
      </c>
      <c r="L4941" s="57">
        <v>49899</v>
      </c>
      <c r="M4941" s="59">
        <f t="shared" si="233"/>
        <v>673635</v>
      </c>
      <c r="N4941">
        <f>+VLOOKUP(C4941,'Thanh toán '!M$1335:N$6972,2,0)</f>
        <v>673635</v>
      </c>
      <c r="O4941" s="61">
        <f t="shared" si="236"/>
        <v>0</v>
      </c>
    </row>
    <row r="4942" spans="2:15" hidden="1" x14ac:dyDescent="0.3">
      <c r="B4942" s="56" t="s">
        <v>18986</v>
      </c>
      <c r="C4942" s="19">
        <f t="shared" si="234"/>
        <v>39490</v>
      </c>
      <c r="D4942" s="56" t="s">
        <v>13350</v>
      </c>
      <c r="E4942" s="55">
        <v>45112</v>
      </c>
      <c r="F4942" s="18">
        <f t="shared" si="235"/>
        <v>7</v>
      </c>
      <c r="G4942" s="56" t="s">
        <v>12357</v>
      </c>
      <c r="H4942" s="56" t="s">
        <v>12357</v>
      </c>
      <c r="I4942" s="56" t="s">
        <v>12358</v>
      </c>
      <c r="J4942" s="57">
        <v>882000</v>
      </c>
      <c r="K4942" s="58" t="s">
        <v>11726</v>
      </c>
      <c r="L4942" s="57">
        <v>70560</v>
      </c>
      <c r="M4942" s="59">
        <f t="shared" si="233"/>
        <v>952560</v>
      </c>
      <c r="N4942">
        <f>+VLOOKUP(C4942,'Thanh toán '!M$1335:N$6972,2,0)</f>
        <v>952560</v>
      </c>
      <c r="O4942" s="61">
        <f t="shared" si="236"/>
        <v>0</v>
      </c>
    </row>
    <row r="4943" spans="2:15" hidden="1" x14ac:dyDescent="0.3">
      <c r="B4943" s="56" t="s">
        <v>18987</v>
      </c>
      <c r="C4943" s="19">
        <f t="shared" si="234"/>
        <v>39492</v>
      </c>
      <c r="D4943" s="56" t="s">
        <v>13350</v>
      </c>
      <c r="E4943" s="55">
        <v>45112</v>
      </c>
      <c r="F4943" s="18">
        <f t="shared" si="235"/>
        <v>7</v>
      </c>
      <c r="G4943" s="56" t="s">
        <v>11799</v>
      </c>
      <c r="H4943" s="56" t="s">
        <v>14151</v>
      </c>
      <c r="I4943" s="56" t="s">
        <v>11725</v>
      </c>
      <c r="J4943" s="57">
        <v>815682</v>
      </c>
      <c r="K4943" s="58" t="s">
        <v>11726</v>
      </c>
      <c r="L4943" s="57">
        <v>65255</v>
      </c>
      <c r="M4943" s="59">
        <f t="shared" si="233"/>
        <v>880937</v>
      </c>
      <c r="N4943">
        <f>+VLOOKUP(C4943,'Thanh toán '!M$1335:N$6972,2,0)</f>
        <v>880937</v>
      </c>
      <c r="O4943" s="61">
        <f t="shared" si="236"/>
        <v>0</v>
      </c>
    </row>
    <row r="4944" spans="2:15" hidden="1" x14ac:dyDescent="0.3">
      <c r="B4944" s="56" t="s">
        <v>18988</v>
      </c>
      <c r="C4944" s="19">
        <f t="shared" si="234"/>
        <v>39494</v>
      </c>
      <c r="D4944" s="56" t="s">
        <v>13350</v>
      </c>
      <c r="E4944" s="55">
        <v>45112</v>
      </c>
      <c r="F4944" s="18">
        <f t="shared" si="235"/>
        <v>7</v>
      </c>
      <c r="G4944" s="56" t="s">
        <v>11799</v>
      </c>
      <c r="H4944" s="56" t="s">
        <v>13735</v>
      </c>
      <c r="I4944" s="56" t="s">
        <v>11725</v>
      </c>
      <c r="J4944" s="57">
        <v>441000</v>
      </c>
      <c r="K4944" s="58" t="s">
        <v>11726</v>
      </c>
      <c r="L4944" s="57">
        <v>35280</v>
      </c>
      <c r="M4944" s="59">
        <f t="shared" si="233"/>
        <v>476280</v>
      </c>
      <c r="N4944">
        <f>+VLOOKUP(C4944,'Thanh toán '!M$1335:N$6972,2,0)</f>
        <v>476280</v>
      </c>
      <c r="O4944" s="61">
        <f t="shared" si="236"/>
        <v>0</v>
      </c>
    </row>
    <row r="4945" spans="1:17" hidden="1" x14ac:dyDescent="0.3">
      <c r="B4945" s="56" t="s">
        <v>18989</v>
      </c>
      <c r="C4945" s="19">
        <f t="shared" si="234"/>
        <v>39495</v>
      </c>
      <c r="D4945" s="56" t="s">
        <v>13350</v>
      </c>
      <c r="E4945" s="55">
        <v>45112</v>
      </c>
      <c r="F4945" s="18">
        <f t="shared" si="235"/>
        <v>7</v>
      </c>
      <c r="G4945" s="56" t="s">
        <v>12322</v>
      </c>
      <c r="H4945" s="56" t="s">
        <v>12322</v>
      </c>
      <c r="I4945" s="56" t="s">
        <v>12323</v>
      </c>
      <c r="J4945" s="57">
        <v>441000</v>
      </c>
      <c r="K4945" s="58" t="s">
        <v>11726</v>
      </c>
      <c r="L4945" s="57">
        <v>35280</v>
      </c>
      <c r="M4945" s="59">
        <f t="shared" si="233"/>
        <v>476280</v>
      </c>
      <c r="N4945">
        <f>+VLOOKUP(C4945,'Thanh toán '!M$1335:N$6972,2,0)</f>
        <v>476280</v>
      </c>
      <c r="O4945" s="61">
        <f t="shared" si="236"/>
        <v>0</v>
      </c>
    </row>
    <row r="4946" spans="1:17" hidden="1" x14ac:dyDescent="0.3">
      <c r="B4946" s="56" t="s">
        <v>18990</v>
      </c>
      <c r="C4946" s="19">
        <f t="shared" si="234"/>
        <v>39496</v>
      </c>
      <c r="D4946" s="56" t="s">
        <v>13350</v>
      </c>
      <c r="E4946" s="55">
        <v>45112</v>
      </c>
      <c r="F4946" s="18">
        <f t="shared" si="235"/>
        <v>7</v>
      </c>
      <c r="G4946" s="56" t="s">
        <v>11860</v>
      </c>
      <c r="H4946" s="56" t="s">
        <v>18555</v>
      </c>
      <c r="I4946" s="56" t="s">
        <v>11719</v>
      </c>
      <c r="J4946" s="57">
        <v>710768</v>
      </c>
      <c r="K4946" s="58" t="s">
        <v>11726</v>
      </c>
      <c r="L4946" s="57">
        <v>56861</v>
      </c>
      <c r="M4946" s="59">
        <f t="shared" si="233"/>
        <v>767629</v>
      </c>
      <c r="N4946">
        <f>+VLOOKUP(C4946,'Thanh toán '!M$1335:N$6972,2,0)</f>
        <v>767629</v>
      </c>
      <c r="O4946" s="61">
        <f t="shared" si="236"/>
        <v>0</v>
      </c>
    </row>
    <row r="4947" spans="1:17" hidden="1" x14ac:dyDescent="0.3">
      <c r="B4947" s="56" t="s">
        <v>18991</v>
      </c>
      <c r="C4947" s="19">
        <f t="shared" si="234"/>
        <v>39497</v>
      </c>
      <c r="D4947" s="56" t="s">
        <v>13350</v>
      </c>
      <c r="E4947" s="55">
        <v>45112</v>
      </c>
      <c r="F4947" s="18">
        <f t="shared" si="235"/>
        <v>7</v>
      </c>
      <c r="G4947" s="56" t="s">
        <v>11860</v>
      </c>
      <c r="H4947" s="56" t="s">
        <v>14138</v>
      </c>
      <c r="I4947" s="56" t="s">
        <v>11719</v>
      </c>
      <c r="J4947" s="57">
        <v>444230</v>
      </c>
      <c r="K4947" s="58" t="s">
        <v>11726</v>
      </c>
      <c r="L4947" s="57">
        <v>35538</v>
      </c>
      <c r="M4947" s="59">
        <f t="shared" si="233"/>
        <v>479768</v>
      </c>
      <c r="N4947">
        <f>+VLOOKUP(C4947,'Thanh toán '!M$1335:N$6972,2,0)</f>
        <v>479768</v>
      </c>
      <c r="O4947" s="61">
        <f t="shared" si="236"/>
        <v>0</v>
      </c>
    </row>
    <row r="4948" spans="1:17" hidden="1" x14ac:dyDescent="0.3">
      <c r="B4948" s="56" t="s">
        <v>18992</v>
      </c>
      <c r="C4948" s="19">
        <f t="shared" si="234"/>
        <v>39498</v>
      </c>
      <c r="D4948" s="56" t="s">
        <v>13350</v>
      </c>
      <c r="E4948" s="55">
        <v>45112</v>
      </c>
      <c r="F4948" s="18">
        <f t="shared" si="235"/>
        <v>7</v>
      </c>
      <c r="G4948" s="56" t="s">
        <v>11860</v>
      </c>
      <c r="H4948" s="56" t="s">
        <v>13552</v>
      </c>
      <c r="I4948" s="56" t="s">
        <v>11719</v>
      </c>
      <c r="J4948" s="57">
        <v>444230</v>
      </c>
      <c r="K4948" s="58" t="s">
        <v>11726</v>
      </c>
      <c r="L4948" s="57">
        <v>35538</v>
      </c>
      <c r="M4948" s="59">
        <f t="shared" si="233"/>
        <v>479768</v>
      </c>
      <c r="N4948">
        <f>+VLOOKUP(C4948,'Thanh toán '!M$1335:N$6972,2,0)</f>
        <v>479768</v>
      </c>
      <c r="O4948" s="61">
        <f t="shared" si="236"/>
        <v>0</v>
      </c>
    </row>
    <row r="4949" spans="1:17" hidden="1" x14ac:dyDescent="0.3">
      <c r="B4949" s="56" t="s">
        <v>18993</v>
      </c>
      <c r="C4949" s="19">
        <f t="shared" si="234"/>
        <v>39499</v>
      </c>
      <c r="D4949" s="56" t="s">
        <v>13350</v>
      </c>
      <c r="E4949" s="55">
        <v>45112</v>
      </c>
      <c r="F4949" s="18">
        <f t="shared" si="235"/>
        <v>7</v>
      </c>
      <c r="G4949" s="56" t="s">
        <v>11860</v>
      </c>
      <c r="H4949" s="56" t="s">
        <v>14167</v>
      </c>
      <c r="I4949" s="56" t="s">
        <v>11719</v>
      </c>
      <c r="J4949" s="57">
        <v>444230</v>
      </c>
      <c r="K4949" s="58" t="s">
        <v>11726</v>
      </c>
      <c r="L4949" s="57">
        <v>35538</v>
      </c>
      <c r="M4949" s="59">
        <f t="shared" si="233"/>
        <v>479768</v>
      </c>
      <c r="N4949">
        <f>+VLOOKUP(C4949,'Thanh toán '!M$1335:N$6972,2,0)</f>
        <v>479768</v>
      </c>
      <c r="O4949" s="61">
        <f t="shared" si="236"/>
        <v>0</v>
      </c>
    </row>
    <row r="4950" spans="1:17" hidden="1" x14ac:dyDescent="0.3">
      <c r="B4950" s="56" t="s">
        <v>18994</v>
      </c>
      <c r="C4950" s="19">
        <f t="shared" si="234"/>
        <v>39501</v>
      </c>
      <c r="D4950" s="56" t="s">
        <v>13350</v>
      </c>
      <c r="E4950" s="55">
        <v>45112</v>
      </c>
      <c r="F4950" s="18">
        <f t="shared" si="235"/>
        <v>7</v>
      </c>
      <c r="G4950" s="56" t="s">
        <v>11799</v>
      </c>
      <c r="H4950" s="56" t="s">
        <v>14626</v>
      </c>
      <c r="I4950" s="56" t="s">
        <v>11725</v>
      </c>
      <c r="J4950" s="57">
        <v>843419</v>
      </c>
      <c r="K4950" s="58" t="s">
        <v>11726</v>
      </c>
      <c r="L4950" s="57">
        <v>67474</v>
      </c>
      <c r="M4950" s="59">
        <f t="shared" si="233"/>
        <v>910893</v>
      </c>
      <c r="N4950">
        <f>+VLOOKUP(C4950,'Thanh toán '!M$1335:N$6972,2,0)</f>
        <v>910893</v>
      </c>
      <c r="O4950" s="61">
        <f t="shared" si="236"/>
        <v>0</v>
      </c>
    </row>
    <row r="4951" spans="1:17" hidden="1" x14ac:dyDescent="0.3">
      <c r="B4951" s="56" t="s">
        <v>18995</v>
      </c>
      <c r="C4951" s="19">
        <f t="shared" si="234"/>
        <v>39502</v>
      </c>
      <c r="D4951" s="56" t="s">
        <v>13350</v>
      </c>
      <c r="E4951" s="55">
        <v>45112</v>
      </c>
      <c r="F4951" s="18">
        <f t="shared" si="235"/>
        <v>7</v>
      </c>
      <c r="G4951" s="56" t="s">
        <v>11799</v>
      </c>
      <c r="H4951" s="56" t="s">
        <v>13682</v>
      </c>
      <c r="I4951" s="56" t="s">
        <v>11725</v>
      </c>
      <c r="J4951" s="57">
        <v>1203710</v>
      </c>
      <c r="K4951" s="58" t="s">
        <v>11726</v>
      </c>
      <c r="L4951" s="57">
        <v>96297</v>
      </c>
      <c r="M4951" s="59">
        <f t="shared" si="233"/>
        <v>1300007</v>
      </c>
      <c r="N4951">
        <f>+VLOOKUP(C4951,'Thanh toán '!M$1335:N$6972,2,0)</f>
        <v>1300007</v>
      </c>
      <c r="O4951" s="61">
        <f t="shared" si="236"/>
        <v>0</v>
      </c>
    </row>
    <row r="4952" spans="1:17" hidden="1" x14ac:dyDescent="0.3">
      <c r="B4952" s="56" t="s">
        <v>18996</v>
      </c>
      <c r="C4952" s="19">
        <f t="shared" si="234"/>
        <v>39503</v>
      </c>
      <c r="D4952" s="56" t="s">
        <v>13350</v>
      </c>
      <c r="E4952" s="55">
        <v>45112</v>
      </c>
      <c r="F4952" s="18">
        <f t="shared" si="235"/>
        <v>7</v>
      </c>
      <c r="G4952" s="56" t="s">
        <v>11799</v>
      </c>
      <c r="H4952" s="56" t="s">
        <v>13677</v>
      </c>
      <c r="I4952" s="56" t="s">
        <v>11725</v>
      </c>
      <c r="J4952" s="57">
        <v>535029</v>
      </c>
      <c r="K4952" s="58" t="s">
        <v>11726</v>
      </c>
      <c r="L4952" s="57">
        <v>42802</v>
      </c>
      <c r="M4952" s="59">
        <f t="shared" si="233"/>
        <v>577831</v>
      </c>
      <c r="N4952">
        <f>+VLOOKUP(C4952,'Thanh toán '!M$1335:N$6972,2,0)</f>
        <v>577831</v>
      </c>
      <c r="O4952" s="61">
        <f t="shared" si="236"/>
        <v>0</v>
      </c>
    </row>
    <row r="4953" spans="1:17" hidden="1" x14ac:dyDescent="0.3">
      <c r="B4953" s="56" t="s">
        <v>18997</v>
      </c>
      <c r="C4953" s="19">
        <f t="shared" si="234"/>
        <v>39504</v>
      </c>
      <c r="D4953" s="56" t="s">
        <v>13350</v>
      </c>
      <c r="E4953" s="55">
        <v>45112</v>
      </c>
      <c r="F4953" s="18">
        <f t="shared" si="235"/>
        <v>7</v>
      </c>
      <c r="G4953" s="56" t="s">
        <v>11799</v>
      </c>
      <c r="H4953" s="56" t="s">
        <v>13677</v>
      </c>
      <c r="I4953" s="56" t="s">
        <v>11725</v>
      </c>
      <c r="J4953" s="57">
        <v>486831</v>
      </c>
      <c r="K4953" s="58" t="s">
        <v>11726</v>
      </c>
      <c r="L4953" s="57">
        <v>38946</v>
      </c>
      <c r="M4953" s="59">
        <f t="shared" si="233"/>
        <v>525777</v>
      </c>
      <c r="N4953">
        <f>+VLOOKUP(C4953,'Thanh toán '!M$1335:N$6972,2,0)</f>
        <v>525777</v>
      </c>
      <c r="O4953" s="61">
        <f t="shared" si="236"/>
        <v>0</v>
      </c>
    </row>
    <row r="4954" spans="1:17" hidden="1" x14ac:dyDescent="0.3">
      <c r="B4954" s="56" t="s">
        <v>18998</v>
      </c>
      <c r="C4954" s="19">
        <f t="shared" si="234"/>
        <v>39505</v>
      </c>
      <c r="D4954" s="56" t="s">
        <v>13350</v>
      </c>
      <c r="E4954" s="55">
        <v>45112</v>
      </c>
      <c r="F4954" s="18">
        <f t="shared" si="235"/>
        <v>7</v>
      </c>
      <c r="G4954" s="56" t="s">
        <v>11799</v>
      </c>
      <c r="H4954" s="56" t="s">
        <v>13688</v>
      </c>
      <c r="I4954" s="56" t="s">
        <v>11725</v>
      </c>
      <c r="J4954" s="57">
        <v>441000</v>
      </c>
      <c r="K4954" s="58" t="s">
        <v>11726</v>
      </c>
      <c r="L4954" s="57">
        <v>35280</v>
      </c>
      <c r="M4954" s="59">
        <f t="shared" si="233"/>
        <v>476280</v>
      </c>
      <c r="N4954">
        <f>+VLOOKUP(C4954,'Thanh toán '!M$1335:N$6972,2,0)</f>
        <v>476280</v>
      </c>
      <c r="O4954" s="61">
        <f t="shared" si="236"/>
        <v>0</v>
      </c>
    </row>
    <row r="4955" spans="1:17" x14ac:dyDescent="0.3">
      <c r="A4955" s="43">
        <v>2023</v>
      </c>
      <c r="B4955" s="56" t="s">
        <v>18999</v>
      </c>
      <c r="C4955" s="19">
        <f t="shared" si="234"/>
        <v>39506</v>
      </c>
      <c r="D4955" s="56" t="s">
        <v>13350</v>
      </c>
      <c r="E4955" s="55">
        <v>45112</v>
      </c>
      <c r="F4955" s="18">
        <f t="shared" si="235"/>
        <v>7</v>
      </c>
      <c r="G4955" s="56" t="s">
        <v>11799</v>
      </c>
      <c r="H4955" s="56" t="s">
        <v>14115</v>
      </c>
      <c r="I4955" s="56" t="s">
        <v>11725</v>
      </c>
      <c r="J4955" s="57">
        <v>441000</v>
      </c>
      <c r="K4955" s="58" t="s">
        <v>11726</v>
      </c>
      <c r="L4955" s="57">
        <v>35280</v>
      </c>
      <c r="M4955" s="59">
        <f t="shared" si="233"/>
        <v>476280</v>
      </c>
      <c r="O4955" s="61"/>
      <c r="P4955" t="e">
        <f>+VLOOKUP(C4955,'Thanh toán '!M$9366:N$10360,2,0)</f>
        <v>#N/A</v>
      </c>
      <c r="Q4955" s="61" t="e">
        <f>+P4955-M4955</f>
        <v>#N/A</v>
      </c>
    </row>
    <row r="4956" spans="1:17" hidden="1" x14ac:dyDescent="0.3">
      <c r="B4956" s="56" t="s">
        <v>19000</v>
      </c>
      <c r="C4956" s="19">
        <f t="shared" si="234"/>
        <v>39507</v>
      </c>
      <c r="D4956" s="56" t="s">
        <v>13350</v>
      </c>
      <c r="E4956" s="55">
        <v>45112</v>
      </c>
      <c r="F4956" s="18">
        <f t="shared" si="235"/>
        <v>7</v>
      </c>
      <c r="G4956" s="56" t="s">
        <v>11799</v>
      </c>
      <c r="H4956" s="56" t="s">
        <v>13679</v>
      </c>
      <c r="I4956" s="56" t="s">
        <v>11725</v>
      </c>
      <c r="J4956" s="57">
        <v>441000</v>
      </c>
      <c r="K4956" s="58" t="s">
        <v>11726</v>
      </c>
      <c r="L4956" s="57">
        <v>35280</v>
      </c>
      <c r="M4956" s="59">
        <f t="shared" si="233"/>
        <v>476280</v>
      </c>
      <c r="N4956">
        <f>+VLOOKUP(C4956,'Thanh toán '!M$1335:N$6972,2,0)</f>
        <v>476280</v>
      </c>
      <c r="O4956" s="61">
        <f t="shared" si="236"/>
        <v>0</v>
      </c>
    </row>
    <row r="4957" spans="1:17" hidden="1" x14ac:dyDescent="0.3">
      <c r="B4957" s="56" t="s">
        <v>19001</v>
      </c>
      <c r="C4957" s="19">
        <f t="shared" si="234"/>
        <v>39508</v>
      </c>
      <c r="D4957" s="56" t="s">
        <v>13350</v>
      </c>
      <c r="E4957" s="55">
        <v>45112</v>
      </c>
      <c r="F4957" s="18">
        <f t="shared" si="235"/>
        <v>7</v>
      </c>
      <c r="G4957" s="56" t="s">
        <v>12245</v>
      </c>
      <c r="H4957" s="56" t="s">
        <v>12245</v>
      </c>
      <c r="I4957" s="56" t="s">
        <v>12246</v>
      </c>
      <c r="J4957" s="57">
        <v>882000</v>
      </c>
      <c r="K4957" s="58" t="s">
        <v>11726</v>
      </c>
      <c r="L4957" s="57">
        <v>70560</v>
      </c>
      <c r="M4957" s="59">
        <f t="shared" si="233"/>
        <v>952560</v>
      </c>
      <c r="N4957">
        <f>+VLOOKUP(C4957,'Thanh toán '!M$1335:N$6972,2,0)</f>
        <v>952560</v>
      </c>
      <c r="O4957" s="61">
        <f t="shared" si="236"/>
        <v>0</v>
      </c>
    </row>
    <row r="4958" spans="1:17" hidden="1" x14ac:dyDescent="0.3">
      <c r="B4958" s="56" t="s">
        <v>19002</v>
      </c>
      <c r="C4958" s="19">
        <f t="shared" si="234"/>
        <v>39509</v>
      </c>
      <c r="D4958" s="56" t="s">
        <v>13350</v>
      </c>
      <c r="E4958" s="55">
        <v>45112</v>
      </c>
      <c r="F4958" s="18">
        <f t="shared" si="235"/>
        <v>7</v>
      </c>
      <c r="G4958" s="56" t="s">
        <v>11799</v>
      </c>
      <c r="H4958" s="56" t="s">
        <v>13700</v>
      </c>
      <c r="I4958" s="56" t="s">
        <v>11725</v>
      </c>
      <c r="J4958" s="57">
        <v>1125434</v>
      </c>
      <c r="K4958" s="58" t="s">
        <v>11726</v>
      </c>
      <c r="L4958" s="57">
        <v>90035</v>
      </c>
      <c r="M4958" s="59">
        <f t="shared" si="233"/>
        <v>1215469</v>
      </c>
      <c r="N4958">
        <f>+VLOOKUP(C4958,'Thanh toán '!M$1335:N$6972,2,0)</f>
        <v>1215469</v>
      </c>
      <c r="O4958" s="61">
        <f t="shared" si="236"/>
        <v>0</v>
      </c>
    </row>
    <row r="4959" spans="1:17" hidden="1" x14ac:dyDescent="0.3">
      <c r="B4959" s="56" t="s">
        <v>19003</v>
      </c>
      <c r="C4959" s="19">
        <f t="shared" si="234"/>
        <v>39510</v>
      </c>
      <c r="D4959" s="56" t="s">
        <v>13350</v>
      </c>
      <c r="E4959" s="55">
        <v>45112</v>
      </c>
      <c r="F4959" s="18">
        <f t="shared" si="235"/>
        <v>7</v>
      </c>
      <c r="G4959" s="56" t="s">
        <v>12400</v>
      </c>
      <c r="H4959" s="56" t="s">
        <v>12400</v>
      </c>
      <c r="I4959" s="56" t="s">
        <v>12401</v>
      </c>
      <c r="J4959" s="57">
        <v>882000</v>
      </c>
      <c r="K4959" s="58" t="s">
        <v>11726</v>
      </c>
      <c r="L4959" s="57">
        <v>70560</v>
      </c>
      <c r="M4959" s="59">
        <f t="shared" si="233"/>
        <v>952560</v>
      </c>
      <c r="N4959">
        <f>+VLOOKUP(C4959,'Thanh toán '!M$1335:N$6972,2,0)</f>
        <v>952560</v>
      </c>
      <c r="O4959" s="61">
        <f t="shared" si="236"/>
        <v>0</v>
      </c>
    </row>
    <row r="4960" spans="1:17" hidden="1" x14ac:dyDescent="0.3">
      <c r="B4960" s="56" t="s">
        <v>19004</v>
      </c>
      <c r="C4960" s="19">
        <f t="shared" si="234"/>
        <v>39511</v>
      </c>
      <c r="D4960" s="56" t="s">
        <v>13350</v>
      </c>
      <c r="E4960" s="55">
        <v>45112</v>
      </c>
      <c r="F4960" s="18">
        <f t="shared" si="235"/>
        <v>7</v>
      </c>
      <c r="G4960" s="56" t="s">
        <v>12403</v>
      </c>
      <c r="H4960" s="56" t="s">
        <v>12403</v>
      </c>
      <c r="I4960" s="56" t="s">
        <v>12404</v>
      </c>
      <c r="J4960" s="57">
        <v>657510</v>
      </c>
      <c r="K4960" s="58" t="s">
        <v>11726</v>
      </c>
      <c r="L4960" s="57">
        <v>52601</v>
      </c>
      <c r="M4960" s="59">
        <f t="shared" si="233"/>
        <v>710111</v>
      </c>
      <c r="N4960">
        <f>+VLOOKUP(C4960,'Thanh toán '!M$1335:N$6972,2,0)</f>
        <v>710111</v>
      </c>
      <c r="O4960" s="61">
        <f t="shared" si="236"/>
        <v>0</v>
      </c>
    </row>
    <row r="4961" spans="2:15" hidden="1" x14ac:dyDescent="0.3">
      <c r="B4961" s="56" t="s">
        <v>19005</v>
      </c>
      <c r="C4961" s="19">
        <f t="shared" si="234"/>
        <v>39512</v>
      </c>
      <c r="D4961" s="56" t="s">
        <v>13350</v>
      </c>
      <c r="E4961" s="55">
        <v>45112</v>
      </c>
      <c r="F4961" s="18">
        <f t="shared" si="235"/>
        <v>7</v>
      </c>
      <c r="G4961" s="56" t="s">
        <v>12235</v>
      </c>
      <c r="H4961" s="56" t="s">
        <v>12235</v>
      </c>
      <c r="I4961" s="56" t="s">
        <v>12236</v>
      </c>
      <c r="J4961" s="57">
        <v>441000</v>
      </c>
      <c r="K4961" s="58" t="s">
        <v>11726</v>
      </c>
      <c r="L4961" s="57">
        <v>35280</v>
      </c>
      <c r="M4961" s="59">
        <f t="shared" si="233"/>
        <v>476280</v>
      </c>
      <c r="N4961">
        <f>+VLOOKUP(C4961,'Thanh toán '!M$1335:N$6972,2,0)</f>
        <v>476280</v>
      </c>
      <c r="O4961" s="61">
        <f t="shared" si="236"/>
        <v>0</v>
      </c>
    </row>
    <row r="4962" spans="2:15" hidden="1" x14ac:dyDescent="0.3">
      <c r="B4962" s="56" t="s">
        <v>19006</v>
      </c>
      <c r="C4962" s="19">
        <f t="shared" si="234"/>
        <v>39513</v>
      </c>
      <c r="D4962" s="56" t="s">
        <v>13350</v>
      </c>
      <c r="E4962" s="55">
        <v>45112</v>
      </c>
      <c r="F4962" s="18">
        <f t="shared" si="235"/>
        <v>7</v>
      </c>
      <c r="G4962" s="56" t="s">
        <v>11799</v>
      </c>
      <c r="H4962" s="56" t="s">
        <v>14192</v>
      </c>
      <c r="I4962" s="56" t="s">
        <v>11725</v>
      </c>
      <c r="J4962" s="57">
        <v>441000</v>
      </c>
      <c r="K4962" s="58" t="s">
        <v>11726</v>
      </c>
      <c r="L4962" s="57">
        <v>35280</v>
      </c>
      <c r="M4962" s="59">
        <f t="shared" si="233"/>
        <v>476280</v>
      </c>
      <c r="N4962">
        <f>+VLOOKUP(C4962,'Thanh toán '!M$1335:N$6972,2,0)</f>
        <v>476280</v>
      </c>
      <c r="O4962" s="61">
        <f t="shared" si="236"/>
        <v>0</v>
      </c>
    </row>
    <row r="4963" spans="2:15" hidden="1" x14ac:dyDescent="0.3">
      <c r="B4963" s="56" t="s">
        <v>19007</v>
      </c>
      <c r="C4963" s="19">
        <f t="shared" si="234"/>
        <v>39514</v>
      </c>
      <c r="D4963" s="56" t="s">
        <v>13350</v>
      </c>
      <c r="E4963" s="55">
        <v>45112</v>
      </c>
      <c r="F4963" s="18">
        <f t="shared" si="235"/>
        <v>7</v>
      </c>
      <c r="G4963" s="56" t="s">
        <v>11799</v>
      </c>
      <c r="H4963" s="56" t="s">
        <v>14062</v>
      </c>
      <c r="I4963" s="56" t="s">
        <v>11725</v>
      </c>
      <c r="J4963" s="57">
        <v>438093</v>
      </c>
      <c r="K4963" s="58" t="s">
        <v>11726</v>
      </c>
      <c r="L4963" s="57">
        <v>35047</v>
      </c>
      <c r="M4963" s="59">
        <f t="shared" si="233"/>
        <v>473140</v>
      </c>
      <c r="N4963">
        <f>+VLOOKUP(C4963,'Thanh toán '!M$1335:N$6972,2,0)</f>
        <v>473140</v>
      </c>
      <c r="O4963" s="61">
        <f t="shared" si="236"/>
        <v>0</v>
      </c>
    </row>
    <row r="4964" spans="2:15" hidden="1" x14ac:dyDescent="0.3">
      <c r="B4964" s="56" t="s">
        <v>19008</v>
      </c>
      <c r="C4964" s="19">
        <f t="shared" si="234"/>
        <v>39515</v>
      </c>
      <c r="D4964" s="56" t="s">
        <v>13350</v>
      </c>
      <c r="E4964" s="55">
        <v>45112</v>
      </c>
      <c r="F4964" s="18">
        <f t="shared" si="235"/>
        <v>7</v>
      </c>
      <c r="G4964" s="56" t="s">
        <v>11799</v>
      </c>
      <c r="H4964" s="56" t="s">
        <v>14181</v>
      </c>
      <c r="I4964" s="56" t="s">
        <v>11725</v>
      </c>
      <c r="J4964" s="57">
        <v>323444</v>
      </c>
      <c r="K4964" s="58" t="s">
        <v>11726</v>
      </c>
      <c r="L4964" s="57">
        <v>25876</v>
      </c>
      <c r="M4964" s="59">
        <f t="shared" si="233"/>
        <v>349320</v>
      </c>
      <c r="N4964">
        <f>+VLOOKUP(C4964,'Thanh toán '!M$1335:N$6972,2,0)</f>
        <v>349320</v>
      </c>
      <c r="O4964" s="61">
        <f t="shared" si="236"/>
        <v>0</v>
      </c>
    </row>
    <row r="4965" spans="2:15" hidden="1" x14ac:dyDescent="0.3">
      <c r="B4965" s="56" t="s">
        <v>19009</v>
      </c>
      <c r="C4965" s="19">
        <f t="shared" si="234"/>
        <v>39516</v>
      </c>
      <c r="D4965" s="56" t="s">
        <v>13350</v>
      </c>
      <c r="E4965" s="55">
        <v>45112</v>
      </c>
      <c r="F4965" s="18">
        <f t="shared" si="235"/>
        <v>7</v>
      </c>
      <c r="G4965" s="56" t="s">
        <v>11799</v>
      </c>
      <c r="H4965" s="56" t="s">
        <v>14708</v>
      </c>
      <c r="I4965" s="56" t="s">
        <v>11725</v>
      </c>
      <c r="J4965" s="57">
        <v>444230</v>
      </c>
      <c r="K4965" s="58" t="s">
        <v>11726</v>
      </c>
      <c r="L4965" s="57">
        <v>35538</v>
      </c>
      <c r="M4965" s="59">
        <f t="shared" si="233"/>
        <v>479768</v>
      </c>
      <c r="N4965">
        <f>+VLOOKUP(C4965,'Thanh toán '!M$1335:N$6972,2,0)</f>
        <v>479768</v>
      </c>
      <c r="O4965" s="61">
        <f t="shared" si="236"/>
        <v>0</v>
      </c>
    </row>
    <row r="4966" spans="2:15" hidden="1" x14ac:dyDescent="0.3">
      <c r="B4966" s="56" t="s">
        <v>19010</v>
      </c>
      <c r="C4966" s="19">
        <f t="shared" si="234"/>
        <v>39517</v>
      </c>
      <c r="D4966" s="56" t="s">
        <v>13350</v>
      </c>
      <c r="E4966" s="55">
        <v>45112</v>
      </c>
      <c r="F4966" s="18">
        <f t="shared" si="235"/>
        <v>7</v>
      </c>
      <c r="G4966" s="56" t="s">
        <v>11799</v>
      </c>
      <c r="H4966" s="56" t="s">
        <v>13609</v>
      </c>
      <c r="I4966" s="56" t="s">
        <v>11725</v>
      </c>
      <c r="J4966" s="57">
        <v>371250</v>
      </c>
      <c r="K4966" s="58" t="s">
        <v>11726</v>
      </c>
      <c r="L4966" s="57">
        <v>29700</v>
      </c>
      <c r="M4966" s="59">
        <f t="shared" si="233"/>
        <v>400950</v>
      </c>
      <c r="N4966">
        <f>+VLOOKUP(C4966,'Thanh toán '!M$1335:N$6972,2,0)</f>
        <v>400950</v>
      </c>
      <c r="O4966" s="61">
        <f t="shared" si="236"/>
        <v>0</v>
      </c>
    </row>
    <row r="4967" spans="2:15" hidden="1" x14ac:dyDescent="0.3">
      <c r="B4967" s="56" t="s">
        <v>19011</v>
      </c>
      <c r="C4967" s="19">
        <f t="shared" si="234"/>
        <v>39518</v>
      </c>
      <c r="D4967" s="56" t="s">
        <v>13350</v>
      </c>
      <c r="E4967" s="55">
        <v>45112</v>
      </c>
      <c r="F4967" s="18">
        <f t="shared" si="235"/>
        <v>7</v>
      </c>
      <c r="G4967" s="56" t="s">
        <v>11799</v>
      </c>
      <c r="H4967" s="56" t="s">
        <v>14213</v>
      </c>
      <c r="I4967" s="56" t="s">
        <v>11725</v>
      </c>
      <c r="J4967" s="57">
        <v>517701</v>
      </c>
      <c r="K4967" s="58" t="s">
        <v>11726</v>
      </c>
      <c r="L4967" s="57">
        <v>41416</v>
      </c>
      <c r="M4967" s="59">
        <f t="shared" si="233"/>
        <v>559117</v>
      </c>
      <c r="N4967">
        <f>+VLOOKUP(C4967,'Thanh toán '!M$1335:N$6972,2,0)</f>
        <v>559117</v>
      </c>
      <c r="O4967" s="61">
        <f t="shared" si="236"/>
        <v>0</v>
      </c>
    </row>
    <row r="4968" spans="2:15" hidden="1" x14ac:dyDescent="0.3">
      <c r="B4968" s="56" t="s">
        <v>19012</v>
      </c>
      <c r="C4968" s="19">
        <f t="shared" si="234"/>
        <v>39519</v>
      </c>
      <c r="D4968" s="56" t="s">
        <v>13350</v>
      </c>
      <c r="E4968" s="55">
        <v>45112</v>
      </c>
      <c r="F4968" s="18">
        <f t="shared" si="235"/>
        <v>7</v>
      </c>
      <c r="G4968" s="56" t="s">
        <v>12239</v>
      </c>
      <c r="H4968" s="56" t="s">
        <v>18228</v>
      </c>
      <c r="I4968" s="56" t="s">
        <v>12240</v>
      </c>
      <c r="J4968" s="57">
        <v>882000</v>
      </c>
      <c r="K4968" s="58" t="s">
        <v>11726</v>
      </c>
      <c r="L4968" s="57">
        <v>70560</v>
      </c>
      <c r="M4968" s="59">
        <f t="shared" si="233"/>
        <v>952560</v>
      </c>
      <c r="N4968">
        <f>+VLOOKUP(C4968,'Thanh toán '!M$1335:N$6972,2,0)</f>
        <v>952560</v>
      </c>
      <c r="O4968" s="61">
        <f t="shared" si="236"/>
        <v>0</v>
      </c>
    </row>
    <row r="4969" spans="2:15" hidden="1" x14ac:dyDescent="0.3">
      <c r="B4969" s="56" t="s">
        <v>19013</v>
      </c>
      <c r="C4969" s="19">
        <f t="shared" si="234"/>
        <v>39520</v>
      </c>
      <c r="D4969" s="56" t="s">
        <v>13350</v>
      </c>
      <c r="E4969" s="55">
        <v>45112</v>
      </c>
      <c r="F4969" s="18">
        <f t="shared" si="235"/>
        <v>7</v>
      </c>
      <c r="G4969" s="56" t="s">
        <v>12239</v>
      </c>
      <c r="H4969" s="56" t="s">
        <v>18260</v>
      </c>
      <c r="I4969" s="56" t="s">
        <v>12240</v>
      </c>
      <c r="J4969" s="57">
        <v>2796995</v>
      </c>
      <c r="K4969" s="58" t="s">
        <v>11726</v>
      </c>
      <c r="L4969" s="57">
        <v>223760</v>
      </c>
      <c r="M4969" s="59">
        <f t="shared" si="233"/>
        <v>3020755</v>
      </c>
      <c r="N4969">
        <f>+VLOOKUP(C4969,'Thanh toán '!M$1335:N$6972,2,0)</f>
        <v>3020755</v>
      </c>
      <c r="O4969" s="61">
        <f t="shared" si="236"/>
        <v>0</v>
      </c>
    </row>
    <row r="4970" spans="2:15" hidden="1" x14ac:dyDescent="0.3">
      <c r="B4970" s="56" t="s">
        <v>19014</v>
      </c>
      <c r="C4970" s="19">
        <f t="shared" si="234"/>
        <v>39521</v>
      </c>
      <c r="D4970" s="56" t="s">
        <v>13350</v>
      </c>
      <c r="E4970" s="55">
        <v>45112</v>
      </c>
      <c r="F4970" s="18">
        <f t="shared" si="235"/>
        <v>7</v>
      </c>
      <c r="G4970" s="56" t="s">
        <v>12239</v>
      </c>
      <c r="H4970" s="56" t="s">
        <v>18260</v>
      </c>
      <c r="I4970" s="56" t="s">
        <v>12240</v>
      </c>
      <c r="J4970" s="57">
        <v>441000</v>
      </c>
      <c r="K4970" s="58" t="s">
        <v>11726</v>
      </c>
      <c r="L4970" s="57">
        <v>35280</v>
      </c>
      <c r="M4970" s="59">
        <f t="shared" si="233"/>
        <v>476280</v>
      </c>
      <c r="N4970">
        <f>+VLOOKUP(C4970,'Thanh toán '!M$1335:N$6972,2,0)</f>
        <v>476280</v>
      </c>
      <c r="O4970" s="61">
        <f t="shared" si="236"/>
        <v>0</v>
      </c>
    </row>
    <row r="4971" spans="2:15" hidden="1" x14ac:dyDescent="0.3">
      <c r="B4971" s="56" t="s">
        <v>19015</v>
      </c>
      <c r="C4971" s="19">
        <f t="shared" si="234"/>
        <v>39522</v>
      </c>
      <c r="D4971" s="56" t="s">
        <v>13350</v>
      </c>
      <c r="E4971" s="55">
        <v>45112</v>
      </c>
      <c r="F4971" s="18">
        <f t="shared" si="235"/>
        <v>7</v>
      </c>
      <c r="G4971" s="56" t="s">
        <v>12354</v>
      </c>
      <c r="H4971" s="56" t="s">
        <v>12354</v>
      </c>
      <c r="I4971" s="56" t="s">
        <v>12355</v>
      </c>
      <c r="J4971" s="57">
        <v>3671550</v>
      </c>
      <c r="K4971" s="58" t="s">
        <v>11726</v>
      </c>
      <c r="L4971" s="57">
        <v>293724</v>
      </c>
      <c r="M4971" s="59">
        <f t="shared" si="233"/>
        <v>3965274</v>
      </c>
      <c r="N4971">
        <f>+VLOOKUP(C4971,'Thanh toán '!M$1335:N$6972,2,0)</f>
        <v>3965274</v>
      </c>
      <c r="O4971" s="61">
        <f t="shared" si="236"/>
        <v>0</v>
      </c>
    </row>
    <row r="4972" spans="2:15" hidden="1" x14ac:dyDescent="0.3">
      <c r="B4972" s="56" t="s">
        <v>19016</v>
      </c>
      <c r="C4972" s="19">
        <f t="shared" si="234"/>
        <v>39523</v>
      </c>
      <c r="D4972" s="56" t="s">
        <v>13350</v>
      </c>
      <c r="E4972" s="55">
        <v>45112</v>
      </c>
      <c r="F4972" s="18">
        <f t="shared" si="235"/>
        <v>7</v>
      </c>
      <c r="G4972" s="56" t="s">
        <v>11799</v>
      </c>
      <c r="H4972" s="56" t="s">
        <v>13731</v>
      </c>
      <c r="I4972" s="56" t="s">
        <v>11725</v>
      </c>
      <c r="J4972" s="57">
        <v>811385</v>
      </c>
      <c r="K4972" s="58" t="s">
        <v>11726</v>
      </c>
      <c r="L4972" s="57">
        <v>64911</v>
      </c>
      <c r="M4972" s="59">
        <f t="shared" si="233"/>
        <v>876296</v>
      </c>
      <c r="N4972">
        <f>+VLOOKUP(C4972,'Thanh toán '!M$1335:N$6972,2,0)</f>
        <v>876296</v>
      </c>
      <c r="O4972" s="61">
        <f t="shared" si="236"/>
        <v>0</v>
      </c>
    </row>
    <row r="4973" spans="2:15" hidden="1" x14ac:dyDescent="0.3">
      <c r="B4973" s="56" t="s">
        <v>19017</v>
      </c>
      <c r="C4973" s="19">
        <f t="shared" si="234"/>
        <v>39524</v>
      </c>
      <c r="D4973" s="56" t="s">
        <v>13350</v>
      </c>
      <c r="E4973" s="55">
        <v>45112</v>
      </c>
      <c r="F4973" s="18">
        <f t="shared" si="235"/>
        <v>7</v>
      </c>
      <c r="G4973" s="56" t="s">
        <v>11799</v>
      </c>
      <c r="H4973" s="56" t="s">
        <v>13729</v>
      </c>
      <c r="I4973" s="56" t="s">
        <v>11725</v>
      </c>
      <c r="J4973" s="57">
        <v>441000</v>
      </c>
      <c r="K4973" s="58" t="s">
        <v>11726</v>
      </c>
      <c r="L4973" s="57">
        <v>35280</v>
      </c>
      <c r="M4973" s="59">
        <f t="shared" si="233"/>
        <v>476280</v>
      </c>
      <c r="N4973">
        <f>+VLOOKUP(C4973,'Thanh toán '!M$1335:N$6972,2,0)</f>
        <v>476280</v>
      </c>
      <c r="O4973" s="61">
        <f t="shared" si="236"/>
        <v>0</v>
      </c>
    </row>
    <row r="4974" spans="2:15" hidden="1" x14ac:dyDescent="0.3">
      <c r="B4974" s="56" t="s">
        <v>19018</v>
      </c>
      <c r="C4974" s="19">
        <f t="shared" si="234"/>
        <v>39525</v>
      </c>
      <c r="D4974" s="56" t="s">
        <v>13350</v>
      </c>
      <c r="E4974" s="55">
        <v>45112</v>
      </c>
      <c r="F4974" s="18">
        <f t="shared" si="235"/>
        <v>7</v>
      </c>
      <c r="G4974" s="56" t="s">
        <v>11799</v>
      </c>
      <c r="H4974" s="56" t="s">
        <v>14093</v>
      </c>
      <c r="I4974" s="56" t="s">
        <v>11725</v>
      </c>
      <c r="J4974" s="57">
        <v>815623</v>
      </c>
      <c r="K4974" s="58" t="s">
        <v>11726</v>
      </c>
      <c r="L4974" s="57">
        <v>65250</v>
      </c>
      <c r="M4974" s="59">
        <f t="shared" si="233"/>
        <v>880873</v>
      </c>
      <c r="N4974">
        <f>+VLOOKUP(C4974,'Thanh toán '!M$1335:N$6972,2,0)</f>
        <v>880873</v>
      </c>
      <c r="O4974" s="61">
        <f t="shared" si="236"/>
        <v>0</v>
      </c>
    </row>
    <row r="4975" spans="2:15" hidden="1" x14ac:dyDescent="0.3">
      <c r="B4975" s="56" t="s">
        <v>19019</v>
      </c>
      <c r="C4975" s="19">
        <f t="shared" si="234"/>
        <v>39526</v>
      </c>
      <c r="D4975" s="56" t="s">
        <v>13350</v>
      </c>
      <c r="E4975" s="55">
        <v>45112</v>
      </c>
      <c r="F4975" s="18">
        <f t="shared" si="235"/>
        <v>7</v>
      </c>
      <c r="G4975" s="56" t="s">
        <v>11799</v>
      </c>
      <c r="H4975" s="56" t="s">
        <v>18551</v>
      </c>
      <c r="I4975" s="56" t="s">
        <v>11725</v>
      </c>
      <c r="J4975" s="57">
        <v>441000</v>
      </c>
      <c r="K4975" s="58" t="s">
        <v>11726</v>
      </c>
      <c r="L4975" s="57">
        <v>35280</v>
      </c>
      <c r="M4975" s="59">
        <f t="shared" si="233"/>
        <v>476280</v>
      </c>
      <c r="N4975">
        <f>+VLOOKUP(C4975,'Thanh toán '!M$1335:N$6972,2,0)</f>
        <v>476280</v>
      </c>
      <c r="O4975" s="61">
        <f t="shared" si="236"/>
        <v>0</v>
      </c>
    </row>
    <row r="4976" spans="2:15" hidden="1" x14ac:dyDescent="0.3">
      <c r="B4976" s="56" t="s">
        <v>19020</v>
      </c>
      <c r="C4976" s="19">
        <f t="shared" si="234"/>
        <v>39527</v>
      </c>
      <c r="D4976" s="56" t="s">
        <v>13350</v>
      </c>
      <c r="E4976" s="55">
        <v>45112</v>
      </c>
      <c r="F4976" s="18">
        <f t="shared" si="235"/>
        <v>7</v>
      </c>
      <c r="G4976" s="56" t="s">
        <v>11799</v>
      </c>
      <c r="H4976" s="56" t="s">
        <v>15860</v>
      </c>
      <c r="I4976" s="56" t="s">
        <v>11725</v>
      </c>
      <c r="J4976" s="57">
        <v>441000</v>
      </c>
      <c r="K4976" s="58" t="s">
        <v>11726</v>
      </c>
      <c r="L4976" s="57">
        <v>35280</v>
      </c>
      <c r="M4976" s="59">
        <f t="shared" si="233"/>
        <v>476280</v>
      </c>
      <c r="N4976">
        <f>+VLOOKUP(C4976,'Thanh toán '!M$1335:N$6972,2,0)</f>
        <v>476280</v>
      </c>
      <c r="O4976" s="61">
        <f t="shared" si="236"/>
        <v>0</v>
      </c>
    </row>
    <row r="4977" spans="2:15" hidden="1" x14ac:dyDescent="0.3">
      <c r="B4977" s="56" t="s">
        <v>19021</v>
      </c>
      <c r="C4977" s="19">
        <f t="shared" si="234"/>
        <v>39528</v>
      </c>
      <c r="D4977" s="56" t="s">
        <v>13350</v>
      </c>
      <c r="E4977" s="55">
        <v>45112</v>
      </c>
      <c r="F4977" s="18">
        <f t="shared" si="235"/>
        <v>7</v>
      </c>
      <c r="G4977" s="56" t="s">
        <v>11838</v>
      </c>
      <c r="H4977" s="56" t="s">
        <v>19022</v>
      </c>
      <c r="I4977" s="56" t="s">
        <v>11839</v>
      </c>
      <c r="J4977" s="57">
        <v>176400</v>
      </c>
      <c r="K4977" s="58" t="s">
        <v>11726</v>
      </c>
      <c r="L4977" s="57">
        <v>14112</v>
      </c>
      <c r="M4977" s="59">
        <f t="shared" si="233"/>
        <v>190512</v>
      </c>
      <c r="N4977">
        <f>+VLOOKUP(C4977,'Thanh toán '!M$1335:N$6972,2,0)</f>
        <v>190512</v>
      </c>
      <c r="O4977" s="61">
        <f t="shared" si="236"/>
        <v>0</v>
      </c>
    </row>
    <row r="4978" spans="2:15" hidden="1" x14ac:dyDescent="0.3">
      <c r="B4978" s="56" t="s">
        <v>19023</v>
      </c>
      <c r="C4978" s="19">
        <f t="shared" si="234"/>
        <v>39529</v>
      </c>
      <c r="D4978" s="56" t="s">
        <v>13350</v>
      </c>
      <c r="E4978" s="55">
        <v>45112</v>
      </c>
      <c r="F4978" s="18">
        <f t="shared" si="235"/>
        <v>7</v>
      </c>
      <c r="G4978" s="56" t="s">
        <v>11838</v>
      </c>
      <c r="H4978" s="56" t="s">
        <v>18752</v>
      </c>
      <c r="I4978" s="56" t="s">
        <v>11839</v>
      </c>
      <c r="J4978" s="57">
        <v>441000</v>
      </c>
      <c r="K4978" s="58" t="s">
        <v>11726</v>
      </c>
      <c r="L4978" s="57">
        <v>35280</v>
      </c>
      <c r="M4978" s="59">
        <f t="shared" si="233"/>
        <v>476280</v>
      </c>
      <c r="N4978">
        <f>+VLOOKUP(C4978,'Thanh toán '!M$1335:N$6972,2,0)</f>
        <v>476280</v>
      </c>
      <c r="O4978" s="61">
        <f t="shared" si="236"/>
        <v>0</v>
      </c>
    </row>
    <row r="4979" spans="2:15" hidden="1" x14ac:dyDescent="0.3">
      <c r="B4979" s="56" t="s">
        <v>19024</v>
      </c>
      <c r="C4979" s="19">
        <f t="shared" si="234"/>
        <v>39530</v>
      </c>
      <c r="D4979" s="56" t="s">
        <v>13350</v>
      </c>
      <c r="E4979" s="55">
        <v>45112</v>
      </c>
      <c r="F4979" s="18">
        <f t="shared" si="235"/>
        <v>7</v>
      </c>
      <c r="G4979" s="56" t="s">
        <v>11838</v>
      </c>
      <c r="H4979" s="56" t="s">
        <v>13459</v>
      </c>
      <c r="I4979" s="56" t="s">
        <v>11839</v>
      </c>
      <c r="J4979" s="57">
        <v>441000</v>
      </c>
      <c r="K4979" s="58" t="s">
        <v>11726</v>
      </c>
      <c r="L4979" s="57">
        <v>35280</v>
      </c>
      <c r="M4979" s="59">
        <f t="shared" si="233"/>
        <v>476280</v>
      </c>
      <c r="N4979">
        <f>+VLOOKUP(C4979,'Thanh toán '!M$1335:N$6972,2,0)</f>
        <v>476280</v>
      </c>
      <c r="O4979" s="61">
        <f t="shared" si="236"/>
        <v>0</v>
      </c>
    </row>
    <row r="4980" spans="2:15" hidden="1" x14ac:dyDescent="0.3">
      <c r="B4980" s="56" t="s">
        <v>19025</v>
      </c>
      <c r="C4980" s="19">
        <f t="shared" si="234"/>
        <v>39531</v>
      </c>
      <c r="D4980" s="56" t="s">
        <v>13350</v>
      </c>
      <c r="E4980" s="55">
        <v>45112</v>
      </c>
      <c r="F4980" s="18">
        <f t="shared" si="235"/>
        <v>7</v>
      </c>
      <c r="G4980" s="56" t="s">
        <v>11799</v>
      </c>
      <c r="H4980" s="56" t="s">
        <v>14074</v>
      </c>
      <c r="I4980" s="56" t="s">
        <v>11725</v>
      </c>
      <c r="J4980" s="57">
        <v>397985</v>
      </c>
      <c r="K4980" s="58" t="s">
        <v>11726</v>
      </c>
      <c r="L4980" s="57">
        <v>31839</v>
      </c>
      <c r="M4980" s="59">
        <f t="shared" si="233"/>
        <v>429824</v>
      </c>
      <c r="N4980">
        <f>+VLOOKUP(C4980,'Thanh toán '!M$1335:N$6972,2,0)</f>
        <v>429824</v>
      </c>
      <c r="O4980" s="61">
        <f t="shared" si="236"/>
        <v>0</v>
      </c>
    </row>
    <row r="4981" spans="2:15" hidden="1" x14ac:dyDescent="0.3">
      <c r="B4981" s="56" t="s">
        <v>19026</v>
      </c>
      <c r="C4981" s="19">
        <f t="shared" si="234"/>
        <v>39534</v>
      </c>
      <c r="D4981" s="56" t="s">
        <v>13350</v>
      </c>
      <c r="E4981" s="55">
        <v>45112</v>
      </c>
      <c r="F4981" s="18">
        <f t="shared" si="235"/>
        <v>7</v>
      </c>
      <c r="G4981" s="56" t="s">
        <v>11860</v>
      </c>
      <c r="H4981" s="56" t="s">
        <v>17624</v>
      </c>
      <c r="I4981" s="56" t="s">
        <v>11719</v>
      </c>
      <c r="J4981" s="57">
        <v>444230</v>
      </c>
      <c r="K4981" s="58" t="s">
        <v>11726</v>
      </c>
      <c r="L4981" s="57">
        <v>35538</v>
      </c>
      <c r="M4981" s="59">
        <f t="shared" si="233"/>
        <v>479768</v>
      </c>
      <c r="N4981">
        <f>+VLOOKUP(C4981,'Thanh toán '!M$1335:N$6972,2,0)</f>
        <v>479768</v>
      </c>
      <c r="O4981" s="61">
        <f t="shared" si="236"/>
        <v>0</v>
      </c>
    </row>
    <row r="4982" spans="2:15" hidden="1" x14ac:dyDescent="0.3">
      <c r="B4982" s="56" t="s">
        <v>19027</v>
      </c>
      <c r="C4982" s="19">
        <f t="shared" si="234"/>
        <v>39535</v>
      </c>
      <c r="D4982" s="56" t="s">
        <v>13350</v>
      </c>
      <c r="E4982" s="55">
        <v>45112</v>
      </c>
      <c r="F4982" s="18">
        <f t="shared" si="235"/>
        <v>7</v>
      </c>
      <c r="G4982" s="56" t="s">
        <v>11860</v>
      </c>
      <c r="H4982" s="56" t="s">
        <v>18044</v>
      </c>
      <c r="I4982" s="56" t="s">
        <v>11719</v>
      </c>
      <c r="J4982" s="57">
        <v>444230</v>
      </c>
      <c r="K4982" s="58" t="s">
        <v>11726</v>
      </c>
      <c r="L4982" s="57">
        <v>35538</v>
      </c>
      <c r="M4982" s="59">
        <f t="shared" ref="M4982:M5045" si="237">+L4982+J4982</f>
        <v>479768</v>
      </c>
      <c r="N4982">
        <f>+VLOOKUP(C4982,'Thanh toán '!M$1335:N$6972,2,0)</f>
        <v>479768</v>
      </c>
      <c r="O4982" s="61">
        <f t="shared" si="236"/>
        <v>0</v>
      </c>
    </row>
    <row r="4983" spans="2:15" hidden="1" x14ac:dyDescent="0.3">
      <c r="B4983" s="56" t="s">
        <v>19028</v>
      </c>
      <c r="C4983" s="19">
        <f t="shared" si="234"/>
        <v>39536</v>
      </c>
      <c r="D4983" s="56" t="s">
        <v>13350</v>
      </c>
      <c r="E4983" s="55">
        <v>45112</v>
      </c>
      <c r="F4983" s="18">
        <f t="shared" si="235"/>
        <v>7</v>
      </c>
      <c r="G4983" s="56" t="s">
        <v>11860</v>
      </c>
      <c r="H4983" s="56" t="s">
        <v>15157</v>
      </c>
      <c r="I4983" s="56" t="s">
        <v>11719</v>
      </c>
      <c r="J4983" s="57">
        <v>444230</v>
      </c>
      <c r="K4983" s="58" t="s">
        <v>11726</v>
      </c>
      <c r="L4983" s="57">
        <v>35538</v>
      </c>
      <c r="M4983" s="59">
        <f t="shared" si="237"/>
        <v>479768</v>
      </c>
      <c r="N4983">
        <f>+VLOOKUP(C4983,'Thanh toán '!M$1335:N$6972,2,0)</f>
        <v>479768</v>
      </c>
      <c r="O4983" s="61">
        <f t="shared" si="236"/>
        <v>0</v>
      </c>
    </row>
    <row r="4984" spans="2:15" hidden="1" x14ac:dyDescent="0.3">
      <c r="B4984" s="56" t="s">
        <v>19029</v>
      </c>
      <c r="C4984" s="19">
        <f t="shared" si="234"/>
        <v>39537</v>
      </c>
      <c r="D4984" s="56" t="s">
        <v>13350</v>
      </c>
      <c r="E4984" s="55">
        <v>45112</v>
      </c>
      <c r="F4984" s="18">
        <f t="shared" si="235"/>
        <v>7</v>
      </c>
      <c r="G4984" s="56" t="s">
        <v>11860</v>
      </c>
      <c r="H4984" s="56" t="s">
        <v>18558</v>
      </c>
      <c r="I4984" s="56" t="s">
        <v>11719</v>
      </c>
      <c r="J4984" s="57">
        <v>444230</v>
      </c>
      <c r="K4984" s="58" t="s">
        <v>11726</v>
      </c>
      <c r="L4984" s="57">
        <v>35538</v>
      </c>
      <c r="M4984" s="59">
        <f t="shared" si="237"/>
        <v>479768</v>
      </c>
      <c r="N4984">
        <f>+VLOOKUP(C4984,'Thanh toán '!M$1335:N$6972,2,0)</f>
        <v>479768</v>
      </c>
      <c r="O4984" s="61">
        <f t="shared" si="236"/>
        <v>0</v>
      </c>
    </row>
    <row r="4985" spans="2:15" hidden="1" x14ac:dyDescent="0.3">
      <c r="B4985" s="56" t="s">
        <v>19030</v>
      </c>
      <c r="C4985" s="19">
        <f t="shared" si="234"/>
        <v>39538</v>
      </c>
      <c r="D4985" s="56" t="s">
        <v>13350</v>
      </c>
      <c r="E4985" s="55">
        <v>45112</v>
      </c>
      <c r="F4985" s="18">
        <f t="shared" si="235"/>
        <v>7</v>
      </c>
      <c r="G4985" s="56" t="s">
        <v>11860</v>
      </c>
      <c r="H4985" s="56" t="s">
        <v>16752</v>
      </c>
      <c r="I4985" s="56" t="s">
        <v>11719</v>
      </c>
      <c r="J4985" s="57">
        <v>710768</v>
      </c>
      <c r="K4985" s="58" t="s">
        <v>11726</v>
      </c>
      <c r="L4985" s="57">
        <v>56861</v>
      </c>
      <c r="M4985" s="59">
        <f t="shared" si="237"/>
        <v>767629</v>
      </c>
      <c r="N4985">
        <f>+VLOOKUP(C4985,'Thanh toán '!M$1335:N$6972,2,0)</f>
        <v>767629</v>
      </c>
      <c r="O4985" s="61">
        <f t="shared" si="236"/>
        <v>0</v>
      </c>
    </row>
    <row r="4986" spans="2:15" hidden="1" x14ac:dyDescent="0.3">
      <c r="B4986" s="56" t="s">
        <v>19031</v>
      </c>
      <c r="C4986" s="19">
        <f t="shared" si="234"/>
        <v>39539</v>
      </c>
      <c r="D4986" s="56" t="s">
        <v>13350</v>
      </c>
      <c r="E4986" s="55">
        <v>45112</v>
      </c>
      <c r="F4986" s="18">
        <f t="shared" si="235"/>
        <v>7</v>
      </c>
      <c r="G4986" s="56" t="s">
        <v>11860</v>
      </c>
      <c r="H4986" s="56" t="s">
        <v>15292</v>
      </c>
      <c r="I4986" s="56" t="s">
        <v>11719</v>
      </c>
      <c r="J4986" s="57">
        <v>710768</v>
      </c>
      <c r="K4986" s="58" t="s">
        <v>11726</v>
      </c>
      <c r="L4986" s="57">
        <v>56861</v>
      </c>
      <c r="M4986" s="59">
        <f t="shared" si="237"/>
        <v>767629</v>
      </c>
      <c r="N4986">
        <f>+VLOOKUP(C4986,'Thanh toán '!M$1335:N$6972,2,0)</f>
        <v>767629</v>
      </c>
      <c r="O4986" s="61">
        <f t="shared" si="236"/>
        <v>0</v>
      </c>
    </row>
    <row r="4987" spans="2:15" hidden="1" x14ac:dyDescent="0.3">
      <c r="B4987" s="56" t="s">
        <v>19032</v>
      </c>
      <c r="C4987" s="19">
        <f t="shared" si="234"/>
        <v>39540</v>
      </c>
      <c r="D4987" s="56" t="s">
        <v>13350</v>
      </c>
      <c r="E4987" s="55">
        <v>45112</v>
      </c>
      <c r="F4987" s="18">
        <f t="shared" si="235"/>
        <v>7</v>
      </c>
      <c r="G4987" s="56" t="s">
        <v>11860</v>
      </c>
      <c r="H4987" s="56" t="s">
        <v>14931</v>
      </c>
      <c r="I4987" s="56" t="s">
        <v>11719</v>
      </c>
      <c r="J4987" s="57">
        <v>710768</v>
      </c>
      <c r="K4987" s="58" t="s">
        <v>11726</v>
      </c>
      <c r="L4987" s="57">
        <v>56861</v>
      </c>
      <c r="M4987" s="59">
        <f t="shared" si="237"/>
        <v>767629</v>
      </c>
      <c r="N4987">
        <f>+VLOOKUP(C4987,'Thanh toán '!M$1335:N$6972,2,0)</f>
        <v>767629</v>
      </c>
      <c r="O4987" s="61">
        <f t="shared" si="236"/>
        <v>0</v>
      </c>
    </row>
    <row r="4988" spans="2:15" hidden="1" x14ac:dyDescent="0.3">
      <c r="B4988" s="56" t="s">
        <v>19033</v>
      </c>
      <c r="C4988" s="19">
        <f t="shared" si="234"/>
        <v>39541</v>
      </c>
      <c r="D4988" s="56" t="s">
        <v>13350</v>
      </c>
      <c r="E4988" s="55">
        <v>45112</v>
      </c>
      <c r="F4988" s="18">
        <f t="shared" si="235"/>
        <v>7</v>
      </c>
      <c r="G4988" s="56" t="s">
        <v>11860</v>
      </c>
      <c r="H4988" s="56" t="s">
        <v>14820</v>
      </c>
      <c r="I4988" s="56" t="s">
        <v>11719</v>
      </c>
      <c r="J4988" s="57">
        <v>444230</v>
      </c>
      <c r="K4988" s="58" t="s">
        <v>11726</v>
      </c>
      <c r="L4988" s="57">
        <v>35538</v>
      </c>
      <c r="M4988" s="59">
        <f t="shared" si="237"/>
        <v>479768</v>
      </c>
      <c r="N4988">
        <f>+VLOOKUP(C4988,'Thanh toán '!M$1335:N$6972,2,0)</f>
        <v>479768</v>
      </c>
      <c r="O4988" s="61">
        <f t="shared" si="236"/>
        <v>0</v>
      </c>
    </row>
    <row r="4989" spans="2:15" hidden="1" x14ac:dyDescent="0.3">
      <c r="B4989" s="56" t="s">
        <v>19034</v>
      </c>
      <c r="C4989" s="19">
        <f t="shared" si="234"/>
        <v>39542</v>
      </c>
      <c r="D4989" s="56" t="s">
        <v>13350</v>
      </c>
      <c r="E4989" s="55">
        <v>45112</v>
      </c>
      <c r="F4989" s="18">
        <f t="shared" si="235"/>
        <v>7</v>
      </c>
      <c r="G4989" s="56" t="s">
        <v>11860</v>
      </c>
      <c r="H4989" s="56" t="s">
        <v>14658</v>
      </c>
      <c r="I4989" s="56" t="s">
        <v>11719</v>
      </c>
      <c r="J4989" s="57">
        <v>444230</v>
      </c>
      <c r="K4989" s="58" t="s">
        <v>11726</v>
      </c>
      <c r="L4989" s="57">
        <v>35538</v>
      </c>
      <c r="M4989" s="59">
        <f t="shared" si="237"/>
        <v>479768</v>
      </c>
      <c r="N4989">
        <f>+VLOOKUP(C4989,'Thanh toán '!M$1335:N$6972,2,0)</f>
        <v>479768</v>
      </c>
      <c r="O4989" s="61">
        <f t="shared" si="236"/>
        <v>0</v>
      </c>
    </row>
    <row r="4990" spans="2:15" hidden="1" x14ac:dyDescent="0.3">
      <c r="B4990" s="56" t="s">
        <v>19035</v>
      </c>
      <c r="C4990" s="19">
        <f t="shared" si="234"/>
        <v>39543</v>
      </c>
      <c r="D4990" s="56" t="s">
        <v>13350</v>
      </c>
      <c r="E4990" s="55">
        <v>45112</v>
      </c>
      <c r="F4990" s="18">
        <f t="shared" si="235"/>
        <v>7</v>
      </c>
      <c r="G4990" s="56" t="s">
        <v>11860</v>
      </c>
      <c r="H4990" s="56" t="s">
        <v>14216</v>
      </c>
      <c r="I4990" s="56" t="s">
        <v>11719</v>
      </c>
      <c r="J4990" s="57">
        <v>444230</v>
      </c>
      <c r="K4990" s="58" t="s">
        <v>11726</v>
      </c>
      <c r="L4990" s="57">
        <v>35538</v>
      </c>
      <c r="M4990" s="59">
        <f t="shared" si="237"/>
        <v>479768</v>
      </c>
      <c r="N4990">
        <f>+VLOOKUP(C4990,'Thanh toán '!M$1335:N$6972,2,0)</f>
        <v>479768</v>
      </c>
      <c r="O4990" s="61">
        <f t="shared" si="236"/>
        <v>0</v>
      </c>
    </row>
    <row r="4991" spans="2:15" hidden="1" x14ac:dyDescent="0.3">
      <c r="B4991" s="56" t="s">
        <v>19036</v>
      </c>
      <c r="C4991" s="19">
        <f t="shared" si="234"/>
        <v>39544</v>
      </c>
      <c r="D4991" s="56" t="s">
        <v>13350</v>
      </c>
      <c r="E4991" s="55">
        <v>45112</v>
      </c>
      <c r="F4991" s="18">
        <f t="shared" si="235"/>
        <v>7</v>
      </c>
      <c r="G4991" s="56" t="s">
        <v>11860</v>
      </c>
      <c r="H4991" s="56" t="s">
        <v>16178</v>
      </c>
      <c r="I4991" s="56" t="s">
        <v>11719</v>
      </c>
      <c r="J4991" s="57">
        <v>710768</v>
      </c>
      <c r="K4991" s="58" t="s">
        <v>11726</v>
      </c>
      <c r="L4991" s="57">
        <v>56861</v>
      </c>
      <c r="M4991" s="59">
        <f t="shared" si="237"/>
        <v>767629</v>
      </c>
      <c r="N4991">
        <f>+VLOOKUP(C4991,'Thanh toán '!M$1335:N$6972,2,0)</f>
        <v>767629</v>
      </c>
      <c r="O4991" s="61">
        <f t="shared" si="236"/>
        <v>0</v>
      </c>
    </row>
    <row r="4992" spans="2:15" hidden="1" x14ac:dyDescent="0.3">
      <c r="B4992" s="56" t="s">
        <v>19037</v>
      </c>
      <c r="C4992" s="19">
        <f t="shared" si="234"/>
        <v>39545</v>
      </c>
      <c r="D4992" s="56" t="s">
        <v>13350</v>
      </c>
      <c r="E4992" s="55">
        <v>45112</v>
      </c>
      <c r="F4992" s="18">
        <f t="shared" si="235"/>
        <v>7</v>
      </c>
      <c r="G4992" s="56" t="s">
        <v>11860</v>
      </c>
      <c r="H4992" s="56" t="s">
        <v>14655</v>
      </c>
      <c r="I4992" s="56" t="s">
        <v>11719</v>
      </c>
      <c r="J4992" s="57">
        <v>444230</v>
      </c>
      <c r="K4992" s="58" t="s">
        <v>11726</v>
      </c>
      <c r="L4992" s="57">
        <v>35538</v>
      </c>
      <c r="M4992" s="59">
        <f t="shared" si="237"/>
        <v>479768</v>
      </c>
      <c r="N4992">
        <f>+VLOOKUP(C4992,'Thanh toán '!M$1335:N$6972,2,0)</f>
        <v>479768</v>
      </c>
      <c r="O4992" s="61">
        <f t="shared" si="236"/>
        <v>0</v>
      </c>
    </row>
    <row r="4993" spans="2:15" hidden="1" x14ac:dyDescent="0.3">
      <c r="B4993" s="56" t="s">
        <v>19038</v>
      </c>
      <c r="C4993" s="19">
        <f t="shared" si="234"/>
        <v>39546</v>
      </c>
      <c r="D4993" s="56" t="s">
        <v>13350</v>
      </c>
      <c r="E4993" s="55">
        <v>45112</v>
      </c>
      <c r="F4993" s="18">
        <f t="shared" si="235"/>
        <v>7</v>
      </c>
      <c r="G4993" s="56" t="s">
        <v>11860</v>
      </c>
      <c r="H4993" s="56" t="s">
        <v>14947</v>
      </c>
      <c r="I4993" s="56" t="s">
        <v>11719</v>
      </c>
      <c r="J4993" s="57">
        <v>444230</v>
      </c>
      <c r="K4993" s="58" t="s">
        <v>11726</v>
      </c>
      <c r="L4993" s="57">
        <v>35538</v>
      </c>
      <c r="M4993" s="59">
        <f t="shared" si="237"/>
        <v>479768</v>
      </c>
      <c r="N4993">
        <f>+VLOOKUP(C4993,'Thanh toán '!M$1335:N$6972,2,0)</f>
        <v>479768</v>
      </c>
      <c r="O4993" s="61">
        <f t="shared" si="236"/>
        <v>0</v>
      </c>
    </row>
    <row r="4994" spans="2:15" hidden="1" x14ac:dyDescent="0.3">
      <c r="B4994" s="56" t="s">
        <v>19039</v>
      </c>
      <c r="C4994" s="19">
        <f t="shared" si="234"/>
        <v>39547</v>
      </c>
      <c r="D4994" s="56" t="s">
        <v>13350</v>
      </c>
      <c r="E4994" s="55">
        <v>45112</v>
      </c>
      <c r="F4994" s="18">
        <f t="shared" si="235"/>
        <v>7</v>
      </c>
      <c r="G4994" s="56" t="s">
        <v>11860</v>
      </c>
      <c r="H4994" s="56" t="s">
        <v>13654</v>
      </c>
      <c r="I4994" s="56" t="s">
        <v>11719</v>
      </c>
      <c r="J4994" s="57">
        <v>710768</v>
      </c>
      <c r="K4994" s="58" t="s">
        <v>11726</v>
      </c>
      <c r="L4994" s="57">
        <v>56861</v>
      </c>
      <c r="M4994" s="59">
        <f t="shared" si="237"/>
        <v>767629</v>
      </c>
      <c r="N4994">
        <f>+VLOOKUP(C4994,'Thanh toán '!M$1335:N$6972,2,0)</f>
        <v>767629</v>
      </c>
      <c r="O4994" s="61">
        <f t="shared" si="236"/>
        <v>0</v>
      </c>
    </row>
    <row r="4995" spans="2:15" hidden="1" x14ac:dyDescent="0.3">
      <c r="B4995" s="56" t="s">
        <v>19040</v>
      </c>
      <c r="C4995" s="19">
        <f t="shared" si="234"/>
        <v>39548</v>
      </c>
      <c r="D4995" s="56" t="s">
        <v>13350</v>
      </c>
      <c r="E4995" s="55">
        <v>45112</v>
      </c>
      <c r="F4995" s="18">
        <f t="shared" si="235"/>
        <v>7</v>
      </c>
      <c r="G4995" s="56" t="s">
        <v>11860</v>
      </c>
      <c r="H4995" s="56" t="s">
        <v>18810</v>
      </c>
      <c r="I4995" s="56" t="s">
        <v>11719</v>
      </c>
      <c r="J4995" s="57">
        <v>444230</v>
      </c>
      <c r="K4995" s="58" t="s">
        <v>11726</v>
      </c>
      <c r="L4995" s="57">
        <v>35538</v>
      </c>
      <c r="M4995" s="59">
        <f t="shared" si="237"/>
        <v>479768</v>
      </c>
      <c r="N4995">
        <f>+VLOOKUP(C4995,'Thanh toán '!M$1335:N$6972,2,0)</f>
        <v>479768</v>
      </c>
      <c r="O4995" s="61">
        <f t="shared" si="236"/>
        <v>0</v>
      </c>
    </row>
    <row r="4996" spans="2:15" hidden="1" x14ac:dyDescent="0.3">
      <c r="B4996" s="56" t="s">
        <v>19041</v>
      </c>
      <c r="C4996" s="19">
        <f t="shared" si="234"/>
        <v>39549</v>
      </c>
      <c r="D4996" s="56" t="s">
        <v>13350</v>
      </c>
      <c r="E4996" s="55">
        <v>45112</v>
      </c>
      <c r="F4996" s="18">
        <f t="shared" si="235"/>
        <v>7</v>
      </c>
      <c r="G4996" s="56" t="s">
        <v>11860</v>
      </c>
      <c r="H4996" s="56" t="s">
        <v>15101</v>
      </c>
      <c r="I4996" s="56" t="s">
        <v>11719</v>
      </c>
      <c r="J4996" s="57">
        <v>710768</v>
      </c>
      <c r="K4996" s="58" t="s">
        <v>11726</v>
      </c>
      <c r="L4996" s="57">
        <v>56861</v>
      </c>
      <c r="M4996" s="59">
        <f t="shared" si="237"/>
        <v>767629</v>
      </c>
      <c r="N4996">
        <f>+VLOOKUP(C4996,'Thanh toán '!M$1335:N$6972,2,0)</f>
        <v>767629</v>
      </c>
      <c r="O4996" s="61">
        <f t="shared" si="236"/>
        <v>0</v>
      </c>
    </row>
    <row r="4997" spans="2:15" hidden="1" x14ac:dyDescent="0.3">
      <c r="B4997" s="56" t="s">
        <v>19042</v>
      </c>
      <c r="C4997" s="19">
        <f t="shared" si="234"/>
        <v>39550</v>
      </c>
      <c r="D4997" s="56" t="s">
        <v>13350</v>
      </c>
      <c r="E4997" s="55">
        <v>45112</v>
      </c>
      <c r="F4997" s="18">
        <f t="shared" si="235"/>
        <v>7</v>
      </c>
      <c r="G4997" s="56" t="s">
        <v>11860</v>
      </c>
      <c r="H4997" s="56" t="s">
        <v>15099</v>
      </c>
      <c r="I4997" s="56" t="s">
        <v>11719</v>
      </c>
      <c r="J4997" s="57">
        <v>710768</v>
      </c>
      <c r="K4997" s="58" t="s">
        <v>11726</v>
      </c>
      <c r="L4997" s="57">
        <v>56861</v>
      </c>
      <c r="M4997" s="59">
        <f t="shared" si="237"/>
        <v>767629</v>
      </c>
      <c r="N4997">
        <f>+VLOOKUP(C4997,'Thanh toán '!M$1335:N$6972,2,0)</f>
        <v>767629</v>
      </c>
      <c r="O4997" s="61">
        <f t="shared" si="236"/>
        <v>0</v>
      </c>
    </row>
    <row r="4998" spans="2:15" hidden="1" x14ac:dyDescent="0.3">
      <c r="B4998" s="56" t="s">
        <v>19043</v>
      </c>
      <c r="C4998" s="19">
        <f t="shared" ref="C4998:C5061" si="238">+B4998*1</f>
        <v>39551</v>
      </c>
      <c r="D4998" s="56" t="s">
        <v>13350</v>
      </c>
      <c r="E4998" s="55">
        <v>45112</v>
      </c>
      <c r="F4998" s="18">
        <f t="shared" ref="F4998:F5061" si="239">+MONTH(E4998)</f>
        <v>7</v>
      </c>
      <c r="G4998" s="56" t="s">
        <v>11860</v>
      </c>
      <c r="H4998" s="56" t="s">
        <v>14660</v>
      </c>
      <c r="I4998" s="56" t="s">
        <v>11719</v>
      </c>
      <c r="J4998" s="57">
        <v>888460</v>
      </c>
      <c r="K4998" s="58" t="s">
        <v>11726</v>
      </c>
      <c r="L4998" s="57">
        <v>71077</v>
      </c>
      <c r="M4998" s="59">
        <f t="shared" si="237"/>
        <v>959537</v>
      </c>
      <c r="N4998">
        <f>+VLOOKUP(C4998,'Thanh toán '!M$1335:N$6972,2,0)</f>
        <v>959537</v>
      </c>
      <c r="O4998" s="61">
        <f t="shared" ref="O4998:O5061" si="240">+N4998-M4998</f>
        <v>0</v>
      </c>
    </row>
    <row r="4999" spans="2:15" hidden="1" x14ac:dyDescent="0.3">
      <c r="B4999" s="56" t="s">
        <v>19044</v>
      </c>
      <c r="C4999" s="19">
        <f t="shared" si="238"/>
        <v>39552</v>
      </c>
      <c r="D4999" s="56" t="s">
        <v>13350</v>
      </c>
      <c r="E4999" s="55">
        <v>45112</v>
      </c>
      <c r="F4999" s="18">
        <f t="shared" si="239"/>
        <v>7</v>
      </c>
      <c r="G4999" s="56" t="s">
        <v>11860</v>
      </c>
      <c r="H4999" s="56" t="s">
        <v>18324</v>
      </c>
      <c r="I4999" s="56" t="s">
        <v>11719</v>
      </c>
      <c r="J4999" s="57">
        <v>710768</v>
      </c>
      <c r="K4999" s="58" t="s">
        <v>11726</v>
      </c>
      <c r="L4999" s="57">
        <v>56861</v>
      </c>
      <c r="M4999" s="59">
        <f t="shared" si="237"/>
        <v>767629</v>
      </c>
      <c r="N4999">
        <f>+VLOOKUP(C4999,'Thanh toán '!M$1335:N$6972,2,0)</f>
        <v>767629</v>
      </c>
      <c r="O4999" s="61">
        <f t="shared" si="240"/>
        <v>0</v>
      </c>
    </row>
    <row r="5000" spans="2:15" hidden="1" x14ac:dyDescent="0.3">
      <c r="B5000" s="56" t="s">
        <v>19045</v>
      </c>
      <c r="C5000" s="19">
        <f t="shared" si="238"/>
        <v>39553</v>
      </c>
      <c r="D5000" s="56" t="s">
        <v>13350</v>
      </c>
      <c r="E5000" s="55">
        <v>45112</v>
      </c>
      <c r="F5000" s="18">
        <f t="shared" si="239"/>
        <v>7</v>
      </c>
      <c r="G5000" s="56" t="s">
        <v>11860</v>
      </c>
      <c r="H5000" s="56" t="s">
        <v>16180</v>
      </c>
      <c r="I5000" s="56" t="s">
        <v>11719</v>
      </c>
      <c r="J5000" s="57">
        <v>444230</v>
      </c>
      <c r="K5000" s="58" t="s">
        <v>11726</v>
      </c>
      <c r="L5000" s="57">
        <v>35538</v>
      </c>
      <c r="M5000" s="59">
        <f t="shared" si="237"/>
        <v>479768</v>
      </c>
      <c r="N5000">
        <f>+VLOOKUP(C5000,'Thanh toán '!M$1335:N$6972,2,0)</f>
        <v>479768</v>
      </c>
      <c r="O5000" s="61">
        <f t="shared" si="240"/>
        <v>0</v>
      </c>
    </row>
    <row r="5001" spans="2:15" hidden="1" x14ac:dyDescent="0.3">
      <c r="B5001" s="56" t="s">
        <v>19046</v>
      </c>
      <c r="C5001" s="19">
        <f t="shared" si="238"/>
        <v>39554</v>
      </c>
      <c r="D5001" s="56" t="s">
        <v>13350</v>
      </c>
      <c r="E5001" s="55">
        <v>45112</v>
      </c>
      <c r="F5001" s="18">
        <f t="shared" si="239"/>
        <v>7</v>
      </c>
      <c r="G5001" s="56" t="s">
        <v>11860</v>
      </c>
      <c r="H5001" s="56" t="s">
        <v>14824</v>
      </c>
      <c r="I5001" s="56" t="s">
        <v>11719</v>
      </c>
      <c r="J5001" s="57">
        <v>444230</v>
      </c>
      <c r="K5001" s="58" t="s">
        <v>11726</v>
      </c>
      <c r="L5001" s="57">
        <v>35538</v>
      </c>
      <c r="M5001" s="59">
        <f t="shared" si="237"/>
        <v>479768</v>
      </c>
      <c r="N5001">
        <f>+VLOOKUP(C5001,'Thanh toán '!M$1335:N$6972,2,0)</f>
        <v>479768</v>
      </c>
      <c r="O5001" s="61">
        <f t="shared" si="240"/>
        <v>0</v>
      </c>
    </row>
    <row r="5002" spans="2:15" hidden="1" x14ac:dyDescent="0.3">
      <c r="B5002" s="56" t="s">
        <v>19047</v>
      </c>
      <c r="C5002" s="19">
        <f t="shared" si="238"/>
        <v>39555</v>
      </c>
      <c r="D5002" s="56" t="s">
        <v>13350</v>
      </c>
      <c r="E5002" s="55">
        <v>45112</v>
      </c>
      <c r="F5002" s="18">
        <f t="shared" si="239"/>
        <v>7</v>
      </c>
      <c r="G5002" s="56" t="s">
        <v>11860</v>
      </c>
      <c r="H5002" s="56" t="s">
        <v>17349</v>
      </c>
      <c r="I5002" s="56" t="s">
        <v>11719</v>
      </c>
      <c r="J5002" s="57">
        <v>444230</v>
      </c>
      <c r="K5002" s="58" t="s">
        <v>11726</v>
      </c>
      <c r="L5002" s="57">
        <v>35538</v>
      </c>
      <c r="M5002" s="59">
        <f t="shared" si="237"/>
        <v>479768</v>
      </c>
      <c r="N5002">
        <f>+VLOOKUP(C5002,'Thanh toán '!M$1335:N$6972,2,0)</f>
        <v>479768</v>
      </c>
      <c r="O5002" s="61">
        <f t="shared" si="240"/>
        <v>0</v>
      </c>
    </row>
    <row r="5003" spans="2:15" hidden="1" x14ac:dyDescent="0.3">
      <c r="B5003" s="56" t="s">
        <v>19048</v>
      </c>
      <c r="C5003" s="19">
        <f t="shared" si="238"/>
        <v>39556</v>
      </c>
      <c r="D5003" s="56" t="s">
        <v>13350</v>
      </c>
      <c r="E5003" s="55">
        <v>45112</v>
      </c>
      <c r="F5003" s="18">
        <f t="shared" si="239"/>
        <v>7</v>
      </c>
      <c r="G5003" s="56" t="s">
        <v>11860</v>
      </c>
      <c r="H5003" s="56" t="s">
        <v>14950</v>
      </c>
      <c r="I5003" s="56" t="s">
        <v>11719</v>
      </c>
      <c r="J5003" s="57">
        <v>444230</v>
      </c>
      <c r="K5003" s="58" t="s">
        <v>11726</v>
      </c>
      <c r="L5003" s="57">
        <v>35538</v>
      </c>
      <c r="M5003" s="59">
        <f t="shared" si="237"/>
        <v>479768</v>
      </c>
      <c r="N5003">
        <f>+VLOOKUP(C5003,'Thanh toán '!M$1335:N$6972,2,0)</f>
        <v>479768</v>
      </c>
      <c r="O5003" s="61">
        <f t="shared" si="240"/>
        <v>0</v>
      </c>
    </row>
    <row r="5004" spans="2:15" hidden="1" x14ac:dyDescent="0.3">
      <c r="B5004" s="56" t="s">
        <v>19049</v>
      </c>
      <c r="C5004" s="19">
        <f t="shared" si="238"/>
        <v>39557</v>
      </c>
      <c r="D5004" s="56" t="s">
        <v>13350</v>
      </c>
      <c r="E5004" s="55">
        <v>45112</v>
      </c>
      <c r="F5004" s="18">
        <f t="shared" si="239"/>
        <v>7</v>
      </c>
      <c r="G5004" s="56" t="s">
        <v>11860</v>
      </c>
      <c r="H5004" s="56" t="s">
        <v>15087</v>
      </c>
      <c r="I5004" s="56" t="s">
        <v>11719</v>
      </c>
      <c r="J5004" s="57">
        <v>444230</v>
      </c>
      <c r="K5004" s="58" t="s">
        <v>11726</v>
      </c>
      <c r="L5004" s="57">
        <v>35538</v>
      </c>
      <c r="M5004" s="59">
        <f t="shared" si="237"/>
        <v>479768</v>
      </c>
      <c r="N5004">
        <f>+VLOOKUP(C5004,'Thanh toán '!M$1335:N$6972,2,0)</f>
        <v>479768</v>
      </c>
      <c r="O5004" s="61">
        <f t="shared" si="240"/>
        <v>0</v>
      </c>
    </row>
    <row r="5005" spans="2:15" hidden="1" x14ac:dyDescent="0.3">
      <c r="B5005" s="56" t="s">
        <v>19050</v>
      </c>
      <c r="C5005" s="19">
        <f t="shared" si="238"/>
        <v>39570</v>
      </c>
      <c r="D5005" s="56" t="s">
        <v>13350</v>
      </c>
      <c r="E5005" s="55">
        <v>45112</v>
      </c>
      <c r="F5005" s="18">
        <f t="shared" si="239"/>
        <v>7</v>
      </c>
      <c r="G5005" s="56" t="s">
        <v>12297</v>
      </c>
      <c r="H5005" s="56" t="s">
        <v>12297</v>
      </c>
      <c r="I5005" s="56" t="s">
        <v>12298</v>
      </c>
      <c r="J5005" s="57">
        <v>441000</v>
      </c>
      <c r="K5005" s="58" t="s">
        <v>11726</v>
      </c>
      <c r="L5005" s="57">
        <v>35280</v>
      </c>
      <c r="M5005" s="59">
        <f t="shared" si="237"/>
        <v>476280</v>
      </c>
      <c r="N5005">
        <f>+VLOOKUP(C5005,'Thanh toán '!M$1335:N$6972,2,0)</f>
        <v>476280</v>
      </c>
      <c r="O5005" s="61">
        <f t="shared" si="240"/>
        <v>0</v>
      </c>
    </row>
    <row r="5006" spans="2:15" hidden="1" x14ac:dyDescent="0.3">
      <c r="B5006" s="56" t="s">
        <v>19051</v>
      </c>
      <c r="C5006" s="19">
        <f t="shared" si="238"/>
        <v>39571</v>
      </c>
      <c r="D5006" s="56" t="s">
        <v>13350</v>
      </c>
      <c r="E5006" s="55">
        <v>45112</v>
      </c>
      <c r="F5006" s="18">
        <f t="shared" si="239"/>
        <v>7</v>
      </c>
      <c r="G5006" s="56" t="s">
        <v>12182</v>
      </c>
      <c r="H5006" s="56" t="s">
        <v>12182</v>
      </c>
      <c r="I5006" s="56" t="s">
        <v>12183</v>
      </c>
      <c r="J5006" s="57">
        <v>882000</v>
      </c>
      <c r="K5006" s="58" t="s">
        <v>11726</v>
      </c>
      <c r="L5006" s="57">
        <v>70560</v>
      </c>
      <c r="M5006" s="59">
        <f t="shared" si="237"/>
        <v>952560</v>
      </c>
      <c r="N5006">
        <f>+VLOOKUP(C5006,'Thanh toán '!M$1335:N$6972,2,0)</f>
        <v>952560</v>
      </c>
      <c r="O5006" s="61">
        <f t="shared" si="240"/>
        <v>0</v>
      </c>
    </row>
    <row r="5007" spans="2:15" hidden="1" x14ac:dyDescent="0.3">
      <c r="B5007" s="56" t="s">
        <v>19052</v>
      </c>
      <c r="C5007" s="19">
        <f t="shared" si="238"/>
        <v>39572</v>
      </c>
      <c r="D5007" s="56" t="s">
        <v>13350</v>
      </c>
      <c r="E5007" s="55">
        <v>45112</v>
      </c>
      <c r="F5007" s="18">
        <f t="shared" si="239"/>
        <v>7</v>
      </c>
      <c r="G5007" s="56" t="s">
        <v>12639</v>
      </c>
      <c r="H5007" s="56" t="s">
        <v>12639</v>
      </c>
      <c r="I5007" s="56" t="s">
        <v>12640</v>
      </c>
      <c r="J5007" s="57">
        <v>882000</v>
      </c>
      <c r="K5007" s="58" t="s">
        <v>11726</v>
      </c>
      <c r="L5007" s="57">
        <v>70560</v>
      </c>
      <c r="M5007" s="59">
        <f t="shared" si="237"/>
        <v>952560</v>
      </c>
      <c r="N5007">
        <f>+VLOOKUP(C5007,'Thanh toán '!M$1335:N$6972,2,0)</f>
        <v>952560</v>
      </c>
      <c r="O5007" s="61">
        <f t="shared" si="240"/>
        <v>0</v>
      </c>
    </row>
    <row r="5008" spans="2:15" hidden="1" x14ac:dyDescent="0.3">
      <c r="B5008" s="56" t="s">
        <v>19053</v>
      </c>
      <c r="C5008" s="19">
        <f t="shared" si="238"/>
        <v>39573</v>
      </c>
      <c r="D5008" s="56" t="s">
        <v>13350</v>
      </c>
      <c r="E5008" s="55">
        <v>45112</v>
      </c>
      <c r="F5008" s="18">
        <f t="shared" si="239"/>
        <v>7</v>
      </c>
      <c r="G5008" s="56" t="s">
        <v>12185</v>
      </c>
      <c r="H5008" s="56" t="s">
        <v>12185</v>
      </c>
      <c r="I5008" s="56" t="s">
        <v>12186</v>
      </c>
      <c r="J5008" s="57">
        <v>441000</v>
      </c>
      <c r="K5008" s="58" t="s">
        <v>11726</v>
      </c>
      <c r="L5008" s="57">
        <v>35280</v>
      </c>
      <c r="M5008" s="59">
        <f t="shared" si="237"/>
        <v>476280</v>
      </c>
      <c r="N5008">
        <f>+VLOOKUP(C5008,'Thanh toán '!M$1335:N$6972,2,0)</f>
        <v>476280</v>
      </c>
      <c r="O5008" s="61">
        <f t="shared" si="240"/>
        <v>0</v>
      </c>
    </row>
    <row r="5009" spans="2:15" hidden="1" x14ac:dyDescent="0.3">
      <c r="B5009" s="56" t="s">
        <v>19054</v>
      </c>
      <c r="C5009" s="19">
        <f t="shared" si="238"/>
        <v>39574</v>
      </c>
      <c r="D5009" s="56" t="s">
        <v>13350</v>
      </c>
      <c r="E5009" s="55">
        <v>45112</v>
      </c>
      <c r="F5009" s="18">
        <f t="shared" si="239"/>
        <v>7</v>
      </c>
      <c r="G5009" s="56" t="s">
        <v>12624</v>
      </c>
      <c r="H5009" s="56" t="s">
        <v>12624</v>
      </c>
      <c r="I5009" s="56" t="s">
        <v>12625</v>
      </c>
      <c r="J5009" s="57">
        <v>901430</v>
      </c>
      <c r="K5009" s="58" t="s">
        <v>11726</v>
      </c>
      <c r="L5009" s="57">
        <v>72114</v>
      </c>
      <c r="M5009" s="59">
        <f t="shared" si="237"/>
        <v>973544</v>
      </c>
      <c r="N5009">
        <f>+VLOOKUP(C5009,'Thanh toán '!M$1335:N$6972,2,0)</f>
        <v>973544</v>
      </c>
      <c r="O5009" s="61">
        <f t="shared" si="240"/>
        <v>0</v>
      </c>
    </row>
    <row r="5010" spans="2:15" hidden="1" x14ac:dyDescent="0.3">
      <c r="B5010" s="56" t="s">
        <v>19055</v>
      </c>
      <c r="C5010" s="19">
        <f t="shared" si="238"/>
        <v>39575</v>
      </c>
      <c r="D5010" s="56" t="s">
        <v>13350</v>
      </c>
      <c r="E5010" s="55">
        <v>45112</v>
      </c>
      <c r="F5010" s="18">
        <f t="shared" si="239"/>
        <v>7</v>
      </c>
      <c r="G5010" s="56" t="s">
        <v>12624</v>
      </c>
      <c r="H5010" s="56" t="s">
        <v>12624</v>
      </c>
      <c r="I5010" s="56" t="s">
        <v>12625</v>
      </c>
      <c r="J5010" s="57">
        <v>441000</v>
      </c>
      <c r="K5010" s="58" t="s">
        <v>11726</v>
      </c>
      <c r="L5010" s="57">
        <v>35280</v>
      </c>
      <c r="M5010" s="59">
        <f t="shared" si="237"/>
        <v>476280</v>
      </c>
      <c r="N5010">
        <f>+VLOOKUP(C5010,'Thanh toán '!M$1335:N$6972,2,0)</f>
        <v>476280</v>
      </c>
      <c r="O5010" s="61">
        <f t="shared" si="240"/>
        <v>0</v>
      </c>
    </row>
    <row r="5011" spans="2:15" hidden="1" x14ac:dyDescent="0.3">
      <c r="B5011" s="56" t="s">
        <v>19056</v>
      </c>
      <c r="C5011" s="19">
        <f t="shared" si="238"/>
        <v>39576</v>
      </c>
      <c r="D5011" s="56" t="s">
        <v>13350</v>
      </c>
      <c r="E5011" s="55">
        <v>45112</v>
      </c>
      <c r="F5011" s="18">
        <f t="shared" si="239"/>
        <v>7</v>
      </c>
      <c r="G5011" s="56" t="s">
        <v>12188</v>
      </c>
      <c r="H5011" s="56" t="s">
        <v>12188</v>
      </c>
      <c r="I5011" s="56" t="s">
        <v>12189</v>
      </c>
      <c r="J5011" s="57">
        <v>891715</v>
      </c>
      <c r="K5011" s="58" t="s">
        <v>11726</v>
      </c>
      <c r="L5011" s="57">
        <v>71337</v>
      </c>
      <c r="M5011" s="59">
        <f t="shared" si="237"/>
        <v>963052</v>
      </c>
      <c r="N5011">
        <f>+VLOOKUP(C5011,'Thanh toán '!M$1335:N$6972,2,0)</f>
        <v>963052</v>
      </c>
      <c r="O5011" s="61">
        <f t="shared" si="240"/>
        <v>0</v>
      </c>
    </row>
    <row r="5012" spans="2:15" hidden="1" x14ac:dyDescent="0.3">
      <c r="B5012" s="56" t="s">
        <v>19057</v>
      </c>
      <c r="C5012" s="19">
        <f t="shared" si="238"/>
        <v>39577</v>
      </c>
      <c r="D5012" s="56" t="s">
        <v>13350</v>
      </c>
      <c r="E5012" s="55">
        <v>45112</v>
      </c>
      <c r="F5012" s="18">
        <f t="shared" si="239"/>
        <v>7</v>
      </c>
      <c r="G5012" s="56" t="s">
        <v>12618</v>
      </c>
      <c r="H5012" s="56" t="s">
        <v>12618</v>
      </c>
      <c r="I5012" s="56" t="s">
        <v>12619</v>
      </c>
      <c r="J5012" s="57">
        <v>270429</v>
      </c>
      <c r="K5012" s="58" t="s">
        <v>11726</v>
      </c>
      <c r="L5012" s="57">
        <v>21634</v>
      </c>
      <c r="M5012" s="59">
        <f t="shared" si="237"/>
        <v>292063</v>
      </c>
      <c r="N5012">
        <f>+VLOOKUP(C5012,'Thanh toán '!M$1335:N$6972,2,0)</f>
        <v>292063</v>
      </c>
      <c r="O5012" s="61">
        <f t="shared" si="240"/>
        <v>0</v>
      </c>
    </row>
    <row r="5013" spans="2:15" hidden="1" x14ac:dyDescent="0.3">
      <c r="B5013" s="56" t="s">
        <v>19058</v>
      </c>
      <c r="C5013" s="19">
        <f t="shared" si="238"/>
        <v>39578</v>
      </c>
      <c r="D5013" s="56" t="s">
        <v>13350</v>
      </c>
      <c r="E5013" s="55">
        <v>45112</v>
      </c>
      <c r="F5013" s="18">
        <f t="shared" si="239"/>
        <v>7</v>
      </c>
      <c r="G5013" s="56" t="s">
        <v>12176</v>
      </c>
      <c r="H5013" s="56" t="s">
        <v>12176</v>
      </c>
      <c r="I5013" s="56" t="s">
        <v>12177</v>
      </c>
      <c r="J5013" s="57">
        <v>1924970</v>
      </c>
      <c r="K5013" s="58" t="s">
        <v>11726</v>
      </c>
      <c r="L5013" s="57">
        <v>153998</v>
      </c>
      <c r="M5013" s="59">
        <f t="shared" si="237"/>
        <v>2078968</v>
      </c>
      <c r="N5013">
        <f>+VLOOKUP(C5013,'Thanh toán '!M$1335:N$6972,2,0)</f>
        <v>2078968</v>
      </c>
      <c r="O5013" s="61">
        <f t="shared" si="240"/>
        <v>0</v>
      </c>
    </row>
    <row r="5014" spans="2:15" hidden="1" x14ac:dyDescent="0.3">
      <c r="B5014" s="56" t="s">
        <v>19059</v>
      </c>
      <c r="C5014" s="19">
        <f t="shared" si="238"/>
        <v>39579</v>
      </c>
      <c r="D5014" s="56" t="s">
        <v>13350</v>
      </c>
      <c r="E5014" s="55">
        <v>45112</v>
      </c>
      <c r="F5014" s="18">
        <f t="shared" si="239"/>
        <v>7</v>
      </c>
      <c r="G5014" s="56" t="s">
        <v>12835</v>
      </c>
      <c r="H5014" s="56" t="s">
        <v>12835</v>
      </c>
      <c r="I5014" s="56" t="s">
        <v>12836</v>
      </c>
      <c r="J5014" s="57">
        <v>3319345</v>
      </c>
      <c r="K5014" s="58" t="s">
        <v>11726</v>
      </c>
      <c r="L5014" s="57">
        <v>265548</v>
      </c>
      <c r="M5014" s="59">
        <f t="shared" si="237"/>
        <v>3584893</v>
      </c>
      <c r="N5014">
        <f>+VLOOKUP(C5014,'Thanh toán '!M$1335:N$6972,2,0)</f>
        <v>3584893</v>
      </c>
      <c r="O5014" s="61">
        <f t="shared" si="240"/>
        <v>0</v>
      </c>
    </row>
    <row r="5015" spans="2:15" hidden="1" x14ac:dyDescent="0.3">
      <c r="B5015" s="56" t="s">
        <v>19060</v>
      </c>
      <c r="C5015" s="19">
        <f t="shared" si="238"/>
        <v>39580</v>
      </c>
      <c r="D5015" s="56" t="s">
        <v>13350</v>
      </c>
      <c r="E5015" s="55">
        <v>45112</v>
      </c>
      <c r="F5015" s="18">
        <f t="shared" si="239"/>
        <v>7</v>
      </c>
      <c r="G5015" s="56" t="s">
        <v>12188</v>
      </c>
      <c r="H5015" s="56" t="s">
        <v>12188</v>
      </c>
      <c r="I5015" s="56" t="s">
        <v>12189</v>
      </c>
      <c r="J5015" s="57">
        <v>1924970</v>
      </c>
      <c r="K5015" s="58" t="s">
        <v>11726</v>
      </c>
      <c r="L5015" s="57">
        <v>153998</v>
      </c>
      <c r="M5015" s="59">
        <f t="shared" si="237"/>
        <v>2078968</v>
      </c>
      <c r="N5015">
        <f>+VLOOKUP(C5015,'Thanh toán '!M$1335:N$6972,2,0)</f>
        <v>2078968</v>
      </c>
      <c r="O5015" s="61">
        <f t="shared" si="240"/>
        <v>0</v>
      </c>
    </row>
    <row r="5016" spans="2:15" hidden="1" x14ac:dyDescent="0.3">
      <c r="B5016" s="56" t="s">
        <v>19061</v>
      </c>
      <c r="C5016" s="19">
        <f t="shared" si="238"/>
        <v>39581</v>
      </c>
      <c r="D5016" s="56" t="s">
        <v>13350</v>
      </c>
      <c r="E5016" s="55">
        <v>45112</v>
      </c>
      <c r="F5016" s="18">
        <f t="shared" si="239"/>
        <v>7</v>
      </c>
      <c r="G5016" s="56" t="s">
        <v>12182</v>
      </c>
      <c r="H5016" s="56" t="s">
        <v>12182</v>
      </c>
      <c r="I5016" s="56" t="s">
        <v>12183</v>
      </c>
      <c r="J5016" s="57">
        <v>3523060</v>
      </c>
      <c r="K5016" s="58" t="s">
        <v>11726</v>
      </c>
      <c r="L5016" s="57">
        <v>281845</v>
      </c>
      <c r="M5016" s="59">
        <f t="shared" si="237"/>
        <v>3804905</v>
      </c>
      <c r="N5016">
        <f>+VLOOKUP(C5016,'Thanh toán '!M$1335:N$6972,2,0)</f>
        <v>3804905</v>
      </c>
      <c r="O5016" s="61">
        <f t="shared" si="240"/>
        <v>0</v>
      </c>
    </row>
    <row r="5017" spans="2:15" hidden="1" x14ac:dyDescent="0.3">
      <c r="B5017" s="56" t="s">
        <v>19062</v>
      </c>
      <c r="C5017" s="19">
        <f t="shared" si="238"/>
        <v>39582</v>
      </c>
      <c r="D5017" s="56" t="s">
        <v>13350</v>
      </c>
      <c r="E5017" s="55">
        <v>45112</v>
      </c>
      <c r="F5017" s="18">
        <f t="shared" si="239"/>
        <v>7</v>
      </c>
      <c r="G5017" s="56" t="s">
        <v>12167</v>
      </c>
      <c r="H5017" s="56" t="s">
        <v>12167</v>
      </c>
      <c r="I5017" s="56" t="s">
        <v>12168</v>
      </c>
      <c r="J5017" s="57">
        <v>1062295</v>
      </c>
      <c r="K5017" s="58" t="s">
        <v>11726</v>
      </c>
      <c r="L5017" s="57">
        <v>84984</v>
      </c>
      <c r="M5017" s="59">
        <f t="shared" si="237"/>
        <v>1147279</v>
      </c>
      <c r="N5017">
        <f>+VLOOKUP(C5017,'Thanh toán '!M$1335:N$6972,2,0)</f>
        <v>1147279</v>
      </c>
      <c r="O5017" s="61">
        <f t="shared" si="240"/>
        <v>0</v>
      </c>
    </row>
    <row r="5018" spans="2:15" hidden="1" x14ac:dyDescent="0.3">
      <c r="B5018" s="56" t="s">
        <v>19063</v>
      </c>
      <c r="C5018" s="19">
        <f t="shared" si="238"/>
        <v>39583</v>
      </c>
      <c r="D5018" s="56" t="s">
        <v>13350</v>
      </c>
      <c r="E5018" s="55">
        <v>45112</v>
      </c>
      <c r="F5018" s="18">
        <f t="shared" si="239"/>
        <v>7</v>
      </c>
      <c r="G5018" s="56" t="s">
        <v>12194</v>
      </c>
      <c r="H5018" s="56" t="s">
        <v>12194</v>
      </c>
      <c r="I5018" s="56" t="s">
        <v>12195</v>
      </c>
      <c r="J5018" s="57">
        <v>2222195</v>
      </c>
      <c r="K5018" s="58" t="s">
        <v>11726</v>
      </c>
      <c r="L5018" s="57">
        <v>177776</v>
      </c>
      <c r="M5018" s="59">
        <f t="shared" si="237"/>
        <v>2399971</v>
      </c>
      <c r="N5018">
        <f>+VLOOKUP(C5018,'Thanh toán '!M$1335:N$6972,2,0)</f>
        <v>2399971</v>
      </c>
      <c r="O5018" s="61">
        <f t="shared" si="240"/>
        <v>0</v>
      </c>
    </row>
    <row r="5019" spans="2:15" hidden="1" x14ac:dyDescent="0.3">
      <c r="B5019" s="56" t="s">
        <v>19064</v>
      </c>
      <c r="C5019" s="19">
        <f t="shared" si="238"/>
        <v>39584</v>
      </c>
      <c r="D5019" s="56" t="s">
        <v>13350</v>
      </c>
      <c r="E5019" s="55">
        <v>45112</v>
      </c>
      <c r="F5019" s="18">
        <f t="shared" si="239"/>
        <v>7</v>
      </c>
      <c r="G5019" s="56" t="s">
        <v>12191</v>
      </c>
      <c r="H5019" s="56" t="s">
        <v>14386</v>
      </c>
      <c r="I5019" s="56" t="s">
        <v>12192</v>
      </c>
      <c r="J5019" s="57">
        <v>993835</v>
      </c>
      <c r="K5019" s="58" t="s">
        <v>11726</v>
      </c>
      <c r="L5019" s="57">
        <v>79507</v>
      </c>
      <c r="M5019" s="59">
        <f t="shared" si="237"/>
        <v>1073342</v>
      </c>
      <c r="N5019">
        <f>+VLOOKUP(C5019,'Thanh toán '!M$1335:N$6972,2,0)</f>
        <v>1073342</v>
      </c>
      <c r="O5019" s="61">
        <f t="shared" si="240"/>
        <v>0</v>
      </c>
    </row>
    <row r="5020" spans="2:15" hidden="1" x14ac:dyDescent="0.3">
      <c r="B5020" s="56" t="s">
        <v>19065</v>
      </c>
      <c r="C5020" s="19">
        <f t="shared" si="238"/>
        <v>39585</v>
      </c>
      <c r="D5020" s="56" t="s">
        <v>13350</v>
      </c>
      <c r="E5020" s="55">
        <v>45112</v>
      </c>
      <c r="F5020" s="18">
        <f t="shared" si="239"/>
        <v>7</v>
      </c>
      <c r="G5020" s="56" t="s">
        <v>12618</v>
      </c>
      <c r="H5020" s="56" t="s">
        <v>12618</v>
      </c>
      <c r="I5020" s="56" t="s">
        <v>12619</v>
      </c>
      <c r="J5020" s="57">
        <v>367155</v>
      </c>
      <c r="K5020" s="58" t="s">
        <v>11726</v>
      </c>
      <c r="L5020" s="57">
        <v>29372</v>
      </c>
      <c r="M5020" s="59">
        <f t="shared" si="237"/>
        <v>396527</v>
      </c>
      <c r="N5020">
        <f>+VLOOKUP(C5020,'Thanh toán '!M$1335:N$6972,2,0)</f>
        <v>396527</v>
      </c>
      <c r="O5020" s="61">
        <f t="shared" si="240"/>
        <v>0</v>
      </c>
    </row>
    <row r="5021" spans="2:15" hidden="1" x14ac:dyDescent="0.3">
      <c r="B5021" s="56" t="s">
        <v>19066</v>
      </c>
      <c r="C5021" s="19">
        <f t="shared" si="238"/>
        <v>39586</v>
      </c>
      <c r="D5021" s="56" t="s">
        <v>13350</v>
      </c>
      <c r="E5021" s="55">
        <v>45112</v>
      </c>
      <c r="F5021" s="18">
        <f t="shared" si="239"/>
        <v>7</v>
      </c>
      <c r="G5021" s="56" t="s">
        <v>12645</v>
      </c>
      <c r="H5021" s="56" t="s">
        <v>12645</v>
      </c>
      <c r="I5021" s="56" t="s">
        <v>12646</v>
      </c>
      <c r="J5021" s="57">
        <v>1279629</v>
      </c>
      <c r="K5021" s="58" t="s">
        <v>11726</v>
      </c>
      <c r="L5021" s="57">
        <v>102370</v>
      </c>
      <c r="M5021" s="59">
        <f t="shared" si="237"/>
        <v>1381999</v>
      </c>
      <c r="N5021">
        <f>+VLOOKUP(C5021,'Thanh toán '!M$1335:N$6972,2,0)</f>
        <v>1381999</v>
      </c>
      <c r="O5021" s="61">
        <f t="shared" si="240"/>
        <v>0</v>
      </c>
    </row>
    <row r="5022" spans="2:15" hidden="1" x14ac:dyDescent="0.3">
      <c r="B5022" s="56" t="s">
        <v>19067</v>
      </c>
      <c r="C5022" s="19">
        <f t="shared" si="238"/>
        <v>39587</v>
      </c>
      <c r="D5022" s="56" t="s">
        <v>13350</v>
      </c>
      <c r="E5022" s="55">
        <v>45112</v>
      </c>
      <c r="F5022" s="18">
        <f t="shared" si="239"/>
        <v>7</v>
      </c>
      <c r="G5022" s="56" t="s">
        <v>12173</v>
      </c>
      <c r="H5022" s="56" t="s">
        <v>12173</v>
      </c>
      <c r="I5022" s="56" t="s">
        <v>12174</v>
      </c>
      <c r="J5022" s="57">
        <v>888460</v>
      </c>
      <c r="K5022" s="58" t="s">
        <v>11726</v>
      </c>
      <c r="L5022" s="57">
        <v>71077</v>
      </c>
      <c r="M5022" s="59">
        <f t="shared" si="237"/>
        <v>959537</v>
      </c>
      <c r="N5022">
        <f>+VLOOKUP(C5022,'Thanh toán '!M$1335:N$6972,2,0)</f>
        <v>959537</v>
      </c>
      <c r="O5022" s="61">
        <f t="shared" si="240"/>
        <v>0</v>
      </c>
    </row>
    <row r="5023" spans="2:15" hidden="1" x14ac:dyDescent="0.3">
      <c r="B5023" s="56" t="s">
        <v>19068</v>
      </c>
      <c r="C5023" s="19">
        <f t="shared" si="238"/>
        <v>39588</v>
      </c>
      <c r="D5023" s="56" t="s">
        <v>13350</v>
      </c>
      <c r="E5023" s="55">
        <v>45113</v>
      </c>
      <c r="F5023" s="18">
        <f t="shared" si="239"/>
        <v>7</v>
      </c>
      <c r="G5023" s="56" t="s">
        <v>12221</v>
      </c>
      <c r="H5023" s="56" t="s">
        <v>19069</v>
      </c>
      <c r="I5023" s="56" t="s">
        <v>12222</v>
      </c>
      <c r="J5023" s="57">
        <v>2665380</v>
      </c>
      <c r="K5023" s="58" t="s">
        <v>11726</v>
      </c>
      <c r="L5023" s="57">
        <v>213230</v>
      </c>
      <c r="M5023" s="59">
        <f t="shared" si="237"/>
        <v>2878610</v>
      </c>
      <c r="N5023">
        <f>+VLOOKUP(C5023,'Thanh toán '!M$1335:N$6972,2,0)</f>
        <v>2878610</v>
      </c>
      <c r="O5023" s="61">
        <f t="shared" si="240"/>
        <v>0</v>
      </c>
    </row>
    <row r="5024" spans="2:15" hidden="1" x14ac:dyDescent="0.3">
      <c r="B5024" s="56" t="s">
        <v>19070</v>
      </c>
      <c r="C5024" s="19">
        <f t="shared" si="238"/>
        <v>39931</v>
      </c>
      <c r="D5024" s="56" t="s">
        <v>13350</v>
      </c>
      <c r="E5024" s="55">
        <v>45113</v>
      </c>
      <c r="F5024" s="18">
        <f t="shared" si="239"/>
        <v>7</v>
      </c>
      <c r="G5024" s="56" t="s">
        <v>12513</v>
      </c>
      <c r="H5024" s="56" t="s">
        <v>12513</v>
      </c>
      <c r="I5024" s="56" t="s">
        <v>12514</v>
      </c>
      <c r="J5024" s="57">
        <v>2222195</v>
      </c>
      <c r="K5024" s="58" t="s">
        <v>11726</v>
      </c>
      <c r="L5024" s="57">
        <v>177776</v>
      </c>
      <c r="M5024" s="59">
        <f t="shared" si="237"/>
        <v>2399971</v>
      </c>
      <c r="N5024">
        <f>+VLOOKUP(C5024,'Thanh toán '!M$1335:N$6972,2,0)</f>
        <v>2399971</v>
      </c>
      <c r="O5024" s="61">
        <f t="shared" si="240"/>
        <v>0</v>
      </c>
    </row>
    <row r="5025" spans="2:15" hidden="1" x14ac:dyDescent="0.3">
      <c r="B5025" s="56" t="s">
        <v>19071</v>
      </c>
      <c r="C5025" s="19">
        <f t="shared" si="238"/>
        <v>40212</v>
      </c>
      <c r="D5025" s="56" t="s">
        <v>13350</v>
      </c>
      <c r="E5025" s="55">
        <v>45113</v>
      </c>
      <c r="F5025" s="18">
        <f t="shared" si="239"/>
        <v>7</v>
      </c>
      <c r="G5025" s="56" t="s">
        <v>12215</v>
      </c>
      <c r="H5025" s="56" t="s">
        <v>18182</v>
      </c>
      <c r="I5025" s="56" t="s">
        <v>12216</v>
      </c>
      <c r="J5025" s="57">
        <v>1318410</v>
      </c>
      <c r="K5025" s="58" t="s">
        <v>11726</v>
      </c>
      <c r="L5025" s="57">
        <v>105473</v>
      </c>
      <c r="M5025" s="59">
        <f t="shared" si="237"/>
        <v>1423883</v>
      </c>
      <c r="N5025">
        <f>+VLOOKUP(C5025,'Thanh toán '!M$1335:N$6972,2,0)</f>
        <v>1423883</v>
      </c>
      <c r="O5025" s="61">
        <f t="shared" si="240"/>
        <v>0</v>
      </c>
    </row>
    <row r="5026" spans="2:15" hidden="1" x14ac:dyDescent="0.3">
      <c r="B5026" s="56" t="s">
        <v>19072</v>
      </c>
      <c r="C5026" s="19">
        <f t="shared" si="238"/>
        <v>40451</v>
      </c>
      <c r="D5026" s="56" t="s">
        <v>13350</v>
      </c>
      <c r="E5026" s="55">
        <v>45113</v>
      </c>
      <c r="F5026" s="18">
        <f t="shared" si="239"/>
        <v>7</v>
      </c>
      <c r="G5026" s="56" t="s">
        <v>11799</v>
      </c>
      <c r="H5026" s="56" t="s">
        <v>13426</v>
      </c>
      <c r="I5026" s="56" t="s">
        <v>11725</v>
      </c>
      <c r="J5026" s="57">
        <v>580435</v>
      </c>
      <c r="K5026" s="58" t="s">
        <v>11726</v>
      </c>
      <c r="L5026" s="57">
        <v>46435</v>
      </c>
      <c r="M5026" s="59">
        <f t="shared" si="237"/>
        <v>626870</v>
      </c>
      <c r="N5026">
        <f>+VLOOKUP(C5026,'Thanh toán '!M$1335:N$6972,2,0)</f>
        <v>626870</v>
      </c>
      <c r="O5026" s="61">
        <f t="shared" si="240"/>
        <v>0</v>
      </c>
    </row>
    <row r="5027" spans="2:15" hidden="1" x14ac:dyDescent="0.3">
      <c r="B5027" s="56" t="s">
        <v>19073</v>
      </c>
      <c r="C5027" s="19">
        <f t="shared" si="238"/>
        <v>40452</v>
      </c>
      <c r="D5027" s="56" t="s">
        <v>13350</v>
      </c>
      <c r="E5027" s="55">
        <v>45113</v>
      </c>
      <c r="F5027" s="18">
        <f t="shared" si="239"/>
        <v>7</v>
      </c>
      <c r="G5027" s="56" t="s">
        <v>11799</v>
      </c>
      <c r="H5027" s="56" t="s">
        <v>13577</v>
      </c>
      <c r="I5027" s="56" t="s">
        <v>11725</v>
      </c>
      <c r="J5027" s="57">
        <v>972143</v>
      </c>
      <c r="K5027" s="58" t="s">
        <v>11726</v>
      </c>
      <c r="L5027" s="57">
        <v>77771</v>
      </c>
      <c r="M5027" s="59">
        <f t="shared" si="237"/>
        <v>1049914</v>
      </c>
      <c r="N5027">
        <f>+VLOOKUP(C5027,'Thanh toán '!M$1335:N$6972,2,0)</f>
        <v>1049914</v>
      </c>
      <c r="O5027" s="61">
        <f t="shared" si="240"/>
        <v>0</v>
      </c>
    </row>
    <row r="5028" spans="2:15" hidden="1" x14ac:dyDescent="0.3">
      <c r="B5028" s="56" t="s">
        <v>19074</v>
      </c>
      <c r="C5028" s="19">
        <f t="shared" si="238"/>
        <v>40453</v>
      </c>
      <c r="D5028" s="56" t="s">
        <v>13350</v>
      </c>
      <c r="E5028" s="55">
        <v>45113</v>
      </c>
      <c r="F5028" s="18">
        <f t="shared" si="239"/>
        <v>7</v>
      </c>
      <c r="G5028" s="56" t="s">
        <v>11799</v>
      </c>
      <c r="H5028" s="56" t="s">
        <v>13577</v>
      </c>
      <c r="I5028" s="56" t="s">
        <v>11725</v>
      </c>
      <c r="J5028" s="57">
        <v>444230</v>
      </c>
      <c r="K5028" s="58" t="s">
        <v>11726</v>
      </c>
      <c r="L5028" s="57">
        <v>35538</v>
      </c>
      <c r="M5028" s="59">
        <f t="shared" si="237"/>
        <v>479768</v>
      </c>
      <c r="N5028">
        <f>+VLOOKUP(C5028,'Thanh toán '!M$1335:N$6972,2,0)</f>
        <v>479768</v>
      </c>
      <c r="O5028" s="61">
        <f t="shared" si="240"/>
        <v>0</v>
      </c>
    </row>
    <row r="5029" spans="2:15" hidden="1" x14ac:dyDescent="0.3">
      <c r="B5029" s="56" t="s">
        <v>19075</v>
      </c>
      <c r="C5029" s="19">
        <f t="shared" si="238"/>
        <v>40454</v>
      </c>
      <c r="D5029" s="56" t="s">
        <v>13350</v>
      </c>
      <c r="E5029" s="55">
        <v>45113</v>
      </c>
      <c r="F5029" s="18">
        <f t="shared" si="239"/>
        <v>7</v>
      </c>
      <c r="G5029" s="56" t="s">
        <v>11799</v>
      </c>
      <c r="H5029" s="56" t="s">
        <v>13430</v>
      </c>
      <c r="I5029" s="56" t="s">
        <v>11725</v>
      </c>
      <c r="J5029" s="57">
        <v>441000</v>
      </c>
      <c r="K5029" s="58" t="s">
        <v>11726</v>
      </c>
      <c r="L5029" s="57">
        <v>35280</v>
      </c>
      <c r="M5029" s="59">
        <f t="shared" si="237"/>
        <v>476280</v>
      </c>
      <c r="N5029">
        <f>+VLOOKUP(C5029,'Thanh toán '!M$1335:N$6972,2,0)</f>
        <v>476280</v>
      </c>
      <c r="O5029" s="61">
        <f t="shared" si="240"/>
        <v>0</v>
      </c>
    </row>
    <row r="5030" spans="2:15" hidden="1" x14ac:dyDescent="0.3">
      <c r="B5030" s="56" t="s">
        <v>19076</v>
      </c>
      <c r="C5030" s="19">
        <f t="shared" si="238"/>
        <v>40455</v>
      </c>
      <c r="D5030" s="56" t="s">
        <v>13350</v>
      </c>
      <c r="E5030" s="55">
        <v>45113</v>
      </c>
      <c r="F5030" s="18">
        <f t="shared" si="239"/>
        <v>7</v>
      </c>
      <c r="G5030" s="56" t="s">
        <v>12287</v>
      </c>
      <c r="H5030" s="56" t="s">
        <v>12287</v>
      </c>
      <c r="I5030" s="56" t="s">
        <v>12288</v>
      </c>
      <c r="J5030" s="57">
        <v>888460</v>
      </c>
      <c r="K5030" s="58" t="s">
        <v>11726</v>
      </c>
      <c r="L5030" s="57">
        <v>71077</v>
      </c>
      <c r="M5030" s="59">
        <f t="shared" si="237"/>
        <v>959537</v>
      </c>
      <c r="N5030">
        <f>+VLOOKUP(C5030,'Thanh toán '!M$1335:N$6972,2,0)</f>
        <v>959537</v>
      </c>
      <c r="O5030" s="61">
        <f t="shared" si="240"/>
        <v>0</v>
      </c>
    </row>
    <row r="5031" spans="2:15" hidden="1" x14ac:dyDescent="0.3">
      <c r="B5031" s="56" t="s">
        <v>19077</v>
      </c>
      <c r="C5031" s="19">
        <f t="shared" si="238"/>
        <v>40456</v>
      </c>
      <c r="D5031" s="56" t="s">
        <v>13350</v>
      </c>
      <c r="E5031" s="55">
        <v>45113</v>
      </c>
      <c r="F5031" s="18">
        <f t="shared" si="239"/>
        <v>7</v>
      </c>
      <c r="G5031" s="56" t="s">
        <v>12287</v>
      </c>
      <c r="H5031" s="56" t="s">
        <v>12287</v>
      </c>
      <c r="I5031" s="56" t="s">
        <v>12288</v>
      </c>
      <c r="J5031" s="57">
        <v>441000</v>
      </c>
      <c r="K5031" s="58" t="s">
        <v>11726</v>
      </c>
      <c r="L5031" s="57">
        <v>35280</v>
      </c>
      <c r="M5031" s="59">
        <f t="shared" si="237"/>
        <v>476280</v>
      </c>
      <c r="N5031">
        <f>+VLOOKUP(C5031,'Thanh toán '!M$1335:N$6972,2,0)</f>
        <v>476280</v>
      </c>
      <c r="O5031" s="61">
        <f t="shared" si="240"/>
        <v>0</v>
      </c>
    </row>
    <row r="5032" spans="2:15" hidden="1" x14ac:dyDescent="0.3">
      <c r="B5032" s="56" t="s">
        <v>19078</v>
      </c>
      <c r="C5032" s="19">
        <f t="shared" si="238"/>
        <v>40457</v>
      </c>
      <c r="D5032" s="56" t="s">
        <v>13350</v>
      </c>
      <c r="E5032" s="55">
        <v>45113</v>
      </c>
      <c r="F5032" s="18">
        <f t="shared" si="239"/>
        <v>7</v>
      </c>
      <c r="G5032" s="56" t="s">
        <v>11799</v>
      </c>
      <c r="H5032" s="56" t="s">
        <v>13848</v>
      </c>
      <c r="I5032" s="56" t="s">
        <v>11725</v>
      </c>
      <c r="J5032" s="57">
        <v>1178540</v>
      </c>
      <c r="K5032" s="58" t="s">
        <v>11726</v>
      </c>
      <c r="L5032" s="57">
        <v>94283</v>
      </c>
      <c r="M5032" s="59">
        <f t="shared" si="237"/>
        <v>1272823</v>
      </c>
      <c r="N5032">
        <f>+VLOOKUP(C5032,'Thanh toán '!M$1335:N$6972,2,0)</f>
        <v>1272823</v>
      </c>
      <c r="O5032" s="61">
        <f t="shared" si="240"/>
        <v>0</v>
      </c>
    </row>
    <row r="5033" spans="2:15" hidden="1" x14ac:dyDescent="0.3">
      <c r="B5033" s="56" t="s">
        <v>19079</v>
      </c>
      <c r="C5033" s="19">
        <f t="shared" si="238"/>
        <v>40458</v>
      </c>
      <c r="D5033" s="56" t="s">
        <v>13350</v>
      </c>
      <c r="E5033" s="55">
        <v>45113</v>
      </c>
      <c r="F5033" s="18">
        <f t="shared" si="239"/>
        <v>7</v>
      </c>
      <c r="G5033" s="56" t="s">
        <v>11799</v>
      </c>
      <c r="H5033" s="56" t="s">
        <v>13850</v>
      </c>
      <c r="I5033" s="56" t="s">
        <v>11725</v>
      </c>
      <c r="J5033" s="57">
        <v>580435</v>
      </c>
      <c r="K5033" s="58" t="s">
        <v>11726</v>
      </c>
      <c r="L5033" s="57">
        <v>46435</v>
      </c>
      <c r="M5033" s="59">
        <f t="shared" si="237"/>
        <v>626870</v>
      </c>
      <c r="N5033">
        <f>+VLOOKUP(C5033,'Thanh toán '!M$1335:N$6972,2,0)</f>
        <v>626870</v>
      </c>
      <c r="O5033" s="61">
        <f t="shared" si="240"/>
        <v>0</v>
      </c>
    </row>
    <row r="5034" spans="2:15" hidden="1" x14ac:dyDescent="0.3">
      <c r="B5034" s="56" t="s">
        <v>19080</v>
      </c>
      <c r="C5034" s="19">
        <f t="shared" si="238"/>
        <v>40459</v>
      </c>
      <c r="D5034" s="56" t="s">
        <v>13350</v>
      </c>
      <c r="E5034" s="55">
        <v>45113</v>
      </c>
      <c r="F5034" s="18">
        <f t="shared" si="239"/>
        <v>7</v>
      </c>
      <c r="G5034" s="56" t="s">
        <v>11799</v>
      </c>
      <c r="H5034" s="56" t="s">
        <v>14096</v>
      </c>
      <c r="I5034" s="56" t="s">
        <v>11725</v>
      </c>
      <c r="J5034" s="57">
        <v>657510</v>
      </c>
      <c r="K5034" s="58" t="s">
        <v>11726</v>
      </c>
      <c r="L5034" s="57">
        <v>52601</v>
      </c>
      <c r="M5034" s="59">
        <f t="shared" si="237"/>
        <v>710111</v>
      </c>
      <c r="N5034">
        <f>+VLOOKUP(C5034,'Thanh toán '!M$1335:N$6972,2,0)</f>
        <v>710111</v>
      </c>
      <c r="O5034" s="61">
        <f t="shared" si="240"/>
        <v>0</v>
      </c>
    </row>
    <row r="5035" spans="2:15" hidden="1" x14ac:dyDescent="0.3">
      <c r="B5035" s="56" t="s">
        <v>19081</v>
      </c>
      <c r="C5035" s="19">
        <f t="shared" si="238"/>
        <v>40460</v>
      </c>
      <c r="D5035" s="56" t="s">
        <v>13350</v>
      </c>
      <c r="E5035" s="55">
        <v>45113</v>
      </c>
      <c r="F5035" s="18">
        <f t="shared" si="239"/>
        <v>7</v>
      </c>
      <c r="G5035" s="56" t="s">
        <v>11799</v>
      </c>
      <c r="H5035" s="56" t="s">
        <v>13469</v>
      </c>
      <c r="I5035" s="56" t="s">
        <v>11725</v>
      </c>
      <c r="J5035" s="57">
        <v>394506</v>
      </c>
      <c r="K5035" s="58" t="s">
        <v>11726</v>
      </c>
      <c r="L5035" s="57">
        <v>31560</v>
      </c>
      <c r="M5035" s="59">
        <f t="shared" si="237"/>
        <v>426066</v>
      </c>
      <c r="N5035">
        <f>+VLOOKUP(C5035,'Thanh toán '!M$1335:N$6972,2,0)</f>
        <v>426066</v>
      </c>
      <c r="O5035" s="61">
        <f t="shared" si="240"/>
        <v>0</v>
      </c>
    </row>
    <row r="5036" spans="2:15" hidden="1" x14ac:dyDescent="0.3">
      <c r="B5036" s="56" t="s">
        <v>19082</v>
      </c>
      <c r="C5036" s="19">
        <f t="shared" si="238"/>
        <v>40463</v>
      </c>
      <c r="D5036" s="56" t="s">
        <v>13350</v>
      </c>
      <c r="E5036" s="55">
        <v>45113</v>
      </c>
      <c r="F5036" s="18">
        <f t="shared" si="239"/>
        <v>7</v>
      </c>
      <c r="G5036" s="56" t="s">
        <v>12459</v>
      </c>
      <c r="H5036" s="56" t="s">
        <v>12459</v>
      </c>
      <c r="I5036" s="56" t="s">
        <v>12460</v>
      </c>
      <c r="J5036" s="57">
        <v>882000</v>
      </c>
      <c r="K5036" s="58" t="s">
        <v>11726</v>
      </c>
      <c r="L5036" s="57">
        <v>70560</v>
      </c>
      <c r="M5036" s="59">
        <f t="shared" si="237"/>
        <v>952560</v>
      </c>
      <c r="N5036">
        <f>+VLOOKUP(C5036,'Thanh toán '!M$1335:N$6972,2,0)</f>
        <v>952560</v>
      </c>
      <c r="O5036" s="61">
        <f t="shared" si="240"/>
        <v>0</v>
      </c>
    </row>
    <row r="5037" spans="2:15" hidden="1" x14ac:dyDescent="0.3">
      <c r="B5037" s="56" t="s">
        <v>19083</v>
      </c>
      <c r="C5037" s="19">
        <f t="shared" si="238"/>
        <v>40464</v>
      </c>
      <c r="D5037" s="56" t="s">
        <v>13350</v>
      </c>
      <c r="E5037" s="55">
        <v>45113</v>
      </c>
      <c r="F5037" s="18">
        <f t="shared" si="239"/>
        <v>7</v>
      </c>
      <c r="G5037" s="56" t="s">
        <v>11799</v>
      </c>
      <c r="H5037" s="56" t="s">
        <v>13964</v>
      </c>
      <c r="I5037" s="56" t="s">
        <v>11725</v>
      </c>
      <c r="J5037" s="57">
        <v>441000</v>
      </c>
      <c r="K5037" s="58" t="s">
        <v>11726</v>
      </c>
      <c r="L5037" s="57">
        <v>35280</v>
      </c>
      <c r="M5037" s="59">
        <f t="shared" si="237"/>
        <v>476280</v>
      </c>
      <c r="N5037">
        <f>+VLOOKUP(C5037,'Thanh toán '!M$1335:N$6972,2,0)</f>
        <v>476280</v>
      </c>
      <c r="O5037" s="61">
        <f t="shared" si="240"/>
        <v>0</v>
      </c>
    </row>
    <row r="5038" spans="2:15" hidden="1" x14ac:dyDescent="0.3">
      <c r="B5038" s="56" t="s">
        <v>19084</v>
      </c>
      <c r="C5038" s="19">
        <f t="shared" si="238"/>
        <v>40621</v>
      </c>
      <c r="D5038" s="56" t="s">
        <v>13350</v>
      </c>
      <c r="E5038" s="55">
        <v>45113</v>
      </c>
      <c r="F5038" s="18">
        <f t="shared" si="239"/>
        <v>7</v>
      </c>
      <c r="G5038" s="56" t="s">
        <v>11860</v>
      </c>
      <c r="H5038" s="56" t="s">
        <v>18810</v>
      </c>
      <c r="I5038" s="56" t="s">
        <v>11719</v>
      </c>
      <c r="J5038" s="57">
        <v>367155</v>
      </c>
      <c r="K5038" s="58" t="s">
        <v>11726</v>
      </c>
      <c r="L5038" s="57">
        <v>29372</v>
      </c>
      <c r="M5038" s="59">
        <f t="shared" si="237"/>
        <v>396527</v>
      </c>
      <c r="N5038">
        <f>+VLOOKUP(C5038,'Thanh toán '!M$1335:N$6972,2,0)</f>
        <v>396527</v>
      </c>
      <c r="O5038" s="61">
        <f t="shared" si="240"/>
        <v>0</v>
      </c>
    </row>
    <row r="5039" spans="2:15" hidden="1" x14ac:dyDescent="0.3">
      <c r="B5039" s="56" t="s">
        <v>19085</v>
      </c>
      <c r="C5039" s="19">
        <f t="shared" si="238"/>
        <v>40622</v>
      </c>
      <c r="D5039" s="56" t="s">
        <v>13350</v>
      </c>
      <c r="E5039" s="55">
        <v>45113</v>
      </c>
      <c r="F5039" s="18">
        <f t="shared" si="239"/>
        <v>7</v>
      </c>
      <c r="G5039" s="56" t="s">
        <v>11860</v>
      </c>
      <c r="H5039" s="56" t="s">
        <v>14167</v>
      </c>
      <c r="I5039" s="56" t="s">
        <v>11719</v>
      </c>
      <c r="J5039" s="57">
        <v>2110950</v>
      </c>
      <c r="K5039" s="58" t="s">
        <v>11726</v>
      </c>
      <c r="L5039" s="57">
        <v>168876</v>
      </c>
      <c r="M5039" s="59">
        <f t="shared" si="237"/>
        <v>2279826</v>
      </c>
      <c r="N5039">
        <f>+VLOOKUP(C5039,'Thanh toán '!M$1335:N$6972,2,0)</f>
        <v>2279826</v>
      </c>
      <c r="O5039" s="61">
        <f t="shared" si="240"/>
        <v>0</v>
      </c>
    </row>
    <row r="5040" spans="2:15" hidden="1" x14ac:dyDescent="0.3">
      <c r="B5040" s="56" t="s">
        <v>19086</v>
      </c>
      <c r="C5040" s="19">
        <f t="shared" si="238"/>
        <v>40636</v>
      </c>
      <c r="D5040" s="56" t="s">
        <v>13350</v>
      </c>
      <c r="E5040" s="55">
        <v>45113</v>
      </c>
      <c r="F5040" s="18">
        <f t="shared" si="239"/>
        <v>7</v>
      </c>
      <c r="G5040" s="56" t="s">
        <v>12254</v>
      </c>
      <c r="H5040" s="56" t="s">
        <v>12254</v>
      </c>
      <c r="I5040" s="56" t="s">
        <v>12255</v>
      </c>
      <c r="J5040" s="57">
        <v>891715</v>
      </c>
      <c r="K5040" s="58" t="s">
        <v>11726</v>
      </c>
      <c r="L5040" s="57">
        <v>71337</v>
      </c>
      <c r="M5040" s="59">
        <f t="shared" si="237"/>
        <v>963052</v>
      </c>
      <c r="N5040">
        <f>+VLOOKUP(C5040,'Thanh toán '!M$1335:N$6972,2,0)</f>
        <v>963052</v>
      </c>
      <c r="O5040" s="61">
        <f t="shared" si="240"/>
        <v>0</v>
      </c>
    </row>
    <row r="5041" spans="2:15" hidden="1" x14ac:dyDescent="0.3">
      <c r="B5041" s="56" t="s">
        <v>19087</v>
      </c>
      <c r="C5041" s="19">
        <f t="shared" si="238"/>
        <v>40637</v>
      </c>
      <c r="D5041" s="56" t="s">
        <v>13350</v>
      </c>
      <c r="E5041" s="55">
        <v>45113</v>
      </c>
      <c r="F5041" s="18">
        <f t="shared" si="239"/>
        <v>7</v>
      </c>
      <c r="G5041" s="56" t="s">
        <v>12257</v>
      </c>
      <c r="H5041" s="56" t="s">
        <v>12257</v>
      </c>
      <c r="I5041" s="56" t="s">
        <v>12258</v>
      </c>
      <c r="J5041" s="57">
        <v>901430</v>
      </c>
      <c r="K5041" s="58" t="s">
        <v>11726</v>
      </c>
      <c r="L5041" s="57">
        <v>72114</v>
      </c>
      <c r="M5041" s="59">
        <f t="shared" si="237"/>
        <v>973544</v>
      </c>
      <c r="N5041">
        <f>+VLOOKUP(C5041,'Thanh toán '!M$1335:N$6972,2,0)</f>
        <v>973544</v>
      </c>
      <c r="O5041" s="61">
        <f t="shared" si="240"/>
        <v>0</v>
      </c>
    </row>
    <row r="5042" spans="2:15" hidden="1" x14ac:dyDescent="0.3">
      <c r="B5042" s="56" t="s">
        <v>19088</v>
      </c>
      <c r="C5042" s="19">
        <f t="shared" si="238"/>
        <v>40638</v>
      </c>
      <c r="D5042" s="56" t="s">
        <v>13350</v>
      </c>
      <c r="E5042" s="55">
        <v>45113</v>
      </c>
      <c r="F5042" s="18">
        <f t="shared" si="239"/>
        <v>7</v>
      </c>
      <c r="G5042" s="56" t="s">
        <v>12257</v>
      </c>
      <c r="H5042" s="56" t="s">
        <v>12257</v>
      </c>
      <c r="I5042" s="56" t="s">
        <v>12258</v>
      </c>
      <c r="J5042" s="57">
        <v>529200</v>
      </c>
      <c r="K5042" s="58" t="s">
        <v>11726</v>
      </c>
      <c r="L5042" s="57">
        <v>42336</v>
      </c>
      <c r="M5042" s="59">
        <f t="shared" si="237"/>
        <v>571536</v>
      </c>
      <c r="N5042">
        <f>+VLOOKUP(C5042,'Thanh toán '!M$1335:N$6972,2,0)</f>
        <v>571536</v>
      </c>
      <c r="O5042" s="61">
        <f t="shared" si="240"/>
        <v>0</v>
      </c>
    </row>
    <row r="5043" spans="2:15" hidden="1" x14ac:dyDescent="0.3">
      <c r="B5043" s="56" t="s">
        <v>19089</v>
      </c>
      <c r="C5043" s="19">
        <f t="shared" si="238"/>
        <v>40639</v>
      </c>
      <c r="D5043" s="56" t="s">
        <v>13350</v>
      </c>
      <c r="E5043" s="55">
        <v>45113</v>
      </c>
      <c r="F5043" s="18">
        <f t="shared" si="239"/>
        <v>7</v>
      </c>
      <c r="G5043" s="56" t="s">
        <v>12257</v>
      </c>
      <c r="H5043" s="56" t="s">
        <v>12257</v>
      </c>
      <c r="I5043" s="56" t="s">
        <v>12258</v>
      </c>
      <c r="J5043" s="57">
        <v>1288873</v>
      </c>
      <c r="K5043" s="58" t="s">
        <v>11726</v>
      </c>
      <c r="L5043" s="57">
        <v>103110</v>
      </c>
      <c r="M5043" s="59">
        <f t="shared" si="237"/>
        <v>1391983</v>
      </c>
      <c r="N5043">
        <f>+VLOOKUP(C5043,'Thanh toán '!M$1335:N$6972,2,0)</f>
        <v>1391983</v>
      </c>
      <c r="O5043" s="61">
        <f t="shared" si="240"/>
        <v>0</v>
      </c>
    </row>
    <row r="5044" spans="2:15" hidden="1" x14ac:dyDescent="0.3">
      <c r="B5044" s="56" t="s">
        <v>19090</v>
      </c>
      <c r="C5044" s="19">
        <f t="shared" si="238"/>
        <v>40640</v>
      </c>
      <c r="D5044" s="56" t="s">
        <v>13350</v>
      </c>
      <c r="E5044" s="55">
        <v>45113</v>
      </c>
      <c r="F5044" s="18">
        <f t="shared" si="239"/>
        <v>7</v>
      </c>
      <c r="G5044" s="56" t="s">
        <v>12254</v>
      </c>
      <c r="H5044" s="56" t="s">
        <v>12254</v>
      </c>
      <c r="I5044" s="56" t="s">
        <v>12255</v>
      </c>
      <c r="J5044" s="57">
        <v>1912850</v>
      </c>
      <c r="K5044" s="58" t="s">
        <v>11726</v>
      </c>
      <c r="L5044" s="57">
        <v>153028</v>
      </c>
      <c r="M5044" s="59">
        <f t="shared" si="237"/>
        <v>2065878</v>
      </c>
      <c r="N5044">
        <f>+VLOOKUP(C5044,'Thanh toán '!M$1335:N$6972,2,0)</f>
        <v>2065878</v>
      </c>
      <c r="O5044" s="61">
        <f t="shared" si="240"/>
        <v>0</v>
      </c>
    </row>
    <row r="5045" spans="2:15" hidden="1" x14ac:dyDescent="0.3">
      <c r="B5045" s="56" t="s">
        <v>19091</v>
      </c>
      <c r="C5045" s="19">
        <f t="shared" si="238"/>
        <v>40644</v>
      </c>
      <c r="D5045" s="56" t="s">
        <v>13350</v>
      </c>
      <c r="E5045" s="55">
        <v>45114</v>
      </c>
      <c r="F5045" s="18">
        <f t="shared" si="239"/>
        <v>7</v>
      </c>
      <c r="G5045" s="56" t="s">
        <v>12438</v>
      </c>
      <c r="H5045" s="56" t="s">
        <v>19092</v>
      </c>
      <c r="I5045" s="56" t="s">
        <v>12439</v>
      </c>
      <c r="J5045" s="57">
        <v>2937240</v>
      </c>
      <c r="K5045" s="58" t="s">
        <v>11726</v>
      </c>
      <c r="L5045" s="57">
        <v>234979</v>
      </c>
      <c r="M5045" s="59">
        <f t="shared" si="237"/>
        <v>3172219</v>
      </c>
      <c r="N5045">
        <f>+VLOOKUP(C5045,'Thanh toán '!M$1335:N$6972,2,0)</f>
        <v>3172219</v>
      </c>
      <c r="O5045" s="61">
        <f t="shared" si="240"/>
        <v>0</v>
      </c>
    </row>
    <row r="5046" spans="2:15" hidden="1" x14ac:dyDescent="0.3">
      <c r="B5046" s="56" t="s">
        <v>19093</v>
      </c>
      <c r="C5046" s="19">
        <f t="shared" si="238"/>
        <v>40645</v>
      </c>
      <c r="D5046" s="56" t="s">
        <v>13350</v>
      </c>
      <c r="E5046" s="55">
        <v>45114</v>
      </c>
      <c r="F5046" s="18">
        <f t="shared" si="239"/>
        <v>7</v>
      </c>
      <c r="G5046" s="56" t="s">
        <v>12438</v>
      </c>
      <c r="H5046" s="56" t="s">
        <v>12438</v>
      </c>
      <c r="I5046" s="56" t="s">
        <v>12439</v>
      </c>
      <c r="J5046" s="57">
        <v>1783430</v>
      </c>
      <c r="K5046" s="58" t="s">
        <v>11726</v>
      </c>
      <c r="L5046" s="57">
        <v>142674</v>
      </c>
      <c r="M5046" s="59">
        <f t="shared" ref="M5046:M5109" si="241">+L5046+J5046</f>
        <v>1926104</v>
      </c>
      <c r="N5046">
        <f>+VLOOKUP(C5046,'Thanh toán '!M$1335:N$6972,2,0)</f>
        <v>1926104</v>
      </c>
      <c r="O5046" s="61">
        <f t="shared" si="240"/>
        <v>0</v>
      </c>
    </row>
    <row r="5047" spans="2:15" hidden="1" x14ac:dyDescent="0.3">
      <c r="B5047" s="56" t="s">
        <v>19094</v>
      </c>
      <c r="C5047" s="19">
        <f t="shared" si="238"/>
        <v>40648</v>
      </c>
      <c r="D5047" s="56" t="s">
        <v>13350</v>
      </c>
      <c r="E5047" s="55">
        <v>45114</v>
      </c>
      <c r="F5047" s="18">
        <f t="shared" si="239"/>
        <v>7</v>
      </c>
      <c r="G5047" s="56" t="s">
        <v>12026</v>
      </c>
      <c r="H5047" s="56" t="s">
        <v>19095</v>
      </c>
      <c r="I5047" s="56" t="s">
        <v>12027</v>
      </c>
      <c r="J5047" s="57">
        <v>441000</v>
      </c>
      <c r="K5047" s="58" t="s">
        <v>11726</v>
      </c>
      <c r="L5047" s="57">
        <v>35280</v>
      </c>
      <c r="M5047" s="59">
        <f t="shared" si="241"/>
        <v>476280</v>
      </c>
      <c r="N5047">
        <f>+VLOOKUP(C5047,'Thanh toán '!M$1335:N$6972,2,0)</f>
        <v>476280</v>
      </c>
      <c r="O5047" s="61">
        <f t="shared" si="240"/>
        <v>0</v>
      </c>
    </row>
    <row r="5048" spans="2:15" hidden="1" x14ac:dyDescent="0.3">
      <c r="B5048" s="56" t="s">
        <v>19096</v>
      </c>
      <c r="C5048" s="19">
        <f t="shared" si="238"/>
        <v>40649</v>
      </c>
      <c r="D5048" s="56" t="s">
        <v>13350</v>
      </c>
      <c r="E5048" s="55">
        <v>45114</v>
      </c>
      <c r="F5048" s="18">
        <f t="shared" si="239"/>
        <v>7</v>
      </c>
      <c r="G5048" s="56" t="s">
        <v>12026</v>
      </c>
      <c r="H5048" s="56" t="s">
        <v>13947</v>
      </c>
      <c r="I5048" s="56" t="s">
        <v>12027</v>
      </c>
      <c r="J5048" s="57">
        <v>1170230</v>
      </c>
      <c r="K5048" s="58" t="s">
        <v>11726</v>
      </c>
      <c r="L5048" s="57">
        <v>93618</v>
      </c>
      <c r="M5048" s="59">
        <f t="shared" si="241"/>
        <v>1263848</v>
      </c>
      <c r="N5048">
        <f>+VLOOKUP(C5048,'Thanh toán '!M$1335:N$6972,2,0)</f>
        <v>1263848</v>
      </c>
      <c r="O5048" s="61">
        <f t="shared" si="240"/>
        <v>0</v>
      </c>
    </row>
    <row r="5049" spans="2:15" hidden="1" x14ac:dyDescent="0.3">
      <c r="B5049" s="56" t="s">
        <v>19097</v>
      </c>
      <c r="C5049" s="19">
        <f t="shared" si="238"/>
        <v>40650</v>
      </c>
      <c r="D5049" s="56" t="s">
        <v>13350</v>
      </c>
      <c r="E5049" s="55">
        <v>45114</v>
      </c>
      <c r="F5049" s="18">
        <f t="shared" si="239"/>
        <v>7</v>
      </c>
      <c r="G5049" s="56" t="s">
        <v>11799</v>
      </c>
      <c r="H5049" s="56" t="s">
        <v>18226</v>
      </c>
      <c r="I5049" s="56" t="s">
        <v>11725</v>
      </c>
      <c r="J5049" s="57">
        <v>390972</v>
      </c>
      <c r="K5049" s="58" t="s">
        <v>11726</v>
      </c>
      <c r="L5049" s="57">
        <v>31278</v>
      </c>
      <c r="M5049" s="59">
        <f t="shared" si="241"/>
        <v>422250</v>
      </c>
      <c r="N5049">
        <f>+VLOOKUP(C5049,'Thanh toán '!M$1335:N$6972,2,0)</f>
        <v>422250</v>
      </c>
      <c r="O5049" s="61">
        <f t="shared" si="240"/>
        <v>0</v>
      </c>
    </row>
    <row r="5050" spans="2:15" hidden="1" x14ac:dyDescent="0.3">
      <c r="B5050" s="56" t="s">
        <v>19098</v>
      </c>
      <c r="C5050" s="19">
        <f t="shared" si="238"/>
        <v>40651</v>
      </c>
      <c r="D5050" s="56" t="s">
        <v>13350</v>
      </c>
      <c r="E5050" s="55">
        <v>45114</v>
      </c>
      <c r="F5050" s="18">
        <f t="shared" si="239"/>
        <v>7</v>
      </c>
      <c r="G5050" s="56" t="s">
        <v>11799</v>
      </c>
      <c r="H5050" s="56" t="s">
        <v>19099</v>
      </c>
      <c r="I5050" s="56" t="s">
        <v>11725</v>
      </c>
      <c r="J5050" s="57">
        <v>715315</v>
      </c>
      <c r="K5050" s="58" t="s">
        <v>11726</v>
      </c>
      <c r="L5050" s="57">
        <v>57225</v>
      </c>
      <c r="M5050" s="59">
        <f t="shared" si="241"/>
        <v>772540</v>
      </c>
      <c r="N5050">
        <f>+VLOOKUP(C5050,'Thanh toán '!M$1335:N$6972,2,0)</f>
        <v>772540</v>
      </c>
      <c r="O5050" s="61">
        <f t="shared" si="240"/>
        <v>0</v>
      </c>
    </row>
    <row r="5051" spans="2:15" hidden="1" x14ac:dyDescent="0.3">
      <c r="B5051" s="56" t="s">
        <v>19100</v>
      </c>
      <c r="C5051" s="19">
        <f t="shared" si="238"/>
        <v>40652</v>
      </c>
      <c r="D5051" s="56" t="s">
        <v>13350</v>
      </c>
      <c r="E5051" s="55">
        <v>45114</v>
      </c>
      <c r="F5051" s="18">
        <f t="shared" si="239"/>
        <v>7</v>
      </c>
      <c r="G5051" s="56" t="s">
        <v>11799</v>
      </c>
      <c r="H5051" s="56" t="s">
        <v>19099</v>
      </c>
      <c r="I5051" s="56" t="s">
        <v>11725</v>
      </c>
      <c r="J5051" s="57">
        <v>1527063</v>
      </c>
      <c r="K5051" s="58" t="s">
        <v>11726</v>
      </c>
      <c r="L5051" s="57">
        <v>122165</v>
      </c>
      <c r="M5051" s="59">
        <f t="shared" si="241"/>
        <v>1649228</v>
      </c>
      <c r="N5051">
        <f>+VLOOKUP(C5051,'Thanh toán '!M$1335:N$6972,2,0)</f>
        <v>1649228</v>
      </c>
      <c r="O5051" s="61">
        <f t="shared" si="240"/>
        <v>0</v>
      </c>
    </row>
    <row r="5052" spans="2:15" hidden="1" x14ac:dyDescent="0.3">
      <c r="B5052" s="56" t="s">
        <v>19101</v>
      </c>
      <c r="C5052" s="19">
        <f t="shared" si="238"/>
        <v>40654</v>
      </c>
      <c r="D5052" s="56" t="s">
        <v>13350</v>
      </c>
      <c r="E5052" s="55">
        <v>45114</v>
      </c>
      <c r="F5052" s="18">
        <f t="shared" si="239"/>
        <v>7</v>
      </c>
      <c r="G5052" s="56" t="s">
        <v>11799</v>
      </c>
      <c r="H5052" s="56" t="s">
        <v>18705</v>
      </c>
      <c r="I5052" s="56" t="s">
        <v>11725</v>
      </c>
      <c r="J5052" s="57">
        <v>483352</v>
      </c>
      <c r="K5052" s="58" t="s">
        <v>11726</v>
      </c>
      <c r="L5052" s="57">
        <v>38668</v>
      </c>
      <c r="M5052" s="59">
        <f t="shared" si="241"/>
        <v>522020</v>
      </c>
      <c r="N5052">
        <f>+VLOOKUP(C5052,'Thanh toán '!M$1335:N$6972,2,0)</f>
        <v>522020</v>
      </c>
      <c r="O5052" s="61">
        <f t="shared" si="240"/>
        <v>0</v>
      </c>
    </row>
    <row r="5053" spans="2:15" hidden="1" x14ac:dyDescent="0.3">
      <c r="B5053" s="56" t="s">
        <v>19102</v>
      </c>
      <c r="C5053" s="19">
        <f t="shared" si="238"/>
        <v>40655</v>
      </c>
      <c r="D5053" s="56" t="s">
        <v>13350</v>
      </c>
      <c r="E5053" s="55">
        <v>45114</v>
      </c>
      <c r="F5053" s="18">
        <f t="shared" si="239"/>
        <v>7</v>
      </c>
      <c r="G5053" s="56" t="s">
        <v>12215</v>
      </c>
      <c r="H5053" s="56" t="s">
        <v>18968</v>
      </c>
      <c r="I5053" s="56" t="s">
        <v>12216</v>
      </c>
      <c r="J5053" s="57">
        <v>1516853</v>
      </c>
      <c r="K5053" s="58" t="s">
        <v>11726</v>
      </c>
      <c r="L5053" s="57">
        <v>121348</v>
      </c>
      <c r="M5053" s="59">
        <f t="shared" si="241"/>
        <v>1638201</v>
      </c>
      <c r="N5053">
        <f>+VLOOKUP(C5053,'Thanh toán '!M$1335:N$6972,2,0)</f>
        <v>1638201</v>
      </c>
      <c r="O5053" s="61">
        <f t="shared" si="240"/>
        <v>0</v>
      </c>
    </row>
    <row r="5054" spans="2:15" hidden="1" x14ac:dyDescent="0.3">
      <c r="B5054" s="56" t="s">
        <v>19103</v>
      </c>
      <c r="C5054" s="19">
        <f t="shared" si="238"/>
        <v>40656</v>
      </c>
      <c r="D5054" s="56" t="s">
        <v>13350</v>
      </c>
      <c r="E5054" s="55">
        <v>45114</v>
      </c>
      <c r="F5054" s="18">
        <f t="shared" si="239"/>
        <v>7</v>
      </c>
      <c r="G5054" s="56" t="s">
        <v>11799</v>
      </c>
      <c r="H5054" s="56" t="s">
        <v>13522</v>
      </c>
      <c r="I5054" s="56" t="s">
        <v>11725</v>
      </c>
      <c r="J5054" s="57">
        <v>433573</v>
      </c>
      <c r="K5054" s="58" t="s">
        <v>11726</v>
      </c>
      <c r="L5054" s="57">
        <v>34686</v>
      </c>
      <c r="M5054" s="59">
        <f t="shared" si="241"/>
        <v>468259</v>
      </c>
      <c r="N5054">
        <f>+VLOOKUP(C5054,'Thanh toán '!M$1335:N$6972,2,0)</f>
        <v>468259</v>
      </c>
      <c r="O5054" s="61">
        <f t="shared" si="240"/>
        <v>0</v>
      </c>
    </row>
    <row r="5055" spans="2:15" hidden="1" x14ac:dyDescent="0.3">
      <c r="B5055" s="56" t="s">
        <v>19104</v>
      </c>
      <c r="C5055" s="19">
        <f t="shared" si="238"/>
        <v>40657</v>
      </c>
      <c r="D5055" s="56" t="s">
        <v>13350</v>
      </c>
      <c r="E5055" s="55">
        <v>45114</v>
      </c>
      <c r="F5055" s="18">
        <f t="shared" si="239"/>
        <v>7</v>
      </c>
      <c r="G5055" s="56" t="s">
        <v>12360</v>
      </c>
      <c r="H5055" s="56" t="s">
        <v>12360</v>
      </c>
      <c r="I5055" s="56" t="s">
        <v>12361</v>
      </c>
      <c r="J5055" s="57">
        <v>891715</v>
      </c>
      <c r="K5055" s="58" t="s">
        <v>11726</v>
      </c>
      <c r="L5055" s="57">
        <v>71337</v>
      </c>
      <c r="M5055" s="59">
        <f t="shared" si="241"/>
        <v>963052</v>
      </c>
      <c r="N5055">
        <f>+VLOOKUP(C5055,'Thanh toán '!M$1335:N$6972,2,0)</f>
        <v>963052</v>
      </c>
      <c r="O5055" s="61">
        <f t="shared" si="240"/>
        <v>0</v>
      </c>
    </row>
    <row r="5056" spans="2:15" hidden="1" x14ac:dyDescent="0.3">
      <c r="B5056" s="56" t="s">
        <v>19105</v>
      </c>
      <c r="C5056" s="19">
        <f t="shared" si="238"/>
        <v>40658</v>
      </c>
      <c r="D5056" s="56" t="s">
        <v>13350</v>
      </c>
      <c r="E5056" s="55">
        <v>45114</v>
      </c>
      <c r="F5056" s="18">
        <f t="shared" si="239"/>
        <v>7</v>
      </c>
      <c r="G5056" s="56" t="s">
        <v>12360</v>
      </c>
      <c r="H5056" s="56" t="s">
        <v>12360</v>
      </c>
      <c r="I5056" s="56" t="s">
        <v>12361</v>
      </c>
      <c r="J5056" s="57">
        <v>2652850</v>
      </c>
      <c r="K5056" s="58" t="s">
        <v>11726</v>
      </c>
      <c r="L5056" s="57">
        <v>212228</v>
      </c>
      <c r="M5056" s="59">
        <f t="shared" si="241"/>
        <v>2865078</v>
      </c>
      <c r="N5056">
        <f>+VLOOKUP(C5056,'Thanh toán '!M$1335:N$6972,2,0)</f>
        <v>2865078</v>
      </c>
      <c r="O5056" s="61">
        <f t="shared" si="240"/>
        <v>0</v>
      </c>
    </row>
    <row r="5057" spans="2:15" hidden="1" x14ac:dyDescent="0.3">
      <c r="B5057" s="56" t="s">
        <v>19106</v>
      </c>
      <c r="C5057" s="19">
        <f t="shared" si="238"/>
        <v>40659</v>
      </c>
      <c r="D5057" s="56" t="s">
        <v>13350</v>
      </c>
      <c r="E5057" s="55">
        <v>45114</v>
      </c>
      <c r="F5057" s="18">
        <f t="shared" si="239"/>
        <v>7</v>
      </c>
      <c r="G5057" s="56" t="s">
        <v>12363</v>
      </c>
      <c r="H5057" s="56" t="s">
        <v>12363</v>
      </c>
      <c r="I5057" s="56" t="s">
        <v>12364</v>
      </c>
      <c r="J5057" s="57">
        <v>3885380</v>
      </c>
      <c r="K5057" s="58" t="s">
        <v>11726</v>
      </c>
      <c r="L5057" s="57">
        <v>310830</v>
      </c>
      <c r="M5057" s="59">
        <f t="shared" si="241"/>
        <v>4196210</v>
      </c>
      <c r="N5057">
        <f>+VLOOKUP(C5057,'Thanh toán '!M$1335:N$6972,2,0)</f>
        <v>4196210</v>
      </c>
      <c r="O5057" s="61">
        <f t="shared" si="240"/>
        <v>0</v>
      </c>
    </row>
    <row r="5058" spans="2:15" hidden="1" x14ac:dyDescent="0.3">
      <c r="B5058" s="56" t="s">
        <v>19107</v>
      </c>
      <c r="C5058" s="19">
        <f t="shared" si="238"/>
        <v>40660</v>
      </c>
      <c r="D5058" s="56" t="s">
        <v>13350</v>
      </c>
      <c r="E5058" s="55">
        <v>45114</v>
      </c>
      <c r="F5058" s="18">
        <f t="shared" si="239"/>
        <v>7</v>
      </c>
      <c r="G5058" s="56" t="s">
        <v>12400</v>
      </c>
      <c r="H5058" s="56" t="s">
        <v>12400</v>
      </c>
      <c r="I5058" s="56" t="s">
        <v>12401</v>
      </c>
      <c r="J5058" s="57">
        <v>3130080</v>
      </c>
      <c r="K5058" s="58" t="s">
        <v>11726</v>
      </c>
      <c r="L5058" s="57">
        <v>250406</v>
      </c>
      <c r="M5058" s="59">
        <f t="shared" si="241"/>
        <v>3380486</v>
      </c>
      <c r="N5058">
        <f>+VLOOKUP(C5058,'Thanh toán '!M$1335:N$6972,2,0)</f>
        <v>3380486</v>
      </c>
      <c r="O5058" s="61">
        <f t="shared" si="240"/>
        <v>0</v>
      </c>
    </row>
    <row r="5059" spans="2:15" hidden="1" x14ac:dyDescent="0.3">
      <c r="B5059" s="56" t="s">
        <v>19108</v>
      </c>
      <c r="C5059" s="19">
        <f t="shared" si="238"/>
        <v>40661</v>
      </c>
      <c r="D5059" s="56" t="s">
        <v>13350</v>
      </c>
      <c r="E5059" s="55">
        <v>45114</v>
      </c>
      <c r="F5059" s="18">
        <f t="shared" si="239"/>
        <v>7</v>
      </c>
      <c r="G5059" s="56" t="s">
        <v>11799</v>
      </c>
      <c r="H5059" s="56" t="s">
        <v>13954</v>
      </c>
      <c r="I5059" s="56" t="s">
        <v>11725</v>
      </c>
      <c r="J5059" s="57">
        <v>1079223</v>
      </c>
      <c r="K5059" s="58" t="s">
        <v>11726</v>
      </c>
      <c r="L5059" s="57">
        <v>86338</v>
      </c>
      <c r="M5059" s="59">
        <f t="shared" si="241"/>
        <v>1165561</v>
      </c>
      <c r="N5059">
        <f>+VLOOKUP(C5059,'Thanh toán '!M$1335:N$6972,2,0)</f>
        <v>1165561</v>
      </c>
      <c r="O5059" s="61">
        <f t="shared" si="240"/>
        <v>0</v>
      </c>
    </row>
    <row r="5060" spans="2:15" hidden="1" x14ac:dyDescent="0.3">
      <c r="B5060" s="56" t="s">
        <v>19109</v>
      </c>
      <c r="C5060" s="19">
        <f t="shared" si="238"/>
        <v>40662</v>
      </c>
      <c r="D5060" s="56" t="s">
        <v>13350</v>
      </c>
      <c r="E5060" s="55">
        <v>45114</v>
      </c>
      <c r="F5060" s="18">
        <f t="shared" si="239"/>
        <v>7</v>
      </c>
      <c r="G5060" s="56" t="s">
        <v>11799</v>
      </c>
      <c r="H5060" s="56" t="s">
        <v>13969</v>
      </c>
      <c r="I5060" s="56" t="s">
        <v>11725</v>
      </c>
      <c r="J5060" s="57">
        <v>1229598</v>
      </c>
      <c r="K5060" s="58" t="s">
        <v>11726</v>
      </c>
      <c r="L5060" s="57">
        <v>98368</v>
      </c>
      <c r="M5060" s="59">
        <f t="shared" si="241"/>
        <v>1327966</v>
      </c>
      <c r="N5060">
        <f>+VLOOKUP(C5060,'Thanh toán '!M$1335:N$6972,2,0)</f>
        <v>1327966</v>
      </c>
      <c r="O5060" s="61">
        <f t="shared" si="240"/>
        <v>0</v>
      </c>
    </row>
    <row r="5061" spans="2:15" hidden="1" x14ac:dyDescent="0.3">
      <c r="B5061" s="56" t="s">
        <v>19110</v>
      </c>
      <c r="C5061" s="19">
        <f t="shared" si="238"/>
        <v>40663</v>
      </c>
      <c r="D5061" s="56" t="s">
        <v>13350</v>
      </c>
      <c r="E5061" s="55">
        <v>45114</v>
      </c>
      <c r="F5061" s="18">
        <f t="shared" si="239"/>
        <v>7</v>
      </c>
      <c r="G5061" s="56" t="s">
        <v>11799</v>
      </c>
      <c r="H5061" s="56" t="s">
        <v>13417</v>
      </c>
      <c r="I5061" s="56" t="s">
        <v>11725</v>
      </c>
      <c r="J5061" s="57">
        <v>367155</v>
      </c>
      <c r="K5061" s="58" t="s">
        <v>11726</v>
      </c>
      <c r="L5061" s="57">
        <v>29372</v>
      </c>
      <c r="M5061" s="59">
        <f t="shared" si="241"/>
        <v>396527</v>
      </c>
      <c r="N5061">
        <f>+VLOOKUP(C5061,'Thanh toán '!M$1335:N$6972,2,0)</f>
        <v>396527</v>
      </c>
      <c r="O5061" s="61">
        <f t="shared" si="240"/>
        <v>0</v>
      </c>
    </row>
    <row r="5062" spans="2:15" hidden="1" x14ac:dyDescent="0.3">
      <c r="B5062" s="56" t="s">
        <v>19111</v>
      </c>
      <c r="C5062" s="19">
        <f t="shared" ref="C5062:C5125" si="242">+B5062*1</f>
        <v>40664</v>
      </c>
      <c r="D5062" s="56" t="s">
        <v>13350</v>
      </c>
      <c r="E5062" s="55">
        <v>45114</v>
      </c>
      <c r="F5062" s="18">
        <f t="shared" ref="F5062:F5125" si="243">+MONTH(E5062)</f>
        <v>7</v>
      </c>
      <c r="G5062" s="56" t="s">
        <v>11799</v>
      </c>
      <c r="H5062" s="56" t="s">
        <v>13818</v>
      </c>
      <c r="I5062" s="56" t="s">
        <v>11725</v>
      </c>
      <c r="J5062" s="57">
        <v>263004</v>
      </c>
      <c r="K5062" s="58" t="s">
        <v>11726</v>
      </c>
      <c r="L5062" s="57">
        <v>21040</v>
      </c>
      <c r="M5062" s="59">
        <f t="shared" si="241"/>
        <v>284044</v>
      </c>
      <c r="N5062">
        <f>+VLOOKUP(C5062,'Thanh toán '!M$1335:N$6972,2,0)</f>
        <v>284044</v>
      </c>
      <c r="O5062" s="61">
        <f t="shared" ref="O5062:O5125" si="244">+N5062-M5062</f>
        <v>0</v>
      </c>
    </row>
    <row r="5063" spans="2:15" hidden="1" x14ac:dyDescent="0.3">
      <c r="B5063" s="56" t="s">
        <v>19112</v>
      </c>
      <c r="C5063" s="19">
        <f t="shared" si="242"/>
        <v>40665</v>
      </c>
      <c r="D5063" s="56" t="s">
        <v>13350</v>
      </c>
      <c r="E5063" s="55">
        <v>45114</v>
      </c>
      <c r="F5063" s="18">
        <f t="shared" si="243"/>
        <v>7</v>
      </c>
      <c r="G5063" s="56" t="s">
        <v>12221</v>
      </c>
      <c r="H5063" s="56" t="s">
        <v>13855</v>
      </c>
      <c r="I5063" s="56" t="s">
        <v>12222</v>
      </c>
      <c r="J5063" s="57">
        <v>1332690</v>
      </c>
      <c r="K5063" s="58" t="s">
        <v>11726</v>
      </c>
      <c r="L5063" s="57">
        <v>106615</v>
      </c>
      <c r="M5063" s="59">
        <f t="shared" si="241"/>
        <v>1439305</v>
      </c>
      <c r="N5063">
        <f>+VLOOKUP(C5063,'Thanh toán '!M$1335:N$6972,2,0)</f>
        <v>1439305</v>
      </c>
      <c r="O5063" s="61">
        <f t="shared" si="244"/>
        <v>0</v>
      </c>
    </row>
    <row r="5064" spans="2:15" hidden="1" x14ac:dyDescent="0.3">
      <c r="B5064" s="56" t="s">
        <v>19113</v>
      </c>
      <c r="C5064" s="19">
        <f t="shared" si="242"/>
        <v>40667</v>
      </c>
      <c r="D5064" s="56" t="s">
        <v>13350</v>
      </c>
      <c r="E5064" s="55">
        <v>45114</v>
      </c>
      <c r="F5064" s="18">
        <f t="shared" si="243"/>
        <v>7</v>
      </c>
      <c r="G5064" s="56" t="s">
        <v>17858</v>
      </c>
      <c r="H5064" s="56" t="s">
        <v>17858</v>
      </c>
      <c r="I5064" s="56" t="s">
        <v>12340</v>
      </c>
      <c r="J5064" s="57">
        <v>1160870</v>
      </c>
      <c r="K5064" s="58" t="s">
        <v>11726</v>
      </c>
      <c r="L5064" s="57">
        <v>92870</v>
      </c>
      <c r="M5064" s="59">
        <f t="shared" si="241"/>
        <v>1253740</v>
      </c>
      <c r="N5064">
        <f>+VLOOKUP(C5064,'Thanh toán '!M$1335:N$6972,2,0)</f>
        <v>1253740</v>
      </c>
      <c r="O5064" s="61">
        <f t="shared" si="244"/>
        <v>0</v>
      </c>
    </row>
    <row r="5065" spans="2:15" hidden="1" x14ac:dyDescent="0.3">
      <c r="B5065" s="56" t="s">
        <v>19114</v>
      </c>
      <c r="C5065" s="19">
        <f t="shared" si="242"/>
        <v>40671</v>
      </c>
      <c r="D5065" s="56" t="s">
        <v>13350</v>
      </c>
      <c r="E5065" s="55">
        <v>45114</v>
      </c>
      <c r="F5065" s="18">
        <f t="shared" si="243"/>
        <v>7</v>
      </c>
      <c r="G5065" s="56" t="s">
        <v>11799</v>
      </c>
      <c r="H5065" s="56" t="s">
        <v>13354</v>
      </c>
      <c r="I5065" s="56" t="s">
        <v>11725</v>
      </c>
      <c r="J5065" s="57">
        <v>1109655</v>
      </c>
      <c r="K5065" s="58" t="s">
        <v>11726</v>
      </c>
      <c r="L5065" s="57">
        <v>88772</v>
      </c>
      <c r="M5065" s="59">
        <f t="shared" si="241"/>
        <v>1198427</v>
      </c>
      <c r="N5065">
        <f>+VLOOKUP(C5065,'Thanh toán '!M$1335:N$6972,2,0)</f>
        <v>1198427</v>
      </c>
      <c r="O5065" s="61">
        <f t="shared" si="244"/>
        <v>0</v>
      </c>
    </row>
    <row r="5066" spans="2:15" hidden="1" x14ac:dyDescent="0.3">
      <c r="B5066" s="56" t="s">
        <v>19115</v>
      </c>
      <c r="C5066" s="19">
        <f t="shared" si="242"/>
        <v>40672</v>
      </c>
      <c r="D5066" s="56" t="s">
        <v>13350</v>
      </c>
      <c r="E5066" s="55">
        <v>45114</v>
      </c>
      <c r="F5066" s="18">
        <f t="shared" si="243"/>
        <v>7</v>
      </c>
      <c r="G5066" s="56" t="s">
        <v>11799</v>
      </c>
      <c r="H5066" s="56" t="s">
        <v>13621</v>
      </c>
      <c r="I5066" s="56" t="s">
        <v>11725</v>
      </c>
      <c r="J5066" s="57">
        <v>941167</v>
      </c>
      <c r="K5066" s="58" t="s">
        <v>11726</v>
      </c>
      <c r="L5066" s="57">
        <v>75293</v>
      </c>
      <c r="M5066" s="59">
        <f t="shared" si="241"/>
        <v>1016460</v>
      </c>
      <c r="N5066">
        <f>+VLOOKUP(C5066,'Thanh toán '!M$1335:N$6972,2,0)</f>
        <v>1016460</v>
      </c>
      <c r="O5066" s="61">
        <f t="shared" si="244"/>
        <v>0</v>
      </c>
    </row>
    <row r="5067" spans="2:15" hidden="1" x14ac:dyDescent="0.3">
      <c r="B5067" s="56" t="s">
        <v>19116</v>
      </c>
      <c r="C5067" s="19">
        <f t="shared" si="242"/>
        <v>40673</v>
      </c>
      <c r="D5067" s="56" t="s">
        <v>13350</v>
      </c>
      <c r="E5067" s="55">
        <v>45114</v>
      </c>
      <c r="F5067" s="18">
        <f t="shared" si="243"/>
        <v>7</v>
      </c>
      <c r="G5067" s="56" t="s">
        <v>12239</v>
      </c>
      <c r="H5067" s="56" t="s">
        <v>18228</v>
      </c>
      <c r="I5067" s="56" t="s">
        <v>12240</v>
      </c>
      <c r="J5067" s="57">
        <v>1406715</v>
      </c>
      <c r="K5067" s="58" t="s">
        <v>11726</v>
      </c>
      <c r="L5067" s="57">
        <v>112537</v>
      </c>
      <c r="M5067" s="59">
        <f t="shared" si="241"/>
        <v>1519252</v>
      </c>
      <c r="N5067">
        <f>+VLOOKUP(C5067,'Thanh toán '!M$1335:N$6972,2,0)</f>
        <v>1519252</v>
      </c>
      <c r="O5067" s="61">
        <f t="shared" si="244"/>
        <v>0</v>
      </c>
    </row>
    <row r="5068" spans="2:15" hidden="1" x14ac:dyDescent="0.3">
      <c r="B5068" s="56" t="s">
        <v>19117</v>
      </c>
      <c r="C5068" s="19">
        <f t="shared" si="242"/>
        <v>40674</v>
      </c>
      <c r="D5068" s="56" t="s">
        <v>13350</v>
      </c>
      <c r="E5068" s="55">
        <v>45114</v>
      </c>
      <c r="F5068" s="18">
        <f t="shared" si="243"/>
        <v>7</v>
      </c>
      <c r="G5068" s="56" t="s">
        <v>11799</v>
      </c>
      <c r="H5068" s="56" t="s">
        <v>13629</v>
      </c>
      <c r="I5068" s="56" t="s">
        <v>11725</v>
      </c>
      <c r="J5068" s="57">
        <v>592730</v>
      </c>
      <c r="K5068" s="58" t="s">
        <v>11726</v>
      </c>
      <c r="L5068" s="57">
        <v>47418</v>
      </c>
      <c r="M5068" s="59">
        <f t="shared" si="241"/>
        <v>640148</v>
      </c>
      <c r="N5068">
        <f>+VLOOKUP(C5068,'Thanh toán '!M$1335:N$6972,2,0)</f>
        <v>640148</v>
      </c>
      <c r="O5068" s="61">
        <f t="shared" si="244"/>
        <v>0</v>
      </c>
    </row>
    <row r="5069" spans="2:15" hidden="1" x14ac:dyDescent="0.3">
      <c r="B5069" s="56" t="s">
        <v>19118</v>
      </c>
      <c r="C5069" s="19">
        <f t="shared" si="242"/>
        <v>40677</v>
      </c>
      <c r="D5069" s="56" t="s">
        <v>13350</v>
      </c>
      <c r="E5069" s="55">
        <v>45114</v>
      </c>
      <c r="F5069" s="18">
        <f t="shared" si="243"/>
        <v>7</v>
      </c>
      <c r="G5069" s="56" t="s">
        <v>11799</v>
      </c>
      <c r="H5069" s="56" t="s">
        <v>13684</v>
      </c>
      <c r="I5069" s="56" t="s">
        <v>11725</v>
      </c>
      <c r="J5069" s="57">
        <v>1028760</v>
      </c>
      <c r="K5069" s="58" t="s">
        <v>11726</v>
      </c>
      <c r="L5069" s="57">
        <v>82301</v>
      </c>
      <c r="M5069" s="59">
        <f t="shared" si="241"/>
        <v>1111061</v>
      </c>
      <c r="N5069">
        <f>+VLOOKUP(C5069,'Thanh toán '!M$1335:N$6972,2,0)</f>
        <v>1111061</v>
      </c>
      <c r="O5069" s="61">
        <f t="shared" si="244"/>
        <v>0</v>
      </c>
    </row>
    <row r="5070" spans="2:15" hidden="1" x14ac:dyDescent="0.3">
      <c r="B5070" s="56" t="s">
        <v>19119</v>
      </c>
      <c r="C5070" s="19">
        <f t="shared" si="242"/>
        <v>40678</v>
      </c>
      <c r="D5070" s="56" t="s">
        <v>13350</v>
      </c>
      <c r="E5070" s="55">
        <v>45114</v>
      </c>
      <c r="F5070" s="18">
        <f t="shared" si="243"/>
        <v>7</v>
      </c>
      <c r="G5070" s="56" t="s">
        <v>11799</v>
      </c>
      <c r="H5070" s="56" t="s">
        <v>13696</v>
      </c>
      <c r="I5070" s="56" t="s">
        <v>11725</v>
      </c>
      <c r="J5070" s="57">
        <v>881337</v>
      </c>
      <c r="K5070" s="58" t="s">
        <v>11726</v>
      </c>
      <c r="L5070" s="57">
        <v>70507</v>
      </c>
      <c r="M5070" s="59">
        <f t="shared" si="241"/>
        <v>951844</v>
      </c>
      <c r="N5070">
        <f>+VLOOKUP(C5070,'Thanh toán '!M$1335:N$6972,2,0)</f>
        <v>951844</v>
      </c>
      <c r="O5070" s="61">
        <f t="shared" si="244"/>
        <v>0</v>
      </c>
    </row>
    <row r="5071" spans="2:15" hidden="1" x14ac:dyDescent="0.3">
      <c r="B5071" s="56" t="s">
        <v>19120</v>
      </c>
      <c r="C5071" s="19">
        <f t="shared" si="242"/>
        <v>40679</v>
      </c>
      <c r="D5071" s="56" t="s">
        <v>13350</v>
      </c>
      <c r="E5071" s="55">
        <v>45114</v>
      </c>
      <c r="F5071" s="18">
        <f t="shared" si="243"/>
        <v>7</v>
      </c>
      <c r="G5071" s="56" t="s">
        <v>11799</v>
      </c>
      <c r="H5071" s="56" t="s">
        <v>13698</v>
      </c>
      <c r="I5071" s="56" t="s">
        <v>11725</v>
      </c>
      <c r="J5071" s="57">
        <v>180286</v>
      </c>
      <c r="K5071" s="58" t="s">
        <v>11726</v>
      </c>
      <c r="L5071" s="57">
        <v>14423</v>
      </c>
      <c r="M5071" s="59">
        <f t="shared" si="241"/>
        <v>194709</v>
      </c>
      <c r="N5071">
        <f>+VLOOKUP(C5071,'Thanh toán '!M$1335:N$6972,2,0)</f>
        <v>194709</v>
      </c>
      <c r="O5071" s="61">
        <f t="shared" si="244"/>
        <v>0</v>
      </c>
    </row>
    <row r="5072" spans="2:15" hidden="1" x14ac:dyDescent="0.3">
      <c r="B5072" s="56" t="s">
        <v>19121</v>
      </c>
      <c r="C5072" s="19">
        <f t="shared" si="242"/>
        <v>40680</v>
      </c>
      <c r="D5072" s="56" t="s">
        <v>13350</v>
      </c>
      <c r="E5072" s="55">
        <v>45114</v>
      </c>
      <c r="F5072" s="18">
        <f t="shared" si="243"/>
        <v>7</v>
      </c>
      <c r="G5072" s="56" t="s">
        <v>11799</v>
      </c>
      <c r="H5072" s="56" t="s">
        <v>13698</v>
      </c>
      <c r="I5072" s="56" t="s">
        <v>11725</v>
      </c>
      <c r="J5072" s="57">
        <v>952905</v>
      </c>
      <c r="K5072" s="58" t="s">
        <v>11726</v>
      </c>
      <c r="L5072" s="57">
        <v>76232</v>
      </c>
      <c r="M5072" s="59">
        <f t="shared" si="241"/>
        <v>1029137</v>
      </c>
      <c r="N5072">
        <f>+VLOOKUP(C5072,'Thanh toán '!M$1335:N$6972,2,0)</f>
        <v>1029137</v>
      </c>
      <c r="O5072" s="61">
        <f t="shared" si="244"/>
        <v>0</v>
      </c>
    </row>
    <row r="5073" spans="1:16" hidden="1" x14ac:dyDescent="0.3">
      <c r="B5073" s="56" t="s">
        <v>19122</v>
      </c>
      <c r="C5073" s="19">
        <f t="shared" si="242"/>
        <v>40681</v>
      </c>
      <c r="D5073" s="56" t="s">
        <v>13350</v>
      </c>
      <c r="E5073" s="55">
        <v>45114</v>
      </c>
      <c r="F5073" s="18">
        <f t="shared" si="243"/>
        <v>7</v>
      </c>
      <c r="G5073" s="56" t="s">
        <v>11799</v>
      </c>
      <c r="H5073" s="56" t="s">
        <v>14084</v>
      </c>
      <c r="I5073" s="56" t="s">
        <v>11725</v>
      </c>
      <c r="J5073" s="57">
        <v>1315445</v>
      </c>
      <c r="K5073" s="58" t="s">
        <v>11726</v>
      </c>
      <c r="L5073" s="57">
        <v>105236</v>
      </c>
      <c r="M5073" s="59">
        <f t="shared" si="241"/>
        <v>1420681</v>
      </c>
      <c r="N5073">
        <f>+VLOOKUP(C5073,'Thanh toán '!M$1335:N$6972,2,0)</f>
        <v>1420681</v>
      </c>
      <c r="O5073" s="61">
        <f t="shared" si="244"/>
        <v>0</v>
      </c>
    </row>
    <row r="5074" spans="1:16" hidden="1" x14ac:dyDescent="0.3">
      <c r="B5074" s="56" t="s">
        <v>19123</v>
      </c>
      <c r="C5074" s="19">
        <f t="shared" si="242"/>
        <v>40682</v>
      </c>
      <c r="D5074" s="56" t="s">
        <v>13350</v>
      </c>
      <c r="E5074" s="55">
        <v>45114</v>
      </c>
      <c r="F5074" s="18">
        <f t="shared" si="243"/>
        <v>7</v>
      </c>
      <c r="G5074" s="56" t="s">
        <v>11799</v>
      </c>
      <c r="H5074" s="56" t="s">
        <v>14259</v>
      </c>
      <c r="I5074" s="56" t="s">
        <v>11725</v>
      </c>
      <c r="J5074" s="57">
        <v>811385</v>
      </c>
      <c r="K5074" s="58" t="s">
        <v>11726</v>
      </c>
      <c r="L5074" s="57">
        <v>64911</v>
      </c>
      <c r="M5074" s="59">
        <f t="shared" si="241"/>
        <v>876296</v>
      </c>
      <c r="N5074">
        <f>+VLOOKUP(C5074,'Thanh toán '!M$1335:N$6972,2,0)</f>
        <v>876296</v>
      </c>
      <c r="O5074" s="61">
        <f t="shared" si="244"/>
        <v>0</v>
      </c>
    </row>
    <row r="5075" spans="1:16" hidden="1" x14ac:dyDescent="0.3">
      <c r="B5075" s="56" t="s">
        <v>19124</v>
      </c>
      <c r="C5075" s="19">
        <f t="shared" si="242"/>
        <v>40683</v>
      </c>
      <c r="D5075" s="56" t="s">
        <v>13350</v>
      </c>
      <c r="E5075" s="55">
        <v>45114</v>
      </c>
      <c r="F5075" s="18">
        <f t="shared" si="243"/>
        <v>7</v>
      </c>
      <c r="G5075" s="56" t="s">
        <v>12245</v>
      </c>
      <c r="H5075" s="56" t="s">
        <v>12245</v>
      </c>
      <c r="I5075" s="56" t="s">
        <v>12246</v>
      </c>
      <c r="J5075" s="57">
        <v>1802860</v>
      </c>
      <c r="K5075" s="58" t="s">
        <v>11726</v>
      </c>
      <c r="L5075" s="57">
        <v>144229</v>
      </c>
      <c r="M5075" s="59">
        <f t="shared" si="241"/>
        <v>1947089</v>
      </c>
      <c r="N5075">
        <f>+VLOOKUP(C5075,'Thanh toán '!M$1335:N$6972,2,0)</f>
        <v>1947089</v>
      </c>
      <c r="O5075" s="61">
        <f t="shared" si="244"/>
        <v>0</v>
      </c>
    </row>
    <row r="5076" spans="1:16" hidden="1" x14ac:dyDescent="0.3">
      <c r="B5076" s="56" t="s">
        <v>19125</v>
      </c>
      <c r="C5076" s="19">
        <f t="shared" si="242"/>
        <v>40684</v>
      </c>
      <c r="D5076" s="56" t="s">
        <v>13350</v>
      </c>
      <c r="E5076" s="55">
        <v>45114</v>
      </c>
      <c r="F5076" s="18">
        <f t="shared" si="243"/>
        <v>7</v>
      </c>
      <c r="G5076" s="56" t="s">
        <v>11799</v>
      </c>
      <c r="H5076" s="56" t="s">
        <v>14011</v>
      </c>
      <c r="I5076" s="56" t="s">
        <v>11725</v>
      </c>
      <c r="J5076" s="57">
        <v>288762</v>
      </c>
      <c r="K5076" s="58" t="s">
        <v>11726</v>
      </c>
      <c r="L5076" s="57">
        <v>23101</v>
      </c>
      <c r="M5076" s="59">
        <f t="shared" si="241"/>
        <v>311863</v>
      </c>
      <c r="N5076">
        <f>+VLOOKUP(C5076,'Thanh toán '!M$1335:N$6972,2,0)</f>
        <v>311863</v>
      </c>
      <c r="O5076" s="61">
        <f t="shared" si="244"/>
        <v>0</v>
      </c>
    </row>
    <row r="5077" spans="1:16" hidden="1" x14ac:dyDescent="0.3">
      <c r="B5077" s="56" t="s">
        <v>19126</v>
      </c>
      <c r="C5077" s="19">
        <f t="shared" si="242"/>
        <v>40685</v>
      </c>
      <c r="D5077" s="56" t="s">
        <v>13350</v>
      </c>
      <c r="E5077" s="55">
        <v>45114</v>
      </c>
      <c r="F5077" s="18">
        <f t="shared" si="243"/>
        <v>7</v>
      </c>
      <c r="G5077" s="56" t="s">
        <v>12336</v>
      </c>
      <c r="H5077" s="56" t="s">
        <v>12336</v>
      </c>
      <c r="I5077" s="56" t="s">
        <v>12337</v>
      </c>
      <c r="J5077" s="57">
        <v>3396946</v>
      </c>
      <c r="K5077" s="58" t="s">
        <v>11726</v>
      </c>
      <c r="L5077" s="57">
        <v>271756</v>
      </c>
      <c r="M5077" s="59">
        <f t="shared" si="241"/>
        <v>3668702</v>
      </c>
      <c r="N5077">
        <f>+VLOOKUP(C5077,'Thanh toán '!M$1335:N$6972,2,0)</f>
        <v>3668702</v>
      </c>
      <c r="O5077" s="61">
        <f t="shared" si="244"/>
        <v>0</v>
      </c>
    </row>
    <row r="5078" spans="1:16" hidden="1" x14ac:dyDescent="0.3">
      <c r="B5078" s="56" t="s">
        <v>19127</v>
      </c>
      <c r="C5078" s="19">
        <f t="shared" si="242"/>
        <v>40686</v>
      </c>
      <c r="D5078" s="56" t="s">
        <v>13350</v>
      </c>
      <c r="E5078" s="55">
        <v>45114</v>
      </c>
      <c r="F5078" s="18">
        <f t="shared" si="243"/>
        <v>7</v>
      </c>
      <c r="G5078" s="56" t="s">
        <v>11799</v>
      </c>
      <c r="H5078" s="56" t="s">
        <v>13729</v>
      </c>
      <c r="I5078" s="56" t="s">
        <v>11725</v>
      </c>
      <c r="J5078" s="57">
        <v>761661</v>
      </c>
      <c r="K5078" s="58" t="s">
        <v>11726</v>
      </c>
      <c r="L5078" s="57">
        <v>60933</v>
      </c>
      <c r="M5078" s="59">
        <f t="shared" si="241"/>
        <v>822594</v>
      </c>
      <c r="N5078">
        <f>+VLOOKUP(C5078,'Thanh toán '!M$1335:N$6972,2,0)</f>
        <v>822594</v>
      </c>
      <c r="O5078" s="61">
        <f t="shared" si="244"/>
        <v>0</v>
      </c>
    </row>
    <row r="5079" spans="1:16" hidden="1" x14ac:dyDescent="0.3">
      <c r="B5079" s="56" t="s">
        <v>19128</v>
      </c>
      <c r="C5079" s="19">
        <f t="shared" si="242"/>
        <v>40688</v>
      </c>
      <c r="D5079" s="56" t="s">
        <v>13350</v>
      </c>
      <c r="E5079" s="55">
        <v>45114</v>
      </c>
      <c r="F5079" s="18">
        <f t="shared" si="243"/>
        <v>7</v>
      </c>
      <c r="G5079" s="56" t="s">
        <v>11799</v>
      </c>
      <c r="H5079" s="56" t="s">
        <v>13661</v>
      </c>
      <c r="I5079" s="56" t="s">
        <v>11725</v>
      </c>
      <c r="J5079" s="57">
        <v>726000</v>
      </c>
      <c r="K5079" s="58" t="s">
        <v>11726</v>
      </c>
      <c r="L5079" s="57">
        <v>58080</v>
      </c>
      <c r="M5079" s="59">
        <f t="shared" si="241"/>
        <v>784080</v>
      </c>
      <c r="N5079">
        <f>+VLOOKUP(C5079,'Thanh toán '!M$1335:N$6972,2,0)</f>
        <v>784080</v>
      </c>
      <c r="O5079" s="61">
        <f t="shared" si="244"/>
        <v>0</v>
      </c>
    </row>
    <row r="5080" spans="1:16" hidden="1" x14ac:dyDescent="0.3">
      <c r="B5080" s="56" t="s">
        <v>19129</v>
      </c>
      <c r="C5080" s="19">
        <f t="shared" si="242"/>
        <v>40689</v>
      </c>
      <c r="D5080" s="56" t="s">
        <v>13350</v>
      </c>
      <c r="E5080" s="55">
        <v>45114</v>
      </c>
      <c r="F5080" s="18">
        <f t="shared" si="243"/>
        <v>7</v>
      </c>
      <c r="G5080" s="56" t="s">
        <v>11799</v>
      </c>
      <c r="H5080" s="56" t="s">
        <v>13419</v>
      </c>
      <c r="I5080" s="56" t="s">
        <v>11725</v>
      </c>
      <c r="J5080" s="57">
        <v>1606075</v>
      </c>
      <c r="K5080" s="58" t="s">
        <v>11726</v>
      </c>
      <c r="L5080" s="57">
        <v>128486</v>
      </c>
      <c r="M5080" s="59">
        <f t="shared" si="241"/>
        <v>1734561</v>
      </c>
      <c r="N5080">
        <f>+VLOOKUP(C5080,'Thanh toán '!M$1335:N$6972,2,0)</f>
        <v>1734561</v>
      </c>
      <c r="O5080" s="61">
        <f t="shared" si="244"/>
        <v>0</v>
      </c>
    </row>
    <row r="5081" spans="1:16" hidden="1" x14ac:dyDescent="0.3">
      <c r="A5081" s="43">
        <v>2023</v>
      </c>
      <c r="B5081" s="56" t="s">
        <v>19130</v>
      </c>
      <c r="C5081" s="19">
        <f t="shared" si="242"/>
        <v>40690</v>
      </c>
      <c r="D5081" s="56" t="s">
        <v>13350</v>
      </c>
      <c r="E5081" s="55">
        <v>45114</v>
      </c>
      <c r="F5081" s="18">
        <f t="shared" si="243"/>
        <v>7</v>
      </c>
      <c r="G5081" s="56" t="s">
        <v>11799</v>
      </c>
      <c r="H5081" s="56" t="s">
        <v>13415</v>
      </c>
      <c r="I5081" s="56" t="s">
        <v>11725</v>
      </c>
      <c r="J5081" s="57">
        <v>1833275</v>
      </c>
      <c r="K5081" s="58" t="s">
        <v>11726</v>
      </c>
      <c r="L5081" s="57">
        <v>146662</v>
      </c>
      <c r="M5081" s="59">
        <f t="shared" si="241"/>
        <v>1979937</v>
      </c>
      <c r="N5081">
        <f>+VLOOKUP(C5081,'Thanh toán '!M$8228:N$9243,2,0)</f>
        <v>1979937</v>
      </c>
      <c r="O5081" s="61">
        <f t="shared" si="244"/>
        <v>0</v>
      </c>
      <c r="P5081" t="s">
        <v>25392</v>
      </c>
    </row>
    <row r="5082" spans="1:16" hidden="1" x14ac:dyDescent="0.3">
      <c r="B5082" s="56" t="s">
        <v>19131</v>
      </c>
      <c r="C5082" s="19">
        <f t="shared" si="242"/>
        <v>40691</v>
      </c>
      <c r="D5082" s="56" t="s">
        <v>13350</v>
      </c>
      <c r="E5082" s="55">
        <v>45114</v>
      </c>
      <c r="F5082" s="18">
        <f t="shared" si="243"/>
        <v>7</v>
      </c>
      <c r="G5082" s="56" t="s">
        <v>11799</v>
      </c>
      <c r="H5082" s="56" t="s">
        <v>13735</v>
      </c>
      <c r="I5082" s="56" t="s">
        <v>11725</v>
      </c>
      <c r="J5082" s="57">
        <v>580435</v>
      </c>
      <c r="K5082" s="58" t="s">
        <v>11726</v>
      </c>
      <c r="L5082" s="57">
        <v>46435</v>
      </c>
      <c r="M5082" s="59">
        <f t="shared" si="241"/>
        <v>626870</v>
      </c>
      <c r="N5082">
        <f>+VLOOKUP(C5082,'Thanh toán '!M$1335:N$6972,2,0)</f>
        <v>626870</v>
      </c>
      <c r="O5082" s="61">
        <f t="shared" si="244"/>
        <v>0</v>
      </c>
    </row>
    <row r="5083" spans="1:16" hidden="1" x14ac:dyDescent="0.3">
      <c r="B5083" s="56" t="s">
        <v>19132</v>
      </c>
      <c r="C5083" s="19">
        <f t="shared" si="242"/>
        <v>40692</v>
      </c>
      <c r="D5083" s="56" t="s">
        <v>13350</v>
      </c>
      <c r="E5083" s="55">
        <v>45114</v>
      </c>
      <c r="F5083" s="18">
        <f t="shared" si="243"/>
        <v>7</v>
      </c>
      <c r="G5083" s="56" t="s">
        <v>11838</v>
      </c>
      <c r="H5083" s="56" t="s">
        <v>18831</v>
      </c>
      <c r="I5083" s="56" t="s">
        <v>11839</v>
      </c>
      <c r="J5083" s="57">
        <v>1210108</v>
      </c>
      <c r="K5083" s="58" t="s">
        <v>11726</v>
      </c>
      <c r="L5083" s="57">
        <v>96809</v>
      </c>
      <c r="M5083" s="59">
        <f t="shared" si="241"/>
        <v>1306917</v>
      </c>
      <c r="N5083">
        <f>+VLOOKUP(C5083,'Thanh toán '!M$1335:N$6972,2,0)</f>
        <v>1306917</v>
      </c>
      <c r="O5083" s="61">
        <f t="shared" si="244"/>
        <v>0</v>
      </c>
    </row>
    <row r="5084" spans="1:16" hidden="1" x14ac:dyDescent="0.3">
      <c r="B5084" s="56" t="s">
        <v>19133</v>
      </c>
      <c r="C5084" s="19">
        <f t="shared" si="242"/>
        <v>40693</v>
      </c>
      <c r="D5084" s="56" t="s">
        <v>13350</v>
      </c>
      <c r="E5084" s="55">
        <v>45114</v>
      </c>
      <c r="F5084" s="18">
        <f t="shared" si="243"/>
        <v>7</v>
      </c>
      <c r="G5084" s="56" t="s">
        <v>11768</v>
      </c>
      <c r="H5084" s="56" t="s">
        <v>11768</v>
      </c>
      <c r="I5084" s="56" t="s">
        <v>11769</v>
      </c>
      <c r="J5084" s="57">
        <v>1549790</v>
      </c>
      <c r="K5084" s="58" t="s">
        <v>11726</v>
      </c>
      <c r="L5084" s="57">
        <v>123983</v>
      </c>
      <c r="M5084" s="59">
        <f t="shared" si="241"/>
        <v>1673773</v>
      </c>
      <c r="N5084">
        <f>+VLOOKUP(C5084,'Thanh toán '!M$1335:N$6972,2,0)</f>
        <v>1673773</v>
      </c>
      <c r="O5084" s="61">
        <f t="shared" si="244"/>
        <v>0</v>
      </c>
    </row>
    <row r="5085" spans="1:16" hidden="1" x14ac:dyDescent="0.3">
      <c r="B5085" s="56" t="s">
        <v>19134</v>
      </c>
      <c r="C5085" s="19">
        <f t="shared" si="242"/>
        <v>40696</v>
      </c>
      <c r="D5085" s="56" t="s">
        <v>13350</v>
      </c>
      <c r="E5085" s="55">
        <v>45114</v>
      </c>
      <c r="F5085" s="18">
        <f t="shared" si="243"/>
        <v>7</v>
      </c>
      <c r="G5085" s="56" t="s">
        <v>12371</v>
      </c>
      <c r="H5085" s="56" t="s">
        <v>12371</v>
      </c>
      <c r="I5085" s="56" t="s">
        <v>12372</v>
      </c>
      <c r="J5085" s="57">
        <v>1452000</v>
      </c>
      <c r="K5085" s="58" t="s">
        <v>11726</v>
      </c>
      <c r="L5085" s="57">
        <v>116160</v>
      </c>
      <c r="M5085" s="59">
        <f t="shared" si="241"/>
        <v>1568160</v>
      </c>
      <c r="N5085">
        <f>+VLOOKUP(C5085,'Thanh toán '!M$1335:N$6972,2,0)</f>
        <v>1568160</v>
      </c>
      <c r="O5085" s="61">
        <f t="shared" si="244"/>
        <v>0</v>
      </c>
    </row>
    <row r="5086" spans="1:16" hidden="1" x14ac:dyDescent="0.3">
      <c r="B5086" s="56" t="s">
        <v>19135</v>
      </c>
      <c r="C5086" s="19">
        <f t="shared" si="242"/>
        <v>40699</v>
      </c>
      <c r="D5086" s="56" t="s">
        <v>13350</v>
      </c>
      <c r="E5086" s="55">
        <v>45114</v>
      </c>
      <c r="F5086" s="18">
        <f t="shared" si="243"/>
        <v>7</v>
      </c>
      <c r="G5086" s="56" t="s">
        <v>12239</v>
      </c>
      <c r="H5086" s="56" t="s">
        <v>18146</v>
      </c>
      <c r="I5086" s="56" t="s">
        <v>12240</v>
      </c>
      <c r="J5086" s="57">
        <v>1890965</v>
      </c>
      <c r="K5086" s="58" t="s">
        <v>11726</v>
      </c>
      <c r="L5086" s="57">
        <v>151277</v>
      </c>
      <c r="M5086" s="59">
        <f t="shared" si="241"/>
        <v>2042242</v>
      </c>
      <c r="N5086">
        <f>+VLOOKUP(C5086,'Thanh toán '!M$1335:N$6972,2,0)</f>
        <v>2042242</v>
      </c>
      <c r="O5086" s="61">
        <f t="shared" si="244"/>
        <v>0</v>
      </c>
    </row>
    <row r="5087" spans="1:16" hidden="1" x14ac:dyDescent="0.3">
      <c r="B5087" s="56" t="s">
        <v>19136</v>
      </c>
      <c r="C5087" s="19">
        <f t="shared" si="242"/>
        <v>40730</v>
      </c>
      <c r="D5087" s="56" t="s">
        <v>13350</v>
      </c>
      <c r="E5087" s="55">
        <v>45114</v>
      </c>
      <c r="F5087" s="18">
        <f t="shared" si="243"/>
        <v>7</v>
      </c>
      <c r="G5087" s="56" t="s">
        <v>12167</v>
      </c>
      <c r="H5087" s="56" t="s">
        <v>12167</v>
      </c>
      <c r="I5087" s="56" t="s">
        <v>12168</v>
      </c>
      <c r="J5087" s="57">
        <v>891715</v>
      </c>
      <c r="K5087" s="58" t="s">
        <v>11726</v>
      </c>
      <c r="L5087" s="57">
        <v>71337</v>
      </c>
      <c r="M5087" s="59">
        <f t="shared" si="241"/>
        <v>963052</v>
      </c>
      <c r="N5087">
        <f>+VLOOKUP(C5087,'Thanh toán '!M$1335:N$6972,2,0)</f>
        <v>963052</v>
      </c>
      <c r="O5087" s="61">
        <f t="shared" si="244"/>
        <v>0</v>
      </c>
    </row>
    <row r="5088" spans="1:16" hidden="1" x14ac:dyDescent="0.3">
      <c r="B5088" s="56" t="s">
        <v>19137</v>
      </c>
      <c r="C5088" s="19">
        <f t="shared" si="242"/>
        <v>40731</v>
      </c>
      <c r="D5088" s="56" t="s">
        <v>13350</v>
      </c>
      <c r="E5088" s="55">
        <v>45114</v>
      </c>
      <c r="F5088" s="18">
        <f t="shared" si="243"/>
        <v>7</v>
      </c>
      <c r="G5088" s="56" t="s">
        <v>12167</v>
      </c>
      <c r="H5088" s="56" t="s">
        <v>12167</v>
      </c>
      <c r="I5088" s="56" t="s">
        <v>12168</v>
      </c>
      <c r="J5088" s="57">
        <v>441000</v>
      </c>
      <c r="K5088" s="58" t="s">
        <v>11726</v>
      </c>
      <c r="L5088" s="57">
        <v>35280</v>
      </c>
      <c r="M5088" s="59">
        <f t="shared" si="241"/>
        <v>476280</v>
      </c>
      <c r="N5088">
        <f>+VLOOKUP(C5088,'Thanh toán '!M$1335:N$6972,2,0)</f>
        <v>476280</v>
      </c>
      <c r="O5088" s="61">
        <f t="shared" si="244"/>
        <v>0</v>
      </c>
    </row>
    <row r="5089" spans="2:15" hidden="1" x14ac:dyDescent="0.3">
      <c r="B5089" s="56" t="s">
        <v>19138</v>
      </c>
      <c r="C5089" s="19">
        <f t="shared" si="242"/>
        <v>40732</v>
      </c>
      <c r="D5089" s="56" t="s">
        <v>13350</v>
      </c>
      <c r="E5089" s="55">
        <v>45114</v>
      </c>
      <c r="F5089" s="18">
        <f t="shared" si="243"/>
        <v>7</v>
      </c>
      <c r="G5089" s="56" t="s">
        <v>14939</v>
      </c>
      <c r="H5089" s="56" t="s">
        <v>14939</v>
      </c>
      <c r="I5089" s="56" t="s">
        <v>12316</v>
      </c>
      <c r="J5089" s="57">
        <v>441000</v>
      </c>
      <c r="K5089" s="58" t="s">
        <v>11726</v>
      </c>
      <c r="L5089" s="57">
        <v>35280</v>
      </c>
      <c r="M5089" s="59">
        <f t="shared" si="241"/>
        <v>476280</v>
      </c>
      <c r="N5089">
        <f>+VLOOKUP(C5089,'Thanh toán '!M$1335:N$6972,2,0)</f>
        <v>476280</v>
      </c>
      <c r="O5089" s="61">
        <f t="shared" si="244"/>
        <v>0</v>
      </c>
    </row>
    <row r="5090" spans="2:15" hidden="1" x14ac:dyDescent="0.3">
      <c r="B5090" s="56" t="s">
        <v>19139</v>
      </c>
      <c r="C5090" s="19">
        <f t="shared" si="242"/>
        <v>40733</v>
      </c>
      <c r="D5090" s="56" t="s">
        <v>13350</v>
      </c>
      <c r="E5090" s="55">
        <v>45114</v>
      </c>
      <c r="F5090" s="18">
        <f t="shared" si="243"/>
        <v>7</v>
      </c>
      <c r="G5090" s="56" t="s">
        <v>12293</v>
      </c>
      <c r="H5090" s="56" t="s">
        <v>12293</v>
      </c>
      <c r="I5090" s="56" t="s">
        <v>12294</v>
      </c>
      <c r="J5090" s="57">
        <v>1790982</v>
      </c>
      <c r="K5090" s="58" t="s">
        <v>11726</v>
      </c>
      <c r="L5090" s="57">
        <v>143279</v>
      </c>
      <c r="M5090" s="59">
        <f t="shared" si="241"/>
        <v>1934261</v>
      </c>
      <c r="N5090">
        <f>+VLOOKUP(C5090,'Thanh toán '!M$1335:N$6972,2,0)</f>
        <v>1934261</v>
      </c>
      <c r="O5090" s="61">
        <f t="shared" si="244"/>
        <v>0</v>
      </c>
    </row>
    <row r="5091" spans="2:15" hidden="1" x14ac:dyDescent="0.3">
      <c r="B5091" s="56" t="s">
        <v>19140</v>
      </c>
      <c r="C5091" s="19">
        <f t="shared" si="242"/>
        <v>40754</v>
      </c>
      <c r="D5091" s="56" t="s">
        <v>13350</v>
      </c>
      <c r="E5091" s="55">
        <v>45114</v>
      </c>
      <c r="F5091" s="18">
        <f t="shared" si="243"/>
        <v>7</v>
      </c>
      <c r="G5091" s="56" t="s">
        <v>12300</v>
      </c>
      <c r="H5091" s="56" t="s">
        <v>12300</v>
      </c>
      <c r="I5091" s="56" t="s">
        <v>12301</v>
      </c>
      <c r="J5091" s="57">
        <v>3080620</v>
      </c>
      <c r="K5091" s="58" t="s">
        <v>11726</v>
      </c>
      <c r="L5091" s="57">
        <v>246450</v>
      </c>
      <c r="M5091" s="59">
        <f t="shared" si="241"/>
        <v>3327070</v>
      </c>
      <c r="N5091">
        <f>+VLOOKUP(C5091,'Thanh toán '!M$1335:N$6972,2,0)</f>
        <v>3327070</v>
      </c>
      <c r="O5091" s="61">
        <f t="shared" si="244"/>
        <v>0</v>
      </c>
    </row>
    <row r="5092" spans="2:15" hidden="1" x14ac:dyDescent="0.3">
      <c r="B5092" s="56" t="s">
        <v>19141</v>
      </c>
      <c r="C5092" s="19">
        <f t="shared" si="242"/>
        <v>40755</v>
      </c>
      <c r="D5092" s="56" t="s">
        <v>13350</v>
      </c>
      <c r="E5092" s="55">
        <v>45114</v>
      </c>
      <c r="F5092" s="18">
        <f t="shared" si="243"/>
        <v>7</v>
      </c>
      <c r="G5092" s="56" t="s">
        <v>12167</v>
      </c>
      <c r="H5092" s="56" t="s">
        <v>12167</v>
      </c>
      <c r="I5092" s="56" t="s">
        <v>12168</v>
      </c>
      <c r="J5092" s="57">
        <v>1039560</v>
      </c>
      <c r="K5092" s="58" t="s">
        <v>11726</v>
      </c>
      <c r="L5092" s="57">
        <v>83165</v>
      </c>
      <c r="M5092" s="59">
        <f t="shared" si="241"/>
        <v>1122725</v>
      </c>
      <c r="N5092">
        <f>+VLOOKUP(C5092,'Thanh toán '!M$1335:N$6972,2,0)</f>
        <v>1122725</v>
      </c>
      <c r="O5092" s="61">
        <f t="shared" si="244"/>
        <v>0</v>
      </c>
    </row>
    <row r="5093" spans="2:15" hidden="1" x14ac:dyDescent="0.3">
      <c r="B5093" s="56" t="s">
        <v>19142</v>
      </c>
      <c r="C5093" s="19">
        <f t="shared" si="242"/>
        <v>40806</v>
      </c>
      <c r="D5093" s="56" t="s">
        <v>13350</v>
      </c>
      <c r="E5093" s="55">
        <v>45114</v>
      </c>
      <c r="F5093" s="18">
        <f t="shared" si="243"/>
        <v>7</v>
      </c>
      <c r="G5093" s="56" t="s">
        <v>12347</v>
      </c>
      <c r="H5093" s="56" t="s">
        <v>12347</v>
      </c>
      <c r="I5093" s="56" t="s">
        <v>12348</v>
      </c>
      <c r="J5093" s="57">
        <v>1255615</v>
      </c>
      <c r="K5093" s="58" t="s">
        <v>11726</v>
      </c>
      <c r="L5093" s="57">
        <v>100449</v>
      </c>
      <c r="M5093" s="59">
        <f t="shared" si="241"/>
        <v>1356064</v>
      </c>
      <c r="N5093">
        <f>+VLOOKUP(C5093,'Thanh toán '!M$1335:N$6972,2,0)</f>
        <v>1356064</v>
      </c>
      <c r="O5093" s="61">
        <f t="shared" si="244"/>
        <v>0</v>
      </c>
    </row>
    <row r="5094" spans="2:15" hidden="1" x14ac:dyDescent="0.3">
      <c r="B5094" s="56" t="s">
        <v>19143</v>
      </c>
      <c r="C5094" s="19">
        <f t="shared" si="242"/>
        <v>40807</v>
      </c>
      <c r="D5094" s="56" t="s">
        <v>13350</v>
      </c>
      <c r="E5094" s="55">
        <v>45114</v>
      </c>
      <c r="F5094" s="18">
        <f t="shared" si="243"/>
        <v>7</v>
      </c>
      <c r="G5094" s="56" t="s">
        <v>12367</v>
      </c>
      <c r="H5094" s="56" t="s">
        <v>13607</v>
      </c>
      <c r="I5094" s="56" t="s">
        <v>12368</v>
      </c>
      <c r="J5094" s="57">
        <v>870790</v>
      </c>
      <c r="K5094" s="58" t="s">
        <v>11726</v>
      </c>
      <c r="L5094" s="57">
        <v>69663</v>
      </c>
      <c r="M5094" s="59">
        <f t="shared" si="241"/>
        <v>940453</v>
      </c>
      <c r="N5094">
        <f>+VLOOKUP(C5094,'Thanh toán '!M$1335:N$6972,2,0)</f>
        <v>940453</v>
      </c>
      <c r="O5094" s="61">
        <f t="shared" si="244"/>
        <v>0</v>
      </c>
    </row>
    <row r="5095" spans="2:15" hidden="1" x14ac:dyDescent="0.3">
      <c r="B5095" s="56" t="s">
        <v>19144</v>
      </c>
      <c r="C5095" s="19">
        <f t="shared" si="242"/>
        <v>40808</v>
      </c>
      <c r="D5095" s="56" t="s">
        <v>13350</v>
      </c>
      <c r="E5095" s="55">
        <v>45114</v>
      </c>
      <c r="F5095" s="18">
        <f t="shared" si="243"/>
        <v>7</v>
      </c>
      <c r="G5095" s="56" t="s">
        <v>11799</v>
      </c>
      <c r="H5095" s="56" t="s">
        <v>14730</v>
      </c>
      <c r="I5095" s="56" t="s">
        <v>11725</v>
      </c>
      <c r="J5095" s="57">
        <v>553194</v>
      </c>
      <c r="K5095" s="58" t="s">
        <v>11726</v>
      </c>
      <c r="L5095" s="57">
        <v>44256</v>
      </c>
      <c r="M5095" s="59">
        <f t="shared" si="241"/>
        <v>597450</v>
      </c>
      <c r="N5095">
        <f>+VLOOKUP(C5095,'Thanh toán '!M$1335:N$6972,2,0)</f>
        <v>597450</v>
      </c>
      <c r="O5095" s="61">
        <f t="shared" si="244"/>
        <v>0</v>
      </c>
    </row>
    <row r="5096" spans="2:15" hidden="1" x14ac:dyDescent="0.3">
      <c r="B5096" s="56" t="s">
        <v>19145</v>
      </c>
      <c r="C5096" s="19">
        <f t="shared" si="242"/>
        <v>40809</v>
      </c>
      <c r="D5096" s="56" t="s">
        <v>13350</v>
      </c>
      <c r="E5096" s="55">
        <v>45114</v>
      </c>
      <c r="F5096" s="18">
        <f t="shared" si="243"/>
        <v>7</v>
      </c>
      <c r="G5096" s="56" t="s">
        <v>11799</v>
      </c>
      <c r="H5096" s="56" t="s">
        <v>15041</v>
      </c>
      <c r="I5096" s="56" t="s">
        <v>11725</v>
      </c>
      <c r="J5096" s="57">
        <v>633693</v>
      </c>
      <c r="K5096" s="58" t="s">
        <v>11726</v>
      </c>
      <c r="L5096" s="57">
        <v>50695</v>
      </c>
      <c r="M5096" s="59">
        <f t="shared" si="241"/>
        <v>684388</v>
      </c>
      <c r="N5096">
        <f>+VLOOKUP(C5096,'Thanh toán '!M$1335:N$6972,2,0)</f>
        <v>684388</v>
      </c>
      <c r="O5096" s="61">
        <f t="shared" si="244"/>
        <v>0</v>
      </c>
    </row>
    <row r="5097" spans="2:15" hidden="1" x14ac:dyDescent="0.3">
      <c r="B5097" s="56" t="s">
        <v>19146</v>
      </c>
      <c r="C5097" s="19">
        <f t="shared" si="242"/>
        <v>40831</v>
      </c>
      <c r="D5097" s="56" t="s">
        <v>13350</v>
      </c>
      <c r="E5097" s="55">
        <v>45115</v>
      </c>
      <c r="F5097" s="18">
        <f t="shared" si="243"/>
        <v>7</v>
      </c>
      <c r="G5097" s="56" t="s">
        <v>11799</v>
      </c>
      <c r="H5097" s="56" t="s">
        <v>14357</v>
      </c>
      <c r="I5097" s="56" t="s">
        <v>11725</v>
      </c>
      <c r="J5097" s="57">
        <v>783831</v>
      </c>
      <c r="K5097" s="58" t="s">
        <v>11726</v>
      </c>
      <c r="L5097" s="57">
        <v>62706</v>
      </c>
      <c r="M5097" s="59">
        <f t="shared" si="241"/>
        <v>846537</v>
      </c>
      <c r="N5097">
        <f>+VLOOKUP(C5097,'Thanh toán '!M$1335:N$6972,2,0)</f>
        <v>846537</v>
      </c>
      <c r="O5097" s="61">
        <f t="shared" si="244"/>
        <v>0</v>
      </c>
    </row>
    <row r="5098" spans="2:15" hidden="1" x14ac:dyDescent="0.3">
      <c r="B5098" s="56" t="s">
        <v>19147</v>
      </c>
      <c r="C5098" s="19">
        <f t="shared" si="242"/>
        <v>40832</v>
      </c>
      <c r="D5098" s="56" t="s">
        <v>13350</v>
      </c>
      <c r="E5098" s="55">
        <v>45115</v>
      </c>
      <c r="F5098" s="18">
        <f t="shared" si="243"/>
        <v>7</v>
      </c>
      <c r="G5098" s="56" t="s">
        <v>11799</v>
      </c>
      <c r="H5098" s="56" t="s">
        <v>13816</v>
      </c>
      <c r="I5098" s="56" t="s">
        <v>11725</v>
      </c>
      <c r="J5098" s="57">
        <v>440696</v>
      </c>
      <c r="K5098" s="58" t="s">
        <v>11726</v>
      </c>
      <c r="L5098" s="57">
        <v>35256</v>
      </c>
      <c r="M5098" s="59">
        <f t="shared" si="241"/>
        <v>475952</v>
      </c>
      <c r="N5098">
        <f>+VLOOKUP(C5098,'Thanh toán '!M$1335:N$6972,2,0)</f>
        <v>475952</v>
      </c>
      <c r="O5098" s="61">
        <f t="shared" si="244"/>
        <v>0</v>
      </c>
    </row>
    <row r="5099" spans="2:15" hidden="1" x14ac:dyDescent="0.3">
      <c r="B5099" s="56" t="s">
        <v>19148</v>
      </c>
      <c r="C5099" s="19">
        <f t="shared" si="242"/>
        <v>40833</v>
      </c>
      <c r="D5099" s="56" t="s">
        <v>13350</v>
      </c>
      <c r="E5099" s="55">
        <v>45115</v>
      </c>
      <c r="F5099" s="18">
        <f t="shared" si="243"/>
        <v>7</v>
      </c>
      <c r="G5099" s="56" t="s">
        <v>11799</v>
      </c>
      <c r="H5099" s="56" t="s">
        <v>15363</v>
      </c>
      <c r="I5099" s="56" t="s">
        <v>11725</v>
      </c>
      <c r="J5099" s="57">
        <v>361350</v>
      </c>
      <c r="K5099" s="58" t="s">
        <v>11726</v>
      </c>
      <c r="L5099" s="57">
        <v>28908</v>
      </c>
      <c r="M5099" s="59">
        <f t="shared" si="241"/>
        <v>390258</v>
      </c>
      <c r="N5099">
        <f>+VLOOKUP(C5099,'Thanh toán '!M$1335:N$6972,2,0)</f>
        <v>390258</v>
      </c>
      <c r="O5099" s="61">
        <f t="shared" si="244"/>
        <v>0</v>
      </c>
    </row>
    <row r="5100" spans="2:15" hidden="1" x14ac:dyDescent="0.3">
      <c r="B5100" s="56" t="s">
        <v>19149</v>
      </c>
      <c r="C5100" s="19">
        <f t="shared" si="242"/>
        <v>40834</v>
      </c>
      <c r="D5100" s="56" t="s">
        <v>13350</v>
      </c>
      <c r="E5100" s="55">
        <v>45115</v>
      </c>
      <c r="F5100" s="18">
        <f t="shared" si="243"/>
        <v>7</v>
      </c>
      <c r="G5100" s="56" t="s">
        <v>11799</v>
      </c>
      <c r="H5100" s="56" t="s">
        <v>14052</v>
      </c>
      <c r="I5100" s="56" t="s">
        <v>11725</v>
      </c>
      <c r="J5100" s="57">
        <v>846973</v>
      </c>
      <c r="K5100" s="58" t="s">
        <v>11726</v>
      </c>
      <c r="L5100" s="57">
        <v>67758</v>
      </c>
      <c r="M5100" s="59">
        <f t="shared" si="241"/>
        <v>914731</v>
      </c>
      <c r="N5100">
        <f>+VLOOKUP(C5100,'Thanh toán '!M$1335:N$6972,2,0)</f>
        <v>914731</v>
      </c>
      <c r="O5100" s="61">
        <f t="shared" si="244"/>
        <v>0</v>
      </c>
    </row>
    <row r="5101" spans="2:15" hidden="1" x14ac:dyDescent="0.3">
      <c r="B5101" s="56" t="s">
        <v>19150</v>
      </c>
      <c r="C5101" s="19">
        <f t="shared" si="242"/>
        <v>40835</v>
      </c>
      <c r="D5101" s="56" t="s">
        <v>13350</v>
      </c>
      <c r="E5101" s="55">
        <v>45115</v>
      </c>
      <c r="F5101" s="18">
        <f t="shared" si="243"/>
        <v>7</v>
      </c>
      <c r="G5101" s="56" t="s">
        <v>11799</v>
      </c>
      <c r="H5101" s="56" t="s">
        <v>14056</v>
      </c>
      <c r="I5101" s="56" t="s">
        <v>11725</v>
      </c>
      <c r="J5101" s="57">
        <v>495123</v>
      </c>
      <c r="K5101" s="58" t="s">
        <v>11726</v>
      </c>
      <c r="L5101" s="57">
        <v>39610</v>
      </c>
      <c r="M5101" s="59">
        <f t="shared" si="241"/>
        <v>534733</v>
      </c>
      <c r="N5101">
        <f>+VLOOKUP(C5101,'Thanh toán '!M$1335:N$6972,2,0)</f>
        <v>534733</v>
      </c>
      <c r="O5101" s="61">
        <f t="shared" si="244"/>
        <v>0</v>
      </c>
    </row>
    <row r="5102" spans="2:15" hidden="1" x14ac:dyDescent="0.3">
      <c r="B5102" s="56" t="s">
        <v>19151</v>
      </c>
      <c r="C5102" s="19">
        <f t="shared" si="242"/>
        <v>40836</v>
      </c>
      <c r="D5102" s="56" t="s">
        <v>13350</v>
      </c>
      <c r="E5102" s="55">
        <v>45115</v>
      </c>
      <c r="F5102" s="18">
        <f t="shared" si="243"/>
        <v>7</v>
      </c>
      <c r="G5102" s="56" t="s">
        <v>11799</v>
      </c>
      <c r="H5102" s="56" t="s">
        <v>14465</v>
      </c>
      <c r="I5102" s="56" t="s">
        <v>11725</v>
      </c>
      <c r="J5102" s="57">
        <v>649108</v>
      </c>
      <c r="K5102" s="58" t="s">
        <v>11726</v>
      </c>
      <c r="L5102" s="57">
        <v>51929</v>
      </c>
      <c r="M5102" s="59">
        <f t="shared" si="241"/>
        <v>701037</v>
      </c>
      <c r="N5102">
        <f>+VLOOKUP(C5102,'Thanh toán '!M$1335:N$6972,2,0)</f>
        <v>701037</v>
      </c>
      <c r="O5102" s="61">
        <f t="shared" si="244"/>
        <v>0</v>
      </c>
    </row>
    <row r="5103" spans="2:15" hidden="1" x14ac:dyDescent="0.3">
      <c r="B5103" s="56" t="s">
        <v>19152</v>
      </c>
      <c r="C5103" s="19">
        <f t="shared" si="242"/>
        <v>40856</v>
      </c>
      <c r="D5103" s="56" t="s">
        <v>13350</v>
      </c>
      <c r="E5103" s="55">
        <v>45115</v>
      </c>
      <c r="F5103" s="18">
        <f t="shared" si="243"/>
        <v>7</v>
      </c>
      <c r="G5103" s="56" t="s">
        <v>12164</v>
      </c>
      <c r="H5103" s="56" t="s">
        <v>14236</v>
      </c>
      <c r="I5103" s="56" t="s">
        <v>12165</v>
      </c>
      <c r="J5103" s="57">
        <v>882000</v>
      </c>
      <c r="K5103" s="58" t="s">
        <v>11726</v>
      </c>
      <c r="L5103" s="57">
        <v>70560</v>
      </c>
      <c r="M5103" s="59">
        <f t="shared" si="241"/>
        <v>952560</v>
      </c>
      <c r="N5103">
        <f>+VLOOKUP(C5103,'Thanh toán '!M$1335:N$6972,2,0)</f>
        <v>952560</v>
      </c>
      <c r="O5103" s="61">
        <f t="shared" si="244"/>
        <v>0</v>
      </c>
    </row>
    <row r="5104" spans="2:15" hidden="1" x14ac:dyDescent="0.3">
      <c r="B5104" s="56" t="s">
        <v>19153</v>
      </c>
      <c r="C5104" s="19">
        <f t="shared" si="242"/>
        <v>40857</v>
      </c>
      <c r="D5104" s="56" t="s">
        <v>13350</v>
      </c>
      <c r="E5104" s="55">
        <v>45115</v>
      </c>
      <c r="F5104" s="18">
        <f t="shared" si="243"/>
        <v>7</v>
      </c>
      <c r="G5104" s="56" t="s">
        <v>12422</v>
      </c>
      <c r="H5104" s="56" t="s">
        <v>12422</v>
      </c>
      <c r="I5104" s="56" t="s">
        <v>12423</v>
      </c>
      <c r="J5104" s="57">
        <v>441000</v>
      </c>
      <c r="K5104" s="58" t="s">
        <v>11726</v>
      </c>
      <c r="L5104" s="57">
        <v>35280</v>
      </c>
      <c r="M5104" s="59">
        <f t="shared" si="241"/>
        <v>476280</v>
      </c>
      <c r="N5104">
        <f>+VLOOKUP(C5104,'Thanh toán '!M$1335:N$6972,2,0)</f>
        <v>476280</v>
      </c>
      <c r="O5104" s="61">
        <f t="shared" si="244"/>
        <v>0</v>
      </c>
    </row>
    <row r="5105" spans="2:15" hidden="1" x14ac:dyDescent="0.3">
      <c r="B5105" s="56" t="s">
        <v>19154</v>
      </c>
      <c r="C5105" s="19">
        <f t="shared" si="242"/>
        <v>40858</v>
      </c>
      <c r="D5105" s="56" t="s">
        <v>13350</v>
      </c>
      <c r="E5105" s="55">
        <v>45115</v>
      </c>
      <c r="F5105" s="18">
        <f t="shared" si="243"/>
        <v>7</v>
      </c>
      <c r="G5105" s="56" t="s">
        <v>12188</v>
      </c>
      <c r="H5105" s="56" t="s">
        <v>12188</v>
      </c>
      <c r="I5105" s="56" t="s">
        <v>12189</v>
      </c>
      <c r="J5105" s="57">
        <v>441000</v>
      </c>
      <c r="K5105" s="58" t="s">
        <v>11726</v>
      </c>
      <c r="L5105" s="57">
        <v>35280</v>
      </c>
      <c r="M5105" s="59">
        <f t="shared" si="241"/>
        <v>476280</v>
      </c>
      <c r="N5105">
        <f>+VLOOKUP(C5105,'Thanh toán '!M$1335:N$6972,2,0)</f>
        <v>476280</v>
      </c>
      <c r="O5105" s="61">
        <f t="shared" si="244"/>
        <v>0</v>
      </c>
    </row>
    <row r="5106" spans="2:15" hidden="1" x14ac:dyDescent="0.3">
      <c r="B5106" s="56" t="s">
        <v>19155</v>
      </c>
      <c r="C5106" s="19">
        <f t="shared" si="242"/>
        <v>40859</v>
      </c>
      <c r="D5106" s="56" t="s">
        <v>13350</v>
      </c>
      <c r="E5106" s="55">
        <v>45115</v>
      </c>
      <c r="F5106" s="18">
        <f t="shared" si="243"/>
        <v>7</v>
      </c>
      <c r="G5106" s="56" t="s">
        <v>12419</v>
      </c>
      <c r="H5106" s="56" t="s">
        <v>12419</v>
      </c>
      <c r="I5106" s="56" t="s">
        <v>12420</v>
      </c>
      <c r="J5106" s="57">
        <v>441000</v>
      </c>
      <c r="K5106" s="58" t="s">
        <v>11726</v>
      </c>
      <c r="L5106" s="57">
        <v>35280</v>
      </c>
      <c r="M5106" s="59">
        <f t="shared" si="241"/>
        <v>476280</v>
      </c>
      <c r="N5106">
        <f>+VLOOKUP(C5106,'Thanh toán '!M$1335:N$6972,2,0)</f>
        <v>476280</v>
      </c>
      <c r="O5106" s="61">
        <f t="shared" si="244"/>
        <v>0</v>
      </c>
    </row>
    <row r="5107" spans="2:15" hidden="1" x14ac:dyDescent="0.3">
      <c r="B5107" s="56" t="s">
        <v>19156</v>
      </c>
      <c r="C5107" s="19">
        <f t="shared" si="242"/>
        <v>40860</v>
      </c>
      <c r="D5107" s="56" t="s">
        <v>13350</v>
      </c>
      <c r="E5107" s="55">
        <v>45115</v>
      </c>
      <c r="F5107" s="18">
        <f t="shared" si="243"/>
        <v>7</v>
      </c>
      <c r="G5107" s="56" t="s">
        <v>12170</v>
      </c>
      <c r="H5107" s="56" t="s">
        <v>12170</v>
      </c>
      <c r="I5107" s="56" t="s">
        <v>12171</v>
      </c>
      <c r="J5107" s="57">
        <v>441000</v>
      </c>
      <c r="K5107" s="58" t="s">
        <v>11726</v>
      </c>
      <c r="L5107" s="57">
        <v>35280</v>
      </c>
      <c r="M5107" s="59">
        <f t="shared" si="241"/>
        <v>476280</v>
      </c>
      <c r="N5107">
        <f>+VLOOKUP(C5107,'Thanh toán '!M$1335:N$6972,2,0)</f>
        <v>476280</v>
      </c>
      <c r="O5107" s="61">
        <f t="shared" si="244"/>
        <v>0</v>
      </c>
    </row>
    <row r="5108" spans="2:15" hidden="1" x14ac:dyDescent="0.3">
      <c r="B5108" s="56" t="s">
        <v>19157</v>
      </c>
      <c r="C5108" s="19">
        <f t="shared" si="242"/>
        <v>40861</v>
      </c>
      <c r="D5108" s="56" t="s">
        <v>13350</v>
      </c>
      <c r="E5108" s="55">
        <v>45115</v>
      </c>
      <c r="F5108" s="18">
        <f t="shared" si="243"/>
        <v>7</v>
      </c>
      <c r="G5108" s="56" t="s">
        <v>12188</v>
      </c>
      <c r="H5108" s="56" t="s">
        <v>12188</v>
      </c>
      <c r="I5108" s="56" t="s">
        <v>12189</v>
      </c>
      <c r="J5108" s="57">
        <v>888460</v>
      </c>
      <c r="K5108" s="58" t="s">
        <v>11726</v>
      </c>
      <c r="L5108" s="57">
        <v>71077</v>
      </c>
      <c r="M5108" s="59">
        <f t="shared" si="241"/>
        <v>959537</v>
      </c>
      <c r="N5108">
        <f>+VLOOKUP(C5108,'Thanh toán '!M$1335:N$6972,2,0)</f>
        <v>959537</v>
      </c>
      <c r="O5108" s="61">
        <f t="shared" si="244"/>
        <v>0</v>
      </c>
    </row>
    <row r="5109" spans="2:15" hidden="1" x14ac:dyDescent="0.3">
      <c r="B5109" s="56" t="s">
        <v>19158</v>
      </c>
      <c r="C5109" s="19">
        <f t="shared" si="242"/>
        <v>40862</v>
      </c>
      <c r="D5109" s="56" t="s">
        <v>13350</v>
      </c>
      <c r="E5109" s="55">
        <v>45115</v>
      </c>
      <c r="F5109" s="18">
        <f t="shared" si="243"/>
        <v>7</v>
      </c>
      <c r="G5109" s="56" t="s">
        <v>12419</v>
      </c>
      <c r="H5109" s="56" t="s">
        <v>12419</v>
      </c>
      <c r="I5109" s="56" t="s">
        <v>12420</v>
      </c>
      <c r="J5109" s="57">
        <v>1332690</v>
      </c>
      <c r="K5109" s="58" t="s">
        <v>11726</v>
      </c>
      <c r="L5109" s="57">
        <v>106615</v>
      </c>
      <c r="M5109" s="59">
        <f t="shared" si="241"/>
        <v>1439305</v>
      </c>
      <c r="N5109">
        <f>+VLOOKUP(C5109,'Thanh toán '!M$1335:N$6972,2,0)</f>
        <v>1439305</v>
      </c>
      <c r="O5109" s="61">
        <f t="shared" si="244"/>
        <v>0</v>
      </c>
    </row>
    <row r="5110" spans="2:15" hidden="1" x14ac:dyDescent="0.3">
      <c r="B5110" s="56" t="s">
        <v>19159</v>
      </c>
      <c r="C5110" s="19">
        <f t="shared" si="242"/>
        <v>40863</v>
      </c>
      <c r="D5110" s="56" t="s">
        <v>13350</v>
      </c>
      <c r="E5110" s="55">
        <v>45115</v>
      </c>
      <c r="F5110" s="18">
        <f t="shared" si="243"/>
        <v>7</v>
      </c>
      <c r="G5110" s="56" t="s">
        <v>12164</v>
      </c>
      <c r="H5110" s="56" t="s">
        <v>14236</v>
      </c>
      <c r="I5110" s="56" t="s">
        <v>12165</v>
      </c>
      <c r="J5110" s="57">
        <v>2049330</v>
      </c>
      <c r="K5110" s="58" t="s">
        <v>11726</v>
      </c>
      <c r="L5110" s="57">
        <v>163946</v>
      </c>
      <c r="M5110" s="59">
        <f t="shared" ref="M5110:M5173" si="245">+L5110+J5110</f>
        <v>2213276</v>
      </c>
      <c r="N5110">
        <f>+VLOOKUP(C5110,'Thanh toán '!M$1335:N$6972,2,0)</f>
        <v>2213276</v>
      </c>
      <c r="O5110" s="61">
        <f t="shared" si="244"/>
        <v>0</v>
      </c>
    </row>
    <row r="5111" spans="2:15" hidden="1" x14ac:dyDescent="0.3">
      <c r="B5111" s="56" t="s">
        <v>19160</v>
      </c>
      <c r="C5111" s="19">
        <f t="shared" si="242"/>
        <v>40864</v>
      </c>
      <c r="D5111" s="56" t="s">
        <v>13350</v>
      </c>
      <c r="E5111" s="55">
        <v>45115</v>
      </c>
      <c r="F5111" s="18">
        <f t="shared" si="243"/>
        <v>7</v>
      </c>
      <c r="G5111" s="56" t="s">
        <v>17555</v>
      </c>
      <c r="H5111" s="56" t="s">
        <v>19161</v>
      </c>
      <c r="I5111" s="56" t="s">
        <v>17556</v>
      </c>
      <c r="J5111" s="57">
        <v>441000</v>
      </c>
      <c r="K5111" s="58" t="s">
        <v>11726</v>
      </c>
      <c r="L5111" s="57">
        <v>35280</v>
      </c>
      <c r="M5111" s="59">
        <f t="shared" si="245"/>
        <v>476280</v>
      </c>
      <c r="N5111">
        <f>+VLOOKUP(C5111,'Thanh toán '!M$1335:N$6972,2,0)</f>
        <v>476280</v>
      </c>
      <c r="O5111" s="61">
        <f t="shared" si="244"/>
        <v>0</v>
      </c>
    </row>
    <row r="5112" spans="2:15" hidden="1" x14ac:dyDescent="0.3">
      <c r="B5112" s="56" t="s">
        <v>19162</v>
      </c>
      <c r="C5112" s="19">
        <f t="shared" si="242"/>
        <v>40865</v>
      </c>
      <c r="D5112" s="56" t="s">
        <v>13350</v>
      </c>
      <c r="E5112" s="55">
        <v>45115</v>
      </c>
      <c r="F5112" s="18">
        <f t="shared" si="243"/>
        <v>7</v>
      </c>
      <c r="G5112" s="56" t="s">
        <v>17555</v>
      </c>
      <c r="H5112" s="56" t="s">
        <v>19163</v>
      </c>
      <c r="I5112" s="56" t="s">
        <v>17556</v>
      </c>
      <c r="J5112" s="57">
        <v>888460</v>
      </c>
      <c r="K5112" s="58" t="s">
        <v>11726</v>
      </c>
      <c r="L5112" s="57">
        <v>71077</v>
      </c>
      <c r="M5112" s="59">
        <f t="shared" si="245"/>
        <v>959537</v>
      </c>
      <c r="N5112">
        <f>+VLOOKUP(C5112,'Thanh toán '!M$1335:N$6972,2,0)</f>
        <v>959537</v>
      </c>
      <c r="O5112" s="61">
        <f t="shared" si="244"/>
        <v>0</v>
      </c>
    </row>
    <row r="5113" spans="2:15" hidden="1" x14ac:dyDescent="0.3">
      <c r="B5113" s="56" t="s">
        <v>19164</v>
      </c>
      <c r="C5113" s="19">
        <f t="shared" si="242"/>
        <v>40871</v>
      </c>
      <c r="D5113" s="56" t="s">
        <v>13350</v>
      </c>
      <c r="E5113" s="55">
        <v>45117</v>
      </c>
      <c r="F5113" s="18">
        <f t="shared" si="243"/>
        <v>7</v>
      </c>
      <c r="G5113" s="56" t="s">
        <v>11799</v>
      </c>
      <c r="H5113" s="56" t="s">
        <v>13617</v>
      </c>
      <c r="I5113" s="56" t="s">
        <v>11725</v>
      </c>
      <c r="J5113" s="57">
        <v>738405</v>
      </c>
      <c r="K5113" s="58" t="s">
        <v>11726</v>
      </c>
      <c r="L5113" s="57">
        <v>59072</v>
      </c>
      <c r="M5113" s="59">
        <f t="shared" si="245"/>
        <v>797477</v>
      </c>
      <c r="N5113">
        <f>+VLOOKUP(C5113,'Thanh toán '!M$1335:N$6972,2,0)</f>
        <v>797477</v>
      </c>
      <c r="O5113" s="61">
        <f t="shared" si="244"/>
        <v>0</v>
      </c>
    </row>
    <row r="5114" spans="2:15" hidden="1" x14ac:dyDescent="0.3">
      <c r="B5114" s="56" t="s">
        <v>19165</v>
      </c>
      <c r="C5114" s="19">
        <f t="shared" si="242"/>
        <v>40878</v>
      </c>
      <c r="D5114" s="56" t="s">
        <v>13350</v>
      </c>
      <c r="E5114" s="55">
        <v>45117</v>
      </c>
      <c r="F5114" s="18">
        <f t="shared" si="243"/>
        <v>7</v>
      </c>
      <c r="G5114" s="56" t="s">
        <v>12239</v>
      </c>
      <c r="H5114" s="56" t="s">
        <v>18069</v>
      </c>
      <c r="I5114" s="56" t="s">
        <v>12240</v>
      </c>
      <c r="J5114" s="57">
        <v>441000</v>
      </c>
      <c r="K5114" s="58" t="s">
        <v>11726</v>
      </c>
      <c r="L5114" s="57">
        <v>35280</v>
      </c>
      <c r="M5114" s="59">
        <f t="shared" si="245"/>
        <v>476280</v>
      </c>
      <c r="N5114">
        <f>+VLOOKUP(C5114,'Thanh toán '!M$1335:N$6972,2,0)</f>
        <v>476280</v>
      </c>
      <c r="O5114" s="61">
        <f t="shared" si="244"/>
        <v>0</v>
      </c>
    </row>
    <row r="5115" spans="2:15" hidden="1" x14ac:dyDescent="0.3">
      <c r="B5115" s="56" t="s">
        <v>19166</v>
      </c>
      <c r="C5115" s="19">
        <f t="shared" si="242"/>
        <v>40879</v>
      </c>
      <c r="D5115" s="56" t="s">
        <v>13350</v>
      </c>
      <c r="E5115" s="55">
        <v>45117</v>
      </c>
      <c r="F5115" s="18">
        <f t="shared" si="243"/>
        <v>7</v>
      </c>
      <c r="G5115" s="56" t="s">
        <v>12367</v>
      </c>
      <c r="H5115" s="56" t="s">
        <v>13820</v>
      </c>
      <c r="I5115" s="56" t="s">
        <v>12368</v>
      </c>
      <c r="J5115" s="57">
        <v>440586</v>
      </c>
      <c r="K5115" s="58" t="s">
        <v>11726</v>
      </c>
      <c r="L5115" s="57">
        <v>35247</v>
      </c>
      <c r="M5115" s="59">
        <f t="shared" si="245"/>
        <v>475833</v>
      </c>
      <c r="N5115">
        <f>+VLOOKUP(C5115,'Thanh toán '!M$1335:N$6972,2,0)</f>
        <v>475833</v>
      </c>
      <c r="O5115" s="61">
        <f t="shared" si="244"/>
        <v>0</v>
      </c>
    </row>
    <row r="5116" spans="2:15" hidden="1" x14ac:dyDescent="0.3">
      <c r="B5116" s="56" t="s">
        <v>19167</v>
      </c>
      <c r="C5116" s="19">
        <f t="shared" si="242"/>
        <v>40880</v>
      </c>
      <c r="D5116" s="56" t="s">
        <v>13350</v>
      </c>
      <c r="E5116" s="55">
        <v>45117</v>
      </c>
      <c r="F5116" s="18">
        <f t="shared" si="243"/>
        <v>7</v>
      </c>
      <c r="G5116" s="56" t="s">
        <v>12403</v>
      </c>
      <c r="H5116" s="56" t="s">
        <v>12403</v>
      </c>
      <c r="I5116" s="56" t="s">
        <v>12404</v>
      </c>
      <c r="J5116" s="57">
        <v>2505680</v>
      </c>
      <c r="K5116" s="58" t="s">
        <v>11726</v>
      </c>
      <c r="L5116" s="57">
        <v>200454</v>
      </c>
      <c r="M5116" s="59">
        <f t="shared" si="245"/>
        <v>2706134</v>
      </c>
      <c r="N5116">
        <f>+VLOOKUP(C5116,'Thanh toán '!M$1335:N$6972,2,0)</f>
        <v>2706134</v>
      </c>
      <c r="O5116" s="61">
        <f t="shared" si="244"/>
        <v>0</v>
      </c>
    </row>
    <row r="5117" spans="2:15" hidden="1" x14ac:dyDescent="0.3">
      <c r="B5117" s="56" t="s">
        <v>19168</v>
      </c>
      <c r="C5117" s="19">
        <f t="shared" si="242"/>
        <v>40881</v>
      </c>
      <c r="D5117" s="56" t="s">
        <v>13350</v>
      </c>
      <c r="E5117" s="55">
        <v>45117</v>
      </c>
      <c r="F5117" s="18">
        <f t="shared" si="243"/>
        <v>7</v>
      </c>
      <c r="G5117" s="56" t="s">
        <v>11799</v>
      </c>
      <c r="H5117" s="56" t="s">
        <v>15003</v>
      </c>
      <c r="I5117" s="56" t="s">
        <v>11725</v>
      </c>
      <c r="J5117" s="57">
        <v>721905</v>
      </c>
      <c r="K5117" s="58" t="s">
        <v>11726</v>
      </c>
      <c r="L5117" s="57">
        <v>57752</v>
      </c>
      <c r="M5117" s="59">
        <f t="shared" si="245"/>
        <v>779657</v>
      </c>
      <c r="N5117">
        <f>+VLOOKUP(C5117,'Thanh toán '!M$1335:N$6972,2,0)</f>
        <v>779657</v>
      </c>
      <c r="O5117" s="61">
        <f t="shared" si="244"/>
        <v>0</v>
      </c>
    </row>
    <row r="5118" spans="2:15" hidden="1" x14ac:dyDescent="0.3">
      <c r="B5118" s="56" t="s">
        <v>19169</v>
      </c>
      <c r="C5118" s="19">
        <f t="shared" si="242"/>
        <v>40882</v>
      </c>
      <c r="D5118" s="56" t="s">
        <v>13350</v>
      </c>
      <c r="E5118" s="55">
        <v>45117</v>
      </c>
      <c r="F5118" s="18">
        <f t="shared" si="243"/>
        <v>7</v>
      </c>
      <c r="G5118" s="56" t="s">
        <v>11799</v>
      </c>
      <c r="H5118" s="56" t="s">
        <v>13436</v>
      </c>
      <c r="I5118" s="56" t="s">
        <v>11725</v>
      </c>
      <c r="J5118" s="57">
        <v>1252840</v>
      </c>
      <c r="K5118" s="58" t="s">
        <v>11726</v>
      </c>
      <c r="L5118" s="57">
        <v>100227</v>
      </c>
      <c r="M5118" s="59">
        <f t="shared" si="245"/>
        <v>1353067</v>
      </c>
      <c r="N5118">
        <f>+VLOOKUP(C5118,'Thanh toán '!M$1335:N$6972,2,0)</f>
        <v>1353067</v>
      </c>
      <c r="O5118" s="61">
        <f t="shared" si="244"/>
        <v>0</v>
      </c>
    </row>
    <row r="5119" spans="2:15" hidden="1" x14ac:dyDescent="0.3">
      <c r="B5119" s="56" t="s">
        <v>19170</v>
      </c>
      <c r="C5119" s="19">
        <f t="shared" si="242"/>
        <v>40883</v>
      </c>
      <c r="D5119" s="56" t="s">
        <v>13350</v>
      </c>
      <c r="E5119" s="55">
        <v>45117</v>
      </c>
      <c r="F5119" s="18">
        <f t="shared" si="243"/>
        <v>7</v>
      </c>
      <c r="G5119" s="56" t="s">
        <v>11799</v>
      </c>
      <c r="H5119" s="56" t="s">
        <v>14511</v>
      </c>
      <c r="I5119" s="56" t="s">
        <v>11725</v>
      </c>
      <c r="J5119" s="57">
        <v>1093155</v>
      </c>
      <c r="K5119" s="58" t="s">
        <v>11726</v>
      </c>
      <c r="L5119" s="57">
        <v>87452</v>
      </c>
      <c r="M5119" s="59">
        <f t="shared" si="245"/>
        <v>1180607</v>
      </c>
      <c r="N5119">
        <f>+VLOOKUP(C5119,'Thanh toán '!M$1335:N$6972,2,0)</f>
        <v>1180607</v>
      </c>
      <c r="O5119" s="61">
        <f t="shared" si="244"/>
        <v>0</v>
      </c>
    </row>
    <row r="5120" spans="2:15" hidden="1" x14ac:dyDescent="0.3">
      <c r="B5120" s="56" t="s">
        <v>19171</v>
      </c>
      <c r="C5120" s="19">
        <f t="shared" si="242"/>
        <v>40884</v>
      </c>
      <c r="D5120" s="56" t="s">
        <v>13350</v>
      </c>
      <c r="E5120" s="55">
        <v>45117</v>
      </c>
      <c r="F5120" s="18">
        <f t="shared" si="243"/>
        <v>7</v>
      </c>
      <c r="G5120" s="56" t="s">
        <v>11799</v>
      </c>
      <c r="H5120" s="56" t="s">
        <v>13451</v>
      </c>
      <c r="I5120" s="56" t="s">
        <v>11725</v>
      </c>
      <c r="J5120" s="57">
        <v>738405</v>
      </c>
      <c r="K5120" s="58" t="s">
        <v>11726</v>
      </c>
      <c r="L5120" s="57">
        <v>59072</v>
      </c>
      <c r="M5120" s="59">
        <f t="shared" si="245"/>
        <v>797477</v>
      </c>
      <c r="N5120">
        <f>+VLOOKUP(C5120,'Thanh toán '!M$1335:N$6972,2,0)</f>
        <v>797477</v>
      </c>
      <c r="O5120" s="61">
        <f t="shared" si="244"/>
        <v>0</v>
      </c>
    </row>
    <row r="5121" spans="2:15" hidden="1" x14ac:dyDescent="0.3">
      <c r="B5121" s="56" t="s">
        <v>19172</v>
      </c>
      <c r="C5121" s="19">
        <f t="shared" si="242"/>
        <v>40888</v>
      </c>
      <c r="D5121" s="56" t="s">
        <v>13350</v>
      </c>
      <c r="E5121" s="55">
        <v>45117</v>
      </c>
      <c r="F5121" s="18">
        <f t="shared" si="243"/>
        <v>7</v>
      </c>
      <c r="G5121" s="56" t="s">
        <v>12239</v>
      </c>
      <c r="H5121" s="56" t="s">
        <v>18146</v>
      </c>
      <c r="I5121" s="56" t="s">
        <v>12240</v>
      </c>
      <c r="J5121" s="57">
        <v>1846790</v>
      </c>
      <c r="K5121" s="58" t="s">
        <v>11726</v>
      </c>
      <c r="L5121" s="57">
        <v>147743</v>
      </c>
      <c r="M5121" s="59">
        <f t="shared" si="245"/>
        <v>1994533</v>
      </c>
      <c r="N5121">
        <f>+VLOOKUP(C5121,'Thanh toán '!M$1335:N$6972,2,0)</f>
        <v>1994533</v>
      </c>
      <c r="O5121" s="61">
        <f t="shared" si="244"/>
        <v>0</v>
      </c>
    </row>
    <row r="5122" spans="2:15" hidden="1" x14ac:dyDescent="0.3">
      <c r="B5122" s="56" t="s">
        <v>19173</v>
      </c>
      <c r="C5122" s="19">
        <f t="shared" si="242"/>
        <v>40889</v>
      </c>
      <c r="D5122" s="56" t="s">
        <v>13350</v>
      </c>
      <c r="E5122" s="55">
        <v>45117</v>
      </c>
      <c r="F5122" s="18">
        <f t="shared" si="243"/>
        <v>7</v>
      </c>
      <c r="G5122" s="56" t="s">
        <v>11799</v>
      </c>
      <c r="H5122" s="56" t="s">
        <v>13625</v>
      </c>
      <c r="I5122" s="56" t="s">
        <v>11725</v>
      </c>
      <c r="J5122" s="57">
        <v>584530</v>
      </c>
      <c r="K5122" s="58" t="s">
        <v>11726</v>
      </c>
      <c r="L5122" s="57">
        <v>46762</v>
      </c>
      <c r="M5122" s="59">
        <f t="shared" si="245"/>
        <v>631292</v>
      </c>
      <c r="N5122">
        <f>+VLOOKUP(C5122,'Thanh toán '!M$1335:N$6972,2,0)</f>
        <v>631292</v>
      </c>
      <c r="O5122" s="61">
        <f t="shared" si="244"/>
        <v>0</v>
      </c>
    </row>
    <row r="5123" spans="2:15" hidden="1" x14ac:dyDescent="0.3">
      <c r="B5123" s="56" t="s">
        <v>19174</v>
      </c>
      <c r="C5123" s="19">
        <f t="shared" si="242"/>
        <v>40892</v>
      </c>
      <c r="D5123" s="56" t="s">
        <v>13350</v>
      </c>
      <c r="E5123" s="55">
        <v>45117</v>
      </c>
      <c r="F5123" s="18">
        <f t="shared" si="243"/>
        <v>7</v>
      </c>
      <c r="G5123" s="56" t="s">
        <v>12173</v>
      </c>
      <c r="H5123" s="56" t="s">
        <v>19175</v>
      </c>
      <c r="I5123" s="56" t="s">
        <v>12174</v>
      </c>
      <c r="J5123" s="57">
        <v>7343100</v>
      </c>
      <c r="K5123" s="58" t="s">
        <v>11726</v>
      </c>
      <c r="L5123" s="57">
        <v>587448</v>
      </c>
      <c r="M5123" s="59">
        <f t="shared" si="245"/>
        <v>7930548</v>
      </c>
      <c r="N5123">
        <f>+VLOOKUP(C5123,'Thanh toán '!M$1335:N$6972,2,0)</f>
        <v>7930548</v>
      </c>
      <c r="O5123" s="61">
        <f t="shared" si="244"/>
        <v>0</v>
      </c>
    </row>
    <row r="5124" spans="2:15" hidden="1" x14ac:dyDescent="0.3">
      <c r="B5124" s="56" t="s">
        <v>19176</v>
      </c>
      <c r="C5124" s="19">
        <f t="shared" si="242"/>
        <v>40893</v>
      </c>
      <c r="D5124" s="56" t="s">
        <v>13350</v>
      </c>
      <c r="E5124" s="55">
        <v>45117</v>
      </c>
      <c r="F5124" s="18">
        <f t="shared" si="243"/>
        <v>7</v>
      </c>
      <c r="G5124" s="56" t="s">
        <v>12228</v>
      </c>
      <c r="H5124" s="56" t="s">
        <v>19177</v>
      </c>
      <c r="I5124" s="56" t="s">
        <v>12229</v>
      </c>
      <c r="J5124" s="57">
        <v>5998110</v>
      </c>
      <c r="K5124" s="58" t="s">
        <v>11726</v>
      </c>
      <c r="L5124" s="57">
        <v>479849</v>
      </c>
      <c r="M5124" s="59">
        <f t="shared" si="245"/>
        <v>6477959</v>
      </c>
      <c r="N5124">
        <f>+VLOOKUP(C5124,'Thanh toán '!M$1335:N$6972,2,0)</f>
        <v>6477959</v>
      </c>
      <c r="O5124" s="61">
        <f t="shared" si="244"/>
        <v>0</v>
      </c>
    </row>
    <row r="5125" spans="2:15" hidden="1" x14ac:dyDescent="0.3">
      <c r="B5125" s="56" t="s">
        <v>19178</v>
      </c>
      <c r="C5125" s="19">
        <f t="shared" si="242"/>
        <v>40894</v>
      </c>
      <c r="D5125" s="56" t="s">
        <v>13350</v>
      </c>
      <c r="E5125" s="55">
        <v>45117</v>
      </c>
      <c r="F5125" s="18">
        <f t="shared" si="243"/>
        <v>7</v>
      </c>
      <c r="G5125" s="56" t="s">
        <v>12200</v>
      </c>
      <c r="H5125" s="56" t="s">
        <v>12200</v>
      </c>
      <c r="I5125" s="56" t="s">
        <v>12201</v>
      </c>
      <c r="J5125" s="57">
        <v>1419000</v>
      </c>
      <c r="K5125" s="58" t="s">
        <v>11726</v>
      </c>
      <c r="L5125" s="57">
        <v>113520</v>
      </c>
      <c r="M5125" s="59">
        <f t="shared" si="245"/>
        <v>1532520</v>
      </c>
      <c r="N5125">
        <f>+VLOOKUP(C5125,'Thanh toán '!M$1335:N$6972,2,0)</f>
        <v>1532520</v>
      </c>
      <c r="O5125" s="61">
        <f t="shared" si="244"/>
        <v>0</v>
      </c>
    </row>
    <row r="5126" spans="2:15" hidden="1" x14ac:dyDescent="0.3">
      <c r="B5126" s="56" t="s">
        <v>19179</v>
      </c>
      <c r="C5126" s="19">
        <f t="shared" ref="C5126:C5189" si="246">+B5126*1</f>
        <v>40898</v>
      </c>
      <c r="D5126" s="56" t="s">
        <v>13350</v>
      </c>
      <c r="E5126" s="55">
        <v>45117</v>
      </c>
      <c r="F5126" s="18">
        <f t="shared" ref="F5126:F5189" si="247">+MONTH(E5126)</f>
        <v>7</v>
      </c>
      <c r="G5126" s="56" t="s">
        <v>12225</v>
      </c>
      <c r="H5126" s="56" t="s">
        <v>19180</v>
      </c>
      <c r="I5126" s="56" t="s">
        <v>12226</v>
      </c>
      <c r="J5126" s="57">
        <v>2684860</v>
      </c>
      <c r="K5126" s="58" t="s">
        <v>11726</v>
      </c>
      <c r="L5126" s="57">
        <v>214789</v>
      </c>
      <c r="M5126" s="59">
        <f t="shared" si="245"/>
        <v>2899649</v>
      </c>
      <c r="N5126">
        <f>+VLOOKUP(C5126,'Thanh toán '!M$1335:N$6972,2,0)</f>
        <v>2899649</v>
      </c>
      <c r="O5126" s="61">
        <f t="shared" ref="O5126:O5189" si="248">+N5126-M5126</f>
        <v>0</v>
      </c>
    </row>
    <row r="5127" spans="2:15" hidden="1" x14ac:dyDescent="0.3">
      <c r="B5127" s="56" t="s">
        <v>19181</v>
      </c>
      <c r="C5127" s="19">
        <f t="shared" si="246"/>
        <v>40899</v>
      </c>
      <c r="D5127" s="56" t="s">
        <v>13350</v>
      </c>
      <c r="E5127" s="55">
        <v>45117</v>
      </c>
      <c r="F5127" s="18">
        <f t="shared" si="247"/>
        <v>7</v>
      </c>
      <c r="G5127" s="56" t="s">
        <v>12225</v>
      </c>
      <c r="H5127" s="56" t="s">
        <v>19182</v>
      </c>
      <c r="I5127" s="56" t="s">
        <v>12226</v>
      </c>
      <c r="J5127" s="57">
        <v>5022460</v>
      </c>
      <c r="K5127" s="58" t="s">
        <v>11726</v>
      </c>
      <c r="L5127" s="57">
        <v>401797</v>
      </c>
      <c r="M5127" s="59">
        <f t="shared" si="245"/>
        <v>5424257</v>
      </c>
      <c r="N5127">
        <f>+VLOOKUP(C5127,'Thanh toán '!M$1335:N$6972,2,0)</f>
        <v>5424257</v>
      </c>
      <c r="O5127" s="61">
        <f t="shared" si="248"/>
        <v>0</v>
      </c>
    </row>
    <row r="5128" spans="2:15" hidden="1" x14ac:dyDescent="0.3">
      <c r="B5128" s="56" t="s">
        <v>19183</v>
      </c>
      <c r="C5128" s="19">
        <f t="shared" si="246"/>
        <v>40925</v>
      </c>
      <c r="D5128" s="56" t="s">
        <v>13350</v>
      </c>
      <c r="E5128" s="55">
        <v>45117</v>
      </c>
      <c r="F5128" s="18">
        <f t="shared" si="247"/>
        <v>7</v>
      </c>
      <c r="G5128" s="56" t="s">
        <v>12473</v>
      </c>
      <c r="H5128" s="56" t="s">
        <v>12473</v>
      </c>
      <c r="I5128" s="56" t="s">
        <v>12474</v>
      </c>
      <c r="J5128" s="57">
        <v>901430</v>
      </c>
      <c r="K5128" s="58" t="s">
        <v>11726</v>
      </c>
      <c r="L5128" s="57">
        <v>72114</v>
      </c>
      <c r="M5128" s="59">
        <f t="shared" si="245"/>
        <v>973544</v>
      </c>
      <c r="N5128">
        <f>+VLOOKUP(C5128,'Thanh toán '!M$1335:N$6972,2,0)</f>
        <v>973544</v>
      </c>
      <c r="O5128" s="61">
        <f t="shared" si="248"/>
        <v>0</v>
      </c>
    </row>
    <row r="5129" spans="2:15" hidden="1" x14ac:dyDescent="0.3">
      <c r="B5129" s="56" t="s">
        <v>19184</v>
      </c>
      <c r="C5129" s="19">
        <f t="shared" si="246"/>
        <v>40926</v>
      </c>
      <c r="D5129" s="56" t="s">
        <v>13350</v>
      </c>
      <c r="E5129" s="55">
        <v>45117</v>
      </c>
      <c r="F5129" s="18">
        <f t="shared" si="247"/>
        <v>7</v>
      </c>
      <c r="G5129" s="56" t="s">
        <v>12470</v>
      </c>
      <c r="H5129" s="56" t="s">
        <v>12470</v>
      </c>
      <c r="I5129" s="56" t="s">
        <v>12471</v>
      </c>
      <c r="J5129" s="57">
        <v>441000</v>
      </c>
      <c r="K5129" s="58" t="s">
        <v>11726</v>
      </c>
      <c r="L5129" s="57">
        <v>35280</v>
      </c>
      <c r="M5129" s="59">
        <f t="shared" si="245"/>
        <v>476280</v>
      </c>
      <c r="N5129">
        <f>+VLOOKUP(C5129,'Thanh toán '!M$1335:N$6972,2,0)</f>
        <v>476280</v>
      </c>
      <c r="O5129" s="61">
        <f t="shared" si="248"/>
        <v>0</v>
      </c>
    </row>
    <row r="5130" spans="2:15" hidden="1" x14ac:dyDescent="0.3">
      <c r="B5130" s="56" t="s">
        <v>19185</v>
      </c>
      <c r="C5130" s="19">
        <f t="shared" si="246"/>
        <v>40927</v>
      </c>
      <c r="D5130" s="56" t="s">
        <v>13350</v>
      </c>
      <c r="E5130" s="55">
        <v>45117</v>
      </c>
      <c r="F5130" s="18">
        <f t="shared" si="247"/>
        <v>7</v>
      </c>
      <c r="G5130" s="56" t="s">
        <v>12492</v>
      </c>
      <c r="H5130" s="56" t="s">
        <v>12492</v>
      </c>
      <c r="I5130" s="56" t="s">
        <v>12493</v>
      </c>
      <c r="J5130" s="57">
        <v>441000</v>
      </c>
      <c r="K5130" s="58" t="s">
        <v>11726</v>
      </c>
      <c r="L5130" s="57">
        <v>35280</v>
      </c>
      <c r="M5130" s="59">
        <f t="shared" si="245"/>
        <v>476280</v>
      </c>
      <c r="N5130">
        <f>+VLOOKUP(C5130,'Thanh toán '!M$1335:N$6972,2,0)</f>
        <v>476280</v>
      </c>
      <c r="O5130" s="61">
        <f t="shared" si="248"/>
        <v>0</v>
      </c>
    </row>
    <row r="5131" spans="2:15" hidden="1" x14ac:dyDescent="0.3">
      <c r="B5131" s="56" t="s">
        <v>19186</v>
      </c>
      <c r="C5131" s="19">
        <f t="shared" si="246"/>
        <v>40928</v>
      </c>
      <c r="D5131" s="56" t="s">
        <v>13350</v>
      </c>
      <c r="E5131" s="55">
        <v>45117</v>
      </c>
      <c r="F5131" s="18">
        <f t="shared" si="247"/>
        <v>7</v>
      </c>
      <c r="G5131" s="56" t="s">
        <v>12499</v>
      </c>
      <c r="H5131" s="56" t="s">
        <v>12499</v>
      </c>
      <c r="I5131" s="56" t="s">
        <v>12500</v>
      </c>
      <c r="J5131" s="57">
        <v>882000</v>
      </c>
      <c r="K5131" s="58" t="s">
        <v>11726</v>
      </c>
      <c r="L5131" s="57">
        <v>70560</v>
      </c>
      <c r="M5131" s="59">
        <f t="shared" si="245"/>
        <v>952560</v>
      </c>
      <c r="N5131">
        <f>+VLOOKUP(C5131,'Thanh toán '!M$1335:N$6972,2,0)</f>
        <v>952560</v>
      </c>
      <c r="O5131" s="61">
        <f t="shared" si="248"/>
        <v>0</v>
      </c>
    </row>
    <row r="5132" spans="2:15" hidden="1" x14ac:dyDescent="0.3">
      <c r="B5132" s="56" t="s">
        <v>19187</v>
      </c>
      <c r="C5132" s="19">
        <f t="shared" si="246"/>
        <v>40929</v>
      </c>
      <c r="D5132" s="56" t="s">
        <v>13350</v>
      </c>
      <c r="E5132" s="55">
        <v>45117</v>
      </c>
      <c r="F5132" s="18">
        <f t="shared" si="247"/>
        <v>7</v>
      </c>
      <c r="G5132" s="56" t="s">
        <v>12499</v>
      </c>
      <c r="H5132" s="56" t="s">
        <v>12499</v>
      </c>
      <c r="I5132" s="56" t="s">
        <v>12500</v>
      </c>
      <c r="J5132" s="57">
        <v>441000</v>
      </c>
      <c r="K5132" s="58" t="s">
        <v>11726</v>
      </c>
      <c r="L5132" s="57">
        <v>35280</v>
      </c>
      <c r="M5132" s="59">
        <f t="shared" si="245"/>
        <v>476280</v>
      </c>
      <c r="N5132">
        <f>+VLOOKUP(C5132,'Thanh toán '!M$1335:N$6972,2,0)</f>
        <v>476280</v>
      </c>
      <c r="O5132" s="61">
        <f t="shared" si="248"/>
        <v>0</v>
      </c>
    </row>
    <row r="5133" spans="2:15" hidden="1" x14ac:dyDescent="0.3">
      <c r="B5133" s="56" t="s">
        <v>19188</v>
      </c>
      <c r="C5133" s="19">
        <f t="shared" si="246"/>
        <v>40930</v>
      </c>
      <c r="D5133" s="56" t="s">
        <v>13350</v>
      </c>
      <c r="E5133" s="55">
        <v>45117</v>
      </c>
      <c r="F5133" s="18">
        <f t="shared" si="247"/>
        <v>7</v>
      </c>
      <c r="G5133" s="56" t="s">
        <v>12161</v>
      </c>
      <c r="H5133" s="56" t="s">
        <v>12161</v>
      </c>
      <c r="I5133" s="56" t="s">
        <v>12162</v>
      </c>
      <c r="J5133" s="57">
        <v>441000</v>
      </c>
      <c r="K5133" s="58" t="s">
        <v>11726</v>
      </c>
      <c r="L5133" s="57">
        <v>35280</v>
      </c>
      <c r="M5133" s="59">
        <f t="shared" si="245"/>
        <v>476280</v>
      </c>
      <c r="N5133">
        <f>+VLOOKUP(C5133,'Thanh toán '!M$1335:N$6972,2,0)</f>
        <v>476280</v>
      </c>
      <c r="O5133" s="61">
        <f t="shared" si="248"/>
        <v>0</v>
      </c>
    </row>
    <row r="5134" spans="2:15" hidden="1" x14ac:dyDescent="0.3">
      <c r="B5134" s="56" t="s">
        <v>19189</v>
      </c>
      <c r="C5134" s="19">
        <f t="shared" si="246"/>
        <v>40931</v>
      </c>
      <c r="D5134" s="56" t="s">
        <v>13350</v>
      </c>
      <c r="E5134" s="55">
        <v>45117</v>
      </c>
      <c r="F5134" s="18">
        <f t="shared" si="247"/>
        <v>7</v>
      </c>
      <c r="G5134" s="56" t="s">
        <v>12266</v>
      </c>
      <c r="H5134" s="56" t="s">
        <v>12266</v>
      </c>
      <c r="I5134" s="56" t="s">
        <v>12267</v>
      </c>
      <c r="J5134" s="57">
        <v>264600</v>
      </c>
      <c r="K5134" s="58" t="s">
        <v>11726</v>
      </c>
      <c r="L5134" s="57">
        <v>21168</v>
      </c>
      <c r="M5134" s="59">
        <f t="shared" si="245"/>
        <v>285768</v>
      </c>
      <c r="N5134">
        <f>+VLOOKUP(C5134,'Thanh toán '!M$1335:N$6972,2,0)</f>
        <v>285768</v>
      </c>
      <c r="O5134" s="61">
        <f t="shared" si="248"/>
        <v>0</v>
      </c>
    </row>
    <row r="5135" spans="2:15" hidden="1" x14ac:dyDescent="0.3">
      <c r="B5135" s="56" t="s">
        <v>19190</v>
      </c>
      <c r="C5135" s="19">
        <f t="shared" si="246"/>
        <v>40932</v>
      </c>
      <c r="D5135" s="56" t="s">
        <v>13350</v>
      </c>
      <c r="E5135" s="55">
        <v>45117</v>
      </c>
      <c r="F5135" s="18">
        <f t="shared" si="247"/>
        <v>7</v>
      </c>
      <c r="G5135" s="56" t="s">
        <v>12257</v>
      </c>
      <c r="H5135" s="56" t="s">
        <v>18938</v>
      </c>
      <c r="I5135" s="56" t="s">
        <v>12258</v>
      </c>
      <c r="J5135" s="57">
        <v>352800</v>
      </c>
      <c r="K5135" s="58" t="s">
        <v>11726</v>
      </c>
      <c r="L5135" s="57">
        <v>28224</v>
      </c>
      <c r="M5135" s="59">
        <f t="shared" si="245"/>
        <v>381024</v>
      </c>
      <c r="N5135">
        <f>+VLOOKUP(C5135,'Thanh toán '!M$1335:N$6972,2,0)</f>
        <v>381024</v>
      </c>
      <c r="O5135" s="61">
        <f t="shared" si="248"/>
        <v>0</v>
      </c>
    </row>
    <row r="5136" spans="2:15" hidden="1" x14ac:dyDescent="0.3">
      <c r="B5136" s="56" t="s">
        <v>19191</v>
      </c>
      <c r="C5136" s="19">
        <f t="shared" si="246"/>
        <v>40933</v>
      </c>
      <c r="D5136" s="56" t="s">
        <v>13350</v>
      </c>
      <c r="E5136" s="55">
        <v>45117</v>
      </c>
      <c r="F5136" s="18">
        <f t="shared" si="247"/>
        <v>7</v>
      </c>
      <c r="G5136" s="56" t="s">
        <v>11970</v>
      </c>
      <c r="H5136" s="56" t="s">
        <v>14772</v>
      </c>
      <c r="I5136" s="56" t="s">
        <v>11971</v>
      </c>
      <c r="J5136" s="57">
        <v>441000</v>
      </c>
      <c r="K5136" s="58" t="s">
        <v>11726</v>
      </c>
      <c r="L5136" s="57">
        <v>35280</v>
      </c>
      <c r="M5136" s="59">
        <f t="shared" si="245"/>
        <v>476280</v>
      </c>
      <c r="N5136">
        <f>+VLOOKUP(C5136,'Thanh toán '!M$1335:N$6972,2,0)</f>
        <v>476280</v>
      </c>
      <c r="O5136" s="61">
        <f t="shared" si="248"/>
        <v>0</v>
      </c>
    </row>
    <row r="5137" spans="2:15" hidden="1" x14ac:dyDescent="0.3">
      <c r="B5137" s="56" t="s">
        <v>19192</v>
      </c>
      <c r="C5137" s="19">
        <f t="shared" si="246"/>
        <v>40934</v>
      </c>
      <c r="D5137" s="56" t="s">
        <v>13350</v>
      </c>
      <c r="E5137" s="55">
        <v>45117</v>
      </c>
      <c r="F5137" s="18">
        <f t="shared" si="247"/>
        <v>7</v>
      </c>
      <c r="G5137" s="56" t="s">
        <v>11970</v>
      </c>
      <c r="H5137" s="56" t="s">
        <v>15252</v>
      </c>
      <c r="I5137" s="56" t="s">
        <v>11971</v>
      </c>
      <c r="J5137" s="57">
        <v>441000</v>
      </c>
      <c r="K5137" s="58" t="s">
        <v>11726</v>
      </c>
      <c r="L5137" s="57">
        <v>35280</v>
      </c>
      <c r="M5137" s="59">
        <f t="shared" si="245"/>
        <v>476280</v>
      </c>
      <c r="N5137">
        <f>+VLOOKUP(C5137,'Thanh toán '!M$1335:N$6972,2,0)</f>
        <v>476280</v>
      </c>
      <c r="O5137" s="61">
        <f t="shared" si="248"/>
        <v>0</v>
      </c>
    </row>
    <row r="5138" spans="2:15" hidden="1" x14ac:dyDescent="0.3">
      <c r="B5138" s="56" t="s">
        <v>19193</v>
      </c>
      <c r="C5138" s="19">
        <f t="shared" si="246"/>
        <v>40935</v>
      </c>
      <c r="D5138" s="56" t="s">
        <v>13350</v>
      </c>
      <c r="E5138" s="55">
        <v>45117</v>
      </c>
      <c r="F5138" s="18">
        <f t="shared" si="247"/>
        <v>7</v>
      </c>
      <c r="G5138" s="56" t="s">
        <v>11970</v>
      </c>
      <c r="H5138" s="56" t="s">
        <v>15076</v>
      </c>
      <c r="I5138" s="56" t="s">
        <v>11971</v>
      </c>
      <c r="J5138" s="57">
        <v>441000</v>
      </c>
      <c r="K5138" s="58" t="s">
        <v>11726</v>
      </c>
      <c r="L5138" s="57">
        <v>35280</v>
      </c>
      <c r="M5138" s="59">
        <f t="shared" si="245"/>
        <v>476280</v>
      </c>
      <c r="N5138">
        <f>+VLOOKUP(C5138,'Thanh toán '!M$1335:N$6972,2,0)</f>
        <v>476280</v>
      </c>
      <c r="O5138" s="61">
        <f t="shared" si="248"/>
        <v>0</v>
      </c>
    </row>
    <row r="5139" spans="2:15" hidden="1" x14ac:dyDescent="0.3">
      <c r="B5139" s="56" t="s">
        <v>19194</v>
      </c>
      <c r="C5139" s="19">
        <f t="shared" si="246"/>
        <v>40936</v>
      </c>
      <c r="D5139" s="56" t="s">
        <v>13350</v>
      </c>
      <c r="E5139" s="55">
        <v>45117</v>
      </c>
      <c r="F5139" s="18">
        <f t="shared" si="247"/>
        <v>7</v>
      </c>
      <c r="G5139" s="56" t="s">
        <v>11970</v>
      </c>
      <c r="H5139" s="56" t="s">
        <v>15254</v>
      </c>
      <c r="I5139" s="56" t="s">
        <v>11971</v>
      </c>
      <c r="J5139" s="57">
        <v>441000</v>
      </c>
      <c r="K5139" s="58" t="s">
        <v>11726</v>
      </c>
      <c r="L5139" s="57">
        <v>35280</v>
      </c>
      <c r="M5139" s="59">
        <f t="shared" si="245"/>
        <v>476280</v>
      </c>
      <c r="N5139">
        <f>+VLOOKUP(C5139,'Thanh toán '!M$1335:N$6972,2,0)</f>
        <v>476280</v>
      </c>
      <c r="O5139" s="61">
        <f t="shared" si="248"/>
        <v>0</v>
      </c>
    </row>
    <row r="5140" spans="2:15" hidden="1" x14ac:dyDescent="0.3">
      <c r="B5140" s="56" t="s">
        <v>19195</v>
      </c>
      <c r="C5140" s="19">
        <f t="shared" si="246"/>
        <v>40937</v>
      </c>
      <c r="D5140" s="56" t="s">
        <v>13350</v>
      </c>
      <c r="E5140" s="55">
        <v>45117</v>
      </c>
      <c r="F5140" s="18">
        <f t="shared" si="247"/>
        <v>7</v>
      </c>
      <c r="G5140" s="56" t="s">
        <v>12257</v>
      </c>
      <c r="H5140" s="56" t="s">
        <v>12257</v>
      </c>
      <c r="I5140" s="56" t="s">
        <v>12258</v>
      </c>
      <c r="J5140" s="57">
        <v>1315020</v>
      </c>
      <c r="K5140" s="58" t="s">
        <v>11726</v>
      </c>
      <c r="L5140" s="57">
        <v>105202</v>
      </c>
      <c r="M5140" s="59">
        <f t="shared" si="245"/>
        <v>1420222</v>
      </c>
      <c r="N5140">
        <f>+VLOOKUP(C5140,'Thanh toán '!M$1335:N$6972,2,0)</f>
        <v>1420222</v>
      </c>
      <c r="O5140" s="61">
        <f t="shared" si="248"/>
        <v>0</v>
      </c>
    </row>
    <row r="5141" spans="2:15" hidden="1" x14ac:dyDescent="0.3">
      <c r="B5141" s="56" t="s">
        <v>19196</v>
      </c>
      <c r="C5141" s="19">
        <f t="shared" si="246"/>
        <v>40938</v>
      </c>
      <c r="D5141" s="56" t="s">
        <v>13350</v>
      </c>
      <c r="E5141" s="55">
        <v>45117</v>
      </c>
      <c r="F5141" s="18">
        <f t="shared" si="247"/>
        <v>7</v>
      </c>
      <c r="G5141" s="56" t="s">
        <v>13381</v>
      </c>
      <c r="H5141" s="56" t="s">
        <v>13381</v>
      </c>
      <c r="I5141" s="56" t="s">
        <v>13382</v>
      </c>
      <c r="J5141" s="57">
        <v>888460</v>
      </c>
      <c r="K5141" s="58" t="s">
        <v>11726</v>
      </c>
      <c r="L5141" s="57">
        <v>71077</v>
      </c>
      <c r="M5141" s="59">
        <f t="shared" si="245"/>
        <v>959537</v>
      </c>
      <c r="N5141">
        <f>+VLOOKUP(C5141,'Thanh toán '!M$1335:N$6972,2,0)</f>
        <v>959537</v>
      </c>
      <c r="O5141" s="61">
        <f t="shared" si="248"/>
        <v>0</v>
      </c>
    </row>
    <row r="5142" spans="2:15" hidden="1" x14ac:dyDescent="0.3">
      <c r="B5142" s="56" t="s">
        <v>19197</v>
      </c>
      <c r="C5142" s="19">
        <f t="shared" si="246"/>
        <v>40939</v>
      </c>
      <c r="D5142" s="56" t="s">
        <v>13350</v>
      </c>
      <c r="E5142" s="55">
        <v>45117</v>
      </c>
      <c r="F5142" s="18">
        <f t="shared" si="247"/>
        <v>7</v>
      </c>
      <c r="G5142" s="56" t="s">
        <v>12161</v>
      </c>
      <c r="H5142" s="56" t="s">
        <v>12161</v>
      </c>
      <c r="I5142" s="56" t="s">
        <v>12162</v>
      </c>
      <c r="J5142" s="57">
        <v>2295175</v>
      </c>
      <c r="K5142" s="58" t="s">
        <v>11726</v>
      </c>
      <c r="L5142" s="57">
        <v>183614</v>
      </c>
      <c r="M5142" s="59">
        <f t="shared" si="245"/>
        <v>2478789</v>
      </c>
      <c r="N5142">
        <f>+VLOOKUP(C5142,'Thanh toán '!M$1335:N$6972,2,0)</f>
        <v>2478789</v>
      </c>
      <c r="O5142" s="61">
        <f t="shared" si="248"/>
        <v>0</v>
      </c>
    </row>
    <row r="5143" spans="2:15" hidden="1" x14ac:dyDescent="0.3">
      <c r="B5143" s="56" t="s">
        <v>19198</v>
      </c>
      <c r="C5143" s="19">
        <f t="shared" si="246"/>
        <v>40940</v>
      </c>
      <c r="D5143" s="56" t="s">
        <v>13350</v>
      </c>
      <c r="E5143" s="55">
        <v>45117</v>
      </c>
      <c r="F5143" s="18">
        <f t="shared" si="247"/>
        <v>7</v>
      </c>
      <c r="G5143" s="56" t="s">
        <v>12248</v>
      </c>
      <c r="H5143" s="56" t="s">
        <v>12248</v>
      </c>
      <c r="I5143" s="56" t="s">
        <v>12249</v>
      </c>
      <c r="J5143" s="57">
        <v>888460</v>
      </c>
      <c r="K5143" s="58" t="s">
        <v>11726</v>
      </c>
      <c r="L5143" s="57">
        <v>71077</v>
      </c>
      <c r="M5143" s="59">
        <f t="shared" si="245"/>
        <v>959537</v>
      </c>
      <c r="N5143">
        <f>+VLOOKUP(C5143,'Thanh toán '!M$1335:N$6972,2,0)</f>
        <v>959537</v>
      </c>
      <c r="O5143" s="61">
        <f t="shared" si="248"/>
        <v>0</v>
      </c>
    </row>
    <row r="5144" spans="2:15" hidden="1" x14ac:dyDescent="0.3">
      <c r="B5144" s="56" t="s">
        <v>19199</v>
      </c>
      <c r="C5144" s="19">
        <f t="shared" si="246"/>
        <v>40941</v>
      </c>
      <c r="D5144" s="56" t="s">
        <v>13350</v>
      </c>
      <c r="E5144" s="55">
        <v>45117</v>
      </c>
      <c r="F5144" s="18">
        <f t="shared" si="247"/>
        <v>7</v>
      </c>
      <c r="G5144" s="56" t="s">
        <v>12499</v>
      </c>
      <c r="H5144" s="56" t="s">
        <v>12499</v>
      </c>
      <c r="I5144" s="56" t="s">
        <v>12500</v>
      </c>
      <c r="J5144" s="57">
        <v>444230</v>
      </c>
      <c r="K5144" s="58" t="s">
        <v>11726</v>
      </c>
      <c r="L5144" s="57">
        <v>35538</v>
      </c>
      <c r="M5144" s="59">
        <f t="shared" si="245"/>
        <v>479768</v>
      </c>
      <c r="N5144">
        <f>+VLOOKUP(C5144,'Thanh toán '!M$1335:N$6972,2,0)</f>
        <v>479768</v>
      </c>
      <c r="O5144" s="61">
        <f t="shared" si="248"/>
        <v>0</v>
      </c>
    </row>
    <row r="5145" spans="2:15" hidden="1" x14ac:dyDescent="0.3">
      <c r="B5145" s="56" t="s">
        <v>19200</v>
      </c>
      <c r="C5145" s="19">
        <f t="shared" si="246"/>
        <v>40942</v>
      </c>
      <c r="D5145" s="56" t="s">
        <v>13350</v>
      </c>
      <c r="E5145" s="55">
        <v>45117</v>
      </c>
      <c r="F5145" s="18">
        <f t="shared" si="247"/>
        <v>7</v>
      </c>
      <c r="G5145" s="56" t="s">
        <v>12251</v>
      </c>
      <c r="H5145" s="56" t="s">
        <v>12251</v>
      </c>
      <c r="I5145" s="56" t="s">
        <v>12252</v>
      </c>
      <c r="J5145" s="57">
        <v>486831</v>
      </c>
      <c r="K5145" s="58" t="s">
        <v>11726</v>
      </c>
      <c r="L5145" s="57">
        <v>38946</v>
      </c>
      <c r="M5145" s="59">
        <f t="shared" si="245"/>
        <v>525777</v>
      </c>
      <c r="N5145">
        <f>+VLOOKUP(C5145,'Thanh toán '!M$1335:N$6972,2,0)</f>
        <v>525777</v>
      </c>
      <c r="O5145" s="61">
        <f t="shared" si="248"/>
        <v>0</v>
      </c>
    </row>
    <row r="5146" spans="2:15" hidden="1" x14ac:dyDescent="0.3">
      <c r="B5146" s="56" t="s">
        <v>19201</v>
      </c>
      <c r="C5146" s="19">
        <f t="shared" si="246"/>
        <v>40943</v>
      </c>
      <c r="D5146" s="56" t="s">
        <v>13350</v>
      </c>
      <c r="E5146" s="55">
        <v>45117</v>
      </c>
      <c r="F5146" s="18">
        <f t="shared" si="247"/>
        <v>7</v>
      </c>
      <c r="G5146" s="56" t="s">
        <v>11970</v>
      </c>
      <c r="H5146" s="56" t="s">
        <v>14772</v>
      </c>
      <c r="I5146" s="56" t="s">
        <v>11971</v>
      </c>
      <c r="J5146" s="57">
        <v>464348</v>
      </c>
      <c r="K5146" s="58" t="s">
        <v>11726</v>
      </c>
      <c r="L5146" s="57">
        <v>37148</v>
      </c>
      <c r="M5146" s="59">
        <f t="shared" si="245"/>
        <v>501496</v>
      </c>
      <c r="N5146">
        <f>+VLOOKUP(C5146,'Thanh toán '!M$1335:N$6972,2,0)</f>
        <v>501496</v>
      </c>
      <c r="O5146" s="61">
        <f t="shared" si="248"/>
        <v>0</v>
      </c>
    </row>
    <row r="5147" spans="2:15" hidden="1" x14ac:dyDescent="0.3">
      <c r="B5147" s="56" t="s">
        <v>19202</v>
      </c>
      <c r="C5147" s="19">
        <f t="shared" si="246"/>
        <v>40944</v>
      </c>
      <c r="D5147" s="56" t="s">
        <v>13350</v>
      </c>
      <c r="E5147" s="55">
        <v>45117</v>
      </c>
      <c r="F5147" s="18">
        <f t="shared" si="247"/>
        <v>7</v>
      </c>
      <c r="G5147" s="56" t="s">
        <v>11970</v>
      </c>
      <c r="H5147" s="56" t="s">
        <v>15252</v>
      </c>
      <c r="I5147" s="56" t="s">
        <v>11971</v>
      </c>
      <c r="J5147" s="57">
        <v>709581</v>
      </c>
      <c r="K5147" s="58" t="s">
        <v>11726</v>
      </c>
      <c r="L5147" s="57">
        <v>56766</v>
      </c>
      <c r="M5147" s="59">
        <f t="shared" si="245"/>
        <v>766347</v>
      </c>
      <c r="N5147">
        <f>+VLOOKUP(C5147,'Thanh toán '!M$1335:N$6972,2,0)</f>
        <v>766347</v>
      </c>
      <c r="O5147" s="61">
        <f t="shared" si="248"/>
        <v>0</v>
      </c>
    </row>
    <row r="5148" spans="2:15" hidden="1" x14ac:dyDescent="0.3">
      <c r="B5148" s="56" t="s">
        <v>19203</v>
      </c>
      <c r="C5148" s="19">
        <f t="shared" si="246"/>
        <v>40945</v>
      </c>
      <c r="D5148" s="56" t="s">
        <v>13350</v>
      </c>
      <c r="E5148" s="55">
        <v>45117</v>
      </c>
      <c r="F5148" s="18">
        <f t="shared" si="247"/>
        <v>7</v>
      </c>
      <c r="G5148" s="56" t="s">
        <v>11970</v>
      </c>
      <c r="H5148" s="56" t="s">
        <v>17118</v>
      </c>
      <c r="I5148" s="56" t="s">
        <v>11971</v>
      </c>
      <c r="J5148" s="57">
        <v>1407132</v>
      </c>
      <c r="K5148" s="58" t="s">
        <v>11726</v>
      </c>
      <c r="L5148" s="57">
        <v>112571</v>
      </c>
      <c r="M5148" s="59">
        <f t="shared" si="245"/>
        <v>1519703</v>
      </c>
      <c r="N5148">
        <f>+VLOOKUP(C5148,'Thanh toán '!M$1335:N$6972,2,0)</f>
        <v>1519703</v>
      </c>
      <c r="O5148" s="61">
        <f t="shared" si="248"/>
        <v>0</v>
      </c>
    </row>
    <row r="5149" spans="2:15" hidden="1" x14ac:dyDescent="0.3">
      <c r="B5149" s="56" t="s">
        <v>19204</v>
      </c>
      <c r="C5149" s="19">
        <f t="shared" si="246"/>
        <v>40946</v>
      </c>
      <c r="D5149" s="56" t="s">
        <v>13350</v>
      </c>
      <c r="E5149" s="55">
        <v>45117</v>
      </c>
      <c r="F5149" s="18">
        <f t="shared" si="247"/>
        <v>7</v>
      </c>
      <c r="G5149" s="56" t="s">
        <v>11970</v>
      </c>
      <c r="H5149" s="56" t="s">
        <v>13379</v>
      </c>
      <c r="I5149" s="56" t="s">
        <v>11971</v>
      </c>
      <c r="J5149" s="57">
        <v>436030</v>
      </c>
      <c r="K5149" s="58" t="s">
        <v>11726</v>
      </c>
      <c r="L5149" s="57">
        <v>34882</v>
      </c>
      <c r="M5149" s="59">
        <f t="shared" si="245"/>
        <v>470912</v>
      </c>
      <c r="N5149">
        <f>+VLOOKUP(C5149,'Thanh toán '!M$1335:N$6972,2,0)</f>
        <v>470912</v>
      </c>
      <c r="O5149" s="61">
        <f t="shared" si="248"/>
        <v>0</v>
      </c>
    </row>
    <row r="5150" spans="2:15" hidden="1" x14ac:dyDescent="0.3">
      <c r="B5150" s="56" t="s">
        <v>19205</v>
      </c>
      <c r="C5150" s="19">
        <f t="shared" si="246"/>
        <v>40947</v>
      </c>
      <c r="D5150" s="56" t="s">
        <v>13350</v>
      </c>
      <c r="E5150" s="55">
        <v>45117</v>
      </c>
      <c r="F5150" s="18">
        <f t="shared" si="247"/>
        <v>7</v>
      </c>
      <c r="G5150" s="56" t="s">
        <v>12260</v>
      </c>
      <c r="H5150" s="56" t="s">
        <v>12260</v>
      </c>
      <c r="I5150" s="56" t="s">
        <v>12261</v>
      </c>
      <c r="J5150" s="57">
        <v>1358766</v>
      </c>
      <c r="K5150" s="58" t="s">
        <v>11726</v>
      </c>
      <c r="L5150" s="57">
        <v>108701</v>
      </c>
      <c r="M5150" s="59">
        <f t="shared" si="245"/>
        <v>1467467</v>
      </c>
      <c r="N5150">
        <f>+VLOOKUP(C5150,'Thanh toán '!M$1335:N$6972,2,0)</f>
        <v>1467467</v>
      </c>
      <c r="O5150" s="61">
        <f t="shared" si="248"/>
        <v>0</v>
      </c>
    </row>
    <row r="5151" spans="2:15" hidden="1" x14ac:dyDescent="0.3">
      <c r="B5151" s="56" t="s">
        <v>19206</v>
      </c>
      <c r="C5151" s="19">
        <f t="shared" si="246"/>
        <v>40964</v>
      </c>
      <c r="D5151" s="56" t="s">
        <v>13350</v>
      </c>
      <c r="E5151" s="55">
        <v>45118</v>
      </c>
      <c r="F5151" s="18">
        <f t="shared" si="247"/>
        <v>7</v>
      </c>
      <c r="G5151" s="56" t="s">
        <v>12371</v>
      </c>
      <c r="H5151" s="56" t="s">
        <v>12371</v>
      </c>
      <c r="I5151" s="56" t="s">
        <v>12372</v>
      </c>
      <c r="J5151" s="57">
        <v>888460</v>
      </c>
      <c r="K5151" s="58" t="s">
        <v>11726</v>
      </c>
      <c r="L5151" s="57">
        <v>71077</v>
      </c>
      <c r="M5151" s="59">
        <f t="shared" si="245"/>
        <v>959537</v>
      </c>
      <c r="N5151">
        <f>+VLOOKUP(C5151,'Thanh toán '!M$1335:N$6972,2,0)</f>
        <v>959537</v>
      </c>
      <c r="O5151" s="61">
        <f t="shared" si="248"/>
        <v>0</v>
      </c>
    </row>
    <row r="5152" spans="2:15" hidden="1" x14ac:dyDescent="0.3">
      <c r="B5152" s="56" t="s">
        <v>19207</v>
      </c>
      <c r="C5152" s="19">
        <f t="shared" si="246"/>
        <v>40965</v>
      </c>
      <c r="D5152" s="56" t="s">
        <v>13350</v>
      </c>
      <c r="E5152" s="55">
        <v>45118</v>
      </c>
      <c r="F5152" s="18">
        <f t="shared" si="247"/>
        <v>7</v>
      </c>
      <c r="G5152" s="56" t="s">
        <v>12282</v>
      </c>
      <c r="H5152" s="56" t="s">
        <v>12282</v>
      </c>
      <c r="I5152" s="56" t="s">
        <v>12283</v>
      </c>
      <c r="J5152" s="57">
        <v>2067000</v>
      </c>
      <c r="K5152" s="58" t="s">
        <v>11726</v>
      </c>
      <c r="L5152" s="57">
        <v>165360</v>
      </c>
      <c r="M5152" s="59">
        <f t="shared" si="245"/>
        <v>2232360</v>
      </c>
      <c r="N5152">
        <f>+VLOOKUP(C5152,'Thanh toán '!M$1335:N$6972,2,0)</f>
        <v>2232360</v>
      </c>
      <c r="O5152" s="61">
        <f t="shared" si="248"/>
        <v>0</v>
      </c>
    </row>
    <row r="5153" spans="2:15" hidden="1" x14ac:dyDescent="0.3">
      <c r="B5153" s="56" t="s">
        <v>19208</v>
      </c>
      <c r="C5153" s="19">
        <f t="shared" si="246"/>
        <v>40970</v>
      </c>
      <c r="D5153" s="56" t="s">
        <v>13350</v>
      </c>
      <c r="E5153" s="55">
        <v>45118</v>
      </c>
      <c r="F5153" s="18">
        <f t="shared" si="247"/>
        <v>7</v>
      </c>
      <c r="G5153" s="56" t="s">
        <v>12347</v>
      </c>
      <c r="H5153" s="56" t="s">
        <v>12347</v>
      </c>
      <c r="I5153" s="56" t="s">
        <v>12348</v>
      </c>
      <c r="J5153" s="57">
        <v>891715</v>
      </c>
      <c r="K5153" s="58" t="s">
        <v>11726</v>
      </c>
      <c r="L5153" s="57">
        <v>71337</v>
      </c>
      <c r="M5153" s="59">
        <f t="shared" si="245"/>
        <v>963052</v>
      </c>
      <c r="N5153">
        <f>+VLOOKUP(C5153,'Thanh toán '!M$1335:N$6972,2,0)</f>
        <v>963052</v>
      </c>
      <c r="O5153" s="61">
        <f t="shared" si="248"/>
        <v>0</v>
      </c>
    </row>
    <row r="5154" spans="2:15" hidden="1" x14ac:dyDescent="0.3">
      <c r="B5154" s="56" t="s">
        <v>19209</v>
      </c>
      <c r="C5154" s="19">
        <f t="shared" si="246"/>
        <v>40976</v>
      </c>
      <c r="D5154" s="56" t="s">
        <v>13350</v>
      </c>
      <c r="E5154" s="55">
        <v>45118</v>
      </c>
      <c r="F5154" s="18">
        <f t="shared" si="247"/>
        <v>7</v>
      </c>
      <c r="G5154" s="56" t="s">
        <v>11799</v>
      </c>
      <c r="H5154" s="56" t="s">
        <v>13455</v>
      </c>
      <c r="I5154" s="56" t="s">
        <v>11725</v>
      </c>
      <c r="J5154" s="57">
        <v>1381863</v>
      </c>
      <c r="K5154" s="58" t="s">
        <v>11726</v>
      </c>
      <c r="L5154" s="57">
        <v>110549</v>
      </c>
      <c r="M5154" s="59">
        <f t="shared" si="245"/>
        <v>1492412</v>
      </c>
      <c r="N5154">
        <f>+VLOOKUP(C5154,'Thanh toán '!M$1335:N$6972,2,0)</f>
        <v>1492412</v>
      </c>
      <c r="O5154" s="61">
        <f t="shared" si="248"/>
        <v>0</v>
      </c>
    </row>
    <row r="5155" spans="2:15" hidden="1" x14ac:dyDescent="0.3">
      <c r="B5155" s="56" t="s">
        <v>19210</v>
      </c>
      <c r="C5155" s="19">
        <f t="shared" si="246"/>
        <v>40977</v>
      </c>
      <c r="D5155" s="56" t="s">
        <v>13350</v>
      </c>
      <c r="E5155" s="55">
        <v>45118</v>
      </c>
      <c r="F5155" s="18">
        <f t="shared" si="247"/>
        <v>7</v>
      </c>
      <c r="G5155" s="56" t="s">
        <v>11799</v>
      </c>
      <c r="H5155" s="56" t="s">
        <v>14227</v>
      </c>
      <c r="I5155" s="56" t="s">
        <v>11725</v>
      </c>
      <c r="J5155" s="57">
        <v>750876</v>
      </c>
      <c r="K5155" s="58" t="s">
        <v>11726</v>
      </c>
      <c r="L5155" s="57">
        <v>60070</v>
      </c>
      <c r="M5155" s="59">
        <f t="shared" si="245"/>
        <v>810946</v>
      </c>
      <c r="N5155">
        <f>+VLOOKUP(C5155,'Thanh toán '!M$1335:N$6972,2,0)</f>
        <v>810946</v>
      </c>
      <c r="O5155" s="61">
        <f t="shared" si="248"/>
        <v>0</v>
      </c>
    </row>
    <row r="5156" spans="2:15" hidden="1" x14ac:dyDescent="0.3">
      <c r="B5156" s="56" t="s">
        <v>19211</v>
      </c>
      <c r="C5156" s="19">
        <f t="shared" si="246"/>
        <v>40978</v>
      </c>
      <c r="D5156" s="56" t="s">
        <v>13350</v>
      </c>
      <c r="E5156" s="55">
        <v>45118</v>
      </c>
      <c r="F5156" s="18">
        <f t="shared" si="247"/>
        <v>7</v>
      </c>
      <c r="G5156" s="56" t="s">
        <v>12245</v>
      </c>
      <c r="H5156" s="56" t="s">
        <v>12245</v>
      </c>
      <c r="I5156" s="56" t="s">
        <v>12246</v>
      </c>
      <c r="J5156" s="57">
        <v>3094030</v>
      </c>
      <c r="K5156" s="58" t="s">
        <v>11726</v>
      </c>
      <c r="L5156" s="57">
        <v>247522</v>
      </c>
      <c r="M5156" s="59">
        <f t="shared" si="245"/>
        <v>3341552</v>
      </c>
      <c r="N5156">
        <f>+VLOOKUP(C5156,'Thanh toán '!M$1335:N$6972,2,0)</f>
        <v>3341552</v>
      </c>
      <c r="O5156" s="61">
        <f t="shared" si="248"/>
        <v>0</v>
      </c>
    </row>
    <row r="5157" spans="2:15" hidden="1" x14ac:dyDescent="0.3">
      <c r="B5157" s="56" t="s">
        <v>19212</v>
      </c>
      <c r="C5157" s="19">
        <f t="shared" si="246"/>
        <v>40979</v>
      </c>
      <c r="D5157" s="56" t="s">
        <v>13350</v>
      </c>
      <c r="E5157" s="55">
        <v>45118</v>
      </c>
      <c r="F5157" s="18">
        <f t="shared" si="247"/>
        <v>7</v>
      </c>
      <c r="G5157" s="56" t="s">
        <v>11799</v>
      </c>
      <c r="H5157" s="56" t="s">
        <v>19213</v>
      </c>
      <c r="I5157" s="56" t="s">
        <v>11725</v>
      </c>
      <c r="J5157" s="57">
        <v>1131144</v>
      </c>
      <c r="K5157" s="58" t="s">
        <v>11726</v>
      </c>
      <c r="L5157" s="57">
        <v>90492</v>
      </c>
      <c r="M5157" s="59">
        <f t="shared" si="245"/>
        <v>1221636</v>
      </c>
      <c r="N5157">
        <f>+VLOOKUP(C5157,'Thanh toán '!M$1335:N$6972,2,0)</f>
        <v>1221636</v>
      </c>
      <c r="O5157" s="61">
        <f t="shared" si="248"/>
        <v>0</v>
      </c>
    </row>
    <row r="5158" spans="2:15" hidden="1" x14ac:dyDescent="0.3">
      <c r="B5158" s="56" t="s">
        <v>19214</v>
      </c>
      <c r="C5158" s="19">
        <f t="shared" si="246"/>
        <v>40981</v>
      </c>
      <c r="D5158" s="56" t="s">
        <v>13350</v>
      </c>
      <c r="E5158" s="55">
        <v>45118</v>
      </c>
      <c r="F5158" s="18">
        <f t="shared" si="247"/>
        <v>7</v>
      </c>
      <c r="G5158" s="56" t="s">
        <v>12518</v>
      </c>
      <c r="H5158" s="56" t="s">
        <v>12518</v>
      </c>
      <c r="I5158" s="56" t="s">
        <v>12519</v>
      </c>
      <c r="J5158" s="57">
        <v>6501910</v>
      </c>
      <c r="K5158" s="58" t="s">
        <v>11726</v>
      </c>
      <c r="L5158" s="57">
        <v>520153</v>
      </c>
      <c r="M5158" s="59">
        <f t="shared" si="245"/>
        <v>7022063</v>
      </c>
      <c r="N5158">
        <f>+VLOOKUP(C5158,'Thanh toán '!M$1335:N$6972,2,0)</f>
        <v>7022063</v>
      </c>
      <c r="O5158" s="61">
        <f t="shared" si="248"/>
        <v>0</v>
      </c>
    </row>
    <row r="5159" spans="2:15" hidden="1" x14ac:dyDescent="0.3">
      <c r="B5159" s="56" t="s">
        <v>19215</v>
      </c>
      <c r="C5159" s="19">
        <f t="shared" si="246"/>
        <v>40983</v>
      </c>
      <c r="D5159" s="56" t="s">
        <v>13350</v>
      </c>
      <c r="E5159" s="55">
        <v>45118</v>
      </c>
      <c r="F5159" s="18">
        <f t="shared" si="247"/>
        <v>7</v>
      </c>
      <c r="G5159" s="56" t="s">
        <v>12378</v>
      </c>
      <c r="H5159" s="56" t="s">
        <v>12378</v>
      </c>
      <c r="I5159" s="56" t="s">
        <v>12379</v>
      </c>
      <c r="J5159" s="57">
        <v>2218100</v>
      </c>
      <c r="K5159" s="58" t="s">
        <v>11726</v>
      </c>
      <c r="L5159" s="57">
        <v>177448</v>
      </c>
      <c r="M5159" s="59">
        <f t="shared" si="245"/>
        <v>2395548</v>
      </c>
      <c r="N5159">
        <f>+VLOOKUP(C5159,'Thanh toán '!M$1335:N$6972,2,0)</f>
        <v>2395548</v>
      </c>
      <c r="O5159" s="61">
        <f t="shared" si="248"/>
        <v>0</v>
      </c>
    </row>
    <row r="5160" spans="2:15" hidden="1" x14ac:dyDescent="0.3">
      <c r="B5160" s="56" t="s">
        <v>19216</v>
      </c>
      <c r="C5160" s="19">
        <f t="shared" si="246"/>
        <v>40988</v>
      </c>
      <c r="D5160" s="56" t="s">
        <v>13350</v>
      </c>
      <c r="E5160" s="55">
        <v>45118</v>
      </c>
      <c r="F5160" s="18">
        <f t="shared" si="247"/>
        <v>7</v>
      </c>
      <c r="G5160" s="56" t="s">
        <v>12026</v>
      </c>
      <c r="H5160" s="56" t="s">
        <v>13947</v>
      </c>
      <c r="I5160" s="56" t="s">
        <v>12027</v>
      </c>
      <c r="J5160" s="57">
        <v>658780</v>
      </c>
      <c r="K5160" s="58" t="s">
        <v>11726</v>
      </c>
      <c r="L5160" s="57">
        <v>52702</v>
      </c>
      <c r="M5160" s="59">
        <f t="shared" si="245"/>
        <v>711482</v>
      </c>
      <c r="N5160">
        <f>+VLOOKUP(C5160,'Thanh toán '!M$1335:N$6972,2,0)</f>
        <v>711482</v>
      </c>
      <c r="O5160" s="61">
        <f t="shared" si="248"/>
        <v>0</v>
      </c>
    </row>
    <row r="5161" spans="2:15" hidden="1" x14ac:dyDescent="0.3">
      <c r="B5161" s="56" t="s">
        <v>19217</v>
      </c>
      <c r="C5161" s="19">
        <f t="shared" si="246"/>
        <v>40989</v>
      </c>
      <c r="D5161" s="56" t="s">
        <v>13350</v>
      </c>
      <c r="E5161" s="55">
        <v>45118</v>
      </c>
      <c r="F5161" s="18">
        <f t="shared" si="247"/>
        <v>7</v>
      </c>
      <c r="G5161" s="56" t="s">
        <v>12026</v>
      </c>
      <c r="H5161" s="56" t="s">
        <v>13942</v>
      </c>
      <c r="I5161" s="56" t="s">
        <v>12027</v>
      </c>
      <c r="J5161" s="57">
        <v>664523</v>
      </c>
      <c r="K5161" s="58" t="s">
        <v>11726</v>
      </c>
      <c r="L5161" s="57">
        <v>53162</v>
      </c>
      <c r="M5161" s="59">
        <f t="shared" si="245"/>
        <v>717685</v>
      </c>
      <c r="N5161">
        <f>+VLOOKUP(C5161,'Thanh toán '!M$1335:N$6972,2,0)</f>
        <v>717685</v>
      </c>
      <c r="O5161" s="61">
        <f t="shared" si="248"/>
        <v>0</v>
      </c>
    </row>
    <row r="5162" spans="2:15" hidden="1" x14ac:dyDescent="0.3">
      <c r="B5162" s="56" t="s">
        <v>19218</v>
      </c>
      <c r="C5162" s="19">
        <f t="shared" si="246"/>
        <v>40990</v>
      </c>
      <c r="D5162" s="56" t="s">
        <v>13350</v>
      </c>
      <c r="E5162" s="55">
        <v>45118</v>
      </c>
      <c r="F5162" s="18">
        <f t="shared" si="247"/>
        <v>7</v>
      </c>
      <c r="G5162" s="56" t="s">
        <v>11799</v>
      </c>
      <c r="H5162" s="56" t="s">
        <v>14397</v>
      </c>
      <c r="I5162" s="56" t="s">
        <v>11725</v>
      </c>
      <c r="J5162" s="57">
        <v>660000</v>
      </c>
      <c r="K5162" s="58" t="s">
        <v>11726</v>
      </c>
      <c r="L5162" s="57">
        <v>52800</v>
      </c>
      <c r="M5162" s="59">
        <f t="shared" si="245"/>
        <v>712800</v>
      </c>
      <c r="N5162">
        <f>+VLOOKUP(C5162,'Thanh toán '!M$1335:N$6972,2,0)</f>
        <v>712800</v>
      </c>
      <c r="O5162" s="61">
        <f t="shared" si="248"/>
        <v>0</v>
      </c>
    </row>
    <row r="5163" spans="2:15" hidden="1" x14ac:dyDescent="0.3">
      <c r="B5163" s="56" t="s">
        <v>19219</v>
      </c>
      <c r="C5163" s="19">
        <f t="shared" si="246"/>
        <v>40991</v>
      </c>
      <c r="D5163" s="56" t="s">
        <v>13350</v>
      </c>
      <c r="E5163" s="55">
        <v>45118</v>
      </c>
      <c r="F5163" s="18">
        <f t="shared" si="247"/>
        <v>7</v>
      </c>
      <c r="G5163" s="56" t="s">
        <v>12333</v>
      </c>
      <c r="H5163" s="56" t="s">
        <v>12333</v>
      </c>
      <c r="I5163" s="56" t="s">
        <v>12334</v>
      </c>
      <c r="J5163" s="57">
        <v>1783430</v>
      </c>
      <c r="K5163" s="58" t="s">
        <v>11726</v>
      </c>
      <c r="L5163" s="57">
        <v>142674</v>
      </c>
      <c r="M5163" s="59">
        <f t="shared" si="245"/>
        <v>1926104</v>
      </c>
      <c r="N5163">
        <f>+VLOOKUP(C5163,'Thanh toán '!M$1335:N$6972,2,0)</f>
        <v>1926104</v>
      </c>
      <c r="O5163" s="61">
        <f t="shared" si="248"/>
        <v>0</v>
      </c>
    </row>
    <row r="5164" spans="2:15" hidden="1" x14ac:dyDescent="0.3">
      <c r="B5164" s="56" t="s">
        <v>19220</v>
      </c>
      <c r="C5164" s="19">
        <f t="shared" si="246"/>
        <v>40992</v>
      </c>
      <c r="D5164" s="56" t="s">
        <v>13350</v>
      </c>
      <c r="E5164" s="55">
        <v>45118</v>
      </c>
      <c r="F5164" s="18">
        <f t="shared" si="247"/>
        <v>7</v>
      </c>
      <c r="G5164" s="56" t="s">
        <v>11768</v>
      </c>
      <c r="H5164" s="56" t="s">
        <v>11768</v>
      </c>
      <c r="I5164" s="56" t="s">
        <v>11769</v>
      </c>
      <c r="J5164" s="57">
        <v>1542920</v>
      </c>
      <c r="K5164" s="58" t="s">
        <v>11726</v>
      </c>
      <c r="L5164" s="57">
        <v>123434</v>
      </c>
      <c r="M5164" s="59">
        <f t="shared" si="245"/>
        <v>1666354</v>
      </c>
      <c r="N5164">
        <f>+VLOOKUP(C5164,'Thanh toán '!M$1335:N$6972,2,0)</f>
        <v>1666354</v>
      </c>
      <c r="O5164" s="61">
        <f t="shared" si="248"/>
        <v>0</v>
      </c>
    </row>
    <row r="5165" spans="2:15" hidden="1" x14ac:dyDescent="0.3">
      <c r="B5165" s="56" t="s">
        <v>19221</v>
      </c>
      <c r="C5165" s="19">
        <f t="shared" si="246"/>
        <v>40993</v>
      </c>
      <c r="D5165" s="56" t="s">
        <v>13350</v>
      </c>
      <c r="E5165" s="55">
        <v>45118</v>
      </c>
      <c r="F5165" s="18">
        <f t="shared" si="247"/>
        <v>7</v>
      </c>
      <c r="G5165" s="56" t="s">
        <v>11768</v>
      </c>
      <c r="H5165" s="56" t="s">
        <v>11768</v>
      </c>
      <c r="I5165" s="56" t="s">
        <v>11769</v>
      </c>
      <c r="J5165" s="57">
        <v>450715</v>
      </c>
      <c r="K5165" s="58" t="s">
        <v>11726</v>
      </c>
      <c r="L5165" s="57">
        <v>36057</v>
      </c>
      <c r="M5165" s="59">
        <f t="shared" si="245"/>
        <v>486772</v>
      </c>
      <c r="N5165">
        <f>+VLOOKUP(C5165,'Thanh toán '!M$1335:N$6972,2,0)</f>
        <v>486772</v>
      </c>
      <c r="O5165" s="61">
        <f t="shared" si="248"/>
        <v>0</v>
      </c>
    </row>
    <row r="5166" spans="2:15" hidden="1" x14ac:dyDescent="0.3">
      <c r="B5166" s="56" t="s">
        <v>19222</v>
      </c>
      <c r="C5166" s="19">
        <f t="shared" si="246"/>
        <v>40994</v>
      </c>
      <c r="D5166" s="56" t="s">
        <v>13350</v>
      </c>
      <c r="E5166" s="55">
        <v>45118</v>
      </c>
      <c r="F5166" s="18">
        <f t="shared" si="247"/>
        <v>7</v>
      </c>
      <c r="G5166" s="56" t="s">
        <v>12239</v>
      </c>
      <c r="H5166" s="56" t="s">
        <v>18146</v>
      </c>
      <c r="I5166" s="56" t="s">
        <v>12240</v>
      </c>
      <c r="J5166" s="57">
        <v>1332715</v>
      </c>
      <c r="K5166" s="58" t="s">
        <v>11726</v>
      </c>
      <c r="L5166" s="57">
        <v>106617</v>
      </c>
      <c r="M5166" s="59">
        <f t="shared" si="245"/>
        <v>1439332</v>
      </c>
      <c r="N5166">
        <f>+VLOOKUP(C5166,'Thanh toán '!M$1335:N$6972,2,0)</f>
        <v>1439332</v>
      </c>
      <c r="O5166" s="61">
        <f t="shared" si="248"/>
        <v>0</v>
      </c>
    </row>
    <row r="5167" spans="2:15" hidden="1" x14ac:dyDescent="0.3">
      <c r="B5167" s="56" t="s">
        <v>19223</v>
      </c>
      <c r="C5167" s="19">
        <f t="shared" si="246"/>
        <v>40996</v>
      </c>
      <c r="D5167" s="56" t="s">
        <v>13350</v>
      </c>
      <c r="E5167" s="55">
        <v>45118</v>
      </c>
      <c r="F5167" s="18">
        <f t="shared" si="247"/>
        <v>7</v>
      </c>
      <c r="G5167" s="56" t="s">
        <v>11799</v>
      </c>
      <c r="H5167" s="56" t="s">
        <v>13499</v>
      </c>
      <c r="I5167" s="56" t="s">
        <v>11725</v>
      </c>
      <c r="J5167" s="57">
        <v>1262797</v>
      </c>
      <c r="K5167" s="58" t="s">
        <v>11726</v>
      </c>
      <c r="L5167" s="57">
        <v>101024</v>
      </c>
      <c r="M5167" s="59">
        <f t="shared" si="245"/>
        <v>1363821</v>
      </c>
      <c r="N5167">
        <f>+VLOOKUP(C5167,'Thanh toán '!M$1335:N$6972,2,0)</f>
        <v>1363821</v>
      </c>
      <c r="O5167" s="61">
        <f t="shared" si="248"/>
        <v>0</v>
      </c>
    </row>
    <row r="5168" spans="2:15" hidden="1" x14ac:dyDescent="0.3">
      <c r="B5168" s="56" t="s">
        <v>19224</v>
      </c>
      <c r="C5168" s="19">
        <f t="shared" si="246"/>
        <v>40997</v>
      </c>
      <c r="D5168" s="56" t="s">
        <v>13350</v>
      </c>
      <c r="E5168" s="55">
        <v>45118</v>
      </c>
      <c r="F5168" s="18">
        <f t="shared" si="247"/>
        <v>7</v>
      </c>
      <c r="G5168" s="56" t="s">
        <v>12360</v>
      </c>
      <c r="H5168" s="56" t="s">
        <v>12360</v>
      </c>
      <c r="I5168" s="56" t="s">
        <v>12361</v>
      </c>
      <c r="J5168" s="57">
        <v>1756200</v>
      </c>
      <c r="K5168" s="58" t="s">
        <v>11726</v>
      </c>
      <c r="L5168" s="57">
        <v>140496</v>
      </c>
      <c r="M5168" s="59">
        <f t="shared" si="245"/>
        <v>1896696</v>
      </c>
      <c r="N5168">
        <f>+VLOOKUP(C5168,'Thanh toán '!M$1335:N$6972,2,0)</f>
        <v>1896696</v>
      </c>
      <c r="O5168" s="61">
        <f t="shared" si="248"/>
        <v>0</v>
      </c>
    </row>
    <row r="5169" spans="2:15" hidden="1" x14ac:dyDescent="0.3">
      <c r="B5169" s="56" t="s">
        <v>19225</v>
      </c>
      <c r="C5169" s="19">
        <f t="shared" si="246"/>
        <v>40999</v>
      </c>
      <c r="D5169" s="56" t="s">
        <v>13350</v>
      </c>
      <c r="E5169" s="55">
        <v>45118</v>
      </c>
      <c r="F5169" s="18">
        <f t="shared" si="247"/>
        <v>7</v>
      </c>
      <c r="G5169" s="56" t="s">
        <v>12239</v>
      </c>
      <c r="H5169" s="56" t="s">
        <v>18069</v>
      </c>
      <c r="I5169" s="56" t="s">
        <v>12240</v>
      </c>
      <c r="J5169" s="57">
        <v>2879370</v>
      </c>
      <c r="K5169" s="58" t="s">
        <v>11726</v>
      </c>
      <c r="L5169" s="57">
        <v>230350</v>
      </c>
      <c r="M5169" s="59">
        <f t="shared" si="245"/>
        <v>3109720</v>
      </c>
      <c r="N5169">
        <f>+VLOOKUP(C5169,'Thanh toán '!M$1335:N$6972,2,0)</f>
        <v>3109720</v>
      </c>
      <c r="O5169" s="61">
        <f t="shared" si="248"/>
        <v>0</v>
      </c>
    </row>
    <row r="5170" spans="2:15" hidden="1" x14ac:dyDescent="0.3">
      <c r="B5170" s="56" t="s">
        <v>19226</v>
      </c>
      <c r="C5170" s="19">
        <f t="shared" si="246"/>
        <v>41001</v>
      </c>
      <c r="D5170" s="56" t="s">
        <v>13350</v>
      </c>
      <c r="E5170" s="55">
        <v>45118</v>
      </c>
      <c r="F5170" s="18">
        <f t="shared" si="247"/>
        <v>7</v>
      </c>
      <c r="G5170" s="56" t="s">
        <v>11799</v>
      </c>
      <c r="H5170" s="56" t="s">
        <v>13579</v>
      </c>
      <c r="I5170" s="56" t="s">
        <v>11725</v>
      </c>
      <c r="J5170" s="57">
        <v>367155</v>
      </c>
      <c r="K5170" s="58" t="s">
        <v>11726</v>
      </c>
      <c r="L5170" s="57">
        <v>29372</v>
      </c>
      <c r="M5170" s="59">
        <f t="shared" si="245"/>
        <v>396527</v>
      </c>
      <c r="N5170">
        <f>+VLOOKUP(C5170,'Thanh toán '!M$1335:N$6972,2,0)</f>
        <v>396527</v>
      </c>
      <c r="O5170" s="61">
        <f t="shared" si="248"/>
        <v>0</v>
      </c>
    </row>
    <row r="5171" spans="2:15" hidden="1" x14ac:dyDescent="0.3">
      <c r="B5171" s="56" t="s">
        <v>19227</v>
      </c>
      <c r="C5171" s="19">
        <f t="shared" si="246"/>
        <v>41012</v>
      </c>
      <c r="D5171" s="56" t="s">
        <v>13350</v>
      </c>
      <c r="E5171" s="55">
        <v>45118</v>
      </c>
      <c r="F5171" s="18">
        <f t="shared" si="247"/>
        <v>7</v>
      </c>
      <c r="G5171" s="56" t="s">
        <v>11799</v>
      </c>
      <c r="H5171" s="56" t="s">
        <v>13733</v>
      </c>
      <c r="I5171" s="56" t="s">
        <v>11725</v>
      </c>
      <c r="J5171" s="57">
        <v>394506</v>
      </c>
      <c r="K5171" s="58" t="s">
        <v>11726</v>
      </c>
      <c r="L5171" s="57">
        <v>31560</v>
      </c>
      <c r="M5171" s="59">
        <f t="shared" si="245"/>
        <v>426066</v>
      </c>
      <c r="N5171">
        <f>+VLOOKUP(C5171,'Thanh toán '!M$1335:N$6972,2,0)</f>
        <v>426066</v>
      </c>
      <c r="O5171" s="61">
        <f t="shared" si="248"/>
        <v>0</v>
      </c>
    </row>
    <row r="5172" spans="2:15" hidden="1" x14ac:dyDescent="0.3">
      <c r="B5172" s="56" t="s">
        <v>19228</v>
      </c>
      <c r="C5172" s="19">
        <f t="shared" si="246"/>
        <v>41014</v>
      </c>
      <c r="D5172" s="56" t="s">
        <v>13350</v>
      </c>
      <c r="E5172" s="55">
        <v>45118</v>
      </c>
      <c r="F5172" s="18">
        <f t="shared" si="247"/>
        <v>7</v>
      </c>
      <c r="G5172" s="56" t="s">
        <v>11799</v>
      </c>
      <c r="H5172" s="56" t="s">
        <v>14014</v>
      </c>
      <c r="I5172" s="56" t="s">
        <v>11725</v>
      </c>
      <c r="J5172" s="57">
        <v>626680</v>
      </c>
      <c r="K5172" s="58" t="s">
        <v>11726</v>
      </c>
      <c r="L5172" s="57">
        <v>50134</v>
      </c>
      <c r="M5172" s="59">
        <f t="shared" si="245"/>
        <v>676814</v>
      </c>
      <c r="N5172">
        <f>+VLOOKUP(C5172,'Thanh toán '!M$1335:N$6972,2,0)</f>
        <v>676814</v>
      </c>
      <c r="O5172" s="61">
        <f t="shared" si="248"/>
        <v>0</v>
      </c>
    </row>
    <row r="5173" spans="2:15" hidden="1" x14ac:dyDescent="0.3">
      <c r="B5173" s="56" t="s">
        <v>19229</v>
      </c>
      <c r="C5173" s="19">
        <f t="shared" si="246"/>
        <v>41018</v>
      </c>
      <c r="D5173" s="56" t="s">
        <v>13350</v>
      </c>
      <c r="E5173" s="55">
        <v>45118</v>
      </c>
      <c r="F5173" s="18">
        <f t="shared" si="247"/>
        <v>7</v>
      </c>
      <c r="G5173" s="56" t="s">
        <v>11860</v>
      </c>
      <c r="H5173" s="56" t="s">
        <v>14138</v>
      </c>
      <c r="I5173" s="56" t="s">
        <v>11719</v>
      </c>
      <c r="J5173" s="57">
        <v>2114166</v>
      </c>
      <c r="K5173" s="58" t="s">
        <v>11726</v>
      </c>
      <c r="L5173" s="57">
        <v>169133</v>
      </c>
      <c r="M5173" s="59">
        <f t="shared" si="245"/>
        <v>2283299</v>
      </c>
      <c r="N5173">
        <f>+VLOOKUP(C5173,'Thanh toán '!M$1335:N$6972,2,0)</f>
        <v>2283299</v>
      </c>
      <c r="O5173" s="61">
        <f t="shared" si="248"/>
        <v>0</v>
      </c>
    </row>
    <row r="5174" spans="2:15" hidden="1" x14ac:dyDescent="0.3">
      <c r="B5174" s="56" t="s">
        <v>19230</v>
      </c>
      <c r="C5174" s="19">
        <f t="shared" si="246"/>
        <v>41019</v>
      </c>
      <c r="D5174" s="56" t="s">
        <v>13350</v>
      </c>
      <c r="E5174" s="55">
        <v>45118</v>
      </c>
      <c r="F5174" s="18">
        <f t="shared" si="247"/>
        <v>7</v>
      </c>
      <c r="G5174" s="56" t="s">
        <v>11860</v>
      </c>
      <c r="H5174" s="56" t="s">
        <v>18044</v>
      </c>
      <c r="I5174" s="56" t="s">
        <v>11719</v>
      </c>
      <c r="J5174" s="57">
        <v>1765670</v>
      </c>
      <c r="K5174" s="58" t="s">
        <v>11726</v>
      </c>
      <c r="L5174" s="57">
        <v>141254</v>
      </c>
      <c r="M5174" s="59">
        <f t="shared" ref="M5174:M5237" si="249">+L5174+J5174</f>
        <v>1906924</v>
      </c>
      <c r="N5174">
        <f>+VLOOKUP(C5174,'Thanh toán '!M$1335:N$6972,2,0)</f>
        <v>1906924</v>
      </c>
      <c r="O5174" s="61">
        <f t="shared" si="248"/>
        <v>0</v>
      </c>
    </row>
    <row r="5175" spans="2:15" hidden="1" x14ac:dyDescent="0.3">
      <c r="B5175" s="56" t="s">
        <v>19231</v>
      </c>
      <c r="C5175" s="19">
        <f t="shared" si="246"/>
        <v>41020</v>
      </c>
      <c r="D5175" s="56" t="s">
        <v>13350</v>
      </c>
      <c r="E5175" s="55">
        <v>45118</v>
      </c>
      <c r="F5175" s="18">
        <f t="shared" si="247"/>
        <v>7</v>
      </c>
      <c r="G5175" s="56" t="s">
        <v>11860</v>
      </c>
      <c r="H5175" s="56" t="s">
        <v>16752</v>
      </c>
      <c r="I5175" s="56" t="s">
        <v>11719</v>
      </c>
      <c r="J5175" s="57">
        <v>367155</v>
      </c>
      <c r="K5175" s="58" t="s">
        <v>11726</v>
      </c>
      <c r="L5175" s="57">
        <v>29372</v>
      </c>
      <c r="M5175" s="59">
        <f t="shared" si="249"/>
        <v>396527</v>
      </c>
      <c r="N5175">
        <f>+VLOOKUP(C5175,'Thanh toán '!M$1335:N$6972,2,0)</f>
        <v>396527</v>
      </c>
      <c r="O5175" s="61">
        <f t="shared" si="248"/>
        <v>0</v>
      </c>
    </row>
    <row r="5176" spans="2:15" hidden="1" x14ac:dyDescent="0.3">
      <c r="B5176" s="56" t="s">
        <v>19232</v>
      </c>
      <c r="C5176" s="19">
        <f t="shared" si="246"/>
        <v>41021</v>
      </c>
      <c r="D5176" s="56" t="s">
        <v>13350</v>
      </c>
      <c r="E5176" s="55">
        <v>45118</v>
      </c>
      <c r="F5176" s="18">
        <f t="shared" si="247"/>
        <v>7</v>
      </c>
      <c r="G5176" s="56" t="s">
        <v>11860</v>
      </c>
      <c r="H5176" s="56" t="s">
        <v>15101</v>
      </c>
      <c r="I5176" s="56" t="s">
        <v>11719</v>
      </c>
      <c r="J5176" s="57">
        <v>1294103</v>
      </c>
      <c r="K5176" s="58" t="s">
        <v>11726</v>
      </c>
      <c r="L5176" s="57">
        <v>103528</v>
      </c>
      <c r="M5176" s="59">
        <f t="shared" si="249"/>
        <v>1397631</v>
      </c>
      <c r="N5176">
        <f>+VLOOKUP(C5176,'Thanh toán '!M$1335:N$6972,2,0)</f>
        <v>1397631</v>
      </c>
      <c r="O5176" s="61">
        <f t="shared" si="248"/>
        <v>0</v>
      </c>
    </row>
    <row r="5177" spans="2:15" hidden="1" x14ac:dyDescent="0.3">
      <c r="B5177" s="56" t="s">
        <v>19233</v>
      </c>
      <c r="C5177" s="19">
        <f t="shared" si="246"/>
        <v>41022</v>
      </c>
      <c r="D5177" s="56" t="s">
        <v>13350</v>
      </c>
      <c r="E5177" s="55">
        <v>45118</v>
      </c>
      <c r="F5177" s="18">
        <f t="shared" si="247"/>
        <v>7</v>
      </c>
      <c r="G5177" s="56" t="s">
        <v>11860</v>
      </c>
      <c r="H5177" s="56" t="s">
        <v>18810</v>
      </c>
      <c r="I5177" s="56" t="s">
        <v>11719</v>
      </c>
      <c r="J5177" s="57">
        <v>734310</v>
      </c>
      <c r="K5177" s="58" t="s">
        <v>11726</v>
      </c>
      <c r="L5177" s="57">
        <v>58745</v>
      </c>
      <c r="M5177" s="59">
        <f t="shared" si="249"/>
        <v>793055</v>
      </c>
      <c r="N5177">
        <f>+VLOOKUP(C5177,'Thanh toán '!M$1335:N$6972,2,0)</f>
        <v>793055</v>
      </c>
      <c r="O5177" s="61">
        <f t="shared" si="248"/>
        <v>0</v>
      </c>
    </row>
    <row r="5178" spans="2:15" hidden="1" x14ac:dyDescent="0.3">
      <c r="B5178" s="56" t="s">
        <v>19234</v>
      </c>
      <c r="C5178" s="19">
        <f t="shared" si="246"/>
        <v>41023</v>
      </c>
      <c r="D5178" s="56" t="s">
        <v>13350</v>
      </c>
      <c r="E5178" s="55">
        <v>45118</v>
      </c>
      <c r="F5178" s="18">
        <f t="shared" si="247"/>
        <v>7</v>
      </c>
      <c r="G5178" s="56" t="s">
        <v>11860</v>
      </c>
      <c r="H5178" s="56" t="s">
        <v>14216</v>
      </c>
      <c r="I5178" s="56" t="s">
        <v>11719</v>
      </c>
      <c r="J5178" s="57">
        <v>1329640</v>
      </c>
      <c r="K5178" s="58" t="s">
        <v>11726</v>
      </c>
      <c r="L5178" s="57">
        <v>106371</v>
      </c>
      <c r="M5178" s="59">
        <f t="shared" si="249"/>
        <v>1436011</v>
      </c>
      <c r="N5178">
        <f>+VLOOKUP(C5178,'Thanh toán '!M$1335:N$6972,2,0)</f>
        <v>1436011</v>
      </c>
      <c r="O5178" s="61">
        <f t="shared" si="248"/>
        <v>0</v>
      </c>
    </row>
    <row r="5179" spans="2:15" hidden="1" x14ac:dyDescent="0.3">
      <c r="B5179" s="56" t="s">
        <v>19235</v>
      </c>
      <c r="C5179" s="19">
        <f t="shared" si="246"/>
        <v>41024</v>
      </c>
      <c r="D5179" s="56" t="s">
        <v>13350</v>
      </c>
      <c r="E5179" s="55">
        <v>45118</v>
      </c>
      <c r="F5179" s="18">
        <f t="shared" si="247"/>
        <v>7</v>
      </c>
      <c r="G5179" s="56" t="s">
        <v>11860</v>
      </c>
      <c r="H5179" s="56" t="s">
        <v>16178</v>
      </c>
      <c r="I5179" s="56" t="s">
        <v>11719</v>
      </c>
      <c r="J5179" s="57">
        <v>944646</v>
      </c>
      <c r="K5179" s="58" t="s">
        <v>11726</v>
      </c>
      <c r="L5179" s="57">
        <v>75572</v>
      </c>
      <c r="M5179" s="59">
        <f t="shared" si="249"/>
        <v>1020218</v>
      </c>
      <c r="N5179">
        <f>+VLOOKUP(C5179,'Thanh toán '!M$1335:N$6972,2,0)</f>
        <v>1020218</v>
      </c>
      <c r="O5179" s="61">
        <f t="shared" si="248"/>
        <v>0</v>
      </c>
    </row>
    <row r="5180" spans="2:15" hidden="1" x14ac:dyDescent="0.3">
      <c r="B5180" s="56" t="s">
        <v>19236</v>
      </c>
      <c r="C5180" s="19">
        <f t="shared" si="246"/>
        <v>41025</v>
      </c>
      <c r="D5180" s="56" t="s">
        <v>13350</v>
      </c>
      <c r="E5180" s="55">
        <v>45118</v>
      </c>
      <c r="F5180" s="18">
        <f t="shared" si="247"/>
        <v>7</v>
      </c>
      <c r="G5180" s="56" t="s">
        <v>12312</v>
      </c>
      <c r="H5180" s="56" t="s">
        <v>12312</v>
      </c>
      <c r="I5180" s="56" t="s">
        <v>12313</v>
      </c>
      <c r="J5180" s="57">
        <v>1342430</v>
      </c>
      <c r="K5180" s="58" t="s">
        <v>11726</v>
      </c>
      <c r="L5180" s="57">
        <v>107394</v>
      </c>
      <c r="M5180" s="59">
        <f t="shared" si="249"/>
        <v>1449824</v>
      </c>
      <c r="N5180">
        <f>+VLOOKUP(C5180,'Thanh toán '!M$1335:N$6972,2,0)</f>
        <v>1449824</v>
      </c>
      <c r="O5180" s="61">
        <f t="shared" si="248"/>
        <v>0</v>
      </c>
    </row>
    <row r="5181" spans="2:15" hidden="1" x14ac:dyDescent="0.3">
      <c r="B5181" s="56" t="s">
        <v>19237</v>
      </c>
      <c r="C5181" s="19">
        <f t="shared" si="246"/>
        <v>41026</v>
      </c>
      <c r="D5181" s="56" t="s">
        <v>13350</v>
      </c>
      <c r="E5181" s="55">
        <v>45118</v>
      </c>
      <c r="F5181" s="18">
        <f t="shared" si="247"/>
        <v>7</v>
      </c>
      <c r="G5181" s="56" t="s">
        <v>12306</v>
      </c>
      <c r="H5181" s="56" t="s">
        <v>12306</v>
      </c>
      <c r="I5181" s="56" t="s">
        <v>12307</v>
      </c>
      <c r="J5181" s="57">
        <v>882000</v>
      </c>
      <c r="K5181" s="58" t="s">
        <v>11726</v>
      </c>
      <c r="L5181" s="57">
        <v>70560</v>
      </c>
      <c r="M5181" s="59">
        <f t="shared" si="249"/>
        <v>952560</v>
      </c>
      <c r="N5181">
        <f>+VLOOKUP(C5181,'Thanh toán '!M$1335:N$6972,2,0)</f>
        <v>952560</v>
      </c>
      <c r="O5181" s="61">
        <f t="shared" si="248"/>
        <v>0</v>
      </c>
    </row>
    <row r="5182" spans="2:15" hidden="1" x14ac:dyDescent="0.3">
      <c r="B5182" s="56" t="s">
        <v>19238</v>
      </c>
      <c r="C5182" s="19">
        <f t="shared" si="246"/>
        <v>41027</v>
      </c>
      <c r="D5182" s="56" t="s">
        <v>13350</v>
      </c>
      <c r="E5182" s="55">
        <v>45118</v>
      </c>
      <c r="F5182" s="18">
        <f t="shared" si="247"/>
        <v>7</v>
      </c>
      <c r="G5182" s="56" t="s">
        <v>12426</v>
      </c>
      <c r="H5182" s="56" t="s">
        <v>12426</v>
      </c>
      <c r="I5182" s="56" t="s">
        <v>12427</v>
      </c>
      <c r="J5182" s="57">
        <v>441000</v>
      </c>
      <c r="K5182" s="58" t="s">
        <v>11726</v>
      </c>
      <c r="L5182" s="57">
        <v>35280</v>
      </c>
      <c r="M5182" s="59">
        <f t="shared" si="249"/>
        <v>476280</v>
      </c>
      <c r="N5182">
        <f>+VLOOKUP(C5182,'Thanh toán '!M$1335:N$6972,2,0)</f>
        <v>476280</v>
      </c>
      <c r="O5182" s="61">
        <f t="shared" si="248"/>
        <v>0</v>
      </c>
    </row>
    <row r="5183" spans="2:15" hidden="1" x14ac:dyDescent="0.3">
      <c r="B5183" s="56" t="s">
        <v>19239</v>
      </c>
      <c r="C5183" s="19">
        <f t="shared" si="246"/>
        <v>41028</v>
      </c>
      <c r="D5183" s="56" t="s">
        <v>13350</v>
      </c>
      <c r="E5183" s="55">
        <v>45118</v>
      </c>
      <c r="F5183" s="18">
        <f t="shared" si="247"/>
        <v>7</v>
      </c>
      <c r="G5183" s="56" t="s">
        <v>12650</v>
      </c>
      <c r="H5183" s="56" t="s">
        <v>12650</v>
      </c>
      <c r="I5183" s="56" t="s">
        <v>12651</v>
      </c>
      <c r="J5183" s="57">
        <v>882000</v>
      </c>
      <c r="K5183" s="58" t="s">
        <v>11726</v>
      </c>
      <c r="L5183" s="57">
        <v>70560</v>
      </c>
      <c r="M5183" s="59">
        <f t="shared" si="249"/>
        <v>952560</v>
      </c>
      <c r="N5183">
        <f>+VLOOKUP(C5183,'Thanh toán '!M$1335:N$6972,2,0)</f>
        <v>952560</v>
      </c>
      <c r="O5183" s="61">
        <f t="shared" si="248"/>
        <v>0</v>
      </c>
    </row>
    <row r="5184" spans="2:15" hidden="1" x14ac:dyDescent="0.3">
      <c r="B5184" s="56" t="s">
        <v>19240</v>
      </c>
      <c r="C5184" s="19">
        <f t="shared" si="246"/>
        <v>41029</v>
      </c>
      <c r="D5184" s="56" t="s">
        <v>13350</v>
      </c>
      <c r="E5184" s="55">
        <v>45118</v>
      </c>
      <c r="F5184" s="18">
        <f t="shared" si="247"/>
        <v>7</v>
      </c>
      <c r="G5184" s="56" t="s">
        <v>12571</v>
      </c>
      <c r="H5184" s="56" t="s">
        <v>12571</v>
      </c>
      <c r="I5184" s="56" t="s">
        <v>12572</v>
      </c>
      <c r="J5184" s="57">
        <v>441000</v>
      </c>
      <c r="K5184" s="58" t="s">
        <v>11726</v>
      </c>
      <c r="L5184" s="57">
        <v>35280</v>
      </c>
      <c r="M5184" s="59">
        <f t="shared" si="249"/>
        <v>476280</v>
      </c>
      <c r="N5184">
        <f>+VLOOKUP(C5184,'Thanh toán '!M$1335:N$6972,2,0)</f>
        <v>476280</v>
      </c>
      <c r="O5184" s="61">
        <f t="shared" si="248"/>
        <v>0</v>
      </c>
    </row>
    <row r="5185" spans="2:15" hidden="1" x14ac:dyDescent="0.3">
      <c r="B5185" s="56" t="s">
        <v>19241</v>
      </c>
      <c r="C5185" s="19">
        <f t="shared" si="246"/>
        <v>41030</v>
      </c>
      <c r="D5185" s="56" t="s">
        <v>13350</v>
      </c>
      <c r="E5185" s="55">
        <v>45118</v>
      </c>
      <c r="F5185" s="18">
        <f t="shared" si="247"/>
        <v>7</v>
      </c>
      <c r="G5185" s="56" t="s">
        <v>12565</v>
      </c>
      <c r="H5185" s="56" t="s">
        <v>12565</v>
      </c>
      <c r="I5185" s="56" t="s">
        <v>12566</v>
      </c>
      <c r="J5185" s="57">
        <v>2404080</v>
      </c>
      <c r="K5185" s="58" t="s">
        <v>11726</v>
      </c>
      <c r="L5185" s="57">
        <v>192326</v>
      </c>
      <c r="M5185" s="59">
        <f t="shared" si="249"/>
        <v>2596406</v>
      </c>
      <c r="N5185">
        <f>+VLOOKUP(C5185,'Thanh toán '!M$1335:N$6972,2,0)</f>
        <v>2596406</v>
      </c>
      <c r="O5185" s="61">
        <f t="shared" si="248"/>
        <v>0</v>
      </c>
    </row>
    <row r="5186" spans="2:15" hidden="1" x14ac:dyDescent="0.3">
      <c r="B5186" s="56" t="s">
        <v>19242</v>
      </c>
      <c r="C5186" s="19">
        <f t="shared" si="246"/>
        <v>41031</v>
      </c>
      <c r="D5186" s="56" t="s">
        <v>13350</v>
      </c>
      <c r="E5186" s="55">
        <v>45118</v>
      </c>
      <c r="F5186" s="18">
        <f t="shared" si="247"/>
        <v>7</v>
      </c>
      <c r="G5186" s="56" t="s">
        <v>12650</v>
      </c>
      <c r="H5186" s="56" t="s">
        <v>12650</v>
      </c>
      <c r="I5186" s="56" t="s">
        <v>12651</v>
      </c>
      <c r="J5186" s="57">
        <v>888460</v>
      </c>
      <c r="K5186" s="58" t="s">
        <v>11726</v>
      </c>
      <c r="L5186" s="57">
        <v>71077</v>
      </c>
      <c r="M5186" s="59">
        <f t="shared" si="249"/>
        <v>959537</v>
      </c>
      <c r="N5186">
        <f>+VLOOKUP(C5186,'Thanh toán '!M$1335:N$6972,2,0)</f>
        <v>959537</v>
      </c>
      <c r="O5186" s="61">
        <f t="shared" si="248"/>
        <v>0</v>
      </c>
    </row>
    <row r="5187" spans="2:15" hidden="1" x14ac:dyDescent="0.3">
      <c r="B5187" s="56" t="s">
        <v>19243</v>
      </c>
      <c r="C5187" s="19">
        <f t="shared" si="246"/>
        <v>41032</v>
      </c>
      <c r="D5187" s="56" t="s">
        <v>13350</v>
      </c>
      <c r="E5187" s="55">
        <v>45118</v>
      </c>
      <c r="F5187" s="18">
        <f t="shared" si="247"/>
        <v>7</v>
      </c>
      <c r="G5187" s="56" t="s">
        <v>12309</v>
      </c>
      <c r="H5187" s="56" t="s">
        <v>12309</v>
      </c>
      <c r="I5187" s="56" t="s">
        <v>12310</v>
      </c>
      <c r="J5187" s="57">
        <v>8712700</v>
      </c>
      <c r="K5187" s="58" t="s">
        <v>11726</v>
      </c>
      <c r="L5187" s="57">
        <v>697016</v>
      </c>
      <c r="M5187" s="59">
        <f t="shared" si="249"/>
        <v>9409716</v>
      </c>
      <c r="N5187">
        <f>+VLOOKUP(C5187,'Thanh toán '!M$1335:N$6972,2,0)</f>
        <v>9409716</v>
      </c>
      <c r="O5187" s="61">
        <f t="shared" si="248"/>
        <v>0</v>
      </c>
    </row>
    <row r="5188" spans="2:15" hidden="1" x14ac:dyDescent="0.3">
      <c r="B5188" s="56" t="s">
        <v>19244</v>
      </c>
      <c r="C5188" s="19">
        <f t="shared" si="246"/>
        <v>41033</v>
      </c>
      <c r="D5188" s="56" t="s">
        <v>13350</v>
      </c>
      <c r="E5188" s="55">
        <v>45118</v>
      </c>
      <c r="F5188" s="18">
        <f t="shared" si="247"/>
        <v>7</v>
      </c>
      <c r="G5188" s="56" t="s">
        <v>12788</v>
      </c>
      <c r="H5188" s="56" t="s">
        <v>12788</v>
      </c>
      <c r="I5188" s="56" t="s">
        <v>12789</v>
      </c>
      <c r="J5188" s="57">
        <v>1160870</v>
      </c>
      <c r="K5188" s="58" t="s">
        <v>11726</v>
      </c>
      <c r="L5188" s="57">
        <v>92870</v>
      </c>
      <c r="M5188" s="59">
        <f t="shared" si="249"/>
        <v>1253740</v>
      </c>
      <c r="N5188">
        <f>+VLOOKUP(C5188,'Thanh toán '!M$1335:N$6972,2,0)</f>
        <v>1253740</v>
      </c>
      <c r="O5188" s="61">
        <f t="shared" si="248"/>
        <v>0</v>
      </c>
    </row>
    <row r="5189" spans="2:15" hidden="1" x14ac:dyDescent="0.3">
      <c r="B5189" s="56" t="s">
        <v>19245</v>
      </c>
      <c r="C5189" s="19">
        <f t="shared" si="246"/>
        <v>41034</v>
      </c>
      <c r="D5189" s="56" t="s">
        <v>13350</v>
      </c>
      <c r="E5189" s="55">
        <v>45118</v>
      </c>
      <c r="F5189" s="18">
        <f t="shared" si="247"/>
        <v>7</v>
      </c>
      <c r="G5189" s="56" t="s">
        <v>12263</v>
      </c>
      <c r="H5189" s="56" t="s">
        <v>12263</v>
      </c>
      <c r="I5189" s="56" t="s">
        <v>12264</v>
      </c>
      <c r="J5189" s="57">
        <v>2049330</v>
      </c>
      <c r="K5189" s="58" t="s">
        <v>11726</v>
      </c>
      <c r="L5189" s="57">
        <v>163946</v>
      </c>
      <c r="M5189" s="59">
        <f t="shared" si="249"/>
        <v>2213276</v>
      </c>
      <c r="N5189">
        <f>+VLOOKUP(C5189,'Thanh toán '!M$1335:N$6972,2,0)</f>
        <v>2213276</v>
      </c>
      <c r="O5189" s="61">
        <f t="shared" si="248"/>
        <v>0</v>
      </c>
    </row>
    <row r="5190" spans="2:15" hidden="1" x14ac:dyDescent="0.3">
      <c r="B5190" s="56" t="s">
        <v>19246</v>
      </c>
      <c r="C5190" s="19">
        <f t="shared" ref="C5190:C5253" si="250">+B5190*1</f>
        <v>41035</v>
      </c>
      <c r="D5190" s="56" t="s">
        <v>13350</v>
      </c>
      <c r="E5190" s="55">
        <v>45118</v>
      </c>
      <c r="F5190" s="18">
        <f t="shared" ref="F5190:F5253" si="251">+MONTH(E5190)</f>
        <v>7</v>
      </c>
      <c r="G5190" s="56" t="s">
        <v>12426</v>
      </c>
      <c r="H5190" s="56" t="s">
        <v>12426</v>
      </c>
      <c r="I5190" s="56" t="s">
        <v>12427</v>
      </c>
      <c r="J5190" s="57">
        <v>2674450</v>
      </c>
      <c r="K5190" s="58" t="s">
        <v>11726</v>
      </c>
      <c r="L5190" s="57">
        <v>213956</v>
      </c>
      <c r="M5190" s="59">
        <f t="shared" si="249"/>
        <v>2888406</v>
      </c>
      <c r="N5190">
        <f>+VLOOKUP(C5190,'Thanh toán '!M$1335:N$6972,2,0)</f>
        <v>2888406</v>
      </c>
      <c r="O5190" s="61">
        <f t="shared" ref="O5190:O5253" si="252">+N5190-M5190</f>
        <v>0</v>
      </c>
    </row>
    <row r="5191" spans="2:15" hidden="1" x14ac:dyDescent="0.3">
      <c r="B5191" s="56" t="s">
        <v>19247</v>
      </c>
      <c r="C5191" s="19">
        <f t="shared" si="250"/>
        <v>41036</v>
      </c>
      <c r="D5191" s="56" t="s">
        <v>13350</v>
      </c>
      <c r="E5191" s="55">
        <v>45118</v>
      </c>
      <c r="F5191" s="18">
        <f t="shared" si="251"/>
        <v>7</v>
      </c>
      <c r="G5191" s="56" t="s">
        <v>12556</v>
      </c>
      <c r="H5191" s="56" t="s">
        <v>12556</v>
      </c>
      <c r="I5191" s="56" t="s">
        <v>12557</v>
      </c>
      <c r="J5191" s="57">
        <v>2049330</v>
      </c>
      <c r="K5191" s="58" t="s">
        <v>11726</v>
      </c>
      <c r="L5191" s="57">
        <v>163946</v>
      </c>
      <c r="M5191" s="59">
        <f t="shared" si="249"/>
        <v>2213276</v>
      </c>
      <c r="N5191">
        <f>+VLOOKUP(C5191,'Thanh toán '!M$1335:N$6972,2,0)</f>
        <v>2213276</v>
      </c>
      <c r="O5191" s="61">
        <f t="shared" si="252"/>
        <v>0</v>
      </c>
    </row>
    <row r="5192" spans="2:15" hidden="1" x14ac:dyDescent="0.3">
      <c r="B5192" s="56" t="s">
        <v>19248</v>
      </c>
      <c r="C5192" s="19">
        <f t="shared" si="250"/>
        <v>41037</v>
      </c>
      <c r="D5192" s="56" t="s">
        <v>13350</v>
      </c>
      <c r="E5192" s="55">
        <v>45118</v>
      </c>
      <c r="F5192" s="18">
        <f t="shared" si="251"/>
        <v>7</v>
      </c>
      <c r="G5192" s="56" t="s">
        <v>12568</v>
      </c>
      <c r="H5192" s="56" t="s">
        <v>12568</v>
      </c>
      <c r="I5192" s="56" t="s">
        <v>12569</v>
      </c>
      <c r="J5192" s="57">
        <v>367155</v>
      </c>
      <c r="K5192" s="58" t="s">
        <v>11726</v>
      </c>
      <c r="L5192" s="57">
        <v>29372</v>
      </c>
      <c r="M5192" s="59">
        <f t="shared" si="249"/>
        <v>396527</v>
      </c>
      <c r="N5192">
        <f>+VLOOKUP(C5192,'Thanh toán '!M$1335:N$6972,2,0)</f>
        <v>396527</v>
      </c>
      <c r="O5192" s="61">
        <f t="shared" si="252"/>
        <v>0</v>
      </c>
    </row>
    <row r="5193" spans="2:15" hidden="1" x14ac:dyDescent="0.3">
      <c r="B5193" s="56" t="s">
        <v>19249</v>
      </c>
      <c r="C5193" s="19">
        <f t="shared" si="250"/>
        <v>41038</v>
      </c>
      <c r="D5193" s="56" t="s">
        <v>13350</v>
      </c>
      <c r="E5193" s="55">
        <v>45118</v>
      </c>
      <c r="F5193" s="18">
        <f t="shared" si="251"/>
        <v>7</v>
      </c>
      <c r="G5193" s="56" t="s">
        <v>12293</v>
      </c>
      <c r="H5193" s="56" t="s">
        <v>12293</v>
      </c>
      <c r="I5193" s="56" t="s">
        <v>12294</v>
      </c>
      <c r="J5193" s="57">
        <v>1782792</v>
      </c>
      <c r="K5193" s="58" t="s">
        <v>11726</v>
      </c>
      <c r="L5193" s="57">
        <v>142623</v>
      </c>
      <c r="M5193" s="59">
        <f t="shared" si="249"/>
        <v>1925415</v>
      </c>
      <c r="N5193">
        <f>+VLOOKUP(C5193,'Thanh toán '!M$1335:N$6972,2,0)</f>
        <v>1925415</v>
      </c>
      <c r="O5193" s="61">
        <f t="shared" si="252"/>
        <v>0</v>
      </c>
    </row>
    <row r="5194" spans="2:15" hidden="1" x14ac:dyDescent="0.3">
      <c r="B5194" s="56" t="s">
        <v>19250</v>
      </c>
      <c r="C5194" s="19">
        <f t="shared" si="250"/>
        <v>41039</v>
      </c>
      <c r="D5194" s="56" t="s">
        <v>13350</v>
      </c>
      <c r="E5194" s="55">
        <v>45118</v>
      </c>
      <c r="F5194" s="18">
        <f t="shared" si="251"/>
        <v>7</v>
      </c>
      <c r="G5194" s="56" t="s">
        <v>12571</v>
      </c>
      <c r="H5194" s="56" t="s">
        <v>12571</v>
      </c>
      <c r="I5194" s="56" t="s">
        <v>12572</v>
      </c>
      <c r="J5194" s="57">
        <v>888460</v>
      </c>
      <c r="K5194" s="58" t="s">
        <v>11726</v>
      </c>
      <c r="L5194" s="57">
        <v>71077</v>
      </c>
      <c r="M5194" s="59">
        <f t="shared" si="249"/>
        <v>959537</v>
      </c>
      <c r="N5194">
        <f>+VLOOKUP(C5194,'Thanh toán '!M$1335:N$6972,2,0)</f>
        <v>959537</v>
      </c>
      <c r="O5194" s="61">
        <f t="shared" si="252"/>
        <v>0</v>
      </c>
    </row>
    <row r="5195" spans="2:15" hidden="1" x14ac:dyDescent="0.3">
      <c r="B5195" s="56" t="s">
        <v>19251</v>
      </c>
      <c r="C5195" s="19">
        <f t="shared" si="250"/>
        <v>41041</v>
      </c>
      <c r="D5195" s="56" t="s">
        <v>13350</v>
      </c>
      <c r="E5195" s="55">
        <v>45119</v>
      </c>
      <c r="F5195" s="18">
        <f t="shared" si="251"/>
        <v>7</v>
      </c>
      <c r="G5195" s="56" t="s">
        <v>11799</v>
      </c>
      <c r="H5195" s="56" t="s">
        <v>13358</v>
      </c>
      <c r="I5195" s="56" t="s">
        <v>11725</v>
      </c>
      <c r="J5195" s="57">
        <v>220293</v>
      </c>
      <c r="K5195" s="58" t="s">
        <v>11726</v>
      </c>
      <c r="L5195" s="57">
        <v>17623</v>
      </c>
      <c r="M5195" s="59">
        <f t="shared" si="249"/>
        <v>237916</v>
      </c>
      <c r="N5195">
        <f>+VLOOKUP(C5195,'Thanh toán '!M$1335:N$6972,2,0)</f>
        <v>237916</v>
      </c>
      <c r="O5195" s="61">
        <f t="shared" si="252"/>
        <v>0</v>
      </c>
    </row>
    <row r="5196" spans="2:15" hidden="1" x14ac:dyDescent="0.3">
      <c r="B5196" s="56" t="s">
        <v>19252</v>
      </c>
      <c r="C5196" s="19">
        <f t="shared" si="250"/>
        <v>41042</v>
      </c>
      <c r="D5196" s="56" t="s">
        <v>13350</v>
      </c>
      <c r="E5196" s="55">
        <v>45119</v>
      </c>
      <c r="F5196" s="18">
        <f t="shared" si="251"/>
        <v>7</v>
      </c>
      <c r="G5196" s="56" t="s">
        <v>11799</v>
      </c>
      <c r="H5196" s="56" t="s">
        <v>14113</v>
      </c>
      <c r="I5196" s="56" t="s">
        <v>11725</v>
      </c>
      <c r="J5196" s="57">
        <v>702138</v>
      </c>
      <c r="K5196" s="58" t="s">
        <v>11726</v>
      </c>
      <c r="L5196" s="57">
        <v>56171</v>
      </c>
      <c r="M5196" s="59">
        <f t="shared" si="249"/>
        <v>758309</v>
      </c>
      <c r="N5196">
        <f>+VLOOKUP(C5196,'Thanh toán '!M$1335:N$6972,2,0)</f>
        <v>758309</v>
      </c>
      <c r="O5196" s="61">
        <f t="shared" si="252"/>
        <v>0</v>
      </c>
    </row>
    <row r="5197" spans="2:15" hidden="1" x14ac:dyDescent="0.3">
      <c r="B5197" s="56" t="s">
        <v>19253</v>
      </c>
      <c r="C5197" s="19">
        <f t="shared" si="250"/>
        <v>41045</v>
      </c>
      <c r="D5197" s="56" t="s">
        <v>13350</v>
      </c>
      <c r="E5197" s="55">
        <v>45119</v>
      </c>
      <c r="F5197" s="18">
        <f t="shared" si="251"/>
        <v>7</v>
      </c>
      <c r="G5197" s="56" t="s">
        <v>12363</v>
      </c>
      <c r="H5197" s="56" t="s">
        <v>12363</v>
      </c>
      <c r="I5197" s="56" t="s">
        <v>12364</v>
      </c>
      <c r="J5197" s="57">
        <v>1783430</v>
      </c>
      <c r="K5197" s="58" t="s">
        <v>11726</v>
      </c>
      <c r="L5197" s="57">
        <v>142674</v>
      </c>
      <c r="M5197" s="59">
        <f t="shared" si="249"/>
        <v>1926104</v>
      </c>
      <c r="N5197">
        <f>+VLOOKUP(C5197,'Thanh toán '!M$1335:N$6972,2,0)</f>
        <v>1926104</v>
      </c>
      <c r="O5197" s="61">
        <f t="shared" si="252"/>
        <v>0</v>
      </c>
    </row>
    <row r="5198" spans="2:15" hidden="1" x14ac:dyDescent="0.3">
      <c r="B5198" s="56" t="s">
        <v>19254</v>
      </c>
      <c r="C5198" s="19">
        <f t="shared" si="250"/>
        <v>41047</v>
      </c>
      <c r="D5198" s="56" t="s">
        <v>13350</v>
      </c>
      <c r="E5198" s="55">
        <v>45119</v>
      </c>
      <c r="F5198" s="18">
        <f t="shared" si="251"/>
        <v>7</v>
      </c>
      <c r="G5198" s="56" t="s">
        <v>11799</v>
      </c>
      <c r="H5198" s="56" t="s">
        <v>13526</v>
      </c>
      <c r="I5198" s="56" t="s">
        <v>11725</v>
      </c>
      <c r="J5198" s="57">
        <v>719511</v>
      </c>
      <c r="K5198" s="58" t="s">
        <v>11726</v>
      </c>
      <c r="L5198" s="57">
        <v>57561</v>
      </c>
      <c r="M5198" s="59">
        <f t="shared" si="249"/>
        <v>777072</v>
      </c>
      <c r="N5198">
        <f>+VLOOKUP(C5198,'Thanh toán '!M$1335:N$6972,2,0)</f>
        <v>777072</v>
      </c>
      <c r="O5198" s="61">
        <f t="shared" si="252"/>
        <v>0</v>
      </c>
    </row>
    <row r="5199" spans="2:15" hidden="1" x14ac:dyDescent="0.3">
      <c r="B5199" s="56" t="s">
        <v>19255</v>
      </c>
      <c r="C5199" s="19">
        <f t="shared" si="250"/>
        <v>41048</v>
      </c>
      <c r="D5199" s="56" t="s">
        <v>13350</v>
      </c>
      <c r="E5199" s="55">
        <v>45119</v>
      </c>
      <c r="F5199" s="18">
        <f t="shared" si="251"/>
        <v>7</v>
      </c>
      <c r="G5199" s="56" t="s">
        <v>11799</v>
      </c>
      <c r="H5199" s="56" t="s">
        <v>14134</v>
      </c>
      <c r="I5199" s="56" t="s">
        <v>11725</v>
      </c>
      <c r="J5199" s="57">
        <v>937633</v>
      </c>
      <c r="K5199" s="58" t="s">
        <v>11726</v>
      </c>
      <c r="L5199" s="57">
        <v>75011</v>
      </c>
      <c r="M5199" s="59">
        <f t="shared" si="249"/>
        <v>1012644</v>
      </c>
      <c r="N5199">
        <f>+VLOOKUP(C5199,'Thanh toán '!M$1335:N$6972,2,0)</f>
        <v>1012644</v>
      </c>
      <c r="O5199" s="61">
        <f t="shared" si="252"/>
        <v>0</v>
      </c>
    </row>
    <row r="5200" spans="2:15" hidden="1" x14ac:dyDescent="0.3">
      <c r="B5200" s="56" t="s">
        <v>19256</v>
      </c>
      <c r="C5200" s="19">
        <f t="shared" si="250"/>
        <v>41049</v>
      </c>
      <c r="D5200" s="56" t="s">
        <v>13350</v>
      </c>
      <c r="E5200" s="55">
        <v>45119</v>
      </c>
      <c r="F5200" s="18">
        <f t="shared" si="251"/>
        <v>7</v>
      </c>
      <c r="G5200" s="56" t="s">
        <v>12581</v>
      </c>
      <c r="H5200" s="56" t="s">
        <v>12581</v>
      </c>
      <c r="I5200" s="56" t="s">
        <v>12582</v>
      </c>
      <c r="J5200" s="57">
        <v>1319573</v>
      </c>
      <c r="K5200" s="58" t="s">
        <v>11726</v>
      </c>
      <c r="L5200" s="57">
        <v>105566</v>
      </c>
      <c r="M5200" s="59">
        <f t="shared" si="249"/>
        <v>1425139</v>
      </c>
      <c r="N5200">
        <f>+VLOOKUP(C5200,'Thanh toán '!M$1335:N$6972,2,0)</f>
        <v>1425139</v>
      </c>
      <c r="O5200" s="61">
        <f t="shared" si="252"/>
        <v>0</v>
      </c>
    </row>
    <row r="5201" spans="1:16" hidden="1" x14ac:dyDescent="0.3">
      <c r="B5201" s="56" t="s">
        <v>19257</v>
      </c>
      <c r="C5201" s="19">
        <f t="shared" si="250"/>
        <v>41050</v>
      </c>
      <c r="D5201" s="56" t="s">
        <v>13350</v>
      </c>
      <c r="E5201" s="55">
        <v>45119</v>
      </c>
      <c r="F5201" s="18">
        <f t="shared" si="251"/>
        <v>7</v>
      </c>
      <c r="G5201" s="56" t="s">
        <v>11799</v>
      </c>
      <c r="H5201" s="56" t="s">
        <v>13597</v>
      </c>
      <c r="I5201" s="56" t="s">
        <v>11725</v>
      </c>
      <c r="J5201" s="57">
        <v>811385</v>
      </c>
      <c r="K5201" s="58" t="s">
        <v>11726</v>
      </c>
      <c r="L5201" s="57">
        <v>64911</v>
      </c>
      <c r="M5201" s="59">
        <f t="shared" si="249"/>
        <v>876296</v>
      </c>
      <c r="N5201">
        <f>+VLOOKUP(C5201,'Thanh toán '!M$1335:N$6972,2,0)</f>
        <v>876296</v>
      </c>
      <c r="O5201" s="61">
        <f t="shared" si="252"/>
        <v>0</v>
      </c>
    </row>
    <row r="5202" spans="1:16" hidden="1" x14ac:dyDescent="0.3">
      <c r="B5202" s="56" t="s">
        <v>19258</v>
      </c>
      <c r="C5202" s="19">
        <f t="shared" si="250"/>
        <v>41051</v>
      </c>
      <c r="D5202" s="56" t="s">
        <v>13350</v>
      </c>
      <c r="E5202" s="55">
        <v>45119</v>
      </c>
      <c r="F5202" s="18">
        <f t="shared" si="251"/>
        <v>7</v>
      </c>
      <c r="G5202" s="56" t="s">
        <v>12360</v>
      </c>
      <c r="H5202" s="56" t="s">
        <v>12360</v>
      </c>
      <c r="I5202" s="56" t="s">
        <v>12361</v>
      </c>
      <c r="J5202" s="57">
        <v>2227500</v>
      </c>
      <c r="K5202" s="58" t="s">
        <v>11726</v>
      </c>
      <c r="L5202" s="57">
        <v>178200</v>
      </c>
      <c r="M5202" s="59">
        <f t="shared" si="249"/>
        <v>2405700</v>
      </c>
      <c r="N5202">
        <f>+VLOOKUP(C5202,'Thanh toán '!M$1335:N$6972,2,0)</f>
        <v>2405700</v>
      </c>
      <c r="O5202" s="61">
        <f t="shared" si="252"/>
        <v>0</v>
      </c>
    </row>
    <row r="5203" spans="1:16" hidden="1" x14ac:dyDescent="0.3">
      <c r="B5203" s="56" t="s">
        <v>19259</v>
      </c>
      <c r="C5203" s="19">
        <f t="shared" si="250"/>
        <v>41062</v>
      </c>
      <c r="D5203" s="56" t="s">
        <v>13350</v>
      </c>
      <c r="E5203" s="55">
        <v>45119</v>
      </c>
      <c r="F5203" s="18">
        <f t="shared" si="251"/>
        <v>7</v>
      </c>
      <c r="G5203" s="56" t="s">
        <v>12235</v>
      </c>
      <c r="H5203" s="56" t="s">
        <v>12235</v>
      </c>
      <c r="I5203" s="56" t="s">
        <v>12236</v>
      </c>
      <c r="J5203" s="57">
        <v>888460</v>
      </c>
      <c r="K5203" s="58" t="s">
        <v>11726</v>
      </c>
      <c r="L5203" s="57">
        <v>71077</v>
      </c>
      <c r="M5203" s="59">
        <f t="shared" si="249"/>
        <v>959537</v>
      </c>
      <c r="N5203">
        <f>+VLOOKUP(C5203,'Thanh toán '!M$1335:N$6972,2,0)</f>
        <v>959537</v>
      </c>
      <c r="O5203" s="61">
        <f t="shared" si="252"/>
        <v>0</v>
      </c>
    </row>
    <row r="5204" spans="1:16" hidden="1" x14ac:dyDescent="0.3">
      <c r="B5204" s="56" t="s">
        <v>19260</v>
      </c>
      <c r="C5204" s="19">
        <f t="shared" si="250"/>
        <v>41063</v>
      </c>
      <c r="D5204" s="56" t="s">
        <v>13350</v>
      </c>
      <c r="E5204" s="55">
        <v>45119</v>
      </c>
      <c r="F5204" s="18">
        <f t="shared" si="251"/>
        <v>7</v>
      </c>
      <c r="G5204" s="56" t="s">
        <v>11799</v>
      </c>
      <c r="H5204" s="56" t="s">
        <v>14974</v>
      </c>
      <c r="I5204" s="56" t="s">
        <v>11725</v>
      </c>
      <c r="J5204" s="57">
        <v>943393</v>
      </c>
      <c r="K5204" s="58" t="s">
        <v>11726</v>
      </c>
      <c r="L5204" s="57">
        <v>75471</v>
      </c>
      <c r="M5204" s="59">
        <f t="shared" si="249"/>
        <v>1018864</v>
      </c>
      <c r="N5204">
        <f>+VLOOKUP(C5204,'Thanh toán '!M$1335:N$6972,2,0)</f>
        <v>1018864</v>
      </c>
      <c r="O5204" s="61">
        <f t="shared" si="252"/>
        <v>0</v>
      </c>
    </row>
    <row r="5205" spans="1:16" hidden="1" x14ac:dyDescent="0.3">
      <c r="B5205" s="56" t="s">
        <v>19261</v>
      </c>
      <c r="C5205" s="19">
        <f t="shared" si="250"/>
        <v>41064</v>
      </c>
      <c r="D5205" s="56" t="s">
        <v>13350</v>
      </c>
      <c r="E5205" s="55">
        <v>45119</v>
      </c>
      <c r="F5205" s="18">
        <f t="shared" si="251"/>
        <v>7</v>
      </c>
      <c r="G5205" s="56" t="s">
        <v>11799</v>
      </c>
      <c r="H5205" s="56" t="s">
        <v>13346</v>
      </c>
      <c r="I5205" s="56" t="s">
        <v>11725</v>
      </c>
      <c r="J5205" s="57">
        <v>348261</v>
      </c>
      <c r="K5205" s="58" t="s">
        <v>11726</v>
      </c>
      <c r="L5205" s="57">
        <v>27861</v>
      </c>
      <c r="M5205" s="59">
        <f t="shared" si="249"/>
        <v>376122</v>
      </c>
      <c r="N5205">
        <f>+VLOOKUP(C5205,'Thanh toán '!M$1335:N$6972,2,0)</f>
        <v>376122</v>
      </c>
      <c r="O5205" s="61">
        <f t="shared" si="252"/>
        <v>0</v>
      </c>
    </row>
    <row r="5206" spans="1:16" hidden="1" x14ac:dyDescent="0.3">
      <c r="B5206" s="56" t="s">
        <v>19262</v>
      </c>
      <c r="C5206" s="19">
        <f t="shared" si="250"/>
        <v>41065</v>
      </c>
      <c r="D5206" s="56" t="s">
        <v>13350</v>
      </c>
      <c r="E5206" s="55">
        <v>45119</v>
      </c>
      <c r="F5206" s="18">
        <f t="shared" si="251"/>
        <v>7</v>
      </c>
      <c r="G5206" s="56" t="s">
        <v>11799</v>
      </c>
      <c r="H5206" s="56" t="s">
        <v>13609</v>
      </c>
      <c r="I5206" s="56" t="s">
        <v>11725</v>
      </c>
      <c r="J5206" s="57">
        <v>222750</v>
      </c>
      <c r="K5206" s="58" t="s">
        <v>11726</v>
      </c>
      <c r="L5206" s="57">
        <v>17820</v>
      </c>
      <c r="M5206" s="59">
        <f t="shared" si="249"/>
        <v>240570</v>
      </c>
      <c r="N5206">
        <f>+VLOOKUP(C5206,'Thanh toán '!M$1335:N$6972,2,0)</f>
        <v>240570</v>
      </c>
      <c r="O5206" s="61">
        <f t="shared" si="252"/>
        <v>0</v>
      </c>
    </row>
    <row r="5207" spans="1:16" hidden="1" x14ac:dyDescent="0.3">
      <c r="B5207" s="56" t="s">
        <v>19263</v>
      </c>
      <c r="C5207" s="19">
        <f t="shared" si="250"/>
        <v>41067</v>
      </c>
      <c r="D5207" s="56" t="s">
        <v>13350</v>
      </c>
      <c r="E5207" s="55">
        <v>45119</v>
      </c>
      <c r="F5207" s="18">
        <f t="shared" si="251"/>
        <v>7</v>
      </c>
      <c r="G5207" s="56" t="s">
        <v>12239</v>
      </c>
      <c r="H5207" s="56" t="s">
        <v>18228</v>
      </c>
      <c r="I5207" s="56" t="s">
        <v>12240</v>
      </c>
      <c r="J5207" s="57">
        <v>3915170</v>
      </c>
      <c r="K5207" s="58" t="s">
        <v>11726</v>
      </c>
      <c r="L5207" s="57">
        <v>313214</v>
      </c>
      <c r="M5207" s="59">
        <f t="shared" si="249"/>
        <v>4228384</v>
      </c>
      <c r="N5207">
        <f>+VLOOKUP(C5207,'Thanh toán '!M$1335:N$6972,2,0)</f>
        <v>4228384</v>
      </c>
      <c r="O5207" s="61">
        <f t="shared" si="252"/>
        <v>0</v>
      </c>
    </row>
    <row r="5208" spans="1:16" hidden="1" x14ac:dyDescent="0.3">
      <c r="B5208" s="56" t="s">
        <v>19264</v>
      </c>
      <c r="C5208" s="19">
        <f t="shared" si="250"/>
        <v>41070</v>
      </c>
      <c r="D5208" s="56" t="s">
        <v>13350</v>
      </c>
      <c r="E5208" s="55">
        <v>45119</v>
      </c>
      <c r="F5208" s="18">
        <f t="shared" si="251"/>
        <v>7</v>
      </c>
      <c r="G5208" s="56" t="s">
        <v>11799</v>
      </c>
      <c r="H5208" s="56" t="s">
        <v>14159</v>
      </c>
      <c r="I5208" s="56" t="s">
        <v>11725</v>
      </c>
      <c r="J5208" s="57">
        <v>537834</v>
      </c>
      <c r="K5208" s="58" t="s">
        <v>11726</v>
      </c>
      <c r="L5208" s="57">
        <v>43027</v>
      </c>
      <c r="M5208" s="59">
        <f t="shared" si="249"/>
        <v>580861</v>
      </c>
      <c r="N5208">
        <f>+VLOOKUP(C5208,'Thanh toán '!M$1335:N$6972,2,0)</f>
        <v>580861</v>
      </c>
      <c r="O5208" s="61">
        <f t="shared" si="252"/>
        <v>0</v>
      </c>
    </row>
    <row r="5209" spans="1:16" hidden="1" x14ac:dyDescent="0.3">
      <c r="B5209" s="56" t="s">
        <v>19265</v>
      </c>
      <c r="C5209" s="19">
        <f t="shared" si="250"/>
        <v>41071</v>
      </c>
      <c r="D5209" s="56" t="s">
        <v>13350</v>
      </c>
      <c r="E5209" s="55">
        <v>45119</v>
      </c>
      <c r="F5209" s="18">
        <f t="shared" si="251"/>
        <v>7</v>
      </c>
      <c r="G5209" s="56" t="s">
        <v>11799</v>
      </c>
      <c r="H5209" s="56" t="s">
        <v>15696</v>
      </c>
      <c r="I5209" s="56" t="s">
        <v>11725</v>
      </c>
      <c r="J5209" s="57">
        <v>177692</v>
      </c>
      <c r="K5209" s="58" t="s">
        <v>11726</v>
      </c>
      <c r="L5209" s="57">
        <v>14215</v>
      </c>
      <c r="M5209" s="59">
        <f t="shared" si="249"/>
        <v>191907</v>
      </c>
      <c r="N5209">
        <f>+VLOOKUP(C5209,'Thanh toán '!M$1335:N$6972,2,0)</f>
        <v>191907</v>
      </c>
      <c r="O5209" s="61">
        <f t="shared" si="252"/>
        <v>0</v>
      </c>
    </row>
    <row r="5210" spans="1:16" hidden="1" x14ac:dyDescent="0.3">
      <c r="B5210" s="56" t="s">
        <v>19266</v>
      </c>
      <c r="C5210" s="19">
        <f t="shared" si="250"/>
        <v>41072</v>
      </c>
      <c r="D5210" s="56" t="s">
        <v>13350</v>
      </c>
      <c r="E5210" s="55">
        <v>45119</v>
      </c>
      <c r="F5210" s="18">
        <f t="shared" si="251"/>
        <v>7</v>
      </c>
      <c r="G5210" s="56" t="s">
        <v>11799</v>
      </c>
      <c r="H5210" s="56" t="s">
        <v>13707</v>
      </c>
      <c r="I5210" s="56" t="s">
        <v>11725</v>
      </c>
      <c r="J5210" s="57">
        <v>948900</v>
      </c>
      <c r="K5210" s="58" t="s">
        <v>11726</v>
      </c>
      <c r="L5210" s="57">
        <v>75912</v>
      </c>
      <c r="M5210" s="59">
        <f t="shared" si="249"/>
        <v>1024812</v>
      </c>
      <c r="N5210">
        <f>+VLOOKUP(C5210,'Thanh toán '!M$1335:N$6972,2,0)</f>
        <v>1024812</v>
      </c>
      <c r="O5210" s="61">
        <f t="shared" si="252"/>
        <v>0</v>
      </c>
    </row>
    <row r="5211" spans="1:16" hidden="1" x14ac:dyDescent="0.3">
      <c r="B5211" s="56" t="s">
        <v>19267</v>
      </c>
      <c r="C5211" s="19">
        <f t="shared" si="250"/>
        <v>41073</v>
      </c>
      <c r="D5211" s="56" t="s">
        <v>13350</v>
      </c>
      <c r="E5211" s="55">
        <v>45119</v>
      </c>
      <c r="F5211" s="18">
        <f t="shared" si="251"/>
        <v>7</v>
      </c>
      <c r="G5211" s="56" t="s">
        <v>11799</v>
      </c>
      <c r="H5211" s="56" t="s">
        <v>13366</v>
      </c>
      <c r="I5211" s="56" t="s">
        <v>11725</v>
      </c>
      <c r="J5211" s="57">
        <v>758127</v>
      </c>
      <c r="K5211" s="58" t="s">
        <v>11726</v>
      </c>
      <c r="L5211" s="57">
        <v>60650</v>
      </c>
      <c r="M5211" s="59">
        <f t="shared" si="249"/>
        <v>818777</v>
      </c>
      <c r="N5211">
        <f>+VLOOKUP(C5211,'Thanh toán '!M$1335:N$6972,2,0)</f>
        <v>818777</v>
      </c>
      <c r="O5211" s="61">
        <f t="shared" si="252"/>
        <v>0</v>
      </c>
    </row>
    <row r="5212" spans="1:16" hidden="1" x14ac:dyDescent="0.3">
      <c r="A5212" s="43">
        <v>2023</v>
      </c>
      <c r="B5212" s="56" t="s">
        <v>19268</v>
      </c>
      <c r="C5212" s="19">
        <f t="shared" si="250"/>
        <v>41074</v>
      </c>
      <c r="D5212" s="56" t="s">
        <v>13350</v>
      </c>
      <c r="E5212" s="55">
        <v>45119</v>
      </c>
      <c r="F5212" s="18">
        <f t="shared" si="251"/>
        <v>7</v>
      </c>
      <c r="G5212" s="56" t="s">
        <v>11799</v>
      </c>
      <c r="H5212" s="56" t="s">
        <v>14244</v>
      </c>
      <c r="I5212" s="56" t="s">
        <v>11725</v>
      </c>
      <c r="J5212" s="57">
        <v>2169908</v>
      </c>
      <c r="K5212" s="58" t="s">
        <v>11726</v>
      </c>
      <c r="L5212" s="57">
        <v>173593</v>
      </c>
      <c r="M5212" s="59">
        <f t="shared" si="249"/>
        <v>2343501</v>
      </c>
      <c r="N5212">
        <f>+VLOOKUP(C5212,'Thanh toán '!M$8228:N$9243,2,0)</f>
        <v>2343501</v>
      </c>
      <c r="O5212" s="61">
        <f t="shared" si="252"/>
        <v>0</v>
      </c>
      <c r="P5212" t="s">
        <v>25392</v>
      </c>
    </row>
    <row r="5213" spans="1:16" hidden="1" x14ac:dyDescent="0.3">
      <c r="B5213" s="56" t="s">
        <v>19269</v>
      </c>
      <c r="C5213" s="19">
        <f t="shared" si="250"/>
        <v>41075</v>
      </c>
      <c r="D5213" s="56" t="s">
        <v>13350</v>
      </c>
      <c r="E5213" s="55">
        <v>45119</v>
      </c>
      <c r="F5213" s="18">
        <f t="shared" si="251"/>
        <v>7</v>
      </c>
      <c r="G5213" s="56" t="s">
        <v>11799</v>
      </c>
      <c r="H5213" s="56" t="s">
        <v>13430</v>
      </c>
      <c r="I5213" s="56" t="s">
        <v>11725</v>
      </c>
      <c r="J5213" s="57">
        <v>1229598</v>
      </c>
      <c r="K5213" s="58" t="s">
        <v>11726</v>
      </c>
      <c r="L5213" s="57">
        <v>98368</v>
      </c>
      <c r="M5213" s="59">
        <f t="shared" si="249"/>
        <v>1327966</v>
      </c>
      <c r="N5213">
        <f>+VLOOKUP(C5213,'Thanh toán '!M$1335:N$6972,2,0)</f>
        <v>1327966</v>
      </c>
      <c r="O5213" s="61">
        <f t="shared" si="252"/>
        <v>0</v>
      </c>
    </row>
    <row r="5214" spans="1:16" hidden="1" x14ac:dyDescent="0.3">
      <c r="B5214" s="56" t="s">
        <v>19270</v>
      </c>
      <c r="C5214" s="19">
        <f t="shared" si="250"/>
        <v>41076</v>
      </c>
      <c r="D5214" s="56" t="s">
        <v>13350</v>
      </c>
      <c r="E5214" s="55">
        <v>45119</v>
      </c>
      <c r="F5214" s="18">
        <f t="shared" si="251"/>
        <v>7</v>
      </c>
      <c r="G5214" s="56" t="s">
        <v>12448</v>
      </c>
      <c r="H5214" s="56" t="s">
        <v>12448</v>
      </c>
      <c r="I5214" s="56" t="s">
        <v>12449</v>
      </c>
      <c r="J5214" s="57">
        <v>888460</v>
      </c>
      <c r="K5214" s="58" t="s">
        <v>11726</v>
      </c>
      <c r="L5214" s="57">
        <v>71077</v>
      </c>
      <c r="M5214" s="59">
        <f t="shared" si="249"/>
        <v>959537</v>
      </c>
      <c r="N5214">
        <f>+VLOOKUP(C5214,'Thanh toán '!M$1335:N$6972,2,0)</f>
        <v>959537</v>
      </c>
      <c r="O5214" s="61">
        <f t="shared" si="252"/>
        <v>0</v>
      </c>
    </row>
    <row r="5215" spans="1:16" hidden="1" x14ac:dyDescent="0.3">
      <c r="B5215" s="56" t="s">
        <v>19271</v>
      </c>
      <c r="C5215" s="19">
        <f t="shared" si="250"/>
        <v>41077</v>
      </c>
      <c r="D5215" s="56" t="s">
        <v>13350</v>
      </c>
      <c r="E5215" s="55">
        <v>45119</v>
      </c>
      <c r="F5215" s="18">
        <f t="shared" si="251"/>
        <v>7</v>
      </c>
      <c r="G5215" s="56" t="s">
        <v>11799</v>
      </c>
      <c r="H5215" s="56" t="s">
        <v>14034</v>
      </c>
      <c r="I5215" s="56" t="s">
        <v>11725</v>
      </c>
      <c r="J5215" s="57">
        <v>821546</v>
      </c>
      <c r="K5215" s="58" t="s">
        <v>11726</v>
      </c>
      <c r="L5215" s="57">
        <v>65724</v>
      </c>
      <c r="M5215" s="59">
        <f t="shared" si="249"/>
        <v>887270</v>
      </c>
      <c r="N5215">
        <f>+VLOOKUP(C5215,'Thanh toán '!M$1335:N$6972,2,0)</f>
        <v>887270</v>
      </c>
      <c r="O5215" s="61">
        <f t="shared" si="252"/>
        <v>0</v>
      </c>
    </row>
    <row r="5216" spans="1:16" hidden="1" x14ac:dyDescent="0.3">
      <c r="B5216" s="56" t="s">
        <v>19272</v>
      </c>
      <c r="C5216" s="19">
        <f t="shared" si="250"/>
        <v>41078</v>
      </c>
      <c r="D5216" s="56" t="s">
        <v>13350</v>
      </c>
      <c r="E5216" s="55">
        <v>45119</v>
      </c>
      <c r="F5216" s="18">
        <f t="shared" si="251"/>
        <v>7</v>
      </c>
      <c r="G5216" s="56" t="s">
        <v>11799</v>
      </c>
      <c r="H5216" s="56" t="s">
        <v>14530</v>
      </c>
      <c r="I5216" s="56" t="s">
        <v>11725</v>
      </c>
      <c r="J5216" s="57">
        <v>580435</v>
      </c>
      <c r="K5216" s="58" t="s">
        <v>11726</v>
      </c>
      <c r="L5216" s="57">
        <v>46435</v>
      </c>
      <c r="M5216" s="59">
        <f t="shared" si="249"/>
        <v>626870</v>
      </c>
      <c r="N5216">
        <f>+VLOOKUP(C5216,'Thanh toán '!M$1335:N$6972,2,0)</f>
        <v>626870</v>
      </c>
      <c r="O5216" s="61">
        <f t="shared" si="252"/>
        <v>0</v>
      </c>
    </row>
    <row r="5217" spans="2:15" hidden="1" x14ac:dyDescent="0.3">
      <c r="B5217" s="56" t="s">
        <v>19273</v>
      </c>
      <c r="C5217" s="19">
        <f t="shared" si="250"/>
        <v>41080</v>
      </c>
      <c r="D5217" s="56" t="s">
        <v>13350</v>
      </c>
      <c r="E5217" s="55">
        <v>45119</v>
      </c>
      <c r="F5217" s="18">
        <f t="shared" si="251"/>
        <v>7</v>
      </c>
      <c r="G5217" s="56" t="s">
        <v>11799</v>
      </c>
      <c r="H5217" s="56" t="s">
        <v>14118</v>
      </c>
      <c r="I5217" s="56" t="s">
        <v>11725</v>
      </c>
      <c r="J5217" s="57">
        <v>614799</v>
      </c>
      <c r="K5217" s="58" t="s">
        <v>11726</v>
      </c>
      <c r="L5217" s="57">
        <v>49184</v>
      </c>
      <c r="M5217" s="59">
        <f t="shared" si="249"/>
        <v>663983</v>
      </c>
      <c r="N5217">
        <f>+VLOOKUP(C5217,'Thanh toán '!M$1335:N$6972,2,0)</f>
        <v>663983</v>
      </c>
      <c r="O5217" s="61">
        <f t="shared" si="252"/>
        <v>0</v>
      </c>
    </row>
    <row r="5218" spans="2:15" hidden="1" x14ac:dyDescent="0.3">
      <c r="B5218" s="56" t="s">
        <v>19274</v>
      </c>
      <c r="C5218" s="19">
        <f t="shared" si="250"/>
        <v>41081</v>
      </c>
      <c r="D5218" s="56" t="s">
        <v>13350</v>
      </c>
      <c r="E5218" s="55">
        <v>45119</v>
      </c>
      <c r="F5218" s="18">
        <f t="shared" si="251"/>
        <v>7</v>
      </c>
      <c r="G5218" s="56" t="s">
        <v>11799</v>
      </c>
      <c r="H5218" s="56" t="s">
        <v>13810</v>
      </c>
      <c r="I5218" s="56" t="s">
        <v>11725</v>
      </c>
      <c r="J5218" s="57">
        <v>2494830</v>
      </c>
      <c r="K5218" s="58" t="s">
        <v>11726</v>
      </c>
      <c r="L5218" s="57">
        <v>199586</v>
      </c>
      <c r="M5218" s="59">
        <f t="shared" si="249"/>
        <v>2694416</v>
      </c>
      <c r="N5218">
        <f>+VLOOKUP(C5218,'Thanh toán '!M$1335:N$6972,2,0)</f>
        <v>2694416</v>
      </c>
      <c r="O5218" s="61">
        <f t="shared" si="252"/>
        <v>0</v>
      </c>
    </row>
    <row r="5219" spans="2:15" hidden="1" x14ac:dyDescent="0.3">
      <c r="B5219" s="56" t="s">
        <v>19275</v>
      </c>
      <c r="C5219" s="19">
        <f t="shared" si="250"/>
        <v>41083</v>
      </c>
      <c r="D5219" s="56" t="s">
        <v>13350</v>
      </c>
      <c r="E5219" s="55">
        <v>45119</v>
      </c>
      <c r="F5219" s="18">
        <f t="shared" si="251"/>
        <v>7</v>
      </c>
      <c r="G5219" s="56" t="s">
        <v>11799</v>
      </c>
      <c r="H5219" s="56" t="s">
        <v>13735</v>
      </c>
      <c r="I5219" s="56" t="s">
        <v>11725</v>
      </c>
      <c r="J5219" s="57">
        <v>580435</v>
      </c>
      <c r="K5219" s="58" t="s">
        <v>11726</v>
      </c>
      <c r="L5219" s="57">
        <v>46435</v>
      </c>
      <c r="M5219" s="59">
        <f t="shared" si="249"/>
        <v>626870</v>
      </c>
      <c r="N5219">
        <f>+VLOOKUP(C5219,'Thanh toán '!M$1335:N$6972,2,0)</f>
        <v>626870</v>
      </c>
      <c r="O5219" s="61">
        <f t="shared" si="252"/>
        <v>0</v>
      </c>
    </row>
    <row r="5220" spans="2:15" hidden="1" x14ac:dyDescent="0.3">
      <c r="B5220" s="56" t="s">
        <v>19276</v>
      </c>
      <c r="C5220" s="19">
        <f t="shared" si="250"/>
        <v>41084</v>
      </c>
      <c r="D5220" s="56" t="s">
        <v>13350</v>
      </c>
      <c r="E5220" s="55">
        <v>45119</v>
      </c>
      <c r="F5220" s="18">
        <f t="shared" si="251"/>
        <v>7</v>
      </c>
      <c r="G5220" s="56" t="s">
        <v>11799</v>
      </c>
      <c r="H5220" s="56" t="s">
        <v>13362</v>
      </c>
      <c r="I5220" s="56" t="s">
        <v>11725</v>
      </c>
      <c r="J5220" s="57">
        <v>486831</v>
      </c>
      <c r="K5220" s="58" t="s">
        <v>11726</v>
      </c>
      <c r="L5220" s="57">
        <v>38946</v>
      </c>
      <c r="M5220" s="59">
        <f t="shared" si="249"/>
        <v>525777</v>
      </c>
      <c r="N5220">
        <f>+VLOOKUP(C5220,'Thanh toán '!M$1335:N$6972,2,0)</f>
        <v>525777</v>
      </c>
      <c r="O5220" s="61">
        <f t="shared" si="252"/>
        <v>0</v>
      </c>
    </row>
    <row r="5221" spans="2:15" hidden="1" x14ac:dyDescent="0.3">
      <c r="B5221" s="56" t="s">
        <v>19277</v>
      </c>
      <c r="C5221" s="19">
        <f t="shared" si="250"/>
        <v>41086</v>
      </c>
      <c r="D5221" s="56" t="s">
        <v>13350</v>
      </c>
      <c r="E5221" s="55">
        <v>45119</v>
      </c>
      <c r="F5221" s="18">
        <f t="shared" si="251"/>
        <v>7</v>
      </c>
      <c r="G5221" s="56" t="s">
        <v>12287</v>
      </c>
      <c r="H5221" s="56" t="s">
        <v>12287</v>
      </c>
      <c r="I5221" s="56" t="s">
        <v>12288</v>
      </c>
      <c r="J5221" s="57">
        <v>3239990</v>
      </c>
      <c r="K5221" s="58" t="s">
        <v>11726</v>
      </c>
      <c r="L5221" s="57">
        <v>259199</v>
      </c>
      <c r="M5221" s="59">
        <f t="shared" si="249"/>
        <v>3499189</v>
      </c>
      <c r="N5221">
        <f>+VLOOKUP(C5221,'Thanh toán '!M$1335:N$6972,2,0)</f>
        <v>3499189</v>
      </c>
      <c r="O5221" s="61">
        <f t="shared" si="252"/>
        <v>0</v>
      </c>
    </row>
    <row r="5222" spans="2:15" hidden="1" x14ac:dyDescent="0.3">
      <c r="B5222" s="56" t="s">
        <v>19278</v>
      </c>
      <c r="C5222" s="19">
        <f t="shared" si="250"/>
        <v>41087</v>
      </c>
      <c r="D5222" s="56" t="s">
        <v>13350</v>
      </c>
      <c r="E5222" s="55">
        <v>45119</v>
      </c>
      <c r="F5222" s="18">
        <f t="shared" si="251"/>
        <v>7</v>
      </c>
      <c r="G5222" s="56" t="s">
        <v>12589</v>
      </c>
      <c r="H5222" s="56" t="s">
        <v>12589</v>
      </c>
      <c r="I5222" s="56" t="s">
        <v>12590</v>
      </c>
      <c r="J5222" s="57">
        <v>3094030</v>
      </c>
      <c r="K5222" s="58" t="s">
        <v>11726</v>
      </c>
      <c r="L5222" s="57">
        <v>247522</v>
      </c>
      <c r="M5222" s="59">
        <f t="shared" si="249"/>
        <v>3341552</v>
      </c>
      <c r="N5222">
        <f>+VLOOKUP(C5222,'Thanh toán '!M$1335:N$6972,2,0)</f>
        <v>3341552</v>
      </c>
      <c r="O5222" s="61">
        <f t="shared" si="252"/>
        <v>0</v>
      </c>
    </row>
    <row r="5223" spans="2:15" hidden="1" x14ac:dyDescent="0.3">
      <c r="B5223" s="56" t="s">
        <v>19279</v>
      </c>
      <c r="C5223" s="19">
        <f t="shared" si="250"/>
        <v>41089</v>
      </c>
      <c r="D5223" s="56" t="s">
        <v>13350</v>
      </c>
      <c r="E5223" s="55">
        <v>45119</v>
      </c>
      <c r="F5223" s="18">
        <f t="shared" si="251"/>
        <v>7</v>
      </c>
      <c r="G5223" s="56" t="s">
        <v>11799</v>
      </c>
      <c r="H5223" s="56" t="s">
        <v>13411</v>
      </c>
      <c r="I5223" s="56" t="s">
        <v>11725</v>
      </c>
      <c r="J5223" s="57">
        <v>947590</v>
      </c>
      <c r="K5223" s="58" t="s">
        <v>11726</v>
      </c>
      <c r="L5223" s="57">
        <v>75807</v>
      </c>
      <c r="M5223" s="59">
        <f t="shared" si="249"/>
        <v>1023397</v>
      </c>
      <c r="N5223">
        <f>+VLOOKUP(C5223,'Thanh toán '!M$1335:N$6972,2,0)</f>
        <v>1023397</v>
      </c>
      <c r="O5223" s="61">
        <f t="shared" si="252"/>
        <v>0</v>
      </c>
    </row>
    <row r="5224" spans="2:15" hidden="1" x14ac:dyDescent="0.3">
      <c r="B5224" s="56" t="s">
        <v>19280</v>
      </c>
      <c r="C5224" s="19">
        <f t="shared" si="250"/>
        <v>41090</v>
      </c>
      <c r="D5224" s="56" t="s">
        <v>13350</v>
      </c>
      <c r="E5224" s="55">
        <v>45119</v>
      </c>
      <c r="F5224" s="18">
        <f t="shared" si="251"/>
        <v>7</v>
      </c>
      <c r="G5224" s="56" t="s">
        <v>11799</v>
      </c>
      <c r="H5224" s="56" t="s">
        <v>13658</v>
      </c>
      <c r="I5224" s="56" t="s">
        <v>11725</v>
      </c>
      <c r="J5224" s="57">
        <v>348261</v>
      </c>
      <c r="K5224" s="58" t="s">
        <v>11726</v>
      </c>
      <c r="L5224" s="57">
        <v>27861</v>
      </c>
      <c r="M5224" s="59">
        <f t="shared" si="249"/>
        <v>376122</v>
      </c>
      <c r="N5224">
        <f>+VLOOKUP(C5224,'Thanh toán '!M$1335:N$6972,2,0)</f>
        <v>376122</v>
      </c>
      <c r="O5224" s="61">
        <f t="shared" si="252"/>
        <v>0</v>
      </c>
    </row>
    <row r="5225" spans="2:15" hidden="1" x14ac:dyDescent="0.3">
      <c r="B5225" s="56" t="s">
        <v>19281</v>
      </c>
      <c r="C5225" s="19">
        <f t="shared" si="250"/>
        <v>41431</v>
      </c>
      <c r="D5225" s="56" t="s">
        <v>13350</v>
      </c>
      <c r="E5225" s="55">
        <v>45119</v>
      </c>
      <c r="F5225" s="18">
        <f t="shared" si="251"/>
        <v>7</v>
      </c>
      <c r="G5225" s="56" t="s">
        <v>11799</v>
      </c>
      <c r="H5225" s="56" t="s">
        <v>14399</v>
      </c>
      <c r="I5225" s="56" t="s">
        <v>11725</v>
      </c>
      <c r="J5225" s="57">
        <v>591092</v>
      </c>
      <c r="K5225" s="58" t="s">
        <v>11726</v>
      </c>
      <c r="L5225" s="57">
        <v>47287</v>
      </c>
      <c r="M5225" s="59">
        <f t="shared" si="249"/>
        <v>638379</v>
      </c>
      <c r="N5225">
        <f>+VLOOKUP(C5225,'Thanh toán '!M$1335:N$6972,2,0)</f>
        <v>638379</v>
      </c>
      <c r="O5225" s="61">
        <f t="shared" si="252"/>
        <v>0</v>
      </c>
    </row>
    <row r="5226" spans="2:15" hidden="1" x14ac:dyDescent="0.3">
      <c r="B5226" s="56" t="s">
        <v>19282</v>
      </c>
      <c r="C5226" s="19">
        <f t="shared" si="250"/>
        <v>41432</v>
      </c>
      <c r="D5226" s="56" t="s">
        <v>13350</v>
      </c>
      <c r="E5226" s="55">
        <v>45119</v>
      </c>
      <c r="F5226" s="18">
        <f t="shared" si="251"/>
        <v>7</v>
      </c>
      <c r="G5226" s="56" t="s">
        <v>11799</v>
      </c>
      <c r="H5226" s="56" t="s">
        <v>14099</v>
      </c>
      <c r="I5226" s="56" t="s">
        <v>11725</v>
      </c>
      <c r="J5226" s="57">
        <v>367155</v>
      </c>
      <c r="K5226" s="58" t="s">
        <v>11726</v>
      </c>
      <c r="L5226" s="57">
        <v>29372</v>
      </c>
      <c r="M5226" s="59">
        <f t="shared" si="249"/>
        <v>396527</v>
      </c>
      <c r="N5226">
        <f>+VLOOKUP(C5226,'Thanh toán '!M$1335:N$6972,2,0)</f>
        <v>396527</v>
      </c>
      <c r="O5226" s="61">
        <f t="shared" si="252"/>
        <v>0</v>
      </c>
    </row>
    <row r="5227" spans="2:15" hidden="1" x14ac:dyDescent="0.3">
      <c r="B5227" s="56" t="s">
        <v>19283</v>
      </c>
      <c r="C5227" s="19">
        <f t="shared" si="250"/>
        <v>41549</v>
      </c>
      <c r="D5227" s="56" t="s">
        <v>13350</v>
      </c>
      <c r="E5227" s="55">
        <v>45119</v>
      </c>
      <c r="F5227" s="18">
        <f t="shared" si="251"/>
        <v>7</v>
      </c>
      <c r="G5227" s="56" t="s">
        <v>12179</v>
      </c>
      <c r="H5227" s="56" t="s">
        <v>12179</v>
      </c>
      <c r="I5227" s="56" t="s">
        <v>12180</v>
      </c>
      <c r="J5227" s="57">
        <v>3566860</v>
      </c>
      <c r="K5227" s="58" t="s">
        <v>11726</v>
      </c>
      <c r="L5227" s="57">
        <v>285349</v>
      </c>
      <c r="M5227" s="59">
        <f t="shared" si="249"/>
        <v>3852209</v>
      </c>
      <c r="N5227">
        <f>+VLOOKUP(C5227,'Thanh toán '!M$1335:N$6972,2,0)</f>
        <v>3852209</v>
      </c>
      <c r="O5227" s="61">
        <f t="shared" si="252"/>
        <v>0</v>
      </c>
    </row>
    <row r="5228" spans="2:15" hidden="1" x14ac:dyDescent="0.3">
      <c r="B5228" s="56" t="s">
        <v>19284</v>
      </c>
      <c r="C5228" s="19">
        <f t="shared" si="250"/>
        <v>41550</v>
      </c>
      <c r="D5228" s="56" t="s">
        <v>13350</v>
      </c>
      <c r="E5228" s="55">
        <v>45119</v>
      </c>
      <c r="F5228" s="18">
        <f t="shared" si="251"/>
        <v>7</v>
      </c>
      <c r="G5228" s="56" t="s">
        <v>12179</v>
      </c>
      <c r="H5228" s="56" t="s">
        <v>12179</v>
      </c>
      <c r="I5228" s="56" t="s">
        <v>12180</v>
      </c>
      <c r="J5228" s="57">
        <v>882000</v>
      </c>
      <c r="K5228" s="58" t="s">
        <v>11726</v>
      </c>
      <c r="L5228" s="57">
        <v>70560</v>
      </c>
      <c r="M5228" s="59">
        <f t="shared" si="249"/>
        <v>952560</v>
      </c>
      <c r="N5228">
        <f>+VLOOKUP(C5228,'Thanh toán '!M$1335:N$6972,2,0)</f>
        <v>952560</v>
      </c>
      <c r="O5228" s="61">
        <f t="shared" si="252"/>
        <v>0</v>
      </c>
    </row>
    <row r="5229" spans="2:15" hidden="1" x14ac:dyDescent="0.3">
      <c r="B5229" s="56" t="s">
        <v>19285</v>
      </c>
      <c r="C5229" s="19">
        <f t="shared" si="250"/>
        <v>41551</v>
      </c>
      <c r="D5229" s="56" t="s">
        <v>13350</v>
      </c>
      <c r="E5229" s="55">
        <v>45119</v>
      </c>
      <c r="F5229" s="18">
        <f t="shared" si="251"/>
        <v>7</v>
      </c>
      <c r="G5229" s="56" t="s">
        <v>12167</v>
      </c>
      <c r="H5229" s="56" t="s">
        <v>12167</v>
      </c>
      <c r="I5229" s="56" t="s">
        <v>12168</v>
      </c>
      <c r="J5229" s="57">
        <v>891715</v>
      </c>
      <c r="K5229" s="58" t="s">
        <v>11726</v>
      </c>
      <c r="L5229" s="57">
        <v>71337</v>
      </c>
      <c r="M5229" s="59">
        <f t="shared" si="249"/>
        <v>963052</v>
      </c>
      <c r="N5229">
        <f>+VLOOKUP(C5229,'Thanh toán '!M$1335:N$6972,2,0)</f>
        <v>963052</v>
      </c>
      <c r="O5229" s="61">
        <f t="shared" si="252"/>
        <v>0</v>
      </c>
    </row>
    <row r="5230" spans="2:15" hidden="1" x14ac:dyDescent="0.3">
      <c r="B5230" s="56" t="s">
        <v>19286</v>
      </c>
      <c r="C5230" s="19">
        <f t="shared" si="250"/>
        <v>41561</v>
      </c>
      <c r="D5230" s="56" t="s">
        <v>13350</v>
      </c>
      <c r="E5230" s="55">
        <v>45119</v>
      </c>
      <c r="F5230" s="18">
        <f t="shared" si="251"/>
        <v>7</v>
      </c>
      <c r="G5230" s="56" t="s">
        <v>12624</v>
      </c>
      <c r="H5230" s="56" t="s">
        <v>12624</v>
      </c>
      <c r="I5230" s="56" t="s">
        <v>12625</v>
      </c>
      <c r="J5230" s="57">
        <v>450715</v>
      </c>
      <c r="K5230" s="58" t="s">
        <v>11726</v>
      </c>
      <c r="L5230" s="57">
        <v>36057</v>
      </c>
      <c r="M5230" s="59">
        <f t="shared" si="249"/>
        <v>486772</v>
      </c>
      <c r="N5230">
        <f>+VLOOKUP(C5230,'Thanh toán '!M$1335:N$6972,2,0)</f>
        <v>486772</v>
      </c>
      <c r="O5230" s="61">
        <f t="shared" si="252"/>
        <v>0</v>
      </c>
    </row>
    <row r="5231" spans="2:15" hidden="1" x14ac:dyDescent="0.3">
      <c r="B5231" s="56" t="s">
        <v>19287</v>
      </c>
      <c r="C5231" s="19">
        <f t="shared" si="250"/>
        <v>41562</v>
      </c>
      <c r="D5231" s="56" t="s">
        <v>13350</v>
      </c>
      <c r="E5231" s="55">
        <v>45119</v>
      </c>
      <c r="F5231" s="18">
        <f t="shared" si="251"/>
        <v>7</v>
      </c>
      <c r="G5231" s="56" t="s">
        <v>12618</v>
      </c>
      <c r="H5231" s="56" t="s">
        <v>12618</v>
      </c>
      <c r="I5231" s="56" t="s">
        <v>12619</v>
      </c>
      <c r="J5231" s="57">
        <v>441000</v>
      </c>
      <c r="K5231" s="58" t="s">
        <v>11726</v>
      </c>
      <c r="L5231" s="57">
        <v>35280</v>
      </c>
      <c r="M5231" s="59">
        <f t="shared" si="249"/>
        <v>476280</v>
      </c>
      <c r="N5231">
        <f>+VLOOKUP(C5231,'Thanh toán '!M$1335:N$6972,2,0)</f>
        <v>476280</v>
      </c>
      <c r="O5231" s="61">
        <f t="shared" si="252"/>
        <v>0</v>
      </c>
    </row>
    <row r="5232" spans="2:15" hidden="1" x14ac:dyDescent="0.3">
      <c r="B5232" s="56" t="s">
        <v>19288</v>
      </c>
      <c r="C5232" s="19">
        <f t="shared" si="250"/>
        <v>41563</v>
      </c>
      <c r="D5232" s="56" t="s">
        <v>13350</v>
      </c>
      <c r="E5232" s="55">
        <v>45119</v>
      </c>
      <c r="F5232" s="18">
        <f t="shared" si="251"/>
        <v>7</v>
      </c>
      <c r="G5232" s="56" t="s">
        <v>12639</v>
      </c>
      <c r="H5232" s="56" t="s">
        <v>12639</v>
      </c>
      <c r="I5232" s="56" t="s">
        <v>12640</v>
      </c>
      <c r="J5232" s="57">
        <v>2049330</v>
      </c>
      <c r="K5232" s="58" t="s">
        <v>11726</v>
      </c>
      <c r="L5232" s="57">
        <v>163946</v>
      </c>
      <c r="M5232" s="59">
        <f t="shared" si="249"/>
        <v>2213276</v>
      </c>
      <c r="N5232">
        <f>+VLOOKUP(C5232,'Thanh toán '!M$1335:N$6972,2,0)</f>
        <v>2213276</v>
      </c>
      <c r="O5232" s="61">
        <f t="shared" si="252"/>
        <v>0</v>
      </c>
    </row>
    <row r="5233" spans="2:15" hidden="1" x14ac:dyDescent="0.3">
      <c r="B5233" s="56" t="s">
        <v>19289</v>
      </c>
      <c r="C5233" s="19">
        <f t="shared" si="250"/>
        <v>41564</v>
      </c>
      <c r="D5233" s="56" t="s">
        <v>13350</v>
      </c>
      <c r="E5233" s="55">
        <v>45119</v>
      </c>
      <c r="F5233" s="18">
        <f t="shared" si="251"/>
        <v>7</v>
      </c>
      <c r="G5233" s="56" t="s">
        <v>12176</v>
      </c>
      <c r="H5233" s="56" t="s">
        <v>12176</v>
      </c>
      <c r="I5233" s="56" t="s">
        <v>12177</v>
      </c>
      <c r="J5233" s="57">
        <v>2369200</v>
      </c>
      <c r="K5233" s="58" t="s">
        <v>11726</v>
      </c>
      <c r="L5233" s="57">
        <v>189536</v>
      </c>
      <c r="M5233" s="59">
        <f t="shared" si="249"/>
        <v>2558736</v>
      </c>
      <c r="N5233">
        <f>+VLOOKUP(C5233,'Thanh toán '!M$1335:N$6972,2,0)</f>
        <v>2558736</v>
      </c>
      <c r="O5233" s="61">
        <f t="shared" si="252"/>
        <v>0</v>
      </c>
    </row>
    <row r="5234" spans="2:15" hidden="1" x14ac:dyDescent="0.3">
      <c r="B5234" s="56" t="s">
        <v>19290</v>
      </c>
      <c r="C5234" s="19">
        <f t="shared" si="250"/>
        <v>41565</v>
      </c>
      <c r="D5234" s="56" t="s">
        <v>13350</v>
      </c>
      <c r="E5234" s="55">
        <v>45119</v>
      </c>
      <c r="F5234" s="18">
        <f t="shared" si="251"/>
        <v>7</v>
      </c>
      <c r="G5234" s="56" t="s">
        <v>12185</v>
      </c>
      <c r="H5234" s="56" t="s">
        <v>12185</v>
      </c>
      <c r="I5234" s="56" t="s">
        <v>12186</v>
      </c>
      <c r="J5234" s="57">
        <v>3684220</v>
      </c>
      <c r="K5234" s="58" t="s">
        <v>11726</v>
      </c>
      <c r="L5234" s="57">
        <v>294738</v>
      </c>
      <c r="M5234" s="59">
        <f t="shared" si="249"/>
        <v>3978958</v>
      </c>
      <c r="N5234">
        <f>+VLOOKUP(C5234,'Thanh toán '!M$1335:N$6972,2,0)</f>
        <v>3978958</v>
      </c>
      <c r="O5234" s="61">
        <f t="shared" si="252"/>
        <v>0</v>
      </c>
    </row>
    <row r="5235" spans="2:15" hidden="1" x14ac:dyDescent="0.3">
      <c r="B5235" s="56" t="s">
        <v>19291</v>
      </c>
      <c r="C5235" s="19">
        <f t="shared" si="250"/>
        <v>41566</v>
      </c>
      <c r="D5235" s="56" t="s">
        <v>13350</v>
      </c>
      <c r="E5235" s="55">
        <v>45119</v>
      </c>
      <c r="F5235" s="18">
        <f t="shared" si="251"/>
        <v>7</v>
      </c>
      <c r="G5235" s="56" t="s">
        <v>12182</v>
      </c>
      <c r="H5235" s="56" t="s">
        <v>12182</v>
      </c>
      <c r="I5235" s="56" t="s">
        <v>12183</v>
      </c>
      <c r="J5235" s="57">
        <v>6369360</v>
      </c>
      <c r="K5235" s="58" t="s">
        <v>11726</v>
      </c>
      <c r="L5235" s="57">
        <v>509549</v>
      </c>
      <c r="M5235" s="59">
        <f t="shared" si="249"/>
        <v>6878909</v>
      </c>
      <c r="N5235">
        <f>+VLOOKUP(C5235,'Thanh toán '!M$1335:N$6972,2,0)</f>
        <v>6878909</v>
      </c>
      <c r="O5235" s="61">
        <f t="shared" si="252"/>
        <v>0</v>
      </c>
    </row>
    <row r="5236" spans="2:15" hidden="1" x14ac:dyDescent="0.3">
      <c r="B5236" s="56" t="s">
        <v>19292</v>
      </c>
      <c r="C5236" s="19">
        <f t="shared" si="250"/>
        <v>41567</v>
      </c>
      <c r="D5236" s="56" t="s">
        <v>13350</v>
      </c>
      <c r="E5236" s="55">
        <v>45119</v>
      </c>
      <c r="F5236" s="18">
        <f t="shared" si="251"/>
        <v>7</v>
      </c>
      <c r="G5236" s="56" t="s">
        <v>12167</v>
      </c>
      <c r="H5236" s="56" t="s">
        <v>12167</v>
      </c>
      <c r="I5236" s="56" t="s">
        <v>12168</v>
      </c>
      <c r="J5236" s="57">
        <v>1468895</v>
      </c>
      <c r="K5236" s="58" t="s">
        <v>11726</v>
      </c>
      <c r="L5236" s="57">
        <v>117512</v>
      </c>
      <c r="M5236" s="59">
        <f t="shared" si="249"/>
        <v>1586407</v>
      </c>
      <c r="N5236">
        <f>+VLOOKUP(C5236,'Thanh toán '!M$1335:N$6972,2,0)</f>
        <v>1586407</v>
      </c>
      <c r="O5236" s="61">
        <f t="shared" si="252"/>
        <v>0</v>
      </c>
    </row>
    <row r="5237" spans="2:15" hidden="1" x14ac:dyDescent="0.3">
      <c r="B5237" s="56" t="s">
        <v>19293</v>
      </c>
      <c r="C5237" s="19">
        <f t="shared" si="250"/>
        <v>41568</v>
      </c>
      <c r="D5237" s="56" t="s">
        <v>13350</v>
      </c>
      <c r="E5237" s="55">
        <v>45119</v>
      </c>
      <c r="F5237" s="18">
        <f t="shared" si="251"/>
        <v>7</v>
      </c>
      <c r="G5237" s="56" t="s">
        <v>12179</v>
      </c>
      <c r="H5237" s="56" t="s">
        <v>12179</v>
      </c>
      <c r="I5237" s="56" t="s">
        <v>12180</v>
      </c>
      <c r="J5237" s="57">
        <v>17272130</v>
      </c>
      <c r="K5237" s="58" t="s">
        <v>11726</v>
      </c>
      <c r="L5237" s="57">
        <v>1381770</v>
      </c>
      <c r="M5237" s="59">
        <f t="shared" si="249"/>
        <v>18653900</v>
      </c>
      <c r="N5237">
        <f>+VLOOKUP(C5237,'Thanh toán '!M$1335:N$6972,2,0)</f>
        <v>18653900</v>
      </c>
      <c r="O5237" s="61">
        <f t="shared" si="252"/>
        <v>0</v>
      </c>
    </row>
    <row r="5238" spans="2:15" hidden="1" x14ac:dyDescent="0.3">
      <c r="B5238" s="56" t="s">
        <v>19294</v>
      </c>
      <c r="C5238" s="19">
        <f t="shared" si="250"/>
        <v>41569</v>
      </c>
      <c r="D5238" s="56" t="s">
        <v>13350</v>
      </c>
      <c r="E5238" s="55">
        <v>45119</v>
      </c>
      <c r="F5238" s="18">
        <f t="shared" si="251"/>
        <v>7</v>
      </c>
      <c r="G5238" s="56" t="s">
        <v>12835</v>
      </c>
      <c r="H5238" s="56" t="s">
        <v>12835</v>
      </c>
      <c r="I5238" s="56" t="s">
        <v>12836</v>
      </c>
      <c r="J5238" s="57">
        <v>1682175</v>
      </c>
      <c r="K5238" s="58" t="s">
        <v>11726</v>
      </c>
      <c r="L5238" s="57">
        <v>134574</v>
      </c>
      <c r="M5238" s="59">
        <f t="shared" ref="M5238:M5301" si="253">+L5238+J5238</f>
        <v>1816749</v>
      </c>
      <c r="N5238">
        <f>+VLOOKUP(C5238,'Thanh toán '!M$1335:N$6972,2,0)</f>
        <v>1816749</v>
      </c>
      <c r="O5238" s="61">
        <f t="shared" si="252"/>
        <v>0</v>
      </c>
    </row>
    <row r="5239" spans="2:15" hidden="1" x14ac:dyDescent="0.3">
      <c r="B5239" s="56" t="s">
        <v>19295</v>
      </c>
      <c r="C5239" s="19">
        <f t="shared" si="250"/>
        <v>41570</v>
      </c>
      <c r="D5239" s="56" t="s">
        <v>13350</v>
      </c>
      <c r="E5239" s="55">
        <v>45119</v>
      </c>
      <c r="F5239" s="18">
        <f t="shared" si="251"/>
        <v>7</v>
      </c>
      <c r="G5239" s="56" t="s">
        <v>12173</v>
      </c>
      <c r="H5239" s="56" t="s">
        <v>12173</v>
      </c>
      <c r="I5239" s="56" t="s">
        <v>12174</v>
      </c>
      <c r="J5239" s="57">
        <v>4487030</v>
      </c>
      <c r="K5239" s="58" t="s">
        <v>11726</v>
      </c>
      <c r="L5239" s="57">
        <v>358962</v>
      </c>
      <c r="M5239" s="59">
        <f t="shared" si="253"/>
        <v>4845992</v>
      </c>
      <c r="N5239">
        <f>+VLOOKUP(C5239,'Thanh toán '!M$1335:N$6972,2,0)</f>
        <v>4845992</v>
      </c>
      <c r="O5239" s="61">
        <f t="shared" si="252"/>
        <v>0</v>
      </c>
    </row>
    <row r="5240" spans="2:15" hidden="1" x14ac:dyDescent="0.3">
      <c r="B5240" s="56" t="s">
        <v>19296</v>
      </c>
      <c r="C5240" s="19">
        <f t="shared" si="250"/>
        <v>41571</v>
      </c>
      <c r="D5240" s="56" t="s">
        <v>13350</v>
      </c>
      <c r="E5240" s="55">
        <v>45119</v>
      </c>
      <c r="F5240" s="18">
        <f t="shared" si="251"/>
        <v>7</v>
      </c>
      <c r="G5240" s="56" t="s">
        <v>12645</v>
      </c>
      <c r="H5240" s="56" t="s">
        <v>12645</v>
      </c>
      <c r="I5240" s="56" t="s">
        <v>12646</v>
      </c>
      <c r="J5240" s="57">
        <v>410919</v>
      </c>
      <c r="K5240" s="58" t="s">
        <v>11726</v>
      </c>
      <c r="L5240" s="57">
        <v>32874</v>
      </c>
      <c r="M5240" s="59">
        <f t="shared" si="253"/>
        <v>443793</v>
      </c>
      <c r="N5240">
        <f>+VLOOKUP(C5240,'Thanh toán '!M$1335:N$6972,2,0)</f>
        <v>443793</v>
      </c>
      <c r="O5240" s="61">
        <f t="shared" si="252"/>
        <v>0</v>
      </c>
    </row>
    <row r="5241" spans="2:15" hidden="1" x14ac:dyDescent="0.3">
      <c r="B5241" s="56" t="s">
        <v>19297</v>
      </c>
      <c r="C5241" s="19">
        <f t="shared" si="250"/>
        <v>41572</v>
      </c>
      <c r="D5241" s="56" t="s">
        <v>13350</v>
      </c>
      <c r="E5241" s="55">
        <v>45119</v>
      </c>
      <c r="F5241" s="18">
        <f t="shared" si="251"/>
        <v>7</v>
      </c>
      <c r="G5241" s="56" t="s">
        <v>12627</v>
      </c>
      <c r="H5241" s="56" t="s">
        <v>12627</v>
      </c>
      <c r="I5241" s="56" t="s">
        <v>12628</v>
      </c>
      <c r="J5241" s="57">
        <v>444230</v>
      </c>
      <c r="K5241" s="58" t="s">
        <v>11726</v>
      </c>
      <c r="L5241" s="57">
        <v>35538</v>
      </c>
      <c r="M5241" s="59">
        <f t="shared" si="253"/>
        <v>479768</v>
      </c>
      <c r="N5241">
        <f>+VLOOKUP(C5241,'Thanh toán '!M$1335:N$6972,2,0)</f>
        <v>479768</v>
      </c>
      <c r="O5241" s="61">
        <f t="shared" si="252"/>
        <v>0</v>
      </c>
    </row>
    <row r="5242" spans="2:15" hidden="1" x14ac:dyDescent="0.3">
      <c r="B5242" s="56" t="s">
        <v>19298</v>
      </c>
      <c r="C5242" s="19">
        <f t="shared" si="250"/>
        <v>41795</v>
      </c>
      <c r="D5242" s="56" t="s">
        <v>13350</v>
      </c>
      <c r="E5242" s="55">
        <v>45120</v>
      </c>
      <c r="F5242" s="18">
        <f t="shared" si="251"/>
        <v>7</v>
      </c>
      <c r="G5242" s="56" t="s">
        <v>11799</v>
      </c>
      <c r="H5242" s="56" t="s">
        <v>13407</v>
      </c>
      <c r="I5242" s="56" t="s">
        <v>11725</v>
      </c>
      <c r="J5242" s="57">
        <v>1089694</v>
      </c>
      <c r="K5242" s="58" t="s">
        <v>11726</v>
      </c>
      <c r="L5242" s="57">
        <v>87176</v>
      </c>
      <c r="M5242" s="59">
        <f t="shared" si="253"/>
        <v>1176870</v>
      </c>
      <c r="N5242">
        <f>+VLOOKUP(C5242,'Thanh toán '!M$1335:N$6972,2,0)</f>
        <v>1176870</v>
      </c>
      <c r="O5242" s="61">
        <f t="shared" si="252"/>
        <v>0</v>
      </c>
    </row>
    <row r="5243" spans="2:15" hidden="1" x14ac:dyDescent="0.3">
      <c r="B5243" s="56" t="s">
        <v>19299</v>
      </c>
      <c r="C5243" s="19">
        <f t="shared" si="250"/>
        <v>41819</v>
      </c>
      <c r="D5243" s="56" t="s">
        <v>13350</v>
      </c>
      <c r="E5243" s="55">
        <v>45120</v>
      </c>
      <c r="F5243" s="18">
        <f t="shared" si="251"/>
        <v>7</v>
      </c>
      <c r="G5243" s="56" t="s">
        <v>11799</v>
      </c>
      <c r="H5243" s="56" t="s">
        <v>16587</v>
      </c>
      <c r="I5243" s="56" t="s">
        <v>11725</v>
      </c>
      <c r="J5243" s="57">
        <v>614799</v>
      </c>
      <c r="K5243" s="58" t="s">
        <v>11726</v>
      </c>
      <c r="L5243" s="57">
        <v>49184</v>
      </c>
      <c r="M5243" s="59">
        <f t="shared" si="253"/>
        <v>663983</v>
      </c>
      <c r="N5243">
        <f>+VLOOKUP(C5243,'Thanh toán '!M$1335:N$6972,2,0)</f>
        <v>663983</v>
      </c>
      <c r="O5243" s="61">
        <f t="shared" si="252"/>
        <v>0</v>
      </c>
    </row>
    <row r="5244" spans="2:15" hidden="1" x14ac:dyDescent="0.3">
      <c r="B5244" s="56" t="s">
        <v>19300</v>
      </c>
      <c r="C5244" s="19">
        <f t="shared" si="250"/>
        <v>41821</v>
      </c>
      <c r="D5244" s="56" t="s">
        <v>13350</v>
      </c>
      <c r="E5244" s="55">
        <v>45120</v>
      </c>
      <c r="F5244" s="18">
        <f t="shared" si="251"/>
        <v>7</v>
      </c>
      <c r="G5244" s="56" t="s">
        <v>11799</v>
      </c>
      <c r="H5244" s="56" t="s">
        <v>14599</v>
      </c>
      <c r="I5244" s="56" t="s">
        <v>11725</v>
      </c>
      <c r="J5244" s="57">
        <v>421692</v>
      </c>
      <c r="K5244" s="58" t="s">
        <v>11726</v>
      </c>
      <c r="L5244" s="57">
        <v>33735</v>
      </c>
      <c r="M5244" s="59">
        <f t="shared" si="253"/>
        <v>455427</v>
      </c>
      <c r="N5244">
        <f>+VLOOKUP(C5244,'Thanh toán '!M$1335:N$6972,2,0)</f>
        <v>455427</v>
      </c>
      <c r="O5244" s="61">
        <f t="shared" si="252"/>
        <v>0</v>
      </c>
    </row>
    <row r="5245" spans="2:15" hidden="1" x14ac:dyDescent="0.3">
      <c r="B5245" s="56" t="s">
        <v>19301</v>
      </c>
      <c r="C5245" s="19">
        <f t="shared" si="250"/>
        <v>41822</v>
      </c>
      <c r="D5245" s="56" t="s">
        <v>13350</v>
      </c>
      <c r="E5245" s="55">
        <v>45120</v>
      </c>
      <c r="F5245" s="18">
        <f t="shared" si="251"/>
        <v>7</v>
      </c>
      <c r="G5245" s="56" t="s">
        <v>11799</v>
      </c>
      <c r="H5245" s="56" t="s">
        <v>15023</v>
      </c>
      <c r="I5245" s="56" t="s">
        <v>11725</v>
      </c>
      <c r="J5245" s="57">
        <v>623736</v>
      </c>
      <c r="K5245" s="58" t="s">
        <v>11726</v>
      </c>
      <c r="L5245" s="57">
        <v>49899</v>
      </c>
      <c r="M5245" s="59">
        <f t="shared" si="253"/>
        <v>673635</v>
      </c>
      <c r="N5245">
        <f>+VLOOKUP(C5245,'Thanh toán '!M$1335:N$6972,2,0)</f>
        <v>673635</v>
      </c>
      <c r="O5245" s="61">
        <f t="shared" si="252"/>
        <v>0</v>
      </c>
    </row>
    <row r="5246" spans="2:15" hidden="1" x14ac:dyDescent="0.3">
      <c r="B5246" s="56" t="s">
        <v>19302</v>
      </c>
      <c r="C5246" s="19">
        <f t="shared" si="250"/>
        <v>41825</v>
      </c>
      <c r="D5246" s="56" t="s">
        <v>13350</v>
      </c>
      <c r="E5246" s="55">
        <v>45120</v>
      </c>
      <c r="F5246" s="18">
        <f t="shared" si="251"/>
        <v>7</v>
      </c>
      <c r="G5246" s="56" t="s">
        <v>12360</v>
      </c>
      <c r="H5246" s="56" t="s">
        <v>12360</v>
      </c>
      <c r="I5246" s="56" t="s">
        <v>12361</v>
      </c>
      <c r="J5246" s="57">
        <v>891715</v>
      </c>
      <c r="K5246" s="58" t="s">
        <v>11726</v>
      </c>
      <c r="L5246" s="57">
        <v>71337</v>
      </c>
      <c r="M5246" s="59">
        <f t="shared" si="253"/>
        <v>963052</v>
      </c>
      <c r="N5246">
        <f>+VLOOKUP(C5246,'Thanh toán '!M$1335:N$6972,2,0)</f>
        <v>963052</v>
      </c>
      <c r="O5246" s="61">
        <f t="shared" si="252"/>
        <v>0</v>
      </c>
    </row>
    <row r="5247" spans="2:15" hidden="1" x14ac:dyDescent="0.3">
      <c r="B5247" s="56" t="s">
        <v>19303</v>
      </c>
      <c r="C5247" s="19">
        <f t="shared" si="250"/>
        <v>41826</v>
      </c>
      <c r="D5247" s="56" t="s">
        <v>13350</v>
      </c>
      <c r="E5247" s="55">
        <v>45120</v>
      </c>
      <c r="F5247" s="18">
        <f t="shared" si="251"/>
        <v>7</v>
      </c>
      <c r="G5247" s="56" t="s">
        <v>12282</v>
      </c>
      <c r="H5247" s="56" t="s">
        <v>12282</v>
      </c>
      <c r="I5247" s="56" t="s">
        <v>12283</v>
      </c>
      <c r="J5247" s="57">
        <v>1101465</v>
      </c>
      <c r="K5247" s="58" t="s">
        <v>11726</v>
      </c>
      <c r="L5247" s="57">
        <v>88117</v>
      </c>
      <c r="M5247" s="59">
        <f t="shared" si="253"/>
        <v>1189582</v>
      </c>
      <c r="N5247">
        <f>+VLOOKUP(C5247,'Thanh toán '!M$1335:N$6972,2,0)</f>
        <v>1189582</v>
      </c>
      <c r="O5247" s="61">
        <f t="shared" si="252"/>
        <v>0</v>
      </c>
    </row>
    <row r="5248" spans="2:15" hidden="1" x14ac:dyDescent="0.3">
      <c r="B5248" s="56" t="s">
        <v>19304</v>
      </c>
      <c r="C5248" s="19">
        <f t="shared" si="250"/>
        <v>41827</v>
      </c>
      <c r="D5248" s="56" t="s">
        <v>13350</v>
      </c>
      <c r="E5248" s="55">
        <v>45120</v>
      </c>
      <c r="F5248" s="18">
        <f t="shared" si="251"/>
        <v>7</v>
      </c>
      <c r="G5248" s="56" t="s">
        <v>11799</v>
      </c>
      <c r="H5248" s="56" t="s">
        <v>13591</v>
      </c>
      <c r="I5248" s="56" t="s">
        <v>11725</v>
      </c>
      <c r="J5248" s="57">
        <v>1075440</v>
      </c>
      <c r="K5248" s="58" t="s">
        <v>11726</v>
      </c>
      <c r="L5248" s="57">
        <v>86035</v>
      </c>
      <c r="M5248" s="59">
        <f t="shared" si="253"/>
        <v>1161475</v>
      </c>
      <c r="N5248">
        <f>+VLOOKUP(C5248,'Thanh toán '!M$1335:N$6972,2,0)</f>
        <v>1161475</v>
      </c>
      <c r="O5248" s="61">
        <f t="shared" si="252"/>
        <v>0</v>
      </c>
    </row>
    <row r="5249" spans="2:15" hidden="1" x14ac:dyDescent="0.3">
      <c r="B5249" s="56" t="s">
        <v>19305</v>
      </c>
      <c r="C5249" s="19">
        <f t="shared" si="250"/>
        <v>41829</v>
      </c>
      <c r="D5249" s="56" t="s">
        <v>13350</v>
      </c>
      <c r="E5249" s="55">
        <v>45120</v>
      </c>
      <c r="F5249" s="18">
        <f t="shared" si="251"/>
        <v>7</v>
      </c>
      <c r="G5249" s="56" t="s">
        <v>11799</v>
      </c>
      <c r="H5249" s="56" t="s">
        <v>13511</v>
      </c>
      <c r="I5249" s="56" t="s">
        <v>11725</v>
      </c>
      <c r="J5249" s="57">
        <v>1279629</v>
      </c>
      <c r="K5249" s="58" t="s">
        <v>11726</v>
      </c>
      <c r="L5249" s="57">
        <v>102370</v>
      </c>
      <c r="M5249" s="59">
        <f t="shared" si="253"/>
        <v>1381999</v>
      </c>
      <c r="N5249">
        <f>+VLOOKUP(C5249,'Thanh toán '!M$1335:N$6972,2,0)</f>
        <v>1381999</v>
      </c>
      <c r="O5249" s="61">
        <f t="shared" si="252"/>
        <v>0</v>
      </c>
    </row>
    <row r="5250" spans="2:15" hidden="1" x14ac:dyDescent="0.3">
      <c r="B5250" s="56" t="s">
        <v>19306</v>
      </c>
      <c r="C5250" s="19">
        <f t="shared" si="250"/>
        <v>41831</v>
      </c>
      <c r="D5250" s="56" t="s">
        <v>13350</v>
      </c>
      <c r="E5250" s="55">
        <v>45120</v>
      </c>
      <c r="F5250" s="18">
        <f t="shared" si="251"/>
        <v>7</v>
      </c>
      <c r="G5250" s="56" t="s">
        <v>12459</v>
      </c>
      <c r="H5250" s="56" t="s">
        <v>12459</v>
      </c>
      <c r="I5250" s="56" t="s">
        <v>12460</v>
      </c>
      <c r="J5250" s="57">
        <v>1006995</v>
      </c>
      <c r="K5250" s="58" t="s">
        <v>11726</v>
      </c>
      <c r="L5250" s="57">
        <v>80560</v>
      </c>
      <c r="M5250" s="59">
        <f t="shared" si="253"/>
        <v>1087555</v>
      </c>
      <c r="N5250">
        <f>+VLOOKUP(C5250,'Thanh toán '!M$1335:N$6972,2,0)</f>
        <v>1087555</v>
      </c>
      <c r="O5250" s="61">
        <f t="shared" si="252"/>
        <v>0</v>
      </c>
    </row>
    <row r="5251" spans="2:15" hidden="1" x14ac:dyDescent="0.3">
      <c r="B5251" s="56" t="s">
        <v>19307</v>
      </c>
      <c r="C5251" s="19">
        <f t="shared" si="250"/>
        <v>41832</v>
      </c>
      <c r="D5251" s="56" t="s">
        <v>13350</v>
      </c>
      <c r="E5251" s="55">
        <v>45120</v>
      </c>
      <c r="F5251" s="18">
        <f t="shared" si="251"/>
        <v>7</v>
      </c>
      <c r="G5251" s="56" t="s">
        <v>12438</v>
      </c>
      <c r="H5251" s="56" t="s">
        <v>12438</v>
      </c>
      <c r="I5251" s="56" t="s">
        <v>12439</v>
      </c>
      <c r="J5251" s="57">
        <v>1776920</v>
      </c>
      <c r="K5251" s="58" t="s">
        <v>11726</v>
      </c>
      <c r="L5251" s="57">
        <v>142154</v>
      </c>
      <c r="M5251" s="59">
        <f t="shared" si="253"/>
        <v>1919074</v>
      </c>
      <c r="N5251">
        <f>+VLOOKUP(C5251,'Thanh toán '!M$1335:N$6972,2,0)</f>
        <v>1919074</v>
      </c>
      <c r="O5251" s="61">
        <f t="shared" si="252"/>
        <v>0</v>
      </c>
    </row>
    <row r="5252" spans="2:15" hidden="1" x14ac:dyDescent="0.3">
      <c r="B5252" s="56" t="s">
        <v>19308</v>
      </c>
      <c r="C5252" s="19">
        <f t="shared" si="250"/>
        <v>41833</v>
      </c>
      <c r="D5252" s="56" t="s">
        <v>13350</v>
      </c>
      <c r="E5252" s="55">
        <v>45120</v>
      </c>
      <c r="F5252" s="18">
        <f t="shared" si="251"/>
        <v>7</v>
      </c>
      <c r="G5252" s="56" t="s">
        <v>11799</v>
      </c>
      <c r="H5252" s="56" t="s">
        <v>18570</v>
      </c>
      <c r="I5252" s="56" t="s">
        <v>11725</v>
      </c>
      <c r="J5252" s="57">
        <v>418368</v>
      </c>
      <c r="K5252" s="58" t="s">
        <v>11726</v>
      </c>
      <c r="L5252" s="57">
        <v>33469</v>
      </c>
      <c r="M5252" s="59">
        <f t="shared" si="253"/>
        <v>451837</v>
      </c>
      <c r="N5252">
        <f>+VLOOKUP(C5252,'Thanh toán '!M$1335:N$6972,2,0)</f>
        <v>451837</v>
      </c>
      <c r="O5252" s="61">
        <f t="shared" si="252"/>
        <v>0</v>
      </c>
    </row>
    <row r="5253" spans="2:15" hidden="1" x14ac:dyDescent="0.3">
      <c r="B5253" s="56" t="s">
        <v>19309</v>
      </c>
      <c r="C5253" s="19">
        <f t="shared" si="250"/>
        <v>41835</v>
      </c>
      <c r="D5253" s="56" t="s">
        <v>13350</v>
      </c>
      <c r="E5253" s="55">
        <v>45120</v>
      </c>
      <c r="F5253" s="18">
        <f t="shared" si="251"/>
        <v>7</v>
      </c>
      <c r="G5253" s="56" t="s">
        <v>11838</v>
      </c>
      <c r="H5253" s="56" t="s">
        <v>13920</v>
      </c>
      <c r="I5253" s="56" t="s">
        <v>11839</v>
      </c>
      <c r="J5253" s="57">
        <v>1164494</v>
      </c>
      <c r="K5253" s="58" t="s">
        <v>11726</v>
      </c>
      <c r="L5253" s="57">
        <v>93160</v>
      </c>
      <c r="M5253" s="59">
        <f t="shared" si="253"/>
        <v>1257654</v>
      </c>
      <c r="N5253">
        <f>+VLOOKUP(C5253,'Thanh toán '!M$1335:N$6972,2,0)</f>
        <v>1257654</v>
      </c>
      <c r="O5253" s="61">
        <f t="shared" si="252"/>
        <v>0</v>
      </c>
    </row>
    <row r="5254" spans="2:15" hidden="1" x14ac:dyDescent="0.3">
      <c r="B5254" s="56" t="s">
        <v>19310</v>
      </c>
      <c r="C5254" s="19">
        <f t="shared" ref="C5254:C5317" si="254">+B5254*1</f>
        <v>41837</v>
      </c>
      <c r="D5254" s="56" t="s">
        <v>13350</v>
      </c>
      <c r="E5254" s="55">
        <v>45120</v>
      </c>
      <c r="F5254" s="18">
        <f t="shared" ref="F5254:F5317" si="255">+MONTH(E5254)</f>
        <v>7</v>
      </c>
      <c r="G5254" s="56" t="s">
        <v>12509</v>
      </c>
      <c r="H5254" s="56" t="s">
        <v>12509</v>
      </c>
      <c r="I5254" s="56" t="s">
        <v>12510</v>
      </c>
      <c r="J5254" s="57">
        <v>2234145</v>
      </c>
      <c r="K5254" s="58" t="s">
        <v>11726</v>
      </c>
      <c r="L5254" s="57">
        <v>178732</v>
      </c>
      <c r="M5254" s="59">
        <f t="shared" si="253"/>
        <v>2412877</v>
      </c>
      <c r="N5254">
        <f>+VLOOKUP(C5254,'Thanh toán '!M$1335:N$6972,2,0)</f>
        <v>2412877</v>
      </c>
      <c r="O5254" s="61">
        <f t="shared" ref="O5254:O5317" si="256">+N5254-M5254</f>
        <v>0</v>
      </c>
    </row>
    <row r="5255" spans="2:15" hidden="1" x14ac:dyDescent="0.3">
      <c r="B5255" s="56" t="s">
        <v>19311</v>
      </c>
      <c r="C5255" s="19">
        <f t="shared" si="254"/>
        <v>41838</v>
      </c>
      <c r="D5255" s="56" t="s">
        <v>13350</v>
      </c>
      <c r="E5255" s="55">
        <v>45120</v>
      </c>
      <c r="F5255" s="18">
        <f t="shared" si="255"/>
        <v>7</v>
      </c>
      <c r="G5255" s="56" t="s">
        <v>12509</v>
      </c>
      <c r="H5255" s="56" t="s">
        <v>12509</v>
      </c>
      <c r="I5255" s="56" t="s">
        <v>12510</v>
      </c>
      <c r="J5255" s="57">
        <v>1485000</v>
      </c>
      <c r="K5255" s="58" t="s">
        <v>11726</v>
      </c>
      <c r="L5255" s="57">
        <v>118800</v>
      </c>
      <c r="M5255" s="59">
        <f t="shared" si="253"/>
        <v>1603800</v>
      </c>
      <c r="N5255">
        <f>+VLOOKUP(C5255,'Thanh toán '!M$1335:N$6972,2,0)</f>
        <v>1603800</v>
      </c>
      <c r="O5255" s="61">
        <f t="shared" si="256"/>
        <v>0</v>
      </c>
    </row>
    <row r="5256" spans="2:15" hidden="1" x14ac:dyDescent="0.3">
      <c r="B5256" s="56" t="s">
        <v>19312</v>
      </c>
      <c r="C5256" s="19">
        <f t="shared" si="254"/>
        <v>41839</v>
      </c>
      <c r="D5256" s="56" t="s">
        <v>13350</v>
      </c>
      <c r="E5256" s="55">
        <v>45120</v>
      </c>
      <c r="F5256" s="18">
        <f t="shared" si="255"/>
        <v>7</v>
      </c>
      <c r="G5256" s="56" t="s">
        <v>12231</v>
      </c>
      <c r="H5256" s="56" t="s">
        <v>18548</v>
      </c>
      <c r="I5256" s="56" t="s">
        <v>12232</v>
      </c>
      <c r="J5256" s="57">
        <v>1682175</v>
      </c>
      <c r="K5256" s="58" t="s">
        <v>11726</v>
      </c>
      <c r="L5256" s="57">
        <v>134574</v>
      </c>
      <c r="M5256" s="59">
        <f t="shared" si="253"/>
        <v>1816749</v>
      </c>
      <c r="N5256">
        <f>+VLOOKUP(C5256,'Thanh toán '!M$1335:N$6972,2,0)</f>
        <v>1816749</v>
      </c>
      <c r="O5256" s="61">
        <f t="shared" si="256"/>
        <v>0</v>
      </c>
    </row>
    <row r="5257" spans="2:15" hidden="1" x14ac:dyDescent="0.3">
      <c r="B5257" s="56" t="s">
        <v>19313</v>
      </c>
      <c r="C5257" s="19">
        <f t="shared" si="254"/>
        <v>41840</v>
      </c>
      <c r="D5257" s="56" t="s">
        <v>13350</v>
      </c>
      <c r="E5257" s="55">
        <v>45120</v>
      </c>
      <c r="F5257" s="18">
        <f t="shared" si="255"/>
        <v>7</v>
      </c>
      <c r="G5257" s="56" t="s">
        <v>12231</v>
      </c>
      <c r="H5257" s="56" t="s">
        <v>19314</v>
      </c>
      <c r="I5257" s="56" t="s">
        <v>12232</v>
      </c>
      <c r="J5257" s="57">
        <v>1005341</v>
      </c>
      <c r="K5257" s="58" t="s">
        <v>11726</v>
      </c>
      <c r="L5257" s="57">
        <v>80427</v>
      </c>
      <c r="M5257" s="59">
        <f t="shared" si="253"/>
        <v>1085768</v>
      </c>
      <c r="N5257">
        <f>+VLOOKUP(C5257,'Thanh toán '!M$1335:N$6972,2,0)</f>
        <v>1085768</v>
      </c>
      <c r="O5257" s="61">
        <f t="shared" si="256"/>
        <v>0</v>
      </c>
    </row>
    <row r="5258" spans="2:15" hidden="1" x14ac:dyDescent="0.3">
      <c r="B5258" s="56" t="s">
        <v>19315</v>
      </c>
      <c r="C5258" s="19">
        <f t="shared" si="254"/>
        <v>41841</v>
      </c>
      <c r="D5258" s="56" t="s">
        <v>13350</v>
      </c>
      <c r="E5258" s="55">
        <v>45120</v>
      </c>
      <c r="F5258" s="18">
        <f t="shared" si="255"/>
        <v>7</v>
      </c>
      <c r="G5258" s="56" t="s">
        <v>11860</v>
      </c>
      <c r="H5258" s="56" t="s">
        <v>13552</v>
      </c>
      <c r="I5258" s="56" t="s">
        <v>11719</v>
      </c>
      <c r="J5258" s="57">
        <v>1234336</v>
      </c>
      <c r="K5258" s="58" t="s">
        <v>11726</v>
      </c>
      <c r="L5258" s="57">
        <v>98747</v>
      </c>
      <c r="M5258" s="59">
        <f t="shared" si="253"/>
        <v>1333083</v>
      </c>
      <c r="N5258">
        <f>+VLOOKUP(C5258,'Thanh toán '!M$1335:N$6972,2,0)</f>
        <v>1333083</v>
      </c>
      <c r="O5258" s="61">
        <f t="shared" si="256"/>
        <v>0</v>
      </c>
    </row>
    <row r="5259" spans="2:15" hidden="1" x14ac:dyDescent="0.3">
      <c r="B5259" s="56" t="s">
        <v>19316</v>
      </c>
      <c r="C5259" s="19">
        <f t="shared" si="254"/>
        <v>41845</v>
      </c>
      <c r="D5259" s="56" t="s">
        <v>13350</v>
      </c>
      <c r="E5259" s="55">
        <v>45120</v>
      </c>
      <c r="F5259" s="18">
        <f t="shared" si="255"/>
        <v>7</v>
      </c>
      <c r="G5259" s="56" t="s">
        <v>11799</v>
      </c>
      <c r="H5259" s="56" t="s">
        <v>13698</v>
      </c>
      <c r="I5259" s="56" t="s">
        <v>11725</v>
      </c>
      <c r="J5259" s="57">
        <v>1296551</v>
      </c>
      <c r="K5259" s="58" t="s">
        <v>11726</v>
      </c>
      <c r="L5259" s="57">
        <v>103724</v>
      </c>
      <c r="M5259" s="59">
        <f t="shared" si="253"/>
        <v>1400275</v>
      </c>
      <c r="N5259">
        <f>+VLOOKUP(C5259,'Thanh toán '!M$1335:N$6972,2,0)</f>
        <v>1400275</v>
      </c>
      <c r="O5259" s="61">
        <f t="shared" si="256"/>
        <v>0</v>
      </c>
    </row>
    <row r="5260" spans="2:15" hidden="1" x14ac:dyDescent="0.3">
      <c r="B5260" s="56" t="s">
        <v>19317</v>
      </c>
      <c r="C5260" s="19">
        <f t="shared" si="254"/>
        <v>41846</v>
      </c>
      <c r="D5260" s="56" t="s">
        <v>13350</v>
      </c>
      <c r="E5260" s="55">
        <v>45120</v>
      </c>
      <c r="F5260" s="18">
        <f t="shared" si="255"/>
        <v>7</v>
      </c>
      <c r="G5260" s="56" t="s">
        <v>11799</v>
      </c>
      <c r="H5260" s="56" t="s">
        <v>13698</v>
      </c>
      <c r="I5260" s="56" t="s">
        <v>11725</v>
      </c>
      <c r="J5260" s="57">
        <v>535029</v>
      </c>
      <c r="K5260" s="58" t="s">
        <v>11726</v>
      </c>
      <c r="L5260" s="57">
        <v>42802</v>
      </c>
      <c r="M5260" s="59">
        <f t="shared" si="253"/>
        <v>577831</v>
      </c>
      <c r="N5260">
        <f>+VLOOKUP(C5260,'Thanh toán '!M$1335:N$6972,2,0)</f>
        <v>577831</v>
      </c>
      <c r="O5260" s="61">
        <f t="shared" si="256"/>
        <v>0</v>
      </c>
    </row>
    <row r="5261" spans="2:15" hidden="1" x14ac:dyDescent="0.3">
      <c r="B5261" s="56" t="s">
        <v>19318</v>
      </c>
      <c r="C5261" s="19">
        <f t="shared" si="254"/>
        <v>41847</v>
      </c>
      <c r="D5261" s="56" t="s">
        <v>13350</v>
      </c>
      <c r="E5261" s="55">
        <v>45120</v>
      </c>
      <c r="F5261" s="18">
        <f t="shared" si="255"/>
        <v>7</v>
      </c>
      <c r="G5261" s="56" t="s">
        <v>11799</v>
      </c>
      <c r="H5261" s="56" t="s">
        <v>13438</v>
      </c>
      <c r="I5261" s="56" t="s">
        <v>11725</v>
      </c>
      <c r="J5261" s="57">
        <v>623736</v>
      </c>
      <c r="K5261" s="58" t="s">
        <v>11726</v>
      </c>
      <c r="L5261" s="57">
        <v>49899</v>
      </c>
      <c r="M5261" s="59">
        <f t="shared" si="253"/>
        <v>673635</v>
      </c>
      <c r="N5261">
        <f>+VLOOKUP(C5261,'Thanh toán '!M$1335:N$6972,2,0)</f>
        <v>673635</v>
      </c>
      <c r="O5261" s="61">
        <f t="shared" si="256"/>
        <v>0</v>
      </c>
    </row>
    <row r="5262" spans="2:15" hidden="1" x14ac:dyDescent="0.3">
      <c r="B5262" s="56" t="s">
        <v>19319</v>
      </c>
      <c r="C5262" s="19">
        <f t="shared" si="254"/>
        <v>41848</v>
      </c>
      <c r="D5262" s="56" t="s">
        <v>13350</v>
      </c>
      <c r="E5262" s="55">
        <v>45120</v>
      </c>
      <c r="F5262" s="18">
        <f t="shared" si="255"/>
        <v>7</v>
      </c>
      <c r="G5262" s="56" t="s">
        <v>11799</v>
      </c>
      <c r="H5262" s="56" t="s">
        <v>13694</v>
      </c>
      <c r="I5262" s="56" t="s">
        <v>11725</v>
      </c>
      <c r="J5262" s="57">
        <v>947103</v>
      </c>
      <c r="K5262" s="58" t="s">
        <v>11726</v>
      </c>
      <c r="L5262" s="57">
        <v>75768</v>
      </c>
      <c r="M5262" s="59">
        <f t="shared" si="253"/>
        <v>1022871</v>
      </c>
      <c r="N5262">
        <f>+VLOOKUP(C5262,'Thanh toán '!M$1335:N$6972,2,0)</f>
        <v>1022871</v>
      </c>
      <c r="O5262" s="61">
        <f t="shared" si="256"/>
        <v>0</v>
      </c>
    </row>
    <row r="5263" spans="2:15" hidden="1" x14ac:dyDescent="0.3">
      <c r="B5263" s="56" t="s">
        <v>19320</v>
      </c>
      <c r="C5263" s="19">
        <f t="shared" si="254"/>
        <v>41849</v>
      </c>
      <c r="D5263" s="56" t="s">
        <v>13350</v>
      </c>
      <c r="E5263" s="55">
        <v>45120</v>
      </c>
      <c r="F5263" s="18">
        <f t="shared" si="255"/>
        <v>7</v>
      </c>
      <c r="G5263" s="56" t="s">
        <v>11799</v>
      </c>
      <c r="H5263" s="56" t="s">
        <v>18730</v>
      </c>
      <c r="I5263" s="56" t="s">
        <v>11725</v>
      </c>
      <c r="J5263" s="57">
        <v>582462</v>
      </c>
      <c r="K5263" s="58" t="s">
        <v>11726</v>
      </c>
      <c r="L5263" s="57">
        <v>46597</v>
      </c>
      <c r="M5263" s="59">
        <f t="shared" si="253"/>
        <v>629059</v>
      </c>
      <c r="N5263">
        <f>+VLOOKUP(C5263,'Thanh toán '!M$1335:N$6972,2,0)</f>
        <v>629059</v>
      </c>
      <c r="O5263" s="61">
        <f t="shared" si="256"/>
        <v>0</v>
      </c>
    </row>
    <row r="5264" spans="2:15" hidden="1" x14ac:dyDescent="0.3">
      <c r="B5264" s="56" t="s">
        <v>19321</v>
      </c>
      <c r="C5264" s="19">
        <f t="shared" si="254"/>
        <v>41850</v>
      </c>
      <c r="D5264" s="56" t="s">
        <v>13350</v>
      </c>
      <c r="E5264" s="55">
        <v>45120</v>
      </c>
      <c r="F5264" s="18">
        <f t="shared" si="255"/>
        <v>7</v>
      </c>
      <c r="G5264" s="56" t="s">
        <v>11799</v>
      </c>
      <c r="H5264" s="56" t="s">
        <v>14001</v>
      </c>
      <c r="I5264" s="56" t="s">
        <v>11725</v>
      </c>
      <c r="J5264" s="57">
        <v>369634</v>
      </c>
      <c r="K5264" s="58" t="s">
        <v>11726</v>
      </c>
      <c r="L5264" s="57">
        <v>29571</v>
      </c>
      <c r="M5264" s="59">
        <f t="shared" si="253"/>
        <v>399205</v>
      </c>
      <c r="N5264">
        <f>+VLOOKUP(C5264,'Thanh toán '!M$1335:N$6972,2,0)</f>
        <v>399205</v>
      </c>
      <c r="O5264" s="61">
        <f t="shared" si="256"/>
        <v>0</v>
      </c>
    </row>
    <row r="5265" spans="2:15" hidden="1" x14ac:dyDescent="0.3">
      <c r="B5265" s="56" t="s">
        <v>19322</v>
      </c>
      <c r="C5265" s="19">
        <f t="shared" si="254"/>
        <v>41851</v>
      </c>
      <c r="D5265" s="56" t="s">
        <v>13350</v>
      </c>
      <c r="E5265" s="55">
        <v>45120</v>
      </c>
      <c r="F5265" s="18">
        <f t="shared" si="255"/>
        <v>7</v>
      </c>
      <c r="G5265" s="56" t="s">
        <v>12026</v>
      </c>
      <c r="H5265" s="56" t="s">
        <v>19323</v>
      </c>
      <c r="I5265" s="56" t="s">
        <v>12027</v>
      </c>
      <c r="J5265" s="57">
        <v>1395485</v>
      </c>
      <c r="K5265" s="58" t="s">
        <v>11726</v>
      </c>
      <c r="L5265" s="57">
        <v>111639</v>
      </c>
      <c r="M5265" s="59">
        <f t="shared" si="253"/>
        <v>1507124</v>
      </c>
      <c r="N5265">
        <f>+VLOOKUP(C5265,'Thanh toán '!M$1335:N$6972,2,0)</f>
        <v>1507124</v>
      </c>
      <c r="O5265" s="61">
        <f t="shared" si="256"/>
        <v>0</v>
      </c>
    </row>
    <row r="5266" spans="2:15" hidden="1" x14ac:dyDescent="0.3">
      <c r="B5266" s="56" t="s">
        <v>19324</v>
      </c>
      <c r="C5266" s="19">
        <f t="shared" si="254"/>
        <v>41852</v>
      </c>
      <c r="D5266" s="56" t="s">
        <v>13350</v>
      </c>
      <c r="E5266" s="55">
        <v>45120</v>
      </c>
      <c r="F5266" s="18">
        <f t="shared" si="255"/>
        <v>7</v>
      </c>
      <c r="G5266" s="56" t="s">
        <v>11768</v>
      </c>
      <c r="H5266" s="56" t="s">
        <v>19325</v>
      </c>
      <c r="I5266" s="56" t="s">
        <v>11769</v>
      </c>
      <c r="J5266" s="57">
        <v>2116650</v>
      </c>
      <c r="K5266" s="58" t="s">
        <v>11726</v>
      </c>
      <c r="L5266" s="57">
        <v>169332</v>
      </c>
      <c r="M5266" s="59">
        <f t="shared" si="253"/>
        <v>2285982</v>
      </c>
      <c r="N5266">
        <f>+VLOOKUP(C5266,'Thanh toán '!M$1335:N$6972,2,0)</f>
        <v>2285982</v>
      </c>
      <c r="O5266" s="61">
        <f t="shared" si="256"/>
        <v>0</v>
      </c>
    </row>
    <row r="5267" spans="2:15" hidden="1" x14ac:dyDescent="0.3">
      <c r="B5267" s="56" t="s">
        <v>19326</v>
      </c>
      <c r="C5267" s="19">
        <f t="shared" si="254"/>
        <v>42061</v>
      </c>
      <c r="D5267" s="56" t="s">
        <v>13350</v>
      </c>
      <c r="E5267" s="55">
        <v>45120</v>
      </c>
      <c r="F5267" s="18">
        <f t="shared" si="255"/>
        <v>7</v>
      </c>
      <c r="G5267" s="56" t="s">
        <v>12215</v>
      </c>
      <c r="H5267" s="56" t="s">
        <v>13394</v>
      </c>
      <c r="I5267" s="56" t="s">
        <v>12216</v>
      </c>
      <c r="J5267" s="57">
        <v>1178540</v>
      </c>
      <c r="K5267" s="58" t="s">
        <v>11726</v>
      </c>
      <c r="L5267" s="57">
        <v>94283</v>
      </c>
      <c r="M5267" s="59">
        <f t="shared" si="253"/>
        <v>1272823</v>
      </c>
      <c r="N5267">
        <f>+VLOOKUP(C5267,'Thanh toán '!M$1335:N$6972,2,0)</f>
        <v>1272823</v>
      </c>
      <c r="O5267" s="61">
        <f t="shared" si="256"/>
        <v>0</v>
      </c>
    </row>
    <row r="5268" spans="2:15" hidden="1" x14ac:dyDescent="0.3">
      <c r="B5268" s="56" t="s">
        <v>19327</v>
      </c>
      <c r="C5268" s="19">
        <f t="shared" si="254"/>
        <v>42065</v>
      </c>
      <c r="D5268" s="56" t="s">
        <v>13350</v>
      </c>
      <c r="E5268" s="55">
        <v>45120</v>
      </c>
      <c r="F5268" s="18">
        <f t="shared" si="255"/>
        <v>7</v>
      </c>
      <c r="G5268" s="56" t="s">
        <v>12257</v>
      </c>
      <c r="H5268" s="56" t="s">
        <v>12257</v>
      </c>
      <c r="I5268" s="56" t="s">
        <v>12258</v>
      </c>
      <c r="J5268" s="57">
        <v>617400</v>
      </c>
      <c r="K5268" s="58" t="s">
        <v>11726</v>
      </c>
      <c r="L5268" s="57">
        <v>49392</v>
      </c>
      <c r="M5268" s="59">
        <f t="shared" si="253"/>
        <v>666792</v>
      </c>
      <c r="N5268">
        <f>+VLOOKUP(C5268,'Thanh toán '!M$1335:N$6972,2,0)</f>
        <v>666792</v>
      </c>
      <c r="O5268" s="61">
        <f t="shared" si="256"/>
        <v>0</v>
      </c>
    </row>
    <row r="5269" spans="2:15" hidden="1" x14ac:dyDescent="0.3">
      <c r="B5269" s="56" t="s">
        <v>19328</v>
      </c>
      <c r="C5269" s="19">
        <f t="shared" si="254"/>
        <v>42066</v>
      </c>
      <c r="D5269" s="56" t="s">
        <v>13350</v>
      </c>
      <c r="E5269" s="55">
        <v>45120</v>
      </c>
      <c r="F5269" s="18">
        <f t="shared" si="255"/>
        <v>7</v>
      </c>
      <c r="G5269" s="56" t="s">
        <v>12426</v>
      </c>
      <c r="H5269" s="56" t="s">
        <v>12426</v>
      </c>
      <c r="I5269" s="56" t="s">
        <v>12427</v>
      </c>
      <c r="J5269" s="57">
        <v>3547740</v>
      </c>
      <c r="K5269" s="58" t="s">
        <v>11726</v>
      </c>
      <c r="L5269" s="57">
        <v>283819</v>
      </c>
      <c r="M5269" s="59">
        <f t="shared" si="253"/>
        <v>3831559</v>
      </c>
      <c r="N5269">
        <f>+VLOOKUP(C5269,'Thanh toán '!M$1335:N$6972,2,0)</f>
        <v>3831559</v>
      </c>
      <c r="O5269" s="61">
        <f t="shared" si="256"/>
        <v>0</v>
      </c>
    </row>
    <row r="5270" spans="2:15" hidden="1" x14ac:dyDescent="0.3">
      <c r="B5270" s="56" t="s">
        <v>19329</v>
      </c>
      <c r="C5270" s="19">
        <f t="shared" si="254"/>
        <v>42067</v>
      </c>
      <c r="D5270" s="56" t="s">
        <v>13350</v>
      </c>
      <c r="E5270" s="55">
        <v>45120</v>
      </c>
      <c r="F5270" s="18">
        <f t="shared" si="255"/>
        <v>7</v>
      </c>
      <c r="G5270" s="56" t="s">
        <v>12254</v>
      </c>
      <c r="H5270" s="56" t="s">
        <v>12254</v>
      </c>
      <c r="I5270" s="56" t="s">
        <v>12255</v>
      </c>
      <c r="J5270" s="57">
        <v>3458820</v>
      </c>
      <c r="K5270" s="58" t="s">
        <v>11726</v>
      </c>
      <c r="L5270" s="57">
        <v>276706</v>
      </c>
      <c r="M5270" s="59">
        <f t="shared" si="253"/>
        <v>3735526</v>
      </c>
      <c r="N5270">
        <f>+VLOOKUP(C5270,'Thanh toán '!M$1335:N$6972,2,0)</f>
        <v>3735526</v>
      </c>
      <c r="O5270" s="61">
        <f t="shared" si="256"/>
        <v>0</v>
      </c>
    </row>
    <row r="5271" spans="2:15" hidden="1" x14ac:dyDescent="0.3">
      <c r="B5271" s="56" t="s">
        <v>19330</v>
      </c>
      <c r="C5271" s="19">
        <f t="shared" si="254"/>
        <v>42068</v>
      </c>
      <c r="D5271" s="56" t="s">
        <v>13350</v>
      </c>
      <c r="E5271" s="55">
        <v>45120</v>
      </c>
      <c r="F5271" s="18">
        <f t="shared" si="255"/>
        <v>7</v>
      </c>
      <c r="G5271" s="56" t="s">
        <v>12257</v>
      </c>
      <c r="H5271" s="56" t="s">
        <v>12257</v>
      </c>
      <c r="I5271" s="56" t="s">
        <v>12258</v>
      </c>
      <c r="J5271" s="57">
        <v>2763726</v>
      </c>
      <c r="K5271" s="58" t="s">
        <v>11726</v>
      </c>
      <c r="L5271" s="57">
        <v>221098</v>
      </c>
      <c r="M5271" s="59">
        <f t="shared" si="253"/>
        <v>2984824</v>
      </c>
      <c r="N5271">
        <f>+VLOOKUP(C5271,'Thanh toán '!M$1335:N$6972,2,0)</f>
        <v>2984824</v>
      </c>
      <c r="O5271" s="61">
        <f t="shared" si="256"/>
        <v>0</v>
      </c>
    </row>
    <row r="5272" spans="2:15" hidden="1" x14ac:dyDescent="0.3">
      <c r="B5272" s="56" t="s">
        <v>19331</v>
      </c>
      <c r="C5272" s="19">
        <f t="shared" si="254"/>
        <v>42098</v>
      </c>
      <c r="D5272" s="56" t="s">
        <v>13350</v>
      </c>
      <c r="E5272" s="55">
        <v>45121</v>
      </c>
      <c r="F5272" s="18">
        <f t="shared" si="255"/>
        <v>7</v>
      </c>
      <c r="G5272" s="56" t="s">
        <v>11799</v>
      </c>
      <c r="H5272" s="56" t="s">
        <v>13421</v>
      </c>
      <c r="I5272" s="56" t="s">
        <v>11725</v>
      </c>
      <c r="J5272" s="57">
        <v>1383510</v>
      </c>
      <c r="K5272" s="58" t="s">
        <v>11726</v>
      </c>
      <c r="L5272" s="57">
        <v>110681</v>
      </c>
      <c r="M5272" s="59">
        <f t="shared" si="253"/>
        <v>1494191</v>
      </c>
      <c r="N5272">
        <f>+VLOOKUP(C5272,'Thanh toán '!M$1335:N$6972,2,0)</f>
        <v>1494191</v>
      </c>
      <c r="O5272" s="61">
        <f t="shared" si="256"/>
        <v>0</v>
      </c>
    </row>
    <row r="5273" spans="2:15" hidden="1" x14ac:dyDescent="0.3">
      <c r="B5273" s="56" t="s">
        <v>19332</v>
      </c>
      <c r="C5273" s="19">
        <f t="shared" si="254"/>
        <v>42104</v>
      </c>
      <c r="D5273" s="56" t="s">
        <v>13350</v>
      </c>
      <c r="E5273" s="55">
        <v>45121</v>
      </c>
      <c r="F5273" s="18">
        <f t="shared" si="255"/>
        <v>7</v>
      </c>
      <c r="G5273" s="56" t="s">
        <v>11799</v>
      </c>
      <c r="H5273" s="56" t="s">
        <v>13827</v>
      </c>
      <c r="I5273" s="56" t="s">
        <v>11725</v>
      </c>
      <c r="J5273" s="57">
        <v>1255615</v>
      </c>
      <c r="K5273" s="58" t="s">
        <v>11726</v>
      </c>
      <c r="L5273" s="57">
        <v>100449</v>
      </c>
      <c r="M5273" s="59">
        <f t="shared" si="253"/>
        <v>1356064</v>
      </c>
      <c r="N5273">
        <f>+VLOOKUP(C5273,'Thanh toán '!M$1335:N$6972,2,0)</f>
        <v>1356064</v>
      </c>
      <c r="O5273" s="61">
        <f t="shared" si="256"/>
        <v>0</v>
      </c>
    </row>
    <row r="5274" spans="2:15" hidden="1" x14ac:dyDescent="0.3">
      <c r="B5274" s="56" t="s">
        <v>19333</v>
      </c>
      <c r="C5274" s="19">
        <f t="shared" si="254"/>
        <v>42105</v>
      </c>
      <c r="D5274" s="56" t="s">
        <v>13350</v>
      </c>
      <c r="E5274" s="55">
        <v>45121</v>
      </c>
      <c r="F5274" s="18">
        <f t="shared" si="255"/>
        <v>7</v>
      </c>
      <c r="G5274" s="56" t="s">
        <v>11799</v>
      </c>
      <c r="H5274" s="56" t="s">
        <v>13907</v>
      </c>
      <c r="I5274" s="56" t="s">
        <v>11725</v>
      </c>
      <c r="J5274" s="57">
        <v>1158626</v>
      </c>
      <c r="K5274" s="58" t="s">
        <v>11726</v>
      </c>
      <c r="L5274" s="57">
        <v>92690</v>
      </c>
      <c r="M5274" s="59">
        <f t="shared" si="253"/>
        <v>1251316</v>
      </c>
      <c r="N5274">
        <f>+VLOOKUP(C5274,'Thanh toán '!M$1335:N$6972,2,0)</f>
        <v>1251316</v>
      </c>
      <c r="O5274" s="61">
        <f t="shared" si="256"/>
        <v>0</v>
      </c>
    </row>
    <row r="5275" spans="2:15" hidden="1" x14ac:dyDescent="0.3">
      <c r="B5275" s="56" t="s">
        <v>19334</v>
      </c>
      <c r="C5275" s="19">
        <f t="shared" si="254"/>
        <v>42106</v>
      </c>
      <c r="D5275" s="56" t="s">
        <v>13350</v>
      </c>
      <c r="E5275" s="55">
        <v>45121</v>
      </c>
      <c r="F5275" s="18">
        <f t="shared" si="255"/>
        <v>7</v>
      </c>
      <c r="G5275" s="56" t="s">
        <v>12357</v>
      </c>
      <c r="H5275" s="56" t="s">
        <v>18356</v>
      </c>
      <c r="I5275" s="56" t="s">
        <v>12358</v>
      </c>
      <c r="J5275" s="57">
        <v>1836050</v>
      </c>
      <c r="K5275" s="58" t="s">
        <v>11726</v>
      </c>
      <c r="L5275" s="57">
        <v>146884</v>
      </c>
      <c r="M5275" s="59">
        <f t="shared" si="253"/>
        <v>1982934</v>
      </c>
      <c r="N5275">
        <f>+VLOOKUP(C5275,'Thanh toán '!M$1335:N$6972,2,0)</f>
        <v>1982934</v>
      </c>
      <c r="O5275" s="61">
        <f t="shared" si="256"/>
        <v>0</v>
      </c>
    </row>
    <row r="5276" spans="2:15" hidden="1" x14ac:dyDescent="0.3">
      <c r="B5276" s="56" t="s">
        <v>19335</v>
      </c>
      <c r="C5276" s="19">
        <f t="shared" si="254"/>
        <v>42107</v>
      </c>
      <c r="D5276" s="56" t="s">
        <v>13350</v>
      </c>
      <c r="E5276" s="55">
        <v>45121</v>
      </c>
      <c r="F5276" s="18">
        <f t="shared" si="255"/>
        <v>7</v>
      </c>
      <c r="G5276" s="56" t="s">
        <v>12396</v>
      </c>
      <c r="H5276" s="56" t="s">
        <v>16762</v>
      </c>
      <c r="I5276" s="56" t="s">
        <v>12397</v>
      </c>
      <c r="J5276" s="57">
        <v>815480</v>
      </c>
      <c r="K5276" s="58" t="s">
        <v>11726</v>
      </c>
      <c r="L5276" s="57">
        <v>65238</v>
      </c>
      <c r="M5276" s="59">
        <f t="shared" si="253"/>
        <v>880718</v>
      </c>
      <c r="N5276">
        <f>+VLOOKUP(C5276,'Thanh toán '!M$1335:N$6972,2,0)</f>
        <v>880718</v>
      </c>
      <c r="O5276" s="61">
        <f t="shared" si="256"/>
        <v>0</v>
      </c>
    </row>
    <row r="5277" spans="2:15" hidden="1" x14ac:dyDescent="0.3">
      <c r="B5277" s="56" t="s">
        <v>19336</v>
      </c>
      <c r="C5277" s="19">
        <f t="shared" si="254"/>
        <v>42108</v>
      </c>
      <c r="D5277" s="56" t="s">
        <v>13350</v>
      </c>
      <c r="E5277" s="55">
        <v>45121</v>
      </c>
      <c r="F5277" s="18">
        <f t="shared" si="255"/>
        <v>7</v>
      </c>
      <c r="G5277" s="56" t="s">
        <v>11799</v>
      </c>
      <c r="H5277" s="56" t="s">
        <v>14626</v>
      </c>
      <c r="I5277" s="56" t="s">
        <v>11725</v>
      </c>
      <c r="J5277" s="57">
        <v>1750686</v>
      </c>
      <c r="K5277" s="58" t="s">
        <v>11726</v>
      </c>
      <c r="L5277" s="57">
        <v>140055</v>
      </c>
      <c r="M5277" s="59">
        <f t="shared" si="253"/>
        <v>1890741</v>
      </c>
      <c r="N5277">
        <f>+VLOOKUP(C5277,'Thanh toán '!M$1335:N$6972,2,0)</f>
        <v>1890741</v>
      </c>
      <c r="O5277" s="61">
        <f t="shared" si="256"/>
        <v>0</v>
      </c>
    </row>
    <row r="5278" spans="2:15" hidden="1" x14ac:dyDescent="0.3">
      <c r="B5278" s="56" t="s">
        <v>19337</v>
      </c>
      <c r="C5278" s="19">
        <f t="shared" si="254"/>
        <v>42110</v>
      </c>
      <c r="D5278" s="56" t="s">
        <v>13350</v>
      </c>
      <c r="E5278" s="55">
        <v>45121</v>
      </c>
      <c r="F5278" s="18">
        <f t="shared" si="255"/>
        <v>7</v>
      </c>
      <c r="G5278" s="56" t="s">
        <v>11799</v>
      </c>
      <c r="H5278" s="56" t="s">
        <v>13368</v>
      </c>
      <c r="I5278" s="56" t="s">
        <v>11725</v>
      </c>
      <c r="J5278" s="57">
        <v>444230</v>
      </c>
      <c r="K5278" s="58" t="s">
        <v>11726</v>
      </c>
      <c r="L5278" s="57">
        <v>35538</v>
      </c>
      <c r="M5278" s="59">
        <f t="shared" si="253"/>
        <v>479768</v>
      </c>
      <c r="N5278">
        <f>+VLOOKUP(C5278,'Thanh toán '!M$1335:N$6972,2,0)</f>
        <v>479768</v>
      </c>
      <c r="O5278" s="61">
        <f t="shared" si="256"/>
        <v>0</v>
      </c>
    </row>
    <row r="5279" spans="2:15" hidden="1" x14ac:dyDescent="0.3">
      <c r="B5279" s="56" t="s">
        <v>19338</v>
      </c>
      <c r="C5279" s="19">
        <f t="shared" si="254"/>
        <v>42111</v>
      </c>
      <c r="D5279" s="56" t="s">
        <v>13350</v>
      </c>
      <c r="E5279" s="55">
        <v>45121</v>
      </c>
      <c r="F5279" s="18">
        <f t="shared" si="255"/>
        <v>7</v>
      </c>
      <c r="G5279" s="56" t="s">
        <v>11799</v>
      </c>
      <c r="H5279" s="56" t="s">
        <v>13631</v>
      </c>
      <c r="I5279" s="56" t="s">
        <v>11725</v>
      </c>
      <c r="J5279" s="57">
        <v>722539</v>
      </c>
      <c r="K5279" s="58" t="s">
        <v>11726</v>
      </c>
      <c r="L5279" s="57">
        <v>57803</v>
      </c>
      <c r="M5279" s="59">
        <f t="shared" si="253"/>
        <v>780342</v>
      </c>
      <c r="N5279">
        <f>+VLOOKUP(C5279,'Thanh toán '!M$1335:N$6972,2,0)</f>
        <v>780342</v>
      </c>
      <c r="O5279" s="61">
        <f t="shared" si="256"/>
        <v>0</v>
      </c>
    </row>
    <row r="5280" spans="2:15" hidden="1" x14ac:dyDescent="0.3">
      <c r="B5280" s="56" t="s">
        <v>19339</v>
      </c>
      <c r="C5280" s="19">
        <f t="shared" si="254"/>
        <v>42112</v>
      </c>
      <c r="D5280" s="56" t="s">
        <v>13350</v>
      </c>
      <c r="E5280" s="55">
        <v>45121</v>
      </c>
      <c r="F5280" s="18">
        <f t="shared" si="255"/>
        <v>7</v>
      </c>
      <c r="G5280" s="56" t="s">
        <v>11799</v>
      </c>
      <c r="H5280" s="56" t="s">
        <v>13636</v>
      </c>
      <c r="I5280" s="56" t="s">
        <v>11725</v>
      </c>
      <c r="J5280" s="57">
        <v>499974</v>
      </c>
      <c r="K5280" s="58" t="s">
        <v>11726</v>
      </c>
      <c r="L5280" s="57">
        <v>39998</v>
      </c>
      <c r="M5280" s="59">
        <f t="shared" si="253"/>
        <v>539972</v>
      </c>
      <c r="N5280">
        <f>+VLOOKUP(C5280,'Thanh toán '!M$1335:N$6972,2,0)</f>
        <v>539972</v>
      </c>
      <c r="O5280" s="61">
        <f t="shared" si="256"/>
        <v>0</v>
      </c>
    </row>
    <row r="5281" spans="2:15" hidden="1" x14ac:dyDescent="0.3">
      <c r="B5281" s="56" t="s">
        <v>19340</v>
      </c>
      <c r="C5281" s="19">
        <f t="shared" si="254"/>
        <v>42113</v>
      </c>
      <c r="D5281" s="56" t="s">
        <v>13350</v>
      </c>
      <c r="E5281" s="55">
        <v>45121</v>
      </c>
      <c r="F5281" s="18">
        <f t="shared" si="255"/>
        <v>7</v>
      </c>
      <c r="G5281" s="56" t="s">
        <v>11799</v>
      </c>
      <c r="H5281" s="56" t="s">
        <v>13634</v>
      </c>
      <c r="I5281" s="56" t="s">
        <v>11725</v>
      </c>
      <c r="J5281" s="57">
        <v>2444995</v>
      </c>
      <c r="K5281" s="58" t="s">
        <v>11726</v>
      </c>
      <c r="L5281" s="57">
        <v>195600</v>
      </c>
      <c r="M5281" s="59">
        <f t="shared" si="253"/>
        <v>2640595</v>
      </c>
      <c r="N5281">
        <f>+VLOOKUP(C5281,'Thanh toán '!M$1335:N$6972,2,0)</f>
        <v>2640595</v>
      </c>
      <c r="O5281" s="61">
        <f t="shared" si="256"/>
        <v>0</v>
      </c>
    </row>
    <row r="5282" spans="2:15" hidden="1" x14ac:dyDescent="0.3">
      <c r="B5282" s="56" t="s">
        <v>19341</v>
      </c>
      <c r="C5282" s="19">
        <f t="shared" si="254"/>
        <v>42114</v>
      </c>
      <c r="D5282" s="56" t="s">
        <v>13350</v>
      </c>
      <c r="E5282" s="55">
        <v>45121</v>
      </c>
      <c r="F5282" s="18">
        <f t="shared" si="255"/>
        <v>7</v>
      </c>
      <c r="G5282" s="56" t="s">
        <v>11799</v>
      </c>
      <c r="H5282" s="56" t="s">
        <v>14213</v>
      </c>
      <c r="I5282" s="56" t="s">
        <v>11725</v>
      </c>
      <c r="J5282" s="57">
        <v>397985</v>
      </c>
      <c r="K5282" s="58" t="s">
        <v>11726</v>
      </c>
      <c r="L5282" s="57">
        <v>31839</v>
      </c>
      <c r="M5282" s="59">
        <f t="shared" si="253"/>
        <v>429824</v>
      </c>
      <c r="N5282">
        <f>+VLOOKUP(C5282,'Thanh toán '!M$1335:N$6972,2,0)</f>
        <v>429824</v>
      </c>
      <c r="O5282" s="61">
        <f t="shared" si="256"/>
        <v>0</v>
      </c>
    </row>
    <row r="5283" spans="2:15" hidden="1" x14ac:dyDescent="0.3">
      <c r="B5283" s="56" t="s">
        <v>19342</v>
      </c>
      <c r="C5283" s="19">
        <f t="shared" si="254"/>
        <v>42115</v>
      </c>
      <c r="D5283" s="56" t="s">
        <v>13350</v>
      </c>
      <c r="E5283" s="55">
        <v>45121</v>
      </c>
      <c r="F5283" s="18">
        <f t="shared" si="255"/>
        <v>7</v>
      </c>
      <c r="G5283" s="56" t="s">
        <v>12239</v>
      </c>
      <c r="H5283" s="56" t="s">
        <v>18228</v>
      </c>
      <c r="I5283" s="56" t="s">
        <v>12240</v>
      </c>
      <c r="J5283" s="57">
        <v>1994020</v>
      </c>
      <c r="K5283" s="58" t="s">
        <v>11726</v>
      </c>
      <c r="L5283" s="57">
        <v>159522</v>
      </c>
      <c r="M5283" s="59">
        <f t="shared" si="253"/>
        <v>2153542</v>
      </c>
      <c r="N5283">
        <f>+VLOOKUP(C5283,'Thanh toán '!M$1335:N$6972,2,0)</f>
        <v>2153542</v>
      </c>
      <c r="O5283" s="61">
        <f t="shared" si="256"/>
        <v>0</v>
      </c>
    </row>
    <row r="5284" spans="2:15" hidden="1" x14ac:dyDescent="0.3">
      <c r="B5284" s="56" t="s">
        <v>19343</v>
      </c>
      <c r="C5284" s="19">
        <f t="shared" si="254"/>
        <v>42116</v>
      </c>
      <c r="D5284" s="56" t="s">
        <v>13350</v>
      </c>
      <c r="E5284" s="55">
        <v>45121</v>
      </c>
      <c r="F5284" s="18">
        <f t="shared" si="255"/>
        <v>7</v>
      </c>
      <c r="G5284" s="56" t="s">
        <v>12239</v>
      </c>
      <c r="H5284" s="56" t="s">
        <v>18228</v>
      </c>
      <c r="I5284" s="56" t="s">
        <v>12240</v>
      </c>
      <c r="J5284" s="57">
        <v>441000</v>
      </c>
      <c r="K5284" s="58" t="s">
        <v>11726</v>
      </c>
      <c r="L5284" s="57">
        <v>35280</v>
      </c>
      <c r="M5284" s="59">
        <f t="shared" si="253"/>
        <v>476280</v>
      </c>
      <c r="N5284">
        <f>+VLOOKUP(C5284,'Thanh toán '!M$1335:N$6972,2,0)</f>
        <v>476280</v>
      </c>
      <c r="O5284" s="61">
        <f t="shared" si="256"/>
        <v>0</v>
      </c>
    </row>
    <row r="5285" spans="2:15" hidden="1" x14ac:dyDescent="0.3">
      <c r="B5285" s="56" t="s">
        <v>19344</v>
      </c>
      <c r="C5285" s="19">
        <f t="shared" si="254"/>
        <v>42117</v>
      </c>
      <c r="D5285" s="56" t="s">
        <v>13350</v>
      </c>
      <c r="E5285" s="55">
        <v>45121</v>
      </c>
      <c r="F5285" s="18">
        <f t="shared" si="255"/>
        <v>7</v>
      </c>
      <c r="G5285" s="56" t="s">
        <v>11799</v>
      </c>
      <c r="H5285" s="56" t="s">
        <v>13960</v>
      </c>
      <c r="I5285" s="56" t="s">
        <v>11725</v>
      </c>
      <c r="J5285" s="57">
        <v>1619995</v>
      </c>
      <c r="K5285" s="58" t="s">
        <v>11726</v>
      </c>
      <c r="L5285" s="57">
        <v>129600</v>
      </c>
      <c r="M5285" s="59">
        <f t="shared" si="253"/>
        <v>1749595</v>
      </c>
      <c r="N5285">
        <f>+VLOOKUP(C5285,'Thanh toán '!M$1335:N$6972,2,0)</f>
        <v>1749595</v>
      </c>
      <c r="O5285" s="61">
        <f t="shared" si="256"/>
        <v>0</v>
      </c>
    </row>
    <row r="5286" spans="2:15" hidden="1" x14ac:dyDescent="0.3">
      <c r="B5286" s="56" t="s">
        <v>19345</v>
      </c>
      <c r="C5286" s="19">
        <f t="shared" si="254"/>
        <v>42118</v>
      </c>
      <c r="D5286" s="56" t="s">
        <v>13350</v>
      </c>
      <c r="E5286" s="55">
        <v>45121</v>
      </c>
      <c r="F5286" s="18">
        <f t="shared" si="255"/>
        <v>7</v>
      </c>
      <c r="G5286" s="56" t="s">
        <v>11799</v>
      </c>
      <c r="H5286" s="56" t="s">
        <v>14028</v>
      </c>
      <c r="I5286" s="56" t="s">
        <v>11725</v>
      </c>
      <c r="J5286" s="57">
        <v>1239521</v>
      </c>
      <c r="K5286" s="58" t="s">
        <v>11726</v>
      </c>
      <c r="L5286" s="57">
        <v>99162</v>
      </c>
      <c r="M5286" s="59">
        <f t="shared" si="253"/>
        <v>1338683</v>
      </c>
      <c r="N5286">
        <f>+VLOOKUP(C5286,'Thanh toán '!M$1335:N$6972,2,0)</f>
        <v>1338683</v>
      </c>
      <c r="O5286" s="61">
        <f t="shared" si="256"/>
        <v>0</v>
      </c>
    </row>
    <row r="5287" spans="2:15" hidden="1" x14ac:dyDescent="0.3">
      <c r="B5287" s="56" t="s">
        <v>19346</v>
      </c>
      <c r="C5287" s="19">
        <f t="shared" si="254"/>
        <v>42125</v>
      </c>
      <c r="D5287" s="56" t="s">
        <v>13350</v>
      </c>
      <c r="E5287" s="55">
        <v>45121</v>
      </c>
      <c r="F5287" s="18">
        <f t="shared" si="255"/>
        <v>7</v>
      </c>
      <c r="G5287" s="56" t="s">
        <v>11799</v>
      </c>
      <c r="H5287" s="56" t="s">
        <v>13550</v>
      </c>
      <c r="I5287" s="56" t="s">
        <v>11725</v>
      </c>
      <c r="J5287" s="57">
        <v>367155</v>
      </c>
      <c r="K5287" s="58" t="s">
        <v>11726</v>
      </c>
      <c r="L5287" s="57">
        <v>29372</v>
      </c>
      <c r="M5287" s="59">
        <f t="shared" si="253"/>
        <v>396527</v>
      </c>
      <c r="N5287">
        <f>+VLOOKUP(C5287,'Thanh toán '!M$1335:N$6972,2,0)</f>
        <v>396527</v>
      </c>
      <c r="O5287" s="61">
        <f t="shared" si="256"/>
        <v>0</v>
      </c>
    </row>
    <row r="5288" spans="2:15" hidden="1" x14ac:dyDescent="0.3">
      <c r="B5288" s="56" t="s">
        <v>19347</v>
      </c>
      <c r="C5288" s="19">
        <f t="shared" si="254"/>
        <v>42174</v>
      </c>
      <c r="D5288" s="56" t="s">
        <v>13350</v>
      </c>
      <c r="E5288" s="55">
        <v>45121</v>
      </c>
      <c r="F5288" s="18">
        <f t="shared" si="255"/>
        <v>7</v>
      </c>
      <c r="G5288" s="56" t="s">
        <v>11860</v>
      </c>
      <c r="H5288" s="56" t="s">
        <v>14167</v>
      </c>
      <c r="I5288" s="56" t="s">
        <v>11719</v>
      </c>
      <c r="J5288" s="57">
        <v>441000</v>
      </c>
      <c r="K5288" s="58" t="s">
        <v>11726</v>
      </c>
      <c r="L5288" s="57">
        <v>35280</v>
      </c>
      <c r="M5288" s="59">
        <f t="shared" si="253"/>
        <v>476280</v>
      </c>
      <c r="N5288">
        <f>+VLOOKUP(C5288,'Thanh toán '!M$1335:N$6972,2,0)</f>
        <v>476280</v>
      </c>
      <c r="O5288" s="61">
        <f t="shared" si="256"/>
        <v>0</v>
      </c>
    </row>
    <row r="5289" spans="2:15" hidden="1" x14ac:dyDescent="0.3">
      <c r="B5289" s="56" t="s">
        <v>19348</v>
      </c>
      <c r="C5289" s="19">
        <f t="shared" si="254"/>
        <v>42177</v>
      </c>
      <c r="D5289" s="56" t="s">
        <v>13350</v>
      </c>
      <c r="E5289" s="55">
        <v>45121</v>
      </c>
      <c r="F5289" s="18">
        <f t="shared" si="255"/>
        <v>7</v>
      </c>
      <c r="G5289" s="56" t="s">
        <v>12231</v>
      </c>
      <c r="H5289" s="56" t="s">
        <v>12231</v>
      </c>
      <c r="I5289" s="56" t="s">
        <v>12232</v>
      </c>
      <c r="J5289" s="57">
        <v>441000</v>
      </c>
      <c r="K5289" s="58" t="s">
        <v>11726</v>
      </c>
      <c r="L5289" s="57">
        <v>35280</v>
      </c>
      <c r="M5289" s="59">
        <f t="shared" si="253"/>
        <v>476280</v>
      </c>
      <c r="N5289">
        <f>+VLOOKUP(C5289,'Thanh toán '!M$1335:N$6972,2,0)</f>
        <v>476280</v>
      </c>
      <c r="O5289" s="61">
        <f t="shared" si="256"/>
        <v>0</v>
      </c>
    </row>
    <row r="5290" spans="2:15" hidden="1" x14ac:dyDescent="0.3">
      <c r="B5290" s="56" t="s">
        <v>19349</v>
      </c>
      <c r="C5290" s="19">
        <f t="shared" si="254"/>
        <v>42178</v>
      </c>
      <c r="D5290" s="56" t="s">
        <v>13350</v>
      </c>
      <c r="E5290" s="55">
        <v>45121</v>
      </c>
      <c r="F5290" s="18">
        <f t="shared" si="255"/>
        <v>7</v>
      </c>
      <c r="G5290" s="56" t="s">
        <v>12312</v>
      </c>
      <c r="H5290" s="56" t="s">
        <v>12312</v>
      </c>
      <c r="I5290" s="56" t="s">
        <v>12313</v>
      </c>
      <c r="J5290" s="57">
        <v>1942500</v>
      </c>
      <c r="K5290" s="58" t="s">
        <v>11726</v>
      </c>
      <c r="L5290" s="57">
        <v>155400</v>
      </c>
      <c r="M5290" s="59">
        <f t="shared" si="253"/>
        <v>2097900</v>
      </c>
      <c r="N5290">
        <f>+VLOOKUP(C5290,'Thanh toán '!M$1335:N$6972,2,0)</f>
        <v>2097900</v>
      </c>
      <c r="O5290" s="61">
        <f t="shared" si="256"/>
        <v>0</v>
      </c>
    </row>
    <row r="5291" spans="2:15" hidden="1" x14ac:dyDescent="0.3">
      <c r="B5291" s="56" t="s">
        <v>19350</v>
      </c>
      <c r="C5291" s="19">
        <f t="shared" si="254"/>
        <v>42179</v>
      </c>
      <c r="D5291" s="56" t="s">
        <v>13350</v>
      </c>
      <c r="E5291" s="55">
        <v>45121</v>
      </c>
      <c r="F5291" s="18">
        <f t="shared" si="255"/>
        <v>7</v>
      </c>
      <c r="G5291" s="56" t="s">
        <v>12306</v>
      </c>
      <c r="H5291" s="56" t="s">
        <v>12306</v>
      </c>
      <c r="I5291" s="56" t="s">
        <v>12307</v>
      </c>
      <c r="J5291" s="57">
        <v>2049330</v>
      </c>
      <c r="K5291" s="58" t="s">
        <v>11726</v>
      </c>
      <c r="L5291" s="57">
        <v>163946</v>
      </c>
      <c r="M5291" s="59">
        <f t="shared" si="253"/>
        <v>2213276</v>
      </c>
      <c r="N5291">
        <f>+VLOOKUP(C5291,'Thanh toán '!M$1335:N$6972,2,0)</f>
        <v>2213276</v>
      </c>
      <c r="O5291" s="61">
        <f t="shared" si="256"/>
        <v>0</v>
      </c>
    </row>
    <row r="5292" spans="2:15" hidden="1" x14ac:dyDescent="0.3">
      <c r="B5292" s="56" t="s">
        <v>19351</v>
      </c>
      <c r="C5292" s="19">
        <f t="shared" si="254"/>
        <v>42180</v>
      </c>
      <c r="D5292" s="56" t="s">
        <v>13350</v>
      </c>
      <c r="E5292" s="55">
        <v>45121</v>
      </c>
      <c r="F5292" s="18">
        <f t="shared" si="255"/>
        <v>7</v>
      </c>
      <c r="G5292" s="56" t="s">
        <v>12293</v>
      </c>
      <c r="H5292" s="56" t="s">
        <v>12293</v>
      </c>
      <c r="I5292" s="56" t="s">
        <v>12294</v>
      </c>
      <c r="J5292" s="57">
        <v>1569512</v>
      </c>
      <c r="K5292" s="58" t="s">
        <v>11726</v>
      </c>
      <c r="L5292" s="57">
        <v>125561</v>
      </c>
      <c r="M5292" s="59">
        <f t="shared" si="253"/>
        <v>1695073</v>
      </c>
      <c r="N5292">
        <f>+VLOOKUP(C5292,'Thanh toán '!M$1335:N$6972,2,0)</f>
        <v>1695073</v>
      </c>
      <c r="O5292" s="61">
        <f t="shared" si="256"/>
        <v>0</v>
      </c>
    </row>
    <row r="5293" spans="2:15" hidden="1" x14ac:dyDescent="0.3">
      <c r="B5293" s="56" t="s">
        <v>19352</v>
      </c>
      <c r="C5293" s="19">
        <f t="shared" si="254"/>
        <v>42181</v>
      </c>
      <c r="D5293" s="56" t="s">
        <v>13350</v>
      </c>
      <c r="E5293" s="55">
        <v>45121</v>
      </c>
      <c r="F5293" s="18">
        <f t="shared" si="255"/>
        <v>7</v>
      </c>
      <c r="G5293" s="56" t="s">
        <v>12318</v>
      </c>
      <c r="H5293" s="56" t="s">
        <v>12318</v>
      </c>
      <c r="I5293" s="56" t="s">
        <v>12319</v>
      </c>
      <c r="J5293" s="57">
        <v>888460</v>
      </c>
      <c r="K5293" s="58" t="s">
        <v>11726</v>
      </c>
      <c r="L5293" s="57">
        <v>71077</v>
      </c>
      <c r="M5293" s="59">
        <f t="shared" si="253"/>
        <v>959537</v>
      </c>
      <c r="N5293">
        <f>+VLOOKUP(C5293,'Thanh toán '!M$1335:N$6972,2,0)</f>
        <v>959537</v>
      </c>
      <c r="O5293" s="61">
        <f t="shared" si="256"/>
        <v>0</v>
      </c>
    </row>
    <row r="5294" spans="2:15" hidden="1" x14ac:dyDescent="0.3">
      <c r="B5294" s="56" t="s">
        <v>19353</v>
      </c>
      <c r="C5294" s="19">
        <f t="shared" si="254"/>
        <v>42182</v>
      </c>
      <c r="D5294" s="56" t="s">
        <v>13350</v>
      </c>
      <c r="E5294" s="55">
        <v>45121</v>
      </c>
      <c r="F5294" s="18">
        <f t="shared" si="255"/>
        <v>7</v>
      </c>
      <c r="G5294" s="56" t="s">
        <v>12312</v>
      </c>
      <c r="H5294" s="56" t="s">
        <v>12312</v>
      </c>
      <c r="I5294" s="56" t="s">
        <v>12313</v>
      </c>
      <c r="J5294" s="57">
        <v>734310</v>
      </c>
      <c r="K5294" s="58" t="s">
        <v>11726</v>
      </c>
      <c r="L5294" s="57">
        <v>58745</v>
      </c>
      <c r="M5294" s="59">
        <f t="shared" si="253"/>
        <v>793055</v>
      </c>
      <c r="N5294">
        <f>+VLOOKUP(C5294,'Thanh toán '!M$1335:N$6972,2,0)</f>
        <v>793055</v>
      </c>
      <c r="O5294" s="61">
        <f t="shared" si="256"/>
        <v>0</v>
      </c>
    </row>
    <row r="5295" spans="2:15" hidden="1" x14ac:dyDescent="0.3">
      <c r="B5295" s="56" t="s">
        <v>19354</v>
      </c>
      <c r="C5295" s="19">
        <f t="shared" si="254"/>
        <v>42183</v>
      </c>
      <c r="D5295" s="56" t="s">
        <v>13350</v>
      </c>
      <c r="E5295" s="55">
        <v>45121</v>
      </c>
      <c r="F5295" s="18">
        <f t="shared" si="255"/>
        <v>7</v>
      </c>
      <c r="G5295" s="56" t="s">
        <v>12167</v>
      </c>
      <c r="H5295" s="56" t="s">
        <v>12167</v>
      </c>
      <c r="I5295" s="56" t="s">
        <v>12168</v>
      </c>
      <c r="J5295" s="57">
        <v>1468895</v>
      </c>
      <c r="K5295" s="58" t="s">
        <v>11726</v>
      </c>
      <c r="L5295" s="57">
        <v>117512</v>
      </c>
      <c r="M5295" s="59">
        <f t="shared" si="253"/>
        <v>1586407</v>
      </c>
      <c r="N5295">
        <f>+VLOOKUP(C5295,'Thanh toán '!M$1335:N$6972,2,0)</f>
        <v>1586407</v>
      </c>
      <c r="O5295" s="61">
        <f t="shared" si="256"/>
        <v>0</v>
      </c>
    </row>
    <row r="5296" spans="2:15" hidden="1" x14ac:dyDescent="0.3">
      <c r="B5296" s="56" t="s">
        <v>19355</v>
      </c>
      <c r="C5296" s="19">
        <f t="shared" si="254"/>
        <v>42186</v>
      </c>
      <c r="D5296" s="56" t="s">
        <v>13350</v>
      </c>
      <c r="E5296" s="55">
        <v>45122</v>
      </c>
      <c r="F5296" s="18">
        <f t="shared" si="255"/>
        <v>7</v>
      </c>
      <c r="G5296" s="56" t="s">
        <v>11799</v>
      </c>
      <c r="H5296" s="56" t="s">
        <v>13656</v>
      </c>
      <c r="I5296" s="56" t="s">
        <v>11725</v>
      </c>
      <c r="J5296" s="57">
        <v>413400</v>
      </c>
      <c r="K5296" s="58" t="s">
        <v>11726</v>
      </c>
      <c r="L5296" s="57">
        <v>33072</v>
      </c>
      <c r="M5296" s="59">
        <f t="shared" si="253"/>
        <v>446472</v>
      </c>
      <c r="N5296">
        <f>+VLOOKUP(C5296,'Thanh toán '!M$1335:N$6972,2,0)</f>
        <v>446472</v>
      </c>
      <c r="O5296" s="61">
        <f t="shared" si="256"/>
        <v>0</v>
      </c>
    </row>
    <row r="5297" spans="2:15" hidden="1" x14ac:dyDescent="0.3">
      <c r="B5297" s="56" t="s">
        <v>19356</v>
      </c>
      <c r="C5297" s="19">
        <f t="shared" si="254"/>
        <v>42189</v>
      </c>
      <c r="D5297" s="56" t="s">
        <v>13350</v>
      </c>
      <c r="E5297" s="55">
        <v>45122</v>
      </c>
      <c r="F5297" s="18">
        <f t="shared" si="255"/>
        <v>7</v>
      </c>
      <c r="G5297" s="56" t="s">
        <v>12448</v>
      </c>
      <c r="H5297" s="56" t="s">
        <v>12448</v>
      </c>
      <c r="I5297" s="56" t="s">
        <v>12449</v>
      </c>
      <c r="J5297" s="57">
        <v>1329640</v>
      </c>
      <c r="K5297" s="58" t="s">
        <v>11726</v>
      </c>
      <c r="L5297" s="57">
        <v>106371</v>
      </c>
      <c r="M5297" s="59">
        <f t="shared" si="253"/>
        <v>1436011</v>
      </c>
      <c r="N5297">
        <f>+VLOOKUP(C5297,'Thanh toán '!M$1335:N$6972,2,0)</f>
        <v>1436011</v>
      </c>
      <c r="O5297" s="61">
        <f t="shared" si="256"/>
        <v>0</v>
      </c>
    </row>
    <row r="5298" spans="2:15" hidden="1" x14ac:dyDescent="0.3">
      <c r="B5298" s="56" t="s">
        <v>19357</v>
      </c>
      <c r="C5298" s="19">
        <f t="shared" si="254"/>
        <v>42190</v>
      </c>
      <c r="D5298" s="56" t="s">
        <v>13350</v>
      </c>
      <c r="E5298" s="55">
        <v>45122</v>
      </c>
      <c r="F5298" s="18">
        <f t="shared" si="255"/>
        <v>7</v>
      </c>
      <c r="G5298" s="56" t="s">
        <v>11799</v>
      </c>
      <c r="H5298" s="56" t="s">
        <v>13639</v>
      </c>
      <c r="I5298" s="56" t="s">
        <v>11725</v>
      </c>
      <c r="J5298" s="57">
        <v>953285</v>
      </c>
      <c r="K5298" s="58" t="s">
        <v>11726</v>
      </c>
      <c r="L5298" s="57">
        <v>76263</v>
      </c>
      <c r="M5298" s="59">
        <f t="shared" si="253"/>
        <v>1029548</v>
      </c>
      <c r="N5298">
        <f>+VLOOKUP(C5298,'Thanh toán '!M$1335:N$6972,2,0)</f>
        <v>1029548</v>
      </c>
      <c r="O5298" s="61">
        <f t="shared" si="256"/>
        <v>0</v>
      </c>
    </row>
    <row r="5299" spans="2:15" hidden="1" x14ac:dyDescent="0.3">
      <c r="B5299" s="56" t="s">
        <v>19358</v>
      </c>
      <c r="C5299" s="19">
        <f t="shared" si="254"/>
        <v>42191</v>
      </c>
      <c r="D5299" s="56" t="s">
        <v>13350</v>
      </c>
      <c r="E5299" s="55">
        <v>45122</v>
      </c>
      <c r="F5299" s="18">
        <f t="shared" si="255"/>
        <v>7</v>
      </c>
      <c r="G5299" s="56" t="s">
        <v>11799</v>
      </c>
      <c r="H5299" s="56" t="s">
        <v>13530</v>
      </c>
      <c r="I5299" s="56" t="s">
        <v>11725</v>
      </c>
      <c r="J5299" s="57">
        <v>394506</v>
      </c>
      <c r="K5299" s="58" t="s">
        <v>11726</v>
      </c>
      <c r="L5299" s="57">
        <v>31560</v>
      </c>
      <c r="M5299" s="59">
        <f t="shared" si="253"/>
        <v>426066</v>
      </c>
      <c r="N5299">
        <f>+VLOOKUP(C5299,'Thanh toán '!M$1335:N$6972,2,0)</f>
        <v>426066</v>
      </c>
      <c r="O5299" s="61">
        <f t="shared" si="256"/>
        <v>0</v>
      </c>
    </row>
    <row r="5300" spans="2:15" hidden="1" x14ac:dyDescent="0.3">
      <c r="B5300" s="56" t="s">
        <v>19359</v>
      </c>
      <c r="C5300" s="19">
        <f t="shared" si="254"/>
        <v>42192</v>
      </c>
      <c r="D5300" s="56" t="s">
        <v>13350</v>
      </c>
      <c r="E5300" s="55">
        <v>45122</v>
      </c>
      <c r="F5300" s="18">
        <f t="shared" si="255"/>
        <v>7</v>
      </c>
      <c r="G5300" s="56" t="s">
        <v>12191</v>
      </c>
      <c r="H5300" s="56" t="s">
        <v>14145</v>
      </c>
      <c r="I5300" s="56" t="s">
        <v>12192</v>
      </c>
      <c r="J5300" s="57">
        <v>1533290</v>
      </c>
      <c r="K5300" s="58" t="s">
        <v>11726</v>
      </c>
      <c r="L5300" s="57">
        <v>122663</v>
      </c>
      <c r="M5300" s="59">
        <f t="shared" si="253"/>
        <v>1655953</v>
      </c>
      <c r="N5300">
        <f>+VLOOKUP(C5300,'Thanh toán '!M$1335:N$6972,2,0)</f>
        <v>1655953</v>
      </c>
      <c r="O5300" s="61">
        <f t="shared" si="256"/>
        <v>0</v>
      </c>
    </row>
    <row r="5301" spans="2:15" hidden="1" x14ac:dyDescent="0.3">
      <c r="B5301" s="56" t="s">
        <v>19360</v>
      </c>
      <c r="C5301" s="19">
        <f t="shared" si="254"/>
        <v>42194</v>
      </c>
      <c r="D5301" s="56" t="s">
        <v>13350</v>
      </c>
      <c r="E5301" s="55">
        <v>45122</v>
      </c>
      <c r="F5301" s="18">
        <f t="shared" si="255"/>
        <v>7</v>
      </c>
      <c r="G5301" s="56" t="s">
        <v>11799</v>
      </c>
      <c r="H5301" s="56" t="s">
        <v>18570</v>
      </c>
      <c r="I5301" s="56" t="s">
        <v>11725</v>
      </c>
      <c r="J5301" s="57">
        <v>1291299</v>
      </c>
      <c r="K5301" s="58" t="s">
        <v>11726</v>
      </c>
      <c r="L5301" s="57">
        <v>103304</v>
      </c>
      <c r="M5301" s="59">
        <f t="shared" si="253"/>
        <v>1394603</v>
      </c>
      <c r="N5301">
        <f>+VLOOKUP(C5301,'Thanh toán '!M$1335:N$6972,2,0)</f>
        <v>1394603</v>
      </c>
      <c r="O5301" s="61">
        <f t="shared" si="256"/>
        <v>0</v>
      </c>
    </row>
    <row r="5302" spans="2:15" hidden="1" x14ac:dyDescent="0.3">
      <c r="B5302" s="56" t="s">
        <v>19361</v>
      </c>
      <c r="C5302" s="19">
        <f t="shared" si="254"/>
        <v>42195</v>
      </c>
      <c r="D5302" s="56" t="s">
        <v>13350</v>
      </c>
      <c r="E5302" s="55">
        <v>45122</v>
      </c>
      <c r="F5302" s="18">
        <f t="shared" si="255"/>
        <v>7</v>
      </c>
      <c r="G5302" s="56" t="s">
        <v>12239</v>
      </c>
      <c r="H5302" s="56" t="s">
        <v>18260</v>
      </c>
      <c r="I5302" s="56" t="s">
        <v>12240</v>
      </c>
      <c r="J5302" s="57">
        <v>1323000</v>
      </c>
      <c r="K5302" s="58" t="s">
        <v>11726</v>
      </c>
      <c r="L5302" s="57">
        <v>105840</v>
      </c>
      <c r="M5302" s="59">
        <f t="shared" ref="M5302:M5365" si="257">+L5302+J5302</f>
        <v>1428840</v>
      </c>
      <c r="N5302">
        <f>+VLOOKUP(C5302,'Thanh toán '!M$1335:N$6972,2,0)</f>
        <v>1428840</v>
      </c>
      <c r="O5302" s="61">
        <f t="shared" si="256"/>
        <v>0</v>
      </c>
    </row>
    <row r="5303" spans="2:15" hidden="1" x14ac:dyDescent="0.3">
      <c r="B5303" s="56" t="s">
        <v>19362</v>
      </c>
      <c r="C5303" s="19">
        <f t="shared" si="254"/>
        <v>42198</v>
      </c>
      <c r="D5303" s="56" t="s">
        <v>13350</v>
      </c>
      <c r="E5303" s="55">
        <v>45122</v>
      </c>
      <c r="F5303" s="18">
        <f t="shared" si="255"/>
        <v>7</v>
      </c>
      <c r="G5303" s="56" t="s">
        <v>12360</v>
      </c>
      <c r="H5303" s="56" t="s">
        <v>12360</v>
      </c>
      <c r="I5303" s="56" t="s">
        <v>12361</v>
      </c>
      <c r="J5303" s="57">
        <v>1485000</v>
      </c>
      <c r="K5303" s="58" t="s">
        <v>11726</v>
      </c>
      <c r="L5303" s="57">
        <v>118800</v>
      </c>
      <c r="M5303" s="59">
        <f t="shared" si="257"/>
        <v>1603800</v>
      </c>
      <c r="N5303">
        <f>+VLOOKUP(C5303,'Thanh toán '!M$1335:N$6972,2,0)</f>
        <v>1603800</v>
      </c>
      <c r="O5303" s="61">
        <f t="shared" si="256"/>
        <v>0</v>
      </c>
    </row>
    <row r="5304" spans="2:15" hidden="1" x14ac:dyDescent="0.3">
      <c r="B5304" s="56" t="s">
        <v>19363</v>
      </c>
      <c r="C5304" s="19">
        <f t="shared" si="254"/>
        <v>42199</v>
      </c>
      <c r="D5304" s="56" t="s">
        <v>13350</v>
      </c>
      <c r="E5304" s="55">
        <v>45122</v>
      </c>
      <c r="F5304" s="18">
        <f t="shared" si="255"/>
        <v>7</v>
      </c>
      <c r="G5304" s="56" t="s">
        <v>12360</v>
      </c>
      <c r="H5304" s="56" t="s">
        <v>12360</v>
      </c>
      <c r="I5304" s="56" t="s">
        <v>12361</v>
      </c>
      <c r="J5304" s="57">
        <v>441000</v>
      </c>
      <c r="K5304" s="58" t="s">
        <v>11726</v>
      </c>
      <c r="L5304" s="57">
        <v>35280</v>
      </c>
      <c r="M5304" s="59">
        <f t="shared" si="257"/>
        <v>476280</v>
      </c>
      <c r="N5304">
        <f>+VLOOKUP(C5304,'Thanh toán '!M$1335:N$6972,2,0)</f>
        <v>476280</v>
      </c>
      <c r="O5304" s="61">
        <f t="shared" si="256"/>
        <v>0</v>
      </c>
    </row>
    <row r="5305" spans="2:15" hidden="1" x14ac:dyDescent="0.3">
      <c r="B5305" s="56" t="s">
        <v>19364</v>
      </c>
      <c r="C5305" s="19">
        <f t="shared" si="254"/>
        <v>42200</v>
      </c>
      <c r="D5305" s="56" t="s">
        <v>13350</v>
      </c>
      <c r="E5305" s="55">
        <v>45122</v>
      </c>
      <c r="F5305" s="18">
        <f t="shared" si="255"/>
        <v>7</v>
      </c>
      <c r="G5305" s="56" t="s">
        <v>12360</v>
      </c>
      <c r="H5305" s="56" t="s">
        <v>12360</v>
      </c>
      <c r="I5305" s="56" t="s">
        <v>12361</v>
      </c>
      <c r="J5305" s="57">
        <v>1466120</v>
      </c>
      <c r="K5305" s="58" t="s">
        <v>11726</v>
      </c>
      <c r="L5305" s="57">
        <v>117290</v>
      </c>
      <c r="M5305" s="59">
        <f t="shared" si="257"/>
        <v>1583410</v>
      </c>
      <c r="N5305">
        <f>+VLOOKUP(C5305,'Thanh toán '!M$1335:N$6972,2,0)</f>
        <v>1583410</v>
      </c>
      <c r="O5305" s="61">
        <f t="shared" si="256"/>
        <v>0</v>
      </c>
    </row>
    <row r="5306" spans="2:15" hidden="1" x14ac:dyDescent="0.3">
      <c r="B5306" s="56" t="s">
        <v>19365</v>
      </c>
      <c r="C5306" s="19">
        <f t="shared" si="254"/>
        <v>42201</v>
      </c>
      <c r="D5306" s="56" t="s">
        <v>13350</v>
      </c>
      <c r="E5306" s="55">
        <v>45122</v>
      </c>
      <c r="F5306" s="18">
        <f t="shared" si="255"/>
        <v>7</v>
      </c>
      <c r="G5306" s="56" t="s">
        <v>11799</v>
      </c>
      <c r="H5306" s="56" t="s">
        <v>13585</v>
      </c>
      <c r="I5306" s="56" t="s">
        <v>11725</v>
      </c>
      <c r="J5306" s="57">
        <v>413400</v>
      </c>
      <c r="K5306" s="58" t="s">
        <v>11726</v>
      </c>
      <c r="L5306" s="57">
        <v>33072</v>
      </c>
      <c r="M5306" s="59">
        <f t="shared" si="257"/>
        <v>446472</v>
      </c>
      <c r="N5306">
        <f>+VLOOKUP(C5306,'Thanh toán '!M$1335:N$6972,2,0)</f>
        <v>446472</v>
      </c>
      <c r="O5306" s="61">
        <f t="shared" si="256"/>
        <v>0</v>
      </c>
    </row>
    <row r="5307" spans="2:15" hidden="1" x14ac:dyDescent="0.3">
      <c r="B5307" s="56" t="s">
        <v>19366</v>
      </c>
      <c r="C5307" s="19">
        <f t="shared" si="254"/>
        <v>42203</v>
      </c>
      <c r="D5307" s="56" t="s">
        <v>13350</v>
      </c>
      <c r="E5307" s="55">
        <v>45122</v>
      </c>
      <c r="F5307" s="18">
        <f t="shared" si="255"/>
        <v>7</v>
      </c>
      <c r="G5307" s="56" t="s">
        <v>11860</v>
      </c>
      <c r="H5307" s="56" t="s">
        <v>15087</v>
      </c>
      <c r="I5307" s="56" t="s">
        <v>11719</v>
      </c>
      <c r="J5307" s="57">
        <v>436030</v>
      </c>
      <c r="K5307" s="58" t="s">
        <v>11726</v>
      </c>
      <c r="L5307" s="57">
        <v>34882</v>
      </c>
      <c r="M5307" s="59">
        <f t="shared" si="257"/>
        <v>470912</v>
      </c>
      <c r="N5307">
        <f>+VLOOKUP(C5307,'Thanh toán '!M$1335:N$6972,2,0)</f>
        <v>470912</v>
      </c>
      <c r="O5307" s="61">
        <f t="shared" si="256"/>
        <v>0</v>
      </c>
    </row>
    <row r="5308" spans="2:15" hidden="1" x14ac:dyDescent="0.3">
      <c r="B5308" s="56" t="s">
        <v>19367</v>
      </c>
      <c r="C5308" s="19">
        <f t="shared" si="254"/>
        <v>42204</v>
      </c>
      <c r="D5308" s="56" t="s">
        <v>13350</v>
      </c>
      <c r="E5308" s="55">
        <v>45122</v>
      </c>
      <c r="F5308" s="18">
        <f t="shared" si="255"/>
        <v>7</v>
      </c>
      <c r="G5308" s="56" t="s">
        <v>11799</v>
      </c>
      <c r="H5308" s="56" t="s">
        <v>14993</v>
      </c>
      <c r="I5308" s="56" t="s">
        <v>11725</v>
      </c>
      <c r="J5308" s="57">
        <v>758127</v>
      </c>
      <c r="K5308" s="58" t="s">
        <v>11726</v>
      </c>
      <c r="L5308" s="57">
        <v>60650</v>
      </c>
      <c r="M5308" s="59">
        <f t="shared" si="257"/>
        <v>818777</v>
      </c>
      <c r="N5308">
        <f>+VLOOKUP(C5308,'Thanh toán '!M$1335:N$6972,2,0)</f>
        <v>818777</v>
      </c>
      <c r="O5308" s="61">
        <f t="shared" si="256"/>
        <v>0</v>
      </c>
    </row>
    <row r="5309" spans="2:15" hidden="1" x14ac:dyDescent="0.3">
      <c r="B5309" s="56" t="s">
        <v>19368</v>
      </c>
      <c r="C5309" s="19">
        <f t="shared" si="254"/>
        <v>42205</v>
      </c>
      <c r="D5309" s="56" t="s">
        <v>13350</v>
      </c>
      <c r="E5309" s="55">
        <v>45122</v>
      </c>
      <c r="F5309" s="18">
        <f t="shared" si="255"/>
        <v>7</v>
      </c>
      <c r="G5309" s="56" t="s">
        <v>11799</v>
      </c>
      <c r="H5309" s="56" t="s">
        <v>13885</v>
      </c>
      <c r="I5309" s="56" t="s">
        <v>11725</v>
      </c>
      <c r="J5309" s="57">
        <v>367155</v>
      </c>
      <c r="K5309" s="58" t="s">
        <v>11726</v>
      </c>
      <c r="L5309" s="57">
        <v>29372</v>
      </c>
      <c r="M5309" s="59">
        <f t="shared" si="257"/>
        <v>396527</v>
      </c>
      <c r="N5309">
        <f>+VLOOKUP(C5309,'Thanh toán '!M$1335:N$6972,2,0)</f>
        <v>396527</v>
      </c>
      <c r="O5309" s="61">
        <f t="shared" si="256"/>
        <v>0</v>
      </c>
    </row>
    <row r="5310" spans="2:15" hidden="1" x14ac:dyDescent="0.3">
      <c r="B5310" s="56" t="s">
        <v>19369</v>
      </c>
      <c r="C5310" s="19">
        <f t="shared" si="254"/>
        <v>42206</v>
      </c>
      <c r="D5310" s="56" t="s">
        <v>13350</v>
      </c>
      <c r="E5310" s="55">
        <v>45122</v>
      </c>
      <c r="F5310" s="18">
        <f t="shared" si="255"/>
        <v>7</v>
      </c>
      <c r="G5310" s="56" t="s">
        <v>11799</v>
      </c>
      <c r="H5310" s="56" t="s">
        <v>13885</v>
      </c>
      <c r="I5310" s="56" t="s">
        <v>11725</v>
      </c>
      <c r="J5310" s="57">
        <v>390972</v>
      </c>
      <c r="K5310" s="58" t="s">
        <v>11726</v>
      </c>
      <c r="L5310" s="57">
        <v>31278</v>
      </c>
      <c r="M5310" s="59">
        <f t="shared" si="257"/>
        <v>422250</v>
      </c>
      <c r="N5310">
        <f>+VLOOKUP(C5310,'Thanh toán '!M$1335:N$6972,2,0)</f>
        <v>422250</v>
      </c>
      <c r="O5310" s="61">
        <f t="shared" si="256"/>
        <v>0</v>
      </c>
    </row>
    <row r="5311" spans="2:15" hidden="1" x14ac:dyDescent="0.3">
      <c r="B5311" s="56" t="s">
        <v>19370</v>
      </c>
      <c r="C5311" s="19">
        <f t="shared" si="254"/>
        <v>42207</v>
      </c>
      <c r="D5311" s="56" t="s">
        <v>13350</v>
      </c>
      <c r="E5311" s="55">
        <v>45122</v>
      </c>
      <c r="F5311" s="18">
        <f t="shared" si="255"/>
        <v>7</v>
      </c>
      <c r="G5311" s="56" t="s">
        <v>11799</v>
      </c>
      <c r="H5311" s="56" t="s">
        <v>13896</v>
      </c>
      <c r="I5311" s="56" t="s">
        <v>11725</v>
      </c>
      <c r="J5311" s="57">
        <v>444230</v>
      </c>
      <c r="K5311" s="58" t="s">
        <v>11726</v>
      </c>
      <c r="L5311" s="57">
        <v>35538</v>
      </c>
      <c r="M5311" s="59">
        <f t="shared" si="257"/>
        <v>479768</v>
      </c>
      <c r="N5311">
        <f>+VLOOKUP(C5311,'Thanh toán '!M$1335:N$6972,2,0)</f>
        <v>479768</v>
      </c>
      <c r="O5311" s="61">
        <f t="shared" si="256"/>
        <v>0</v>
      </c>
    </row>
    <row r="5312" spans="2:15" hidden="1" x14ac:dyDescent="0.3">
      <c r="B5312" s="56" t="s">
        <v>19371</v>
      </c>
      <c r="C5312" s="19">
        <f t="shared" si="254"/>
        <v>42209</v>
      </c>
      <c r="D5312" s="56" t="s">
        <v>13350</v>
      </c>
      <c r="E5312" s="55">
        <v>45122</v>
      </c>
      <c r="F5312" s="18">
        <f t="shared" si="255"/>
        <v>7</v>
      </c>
      <c r="G5312" s="56" t="s">
        <v>12330</v>
      </c>
      <c r="H5312" s="56" t="s">
        <v>12330</v>
      </c>
      <c r="I5312" s="56" t="s">
        <v>12331</v>
      </c>
      <c r="J5312" s="57">
        <v>3717160</v>
      </c>
      <c r="K5312" s="58" t="s">
        <v>11726</v>
      </c>
      <c r="L5312" s="57">
        <v>297373</v>
      </c>
      <c r="M5312" s="59">
        <f t="shared" si="257"/>
        <v>4014533</v>
      </c>
      <c r="N5312">
        <f>+VLOOKUP(C5312,'Thanh toán '!M$1335:N$6972,2,0)</f>
        <v>4014533</v>
      </c>
      <c r="O5312" s="61">
        <f t="shared" si="256"/>
        <v>0</v>
      </c>
    </row>
    <row r="5313" spans="2:15" hidden="1" x14ac:dyDescent="0.3">
      <c r="B5313" s="56" t="s">
        <v>19372</v>
      </c>
      <c r="C5313" s="19">
        <f t="shared" si="254"/>
        <v>42212</v>
      </c>
      <c r="D5313" s="56" t="s">
        <v>13350</v>
      </c>
      <c r="E5313" s="55">
        <v>45122</v>
      </c>
      <c r="F5313" s="18">
        <f t="shared" si="255"/>
        <v>7</v>
      </c>
      <c r="G5313" s="56" t="s">
        <v>11799</v>
      </c>
      <c r="H5313" s="56" t="s">
        <v>13848</v>
      </c>
      <c r="I5313" s="56" t="s">
        <v>11725</v>
      </c>
      <c r="J5313" s="57">
        <v>793715</v>
      </c>
      <c r="K5313" s="58" t="s">
        <v>11726</v>
      </c>
      <c r="L5313" s="57">
        <v>63497</v>
      </c>
      <c r="M5313" s="59">
        <f t="shared" si="257"/>
        <v>857212</v>
      </c>
      <c r="N5313">
        <f>+VLOOKUP(C5313,'Thanh toán '!M$1335:N$6972,2,0)</f>
        <v>857212</v>
      </c>
      <c r="O5313" s="61">
        <f t="shared" si="256"/>
        <v>0</v>
      </c>
    </row>
    <row r="5314" spans="2:15" hidden="1" x14ac:dyDescent="0.3">
      <c r="B5314" s="56" t="s">
        <v>19373</v>
      </c>
      <c r="C5314" s="19">
        <f t="shared" si="254"/>
        <v>42213</v>
      </c>
      <c r="D5314" s="56" t="s">
        <v>13350</v>
      </c>
      <c r="E5314" s="55">
        <v>45122</v>
      </c>
      <c r="F5314" s="18">
        <f t="shared" si="255"/>
        <v>7</v>
      </c>
      <c r="G5314" s="56" t="s">
        <v>11799</v>
      </c>
      <c r="H5314" s="56" t="s">
        <v>13991</v>
      </c>
      <c r="I5314" s="56" t="s">
        <v>11725</v>
      </c>
      <c r="J5314" s="57">
        <v>811385</v>
      </c>
      <c r="K5314" s="58" t="s">
        <v>11726</v>
      </c>
      <c r="L5314" s="57">
        <v>64911</v>
      </c>
      <c r="M5314" s="59">
        <f t="shared" si="257"/>
        <v>876296</v>
      </c>
      <c r="N5314">
        <f>+VLOOKUP(C5314,'Thanh toán '!M$1335:N$6972,2,0)</f>
        <v>876296</v>
      </c>
      <c r="O5314" s="61">
        <f t="shared" si="256"/>
        <v>0</v>
      </c>
    </row>
    <row r="5315" spans="2:15" hidden="1" x14ac:dyDescent="0.3">
      <c r="B5315" s="56" t="s">
        <v>19374</v>
      </c>
      <c r="C5315" s="19">
        <f t="shared" si="254"/>
        <v>42215</v>
      </c>
      <c r="D5315" s="56" t="s">
        <v>13350</v>
      </c>
      <c r="E5315" s="55">
        <v>45122</v>
      </c>
      <c r="F5315" s="18">
        <f t="shared" si="255"/>
        <v>7</v>
      </c>
      <c r="G5315" s="56" t="s">
        <v>11799</v>
      </c>
      <c r="H5315" s="56" t="s">
        <v>14056</v>
      </c>
      <c r="I5315" s="56" t="s">
        <v>11725</v>
      </c>
      <c r="J5315" s="57">
        <v>614799</v>
      </c>
      <c r="K5315" s="58" t="s">
        <v>11726</v>
      </c>
      <c r="L5315" s="57">
        <v>49184</v>
      </c>
      <c r="M5315" s="59">
        <f t="shared" si="257"/>
        <v>663983</v>
      </c>
      <c r="N5315">
        <f>+VLOOKUP(C5315,'Thanh toán '!M$1335:N$6972,2,0)</f>
        <v>663983</v>
      </c>
      <c r="O5315" s="61">
        <f t="shared" si="256"/>
        <v>0</v>
      </c>
    </row>
    <row r="5316" spans="2:15" hidden="1" x14ac:dyDescent="0.3">
      <c r="B5316" s="56" t="s">
        <v>19375</v>
      </c>
      <c r="C5316" s="19">
        <f t="shared" si="254"/>
        <v>42216</v>
      </c>
      <c r="D5316" s="56" t="s">
        <v>13350</v>
      </c>
      <c r="E5316" s="55">
        <v>45122</v>
      </c>
      <c r="F5316" s="18">
        <f t="shared" si="255"/>
        <v>7</v>
      </c>
      <c r="G5316" s="56" t="s">
        <v>11799</v>
      </c>
      <c r="H5316" s="56" t="s">
        <v>13507</v>
      </c>
      <c r="I5316" s="56" t="s">
        <v>11725</v>
      </c>
      <c r="J5316" s="57">
        <v>544847</v>
      </c>
      <c r="K5316" s="58" t="s">
        <v>11726</v>
      </c>
      <c r="L5316" s="57">
        <v>43588</v>
      </c>
      <c r="M5316" s="59">
        <f t="shared" si="257"/>
        <v>588435</v>
      </c>
      <c r="N5316">
        <f>+VLOOKUP(C5316,'Thanh toán '!M$1335:N$6972,2,0)</f>
        <v>588435</v>
      </c>
      <c r="O5316" s="61">
        <f t="shared" si="256"/>
        <v>0</v>
      </c>
    </row>
    <row r="5317" spans="2:15" hidden="1" x14ac:dyDescent="0.3">
      <c r="B5317" s="56" t="s">
        <v>19376</v>
      </c>
      <c r="C5317" s="19">
        <f t="shared" si="254"/>
        <v>42217</v>
      </c>
      <c r="D5317" s="56" t="s">
        <v>13350</v>
      </c>
      <c r="E5317" s="55">
        <v>45122</v>
      </c>
      <c r="F5317" s="18">
        <f t="shared" si="255"/>
        <v>7</v>
      </c>
      <c r="G5317" s="56" t="s">
        <v>11799</v>
      </c>
      <c r="H5317" s="56" t="s">
        <v>13399</v>
      </c>
      <c r="I5317" s="56" t="s">
        <v>11725</v>
      </c>
      <c r="J5317" s="57">
        <v>798980</v>
      </c>
      <c r="K5317" s="58" t="s">
        <v>11726</v>
      </c>
      <c r="L5317" s="57">
        <v>63918</v>
      </c>
      <c r="M5317" s="59">
        <f t="shared" si="257"/>
        <v>862898</v>
      </c>
      <c r="N5317">
        <f>+VLOOKUP(C5317,'Thanh toán '!M$1335:N$6972,2,0)</f>
        <v>862898</v>
      </c>
      <c r="O5317" s="61">
        <f t="shared" si="256"/>
        <v>0</v>
      </c>
    </row>
    <row r="5318" spans="2:15" hidden="1" x14ac:dyDescent="0.3">
      <c r="B5318" s="56" t="s">
        <v>19377</v>
      </c>
      <c r="C5318" s="19">
        <f t="shared" ref="C5318:C5381" si="258">+B5318*1</f>
        <v>42218</v>
      </c>
      <c r="D5318" s="56" t="s">
        <v>13350</v>
      </c>
      <c r="E5318" s="55">
        <v>45122</v>
      </c>
      <c r="F5318" s="18">
        <f t="shared" ref="F5318:F5381" si="259">+MONTH(E5318)</f>
        <v>7</v>
      </c>
      <c r="G5318" s="56" t="s">
        <v>11799</v>
      </c>
      <c r="H5318" s="56" t="s">
        <v>13505</v>
      </c>
      <c r="I5318" s="56" t="s">
        <v>11725</v>
      </c>
      <c r="J5318" s="57">
        <v>266538</v>
      </c>
      <c r="K5318" s="58" t="s">
        <v>11726</v>
      </c>
      <c r="L5318" s="57">
        <v>21323</v>
      </c>
      <c r="M5318" s="59">
        <f t="shared" si="257"/>
        <v>287861</v>
      </c>
      <c r="N5318">
        <f>+VLOOKUP(C5318,'Thanh toán '!M$1335:N$6972,2,0)</f>
        <v>287861</v>
      </c>
      <c r="O5318" s="61">
        <f t="shared" ref="O5318:O5381" si="260">+N5318-M5318</f>
        <v>0</v>
      </c>
    </row>
    <row r="5319" spans="2:15" hidden="1" x14ac:dyDescent="0.3">
      <c r="B5319" s="56" t="s">
        <v>19378</v>
      </c>
      <c r="C5319" s="19">
        <f t="shared" si="258"/>
        <v>42221</v>
      </c>
      <c r="D5319" s="56" t="s">
        <v>13350</v>
      </c>
      <c r="E5319" s="55">
        <v>45122</v>
      </c>
      <c r="F5319" s="18">
        <f t="shared" si="259"/>
        <v>7</v>
      </c>
      <c r="G5319" s="56" t="s">
        <v>12170</v>
      </c>
      <c r="H5319" s="56" t="s">
        <v>12170</v>
      </c>
      <c r="I5319" s="56" t="s">
        <v>12171</v>
      </c>
      <c r="J5319" s="57">
        <v>924048</v>
      </c>
      <c r="K5319" s="58" t="s">
        <v>11726</v>
      </c>
      <c r="L5319" s="57">
        <v>73924</v>
      </c>
      <c r="M5319" s="59">
        <f t="shared" si="257"/>
        <v>997972</v>
      </c>
      <c r="N5319">
        <f>+VLOOKUP(C5319,'Thanh toán '!M$1335:N$6972,2,0)</f>
        <v>997972</v>
      </c>
      <c r="O5319" s="61">
        <f t="shared" si="260"/>
        <v>0</v>
      </c>
    </row>
    <row r="5320" spans="2:15" hidden="1" x14ac:dyDescent="0.3">
      <c r="B5320" s="56" t="s">
        <v>19379</v>
      </c>
      <c r="C5320" s="19">
        <f t="shared" si="258"/>
        <v>42222</v>
      </c>
      <c r="D5320" s="56" t="s">
        <v>13350</v>
      </c>
      <c r="E5320" s="55">
        <v>45122</v>
      </c>
      <c r="F5320" s="18">
        <f t="shared" si="259"/>
        <v>7</v>
      </c>
      <c r="G5320" s="56" t="s">
        <v>12164</v>
      </c>
      <c r="H5320" s="56" t="s">
        <v>14236</v>
      </c>
      <c r="I5320" s="56" t="s">
        <v>12165</v>
      </c>
      <c r="J5320" s="57">
        <v>2967580</v>
      </c>
      <c r="K5320" s="58" t="s">
        <v>11726</v>
      </c>
      <c r="L5320" s="57">
        <v>237406</v>
      </c>
      <c r="M5320" s="59">
        <f t="shared" si="257"/>
        <v>3204986</v>
      </c>
      <c r="N5320">
        <f>+VLOOKUP(C5320,'Thanh toán '!M$1335:N$6972,2,0)</f>
        <v>3204986</v>
      </c>
      <c r="O5320" s="61">
        <f t="shared" si="260"/>
        <v>0</v>
      </c>
    </row>
    <row r="5321" spans="2:15" hidden="1" x14ac:dyDescent="0.3">
      <c r="B5321" s="56" t="s">
        <v>19380</v>
      </c>
      <c r="C5321" s="19">
        <f t="shared" si="258"/>
        <v>42225</v>
      </c>
      <c r="D5321" s="56" t="s">
        <v>13350</v>
      </c>
      <c r="E5321" s="55">
        <v>45124</v>
      </c>
      <c r="F5321" s="18">
        <f t="shared" si="259"/>
        <v>7</v>
      </c>
      <c r="G5321" s="56" t="s">
        <v>11799</v>
      </c>
      <c r="H5321" s="56" t="s">
        <v>14062</v>
      </c>
      <c r="I5321" s="56" t="s">
        <v>11725</v>
      </c>
      <c r="J5321" s="57">
        <v>283800</v>
      </c>
      <c r="K5321" s="58" t="s">
        <v>11726</v>
      </c>
      <c r="L5321" s="57">
        <v>22704</v>
      </c>
      <c r="M5321" s="59">
        <f t="shared" si="257"/>
        <v>306504</v>
      </c>
      <c r="N5321">
        <f>+VLOOKUP(C5321,'Thanh toán '!M$1335:N$6972,2,0)</f>
        <v>306504</v>
      </c>
      <c r="O5321" s="61">
        <f t="shared" si="260"/>
        <v>0</v>
      </c>
    </row>
    <row r="5322" spans="2:15" hidden="1" x14ac:dyDescent="0.3">
      <c r="B5322" s="56" t="s">
        <v>19381</v>
      </c>
      <c r="C5322" s="19">
        <f t="shared" si="258"/>
        <v>42226</v>
      </c>
      <c r="D5322" s="56" t="s">
        <v>13350</v>
      </c>
      <c r="E5322" s="55">
        <v>45124</v>
      </c>
      <c r="F5322" s="18">
        <f t="shared" si="259"/>
        <v>7</v>
      </c>
      <c r="G5322" s="56" t="s">
        <v>11799</v>
      </c>
      <c r="H5322" s="56" t="s">
        <v>14181</v>
      </c>
      <c r="I5322" s="56" t="s">
        <v>11725</v>
      </c>
      <c r="J5322" s="57">
        <v>141900</v>
      </c>
      <c r="K5322" s="58" t="s">
        <v>11726</v>
      </c>
      <c r="L5322" s="57">
        <v>11352</v>
      </c>
      <c r="M5322" s="59">
        <f t="shared" si="257"/>
        <v>153252</v>
      </c>
      <c r="N5322">
        <f>+VLOOKUP(C5322,'Thanh toán '!M$1335:N$6972,2,0)</f>
        <v>153252</v>
      </c>
      <c r="O5322" s="61">
        <f t="shared" si="260"/>
        <v>0</v>
      </c>
    </row>
    <row r="5323" spans="2:15" hidden="1" x14ac:dyDescent="0.3">
      <c r="B5323" s="56" t="s">
        <v>19382</v>
      </c>
      <c r="C5323" s="19">
        <f t="shared" si="258"/>
        <v>42227</v>
      </c>
      <c r="D5323" s="56" t="s">
        <v>13350</v>
      </c>
      <c r="E5323" s="55">
        <v>45124</v>
      </c>
      <c r="F5323" s="18">
        <f t="shared" si="259"/>
        <v>7</v>
      </c>
      <c r="G5323" s="56" t="s">
        <v>11799</v>
      </c>
      <c r="H5323" s="56" t="s">
        <v>13617</v>
      </c>
      <c r="I5323" s="56" t="s">
        <v>11725</v>
      </c>
      <c r="J5323" s="57">
        <v>479818</v>
      </c>
      <c r="K5323" s="58" t="s">
        <v>11726</v>
      </c>
      <c r="L5323" s="57">
        <v>38385</v>
      </c>
      <c r="M5323" s="59">
        <f t="shared" si="257"/>
        <v>518203</v>
      </c>
      <c r="N5323">
        <f>+VLOOKUP(C5323,'Thanh toán '!M$1335:N$6972,2,0)</f>
        <v>518203</v>
      </c>
      <c r="O5323" s="61">
        <f t="shared" si="260"/>
        <v>0</v>
      </c>
    </row>
    <row r="5324" spans="2:15" hidden="1" x14ac:dyDescent="0.3">
      <c r="B5324" s="56" t="s">
        <v>19383</v>
      </c>
      <c r="C5324" s="19">
        <f t="shared" si="258"/>
        <v>42228</v>
      </c>
      <c r="D5324" s="56" t="s">
        <v>13350</v>
      </c>
      <c r="E5324" s="55">
        <v>45124</v>
      </c>
      <c r="F5324" s="18">
        <f t="shared" si="259"/>
        <v>7</v>
      </c>
      <c r="G5324" s="56" t="s">
        <v>11799</v>
      </c>
      <c r="H5324" s="56" t="s">
        <v>13346</v>
      </c>
      <c r="I5324" s="56" t="s">
        <v>11725</v>
      </c>
      <c r="J5324" s="57">
        <v>409866</v>
      </c>
      <c r="K5324" s="58" t="s">
        <v>11726</v>
      </c>
      <c r="L5324" s="57">
        <v>32789</v>
      </c>
      <c r="M5324" s="59">
        <f t="shared" si="257"/>
        <v>442655</v>
      </c>
      <c r="N5324">
        <f>+VLOOKUP(C5324,'Thanh toán '!M$1335:N$6972,2,0)</f>
        <v>442655</v>
      </c>
      <c r="O5324" s="61">
        <f t="shared" si="260"/>
        <v>0</v>
      </c>
    </row>
    <row r="5325" spans="2:15" hidden="1" x14ac:dyDescent="0.3">
      <c r="B5325" s="56" t="s">
        <v>19384</v>
      </c>
      <c r="C5325" s="19">
        <f t="shared" si="258"/>
        <v>42229</v>
      </c>
      <c r="D5325" s="56" t="s">
        <v>13350</v>
      </c>
      <c r="E5325" s="55">
        <v>45124</v>
      </c>
      <c r="F5325" s="18">
        <f t="shared" si="259"/>
        <v>7</v>
      </c>
      <c r="G5325" s="56" t="s">
        <v>11799</v>
      </c>
      <c r="H5325" s="56" t="s">
        <v>14207</v>
      </c>
      <c r="I5325" s="56" t="s">
        <v>11725</v>
      </c>
      <c r="J5325" s="57">
        <v>479818</v>
      </c>
      <c r="K5325" s="58" t="s">
        <v>11726</v>
      </c>
      <c r="L5325" s="57">
        <v>38385</v>
      </c>
      <c r="M5325" s="59">
        <f t="shared" si="257"/>
        <v>518203</v>
      </c>
      <c r="N5325">
        <f>+VLOOKUP(C5325,'Thanh toán '!M$1335:N$6972,2,0)</f>
        <v>518203</v>
      </c>
      <c r="O5325" s="61">
        <f t="shared" si="260"/>
        <v>0</v>
      </c>
    </row>
    <row r="5326" spans="2:15" hidden="1" x14ac:dyDescent="0.3">
      <c r="B5326" s="56" t="s">
        <v>19385</v>
      </c>
      <c r="C5326" s="19">
        <f t="shared" si="258"/>
        <v>42230</v>
      </c>
      <c r="D5326" s="56" t="s">
        <v>13350</v>
      </c>
      <c r="E5326" s="55">
        <v>45124</v>
      </c>
      <c r="F5326" s="18">
        <f t="shared" si="259"/>
        <v>7</v>
      </c>
      <c r="G5326" s="56" t="s">
        <v>11838</v>
      </c>
      <c r="H5326" s="56" t="s">
        <v>13939</v>
      </c>
      <c r="I5326" s="56" t="s">
        <v>11839</v>
      </c>
      <c r="J5326" s="57">
        <v>1345685</v>
      </c>
      <c r="K5326" s="58" t="s">
        <v>11726</v>
      </c>
      <c r="L5326" s="57">
        <v>107655</v>
      </c>
      <c r="M5326" s="59">
        <f t="shared" si="257"/>
        <v>1453340</v>
      </c>
      <c r="N5326">
        <f>+VLOOKUP(C5326,'Thanh toán '!M$1335:N$6972,2,0)</f>
        <v>1453340</v>
      </c>
      <c r="O5326" s="61">
        <f t="shared" si="260"/>
        <v>0</v>
      </c>
    </row>
    <row r="5327" spans="2:15" hidden="1" x14ac:dyDescent="0.3">
      <c r="B5327" s="56" t="s">
        <v>19386</v>
      </c>
      <c r="C5327" s="19">
        <f t="shared" si="258"/>
        <v>42234</v>
      </c>
      <c r="D5327" s="56" t="s">
        <v>13350</v>
      </c>
      <c r="E5327" s="55">
        <v>45124</v>
      </c>
      <c r="F5327" s="18">
        <f t="shared" si="259"/>
        <v>7</v>
      </c>
      <c r="G5327" s="56" t="s">
        <v>12367</v>
      </c>
      <c r="H5327" s="56" t="s">
        <v>14519</v>
      </c>
      <c r="I5327" s="56" t="s">
        <v>12368</v>
      </c>
      <c r="J5327" s="57">
        <v>1154982</v>
      </c>
      <c r="K5327" s="58" t="s">
        <v>11726</v>
      </c>
      <c r="L5327" s="57">
        <v>92399</v>
      </c>
      <c r="M5327" s="59">
        <f t="shared" si="257"/>
        <v>1247381</v>
      </c>
      <c r="N5327">
        <f>+VLOOKUP(C5327,'Thanh toán '!M$1335:N$6972,2,0)</f>
        <v>1247381</v>
      </c>
      <c r="O5327" s="61">
        <f t="shared" si="260"/>
        <v>0</v>
      </c>
    </row>
    <row r="5328" spans="2:15" hidden="1" x14ac:dyDescent="0.3">
      <c r="B5328" s="56" t="s">
        <v>19387</v>
      </c>
      <c r="C5328" s="19">
        <f t="shared" si="258"/>
        <v>42235</v>
      </c>
      <c r="D5328" s="56" t="s">
        <v>13350</v>
      </c>
      <c r="E5328" s="55">
        <v>45124</v>
      </c>
      <c r="F5328" s="18">
        <f t="shared" si="259"/>
        <v>7</v>
      </c>
      <c r="G5328" s="56" t="s">
        <v>12363</v>
      </c>
      <c r="H5328" s="56" t="s">
        <v>12363</v>
      </c>
      <c r="I5328" s="56" t="s">
        <v>12364</v>
      </c>
      <c r="J5328" s="57">
        <v>1741305</v>
      </c>
      <c r="K5328" s="58" t="s">
        <v>11726</v>
      </c>
      <c r="L5328" s="57">
        <v>139304</v>
      </c>
      <c r="M5328" s="59">
        <f t="shared" si="257"/>
        <v>1880609</v>
      </c>
      <c r="N5328">
        <f>+VLOOKUP(C5328,'Thanh toán '!M$1335:N$6972,2,0)</f>
        <v>1880609</v>
      </c>
      <c r="O5328" s="61">
        <f t="shared" si="260"/>
        <v>0</v>
      </c>
    </row>
    <row r="5329" spans="1:17" hidden="1" x14ac:dyDescent="0.3">
      <c r="B5329" s="56" t="s">
        <v>19388</v>
      </c>
      <c r="C5329" s="19">
        <f t="shared" si="258"/>
        <v>42241</v>
      </c>
      <c r="D5329" s="56" t="s">
        <v>13350</v>
      </c>
      <c r="E5329" s="55">
        <v>45124</v>
      </c>
      <c r="F5329" s="18">
        <f t="shared" si="259"/>
        <v>7</v>
      </c>
      <c r="G5329" s="56" t="s">
        <v>11799</v>
      </c>
      <c r="H5329" s="56" t="s">
        <v>13370</v>
      </c>
      <c r="I5329" s="56" t="s">
        <v>11725</v>
      </c>
      <c r="J5329" s="57">
        <v>734310</v>
      </c>
      <c r="K5329" s="58" t="s">
        <v>11726</v>
      </c>
      <c r="L5329" s="57">
        <v>58745</v>
      </c>
      <c r="M5329" s="59">
        <f t="shared" si="257"/>
        <v>793055</v>
      </c>
      <c r="N5329">
        <f>+VLOOKUP(C5329,'Thanh toán '!M$1335:N$6972,2,0)</f>
        <v>793055</v>
      </c>
      <c r="O5329" s="61">
        <f t="shared" si="260"/>
        <v>0</v>
      </c>
    </row>
    <row r="5330" spans="1:17" hidden="1" x14ac:dyDescent="0.3">
      <c r="B5330" s="56" t="s">
        <v>19389</v>
      </c>
      <c r="C5330" s="19">
        <f t="shared" si="258"/>
        <v>42242</v>
      </c>
      <c r="D5330" s="56" t="s">
        <v>13350</v>
      </c>
      <c r="E5330" s="55">
        <v>45124</v>
      </c>
      <c r="F5330" s="18">
        <f t="shared" si="259"/>
        <v>7</v>
      </c>
      <c r="G5330" s="56" t="s">
        <v>11799</v>
      </c>
      <c r="H5330" s="56" t="s">
        <v>13709</v>
      </c>
      <c r="I5330" s="56" t="s">
        <v>11725</v>
      </c>
      <c r="J5330" s="57">
        <v>486831</v>
      </c>
      <c r="K5330" s="58" t="s">
        <v>11726</v>
      </c>
      <c r="L5330" s="57">
        <v>38946</v>
      </c>
      <c r="M5330" s="59">
        <f t="shared" si="257"/>
        <v>525777</v>
      </c>
      <c r="N5330">
        <f>+VLOOKUP(C5330,'Thanh toán '!M$1335:N$6972,2,0)</f>
        <v>525777</v>
      </c>
      <c r="O5330" s="61">
        <f t="shared" si="260"/>
        <v>0</v>
      </c>
    </row>
    <row r="5331" spans="1:17" hidden="1" x14ac:dyDescent="0.3">
      <c r="B5331" s="56" t="s">
        <v>19390</v>
      </c>
      <c r="C5331" s="19">
        <f t="shared" si="258"/>
        <v>42245</v>
      </c>
      <c r="D5331" s="56" t="s">
        <v>13350</v>
      </c>
      <c r="E5331" s="55">
        <v>45124</v>
      </c>
      <c r="F5331" s="18">
        <f t="shared" si="259"/>
        <v>7</v>
      </c>
      <c r="G5331" s="56" t="s">
        <v>11799</v>
      </c>
      <c r="H5331" s="56" t="s">
        <v>13913</v>
      </c>
      <c r="I5331" s="56" t="s">
        <v>11725</v>
      </c>
      <c r="J5331" s="57">
        <v>444230</v>
      </c>
      <c r="K5331" s="58" t="s">
        <v>11726</v>
      </c>
      <c r="L5331" s="57">
        <v>35538</v>
      </c>
      <c r="M5331" s="59">
        <f t="shared" si="257"/>
        <v>479768</v>
      </c>
      <c r="N5331">
        <f>+VLOOKUP(C5331,'Thanh toán '!M$1335:N$6972,2,0)</f>
        <v>479768</v>
      </c>
      <c r="O5331" s="61">
        <f t="shared" si="260"/>
        <v>0</v>
      </c>
    </row>
    <row r="5332" spans="1:17" hidden="1" x14ac:dyDescent="0.3">
      <c r="B5332" s="56" t="s">
        <v>19391</v>
      </c>
      <c r="C5332" s="19">
        <f t="shared" si="258"/>
        <v>42246</v>
      </c>
      <c r="D5332" s="56" t="s">
        <v>13350</v>
      </c>
      <c r="E5332" s="55">
        <v>45124</v>
      </c>
      <c r="F5332" s="18">
        <f t="shared" si="259"/>
        <v>7</v>
      </c>
      <c r="G5332" s="56" t="s">
        <v>11799</v>
      </c>
      <c r="H5332" s="56" t="s">
        <v>14102</v>
      </c>
      <c r="I5332" s="56" t="s">
        <v>11725</v>
      </c>
      <c r="J5332" s="57">
        <v>745926</v>
      </c>
      <c r="K5332" s="58" t="s">
        <v>11726</v>
      </c>
      <c r="L5332" s="57">
        <v>59674</v>
      </c>
      <c r="M5332" s="59">
        <f t="shared" si="257"/>
        <v>805600</v>
      </c>
      <c r="N5332">
        <f>+VLOOKUP(C5332,'Thanh toán '!M$1335:N$6972,2,0)</f>
        <v>805600</v>
      </c>
      <c r="O5332" s="61">
        <f t="shared" si="260"/>
        <v>0</v>
      </c>
    </row>
    <row r="5333" spans="1:17" hidden="1" x14ac:dyDescent="0.3">
      <c r="B5333" s="56" t="s">
        <v>19392</v>
      </c>
      <c r="C5333" s="19">
        <f t="shared" si="258"/>
        <v>42247</v>
      </c>
      <c r="D5333" s="56" t="s">
        <v>13350</v>
      </c>
      <c r="E5333" s="55">
        <v>45124</v>
      </c>
      <c r="F5333" s="18">
        <f t="shared" si="259"/>
        <v>7</v>
      </c>
      <c r="G5333" s="56" t="s">
        <v>11799</v>
      </c>
      <c r="H5333" s="56" t="s">
        <v>13727</v>
      </c>
      <c r="I5333" s="56" t="s">
        <v>11725</v>
      </c>
      <c r="J5333" s="57">
        <v>877373</v>
      </c>
      <c r="K5333" s="58" t="s">
        <v>11726</v>
      </c>
      <c r="L5333" s="57">
        <v>70190</v>
      </c>
      <c r="M5333" s="59">
        <f t="shared" si="257"/>
        <v>947563</v>
      </c>
      <c r="N5333">
        <f>+VLOOKUP(C5333,'Thanh toán '!M$1335:N$6972,2,0)</f>
        <v>947563</v>
      </c>
      <c r="O5333" s="61">
        <f t="shared" si="260"/>
        <v>0</v>
      </c>
    </row>
    <row r="5334" spans="1:17" x14ac:dyDescent="0.3">
      <c r="A5334" s="43">
        <v>2023</v>
      </c>
      <c r="B5334" s="56" t="s">
        <v>19393</v>
      </c>
      <c r="C5334" s="19">
        <f t="shared" si="258"/>
        <v>42248</v>
      </c>
      <c r="D5334" s="56" t="s">
        <v>13350</v>
      </c>
      <c r="E5334" s="55">
        <v>45124</v>
      </c>
      <c r="F5334" s="18">
        <f t="shared" si="259"/>
        <v>7</v>
      </c>
      <c r="G5334" s="56" t="s">
        <v>11799</v>
      </c>
      <c r="H5334" s="56" t="s">
        <v>14021</v>
      </c>
      <c r="I5334" s="56" t="s">
        <v>11725</v>
      </c>
      <c r="J5334" s="57">
        <v>266538</v>
      </c>
      <c r="K5334" s="58" t="s">
        <v>11726</v>
      </c>
      <c r="L5334" s="57">
        <v>21323</v>
      </c>
      <c r="M5334" s="59">
        <f t="shared" si="257"/>
        <v>287861</v>
      </c>
      <c r="O5334" s="61"/>
      <c r="P5334" t="e">
        <f>+VLOOKUP(C5334,'Thanh toán '!M$9366:N$10360,2,0)</f>
        <v>#N/A</v>
      </c>
      <c r="Q5334" s="61" t="e">
        <f>+P5334-M5334</f>
        <v>#N/A</v>
      </c>
    </row>
    <row r="5335" spans="1:17" hidden="1" x14ac:dyDescent="0.3">
      <c r="B5335" s="56" t="s">
        <v>19394</v>
      </c>
      <c r="C5335" s="19">
        <f t="shared" si="258"/>
        <v>42249</v>
      </c>
      <c r="D5335" s="56" t="s">
        <v>13350</v>
      </c>
      <c r="E5335" s="55">
        <v>45124</v>
      </c>
      <c r="F5335" s="18">
        <f t="shared" si="259"/>
        <v>7</v>
      </c>
      <c r="G5335" s="56" t="s">
        <v>11799</v>
      </c>
      <c r="H5335" s="56" t="s">
        <v>14090</v>
      </c>
      <c r="I5335" s="56" t="s">
        <v>11725</v>
      </c>
      <c r="J5335" s="57">
        <v>486831</v>
      </c>
      <c r="K5335" s="58" t="s">
        <v>11726</v>
      </c>
      <c r="L5335" s="57">
        <v>38946</v>
      </c>
      <c r="M5335" s="59">
        <f t="shared" si="257"/>
        <v>525777</v>
      </c>
      <c r="N5335">
        <f>+VLOOKUP(C5335,'Thanh toán '!M$1335:N$6972,2,0)</f>
        <v>525777</v>
      </c>
      <c r="O5335" s="61">
        <f t="shared" si="260"/>
        <v>0</v>
      </c>
    </row>
    <row r="5336" spans="1:17" hidden="1" x14ac:dyDescent="0.3">
      <c r="B5336" s="56" t="s">
        <v>19395</v>
      </c>
      <c r="C5336" s="19">
        <f t="shared" si="258"/>
        <v>42250</v>
      </c>
      <c r="D5336" s="56" t="s">
        <v>13350</v>
      </c>
      <c r="E5336" s="55">
        <v>45124</v>
      </c>
      <c r="F5336" s="18">
        <f t="shared" si="259"/>
        <v>7</v>
      </c>
      <c r="G5336" s="56" t="s">
        <v>12239</v>
      </c>
      <c r="H5336" s="56" t="s">
        <v>18146</v>
      </c>
      <c r="I5336" s="56" t="s">
        <v>12240</v>
      </c>
      <c r="J5336" s="57">
        <v>2945980</v>
      </c>
      <c r="K5336" s="58" t="s">
        <v>11726</v>
      </c>
      <c r="L5336" s="57">
        <v>235678</v>
      </c>
      <c r="M5336" s="59">
        <f t="shared" si="257"/>
        <v>3181658</v>
      </c>
      <c r="N5336">
        <f>+VLOOKUP(C5336,'Thanh toán '!M$1335:N$6972,2,0)</f>
        <v>3181658</v>
      </c>
      <c r="O5336" s="61">
        <f t="shared" si="260"/>
        <v>0</v>
      </c>
    </row>
    <row r="5337" spans="1:17" hidden="1" x14ac:dyDescent="0.3">
      <c r="B5337" s="56" t="s">
        <v>19396</v>
      </c>
      <c r="C5337" s="19">
        <f t="shared" si="258"/>
        <v>42256</v>
      </c>
      <c r="D5337" s="56" t="s">
        <v>13350</v>
      </c>
      <c r="E5337" s="55">
        <v>45124</v>
      </c>
      <c r="F5337" s="18">
        <f t="shared" si="259"/>
        <v>7</v>
      </c>
      <c r="G5337" s="56" t="s">
        <v>11799</v>
      </c>
      <c r="H5337" s="56" t="s">
        <v>14530</v>
      </c>
      <c r="I5337" s="56" t="s">
        <v>11725</v>
      </c>
      <c r="J5337" s="57">
        <v>578134</v>
      </c>
      <c r="K5337" s="58" t="s">
        <v>11726</v>
      </c>
      <c r="L5337" s="57">
        <v>46251</v>
      </c>
      <c r="M5337" s="59">
        <f t="shared" si="257"/>
        <v>624385</v>
      </c>
      <c r="N5337">
        <f>+VLOOKUP(C5337,'Thanh toán '!M$1335:N$6972,2,0)</f>
        <v>624385</v>
      </c>
      <c r="O5337" s="61">
        <f t="shared" si="260"/>
        <v>0</v>
      </c>
    </row>
    <row r="5338" spans="1:17" hidden="1" x14ac:dyDescent="0.3">
      <c r="B5338" s="56" t="s">
        <v>19397</v>
      </c>
      <c r="C5338" s="19">
        <f t="shared" si="258"/>
        <v>42257</v>
      </c>
      <c r="D5338" s="56" t="s">
        <v>13350</v>
      </c>
      <c r="E5338" s="55">
        <v>45124</v>
      </c>
      <c r="F5338" s="18">
        <f t="shared" si="259"/>
        <v>7</v>
      </c>
      <c r="G5338" s="56" t="s">
        <v>11799</v>
      </c>
      <c r="H5338" s="56" t="s">
        <v>14102</v>
      </c>
      <c r="I5338" s="56" t="s">
        <v>11725</v>
      </c>
      <c r="J5338" s="57">
        <v>793228</v>
      </c>
      <c r="K5338" s="58" t="s">
        <v>11726</v>
      </c>
      <c r="L5338" s="57">
        <v>63458</v>
      </c>
      <c r="M5338" s="59">
        <f t="shared" si="257"/>
        <v>856686</v>
      </c>
      <c r="N5338">
        <f>+VLOOKUP(C5338,'Thanh toán '!M$1335:N$6972,2,0)</f>
        <v>856686</v>
      </c>
      <c r="O5338" s="61">
        <f t="shared" si="260"/>
        <v>0</v>
      </c>
    </row>
    <row r="5339" spans="1:17" hidden="1" x14ac:dyDescent="0.3">
      <c r="B5339" s="56" t="s">
        <v>19398</v>
      </c>
      <c r="C5339" s="19">
        <f t="shared" si="258"/>
        <v>42258</v>
      </c>
      <c r="D5339" s="56" t="s">
        <v>13350</v>
      </c>
      <c r="E5339" s="55">
        <v>45124</v>
      </c>
      <c r="F5339" s="18">
        <f t="shared" si="259"/>
        <v>7</v>
      </c>
      <c r="G5339" s="56" t="s">
        <v>12228</v>
      </c>
      <c r="H5339" s="56" t="s">
        <v>19399</v>
      </c>
      <c r="I5339" s="56" t="s">
        <v>12229</v>
      </c>
      <c r="J5339" s="57">
        <v>3245540</v>
      </c>
      <c r="K5339" s="58" t="s">
        <v>11726</v>
      </c>
      <c r="L5339" s="57">
        <v>259643</v>
      </c>
      <c r="M5339" s="59">
        <f t="shared" si="257"/>
        <v>3505183</v>
      </c>
      <c r="N5339">
        <f>+VLOOKUP(C5339,'Thanh toán '!M$1335:N$6972,2,0)</f>
        <v>3505183</v>
      </c>
      <c r="O5339" s="61">
        <f t="shared" si="260"/>
        <v>0</v>
      </c>
    </row>
    <row r="5340" spans="1:17" hidden="1" x14ac:dyDescent="0.3">
      <c r="B5340" s="56" t="s">
        <v>19400</v>
      </c>
      <c r="C5340" s="19">
        <f t="shared" si="258"/>
        <v>42281</v>
      </c>
      <c r="D5340" s="56" t="s">
        <v>13350</v>
      </c>
      <c r="E5340" s="55">
        <v>45124</v>
      </c>
      <c r="F5340" s="18">
        <f t="shared" si="259"/>
        <v>7</v>
      </c>
      <c r="G5340" s="56" t="s">
        <v>12257</v>
      </c>
      <c r="H5340" s="56" t="s">
        <v>12257</v>
      </c>
      <c r="I5340" s="56" t="s">
        <v>12258</v>
      </c>
      <c r="J5340" s="57">
        <v>882000</v>
      </c>
      <c r="K5340" s="58" t="s">
        <v>11726</v>
      </c>
      <c r="L5340" s="57">
        <v>70560</v>
      </c>
      <c r="M5340" s="59">
        <f t="shared" si="257"/>
        <v>952560</v>
      </c>
      <c r="N5340">
        <f>+VLOOKUP(C5340,'Thanh toán '!M$1335:N$6972,2,0)</f>
        <v>952560</v>
      </c>
      <c r="O5340" s="61">
        <f t="shared" si="260"/>
        <v>0</v>
      </c>
    </row>
    <row r="5341" spans="1:17" hidden="1" x14ac:dyDescent="0.3">
      <c r="B5341" s="56" t="s">
        <v>19401</v>
      </c>
      <c r="C5341" s="19">
        <f t="shared" si="258"/>
        <v>42282</v>
      </c>
      <c r="D5341" s="56" t="s">
        <v>13350</v>
      </c>
      <c r="E5341" s="55">
        <v>45124</v>
      </c>
      <c r="F5341" s="18">
        <f t="shared" si="259"/>
        <v>7</v>
      </c>
      <c r="G5341" s="56" t="s">
        <v>12470</v>
      </c>
      <c r="H5341" s="56" t="s">
        <v>12470</v>
      </c>
      <c r="I5341" s="56" t="s">
        <v>12471</v>
      </c>
      <c r="J5341" s="57">
        <v>1332690</v>
      </c>
      <c r="K5341" s="58" t="s">
        <v>11726</v>
      </c>
      <c r="L5341" s="57">
        <v>106615</v>
      </c>
      <c r="M5341" s="59">
        <f t="shared" si="257"/>
        <v>1439305</v>
      </c>
      <c r="N5341">
        <f>+VLOOKUP(C5341,'Thanh toán '!M$1335:N$6972,2,0)</f>
        <v>1439305</v>
      </c>
      <c r="O5341" s="61">
        <f t="shared" si="260"/>
        <v>0</v>
      </c>
    </row>
    <row r="5342" spans="1:17" hidden="1" x14ac:dyDescent="0.3">
      <c r="B5342" s="56" t="s">
        <v>19402</v>
      </c>
      <c r="C5342" s="19">
        <f t="shared" si="258"/>
        <v>42283</v>
      </c>
      <c r="D5342" s="56" t="s">
        <v>13350</v>
      </c>
      <c r="E5342" s="55">
        <v>45124</v>
      </c>
      <c r="F5342" s="18">
        <f t="shared" si="259"/>
        <v>7</v>
      </c>
      <c r="G5342" s="56" t="s">
        <v>13381</v>
      </c>
      <c r="H5342" s="56" t="s">
        <v>13381</v>
      </c>
      <c r="I5342" s="56" t="s">
        <v>13382</v>
      </c>
      <c r="J5342" s="57">
        <v>1066152</v>
      </c>
      <c r="K5342" s="58" t="s">
        <v>11726</v>
      </c>
      <c r="L5342" s="57">
        <v>85292</v>
      </c>
      <c r="M5342" s="59">
        <f t="shared" si="257"/>
        <v>1151444</v>
      </c>
      <c r="N5342">
        <f>+VLOOKUP(C5342,'Thanh toán '!M$1335:N$6972,2,0)</f>
        <v>1151444</v>
      </c>
      <c r="O5342" s="61">
        <f t="shared" si="260"/>
        <v>0</v>
      </c>
    </row>
    <row r="5343" spans="1:17" hidden="1" x14ac:dyDescent="0.3">
      <c r="B5343" s="56" t="s">
        <v>19403</v>
      </c>
      <c r="C5343" s="19">
        <f t="shared" si="258"/>
        <v>42284</v>
      </c>
      <c r="D5343" s="56" t="s">
        <v>13350</v>
      </c>
      <c r="E5343" s="55">
        <v>45124</v>
      </c>
      <c r="F5343" s="18">
        <f t="shared" si="259"/>
        <v>7</v>
      </c>
      <c r="G5343" s="56" t="s">
        <v>12257</v>
      </c>
      <c r="H5343" s="56" t="s">
        <v>12257</v>
      </c>
      <c r="I5343" s="56" t="s">
        <v>12258</v>
      </c>
      <c r="J5343" s="57">
        <v>1776920</v>
      </c>
      <c r="K5343" s="58" t="s">
        <v>11726</v>
      </c>
      <c r="L5343" s="57">
        <v>142154</v>
      </c>
      <c r="M5343" s="59">
        <f t="shared" si="257"/>
        <v>1919074</v>
      </c>
      <c r="N5343">
        <f>+VLOOKUP(C5343,'Thanh toán '!M$1335:N$6972,2,0)</f>
        <v>1919074</v>
      </c>
      <c r="O5343" s="61">
        <f t="shared" si="260"/>
        <v>0</v>
      </c>
    </row>
    <row r="5344" spans="1:17" hidden="1" x14ac:dyDescent="0.3">
      <c r="B5344" s="56" t="s">
        <v>19404</v>
      </c>
      <c r="C5344" s="19">
        <f t="shared" si="258"/>
        <v>42285</v>
      </c>
      <c r="D5344" s="56" t="s">
        <v>13350</v>
      </c>
      <c r="E5344" s="55">
        <v>45124</v>
      </c>
      <c r="F5344" s="18">
        <f t="shared" si="259"/>
        <v>7</v>
      </c>
      <c r="G5344" s="56" t="s">
        <v>12251</v>
      </c>
      <c r="H5344" s="56" t="s">
        <v>12251</v>
      </c>
      <c r="I5344" s="56" t="s">
        <v>12252</v>
      </c>
      <c r="J5344" s="57">
        <v>709581</v>
      </c>
      <c r="K5344" s="58" t="s">
        <v>11726</v>
      </c>
      <c r="L5344" s="57">
        <v>56766</v>
      </c>
      <c r="M5344" s="59">
        <f t="shared" si="257"/>
        <v>766347</v>
      </c>
      <c r="N5344">
        <f>+VLOOKUP(C5344,'Thanh toán '!M$1335:N$6972,2,0)</f>
        <v>766347</v>
      </c>
      <c r="O5344" s="61">
        <f t="shared" si="260"/>
        <v>0</v>
      </c>
    </row>
    <row r="5345" spans="2:15" hidden="1" x14ac:dyDescent="0.3">
      <c r="B5345" s="56" t="s">
        <v>19405</v>
      </c>
      <c r="C5345" s="19">
        <f t="shared" si="258"/>
        <v>42286</v>
      </c>
      <c r="D5345" s="56" t="s">
        <v>13350</v>
      </c>
      <c r="E5345" s="55">
        <v>45124</v>
      </c>
      <c r="F5345" s="18">
        <f t="shared" si="259"/>
        <v>7</v>
      </c>
      <c r="G5345" s="56" t="s">
        <v>12248</v>
      </c>
      <c r="H5345" s="56" t="s">
        <v>12248</v>
      </c>
      <c r="I5345" s="56" t="s">
        <v>12249</v>
      </c>
      <c r="J5345" s="57">
        <v>2508455</v>
      </c>
      <c r="K5345" s="58" t="s">
        <v>11726</v>
      </c>
      <c r="L5345" s="57">
        <v>200676</v>
      </c>
      <c r="M5345" s="59">
        <f t="shared" si="257"/>
        <v>2709131</v>
      </c>
      <c r="N5345">
        <f>+VLOOKUP(C5345,'Thanh toán '!M$1335:N$6972,2,0)</f>
        <v>2709131</v>
      </c>
      <c r="O5345" s="61">
        <f t="shared" si="260"/>
        <v>0</v>
      </c>
    </row>
    <row r="5346" spans="2:15" hidden="1" x14ac:dyDescent="0.3">
      <c r="B5346" s="56" t="s">
        <v>19406</v>
      </c>
      <c r="C5346" s="19">
        <f t="shared" si="258"/>
        <v>42311</v>
      </c>
      <c r="D5346" s="56" t="s">
        <v>13350</v>
      </c>
      <c r="E5346" s="55">
        <v>45125</v>
      </c>
      <c r="F5346" s="18">
        <f t="shared" si="259"/>
        <v>7</v>
      </c>
      <c r="G5346" s="56" t="s">
        <v>12282</v>
      </c>
      <c r="H5346" s="56" t="s">
        <v>12282</v>
      </c>
      <c r="I5346" s="56" t="s">
        <v>12283</v>
      </c>
      <c r="J5346" s="57">
        <v>1501500</v>
      </c>
      <c r="K5346" s="58" t="s">
        <v>11726</v>
      </c>
      <c r="L5346" s="57">
        <v>120120</v>
      </c>
      <c r="M5346" s="59">
        <f t="shared" si="257"/>
        <v>1621620</v>
      </c>
      <c r="N5346">
        <f>+VLOOKUP(C5346,'Thanh toán '!M$1335:N$6972,2,0)</f>
        <v>1621620</v>
      </c>
      <c r="O5346" s="61">
        <f t="shared" si="260"/>
        <v>0</v>
      </c>
    </row>
    <row r="5347" spans="2:15" hidden="1" x14ac:dyDescent="0.3">
      <c r="B5347" s="56" t="s">
        <v>19407</v>
      </c>
      <c r="C5347" s="19">
        <f t="shared" si="258"/>
        <v>42312</v>
      </c>
      <c r="D5347" s="56" t="s">
        <v>13350</v>
      </c>
      <c r="E5347" s="55">
        <v>45125</v>
      </c>
      <c r="F5347" s="18">
        <f t="shared" si="259"/>
        <v>7</v>
      </c>
      <c r="G5347" s="56" t="s">
        <v>12282</v>
      </c>
      <c r="H5347" s="56" t="s">
        <v>12282</v>
      </c>
      <c r="I5347" s="56" t="s">
        <v>12283</v>
      </c>
      <c r="J5347" s="57">
        <v>4556070</v>
      </c>
      <c r="K5347" s="58" t="s">
        <v>11726</v>
      </c>
      <c r="L5347" s="57">
        <v>364486</v>
      </c>
      <c r="M5347" s="59">
        <f t="shared" si="257"/>
        <v>4920556</v>
      </c>
      <c r="N5347">
        <f>+VLOOKUP(C5347,'Thanh toán '!M$1335:N$6972,2,0)</f>
        <v>4920556</v>
      </c>
      <c r="O5347" s="61">
        <f t="shared" si="260"/>
        <v>0</v>
      </c>
    </row>
    <row r="5348" spans="2:15" hidden="1" x14ac:dyDescent="0.3">
      <c r="B5348" s="56" t="s">
        <v>19408</v>
      </c>
      <c r="C5348" s="19">
        <f t="shared" si="258"/>
        <v>42314</v>
      </c>
      <c r="D5348" s="56" t="s">
        <v>13350</v>
      </c>
      <c r="E5348" s="55">
        <v>45125</v>
      </c>
      <c r="F5348" s="18">
        <f t="shared" si="259"/>
        <v>7</v>
      </c>
      <c r="G5348" s="56" t="s">
        <v>11799</v>
      </c>
      <c r="H5348" s="56" t="s">
        <v>13679</v>
      </c>
      <c r="I5348" s="56" t="s">
        <v>11725</v>
      </c>
      <c r="J5348" s="57">
        <v>937633</v>
      </c>
      <c r="K5348" s="58" t="s">
        <v>11726</v>
      </c>
      <c r="L5348" s="57">
        <v>75011</v>
      </c>
      <c r="M5348" s="59">
        <f t="shared" si="257"/>
        <v>1012644</v>
      </c>
      <c r="N5348">
        <f>+VLOOKUP(C5348,'Thanh toán '!M$1335:N$6972,2,0)</f>
        <v>1012644</v>
      </c>
      <c r="O5348" s="61">
        <f t="shared" si="260"/>
        <v>0</v>
      </c>
    </row>
    <row r="5349" spans="2:15" hidden="1" x14ac:dyDescent="0.3">
      <c r="B5349" s="56" t="s">
        <v>19409</v>
      </c>
      <c r="C5349" s="19">
        <f t="shared" si="258"/>
        <v>42315</v>
      </c>
      <c r="D5349" s="56" t="s">
        <v>13350</v>
      </c>
      <c r="E5349" s="55">
        <v>45125</v>
      </c>
      <c r="F5349" s="18">
        <f t="shared" si="259"/>
        <v>7</v>
      </c>
      <c r="G5349" s="56" t="s">
        <v>11799</v>
      </c>
      <c r="H5349" s="56" t="s">
        <v>13688</v>
      </c>
      <c r="I5349" s="56" t="s">
        <v>11725</v>
      </c>
      <c r="J5349" s="57">
        <v>435600</v>
      </c>
      <c r="K5349" s="58" t="s">
        <v>11726</v>
      </c>
      <c r="L5349" s="57">
        <v>34848</v>
      </c>
      <c r="M5349" s="59">
        <f t="shared" si="257"/>
        <v>470448</v>
      </c>
      <c r="N5349">
        <f>+VLOOKUP(C5349,'Thanh toán '!M$1335:N$6972,2,0)</f>
        <v>470448</v>
      </c>
      <c r="O5349" s="61">
        <f t="shared" si="260"/>
        <v>0</v>
      </c>
    </row>
    <row r="5350" spans="2:15" hidden="1" x14ac:dyDescent="0.3">
      <c r="B5350" s="56" t="s">
        <v>19410</v>
      </c>
      <c r="C5350" s="19">
        <f t="shared" si="258"/>
        <v>42316</v>
      </c>
      <c r="D5350" s="56" t="s">
        <v>13350</v>
      </c>
      <c r="E5350" s="55">
        <v>45125</v>
      </c>
      <c r="F5350" s="18">
        <f t="shared" si="259"/>
        <v>7</v>
      </c>
      <c r="G5350" s="56" t="s">
        <v>11799</v>
      </c>
      <c r="H5350" s="56" t="s">
        <v>13692</v>
      </c>
      <c r="I5350" s="56" t="s">
        <v>11725</v>
      </c>
      <c r="J5350" s="57">
        <v>1135939</v>
      </c>
      <c r="K5350" s="58" t="s">
        <v>11726</v>
      </c>
      <c r="L5350" s="57">
        <v>90875</v>
      </c>
      <c r="M5350" s="59">
        <f t="shared" si="257"/>
        <v>1226814</v>
      </c>
      <c r="N5350">
        <f>+VLOOKUP(C5350,'Thanh toán '!M$1335:N$6972,2,0)</f>
        <v>1226814</v>
      </c>
      <c r="O5350" s="61">
        <f t="shared" si="260"/>
        <v>0</v>
      </c>
    </row>
    <row r="5351" spans="2:15" hidden="1" x14ac:dyDescent="0.3">
      <c r="B5351" s="56" t="s">
        <v>19411</v>
      </c>
      <c r="C5351" s="19">
        <f t="shared" si="258"/>
        <v>42317</v>
      </c>
      <c r="D5351" s="56" t="s">
        <v>13350</v>
      </c>
      <c r="E5351" s="55">
        <v>45125</v>
      </c>
      <c r="F5351" s="18">
        <f t="shared" si="259"/>
        <v>7</v>
      </c>
      <c r="G5351" s="56" t="s">
        <v>11799</v>
      </c>
      <c r="H5351" s="56" t="s">
        <v>13700</v>
      </c>
      <c r="I5351" s="56" t="s">
        <v>11725</v>
      </c>
      <c r="J5351" s="57">
        <v>903248</v>
      </c>
      <c r="K5351" s="58" t="s">
        <v>11726</v>
      </c>
      <c r="L5351" s="57">
        <v>72260</v>
      </c>
      <c r="M5351" s="59">
        <f t="shared" si="257"/>
        <v>975508</v>
      </c>
      <c r="N5351">
        <f>+VLOOKUP(C5351,'Thanh toán '!M$1335:N$6972,2,0)</f>
        <v>975508</v>
      </c>
      <c r="O5351" s="61">
        <f t="shared" si="260"/>
        <v>0</v>
      </c>
    </row>
    <row r="5352" spans="2:15" hidden="1" x14ac:dyDescent="0.3">
      <c r="B5352" s="56" t="s">
        <v>19412</v>
      </c>
      <c r="C5352" s="19">
        <f t="shared" si="258"/>
        <v>42318</v>
      </c>
      <c r="D5352" s="56" t="s">
        <v>13350</v>
      </c>
      <c r="E5352" s="55">
        <v>45125</v>
      </c>
      <c r="F5352" s="18">
        <f t="shared" si="259"/>
        <v>7</v>
      </c>
      <c r="G5352" s="56" t="s">
        <v>11799</v>
      </c>
      <c r="H5352" s="56" t="s">
        <v>13690</v>
      </c>
      <c r="I5352" s="56" t="s">
        <v>11725</v>
      </c>
      <c r="J5352" s="57">
        <v>939280</v>
      </c>
      <c r="K5352" s="58" t="s">
        <v>11726</v>
      </c>
      <c r="L5352" s="57">
        <v>75142</v>
      </c>
      <c r="M5352" s="59">
        <f t="shared" si="257"/>
        <v>1014422</v>
      </c>
      <c r="N5352">
        <f>+VLOOKUP(C5352,'Thanh toán '!M$1335:N$6972,2,0)</f>
        <v>1014422</v>
      </c>
      <c r="O5352" s="61">
        <f t="shared" si="260"/>
        <v>0</v>
      </c>
    </row>
    <row r="5353" spans="2:15" hidden="1" x14ac:dyDescent="0.3">
      <c r="B5353" s="56" t="s">
        <v>19413</v>
      </c>
      <c r="C5353" s="19">
        <f t="shared" si="258"/>
        <v>42322</v>
      </c>
      <c r="D5353" s="56" t="s">
        <v>13350</v>
      </c>
      <c r="E5353" s="55">
        <v>45125</v>
      </c>
      <c r="F5353" s="18">
        <f t="shared" si="259"/>
        <v>7</v>
      </c>
      <c r="G5353" s="56" t="s">
        <v>11799</v>
      </c>
      <c r="H5353" s="56" t="s">
        <v>13835</v>
      </c>
      <c r="I5353" s="56" t="s">
        <v>11725</v>
      </c>
      <c r="J5353" s="57">
        <v>971250</v>
      </c>
      <c r="K5353" s="58" t="s">
        <v>11726</v>
      </c>
      <c r="L5353" s="57">
        <v>77700</v>
      </c>
      <c r="M5353" s="59">
        <f t="shared" si="257"/>
        <v>1048950</v>
      </c>
      <c r="N5353">
        <f>+VLOOKUP(C5353,'Thanh toán '!M$1335:N$6972,2,0)</f>
        <v>1048950</v>
      </c>
      <c r="O5353" s="61">
        <f t="shared" si="260"/>
        <v>0</v>
      </c>
    </row>
    <row r="5354" spans="2:15" hidden="1" x14ac:dyDescent="0.3">
      <c r="B5354" s="56" t="s">
        <v>19414</v>
      </c>
      <c r="C5354" s="19">
        <f t="shared" si="258"/>
        <v>42323</v>
      </c>
      <c r="D5354" s="56" t="s">
        <v>13350</v>
      </c>
      <c r="E5354" s="55">
        <v>45125</v>
      </c>
      <c r="F5354" s="18">
        <f t="shared" si="259"/>
        <v>7</v>
      </c>
      <c r="G5354" s="56" t="s">
        <v>12396</v>
      </c>
      <c r="H5354" s="56" t="s">
        <v>18486</v>
      </c>
      <c r="I5354" s="56" t="s">
        <v>12397</v>
      </c>
      <c r="J5354" s="57">
        <v>1626865</v>
      </c>
      <c r="K5354" s="58" t="s">
        <v>11726</v>
      </c>
      <c r="L5354" s="57">
        <v>130149</v>
      </c>
      <c r="M5354" s="59">
        <f t="shared" si="257"/>
        <v>1757014</v>
      </c>
      <c r="N5354">
        <f>+VLOOKUP(C5354,'Thanh toán '!M$1335:N$6972,2,0)</f>
        <v>1757014</v>
      </c>
      <c r="O5354" s="61">
        <f t="shared" si="260"/>
        <v>0</v>
      </c>
    </row>
    <row r="5355" spans="2:15" hidden="1" x14ac:dyDescent="0.3">
      <c r="B5355" s="56" t="s">
        <v>19415</v>
      </c>
      <c r="C5355" s="19">
        <f t="shared" si="258"/>
        <v>42324</v>
      </c>
      <c r="D5355" s="56" t="s">
        <v>13350</v>
      </c>
      <c r="E5355" s="55">
        <v>45125</v>
      </c>
      <c r="F5355" s="18">
        <f t="shared" si="259"/>
        <v>7</v>
      </c>
      <c r="G5355" s="56" t="s">
        <v>12378</v>
      </c>
      <c r="H5355" s="56" t="s">
        <v>12378</v>
      </c>
      <c r="I5355" s="56" t="s">
        <v>12379</v>
      </c>
      <c r="J5355" s="57">
        <v>2218100</v>
      </c>
      <c r="K5355" s="58" t="s">
        <v>11726</v>
      </c>
      <c r="L5355" s="57">
        <v>177448</v>
      </c>
      <c r="M5355" s="59">
        <f t="shared" si="257"/>
        <v>2395548</v>
      </c>
      <c r="N5355">
        <f>+VLOOKUP(C5355,'Thanh toán '!M$1335:N$6972,2,0)</f>
        <v>2395548</v>
      </c>
      <c r="O5355" s="61">
        <f t="shared" si="260"/>
        <v>0</v>
      </c>
    </row>
    <row r="5356" spans="2:15" hidden="1" x14ac:dyDescent="0.3">
      <c r="B5356" s="56" t="s">
        <v>19416</v>
      </c>
      <c r="C5356" s="19">
        <f t="shared" si="258"/>
        <v>42326</v>
      </c>
      <c r="D5356" s="56" t="s">
        <v>13350</v>
      </c>
      <c r="E5356" s="55">
        <v>45125</v>
      </c>
      <c r="F5356" s="18">
        <f t="shared" si="259"/>
        <v>7</v>
      </c>
      <c r="G5356" s="56" t="s">
        <v>11799</v>
      </c>
      <c r="H5356" s="56" t="s">
        <v>13835</v>
      </c>
      <c r="I5356" s="56" t="s">
        <v>11725</v>
      </c>
      <c r="J5356" s="57">
        <v>2799745</v>
      </c>
      <c r="K5356" s="58" t="s">
        <v>11726</v>
      </c>
      <c r="L5356" s="57">
        <v>223980</v>
      </c>
      <c r="M5356" s="59">
        <f t="shared" si="257"/>
        <v>3023725</v>
      </c>
      <c r="N5356">
        <f>+VLOOKUP(C5356,'Thanh toán '!M$1335:N$6972,2,0)</f>
        <v>3023725</v>
      </c>
      <c r="O5356" s="61">
        <f t="shared" si="260"/>
        <v>0</v>
      </c>
    </row>
    <row r="5357" spans="2:15" hidden="1" x14ac:dyDescent="0.3">
      <c r="B5357" s="56" t="s">
        <v>19417</v>
      </c>
      <c r="C5357" s="19">
        <f t="shared" si="258"/>
        <v>42327</v>
      </c>
      <c r="D5357" s="56" t="s">
        <v>13350</v>
      </c>
      <c r="E5357" s="55">
        <v>45125</v>
      </c>
      <c r="F5357" s="18">
        <f t="shared" si="259"/>
        <v>7</v>
      </c>
      <c r="G5357" s="56" t="s">
        <v>11799</v>
      </c>
      <c r="H5357" s="56" t="s">
        <v>18708</v>
      </c>
      <c r="I5357" s="56" t="s">
        <v>11725</v>
      </c>
      <c r="J5357" s="57">
        <v>864202</v>
      </c>
      <c r="K5357" s="58" t="s">
        <v>11726</v>
      </c>
      <c r="L5357" s="57">
        <v>69136</v>
      </c>
      <c r="M5357" s="59">
        <f t="shared" si="257"/>
        <v>933338</v>
      </c>
      <c r="N5357">
        <f>+VLOOKUP(C5357,'Thanh toán '!M$1335:N$6972,2,0)</f>
        <v>933338</v>
      </c>
      <c r="O5357" s="61">
        <f t="shared" si="260"/>
        <v>0</v>
      </c>
    </row>
    <row r="5358" spans="2:15" hidden="1" x14ac:dyDescent="0.3">
      <c r="B5358" s="56" t="s">
        <v>19418</v>
      </c>
      <c r="C5358" s="19">
        <f t="shared" si="258"/>
        <v>42332</v>
      </c>
      <c r="D5358" s="56" t="s">
        <v>13350</v>
      </c>
      <c r="E5358" s="55">
        <v>45125</v>
      </c>
      <c r="F5358" s="18">
        <f t="shared" si="259"/>
        <v>7</v>
      </c>
      <c r="G5358" s="56" t="s">
        <v>12215</v>
      </c>
      <c r="H5358" s="56" t="s">
        <v>18182</v>
      </c>
      <c r="I5358" s="56" t="s">
        <v>12216</v>
      </c>
      <c r="J5358" s="57">
        <v>3036180</v>
      </c>
      <c r="K5358" s="58" t="s">
        <v>11726</v>
      </c>
      <c r="L5358" s="57">
        <v>242894</v>
      </c>
      <c r="M5358" s="59">
        <f t="shared" si="257"/>
        <v>3279074</v>
      </c>
      <c r="N5358">
        <f>+VLOOKUP(C5358,'Thanh toán '!M$1335:N$6972,2,0)</f>
        <v>3279074</v>
      </c>
      <c r="O5358" s="61">
        <f t="shared" si="260"/>
        <v>0</v>
      </c>
    </row>
    <row r="5359" spans="2:15" hidden="1" x14ac:dyDescent="0.3">
      <c r="B5359" s="56" t="s">
        <v>19419</v>
      </c>
      <c r="C5359" s="19">
        <f t="shared" si="258"/>
        <v>42334</v>
      </c>
      <c r="D5359" s="56" t="s">
        <v>13350</v>
      </c>
      <c r="E5359" s="55">
        <v>45125</v>
      </c>
      <c r="F5359" s="18">
        <f t="shared" si="259"/>
        <v>7</v>
      </c>
      <c r="G5359" s="56" t="s">
        <v>12333</v>
      </c>
      <c r="H5359" s="56" t="s">
        <v>12333</v>
      </c>
      <c r="I5359" s="56" t="s">
        <v>12334</v>
      </c>
      <c r="J5359" s="57">
        <v>3244250</v>
      </c>
      <c r="K5359" s="58" t="s">
        <v>11726</v>
      </c>
      <c r="L5359" s="57">
        <v>259540</v>
      </c>
      <c r="M5359" s="59">
        <f t="shared" si="257"/>
        <v>3503790</v>
      </c>
      <c r="N5359">
        <f>+VLOOKUP(C5359,'Thanh toán '!M$1335:N$6972,2,0)</f>
        <v>3503790</v>
      </c>
      <c r="O5359" s="61">
        <f t="shared" si="260"/>
        <v>0</v>
      </c>
    </row>
    <row r="5360" spans="2:15" hidden="1" x14ac:dyDescent="0.3">
      <c r="B5360" s="56" t="s">
        <v>19420</v>
      </c>
      <c r="C5360" s="19">
        <f t="shared" si="258"/>
        <v>42336</v>
      </c>
      <c r="D5360" s="56" t="s">
        <v>13350</v>
      </c>
      <c r="E5360" s="55">
        <v>45125</v>
      </c>
      <c r="F5360" s="18">
        <f t="shared" si="259"/>
        <v>7</v>
      </c>
      <c r="G5360" s="56" t="s">
        <v>11799</v>
      </c>
      <c r="H5360" s="56" t="s">
        <v>14125</v>
      </c>
      <c r="I5360" s="56" t="s">
        <v>11725</v>
      </c>
      <c r="J5360" s="57">
        <v>580435</v>
      </c>
      <c r="K5360" s="58" t="s">
        <v>11726</v>
      </c>
      <c r="L5360" s="57">
        <v>46435</v>
      </c>
      <c r="M5360" s="59">
        <f t="shared" si="257"/>
        <v>626870</v>
      </c>
      <c r="N5360">
        <f>+VLOOKUP(C5360,'Thanh toán '!M$1335:N$6972,2,0)</f>
        <v>626870</v>
      </c>
      <c r="O5360" s="61">
        <f t="shared" si="260"/>
        <v>0</v>
      </c>
    </row>
    <row r="5361" spans="2:15" hidden="1" x14ac:dyDescent="0.3">
      <c r="B5361" s="56" t="s">
        <v>19421</v>
      </c>
      <c r="C5361" s="19">
        <f t="shared" si="258"/>
        <v>42338</v>
      </c>
      <c r="D5361" s="56" t="s">
        <v>13350</v>
      </c>
      <c r="E5361" s="55">
        <v>45125</v>
      </c>
      <c r="F5361" s="18">
        <f t="shared" si="259"/>
        <v>7</v>
      </c>
      <c r="G5361" s="56" t="s">
        <v>11768</v>
      </c>
      <c r="H5361" s="56" t="s">
        <v>11768</v>
      </c>
      <c r="I5361" s="56" t="s">
        <v>11769</v>
      </c>
      <c r="J5361" s="57">
        <v>1597960</v>
      </c>
      <c r="K5361" s="58" t="s">
        <v>11726</v>
      </c>
      <c r="L5361" s="57">
        <v>127837</v>
      </c>
      <c r="M5361" s="59">
        <f t="shared" si="257"/>
        <v>1725797</v>
      </c>
      <c r="N5361">
        <f>+VLOOKUP(C5361,'Thanh toán '!M$1335:N$6972,2,0)</f>
        <v>1725797</v>
      </c>
      <c r="O5361" s="61">
        <f t="shared" si="260"/>
        <v>0</v>
      </c>
    </row>
    <row r="5362" spans="2:15" hidden="1" x14ac:dyDescent="0.3">
      <c r="B5362" s="56" t="s">
        <v>19422</v>
      </c>
      <c r="C5362" s="19">
        <f t="shared" si="258"/>
        <v>42340</v>
      </c>
      <c r="D5362" s="56" t="s">
        <v>13350</v>
      </c>
      <c r="E5362" s="55">
        <v>45125</v>
      </c>
      <c r="F5362" s="18">
        <f t="shared" si="259"/>
        <v>7</v>
      </c>
      <c r="G5362" s="56" t="s">
        <v>12347</v>
      </c>
      <c r="H5362" s="56" t="s">
        <v>12347</v>
      </c>
      <c r="I5362" s="56" t="s">
        <v>12348</v>
      </c>
      <c r="J5362" s="57">
        <v>1237945</v>
      </c>
      <c r="K5362" s="58" t="s">
        <v>11726</v>
      </c>
      <c r="L5362" s="57">
        <v>99036</v>
      </c>
      <c r="M5362" s="59">
        <f t="shared" si="257"/>
        <v>1336981</v>
      </c>
      <c r="N5362">
        <f>+VLOOKUP(C5362,'Thanh toán '!M$1335:N$6972,2,0)</f>
        <v>1336981</v>
      </c>
      <c r="O5362" s="61">
        <f t="shared" si="260"/>
        <v>0</v>
      </c>
    </row>
    <row r="5363" spans="2:15" hidden="1" x14ac:dyDescent="0.3">
      <c r="B5363" s="56" t="s">
        <v>19423</v>
      </c>
      <c r="C5363" s="19">
        <f t="shared" si="258"/>
        <v>42341</v>
      </c>
      <c r="D5363" s="56" t="s">
        <v>13350</v>
      </c>
      <c r="E5363" s="55">
        <v>45125</v>
      </c>
      <c r="F5363" s="18">
        <f t="shared" si="259"/>
        <v>7</v>
      </c>
      <c r="G5363" s="56" t="s">
        <v>11799</v>
      </c>
      <c r="H5363" s="56" t="s">
        <v>13469</v>
      </c>
      <c r="I5363" s="56" t="s">
        <v>11725</v>
      </c>
      <c r="J5363" s="57">
        <v>575677</v>
      </c>
      <c r="K5363" s="58" t="s">
        <v>11726</v>
      </c>
      <c r="L5363" s="57">
        <v>46054</v>
      </c>
      <c r="M5363" s="59">
        <f t="shared" si="257"/>
        <v>621731</v>
      </c>
      <c r="N5363">
        <f>+VLOOKUP(C5363,'Thanh toán '!M$1335:N$6972,2,0)</f>
        <v>621731</v>
      </c>
      <c r="O5363" s="61">
        <f t="shared" si="260"/>
        <v>0</v>
      </c>
    </row>
    <row r="5364" spans="2:15" hidden="1" x14ac:dyDescent="0.3">
      <c r="B5364" s="56" t="s">
        <v>19424</v>
      </c>
      <c r="C5364" s="19">
        <f t="shared" si="258"/>
        <v>42343</v>
      </c>
      <c r="D5364" s="56" t="s">
        <v>13350</v>
      </c>
      <c r="E5364" s="55">
        <v>45125</v>
      </c>
      <c r="F5364" s="18">
        <f t="shared" si="259"/>
        <v>7</v>
      </c>
      <c r="G5364" s="56" t="s">
        <v>11799</v>
      </c>
      <c r="H5364" s="56" t="s">
        <v>13589</v>
      </c>
      <c r="I5364" s="56" t="s">
        <v>11725</v>
      </c>
      <c r="J5364" s="57">
        <v>811385</v>
      </c>
      <c r="K5364" s="58" t="s">
        <v>11726</v>
      </c>
      <c r="L5364" s="57">
        <v>64911</v>
      </c>
      <c r="M5364" s="59">
        <f t="shared" si="257"/>
        <v>876296</v>
      </c>
      <c r="N5364">
        <f>+VLOOKUP(C5364,'Thanh toán '!M$1335:N$6972,2,0)</f>
        <v>876296</v>
      </c>
      <c r="O5364" s="61">
        <f t="shared" si="260"/>
        <v>0</v>
      </c>
    </row>
    <row r="5365" spans="2:15" hidden="1" x14ac:dyDescent="0.3">
      <c r="B5365" s="56" t="s">
        <v>19425</v>
      </c>
      <c r="C5365" s="19">
        <f t="shared" si="258"/>
        <v>42346</v>
      </c>
      <c r="D5365" s="56" t="s">
        <v>13350</v>
      </c>
      <c r="E5365" s="55">
        <v>45125</v>
      </c>
      <c r="F5365" s="18">
        <f t="shared" si="259"/>
        <v>7</v>
      </c>
      <c r="G5365" s="56" t="s">
        <v>12360</v>
      </c>
      <c r="H5365" s="56" t="s">
        <v>12360</v>
      </c>
      <c r="I5365" s="56" t="s">
        <v>12361</v>
      </c>
      <c r="J5365" s="57">
        <v>1178540</v>
      </c>
      <c r="K5365" s="58" t="s">
        <v>11726</v>
      </c>
      <c r="L5365" s="57">
        <v>94283</v>
      </c>
      <c r="M5365" s="59">
        <f t="shared" si="257"/>
        <v>1272823</v>
      </c>
      <c r="N5365">
        <f>+VLOOKUP(C5365,'Thanh toán '!M$1335:N$6972,2,0)</f>
        <v>1272823</v>
      </c>
      <c r="O5365" s="61">
        <f t="shared" si="260"/>
        <v>0</v>
      </c>
    </row>
    <row r="5366" spans="2:15" hidden="1" x14ac:dyDescent="0.3">
      <c r="B5366" s="56" t="s">
        <v>19426</v>
      </c>
      <c r="C5366" s="19">
        <f t="shared" si="258"/>
        <v>42348</v>
      </c>
      <c r="D5366" s="56" t="s">
        <v>13350</v>
      </c>
      <c r="E5366" s="55">
        <v>45125</v>
      </c>
      <c r="F5366" s="18">
        <f t="shared" si="259"/>
        <v>7</v>
      </c>
      <c r="G5366" s="56" t="s">
        <v>12239</v>
      </c>
      <c r="H5366" s="56" t="s">
        <v>18069</v>
      </c>
      <c r="I5366" s="56" t="s">
        <v>12240</v>
      </c>
      <c r="J5366" s="57">
        <v>2702350</v>
      </c>
      <c r="K5366" s="58" t="s">
        <v>11726</v>
      </c>
      <c r="L5366" s="57">
        <v>216188</v>
      </c>
      <c r="M5366" s="59">
        <f t="shared" ref="M5366:M5429" si="261">+L5366+J5366</f>
        <v>2918538</v>
      </c>
      <c r="N5366">
        <f>+VLOOKUP(C5366,'Thanh toán '!M$1335:N$6972,2,0)</f>
        <v>2918538</v>
      </c>
      <c r="O5366" s="61">
        <f t="shared" si="260"/>
        <v>0</v>
      </c>
    </row>
    <row r="5367" spans="2:15" hidden="1" x14ac:dyDescent="0.3">
      <c r="B5367" s="56" t="s">
        <v>19427</v>
      </c>
      <c r="C5367" s="19">
        <f t="shared" si="258"/>
        <v>42351</v>
      </c>
      <c r="D5367" s="56" t="s">
        <v>13350</v>
      </c>
      <c r="E5367" s="55">
        <v>45125</v>
      </c>
      <c r="F5367" s="18">
        <f t="shared" si="259"/>
        <v>7</v>
      </c>
      <c r="G5367" s="56" t="s">
        <v>12221</v>
      </c>
      <c r="H5367" s="56" t="s">
        <v>19428</v>
      </c>
      <c r="I5367" s="56" t="s">
        <v>12222</v>
      </c>
      <c r="J5367" s="57">
        <v>6823620</v>
      </c>
      <c r="K5367" s="58" t="s">
        <v>11726</v>
      </c>
      <c r="L5367" s="57">
        <v>545890</v>
      </c>
      <c r="M5367" s="59">
        <f t="shared" si="261"/>
        <v>7369510</v>
      </c>
      <c r="N5367">
        <f>+VLOOKUP(C5367,'Thanh toán '!M$1335:N$6972,2,0)</f>
        <v>7369510</v>
      </c>
      <c r="O5367" s="61">
        <f t="shared" si="260"/>
        <v>0</v>
      </c>
    </row>
    <row r="5368" spans="2:15" hidden="1" x14ac:dyDescent="0.3">
      <c r="B5368" s="56" t="s">
        <v>19429</v>
      </c>
      <c r="C5368" s="19">
        <f t="shared" si="258"/>
        <v>42352</v>
      </c>
      <c r="D5368" s="56" t="s">
        <v>13350</v>
      </c>
      <c r="E5368" s="55">
        <v>45125</v>
      </c>
      <c r="F5368" s="18">
        <f t="shared" si="259"/>
        <v>7</v>
      </c>
      <c r="G5368" s="56" t="s">
        <v>11799</v>
      </c>
      <c r="H5368" s="56" t="s">
        <v>13602</v>
      </c>
      <c r="I5368" s="56" t="s">
        <v>11725</v>
      </c>
      <c r="J5368" s="57">
        <v>877803</v>
      </c>
      <c r="K5368" s="58" t="s">
        <v>11726</v>
      </c>
      <c r="L5368" s="57">
        <v>70224</v>
      </c>
      <c r="M5368" s="59">
        <f t="shared" si="261"/>
        <v>948027</v>
      </c>
      <c r="N5368">
        <f>+VLOOKUP(C5368,'Thanh toán '!M$1335:N$6972,2,0)</f>
        <v>948027</v>
      </c>
      <c r="O5368" s="61">
        <f t="shared" si="260"/>
        <v>0</v>
      </c>
    </row>
    <row r="5369" spans="2:15" hidden="1" x14ac:dyDescent="0.3">
      <c r="B5369" s="56" t="s">
        <v>19430</v>
      </c>
      <c r="C5369" s="19">
        <f t="shared" si="258"/>
        <v>42353</v>
      </c>
      <c r="D5369" s="56" t="s">
        <v>13350</v>
      </c>
      <c r="E5369" s="55">
        <v>45125</v>
      </c>
      <c r="F5369" s="18">
        <f t="shared" si="259"/>
        <v>7</v>
      </c>
      <c r="G5369" s="56" t="s">
        <v>11799</v>
      </c>
      <c r="H5369" s="56" t="s">
        <v>13656</v>
      </c>
      <c r="I5369" s="56" t="s">
        <v>11725</v>
      </c>
      <c r="J5369" s="57">
        <v>367155</v>
      </c>
      <c r="K5369" s="58" t="s">
        <v>11726</v>
      </c>
      <c r="L5369" s="57">
        <v>29372</v>
      </c>
      <c r="M5369" s="59">
        <f t="shared" si="261"/>
        <v>396527</v>
      </c>
      <c r="N5369">
        <f>+VLOOKUP(C5369,'Thanh toán '!M$1335:N$6972,2,0)</f>
        <v>396527</v>
      </c>
      <c r="O5369" s="61">
        <f t="shared" si="260"/>
        <v>0</v>
      </c>
    </row>
    <row r="5370" spans="2:15" hidden="1" x14ac:dyDescent="0.3">
      <c r="B5370" s="56" t="s">
        <v>19431</v>
      </c>
      <c r="C5370" s="19">
        <f t="shared" si="258"/>
        <v>42354</v>
      </c>
      <c r="D5370" s="56" t="s">
        <v>13350</v>
      </c>
      <c r="E5370" s="55">
        <v>45125</v>
      </c>
      <c r="F5370" s="18">
        <f t="shared" si="259"/>
        <v>7</v>
      </c>
      <c r="G5370" s="56" t="s">
        <v>11799</v>
      </c>
      <c r="H5370" s="56" t="s">
        <v>13995</v>
      </c>
      <c r="I5370" s="56" t="s">
        <v>11725</v>
      </c>
      <c r="J5370" s="57">
        <v>305605</v>
      </c>
      <c r="K5370" s="58" t="s">
        <v>11726</v>
      </c>
      <c r="L5370" s="57">
        <v>24448</v>
      </c>
      <c r="M5370" s="59">
        <f t="shared" si="261"/>
        <v>330053</v>
      </c>
      <c r="N5370">
        <f>+VLOOKUP(C5370,'Thanh toán '!M$1335:N$6972,2,0)</f>
        <v>330053</v>
      </c>
      <c r="O5370" s="61">
        <f t="shared" si="260"/>
        <v>0</v>
      </c>
    </row>
    <row r="5371" spans="2:15" hidden="1" x14ac:dyDescent="0.3">
      <c r="B5371" s="56" t="s">
        <v>19432</v>
      </c>
      <c r="C5371" s="19">
        <f t="shared" si="258"/>
        <v>42355</v>
      </c>
      <c r="D5371" s="56" t="s">
        <v>13350</v>
      </c>
      <c r="E5371" s="55">
        <v>45125</v>
      </c>
      <c r="F5371" s="18">
        <f t="shared" si="259"/>
        <v>7</v>
      </c>
      <c r="G5371" s="56" t="s">
        <v>11799</v>
      </c>
      <c r="H5371" s="56" t="s">
        <v>14037</v>
      </c>
      <c r="I5371" s="56" t="s">
        <v>11725</v>
      </c>
      <c r="J5371" s="57">
        <v>498712</v>
      </c>
      <c r="K5371" s="58" t="s">
        <v>11726</v>
      </c>
      <c r="L5371" s="57">
        <v>39897</v>
      </c>
      <c r="M5371" s="59">
        <f t="shared" si="261"/>
        <v>538609</v>
      </c>
      <c r="N5371">
        <f>+VLOOKUP(C5371,'Thanh toán '!M$1335:N$6972,2,0)</f>
        <v>538609</v>
      </c>
      <c r="O5371" s="61">
        <f t="shared" si="260"/>
        <v>0</v>
      </c>
    </row>
    <row r="5372" spans="2:15" hidden="1" x14ac:dyDescent="0.3">
      <c r="B5372" s="56" t="s">
        <v>19433</v>
      </c>
      <c r="C5372" s="19">
        <f t="shared" si="258"/>
        <v>42356</v>
      </c>
      <c r="D5372" s="56" t="s">
        <v>13350</v>
      </c>
      <c r="E5372" s="55">
        <v>45125</v>
      </c>
      <c r="F5372" s="18">
        <f t="shared" si="259"/>
        <v>7</v>
      </c>
      <c r="G5372" s="56" t="s">
        <v>11799</v>
      </c>
      <c r="H5372" s="56" t="s">
        <v>14034</v>
      </c>
      <c r="I5372" s="56" t="s">
        <v>11725</v>
      </c>
      <c r="J5372" s="57">
        <v>846973</v>
      </c>
      <c r="K5372" s="58" t="s">
        <v>11726</v>
      </c>
      <c r="L5372" s="57">
        <v>67758</v>
      </c>
      <c r="M5372" s="59">
        <f t="shared" si="261"/>
        <v>914731</v>
      </c>
      <c r="N5372">
        <f>+VLOOKUP(C5372,'Thanh toán '!M$1335:N$6972,2,0)</f>
        <v>914731</v>
      </c>
      <c r="O5372" s="61">
        <f t="shared" si="260"/>
        <v>0</v>
      </c>
    </row>
    <row r="5373" spans="2:15" hidden="1" x14ac:dyDescent="0.3">
      <c r="B5373" s="56" t="s">
        <v>19434</v>
      </c>
      <c r="C5373" s="19">
        <f t="shared" si="258"/>
        <v>42357</v>
      </c>
      <c r="D5373" s="56" t="s">
        <v>13350</v>
      </c>
      <c r="E5373" s="55">
        <v>45125</v>
      </c>
      <c r="F5373" s="18">
        <f t="shared" si="259"/>
        <v>7</v>
      </c>
      <c r="G5373" s="56" t="s">
        <v>11799</v>
      </c>
      <c r="H5373" s="56" t="s">
        <v>13511</v>
      </c>
      <c r="I5373" s="56" t="s">
        <v>11725</v>
      </c>
      <c r="J5373" s="57">
        <v>212850</v>
      </c>
      <c r="K5373" s="58" t="s">
        <v>11726</v>
      </c>
      <c r="L5373" s="57">
        <v>17028</v>
      </c>
      <c r="M5373" s="59">
        <f t="shared" si="261"/>
        <v>229878</v>
      </c>
      <c r="N5373">
        <f>+VLOOKUP(C5373,'Thanh toán '!M$1335:N$6972,2,0)</f>
        <v>229878</v>
      </c>
      <c r="O5373" s="61">
        <f t="shared" si="260"/>
        <v>0</v>
      </c>
    </row>
    <row r="5374" spans="2:15" hidden="1" x14ac:dyDescent="0.3">
      <c r="B5374" s="56" t="s">
        <v>19435</v>
      </c>
      <c r="C5374" s="19">
        <f t="shared" si="258"/>
        <v>42359</v>
      </c>
      <c r="D5374" s="56" t="s">
        <v>13350</v>
      </c>
      <c r="E5374" s="55">
        <v>45125</v>
      </c>
      <c r="F5374" s="18">
        <f t="shared" si="259"/>
        <v>7</v>
      </c>
      <c r="G5374" s="56" t="s">
        <v>11860</v>
      </c>
      <c r="H5374" s="56" t="s">
        <v>14658</v>
      </c>
      <c r="I5374" s="56" t="s">
        <v>11719</v>
      </c>
      <c r="J5374" s="57">
        <v>947160</v>
      </c>
      <c r="K5374" s="58" t="s">
        <v>11726</v>
      </c>
      <c r="L5374" s="57">
        <v>75773</v>
      </c>
      <c r="M5374" s="59">
        <f t="shared" si="261"/>
        <v>1022933</v>
      </c>
      <c r="N5374">
        <f>+VLOOKUP(C5374,'Thanh toán '!M$1335:N$6972,2,0)</f>
        <v>1022933</v>
      </c>
      <c r="O5374" s="61">
        <f t="shared" si="260"/>
        <v>0</v>
      </c>
    </row>
    <row r="5375" spans="2:15" hidden="1" x14ac:dyDescent="0.3">
      <c r="B5375" s="56" t="s">
        <v>19436</v>
      </c>
      <c r="C5375" s="19">
        <f t="shared" si="258"/>
        <v>42360</v>
      </c>
      <c r="D5375" s="56" t="s">
        <v>13350</v>
      </c>
      <c r="E5375" s="55">
        <v>45125</v>
      </c>
      <c r="F5375" s="18">
        <f t="shared" si="259"/>
        <v>7</v>
      </c>
      <c r="G5375" s="56" t="s">
        <v>11860</v>
      </c>
      <c r="H5375" s="56" t="s">
        <v>15157</v>
      </c>
      <c r="I5375" s="56" t="s">
        <v>11719</v>
      </c>
      <c r="J5375" s="57">
        <v>1566809</v>
      </c>
      <c r="K5375" s="58" t="s">
        <v>11726</v>
      </c>
      <c r="L5375" s="57">
        <v>125345</v>
      </c>
      <c r="M5375" s="59">
        <f t="shared" si="261"/>
        <v>1692154</v>
      </c>
      <c r="N5375">
        <f>+VLOOKUP(C5375,'Thanh toán '!M$1335:N$6972,2,0)</f>
        <v>1692154</v>
      </c>
      <c r="O5375" s="61">
        <f t="shared" si="260"/>
        <v>0</v>
      </c>
    </row>
    <row r="5376" spans="2:15" hidden="1" x14ac:dyDescent="0.3">
      <c r="B5376" s="56" t="s">
        <v>19437</v>
      </c>
      <c r="C5376" s="19">
        <f t="shared" si="258"/>
        <v>42371</v>
      </c>
      <c r="D5376" s="56" t="s">
        <v>13350</v>
      </c>
      <c r="E5376" s="55">
        <v>45125</v>
      </c>
      <c r="F5376" s="18">
        <f t="shared" si="259"/>
        <v>7</v>
      </c>
      <c r="G5376" s="56" t="s">
        <v>17555</v>
      </c>
      <c r="H5376" s="56" t="s">
        <v>19438</v>
      </c>
      <c r="I5376" s="56" t="s">
        <v>17556</v>
      </c>
      <c r="J5376" s="57">
        <v>1342210</v>
      </c>
      <c r="K5376" s="58" t="s">
        <v>11726</v>
      </c>
      <c r="L5376" s="57">
        <v>107377</v>
      </c>
      <c r="M5376" s="59">
        <f t="shared" si="261"/>
        <v>1449587</v>
      </c>
      <c r="N5376">
        <f>+VLOOKUP(C5376,'Thanh toán '!M$1335:N$6972,2,0)</f>
        <v>1449587</v>
      </c>
      <c r="O5376" s="61">
        <f t="shared" si="260"/>
        <v>0</v>
      </c>
    </row>
    <row r="5377" spans="1:16" hidden="1" x14ac:dyDescent="0.3">
      <c r="B5377" s="56" t="s">
        <v>19439</v>
      </c>
      <c r="C5377" s="19">
        <f t="shared" si="258"/>
        <v>42372</v>
      </c>
      <c r="D5377" s="56" t="s">
        <v>13350</v>
      </c>
      <c r="E5377" s="55">
        <v>45125</v>
      </c>
      <c r="F5377" s="18">
        <f t="shared" si="259"/>
        <v>7</v>
      </c>
      <c r="G5377" s="56" t="s">
        <v>12565</v>
      </c>
      <c r="H5377" s="56" t="s">
        <v>12565</v>
      </c>
      <c r="I5377" s="56" t="s">
        <v>12566</v>
      </c>
      <c r="J5377" s="57">
        <v>1060500</v>
      </c>
      <c r="K5377" s="58" t="s">
        <v>11726</v>
      </c>
      <c r="L5377" s="57">
        <v>84840</v>
      </c>
      <c r="M5377" s="59">
        <f t="shared" si="261"/>
        <v>1145340</v>
      </c>
      <c r="N5377">
        <f>+VLOOKUP(C5377,'Thanh toán '!M$1335:N$6972,2,0)</f>
        <v>1145340</v>
      </c>
      <c r="O5377" s="61">
        <f t="shared" si="260"/>
        <v>0</v>
      </c>
    </row>
    <row r="5378" spans="1:16" hidden="1" x14ac:dyDescent="0.3">
      <c r="B5378" s="56" t="s">
        <v>19440</v>
      </c>
      <c r="C5378" s="19">
        <f t="shared" si="258"/>
        <v>42373</v>
      </c>
      <c r="D5378" s="56" t="s">
        <v>13350</v>
      </c>
      <c r="E5378" s="55">
        <v>45125</v>
      </c>
      <c r="F5378" s="18">
        <f t="shared" si="259"/>
        <v>7</v>
      </c>
      <c r="G5378" s="56" t="s">
        <v>12556</v>
      </c>
      <c r="H5378" s="56" t="s">
        <v>12556</v>
      </c>
      <c r="I5378" s="56" t="s">
        <v>12557</v>
      </c>
      <c r="J5378" s="57">
        <v>882000</v>
      </c>
      <c r="K5378" s="58" t="s">
        <v>11726</v>
      </c>
      <c r="L5378" s="57">
        <v>70560</v>
      </c>
      <c r="M5378" s="59">
        <f t="shared" si="261"/>
        <v>952560</v>
      </c>
      <c r="N5378">
        <f>+VLOOKUP(C5378,'Thanh toán '!M$1335:N$6972,2,0)</f>
        <v>952560</v>
      </c>
      <c r="O5378" s="61">
        <f t="shared" si="260"/>
        <v>0</v>
      </c>
    </row>
    <row r="5379" spans="1:16" hidden="1" x14ac:dyDescent="0.3">
      <c r="B5379" s="56" t="s">
        <v>19441</v>
      </c>
      <c r="C5379" s="19">
        <f t="shared" si="258"/>
        <v>42374</v>
      </c>
      <c r="D5379" s="56" t="s">
        <v>13350</v>
      </c>
      <c r="E5379" s="55">
        <v>45125</v>
      </c>
      <c r="F5379" s="18">
        <f t="shared" si="259"/>
        <v>7</v>
      </c>
      <c r="G5379" s="56" t="s">
        <v>12312</v>
      </c>
      <c r="H5379" s="56" t="s">
        <v>12312</v>
      </c>
      <c r="I5379" s="56" t="s">
        <v>12313</v>
      </c>
      <c r="J5379" s="57">
        <v>2562000</v>
      </c>
      <c r="K5379" s="58" t="s">
        <v>11726</v>
      </c>
      <c r="L5379" s="57">
        <v>204960</v>
      </c>
      <c r="M5379" s="59">
        <f t="shared" si="261"/>
        <v>2766960</v>
      </c>
      <c r="N5379">
        <f>+VLOOKUP(C5379,'Thanh toán '!M$1335:N$6972,2,0)</f>
        <v>2766960</v>
      </c>
      <c r="O5379" s="61">
        <f t="shared" si="260"/>
        <v>0</v>
      </c>
    </row>
    <row r="5380" spans="1:16" hidden="1" x14ac:dyDescent="0.3">
      <c r="B5380" s="56" t="s">
        <v>19442</v>
      </c>
      <c r="C5380" s="19">
        <f t="shared" si="258"/>
        <v>42375</v>
      </c>
      <c r="D5380" s="56" t="s">
        <v>13350</v>
      </c>
      <c r="E5380" s="55">
        <v>45125</v>
      </c>
      <c r="F5380" s="18">
        <f t="shared" si="259"/>
        <v>7</v>
      </c>
      <c r="G5380" s="56" t="s">
        <v>12549</v>
      </c>
      <c r="H5380" s="56" t="s">
        <v>12549</v>
      </c>
      <c r="I5380" s="56" t="s">
        <v>12550</v>
      </c>
      <c r="J5380" s="57">
        <v>4436200</v>
      </c>
      <c r="K5380" s="58" t="s">
        <v>11726</v>
      </c>
      <c r="L5380" s="57">
        <v>354896</v>
      </c>
      <c r="M5380" s="59">
        <f t="shared" si="261"/>
        <v>4791096</v>
      </c>
      <c r="N5380">
        <f>+VLOOKUP(C5380,'Thanh toán '!M$1335:N$6972,2,0)</f>
        <v>4791096</v>
      </c>
      <c r="O5380" s="61">
        <f t="shared" si="260"/>
        <v>0</v>
      </c>
    </row>
    <row r="5381" spans="1:16" hidden="1" x14ac:dyDescent="0.3">
      <c r="B5381" s="56" t="s">
        <v>19443</v>
      </c>
      <c r="C5381" s="19">
        <f t="shared" si="258"/>
        <v>42376</v>
      </c>
      <c r="D5381" s="56" t="s">
        <v>13350</v>
      </c>
      <c r="E5381" s="55">
        <v>45125</v>
      </c>
      <c r="F5381" s="18">
        <f t="shared" si="259"/>
        <v>7</v>
      </c>
      <c r="G5381" s="56" t="s">
        <v>12690</v>
      </c>
      <c r="H5381" s="56" t="s">
        <v>12690</v>
      </c>
      <c r="I5381" s="56" t="s">
        <v>12691</v>
      </c>
      <c r="J5381" s="57">
        <v>444230</v>
      </c>
      <c r="K5381" s="58" t="s">
        <v>11726</v>
      </c>
      <c r="L5381" s="57">
        <v>35538</v>
      </c>
      <c r="M5381" s="59">
        <f t="shared" si="261"/>
        <v>479768</v>
      </c>
      <c r="N5381">
        <f>+VLOOKUP(C5381,'Thanh toán '!M$1335:N$6972,2,0)</f>
        <v>479768</v>
      </c>
      <c r="O5381" s="61">
        <f t="shared" si="260"/>
        <v>0</v>
      </c>
    </row>
    <row r="5382" spans="1:16" hidden="1" x14ac:dyDescent="0.3">
      <c r="A5382" s="43">
        <v>2023</v>
      </c>
      <c r="B5382" s="56" t="s">
        <v>19444</v>
      </c>
      <c r="C5382" s="19">
        <f t="shared" ref="C5382:C5445" si="262">+B5382*1</f>
        <v>42377</v>
      </c>
      <c r="D5382" s="56" t="s">
        <v>13350</v>
      </c>
      <c r="E5382" s="55">
        <v>45125</v>
      </c>
      <c r="F5382" s="18">
        <f t="shared" ref="F5382:F5445" si="263">+MONTH(E5382)</f>
        <v>7</v>
      </c>
      <c r="G5382" s="56" t="s">
        <v>12788</v>
      </c>
      <c r="H5382" s="56" t="s">
        <v>19445</v>
      </c>
      <c r="I5382" s="56" t="s">
        <v>12789</v>
      </c>
      <c r="J5382" s="57">
        <v>2219310</v>
      </c>
      <c r="K5382" s="58" t="s">
        <v>11726</v>
      </c>
      <c r="L5382" s="57">
        <v>177545</v>
      </c>
      <c r="M5382" s="59">
        <f t="shared" si="261"/>
        <v>2396855</v>
      </c>
      <c r="N5382">
        <f>+VLOOKUP(C5382,'Thanh toán '!M$8228:N$9243,2,0)</f>
        <v>2396855</v>
      </c>
      <c r="O5382" s="61">
        <f t="shared" ref="O5382" si="264">+N5382-M5382</f>
        <v>0</v>
      </c>
      <c r="P5382" t="s">
        <v>25392</v>
      </c>
    </row>
    <row r="5383" spans="1:16" hidden="1" x14ac:dyDescent="0.3">
      <c r="B5383" s="56" t="s">
        <v>19446</v>
      </c>
      <c r="C5383" s="19">
        <f t="shared" si="262"/>
        <v>42378</v>
      </c>
      <c r="D5383" s="56" t="s">
        <v>13350</v>
      </c>
      <c r="E5383" s="55">
        <v>45125</v>
      </c>
      <c r="F5383" s="18">
        <f t="shared" si="263"/>
        <v>7</v>
      </c>
      <c r="G5383" s="56" t="s">
        <v>12556</v>
      </c>
      <c r="H5383" s="56" t="s">
        <v>12556</v>
      </c>
      <c r="I5383" s="56" t="s">
        <v>12557</v>
      </c>
      <c r="J5383" s="57">
        <v>2340460</v>
      </c>
      <c r="K5383" s="58" t="s">
        <v>11726</v>
      </c>
      <c r="L5383" s="57">
        <v>187237</v>
      </c>
      <c r="M5383" s="59">
        <f t="shared" si="261"/>
        <v>2527697</v>
      </c>
      <c r="N5383">
        <f>+VLOOKUP(C5383,'Thanh toán '!M$1335:N$6972,2,0)</f>
        <v>2527697</v>
      </c>
      <c r="O5383" s="61">
        <f t="shared" ref="O5383:O5445" si="265">+N5383-M5383</f>
        <v>0</v>
      </c>
    </row>
    <row r="5384" spans="1:16" hidden="1" x14ac:dyDescent="0.3">
      <c r="B5384" s="56" t="s">
        <v>19447</v>
      </c>
      <c r="C5384" s="19">
        <f t="shared" si="262"/>
        <v>42379</v>
      </c>
      <c r="D5384" s="56" t="s">
        <v>13350</v>
      </c>
      <c r="E5384" s="55">
        <v>45125</v>
      </c>
      <c r="F5384" s="18">
        <f t="shared" si="263"/>
        <v>7</v>
      </c>
      <c r="G5384" s="56" t="s">
        <v>12565</v>
      </c>
      <c r="H5384" s="56" t="s">
        <v>12565</v>
      </c>
      <c r="I5384" s="56" t="s">
        <v>12566</v>
      </c>
      <c r="J5384" s="57">
        <v>1101465</v>
      </c>
      <c r="K5384" s="58" t="s">
        <v>11726</v>
      </c>
      <c r="L5384" s="57">
        <v>88117</v>
      </c>
      <c r="M5384" s="59">
        <f t="shared" si="261"/>
        <v>1189582</v>
      </c>
      <c r="N5384">
        <f>+VLOOKUP(C5384,'Thanh toán '!M$1335:N$6972,2,0)</f>
        <v>1189582</v>
      </c>
      <c r="O5384" s="61">
        <f t="shared" si="265"/>
        <v>0</v>
      </c>
    </row>
    <row r="5385" spans="1:16" hidden="1" x14ac:dyDescent="0.3">
      <c r="B5385" s="56" t="s">
        <v>19448</v>
      </c>
      <c r="C5385" s="19">
        <f t="shared" si="262"/>
        <v>42380</v>
      </c>
      <c r="D5385" s="56" t="s">
        <v>13350</v>
      </c>
      <c r="E5385" s="55">
        <v>45125</v>
      </c>
      <c r="F5385" s="18">
        <f t="shared" si="263"/>
        <v>7</v>
      </c>
      <c r="G5385" s="56" t="s">
        <v>12309</v>
      </c>
      <c r="H5385" s="56" t="s">
        <v>14332</v>
      </c>
      <c r="I5385" s="56" t="s">
        <v>12310</v>
      </c>
      <c r="J5385" s="57">
        <v>811385</v>
      </c>
      <c r="K5385" s="58" t="s">
        <v>11726</v>
      </c>
      <c r="L5385" s="57">
        <v>64911</v>
      </c>
      <c r="M5385" s="59">
        <f t="shared" si="261"/>
        <v>876296</v>
      </c>
      <c r="N5385">
        <f>+VLOOKUP(C5385,'Thanh toán '!M$1335:N$6972,2,0)</f>
        <v>876296</v>
      </c>
      <c r="O5385" s="61">
        <f t="shared" si="265"/>
        <v>0</v>
      </c>
    </row>
    <row r="5386" spans="1:16" hidden="1" x14ac:dyDescent="0.3">
      <c r="B5386" s="56" t="s">
        <v>11914</v>
      </c>
      <c r="C5386" s="19">
        <f t="shared" si="262"/>
        <v>42381</v>
      </c>
      <c r="D5386" s="56" t="s">
        <v>13350</v>
      </c>
      <c r="E5386" s="55">
        <v>45125</v>
      </c>
      <c r="F5386" s="18">
        <f t="shared" si="263"/>
        <v>7</v>
      </c>
      <c r="G5386" s="56" t="s">
        <v>12426</v>
      </c>
      <c r="H5386" s="56" t="s">
        <v>12426</v>
      </c>
      <c r="I5386" s="56" t="s">
        <v>12427</v>
      </c>
      <c r="J5386" s="57">
        <v>1989925</v>
      </c>
      <c r="K5386" s="58" t="s">
        <v>11726</v>
      </c>
      <c r="L5386" s="57">
        <v>159194</v>
      </c>
      <c r="M5386" s="59">
        <f t="shared" si="261"/>
        <v>2149119</v>
      </c>
      <c r="N5386">
        <f>+VLOOKUP(C5386,'Thanh toán '!M$1335:N$6972,2,0)</f>
        <v>2149119</v>
      </c>
      <c r="O5386" s="61">
        <f t="shared" si="265"/>
        <v>0</v>
      </c>
    </row>
    <row r="5387" spans="1:16" hidden="1" x14ac:dyDescent="0.3">
      <c r="B5387" s="56" t="s">
        <v>19449</v>
      </c>
      <c r="C5387" s="19">
        <f t="shared" si="262"/>
        <v>42382</v>
      </c>
      <c r="D5387" s="56" t="s">
        <v>13350</v>
      </c>
      <c r="E5387" s="55">
        <v>45125</v>
      </c>
      <c r="F5387" s="18">
        <f t="shared" si="263"/>
        <v>7</v>
      </c>
      <c r="G5387" s="56" t="s">
        <v>12263</v>
      </c>
      <c r="H5387" s="56" t="s">
        <v>12263</v>
      </c>
      <c r="I5387" s="56" t="s">
        <v>12264</v>
      </c>
      <c r="J5387" s="57">
        <v>2049330</v>
      </c>
      <c r="K5387" s="58" t="s">
        <v>11726</v>
      </c>
      <c r="L5387" s="57">
        <v>163946</v>
      </c>
      <c r="M5387" s="59">
        <f t="shared" si="261"/>
        <v>2213276</v>
      </c>
      <c r="N5387">
        <f>+VLOOKUP(C5387,'Thanh toán '!M$1335:N$6972,2,0)</f>
        <v>2213276</v>
      </c>
      <c r="O5387" s="61">
        <f t="shared" si="265"/>
        <v>0</v>
      </c>
    </row>
    <row r="5388" spans="1:16" hidden="1" x14ac:dyDescent="0.3">
      <c r="B5388" s="56" t="s">
        <v>19450</v>
      </c>
      <c r="C5388" s="19">
        <f t="shared" si="262"/>
        <v>42383</v>
      </c>
      <c r="D5388" s="56" t="s">
        <v>13350</v>
      </c>
      <c r="E5388" s="55">
        <v>45125</v>
      </c>
      <c r="F5388" s="18">
        <f t="shared" si="263"/>
        <v>7</v>
      </c>
      <c r="G5388" s="56" t="s">
        <v>12309</v>
      </c>
      <c r="H5388" s="56" t="s">
        <v>12309</v>
      </c>
      <c r="I5388" s="56" t="s">
        <v>12310</v>
      </c>
      <c r="J5388" s="57">
        <v>5751220</v>
      </c>
      <c r="K5388" s="58" t="s">
        <v>11726</v>
      </c>
      <c r="L5388" s="57">
        <v>460098</v>
      </c>
      <c r="M5388" s="59">
        <f t="shared" si="261"/>
        <v>6211318</v>
      </c>
      <c r="N5388">
        <f>+VLOOKUP(C5388,'Thanh toán '!M$1335:N$6972,2,0)</f>
        <v>6211318</v>
      </c>
      <c r="O5388" s="61">
        <f t="shared" si="265"/>
        <v>0</v>
      </c>
    </row>
    <row r="5389" spans="1:16" hidden="1" x14ac:dyDescent="0.3">
      <c r="B5389" s="56" t="s">
        <v>19451</v>
      </c>
      <c r="C5389" s="19">
        <f t="shared" si="262"/>
        <v>42384</v>
      </c>
      <c r="D5389" s="56" t="s">
        <v>13350</v>
      </c>
      <c r="E5389" s="55">
        <v>45125</v>
      </c>
      <c r="F5389" s="18">
        <f t="shared" si="263"/>
        <v>7</v>
      </c>
      <c r="G5389" s="56" t="s">
        <v>12312</v>
      </c>
      <c r="H5389" s="56" t="s">
        <v>12312</v>
      </c>
      <c r="I5389" s="56" t="s">
        <v>12313</v>
      </c>
      <c r="J5389" s="57">
        <v>1924970</v>
      </c>
      <c r="K5389" s="58" t="s">
        <v>11726</v>
      </c>
      <c r="L5389" s="57">
        <v>153998</v>
      </c>
      <c r="M5389" s="59">
        <f t="shared" si="261"/>
        <v>2078968</v>
      </c>
      <c r="N5389">
        <f>+VLOOKUP(C5389,'Thanh toán '!M$1335:N$6972,2,0)</f>
        <v>2078968</v>
      </c>
      <c r="O5389" s="61">
        <f t="shared" si="265"/>
        <v>0</v>
      </c>
    </row>
    <row r="5390" spans="1:16" hidden="1" x14ac:dyDescent="0.3">
      <c r="B5390" s="56" t="s">
        <v>19452</v>
      </c>
      <c r="C5390" s="19">
        <f t="shared" si="262"/>
        <v>42385</v>
      </c>
      <c r="D5390" s="56" t="s">
        <v>13350</v>
      </c>
      <c r="E5390" s="55">
        <v>45125</v>
      </c>
      <c r="F5390" s="18">
        <f t="shared" si="263"/>
        <v>7</v>
      </c>
      <c r="G5390" s="56" t="s">
        <v>12293</v>
      </c>
      <c r="H5390" s="56" t="s">
        <v>12293</v>
      </c>
      <c r="I5390" s="56" t="s">
        <v>12294</v>
      </c>
      <c r="J5390" s="57">
        <v>1391820</v>
      </c>
      <c r="K5390" s="58" t="s">
        <v>11726</v>
      </c>
      <c r="L5390" s="57">
        <v>111346</v>
      </c>
      <c r="M5390" s="59">
        <f t="shared" si="261"/>
        <v>1503166</v>
      </c>
      <c r="N5390">
        <f>+VLOOKUP(C5390,'Thanh toán '!M$1335:N$6972,2,0)</f>
        <v>1503166</v>
      </c>
      <c r="O5390" s="61">
        <f t="shared" si="265"/>
        <v>0</v>
      </c>
    </row>
    <row r="5391" spans="1:16" hidden="1" x14ac:dyDescent="0.3">
      <c r="B5391" s="56" t="s">
        <v>19453</v>
      </c>
      <c r="C5391" s="19">
        <f t="shared" si="262"/>
        <v>42387</v>
      </c>
      <c r="D5391" s="56" t="s">
        <v>13350</v>
      </c>
      <c r="E5391" s="55">
        <v>45126</v>
      </c>
      <c r="F5391" s="18">
        <f t="shared" si="263"/>
        <v>7</v>
      </c>
      <c r="G5391" s="56" t="s">
        <v>11799</v>
      </c>
      <c r="H5391" s="56" t="s">
        <v>13526</v>
      </c>
      <c r="I5391" s="56" t="s">
        <v>11725</v>
      </c>
      <c r="J5391" s="57">
        <v>1015241</v>
      </c>
      <c r="K5391" s="58" t="s">
        <v>11726</v>
      </c>
      <c r="L5391" s="57">
        <v>81219</v>
      </c>
      <c r="M5391" s="59">
        <f t="shared" si="261"/>
        <v>1096460</v>
      </c>
      <c r="N5391">
        <f>+VLOOKUP(C5391,'Thanh toán '!M$1335:N$6972,2,0)</f>
        <v>1096460</v>
      </c>
      <c r="O5391" s="61">
        <f t="shared" si="265"/>
        <v>0</v>
      </c>
    </row>
    <row r="5392" spans="1:16" hidden="1" x14ac:dyDescent="0.3">
      <c r="B5392" s="56" t="s">
        <v>19454</v>
      </c>
      <c r="C5392" s="19">
        <f t="shared" si="262"/>
        <v>42389</v>
      </c>
      <c r="D5392" s="56" t="s">
        <v>13350</v>
      </c>
      <c r="E5392" s="55">
        <v>45126</v>
      </c>
      <c r="F5392" s="18">
        <f t="shared" si="263"/>
        <v>7</v>
      </c>
      <c r="G5392" s="56" t="s">
        <v>11799</v>
      </c>
      <c r="H5392" s="56" t="s">
        <v>13528</v>
      </c>
      <c r="I5392" s="56" t="s">
        <v>11725</v>
      </c>
      <c r="J5392" s="57">
        <v>614799</v>
      </c>
      <c r="K5392" s="58" t="s">
        <v>11726</v>
      </c>
      <c r="L5392" s="57">
        <v>49184</v>
      </c>
      <c r="M5392" s="59">
        <f t="shared" si="261"/>
        <v>663983</v>
      </c>
      <c r="N5392">
        <f>+VLOOKUP(C5392,'Thanh toán '!M$1335:N$6972,2,0)</f>
        <v>663983</v>
      </c>
      <c r="O5392" s="61">
        <f t="shared" si="265"/>
        <v>0</v>
      </c>
    </row>
    <row r="5393" spans="2:15" hidden="1" x14ac:dyDescent="0.3">
      <c r="B5393" s="56" t="s">
        <v>19455</v>
      </c>
      <c r="C5393" s="19">
        <f t="shared" si="262"/>
        <v>42390</v>
      </c>
      <c r="D5393" s="56" t="s">
        <v>13350</v>
      </c>
      <c r="E5393" s="55">
        <v>45126</v>
      </c>
      <c r="F5393" s="18">
        <f t="shared" si="263"/>
        <v>7</v>
      </c>
      <c r="G5393" s="56" t="s">
        <v>11799</v>
      </c>
      <c r="H5393" s="56" t="s">
        <v>13597</v>
      </c>
      <c r="I5393" s="56" t="s">
        <v>11725</v>
      </c>
      <c r="J5393" s="57">
        <v>570478</v>
      </c>
      <c r="K5393" s="58" t="s">
        <v>11726</v>
      </c>
      <c r="L5393" s="57">
        <v>45638</v>
      </c>
      <c r="M5393" s="59">
        <f t="shared" si="261"/>
        <v>616116</v>
      </c>
      <c r="N5393">
        <f>+VLOOKUP(C5393,'Thanh toán '!M$1335:N$6972,2,0)</f>
        <v>616116</v>
      </c>
      <c r="O5393" s="61">
        <f t="shared" si="265"/>
        <v>0</v>
      </c>
    </row>
    <row r="5394" spans="2:15" hidden="1" x14ac:dyDescent="0.3">
      <c r="B5394" s="56" t="s">
        <v>19456</v>
      </c>
      <c r="C5394" s="19">
        <f t="shared" si="262"/>
        <v>42391</v>
      </c>
      <c r="D5394" s="56" t="s">
        <v>13350</v>
      </c>
      <c r="E5394" s="55">
        <v>45126</v>
      </c>
      <c r="F5394" s="18">
        <f t="shared" si="263"/>
        <v>7</v>
      </c>
      <c r="G5394" s="56" t="s">
        <v>11799</v>
      </c>
      <c r="H5394" s="56" t="s">
        <v>13532</v>
      </c>
      <c r="I5394" s="56" t="s">
        <v>11725</v>
      </c>
      <c r="J5394" s="57">
        <v>758127</v>
      </c>
      <c r="K5394" s="58" t="s">
        <v>11726</v>
      </c>
      <c r="L5394" s="57">
        <v>60650</v>
      </c>
      <c r="M5394" s="59">
        <f t="shared" si="261"/>
        <v>818777</v>
      </c>
      <c r="N5394">
        <f>+VLOOKUP(C5394,'Thanh toán '!M$1335:N$6972,2,0)</f>
        <v>818777</v>
      </c>
      <c r="O5394" s="61">
        <f t="shared" si="265"/>
        <v>0</v>
      </c>
    </row>
    <row r="5395" spans="2:15" hidden="1" x14ac:dyDescent="0.3">
      <c r="B5395" s="56" t="s">
        <v>19457</v>
      </c>
      <c r="C5395" s="19">
        <f t="shared" si="262"/>
        <v>42392</v>
      </c>
      <c r="D5395" s="56" t="s">
        <v>13350</v>
      </c>
      <c r="E5395" s="55">
        <v>45126</v>
      </c>
      <c r="F5395" s="18">
        <f t="shared" si="263"/>
        <v>7</v>
      </c>
      <c r="G5395" s="56" t="s">
        <v>11799</v>
      </c>
      <c r="H5395" s="56" t="s">
        <v>13493</v>
      </c>
      <c r="I5395" s="56" t="s">
        <v>11725</v>
      </c>
      <c r="J5395" s="57">
        <v>617256</v>
      </c>
      <c r="K5395" s="58" t="s">
        <v>11726</v>
      </c>
      <c r="L5395" s="57">
        <v>49380</v>
      </c>
      <c r="M5395" s="59">
        <f t="shared" si="261"/>
        <v>666636</v>
      </c>
      <c r="N5395">
        <f>+VLOOKUP(C5395,'Thanh toán '!M$1335:N$6972,2,0)</f>
        <v>666636</v>
      </c>
      <c r="O5395" s="61">
        <f t="shared" si="265"/>
        <v>0</v>
      </c>
    </row>
    <row r="5396" spans="2:15" hidden="1" x14ac:dyDescent="0.3">
      <c r="B5396" s="56" t="s">
        <v>19458</v>
      </c>
      <c r="C5396" s="19">
        <f t="shared" si="262"/>
        <v>42398</v>
      </c>
      <c r="D5396" s="56" t="s">
        <v>13350</v>
      </c>
      <c r="E5396" s="55">
        <v>45126</v>
      </c>
      <c r="F5396" s="18">
        <f t="shared" si="263"/>
        <v>7</v>
      </c>
      <c r="G5396" s="56" t="s">
        <v>11799</v>
      </c>
      <c r="H5396" s="56" t="s">
        <v>15860</v>
      </c>
      <c r="I5396" s="56" t="s">
        <v>11725</v>
      </c>
      <c r="J5396" s="57">
        <v>1009250</v>
      </c>
      <c r="K5396" s="58" t="s">
        <v>11726</v>
      </c>
      <c r="L5396" s="57">
        <v>80740</v>
      </c>
      <c r="M5396" s="59">
        <f t="shared" si="261"/>
        <v>1089990</v>
      </c>
      <c r="N5396">
        <f>+VLOOKUP(C5396,'Thanh toán '!M$1335:N$6972,2,0)</f>
        <v>1089990</v>
      </c>
      <c r="O5396" s="61">
        <f t="shared" si="265"/>
        <v>0</v>
      </c>
    </row>
    <row r="5397" spans="2:15" hidden="1" x14ac:dyDescent="0.3">
      <c r="B5397" s="56" t="s">
        <v>19459</v>
      </c>
      <c r="C5397" s="19">
        <f t="shared" si="262"/>
        <v>42400</v>
      </c>
      <c r="D5397" s="56" t="s">
        <v>13350</v>
      </c>
      <c r="E5397" s="55">
        <v>45126</v>
      </c>
      <c r="F5397" s="18">
        <f t="shared" si="263"/>
        <v>7</v>
      </c>
      <c r="G5397" s="56" t="s">
        <v>11799</v>
      </c>
      <c r="H5397" s="56" t="s">
        <v>14014</v>
      </c>
      <c r="I5397" s="56" t="s">
        <v>11725</v>
      </c>
      <c r="J5397" s="57">
        <v>509055</v>
      </c>
      <c r="K5397" s="58" t="s">
        <v>11726</v>
      </c>
      <c r="L5397" s="57">
        <v>40724</v>
      </c>
      <c r="M5397" s="59">
        <f t="shared" si="261"/>
        <v>549779</v>
      </c>
      <c r="N5397">
        <f>+VLOOKUP(C5397,'Thanh toán '!M$1335:N$6972,2,0)</f>
        <v>549779</v>
      </c>
      <c r="O5397" s="61">
        <f t="shared" si="265"/>
        <v>0</v>
      </c>
    </row>
    <row r="5398" spans="2:15" hidden="1" x14ac:dyDescent="0.3">
      <c r="B5398" s="56" t="s">
        <v>19460</v>
      </c>
      <c r="C5398" s="19">
        <f t="shared" si="262"/>
        <v>42404</v>
      </c>
      <c r="D5398" s="56" t="s">
        <v>13350</v>
      </c>
      <c r="E5398" s="55">
        <v>45126</v>
      </c>
      <c r="F5398" s="18">
        <f t="shared" si="263"/>
        <v>7</v>
      </c>
      <c r="G5398" s="56" t="s">
        <v>11838</v>
      </c>
      <c r="H5398" s="56" t="s">
        <v>16779</v>
      </c>
      <c r="I5398" s="56" t="s">
        <v>11839</v>
      </c>
      <c r="J5398" s="57">
        <v>811385</v>
      </c>
      <c r="K5398" s="58" t="s">
        <v>11726</v>
      </c>
      <c r="L5398" s="57">
        <v>64911</v>
      </c>
      <c r="M5398" s="59">
        <f t="shared" si="261"/>
        <v>876296</v>
      </c>
      <c r="N5398">
        <f>+VLOOKUP(C5398,'Thanh toán '!M$1335:N$6972,2,0)</f>
        <v>876296</v>
      </c>
      <c r="O5398" s="61">
        <f t="shared" si="265"/>
        <v>0</v>
      </c>
    </row>
    <row r="5399" spans="2:15" hidden="1" x14ac:dyDescent="0.3">
      <c r="B5399" s="56" t="s">
        <v>19461</v>
      </c>
      <c r="C5399" s="19">
        <f t="shared" si="262"/>
        <v>42405</v>
      </c>
      <c r="D5399" s="56" t="s">
        <v>13350</v>
      </c>
      <c r="E5399" s="55">
        <v>45126</v>
      </c>
      <c r="F5399" s="18">
        <f t="shared" si="263"/>
        <v>7</v>
      </c>
      <c r="G5399" s="56" t="s">
        <v>12506</v>
      </c>
      <c r="H5399" s="56" t="s">
        <v>12506</v>
      </c>
      <c r="I5399" s="56" t="s">
        <v>12507</v>
      </c>
      <c r="J5399" s="57">
        <v>2945980</v>
      </c>
      <c r="K5399" s="58" t="s">
        <v>11726</v>
      </c>
      <c r="L5399" s="57">
        <v>235678</v>
      </c>
      <c r="M5399" s="59">
        <f t="shared" si="261"/>
        <v>3181658</v>
      </c>
      <c r="N5399">
        <f>+VLOOKUP(C5399,'Thanh toán '!M$1335:N$6972,2,0)</f>
        <v>3181658</v>
      </c>
      <c r="O5399" s="61">
        <f t="shared" si="265"/>
        <v>0</v>
      </c>
    </row>
    <row r="5400" spans="2:15" hidden="1" x14ac:dyDescent="0.3">
      <c r="B5400" s="56" t="s">
        <v>19462</v>
      </c>
      <c r="C5400" s="19">
        <f t="shared" si="262"/>
        <v>42406</v>
      </c>
      <c r="D5400" s="56" t="s">
        <v>13350</v>
      </c>
      <c r="E5400" s="55">
        <v>45126</v>
      </c>
      <c r="F5400" s="18">
        <f t="shared" si="263"/>
        <v>7</v>
      </c>
      <c r="G5400" s="56" t="s">
        <v>12506</v>
      </c>
      <c r="H5400" s="56" t="s">
        <v>12506</v>
      </c>
      <c r="I5400" s="56" t="s">
        <v>12507</v>
      </c>
      <c r="J5400" s="57">
        <v>2824500</v>
      </c>
      <c r="K5400" s="58" t="s">
        <v>11726</v>
      </c>
      <c r="L5400" s="57">
        <v>225960</v>
      </c>
      <c r="M5400" s="59">
        <f t="shared" si="261"/>
        <v>3050460</v>
      </c>
      <c r="N5400">
        <f>+VLOOKUP(C5400,'Thanh toán '!M$1335:N$6972,2,0)</f>
        <v>3050460</v>
      </c>
      <c r="O5400" s="61">
        <f t="shared" si="265"/>
        <v>0</v>
      </c>
    </row>
    <row r="5401" spans="2:15" hidden="1" x14ac:dyDescent="0.3">
      <c r="B5401" s="56" t="s">
        <v>19463</v>
      </c>
      <c r="C5401" s="19">
        <f t="shared" si="262"/>
        <v>42444</v>
      </c>
      <c r="D5401" s="56" t="s">
        <v>13350</v>
      </c>
      <c r="E5401" s="55">
        <v>45126</v>
      </c>
      <c r="F5401" s="18">
        <f t="shared" si="263"/>
        <v>7</v>
      </c>
      <c r="G5401" s="56" t="s">
        <v>11799</v>
      </c>
      <c r="H5401" s="56" t="s">
        <v>13366</v>
      </c>
      <c r="I5401" s="56" t="s">
        <v>11725</v>
      </c>
      <c r="J5401" s="57">
        <v>989077</v>
      </c>
      <c r="K5401" s="58" t="s">
        <v>11726</v>
      </c>
      <c r="L5401" s="57">
        <v>79126</v>
      </c>
      <c r="M5401" s="59">
        <f t="shared" si="261"/>
        <v>1068203</v>
      </c>
      <c r="N5401">
        <f>+VLOOKUP(C5401,'Thanh toán '!M$1335:N$6972,2,0)</f>
        <v>1068203</v>
      </c>
      <c r="O5401" s="61">
        <f t="shared" si="265"/>
        <v>0</v>
      </c>
    </row>
    <row r="5402" spans="2:15" hidden="1" x14ac:dyDescent="0.3">
      <c r="B5402" s="56" t="s">
        <v>19464</v>
      </c>
      <c r="C5402" s="19">
        <f t="shared" si="262"/>
        <v>42445</v>
      </c>
      <c r="D5402" s="56" t="s">
        <v>13350</v>
      </c>
      <c r="E5402" s="55">
        <v>45126</v>
      </c>
      <c r="F5402" s="18">
        <f t="shared" si="263"/>
        <v>7</v>
      </c>
      <c r="G5402" s="56" t="s">
        <v>11799</v>
      </c>
      <c r="H5402" s="56" t="s">
        <v>13370</v>
      </c>
      <c r="I5402" s="56" t="s">
        <v>11725</v>
      </c>
      <c r="J5402" s="57">
        <v>1039560</v>
      </c>
      <c r="K5402" s="58" t="s">
        <v>11726</v>
      </c>
      <c r="L5402" s="57">
        <v>83165</v>
      </c>
      <c r="M5402" s="59">
        <f t="shared" si="261"/>
        <v>1122725</v>
      </c>
      <c r="N5402">
        <f>+VLOOKUP(C5402,'Thanh toán '!M$1335:N$6972,2,0)</f>
        <v>1122725</v>
      </c>
      <c r="O5402" s="61">
        <f t="shared" si="265"/>
        <v>0</v>
      </c>
    </row>
    <row r="5403" spans="2:15" hidden="1" x14ac:dyDescent="0.3">
      <c r="B5403" s="56" t="s">
        <v>19465</v>
      </c>
      <c r="C5403" s="19">
        <f t="shared" si="262"/>
        <v>42448</v>
      </c>
      <c r="D5403" s="56" t="s">
        <v>13350</v>
      </c>
      <c r="E5403" s="55">
        <v>45126</v>
      </c>
      <c r="F5403" s="18">
        <f t="shared" si="263"/>
        <v>7</v>
      </c>
      <c r="G5403" s="56" t="s">
        <v>11799</v>
      </c>
      <c r="H5403" s="56" t="s">
        <v>15006</v>
      </c>
      <c r="I5403" s="56" t="s">
        <v>11725</v>
      </c>
      <c r="J5403" s="57">
        <v>402798</v>
      </c>
      <c r="K5403" s="58" t="s">
        <v>11726</v>
      </c>
      <c r="L5403" s="57">
        <v>32224</v>
      </c>
      <c r="M5403" s="59">
        <f t="shared" si="261"/>
        <v>435022</v>
      </c>
      <c r="N5403">
        <f>+VLOOKUP(C5403,'Thanh toán '!M$1335:N$6972,2,0)</f>
        <v>435022</v>
      </c>
      <c r="O5403" s="61">
        <f t="shared" si="265"/>
        <v>0</v>
      </c>
    </row>
    <row r="5404" spans="2:15" hidden="1" x14ac:dyDescent="0.3">
      <c r="B5404" s="56" t="s">
        <v>19466</v>
      </c>
      <c r="C5404" s="19">
        <f t="shared" si="262"/>
        <v>42450</v>
      </c>
      <c r="D5404" s="56" t="s">
        <v>13350</v>
      </c>
      <c r="E5404" s="55">
        <v>45126</v>
      </c>
      <c r="F5404" s="18">
        <f t="shared" si="263"/>
        <v>7</v>
      </c>
      <c r="G5404" s="56" t="s">
        <v>11799</v>
      </c>
      <c r="H5404" s="56" t="s">
        <v>13898</v>
      </c>
      <c r="I5404" s="56" t="s">
        <v>11725</v>
      </c>
      <c r="J5404" s="57">
        <v>555618</v>
      </c>
      <c r="K5404" s="58" t="s">
        <v>11726</v>
      </c>
      <c r="L5404" s="57">
        <v>44449</v>
      </c>
      <c r="M5404" s="59">
        <f t="shared" si="261"/>
        <v>600067</v>
      </c>
      <c r="N5404">
        <f>+VLOOKUP(C5404,'Thanh toán '!M$1335:N$6972,2,0)</f>
        <v>600067</v>
      </c>
      <c r="O5404" s="61">
        <f t="shared" si="265"/>
        <v>0</v>
      </c>
    </row>
    <row r="5405" spans="2:15" hidden="1" x14ac:dyDescent="0.3">
      <c r="B5405" s="56" t="s">
        <v>19467</v>
      </c>
      <c r="C5405" s="19">
        <f t="shared" si="262"/>
        <v>42451</v>
      </c>
      <c r="D5405" s="56" t="s">
        <v>13350</v>
      </c>
      <c r="E5405" s="55">
        <v>45126</v>
      </c>
      <c r="F5405" s="18">
        <f t="shared" si="263"/>
        <v>7</v>
      </c>
      <c r="G5405" s="56" t="s">
        <v>11799</v>
      </c>
      <c r="H5405" s="56" t="s">
        <v>14249</v>
      </c>
      <c r="I5405" s="56" t="s">
        <v>11725</v>
      </c>
      <c r="J5405" s="57">
        <v>266538</v>
      </c>
      <c r="K5405" s="58" t="s">
        <v>11726</v>
      </c>
      <c r="L5405" s="57">
        <v>21323</v>
      </c>
      <c r="M5405" s="59">
        <f t="shared" si="261"/>
        <v>287861</v>
      </c>
      <c r="N5405">
        <f>+VLOOKUP(C5405,'Thanh toán '!M$1335:N$6972,2,0)</f>
        <v>287861</v>
      </c>
      <c r="O5405" s="61">
        <f t="shared" si="265"/>
        <v>0</v>
      </c>
    </row>
    <row r="5406" spans="2:15" hidden="1" x14ac:dyDescent="0.3">
      <c r="B5406" s="56" t="s">
        <v>19468</v>
      </c>
      <c r="C5406" s="19">
        <f t="shared" si="262"/>
        <v>42452</v>
      </c>
      <c r="D5406" s="56" t="s">
        <v>13350</v>
      </c>
      <c r="E5406" s="55">
        <v>45126</v>
      </c>
      <c r="F5406" s="18">
        <f t="shared" si="263"/>
        <v>7</v>
      </c>
      <c r="G5406" s="56" t="s">
        <v>11799</v>
      </c>
      <c r="H5406" s="56" t="s">
        <v>13407</v>
      </c>
      <c r="I5406" s="56" t="s">
        <v>11725</v>
      </c>
      <c r="J5406" s="57">
        <v>853986</v>
      </c>
      <c r="K5406" s="58" t="s">
        <v>11726</v>
      </c>
      <c r="L5406" s="57">
        <v>68319</v>
      </c>
      <c r="M5406" s="59">
        <f t="shared" si="261"/>
        <v>922305</v>
      </c>
      <c r="N5406">
        <f>+VLOOKUP(C5406,'Thanh toán '!M$1335:N$6972,2,0)</f>
        <v>922305</v>
      </c>
      <c r="O5406" s="61">
        <f t="shared" si="265"/>
        <v>0</v>
      </c>
    </row>
    <row r="5407" spans="2:15" hidden="1" x14ac:dyDescent="0.3">
      <c r="B5407" s="56" t="s">
        <v>19469</v>
      </c>
      <c r="C5407" s="19">
        <f t="shared" si="262"/>
        <v>42453</v>
      </c>
      <c r="D5407" s="56" t="s">
        <v>13350</v>
      </c>
      <c r="E5407" s="55">
        <v>45126</v>
      </c>
      <c r="F5407" s="18">
        <f t="shared" si="263"/>
        <v>7</v>
      </c>
      <c r="G5407" s="56" t="s">
        <v>11799</v>
      </c>
      <c r="H5407" s="56" t="s">
        <v>14198</v>
      </c>
      <c r="I5407" s="56" t="s">
        <v>11725</v>
      </c>
      <c r="J5407" s="57">
        <v>759081</v>
      </c>
      <c r="K5407" s="58" t="s">
        <v>11726</v>
      </c>
      <c r="L5407" s="57">
        <v>60726</v>
      </c>
      <c r="M5407" s="59">
        <f t="shared" si="261"/>
        <v>819807</v>
      </c>
      <c r="N5407">
        <f>+VLOOKUP(C5407,'Thanh toán '!M$1335:N$6972,2,0)</f>
        <v>819807</v>
      </c>
      <c r="O5407" s="61">
        <f t="shared" si="265"/>
        <v>0</v>
      </c>
    </row>
    <row r="5408" spans="2:15" hidden="1" x14ac:dyDescent="0.3">
      <c r="B5408" s="56" t="s">
        <v>19470</v>
      </c>
      <c r="C5408" s="19">
        <f t="shared" si="262"/>
        <v>42454</v>
      </c>
      <c r="D5408" s="56" t="s">
        <v>13350</v>
      </c>
      <c r="E5408" s="55">
        <v>45126</v>
      </c>
      <c r="F5408" s="18">
        <f t="shared" si="263"/>
        <v>7</v>
      </c>
      <c r="G5408" s="56" t="s">
        <v>11799</v>
      </c>
      <c r="H5408" s="56" t="s">
        <v>13609</v>
      </c>
      <c r="I5408" s="56" t="s">
        <v>11725</v>
      </c>
      <c r="J5408" s="57">
        <v>928209</v>
      </c>
      <c r="K5408" s="58" t="s">
        <v>11726</v>
      </c>
      <c r="L5408" s="57">
        <v>74257</v>
      </c>
      <c r="M5408" s="59">
        <f t="shared" si="261"/>
        <v>1002466</v>
      </c>
      <c r="N5408">
        <f>+VLOOKUP(C5408,'Thanh toán '!M$1335:N$6972,2,0)</f>
        <v>1002466</v>
      </c>
      <c r="O5408" s="61">
        <f t="shared" si="265"/>
        <v>0</v>
      </c>
    </row>
    <row r="5409" spans="2:15" hidden="1" x14ac:dyDescent="0.3">
      <c r="B5409" s="56" t="s">
        <v>19471</v>
      </c>
      <c r="C5409" s="19">
        <f t="shared" si="262"/>
        <v>42455</v>
      </c>
      <c r="D5409" s="56" t="s">
        <v>13350</v>
      </c>
      <c r="E5409" s="55">
        <v>45126</v>
      </c>
      <c r="F5409" s="18">
        <f t="shared" si="263"/>
        <v>7</v>
      </c>
      <c r="G5409" s="56" t="s">
        <v>11799</v>
      </c>
      <c r="H5409" s="56" t="s">
        <v>13619</v>
      </c>
      <c r="I5409" s="56" t="s">
        <v>11725</v>
      </c>
      <c r="J5409" s="57">
        <v>537779</v>
      </c>
      <c r="K5409" s="58" t="s">
        <v>11726</v>
      </c>
      <c r="L5409" s="57">
        <v>43022</v>
      </c>
      <c r="M5409" s="59">
        <f t="shared" si="261"/>
        <v>580801</v>
      </c>
      <c r="N5409">
        <f>+VLOOKUP(C5409,'Thanh toán '!M$1335:N$6972,2,0)</f>
        <v>580801</v>
      </c>
      <c r="O5409" s="61">
        <f t="shared" si="265"/>
        <v>0</v>
      </c>
    </row>
    <row r="5410" spans="2:15" hidden="1" x14ac:dyDescent="0.3">
      <c r="B5410" s="56" t="s">
        <v>19472</v>
      </c>
      <c r="C5410" s="19">
        <f t="shared" si="262"/>
        <v>42456</v>
      </c>
      <c r="D5410" s="56" t="s">
        <v>13350</v>
      </c>
      <c r="E5410" s="55">
        <v>45126</v>
      </c>
      <c r="F5410" s="18">
        <f t="shared" si="263"/>
        <v>7</v>
      </c>
      <c r="G5410" s="56" t="s">
        <v>12239</v>
      </c>
      <c r="H5410" s="56" t="s">
        <v>18228</v>
      </c>
      <c r="I5410" s="56" t="s">
        <v>12240</v>
      </c>
      <c r="J5410" s="57">
        <v>1532120</v>
      </c>
      <c r="K5410" s="58" t="s">
        <v>11726</v>
      </c>
      <c r="L5410" s="57">
        <v>122570</v>
      </c>
      <c r="M5410" s="59">
        <f t="shared" si="261"/>
        <v>1654690</v>
      </c>
      <c r="N5410">
        <f>+VLOOKUP(C5410,'Thanh toán '!M$1335:N$6972,2,0)</f>
        <v>1654690</v>
      </c>
      <c r="O5410" s="61">
        <f t="shared" si="265"/>
        <v>0</v>
      </c>
    </row>
    <row r="5411" spans="2:15" hidden="1" x14ac:dyDescent="0.3">
      <c r="B5411" s="56" t="s">
        <v>19473</v>
      </c>
      <c r="C5411" s="19">
        <f t="shared" si="262"/>
        <v>42457</v>
      </c>
      <c r="D5411" s="56" t="s">
        <v>13350</v>
      </c>
      <c r="E5411" s="55">
        <v>45126</v>
      </c>
      <c r="F5411" s="18">
        <f t="shared" si="263"/>
        <v>7</v>
      </c>
      <c r="G5411" s="56" t="s">
        <v>11799</v>
      </c>
      <c r="H5411" s="56" t="s">
        <v>14018</v>
      </c>
      <c r="I5411" s="56" t="s">
        <v>11725</v>
      </c>
      <c r="J5411" s="57">
        <v>577491</v>
      </c>
      <c r="K5411" s="58" t="s">
        <v>11726</v>
      </c>
      <c r="L5411" s="57">
        <v>46199</v>
      </c>
      <c r="M5411" s="59">
        <f t="shared" si="261"/>
        <v>623690</v>
      </c>
      <c r="N5411">
        <f>+VLOOKUP(C5411,'Thanh toán '!M$1335:N$6972,2,0)</f>
        <v>623690</v>
      </c>
      <c r="O5411" s="61">
        <f t="shared" si="265"/>
        <v>0</v>
      </c>
    </row>
    <row r="5412" spans="2:15" hidden="1" x14ac:dyDescent="0.3">
      <c r="B5412" s="56" t="s">
        <v>19474</v>
      </c>
      <c r="C5412" s="19">
        <f t="shared" si="262"/>
        <v>42458</v>
      </c>
      <c r="D5412" s="56" t="s">
        <v>13350</v>
      </c>
      <c r="E5412" s="55">
        <v>45126</v>
      </c>
      <c r="F5412" s="18">
        <f t="shared" si="263"/>
        <v>7</v>
      </c>
      <c r="G5412" s="56" t="s">
        <v>11799</v>
      </c>
      <c r="H5412" s="56" t="s">
        <v>13731</v>
      </c>
      <c r="I5412" s="56" t="s">
        <v>11725</v>
      </c>
      <c r="J5412" s="57">
        <v>1024665</v>
      </c>
      <c r="K5412" s="58" t="s">
        <v>11726</v>
      </c>
      <c r="L5412" s="57">
        <v>81973</v>
      </c>
      <c r="M5412" s="59">
        <f t="shared" si="261"/>
        <v>1106638</v>
      </c>
      <c r="N5412">
        <f>+VLOOKUP(C5412,'Thanh toán '!M$1335:N$6972,2,0)</f>
        <v>1106638</v>
      </c>
      <c r="O5412" s="61">
        <f t="shared" si="265"/>
        <v>0</v>
      </c>
    </row>
    <row r="5413" spans="2:15" hidden="1" x14ac:dyDescent="0.3">
      <c r="B5413" s="56" t="s">
        <v>19475</v>
      </c>
      <c r="C5413" s="19">
        <f t="shared" si="262"/>
        <v>42460</v>
      </c>
      <c r="D5413" s="56" t="s">
        <v>13350</v>
      </c>
      <c r="E5413" s="55">
        <v>45126</v>
      </c>
      <c r="F5413" s="18">
        <f t="shared" si="263"/>
        <v>7</v>
      </c>
      <c r="G5413" s="56" t="s">
        <v>11799</v>
      </c>
      <c r="H5413" s="56" t="s">
        <v>14113</v>
      </c>
      <c r="I5413" s="56" t="s">
        <v>11725</v>
      </c>
      <c r="J5413" s="57">
        <v>887273</v>
      </c>
      <c r="K5413" s="58" t="s">
        <v>11726</v>
      </c>
      <c r="L5413" s="57">
        <v>70982</v>
      </c>
      <c r="M5413" s="59">
        <f t="shared" si="261"/>
        <v>958255</v>
      </c>
      <c r="N5413">
        <f>+VLOOKUP(C5413,'Thanh toán '!M$1335:N$6972,2,0)</f>
        <v>958255</v>
      </c>
      <c r="O5413" s="61">
        <f t="shared" si="265"/>
        <v>0</v>
      </c>
    </row>
    <row r="5414" spans="2:15" hidden="1" x14ac:dyDescent="0.3">
      <c r="B5414" s="56" t="s">
        <v>19476</v>
      </c>
      <c r="C5414" s="19">
        <f t="shared" si="262"/>
        <v>42463</v>
      </c>
      <c r="D5414" s="56" t="s">
        <v>13350</v>
      </c>
      <c r="E5414" s="55">
        <v>45126</v>
      </c>
      <c r="F5414" s="18">
        <f t="shared" si="263"/>
        <v>7</v>
      </c>
      <c r="G5414" s="56" t="s">
        <v>11799</v>
      </c>
      <c r="H5414" s="56" t="s">
        <v>16353</v>
      </c>
      <c r="I5414" s="56" t="s">
        <v>11725</v>
      </c>
      <c r="J5414" s="57">
        <v>580435</v>
      </c>
      <c r="K5414" s="58" t="s">
        <v>11726</v>
      </c>
      <c r="L5414" s="57">
        <v>46435</v>
      </c>
      <c r="M5414" s="59">
        <f t="shared" si="261"/>
        <v>626870</v>
      </c>
      <c r="N5414">
        <f>+VLOOKUP(C5414,'Thanh toán '!M$1335:N$6972,2,0)</f>
        <v>626870</v>
      </c>
      <c r="O5414" s="61">
        <f t="shared" si="265"/>
        <v>0</v>
      </c>
    </row>
    <row r="5415" spans="2:15" hidden="1" x14ac:dyDescent="0.3">
      <c r="B5415" s="56" t="s">
        <v>19477</v>
      </c>
      <c r="C5415" s="19">
        <f t="shared" si="262"/>
        <v>42464</v>
      </c>
      <c r="D5415" s="56" t="s">
        <v>13350</v>
      </c>
      <c r="E5415" s="55">
        <v>45126</v>
      </c>
      <c r="F5415" s="18">
        <f t="shared" si="263"/>
        <v>7</v>
      </c>
      <c r="G5415" s="56" t="s">
        <v>12231</v>
      </c>
      <c r="H5415" s="56" t="s">
        <v>13396</v>
      </c>
      <c r="I5415" s="56" t="s">
        <v>12232</v>
      </c>
      <c r="J5415" s="57">
        <v>2740450</v>
      </c>
      <c r="K5415" s="58" t="s">
        <v>11726</v>
      </c>
      <c r="L5415" s="57">
        <v>219236</v>
      </c>
      <c r="M5415" s="59">
        <f t="shared" si="261"/>
        <v>2959686</v>
      </c>
      <c r="N5415">
        <f>+VLOOKUP(C5415,'Thanh toán '!M$1335:N$6972,2,0)</f>
        <v>2959686</v>
      </c>
      <c r="O5415" s="61">
        <f t="shared" si="265"/>
        <v>0</v>
      </c>
    </row>
    <row r="5416" spans="2:15" hidden="1" x14ac:dyDescent="0.3">
      <c r="B5416" s="56" t="s">
        <v>19478</v>
      </c>
      <c r="C5416" s="19">
        <f t="shared" si="262"/>
        <v>42467</v>
      </c>
      <c r="D5416" s="56" t="s">
        <v>13350</v>
      </c>
      <c r="E5416" s="55">
        <v>45126</v>
      </c>
      <c r="F5416" s="18">
        <f t="shared" si="263"/>
        <v>7</v>
      </c>
      <c r="G5416" s="56" t="s">
        <v>12624</v>
      </c>
      <c r="H5416" s="56" t="s">
        <v>12624</v>
      </c>
      <c r="I5416" s="56" t="s">
        <v>12625</v>
      </c>
      <c r="J5416" s="57">
        <v>1942500</v>
      </c>
      <c r="K5416" s="58" t="s">
        <v>11726</v>
      </c>
      <c r="L5416" s="57">
        <v>155400</v>
      </c>
      <c r="M5416" s="59">
        <f t="shared" si="261"/>
        <v>2097900</v>
      </c>
      <c r="N5416">
        <f>+VLOOKUP(C5416,'Thanh toán '!M$1335:N$6972,2,0)</f>
        <v>2097900</v>
      </c>
      <c r="O5416" s="61">
        <f t="shared" si="265"/>
        <v>0</v>
      </c>
    </row>
    <row r="5417" spans="2:15" hidden="1" x14ac:dyDescent="0.3">
      <c r="B5417" s="56" t="s">
        <v>19479</v>
      </c>
      <c r="C5417" s="19">
        <f t="shared" si="262"/>
        <v>42468</v>
      </c>
      <c r="D5417" s="56" t="s">
        <v>13350</v>
      </c>
      <c r="E5417" s="55">
        <v>45126</v>
      </c>
      <c r="F5417" s="18">
        <f t="shared" si="263"/>
        <v>7</v>
      </c>
      <c r="G5417" s="56" t="s">
        <v>12231</v>
      </c>
      <c r="H5417" s="56" t="s">
        <v>19314</v>
      </c>
      <c r="I5417" s="56" t="s">
        <v>12232</v>
      </c>
      <c r="J5417" s="57">
        <v>1005341</v>
      </c>
      <c r="K5417" s="58" t="s">
        <v>11726</v>
      </c>
      <c r="L5417" s="57">
        <v>80427</v>
      </c>
      <c r="M5417" s="59">
        <f t="shared" si="261"/>
        <v>1085768</v>
      </c>
      <c r="N5417">
        <f>+VLOOKUP(C5417,'Thanh toán '!M$1335:N$6972,2,0)</f>
        <v>1085768</v>
      </c>
      <c r="O5417" s="61">
        <f t="shared" si="265"/>
        <v>0</v>
      </c>
    </row>
    <row r="5418" spans="2:15" hidden="1" x14ac:dyDescent="0.3">
      <c r="B5418" s="56" t="s">
        <v>19480</v>
      </c>
      <c r="C5418" s="19">
        <f t="shared" si="262"/>
        <v>42474</v>
      </c>
      <c r="D5418" s="56" t="s">
        <v>13350</v>
      </c>
      <c r="E5418" s="55">
        <v>45126</v>
      </c>
      <c r="F5418" s="18">
        <f t="shared" si="263"/>
        <v>7</v>
      </c>
      <c r="G5418" s="56" t="s">
        <v>12188</v>
      </c>
      <c r="H5418" s="56" t="s">
        <v>12188</v>
      </c>
      <c r="I5418" s="56" t="s">
        <v>12189</v>
      </c>
      <c r="J5418" s="57">
        <v>530250</v>
      </c>
      <c r="K5418" s="58" t="s">
        <v>11726</v>
      </c>
      <c r="L5418" s="57">
        <v>42420</v>
      </c>
      <c r="M5418" s="59">
        <f t="shared" si="261"/>
        <v>572670</v>
      </c>
      <c r="N5418">
        <f>+VLOOKUP(C5418,'Thanh toán '!M$1335:N$6972,2,0)</f>
        <v>572670</v>
      </c>
      <c r="O5418" s="61">
        <f t="shared" si="265"/>
        <v>0</v>
      </c>
    </row>
    <row r="5419" spans="2:15" hidden="1" x14ac:dyDescent="0.3">
      <c r="B5419" s="56" t="s">
        <v>19481</v>
      </c>
      <c r="C5419" s="19">
        <f t="shared" si="262"/>
        <v>42475</v>
      </c>
      <c r="D5419" s="56" t="s">
        <v>13350</v>
      </c>
      <c r="E5419" s="55">
        <v>45126</v>
      </c>
      <c r="F5419" s="18">
        <f t="shared" si="263"/>
        <v>7</v>
      </c>
      <c r="G5419" s="56" t="s">
        <v>12167</v>
      </c>
      <c r="H5419" s="56" t="s">
        <v>12167</v>
      </c>
      <c r="I5419" s="56" t="s">
        <v>12168</v>
      </c>
      <c r="J5419" s="57">
        <v>441000</v>
      </c>
      <c r="K5419" s="58" t="s">
        <v>11726</v>
      </c>
      <c r="L5419" s="57">
        <v>35280</v>
      </c>
      <c r="M5419" s="59">
        <f t="shared" si="261"/>
        <v>476280</v>
      </c>
      <c r="N5419">
        <f>+VLOOKUP(C5419,'Thanh toán '!M$1335:N$6972,2,0)</f>
        <v>476280</v>
      </c>
      <c r="O5419" s="61">
        <f t="shared" si="265"/>
        <v>0</v>
      </c>
    </row>
    <row r="5420" spans="2:15" hidden="1" x14ac:dyDescent="0.3">
      <c r="B5420" s="56" t="s">
        <v>19482</v>
      </c>
      <c r="C5420" s="19">
        <f t="shared" si="262"/>
        <v>42476</v>
      </c>
      <c r="D5420" s="56" t="s">
        <v>13350</v>
      </c>
      <c r="E5420" s="55">
        <v>45126</v>
      </c>
      <c r="F5420" s="18">
        <f t="shared" si="263"/>
        <v>7</v>
      </c>
      <c r="G5420" s="56" t="s">
        <v>12639</v>
      </c>
      <c r="H5420" s="56" t="s">
        <v>12639</v>
      </c>
      <c r="I5420" s="56" t="s">
        <v>12640</v>
      </c>
      <c r="J5420" s="57">
        <v>882000</v>
      </c>
      <c r="K5420" s="58" t="s">
        <v>11726</v>
      </c>
      <c r="L5420" s="57">
        <v>70560</v>
      </c>
      <c r="M5420" s="59">
        <f t="shared" si="261"/>
        <v>952560</v>
      </c>
      <c r="N5420">
        <f>+VLOOKUP(C5420,'Thanh toán '!M$1335:N$6972,2,0)</f>
        <v>952560</v>
      </c>
      <c r="O5420" s="61">
        <f t="shared" si="265"/>
        <v>0</v>
      </c>
    </row>
    <row r="5421" spans="2:15" hidden="1" x14ac:dyDescent="0.3">
      <c r="B5421" s="56" t="s">
        <v>19483</v>
      </c>
      <c r="C5421" s="19">
        <f t="shared" si="262"/>
        <v>42477</v>
      </c>
      <c r="D5421" s="56" t="s">
        <v>13350</v>
      </c>
      <c r="E5421" s="55">
        <v>45126</v>
      </c>
      <c r="F5421" s="18">
        <f t="shared" si="263"/>
        <v>7</v>
      </c>
      <c r="G5421" s="56" t="s">
        <v>12645</v>
      </c>
      <c r="H5421" s="56" t="s">
        <v>12645</v>
      </c>
      <c r="I5421" s="56" t="s">
        <v>12646</v>
      </c>
      <c r="J5421" s="57">
        <v>212100</v>
      </c>
      <c r="K5421" s="58" t="s">
        <v>11726</v>
      </c>
      <c r="L5421" s="57">
        <v>16968</v>
      </c>
      <c r="M5421" s="59">
        <f t="shared" si="261"/>
        <v>229068</v>
      </c>
      <c r="N5421">
        <f>+VLOOKUP(C5421,'Thanh toán '!M$1335:N$6972,2,0)</f>
        <v>229068</v>
      </c>
      <c r="O5421" s="61">
        <f t="shared" si="265"/>
        <v>0</v>
      </c>
    </row>
    <row r="5422" spans="2:15" hidden="1" x14ac:dyDescent="0.3">
      <c r="B5422" s="56" t="s">
        <v>19484</v>
      </c>
      <c r="C5422" s="19">
        <f t="shared" si="262"/>
        <v>42478</v>
      </c>
      <c r="D5422" s="56" t="s">
        <v>13350</v>
      </c>
      <c r="E5422" s="55">
        <v>45126</v>
      </c>
      <c r="F5422" s="18">
        <f t="shared" si="263"/>
        <v>7</v>
      </c>
      <c r="G5422" s="56" t="s">
        <v>12645</v>
      </c>
      <c r="H5422" s="56" t="s">
        <v>12645</v>
      </c>
      <c r="I5422" s="56" t="s">
        <v>12646</v>
      </c>
      <c r="J5422" s="57">
        <v>1399571</v>
      </c>
      <c r="K5422" s="58" t="s">
        <v>11726</v>
      </c>
      <c r="L5422" s="57">
        <v>111966</v>
      </c>
      <c r="M5422" s="59">
        <f t="shared" si="261"/>
        <v>1511537</v>
      </c>
      <c r="N5422">
        <f>+VLOOKUP(C5422,'Thanh toán '!M$1335:N$6972,2,0)</f>
        <v>1511537</v>
      </c>
      <c r="O5422" s="61">
        <f t="shared" si="265"/>
        <v>0</v>
      </c>
    </row>
    <row r="5423" spans="2:15" hidden="1" x14ac:dyDescent="0.3">
      <c r="B5423" s="56" t="s">
        <v>19485</v>
      </c>
      <c r="C5423" s="19">
        <f t="shared" si="262"/>
        <v>42479</v>
      </c>
      <c r="D5423" s="56" t="s">
        <v>13350</v>
      </c>
      <c r="E5423" s="55">
        <v>45126</v>
      </c>
      <c r="F5423" s="18">
        <f t="shared" si="263"/>
        <v>7</v>
      </c>
      <c r="G5423" s="56" t="s">
        <v>12176</v>
      </c>
      <c r="H5423" s="56" t="s">
        <v>12176</v>
      </c>
      <c r="I5423" s="56" t="s">
        <v>12177</v>
      </c>
      <c r="J5423" s="57">
        <v>1924970</v>
      </c>
      <c r="K5423" s="58" t="s">
        <v>11726</v>
      </c>
      <c r="L5423" s="57">
        <v>153998</v>
      </c>
      <c r="M5423" s="59">
        <f t="shared" si="261"/>
        <v>2078968</v>
      </c>
      <c r="N5423">
        <f>+VLOOKUP(C5423,'Thanh toán '!M$1335:N$6972,2,0)</f>
        <v>2078968</v>
      </c>
      <c r="O5423" s="61">
        <f t="shared" si="265"/>
        <v>0</v>
      </c>
    </row>
    <row r="5424" spans="2:15" hidden="1" x14ac:dyDescent="0.3">
      <c r="B5424" s="56" t="s">
        <v>19486</v>
      </c>
      <c r="C5424" s="19">
        <f t="shared" si="262"/>
        <v>42480</v>
      </c>
      <c r="D5424" s="56" t="s">
        <v>13350</v>
      </c>
      <c r="E5424" s="55">
        <v>45126</v>
      </c>
      <c r="F5424" s="18">
        <f t="shared" si="263"/>
        <v>7</v>
      </c>
      <c r="G5424" s="56" t="s">
        <v>12194</v>
      </c>
      <c r="H5424" s="56" t="s">
        <v>12194</v>
      </c>
      <c r="I5424" s="56" t="s">
        <v>12195</v>
      </c>
      <c r="J5424" s="57">
        <v>2222195</v>
      </c>
      <c r="K5424" s="58" t="s">
        <v>11726</v>
      </c>
      <c r="L5424" s="57">
        <v>177776</v>
      </c>
      <c r="M5424" s="59">
        <f t="shared" si="261"/>
        <v>2399971</v>
      </c>
      <c r="N5424">
        <f>+VLOOKUP(C5424,'Thanh toán '!M$1335:N$6972,2,0)</f>
        <v>2399971</v>
      </c>
      <c r="O5424" s="61">
        <f t="shared" si="265"/>
        <v>0</v>
      </c>
    </row>
    <row r="5425" spans="2:15" hidden="1" x14ac:dyDescent="0.3">
      <c r="B5425" s="56" t="s">
        <v>19487</v>
      </c>
      <c r="C5425" s="19">
        <f t="shared" si="262"/>
        <v>42481</v>
      </c>
      <c r="D5425" s="56" t="s">
        <v>13350</v>
      </c>
      <c r="E5425" s="55">
        <v>45126</v>
      </c>
      <c r="F5425" s="18">
        <f t="shared" si="263"/>
        <v>7</v>
      </c>
      <c r="G5425" s="56" t="s">
        <v>12618</v>
      </c>
      <c r="H5425" s="56" t="s">
        <v>12618</v>
      </c>
      <c r="I5425" s="56" t="s">
        <v>12619</v>
      </c>
      <c r="J5425" s="57">
        <v>664523</v>
      </c>
      <c r="K5425" s="58" t="s">
        <v>11726</v>
      </c>
      <c r="L5425" s="57">
        <v>53162</v>
      </c>
      <c r="M5425" s="59">
        <f t="shared" si="261"/>
        <v>717685</v>
      </c>
      <c r="N5425">
        <f>+VLOOKUP(C5425,'Thanh toán '!M$1335:N$6972,2,0)</f>
        <v>717685</v>
      </c>
      <c r="O5425" s="61">
        <f t="shared" si="265"/>
        <v>0</v>
      </c>
    </row>
    <row r="5426" spans="2:15" hidden="1" x14ac:dyDescent="0.3">
      <c r="B5426" s="56" t="s">
        <v>19488</v>
      </c>
      <c r="C5426" s="19">
        <f t="shared" si="262"/>
        <v>42482</v>
      </c>
      <c r="D5426" s="56" t="s">
        <v>13350</v>
      </c>
      <c r="E5426" s="55">
        <v>45126</v>
      </c>
      <c r="F5426" s="18">
        <f t="shared" si="263"/>
        <v>7</v>
      </c>
      <c r="G5426" s="56" t="s">
        <v>12185</v>
      </c>
      <c r="H5426" s="56" t="s">
        <v>12185</v>
      </c>
      <c r="I5426" s="56" t="s">
        <v>12186</v>
      </c>
      <c r="J5426" s="57">
        <v>2061450</v>
      </c>
      <c r="K5426" s="58" t="s">
        <v>11726</v>
      </c>
      <c r="L5426" s="57">
        <v>164916</v>
      </c>
      <c r="M5426" s="59">
        <f t="shared" si="261"/>
        <v>2226366</v>
      </c>
      <c r="N5426">
        <f>+VLOOKUP(C5426,'Thanh toán '!M$1335:N$6972,2,0)</f>
        <v>2226366</v>
      </c>
      <c r="O5426" s="61">
        <f t="shared" si="265"/>
        <v>0</v>
      </c>
    </row>
    <row r="5427" spans="2:15" hidden="1" x14ac:dyDescent="0.3">
      <c r="B5427" s="56" t="s">
        <v>19489</v>
      </c>
      <c r="C5427" s="19">
        <f t="shared" si="262"/>
        <v>42483</v>
      </c>
      <c r="D5427" s="56" t="s">
        <v>13350</v>
      </c>
      <c r="E5427" s="55">
        <v>45126</v>
      </c>
      <c r="F5427" s="18">
        <f t="shared" si="263"/>
        <v>7</v>
      </c>
      <c r="G5427" s="56" t="s">
        <v>12188</v>
      </c>
      <c r="H5427" s="56" t="s">
        <v>12188</v>
      </c>
      <c r="I5427" s="56" t="s">
        <v>12189</v>
      </c>
      <c r="J5427" s="57">
        <v>1924970</v>
      </c>
      <c r="K5427" s="58" t="s">
        <v>11726</v>
      </c>
      <c r="L5427" s="57">
        <v>153998</v>
      </c>
      <c r="M5427" s="59">
        <f t="shared" si="261"/>
        <v>2078968</v>
      </c>
      <c r="N5427">
        <f>+VLOOKUP(C5427,'Thanh toán '!M$1335:N$6972,2,0)</f>
        <v>2078968</v>
      </c>
      <c r="O5427" s="61">
        <f t="shared" si="265"/>
        <v>0</v>
      </c>
    </row>
    <row r="5428" spans="2:15" hidden="1" x14ac:dyDescent="0.3">
      <c r="B5428" s="56" t="s">
        <v>19490</v>
      </c>
      <c r="C5428" s="19">
        <f t="shared" si="262"/>
        <v>42484</v>
      </c>
      <c r="D5428" s="56" t="s">
        <v>13350</v>
      </c>
      <c r="E5428" s="55">
        <v>45126</v>
      </c>
      <c r="F5428" s="18">
        <f t="shared" si="263"/>
        <v>7</v>
      </c>
      <c r="G5428" s="56" t="s">
        <v>12639</v>
      </c>
      <c r="H5428" s="56" t="s">
        <v>12639</v>
      </c>
      <c r="I5428" s="56" t="s">
        <v>12640</v>
      </c>
      <c r="J5428" s="57">
        <v>888460</v>
      </c>
      <c r="K5428" s="58" t="s">
        <v>11726</v>
      </c>
      <c r="L5428" s="57">
        <v>71077</v>
      </c>
      <c r="M5428" s="59">
        <f t="shared" si="261"/>
        <v>959537</v>
      </c>
      <c r="N5428">
        <f>+VLOOKUP(C5428,'Thanh toán '!M$1335:N$6972,2,0)</f>
        <v>959537</v>
      </c>
      <c r="O5428" s="61">
        <f t="shared" si="265"/>
        <v>0</v>
      </c>
    </row>
    <row r="5429" spans="2:15" hidden="1" x14ac:dyDescent="0.3">
      <c r="B5429" s="56" t="s">
        <v>19491</v>
      </c>
      <c r="C5429" s="19">
        <f t="shared" si="262"/>
        <v>42485</v>
      </c>
      <c r="D5429" s="56" t="s">
        <v>13350</v>
      </c>
      <c r="E5429" s="55">
        <v>45126</v>
      </c>
      <c r="F5429" s="18">
        <f t="shared" si="263"/>
        <v>7</v>
      </c>
      <c r="G5429" s="56" t="s">
        <v>12167</v>
      </c>
      <c r="H5429" s="56" t="s">
        <v>12167</v>
      </c>
      <c r="I5429" s="56" t="s">
        <v>12168</v>
      </c>
      <c r="J5429" s="57">
        <v>1483790</v>
      </c>
      <c r="K5429" s="58" t="s">
        <v>11726</v>
      </c>
      <c r="L5429" s="57">
        <v>118703</v>
      </c>
      <c r="M5429" s="59">
        <f t="shared" si="261"/>
        <v>1602493</v>
      </c>
      <c r="N5429">
        <f>+VLOOKUP(C5429,'Thanh toán '!M$1335:N$6972,2,0)</f>
        <v>1602493</v>
      </c>
      <c r="O5429" s="61">
        <f t="shared" si="265"/>
        <v>0</v>
      </c>
    </row>
    <row r="5430" spans="2:15" hidden="1" x14ac:dyDescent="0.3">
      <c r="B5430" s="56" t="s">
        <v>19492</v>
      </c>
      <c r="C5430" s="19">
        <f t="shared" si="262"/>
        <v>42486</v>
      </c>
      <c r="D5430" s="56" t="s">
        <v>13350</v>
      </c>
      <c r="E5430" s="55">
        <v>45126</v>
      </c>
      <c r="F5430" s="18">
        <f t="shared" si="263"/>
        <v>7</v>
      </c>
      <c r="G5430" s="56" t="s">
        <v>12422</v>
      </c>
      <c r="H5430" s="56" t="s">
        <v>12422</v>
      </c>
      <c r="I5430" s="56" t="s">
        <v>12423</v>
      </c>
      <c r="J5430" s="57">
        <v>811385</v>
      </c>
      <c r="K5430" s="58" t="s">
        <v>11726</v>
      </c>
      <c r="L5430" s="57">
        <v>64911</v>
      </c>
      <c r="M5430" s="59">
        <f t="shared" ref="M5430:M5493" si="266">+L5430+J5430</f>
        <v>876296</v>
      </c>
      <c r="N5430">
        <f>+VLOOKUP(C5430,'Thanh toán '!M$1335:N$6972,2,0)</f>
        <v>876296</v>
      </c>
      <c r="O5430" s="61">
        <f t="shared" si="265"/>
        <v>0</v>
      </c>
    </row>
    <row r="5431" spans="2:15" hidden="1" x14ac:dyDescent="0.3">
      <c r="B5431" s="56" t="s">
        <v>19493</v>
      </c>
      <c r="C5431" s="19">
        <f t="shared" si="262"/>
        <v>42487</v>
      </c>
      <c r="D5431" s="56" t="s">
        <v>13350</v>
      </c>
      <c r="E5431" s="55">
        <v>45126</v>
      </c>
      <c r="F5431" s="18">
        <f t="shared" si="263"/>
        <v>7</v>
      </c>
      <c r="G5431" s="56" t="s">
        <v>12179</v>
      </c>
      <c r="H5431" s="56" t="s">
        <v>12179</v>
      </c>
      <c r="I5431" s="56" t="s">
        <v>12180</v>
      </c>
      <c r="J5431" s="57">
        <v>13508470</v>
      </c>
      <c r="K5431" s="58" t="s">
        <v>11726</v>
      </c>
      <c r="L5431" s="57">
        <v>1080678</v>
      </c>
      <c r="M5431" s="59">
        <f t="shared" si="266"/>
        <v>14589148</v>
      </c>
      <c r="N5431">
        <f>+VLOOKUP(C5431,'Thanh toán '!M$1335:N$6972,2,0)</f>
        <v>14589148</v>
      </c>
      <c r="O5431" s="61">
        <f t="shared" si="265"/>
        <v>0</v>
      </c>
    </row>
    <row r="5432" spans="2:15" hidden="1" x14ac:dyDescent="0.3">
      <c r="B5432" s="56" t="s">
        <v>19494</v>
      </c>
      <c r="C5432" s="19">
        <f t="shared" si="262"/>
        <v>42489</v>
      </c>
      <c r="D5432" s="56" t="s">
        <v>13350</v>
      </c>
      <c r="E5432" s="55">
        <v>45127</v>
      </c>
      <c r="F5432" s="18">
        <f t="shared" si="263"/>
        <v>7</v>
      </c>
      <c r="G5432" s="56" t="s">
        <v>11799</v>
      </c>
      <c r="H5432" s="56" t="s">
        <v>14511</v>
      </c>
      <c r="I5432" s="56" t="s">
        <v>11725</v>
      </c>
      <c r="J5432" s="57">
        <v>213280</v>
      </c>
      <c r="K5432" s="58" t="s">
        <v>11726</v>
      </c>
      <c r="L5432" s="57">
        <v>17062</v>
      </c>
      <c r="M5432" s="59">
        <f t="shared" si="266"/>
        <v>230342</v>
      </c>
      <c r="N5432">
        <f>+VLOOKUP(C5432,'Thanh toán '!M$1335:N$6972,2,0)</f>
        <v>230342</v>
      </c>
      <c r="O5432" s="61">
        <f t="shared" si="265"/>
        <v>0</v>
      </c>
    </row>
    <row r="5433" spans="2:15" hidden="1" x14ac:dyDescent="0.3">
      <c r="B5433" s="56" t="s">
        <v>19495</v>
      </c>
      <c r="C5433" s="19">
        <f t="shared" si="262"/>
        <v>42490</v>
      </c>
      <c r="D5433" s="56" t="s">
        <v>13350</v>
      </c>
      <c r="E5433" s="55">
        <v>45127</v>
      </c>
      <c r="F5433" s="18">
        <f t="shared" si="263"/>
        <v>7</v>
      </c>
      <c r="G5433" s="56" t="s">
        <v>11799</v>
      </c>
      <c r="H5433" s="56" t="s">
        <v>15260</v>
      </c>
      <c r="I5433" s="56" t="s">
        <v>11725</v>
      </c>
      <c r="J5433" s="57">
        <v>444230</v>
      </c>
      <c r="K5433" s="58" t="s">
        <v>11726</v>
      </c>
      <c r="L5433" s="57">
        <v>35538</v>
      </c>
      <c r="M5433" s="59">
        <f t="shared" si="266"/>
        <v>479768</v>
      </c>
      <c r="N5433">
        <f>+VLOOKUP(C5433,'Thanh toán '!M$1335:N$6972,2,0)</f>
        <v>479768</v>
      </c>
      <c r="O5433" s="61">
        <f t="shared" si="265"/>
        <v>0</v>
      </c>
    </row>
    <row r="5434" spans="2:15" hidden="1" x14ac:dyDescent="0.3">
      <c r="B5434" s="56" t="s">
        <v>19496</v>
      </c>
      <c r="C5434" s="19">
        <f t="shared" si="262"/>
        <v>42703</v>
      </c>
      <c r="D5434" s="56" t="s">
        <v>13350</v>
      </c>
      <c r="E5434" s="55">
        <v>45127</v>
      </c>
      <c r="F5434" s="18">
        <f t="shared" si="263"/>
        <v>7</v>
      </c>
      <c r="G5434" s="56" t="s">
        <v>12239</v>
      </c>
      <c r="H5434" s="56" t="s">
        <v>18260</v>
      </c>
      <c r="I5434" s="56" t="s">
        <v>12240</v>
      </c>
      <c r="J5434" s="57">
        <v>2838830</v>
      </c>
      <c r="K5434" s="58" t="s">
        <v>11726</v>
      </c>
      <c r="L5434" s="57">
        <v>227106</v>
      </c>
      <c r="M5434" s="59">
        <f t="shared" si="266"/>
        <v>3065936</v>
      </c>
      <c r="N5434">
        <f>+VLOOKUP(C5434,'Thanh toán '!M$1335:N$6972,2,0)</f>
        <v>3065936</v>
      </c>
      <c r="O5434" s="61">
        <f t="shared" si="265"/>
        <v>0</v>
      </c>
    </row>
    <row r="5435" spans="2:15" hidden="1" x14ac:dyDescent="0.3">
      <c r="B5435" s="56" t="s">
        <v>19497</v>
      </c>
      <c r="C5435" s="19">
        <f t="shared" si="262"/>
        <v>42725</v>
      </c>
      <c r="D5435" s="56" t="s">
        <v>13350</v>
      </c>
      <c r="E5435" s="55">
        <v>45127</v>
      </c>
      <c r="F5435" s="18">
        <f t="shared" si="263"/>
        <v>7</v>
      </c>
      <c r="G5435" s="56" t="s">
        <v>11799</v>
      </c>
      <c r="H5435" s="56" t="s">
        <v>13430</v>
      </c>
      <c r="I5435" s="56" t="s">
        <v>11725</v>
      </c>
      <c r="J5435" s="57">
        <v>1610365</v>
      </c>
      <c r="K5435" s="58" t="s">
        <v>11726</v>
      </c>
      <c r="L5435" s="57">
        <v>128829</v>
      </c>
      <c r="M5435" s="59">
        <f t="shared" si="266"/>
        <v>1739194</v>
      </c>
      <c r="N5435">
        <f>+VLOOKUP(C5435,'Thanh toán '!M$1335:N$6972,2,0)</f>
        <v>1739194</v>
      </c>
      <c r="O5435" s="61">
        <f t="shared" si="265"/>
        <v>0</v>
      </c>
    </row>
    <row r="5436" spans="2:15" hidden="1" x14ac:dyDescent="0.3">
      <c r="B5436" s="56" t="s">
        <v>19498</v>
      </c>
      <c r="C5436" s="19">
        <f t="shared" si="262"/>
        <v>42727</v>
      </c>
      <c r="D5436" s="56" t="s">
        <v>13350</v>
      </c>
      <c r="E5436" s="55">
        <v>45127</v>
      </c>
      <c r="F5436" s="18">
        <f t="shared" si="263"/>
        <v>7</v>
      </c>
      <c r="G5436" s="56" t="s">
        <v>12357</v>
      </c>
      <c r="H5436" s="56" t="s">
        <v>12357</v>
      </c>
      <c r="I5436" s="56" t="s">
        <v>12358</v>
      </c>
      <c r="J5436" s="57">
        <v>1622770</v>
      </c>
      <c r="K5436" s="58" t="s">
        <v>11726</v>
      </c>
      <c r="L5436" s="57">
        <v>129822</v>
      </c>
      <c r="M5436" s="59">
        <f t="shared" si="266"/>
        <v>1752592</v>
      </c>
      <c r="N5436">
        <f>+VLOOKUP(C5436,'Thanh toán '!M$1335:N$6972,2,0)</f>
        <v>1752592</v>
      </c>
      <c r="O5436" s="61">
        <f t="shared" si="265"/>
        <v>0</v>
      </c>
    </row>
    <row r="5437" spans="2:15" hidden="1" x14ac:dyDescent="0.3">
      <c r="B5437" s="56" t="s">
        <v>19499</v>
      </c>
      <c r="C5437" s="19">
        <f t="shared" si="262"/>
        <v>42762</v>
      </c>
      <c r="D5437" s="56" t="s">
        <v>13350</v>
      </c>
      <c r="E5437" s="55">
        <v>45127</v>
      </c>
      <c r="F5437" s="18">
        <f t="shared" si="263"/>
        <v>7</v>
      </c>
      <c r="G5437" s="56" t="s">
        <v>11799</v>
      </c>
      <c r="H5437" s="56" t="s">
        <v>13901</v>
      </c>
      <c r="I5437" s="56" t="s">
        <v>11725</v>
      </c>
      <c r="J5437" s="57">
        <v>367210</v>
      </c>
      <c r="K5437" s="58" t="s">
        <v>11726</v>
      </c>
      <c r="L5437" s="57">
        <v>29377</v>
      </c>
      <c r="M5437" s="59">
        <f t="shared" si="266"/>
        <v>396587</v>
      </c>
      <c r="N5437">
        <f>+VLOOKUP(C5437,'Thanh toán '!M$1335:N$6972,2,0)</f>
        <v>396587</v>
      </c>
      <c r="O5437" s="61">
        <f t="shared" si="265"/>
        <v>0</v>
      </c>
    </row>
    <row r="5438" spans="2:15" hidden="1" x14ac:dyDescent="0.3">
      <c r="B5438" s="56" t="s">
        <v>19500</v>
      </c>
      <c r="C5438" s="19">
        <f t="shared" si="262"/>
        <v>42786</v>
      </c>
      <c r="D5438" s="56" t="s">
        <v>13350</v>
      </c>
      <c r="E5438" s="55">
        <v>45127</v>
      </c>
      <c r="F5438" s="18">
        <f t="shared" si="263"/>
        <v>7</v>
      </c>
      <c r="G5438" s="56" t="s">
        <v>12459</v>
      </c>
      <c r="H5438" s="56" t="s">
        <v>12459</v>
      </c>
      <c r="I5438" s="56" t="s">
        <v>12460</v>
      </c>
      <c r="J5438" s="57">
        <v>1928020</v>
      </c>
      <c r="K5438" s="58" t="s">
        <v>11726</v>
      </c>
      <c r="L5438" s="57">
        <v>154242</v>
      </c>
      <c r="M5438" s="59">
        <f t="shared" si="266"/>
        <v>2082262</v>
      </c>
      <c r="N5438">
        <f>+VLOOKUP(C5438,'Thanh toán '!M$1335:N$6972,2,0)</f>
        <v>2082262</v>
      </c>
      <c r="O5438" s="61">
        <f t="shared" si="265"/>
        <v>0</v>
      </c>
    </row>
    <row r="5439" spans="2:15" hidden="1" x14ac:dyDescent="0.3">
      <c r="B5439" s="56" t="s">
        <v>19501</v>
      </c>
      <c r="C5439" s="19">
        <f t="shared" si="262"/>
        <v>42797</v>
      </c>
      <c r="D5439" s="56" t="s">
        <v>13350</v>
      </c>
      <c r="E5439" s="55">
        <v>45127</v>
      </c>
      <c r="F5439" s="18">
        <f t="shared" si="263"/>
        <v>7</v>
      </c>
      <c r="G5439" s="56" t="s">
        <v>11799</v>
      </c>
      <c r="H5439" s="56" t="s">
        <v>13964</v>
      </c>
      <c r="I5439" s="56" t="s">
        <v>11725</v>
      </c>
      <c r="J5439" s="57">
        <v>177692</v>
      </c>
      <c r="K5439" s="58" t="s">
        <v>11726</v>
      </c>
      <c r="L5439" s="57">
        <v>14215</v>
      </c>
      <c r="M5439" s="59">
        <f t="shared" si="266"/>
        <v>191907</v>
      </c>
      <c r="N5439">
        <f>+VLOOKUP(C5439,'Thanh toán '!M$1335:N$6972,2,0)</f>
        <v>191907</v>
      </c>
      <c r="O5439" s="61">
        <f t="shared" si="265"/>
        <v>0</v>
      </c>
    </row>
    <row r="5440" spans="2:15" hidden="1" x14ac:dyDescent="0.3">
      <c r="B5440" s="56" t="s">
        <v>19502</v>
      </c>
      <c r="C5440" s="19">
        <f t="shared" si="262"/>
        <v>43290</v>
      </c>
      <c r="D5440" s="56" t="s">
        <v>13350</v>
      </c>
      <c r="E5440" s="55">
        <v>45127</v>
      </c>
      <c r="F5440" s="18">
        <f t="shared" si="263"/>
        <v>7</v>
      </c>
      <c r="G5440" s="56" t="s">
        <v>11860</v>
      </c>
      <c r="H5440" s="56" t="s">
        <v>17349</v>
      </c>
      <c r="I5440" s="56" t="s">
        <v>11719</v>
      </c>
      <c r="J5440" s="57">
        <v>1704642</v>
      </c>
      <c r="K5440" s="58" t="s">
        <v>11726</v>
      </c>
      <c r="L5440" s="57">
        <v>136371</v>
      </c>
      <c r="M5440" s="59">
        <f t="shared" si="266"/>
        <v>1841013</v>
      </c>
      <c r="N5440">
        <f>+VLOOKUP(C5440,'Thanh toán '!M$1335:N$6972,2,0)</f>
        <v>1841013</v>
      </c>
      <c r="O5440" s="61">
        <f t="shared" si="265"/>
        <v>0</v>
      </c>
    </row>
    <row r="5441" spans="1:16" hidden="1" x14ac:dyDescent="0.3">
      <c r="B5441" s="56" t="s">
        <v>19503</v>
      </c>
      <c r="C5441" s="19">
        <f t="shared" si="262"/>
        <v>43291</v>
      </c>
      <c r="D5441" s="56" t="s">
        <v>13350</v>
      </c>
      <c r="E5441" s="55">
        <v>45127</v>
      </c>
      <c r="F5441" s="18">
        <f t="shared" si="263"/>
        <v>7</v>
      </c>
      <c r="G5441" s="56" t="s">
        <v>11860</v>
      </c>
      <c r="H5441" s="56" t="s">
        <v>16178</v>
      </c>
      <c r="I5441" s="56" t="s">
        <v>11719</v>
      </c>
      <c r="J5441" s="57">
        <v>1329640</v>
      </c>
      <c r="K5441" s="58" t="s">
        <v>11726</v>
      </c>
      <c r="L5441" s="57">
        <v>106371</v>
      </c>
      <c r="M5441" s="59">
        <f t="shared" si="266"/>
        <v>1436011</v>
      </c>
      <c r="N5441">
        <f>+VLOOKUP(C5441,'Thanh toán '!M$1335:N$6972,2,0)</f>
        <v>1436011</v>
      </c>
      <c r="O5441" s="61">
        <f t="shared" si="265"/>
        <v>0</v>
      </c>
    </row>
    <row r="5442" spans="1:16" hidden="1" x14ac:dyDescent="0.3">
      <c r="B5442" s="56" t="s">
        <v>19504</v>
      </c>
      <c r="C5442" s="19">
        <f t="shared" si="262"/>
        <v>43292</v>
      </c>
      <c r="D5442" s="56" t="s">
        <v>13350</v>
      </c>
      <c r="E5442" s="55">
        <v>45127</v>
      </c>
      <c r="F5442" s="18">
        <f t="shared" si="263"/>
        <v>7</v>
      </c>
      <c r="G5442" s="56" t="s">
        <v>11860</v>
      </c>
      <c r="H5442" s="56" t="s">
        <v>14655</v>
      </c>
      <c r="I5442" s="56" t="s">
        <v>11719</v>
      </c>
      <c r="J5442" s="57">
        <v>1429812</v>
      </c>
      <c r="K5442" s="58" t="s">
        <v>11726</v>
      </c>
      <c r="L5442" s="57">
        <v>114385</v>
      </c>
      <c r="M5442" s="59">
        <f t="shared" si="266"/>
        <v>1544197</v>
      </c>
      <c r="N5442">
        <f>+VLOOKUP(C5442,'Thanh toán '!M$1335:N$6972,2,0)</f>
        <v>1544197</v>
      </c>
      <c r="O5442" s="61">
        <f t="shared" si="265"/>
        <v>0</v>
      </c>
    </row>
    <row r="5443" spans="1:16" hidden="1" x14ac:dyDescent="0.3">
      <c r="B5443" s="56" t="s">
        <v>19505</v>
      </c>
      <c r="C5443" s="19">
        <f t="shared" si="262"/>
        <v>43293</v>
      </c>
      <c r="D5443" s="56" t="s">
        <v>13350</v>
      </c>
      <c r="E5443" s="55">
        <v>45127</v>
      </c>
      <c r="F5443" s="18">
        <f t="shared" si="263"/>
        <v>7</v>
      </c>
      <c r="G5443" s="56" t="s">
        <v>12197</v>
      </c>
      <c r="H5443" s="56" t="s">
        <v>19506</v>
      </c>
      <c r="I5443" s="56" t="s">
        <v>12198</v>
      </c>
      <c r="J5443" s="57">
        <v>2593102</v>
      </c>
      <c r="K5443" s="58" t="s">
        <v>11726</v>
      </c>
      <c r="L5443" s="57">
        <v>207448</v>
      </c>
      <c r="M5443" s="59">
        <f t="shared" si="266"/>
        <v>2800550</v>
      </c>
      <c r="N5443">
        <f>+VLOOKUP(C5443,'Thanh toán '!M$1335:N$6972,2,0)</f>
        <v>2800550</v>
      </c>
      <c r="O5443" s="61">
        <f t="shared" si="265"/>
        <v>0</v>
      </c>
    </row>
    <row r="5444" spans="1:16" hidden="1" x14ac:dyDescent="0.3">
      <c r="B5444" s="56" t="s">
        <v>19507</v>
      </c>
      <c r="C5444" s="19">
        <f t="shared" si="262"/>
        <v>43568</v>
      </c>
      <c r="D5444" s="56" t="s">
        <v>13350</v>
      </c>
      <c r="E5444" s="55">
        <v>45127</v>
      </c>
      <c r="F5444" s="18">
        <f t="shared" si="263"/>
        <v>7</v>
      </c>
      <c r="G5444" s="56" t="s">
        <v>11860</v>
      </c>
      <c r="H5444" s="56" t="s">
        <v>18558</v>
      </c>
      <c r="I5444" s="56" t="s">
        <v>11719</v>
      </c>
      <c r="J5444" s="57">
        <v>2388202</v>
      </c>
      <c r="K5444" s="58" t="s">
        <v>11726</v>
      </c>
      <c r="L5444" s="57">
        <v>191056</v>
      </c>
      <c r="M5444" s="59">
        <f t="shared" si="266"/>
        <v>2579258</v>
      </c>
      <c r="N5444">
        <f>+VLOOKUP(C5444,'Thanh toán '!M$1335:N$6972,2,0)</f>
        <v>2579258</v>
      </c>
      <c r="O5444" s="61">
        <f t="shared" si="265"/>
        <v>0</v>
      </c>
    </row>
    <row r="5445" spans="1:16" hidden="1" x14ac:dyDescent="0.3">
      <c r="B5445" s="56" t="s">
        <v>19508</v>
      </c>
      <c r="C5445" s="19">
        <f t="shared" si="262"/>
        <v>43587</v>
      </c>
      <c r="D5445" s="56" t="s">
        <v>13350</v>
      </c>
      <c r="E5445" s="55">
        <v>45127</v>
      </c>
      <c r="F5445" s="18">
        <f t="shared" si="263"/>
        <v>7</v>
      </c>
      <c r="G5445" s="56" t="s">
        <v>11860</v>
      </c>
      <c r="H5445" s="56" t="s">
        <v>14138</v>
      </c>
      <c r="I5445" s="56" t="s">
        <v>11719</v>
      </c>
      <c r="J5445" s="57">
        <v>836586</v>
      </c>
      <c r="K5445" s="58" t="s">
        <v>11726</v>
      </c>
      <c r="L5445" s="57">
        <v>66927</v>
      </c>
      <c r="M5445" s="59">
        <f t="shared" si="266"/>
        <v>903513</v>
      </c>
      <c r="N5445">
        <f>+VLOOKUP(C5445,'Thanh toán '!M$1335:N$6972,2,0)</f>
        <v>903513</v>
      </c>
      <c r="O5445" s="61">
        <f t="shared" si="265"/>
        <v>0</v>
      </c>
    </row>
    <row r="5446" spans="1:16" hidden="1" x14ac:dyDescent="0.3">
      <c r="B5446" s="56" t="s">
        <v>19509</v>
      </c>
      <c r="C5446" s="19">
        <f t="shared" ref="C5446:C5509" si="267">+B5446*1</f>
        <v>43589</v>
      </c>
      <c r="D5446" s="56" t="s">
        <v>13350</v>
      </c>
      <c r="E5446" s="55">
        <v>45127</v>
      </c>
      <c r="F5446" s="18">
        <f t="shared" ref="F5446:F5509" si="268">+MONTH(E5446)</f>
        <v>7</v>
      </c>
      <c r="G5446" s="56" t="s">
        <v>12257</v>
      </c>
      <c r="H5446" s="56" t="s">
        <v>12257</v>
      </c>
      <c r="I5446" s="56" t="s">
        <v>12258</v>
      </c>
      <c r="J5446" s="57">
        <v>1389045</v>
      </c>
      <c r="K5446" s="58" t="s">
        <v>11726</v>
      </c>
      <c r="L5446" s="57">
        <v>111124</v>
      </c>
      <c r="M5446" s="59">
        <f t="shared" si="266"/>
        <v>1500169</v>
      </c>
      <c r="N5446">
        <f>+VLOOKUP(C5446,'Thanh toán '!M$1335:N$6972,2,0)</f>
        <v>1500169</v>
      </c>
      <c r="O5446" s="61">
        <f t="shared" ref="O5446:O5509" si="269">+N5446-M5446</f>
        <v>0</v>
      </c>
    </row>
    <row r="5447" spans="1:16" hidden="1" x14ac:dyDescent="0.3">
      <c r="B5447" s="56" t="s">
        <v>19510</v>
      </c>
      <c r="C5447" s="19">
        <f t="shared" si="267"/>
        <v>43599</v>
      </c>
      <c r="D5447" s="56" t="s">
        <v>13350</v>
      </c>
      <c r="E5447" s="55">
        <v>45127</v>
      </c>
      <c r="F5447" s="18">
        <f t="shared" si="268"/>
        <v>7</v>
      </c>
      <c r="G5447" s="56" t="s">
        <v>12221</v>
      </c>
      <c r="H5447" s="56" t="s">
        <v>19511</v>
      </c>
      <c r="I5447" s="56" t="s">
        <v>12222</v>
      </c>
      <c r="J5447" s="57">
        <v>2383500</v>
      </c>
      <c r="K5447" s="58" t="s">
        <v>11726</v>
      </c>
      <c r="L5447" s="57">
        <v>190680</v>
      </c>
      <c r="M5447" s="59">
        <f t="shared" si="266"/>
        <v>2574180</v>
      </c>
      <c r="N5447">
        <f>+VLOOKUP(C5447,'Thanh toán '!M$1335:N$6972,2,0)</f>
        <v>2574180</v>
      </c>
      <c r="O5447" s="61">
        <f t="shared" si="269"/>
        <v>0</v>
      </c>
    </row>
    <row r="5448" spans="1:16" hidden="1" x14ac:dyDescent="0.3">
      <c r="B5448" s="56" t="s">
        <v>19512</v>
      </c>
      <c r="C5448" s="19">
        <f t="shared" si="267"/>
        <v>43604</v>
      </c>
      <c r="D5448" s="56" t="s">
        <v>13350</v>
      </c>
      <c r="E5448" s="55">
        <v>45128</v>
      </c>
      <c r="F5448" s="18">
        <f t="shared" si="268"/>
        <v>7</v>
      </c>
      <c r="G5448" s="56" t="s">
        <v>11799</v>
      </c>
      <c r="H5448" s="56" t="s">
        <v>13885</v>
      </c>
      <c r="I5448" s="56" t="s">
        <v>11725</v>
      </c>
      <c r="J5448" s="57">
        <v>971997</v>
      </c>
      <c r="K5448" s="58" t="s">
        <v>11726</v>
      </c>
      <c r="L5448" s="57">
        <v>77760</v>
      </c>
      <c r="M5448" s="59">
        <f t="shared" si="266"/>
        <v>1049757</v>
      </c>
      <c r="N5448">
        <f>+VLOOKUP(C5448,'Thanh toán '!M$1335:N$6972,2,0)</f>
        <v>1049757</v>
      </c>
      <c r="O5448" s="61">
        <f t="shared" si="269"/>
        <v>0</v>
      </c>
    </row>
    <row r="5449" spans="1:16" hidden="1" x14ac:dyDescent="0.3">
      <c r="B5449" s="56" t="s">
        <v>19513</v>
      </c>
      <c r="C5449" s="19">
        <f t="shared" si="267"/>
        <v>43605</v>
      </c>
      <c r="D5449" s="56" t="s">
        <v>13350</v>
      </c>
      <c r="E5449" s="55">
        <v>45128</v>
      </c>
      <c r="F5449" s="18">
        <f t="shared" si="268"/>
        <v>7</v>
      </c>
      <c r="G5449" s="56" t="s">
        <v>11799</v>
      </c>
      <c r="H5449" s="56" t="s">
        <v>13827</v>
      </c>
      <c r="I5449" s="56" t="s">
        <v>11725</v>
      </c>
      <c r="J5449" s="57">
        <v>1101740</v>
      </c>
      <c r="K5449" s="58" t="s">
        <v>11726</v>
      </c>
      <c r="L5449" s="57">
        <v>88139</v>
      </c>
      <c r="M5449" s="59">
        <f t="shared" si="266"/>
        <v>1189879</v>
      </c>
      <c r="N5449">
        <f>+VLOOKUP(C5449,'Thanh toán '!M$1335:N$6972,2,0)</f>
        <v>1189879</v>
      </c>
      <c r="O5449" s="61">
        <f t="shared" si="269"/>
        <v>0</v>
      </c>
    </row>
    <row r="5450" spans="1:16" hidden="1" x14ac:dyDescent="0.3">
      <c r="B5450" s="56" t="s">
        <v>19514</v>
      </c>
      <c r="C5450" s="19">
        <f t="shared" si="267"/>
        <v>43606</v>
      </c>
      <c r="D5450" s="56" t="s">
        <v>13350</v>
      </c>
      <c r="E5450" s="55">
        <v>45128</v>
      </c>
      <c r="F5450" s="18">
        <f t="shared" si="268"/>
        <v>7</v>
      </c>
      <c r="G5450" s="56" t="s">
        <v>12371</v>
      </c>
      <c r="H5450" s="56" t="s">
        <v>12371</v>
      </c>
      <c r="I5450" s="56" t="s">
        <v>12372</v>
      </c>
      <c r="J5450" s="57">
        <v>1060500</v>
      </c>
      <c r="K5450" s="58" t="s">
        <v>11726</v>
      </c>
      <c r="L5450" s="57">
        <v>84840</v>
      </c>
      <c r="M5450" s="59">
        <f t="shared" si="266"/>
        <v>1145340</v>
      </c>
      <c r="N5450">
        <f>+VLOOKUP(C5450,'Thanh toán '!M$1335:N$6972,2,0)</f>
        <v>1145340</v>
      </c>
      <c r="O5450" s="61">
        <f t="shared" si="269"/>
        <v>0</v>
      </c>
    </row>
    <row r="5451" spans="1:16" hidden="1" x14ac:dyDescent="0.3">
      <c r="B5451" s="56" t="s">
        <v>19515</v>
      </c>
      <c r="C5451" s="19">
        <f t="shared" si="267"/>
        <v>43607</v>
      </c>
      <c r="D5451" s="56" t="s">
        <v>13350</v>
      </c>
      <c r="E5451" s="55">
        <v>45128</v>
      </c>
      <c r="F5451" s="18">
        <f t="shared" si="268"/>
        <v>7</v>
      </c>
      <c r="G5451" s="56" t="s">
        <v>12371</v>
      </c>
      <c r="H5451" s="56" t="s">
        <v>12371</v>
      </c>
      <c r="I5451" s="56" t="s">
        <v>12372</v>
      </c>
      <c r="J5451" s="57">
        <v>1476810</v>
      </c>
      <c r="K5451" s="58" t="s">
        <v>11726</v>
      </c>
      <c r="L5451" s="57">
        <v>118145</v>
      </c>
      <c r="M5451" s="59">
        <f t="shared" si="266"/>
        <v>1594955</v>
      </c>
      <c r="N5451">
        <f>+VLOOKUP(C5451,'Thanh toán '!M$1335:N$6972,2,0)</f>
        <v>1594955</v>
      </c>
      <c r="O5451" s="61">
        <f t="shared" si="269"/>
        <v>0</v>
      </c>
    </row>
    <row r="5452" spans="1:16" hidden="1" x14ac:dyDescent="0.3">
      <c r="A5452" s="43">
        <v>2023</v>
      </c>
      <c r="B5452" s="56" t="s">
        <v>19516</v>
      </c>
      <c r="C5452" s="19">
        <f t="shared" si="267"/>
        <v>43608</v>
      </c>
      <c r="D5452" s="56" t="s">
        <v>13350</v>
      </c>
      <c r="E5452" s="55">
        <v>45128</v>
      </c>
      <c r="F5452" s="18">
        <f t="shared" si="268"/>
        <v>7</v>
      </c>
      <c r="G5452" s="56" t="s">
        <v>11799</v>
      </c>
      <c r="H5452" s="56" t="s">
        <v>13806</v>
      </c>
      <c r="I5452" s="56" t="s">
        <v>11725</v>
      </c>
      <c r="J5452" s="57">
        <v>1051906</v>
      </c>
      <c r="K5452" s="58" t="s">
        <v>11726</v>
      </c>
      <c r="L5452" s="57">
        <v>84152</v>
      </c>
      <c r="M5452" s="59">
        <f t="shared" si="266"/>
        <v>1136058</v>
      </c>
      <c r="N5452">
        <f>+VLOOKUP(C5452,'Thanh toán '!M$8228:N$9243,2,0)</f>
        <v>1136058</v>
      </c>
      <c r="O5452" s="61">
        <f t="shared" si="269"/>
        <v>0</v>
      </c>
      <c r="P5452" t="s">
        <v>25392</v>
      </c>
    </row>
    <row r="5453" spans="1:16" hidden="1" x14ac:dyDescent="0.3">
      <c r="B5453" s="56" t="s">
        <v>19517</v>
      </c>
      <c r="C5453" s="19">
        <f t="shared" si="267"/>
        <v>43613</v>
      </c>
      <c r="D5453" s="56" t="s">
        <v>13350</v>
      </c>
      <c r="E5453" s="55">
        <v>45128</v>
      </c>
      <c r="F5453" s="18">
        <f t="shared" si="268"/>
        <v>7</v>
      </c>
      <c r="G5453" s="56" t="s">
        <v>11799</v>
      </c>
      <c r="H5453" s="56" t="s">
        <v>14974</v>
      </c>
      <c r="I5453" s="56" t="s">
        <v>11725</v>
      </c>
      <c r="J5453" s="57">
        <v>614799</v>
      </c>
      <c r="K5453" s="58" t="s">
        <v>11726</v>
      </c>
      <c r="L5453" s="57">
        <v>49184</v>
      </c>
      <c r="M5453" s="59">
        <f t="shared" si="266"/>
        <v>663983</v>
      </c>
      <c r="N5453">
        <f>+VLOOKUP(C5453,'Thanh toán '!M$1335:N$6972,2,0)</f>
        <v>663983</v>
      </c>
      <c r="O5453" s="61">
        <f t="shared" si="269"/>
        <v>0</v>
      </c>
    </row>
    <row r="5454" spans="1:16" hidden="1" x14ac:dyDescent="0.3">
      <c r="B5454" s="56" t="s">
        <v>19518</v>
      </c>
      <c r="C5454" s="19">
        <f t="shared" si="267"/>
        <v>43614</v>
      </c>
      <c r="D5454" s="56" t="s">
        <v>13350</v>
      </c>
      <c r="E5454" s="55">
        <v>45128</v>
      </c>
      <c r="F5454" s="18">
        <f t="shared" si="268"/>
        <v>7</v>
      </c>
      <c r="G5454" s="56" t="s">
        <v>11799</v>
      </c>
      <c r="H5454" s="56" t="s">
        <v>14192</v>
      </c>
      <c r="I5454" s="56" t="s">
        <v>11725</v>
      </c>
      <c r="J5454" s="57">
        <v>846973</v>
      </c>
      <c r="K5454" s="58" t="s">
        <v>11726</v>
      </c>
      <c r="L5454" s="57">
        <v>67758</v>
      </c>
      <c r="M5454" s="59">
        <f t="shared" si="266"/>
        <v>914731</v>
      </c>
      <c r="N5454">
        <f>+VLOOKUP(C5454,'Thanh toán '!M$1335:N$6972,2,0)</f>
        <v>914731</v>
      </c>
      <c r="O5454" s="61">
        <f t="shared" si="269"/>
        <v>0</v>
      </c>
    </row>
    <row r="5455" spans="1:16" hidden="1" x14ac:dyDescent="0.3">
      <c r="B5455" s="56" t="s">
        <v>19519</v>
      </c>
      <c r="C5455" s="19">
        <f t="shared" si="267"/>
        <v>43615</v>
      </c>
      <c r="D5455" s="56" t="s">
        <v>13350</v>
      </c>
      <c r="E5455" s="55">
        <v>45128</v>
      </c>
      <c r="F5455" s="18">
        <f t="shared" si="268"/>
        <v>7</v>
      </c>
      <c r="G5455" s="56" t="s">
        <v>11799</v>
      </c>
      <c r="H5455" s="56" t="s">
        <v>13346</v>
      </c>
      <c r="I5455" s="56" t="s">
        <v>11725</v>
      </c>
      <c r="J5455" s="57">
        <v>486831</v>
      </c>
      <c r="K5455" s="58" t="s">
        <v>11726</v>
      </c>
      <c r="L5455" s="57">
        <v>38946</v>
      </c>
      <c r="M5455" s="59">
        <f t="shared" si="266"/>
        <v>525777</v>
      </c>
      <c r="N5455">
        <f>+VLOOKUP(C5455,'Thanh toán '!M$1335:N$6972,2,0)</f>
        <v>525777</v>
      </c>
      <c r="O5455" s="61">
        <f t="shared" si="269"/>
        <v>0</v>
      </c>
    </row>
    <row r="5456" spans="1:16" hidden="1" x14ac:dyDescent="0.3">
      <c r="B5456" s="56" t="s">
        <v>19520</v>
      </c>
      <c r="C5456" s="19">
        <f t="shared" si="267"/>
        <v>43617</v>
      </c>
      <c r="D5456" s="56" t="s">
        <v>13350</v>
      </c>
      <c r="E5456" s="55">
        <v>45128</v>
      </c>
      <c r="F5456" s="18">
        <f t="shared" si="268"/>
        <v>7</v>
      </c>
      <c r="G5456" s="56" t="s">
        <v>12026</v>
      </c>
      <c r="H5456" s="56" t="s">
        <v>19323</v>
      </c>
      <c r="I5456" s="56" t="s">
        <v>12027</v>
      </c>
      <c r="J5456" s="57">
        <v>811385</v>
      </c>
      <c r="K5456" s="58" t="s">
        <v>11726</v>
      </c>
      <c r="L5456" s="57">
        <v>64911</v>
      </c>
      <c r="M5456" s="59">
        <f t="shared" si="266"/>
        <v>876296</v>
      </c>
      <c r="N5456">
        <f>+VLOOKUP(C5456,'Thanh toán '!M$1335:N$6972,2,0)</f>
        <v>876296</v>
      </c>
      <c r="O5456" s="61">
        <f t="shared" si="269"/>
        <v>0</v>
      </c>
    </row>
    <row r="5457" spans="2:15" hidden="1" x14ac:dyDescent="0.3">
      <c r="B5457" s="56" t="s">
        <v>19521</v>
      </c>
      <c r="C5457" s="19">
        <f t="shared" si="267"/>
        <v>43618</v>
      </c>
      <c r="D5457" s="56" t="s">
        <v>13350</v>
      </c>
      <c r="E5457" s="55">
        <v>45128</v>
      </c>
      <c r="F5457" s="18">
        <f t="shared" si="268"/>
        <v>7</v>
      </c>
      <c r="G5457" s="56" t="s">
        <v>12239</v>
      </c>
      <c r="H5457" s="56" t="s">
        <v>18228</v>
      </c>
      <c r="I5457" s="56" t="s">
        <v>12240</v>
      </c>
      <c r="J5457" s="57">
        <v>1060500</v>
      </c>
      <c r="K5457" s="58" t="s">
        <v>11726</v>
      </c>
      <c r="L5457" s="57">
        <v>84840</v>
      </c>
      <c r="M5457" s="59">
        <f t="shared" si="266"/>
        <v>1145340</v>
      </c>
      <c r="N5457">
        <f>+VLOOKUP(C5457,'Thanh toán '!M$1335:N$6972,2,0)</f>
        <v>1145340</v>
      </c>
      <c r="O5457" s="61">
        <f t="shared" si="269"/>
        <v>0</v>
      </c>
    </row>
    <row r="5458" spans="2:15" hidden="1" x14ac:dyDescent="0.3">
      <c r="B5458" s="56" t="s">
        <v>19522</v>
      </c>
      <c r="C5458" s="19">
        <f t="shared" si="267"/>
        <v>43624</v>
      </c>
      <c r="D5458" s="56" t="s">
        <v>13350</v>
      </c>
      <c r="E5458" s="55">
        <v>45128</v>
      </c>
      <c r="F5458" s="18">
        <f t="shared" si="268"/>
        <v>7</v>
      </c>
      <c r="G5458" s="56" t="s">
        <v>17858</v>
      </c>
      <c r="H5458" s="56" t="s">
        <v>17858</v>
      </c>
      <c r="I5458" s="56" t="s">
        <v>12340</v>
      </c>
      <c r="J5458" s="57">
        <v>441000</v>
      </c>
      <c r="K5458" s="58" t="s">
        <v>11726</v>
      </c>
      <c r="L5458" s="57">
        <v>35280</v>
      </c>
      <c r="M5458" s="59">
        <f t="shared" si="266"/>
        <v>476280</v>
      </c>
      <c r="N5458">
        <f>+VLOOKUP(C5458,'Thanh toán '!M$1335:N$6972,2,0)</f>
        <v>476280</v>
      </c>
      <c r="O5458" s="61">
        <f t="shared" si="269"/>
        <v>0</v>
      </c>
    </row>
    <row r="5459" spans="2:15" hidden="1" x14ac:dyDescent="0.3">
      <c r="B5459" s="56" t="s">
        <v>19523</v>
      </c>
      <c r="C5459" s="19">
        <f t="shared" si="267"/>
        <v>43625</v>
      </c>
      <c r="D5459" s="56" t="s">
        <v>13350</v>
      </c>
      <c r="E5459" s="55">
        <v>45128</v>
      </c>
      <c r="F5459" s="18">
        <f t="shared" si="268"/>
        <v>7</v>
      </c>
      <c r="G5459" s="56" t="s">
        <v>17858</v>
      </c>
      <c r="H5459" s="56" t="s">
        <v>17858</v>
      </c>
      <c r="I5459" s="56" t="s">
        <v>12340</v>
      </c>
      <c r="J5459" s="57">
        <v>888460</v>
      </c>
      <c r="K5459" s="58" t="s">
        <v>11726</v>
      </c>
      <c r="L5459" s="57">
        <v>71077</v>
      </c>
      <c r="M5459" s="59">
        <f t="shared" si="266"/>
        <v>959537</v>
      </c>
      <c r="N5459">
        <f>+VLOOKUP(C5459,'Thanh toán '!M$1335:N$6972,2,0)</f>
        <v>959537</v>
      </c>
      <c r="O5459" s="61">
        <f t="shared" si="269"/>
        <v>0</v>
      </c>
    </row>
    <row r="5460" spans="2:15" hidden="1" x14ac:dyDescent="0.3">
      <c r="B5460" s="56" t="s">
        <v>19524</v>
      </c>
      <c r="C5460" s="19">
        <f t="shared" si="267"/>
        <v>43626</v>
      </c>
      <c r="D5460" s="56" t="s">
        <v>13350</v>
      </c>
      <c r="E5460" s="55">
        <v>45128</v>
      </c>
      <c r="F5460" s="18">
        <f t="shared" si="268"/>
        <v>7</v>
      </c>
      <c r="G5460" s="56" t="s">
        <v>12336</v>
      </c>
      <c r="H5460" s="56" t="s">
        <v>12336</v>
      </c>
      <c r="I5460" s="56" t="s">
        <v>12337</v>
      </c>
      <c r="J5460" s="57">
        <v>2263385</v>
      </c>
      <c r="K5460" s="58" t="s">
        <v>11726</v>
      </c>
      <c r="L5460" s="57">
        <v>181071</v>
      </c>
      <c r="M5460" s="59">
        <f t="shared" si="266"/>
        <v>2444456</v>
      </c>
      <c r="N5460">
        <f>+VLOOKUP(C5460,'Thanh toán '!M$1335:N$6972,2,0)</f>
        <v>2444456</v>
      </c>
      <c r="O5460" s="61">
        <f t="shared" si="269"/>
        <v>0</v>
      </c>
    </row>
    <row r="5461" spans="2:15" hidden="1" x14ac:dyDescent="0.3">
      <c r="B5461" s="56" t="s">
        <v>19525</v>
      </c>
      <c r="C5461" s="19">
        <f t="shared" si="267"/>
        <v>43627</v>
      </c>
      <c r="D5461" s="56" t="s">
        <v>13350</v>
      </c>
      <c r="E5461" s="55">
        <v>45128</v>
      </c>
      <c r="F5461" s="18">
        <f t="shared" si="268"/>
        <v>7</v>
      </c>
      <c r="G5461" s="56" t="s">
        <v>11799</v>
      </c>
      <c r="H5461" s="56" t="s">
        <v>13463</v>
      </c>
      <c r="I5461" s="56" t="s">
        <v>11725</v>
      </c>
      <c r="J5461" s="57">
        <v>348261</v>
      </c>
      <c r="K5461" s="58" t="s">
        <v>11726</v>
      </c>
      <c r="L5461" s="57">
        <v>27861</v>
      </c>
      <c r="M5461" s="59">
        <f t="shared" si="266"/>
        <v>376122</v>
      </c>
      <c r="N5461">
        <f>+VLOOKUP(C5461,'Thanh toán '!M$1335:N$6972,2,0)</f>
        <v>376122</v>
      </c>
      <c r="O5461" s="61">
        <f t="shared" si="269"/>
        <v>0</v>
      </c>
    </row>
    <row r="5462" spans="2:15" hidden="1" x14ac:dyDescent="0.3">
      <c r="B5462" s="56" t="s">
        <v>19526</v>
      </c>
      <c r="C5462" s="19">
        <f t="shared" si="267"/>
        <v>43628</v>
      </c>
      <c r="D5462" s="56" t="s">
        <v>13350</v>
      </c>
      <c r="E5462" s="55">
        <v>45128</v>
      </c>
      <c r="F5462" s="18">
        <f t="shared" si="268"/>
        <v>7</v>
      </c>
      <c r="G5462" s="56" t="s">
        <v>11799</v>
      </c>
      <c r="H5462" s="56" t="s">
        <v>13538</v>
      </c>
      <c r="I5462" s="56" t="s">
        <v>11725</v>
      </c>
      <c r="J5462" s="57">
        <v>1252840</v>
      </c>
      <c r="K5462" s="58" t="s">
        <v>11726</v>
      </c>
      <c r="L5462" s="57">
        <v>100227</v>
      </c>
      <c r="M5462" s="59">
        <f t="shared" si="266"/>
        <v>1353067</v>
      </c>
      <c r="N5462">
        <f>+VLOOKUP(C5462,'Thanh toán '!M$1335:N$6972,2,0)</f>
        <v>1353067</v>
      </c>
      <c r="O5462" s="61">
        <f t="shared" si="269"/>
        <v>0</v>
      </c>
    </row>
    <row r="5463" spans="2:15" hidden="1" x14ac:dyDescent="0.3">
      <c r="B5463" s="56" t="s">
        <v>19527</v>
      </c>
      <c r="C5463" s="19">
        <f t="shared" si="267"/>
        <v>43631</v>
      </c>
      <c r="D5463" s="56" t="s">
        <v>13350</v>
      </c>
      <c r="E5463" s="55">
        <v>45128</v>
      </c>
      <c r="F5463" s="18">
        <f t="shared" si="268"/>
        <v>7</v>
      </c>
      <c r="G5463" s="56" t="s">
        <v>12363</v>
      </c>
      <c r="H5463" s="56" t="s">
        <v>12363</v>
      </c>
      <c r="I5463" s="56" t="s">
        <v>12364</v>
      </c>
      <c r="J5463" s="57">
        <v>1776920</v>
      </c>
      <c r="K5463" s="58" t="s">
        <v>11726</v>
      </c>
      <c r="L5463" s="57">
        <v>142154</v>
      </c>
      <c r="M5463" s="59">
        <f t="shared" si="266"/>
        <v>1919074</v>
      </c>
      <c r="N5463">
        <f>+VLOOKUP(C5463,'Thanh toán '!M$1335:N$6972,2,0)</f>
        <v>1919074</v>
      </c>
      <c r="O5463" s="61">
        <f t="shared" si="269"/>
        <v>0</v>
      </c>
    </row>
    <row r="5464" spans="2:15" hidden="1" x14ac:dyDescent="0.3">
      <c r="B5464" s="56" t="s">
        <v>19528</v>
      </c>
      <c r="C5464" s="19">
        <f t="shared" si="267"/>
        <v>43637</v>
      </c>
      <c r="D5464" s="56" t="s">
        <v>13350</v>
      </c>
      <c r="E5464" s="55">
        <v>45128</v>
      </c>
      <c r="F5464" s="18">
        <f t="shared" si="268"/>
        <v>7</v>
      </c>
      <c r="G5464" s="56" t="s">
        <v>11799</v>
      </c>
      <c r="H5464" s="56" t="s">
        <v>13639</v>
      </c>
      <c r="I5464" s="56" t="s">
        <v>11725</v>
      </c>
      <c r="J5464" s="57">
        <v>962485</v>
      </c>
      <c r="K5464" s="58" t="s">
        <v>11726</v>
      </c>
      <c r="L5464" s="57">
        <v>76999</v>
      </c>
      <c r="M5464" s="59">
        <f t="shared" si="266"/>
        <v>1039484</v>
      </c>
      <c r="N5464">
        <f>+VLOOKUP(C5464,'Thanh toán '!M$1335:N$6972,2,0)</f>
        <v>1039484</v>
      </c>
      <c r="O5464" s="61">
        <f t="shared" si="269"/>
        <v>0</v>
      </c>
    </row>
    <row r="5465" spans="2:15" hidden="1" x14ac:dyDescent="0.3">
      <c r="B5465" s="56" t="s">
        <v>19529</v>
      </c>
      <c r="C5465" s="19">
        <f t="shared" si="267"/>
        <v>43641</v>
      </c>
      <c r="D5465" s="56" t="s">
        <v>13350</v>
      </c>
      <c r="E5465" s="55">
        <v>45128</v>
      </c>
      <c r="F5465" s="18">
        <f t="shared" si="268"/>
        <v>7</v>
      </c>
      <c r="G5465" s="56" t="s">
        <v>12360</v>
      </c>
      <c r="H5465" s="56" t="s">
        <v>12360</v>
      </c>
      <c r="I5465" s="56" t="s">
        <v>12361</v>
      </c>
      <c r="J5465" s="57">
        <v>2493560</v>
      </c>
      <c r="K5465" s="58" t="s">
        <v>11726</v>
      </c>
      <c r="L5465" s="57">
        <v>199485</v>
      </c>
      <c r="M5465" s="59">
        <f t="shared" si="266"/>
        <v>2693045</v>
      </c>
      <c r="N5465">
        <f>+VLOOKUP(C5465,'Thanh toán '!M$1335:N$6972,2,0)</f>
        <v>2693045</v>
      </c>
      <c r="O5465" s="61">
        <f t="shared" si="269"/>
        <v>0</v>
      </c>
    </row>
    <row r="5466" spans="2:15" hidden="1" x14ac:dyDescent="0.3">
      <c r="B5466" s="56" t="s">
        <v>19530</v>
      </c>
      <c r="C5466" s="19">
        <f t="shared" si="267"/>
        <v>43740</v>
      </c>
      <c r="D5466" s="56" t="s">
        <v>13350</v>
      </c>
      <c r="E5466" s="55">
        <v>45128</v>
      </c>
      <c r="F5466" s="18">
        <f t="shared" si="268"/>
        <v>7</v>
      </c>
      <c r="G5466" s="56" t="s">
        <v>11799</v>
      </c>
      <c r="H5466" s="56" t="s">
        <v>13587</v>
      </c>
      <c r="I5466" s="56" t="s">
        <v>11725</v>
      </c>
      <c r="J5466" s="57">
        <v>726000</v>
      </c>
      <c r="K5466" s="58" t="s">
        <v>11726</v>
      </c>
      <c r="L5466" s="57">
        <v>58080</v>
      </c>
      <c r="M5466" s="59">
        <f t="shared" si="266"/>
        <v>784080</v>
      </c>
      <c r="N5466">
        <f>+VLOOKUP(C5466,'Thanh toán '!M$1335:N$6972,2,0)</f>
        <v>784080</v>
      </c>
      <c r="O5466" s="61">
        <f t="shared" si="269"/>
        <v>0</v>
      </c>
    </row>
    <row r="5467" spans="2:15" hidden="1" x14ac:dyDescent="0.3">
      <c r="B5467" s="56" t="s">
        <v>19531</v>
      </c>
      <c r="C5467" s="19">
        <f t="shared" si="267"/>
        <v>43743</v>
      </c>
      <c r="D5467" s="56" t="s">
        <v>13350</v>
      </c>
      <c r="E5467" s="55">
        <v>45128</v>
      </c>
      <c r="F5467" s="18">
        <f t="shared" si="268"/>
        <v>7</v>
      </c>
      <c r="G5467" s="56" t="s">
        <v>12167</v>
      </c>
      <c r="H5467" s="56" t="s">
        <v>12167</v>
      </c>
      <c r="I5467" s="56" t="s">
        <v>12168</v>
      </c>
      <c r="J5467" s="57">
        <v>657510</v>
      </c>
      <c r="K5467" s="58" t="s">
        <v>11726</v>
      </c>
      <c r="L5467" s="57">
        <v>52601</v>
      </c>
      <c r="M5467" s="59">
        <f t="shared" si="266"/>
        <v>710111</v>
      </c>
      <c r="N5467">
        <f>+VLOOKUP(C5467,'Thanh toán '!M$1335:N$6972,2,0)</f>
        <v>710111</v>
      </c>
      <c r="O5467" s="61">
        <f t="shared" si="269"/>
        <v>0</v>
      </c>
    </row>
    <row r="5468" spans="2:15" hidden="1" x14ac:dyDescent="0.3">
      <c r="B5468" s="56" t="s">
        <v>19532</v>
      </c>
      <c r="C5468" s="19">
        <f t="shared" si="267"/>
        <v>43744</v>
      </c>
      <c r="D5468" s="56" t="s">
        <v>13350</v>
      </c>
      <c r="E5468" s="55">
        <v>45128</v>
      </c>
      <c r="F5468" s="18">
        <f t="shared" si="268"/>
        <v>7</v>
      </c>
      <c r="G5468" s="56" t="s">
        <v>12306</v>
      </c>
      <c r="H5468" s="56" t="s">
        <v>12306</v>
      </c>
      <c r="I5468" s="56" t="s">
        <v>12307</v>
      </c>
      <c r="J5468" s="57">
        <v>2813430</v>
      </c>
      <c r="K5468" s="58" t="s">
        <v>11726</v>
      </c>
      <c r="L5468" s="57">
        <v>225074</v>
      </c>
      <c r="M5468" s="59">
        <f t="shared" si="266"/>
        <v>3038504</v>
      </c>
      <c r="N5468">
        <f>+VLOOKUP(C5468,'Thanh toán '!M$1335:N$6972,2,0)</f>
        <v>3038504</v>
      </c>
      <c r="O5468" s="61">
        <f t="shared" si="269"/>
        <v>0</v>
      </c>
    </row>
    <row r="5469" spans="2:15" hidden="1" x14ac:dyDescent="0.3">
      <c r="B5469" s="56" t="s">
        <v>19533</v>
      </c>
      <c r="C5469" s="19">
        <f t="shared" si="267"/>
        <v>43745</v>
      </c>
      <c r="D5469" s="56" t="s">
        <v>13350</v>
      </c>
      <c r="E5469" s="55">
        <v>45128</v>
      </c>
      <c r="F5469" s="18">
        <f t="shared" si="268"/>
        <v>7</v>
      </c>
      <c r="G5469" s="56" t="s">
        <v>12293</v>
      </c>
      <c r="H5469" s="56" t="s">
        <v>12293</v>
      </c>
      <c r="I5469" s="56" t="s">
        <v>12294</v>
      </c>
      <c r="J5469" s="57">
        <v>1178540</v>
      </c>
      <c r="K5469" s="58" t="s">
        <v>11726</v>
      </c>
      <c r="L5469" s="57">
        <v>94283</v>
      </c>
      <c r="M5469" s="59">
        <f t="shared" si="266"/>
        <v>1272823</v>
      </c>
      <c r="N5469">
        <f>+VLOOKUP(C5469,'Thanh toán '!M$1335:N$6972,2,0)</f>
        <v>1272823</v>
      </c>
      <c r="O5469" s="61">
        <f t="shared" si="269"/>
        <v>0</v>
      </c>
    </row>
    <row r="5470" spans="2:15" hidden="1" x14ac:dyDescent="0.3">
      <c r="B5470" s="56" t="s">
        <v>19534</v>
      </c>
      <c r="C5470" s="19">
        <f t="shared" si="267"/>
        <v>43746</v>
      </c>
      <c r="D5470" s="56" t="s">
        <v>13350</v>
      </c>
      <c r="E5470" s="55">
        <v>45128</v>
      </c>
      <c r="F5470" s="18">
        <f t="shared" si="268"/>
        <v>7</v>
      </c>
      <c r="G5470" s="56" t="s">
        <v>12312</v>
      </c>
      <c r="H5470" s="56" t="s">
        <v>12312</v>
      </c>
      <c r="I5470" s="56" t="s">
        <v>12313</v>
      </c>
      <c r="J5470" s="57">
        <v>2121000</v>
      </c>
      <c r="K5470" s="58" t="s">
        <v>11726</v>
      </c>
      <c r="L5470" s="57">
        <v>169680</v>
      </c>
      <c r="M5470" s="59">
        <f t="shared" si="266"/>
        <v>2290680</v>
      </c>
      <c r="N5470">
        <f>+VLOOKUP(C5470,'Thanh toán '!M$1335:N$6972,2,0)</f>
        <v>2290680</v>
      </c>
      <c r="O5470" s="61">
        <f t="shared" si="269"/>
        <v>0</v>
      </c>
    </row>
    <row r="5471" spans="2:15" hidden="1" x14ac:dyDescent="0.3">
      <c r="B5471" s="56" t="s">
        <v>19535</v>
      </c>
      <c r="C5471" s="19">
        <f t="shared" si="267"/>
        <v>43747</v>
      </c>
      <c r="D5471" s="56" t="s">
        <v>13350</v>
      </c>
      <c r="E5471" s="55">
        <v>45128</v>
      </c>
      <c r="F5471" s="18">
        <f t="shared" si="268"/>
        <v>7</v>
      </c>
      <c r="G5471" s="56" t="s">
        <v>12228</v>
      </c>
      <c r="H5471" s="56" t="s">
        <v>19536</v>
      </c>
      <c r="I5471" s="56" t="s">
        <v>12229</v>
      </c>
      <c r="J5471" s="57">
        <v>1060675</v>
      </c>
      <c r="K5471" s="58" t="s">
        <v>11726</v>
      </c>
      <c r="L5471" s="57">
        <v>84854</v>
      </c>
      <c r="M5471" s="59">
        <f t="shared" si="266"/>
        <v>1145529</v>
      </c>
      <c r="N5471">
        <f>+VLOOKUP(C5471,'Thanh toán '!M$1335:N$6972,2,0)</f>
        <v>1145529</v>
      </c>
      <c r="O5471" s="61">
        <f t="shared" si="269"/>
        <v>0</v>
      </c>
    </row>
    <row r="5472" spans="2:15" hidden="1" x14ac:dyDescent="0.3">
      <c r="B5472" s="56" t="s">
        <v>19537</v>
      </c>
      <c r="C5472" s="19">
        <f t="shared" si="267"/>
        <v>43748</v>
      </c>
      <c r="D5472" s="56" t="s">
        <v>13350</v>
      </c>
      <c r="E5472" s="55">
        <v>45129</v>
      </c>
      <c r="F5472" s="18">
        <f t="shared" si="268"/>
        <v>7</v>
      </c>
      <c r="G5472" s="56" t="s">
        <v>11799</v>
      </c>
      <c r="H5472" s="56" t="s">
        <v>13997</v>
      </c>
      <c r="I5472" s="56" t="s">
        <v>11725</v>
      </c>
      <c r="J5472" s="57">
        <v>85312</v>
      </c>
      <c r="K5472" s="58" t="s">
        <v>11726</v>
      </c>
      <c r="L5472" s="57">
        <v>6825</v>
      </c>
      <c r="M5472" s="59">
        <f t="shared" si="266"/>
        <v>92137</v>
      </c>
      <c r="N5472">
        <f>+VLOOKUP(C5472,'Thanh toán '!M$1335:N$6972,2,0)</f>
        <v>92137</v>
      </c>
      <c r="O5472" s="61">
        <f t="shared" si="269"/>
        <v>0</v>
      </c>
    </row>
    <row r="5473" spans="1:16" hidden="1" x14ac:dyDescent="0.3">
      <c r="B5473" s="56" t="s">
        <v>19538</v>
      </c>
      <c r="C5473" s="19">
        <f t="shared" si="267"/>
        <v>43749</v>
      </c>
      <c r="D5473" s="56" t="s">
        <v>13350</v>
      </c>
      <c r="E5473" s="55">
        <v>45129</v>
      </c>
      <c r="F5473" s="18">
        <f t="shared" si="268"/>
        <v>7</v>
      </c>
      <c r="G5473" s="56" t="s">
        <v>11799</v>
      </c>
      <c r="H5473" s="56" t="s">
        <v>13623</v>
      </c>
      <c r="I5473" s="56" t="s">
        <v>11725</v>
      </c>
      <c r="J5473" s="57">
        <v>796354</v>
      </c>
      <c r="K5473" s="58" t="s">
        <v>11726</v>
      </c>
      <c r="L5473" s="57">
        <v>63708</v>
      </c>
      <c r="M5473" s="59">
        <f t="shared" si="266"/>
        <v>860062</v>
      </c>
      <c r="N5473">
        <f>+VLOOKUP(C5473,'Thanh toán '!M$1335:N$6972,2,0)</f>
        <v>860062</v>
      </c>
      <c r="O5473" s="61">
        <f t="shared" si="269"/>
        <v>0</v>
      </c>
    </row>
    <row r="5474" spans="1:16" hidden="1" x14ac:dyDescent="0.3">
      <c r="B5474" s="56" t="s">
        <v>19539</v>
      </c>
      <c r="C5474" s="19">
        <f t="shared" si="267"/>
        <v>43750</v>
      </c>
      <c r="D5474" s="56" t="s">
        <v>13350</v>
      </c>
      <c r="E5474" s="55">
        <v>45129</v>
      </c>
      <c r="F5474" s="18">
        <f t="shared" si="268"/>
        <v>7</v>
      </c>
      <c r="G5474" s="56" t="s">
        <v>11799</v>
      </c>
      <c r="H5474" s="56" t="s">
        <v>14079</v>
      </c>
      <c r="I5474" s="56" t="s">
        <v>11725</v>
      </c>
      <c r="J5474" s="57">
        <v>879830</v>
      </c>
      <c r="K5474" s="58" t="s">
        <v>11726</v>
      </c>
      <c r="L5474" s="57">
        <v>70386</v>
      </c>
      <c r="M5474" s="59">
        <f t="shared" si="266"/>
        <v>950216</v>
      </c>
      <c r="N5474">
        <f>+VLOOKUP(C5474,'Thanh toán '!M$1335:N$6972,2,0)</f>
        <v>950216</v>
      </c>
      <c r="O5474" s="61">
        <f t="shared" si="269"/>
        <v>0</v>
      </c>
    </row>
    <row r="5475" spans="1:16" hidden="1" x14ac:dyDescent="0.3">
      <c r="B5475" s="56" t="s">
        <v>19540</v>
      </c>
      <c r="C5475" s="19">
        <f t="shared" si="267"/>
        <v>43751</v>
      </c>
      <c r="D5475" s="56" t="s">
        <v>13350</v>
      </c>
      <c r="E5475" s="55">
        <v>45129</v>
      </c>
      <c r="F5475" s="18">
        <f t="shared" si="268"/>
        <v>7</v>
      </c>
      <c r="G5475" s="56" t="s">
        <v>11799</v>
      </c>
      <c r="H5475" s="56" t="s">
        <v>13692</v>
      </c>
      <c r="I5475" s="56" t="s">
        <v>11725</v>
      </c>
      <c r="J5475" s="57">
        <v>1024665</v>
      </c>
      <c r="K5475" s="58" t="s">
        <v>11726</v>
      </c>
      <c r="L5475" s="57">
        <v>81973</v>
      </c>
      <c r="M5475" s="59">
        <f t="shared" si="266"/>
        <v>1106638</v>
      </c>
      <c r="N5475">
        <f>+VLOOKUP(C5475,'Thanh toán '!M$1335:N$6972,2,0)</f>
        <v>1106638</v>
      </c>
      <c r="O5475" s="61">
        <f t="shared" si="269"/>
        <v>0</v>
      </c>
    </row>
    <row r="5476" spans="1:16" hidden="1" x14ac:dyDescent="0.3">
      <c r="B5476" s="56" t="s">
        <v>19541</v>
      </c>
      <c r="C5476" s="19">
        <f t="shared" si="267"/>
        <v>43752</v>
      </c>
      <c r="D5476" s="56" t="s">
        <v>13350</v>
      </c>
      <c r="E5476" s="55">
        <v>45129</v>
      </c>
      <c r="F5476" s="18">
        <f t="shared" si="268"/>
        <v>7</v>
      </c>
      <c r="G5476" s="56" t="s">
        <v>11799</v>
      </c>
      <c r="H5476" s="56" t="s">
        <v>13677</v>
      </c>
      <c r="I5476" s="56" t="s">
        <v>11725</v>
      </c>
      <c r="J5476" s="57">
        <v>367155</v>
      </c>
      <c r="K5476" s="58" t="s">
        <v>11726</v>
      </c>
      <c r="L5476" s="57">
        <v>29372</v>
      </c>
      <c r="M5476" s="59">
        <f t="shared" si="266"/>
        <v>396527</v>
      </c>
      <c r="N5476">
        <f>+VLOOKUP(C5476,'Thanh toán '!M$1335:N$6972,2,0)</f>
        <v>396527</v>
      </c>
      <c r="O5476" s="61">
        <f t="shared" si="269"/>
        <v>0</v>
      </c>
    </row>
    <row r="5477" spans="1:16" hidden="1" x14ac:dyDescent="0.3">
      <c r="B5477" s="56" t="s">
        <v>19542</v>
      </c>
      <c r="C5477" s="19">
        <f t="shared" si="267"/>
        <v>43754</v>
      </c>
      <c r="D5477" s="56" t="s">
        <v>13350</v>
      </c>
      <c r="E5477" s="55">
        <v>45129</v>
      </c>
      <c r="F5477" s="18">
        <f t="shared" si="268"/>
        <v>7</v>
      </c>
      <c r="G5477" s="56" t="s">
        <v>11768</v>
      </c>
      <c r="H5477" s="56" t="s">
        <v>11768</v>
      </c>
      <c r="I5477" s="56" t="s">
        <v>11769</v>
      </c>
      <c r="J5477" s="57">
        <v>2131670</v>
      </c>
      <c r="K5477" s="58" t="s">
        <v>11726</v>
      </c>
      <c r="L5477" s="57">
        <v>170534</v>
      </c>
      <c r="M5477" s="59">
        <f t="shared" si="266"/>
        <v>2302204</v>
      </c>
      <c r="N5477">
        <f>+VLOOKUP(C5477,'Thanh toán '!M$1335:N$6972,2,0)</f>
        <v>2302204</v>
      </c>
      <c r="O5477" s="61">
        <f t="shared" si="269"/>
        <v>0</v>
      </c>
    </row>
    <row r="5478" spans="1:16" hidden="1" x14ac:dyDescent="0.3">
      <c r="A5478" s="43">
        <v>2023</v>
      </c>
      <c r="B5478" s="56" t="s">
        <v>19543</v>
      </c>
      <c r="C5478" s="19">
        <f t="shared" si="267"/>
        <v>43755</v>
      </c>
      <c r="D5478" s="56" t="s">
        <v>13350</v>
      </c>
      <c r="E5478" s="55">
        <v>45129</v>
      </c>
      <c r="F5478" s="18">
        <f t="shared" si="268"/>
        <v>7</v>
      </c>
      <c r="G5478" s="56" t="s">
        <v>12322</v>
      </c>
      <c r="H5478" s="56" t="s">
        <v>12322</v>
      </c>
      <c r="I5478" s="56" t="s">
        <v>12323</v>
      </c>
      <c r="J5478" s="57">
        <v>1860465</v>
      </c>
      <c r="K5478" s="58" t="s">
        <v>11726</v>
      </c>
      <c r="L5478" s="57">
        <v>148837</v>
      </c>
      <c r="M5478" s="59">
        <f t="shared" si="266"/>
        <v>2009302</v>
      </c>
      <c r="N5478">
        <f>+VLOOKUP(C5478,'Thanh toán '!M$8228:N$9243,2,0)</f>
        <v>2009302</v>
      </c>
      <c r="O5478" s="61">
        <f t="shared" si="269"/>
        <v>0</v>
      </c>
      <c r="P5478" t="s">
        <v>25392</v>
      </c>
    </row>
    <row r="5479" spans="1:16" hidden="1" x14ac:dyDescent="0.3">
      <c r="B5479" s="56" t="s">
        <v>19544</v>
      </c>
      <c r="C5479" s="19">
        <f t="shared" si="267"/>
        <v>43756</v>
      </c>
      <c r="D5479" s="56" t="s">
        <v>13350</v>
      </c>
      <c r="E5479" s="55">
        <v>45129</v>
      </c>
      <c r="F5479" s="18">
        <f t="shared" si="268"/>
        <v>7</v>
      </c>
      <c r="G5479" s="56" t="s">
        <v>11799</v>
      </c>
      <c r="H5479" s="56" t="s">
        <v>13613</v>
      </c>
      <c r="I5479" s="56" t="s">
        <v>11725</v>
      </c>
      <c r="J5479" s="57">
        <v>355384</v>
      </c>
      <c r="K5479" s="58" t="s">
        <v>11726</v>
      </c>
      <c r="L5479" s="57">
        <v>28431</v>
      </c>
      <c r="M5479" s="59">
        <f t="shared" si="266"/>
        <v>383815</v>
      </c>
      <c r="N5479">
        <f>+VLOOKUP(C5479,'Thanh toán '!M$1335:N$6972,2,0)</f>
        <v>383815</v>
      </c>
      <c r="O5479" s="61">
        <f t="shared" si="269"/>
        <v>0</v>
      </c>
    </row>
    <row r="5480" spans="1:16" hidden="1" x14ac:dyDescent="0.3">
      <c r="B5480" s="56" t="s">
        <v>19545</v>
      </c>
      <c r="C5480" s="19">
        <f t="shared" si="267"/>
        <v>43759</v>
      </c>
      <c r="D5480" s="56" t="s">
        <v>13350</v>
      </c>
      <c r="E5480" s="55">
        <v>45129</v>
      </c>
      <c r="F5480" s="18">
        <f t="shared" si="268"/>
        <v>7</v>
      </c>
      <c r="G5480" s="56" t="s">
        <v>11860</v>
      </c>
      <c r="H5480" s="56" t="s">
        <v>14216</v>
      </c>
      <c r="I5480" s="56" t="s">
        <v>11719</v>
      </c>
      <c r="J5480" s="57">
        <v>1836050</v>
      </c>
      <c r="K5480" s="58" t="s">
        <v>11726</v>
      </c>
      <c r="L5480" s="57">
        <v>146884</v>
      </c>
      <c r="M5480" s="59">
        <f t="shared" si="266"/>
        <v>1982934</v>
      </c>
      <c r="N5480">
        <f>+VLOOKUP(C5480,'Thanh toán '!M$1335:N$6972,2,0)</f>
        <v>1982934</v>
      </c>
      <c r="O5480" s="61">
        <f t="shared" si="269"/>
        <v>0</v>
      </c>
    </row>
    <row r="5481" spans="1:16" hidden="1" x14ac:dyDescent="0.3">
      <c r="B5481" s="56" t="s">
        <v>19546</v>
      </c>
      <c r="C5481" s="19">
        <f t="shared" si="267"/>
        <v>43760</v>
      </c>
      <c r="D5481" s="56" t="s">
        <v>13350</v>
      </c>
      <c r="E5481" s="55">
        <v>45129</v>
      </c>
      <c r="F5481" s="18">
        <f t="shared" si="268"/>
        <v>7</v>
      </c>
      <c r="G5481" s="56" t="s">
        <v>11860</v>
      </c>
      <c r="H5481" s="56" t="s">
        <v>14824</v>
      </c>
      <c r="I5481" s="56" t="s">
        <v>11719</v>
      </c>
      <c r="J5481" s="57">
        <v>2051545</v>
      </c>
      <c r="K5481" s="58" t="s">
        <v>11726</v>
      </c>
      <c r="L5481" s="57">
        <v>164124</v>
      </c>
      <c r="M5481" s="59">
        <f t="shared" si="266"/>
        <v>2215669</v>
      </c>
      <c r="N5481">
        <f>+VLOOKUP(C5481,'Thanh toán '!M$1335:N$6972,2,0)</f>
        <v>2215669</v>
      </c>
      <c r="O5481" s="61">
        <f t="shared" si="269"/>
        <v>0</v>
      </c>
    </row>
    <row r="5482" spans="1:16" hidden="1" x14ac:dyDescent="0.3">
      <c r="B5482" s="56" t="s">
        <v>19547</v>
      </c>
      <c r="C5482" s="19">
        <f t="shared" si="267"/>
        <v>43762</v>
      </c>
      <c r="D5482" s="56" t="s">
        <v>13350</v>
      </c>
      <c r="E5482" s="55">
        <v>45129</v>
      </c>
      <c r="F5482" s="18">
        <f t="shared" si="268"/>
        <v>7</v>
      </c>
      <c r="G5482" s="56" t="s">
        <v>11799</v>
      </c>
      <c r="H5482" s="56" t="s">
        <v>13547</v>
      </c>
      <c r="I5482" s="56" t="s">
        <v>11725</v>
      </c>
      <c r="J5482" s="57">
        <v>394506</v>
      </c>
      <c r="K5482" s="58" t="s">
        <v>11726</v>
      </c>
      <c r="L5482" s="57">
        <v>31560</v>
      </c>
      <c r="M5482" s="59">
        <f t="shared" si="266"/>
        <v>426066</v>
      </c>
      <c r="N5482">
        <f>+VLOOKUP(C5482,'Thanh toán '!M$1335:N$6972,2,0)</f>
        <v>426066</v>
      </c>
      <c r="O5482" s="61">
        <f t="shared" si="269"/>
        <v>0</v>
      </c>
    </row>
    <row r="5483" spans="1:16" hidden="1" x14ac:dyDescent="0.3">
      <c r="B5483" s="56" t="s">
        <v>19548</v>
      </c>
      <c r="C5483" s="19">
        <f t="shared" si="267"/>
        <v>43763</v>
      </c>
      <c r="D5483" s="56" t="s">
        <v>13350</v>
      </c>
      <c r="E5483" s="55">
        <v>45129</v>
      </c>
      <c r="F5483" s="18">
        <f t="shared" si="268"/>
        <v>7</v>
      </c>
      <c r="G5483" s="56" t="s">
        <v>11799</v>
      </c>
      <c r="H5483" s="56" t="s">
        <v>15860</v>
      </c>
      <c r="I5483" s="56" t="s">
        <v>11725</v>
      </c>
      <c r="J5483" s="57">
        <v>1009250</v>
      </c>
      <c r="K5483" s="58" t="s">
        <v>11726</v>
      </c>
      <c r="L5483" s="57">
        <v>80740</v>
      </c>
      <c r="M5483" s="59">
        <f t="shared" si="266"/>
        <v>1089990</v>
      </c>
      <c r="N5483">
        <f>+VLOOKUP(C5483,'Thanh toán '!M$1335:N$6972,2,0)</f>
        <v>1089990</v>
      </c>
      <c r="O5483" s="61">
        <f t="shared" si="269"/>
        <v>0</v>
      </c>
    </row>
    <row r="5484" spans="1:16" hidden="1" x14ac:dyDescent="0.3">
      <c r="B5484" s="56" t="s">
        <v>19549</v>
      </c>
      <c r="C5484" s="19">
        <f t="shared" si="267"/>
        <v>43764</v>
      </c>
      <c r="D5484" s="56" t="s">
        <v>13350</v>
      </c>
      <c r="E5484" s="55">
        <v>45129</v>
      </c>
      <c r="F5484" s="18">
        <f t="shared" si="268"/>
        <v>7</v>
      </c>
      <c r="G5484" s="56" t="s">
        <v>12400</v>
      </c>
      <c r="H5484" s="56" t="s">
        <v>12400</v>
      </c>
      <c r="I5484" s="56" t="s">
        <v>12401</v>
      </c>
      <c r="J5484" s="57">
        <v>870790</v>
      </c>
      <c r="K5484" s="58" t="s">
        <v>11726</v>
      </c>
      <c r="L5484" s="57">
        <v>69663</v>
      </c>
      <c r="M5484" s="59">
        <f t="shared" si="266"/>
        <v>940453</v>
      </c>
      <c r="N5484">
        <f>+VLOOKUP(C5484,'Thanh toán '!M$1335:N$6972,2,0)</f>
        <v>940453</v>
      </c>
      <c r="O5484" s="61">
        <f t="shared" si="269"/>
        <v>0</v>
      </c>
    </row>
    <row r="5485" spans="1:16" hidden="1" x14ac:dyDescent="0.3">
      <c r="B5485" s="56" t="s">
        <v>19550</v>
      </c>
      <c r="C5485" s="19">
        <f t="shared" si="267"/>
        <v>43765</v>
      </c>
      <c r="D5485" s="56" t="s">
        <v>13350</v>
      </c>
      <c r="E5485" s="55">
        <v>45129</v>
      </c>
      <c r="F5485" s="18">
        <f t="shared" si="268"/>
        <v>7</v>
      </c>
      <c r="G5485" s="56" t="s">
        <v>11799</v>
      </c>
      <c r="H5485" s="56" t="s">
        <v>18226</v>
      </c>
      <c r="I5485" s="56" t="s">
        <v>11725</v>
      </c>
      <c r="J5485" s="57">
        <v>394506</v>
      </c>
      <c r="K5485" s="58" t="s">
        <v>11726</v>
      </c>
      <c r="L5485" s="57">
        <v>31560</v>
      </c>
      <c r="M5485" s="59">
        <f t="shared" si="266"/>
        <v>426066</v>
      </c>
      <c r="N5485">
        <f>+VLOOKUP(C5485,'Thanh toán '!M$1335:N$6972,2,0)</f>
        <v>426066</v>
      </c>
      <c r="O5485" s="61">
        <f t="shared" si="269"/>
        <v>0</v>
      </c>
    </row>
    <row r="5486" spans="1:16" hidden="1" x14ac:dyDescent="0.3">
      <c r="A5486" s="43">
        <v>2023</v>
      </c>
      <c r="B5486" s="56" t="s">
        <v>19551</v>
      </c>
      <c r="C5486" s="19">
        <f t="shared" si="267"/>
        <v>43766</v>
      </c>
      <c r="D5486" s="56" t="s">
        <v>13350</v>
      </c>
      <c r="E5486" s="55">
        <v>45129</v>
      </c>
      <c r="F5486" s="18">
        <f t="shared" si="268"/>
        <v>7</v>
      </c>
      <c r="G5486" s="56" t="s">
        <v>11838</v>
      </c>
      <c r="H5486" s="56" t="s">
        <v>16520</v>
      </c>
      <c r="I5486" s="56" t="s">
        <v>11839</v>
      </c>
      <c r="J5486" s="57">
        <v>1711012</v>
      </c>
      <c r="K5486" s="58" t="s">
        <v>11726</v>
      </c>
      <c r="L5486" s="57">
        <v>136881</v>
      </c>
      <c r="M5486" s="59">
        <f t="shared" si="266"/>
        <v>1847893</v>
      </c>
      <c r="N5486">
        <f>+VLOOKUP(C5486,'Thanh toán '!M$8228:N$9243,2,0)</f>
        <v>1847893</v>
      </c>
      <c r="O5486" s="61">
        <f t="shared" si="269"/>
        <v>0</v>
      </c>
      <c r="P5486" t="s">
        <v>25392</v>
      </c>
    </row>
    <row r="5487" spans="1:16" hidden="1" x14ac:dyDescent="0.3">
      <c r="B5487" s="56" t="s">
        <v>19552</v>
      </c>
      <c r="C5487" s="19">
        <f t="shared" si="267"/>
        <v>43767</v>
      </c>
      <c r="D5487" s="56" t="s">
        <v>13350</v>
      </c>
      <c r="E5487" s="55">
        <v>45129</v>
      </c>
      <c r="F5487" s="18">
        <f t="shared" si="268"/>
        <v>7</v>
      </c>
      <c r="G5487" s="56" t="s">
        <v>11838</v>
      </c>
      <c r="H5487" s="56" t="s">
        <v>17272</v>
      </c>
      <c r="I5487" s="56" t="s">
        <v>11839</v>
      </c>
      <c r="J5487" s="57">
        <v>1965963</v>
      </c>
      <c r="K5487" s="58" t="s">
        <v>11726</v>
      </c>
      <c r="L5487" s="57">
        <v>157277</v>
      </c>
      <c r="M5487" s="59">
        <f t="shared" si="266"/>
        <v>2123240</v>
      </c>
      <c r="N5487">
        <f>+VLOOKUP(C5487,'Thanh toán '!M$1335:N$6972,2,0)</f>
        <v>2123240</v>
      </c>
      <c r="O5487" s="61">
        <f t="shared" si="269"/>
        <v>0</v>
      </c>
    </row>
    <row r="5488" spans="1:16" hidden="1" x14ac:dyDescent="0.3">
      <c r="B5488" s="56" t="s">
        <v>19553</v>
      </c>
      <c r="C5488" s="19">
        <f t="shared" si="267"/>
        <v>43803</v>
      </c>
      <c r="D5488" s="56" t="s">
        <v>13350</v>
      </c>
      <c r="E5488" s="55">
        <v>45129</v>
      </c>
      <c r="F5488" s="18">
        <f t="shared" si="268"/>
        <v>7</v>
      </c>
      <c r="G5488" s="56" t="s">
        <v>11799</v>
      </c>
      <c r="H5488" s="56" t="s">
        <v>14096</v>
      </c>
      <c r="I5488" s="56" t="s">
        <v>11725</v>
      </c>
      <c r="J5488" s="57">
        <v>614799</v>
      </c>
      <c r="K5488" s="58" t="s">
        <v>11726</v>
      </c>
      <c r="L5488" s="57">
        <v>49184</v>
      </c>
      <c r="M5488" s="59">
        <f t="shared" si="266"/>
        <v>663983</v>
      </c>
      <c r="N5488">
        <f>+VLOOKUP(C5488,'Thanh toán '!M$1335:N$6972,2,0)</f>
        <v>663983</v>
      </c>
      <c r="O5488" s="61">
        <f t="shared" si="269"/>
        <v>0</v>
      </c>
    </row>
    <row r="5489" spans="2:15" hidden="1" x14ac:dyDescent="0.3">
      <c r="B5489" s="56" t="s">
        <v>19554</v>
      </c>
      <c r="C5489" s="19">
        <f t="shared" si="267"/>
        <v>43805</v>
      </c>
      <c r="D5489" s="56" t="s">
        <v>13350</v>
      </c>
      <c r="E5489" s="55">
        <v>45129</v>
      </c>
      <c r="F5489" s="18">
        <f t="shared" si="268"/>
        <v>7</v>
      </c>
      <c r="G5489" s="56" t="s">
        <v>11799</v>
      </c>
      <c r="H5489" s="56" t="s">
        <v>13663</v>
      </c>
      <c r="I5489" s="56" t="s">
        <v>11725</v>
      </c>
      <c r="J5489" s="57">
        <v>563568</v>
      </c>
      <c r="K5489" s="58" t="s">
        <v>11726</v>
      </c>
      <c r="L5489" s="57">
        <v>45085</v>
      </c>
      <c r="M5489" s="59">
        <f t="shared" si="266"/>
        <v>608653</v>
      </c>
      <c r="N5489">
        <f>+VLOOKUP(C5489,'Thanh toán '!M$1335:N$6972,2,0)</f>
        <v>608653</v>
      </c>
      <c r="O5489" s="61">
        <f t="shared" si="269"/>
        <v>0</v>
      </c>
    </row>
    <row r="5490" spans="2:15" hidden="1" x14ac:dyDescent="0.3">
      <c r="B5490" s="56" t="s">
        <v>19555</v>
      </c>
      <c r="C5490" s="19">
        <f t="shared" si="267"/>
        <v>43819</v>
      </c>
      <c r="D5490" s="56" t="s">
        <v>13350</v>
      </c>
      <c r="E5490" s="55">
        <v>45129</v>
      </c>
      <c r="F5490" s="18">
        <f t="shared" si="268"/>
        <v>7</v>
      </c>
      <c r="G5490" s="56" t="s">
        <v>12188</v>
      </c>
      <c r="H5490" s="56" t="s">
        <v>12188</v>
      </c>
      <c r="I5490" s="56" t="s">
        <v>12189</v>
      </c>
      <c r="J5490" s="57">
        <v>441000</v>
      </c>
      <c r="K5490" s="58" t="s">
        <v>11726</v>
      </c>
      <c r="L5490" s="57">
        <v>35280</v>
      </c>
      <c r="M5490" s="59">
        <f t="shared" si="266"/>
        <v>476280</v>
      </c>
      <c r="N5490">
        <f>+VLOOKUP(C5490,'Thanh toán '!M$1335:N$6972,2,0)</f>
        <v>476280</v>
      </c>
      <c r="O5490" s="61">
        <f t="shared" si="269"/>
        <v>0</v>
      </c>
    </row>
    <row r="5491" spans="2:15" hidden="1" x14ac:dyDescent="0.3">
      <c r="B5491" s="56" t="s">
        <v>19556</v>
      </c>
      <c r="C5491" s="19">
        <f t="shared" si="267"/>
        <v>43820</v>
      </c>
      <c r="D5491" s="56" t="s">
        <v>13350</v>
      </c>
      <c r="E5491" s="55">
        <v>45129</v>
      </c>
      <c r="F5491" s="18">
        <f t="shared" si="268"/>
        <v>7</v>
      </c>
      <c r="G5491" s="56" t="s">
        <v>12188</v>
      </c>
      <c r="H5491" s="56" t="s">
        <v>12188</v>
      </c>
      <c r="I5491" s="56" t="s">
        <v>12189</v>
      </c>
      <c r="J5491" s="57">
        <v>888460</v>
      </c>
      <c r="K5491" s="58" t="s">
        <v>11726</v>
      </c>
      <c r="L5491" s="57">
        <v>71077</v>
      </c>
      <c r="M5491" s="59">
        <f t="shared" si="266"/>
        <v>959537</v>
      </c>
      <c r="N5491">
        <f>+VLOOKUP(C5491,'Thanh toán '!M$1335:N$6972,2,0)</f>
        <v>959537</v>
      </c>
      <c r="O5491" s="61">
        <f t="shared" si="269"/>
        <v>0</v>
      </c>
    </row>
    <row r="5492" spans="2:15" hidden="1" x14ac:dyDescent="0.3">
      <c r="B5492" s="56" t="s">
        <v>19557</v>
      </c>
      <c r="C5492" s="19">
        <f t="shared" si="267"/>
        <v>43821</v>
      </c>
      <c r="D5492" s="56" t="s">
        <v>13350</v>
      </c>
      <c r="E5492" s="55">
        <v>45129</v>
      </c>
      <c r="F5492" s="18">
        <f t="shared" si="268"/>
        <v>7</v>
      </c>
      <c r="G5492" s="56" t="s">
        <v>12170</v>
      </c>
      <c r="H5492" s="56" t="s">
        <v>12170</v>
      </c>
      <c r="I5492" s="56" t="s">
        <v>12171</v>
      </c>
      <c r="J5492" s="57">
        <v>1472703</v>
      </c>
      <c r="K5492" s="58" t="s">
        <v>11726</v>
      </c>
      <c r="L5492" s="57">
        <v>117816</v>
      </c>
      <c r="M5492" s="59">
        <f t="shared" si="266"/>
        <v>1590519</v>
      </c>
      <c r="N5492">
        <f>+VLOOKUP(C5492,'Thanh toán '!M$1335:N$6972,2,0)</f>
        <v>1590519</v>
      </c>
      <c r="O5492" s="61">
        <f t="shared" si="269"/>
        <v>0</v>
      </c>
    </row>
    <row r="5493" spans="2:15" hidden="1" x14ac:dyDescent="0.3">
      <c r="B5493" s="56" t="s">
        <v>19558</v>
      </c>
      <c r="C5493" s="19">
        <f t="shared" si="267"/>
        <v>43822</v>
      </c>
      <c r="D5493" s="56" t="s">
        <v>13350</v>
      </c>
      <c r="E5493" s="55">
        <v>45129</v>
      </c>
      <c r="F5493" s="18">
        <f t="shared" si="268"/>
        <v>7</v>
      </c>
      <c r="G5493" s="56" t="s">
        <v>12164</v>
      </c>
      <c r="H5493" s="56" t="s">
        <v>12164</v>
      </c>
      <c r="I5493" s="56" t="s">
        <v>12165</v>
      </c>
      <c r="J5493" s="57">
        <v>1160870</v>
      </c>
      <c r="K5493" s="58" t="s">
        <v>11726</v>
      </c>
      <c r="L5493" s="57">
        <v>92870</v>
      </c>
      <c r="M5493" s="59">
        <f t="shared" si="266"/>
        <v>1253740</v>
      </c>
      <c r="N5493">
        <f>+VLOOKUP(C5493,'Thanh toán '!M$1335:N$6972,2,0)</f>
        <v>1253740</v>
      </c>
      <c r="O5493" s="61">
        <f t="shared" si="269"/>
        <v>0</v>
      </c>
    </row>
    <row r="5494" spans="2:15" hidden="1" x14ac:dyDescent="0.3">
      <c r="B5494" s="56" t="s">
        <v>19559</v>
      </c>
      <c r="C5494" s="19">
        <f t="shared" si="267"/>
        <v>43823</v>
      </c>
      <c r="D5494" s="56" t="s">
        <v>13350</v>
      </c>
      <c r="E5494" s="55">
        <v>45129</v>
      </c>
      <c r="F5494" s="18">
        <f t="shared" si="268"/>
        <v>7</v>
      </c>
      <c r="G5494" s="56" t="s">
        <v>12176</v>
      </c>
      <c r="H5494" s="56" t="s">
        <v>12176</v>
      </c>
      <c r="I5494" s="56" t="s">
        <v>12177</v>
      </c>
      <c r="J5494" s="57">
        <v>1178540</v>
      </c>
      <c r="K5494" s="58" t="s">
        <v>11726</v>
      </c>
      <c r="L5494" s="57">
        <v>94283</v>
      </c>
      <c r="M5494" s="59">
        <f t="shared" ref="M5494:M5557" si="270">+L5494+J5494</f>
        <v>1272823</v>
      </c>
      <c r="N5494">
        <f>+VLOOKUP(C5494,'Thanh toán '!M$1335:N$6972,2,0)</f>
        <v>1272823</v>
      </c>
      <c r="O5494" s="61">
        <f t="shared" si="269"/>
        <v>0</v>
      </c>
    </row>
    <row r="5495" spans="2:15" hidden="1" x14ac:dyDescent="0.3">
      <c r="B5495" s="56" t="s">
        <v>19560</v>
      </c>
      <c r="C5495" s="19">
        <f t="shared" si="267"/>
        <v>43827</v>
      </c>
      <c r="D5495" s="56" t="s">
        <v>13350</v>
      </c>
      <c r="E5495" s="55">
        <v>45131</v>
      </c>
      <c r="F5495" s="18">
        <f t="shared" si="268"/>
        <v>7</v>
      </c>
      <c r="G5495" s="56" t="s">
        <v>12282</v>
      </c>
      <c r="H5495" s="56" t="s">
        <v>12282</v>
      </c>
      <c r="I5495" s="56" t="s">
        <v>12283</v>
      </c>
      <c r="J5495" s="57">
        <v>2788905</v>
      </c>
      <c r="K5495" s="58" t="s">
        <v>11726</v>
      </c>
      <c r="L5495" s="57">
        <v>223112</v>
      </c>
      <c r="M5495" s="59">
        <f t="shared" si="270"/>
        <v>3012017</v>
      </c>
      <c r="N5495">
        <f>+VLOOKUP(C5495,'Thanh toán '!M$1335:N$6972,2,0)</f>
        <v>3012017</v>
      </c>
      <c r="O5495" s="61">
        <f t="shared" si="269"/>
        <v>0</v>
      </c>
    </row>
    <row r="5496" spans="2:15" hidden="1" x14ac:dyDescent="0.3">
      <c r="B5496" s="56" t="s">
        <v>19561</v>
      </c>
      <c r="C5496" s="19">
        <f t="shared" si="267"/>
        <v>43829</v>
      </c>
      <c r="D5496" s="56" t="s">
        <v>13350</v>
      </c>
      <c r="E5496" s="55">
        <v>45131</v>
      </c>
      <c r="F5496" s="18">
        <f t="shared" si="268"/>
        <v>7</v>
      </c>
      <c r="G5496" s="56" t="s">
        <v>11799</v>
      </c>
      <c r="H5496" s="56" t="s">
        <v>13583</v>
      </c>
      <c r="I5496" s="56" t="s">
        <v>11725</v>
      </c>
      <c r="J5496" s="57">
        <v>1194747</v>
      </c>
      <c r="K5496" s="58" t="s">
        <v>11726</v>
      </c>
      <c r="L5496" s="57">
        <v>95580</v>
      </c>
      <c r="M5496" s="59">
        <f t="shared" si="270"/>
        <v>1290327</v>
      </c>
      <c r="N5496">
        <f>+VLOOKUP(C5496,'Thanh toán '!M$1335:N$6972,2,0)</f>
        <v>1290327</v>
      </c>
      <c r="O5496" s="61">
        <f t="shared" si="269"/>
        <v>0</v>
      </c>
    </row>
    <row r="5497" spans="2:15" hidden="1" x14ac:dyDescent="0.3">
      <c r="B5497" s="56" t="s">
        <v>19562</v>
      </c>
      <c r="C5497" s="19">
        <f t="shared" si="267"/>
        <v>43830</v>
      </c>
      <c r="D5497" s="56" t="s">
        <v>13350</v>
      </c>
      <c r="E5497" s="55">
        <v>45131</v>
      </c>
      <c r="F5497" s="18">
        <f t="shared" si="268"/>
        <v>7</v>
      </c>
      <c r="G5497" s="56" t="s">
        <v>11799</v>
      </c>
      <c r="H5497" s="56" t="s">
        <v>13880</v>
      </c>
      <c r="I5497" s="56" t="s">
        <v>11725</v>
      </c>
      <c r="J5497" s="57">
        <v>1249053</v>
      </c>
      <c r="K5497" s="58" t="s">
        <v>11726</v>
      </c>
      <c r="L5497" s="57">
        <v>99924</v>
      </c>
      <c r="M5497" s="59">
        <f t="shared" si="270"/>
        <v>1348977</v>
      </c>
      <c r="N5497">
        <f>+VLOOKUP(C5497,'Thanh toán '!M$1335:N$6972,2,0)</f>
        <v>1348977</v>
      </c>
      <c r="O5497" s="61">
        <f t="shared" si="269"/>
        <v>0</v>
      </c>
    </row>
    <row r="5498" spans="2:15" hidden="1" x14ac:dyDescent="0.3">
      <c r="B5498" s="56" t="s">
        <v>19563</v>
      </c>
      <c r="C5498" s="19">
        <f t="shared" si="267"/>
        <v>43835</v>
      </c>
      <c r="D5498" s="56" t="s">
        <v>13350</v>
      </c>
      <c r="E5498" s="55">
        <v>45131</v>
      </c>
      <c r="F5498" s="18">
        <f t="shared" si="268"/>
        <v>7</v>
      </c>
      <c r="G5498" s="56" t="s">
        <v>12371</v>
      </c>
      <c r="H5498" s="56" t="s">
        <v>12371</v>
      </c>
      <c r="I5498" s="56" t="s">
        <v>12372</v>
      </c>
      <c r="J5498" s="57">
        <v>888460</v>
      </c>
      <c r="K5498" s="58" t="s">
        <v>11726</v>
      </c>
      <c r="L5498" s="57">
        <v>71077</v>
      </c>
      <c r="M5498" s="59">
        <f t="shared" si="270"/>
        <v>959537</v>
      </c>
      <c r="N5498">
        <f>+VLOOKUP(C5498,'Thanh toán '!M$1335:N$6972,2,0)</f>
        <v>959537</v>
      </c>
      <c r="O5498" s="61">
        <f t="shared" si="269"/>
        <v>0</v>
      </c>
    </row>
    <row r="5499" spans="2:15" hidden="1" x14ac:dyDescent="0.3">
      <c r="B5499" s="56" t="s">
        <v>19564</v>
      </c>
      <c r="C5499" s="19">
        <f t="shared" si="267"/>
        <v>43837</v>
      </c>
      <c r="D5499" s="56" t="s">
        <v>13350</v>
      </c>
      <c r="E5499" s="55">
        <v>45131</v>
      </c>
      <c r="F5499" s="18">
        <f t="shared" si="268"/>
        <v>7</v>
      </c>
      <c r="G5499" s="56" t="s">
        <v>12330</v>
      </c>
      <c r="H5499" s="56" t="s">
        <v>12330</v>
      </c>
      <c r="I5499" s="56" t="s">
        <v>12331</v>
      </c>
      <c r="J5499" s="57">
        <v>444230</v>
      </c>
      <c r="K5499" s="58" t="s">
        <v>11726</v>
      </c>
      <c r="L5499" s="57">
        <v>35538</v>
      </c>
      <c r="M5499" s="59">
        <f t="shared" si="270"/>
        <v>479768</v>
      </c>
      <c r="N5499">
        <f>+VLOOKUP(C5499,'Thanh toán '!M$1335:N$6972,2,0)</f>
        <v>479768</v>
      </c>
      <c r="O5499" s="61">
        <f t="shared" si="269"/>
        <v>0</v>
      </c>
    </row>
    <row r="5500" spans="2:15" hidden="1" x14ac:dyDescent="0.3">
      <c r="B5500" s="56" t="s">
        <v>19565</v>
      </c>
      <c r="C5500" s="19">
        <f t="shared" si="267"/>
        <v>43838</v>
      </c>
      <c r="D5500" s="56" t="s">
        <v>13350</v>
      </c>
      <c r="E5500" s="55">
        <v>45131</v>
      </c>
      <c r="F5500" s="18">
        <f t="shared" si="268"/>
        <v>7</v>
      </c>
      <c r="G5500" s="56" t="s">
        <v>11799</v>
      </c>
      <c r="H5500" s="56" t="s">
        <v>14118</v>
      </c>
      <c r="I5500" s="56" t="s">
        <v>11725</v>
      </c>
      <c r="J5500" s="57">
        <v>348261</v>
      </c>
      <c r="K5500" s="58" t="s">
        <v>11726</v>
      </c>
      <c r="L5500" s="57">
        <v>27861</v>
      </c>
      <c r="M5500" s="59">
        <f t="shared" si="270"/>
        <v>376122</v>
      </c>
      <c r="N5500">
        <f>+VLOOKUP(C5500,'Thanh toán '!M$1335:N$6972,2,0)</f>
        <v>376122</v>
      </c>
      <c r="O5500" s="61">
        <f t="shared" si="269"/>
        <v>0</v>
      </c>
    </row>
    <row r="5501" spans="2:15" hidden="1" x14ac:dyDescent="0.3">
      <c r="B5501" s="56" t="s">
        <v>19566</v>
      </c>
      <c r="C5501" s="19">
        <f t="shared" si="267"/>
        <v>43841</v>
      </c>
      <c r="D5501" s="56" t="s">
        <v>13350</v>
      </c>
      <c r="E5501" s="55">
        <v>45131</v>
      </c>
      <c r="F5501" s="18">
        <f t="shared" si="268"/>
        <v>7</v>
      </c>
      <c r="G5501" s="56" t="s">
        <v>11799</v>
      </c>
      <c r="H5501" s="56" t="s">
        <v>13735</v>
      </c>
      <c r="I5501" s="56" t="s">
        <v>11725</v>
      </c>
      <c r="J5501" s="57">
        <v>621922</v>
      </c>
      <c r="K5501" s="58" t="s">
        <v>11726</v>
      </c>
      <c r="L5501" s="57">
        <v>49754</v>
      </c>
      <c r="M5501" s="59">
        <f t="shared" si="270"/>
        <v>671676</v>
      </c>
      <c r="N5501">
        <f>+VLOOKUP(C5501,'Thanh toán '!M$1335:N$6972,2,0)</f>
        <v>671676</v>
      </c>
      <c r="O5501" s="61">
        <f t="shared" si="269"/>
        <v>0</v>
      </c>
    </row>
    <row r="5502" spans="2:15" hidden="1" x14ac:dyDescent="0.3">
      <c r="B5502" s="56" t="s">
        <v>19567</v>
      </c>
      <c r="C5502" s="19">
        <f t="shared" si="267"/>
        <v>43842</v>
      </c>
      <c r="D5502" s="56" t="s">
        <v>13350</v>
      </c>
      <c r="E5502" s="55">
        <v>45131</v>
      </c>
      <c r="F5502" s="18">
        <f t="shared" si="268"/>
        <v>7</v>
      </c>
      <c r="G5502" s="56" t="s">
        <v>12322</v>
      </c>
      <c r="H5502" s="56" t="s">
        <v>12322</v>
      </c>
      <c r="I5502" s="56" t="s">
        <v>12323</v>
      </c>
      <c r="J5502" s="57">
        <v>530250</v>
      </c>
      <c r="K5502" s="58" t="s">
        <v>11726</v>
      </c>
      <c r="L5502" s="57">
        <v>42420</v>
      </c>
      <c r="M5502" s="59">
        <f t="shared" si="270"/>
        <v>572670</v>
      </c>
      <c r="N5502">
        <f>+VLOOKUP(C5502,'Thanh toán '!M$1335:N$6972,2,0)</f>
        <v>572670</v>
      </c>
      <c r="O5502" s="61">
        <f t="shared" si="269"/>
        <v>0</v>
      </c>
    </row>
    <row r="5503" spans="2:15" hidden="1" x14ac:dyDescent="0.3">
      <c r="B5503" s="56" t="s">
        <v>19568</v>
      </c>
      <c r="C5503" s="19">
        <f t="shared" si="267"/>
        <v>43845</v>
      </c>
      <c r="D5503" s="56" t="s">
        <v>13350</v>
      </c>
      <c r="E5503" s="55">
        <v>45131</v>
      </c>
      <c r="F5503" s="18">
        <f t="shared" si="268"/>
        <v>7</v>
      </c>
      <c r="G5503" s="56" t="s">
        <v>12239</v>
      </c>
      <c r="H5503" s="56" t="s">
        <v>18146</v>
      </c>
      <c r="I5503" s="56" t="s">
        <v>12240</v>
      </c>
      <c r="J5503" s="57">
        <v>2431380</v>
      </c>
      <c r="K5503" s="58" t="s">
        <v>11726</v>
      </c>
      <c r="L5503" s="57">
        <v>194510</v>
      </c>
      <c r="M5503" s="59">
        <f t="shared" si="270"/>
        <v>2625890</v>
      </c>
      <c r="N5503">
        <f>+VLOOKUP(C5503,'Thanh toán '!M$1335:N$6972,2,0)</f>
        <v>2625890</v>
      </c>
      <c r="O5503" s="61">
        <f t="shared" si="269"/>
        <v>0</v>
      </c>
    </row>
    <row r="5504" spans="2:15" hidden="1" x14ac:dyDescent="0.3">
      <c r="B5504" s="56" t="s">
        <v>19569</v>
      </c>
      <c r="C5504" s="19">
        <f t="shared" si="267"/>
        <v>43848</v>
      </c>
      <c r="D5504" s="56" t="s">
        <v>13350</v>
      </c>
      <c r="E5504" s="55">
        <v>45131</v>
      </c>
      <c r="F5504" s="18">
        <f t="shared" si="268"/>
        <v>7</v>
      </c>
      <c r="G5504" s="56" t="s">
        <v>11799</v>
      </c>
      <c r="H5504" s="56" t="s">
        <v>14626</v>
      </c>
      <c r="I5504" s="56" t="s">
        <v>11725</v>
      </c>
      <c r="J5504" s="57">
        <v>1294234</v>
      </c>
      <c r="K5504" s="58" t="s">
        <v>11726</v>
      </c>
      <c r="L5504" s="57">
        <v>103539</v>
      </c>
      <c r="M5504" s="59">
        <f t="shared" si="270"/>
        <v>1397773</v>
      </c>
      <c r="N5504">
        <f>+VLOOKUP(C5504,'Thanh toán '!M$1335:N$6972,2,0)</f>
        <v>1397773</v>
      </c>
      <c r="O5504" s="61">
        <f t="shared" si="269"/>
        <v>0</v>
      </c>
    </row>
    <row r="5505" spans="2:15" hidden="1" x14ac:dyDescent="0.3">
      <c r="B5505" s="56" t="s">
        <v>19570</v>
      </c>
      <c r="C5505" s="19">
        <f t="shared" si="267"/>
        <v>43849</v>
      </c>
      <c r="D5505" s="56" t="s">
        <v>13350</v>
      </c>
      <c r="E5505" s="55">
        <v>45131</v>
      </c>
      <c r="F5505" s="18">
        <f t="shared" si="268"/>
        <v>7</v>
      </c>
      <c r="G5505" s="56" t="s">
        <v>11799</v>
      </c>
      <c r="H5505" s="56" t="s">
        <v>13451</v>
      </c>
      <c r="I5505" s="56" t="s">
        <v>11725</v>
      </c>
      <c r="J5505" s="57">
        <v>738405</v>
      </c>
      <c r="K5505" s="58" t="s">
        <v>11726</v>
      </c>
      <c r="L5505" s="57">
        <v>59072</v>
      </c>
      <c r="M5505" s="59">
        <f t="shared" si="270"/>
        <v>797477</v>
      </c>
      <c r="N5505">
        <f>+VLOOKUP(C5505,'Thanh toán '!M$1335:N$6972,2,0)</f>
        <v>797477</v>
      </c>
      <c r="O5505" s="61">
        <f t="shared" si="269"/>
        <v>0</v>
      </c>
    </row>
    <row r="5506" spans="2:15" hidden="1" x14ac:dyDescent="0.3">
      <c r="B5506" s="56" t="s">
        <v>19571</v>
      </c>
      <c r="C5506" s="19">
        <f t="shared" si="267"/>
        <v>43850</v>
      </c>
      <c r="D5506" s="56" t="s">
        <v>13350</v>
      </c>
      <c r="E5506" s="55">
        <v>45131</v>
      </c>
      <c r="F5506" s="18">
        <f t="shared" si="268"/>
        <v>7</v>
      </c>
      <c r="G5506" s="56" t="s">
        <v>11799</v>
      </c>
      <c r="H5506" s="56" t="s">
        <v>13440</v>
      </c>
      <c r="I5506" s="56" t="s">
        <v>11725</v>
      </c>
      <c r="J5506" s="57">
        <v>1115325</v>
      </c>
      <c r="K5506" s="58" t="s">
        <v>11726</v>
      </c>
      <c r="L5506" s="57">
        <v>89226</v>
      </c>
      <c r="M5506" s="59">
        <f t="shared" si="270"/>
        <v>1204551</v>
      </c>
      <c r="N5506">
        <f>+VLOOKUP(C5506,'Thanh toán '!M$1335:N$6972,2,0)</f>
        <v>1204551</v>
      </c>
      <c r="O5506" s="61">
        <f t="shared" si="269"/>
        <v>0</v>
      </c>
    </row>
    <row r="5507" spans="2:15" hidden="1" x14ac:dyDescent="0.3">
      <c r="B5507" s="56" t="s">
        <v>19572</v>
      </c>
      <c r="C5507" s="19">
        <f t="shared" si="267"/>
        <v>43851</v>
      </c>
      <c r="D5507" s="56" t="s">
        <v>13350</v>
      </c>
      <c r="E5507" s="55">
        <v>45131</v>
      </c>
      <c r="F5507" s="18">
        <f t="shared" si="268"/>
        <v>7</v>
      </c>
      <c r="G5507" s="56" t="s">
        <v>11799</v>
      </c>
      <c r="H5507" s="56" t="s">
        <v>14496</v>
      </c>
      <c r="I5507" s="56" t="s">
        <v>11725</v>
      </c>
      <c r="J5507" s="57">
        <v>699681</v>
      </c>
      <c r="K5507" s="58" t="s">
        <v>11726</v>
      </c>
      <c r="L5507" s="57">
        <v>55974</v>
      </c>
      <c r="M5507" s="59">
        <f t="shared" si="270"/>
        <v>755655</v>
      </c>
      <c r="N5507">
        <f>+VLOOKUP(C5507,'Thanh toán '!M$1335:N$6972,2,0)</f>
        <v>755655</v>
      </c>
      <c r="O5507" s="61">
        <f t="shared" si="269"/>
        <v>0</v>
      </c>
    </row>
    <row r="5508" spans="2:15" hidden="1" x14ac:dyDescent="0.3">
      <c r="B5508" s="56" t="s">
        <v>19573</v>
      </c>
      <c r="C5508" s="19">
        <f t="shared" si="267"/>
        <v>43852</v>
      </c>
      <c r="D5508" s="56" t="s">
        <v>13350</v>
      </c>
      <c r="E5508" s="55">
        <v>45131</v>
      </c>
      <c r="F5508" s="18">
        <f t="shared" si="268"/>
        <v>7</v>
      </c>
      <c r="G5508" s="56" t="s">
        <v>11799</v>
      </c>
      <c r="H5508" s="56" t="s">
        <v>13629</v>
      </c>
      <c r="I5508" s="56" t="s">
        <v>11725</v>
      </c>
      <c r="J5508" s="57">
        <v>361780</v>
      </c>
      <c r="K5508" s="58" t="s">
        <v>11726</v>
      </c>
      <c r="L5508" s="57">
        <v>28942</v>
      </c>
      <c r="M5508" s="59">
        <f t="shared" si="270"/>
        <v>390722</v>
      </c>
      <c r="N5508">
        <f>+VLOOKUP(C5508,'Thanh toán '!M$1335:N$6972,2,0)</f>
        <v>390722</v>
      </c>
      <c r="O5508" s="61">
        <f t="shared" si="269"/>
        <v>0</v>
      </c>
    </row>
    <row r="5509" spans="2:15" hidden="1" x14ac:dyDescent="0.3">
      <c r="B5509" s="56" t="s">
        <v>19574</v>
      </c>
      <c r="C5509" s="19">
        <f t="shared" si="267"/>
        <v>43854</v>
      </c>
      <c r="D5509" s="56" t="s">
        <v>13350</v>
      </c>
      <c r="E5509" s="55">
        <v>45131</v>
      </c>
      <c r="F5509" s="18">
        <f t="shared" si="268"/>
        <v>7</v>
      </c>
      <c r="G5509" s="56" t="s">
        <v>12228</v>
      </c>
      <c r="H5509" s="56" t="s">
        <v>19575</v>
      </c>
      <c r="I5509" s="56" t="s">
        <v>12229</v>
      </c>
      <c r="J5509" s="57">
        <v>4351100</v>
      </c>
      <c r="K5509" s="58" t="s">
        <v>11726</v>
      </c>
      <c r="L5509" s="57">
        <v>348088</v>
      </c>
      <c r="M5509" s="59">
        <f t="shared" si="270"/>
        <v>4699188</v>
      </c>
      <c r="N5509">
        <f>+VLOOKUP(C5509,'Thanh toán '!M$1335:N$6972,2,0)</f>
        <v>4699188</v>
      </c>
      <c r="O5509" s="61">
        <f t="shared" si="269"/>
        <v>0</v>
      </c>
    </row>
    <row r="5510" spans="2:15" hidden="1" x14ac:dyDescent="0.3">
      <c r="B5510" s="56" t="s">
        <v>19576</v>
      </c>
      <c r="C5510" s="19">
        <f t="shared" ref="C5510:C5573" si="271">+B5510*1</f>
        <v>43856</v>
      </c>
      <c r="D5510" s="56" t="s">
        <v>13350</v>
      </c>
      <c r="E5510" s="55">
        <v>45131</v>
      </c>
      <c r="F5510" s="18">
        <f t="shared" ref="F5510:F5573" si="272">+MONTH(E5510)</f>
        <v>7</v>
      </c>
      <c r="G5510" s="56" t="s">
        <v>12239</v>
      </c>
      <c r="H5510" s="56" t="s">
        <v>18228</v>
      </c>
      <c r="I5510" s="56" t="s">
        <v>12240</v>
      </c>
      <c r="J5510" s="57">
        <v>1259710</v>
      </c>
      <c r="K5510" s="58" t="s">
        <v>11726</v>
      </c>
      <c r="L5510" s="57">
        <v>100777</v>
      </c>
      <c r="M5510" s="59">
        <f t="shared" si="270"/>
        <v>1360487</v>
      </c>
      <c r="N5510">
        <f>+VLOOKUP(C5510,'Thanh toán '!M$1335:N$6972,2,0)</f>
        <v>1360487</v>
      </c>
      <c r="O5510" s="61">
        <f t="shared" ref="O5510:O5573" si="273">+N5510-M5510</f>
        <v>0</v>
      </c>
    </row>
    <row r="5511" spans="2:15" hidden="1" x14ac:dyDescent="0.3">
      <c r="B5511" s="56" t="s">
        <v>19577</v>
      </c>
      <c r="C5511" s="19">
        <f t="shared" si="271"/>
        <v>43857</v>
      </c>
      <c r="D5511" s="56" t="s">
        <v>13350</v>
      </c>
      <c r="E5511" s="55">
        <v>45131</v>
      </c>
      <c r="F5511" s="18">
        <f t="shared" si="272"/>
        <v>7</v>
      </c>
      <c r="G5511" s="56" t="s">
        <v>12239</v>
      </c>
      <c r="H5511" s="56" t="s">
        <v>18228</v>
      </c>
      <c r="I5511" s="56" t="s">
        <v>12240</v>
      </c>
      <c r="J5511" s="57">
        <v>441000</v>
      </c>
      <c r="K5511" s="58" t="s">
        <v>11726</v>
      </c>
      <c r="L5511" s="57">
        <v>35280</v>
      </c>
      <c r="M5511" s="59">
        <f t="shared" si="270"/>
        <v>476280</v>
      </c>
      <c r="N5511">
        <f>+VLOOKUP(C5511,'Thanh toán '!M$1335:N$6972,2,0)</f>
        <v>476280</v>
      </c>
      <c r="O5511" s="61">
        <f t="shared" si="273"/>
        <v>0</v>
      </c>
    </row>
    <row r="5512" spans="2:15" hidden="1" x14ac:dyDescent="0.3">
      <c r="B5512" s="56" t="s">
        <v>19578</v>
      </c>
      <c r="C5512" s="19">
        <f t="shared" si="271"/>
        <v>43858</v>
      </c>
      <c r="D5512" s="56" t="s">
        <v>13350</v>
      </c>
      <c r="E5512" s="55">
        <v>45131</v>
      </c>
      <c r="F5512" s="18">
        <f t="shared" si="272"/>
        <v>7</v>
      </c>
      <c r="G5512" s="56" t="s">
        <v>12333</v>
      </c>
      <c r="H5512" s="56" t="s">
        <v>12333</v>
      </c>
      <c r="I5512" s="56" t="s">
        <v>12334</v>
      </c>
      <c r="J5512" s="57">
        <v>2511230</v>
      </c>
      <c r="K5512" s="58" t="s">
        <v>11726</v>
      </c>
      <c r="L5512" s="57">
        <v>200898</v>
      </c>
      <c r="M5512" s="59">
        <f t="shared" si="270"/>
        <v>2712128</v>
      </c>
      <c r="N5512">
        <f>+VLOOKUP(C5512,'Thanh toán '!M$1335:N$6972,2,0)</f>
        <v>2712128</v>
      </c>
      <c r="O5512" s="61">
        <f t="shared" si="273"/>
        <v>0</v>
      </c>
    </row>
    <row r="5513" spans="2:15" hidden="1" x14ac:dyDescent="0.3">
      <c r="B5513" s="56" t="s">
        <v>19579</v>
      </c>
      <c r="C5513" s="19">
        <f t="shared" si="271"/>
        <v>43859</v>
      </c>
      <c r="D5513" s="56" t="s">
        <v>13350</v>
      </c>
      <c r="E5513" s="55">
        <v>45131</v>
      </c>
      <c r="F5513" s="18">
        <f t="shared" si="272"/>
        <v>7</v>
      </c>
      <c r="G5513" s="56" t="s">
        <v>12333</v>
      </c>
      <c r="H5513" s="56" t="s">
        <v>12333</v>
      </c>
      <c r="I5513" s="56" t="s">
        <v>12334</v>
      </c>
      <c r="J5513" s="57">
        <v>1764000</v>
      </c>
      <c r="K5513" s="58" t="s">
        <v>11726</v>
      </c>
      <c r="L5513" s="57">
        <v>141120</v>
      </c>
      <c r="M5513" s="59">
        <f t="shared" si="270"/>
        <v>1905120</v>
      </c>
      <c r="N5513">
        <f>+VLOOKUP(C5513,'Thanh toán '!M$1335:N$6972,2,0)</f>
        <v>1905120</v>
      </c>
      <c r="O5513" s="61">
        <f t="shared" si="273"/>
        <v>0</v>
      </c>
    </row>
    <row r="5514" spans="2:15" hidden="1" x14ac:dyDescent="0.3">
      <c r="B5514" s="56" t="s">
        <v>19580</v>
      </c>
      <c r="C5514" s="19">
        <f t="shared" si="271"/>
        <v>43860</v>
      </c>
      <c r="D5514" s="56" t="s">
        <v>13350</v>
      </c>
      <c r="E5514" s="55">
        <v>45131</v>
      </c>
      <c r="F5514" s="18">
        <f t="shared" si="272"/>
        <v>7</v>
      </c>
      <c r="G5514" s="56" t="s">
        <v>11799</v>
      </c>
      <c r="H5514" s="56" t="s">
        <v>14803</v>
      </c>
      <c r="I5514" s="56" t="s">
        <v>11725</v>
      </c>
      <c r="J5514" s="57">
        <v>177692</v>
      </c>
      <c r="K5514" s="58" t="s">
        <v>11726</v>
      </c>
      <c r="L5514" s="57">
        <v>14215</v>
      </c>
      <c r="M5514" s="59">
        <f t="shared" si="270"/>
        <v>191907</v>
      </c>
      <c r="N5514">
        <f>+VLOOKUP(C5514,'Thanh toán '!M$1335:N$6972,2,0)</f>
        <v>191907</v>
      </c>
      <c r="O5514" s="61">
        <f t="shared" si="273"/>
        <v>0</v>
      </c>
    </row>
    <row r="5515" spans="2:15" hidden="1" x14ac:dyDescent="0.3">
      <c r="B5515" s="56" t="s">
        <v>19581</v>
      </c>
      <c r="C5515" s="19">
        <f t="shared" si="271"/>
        <v>43861</v>
      </c>
      <c r="D5515" s="56" t="s">
        <v>13350</v>
      </c>
      <c r="E5515" s="55">
        <v>45131</v>
      </c>
      <c r="F5515" s="18">
        <f t="shared" si="272"/>
        <v>7</v>
      </c>
      <c r="G5515" s="56" t="s">
        <v>11799</v>
      </c>
      <c r="H5515" s="56" t="s">
        <v>13426</v>
      </c>
      <c r="I5515" s="56" t="s">
        <v>11725</v>
      </c>
      <c r="J5515" s="57">
        <v>939353</v>
      </c>
      <c r="K5515" s="58" t="s">
        <v>11726</v>
      </c>
      <c r="L5515" s="57">
        <v>75148</v>
      </c>
      <c r="M5515" s="59">
        <f t="shared" si="270"/>
        <v>1014501</v>
      </c>
      <c r="N5515">
        <f>+VLOOKUP(C5515,'Thanh toán '!M$1335:N$6972,2,0)</f>
        <v>1014501</v>
      </c>
      <c r="O5515" s="61">
        <f t="shared" si="273"/>
        <v>0</v>
      </c>
    </row>
    <row r="5516" spans="2:15" hidden="1" x14ac:dyDescent="0.3">
      <c r="B5516" s="56" t="s">
        <v>19582</v>
      </c>
      <c r="C5516" s="19">
        <f t="shared" si="271"/>
        <v>43862</v>
      </c>
      <c r="D5516" s="56" t="s">
        <v>13350</v>
      </c>
      <c r="E5516" s="55">
        <v>45131</v>
      </c>
      <c r="F5516" s="18">
        <f t="shared" si="272"/>
        <v>7</v>
      </c>
      <c r="G5516" s="56" t="s">
        <v>12287</v>
      </c>
      <c r="H5516" s="56" t="s">
        <v>12287</v>
      </c>
      <c r="I5516" s="56" t="s">
        <v>12288</v>
      </c>
      <c r="J5516" s="57">
        <v>870790</v>
      </c>
      <c r="K5516" s="58" t="s">
        <v>11726</v>
      </c>
      <c r="L5516" s="57">
        <v>69663</v>
      </c>
      <c r="M5516" s="59">
        <f t="shared" si="270"/>
        <v>940453</v>
      </c>
      <c r="N5516">
        <f>+VLOOKUP(C5516,'Thanh toán '!M$1335:N$6972,2,0)</f>
        <v>940453</v>
      </c>
      <c r="O5516" s="61">
        <f t="shared" si="273"/>
        <v>0</v>
      </c>
    </row>
    <row r="5517" spans="2:15" hidden="1" x14ac:dyDescent="0.3">
      <c r="B5517" s="56" t="s">
        <v>19583</v>
      </c>
      <c r="C5517" s="19">
        <f t="shared" si="271"/>
        <v>43910</v>
      </c>
      <c r="D5517" s="56" t="s">
        <v>13350</v>
      </c>
      <c r="E5517" s="55">
        <v>45131</v>
      </c>
      <c r="F5517" s="18">
        <f t="shared" si="272"/>
        <v>7</v>
      </c>
      <c r="G5517" s="56" t="s">
        <v>12473</v>
      </c>
      <c r="H5517" s="56" t="s">
        <v>12473</v>
      </c>
      <c r="I5517" s="56" t="s">
        <v>12474</v>
      </c>
      <c r="J5517" s="57">
        <v>530250</v>
      </c>
      <c r="K5517" s="58" t="s">
        <v>11726</v>
      </c>
      <c r="L5517" s="57">
        <v>42420</v>
      </c>
      <c r="M5517" s="59">
        <f t="shared" si="270"/>
        <v>572670</v>
      </c>
      <c r="N5517">
        <f>+VLOOKUP(C5517,'Thanh toán '!M$1335:N$6972,2,0)</f>
        <v>572670</v>
      </c>
      <c r="O5517" s="61">
        <f t="shared" si="273"/>
        <v>0</v>
      </c>
    </row>
    <row r="5518" spans="2:15" hidden="1" x14ac:dyDescent="0.3">
      <c r="B5518" s="56" t="s">
        <v>19584</v>
      </c>
      <c r="C5518" s="19">
        <f t="shared" si="271"/>
        <v>43911</v>
      </c>
      <c r="D5518" s="56" t="s">
        <v>13350</v>
      </c>
      <c r="E5518" s="55">
        <v>45131</v>
      </c>
      <c r="F5518" s="18">
        <f t="shared" si="272"/>
        <v>7</v>
      </c>
      <c r="G5518" s="56" t="s">
        <v>12499</v>
      </c>
      <c r="H5518" s="56" t="s">
        <v>12499</v>
      </c>
      <c r="I5518" s="56" t="s">
        <v>12500</v>
      </c>
      <c r="J5518" s="57">
        <v>1060500</v>
      </c>
      <c r="K5518" s="58" t="s">
        <v>11726</v>
      </c>
      <c r="L5518" s="57">
        <v>84840</v>
      </c>
      <c r="M5518" s="59">
        <f t="shared" si="270"/>
        <v>1145340</v>
      </c>
      <c r="N5518">
        <f>+VLOOKUP(C5518,'Thanh toán '!M$1335:N$6972,2,0)</f>
        <v>1145340</v>
      </c>
      <c r="O5518" s="61">
        <f t="shared" si="273"/>
        <v>0</v>
      </c>
    </row>
    <row r="5519" spans="2:15" hidden="1" x14ac:dyDescent="0.3">
      <c r="B5519" s="56" t="s">
        <v>19585</v>
      </c>
      <c r="C5519" s="19">
        <f t="shared" si="271"/>
        <v>43912</v>
      </c>
      <c r="D5519" s="56" t="s">
        <v>13350</v>
      </c>
      <c r="E5519" s="55">
        <v>45131</v>
      </c>
      <c r="F5519" s="18">
        <f t="shared" si="272"/>
        <v>7</v>
      </c>
      <c r="G5519" s="56" t="s">
        <v>12257</v>
      </c>
      <c r="H5519" s="56" t="s">
        <v>12257</v>
      </c>
      <c r="I5519" s="56" t="s">
        <v>12258</v>
      </c>
      <c r="J5519" s="57">
        <v>742350</v>
      </c>
      <c r="K5519" s="58" t="s">
        <v>11726</v>
      </c>
      <c r="L5519" s="57">
        <v>59388</v>
      </c>
      <c r="M5519" s="59">
        <f t="shared" si="270"/>
        <v>801738</v>
      </c>
      <c r="N5519">
        <f>+VLOOKUP(C5519,'Thanh toán '!M$1335:N$6972,2,0)</f>
        <v>801738</v>
      </c>
      <c r="O5519" s="61">
        <f t="shared" si="273"/>
        <v>0</v>
      </c>
    </row>
    <row r="5520" spans="2:15" hidden="1" x14ac:dyDescent="0.3">
      <c r="B5520" s="56" t="s">
        <v>19586</v>
      </c>
      <c r="C5520" s="19">
        <f t="shared" si="271"/>
        <v>43913</v>
      </c>
      <c r="D5520" s="56" t="s">
        <v>13350</v>
      </c>
      <c r="E5520" s="55">
        <v>45131</v>
      </c>
      <c r="F5520" s="18">
        <f t="shared" si="272"/>
        <v>7</v>
      </c>
      <c r="G5520" s="56" t="s">
        <v>19587</v>
      </c>
      <c r="H5520" s="56" t="s">
        <v>19587</v>
      </c>
      <c r="I5520" s="56" t="s">
        <v>19588</v>
      </c>
      <c r="J5520" s="57">
        <v>1077576</v>
      </c>
      <c r="K5520" s="58" t="s">
        <v>11726</v>
      </c>
      <c r="L5520" s="57">
        <v>86206</v>
      </c>
      <c r="M5520" s="59">
        <f t="shared" si="270"/>
        <v>1163782</v>
      </c>
      <c r="N5520">
        <f>+VLOOKUP(C5520,'Thanh toán '!M$1335:N$6972,2,0)</f>
        <v>1163782</v>
      </c>
      <c r="O5520" s="61">
        <f t="shared" si="273"/>
        <v>0</v>
      </c>
    </row>
    <row r="5521" spans="2:15" hidden="1" x14ac:dyDescent="0.3">
      <c r="B5521" s="56" t="s">
        <v>19589</v>
      </c>
      <c r="C5521" s="19">
        <f t="shared" si="271"/>
        <v>43914</v>
      </c>
      <c r="D5521" s="56" t="s">
        <v>13350</v>
      </c>
      <c r="E5521" s="55">
        <v>45131</v>
      </c>
      <c r="F5521" s="18">
        <f t="shared" si="272"/>
        <v>7</v>
      </c>
      <c r="G5521" s="56" t="s">
        <v>12470</v>
      </c>
      <c r="H5521" s="56" t="s">
        <v>12470</v>
      </c>
      <c r="I5521" s="56" t="s">
        <v>12471</v>
      </c>
      <c r="J5521" s="57">
        <v>1101465</v>
      </c>
      <c r="K5521" s="58" t="s">
        <v>11726</v>
      </c>
      <c r="L5521" s="57">
        <v>88117</v>
      </c>
      <c r="M5521" s="59">
        <f t="shared" si="270"/>
        <v>1189582</v>
      </c>
      <c r="N5521">
        <f>+VLOOKUP(C5521,'Thanh toán '!M$1335:N$6972,2,0)</f>
        <v>1189582</v>
      </c>
      <c r="O5521" s="61">
        <f t="shared" si="273"/>
        <v>0</v>
      </c>
    </row>
    <row r="5522" spans="2:15" hidden="1" x14ac:dyDescent="0.3">
      <c r="B5522" s="56" t="s">
        <v>19590</v>
      </c>
      <c r="C5522" s="19">
        <f t="shared" si="271"/>
        <v>43915</v>
      </c>
      <c r="D5522" s="56" t="s">
        <v>13350</v>
      </c>
      <c r="E5522" s="55">
        <v>45131</v>
      </c>
      <c r="F5522" s="18">
        <f t="shared" si="272"/>
        <v>7</v>
      </c>
      <c r="G5522" s="56" t="s">
        <v>13381</v>
      </c>
      <c r="H5522" s="56" t="s">
        <v>13381</v>
      </c>
      <c r="I5522" s="56" t="s">
        <v>13382</v>
      </c>
      <c r="J5522" s="57">
        <v>888460</v>
      </c>
      <c r="K5522" s="58" t="s">
        <v>11726</v>
      </c>
      <c r="L5522" s="57">
        <v>71077</v>
      </c>
      <c r="M5522" s="59">
        <f t="shared" si="270"/>
        <v>959537</v>
      </c>
      <c r="N5522">
        <f>+VLOOKUP(C5522,'Thanh toán '!M$1335:N$6972,2,0)</f>
        <v>959537</v>
      </c>
      <c r="O5522" s="61">
        <f t="shared" si="273"/>
        <v>0</v>
      </c>
    </row>
    <row r="5523" spans="2:15" hidden="1" x14ac:dyDescent="0.3">
      <c r="B5523" s="56" t="s">
        <v>19591</v>
      </c>
      <c r="C5523" s="19">
        <f t="shared" si="271"/>
        <v>43916</v>
      </c>
      <c r="D5523" s="56" t="s">
        <v>13350</v>
      </c>
      <c r="E5523" s="55">
        <v>45131</v>
      </c>
      <c r="F5523" s="18">
        <f t="shared" si="272"/>
        <v>7</v>
      </c>
      <c r="G5523" s="56" t="s">
        <v>12248</v>
      </c>
      <c r="H5523" s="56" t="s">
        <v>12248</v>
      </c>
      <c r="I5523" s="56" t="s">
        <v>12249</v>
      </c>
      <c r="J5523" s="57">
        <v>2064225</v>
      </c>
      <c r="K5523" s="58" t="s">
        <v>11726</v>
      </c>
      <c r="L5523" s="57">
        <v>165138</v>
      </c>
      <c r="M5523" s="59">
        <f t="shared" si="270"/>
        <v>2229363</v>
      </c>
      <c r="N5523">
        <f>+VLOOKUP(C5523,'Thanh toán '!M$1335:N$6972,2,0)</f>
        <v>2229363</v>
      </c>
      <c r="O5523" s="61">
        <f t="shared" si="273"/>
        <v>0</v>
      </c>
    </row>
    <row r="5524" spans="2:15" hidden="1" x14ac:dyDescent="0.3">
      <c r="B5524" s="56" t="s">
        <v>19592</v>
      </c>
      <c r="C5524" s="19">
        <f t="shared" si="271"/>
        <v>43917</v>
      </c>
      <c r="D5524" s="56" t="s">
        <v>13350</v>
      </c>
      <c r="E5524" s="55">
        <v>45131</v>
      </c>
      <c r="F5524" s="18">
        <f t="shared" si="272"/>
        <v>7</v>
      </c>
      <c r="G5524" s="56" t="s">
        <v>12161</v>
      </c>
      <c r="H5524" s="56" t="s">
        <v>12161</v>
      </c>
      <c r="I5524" s="56" t="s">
        <v>12162</v>
      </c>
      <c r="J5524" s="57">
        <v>1699845</v>
      </c>
      <c r="K5524" s="58" t="s">
        <v>11726</v>
      </c>
      <c r="L5524" s="57">
        <v>135988</v>
      </c>
      <c r="M5524" s="59">
        <f t="shared" si="270"/>
        <v>1835833</v>
      </c>
      <c r="N5524">
        <f>+VLOOKUP(C5524,'Thanh toán '!M$1335:N$6972,2,0)</f>
        <v>1835833</v>
      </c>
      <c r="O5524" s="61">
        <f t="shared" si="273"/>
        <v>0</v>
      </c>
    </row>
    <row r="5525" spans="2:15" hidden="1" x14ac:dyDescent="0.3">
      <c r="B5525" s="56" t="s">
        <v>19593</v>
      </c>
      <c r="C5525" s="19">
        <f t="shared" si="271"/>
        <v>43918</v>
      </c>
      <c r="D5525" s="56" t="s">
        <v>13350</v>
      </c>
      <c r="E5525" s="55">
        <v>45131</v>
      </c>
      <c r="F5525" s="18">
        <f t="shared" si="272"/>
        <v>7</v>
      </c>
      <c r="G5525" s="56" t="s">
        <v>11970</v>
      </c>
      <c r="H5525" s="56" t="s">
        <v>13377</v>
      </c>
      <c r="I5525" s="56" t="s">
        <v>11971</v>
      </c>
      <c r="J5525" s="57">
        <v>705459</v>
      </c>
      <c r="K5525" s="58" t="s">
        <v>11726</v>
      </c>
      <c r="L5525" s="57">
        <v>56437</v>
      </c>
      <c r="M5525" s="59">
        <f t="shared" si="270"/>
        <v>761896</v>
      </c>
      <c r="N5525">
        <f>+VLOOKUP(C5525,'Thanh toán '!M$1335:N$6972,2,0)</f>
        <v>761896</v>
      </c>
      <c r="O5525" s="61">
        <f t="shared" si="273"/>
        <v>0</v>
      </c>
    </row>
    <row r="5526" spans="2:15" hidden="1" x14ac:dyDescent="0.3">
      <c r="B5526" s="56" t="s">
        <v>19594</v>
      </c>
      <c r="C5526" s="19">
        <f t="shared" si="271"/>
        <v>43919</v>
      </c>
      <c r="D5526" s="56" t="s">
        <v>13350</v>
      </c>
      <c r="E5526" s="55">
        <v>45131</v>
      </c>
      <c r="F5526" s="18">
        <f t="shared" si="272"/>
        <v>7</v>
      </c>
      <c r="G5526" s="56" t="s">
        <v>11970</v>
      </c>
      <c r="H5526" s="56" t="s">
        <v>14772</v>
      </c>
      <c r="I5526" s="56" t="s">
        <v>11971</v>
      </c>
      <c r="J5526" s="57">
        <v>815480</v>
      </c>
      <c r="K5526" s="58" t="s">
        <v>11726</v>
      </c>
      <c r="L5526" s="57">
        <v>65238</v>
      </c>
      <c r="M5526" s="59">
        <f t="shared" si="270"/>
        <v>880718</v>
      </c>
      <c r="N5526">
        <f>+VLOOKUP(C5526,'Thanh toán '!M$1335:N$6972,2,0)</f>
        <v>880718</v>
      </c>
      <c r="O5526" s="61">
        <f t="shared" si="273"/>
        <v>0</v>
      </c>
    </row>
    <row r="5527" spans="2:15" hidden="1" x14ac:dyDescent="0.3">
      <c r="B5527" s="56" t="s">
        <v>19595</v>
      </c>
      <c r="C5527" s="19">
        <f t="shared" si="271"/>
        <v>43920</v>
      </c>
      <c r="D5527" s="56" t="s">
        <v>13350</v>
      </c>
      <c r="E5527" s="55">
        <v>45131</v>
      </c>
      <c r="F5527" s="18">
        <f t="shared" si="272"/>
        <v>7</v>
      </c>
      <c r="G5527" s="56" t="s">
        <v>12260</v>
      </c>
      <c r="H5527" s="56" t="s">
        <v>12260</v>
      </c>
      <c r="I5527" s="56" t="s">
        <v>12261</v>
      </c>
      <c r="J5527" s="57">
        <v>829224</v>
      </c>
      <c r="K5527" s="58" t="s">
        <v>11726</v>
      </c>
      <c r="L5527" s="57">
        <v>66338</v>
      </c>
      <c r="M5527" s="59">
        <f t="shared" si="270"/>
        <v>895562</v>
      </c>
      <c r="N5527">
        <f>+VLOOKUP(C5527,'Thanh toán '!M$1335:N$6972,2,0)</f>
        <v>895562</v>
      </c>
      <c r="O5527" s="61">
        <f t="shared" si="273"/>
        <v>0</v>
      </c>
    </row>
    <row r="5528" spans="2:15" hidden="1" x14ac:dyDescent="0.3">
      <c r="B5528" s="56" t="s">
        <v>19596</v>
      </c>
      <c r="C5528" s="19">
        <f t="shared" si="271"/>
        <v>43921</v>
      </c>
      <c r="D5528" s="56" t="s">
        <v>13350</v>
      </c>
      <c r="E5528" s="55">
        <v>45132</v>
      </c>
      <c r="F5528" s="18">
        <f t="shared" si="272"/>
        <v>7</v>
      </c>
      <c r="G5528" s="56" t="s">
        <v>11799</v>
      </c>
      <c r="H5528" s="56" t="s">
        <v>13671</v>
      </c>
      <c r="I5528" s="56" t="s">
        <v>11725</v>
      </c>
      <c r="J5528" s="57">
        <v>669281</v>
      </c>
      <c r="K5528" s="58" t="s">
        <v>11726</v>
      </c>
      <c r="L5528" s="57">
        <v>53542</v>
      </c>
      <c r="M5528" s="59">
        <f t="shared" si="270"/>
        <v>722823</v>
      </c>
      <c r="N5528">
        <f>+VLOOKUP(C5528,'Thanh toán '!M$1335:N$6972,2,0)</f>
        <v>722823</v>
      </c>
      <c r="O5528" s="61">
        <f t="shared" si="273"/>
        <v>0</v>
      </c>
    </row>
    <row r="5529" spans="2:15" hidden="1" x14ac:dyDescent="0.3">
      <c r="B5529" s="56" t="s">
        <v>19597</v>
      </c>
      <c r="C5529" s="19">
        <f t="shared" si="271"/>
        <v>43926</v>
      </c>
      <c r="D5529" s="56" t="s">
        <v>13350</v>
      </c>
      <c r="E5529" s="55">
        <v>45132</v>
      </c>
      <c r="F5529" s="18">
        <f t="shared" si="272"/>
        <v>7</v>
      </c>
      <c r="G5529" s="56" t="s">
        <v>12245</v>
      </c>
      <c r="H5529" s="56" t="s">
        <v>12245</v>
      </c>
      <c r="I5529" s="56" t="s">
        <v>12246</v>
      </c>
      <c r="J5529" s="57">
        <v>2472750</v>
      </c>
      <c r="K5529" s="58" t="s">
        <v>11726</v>
      </c>
      <c r="L5529" s="57">
        <v>197820</v>
      </c>
      <c r="M5529" s="59">
        <f t="shared" si="270"/>
        <v>2670570</v>
      </c>
      <c r="N5529">
        <f>+VLOOKUP(C5529,'Thanh toán '!M$1335:N$6972,2,0)</f>
        <v>2670570</v>
      </c>
      <c r="O5529" s="61">
        <f t="shared" si="273"/>
        <v>0</v>
      </c>
    </row>
    <row r="5530" spans="2:15" hidden="1" x14ac:dyDescent="0.3">
      <c r="B5530" s="56" t="s">
        <v>19598</v>
      </c>
      <c r="C5530" s="19">
        <f t="shared" si="271"/>
        <v>43927</v>
      </c>
      <c r="D5530" s="56" t="s">
        <v>13350</v>
      </c>
      <c r="E5530" s="55">
        <v>45132</v>
      </c>
      <c r="F5530" s="18">
        <f t="shared" si="272"/>
        <v>7</v>
      </c>
      <c r="G5530" s="56" t="s">
        <v>12245</v>
      </c>
      <c r="H5530" s="56" t="s">
        <v>12245</v>
      </c>
      <c r="I5530" s="56" t="s">
        <v>12246</v>
      </c>
      <c r="J5530" s="57">
        <v>2960600</v>
      </c>
      <c r="K5530" s="58" t="s">
        <v>11726</v>
      </c>
      <c r="L5530" s="57">
        <v>236848</v>
      </c>
      <c r="M5530" s="59">
        <f t="shared" si="270"/>
        <v>3197448</v>
      </c>
      <c r="N5530">
        <f>+VLOOKUP(C5530,'Thanh toán '!M$1335:N$6972,2,0)</f>
        <v>3197448</v>
      </c>
      <c r="O5530" s="61">
        <f t="shared" si="273"/>
        <v>0</v>
      </c>
    </row>
    <row r="5531" spans="2:15" hidden="1" x14ac:dyDescent="0.3">
      <c r="B5531" s="56" t="s">
        <v>19599</v>
      </c>
      <c r="C5531" s="19">
        <f t="shared" si="271"/>
        <v>43928</v>
      </c>
      <c r="D5531" s="56" t="s">
        <v>13350</v>
      </c>
      <c r="E5531" s="55">
        <v>45132</v>
      </c>
      <c r="F5531" s="18">
        <f t="shared" si="272"/>
        <v>7</v>
      </c>
      <c r="G5531" s="56" t="s">
        <v>11799</v>
      </c>
      <c r="H5531" s="56" t="s">
        <v>13407</v>
      </c>
      <c r="I5531" s="56" t="s">
        <v>11725</v>
      </c>
      <c r="J5531" s="57">
        <v>992885</v>
      </c>
      <c r="K5531" s="58" t="s">
        <v>11726</v>
      </c>
      <c r="L5531" s="57">
        <v>79431</v>
      </c>
      <c r="M5531" s="59">
        <f t="shared" si="270"/>
        <v>1072316</v>
      </c>
      <c r="N5531">
        <f>+VLOOKUP(C5531,'Thanh toán '!M$1335:N$6972,2,0)</f>
        <v>1072316</v>
      </c>
      <c r="O5531" s="61">
        <f t="shared" si="273"/>
        <v>0</v>
      </c>
    </row>
    <row r="5532" spans="2:15" hidden="1" x14ac:dyDescent="0.3">
      <c r="B5532" s="56" t="s">
        <v>19600</v>
      </c>
      <c r="C5532" s="19">
        <f t="shared" si="271"/>
        <v>43933</v>
      </c>
      <c r="D5532" s="56" t="s">
        <v>13350</v>
      </c>
      <c r="E5532" s="55">
        <v>45132</v>
      </c>
      <c r="F5532" s="18">
        <f t="shared" si="272"/>
        <v>7</v>
      </c>
      <c r="G5532" s="56" t="s">
        <v>11799</v>
      </c>
      <c r="H5532" s="56" t="s">
        <v>18705</v>
      </c>
      <c r="I5532" s="56" t="s">
        <v>11725</v>
      </c>
      <c r="J5532" s="57">
        <v>753369</v>
      </c>
      <c r="K5532" s="58" t="s">
        <v>11726</v>
      </c>
      <c r="L5532" s="57">
        <v>60270</v>
      </c>
      <c r="M5532" s="59">
        <f t="shared" si="270"/>
        <v>813639</v>
      </c>
      <c r="N5532">
        <f>+VLOOKUP(C5532,'Thanh toán '!M$1335:N$6972,2,0)</f>
        <v>813639</v>
      </c>
      <c r="O5532" s="61">
        <f t="shared" si="273"/>
        <v>0</v>
      </c>
    </row>
    <row r="5533" spans="2:15" hidden="1" x14ac:dyDescent="0.3">
      <c r="B5533" s="56" t="s">
        <v>19601</v>
      </c>
      <c r="C5533" s="19">
        <f t="shared" si="271"/>
        <v>43935</v>
      </c>
      <c r="D5533" s="56" t="s">
        <v>13350</v>
      </c>
      <c r="E5533" s="55">
        <v>45132</v>
      </c>
      <c r="F5533" s="18">
        <f t="shared" si="272"/>
        <v>7</v>
      </c>
      <c r="G5533" s="56" t="s">
        <v>12378</v>
      </c>
      <c r="H5533" s="56" t="s">
        <v>12378</v>
      </c>
      <c r="I5533" s="56" t="s">
        <v>12379</v>
      </c>
      <c r="J5533" s="57">
        <v>2644660</v>
      </c>
      <c r="K5533" s="58" t="s">
        <v>11726</v>
      </c>
      <c r="L5533" s="57">
        <v>211573</v>
      </c>
      <c r="M5533" s="59">
        <f t="shared" si="270"/>
        <v>2856233</v>
      </c>
      <c r="N5533">
        <f>+VLOOKUP(C5533,'Thanh toán '!M$1335:N$6972,2,0)</f>
        <v>2856233</v>
      </c>
      <c r="O5533" s="61">
        <f t="shared" si="273"/>
        <v>0</v>
      </c>
    </row>
    <row r="5534" spans="2:15" hidden="1" x14ac:dyDescent="0.3">
      <c r="B5534" s="56" t="s">
        <v>19602</v>
      </c>
      <c r="C5534" s="19">
        <f t="shared" si="271"/>
        <v>43945</v>
      </c>
      <c r="D5534" s="56" t="s">
        <v>13350</v>
      </c>
      <c r="E5534" s="55">
        <v>45132</v>
      </c>
      <c r="F5534" s="18">
        <f t="shared" si="272"/>
        <v>7</v>
      </c>
      <c r="G5534" s="56" t="s">
        <v>11799</v>
      </c>
      <c r="H5534" s="56" t="s">
        <v>13579</v>
      </c>
      <c r="I5534" s="56" t="s">
        <v>11725</v>
      </c>
      <c r="J5534" s="57">
        <v>266538</v>
      </c>
      <c r="K5534" s="58" t="s">
        <v>11726</v>
      </c>
      <c r="L5534" s="57">
        <v>21323</v>
      </c>
      <c r="M5534" s="59">
        <f t="shared" si="270"/>
        <v>287861</v>
      </c>
      <c r="N5534">
        <f>+VLOOKUP(C5534,'Thanh toán '!M$1335:N$6972,2,0)</f>
        <v>287861</v>
      </c>
      <c r="O5534" s="61">
        <f t="shared" si="273"/>
        <v>0</v>
      </c>
    </row>
    <row r="5535" spans="2:15" hidden="1" x14ac:dyDescent="0.3">
      <c r="B5535" s="56" t="s">
        <v>19603</v>
      </c>
      <c r="C5535" s="19">
        <f t="shared" si="271"/>
        <v>43946</v>
      </c>
      <c r="D5535" s="56" t="s">
        <v>13350</v>
      </c>
      <c r="E5535" s="55">
        <v>45132</v>
      </c>
      <c r="F5535" s="18">
        <f t="shared" si="272"/>
        <v>7</v>
      </c>
      <c r="G5535" s="56" t="s">
        <v>12239</v>
      </c>
      <c r="H5535" s="56" t="s">
        <v>18069</v>
      </c>
      <c r="I5535" s="56" t="s">
        <v>12240</v>
      </c>
      <c r="J5535" s="57">
        <v>2218100</v>
      </c>
      <c r="K5535" s="58" t="s">
        <v>11726</v>
      </c>
      <c r="L5535" s="57">
        <v>177448</v>
      </c>
      <c r="M5535" s="59">
        <f t="shared" si="270"/>
        <v>2395548</v>
      </c>
      <c r="N5535">
        <f>+VLOOKUP(C5535,'Thanh toán '!M$1335:N$6972,2,0)</f>
        <v>2395548</v>
      </c>
      <c r="O5535" s="61">
        <f t="shared" si="273"/>
        <v>0</v>
      </c>
    </row>
    <row r="5536" spans="2:15" hidden="1" x14ac:dyDescent="0.3">
      <c r="B5536" s="56" t="s">
        <v>19604</v>
      </c>
      <c r="C5536" s="19">
        <f t="shared" si="271"/>
        <v>43947</v>
      </c>
      <c r="D5536" s="56" t="s">
        <v>13350</v>
      </c>
      <c r="E5536" s="55">
        <v>45132</v>
      </c>
      <c r="F5536" s="18">
        <f t="shared" si="272"/>
        <v>7</v>
      </c>
      <c r="G5536" s="56" t="s">
        <v>12239</v>
      </c>
      <c r="H5536" s="56" t="s">
        <v>18069</v>
      </c>
      <c r="I5536" s="56" t="s">
        <v>12240</v>
      </c>
      <c r="J5536" s="57">
        <v>1624350</v>
      </c>
      <c r="K5536" s="58" t="s">
        <v>11726</v>
      </c>
      <c r="L5536" s="57">
        <v>129948</v>
      </c>
      <c r="M5536" s="59">
        <f t="shared" si="270"/>
        <v>1754298</v>
      </c>
      <c r="N5536">
        <f>+VLOOKUP(C5536,'Thanh toán '!M$1335:N$6972,2,0)</f>
        <v>1754298</v>
      </c>
      <c r="O5536" s="61">
        <f t="shared" si="273"/>
        <v>0</v>
      </c>
    </row>
    <row r="5537" spans="2:15" hidden="1" x14ac:dyDescent="0.3">
      <c r="B5537" s="56" t="s">
        <v>19605</v>
      </c>
      <c r="C5537" s="19">
        <f t="shared" si="271"/>
        <v>43950</v>
      </c>
      <c r="D5537" s="56" t="s">
        <v>13350</v>
      </c>
      <c r="E5537" s="55">
        <v>45132</v>
      </c>
      <c r="F5537" s="18">
        <f t="shared" si="272"/>
        <v>7</v>
      </c>
      <c r="G5537" s="56" t="s">
        <v>12360</v>
      </c>
      <c r="H5537" s="56" t="s">
        <v>12360</v>
      </c>
      <c r="I5537" s="56" t="s">
        <v>12361</v>
      </c>
      <c r="J5537" s="57">
        <v>1759250</v>
      </c>
      <c r="K5537" s="58" t="s">
        <v>11726</v>
      </c>
      <c r="L5537" s="57">
        <v>140740</v>
      </c>
      <c r="M5537" s="59">
        <f t="shared" si="270"/>
        <v>1899990</v>
      </c>
      <c r="N5537">
        <f>+VLOOKUP(C5537,'Thanh toán '!M$1335:N$6972,2,0)</f>
        <v>1899990</v>
      </c>
      <c r="O5537" s="61">
        <f t="shared" si="273"/>
        <v>0</v>
      </c>
    </row>
    <row r="5538" spans="2:15" hidden="1" x14ac:dyDescent="0.3">
      <c r="B5538" s="56" t="s">
        <v>19606</v>
      </c>
      <c r="C5538" s="19">
        <f t="shared" si="271"/>
        <v>43953</v>
      </c>
      <c r="D5538" s="56" t="s">
        <v>13350</v>
      </c>
      <c r="E5538" s="55">
        <v>45132</v>
      </c>
      <c r="F5538" s="18">
        <f t="shared" si="272"/>
        <v>7</v>
      </c>
      <c r="G5538" s="56" t="s">
        <v>11860</v>
      </c>
      <c r="H5538" s="56" t="s">
        <v>14167</v>
      </c>
      <c r="I5538" s="56" t="s">
        <v>11719</v>
      </c>
      <c r="J5538" s="57">
        <v>1974745</v>
      </c>
      <c r="K5538" s="58" t="s">
        <v>11726</v>
      </c>
      <c r="L5538" s="57">
        <v>157980</v>
      </c>
      <c r="M5538" s="59">
        <f t="shared" si="270"/>
        <v>2132725</v>
      </c>
      <c r="N5538">
        <f>+VLOOKUP(C5538,'Thanh toán '!M$1335:N$6972,2,0)</f>
        <v>2132725</v>
      </c>
      <c r="O5538" s="61">
        <f t="shared" si="273"/>
        <v>0</v>
      </c>
    </row>
    <row r="5539" spans="2:15" hidden="1" x14ac:dyDescent="0.3">
      <c r="B5539" s="56" t="s">
        <v>19607</v>
      </c>
      <c r="C5539" s="19">
        <f t="shared" si="271"/>
        <v>43954</v>
      </c>
      <c r="D5539" s="56" t="s">
        <v>13350</v>
      </c>
      <c r="E5539" s="55">
        <v>45132</v>
      </c>
      <c r="F5539" s="18">
        <f t="shared" si="272"/>
        <v>7</v>
      </c>
      <c r="G5539" s="56" t="s">
        <v>11860</v>
      </c>
      <c r="H5539" s="56" t="s">
        <v>14658</v>
      </c>
      <c r="I5539" s="56" t="s">
        <v>11719</v>
      </c>
      <c r="J5539" s="57">
        <v>1021721</v>
      </c>
      <c r="K5539" s="58" t="s">
        <v>11726</v>
      </c>
      <c r="L5539" s="57">
        <v>81738</v>
      </c>
      <c r="M5539" s="59">
        <f t="shared" si="270"/>
        <v>1103459</v>
      </c>
      <c r="N5539">
        <f>+VLOOKUP(C5539,'Thanh toán '!M$1335:N$6972,2,0)</f>
        <v>1103459</v>
      </c>
      <c r="O5539" s="61">
        <f t="shared" si="273"/>
        <v>0</v>
      </c>
    </row>
    <row r="5540" spans="2:15" hidden="1" x14ac:dyDescent="0.3">
      <c r="B5540" s="56" t="s">
        <v>19608</v>
      </c>
      <c r="C5540" s="19">
        <f t="shared" si="271"/>
        <v>43955</v>
      </c>
      <c r="D5540" s="56" t="s">
        <v>13350</v>
      </c>
      <c r="E5540" s="55">
        <v>45132</v>
      </c>
      <c r="F5540" s="18">
        <f t="shared" si="272"/>
        <v>7</v>
      </c>
      <c r="G5540" s="56" t="s">
        <v>11860</v>
      </c>
      <c r="H5540" s="56" t="s">
        <v>14947</v>
      </c>
      <c r="I5540" s="56" t="s">
        <v>11719</v>
      </c>
      <c r="J5540" s="57">
        <v>1619995</v>
      </c>
      <c r="K5540" s="58" t="s">
        <v>11726</v>
      </c>
      <c r="L5540" s="57">
        <v>129600</v>
      </c>
      <c r="M5540" s="59">
        <f t="shared" si="270"/>
        <v>1749595</v>
      </c>
      <c r="N5540">
        <f>+VLOOKUP(C5540,'Thanh toán '!M$1335:N$6972,2,0)</f>
        <v>1749595</v>
      </c>
      <c r="O5540" s="61">
        <f t="shared" si="273"/>
        <v>0</v>
      </c>
    </row>
    <row r="5541" spans="2:15" hidden="1" x14ac:dyDescent="0.3">
      <c r="B5541" s="56" t="s">
        <v>19609</v>
      </c>
      <c r="C5541" s="19">
        <f t="shared" si="271"/>
        <v>43956</v>
      </c>
      <c r="D5541" s="56" t="s">
        <v>13350</v>
      </c>
      <c r="E5541" s="55">
        <v>45132</v>
      </c>
      <c r="F5541" s="18">
        <f t="shared" si="272"/>
        <v>7</v>
      </c>
      <c r="G5541" s="56" t="s">
        <v>11860</v>
      </c>
      <c r="H5541" s="56" t="s">
        <v>14660</v>
      </c>
      <c r="I5541" s="56" t="s">
        <v>11719</v>
      </c>
      <c r="J5541" s="57">
        <v>2872835</v>
      </c>
      <c r="K5541" s="58" t="s">
        <v>11726</v>
      </c>
      <c r="L5541" s="57">
        <v>229827</v>
      </c>
      <c r="M5541" s="59">
        <f t="shared" si="270"/>
        <v>3102662</v>
      </c>
      <c r="N5541">
        <f>+VLOOKUP(C5541,'Thanh toán '!M$1335:N$6972,2,0)</f>
        <v>3102662</v>
      </c>
      <c r="O5541" s="61">
        <f t="shared" si="273"/>
        <v>0</v>
      </c>
    </row>
    <row r="5542" spans="2:15" hidden="1" x14ac:dyDescent="0.3">
      <c r="B5542" s="56" t="s">
        <v>19610</v>
      </c>
      <c r="C5542" s="19">
        <f t="shared" si="271"/>
        <v>43957</v>
      </c>
      <c r="D5542" s="56" t="s">
        <v>13350</v>
      </c>
      <c r="E5542" s="55">
        <v>45132</v>
      </c>
      <c r="F5542" s="18">
        <f t="shared" si="272"/>
        <v>7</v>
      </c>
      <c r="G5542" s="56" t="s">
        <v>11860</v>
      </c>
      <c r="H5542" s="56" t="s">
        <v>15099</v>
      </c>
      <c r="I5542" s="56" t="s">
        <v>11719</v>
      </c>
      <c r="J5542" s="57">
        <v>2168376</v>
      </c>
      <c r="K5542" s="58" t="s">
        <v>11726</v>
      </c>
      <c r="L5542" s="57">
        <v>173470</v>
      </c>
      <c r="M5542" s="59">
        <f t="shared" si="270"/>
        <v>2341846</v>
      </c>
      <c r="N5542">
        <f>+VLOOKUP(C5542,'Thanh toán '!M$1335:N$6972,2,0)</f>
        <v>2341846</v>
      </c>
      <c r="O5542" s="61">
        <f t="shared" si="273"/>
        <v>0</v>
      </c>
    </row>
    <row r="5543" spans="2:15" hidden="1" x14ac:dyDescent="0.3">
      <c r="B5543" s="56" t="s">
        <v>19611</v>
      </c>
      <c r="C5543" s="19">
        <f t="shared" si="271"/>
        <v>43962</v>
      </c>
      <c r="D5543" s="56" t="s">
        <v>13350</v>
      </c>
      <c r="E5543" s="55">
        <v>45132</v>
      </c>
      <c r="F5543" s="18">
        <f t="shared" si="272"/>
        <v>7</v>
      </c>
      <c r="G5543" s="56" t="s">
        <v>11768</v>
      </c>
      <c r="H5543" s="56" t="s">
        <v>11768</v>
      </c>
      <c r="I5543" s="56" t="s">
        <v>11769</v>
      </c>
      <c r="J5543" s="57">
        <v>2347600</v>
      </c>
      <c r="K5543" s="58" t="s">
        <v>11726</v>
      </c>
      <c r="L5543" s="57">
        <v>187808</v>
      </c>
      <c r="M5543" s="59">
        <f t="shared" si="270"/>
        <v>2535408</v>
      </c>
      <c r="N5543">
        <f>+VLOOKUP(C5543,'Thanh toán '!M$1335:N$6972,2,0)</f>
        <v>2535408</v>
      </c>
      <c r="O5543" s="61">
        <f t="shared" si="273"/>
        <v>0</v>
      </c>
    </row>
    <row r="5544" spans="2:15" hidden="1" x14ac:dyDescent="0.3">
      <c r="B5544" s="56" t="s">
        <v>19612</v>
      </c>
      <c r="C5544" s="19">
        <f t="shared" si="271"/>
        <v>43963</v>
      </c>
      <c r="D5544" s="56" t="s">
        <v>13350</v>
      </c>
      <c r="E5544" s="55">
        <v>45132</v>
      </c>
      <c r="F5544" s="18">
        <f t="shared" si="272"/>
        <v>7</v>
      </c>
      <c r="G5544" s="56" t="s">
        <v>11768</v>
      </c>
      <c r="H5544" s="56" t="s">
        <v>11768</v>
      </c>
      <c r="I5544" s="56" t="s">
        <v>11769</v>
      </c>
      <c r="J5544" s="57">
        <v>1060500</v>
      </c>
      <c r="K5544" s="58" t="s">
        <v>11726</v>
      </c>
      <c r="L5544" s="57">
        <v>84840</v>
      </c>
      <c r="M5544" s="59">
        <f t="shared" si="270"/>
        <v>1145340</v>
      </c>
      <c r="N5544">
        <f>+VLOOKUP(C5544,'Thanh toán '!M$1335:N$6972,2,0)</f>
        <v>1145340</v>
      </c>
      <c r="O5544" s="61">
        <f t="shared" si="273"/>
        <v>0</v>
      </c>
    </row>
    <row r="5545" spans="2:15" hidden="1" x14ac:dyDescent="0.3">
      <c r="B5545" s="56" t="s">
        <v>19613</v>
      </c>
      <c r="C5545" s="19">
        <f t="shared" si="271"/>
        <v>43970</v>
      </c>
      <c r="D5545" s="56" t="s">
        <v>13350</v>
      </c>
      <c r="E5545" s="55">
        <v>45132</v>
      </c>
      <c r="F5545" s="18">
        <f t="shared" si="272"/>
        <v>7</v>
      </c>
      <c r="G5545" s="56" t="s">
        <v>11799</v>
      </c>
      <c r="H5545" s="56" t="s">
        <v>13595</v>
      </c>
      <c r="I5545" s="56" t="s">
        <v>11725</v>
      </c>
      <c r="J5545" s="57">
        <v>580435</v>
      </c>
      <c r="K5545" s="58" t="s">
        <v>11726</v>
      </c>
      <c r="L5545" s="57">
        <v>46435</v>
      </c>
      <c r="M5545" s="59">
        <f t="shared" si="270"/>
        <v>626870</v>
      </c>
      <c r="N5545">
        <f>+VLOOKUP(C5545,'Thanh toán '!M$1335:N$6972,2,0)</f>
        <v>626870</v>
      </c>
      <c r="O5545" s="61">
        <f t="shared" si="273"/>
        <v>0</v>
      </c>
    </row>
    <row r="5546" spans="2:15" hidden="1" x14ac:dyDescent="0.3">
      <c r="B5546" s="56" t="s">
        <v>19614</v>
      </c>
      <c r="C5546" s="19">
        <f t="shared" si="271"/>
        <v>43971</v>
      </c>
      <c r="D5546" s="56" t="s">
        <v>13350</v>
      </c>
      <c r="E5546" s="55">
        <v>45132</v>
      </c>
      <c r="F5546" s="18">
        <f t="shared" si="272"/>
        <v>7</v>
      </c>
      <c r="G5546" s="56" t="s">
        <v>11799</v>
      </c>
      <c r="H5546" s="56" t="s">
        <v>15363</v>
      </c>
      <c r="I5546" s="56" t="s">
        <v>11725</v>
      </c>
      <c r="J5546" s="57">
        <v>638661</v>
      </c>
      <c r="K5546" s="58" t="s">
        <v>11726</v>
      </c>
      <c r="L5546" s="57">
        <v>51093</v>
      </c>
      <c r="M5546" s="59">
        <f t="shared" si="270"/>
        <v>689754</v>
      </c>
      <c r="N5546">
        <f>+VLOOKUP(C5546,'Thanh toán '!M$1335:N$6972,2,0)</f>
        <v>689754</v>
      </c>
      <c r="O5546" s="61">
        <f t="shared" si="273"/>
        <v>0</v>
      </c>
    </row>
    <row r="5547" spans="2:15" hidden="1" x14ac:dyDescent="0.3">
      <c r="B5547" s="56" t="s">
        <v>19615</v>
      </c>
      <c r="C5547" s="19">
        <f t="shared" si="271"/>
        <v>43972</v>
      </c>
      <c r="D5547" s="56" t="s">
        <v>13350</v>
      </c>
      <c r="E5547" s="55">
        <v>45132</v>
      </c>
      <c r="F5547" s="18">
        <f t="shared" si="272"/>
        <v>7</v>
      </c>
      <c r="G5547" s="56" t="s">
        <v>11799</v>
      </c>
      <c r="H5547" s="56" t="s">
        <v>13597</v>
      </c>
      <c r="I5547" s="56" t="s">
        <v>11725</v>
      </c>
      <c r="J5547" s="57">
        <v>633693</v>
      </c>
      <c r="K5547" s="58" t="s">
        <v>11726</v>
      </c>
      <c r="L5547" s="57">
        <v>50695</v>
      </c>
      <c r="M5547" s="59">
        <f t="shared" si="270"/>
        <v>684388</v>
      </c>
      <c r="N5547">
        <f>+VLOOKUP(C5547,'Thanh toán '!M$1335:N$6972,2,0)</f>
        <v>684388</v>
      </c>
      <c r="O5547" s="61">
        <f t="shared" si="273"/>
        <v>0</v>
      </c>
    </row>
    <row r="5548" spans="2:15" hidden="1" x14ac:dyDescent="0.3">
      <c r="B5548" s="56" t="s">
        <v>19616</v>
      </c>
      <c r="C5548" s="19">
        <f t="shared" si="271"/>
        <v>43974</v>
      </c>
      <c r="D5548" s="56" t="s">
        <v>13350</v>
      </c>
      <c r="E5548" s="55">
        <v>45132</v>
      </c>
      <c r="F5548" s="18">
        <f t="shared" si="272"/>
        <v>7</v>
      </c>
      <c r="G5548" s="56" t="s">
        <v>12581</v>
      </c>
      <c r="H5548" s="56" t="s">
        <v>12581</v>
      </c>
      <c r="I5548" s="56" t="s">
        <v>12582</v>
      </c>
      <c r="J5548" s="57">
        <v>1308883</v>
      </c>
      <c r="K5548" s="58" t="s">
        <v>11726</v>
      </c>
      <c r="L5548" s="57">
        <v>104711</v>
      </c>
      <c r="M5548" s="59">
        <f t="shared" si="270"/>
        <v>1413594</v>
      </c>
      <c r="N5548">
        <f>+VLOOKUP(C5548,'Thanh toán '!M$1335:N$6972,2,0)</f>
        <v>1413594</v>
      </c>
      <c r="O5548" s="61">
        <f t="shared" si="273"/>
        <v>0</v>
      </c>
    </row>
    <row r="5549" spans="2:15" hidden="1" x14ac:dyDescent="0.3">
      <c r="B5549" s="56" t="s">
        <v>19617</v>
      </c>
      <c r="C5549" s="19">
        <f t="shared" si="271"/>
        <v>43979</v>
      </c>
      <c r="D5549" s="56" t="s">
        <v>13350</v>
      </c>
      <c r="E5549" s="55">
        <v>45132</v>
      </c>
      <c r="F5549" s="18">
        <f t="shared" si="272"/>
        <v>7</v>
      </c>
      <c r="G5549" s="56" t="s">
        <v>12306</v>
      </c>
      <c r="H5549" s="56" t="s">
        <v>12306</v>
      </c>
      <c r="I5549" s="56" t="s">
        <v>12307</v>
      </c>
      <c r="J5549" s="57">
        <v>1060500</v>
      </c>
      <c r="K5549" s="58" t="s">
        <v>11726</v>
      </c>
      <c r="L5549" s="57">
        <v>84840</v>
      </c>
      <c r="M5549" s="59">
        <f t="shared" si="270"/>
        <v>1145340</v>
      </c>
      <c r="N5549">
        <f>+VLOOKUP(C5549,'Thanh toán '!M$1335:N$6972,2,0)</f>
        <v>1145340</v>
      </c>
      <c r="O5549" s="61">
        <f t="shared" si="273"/>
        <v>0</v>
      </c>
    </row>
    <row r="5550" spans="2:15" hidden="1" x14ac:dyDescent="0.3">
      <c r="B5550" s="56" t="s">
        <v>19618</v>
      </c>
      <c r="C5550" s="19">
        <f t="shared" si="271"/>
        <v>43980</v>
      </c>
      <c r="D5550" s="56" t="s">
        <v>13350</v>
      </c>
      <c r="E5550" s="55">
        <v>45132</v>
      </c>
      <c r="F5550" s="18">
        <f t="shared" si="272"/>
        <v>7</v>
      </c>
      <c r="G5550" s="56" t="s">
        <v>12556</v>
      </c>
      <c r="H5550" s="56" t="s">
        <v>12556</v>
      </c>
      <c r="I5550" s="56" t="s">
        <v>12557</v>
      </c>
      <c r="J5550" s="57">
        <v>882000</v>
      </c>
      <c r="K5550" s="58" t="s">
        <v>11726</v>
      </c>
      <c r="L5550" s="57">
        <v>70560</v>
      </c>
      <c r="M5550" s="59">
        <f t="shared" si="270"/>
        <v>952560</v>
      </c>
      <c r="N5550">
        <f>+VLOOKUP(C5550,'Thanh toán '!M$1335:N$6972,2,0)</f>
        <v>952560</v>
      </c>
      <c r="O5550" s="61">
        <f t="shared" si="273"/>
        <v>0</v>
      </c>
    </row>
    <row r="5551" spans="2:15" hidden="1" x14ac:dyDescent="0.3">
      <c r="B5551" s="56" t="s">
        <v>19619</v>
      </c>
      <c r="C5551" s="19">
        <f t="shared" si="271"/>
        <v>43981</v>
      </c>
      <c r="D5551" s="56" t="s">
        <v>13350</v>
      </c>
      <c r="E5551" s="55">
        <v>45132</v>
      </c>
      <c r="F5551" s="18">
        <f t="shared" si="272"/>
        <v>7</v>
      </c>
      <c r="G5551" s="56" t="s">
        <v>12318</v>
      </c>
      <c r="H5551" s="56" t="s">
        <v>12318</v>
      </c>
      <c r="I5551" s="56" t="s">
        <v>12319</v>
      </c>
      <c r="J5551" s="57">
        <v>888460</v>
      </c>
      <c r="K5551" s="58" t="s">
        <v>11726</v>
      </c>
      <c r="L5551" s="57">
        <v>71077</v>
      </c>
      <c r="M5551" s="59">
        <f t="shared" si="270"/>
        <v>959537</v>
      </c>
      <c r="N5551">
        <f>+VLOOKUP(C5551,'Thanh toán '!M$1335:N$6972,2,0)</f>
        <v>959537</v>
      </c>
      <c r="O5551" s="61">
        <f t="shared" si="273"/>
        <v>0</v>
      </c>
    </row>
    <row r="5552" spans="2:15" hidden="1" x14ac:dyDescent="0.3">
      <c r="B5552" s="56" t="s">
        <v>19620</v>
      </c>
      <c r="C5552" s="19">
        <f t="shared" si="271"/>
        <v>43982</v>
      </c>
      <c r="D5552" s="56" t="s">
        <v>13350</v>
      </c>
      <c r="E5552" s="55">
        <v>45132</v>
      </c>
      <c r="F5552" s="18">
        <f t="shared" si="272"/>
        <v>7</v>
      </c>
      <c r="G5552" s="56" t="s">
        <v>11860</v>
      </c>
      <c r="H5552" s="56" t="s">
        <v>14950</v>
      </c>
      <c r="I5552" s="56" t="s">
        <v>11719</v>
      </c>
      <c r="J5552" s="57">
        <v>1700890</v>
      </c>
      <c r="K5552" s="58" t="s">
        <v>11726</v>
      </c>
      <c r="L5552" s="57">
        <v>136071</v>
      </c>
      <c r="M5552" s="59">
        <f t="shared" si="270"/>
        <v>1836961</v>
      </c>
      <c r="N5552">
        <f>+VLOOKUP(C5552,'Thanh toán '!M$1335:N$6972,2,0)</f>
        <v>1836961</v>
      </c>
      <c r="O5552" s="61">
        <f t="shared" si="273"/>
        <v>0</v>
      </c>
    </row>
    <row r="5553" spans="2:15" hidden="1" x14ac:dyDescent="0.3">
      <c r="B5553" s="56" t="s">
        <v>19621</v>
      </c>
      <c r="C5553" s="19">
        <f t="shared" si="271"/>
        <v>43983</v>
      </c>
      <c r="D5553" s="56" t="s">
        <v>13350</v>
      </c>
      <c r="E5553" s="55">
        <v>45132</v>
      </c>
      <c r="F5553" s="18">
        <f t="shared" si="272"/>
        <v>7</v>
      </c>
      <c r="G5553" s="56" t="s">
        <v>12549</v>
      </c>
      <c r="H5553" s="56" t="s">
        <v>12549</v>
      </c>
      <c r="I5553" s="56" t="s">
        <v>12550</v>
      </c>
      <c r="J5553" s="57">
        <v>2813430</v>
      </c>
      <c r="K5553" s="58" t="s">
        <v>11726</v>
      </c>
      <c r="L5553" s="57">
        <v>225074</v>
      </c>
      <c r="M5553" s="59">
        <f t="shared" si="270"/>
        <v>3038504</v>
      </c>
      <c r="N5553">
        <f>+VLOOKUP(C5553,'Thanh toán '!M$1335:N$6972,2,0)</f>
        <v>3038504</v>
      </c>
      <c r="O5553" s="61">
        <f t="shared" si="273"/>
        <v>0</v>
      </c>
    </row>
    <row r="5554" spans="2:15" hidden="1" x14ac:dyDescent="0.3">
      <c r="B5554" s="56" t="s">
        <v>19622</v>
      </c>
      <c r="C5554" s="19">
        <f t="shared" si="271"/>
        <v>43984</v>
      </c>
      <c r="D5554" s="56" t="s">
        <v>13350</v>
      </c>
      <c r="E5554" s="55">
        <v>45132</v>
      </c>
      <c r="F5554" s="18">
        <f t="shared" si="272"/>
        <v>7</v>
      </c>
      <c r="G5554" s="56" t="s">
        <v>12556</v>
      </c>
      <c r="H5554" s="56" t="s">
        <v>12556</v>
      </c>
      <c r="I5554" s="56" t="s">
        <v>12557</v>
      </c>
      <c r="J5554" s="57">
        <v>888460</v>
      </c>
      <c r="K5554" s="58" t="s">
        <v>11726</v>
      </c>
      <c r="L5554" s="57">
        <v>71077</v>
      </c>
      <c r="M5554" s="59">
        <f t="shared" si="270"/>
        <v>959537</v>
      </c>
      <c r="N5554">
        <f>+VLOOKUP(C5554,'Thanh toán '!M$1335:N$6972,2,0)</f>
        <v>959537</v>
      </c>
      <c r="O5554" s="61">
        <f t="shared" si="273"/>
        <v>0</v>
      </c>
    </row>
    <row r="5555" spans="2:15" hidden="1" x14ac:dyDescent="0.3">
      <c r="B5555" s="56" t="s">
        <v>19623</v>
      </c>
      <c r="C5555" s="19">
        <f t="shared" si="271"/>
        <v>43985</v>
      </c>
      <c r="D5555" s="56" t="s">
        <v>13350</v>
      </c>
      <c r="E5555" s="55">
        <v>45132</v>
      </c>
      <c r="F5555" s="18">
        <f t="shared" si="272"/>
        <v>7</v>
      </c>
      <c r="G5555" s="56" t="s">
        <v>12263</v>
      </c>
      <c r="H5555" s="56" t="s">
        <v>12263</v>
      </c>
      <c r="I5555" s="56" t="s">
        <v>12264</v>
      </c>
      <c r="J5555" s="57">
        <v>4252260</v>
      </c>
      <c r="K5555" s="58" t="s">
        <v>11726</v>
      </c>
      <c r="L5555" s="57">
        <v>340181</v>
      </c>
      <c r="M5555" s="59">
        <f t="shared" si="270"/>
        <v>4592441</v>
      </c>
      <c r="N5555">
        <f>+VLOOKUP(C5555,'Thanh toán '!M$1335:N$6972,2,0)</f>
        <v>4592441</v>
      </c>
      <c r="O5555" s="61">
        <f t="shared" si="273"/>
        <v>0</v>
      </c>
    </row>
    <row r="5556" spans="2:15" hidden="1" x14ac:dyDescent="0.3">
      <c r="B5556" s="56" t="s">
        <v>19624</v>
      </c>
      <c r="C5556" s="19">
        <f t="shared" si="271"/>
        <v>43986</v>
      </c>
      <c r="D5556" s="56" t="s">
        <v>13350</v>
      </c>
      <c r="E5556" s="55">
        <v>45132</v>
      </c>
      <c r="F5556" s="18">
        <f t="shared" si="272"/>
        <v>7</v>
      </c>
      <c r="G5556" s="56" t="s">
        <v>12565</v>
      </c>
      <c r="H5556" s="56" t="s">
        <v>12565</v>
      </c>
      <c r="I5556" s="56" t="s">
        <v>12566</v>
      </c>
      <c r="J5556" s="57">
        <v>1687440</v>
      </c>
      <c r="K5556" s="58" t="s">
        <v>11726</v>
      </c>
      <c r="L5556" s="57">
        <v>134995</v>
      </c>
      <c r="M5556" s="59">
        <f t="shared" si="270"/>
        <v>1822435</v>
      </c>
      <c r="N5556">
        <f>+VLOOKUP(C5556,'Thanh toán '!M$1335:N$6972,2,0)</f>
        <v>1822435</v>
      </c>
      <c r="O5556" s="61">
        <f t="shared" si="273"/>
        <v>0</v>
      </c>
    </row>
    <row r="5557" spans="2:15" hidden="1" x14ac:dyDescent="0.3">
      <c r="B5557" s="56" t="s">
        <v>19625</v>
      </c>
      <c r="C5557" s="19">
        <f t="shared" si="271"/>
        <v>43987</v>
      </c>
      <c r="D5557" s="56" t="s">
        <v>13350</v>
      </c>
      <c r="E5557" s="55">
        <v>45132</v>
      </c>
      <c r="F5557" s="18">
        <f t="shared" si="272"/>
        <v>7</v>
      </c>
      <c r="G5557" s="56" t="s">
        <v>12309</v>
      </c>
      <c r="H5557" s="56" t="s">
        <v>12309</v>
      </c>
      <c r="I5557" s="56" t="s">
        <v>12310</v>
      </c>
      <c r="J5557" s="57">
        <v>5597070</v>
      </c>
      <c r="K5557" s="58" t="s">
        <v>11726</v>
      </c>
      <c r="L5557" s="57">
        <v>447766</v>
      </c>
      <c r="M5557" s="59">
        <f t="shared" si="270"/>
        <v>6044836</v>
      </c>
      <c r="N5557">
        <f>+VLOOKUP(C5557,'Thanh toán '!M$1335:N$6972,2,0)</f>
        <v>6044836</v>
      </c>
      <c r="O5557" s="61">
        <f t="shared" si="273"/>
        <v>0</v>
      </c>
    </row>
    <row r="5558" spans="2:15" hidden="1" x14ac:dyDescent="0.3">
      <c r="B5558" s="56" t="s">
        <v>19626</v>
      </c>
      <c r="C5558" s="19">
        <f t="shared" si="271"/>
        <v>43988</v>
      </c>
      <c r="D5558" s="56" t="s">
        <v>13350</v>
      </c>
      <c r="E5558" s="55">
        <v>45132</v>
      </c>
      <c r="F5558" s="18">
        <f t="shared" si="272"/>
        <v>7</v>
      </c>
      <c r="G5558" s="56" t="s">
        <v>12788</v>
      </c>
      <c r="H5558" s="56" t="s">
        <v>12788</v>
      </c>
      <c r="I5558" s="56" t="s">
        <v>12789</v>
      </c>
      <c r="J5558" s="57">
        <v>1699845</v>
      </c>
      <c r="K5558" s="58" t="s">
        <v>11726</v>
      </c>
      <c r="L5558" s="57">
        <v>135988</v>
      </c>
      <c r="M5558" s="59">
        <f t="shared" ref="M5558:M5621" si="274">+L5558+J5558</f>
        <v>1835833</v>
      </c>
      <c r="N5558">
        <f>+VLOOKUP(C5558,'Thanh toán '!M$1335:N$6972,2,0)</f>
        <v>1835833</v>
      </c>
      <c r="O5558" s="61">
        <f t="shared" si="273"/>
        <v>0</v>
      </c>
    </row>
    <row r="5559" spans="2:15" hidden="1" x14ac:dyDescent="0.3">
      <c r="B5559" s="56" t="s">
        <v>19627</v>
      </c>
      <c r="C5559" s="19">
        <f t="shared" si="271"/>
        <v>43989</v>
      </c>
      <c r="D5559" s="56" t="s">
        <v>13350</v>
      </c>
      <c r="E5559" s="55">
        <v>45132</v>
      </c>
      <c r="F5559" s="18">
        <f t="shared" si="272"/>
        <v>7</v>
      </c>
      <c r="G5559" s="56" t="s">
        <v>13007</v>
      </c>
      <c r="H5559" s="56" t="s">
        <v>12568</v>
      </c>
      <c r="I5559" s="56" t="s">
        <v>12569</v>
      </c>
      <c r="J5559" s="57">
        <v>734310</v>
      </c>
      <c r="K5559" s="58" t="s">
        <v>11726</v>
      </c>
      <c r="L5559" s="57">
        <v>58745</v>
      </c>
      <c r="M5559" s="59">
        <f t="shared" si="274"/>
        <v>793055</v>
      </c>
      <c r="N5559">
        <f>+VLOOKUP(C5559,'Thanh toán '!M$1335:N$6972,2,0)</f>
        <v>793055</v>
      </c>
      <c r="O5559" s="61">
        <f t="shared" si="273"/>
        <v>0</v>
      </c>
    </row>
    <row r="5560" spans="2:15" hidden="1" x14ac:dyDescent="0.3">
      <c r="B5560" s="56" t="s">
        <v>19628</v>
      </c>
      <c r="C5560" s="19">
        <f t="shared" si="271"/>
        <v>43991</v>
      </c>
      <c r="D5560" s="56" t="s">
        <v>13350</v>
      </c>
      <c r="E5560" s="55">
        <v>45133</v>
      </c>
      <c r="F5560" s="18">
        <f t="shared" si="272"/>
        <v>7</v>
      </c>
      <c r="G5560" s="56" t="s">
        <v>11799</v>
      </c>
      <c r="H5560" s="56" t="s">
        <v>13430</v>
      </c>
      <c r="I5560" s="56" t="s">
        <v>11725</v>
      </c>
      <c r="J5560" s="57">
        <v>1122222</v>
      </c>
      <c r="K5560" s="58" t="s">
        <v>11726</v>
      </c>
      <c r="L5560" s="57">
        <v>89778</v>
      </c>
      <c r="M5560" s="59">
        <f t="shared" si="274"/>
        <v>1212000</v>
      </c>
      <c r="N5560">
        <f>+VLOOKUP(C5560,'Thanh toán '!M$1335:N$6972,2,0)</f>
        <v>1212000</v>
      </c>
      <c r="O5560" s="61">
        <f t="shared" si="273"/>
        <v>0</v>
      </c>
    </row>
    <row r="5561" spans="2:15" hidden="1" x14ac:dyDescent="0.3">
      <c r="B5561" s="56" t="s">
        <v>19629</v>
      </c>
      <c r="C5561" s="19">
        <f t="shared" si="271"/>
        <v>43992</v>
      </c>
      <c r="D5561" s="56" t="s">
        <v>13350</v>
      </c>
      <c r="E5561" s="55">
        <v>45133</v>
      </c>
      <c r="F5561" s="18">
        <f t="shared" si="272"/>
        <v>7</v>
      </c>
      <c r="G5561" s="56" t="s">
        <v>11799</v>
      </c>
      <c r="H5561" s="56" t="s">
        <v>13432</v>
      </c>
      <c r="I5561" s="56" t="s">
        <v>11725</v>
      </c>
      <c r="J5561" s="57">
        <v>486831</v>
      </c>
      <c r="K5561" s="58" t="s">
        <v>11726</v>
      </c>
      <c r="L5561" s="57">
        <v>38946</v>
      </c>
      <c r="M5561" s="59">
        <f t="shared" si="274"/>
        <v>525777</v>
      </c>
      <c r="N5561">
        <f>+VLOOKUP(C5561,'Thanh toán '!M$1335:N$6972,2,0)</f>
        <v>525777</v>
      </c>
      <c r="O5561" s="61">
        <f t="shared" si="273"/>
        <v>0</v>
      </c>
    </row>
    <row r="5562" spans="2:15" hidden="1" x14ac:dyDescent="0.3">
      <c r="B5562" s="56" t="s">
        <v>19630</v>
      </c>
      <c r="C5562" s="19">
        <f t="shared" si="271"/>
        <v>43995</v>
      </c>
      <c r="D5562" s="56" t="s">
        <v>13350</v>
      </c>
      <c r="E5562" s="55">
        <v>45133</v>
      </c>
      <c r="F5562" s="18">
        <f t="shared" si="272"/>
        <v>7</v>
      </c>
      <c r="G5562" s="56" t="s">
        <v>12589</v>
      </c>
      <c r="H5562" s="56" t="s">
        <v>12589</v>
      </c>
      <c r="I5562" s="56" t="s">
        <v>12590</v>
      </c>
      <c r="J5562" s="57">
        <v>1622770</v>
      </c>
      <c r="K5562" s="58" t="s">
        <v>11726</v>
      </c>
      <c r="L5562" s="57">
        <v>129822</v>
      </c>
      <c r="M5562" s="59">
        <f t="shared" si="274"/>
        <v>1752592</v>
      </c>
      <c r="N5562">
        <f>+VLOOKUP(C5562,'Thanh toán '!M$1335:N$6972,2,0)</f>
        <v>1752592</v>
      </c>
      <c r="O5562" s="61">
        <f t="shared" si="273"/>
        <v>0</v>
      </c>
    </row>
    <row r="5563" spans="2:15" hidden="1" x14ac:dyDescent="0.3">
      <c r="B5563" s="56" t="s">
        <v>19631</v>
      </c>
      <c r="C5563" s="19">
        <f t="shared" si="271"/>
        <v>43996</v>
      </c>
      <c r="D5563" s="56" t="s">
        <v>13350</v>
      </c>
      <c r="E5563" s="55">
        <v>45133</v>
      </c>
      <c r="F5563" s="18">
        <f t="shared" si="272"/>
        <v>7</v>
      </c>
      <c r="G5563" s="56" t="s">
        <v>11799</v>
      </c>
      <c r="H5563" s="56" t="s">
        <v>13846</v>
      </c>
      <c r="I5563" s="56" t="s">
        <v>11725</v>
      </c>
      <c r="J5563" s="57">
        <v>577491</v>
      </c>
      <c r="K5563" s="58" t="s">
        <v>11726</v>
      </c>
      <c r="L5563" s="57">
        <v>46199</v>
      </c>
      <c r="M5563" s="59">
        <f t="shared" si="274"/>
        <v>623690</v>
      </c>
      <c r="N5563">
        <f>+VLOOKUP(C5563,'Thanh toán '!M$1335:N$6972,2,0)</f>
        <v>623690</v>
      </c>
      <c r="O5563" s="61">
        <f t="shared" si="273"/>
        <v>0</v>
      </c>
    </row>
    <row r="5564" spans="2:15" hidden="1" x14ac:dyDescent="0.3">
      <c r="B5564" s="56" t="s">
        <v>19632</v>
      </c>
      <c r="C5564" s="19">
        <f t="shared" si="271"/>
        <v>43997</v>
      </c>
      <c r="D5564" s="56" t="s">
        <v>13350</v>
      </c>
      <c r="E5564" s="55">
        <v>45133</v>
      </c>
      <c r="F5564" s="18">
        <f t="shared" si="272"/>
        <v>7</v>
      </c>
      <c r="G5564" s="56" t="s">
        <v>11799</v>
      </c>
      <c r="H5564" s="56" t="s">
        <v>13656</v>
      </c>
      <c r="I5564" s="56" t="s">
        <v>11725</v>
      </c>
      <c r="J5564" s="57">
        <v>451412</v>
      </c>
      <c r="K5564" s="58" t="s">
        <v>11726</v>
      </c>
      <c r="L5564" s="57">
        <v>36113</v>
      </c>
      <c r="M5564" s="59">
        <f t="shared" si="274"/>
        <v>487525</v>
      </c>
      <c r="N5564">
        <f>+VLOOKUP(C5564,'Thanh toán '!M$1335:N$6972,2,0)</f>
        <v>487525</v>
      </c>
      <c r="O5564" s="61">
        <f t="shared" si="273"/>
        <v>0</v>
      </c>
    </row>
    <row r="5565" spans="2:15" hidden="1" x14ac:dyDescent="0.3">
      <c r="B5565" s="56" t="s">
        <v>19633</v>
      </c>
      <c r="C5565" s="19">
        <f t="shared" si="271"/>
        <v>43998</v>
      </c>
      <c r="D5565" s="56" t="s">
        <v>13350</v>
      </c>
      <c r="E5565" s="55">
        <v>45133</v>
      </c>
      <c r="F5565" s="18">
        <f t="shared" si="272"/>
        <v>7</v>
      </c>
      <c r="G5565" s="56" t="s">
        <v>11799</v>
      </c>
      <c r="H5565" s="56" t="s">
        <v>13658</v>
      </c>
      <c r="I5565" s="56" t="s">
        <v>11725</v>
      </c>
      <c r="J5565" s="57">
        <v>614799</v>
      </c>
      <c r="K5565" s="58" t="s">
        <v>11726</v>
      </c>
      <c r="L5565" s="57">
        <v>49184</v>
      </c>
      <c r="M5565" s="59">
        <f t="shared" si="274"/>
        <v>663983</v>
      </c>
      <c r="N5565">
        <f>+VLOOKUP(C5565,'Thanh toán '!M$1335:N$6972,2,0)</f>
        <v>663983</v>
      </c>
      <c r="O5565" s="61">
        <f t="shared" si="273"/>
        <v>0</v>
      </c>
    </row>
    <row r="5566" spans="2:15" hidden="1" x14ac:dyDescent="0.3">
      <c r="B5566" s="56" t="s">
        <v>19634</v>
      </c>
      <c r="C5566" s="19">
        <f t="shared" si="271"/>
        <v>43999</v>
      </c>
      <c r="D5566" s="56" t="s">
        <v>13350</v>
      </c>
      <c r="E5566" s="55">
        <v>45133</v>
      </c>
      <c r="F5566" s="18">
        <f t="shared" si="272"/>
        <v>7</v>
      </c>
      <c r="G5566" s="56" t="s">
        <v>11799</v>
      </c>
      <c r="H5566" s="56" t="s">
        <v>13352</v>
      </c>
      <c r="I5566" s="56" t="s">
        <v>11725</v>
      </c>
      <c r="J5566" s="57">
        <v>1175765</v>
      </c>
      <c r="K5566" s="58" t="s">
        <v>11726</v>
      </c>
      <c r="L5566" s="57">
        <v>94061</v>
      </c>
      <c r="M5566" s="59">
        <f t="shared" si="274"/>
        <v>1269826</v>
      </c>
      <c r="N5566">
        <f>+VLOOKUP(C5566,'Thanh toán '!M$1335:N$6972,2,0)</f>
        <v>1269826</v>
      </c>
      <c r="O5566" s="61">
        <f t="shared" si="273"/>
        <v>0</v>
      </c>
    </row>
    <row r="5567" spans="2:15" hidden="1" x14ac:dyDescent="0.3">
      <c r="B5567" s="56" t="s">
        <v>19635</v>
      </c>
      <c r="C5567" s="19">
        <f t="shared" si="271"/>
        <v>44003</v>
      </c>
      <c r="D5567" s="56" t="s">
        <v>13350</v>
      </c>
      <c r="E5567" s="55">
        <v>45133</v>
      </c>
      <c r="F5567" s="18">
        <f t="shared" si="272"/>
        <v>7</v>
      </c>
      <c r="G5567" s="56" t="s">
        <v>12347</v>
      </c>
      <c r="H5567" s="56" t="s">
        <v>12347</v>
      </c>
      <c r="I5567" s="56" t="s">
        <v>12348</v>
      </c>
      <c r="J5567" s="57">
        <v>444230</v>
      </c>
      <c r="K5567" s="58" t="s">
        <v>11726</v>
      </c>
      <c r="L5567" s="57">
        <v>35538</v>
      </c>
      <c r="M5567" s="59">
        <f t="shared" si="274"/>
        <v>479768</v>
      </c>
      <c r="N5567">
        <f>+VLOOKUP(C5567,'Thanh toán '!M$1335:N$6972,2,0)</f>
        <v>479768</v>
      </c>
      <c r="O5567" s="61">
        <f t="shared" si="273"/>
        <v>0</v>
      </c>
    </row>
    <row r="5568" spans="2:15" hidden="1" x14ac:dyDescent="0.3">
      <c r="B5568" s="56" t="s">
        <v>19636</v>
      </c>
      <c r="C5568" s="19">
        <f t="shared" si="271"/>
        <v>44004</v>
      </c>
      <c r="D5568" s="56" t="s">
        <v>13350</v>
      </c>
      <c r="E5568" s="55">
        <v>45133</v>
      </c>
      <c r="F5568" s="18">
        <f t="shared" si="272"/>
        <v>7</v>
      </c>
      <c r="G5568" s="56" t="s">
        <v>12026</v>
      </c>
      <c r="H5568" s="56" t="s">
        <v>19637</v>
      </c>
      <c r="I5568" s="56" t="s">
        <v>12027</v>
      </c>
      <c r="J5568" s="57">
        <v>730240</v>
      </c>
      <c r="K5568" s="58" t="s">
        <v>11726</v>
      </c>
      <c r="L5568" s="57">
        <v>58419</v>
      </c>
      <c r="M5568" s="59">
        <f t="shared" si="274"/>
        <v>788659</v>
      </c>
      <c r="N5568">
        <f>+VLOOKUP(C5568,'Thanh toán '!M$1335:N$6972,2,0)</f>
        <v>788659</v>
      </c>
      <c r="O5568" s="61">
        <f t="shared" si="273"/>
        <v>0</v>
      </c>
    </row>
    <row r="5569" spans="2:15" hidden="1" x14ac:dyDescent="0.3">
      <c r="B5569" s="56" t="s">
        <v>19638</v>
      </c>
      <c r="C5569" s="19">
        <f t="shared" si="271"/>
        <v>44005</v>
      </c>
      <c r="D5569" s="56" t="s">
        <v>13350</v>
      </c>
      <c r="E5569" s="55">
        <v>45133</v>
      </c>
      <c r="F5569" s="18">
        <f t="shared" si="272"/>
        <v>7</v>
      </c>
      <c r="G5569" s="56" t="s">
        <v>12438</v>
      </c>
      <c r="H5569" s="56" t="s">
        <v>12438</v>
      </c>
      <c r="I5569" s="56" t="s">
        <v>12439</v>
      </c>
      <c r="J5569" s="57">
        <v>4098660</v>
      </c>
      <c r="K5569" s="58" t="s">
        <v>11726</v>
      </c>
      <c r="L5569" s="57">
        <v>327893</v>
      </c>
      <c r="M5569" s="59">
        <f t="shared" si="274"/>
        <v>4426553</v>
      </c>
      <c r="N5569">
        <f>+VLOOKUP(C5569,'Thanh toán '!M$1335:N$6972,2,0)</f>
        <v>4426553</v>
      </c>
      <c r="O5569" s="61">
        <f t="shared" si="273"/>
        <v>0</v>
      </c>
    </row>
    <row r="5570" spans="2:15" hidden="1" x14ac:dyDescent="0.3">
      <c r="B5570" s="56" t="s">
        <v>19639</v>
      </c>
      <c r="C5570" s="19">
        <f t="shared" si="271"/>
        <v>44006</v>
      </c>
      <c r="D5570" s="56" t="s">
        <v>13350</v>
      </c>
      <c r="E5570" s="55">
        <v>45133</v>
      </c>
      <c r="F5570" s="18">
        <f t="shared" si="272"/>
        <v>7</v>
      </c>
      <c r="G5570" s="56" t="s">
        <v>12438</v>
      </c>
      <c r="H5570" s="56" t="s">
        <v>12438</v>
      </c>
      <c r="I5570" s="56" t="s">
        <v>12439</v>
      </c>
      <c r="J5570" s="57">
        <v>1942500</v>
      </c>
      <c r="K5570" s="58" t="s">
        <v>11726</v>
      </c>
      <c r="L5570" s="57">
        <v>155400</v>
      </c>
      <c r="M5570" s="59">
        <f t="shared" si="274"/>
        <v>2097900</v>
      </c>
      <c r="N5570">
        <f>+VLOOKUP(C5570,'Thanh toán '!M$1335:N$6972,2,0)</f>
        <v>2097900</v>
      </c>
      <c r="O5570" s="61">
        <f t="shared" si="273"/>
        <v>0</v>
      </c>
    </row>
    <row r="5571" spans="2:15" hidden="1" x14ac:dyDescent="0.3">
      <c r="B5571" s="56" t="s">
        <v>19640</v>
      </c>
      <c r="C5571" s="19">
        <f t="shared" si="271"/>
        <v>44007</v>
      </c>
      <c r="D5571" s="56" t="s">
        <v>13350</v>
      </c>
      <c r="E5571" s="55">
        <v>45133</v>
      </c>
      <c r="F5571" s="18">
        <f t="shared" si="272"/>
        <v>7</v>
      </c>
      <c r="G5571" s="56" t="s">
        <v>12026</v>
      </c>
      <c r="H5571" s="56" t="s">
        <v>13947</v>
      </c>
      <c r="I5571" s="56" t="s">
        <v>12027</v>
      </c>
      <c r="J5571" s="57">
        <v>1170230</v>
      </c>
      <c r="K5571" s="58" t="s">
        <v>11726</v>
      </c>
      <c r="L5571" s="57">
        <v>93618</v>
      </c>
      <c r="M5571" s="59">
        <f t="shared" si="274"/>
        <v>1263848</v>
      </c>
      <c r="N5571">
        <f>+VLOOKUP(C5571,'Thanh toán '!M$1335:N$6972,2,0)</f>
        <v>1263848</v>
      </c>
      <c r="O5571" s="61">
        <f t="shared" si="273"/>
        <v>0</v>
      </c>
    </row>
    <row r="5572" spans="2:15" hidden="1" x14ac:dyDescent="0.3">
      <c r="B5572" s="56" t="s">
        <v>19641</v>
      </c>
      <c r="C5572" s="19">
        <f t="shared" si="271"/>
        <v>44008</v>
      </c>
      <c r="D5572" s="56" t="s">
        <v>13350</v>
      </c>
      <c r="E5572" s="55">
        <v>45133</v>
      </c>
      <c r="F5572" s="18">
        <f t="shared" si="272"/>
        <v>7</v>
      </c>
      <c r="G5572" s="56" t="s">
        <v>11799</v>
      </c>
      <c r="H5572" s="56" t="s">
        <v>14974</v>
      </c>
      <c r="I5572" s="56" t="s">
        <v>11725</v>
      </c>
      <c r="J5572" s="57">
        <v>709581</v>
      </c>
      <c r="K5572" s="58" t="s">
        <v>11726</v>
      </c>
      <c r="L5572" s="57">
        <v>56766</v>
      </c>
      <c r="M5572" s="59">
        <f t="shared" si="274"/>
        <v>766347</v>
      </c>
      <c r="N5572">
        <f>+VLOOKUP(C5572,'Thanh toán '!M$1335:N$6972,2,0)</f>
        <v>766347</v>
      </c>
      <c r="O5572" s="61">
        <f t="shared" si="273"/>
        <v>0</v>
      </c>
    </row>
    <row r="5573" spans="2:15" hidden="1" x14ac:dyDescent="0.3">
      <c r="B5573" s="56" t="s">
        <v>19642</v>
      </c>
      <c r="C5573" s="19">
        <f t="shared" si="271"/>
        <v>44010</v>
      </c>
      <c r="D5573" s="56" t="s">
        <v>13350</v>
      </c>
      <c r="E5573" s="55">
        <v>45133</v>
      </c>
      <c r="F5573" s="18">
        <f t="shared" si="272"/>
        <v>7</v>
      </c>
      <c r="G5573" s="56" t="s">
        <v>12026</v>
      </c>
      <c r="H5573" s="56" t="s">
        <v>13942</v>
      </c>
      <c r="I5573" s="56" t="s">
        <v>12027</v>
      </c>
      <c r="J5573" s="57">
        <v>1406715</v>
      </c>
      <c r="K5573" s="58" t="s">
        <v>11726</v>
      </c>
      <c r="L5573" s="57">
        <v>112537</v>
      </c>
      <c r="M5573" s="59">
        <f t="shared" si="274"/>
        <v>1519252</v>
      </c>
      <c r="N5573">
        <f>+VLOOKUP(C5573,'Thanh toán '!M$1335:N$6972,2,0)</f>
        <v>1519252</v>
      </c>
      <c r="O5573" s="61">
        <f t="shared" si="273"/>
        <v>0</v>
      </c>
    </row>
    <row r="5574" spans="2:15" hidden="1" x14ac:dyDescent="0.3">
      <c r="B5574" s="56" t="s">
        <v>19643</v>
      </c>
      <c r="C5574" s="19">
        <f t="shared" ref="C5574:C5637" si="275">+B5574*1</f>
        <v>44012</v>
      </c>
      <c r="D5574" s="56" t="s">
        <v>13350</v>
      </c>
      <c r="E5574" s="55">
        <v>45133</v>
      </c>
      <c r="F5574" s="18">
        <f t="shared" ref="F5574:F5637" si="276">+MONTH(E5574)</f>
        <v>7</v>
      </c>
      <c r="G5574" s="56" t="s">
        <v>11799</v>
      </c>
      <c r="H5574" s="56" t="s">
        <v>13354</v>
      </c>
      <c r="I5574" s="56" t="s">
        <v>11725</v>
      </c>
      <c r="J5574" s="57">
        <v>790341</v>
      </c>
      <c r="K5574" s="58" t="s">
        <v>11726</v>
      </c>
      <c r="L5574" s="57">
        <v>63227</v>
      </c>
      <c r="M5574" s="59">
        <f t="shared" si="274"/>
        <v>853568</v>
      </c>
      <c r="N5574">
        <f>+VLOOKUP(C5574,'Thanh toán '!M$1335:N$6972,2,0)</f>
        <v>853568</v>
      </c>
      <c r="O5574" s="61">
        <f t="shared" ref="O5574:O5637" si="277">+N5574-M5574</f>
        <v>0</v>
      </c>
    </row>
    <row r="5575" spans="2:15" hidden="1" x14ac:dyDescent="0.3">
      <c r="B5575" s="56" t="s">
        <v>19644</v>
      </c>
      <c r="C5575" s="19">
        <f t="shared" si="275"/>
        <v>44014</v>
      </c>
      <c r="D5575" s="56" t="s">
        <v>13350</v>
      </c>
      <c r="E5575" s="55">
        <v>45133</v>
      </c>
      <c r="F5575" s="18">
        <f t="shared" si="276"/>
        <v>7</v>
      </c>
      <c r="G5575" s="56" t="s">
        <v>11838</v>
      </c>
      <c r="H5575" s="56" t="s">
        <v>16781</v>
      </c>
      <c r="I5575" s="56" t="s">
        <v>11839</v>
      </c>
      <c r="J5575" s="57">
        <v>454160</v>
      </c>
      <c r="K5575" s="58" t="s">
        <v>11726</v>
      </c>
      <c r="L5575" s="57">
        <v>36333</v>
      </c>
      <c r="M5575" s="59">
        <f t="shared" si="274"/>
        <v>490493</v>
      </c>
      <c r="N5575">
        <f>+VLOOKUP(C5575,'Thanh toán '!M$1335:N$6972,2,0)</f>
        <v>490493</v>
      </c>
      <c r="O5575" s="61">
        <f t="shared" si="277"/>
        <v>0</v>
      </c>
    </row>
    <row r="5576" spans="2:15" hidden="1" x14ac:dyDescent="0.3">
      <c r="B5576" s="56" t="s">
        <v>19645</v>
      </c>
      <c r="C5576" s="19">
        <f t="shared" si="275"/>
        <v>44015</v>
      </c>
      <c r="D5576" s="56" t="s">
        <v>13350</v>
      </c>
      <c r="E5576" s="55">
        <v>45133</v>
      </c>
      <c r="F5576" s="18">
        <f t="shared" si="276"/>
        <v>7</v>
      </c>
      <c r="G5576" s="56" t="s">
        <v>11838</v>
      </c>
      <c r="H5576" s="56" t="s">
        <v>19646</v>
      </c>
      <c r="I5576" s="56" t="s">
        <v>11839</v>
      </c>
      <c r="J5576" s="57">
        <v>486831</v>
      </c>
      <c r="K5576" s="58" t="s">
        <v>11726</v>
      </c>
      <c r="L5576" s="57">
        <v>38946</v>
      </c>
      <c r="M5576" s="59">
        <f t="shared" si="274"/>
        <v>525777</v>
      </c>
      <c r="N5576">
        <f>+VLOOKUP(C5576,'Thanh toán '!M$1335:N$6972,2,0)</f>
        <v>525777</v>
      </c>
      <c r="O5576" s="61">
        <f t="shared" si="277"/>
        <v>0</v>
      </c>
    </row>
    <row r="5577" spans="2:15" hidden="1" x14ac:dyDescent="0.3">
      <c r="B5577" s="56" t="s">
        <v>19647</v>
      </c>
      <c r="C5577" s="19">
        <f t="shared" si="275"/>
        <v>44016</v>
      </c>
      <c r="D5577" s="56" t="s">
        <v>13350</v>
      </c>
      <c r="E5577" s="55">
        <v>45133</v>
      </c>
      <c r="F5577" s="18">
        <f t="shared" si="276"/>
        <v>7</v>
      </c>
      <c r="G5577" s="56" t="s">
        <v>11838</v>
      </c>
      <c r="H5577" s="56" t="s">
        <v>13939</v>
      </c>
      <c r="I5577" s="56" t="s">
        <v>11839</v>
      </c>
      <c r="J5577" s="57">
        <v>734310</v>
      </c>
      <c r="K5577" s="58" t="s">
        <v>11726</v>
      </c>
      <c r="L5577" s="57">
        <v>58745</v>
      </c>
      <c r="M5577" s="59">
        <f t="shared" si="274"/>
        <v>793055</v>
      </c>
      <c r="N5577">
        <f>+VLOOKUP(C5577,'Thanh toán '!M$1335:N$6972,2,0)</f>
        <v>793055</v>
      </c>
      <c r="O5577" s="61">
        <f t="shared" si="277"/>
        <v>0</v>
      </c>
    </row>
    <row r="5578" spans="2:15" hidden="1" x14ac:dyDescent="0.3">
      <c r="B5578" s="56" t="s">
        <v>19648</v>
      </c>
      <c r="C5578" s="19">
        <f t="shared" si="275"/>
        <v>44026</v>
      </c>
      <c r="D5578" s="56" t="s">
        <v>13350</v>
      </c>
      <c r="E5578" s="55">
        <v>45133</v>
      </c>
      <c r="F5578" s="18">
        <f t="shared" si="276"/>
        <v>7</v>
      </c>
      <c r="G5578" s="56" t="s">
        <v>11799</v>
      </c>
      <c r="H5578" s="56" t="s">
        <v>15003</v>
      </c>
      <c r="I5578" s="56" t="s">
        <v>11725</v>
      </c>
      <c r="J5578" s="57">
        <v>1028760</v>
      </c>
      <c r="K5578" s="58" t="s">
        <v>11726</v>
      </c>
      <c r="L5578" s="57">
        <v>82301</v>
      </c>
      <c r="M5578" s="59">
        <f t="shared" si="274"/>
        <v>1111061</v>
      </c>
      <c r="N5578">
        <f>+VLOOKUP(C5578,'Thanh toán '!M$1335:N$6972,2,0)</f>
        <v>1111061</v>
      </c>
      <c r="O5578" s="61">
        <f t="shared" si="277"/>
        <v>0</v>
      </c>
    </row>
    <row r="5579" spans="2:15" hidden="1" x14ac:dyDescent="0.3">
      <c r="B5579" s="56" t="s">
        <v>19649</v>
      </c>
      <c r="C5579" s="19">
        <f t="shared" si="275"/>
        <v>44028</v>
      </c>
      <c r="D5579" s="56" t="s">
        <v>13350</v>
      </c>
      <c r="E5579" s="55">
        <v>45133</v>
      </c>
      <c r="F5579" s="18">
        <f t="shared" si="276"/>
        <v>7</v>
      </c>
      <c r="G5579" s="56" t="s">
        <v>11799</v>
      </c>
      <c r="H5579" s="56" t="s">
        <v>14357</v>
      </c>
      <c r="I5579" s="56" t="s">
        <v>11725</v>
      </c>
      <c r="J5579" s="57">
        <v>837549</v>
      </c>
      <c r="K5579" s="58" t="s">
        <v>11726</v>
      </c>
      <c r="L5579" s="57">
        <v>67004</v>
      </c>
      <c r="M5579" s="59">
        <f t="shared" si="274"/>
        <v>904553</v>
      </c>
      <c r="N5579">
        <f>+VLOOKUP(C5579,'Thanh toán '!M$1335:N$6972,2,0)</f>
        <v>904553</v>
      </c>
      <c r="O5579" s="61">
        <f t="shared" si="277"/>
        <v>0</v>
      </c>
    </row>
    <row r="5580" spans="2:15" hidden="1" x14ac:dyDescent="0.3">
      <c r="B5580" s="56" t="s">
        <v>19650</v>
      </c>
      <c r="C5580" s="19">
        <f t="shared" si="275"/>
        <v>44029</v>
      </c>
      <c r="D5580" s="56" t="s">
        <v>13350</v>
      </c>
      <c r="E5580" s="55">
        <v>45133</v>
      </c>
      <c r="F5580" s="18">
        <f t="shared" si="276"/>
        <v>7</v>
      </c>
      <c r="G5580" s="56" t="s">
        <v>11799</v>
      </c>
      <c r="H5580" s="56" t="s">
        <v>13885</v>
      </c>
      <c r="I5580" s="56" t="s">
        <v>11725</v>
      </c>
      <c r="J5580" s="57">
        <v>990891</v>
      </c>
      <c r="K5580" s="58" t="s">
        <v>11726</v>
      </c>
      <c r="L5580" s="57">
        <v>79271</v>
      </c>
      <c r="M5580" s="59">
        <f t="shared" si="274"/>
        <v>1070162</v>
      </c>
      <c r="N5580">
        <f>+VLOOKUP(C5580,'Thanh toán '!M$1335:N$6972,2,0)</f>
        <v>1070162</v>
      </c>
      <c r="O5580" s="61">
        <f t="shared" si="277"/>
        <v>0</v>
      </c>
    </row>
    <row r="5581" spans="2:15" hidden="1" x14ac:dyDescent="0.3">
      <c r="B5581" s="56" t="s">
        <v>19651</v>
      </c>
      <c r="C5581" s="19">
        <f t="shared" si="275"/>
        <v>44031</v>
      </c>
      <c r="D5581" s="56" t="s">
        <v>13350</v>
      </c>
      <c r="E5581" s="55">
        <v>45133</v>
      </c>
      <c r="F5581" s="18">
        <f t="shared" si="276"/>
        <v>7</v>
      </c>
      <c r="G5581" s="56" t="s">
        <v>12357</v>
      </c>
      <c r="H5581" s="56" t="s">
        <v>18356</v>
      </c>
      <c r="I5581" s="56" t="s">
        <v>12358</v>
      </c>
      <c r="J5581" s="57">
        <v>1101740</v>
      </c>
      <c r="K5581" s="58" t="s">
        <v>11726</v>
      </c>
      <c r="L5581" s="57">
        <v>88139</v>
      </c>
      <c r="M5581" s="59">
        <f t="shared" si="274"/>
        <v>1189879</v>
      </c>
      <c r="N5581">
        <f>+VLOOKUP(C5581,'Thanh toán '!M$1335:N$6972,2,0)</f>
        <v>1189879</v>
      </c>
      <c r="O5581" s="61">
        <f t="shared" si="277"/>
        <v>0</v>
      </c>
    </row>
    <row r="5582" spans="2:15" hidden="1" x14ac:dyDescent="0.3">
      <c r="B5582" s="56" t="s">
        <v>19652</v>
      </c>
      <c r="C5582" s="19">
        <f t="shared" si="275"/>
        <v>44032</v>
      </c>
      <c r="D5582" s="56" t="s">
        <v>13350</v>
      </c>
      <c r="E5582" s="55">
        <v>45133</v>
      </c>
      <c r="F5582" s="18">
        <f t="shared" si="276"/>
        <v>7</v>
      </c>
      <c r="G5582" s="56" t="s">
        <v>12518</v>
      </c>
      <c r="H5582" s="56" t="s">
        <v>12518</v>
      </c>
      <c r="I5582" s="56" t="s">
        <v>12519</v>
      </c>
      <c r="J5582" s="57">
        <v>2365270</v>
      </c>
      <c r="K5582" s="58" t="s">
        <v>11726</v>
      </c>
      <c r="L5582" s="57">
        <v>189222</v>
      </c>
      <c r="M5582" s="59">
        <f t="shared" si="274"/>
        <v>2554492</v>
      </c>
      <c r="N5582">
        <f>+VLOOKUP(C5582,'Thanh toán '!M$1335:N$6972,2,0)</f>
        <v>2554492</v>
      </c>
      <c r="O5582" s="61">
        <f t="shared" si="277"/>
        <v>0</v>
      </c>
    </row>
    <row r="5583" spans="2:15" hidden="1" x14ac:dyDescent="0.3">
      <c r="B5583" s="56" t="s">
        <v>19653</v>
      </c>
      <c r="C5583" s="19">
        <f t="shared" si="275"/>
        <v>44033</v>
      </c>
      <c r="D5583" s="56" t="s">
        <v>13350</v>
      </c>
      <c r="E5583" s="55">
        <v>45133</v>
      </c>
      <c r="F5583" s="18">
        <f t="shared" si="276"/>
        <v>7</v>
      </c>
      <c r="G5583" s="56" t="s">
        <v>11799</v>
      </c>
      <c r="H5583" s="56" t="s">
        <v>16587</v>
      </c>
      <c r="I5583" s="56" t="s">
        <v>11725</v>
      </c>
      <c r="J5583" s="57">
        <v>703645</v>
      </c>
      <c r="K5583" s="58" t="s">
        <v>11726</v>
      </c>
      <c r="L5583" s="57">
        <v>56292</v>
      </c>
      <c r="M5583" s="59">
        <f t="shared" si="274"/>
        <v>759937</v>
      </c>
      <c r="N5583">
        <f>+VLOOKUP(C5583,'Thanh toán '!M$1335:N$6972,2,0)</f>
        <v>759937</v>
      </c>
      <c r="O5583" s="61">
        <f t="shared" si="277"/>
        <v>0</v>
      </c>
    </row>
    <row r="5584" spans="2:15" hidden="1" x14ac:dyDescent="0.3">
      <c r="B5584" s="56" t="s">
        <v>19654</v>
      </c>
      <c r="C5584" s="19">
        <f t="shared" si="275"/>
        <v>44035</v>
      </c>
      <c r="D5584" s="56" t="s">
        <v>13350</v>
      </c>
      <c r="E5584" s="55">
        <v>45133</v>
      </c>
      <c r="F5584" s="18">
        <f t="shared" si="276"/>
        <v>7</v>
      </c>
      <c r="G5584" s="56" t="s">
        <v>12231</v>
      </c>
      <c r="H5584" s="56" t="s">
        <v>19655</v>
      </c>
      <c r="I5584" s="56" t="s">
        <v>12232</v>
      </c>
      <c r="J5584" s="57">
        <v>1125372</v>
      </c>
      <c r="K5584" s="58" t="s">
        <v>11726</v>
      </c>
      <c r="L5584" s="57">
        <v>90030</v>
      </c>
      <c r="M5584" s="59">
        <f t="shared" si="274"/>
        <v>1215402</v>
      </c>
      <c r="N5584">
        <f>+VLOOKUP(C5584,'Thanh toán '!M$1335:N$6972,2,0)</f>
        <v>1215402</v>
      </c>
      <c r="O5584" s="61">
        <f t="shared" si="277"/>
        <v>0</v>
      </c>
    </row>
    <row r="5585" spans="1:16" hidden="1" x14ac:dyDescent="0.3">
      <c r="B5585" s="56" t="s">
        <v>19656</v>
      </c>
      <c r="C5585" s="19">
        <f t="shared" si="275"/>
        <v>44036</v>
      </c>
      <c r="D5585" s="56" t="s">
        <v>13350</v>
      </c>
      <c r="E5585" s="55">
        <v>45133</v>
      </c>
      <c r="F5585" s="18">
        <f t="shared" si="276"/>
        <v>7</v>
      </c>
      <c r="G5585" s="56" t="s">
        <v>12231</v>
      </c>
      <c r="H5585" s="56" t="s">
        <v>13467</v>
      </c>
      <c r="I5585" s="56" t="s">
        <v>12232</v>
      </c>
      <c r="J5585" s="57">
        <v>1410918</v>
      </c>
      <c r="K5585" s="58" t="s">
        <v>11726</v>
      </c>
      <c r="L5585" s="57">
        <v>112873</v>
      </c>
      <c r="M5585" s="59">
        <f t="shared" si="274"/>
        <v>1523791</v>
      </c>
      <c r="N5585">
        <f>+VLOOKUP(C5585,'Thanh toán '!M$1335:N$6972,2,0)</f>
        <v>1523791</v>
      </c>
      <c r="O5585" s="61">
        <f t="shared" si="277"/>
        <v>0</v>
      </c>
    </row>
    <row r="5586" spans="1:16" hidden="1" x14ac:dyDescent="0.3">
      <c r="B5586" s="56" t="s">
        <v>19657</v>
      </c>
      <c r="C5586" s="19">
        <f t="shared" si="275"/>
        <v>44037</v>
      </c>
      <c r="D5586" s="56" t="s">
        <v>13350</v>
      </c>
      <c r="E5586" s="55">
        <v>45133</v>
      </c>
      <c r="F5586" s="18">
        <f t="shared" si="276"/>
        <v>7</v>
      </c>
      <c r="G5586" s="56" t="s">
        <v>11799</v>
      </c>
      <c r="H5586" s="56" t="s">
        <v>14011</v>
      </c>
      <c r="I5586" s="56" t="s">
        <v>11725</v>
      </c>
      <c r="J5586" s="57">
        <v>375712</v>
      </c>
      <c r="K5586" s="58" t="s">
        <v>11726</v>
      </c>
      <c r="L5586" s="57">
        <v>30057</v>
      </c>
      <c r="M5586" s="59">
        <f t="shared" si="274"/>
        <v>405769</v>
      </c>
      <c r="N5586">
        <f>+VLOOKUP(C5586,'Thanh toán '!M$1335:N$6972,2,0)</f>
        <v>405769</v>
      </c>
      <c r="O5586" s="61">
        <f t="shared" si="277"/>
        <v>0</v>
      </c>
    </row>
    <row r="5587" spans="1:16" hidden="1" x14ac:dyDescent="0.3">
      <c r="B5587" s="56" t="s">
        <v>19658</v>
      </c>
      <c r="C5587" s="19">
        <f t="shared" si="275"/>
        <v>44038</v>
      </c>
      <c r="D5587" s="56" t="s">
        <v>13350</v>
      </c>
      <c r="E5587" s="55">
        <v>45133</v>
      </c>
      <c r="F5587" s="18">
        <f t="shared" si="276"/>
        <v>7</v>
      </c>
      <c r="G5587" s="56" t="s">
        <v>11799</v>
      </c>
      <c r="H5587" s="56" t="s">
        <v>13550</v>
      </c>
      <c r="I5587" s="56" t="s">
        <v>11725</v>
      </c>
      <c r="J5587" s="57">
        <v>418368</v>
      </c>
      <c r="K5587" s="58" t="s">
        <v>11726</v>
      </c>
      <c r="L5587" s="57">
        <v>33469</v>
      </c>
      <c r="M5587" s="59">
        <f t="shared" si="274"/>
        <v>451837</v>
      </c>
      <c r="N5587">
        <f>+VLOOKUP(C5587,'Thanh toán '!M$1335:N$6972,2,0)</f>
        <v>451837</v>
      </c>
      <c r="O5587" s="61">
        <f t="shared" si="277"/>
        <v>0</v>
      </c>
    </row>
    <row r="5588" spans="1:16" hidden="1" x14ac:dyDescent="0.3">
      <c r="B5588" s="56" t="s">
        <v>19659</v>
      </c>
      <c r="C5588" s="19">
        <f t="shared" si="275"/>
        <v>44039</v>
      </c>
      <c r="D5588" s="56" t="s">
        <v>13350</v>
      </c>
      <c r="E5588" s="55">
        <v>45133</v>
      </c>
      <c r="F5588" s="18">
        <f t="shared" si="276"/>
        <v>7</v>
      </c>
      <c r="G5588" s="56" t="s">
        <v>11799</v>
      </c>
      <c r="H5588" s="56" t="s">
        <v>14397</v>
      </c>
      <c r="I5588" s="56" t="s">
        <v>11725</v>
      </c>
      <c r="J5588" s="57">
        <v>352800</v>
      </c>
      <c r="K5588" s="58" t="s">
        <v>11726</v>
      </c>
      <c r="L5588" s="57">
        <v>28224</v>
      </c>
      <c r="M5588" s="59">
        <f t="shared" si="274"/>
        <v>381024</v>
      </c>
      <c r="N5588">
        <f>+VLOOKUP(C5588,'Thanh toán '!M$1335:N$6972,2,0)</f>
        <v>381024</v>
      </c>
      <c r="O5588" s="61">
        <f t="shared" si="277"/>
        <v>0</v>
      </c>
    </row>
    <row r="5589" spans="1:16" hidden="1" x14ac:dyDescent="0.3">
      <c r="B5589" s="56" t="s">
        <v>19660</v>
      </c>
      <c r="C5589" s="19">
        <f t="shared" si="275"/>
        <v>44040</v>
      </c>
      <c r="D5589" s="56" t="s">
        <v>13350</v>
      </c>
      <c r="E5589" s="55">
        <v>45133</v>
      </c>
      <c r="F5589" s="18">
        <f t="shared" si="276"/>
        <v>7</v>
      </c>
      <c r="G5589" s="56" t="s">
        <v>11799</v>
      </c>
      <c r="H5589" s="56" t="s">
        <v>14397</v>
      </c>
      <c r="I5589" s="56" t="s">
        <v>11725</v>
      </c>
      <c r="J5589" s="57">
        <v>355384</v>
      </c>
      <c r="K5589" s="58" t="s">
        <v>11726</v>
      </c>
      <c r="L5589" s="57">
        <v>28431</v>
      </c>
      <c r="M5589" s="59">
        <f t="shared" si="274"/>
        <v>383815</v>
      </c>
      <c r="N5589">
        <f>+VLOOKUP(C5589,'Thanh toán '!M$1335:N$6972,2,0)</f>
        <v>383815</v>
      </c>
      <c r="O5589" s="61">
        <f t="shared" si="277"/>
        <v>0</v>
      </c>
    </row>
    <row r="5590" spans="1:16" hidden="1" x14ac:dyDescent="0.3">
      <c r="B5590" s="56" t="s">
        <v>19661</v>
      </c>
      <c r="C5590" s="19">
        <f t="shared" si="275"/>
        <v>44041</v>
      </c>
      <c r="D5590" s="56" t="s">
        <v>13350</v>
      </c>
      <c r="E5590" s="55">
        <v>45133</v>
      </c>
      <c r="F5590" s="18">
        <f t="shared" si="276"/>
        <v>7</v>
      </c>
      <c r="G5590" s="56" t="s">
        <v>11799</v>
      </c>
      <c r="H5590" s="56" t="s">
        <v>14397</v>
      </c>
      <c r="I5590" s="56" t="s">
        <v>11725</v>
      </c>
      <c r="J5590" s="57">
        <v>571011</v>
      </c>
      <c r="K5590" s="58" t="s">
        <v>11726</v>
      </c>
      <c r="L5590" s="57">
        <v>45681</v>
      </c>
      <c r="M5590" s="59">
        <f t="shared" si="274"/>
        <v>616692</v>
      </c>
      <c r="N5590">
        <f>+VLOOKUP(C5590,'Thanh toán '!M$1335:N$6972,2,0)</f>
        <v>616692</v>
      </c>
      <c r="O5590" s="61">
        <f t="shared" si="277"/>
        <v>0</v>
      </c>
    </row>
    <row r="5591" spans="1:16" hidden="1" x14ac:dyDescent="0.3">
      <c r="A5591" s="43">
        <v>2023</v>
      </c>
      <c r="B5591" s="56" t="s">
        <v>19662</v>
      </c>
      <c r="C5591" s="19">
        <f t="shared" si="275"/>
        <v>44042</v>
      </c>
      <c r="D5591" s="56" t="s">
        <v>13350</v>
      </c>
      <c r="E5591" s="55">
        <v>45133</v>
      </c>
      <c r="F5591" s="18">
        <f t="shared" si="276"/>
        <v>7</v>
      </c>
      <c r="G5591" s="56" t="s">
        <v>11799</v>
      </c>
      <c r="H5591" s="56" t="s">
        <v>13810</v>
      </c>
      <c r="I5591" s="56" t="s">
        <v>11725</v>
      </c>
      <c r="J5591" s="57">
        <v>834772</v>
      </c>
      <c r="K5591" s="58" t="s">
        <v>11726</v>
      </c>
      <c r="L5591" s="57">
        <v>66782</v>
      </c>
      <c r="M5591" s="59">
        <f t="shared" si="274"/>
        <v>901554</v>
      </c>
      <c r="N5591">
        <f>+VLOOKUP(C5591,'Thanh toán '!M$8228:N$9243,2,0)</f>
        <v>901554</v>
      </c>
      <c r="O5591" s="61">
        <f t="shared" si="277"/>
        <v>0</v>
      </c>
      <c r="P5591" t="s">
        <v>25392</v>
      </c>
    </row>
    <row r="5592" spans="1:16" hidden="1" x14ac:dyDescent="0.3">
      <c r="B5592" s="56" t="s">
        <v>19663</v>
      </c>
      <c r="C5592" s="19">
        <f t="shared" si="275"/>
        <v>44044</v>
      </c>
      <c r="D5592" s="56" t="s">
        <v>13350</v>
      </c>
      <c r="E5592" s="55">
        <v>45133</v>
      </c>
      <c r="F5592" s="18">
        <f t="shared" si="276"/>
        <v>7</v>
      </c>
      <c r="G5592" s="56" t="s">
        <v>11799</v>
      </c>
      <c r="H5592" s="56" t="s">
        <v>13818</v>
      </c>
      <c r="I5592" s="56" t="s">
        <v>11725</v>
      </c>
      <c r="J5592" s="57">
        <v>394506</v>
      </c>
      <c r="K5592" s="58" t="s">
        <v>11726</v>
      </c>
      <c r="L5592" s="57">
        <v>31560</v>
      </c>
      <c r="M5592" s="59">
        <f t="shared" si="274"/>
        <v>426066</v>
      </c>
      <c r="N5592">
        <f>+VLOOKUP(C5592,'Thanh toán '!M$1335:N$6972,2,0)</f>
        <v>426066</v>
      </c>
      <c r="O5592" s="61">
        <f t="shared" si="277"/>
        <v>0</v>
      </c>
    </row>
    <row r="5593" spans="1:16" hidden="1" x14ac:dyDescent="0.3">
      <c r="B5593" s="56" t="s">
        <v>19664</v>
      </c>
      <c r="C5593" s="19">
        <f t="shared" si="275"/>
        <v>44045</v>
      </c>
      <c r="D5593" s="56" t="s">
        <v>13350</v>
      </c>
      <c r="E5593" s="55">
        <v>45133</v>
      </c>
      <c r="F5593" s="18">
        <f t="shared" si="276"/>
        <v>7</v>
      </c>
      <c r="G5593" s="56" t="s">
        <v>11799</v>
      </c>
      <c r="H5593" s="56" t="s">
        <v>14428</v>
      </c>
      <c r="I5593" s="56" t="s">
        <v>11725</v>
      </c>
      <c r="J5593" s="57">
        <v>657455</v>
      </c>
      <c r="K5593" s="58" t="s">
        <v>11726</v>
      </c>
      <c r="L5593" s="57">
        <v>52596</v>
      </c>
      <c r="M5593" s="59">
        <f t="shared" si="274"/>
        <v>710051</v>
      </c>
      <c r="N5593">
        <f>+VLOOKUP(C5593,'Thanh toán '!M$1335:N$6972,2,0)</f>
        <v>710051</v>
      </c>
      <c r="O5593" s="61">
        <f t="shared" si="277"/>
        <v>0</v>
      </c>
    </row>
    <row r="5594" spans="1:16" hidden="1" x14ac:dyDescent="0.3">
      <c r="B5594" s="56" t="s">
        <v>19665</v>
      </c>
      <c r="C5594" s="19">
        <f t="shared" si="275"/>
        <v>44048</v>
      </c>
      <c r="D5594" s="56" t="s">
        <v>13350</v>
      </c>
      <c r="E5594" s="55">
        <v>45133</v>
      </c>
      <c r="F5594" s="18">
        <f t="shared" si="276"/>
        <v>7</v>
      </c>
      <c r="G5594" s="56" t="s">
        <v>12367</v>
      </c>
      <c r="H5594" s="56" t="s">
        <v>13607</v>
      </c>
      <c r="I5594" s="56" t="s">
        <v>12368</v>
      </c>
      <c r="J5594" s="57">
        <v>2064225</v>
      </c>
      <c r="K5594" s="58" t="s">
        <v>11726</v>
      </c>
      <c r="L5594" s="57">
        <v>165138</v>
      </c>
      <c r="M5594" s="59">
        <f t="shared" si="274"/>
        <v>2229363</v>
      </c>
      <c r="N5594">
        <f>+VLOOKUP(C5594,'Thanh toán '!M$1335:N$6972,2,0)</f>
        <v>2229363</v>
      </c>
      <c r="O5594" s="61">
        <f t="shared" si="277"/>
        <v>0</v>
      </c>
    </row>
    <row r="5595" spans="1:16" hidden="1" x14ac:dyDescent="0.3">
      <c r="B5595" s="56" t="s">
        <v>19666</v>
      </c>
      <c r="C5595" s="19">
        <f t="shared" si="275"/>
        <v>44049</v>
      </c>
      <c r="D5595" s="56" t="s">
        <v>13350</v>
      </c>
      <c r="E5595" s="55">
        <v>45133</v>
      </c>
      <c r="F5595" s="18">
        <f t="shared" si="276"/>
        <v>7</v>
      </c>
      <c r="G5595" s="56" t="s">
        <v>11799</v>
      </c>
      <c r="H5595" s="56" t="s">
        <v>14626</v>
      </c>
      <c r="I5595" s="56" t="s">
        <v>11725</v>
      </c>
      <c r="J5595" s="57">
        <v>511872</v>
      </c>
      <c r="K5595" s="58" t="s">
        <v>11726</v>
      </c>
      <c r="L5595" s="57">
        <v>40950</v>
      </c>
      <c r="M5595" s="59">
        <f t="shared" si="274"/>
        <v>552822</v>
      </c>
      <c r="N5595">
        <f>+VLOOKUP(C5595,'Thanh toán '!M$1335:N$6972,2,0)</f>
        <v>552822</v>
      </c>
      <c r="O5595" s="61">
        <f t="shared" si="277"/>
        <v>0</v>
      </c>
    </row>
    <row r="5596" spans="1:16" hidden="1" x14ac:dyDescent="0.3">
      <c r="B5596" s="56" t="s">
        <v>19667</v>
      </c>
      <c r="C5596" s="19">
        <f t="shared" si="275"/>
        <v>44063</v>
      </c>
      <c r="D5596" s="56" t="s">
        <v>13350</v>
      </c>
      <c r="E5596" s="55">
        <v>45133</v>
      </c>
      <c r="F5596" s="18">
        <f t="shared" si="276"/>
        <v>7</v>
      </c>
      <c r="G5596" s="56" t="s">
        <v>12618</v>
      </c>
      <c r="H5596" s="56" t="s">
        <v>12618</v>
      </c>
      <c r="I5596" s="56" t="s">
        <v>12619</v>
      </c>
      <c r="J5596" s="57">
        <v>582750</v>
      </c>
      <c r="K5596" s="58" t="s">
        <v>11726</v>
      </c>
      <c r="L5596" s="57">
        <v>46620</v>
      </c>
      <c r="M5596" s="59">
        <f t="shared" si="274"/>
        <v>629370</v>
      </c>
      <c r="N5596">
        <f>+VLOOKUP(C5596,'Thanh toán '!M$1335:N$6972,2,0)</f>
        <v>629370</v>
      </c>
      <c r="O5596" s="61">
        <f t="shared" si="277"/>
        <v>0</v>
      </c>
    </row>
    <row r="5597" spans="1:16" hidden="1" x14ac:dyDescent="0.3">
      <c r="B5597" s="56" t="s">
        <v>19668</v>
      </c>
      <c r="C5597" s="19">
        <f t="shared" si="275"/>
        <v>44064</v>
      </c>
      <c r="D5597" s="56" t="s">
        <v>13350</v>
      </c>
      <c r="E5597" s="55">
        <v>45133</v>
      </c>
      <c r="F5597" s="18">
        <f t="shared" si="276"/>
        <v>7</v>
      </c>
      <c r="G5597" s="56" t="s">
        <v>12179</v>
      </c>
      <c r="H5597" s="56" t="s">
        <v>12179</v>
      </c>
      <c r="I5597" s="56" t="s">
        <v>12180</v>
      </c>
      <c r="J5597" s="57">
        <v>1942500</v>
      </c>
      <c r="K5597" s="58" t="s">
        <v>11726</v>
      </c>
      <c r="L5597" s="57">
        <v>155400</v>
      </c>
      <c r="M5597" s="59">
        <f t="shared" si="274"/>
        <v>2097900</v>
      </c>
      <c r="N5597">
        <f>+VLOOKUP(C5597,'Thanh toán '!M$1335:N$6972,2,0)</f>
        <v>2097900</v>
      </c>
      <c r="O5597" s="61">
        <f t="shared" si="277"/>
        <v>0</v>
      </c>
    </row>
    <row r="5598" spans="1:16" hidden="1" x14ac:dyDescent="0.3">
      <c r="B5598" s="56" t="s">
        <v>19669</v>
      </c>
      <c r="C5598" s="19">
        <f t="shared" si="275"/>
        <v>44065</v>
      </c>
      <c r="D5598" s="56" t="s">
        <v>13350</v>
      </c>
      <c r="E5598" s="55">
        <v>45133</v>
      </c>
      <c r="F5598" s="18">
        <f t="shared" si="276"/>
        <v>7</v>
      </c>
      <c r="G5598" s="56" t="s">
        <v>12185</v>
      </c>
      <c r="H5598" s="56" t="s">
        <v>12185</v>
      </c>
      <c r="I5598" s="56" t="s">
        <v>12186</v>
      </c>
      <c r="J5598" s="57">
        <v>1060500</v>
      </c>
      <c r="K5598" s="58" t="s">
        <v>11726</v>
      </c>
      <c r="L5598" s="57">
        <v>84840</v>
      </c>
      <c r="M5598" s="59">
        <f t="shared" si="274"/>
        <v>1145340</v>
      </c>
      <c r="N5598">
        <f>+VLOOKUP(C5598,'Thanh toán '!M$1335:N$6972,2,0)</f>
        <v>1145340</v>
      </c>
      <c r="O5598" s="61">
        <f t="shared" si="277"/>
        <v>0</v>
      </c>
    </row>
    <row r="5599" spans="1:16" hidden="1" x14ac:dyDescent="0.3">
      <c r="B5599" s="56" t="s">
        <v>19670</v>
      </c>
      <c r="C5599" s="19">
        <f t="shared" si="275"/>
        <v>44066</v>
      </c>
      <c r="D5599" s="56" t="s">
        <v>13350</v>
      </c>
      <c r="E5599" s="55">
        <v>45133</v>
      </c>
      <c r="F5599" s="18">
        <f t="shared" si="276"/>
        <v>7</v>
      </c>
      <c r="G5599" s="56" t="s">
        <v>12167</v>
      </c>
      <c r="H5599" s="56" t="s">
        <v>12167</v>
      </c>
      <c r="I5599" s="56" t="s">
        <v>12168</v>
      </c>
      <c r="J5599" s="57">
        <v>530250</v>
      </c>
      <c r="K5599" s="58" t="s">
        <v>11726</v>
      </c>
      <c r="L5599" s="57">
        <v>42420</v>
      </c>
      <c r="M5599" s="59">
        <f t="shared" si="274"/>
        <v>572670</v>
      </c>
      <c r="N5599">
        <f>+VLOOKUP(C5599,'Thanh toán '!M$1335:N$6972,2,0)</f>
        <v>572670</v>
      </c>
      <c r="O5599" s="61">
        <f t="shared" si="277"/>
        <v>0</v>
      </c>
    </row>
    <row r="5600" spans="1:16" hidden="1" x14ac:dyDescent="0.3">
      <c r="B5600" s="56" t="s">
        <v>19671</v>
      </c>
      <c r="C5600" s="19">
        <f t="shared" si="275"/>
        <v>44067</v>
      </c>
      <c r="D5600" s="56" t="s">
        <v>13350</v>
      </c>
      <c r="E5600" s="55">
        <v>45133</v>
      </c>
      <c r="F5600" s="18">
        <f t="shared" si="276"/>
        <v>7</v>
      </c>
      <c r="G5600" s="56" t="s">
        <v>12167</v>
      </c>
      <c r="H5600" s="56" t="s">
        <v>12167</v>
      </c>
      <c r="I5600" s="56" t="s">
        <v>12168</v>
      </c>
      <c r="J5600" s="57">
        <v>1406715</v>
      </c>
      <c r="K5600" s="58" t="s">
        <v>11726</v>
      </c>
      <c r="L5600" s="57">
        <v>112537</v>
      </c>
      <c r="M5600" s="59">
        <f t="shared" si="274"/>
        <v>1519252</v>
      </c>
      <c r="N5600">
        <f>+VLOOKUP(C5600,'Thanh toán '!M$1335:N$6972,2,0)</f>
        <v>1519252</v>
      </c>
      <c r="O5600" s="61">
        <f t="shared" si="277"/>
        <v>0</v>
      </c>
    </row>
    <row r="5601" spans="1:16" hidden="1" x14ac:dyDescent="0.3">
      <c r="B5601" s="56" t="s">
        <v>19672</v>
      </c>
      <c r="C5601" s="19">
        <f t="shared" si="275"/>
        <v>44068</v>
      </c>
      <c r="D5601" s="56" t="s">
        <v>13350</v>
      </c>
      <c r="E5601" s="55">
        <v>45133</v>
      </c>
      <c r="F5601" s="18">
        <f t="shared" si="276"/>
        <v>7</v>
      </c>
      <c r="G5601" s="56" t="s">
        <v>12627</v>
      </c>
      <c r="H5601" s="56" t="s">
        <v>12627</v>
      </c>
      <c r="I5601" s="56" t="s">
        <v>12628</v>
      </c>
      <c r="J5601" s="57">
        <v>888460</v>
      </c>
      <c r="K5601" s="58" t="s">
        <v>11726</v>
      </c>
      <c r="L5601" s="57">
        <v>71077</v>
      </c>
      <c r="M5601" s="59">
        <f t="shared" si="274"/>
        <v>959537</v>
      </c>
      <c r="N5601">
        <f>+VLOOKUP(C5601,'Thanh toán '!M$1335:N$6972,2,0)</f>
        <v>959537</v>
      </c>
      <c r="O5601" s="61">
        <f t="shared" si="277"/>
        <v>0</v>
      </c>
    </row>
    <row r="5602" spans="1:16" hidden="1" x14ac:dyDescent="0.3">
      <c r="A5602" s="43">
        <v>2023</v>
      </c>
      <c r="B5602" s="56" t="s">
        <v>19673</v>
      </c>
      <c r="C5602" s="19">
        <f t="shared" si="275"/>
        <v>44069</v>
      </c>
      <c r="D5602" s="56" t="s">
        <v>13350</v>
      </c>
      <c r="E5602" s="55">
        <v>45133</v>
      </c>
      <c r="F5602" s="18">
        <f t="shared" si="276"/>
        <v>7</v>
      </c>
      <c r="G5602" s="56" t="s">
        <v>12191</v>
      </c>
      <c r="H5602" s="56" t="s">
        <v>14386</v>
      </c>
      <c r="I5602" s="56" t="s">
        <v>12192</v>
      </c>
      <c r="J5602" s="57">
        <v>690134</v>
      </c>
      <c r="K5602" s="58" t="s">
        <v>11726</v>
      </c>
      <c r="L5602" s="57">
        <v>55211</v>
      </c>
      <c r="M5602" s="59">
        <f t="shared" si="274"/>
        <v>745345</v>
      </c>
      <c r="N5602">
        <f>+VLOOKUP(C5602,'Thanh toán '!M$8228:N$9243,2,0)</f>
        <v>745345</v>
      </c>
      <c r="O5602" s="61">
        <f t="shared" si="277"/>
        <v>0</v>
      </c>
      <c r="P5602" t="s">
        <v>25392</v>
      </c>
    </row>
    <row r="5603" spans="1:16" hidden="1" x14ac:dyDescent="0.3">
      <c r="B5603" s="56" t="s">
        <v>19674</v>
      </c>
      <c r="C5603" s="19">
        <f t="shared" si="275"/>
        <v>44070</v>
      </c>
      <c r="D5603" s="56" t="s">
        <v>13350</v>
      </c>
      <c r="E5603" s="55">
        <v>45133</v>
      </c>
      <c r="F5603" s="18">
        <f t="shared" si="276"/>
        <v>7</v>
      </c>
      <c r="G5603" s="56" t="s">
        <v>12639</v>
      </c>
      <c r="H5603" s="56" t="s">
        <v>12639</v>
      </c>
      <c r="I5603" s="56" t="s">
        <v>12640</v>
      </c>
      <c r="J5603" s="57">
        <v>1315020</v>
      </c>
      <c r="K5603" s="58" t="s">
        <v>11726</v>
      </c>
      <c r="L5603" s="57">
        <v>105202</v>
      </c>
      <c r="M5603" s="59">
        <f t="shared" si="274"/>
        <v>1420222</v>
      </c>
      <c r="N5603">
        <f>+VLOOKUP(C5603,'Thanh toán '!M$1335:N$6972,2,0)</f>
        <v>1420222</v>
      </c>
      <c r="O5603" s="61">
        <f t="shared" si="277"/>
        <v>0</v>
      </c>
    </row>
    <row r="5604" spans="1:16" hidden="1" x14ac:dyDescent="0.3">
      <c r="B5604" s="56" t="s">
        <v>19675</v>
      </c>
      <c r="C5604" s="19">
        <f t="shared" si="275"/>
        <v>44071</v>
      </c>
      <c r="D5604" s="56" t="s">
        <v>13350</v>
      </c>
      <c r="E5604" s="55">
        <v>45133</v>
      </c>
      <c r="F5604" s="18">
        <f t="shared" si="276"/>
        <v>7</v>
      </c>
      <c r="G5604" s="56" t="s">
        <v>12618</v>
      </c>
      <c r="H5604" s="56" t="s">
        <v>12618</v>
      </c>
      <c r="I5604" s="56" t="s">
        <v>12619</v>
      </c>
      <c r="J5604" s="57">
        <v>486831</v>
      </c>
      <c r="K5604" s="58" t="s">
        <v>11726</v>
      </c>
      <c r="L5604" s="57">
        <v>38946</v>
      </c>
      <c r="M5604" s="59">
        <f t="shared" si="274"/>
        <v>525777</v>
      </c>
      <c r="N5604">
        <f>+VLOOKUP(C5604,'Thanh toán '!M$1335:N$6972,2,0)</f>
        <v>525777</v>
      </c>
      <c r="O5604" s="61">
        <f t="shared" si="277"/>
        <v>0</v>
      </c>
    </row>
    <row r="5605" spans="1:16" hidden="1" x14ac:dyDescent="0.3">
      <c r="B5605" s="56" t="s">
        <v>19676</v>
      </c>
      <c r="C5605" s="19">
        <f t="shared" si="275"/>
        <v>44072</v>
      </c>
      <c r="D5605" s="56" t="s">
        <v>13350</v>
      </c>
      <c r="E5605" s="55">
        <v>45133</v>
      </c>
      <c r="F5605" s="18">
        <f t="shared" si="276"/>
        <v>7</v>
      </c>
      <c r="G5605" s="56" t="s">
        <v>12194</v>
      </c>
      <c r="H5605" s="56" t="s">
        <v>12194</v>
      </c>
      <c r="I5605" s="56" t="s">
        <v>12195</v>
      </c>
      <c r="J5605" s="57">
        <v>1849615</v>
      </c>
      <c r="K5605" s="58" t="s">
        <v>11726</v>
      </c>
      <c r="L5605" s="57">
        <v>147969</v>
      </c>
      <c r="M5605" s="59">
        <f t="shared" si="274"/>
        <v>1997584</v>
      </c>
      <c r="N5605">
        <f>+VLOOKUP(C5605,'Thanh toán '!M$1335:N$6972,2,0)</f>
        <v>1997584</v>
      </c>
      <c r="O5605" s="61">
        <f t="shared" si="277"/>
        <v>0</v>
      </c>
    </row>
    <row r="5606" spans="1:16" hidden="1" x14ac:dyDescent="0.3">
      <c r="B5606" s="56" t="s">
        <v>19677</v>
      </c>
      <c r="C5606" s="19">
        <f t="shared" si="275"/>
        <v>44073</v>
      </c>
      <c r="D5606" s="56" t="s">
        <v>13350</v>
      </c>
      <c r="E5606" s="55">
        <v>45133</v>
      </c>
      <c r="F5606" s="18">
        <f t="shared" si="276"/>
        <v>7</v>
      </c>
      <c r="G5606" s="56" t="s">
        <v>12182</v>
      </c>
      <c r="H5606" s="56" t="s">
        <v>12182</v>
      </c>
      <c r="I5606" s="56" t="s">
        <v>12183</v>
      </c>
      <c r="J5606" s="57">
        <v>5445560</v>
      </c>
      <c r="K5606" s="58" t="s">
        <v>11726</v>
      </c>
      <c r="L5606" s="57">
        <v>435645</v>
      </c>
      <c r="M5606" s="59">
        <f t="shared" si="274"/>
        <v>5881205</v>
      </c>
      <c r="N5606">
        <f>+VLOOKUP(C5606,'Thanh toán '!M$1335:N$6972,2,0)</f>
        <v>5881205</v>
      </c>
      <c r="O5606" s="61">
        <f t="shared" si="277"/>
        <v>0</v>
      </c>
    </row>
    <row r="5607" spans="1:16" hidden="1" x14ac:dyDescent="0.3">
      <c r="B5607" s="56" t="s">
        <v>19678</v>
      </c>
      <c r="C5607" s="19">
        <f t="shared" si="275"/>
        <v>44074</v>
      </c>
      <c r="D5607" s="56" t="s">
        <v>13350</v>
      </c>
      <c r="E5607" s="55">
        <v>45133</v>
      </c>
      <c r="F5607" s="18">
        <f t="shared" si="276"/>
        <v>7</v>
      </c>
      <c r="G5607" s="56" t="s">
        <v>12179</v>
      </c>
      <c r="H5607" s="56" t="s">
        <v>12179</v>
      </c>
      <c r="I5607" s="56" t="s">
        <v>12180</v>
      </c>
      <c r="J5607" s="57">
        <v>7604830</v>
      </c>
      <c r="K5607" s="58" t="s">
        <v>11726</v>
      </c>
      <c r="L5607" s="57">
        <v>608386</v>
      </c>
      <c r="M5607" s="59">
        <f t="shared" si="274"/>
        <v>8213216</v>
      </c>
      <c r="N5607">
        <f>+VLOOKUP(C5607,'Thanh toán '!M$1335:N$6972,2,0)</f>
        <v>8213216</v>
      </c>
      <c r="O5607" s="61">
        <f t="shared" si="277"/>
        <v>0</v>
      </c>
    </row>
    <row r="5608" spans="1:16" hidden="1" x14ac:dyDescent="0.3">
      <c r="B5608" s="56" t="s">
        <v>19679</v>
      </c>
      <c r="C5608" s="19">
        <f t="shared" si="275"/>
        <v>44075</v>
      </c>
      <c r="D5608" s="56" t="s">
        <v>13350</v>
      </c>
      <c r="E5608" s="55">
        <v>45133</v>
      </c>
      <c r="F5608" s="18">
        <f t="shared" si="276"/>
        <v>7</v>
      </c>
      <c r="G5608" s="56" t="s">
        <v>12835</v>
      </c>
      <c r="H5608" s="56" t="s">
        <v>12835</v>
      </c>
      <c r="I5608" s="56" t="s">
        <v>12836</v>
      </c>
      <c r="J5608" s="57">
        <v>815480</v>
      </c>
      <c r="K5608" s="58" t="s">
        <v>11726</v>
      </c>
      <c r="L5608" s="57">
        <v>65238</v>
      </c>
      <c r="M5608" s="59">
        <f t="shared" si="274"/>
        <v>880718</v>
      </c>
      <c r="N5608">
        <f>+VLOOKUP(C5608,'Thanh toán '!M$1335:N$6972,2,0)</f>
        <v>880718</v>
      </c>
      <c r="O5608" s="61">
        <f t="shared" si="277"/>
        <v>0</v>
      </c>
    </row>
    <row r="5609" spans="1:16" hidden="1" x14ac:dyDescent="0.3">
      <c r="B5609" s="56" t="s">
        <v>19680</v>
      </c>
      <c r="C5609" s="19">
        <f t="shared" si="275"/>
        <v>44076</v>
      </c>
      <c r="D5609" s="56" t="s">
        <v>13350</v>
      </c>
      <c r="E5609" s="55">
        <v>45133</v>
      </c>
      <c r="F5609" s="18">
        <f t="shared" si="276"/>
        <v>7</v>
      </c>
      <c r="G5609" s="56" t="s">
        <v>12173</v>
      </c>
      <c r="H5609" s="56" t="s">
        <v>12173</v>
      </c>
      <c r="I5609" s="56" t="s">
        <v>12174</v>
      </c>
      <c r="J5609" s="57">
        <v>3393590</v>
      </c>
      <c r="K5609" s="58" t="s">
        <v>11726</v>
      </c>
      <c r="L5609" s="57">
        <v>271487</v>
      </c>
      <c r="M5609" s="59">
        <f t="shared" si="274"/>
        <v>3665077</v>
      </c>
      <c r="N5609">
        <f>+VLOOKUP(C5609,'Thanh toán '!M$1335:N$6972,2,0)</f>
        <v>3665077</v>
      </c>
      <c r="O5609" s="61">
        <f t="shared" si="277"/>
        <v>0</v>
      </c>
    </row>
    <row r="5610" spans="1:16" hidden="1" x14ac:dyDescent="0.3">
      <c r="B5610" s="56" t="s">
        <v>19681</v>
      </c>
      <c r="C5610" s="19">
        <f t="shared" si="275"/>
        <v>44486</v>
      </c>
      <c r="D5610" s="56" t="s">
        <v>13350</v>
      </c>
      <c r="E5610" s="55">
        <v>45134</v>
      </c>
      <c r="F5610" s="18">
        <f t="shared" si="276"/>
        <v>7</v>
      </c>
      <c r="G5610" s="56" t="s">
        <v>11838</v>
      </c>
      <c r="H5610" s="56" t="s">
        <v>13459</v>
      </c>
      <c r="I5610" s="56" t="s">
        <v>11839</v>
      </c>
      <c r="J5610" s="57">
        <v>1733789</v>
      </c>
      <c r="K5610" s="58" t="s">
        <v>11726</v>
      </c>
      <c r="L5610" s="57">
        <v>138703</v>
      </c>
      <c r="M5610" s="59">
        <f t="shared" si="274"/>
        <v>1872492</v>
      </c>
      <c r="N5610">
        <f>+VLOOKUP(C5610,'Thanh toán '!M$1335:N$6972,2,0)</f>
        <v>1872492</v>
      </c>
      <c r="O5610" s="61">
        <f t="shared" si="277"/>
        <v>0</v>
      </c>
    </row>
    <row r="5611" spans="1:16" hidden="1" x14ac:dyDescent="0.3">
      <c r="B5611" s="56" t="s">
        <v>19682</v>
      </c>
      <c r="C5611" s="19">
        <f t="shared" si="275"/>
        <v>44497</v>
      </c>
      <c r="D5611" s="56" t="s">
        <v>13350</v>
      </c>
      <c r="E5611" s="55">
        <v>45134</v>
      </c>
      <c r="F5611" s="18">
        <f t="shared" si="276"/>
        <v>7</v>
      </c>
      <c r="G5611" s="56" t="s">
        <v>12509</v>
      </c>
      <c r="H5611" s="56" t="s">
        <v>12509</v>
      </c>
      <c r="I5611" s="56" t="s">
        <v>12510</v>
      </c>
      <c r="J5611" s="57">
        <v>2383500</v>
      </c>
      <c r="K5611" s="58" t="s">
        <v>11726</v>
      </c>
      <c r="L5611" s="57">
        <v>190680</v>
      </c>
      <c r="M5611" s="59">
        <f t="shared" si="274"/>
        <v>2574180</v>
      </c>
      <c r="N5611">
        <f>+VLOOKUP(C5611,'Thanh toán '!M$1335:N$6972,2,0)</f>
        <v>2574180</v>
      </c>
      <c r="O5611" s="61">
        <f t="shared" si="277"/>
        <v>0</v>
      </c>
    </row>
    <row r="5612" spans="1:16" hidden="1" x14ac:dyDescent="0.3">
      <c r="B5612" s="56" t="s">
        <v>19683</v>
      </c>
      <c r="C5612" s="19">
        <f t="shared" si="275"/>
        <v>44784</v>
      </c>
      <c r="D5612" s="56" t="s">
        <v>13350</v>
      </c>
      <c r="E5612" s="55">
        <v>45134</v>
      </c>
      <c r="F5612" s="18">
        <f t="shared" si="276"/>
        <v>7</v>
      </c>
      <c r="G5612" s="56" t="s">
        <v>11799</v>
      </c>
      <c r="H5612" s="56" t="s">
        <v>19684</v>
      </c>
      <c r="I5612" s="56" t="s">
        <v>11725</v>
      </c>
      <c r="J5612" s="57">
        <v>707124</v>
      </c>
      <c r="K5612" s="58" t="s">
        <v>11726</v>
      </c>
      <c r="L5612" s="57">
        <v>56570</v>
      </c>
      <c r="M5612" s="59">
        <f t="shared" si="274"/>
        <v>763694</v>
      </c>
      <c r="N5612">
        <f>+VLOOKUP(C5612,'Thanh toán '!M$1335:N$6972,2,0)</f>
        <v>763694</v>
      </c>
      <c r="O5612" s="61">
        <f t="shared" si="277"/>
        <v>0</v>
      </c>
    </row>
    <row r="5613" spans="1:16" hidden="1" x14ac:dyDescent="0.3">
      <c r="B5613" s="56" t="s">
        <v>19685</v>
      </c>
      <c r="C5613" s="19">
        <f t="shared" si="275"/>
        <v>44785</v>
      </c>
      <c r="D5613" s="56" t="s">
        <v>13350</v>
      </c>
      <c r="E5613" s="55">
        <v>45134</v>
      </c>
      <c r="F5613" s="18">
        <f t="shared" si="276"/>
        <v>7</v>
      </c>
      <c r="G5613" s="56" t="s">
        <v>11799</v>
      </c>
      <c r="H5613" s="56" t="s">
        <v>13690</v>
      </c>
      <c r="I5613" s="56" t="s">
        <v>11725</v>
      </c>
      <c r="J5613" s="57">
        <v>811385</v>
      </c>
      <c r="K5613" s="58" t="s">
        <v>11726</v>
      </c>
      <c r="L5613" s="57">
        <v>64911</v>
      </c>
      <c r="M5613" s="59">
        <f t="shared" si="274"/>
        <v>876296</v>
      </c>
      <c r="N5613">
        <f>+VLOOKUP(C5613,'Thanh toán '!M$1335:N$6972,2,0)</f>
        <v>876296</v>
      </c>
      <c r="O5613" s="61">
        <f t="shared" si="277"/>
        <v>0</v>
      </c>
    </row>
    <row r="5614" spans="1:16" hidden="1" x14ac:dyDescent="0.3">
      <c r="B5614" s="56" t="s">
        <v>19686</v>
      </c>
      <c r="C5614" s="19">
        <f t="shared" si="275"/>
        <v>44786</v>
      </c>
      <c r="D5614" s="56" t="s">
        <v>13350</v>
      </c>
      <c r="E5614" s="55">
        <v>45134</v>
      </c>
      <c r="F5614" s="18">
        <f t="shared" si="276"/>
        <v>7</v>
      </c>
      <c r="G5614" s="56" t="s">
        <v>11799</v>
      </c>
      <c r="H5614" s="56" t="s">
        <v>13684</v>
      </c>
      <c r="I5614" s="56" t="s">
        <v>11725</v>
      </c>
      <c r="J5614" s="57">
        <v>1619995</v>
      </c>
      <c r="K5614" s="58" t="s">
        <v>11726</v>
      </c>
      <c r="L5614" s="57">
        <v>129600</v>
      </c>
      <c r="M5614" s="59">
        <f t="shared" si="274"/>
        <v>1749595</v>
      </c>
      <c r="N5614">
        <f>+VLOOKUP(C5614,'Thanh toán '!M$1335:N$6972,2,0)</f>
        <v>1749595</v>
      </c>
      <c r="O5614" s="61">
        <f t="shared" si="277"/>
        <v>0</v>
      </c>
    </row>
    <row r="5615" spans="1:16" hidden="1" x14ac:dyDescent="0.3">
      <c r="B5615" s="56" t="s">
        <v>19687</v>
      </c>
      <c r="C5615" s="19">
        <f t="shared" si="275"/>
        <v>44787</v>
      </c>
      <c r="D5615" s="56" t="s">
        <v>13350</v>
      </c>
      <c r="E5615" s="55">
        <v>45134</v>
      </c>
      <c r="F5615" s="18">
        <f t="shared" si="276"/>
        <v>7</v>
      </c>
      <c r="G5615" s="56" t="s">
        <v>11799</v>
      </c>
      <c r="H5615" s="56" t="s">
        <v>13731</v>
      </c>
      <c r="I5615" s="56" t="s">
        <v>11725</v>
      </c>
      <c r="J5615" s="57">
        <v>850507</v>
      </c>
      <c r="K5615" s="58" t="s">
        <v>11726</v>
      </c>
      <c r="L5615" s="57">
        <v>68041</v>
      </c>
      <c r="M5615" s="59">
        <f t="shared" si="274"/>
        <v>918548</v>
      </c>
      <c r="N5615">
        <f>+VLOOKUP(C5615,'Thanh toán '!M$1335:N$6972,2,0)</f>
        <v>918548</v>
      </c>
      <c r="O5615" s="61">
        <f t="shared" si="277"/>
        <v>0</v>
      </c>
    </row>
    <row r="5616" spans="1:16" hidden="1" x14ac:dyDescent="0.3">
      <c r="B5616" s="56" t="s">
        <v>19688</v>
      </c>
      <c r="C5616" s="19">
        <f t="shared" si="275"/>
        <v>44788</v>
      </c>
      <c r="D5616" s="56" t="s">
        <v>13350</v>
      </c>
      <c r="E5616" s="55">
        <v>45134</v>
      </c>
      <c r="F5616" s="18">
        <f t="shared" si="276"/>
        <v>7</v>
      </c>
      <c r="G5616" s="56" t="s">
        <v>11799</v>
      </c>
      <c r="H5616" s="56" t="s">
        <v>13661</v>
      </c>
      <c r="I5616" s="56" t="s">
        <v>11725</v>
      </c>
      <c r="J5616" s="57">
        <v>992538</v>
      </c>
      <c r="K5616" s="58" t="s">
        <v>11726</v>
      </c>
      <c r="L5616" s="57">
        <v>79403</v>
      </c>
      <c r="M5616" s="59">
        <f t="shared" si="274"/>
        <v>1071941</v>
      </c>
      <c r="N5616">
        <f>+VLOOKUP(C5616,'Thanh toán '!M$1335:N$6972,2,0)</f>
        <v>1071941</v>
      </c>
      <c r="O5616" s="61">
        <f t="shared" si="277"/>
        <v>0</v>
      </c>
    </row>
    <row r="5617" spans="2:15" hidden="1" x14ac:dyDescent="0.3">
      <c r="B5617" s="56" t="s">
        <v>19689</v>
      </c>
      <c r="C5617" s="19">
        <f t="shared" si="275"/>
        <v>44789</v>
      </c>
      <c r="D5617" s="56" t="s">
        <v>13350</v>
      </c>
      <c r="E5617" s="55">
        <v>45134</v>
      </c>
      <c r="F5617" s="18">
        <f t="shared" si="276"/>
        <v>7</v>
      </c>
      <c r="G5617" s="56" t="s">
        <v>12459</v>
      </c>
      <c r="H5617" s="56" t="s">
        <v>12459</v>
      </c>
      <c r="I5617" s="56" t="s">
        <v>12460</v>
      </c>
      <c r="J5617" s="57">
        <v>1060500</v>
      </c>
      <c r="K5617" s="58" t="s">
        <v>11726</v>
      </c>
      <c r="L5617" s="57">
        <v>84840</v>
      </c>
      <c r="M5617" s="59">
        <f t="shared" si="274"/>
        <v>1145340</v>
      </c>
      <c r="N5617">
        <f>+VLOOKUP(C5617,'Thanh toán '!M$1335:N$6972,2,0)</f>
        <v>1145340</v>
      </c>
      <c r="O5617" s="61">
        <f t="shared" si="277"/>
        <v>0</v>
      </c>
    </row>
    <row r="5618" spans="2:15" hidden="1" x14ac:dyDescent="0.3">
      <c r="B5618" s="56" t="s">
        <v>19690</v>
      </c>
      <c r="C5618" s="19">
        <f t="shared" si="275"/>
        <v>44790</v>
      </c>
      <c r="D5618" s="56" t="s">
        <v>13350</v>
      </c>
      <c r="E5618" s="55">
        <v>45134</v>
      </c>
      <c r="F5618" s="18">
        <f t="shared" si="276"/>
        <v>7</v>
      </c>
      <c r="G5618" s="56" t="s">
        <v>12459</v>
      </c>
      <c r="H5618" s="56" t="s">
        <v>12459</v>
      </c>
      <c r="I5618" s="56" t="s">
        <v>12460</v>
      </c>
      <c r="J5618" s="57">
        <v>1160870</v>
      </c>
      <c r="K5618" s="58" t="s">
        <v>11726</v>
      </c>
      <c r="L5618" s="57">
        <v>92870</v>
      </c>
      <c r="M5618" s="59">
        <f t="shared" si="274"/>
        <v>1253740</v>
      </c>
      <c r="N5618">
        <f>+VLOOKUP(C5618,'Thanh toán '!M$1335:N$6972,2,0)</f>
        <v>1253740</v>
      </c>
      <c r="O5618" s="61">
        <f t="shared" si="277"/>
        <v>0</v>
      </c>
    </row>
    <row r="5619" spans="2:15" hidden="1" x14ac:dyDescent="0.3">
      <c r="B5619" s="56" t="s">
        <v>19691</v>
      </c>
      <c r="C5619" s="19">
        <f t="shared" si="275"/>
        <v>44791</v>
      </c>
      <c r="D5619" s="56" t="s">
        <v>13350</v>
      </c>
      <c r="E5619" s="55">
        <v>45134</v>
      </c>
      <c r="F5619" s="18">
        <f t="shared" si="276"/>
        <v>7</v>
      </c>
      <c r="G5619" s="56" t="s">
        <v>11799</v>
      </c>
      <c r="H5619" s="56" t="s">
        <v>19692</v>
      </c>
      <c r="I5619" s="56" t="s">
        <v>11725</v>
      </c>
      <c r="J5619" s="57">
        <v>1131144</v>
      </c>
      <c r="K5619" s="58" t="s">
        <v>11726</v>
      </c>
      <c r="L5619" s="57">
        <v>90492</v>
      </c>
      <c r="M5619" s="59">
        <f t="shared" si="274"/>
        <v>1221636</v>
      </c>
      <c r="N5619">
        <f>+VLOOKUP(C5619,'Thanh toán '!M$1335:N$6972,2,0)</f>
        <v>1221636</v>
      </c>
      <c r="O5619" s="61">
        <f t="shared" si="277"/>
        <v>0</v>
      </c>
    </row>
    <row r="5620" spans="2:15" hidden="1" x14ac:dyDescent="0.3">
      <c r="B5620" s="56" t="s">
        <v>19693</v>
      </c>
      <c r="C5620" s="19">
        <f t="shared" si="275"/>
        <v>44792</v>
      </c>
      <c r="D5620" s="56" t="s">
        <v>13350</v>
      </c>
      <c r="E5620" s="55">
        <v>45134</v>
      </c>
      <c r="F5620" s="18">
        <f t="shared" si="276"/>
        <v>7</v>
      </c>
      <c r="G5620" s="56" t="s">
        <v>11799</v>
      </c>
      <c r="H5620" s="56" t="s">
        <v>19694</v>
      </c>
      <c r="I5620" s="56" t="s">
        <v>11725</v>
      </c>
      <c r="J5620" s="57">
        <v>1131144</v>
      </c>
      <c r="K5620" s="58" t="s">
        <v>11726</v>
      </c>
      <c r="L5620" s="57">
        <v>90492</v>
      </c>
      <c r="M5620" s="59">
        <f t="shared" si="274"/>
        <v>1221636</v>
      </c>
      <c r="N5620">
        <f>+VLOOKUP(C5620,'Thanh toán '!M$1335:N$6972,2,0)</f>
        <v>1221636</v>
      </c>
      <c r="O5620" s="61">
        <f t="shared" si="277"/>
        <v>0</v>
      </c>
    </row>
    <row r="5621" spans="2:15" hidden="1" x14ac:dyDescent="0.3">
      <c r="B5621" s="56" t="s">
        <v>19695</v>
      </c>
      <c r="C5621" s="19">
        <f t="shared" si="275"/>
        <v>44801</v>
      </c>
      <c r="D5621" s="56" t="s">
        <v>13350</v>
      </c>
      <c r="E5621" s="55">
        <v>45134</v>
      </c>
      <c r="F5621" s="18">
        <f t="shared" si="276"/>
        <v>7</v>
      </c>
      <c r="G5621" s="56" t="s">
        <v>11799</v>
      </c>
      <c r="H5621" s="56" t="s">
        <v>13698</v>
      </c>
      <c r="I5621" s="56" t="s">
        <v>11725</v>
      </c>
      <c r="J5621" s="57">
        <v>3220685</v>
      </c>
      <c r="K5621" s="58" t="s">
        <v>11726</v>
      </c>
      <c r="L5621" s="57">
        <v>257655</v>
      </c>
      <c r="M5621" s="59">
        <f t="shared" si="274"/>
        <v>3478340</v>
      </c>
      <c r="N5621">
        <f>+VLOOKUP(C5621,'Thanh toán '!M$1335:N$6972,2,0)</f>
        <v>3478340</v>
      </c>
      <c r="O5621" s="61">
        <f t="shared" si="277"/>
        <v>0</v>
      </c>
    </row>
    <row r="5622" spans="2:15" hidden="1" x14ac:dyDescent="0.3">
      <c r="B5622" s="56" t="s">
        <v>19696</v>
      </c>
      <c r="C5622" s="19">
        <f t="shared" si="275"/>
        <v>44802</v>
      </c>
      <c r="D5622" s="56" t="s">
        <v>13350</v>
      </c>
      <c r="E5622" s="55">
        <v>45134</v>
      </c>
      <c r="F5622" s="18">
        <f t="shared" si="276"/>
        <v>7</v>
      </c>
      <c r="G5622" s="56" t="s">
        <v>11799</v>
      </c>
      <c r="H5622" s="56" t="s">
        <v>14074</v>
      </c>
      <c r="I5622" s="56" t="s">
        <v>11725</v>
      </c>
      <c r="J5622" s="57">
        <v>631188</v>
      </c>
      <c r="K5622" s="58" t="s">
        <v>11726</v>
      </c>
      <c r="L5622" s="57">
        <v>50495</v>
      </c>
      <c r="M5622" s="59">
        <f t="shared" ref="M5622:M5680" si="278">+L5622+J5622</f>
        <v>681683</v>
      </c>
      <c r="N5622">
        <f>+VLOOKUP(C5622,'Thanh toán '!M$1335:N$6972,2,0)</f>
        <v>681683</v>
      </c>
      <c r="O5622" s="61">
        <f t="shared" si="277"/>
        <v>0</v>
      </c>
    </row>
    <row r="5623" spans="2:15" hidden="1" x14ac:dyDescent="0.3">
      <c r="B5623" s="56" t="s">
        <v>19697</v>
      </c>
      <c r="C5623" s="19">
        <f t="shared" si="275"/>
        <v>44803</v>
      </c>
      <c r="D5623" s="56" t="s">
        <v>13350</v>
      </c>
      <c r="E5623" s="55">
        <v>45134</v>
      </c>
      <c r="F5623" s="18">
        <f t="shared" si="276"/>
        <v>7</v>
      </c>
      <c r="G5623" s="56" t="s">
        <v>11799</v>
      </c>
      <c r="H5623" s="56" t="s">
        <v>14227</v>
      </c>
      <c r="I5623" s="56" t="s">
        <v>11725</v>
      </c>
      <c r="J5623" s="57">
        <v>645261</v>
      </c>
      <c r="K5623" s="58" t="s">
        <v>11726</v>
      </c>
      <c r="L5623" s="57">
        <v>51621</v>
      </c>
      <c r="M5623" s="59">
        <f t="shared" si="278"/>
        <v>696882</v>
      </c>
      <c r="N5623">
        <f>+VLOOKUP(C5623,'Thanh toán '!M$1335:N$6972,2,0)</f>
        <v>696882</v>
      </c>
      <c r="O5623" s="61">
        <f t="shared" si="277"/>
        <v>0</v>
      </c>
    </row>
    <row r="5624" spans="2:15" hidden="1" x14ac:dyDescent="0.3">
      <c r="B5624" s="56" t="s">
        <v>19698</v>
      </c>
      <c r="C5624" s="19">
        <f t="shared" si="275"/>
        <v>44804</v>
      </c>
      <c r="D5624" s="56" t="s">
        <v>13350</v>
      </c>
      <c r="E5624" s="55">
        <v>45134</v>
      </c>
      <c r="F5624" s="18">
        <f t="shared" si="276"/>
        <v>7</v>
      </c>
      <c r="G5624" s="56" t="s">
        <v>11799</v>
      </c>
      <c r="H5624" s="56" t="s">
        <v>13700</v>
      </c>
      <c r="I5624" s="56" t="s">
        <v>11725</v>
      </c>
      <c r="J5624" s="57">
        <v>802755</v>
      </c>
      <c r="K5624" s="58" t="s">
        <v>11726</v>
      </c>
      <c r="L5624" s="57">
        <v>64220</v>
      </c>
      <c r="M5624" s="59">
        <f t="shared" si="278"/>
        <v>866975</v>
      </c>
      <c r="N5624">
        <f>+VLOOKUP(C5624,'Thanh toán '!M$1335:N$6972,2,0)</f>
        <v>866975</v>
      </c>
      <c r="O5624" s="61">
        <f t="shared" si="277"/>
        <v>0</v>
      </c>
    </row>
    <row r="5625" spans="2:15" hidden="1" x14ac:dyDescent="0.3">
      <c r="B5625" s="56" t="s">
        <v>19699</v>
      </c>
      <c r="C5625" s="19">
        <f t="shared" si="275"/>
        <v>44805</v>
      </c>
      <c r="D5625" s="56" t="s">
        <v>13350</v>
      </c>
      <c r="E5625" s="55">
        <v>45134</v>
      </c>
      <c r="F5625" s="18">
        <f t="shared" si="276"/>
        <v>7</v>
      </c>
      <c r="G5625" s="56" t="s">
        <v>11799</v>
      </c>
      <c r="H5625" s="56" t="s">
        <v>13453</v>
      </c>
      <c r="I5625" s="56" t="s">
        <v>11725</v>
      </c>
      <c r="J5625" s="57">
        <v>1233118</v>
      </c>
      <c r="K5625" s="58" t="s">
        <v>11726</v>
      </c>
      <c r="L5625" s="57">
        <v>98649</v>
      </c>
      <c r="M5625" s="59">
        <f t="shared" si="278"/>
        <v>1331767</v>
      </c>
      <c r="N5625">
        <f>+VLOOKUP(C5625,'Thanh toán '!M$1335:N$6972,2,0)</f>
        <v>1331767</v>
      </c>
      <c r="O5625" s="61">
        <f t="shared" si="277"/>
        <v>0</v>
      </c>
    </row>
    <row r="5626" spans="2:15" hidden="1" x14ac:dyDescent="0.3">
      <c r="B5626" s="56" t="s">
        <v>19700</v>
      </c>
      <c r="C5626" s="19">
        <f t="shared" si="275"/>
        <v>44807</v>
      </c>
      <c r="D5626" s="56" t="s">
        <v>13350</v>
      </c>
      <c r="E5626" s="55">
        <v>45134</v>
      </c>
      <c r="F5626" s="18">
        <f t="shared" si="276"/>
        <v>7</v>
      </c>
      <c r="G5626" s="56" t="s">
        <v>12336</v>
      </c>
      <c r="H5626" s="56" t="s">
        <v>12336</v>
      </c>
      <c r="I5626" s="56" t="s">
        <v>12337</v>
      </c>
      <c r="J5626" s="57">
        <v>2212092</v>
      </c>
      <c r="K5626" s="58" t="s">
        <v>11726</v>
      </c>
      <c r="L5626" s="57">
        <v>176967</v>
      </c>
      <c r="M5626" s="59">
        <f t="shared" si="278"/>
        <v>2389059</v>
      </c>
      <c r="N5626">
        <f>+VLOOKUP(C5626,'Thanh toán '!M$1335:N$6972,2,0)</f>
        <v>2389059</v>
      </c>
      <c r="O5626" s="61">
        <f t="shared" si="277"/>
        <v>0</v>
      </c>
    </row>
    <row r="5627" spans="2:15" hidden="1" x14ac:dyDescent="0.3">
      <c r="B5627" s="56" t="s">
        <v>19701</v>
      </c>
      <c r="C5627" s="19">
        <f t="shared" si="275"/>
        <v>44808</v>
      </c>
      <c r="D5627" s="56" t="s">
        <v>13350</v>
      </c>
      <c r="E5627" s="55">
        <v>45134</v>
      </c>
      <c r="F5627" s="18">
        <f t="shared" si="276"/>
        <v>7</v>
      </c>
      <c r="G5627" s="56" t="s">
        <v>12403</v>
      </c>
      <c r="H5627" s="56" t="s">
        <v>12403</v>
      </c>
      <c r="I5627" s="56" t="s">
        <v>12404</v>
      </c>
      <c r="J5627" s="57">
        <v>1910350</v>
      </c>
      <c r="K5627" s="58" t="s">
        <v>11726</v>
      </c>
      <c r="L5627" s="57">
        <v>152828</v>
      </c>
      <c r="M5627" s="59">
        <f t="shared" si="278"/>
        <v>2063178</v>
      </c>
      <c r="N5627">
        <f>+VLOOKUP(C5627,'Thanh toán '!M$1335:N$6972,2,0)</f>
        <v>2063178</v>
      </c>
      <c r="O5627" s="61">
        <f t="shared" si="277"/>
        <v>0</v>
      </c>
    </row>
    <row r="5628" spans="2:15" hidden="1" x14ac:dyDescent="0.3">
      <c r="B5628" s="56" t="s">
        <v>19702</v>
      </c>
      <c r="C5628" s="19">
        <f t="shared" si="275"/>
        <v>44809</v>
      </c>
      <c r="D5628" s="56" t="s">
        <v>13350</v>
      </c>
      <c r="E5628" s="55">
        <v>45134</v>
      </c>
      <c r="F5628" s="18">
        <f t="shared" si="276"/>
        <v>7</v>
      </c>
      <c r="G5628" s="56" t="s">
        <v>11799</v>
      </c>
      <c r="H5628" s="56" t="s">
        <v>14062</v>
      </c>
      <c r="I5628" s="56" t="s">
        <v>11725</v>
      </c>
      <c r="J5628" s="57">
        <v>222750</v>
      </c>
      <c r="K5628" s="58" t="s">
        <v>11726</v>
      </c>
      <c r="L5628" s="57">
        <v>17820</v>
      </c>
      <c r="M5628" s="59">
        <f t="shared" si="278"/>
        <v>240570</v>
      </c>
      <c r="N5628">
        <f>+VLOOKUP(C5628,'Thanh toán '!M$1335:N$6972,2,0)</f>
        <v>240570</v>
      </c>
      <c r="O5628" s="61">
        <f t="shared" si="277"/>
        <v>0</v>
      </c>
    </row>
    <row r="5629" spans="2:15" hidden="1" x14ac:dyDescent="0.3">
      <c r="B5629" s="56" t="s">
        <v>19703</v>
      </c>
      <c r="C5629" s="19">
        <f t="shared" si="275"/>
        <v>44810</v>
      </c>
      <c r="D5629" s="56" t="s">
        <v>13350</v>
      </c>
      <c r="E5629" s="55">
        <v>45134</v>
      </c>
      <c r="F5629" s="18">
        <f t="shared" si="276"/>
        <v>7</v>
      </c>
      <c r="G5629" s="56" t="s">
        <v>11799</v>
      </c>
      <c r="H5629" s="56" t="s">
        <v>14062</v>
      </c>
      <c r="I5629" s="56" t="s">
        <v>11725</v>
      </c>
      <c r="J5629" s="57">
        <v>1201865</v>
      </c>
      <c r="K5629" s="58" t="s">
        <v>11726</v>
      </c>
      <c r="L5629" s="57">
        <v>96149</v>
      </c>
      <c r="M5629" s="59">
        <f t="shared" si="278"/>
        <v>1298014</v>
      </c>
      <c r="N5629">
        <f>+VLOOKUP(C5629,'Thanh toán '!M$1335:N$6972,2,0)</f>
        <v>1298014</v>
      </c>
      <c r="O5629" s="61">
        <f t="shared" si="277"/>
        <v>0</v>
      </c>
    </row>
    <row r="5630" spans="2:15" hidden="1" x14ac:dyDescent="0.3">
      <c r="B5630" s="56" t="s">
        <v>19704</v>
      </c>
      <c r="C5630" s="19">
        <f t="shared" si="275"/>
        <v>44811</v>
      </c>
      <c r="D5630" s="56" t="s">
        <v>13350</v>
      </c>
      <c r="E5630" s="55">
        <v>45134</v>
      </c>
      <c r="F5630" s="18">
        <f t="shared" si="276"/>
        <v>7</v>
      </c>
      <c r="G5630" s="56" t="s">
        <v>11799</v>
      </c>
      <c r="H5630" s="56" t="s">
        <v>14181</v>
      </c>
      <c r="I5630" s="56" t="s">
        <v>11725</v>
      </c>
      <c r="J5630" s="57">
        <v>547304</v>
      </c>
      <c r="K5630" s="58" t="s">
        <v>11726</v>
      </c>
      <c r="L5630" s="57">
        <v>43784</v>
      </c>
      <c r="M5630" s="59">
        <f t="shared" si="278"/>
        <v>591088</v>
      </c>
      <c r="N5630">
        <f>+VLOOKUP(C5630,'Thanh toán '!M$1335:N$6972,2,0)</f>
        <v>591088</v>
      </c>
      <c r="O5630" s="61">
        <f t="shared" si="277"/>
        <v>0</v>
      </c>
    </row>
    <row r="5631" spans="2:15" hidden="1" x14ac:dyDescent="0.3">
      <c r="B5631" s="56" t="s">
        <v>19705</v>
      </c>
      <c r="C5631" s="19">
        <f t="shared" si="275"/>
        <v>44834</v>
      </c>
      <c r="D5631" s="56" t="s">
        <v>13350</v>
      </c>
      <c r="E5631" s="55">
        <v>45134</v>
      </c>
      <c r="F5631" s="18">
        <f t="shared" si="276"/>
        <v>7</v>
      </c>
      <c r="G5631" s="56" t="s">
        <v>11799</v>
      </c>
      <c r="H5631" s="56" t="s">
        <v>13709</v>
      </c>
      <c r="I5631" s="56" t="s">
        <v>11725</v>
      </c>
      <c r="J5631" s="57">
        <v>939627</v>
      </c>
      <c r="K5631" s="58" t="s">
        <v>11726</v>
      </c>
      <c r="L5631" s="57">
        <v>75170</v>
      </c>
      <c r="M5631" s="59">
        <f t="shared" si="278"/>
        <v>1014797</v>
      </c>
      <c r="N5631">
        <f>+VLOOKUP(C5631,'Thanh toán '!M$1335:N$6972,2,0)</f>
        <v>1014797</v>
      </c>
      <c r="O5631" s="61">
        <f t="shared" si="277"/>
        <v>0</v>
      </c>
    </row>
    <row r="5632" spans="2:15" hidden="1" x14ac:dyDescent="0.3">
      <c r="B5632" s="56" t="s">
        <v>19706</v>
      </c>
      <c r="C5632" s="19">
        <f t="shared" si="275"/>
        <v>44835</v>
      </c>
      <c r="D5632" s="56" t="s">
        <v>13350</v>
      </c>
      <c r="E5632" s="55">
        <v>45134</v>
      </c>
      <c r="F5632" s="18">
        <f t="shared" si="276"/>
        <v>7</v>
      </c>
      <c r="G5632" s="56" t="s">
        <v>11799</v>
      </c>
      <c r="H5632" s="56" t="s">
        <v>14037</v>
      </c>
      <c r="I5632" s="56" t="s">
        <v>11725</v>
      </c>
      <c r="J5632" s="57">
        <v>707474</v>
      </c>
      <c r="K5632" s="58" t="s">
        <v>11726</v>
      </c>
      <c r="L5632" s="57">
        <v>56598</v>
      </c>
      <c r="M5632" s="59">
        <f t="shared" si="278"/>
        <v>764072</v>
      </c>
      <c r="N5632">
        <f>+VLOOKUP(C5632,'Thanh toán '!M$1335:N$6972,2,0)</f>
        <v>764072</v>
      </c>
      <c r="O5632" s="61">
        <f t="shared" si="277"/>
        <v>0</v>
      </c>
    </row>
    <row r="5633" spans="1:16" hidden="1" x14ac:dyDescent="0.3">
      <c r="B5633" s="56" t="s">
        <v>19707</v>
      </c>
      <c r="C5633" s="19">
        <f t="shared" si="275"/>
        <v>45070</v>
      </c>
      <c r="D5633" s="56" t="s">
        <v>13350</v>
      </c>
      <c r="E5633" s="55">
        <v>45134</v>
      </c>
      <c r="F5633" s="18">
        <f t="shared" si="276"/>
        <v>7</v>
      </c>
      <c r="G5633" s="56" t="s">
        <v>12254</v>
      </c>
      <c r="H5633" s="56" t="s">
        <v>12254</v>
      </c>
      <c r="I5633" s="56" t="s">
        <v>12255</v>
      </c>
      <c r="J5633" s="57">
        <v>530250</v>
      </c>
      <c r="K5633" s="58" t="s">
        <v>11726</v>
      </c>
      <c r="L5633" s="57">
        <v>42420</v>
      </c>
      <c r="M5633" s="59">
        <f t="shared" si="278"/>
        <v>572670</v>
      </c>
      <c r="N5633">
        <f>+VLOOKUP(C5633,'Thanh toán '!M$1335:N$6972,2,0)</f>
        <v>572670</v>
      </c>
      <c r="O5633" s="61">
        <f t="shared" si="277"/>
        <v>0</v>
      </c>
    </row>
    <row r="5634" spans="1:16" hidden="1" x14ac:dyDescent="0.3">
      <c r="B5634" s="56" t="s">
        <v>19708</v>
      </c>
      <c r="C5634" s="19">
        <f t="shared" si="275"/>
        <v>45087</v>
      </c>
      <c r="D5634" s="56" t="s">
        <v>13350</v>
      </c>
      <c r="E5634" s="55">
        <v>45134</v>
      </c>
      <c r="F5634" s="18">
        <f t="shared" si="276"/>
        <v>7</v>
      </c>
      <c r="G5634" s="56" t="s">
        <v>12254</v>
      </c>
      <c r="H5634" s="56" t="s">
        <v>12254</v>
      </c>
      <c r="I5634" s="56" t="s">
        <v>12255</v>
      </c>
      <c r="J5634" s="57">
        <v>2095800</v>
      </c>
      <c r="K5634" s="58" t="s">
        <v>11726</v>
      </c>
      <c r="L5634" s="57">
        <v>167664</v>
      </c>
      <c r="M5634" s="59">
        <f t="shared" si="278"/>
        <v>2263464</v>
      </c>
      <c r="N5634">
        <f>+VLOOKUP(C5634,'Thanh toán '!M$1335:N$6972,2,0)</f>
        <v>2263464</v>
      </c>
      <c r="O5634" s="61">
        <f t="shared" si="277"/>
        <v>0</v>
      </c>
    </row>
    <row r="5635" spans="1:16" hidden="1" x14ac:dyDescent="0.3">
      <c r="B5635" s="56" t="s">
        <v>19709</v>
      </c>
      <c r="C5635" s="19">
        <f t="shared" si="275"/>
        <v>45088</v>
      </c>
      <c r="D5635" s="56" t="s">
        <v>13350</v>
      </c>
      <c r="E5635" s="55">
        <v>45134</v>
      </c>
      <c r="F5635" s="18">
        <f t="shared" si="276"/>
        <v>7</v>
      </c>
      <c r="G5635" s="56" t="s">
        <v>12257</v>
      </c>
      <c r="H5635" s="56" t="s">
        <v>12257</v>
      </c>
      <c r="I5635" s="56" t="s">
        <v>12258</v>
      </c>
      <c r="J5635" s="57">
        <v>3537370</v>
      </c>
      <c r="K5635" s="58" t="s">
        <v>11726</v>
      </c>
      <c r="L5635" s="57">
        <v>282990</v>
      </c>
      <c r="M5635" s="59">
        <f t="shared" si="278"/>
        <v>3820360</v>
      </c>
      <c r="N5635">
        <f>+VLOOKUP(C5635,'Thanh toán '!M$1335:N$6972,2,0)</f>
        <v>3820360</v>
      </c>
      <c r="O5635" s="61">
        <f t="shared" si="277"/>
        <v>0</v>
      </c>
    </row>
    <row r="5636" spans="1:16" hidden="1" x14ac:dyDescent="0.3">
      <c r="B5636" s="56" t="s">
        <v>19710</v>
      </c>
      <c r="C5636" s="19">
        <f t="shared" si="275"/>
        <v>45090</v>
      </c>
      <c r="D5636" s="56" t="s">
        <v>13350</v>
      </c>
      <c r="E5636" s="55">
        <v>45135</v>
      </c>
      <c r="F5636" s="18">
        <f t="shared" si="276"/>
        <v>7</v>
      </c>
      <c r="G5636" s="56" t="s">
        <v>11799</v>
      </c>
      <c r="H5636" s="56" t="s">
        <v>13491</v>
      </c>
      <c r="I5636" s="56" t="s">
        <v>11725</v>
      </c>
      <c r="J5636" s="57">
        <v>815480</v>
      </c>
      <c r="K5636" s="58" t="s">
        <v>11726</v>
      </c>
      <c r="L5636" s="57">
        <v>65238</v>
      </c>
      <c r="M5636" s="59">
        <f t="shared" si="278"/>
        <v>880718</v>
      </c>
      <c r="N5636">
        <f>+VLOOKUP(C5636,'Thanh toán '!M$1335:N$6972,2,0)</f>
        <v>880718</v>
      </c>
      <c r="O5636" s="61">
        <f t="shared" si="277"/>
        <v>0</v>
      </c>
    </row>
    <row r="5637" spans="1:16" hidden="1" x14ac:dyDescent="0.3">
      <c r="B5637" s="56" t="s">
        <v>19711</v>
      </c>
      <c r="C5637" s="19">
        <f t="shared" si="275"/>
        <v>45097</v>
      </c>
      <c r="D5637" s="56" t="s">
        <v>13350</v>
      </c>
      <c r="E5637" s="55">
        <v>45135</v>
      </c>
      <c r="F5637" s="18">
        <f t="shared" si="276"/>
        <v>7</v>
      </c>
      <c r="G5637" s="56" t="s">
        <v>11799</v>
      </c>
      <c r="H5637" s="56" t="s">
        <v>13543</v>
      </c>
      <c r="I5637" s="56" t="s">
        <v>11725</v>
      </c>
      <c r="J5637" s="57">
        <v>811385</v>
      </c>
      <c r="K5637" s="58" t="s">
        <v>11726</v>
      </c>
      <c r="L5637" s="57">
        <v>64911</v>
      </c>
      <c r="M5637" s="59">
        <f t="shared" si="278"/>
        <v>876296</v>
      </c>
      <c r="N5637">
        <f>+VLOOKUP(C5637,'Thanh toán '!M$1335:N$6972,2,0)</f>
        <v>876296</v>
      </c>
      <c r="O5637" s="61">
        <f t="shared" si="277"/>
        <v>0</v>
      </c>
    </row>
    <row r="5638" spans="1:16" hidden="1" x14ac:dyDescent="0.3">
      <c r="B5638" s="56" t="s">
        <v>19712</v>
      </c>
      <c r="C5638" s="19">
        <f t="shared" ref="C5638:C5701" si="279">+B5638*1</f>
        <v>45098</v>
      </c>
      <c r="D5638" s="56" t="s">
        <v>13350</v>
      </c>
      <c r="E5638" s="55">
        <v>45135</v>
      </c>
      <c r="F5638" s="18">
        <f t="shared" ref="F5638:F5701" si="280">+MONTH(E5638)</f>
        <v>7</v>
      </c>
      <c r="G5638" s="56" t="s">
        <v>11799</v>
      </c>
      <c r="H5638" s="56" t="s">
        <v>14149</v>
      </c>
      <c r="I5638" s="56" t="s">
        <v>11725</v>
      </c>
      <c r="J5638" s="57">
        <v>317486</v>
      </c>
      <c r="K5638" s="58" t="s">
        <v>11726</v>
      </c>
      <c r="L5638" s="57">
        <v>25399</v>
      </c>
      <c r="M5638" s="59">
        <f t="shared" si="278"/>
        <v>342885</v>
      </c>
      <c r="N5638">
        <f>+VLOOKUP(C5638,'Thanh toán '!M$1335:N$6972,2,0)</f>
        <v>342885</v>
      </c>
      <c r="O5638" s="61">
        <f t="shared" ref="O5638:O5701" si="281">+N5638-M5638</f>
        <v>0</v>
      </c>
    </row>
    <row r="5639" spans="1:16" hidden="1" x14ac:dyDescent="0.3">
      <c r="A5639" s="43">
        <v>2023</v>
      </c>
      <c r="B5639" s="56" t="s">
        <v>19713</v>
      </c>
      <c r="C5639" s="19">
        <f t="shared" si="279"/>
        <v>45099</v>
      </c>
      <c r="D5639" s="56" t="s">
        <v>13350</v>
      </c>
      <c r="E5639" s="55">
        <v>45135</v>
      </c>
      <c r="F5639" s="18">
        <f t="shared" si="280"/>
        <v>7</v>
      </c>
      <c r="G5639" s="56" t="s">
        <v>11799</v>
      </c>
      <c r="H5639" s="56" t="s">
        <v>13956</v>
      </c>
      <c r="I5639" s="56" t="s">
        <v>11725</v>
      </c>
      <c r="J5639" s="57">
        <v>666348</v>
      </c>
      <c r="K5639" s="58" t="s">
        <v>11726</v>
      </c>
      <c r="L5639" s="57">
        <v>53308</v>
      </c>
      <c r="M5639" s="59">
        <f t="shared" si="278"/>
        <v>719656</v>
      </c>
      <c r="N5639">
        <f>+VLOOKUP(C5639,'Thanh toán '!M$8228:N$9243,2,0)</f>
        <v>719656</v>
      </c>
      <c r="O5639" s="61">
        <f t="shared" si="281"/>
        <v>0</v>
      </c>
      <c r="P5639" t="s">
        <v>25392</v>
      </c>
    </row>
    <row r="5640" spans="1:16" hidden="1" x14ac:dyDescent="0.3">
      <c r="B5640" s="56" t="s">
        <v>19714</v>
      </c>
      <c r="C5640" s="19">
        <f t="shared" si="279"/>
        <v>45100</v>
      </c>
      <c r="D5640" s="56" t="s">
        <v>13350</v>
      </c>
      <c r="E5640" s="55">
        <v>45135</v>
      </c>
      <c r="F5640" s="18">
        <f t="shared" si="280"/>
        <v>7</v>
      </c>
      <c r="G5640" s="56" t="s">
        <v>11768</v>
      </c>
      <c r="H5640" s="56" t="s">
        <v>11768</v>
      </c>
      <c r="I5640" s="56" t="s">
        <v>11769</v>
      </c>
      <c r="J5640" s="57">
        <v>551250</v>
      </c>
      <c r="K5640" s="58" t="s">
        <v>11726</v>
      </c>
      <c r="L5640" s="57">
        <v>44100</v>
      </c>
      <c r="M5640" s="59">
        <f t="shared" si="278"/>
        <v>595350</v>
      </c>
      <c r="N5640">
        <f>+VLOOKUP(C5640,'Thanh toán '!M$1335:N$6972,2,0)</f>
        <v>595350</v>
      </c>
      <c r="O5640" s="61">
        <f t="shared" si="281"/>
        <v>0</v>
      </c>
    </row>
    <row r="5641" spans="1:16" hidden="1" x14ac:dyDescent="0.3">
      <c r="B5641" s="56" t="s">
        <v>19715</v>
      </c>
      <c r="C5641" s="19">
        <f t="shared" si="279"/>
        <v>45101</v>
      </c>
      <c r="D5641" s="56" t="s">
        <v>13350</v>
      </c>
      <c r="E5641" s="55">
        <v>45135</v>
      </c>
      <c r="F5641" s="18">
        <f t="shared" si="280"/>
        <v>7</v>
      </c>
      <c r="G5641" s="56" t="s">
        <v>11768</v>
      </c>
      <c r="H5641" s="56" t="s">
        <v>11768</v>
      </c>
      <c r="I5641" s="56" t="s">
        <v>11769</v>
      </c>
      <c r="J5641" s="57">
        <v>2039140</v>
      </c>
      <c r="K5641" s="58" t="s">
        <v>11726</v>
      </c>
      <c r="L5641" s="57">
        <v>163131</v>
      </c>
      <c r="M5641" s="59">
        <f t="shared" si="278"/>
        <v>2202271</v>
      </c>
      <c r="N5641">
        <f>+VLOOKUP(C5641,'Thanh toán '!M$1335:N$6972,2,0)</f>
        <v>2202271</v>
      </c>
      <c r="O5641" s="61">
        <f t="shared" si="281"/>
        <v>0</v>
      </c>
    </row>
    <row r="5642" spans="1:16" hidden="1" x14ac:dyDescent="0.3">
      <c r="B5642" s="56" t="s">
        <v>19716</v>
      </c>
      <c r="C5642" s="19">
        <f t="shared" si="279"/>
        <v>45102</v>
      </c>
      <c r="D5642" s="56" t="s">
        <v>13350</v>
      </c>
      <c r="E5642" s="55">
        <v>45135</v>
      </c>
      <c r="F5642" s="18">
        <f t="shared" si="280"/>
        <v>7</v>
      </c>
      <c r="G5642" s="56" t="s">
        <v>11799</v>
      </c>
      <c r="H5642" s="56" t="s">
        <v>13489</v>
      </c>
      <c r="I5642" s="56" t="s">
        <v>11725</v>
      </c>
      <c r="J5642" s="57">
        <v>741678</v>
      </c>
      <c r="K5642" s="58" t="s">
        <v>11726</v>
      </c>
      <c r="L5642" s="57">
        <v>59334</v>
      </c>
      <c r="M5642" s="59">
        <f t="shared" si="278"/>
        <v>801012</v>
      </c>
      <c r="N5642">
        <f>+VLOOKUP(C5642,'Thanh toán '!M$1335:N$6972,2,0)</f>
        <v>801012</v>
      </c>
      <c r="O5642" s="61">
        <f t="shared" si="281"/>
        <v>0</v>
      </c>
    </row>
    <row r="5643" spans="1:16" hidden="1" x14ac:dyDescent="0.3">
      <c r="B5643" s="56" t="s">
        <v>19717</v>
      </c>
      <c r="C5643" s="19">
        <f t="shared" si="279"/>
        <v>45111</v>
      </c>
      <c r="D5643" s="56" t="s">
        <v>13350</v>
      </c>
      <c r="E5643" s="55">
        <v>45135</v>
      </c>
      <c r="F5643" s="18">
        <f t="shared" si="280"/>
        <v>7</v>
      </c>
      <c r="G5643" s="56" t="s">
        <v>12239</v>
      </c>
      <c r="H5643" s="56" t="s">
        <v>18260</v>
      </c>
      <c r="I5643" s="56" t="s">
        <v>12240</v>
      </c>
      <c r="J5643" s="57">
        <v>2940005</v>
      </c>
      <c r="K5643" s="58" t="s">
        <v>11726</v>
      </c>
      <c r="L5643" s="57">
        <v>235200</v>
      </c>
      <c r="M5643" s="59">
        <f t="shared" si="278"/>
        <v>3175205</v>
      </c>
      <c r="N5643">
        <f>+VLOOKUP(C5643,'Thanh toán '!M$1335:N$6972,2,0)</f>
        <v>3175205</v>
      </c>
      <c r="O5643" s="61">
        <f t="shared" si="281"/>
        <v>0</v>
      </c>
    </row>
    <row r="5644" spans="1:16" hidden="1" x14ac:dyDescent="0.3">
      <c r="B5644" s="56" t="s">
        <v>19718</v>
      </c>
      <c r="C5644" s="19">
        <f t="shared" si="279"/>
        <v>45113</v>
      </c>
      <c r="D5644" s="56" t="s">
        <v>13350</v>
      </c>
      <c r="E5644" s="55">
        <v>45135</v>
      </c>
      <c r="F5644" s="18">
        <f t="shared" si="280"/>
        <v>7</v>
      </c>
      <c r="G5644" s="56" t="s">
        <v>11799</v>
      </c>
      <c r="H5644" s="56" t="s">
        <v>13991</v>
      </c>
      <c r="I5644" s="56" t="s">
        <v>11725</v>
      </c>
      <c r="J5644" s="57">
        <v>758127</v>
      </c>
      <c r="K5644" s="58" t="s">
        <v>11726</v>
      </c>
      <c r="L5644" s="57">
        <v>60650</v>
      </c>
      <c r="M5644" s="59">
        <f t="shared" si="278"/>
        <v>818777</v>
      </c>
      <c r="N5644">
        <f>+VLOOKUP(C5644,'Thanh toán '!M$1335:N$6972,2,0)</f>
        <v>818777</v>
      </c>
      <c r="O5644" s="61">
        <f t="shared" si="281"/>
        <v>0</v>
      </c>
    </row>
    <row r="5645" spans="1:16" hidden="1" x14ac:dyDescent="0.3">
      <c r="B5645" s="56" t="s">
        <v>19719</v>
      </c>
      <c r="C5645" s="19">
        <f t="shared" si="279"/>
        <v>45238</v>
      </c>
      <c r="D5645" s="56" t="s">
        <v>13350</v>
      </c>
      <c r="E5645" s="55">
        <v>45135</v>
      </c>
      <c r="F5645" s="18">
        <f t="shared" si="280"/>
        <v>7</v>
      </c>
      <c r="G5645" s="56" t="s">
        <v>12413</v>
      </c>
      <c r="H5645" s="56" t="s">
        <v>12413</v>
      </c>
      <c r="I5645" s="56" t="s">
        <v>12414</v>
      </c>
      <c r="J5645" s="57">
        <v>2163000</v>
      </c>
      <c r="K5645" s="58" t="s">
        <v>11726</v>
      </c>
      <c r="L5645" s="57">
        <v>173040</v>
      </c>
      <c r="M5645" s="59">
        <f t="shared" si="278"/>
        <v>2336040</v>
      </c>
      <c r="N5645">
        <f>+VLOOKUP(C5645,'Thanh toán '!M$1335:N$6972,2,0)</f>
        <v>2336040</v>
      </c>
      <c r="O5645" s="61">
        <f t="shared" si="281"/>
        <v>0</v>
      </c>
    </row>
    <row r="5646" spans="1:16" hidden="1" x14ac:dyDescent="0.3">
      <c r="B5646" s="56" t="s">
        <v>19720</v>
      </c>
      <c r="C5646" s="19">
        <f t="shared" si="279"/>
        <v>45239</v>
      </c>
      <c r="D5646" s="56" t="s">
        <v>13350</v>
      </c>
      <c r="E5646" s="55">
        <v>45135</v>
      </c>
      <c r="F5646" s="18">
        <f t="shared" si="280"/>
        <v>7</v>
      </c>
      <c r="G5646" s="56" t="s">
        <v>12293</v>
      </c>
      <c r="H5646" s="56" t="s">
        <v>12293</v>
      </c>
      <c r="I5646" s="56" t="s">
        <v>12294</v>
      </c>
      <c r="J5646" s="57">
        <v>2158575</v>
      </c>
      <c r="K5646" s="58" t="s">
        <v>11726</v>
      </c>
      <c r="L5646" s="57">
        <v>172686</v>
      </c>
      <c r="M5646" s="59">
        <f t="shared" si="278"/>
        <v>2331261</v>
      </c>
      <c r="N5646">
        <f>+VLOOKUP(C5646,'Thanh toán '!M$1335:N$6972,2,0)</f>
        <v>2331261</v>
      </c>
      <c r="O5646" s="61">
        <f t="shared" si="281"/>
        <v>0</v>
      </c>
    </row>
    <row r="5647" spans="1:16" hidden="1" x14ac:dyDescent="0.3">
      <c r="B5647" s="56" t="s">
        <v>19721</v>
      </c>
      <c r="C5647" s="19">
        <f t="shared" si="279"/>
        <v>45240</v>
      </c>
      <c r="D5647" s="56" t="s">
        <v>13350</v>
      </c>
      <c r="E5647" s="55">
        <v>45135</v>
      </c>
      <c r="F5647" s="18">
        <f t="shared" si="280"/>
        <v>7</v>
      </c>
      <c r="G5647" s="56" t="s">
        <v>12890</v>
      </c>
      <c r="H5647" s="56" t="s">
        <v>12890</v>
      </c>
      <c r="I5647" s="56" t="s">
        <v>12891</v>
      </c>
      <c r="J5647" s="57">
        <v>1284413</v>
      </c>
      <c r="K5647" s="58" t="s">
        <v>11726</v>
      </c>
      <c r="L5647" s="57">
        <v>102753</v>
      </c>
      <c r="M5647" s="59">
        <f t="shared" si="278"/>
        <v>1387166</v>
      </c>
      <c r="N5647">
        <f>+VLOOKUP(C5647,'Thanh toán '!M$1335:N$6972,2,0)</f>
        <v>1387166</v>
      </c>
      <c r="O5647" s="61">
        <f t="shared" si="281"/>
        <v>0</v>
      </c>
    </row>
    <row r="5648" spans="1:16" hidden="1" x14ac:dyDescent="0.3">
      <c r="B5648" s="56" t="s">
        <v>19722</v>
      </c>
      <c r="C5648" s="19">
        <f t="shared" si="279"/>
        <v>45241</v>
      </c>
      <c r="D5648" s="56" t="s">
        <v>13350</v>
      </c>
      <c r="E5648" s="55">
        <v>45135</v>
      </c>
      <c r="F5648" s="18">
        <f t="shared" si="280"/>
        <v>7</v>
      </c>
      <c r="G5648" s="56" t="s">
        <v>12306</v>
      </c>
      <c r="H5648" s="56" t="s">
        <v>12306</v>
      </c>
      <c r="I5648" s="56" t="s">
        <v>12307</v>
      </c>
      <c r="J5648" s="57">
        <v>3035550</v>
      </c>
      <c r="K5648" s="58" t="s">
        <v>11726</v>
      </c>
      <c r="L5648" s="57">
        <v>242844</v>
      </c>
      <c r="M5648" s="59">
        <f t="shared" si="278"/>
        <v>3278394</v>
      </c>
      <c r="N5648">
        <f>+VLOOKUP(C5648,'Thanh toán '!M$1335:N$6972,2,0)</f>
        <v>3278394</v>
      </c>
      <c r="O5648" s="61">
        <f t="shared" si="281"/>
        <v>0</v>
      </c>
    </row>
    <row r="5649" spans="1:17" hidden="1" x14ac:dyDescent="0.3">
      <c r="B5649" s="56" t="s">
        <v>19723</v>
      </c>
      <c r="C5649" s="19">
        <f t="shared" si="279"/>
        <v>45252</v>
      </c>
      <c r="D5649" s="56" t="s">
        <v>13350</v>
      </c>
      <c r="E5649" s="55">
        <v>45136</v>
      </c>
      <c r="F5649" s="18">
        <f t="shared" si="280"/>
        <v>7</v>
      </c>
      <c r="G5649" s="56" t="s">
        <v>12287</v>
      </c>
      <c r="H5649" s="56" t="s">
        <v>12287</v>
      </c>
      <c r="I5649" s="56" t="s">
        <v>12288</v>
      </c>
      <c r="J5649" s="57">
        <v>1924970</v>
      </c>
      <c r="K5649" s="58" t="s">
        <v>11726</v>
      </c>
      <c r="L5649" s="57">
        <v>153998</v>
      </c>
      <c r="M5649" s="59">
        <f t="shared" si="278"/>
        <v>2078968</v>
      </c>
      <c r="N5649">
        <f>+VLOOKUP(C5649,'Thanh toán '!M$1335:N$6972,2,0)</f>
        <v>2078968</v>
      </c>
      <c r="O5649" s="61">
        <f t="shared" si="281"/>
        <v>0</v>
      </c>
    </row>
    <row r="5650" spans="1:17" hidden="1" x14ac:dyDescent="0.3">
      <c r="B5650" s="56" t="s">
        <v>19724</v>
      </c>
      <c r="C5650" s="19">
        <f t="shared" si="279"/>
        <v>45256</v>
      </c>
      <c r="D5650" s="56" t="s">
        <v>13350</v>
      </c>
      <c r="E5650" s="55">
        <v>45136</v>
      </c>
      <c r="F5650" s="18">
        <f t="shared" si="280"/>
        <v>7</v>
      </c>
      <c r="G5650" s="56" t="s">
        <v>12360</v>
      </c>
      <c r="H5650" s="56" t="s">
        <v>12360</v>
      </c>
      <c r="I5650" s="56" t="s">
        <v>12361</v>
      </c>
      <c r="J5650" s="57">
        <v>1289600</v>
      </c>
      <c r="K5650" s="58" t="s">
        <v>11726</v>
      </c>
      <c r="L5650" s="57">
        <v>103168</v>
      </c>
      <c r="M5650" s="59">
        <f t="shared" si="278"/>
        <v>1392768</v>
      </c>
      <c r="N5650">
        <f>+VLOOKUP(C5650,'Thanh toán '!M$1335:N$6972,2,0)</f>
        <v>1392768</v>
      </c>
      <c r="O5650" s="61">
        <f t="shared" si="281"/>
        <v>0</v>
      </c>
    </row>
    <row r="5651" spans="1:17" hidden="1" x14ac:dyDescent="0.3">
      <c r="B5651" s="56" t="s">
        <v>19725</v>
      </c>
      <c r="C5651" s="19">
        <f t="shared" si="279"/>
        <v>45257</v>
      </c>
      <c r="D5651" s="56" t="s">
        <v>13350</v>
      </c>
      <c r="E5651" s="55">
        <v>45136</v>
      </c>
      <c r="F5651" s="18">
        <f t="shared" si="280"/>
        <v>7</v>
      </c>
      <c r="G5651" s="56" t="s">
        <v>12360</v>
      </c>
      <c r="H5651" s="56" t="s">
        <v>12360</v>
      </c>
      <c r="I5651" s="56" t="s">
        <v>12361</v>
      </c>
      <c r="J5651" s="57">
        <v>1632750</v>
      </c>
      <c r="K5651" s="58" t="s">
        <v>11726</v>
      </c>
      <c r="L5651" s="57">
        <v>130620</v>
      </c>
      <c r="M5651" s="59">
        <f t="shared" si="278"/>
        <v>1763370</v>
      </c>
      <c r="N5651">
        <f>+VLOOKUP(C5651,'Thanh toán '!M$1335:N$6972,2,0)</f>
        <v>1763370</v>
      </c>
      <c r="O5651" s="61">
        <f t="shared" si="281"/>
        <v>0</v>
      </c>
    </row>
    <row r="5652" spans="1:17" hidden="1" x14ac:dyDescent="0.3">
      <c r="B5652" s="56" t="s">
        <v>19726</v>
      </c>
      <c r="C5652" s="19">
        <f t="shared" si="279"/>
        <v>45258</v>
      </c>
      <c r="D5652" s="56" t="s">
        <v>13350</v>
      </c>
      <c r="E5652" s="55">
        <v>45136</v>
      </c>
      <c r="F5652" s="18">
        <f t="shared" si="280"/>
        <v>7</v>
      </c>
      <c r="G5652" s="56" t="s">
        <v>12363</v>
      </c>
      <c r="H5652" s="56" t="s">
        <v>12363</v>
      </c>
      <c r="I5652" s="56" t="s">
        <v>12364</v>
      </c>
      <c r="J5652" s="57">
        <v>2285210</v>
      </c>
      <c r="K5652" s="58" t="s">
        <v>11726</v>
      </c>
      <c r="L5652" s="57">
        <v>182817</v>
      </c>
      <c r="M5652" s="59">
        <f t="shared" si="278"/>
        <v>2468027</v>
      </c>
      <c r="N5652">
        <f>+VLOOKUP(C5652,'Thanh toán '!M$1335:N$6972,2,0)</f>
        <v>2468027</v>
      </c>
      <c r="O5652" s="61">
        <f t="shared" si="281"/>
        <v>0</v>
      </c>
    </row>
    <row r="5653" spans="1:17" hidden="1" x14ac:dyDescent="0.3">
      <c r="B5653" s="56" t="s">
        <v>19727</v>
      </c>
      <c r="C5653" s="19">
        <f t="shared" si="279"/>
        <v>45259</v>
      </c>
      <c r="D5653" s="56" t="s">
        <v>13350</v>
      </c>
      <c r="E5653" s="55">
        <v>45136</v>
      </c>
      <c r="F5653" s="18">
        <f t="shared" si="280"/>
        <v>7</v>
      </c>
      <c r="G5653" s="56" t="s">
        <v>12367</v>
      </c>
      <c r="H5653" s="56" t="s">
        <v>14519</v>
      </c>
      <c r="I5653" s="56" t="s">
        <v>12368</v>
      </c>
      <c r="J5653" s="57">
        <v>884818</v>
      </c>
      <c r="K5653" s="58" t="s">
        <v>11726</v>
      </c>
      <c r="L5653" s="57">
        <v>70785</v>
      </c>
      <c r="M5653" s="59">
        <f t="shared" si="278"/>
        <v>955603</v>
      </c>
      <c r="N5653">
        <f>+VLOOKUP(C5653,'Thanh toán '!M$1335:N$6972,2,0)</f>
        <v>955603</v>
      </c>
      <c r="O5653" s="61">
        <f t="shared" si="281"/>
        <v>0</v>
      </c>
    </row>
    <row r="5654" spans="1:17" hidden="1" x14ac:dyDescent="0.3">
      <c r="B5654" s="56" t="s">
        <v>19728</v>
      </c>
      <c r="C5654" s="19">
        <f t="shared" si="279"/>
        <v>45261</v>
      </c>
      <c r="D5654" s="56" t="s">
        <v>13350</v>
      </c>
      <c r="E5654" s="55">
        <v>45136</v>
      </c>
      <c r="F5654" s="18">
        <f t="shared" si="280"/>
        <v>7</v>
      </c>
      <c r="G5654" s="56" t="s">
        <v>11799</v>
      </c>
      <c r="H5654" s="56" t="s">
        <v>13585</v>
      </c>
      <c r="I5654" s="56" t="s">
        <v>11725</v>
      </c>
      <c r="J5654" s="57">
        <v>701024</v>
      </c>
      <c r="K5654" s="58" t="s">
        <v>11726</v>
      </c>
      <c r="L5654" s="57">
        <v>56082</v>
      </c>
      <c r="M5654" s="59">
        <f t="shared" si="278"/>
        <v>757106</v>
      </c>
      <c r="N5654">
        <f>+VLOOKUP(C5654,'Thanh toán '!M$1335:N$6972,2,0)</f>
        <v>757106</v>
      </c>
      <c r="O5654" s="61">
        <f t="shared" si="281"/>
        <v>0</v>
      </c>
    </row>
    <row r="5655" spans="1:17" hidden="1" x14ac:dyDescent="0.3">
      <c r="B5655" s="56" t="s">
        <v>19729</v>
      </c>
      <c r="C5655" s="19">
        <f t="shared" si="279"/>
        <v>45262</v>
      </c>
      <c r="D5655" s="56" t="s">
        <v>13350</v>
      </c>
      <c r="E5655" s="55">
        <v>45136</v>
      </c>
      <c r="F5655" s="18">
        <f t="shared" si="280"/>
        <v>7</v>
      </c>
      <c r="G5655" s="56" t="s">
        <v>12367</v>
      </c>
      <c r="H5655" s="56" t="s">
        <v>13820</v>
      </c>
      <c r="I5655" s="56" t="s">
        <v>12368</v>
      </c>
      <c r="J5655" s="57">
        <v>571306</v>
      </c>
      <c r="K5655" s="58" t="s">
        <v>11726</v>
      </c>
      <c r="L5655" s="57">
        <v>45704</v>
      </c>
      <c r="M5655" s="59">
        <f t="shared" si="278"/>
        <v>617010</v>
      </c>
      <c r="N5655">
        <f>+VLOOKUP(C5655,'Thanh toán '!M$1335:N$6972,2,0)</f>
        <v>617010</v>
      </c>
      <c r="O5655" s="61">
        <f t="shared" si="281"/>
        <v>0</v>
      </c>
    </row>
    <row r="5656" spans="1:17" hidden="1" x14ac:dyDescent="0.3">
      <c r="B5656" s="56" t="s">
        <v>19730</v>
      </c>
      <c r="C5656" s="19">
        <f t="shared" si="279"/>
        <v>45263</v>
      </c>
      <c r="D5656" s="56" t="s">
        <v>13350</v>
      </c>
      <c r="E5656" s="55">
        <v>45136</v>
      </c>
      <c r="F5656" s="18">
        <f t="shared" si="280"/>
        <v>7</v>
      </c>
      <c r="G5656" s="56" t="s">
        <v>11799</v>
      </c>
      <c r="H5656" s="56" t="s">
        <v>13534</v>
      </c>
      <c r="I5656" s="56" t="s">
        <v>11725</v>
      </c>
      <c r="J5656" s="57">
        <v>1546569</v>
      </c>
      <c r="K5656" s="58" t="s">
        <v>11726</v>
      </c>
      <c r="L5656" s="57">
        <v>123726</v>
      </c>
      <c r="M5656" s="59">
        <f t="shared" si="278"/>
        <v>1670295</v>
      </c>
      <c r="N5656">
        <f>+VLOOKUP(C5656,'Thanh toán '!M$1335:N$6972,2,0)</f>
        <v>1670295</v>
      </c>
      <c r="O5656" s="61">
        <f t="shared" si="281"/>
        <v>0</v>
      </c>
    </row>
    <row r="5657" spans="1:17" hidden="1" x14ac:dyDescent="0.3">
      <c r="B5657" s="56" t="s">
        <v>19731</v>
      </c>
      <c r="C5657" s="19">
        <f t="shared" si="279"/>
        <v>45264</v>
      </c>
      <c r="D5657" s="56" t="s">
        <v>13350</v>
      </c>
      <c r="E5657" s="55">
        <v>45136</v>
      </c>
      <c r="F5657" s="18">
        <f t="shared" si="280"/>
        <v>7</v>
      </c>
      <c r="G5657" s="56" t="s">
        <v>12282</v>
      </c>
      <c r="H5657" s="56" t="s">
        <v>12282</v>
      </c>
      <c r="I5657" s="56" t="s">
        <v>12283</v>
      </c>
      <c r="J5657" s="57">
        <v>1916780</v>
      </c>
      <c r="K5657" s="58" t="s">
        <v>11726</v>
      </c>
      <c r="L5657" s="57">
        <v>153342</v>
      </c>
      <c r="M5657" s="59">
        <f t="shared" si="278"/>
        <v>2070122</v>
      </c>
      <c r="N5657">
        <f>+VLOOKUP(C5657,'Thanh toán '!M$1335:N$6972,2,0)</f>
        <v>2070122</v>
      </c>
      <c r="O5657" s="61">
        <f t="shared" si="281"/>
        <v>0</v>
      </c>
    </row>
    <row r="5658" spans="1:17" hidden="1" x14ac:dyDescent="0.3">
      <c r="B5658" s="56" t="s">
        <v>19732</v>
      </c>
      <c r="C5658" s="19">
        <f t="shared" si="279"/>
        <v>45266</v>
      </c>
      <c r="D5658" s="56" t="s">
        <v>13350</v>
      </c>
      <c r="E5658" s="55">
        <v>45136</v>
      </c>
      <c r="F5658" s="18">
        <f t="shared" si="280"/>
        <v>7</v>
      </c>
      <c r="G5658" s="56" t="s">
        <v>11799</v>
      </c>
      <c r="H5658" s="56" t="s">
        <v>15171</v>
      </c>
      <c r="I5658" s="56" t="s">
        <v>11725</v>
      </c>
      <c r="J5658" s="57">
        <v>1087321</v>
      </c>
      <c r="K5658" s="58" t="s">
        <v>11726</v>
      </c>
      <c r="L5658" s="57">
        <v>86986</v>
      </c>
      <c r="M5658" s="59">
        <f t="shared" si="278"/>
        <v>1174307</v>
      </c>
      <c r="N5658">
        <f>+VLOOKUP(C5658,'Thanh toán '!M$1335:N$6972,2,0)</f>
        <v>1174307</v>
      </c>
      <c r="O5658" s="61">
        <f t="shared" si="281"/>
        <v>0</v>
      </c>
    </row>
    <row r="5659" spans="1:17" hidden="1" x14ac:dyDescent="0.3">
      <c r="B5659" s="56" t="s">
        <v>19733</v>
      </c>
      <c r="C5659" s="19">
        <f t="shared" si="279"/>
        <v>45267</v>
      </c>
      <c r="D5659" s="56" t="s">
        <v>13350</v>
      </c>
      <c r="E5659" s="55">
        <v>45136</v>
      </c>
      <c r="F5659" s="18">
        <f t="shared" si="280"/>
        <v>7</v>
      </c>
      <c r="G5659" s="56" t="s">
        <v>11799</v>
      </c>
      <c r="H5659" s="56" t="s">
        <v>13677</v>
      </c>
      <c r="I5659" s="56" t="s">
        <v>11725</v>
      </c>
      <c r="J5659" s="57">
        <v>530250</v>
      </c>
      <c r="K5659" s="58" t="s">
        <v>11726</v>
      </c>
      <c r="L5659" s="57">
        <v>42420</v>
      </c>
      <c r="M5659" s="59">
        <f t="shared" si="278"/>
        <v>572670</v>
      </c>
      <c r="N5659">
        <f>+VLOOKUP(C5659,'Thanh toán '!M$1335:N$6972,2,0)</f>
        <v>572670</v>
      </c>
      <c r="O5659" s="61">
        <f t="shared" si="281"/>
        <v>0</v>
      </c>
    </row>
    <row r="5660" spans="1:17" hidden="1" x14ac:dyDescent="0.3">
      <c r="B5660" s="56" t="s">
        <v>19734</v>
      </c>
      <c r="C5660" s="19">
        <f t="shared" si="279"/>
        <v>45268</v>
      </c>
      <c r="D5660" s="56" t="s">
        <v>13350</v>
      </c>
      <c r="E5660" s="55">
        <v>45136</v>
      </c>
      <c r="F5660" s="18">
        <f t="shared" si="280"/>
        <v>7</v>
      </c>
      <c r="G5660" s="56" t="s">
        <v>11838</v>
      </c>
      <c r="H5660" s="56" t="s">
        <v>18831</v>
      </c>
      <c r="I5660" s="56" t="s">
        <v>11839</v>
      </c>
      <c r="J5660" s="57">
        <v>1173355</v>
      </c>
      <c r="K5660" s="58" t="s">
        <v>11726</v>
      </c>
      <c r="L5660" s="57">
        <v>93868</v>
      </c>
      <c r="M5660" s="59">
        <f t="shared" si="278"/>
        <v>1267223</v>
      </c>
      <c r="N5660">
        <f>+VLOOKUP(C5660,'Thanh toán '!M$1335:N$6972,2,0)</f>
        <v>1267223</v>
      </c>
      <c r="O5660" s="61">
        <f t="shared" si="281"/>
        <v>0</v>
      </c>
    </row>
    <row r="5661" spans="1:17" hidden="1" x14ac:dyDescent="0.3">
      <c r="B5661" s="56" t="s">
        <v>19735</v>
      </c>
      <c r="C5661" s="19">
        <f t="shared" si="279"/>
        <v>45271</v>
      </c>
      <c r="D5661" s="56" t="s">
        <v>13350</v>
      </c>
      <c r="E5661" s="55">
        <v>45136</v>
      </c>
      <c r="F5661" s="18">
        <f t="shared" si="280"/>
        <v>7</v>
      </c>
      <c r="G5661" s="56" t="s">
        <v>11799</v>
      </c>
      <c r="H5661" s="56" t="s">
        <v>13540</v>
      </c>
      <c r="I5661" s="56" t="s">
        <v>11725</v>
      </c>
      <c r="J5661" s="57">
        <v>580435</v>
      </c>
      <c r="K5661" s="58" t="s">
        <v>11726</v>
      </c>
      <c r="L5661" s="57">
        <v>46435</v>
      </c>
      <c r="M5661" s="59">
        <f t="shared" si="278"/>
        <v>626870</v>
      </c>
      <c r="N5661">
        <f>+VLOOKUP(C5661,'Thanh toán '!M$1335:N$6972,2,0)</f>
        <v>626870</v>
      </c>
      <c r="O5661" s="61">
        <f t="shared" si="281"/>
        <v>0</v>
      </c>
    </row>
    <row r="5662" spans="1:17" hidden="1" x14ac:dyDescent="0.3">
      <c r="B5662" s="56" t="s">
        <v>19736</v>
      </c>
      <c r="C5662" s="19">
        <f t="shared" si="279"/>
        <v>45272</v>
      </c>
      <c r="D5662" s="56" t="s">
        <v>13350</v>
      </c>
      <c r="E5662" s="55">
        <v>45136</v>
      </c>
      <c r="F5662" s="18">
        <f t="shared" si="280"/>
        <v>7</v>
      </c>
      <c r="G5662" s="56" t="s">
        <v>11799</v>
      </c>
      <c r="H5662" s="56" t="s">
        <v>14698</v>
      </c>
      <c r="I5662" s="56" t="s">
        <v>11725</v>
      </c>
      <c r="J5662" s="57">
        <v>247226</v>
      </c>
      <c r="K5662" s="58" t="s">
        <v>11726</v>
      </c>
      <c r="L5662" s="57">
        <v>19778</v>
      </c>
      <c r="M5662" s="59">
        <f t="shared" si="278"/>
        <v>267004</v>
      </c>
      <c r="N5662">
        <f>+VLOOKUP(C5662,'Thanh toán '!M$1335:N$6972,2,0)</f>
        <v>267004</v>
      </c>
      <c r="O5662" s="61">
        <f t="shared" si="281"/>
        <v>0</v>
      </c>
    </row>
    <row r="5663" spans="1:17" hidden="1" x14ac:dyDescent="0.3">
      <c r="A5663" s="43">
        <v>2023</v>
      </c>
      <c r="B5663" s="56" t="s">
        <v>19737</v>
      </c>
      <c r="C5663" s="19">
        <f t="shared" si="279"/>
        <v>45303</v>
      </c>
      <c r="D5663" s="56" t="s">
        <v>13350</v>
      </c>
      <c r="E5663" s="55">
        <v>45136</v>
      </c>
      <c r="F5663" s="18">
        <f t="shared" si="280"/>
        <v>7</v>
      </c>
      <c r="G5663" s="56" t="s">
        <v>11799</v>
      </c>
      <c r="H5663" s="56" t="s">
        <v>13669</v>
      </c>
      <c r="I5663" s="56" t="s">
        <v>11725</v>
      </c>
      <c r="J5663" s="57">
        <v>595330</v>
      </c>
      <c r="K5663" s="58" t="s">
        <v>11726</v>
      </c>
      <c r="L5663" s="57">
        <v>47626</v>
      </c>
      <c r="M5663" s="59">
        <f t="shared" si="278"/>
        <v>642956</v>
      </c>
      <c r="O5663" s="61"/>
      <c r="P5663">
        <f>+VLOOKUP(C5663,'Thanh toán '!M$9366:N$10360,2,0)</f>
        <v>642956</v>
      </c>
      <c r="Q5663" s="61">
        <f>+P5663-M5663</f>
        <v>0</v>
      </c>
    </row>
    <row r="5664" spans="1:17" hidden="1" x14ac:dyDescent="0.3">
      <c r="A5664" s="43">
        <v>2023</v>
      </c>
      <c r="B5664" s="56" t="s">
        <v>19738</v>
      </c>
      <c r="C5664" s="19">
        <f t="shared" si="279"/>
        <v>45304</v>
      </c>
      <c r="D5664" s="56" t="s">
        <v>13350</v>
      </c>
      <c r="E5664" s="55">
        <v>45136</v>
      </c>
      <c r="F5664" s="18">
        <f t="shared" si="280"/>
        <v>7</v>
      </c>
      <c r="G5664" s="56" t="s">
        <v>11799</v>
      </c>
      <c r="H5664" s="56" t="s">
        <v>14244</v>
      </c>
      <c r="I5664" s="56" t="s">
        <v>11725</v>
      </c>
      <c r="J5664" s="57">
        <v>1430424</v>
      </c>
      <c r="K5664" s="58" t="s">
        <v>11726</v>
      </c>
      <c r="L5664" s="57">
        <v>114434</v>
      </c>
      <c r="M5664" s="59">
        <f t="shared" si="278"/>
        <v>1544858</v>
      </c>
      <c r="N5664">
        <f>+VLOOKUP(C5664,'Thanh toán '!M$8228:N$9243,2,0)</f>
        <v>1544858</v>
      </c>
      <c r="O5664" s="61">
        <f t="shared" ref="O5664" si="282">+N5664-M5664</f>
        <v>0</v>
      </c>
      <c r="P5664" t="s">
        <v>25392</v>
      </c>
    </row>
    <row r="5665" spans="1:16" hidden="1" x14ac:dyDescent="0.3">
      <c r="B5665" s="56" t="s">
        <v>19739</v>
      </c>
      <c r="C5665" s="19">
        <f t="shared" si="279"/>
        <v>45313</v>
      </c>
      <c r="D5665" s="56" t="s">
        <v>13350</v>
      </c>
      <c r="E5665" s="55">
        <v>45136</v>
      </c>
      <c r="F5665" s="18">
        <f t="shared" si="280"/>
        <v>7</v>
      </c>
      <c r="G5665" s="56" t="s">
        <v>12426</v>
      </c>
      <c r="H5665" s="56" t="s">
        <v>12426</v>
      </c>
      <c r="I5665" s="56" t="s">
        <v>12427</v>
      </c>
      <c r="J5665" s="57">
        <v>2230465</v>
      </c>
      <c r="K5665" s="58" t="s">
        <v>11726</v>
      </c>
      <c r="L5665" s="57">
        <v>178437</v>
      </c>
      <c r="M5665" s="59">
        <f t="shared" si="278"/>
        <v>2408902</v>
      </c>
      <c r="N5665">
        <f>+VLOOKUP(C5665,'Thanh toán '!M$1335:N$6972,2,0)</f>
        <v>2408902</v>
      </c>
      <c r="O5665" s="61">
        <f t="shared" si="281"/>
        <v>0</v>
      </c>
    </row>
    <row r="5666" spans="1:16" hidden="1" x14ac:dyDescent="0.3">
      <c r="B5666" s="56" t="s">
        <v>19740</v>
      </c>
      <c r="C5666" s="19">
        <f t="shared" si="279"/>
        <v>45315</v>
      </c>
      <c r="D5666" s="56" t="s">
        <v>13350</v>
      </c>
      <c r="E5666" s="55">
        <v>45136</v>
      </c>
      <c r="F5666" s="18">
        <f t="shared" si="280"/>
        <v>7</v>
      </c>
      <c r="G5666" s="56" t="s">
        <v>12164</v>
      </c>
      <c r="H5666" s="56" t="s">
        <v>12164</v>
      </c>
      <c r="I5666" s="56" t="s">
        <v>12165</v>
      </c>
      <c r="J5666" s="57">
        <v>1190660</v>
      </c>
      <c r="K5666" s="58" t="s">
        <v>11726</v>
      </c>
      <c r="L5666" s="57">
        <v>95253</v>
      </c>
      <c r="M5666" s="59">
        <f t="shared" si="278"/>
        <v>1285913</v>
      </c>
      <c r="N5666">
        <f>+VLOOKUP(C5666,'Thanh toán '!M$1335:N$6972,2,0)</f>
        <v>1285913</v>
      </c>
      <c r="O5666" s="61">
        <f t="shared" si="281"/>
        <v>0</v>
      </c>
    </row>
    <row r="5667" spans="1:16" hidden="1" x14ac:dyDescent="0.3">
      <c r="B5667" s="56" t="s">
        <v>19741</v>
      </c>
      <c r="C5667" s="19">
        <f t="shared" si="279"/>
        <v>45316</v>
      </c>
      <c r="D5667" s="56" t="s">
        <v>13350</v>
      </c>
      <c r="E5667" s="55">
        <v>45136</v>
      </c>
      <c r="F5667" s="18">
        <f t="shared" si="280"/>
        <v>7</v>
      </c>
      <c r="G5667" s="56" t="s">
        <v>12170</v>
      </c>
      <c r="H5667" s="56" t="s">
        <v>12170</v>
      </c>
      <c r="I5667" s="56" t="s">
        <v>12171</v>
      </c>
      <c r="J5667" s="57">
        <v>1950185</v>
      </c>
      <c r="K5667" s="58" t="s">
        <v>11726</v>
      </c>
      <c r="L5667" s="57">
        <v>156015</v>
      </c>
      <c r="M5667" s="59">
        <f t="shared" si="278"/>
        <v>2106200</v>
      </c>
      <c r="N5667">
        <f>+VLOOKUP(C5667,'Thanh toán '!M$1335:N$6972,2,0)</f>
        <v>2106200</v>
      </c>
      <c r="O5667" s="61">
        <f t="shared" si="281"/>
        <v>0</v>
      </c>
    </row>
    <row r="5668" spans="1:16" hidden="1" x14ac:dyDescent="0.3">
      <c r="B5668" s="56" t="s">
        <v>19742</v>
      </c>
      <c r="C5668" s="19">
        <f t="shared" si="279"/>
        <v>45317</v>
      </c>
      <c r="D5668" s="56" t="s">
        <v>13350</v>
      </c>
      <c r="E5668" s="55">
        <v>45136</v>
      </c>
      <c r="F5668" s="18">
        <f t="shared" si="280"/>
        <v>7</v>
      </c>
      <c r="G5668" s="56" t="s">
        <v>12188</v>
      </c>
      <c r="H5668" s="56" t="s">
        <v>12188</v>
      </c>
      <c r="I5668" s="56" t="s">
        <v>12189</v>
      </c>
      <c r="J5668" s="57">
        <v>2520300</v>
      </c>
      <c r="K5668" s="58" t="s">
        <v>11726</v>
      </c>
      <c r="L5668" s="57">
        <v>201624</v>
      </c>
      <c r="M5668" s="59">
        <f t="shared" si="278"/>
        <v>2721924</v>
      </c>
      <c r="N5668">
        <f>+VLOOKUP(C5668,'Thanh toán '!M$1335:N$6972,2,0)</f>
        <v>2721924</v>
      </c>
      <c r="O5668" s="61">
        <f t="shared" si="281"/>
        <v>0</v>
      </c>
    </row>
    <row r="5669" spans="1:16" hidden="1" x14ac:dyDescent="0.3">
      <c r="B5669" s="56" t="s">
        <v>19743</v>
      </c>
      <c r="C5669" s="19">
        <f t="shared" si="279"/>
        <v>45333</v>
      </c>
      <c r="D5669" s="56" t="s">
        <v>13350</v>
      </c>
      <c r="E5669" s="55">
        <v>45138</v>
      </c>
      <c r="F5669" s="18">
        <f t="shared" si="280"/>
        <v>7</v>
      </c>
      <c r="G5669" s="56" t="s">
        <v>12518</v>
      </c>
      <c r="H5669" s="56" t="s">
        <v>12518</v>
      </c>
      <c r="I5669" s="56" t="s">
        <v>12519</v>
      </c>
      <c r="J5669" s="57">
        <v>3253730</v>
      </c>
      <c r="K5669" s="58" t="s">
        <v>11726</v>
      </c>
      <c r="L5669" s="57">
        <v>260298</v>
      </c>
      <c r="M5669" s="59">
        <f t="shared" si="278"/>
        <v>3514028</v>
      </c>
      <c r="N5669">
        <f>+VLOOKUP(C5669,'Thanh toán '!M$1335:N$6972,2,0)</f>
        <v>3514028</v>
      </c>
      <c r="O5669" s="61">
        <f t="shared" si="281"/>
        <v>0</v>
      </c>
    </row>
    <row r="5670" spans="1:16" hidden="1" x14ac:dyDescent="0.3">
      <c r="B5670" s="56" t="s">
        <v>19744</v>
      </c>
      <c r="C5670" s="19">
        <f t="shared" si="279"/>
        <v>45334</v>
      </c>
      <c r="D5670" s="56" t="s">
        <v>13350</v>
      </c>
      <c r="E5670" s="55">
        <v>45138</v>
      </c>
      <c r="F5670" s="18">
        <f t="shared" si="280"/>
        <v>7</v>
      </c>
      <c r="G5670" s="56" t="s">
        <v>12448</v>
      </c>
      <c r="H5670" s="56" t="s">
        <v>12448</v>
      </c>
      <c r="I5670" s="56" t="s">
        <v>12449</v>
      </c>
      <c r="J5670" s="57">
        <v>2007290</v>
      </c>
      <c r="K5670" s="58" t="s">
        <v>11726</v>
      </c>
      <c r="L5670" s="57">
        <v>160583</v>
      </c>
      <c r="M5670" s="59">
        <f t="shared" si="278"/>
        <v>2167873</v>
      </c>
      <c r="N5670">
        <f>+VLOOKUP(C5670,'Thanh toán '!M$1335:N$6972,2,0)</f>
        <v>2167873</v>
      </c>
      <c r="O5670" s="61">
        <f t="shared" si="281"/>
        <v>0</v>
      </c>
    </row>
    <row r="5671" spans="1:16" hidden="1" x14ac:dyDescent="0.3">
      <c r="B5671" s="56" t="s">
        <v>19745</v>
      </c>
      <c r="C5671" s="19">
        <f t="shared" si="279"/>
        <v>45335</v>
      </c>
      <c r="D5671" s="56" t="s">
        <v>13350</v>
      </c>
      <c r="E5671" s="55">
        <v>45138</v>
      </c>
      <c r="F5671" s="18">
        <f t="shared" si="280"/>
        <v>7</v>
      </c>
      <c r="G5671" s="56" t="s">
        <v>12357</v>
      </c>
      <c r="H5671" s="56" t="s">
        <v>12357</v>
      </c>
      <c r="I5671" s="56" t="s">
        <v>12358</v>
      </c>
      <c r="J5671" s="57">
        <v>1236130</v>
      </c>
      <c r="K5671" s="58" t="s">
        <v>11726</v>
      </c>
      <c r="L5671" s="57">
        <v>98890</v>
      </c>
      <c r="M5671" s="59">
        <f t="shared" si="278"/>
        <v>1335020</v>
      </c>
      <c r="N5671">
        <f>+VLOOKUP(C5671,'Thanh toán '!M$1335:N$6972,2,0)</f>
        <v>1335020</v>
      </c>
      <c r="O5671" s="61">
        <f t="shared" si="281"/>
        <v>0</v>
      </c>
    </row>
    <row r="5672" spans="1:16" hidden="1" x14ac:dyDescent="0.3">
      <c r="B5672" s="56" t="s">
        <v>19746</v>
      </c>
      <c r="C5672" s="19">
        <f t="shared" si="279"/>
        <v>45336</v>
      </c>
      <c r="D5672" s="56" t="s">
        <v>13350</v>
      </c>
      <c r="E5672" s="55">
        <v>45138</v>
      </c>
      <c r="F5672" s="18">
        <f t="shared" si="280"/>
        <v>7</v>
      </c>
      <c r="G5672" s="56" t="s">
        <v>11799</v>
      </c>
      <c r="H5672" s="56" t="s">
        <v>13833</v>
      </c>
      <c r="I5672" s="56" t="s">
        <v>11725</v>
      </c>
      <c r="J5672" s="57">
        <v>1173355</v>
      </c>
      <c r="K5672" s="58" t="s">
        <v>11726</v>
      </c>
      <c r="L5672" s="57">
        <v>93868</v>
      </c>
      <c r="M5672" s="59">
        <f t="shared" si="278"/>
        <v>1267223</v>
      </c>
      <c r="N5672">
        <f>+VLOOKUP(C5672,'Thanh toán '!M$1335:N$6972,2,0)</f>
        <v>1267223</v>
      </c>
      <c r="O5672" s="61">
        <f t="shared" si="281"/>
        <v>0</v>
      </c>
    </row>
    <row r="5673" spans="1:16" hidden="1" x14ac:dyDescent="0.3">
      <c r="B5673" s="56" t="s">
        <v>19747</v>
      </c>
      <c r="C5673" s="19">
        <f t="shared" si="279"/>
        <v>45337</v>
      </c>
      <c r="D5673" s="56" t="s">
        <v>13350</v>
      </c>
      <c r="E5673" s="55">
        <v>45138</v>
      </c>
      <c r="F5673" s="18">
        <f t="shared" si="280"/>
        <v>7</v>
      </c>
      <c r="G5673" s="56" t="s">
        <v>11799</v>
      </c>
      <c r="H5673" s="56" t="s">
        <v>13898</v>
      </c>
      <c r="I5673" s="56" t="s">
        <v>11725</v>
      </c>
      <c r="J5673" s="57">
        <v>555290</v>
      </c>
      <c r="K5673" s="58" t="s">
        <v>11726</v>
      </c>
      <c r="L5673" s="57">
        <v>44423</v>
      </c>
      <c r="M5673" s="59">
        <f t="shared" si="278"/>
        <v>599713</v>
      </c>
      <c r="N5673">
        <f>+VLOOKUP(C5673,'Thanh toán '!M$1335:N$6972,2,0)</f>
        <v>599713</v>
      </c>
      <c r="O5673" s="61">
        <f t="shared" si="281"/>
        <v>0</v>
      </c>
    </row>
    <row r="5674" spans="1:16" hidden="1" x14ac:dyDescent="0.3">
      <c r="B5674" s="56" t="s">
        <v>19748</v>
      </c>
      <c r="C5674" s="19">
        <f t="shared" si="279"/>
        <v>45338</v>
      </c>
      <c r="D5674" s="56" t="s">
        <v>13350</v>
      </c>
      <c r="E5674" s="55">
        <v>45138</v>
      </c>
      <c r="F5674" s="18">
        <f t="shared" si="280"/>
        <v>7</v>
      </c>
      <c r="G5674" s="56" t="s">
        <v>11799</v>
      </c>
      <c r="H5674" s="56" t="s">
        <v>13346</v>
      </c>
      <c r="I5674" s="56" t="s">
        <v>11725</v>
      </c>
      <c r="J5674" s="57">
        <v>589271</v>
      </c>
      <c r="K5674" s="58" t="s">
        <v>11726</v>
      </c>
      <c r="L5674" s="57">
        <v>47142</v>
      </c>
      <c r="M5674" s="59">
        <f t="shared" si="278"/>
        <v>636413</v>
      </c>
      <c r="N5674">
        <f>+VLOOKUP(C5674,'Thanh toán '!M$1335:N$6972,2,0)</f>
        <v>636413</v>
      </c>
      <c r="O5674" s="61">
        <f t="shared" si="281"/>
        <v>0</v>
      </c>
    </row>
    <row r="5675" spans="1:16" hidden="1" x14ac:dyDescent="0.3">
      <c r="B5675" s="56" t="s">
        <v>19749</v>
      </c>
      <c r="C5675" s="19">
        <f t="shared" si="279"/>
        <v>45339</v>
      </c>
      <c r="D5675" s="56" t="s">
        <v>13350</v>
      </c>
      <c r="E5675" s="55">
        <v>45138</v>
      </c>
      <c r="F5675" s="18">
        <f t="shared" si="280"/>
        <v>7</v>
      </c>
      <c r="G5675" s="56" t="s">
        <v>11799</v>
      </c>
      <c r="H5675" s="56" t="s">
        <v>13617</v>
      </c>
      <c r="I5675" s="56" t="s">
        <v>11725</v>
      </c>
      <c r="J5675" s="57">
        <v>373296</v>
      </c>
      <c r="K5675" s="58" t="s">
        <v>11726</v>
      </c>
      <c r="L5675" s="57">
        <v>29864</v>
      </c>
      <c r="M5675" s="59">
        <f t="shared" si="278"/>
        <v>403160</v>
      </c>
      <c r="N5675">
        <f>+VLOOKUP(C5675,'Thanh toán '!M$1335:N$6972,2,0)</f>
        <v>403160</v>
      </c>
      <c r="O5675" s="61">
        <f t="shared" si="281"/>
        <v>0</v>
      </c>
    </row>
    <row r="5676" spans="1:16" hidden="1" x14ac:dyDescent="0.3">
      <c r="A5676" s="43">
        <v>2023</v>
      </c>
      <c r="B5676" s="56" t="s">
        <v>19750</v>
      </c>
      <c r="C5676" s="19">
        <f t="shared" si="279"/>
        <v>45340</v>
      </c>
      <c r="D5676" s="56" t="s">
        <v>13350</v>
      </c>
      <c r="E5676" s="55">
        <v>45138</v>
      </c>
      <c r="F5676" s="18">
        <f t="shared" si="280"/>
        <v>7</v>
      </c>
      <c r="G5676" s="56" t="s">
        <v>11799</v>
      </c>
      <c r="H5676" s="56" t="s">
        <v>13611</v>
      </c>
      <c r="I5676" s="56" t="s">
        <v>11725</v>
      </c>
      <c r="J5676" s="57">
        <v>442409</v>
      </c>
      <c r="K5676" s="58" t="s">
        <v>11726</v>
      </c>
      <c r="L5676" s="57">
        <v>35393</v>
      </c>
      <c r="M5676" s="59">
        <f t="shared" si="278"/>
        <v>477802</v>
      </c>
      <c r="N5676">
        <f>+VLOOKUP(C5676,'Thanh toán '!M$8228:N$9243,2,0)</f>
        <v>477802</v>
      </c>
      <c r="O5676" s="61">
        <f t="shared" si="281"/>
        <v>0</v>
      </c>
      <c r="P5676" t="s">
        <v>25392</v>
      </c>
    </row>
    <row r="5677" spans="1:16" hidden="1" x14ac:dyDescent="0.3">
      <c r="B5677" s="56" t="s">
        <v>19751</v>
      </c>
      <c r="C5677" s="19">
        <f t="shared" si="279"/>
        <v>45341</v>
      </c>
      <c r="D5677" s="56" t="s">
        <v>13350</v>
      </c>
      <c r="E5677" s="55">
        <v>45138</v>
      </c>
      <c r="F5677" s="18">
        <f t="shared" si="280"/>
        <v>7</v>
      </c>
      <c r="G5677" s="56" t="s">
        <v>12293</v>
      </c>
      <c r="H5677" s="56" t="s">
        <v>19752</v>
      </c>
      <c r="I5677" s="56" t="s">
        <v>12294</v>
      </c>
      <c r="J5677" s="57">
        <v>11748960</v>
      </c>
      <c r="K5677" s="58" t="s">
        <v>11726</v>
      </c>
      <c r="L5677" s="57">
        <v>939917</v>
      </c>
      <c r="M5677" s="59">
        <f t="shared" si="278"/>
        <v>12688877</v>
      </c>
      <c r="N5677">
        <f>+VLOOKUP(C5677,'Thanh toán '!M$1335:N$6972,2,0)</f>
        <v>12688877</v>
      </c>
      <c r="O5677" s="61">
        <f t="shared" si="281"/>
        <v>0</v>
      </c>
    </row>
    <row r="5678" spans="1:16" hidden="1" x14ac:dyDescent="0.3">
      <c r="B5678" s="56" t="s">
        <v>19753</v>
      </c>
      <c r="C5678" s="19">
        <f t="shared" si="279"/>
        <v>45342</v>
      </c>
      <c r="D5678" s="56" t="s">
        <v>13350</v>
      </c>
      <c r="E5678" s="55">
        <v>45138</v>
      </c>
      <c r="F5678" s="18">
        <f t="shared" si="280"/>
        <v>7</v>
      </c>
      <c r="G5678" s="56" t="s">
        <v>11799</v>
      </c>
      <c r="H5678" s="56" t="s">
        <v>17914</v>
      </c>
      <c r="I5678" s="56" t="s">
        <v>11725</v>
      </c>
      <c r="J5678" s="57">
        <v>1768685</v>
      </c>
      <c r="K5678" s="58" t="s">
        <v>11726</v>
      </c>
      <c r="L5678" s="57">
        <v>141495</v>
      </c>
      <c r="M5678" s="59">
        <f t="shared" si="278"/>
        <v>1910180</v>
      </c>
      <c r="N5678">
        <f>+VLOOKUP(C5678,'Thanh toán '!M$1335:N$6972,2,0)</f>
        <v>1910180</v>
      </c>
      <c r="O5678" s="61">
        <f t="shared" si="281"/>
        <v>0</v>
      </c>
    </row>
    <row r="5679" spans="1:16" hidden="1" x14ac:dyDescent="0.3">
      <c r="B5679" s="56" t="s">
        <v>19754</v>
      </c>
      <c r="C5679" s="19">
        <f t="shared" si="279"/>
        <v>45345</v>
      </c>
      <c r="D5679" s="56" t="s">
        <v>13350</v>
      </c>
      <c r="E5679" s="55">
        <v>45138</v>
      </c>
      <c r="F5679" s="18">
        <f t="shared" si="280"/>
        <v>7</v>
      </c>
      <c r="G5679" s="56" t="s">
        <v>12363</v>
      </c>
      <c r="H5679" s="56" t="s">
        <v>12363</v>
      </c>
      <c r="I5679" s="56" t="s">
        <v>12364</v>
      </c>
      <c r="J5679" s="57">
        <v>1776920</v>
      </c>
      <c r="K5679" s="58" t="s">
        <v>11726</v>
      </c>
      <c r="L5679" s="57">
        <v>142154</v>
      </c>
      <c r="M5679" s="59">
        <f t="shared" si="278"/>
        <v>1919074</v>
      </c>
      <c r="N5679">
        <f>+VLOOKUP(C5679,'Thanh toán '!M$1335:N$6972,2,0)</f>
        <v>1919074</v>
      </c>
      <c r="O5679" s="61">
        <f t="shared" si="281"/>
        <v>0</v>
      </c>
    </row>
    <row r="5680" spans="1:16" hidden="1" x14ac:dyDescent="0.3">
      <c r="B5680" s="56" t="s">
        <v>19755</v>
      </c>
      <c r="C5680" s="19">
        <f t="shared" si="279"/>
        <v>45346</v>
      </c>
      <c r="D5680" s="56" t="s">
        <v>13350</v>
      </c>
      <c r="E5680" s="55">
        <v>45138</v>
      </c>
      <c r="F5680" s="18">
        <f t="shared" si="280"/>
        <v>7</v>
      </c>
      <c r="G5680" s="56" t="s">
        <v>11799</v>
      </c>
      <c r="H5680" s="56" t="s">
        <v>13405</v>
      </c>
      <c r="I5680" s="56" t="s">
        <v>11725</v>
      </c>
      <c r="J5680" s="57">
        <v>555290</v>
      </c>
      <c r="K5680" s="58" t="s">
        <v>11726</v>
      </c>
      <c r="L5680" s="57">
        <v>44423</v>
      </c>
      <c r="M5680" s="59">
        <f t="shared" si="278"/>
        <v>599713</v>
      </c>
      <c r="N5680">
        <f>+VLOOKUP(C5680,'Thanh toán '!M$1335:N$6972,2,0)</f>
        <v>599713</v>
      </c>
      <c r="O5680" s="61">
        <f t="shared" si="281"/>
        <v>0</v>
      </c>
    </row>
    <row r="5681" spans="1:16" hidden="1" x14ac:dyDescent="0.3">
      <c r="B5681" s="56">
        <v>44799</v>
      </c>
      <c r="C5681" s="19">
        <f t="shared" si="279"/>
        <v>44799</v>
      </c>
      <c r="D5681" s="56" t="s">
        <v>13350</v>
      </c>
      <c r="E5681" s="55">
        <v>45134</v>
      </c>
      <c r="F5681" s="18">
        <f t="shared" si="280"/>
        <v>7</v>
      </c>
      <c r="G5681" s="56" t="s">
        <v>19756</v>
      </c>
      <c r="H5681" s="56" t="s">
        <v>13552</v>
      </c>
      <c r="I5681" s="56"/>
      <c r="J5681" s="57">
        <v>2260316</v>
      </c>
      <c r="K5681" s="58" t="s">
        <v>11726</v>
      </c>
      <c r="L5681" s="57">
        <v>180825</v>
      </c>
      <c r="M5681" s="57">
        <v>2441141</v>
      </c>
      <c r="N5681">
        <f>+VLOOKUP(C5681,'Thanh toán '!M$1335:N$6972,2,0)</f>
        <v>2441141</v>
      </c>
      <c r="O5681" s="61">
        <f t="shared" si="281"/>
        <v>0</v>
      </c>
    </row>
    <row r="5682" spans="1:16" hidden="1" x14ac:dyDescent="0.3">
      <c r="B5682" s="56" t="s">
        <v>19757</v>
      </c>
      <c r="C5682" s="19">
        <f t="shared" si="279"/>
        <v>45114</v>
      </c>
      <c r="D5682" s="56" t="s">
        <v>13350</v>
      </c>
      <c r="E5682" s="55">
        <v>45135</v>
      </c>
      <c r="F5682" s="18">
        <f t="shared" si="280"/>
        <v>7</v>
      </c>
      <c r="G5682" s="56" t="s">
        <v>19758</v>
      </c>
      <c r="H5682" s="56" t="s">
        <v>18061</v>
      </c>
      <c r="I5682" s="56"/>
      <c r="J5682" s="57">
        <v>2440220</v>
      </c>
      <c r="K5682" s="58" t="s">
        <v>11726</v>
      </c>
      <c r="L5682" s="57">
        <v>195218</v>
      </c>
      <c r="M5682" s="57">
        <v>2635438</v>
      </c>
      <c r="N5682">
        <f>+VLOOKUP(C5682,'Thanh toán '!M$1335:N$6972,2,0)</f>
        <v>2635438</v>
      </c>
      <c r="O5682" s="61">
        <f t="shared" si="281"/>
        <v>0</v>
      </c>
    </row>
    <row r="5683" spans="1:16" hidden="1" x14ac:dyDescent="0.3">
      <c r="B5683" s="56" t="s">
        <v>19759</v>
      </c>
      <c r="C5683" s="19">
        <f t="shared" si="279"/>
        <v>45237</v>
      </c>
      <c r="D5683" s="56" t="s">
        <v>13350</v>
      </c>
      <c r="E5683" s="55">
        <v>45135</v>
      </c>
      <c r="F5683" s="18">
        <f t="shared" si="280"/>
        <v>7</v>
      </c>
      <c r="G5683" s="56" t="s">
        <v>19760</v>
      </c>
      <c r="H5683" s="56" t="s">
        <v>18044</v>
      </c>
      <c r="I5683" s="56"/>
      <c r="J5683" s="57">
        <v>1168802</v>
      </c>
      <c r="K5683" s="58" t="s">
        <v>11726</v>
      </c>
      <c r="L5683" s="57">
        <v>93504</v>
      </c>
      <c r="M5683" s="57">
        <v>1262306</v>
      </c>
      <c r="N5683">
        <f>+VLOOKUP(C5683,'Thanh toán '!M$1335:N$6972,2,0)</f>
        <v>1262306</v>
      </c>
      <c r="O5683" s="61">
        <f t="shared" si="281"/>
        <v>0</v>
      </c>
    </row>
    <row r="5684" spans="1:16" hidden="1" x14ac:dyDescent="0.3">
      <c r="B5684" s="56" t="s">
        <v>19761</v>
      </c>
      <c r="C5684" s="19">
        <f t="shared" si="279"/>
        <v>45310</v>
      </c>
      <c r="D5684" s="56" t="s">
        <v>13350</v>
      </c>
      <c r="E5684" s="55">
        <v>45136</v>
      </c>
      <c r="F5684" s="18">
        <f t="shared" si="280"/>
        <v>7</v>
      </c>
      <c r="G5684" s="56" t="s">
        <v>19762</v>
      </c>
      <c r="H5684" s="56" t="s">
        <v>14167</v>
      </c>
      <c r="I5684" s="56"/>
      <c r="J5684" s="57">
        <v>1081500</v>
      </c>
      <c r="K5684" s="58" t="s">
        <v>11726</v>
      </c>
      <c r="L5684" s="57">
        <v>86520</v>
      </c>
      <c r="M5684" s="57">
        <v>1168020</v>
      </c>
      <c r="N5684">
        <f>+VLOOKUP(C5684,'Thanh toán '!M$1335:N$6972,2,0)</f>
        <v>1168020</v>
      </c>
      <c r="O5684" s="61">
        <f t="shared" si="281"/>
        <v>0</v>
      </c>
    </row>
    <row r="5685" spans="1:16" hidden="1" x14ac:dyDescent="0.3">
      <c r="A5685" s="43">
        <v>2023</v>
      </c>
      <c r="B5685" s="56" t="s">
        <v>19763</v>
      </c>
      <c r="C5685" s="19">
        <f t="shared" si="279"/>
        <v>45387</v>
      </c>
      <c r="D5685" s="56" t="s">
        <v>13350</v>
      </c>
      <c r="E5685" s="55">
        <v>45139</v>
      </c>
      <c r="F5685" s="18">
        <f t="shared" si="280"/>
        <v>8</v>
      </c>
      <c r="G5685" s="56" t="s">
        <v>12231</v>
      </c>
      <c r="H5685" s="56" t="s">
        <v>12232</v>
      </c>
      <c r="I5685" s="56" t="s">
        <v>19764</v>
      </c>
      <c r="J5685" s="57">
        <v>3550800</v>
      </c>
      <c r="K5685" s="58" t="s">
        <v>11726</v>
      </c>
      <c r="L5685" s="57">
        <v>284064</v>
      </c>
      <c r="M5685" s="59">
        <f t="shared" ref="M5685:M5748" si="283">+L5685+J5685</f>
        <v>3834864</v>
      </c>
      <c r="N5685">
        <f>+VLOOKUP(C5685,'Thanh toán '!M$8228:N$9243,2,0)</f>
        <v>3834864</v>
      </c>
      <c r="O5685" s="61">
        <f t="shared" si="281"/>
        <v>0</v>
      </c>
      <c r="P5685" t="s">
        <v>25392</v>
      </c>
    </row>
    <row r="5686" spans="1:16" hidden="1" x14ac:dyDescent="0.3">
      <c r="A5686" s="43">
        <v>2023</v>
      </c>
      <c r="B5686" s="56" t="s">
        <v>19765</v>
      </c>
      <c r="C5686" s="19">
        <f t="shared" si="279"/>
        <v>45388</v>
      </c>
      <c r="D5686" s="56" t="s">
        <v>13350</v>
      </c>
      <c r="E5686" s="55">
        <v>45139</v>
      </c>
      <c r="F5686" s="18">
        <f t="shared" si="280"/>
        <v>8</v>
      </c>
      <c r="G5686" s="56" t="s">
        <v>12228</v>
      </c>
      <c r="H5686" s="56" t="s">
        <v>12229</v>
      </c>
      <c r="I5686" s="56" t="s">
        <v>12228</v>
      </c>
      <c r="J5686" s="57">
        <v>4061030</v>
      </c>
      <c r="K5686" s="58" t="s">
        <v>11726</v>
      </c>
      <c r="L5686" s="57">
        <v>324882</v>
      </c>
      <c r="M5686" s="59">
        <f t="shared" si="283"/>
        <v>4385912</v>
      </c>
      <c r="N5686">
        <f>+VLOOKUP(C5686,'Thanh toán '!M$8228:N$9243,2,0)</f>
        <v>4385912</v>
      </c>
      <c r="O5686" s="61">
        <f t="shared" si="281"/>
        <v>0</v>
      </c>
      <c r="P5686" t="s">
        <v>25392</v>
      </c>
    </row>
    <row r="5687" spans="1:16" hidden="1" x14ac:dyDescent="0.3">
      <c r="A5687" s="43">
        <v>2023</v>
      </c>
      <c r="B5687" s="56" t="s">
        <v>19766</v>
      </c>
      <c r="C5687" s="19">
        <f t="shared" si="279"/>
        <v>45389</v>
      </c>
      <c r="D5687" s="56" t="s">
        <v>13350</v>
      </c>
      <c r="E5687" s="55">
        <v>45139</v>
      </c>
      <c r="F5687" s="18">
        <f t="shared" si="280"/>
        <v>8</v>
      </c>
      <c r="G5687" s="56" t="s">
        <v>12225</v>
      </c>
      <c r="H5687" s="56" t="s">
        <v>12226</v>
      </c>
      <c r="I5687" s="56" t="s">
        <v>19767</v>
      </c>
      <c r="J5687" s="57">
        <v>2579200</v>
      </c>
      <c r="K5687" s="58" t="s">
        <v>11726</v>
      </c>
      <c r="L5687" s="57">
        <v>206336</v>
      </c>
      <c r="M5687" s="59">
        <f t="shared" si="283"/>
        <v>2785536</v>
      </c>
      <c r="N5687">
        <f>+VLOOKUP(C5687,'Thanh toán '!M$8228:N$9243,2,0)</f>
        <v>2785536</v>
      </c>
      <c r="O5687" s="61">
        <f t="shared" si="281"/>
        <v>0</v>
      </c>
      <c r="P5687" t="s">
        <v>25392</v>
      </c>
    </row>
    <row r="5688" spans="1:16" hidden="1" x14ac:dyDescent="0.3">
      <c r="A5688" s="43">
        <v>2023</v>
      </c>
      <c r="B5688" s="56" t="s">
        <v>19768</v>
      </c>
      <c r="C5688" s="19">
        <f t="shared" si="279"/>
        <v>45392</v>
      </c>
      <c r="D5688" s="56" t="s">
        <v>13350</v>
      </c>
      <c r="E5688" s="55">
        <v>45139</v>
      </c>
      <c r="F5688" s="18">
        <f t="shared" si="280"/>
        <v>8</v>
      </c>
      <c r="G5688" s="56" t="s">
        <v>12225</v>
      </c>
      <c r="H5688" s="56" t="s">
        <v>12226</v>
      </c>
      <c r="I5688" s="56" t="s">
        <v>19769</v>
      </c>
      <c r="J5688" s="57">
        <v>3223500</v>
      </c>
      <c r="K5688" s="58" t="s">
        <v>11726</v>
      </c>
      <c r="L5688" s="57">
        <v>257880</v>
      </c>
      <c r="M5688" s="59">
        <f t="shared" si="283"/>
        <v>3481380</v>
      </c>
      <c r="N5688">
        <f>+VLOOKUP(C5688,'Thanh toán '!M$8228:N$9243,2,0)</f>
        <v>3481380</v>
      </c>
      <c r="O5688" s="61">
        <f t="shared" si="281"/>
        <v>0</v>
      </c>
      <c r="P5688" t="s">
        <v>25392</v>
      </c>
    </row>
    <row r="5689" spans="1:16" hidden="1" x14ac:dyDescent="0.3">
      <c r="A5689" s="43">
        <v>2023</v>
      </c>
      <c r="B5689" s="56" t="s">
        <v>19770</v>
      </c>
      <c r="C5689" s="19">
        <f t="shared" si="279"/>
        <v>45393</v>
      </c>
      <c r="D5689" s="56" t="s">
        <v>13350</v>
      </c>
      <c r="E5689" s="55">
        <v>45139</v>
      </c>
      <c r="F5689" s="18">
        <f t="shared" si="280"/>
        <v>8</v>
      </c>
      <c r="G5689" s="56" t="s">
        <v>12248</v>
      </c>
      <c r="H5689" s="56" t="s">
        <v>12249</v>
      </c>
      <c r="I5689" s="56" t="s">
        <v>12248</v>
      </c>
      <c r="J5689" s="57">
        <v>1173355</v>
      </c>
      <c r="K5689" s="58" t="s">
        <v>11726</v>
      </c>
      <c r="L5689" s="57">
        <v>93868</v>
      </c>
      <c r="M5689" s="59">
        <f t="shared" si="283"/>
        <v>1267223</v>
      </c>
      <c r="N5689">
        <f>+VLOOKUP(C5689,'Thanh toán '!M$8228:N$9243,2,0)</f>
        <v>1267223</v>
      </c>
      <c r="O5689" s="61">
        <f t="shared" si="281"/>
        <v>0</v>
      </c>
      <c r="P5689" t="s">
        <v>25392</v>
      </c>
    </row>
    <row r="5690" spans="1:16" hidden="1" x14ac:dyDescent="0.3">
      <c r="A5690" s="43">
        <v>2023</v>
      </c>
      <c r="B5690" s="56" t="s">
        <v>19771</v>
      </c>
      <c r="C5690" s="19">
        <f t="shared" si="279"/>
        <v>45395</v>
      </c>
      <c r="D5690" s="56" t="s">
        <v>13350</v>
      </c>
      <c r="E5690" s="55">
        <v>45139</v>
      </c>
      <c r="F5690" s="18">
        <f t="shared" si="280"/>
        <v>8</v>
      </c>
      <c r="G5690" s="56" t="s">
        <v>12251</v>
      </c>
      <c r="H5690" s="56" t="s">
        <v>12252</v>
      </c>
      <c r="I5690" s="56" t="s">
        <v>12251</v>
      </c>
      <c r="J5690" s="57">
        <v>555924</v>
      </c>
      <c r="K5690" s="58" t="s">
        <v>11726</v>
      </c>
      <c r="L5690" s="57">
        <v>44474</v>
      </c>
      <c r="M5690" s="59">
        <f t="shared" si="283"/>
        <v>600398</v>
      </c>
      <c r="N5690">
        <f>+VLOOKUP(C5690,'Thanh toán '!M$8228:N$9243,2,0)</f>
        <v>600398</v>
      </c>
      <c r="O5690" s="61">
        <f t="shared" si="281"/>
        <v>0</v>
      </c>
      <c r="P5690" t="s">
        <v>25392</v>
      </c>
    </row>
    <row r="5691" spans="1:16" hidden="1" x14ac:dyDescent="0.3">
      <c r="A5691" s="43">
        <v>2023</v>
      </c>
      <c r="B5691" s="56" t="s">
        <v>19772</v>
      </c>
      <c r="C5691" s="19">
        <f t="shared" si="279"/>
        <v>45396</v>
      </c>
      <c r="D5691" s="56" t="s">
        <v>13350</v>
      </c>
      <c r="E5691" s="55">
        <v>45139</v>
      </c>
      <c r="F5691" s="18">
        <f t="shared" si="280"/>
        <v>8</v>
      </c>
      <c r="G5691" s="56" t="s">
        <v>12161</v>
      </c>
      <c r="H5691" s="56" t="s">
        <v>12162</v>
      </c>
      <c r="I5691" s="56" t="s">
        <v>12161</v>
      </c>
      <c r="J5691" s="57">
        <v>2033025</v>
      </c>
      <c r="K5691" s="58" t="s">
        <v>11726</v>
      </c>
      <c r="L5691" s="57">
        <v>162642</v>
      </c>
      <c r="M5691" s="59">
        <f t="shared" si="283"/>
        <v>2195667</v>
      </c>
      <c r="N5691">
        <f>+VLOOKUP(C5691,'Thanh toán '!M$8228:N$9243,2,0)</f>
        <v>2195667</v>
      </c>
      <c r="O5691" s="61">
        <f t="shared" si="281"/>
        <v>0</v>
      </c>
      <c r="P5691" t="s">
        <v>25392</v>
      </c>
    </row>
    <row r="5692" spans="1:16" hidden="1" x14ac:dyDescent="0.3">
      <c r="A5692" s="43">
        <v>2023</v>
      </c>
      <c r="B5692" s="56" t="s">
        <v>19773</v>
      </c>
      <c r="C5692" s="19">
        <f t="shared" si="279"/>
        <v>45397</v>
      </c>
      <c r="D5692" s="56" t="s">
        <v>13350</v>
      </c>
      <c r="E5692" s="55">
        <v>45139</v>
      </c>
      <c r="F5692" s="18">
        <f t="shared" si="280"/>
        <v>8</v>
      </c>
      <c r="G5692" s="56" t="s">
        <v>12257</v>
      </c>
      <c r="H5692" s="56" t="s">
        <v>12258</v>
      </c>
      <c r="I5692" s="56" t="s">
        <v>12257</v>
      </c>
      <c r="J5692" s="57">
        <v>2221160</v>
      </c>
      <c r="K5692" s="58" t="s">
        <v>11726</v>
      </c>
      <c r="L5692" s="57">
        <v>177693</v>
      </c>
      <c r="M5692" s="59">
        <f t="shared" si="283"/>
        <v>2398853</v>
      </c>
      <c r="N5692">
        <f>+VLOOKUP(C5692,'Thanh toán '!M$8228:N$9243,2,0)</f>
        <v>2398853</v>
      </c>
      <c r="O5692" s="61">
        <f t="shared" si="281"/>
        <v>0</v>
      </c>
      <c r="P5692" t="s">
        <v>25392</v>
      </c>
    </row>
    <row r="5693" spans="1:16" hidden="1" x14ac:dyDescent="0.3">
      <c r="A5693" s="43">
        <v>2023</v>
      </c>
      <c r="B5693" s="56" t="s">
        <v>19774</v>
      </c>
      <c r="C5693" s="19">
        <f t="shared" si="279"/>
        <v>45399</v>
      </c>
      <c r="D5693" s="56" t="s">
        <v>13350</v>
      </c>
      <c r="E5693" s="55">
        <v>45139</v>
      </c>
      <c r="F5693" s="18">
        <f t="shared" si="280"/>
        <v>8</v>
      </c>
      <c r="G5693" s="56" t="s">
        <v>11970</v>
      </c>
      <c r="H5693" s="56" t="s">
        <v>11971</v>
      </c>
      <c r="I5693" s="56" t="s">
        <v>13379</v>
      </c>
      <c r="J5693" s="57">
        <v>634266</v>
      </c>
      <c r="K5693" s="58" t="s">
        <v>11726</v>
      </c>
      <c r="L5693" s="57">
        <v>50741</v>
      </c>
      <c r="M5693" s="59">
        <f t="shared" si="283"/>
        <v>685007</v>
      </c>
      <c r="N5693">
        <f>+VLOOKUP(C5693,'Thanh toán '!M$8228:N$9243,2,0)</f>
        <v>685007</v>
      </c>
      <c r="O5693" s="61">
        <f t="shared" si="281"/>
        <v>0</v>
      </c>
      <c r="P5693" t="s">
        <v>25392</v>
      </c>
    </row>
    <row r="5694" spans="1:16" hidden="1" x14ac:dyDescent="0.3">
      <c r="A5694" s="43">
        <v>2023</v>
      </c>
      <c r="B5694" s="56" t="s">
        <v>19775</v>
      </c>
      <c r="C5694" s="19">
        <f t="shared" si="279"/>
        <v>45401</v>
      </c>
      <c r="D5694" s="56" t="s">
        <v>13350</v>
      </c>
      <c r="E5694" s="55">
        <v>45139</v>
      </c>
      <c r="F5694" s="18">
        <f t="shared" si="280"/>
        <v>8</v>
      </c>
      <c r="G5694" s="56" t="s">
        <v>11970</v>
      </c>
      <c r="H5694" s="56" t="s">
        <v>11971</v>
      </c>
      <c r="I5694" s="56" t="s">
        <v>11970</v>
      </c>
      <c r="J5694" s="57">
        <v>373296</v>
      </c>
      <c r="K5694" s="58" t="s">
        <v>11726</v>
      </c>
      <c r="L5694" s="57">
        <v>29864</v>
      </c>
      <c r="M5694" s="59">
        <f t="shared" si="283"/>
        <v>403160</v>
      </c>
      <c r="N5694">
        <f>+VLOOKUP(C5694,'Thanh toán '!M$8228:N$9243,2,0)</f>
        <v>403160</v>
      </c>
      <c r="O5694" s="61">
        <f t="shared" si="281"/>
        <v>0</v>
      </c>
      <c r="P5694" t="s">
        <v>25392</v>
      </c>
    </row>
    <row r="5695" spans="1:16" hidden="1" x14ac:dyDescent="0.3">
      <c r="A5695" s="43">
        <v>2023</v>
      </c>
      <c r="B5695" s="56" t="s">
        <v>19776</v>
      </c>
      <c r="C5695" s="19">
        <f t="shared" si="279"/>
        <v>45407</v>
      </c>
      <c r="D5695" s="56" t="s">
        <v>13350</v>
      </c>
      <c r="E5695" s="55">
        <v>45139</v>
      </c>
      <c r="F5695" s="18">
        <f t="shared" si="280"/>
        <v>8</v>
      </c>
      <c r="G5695" s="56" t="s">
        <v>12245</v>
      </c>
      <c r="H5695" s="56" t="s">
        <v>12246</v>
      </c>
      <c r="I5695" s="56" t="s">
        <v>12245</v>
      </c>
      <c r="J5695" s="57">
        <v>1244320</v>
      </c>
      <c r="K5695" s="58" t="s">
        <v>11726</v>
      </c>
      <c r="L5695" s="57">
        <v>99546</v>
      </c>
      <c r="M5695" s="59">
        <f t="shared" si="283"/>
        <v>1343866</v>
      </c>
      <c r="N5695">
        <f>+VLOOKUP(C5695,'Thanh toán '!M$8228:N$9243,2,0)</f>
        <v>1343866</v>
      </c>
      <c r="O5695" s="61">
        <f t="shared" si="281"/>
        <v>0</v>
      </c>
      <c r="P5695" t="s">
        <v>25392</v>
      </c>
    </row>
    <row r="5696" spans="1:16" hidden="1" x14ac:dyDescent="0.3">
      <c r="A5696" s="43">
        <v>2023</v>
      </c>
      <c r="B5696" s="56" t="s">
        <v>19777</v>
      </c>
      <c r="C5696" s="19">
        <f t="shared" si="279"/>
        <v>45410</v>
      </c>
      <c r="D5696" s="56" t="s">
        <v>13350</v>
      </c>
      <c r="E5696" s="55">
        <v>45139</v>
      </c>
      <c r="F5696" s="18">
        <f t="shared" si="280"/>
        <v>8</v>
      </c>
      <c r="G5696" s="56" t="s">
        <v>12400</v>
      </c>
      <c r="H5696" s="56" t="s">
        <v>12401</v>
      </c>
      <c r="I5696" s="56" t="s">
        <v>12400</v>
      </c>
      <c r="J5696" s="57">
        <v>2220235</v>
      </c>
      <c r="K5696" s="58" t="s">
        <v>11726</v>
      </c>
      <c r="L5696" s="57">
        <v>177619</v>
      </c>
      <c r="M5696" s="59">
        <f t="shared" si="283"/>
        <v>2397854</v>
      </c>
      <c r="N5696">
        <f>+VLOOKUP(C5696,'Thanh toán '!M$8228:N$9243,2,0)</f>
        <v>2397854</v>
      </c>
      <c r="O5696" s="61">
        <f t="shared" si="281"/>
        <v>0</v>
      </c>
      <c r="P5696" t="s">
        <v>25392</v>
      </c>
    </row>
    <row r="5697" spans="1:17" hidden="1" x14ac:dyDescent="0.3">
      <c r="A5697" s="43">
        <v>2023</v>
      </c>
      <c r="B5697" s="56" t="s">
        <v>19778</v>
      </c>
      <c r="C5697" s="19">
        <f t="shared" si="279"/>
        <v>45412</v>
      </c>
      <c r="D5697" s="56" t="s">
        <v>13350</v>
      </c>
      <c r="E5697" s="55">
        <v>45139</v>
      </c>
      <c r="F5697" s="18">
        <f t="shared" si="280"/>
        <v>8</v>
      </c>
      <c r="G5697" s="56" t="s">
        <v>12333</v>
      </c>
      <c r="H5697" s="56" t="s">
        <v>12334</v>
      </c>
      <c r="I5697" s="56" t="s">
        <v>12333</v>
      </c>
      <c r="J5697" s="57">
        <v>4207980</v>
      </c>
      <c r="K5697" s="58" t="s">
        <v>11726</v>
      </c>
      <c r="L5697" s="57">
        <v>336638</v>
      </c>
      <c r="M5697" s="59">
        <f t="shared" si="283"/>
        <v>4544618</v>
      </c>
      <c r="N5697">
        <f>+VLOOKUP(C5697,'Thanh toán '!M$8228:N$9243,2,0)</f>
        <v>4544618</v>
      </c>
      <c r="O5697" s="61">
        <f t="shared" si="281"/>
        <v>0</v>
      </c>
      <c r="P5697" t="s">
        <v>25392</v>
      </c>
    </row>
    <row r="5698" spans="1:17" hidden="1" x14ac:dyDescent="0.3">
      <c r="A5698" s="43">
        <v>2023</v>
      </c>
      <c r="B5698" s="56" t="s">
        <v>19779</v>
      </c>
      <c r="C5698" s="19">
        <f t="shared" si="279"/>
        <v>45413</v>
      </c>
      <c r="D5698" s="56" t="s">
        <v>13350</v>
      </c>
      <c r="E5698" s="55">
        <v>45139</v>
      </c>
      <c r="F5698" s="18">
        <f t="shared" si="280"/>
        <v>8</v>
      </c>
      <c r="G5698" s="56" t="s">
        <v>12333</v>
      </c>
      <c r="H5698" s="56" t="s">
        <v>12334</v>
      </c>
      <c r="I5698" s="56" t="s">
        <v>12333</v>
      </c>
      <c r="J5698" s="57">
        <v>2121000</v>
      </c>
      <c r="K5698" s="58" t="s">
        <v>11726</v>
      </c>
      <c r="L5698" s="57">
        <v>169680</v>
      </c>
      <c r="M5698" s="59">
        <f t="shared" si="283"/>
        <v>2290680</v>
      </c>
      <c r="N5698">
        <f>+VLOOKUP(C5698,'Thanh toán '!M$8228:N$9243,2,0)</f>
        <v>2290680</v>
      </c>
      <c r="O5698" s="61">
        <f t="shared" si="281"/>
        <v>0</v>
      </c>
      <c r="P5698" t="s">
        <v>25392</v>
      </c>
    </row>
    <row r="5699" spans="1:17" hidden="1" x14ac:dyDescent="0.3">
      <c r="A5699" s="43">
        <v>2023</v>
      </c>
      <c r="B5699" s="56" t="s">
        <v>19780</v>
      </c>
      <c r="C5699" s="19">
        <f t="shared" si="279"/>
        <v>45419</v>
      </c>
      <c r="D5699" s="56" t="s">
        <v>13350</v>
      </c>
      <c r="E5699" s="55">
        <v>45139</v>
      </c>
      <c r="F5699" s="18">
        <f t="shared" si="280"/>
        <v>8</v>
      </c>
      <c r="G5699" s="56" t="s">
        <v>12347</v>
      </c>
      <c r="H5699" s="56" t="s">
        <v>12348</v>
      </c>
      <c r="I5699" s="56" t="s">
        <v>12347</v>
      </c>
      <c r="J5699" s="57">
        <v>367155</v>
      </c>
      <c r="K5699" s="58" t="s">
        <v>11726</v>
      </c>
      <c r="L5699" s="57">
        <v>29372</v>
      </c>
      <c r="M5699" s="59">
        <f t="shared" si="283"/>
        <v>396527</v>
      </c>
      <c r="N5699">
        <f>+VLOOKUP(C5699,'Thanh toán '!M$8228:N$9243,2,0)</f>
        <v>396527</v>
      </c>
      <c r="O5699" s="61">
        <f t="shared" si="281"/>
        <v>0</v>
      </c>
      <c r="P5699" t="s">
        <v>25392</v>
      </c>
    </row>
    <row r="5700" spans="1:17" hidden="1" x14ac:dyDescent="0.3">
      <c r="A5700" s="43">
        <v>2023</v>
      </c>
      <c r="B5700" s="56" t="s">
        <v>19781</v>
      </c>
      <c r="C5700" s="19">
        <f t="shared" si="279"/>
        <v>45420</v>
      </c>
      <c r="D5700" s="56" t="s">
        <v>13350</v>
      </c>
      <c r="E5700" s="55">
        <v>45139</v>
      </c>
      <c r="F5700" s="18">
        <f t="shared" si="280"/>
        <v>8</v>
      </c>
      <c r="G5700" s="56" t="s">
        <v>12239</v>
      </c>
      <c r="H5700" s="56" t="s">
        <v>12240</v>
      </c>
      <c r="I5700" s="56" t="s">
        <v>18228</v>
      </c>
      <c r="J5700" s="57">
        <v>1612400</v>
      </c>
      <c r="K5700" s="58" t="s">
        <v>11726</v>
      </c>
      <c r="L5700" s="57">
        <v>128992</v>
      </c>
      <c r="M5700" s="59">
        <f t="shared" si="283"/>
        <v>1741392</v>
      </c>
      <c r="N5700">
        <f>+VLOOKUP(C5700,'Thanh toán '!M$8228:N$9243,2,0)</f>
        <v>1741392</v>
      </c>
      <c r="O5700" s="61">
        <f t="shared" si="281"/>
        <v>0</v>
      </c>
      <c r="P5700" t="s">
        <v>25392</v>
      </c>
    </row>
    <row r="5701" spans="1:17" hidden="1" x14ac:dyDescent="0.3">
      <c r="A5701" s="43">
        <v>2023</v>
      </c>
      <c r="B5701" s="56" t="s">
        <v>19782</v>
      </c>
      <c r="C5701" s="19">
        <f t="shared" si="279"/>
        <v>45426</v>
      </c>
      <c r="D5701" s="56" t="s">
        <v>13350</v>
      </c>
      <c r="E5701" s="55">
        <v>45139</v>
      </c>
      <c r="F5701" s="18">
        <f t="shared" si="280"/>
        <v>8</v>
      </c>
      <c r="G5701" s="56" t="s">
        <v>11799</v>
      </c>
      <c r="H5701" s="56" t="s">
        <v>11725</v>
      </c>
      <c r="I5701" s="56" t="s">
        <v>14105</v>
      </c>
      <c r="J5701" s="57">
        <v>696570</v>
      </c>
      <c r="K5701" s="58" t="s">
        <v>11726</v>
      </c>
      <c r="L5701" s="57">
        <v>55726</v>
      </c>
      <c r="M5701" s="59">
        <f t="shared" si="283"/>
        <v>752296</v>
      </c>
      <c r="N5701">
        <f>+VLOOKUP(C5701,'Thanh toán '!M$8228:N$9243,2,0)</f>
        <v>752296</v>
      </c>
      <c r="O5701" s="61">
        <f t="shared" si="281"/>
        <v>0</v>
      </c>
      <c r="P5701" t="s">
        <v>25392</v>
      </c>
    </row>
    <row r="5702" spans="1:17" hidden="1" x14ac:dyDescent="0.3">
      <c r="A5702" s="43">
        <v>2023</v>
      </c>
      <c r="B5702" s="56" t="s">
        <v>19783</v>
      </c>
      <c r="C5702" s="19">
        <f t="shared" ref="C5702:C5765" si="284">+B5702*1</f>
        <v>45428</v>
      </c>
      <c r="D5702" s="56" t="s">
        <v>13350</v>
      </c>
      <c r="E5702" s="55">
        <v>45139</v>
      </c>
      <c r="F5702" s="18">
        <f t="shared" ref="F5702:F5765" si="285">+MONTH(E5702)</f>
        <v>8</v>
      </c>
      <c r="G5702" s="56" t="s">
        <v>11799</v>
      </c>
      <c r="H5702" s="56" t="s">
        <v>11725</v>
      </c>
      <c r="I5702" s="56" t="s">
        <v>13469</v>
      </c>
      <c r="J5702" s="57">
        <v>553467</v>
      </c>
      <c r="K5702" s="58" t="s">
        <v>11726</v>
      </c>
      <c r="L5702" s="57">
        <v>44277</v>
      </c>
      <c r="M5702" s="59">
        <f t="shared" si="283"/>
        <v>597744</v>
      </c>
      <c r="N5702">
        <f>+VLOOKUP(C5702,'Thanh toán '!M$8228:N$9243,2,0)</f>
        <v>597744</v>
      </c>
      <c r="O5702" s="61">
        <f t="shared" ref="O5702:O5703" si="286">+N5702-M5702</f>
        <v>0</v>
      </c>
      <c r="P5702" t="s">
        <v>25392</v>
      </c>
    </row>
    <row r="5703" spans="1:17" hidden="1" x14ac:dyDescent="0.3">
      <c r="A5703" s="43">
        <v>2023</v>
      </c>
      <c r="B5703" s="56" t="s">
        <v>19784</v>
      </c>
      <c r="C5703" s="19">
        <f t="shared" si="284"/>
        <v>45429</v>
      </c>
      <c r="D5703" s="56" t="s">
        <v>13350</v>
      </c>
      <c r="E5703" s="55">
        <v>45139</v>
      </c>
      <c r="F5703" s="18">
        <f t="shared" si="285"/>
        <v>8</v>
      </c>
      <c r="G5703" s="56" t="s">
        <v>11799</v>
      </c>
      <c r="H5703" s="56" t="s">
        <v>11725</v>
      </c>
      <c r="I5703" s="56" t="s">
        <v>14096</v>
      </c>
      <c r="J5703" s="57">
        <v>372662</v>
      </c>
      <c r="K5703" s="58" t="s">
        <v>11726</v>
      </c>
      <c r="L5703" s="57">
        <v>29813</v>
      </c>
      <c r="M5703" s="59">
        <f t="shared" si="283"/>
        <v>402475</v>
      </c>
      <c r="N5703">
        <f>+VLOOKUP(C5703,'Thanh toán '!M$8228:N$9243,2,0)</f>
        <v>402475</v>
      </c>
      <c r="O5703" s="61">
        <f t="shared" si="286"/>
        <v>0</v>
      </c>
      <c r="P5703" t="s">
        <v>25392</v>
      </c>
    </row>
    <row r="5704" spans="1:17" hidden="1" x14ac:dyDescent="0.3">
      <c r="A5704" s="43">
        <v>2023</v>
      </c>
      <c r="B5704" s="56" t="s">
        <v>19785</v>
      </c>
      <c r="C5704" s="19">
        <f t="shared" si="284"/>
        <v>45430</v>
      </c>
      <c r="D5704" s="56" t="s">
        <v>13350</v>
      </c>
      <c r="E5704" s="55">
        <v>45139</v>
      </c>
      <c r="F5704" s="18">
        <f t="shared" si="285"/>
        <v>8</v>
      </c>
      <c r="G5704" s="56" t="s">
        <v>11799</v>
      </c>
      <c r="H5704" s="56" t="s">
        <v>11725</v>
      </c>
      <c r="I5704" s="56" t="s">
        <v>14730</v>
      </c>
      <c r="J5704" s="57">
        <v>676992</v>
      </c>
      <c r="K5704" s="58" t="s">
        <v>11726</v>
      </c>
      <c r="L5704" s="57">
        <v>54159</v>
      </c>
      <c r="M5704" s="59">
        <f t="shared" si="283"/>
        <v>731151</v>
      </c>
      <c r="O5704" s="61"/>
      <c r="P5704">
        <f>+VLOOKUP(C5704,'Thanh toán '!M$9366:N$10360,2,0)</f>
        <v>731151</v>
      </c>
      <c r="Q5704" s="61">
        <f>+P5704-M5704</f>
        <v>0</v>
      </c>
    </row>
    <row r="5705" spans="1:17" hidden="1" x14ac:dyDescent="0.3">
      <c r="A5705" s="43">
        <v>2023</v>
      </c>
      <c r="B5705" s="56" t="s">
        <v>19786</v>
      </c>
      <c r="C5705" s="19">
        <f t="shared" si="284"/>
        <v>45432</v>
      </c>
      <c r="D5705" s="56" t="s">
        <v>13350</v>
      </c>
      <c r="E5705" s="55">
        <v>45139</v>
      </c>
      <c r="F5705" s="18">
        <f t="shared" si="285"/>
        <v>8</v>
      </c>
      <c r="G5705" s="56" t="s">
        <v>11799</v>
      </c>
      <c r="H5705" s="56" t="s">
        <v>11725</v>
      </c>
      <c r="I5705" s="56" t="s">
        <v>13579</v>
      </c>
      <c r="J5705" s="57">
        <v>517701</v>
      </c>
      <c r="K5705" s="58" t="s">
        <v>11726</v>
      </c>
      <c r="L5705" s="57">
        <v>41416</v>
      </c>
      <c r="M5705" s="59">
        <f t="shared" si="283"/>
        <v>559117</v>
      </c>
      <c r="N5705">
        <f>+VLOOKUP(C5705,'Thanh toán '!M$8228:N$9243,2,0)</f>
        <v>559117</v>
      </c>
      <c r="O5705" s="61">
        <f t="shared" ref="O5705:O5768" si="287">+N5705-M5705</f>
        <v>0</v>
      </c>
      <c r="P5705" t="s">
        <v>25392</v>
      </c>
    </row>
    <row r="5706" spans="1:17" hidden="1" x14ac:dyDescent="0.3">
      <c r="A5706" s="43">
        <v>2023</v>
      </c>
      <c r="B5706" s="56" t="s">
        <v>19787</v>
      </c>
      <c r="C5706" s="19">
        <f t="shared" si="284"/>
        <v>45433</v>
      </c>
      <c r="D5706" s="56" t="s">
        <v>13350</v>
      </c>
      <c r="E5706" s="55">
        <v>45139</v>
      </c>
      <c r="F5706" s="18">
        <f t="shared" si="285"/>
        <v>8</v>
      </c>
      <c r="G5706" s="56" t="s">
        <v>11799</v>
      </c>
      <c r="H5706" s="56" t="s">
        <v>11725</v>
      </c>
      <c r="I5706" s="56" t="s">
        <v>13526</v>
      </c>
      <c r="J5706" s="57">
        <v>922445</v>
      </c>
      <c r="K5706" s="58" t="s">
        <v>11726</v>
      </c>
      <c r="L5706" s="57">
        <v>73796</v>
      </c>
      <c r="M5706" s="59">
        <f t="shared" si="283"/>
        <v>996241</v>
      </c>
      <c r="N5706">
        <f>+VLOOKUP(C5706,'Thanh toán '!M$8228:N$9243,2,0)</f>
        <v>996241</v>
      </c>
      <c r="O5706" s="61">
        <f t="shared" si="287"/>
        <v>0</v>
      </c>
      <c r="P5706" t="s">
        <v>25392</v>
      </c>
    </row>
    <row r="5707" spans="1:17" hidden="1" x14ac:dyDescent="0.3">
      <c r="A5707" s="43">
        <v>2023</v>
      </c>
      <c r="B5707" s="56" t="s">
        <v>19788</v>
      </c>
      <c r="C5707" s="19">
        <f t="shared" si="284"/>
        <v>45436</v>
      </c>
      <c r="D5707" s="56" t="s">
        <v>13350</v>
      </c>
      <c r="E5707" s="55">
        <v>45139</v>
      </c>
      <c r="F5707" s="18">
        <f t="shared" si="285"/>
        <v>8</v>
      </c>
      <c r="G5707" s="56" t="s">
        <v>12282</v>
      </c>
      <c r="H5707" s="56" t="s">
        <v>12283</v>
      </c>
      <c r="I5707" s="56" t="s">
        <v>12282</v>
      </c>
      <c r="J5707" s="57">
        <v>1102500</v>
      </c>
      <c r="K5707" s="58" t="s">
        <v>11726</v>
      </c>
      <c r="L5707" s="57">
        <v>88200</v>
      </c>
      <c r="M5707" s="59">
        <f t="shared" si="283"/>
        <v>1190700</v>
      </c>
      <c r="N5707">
        <f>+VLOOKUP(C5707,'Thanh toán '!M$8228:N$9243,2,0)</f>
        <v>1190700</v>
      </c>
      <c r="O5707" s="61">
        <f t="shared" si="287"/>
        <v>0</v>
      </c>
      <c r="P5707" t="s">
        <v>25392</v>
      </c>
    </row>
    <row r="5708" spans="1:17" hidden="1" x14ac:dyDescent="0.3">
      <c r="A5708" s="43">
        <v>2023</v>
      </c>
      <c r="B5708" s="56" t="s">
        <v>19789</v>
      </c>
      <c r="C5708" s="19">
        <f t="shared" si="284"/>
        <v>45437</v>
      </c>
      <c r="D5708" s="56" t="s">
        <v>13350</v>
      </c>
      <c r="E5708" s="55">
        <v>45139</v>
      </c>
      <c r="F5708" s="18">
        <f t="shared" si="285"/>
        <v>8</v>
      </c>
      <c r="G5708" s="56" t="s">
        <v>12239</v>
      </c>
      <c r="H5708" s="56" t="s">
        <v>12240</v>
      </c>
      <c r="I5708" s="56" t="s">
        <v>18069</v>
      </c>
      <c r="J5708" s="57">
        <v>551250</v>
      </c>
      <c r="K5708" s="58" t="s">
        <v>11726</v>
      </c>
      <c r="L5708" s="57">
        <v>44100</v>
      </c>
      <c r="M5708" s="59">
        <f t="shared" si="283"/>
        <v>595350</v>
      </c>
      <c r="N5708">
        <f>+VLOOKUP(C5708,'Thanh toán '!M$8228:N$9243,2,0)</f>
        <v>595350</v>
      </c>
      <c r="O5708" s="61">
        <f t="shared" si="287"/>
        <v>0</v>
      </c>
      <c r="P5708" t="s">
        <v>25392</v>
      </c>
    </row>
    <row r="5709" spans="1:17" hidden="1" x14ac:dyDescent="0.3">
      <c r="A5709" s="43">
        <v>2023</v>
      </c>
      <c r="B5709" s="56" t="s">
        <v>19790</v>
      </c>
      <c r="C5709" s="19">
        <f t="shared" si="284"/>
        <v>45438</v>
      </c>
      <c r="D5709" s="56" t="s">
        <v>13350</v>
      </c>
      <c r="E5709" s="55">
        <v>45139</v>
      </c>
      <c r="F5709" s="18">
        <f t="shared" si="285"/>
        <v>8</v>
      </c>
      <c r="G5709" s="56" t="s">
        <v>12221</v>
      </c>
      <c r="H5709" s="56" t="s">
        <v>12222</v>
      </c>
      <c r="I5709" s="56" t="s">
        <v>19791</v>
      </c>
      <c r="J5709" s="57">
        <v>882000</v>
      </c>
      <c r="K5709" s="58" t="s">
        <v>11726</v>
      </c>
      <c r="L5709" s="57">
        <v>70560</v>
      </c>
      <c r="M5709" s="59">
        <f t="shared" si="283"/>
        <v>952560</v>
      </c>
      <c r="N5709">
        <f>+VLOOKUP(C5709,'Thanh toán '!M$8228:N$9243,2,0)</f>
        <v>952560</v>
      </c>
      <c r="O5709" s="61">
        <f t="shared" si="287"/>
        <v>0</v>
      </c>
      <c r="P5709" t="s">
        <v>25392</v>
      </c>
    </row>
    <row r="5710" spans="1:17" hidden="1" x14ac:dyDescent="0.3">
      <c r="A5710" s="43">
        <v>2023</v>
      </c>
      <c r="B5710" s="56" t="s">
        <v>19792</v>
      </c>
      <c r="C5710" s="19">
        <f t="shared" si="284"/>
        <v>45439</v>
      </c>
      <c r="D5710" s="56" t="s">
        <v>13350</v>
      </c>
      <c r="E5710" s="55">
        <v>45139</v>
      </c>
      <c r="F5710" s="18">
        <f t="shared" si="285"/>
        <v>8</v>
      </c>
      <c r="G5710" s="56" t="s">
        <v>12225</v>
      </c>
      <c r="H5710" s="56" t="s">
        <v>12226</v>
      </c>
      <c r="I5710" s="56" t="s">
        <v>19793</v>
      </c>
      <c r="J5710" s="57">
        <v>551250</v>
      </c>
      <c r="K5710" s="58" t="s">
        <v>11726</v>
      </c>
      <c r="L5710" s="57">
        <v>44100</v>
      </c>
      <c r="M5710" s="59">
        <f t="shared" si="283"/>
        <v>595350</v>
      </c>
      <c r="N5710">
        <f>+VLOOKUP(C5710,'Thanh toán '!M$8228:N$9243,2,0)</f>
        <v>595350</v>
      </c>
      <c r="O5710" s="61">
        <f t="shared" si="287"/>
        <v>0</v>
      </c>
      <c r="P5710" t="s">
        <v>25392</v>
      </c>
    </row>
    <row r="5711" spans="1:17" hidden="1" x14ac:dyDescent="0.3">
      <c r="A5711" s="43">
        <v>2023</v>
      </c>
      <c r="B5711" s="56" t="s">
        <v>19794</v>
      </c>
      <c r="C5711" s="19">
        <f t="shared" si="284"/>
        <v>45440</v>
      </c>
      <c r="D5711" s="56" t="s">
        <v>13350</v>
      </c>
      <c r="E5711" s="55">
        <v>45139</v>
      </c>
      <c r="F5711" s="18">
        <f t="shared" si="285"/>
        <v>8</v>
      </c>
      <c r="G5711" s="56" t="s">
        <v>11860</v>
      </c>
      <c r="H5711" s="56" t="s">
        <v>11719</v>
      </c>
      <c r="I5711" s="56" t="s">
        <v>15087</v>
      </c>
      <c r="J5711" s="57">
        <v>1400658</v>
      </c>
      <c r="K5711" s="58" t="s">
        <v>11726</v>
      </c>
      <c r="L5711" s="57">
        <v>112053</v>
      </c>
      <c r="M5711" s="59">
        <f t="shared" si="283"/>
        <v>1512711</v>
      </c>
      <c r="N5711">
        <f>+VLOOKUP(C5711,'Thanh toán '!M$8228:N$9243,2,0)</f>
        <v>1512711</v>
      </c>
      <c r="O5711" s="61">
        <f t="shared" si="287"/>
        <v>0</v>
      </c>
      <c r="P5711" t="s">
        <v>25392</v>
      </c>
    </row>
    <row r="5712" spans="1:17" hidden="1" x14ac:dyDescent="0.3">
      <c r="A5712" s="43">
        <v>2023</v>
      </c>
      <c r="B5712" s="56" t="s">
        <v>19795</v>
      </c>
      <c r="C5712" s="19">
        <f t="shared" si="284"/>
        <v>45441</v>
      </c>
      <c r="D5712" s="56" t="s">
        <v>13350</v>
      </c>
      <c r="E5712" s="55">
        <v>45139</v>
      </c>
      <c r="F5712" s="18">
        <f t="shared" si="285"/>
        <v>8</v>
      </c>
      <c r="G5712" s="56" t="s">
        <v>11860</v>
      </c>
      <c r="H5712" s="56" t="s">
        <v>11719</v>
      </c>
      <c r="I5712" s="56" t="s">
        <v>14216</v>
      </c>
      <c r="J5712" s="57">
        <v>1802076</v>
      </c>
      <c r="K5712" s="58" t="s">
        <v>11726</v>
      </c>
      <c r="L5712" s="57">
        <v>144166</v>
      </c>
      <c r="M5712" s="59">
        <f t="shared" si="283"/>
        <v>1946242</v>
      </c>
      <c r="N5712">
        <f>+VLOOKUP(C5712,'Thanh toán '!M$8228:N$9243,2,0)</f>
        <v>1946242</v>
      </c>
      <c r="O5712" s="61">
        <f t="shared" si="287"/>
        <v>0</v>
      </c>
      <c r="P5712" t="s">
        <v>25392</v>
      </c>
    </row>
    <row r="5713" spans="1:16" hidden="1" x14ac:dyDescent="0.3">
      <c r="A5713" s="43">
        <v>2023</v>
      </c>
      <c r="B5713" s="56" t="s">
        <v>19796</v>
      </c>
      <c r="C5713" s="19">
        <f t="shared" si="284"/>
        <v>45442</v>
      </c>
      <c r="D5713" s="56" t="s">
        <v>13350</v>
      </c>
      <c r="E5713" s="55">
        <v>45139</v>
      </c>
      <c r="F5713" s="18">
        <f t="shared" si="285"/>
        <v>8</v>
      </c>
      <c r="G5713" s="56" t="s">
        <v>11860</v>
      </c>
      <c r="H5713" s="56" t="s">
        <v>11719</v>
      </c>
      <c r="I5713" s="56" t="s">
        <v>16178</v>
      </c>
      <c r="J5713" s="57">
        <v>884856</v>
      </c>
      <c r="K5713" s="58" t="s">
        <v>11726</v>
      </c>
      <c r="L5713" s="57">
        <v>70788</v>
      </c>
      <c r="M5713" s="59">
        <f t="shared" si="283"/>
        <v>955644</v>
      </c>
      <c r="N5713">
        <f>+VLOOKUP(C5713,'Thanh toán '!M$8228:N$9243,2,0)</f>
        <v>955644</v>
      </c>
      <c r="O5713" s="61">
        <f t="shared" si="287"/>
        <v>0</v>
      </c>
      <c r="P5713" t="s">
        <v>25392</v>
      </c>
    </row>
    <row r="5714" spans="1:16" hidden="1" x14ac:dyDescent="0.3">
      <c r="A5714" s="43">
        <v>2023</v>
      </c>
      <c r="B5714" s="56" t="s">
        <v>19797</v>
      </c>
      <c r="C5714" s="19">
        <f t="shared" si="284"/>
        <v>45443</v>
      </c>
      <c r="D5714" s="56" t="s">
        <v>13350</v>
      </c>
      <c r="E5714" s="55">
        <v>45139</v>
      </c>
      <c r="F5714" s="18">
        <f t="shared" si="285"/>
        <v>8</v>
      </c>
      <c r="G5714" s="56" t="s">
        <v>11860</v>
      </c>
      <c r="H5714" s="56" t="s">
        <v>11719</v>
      </c>
      <c r="I5714" s="56" t="s">
        <v>17349</v>
      </c>
      <c r="J5714" s="57">
        <v>1532634</v>
      </c>
      <c r="K5714" s="58" t="s">
        <v>11726</v>
      </c>
      <c r="L5714" s="57">
        <v>122611</v>
      </c>
      <c r="M5714" s="59">
        <f t="shared" si="283"/>
        <v>1655245</v>
      </c>
      <c r="N5714">
        <f>+VLOOKUP(C5714,'Thanh toán '!M$8228:N$9243,2,0)</f>
        <v>1655245</v>
      </c>
      <c r="O5714" s="61">
        <f t="shared" si="287"/>
        <v>0</v>
      </c>
      <c r="P5714" t="s">
        <v>25392</v>
      </c>
    </row>
    <row r="5715" spans="1:16" hidden="1" x14ac:dyDescent="0.3">
      <c r="A5715" s="43">
        <v>2023</v>
      </c>
      <c r="B5715" s="56" t="s">
        <v>19798</v>
      </c>
      <c r="C5715" s="19">
        <f t="shared" si="284"/>
        <v>45446</v>
      </c>
      <c r="D5715" s="56" t="s">
        <v>13350</v>
      </c>
      <c r="E5715" s="55">
        <v>45139</v>
      </c>
      <c r="F5715" s="18">
        <f t="shared" si="285"/>
        <v>8</v>
      </c>
      <c r="G5715" s="56" t="s">
        <v>12221</v>
      </c>
      <c r="H5715" s="56" t="s">
        <v>12222</v>
      </c>
      <c r="I5715" s="56" t="s">
        <v>13855</v>
      </c>
      <c r="J5715" s="57">
        <v>1665870</v>
      </c>
      <c r="K5715" s="58" t="s">
        <v>11726</v>
      </c>
      <c r="L5715" s="57">
        <v>133270</v>
      </c>
      <c r="M5715" s="59">
        <f t="shared" si="283"/>
        <v>1799140</v>
      </c>
      <c r="N5715">
        <f>+VLOOKUP(C5715,'Thanh toán '!M$8228:N$9243,2,0)</f>
        <v>1799140</v>
      </c>
      <c r="O5715" s="61">
        <f t="shared" si="287"/>
        <v>0</v>
      </c>
      <c r="P5715" t="s">
        <v>25392</v>
      </c>
    </row>
    <row r="5716" spans="1:16" hidden="1" x14ac:dyDescent="0.3">
      <c r="A5716" s="43">
        <v>2023</v>
      </c>
      <c r="B5716" s="56" t="s">
        <v>19799</v>
      </c>
      <c r="C5716" s="19">
        <f t="shared" si="284"/>
        <v>45447</v>
      </c>
      <c r="D5716" s="56" t="s">
        <v>13350</v>
      </c>
      <c r="E5716" s="55">
        <v>45139</v>
      </c>
      <c r="F5716" s="18">
        <f t="shared" si="285"/>
        <v>8</v>
      </c>
      <c r="G5716" s="56" t="s">
        <v>11860</v>
      </c>
      <c r="H5716" s="56" t="s">
        <v>11719</v>
      </c>
      <c r="I5716" s="56" t="s">
        <v>13654</v>
      </c>
      <c r="J5716" s="57">
        <v>2104360</v>
      </c>
      <c r="K5716" s="58" t="s">
        <v>11726</v>
      </c>
      <c r="L5716" s="57">
        <v>168349</v>
      </c>
      <c r="M5716" s="59">
        <f t="shared" si="283"/>
        <v>2272709</v>
      </c>
      <c r="N5716">
        <f>+VLOOKUP(C5716,'Thanh toán '!M$8228:N$9243,2,0)</f>
        <v>2272709</v>
      </c>
      <c r="O5716" s="61">
        <f t="shared" si="287"/>
        <v>0</v>
      </c>
      <c r="P5716" t="s">
        <v>25392</v>
      </c>
    </row>
    <row r="5717" spans="1:16" hidden="1" x14ac:dyDescent="0.3">
      <c r="A5717" s="43">
        <v>2023</v>
      </c>
      <c r="B5717" s="56" t="s">
        <v>19800</v>
      </c>
      <c r="C5717" s="19">
        <f t="shared" si="284"/>
        <v>45448</v>
      </c>
      <c r="D5717" s="56" t="s">
        <v>13350</v>
      </c>
      <c r="E5717" s="55">
        <v>45139</v>
      </c>
      <c r="F5717" s="18">
        <f t="shared" si="285"/>
        <v>8</v>
      </c>
      <c r="G5717" s="56" t="s">
        <v>11860</v>
      </c>
      <c r="H5717" s="56" t="s">
        <v>11719</v>
      </c>
      <c r="I5717" s="56" t="s">
        <v>17624</v>
      </c>
      <c r="J5717" s="57">
        <v>1171080</v>
      </c>
      <c r="K5717" s="58" t="s">
        <v>11726</v>
      </c>
      <c r="L5717" s="57">
        <v>93686</v>
      </c>
      <c r="M5717" s="59">
        <f t="shared" si="283"/>
        <v>1264766</v>
      </c>
      <c r="N5717">
        <f>+VLOOKUP(C5717,'Thanh toán '!M$8228:N$9243,2,0)</f>
        <v>1264766</v>
      </c>
      <c r="O5717" s="61">
        <f t="shared" si="287"/>
        <v>0</v>
      </c>
      <c r="P5717" t="s">
        <v>25392</v>
      </c>
    </row>
    <row r="5718" spans="1:16" hidden="1" x14ac:dyDescent="0.3">
      <c r="A5718" s="43">
        <v>2023</v>
      </c>
      <c r="B5718" s="56" t="s">
        <v>19801</v>
      </c>
      <c r="C5718" s="19">
        <f t="shared" si="284"/>
        <v>45449</v>
      </c>
      <c r="D5718" s="56" t="s">
        <v>13350</v>
      </c>
      <c r="E5718" s="55">
        <v>45139</v>
      </c>
      <c r="F5718" s="18">
        <f t="shared" si="285"/>
        <v>8</v>
      </c>
      <c r="G5718" s="56" t="s">
        <v>11860</v>
      </c>
      <c r="H5718" s="56" t="s">
        <v>11719</v>
      </c>
      <c r="I5718" s="56" t="s">
        <v>18555</v>
      </c>
      <c r="J5718" s="57">
        <v>1819956</v>
      </c>
      <c r="K5718" s="58" t="s">
        <v>11726</v>
      </c>
      <c r="L5718" s="57">
        <v>145596</v>
      </c>
      <c r="M5718" s="59">
        <f t="shared" si="283"/>
        <v>1965552</v>
      </c>
      <c r="N5718">
        <f>+VLOOKUP(C5718,'Thanh toán '!M$8228:N$9243,2,0)</f>
        <v>1965552</v>
      </c>
      <c r="O5718" s="61">
        <f t="shared" si="287"/>
        <v>0</v>
      </c>
      <c r="P5718" t="s">
        <v>25392</v>
      </c>
    </row>
    <row r="5719" spans="1:16" hidden="1" x14ac:dyDescent="0.3">
      <c r="A5719" s="43">
        <v>2023</v>
      </c>
      <c r="B5719" s="56" t="s">
        <v>19802</v>
      </c>
      <c r="C5719" s="19">
        <f t="shared" si="284"/>
        <v>45452</v>
      </c>
      <c r="D5719" s="56" t="s">
        <v>13350</v>
      </c>
      <c r="E5719" s="55">
        <v>45139</v>
      </c>
      <c r="F5719" s="18">
        <f t="shared" si="285"/>
        <v>8</v>
      </c>
      <c r="G5719" s="56" t="s">
        <v>12173</v>
      </c>
      <c r="H5719" s="56" t="s">
        <v>12174</v>
      </c>
      <c r="I5719" s="56" t="s">
        <v>19803</v>
      </c>
      <c r="J5719" s="57">
        <v>3671550</v>
      </c>
      <c r="K5719" s="58" t="s">
        <v>11726</v>
      </c>
      <c r="L5719" s="57">
        <v>293724</v>
      </c>
      <c r="M5719" s="59">
        <f t="shared" si="283"/>
        <v>3965274</v>
      </c>
      <c r="N5719">
        <f>+VLOOKUP(C5719,'Thanh toán '!M$8228:N$9243,2,0)</f>
        <v>3965274</v>
      </c>
      <c r="O5719" s="61">
        <f t="shared" si="287"/>
        <v>0</v>
      </c>
      <c r="P5719" t="s">
        <v>25392</v>
      </c>
    </row>
    <row r="5720" spans="1:16" hidden="1" x14ac:dyDescent="0.3">
      <c r="A5720" s="43">
        <v>2023</v>
      </c>
      <c r="B5720" s="56" t="s">
        <v>19804</v>
      </c>
      <c r="C5720" s="19">
        <f t="shared" si="284"/>
        <v>45453</v>
      </c>
      <c r="D5720" s="56" t="s">
        <v>13350</v>
      </c>
      <c r="E5720" s="55">
        <v>45139</v>
      </c>
      <c r="F5720" s="18">
        <f t="shared" si="285"/>
        <v>8</v>
      </c>
      <c r="G5720" s="56" t="s">
        <v>12309</v>
      </c>
      <c r="H5720" s="56" t="s">
        <v>12310</v>
      </c>
      <c r="I5720" s="56" t="s">
        <v>12309</v>
      </c>
      <c r="J5720" s="57">
        <v>551250</v>
      </c>
      <c r="K5720" s="58" t="s">
        <v>11726</v>
      </c>
      <c r="L5720" s="57">
        <v>44100</v>
      </c>
      <c r="M5720" s="59">
        <f t="shared" si="283"/>
        <v>595350</v>
      </c>
      <c r="N5720">
        <f>+VLOOKUP(C5720,'Thanh toán '!M$8228:N$9243,2,0)</f>
        <v>595350</v>
      </c>
      <c r="O5720" s="61">
        <f t="shared" si="287"/>
        <v>0</v>
      </c>
      <c r="P5720" t="s">
        <v>25392</v>
      </c>
    </row>
    <row r="5721" spans="1:16" hidden="1" x14ac:dyDescent="0.3">
      <c r="A5721" s="43">
        <v>2023</v>
      </c>
      <c r="B5721" s="56" t="s">
        <v>19805</v>
      </c>
      <c r="C5721" s="19">
        <f t="shared" si="284"/>
        <v>45454</v>
      </c>
      <c r="D5721" s="56" t="s">
        <v>13350</v>
      </c>
      <c r="E5721" s="55">
        <v>45139</v>
      </c>
      <c r="F5721" s="18">
        <f t="shared" si="285"/>
        <v>8</v>
      </c>
      <c r="G5721" s="56" t="s">
        <v>12556</v>
      </c>
      <c r="H5721" s="56" t="s">
        <v>12557</v>
      </c>
      <c r="I5721" s="56" t="s">
        <v>12556</v>
      </c>
      <c r="J5721" s="57">
        <v>530250</v>
      </c>
      <c r="K5721" s="58" t="s">
        <v>11726</v>
      </c>
      <c r="L5721" s="57">
        <v>42420</v>
      </c>
      <c r="M5721" s="59">
        <f t="shared" si="283"/>
        <v>572670</v>
      </c>
      <c r="N5721">
        <f>+VLOOKUP(C5721,'Thanh toán '!M$8228:N$9243,2,0)</f>
        <v>572670</v>
      </c>
      <c r="O5721" s="61">
        <f t="shared" si="287"/>
        <v>0</v>
      </c>
      <c r="P5721" t="s">
        <v>25392</v>
      </c>
    </row>
    <row r="5722" spans="1:16" hidden="1" x14ac:dyDescent="0.3">
      <c r="A5722" s="43">
        <v>2023</v>
      </c>
      <c r="B5722" s="56" t="s">
        <v>19806</v>
      </c>
      <c r="C5722" s="19">
        <f t="shared" si="284"/>
        <v>45455</v>
      </c>
      <c r="D5722" s="56" t="s">
        <v>13350</v>
      </c>
      <c r="E5722" s="55">
        <v>45139</v>
      </c>
      <c r="F5722" s="18">
        <f t="shared" si="285"/>
        <v>8</v>
      </c>
      <c r="G5722" s="56" t="s">
        <v>14939</v>
      </c>
      <c r="H5722" s="56" t="s">
        <v>12316</v>
      </c>
      <c r="I5722" s="56" t="s">
        <v>14939</v>
      </c>
      <c r="J5722" s="57">
        <v>551250</v>
      </c>
      <c r="K5722" s="58" t="s">
        <v>11726</v>
      </c>
      <c r="L5722" s="57">
        <v>44100</v>
      </c>
      <c r="M5722" s="59">
        <f t="shared" si="283"/>
        <v>595350</v>
      </c>
      <c r="N5722">
        <f>+VLOOKUP(C5722,'Thanh toán '!M$8228:N$9243,2,0)</f>
        <v>595350</v>
      </c>
      <c r="O5722" s="61">
        <f t="shared" si="287"/>
        <v>0</v>
      </c>
      <c r="P5722" t="s">
        <v>25392</v>
      </c>
    </row>
    <row r="5723" spans="1:16" hidden="1" x14ac:dyDescent="0.3">
      <c r="A5723" s="43">
        <v>2023</v>
      </c>
      <c r="B5723" s="56" t="s">
        <v>19807</v>
      </c>
      <c r="C5723" s="19">
        <f t="shared" si="284"/>
        <v>45456</v>
      </c>
      <c r="D5723" s="56" t="s">
        <v>13350</v>
      </c>
      <c r="E5723" s="55">
        <v>45139</v>
      </c>
      <c r="F5723" s="18">
        <f t="shared" si="285"/>
        <v>8</v>
      </c>
      <c r="G5723" s="56" t="s">
        <v>12303</v>
      </c>
      <c r="H5723" s="56" t="s">
        <v>12304</v>
      </c>
      <c r="I5723" s="56" t="s">
        <v>12303</v>
      </c>
      <c r="J5723" s="57">
        <v>551250</v>
      </c>
      <c r="K5723" s="58" t="s">
        <v>11726</v>
      </c>
      <c r="L5723" s="57">
        <v>44100</v>
      </c>
      <c r="M5723" s="59">
        <f t="shared" si="283"/>
        <v>595350</v>
      </c>
      <c r="N5723">
        <f>+VLOOKUP(C5723,'Thanh toán '!M$8228:N$9243,2,0)</f>
        <v>595350</v>
      </c>
      <c r="O5723" s="61">
        <f t="shared" si="287"/>
        <v>0</v>
      </c>
      <c r="P5723" t="s">
        <v>25392</v>
      </c>
    </row>
    <row r="5724" spans="1:16" hidden="1" x14ac:dyDescent="0.3">
      <c r="A5724" s="43">
        <v>2023</v>
      </c>
      <c r="B5724" s="56" t="s">
        <v>19808</v>
      </c>
      <c r="C5724" s="19">
        <f t="shared" si="284"/>
        <v>45457</v>
      </c>
      <c r="D5724" s="56" t="s">
        <v>13350</v>
      </c>
      <c r="E5724" s="55">
        <v>45139</v>
      </c>
      <c r="F5724" s="18">
        <f t="shared" si="285"/>
        <v>8</v>
      </c>
      <c r="G5724" s="56" t="s">
        <v>12318</v>
      </c>
      <c r="H5724" s="56" t="s">
        <v>12319</v>
      </c>
      <c r="I5724" s="56" t="s">
        <v>12318</v>
      </c>
      <c r="J5724" s="57">
        <v>551250</v>
      </c>
      <c r="K5724" s="58" t="s">
        <v>11726</v>
      </c>
      <c r="L5724" s="57">
        <v>44100</v>
      </c>
      <c r="M5724" s="59">
        <f t="shared" si="283"/>
        <v>595350</v>
      </c>
      <c r="N5724">
        <f>+VLOOKUP(C5724,'Thanh toán '!M$8228:N$9243,2,0)</f>
        <v>595350</v>
      </c>
      <c r="O5724" s="61">
        <f t="shared" si="287"/>
        <v>0</v>
      </c>
      <c r="P5724" t="s">
        <v>25392</v>
      </c>
    </row>
    <row r="5725" spans="1:16" hidden="1" x14ac:dyDescent="0.3">
      <c r="A5725" s="43">
        <v>2023</v>
      </c>
      <c r="B5725" s="56" t="s">
        <v>19809</v>
      </c>
      <c r="C5725" s="19">
        <f t="shared" si="284"/>
        <v>45458</v>
      </c>
      <c r="D5725" s="56" t="s">
        <v>13350</v>
      </c>
      <c r="E5725" s="55">
        <v>45139</v>
      </c>
      <c r="F5725" s="18">
        <f t="shared" si="285"/>
        <v>8</v>
      </c>
      <c r="G5725" s="56" t="s">
        <v>12650</v>
      </c>
      <c r="H5725" s="56" t="s">
        <v>12651</v>
      </c>
      <c r="I5725" s="56" t="s">
        <v>12650</v>
      </c>
      <c r="J5725" s="57">
        <v>551250</v>
      </c>
      <c r="K5725" s="58" t="s">
        <v>11726</v>
      </c>
      <c r="L5725" s="57">
        <v>44100</v>
      </c>
      <c r="M5725" s="59">
        <f t="shared" si="283"/>
        <v>595350</v>
      </c>
      <c r="N5725">
        <f>+VLOOKUP(C5725,'Thanh toán '!M$8228:N$9243,2,0)</f>
        <v>595350</v>
      </c>
      <c r="O5725" s="61">
        <f t="shared" si="287"/>
        <v>0</v>
      </c>
      <c r="P5725" t="s">
        <v>25392</v>
      </c>
    </row>
    <row r="5726" spans="1:16" hidden="1" x14ac:dyDescent="0.3">
      <c r="A5726" s="43">
        <v>2023</v>
      </c>
      <c r="B5726" s="56" t="s">
        <v>19810</v>
      </c>
      <c r="C5726" s="19">
        <f t="shared" si="284"/>
        <v>45459</v>
      </c>
      <c r="D5726" s="56" t="s">
        <v>13350</v>
      </c>
      <c r="E5726" s="55">
        <v>45139</v>
      </c>
      <c r="F5726" s="18">
        <f t="shared" si="285"/>
        <v>8</v>
      </c>
      <c r="G5726" s="56" t="s">
        <v>12571</v>
      </c>
      <c r="H5726" s="56" t="s">
        <v>12572</v>
      </c>
      <c r="I5726" s="56" t="s">
        <v>12571</v>
      </c>
      <c r="J5726" s="57">
        <v>551250</v>
      </c>
      <c r="K5726" s="58" t="s">
        <v>11726</v>
      </c>
      <c r="L5726" s="57">
        <v>44100</v>
      </c>
      <c r="M5726" s="59">
        <f t="shared" si="283"/>
        <v>595350</v>
      </c>
      <c r="N5726">
        <f>+VLOOKUP(C5726,'Thanh toán '!M$8228:N$9243,2,0)</f>
        <v>595350</v>
      </c>
      <c r="O5726" s="61">
        <f t="shared" si="287"/>
        <v>0</v>
      </c>
      <c r="P5726" t="s">
        <v>25392</v>
      </c>
    </row>
    <row r="5727" spans="1:16" hidden="1" x14ac:dyDescent="0.3">
      <c r="A5727" s="43">
        <v>2023</v>
      </c>
      <c r="B5727" s="56" t="s">
        <v>19811</v>
      </c>
      <c r="C5727" s="19">
        <f t="shared" si="284"/>
        <v>45460</v>
      </c>
      <c r="D5727" s="56" t="s">
        <v>13350</v>
      </c>
      <c r="E5727" s="55">
        <v>45139</v>
      </c>
      <c r="F5727" s="18">
        <f t="shared" si="285"/>
        <v>8</v>
      </c>
      <c r="G5727" s="56" t="s">
        <v>12300</v>
      </c>
      <c r="H5727" s="56" t="s">
        <v>12301</v>
      </c>
      <c r="I5727" s="56" t="s">
        <v>19812</v>
      </c>
      <c r="J5727" s="57">
        <v>551250</v>
      </c>
      <c r="K5727" s="58" t="s">
        <v>11726</v>
      </c>
      <c r="L5727" s="57">
        <v>44100</v>
      </c>
      <c r="M5727" s="59">
        <f t="shared" si="283"/>
        <v>595350</v>
      </c>
      <c r="N5727">
        <f>+VLOOKUP(C5727,'Thanh toán '!M$8228:N$9243,2,0)</f>
        <v>595350</v>
      </c>
      <c r="O5727" s="61">
        <f t="shared" si="287"/>
        <v>0</v>
      </c>
      <c r="P5727" t="s">
        <v>25392</v>
      </c>
    </row>
    <row r="5728" spans="1:16" hidden="1" x14ac:dyDescent="0.3">
      <c r="A5728" s="43">
        <v>2023</v>
      </c>
      <c r="B5728" s="56" t="s">
        <v>19813</v>
      </c>
      <c r="C5728" s="19">
        <f t="shared" si="284"/>
        <v>45461</v>
      </c>
      <c r="D5728" s="56" t="s">
        <v>13350</v>
      </c>
      <c r="E5728" s="55">
        <v>45139</v>
      </c>
      <c r="F5728" s="18">
        <f t="shared" si="285"/>
        <v>8</v>
      </c>
      <c r="G5728" s="56" t="s">
        <v>12263</v>
      </c>
      <c r="H5728" s="56" t="s">
        <v>12264</v>
      </c>
      <c r="I5728" s="56" t="s">
        <v>12263</v>
      </c>
      <c r="J5728" s="57">
        <v>1060500</v>
      </c>
      <c r="K5728" s="58" t="s">
        <v>11726</v>
      </c>
      <c r="L5728" s="57">
        <v>84840</v>
      </c>
      <c r="M5728" s="59">
        <f t="shared" si="283"/>
        <v>1145340</v>
      </c>
      <c r="N5728">
        <f>+VLOOKUP(C5728,'Thanh toán '!M$8228:N$9243,2,0)</f>
        <v>1145340</v>
      </c>
      <c r="O5728" s="61">
        <f t="shared" si="287"/>
        <v>0</v>
      </c>
      <c r="P5728" t="s">
        <v>25392</v>
      </c>
    </row>
    <row r="5729" spans="1:16" hidden="1" x14ac:dyDescent="0.3">
      <c r="A5729" s="43">
        <v>2023</v>
      </c>
      <c r="B5729" s="56" t="s">
        <v>19814</v>
      </c>
      <c r="C5729" s="19">
        <f t="shared" si="284"/>
        <v>45462</v>
      </c>
      <c r="D5729" s="56" t="s">
        <v>13350</v>
      </c>
      <c r="E5729" s="55">
        <v>45139</v>
      </c>
      <c r="F5729" s="18">
        <f t="shared" si="285"/>
        <v>8</v>
      </c>
      <c r="G5729" s="56" t="s">
        <v>12312</v>
      </c>
      <c r="H5729" s="56" t="s">
        <v>12313</v>
      </c>
      <c r="I5729" s="56" t="s">
        <v>12312</v>
      </c>
      <c r="J5729" s="57">
        <v>2163000</v>
      </c>
      <c r="K5729" s="58" t="s">
        <v>11726</v>
      </c>
      <c r="L5729" s="57">
        <v>173040</v>
      </c>
      <c r="M5729" s="59">
        <f t="shared" si="283"/>
        <v>2336040</v>
      </c>
      <c r="N5729">
        <f>+VLOOKUP(C5729,'Thanh toán '!M$8228:N$9243,2,0)</f>
        <v>2336040</v>
      </c>
      <c r="O5729" s="61">
        <f t="shared" si="287"/>
        <v>0</v>
      </c>
      <c r="P5729" t="s">
        <v>25392</v>
      </c>
    </row>
    <row r="5730" spans="1:16" hidden="1" x14ac:dyDescent="0.3">
      <c r="A5730" s="43">
        <v>2023</v>
      </c>
      <c r="B5730" s="56" t="s">
        <v>19815</v>
      </c>
      <c r="C5730" s="19">
        <f t="shared" si="284"/>
        <v>45463</v>
      </c>
      <c r="D5730" s="56" t="s">
        <v>13350</v>
      </c>
      <c r="E5730" s="55">
        <v>45139</v>
      </c>
      <c r="F5730" s="18">
        <f t="shared" si="285"/>
        <v>8</v>
      </c>
      <c r="G5730" s="56" t="s">
        <v>12312</v>
      </c>
      <c r="H5730" s="56" t="s">
        <v>12313</v>
      </c>
      <c r="I5730" s="56" t="s">
        <v>12312</v>
      </c>
      <c r="J5730" s="57">
        <v>1924970</v>
      </c>
      <c r="K5730" s="58" t="s">
        <v>11726</v>
      </c>
      <c r="L5730" s="57">
        <v>153998</v>
      </c>
      <c r="M5730" s="59">
        <f t="shared" si="283"/>
        <v>2078968</v>
      </c>
      <c r="N5730">
        <f>+VLOOKUP(C5730,'Thanh toán '!M$8228:N$9243,2,0)</f>
        <v>2078968</v>
      </c>
      <c r="O5730" s="61">
        <f t="shared" si="287"/>
        <v>0</v>
      </c>
      <c r="P5730" t="s">
        <v>25392</v>
      </c>
    </row>
    <row r="5731" spans="1:16" hidden="1" x14ac:dyDescent="0.3">
      <c r="A5731" s="43">
        <v>2023</v>
      </c>
      <c r="B5731" s="56" t="s">
        <v>19816</v>
      </c>
      <c r="C5731" s="19">
        <f t="shared" si="284"/>
        <v>45464</v>
      </c>
      <c r="D5731" s="56" t="s">
        <v>13350</v>
      </c>
      <c r="E5731" s="55">
        <v>45139</v>
      </c>
      <c r="F5731" s="18">
        <f t="shared" si="285"/>
        <v>8</v>
      </c>
      <c r="G5731" s="56" t="s">
        <v>12549</v>
      </c>
      <c r="H5731" s="56" t="s">
        <v>12550</v>
      </c>
      <c r="I5731" s="56" t="s">
        <v>12549</v>
      </c>
      <c r="J5731" s="57">
        <v>2301240</v>
      </c>
      <c r="K5731" s="58" t="s">
        <v>11726</v>
      </c>
      <c r="L5731" s="57">
        <v>184099</v>
      </c>
      <c r="M5731" s="59">
        <f t="shared" si="283"/>
        <v>2485339</v>
      </c>
      <c r="N5731">
        <f>+VLOOKUP(C5731,'Thanh toán '!M$8228:N$9243,2,0)</f>
        <v>2485339</v>
      </c>
      <c r="O5731" s="61">
        <f t="shared" si="287"/>
        <v>0</v>
      </c>
      <c r="P5731" t="s">
        <v>25392</v>
      </c>
    </row>
    <row r="5732" spans="1:16" hidden="1" x14ac:dyDescent="0.3">
      <c r="A5732" s="43">
        <v>2023</v>
      </c>
      <c r="B5732" s="56" t="s">
        <v>19817</v>
      </c>
      <c r="C5732" s="19">
        <f t="shared" si="284"/>
        <v>45465</v>
      </c>
      <c r="D5732" s="56" t="s">
        <v>13350</v>
      </c>
      <c r="E5732" s="55">
        <v>45139</v>
      </c>
      <c r="F5732" s="18">
        <f t="shared" si="285"/>
        <v>8</v>
      </c>
      <c r="G5732" s="56" t="s">
        <v>12556</v>
      </c>
      <c r="H5732" s="56" t="s">
        <v>12557</v>
      </c>
      <c r="I5732" s="56" t="s">
        <v>12556</v>
      </c>
      <c r="J5732" s="57">
        <v>2792150</v>
      </c>
      <c r="K5732" s="58" t="s">
        <v>11726</v>
      </c>
      <c r="L5732" s="57">
        <v>223372</v>
      </c>
      <c r="M5732" s="59">
        <f t="shared" si="283"/>
        <v>3015522</v>
      </c>
      <c r="N5732">
        <f>+VLOOKUP(C5732,'Thanh toán '!M$8228:N$9243,2,0)</f>
        <v>3015522</v>
      </c>
      <c r="O5732" s="61">
        <f t="shared" si="287"/>
        <v>0</v>
      </c>
      <c r="P5732" t="s">
        <v>25392</v>
      </c>
    </row>
    <row r="5733" spans="1:16" hidden="1" x14ac:dyDescent="0.3">
      <c r="A5733" s="43">
        <v>2023</v>
      </c>
      <c r="B5733" s="56" t="s">
        <v>19818</v>
      </c>
      <c r="C5733" s="19">
        <f t="shared" si="284"/>
        <v>45466</v>
      </c>
      <c r="D5733" s="56" t="s">
        <v>13350</v>
      </c>
      <c r="E5733" s="55">
        <v>45139</v>
      </c>
      <c r="F5733" s="18">
        <f t="shared" si="285"/>
        <v>8</v>
      </c>
      <c r="G5733" s="56" t="s">
        <v>12263</v>
      </c>
      <c r="H5733" s="56" t="s">
        <v>12264</v>
      </c>
      <c r="I5733" s="56" t="s">
        <v>12263</v>
      </c>
      <c r="J5733" s="57">
        <v>3815330</v>
      </c>
      <c r="K5733" s="58" t="s">
        <v>11726</v>
      </c>
      <c r="L5733" s="57">
        <v>305226</v>
      </c>
      <c r="M5733" s="59">
        <f t="shared" si="283"/>
        <v>4120556</v>
      </c>
      <c r="N5733">
        <f>+VLOOKUP(C5733,'Thanh toán '!M$8228:N$9243,2,0)</f>
        <v>4120556</v>
      </c>
      <c r="O5733" s="61">
        <f t="shared" si="287"/>
        <v>0</v>
      </c>
      <c r="P5733" t="s">
        <v>25392</v>
      </c>
    </row>
    <row r="5734" spans="1:16" hidden="1" x14ac:dyDescent="0.3">
      <c r="A5734" s="43">
        <v>2023</v>
      </c>
      <c r="B5734" s="56" t="s">
        <v>19819</v>
      </c>
      <c r="C5734" s="19">
        <f t="shared" si="284"/>
        <v>45467</v>
      </c>
      <c r="D5734" s="56" t="s">
        <v>13350</v>
      </c>
      <c r="E5734" s="55">
        <v>45139</v>
      </c>
      <c r="F5734" s="18">
        <f t="shared" si="285"/>
        <v>8</v>
      </c>
      <c r="G5734" s="56" t="s">
        <v>12309</v>
      </c>
      <c r="H5734" s="56" t="s">
        <v>12310</v>
      </c>
      <c r="I5734" s="56" t="s">
        <v>14332</v>
      </c>
      <c r="J5734" s="57">
        <v>1517775</v>
      </c>
      <c r="K5734" s="58" t="s">
        <v>11726</v>
      </c>
      <c r="L5734" s="57">
        <v>121422</v>
      </c>
      <c r="M5734" s="59">
        <f t="shared" si="283"/>
        <v>1639197</v>
      </c>
      <c r="N5734">
        <f>+VLOOKUP(C5734,'Thanh toán '!M$8228:N$9243,2,0)</f>
        <v>1639197</v>
      </c>
      <c r="O5734" s="61">
        <f t="shared" si="287"/>
        <v>0</v>
      </c>
      <c r="P5734" t="s">
        <v>25392</v>
      </c>
    </row>
    <row r="5735" spans="1:16" hidden="1" x14ac:dyDescent="0.3">
      <c r="A5735" s="43">
        <v>2023</v>
      </c>
      <c r="B5735" s="56" t="s">
        <v>19820</v>
      </c>
      <c r="C5735" s="19">
        <f t="shared" si="284"/>
        <v>45468</v>
      </c>
      <c r="D5735" s="56" t="s">
        <v>13350</v>
      </c>
      <c r="E5735" s="55">
        <v>45139</v>
      </c>
      <c r="F5735" s="18">
        <f t="shared" si="285"/>
        <v>8</v>
      </c>
      <c r="G5735" s="56" t="s">
        <v>12309</v>
      </c>
      <c r="H5735" s="56" t="s">
        <v>12310</v>
      </c>
      <c r="I5735" s="56" t="s">
        <v>12309</v>
      </c>
      <c r="J5735" s="57">
        <v>2955470</v>
      </c>
      <c r="K5735" s="58" t="s">
        <v>11726</v>
      </c>
      <c r="L5735" s="57">
        <v>236438</v>
      </c>
      <c r="M5735" s="59">
        <f t="shared" si="283"/>
        <v>3191908</v>
      </c>
      <c r="N5735">
        <f>+VLOOKUP(C5735,'Thanh toán '!M$8228:N$9243,2,0)</f>
        <v>3191908</v>
      </c>
      <c r="O5735" s="61">
        <f t="shared" si="287"/>
        <v>0</v>
      </c>
      <c r="P5735" t="s">
        <v>25392</v>
      </c>
    </row>
    <row r="5736" spans="1:16" hidden="1" x14ac:dyDescent="0.3">
      <c r="A5736" s="43">
        <v>2023</v>
      </c>
      <c r="B5736" s="56" t="s">
        <v>19821</v>
      </c>
      <c r="C5736" s="19">
        <f t="shared" si="284"/>
        <v>45469</v>
      </c>
      <c r="D5736" s="56" t="s">
        <v>13350</v>
      </c>
      <c r="E5736" s="55">
        <v>45139</v>
      </c>
      <c r="F5736" s="18">
        <f t="shared" si="285"/>
        <v>8</v>
      </c>
      <c r="G5736" s="56" t="s">
        <v>12565</v>
      </c>
      <c r="H5736" s="56" t="s">
        <v>12566</v>
      </c>
      <c r="I5736" s="56" t="s">
        <v>12565</v>
      </c>
      <c r="J5736" s="57">
        <v>2387775</v>
      </c>
      <c r="K5736" s="58" t="s">
        <v>11726</v>
      </c>
      <c r="L5736" s="57">
        <v>191022</v>
      </c>
      <c r="M5736" s="59">
        <f t="shared" si="283"/>
        <v>2578797</v>
      </c>
      <c r="N5736">
        <f>+VLOOKUP(C5736,'Thanh toán '!M$8228:N$9243,2,0)</f>
        <v>2578797</v>
      </c>
      <c r="O5736" s="61">
        <f t="shared" si="287"/>
        <v>0</v>
      </c>
      <c r="P5736" t="s">
        <v>25392</v>
      </c>
    </row>
    <row r="5737" spans="1:16" hidden="1" x14ac:dyDescent="0.3">
      <c r="A5737" s="43">
        <v>2023</v>
      </c>
      <c r="B5737" s="56" t="s">
        <v>19822</v>
      </c>
      <c r="C5737" s="19">
        <f t="shared" si="284"/>
        <v>45470</v>
      </c>
      <c r="D5737" s="56" t="s">
        <v>13350</v>
      </c>
      <c r="E5737" s="55">
        <v>45139</v>
      </c>
      <c r="F5737" s="18">
        <f t="shared" si="285"/>
        <v>8</v>
      </c>
      <c r="G5737" s="56" t="s">
        <v>12650</v>
      </c>
      <c r="H5737" s="56" t="s">
        <v>12651</v>
      </c>
      <c r="I5737" s="56" t="s">
        <v>12650</v>
      </c>
      <c r="J5737" s="57">
        <v>1110580</v>
      </c>
      <c r="K5737" s="58" t="s">
        <v>11726</v>
      </c>
      <c r="L5737" s="57">
        <v>88846</v>
      </c>
      <c r="M5737" s="59">
        <f t="shared" si="283"/>
        <v>1199426</v>
      </c>
      <c r="N5737">
        <f>+VLOOKUP(C5737,'Thanh toán '!M$8228:N$9243,2,0)</f>
        <v>1199426</v>
      </c>
      <c r="O5737" s="61">
        <f t="shared" si="287"/>
        <v>0</v>
      </c>
      <c r="P5737" t="s">
        <v>25392</v>
      </c>
    </row>
    <row r="5738" spans="1:16" hidden="1" x14ac:dyDescent="0.3">
      <c r="A5738" s="43">
        <v>2023</v>
      </c>
      <c r="B5738" s="56" t="s">
        <v>19823</v>
      </c>
      <c r="C5738" s="19">
        <f t="shared" si="284"/>
        <v>45471</v>
      </c>
      <c r="D5738" s="56" t="s">
        <v>13350</v>
      </c>
      <c r="E5738" s="55">
        <v>45139</v>
      </c>
      <c r="F5738" s="18">
        <f t="shared" si="285"/>
        <v>8</v>
      </c>
      <c r="G5738" s="56" t="s">
        <v>12293</v>
      </c>
      <c r="H5738" s="56" t="s">
        <v>12294</v>
      </c>
      <c r="I5738" s="56" t="s">
        <v>12293</v>
      </c>
      <c r="J5738" s="57">
        <v>2013536</v>
      </c>
      <c r="K5738" s="58" t="s">
        <v>11726</v>
      </c>
      <c r="L5738" s="57">
        <v>161083</v>
      </c>
      <c r="M5738" s="59">
        <f t="shared" si="283"/>
        <v>2174619</v>
      </c>
      <c r="N5738">
        <f>+VLOOKUP(C5738,'Thanh toán '!M$8228:N$9243,2,0)</f>
        <v>2174619</v>
      </c>
      <c r="O5738" s="61">
        <f t="shared" si="287"/>
        <v>0</v>
      </c>
      <c r="P5738" t="s">
        <v>25392</v>
      </c>
    </row>
    <row r="5739" spans="1:16" hidden="1" x14ac:dyDescent="0.3">
      <c r="A5739" s="43">
        <v>2023</v>
      </c>
      <c r="B5739" s="56" t="s">
        <v>19824</v>
      </c>
      <c r="C5739" s="19">
        <f t="shared" si="284"/>
        <v>45472</v>
      </c>
      <c r="D5739" s="56" t="s">
        <v>13350</v>
      </c>
      <c r="E5739" s="55">
        <v>45139</v>
      </c>
      <c r="F5739" s="18">
        <f t="shared" si="285"/>
        <v>8</v>
      </c>
      <c r="G5739" s="56" t="s">
        <v>12318</v>
      </c>
      <c r="H5739" s="56" t="s">
        <v>12319</v>
      </c>
      <c r="I5739" s="56" t="s">
        <v>12318</v>
      </c>
      <c r="J5739" s="57">
        <v>1110580</v>
      </c>
      <c r="K5739" s="58" t="s">
        <v>11726</v>
      </c>
      <c r="L5739" s="57">
        <v>88846</v>
      </c>
      <c r="M5739" s="59">
        <f t="shared" si="283"/>
        <v>1199426</v>
      </c>
      <c r="N5739">
        <f>+VLOOKUP(C5739,'Thanh toán '!M$8228:N$9243,2,0)</f>
        <v>1199426</v>
      </c>
      <c r="O5739" s="61">
        <f t="shared" si="287"/>
        <v>0</v>
      </c>
      <c r="P5739" t="s">
        <v>25392</v>
      </c>
    </row>
    <row r="5740" spans="1:16" hidden="1" x14ac:dyDescent="0.3">
      <c r="A5740" s="43">
        <v>2023</v>
      </c>
      <c r="B5740" s="56" t="s">
        <v>19825</v>
      </c>
      <c r="C5740" s="19">
        <f t="shared" si="284"/>
        <v>45474</v>
      </c>
      <c r="D5740" s="56" t="s">
        <v>13350</v>
      </c>
      <c r="E5740" s="55">
        <v>45140</v>
      </c>
      <c r="F5740" s="18">
        <f t="shared" si="285"/>
        <v>8</v>
      </c>
      <c r="G5740" s="56" t="s">
        <v>11799</v>
      </c>
      <c r="H5740" s="56" t="s">
        <v>11725</v>
      </c>
      <c r="I5740" s="56" t="s">
        <v>13639</v>
      </c>
      <c r="J5740" s="57">
        <v>1719999</v>
      </c>
      <c r="K5740" s="58" t="s">
        <v>11726</v>
      </c>
      <c r="L5740" s="57">
        <v>137600</v>
      </c>
      <c r="M5740" s="59">
        <f t="shared" si="283"/>
        <v>1857599</v>
      </c>
      <c r="N5740">
        <f>+VLOOKUP(C5740,'Thanh toán '!M$8228:N$9243,2,0)</f>
        <v>1857599</v>
      </c>
      <c r="O5740" s="61">
        <f t="shared" si="287"/>
        <v>0</v>
      </c>
      <c r="P5740" t="s">
        <v>25392</v>
      </c>
    </row>
    <row r="5741" spans="1:16" hidden="1" x14ac:dyDescent="0.3">
      <c r="A5741" s="43">
        <v>2023</v>
      </c>
      <c r="B5741" s="56" t="s">
        <v>19826</v>
      </c>
      <c r="C5741" s="19">
        <f t="shared" si="284"/>
        <v>45475</v>
      </c>
      <c r="D5741" s="56" t="s">
        <v>13350</v>
      </c>
      <c r="E5741" s="55">
        <v>45140</v>
      </c>
      <c r="F5741" s="18">
        <f t="shared" si="285"/>
        <v>8</v>
      </c>
      <c r="G5741" s="56" t="s">
        <v>11799</v>
      </c>
      <c r="H5741" s="56" t="s">
        <v>11725</v>
      </c>
      <c r="I5741" s="56" t="s">
        <v>13530</v>
      </c>
      <c r="J5741" s="57">
        <v>442409</v>
      </c>
      <c r="K5741" s="58" t="s">
        <v>11726</v>
      </c>
      <c r="L5741" s="57">
        <v>35393</v>
      </c>
      <c r="M5741" s="59">
        <f t="shared" si="283"/>
        <v>477802</v>
      </c>
      <c r="N5741">
        <f>+VLOOKUP(C5741,'Thanh toán '!M$8228:N$9243,2,0)</f>
        <v>477802</v>
      </c>
      <c r="O5741" s="61">
        <f t="shared" si="287"/>
        <v>0</v>
      </c>
      <c r="P5741" t="s">
        <v>25392</v>
      </c>
    </row>
    <row r="5742" spans="1:16" hidden="1" x14ac:dyDescent="0.3">
      <c r="A5742" s="43">
        <v>2023</v>
      </c>
      <c r="B5742" s="56" t="s">
        <v>19827</v>
      </c>
      <c r="C5742" s="19">
        <f t="shared" si="284"/>
        <v>45476</v>
      </c>
      <c r="D5742" s="56" t="s">
        <v>13350</v>
      </c>
      <c r="E5742" s="55">
        <v>45140</v>
      </c>
      <c r="F5742" s="18">
        <f t="shared" si="285"/>
        <v>8</v>
      </c>
      <c r="G5742" s="56" t="s">
        <v>11799</v>
      </c>
      <c r="H5742" s="56" t="s">
        <v>11725</v>
      </c>
      <c r="I5742" s="56" t="s">
        <v>13532</v>
      </c>
      <c r="J5742" s="57">
        <v>840181</v>
      </c>
      <c r="K5742" s="58" t="s">
        <v>11726</v>
      </c>
      <c r="L5742" s="57">
        <v>67214</v>
      </c>
      <c r="M5742" s="59">
        <f t="shared" si="283"/>
        <v>907395</v>
      </c>
      <c r="N5742">
        <f>+VLOOKUP(C5742,'Thanh toán '!M$8228:N$9243,2,0)</f>
        <v>907395</v>
      </c>
      <c r="O5742" s="61">
        <f t="shared" si="287"/>
        <v>0</v>
      </c>
      <c r="P5742" t="s">
        <v>25392</v>
      </c>
    </row>
    <row r="5743" spans="1:16" hidden="1" x14ac:dyDescent="0.3">
      <c r="A5743" s="43">
        <v>2023</v>
      </c>
      <c r="B5743" s="56" t="s">
        <v>19828</v>
      </c>
      <c r="C5743" s="19">
        <f t="shared" si="284"/>
        <v>45479</v>
      </c>
      <c r="D5743" s="56" t="s">
        <v>13350</v>
      </c>
      <c r="E5743" s="55">
        <v>45140</v>
      </c>
      <c r="F5743" s="18">
        <f t="shared" si="285"/>
        <v>8</v>
      </c>
      <c r="G5743" s="56" t="s">
        <v>12239</v>
      </c>
      <c r="H5743" s="56" t="s">
        <v>12240</v>
      </c>
      <c r="I5743" s="56" t="s">
        <v>18069</v>
      </c>
      <c r="J5743" s="57">
        <v>2095800</v>
      </c>
      <c r="K5743" s="58" t="s">
        <v>11726</v>
      </c>
      <c r="L5743" s="57">
        <v>167664</v>
      </c>
      <c r="M5743" s="59">
        <f t="shared" si="283"/>
        <v>2263464</v>
      </c>
      <c r="N5743">
        <f>+VLOOKUP(C5743,'Thanh toán '!M$8228:N$9243,2,0)</f>
        <v>2263464</v>
      </c>
      <c r="O5743" s="61">
        <f t="shared" si="287"/>
        <v>0</v>
      </c>
      <c r="P5743" t="s">
        <v>25392</v>
      </c>
    </row>
    <row r="5744" spans="1:16" hidden="1" x14ac:dyDescent="0.3">
      <c r="A5744" s="43">
        <v>2023</v>
      </c>
      <c r="B5744" s="56" t="s">
        <v>19829</v>
      </c>
      <c r="C5744" s="19">
        <f t="shared" si="284"/>
        <v>45480</v>
      </c>
      <c r="D5744" s="56" t="s">
        <v>13350</v>
      </c>
      <c r="E5744" s="55">
        <v>45140</v>
      </c>
      <c r="F5744" s="18">
        <f t="shared" si="285"/>
        <v>8</v>
      </c>
      <c r="G5744" s="56" t="s">
        <v>12293</v>
      </c>
      <c r="H5744" s="56" t="s">
        <v>12294</v>
      </c>
      <c r="I5744" s="56" t="s">
        <v>12293</v>
      </c>
      <c r="J5744" s="57">
        <v>2937240</v>
      </c>
      <c r="K5744" s="58" t="s">
        <v>11726</v>
      </c>
      <c r="L5744" s="57">
        <v>234979</v>
      </c>
      <c r="M5744" s="59">
        <f t="shared" si="283"/>
        <v>3172219</v>
      </c>
      <c r="N5744">
        <f>+VLOOKUP(C5744,'Thanh toán '!M$8228:N$9243,2,0)</f>
        <v>3172219</v>
      </c>
      <c r="O5744" s="61">
        <f t="shared" si="287"/>
        <v>0</v>
      </c>
      <c r="P5744" t="s">
        <v>25392</v>
      </c>
    </row>
    <row r="5745" spans="1:16" hidden="1" x14ac:dyDescent="0.3">
      <c r="A5745" s="43">
        <v>2023</v>
      </c>
      <c r="B5745" s="56" t="s">
        <v>19830</v>
      </c>
      <c r="C5745" s="19">
        <f t="shared" si="284"/>
        <v>45481</v>
      </c>
      <c r="D5745" s="56" t="s">
        <v>13350</v>
      </c>
      <c r="E5745" s="55">
        <v>45140</v>
      </c>
      <c r="F5745" s="18">
        <f t="shared" si="285"/>
        <v>8</v>
      </c>
      <c r="G5745" s="56" t="s">
        <v>11799</v>
      </c>
      <c r="H5745" s="56" t="s">
        <v>11725</v>
      </c>
      <c r="I5745" s="56" t="s">
        <v>14198</v>
      </c>
      <c r="J5745" s="57">
        <v>1223489</v>
      </c>
      <c r="K5745" s="58" t="s">
        <v>11726</v>
      </c>
      <c r="L5745" s="57">
        <v>97879</v>
      </c>
      <c r="M5745" s="59">
        <f t="shared" si="283"/>
        <v>1321368</v>
      </c>
      <c r="N5745">
        <f>+VLOOKUP(C5745,'Thanh toán '!M$8228:N$9243,2,0)</f>
        <v>1321368</v>
      </c>
      <c r="O5745" s="61">
        <f t="shared" si="287"/>
        <v>0</v>
      </c>
      <c r="P5745" t="s">
        <v>25392</v>
      </c>
    </row>
    <row r="5746" spans="1:16" hidden="1" x14ac:dyDescent="0.3">
      <c r="A5746" s="43">
        <v>2023</v>
      </c>
      <c r="B5746" s="56" t="s">
        <v>19831</v>
      </c>
      <c r="C5746" s="19">
        <f t="shared" si="284"/>
        <v>45485</v>
      </c>
      <c r="D5746" s="56" t="s">
        <v>13350</v>
      </c>
      <c r="E5746" s="55">
        <v>45140</v>
      </c>
      <c r="F5746" s="18">
        <f t="shared" si="285"/>
        <v>8</v>
      </c>
      <c r="G5746" s="56" t="s">
        <v>12378</v>
      </c>
      <c r="H5746" s="56" t="s">
        <v>12379</v>
      </c>
      <c r="I5746" s="56" t="s">
        <v>12378</v>
      </c>
      <c r="J5746" s="57">
        <v>551250</v>
      </c>
      <c r="K5746" s="58" t="s">
        <v>11726</v>
      </c>
      <c r="L5746" s="57">
        <v>44100</v>
      </c>
      <c r="M5746" s="59">
        <f t="shared" si="283"/>
        <v>595350</v>
      </c>
      <c r="N5746">
        <f>+VLOOKUP(C5746,'Thanh toán '!M$8228:N$9243,2,0)</f>
        <v>595350</v>
      </c>
      <c r="O5746" s="61">
        <f t="shared" si="287"/>
        <v>0</v>
      </c>
      <c r="P5746" t="s">
        <v>25392</v>
      </c>
    </row>
    <row r="5747" spans="1:16" hidden="1" x14ac:dyDescent="0.3">
      <c r="A5747" s="43">
        <v>2023</v>
      </c>
      <c r="B5747" s="56" t="s">
        <v>19832</v>
      </c>
      <c r="C5747" s="19">
        <f t="shared" si="284"/>
        <v>45487</v>
      </c>
      <c r="D5747" s="56" t="s">
        <v>13350</v>
      </c>
      <c r="E5747" s="55">
        <v>45140</v>
      </c>
      <c r="F5747" s="18">
        <f t="shared" si="285"/>
        <v>8</v>
      </c>
      <c r="G5747" s="56" t="s">
        <v>12354</v>
      </c>
      <c r="H5747" s="56" t="s">
        <v>12355</v>
      </c>
      <c r="I5747" s="56" t="s">
        <v>12354</v>
      </c>
      <c r="J5747" s="57">
        <v>551250</v>
      </c>
      <c r="K5747" s="58" t="s">
        <v>11726</v>
      </c>
      <c r="L5747" s="57">
        <v>44100</v>
      </c>
      <c r="M5747" s="59">
        <f t="shared" si="283"/>
        <v>595350</v>
      </c>
      <c r="N5747">
        <f>+VLOOKUP(C5747,'Thanh toán '!M$8228:N$9243,2,0)</f>
        <v>595350</v>
      </c>
      <c r="O5747" s="61">
        <f t="shared" si="287"/>
        <v>0</v>
      </c>
      <c r="P5747" t="s">
        <v>25392</v>
      </c>
    </row>
    <row r="5748" spans="1:16" hidden="1" x14ac:dyDescent="0.3">
      <c r="A5748" s="43">
        <v>2023</v>
      </c>
      <c r="B5748" s="56" t="s">
        <v>19833</v>
      </c>
      <c r="C5748" s="19">
        <f t="shared" si="284"/>
        <v>45489</v>
      </c>
      <c r="D5748" s="56" t="s">
        <v>13350</v>
      </c>
      <c r="E5748" s="55">
        <v>45140</v>
      </c>
      <c r="F5748" s="18">
        <f t="shared" si="285"/>
        <v>8</v>
      </c>
      <c r="G5748" s="56" t="s">
        <v>12518</v>
      </c>
      <c r="H5748" s="56" t="s">
        <v>12519</v>
      </c>
      <c r="I5748" s="56" t="s">
        <v>12518</v>
      </c>
      <c r="J5748" s="57">
        <v>882000</v>
      </c>
      <c r="K5748" s="58" t="s">
        <v>11726</v>
      </c>
      <c r="L5748" s="57">
        <v>70560</v>
      </c>
      <c r="M5748" s="59">
        <f t="shared" si="283"/>
        <v>952560</v>
      </c>
      <c r="N5748">
        <f>+VLOOKUP(C5748,'Thanh toán '!M$8228:N$9243,2,0)</f>
        <v>952560</v>
      </c>
      <c r="O5748" s="61">
        <f t="shared" si="287"/>
        <v>0</v>
      </c>
      <c r="P5748" t="s">
        <v>25392</v>
      </c>
    </row>
    <row r="5749" spans="1:16" hidden="1" x14ac:dyDescent="0.3">
      <c r="A5749" s="43">
        <v>2023</v>
      </c>
      <c r="B5749" s="56" t="s">
        <v>19834</v>
      </c>
      <c r="C5749" s="19">
        <f t="shared" si="284"/>
        <v>45490</v>
      </c>
      <c r="D5749" s="56" t="s">
        <v>13350</v>
      </c>
      <c r="E5749" s="55">
        <v>45140</v>
      </c>
      <c r="F5749" s="18">
        <f t="shared" si="285"/>
        <v>8</v>
      </c>
      <c r="G5749" s="56" t="s">
        <v>12518</v>
      </c>
      <c r="H5749" s="56" t="s">
        <v>12519</v>
      </c>
      <c r="I5749" s="56" t="s">
        <v>12518</v>
      </c>
      <c r="J5749" s="57">
        <v>4207980</v>
      </c>
      <c r="K5749" s="58" t="s">
        <v>11726</v>
      </c>
      <c r="L5749" s="57">
        <v>336638</v>
      </c>
      <c r="M5749" s="59">
        <f t="shared" ref="M5749:M5812" si="288">+L5749+J5749</f>
        <v>4544618</v>
      </c>
      <c r="N5749">
        <f>+VLOOKUP(C5749,'Thanh toán '!M$8228:N$9243,2,0)</f>
        <v>4544618</v>
      </c>
      <c r="O5749" s="61">
        <f t="shared" si="287"/>
        <v>0</v>
      </c>
      <c r="P5749" t="s">
        <v>25392</v>
      </c>
    </row>
    <row r="5750" spans="1:16" hidden="1" x14ac:dyDescent="0.3">
      <c r="A5750" s="43">
        <v>2023</v>
      </c>
      <c r="B5750" s="56" t="s">
        <v>19835</v>
      </c>
      <c r="C5750" s="19">
        <f t="shared" si="284"/>
        <v>45491</v>
      </c>
      <c r="D5750" s="56" t="s">
        <v>13350</v>
      </c>
      <c r="E5750" s="55">
        <v>45140</v>
      </c>
      <c r="F5750" s="18">
        <f t="shared" si="285"/>
        <v>8</v>
      </c>
      <c r="G5750" s="56" t="s">
        <v>11799</v>
      </c>
      <c r="H5750" s="56" t="s">
        <v>11725</v>
      </c>
      <c r="I5750" s="56" t="s">
        <v>18551</v>
      </c>
      <c r="J5750" s="57">
        <v>704013</v>
      </c>
      <c r="K5750" s="58" t="s">
        <v>11726</v>
      </c>
      <c r="L5750" s="57">
        <v>56321</v>
      </c>
      <c r="M5750" s="59">
        <f t="shared" si="288"/>
        <v>760334</v>
      </c>
      <c r="N5750">
        <f>+VLOOKUP(C5750,'Thanh toán '!M$8228:N$9243,2,0)</f>
        <v>760334</v>
      </c>
      <c r="O5750" s="61">
        <f t="shared" si="287"/>
        <v>0</v>
      </c>
      <c r="P5750" t="s">
        <v>25392</v>
      </c>
    </row>
    <row r="5751" spans="1:16" hidden="1" x14ac:dyDescent="0.3">
      <c r="A5751" s="43">
        <v>2023</v>
      </c>
      <c r="B5751" s="56" t="s">
        <v>19836</v>
      </c>
      <c r="C5751" s="19">
        <f t="shared" si="284"/>
        <v>45492</v>
      </c>
      <c r="D5751" s="56" t="s">
        <v>13350</v>
      </c>
      <c r="E5751" s="55">
        <v>45140</v>
      </c>
      <c r="F5751" s="18">
        <f t="shared" si="285"/>
        <v>8</v>
      </c>
      <c r="G5751" s="56" t="s">
        <v>11799</v>
      </c>
      <c r="H5751" s="56" t="s">
        <v>11725</v>
      </c>
      <c r="I5751" s="56" t="s">
        <v>13358</v>
      </c>
      <c r="J5751" s="57">
        <v>553467</v>
      </c>
      <c r="K5751" s="58" t="s">
        <v>11726</v>
      </c>
      <c r="L5751" s="57">
        <v>44277</v>
      </c>
      <c r="M5751" s="59">
        <f t="shared" si="288"/>
        <v>597744</v>
      </c>
      <c r="N5751">
        <f>+VLOOKUP(C5751,'Thanh toán '!M$8228:N$9243,2,0)</f>
        <v>597744</v>
      </c>
      <c r="O5751" s="61">
        <f t="shared" si="287"/>
        <v>0</v>
      </c>
      <c r="P5751" t="s">
        <v>25392</v>
      </c>
    </row>
    <row r="5752" spans="1:16" hidden="1" x14ac:dyDescent="0.3">
      <c r="A5752" s="43">
        <v>2023</v>
      </c>
      <c r="B5752" s="56" t="s">
        <v>19837</v>
      </c>
      <c r="C5752" s="19">
        <f t="shared" si="284"/>
        <v>45493</v>
      </c>
      <c r="D5752" s="56" t="s">
        <v>13350</v>
      </c>
      <c r="E5752" s="55">
        <v>45140</v>
      </c>
      <c r="F5752" s="18">
        <f t="shared" si="285"/>
        <v>8</v>
      </c>
      <c r="G5752" s="56" t="s">
        <v>12459</v>
      </c>
      <c r="H5752" s="56" t="s">
        <v>12460</v>
      </c>
      <c r="I5752" s="56" t="s">
        <v>12459</v>
      </c>
      <c r="J5752" s="57">
        <v>1612400</v>
      </c>
      <c r="K5752" s="58" t="s">
        <v>11726</v>
      </c>
      <c r="L5752" s="57">
        <v>128992</v>
      </c>
      <c r="M5752" s="59">
        <f t="shared" si="288"/>
        <v>1741392</v>
      </c>
      <c r="N5752">
        <f>+VLOOKUP(C5752,'Thanh toán '!M$8228:N$9243,2,0)</f>
        <v>1741392</v>
      </c>
      <c r="O5752" s="61">
        <f t="shared" si="287"/>
        <v>0</v>
      </c>
      <c r="P5752" t="s">
        <v>25392</v>
      </c>
    </row>
    <row r="5753" spans="1:16" hidden="1" x14ac:dyDescent="0.3">
      <c r="A5753" s="43">
        <v>2023</v>
      </c>
      <c r="B5753" s="56" t="s">
        <v>19838</v>
      </c>
      <c r="C5753" s="19">
        <f t="shared" si="284"/>
        <v>45494</v>
      </c>
      <c r="D5753" s="56" t="s">
        <v>13350</v>
      </c>
      <c r="E5753" s="55">
        <v>45140</v>
      </c>
      <c r="F5753" s="18">
        <f t="shared" si="285"/>
        <v>8</v>
      </c>
      <c r="G5753" s="56" t="s">
        <v>12459</v>
      </c>
      <c r="H5753" s="56" t="s">
        <v>12460</v>
      </c>
      <c r="I5753" s="56" t="s">
        <v>12459</v>
      </c>
      <c r="J5753" s="57">
        <v>1102500</v>
      </c>
      <c r="K5753" s="58" t="s">
        <v>11726</v>
      </c>
      <c r="L5753" s="57">
        <v>88200</v>
      </c>
      <c r="M5753" s="59">
        <f t="shared" si="288"/>
        <v>1190700</v>
      </c>
      <c r="N5753">
        <f>+VLOOKUP(C5753,'Thanh toán '!M$8228:N$9243,2,0)</f>
        <v>1190700</v>
      </c>
      <c r="O5753" s="61">
        <f t="shared" si="287"/>
        <v>0</v>
      </c>
      <c r="P5753" t="s">
        <v>25392</v>
      </c>
    </row>
    <row r="5754" spans="1:16" hidden="1" x14ac:dyDescent="0.3">
      <c r="A5754" s="43">
        <v>2023</v>
      </c>
      <c r="B5754" s="56" t="s">
        <v>19839</v>
      </c>
      <c r="C5754" s="19">
        <f t="shared" si="284"/>
        <v>45495</v>
      </c>
      <c r="D5754" s="56" t="s">
        <v>13350</v>
      </c>
      <c r="E5754" s="55">
        <v>45140</v>
      </c>
      <c r="F5754" s="18">
        <f t="shared" si="285"/>
        <v>8</v>
      </c>
      <c r="G5754" s="56" t="s">
        <v>11799</v>
      </c>
      <c r="H5754" s="56" t="s">
        <v>11725</v>
      </c>
      <c r="I5754" s="56" t="s">
        <v>13816</v>
      </c>
      <c r="J5754" s="57">
        <v>785844</v>
      </c>
      <c r="K5754" s="58" t="s">
        <v>11726</v>
      </c>
      <c r="L5754" s="57">
        <v>62868</v>
      </c>
      <c r="M5754" s="59">
        <f t="shared" si="288"/>
        <v>848712</v>
      </c>
      <c r="N5754">
        <f>+VLOOKUP(C5754,'Thanh toán '!M$8228:N$9243,2,0)</f>
        <v>848712</v>
      </c>
      <c r="O5754" s="61">
        <f t="shared" si="287"/>
        <v>0</v>
      </c>
      <c r="P5754" t="s">
        <v>25392</v>
      </c>
    </row>
    <row r="5755" spans="1:16" hidden="1" x14ac:dyDescent="0.3">
      <c r="A5755" s="43">
        <v>2023</v>
      </c>
      <c r="B5755" s="56" t="s">
        <v>19840</v>
      </c>
      <c r="C5755" s="19">
        <f t="shared" si="284"/>
        <v>45496</v>
      </c>
      <c r="D5755" s="56" t="s">
        <v>13350</v>
      </c>
      <c r="E5755" s="55">
        <v>45140</v>
      </c>
      <c r="F5755" s="18">
        <f t="shared" si="285"/>
        <v>8</v>
      </c>
      <c r="G5755" s="56" t="s">
        <v>11799</v>
      </c>
      <c r="H5755" s="56" t="s">
        <v>11725</v>
      </c>
      <c r="I5755" s="56" t="s">
        <v>15416</v>
      </c>
      <c r="J5755" s="57">
        <v>584084</v>
      </c>
      <c r="K5755" s="58" t="s">
        <v>11726</v>
      </c>
      <c r="L5755" s="57">
        <v>46727</v>
      </c>
      <c r="M5755" s="59">
        <f t="shared" si="288"/>
        <v>630811</v>
      </c>
      <c r="N5755">
        <f>+VLOOKUP(C5755,'Thanh toán '!M$8228:N$9243,2,0)</f>
        <v>630811</v>
      </c>
      <c r="O5755" s="61">
        <f t="shared" si="287"/>
        <v>0</v>
      </c>
      <c r="P5755" t="s">
        <v>25392</v>
      </c>
    </row>
    <row r="5756" spans="1:16" hidden="1" x14ac:dyDescent="0.3">
      <c r="A5756" s="43">
        <v>2023</v>
      </c>
      <c r="B5756" s="56" t="s">
        <v>19841</v>
      </c>
      <c r="C5756" s="19">
        <f t="shared" si="284"/>
        <v>45497</v>
      </c>
      <c r="D5756" s="56" t="s">
        <v>13350</v>
      </c>
      <c r="E5756" s="55">
        <v>45140</v>
      </c>
      <c r="F5756" s="18">
        <f t="shared" si="285"/>
        <v>8</v>
      </c>
      <c r="G5756" s="56" t="s">
        <v>11799</v>
      </c>
      <c r="H5756" s="56" t="s">
        <v>11725</v>
      </c>
      <c r="I5756" s="56" t="s">
        <v>13818</v>
      </c>
      <c r="J5756" s="57">
        <v>220293</v>
      </c>
      <c r="K5756" s="58" t="s">
        <v>11726</v>
      </c>
      <c r="L5756" s="57">
        <v>17623</v>
      </c>
      <c r="M5756" s="59">
        <f t="shared" si="288"/>
        <v>237916</v>
      </c>
      <c r="N5756">
        <f>+VLOOKUP(C5756,'Thanh toán '!M$8228:N$9243,2,0)</f>
        <v>237916</v>
      </c>
      <c r="O5756" s="61">
        <f t="shared" si="287"/>
        <v>0</v>
      </c>
      <c r="P5756" t="s">
        <v>25392</v>
      </c>
    </row>
    <row r="5757" spans="1:16" hidden="1" x14ac:dyDescent="0.3">
      <c r="A5757" s="43">
        <v>2023</v>
      </c>
      <c r="B5757" s="56" t="s">
        <v>19842</v>
      </c>
      <c r="C5757" s="19">
        <f t="shared" si="284"/>
        <v>45498</v>
      </c>
      <c r="D5757" s="56" t="s">
        <v>13350</v>
      </c>
      <c r="E5757" s="55">
        <v>45140</v>
      </c>
      <c r="F5757" s="18">
        <f t="shared" si="285"/>
        <v>8</v>
      </c>
      <c r="G5757" s="56" t="s">
        <v>12322</v>
      </c>
      <c r="H5757" s="56" t="s">
        <v>12323</v>
      </c>
      <c r="I5757" s="56" t="s">
        <v>12322</v>
      </c>
      <c r="J5757" s="57">
        <v>551250</v>
      </c>
      <c r="K5757" s="58" t="s">
        <v>11726</v>
      </c>
      <c r="L5757" s="57">
        <v>44100</v>
      </c>
      <c r="M5757" s="59">
        <f t="shared" si="288"/>
        <v>595350</v>
      </c>
      <c r="N5757">
        <f>+VLOOKUP(C5757,'Thanh toán '!M$8228:N$9243,2,0)</f>
        <v>595350</v>
      </c>
      <c r="O5757" s="61">
        <f t="shared" si="287"/>
        <v>0</v>
      </c>
      <c r="P5757" t="s">
        <v>25392</v>
      </c>
    </row>
    <row r="5758" spans="1:16" hidden="1" x14ac:dyDescent="0.3">
      <c r="A5758" s="43">
        <v>2023</v>
      </c>
      <c r="B5758" s="56" t="s">
        <v>19843</v>
      </c>
      <c r="C5758" s="19">
        <f t="shared" si="284"/>
        <v>45499</v>
      </c>
      <c r="D5758" s="56" t="s">
        <v>13350</v>
      </c>
      <c r="E5758" s="55">
        <v>45140</v>
      </c>
      <c r="F5758" s="18">
        <f t="shared" si="285"/>
        <v>8</v>
      </c>
      <c r="G5758" s="56" t="s">
        <v>12239</v>
      </c>
      <c r="H5758" s="56" t="s">
        <v>12240</v>
      </c>
      <c r="I5758" s="56" t="s">
        <v>18146</v>
      </c>
      <c r="J5758" s="57">
        <v>1819155</v>
      </c>
      <c r="K5758" s="58" t="s">
        <v>11726</v>
      </c>
      <c r="L5758" s="57">
        <v>145532</v>
      </c>
      <c r="M5758" s="59">
        <f t="shared" si="288"/>
        <v>1964687</v>
      </c>
      <c r="N5758">
        <f>+VLOOKUP(C5758,'Thanh toán '!M$8228:N$9243,2,0)</f>
        <v>1964687</v>
      </c>
      <c r="O5758" s="61">
        <f t="shared" si="287"/>
        <v>0</v>
      </c>
      <c r="P5758" t="s">
        <v>25392</v>
      </c>
    </row>
    <row r="5759" spans="1:16" hidden="1" x14ac:dyDescent="0.3">
      <c r="A5759" s="43">
        <v>2023</v>
      </c>
      <c r="B5759" s="56" t="s">
        <v>19844</v>
      </c>
      <c r="C5759" s="19">
        <f t="shared" si="284"/>
        <v>45500</v>
      </c>
      <c r="D5759" s="56" t="s">
        <v>13350</v>
      </c>
      <c r="E5759" s="55">
        <v>45140</v>
      </c>
      <c r="F5759" s="18">
        <f t="shared" si="285"/>
        <v>8</v>
      </c>
      <c r="G5759" s="56" t="s">
        <v>11799</v>
      </c>
      <c r="H5759" s="56" t="s">
        <v>11725</v>
      </c>
      <c r="I5759" s="56" t="s">
        <v>14034</v>
      </c>
      <c r="J5759" s="57">
        <v>920496</v>
      </c>
      <c r="K5759" s="58" t="s">
        <v>11726</v>
      </c>
      <c r="L5759" s="57">
        <v>73640</v>
      </c>
      <c r="M5759" s="59">
        <f t="shared" si="288"/>
        <v>994136</v>
      </c>
      <c r="N5759">
        <f>+VLOOKUP(C5759,'Thanh toán '!M$8228:N$9243,2,0)</f>
        <v>994136</v>
      </c>
      <c r="O5759" s="61">
        <f t="shared" si="287"/>
        <v>0</v>
      </c>
      <c r="P5759" t="s">
        <v>25392</v>
      </c>
    </row>
    <row r="5760" spans="1:16" hidden="1" x14ac:dyDescent="0.3">
      <c r="A5760" s="43">
        <v>2023</v>
      </c>
      <c r="B5760" s="56" t="s">
        <v>19845</v>
      </c>
      <c r="C5760" s="19">
        <f t="shared" si="284"/>
        <v>45501</v>
      </c>
      <c r="D5760" s="56" t="s">
        <v>13350</v>
      </c>
      <c r="E5760" s="55">
        <v>45140</v>
      </c>
      <c r="F5760" s="18">
        <f t="shared" si="285"/>
        <v>8</v>
      </c>
      <c r="G5760" s="56" t="s">
        <v>11799</v>
      </c>
      <c r="H5760" s="56" t="s">
        <v>11725</v>
      </c>
      <c r="I5760" s="56" t="s">
        <v>13511</v>
      </c>
      <c r="J5760" s="57">
        <v>776217</v>
      </c>
      <c r="K5760" s="58" t="s">
        <v>11726</v>
      </c>
      <c r="L5760" s="57">
        <v>62097</v>
      </c>
      <c r="M5760" s="59">
        <f t="shared" si="288"/>
        <v>838314</v>
      </c>
      <c r="N5760">
        <f>+VLOOKUP(C5760,'Thanh toán '!M$8228:N$9243,2,0)</f>
        <v>838314</v>
      </c>
      <c r="O5760" s="61">
        <f t="shared" si="287"/>
        <v>0</v>
      </c>
      <c r="P5760" t="s">
        <v>25392</v>
      </c>
    </row>
    <row r="5761" spans="1:16" hidden="1" x14ac:dyDescent="0.3">
      <c r="A5761" s="43">
        <v>2023</v>
      </c>
      <c r="B5761" s="56" t="s">
        <v>19846</v>
      </c>
      <c r="C5761" s="19">
        <f t="shared" si="284"/>
        <v>45502</v>
      </c>
      <c r="D5761" s="56" t="s">
        <v>13350</v>
      </c>
      <c r="E5761" s="55">
        <v>45140</v>
      </c>
      <c r="F5761" s="18">
        <f t="shared" si="285"/>
        <v>8</v>
      </c>
      <c r="G5761" s="56" t="s">
        <v>11799</v>
      </c>
      <c r="H5761" s="56" t="s">
        <v>11725</v>
      </c>
      <c r="I5761" s="56" t="s">
        <v>14047</v>
      </c>
      <c r="J5761" s="57">
        <v>926129</v>
      </c>
      <c r="K5761" s="58" t="s">
        <v>11726</v>
      </c>
      <c r="L5761" s="57">
        <v>74090</v>
      </c>
      <c r="M5761" s="59">
        <f t="shared" si="288"/>
        <v>1000219</v>
      </c>
      <c r="N5761">
        <f>+VLOOKUP(C5761,'Thanh toán '!M$8228:N$9243,2,0)</f>
        <v>1000219</v>
      </c>
      <c r="O5761" s="61">
        <f t="shared" si="287"/>
        <v>0</v>
      </c>
      <c r="P5761" t="s">
        <v>25392</v>
      </c>
    </row>
    <row r="5762" spans="1:16" hidden="1" x14ac:dyDescent="0.3">
      <c r="A5762" s="43">
        <v>2023</v>
      </c>
      <c r="B5762" s="56" t="s">
        <v>19847</v>
      </c>
      <c r="C5762" s="19">
        <f t="shared" si="284"/>
        <v>45503</v>
      </c>
      <c r="D5762" s="56" t="s">
        <v>13350</v>
      </c>
      <c r="E5762" s="55">
        <v>45140</v>
      </c>
      <c r="F5762" s="18">
        <f t="shared" si="285"/>
        <v>8</v>
      </c>
      <c r="G5762" s="56" t="s">
        <v>11799</v>
      </c>
      <c r="H5762" s="56" t="s">
        <v>11725</v>
      </c>
      <c r="I5762" s="56" t="s">
        <v>14050</v>
      </c>
      <c r="J5762" s="57">
        <v>976263</v>
      </c>
      <c r="K5762" s="58" t="s">
        <v>11726</v>
      </c>
      <c r="L5762" s="57">
        <v>78101</v>
      </c>
      <c r="M5762" s="59">
        <f t="shared" si="288"/>
        <v>1054364</v>
      </c>
      <c r="N5762">
        <f>+VLOOKUP(C5762,'Thanh toán '!M$8228:N$9243,2,0)</f>
        <v>1054364</v>
      </c>
      <c r="O5762" s="61">
        <f t="shared" si="287"/>
        <v>0</v>
      </c>
      <c r="P5762" t="s">
        <v>25392</v>
      </c>
    </row>
    <row r="5763" spans="1:16" hidden="1" x14ac:dyDescent="0.3">
      <c r="A5763" s="43">
        <v>2023</v>
      </c>
      <c r="B5763" s="56" t="s">
        <v>19848</v>
      </c>
      <c r="C5763" s="19">
        <f t="shared" si="284"/>
        <v>45504</v>
      </c>
      <c r="D5763" s="56" t="s">
        <v>13350</v>
      </c>
      <c r="E5763" s="55">
        <v>45140</v>
      </c>
      <c r="F5763" s="18">
        <f t="shared" si="285"/>
        <v>8</v>
      </c>
      <c r="G5763" s="56" t="s">
        <v>11799</v>
      </c>
      <c r="H5763" s="56" t="s">
        <v>11725</v>
      </c>
      <c r="I5763" s="56" t="s">
        <v>13848</v>
      </c>
      <c r="J5763" s="57">
        <v>1725200</v>
      </c>
      <c r="K5763" s="58" t="s">
        <v>11726</v>
      </c>
      <c r="L5763" s="57">
        <v>138016</v>
      </c>
      <c r="M5763" s="59">
        <f t="shared" si="288"/>
        <v>1863216</v>
      </c>
      <c r="N5763">
        <f>+VLOOKUP(C5763,'Thanh toán '!M$8228:N$9243,2,0)</f>
        <v>1863216</v>
      </c>
      <c r="O5763" s="61">
        <f t="shared" si="287"/>
        <v>0</v>
      </c>
      <c r="P5763" t="s">
        <v>25392</v>
      </c>
    </row>
    <row r="5764" spans="1:16" hidden="1" x14ac:dyDescent="0.3">
      <c r="A5764" s="43">
        <v>2023</v>
      </c>
      <c r="B5764" s="56" t="s">
        <v>19849</v>
      </c>
      <c r="C5764" s="19">
        <f t="shared" si="284"/>
        <v>45505</v>
      </c>
      <c r="D5764" s="56" t="s">
        <v>13350</v>
      </c>
      <c r="E5764" s="55">
        <v>45140</v>
      </c>
      <c r="F5764" s="18">
        <f t="shared" si="285"/>
        <v>8</v>
      </c>
      <c r="G5764" s="56" t="s">
        <v>11799</v>
      </c>
      <c r="H5764" s="56" t="s">
        <v>11725</v>
      </c>
      <c r="I5764" s="56" t="s">
        <v>13656</v>
      </c>
      <c r="J5764" s="57">
        <v>480036</v>
      </c>
      <c r="K5764" s="58" t="s">
        <v>11726</v>
      </c>
      <c r="L5764" s="57">
        <v>38403</v>
      </c>
      <c r="M5764" s="59">
        <f t="shared" si="288"/>
        <v>518439</v>
      </c>
      <c r="N5764">
        <f>+VLOOKUP(C5764,'Thanh toán '!M$8228:N$9243,2,0)</f>
        <v>518439</v>
      </c>
      <c r="O5764" s="61">
        <f t="shared" si="287"/>
        <v>0</v>
      </c>
      <c r="P5764" t="s">
        <v>25392</v>
      </c>
    </row>
    <row r="5765" spans="1:16" hidden="1" x14ac:dyDescent="0.3">
      <c r="A5765" s="43">
        <v>2023</v>
      </c>
      <c r="B5765" s="56" t="s">
        <v>19850</v>
      </c>
      <c r="C5765" s="19">
        <f t="shared" si="284"/>
        <v>45508</v>
      </c>
      <c r="D5765" s="56" t="s">
        <v>13350</v>
      </c>
      <c r="E5765" s="55">
        <v>45140</v>
      </c>
      <c r="F5765" s="18">
        <f t="shared" si="285"/>
        <v>8</v>
      </c>
      <c r="G5765" s="56" t="s">
        <v>11838</v>
      </c>
      <c r="H5765" s="56" t="s">
        <v>11839</v>
      </c>
      <c r="I5765" s="56" t="s">
        <v>13937</v>
      </c>
      <c r="J5765" s="57">
        <v>1361729</v>
      </c>
      <c r="K5765" s="58" t="s">
        <v>11726</v>
      </c>
      <c r="L5765" s="57">
        <v>108938</v>
      </c>
      <c r="M5765" s="59">
        <f t="shared" si="288"/>
        <v>1470667</v>
      </c>
      <c r="N5765">
        <f>+VLOOKUP(C5765,'Thanh toán '!M$8228:N$9243,2,0)</f>
        <v>1470667</v>
      </c>
      <c r="O5765" s="61">
        <f t="shared" si="287"/>
        <v>0</v>
      </c>
      <c r="P5765" t="s">
        <v>25392</v>
      </c>
    </row>
    <row r="5766" spans="1:16" hidden="1" x14ac:dyDescent="0.3">
      <c r="A5766" s="43">
        <v>2023</v>
      </c>
      <c r="B5766" s="56" t="s">
        <v>19851</v>
      </c>
      <c r="C5766" s="19">
        <f t="shared" ref="C5766:C5829" si="289">+B5766*1</f>
        <v>45509</v>
      </c>
      <c r="D5766" s="56" t="s">
        <v>13350</v>
      </c>
      <c r="E5766" s="55">
        <v>45140</v>
      </c>
      <c r="F5766" s="18">
        <f t="shared" ref="F5766:F5829" si="290">+MONTH(E5766)</f>
        <v>8</v>
      </c>
      <c r="G5766" s="56" t="s">
        <v>11838</v>
      </c>
      <c r="H5766" s="56" t="s">
        <v>11839</v>
      </c>
      <c r="I5766" s="56" t="s">
        <v>13928</v>
      </c>
      <c r="J5766" s="57">
        <v>622160</v>
      </c>
      <c r="K5766" s="58" t="s">
        <v>11726</v>
      </c>
      <c r="L5766" s="57">
        <v>49773</v>
      </c>
      <c r="M5766" s="59">
        <f t="shared" si="288"/>
        <v>671933</v>
      </c>
      <c r="N5766">
        <f>+VLOOKUP(C5766,'Thanh toán '!M$8228:N$9243,2,0)</f>
        <v>671933</v>
      </c>
      <c r="O5766" s="61">
        <f t="shared" si="287"/>
        <v>0</v>
      </c>
      <c r="P5766" t="s">
        <v>25392</v>
      </c>
    </row>
    <row r="5767" spans="1:16" hidden="1" x14ac:dyDescent="0.3">
      <c r="A5767" s="43">
        <v>2023</v>
      </c>
      <c r="B5767" s="56" t="s">
        <v>19852</v>
      </c>
      <c r="C5767" s="19">
        <f t="shared" si="289"/>
        <v>45510</v>
      </c>
      <c r="D5767" s="56" t="s">
        <v>13350</v>
      </c>
      <c r="E5767" s="55">
        <v>45140</v>
      </c>
      <c r="F5767" s="18">
        <f t="shared" si="290"/>
        <v>8</v>
      </c>
      <c r="G5767" s="56" t="s">
        <v>12506</v>
      </c>
      <c r="H5767" s="56" t="s">
        <v>12507</v>
      </c>
      <c r="I5767" s="56" t="s">
        <v>12506</v>
      </c>
      <c r="J5767" s="57">
        <v>551250</v>
      </c>
      <c r="K5767" s="58" t="s">
        <v>11726</v>
      </c>
      <c r="L5767" s="57">
        <v>44100</v>
      </c>
      <c r="M5767" s="59">
        <f t="shared" si="288"/>
        <v>595350</v>
      </c>
      <c r="N5767">
        <f>+VLOOKUP(C5767,'Thanh toán '!M$8228:N$9243,2,0)</f>
        <v>595350</v>
      </c>
      <c r="O5767" s="61">
        <f t="shared" si="287"/>
        <v>0</v>
      </c>
      <c r="P5767" t="s">
        <v>25392</v>
      </c>
    </row>
    <row r="5768" spans="1:16" hidden="1" x14ac:dyDescent="0.3">
      <c r="A5768" s="43">
        <v>2023</v>
      </c>
      <c r="B5768" s="56" t="s">
        <v>19853</v>
      </c>
      <c r="C5768" s="19">
        <f t="shared" si="289"/>
        <v>45511</v>
      </c>
      <c r="D5768" s="56" t="s">
        <v>13350</v>
      </c>
      <c r="E5768" s="55">
        <v>45140</v>
      </c>
      <c r="F5768" s="18">
        <f t="shared" si="290"/>
        <v>8</v>
      </c>
      <c r="G5768" s="56" t="s">
        <v>11799</v>
      </c>
      <c r="H5768" s="56" t="s">
        <v>11725</v>
      </c>
      <c r="I5768" s="56" t="s">
        <v>13625</v>
      </c>
      <c r="J5768" s="57">
        <v>517701</v>
      </c>
      <c r="K5768" s="58" t="s">
        <v>11726</v>
      </c>
      <c r="L5768" s="57">
        <v>41416</v>
      </c>
      <c r="M5768" s="59">
        <f t="shared" si="288"/>
        <v>559117</v>
      </c>
      <c r="N5768">
        <f>+VLOOKUP(C5768,'Thanh toán '!M$8228:N$9243,2,0)</f>
        <v>559117</v>
      </c>
      <c r="O5768" s="61">
        <f t="shared" si="287"/>
        <v>0</v>
      </c>
      <c r="P5768" t="s">
        <v>25392</v>
      </c>
    </row>
    <row r="5769" spans="1:16" hidden="1" x14ac:dyDescent="0.3">
      <c r="A5769" s="43">
        <v>2023</v>
      </c>
      <c r="B5769" s="56" t="s">
        <v>19854</v>
      </c>
      <c r="C5769" s="19">
        <f t="shared" si="289"/>
        <v>45512</v>
      </c>
      <c r="D5769" s="56" t="s">
        <v>13350</v>
      </c>
      <c r="E5769" s="55">
        <v>45140</v>
      </c>
      <c r="F5769" s="18">
        <f t="shared" si="290"/>
        <v>8</v>
      </c>
      <c r="G5769" s="56" t="s">
        <v>11799</v>
      </c>
      <c r="H5769" s="56" t="s">
        <v>11725</v>
      </c>
      <c r="I5769" s="56" t="s">
        <v>14202</v>
      </c>
      <c r="J5769" s="57">
        <v>989067</v>
      </c>
      <c r="K5769" s="58" t="s">
        <v>11726</v>
      </c>
      <c r="L5769" s="57">
        <v>79125</v>
      </c>
      <c r="M5769" s="59">
        <f t="shared" si="288"/>
        <v>1068192</v>
      </c>
      <c r="N5769">
        <f>+VLOOKUP(C5769,'Thanh toán '!M$8228:N$9243,2,0)</f>
        <v>1068192</v>
      </c>
      <c r="O5769" s="61">
        <f t="shared" ref="O5769:O5778" si="291">+N5769-M5769</f>
        <v>0</v>
      </c>
      <c r="P5769" t="s">
        <v>25392</v>
      </c>
    </row>
    <row r="5770" spans="1:16" hidden="1" x14ac:dyDescent="0.3">
      <c r="A5770" s="43">
        <v>2023</v>
      </c>
      <c r="B5770" s="56" t="s">
        <v>19855</v>
      </c>
      <c r="C5770" s="19">
        <f t="shared" si="289"/>
        <v>45513</v>
      </c>
      <c r="D5770" s="56" t="s">
        <v>13350</v>
      </c>
      <c r="E5770" s="55">
        <v>45140</v>
      </c>
      <c r="F5770" s="18">
        <f t="shared" si="290"/>
        <v>8</v>
      </c>
      <c r="G5770" s="56" t="s">
        <v>12235</v>
      </c>
      <c r="H5770" s="56" t="s">
        <v>12236</v>
      </c>
      <c r="I5770" s="56" t="s">
        <v>12235</v>
      </c>
      <c r="J5770" s="57">
        <v>551250</v>
      </c>
      <c r="K5770" s="58" t="s">
        <v>11726</v>
      </c>
      <c r="L5770" s="57">
        <v>44100</v>
      </c>
      <c r="M5770" s="59">
        <f t="shared" si="288"/>
        <v>595350</v>
      </c>
      <c r="N5770">
        <f>+VLOOKUP(C5770,'Thanh toán '!M$8228:N$9243,2,0)</f>
        <v>595350</v>
      </c>
      <c r="O5770" s="61">
        <f t="shared" si="291"/>
        <v>0</v>
      </c>
      <c r="P5770" t="s">
        <v>25392</v>
      </c>
    </row>
    <row r="5771" spans="1:16" hidden="1" x14ac:dyDescent="0.3">
      <c r="A5771" s="43">
        <v>2023</v>
      </c>
      <c r="B5771" s="56" t="s">
        <v>19856</v>
      </c>
      <c r="C5771" s="19">
        <f t="shared" si="289"/>
        <v>45514</v>
      </c>
      <c r="D5771" s="56" t="s">
        <v>13350</v>
      </c>
      <c r="E5771" s="55">
        <v>45140</v>
      </c>
      <c r="F5771" s="18">
        <f t="shared" si="290"/>
        <v>8</v>
      </c>
      <c r="G5771" s="56" t="s">
        <v>12239</v>
      </c>
      <c r="H5771" s="56" t="s">
        <v>12240</v>
      </c>
      <c r="I5771" s="56" t="s">
        <v>18228</v>
      </c>
      <c r="J5771" s="57">
        <v>551250</v>
      </c>
      <c r="K5771" s="58" t="s">
        <v>11726</v>
      </c>
      <c r="L5771" s="57">
        <v>44100</v>
      </c>
      <c r="M5771" s="59">
        <f t="shared" si="288"/>
        <v>595350</v>
      </c>
      <c r="N5771">
        <f>+VLOOKUP(C5771,'Thanh toán '!M$8228:N$9243,2,0)</f>
        <v>595350</v>
      </c>
      <c r="O5771" s="61">
        <f t="shared" si="291"/>
        <v>0</v>
      </c>
      <c r="P5771" t="s">
        <v>25392</v>
      </c>
    </row>
    <row r="5772" spans="1:16" hidden="1" x14ac:dyDescent="0.3">
      <c r="A5772" s="43">
        <v>2023</v>
      </c>
      <c r="B5772" s="56" t="s">
        <v>19857</v>
      </c>
      <c r="C5772" s="19">
        <f t="shared" si="289"/>
        <v>45515</v>
      </c>
      <c r="D5772" s="56" t="s">
        <v>13350</v>
      </c>
      <c r="E5772" s="55">
        <v>45140</v>
      </c>
      <c r="F5772" s="18">
        <f t="shared" si="290"/>
        <v>8</v>
      </c>
      <c r="G5772" s="56" t="s">
        <v>11799</v>
      </c>
      <c r="H5772" s="56" t="s">
        <v>11725</v>
      </c>
      <c r="I5772" s="56" t="s">
        <v>14465</v>
      </c>
      <c r="J5772" s="57">
        <v>626898</v>
      </c>
      <c r="K5772" s="58" t="s">
        <v>11726</v>
      </c>
      <c r="L5772" s="57">
        <v>50152</v>
      </c>
      <c r="M5772" s="59">
        <f t="shared" si="288"/>
        <v>677050</v>
      </c>
      <c r="N5772">
        <f>+VLOOKUP(C5772,'Thanh toán '!M$8228:N$9243,2,0)</f>
        <v>677050</v>
      </c>
      <c r="O5772" s="61">
        <f t="shared" si="291"/>
        <v>0</v>
      </c>
      <c r="P5772" t="s">
        <v>25392</v>
      </c>
    </row>
    <row r="5773" spans="1:16" hidden="1" x14ac:dyDescent="0.3">
      <c r="A5773" s="43">
        <v>2023</v>
      </c>
      <c r="B5773" s="56" t="s">
        <v>19858</v>
      </c>
      <c r="C5773" s="19">
        <f t="shared" si="289"/>
        <v>45516</v>
      </c>
      <c r="D5773" s="56" t="s">
        <v>13350</v>
      </c>
      <c r="E5773" s="55">
        <v>45140</v>
      </c>
      <c r="F5773" s="18">
        <f t="shared" si="290"/>
        <v>8</v>
      </c>
      <c r="G5773" s="56" t="s">
        <v>11799</v>
      </c>
      <c r="H5773" s="56" t="s">
        <v>11725</v>
      </c>
      <c r="I5773" s="56" t="s">
        <v>13609</v>
      </c>
      <c r="J5773" s="57">
        <v>775583</v>
      </c>
      <c r="K5773" s="58" t="s">
        <v>11726</v>
      </c>
      <c r="L5773" s="57">
        <v>62047</v>
      </c>
      <c r="M5773" s="59">
        <f t="shared" si="288"/>
        <v>837630</v>
      </c>
      <c r="N5773">
        <f>+VLOOKUP(C5773,'Thanh toán '!M$8228:N$9243,2,0)</f>
        <v>837630</v>
      </c>
      <c r="O5773" s="61">
        <f t="shared" si="291"/>
        <v>0</v>
      </c>
      <c r="P5773" t="s">
        <v>25392</v>
      </c>
    </row>
    <row r="5774" spans="1:16" hidden="1" x14ac:dyDescent="0.3">
      <c r="A5774" s="43">
        <v>2023</v>
      </c>
      <c r="B5774" s="56" t="s">
        <v>19859</v>
      </c>
      <c r="C5774" s="19">
        <f t="shared" si="289"/>
        <v>45517</v>
      </c>
      <c r="D5774" s="56" t="s">
        <v>13350</v>
      </c>
      <c r="E5774" s="55">
        <v>45140</v>
      </c>
      <c r="F5774" s="18">
        <f t="shared" si="290"/>
        <v>8</v>
      </c>
      <c r="G5774" s="56" t="s">
        <v>11799</v>
      </c>
      <c r="H5774" s="56" t="s">
        <v>11725</v>
      </c>
      <c r="I5774" s="56" t="s">
        <v>13609</v>
      </c>
      <c r="J5774" s="57">
        <v>913122</v>
      </c>
      <c r="K5774" s="58" t="s">
        <v>11726</v>
      </c>
      <c r="L5774" s="57">
        <v>73050</v>
      </c>
      <c r="M5774" s="59">
        <f t="shared" si="288"/>
        <v>986172</v>
      </c>
      <c r="N5774">
        <f>+VLOOKUP(C5774,'Thanh toán '!M$8228:N$9243,2,0)</f>
        <v>986172</v>
      </c>
      <c r="O5774" s="61">
        <f t="shared" si="291"/>
        <v>0</v>
      </c>
      <c r="P5774" t="s">
        <v>25392</v>
      </c>
    </row>
    <row r="5775" spans="1:16" hidden="1" x14ac:dyDescent="0.3">
      <c r="A5775" s="43">
        <v>2023</v>
      </c>
      <c r="B5775" s="56" t="s">
        <v>19860</v>
      </c>
      <c r="C5775" s="19">
        <f t="shared" si="289"/>
        <v>45518</v>
      </c>
      <c r="D5775" s="56" t="s">
        <v>13350</v>
      </c>
      <c r="E5775" s="55">
        <v>45140</v>
      </c>
      <c r="F5775" s="18">
        <f t="shared" si="290"/>
        <v>8</v>
      </c>
      <c r="G5775" s="56" t="s">
        <v>11799</v>
      </c>
      <c r="H5775" s="56" t="s">
        <v>11725</v>
      </c>
      <c r="I5775" s="56" t="s">
        <v>13515</v>
      </c>
      <c r="J5775" s="57">
        <v>605510</v>
      </c>
      <c r="K5775" s="58" t="s">
        <v>11726</v>
      </c>
      <c r="L5775" s="57">
        <v>48441</v>
      </c>
      <c r="M5775" s="59">
        <f t="shared" si="288"/>
        <v>653951</v>
      </c>
      <c r="N5775">
        <f>+VLOOKUP(C5775,'Thanh toán '!M$8228:N$9243,2,0)</f>
        <v>653951</v>
      </c>
      <c r="O5775" s="61">
        <f t="shared" si="291"/>
        <v>0</v>
      </c>
      <c r="P5775" t="s">
        <v>25392</v>
      </c>
    </row>
    <row r="5776" spans="1:16" hidden="1" x14ac:dyDescent="0.3">
      <c r="A5776" s="43">
        <v>2023</v>
      </c>
      <c r="B5776" s="56" t="s">
        <v>19861</v>
      </c>
      <c r="C5776" s="19">
        <f t="shared" si="289"/>
        <v>45520</v>
      </c>
      <c r="D5776" s="56" t="s">
        <v>13350</v>
      </c>
      <c r="E5776" s="55">
        <v>45140</v>
      </c>
      <c r="F5776" s="18">
        <f t="shared" si="290"/>
        <v>8</v>
      </c>
      <c r="G5776" s="56" t="s">
        <v>11799</v>
      </c>
      <c r="H5776" s="56" t="s">
        <v>11725</v>
      </c>
      <c r="I5776" s="56" t="s">
        <v>13707</v>
      </c>
      <c r="J5776" s="57">
        <v>501820</v>
      </c>
      <c r="K5776" s="58" t="s">
        <v>11726</v>
      </c>
      <c r="L5776" s="57">
        <v>40146</v>
      </c>
      <c r="M5776" s="59">
        <f t="shared" si="288"/>
        <v>541966</v>
      </c>
      <c r="N5776">
        <f>+VLOOKUP(C5776,'Thanh toán '!M$8228:N$9243,2,0)</f>
        <v>541966</v>
      </c>
      <c r="O5776" s="61">
        <f t="shared" si="291"/>
        <v>0</v>
      </c>
      <c r="P5776" t="s">
        <v>25392</v>
      </c>
    </row>
    <row r="5777" spans="1:17" hidden="1" x14ac:dyDescent="0.3">
      <c r="A5777" s="43">
        <v>2023</v>
      </c>
      <c r="B5777" s="56" t="s">
        <v>19862</v>
      </c>
      <c r="C5777" s="19">
        <f t="shared" si="289"/>
        <v>45521</v>
      </c>
      <c r="D5777" s="56" t="s">
        <v>13350</v>
      </c>
      <c r="E5777" s="55">
        <v>45140</v>
      </c>
      <c r="F5777" s="18">
        <f t="shared" si="290"/>
        <v>8</v>
      </c>
      <c r="G5777" s="56" t="s">
        <v>11799</v>
      </c>
      <c r="H5777" s="56" t="s">
        <v>11725</v>
      </c>
      <c r="I5777" s="56" t="s">
        <v>14159</v>
      </c>
      <c r="J5777" s="57">
        <v>739817</v>
      </c>
      <c r="K5777" s="58" t="s">
        <v>11726</v>
      </c>
      <c r="L5777" s="57">
        <v>59185</v>
      </c>
      <c r="M5777" s="59">
        <f t="shared" si="288"/>
        <v>799002</v>
      </c>
      <c r="N5777">
        <f>+VLOOKUP(C5777,'Thanh toán '!M$8228:N$9243,2,0)</f>
        <v>799002</v>
      </c>
      <c r="O5777" s="61">
        <f t="shared" si="291"/>
        <v>0</v>
      </c>
      <c r="P5777" t="s">
        <v>25392</v>
      </c>
    </row>
    <row r="5778" spans="1:17" hidden="1" x14ac:dyDescent="0.3">
      <c r="A5778" s="43">
        <v>2023</v>
      </c>
      <c r="B5778" s="56" t="s">
        <v>19863</v>
      </c>
      <c r="C5778" s="19">
        <f t="shared" si="289"/>
        <v>45522</v>
      </c>
      <c r="D5778" s="56" t="s">
        <v>13350</v>
      </c>
      <c r="E5778" s="55">
        <v>45140</v>
      </c>
      <c r="F5778" s="18">
        <f t="shared" si="290"/>
        <v>8</v>
      </c>
      <c r="G5778" s="56" t="s">
        <v>11799</v>
      </c>
      <c r="H5778" s="56" t="s">
        <v>11725</v>
      </c>
      <c r="I5778" s="56" t="s">
        <v>13366</v>
      </c>
      <c r="J5778" s="57">
        <v>951239</v>
      </c>
      <c r="K5778" s="58" t="s">
        <v>11726</v>
      </c>
      <c r="L5778" s="57">
        <v>76099</v>
      </c>
      <c r="M5778" s="59">
        <f t="shared" si="288"/>
        <v>1027338</v>
      </c>
      <c r="N5778">
        <f>+VLOOKUP(C5778,'Thanh toán '!M$8228:N$9243,2,0)</f>
        <v>1027338</v>
      </c>
      <c r="O5778" s="61">
        <f t="shared" si="291"/>
        <v>0</v>
      </c>
      <c r="P5778" t="s">
        <v>25392</v>
      </c>
    </row>
    <row r="5779" spans="1:17" hidden="1" x14ac:dyDescent="0.3">
      <c r="A5779" s="43">
        <v>2023</v>
      </c>
      <c r="B5779" s="56" t="s">
        <v>19864</v>
      </c>
      <c r="C5779" s="19">
        <f t="shared" si="289"/>
        <v>45523</v>
      </c>
      <c r="D5779" s="56" t="s">
        <v>13350</v>
      </c>
      <c r="E5779" s="55">
        <v>45140</v>
      </c>
      <c r="F5779" s="18">
        <f t="shared" si="290"/>
        <v>8</v>
      </c>
      <c r="G5779" s="56" t="s">
        <v>11799</v>
      </c>
      <c r="H5779" s="56" t="s">
        <v>11725</v>
      </c>
      <c r="I5779" s="56" t="s">
        <v>14626</v>
      </c>
      <c r="J5779" s="57">
        <v>829675</v>
      </c>
      <c r="K5779" s="58" t="s">
        <v>11726</v>
      </c>
      <c r="L5779" s="57">
        <v>66374</v>
      </c>
      <c r="M5779" s="59">
        <f t="shared" si="288"/>
        <v>896049</v>
      </c>
      <c r="O5779" s="61"/>
      <c r="P5779">
        <f>+VLOOKUP(C5779,'Thanh toán '!M$9366:N$10360,2,0)</f>
        <v>896049</v>
      </c>
      <c r="Q5779" s="61">
        <f>+P5779-M5779</f>
        <v>0</v>
      </c>
    </row>
    <row r="5780" spans="1:17" hidden="1" x14ac:dyDescent="0.3">
      <c r="A5780" s="43">
        <v>2023</v>
      </c>
      <c r="B5780" s="56" t="s">
        <v>19865</v>
      </c>
      <c r="C5780" s="19">
        <f t="shared" si="289"/>
        <v>45524</v>
      </c>
      <c r="D5780" s="56" t="s">
        <v>13350</v>
      </c>
      <c r="E5780" s="55">
        <v>45140</v>
      </c>
      <c r="F5780" s="18">
        <f t="shared" si="290"/>
        <v>8</v>
      </c>
      <c r="G5780" s="56" t="s">
        <v>11799</v>
      </c>
      <c r="H5780" s="56" t="s">
        <v>11725</v>
      </c>
      <c r="I5780" s="56" t="s">
        <v>13711</v>
      </c>
      <c r="J5780" s="57">
        <v>418112</v>
      </c>
      <c r="K5780" s="58" t="s">
        <v>11726</v>
      </c>
      <c r="L5780" s="57">
        <v>33449</v>
      </c>
      <c r="M5780" s="59">
        <f t="shared" si="288"/>
        <v>451561</v>
      </c>
      <c r="N5780">
        <f>+VLOOKUP(C5780,'Thanh toán '!M$8228:N$9243,2,0)</f>
        <v>451561</v>
      </c>
      <c r="O5780" s="61">
        <f t="shared" ref="O5780:O5820" si="292">+N5780-M5780</f>
        <v>0</v>
      </c>
      <c r="P5780" t="s">
        <v>25392</v>
      </c>
    </row>
    <row r="5781" spans="1:17" hidden="1" x14ac:dyDescent="0.3">
      <c r="A5781" s="43">
        <v>2023</v>
      </c>
      <c r="B5781" s="56" t="s">
        <v>19866</v>
      </c>
      <c r="C5781" s="19">
        <f t="shared" si="289"/>
        <v>45528</v>
      </c>
      <c r="D5781" s="56" t="s">
        <v>13350</v>
      </c>
      <c r="E5781" s="55">
        <v>45140</v>
      </c>
      <c r="F5781" s="18">
        <f t="shared" si="290"/>
        <v>8</v>
      </c>
      <c r="G5781" s="56" t="s">
        <v>12645</v>
      </c>
      <c r="H5781" s="56" t="s">
        <v>12646</v>
      </c>
      <c r="I5781" s="56" t="s">
        <v>12645</v>
      </c>
      <c r="J5781" s="57">
        <v>318150</v>
      </c>
      <c r="K5781" s="58" t="s">
        <v>11726</v>
      </c>
      <c r="L5781" s="57">
        <v>25452</v>
      </c>
      <c r="M5781" s="59">
        <f t="shared" si="288"/>
        <v>343602</v>
      </c>
      <c r="N5781">
        <f>+VLOOKUP(C5781,'Thanh toán '!M$8228:N$9243,2,0)</f>
        <v>343602</v>
      </c>
      <c r="O5781" s="61">
        <f t="shared" si="292"/>
        <v>0</v>
      </c>
      <c r="P5781" t="s">
        <v>25392</v>
      </c>
    </row>
    <row r="5782" spans="1:17" hidden="1" x14ac:dyDescent="0.3">
      <c r="A5782" s="43">
        <v>2023</v>
      </c>
      <c r="B5782" s="56" t="s">
        <v>19867</v>
      </c>
      <c r="C5782" s="19">
        <f t="shared" si="289"/>
        <v>45529</v>
      </c>
      <c r="D5782" s="56" t="s">
        <v>13350</v>
      </c>
      <c r="E5782" s="55">
        <v>45140</v>
      </c>
      <c r="F5782" s="18">
        <f t="shared" si="290"/>
        <v>8</v>
      </c>
      <c r="G5782" s="56" t="s">
        <v>12624</v>
      </c>
      <c r="H5782" s="56" t="s">
        <v>12625</v>
      </c>
      <c r="I5782" s="56" t="s">
        <v>12624</v>
      </c>
      <c r="J5782" s="57">
        <v>1060500</v>
      </c>
      <c r="K5782" s="58" t="s">
        <v>11726</v>
      </c>
      <c r="L5782" s="57">
        <v>84840</v>
      </c>
      <c r="M5782" s="59">
        <f t="shared" si="288"/>
        <v>1145340</v>
      </c>
      <c r="N5782">
        <f>+VLOOKUP(C5782,'Thanh toán '!M$8228:N$9243,2,0)</f>
        <v>1145340</v>
      </c>
      <c r="O5782" s="61">
        <f t="shared" si="292"/>
        <v>0</v>
      </c>
      <c r="P5782" t="s">
        <v>25392</v>
      </c>
    </row>
    <row r="5783" spans="1:17" hidden="1" x14ac:dyDescent="0.3">
      <c r="A5783" s="43">
        <v>2023</v>
      </c>
      <c r="B5783" s="56" t="s">
        <v>19868</v>
      </c>
      <c r="C5783" s="19">
        <f t="shared" si="289"/>
        <v>45530</v>
      </c>
      <c r="D5783" s="56" t="s">
        <v>13350</v>
      </c>
      <c r="E5783" s="55">
        <v>45140</v>
      </c>
      <c r="F5783" s="18">
        <f t="shared" si="290"/>
        <v>8</v>
      </c>
      <c r="G5783" s="56" t="s">
        <v>12618</v>
      </c>
      <c r="H5783" s="56" t="s">
        <v>12619</v>
      </c>
      <c r="I5783" s="56" t="s">
        <v>12618</v>
      </c>
      <c r="J5783" s="57">
        <v>367155</v>
      </c>
      <c r="K5783" s="58" t="s">
        <v>11726</v>
      </c>
      <c r="L5783" s="57">
        <v>29372</v>
      </c>
      <c r="M5783" s="59">
        <f t="shared" si="288"/>
        <v>396527</v>
      </c>
      <c r="N5783">
        <f>+VLOOKUP(C5783,'Thanh toán '!M$8228:N$9243,2,0)</f>
        <v>396527</v>
      </c>
      <c r="O5783" s="61">
        <f t="shared" si="292"/>
        <v>0</v>
      </c>
      <c r="P5783" t="s">
        <v>25392</v>
      </c>
    </row>
    <row r="5784" spans="1:17" hidden="1" x14ac:dyDescent="0.3">
      <c r="A5784" s="43">
        <v>2023</v>
      </c>
      <c r="B5784" s="56" t="s">
        <v>19869</v>
      </c>
      <c r="C5784" s="19">
        <f t="shared" si="289"/>
        <v>45531</v>
      </c>
      <c r="D5784" s="56" t="s">
        <v>13350</v>
      </c>
      <c r="E5784" s="55">
        <v>45140</v>
      </c>
      <c r="F5784" s="18">
        <f t="shared" si="290"/>
        <v>8</v>
      </c>
      <c r="G5784" s="56" t="s">
        <v>12185</v>
      </c>
      <c r="H5784" s="56" t="s">
        <v>12186</v>
      </c>
      <c r="I5784" s="56" t="s">
        <v>12185</v>
      </c>
      <c r="J5784" s="57">
        <v>1924970</v>
      </c>
      <c r="K5784" s="58" t="s">
        <v>11726</v>
      </c>
      <c r="L5784" s="57">
        <v>153998</v>
      </c>
      <c r="M5784" s="59">
        <f t="shared" si="288"/>
        <v>2078968</v>
      </c>
      <c r="N5784">
        <f>+VLOOKUP(C5784,'Thanh toán '!M$8228:N$9243,2,0)</f>
        <v>2078968</v>
      </c>
      <c r="O5784" s="61">
        <f t="shared" si="292"/>
        <v>0</v>
      </c>
      <c r="P5784" t="s">
        <v>25392</v>
      </c>
    </row>
    <row r="5785" spans="1:17" hidden="1" x14ac:dyDescent="0.3">
      <c r="A5785" s="43">
        <v>2023</v>
      </c>
      <c r="B5785" s="56" t="s">
        <v>19870</v>
      </c>
      <c r="C5785" s="19">
        <f t="shared" si="289"/>
        <v>45532</v>
      </c>
      <c r="D5785" s="56" t="s">
        <v>13350</v>
      </c>
      <c r="E5785" s="55">
        <v>45140</v>
      </c>
      <c r="F5785" s="18">
        <f t="shared" si="290"/>
        <v>8</v>
      </c>
      <c r="G5785" s="56" t="s">
        <v>12188</v>
      </c>
      <c r="H5785" s="56" t="s">
        <v>12189</v>
      </c>
      <c r="I5785" s="56" t="s">
        <v>12188</v>
      </c>
      <c r="J5785" s="57">
        <v>2628355</v>
      </c>
      <c r="K5785" s="58" t="s">
        <v>11726</v>
      </c>
      <c r="L5785" s="57">
        <v>210268</v>
      </c>
      <c r="M5785" s="59">
        <f t="shared" si="288"/>
        <v>2838623</v>
      </c>
      <c r="N5785">
        <f>+VLOOKUP(C5785,'Thanh toán '!M$8228:N$9243,2,0)</f>
        <v>2838623</v>
      </c>
      <c r="O5785" s="61">
        <f t="shared" si="292"/>
        <v>0</v>
      </c>
      <c r="P5785" t="s">
        <v>25392</v>
      </c>
    </row>
    <row r="5786" spans="1:17" hidden="1" x14ac:dyDescent="0.3">
      <c r="A5786" s="43">
        <v>2023</v>
      </c>
      <c r="B5786" s="56" t="s">
        <v>19871</v>
      </c>
      <c r="C5786" s="19">
        <f t="shared" si="289"/>
        <v>45533</v>
      </c>
      <c r="D5786" s="56" t="s">
        <v>13350</v>
      </c>
      <c r="E5786" s="55">
        <v>45140</v>
      </c>
      <c r="F5786" s="18">
        <f t="shared" si="290"/>
        <v>8</v>
      </c>
      <c r="G5786" s="56" t="s">
        <v>12194</v>
      </c>
      <c r="H5786" s="56" t="s">
        <v>12195</v>
      </c>
      <c r="I5786" s="56" t="s">
        <v>12194</v>
      </c>
      <c r="J5786" s="57">
        <v>2444315</v>
      </c>
      <c r="K5786" s="58" t="s">
        <v>11726</v>
      </c>
      <c r="L5786" s="57">
        <v>195545</v>
      </c>
      <c r="M5786" s="59">
        <f t="shared" si="288"/>
        <v>2639860</v>
      </c>
      <c r="N5786">
        <f>+VLOOKUP(C5786,'Thanh toán '!M$8228:N$9243,2,0)</f>
        <v>2639860</v>
      </c>
      <c r="O5786" s="61">
        <f t="shared" si="292"/>
        <v>0</v>
      </c>
      <c r="P5786" t="s">
        <v>25392</v>
      </c>
    </row>
    <row r="5787" spans="1:17" hidden="1" x14ac:dyDescent="0.3">
      <c r="A5787" s="43">
        <v>2023</v>
      </c>
      <c r="B5787" s="56" t="s">
        <v>19872</v>
      </c>
      <c r="C5787" s="19">
        <f t="shared" si="289"/>
        <v>45534</v>
      </c>
      <c r="D5787" s="56" t="s">
        <v>13350</v>
      </c>
      <c r="E5787" s="55">
        <v>45140</v>
      </c>
      <c r="F5787" s="18">
        <f t="shared" si="290"/>
        <v>8</v>
      </c>
      <c r="G5787" s="56" t="s">
        <v>12645</v>
      </c>
      <c r="H5787" s="56" t="s">
        <v>12646</v>
      </c>
      <c r="I5787" s="56" t="s">
        <v>12645</v>
      </c>
      <c r="J5787" s="57">
        <v>555290</v>
      </c>
      <c r="K5787" s="58" t="s">
        <v>11726</v>
      </c>
      <c r="L5787" s="57">
        <v>44423</v>
      </c>
      <c r="M5787" s="59">
        <f t="shared" si="288"/>
        <v>599713</v>
      </c>
      <c r="N5787">
        <f>+VLOOKUP(C5787,'Thanh toán '!M$8228:N$9243,2,0)</f>
        <v>599713</v>
      </c>
      <c r="O5787" s="61">
        <f t="shared" si="292"/>
        <v>0</v>
      </c>
      <c r="P5787" t="s">
        <v>25392</v>
      </c>
    </row>
    <row r="5788" spans="1:17" hidden="1" x14ac:dyDescent="0.3">
      <c r="A5788" s="43">
        <v>2023</v>
      </c>
      <c r="B5788" s="56" t="s">
        <v>19873</v>
      </c>
      <c r="C5788" s="19">
        <f t="shared" si="289"/>
        <v>45535</v>
      </c>
      <c r="D5788" s="56" t="s">
        <v>13350</v>
      </c>
      <c r="E5788" s="55">
        <v>45140</v>
      </c>
      <c r="F5788" s="18">
        <f t="shared" si="290"/>
        <v>8</v>
      </c>
      <c r="G5788" s="56" t="s">
        <v>12167</v>
      </c>
      <c r="H5788" s="56" t="s">
        <v>12168</v>
      </c>
      <c r="I5788" s="56" t="s">
        <v>12167</v>
      </c>
      <c r="J5788" s="57">
        <v>618065</v>
      </c>
      <c r="K5788" s="58" t="s">
        <v>11726</v>
      </c>
      <c r="L5788" s="57">
        <v>49445</v>
      </c>
      <c r="M5788" s="59">
        <f t="shared" si="288"/>
        <v>667510</v>
      </c>
      <c r="N5788">
        <f>+VLOOKUP(C5788,'Thanh toán '!M$8228:N$9243,2,0)</f>
        <v>667510</v>
      </c>
      <c r="O5788" s="61">
        <f t="shared" si="292"/>
        <v>0</v>
      </c>
      <c r="P5788" t="s">
        <v>25392</v>
      </c>
    </row>
    <row r="5789" spans="1:17" hidden="1" x14ac:dyDescent="0.3">
      <c r="A5789" s="43">
        <v>2023</v>
      </c>
      <c r="B5789" s="56" t="s">
        <v>19874</v>
      </c>
      <c r="C5789" s="19">
        <f t="shared" si="289"/>
        <v>45536</v>
      </c>
      <c r="D5789" s="56" t="s">
        <v>13350</v>
      </c>
      <c r="E5789" s="55">
        <v>45140</v>
      </c>
      <c r="F5789" s="18">
        <f t="shared" si="290"/>
        <v>8</v>
      </c>
      <c r="G5789" s="56" t="s">
        <v>12176</v>
      </c>
      <c r="H5789" s="56" t="s">
        <v>12177</v>
      </c>
      <c r="I5789" s="56" t="s">
        <v>12176</v>
      </c>
      <c r="J5789" s="57">
        <v>2480260</v>
      </c>
      <c r="K5789" s="58" t="s">
        <v>11726</v>
      </c>
      <c r="L5789" s="57">
        <v>198421</v>
      </c>
      <c r="M5789" s="59">
        <f t="shared" si="288"/>
        <v>2678681</v>
      </c>
      <c r="N5789">
        <f>+VLOOKUP(C5789,'Thanh toán '!M$8228:N$9243,2,0)</f>
        <v>2678681</v>
      </c>
      <c r="O5789" s="61">
        <f t="shared" si="292"/>
        <v>0</v>
      </c>
      <c r="P5789" t="s">
        <v>25392</v>
      </c>
    </row>
    <row r="5790" spans="1:17" hidden="1" x14ac:dyDescent="0.3">
      <c r="A5790" s="43">
        <v>2023</v>
      </c>
      <c r="B5790" s="56" t="s">
        <v>19875</v>
      </c>
      <c r="C5790" s="19">
        <f t="shared" si="289"/>
        <v>45537</v>
      </c>
      <c r="D5790" s="56" t="s">
        <v>13350</v>
      </c>
      <c r="E5790" s="55">
        <v>45140</v>
      </c>
      <c r="F5790" s="18">
        <f t="shared" si="290"/>
        <v>8</v>
      </c>
      <c r="G5790" s="56" t="s">
        <v>12639</v>
      </c>
      <c r="H5790" s="56" t="s">
        <v>12640</v>
      </c>
      <c r="I5790" s="56" t="s">
        <v>12639</v>
      </c>
      <c r="J5790" s="57">
        <v>501820</v>
      </c>
      <c r="K5790" s="58" t="s">
        <v>11726</v>
      </c>
      <c r="L5790" s="57">
        <v>40146</v>
      </c>
      <c r="M5790" s="59">
        <f t="shared" si="288"/>
        <v>541966</v>
      </c>
      <c r="N5790">
        <f>+VLOOKUP(C5790,'Thanh toán '!M$8228:N$9243,2,0)</f>
        <v>541966</v>
      </c>
      <c r="O5790" s="61">
        <f t="shared" si="292"/>
        <v>0</v>
      </c>
      <c r="P5790" t="s">
        <v>25392</v>
      </c>
    </row>
    <row r="5791" spans="1:17" hidden="1" x14ac:dyDescent="0.3">
      <c r="A5791" s="43">
        <v>2023</v>
      </c>
      <c r="B5791" s="56" t="s">
        <v>19876</v>
      </c>
      <c r="C5791" s="19">
        <f t="shared" si="289"/>
        <v>45538</v>
      </c>
      <c r="D5791" s="56" t="s">
        <v>13350</v>
      </c>
      <c r="E5791" s="55">
        <v>45140</v>
      </c>
      <c r="F5791" s="18">
        <f t="shared" si="290"/>
        <v>8</v>
      </c>
      <c r="G5791" s="56" t="s">
        <v>12173</v>
      </c>
      <c r="H5791" s="56" t="s">
        <v>12174</v>
      </c>
      <c r="I5791" s="56" t="s">
        <v>12173</v>
      </c>
      <c r="J5791" s="57">
        <v>926540</v>
      </c>
      <c r="K5791" s="58" t="s">
        <v>11726</v>
      </c>
      <c r="L5791" s="57">
        <v>74123</v>
      </c>
      <c r="M5791" s="59">
        <f t="shared" si="288"/>
        <v>1000663</v>
      </c>
      <c r="N5791">
        <f>+VLOOKUP(C5791,'Thanh toán '!M$8228:N$9243,2,0)</f>
        <v>1000663</v>
      </c>
      <c r="O5791" s="61">
        <f t="shared" si="292"/>
        <v>0</v>
      </c>
      <c r="P5791" t="s">
        <v>25392</v>
      </c>
    </row>
    <row r="5792" spans="1:17" hidden="1" x14ac:dyDescent="0.3">
      <c r="A5792" s="43">
        <v>2023</v>
      </c>
      <c r="B5792" s="56" t="s">
        <v>19877</v>
      </c>
      <c r="C5792" s="19">
        <f t="shared" si="289"/>
        <v>45853</v>
      </c>
      <c r="D5792" s="56" t="s">
        <v>13350</v>
      </c>
      <c r="E5792" s="55">
        <v>45141</v>
      </c>
      <c r="F5792" s="18">
        <f t="shared" si="290"/>
        <v>8</v>
      </c>
      <c r="G5792" s="56" t="s">
        <v>11799</v>
      </c>
      <c r="H5792" s="56" t="s">
        <v>11725</v>
      </c>
      <c r="I5792" s="56" t="s">
        <v>19878</v>
      </c>
      <c r="J5792" s="57">
        <v>1278510</v>
      </c>
      <c r="K5792" s="58" t="s">
        <v>11726</v>
      </c>
      <c r="L5792" s="57">
        <v>102281</v>
      </c>
      <c r="M5792" s="59">
        <f t="shared" si="288"/>
        <v>1380791</v>
      </c>
      <c r="N5792">
        <f>+VLOOKUP(C5792,'Thanh toán '!M$8228:N$9243,2,0)</f>
        <v>1380791</v>
      </c>
      <c r="O5792" s="61">
        <f t="shared" si="292"/>
        <v>0</v>
      </c>
      <c r="P5792" t="s">
        <v>25392</v>
      </c>
    </row>
    <row r="5793" spans="1:16" hidden="1" x14ac:dyDescent="0.3">
      <c r="A5793" s="43">
        <v>2023</v>
      </c>
      <c r="B5793" s="56" t="s">
        <v>19879</v>
      </c>
      <c r="C5793" s="19">
        <f t="shared" si="289"/>
        <v>46110</v>
      </c>
      <c r="D5793" s="56" t="s">
        <v>13350</v>
      </c>
      <c r="E5793" s="55">
        <v>45141</v>
      </c>
      <c r="F5793" s="18">
        <f t="shared" si="290"/>
        <v>8</v>
      </c>
      <c r="G5793" s="56" t="s">
        <v>11860</v>
      </c>
      <c r="H5793" s="56" t="s">
        <v>11719</v>
      </c>
      <c r="I5793" s="56" t="s">
        <v>14655</v>
      </c>
      <c r="J5793" s="57">
        <v>1255472</v>
      </c>
      <c r="K5793" s="58" t="s">
        <v>11726</v>
      </c>
      <c r="L5793" s="57">
        <v>100438</v>
      </c>
      <c r="M5793" s="59">
        <f t="shared" si="288"/>
        <v>1355910</v>
      </c>
      <c r="N5793">
        <f>+VLOOKUP(C5793,'Thanh toán '!M$8228:N$9243,2,0)</f>
        <v>1355910</v>
      </c>
      <c r="O5793" s="61">
        <f t="shared" si="292"/>
        <v>0</v>
      </c>
      <c r="P5793" t="s">
        <v>25392</v>
      </c>
    </row>
    <row r="5794" spans="1:16" hidden="1" x14ac:dyDescent="0.3">
      <c r="A5794" s="43">
        <v>2023</v>
      </c>
      <c r="B5794" s="56" t="s">
        <v>19880</v>
      </c>
      <c r="C5794" s="19">
        <f t="shared" si="289"/>
        <v>46307</v>
      </c>
      <c r="D5794" s="56" t="s">
        <v>13350</v>
      </c>
      <c r="E5794" s="55">
        <v>45141</v>
      </c>
      <c r="F5794" s="18">
        <f t="shared" si="290"/>
        <v>8</v>
      </c>
      <c r="G5794" s="56" t="s">
        <v>11799</v>
      </c>
      <c r="H5794" s="56" t="s">
        <v>11725</v>
      </c>
      <c r="I5794" s="56" t="s">
        <v>14513</v>
      </c>
      <c r="J5794" s="57">
        <v>290400</v>
      </c>
      <c r="K5794" s="58" t="s">
        <v>11726</v>
      </c>
      <c r="L5794" s="57">
        <v>23232</v>
      </c>
      <c r="M5794" s="59">
        <f t="shared" si="288"/>
        <v>313632</v>
      </c>
      <c r="N5794">
        <f>+VLOOKUP(C5794,'Thanh toán '!M$8228:N$9243,2,0)</f>
        <v>313632</v>
      </c>
      <c r="O5794" s="61">
        <f t="shared" si="292"/>
        <v>0</v>
      </c>
      <c r="P5794" t="s">
        <v>25392</v>
      </c>
    </row>
    <row r="5795" spans="1:16" hidden="1" x14ac:dyDescent="0.3">
      <c r="A5795" s="43">
        <v>2023</v>
      </c>
      <c r="B5795" s="56" t="s">
        <v>19881</v>
      </c>
      <c r="C5795" s="19">
        <f t="shared" si="289"/>
        <v>46308</v>
      </c>
      <c r="D5795" s="56" t="s">
        <v>13350</v>
      </c>
      <c r="E5795" s="55">
        <v>45141</v>
      </c>
      <c r="F5795" s="18">
        <f t="shared" si="290"/>
        <v>8</v>
      </c>
      <c r="G5795" s="56" t="s">
        <v>11799</v>
      </c>
      <c r="H5795" s="56" t="s">
        <v>11725</v>
      </c>
      <c r="I5795" s="56" t="s">
        <v>14513</v>
      </c>
      <c r="J5795" s="57">
        <v>1370913</v>
      </c>
      <c r="K5795" s="58" t="s">
        <v>11726</v>
      </c>
      <c r="L5795" s="57">
        <v>109673</v>
      </c>
      <c r="M5795" s="59">
        <f t="shared" si="288"/>
        <v>1480586</v>
      </c>
      <c r="N5795">
        <f>+VLOOKUP(C5795,'Thanh toán '!M$8228:N$9243,2,0)</f>
        <v>1480586</v>
      </c>
      <c r="O5795" s="61">
        <f t="shared" si="292"/>
        <v>0</v>
      </c>
      <c r="P5795" t="s">
        <v>25392</v>
      </c>
    </row>
    <row r="5796" spans="1:16" hidden="1" x14ac:dyDescent="0.3">
      <c r="A5796" s="43">
        <v>2023</v>
      </c>
      <c r="B5796" s="56" t="s">
        <v>19882</v>
      </c>
      <c r="C5796" s="19">
        <f t="shared" si="289"/>
        <v>46311</v>
      </c>
      <c r="D5796" s="56" t="s">
        <v>13350</v>
      </c>
      <c r="E5796" s="55">
        <v>45141</v>
      </c>
      <c r="F5796" s="18">
        <f t="shared" si="290"/>
        <v>8</v>
      </c>
      <c r="G5796" s="56" t="s">
        <v>11799</v>
      </c>
      <c r="H5796" s="56" t="s">
        <v>11725</v>
      </c>
      <c r="I5796" s="56" t="s">
        <v>14074</v>
      </c>
      <c r="J5796" s="57">
        <v>435600</v>
      </c>
      <c r="K5796" s="58" t="s">
        <v>11726</v>
      </c>
      <c r="L5796" s="57">
        <v>34848</v>
      </c>
      <c r="M5796" s="59">
        <f t="shared" si="288"/>
        <v>470448</v>
      </c>
      <c r="N5796">
        <f>+VLOOKUP(C5796,'Thanh toán '!M$8228:N$9243,2,0)</f>
        <v>470448</v>
      </c>
      <c r="O5796" s="61">
        <f t="shared" si="292"/>
        <v>0</v>
      </c>
      <c r="P5796" t="s">
        <v>25392</v>
      </c>
    </row>
    <row r="5797" spans="1:16" hidden="1" x14ac:dyDescent="0.3">
      <c r="A5797" s="43">
        <v>2023</v>
      </c>
      <c r="B5797" s="56" t="s">
        <v>19883</v>
      </c>
      <c r="C5797" s="19">
        <f t="shared" si="289"/>
        <v>46312</v>
      </c>
      <c r="D5797" s="56" t="s">
        <v>13350</v>
      </c>
      <c r="E5797" s="55">
        <v>45141</v>
      </c>
      <c r="F5797" s="18">
        <f t="shared" si="290"/>
        <v>8</v>
      </c>
      <c r="G5797" s="56" t="s">
        <v>11799</v>
      </c>
      <c r="H5797" s="56" t="s">
        <v>11725</v>
      </c>
      <c r="I5797" s="56" t="s">
        <v>13682</v>
      </c>
      <c r="J5797" s="57">
        <v>840918</v>
      </c>
      <c r="K5797" s="58" t="s">
        <v>11726</v>
      </c>
      <c r="L5797" s="57">
        <v>67273</v>
      </c>
      <c r="M5797" s="59">
        <f t="shared" si="288"/>
        <v>908191</v>
      </c>
      <c r="N5797">
        <f>+VLOOKUP(C5797,'Thanh toán '!M$8228:N$9243,2,0)</f>
        <v>908191</v>
      </c>
      <c r="O5797" s="61">
        <f t="shared" si="292"/>
        <v>0</v>
      </c>
      <c r="P5797" t="s">
        <v>25392</v>
      </c>
    </row>
    <row r="5798" spans="1:16" hidden="1" x14ac:dyDescent="0.3">
      <c r="A5798" s="43">
        <v>2023</v>
      </c>
      <c r="B5798" s="56" t="s">
        <v>19884</v>
      </c>
      <c r="C5798" s="19">
        <f t="shared" si="289"/>
        <v>46313</v>
      </c>
      <c r="D5798" s="56" t="s">
        <v>13350</v>
      </c>
      <c r="E5798" s="55">
        <v>45141</v>
      </c>
      <c r="F5798" s="18">
        <f t="shared" si="290"/>
        <v>8</v>
      </c>
      <c r="G5798" s="56" t="s">
        <v>11799</v>
      </c>
      <c r="H5798" s="56" t="s">
        <v>11725</v>
      </c>
      <c r="I5798" s="56" t="s">
        <v>13688</v>
      </c>
      <c r="J5798" s="57">
        <v>435600</v>
      </c>
      <c r="K5798" s="58" t="s">
        <v>11726</v>
      </c>
      <c r="L5798" s="57">
        <v>34848</v>
      </c>
      <c r="M5798" s="59">
        <f t="shared" si="288"/>
        <v>470448</v>
      </c>
      <c r="N5798">
        <f>+VLOOKUP(C5798,'Thanh toán '!M$8228:N$9243,2,0)</f>
        <v>470448</v>
      </c>
      <c r="O5798" s="61">
        <f t="shared" si="292"/>
        <v>0</v>
      </c>
      <c r="P5798" t="s">
        <v>25392</v>
      </c>
    </row>
    <row r="5799" spans="1:16" hidden="1" x14ac:dyDescent="0.3">
      <c r="A5799" s="43">
        <v>2023</v>
      </c>
      <c r="B5799" s="56" t="s">
        <v>19885</v>
      </c>
      <c r="C5799" s="19">
        <f t="shared" si="289"/>
        <v>46314</v>
      </c>
      <c r="D5799" s="56" t="s">
        <v>13350</v>
      </c>
      <c r="E5799" s="55">
        <v>45141</v>
      </c>
      <c r="F5799" s="18">
        <f t="shared" si="290"/>
        <v>8</v>
      </c>
      <c r="G5799" s="56" t="s">
        <v>11799</v>
      </c>
      <c r="H5799" s="56" t="s">
        <v>11725</v>
      </c>
      <c r="I5799" s="56" t="s">
        <v>13673</v>
      </c>
      <c r="J5799" s="57">
        <v>737771</v>
      </c>
      <c r="K5799" s="58" t="s">
        <v>11726</v>
      </c>
      <c r="L5799" s="57">
        <v>59022</v>
      </c>
      <c r="M5799" s="59">
        <f t="shared" si="288"/>
        <v>796793</v>
      </c>
      <c r="N5799">
        <f>+VLOOKUP(C5799,'Thanh toán '!M$8228:N$9243,2,0)</f>
        <v>796793</v>
      </c>
      <c r="O5799" s="61">
        <f t="shared" si="292"/>
        <v>0</v>
      </c>
      <c r="P5799" t="s">
        <v>25392</v>
      </c>
    </row>
    <row r="5800" spans="1:16" hidden="1" x14ac:dyDescent="0.3">
      <c r="A5800" s="43">
        <v>2023</v>
      </c>
      <c r="B5800" s="56" t="s">
        <v>19886</v>
      </c>
      <c r="C5800" s="19">
        <f t="shared" si="289"/>
        <v>46315</v>
      </c>
      <c r="D5800" s="56" t="s">
        <v>13350</v>
      </c>
      <c r="E5800" s="55">
        <v>45141</v>
      </c>
      <c r="F5800" s="18">
        <f t="shared" si="290"/>
        <v>8</v>
      </c>
      <c r="G5800" s="56" t="s">
        <v>11799</v>
      </c>
      <c r="H5800" s="56" t="s">
        <v>11725</v>
      </c>
      <c r="I5800" s="56" t="s">
        <v>15023</v>
      </c>
      <c r="J5800" s="57">
        <v>297408</v>
      </c>
      <c r="K5800" s="58" t="s">
        <v>11726</v>
      </c>
      <c r="L5800" s="57">
        <v>23793</v>
      </c>
      <c r="M5800" s="59">
        <f t="shared" si="288"/>
        <v>321201</v>
      </c>
      <c r="N5800">
        <f>+VLOOKUP(C5800,'Thanh toán '!M$8228:N$9243,2,0)</f>
        <v>321201</v>
      </c>
      <c r="O5800" s="61">
        <f t="shared" si="292"/>
        <v>0</v>
      </c>
      <c r="P5800" t="s">
        <v>25392</v>
      </c>
    </row>
    <row r="5801" spans="1:16" hidden="1" x14ac:dyDescent="0.3">
      <c r="A5801" s="43">
        <v>2023</v>
      </c>
      <c r="B5801" s="56" t="s">
        <v>19887</v>
      </c>
      <c r="C5801" s="19">
        <f t="shared" si="289"/>
        <v>46316</v>
      </c>
      <c r="D5801" s="56" t="s">
        <v>13350</v>
      </c>
      <c r="E5801" s="55">
        <v>45141</v>
      </c>
      <c r="F5801" s="18">
        <f t="shared" si="290"/>
        <v>8</v>
      </c>
      <c r="G5801" s="56" t="s">
        <v>11799</v>
      </c>
      <c r="H5801" s="56" t="s">
        <v>11725</v>
      </c>
      <c r="I5801" s="56" t="s">
        <v>14599</v>
      </c>
      <c r="J5801" s="57">
        <v>333174</v>
      </c>
      <c r="K5801" s="58" t="s">
        <v>11726</v>
      </c>
      <c r="L5801" s="57">
        <v>26654</v>
      </c>
      <c r="M5801" s="59">
        <f t="shared" si="288"/>
        <v>359828</v>
      </c>
      <c r="N5801">
        <f>+VLOOKUP(C5801,'Thanh toán '!M$8228:N$9243,2,0)</f>
        <v>359828</v>
      </c>
      <c r="O5801" s="61">
        <f t="shared" si="292"/>
        <v>0</v>
      </c>
      <c r="P5801" t="s">
        <v>25392</v>
      </c>
    </row>
    <row r="5802" spans="1:16" hidden="1" x14ac:dyDescent="0.3">
      <c r="A5802" s="43">
        <v>2023</v>
      </c>
      <c r="B5802" s="56" t="s">
        <v>19888</v>
      </c>
      <c r="C5802" s="19">
        <f t="shared" si="289"/>
        <v>46320</v>
      </c>
      <c r="D5802" s="56" t="s">
        <v>13350</v>
      </c>
      <c r="E5802" s="55">
        <v>45141</v>
      </c>
      <c r="F5802" s="18">
        <f t="shared" si="290"/>
        <v>8</v>
      </c>
      <c r="G5802" s="56" t="s">
        <v>12360</v>
      </c>
      <c r="H5802" s="56" t="s">
        <v>12361</v>
      </c>
      <c r="I5802" s="56" t="s">
        <v>19889</v>
      </c>
      <c r="J5802" s="57">
        <v>3394212</v>
      </c>
      <c r="K5802" s="58" t="s">
        <v>11726</v>
      </c>
      <c r="L5802" s="57">
        <v>271537</v>
      </c>
      <c r="M5802" s="59">
        <f t="shared" si="288"/>
        <v>3665749</v>
      </c>
      <c r="N5802">
        <f>+VLOOKUP(C5802,'Thanh toán '!M$8228:N$9243,2,0)</f>
        <v>3665749</v>
      </c>
      <c r="O5802" s="61">
        <f t="shared" si="292"/>
        <v>0</v>
      </c>
      <c r="P5802" t="s">
        <v>25392</v>
      </c>
    </row>
    <row r="5803" spans="1:16" hidden="1" x14ac:dyDescent="0.3">
      <c r="A5803" s="43">
        <v>2023</v>
      </c>
      <c r="B5803" s="56" t="s">
        <v>19890</v>
      </c>
      <c r="C5803" s="19">
        <f t="shared" si="289"/>
        <v>46325</v>
      </c>
      <c r="D5803" s="56" t="s">
        <v>13350</v>
      </c>
      <c r="E5803" s="55">
        <v>45141</v>
      </c>
      <c r="F5803" s="18">
        <f t="shared" si="290"/>
        <v>8</v>
      </c>
      <c r="G5803" s="56" t="s">
        <v>11799</v>
      </c>
      <c r="H5803" s="56" t="s">
        <v>11725</v>
      </c>
      <c r="I5803" s="56" t="s">
        <v>13430</v>
      </c>
      <c r="J5803" s="57">
        <v>1106934</v>
      </c>
      <c r="K5803" s="58" t="s">
        <v>11726</v>
      </c>
      <c r="L5803" s="57">
        <v>88555</v>
      </c>
      <c r="M5803" s="59">
        <f t="shared" si="288"/>
        <v>1195489</v>
      </c>
      <c r="N5803">
        <f>+VLOOKUP(C5803,'Thanh toán '!M$8228:N$9243,2,0)</f>
        <v>1195489</v>
      </c>
      <c r="O5803" s="61">
        <f t="shared" si="292"/>
        <v>0</v>
      </c>
      <c r="P5803" t="s">
        <v>25392</v>
      </c>
    </row>
    <row r="5804" spans="1:16" hidden="1" x14ac:dyDescent="0.3">
      <c r="A5804" s="43">
        <v>2023</v>
      </c>
      <c r="B5804" s="56" t="s">
        <v>19891</v>
      </c>
      <c r="C5804" s="19">
        <f t="shared" si="289"/>
        <v>46327</v>
      </c>
      <c r="D5804" s="56" t="s">
        <v>13350</v>
      </c>
      <c r="E5804" s="55">
        <v>45141</v>
      </c>
      <c r="F5804" s="18">
        <f t="shared" si="290"/>
        <v>8</v>
      </c>
      <c r="G5804" s="56" t="s">
        <v>11799</v>
      </c>
      <c r="H5804" s="56" t="s">
        <v>11725</v>
      </c>
      <c r="I5804" s="56" t="s">
        <v>13432</v>
      </c>
      <c r="J5804" s="57">
        <v>704013</v>
      </c>
      <c r="K5804" s="58" t="s">
        <v>11726</v>
      </c>
      <c r="L5804" s="57">
        <v>56321</v>
      </c>
      <c r="M5804" s="59">
        <f t="shared" si="288"/>
        <v>760334</v>
      </c>
      <c r="N5804">
        <f>+VLOOKUP(C5804,'Thanh toán '!M$8228:N$9243,2,0)</f>
        <v>760334</v>
      </c>
      <c r="O5804" s="61">
        <f t="shared" si="292"/>
        <v>0</v>
      </c>
      <c r="P5804" t="s">
        <v>25392</v>
      </c>
    </row>
    <row r="5805" spans="1:16" hidden="1" x14ac:dyDescent="0.3">
      <c r="A5805" s="43">
        <v>2023</v>
      </c>
      <c r="B5805" s="56" t="s">
        <v>19892</v>
      </c>
      <c r="C5805" s="19">
        <f t="shared" si="289"/>
        <v>46330</v>
      </c>
      <c r="D5805" s="56" t="s">
        <v>13350</v>
      </c>
      <c r="E5805" s="55">
        <v>45141</v>
      </c>
      <c r="F5805" s="18">
        <f t="shared" si="290"/>
        <v>8</v>
      </c>
      <c r="G5805" s="56" t="s">
        <v>12354</v>
      </c>
      <c r="H5805" s="56" t="s">
        <v>12355</v>
      </c>
      <c r="I5805" s="56" t="s">
        <v>12354</v>
      </c>
      <c r="J5805" s="57">
        <v>6197280</v>
      </c>
      <c r="K5805" s="58" t="s">
        <v>11726</v>
      </c>
      <c r="L5805" s="57">
        <v>495782</v>
      </c>
      <c r="M5805" s="59">
        <f t="shared" si="288"/>
        <v>6693062</v>
      </c>
      <c r="N5805">
        <f>+VLOOKUP(C5805,'Thanh toán '!M$8228:N$9243,2,0)</f>
        <v>6693062</v>
      </c>
      <c r="O5805" s="61">
        <f t="shared" si="292"/>
        <v>0</v>
      </c>
      <c r="P5805" t="s">
        <v>25392</v>
      </c>
    </row>
    <row r="5806" spans="1:16" hidden="1" x14ac:dyDescent="0.3">
      <c r="A5806" s="43">
        <v>2023</v>
      </c>
      <c r="B5806" s="56" t="s">
        <v>19893</v>
      </c>
      <c r="C5806" s="19">
        <f t="shared" si="289"/>
        <v>46332</v>
      </c>
      <c r="D5806" s="56" t="s">
        <v>13350</v>
      </c>
      <c r="E5806" s="55">
        <v>45141</v>
      </c>
      <c r="F5806" s="18">
        <f t="shared" si="290"/>
        <v>8</v>
      </c>
      <c r="G5806" s="56" t="s">
        <v>11799</v>
      </c>
      <c r="H5806" s="56" t="s">
        <v>11725</v>
      </c>
      <c r="I5806" s="56" t="s">
        <v>13804</v>
      </c>
      <c r="J5806" s="57">
        <v>1532200</v>
      </c>
      <c r="K5806" s="58" t="s">
        <v>11726</v>
      </c>
      <c r="L5806" s="57">
        <v>122576</v>
      </c>
      <c r="M5806" s="59">
        <f t="shared" si="288"/>
        <v>1654776</v>
      </c>
      <c r="N5806">
        <f>+VLOOKUP(C5806,'Thanh toán '!M$8228:N$9243,2,0)</f>
        <v>1654776</v>
      </c>
      <c r="O5806" s="61">
        <f t="shared" si="292"/>
        <v>0</v>
      </c>
      <c r="P5806" t="s">
        <v>25392</v>
      </c>
    </row>
    <row r="5807" spans="1:16" hidden="1" x14ac:dyDescent="0.3">
      <c r="A5807" s="43">
        <v>2023</v>
      </c>
      <c r="B5807" s="56" t="s">
        <v>19894</v>
      </c>
      <c r="C5807" s="19">
        <f t="shared" si="289"/>
        <v>46335</v>
      </c>
      <c r="D5807" s="56" t="s">
        <v>13350</v>
      </c>
      <c r="E5807" s="55">
        <v>45141</v>
      </c>
      <c r="F5807" s="18">
        <f t="shared" si="290"/>
        <v>8</v>
      </c>
      <c r="G5807" s="56" t="s">
        <v>11799</v>
      </c>
      <c r="H5807" s="56" t="s">
        <v>11725</v>
      </c>
      <c r="I5807" s="56" t="s">
        <v>19895</v>
      </c>
      <c r="J5807" s="57">
        <v>922445</v>
      </c>
      <c r="K5807" s="58" t="s">
        <v>11726</v>
      </c>
      <c r="L5807" s="57">
        <v>73796</v>
      </c>
      <c r="M5807" s="59">
        <f t="shared" si="288"/>
        <v>996241</v>
      </c>
      <c r="N5807">
        <f>+VLOOKUP(C5807,'Thanh toán '!M$8228:N$9243,2,0)</f>
        <v>996241</v>
      </c>
      <c r="O5807" s="61">
        <f t="shared" si="292"/>
        <v>0</v>
      </c>
      <c r="P5807" t="s">
        <v>25392</v>
      </c>
    </row>
    <row r="5808" spans="1:16" hidden="1" x14ac:dyDescent="0.3">
      <c r="A5808" s="43">
        <v>2023</v>
      </c>
      <c r="B5808" s="56" t="s">
        <v>19896</v>
      </c>
      <c r="C5808" s="19">
        <f t="shared" si="289"/>
        <v>46337</v>
      </c>
      <c r="D5808" s="56" t="s">
        <v>13350</v>
      </c>
      <c r="E5808" s="55">
        <v>45141</v>
      </c>
      <c r="F5808" s="18">
        <f t="shared" si="290"/>
        <v>8</v>
      </c>
      <c r="G5808" s="56" t="s">
        <v>11799</v>
      </c>
      <c r="H5808" s="56" t="s">
        <v>11725</v>
      </c>
      <c r="I5808" s="56" t="s">
        <v>19099</v>
      </c>
      <c r="J5808" s="57">
        <v>1078450</v>
      </c>
      <c r="K5808" s="58" t="s">
        <v>11726</v>
      </c>
      <c r="L5808" s="57">
        <v>86276</v>
      </c>
      <c r="M5808" s="59">
        <f t="shared" si="288"/>
        <v>1164726</v>
      </c>
      <c r="N5808">
        <f>+VLOOKUP(C5808,'Thanh toán '!M$8228:N$9243,2,0)</f>
        <v>1164726</v>
      </c>
      <c r="O5808" s="61">
        <f t="shared" si="292"/>
        <v>0</v>
      </c>
      <c r="P5808" t="s">
        <v>25392</v>
      </c>
    </row>
    <row r="5809" spans="1:17" hidden="1" x14ac:dyDescent="0.3">
      <c r="A5809" s="43">
        <v>2023</v>
      </c>
      <c r="B5809" s="56" t="s">
        <v>19897</v>
      </c>
      <c r="C5809" s="19">
        <f t="shared" si="289"/>
        <v>46338</v>
      </c>
      <c r="D5809" s="56" t="s">
        <v>13350</v>
      </c>
      <c r="E5809" s="55">
        <v>45141</v>
      </c>
      <c r="F5809" s="18">
        <f t="shared" si="290"/>
        <v>8</v>
      </c>
      <c r="G5809" s="56" t="s">
        <v>11799</v>
      </c>
      <c r="H5809" s="56" t="s">
        <v>11725</v>
      </c>
      <c r="I5809" s="56" t="s">
        <v>13669</v>
      </c>
      <c r="J5809" s="57">
        <v>595330</v>
      </c>
      <c r="K5809" s="58" t="s">
        <v>11726</v>
      </c>
      <c r="L5809" s="57">
        <v>47626</v>
      </c>
      <c r="M5809" s="59">
        <f t="shared" si="288"/>
        <v>642956</v>
      </c>
      <c r="N5809">
        <f>+VLOOKUP(C5809,'Thanh toán '!M$8228:N$9243,2,0)</f>
        <v>642956</v>
      </c>
      <c r="O5809" s="61">
        <f t="shared" si="292"/>
        <v>0</v>
      </c>
      <c r="P5809" t="s">
        <v>25392</v>
      </c>
    </row>
    <row r="5810" spans="1:17" hidden="1" x14ac:dyDescent="0.3">
      <c r="A5810" s="43">
        <v>2023</v>
      </c>
      <c r="B5810" s="56" t="s">
        <v>19898</v>
      </c>
      <c r="C5810" s="19">
        <f t="shared" si="289"/>
        <v>46641</v>
      </c>
      <c r="D5810" s="56" t="s">
        <v>13350</v>
      </c>
      <c r="E5810" s="55">
        <v>45141</v>
      </c>
      <c r="F5810" s="18">
        <f t="shared" si="290"/>
        <v>8</v>
      </c>
      <c r="G5810" s="56" t="s">
        <v>17555</v>
      </c>
      <c r="H5810" s="56" t="s">
        <v>17556</v>
      </c>
      <c r="I5810" s="56" t="s">
        <v>17555</v>
      </c>
      <c r="J5810" s="57">
        <v>1564330</v>
      </c>
      <c r="K5810" s="58" t="s">
        <v>11726</v>
      </c>
      <c r="L5810" s="57">
        <v>125146</v>
      </c>
      <c r="M5810" s="59">
        <f t="shared" si="288"/>
        <v>1689476</v>
      </c>
      <c r="N5810">
        <f>+VLOOKUP(C5810,'Thanh toán '!M$8228:N$9243,2,0)</f>
        <v>1689476</v>
      </c>
      <c r="O5810" s="61">
        <f t="shared" si="292"/>
        <v>0</v>
      </c>
      <c r="P5810" t="s">
        <v>25392</v>
      </c>
    </row>
    <row r="5811" spans="1:17" hidden="1" x14ac:dyDescent="0.3">
      <c r="A5811" s="43">
        <v>2023</v>
      </c>
      <c r="B5811" s="56" t="s">
        <v>19899</v>
      </c>
      <c r="C5811" s="19">
        <f t="shared" si="289"/>
        <v>46642</v>
      </c>
      <c r="D5811" s="56" t="s">
        <v>13350</v>
      </c>
      <c r="E5811" s="55">
        <v>45141</v>
      </c>
      <c r="F5811" s="18">
        <f t="shared" si="290"/>
        <v>8</v>
      </c>
      <c r="G5811" s="56" t="s">
        <v>12257</v>
      </c>
      <c r="H5811" s="56" t="s">
        <v>12258</v>
      </c>
      <c r="I5811" s="56" t="s">
        <v>12257</v>
      </c>
      <c r="J5811" s="57">
        <v>551250</v>
      </c>
      <c r="K5811" s="58" t="s">
        <v>11726</v>
      </c>
      <c r="L5811" s="57">
        <v>44100</v>
      </c>
      <c r="M5811" s="59">
        <f t="shared" si="288"/>
        <v>595350</v>
      </c>
      <c r="N5811">
        <f>+VLOOKUP(C5811,'Thanh toán '!M$8228:N$9243,2,0)</f>
        <v>595350</v>
      </c>
      <c r="O5811" s="61">
        <f t="shared" si="292"/>
        <v>0</v>
      </c>
      <c r="P5811" t="s">
        <v>25392</v>
      </c>
    </row>
    <row r="5812" spans="1:17" hidden="1" x14ac:dyDescent="0.3">
      <c r="A5812" s="43">
        <v>2023</v>
      </c>
      <c r="B5812" s="56" t="s">
        <v>19900</v>
      </c>
      <c r="C5812" s="19">
        <f t="shared" si="289"/>
        <v>46643</v>
      </c>
      <c r="D5812" s="56" t="s">
        <v>13350</v>
      </c>
      <c r="E5812" s="55">
        <v>45141</v>
      </c>
      <c r="F5812" s="18">
        <f t="shared" si="290"/>
        <v>8</v>
      </c>
      <c r="G5812" s="56" t="s">
        <v>12426</v>
      </c>
      <c r="H5812" s="56" t="s">
        <v>12427</v>
      </c>
      <c r="I5812" s="56" t="s">
        <v>12426</v>
      </c>
      <c r="J5812" s="57">
        <v>1329640</v>
      </c>
      <c r="K5812" s="58" t="s">
        <v>11726</v>
      </c>
      <c r="L5812" s="57">
        <v>106371</v>
      </c>
      <c r="M5812" s="59">
        <f t="shared" si="288"/>
        <v>1436011</v>
      </c>
      <c r="N5812">
        <f>+VLOOKUP(C5812,'Thanh toán '!M$8228:N$9243,2,0)</f>
        <v>1436011</v>
      </c>
      <c r="O5812" s="61">
        <f t="shared" si="292"/>
        <v>0</v>
      </c>
      <c r="P5812" t="s">
        <v>25392</v>
      </c>
    </row>
    <row r="5813" spans="1:17" hidden="1" x14ac:dyDescent="0.3">
      <c r="A5813" s="43">
        <v>2023</v>
      </c>
      <c r="B5813" s="56" t="s">
        <v>19901</v>
      </c>
      <c r="C5813" s="19">
        <f t="shared" si="289"/>
        <v>46654</v>
      </c>
      <c r="D5813" s="56" t="s">
        <v>13350</v>
      </c>
      <c r="E5813" s="55">
        <v>45142</v>
      </c>
      <c r="F5813" s="18">
        <f t="shared" si="290"/>
        <v>8</v>
      </c>
      <c r="G5813" s="56" t="s">
        <v>11799</v>
      </c>
      <c r="H5813" s="56" t="s">
        <v>11725</v>
      </c>
      <c r="I5813" s="56" t="s">
        <v>13438</v>
      </c>
      <c r="J5813" s="57">
        <v>368978</v>
      </c>
      <c r="K5813" s="58" t="s">
        <v>11726</v>
      </c>
      <c r="L5813" s="57">
        <v>29518</v>
      </c>
      <c r="M5813" s="59">
        <f t="shared" ref="M5813:M5876" si="293">+L5813+J5813</f>
        <v>398496</v>
      </c>
      <c r="N5813">
        <f>+VLOOKUP(C5813,'Thanh toán '!M$8228:N$9243,2,0)</f>
        <v>398496</v>
      </c>
      <c r="O5813" s="61">
        <f t="shared" si="292"/>
        <v>0</v>
      </c>
      <c r="P5813" t="s">
        <v>25392</v>
      </c>
    </row>
    <row r="5814" spans="1:17" hidden="1" x14ac:dyDescent="0.3">
      <c r="A5814" s="43">
        <v>2023</v>
      </c>
      <c r="B5814" s="56" t="s">
        <v>19902</v>
      </c>
      <c r="C5814" s="19">
        <f t="shared" si="289"/>
        <v>46655</v>
      </c>
      <c r="D5814" s="56" t="s">
        <v>13350</v>
      </c>
      <c r="E5814" s="55">
        <v>45142</v>
      </c>
      <c r="F5814" s="18">
        <f t="shared" si="290"/>
        <v>8</v>
      </c>
      <c r="G5814" s="56" t="s">
        <v>12513</v>
      </c>
      <c r="H5814" s="56" t="s">
        <v>12514</v>
      </c>
      <c r="I5814" s="56" t="s">
        <v>12513</v>
      </c>
      <c r="J5814" s="57">
        <v>551250</v>
      </c>
      <c r="K5814" s="58" t="s">
        <v>11726</v>
      </c>
      <c r="L5814" s="57">
        <v>44100</v>
      </c>
      <c r="M5814" s="59">
        <f t="shared" si="293"/>
        <v>595350</v>
      </c>
      <c r="N5814">
        <f>+VLOOKUP(C5814,'Thanh toán '!M$8228:N$9243,2,0)</f>
        <v>595350</v>
      </c>
      <c r="O5814" s="61">
        <f t="shared" si="292"/>
        <v>0</v>
      </c>
      <c r="P5814" t="s">
        <v>25392</v>
      </c>
    </row>
    <row r="5815" spans="1:17" hidden="1" x14ac:dyDescent="0.3">
      <c r="A5815" s="43">
        <v>2023</v>
      </c>
      <c r="B5815" s="56" t="s">
        <v>19903</v>
      </c>
      <c r="C5815" s="19">
        <f t="shared" si="289"/>
        <v>46657</v>
      </c>
      <c r="D5815" s="56" t="s">
        <v>13350</v>
      </c>
      <c r="E5815" s="55">
        <v>45142</v>
      </c>
      <c r="F5815" s="18">
        <f t="shared" si="290"/>
        <v>8</v>
      </c>
      <c r="G5815" s="56" t="s">
        <v>11799</v>
      </c>
      <c r="H5815" s="56" t="s">
        <v>11725</v>
      </c>
      <c r="I5815" s="56" t="s">
        <v>13808</v>
      </c>
      <c r="J5815" s="57">
        <v>1283327</v>
      </c>
      <c r="K5815" s="58" t="s">
        <v>11726</v>
      </c>
      <c r="L5815" s="57">
        <v>102666</v>
      </c>
      <c r="M5815" s="59">
        <f t="shared" si="293"/>
        <v>1385993</v>
      </c>
      <c r="N5815">
        <f>+VLOOKUP(C5815,'Thanh toán '!M$8228:N$9243,2,0)</f>
        <v>1385993</v>
      </c>
      <c r="O5815" s="61">
        <f t="shared" si="292"/>
        <v>0</v>
      </c>
      <c r="P5815" t="s">
        <v>25392</v>
      </c>
    </row>
    <row r="5816" spans="1:17" hidden="1" x14ac:dyDescent="0.3">
      <c r="A5816" s="43">
        <v>2023</v>
      </c>
      <c r="B5816" s="56" t="s">
        <v>19904</v>
      </c>
      <c r="C5816" s="19">
        <f t="shared" si="289"/>
        <v>46659</v>
      </c>
      <c r="D5816" s="56" t="s">
        <v>13350</v>
      </c>
      <c r="E5816" s="55">
        <v>45142</v>
      </c>
      <c r="F5816" s="18">
        <f t="shared" si="290"/>
        <v>8</v>
      </c>
      <c r="G5816" s="56" t="s">
        <v>11799</v>
      </c>
      <c r="H5816" s="56" t="s">
        <v>11725</v>
      </c>
      <c r="I5816" s="56" t="s">
        <v>13735</v>
      </c>
      <c r="J5816" s="57">
        <v>738405</v>
      </c>
      <c r="K5816" s="58" t="s">
        <v>11726</v>
      </c>
      <c r="L5816" s="57">
        <v>59072</v>
      </c>
      <c r="M5816" s="59">
        <f t="shared" si="293"/>
        <v>797477</v>
      </c>
      <c r="N5816">
        <f>+VLOOKUP(C5816,'Thanh toán '!M$8228:N$9243,2,0)</f>
        <v>797477</v>
      </c>
      <c r="O5816" s="61">
        <f t="shared" si="292"/>
        <v>0</v>
      </c>
      <c r="P5816" t="s">
        <v>25392</v>
      </c>
    </row>
    <row r="5817" spans="1:17" hidden="1" x14ac:dyDescent="0.3">
      <c r="A5817" s="43">
        <v>2023</v>
      </c>
      <c r="B5817" s="56" t="s">
        <v>19905</v>
      </c>
      <c r="C5817" s="19">
        <f t="shared" si="289"/>
        <v>46660</v>
      </c>
      <c r="D5817" s="56" t="s">
        <v>13350</v>
      </c>
      <c r="E5817" s="55">
        <v>45142</v>
      </c>
      <c r="F5817" s="18">
        <f t="shared" si="290"/>
        <v>8</v>
      </c>
      <c r="G5817" s="56" t="s">
        <v>12239</v>
      </c>
      <c r="H5817" s="56" t="s">
        <v>12240</v>
      </c>
      <c r="I5817" s="56" t="s">
        <v>18069</v>
      </c>
      <c r="J5817" s="57">
        <v>771750</v>
      </c>
      <c r="K5817" s="58" t="s">
        <v>11726</v>
      </c>
      <c r="L5817" s="57">
        <v>61740</v>
      </c>
      <c r="M5817" s="59">
        <f t="shared" si="293"/>
        <v>833490</v>
      </c>
      <c r="N5817">
        <f>+VLOOKUP(C5817,'Thanh toán '!M$8228:N$9243,2,0)</f>
        <v>833490</v>
      </c>
      <c r="O5817" s="61">
        <f t="shared" si="292"/>
        <v>0</v>
      </c>
      <c r="P5817" t="s">
        <v>25392</v>
      </c>
    </row>
    <row r="5818" spans="1:17" hidden="1" x14ac:dyDescent="0.3">
      <c r="A5818" s="43">
        <v>2023</v>
      </c>
      <c r="B5818" s="56" t="s">
        <v>19906</v>
      </c>
      <c r="C5818" s="19">
        <f t="shared" si="289"/>
        <v>46661</v>
      </c>
      <c r="D5818" s="56" t="s">
        <v>13350</v>
      </c>
      <c r="E5818" s="55">
        <v>45142</v>
      </c>
      <c r="F5818" s="18">
        <f t="shared" si="290"/>
        <v>8</v>
      </c>
      <c r="G5818" s="56" t="s">
        <v>12396</v>
      </c>
      <c r="H5818" s="56" t="s">
        <v>12397</v>
      </c>
      <c r="I5818" s="56" t="s">
        <v>16762</v>
      </c>
      <c r="J5818" s="57">
        <v>551250</v>
      </c>
      <c r="K5818" s="58" t="s">
        <v>11726</v>
      </c>
      <c r="L5818" s="57">
        <v>44100</v>
      </c>
      <c r="M5818" s="59">
        <f t="shared" si="293"/>
        <v>595350</v>
      </c>
      <c r="N5818">
        <f>+VLOOKUP(C5818,'Thanh toán '!M$8228:N$9243,2,0)</f>
        <v>595350</v>
      </c>
      <c r="O5818" s="61">
        <f t="shared" si="292"/>
        <v>0</v>
      </c>
      <c r="P5818" t="s">
        <v>25392</v>
      </c>
    </row>
    <row r="5819" spans="1:17" hidden="1" x14ac:dyDescent="0.3">
      <c r="A5819" s="43">
        <v>2023</v>
      </c>
      <c r="B5819" s="56" t="s">
        <v>19907</v>
      </c>
      <c r="C5819" s="19">
        <f t="shared" si="289"/>
        <v>46662</v>
      </c>
      <c r="D5819" s="56" t="s">
        <v>13350</v>
      </c>
      <c r="E5819" s="55">
        <v>45142</v>
      </c>
      <c r="F5819" s="18">
        <f t="shared" si="290"/>
        <v>8</v>
      </c>
      <c r="G5819" s="56" t="s">
        <v>12396</v>
      </c>
      <c r="H5819" s="56" t="s">
        <v>12397</v>
      </c>
      <c r="I5819" s="56" t="s">
        <v>18883</v>
      </c>
      <c r="J5819" s="57">
        <v>705836</v>
      </c>
      <c r="K5819" s="58" t="s">
        <v>11726</v>
      </c>
      <c r="L5819" s="57">
        <v>56467</v>
      </c>
      <c r="M5819" s="59">
        <f t="shared" si="293"/>
        <v>762303</v>
      </c>
      <c r="N5819">
        <f>+VLOOKUP(C5819,'Thanh toán '!M$8228:N$9243,2,0)</f>
        <v>762303</v>
      </c>
      <c r="O5819" s="61">
        <f t="shared" si="292"/>
        <v>0</v>
      </c>
      <c r="P5819" t="s">
        <v>25392</v>
      </c>
    </row>
    <row r="5820" spans="1:17" hidden="1" x14ac:dyDescent="0.3">
      <c r="A5820" s="43">
        <v>2023</v>
      </c>
      <c r="B5820" s="56" t="s">
        <v>19908</v>
      </c>
      <c r="C5820" s="19">
        <f t="shared" si="289"/>
        <v>46663</v>
      </c>
      <c r="D5820" s="56" t="s">
        <v>13350</v>
      </c>
      <c r="E5820" s="55">
        <v>45142</v>
      </c>
      <c r="F5820" s="18">
        <f t="shared" si="290"/>
        <v>8</v>
      </c>
      <c r="G5820" s="56" t="s">
        <v>12026</v>
      </c>
      <c r="H5820" s="56" t="s">
        <v>12027</v>
      </c>
      <c r="I5820" s="56" t="s">
        <v>13949</v>
      </c>
      <c r="J5820" s="57">
        <v>517701</v>
      </c>
      <c r="K5820" s="58" t="s">
        <v>11726</v>
      </c>
      <c r="L5820" s="57">
        <v>41416</v>
      </c>
      <c r="M5820" s="59">
        <f t="shared" si="293"/>
        <v>559117</v>
      </c>
      <c r="N5820">
        <f>+VLOOKUP(C5820,'Thanh toán '!M$8228:N$9243,2,0)</f>
        <v>559117</v>
      </c>
      <c r="O5820" s="61">
        <f t="shared" si="292"/>
        <v>0</v>
      </c>
      <c r="P5820" t="s">
        <v>25392</v>
      </c>
    </row>
    <row r="5821" spans="1:17" hidden="1" x14ac:dyDescent="0.3">
      <c r="A5821" s="43">
        <v>2023</v>
      </c>
      <c r="B5821" s="56" t="s">
        <v>19909</v>
      </c>
      <c r="C5821" s="19">
        <f t="shared" si="289"/>
        <v>46664</v>
      </c>
      <c r="D5821" s="56" t="s">
        <v>13350</v>
      </c>
      <c r="E5821" s="55">
        <v>45142</v>
      </c>
      <c r="F5821" s="18">
        <f t="shared" si="290"/>
        <v>8</v>
      </c>
      <c r="G5821" s="56" t="s">
        <v>12026</v>
      </c>
      <c r="H5821" s="56" t="s">
        <v>12027</v>
      </c>
      <c r="I5821" s="56" t="s">
        <v>13947</v>
      </c>
      <c r="J5821" s="57">
        <v>742500</v>
      </c>
      <c r="K5821" s="58" t="s">
        <v>11726</v>
      </c>
      <c r="L5821" s="57">
        <v>59400</v>
      </c>
      <c r="M5821" s="59">
        <f t="shared" si="293"/>
        <v>801900</v>
      </c>
      <c r="O5821" s="61"/>
      <c r="P5821">
        <f>+VLOOKUP(C5821,'Thanh toán '!M$9366:N$10360,2,0)</f>
        <v>801900</v>
      </c>
      <c r="Q5821" s="61">
        <f>+P5821-M5821</f>
        <v>0</v>
      </c>
    </row>
    <row r="5822" spans="1:17" hidden="1" x14ac:dyDescent="0.3">
      <c r="A5822" s="43">
        <v>2023</v>
      </c>
      <c r="B5822" s="56" t="s">
        <v>19910</v>
      </c>
      <c r="C5822" s="19">
        <f t="shared" si="289"/>
        <v>46668</v>
      </c>
      <c r="D5822" s="56" t="s">
        <v>13350</v>
      </c>
      <c r="E5822" s="55">
        <v>45142</v>
      </c>
      <c r="F5822" s="18">
        <f t="shared" si="290"/>
        <v>8</v>
      </c>
      <c r="G5822" s="56" t="s">
        <v>11838</v>
      </c>
      <c r="H5822" s="56" t="s">
        <v>11839</v>
      </c>
      <c r="I5822" s="56" t="s">
        <v>17764</v>
      </c>
      <c r="J5822" s="57">
        <v>618065</v>
      </c>
      <c r="K5822" s="58" t="s">
        <v>11726</v>
      </c>
      <c r="L5822" s="57">
        <v>49445</v>
      </c>
      <c r="M5822" s="59">
        <f t="shared" si="293"/>
        <v>667510</v>
      </c>
      <c r="N5822">
        <f>+VLOOKUP(C5822,'Thanh toán '!M$8228:N$9243,2,0)</f>
        <v>667510</v>
      </c>
      <c r="O5822" s="61">
        <f t="shared" ref="O5822:O5882" si="294">+N5822-M5822</f>
        <v>0</v>
      </c>
      <c r="P5822" t="s">
        <v>25392</v>
      </c>
    </row>
    <row r="5823" spans="1:17" hidden="1" x14ac:dyDescent="0.3">
      <c r="A5823" s="43">
        <v>2023</v>
      </c>
      <c r="B5823" s="56" t="s">
        <v>19911</v>
      </c>
      <c r="C5823" s="19">
        <f t="shared" si="289"/>
        <v>46669</v>
      </c>
      <c r="D5823" s="56" t="s">
        <v>13350</v>
      </c>
      <c r="E5823" s="55">
        <v>45142</v>
      </c>
      <c r="F5823" s="18">
        <f t="shared" si="290"/>
        <v>8</v>
      </c>
      <c r="G5823" s="56" t="s">
        <v>11838</v>
      </c>
      <c r="H5823" s="56" t="s">
        <v>11839</v>
      </c>
      <c r="I5823" s="56" t="s">
        <v>18858</v>
      </c>
      <c r="J5823" s="57">
        <v>2349085</v>
      </c>
      <c r="K5823" s="58" t="s">
        <v>11726</v>
      </c>
      <c r="L5823" s="57">
        <v>187927</v>
      </c>
      <c r="M5823" s="59">
        <f t="shared" si="293"/>
        <v>2537012</v>
      </c>
      <c r="N5823">
        <f>+VLOOKUP(C5823,'Thanh toán '!M$8228:N$9243,2,0)</f>
        <v>2537012</v>
      </c>
      <c r="O5823" s="61">
        <f t="shared" si="294"/>
        <v>0</v>
      </c>
      <c r="P5823" t="s">
        <v>25392</v>
      </c>
    </row>
    <row r="5824" spans="1:17" hidden="1" x14ac:dyDescent="0.3">
      <c r="A5824" s="43">
        <v>2023</v>
      </c>
      <c r="B5824" s="56" t="s">
        <v>19912</v>
      </c>
      <c r="C5824" s="19">
        <f t="shared" si="289"/>
        <v>46670</v>
      </c>
      <c r="D5824" s="56" t="s">
        <v>13350</v>
      </c>
      <c r="E5824" s="55">
        <v>45142</v>
      </c>
      <c r="F5824" s="18">
        <f t="shared" si="290"/>
        <v>8</v>
      </c>
      <c r="G5824" s="56" t="s">
        <v>12357</v>
      </c>
      <c r="H5824" s="56" t="s">
        <v>12358</v>
      </c>
      <c r="I5824" s="56" t="s">
        <v>18356</v>
      </c>
      <c r="J5824" s="57">
        <v>882000</v>
      </c>
      <c r="K5824" s="58" t="s">
        <v>11726</v>
      </c>
      <c r="L5824" s="57">
        <v>70560</v>
      </c>
      <c r="M5824" s="59">
        <f t="shared" si="293"/>
        <v>952560</v>
      </c>
      <c r="N5824">
        <f>+VLOOKUP(C5824,'Thanh toán '!M$8228:N$9243,2,0)</f>
        <v>952560</v>
      </c>
      <c r="O5824" s="61">
        <f t="shared" si="294"/>
        <v>0</v>
      </c>
      <c r="P5824" t="s">
        <v>25392</v>
      </c>
    </row>
    <row r="5825" spans="1:16" hidden="1" x14ac:dyDescent="0.3">
      <c r="A5825" s="43">
        <v>2023</v>
      </c>
      <c r="B5825" s="56" t="s">
        <v>19913</v>
      </c>
      <c r="C5825" s="19">
        <f t="shared" si="289"/>
        <v>46672</v>
      </c>
      <c r="D5825" s="56" t="s">
        <v>13350</v>
      </c>
      <c r="E5825" s="55">
        <v>45142</v>
      </c>
      <c r="F5825" s="18">
        <f t="shared" si="290"/>
        <v>8</v>
      </c>
      <c r="G5825" s="56" t="s">
        <v>12400</v>
      </c>
      <c r="H5825" s="56" t="s">
        <v>12401</v>
      </c>
      <c r="I5825" s="56" t="s">
        <v>12400</v>
      </c>
      <c r="J5825" s="57">
        <v>1102500</v>
      </c>
      <c r="K5825" s="58" t="s">
        <v>11726</v>
      </c>
      <c r="L5825" s="57">
        <v>88200</v>
      </c>
      <c r="M5825" s="59">
        <f t="shared" si="293"/>
        <v>1190700</v>
      </c>
      <c r="N5825">
        <f>+VLOOKUP(C5825,'Thanh toán '!M$8228:N$9243,2,0)</f>
        <v>1190700</v>
      </c>
      <c r="O5825" s="61">
        <f t="shared" si="294"/>
        <v>0</v>
      </c>
      <c r="P5825" t="s">
        <v>25392</v>
      </c>
    </row>
    <row r="5826" spans="1:16" hidden="1" x14ac:dyDescent="0.3">
      <c r="A5826" s="43">
        <v>2023</v>
      </c>
      <c r="B5826" s="56" t="s">
        <v>19914</v>
      </c>
      <c r="C5826" s="19">
        <f t="shared" si="289"/>
        <v>46673</v>
      </c>
      <c r="D5826" s="56" t="s">
        <v>13350</v>
      </c>
      <c r="E5826" s="55">
        <v>45142</v>
      </c>
      <c r="F5826" s="18">
        <f t="shared" si="290"/>
        <v>8</v>
      </c>
      <c r="G5826" s="56" t="s">
        <v>12403</v>
      </c>
      <c r="H5826" s="56" t="s">
        <v>12404</v>
      </c>
      <c r="I5826" s="56" t="s">
        <v>12403</v>
      </c>
      <c r="J5826" s="57">
        <v>551250</v>
      </c>
      <c r="K5826" s="58" t="s">
        <v>11726</v>
      </c>
      <c r="L5826" s="57">
        <v>44100</v>
      </c>
      <c r="M5826" s="59">
        <f t="shared" si="293"/>
        <v>595350</v>
      </c>
      <c r="N5826">
        <f>+VLOOKUP(C5826,'Thanh toán '!M$8228:N$9243,2,0)</f>
        <v>595350</v>
      </c>
      <c r="O5826" s="61">
        <f t="shared" si="294"/>
        <v>0</v>
      </c>
      <c r="P5826" t="s">
        <v>25392</v>
      </c>
    </row>
    <row r="5827" spans="1:16" hidden="1" x14ac:dyDescent="0.3">
      <c r="A5827" s="43">
        <v>2023</v>
      </c>
      <c r="B5827" s="56" t="s">
        <v>19915</v>
      </c>
      <c r="C5827" s="19">
        <f t="shared" si="289"/>
        <v>46674</v>
      </c>
      <c r="D5827" s="56" t="s">
        <v>13350</v>
      </c>
      <c r="E5827" s="55">
        <v>45142</v>
      </c>
      <c r="F5827" s="18">
        <f t="shared" si="290"/>
        <v>8</v>
      </c>
      <c r="G5827" s="56" t="s">
        <v>11799</v>
      </c>
      <c r="H5827" s="56" t="s">
        <v>11725</v>
      </c>
      <c r="I5827" s="56" t="s">
        <v>13715</v>
      </c>
      <c r="J5827" s="57">
        <v>1544605</v>
      </c>
      <c r="K5827" s="58" t="s">
        <v>11726</v>
      </c>
      <c r="L5827" s="57">
        <v>123568</v>
      </c>
      <c r="M5827" s="59">
        <f t="shared" si="293"/>
        <v>1668173</v>
      </c>
      <c r="N5827">
        <f>+VLOOKUP(C5827,'Thanh toán '!M$8228:N$9243,2,0)</f>
        <v>1668173</v>
      </c>
      <c r="O5827" s="61">
        <f t="shared" si="294"/>
        <v>0</v>
      </c>
      <c r="P5827" t="s">
        <v>25392</v>
      </c>
    </row>
    <row r="5828" spans="1:16" hidden="1" x14ac:dyDescent="0.3">
      <c r="A5828" s="43">
        <v>2023</v>
      </c>
      <c r="B5828" s="56" t="s">
        <v>19916</v>
      </c>
      <c r="C5828" s="19">
        <f t="shared" si="289"/>
        <v>46676</v>
      </c>
      <c r="D5828" s="56" t="s">
        <v>13350</v>
      </c>
      <c r="E5828" s="55">
        <v>45142</v>
      </c>
      <c r="F5828" s="18">
        <f t="shared" si="290"/>
        <v>8</v>
      </c>
      <c r="G5828" s="56" t="s">
        <v>11799</v>
      </c>
      <c r="H5828" s="56" t="s">
        <v>11725</v>
      </c>
      <c r="I5828" s="56" t="s">
        <v>13372</v>
      </c>
      <c r="J5828" s="57">
        <v>367155</v>
      </c>
      <c r="K5828" s="58" t="s">
        <v>11726</v>
      </c>
      <c r="L5828" s="57">
        <v>29372</v>
      </c>
      <c r="M5828" s="59">
        <f t="shared" si="293"/>
        <v>396527</v>
      </c>
      <c r="N5828">
        <f>+VLOOKUP(C5828,'Thanh toán '!M$8228:N$9243,2,0)</f>
        <v>396527</v>
      </c>
      <c r="O5828" s="61">
        <f t="shared" si="294"/>
        <v>0</v>
      </c>
      <c r="P5828" t="s">
        <v>25392</v>
      </c>
    </row>
    <row r="5829" spans="1:16" hidden="1" x14ac:dyDescent="0.3">
      <c r="A5829" s="43">
        <v>2023</v>
      </c>
      <c r="B5829" s="56" t="s">
        <v>19917</v>
      </c>
      <c r="C5829" s="19">
        <f t="shared" si="289"/>
        <v>46677</v>
      </c>
      <c r="D5829" s="56" t="s">
        <v>13350</v>
      </c>
      <c r="E5829" s="55">
        <v>45142</v>
      </c>
      <c r="F5829" s="18">
        <f t="shared" si="290"/>
        <v>8</v>
      </c>
      <c r="G5829" s="56" t="s">
        <v>11799</v>
      </c>
      <c r="H5829" s="56" t="s">
        <v>11725</v>
      </c>
      <c r="I5829" s="56" t="s">
        <v>15046</v>
      </c>
      <c r="J5829" s="57">
        <v>955334</v>
      </c>
      <c r="K5829" s="58" t="s">
        <v>11726</v>
      </c>
      <c r="L5829" s="57">
        <v>76427</v>
      </c>
      <c r="M5829" s="59">
        <f t="shared" si="293"/>
        <v>1031761</v>
      </c>
      <c r="N5829">
        <f>+VLOOKUP(C5829,'Thanh toán '!M$8228:N$9243,2,0)</f>
        <v>1031761</v>
      </c>
      <c r="O5829" s="61">
        <f t="shared" si="294"/>
        <v>0</v>
      </c>
      <c r="P5829" t="s">
        <v>25392</v>
      </c>
    </row>
    <row r="5830" spans="1:16" hidden="1" x14ac:dyDescent="0.3">
      <c r="A5830" s="43">
        <v>2023</v>
      </c>
      <c r="B5830" s="56" t="s">
        <v>19918</v>
      </c>
      <c r="C5830" s="19">
        <f t="shared" ref="C5830:C5893" si="295">+B5830*1</f>
        <v>46678</v>
      </c>
      <c r="D5830" s="56" t="s">
        <v>13350</v>
      </c>
      <c r="E5830" s="55">
        <v>45142</v>
      </c>
      <c r="F5830" s="18">
        <f t="shared" ref="F5830:F5893" si="296">+MONTH(E5830)</f>
        <v>8</v>
      </c>
      <c r="G5830" s="56" t="s">
        <v>11799</v>
      </c>
      <c r="H5830" s="56" t="s">
        <v>11725</v>
      </c>
      <c r="I5830" s="56" t="s">
        <v>13956</v>
      </c>
      <c r="J5830" s="57">
        <v>1074852</v>
      </c>
      <c r="K5830" s="58" t="s">
        <v>11726</v>
      </c>
      <c r="L5830" s="57">
        <v>85988</v>
      </c>
      <c r="M5830" s="59">
        <f t="shared" si="293"/>
        <v>1160840</v>
      </c>
      <c r="N5830">
        <f>+VLOOKUP(C5830,'Thanh toán '!M$8228:N$9243,2,0)</f>
        <v>1160840</v>
      </c>
      <c r="O5830" s="61">
        <f t="shared" si="294"/>
        <v>0</v>
      </c>
      <c r="P5830" t="s">
        <v>25392</v>
      </c>
    </row>
    <row r="5831" spans="1:16" hidden="1" x14ac:dyDescent="0.3">
      <c r="A5831" s="43">
        <v>2023</v>
      </c>
      <c r="B5831" s="56" t="s">
        <v>19919</v>
      </c>
      <c r="C5831" s="19">
        <f t="shared" si="295"/>
        <v>46679</v>
      </c>
      <c r="D5831" s="56" t="s">
        <v>13350</v>
      </c>
      <c r="E5831" s="55">
        <v>45142</v>
      </c>
      <c r="F5831" s="18">
        <f t="shared" si="296"/>
        <v>8</v>
      </c>
      <c r="G5831" s="56" t="s">
        <v>11799</v>
      </c>
      <c r="H5831" s="56" t="s">
        <v>11725</v>
      </c>
      <c r="I5831" s="56" t="s">
        <v>13954</v>
      </c>
      <c r="J5831" s="57">
        <v>1281290</v>
      </c>
      <c r="K5831" s="58" t="s">
        <v>11726</v>
      </c>
      <c r="L5831" s="57">
        <v>102503</v>
      </c>
      <c r="M5831" s="59">
        <f t="shared" si="293"/>
        <v>1383793</v>
      </c>
      <c r="N5831">
        <f>+VLOOKUP(C5831,'Thanh toán '!M$8228:N$9243,2,0)</f>
        <v>1383793</v>
      </c>
      <c r="O5831" s="61">
        <f t="shared" si="294"/>
        <v>0</v>
      </c>
      <c r="P5831" t="s">
        <v>25392</v>
      </c>
    </row>
    <row r="5832" spans="1:16" hidden="1" x14ac:dyDescent="0.3">
      <c r="A5832" s="43">
        <v>2023</v>
      </c>
      <c r="B5832" s="56" t="s">
        <v>19920</v>
      </c>
      <c r="C5832" s="19">
        <f t="shared" si="295"/>
        <v>46680</v>
      </c>
      <c r="D5832" s="56" t="s">
        <v>13350</v>
      </c>
      <c r="E5832" s="55">
        <v>45142</v>
      </c>
      <c r="F5832" s="18">
        <f t="shared" si="296"/>
        <v>8</v>
      </c>
      <c r="G5832" s="56" t="s">
        <v>12403</v>
      </c>
      <c r="H5832" s="56" t="s">
        <v>12404</v>
      </c>
      <c r="I5832" s="56" t="s">
        <v>12403</v>
      </c>
      <c r="J5832" s="57">
        <v>2301240</v>
      </c>
      <c r="K5832" s="58" t="s">
        <v>11726</v>
      </c>
      <c r="L5832" s="57">
        <v>184099</v>
      </c>
      <c r="M5832" s="59">
        <f t="shared" si="293"/>
        <v>2485339</v>
      </c>
      <c r="N5832">
        <f>+VLOOKUP(C5832,'Thanh toán '!M$8228:N$9243,2,0)</f>
        <v>2485339</v>
      </c>
      <c r="O5832" s="61">
        <f t="shared" si="294"/>
        <v>0</v>
      </c>
      <c r="P5832" t="s">
        <v>25392</v>
      </c>
    </row>
    <row r="5833" spans="1:16" hidden="1" x14ac:dyDescent="0.3">
      <c r="A5833" s="43">
        <v>2023</v>
      </c>
      <c r="B5833" s="56" t="s">
        <v>19921</v>
      </c>
      <c r="C5833" s="19">
        <f t="shared" si="295"/>
        <v>46757</v>
      </c>
      <c r="D5833" s="56" t="s">
        <v>13350</v>
      </c>
      <c r="E5833" s="55">
        <v>45142</v>
      </c>
      <c r="F5833" s="18">
        <f t="shared" si="296"/>
        <v>8</v>
      </c>
      <c r="G5833" s="56" t="s">
        <v>12306</v>
      </c>
      <c r="H5833" s="56" t="s">
        <v>12307</v>
      </c>
      <c r="I5833" s="56" t="s">
        <v>12306</v>
      </c>
      <c r="J5833" s="57">
        <v>2693250</v>
      </c>
      <c r="K5833" s="58" t="s">
        <v>11726</v>
      </c>
      <c r="L5833" s="57">
        <v>215460</v>
      </c>
      <c r="M5833" s="59">
        <f t="shared" si="293"/>
        <v>2908710</v>
      </c>
      <c r="N5833">
        <f>+VLOOKUP(C5833,'Thanh toán '!M$8228:N$9243,2,0)</f>
        <v>2908710</v>
      </c>
      <c r="O5833" s="61">
        <f t="shared" si="294"/>
        <v>0</v>
      </c>
      <c r="P5833" t="s">
        <v>25392</v>
      </c>
    </row>
    <row r="5834" spans="1:16" hidden="1" x14ac:dyDescent="0.3">
      <c r="A5834" s="43">
        <v>2023</v>
      </c>
      <c r="B5834" s="56" t="s">
        <v>19922</v>
      </c>
      <c r="C5834" s="19">
        <f t="shared" si="295"/>
        <v>46758</v>
      </c>
      <c r="D5834" s="56" t="s">
        <v>13350</v>
      </c>
      <c r="E5834" s="55">
        <v>45142</v>
      </c>
      <c r="F5834" s="18">
        <f t="shared" si="296"/>
        <v>8</v>
      </c>
      <c r="G5834" s="56" t="s">
        <v>12167</v>
      </c>
      <c r="H5834" s="56" t="s">
        <v>12168</v>
      </c>
      <c r="I5834" s="56" t="s">
        <v>12167</v>
      </c>
      <c r="J5834" s="57">
        <v>551250</v>
      </c>
      <c r="K5834" s="58" t="s">
        <v>11726</v>
      </c>
      <c r="L5834" s="57">
        <v>44100</v>
      </c>
      <c r="M5834" s="59">
        <f t="shared" si="293"/>
        <v>595350</v>
      </c>
      <c r="N5834">
        <f>+VLOOKUP(C5834,'Thanh toán '!M$8228:N$9243,2,0)</f>
        <v>595350</v>
      </c>
      <c r="O5834" s="61">
        <f t="shared" si="294"/>
        <v>0</v>
      </c>
      <c r="P5834" t="s">
        <v>25392</v>
      </c>
    </row>
    <row r="5835" spans="1:16" hidden="1" x14ac:dyDescent="0.3">
      <c r="A5835" s="43">
        <v>2023</v>
      </c>
      <c r="B5835" s="56" t="s">
        <v>19923</v>
      </c>
      <c r="C5835" s="19">
        <f t="shared" si="295"/>
        <v>46759</v>
      </c>
      <c r="D5835" s="56" t="s">
        <v>13350</v>
      </c>
      <c r="E5835" s="55">
        <v>45142</v>
      </c>
      <c r="F5835" s="18">
        <f t="shared" si="296"/>
        <v>8</v>
      </c>
      <c r="G5835" s="56" t="s">
        <v>12167</v>
      </c>
      <c r="H5835" s="56" t="s">
        <v>12168</v>
      </c>
      <c r="I5835" s="56" t="s">
        <v>12167</v>
      </c>
      <c r="J5835" s="57">
        <v>551250</v>
      </c>
      <c r="K5835" s="58" t="s">
        <v>11726</v>
      </c>
      <c r="L5835" s="57">
        <v>44100</v>
      </c>
      <c r="M5835" s="59">
        <f t="shared" si="293"/>
        <v>595350</v>
      </c>
      <c r="N5835">
        <f>+VLOOKUP(C5835,'Thanh toán '!M$8228:N$9243,2,0)</f>
        <v>595350</v>
      </c>
      <c r="O5835" s="61">
        <f t="shared" si="294"/>
        <v>0</v>
      </c>
      <c r="P5835" t="s">
        <v>25392</v>
      </c>
    </row>
    <row r="5836" spans="1:16" hidden="1" x14ac:dyDescent="0.3">
      <c r="A5836" s="43">
        <v>2023</v>
      </c>
      <c r="B5836" s="56" t="s">
        <v>19924</v>
      </c>
      <c r="C5836" s="19">
        <f t="shared" si="295"/>
        <v>46760</v>
      </c>
      <c r="D5836" s="56" t="s">
        <v>13350</v>
      </c>
      <c r="E5836" s="55">
        <v>45142</v>
      </c>
      <c r="F5836" s="18">
        <f t="shared" si="296"/>
        <v>8</v>
      </c>
      <c r="G5836" s="56" t="s">
        <v>12293</v>
      </c>
      <c r="H5836" s="56" t="s">
        <v>12294</v>
      </c>
      <c r="I5836" s="56" t="s">
        <v>12293</v>
      </c>
      <c r="J5836" s="57">
        <v>2013536</v>
      </c>
      <c r="K5836" s="58" t="s">
        <v>11726</v>
      </c>
      <c r="L5836" s="57">
        <v>161083</v>
      </c>
      <c r="M5836" s="59">
        <f t="shared" si="293"/>
        <v>2174619</v>
      </c>
      <c r="N5836">
        <f>+VLOOKUP(C5836,'Thanh toán '!M$8228:N$9243,2,0)</f>
        <v>2174619</v>
      </c>
      <c r="O5836" s="61">
        <f t="shared" si="294"/>
        <v>0</v>
      </c>
      <c r="P5836" t="s">
        <v>25392</v>
      </c>
    </row>
    <row r="5837" spans="1:16" hidden="1" x14ac:dyDescent="0.3">
      <c r="A5837" s="43">
        <v>2023</v>
      </c>
      <c r="B5837" s="56" t="s">
        <v>19925</v>
      </c>
      <c r="C5837" s="19">
        <f t="shared" si="295"/>
        <v>46761</v>
      </c>
      <c r="D5837" s="56" t="s">
        <v>13350</v>
      </c>
      <c r="E5837" s="55">
        <v>45142</v>
      </c>
      <c r="F5837" s="18">
        <f t="shared" si="296"/>
        <v>8</v>
      </c>
      <c r="G5837" s="56" t="s">
        <v>12167</v>
      </c>
      <c r="H5837" s="56" t="s">
        <v>12168</v>
      </c>
      <c r="I5837" s="56" t="s">
        <v>12167</v>
      </c>
      <c r="J5837" s="57">
        <v>1150620</v>
      </c>
      <c r="K5837" s="58" t="s">
        <v>11726</v>
      </c>
      <c r="L5837" s="57">
        <v>92050</v>
      </c>
      <c r="M5837" s="59">
        <f t="shared" si="293"/>
        <v>1242670</v>
      </c>
      <c r="N5837">
        <f>+VLOOKUP(C5837,'Thanh toán '!M$8228:N$9243,2,0)</f>
        <v>1242670</v>
      </c>
      <c r="O5837" s="61">
        <f t="shared" si="294"/>
        <v>0</v>
      </c>
      <c r="P5837" t="s">
        <v>25392</v>
      </c>
    </row>
    <row r="5838" spans="1:16" hidden="1" x14ac:dyDescent="0.3">
      <c r="A5838" s="43">
        <v>2023</v>
      </c>
      <c r="B5838" s="56" t="s">
        <v>19926</v>
      </c>
      <c r="C5838" s="19">
        <f t="shared" si="295"/>
        <v>46762</v>
      </c>
      <c r="D5838" s="56" t="s">
        <v>13350</v>
      </c>
      <c r="E5838" s="55">
        <v>45142</v>
      </c>
      <c r="F5838" s="18">
        <f t="shared" si="296"/>
        <v>8</v>
      </c>
      <c r="G5838" s="56" t="s">
        <v>12300</v>
      </c>
      <c r="H5838" s="56" t="s">
        <v>12301</v>
      </c>
      <c r="I5838" s="56" t="s">
        <v>12300</v>
      </c>
      <c r="J5838" s="57">
        <v>1003640</v>
      </c>
      <c r="K5838" s="58" t="s">
        <v>11726</v>
      </c>
      <c r="L5838" s="57">
        <v>80291</v>
      </c>
      <c r="M5838" s="59">
        <f t="shared" si="293"/>
        <v>1083931</v>
      </c>
      <c r="N5838">
        <f>+VLOOKUP(C5838,'Thanh toán '!M$8228:N$9243,2,0)</f>
        <v>1083931</v>
      </c>
      <c r="O5838" s="61">
        <f t="shared" si="294"/>
        <v>0</v>
      </c>
      <c r="P5838" t="s">
        <v>25392</v>
      </c>
    </row>
    <row r="5839" spans="1:16" hidden="1" x14ac:dyDescent="0.3">
      <c r="A5839" s="43">
        <v>2023</v>
      </c>
      <c r="B5839" s="56" t="s">
        <v>19927</v>
      </c>
      <c r="C5839" s="19">
        <f t="shared" si="295"/>
        <v>46763</v>
      </c>
      <c r="D5839" s="56" t="s">
        <v>13350</v>
      </c>
      <c r="E5839" s="55">
        <v>45142</v>
      </c>
      <c r="F5839" s="18">
        <f t="shared" si="296"/>
        <v>8</v>
      </c>
      <c r="G5839" s="56" t="s">
        <v>12306</v>
      </c>
      <c r="H5839" s="56" t="s">
        <v>12307</v>
      </c>
      <c r="I5839" s="56" t="s">
        <v>12306</v>
      </c>
      <c r="J5839" s="57">
        <v>4092660</v>
      </c>
      <c r="K5839" s="58" t="s">
        <v>11726</v>
      </c>
      <c r="L5839" s="57">
        <v>327413</v>
      </c>
      <c r="M5839" s="59">
        <f t="shared" si="293"/>
        <v>4420073</v>
      </c>
      <c r="N5839">
        <f>+VLOOKUP(C5839,'Thanh toán '!M$8228:N$9243,2,0)</f>
        <v>4420073</v>
      </c>
      <c r="O5839" s="61">
        <f t="shared" si="294"/>
        <v>0</v>
      </c>
      <c r="P5839" t="s">
        <v>25392</v>
      </c>
    </row>
    <row r="5840" spans="1:16" hidden="1" x14ac:dyDescent="0.3">
      <c r="A5840" s="43">
        <v>2023</v>
      </c>
      <c r="B5840" s="56" t="s">
        <v>19928</v>
      </c>
      <c r="C5840" s="19">
        <f t="shared" si="295"/>
        <v>46764</v>
      </c>
      <c r="D5840" s="56" t="s">
        <v>13350</v>
      </c>
      <c r="E5840" s="55">
        <v>45142</v>
      </c>
      <c r="F5840" s="18">
        <f t="shared" si="296"/>
        <v>8</v>
      </c>
      <c r="G5840" s="56" t="s">
        <v>12282</v>
      </c>
      <c r="H5840" s="56" t="s">
        <v>12283</v>
      </c>
      <c r="I5840" s="56" t="s">
        <v>12282</v>
      </c>
      <c r="J5840" s="57">
        <v>1884930</v>
      </c>
      <c r="K5840" s="58" t="s">
        <v>11726</v>
      </c>
      <c r="L5840" s="57">
        <v>150794</v>
      </c>
      <c r="M5840" s="59">
        <f t="shared" si="293"/>
        <v>2035724</v>
      </c>
      <c r="N5840">
        <f>+VLOOKUP(C5840,'Thanh toán '!M$8228:N$9243,2,0)</f>
        <v>2035724</v>
      </c>
      <c r="O5840" s="61">
        <f t="shared" si="294"/>
        <v>0</v>
      </c>
      <c r="P5840" t="s">
        <v>25392</v>
      </c>
    </row>
    <row r="5841" spans="1:16" hidden="1" x14ac:dyDescent="0.3">
      <c r="A5841" s="43">
        <v>2023</v>
      </c>
      <c r="B5841" s="56" t="s">
        <v>19929</v>
      </c>
      <c r="C5841" s="19">
        <f t="shared" si="295"/>
        <v>46765</v>
      </c>
      <c r="D5841" s="56" t="s">
        <v>13350</v>
      </c>
      <c r="E5841" s="55">
        <v>45142</v>
      </c>
      <c r="F5841" s="18">
        <f t="shared" si="296"/>
        <v>8</v>
      </c>
      <c r="G5841" s="56" t="s">
        <v>11799</v>
      </c>
      <c r="H5841" s="56" t="s">
        <v>11725</v>
      </c>
      <c r="I5841" s="56" t="s">
        <v>13528</v>
      </c>
      <c r="J5841" s="57">
        <v>618065</v>
      </c>
      <c r="K5841" s="58" t="s">
        <v>11726</v>
      </c>
      <c r="L5841" s="57">
        <v>49445</v>
      </c>
      <c r="M5841" s="59">
        <f t="shared" si="293"/>
        <v>667510</v>
      </c>
      <c r="N5841">
        <f>+VLOOKUP(C5841,'Thanh toán '!M$8228:N$9243,2,0)</f>
        <v>667510</v>
      </c>
      <c r="O5841" s="61">
        <f t="shared" si="294"/>
        <v>0</v>
      </c>
      <c r="P5841" t="s">
        <v>25392</v>
      </c>
    </row>
    <row r="5842" spans="1:16" hidden="1" x14ac:dyDescent="0.3">
      <c r="A5842" s="43">
        <v>2023</v>
      </c>
      <c r="B5842" s="56" t="s">
        <v>19930</v>
      </c>
      <c r="C5842" s="19">
        <f t="shared" si="295"/>
        <v>46768</v>
      </c>
      <c r="D5842" s="56" t="s">
        <v>13350</v>
      </c>
      <c r="E5842" s="55">
        <v>45143</v>
      </c>
      <c r="F5842" s="18">
        <f t="shared" si="296"/>
        <v>8</v>
      </c>
      <c r="G5842" s="56" t="s">
        <v>12245</v>
      </c>
      <c r="H5842" s="56" t="s">
        <v>12246</v>
      </c>
      <c r="I5842" s="56" t="s">
        <v>12245</v>
      </c>
      <c r="J5842" s="57">
        <v>2205000</v>
      </c>
      <c r="K5842" s="58" t="s">
        <v>11726</v>
      </c>
      <c r="L5842" s="57">
        <v>176400</v>
      </c>
      <c r="M5842" s="59">
        <f t="shared" si="293"/>
        <v>2381400</v>
      </c>
      <c r="N5842">
        <f>+VLOOKUP(C5842,'Thanh toán '!M$8228:N$9243,2,0)</f>
        <v>2381400</v>
      </c>
      <c r="O5842" s="61">
        <f t="shared" si="294"/>
        <v>0</v>
      </c>
      <c r="P5842" t="s">
        <v>25392</v>
      </c>
    </row>
    <row r="5843" spans="1:16" hidden="1" x14ac:dyDescent="0.3">
      <c r="A5843" s="43">
        <v>2023</v>
      </c>
      <c r="B5843" s="56" t="s">
        <v>19931</v>
      </c>
      <c r="C5843" s="19">
        <f t="shared" si="295"/>
        <v>46772</v>
      </c>
      <c r="D5843" s="56" t="s">
        <v>13350</v>
      </c>
      <c r="E5843" s="55">
        <v>45143</v>
      </c>
      <c r="F5843" s="18">
        <f t="shared" si="296"/>
        <v>8</v>
      </c>
      <c r="G5843" s="56" t="s">
        <v>11799</v>
      </c>
      <c r="H5843" s="56" t="s">
        <v>11725</v>
      </c>
      <c r="I5843" s="56" t="s">
        <v>13893</v>
      </c>
      <c r="J5843" s="57">
        <v>465300</v>
      </c>
      <c r="K5843" s="58" t="s">
        <v>11726</v>
      </c>
      <c r="L5843" s="57">
        <v>37224</v>
      </c>
      <c r="M5843" s="59">
        <f t="shared" si="293"/>
        <v>502524</v>
      </c>
      <c r="N5843">
        <f>+VLOOKUP(C5843,'Thanh toán '!M$8228:N$9243,2,0)</f>
        <v>502524</v>
      </c>
      <c r="O5843" s="61">
        <f t="shared" si="294"/>
        <v>0</v>
      </c>
      <c r="P5843" t="s">
        <v>25392</v>
      </c>
    </row>
    <row r="5844" spans="1:16" hidden="1" x14ac:dyDescent="0.3">
      <c r="A5844" s="43">
        <v>2023</v>
      </c>
      <c r="B5844" s="56" t="s">
        <v>19932</v>
      </c>
      <c r="C5844" s="19">
        <f t="shared" si="295"/>
        <v>46773</v>
      </c>
      <c r="D5844" s="56" t="s">
        <v>13350</v>
      </c>
      <c r="E5844" s="55">
        <v>45143</v>
      </c>
      <c r="F5844" s="18">
        <f t="shared" si="296"/>
        <v>8</v>
      </c>
      <c r="G5844" s="56" t="s">
        <v>11799</v>
      </c>
      <c r="H5844" s="56" t="s">
        <v>11725</v>
      </c>
      <c r="I5844" s="56" t="s">
        <v>13896</v>
      </c>
      <c r="J5844" s="57">
        <v>592955</v>
      </c>
      <c r="K5844" s="58" t="s">
        <v>11726</v>
      </c>
      <c r="L5844" s="57">
        <v>47436</v>
      </c>
      <c r="M5844" s="59">
        <f t="shared" si="293"/>
        <v>640391</v>
      </c>
      <c r="N5844">
        <f>+VLOOKUP(C5844,'Thanh toán '!M$8228:N$9243,2,0)</f>
        <v>640391</v>
      </c>
      <c r="O5844" s="61">
        <f t="shared" si="294"/>
        <v>0</v>
      </c>
      <c r="P5844" t="s">
        <v>25392</v>
      </c>
    </row>
    <row r="5845" spans="1:16" hidden="1" x14ac:dyDescent="0.3">
      <c r="A5845" s="43">
        <v>2023</v>
      </c>
      <c r="B5845" s="56" t="s">
        <v>19933</v>
      </c>
      <c r="C5845" s="19">
        <f t="shared" si="295"/>
        <v>46774</v>
      </c>
      <c r="D5845" s="56" t="s">
        <v>13350</v>
      </c>
      <c r="E5845" s="55">
        <v>45143</v>
      </c>
      <c r="F5845" s="18">
        <f t="shared" si="296"/>
        <v>8</v>
      </c>
      <c r="G5845" s="56" t="s">
        <v>12448</v>
      </c>
      <c r="H5845" s="56" t="s">
        <v>12449</v>
      </c>
      <c r="I5845" s="56" t="s">
        <v>12448</v>
      </c>
      <c r="J5845" s="57">
        <v>551250</v>
      </c>
      <c r="K5845" s="58" t="s">
        <v>11726</v>
      </c>
      <c r="L5845" s="57">
        <v>44100</v>
      </c>
      <c r="M5845" s="59">
        <f t="shared" si="293"/>
        <v>595350</v>
      </c>
      <c r="N5845">
        <f>+VLOOKUP(C5845,'Thanh toán '!M$8228:N$9243,2,0)</f>
        <v>595350</v>
      </c>
      <c r="O5845" s="61">
        <f t="shared" si="294"/>
        <v>0</v>
      </c>
      <c r="P5845" t="s">
        <v>25392</v>
      </c>
    </row>
    <row r="5846" spans="1:16" hidden="1" x14ac:dyDescent="0.3">
      <c r="A5846" s="43">
        <v>2023</v>
      </c>
      <c r="B5846" s="56" t="s">
        <v>19934</v>
      </c>
      <c r="C5846" s="19">
        <f t="shared" si="295"/>
        <v>46775</v>
      </c>
      <c r="D5846" s="56" t="s">
        <v>13350</v>
      </c>
      <c r="E5846" s="55">
        <v>45143</v>
      </c>
      <c r="F5846" s="18">
        <f t="shared" si="296"/>
        <v>8</v>
      </c>
      <c r="G5846" s="56" t="s">
        <v>11799</v>
      </c>
      <c r="H5846" s="56" t="s">
        <v>11725</v>
      </c>
      <c r="I5846" s="56" t="s">
        <v>14530</v>
      </c>
      <c r="J5846" s="57">
        <v>618065</v>
      </c>
      <c r="K5846" s="58" t="s">
        <v>11726</v>
      </c>
      <c r="L5846" s="57">
        <v>49445</v>
      </c>
      <c r="M5846" s="59">
        <f t="shared" si="293"/>
        <v>667510</v>
      </c>
      <c r="N5846">
        <f>+VLOOKUP(C5846,'Thanh toán '!M$8228:N$9243,2,0)</f>
        <v>667510</v>
      </c>
      <c r="O5846" s="61">
        <f t="shared" si="294"/>
        <v>0</v>
      </c>
      <c r="P5846" t="s">
        <v>25392</v>
      </c>
    </row>
    <row r="5847" spans="1:16" hidden="1" x14ac:dyDescent="0.3">
      <c r="A5847" s="43">
        <v>2023</v>
      </c>
      <c r="B5847" s="56" t="s">
        <v>19935</v>
      </c>
      <c r="C5847" s="19">
        <f t="shared" si="295"/>
        <v>46776</v>
      </c>
      <c r="D5847" s="56" t="s">
        <v>13350</v>
      </c>
      <c r="E5847" s="55">
        <v>45143</v>
      </c>
      <c r="F5847" s="18">
        <f t="shared" si="296"/>
        <v>8</v>
      </c>
      <c r="G5847" s="56" t="s">
        <v>11799</v>
      </c>
      <c r="H5847" s="56" t="s">
        <v>11725</v>
      </c>
      <c r="I5847" s="56" t="s">
        <v>13426</v>
      </c>
      <c r="J5847" s="57">
        <v>1173355</v>
      </c>
      <c r="K5847" s="58" t="s">
        <v>11726</v>
      </c>
      <c r="L5847" s="57">
        <v>93868</v>
      </c>
      <c r="M5847" s="59">
        <f t="shared" si="293"/>
        <v>1267223</v>
      </c>
      <c r="N5847">
        <f>+VLOOKUP(C5847,'Thanh toán '!M$8228:N$9243,2,0)</f>
        <v>1267223</v>
      </c>
      <c r="O5847" s="61">
        <f t="shared" si="294"/>
        <v>0</v>
      </c>
      <c r="P5847" t="s">
        <v>25392</v>
      </c>
    </row>
    <row r="5848" spans="1:16" hidden="1" x14ac:dyDescent="0.3">
      <c r="A5848" s="43">
        <v>2023</v>
      </c>
      <c r="B5848" s="56" t="s">
        <v>19936</v>
      </c>
      <c r="C5848" s="19">
        <f t="shared" si="295"/>
        <v>46779</v>
      </c>
      <c r="D5848" s="56" t="s">
        <v>13350</v>
      </c>
      <c r="E5848" s="55">
        <v>45143</v>
      </c>
      <c r="F5848" s="18">
        <f t="shared" si="296"/>
        <v>8</v>
      </c>
      <c r="G5848" s="56" t="s">
        <v>11799</v>
      </c>
      <c r="H5848" s="56" t="s">
        <v>11725</v>
      </c>
      <c r="I5848" s="56" t="s">
        <v>13830</v>
      </c>
      <c r="J5848" s="57">
        <v>923898</v>
      </c>
      <c r="K5848" s="58" t="s">
        <v>11726</v>
      </c>
      <c r="L5848" s="57">
        <v>73912</v>
      </c>
      <c r="M5848" s="59">
        <f t="shared" si="293"/>
        <v>997810</v>
      </c>
      <c r="N5848">
        <f>+VLOOKUP(C5848,'Thanh toán '!M$8228:N$9243,2,0)</f>
        <v>997810</v>
      </c>
      <c r="O5848" s="61">
        <f t="shared" si="294"/>
        <v>0</v>
      </c>
      <c r="P5848" t="s">
        <v>25392</v>
      </c>
    </row>
    <row r="5849" spans="1:16" hidden="1" x14ac:dyDescent="0.3">
      <c r="A5849" s="43">
        <v>2023</v>
      </c>
      <c r="B5849" s="56" t="s">
        <v>19937</v>
      </c>
      <c r="C5849" s="19">
        <f t="shared" si="295"/>
        <v>46780</v>
      </c>
      <c r="D5849" s="56" t="s">
        <v>13350</v>
      </c>
      <c r="E5849" s="55">
        <v>45143</v>
      </c>
      <c r="F5849" s="18">
        <f t="shared" si="296"/>
        <v>8</v>
      </c>
      <c r="G5849" s="56" t="s">
        <v>17858</v>
      </c>
      <c r="H5849" s="56" t="s">
        <v>12340</v>
      </c>
      <c r="I5849" s="56" t="s">
        <v>17858</v>
      </c>
      <c r="J5849" s="57">
        <v>551250</v>
      </c>
      <c r="K5849" s="58" t="s">
        <v>11726</v>
      </c>
      <c r="L5849" s="57">
        <v>44100</v>
      </c>
      <c r="M5849" s="59">
        <f t="shared" si="293"/>
        <v>595350</v>
      </c>
      <c r="N5849">
        <f>+VLOOKUP(C5849,'Thanh toán '!M$8228:N$9243,2,0)</f>
        <v>595350</v>
      </c>
      <c r="O5849" s="61">
        <f t="shared" si="294"/>
        <v>0</v>
      </c>
      <c r="P5849" t="s">
        <v>25392</v>
      </c>
    </row>
    <row r="5850" spans="1:16" hidden="1" x14ac:dyDescent="0.3">
      <c r="A5850" s="43">
        <v>2023</v>
      </c>
      <c r="B5850" s="56" t="s">
        <v>19938</v>
      </c>
      <c r="C5850" s="19">
        <f t="shared" si="295"/>
        <v>46781</v>
      </c>
      <c r="D5850" s="56" t="s">
        <v>13350</v>
      </c>
      <c r="E5850" s="55">
        <v>45143</v>
      </c>
      <c r="F5850" s="18">
        <f t="shared" si="296"/>
        <v>8</v>
      </c>
      <c r="G5850" s="56" t="s">
        <v>12336</v>
      </c>
      <c r="H5850" s="56" t="s">
        <v>12337</v>
      </c>
      <c r="I5850" s="56" t="s">
        <v>12336</v>
      </c>
      <c r="J5850" s="57">
        <v>1296948</v>
      </c>
      <c r="K5850" s="58" t="s">
        <v>11726</v>
      </c>
      <c r="L5850" s="57">
        <v>103756</v>
      </c>
      <c r="M5850" s="59">
        <f t="shared" si="293"/>
        <v>1400704</v>
      </c>
      <c r="N5850">
        <f>+VLOOKUP(C5850,'Thanh toán '!M$8228:N$9243,2,0)</f>
        <v>1400704</v>
      </c>
      <c r="O5850" s="61">
        <f t="shared" si="294"/>
        <v>0</v>
      </c>
      <c r="P5850" t="s">
        <v>25392</v>
      </c>
    </row>
    <row r="5851" spans="1:16" hidden="1" x14ac:dyDescent="0.3">
      <c r="A5851" s="43">
        <v>2023</v>
      </c>
      <c r="B5851" s="56" t="s">
        <v>19939</v>
      </c>
      <c r="C5851" s="19">
        <f t="shared" si="295"/>
        <v>46782</v>
      </c>
      <c r="D5851" s="56" t="s">
        <v>13350</v>
      </c>
      <c r="E5851" s="55">
        <v>45143</v>
      </c>
      <c r="F5851" s="18">
        <f t="shared" si="296"/>
        <v>8</v>
      </c>
      <c r="G5851" s="56" t="s">
        <v>11799</v>
      </c>
      <c r="H5851" s="56" t="s">
        <v>11725</v>
      </c>
      <c r="I5851" s="56" t="s">
        <v>13463</v>
      </c>
      <c r="J5851" s="57">
        <v>333174</v>
      </c>
      <c r="K5851" s="58" t="s">
        <v>11726</v>
      </c>
      <c r="L5851" s="57">
        <v>26654</v>
      </c>
      <c r="M5851" s="59">
        <f t="shared" si="293"/>
        <v>359828</v>
      </c>
      <c r="N5851">
        <f>+VLOOKUP(C5851,'Thanh toán '!M$8228:N$9243,2,0)</f>
        <v>359828</v>
      </c>
      <c r="O5851" s="61">
        <f t="shared" si="294"/>
        <v>0</v>
      </c>
      <c r="P5851" t="s">
        <v>25392</v>
      </c>
    </row>
    <row r="5852" spans="1:16" hidden="1" x14ac:dyDescent="0.3">
      <c r="A5852" s="43">
        <v>2023</v>
      </c>
      <c r="B5852" s="56" t="s">
        <v>19940</v>
      </c>
      <c r="C5852" s="19">
        <f t="shared" si="295"/>
        <v>46783</v>
      </c>
      <c r="D5852" s="56" t="s">
        <v>13350</v>
      </c>
      <c r="E5852" s="55">
        <v>45143</v>
      </c>
      <c r="F5852" s="18">
        <f t="shared" si="296"/>
        <v>8</v>
      </c>
      <c r="G5852" s="56" t="s">
        <v>11799</v>
      </c>
      <c r="H5852" s="56" t="s">
        <v>11725</v>
      </c>
      <c r="I5852" s="56" t="s">
        <v>14698</v>
      </c>
      <c r="J5852" s="57">
        <v>469342</v>
      </c>
      <c r="K5852" s="58" t="s">
        <v>11726</v>
      </c>
      <c r="L5852" s="57">
        <v>37547</v>
      </c>
      <c r="M5852" s="59">
        <f t="shared" si="293"/>
        <v>506889</v>
      </c>
      <c r="N5852">
        <f>+VLOOKUP(C5852,'Thanh toán '!M$8228:N$9243,2,0)</f>
        <v>506889</v>
      </c>
      <c r="O5852" s="61">
        <f t="shared" si="294"/>
        <v>0</v>
      </c>
      <c r="P5852" t="s">
        <v>25392</v>
      </c>
    </row>
    <row r="5853" spans="1:16" hidden="1" x14ac:dyDescent="0.3">
      <c r="A5853" s="43">
        <v>2023</v>
      </c>
      <c r="B5853" s="56" t="s">
        <v>19941</v>
      </c>
      <c r="C5853" s="19">
        <f t="shared" si="295"/>
        <v>46784</v>
      </c>
      <c r="D5853" s="56" t="s">
        <v>13350</v>
      </c>
      <c r="E5853" s="55">
        <v>45143</v>
      </c>
      <c r="F5853" s="18">
        <f t="shared" si="296"/>
        <v>8</v>
      </c>
      <c r="G5853" s="56" t="s">
        <v>12239</v>
      </c>
      <c r="H5853" s="56" t="s">
        <v>12240</v>
      </c>
      <c r="I5853" s="56" t="s">
        <v>18228</v>
      </c>
      <c r="J5853" s="57">
        <v>926540</v>
      </c>
      <c r="K5853" s="58" t="s">
        <v>11726</v>
      </c>
      <c r="L5853" s="57">
        <v>74123</v>
      </c>
      <c r="M5853" s="59">
        <f t="shared" si="293"/>
        <v>1000663</v>
      </c>
      <c r="N5853">
        <f>+VLOOKUP(C5853,'Thanh toán '!M$8228:N$9243,2,0)</f>
        <v>1000663</v>
      </c>
      <c r="O5853" s="61">
        <f t="shared" si="294"/>
        <v>0</v>
      </c>
      <c r="P5853" t="s">
        <v>25392</v>
      </c>
    </row>
    <row r="5854" spans="1:16" hidden="1" x14ac:dyDescent="0.3">
      <c r="A5854" s="43">
        <v>2023</v>
      </c>
      <c r="B5854" s="56" t="s">
        <v>19942</v>
      </c>
      <c r="C5854" s="19">
        <f t="shared" si="295"/>
        <v>46788</v>
      </c>
      <c r="D5854" s="56" t="s">
        <v>13350</v>
      </c>
      <c r="E5854" s="55">
        <v>45143</v>
      </c>
      <c r="F5854" s="18">
        <f t="shared" si="296"/>
        <v>8</v>
      </c>
      <c r="G5854" s="56" t="s">
        <v>11799</v>
      </c>
      <c r="H5854" s="56" t="s">
        <v>11725</v>
      </c>
      <c r="I5854" s="56" t="s">
        <v>14399</v>
      </c>
      <c r="J5854" s="57">
        <v>444232</v>
      </c>
      <c r="K5854" s="58" t="s">
        <v>11726</v>
      </c>
      <c r="L5854" s="57">
        <v>35539</v>
      </c>
      <c r="M5854" s="59">
        <f t="shared" si="293"/>
        <v>479771</v>
      </c>
      <c r="N5854">
        <f>+VLOOKUP(C5854,'Thanh toán '!M$8228:N$9243,2,0)</f>
        <v>479771</v>
      </c>
      <c r="O5854" s="61">
        <f t="shared" si="294"/>
        <v>0</v>
      </c>
      <c r="P5854" t="s">
        <v>25392</v>
      </c>
    </row>
    <row r="5855" spans="1:16" hidden="1" x14ac:dyDescent="0.3">
      <c r="A5855" s="43">
        <v>2023</v>
      </c>
      <c r="B5855" s="56" t="s">
        <v>19943</v>
      </c>
      <c r="C5855" s="19">
        <f t="shared" si="295"/>
        <v>46789</v>
      </c>
      <c r="D5855" s="56" t="s">
        <v>13350</v>
      </c>
      <c r="E5855" s="55">
        <v>45143</v>
      </c>
      <c r="F5855" s="18">
        <f t="shared" si="296"/>
        <v>8</v>
      </c>
      <c r="G5855" s="56" t="s">
        <v>11799</v>
      </c>
      <c r="H5855" s="56" t="s">
        <v>11725</v>
      </c>
      <c r="I5855" s="56" t="s">
        <v>13663</v>
      </c>
      <c r="J5855" s="57">
        <v>591094</v>
      </c>
      <c r="K5855" s="58" t="s">
        <v>11726</v>
      </c>
      <c r="L5855" s="57">
        <v>47288</v>
      </c>
      <c r="M5855" s="59">
        <f t="shared" si="293"/>
        <v>638382</v>
      </c>
      <c r="N5855">
        <f>+VLOOKUP(C5855,'Thanh toán '!M$8228:N$9243,2,0)</f>
        <v>638382</v>
      </c>
      <c r="O5855" s="61">
        <f t="shared" si="294"/>
        <v>0</v>
      </c>
      <c r="P5855" t="s">
        <v>25392</v>
      </c>
    </row>
    <row r="5856" spans="1:16" hidden="1" x14ac:dyDescent="0.3">
      <c r="A5856" s="43">
        <v>2023</v>
      </c>
      <c r="B5856" s="56" t="s">
        <v>19944</v>
      </c>
      <c r="C5856" s="19">
        <f t="shared" si="295"/>
        <v>46810</v>
      </c>
      <c r="D5856" s="56" t="s">
        <v>13350</v>
      </c>
      <c r="E5856" s="55">
        <v>45143</v>
      </c>
      <c r="F5856" s="18">
        <f t="shared" si="296"/>
        <v>8</v>
      </c>
      <c r="G5856" s="56" t="s">
        <v>11838</v>
      </c>
      <c r="H5856" s="56" t="s">
        <v>11839</v>
      </c>
      <c r="I5856" s="56" t="s">
        <v>17272</v>
      </c>
      <c r="J5856" s="57">
        <v>1462093</v>
      </c>
      <c r="K5856" s="58" t="s">
        <v>11726</v>
      </c>
      <c r="L5856" s="57">
        <v>116967</v>
      </c>
      <c r="M5856" s="59">
        <f t="shared" si="293"/>
        <v>1579060</v>
      </c>
      <c r="N5856">
        <f>+VLOOKUP(C5856,'Thanh toán '!M$8228:N$9243,2,0)</f>
        <v>1579060</v>
      </c>
      <c r="O5856" s="61">
        <f t="shared" si="294"/>
        <v>0</v>
      </c>
      <c r="P5856" t="s">
        <v>25392</v>
      </c>
    </row>
    <row r="5857" spans="1:16" hidden="1" x14ac:dyDescent="0.3">
      <c r="A5857" s="43">
        <v>2023</v>
      </c>
      <c r="B5857" s="56" t="s">
        <v>19945</v>
      </c>
      <c r="C5857" s="19">
        <f t="shared" si="295"/>
        <v>46812</v>
      </c>
      <c r="D5857" s="56" t="s">
        <v>13350</v>
      </c>
      <c r="E5857" s="55">
        <v>45143</v>
      </c>
      <c r="F5857" s="18">
        <f t="shared" si="296"/>
        <v>8</v>
      </c>
      <c r="G5857" s="56" t="s">
        <v>11838</v>
      </c>
      <c r="H5857" s="56" t="s">
        <v>11839</v>
      </c>
      <c r="I5857" s="56" t="s">
        <v>18831</v>
      </c>
      <c r="J5857" s="57">
        <v>768774</v>
      </c>
      <c r="K5857" s="58" t="s">
        <v>11726</v>
      </c>
      <c r="L5857" s="57">
        <v>61502</v>
      </c>
      <c r="M5857" s="59">
        <f t="shared" si="293"/>
        <v>830276</v>
      </c>
      <c r="N5857">
        <f>+VLOOKUP(C5857,'Thanh toán '!M$8228:N$9243,2,0)</f>
        <v>830276</v>
      </c>
      <c r="O5857" s="61">
        <f t="shared" si="294"/>
        <v>0</v>
      </c>
      <c r="P5857" t="s">
        <v>25392</v>
      </c>
    </row>
    <row r="5858" spans="1:16" hidden="1" x14ac:dyDescent="0.3">
      <c r="A5858" s="43">
        <v>2023</v>
      </c>
      <c r="B5858" s="56" t="s">
        <v>19946</v>
      </c>
      <c r="C5858" s="19">
        <f t="shared" si="295"/>
        <v>46813</v>
      </c>
      <c r="D5858" s="56" t="s">
        <v>13350</v>
      </c>
      <c r="E5858" s="55">
        <v>45143</v>
      </c>
      <c r="F5858" s="18">
        <f t="shared" si="296"/>
        <v>8</v>
      </c>
      <c r="G5858" s="56" t="s">
        <v>11838</v>
      </c>
      <c r="H5858" s="56" t="s">
        <v>11839</v>
      </c>
      <c r="I5858" s="56" t="s">
        <v>13930</v>
      </c>
      <c r="J5858" s="57">
        <v>1173989</v>
      </c>
      <c r="K5858" s="58" t="s">
        <v>11726</v>
      </c>
      <c r="L5858" s="57">
        <v>93919</v>
      </c>
      <c r="M5858" s="59">
        <f t="shared" si="293"/>
        <v>1267908</v>
      </c>
      <c r="N5858">
        <f>+VLOOKUP(C5858,'Thanh toán '!M$8228:N$9243,2,0)</f>
        <v>1267908</v>
      </c>
      <c r="O5858" s="61">
        <f t="shared" si="294"/>
        <v>0</v>
      </c>
      <c r="P5858" t="s">
        <v>25392</v>
      </c>
    </row>
    <row r="5859" spans="1:16" hidden="1" x14ac:dyDescent="0.3">
      <c r="A5859" s="43">
        <v>2023</v>
      </c>
      <c r="B5859" s="56" t="s">
        <v>19947</v>
      </c>
      <c r="C5859" s="19">
        <f t="shared" si="295"/>
        <v>46819</v>
      </c>
      <c r="D5859" s="56" t="s">
        <v>13350</v>
      </c>
      <c r="E5859" s="55">
        <v>45143</v>
      </c>
      <c r="F5859" s="18">
        <f t="shared" si="296"/>
        <v>8</v>
      </c>
      <c r="G5859" s="56" t="s">
        <v>11799</v>
      </c>
      <c r="H5859" s="56" t="s">
        <v>11725</v>
      </c>
      <c r="I5859" s="56" t="s">
        <v>13731</v>
      </c>
      <c r="J5859" s="57">
        <v>1072991</v>
      </c>
      <c r="K5859" s="58" t="s">
        <v>11726</v>
      </c>
      <c r="L5859" s="57">
        <v>85839</v>
      </c>
      <c r="M5859" s="59">
        <f t="shared" si="293"/>
        <v>1158830</v>
      </c>
      <c r="N5859">
        <f>+VLOOKUP(C5859,'Thanh toán '!M$8228:N$9243,2,0)</f>
        <v>1158830</v>
      </c>
      <c r="O5859" s="61">
        <f t="shared" si="294"/>
        <v>0</v>
      </c>
      <c r="P5859" t="s">
        <v>25392</v>
      </c>
    </row>
    <row r="5860" spans="1:16" hidden="1" x14ac:dyDescent="0.3">
      <c r="A5860" s="43">
        <v>2023</v>
      </c>
      <c r="B5860" s="56" t="s">
        <v>19948</v>
      </c>
      <c r="C5860" s="19">
        <f t="shared" si="295"/>
        <v>46821</v>
      </c>
      <c r="D5860" s="56" t="s">
        <v>13350</v>
      </c>
      <c r="E5860" s="55">
        <v>45143</v>
      </c>
      <c r="F5860" s="18">
        <f t="shared" si="296"/>
        <v>8</v>
      </c>
      <c r="G5860" s="56" t="s">
        <v>11860</v>
      </c>
      <c r="H5860" s="56" t="s">
        <v>11719</v>
      </c>
      <c r="I5860" s="56" t="s">
        <v>15292</v>
      </c>
      <c r="J5860" s="57">
        <v>1142465</v>
      </c>
      <c r="K5860" s="58" t="s">
        <v>11726</v>
      </c>
      <c r="L5860" s="57">
        <v>91397</v>
      </c>
      <c r="M5860" s="59">
        <f t="shared" si="293"/>
        <v>1233862</v>
      </c>
      <c r="N5860">
        <f>+VLOOKUP(C5860,'Thanh toán '!M$8228:N$9243,2,0)</f>
        <v>1233862</v>
      </c>
      <c r="O5860" s="61">
        <f t="shared" si="294"/>
        <v>0</v>
      </c>
      <c r="P5860" t="s">
        <v>25392</v>
      </c>
    </row>
    <row r="5861" spans="1:16" hidden="1" x14ac:dyDescent="0.3">
      <c r="A5861" s="43">
        <v>2023</v>
      </c>
      <c r="B5861" s="56" t="s">
        <v>19949</v>
      </c>
      <c r="C5861" s="19">
        <f t="shared" si="295"/>
        <v>46822</v>
      </c>
      <c r="D5861" s="56" t="s">
        <v>13350</v>
      </c>
      <c r="E5861" s="55">
        <v>45143</v>
      </c>
      <c r="F5861" s="18">
        <f t="shared" si="296"/>
        <v>8</v>
      </c>
      <c r="G5861" s="56" t="s">
        <v>11860</v>
      </c>
      <c r="H5861" s="56" t="s">
        <v>11719</v>
      </c>
      <c r="I5861" s="56" t="s">
        <v>14931</v>
      </c>
      <c r="J5861" s="57">
        <v>2574885</v>
      </c>
      <c r="K5861" s="58" t="s">
        <v>11726</v>
      </c>
      <c r="L5861" s="57">
        <v>205991</v>
      </c>
      <c r="M5861" s="59">
        <f t="shared" si="293"/>
        <v>2780876</v>
      </c>
      <c r="N5861">
        <f>+VLOOKUP(C5861,'Thanh toán '!M$8228:N$9243,2,0)</f>
        <v>2780876</v>
      </c>
      <c r="O5861" s="61">
        <f t="shared" si="294"/>
        <v>0</v>
      </c>
      <c r="P5861" t="s">
        <v>25392</v>
      </c>
    </row>
    <row r="5862" spans="1:16" hidden="1" x14ac:dyDescent="0.3">
      <c r="A5862" s="43">
        <v>2023</v>
      </c>
      <c r="B5862" s="56" t="s">
        <v>19950</v>
      </c>
      <c r="C5862" s="19">
        <f t="shared" si="295"/>
        <v>46823</v>
      </c>
      <c r="D5862" s="56" t="s">
        <v>13350</v>
      </c>
      <c r="E5862" s="55">
        <v>45143</v>
      </c>
      <c r="F5862" s="18">
        <f t="shared" si="296"/>
        <v>8</v>
      </c>
      <c r="G5862" s="56" t="s">
        <v>12422</v>
      </c>
      <c r="H5862" s="56" t="s">
        <v>12423</v>
      </c>
      <c r="I5862" s="56" t="s">
        <v>12422</v>
      </c>
      <c r="J5862" s="57">
        <v>648900</v>
      </c>
      <c r="K5862" s="58" t="s">
        <v>11726</v>
      </c>
      <c r="L5862" s="57">
        <v>51912</v>
      </c>
      <c r="M5862" s="59">
        <f t="shared" si="293"/>
        <v>700812</v>
      </c>
      <c r="N5862">
        <f>+VLOOKUP(C5862,'Thanh toán '!M$8228:N$9243,2,0)</f>
        <v>700812</v>
      </c>
      <c r="O5862" s="61">
        <f t="shared" si="294"/>
        <v>0</v>
      </c>
      <c r="P5862" t="s">
        <v>25392</v>
      </c>
    </row>
    <row r="5863" spans="1:16" hidden="1" x14ac:dyDescent="0.3">
      <c r="A5863" s="43">
        <v>2023</v>
      </c>
      <c r="B5863" s="56" t="s">
        <v>19951</v>
      </c>
      <c r="C5863" s="19">
        <f t="shared" si="295"/>
        <v>46824</v>
      </c>
      <c r="D5863" s="56" t="s">
        <v>13350</v>
      </c>
      <c r="E5863" s="55">
        <v>45143</v>
      </c>
      <c r="F5863" s="18">
        <f t="shared" si="296"/>
        <v>8</v>
      </c>
      <c r="G5863" s="56" t="s">
        <v>12422</v>
      </c>
      <c r="H5863" s="56" t="s">
        <v>12423</v>
      </c>
      <c r="I5863" s="56" t="s">
        <v>12422</v>
      </c>
      <c r="J5863" s="57">
        <v>551250</v>
      </c>
      <c r="K5863" s="58" t="s">
        <v>11726</v>
      </c>
      <c r="L5863" s="57">
        <v>44100</v>
      </c>
      <c r="M5863" s="59">
        <f t="shared" si="293"/>
        <v>595350</v>
      </c>
      <c r="N5863">
        <f>+VLOOKUP(C5863,'Thanh toán '!M$8228:N$9243,2,0)</f>
        <v>595350</v>
      </c>
      <c r="O5863" s="61">
        <f t="shared" si="294"/>
        <v>0</v>
      </c>
      <c r="P5863" t="s">
        <v>25392</v>
      </c>
    </row>
    <row r="5864" spans="1:16" hidden="1" x14ac:dyDescent="0.3">
      <c r="A5864" s="43">
        <v>2023</v>
      </c>
      <c r="B5864" s="56" t="s">
        <v>19952</v>
      </c>
      <c r="C5864" s="19">
        <f t="shared" si="295"/>
        <v>46825</v>
      </c>
      <c r="D5864" s="56" t="s">
        <v>13350</v>
      </c>
      <c r="E5864" s="55">
        <v>45143</v>
      </c>
      <c r="F5864" s="18">
        <f t="shared" si="296"/>
        <v>8</v>
      </c>
      <c r="G5864" s="56" t="s">
        <v>12176</v>
      </c>
      <c r="H5864" s="56" t="s">
        <v>12177</v>
      </c>
      <c r="I5864" s="56" t="s">
        <v>12176</v>
      </c>
      <c r="J5864" s="57">
        <v>551250</v>
      </c>
      <c r="K5864" s="58" t="s">
        <v>11726</v>
      </c>
      <c r="L5864" s="57">
        <v>44100</v>
      </c>
      <c r="M5864" s="59">
        <f t="shared" si="293"/>
        <v>595350</v>
      </c>
      <c r="N5864">
        <f>+VLOOKUP(C5864,'Thanh toán '!M$8228:N$9243,2,0)</f>
        <v>595350</v>
      </c>
      <c r="O5864" s="61">
        <f t="shared" si="294"/>
        <v>0</v>
      </c>
      <c r="P5864" t="s">
        <v>25392</v>
      </c>
    </row>
    <row r="5865" spans="1:16" hidden="1" x14ac:dyDescent="0.3">
      <c r="A5865" s="43">
        <v>2023</v>
      </c>
      <c r="B5865" s="56" t="s">
        <v>19953</v>
      </c>
      <c r="C5865" s="19">
        <f t="shared" si="295"/>
        <v>46826</v>
      </c>
      <c r="D5865" s="56" t="s">
        <v>13350</v>
      </c>
      <c r="E5865" s="55">
        <v>45143</v>
      </c>
      <c r="F5865" s="18">
        <f t="shared" si="296"/>
        <v>8</v>
      </c>
      <c r="G5865" s="56" t="s">
        <v>12419</v>
      </c>
      <c r="H5865" s="56" t="s">
        <v>12420</v>
      </c>
      <c r="I5865" s="56" t="s">
        <v>12419</v>
      </c>
      <c r="J5865" s="57">
        <v>551250</v>
      </c>
      <c r="K5865" s="58" t="s">
        <v>11726</v>
      </c>
      <c r="L5865" s="57">
        <v>44100</v>
      </c>
      <c r="M5865" s="59">
        <f t="shared" si="293"/>
        <v>595350</v>
      </c>
      <c r="N5865">
        <f>+VLOOKUP(C5865,'Thanh toán '!M$8228:N$9243,2,0)</f>
        <v>595350</v>
      </c>
      <c r="O5865" s="61">
        <f t="shared" si="294"/>
        <v>0</v>
      </c>
      <c r="P5865" t="s">
        <v>25392</v>
      </c>
    </row>
    <row r="5866" spans="1:16" hidden="1" x14ac:dyDescent="0.3">
      <c r="A5866" s="43">
        <v>2023</v>
      </c>
      <c r="B5866" s="56" t="s">
        <v>19954</v>
      </c>
      <c r="C5866" s="19">
        <f t="shared" si="295"/>
        <v>46827</v>
      </c>
      <c r="D5866" s="56" t="s">
        <v>13350</v>
      </c>
      <c r="E5866" s="55">
        <v>45143</v>
      </c>
      <c r="F5866" s="18">
        <f t="shared" si="296"/>
        <v>8</v>
      </c>
      <c r="G5866" s="56" t="s">
        <v>12170</v>
      </c>
      <c r="H5866" s="56" t="s">
        <v>12171</v>
      </c>
      <c r="I5866" s="56" t="s">
        <v>12170</v>
      </c>
      <c r="J5866" s="57">
        <v>888464</v>
      </c>
      <c r="K5866" s="58" t="s">
        <v>11726</v>
      </c>
      <c r="L5866" s="57">
        <v>71077</v>
      </c>
      <c r="M5866" s="59">
        <f t="shared" si="293"/>
        <v>959541</v>
      </c>
      <c r="N5866">
        <f>+VLOOKUP(C5866,'Thanh toán '!M$8228:N$9243,2,0)</f>
        <v>959541</v>
      </c>
      <c r="O5866" s="61">
        <f t="shared" si="294"/>
        <v>0</v>
      </c>
      <c r="P5866" t="s">
        <v>25392</v>
      </c>
    </row>
    <row r="5867" spans="1:16" hidden="1" x14ac:dyDescent="0.3">
      <c r="A5867" s="43">
        <v>2023</v>
      </c>
      <c r="B5867" s="56" t="s">
        <v>19955</v>
      </c>
      <c r="C5867" s="19">
        <f t="shared" si="295"/>
        <v>46828</v>
      </c>
      <c r="D5867" s="56" t="s">
        <v>13350</v>
      </c>
      <c r="E5867" s="55">
        <v>45143</v>
      </c>
      <c r="F5867" s="18">
        <f t="shared" si="296"/>
        <v>8</v>
      </c>
      <c r="G5867" s="56" t="s">
        <v>12164</v>
      </c>
      <c r="H5867" s="56" t="s">
        <v>12165</v>
      </c>
      <c r="I5867" s="56" t="s">
        <v>12164</v>
      </c>
      <c r="J5867" s="57">
        <v>1236130</v>
      </c>
      <c r="K5867" s="58" t="s">
        <v>11726</v>
      </c>
      <c r="L5867" s="57">
        <v>98890</v>
      </c>
      <c r="M5867" s="59">
        <f t="shared" si="293"/>
        <v>1335020</v>
      </c>
      <c r="N5867">
        <f>+VLOOKUP(C5867,'Thanh toán '!M$8228:N$9243,2,0)</f>
        <v>1335020</v>
      </c>
      <c r="O5867" s="61">
        <f t="shared" si="294"/>
        <v>0</v>
      </c>
      <c r="P5867" t="s">
        <v>25392</v>
      </c>
    </row>
    <row r="5868" spans="1:16" hidden="1" x14ac:dyDescent="0.3">
      <c r="A5868" s="43">
        <v>2023</v>
      </c>
      <c r="B5868" s="56" t="s">
        <v>19956</v>
      </c>
      <c r="C5868" s="19">
        <f t="shared" si="295"/>
        <v>46832</v>
      </c>
      <c r="D5868" s="56" t="s">
        <v>13350</v>
      </c>
      <c r="E5868" s="55">
        <v>45145</v>
      </c>
      <c r="F5868" s="18">
        <f t="shared" si="296"/>
        <v>8</v>
      </c>
      <c r="G5868" s="56" t="s">
        <v>12231</v>
      </c>
      <c r="H5868" s="56" t="s">
        <v>12232</v>
      </c>
      <c r="I5868" s="56" t="s">
        <v>19314</v>
      </c>
      <c r="J5868" s="57">
        <v>806200</v>
      </c>
      <c r="K5868" s="58" t="s">
        <v>11726</v>
      </c>
      <c r="L5868" s="57">
        <v>64496</v>
      </c>
      <c r="M5868" s="59">
        <f t="shared" si="293"/>
        <v>870696</v>
      </c>
      <c r="N5868">
        <f>+VLOOKUP(C5868,'Thanh toán '!M$8228:N$9243,2,0)</f>
        <v>870696</v>
      </c>
      <c r="O5868" s="61">
        <f t="shared" si="294"/>
        <v>0</v>
      </c>
      <c r="P5868" t="s">
        <v>25392</v>
      </c>
    </row>
    <row r="5869" spans="1:16" hidden="1" x14ac:dyDescent="0.3">
      <c r="A5869" s="43">
        <v>2023</v>
      </c>
      <c r="B5869" s="56" t="s">
        <v>19957</v>
      </c>
      <c r="C5869" s="19">
        <f t="shared" si="295"/>
        <v>46833</v>
      </c>
      <c r="D5869" s="56" t="s">
        <v>13350</v>
      </c>
      <c r="E5869" s="55">
        <v>45145</v>
      </c>
      <c r="F5869" s="18">
        <f t="shared" si="296"/>
        <v>8</v>
      </c>
      <c r="G5869" s="56" t="s">
        <v>12231</v>
      </c>
      <c r="H5869" s="56" t="s">
        <v>12232</v>
      </c>
      <c r="I5869" s="56" t="s">
        <v>19655</v>
      </c>
      <c r="J5869" s="57">
        <v>1708034</v>
      </c>
      <c r="K5869" s="58" t="s">
        <v>11726</v>
      </c>
      <c r="L5869" s="57">
        <v>136643</v>
      </c>
      <c r="M5869" s="59">
        <f t="shared" si="293"/>
        <v>1844677</v>
      </c>
      <c r="N5869">
        <f>+VLOOKUP(C5869,'Thanh toán '!M$8228:N$9243,2,0)</f>
        <v>1844677</v>
      </c>
      <c r="O5869" s="61">
        <f t="shared" si="294"/>
        <v>0</v>
      </c>
      <c r="P5869" t="s">
        <v>25392</v>
      </c>
    </row>
    <row r="5870" spans="1:16" hidden="1" x14ac:dyDescent="0.3">
      <c r="A5870" s="43">
        <v>2023</v>
      </c>
      <c r="B5870" s="56" t="s">
        <v>19958</v>
      </c>
      <c r="C5870" s="19">
        <f t="shared" si="295"/>
        <v>46834</v>
      </c>
      <c r="D5870" s="56" t="s">
        <v>13350</v>
      </c>
      <c r="E5870" s="55">
        <v>45145</v>
      </c>
      <c r="F5870" s="18">
        <f t="shared" si="296"/>
        <v>8</v>
      </c>
      <c r="G5870" s="56" t="s">
        <v>12239</v>
      </c>
      <c r="H5870" s="56" t="s">
        <v>12240</v>
      </c>
      <c r="I5870" s="56" t="s">
        <v>18260</v>
      </c>
      <c r="J5870" s="57">
        <v>2202710</v>
      </c>
      <c r="K5870" s="58" t="s">
        <v>11726</v>
      </c>
      <c r="L5870" s="57">
        <v>176217</v>
      </c>
      <c r="M5870" s="59">
        <f t="shared" si="293"/>
        <v>2378927</v>
      </c>
      <c r="N5870">
        <f>+VLOOKUP(C5870,'Thanh toán '!M$8228:N$9243,2,0)</f>
        <v>2378927</v>
      </c>
      <c r="O5870" s="61">
        <f t="shared" si="294"/>
        <v>0</v>
      </c>
      <c r="P5870" t="s">
        <v>25392</v>
      </c>
    </row>
    <row r="5871" spans="1:16" hidden="1" x14ac:dyDescent="0.3">
      <c r="A5871" s="43">
        <v>2023</v>
      </c>
      <c r="B5871" s="56" t="s">
        <v>19959</v>
      </c>
      <c r="C5871" s="19">
        <f t="shared" si="295"/>
        <v>46836</v>
      </c>
      <c r="D5871" s="56" t="s">
        <v>13350</v>
      </c>
      <c r="E5871" s="55">
        <v>45145</v>
      </c>
      <c r="F5871" s="18">
        <f t="shared" si="296"/>
        <v>8</v>
      </c>
      <c r="G5871" s="56" t="s">
        <v>11799</v>
      </c>
      <c r="H5871" s="56" t="s">
        <v>11725</v>
      </c>
      <c r="I5871" s="56" t="s">
        <v>13623</v>
      </c>
      <c r="J5871" s="57">
        <v>368978</v>
      </c>
      <c r="K5871" s="58" t="s">
        <v>11726</v>
      </c>
      <c r="L5871" s="57">
        <v>29518</v>
      </c>
      <c r="M5871" s="59">
        <f t="shared" si="293"/>
        <v>398496</v>
      </c>
      <c r="N5871">
        <f>+VLOOKUP(C5871,'Thanh toán '!M$8228:N$9243,2,0)</f>
        <v>398496</v>
      </c>
      <c r="O5871" s="61">
        <f t="shared" si="294"/>
        <v>0</v>
      </c>
      <c r="P5871" t="s">
        <v>25392</v>
      </c>
    </row>
    <row r="5872" spans="1:16" hidden="1" x14ac:dyDescent="0.3">
      <c r="A5872" s="43">
        <v>2023</v>
      </c>
      <c r="B5872" s="56" t="s">
        <v>19960</v>
      </c>
      <c r="C5872" s="19">
        <f t="shared" si="295"/>
        <v>46837</v>
      </c>
      <c r="D5872" s="56" t="s">
        <v>13350</v>
      </c>
      <c r="E5872" s="55">
        <v>45145</v>
      </c>
      <c r="F5872" s="18">
        <f t="shared" si="296"/>
        <v>8</v>
      </c>
      <c r="G5872" s="56" t="s">
        <v>11799</v>
      </c>
      <c r="H5872" s="56" t="s">
        <v>11725</v>
      </c>
      <c r="I5872" s="56" t="s">
        <v>13354</v>
      </c>
      <c r="J5872" s="57">
        <v>1495306</v>
      </c>
      <c r="K5872" s="58" t="s">
        <v>11726</v>
      </c>
      <c r="L5872" s="57">
        <v>119624</v>
      </c>
      <c r="M5872" s="59">
        <f t="shared" si="293"/>
        <v>1614930</v>
      </c>
      <c r="N5872">
        <f>+VLOOKUP(C5872,'Thanh toán '!M$8228:N$9243,2,0)</f>
        <v>1614930</v>
      </c>
      <c r="O5872" s="61">
        <f t="shared" si="294"/>
        <v>0</v>
      </c>
      <c r="P5872" t="s">
        <v>25392</v>
      </c>
    </row>
    <row r="5873" spans="1:17" hidden="1" x14ac:dyDescent="0.3">
      <c r="A5873" s="43">
        <v>2023</v>
      </c>
      <c r="B5873" s="56" t="s">
        <v>19961</v>
      </c>
      <c r="C5873" s="19">
        <f t="shared" si="295"/>
        <v>46842</v>
      </c>
      <c r="D5873" s="56" t="s">
        <v>13350</v>
      </c>
      <c r="E5873" s="55">
        <v>45145</v>
      </c>
      <c r="F5873" s="18">
        <f t="shared" si="296"/>
        <v>8</v>
      </c>
      <c r="G5873" s="56" t="s">
        <v>11799</v>
      </c>
      <c r="H5873" s="56" t="s">
        <v>11725</v>
      </c>
      <c r="I5873" s="56" t="s">
        <v>13623</v>
      </c>
      <c r="J5873" s="57">
        <v>1013715</v>
      </c>
      <c r="K5873" s="58" t="s">
        <v>11726</v>
      </c>
      <c r="L5873" s="57">
        <v>81097</v>
      </c>
      <c r="M5873" s="59">
        <f t="shared" si="293"/>
        <v>1094812</v>
      </c>
      <c r="N5873">
        <f>+VLOOKUP(C5873,'Thanh toán '!M$8228:N$9243,2,0)</f>
        <v>1094812</v>
      </c>
      <c r="O5873" s="61">
        <f t="shared" si="294"/>
        <v>0</v>
      </c>
      <c r="P5873" t="s">
        <v>25392</v>
      </c>
    </row>
    <row r="5874" spans="1:17" hidden="1" x14ac:dyDescent="0.3">
      <c r="A5874" s="43">
        <v>2023</v>
      </c>
      <c r="B5874" s="56" t="s">
        <v>19962</v>
      </c>
      <c r="C5874" s="19">
        <f t="shared" si="295"/>
        <v>46846</v>
      </c>
      <c r="D5874" s="56" t="s">
        <v>13350</v>
      </c>
      <c r="E5874" s="55">
        <v>45145</v>
      </c>
      <c r="F5874" s="18">
        <f t="shared" si="296"/>
        <v>8</v>
      </c>
      <c r="G5874" s="56" t="s">
        <v>12231</v>
      </c>
      <c r="H5874" s="56" t="s">
        <v>12232</v>
      </c>
      <c r="I5874" s="56" t="s">
        <v>13396</v>
      </c>
      <c r="J5874" s="57">
        <v>3197612</v>
      </c>
      <c r="K5874" s="58" t="s">
        <v>11726</v>
      </c>
      <c r="L5874" s="57">
        <v>255809</v>
      </c>
      <c r="M5874" s="59">
        <f t="shared" si="293"/>
        <v>3453421</v>
      </c>
      <c r="N5874">
        <f>+VLOOKUP(C5874,'Thanh toán '!M$8228:N$9243,2,0)</f>
        <v>3453421</v>
      </c>
      <c r="O5874" s="61">
        <f t="shared" si="294"/>
        <v>0</v>
      </c>
      <c r="P5874" t="s">
        <v>25392</v>
      </c>
    </row>
    <row r="5875" spans="1:17" hidden="1" x14ac:dyDescent="0.3">
      <c r="A5875" s="43">
        <v>2023</v>
      </c>
      <c r="B5875" s="56" t="s">
        <v>19963</v>
      </c>
      <c r="C5875" s="19">
        <f t="shared" si="295"/>
        <v>46848</v>
      </c>
      <c r="D5875" s="56" t="s">
        <v>13350</v>
      </c>
      <c r="E5875" s="55">
        <v>45145</v>
      </c>
      <c r="F5875" s="18">
        <f t="shared" si="296"/>
        <v>8</v>
      </c>
      <c r="G5875" s="56" t="s">
        <v>11799</v>
      </c>
      <c r="H5875" s="56" t="s">
        <v>11725</v>
      </c>
      <c r="I5875" s="56" t="s">
        <v>14011</v>
      </c>
      <c r="J5875" s="57">
        <v>525071</v>
      </c>
      <c r="K5875" s="58" t="s">
        <v>11726</v>
      </c>
      <c r="L5875" s="57">
        <v>42006</v>
      </c>
      <c r="M5875" s="59">
        <f t="shared" si="293"/>
        <v>567077</v>
      </c>
      <c r="N5875">
        <f>+VLOOKUP(C5875,'Thanh toán '!M$8228:N$9243,2,0)</f>
        <v>567077</v>
      </c>
      <c r="O5875" s="61">
        <f t="shared" si="294"/>
        <v>0</v>
      </c>
      <c r="P5875" t="s">
        <v>25392</v>
      </c>
    </row>
    <row r="5876" spans="1:17" hidden="1" x14ac:dyDescent="0.3">
      <c r="A5876" s="43">
        <v>2023</v>
      </c>
      <c r="B5876" s="56" t="s">
        <v>19964</v>
      </c>
      <c r="C5876" s="19">
        <f t="shared" si="295"/>
        <v>46851</v>
      </c>
      <c r="D5876" s="56" t="s">
        <v>13350</v>
      </c>
      <c r="E5876" s="55">
        <v>45145</v>
      </c>
      <c r="F5876" s="18">
        <f t="shared" si="296"/>
        <v>8</v>
      </c>
      <c r="G5876" s="56" t="s">
        <v>12357</v>
      </c>
      <c r="H5876" s="56" t="s">
        <v>12358</v>
      </c>
      <c r="I5876" s="56" t="s">
        <v>19965</v>
      </c>
      <c r="J5876" s="57">
        <v>1236130</v>
      </c>
      <c r="K5876" s="58" t="s">
        <v>11726</v>
      </c>
      <c r="L5876" s="57">
        <v>98890</v>
      </c>
      <c r="M5876" s="59">
        <f t="shared" si="293"/>
        <v>1335020</v>
      </c>
      <c r="N5876">
        <f>+VLOOKUP(C5876,'Thanh toán '!M$8228:N$9243,2,0)</f>
        <v>1335020</v>
      </c>
      <c r="O5876" s="61">
        <f t="shared" si="294"/>
        <v>0</v>
      </c>
      <c r="P5876" t="s">
        <v>25392</v>
      </c>
    </row>
    <row r="5877" spans="1:17" hidden="1" x14ac:dyDescent="0.3">
      <c r="A5877" s="43">
        <v>2023</v>
      </c>
      <c r="B5877" s="56" t="s">
        <v>19966</v>
      </c>
      <c r="C5877" s="19">
        <f t="shared" si="295"/>
        <v>46852</v>
      </c>
      <c r="D5877" s="56" t="s">
        <v>13350</v>
      </c>
      <c r="E5877" s="55">
        <v>45145</v>
      </c>
      <c r="F5877" s="18">
        <f t="shared" si="296"/>
        <v>8</v>
      </c>
      <c r="G5877" s="56" t="s">
        <v>11799</v>
      </c>
      <c r="H5877" s="56" t="s">
        <v>11725</v>
      </c>
      <c r="I5877" s="56" t="s">
        <v>14037</v>
      </c>
      <c r="J5877" s="57">
        <v>444232</v>
      </c>
      <c r="K5877" s="58" t="s">
        <v>11726</v>
      </c>
      <c r="L5877" s="57">
        <v>35539</v>
      </c>
      <c r="M5877" s="59">
        <f t="shared" ref="M5877:M5940" si="297">+L5877+J5877</f>
        <v>479771</v>
      </c>
      <c r="N5877">
        <f>+VLOOKUP(C5877,'Thanh toán '!M$8228:N$9243,2,0)</f>
        <v>479771</v>
      </c>
      <c r="O5877" s="61">
        <f t="shared" si="294"/>
        <v>0</v>
      </c>
      <c r="P5877" t="s">
        <v>25392</v>
      </c>
    </row>
    <row r="5878" spans="1:17" hidden="1" x14ac:dyDescent="0.3">
      <c r="A5878" s="43">
        <v>2023</v>
      </c>
      <c r="B5878" s="56" t="s">
        <v>19967</v>
      </c>
      <c r="C5878" s="19">
        <f t="shared" si="295"/>
        <v>46853</v>
      </c>
      <c r="D5878" s="56" t="s">
        <v>13350</v>
      </c>
      <c r="E5878" s="55">
        <v>45145</v>
      </c>
      <c r="F5878" s="18">
        <f t="shared" si="296"/>
        <v>8</v>
      </c>
      <c r="G5878" s="56" t="s">
        <v>11799</v>
      </c>
      <c r="H5878" s="56" t="s">
        <v>11725</v>
      </c>
      <c r="I5878" s="56" t="s">
        <v>13407</v>
      </c>
      <c r="J5878" s="57">
        <v>1138246</v>
      </c>
      <c r="K5878" s="58" t="s">
        <v>11726</v>
      </c>
      <c r="L5878" s="57">
        <v>91060</v>
      </c>
      <c r="M5878" s="59">
        <f t="shared" si="297"/>
        <v>1229306</v>
      </c>
      <c r="N5878">
        <f>+VLOOKUP(C5878,'Thanh toán '!M$8228:N$9243,2,0)</f>
        <v>1229306</v>
      </c>
      <c r="O5878" s="61">
        <f t="shared" si="294"/>
        <v>0</v>
      </c>
      <c r="P5878" t="s">
        <v>25392</v>
      </c>
    </row>
    <row r="5879" spans="1:17" hidden="1" x14ac:dyDescent="0.3">
      <c r="A5879" s="43">
        <v>2023</v>
      </c>
      <c r="B5879" s="56" t="s">
        <v>19968</v>
      </c>
      <c r="C5879" s="19">
        <f t="shared" si="295"/>
        <v>46854</v>
      </c>
      <c r="D5879" s="56" t="s">
        <v>13350</v>
      </c>
      <c r="E5879" s="55">
        <v>45145</v>
      </c>
      <c r="F5879" s="18">
        <f t="shared" si="296"/>
        <v>8</v>
      </c>
      <c r="G5879" s="56" t="s">
        <v>11799</v>
      </c>
      <c r="H5879" s="56" t="s">
        <v>11725</v>
      </c>
      <c r="I5879" s="56" t="s">
        <v>14357</v>
      </c>
      <c r="J5879" s="57">
        <v>700329</v>
      </c>
      <c r="K5879" s="58" t="s">
        <v>11726</v>
      </c>
      <c r="L5879" s="57">
        <v>56026</v>
      </c>
      <c r="M5879" s="59">
        <f t="shared" si="297"/>
        <v>756355</v>
      </c>
      <c r="N5879">
        <f>+VLOOKUP(C5879,'Thanh toán '!M$8228:N$9243,2,0)</f>
        <v>756355</v>
      </c>
      <c r="O5879" s="61">
        <f t="shared" si="294"/>
        <v>0</v>
      </c>
      <c r="P5879" t="s">
        <v>25392</v>
      </c>
    </row>
    <row r="5880" spans="1:17" hidden="1" x14ac:dyDescent="0.3">
      <c r="A5880" s="43">
        <v>2023</v>
      </c>
      <c r="B5880" s="56" t="s">
        <v>19969</v>
      </c>
      <c r="C5880" s="19">
        <f t="shared" si="295"/>
        <v>46856</v>
      </c>
      <c r="D5880" s="56" t="s">
        <v>13350</v>
      </c>
      <c r="E5880" s="55">
        <v>45145</v>
      </c>
      <c r="F5880" s="18">
        <f t="shared" si="296"/>
        <v>8</v>
      </c>
      <c r="G5880" s="56" t="s">
        <v>11799</v>
      </c>
      <c r="H5880" s="56" t="s">
        <v>11725</v>
      </c>
      <c r="I5880" s="56" t="s">
        <v>13585</v>
      </c>
      <c r="J5880" s="57">
        <v>333174</v>
      </c>
      <c r="K5880" s="58" t="s">
        <v>11726</v>
      </c>
      <c r="L5880" s="57">
        <v>26654</v>
      </c>
      <c r="M5880" s="59">
        <f t="shared" si="297"/>
        <v>359828</v>
      </c>
      <c r="N5880">
        <f>+VLOOKUP(C5880,'Thanh toán '!M$8228:N$9243,2,0)</f>
        <v>359828</v>
      </c>
      <c r="O5880" s="61">
        <f t="shared" si="294"/>
        <v>0</v>
      </c>
      <c r="P5880" t="s">
        <v>25392</v>
      </c>
    </row>
    <row r="5881" spans="1:17" hidden="1" x14ac:dyDescent="0.3">
      <c r="A5881" s="43">
        <v>2023</v>
      </c>
      <c r="B5881" s="56" t="s">
        <v>19970</v>
      </c>
      <c r="C5881" s="19">
        <f t="shared" si="295"/>
        <v>46857</v>
      </c>
      <c r="D5881" s="56" t="s">
        <v>13350</v>
      </c>
      <c r="E5881" s="55">
        <v>45145</v>
      </c>
      <c r="F5881" s="18">
        <f t="shared" si="296"/>
        <v>8</v>
      </c>
      <c r="G5881" s="56" t="s">
        <v>11799</v>
      </c>
      <c r="H5881" s="56" t="s">
        <v>11725</v>
      </c>
      <c r="I5881" s="56" t="s">
        <v>13581</v>
      </c>
      <c r="J5881" s="57">
        <v>593589</v>
      </c>
      <c r="K5881" s="58" t="s">
        <v>11726</v>
      </c>
      <c r="L5881" s="57">
        <v>47487</v>
      </c>
      <c r="M5881" s="59">
        <f t="shared" si="297"/>
        <v>641076</v>
      </c>
      <c r="N5881">
        <f>+VLOOKUP(C5881,'Thanh toán '!M$8228:N$9243,2,0)</f>
        <v>641076</v>
      </c>
      <c r="O5881" s="61">
        <f t="shared" si="294"/>
        <v>0</v>
      </c>
      <c r="P5881" t="s">
        <v>25392</v>
      </c>
    </row>
    <row r="5882" spans="1:17" hidden="1" x14ac:dyDescent="0.3">
      <c r="A5882" s="43">
        <v>2023</v>
      </c>
      <c r="B5882" s="56" t="s">
        <v>19971</v>
      </c>
      <c r="C5882" s="19">
        <f t="shared" si="295"/>
        <v>46859</v>
      </c>
      <c r="D5882" s="56" t="s">
        <v>13350</v>
      </c>
      <c r="E5882" s="55">
        <v>45145</v>
      </c>
      <c r="F5882" s="18">
        <f t="shared" si="296"/>
        <v>8</v>
      </c>
      <c r="G5882" s="56" t="s">
        <v>11799</v>
      </c>
      <c r="H5882" s="56" t="s">
        <v>11725</v>
      </c>
      <c r="I5882" s="56" t="s">
        <v>13455</v>
      </c>
      <c r="J5882" s="57">
        <v>1173355</v>
      </c>
      <c r="K5882" s="58" t="s">
        <v>11726</v>
      </c>
      <c r="L5882" s="57">
        <v>93868</v>
      </c>
      <c r="M5882" s="59">
        <f t="shared" si="297"/>
        <v>1267223</v>
      </c>
      <c r="N5882">
        <f>+VLOOKUP(C5882,'Thanh toán '!M$8228:N$9243,2,0)</f>
        <v>1267223</v>
      </c>
      <c r="O5882" s="61">
        <f t="shared" si="294"/>
        <v>0</v>
      </c>
      <c r="P5882" t="s">
        <v>25392</v>
      </c>
    </row>
    <row r="5883" spans="1:17" hidden="1" x14ac:dyDescent="0.3">
      <c r="A5883" s="43">
        <v>2023</v>
      </c>
      <c r="B5883" s="56" t="s">
        <v>11952</v>
      </c>
      <c r="C5883" s="19">
        <f t="shared" si="295"/>
        <v>46862</v>
      </c>
      <c r="D5883" s="56" t="s">
        <v>13350</v>
      </c>
      <c r="E5883" s="55">
        <v>45145</v>
      </c>
      <c r="F5883" s="18">
        <f t="shared" si="296"/>
        <v>8</v>
      </c>
      <c r="G5883" s="56" t="s">
        <v>11799</v>
      </c>
      <c r="H5883" s="56" t="s">
        <v>11725</v>
      </c>
      <c r="I5883" s="56" t="s">
        <v>14626</v>
      </c>
      <c r="J5883" s="57">
        <v>1291953</v>
      </c>
      <c r="K5883" s="58" t="s">
        <v>11726</v>
      </c>
      <c r="L5883" s="57">
        <v>103356</v>
      </c>
      <c r="M5883" s="59">
        <f t="shared" si="297"/>
        <v>1395309</v>
      </c>
      <c r="O5883" s="61"/>
      <c r="P5883">
        <f>+VLOOKUP(C5883,'Thanh toán '!M$9366:N$10360,2,0)</f>
        <v>1395309</v>
      </c>
      <c r="Q5883" s="61">
        <f>+P5883-M5883</f>
        <v>0</v>
      </c>
    </row>
    <row r="5884" spans="1:17" hidden="1" x14ac:dyDescent="0.3">
      <c r="A5884" s="43">
        <v>2023</v>
      </c>
      <c r="B5884" s="56" t="s">
        <v>19972</v>
      </c>
      <c r="C5884" s="19">
        <f t="shared" si="295"/>
        <v>46863</v>
      </c>
      <c r="D5884" s="56" t="s">
        <v>13350</v>
      </c>
      <c r="E5884" s="55">
        <v>45145</v>
      </c>
      <c r="F5884" s="18">
        <f t="shared" si="296"/>
        <v>8</v>
      </c>
      <c r="G5884" s="56" t="s">
        <v>11799</v>
      </c>
      <c r="H5884" s="56" t="s">
        <v>11725</v>
      </c>
      <c r="I5884" s="56" t="s">
        <v>13629</v>
      </c>
      <c r="J5884" s="57">
        <v>443043</v>
      </c>
      <c r="K5884" s="58" t="s">
        <v>11726</v>
      </c>
      <c r="L5884" s="57">
        <v>35443</v>
      </c>
      <c r="M5884" s="59">
        <f t="shared" si="297"/>
        <v>478486</v>
      </c>
      <c r="N5884">
        <f>+VLOOKUP(C5884,'Thanh toán '!M$8228:N$9243,2,0)</f>
        <v>478486</v>
      </c>
      <c r="O5884" s="61">
        <f t="shared" ref="O5884:O5947" si="298">+N5884-M5884</f>
        <v>0</v>
      </c>
      <c r="P5884" t="s">
        <v>25392</v>
      </c>
    </row>
    <row r="5885" spans="1:17" hidden="1" x14ac:dyDescent="0.3">
      <c r="A5885" s="43">
        <v>2023</v>
      </c>
      <c r="B5885" s="56" t="s">
        <v>11954</v>
      </c>
      <c r="C5885" s="19">
        <f t="shared" si="295"/>
        <v>46864</v>
      </c>
      <c r="D5885" s="56" t="s">
        <v>13350</v>
      </c>
      <c r="E5885" s="55">
        <v>45145</v>
      </c>
      <c r="F5885" s="18">
        <f t="shared" si="296"/>
        <v>8</v>
      </c>
      <c r="G5885" s="56" t="s">
        <v>11799</v>
      </c>
      <c r="H5885" s="56" t="s">
        <v>11725</v>
      </c>
      <c r="I5885" s="56" t="s">
        <v>13617</v>
      </c>
      <c r="J5885" s="57">
        <v>371250</v>
      </c>
      <c r="K5885" s="58" t="s">
        <v>11726</v>
      </c>
      <c r="L5885" s="57">
        <v>29700</v>
      </c>
      <c r="M5885" s="59">
        <f t="shared" si="297"/>
        <v>400950</v>
      </c>
      <c r="N5885">
        <f>+VLOOKUP(C5885,'Thanh toán '!M$8228:N$9243,2,0)</f>
        <v>400950</v>
      </c>
      <c r="O5885" s="61">
        <f t="shared" si="298"/>
        <v>0</v>
      </c>
      <c r="P5885" t="s">
        <v>25392</v>
      </c>
    </row>
    <row r="5886" spans="1:17" hidden="1" x14ac:dyDescent="0.3">
      <c r="A5886" s="43">
        <v>2023</v>
      </c>
      <c r="B5886" s="56" t="s">
        <v>19973</v>
      </c>
      <c r="C5886" s="19">
        <f t="shared" si="295"/>
        <v>46865</v>
      </c>
      <c r="D5886" s="56" t="s">
        <v>13350</v>
      </c>
      <c r="E5886" s="55">
        <v>45145</v>
      </c>
      <c r="F5886" s="18">
        <f t="shared" si="296"/>
        <v>8</v>
      </c>
      <c r="G5886" s="56" t="s">
        <v>11799</v>
      </c>
      <c r="H5886" s="56" t="s">
        <v>11725</v>
      </c>
      <c r="I5886" s="56" t="s">
        <v>14187</v>
      </c>
      <c r="J5886" s="57">
        <v>1679687</v>
      </c>
      <c r="K5886" s="58" t="s">
        <v>11726</v>
      </c>
      <c r="L5886" s="57">
        <v>134375</v>
      </c>
      <c r="M5886" s="59">
        <f t="shared" si="297"/>
        <v>1814062</v>
      </c>
      <c r="N5886">
        <f>+VLOOKUP(C5886,'Thanh toán '!M$8228:N$9243,2,0)</f>
        <v>1814062</v>
      </c>
      <c r="O5886" s="61">
        <f t="shared" si="298"/>
        <v>0</v>
      </c>
      <c r="P5886" t="s">
        <v>25392</v>
      </c>
    </row>
    <row r="5887" spans="1:17" hidden="1" x14ac:dyDescent="0.3">
      <c r="A5887" s="43">
        <v>2023</v>
      </c>
      <c r="B5887" s="56" t="s">
        <v>19974</v>
      </c>
      <c r="C5887" s="19">
        <f t="shared" si="295"/>
        <v>46866</v>
      </c>
      <c r="D5887" s="56" t="s">
        <v>13350</v>
      </c>
      <c r="E5887" s="55">
        <v>45145</v>
      </c>
      <c r="F5887" s="18">
        <f t="shared" si="296"/>
        <v>8</v>
      </c>
      <c r="G5887" s="56" t="s">
        <v>11799</v>
      </c>
      <c r="H5887" s="56" t="s">
        <v>11725</v>
      </c>
      <c r="I5887" s="56" t="s">
        <v>14708</v>
      </c>
      <c r="J5887" s="57">
        <v>618065</v>
      </c>
      <c r="K5887" s="58" t="s">
        <v>11726</v>
      </c>
      <c r="L5887" s="57">
        <v>49445</v>
      </c>
      <c r="M5887" s="59">
        <f t="shared" si="297"/>
        <v>667510</v>
      </c>
      <c r="N5887">
        <f>+VLOOKUP(C5887,'Thanh toán '!M$8228:N$9243,2,0)</f>
        <v>667510</v>
      </c>
      <c r="O5887" s="61">
        <f t="shared" si="298"/>
        <v>0</v>
      </c>
      <c r="P5887" t="s">
        <v>25392</v>
      </c>
    </row>
    <row r="5888" spans="1:17" hidden="1" x14ac:dyDescent="0.3">
      <c r="A5888" s="43">
        <v>2023</v>
      </c>
      <c r="B5888" s="56" t="s">
        <v>19975</v>
      </c>
      <c r="C5888" s="19">
        <f t="shared" si="295"/>
        <v>46867</v>
      </c>
      <c r="D5888" s="56" t="s">
        <v>13350</v>
      </c>
      <c r="E5888" s="55">
        <v>45145</v>
      </c>
      <c r="F5888" s="18">
        <f t="shared" si="296"/>
        <v>8</v>
      </c>
      <c r="G5888" s="56" t="s">
        <v>11799</v>
      </c>
      <c r="H5888" s="56" t="s">
        <v>11725</v>
      </c>
      <c r="I5888" s="56" t="s">
        <v>13619</v>
      </c>
      <c r="J5888" s="57">
        <v>666326</v>
      </c>
      <c r="K5888" s="58" t="s">
        <v>11726</v>
      </c>
      <c r="L5888" s="57">
        <v>53306</v>
      </c>
      <c r="M5888" s="59">
        <f t="shared" si="297"/>
        <v>719632</v>
      </c>
      <c r="N5888">
        <f>+VLOOKUP(C5888,'Thanh toán '!M$8228:N$9243,2,0)</f>
        <v>719632</v>
      </c>
      <c r="O5888" s="61">
        <f t="shared" si="298"/>
        <v>0</v>
      </c>
      <c r="P5888" t="s">
        <v>25392</v>
      </c>
    </row>
    <row r="5889" spans="1:16" hidden="1" x14ac:dyDescent="0.3">
      <c r="A5889" s="43">
        <v>2023</v>
      </c>
      <c r="B5889" s="56" t="s">
        <v>19976</v>
      </c>
      <c r="C5889" s="19">
        <f t="shared" si="295"/>
        <v>46868</v>
      </c>
      <c r="D5889" s="56" t="s">
        <v>13350</v>
      </c>
      <c r="E5889" s="55">
        <v>45145</v>
      </c>
      <c r="F5889" s="18">
        <f t="shared" si="296"/>
        <v>8</v>
      </c>
      <c r="G5889" s="56" t="s">
        <v>11799</v>
      </c>
      <c r="H5889" s="56" t="s">
        <v>11725</v>
      </c>
      <c r="I5889" s="56" t="s">
        <v>14213</v>
      </c>
      <c r="J5889" s="57">
        <v>789999</v>
      </c>
      <c r="K5889" s="58" t="s">
        <v>11726</v>
      </c>
      <c r="L5889" s="57">
        <v>63200</v>
      </c>
      <c r="M5889" s="59">
        <f t="shared" si="297"/>
        <v>853199</v>
      </c>
      <c r="N5889">
        <f>+VLOOKUP(C5889,'Thanh toán '!M$8228:N$9243,2,0)</f>
        <v>853199</v>
      </c>
      <c r="O5889" s="61">
        <f t="shared" si="298"/>
        <v>0</v>
      </c>
      <c r="P5889" t="s">
        <v>25392</v>
      </c>
    </row>
    <row r="5890" spans="1:16" hidden="1" x14ac:dyDescent="0.3">
      <c r="A5890" s="43">
        <v>2023</v>
      </c>
      <c r="B5890" s="56" t="s">
        <v>19977</v>
      </c>
      <c r="C5890" s="19">
        <f t="shared" si="295"/>
        <v>46869</v>
      </c>
      <c r="D5890" s="56" t="s">
        <v>13350</v>
      </c>
      <c r="E5890" s="55">
        <v>45145</v>
      </c>
      <c r="F5890" s="18">
        <f t="shared" si="296"/>
        <v>8</v>
      </c>
      <c r="G5890" s="56" t="s">
        <v>12228</v>
      </c>
      <c r="H5890" s="56" t="s">
        <v>12229</v>
      </c>
      <c r="I5890" s="56" t="s">
        <v>19978</v>
      </c>
      <c r="J5890" s="57">
        <v>3769860</v>
      </c>
      <c r="K5890" s="58" t="s">
        <v>11726</v>
      </c>
      <c r="L5890" s="57">
        <v>301589</v>
      </c>
      <c r="M5890" s="59">
        <f t="shared" si="297"/>
        <v>4071449</v>
      </c>
      <c r="N5890">
        <f>+VLOOKUP(C5890,'Thanh toán '!M$8228:N$9243,2,0)</f>
        <v>4071449</v>
      </c>
      <c r="O5890" s="61">
        <f t="shared" si="298"/>
        <v>0</v>
      </c>
      <c r="P5890" t="s">
        <v>25392</v>
      </c>
    </row>
    <row r="5891" spans="1:16" hidden="1" x14ac:dyDescent="0.3">
      <c r="A5891" s="43">
        <v>2023</v>
      </c>
      <c r="B5891" s="56" t="s">
        <v>19979</v>
      </c>
      <c r="C5891" s="19">
        <f t="shared" si="295"/>
        <v>46891</v>
      </c>
      <c r="D5891" s="56" t="s">
        <v>13350</v>
      </c>
      <c r="E5891" s="55">
        <v>45145</v>
      </c>
      <c r="F5891" s="18">
        <f t="shared" si="296"/>
        <v>8</v>
      </c>
      <c r="G5891" s="56" t="s">
        <v>12473</v>
      </c>
      <c r="H5891" s="56" t="s">
        <v>12474</v>
      </c>
      <c r="I5891" s="56" t="s">
        <v>12473</v>
      </c>
      <c r="J5891" s="57">
        <v>530250</v>
      </c>
      <c r="K5891" s="58" t="s">
        <v>11726</v>
      </c>
      <c r="L5891" s="57">
        <v>42420</v>
      </c>
      <c r="M5891" s="59">
        <f t="shared" si="297"/>
        <v>572670</v>
      </c>
      <c r="N5891">
        <f>+VLOOKUP(C5891,'Thanh toán '!M$8228:N$9243,2,0)</f>
        <v>572670</v>
      </c>
      <c r="O5891" s="61">
        <f t="shared" si="298"/>
        <v>0</v>
      </c>
      <c r="P5891" t="s">
        <v>25392</v>
      </c>
    </row>
    <row r="5892" spans="1:16" hidden="1" x14ac:dyDescent="0.3">
      <c r="A5892" s="43">
        <v>2023</v>
      </c>
      <c r="B5892" s="56" t="s">
        <v>19980</v>
      </c>
      <c r="C5892" s="19">
        <f t="shared" si="295"/>
        <v>46892</v>
      </c>
      <c r="D5892" s="56" t="s">
        <v>13350</v>
      </c>
      <c r="E5892" s="55">
        <v>45145</v>
      </c>
      <c r="F5892" s="18">
        <f t="shared" si="296"/>
        <v>8</v>
      </c>
      <c r="G5892" s="56" t="s">
        <v>12669</v>
      </c>
      <c r="H5892" s="56" t="s">
        <v>12670</v>
      </c>
      <c r="I5892" s="56" t="s">
        <v>12669</v>
      </c>
      <c r="J5892" s="57">
        <v>2163000</v>
      </c>
      <c r="K5892" s="58" t="s">
        <v>11726</v>
      </c>
      <c r="L5892" s="57">
        <v>173040</v>
      </c>
      <c r="M5892" s="59">
        <f t="shared" si="297"/>
        <v>2336040</v>
      </c>
      <c r="N5892">
        <f>+VLOOKUP(C5892,'Thanh toán '!M$8228:N$9243,2,0)</f>
        <v>2336040</v>
      </c>
      <c r="O5892" s="61">
        <f t="shared" si="298"/>
        <v>0</v>
      </c>
      <c r="P5892" t="s">
        <v>25392</v>
      </c>
    </row>
    <row r="5893" spans="1:16" hidden="1" x14ac:dyDescent="0.3">
      <c r="A5893" s="43">
        <v>2023</v>
      </c>
      <c r="B5893" s="56" t="s">
        <v>19981</v>
      </c>
      <c r="C5893" s="19">
        <f t="shared" si="295"/>
        <v>46893</v>
      </c>
      <c r="D5893" s="56" t="s">
        <v>13350</v>
      </c>
      <c r="E5893" s="55">
        <v>45145</v>
      </c>
      <c r="F5893" s="18">
        <f t="shared" si="296"/>
        <v>8</v>
      </c>
      <c r="G5893" s="56" t="s">
        <v>12669</v>
      </c>
      <c r="H5893" s="56" t="s">
        <v>12670</v>
      </c>
      <c r="I5893" s="56" t="s">
        <v>12669</v>
      </c>
      <c r="J5893" s="57">
        <v>661500</v>
      </c>
      <c r="K5893" s="58" t="s">
        <v>11726</v>
      </c>
      <c r="L5893" s="57">
        <v>52920</v>
      </c>
      <c r="M5893" s="59">
        <f t="shared" si="297"/>
        <v>714420</v>
      </c>
      <c r="N5893">
        <f>+VLOOKUP(C5893,'Thanh toán '!M$8228:N$9243,2,0)</f>
        <v>714420</v>
      </c>
      <c r="O5893" s="61">
        <f t="shared" si="298"/>
        <v>0</v>
      </c>
      <c r="P5893" t="s">
        <v>25392</v>
      </c>
    </row>
    <row r="5894" spans="1:16" hidden="1" x14ac:dyDescent="0.3">
      <c r="A5894" s="43">
        <v>2023</v>
      </c>
      <c r="B5894" s="56" t="s">
        <v>19982</v>
      </c>
      <c r="C5894" s="19">
        <f t="shared" ref="C5894:C5957" si="299">+B5894*1</f>
        <v>46894</v>
      </c>
      <c r="D5894" s="56" t="s">
        <v>13350</v>
      </c>
      <c r="E5894" s="55">
        <v>45145</v>
      </c>
      <c r="F5894" s="18">
        <f t="shared" ref="F5894:F5957" si="300">+MONTH(E5894)</f>
        <v>8</v>
      </c>
      <c r="G5894" s="56" t="s">
        <v>18379</v>
      </c>
      <c r="H5894" s="56" t="s">
        <v>18380</v>
      </c>
      <c r="I5894" s="56" t="s">
        <v>18379</v>
      </c>
      <c r="J5894" s="57">
        <v>551250</v>
      </c>
      <c r="K5894" s="58" t="s">
        <v>11726</v>
      </c>
      <c r="L5894" s="57">
        <v>44100</v>
      </c>
      <c r="M5894" s="59">
        <f t="shared" si="297"/>
        <v>595350</v>
      </c>
      <c r="N5894">
        <f>+VLOOKUP(C5894,'Thanh toán '!M$8228:N$9243,2,0)</f>
        <v>595350</v>
      </c>
      <c r="O5894" s="61">
        <f t="shared" si="298"/>
        <v>0</v>
      </c>
      <c r="P5894" t="s">
        <v>25392</v>
      </c>
    </row>
    <row r="5895" spans="1:16" hidden="1" x14ac:dyDescent="0.3">
      <c r="A5895" s="43">
        <v>2023</v>
      </c>
      <c r="B5895" s="56" t="s">
        <v>19983</v>
      </c>
      <c r="C5895" s="19">
        <f t="shared" si="299"/>
        <v>46895</v>
      </c>
      <c r="D5895" s="56" t="s">
        <v>13350</v>
      </c>
      <c r="E5895" s="55">
        <v>45145</v>
      </c>
      <c r="F5895" s="18">
        <f t="shared" si="300"/>
        <v>8</v>
      </c>
      <c r="G5895" s="56" t="s">
        <v>12257</v>
      </c>
      <c r="H5895" s="56" t="s">
        <v>12258</v>
      </c>
      <c r="I5895" s="56" t="s">
        <v>18938</v>
      </c>
      <c r="J5895" s="57">
        <v>551250</v>
      </c>
      <c r="K5895" s="58" t="s">
        <v>11726</v>
      </c>
      <c r="L5895" s="57">
        <v>44100</v>
      </c>
      <c r="M5895" s="59">
        <f t="shared" si="297"/>
        <v>595350</v>
      </c>
      <c r="N5895">
        <f>+VLOOKUP(C5895,'Thanh toán '!M$8228:N$9243,2,0)</f>
        <v>595350</v>
      </c>
      <c r="O5895" s="61">
        <f t="shared" si="298"/>
        <v>0</v>
      </c>
      <c r="P5895" t="s">
        <v>25392</v>
      </c>
    </row>
    <row r="5896" spans="1:16" hidden="1" x14ac:dyDescent="0.3">
      <c r="A5896" s="43">
        <v>2023</v>
      </c>
      <c r="B5896" s="56" t="s">
        <v>19984</v>
      </c>
      <c r="C5896" s="19">
        <f t="shared" si="299"/>
        <v>46896</v>
      </c>
      <c r="D5896" s="56" t="s">
        <v>13350</v>
      </c>
      <c r="E5896" s="55">
        <v>45145</v>
      </c>
      <c r="F5896" s="18">
        <f t="shared" si="300"/>
        <v>8</v>
      </c>
      <c r="G5896" s="56" t="s">
        <v>19985</v>
      </c>
      <c r="H5896" s="56" t="s">
        <v>12493</v>
      </c>
      <c r="I5896" s="56" t="s">
        <v>12492</v>
      </c>
      <c r="J5896" s="57">
        <v>551250</v>
      </c>
      <c r="K5896" s="58" t="s">
        <v>11726</v>
      </c>
      <c r="L5896" s="57">
        <v>44100</v>
      </c>
      <c r="M5896" s="59">
        <f t="shared" si="297"/>
        <v>595350</v>
      </c>
      <c r="N5896">
        <f>+VLOOKUP(C5896,'Thanh toán '!M$8228:N$9243,2,0)</f>
        <v>595350</v>
      </c>
      <c r="O5896" s="61">
        <f t="shared" si="298"/>
        <v>0</v>
      </c>
      <c r="P5896" t="s">
        <v>25392</v>
      </c>
    </row>
    <row r="5897" spans="1:16" hidden="1" x14ac:dyDescent="0.3">
      <c r="A5897" s="43">
        <v>2023</v>
      </c>
      <c r="B5897" s="56" t="s">
        <v>19986</v>
      </c>
      <c r="C5897" s="19">
        <f t="shared" si="299"/>
        <v>46897</v>
      </c>
      <c r="D5897" s="56" t="s">
        <v>13350</v>
      </c>
      <c r="E5897" s="55">
        <v>45145</v>
      </c>
      <c r="F5897" s="18">
        <f t="shared" si="300"/>
        <v>8</v>
      </c>
      <c r="G5897" s="56" t="s">
        <v>15067</v>
      </c>
      <c r="H5897" s="56" t="s">
        <v>12738</v>
      </c>
      <c r="I5897" s="56" t="s">
        <v>15067</v>
      </c>
      <c r="J5897" s="57">
        <v>1102500</v>
      </c>
      <c r="K5897" s="58" t="s">
        <v>11726</v>
      </c>
      <c r="L5897" s="57">
        <v>88200</v>
      </c>
      <c r="M5897" s="59">
        <f t="shared" si="297"/>
        <v>1190700</v>
      </c>
      <c r="N5897">
        <f>+VLOOKUP(C5897,'Thanh toán '!M$8228:N$9243,2,0)</f>
        <v>1190700</v>
      </c>
      <c r="O5897" s="61">
        <f t="shared" si="298"/>
        <v>0</v>
      </c>
      <c r="P5897" t="s">
        <v>25392</v>
      </c>
    </row>
    <row r="5898" spans="1:16" hidden="1" x14ac:dyDescent="0.3">
      <c r="A5898" s="43">
        <v>2023</v>
      </c>
      <c r="B5898" s="56" t="s">
        <v>19987</v>
      </c>
      <c r="C5898" s="19">
        <f t="shared" si="299"/>
        <v>46898</v>
      </c>
      <c r="D5898" s="56" t="s">
        <v>13350</v>
      </c>
      <c r="E5898" s="55">
        <v>45145</v>
      </c>
      <c r="F5898" s="18">
        <f t="shared" si="300"/>
        <v>8</v>
      </c>
      <c r="G5898" s="56" t="s">
        <v>12260</v>
      </c>
      <c r="H5898" s="56" t="s">
        <v>12261</v>
      </c>
      <c r="I5898" s="56" t="s">
        <v>12260</v>
      </c>
      <c r="J5898" s="57">
        <v>551250</v>
      </c>
      <c r="K5898" s="58" t="s">
        <v>11726</v>
      </c>
      <c r="L5898" s="57">
        <v>44100</v>
      </c>
      <c r="M5898" s="59">
        <f t="shared" si="297"/>
        <v>595350</v>
      </c>
      <c r="N5898">
        <f>+VLOOKUP(C5898,'Thanh toán '!M$8228:N$9243,2,0)</f>
        <v>595350</v>
      </c>
      <c r="O5898" s="61">
        <f t="shared" si="298"/>
        <v>0</v>
      </c>
      <c r="P5898" t="s">
        <v>25392</v>
      </c>
    </row>
    <row r="5899" spans="1:16" hidden="1" x14ac:dyDescent="0.3">
      <c r="A5899" s="43">
        <v>2023</v>
      </c>
      <c r="B5899" s="56" t="s">
        <v>19988</v>
      </c>
      <c r="C5899" s="19">
        <f t="shared" si="299"/>
        <v>46899</v>
      </c>
      <c r="D5899" s="56" t="s">
        <v>13350</v>
      </c>
      <c r="E5899" s="55">
        <v>45145</v>
      </c>
      <c r="F5899" s="18">
        <f t="shared" si="300"/>
        <v>8</v>
      </c>
      <c r="G5899" s="56" t="s">
        <v>12499</v>
      </c>
      <c r="H5899" s="56" t="s">
        <v>12500</v>
      </c>
      <c r="I5899" s="56" t="s">
        <v>12499</v>
      </c>
      <c r="J5899" s="57">
        <v>1081500</v>
      </c>
      <c r="K5899" s="58" t="s">
        <v>11726</v>
      </c>
      <c r="L5899" s="57">
        <v>86520</v>
      </c>
      <c r="M5899" s="59">
        <f t="shared" si="297"/>
        <v>1168020</v>
      </c>
      <c r="N5899">
        <f>+VLOOKUP(C5899,'Thanh toán '!M$8228:N$9243,2,0)</f>
        <v>1168020</v>
      </c>
      <c r="O5899" s="61">
        <f t="shared" si="298"/>
        <v>0</v>
      </c>
      <c r="P5899" t="s">
        <v>25392</v>
      </c>
    </row>
    <row r="5900" spans="1:16" hidden="1" x14ac:dyDescent="0.3">
      <c r="A5900" s="43">
        <v>2023</v>
      </c>
      <c r="B5900" s="56" t="s">
        <v>19989</v>
      </c>
      <c r="C5900" s="19">
        <f t="shared" si="299"/>
        <v>46900</v>
      </c>
      <c r="D5900" s="56" t="s">
        <v>13350</v>
      </c>
      <c r="E5900" s="55">
        <v>45145</v>
      </c>
      <c r="F5900" s="18">
        <f t="shared" si="300"/>
        <v>8</v>
      </c>
      <c r="G5900" s="56" t="s">
        <v>12499</v>
      </c>
      <c r="H5900" s="56" t="s">
        <v>12500</v>
      </c>
      <c r="I5900" s="56" t="s">
        <v>12499</v>
      </c>
      <c r="J5900" s="57">
        <v>551250</v>
      </c>
      <c r="K5900" s="58" t="s">
        <v>11726</v>
      </c>
      <c r="L5900" s="57">
        <v>44100</v>
      </c>
      <c r="M5900" s="59">
        <f t="shared" si="297"/>
        <v>595350</v>
      </c>
      <c r="N5900">
        <f>+VLOOKUP(C5900,'Thanh toán '!M$8228:N$9243,2,0)</f>
        <v>595350</v>
      </c>
      <c r="O5900" s="61">
        <f t="shared" si="298"/>
        <v>0</v>
      </c>
      <c r="P5900" t="s">
        <v>25392</v>
      </c>
    </row>
    <row r="5901" spans="1:16" hidden="1" x14ac:dyDescent="0.3">
      <c r="A5901" s="43">
        <v>2023</v>
      </c>
      <c r="B5901" s="56" t="s">
        <v>19990</v>
      </c>
      <c r="C5901" s="19">
        <f t="shared" si="299"/>
        <v>46901</v>
      </c>
      <c r="D5901" s="56" t="s">
        <v>13350</v>
      </c>
      <c r="E5901" s="55">
        <v>45145</v>
      </c>
      <c r="F5901" s="18">
        <f t="shared" si="300"/>
        <v>8</v>
      </c>
      <c r="G5901" s="56" t="s">
        <v>12161</v>
      </c>
      <c r="H5901" s="56" t="s">
        <v>12162</v>
      </c>
      <c r="I5901" s="56" t="s">
        <v>12161</v>
      </c>
      <c r="J5901" s="57">
        <v>551250</v>
      </c>
      <c r="K5901" s="58" t="s">
        <v>11726</v>
      </c>
      <c r="L5901" s="57">
        <v>44100</v>
      </c>
      <c r="M5901" s="59">
        <f t="shared" si="297"/>
        <v>595350</v>
      </c>
      <c r="N5901">
        <f>+VLOOKUP(C5901,'Thanh toán '!M$8228:N$9243,2,0)</f>
        <v>595350</v>
      </c>
      <c r="O5901" s="61">
        <f t="shared" si="298"/>
        <v>0</v>
      </c>
      <c r="P5901" t="s">
        <v>25392</v>
      </c>
    </row>
    <row r="5902" spans="1:16" hidden="1" x14ac:dyDescent="0.3">
      <c r="A5902" s="43">
        <v>2023</v>
      </c>
      <c r="B5902" s="56" t="s">
        <v>19991</v>
      </c>
      <c r="C5902" s="19">
        <f t="shared" si="299"/>
        <v>46902</v>
      </c>
      <c r="D5902" s="56" t="s">
        <v>13350</v>
      </c>
      <c r="E5902" s="55">
        <v>45145</v>
      </c>
      <c r="F5902" s="18">
        <f t="shared" si="300"/>
        <v>8</v>
      </c>
      <c r="G5902" s="56" t="s">
        <v>13381</v>
      </c>
      <c r="H5902" s="56" t="s">
        <v>13382</v>
      </c>
      <c r="I5902" s="56" t="s">
        <v>13381</v>
      </c>
      <c r="J5902" s="57">
        <v>1786446</v>
      </c>
      <c r="K5902" s="58" t="s">
        <v>11726</v>
      </c>
      <c r="L5902" s="57">
        <v>142916</v>
      </c>
      <c r="M5902" s="59">
        <f t="shared" si="297"/>
        <v>1929362</v>
      </c>
      <c r="N5902">
        <f>+VLOOKUP(C5902,'Thanh toán '!M$8228:N$9243,2,0)</f>
        <v>1929362</v>
      </c>
      <c r="O5902" s="61">
        <f t="shared" si="298"/>
        <v>0</v>
      </c>
      <c r="P5902" t="s">
        <v>25392</v>
      </c>
    </row>
    <row r="5903" spans="1:16" hidden="1" x14ac:dyDescent="0.3">
      <c r="A5903" s="43">
        <v>2023</v>
      </c>
      <c r="B5903" s="56" t="s">
        <v>19992</v>
      </c>
      <c r="C5903" s="19">
        <f t="shared" si="299"/>
        <v>46903</v>
      </c>
      <c r="D5903" s="56" t="s">
        <v>13350</v>
      </c>
      <c r="E5903" s="55">
        <v>45145</v>
      </c>
      <c r="F5903" s="18">
        <f t="shared" si="300"/>
        <v>8</v>
      </c>
      <c r="G5903" s="56" t="s">
        <v>12161</v>
      </c>
      <c r="H5903" s="56" t="s">
        <v>12162</v>
      </c>
      <c r="I5903" s="56" t="s">
        <v>12161</v>
      </c>
      <c r="J5903" s="57">
        <v>1665870</v>
      </c>
      <c r="K5903" s="58" t="s">
        <v>11726</v>
      </c>
      <c r="L5903" s="57">
        <v>133270</v>
      </c>
      <c r="M5903" s="59">
        <f t="shared" si="297"/>
        <v>1799140</v>
      </c>
      <c r="N5903">
        <f>+VLOOKUP(C5903,'Thanh toán '!M$8228:N$9243,2,0)</f>
        <v>1799140</v>
      </c>
      <c r="O5903" s="61">
        <f t="shared" si="298"/>
        <v>0</v>
      </c>
      <c r="P5903" t="s">
        <v>25392</v>
      </c>
    </row>
    <row r="5904" spans="1:16" hidden="1" x14ac:dyDescent="0.3">
      <c r="A5904" s="43">
        <v>2023</v>
      </c>
      <c r="B5904" s="56" t="s">
        <v>19993</v>
      </c>
      <c r="C5904" s="19">
        <f t="shared" si="299"/>
        <v>46904</v>
      </c>
      <c r="D5904" s="56" t="s">
        <v>13350</v>
      </c>
      <c r="E5904" s="55">
        <v>45145</v>
      </c>
      <c r="F5904" s="18">
        <f t="shared" si="300"/>
        <v>8</v>
      </c>
      <c r="G5904" s="56" t="s">
        <v>12248</v>
      </c>
      <c r="H5904" s="56" t="s">
        <v>12249</v>
      </c>
      <c r="I5904" s="56" t="s">
        <v>12248</v>
      </c>
      <c r="J5904" s="57">
        <v>2323975</v>
      </c>
      <c r="K5904" s="58" t="s">
        <v>11726</v>
      </c>
      <c r="L5904" s="57">
        <v>185918</v>
      </c>
      <c r="M5904" s="59">
        <f t="shared" si="297"/>
        <v>2509893</v>
      </c>
      <c r="N5904">
        <f>+VLOOKUP(C5904,'Thanh toán '!M$8228:N$9243,2,0)</f>
        <v>2509893</v>
      </c>
      <c r="O5904" s="61">
        <f t="shared" si="298"/>
        <v>0</v>
      </c>
      <c r="P5904" t="s">
        <v>25392</v>
      </c>
    </row>
    <row r="5905" spans="1:16" hidden="1" x14ac:dyDescent="0.3">
      <c r="A5905" s="43">
        <v>2023</v>
      </c>
      <c r="B5905" s="56" t="s">
        <v>19994</v>
      </c>
      <c r="C5905" s="19">
        <f t="shared" si="299"/>
        <v>46905</v>
      </c>
      <c r="D5905" s="56" t="s">
        <v>13350</v>
      </c>
      <c r="E5905" s="55">
        <v>45145</v>
      </c>
      <c r="F5905" s="18">
        <f t="shared" si="300"/>
        <v>8</v>
      </c>
      <c r="G5905" s="56" t="s">
        <v>12257</v>
      </c>
      <c r="H5905" s="56" t="s">
        <v>12258</v>
      </c>
      <c r="I5905" s="56" t="s">
        <v>12257</v>
      </c>
      <c r="J5905" s="57">
        <v>1110580</v>
      </c>
      <c r="K5905" s="58" t="s">
        <v>11726</v>
      </c>
      <c r="L5905" s="57">
        <v>88846</v>
      </c>
      <c r="M5905" s="59">
        <f t="shared" si="297"/>
        <v>1199426</v>
      </c>
      <c r="N5905">
        <f>+VLOOKUP(C5905,'Thanh toán '!M$8228:N$9243,2,0)</f>
        <v>1199426</v>
      </c>
      <c r="O5905" s="61">
        <f t="shared" si="298"/>
        <v>0</v>
      </c>
      <c r="P5905" t="s">
        <v>25392</v>
      </c>
    </row>
    <row r="5906" spans="1:16" hidden="1" x14ac:dyDescent="0.3">
      <c r="A5906" s="43">
        <v>2023</v>
      </c>
      <c r="B5906" s="56" t="s">
        <v>19995</v>
      </c>
      <c r="C5906" s="19">
        <f t="shared" si="299"/>
        <v>46906</v>
      </c>
      <c r="D5906" s="56" t="s">
        <v>13350</v>
      </c>
      <c r="E5906" s="55">
        <v>45145</v>
      </c>
      <c r="F5906" s="18">
        <f t="shared" si="300"/>
        <v>8</v>
      </c>
      <c r="G5906" s="56" t="s">
        <v>12470</v>
      </c>
      <c r="H5906" s="56" t="s">
        <v>12471</v>
      </c>
      <c r="I5906" s="56" t="s">
        <v>12470</v>
      </c>
      <c r="J5906" s="57">
        <v>1665870</v>
      </c>
      <c r="K5906" s="58" t="s">
        <v>11726</v>
      </c>
      <c r="L5906" s="57">
        <v>133270</v>
      </c>
      <c r="M5906" s="59">
        <f t="shared" si="297"/>
        <v>1799140</v>
      </c>
      <c r="N5906">
        <f>+VLOOKUP(C5906,'Thanh toán '!M$8228:N$9243,2,0)</f>
        <v>1799140</v>
      </c>
      <c r="O5906" s="61">
        <f t="shared" si="298"/>
        <v>0</v>
      </c>
      <c r="P5906" t="s">
        <v>25392</v>
      </c>
    </row>
    <row r="5907" spans="1:16" hidden="1" x14ac:dyDescent="0.3">
      <c r="A5907" s="43">
        <v>2023</v>
      </c>
      <c r="B5907" s="56" t="s">
        <v>19996</v>
      </c>
      <c r="C5907" s="19">
        <f t="shared" si="299"/>
        <v>46907</v>
      </c>
      <c r="D5907" s="56" t="s">
        <v>13350</v>
      </c>
      <c r="E5907" s="55">
        <v>45145</v>
      </c>
      <c r="F5907" s="18">
        <f t="shared" si="300"/>
        <v>8</v>
      </c>
      <c r="G5907" s="56" t="s">
        <v>12260</v>
      </c>
      <c r="H5907" s="56" t="s">
        <v>12261</v>
      </c>
      <c r="I5907" s="56" t="s">
        <v>12260</v>
      </c>
      <c r="J5907" s="57">
        <v>555290</v>
      </c>
      <c r="K5907" s="58" t="s">
        <v>11726</v>
      </c>
      <c r="L5907" s="57">
        <v>44423</v>
      </c>
      <c r="M5907" s="59">
        <f t="shared" si="297"/>
        <v>599713</v>
      </c>
      <c r="N5907">
        <f>+VLOOKUP(C5907,'Thanh toán '!M$8228:N$9243,2,0)</f>
        <v>599713</v>
      </c>
      <c r="O5907" s="61">
        <f t="shared" si="298"/>
        <v>0</v>
      </c>
      <c r="P5907" t="s">
        <v>25392</v>
      </c>
    </row>
    <row r="5908" spans="1:16" hidden="1" x14ac:dyDescent="0.3">
      <c r="A5908" s="43">
        <v>2023</v>
      </c>
      <c r="B5908" s="56" t="s">
        <v>19997</v>
      </c>
      <c r="C5908" s="19">
        <f t="shared" si="299"/>
        <v>46908</v>
      </c>
      <c r="D5908" s="56" t="s">
        <v>13350</v>
      </c>
      <c r="E5908" s="55">
        <v>45145</v>
      </c>
      <c r="F5908" s="18">
        <f t="shared" si="300"/>
        <v>8</v>
      </c>
      <c r="G5908" s="56" t="s">
        <v>11970</v>
      </c>
      <c r="H5908" s="56" t="s">
        <v>11971</v>
      </c>
      <c r="I5908" s="56" t="s">
        <v>14543</v>
      </c>
      <c r="J5908" s="57">
        <v>806200</v>
      </c>
      <c r="K5908" s="58" t="s">
        <v>11726</v>
      </c>
      <c r="L5908" s="57">
        <v>64496</v>
      </c>
      <c r="M5908" s="59">
        <f t="shared" si="297"/>
        <v>870696</v>
      </c>
      <c r="N5908">
        <f>+VLOOKUP(C5908,'Thanh toán '!M$8228:N$9243,2,0)</f>
        <v>870696</v>
      </c>
      <c r="O5908" s="61">
        <f t="shared" si="298"/>
        <v>0</v>
      </c>
      <c r="P5908" t="s">
        <v>25392</v>
      </c>
    </row>
    <row r="5909" spans="1:16" hidden="1" x14ac:dyDescent="0.3">
      <c r="A5909" s="43">
        <v>2023</v>
      </c>
      <c r="B5909" s="56" t="s">
        <v>19998</v>
      </c>
      <c r="C5909" s="19">
        <f t="shared" si="299"/>
        <v>46909</v>
      </c>
      <c r="D5909" s="56" t="s">
        <v>13350</v>
      </c>
      <c r="E5909" s="55">
        <v>45145</v>
      </c>
      <c r="F5909" s="18">
        <f t="shared" si="300"/>
        <v>8</v>
      </c>
      <c r="G5909" s="56" t="s">
        <v>11970</v>
      </c>
      <c r="H5909" s="56" t="s">
        <v>11971</v>
      </c>
      <c r="I5909" s="56" t="s">
        <v>13377</v>
      </c>
      <c r="J5909" s="57">
        <v>666348</v>
      </c>
      <c r="K5909" s="58" t="s">
        <v>11726</v>
      </c>
      <c r="L5909" s="57">
        <v>53308</v>
      </c>
      <c r="M5909" s="59">
        <f t="shared" si="297"/>
        <v>719656</v>
      </c>
      <c r="N5909">
        <f>+VLOOKUP(C5909,'Thanh toán '!M$8228:N$9243,2,0)</f>
        <v>719656</v>
      </c>
      <c r="O5909" s="61">
        <f t="shared" si="298"/>
        <v>0</v>
      </c>
      <c r="P5909" t="s">
        <v>25392</v>
      </c>
    </row>
    <row r="5910" spans="1:16" hidden="1" x14ac:dyDescent="0.3">
      <c r="A5910" s="43">
        <v>2023</v>
      </c>
      <c r="B5910" s="56" t="s">
        <v>19999</v>
      </c>
      <c r="C5910" s="19">
        <f t="shared" si="299"/>
        <v>46910</v>
      </c>
      <c r="D5910" s="56" t="s">
        <v>13350</v>
      </c>
      <c r="E5910" s="55">
        <v>45145</v>
      </c>
      <c r="F5910" s="18">
        <f t="shared" si="300"/>
        <v>8</v>
      </c>
      <c r="G5910" s="56" t="s">
        <v>11970</v>
      </c>
      <c r="H5910" s="56" t="s">
        <v>11971</v>
      </c>
      <c r="I5910" s="56" t="s">
        <v>13379</v>
      </c>
      <c r="J5910" s="57">
        <v>666348</v>
      </c>
      <c r="K5910" s="58" t="s">
        <v>11726</v>
      </c>
      <c r="L5910" s="57">
        <v>53308</v>
      </c>
      <c r="M5910" s="59">
        <f t="shared" si="297"/>
        <v>719656</v>
      </c>
      <c r="N5910">
        <f>+VLOOKUP(C5910,'Thanh toán '!M$8228:N$9243,2,0)</f>
        <v>719656</v>
      </c>
      <c r="O5910" s="61">
        <f t="shared" si="298"/>
        <v>0</v>
      </c>
      <c r="P5910" t="s">
        <v>25392</v>
      </c>
    </row>
    <row r="5911" spans="1:16" hidden="1" x14ac:dyDescent="0.3">
      <c r="A5911" s="43">
        <v>2023</v>
      </c>
      <c r="B5911" s="56" t="s">
        <v>20000</v>
      </c>
      <c r="C5911" s="19">
        <f t="shared" si="299"/>
        <v>46932</v>
      </c>
      <c r="D5911" s="56" t="s">
        <v>13350</v>
      </c>
      <c r="E5911" s="55">
        <v>45145</v>
      </c>
      <c r="F5911" s="18">
        <f t="shared" si="300"/>
        <v>8</v>
      </c>
      <c r="G5911" s="56" t="s">
        <v>12161</v>
      </c>
      <c r="H5911" s="56" t="s">
        <v>12162</v>
      </c>
      <c r="I5911" s="56" t="s">
        <v>12161</v>
      </c>
      <c r="J5911" s="57">
        <v>1102500</v>
      </c>
      <c r="K5911" s="58" t="s">
        <v>11726</v>
      </c>
      <c r="L5911" s="57">
        <v>88200</v>
      </c>
      <c r="M5911" s="59">
        <f t="shared" si="297"/>
        <v>1190700</v>
      </c>
      <c r="N5911">
        <f>+VLOOKUP(C5911,'Thanh toán '!M$8228:N$9243,2,0)</f>
        <v>1190700</v>
      </c>
      <c r="O5911" s="61">
        <f t="shared" si="298"/>
        <v>0</v>
      </c>
      <c r="P5911" t="s">
        <v>25392</v>
      </c>
    </row>
    <row r="5912" spans="1:16" hidden="1" x14ac:dyDescent="0.3">
      <c r="A5912" s="43">
        <v>2023</v>
      </c>
      <c r="B5912" s="56" t="s">
        <v>20001</v>
      </c>
      <c r="C5912" s="19">
        <f t="shared" si="299"/>
        <v>46935</v>
      </c>
      <c r="D5912" s="56" t="s">
        <v>13350</v>
      </c>
      <c r="E5912" s="55">
        <v>45146</v>
      </c>
      <c r="F5912" s="18">
        <f t="shared" si="300"/>
        <v>8</v>
      </c>
      <c r="G5912" s="56" t="s">
        <v>12363</v>
      </c>
      <c r="H5912" s="56" t="s">
        <v>12364</v>
      </c>
      <c r="I5912" s="56" t="s">
        <v>12363</v>
      </c>
      <c r="J5912" s="57">
        <v>3520065</v>
      </c>
      <c r="K5912" s="58" t="s">
        <v>11726</v>
      </c>
      <c r="L5912" s="57">
        <v>281605</v>
      </c>
      <c r="M5912" s="59">
        <f t="shared" si="297"/>
        <v>3801670</v>
      </c>
      <c r="N5912">
        <f>+VLOOKUP(C5912,'Thanh toán '!M$8228:N$9243,2,0)</f>
        <v>3801670</v>
      </c>
      <c r="O5912" s="61">
        <f t="shared" si="298"/>
        <v>0</v>
      </c>
      <c r="P5912" t="s">
        <v>25392</v>
      </c>
    </row>
    <row r="5913" spans="1:16" hidden="1" x14ac:dyDescent="0.3">
      <c r="A5913" s="43">
        <v>2023</v>
      </c>
      <c r="B5913" s="56" t="s">
        <v>20002</v>
      </c>
      <c r="C5913" s="19">
        <f t="shared" si="299"/>
        <v>46937</v>
      </c>
      <c r="D5913" s="56" t="s">
        <v>13350</v>
      </c>
      <c r="E5913" s="55">
        <v>45146</v>
      </c>
      <c r="F5913" s="18">
        <f t="shared" si="300"/>
        <v>8</v>
      </c>
      <c r="G5913" s="56" t="s">
        <v>12287</v>
      </c>
      <c r="H5913" s="56" t="s">
        <v>12288</v>
      </c>
      <c r="I5913" s="56" t="s">
        <v>12287</v>
      </c>
      <c r="J5913" s="57">
        <v>1329640</v>
      </c>
      <c r="K5913" s="58" t="s">
        <v>11726</v>
      </c>
      <c r="L5913" s="57">
        <v>106371</v>
      </c>
      <c r="M5913" s="59">
        <f t="shared" si="297"/>
        <v>1436011</v>
      </c>
      <c r="N5913">
        <f>+VLOOKUP(C5913,'Thanh toán '!M$8228:N$9243,2,0)</f>
        <v>1436011</v>
      </c>
      <c r="O5913" s="61">
        <f t="shared" si="298"/>
        <v>0</v>
      </c>
      <c r="P5913" t="s">
        <v>25392</v>
      </c>
    </row>
    <row r="5914" spans="1:16" hidden="1" x14ac:dyDescent="0.3">
      <c r="A5914" s="43">
        <v>2023</v>
      </c>
      <c r="B5914" s="56" t="s">
        <v>20003</v>
      </c>
      <c r="C5914" s="19">
        <f t="shared" si="299"/>
        <v>46939</v>
      </c>
      <c r="D5914" s="56" t="s">
        <v>13350</v>
      </c>
      <c r="E5914" s="55">
        <v>45146</v>
      </c>
      <c r="F5914" s="18">
        <f t="shared" si="300"/>
        <v>8</v>
      </c>
      <c r="G5914" s="56" t="s">
        <v>12378</v>
      </c>
      <c r="H5914" s="56" t="s">
        <v>12379</v>
      </c>
      <c r="I5914" s="56" t="s">
        <v>12378</v>
      </c>
      <c r="J5914" s="57">
        <v>3192950</v>
      </c>
      <c r="K5914" s="58" t="s">
        <v>11726</v>
      </c>
      <c r="L5914" s="57">
        <v>255436</v>
      </c>
      <c r="M5914" s="59">
        <f t="shared" si="297"/>
        <v>3448386</v>
      </c>
      <c r="N5914">
        <f>+VLOOKUP(C5914,'Thanh toán '!M$8228:N$9243,2,0)</f>
        <v>3448386</v>
      </c>
      <c r="O5914" s="61">
        <f t="shared" si="298"/>
        <v>0</v>
      </c>
      <c r="P5914" t="s">
        <v>25392</v>
      </c>
    </row>
    <row r="5915" spans="1:16" hidden="1" x14ac:dyDescent="0.3">
      <c r="A5915" s="43">
        <v>2023</v>
      </c>
      <c r="B5915" s="56" t="s">
        <v>20004</v>
      </c>
      <c r="C5915" s="19">
        <f t="shared" si="299"/>
        <v>46943</v>
      </c>
      <c r="D5915" s="56" t="s">
        <v>13350</v>
      </c>
      <c r="E5915" s="55">
        <v>45146</v>
      </c>
      <c r="F5915" s="18">
        <f t="shared" si="300"/>
        <v>8</v>
      </c>
      <c r="G5915" s="56" t="s">
        <v>12367</v>
      </c>
      <c r="H5915" s="56" t="s">
        <v>12368</v>
      </c>
      <c r="I5915" s="56" t="s">
        <v>14519</v>
      </c>
      <c r="J5915" s="57">
        <v>1289600</v>
      </c>
      <c r="K5915" s="58" t="s">
        <v>11726</v>
      </c>
      <c r="L5915" s="57">
        <v>103168</v>
      </c>
      <c r="M5915" s="59">
        <f t="shared" si="297"/>
        <v>1392768</v>
      </c>
      <c r="N5915">
        <f>+VLOOKUP(C5915,'Thanh toán '!M$8228:N$9243,2,0)</f>
        <v>1392768</v>
      </c>
      <c r="O5915" s="61">
        <f t="shared" si="298"/>
        <v>0</v>
      </c>
      <c r="P5915" t="s">
        <v>25392</v>
      </c>
    </row>
    <row r="5916" spans="1:16" hidden="1" x14ac:dyDescent="0.3">
      <c r="A5916" s="43">
        <v>2023</v>
      </c>
      <c r="B5916" s="56" t="s">
        <v>20005</v>
      </c>
      <c r="C5916" s="19">
        <f t="shared" si="299"/>
        <v>46945</v>
      </c>
      <c r="D5916" s="56" t="s">
        <v>13350</v>
      </c>
      <c r="E5916" s="55">
        <v>45146</v>
      </c>
      <c r="F5916" s="18">
        <f t="shared" si="300"/>
        <v>8</v>
      </c>
      <c r="G5916" s="56" t="s">
        <v>12360</v>
      </c>
      <c r="H5916" s="56" t="s">
        <v>12361</v>
      </c>
      <c r="I5916" s="56" t="s">
        <v>12360</v>
      </c>
      <c r="J5916" s="57">
        <v>2198615</v>
      </c>
      <c r="K5916" s="58" t="s">
        <v>11726</v>
      </c>
      <c r="L5916" s="57">
        <v>175889</v>
      </c>
      <c r="M5916" s="59">
        <f t="shared" si="297"/>
        <v>2374504</v>
      </c>
      <c r="N5916">
        <f>+VLOOKUP(C5916,'Thanh toán '!M$8228:N$9243,2,0)</f>
        <v>2374504</v>
      </c>
      <c r="O5916" s="61">
        <f t="shared" si="298"/>
        <v>0</v>
      </c>
      <c r="P5916" t="s">
        <v>25392</v>
      </c>
    </row>
    <row r="5917" spans="1:16" hidden="1" x14ac:dyDescent="0.3">
      <c r="A5917" s="43">
        <v>2023</v>
      </c>
      <c r="B5917" s="56" t="s">
        <v>20006</v>
      </c>
      <c r="C5917" s="19">
        <f t="shared" si="299"/>
        <v>46946</v>
      </c>
      <c r="D5917" s="56" t="s">
        <v>13350</v>
      </c>
      <c r="E5917" s="55">
        <v>45146</v>
      </c>
      <c r="F5917" s="18">
        <f t="shared" si="300"/>
        <v>8</v>
      </c>
      <c r="G5917" s="56" t="s">
        <v>12360</v>
      </c>
      <c r="H5917" s="56" t="s">
        <v>12361</v>
      </c>
      <c r="I5917" s="56" t="s">
        <v>12360</v>
      </c>
      <c r="J5917" s="57">
        <v>530250</v>
      </c>
      <c r="K5917" s="58" t="s">
        <v>11726</v>
      </c>
      <c r="L5917" s="57">
        <v>42420</v>
      </c>
      <c r="M5917" s="59">
        <f t="shared" si="297"/>
        <v>572670</v>
      </c>
      <c r="N5917">
        <f>+VLOOKUP(C5917,'Thanh toán '!M$8228:N$9243,2,0)</f>
        <v>572670</v>
      </c>
      <c r="O5917" s="61">
        <f t="shared" si="298"/>
        <v>0</v>
      </c>
      <c r="P5917" t="s">
        <v>25392</v>
      </c>
    </row>
    <row r="5918" spans="1:16" hidden="1" x14ac:dyDescent="0.3">
      <c r="A5918" s="43">
        <v>2023</v>
      </c>
      <c r="B5918" s="56" t="s">
        <v>20007</v>
      </c>
      <c r="C5918" s="19">
        <f t="shared" si="299"/>
        <v>46947</v>
      </c>
      <c r="D5918" s="56" t="s">
        <v>13350</v>
      </c>
      <c r="E5918" s="55">
        <v>45146</v>
      </c>
      <c r="F5918" s="18">
        <f t="shared" si="300"/>
        <v>8</v>
      </c>
      <c r="G5918" s="56" t="s">
        <v>11799</v>
      </c>
      <c r="H5918" s="56" t="s">
        <v>11725</v>
      </c>
      <c r="I5918" s="56" t="s">
        <v>13593</v>
      </c>
      <c r="J5918" s="57">
        <v>1424265</v>
      </c>
      <c r="K5918" s="58" t="s">
        <v>11726</v>
      </c>
      <c r="L5918" s="57">
        <v>113941</v>
      </c>
      <c r="M5918" s="59">
        <f t="shared" si="297"/>
        <v>1538206</v>
      </c>
      <c r="N5918">
        <f>+VLOOKUP(C5918,'Thanh toán '!M$8228:N$9243,2,0)</f>
        <v>1538206</v>
      </c>
      <c r="O5918" s="61">
        <f t="shared" si="298"/>
        <v>0</v>
      </c>
      <c r="P5918" t="s">
        <v>25392</v>
      </c>
    </row>
    <row r="5919" spans="1:16" hidden="1" x14ac:dyDescent="0.3">
      <c r="A5919" s="43">
        <v>2023</v>
      </c>
      <c r="B5919" s="56" t="s">
        <v>20008</v>
      </c>
      <c r="C5919" s="19">
        <f t="shared" si="299"/>
        <v>46949</v>
      </c>
      <c r="D5919" s="56" t="s">
        <v>13350</v>
      </c>
      <c r="E5919" s="55">
        <v>45146</v>
      </c>
      <c r="F5919" s="18">
        <f t="shared" si="300"/>
        <v>8</v>
      </c>
      <c r="G5919" s="56" t="s">
        <v>12245</v>
      </c>
      <c r="H5919" s="56" t="s">
        <v>12246</v>
      </c>
      <c r="I5919" s="56" t="s">
        <v>12245</v>
      </c>
      <c r="J5919" s="57">
        <v>5805435</v>
      </c>
      <c r="K5919" s="58" t="s">
        <v>11726</v>
      </c>
      <c r="L5919" s="57">
        <v>464435</v>
      </c>
      <c r="M5919" s="59">
        <f t="shared" si="297"/>
        <v>6269870</v>
      </c>
      <c r="N5919">
        <f>+VLOOKUP(C5919,'Thanh toán '!M$8228:N$9243,2,0)</f>
        <v>6269870</v>
      </c>
      <c r="O5919" s="61">
        <f t="shared" si="298"/>
        <v>0</v>
      </c>
      <c r="P5919" t="s">
        <v>25392</v>
      </c>
    </row>
    <row r="5920" spans="1:16" hidden="1" x14ac:dyDescent="0.3">
      <c r="A5920" s="43">
        <v>2023</v>
      </c>
      <c r="B5920" s="56" t="s">
        <v>20009</v>
      </c>
      <c r="C5920" s="19">
        <f t="shared" si="299"/>
        <v>46950</v>
      </c>
      <c r="D5920" s="56" t="s">
        <v>13350</v>
      </c>
      <c r="E5920" s="55">
        <v>45146</v>
      </c>
      <c r="F5920" s="18">
        <f t="shared" si="300"/>
        <v>8</v>
      </c>
      <c r="G5920" s="56" t="s">
        <v>12245</v>
      </c>
      <c r="H5920" s="56" t="s">
        <v>12246</v>
      </c>
      <c r="I5920" s="56" t="s">
        <v>12245</v>
      </c>
      <c r="J5920" s="57">
        <v>3223500</v>
      </c>
      <c r="K5920" s="58" t="s">
        <v>11726</v>
      </c>
      <c r="L5920" s="57">
        <v>257880</v>
      </c>
      <c r="M5920" s="59">
        <f t="shared" si="297"/>
        <v>3481380</v>
      </c>
      <c r="N5920">
        <f>+VLOOKUP(C5920,'Thanh toán '!M$8228:N$9243,2,0)</f>
        <v>3481380</v>
      </c>
      <c r="O5920" s="61">
        <f t="shared" si="298"/>
        <v>0</v>
      </c>
      <c r="P5920" t="s">
        <v>25392</v>
      </c>
    </row>
    <row r="5921" spans="1:16" hidden="1" x14ac:dyDescent="0.3">
      <c r="A5921" s="43">
        <v>2023</v>
      </c>
      <c r="B5921" s="56" t="s">
        <v>20010</v>
      </c>
      <c r="C5921" s="19">
        <f t="shared" si="299"/>
        <v>46954</v>
      </c>
      <c r="D5921" s="56" t="s">
        <v>13350</v>
      </c>
      <c r="E5921" s="55">
        <v>45146</v>
      </c>
      <c r="F5921" s="18">
        <f t="shared" si="300"/>
        <v>8</v>
      </c>
      <c r="G5921" s="56" t="s">
        <v>11799</v>
      </c>
      <c r="H5921" s="56" t="s">
        <v>11725</v>
      </c>
      <c r="I5921" s="56" t="s">
        <v>14111</v>
      </c>
      <c r="J5921" s="57">
        <v>250910</v>
      </c>
      <c r="K5921" s="58" t="s">
        <v>11726</v>
      </c>
      <c r="L5921" s="57">
        <v>20073</v>
      </c>
      <c r="M5921" s="59">
        <f t="shared" si="297"/>
        <v>270983</v>
      </c>
      <c r="N5921">
        <f>+VLOOKUP(C5921,'Thanh toán '!M$8228:N$9243,2,0)</f>
        <v>270983</v>
      </c>
      <c r="O5921" s="61">
        <f t="shared" si="298"/>
        <v>0</v>
      </c>
      <c r="P5921" t="s">
        <v>25392</v>
      </c>
    </row>
    <row r="5922" spans="1:16" hidden="1" x14ac:dyDescent="0.3">
      <c r="A5922" s="43">
        <v>2023</v>
      </c>
      <c r="B5922" s="56" t="s">
        <v>20011</v>
      </c>
      <c r="C5922" s="19">
        <f t="shared" si="299"/>
        <v>46955</v>
      </c>
      <c r="D5922" s="56" t="s">
        <v>13350</v>
      </c>
      <c r="E5922" s="55">
        <v>45146</v>
      </c>
      <c r="F5922" s="18">
        <f t="shared" si="300"/>
        <v>8</v>
      </c>
      <c r="G5922" s="56" t="s">
        <v>11799</v>
      </c>
      <c r="H5922" s="56" t="s">
        <v>11725</v>
      </c>
      <c r="I5922" s="56" t="s">
        <v>14125</v>
      </c>
      <c r="J5922" s="57">
        <v>618065</v>
      </c>
      <c r="K5922" s="58" t="s">
        <v>11726</v>
      </c>
      <c r="L5922" s="57">
        <v>49445</v>
      </c>
      <c r="M5922" s="59">
        <f t="shared" si="297"/>
        <v>667510</v>
      </c>
      <c r="N5922">
        <f>+VLOOKUP(C5922,'Thanh toán '!M$8228:N$9243,2,0)</f>
        <v>667510</v>
      </c>
      <c r="O5922" s="61">
        <f t="shared" si="298"/>
        <v>0</v>
      </c>
      <c r="P5922" t="s">
        <v>25392</v>
      </c>
    </row>
    <row r="5923" spans="1:16" hidden="1" x14ac:dyDescent="0.3">
      <c r="A5923" s="43">
        <v>2023</v>
      </c>
      <c r="B5923" s="56" t="s">
        <v>20012</v>
      </c>
      <c r="C5923" s="19">
        <f t="shared" si="299"/>
        <v>46956</v>
      </c>
      <c r="D5923" s="56" t="s">
        <v>13350</v>
      </c>
      <c r="E5923" s="55">
        <v>45146</v>
      </c>
      <c r="F5923" s="18">
        <f t="shared" si="300"/>
        <v>8</v>
      </c>
      <c r="G5923" s="56" t="s">
        <v>12367</v>
      </c>
      <c r="H5923" s="56" t="s">
        <v>12368</v>
      </c>
      <c r="I5923" s="56" t="s">
        <v>13607</v>
      </c>
      <c r="J5923" s="57">
        <v>1026493</v>
      </c>
      <c r="K5923" s="58" t="s">
        <v>11726</v>
      </c>
      <c r="L5923" s="57">
        <v>82119</v>
      </c>
      <c r="M5923" s="59">
        <f t="shared" si="297"/>
        <v>1108612</v>
      </c>
      <c r="N5923">
        <f>+VLOOKUP(C5923,'Thanh toán '!M$8228:N$9243,2,0)</f>
        <v>1108612</v>
      </c>
      <c r="O5923" s="61">
        <f t="shared" si="298"/>
        <v>0</v>
      </c>
      <c r="P5923" t="s">
        <v>25392</v>
      </c>
    </row>
    <row r="5924" spans="1:16" hidden="1" x14ac:dyDescent="0.3">
      <c r="A5924" s="43">
        <v>2023</v>
      </c>
      <c r="B5924" s="56" t="s">
        <v>20013</v>
      </c>
      <c r="C5924" s="19">
        <f t="shared" si="299"/>
        <v>46959</v>
      </c>
      <c r="D5924" s="56" t="s">
        <v>13350</v>
      </c>
      <c r="E5924" s="55">
        <v>45146</v>
      </c>
      <c r="F5924" s="18">
        <f t="shared" si="300"/>
        <v>8</v>
      </c>
      <c r="G5924" s="56" t="s">
        <v>12333</v>
      </c>
      <c r="H5924" s="56" t="s">
        <v>12334</v>
      </c>
      <c r="I5924" s="56" t="s">
        <v>12333</v>
      </c>
      <c r="J5924" s="57">
        <v>2376120</v>
      </c>
      <c r="K5924" s="58" t="s">
        <v>11726</v>
      </c>
      <c r="L5924" s="57">
        <v>190090</v>
      </c>
      <c r="M5924" s="59">
        <f t="shared" si="297"/>
        <v>2566210</v>
      </c>
      <c r="N5924">
        <f>+VLOOKUP(C5924,'Thanh toán '!M$8228:N$9243,2,0)</f>
        <v>2566210</v>
      </c>
      <c r="O5924" s="61">
        <f t="shared" si="298"/>
        <v>0</v>
      </c>
      <c r="P5924" t="s">
        <v>25392</v>
      </c>
    </row>
    <row r="5925" spans="1:16" hidden="1" x14ac:dyDescent="0.3">
      <c r="A5925" s="43">
        <v>2023</v>
      </c>
      <c r="B5925" s="56" t="s">
        <v>20014</v>
      </c>
      <c r="C5925" s="19">
        <f t="shared" si="299"/>
        <v>46963</v>
      </c>
      <c r="D5925" s="56" t="s">
        <v>13350</v>
      </c>
      <c r="E5925" s="55">
        <v>45146</v>
      </c>
      <c r="F5925" s="18">
        <f t="shared" si="300"/>
        <v>8</v>
      </c>
      <c r="G5925" s="56" t="s">
        <v>11860</v>
      </c>
      <c r="H5925" s="56" t="s">
        <v>11719</v>
      </c>
      <c r="I5925" s="56" t="s">
        <v>14658</v>
      </c>
      <c r="J5925" s="57">
        <v>960521</v>
      </c>
      <c r="K5925" s="58" t="s">
        <v>11726</v>
      </c>
      <c r="L5925" s="57">
        <v>76842</v>
      </c>
      <c r="M5925" s="59">
        <f t="shared" si="297"/>
        <v>1037363</v>
      </c>
      <c r="N5925">
        <f>+VLOOKUP(C5925,'Thanh toán '!M$8228:N$9243,2,0)</f>
        <v>1037363</v>
      </c>
      <c r="O5925" s="61">
        <f t="shared" si="298"/>
        <v>0</v>
      </c>
      <c r="P5925" t="s">
        <v>25392</v>
      </c>
    </row>
    <row r="5926" spans="1:16" hidden="1" x14ac:dyDescent="0.3">
      <c r="A5926" s="43">
        <v>2023</v>
      </c>
      <c r="B5926" s="56" t="s">
        <v>20015</v>
      </c>
      <c r="C5926" s="19">
        <f t="shared" si="299"/>
        <v>46964</v>
      </c>
      <c r="D5926" s="56" t="s">
        <v>13350</v>
      </c>
      <c r="E5926" s="55">
        <v>45146</v>
      </c>
      <c r="F5926" s="18">
        <f t="shared" si="300"/>
        <v>8</v>
      </c>
      <c r="G5926" s="56" t="s">
        <v>11860</v>
      </c>
      <c r="H5926" s="56" t="s">
        <v>11719</v>
      </c>
      <c r="I5926" s="56" t="s">
        <v>14216</v>
      </c>
      <c r="J5926" s="57">
        <v>1213395</v>
      </c>
      <c r="K5926" s="58" t="s">
        <v>11726</v>
      </c>
      <c r="L5926" s="57">
        <v>97072</v>
      </c>
      <c r="M5926" s="59">
        <f t="shared" si="297"/>
        <v>1310467</v>
      </c>
      <c r="N5926">
        <f>+VLOOKUP(C5926,'Thanh toán '!M$8228:N$9243,2,0)</f>
        <v>1310467</v>
      </c>
      <c r="O5926" s="61">
        <f t="shared" si="298"/>
        <v>0</v>
      </c>
      <c r="P5926" t="s">
        <v>25392</v>
      </c>
    </row>
    <row r="5927" spans="1:16" hidden="1" x14ac:dyDescent="0.3">
      <c r="A5927" s="43">
        <v>2023</v>
      </c>
      <c r="B5927" s="56" t="s">
        <v>20016</v>
      </c>
      <c r="C5927" s="19">
        <f t="shared" si="299"/>
        <v>46965</v>
      </c>
      <c r="D5927" s="56" t="s">
        <v>13350</v>
      </c>
      <c r="E5927" s="55">
        <v>45146</v>
      </c>
      <c r="F5927" s="18">
        <f t="shared" si="300"/>
        <v>8</v>
      </c>
      <c r="G5927" s="56" t="s">
        <v>11860</v>
      </c>
      <c r="H5927" s="56" t="s">
        <v>11719</v>
      </c>
      <c r="I5927" s="56" t="s">
        <v>14820</v>
      </c>
      <c r="J5927" s="57">
        <v>1768685</v>
      </c>
      <c r="K5927" s="58" t="s">
        <v>11726</v>
      </c>
      <c r="L5927" s="57">
        <v>141495</v>
      </c>
      <c r="M5927" s="59">
        <f t="shared" si="297"/>
        <v>1910180</v>
      </c>
      <c r="N5927">
        <f>+VLOOKUP(C5927,'Thanh toán '!M$8228:N$9243,2,0)</f>
        <v>1910180</v>
      </c>
      <c r="O5927" s="61">
        <f t="shared" si="298"/>
        <v>0</v>
      </c>
      <c r="P5927" t="s">
        <v>25392</v>
      </c>
    </row>
    <row r="5928" spans="1:16" hidden="1" x14ac:dyDescent="0.3">
      <c r="A5928" s="43">
        <v>2023</v>
      </c>
      <c r="B5928" s="56" t="s">
        <v>20017</v>
      </c>
      <c r="C5928" s="19">
        <f t="shared" si="299"/>
        <v>46966</v>
      </c>
      <c r="D5928" s="56" t="s">
        <v>13350</v>
      </c>
      <c r="E5928" s="55">
        <v>45146</v>
      </c>
      <c r="F5928" s="18">
        <f t="shared" si="300"/>
        <v>8</v>
      </c>
      <c r="G5928" s="56" t="s">
        <v>11860</v>
      </c>
      <c r="H5928" s="56" t="s">
        <v>11719</v>
      </c>
      <c r="I5928" s="56" t="s">
        <v>15157</v>
      </c>
      <c r="J5928" s="57">
        <v>1870000</v>
      </c>
      <c r="K5928" s="58" t="s">
        <v>11726</v>
      </c>
      <c r="L5928" s="57">
        <v>149600</v>
      </c>
      <c r="M5928" s="59">
        <f t="shared" si="297"/>
        <v>2019600</v>
      </c>
      <c r="N5928">
        <f>+VLOOKUP(C5928,'Thanh toán '!M$8228:N$9243,2,0)</f>
        <v>2019600</v>
      </c>
      <c r="O5928" s="61">
        <f t="shared" si="298"/>
        <v>0</v>
      </c>
      <c r="P5928" t="s">
        <v>25392</v>
      </c>
    </row>
    <row r="5929" spans="1:16" hidden="1" x14ac:dyDescent="0.3">
      <c r="A5929" s="43">
        <v>2023</v>
      </c>
      <c r="B5929" s="56" t="s">
        <v>20018</v>
      </c>
      <c r="C5929" s="19">
        <f t="shared" si="299"/>
        <v>46967</v>
      </c>
      <c r="D5929" s="56" t="s">
        <v>13350</v>
      </c>
      <c r="E5929" s="55">
        <v>45146</v>
      </c>
      <c r="F5929" s="18">
        <f t="shared" si="300"/>
        <v>8</v>
      </c>
      <c r="G5929" s="56" t="s">
        <v>11860</v>
      </c>
      <c r="H5929" s="56" t="s">
        <v>11719</v>
      </c>
      <c r="I5929" s="56" t="s">
        <v>14167</v>
      </c>
      <c r="J5929" s="57">
        <v>1267716</v>
      </c>
      <c r="K5929" s="58" t="s">
        <v>11726</v>
      </c>
      <c r="L5929" s="57">
        <v>101417</v>
      </c>
      <c r="M5929" s="59">
        <f t="shared" si="297"/>
        <v>1369133</v>
      </c>
      <c r="N5929">
        <f>+VLOOKUP(C5929,'Thanh toán '!M$8228:N$9243,2,0)</f>
        <v>1369133</v>
      </c>
      <c r="O5929" s="61">
        <f t="shared" si="298"/>
        <v>0</v>
      </c>
      <c r="P5929" t="s">
        <v>25392</v>
      </c>
    </row>
    <row r="5930" spans="1:16" hidden="1" x14ac:dyDescent="0.3">
      <c r="A5930" s="43">
        <v>2023</v>
      </c>
      <c r="B5930" s="56" t="s">
        <v>20019</v>
      </c>
      <c r="C5930" s="19">
        <f t="shared" si="299"/>
        <v>46968</v>
      </c>
      <c r="D5930" s="56" t="s">
        <v>13350</v>
      </c>
      <c r="E5930" s="55">
        <v>45146</v>
      </c>
      <c r="F5930" s="18">
        <f t="shared" si="300"/>
        <v>8</v>
      </c>
      <c r="G5930" s="56" t="s">
        <v>11860</v>
      </c>
      <c r="H5930" s="56" t="s">
        <v>11719</v>
      </c>
      <c r="I5930" s="56" t="s">
        <v>14138</v>
      </c>
      <c r="J5930" s="57">
        <v>1565924</v>
      </c>
      <c r="K5930" s="58" t="s">
        <v>11726</v>
      </c>
      <c r="L5930" s="57">
        <v>125274</v>
      </c>
      <c r="M5930" s="59">
        <f t="shared" si="297"/>
        <v>1691198</v>
      </c>
      <c r="N5930">
        <f>+VLOOKUP(C5930,'Thanh toán '!M$8228:N$9243,2,0)</f>
        <v>1691198</v>
      </c>
      <c r="O5930" s="61">
        <f t="shared" si="298"/>
        <v>0</v>
      </c>
      <c r="P5930" t="s">
        <v>25392</v>
      </c>
    </row>
    <row r="5931" spans="1:16" hidden="1" x14ac:dyDescent="0.3">
      <c r="A5931" s="43">
        <v>2023</v>
      </c>
      <c r="B5931" s="56" t="s">
        <v>20020</v>
      </c>
      <c r="C5931" s="19">
        <f t="shared" si="299"/>
        <v>46969</v>
      </c>
      <c r="D5931" s="56" t="s">
        <v>13350</v>
      </c>
      <c r="E5931" s="55">
        <v>45146</v>
      </c>
      <c r="F5931" s="18">
        <f t="shared" si="300"/>
        <v>8</v>
      </c>
      <c r="G5931" s="56" t="s">
        <v>11860</v>
      </c>
      <c r="H5931" s="56" t="s">
        <v>11719</v>
      </c>
      <c r="I5931" s="56" t="s">
        <v>15087</v>
      </c>
      <c r="J5931" s="57">
        <v>1623408</v>
      </c>
      <c r="K5931" s="58" t="s">
        <v>11726</v>
      </c>
      <c r="L5931" s="57">
        <v>129873</v>
      </c>
      <c r="M5931" s="59">
        <f t="shared" si="297"/>
        <v>1753281</v>
      </c>
      <c r="N5931">
        <f>+VLOOKUP(C5931,'Thanh toán '!M$8228:N$9243,2,0)</f>
        <v>1753281</v>
      </c>
      <c r="O5931" s="61">
        <f t="shared" si="298"/>
        <v>0</v>
      </c>
      <c r="P5931" t="s">
        <v>25392</v>
      </c>
    </row>
    <row r="5932" spans="1:16" hidden="1" x14ac:dyDescent="0.3">
      <c r="A5932" s="43">
        <v>2023</v>
      </c>
      <c r="B5932" s="56" t="s">
        <v>20021</v>
      </c>
      <c r="C5932" s="19">
        <f t="shared" si="299"/>
        <v>46970</v>
      </c>
      <c r="D5932" s="56" t="s">
        <v>13350</v>
      </c>
      <c r="E5932" s="55">
        <v>45146</v>
      </c>
      <c r="F5932" s="18">
        <f t="shared" si="300"/>
        <v>8</v>
      </c>
      <c r="G5932" s="56" t="s">
        <v>11860</v>
      </c>
      <c r="H5932" s="56" t="s">
        <v>11719</v>
      </c>
      <c r="I5932" s="56" t="s">
        <v>14660</v>
      </c>
      <c r="J5932" s="57">
        <v>2919305</v>
      </c>
      <c r="K5932" s="58" t="s">
        <v>11726</v>
      </c>
      <c r="L5932" s="57">
        <v>233544</v>
      </c>
      <c r="M5932" s="59">
        <f t="shared" si="297"/>
        <v>3152849</v>
      </c>
      <c r="N5932">
        <f>+VLOOKUP(C5932,'Thanh toán '!M$8228:N$9243,2,0)</f>
        <v>3152849</v>
      </c>
      <c r="O5932" s="61">
        <f t="shared" si="298"/>
        <v>0</v>
      </c>
      <c r="P5932" t="s">
        <v>25392</v>
      </c>
    </row>
    <row r="5933" spans="1:16" hidden="1" x14ac:dyDescent="0.3">
      <c r="A5933" s="43">
        <v>2023</v>
      </c>
      <c r="B5933" s="56" t="s">
        <v>20022</v>
      </c>
      <c r="C5933" s="19">
        <f t="shared" si="299"/>
        <v>46972</v>
      </c>
      <c r="D5933" s="56" t="s">
        <v>13350</v>
      </c>
      <c r="E5933" s="55">
        <v>45146</v>
      </c>
      <c r="F5933" s="18">
        <f t="shared" si="300"/>
        <v>8</v>
      </c>
      <c r="G5933" s="56" t="s">
        <v>12426</v>
      </c>
      <c r="H5933" s="56" t="s">
        <v>12427</v>
      </c>
      <c r="I5933" s="56" t="s">
        <v>12426</v>
      </c>
      <c r="J5933" s="57">
        <v>551250</v>
      </c>
      <c r="K5933" s="58" t="s">
        <v>11726</v>
      </c>
      <c r="L5933" s="57">
        <v>44100</v>
      </c>
      <c r="M5933" s="59">
        <f t="shared" si="297"/>
        <v>595350</v>
      </c>
      <c r="N5933">
        <f>+VLOOKUP(C5933,'Thanh toán '!M$8228:N$9243,2,0)</f>
        <v>595350</v>
      </c>
      <c r="O5933" s="61">
        <f t="shared" si="298"/>
        <v>0</v>
      </c>
      <c r="P5933" t="s">
        <v>25392</v>
      </c>
    </row>
    <row r="5934" spans="1:16" hidden="1" x14ac:dyDescent="0.3">
      <c r="A5934" s="43">
        <v>2023</v>
      </c>
      <c r="B5934" s="56" t="s">
        <v>20023</v>
      </c>
      <c r="C5934" s="19">
        <f t="shared" si="299"/>
        <v>46973</v>
      </c>
      <c r="D5934" s="56" t="s">
        <v>13350</v>
      </c>
      <c r="E5934" s="55">
        <v>45146</v>
      </c>
      <c r="F5934" s="18">
        <f t="shared" si="300"/>
        <v>8</v>
      </c>
      <c r="G5934" s="56" t="s">
        <v>12545</v>
      </c>
      <c r="H5934" s="56" t="s">
        <v>12546</v>
      </c>
      <c r="I5934" s="56" t="s">
        <v>12545</v>
      </c>
      <c r="J5934" s="57">
        <v>771750</v>
      </c>
      <c r="K5934" s="58" t="s">
        <v>11726</v>
      </c>
      <c r="L5934" s="57">
        <v>61740</v>
      </c>
      <c r="M5934" s="59">
        <f t="shared" si="297"/>
        <v>833490</v>
      </c>
      <c r="N5934">
        <f>+VLOOKUP(C5934,'Thanh toán '!M$8228:N$9243,2,0)</f>
        <v>833490</v>
      </c>
      <c r="O5934" s="61">
        <f t="shared" si="298"/>
        <v>0</v>
      </c>
      <c r="P5934" t="s">
        <v>25392</v>
      </c>
    </row>
    <row r="5935" spans="1:16" hidden="1" x14ac:dyDescent="0.3">
      <c r="A5935" s="43">
        <v>2023</v>
      </c>
      <c r="B5935" s="56" t="s">
        <v>20024</v>
      </c>
      <c r="C5935" s="19">
        <f t="shared" si="299"/>
        <v>46974</v>
      </c>
      <c r="D5935" s="56" t="s">
        <v>13350</v>
      </c>
      <c r="E5935" s="55">
        <v>45146</v>
      </c>
      <c r="F5935" s="18">
        <f t="shared" si="300"/>
        <v>8</v>
      </c>
      <c r="G5935" s="56" t="s">
        <v>13007</v>
      </c>
      <c r="H5935" s="56" t="s">
        <v>12569</v>
      </c>
      <c r="I5935" s="56" t="s">
        <v>13007</v>
      </c>
      <c r="J5935" s="57">
        <v>734310</v>
      </c>
      <c r="K5935" s="58" t="s">
        <v>11726</v>
      </c>
      <c r="L5935" s="57">
        <v>58745</v>
      </c>
      <c r="M5935" s="59">
        <f t="shared" si="297"/>
        <v>793055</v>
      </c>
      <c r="N5935">
        <f>+VLOOKUP(C5935,'Thanh toán '!M$8228:N$9243,2,0)</f>
        <v>793055</v>
      </c>
      <c r="O5935" s="61">
        <f t="shared" si="298"/>
        <v>0</v>
      </c>
      <c r="P5935" t="s">
        <v>25392</v>
      </c>
    </row>
    <row r="5936" spans="1:16" hidden="1" x14ac:dyDescent="0.3">
      <c r="A5936" s="43">
        <v>2023</v>
      </c>
      <c r="B5936" s="56" t="s">
        <v>20025</v>
      </c>
      <c r="C5936" s="19">
        <f t="shared" si="299"/>
        <v>46975</v>
      </c>
      <c r="D5936" s="56" t="s">
        <v>13350</v>
      </c>
      <c r="E5936" s="55">
        <v>45146</v>
      </c>
      <c r="F5936" s="18">
        <f t="shared" si="300"/>
        <v>8</v>
      </c>
      <c r="G5936" s="56" t="s">
        <v>12263</v>
      </c>
      <c r="H5936" s="56" t="s">
        <v>12264</v>
      </c>
      <c r="I5936" s="56" t="s">
        <v>12263</v>
      </c>
      <c r="J5936" s="57">
        <v>2798260</v>
      </c>
      <c r="K5936" s="58" t="s">
        <v>11726</v>
      </c>
      <c r="L5936" s="57">
        <v>223861</v>
      </c>
      <c r="M5936" s="59">
        <f t="shared" si="297"/>
        <v>3022121</v>
      </c>
      <c r="N5936">
        <f>+VLOOKUP(C5936,'Thanh toán '!M$8228:N$9243,2,0)</f>
        <v>3022121</v>
      </c>
      <c r="O5936" s="61">
        <f t="shared" si="298"/>
        <v>0</v>
      </c>
      <c r="P5936" t="s">
        <v>25392</v>
      </c>
    </row>
    <row r="5937" spans="1:16" hidden="1" x14ac:dyDescent="0.3">
      <c r="A5937" s="43">
        <v>2023</v>
      </c>
      <c r="B5937" s="56" t="s">
        <v>20026</v>
      </c>
      <c r="C5937" s="19">
        <f t="shared" si="299"/>
        <v>46976</v>
      </c>
      <c r="D5937" s="56" t="s">
        <v>13350</v>
      </c>
      <c r="E5937" s="55">
        <v>45146</v>
      </c>
      <c r="F5937" s="18">
        <f t="shared" si="300"/>
        <v>8</v>
      </c>
      <c r="G5937" s="56" t="s">
        <v>12788</v>
      </c>
      <c r="H5937" s="56" t="s">
        <v>12789</v>
      </c>
      <c r="I5937" s="56" t="s">
        <v>12788</v>
      </c>
      <c r="J5937" s="57">
        <v>2811470</v>
      </c>
      <c r="K5937" s="58" t="s">
        <v>11726</v>
      </c>
      <c r="L5937" s="57">
        <v>224918</v>
      </c>
      <c r="M5937" s="59">
        <f t="shared" si="297"/>
        <v>3036388</v>
      </c>
      <c r="N5937">
        <f>+VLOOKUP(C5937,'Thanh toán '!M$8228:N$9243,2,0)</f>
        <v>3036388</v>
      </c>
      <c r="O5937" s="61">
        <f t="shared" si="298"/>
        <v>0</v>
      </c>
      <c r="P5937" t="s">
        <v>25392</v>
      </c>
    </row>
    <row r="5938" spans="1:16" hidden="1" x14ac:dyDescent="0.3">
      <c r="A5938" s="43">
        <v>2023</v>
      </c>
      <c r="B5938" s="56" t="s">
        <v>20027</v>
      </c>
      <c r="C5938" s="19">
        <f t="shared" si="299"/>
        <v>46977</v>
      </c>
      <c r="D5938" s="56" t="s">
        <v>13350</v>
      </c>
      <c r="E5938" s="55">
        <v>45146</v>
      </c>
      <c r="F5938" s="18">
        <f t="shared" si="300"/>
        <v>8</v>
      </c>
      <c r="G5938" s="56" t="s">
        <v>12309</v>
      </c>
      <c r="H5938" s="56" t="s">
        <v>12310</v>
      </c>
      <c r="I5938" s="56" t="s">
        <v>12309</v>
      </c>
      <c r="J5938" s="57">
        <v>4325150</v>
      </c>
      <c r="K5938" s="58" t="s">
        <v>11726</v>
      </c>
      <c r="L5938" s="57">
        <v>346012</v>
      </c>
      <c r="M5938" s="59">
        <f t="shared" si="297"/>
        <v>4671162</v>
      </c>
      <c r="N5938">
        <f>+VLOOKUP(C5938,'Thanh toán '!M$8228:N$9243,2,0)</f>
        <v>4671162</v>
      </c>
      <c r="O5938" s="61">
        <f t="shared" si="298"/>
        <v>0</v>
      </c>
      <c r="P5938" t="s">
        <v>25392</v>
      </c>
    </row>
    <row r="5939" spans="1:16" hidden="1" x14ac:dyDescent="0.3">
      <c r="A5939" s="43">
        <v>2023</v>
      </c>
      <c r="B5939" s="56" t="s">
        <v>20028</v>
      </c>
      <c r="C5939" s="19">
        <f t="shared" si="299"/>
        <v>46978</v>
      </c>
      <c r="D5939" s="56" t="s">
        <v>13350</v>
      </c>
      <c r="E5939" s="55">
        <v>45146</v>
      </c>
      <c r="F5939" s="18">
        <f t="shared" si="300"/>
        <v>8</v>
      </c>
      <c r="G5939" s="56" t="s">
        <v>12556</v>
      </c>
      <c r="H5939" s="56" t="s">
        <v>12557</v>
      </c>
      <c r="I5939" s="56" t="s">
        <v>12556</v>
      </c>
      <c r="J5939" s="57">
        <v>3644500</v>
      </c>
      <c r="K5939" s="58" t="s">
        <v>11726</v>
      </c>
      <c r="L5939" s="57">
        <v>291560</v>
      </c>
      <c r="M5939" s="59">
        <f t="shared" si="297"/>
        <v>3936060</v>
      </c>
      <c r="N5939">
        <f>+VLOOKUP(C5939,'Thanh toán '!M$8228:N$9243,2,0)</f>
        <v>3936060</v>
      </c>
      <c r="O5939" s="61">
        <f t="shared" si="298"/>
        <v>0</v>
      </c>
      <c r="P5939" t="s">
        <v>25392</v>
      </c>
    </row>
    <row r="5940" spans="1:16" hidden="1" x14ac:dyDescent="0.3">
      <c r="A5940" s="43">
        <v>2023</v>
      </c>
      <c r="B5940" s="56" t="s">
        <v>20029</v>
      </c>
      <c r="C5940" s="19">
        <f t="shared" si="299"/>
        <v>46979</v>
      </c>
      <c r="D5940" s="56" t="s">
        <v>13350</v>
      </c>
      <c r="E5940" s="55">
        <v>45146</v>
      </c>
      <c r="F5940" s="18">
        <f t="shared" si="300"/>
        <v>8</v>
      </c>
      <c r="G5940" s="56" t="s">
        <v>12293</v>
      </c>
      <c r="H5940" s="56" t="s">
        <v>12294</v>
      </c>
      <c r="I5940" s="56" t="s">
        <v>12293</v>
      </c>
      <c r="J5940" s="57">
        <v>2254216</v>
      </c>
      <c r="K5940" s="58" t="s">
        <v>11726</v>
      </c>
      <c r="L5940" s="57">
        <v>180337</v>
      </c>
      <c r="M5940" s="59">
        <f t="shared" si="297"/>
        <v>2434553</v>
      </c>
      <c r="N5940">
        <f>+VLOOKUP(C5940,'Thanh toán '!M$8228:N$9243,2,0)</f>
        <v>2434553</v>
      </c>
      <c r="O5940" s="61">
        <f t="shared" si="298"/>
        <v>0</v>
      </c>
      <c r="P5940" t="s">
        <v>25392</v>
      </c>
    </row>
    <row r="5941" spans="1:16" hidden="1" x14ac:dyDescent="0.3">
      <c r="A5941" s="43">
        <v>2023</v>
      </c>
      <c r="B5941" s="56" t="s">
        <v>20030</v>
      </c>
      <c r="C5941" s="19">
        <f t="shared" si="299"/>
        <v>46980</v>
      </c>
      <c r="D5941" s="56" t="s">
        <v>13350</v>
      </c>
      <c r="E5941" s="55">
        <v>45146</v>
      </c>
      <c r="F5941" s="18">
        <f t="shared" si="300"/>
        <v>8</v>
      </c>
      <c r="G5941" s="56" t="s">
        <v>12565</v>
      </c>
      <c r="H5941" s="56" t="s">
        <v>12566</v>
      </c>
      <c r="I5941" s="56" t="s">
        <v>12565</v>
      </c>
      <c r="J5941" s="57">
        <v>734310</v>
      </c>
      <c r="K5941" s="58" t="s">
        <v>11726</v>
      </c>
      <c r="L5941" s="57">
        <v>58745</v>
      </c>
      <c r="M5941" s="59">
        <f t="shared" ref="M5941:M6004" si="301">+L5941+J5941</f>
        <v>793055</v>
      </c>
      <c r="N5941">
        <f>+VLOOKUP(C5941,'Thanh toán '!M$8228:N$9243,2,0)</f>
        <v>793055</v>
      </c>
      <c r="O5941" s="61">
        <f t="shared" si="298"/>
        <v>0</v>
      </c>
      <c r="P5941" t="s">
        <v>25392</v>
      </c>
    </row>
    <row r="5942" spans="1:16" hidden="1" x14ac:dyDescent="0.3">
      <c r="A5942" s="43">
        <v>2023</v>
      </c>
      <c r="B5942" s="56" t="s">
        <v>20031</v>
      </c>
      <c r="C5942" s="19">
        <f t="shared" si="299"/>
        <v>46983</v>
      </c>
      <c r="D5942" s="56" t="s">
        <v>13350</v>
      </c>
      <c r="E5942" s="55">
        <v>45147</v>
      </c>
      <c r="F5942" s="18">
        <f t="shared" si="300"/>
        <v>8</v>
      </c>
      <c r="G5942" s="56" t="s">
        <v>11799</v>
      </c>
      <c r="H5942" s="56" t="s">
        <v>11725</v>
      </c>
      <c r="I5942" s="56" t="s">
        <v>13405</v>
      </c>
      <c r="J5942" s="57">
        <v>791452</v>
      </c>
      <c r="K5942" s="58" t="s">
        <v>11726</v>
      </c>
      <c r="L5942" s="57">
        <v>63316</v>
      </c>
      <c r="M5942" s="59">
        <f t="shared" si="301"/>
        <v>854768</v>
      </c>
      <c r="N5942">
        <f>+VLOOKUP(C5942,'Thanh toán '!M$8228:N$9243,2,0)</f>
        <v>854768</v>
      </c>
      <c r="O5942" s="61">
        <f t="shared" si="298"/>
        <v>0</v>
      </c>
      <c r="P5942" t="s">
        <v>25392</v>
      </c>
    </row>
    <row r="5943" spans="1:16" hidden="1" x14ac:dyDescent="0.3">
      <c r="A5943" s="43">
        <v>2023</v>
      </c>
      <c r="B5943" s="56" t="s">
        <v>20032</v>
      </c>
      <c r="C5943" s="19">
        <f t="shared" si="299"/>
        <v>46985</v>
      </c>
      <c r="D5943" s="56" t="s">
        <v>13350</v>
      </c>
      <c r="E5943" s="55">
        <v>45147</v>
      </c>
      <c r="F5943" s="18">
        <f t="shared" si="300"/>
        <v>8</v>
      </c>
      <c r="G5943" s="56" t="s">
        <v>11799</v>
      </c>
      <c r="H5943" s="56" t="s">
        <v>11725</v>
      </c>
      <c r="I5943" s="56" t="s">
        <v>13493</v>
      </c>
      <c r="J5943" s="57">
        <v>367155</v>
      </c>
      <c r="K5943" s="58" t="s">
        <v>11726</v>
      </c>
      <c r="L5943" s="57">
        <v>29372</v>
      </c>
      <c r="M5943" s="59">
        <f t="shared" si="301"/>
        <v>396527</v>
      </c>
      <c r="N5943">
        <f>+VLOOKUP(C5943,'Thanh toán '!M$8228:N$9243,2,0)</f>
        <v>396527</v>
      </c>
      <c r="O5943" s="61">
        <f t="shared" si="298"/>
        <v>0</v>
      </c>
      <c r="P5943" t="s">
        <v>25392</v>
      </c>
    </row>
    <row r="5944" spans="1:16" hidden="1" x14ac:dyDescent="0.3">
      <c r="A5944" s="43">
        <v>2023</v>
      </c>
      <c r="B5944" s="56" t="s">
        <v>20033</v>
      </c>
      <c r="C5944" s="19">
        <f t="shared" si="299"/>
        <v>46986</v>
      </c>
      <c r="D5944" s="56" t="s">
        <v>13350</v>
      </c>
      <c r="E5944" s="55">
        <v>45147</v>
      </c>
      <c r="F5944" s="18">
        <f t="shared" si="300"/>
        <v>8</v>
      </c>
      <c r="G5944" s="56" t="s">
        <v>11799</v>
      </c>
      <c r="H5944" s="56" t="s">
        <v>11725</v>
      </c>
      <c r="I5944" s="56" t="s">
        <v>13491</v>
      </c>
      <c r="J5944" s="57">
        <v>608108</v>
      </c>
      <c r="K5944" s="58" t="s">
        <v>11726</v>
      </c>
      <c r="L5944" s="57">
        <v>48649</v>
      </c>
      <c r="M5944" s="59">
        <f t="shared" si="301"/>
        <v>656757</v>
      </c>
      <c r="N5944">
        <f>+VLOOKUP(C5944,'Thanh toán '!M$8228:N$9243,2,0)</f>
        <v>656757</v>
      </c>
      <c r="O5944" s="61">
        <f t="shared" si="298"/>
        <v>0</v>
      </c>
      <c r="P5944" t="s">
        <v>25392</v>
      </c>
    </row>
    <row r="5945" spans="1:16" hidden="1" x14ac:dyDescent="0.3">
      <c r="A5945" s="43">
        <v>2023</v>
      </c>
      <c r="B5945" s="56" t="s">
        <v>20034</v>
      </c>
      <c r="C5945" s="19">
        <f t="shared" si="299"/>
        <v>46987</v>
      </c>
      <c r="D5945" s="56" t="s">
        <v>13350</v>
      </c>
      <c r="E5945" s="55">
        <v>45147</v>
      </c>
      <c r="F5945" s="18">
        <f t="shared" si="300"/>
        <v>8</v>
      </c>
      <c r="G5945" s="56" t="s">
        <v>11799</v>
      </c>
      <c r="H5945" s="56" t="s">
        <v>11725</v>
      </c>
      <c r="I5945" s="56" t="s">
        <v>13597</v>
      </c>
      <c r="J5945" s="57">
        <v>1768685</v>
      </c>
      <c r="K5945" s="58" t="s">
        <v>11726</v>
      </c>
      <c r="L5945" s="57">
        <v>141495</v>
      </c>
      <c r="M5945" s="59">
        <f t="shared" si="301"/>
        <v>1910180</v>
      </c>
      <c r="N5945">
        <f>+VLOOKUP(C5945,'Thanh toán '!M$8228:N$9243,2,0)</f>
        <v>1910180</v>
      </c>
      <c r="O5945" s="61">
        <f t="shared" si="298"/>
        <v>0</v>
      </c>
      <c r="P5945" t="s">
        <v>25392</v>
      </c>
    </row>
    <row r="5946" spans="1:16" hidden="1" x14ac:dyDescent="0.3">
      <c r="A5946" s="43">
        <v>2023</v>
      </c>
      <c r="B5946" s="56" t="s">
        <v>20035</v>
      </c>
      <c r="C5946" s="19">
        <f t="shared" si="299"/>
        <v>46988</v>
      </c>
      <c r="D5946" s="56" t="s">
        <v>13350</v>
      </c>
      <c r="E5946" s="55">
        <v>45147</v>
      </c>
      <c r="F5946" s="18">
        <f t="shared" si="300"/>
        <v>8</v>
      </c>
      <c r="G5946" s="56" t="s">
        <v>11799</v>
      </c>
      <c r="H5946" s="56" t="s">
        <v>11725</v>
      </c>
      <c r="I5946" s="56" t="s">
        <v>15363</v>
      </c>
      <c r="J5946" s="57">
        <v>584309</v>
      </c>
      <c r="K5946" s="58" t="s">
        <v>11726</v>
      </c>
      <c r="L5946" s="57">
        <v>46745</v>
      </c>
      <c r="M5946" s="59">
        <f t="shared" si="301"/>
        <v>631054</v>
      </c>
      <c r="N5946">
        <f>+VLOOKUP(C5946,'Thanh toán '!M$8228:N$9243,2,0)</f>
        <v>631054</v>
      </c>
      <c r="O5946" s="61">
        <f t="shared" si="298"/>
        <v>0</v>
      </c>
      <c r="P5946" t="s">
        <v>25392</v>
      </c>
    </row>
    <row r="5947" spans="1:16" hidden="1" x14ac:dyDescent="0.3">
      <c r="A5947" s="43">
        <v>2023</v>
      </c>
      <c r="B5947" s="56" t="s">
        <v>20036</v>
      </c>
      <c r="C5947" s="19">
        <f t="shared" si="299"/>
        <v>46989</v>
      </c>
      <c r="D5947" s="56" t="s">
        <v>13350</v>
      </c>
      <c r="E5947" s="55">
        <v>45147</v>
      </c>
      <c r="F5947" s="18">
        <f t="shared" si="300"/>
        <v>8</v>
      </c>
      <c r="G5947" s="56" t="s">
        <v>12282</v>
      </c>
      <c r="H5947" s="56" t="s">
        <v>12283</v>
      </c>
      <c r="I5947" s="56" t="s">
        <v>12282</v>
      </c>
      <c r="J5947" s="57">
        <v>2856530</v>
      </c>
      <c r="K5947" s="58" t="s">
        <v>11726</v>
      </c>
      <c r="L5947" s="57">
        <v>228522</v>
      </c>
      <c r="M5947" s="59">
        <f t="shared" si="301"/>
        <v>3085052</v>
      </c>
      <c r="N5947">
        <f>+VLOOKUP(C5947,'Thanh toán '!M$8228:N$9243,2,0)</f>
        <v>3085052</v>
      </c>
      <c r="O5947" s="61">
        <f t="shared" si="298"/>
        <v>0</v>
      </c>
      <c r="P5947" t="s">
        <v>25392</v>
      </c>
    </row>
    <row r="5948" spans="1:16" hidden="1" x14ac:dyDescent="0.3">
      <c r="A5948" s="43">
        <v>2023</v>
      </c>
      <c r="B5948" s="56" t="s">
        <v>20037</v>
      </c>
      <c r="C5948" s="19">
        <f t="shared" si="299"/>
        <v>46992</v>
      </c>
      <c r="D5948" s="56" t="s">
        <v>13350</v>
      </c>
      <c r="E5948" s="55">
        <v>45147</v>
      </c>
      <c r="F5948" s="18">
        <f t="shared" si="300"/>
        <v>8</v>
      </c>
      <c r="G5948" s="56" t="s">
        <v>11799</v>
      </c>
      <c r="H5948" s="56" t="s">
        <v>11725</v>
      </c>
      <c r="I5948" s="56" t="s">
        <v>13534</v>
      </c>
      <c r="J5948" s="57">
        <v>1569304</v>
      </c>
      <c r="K5948" s="58" t="s">
        <v>11726</v>
      </c>
      <c r="L5948" s="57">
        <v>125544</v>
      </c>
      <c r="M5948" s="59">
        <f t="shared" si="301"/>
        <v>1694848</v>
      </c>
      <c r="N5948">
        <f>+VLOOKUP(C5948,'Thanh toán '!M$8228:N$9243,2,0)</f>
        <v>1694848</v>
      </c>
      <c r="O5948" s="61">
        <f t="shared" ref="O5948:O6011" si="302">+N5948-M5948</f>
        <v>0</v>
      </c>
      <c r="P5948" t="s">
        <v>25392</v>
      </c>
    </row>
    <row r="5949" spans="1:16" hidden="1" x14ac:dyDescent="0.3">
      <c r="A5949" s="43">
        <v>2023</v>
      </c>
      <c r="B5949" s="56" t="s">
        <v>20038</v>
      </c>
      <c r="C5949" s="19">
        <f t="shared" si="299"/>
        <v>46993</v>
      </c>
      <c r="D5949" s="56" t="s">
        <v>13350</v>
      </c>
      <c r="E5949" s="55">
        <v>45147</v>
      </c>
      <c r="F5949" s="18">
        <f t="shared" si="300"/>
        <v>8</v>
      </c>
      <c r="G5949" s="56" t="s">
        <v>11799</v>
      </c>
      <c r="H5949" s="56" t="s">
        <v>11725</v>
      </c>
      <c r="I5949" s="56" t="s">
        <v>13589</v>
      </c>
      <c r="J5949" s="57">
        <v>555290</v>
      </c>
      <c r="K5949" s="58" t="s">
        <v>11726</v>
      </c>
      <c r="L5949" s="57">
        <v>44423</v>
      </c>
      <c r="M5949" s="59">
        <f t="shared" si="301"/>
        <v>599713</v>
      </c>
      <c r="N5949">
        <f>+VLOOKUP(C5949,'Thanh toán '!M$8228:N$9243,2,0)</f>
        <v>599713</v>
      </c>
      <c r="O5949" s="61">
        <f t="shared" si="302"/>
        <v>0</v>
      </c>
      <c r="P5949" t="s">
        <v>25392</v>
      </c>
    </row>
    <row r="5950" spans="1:16" hidden="1" x14ac:dyDescent="0.3">
      <c r="A5950" s="43">
        <v>2023</v>
      </c>
      <c r="B5950" s="56" t="s">
        <v>20039</v>
      </c>
      <c r="C5950" s="19">
        <f t="shared" si="299"/>
        <v>46995</v>
      </c>
      <c r="D5950" s="56" t="s">
        <v>13350</v>
      </c>
      <c r="E5950" s="55">
        <v>45147</v>
      </c>
      <c r="F5950" s="18">
        <f t="shared" si="300"/>
        <v>8</v>
      </c>
      <c r="G5950" s="56" t="s">
        <v>12581</v>
      </c>
      <c r="H5950" s="56" t="s">
        <v>12582</v>
      </c>
      <c r="I5950" s="56" t="s">
        <v>12581</v>
      </c>
      <c r="J5950" s="57">
        <v>2123435</v>
      </c>
      <c r="K5950" s="58" t="s">
        <v>11726</v>
      </c>
      <c r="L5950" s="57">
        <v>169875</v>
      </c>
      <c r="M5950" s="59">
        <f t="shared" si="301"/>
        <v>2293310</v>
      </c>
      <c r="N5950">
        <f>+VLOOKUP(C5950,'Thanh toán '!M$8228:N$9243,2,0)</f>
        <v>2293310</v>
      </c>
      <c r="O5950" s="61">
        <f t="shared" si="302"/>
        <v>0</v>
      </c>
      <c r="P5950" t="s">
        <v>25392</v>
      </c>
    </row>
    <row r="5951" spans="1:16" hidden="1" x14ac:dyDescent="0.3">
      <c r="A5951" s="43">
        <v>2023</v>
      </c>
      <c r="B5951" s="56" t="s">
        <v>20040</v>
      </c>
      <c r="C5951" s="19">
        <f t="shared" si="299"/>
        <v>46997</v>
      </c>
      <c r="D5951" s="56" t="s">
        <v>13350</v>
      </c>
      <c r="E5951" s="55">
        <v>45147</v>
      </c>
      <c r="F5951" s="18">
        <f t="shared" si="300"/>
        <v>8</v>
      </c>
      <c r="G5951" s="56" t="s">
        <v>11799</v>
      </c>
      <c r="H5951" s="56" t="s">
        <v>11725</v>
      </c>
      <c r="I5951" s="56" t="s">
        <v>16587</v>
      </c>
      <c r="J5951" s="57">
        <v>553467</v>
      </c>
      <c r="K5951" s="58" t="s">
        <v>11726</v>
      </c>
      <c r="L5951" s="57">
        <v>44277</v>
      </c>
      <c r="M5951" s="59">
        <f t="shared" si="301"/>
        <v>597744</v>
      </c>
      <c r="N5951">
        <f>+VLOOKUP(C5951,'Thanh toán '!M$8228:N$9243,2,0)</f>
        <v>597744</v>
      </c>
      <c r="O5951" s="61">
        <f t="shared" si="302"/>
        <v>0</v>
      </c>
      <c r="P5951" t="s">
        <v>25392</v>
      </c>
    </row>
    <row r="5952" spans="1:16" hidden="1" x14ac:dyDescent="0.3">
      <c r="A5952" s="43">
        <v>2023</v>
      </c>
      <c r="B5952" s="56" t="s">
        <v>20041</v>
      </c>
      <c r="C5952" s="19">
        <f t="shared" si="299"/>
        <v>46998</v>
      </c>
      <c r="D5952" s="56" t="s">
        <v>13350</v>
      </c>
      <c r="E5952" s="55">
        <v>45147</v>
      </c>
      <c r="F5952" s="18">
        <f t="shared" si="300"/>
        <v>8</v>
      </c>
      <c r="G5952" s="56" t="s">
        <v>11799</v>
      </c>
      <c r="H5952" s="56" t="s">
        <v>11725</v>
      </c>
      <c r="I5952" s="56" t="s">
        <v>13430</v>
      </c>
      <c r="J5952" s="57">
        <v>989315</v>
      </c>
      <c r="K5952" s="58" t="s">
        <v>11726</v>
      </c>
      <c r="L5952" s="57">
        <v>79145</v>
      </c>
      <c r="M5952" s="59">
        <f t="shared" si="301"/>
        <v>1068460</v>
      </c>
      <c r="N5952">
        <f>+VLOOKUP(C5952,'Thanh toán '!M$8228:N$9243,2,0)</f>
        <v>1068460</v>
      </c>
      <c r="O5952" s="61">
        <f t="shared" si="302"/>
        <v>0</v>
      </c>
      <c r="P5952" t="s">
        <v>25392</v>
      </c>
    </row>
    <row r="5953" spans="1:16" hidden="1" x14ac:dyDescent="0.3">
      <c r="A5953" s="43">
        <v>2023</v>
      </c>
      <c r="B5953" s="56" t="s">
        <v>20042</v>
      </c>
      <c r="C5953" s="19">
        <f t="shared" si="299"/>
        <v>46999</v>
      </c>
      <c r="D5953" s="56" t="s">
        <v>13350</v>
      </c>
      <c r="E5953" s="55">
        <v>45147</v>
      </c>
      <c r="F5953" s="18">
        <f t="shared" si="300"/>
        <v>8</v>
      </c>
      <c r="G5953" s="56" t="s">
        <v>11799</v>
      </c>
      <c r="H5953" s="56" t="s">
        <v>11725</v>
      </c>
      <c r="I5953" s="56" t="s">
        <v>13399</v>
      </c>
      <c r="J5953" s="57">
        <v>806200</v>
      </c>
      <c r="K5953" s="58" t="s">
        <v>11726</v>
      </c>
      <c r="L5953" s="57">
        <v>64496</v>
      </c>
      <c r="M5953" s="59">
        <f t="shared" si="301"/>
        <v>870696</v>
      </c>
      <c r="N5953">
        <f>+VLOOKUP(C5953,'Thanh toán '!M$8228:N$9243,2,0)</f>
        <v>870696</v>
      </c>
      <c r="O5953" s="61">
        <f t="shared" si="302"/>
        <v>0</v>
      </c>
      <c r="P5953" t="s">
        <v>25392</v>
      </c>
    </row>
    <row r="5954" spans="1:16" hidden="1" x14ac:dyDescent="0.3">
      <c r="A5954" s="43">
        <v>2023</v>
      </c>
      <c r="B5954" s="56" t="s">
        <v>20043</v>
      </c>
      <c r="C5954" s="19">
        <f t="shared" si="299"/>
        <v>47001</v>
      </c>
      <c r="D5954" s="56" t="s">
        <v>13350</v>
      </c>
      <c r="E5954" s="55">
        <v>45147</v>
      </c>
      <c r="F5954" s="18">
        <f t="shared" si="300"/>
        <v>8</v>
      </c>
      <c r="G5954" s="56" t="s">
        <v>11799</v>
      </c>
      <c r="H5954" s="56" t="s">
        <v>11725</v>
      </c>
      <c r="I5954" s="56" t="s">
        <v>13885</v>
      </c>
      <c r="J5954" s="57">
        <v>850875</v>
      </c>
      <c r="K5954" s="58" t="s">
        <v>11726</v>
      </c>
      <c r="L5954" s="57">
        <v>68070</v>
      </c>
      <c r="M5954" s="59">
        <f t="shared" si="301"/>
        <v>918945</v>
      </c>
      <c r="N5954">
        <f>+VLOOKUP(C5954,'Thanh toán '!M$8228:N$9243,2,0)</f>
        <v>918945</v>
      </c>
      <c r="O5954" s="61">
        <f t="shared" si="302"/>
        <v>0</v>
      </c>
      <c r="P5954" t="s">
        <v>25392</v>
      </c>
    </row>
    <row r="5955" spans="1:16" hidden="1" x14ac:dyDescent="0.3">
      <c r="A5955" s="43">
        <v>2023</v>
      </c>
      <c r="B5955" s="56" t="s">
        <v>20044</v>
      </c>
      <c r="C5955" s="19">
        <f t="shared" si="299"/>
        <v>47002</v>
      </c>
      <c r="D5955" s="56" t="s">
        <v>13350</v>
      </c>
      <c r="E5955" s="55">
        <v>45147</v>
      </c>
      <c r="F5955" s="18">
        <f t="shared" si="300"/>
        <v>8</v>
      </c>
      <c r="G5955" s="56" t="s">
        <v>11799</v>
      </c>
      <c r="H5955" s="56" t="s">
        <v>11725</v>
      </c>
      <c r="I5955" s="56" t="s">
        <v>13507</v>
      </c>
      <c r="J5955" s="57">
        <v>605660</v>
      </c>
      <c r="K5955" s="58" t="s">
        <v>11726</v>
      </c>
      <c r="L5955" s="57">
        <v>48453</v>
      </c>
      <c r="M5955" s="59">
        <f t="shared" si="301"/>
        <v>654113</v>
      </c>
      <c r="N5955">
        <f>+VLOOKUP(C5955,'Thanh toán '!M$8228:N$9243,2,0)</f>
        <v>654113</v>
      </c>
      <c r="O5955" s="61">
        <f t="shared" si="302"/>
        <v>0</v>
      </c>
      <c r="P5955" t="s">
        <v>25392</v>
      </c>
    </row>
    <row r="5956" spans="1:16" hidden="1" x14ac:dyDescent="0.3">
      <c r="A5956" s="43">
        <v>2023</v>
      </c>
      <c r="B5956" s="56" t="s">
        <v>20045</v>
      </c>
      <c r="C5956" s="19">
        <f t="shared" si="299"/>
        <v>47005</v>
      </c>
      <c r="D5956" s="56" t="s">
        <v>13350</v>
      </c>
      <c r="E5956" s="55">
        <v>45147</v>
      </c>
      <c r="F5956" s="18">
        <f t="shared" si="300"/>
        <v>8</v>
      </c>
      <c r="G5956" s="56" t="s">
        <v>11799</v>
      </c>
      <c r="H5956" s="56" t="s">
        <v>11725</v>
      </c>
      <c r="I5956" s="56" t="s">
        <v>13658</v>
      </c>
      <c r="J5956" s="57">
        <v>494452</v>
      </c>
      <c r="K5956" s="58" t="s">
        <v>11726</v>
      </c>
      <c r="L5956" s="57">
        <v>39556</v>
      </c>
      <c r="M5956" s="59">
        <f t="shared" si="301"/>
        <v>534008</v>
      </c>
      <c r="N5956">
        <f>+VLOOKUP(C5956,'Thanh toán '!M$8228:N$9243,2,0)</f>
        <v>534008</v>
      </c>
      <c r="O5956" s="61">
        <f t="shared" si="302"/>
        <v>0</v>
      </c>
      <c r="P5956" t="s">
        <v>25392</v>
      </c>
    </row>
    <row r="5957" spans="1:16" hidden="1" x14ac:dyDescent="0.3">
      <c r="A5957" s="43">
        <v>2023</v>
      </c>
      <c r="B5957" s="56" t="s">
        <v>20046</v>
      </c>
      <c r="C5957" s="19">
        <f t="shared" si="299"/>
        <v>47006</v>
      </c>
      <c r="D5957" s="56" t="s">
        <v>13350</v>
      </c>
      <c r="E5957" s="55">
        <v>45147</v>
      </c>
      <c r="F5957" s="18">
        <f t="shared" si="300"/>
        <v>8</v>
      </c>
      <c r="G5957" s="56" t="s">
        <v>11799</v>
      </c>
      <c r="H5957" s="56" t="s">
        <v>11725</v>
      </c>
      <c r="I5957" s="56" t="s">
        <v>13846</v>
      </c>
      <c r="J5957" s="57">
        <v>250910</v>
      </c>
      <c r="K5957" s="58" t="s">
        <v>11726</v>
      </c>
      <c r="L5957" s="57">
        <v>20073</v>
      </c>
      <c r="M5957" s="59">
        <f t="shared" si="301"/>
        <v>270983</v>
      </c>
      <c r="N5957">
        <f>+VLOOKUP(C5957,'Thanh toán '!M$8228:N$9243,2,0)</f>
        <v>270983</v>
      </c>
      <c r="O5957" s="61">
        <f t="shared" si="302"/>
        <v>0</v>
      </c>
      <c r="P5957" t="s">
        <v>25392</v>
      </c>
    </row>
    <row r="5958" spans="1:16" hidden="1" x14ac:dyDescent="0.3">
      <c r="A5958" s="43">
        <v>2023</v>
      </c>
      <c r="B5958" s="56" t="s">
        <v>20047</v>
      </c>
      <c r="C5958" s="19">
        <f t="shared" ref="C5958:C6021" si="303">+B5958*1</f>
        <v>47007</v>
      </c>
      <c r="D5958" s="56" t="s">
        <v>13350</v>
      </c>
      <c r="E5958" s="55">
        <v>45147</v>
      </c>
      <c r="F5958" s="18">
        <f t="shared" ref="F5958:F6021" si="304">+MONTH(E5958)</f>
        <v>8</v>
      </c>
      <c r="G5958" s="56" t="s">
        <v>11799</v>
      </c>
      <c r="H5958" s="56" t="s">
        <v>11725</v>
      </c>
      <c r="I5958" s="56" t="s">
        <v>14059</v>
      </c>
      <c r="J5958" s="57">
        <v>704013</v>
      </c>
      <c r="K5958" s="58" t="s">
        <v>11726</v>
      </c>
      <c r="L5958" s="57">
        <v>56321</v>
      </c>
      <c r="M5958" s="59">
        <f t="shared" si="301"/>
        <v>760334</v>
      </c>
      <c r="N5958">
        <f>+VLOOKUP(C5958,'Thanh toán '!M$8228:N$9243,2,0)</f>
        <v>760334</v>
      </c>
      <c r="O5958" s="61">
        <f t="shared" si="302"/>
        <v>0</v>
      </c>
      <c r="P5958" t="s">
        <v>25392</v>
      </c>
    </row>
    <row r="5959" spans="1:16" hidden="1" x14ac:dyDescent="0.3">
      <c r="A5959" s="43">
        <v>2023</v>
      </c>
      <c r="B5959" s="56" t="s">
        <v>20048</v>
      </c>
      <c r="C5959" s="19">
        <f t="shared" si="303"/>
        <v>47008</v>
      </c>
      <c r="D5959" s="56" t="s">
        <v>13350</v>
      </c>
      <c r="E5959" s="55">
        <v>45147</v>
      </c>
      <c r="F5959" s="18">
        <f t="shared" si="304"/>
        <v>8</v>
      </c>
      <c r="G5959" s="56" t="s">
        <v>11799</v>
      </c>
      <c r="H5959" s="56" t="s">
        <v>11725</v>
      </c>
      <c r="I5959" s="56" t="s">
        <v>13835</v>
      </c>
      <c r="J5959" s="57">
        <v>1173355</v>
      </c>
      <c r="K5959" s="58" t="s">
        <v>11726</v>
      </c>
      <c r="L5959" s="57">
        <v>93868</v>
      </c>
      <c r="M5959" s="59">
        <f t="shared" si="301"/>
        <v>1267223</v>
      </c>
      <c r="N5959">
        <f>+VLOOKUP(C5959,'Thanh toán '!M$8228:N$9243,2,0)</f>
        <v>1267223</v>
      </c>
      <c r="O5959" s="61">
        <f t="shared" si="302"/>
        <v>0</v>
      </c>
      <c r="P5959" t="s">
        <v>25392</v>
      </c>
    </row>
    <row r="5960" spans="1:16" hidden="1" x14ac:dyDescent="0.3">
      <c r="A5960" s="43">
        <v>2023</v>
      </c>
      <c r="B5960" s="56" t="s">
        <v>20049</v>
      </c>
      <c r="C5960" s="19">
        <f t="shared" si="303"/>
        <v>47013</v>
      </c>
      <c r="D5960" s="56" t="s">
        <v>13350</v>
      </c>
      <c r="E5960" s="55">
        <v>45147</v>
      </c>
      <c r="F5960" s="18">
        <f t="shared" si="304"/>
        <v>8</v>
      </c>
      <c r="G5960" s="56" t="s">
        <v>11768</v>
      </c>
      <c r="H5960" s="56" t="s">
        <v>11769</v>
      </c>
      <c r="I5960" s="56" t="s">
        <v>11768</v>
      </c>
      <c r="J5960" s="57">
        <v>2046425</v>
      </c>
      <c r="K5960" s="58" t="s">
        <v>11726</v>
      </c>
      <c r="L5960" s="57">
        <v>163714</v>
      </c>
      <c r="M5960" s="59">
        <f t="shared" si="301"/>
        <v>2210139</v>
      </c>
      <c r="N5960">
        <f>+VLOOKUP(C5960,'Thanh toán '!M$8228:N$9243,2,0)</f>
        <v>2210139</v>
      </c>
      <c r="O5960" s="61">
        <f t="shared" si="302"/>
        <v>0</v>
      </c>
      <c r="P5960" t="s">
        <v>25392</v>
      </c>
    </row>
    <row r="5961" spans="1:16" hidden="1" x14ac:dyDescent="0.3">
      <c r="A5961" s="43">
        <v>2023</v>
      </c>
      <c r="B5961" s="56" t="s">
        <v>20050</v>
      </c>
      <c r="C5961" s="19">
        <f t="shared" si="303"/>
        <v>47014</v>
      </c>
      <c r="D5961" s="56" t="s">
        <v>13350</v>
      </c>
      <c r="E5961" s="55">
        <v>45147</v>
      </c>
      <c r="F5961" s="18">
        <f t="shared" si="304"/>
        <v>8</v>
      </c>
      <c r="G5961" s="56" t="s">
        <v>11768</v>
      </c>
      <c r="H5961" s="56" t="s">
        <v>11769</v>
      </c>
      <c r="I5961" s="56" t="s">
        <v>11768</v>
      </c>
      <c r="J5961" s="57">
        <v>2163000</v>
      </c>
      <c r="K5961" s="58" t="s">
        <v>11726</v>
      </c>
      <c r="L5961" s="57">
        <v>173040</v>
      </c>
      <c r="M5961" s="59">
        <f t="shared" si="301"/>
        <v>2336040</v>
      </c>
      <c r="N5961">
        <f>+VLOOKUP(C5961,'Thanh toán '!M$8228:N$9243,2,0)</f>
        <v>2336040</v>
      </c>
      <c r="O5961" s="61">
        <f t="shared" si="302"/>
        <v>0</v>
      </c>
      <c r="P5961" t="s">
        <v>25392</v>
      </c>
    </row>
    <row r="5962" spans="1:16" hidden="1" x14ac:dyDescent="0.3">
      <c r="A5962" s="43">
        <v>2023</v>
      </c>
      <c r="B5962" s="56" t="s">
        <v>20051</v>
      </c>
      <c r="C5962" s="19">
        <f t="shared" si="303"/>
        <v>47016</v>
      </c>
      <c r="D5962" s="56" t="s">
        <v>13350</v>
      </c>
      <c r="E5962" s="55">
        <v>45147</v>
      </c>
      <c r="F5962" s="18">
        <f t="shared" si="304"/>
        <v>8</v>
      </c>
      <c r="G5962" s="56" t="s">
        <v>11838</v>
      </c>
      <c r="H5962" s="56" t="s">
        <v>11839</v>
      </c>
      <c r="I5962" s="56" t="s">
        <v>13928</v>
      </c>
      <c r="J5962" s="57">
        <v>775583</v>
      </c>
      <c r="K5962" s="58" t="s">
        <v>11726</v>
      </c>
      <c r="L5962" s="57">
        <v>62047</v>
      </c>
      <c r="M5962" s="59">
        <f t="shared" si="301"/>
        <v>837630</v>
      </c>
      <c r="N5962">
        <f>+VLOOKUP(C5962,'Thanh toán '!M$8228:N$9243,2,0)</f>
        <v>837630</v>
      </c>
      <c r="O5962" s="61">
        <f t="shared" si="302"/>
        <v>0</v>
      </c>
      <c r="P5962" t="s">
        <v>25392</v>
      </c>
    </row>
    <row r="5963" spans="1:16" hidden="1" x14ac:dyDescent="0.3">
      <c r="A5963" s="43">
        <v>2023</v>
      </c>
      <c r="B5963" s="56" t="s">
        <v>20052</v>
      </c>
      <c r="C5963" s="19">
        <f t="shared" si="303"/>
        <v>47017</v>
      </c>
      <c r="D5963" s="56" t="s">
        <v>13350</v>
      </c>
      <c r="E5963" s="55">
        <v>45147</v>
      </c>
      <c r="F5963" s="18">
        <f t="shared" si="304"/>
        <v>8</v>
      </c>
      <c r="G5963" s="56" t="s">
        <v>11799</v>
      </c>
      <c r="H5963" s="56" t="s">
        <v>11725</v>
      </c>
      <c r="I5963" s="56" t="s">
        <v>13346</v>
      </c>
      <c r="J5963" s="57">
        <v>704013</v>
      </c>
      <c r="K5963" s="58" t="s">
        <v>11726</v>
      </c>
      <c r="L5963" s="57">
        <v>56321</v>
      </c>
      <c r="M5963" s="59">
        <f t="shared" si="301"/>
        <v>760334</v>
      </c>
      <c r="N5963">
        <f>+VLOOKUP(C5963,'Thanh toán '!M$8228:N$9243,2,0)</f>
        <v>760334</v>
      </c>
      <c r="O5963" s="61">
        <f t="shared" si="302"/>
        <v>0</v>
      </c>
      <c r="P5963" t="s">
        <v>25392</v>
      </c>
    </row>
    <row r="5964" spans="1:16" hidden="1" x14ac:dyDescent="0.3">
      <c r="A5964" s="43">
        <v>2023</v>
      </c>
      <c r="B5964" s="56" t="s">
        <v>20053</v>
      </c>
      <c r="C5964" s="19">
        <f t="shared" si="303"/>
        <v>47019</v>
      </c>
      <c r="D5964" s="56" t="s">
        <v>13350</v>
      </c>
      <c r="E5964" s="55">
        <v>45147</v>
      </c>
      <c r="F5964" s="18">
        <f t="shared" si="304"/>
        <v>8</v>
      </c>
      <c r="G5964" s="56" t="s">
        <v>11799</v>
      </c>
      <c r="H5964" s="56" t="s">
        <v>11725</v>
      </c>
      <c r="I5964" s="56" t="s">
        <v>14465</v>
      </c>
      <c r="J5964" s="57">
        <v>1369090</v>
      </c>
      <c r="K5964" s="58" t="s">
        <v>11726</v>
      </c>
      <c r="L5964" s="57">
        <v>109527</v>
      </c>
      <c r="M5964" s="59">
        <f t="shared" si="301"/>
        <v>1478617</v>
      </c>
      <c r="N5964">
        <f>+VLOOKUP(C5964,'Thanh toán '!M$8228:N$9243,2,0)</f>
        <v>1478617</v>
      </c>
      <c r="O5964" s="61">
        <f t="shared" si="302"/>
        <v>0</v>
      </c>
      <c r="P5964" t="s">
        <v>25392</v>
      </c>
    </row>
    <row r="5965" spans="1:16" hidden="1" x14ac:dyDescent="0.3">
      <c r="A5965" s="43">
        <v>2023</v>
      </c>
      <c r="B5965" s="56" t="s">
        <v>20054</v>
      </c>
      <c r="C5965" s="19">
        <f t="shared" si="303"/>
        <v>47021</v>
      </c>
      <c r="D5965" s="56" t="s">
        <v>13350</v>
      </c>
      <c r="E5965" s="55">
        <v>45147</v>
      </c>
      <c r="F5965" s="18">
        <f t="shared" si="304"/>
        <v>8</v>
      </c>
      <c r="G5965" s="56" t="s">
        <v>11799</v>
      </c>
      <c r="H5965" s="56" t="s">
        <v>11725</v>
      </c>
      <c r="I5965" s="56" t="s">
        <v>13621</v>
      </c>
      <c r="J5965" s="57">
        <v>471203</v>
      </c>
      <c r="K5965" s="58" t="s">
        <v>11726</v>
      </c>
      <c r="L5965" s="57">
        <v>37696</v>
      </c>
      <c r="M5965" s="59">
        <f t="shared" si="301"/>
        <v>508899</v>
      </c>
      <c r="N5965">
        <f>+VLOOKUP(C5965,'Thanh toán '!M$8228:N$9243,2,0)</f>
        <v>508899</v>
      </c>
      <c r="O5965" s="61">
        <f t="shared" si="302"/>
        <v>0</v>
      </c>
      <c r="P5965" t="s">
        <v>25392</v>
      </c>
    </row>
    <row r="5966" spans="1:16" hidden="1" x14ac:dyDescent="0.3">
      <c r="A5966" s="43">
        <v>2023</v>
      </c>
      <c r="B5966" s="56" t="s">
        <v>20055</v>
      </c>
      <c r="C5966" s="19">
        <f t="shared" si="303"/>
        <v>47022</v>
      </c>
      <c r="D5966" s="56" t="s">
        <v>13350</v>
      </c>
      <c r="E5966" s="55">
        <v>45147</v>
      </c>
      <c r="F5966" s="18">
        <f t="shared" si="304"/>
        <v>8</v>
      </c>
      <c r="G5966" s="56" t="s">
        <v>12347</v>
      </c>
      <c r="H5966" s="56" t="s">
        <v>12348</v>
      </c>
      <c r="I5966" s="56" t="s">
        <v>12347</v>
      </c>
      <c r="J5966" s="57">
        <v>1372736</v>
      </c>
      <c r="K5966" s="58" t="s">
        <v>11726</v>
      </c>
      <c r="L5966" s="57">
        <v>109819</v>
      </c>
      <c r="M5966" s="59">
        <f t="shared" si="301"/>
        <v>1482555</v>
      </c>
      <c r="N5966">
        <f>+VLOOKUP(C5966,'Thanh toán '!M$8228:N$9243,2,0)</f>
        <v>1482555</v>
      </c>
      <c r="O5966" s="61">
        <f t="shared" si="302"/>
        <v>0</v>
      </c>
      <c r="P5966" t="s">
        <v>25392</v>
      </c>
    </row>
    <row r="5967" spans="1:16" hidden="1" x14ac:dyDescent="0.3">
      <c r="A5967" s="43">
        <v>2023</v>
      </c>
      <c r="B5967" s="56" t="s">
        <v>20056</v>
      </c>
      <c r="C5967" s="19">
        <f t="shared" si="303"/>
        <v>47023</v>
      </c>
      <c r="D5967" s="56" t="s">
        <v>13350</v>
      </c>
      <c r="E5967" s="55">
        <v>45147</v>
      </c>
      <c r="F5967" s="18">
        <f t="shared" si="304"/>
        <v>8</v>
      </c>
      <c r="G5967" s="56" t="s">
        <v>11799</v>
      </c>
      <c r="H5967" s="56" t="s">
        <v>11725</v>
      </c>
      <c r="I5967" s="56" t="s">
        <v>13733</v>
      </c>
      <c r="J5967" s="57">
        <v>370839</v>
      </c>
      <c r="K5967" s="58" t="s">
        <v>11726</v>
      </c>
      <c r="L5967" s="57">
        <v>29667</v>
      </c>
      <c r="M5967" s="59">
        <f t="shared" si="301"/>
        <v>400506</v>
      </c>
      <c r="N5967">
        <f>+VLOOKUP(C5967,'Thanh toán '!M$8228:N$9243,2,0)</f>
        <v>400506</v>
      </c>
      <c r="O5967" s="61">
        <f t="shared" si="302"/>
        <v>0</v>
      </c>
      <c r="P5967" t="s">
        <v>25392</v>
      </c>
    </row>
    <row r="5968" spans="1:16" hidden="1" x14ac:dyDescent="0.3">
      <c r="A5968" s="43">
        <v>2023</v>
      </c>
      <c r="B5968" s="56" t="s">
        <v>20057</v>
      </c>
      <c r="C5968" s="19">
        <f t="shared" si="303"/>
        <v>47025</v>
      </c>
      <c r="D5968" s="56" t="s">
        <v>13350</v>
      </c>
      <c r="E5968" s="55">
        <v>45147</v>
      </c>
      <c r="F5968" s="18">
        <f t="shared" si="304"/>
        <v>8</v>
      </c>
      <c r="G5968" s="56" t="s">
        <v>11799</v>
      </c>
      <c r="H5968" s="56" t="s">
        <v>11725</v>
      </c>
      <c r="I5968" s="56" t="s">
        <v>13550</v>
      </c>
      <c r="J5968" s="57">
        <v>322480</v>
      </c>
      <c r="K5968" s="58" t="s">
        <v>11726</v>
      </c>
      <c r="L5968" s="57">
        <v>25798</v>
      </c>
      <c r="M5968" s="59">
        <f t="shared" si="301"/>
        <v>348278</v>
      </c>
      <c r="N5968">
        <f>+VLOOKUP(C5968,'Thanh toán '!M$8228:N$9243,2,0)</f>
        <v>348278</v>
      </c>
      <c r="O5968" s="61">
        <f t="shared" si="302"/>
        <v>0</v>
      </c>
      <c r="P5968" t="s">
        <v>25392</v>
      </c>
    </row>
    <row r="5969" spans="1:16" hidden="1" x14ac:dyDescent="0.3">
      <c r="A5969" s="43">
        <v>2023</v>
      </c>
      <c r="B5969" s="56" t="s">
        <v>20058</v>
      </c>
      <c r="C5969" s="19">
        <f t="shared" si="303"/>
        <v>47026</v>
      </c>
      <c r="D5969" s="56" t="s">
        <v>13350</v>
      </c>
      <c r="E5969" s="55">
        <v>45147</v>
      </c>
      <c r="F5969" s="18">
        <f t="shared" si="304"/>
        <v>8</v>
      </c>
      <c r="G5969" s="56" t="s">
        <v>11799</v>
      </c>
      <c r="H5969" s="56" t="s">
        <v>11725</v>
      </c>
      <c r="I5969" s="56" t="s">
        <v>14014</v>
      </c>
      <c r="J5969" s="57">
        <v>618065</v>
      </c>
      <c r="K5969" s="58" t="s">
        <v>11726</v>
      </c>
      <c r="L5969" s="57">
        <v>49445</v>
      </c>
      <c r="M5969" s="59">
        <f t="shared" si="301"/>
        <v>667510</v>
      </c>
      <c r="N5969">
        <f>+VLOOKUP(C5969,'Thanh toán '!M$8228:N$9243,2,0)</f>
        <v>667510</v>
      </c>
      <c r="O5969" s="61">
        <f t="shared" si="302"/>
        <v>0</v>
      </c>
      <c r="P5969" t="s">
        <v>25392</v>
      </c>
    </row>
    <row r="5970" spans="1:16" hidden="1" x14ac:dyDescent="0.3">
      <c r="A5970" s="43">
        <v>2023</v>
      </c>
      <c r="B5970" s="56" t="s">
        <v>20059</v>
      </c>
      <c r="C5970" s="19">
        <f t="shared" si="303"/>
        <v>47027</v>
      </c>
      <c r="D5970" s="56" t="s">
        <v>13350</v>
      </c>
      <c r="E5970" s="55">
        <v>45147</v>
      </c>
      <c r="F5970" s="18">
        <f t="shared" si="304"/>
        <v>8</v>
      </c>
      <c r="G5970" s="56" t="s">
        <v>11799</v>
      </c>
      <c r="H5970" s="56" t="s">
        <v>11725</v>
      </c>
      <c r="I5970" s="56" t="s">
        <v>14803</v>
      </c>
      <c r="J5970" s="57">
        <v>618065</v>
      </c>
      <c r="K5970" s="58" t="s">
        <v>11726</v>
      </c>
      <c r="L5970" s="57">
        <v>49445</v>
      </c>
      <c r="M5970" s="59">
        <f t="shared" si="301"/>
        <v>667510</v>
      </c>
      <c r="N5970">
        <f>+VLOOKUP(C5970,'Thanh toán '!M$8228:N$9243,2,0)</f>
        <v>667510</v>
      </c>
      <c r="O5970" s="61">
        <f t="shared" si="302"/>
        <v>0</v>
      </c>
      <c r="P5970" t="s">
        <v>25392</v>
      </c>
    </row>
    <row r="5971" spans="1:16" hidden="1" x14ac:dyDescent="0.3">
      <c r="A5971" s="43">
        <v>2023</v>
      </c>
      <c r="B5971" s="56" t="s">
        <v>20060</v>
      </c>
      <c r="C5971" s="19">
        <f t="shared" si="303"/>
        <v>47029</v>
      </c>
      <c r="D5971" s="56" t="s">
        <v>13350</v>
      </c>
      <c r="E5971" s="55">
        <v>45147</v>
      </c>
      <c r="F5971" s="18">
        <f t="shared" si="304"/>
        <v>8</v>
      </c>
      <c r="G5971" s="56" t="s">
        <v>11799</v>
      </c>
      <c r="H5971" s="56" t="s">
        <v>11725</v>
      </c>
      <c r="I5971" s="56" t="s">
        <v>13694</v>
      </c>
      <c r="J5971" s="57">
        <v>926540</v>
      </c>
      <c r="K5971" s="58" t="s">
        <v>11726</v>
      </c>
      <c r="L5971" s="57">
        <v>74123</v>
      </c>
      <c r="M5971" s="59">
        <f t="shared" si="301"/>
        <v>1000663</v>
      </c>
      <c r="N5971">
        <f>+VLOOKUP(C5971,'Thanh toán '!M$8228:N$9243,2,0)</f>
        <v>1000663</v>
      </c>
      <c r="O5971" s="61">
        <f t="shared" si="302"/>
        <v>0</v>
      </c>
      <c r="P5971" t="s">
        <v>25392</v>
      </c>
    </row>
    <row r="5972" spans="1:16" hidden="1" x14ac:dyDescent="0.3">
      <c r="A5972" s="43">
        <v>2023</v>
      </c>
      <c r="B5972" s="56" t="s">
        <v>20061</v>
      </c>
      <c r="C5972" s="19">
        <f t="shared" si="303"/>
        <v>47030</v>
      </c>
      <c r="D5972" s="56" t="s">
        <v>13350</v>
      </c>
      <c r="E5972" s="55">
        <v>45147</v>
      </c>
      <c r="F5972" s="18">
        <f t="shared" si="304"/>
        <v>8</v>
      </c>
      <c r="G5972" s="56" t="s">
        <v>11799</v>
      </c>
      <c r="H5972" s="56" t="s">
        <v>11725</v>
      </c>
      <c r="I5972" s="56" t="s">
        <v>15006</v>
      </c>
      <c r="J5972" s="57">
        <v>397772</v>
      </c>
      <c r="K5972" s="58" t="s">
        <v>11726</v>
      </c>
      <c r="L5972" s="57">
        <v>31822</v>
      </c>
      <c r="M5972" s="59">
        <f t="shared" si="301"/>
        <v>429594</v>
      </c>
      <c r="N5972">
        <f>+VLOOKUP(C5972,'Thanh toán '!M$8228:N$9243,2,0)</f>
        <v>429594</v>
      </c>
      <c r="O5972" s="61">
        <f t="shared" si="302"/>
        <v>0</v>
      </c>
      <c r="P5972" t="s">
        <v>25392</v>
      </c>
    </row>
    <row r="5973" spans="1:16" hidden="1" x14ac:dyDescent="0.3">
      <c r="A5973" s="43">
        <v>2023</v>
      </c>
      <c r="B5973" s="56" t="s">
        <v>11959</v>
      </c>
      <c r="C5973" s="19">
        <f t="shared" si="303"/>
        <v>47033</v>
      </c>
      <c r="D5973" s="56" t="s">
        <v>13350</v>
      </c>
      <c r="E5973" s="55">
        <v>45147</v>
      </c>
      <c r="F5973" s="18">
        <f t="shared" si="304"/>
        <v>8</v>
      </c>
      <c r="G5973" s="56" t="s">
        <v>11799</v>
      </c>
      <c r="H5973" s="56" t="s">
        <v>11725</v>
      </c>
      <c r="I5973" s="56" t="s">
        <v>13368</v>
      </c>
      <c r="J5973" s="57">
        <v>704013</v>
      </c>
      <c r="K5973" s="58" t="s">
        <v>11726</v>
      </c>
      <c r="L5973" s="57">
        <v>56321</v>
      </c>
      <c r="M5973" s="59">
        <f t="shared" si="301"/>
        <v>760334</v>
      </c>
      <c r="N5973">
        <f>+VLOOKUP(C5973,'Thanh toán '!M$8228:N$9243,2,0)</f>
        <v>760334</v>
      </c>
      <c r="O5973" s="61">
        <f t="shared" si="302"/>
        <v>0</v>
      </c>
      <c r="P5973" t="s">
        <v>25392</v>
      </c>
    </row>
    <row r="5974" spans="1:16" hidden="1" x14ac:dyDescent="0.3">
      <c r="A5974" s="43">
        <v>2023</v>
      </c>
      <c r="B5974" s="56" t="s">
        <v>20062</v>
      </c>
      <c r="C5974" s="19">
        <f t="shared" si="303"/>
        <v>47037</v>
      </c>
      <c r="D5974" s="56" t="s">
        <v>13350</v>
      </c>
      <c r="E5974" s="55">
        <v>45147</v>
      </c>
      <c r="F5974" s="18">
        <f t="shared" si="304"/>
        <v>8</v>
      </c>
      <c r="G5974" s="56" t="s">
        <v>11799</v>
      </c>
      <c r="H5974" s="56" t="s">
        <v>11725</v>
      </c>
      <c r="I5974" s="56" t="s">
        <v>13707</v>
      </c>
      <c r="J5974" s="57">
        <v>579314</v>
      </c>
      <c r="K5974" s="58" t="s">
        <v>11726</v>
      </c>
      <c r="L5974" s="57">
        <v>46345</v>
      </c>
      <c r="M5974" s="59">
        <f t="shared" si="301"/>
        <v>625659</v>
      </c>
      <c r="N5974">
        <f>+VLOOKUP(C5974,'Thanh toán '!M$8228:N$9243,2,0)</f>
        <v>625659</v>
      </c>
      <c r="O5974" s="61">
        <f t="shared" si="302"/>
        <v>0</v>
      </c>
      <c r="P5974" t="s">
        <v>25392</v>
      </c>
    </row>
    <row r="5975" spans="1:16" hidden="1" x14ac:dyDescent="0.3">
      <c r="A5975" s="43">
        <v>2023</v>
      </c>
      <c r="B5975" s="56" t="s">
        <v>20063</v>
      </c>
      <c r="C5975" s="19">
        <f t="shared" si="303"/>
        <v>47040</v>
      </c>
      <c r="D5975" s="56" t="s">
        <v>13350</v>
      </c>
      <c r="E5975" s="55">
        <v>45147</v>
      </c>
      <c r="F5975" s="18">
        <f t="shared" si="304"/>
        <v>8</v>
      </c>
      <c r="G5975" s="56" t="s">
        <v>12215</v>
      </c>
      <c r="H5975" s="56" t="s">
        <v>12216</v>
      </c>
      <c r="I5975" s="56" t="s">
        <v>18584</v>
      </c>
      <c r="J5975" s="57">
        <v>2843140</v>
      </c>
      <c r="K5975" s="58" t="s">
        <v>11726</v>
      </c>
      <c r="L5975" s="57">
        <v>227451</v>
      </c>
      <c r="M5975" s="59">
        <f t="shared" si="301"/>
        <v>3070591</v>
      </c>
      <c r="N5975">
        <f>+VLOOKUP(C5975,'Thanh toán '!M$8228:N$9243,2,0)</f>
        <v>3070591</v>
      </c>
      <c r="O5975" s="61">
        <f t="shared" si="302"/>
        <v>0</v>
      </c>
      <c r="P5975" t="s">
        <v>25392</v>
      </c>
    </row>
    <row r="5976" spans="1:16" hidden="1" x14ac:dyDescent="0.3">
      <c r="A5976" s="43">
        <v>2023</v>
      </c>
      <c r="B5976" s="56" t="s">
        <v>20064</v>
      </c>
      <c r="C5976" s="19">
        <f t="shared" si="303"/>
        <v>47042</v>
      </c>
      <c r="D5976" s="56" t="s">
        <v>13350</v>
      </c>
      <c r="E5976" s="55">
        <v>45147</v>
      </c>
      <c r="F5976" s="18">
        <f t="shared" si="304"/>
        <v>8</v>
      </c>
      <c r="G5976" s="56" t="s">
        <v>12639</v>
      </c>
      <c r="H5976" s="56" t="s">
        <v>12640</v>
      </c>
      <c r="I5976" s="56" t="s">
        <v>12639</v>
      </c>
      <c r="J5976" s="57">
        <v>1081500</v>
      </c>
      <c r="K5976" s="58" t="s">
        <v>11726</v>
      </c>
      <c r="L5976" s="57">
        <v>86520</v>
      </c>
      <c r="M5976" s="59">
        <f t="shared" si="301"/>
        <v>1168020</v>
      </c>
      <c r="N5976">
        <f>+VLOOKUP(C5976,'Thanh toán '!M$8228:N$9243,2,0)</f>
        <v>1168020</v>
      </c>
      <c r="O5976" s="61">
        <f t="shared" si="302"/>
        <v>0</v>
      </c>
      <c r="P5976" t="s">
        <v>25392</v>
      </c>
    </row>
    <row r="5977" spans="1:16" hidden="1" x14ac:dyDescent="0.3">
      <c r="A5977" s="43">
        <v>2023</v>
      </c>
      <c r="B5977" s="56" t="s">
        <v>20065</v>
      </c>
      <c r="C5977" s="19">
        <f t="shared" si="303"/>
        <v>47043</v>
      </c>
      <c r="D5977" s="56" t="s">
        <v>13350</v>
      </c>
      <c r="E5977" s="55">
        <v>45147</v>
      </c>
      <c r="F5977" s="18">
        <f t="shared" si="304"/>
        <v>8</v>
      </c>
      <c r="G5977" s="56" t="s">
        <v>12639</v>
      </c>
      <c r="H5977" s="56" t="s">
        <v>12640</v>
      </c>
      <c r="I5977" s="56" t="s">
        <v>12639</v>
      </c>
      <c r="J5977" s="57">
        <v>1102500</v>
      </c>
      <c r="K5977" s="58" t="s">
        <v>11726</v>
      </c>
      <c r="L5977" s="57">
        <v>88200</v>
      </c>
      <c r="M5977" s="59">
        <f t="shared" si="301"/>
        <v>1190700</v>
      </c>
      <c r="N5977">
        <f>+VLOOKUP(C5977,'Thanh toán '!M$8228:N$9243,2,0)</f>
        <v>1190700</v>
      </c>
      <c r="O5977" s="61">
        <f t="shared" si="302"/>
        <v>0</v>
      </c>
      <c r="P5977" t="s">
        <v>25392</v>
      </c>
    </row>
    <row r="5978" spans="1:16" hidden="1" x14ac:dyDescent="0.3">
      <c r="A5978" s="43">
        <v>2023</v>
      </c>
      <c r="B5978" s="56" t="s">
        <v>11960</v>
      </c>
      <c r="C5978" s="19">
        <f t="shared" si="303"/>
        <v>47044</v>
      </c>
      <c r="D5978" s="56" t="s">
        <v>13350</v>
      </c>
      <c r="E5978" s="55">
        <v>45147</v>
      </c>
      <c r="F5978" s="18">
        <f t="shared" si="304"/>
        <v>8</v>
      </c>
      <c r="G5978" s="56" t="s">
        <v>12639</v>
      </c>
      <c r="H5978" s="56" t="s">
        <v>12640</v>
      </c>
      <c r="I5978" s="56" t="s">
        <v>12639</v>
      </c>
      <c r="J5978" s="57">
        <v>551250</v>
      </c>
      <c r="K5978" s="58" t="s">
        <v>11726</v>
      </c>
      <c r="L5978" s="57">
        <v>44100</v>
      </c>
      <c r="M5978" s="59">
        <f t="shared" si="301"/>
        <v>595350</v>
      </c>
      <c r="N5978">
        <f>+VLOOKUP(C5978,'Thanh toán '!M$8228:N$9243,2,0)</f>
        <v>595350</v>
      </c>
      <c r="O5978" s="61">
        <f t="shared" si="302"/>
        <v>0</v>
      </c>
      <c r="P5978" t="s">
        <v>25392</v>
      </c>
    </row>
    <row r="5979" spans="1:16" hidden="1" x14ac:dyDescent="0.3">
      <c r="A5979" s="43">
        <v>2023</v>
      </c>
      <c r="B5979" s="56" t="s">
        <v>20066</v>
      </c>
      <c r="C5979" s="19">
        <f t="shared" si="303"/>
        <v>47045</v>
      </c>
      <c r="D5979" s="56" t="s">
        <v>13350</v>
      </c>
      <c r="E5979" s="55">
        <v>45147</v>
      </c>
      <c r="F5979" s="18">
        <f t="shared" si="304"/>
        <v>8</v>
      </c>
      <c r="G5979" s="56" t="s">
        <v>12188</v>
      </c>
      <c r="H5979" s="56" t="s">
        <v>12189</v>
      </c>
      <c r="I5979" s="56" t="s">
        <v>12188</v>
      </c>
      <c r="J5979" s="57">
        <v>2163000</v>
      </c>
      <c r="K5979" s="58" t="s">
        <v>11726</v>
      </c>
      <c r="L5979" s="57">
        <v>173040</v>
      </c>
      <c r="M5979" s="59">
        <f t="shared" si="301"/>
        <v>2336040</v>
      </c>
      <c r="N5979">
        <f>+VLOOKUP(C5979,'Thanh toán '!M$8228:N$9243,2,0)</f>
        <v>2336040</v>
      </c>
      <c r="O5979" s="61">
        <f t="shared" si="302"/>
        <v>0</v>
      </c>
      <c r="P5979" t="s">
        <v>25392</v>
      </c>
    </row>
    <row r="5980" spans="1:16" hidden="1" x14ac:dyDescent="0.3">
      <c r="A5980" s="43">
        <v>2023</v>
      </c>
      <c r="B5980" s="56" t="s">
        <v>20067</v>
      </c>
      <c r="C5980" s="19">
        <f t="shared" si="303"/>
        <v>47046</v>
      </c>
      <c r="D5980" s="56" t="s">
        <v>13350</v>
      </c>
      <c r="E5980" s="55">
        <v>45147</v>
      </c>
      <c r="F5980" s="18">
        <f t="shared" si="304"/>
        <v>8</v>
      </c>
      <c r="G5980" s="56" t="s">
        <v>12188</v>
      </c>
      <c r="H5980" s="56" t="s">
        <v>12189</v>
      </c>
      <c r="I5980" s="56" t="s">
        <v>12188</v>
      </c>
      <c r="J5980" s="57">
        <v>1081500</v>
      </c>
      <c r="K5980" s="58" t="s">
        <v>11726</v>
      </c>
      <c r="L5980" s="57">
        <v>86520</v>
      </c>
      <c r="M5980" s="59">
        <f t="shared" si="301"/>
        <v>1168020</v>
      </c>
      <c r="N5980">
        <f>+VLOOKUP(C5980,'Thanh toán '!M$8228:N$9243,2,0)</f>
        <v>1168020</v>
      </c>
      <c r="O5980" s="61">
        <f t="shared" si="302"/>
        <v>0</v>
      </c>
      <c r="P5980" t="s">
        <v>25392</v>
      </c>
    </row>
    <row r="5981" spans="1:16" hidden="1" x14ac:dyDescent="0.3">
      <c r="A5981" s="43">
        <v>2023</v>
      </c>
      <c r="B5981" s="56" t="s">
        <v>20068</v>
      </c>
      <c r="C5981" s="19">
        <f t="shared" si="303"/>
        <v>47047</v>
      </c>
      <c r="D5981" s="56" t="s">
        <v>13350</v>
      </c>
      <c r="E5981" s="55">
        <v>45147</v>
      </c>
      <c r="F5981" s="18">
        <f t="shared" si="304"/>
        <v>8</v>
      </c>
      <c r="G5981" s="56" t="s">
        <v>12297</v>
      </c>
      <c r="H5981" s="56" t="s">
        <v>12298</v>
      </c>
      <c r="I5981" s="56" t="s">
        <v>20069</v>
      </c>
      <c r="J5981" s="57">
        <v>551250</v>
      </c>
      <c r="K5981" s="58" t="s">
        <v>11726</v>
      </c>
      <c r="L5981" s="57">
        <v>44100</v>
      </c>
      <c r="M5981" s="59">
        <f t="shared" si="301"/>
        <v>595350</v>
      </c>
      <c r="N5981">
        <f>+VLOOKUP(C5981,'Thanh toán '!M$8228:N$9243,2,0)</f>
        <v>595350</v>
      </c>
      <c r="O5981" s="61">
        <f t="shared" si="302"/>
        <v>0</v>
      </c>
      <c r="P5981" t="s">
        <v>25392</v>
      </c>
    </row>
    <row r="5982" spans="1:16" hidden="1" x14ac:dyDescent="0.3">
      <c r="A5982" s="43">
        <v>2023</v>
      </c>
      <c r="B5982" s="56" t="s">
        <v>11961</v>
      </c>
      <c r="C5982" s="19">
        <f t="shared" si="303"/>
        <v>47048</v>
      </c>
      <c r="D5982" s="56" t="s">
        <v>13350</v>
      </c>
      <c r="E5982" s="55">
        <v>45147</v>
      </c>
      <c r="F5982" s="18">
        <f t="shared" si="304"/>
        <v>8</v>
      </c>
      <c r="G5982" s="56" t="s">
        <v>12185</v>
      </c>
      <c r="H5982" s="56" t="s">
        <v>12186</v>
      </c>
      <c r="I5982" s="56" t="s">
        <v>12185</v>
      </c>
      <c r="J5982" s="57">
        <v>551250</v>
      </c>
      <c r="K5982" s="58" t="s">
        <v>11726</v>
      </c>
      <c r="L5982" s="57">
        <v>44100</v>
      </c>
      <c r="M5982" s="59">
        <f t="shared" si="301"/>
        <v>595350</v>
      </c>
      <c r="N5982">
        <f>+VLOOKUP(C5982,'Thanh toán '!M$8228:N$9243,2,0)</f>
        <v>595350</v>
      </c>
      <c r="O5982" s="61">
        <f t="shared" si="302"/>
        <v>0</v>
      </c>
      <c r="P5982" t="s">
        <v>25392</v>
      </c>
    </row>
    <row r="5983" spans="1:16" hidden="1" x14ac:dyDescent="0.3">
      <c r="A5983" s="43">
        <v>2023</v>
      </c>
      <c r="B5983" s="56" t="s">
        <v>20070</v>
      </c>
      <c r="C5983" s="19">
        <f t="shared" si="303"/>
        <v>47049</v>
      </c>
      <c r="D5983" s="56" t="s">
        <v>13350</v>
      </c>
      <c r="E5983" s="55">
        <v>45147</v>
      </c>
      <c r="F5983" s="18">
        <f t="shared" si="304"/>
        <v>8</v>
      </c>
      <c r="G5983" s="56" t="s">
        <v>12194</v>
      </c>
      <c r="H5983" s="56" t="s">
        <v>12195</v>
      </c>
      <c r="I5983" s="56" t="s">
        <v>12194</v>
      </c>
      <c r="J5983" s="57">
        <v>551250</v>
      </c>
      <c r="K5983" s="58" t="s">
        <v>11726</v>
      </c>
      <c r="L5983" s="57">
        <v>44100</v>
      </c>
      <c r="M5983" s="59">
        <f t="shared" si="301"/>
        <v>595350</v>
      </c>
      <c r="N5983">
        <f>+VLOOKUP(C5983,'Thanh toán '!M$8228:N$9243,2,0)</f>
        <v>595350</v>
      </c>
      <c r="O5983" s="61">
        <f t="shared" si="302"/>
        <v>0</v>
      </c>
      <c r="P5983" t="s">
        <v>25392</v>
      </c>
    </row>
    <row r="5984" spans="1:16" hidden="1" x14ac:dyDescent="0.3">
      <c r="A5984" s="43">
        <v>2023</v>
      </c>
      <c r="B5984" s="56" t="s">
        <v>20071</v>
      </c>
      <c r="C5984" s="19">
        <f t="shared" si="303"/>
        <v>47050</v>
      </c>
      <c r="D5984" s="56" t="s">
        <v>13350</v>
      </c>
      <c r="E5984" s="55">
        <v>45147</v>
      </c>
      <c r="F5984" s="18">
        <f t="shared" si="304"/>
        <v>8</v>
      </c>
      <c r="G5984" s="56" t="s">
        <v>12624</v>
      </c>
      <c r="H5984" s="56" t="s">
        <v>12625</v>
      </c>
      <c r="I5984" s="56" t="s">
        <v>12624</v>
      </c>
      <c r="J5984" s="57">
        <v>551250</v>
      </c>
      <c r="K5984" s="58" t="s">
        <v>11726</v>
      </c>
      <c r="L5984" s="57">
        <v>44100</v>
      </c>
      <c r="M5984" s="59">
        <f t="shared" si="301"/>
        <v>595350</v>
      </c>
      <c r="N5984">
        <f>+VLOOKUP(C5984,'Thanh toán '!M$8228:N$9243,2,0)</f>
        <v>595350</v>
      </c>
      <c r="O5984" s="61">
        <f t="shared" si="302"/>
        <v>0</v>
      </c>
      <c r="P5984" t="s">
        <v>25392</v>
      </c>
    </row>
    <row r="5985" spans="1:16" hidden="1" x14ac:dyDescent="0.3">
      <c r="A5985" s="43">
        <v>2023</v>
      </c>
      <c r="B5985" s="56" t="s">
        <v>20072</v>
      </c>
      <c r="C5985" s="19">
        <f t="shared" si="303"/>
        <v>47051</v>
      </c>
      <c r="D5985" s="56" t="s">
        <v>13350</v>
      </c>
      <c r="E5985" s="55">
        <v>45147</v>
      </c>
      <c r="F5985" s="18">
        <f t="shared" si="304"/>
        <v>8</v>
      </c>
      <c r="G5985" s="56" t="s">
        <v>12624</v>
      </c>
      <c r="H5985" s="56" t="s">
        <v>12625</v>
      </c>
      <c r="I5985" s="56" t="s">
        <v>12624</v>
      </c>
      <c r="J5985" s="57">
        <v>551250</v>
      </c>
      <c r="K5985" s="58" t="s">
        <v>11726</v>
      </c>
      <c r="L5985" s="57">
        <v>44100</v>
      </c>
      <c r="M5985" s="59">
        <f t="shared" si="301"/>
        <v>595350</v>
      </c>
      <c r="N5985">
        <f>+VLOOKUP(C5985,'Thanh toán '!M$8228:N$9243,2,0)</f>
        <v>595350</v>
      </c>
      <c r="O5985" s="61">
        <f t="shared" si="302"/>
        <v>0</v>
      </c>
      <c r="P5985" t="s">
        <v>25392</v>
      </c>
    </row>
    <row r="5986" spans="1:16" hidden="1" x14ac:dyDescent="0.3">
      <c r="A5986" s="43">
        <v>2023</v>
      </c>
      <c r="B5986" s="56" t="s">
        <v>20073</v>
      </c>
      <c r="C5986" s="19">
        <f t="shared" si="303"/>
        <v>47052</v>
      </c>
      <c r="D5986" s="56" t="s">
        <v>13350</v>
      </c>
      <c r="E5986" s="55">
        <v>45147</v>
      </c>
      <c r="F5986" s="18">
        <f t="shared" si="304"/>
        <v>8</v>
      </c>
      <c r="G5986" s="56" t="s">
        <v>12167</v>
      </c>
      <c r="H5986" s="56" t="s">
        <v>12168</v>
      </c>
      <c r="I5986" s="56" t="s">
        <v>12167</v>
      </c>
      <c r="J5986" s="57">
        <v>530250</v>
      </c>
      <c r="K5986" s="58" t="s">
        <v>11726</v>
      </c>
      <c r="L5986" s="57">
        <v>42420</v>
      </c>
      <c r="M5986" s="59">
        <f t="shared" si="301"/>
        <v>572670</v>
      </c>
      <c r="N5986">
        <f>+VLOOKUP(C5986,'Thanh toán '!M$8228:N$9243,2,0)</f>
        <v>572670</v>
      </c>
      <c r="O5986" s="61">
        <f t="shared" si="302"/>
        <v>0</v>
      </c>
      <c r="P5986" t="s">
        <v>25392</v>
      </c>
    </row>
    <row r="5987" spans="1:16" hidden="1" x14ac:dyDescent="0.3">
      <c r="A5987" s="43">
        <v>2023</v>
      </c>
      <c r="B5987" s="56" t="s">
        <v>20074</v>
      </c>
      <c r="C5987" s="19">
        <f t="shared" si="303"/>
        <v>47053</v>
      </c>
      <c r="D5987" s="56" t="s">
        <v>13350</v>
      </c>
      <c r="E5987" s="55">
        <v>45147</v>
      </c>
      <c r="F5987" s="18">
        <f t="shared" si="304"/>
        <v>8</v>
      </c>
      <c r="G5987" s="56" t="s">
        <v>12618</v>
      </c>
      <c r="H5987" s="56" t="s">
        <v>12619</v>
      </c>
      <c r="I5987" s="56" t="s">
        <v>12618</v>
      </c>
      <c r="J5987" s="57">
        <v>330750</v>
      </c>
      <c r="K5987" s="58" t="s">
        <v>11726</v>
      </c>
      <c r="L5987" s="57">
        <v>26460</v>
      </c>
      <c r="M5987" s="59">
        <f t="shared" si="301"/>
        <v>357210</v>
      </c>
      <c r="N5987">
        <f>+VLOOKUP(C5987,'Thanh toán '!M$8228:N$9243,2,0)</f>
        <v>357210</v>
      </c>
      <c r="O5987" s="61">
        <f t="shared" si="302"/>
        <v>0</v>
      </c>
      <c r="P5987" t="s">
        <v>25392</v>
      </c>
    </row>
    <row r="5988" spans="1:16" hidden="1" x14ac:dyDescent="0.3">
      <c r="A5988" s="43">
        <v>2023</v>
      </c>
      <c r="B5988" s="56" t="s">
        <v>20075</v>
      </c>
      <c r="C5988" s="19">
        <f t="shared" si="303"/>
        <v>47054</v>
      </c>
      <c r="D5988" s="56" t="s">
        <v>13350</v>
      </c>
      <c r="E5988" s="55">
        <v>45147</v>
      </c>
      <c r="F5988" s="18">
        <f t="shared" si="304"/>
        <v>8</v>
      </c>
      <c r="G5988" s="56" t="s">
        <v>12176</v>
      </c>
      <c r="H5988" s="56" t="s">
        <v>12177</v>
      </c>
      <c r="I5988" s="56" t="s">
        <v>12176</v>
      </c>
      <c r="J5988" s="57">
        <v>1924970</v>
      </c>
      <c r="K5988" s="58" t="s">
        <v>11726</v>
      </c>
      <c r="L5988" s="57">
        <v>153998</v>
      </c>
      <c r="M5988" s="59">
        <f t="shared" si="301"/>
        <v>2078968</v>
      </c>
      <c r="N5988">
        <f>+VLOOKUP(C5988,'Thanh toán '!M$8228:N$9243,2,0)</f>
        <v>2078968</v>
      </c>
      <c r="O5988" s="61">
        <f t="shared" si="302"/>
        <v>0</v>
      </c>
      <c r="P5988" t="s">
        <v>25392</v>
      </c>
    </row>
    <row r="5989" spans="1:16" hidden="1" x14ac:dyDescent="0.3">
      <c r="A5989" s="43">
        <v>2023</v>
      </c>
      <c r="B5989" s="56" t="s">
        <v>20076</v>
      </c>
      <c r="C5989" s="19">
        <f t="shared" si="303"/>
        <v>47055</v>
      </c>
      <c r="D5989" s="56" t="s">
        <v>13350</v>
      </c>
      <c r="E5989" s="55">
        <v>45147</v>
      </c>
      <c r="F5989" s="18">
        <f t="shared" si="304"/>
        <v>8</v>
      </c>
      <c r="G5989" s="56" t="s">
        <v>12167</v>
      </c>
      <c r="H5989" s="56" t="s">
        <v>12168</v>
      </c>
      <c r="I5989" s="56" t="s">
        <v>12167</v>
      </c>
      <c r="J5989" s="57">
        <v>922445</v>
      </c>
      <c r="K5989" s="58" t="s">
        <v>11726</v>
      </c>
      <c r="L5989" s="57">
        <v>73796</v>
      </c>
      <c r="M5989" s="59">
        <f t="shared" si="301"/>
        <v>996241</v>
      </c>
      <c r="N5989">
        <f>+VLOOKUP(C5989,'Thanh toán '!M$8228:N$9243,2,0)</f>
        <v>996241</v>
      </c>
      <c r="O5989" s="61">
        <f t="shared" si="302"/>
        <v>0</v>
      </c>
      <c r="P5989" t="s">
        <v>25392</v>
      </c>
    </row>
    <row r="5990" spans="1:16" hidden="1" x14ac:dyDescent="0.3">
      <c r="A5990" s="43">
        <v>2023</v>
      </c>
      <c r="B5990" s="56" t="s">
        <v>20077</v>
      </c>
      <c r="C5990" s="19">
        <f t="shared" si="303"/>
        <v>47056</v>
      </c>
      <c r="D5990" s="56" t="s">
        <v>13350</v>
      </c>
      <c r="E5990" s="55">
        <v>45147</v>
      </c>
      <c r="F5990" s="18">
        <f t="shared" si="304"/>
        <v>8</v>
      </c>
      <c r="G5990" s="56" t="s">
        <v>12835</v>
      </c>
      <c r="H5990" s="56" t="s">
        <v>12836</v>
      </c>
      <c r="I5990" s="56" t="s">
        <v>12835</v>
      </c>
      <c r="J5990" s="57">
        <v>1481830</v>
      </c>
      <c r="K5990" s="58" t="s">
        <v>11726</v>
      </c>
      <c r="L5990" s="57">
        <v>118546</v>
      </c>
      <c r="M5990" s="59">
        <f t="shared" si="301"/>
        <v>1600376</v>
      </c>
      <c r="N5990">
        <f>+VLOOKUP(C5990,'Thanh toán '!M$8228:N$9243,2,0)</f>
        <v>1600376</v>
      </c>
      <c r="O5990" s="61">
        <f t="shared" si="302"/>
        <v>0</v>
      </c>
      <c r="P5990" t="s">
        <v>25392</v>
      </c>
    </row>
    <row r="5991" spans="1:16" hidden="1" x14ac:dyDescent="0.3">
      <c r="A5991" s="43">
        <v>2023</v>
      </c>
      <c r="B5991" s="56" t="s">
        <v>20078</v>
      </c>
      <c r="C5991" s="19">
        <f t="shared" si="303"/>
        <v>47057</v>
      </c>
      <c r="D5991" s="56" t="s">
        <v>13350</v>
      </c>
      <c r="E5991" s="55">
        <v>45147</v>
      </c>
      <c r="F5991" s="18">
        <f t="shared" si="304"/>
        <v>8</v>
      </c>
      <c r="G5991" s="56" t="s">
        <v>12422</v>
      </c>
      <c r="H5991" s="56" t="s">
        <v>12423</v>
      </c>
      <c r="I5991" s="56" t="s">
        <v>12422</v>
      </c>
      <c r="J5991" s="57">
        <v>922445</v>
      </c>
      <c r="K5991" s="58" t="s">
        <v>11726</v>
      </c>
      <c r="L5991" s="57">
        <v>73796</v>
      </c>
      <c r="M5991" s="59">
        <f t="shared" si="301"/>
        <v>996241</v>
      </c>
      <c r="N5991">
        <f>+VLOOKUP(C5991,'Thanh toán '!M$8228:N$9243,2,0)</f>
        <v>996241</v>
      </c>
      <c r="O5991" s="61">
        <f t="shared" si="302"/>
        <v>0</v>
      </c>
      <c r="P5991" t="s">
        <v>25392</v>
      </c>
    </row>
    <row r="5992" spans="1:16" hidden="1" x14ac:dyDescent="0.3">
      <c r="A5992" s="43">
        <v>2023</v>
      </c>
      <c r="B5992" s="56" t="s">
        <v>20079</v>
      </c>
      <c r="C5992" s="19">
        <f t="shared" si="303"/>
        <v>47058</v>
      </c>
      <c r="D5992" s="56" t="s">
        <v>13350</v>
      </c>
      <c r="E5992" s="55">
        <v>45147</v>
      </c>
      <c r="F5992" s="18">
        <f t="shared" si="304"/>
        <v>8</v>
      </c>
      <c r="G5992" s="56" t="s">
        <v>12182</v>
      </c>
      <c r="H5992" s="56" t="s">
        <v>12183</v>
      </c>
      <c r="I5992" s="56" t="s">
        <v>12182</v>
      </c>
      <c r="J5992" s="57">
        <v>5774910</v>
      </c>
      <c r="K5992" s="58" t="s">
        <v>11726</v>
      </c>
      <c r="L5992" s="57">
        <v>461993</v>
      </c>
      <c r="M5992" s="59">
        <f t="shared" si="301"/>
        <v>6236903</v>
      </c>
      <c r="N5992">
        <f>+VLOOKUP(C5992,'Thanh toán '!M$8228:N$9243,2,0)</f>
        <v>6236903</v>
      </c>
      <c r="O5992" s="61">
        <f t="shared" si="302"/>
        <v>0</v>
      </c>
      <c r="P5992" t="s">
        <v>25392</v>
      </c>
    </row>
    <row r="5993" spans="1:16" hidden="1" x14ac:dyDescent="0.3">
      <c r="A5993" s="43">
        <v>2023</v>
      </c>
      <c r="B5993" s="56" t="s">
        <v>20080</v>
      </c>
      <c r="C5993" s="19">
        <f t="shared" si="303"/>
        <v>47059</v>
      </c>
      <c r="D5993" s="56" t="s">
        <v>13350</v>
      </c>
      <c r="E5993" s="55">
        <v>45147</v>
      </c>
      <c r="F5993" s="18">
        <f t="shared" si="304"/>
        <v>8</v>
      </c>
      <c r="G5993" s="56" t="s">
        <v>12194</v>
      </c>
      <c r="H5993" s="56" t="s">
        <v>12195</v>
      </c>
      <c r="I5993" s="56" t="s">
        <v>12194</v>
      </c>
      <c r="J5993" s="57">
        <v>2444315</v>
      </c>
      <c r="K5993" s="58" t="s">
        <v>11726</v>
      </c>
      <c r="L5993" s="57">
        <v>195545</v>
      </c>
      <c r="M5993" s="59">
        <f t="shared" si="301"/>
        <v>2639860</v>
      </c>
      <c r="N5993">
        <f>+VLOOKUP(C5993,'Thanh toán '!M$8228:N$9243,2,0)</f>
        <v>2639860</v>
      </c>
      <c r="O5993" s="61">
        <f t="shared" si="302"/>
        <v>0</v>
      </c>
      <c r="P5993" t="s">
        <v>25392</v>
      </c>
    </row>
    <row r="5994" spans="1:16" hidden="1" x14ac:dyDescent="0.3">
      <c r="A5994" s="43">
        <v>2023</v>
      </c>
      <c r="B5994" s="56" t="s">
        <v>20081</v>
      </c>
      <c r="C5994" s="19">
        <f t="shared" si="303"/>
        <v>47060</v>
      </c>
      <c r="D5994" s="56" t="s">
        <v>13350</v>
      </c>
      <c r="E5994" s="55">
        <v>45147</v>
      </c>
      <c r="F5994" s="18">
        <f t="shared" si="304"/>
        <v>8</v>
      </c>
      <c r="G5994" s="56" t="s">
        <v>12639</v>
      </c>
      <c r="H5994" s="56" t="s">
        <v>12640</v>
      </c>
      <c r="I5994" s="56" t="s">
        <v>12639</v>
      </c>
      <c r="J5994" s="57">
        <v>3035550</v>
      </c>
      <c r="K5994" s="58" t="s">
        <v>11726</v>
      </c>
      <c r="L5994" s="57">
        <v>242844</v>
      </c>
      <c r="M5994" s="59">
        <f t="shared" si="301"/>
        <v>3278394</v>
      </c>
      <c r="N5994">
        <f>+VLOOKUP(C5994,'Thanh toán '!M$8228:N$9243,2,0)</f>
        <v>3278394</v>
      </c>
      <c r="O5994" s="61">
        <f t="shared" si="302"/>
        <v>0</v>
      </c>
      <c r="P5994" t="s">
        <v>25392</v>
      </c>
    </row>
    <row r="5995" spans="1:16" hidden="1" x14ac:dyDescent="0.3">
      <c r="A5995" s="43">
        <v>2023</v>
      </c>
      <c r="B5995" s="56" t="s">
        <v>20082</v>
      </c>
      <c r="C5995" s="19">
        <f t="shared" si="303"/>
        <v>47061</v>
      </c>
      <c r="D5995" s="56" t="s">
        <v>13350</v>
      </c>
      <c r="E5995" s="55">
        <v>45147</v>
      </c>
      <c r="F5995" s="18">
        <f t="shared" si="304"/>
        <v>8</v>
      </c>
      <c r="G5995" s="56" t="s">
        <v>12188</v>
      </c>
      <c r="H5995" s="56" t="s">
        <v>12189</v>
      </c>
      <c r="I5995" s="56" t="s">
        <v>12188</v>
      </c>
      <c r="J5995" s="57">
        <v>1517775</v>
      </c>
      <c r="K5995" s="58" t="s">
        <v>11726</v>
      </c>
      <c r="L5995" s="57">
        <v>121422</v>
      </c>
      <c r="M5995" s="59">
        <f t="shared" si="301"/>
        <v>1639197</v>
      </c>
      <c r="N5995">
        <f>+VLOOKUP(C5995,'Thanh toán '!M$8228:N$9243,2,0)</f>
        <v>1639197</v>
      </c>
      <c r="O5995" s="61">
        <f t="shared" si="302"/>
        <v>0</v>
      </c>
      <c r="P5995" t="s">
        <v>25392</v>
      </c>
    </row>
    <row r="5996" spans="1:16" hidden="1" x14ac:dyDescent="0.3">
      <c r="A5996" s="43">
        <v>2023</v>
      </c>
      <c r="B5996" s="56" t="s">
        <v>20083</v>
      </c>
      <c r="C5996" s="19">
        <f t="shared" si="303"/>
        <v>47062</v>
      </c>
      <c r="D5996" s="56" t="s">
        <v>13350</v>
      </c>
      <c r="E5996" s="55">
        <v>45147</v>
      </c>
      <c r="F5996" s="18">
        <f t="shared" si="304"/>
        <v>8</v>
      </c>
      <c r="G5996" s="56" t="s">
        <v>12173</v>
      </c>
      <c r="H5996" s="56" t="s">
        <v>12174</v>
      </c>
      <c r="I5996" s="56" t="s">
        <v>12173</v>
      </c>
      <c r="J5996" s="57">
        <v>2990490</v>
      </c>
      <c r="K5996" s="58" t="s">
        <v>11726</v>
      </c>
      <c r="L5996" s="57">
        <v>239239</v>
      </c>
      <c r="M5996" s="59">
        <f t="shared" si="301"/>
        <v>3229729</v>
      </c>
      <c r="N5996">
        <f>+VLOOKUP(C5996,'Thanh toán '!M$8228:N$9243,2,0)</f>
        <v>3229729</v>
      </c>
      <c r="O5996" s="61">
        <f t="shared" si="302"/>
        <v>0</v>
      </c>
      <c r="P5996" t="s">
        <v>25392</v>
      </c>
    </row>
    <row r="5997" spans="1:16" hidden="1" x14ac:dyDescent="0.3">
      <c r="A5997" s="43">
        <v>2023</v>
      </c>
      <c r="B5997" s="56" t="s">
        <v>20084</v>
      </c>
      <c r="C5997" s="19">
        <f t="shared" si="303"/>
        <v>47063</v>
      </c>
      <c r="D5997" s="56" t="s">
        <v>13350</v>
      </c>
      <c r="E5997" s="55">
        <v>45147</v>
      </c>
      <c r="F5997" s="18">
        <f t="shared" si="304"/>
        <v>8</v>
      </c>
      <c r="G5997" s="56" t="s">
        <v>12627</v>
      </c>
      <c r="H5997" s="56" t="s">
        <v>12628</v>
      </c>
      <c r="I5997" s="56" t="s">
        <v>12627</v>
      </c>
      <c r="J5997" s="57">
        <v>555290</v>
      </c>
      <c r="K5997" s="58" t="s">
        <v>11726</v>
      </c>
      <c r="L5997" s="57">
        <v>44423</v>
      </c>
      <c r="M5997" s="59">
        <f t="shared" si="301"/>
        <v>599713</v>
      </c>
      <c r="N5997">
        <f>+VLOOKUP(C5997,'Thanh toán '!M$8228:N$9243,2,0)</f>
        <v>599713</v>
      </c>
      <c r="O5997" s="61">
        <f t="shared" si="302"/>
        <v>0</v>
      </c>
      <c r="P5997" t="s">
        <v>25392</v>
      </c>
    </row>
    <row r="5998" spans="1:16" hidden="1" x14ac:dyDescent="0.3">
      <c r="A5998" s="43">
        <v>2023</v>
      </c>
      <c r="B5998" s="56" t="s">
        <v>20085</v>
      </c>
      <c r="C5998" s="19">
        <f t="shared" si="303"/>
        <v>47064</v>
      </c>
      <c r="D5998" s="56" t="s">
        <v>13350</v>
      </c>
      <c r="E5998" s="55">
        <v>45147</v>
      </c>
      <c r="F5998" s="18">
        <f t="shared" si="304"/>
        <v>8</v>
      </c>
      <c r="G5998" s="56" t="s">
        <v>12618</v>
      </c>
      <c r="H5998" s="56" t="s">
        <v>12619</v>
      </c>
      <c r="I5998" s="56" t="s">
        <v>12618</v>
      </c>
      <c r="J5998" s="57">
        <v>333174</v>
      </c>
      <c r="K5998" s="58" t="s">
        <v>11726</v>
      </c>
      <c r="L5998" s="57">
        <v>26654</v>
      </c>
      <c r="M5998" s="59">
        <f t="shared" si="301"/>
        <v>359828</v>
      </c>
      <c r="N5998">
        <f>+VLOOKUP(C5998,'Thanh toán '!M$8228:N$9243,2,0)</f>
        <v>359828</v>
      </c>
      <c r="O5998" s="61">
        <f t="shared" si="302"/>
        <v>0</v>
      </c>
      <c r="P5998" t="s">
        <v>25392</v>
      </c>
    </row>
    <row r="5999" spans="1:16" hidden="1" x14ac:dyDescent="0.3">
      <c r="A5999" s="43">
        <v>2023</v>
      </c>
      <c r="B5999" s="56" t="s">
        <v>20086</v>
      </c>
      <c r="C5999" s="19">
        <f t="shared" si="303"/>
        <v>47709</v>
      </c>
      <c r="D5999" s="56" t="s">
        <v>13350</v>
      </c>
      <c r="E5999" s="55">
        <v>45148</v>
      </c>
      <c r="F5999" s="18">
        <f t="shared" si="304"/>
        <v>8</v>
      </c>
      <c r="G5999" s="56" t="s">
        <v>12459</v>
      </c>
      <c r="H5999" s="56" t="s">
        <v>12460</v>
      </c>
      <c r="I5999" s="56" t="s">
        <v>12459</v>
      </c>
      <c r="J5999" s="57">
        <v>2713865</v>
      </c>
      <c r="K5999" s="58" t="s">
        <v>11726</v>
      </c>
      <c r="L5999" s="57">
        <v>217109</v>
      </c>
      <c r="M5999" s="59">
        <f t="shared" si="301"/>
        <v>2930974</v>
      </c>
      <c r="N5999">
        <f>+VLOOKUP(C5999,'Thanh toán '!M$8228:N$9243,2,0)</f>
        <v>2930974</v>
      </c>
      <c r="O5999" s="61">
        <f t="shared" si="302"/>
        <v>0</v>
      </c>
      <c r="P5999" t="s">
        <v>25392</v>
      </c>
    </row>
    <row r="6000" spans="1:16" hidden="1" x14ac:dyDescent="0.3">
      <c r="A6000" s="43">
        <v>2023</v>
      </c>
      <c r="B6000" s="56" t="s">
        <v>20087</v>
      </c>
      <c r="C6000" s="19">
        <f t="shared" si="303"/>
        <v>47711</v>
      </c>
      <c r="D6000" s="56" t="s">
        <v>13350</v>
      </c>
      <c r="E6000" s="55">
        <v>45148</v>
      </c>
      <c r="F6000" s="18">
        <f t="shared" si="304"/>
        <v>8</v>
      </c>
      <c r="G6000" s="56" t="s">
        <v>11799</v>
      </c>
      <c r="H6000" s="56" t="s">
        <v>11725</v>
      </c>
      <c r="I6000" s="56" t="s">
        <v>14118</v>
      </c>
      <c r="J6000" s="57">
        <v>618065</v>
      </c>
      <c r="K6000" s="58" t="s">
        <v>11726</v>
      </c>
      <c r="L6000" s="57">
        <v>49445</v>
      </c>
      <c r="M6000" s="59">
        <f t="shared" si="301"/>
        <v>667510</v>
      </c>
      <c r="N6000">
        <f>+VLOOKUP(C6000,'Thanh toán '!M$8228:N$9243,2,0)</f>
        <v>667510</v>
      </c>
      <c r="O6000" s="61">
        <f t="shared" si="302"/>
        <v>0</v>
      </c>
      <c r="P6000" t="s">
        <v>25392</v>
      </c>
    </row>
    <row r="6001" spans="1:16" hidden="1" x14ac:dyDescent="0.3">
      <c r="A6001" s="43">
        <v>2023</v>
      </c>
      <c r="B6001" s="56" t="s">
        <v>20088</v>
      </c>
      <c r="C6001" s="19">
        <f t="shared" si="303"/>
        <v>47733</v>
      </c>
      <c r="D6001" s="56" t="s">
        <v>13350</v>
      </c>
      <c r="E6001" s="55">
        <v>45148</v>
      </c>
      <c r="F6001" s="18">
        <f t="shared" si="304"/>
        <v>8</v>
      </c>
      <c r="G6001" s="56" t="s">
        <v>11799</v>
      </c>
      <c r="H6001" s="56" t="s">
        <v>11725</v>
      </c>
      <c r="I6001" s="56" t="s">
        <v>13806</v>
      </c>
      <c r="J6001" s="57">
        <v>856382</v>
      </c>
      <c r="K6001" s="58" t="s">
        <v>11726</v>
      </c>
      <c r="L6001" s="57">
        <v>68511</v>
      </c>
      <c r="M6001" s="59">
        <f t="shared" si="301"/>
        <v>924893</v>
      </c>
      <c r="N6001">
        <f>+VLOOKUP(C6001,'Thanh toán '!M$8228:N$9243,2,0)</f>
        <v>924893</v>
      </c>
      <c r="O6001" s="61">
        <f t="shared" si="302"/>
        <v>0</v>
      </c>
      <c r="P6001" t="s">
        <v>25392</v>
      </c>
    </row>
    <row r="6002" spans="1:16" hidden="1" x14ac:dyDescent="0.3">
      <c r="A6002" s="43">
        <v>2023</v>
      </c>
      <c r="B6002" s="56" t="s">
        <v>20089</v>
      </c>
      <c r="C6002" s="19">
        <f t="shared" si="303"/>
        <v>47772</v>
      </c>
      <c r="D6002" s="56" t="s">
        <v>13350</v>
      </c>
      <c r="E6002" s="55">
        <v>45148</v>
      </c>
      <c r="F6002" s="18">
        <f t="shared" si="304"/>
        <v>8</v>
      </c>
      <c r="G6002" s="56" t="s">
        <v>12330</v>
      </c>
      <c r="H6002" s="56" t="s">
        <v>12331</v>
      </c>
      <c r="I6002" s="56" t="s">
        <v>12330</v>
      </c>
      <c r="J6002" s="57">
        <v>555290</v>
      </c>
      <c r="K6002" s="58" t="s">
        <v>11726</v>
      </c>
      <c r="L6002" s="57">
        <v>44423</v>
      </c>
      <c r="M6002" s="59">
        <f t="shared" si="301"/>
        <v>599713</v>
      </c>
      <c r="N6002">
        <f>+VLOOKUP(C6002,'Thanh toán '!M$8228:N$9243,2,0)</f>
        <v>599713</v>
      </c>
      <c r="O6002" s="61">
        <f t="shared" si="302"/>
        <v>0</v>
      </c>
      <c r="P6002" t="s">
        <v>25392</v>
      </c>
    </row>
    <row r="6003" spans="1:16" hidden="1" x14ac:dyDescent="0.3">
      <c r="A6003" s="43">
        <v>2023</v>
      </c>
      <c r="B6003" s="56" t="s">
        <v>20090</v>
      </c>
      <c r="C6003" s="19">
        <f t="shared" si="303"/>
        <v>47773</v>
      </c>
      <c r="D6003" s="56" t="s">
        <v>13350</v>
      </c>
      <c r="E6003" s="55">
        <v>45148</v>
      </c>
      <c r="F6003" s="18">
        <f t="shared" si="304"/>
        <v>8</v>
      </c>
      <c r="G6003" s="56" t="s">
        <v>11860</v>
      </c>
      <c r="H6003" s="56" t="s">
        <v>11719</v>
      </c>
      <c r="I6003" s="56" t="s">
        <v>16178</v>
      </c>
      <c r="J6003" s="57">
        <v>1091508</v>
      </c>
      <c r="K6003" s="58" t="s">
        <v>11726</v>
      </c>
      <c r="L6003" s="57">
        <v>87321</v>
      </c>
      <c r="M6003" s="59">
        <f t="shared" si="301"/>
        <v>1178829</v>
      </c>
      <c r="N6003">
        <f>+VLOOKUP(C6003,'Thanh toán '!M$8228:N$9243,2,0)</f>
        <v>1178829</v>
      </c>
      <c r="O6003" s="61">
        <f t="shared" si="302"/>
        <v>0</v>
      </c>
      <c r="P6003" t="s">
        <v>25392</v>
      </c>
    </row>
    <row r="6004" spans="1:16" hidden="1" x14ac:dyDescent="0.3">
      <c r="A6004" s="43">
        <v>2023</v>
      </c>
      <c r="B6004" s="56" t="s">
        <v>20091</v>
      </c>
      <c r="C6004" s="19">
        <f t="shared" si="303"/>
        <v>47776</v>
      </c>
      <c r="D6004" s="56" t="s">
        <v>13350</v>
      </c>
      <c r="E6004" s="55">
        <v>45148</v>
      </c>
      <c r="F6004" s="18">
        <f t="shared" si="304"/>
        <v>8</v>
      </c>
      <c r="G6004" s="56" t="s">
        <v>11799</v>
      </c>
      <c r="H6004" s="56" t="s">
        <v>11725</v>
      </c>
      <c r="I6004" s="56" t="s">
        <v>14530</v>
      </c>
      <c r="J6004" s="57">
        <v>555290</v>
      </c>
      <c r="K6004" s="58" t="s">
        <v>11726</v>
      </c>
      <c r="L6004" s="57">
        <v>44423</v>
      </c>
      <c r="M6004" s="59">
        <f t="shared" si="301"/>
        <v>599713</v>
      </c>
      <c r="N6004">
        <f>+VLOOKUP(C6004,'Thanh toán '!M$8228:N$9243,2,0)</f>
        <v>599713</v>
      </c>
      <c r="O6004" s="61">
        <f t="shared" si="302"/>
        <v>0</v>
      </c>
      <c r="P6004" t="s">
        <v>25392</v>
      </c>
    </row>
    <row r="6005" spans="1:16" hidden="1" x14ac:dyDescent="0.3">
      <c r="A6005" s="43">
        <v>2023</v>
      </c>
      <c r="B6005" s="56" t="s">
        <v>20092</v>
      </c>
      <c r="C6005" s="19">
        <f t="shared" si="303"/>
        <v>47782</v>
      </c>
      <c r="D6005" s="56" t="s">
        <v>13350</v>
      </c>
      <c r="E6005" s="55">
        <v>45148</v>
      </c>
      <c r="F6005" s="18">
        <f t="shared" si="304"/>
        <v>8</v>
      </c>
      <c r="G6005" s="56" t="s">
        <v>12513</v>
      </c>
      <c r="H6005" s="56" t="s">
        <v>12514</v>
      </c>
      <c r="I6005" s="56" t="s">
        <v>12513</v>
      </c>
      <c r="J6005" s="57">
        <v>2243775</v>
      </c>
      <c r="K6005" s="58" t="s">
        <v>11726</v>
      </c>
      <c r="L6005" s="57">
        <v>179502</v>
      </c>
      <c r="M6005" s="59">
        <f t="shared" ref="M6005:M6068" si="305">+L6005+J6005</f>
        <v>2423277</v>
      </c>
      <c r="N6005">
        <f>+VLOOKUP(C6005,'Thanh toán '!M$8228:N$9243,2,0)</f>
        <v>2423277</v>
      </c>
      <c r="O6005" s="61">
        <f t="shared" si="302"/>
        <v>0</v>
      </c>
      <c r="P6005" t="s">
        <v>25392</v>
      </c>
    </row>
    <row r="6006" spans="1:16" hidden="1" x14ac:dyDescent="0.3">
      <c r="A6006" s="43">
        <v>2023</v>
      </c>
      <c r="B6006" s="56" t="s">
        <v>20093</v>
      </c>
      <c r="C6006" s="19">
        <f t="shared" si="303"/>
        <v>47783</v>
      </c>
      <c r="D6006" s="56" t="s">
        <v>13350</v>
      </c>
      <c r="E6006" s="55">
        <v>45148</v>
      </c>
      <c r="F6006" s="18">
        <f t="shared" si="304"/>
        <v>8</v>
      </c>
      <c r="G6006" s="56" t="s">
        <v>12513</v>
      </c>
      <c r="H6006" s="56" t="s">
        <v>12514</v>
      </c>
      <c r="I6006" s="56" t="s">
        <v>12513</v>
      </c>
      <c r="J6006" s="57">
        <v>1081500</v>
      </c>
      <c r="K6006" s="58" t="s">
        <v>11726</v>
      </c>
      <c r="L6006" s="57">
        <v>86520</v>
      </c>
      <c r="M6006" s="59">
        <f t="shared" si="305"/>
        <v>1168020</v>
      </c>
      <c r="N6006">
        <f>+VLOOKUP(C6006,'Thanh toán '!M$8228:N$9243,2,0)</f>
        <v>1168020</v>
      </c>
      <c r="O6006" s="61">
        <f t="shared" si="302"/>
        <v>0</v>
      </c>
      <c r="P6006" t="s">
        <v>25392</v>
      </c>
    </row>
    <row r="6007" spans="1:16" hidden="1" x14ac:dyDescent="0.3">
      <c r="A6007" s="43">
        <v>2023</v>
      </c>
      <c r="B6007" s="56" t="s">
        <v>20094</v>
      </c>
      <c r="C6007" s="19">
        <f t="shared" si="303"/>
        <v>48061</v>
      </c>
      <c r="D6007" s="56" t="s">
        <v>13350</v>
      </c>
      <c r="E6007" s="55">
        <v>45148</v>
      </c>
      <c r="F6007" s="18">
        <f t="shared" si="304"/>
        <v>8</v>
      </c>
      <c r="G6007" s="56" t="s">
        <v>12254</v>
      </c>
      <c r="H6007" s="56" t="s">
        <v>12255</v>
      </c>
      <c r="I6007" s="56" t="s">
        <v>12254</v>
      </c>
      <c r="J6007" s="57">
        <v>1452680</v>
      </c>
      <c r="K6007" s="58" t="s">
        <v>11726</v>
      </c>
      <c r="L6007" s="57">
        <v>116214</v>
      </c>
      <c r="M6007" s="59">
        <f t="shared" si="305"/>
        <v>1568894</v>
      </c>
      <c r="N6007">
        <f>+VLOOKUP(C6007,'Thanh toán '!M$8228:N$9243,2,0)</f>
        <v>1568894</v>
      </c>
      <c r="O6007" s="61">
        <f t="shared" si="302"/>
        <v>0</v>
      </c>
      <c r="P6007" t="s">
        <v>25392</v>
      </c>
    </row>
    <row r="6008" spans="1:16" hidden="1" x14ac:dyDescent="0.3">
      <c r="A6008" s="43">
        <v>2023</v>
      </c>
      <c r="B6008" s="56" t="s">
        <v>20095</v>
      </c>
      <c r="C6008" s="19">
        <f t="shared" si="303"/>
        <v>48062</v>
      </c>
      <c r="D6008" s="56" t="s">
        <v>13350</v>
      </c>
      <c r="E6008" s="55">
        <v>45148</v>
      </c>
      <c r="F6008" s="18">
        <f t="shared" si="304"/>
        <v>8</v>
      </c>
      <c r="G6008" s="56" t="s">
        <v>12257</v>
      </c>
      <c r="H6008" s="56" t="s">
        <v>12258</v>
      </c>
      <c r="I6008" s="56" t="s">
        <v>12257</v>
      </c>
      <c r="J6008" s="57">
        <v>441000</v>
      </c>
      <c r="K6008" s="58" t="s">
        <v>11726</v>
      </c>
      <c r="L6008" s="57">
        <v>35280</v>
      </c>
      <c r="M6008" s="59">
        <f t="shared" si="305"/>
        <v>476280</v>
      </c>
      <c r="N6008">
        <f>+VLOOKUP(C6008,'Thanh toán '!M$8228:N$9243,2,0)</f>
        <v>476280</v>
      </c>
      <c r="O6008" s="61">
        <f t="shared" si="302"/>
        <v>0</v>
      </c>
      <c r="P6008" t="s">
        <v>25392</v>
      </c>
    </row>
    <row r="6009" spans="1:16" hidden="1" x14ac:dyDescent="0.3">
      <c r="A6009" s="43">
        <v>2023</v>
      </c>
      <c r="B6009" s="56" t="s">
        <v>20096</v>
      </c>
      <c r="C6009" s="19">
        <f t="shared" si="303"/>
        <v>48063</v>
      </c>
      <c r="D6009" s="56" t="s">
        <v>13350</v>
      </c>
      <c r="E6009" s="55">
        <v>45148</v>
      </c>
      <c r="F6009" s="18">
        <f t="shared" si="304"/>
        <v>8</v>
      </c>
      <c r="G6009" s="56" t="s">
        <v>12254</v>
      </c>
      <c r="H6009" s="56" t="s">
        <v>12255</v>
      </c>
      <c r="I6009" s="56" t="s">
        <v>12254</v>
      </c>
      <c r="J6009" s="57">
        <v>2579200</v>
      </c>
      <c r="K6009" s="58" t="s">
        <v>11726</v>
      </c>
      <c r="L6009" s="57">
        <v>206336</v>
      </c>
      <c r="M6009" s="59">
        <f t="shared" si="305"/>
        <v>2785536</v>
      </c>
      <c r="N6009">
        <f>+VLOOKUP(C6009,'Thanh toán '!M$8228:N$9243,2,0)</f>
        <v>2785536</v>
      </c>
      <c r="O6009" s="61">
        <f t="shared" si="302"/>
        <v>0</v>
      </c>
      <c r="P6009" t="s">
        <v>25392</v>
      </c>
    </row>
    <row r="6010" spans="1:16" hidden="1" x14ac:dyDescent="0.3">
      <c r="A6010" s="43">
        <v>2023</v>
      </c>
      <c r="B6010" s="56" t="s">
        <v>20097</v>
      </c>
      <c r="C6010" s="19">
        <f t="shared" si="303"/>
        <v>48064</v>
      </c>
      <c r="D6010" s="56" t="s">
        <v>13350</v>
      </c>
      <c r="E6010" s="55">
        <v>45148</v>
      </c>
      <c r="F6010" s="18">
        <f t="shared" si="304"/>
        <v>8</v>
      </c>
      <c r="G6010" s="56" t="s">
        <v>12257</v>
      </c>
      <c r="H6010" s="56" t="s">
        <v>12258</v>
      </c>
      <c r="I6010" s="56" t="s">
        <v>12257</v>
      </c>
      <c r="J6010" s="57">
        <v>1787572</v>
      </c>
      <c r="K6010" s="58" t="s">
        <v>11726</v>
      </c>
      <c r="L6010" s="57">
        <v>143006</v>
      </c>
      <c r="M6010" s="59">
        <f t="shared" si="305"/>
        <v>1930578</v>
      </c>
      <c r="N6010">
        <f>+VLOOKUP(C6010,'Thanh toán '!M$8228:N$9243,2,0)</f>
        <v>1930578</v>
      </c>
      <c r="O6010" s="61">
        <f t="shared" si="302"/>
        <v>0</v>
      </c>
      <c r="P6010" t="s">
        <v>25392</v>
      </c>
    </row>
    <row r="6011" spans="1:16" hidden="1" x14ac:dyDescent="0.3">
      <c r="A6011" s="43">
        <v>2023</v>
      </c>
      <c r="B6011" s="56" t="s">
        <v>20098</v>
      </c>
      <c r="C6011" s="19">
        <f t="shared" si="303"/>
        <v>48076</v>
      </c>
      <c r="D6011" s="56" t="s">
        <v>13350</v>
      </c>
      <c r="E6011" s="55">
        <v>45149</v>
      </c>
      <c r="F6011" s="18">
        <f t="shared" si="304"/>
        <v>8</v>
      </c>
      <c r="G6011" s="56" t="s">
        <v>12239</v>
      </c>
      <c r="H6011" s="56" t="s">
        <v>12240</v>
      </c>
      <c r="I6011" s="56" t="s">
        <v>18228</v>
      </c>
      <c r="J6011" s="57">
        <v>1001965</v>
      </c>
      <c r="K6011" s="58" t="s">
        <v>11726</v>
      </c>
      <c r="L6011" s="57">
        <v>80157</v>
      </c>
      <c r="M6011" s="59">
        <f t="shared" si="305"/>
        <v>1082122</v>
      </c>
      <c r="N6011">
        <f>+VLOOKUP(C6011,'Thanh toán '!M$8228:N$9243,2,0)</f>
        <v>1082122</v>
      </c>
      <c r="O6011" s="61">
        <f t="shared" si="302"/>
        <v>0</v>
      </c>
      <c r="P6011" t="s">
        <v>25392</v>
      </c>
    </row>
    <row r="6012" spans="1:16" hidden="1" x14ac:dyDescent="0.3">
      <c r="A6012" s="43">
        <v>2023</v>
      </c>
      <c r="B6012" s="56" t="s">
        <v>20099</v>
      </c>
      <c r="C6012" s="19">
        <f t="shared" si="303"/>
        <v>48077</v>
      </c>
      <c r="D6012" s="56" t="s">
        <v>13350</v>
      </c>
      <c r="E6012" s="55">
        <v>45149</v>
      </c>
      <c r="F6012" s="18">
        <f t="shared" si="304"/>
        <v>8</v>
      </c>
      <c r="G6012" s="56" t="s">
        <v>11799</v>
      </c>
      <c r="H6012" s="56" t="s">
        <v>11725</v>
      </c>
      <c r="I6012" s="56" t="s">
        <v>14062</v>
      </c>
      <c r="J6012" s="57">
        <v>580800</v>
      </c>
      <c r="K6012" s="58" t="s">
        <v>11726</v>
      </c>
      <c r="L6012" s="57">
        <v>46464</v>
      </c>
      <c r="M6012" s="59">
        <f t="shared" si="305"/>
        <v>627264</v>
      </c>
      <c r="N6012">
        <f>+VLOOKUP(C6012,'Thanh toán '!M$8228:N$9243,2,0)</f>
        <v>627264</v>
      </c>
      <c r="O6012" s="61">
        <f t="shared" ref="O6012:O6075" si="306">+N6012-M6012</f>
        <v>0</v>
      </c>
      <c r="P6012" t="s">
        <v>25392</v>
      </c>
    </row>
    <row r="6013" spans="1:16" hidden="1" x14ac:dyDescent="0.3">
      <c r="A6013" s="43">
        <v>2023</v>
      </c>
      <c r="B6013" s="56" t="s">
        <v>20100</v>
      </c>
      <c r="C6013" s="19">
        <f t="shared" si="303"/>
        <v>48078</v>
      </c>
      <c r="D6013" s="56" t="s">
        <v>13350</v>
      </c>
      <c r="E6013" s="55">
        <v>45149</v>
      </c>
      <c r="F6013" s="18">
        <f t="shared" si="304"/>
        <v>8</v>
      </c>
      <c r="G6013" s="56" t="s">
        <v>11799</v>
      </c>
      <c r="H6013" s="56" t="s">
        <v>11725</v>
      </c>
      <c r="I6013" s="56" t="s">
        <v>13631</v>
      </c>
      <c r="J6013" s="57">
        <v>553467</v>
      </c>
      <c r="K6013" s="58" t="s">
        <v>11726</v>
      </c>
      <c r="L6013" s="57">
        <v>44277</v>
      </c>
      <c r="M6013" s="59">
        <f t="shared" si="305"/>
        <v>597744</v>
      </c>
      <c r="N6013">
        <f>+VLOOKUP(C6013,'Thanh toán '!M$8228:N$9243,2,0)</f>
        <v>597744</v>
      </c>
      <c r="O6013" s="61">
        <f t="shared" si="306"/>
        <v>0</v>
      </c>
      <c r="P6013" t="s">
        <v>25392</v>
      </c>
    </row>
    <row r="6014" spans="1:16" hidden="1" x14ac:dyDescent="0.3">
      <c r="A6014" s="43">
        <v>2023</v>
      </c>
      <c r="B6014" s="56" t="s">
        <v>20101</v>
      </c>
      <c r="C6014" s="19">
        <f t="shared" si="303"/>
        <v>48079</v>
      </c>
      <c r="D6014" s="56" t="s">
        <v>13350</v>
      </c>
      <c r="E6014" s="55">
        <v>45149</v>
      </c>
      <c r="F6014" s="18">
        <f t="shared" si="304"/>
        <v>8</v>
      </c>
      <c r="G6014" s="56" t="s">
        <v>11799</v>
      </c>
      <c r="H6014" s="56" t="s">
        <v>11725</v>
      </c>
      <c r="I6014" s="56" t="s">
        <v>14192</v>
      </c>
      <c r="J6014" s="57">
        <v>796155</v>
      </c>
      <c r="K6014" s="58" t="s">
        <v>11726</v>
      </c>
      <c r="L6014" s="57">
        <v>63692</v>
      </c>
      <c r="M6014" s="59">
        <f t="shared" si="305"/>
        <v>859847</v>
      </c>
      <c r="N6014">
        <f>+VLOOKUP(C6014,'Thanh toán '!M$8228:N$9243,2,0)</f>
        <v>859847</v>
      </c>
      <c r="O6014" s="61">
        <f t="shared" si="306"/>
        <v>0</v>
      </c>
      <c r="P6014" t="s">
        <v>25392</v>
      </c>
    </row>
    <row r="6015" spans="1:16" hidden="1" x14ac:dyDescent="0.3">
      <c r="A6015" s="43">
        <v>2023</v>
      </c>
      <c r="B6015" s="56" t="s">
        <v>20102</v>
      </c>
      <c r="C6015" s="19">
        <f t="shared" si="303"/>
        <v>48080</v>
      </c>
      <c r="D6015" s="56" t="s">
        <v>13350</v>
      </c>
      <c r="E6015" s="55">
        <v>45149</v>
      </c>
      <c r="F6015" s="18">
        <f t="shared" si="304"/>
        <v>8</v>
      </c>
      <c r="G6015" s="56" t="s">
        <v>12239</v>
      </c>
      <c r="H6015" s="56" t="s">
        <v>12240</v>
      </c>
      <c r="I6015" s="56" t="s">
        <v>18260</v>
      </c>
      <c r="J6015" s="57">
        <v>1452680</v>
      </c>
      <c r="K6015" s="58" t="s">
        <v>11726</v>
      </c>
      <c r="L6015" s="57">
        <v>116214</v>
      </c>
      <c r="M6015" s="59">
        <f t="shared" si="305"/>
        <v>1568894</v>
      </c>
      <c r="N6015">
        <f>+VLOOKUP(C6015,'Thanh toán '!M$8228:N$9243,2,0)</f>
        <v>1568894</v>
      </c>
      <c r="O6015" s="61">
        <f t="shared" si="306"/>
        <v>0</v>
      </c>
      <c r="P6015" t="s">
        <v>25392</v>
      </c>
    </row>
    <row r="6016" spans="1:16" hidden="1" x14ac:dyDescent="0.3">
      <c r="A6016" s="43">
        <v>2023</v>
      </c>
      <c r="B6016" s="56" t="s">
        <v>20103</v>
      </c>
      <c r="C6016" s="19">
        <f t="shared" si="303"/>
        <v>48081</v>
      </c>
      <c r="D6016" s="56" t="s">
        <v>13350</v>
      </c>
      <c r="E6016" s="55">
        <v>45149</v>
      </c>
      <c r="F6016" s="18">
        <f t="shared" si="304"/>
        <v>8</v>
      </c>
      <c r="G6016" s="56" t="s">
        <v>12239</v>
      </c>
      <c r="H6016" s="56" t="s">
        <v>12240</v>
      </c>
      <c r="I6016" s="56" t="s">
        <v>18260</v>
      </c>
      <c r="J6016" s="57">
        <v>3590840</v>
      </c>
      <c r="K6016" s="58" t="s">
        <v>11726</v>
      </c>
      <c r="L6016" s="57">
        <v>287267</v>
      </c>
      <c r="M6016" s="59">
        <f t="shared" si="305"/>
        <v>3878107</v>
      </c>
      <c r="N6016">
        <f>+VLOOKUP(C6016,'Thanh toán '!M$8228:N$9243,2,0)</f>
        <v>3878107</v>
      </c>
      <c r="O6016" s="61">
        <f t="shared" si="306"/>
        <v>0</v>
      </c>
      <c r="P6016" t="s">
        <v>25392</v>
      </c>
    </row>
    <row r="6017" spans="1:16" hidden="1" x14ac:dyDescent="0.3">
      <c r="A6017" s="43">
        <v>2023</v>
      </c>
      <c r="B6017" s="56" t="s">
        <v>20104</v>
      </c>
      <c r="C6017" s="19">
        <f t="shared" si="303"/>
        <v>48082</v>
      </c>
      <c r="D6017" s="56" t="s">
        <v>13350</v>
      </c>
      <c r="E6017" s="55">
        <v>45149</v>
      </c>
      <c r="F6017" s="18">
        <f t="shared" si="304"/>
        <v>8</v>
      </c>
      <c r="G6017" s="56" t="s">
        <v>11799</v>
      </c>
      <c r="H6017" s="56" t="s">
        <v>11725</v>
      </c>
      <c r="I6017" s="56" t="s">
        <v>15003</v>
      </c>
      <c r="J6017" s="57">
        <v>976910</v>
      </c>
      <c r="K6017" s="58" t="s">
        <v>11726</v>
      </c>
      <c r="L6017" s="57">
        <v>78153</v>
      </c>
      <c r="M6017" s="59">
        <f t="shared" si="305"/>
        <v>1055063</v>
      </c>
      <c r="N6017">
        <f>+VLOOKUP(C6017,'Thanh toán '!M$8228:N$9243,2,0)</f>
        <v>1055063</v>
      </c>
      <c r="O6017" s="61">
        <f t="shared" si="306"/>
        <v>0</v>
      </c>
      <c r="P6017" t="s">
        <v>25392</v>
      </c>
    </row>
    <row r="6018" spans="1:16" hidden="1" x14ac:dyDescent="0.3">
      <c r="A6018" s="43">
        <v>2023</v>
      </c>
      <c r="B6018" s="56" t="s">
        <v>20105</v>
      </c>
      <c r="C6018" s="19">
        <f t="shared" si="303"/>
        <v>48084</v>
      </c>
      <c r="D6018" s="56" t="s">
        <v>13350</v>
      </c>
      <c r="E6018" s="55">
        <v>45149</v>
      </c>
      <c r="F6018" s="18">
        <f t="shared" si="304"/>
        <v>8</v>
      </c>
      <c r="G6018" s="56" t="s">
        <v>11799</v>
      </c>
      <c r="H6018" s="56" t="s">
        <v>11725</v>
      </c>
      <c r="I6018" s="56" t="s">
        <v>13360</v>
      </c>
      <c r="J6018" s="57">
        <v>1173355</v>
      </c>
      <c r="K6018" s="58" t="s">
        <v>11726</v>
      </c>
      <c r="L6018" s="57">
        <v>93868</v>
      </c>
      <c r="M6018" s="59">
        <f t="shared" si="305"/>
        <v>1267223</v>
      </c>
      <c r="N6018">
        <f>+VLOOKUP(C6018,'Thanh toán '!M$8228:N$9243,2,0)</f>
        <v>1267223</v>
      </c>
      <c r="O6018" s="61">
        <f t="shared" si="306"/>
        <v>0</v>
      </c>
      <c r="P6018" t="s">
        <v>25392</v>
      </c>
    </row>
    <row r="6019" spans="1:16" hidden="1" x14ac:dyDescent="0.3">
      <c r="A6019" s="43">
        <v>2023</v>
      </c>
      <c r="B6019" s="56" t="s">
        <v>20106</v>
      </c>
      <c r="C6019" s="19">
        <f t="shared" si="303"/>
        <v>48106</v>
      </c>
      <c r="D6019" s="56" t="s">
        <v>13350</v>
      </c>
      <c r="E6019" s="55">
        <v>45149</v>
      </c>
      <c r="F6019" s="18">
        <f t="shared" si="304"/>
        <v>8</v>
      </c>
      <c r="G6019" s="56" t="s">
        <v>11799</v>
      </c>
      <c r="H6019" s="56" t="s">
        <v>11725</v>
      </c>
      <c r="I6019" s="56" t="s">
        <v>13709</v>
      </c>
      <c r="J6019" s="57">
        <v>806200</v>
      </c>
      <c r="K6019" s="58" t="s">
        <v>11726</v>
      </c>
      <c r="L6019" s="57">
        <v>64496</v>
      </c>
      <c r="M6019" s="59">
        <f t="shared" si="305"/>
        <v>870696</v>
      </c>
      <c r="N6019">
        <f>+VLOOKUP(C6019,'Thanh toán '!M$8228:N$9243,2,0)</f>
        <v>870696</v>
      </c>
      <c r="O6019" s="61">
        <f t="shared" si="306"/>
        <v>0</v>
      </c>
      <c r="P6019" t="s">
        <v>25392</v>
      </c>
    </row>
    <row r="6020" spans="1:16" hidden="1" x14ac:dyDescent="0.3">
      <c r="A6020" s="43">
        <v>2023</v>
      </c>
      <c r="B6020" s="56" t="s">
        <v>20107</v>
      </c>
      <c r="C6020" s="19">
        <f t="shared" si="303"/>
        <v>48107</v>
      </c>
      <c r="D6020" s="56" t="s">
        <v>13350</v>
      </c>
      <c r="E6020" s="55">
        <v>45149</v>
      </c>
      <c r="F6020" s="18">
        <f t="shared" si="304"/>
        <v>8</v>
      </c>
      <c r="G6020" s="56" t="s">
        <v>12407</v>
      </c>
      <c r="H6020" s="56" t="s">
        <v>12408</v>
      </c>
      <c r="I6020" s="56" t="s">
        <v>12407</v>
      </c>
      <c r="J6020" s="57">
        <v>551250</v>
      </c>
      <c r="K6020" s="58" t="s">
        <v>11726</v>
      </c>
      <c r="L6020" s="57">
        <v>44100</v>
      </c>
      <c r="M6020" s="59">
        <f t="shared" si="305"/>
        <v>595350</v>
      </c>
      <c r="N6020">
        <f>+VLOOKUP(C6020,'Thanh toán '!M$8228:N$9243,2,0)</f>
        <v>595350</v>
      </c>
      <c r="O6020" s="61">
        <f t="shared" si="306"/>
        <v>0</v>
      </c>
      <c r="P6020" t="s">
        <v>25392</v>
      </c>
    </row>
    <row r="6021" spans="1:16" hidden="1" x14ac:dyDescent="0.3">
      <c r="A6021" s="43">
        <v>2023</v>
      </c>
      <c r="B6021" s="56" t="s">
        <v>20108</v>
      </c>
      <c r="C6021" s="19">
        <f t="shared" si="303"/>
        <v>48108</v>
      </c>
      <c r="D6021" s="56" t="s">
        <v>13350</v>
      </c>
      <c r="E6021" s="55">
        <v>45149</v>
      </c>
      <c r="F6021" s="18">
        <f t="shared" si="304"/>
        <v>8</v>
      </c>
      <c r="G6021" s="56" t="s">
        <v>12200</v>
      </c>
      <c r="H6021" s="56" t="s">
        <v>12201</v>
      </c>
      <c r="I6021" s="56" t="s">
        <v>12200</v>
      </c>
      <c r="J6021" s="57">
        <v>869400</v>
      </c>
      <c r="K6021" s="58" t="s">
        <v>11726</v>
      </c>
      <c r="L6021" s="57">
        <v>69552</v>
      </c>
      <c r="M6021" s="59">
        <f t="shared" si="305"/>
        <v>938952</v>
      </c>
      <c r="N6021">
        <f>+VLOOKUP(C6021,'Thanh toán '!M$8228:N$9243,2,0)</f>
        <v>938952</v>
      </c>
      <c r="O6021" s="61">
        <f t="shared" si="306"/>
        <v>0</v>
      </c>
      <c r="P6021" t="s">
        <v>25392</v>
      </c>
    </row>
    <row r="6022" spans="1:16" hidden="1" x14ac:dyDescent="0.3">
      <c r="A6022" s="43">
        <v>2023</v>
      </c>
      <c r="B6022" s="56" t="s">
        <v>20109</v>
      </c>
      <c r="C6022" s="19">
        <f t="shared" ref="C6022:C6085" si="307">+B6022*1</f>
        <v>48109</v>
      </c>
      <c r="D6022" s="56" t="s">
        <v>13350</v>
      </c>
      <c r="E6022" s="55">
        <v>45149</v>
      </c>
      <c r="F6022" s="18">
        <f t="shared" ref="F6022:F6085" si="308">+MONTH(E6022)</f>
        <v>8</v>
      </c>
      <c r="G6022" s="56" t="s">
        <v>12200</v>
      </c>
      <c r="H6022" s="56" t="s">
        <v>12201</v>
      </c>
      <c r="I6022" s="56" t="s">
        <v>12200</v>
      </c>
      <c r="J6022" s="57">
        <v>2141961</v>
      </c>
      <c r="K6022" s="58" t="s">
        <v>11726</v>
      </c>
      <c r="L6022" s="57">
        <v>171357</v>
      </c>
      <c r="M6022" s="59">
        <f t="shared" si="305"/>
        <v>2313318</v>
      </c>
      <c r="N6022">
        <f>+VLOOKUP(C6022,'Thanh toán '!M$8228:N$9243,2,0)</f>
        <v>2313318</v>
      </c>
      <c r="O6022" s="61">
        <f t="shared" si="306"/>
        <v>0</v>
      </c>
      <c r="P6022" t="s">
        <v>25392</v>
      </c>
    </row>
    <row r="6023" spans="1:16" hidden="1" x14ac:dyDescent="0.3">
      <c r="A6023" s="43">
        <v>2023</v>
      </c>
      <c r="B6023" s="56" t="s">
        <v>20110</v>
      </c>
      <c r="C6023" s="19">
        <f t="shared" si="307"/>
        <v>48110</v>
      </c>
      <c r="D6023" s="56" t="s">
        <v>13350</v>
      </c>
      <c r="E6023" s="55">
        <v>45149</v>
      </c>
      <c r="F6023" s="18">
        <f t="shared" si="308"/>
        <v>8</v>
      </c>
      <c r="G6023" s="56" t="s">
        <v>11838</v>
      </c>
      <c r="H6023" s="56" t="s">
        <v>11839</v>
      </c>
      <c r="I6023" s="56" t="s">
        <v>18858</v>
      </c>
      <c r="J6023" s="57">
        <v>1624597</v>
      </c>
      <c r="K6023" s="58" t="s">
        <v>11726</v>
      </c>
      <c r="L6023" s="57">
        <v>129968</v>
      </c>
      <c r="M6023" s="59">
        <f t="shared" si="305"/>
        <v>1754565</v>
      </c>
      <c r="N6023">
        <f>+VLOOKUP(C6023,'Thanh toán '!M$8228:N$9243,2,0)</f>
        <v>1754565</v>
      </c>
      <c r="O6023" s="61">
        <f t="shared" si="306"/>
        <v>0</v>
      </c>
      <c r="P6023" t="s">
        <v>25392</v>
      </c>
    </row>
    <row r="6024" spans="1:16" hidden="1" x14ac:dyDescent="0.3">
      <c r="A6024" s="43">
        <v>2023</v>
      </c>
      <c r="B6024" s="56" t="s">
        <v>20111</v>
      </c>
      <c r="C6024" s="19">
        <f t="shared" si="307"/>
        <v>48111</v>
      </c>
      <c r="D6024" s="56" t="s">
        <v>13350</v>
      </c>
      <c r="E6024" s="55">
        <v>45149</v>
      </c>
      <c r="F6024" s="18">
        <f t="shared" si="308"/>
        <v>8</v>
      </c>
      <c r="G6024" s="56" t="s">
        <v>11799</v>
      </c>
      <c r="H6024" s="56" t="s">
        <v>11725</v>
      </c>
      <c r="I6024" s="56" t="s">
        <v>14249</v>
      </c>
      <c r="J6024" s="57">
        <v>333174</v>
      </c>
      <c r="K6024" s="58" t="s">
        <v>11726</v>
      </c>
      <c r="L6024" s="57">
        <v>26654</v>
      </c>
      <c r="M6024" s="59">
        <f t="shared" si="305"/>
        <v>359828</v>
      </c>
      <c r="N6024">
        <f>+VLOOKUP(C6024,'Thanh toán '!M$8228:N$9243,2,0)</f>
        <v>359828</v>
      </c>
      <c r="O6024" s="61">
        <f t="shared" si="306"/>
        <v>0</v>
      </c>
      <c r="P6024" t="s">
        <v>25392</v>
      </c>
    </row>
    <row r="6025" spans="1:16" hidden="1" x14ac:dyDescent="0.3">
      <c r="A6025" s="43">
        <v>2023</v>
      </c>
      <c r="B6025" s="56" t="s">
        <v>20112</v>
      </c>
      <c r="C6025" s="19">
        <f t="shared" si="307"/>
        <v>48112</v>
      </c>
      <c r="D6025" s="56" t="s">
        <v>13350</v>
      </c>
      <c r="E6025" s="55">
        <v>45149</v>
      </c>
      <c r="F6025" s="18">
        <f t="shared" si="308"/>
        <v>8</v>
      </c>
      <c r="G6025" s="56" t="s">
        <v>11799</v>
      </c>
      <c r="H6025" s="56" t="s">
        <v>11725</v>
      </c>
      <c r="I6025" s="56" t="s">
        <v>13511</v>
      </c>
      <c r="J6025" s="57">
        <v>443043</v>
      </c>
      <c r="K6025" s="58" t="s">
        <v>11726</v>
      </c>
      <c r="L6025" s="57">
        <v>35443</v>
      </c>
      <c r="M6025" s="59">
        <f t="shared" si="305"/>
        <v>478486</v>
      </c>
      <c r="N6025">
        <f>+VLOOKUP(C6025,'Thanh toán '!M$8228:N$9243,2,0)</f>
        <v>478486</v>
      </c>
      <c r="O6025" s="61">
        <f t="shared" si="306"/>
        <v>0</v>
      </c>
      <c r="P6025" t="s">
        <v>25392</v>
      </c>
    </row>
    <row r="6026" spans="1:16" hidden="1" x14ac:dyDescent="0.3">
      <c r="A6026" s="43">
        <v>2023</v>
      </c>
      <c r="B6026" s="56" t="s">
        <v>20113</v>
      </c>
      <c r="C6026" s="19">
        <f t="shared" si="307"/>
        <v>48114</v>
      </c>
      <c r="D6026" s="56" t="s">
        <v>13350</v>
      </c>
      <c r="E6026" s="55">
        <v>45149</v>
      </c>
      <c r="F6026" s="18">
        <f t="shared" si="308"/>
        <v>8</v>
      </c>
      <c r="G6026" s="56" t="s">
        <v>11799</v>
      </c>
      <c r="H6026" s="56" t="s">
        <v>11725</v>
      </c>
      <c r="I6026" s="56" t="s">
        <v>13547</v>
      </c>
      <c r="J6026" s="57">
        <v>595330</v>
      </c>
      <c r="K6026" s="58" t="s">
        <v>11726</v>
      </c>
      <c r="L6026" s="57">
        <v>47626</v>
      </c>
      <c r="M6026" s="59">
        <f t="shared" si="305"/>
        <v>642956</v>
      </c>
      <c r="N6026">
        <f>+VLOOKUP(C6026,'Thanh toán '!M$8228:N$9243,2,0)</f>
        <v>642956</v>
      </c>
      <c r="O6026" s="61">
        <f t="shared" si="306"/>
        <v>0</v>
      </c>
      <c r="P6026" t="s">
        <v>25392</v>
      </c>
    </row>
    <row r="6027" spans="1:16" hidden="1" x14ac:dyDescent="0.3">
      <c r="A6027" s="43">
        <v>2023</v>
      </c>
      <c r="B6027" s="56" t="s">
        <v>20114</v>
      </c>
      <c r="C6027" s="19">
        <f t="shared" si="307"/>
        <v>48115</v>
      </c>
      <c r="D6027" s="56" t="s">
        <v>13350</v>
      </c>
      <c r="E6027" s="55">
        <v>45149</v>
      </c>
      <c r="F6027" s="18">
        <f t="shared" si="308"/>
        <v>8</v>
      </c>
      <c r="G6027" s="56" t="s">
        <v>11799</v>
      </c>
      <c r="H6027" s="56" t="s">
        <v>11725</v>
      </c>
      <c r="I6027" s="56" t="s">
        <v>13907</v>
      </c>
      <c r="J6027" s="57">
        <v>951239</v>
      </c>
      <c r="K6027" s="58" t="s">
        <v>11726</v>
      </c>
      <c r="L6027" s="57">
        <v>76099</v>
      </c>
      <c r="M6027" s="59">
        <f t="shared" si="305"/>
        <v>1027338</v>
      </c>
      <c r="N6027">
        <f>+VLOOKUP(C6027,'Thanh toán '!M$8228:N$9243,2,0)</f>
        <v>1027338</v>
      </c>
      <c r="O6027" s="61">
        <f t="shared" si="306"/>
        <v>0</v>
      </c>
      <c r="P6027" t="s">
        <v>25392</v>
      </c>
    </row>
    <row r="6028" spans="1:16" hidden="1" x14ac:dyDescent="0.3">
      <c r="A6028" s="43">
        <v>2023</v>
      </c>
      <c r="B6028" s="56" t="s">
        <v>20115</v>
      </c>
      <c r="C6028" s="19">
        <f t="shared" si="307"/>
        <v>48116</v>
      </c>
      <c r="D6028" s="56" t="s">
        <v>13350</v>
      </c>
      <c r="E6028" s="55">
        <v>45149</v>
      </c>
      <c r="F6028" s="18">
        <f t="shared" si="308"/>
        <v>8</v>
      </c>
      <c r="G6028" s="56" t="s">
        <v>12518</v>
      </c>
      <c r="H6028" s="56" t="s">
        <v>12519</v>
      </c>
      <c r="I6028" s="56" t="s">
        <v>12518</v>
      </c>
      <c r="J6028" s="57">
        <v>1236130</v>
      </c>
      <c r="K6028" s="58" t="s">
        <v>11726</v>
      </c>
      <c r="L6028" s="57">
        <v>98890</v>
      </c>
      <c r="M6028" s="59">
        <f t="shared" si="305"/>
        <v>1335020</v>
      </c>
      <c r="N6028">
        <f>+VLOOKUP(C6028,'Thanh toán '!M$8228:N$9243,2,0)</f>
        <v>1335020</v>
      </c>
      <c r="O6028" s="61">
        <f t="shared" si="306"/>
        <v>0</v>
      </c>
      <c r="P6028" t="s">
        <v>25392</v>
      </c>
    </row>
    <row r="6029" spans="1:16" hidden="1" x14ac:dyDescent="0.3">
      <c r="A6029" s="43">
        <v>2023</v>
      </c>
      <c r="B6029" s="56" t="s">
        <v>20116</v>
      </c>
      <c r="C6029" s="19">
        <f t="shared" si="307"/>
        <v>48117</v>
      </c>
      <c r="D6029" s="56" t="s">
        <v>13350</v>
      </c>
      <c r="E6029" s="55">
        <v>45149</v>
      </c>
      <c r="F6029" s="18">
        <f t="shared" si="308"/>
        <v>8</v>
      </c>
      <c r="G6029" s="56" t="s">
        <v>12518</v>
      </c>
      <c r="H6029" s="56" t="s">
        <v>12519</v>
      </c>
      <c r="I6029" s="56" t="s">
        <v>12518</v>
      </c>
      <c r="J6029" s="57">
        <v>2098160</v>
      </c>
      <c r="K6029" s="58" t="s">
        <v>11726</v>
      </c>
      <c r="L6029" s="57">
        <v>167853</v>
      </c>
      <c r="M6029" s="59">
        <f t="shared" si="305"/>
        <v>2266013</v>
      </c>
      <c r="N6029">
        <f>+VLOOKUP(C6029,'Thanh toán '!M$8228:N$9243,2,0)</f>
        <v>2266013</v>
      </c>
      <c r="O6029" s="61">
        <f t="shared" si="306"/>
        <v>0</v>
      </c>
      <c r="P6029" t="s">
        <v>25392</v>
      </c>
    </row>
    <row r="6030" spans="1:16" hidden="1" x14ac:dyDescent="0.3">
      <c r="A6030" s="43">
        <v>2023</v>
      </c>
      <c r="B6030" s="56" t="s">
        <v>20117</v>
      </c>
      <c r="C6030" s="19">
        <f t="shared" si="307"/>
        <v>48118</v>
      </c>
      <c r="D6030" s="56" t="s">
        <v>13350</v>
      </c>
      <c r="E6030" s="55">
        <v>45149</v>
      </c>
      <c r="F6030" s="18">
        <f t="shared" si="308"/>
        <v>8</v>
      </c>
      <c r="G6030" s="56" t="s">
        <v>11799</v>
      </c>
      <c r="H6030" s="56" t="s">
        <v>11725</v>
      </c>
      <c r="I6030" s="56" t="s">
        <v>14099</v>
      </c>
      <c r="J6030" s="57">
        <v>840815</v>
      </c>
      <c r="K6030" s="58" t="s">
        <v>11726</v>
      </c>
      <c r="L6030" s="57">
        <v>67265</v>
      </c>
      <c r="M6030" s="59">
        <f t="shared" si="305"/>
        <v>908080</v>
      </c>
      <c r="N6030">
        <f>+VLOOKUP(C6030,'Thanh toán '!M$8228:N$9243,2,0)</f>
        <v>908080</v>
      </c>
      <c r="O6030" s="61">
        <f t="shared" si="306"/>
        <v>0</v>
      </c>
      <c r="P6030" t="s">
        <v>25392</v>
      </c>
    </row>
    <row r="6031" spans="1:16" hidden="1" x14ac:dyDescent="0.3">
      <c r="A6031" s="43">
        <v>2023</v>
      </c>
      <c r="B6031" s="56" t="s">
        <v>20118</v>
      </c>
      <c r="C6031" s="19">
        <f t="shared" si="307"/>
        <v>48120</v>
      </c>
      <c r="D6031" s="56" t="s">
        <v>13350</v>
      </c>
      <c r="E6031" s="55">
        <v>45149</v>
      </c>
      <c r="F6031" s="18">
        <f t="shared" si="308"/>
        <v>8</v>
      </c>
      <c r="G6031" s="56" t="s">
        <v>11799</v>
      </c>
      <c r="H6031" s="56" t="s">
        <v>11725</v>
      </c>
      <c r="I6031" s="56" t="s">
        <v>14001</v>
      </c>
      <c r="J6031" s="57">
        <v>951239</v>
      </c>
      <c r="K6031" s="58" t="s">
        <v>11726</v>
      </c>
      <c r="L6031" s="57">
        <v>76099</v>
      </c>
      <c r="M6031" s="59">
        <f t="shared" si="305"/>
        <v>1027338</v>
      </c>
      <c r="N6031">
        <f>+VLOOKUP(C6031,'Thanh toán '!M$8228:N$9243,2,0)</f>
        <v>1027338</v>
      </c>
      <c r="O6031" s="61">
        <f t="shared" si="306"/>
        <v>0</v>
      </c>
      <c r="P6031" t="s">
        <v>25392</v>
      </c>
    </row>
    <row r="6032" spans="1:16" hidden="1" x14ac:dyDescent="0.3">
      <c r="A6032" s="43">
        <v>2023</v>
      </c>
      <c r="B6032" s="56" t="s">
        <v>20119</v>
      </c>
      <c r="C6032" s="19">
        <f t="shared" si="307"/>
        <v>48125</v>
      </c>
      <c r="D6032" s="56" t="s">
        <v>13350</v>
      </c>
      <c r="E6032" s="55">
        <v>45149</v>
      </c>
      <c r="F6032" s="18">
        <f t="shared" si="308"/>
        <v>8</v>
      </c>
      <c r="G6032" s="56" t="s">
        <v>11860</v>
      </c>
      <c r="H6032" s="56" t="s">
        <v>11719</v>
      </c>
      <c r="I6032" s="56" t="s">
        <v>14950</v>
      </c>
      <c r="J6032" s="57">
        <v>1612400</v>
      </c>
      <c r="K6032" s="58" t="s">
        <v>11726</v>
      </c>
      <c r="L6032" s="57">
        <v>128992</v>
      </c>
      <c r="M6032" s="59">
        <f t="shared" si="305"/>
        <v>1741392</v>
      </c>
      <c r="N6032">
        <f>+VLOOKUP(C6032,'Thanh toán '!M$8228:N$9243,2,0)</f>
        <v>1741392</v>
      </c>
      <c r="O6032" s="61">
        <f t="shared" si="306"/>
        <v>0</v>
      </c>
      <c r="P6032" t="s">
        <v>25392</v>
      </c>
    </row>
    <row r="6033" spans="1:16" hidden="1" x14ac:dyDescent="0.3">
      <c r="A6033" s="43">
        <v>2023</v>
      </c>
      <c r="B6033" s="56" t="s">
        <v>20120</v>
      </c>
      <c r="C6033" s="19">
        <f t="shared" si="307"/>
        <v>48233</v>
      </c>
      <c r="D6033" s="56" t="s">
        <v>13350</v>
      </c>
      <c r="E6033" s="55">
        <v>45149</v>
      </c>
      <c r="F6033" s="18">
        <f t="shared" si="308"/>
        <v>8</v>
      </c>
      <c r="G6033" s="56" t="s">
        <v>12167</v>
      </c>
      <c r="H6033" s="56" t="s">
        <v>12168</v>
      </c>
      <c r="I6033" s="56" t="s">
        <v>12167</v>
      </c>
      <c r="J6033" s="57">
        <v>551250</v>
      </c>
      <c r="K6033" s="58" t="s">
        <v>11726</v>
      </c>
      <c r="L6033" s="57">
        <v>44100</v>
      </c>
      <c r="M6033" s="59">
        <f t="shared" si="305"/>
        <v>595350</v>
      </c>
      <c r="N6033">
        <f>+VLOOKUP(C6033,'Thanh toán '!M$8228:N$9243,2,0)</f>
        <v>595350</v>
      </c>
      <c r="O6033" s="61">
        <f t="shared" si="306"/>
        <v>0</v>
      </c>
      <c r="P6033" t="s">
        <v>25392</v>
      </c>
    </row>
    <row r="6034" spans="1:16" hidden="1" x14ac:dyDescent="0.3">
      <c r="A6034" s="43">
        <v>2023</v>
      </c>
      <c r="B6034" s="56" t="s">
        <v>20121</v>
      </c>
      <c r="C6034" s="19">
        <f t="shared" si="307"/>
        <v>48234</v>
      </c>
      <c r="D6034" s="56" t="s">
        <v>13350</v>
      </c>
      <c r="E6034" s="55">
        <v>45149</v>
      </c>
      <c r="F6034" s="18">
        <f t="shared" si="308"/>
        <v>8</v>
      </c>
      <c r="G6034" s="56" t="s">
        <v>12312</v>
      </c>
      <c r="H6034" s="56" t="s">
        <v>12313</v>
      </c>
      <c r="I6034" s="56" t="s">
        <v>12312</v>
      </c>
      <c r="J6034" s="57">
        <v>1102500</v>
      </c>
      <c r="K6034" s="58" t="s">
        <v>11726</v>
      </c>
      <c r="L6034" s="57">
        <v>88200</v>
      </c>
      <c r="M6034" s="59">
        <f t="shared" si="305"/>
        <v>1190700</v>
      </c>
      <c r="N6034">
        <f>+VLOOKUP(C6034,'Thanh toán '!M$8228:N$9243,2,0)</f>
        <v>1190700</v>
      </c>
      <c r="O6034" s="61">
        <f t="shared" si="306"/>
        <v>0</v>
      </c>
      <c r="P6034" t="s">
        <v>25392</v>
      </c>
    </row>
    <row r="6035" spans="1:16" hidden="1" x14ac:dyDescent="0.3">
      <c r="A6035" s="43">
        <v>2023</v>
      </c>
      <c r="B6035" s="56" t="s">
        <v>20122</v>
      </c>
      <c r="C6035" s="19">
        <f t="shared" si="307"/>
        <v>48235</v>
      </c>
      <c r="D6035" s="56" t="s">
        <v>13350</v>
      </c>
      <c r="E6035" s="55">
        <v>45149</v>
      </c>
      <c r="F6035" s="18">
        <f t="shared" si="308"/>
        <v>8</v>
      </c>
      <c r="G6035" s="56" t="s">
        <v>12293</v>
      </c>
      <c r="H6035" s="56" t="s">
        <v>12294</v>
      </c>
      <c r="I6035" s="56" t="s">
        <v>12293</v>
      </c>
      <c r="J6035" s="57">
        <v>3260040</v>
      </c>
      <c r="K6035" s="58" t="s">
        <v>11726</v>
      </c>
      <c r="L6035" s="57">
        <v>260803</v>
      </c>
      <c r="M6035" s="59">
        <f t="shared" si="305"/>
        <v>3520843</v>
      </c>
      <c r="N6035">
        <f>+VLOOKUP(C6035,'Thanh toán '!M$8228:N$9243,2,0)</f>
        <v>3520843</v>
      </c>
      <c r="O6035" s="61">
        <f t="shared" si="306"/>
        <v>0</v>
      </c>
      <c r="P6035" t="s">
        <v>25392</v>
      </c>
    </row>
    <row r="6036" spans="1:16" hidden="1" x14ac:dyDescent="0.3">
      <c r="A6036" s="43">
        <v>2023</v>
      </c>
      <c r="B6036" s="56" t="s">
        <v>20123</v>
      </c>
      <c r="C6036" s="19">
        <f t="shared" si="307"/>
        <v>48236</v>
      </c>
      <c r="D6036" s="56" t="s">
        <v>13350</v>
      </c>
      <c r="E6036" s="55">
        <v>45149</v>
      </c>
      <c r="F6036" s="18">
        <f t="shared" si="308"/>
        <v>8</v>
      </c>
      <c r="G6036" s="56" t="s">
        <v>12167</v>
      </c>
      <c r="H6036" s="56" t="s">
        <v>12168</v>
      </c>
      <c r="I6036" s="56" t="s">
        <v>12167</v>
      </c>
      <c r="J6036" s="57">
        <v>1150620</v>
      </c>
      <c r="K6036" s="58" t="s">
        <v>11726</v>
      </c>
      <c r="L6036" s="57">
        <v>92050</v>
      </c>
      <c r="M6036" s="59">
        <f t="shared" si="305"/>
        <v>1242670</v>
      </c>
      <c r="N6036">
        <f>+VLOOKUP(C6036,'Thanh toán '!M$8228:N$9243,2,0)</f>
        <v>1242670</v>
      </c>
      <c r="O6036" s="61">
        <f t="shared" si="306"/>
        <v>0</v>
      </c>
      <c r="P6036" t="s">
        <v>25392</v>
      </c>
    </row>
    <row r="6037" spans="1:16" hidden="1" x14ac:dyDescent="0.3">
      <c r="A6037" s="43">
        <v>2023</v>
      </c>
      <c r="B6037" s="56" t="s">
        <v>20124</v>
      </c>
      <c r="C6037" s="19">
        <f t="shared" si="307"/>
        <v>48237</v>
      </c>
      <c r="D6037" s="56" t="s">
        <v>13350</v>
      </c>
      <c r="E6037" s="55">
        <v>45149</v>
      </c>
      <c r="F6037" s="18">
        <f t="shared" si="308"/>
        <v>8</v>
      </c>
      <c r="G6037" s="56" t="s">
        <v>12306</v>
      </c>
      <c r="H6037" s="56" t="s">
        <v>12307</v>
      </c>
      <c r="I6037" s="56" t="s">
        <v>12306</v>
      </c>
      <c r="J6037" s="57">
        <v>3035550</v>
      </c>
      <c r="K6037" s="58" t="s">
        <v>11726</v>
      </c>
      <c r="L6037" s="57">
        <v>242844</v>
      </c>
      <c r="M6037" s="59">
        <f t="shared" si="305"/>
        <v>3278394</v>
      </c>
      <c r="N6037">
        <f>+VLOOKUP(C6037,'Thanh toán '!M$8228:N$9243,2,0)</f>
        <v>3278394</v>
      </c>
      <c r="O6037" s="61">
        <f t="shared" si="306"/>
        <v>0</v>
      </c>
      <c r="P6037" t="s">
        <v>25392</v>
      </c>
    </row>
    <row r="6038" spans="1:16" hidden="1" x14ac:dyDescent="0.3">
      <c r="A6038" s="43">
        <v>2023</v>
      </c>
      <c r="B6038" s="56" t="s">
        <v>20125</v>
      </c>
      <c r="C6038" s="19">
        <f t="shared" si="307"/>
        <v>48238</v>
      </c>
      <c r="D6038" s="56" t="s">
        <v>13350</v>
      </c>
      <c r="E6038" s="55">
        <v>45150</v>
      </c>
      <c r="F6038" s="18">
        <f t="shared" si="308"/>
        <v>8</v>
      </c>
      <c r="G6038" s="56" t="s">
        <v>11799</v>
      </c>
      <c r="H6038" s="56" t="s">
        <v>11725</v>
      </c>
      <c r="I6038" s="56" t="s">
        <v>13682</v>
      </c>
      <c r="J6038" s="57">
        <v>825953</v>
      </c>
      <c r="K6038" s="58" t="s">
        <v>11726</v>
      </c>
      <c r="L6038" s="57">
        <v>66076</v>
      </c>
      <c r="M6038" s="59">
        <f t="shared" si="305"/>
        <v>892029</v>
      </c>
      <c r="N6038">
        <f>+VLOOKUP(C6038,'Thanh toán '!M$8228:N$9243,2,0)</f>
        <v>892029</v>
      </c>
      <c r="O6038" s="61">
        <f t="shared" si="306"/>
        <v>0</v>
      </c>
      <c r="P6038" t="s">
        <v>25392</v>
      </c>
    </row>
    <row r="6039" spans="1:16" hidden="1" x14ac:dyDescent="0.3">
      <c r="A6039" s="43">
        <v>2023</v>
      </c>
      <c r="B6039" s="56" t="s">
        <v>20126</v>
      </c>
      <c r="C6039" s="19">
        <f t="shared" si="307"/>
        <v>48239</v>
      </c>
      <c r="D6039" s="56" t="s">
        <v>13350</v>
      </c>
      <c r="E6039" s="55">
        <v>45150</v>
      </c>
      <c r="F6039" s="18">
        <f t="shared" si="308"/>
        <v>8</v>
      </c>
      <c r="G6039" s="56" t="s">
        <v>12245</v>
      </c>
      <c r="H6039" s="56" t="s">
        <v>12246</v>
      </c>
      <c r="I6039" s="56" t="s">
        <v>12245</v>
      </c>
      <c r="J6039" s="57">
        <v>3537370</v>
      </c>
      <c r="K6039" s="58" t="s">
        <v>11726</v>
      </c>
      <c r="L6039" s="57">
        <v>282990</v>
      </c>
      <c r="M6039" s="59">
        <f t="shared" si="305"/>
        <v>3820360</v>
      </c>
      <c r="N6039">
        <f>+VLOOKUP(C6039,'Thanh toán '!M$8228:N$9243,2,0)</f>
        <v>3820360</v>
      </c>
      <c r="O6039" s="61">
        <f t="shared" si="306"/>
        <v>0</v>
      </c>
      <c r="P6039" t="s">
        <v>25392</v>
      </c>
    </row>
    <row r="6040" spans="1:16" hidden="1" x14ac:dyDescent="0.3">
      <c r="A6040" s="43">
        <v>2023</v>
      </c>
      <c r="B6040" s="56" t="s">
        <v>20127</v>
      </c>
      <c r="C6040" s="19">
        <f t="shared" si="307"/>
        <v>48240</v>
      </c>
      <c r="D6040" s="56" t="s">
        <v>13350</v>
      </c>
      <c r="E6040" s="55">
        <v>45150</v>
      </c>
      <c r="F6040" s="18">
        <f t="shared" si="308"/>
        <v>8</v>
      </c>
      <c r="G6040" s="56" t="s">
        <v>11799</v>
      </c>
      <c r="H6040" s="56" t="s">
        <v>11725</v>
      </c>
      <c r="I6040" s="56" t="s">
        <v>14599</v>
      </c>
      <c r="J6040" s="57">
        <v>553467</v>
      </c>
      <c r="K6040" s="58" t="s">
        <v>11726</v>
      </c>
      <c r="L6040" s="57">
        <v>44277</v>
      </c>
      <c r="M6040" s="59">
        <f t="shared" si="305"/>
        <v>597744</v>
      </c>
      <c r="N6040">
        <f>+VLOOKUP(C6040,'Thanh toán '!M$8228:N$9243,2,0)</f>
        <v>597744</v>
      </c>
      <c r="O6040" s="61">
        <f t="shared" si="306"/>
        <v>0</v>
      </c>
      <c r="P6040" t="s">
        <v>25392</v>
      </c>
    </row>
    <row r="6041" spans="1:16" hidden="1" x14ac:dyDescent="0.3">
      <c r="A6041" s="43">
        <v>2023</v>
      </c>
      <c r="B6041" s="56" t="s">
        <v>20128</v>
      </c>
      <c r="C6041" s="19">
        <f t="shared" si="307"/>
        <v>48241</v>
      </c>
      <c r="D6041" s="56" t="s">
        <v>13350</v>
      </c>
      <c r="E6041" s="55">
        <v>45150</v>
      </c>
      <c r="F6041" s="18">
        <f t="shared" si="308"/>
        <v>8</v>
      </c>
      <c r="G6041" s="56" t="s">
        <v>11799</v>
      </c>
      <c r="H6041" s="56" t="s">
        <v>11725</v>
      </c>
      <c r="I6041" s="56" t="s">
        <v>13679</v>
      </c>
      <c r="J6041" s="57">
        <v>555290</v>
      </c>
      <c r="K6041" s="58" t="s">
        <v>11726</v>
      </c>
      <c r="L6041" s="57">
        <v>44423</v>
      </c>
      <c r="M6041" s="59">
        <f t="shared" si="305"/>
        <v>599713</v>
      </c>
      <c r="N6041">
        <f>+VLOOKUP(C6041,'Thanh toán '!M$8228:N$9243,2,0)</f>
        <v>599713</v>
      </c>
      <c r="O6041" s="61">
        <f t="shared" si="306"/>
        <v>0</v>
      </c>
      <c r="P6041" t="s">
        <v>25392</v>
      </c>
    </row>
    <row r="6042" spans="1:16" hidden="1" x14ac:dyDescent="0.3">
      <c r="A6042" s="43">
        <v>2023</v>
      </c>
      <c r="B6042" s="56" t="s">
        <v>20129</v>
      </c>
      <c r="C6042" s="19">
        <f t="shared" si="307"/>
        <v>48244</v>
      </c>
      <c r="D6042" s="56" t="s">
        <v>13350</v>
      </c>
      <c r="E6042" s="55">
        <v>45150</v>
      </c>
      <c r="F6042" s="18">
        <f t="shared" si="308"/>
        <v>8</v>
      </c>
      <c r="G6042" s="56" t="s">
        <v>11799</v>
      </c>
      <c r="H6042" s="56" t="s">
        <v>11725</v>
      </c>
      <c r="I6042" s="56" t="s">
        <v>13583</v>
      </c>
      <c r="J6042" s="57">
        <v>1283961</v>
      </c>
      <c r="K6042" s="58" t="s">
        <v>11726</v>
      </c>
      <c r="L6042" s="57">
        <v>102717</v>
      </c>
      <c r="M6042" s="59">
        <f t="shared" si="305"/>
        <v>1386678</v>
      </c>
      <c r="N6042">
        <f>+VLOOKUP(C6042,'Thanh toán '!M$8228:N$9243,2,0)</f>
        <v>1386678</v>
      </c>
      <c r="O6042" s="61">
        <f t="shared" si="306"/>
        <v>0</v>
      </c>
      <c r="P6042" t="s">
        <v>25392</v>
      </c>
    </row>
    <row r="6043" spans="1:16" hidden="1" x14ac:dyDescent="0.3">
      <c r="A6043" s="43">
        <v>2023</v>
      </c>
      <c r="B6043" s="56" t="s">
        <v>20130</v>
      </c>
      <c r="C6043" s="19">
        <f t="shared" si="307"/>
        <v>48245</v>
      </c>
      <c r="D6043" s="56" t="s">
        <v>13350</v>
      </c>
      <c r="E6043" s="55">
        <v>45150</v>
      </c>
      <c r="F6043" s="18">
        <f t="shared" si="308"/>
        <v>8</v>
      </c>
      <c r="G6043" s="56" t="s">
        <v>12363</v>
      </c>
      <c r="H6043" s="56" t="s">
        <v>12364</v>
      </c>
      <c r="I6043" s="56" t="s">
        <v>12363</v>
      </c>
      <c r="J6043" s="57">
        <v>2426790</v>
      </c>
      <c r="K6043" s="58" t="s">
        <v>11726</v>
      </c>
      <c r="L6043" s="57">
        <v>194143</v>
      </c>
      <c r="M6043" s="59">
        <f t="shared" si="305"/>
        <v>2620933</v>
      </c>
      <c r="N6043">
        <f>+VLOOKUP(C6043,'Thanh toán '!M$8228:N$9243,2,0)</f>
        <v>2620933</v>
      </c>
      <c r="O6043" s="61">
        <f t="shared" si="306"/>
        <v>0</v>
      </c>
      <c r="P6043" t="s">
        <v>25392</v>
      </c>
    </row>
    <row r="6044" spans="1:16" hidden="1" x14ac:dyDescent="0.3">
      <c r="A6044" s="43">
        <v>2023</v>
      </c>
      <c r="B6044" s="56" t="s">
        <v>20131</v>
      </c>
      <c r="C6044" s="19">
        <f t="shared" si="307"/>
        <v>48246</v>
      </c>
      <c r="D6044" s="56" t="s">
        <v>13350</v>
      </c>
      <c r="E6044" s="55">
        <v>45150</v>
      </c>
      <c r="F6044" s="18">
        <f t="shared" si="308"/>
        <v>8</v>
      </c>
      <c r="G6044" s="56" t="s">
        <v>12191</v>
      </c>
      <c r="H6044" s="56" t="s">
        <v>12192</v>
      </c>
      <c r="I6044" s="56" t="s">
        <v>14145</v>
      </c>
      <c r="J6044" s="57">
        <v>1565834</v>
      </c>
      <c r="K6044" s="58" t="s">
        <v>11726</v>
      </c>
      <c r="L6044" s="57">
        <v>125267</v>
      </c>
      <c r="M6044" s="59">
        <f t="shared" si="305"/>
        <v>1691101</v>
      </c>
      <c r="N6044">
        <f>+VLOOKUP(C6044,'Thanh toán '!M$8228:N$9243,2,0)</f>
        <v>1691101</v>
      </c>
      <c r="O6044" s="61">
        <f t="shared" si="306"/>
        <v>0</v>
      </c>
      <c r="P6044" t="s">
        <v>25392</v>
      </c>
    </row>
    <row r="6045" spans="1:16" hidden="1" x14ac:dyDescent="0.3">
      <c r="A6045" s="43">
        <v>2023</v>
      </c>
      <c r="B6045" s="56" t="s">
        <v>20132</v>
      </c>
      <c r="C6045" s="19">
        <f t="shared" si="307"/>
        <v>48249</v>
      </c>
      <c r="D6045" s="56" t="s">
        <v>13350</v>
      </c>
      <c r="E6045" s="55">
        <v>45150</v>
      </c>
      <c r="F6045" s="18">
        <f t="shared" si="308"/>
        <v>8</v>
      </c>
      <c r="G6045" s="56" t="s">
        <v>11799</v>
      </c>
      <c r="H6045" s="56" t="s">
        <v>11725</v>
      </c>
      <c r="I6045" s="56" t="s">
        <v>13543</v>
      </c>
      <c r="J6045" s="57">
        <v>250910</v>
      </c>
      <c r="K6045" s="58" t="s">
        <v>11726</v>
      </c>
      <c r="L6045" s="57">
        <v>20073</v>
      </c>
      <c r="M6045" s="59">
        <f t="shared" si="305"/>
        <v>270983</v>
      </c>
      <c r="N6045">
        <f>+VLOOKUP(C6045,'Thanh toán '!M$8228:N$9243,2,0)</f>
        <v>270983</v>
      </c>
      <c r="O6045" s="61">
        <f t="shared" si="306"/>
        <v>0</v>
      </c>
      <c r="P6045" t="s">
        <v>25392</v>
      </c>
    </row>
    <row r="6046" spans="1:16" hidden="1" x14ac:dyDescent="0.3">
      <c r="A6046" s="43">
        <v>2023</v>
      </c>
      <c r="B6046" s="56" t="s">
        <v>20133</v>
      </c>
      <c r="C6046" s="19">
        <f t="shared" si="307"/>
        <v>48250</v>
      </c>
      <c r="D6046" s="56" t="s">
        <v>13350</v>
      </c>
      <c r="E6046" s="55">
        <v>45150</v>
      </c>
      <c r="F6046" s="18">
        <f t="shared" si="308"/>
        <v>8</v>
      </c>
      <c r="G6046" s="56" t="s">
        <v>11799</v>
      </c>
      <c r="H6046" s="56" t="s">
        <v>11725</v>
      </c>
      <c r="I6046" s="56" t="s">
        <v>14151</v>
      </c>
      <c r="J6046" s="57">
        <v>739817</v>
      </c>
      <c r="K6046" s="58" t="s">
        <v>11726</v>
      </c>
      <c r="L6046" s="57">
        <v>59185</v>
      </c>
      <c r="M6046" s="59">
        <f t="shared" si="305"/>
        <v>799002</v>
      </c>
      <c r="N6046">
        <f>+VLOOKUP(C6046,'Thanh toán '!M$8228:N$9243,2,0)</f>
        <v>799002</v>
      </c>
      <c r="O6046" s="61">
        <f t="shared" si="306"/>
        <v>0</v>
      </c>
      <c r="P6046" t="s">
        <v>25392</v>
      </c>
    </row>
    <row r="6047" spans="1:16" hidden="1" x14ac:dyDescent="0.3">
      <c r="A6047" s="43">
        <v>2023</v>
      </c>
      <c r="B6047" s="56" t="s">
        <v>20134</v>
      </c>
      <c r="C6047" s="19">
        <f t="shared" si="307"/>
        <v>48252</v>
      </c>
      <c r="D6047" s="56" t="s">
        <v>13350</v>
      </c>
      <c r="E6047" s="55">
        <v>45150</v>
      </c>
      <c r="F6047" s="18">
        <f t="shared" si="308"/>
        <v>8</v>
      </c>
      <c r="G6047" s="56" t="s">
        <v>12589</v>
      </c>
      <c r="H6047" s="56" t="s">
        <v>12590</v>
      </c>
      <c r="I6047" s="56" t="s">
        <v>12589</v>
      </c>
      <c r="J6047" s="57">
        <v>3724580</v>
      </c>
      <c r="K6047" s="58" t="s">
        <v>11726</v>
      </c>
      <c r="L6047" s="57">
        <v>297966</v>
      </c>
      <c r="M6047" s="59">
        <f t="shared" si="305"/>
        <v>4022546</v>
      </c>
      <c r="N6047">
        <f>+VLOOKUP(C6047,'Thanh toán '!M$8228:N$9243,2,0)</f>
        <v>4022546</v>
      </c>
      <c r="O6047" s="61">
        <f t="shared" si="306"/>
        <v>0</v>
      </c>
      <c r="P6047" t="s">
        <v>25392</v>
      </c>
    </row>
    <row r="6048" spans="1:16" hidden="1" x14ac:dyDescent="0.3">
      <c r="A6048" s="43">
        <v>2023</v>
      </c>
      <c r="B6048" s="56" t="s">
        <v>20135</v>
      </c>
      <c r="C6048" s="19">
        <f t="shared" si="307"/>
        <v>48254</v>
      </c>
      <c r="D6048" s="56" t="s">
        <v>13350</v>
      </c>
      <c r="E6048" s="55">
        <v>45150</v>
      </c>
      <c r="F6048" s="18">
        <f t="shared" si="308"/>
        <v>8</v>
      </c>
      <c r="G6048" s="56" t="s">
        <v>11799</v>
      </c>
      <c r="H6048" s="56" t="s">
        <v>11725</v>
      </c>
      <c r="I6048" s="56" t="s">
        <v>13913</v>
      </c>
      <c r="J6048" s="57">
        <v>618065</v>
      </c>
      <c r="K6048" s="58" t="s">
        <v>11726</v>
      </c>
      <c r="L6048" s="57">
        <v>49445</v>
      </c>
      <c r="M6048" s="59">
        <f t="shared" si="305"/>
        <v>667510</v>
      </c>
      <c r="N6048">
        <f>+VLOOKUP(C6048,'Thanh toán '!M$8228:N$9243,2,0)</f>
        <v>667510</v>
      </c>
      <c r="O6048" s="61">
        <f t="shared" si="306"/>
        <v>0</v>
      </c>
      <c r="P6048" t="s">
        <v>25392</v>
      </c>
    </row>
    <row r="6049" spans="1:16" hidden="1" x14ac:dyDescent="0.3">
      <c r="A6049" s="43">
        <v>2023</v>
      </c>
      <c r="B6049" s="56" t="s">
        <v>20136</v>
      </c>
      <c r="C6049" s="19">
        <f t="shared" si="307"/>
        <v>48255</v>
      </c>
      <c r="D6049" s="56" t="s">
        <v>13350</v>
      </c>
      <c r="E6049" s="55">
        <v>45150</v>
      </c>
      <c r="F6049" s="18">
        <f t="shared" si="308"/>
        <v>8</v>
      </c>
      <c r="G6049" s="56" t="s">
        <v>11799</v>
      </c>
      <c r="H6049" s="56" t="s">
        <v>11725</v>
      </c>
      <c r="I6049" s="56" t="s">
        <v>14724</v>
      </c>
      <c r="J6049" s="57">
        <v>579948</v>
      </c>
      <c r="K6049" s="58" t="s">
        <v>11726</v>
      </c>
      <c r="L6049" s="57">
        <v>46396</v>
      </c>
      <c r="M6049" s="59">
        <f t="shared" si="305"/>
        <v>626344</v>
      </c>
      <c r="N6049">
        <f>+VLOOKUP(C6049,'Thanh toán '!M$8228:N$9243,2,0)</f>
        <v>626344</v>
      </c>
      <c r="O6049" s="61">
        <f t="shared" si="306"/>
        <v>0</v>
      </c>
      <c r="P6049" t="s">
        <v>25392</v>
      </c>
    </row>
    <row r="6050" spans="1:16" hidden="1" x14ac:dyDescent="0.3">
      <c r="A6050" s="43">
        <v>2023</v>
      </c>
      <c r="B6050" s="56" t="s">
        <v>20137</v>
      </c>
      <c r="C6050" s="19">
        <f t="shared" si="307"/>
        <v>48264</v>
      </c>
      <c r="D6050" s="56" t="s">
        <v>13350</v>
      </c>
      <c r="E6050" s="55">
        <v>45150</v>
      </c>
      <c r="F6050" s="18">
        <f t="shared" si="308"/>
        <v>8</v>
      </c>
      <c r="G6050" s="56" t="s">
        <v>11799</v>
      </c>
      <c r="H6050" s="56" t="s">
        <v>11725</v>
      </c>
      <c r="I6050" s="56" t="s">
        <v>14021</v>
      </c>
      <c r="J6050" s="57">
        <v>457562</v>
      </c>
      <c r="K6050" s="58" t="s">
        <v>11726</v>
      </c>
      <c r="L6050" s="57">
        <v>36605</v>
      </c>
      <c r="M6050" s="59">
        <f t="shared" si="305"/>
        <v>494167</v>
      </c>
      <c r="N6050">
        <f>+VLOOKUP(C6050,'Thanh toán '!M$8228:N$9243,2,0)</f>
        <v>494167</v>
      </c>
      <c r="O6050" s="61">
        <f t="shared" si="306"/>
        <v>0</v>
      </c>
      <c r="P6050" t="s">
        <v>25392</v>
      </c>
    </row>
    <row r="6051" spans="1:16" hidden="1" x14ac:dyDescent="0.3">
      <c r="A6051" s="43">
        <v>2023</v>
      </c>
      <c r="B6051" s="56" t="s">
        <v>20138</v>
      </c>
      <c r="C6051" s="19">
        <f t="shared" si="307"/>
        <v>48265</v>
      </c>
      <c r="D6051" s="56" t="s">
        <v>13350</v>
      </c>
      <c r="E6051" s="55">
        <v>45150</v>
      </c>
      <c r="F6051" s="18">
        <f t="shared" si="308"/>
        <v>8</v>
      </c>
      <c r="G6051" s="56" t="s">
        <v>17858</v>
      </c>
      <c r="H6051" s="56" t="s">
        <v>12340</v>
      </c>
      <c r="I6051" s="56" t="s">
        <v>17858</v>
      </c>
      <c r="J6051" s="57">
        <v>901430</v>
      </c>
      <c r="K6051" s="58" t="s">
        <v>11726</v>
      </c>
      <c r="L6051" s="57">
        <v>72114</v>
      </c>
      <c r="M6051" s="59">
        <f t="shared" si="305"/>
        <v>973544</v>
      </c>
      <c r="N6051">
        <f>+VLOOKUP(C6051,'Thanh toán '!M$8228:N$9243,2,0)</f>
        <v>973544</v>
      </c>
      <c r="O6051" s="61">
        <f t="shared" si="306"/>
        <v>0</v>
      </c>
      <c r="P6051" t="s">
        <v>25392</v>
      </c>
    </row>
    <row r="6052" spans="1:16" hidden="1" x14ac:dyDescent="0.3">
      <c r="A6052" s="43">
        <v>2023</v>
      </c>
      <c r="B6052" s="56" t="s">
        <v>20139</v>
      </c>
      <c r="C6052" s="19">
        <f t="shared" si="307"/>
        <v>48266</v>
      </c>
      <c r="D6052" s="56" t="s">
        <v>13350</v>
      </c>
      <c r="E6052" s="55">
        <v>45150</v>
      </c>
      <c r="F6052" s="18">
        <f t="shared" si="308"/>
        <v>8</v>
      </c>
      <c r="G6052" s="56" t="s">
        <v>17858</v>
      </c>
      <c r="H6052" s="56" t="s">
        <v>12340</v>
      </c>
      <c r="I6052" s="56" t="s">
        <v>17858</v>
      </c>
      <c r="J6052" s="57">
        <v>1236130</v>
      </c>
      <c r="K6052" s="58" t="s">
        <v>11726</v>
      </c>
      <c r="L6052" s="57">
        <v>98890</v>
      </c>
      <c r="M6052" s="59">
        <f t="shared" si="305"/>
        <v>1335020</v>
      </c>
      <c r="N6052">
        <f>+VLOOKUP(C6052,'Thanh toán '!M$8228:N$9243,2,0)</f>
        <v>1335020</v>
      </c>
      <c r="O6052" s="61">
        <f t="shared" si="306"/>
        <v>0</v>
      </c>
      <c r="P6052" t="s">
        <v>25392</v>
      </c>
    </row>
    <row r="6053" spans="1:16" hidden="1" x14ac:dyDescent="0.3">
      <c r="A6053" s="43">
        <v>2023</v>
      </c>
      <c r="B6053" s="56" t="s">
        <v>20140</v>
      </c>
      <c r="C6053" s="19">
        <f t="shared" si="307"/>
        <v>48269</v>
      </c>
      <c r="D6053" s="56" t="s">
        <v>13350</v>
      </c>
      <c r="E6053" s="55">
        <v>45150</v>
      </c>
      <c r="F6053" s="18">
        <f t="shared" si="308"/>
        <v>8</v>
      </c>
      <c r="G6053" s="56" t="s">
        <v>12360</v>
      </c>
      <c r="H6053" s="56" t="s">
        <v>12361</v>
      </c>
      <c r="I6053" s="56" t="s">
        <v>12360</v>
      </c>
      <c r="J6053" s="57">
        <v>1102500</v>
      </c>
      <c r="K6053" s="58" t="s">
        <v>11726</v>
      </c>
      <c r="L6053" s="57">
        <v>88200</v>
      </c>
      <c r="M6053" s="59">
        <f t="shared" si="305"/>
        <v>1190700</v>
      </c>
      <c r="N6053">
        <f>+VLOOKUP(C6053,'Thanh toán '!M$8228:N$9243,2,0)</f>
        <v>1190700</v>
      </c>
      <c r="O6053" s="61">
        <f t="shared" si="306"/>
        <v>0</v>
      </c>
      <c r="P6053" t="s">
        <v>25392</v>
      </c>
    </row>
    <row r="6054" spans="1:16" hidden="1" x14ac:dyDescent="0.3">
      <c r="A6054" s="43">
        <v>2023</v>
      </c>
      <c r="B6054" s="56" t="s">
        <v>20141</v>
      </c>
      <c r="C6054" s="19">
        <f t="shared" si="307"/>
        <v>48270</v>
      </c>
      <c r="D6054" s="56" t="s">
        <v>13350</v>
      </c>
      <c r="E6054" s="55">
        <v>45150</v>
      </c>
      <c r="F6054" s="18">
        <f t="shared" si="308"/>
        <v>8</v>
      </c>
      <c r="G6054" s="56" t="s">
        <v>12360</v>
      </c>
      <c r="H6054" s="56" t="s">
        <v>12361</v>
      </c>
      <c r="I6054" s="56" t="s">
        <v>12360</v>
      </c>
      <c r="J6054" s="57">
        <v>1110580</v>
      </c>
      <c r="K6054" s="58" t="s">
        <v>11726</v>
      </c>
      <c r="L6054" s="57">
        <v>88846</v>
      </c>
      <c r="M6054" s="59">
        <f t="shared" si="305"/>
        <v>1199426</v>
      </c>
      <c r="N6054">
        <f>+VLOOKUP(C6054,'Thanh toán '!M$8228:N$9243,2,0)</f>
        <v>1199426</v>
      </c>
      <c r="O6054" s="61">
        <f t="shared" si="306"/>
        <v>0</v>
      </c>
      <c r="P6054" t="s">
        <v>25392</v>
      </c>
    </row>
    <row r="6055" spans="1:16" hidden="1" x14ac:dyDescent="0.3">
      <c r="A6055" s="43">
        <v>2023</v>
      </c>
      <c r="B6055" s="56" t="s">
        <v>20142</v>
      </c>
      <c r="C6055" s="19">
        <f t="shared" si="307"/>
        <v>48271</v>
      </c>
      <c r="D6055" s="56" t="s">
        <v>13350</v>
      </c>
      <c r="E6055" s="55">
        <v>45150</v>
      </c>
      <c r="F6055" s="18">
        <f t="shared" si="308"/>
        <v>8</v>
      </c>
      <c r="G6055" s="56" t="s">
        <v>11799</v>
      </c>
      <c r="H6055" s="56" t="s">
        <v>11725</v>
      </c>
      <c r="I6055" s="56" t="s">
        <v>13526</v>
      </c>
      <c r="J6055" s="57">
        <v>618065</v>
      </c>
      <c r="K6055" s="58" t="s">
        <v>11726</v>
      </c>
      <c r="L6055" s="57">
        <v>49445</v>
      </c>
      <c r="M6055" s="59">
        <f t="shared" si="305"/>
        <v>667510</v>
      </c>
      <c r="N6055">
        <f>+VLOOKUP(C6055,'Thanh toán '!M$8228:N$9243,2,0)</f>
        <v>667510</v>
      </c>
      <c r="O6055" s="61">
        <f t="shared" si="306"/>
        <v>0</v>
      </c>
      <c r="P6055" t="s">
        <v>25392</v>
      </c>
    </row>
    <row r="6056" spans="1:16" hidden="1" x14ac:dyDescent="0.3">
      <c r="A6056" s="43">
        <v>2023</v>
      </c>
      <c r="B6056" s="56" t="s">
        <v>20143</v>
      </c>
      <c r="C6056" s="19">
        <f t="shared" si="307"/>
        <v>48273</v>
      </c>
      <c r="D6056" s="56" t="s">
        <v>13350</v>
      </c>
      <c r="E6056" s="55">
        <v>45150</v>
      </c>
      <c r="F6056" s="18">
        <f t="shared" si="308"/>
        <v>8</v>
      </c>
      <c r="G6056" s="56" t="s">
        <v>12239</v>
      </c>
      <c r="H6056" s="56" t="s">
        <v>12240</v>
      </c>
      <c r="I6056" s="56" t="s">
        <v>18069</v>
      </c>
      <c r="J6056" s="57">
        <v>1791420</v>
      </c>
      <c r="K6056" s="58" t="s">
        <v>11726</v>
      </c>
      <c r="L6056" s="57">
        <v>143314</v>
      </c>
      <c r="M6056" s="59">
        <f t="shared" si="305"/>
        <v>1934734</v>
      </c>
      <c r="N6056">
        <f>+VLOOKUP(C6056,'Thanh toán '!M$8228:N$9243,2,0)</f>
        <v>1934734</v>
      </c>
      <c r="O6056" s="61">
        <f t="shared" si="306"/>
        <v>0</v>
      </c>
      <c r="P6056" t="s">
        <v>25392</v>
      </c>
    </row>
    <row r="6057" spans="1:16" hidden="1" x14ac:dyDescent="0.3">
      <c r="A6057" s="43">
        <v>2023</v>
      </c>
      <c r="B6057" s="56" t="s">
        <v>20144</v>
      </c>
      <c r="C6057" s="19">
        <f t="shared" si="307"/>
        <v>48275</v>
      </c>
      <c r="D6057" s="56" t="s">
        <v>13350</v>
      </c>
      <c r="E6057" s="55">
        <v>45150</v>
      </c>
      <c r="F6057" s="18">
        <f t="shared" si="308"/>
        <v>8</v>
      </c>
      <c r="G6057" s="56" t="s">
        <v>11799</v>
      </c>
      <c r="H6057" s="56" t="s">
        <v>11725</v>
      </c>
      <c r="I6057" s="56" t="s">
        <v>13585</v>
      </c>
      <c r="J6057" s="57">
        <v>442409</v>
      </c>
      <c r="K6057" s="58" t="s">
        <v>11726</v>
      </c>
      <c r="L6057" s="57">
        <v>35393</v>
      </c>
      <c r="M6057" s="59">
        <f t="shared" si="305"/>
        <v>477802</v>
      </c>
      <c r="N6057">
        <f>+VLOOKUP(C6057,'Thanh toán '!M$8228:N$9243,2,0)</f>
        <v>477802</v>
      </c>
      <c r="O6057" s="61">
        <f t="shared" si="306"/>
        <v>0</v>
      </c>
      <c r="P6057" t="s">
        <v>25392</v>
      </c>
    </row>
    <row r="6058" spans="1:16" hidden="1" x14ac:dyDescent="0.3">
      <c r="A6058" s="43">
        <v>2023</v>
      </c>
      <c r="B6058" s="56" t="s">
        <v>20145</v>
      </c>
      <c r="C6058" s="19">
        <f t="shared" si="307"/>
        <v>48278</v>
      </c>
      <c r="D6058" s="56" t="s">
        <v>13350</v>
      </c>
      <c r="E6058" s="55">
        <v>45150</v>
      </c>
      <c r="F6058" s="18">
        <f t="shared" si="308"/>
        <v>8</v>
      </c>
      <c r="G6058" s="56" t="s">
        <v>11799</v>
      </c>
      <c r="H6058" s="56" t="s">
        <v>11725</v>
      </c>
      <c r="I6058" s="56" t="s">
        <v>13499</v>
      </c>
      <c r="J6058" s="57">
        <v>1781463</v>
      </c>
      <c r="K6058" s="58" t="s">
        <v>11726</v>
      </c>
      <c r="L6058" s="57">
        <v>142517</v>
      </c>
      <c r="M6058" s="59">
        <f t="shared" si="305"/>
        <v>1923980</v>
      </c>
      <c r="N6058">
        <f>+VLOOKUP(C6058,'Thanh toán '!M$8228:N$9243,2,0)</f>
        <v>1923980</v>
      </c>
      <c r="O6058" s="61">
        <f t="shared" si="306"/>
        <v>0</v>
      </c>
      <c r="P6058" t="s">
        <v>25392</v>
      </c>
    </row>
    <row r="6059" spans="1:16" hidden="1" x14ac:dyDescent="0.3">
      <c r="A6059" s="43">
        <v>2023</v>
      </c>
      <c r="B6059" s="56" t="s">
        <v>20146</v>
      </c>
      <c r="C6059" s="19">
        <f t="shared" si="307"/>
        <v>48293</v>
      </c>
      <c r="D6059" s="56" t="s">
        <v>13350</v>
      </c>
      <c r="E6059" s="55">
        <v>45150</v>
      </c>
      <c r="F6059" s="18">
        <f t="shared" si="308"/>
        <v>8</v>
      </c>
      <c r="G6059" s="56" t="s">
        <v>11799</v>
      </c>
      <c r="H6059" s="56" t="s">
        <v>11725</v>
      </c>
      <c r="I6059" s="56" t="s">
        <v>15319</v>
      </c>
      <c r="J6059" s="57">
        <v>1133415</v>
      </c>
      <c r="K6059" s="58" t="s">
        <v>11726</v>
      </c>
      <c r="L6059" s="57">
        <v>90673</v>
      </c>
      <c r="M6059" s="59">
        <f t="shared" si="305"/>
        <v>1224088</v>
      </c>
      <c r="N6059">
        <f>+VLOOKUP(C6059,'Thanh toán '!M$8228:N$9243,2,0)</f>
        <v>1224088</v>
      </c>
      <c r="O6059" s="61">
        <f t="shared" si="306"/>
        <v>0</v>
      </c>
      <c r="P6059" t="s">
        <v>25392</v>
      </c>
    </row>
    <row r="6060" spans="1:16" hidden="1" x14ac:dyDescent="0.3">
      <c r="A6060" s="43">
        <v>2023</v>
      </c>
      <c r="B6060" s="56" t="s">
        <v>20147</v>
      </c>
      <c r="C6060" s="19">
        <f t="shared" si="307"/>
        <v>48303</v>
      </c>
      <c r="D6060" s="56" t="s">
        <v>13350</v>
      </c>
      <c r="E6060" s="55">
        <v>45150</v>
      </c>
      <c r="F6060" s="18">
        <f t="shared" si="308"/>
        <v>8</v>
      </c>
      <c r="G6060" s="56" t="s">
        <v>11799</v>
      </c>
      <c r="H6060" s="56" t="s">
        <v>11725</v>
      </c>
      <c r="I6060" s="56" t="s">
        <v>13700</v>
      </c>
      <c r="J6060" s="57">
        <v>1402221</v>
      </c>
      <c r="K6060" s="58" t="s">
        <v>11726</v>
      </c>
      <c r="L6060" s="57">
        <v>112178</v>
      </c>
      <c r="M6060" s="59">
        <f t="shared" si="305"/>
        <v>1514399</v>
      </c>
      <c r="N6060">
        <f>+VLOOKUP(C6060,'Thanh toán '!M$8228:N$9243,2,0)</f>
        <v>1514399</v>
      </c>
      <c r="O6060" s="61">
        <f t="shared" si="306"/>
        <v>0</v>
      </c>
      <c r="P6060" t="s">
        <v>25392</v>
      </c>
    </row>
    <row r="6061" spans="1:16" hidden="1" x14ac:dyDescent="0.3">
      <c r="A6061" s="43">
        <v>2023</v>
      </c>
      <c r="B6061" s="56" t="s">
        <v>20148</v>
      </c>
      <c r="C6061" s="19">
        <f t="shared" si="307"/>
        <v>48304</v>
      </c>
      <c r="D6061" s="56" t="s">
        <v>13350</v>
      </c>
      <c r="E6061" s="55">
        <v>45150</v>
      </c>
      <c r="F6061" s="18">
        <f t="shared" si="308"/>
        <v>8</v>
      </c>
      <c r="G6061" s="56" t="s">
        <v>11799</v>
      </c>
      <c r="H6061" s="56" t="s">
        <v>11725</v>
      </c>
      <c r="I6061" s="56" t="s">
        <v>14084</v>
      </c>
      <c r="J6061" s="57">
        <v>913122</v>
      </c>
      <c r="K6061" s="58" t="s">
        <v>11726</v>
      </c>
      <c r="L6061" s="57">
        <v>73050</v>
      </c>
      <c r="M6061" s="59">
        <f t="shared" si="305"/>
        <v>986172</v>
      </c>
      <c r="N6061">
        <f>+VLOOKUP(C6061,'Thanh toán '!M$8228:N$9243,2,0)</f>
        <v>986172</v>
      </c>
      <c r="O6061" s="61">
        <f t="shared" si="306"/>
        <v>0</v>
      </c>
      <c r="P6061" t="s">
        <v>25392</v>
      </c>
    </row>
    <row r="6062" spans="1:16" hidden="1" x14ac:dyDescent="0.3">
      <c r="A6062" s="43">
        <v>2023</v>
      </c>
      <c r="B6062" s="56" t="s">
        <v>20149</v>
      </c>
      <c r="C6062" s="19">
        <f t="shared" si="307"/>
        <v>48318</v>
      </c>
      <c r="D6062" s="56" t="s">
        <v>13350</v>
      </c>
      <c r="E6062" s="55">
        <v>45150</v>
      </c>
      <c r="F6062" s="18">
        <f t="shared" si="308"/>
        <v>8</v>
      </c>
      <c r="G6062" s="56" t="s">
        <v>11860</v>
      </c>
      <c r="H6062" s="56" t="s">
        <v>11719</v>
      </c>
      <c r="I6062" s="56" t="s">
        <v>13552</v>
      </c>
      <c r="J6062" s="57">
        <v>845690</v>
      </c>
      <c r="K6062" s="58" t="s">
        <v>11726</v>
      </c>
      <c r="L6062" s="57">
        <v>67655</v>
      </c>
      <c r="M6062" s="59">
        <f t="shared" si="305"/>
        <v>913345</v>
      </c>
      <c r="N6062">
        <f>+VLOOKUP(C6062,'Thanh toán '!M$8228:N$9243,2,0)</f>
        <v>913345</v>
      </c>
      <c r="O6062" s="61">
        <f t="shared" si="306"/>
        <v>0</v>
      </c>
      <c r="P6062" t="s">
        <v>25392</v>
      </c>
    </row>
    <row r="6063" spans="1:16" hidden="1" x14ac:dyDescent="0.3">
      <c r="A6063" s="43">
        <v>2023</v>
      </c>
      <c r="B6063" s="56" t="s">
        <v>20150</v>
      </c>
      <c r="C6063" s="19">
        <f t="shared" si="307"/>
        <v>48319</v>
      </c>
      <c r="D6063" s="56" t="s">
        <v>13350</v>
      </c>
      <c r="E6063" s="55">
        <v>45150</v>
      </c>
      <c r="F6063" s="18">
        <f t="shared" si="308"/>
        <v>8</v>
      </c>
      <c r="G6063" s="56" t="s">
        <v>12367</v>
      </c>
      <c r="H6063" s="56" t="s">
        <v>12368</v>
      </c>
      <c r="I6063" s="56" t="s">
        <v>14519</v>
      </c>
      <c r="J6063" s="57">
        <v>915124</v>
      </c>
      <c r="K6063" s="58" t="s">
        <v>11726</v>
      </c>
      <c r="L6063" s="57">
        <v>73210</v>
      </c>
      <c r="M6063" s="59">
        <f t="shared" si="305"/>
        <v>988334</v>
      </c>
      <c r="N6063">
        <f>+VLOOKUP(C6063,'Thanh toán '!M$8228:N$9243,2,0)</f>
        <v>988334</v>
      </c>
      <c r="O6063" s="61">
        <f t="shared" si="306"/>
        <v>0</v>
      </c>
      <c r="P6063" t="s">
        <v>25392</v>
      </c>
    </row>
    <row r="6064" spans="1:16" hidden="1" x14ac:dyDescent="0.3">
      <c r="A6064" s="43">
        <v>2023</v>
      </c>
      <c r="B6064" s="56" t="s">
        <v>20151</v>
      </c>
      <c r="C6064" s="19">
        <f t="shared" si="307"/>
        <v>48320</v>
      </c>
      <c r="D6064" s="56" t="s">
        <v>13350</v>
      </c>
      <c r="E6064" s="55">
        <v>45150</v>
      </c>
      <c r="F6064" s="18">
        <f t="shared" si="308"/>
        <v>8</v>
      </c>
      <c r="G6064" s="56" t="s">
        <v>11799</v>
      </c>
      <c r="H6064" s="56" t="s">
        <v>11725</v>
      </c>
      <c r="I6064" s="56" t="s">
        <v>14397</v>
      </c>
      <c r="J6064" s="57">
        <v>330750</v>
      </c>
      <c r="K6064" s="58" t="s">
        <v>11726</v>
      </c>
      <c r="L6064" s="57">
        <v>26460</v>
      </c>
      <c r="M6064" s="59">
        <f t="shared" si="305"/>
        <v>357210</v>
      </c>
      <c r="N6064">
        <f>+VLOOKUP(C6064,'Thanh toán '!M$8228:N$9243,2,0)</f>
        <v>357210</v>
      </c>
      <c r="O6064" s="61">
        <f t="shared" si="306"/>
        <v>0</v>
      </c>
      <c r="P6064" t="s">
        <v>25392</v>
      </c>
    </row>
    <row r="6065" spans="1:16" hidden="1" x14ac:dyDescent="0.3">
      <c r="A6065" s="43">
        <v>2023</v>
      </c>
      <c r="B6065" s="56" t="s">
        <v>20152</v>
      </c>
      <c r="C6065" s="19">
        <f t="shared" si="307"/>
        <v>48321</v>
      </c>
      <c r="D6065" s="56" t="s">
        <v>13350</v>
      </c>
      <c r="E6065" s="55">
        <v>45150</v>
      </c>
      <c r="F6065" s="18">
        <f t="shared" si="308"/>
        <v>8</v>
      </c>
      <c r="G6065" s="56" t="s">
        <v>11799</v>
      </c>
      <c r="H6065" s="56" t="s">
        <v>11725</v>
      </c>
      <c r="I6065" s="56" t="s">
        <v>14397</v>
      </c>
      <c r="J6065" s="57">
        <v>471614</v>
      </c>
      <c r="K6065" s="58" t="s">
        <v>11726</v>
      </c>
      <c r="L6065" s="57">
        <v>37729</v>
      </c>
      <c r="M6065" s="59">
        <f t="shared" si="305"/>
        <v>509343</v>
      </c>
      <c r="N6065">
        <f>+VLOOKUP(C6065,'Thanh toán '!M$8228:N$9243,2,0)</f>
        <v>509343</v>
      </c>
      <c r="O6065" s="61">
        <f t="shared" si="306"/>
        <v>0</v>
      </c>
      <c r="P6065" t="s">
        <v>25392</v>
      </c>
    </row>
    <row r="6066" spans="1:16" hidden="1" x14ac:dyDescent="0.3">
      <c r="A6066" s="43">
        <v>2023</v>
      </c>
      <c r="B6066" s="56" t="s">
        <v>20153</v>
      </c>
      <c r="C6066" s="19">
        <f t="shared" si="307"/>
        <v>48323</v>
      </c>
      <c r="D6066" s="56" t="s">
        <v>13350</v>
      </c>
      <c r="E6066" s="55">
        <v>45150</v>
      </c>
      <c r="F6066" s="18">
        <f t="shared" si="308"/>
        <v>8</v>
      </c>
      <c r="G6066" s="56" t="s">
        <v>12170</v>
      </c>
      <c r="H6066" s="56" t="s">
        <v>12171</v>
      </c>
      <c r="I6066" s="56" t="s">
        <v>12170</v>
      </c>
      <c r="J6066" s="57">
        <v>912488</v>
      </c>
      <c r="K6066" s="58" t="s">
        <v>11726</v>
      </c>
      <c r="L6066" s="57">
        <v>72999</v>
      </c>
      <c r="M6066" s="59">
        <f t="shared" si="305"/>
        <v>985487</v>
      </c>
      <c r="N6066">
        <f>+VLOOKUP(C6066,'Thanh toán '!M$8228:N$9243,2,0)</f>
        <v>985487</v>
      </c>
      <c r="O6066" s="61">
        <f t="shared" si="306"/>
        <v>0</v>
      </c>
      <c r="P6066" t="s">
        <v>25392</v>
      </c>
    </row>
    <row r="6067" spans="1:16" hidden="1" x14ac:dyDescent="0.3">
      <c r="A6067" s="43">
        <v>2023</v>
      </c>
      <c r="B6067" s="56" t="s">
        <v>20154</v>
      </c>
      <c r="C6067" s="19">
        <f t="shared" si="307"/>
        <v>48324</v>
      </c>
      <c r="D6067" s="56" t="s">
        <v>13350</v>
      </c>
      <c r="E6067" s="55">
        <v>45150</v>
      </c>
      <c r="F6067" s="18">
        <f t="shared" si="308"/>
        <v>8</v>
      </c>
      <c r="G6067" s="56" t="s">
        <v>12164</v>
      </c>
      <c r="H6067" s="56" t="s">
        <v>12165</v>
      </c>
      <c r="I6067" s="56" t="s">
        <v>12164</v>
      </c>
      <c r="J6067" s="57">
        <v>2301240</v>
      </c>
      <c r="K6067" s="58" t="s">
        <v>11726</v>
      </c>
      <c r="L6067" s="57">
        <v>184099</v>
      </c>
      <c r="M6067" s="59">
        <f t="shared" si="305"/>
        <v>2485339</v>
      </c>
      <c r="N6067">
        <f>+VLOOKUP(C6067,'Thanh toán '!M$8228:N$9243,2,0)</f>
        <v>2485339</v>
      </c>
      <c r="O6067" s="61">
        <f t="shared" si="306"/>
        <v>0</v>
      </c>
      <c r="P6067" t="s">
        <v>25392</v>
      </c>
    </row>
    <row r="6068" spans="1:16" hidden="1" x14ac:dyDescent="0.3">
      <c r="A6068" s="43">
        <v>2023</v>
      </c>
      <c r="B6068" s="56" t="s">
        <v>20155</v>
      </c>
      <c r="C6068" s="19">
        <f t="shared" si="307"/>
        <v>48327</v>
      </c>
      <c r="D6068" s="56" t="s">
        <v>13350</v>
      </c>
      <c r="E6068" s="55">
        <v>45152</v>
      </c>
      <c r="F6068" s="18">
        <f t="shared" si="308"/>
        <v>8</v>
      </c>
      <c r="G6068" s="56" t="s">
        <v>11799</v>
      </c>
      <c r="H6068" s="56" t="s">
        <v>11725</v>
      </c>
      <c r="I6068" s="56" t="s">
        <v>14062</v>
      </c>
      <c r="J6068" s="57">
        <v>290400</v>
      </c>
      <c r="K6068" s="58" t="s">
        <v>11726</v>
      </c>
      <c r="L6068" s="57">
        <v>23232</v>
      </c>
      <c r="M6068" s="59">
        <f t="shared" si="305"/>
        <v>313632</v>
      </c>
      <c r="N6068">
        <f>+VLOOKUP(C6068,'Thanh toán '!M$8228:N$9243,2,0)</f>
        <v>313632</v>
      </c>
      <c r="O6068" s="61">
        <f t="shared" si="306"/>
        <v>0</v>
      </c>
      <c r="P6068" t="s">
        <v>25392</v>
      </c>
    </row>
    <row r="6069" spans="1:16" hidden="1" x14ac:dyDescent="0.3">
      <c r="A6069" s="43">
        <v>2023</v>
      </c>
      <c r="B6069" s="56" t="s">
        <v>20156</v>
      </c>
      <c r="C6069" s="19">
        <f t="shared" si="307"/>
        <v>48328</v>
      </c>
      <c r="D6069" s="56" t="s">
        <v>13350</v>
      </c>
      <c r="E6069" s="55">
        <v>45152</v>
      </c>
      <c r="F6069" s="18">
        <f t="shared" si="308"/>
        <v>8</v>
      </c>
      <c r="G6069" s="56" t="s">
        <v>11799</v>
      </c>
      <c r="H6069" s="56" t="s">
        <v>11725</v>
      </c>
      <c r="I6069" s="56" t="s">
        <v>14202</v>
      </c>
      <c r="J6069" s="57">
        <v>1293695</v>
      </c>
      <c r="K6069" s="58" t="s">
        <v>11726</v>
      </c>
      <c r="L6069" s="57">
        <v>103496</v>
      </c>
      <c r="M6069" s="59">
        <f t="shared" ref="M6069:M6132" si="309">+L6069+J6069</f>
        <v>1397191</v>
      </c>
      <c r="N6069">
        <f>+VLOOKUP(C6069,'Thanh toán '!M$8228:N$9243,2,0)</f>
        <v>1397191</v>
      </c>
      <c r="O6069" s="61">
        <f t="shared" si="306"/>
        <v>0</v>
      </c>
      <c r="P6069" t="s">
        <v>25392</v>
      </c>
    </row>
    <row r="6070" spans="1:16" hidden="1" x14ac:dyDescent="0.3">
      <c r="A6070" s="43">
        <v>2023</v>
      </c>
      <c r="B6070" s="56" t="s">
        <v>20157</v>
      </c>
      <c r="C6070" s="19">
        <f t="shared" si="307"/>
        <v>48329</v>
      </c>
      <c r="D6070" s="56" t="s">
        <v>13350</v>
      </c>
      <c r="E6070" s="55">
        <v>45152</v>
      </c>
      <c r="F6070" s="18">
        <f t="shared" si="308"/>
        <v>8</v>
      </c>
      <c r="G6070" s="56" t="s">
        <v>11799</v>
      </c>
      <c r="H6070" s="56" t="s">
        <v>11725</v>
      </c>
      <c r="I6070" s="56" t="s">
        <v>14974</v>
      </c>
      <c r="J6070" s="57">
        <v>1037821</v>
      </c>
      <c r="K6070" s="58" t="s">
        <v>11726</v>
      </c>
      <c r="L6070" s="57">
        <v>83026</v>
      </c>
      <c r="M6070" s="59">
        <f t="shared" si="309"/>
        <v>1120847</v>
      </c>
      <c r="N6070">
        <f>+VLOOKUP(C6070,'Thanh toán '!M$8228:N$9243,2,0)</f>
        <v>1120847</v>
      </c>
      <c r="O6070" s="61">
        <f t="shared" si="306"/>
        <v>0</v>
      </c>
      <c r="P6070" t="s">
        <v>25392</v>
      </c>
    </row>
    <row r="6071" spans="1:16" hidden="1" x14ac:dyDescent="0.3">
      <c r="A6071" s="43">
        <v>2023</v>
      </c>
      <c r="B6071" s="56" t="s">
        <v>20158</v>
      </c>
      <c r="C6071" s="19">
        <f t="shared" si="307"/>
        <v>48331</v>
      </c>
      <c r="D6071" s="56" t="s">
        <v>13350</v>
      </c>
      <c r="E6071" s="55">
        <v>45152</v>
      </c>
      <c r="F6071" s="18">
        <f t="shared" si="308"/>
        <v>8</v>
      </c>
      <c r="G6071" s="56" t="s">
        <v>12026</v>
      </c>
      <c r="H6071" s="56" t="s">
        <v>12027</v>
      </c>
      <c r="I6071" s="56" t="s">
        <v>13949</v>
      </c>
      <c r="J6071" s="57">
        <v>605660</v>
      </c>
      <c r="K6071" s="58" t="s">
        <v>11726</v>
      </c>
      <c r="L6071" s="57">
        <v>48453</v>
      </c>
      <c r="M6071" s="59">
        <f t="shared" si="309"/>
        <v>654113</v>
      </c>
      <c r="N6071">
        <f>+VLOOKUP(C6071,'Thanh toán '!M$8228:N$9243,2,0)</f>
        <v>654113</v>
      </c>
      <c r="O6071" s="61">
        <f t="shared" si="306"/>
        <v>0</v>
      </c>
      <c r="P6071" t="s">
        <v>25392</v>
      </c>
    </row>
    <row r="6072" spans="1:16" hidden="1" x14ac:dyDescent="0.3">
      <c r="A6072" s="43">
        <v>2023</v>
      </c>
      <c r="B6072" s="56" t="s">
        <v>20159</v>
      </c>
      <c r="C6072" s="19">
        <f t="shared" si="307"/>
        <v>48332</v>
      </c>
      <c r="D6072" s="56" t="s">
        <v>13350</v>
      </c>
      <c r="E6072" s="55">
        <v>45152</v>
      </c>
      <c r="F6072" s="18">
        <f t="shared" si="308"/>
        <v>8</v>
      </c>
      <c r="G6072" s="56" t="s">
        <v>12371</v>
      </c>
      <c r="H6072" s="56" t="s">
        <v>12372</v>
      </c>
      <c r="I6072" s="56" t="s">
        <v>12371</v>
      </c>
      <c r="J6072" s="57">
        <v>1452000</v>
      </c>
      <c r="K6072" s="58" t="s">
        <v>11726</v>
      </c>
      <c r="L6072" s="57">
        <v>116160</v>
      </c>
      <c r="M6072" s="59">
        <f t="shared" si="309"/>
        <v>1568160</v>
      </c>
      <c r="N6072">
        <f>+VLOOKUP(C6072,'Thanh toán '!M$8228:N$9243,2,0)</f>
        <v>1568160</v>
      </c>
      <c r="O6072" s="61">
        <f t="shared" si="306"/>
        <v>0</v>
      </c>
      <c r="P6072" t="s">
        <v>25392</v>
      </c>
    </row>
    <row r="6073" spans="1:16" hidden="1" x14ac:dyDescent="0.3">
      <c r="A6073" s="43">
        <v>2023</v>
      </c>
      <c r="B6073" s="56" t="s">
        <v>20160</v>
      </c>
      <c r="C6073" s="19">
        <f t="shared" si="307"/>
        <v>48333</v>
      </c>
      <c r="D6073" s="56" t="s">
        <v>13350</v>
      </c>
      <c r="E6073" s="55">
        <v>45152</v>
      </c>
      <c r="F6073" s="18">
        <f t="shared" si="308"/>
        <v>8</v>
      </c>
      <c r="G6073" s="56" t="s">
        <v>12371</v>
      </c>
      <c r="H6073" s="56" t="s">
        <v>12372</v>
      </c>
      <c r="I6073" s="56" t="s">
        <v>12371</v>
      </c>
      <c r="J6073" s="57">
        <v>901430</v>
      </c>
      <c r="K6073" s="58" t="s">
        <v>11726</v>
      </c>
      <c r="L6073" s="57">
        <v>72114</v>
      </c>
      <c r="M6073" s="59">
        <f t="shared" si="309"/>
        <v>973544</v>
      </c>
      <c r="N6073">
        <f>+VLOOKUP(C6073,'Thanh toán '!M$8228:N$9243,2,0)</f>
        <v>973544</v>
      </c>
      <c r="O6073" s="61">
        <f t="shared" si="306"/>
        <v>0</v>
      </c>
      <c r="P6073" t="s">
        <v>25392</v>
      </c>
    </row>
    <row r="6074" spans="1:16" hidden="1" x14ac:dyDescent="0.3">
      <c r="A6074" s="43">
        <v>2023</v>
      </c>
      <c r="B6074" s="56" t="s">
        <v>20161</v>
      </c>
      <c r="C6074" s="19">
        <f t="shared" si="307"/>
        <v>48351</v>
      </c>
      <c r="D6074" s="56" t="s">
        <v>13350</v>
      </c>
      <c r="E6074" s="55">
        <v>45152</v>
      </c>
      <c r="F6074" s="18">
        <f t="shared" si="308"/>
        <v>8</v>
      </c>
      <c r="G6074" s="56" t="s">
        <v>12221</v>
      </c>
      <c r="H6074" s="56" t="s">
        <v>12222</v>
      </c>
      <c r="I6074" s="56" t="s">
        <v>13855</v>
      </c>
      <c r="J6074" s="57">
        <v>450715</v>
      </c>
      <c r="K6074" s="58" t="s">
        <v>11726</v>
      </c>
      <c r="L6074" s="57">
        <v>36057</v>
      </c>
      <c r="M6074" s="59">
        <f t="shared" si="309"/>
        <v>486772</v>
      </c>
      <c r="N6074">
        <f>+VLOOKUP(C6074,'Thanh toán '!M$8228:N$9243,2,0)</f>
        <v>486772</v>
      </c>
      <c r="O6074" s="61">
        <f t="shared" si="306"/>
        <v>0</v>
      </c>
      <c r="P6074" t="s">
        <v>25392</v>
      </c>
    </row>
    <row r="6075" spans="1:16" hidden="1" x14ac:dyDescent="0.3">
      <c r="A6075" s="43">
        <v>2023</v>
      </c>
      <c r="B6075" s="56" t="s">
        <v>20162</v>
      </c>
      <c r="C6075" s="19">
        <f t="shared" si="307"/>
        <v>48352</v>
      </c>
      <c r="D6075" s="56" t="s">
        <v>13350</v>
      </c>
      <c r="E6075" s="55">
        <v>45152</v>
      </c>
      <c r="F6075" s="18">
        <f t="shared" si="308"/>
        <v>8</v>
      </c>
      <c r="G6075" s="56" t="s">
        <v>12215</v>
      </c>
      <c r="H6075" s="56" t="s">
        <v>12216</v>
      </c>
      <c r="I6075" s="56" t="s">
        <v>18061</v>
      </c>
      <c r="J6075" s="57">
        <v>450715</v>
      </c>
      <c r="K6075" s="58" t="s">
        <v>11726</v>
      </c>
      <c r="L6075" s="57">
        <v>36057</v>
      </c>
      <c r="M6075" s="59">
        <f t="shared" si="309"/>
        <v>486772</v>
      </c>
      <c r="N6075">
        <f>+VLOOKUP(C6075,'Thanh toán '!M$8228:N$9243,2,0)</f>
        <v>486772</v>
      </c>
      <c r="O6075" s="61">
        <f t="shared" si="306"/>
        <v>0</v>
      </c>
      <c r="P6075" t="s">
        <v>25392</v>
      </c>
    </row>
    <row r="6076" spans="1:16" hidden="1" x14ac:dyDescent="0.3">
      <c r="A6076" s="43">
        <v>2023</v>
      </c>
      <c r="B6076" s="56" t="s">
        <v>20163</v>
      </c>
      <c r="C6076" s="19">
        <f t="shared" si="307"/>
        <v>48353</v>
      </c>
      <c r="D6076" s="56" t="s">
        <v>13350</v>
      </c>
      <c r="E6076" s="55">
        <v>45152</v>
      </c>
      <c r="F6076" s="18">
        <f t="shared" si="308"/>
        <v>8</v>
      </c>
      <c r="G6076" s="56" t="s">
        <v>12215</v>
      </c>
      <c r="H6076" s="56" t="s">
        <v>12216</v>
      </c>
      <c r="I6076" s="56" t="s">
        <v>18334</v>
      </c>
      <c r="J6076" s="57">
        <v>450715</v>
      </c>
      <c r="K6076" s="58" t="s">
        <v>11726</v>
      </c>
      <c r="L6076" s="57">
        <v>36057</v>
      </c>
      <c r="M6076" s="59">
        <f t="shared" si="309"/>
        <v>486772</v>
      </c>
      <c r="N6076">
        <f>+VLOOKUP(C6076,'Thanh toán '!M$8228:N$9243,2,0)</f>
        <v>486772</v>
      </c>
      <c r="O6076" s="61">
        <f t="shared" ref="O6076:O6139" si="310">+N6076-M6076</f>
        <v>0</v>
      </c>
      <c r="P6076" t="s">
        <v>25392</v>
      </c>
    </row>
    <row r="6077" spans="1:16" hidden="1" x14ac:dyDescent="0.3">
      <c r="A6077" s="43">
        <v>2023</v>
      </c>
      <c r="B6077" s="56" t="s">
        <v>20164</v>
      </c>
      <c r="C6077" s="19">
        <f t="shared" si="307"/>
        <v>48354</v>
      </c>
      <c r="D6077" s="56" t="s">
        <v>13350</v>
      </c>
      <c r="E6077" s="55">
        <v>45152</v>
      </c>
      <c r="F6077" s="18">
        <f t="shared" si="308"/>
        <v>8</v>
      </c>
      <c r="G6077" s="56" t="s">
        <v>12215</v>
      </c>
      <c r="H6077" s="56" t="s">
        <v>12216</v>
      </c>
      <c r="I6077" s="56" t="s">
        <v>18968</v>
      </c>
      <c r="J6077" s="57">
        <v>450715</v>
      </c>
      <c r="K6077" s="58" t="s">
        <v>11726</v>
      </c>
      <c r="L6077" s="57">
        <v>36057</v>
      </c>
      <c r="M6077" s="59">
        <f t="shared" si="309"/>
        <v>486772</v>
      </c>
      <c r="N6077">
        <f>+VLOOKUP(C6077,'Thanh toán '!M$8228:N$9243,2,0)</f>
        <v>486772</v>
      </c>
      <c r="O6077" s="61">
        <f t="shared" si="310"/>
        <v>0</v>
      </c>
      <c r="P6077" t="s">
        <v>25392</v>
      </c>
    </row>
    <row r="6078" spans="1:16" hidden="1" x14ac:dyDescent="0.3">
      <c r="A6078" s="43">
        <v>2023</v>
      </c>
      <c r="B6078" s="56" t="s">
        <v>20165</v>
      </c>
      <c r="C6078" s="19">
        <f t="shared" si="307"/>
        <v>48355</v>
      </c>
      <c r="D6078" s="56" t="s">
        <v>13350</v>
      </c>
      <c r="E6078" s="55">
        <v>45152</v>
      </c>
      <c r="F6078" s="18">
        <f t="shared" si="308"/>
        <v>8</v>
      </c>
      <c r="G6078" s="56" t="s">
        <v>12215</v>
      </c>
      <c r="H6078" s="56" t="s">
        <v>12216</v>
      </c>
      <c r="I6078" s="56" t="s">
        <v>18182</v>
      </c>
      <c r="J6078" s="57">
        <v>450715</v>
      </c>
      <c r="K6078" s="58" t="s">
        <v>11726</v>
      </c>
      <c r="L6078" s="57">
        <v>36057</v>
      </c>
      <c r="M6078" s="59">
        <f t="shared" si="309"/>
        <v>486772</v>
      </c>
      <c r="N6078">
        <f>+VLOOKUP(C6078,'Thanh toán '!M$8228:N$9243,2,0)</f>
        <v>486772</v>
      </c>
      <c r="O6078" s="61">
        <f t="shared" si="310"/>
        <v>0</v>
      </c>
      <c r="P6078" t="s">
        <v>25392</v>
      </c>
    </row>
    <row r="6079" spans="1:16" hidden="1" x14ac:dyDescent="0.3">
      <c r="A6079" s="43">
        <v>2023</v>
      </c>
      <c r="B6079" s="56" t="s">
        <v>20166</v>
      </c>
      <c r="C6079" s="19">
        <f t="shared" si="307"/>
        <v>48356</v>
      </c>
      <c r="D6079" s="56" t="s">
        <v>13350</v>
      </c>
      <c r="E6079" s="55">
        <v>45152</v>
      </c>
      <c r="F6079" s="18">
        <f t="shared" si="308"/>
        <v>8</v>
      </c>
      <c r="G6079" s="56" t="s">
        <v>12221</v>
      </c>
      <c r="H6079" s="56" t="s">
        <v>12222</v>
      </c>
      <c r="I6079" s="56" t="s">
        <v>20167</v>
      </c>
      <c r="J6079" s="57">
        <v>631001</v>
      </c>
      <c r="K6079" s="58" t="s">
        <v>11726</v>
      </c>
      <c r="L6079" s="57">
        <v>50480</v>
      </c>
      <c r="M6079" s="59">
        <f t="shared" si="309"/>
        <v>681481</v>
      </c>
      <c r="N6079">
        <f>+VLOOKUP(C6079,'Thanh toán '!M$8228:N$9243,2,0)</f>
        <v>681481</v>
      </c>
      <c r="O6079" s="61">
        <f t="shared" si="310"/>
        <v>0</v>
      </c>
      <c r="P6079" t="s">
        <v>25392</v>
      </c>
    </row>
    <row r="6080" spans="1:16" hidden="1" x14ac:dyDescent="0.3">
      <c r="A6080" s="43">
        <v>2023</v>
      </c>
      <c r="B6080" s="56" t="s">
        <v>20168</v>
      </c>
      <c r="C6080" s="19">
        <f t="shared" si="307"/>
        <v>48369</v>
      </c>
      <c r="D6080" s="56" t="s">
        <v>13350</v>
      </c>
      <c r="E6080" s="55">
        <v>45152</v>
      </c>
      <c r="F6080" s="18">
        <f t="shared" si="308"/>
        <v>8</v>
      </c>
      <c r="G6080" s="56" t="s">
        <v>12499</v>
      </c>
      <c r="H6080" s="56" t="s">
        <v>12500</v>
      </c>
      <c r="I6080" s="56" t="s">
        <v>12499</v>
      </c>
      <c r="J6080" s="57">
        <v>1001965</v>
      </c>
      <c r="K6080" s="58" t="s">
        <v>11726</v>
      </c>
      <c r="L6080" s="57">
        <v>80157</v>
      </c>
      <c r="M6080" s="59">
        <f t="shared" si="309"/>
        <v>1082122</v>
      </c>
      <c r="N6080">
        <f>+VLOOKUP(C6080,'Thanh toán '!M$8228:N$9243,2,0)</f>
        <v>1082122</v>
      </c>
      <c r="O6080" s="61">
        <f t="shared" si="310"/>
        <v>0</v>
      </c>
      <c r="P6080" t="s">
        <v>25392</v>
      </c>
    </row>
    <row r="6081" spans="1:16" hidden="1" x14ac:dyDescent="0.3">
      <c r="A6081" s="43">
        <v>2023</v>
      </c>
      <c r="B6081" s="56" t="s">
        <v>20169</v>
      </c>
      <c r="C6081" s="19">
        <f t="shared" si="307"/>
        <v>48370</v>
      </c>
      <c r="D6081" s="56" t="s">
        <v>13350</v>
      </c>
      <c r="E6081" s="55">
        <v>45152</v>
      </c>
      <c r="F6081" s="18">
        <f t="shared" si="308"/>
        <v>8</v>
      </c>
      <c r="G6081" s="56" t="s">
        <v>12499</v>
      </c>
      <c r="H6081" s="56" t="s">
        <v>12500</v>
      </c>
      <c r="I6081" s="56" t="s">
        <v>12499</v>
      </c>
      <c r="J6081" s="57">
        <v>450715</v>
      </c>
      <c r="K6081" s="58" t="s">
        <v>11726</v>
      </c>
      <c r="L6081" s="57">
        <v>36057</v>
      </c>
      <c r="M6081" s="59">
        <f t="shared" si="309"/>
        <v>486772</v>
      </c>
      <c r="N6081">
        <f>+VLOOKUP(C6081,'Thanh toán '!M$8228:N$9243,2,0)</f>
        <v>486772</v>
      </c>
      <c r="O6081" s="61">
        <f t="shared" si="310"/>
        <v>0</v>
      </c>
      <c r="P6081" t="s">
        <v>25392</v>
      </c>
    </row>
    <row r="6082" spans="1:16" hidden="1" x14ac:dyDescent="0.3">
      <c r="A6082" s="43">
        <v>2023</v>
      </c>
      <c r="B6082" s="56" t="s">
        <v>20170</v>
      </c>
      <c r="C6082" s="19">
        <f t="shared" si="307"/>
        <v>48371</v>
      </c>
      <c r="D6082" s="56" t="s">
        <v>13350</v>
      </c>
      <c r="E6082" s="55">
        <v>45152</v>
      </c>
      <c r="F6082" s="18">
        <f t="shared" si="308"/>
        <v>8</v>
      </c>
      <c r="G6082" s="56" t="s">
        <v>19587</v>
      </c>
      <c r="H6082" s="56" t="s">
        <v>19588</v>
      </c>
      <c r="I6082" s="56" t="s">
        <v>19587</v>
      </c>
      <c r="J6082" s="57">
        <v>450715</v>
      </c>
      <c r="K6082" s="58" t="s">
        <v>11726</v>
      </c>
      <c r="L6082" s="57">
        <v>36057</v>
      </c>
      <c r="M6082" s="59">
        <f t="shared" si="309"/>
        <v>486772</v>
      </c>
      <c r="N6082">
        <f>+VLOOKUP(C6082,'Thanh toán '!M$8228:N$9243,2,0)</f>
        <v>486772</v>
      </c>
      <c r="O6082" s="61">
        <f t="shared" si="310"/>
        <v>0</v>
      </c>
      <c r="P6082" t="s">
        <v>25392</v>
      </c>
    </row>
    <row r="6083" spans="1:16" hidden="1" x14ac:dyDescent="0.3">
      <c r="A6083" s="43">
        <v>2023</v>
      </c>
      <c r="B6083" s="56" t="s">
        <v>20171</v>
      </c>
      <c r="C6083" s="19">
        <f t="shared" si="307"/>
        <v>48372</v>
      </c>
      <c r="D6083" s="56" t="s">
        <v>13350</v>
      </c>
      <c r="E6083" s="55">
        <v>45152</v>
      </c>
      <c r="F6083" s="18">
        <f t="shared" si="308"/>
        <v>8</v>
      </c>
      <c r="G6083" s="56" t="s">
        <v>12257</v>
      </c>
      <c r="H6083" s="56" t="s">
        <v>12258</v>
      </c>
      <c r="I6083" s="56" t="s">
        <v>18938</v>
      </c>
      <c r="J6083" s="57">
        <v>450715</v>
      </c>
      <c r="K6083" s="58" t="s">
        <v>11726</v>
      </c>
      <c r="L6083" s="57">
        <v>36057</v>
      </c>
      <c r="M6083" s="59">
        <f t="shared" si="309"/>
        <v>486772</v>
      </c>
      <c r="N6083">
        <f>+VLOOKUP(C6083,'Thanh toán '!M$8228:N$9243,2,0)</f>
        <v>486772</v>
      </c>
      <c r="O6083" s="61">
        <f t="shared" si="310"/>
        <v>0</v>
      </c>
      <c r="P6083" t="s">
        <v>25392</v>
      </c>
    </row>
    <row r="6084" spans="1:16" hidden="1" x14ac:dyDescent="0.3">
      <c r="A6084" s="43">
        <v>2023</v>
      </c>
      <c r="B6084" s="56" t="s">
        <v>20172</v>
      </c>
      <c r="C6084" s="19">
        <f t="shared" si="307"/>
        <v>48374</v>
      </c>
      <c r="D6084" s="56" t="s">
        <v>13350</v>
      </c>
      <c r="E6084" s="55">
        <v>45152</v>
      </c>
      <c r="F6084" s="18">
        <f t="shared" si="308"/>
        <v>8</v>
      </c>
      <c r="G6084" s="56" t="s">
        <v>12251</v>
      </c>
      <c r="H6084" s="56" t="s">
        <v>12252</v>
      </c>
      <c r="I6084" s="56" t="s">
        <v>12251</v>
      </c>
      <c r="J6084" s="57">
        <v>450715</v>
      </c>
      <c r="K6084" s="58" t="s">
        <v>11726</v>
      </c>
      <c r="L6084" s="57">
        <v>36057</v>
      </c>
      <c r="M6084" s="59">
        <f t="shared" si="309"/>
        <v>486772</v>
      </c>
      <c r="N6084">
        <f>+VLOOKUP(C6084,'Thanh toán '!M$8228:N$9243,2,0)</f>
        <v>486772</v>
      </c>
      <c r="O6084" s="61">
        <f t="shared" si="310"/>
        <v>0</v>
      </c>
      <c r="P6084" t="s">
        <v>25392</v>
      </c>
    </row>
    <row r="6085" spans="1:16" hidden="1" x14ac:dyDescent="0.3">
      <c r="A6085" s="43">
        <v>2023</v>
      </c>
      <c r="B6085" s="56" t="s">
        <v>20173</v>
      </c>
      <c r="C6085" s="19">
        <f t="shared" si="307"/>
        <v>48375</v>
      </c>
      <c r="D6085" s="56" t="s">
        <v>13350</v>
      </c>
      <c r="E6085" s="55">
        <v>45152</v>
      </c>
      <c r="F6085" s="18">
        <f t="shared" si="308"/>
        <v>8</v>
      </c>
      <c r="G6085" s="56" t="s">
        <v>13387</v>
      </c>
      <c r="H6085" s="56" t="s">
        <v>13388</v>
      </c>
      <c r="I6085" s="56" t="s">
        <v>13387</v>
      </c>
      <c r="J6085" s="57">
        <v>450715</v>
      </c>
      <c r="K6085" s="58" t="s">
        <v>11726</v>
      </c>
      <c r="L6085" s="57">
        <v>36057</v>
      </c>
      <c r="M6085" s="59">
        <f t="shared" si="309"/>
        <v>486772</v>
      </c>
      <c r="N6085">
        <f>+VLOOKUP(C6085,'Thanh toán '!M$8228:N$9243,2,0)</f>
        <v>486772</v>
      </c>
      <c r="O6085" s="61">
        <f t="shared" si="310"/>
        <v>0</v>
      </c>
      <c r="P6085" t="s">
        <v>25392</v>
      </c>
    </row>
    <row r="6086" spans="1:16" hidden="1" x14ac:dyDescent="0.3">
      <c r="A6086" s="43">
        <v>2023</v>
      </c>
      <c r="B6086" s="56" t="s">
        <v>20174</v>
      </c>
      <c r="C6086" s="19">
        <f t="shared" ref="C6086:C6149" si="311">+B6086*1</f>
        <v>48376</v>
      </c>
      <c r="D6086" s="56" t="s">
        <v>13350</v>
      </c>
      <c r="E6086" s="55">
        <v>45152</v>
      </c>
      <c r="F6086" s="18">
        <f t="shared" ref="F6086:F6149" si="312">+MONTH(E6086)</f>
        <v>8</v>
      </c>
      <c r="G6086" s="56" t="s">
        <v>12266</v>
      </c>
      <c r="H6086" s="56" t="s">
        <v>12267</v>
      </c>
      <c r="I6086" s="56" t="s">
        <v>12266</v>
      </c>
      <c r="J6086" s="57">
        <v>450715</v>
      </c>
      <c r="K6086" s="58" t="s">
        <v>11726</v>
      </c>
      <c r="L6086" s="57">
        <v>36057</v>
      </c>
      <c r="M6086" s="59">
        <f t="shared" si="309"/>
        <v>486772</v>
      </c>
      <c r="N6086">
        <f>+VLOOKUP(C6086,'Thanh toán '!M$8228:N$9243,2,0)</f>
        <v>486772</v>
      </c>
      <c r="O6086" s="61">
        <f t="shared" si="310"/>
        <v>0</v>
      </c>
      <c r="P6086" t="s">
        <v>25392</v>
      </c>
    </row>
    <row r="6087" spans="1:16" hidden="1" x14ac:dyDescent="0.3">
      <c r="A6087" s="43">
        <v>2023</v>
      </c>
      <c r="B6087" s="56" t="s">
        <v>20175</v>
      </c>
      <c r="C6087" s="19">
        <f t="shared" si="311"/>
        <v>48377</v>
      </c>
      <c r="D6087" s="56" t="s">
        <v>13350</v>
      </c>
      <c r="E6087" s="55">
        <v>45152</v>
      </c>
      <c r="F6087" s="18">
        <f t="shared" si="312"/>
        <v>8</v>
      </c>
      <c r="G6087" s="56" t="s">
        <v>13381</v>
      </c>
      <c r="H6087" s="56" t="s">
        <v>13382</v>
      </c>
      <c r="I6087" s="56" t="s">
        <v>13381</v>
      </c>
      <c r="J6087" s="57">
        <v>450715</v>
      </c>
      <c r="K6087" s="58" t="s">
        <v>11726</v>
      </c>
      <c r="L6087" s="57">
        <v>36057</v>
      </c>
      <c r="M6087" s="59">
        <f t="shared" si="309"/>
        <v>486772</v>
      </c>
      <c r="N6087">
        <f>+VLOOKUP(C6087,'Thanh toán '!M$8228:N$9243,2,0)</f>
        <v>486772</v>
      </c>
      <c r="O6087" s="61">
        <f t="shared" si="310"/>
        <v>0</v>
      </c>
      <c r="P6087" t="s">
        <v>25392</v>
      </c>
    </row>
    <row r="6088" spans="1:16" hidden="1" x14ac:dyDescent="0.3">
      <c r="A6088" s="43">
        <v>2023</v>
      </c>
      <c r="B6088" s="56" t="s">
        <v>20176</v>
      </c>
      <c r="C6088" s="19">
        <f t="shared" si="311"/>
        <v>48378</v>
      </c>
      <c r="D6088" s="56" t="s">
        <v>13350</v>
      </c>
      <c r="E6088" s="55">
        <v>45152</v>
      </c>
      <c r="F6088" s="18">
        <f t="shared" si="312"/>
        <v>8</v>
      </c>
      <c r="G6088" s="56" t="s">
        <v>18379</v>
      </c>
      <c r="H6088" s="56" t="s">
        <v>18380</v>
      </c>
      <c r="I6088" s="56" t="s">
        <v>18379</v>
      </c>
      <c r="J6088" s="57">
        <v>450715</v>
      </c>
      <c r="K6088" s="58" t="s">
        <v>11726</v>
      </c>
      <c r="L6088" s="57">
        <v>36057</v>
      </c>
      <c r="M6088" s="59">
        <f t="shared" si="309"/>
        <v>486772</v>
      </c>
      <c r="N6088">
        <f>+VLOOKUP(C6088,'Thanh toán '!M$8228:N$9243,2,0)</f>
        <v>486772</v>
      </c>
      <c r="O6088" s="61">
        <f t="shared" si="310"/>
        <v>0</v>
      </c>
      <c r="P6088" t="s">
        <v>25392</v>
      </c>
    </row>
    <row r="6089" spans="1:16" hidden="1" x14ac:dyDescent="0.3">
      <c r="A6089" s="43">
        <v>2023</v>
      </c>
      <c r="B6089" s="56" t="s">
        <v>20177</v>
      </c>
      <c r="C6089" s="19">
        <f t="shared" si="311"/>
        <v>48379</v>
      </c>
      <c r="D6089" s="56" t="s">
        <v>13350</v>
      </c>
      <c r="E6089" s="55">
        <v>45152</v>
      </c>
      <c r="F6089" s="18">
        <f t="shared" si="312"/>
        <v>8</v>
      </c>
      <c r="G6089" s="56" t="s">
        <v>12161</v>
      </c>
      <c r="H6089" s="56" t="s">
        <v>12162</v>
      </c>
      <c r="I6089" s="56" t="s">
        <v>12161</v>
      </c>
      <c r="J6089" s="57">
        <v>450715</v>
      </c>
      <c r="K6089" s="58" t="s">
        <v>11726</v>
      </c>
      <c r="L6089" s="57">
        <v>36057</v>
      </c>
      <c r="M6089" s="59">
        <f t="shared" si="309"/>
        <v>486772</v>
      </c>
      <c r="N6089">
        <f>+VLOOKUP(C6089,'Thanh toán '!M$8228:N$9243,2,0)</f>
        <v>486772</v>
      </c>
      <c r="O6089" s="61">
        <f t="shared" si="310"/>
        <v>0</v>
      </c>
      <c r="P6089" t="s">
        <v>25392</v>
      </c>
    </row>
    <row r="6090" spans="1:16" hidden="1" x14ac:dyDescent="0.3">
      <c r="A6090" s="43">
        <v>2023</v>
      </c>
      <c r="B6090" s="56" t="s">
        <v>20178</v>
      </c>
      <c r="C6090" s="19">
        <f t="shared" si="311"/>
        <v>48380</v>
      </c>
      <c r="D6090" s="56" t="s">
        <v>13350</v>
      </c>
      <c r="E6090" s="55">
        <v>45152</v>
      </c>
      <c r="F6090" s="18">
        <f t="shared" si="312"/>
        <v>8</v>
      </c>
      <c r="G6090" s="56" t="s">
        <v>12260</v>
      </c>
      <c r="H6090" s="56" t="s">
        <v>12261</v>
      </c>
      <c r="I6090" s="56" t="s">
        <v>12260</v>
      </c>
      <c r="J6090" s="57">
        <v>450715</v>
      </c>
      <c r="K6090" s="58" t="s">
        <v>11726</v>
      </c>
      <c r="L6090" s="57">
        <v>36057</v>
      </c>
      <c r="M6090" s="59">
        <f t="shared" si="309"/>
        <v>486772</v>
      </c>
      <c r="N6090">
        <f>+VLOOKUP(C6090,'Thanh toán '!M$8228:N$9243,2,0)</f>
        <v>486772</v>
      </c>
      <c r="O6090" s="61">
        <f t="shared" si="310"/>
        <v>0</v>
      </c>
      <c r="P6090" t="s">
        <v>25392</v>
      </c>
    </row>
    <row r="6091" spans="1:16" hidden="1" x14ac:dyDescent="0.3">
      <c r="A6091" s="43">
        <v>2023</v>
      </c>
      <c r="B6091" s="56" t="s">
        <v>20179</v>
      </c>
      <c r="C6091" s="19">
        <f t="shared" si="311"/>
        <v>48381</v>
      </c>
      <c r="D6091" s="56" t="s">
        <v>13350</v>
      </c>
      <c r="E6091" s="55">
        <v>45152</v>
      </c>
      <c r="F6091" s="18">
        <f t="shared" si="312"/>
        <v>8</v>
      </c>
      <c r="G6091" s="56" t="s">
        <v>12496</v>
      </c>
      <c r="H6091" s="56" t="s">
        <v>12497</v>
      </c>
      <c r="I6091" s="56" t="s">
        <v>12496</v>
      </c>
      <c r="J6091" s="57">
        <v>450715</v>
      </c>
      <c r="K6091" s="58" t="s">
        <v>11726</v>
      </c>
      <c r="L6091" s="57">
        <v>36057</v>
      </c>
      <c r="M6091" s="59">
        <f t="shared" si="309"/>
        <v>486772</v>
      </c>
      <c r="N6091">
        <f>+VLOOKUP(C6091,'Thanh toán '!M$8228:N$9243,2,0)</f>
        <v>486772</v>
      </c>
      <c r="O6091" s="61">
        <f t="shared" si="310"/>
        <v>0</v>
      </c>
      <c r="P6091" t="s">
        <v>25392</v>
      </c>
    </row>
    <row r="6092" spans="1:16" hidden="1" x14ac:dyDescent="0.3">
      <c r="A6092" s="43">
        <v>2023</v>
      </c>
      <c r="B6092" s="56" t="s">
        <v>20180</v>
      </c>
      <c r="C6092" s="19">
        <f t="shared" si="311"/>
        <v>48382</v>
      </c>
      <c r="D6092" s="56" t="s">
        <v>13350</v>
      </c>
      <c r="E6092" s="55">
        <v>45152</v>
      </c>
      <c r="F6092" s="18">
        <f t="shared" si="312"/>
        <v>8</v>
      </c>
      <c r="G6092" s="56" t="s">
        <v>15067</v>
      </c>
      <c r="H6092" s="56" t="s">
        <v>12738</v>
      </c>
      <c r="I6092" s="56" t="s">
        <v>15067</v>
      </c>
      <c r="J6092" s="57">
        <v>901430</v>
      </c>
      <c r="K6092" s="58" t="s">
        <v>11726</v>
      </c>
      <c r="L6092" s="57">
        <v>72114</v>
      </c>
      <c r="M6092" s="59">
        <f t="shared" si="309"/>
        <v>973544</v>
      </c>
      <c r="N6092">
        <f>+VLOOKUP(C6092,'Thanh toán '!M$8228:N$9243,2,0)</f>
        <v>973544</v>
      </c>
      <c r="O6092" s="61">
        <f t="shared" si="310"/>
        <v>0</v>
      </c>
      <c r="P6092" t="s">
        <v>25392</v>
      </c>
    </row>
    <row r="6093" spans="1:16" hidden="1" x14ac:dyDescent="0.3">
      <c r="A6093" s="43">
        <v>2023</v>
      </c>
      <c r="B6093" s="56" t="s">
        <v>20181</v>
      </c>
      <c r="C6093" s="19">
        <f t="shared" si="311"/>
        <v>48383</v>
      </c>
      <c r="D6093" s="56" t="s">
        <v>13350</v>
      </c>
      <c r="E6093" s="55">
        <v>45152</v>
      </c>
      <c r="F6093" s="18">
        <f t="shared" si="312"/>
        <v>8</v>
      </c>
      <c r="G6093" s="56" t="s">
        <v>12470</v>
      </c>
      <c r="H6093" s="56" t="s">
        <v>12471</v>
      </c>
      <c r="I6093" s="56" t="s">
        <v>12470</v>
      </c>
      <c r="J6093" s="57">
        <v>901430</v>
      </c>
      <c r="K6093" s="58" t="s">
        <v>11726</v>
      </c>
      <c r="L6093" s="57">
        <v>72114</v>
      </c>
      <c r="M6093" s="59">
        <f t="shared" si="309"/>
        <v>973544</v>
      </c>
      <c r="N6093">
        <f>+VLOOKUP(C6093,'Thanh toán '!M$8228:N$9243,2,0)</f>
        <v>973544</v>
      </c>
      <c r="O6093" s="61">
        <f t="shared" si="310"/>
        <v>0</v>
      </c>
      <c r="P6093" t="s">
        <v>25392</v>
      </c>
    </row>
    <row r="6094" spans="1:16" hidden="1" x14ac:dyDescent="0.3">
      <c r="A6094" s="43">
        <v>2023</v>
      </c>
      <c r="B6094" s="56" t="s">
        <v>20182</v>
      </c>
      <c r="C6094" s="19">
        <f t="shared" si="311"/>
        <v>48384</v>
      </c>
      <c r="D6094" s="56" t="s">
        <v>13350</v>
      </c>
      <c r="E6094" s="55">
        <v>45152</v>
      </c>
      <c r="F6094" s="18">
        <f t="shared" si="312"/>
        <v>8</v>
      </c>
      <c r="G6094" s="56" t="s">
        <v>12492</v>
      </c>
      <c r="H6094" s="56" t="s">
        <v>12493</v>
      </c>
      <c r="I6094" s="56" t="s">
        <v>19985</v>
      </c>
      <c r="J6094" s="57">
        <v>901430</v>
      </c>
      <c r="K6094" s="58" t="s">
        <v>11726</v>
      </c>
      <c r="L6094" s="57">
        <v>72114</v>
      </c>
      <c r="M6094" s="59">
        <f t="shared" si="309"/>
        <v>973544</v>
      </c>
      <c r="N6094">
        <f>+VLOOKUP(C6094,'Thanh toán '!M$8228:N$9243,2,0)</f>
        <v>973544</v>
      </c>
      <c r="O6094" s="61">
        <f t="shared" si="310"/>
        <v>0</v>
      </c>
      <c r="P6094" t="s">
        <v>25392</v>
      </c>
    </row>
    <row r="6095" spans="1:16" hidden="1" x14ac:dyDescent="0.3">
      <c r="A6095" s="43">
        <v>2023</v>
      </c>
      <c r="B6095" s="56" t="s">
        <v>20183</v>
      </c>
      <c r="C6095" s="19">
        <f t="shared" si="311"/>
        <v>48385</v>
      </c>
      <c r="D6095" s="56" t="s">
        <v>13350</v>
      </c>
      <c r="E6095" s="55">
        <v>45152</v>
      </c>
      <c r="F6095" s="18">
        <f t="shared" si="312"/>
        <v>8</v>
      </c>
      <c r="G6095" s="56" t="s">
        <v>12473</v>
      </c>
      <c r="H6095" s="56" t="s">
        <v>12474</v>
      </c>
      <c r="I6095" s="56" t="s">
        <v>12473</v>
      </c>
      <c r="J6095" s="57">
        <v>901430</v>
      </c>
      <c r="K6095" s="58" t="s">
        <v>11726</v>
      </c>
      <c r="L6095" s="57">
        <v>72114</v>
      </c>
      <c r="M6095" s="59">
        <f t="shared" si="309"/>
        <v>973544</v>
      </c>
      <c r="N6095">
        <f>+VLOOKUP(C6095,'Thanh toán '!M$8228:N$9243,2,0)</f>
        <v>973544</v>
      </c>
      <c r="O6095" s="61">
        <f t="shared" si="310"/>
        <v>0</v>
      </c>
      <c r="P6095" t="s">
        <v>25392</v>
      </c>
    </row>
    <row r="6096" spans="1:16" hidden="1" x14ac:dyDescent="0.3">
      <c r="A6096" s="43">
        <v>2023</v>
      </c>
      <c r="B6096" s="56" t="s">
        <v>20184</v>
      </c>
      <c r="C6096" s="19">
        <f t="shared" si="311"/>
        <v>48386</v>
      </c>
      <c r="D6096" s="56" t="s">
        <v>13350</v>
      </c>
      <c r="E6096" s="55">
        <v>45152</v>
      </c>
      <c r="F6096" s="18">
        <f t="shared" si="312"/>
        <v>8</v>
      </c>
      <c r="G6096" s="56" t="s">
        <v>12676</v>
      </c>
      <c r="H6096" s="56" t="s">
        <v>12677</v>
      </c>
      <c r="I6096" s="56" t="s">
        <v>12676</v>
      </c>
      <c r="J6096" s="57">
        <v>901430</v>
      </c>
      <c r="K6096" s="58" t="s">
        <v>11726</v>
      </c>
      <c r="L6096" s="57">
        <v>72114</v>
      </c>
      <c r="M6096" s="59">
        <f t="shared" si="309"/>
        <v>973544</v>
      </c>
      <c r="N6096">
        <f>+VLOOKUP(C6096,'Thanh toán '!M$8228:N$9243,2,0)</f>
        <v>973544</v>
      </c>
      <c r="O6096" s="61">
        <f t="shared" si="310"/>
        <v>0</v>
      </c>
      <c r="P6096" t="s">
        <v>25392</v>
      </c>
    </row>
    <row r="6097" spans="1:16" hidden="1" x14ac:dyDescent="0.3">
      <c r="A6097" s="43">
        <v>2023</v>
      </c>
      <c r="B6097" s="56" t="s">
        <v>20185</v>
      </c>
      <c r="C6097" s="19">
        <f t="shared" si="311"/>
        <v>48387</v>
      </c>
      <c r="D6097" s="56" t="s">
        <v>13350</v>
      </c>
      <c r="E6097" s="55">
        <v>45152</v>
      </c>
      <c r="F6097" s="18">
        <f t="shared" si="312"/>
        <v>8</v>
      </c>
      <c r="G6097" s="56" t="s">
        <v>12669</v>
      </c>
      <c r="H6097" s="56" t="s">
        <v>12670</v>
      </c>
      <c r="I6097" s="56" t="s">
        <v>12669</v>
      </c>
      <c r="J6097" s="57">
        <v>901430</v>
      </c>
      <c r="K6097" s="58" t="s">
        <v>11726</v>
      </c>
      <c r="L6097" s="57">
        <v>72114</v>
      </c>
      <c r="M6097" s="59">
        <f t="shared" si="309"/>
        <v>973544</v>
      </c>
      <c r="N6097">
        <f>+VLOOKUP(C6097,'Thanh toán '!M$8228:N$9243,2,0)</f>
        <v>973544</v>
      </c>
      <c r="O6097" s="61">
        <f t="shared" si="310"/>
        <v>0</v>
      </c>
      <c r="P6097" t="s">
        <v>25392</v>
      </c>
    </row>
    <row r="6098" spans="1:16" hidden="1" x14ac:dyDescent="0.3">
      <c r="A6098" s="43">
        <v>2023</v>
      </c>
      <c r="B6098" s="56" t="s">
        <v>20186</v>
      </c>
      <c r="C6098" s="19">
        <f t="shared" si="311"/>
        <v>48388</v>
      </c>
      <c r="D6098" s="56" t="s">
        <v>13350</v>
      </c>
      <c r="E6098" s="55">
        <v>45152</v>
      </c>
      <c r="F6098" s="18">
        <f t="shared" si="312"/>
        <v>8</v>
      </c>
      <c r="G6098" s="56" t="s">
        <v>12257</v>
      </c>
      <c r="H6098" s="56" t="s">
        <v>12258</v>
      </c>
      <c r="I6098" s="56" t="s">
        <v>12257</v>
      </c>
      <c r="J6098" s="57">
        <v>450715</v>
      </c>
      <c r="K6098" s="58" t="s">
        <v>11726</v>
      </c>
      <c r="L6098" s="57">
        <v>36057</v>
      </c>
      <c r="M6098" s="59">
        <f t="shared" si="309"/>
        <v>486772</v>
      </c>
      <c r="N6098">
        <f>+VLOOKUP(C6098,'Thanh toán '!M$8228:N$9243,2,0)</f>
        <v>486772</v>
      </c>
      <c r="O6098" s="61">
        <f t="shared" si="310"/>
        <v>0</v>
      </c>
      <c r="P6098" t="s">
        <v>25392</v>
      </c>
    </row>
    <row r="6099" spans="1:16" hidden="1" x14ac:dyDescent="0.3">
      <c r="A6099" s="43">
        <v>2023</v>
      </c>
      <c r="B6099" s="56" t="s">
        <v>20187</v>
      </c>
      <c r="C6099" s="19">
        <f t="shared" si="311"/>
        <v>48389</v>
      </c>
      <c r="D6099" s="56" t="s">
        <v>13350</v>
      </c>
      <c r="E6099" s="55">
        <v>45152</v>
      </c>
      <c r="F6099" s="18">
        <f t="shared" si="312"/>
        <v>8</v>
      </c>
      <c r="G6099" s="56" t="s">
        <v>19587</v>
      </c>
      <c r="H6099" s="56" t="s">
        <v>19588</v>
      </c>
      <c r="I6099" s="56" t="s">
        <v>19587</v>
      </c>
      <c r="J6099" s="57">
        <v>1106934</v>
      </c>
      <c r="K6099" s="58" t="s">
        <v>11726</v>
      </c>
      <c r="L6099" s="57">
        <v>88555</v>
      </c>
      <c r="M6099" s="59">
        <f t="shared" si="309"/>
        <v>1195489</v>
      </c>
      <c r="N6099">
        <f>+VLOOKUP(C6099,'Thanh toán '!M$8228:N$9243,2,0)</f>
        <v>1195489</v>
      </c>
      <c r="O6099" s="61">
        <f t="shared" si="310"/>
        <v>0</v>
      </c>
      <c r="P6099" t="s">
        <v>25392</v>
      </c>
    </row>
    <row r="6100" spans="1:16" hidden="1" x14ac:dyDescent="0.3">
      <c r="A6100" s="43">
        <v>2023</v>
      </c>
      <c r="B6100" s="56" t="s">
        <v>20188</v>
      </c>
      <c r="C6100" s="19">
        <f t="shared" si="311"/>
        <v>48390</v>
      </c>
      <c r="D6100" s="56" t="s">
        <v>13350</v>
      </c>
      <c r="E6100" s="55">
        <v>45152</v>
      </c>
      <c r="F6100" s="18">
        <f t="shared" si="312"/>
        <v>8</v>
      </c>
      <c r="G6100" s="56" t="s">
        <v>13381</v>
      </c>
      <c r="H6100" s="56" t="s">
        <v>13382</v>
      </c>
      <c r="I6100" s="56" t="s">
        <v>13381</v>
      </c>
      <c r="J6100" s="57">
        <v>1110580</v>
      </c>
      <c r="K6100" s="58" t="s">
        <v>11726</v>
      </c>
      <c r="L6100" s="57">
        <v>88846</v>
      </c>
      <c r="M6100" s="59">
        <f t="shared" si="309"/>
        <v>1199426</v>
      </c>
      <c r="N6100">
        <f>+VLOOKUP(C6100,'Thanh toán '!M$8228:N$9243,2,0)</f>
        <v>1199426</v>
      </c>
      <c r="O6100" s="61">
        <f t="shared" si="310"/>
        <v>0</v>
      </c>
      <c r="P6100" t="s">
        <v>25392</v>
      </c>
    </row>
    <row r="6101" spans="1:16" hidden="1" x14ac:dyDescent="0.3">
      <c r="A6101" s="43">
        <v>2023</v>
      </c>
      <c r="B6101" s="56" t="s">
        <v>20189</v>
      </c>
      <c r="C6101" s="19">
        <f t="shared" si="311"/>
        <v>48391</v>
      </c>
      <c r="D6101" s="56" t="s">
        <v>13350</v>
      </c>
      <c r="E6101" s="55">
        <v>45152</v>
      </c>
      <c r="F6101" s="18">
        <f t="shared" si="312"/>
        <v>8</v>
      </c>
      <c r="G6101" s="56" t="s">
        <v>12161</v>
      </c>
      <c r="H6101" s="56" t="s">
        <v>12162</v>
      </c>
      <c r="I6101" s="56" t="s">
        <v>12161</v>
      </c>
      <c r="J6101" s="57">
        <v>1110580</v>
      </c>
      <c r="K6101" s="58" t="s">
        <v>11726</v>
      </c>
      <c r="L6101" s="57">
        <v>88846</v>
      </c>
      <c r="M6101" s="59">
        <f t="shared" si="309"/>
        <v>1199426</v>
      </c>
      <c r="N6101">
        <f>+VLOOKUP(C6101,'Thanh toán '!M$8228:N$9243,2,0)</f>
        <v>1199426</v>
      </c>
      <c r="O6101" s="61">
        <f t="shared" si="310"/>
        <v>0</v>
      </c>
      <c r="P6101" t="s">
        <v>25392</v>
      </c>
    </row>
    <row r="6102" spans="1:16" hidden="1" x14ac:dyDescent="0.3">
      <c r="A6102" s="43">
        <v>2023</v>
      </c>
      <c r="B6102" s="56" t="s">
        <v>20190</v>
      </c>
      <c r="C6102" s="19">
        <f t="shared" si="311"/>
        <v>48392</v>
      </c>
      <c r="D6102" s="56" t="s">
        <v>13350</v>
      </c>
      <c r="E6102" s="55">
        <v>45152</v>
      </c>
      <c r="F6102" s="18">
        <f t="shared" si="312"/>
        <v>8</v>
      </c>
      <c r="G6102" s="56" t="s">
        <v>12254</v>
      </c>
      <c r="H6102" s="56" t="s">
        <v>12255</v>
      </c>
      <c r="I6102" s="56" t="s">
        <v>12254</v>
      </c>
      <c r="J6102" s="57">
        <v>2095800</v>
      </c>
      <c r="K6102" s="58" t="s">
        <v>11726</v>
      </c>
      <c r="L6102" s="57">
        <v>167664</v>
      </c>
      <c r="M6102" s="59">
        <f t="shared" si="309"/>
        <v>2263464</v>
      </c>
      <c r="N6102">
        <f>+VLOOKUP(C6102,'Thanh toán '!M$8228:N$9243,2,0)</f>
        <v>2263464</v>
      </c>
      <c r="O6102" s="61">
        <f t="shared" si="310"/>
        <v>0</v>
      </c>
      <c r="P6102" t="s">
        <v>25392</v>
      </c>
    </row>
    <row r="6103" spans="1:16" hidden="1" x14ac:dyDescent="0.3">
      <c r="A6103" s="43">
        <v>2023</v>
      </c>
      <c r="B6103" s="56" t="s">
        <v>20191</v>
      </c>
      <c r="C6103" s="19">
        <f t="shared" si="311"/>
        <v>48393</v>
      </c>
      <c r="D6103" s="56" t="s">
        <v>13350</v>
      </c>
      <c r="E6103" s="55">
        <v>45152</v>
      </c>
      <c r="F6103" s="18">
        <f t="shared" si="312"/>
        <v>8</v>
      </c>
      <c r="G6103" s="56" t="s">
        <v>12257</v>
      </c>
      <c r="H6103" s="56" t="s">
        <v>12258</v>
      </c>
      <c r="I6103" s="56" t="s">
        <v>12257</v>
      </c>
      <c r="J6103" s="57">
        <v>2221160</v>
      </c>
      <c r="K6103" s="58" t="s">
        <v>11726</v>
      </c>
      <c r="L6103" s="57">
        <v>177693</v>
      </c>
      <c r="M6103" s="59">
        <f t="shared" si="309"/>
        <v>2398853</v>
      </c>
      <c r="N6103">
        <f>+VLOOKUP(C6103,'Thanh toán '!M$8228:N$9243,2,0)</f>
        <v>2398853</v>
      </c>
      <c r="O6103" s="61">
        <f t="shared" si="310"/>
        <v>0</v>
      </c>
      <c r="P6103" t="s">
        <v>25392</v>
      </c>
    </row>
    <row r="6104" spans="1:16" hidden="1" x14ac:dyDescent="0.3">
      <c r="A6104" s="43">
        <v>2023</v>
      </c>
      <c r="B6104" s="56" t="s">
        <v>20192</v>
      </c>
      <c r="C6104" s="19">
        <f t="shared" si="311"/>
        <v>48394</v>
      </c>
      <c r="D6104" s="56" t="s">
        <v>13350</v>
      </c>
      <c r="E6104" s="55">
        <v>45152</v>
      </c>
      <c r="F6104" s="18">
        <f t="shared" si="312"/>
        <v>8</v>
      </c>
      <c r="G6104" s="56" t="s">
        <v>12470</v>
      </c>
      <c r="H6104" s="56" t="s">
        <v>12471</v>
      </c>
      <c r="I6104" s="56" t="s">
        <v>12470</v>
      </c>
      <c r="J6104" s="57">
        <v>1101465</v>
      </c>
      <c r="K6104" s="58" t="s">
        <v>11726</v>
      </c>
      <c r="L6104" s="57">
        <v>88117</v>
      </c>
      <c r="M6104" s="59">
        <f t="shared" si="309"/>
        <v>1189582</v>
      </c>
      <c r="N6104">
        <f>+VLOOKUP(C6104,'Thanh toán '!M$8228:N$9243,2,0)</f>
        <v>1189582</v>
      </c>
      <c r="O6104" s="61">
        <f t="shared" si="310"/>
        <v>0</v>
      </c>
      <c r="P6104" t="s">
        <v>25392</v>
      </c>
    </row>
    <row r="6105" spans="1:16" hidden="1" x14ac:dyDescent="0.3">
      <c r="A6105" s="43">
        <v>2023</v>
      </c>
      <c r="B6105" s="56" t="s">
        <v>20193</v>
      </c>
      <c r="C6105" s="19">
        <f t="shared" si="311"/>
        <v>48395</v>
      </c>
      <c r="D6105" s="56" t="s">
        <v>13350</v>
      </c>
      <c r="E6105" s="55">
        <v>45152</v>
      </c>
      <c r="F6105" s="18">
        <f t="shared" si="312"/>
        <v>8</v>
      </c>
      <c r="G6105" s="56" t="s">
        <v>12260</v>
      </c>
      <c r="H6105" s="56" t="s">
        <v>12261</v>
      </c>
      <c r="I6105" s="56" t="s">
        <v>12260</v>
      </c>
      <c r="J6105" s="57">
        <v>940284</v>
      </c>
      <c r="K6105" s="58" t="s">
        <v>11726</v>
      </c>
      <c r="L6105" s="57">
        <v>75223</v>
      </c>
      <c r="M6105" s="59">
        <f t="shared" si="309"/>
        <v>1015507</v>
      </c>
      <c r="N6105">
        <f>+VLOOKUP(C6105,'Thanh toán '!M$8228:N$9243,2,0)</f>
        <v>1015507</v>
      </c>
      <c r="O6105" s="61">
        <f t="shared" si="310"/>
        <v>0</v>
      </c>
      <c r="P6105" t="s">
        <v>25392</v>
      </c>
    </row>
    <row r="6106" spans="1:16" hidden="1" x14ac:dyDescent="0.3">
      <c r="A6106" s="43">
        <v>2023</v>
      </c>
      <c r="B6106" s="56" t="s">
        <v>20194</v>
      </c>
      <c r="C6106" s="19">
        <f t="shared" si="311"/>
        <v>48396</v>
      </c>
      <c r="D6106" s="56" t="s">
        <v>13350</v>
      </c>
      <c r="E6106" s="55">
        <v>45152</v>
      </c>
      <c r="F6106" s="18">
        <f t="shared" si="312"/>
        <v>8</v>
      </c>
      <c r="G6106" s="56" t="s">
        <v>11970</v>
      </c>
      <c r="H6106" s="56" t="s">
        <v>11971</v>
      </c>
      <c r="I6106" s="56" t="s">
        <v>13377</v>
      </c>
      <c r="J6106" s="57">
        <v>507744</v>
      </c>
      <c r="K6106" s="58" t="s">
        <v>11726</v>
      </c>
      <c r="L6106" s="57">
        <v>40620</v>
      </c>
      <c r="M6106" s="59">
        <f t="shared" si="309"/>
        <v>548364</v>
      </c>
      <c r="N6106">
        <f>+VLOOKUP(C6106,'Thanh toán '!M$8228:N$9243,2,0)</f>
        <v>548364</v>
      </c>
      <c r="O6106" s="61">
        <f t="shared" si="310"/>
        <v>0</v>
      </c>
      <c r="P6106" t="s">
        <v>25392</v>
      </c>
    </row>
    <row r="6107" spans="1:16" hidden="1" x14ac:dyDescent="0.3">
      <c r="A6107" s="43">
        <v>2023</v>
      </c>
      <c r="B6107" s="56" t="s">
        <v>20195</v>
      </c>
      <c r="C6107" s="19">
        <f t="shared" si="311"/>
        <v>48397</v>
      </c>
      <c r="D6107" s="56" t="s">
        <v>13350</v>
      </c>
      <c r="E6107" s="55">
        <v>45152</v>
      </c>
      <c r="F6107" s="18">
        <f t="shared" si="312"/>
        <v>8</v>
      </c>
      <c r="G6107" s="56" t="s">
        <v>11970</v>
      </c>
      <c r="H6107" s="56" t="s">
        <v>11971</v>
      </c>
      <c r="I6107" s="56" t="s">
        <v>14772</v>
      </c>
      <c r="J6107" s="57">
        <v>706470</v>
      </c>
      <c r="K6107" s="58" t="s">
        <v>11726</v>
      </c>
      <c r="L6107" s="57">
        <v>56518</v>
      </c>
      <c r="M6107" s="59">
        <f t="shared" si="309"/>
        <v>762988</v>
      </c>
      <c r="N6107">
        <f>+VLOOKUP(C6107,'Thanh toán '!M$8228:N$9243,2,0)</f>
        <v>762988</v>
      </c>
      <c r="O6107" s="61">
        <f t="shared" si="310"/>
        <v>0</v>
      </c>
      <c r="P6107" t="s">
        <v>25392</v>
      </c>
    </row>
    <row r="6108" spans="1:16" hidden="1" x14ac:dyDescent="0.3">
      <c r="A6108" s="43">
        <v>2023</v>
      </c>
      <c r="B6108" s="56" t="s">
        <v>20196</v>
      </c>
      <c r="C6108" s="19">
        <f t="shared" si="311"/>
        <v>48446</v>
      </c>
      <c r="D6108" s="56" t="s">
        <v>13350</v>
      </c>
      <c r="E6108" s="55">
        <v>45153</v>
      </c>
      <c r="F6108" s="18">
        <f t="shared" si="312"/>
        <v>8</v>
      </c>
      <c r="G6108" s="56" t="s">
        <v>11799</v>
      </c>
      <c r="H6108" s="56" t="s">
        <v>11725</v>
      </c>
      <c r="I6108" s="56" t="s">
        <v>13692</v>
      </c>
      <c r="J6108" s="57">
        <v>555290</v>
      </c>
      <c r="K6108" s="58" t="s">
        <v>11726</v>
      </c>
      <c r="L6108" s="57">
        <v>44423</v>
      </c>
      <c r="M6108" s="59">
        <f t="shared" si="309"/>
        <v>599713</v>
      </c>
      <c r="N6108">
        <f>+VLOOKUP(C6108,'Thanh toán '!M$8228:N$9243,2,0)</f>
        <v>599713</v>
      </c>
      <c r="O6108" s="61">
        <f t="shared" si="310"/>
        <v>0</v>
      </c>
      <c r="P6108" t="s">
        <v>25392</v>
      </c>
    </row>
    <row r="6109" spans="1:16" hidden="1" x14ac:dyDescent="0.3">
      <c r="A6109" s="43">
        <v>2023</v>
      </c>
      <c r="B6109" s="56" t="s">
        <v>20197</v>
      </c>
      <c r="C6109" s="19">
        <f t="shared" si="311"/>
        <v>48447</v>
      </c>
      <c r="D6109" s="56" t="s">
        <v>13350</v>
      </c>
      <c r="E6109" s="55">
        <v>45153</v>
      </c>
      <c r="F6109" s="18">
        <f t="shared" si="312"/>
        <v>8</v>
      </c>
      <c r="G6109" s="56" t="s">
        <v>11799</v>
      </c>
      <c r="H6109" s="56" t="s">
        <v>11725</v>
      </c>
      <c r="I6109" s="56" t="s">
        <v>14079</v>
      </c>
      <c r="J6109" s="57">
        <v>433143</v>
      </c>
      <c r="K6109" s="58" t="s">
        <v>11726</v>
      </c>
      <c r="L6109" s="57">
        <v>34651</v>
      </c>
      <c r="M6109" s="59">
        <f t="shared" si="309"/>
        <v>467794</v>
      </c>
      <c r="N6109">
        <f>+VLOOKUP(C6109,'Thanh toán '!M$8228:N$9243,2,0)</f>
        <v>467794</v>
      </c>
      <c r="O6109" s="61">
        <f t="shared" si="310"/>
        <v>0</v>
      </c>
      <c r="P6109" t="s">
        <v>25392</v>
      </c>
    </row>
    <row r="6110" spans="1:16" hidden="1" x14ac:dyDescent="0.3">
      <c r="A6110" s="43">
        <v>2023</v>
      </c>
      <c r="B6110" s="56" t="s">
        <v>20198</v>
      </c>
      <c r="C6110" s="19">
        <f t="shared" si="311"/>
        <v>48451</v>
      </c>
      <c r="D6110" s="56" t="s">
        <v>13350</v>
      </c>
      <c r="E6110" s="55">
        <v>45153</v>
      </c>
      <c r="F6110" s="18">
        <f t="shared" si="312"/>
        <v>8</v>
      </c>
      <c r="G6110" s="56" t="s">
        <v>12357</v>
      </c>
      <c r="H6110" s="56" t="s">
        <v>12358</v>
      </c>
      <c r="I6110" s="56" t="s">
        <v>12357</v>
      </c>
      <c r="J6110" s="57">
        <v>2346710</v>
      </c>
      <c r="K6110" s="58" t="s">
        <v>11726</v>
      </c>
      <c r="L6110" s="57">
        <v>187737</v>
      </c>
      <c r="M6110" s="59">
        <f t="shared" si="309"/>
        <v>2534447</v>
      </c>
      <c r="N6110">
        <f>+VLOOKUP(C6110,'Thanh toán '!M$8228:N$9243,2,0)</f>
        <v>2534447</v>
      </c>
      <c r="O6110" s="61">
        <f t="shared" si="310"/>
        <v>0</v>
      </c>
      <c r="P6110" t="s">
        <v>25392</v>
      </c>
    </row>
    <row r="6111" spans="1:16" hidden="1" x14ac:dyDescent="0.3">
      <c r="A6111" s="43">
        <v>2023</v>
      </c>
      <c r="B6111" s="56" t="s">
        <v>20199</v>
      </c>
      <c r="C6111" s="19">
        <f t="shared" si="311"/>
        <v>48452</v>
      </c>
      <c r="D6111" s="56" t="s">
        <v>13350</v>
      </c>
      <c r="E6111" s="55">
        <v>45153</v>
      </c>
      <c r="F6111" s="18">
        <f t="shared" si="312"/>
        <v>8</v>
      </c>
      <c r="G6111" s="56" t="s">
        <v>11799</v>
      </c>
      <c r="H6111" s="56" t="s">
        <v>11725</v>
      </c>
      <c r="I6111" s="56" t="s">
        <v>13407</v>
      </c>
      <c r="J6111" s="57">
        <v>1471100</v>
      </c>
      <c r="K6111" s="58" t="s">
        <v>11726</v>
      </c>
      <c r="L6111" s="57">
        <v>117688</v>
      </c>
      <c r="M6111" s="59">
        <f t="shared" si="309"/>
        <v>1588788</v>
      </c>
      <c r="N6111">
        <f>+VLOOKUP(C6111,'Thanh toán '!M$8228:N$9243,2,0)</f>
        <v>1588788</v>
      </c>
      <c r="O6111" s="61">
        <f t="shared" si="310"/>
        <v>0</v>
      </c>
      <c r="P6111" t="s">
        <v>25392</v>
      </c>
    </row>
    <row r="6112" spans="1:16" hidden="1" x14ac:dyDescent="0.3">
      <c r="A6112" s="43">
        <v>2023</v>
      </c>
      <c r="B6112" s="56" t="s">
        <v>20200</v>
      </c>
      <c r="C6112" s="19">
        <f t="shared" si="311"/>
        <v>48459</v>
      </c>
      <c r="D6112" s="56" t="s">
        <v>13350</v>
      </c>
      <c r="E6112" s="55">
        <v>45153</v>
      </c>
      <c r="F6112" s="18">
        <f t="shared" si="312"/>
        <v>8</v>
      </c>
      <c r="G6112" s="56" t="s">
        <v>12221</v>
      </c>
      <c r="H6112" s="56" t="s">
        <v>12222</v>
      </c>
      <c r="I6112" s="56" t="s">
        <v>20201</v>
      </c>
      <c r="J6112" s="57">
        <v>5713060</v>
      </c>
      <c r="K6112" s="58" t="s">
        <v>11726</v>
      </c>
      <c r="L6112" s="57">
        <v>457045</v>
      </c>
      <c r="M6112" s="59">
        <f t="shared" si="309"/>
        <v>6170105</v>
      </c>
      <c r="N6112">
        <f>+VLOOKUP(C6112,'Thanh toán '!M$8228:N$9243,2,0)</f>
        <v>6170105</v>
      </c>
      <c r="O6112" s="61">
        <f t="shared" si="310"/>
        <v>0</v>
      </c>
      <c r="P6112" t="s">
        <v>25392</v>
      </c>
    </row>
    <row r="6113" spans="1:16" hidden="1" x14ac:dyDescent="0.3">
      <c r="A6113" s="43">
        <v>2023</v>
      </c>
      <c r="B6113" s="56" t="s">
        <v>20202</v>
      </c>
      <c r="C6113" s="19">
        <f t="shared" si="311"/>
        <v>48465</v>
      </c>
      <c r="D6113" s="56" t="s">
        <v>13350</v>
      </c>
      <c r="E6113" s="55">
        <v>45153</v>
      </c>
      <c r="F6113" s="18">
        <f t="shared" si="312"/>
        <v>8</v>
      </c>
      <c r="G6113" s="56" t="s">
        <v>11838</v>
      </c>
      <c r="H6113" s="56" t="s">
        <v>11839</v>
      </c>
      <c r="I6113" s="56" t="s">
        <v>13924</v>
      </c>
      <c r="J6113" s="57">
        <v>1464132</v>
      </c>
      <c r="K6113" s="58" t="s">
        <v>11726</v>
      </c>
      <c r="L6113" s="57">
        <v>117131</v>
      </c>
      <c r="M6113" s="59">
        <f t="shared" si="309"/>
        <v>1581263</v>
      </c>
      <c r="N6113">
        <f>+VLOOKUP(C6113,'Thanh toán '!M$8228:N$9243,2,0)</f>
        <v>1581263</v>
      </c>
      <c r="O6113" s="61">
        <f t="shared" si="310"/>
        <v>0</v>
      </c>
      <c r="P6113" t="s">
        <v>25392</v>
      </c>
    </row>
    <row r="6114" spans="1:16" hidden="1" x14ac:dyDescent="0.3">
      <c r="A6114" s="43">
        <v>2023</v>
      </c>
      <c r="B6114" s="56" t="s">
        <v>20203</v>
      </c>
      <c r="C6114" s="19">
        <f t="shared" si="311"/>
        <v>48466</v>
      </c>
      <c r="D6114" s="56" t="s">
        <v>13350</v>
      </c>
      <c r="E6114" s="55">
        <v>45153</v>
      </c>
      <c r="F6114" s="18">
        <f t="shared" si="312"/>
        <v>8</v>
      </c>
      <c r="G6114" s="56" t="s">
        <v>12239</v>
      </c>
      <c r="H6114" s="56" t="s">
        <v>12240</v>
      </c>
      <c r="I6114" s="56" t="s">
        <v>18228</v>
      </c>
      <c r="J6114" s="57">
        <v>2386750</v>
      </c>
      <c r="K6114" s="58" t="s">
        <v>11726</v>
      </c>
      <c r="L6114" s="57">
        <v>190940</v>
      </c>
      <c r="M6114" s="59">
        <f t="shared" si="309"/>
        <v>2577690</v>
      </c>
      <c r="N6114">
        <f>+VLOOKUP(C6114,'Thanh toán '!M$8228:N$9243,2,0)</f>
        <v>2577690</v>
      </c>
      <c r="O6114" s="61">
        <f t="shared" si="310"/>
        <v>0</v>
      </c>
      <c r="P6114" t="s">
        <v>25392</v>
      </c>
    </row>
    <row r="6115" spans="1:16" hidden="1" x14ac:dyDescent="0.3">
      <c r="A6115" s="43">
        <v>2023</v>
      </c>
      <c r="B6115" s="56" t="s">
        <v>20204</v>
      </c>
      <c r="C6115" s="19">
        <f t="shared" si="311"/>
        <v>48474</v>
      </c>
      <c r="D6115" s="56" t="s">
        <v>13350</v>
      </c>
      <c r="E6115" s="55">
        <v>45153</v>
      </c>
      <c r="F6115" s="18">
        <f t="shared" si="312"/>
        <v>8</v>
      </c>
      <c r="G6115" s="56" t="s">
        <v>12026</v>
      </c>
      <c r="H6115" s="56" t="s">
        <v>12027</v>
      </c>
      <c r="I6115" s="56" t="s">
        <v>13949</v>
      </c>
      <c r="J6115" s="57">
        <v>1139613</v>
      </c>
      <c r="K6115" s="58" t="s">
        <v>11726</v>
      </c>
      <c r="L6115" s="57">
        <v>91169</v>
      </c>
      <c r="M6115" s="59">
        <f t="shared" si="309"/>
        <v>1230782</v>
      </c>
      <c r="N6115">
        <f>+VLOOKUP(C6115,'Thanh toán '!M$8228:N$9243,2,0)</f>
        <v>1230782</v>
      </c>
      <c r="O6115" s="61">
        <f t="shared" si="310"/>
        <v>0</v>
      </c>
      <c r="P6115" t="s">
        <v>25392</v>
      </c>
    </row>
    <row r="6116" spans="1:16" hidden="1" x14ac:dyDescent="0.3">
      <c r="A6116" s="43">
        <v>2023</v>
      </c>
      <c r="B6116" s="56" t="s">
        <v>20205</v>
      </c>
      <c r="C6116" s="19">
        <f t="shared" si="311"/>
        <v>48475</v>
      </c>
      <c r="D6116" s="56" t="s">
        <v>13350</v>
      </c>
      <c r="E6116" s="55">
        <v>45153</v>
      </c>
      <c r="F6116" s="18">
        <f t="shared" si="312"/>
        <v>8</v>
      </c>
      <c r="G6116" s="56" t="s">
        <v>12026</v>
      </c>
      <c r="H6116" s="56" t="s">
        <v>12027</v>
      </c>
      <c r="I6116" s="56" t="s">
        <v>13945</v>
      </c>
      <c r="J6116" s="57">
        <v>704013</v>
      </c>
      <c r="K6116" s="58" t="s">
        <v>11726</v>
      </c>
      <c r="L6116" s="57">
        <v>56321</v>
      </c>
      <c r="M6116" s="59">
        <f t="shared" si="309"/>
        <v>760334</v>
      </c>
      <c r="N6116">
        <f>+VLOOKUP(C6116,'Thanh toán '!M$8228:N$9243,2,0)</f>
        <v>760334</v>
      </c>
      <c r="O6116" s="61">
        <f t="shared" si="310"/>
        <v>0</v>
      </c>
      <c r="P6116" t="s">
        <v>25392</v>
      </c>
    </row>
    <row r="6117" spans="1:16" hidden="1" x14ac:dyDescent="0.3">
      <c r="A6117" s="43">
        <v>2023</v>
      </c>
      <c r="B6117" s="56" t="s">
        <v>20206</v>
      </c>
      <c r="C6117" s="19">
        <f t="shared" si="311"/>
        <v>48476</v>
      </c>
      <c r="D6117" s="56" t="s">
        <v>13350</v>
      </c>
      <c r="E6117" s="55">
        <v>45153</v>
      </c>
      <c r="F6117" s="18">
        <f t="shared" si="312"/>
        <v>8</v>
      </c>
      <c r="G6117" s="56" t="s">
        <v>11860</v>
      </c>
      <c r="H6117" s="56" t="s">
        <v>11719</v>
      </c>
      <c r="I6117" s="56" t="s">
        <v>15087</v>
      </c>
      <c r="J6117" s="57">
        <v>1541881</v>
      </c>
      <c r="K6117" s="58" t="s">
        <v>11726</v>
      </c>
      <c r="L6117" s="57">
        <v>123350</v>
      </c>
      <c r="M6117" s="59">
        <f t="shared" si="309"/>
        <v>1665231</v>
      </c>
      <c r="N6117">
        <f>+VLOOKUP(C6117,'Thanh toán '!M$8228:N$9243,2,0)</f>
        <v>1665231</v>
      </c>
      <c r="O6117" s="61">
        <f t="shared" si="310"/>
        <v>0</v>
      </c>
      <c r="P6117" t="s">
        <v>25392</v>
      </c>
    </row>
    <row r="6118" spans="1:16" hidden="1" x14ac:dyDescent="0.3">
      <c r="A6118" s="43">
        <v>2023</v>
      </c>
      <c r="B6118" s="56" t="s">
        <v>20207</v>
      </c>
      <c r="C6118" s="19">
        <f t="shared" si="311"/>
        <v>48477</v>
      </c>
      <c r="D6118" s="56" t="s">
        <v>13350</v>
      </c>
      <c r="E6118" s="55">
        <v>45153</v>
      </c>
      <c r="F6118" s="18">
        <f t="shared" si="312"/>
        <v>8</v>
      </c>
      <c r="G6118" s="56" t="s">
        <v>11860</v>
      </c>
      <c r="H6118" s="56" t="s">
        <v>11719</v>
      </c>
      <c r="I6118" s="56" t="s">
        <v>17349</v>
      </c>
      <c r="J6118" s="57">
        <v>1351284</v>
      </c>
      <c r="K6118" s="58" t="s">
        <v>11726</v>
      </c>
      <c r="L6118" s="57">
        <v>108103</v>
      </c>
      <c r="M6118" s="59">
        <f t="shared" si="309"/>
        <v>1459387</v>
      </c>
      <c r="N6118">
        <f>+VLOOKUP(C6118,'Thanh toán '!M$8228:N$9243,2,0)</f>
        <v>1459387</v>
      </c>
      <c r="O6118" s="61">
        <f t="shared" si="310"/>
        <v>0</v>
      </c>
      <c r="P6118" t="s">
        <v>25392</v>
      </c>
    </row>
    <row r="6119" spans="1:16" hidden="1" x14ac:dyDescent="0.3">
      <c r="A6119" s="43">
        <v>2023</v>
      </c>
      <c r="B6119" s="56" t="s">
        <v>20208</v>
      </c>
      <c r="C6119" s="19">
        <f t="shared" si="311"/>
        <v>48478</v>
      </c>
      <c r="D6119" s="56" t="s">
        <v>13350</v>
      </c>
      <c r="E6119" s="55">
        <v>45153</v>
      </c>
      <c r="F6119" s="18">
        <f t="shared" si="312"/>
        <v>8</v>
      </c>
      <c r="G6119" s="56" t="s">
        <v>11799</v>
      </c>
      <c r="H6119" s="56" t="s">
        <v>11725</v>
      </c>
      <c r="I6119" s="56" t="s">
        <v>14090</v>
      </c>
      <c r="J6119" s="57">
        <v>553467</v>
      </c>
      <c r="K6119" s="58" t="s">
        <v>11726</v>
      </c>
      <c r="L6119" s="57">
        <v>44277</v>
      </c>
      <c r="M6119" s="59">
        <f t="shared" si="309"/>
        <v>597744</v>
      </c>
      <c r="N6119">
        <f>+VLOOKUP(C6119,'Thanh toán '!M$8228:N$9243,2,0)</f>
        <v>597744</v>
      </c>
      <c r="O6119" s="61">
        <f t="shared" si="310"/>
        <v>0</v>
      </c>
      <c r="P6119" t="s">
        <v>25392</v>
      </c>
    </row>
    <row r="6120" spans="1:16" hidden="1" x14ac:dyDescent="0.3">
      <c r="A6120" s="43">
        <v>2023</v>
      </c>
      <c r="B6120" s="56" t="s">
        <v>20209</v>
      </c>
      <c r="C6120" s="19">
        <f t="shared" si="311"/>
        <v>48479</v>
      </c>
      <c r="D6120" s="56" t="s">
        <v>13350</v>
      </c>
      <c r="E6120" s="55">
        <v>45153</v>
      </c>
      <c r="F6120" s="18">
        <f t="shared" si="312"/>
        <v>8</v>
      </c>
      <c r="G6120" s="56" t="s">
        <v>11799</v>
      </c>
      <c r="H6120" s="56" t="s">
        <v>11725</v>
      </c>
      <c r="I6120" s="56" t="s">
        <v>13661</v>
      </c>
      <c r="J6120" s="57">
        <v>1062297</v>
      </c>
      <c r="K6120" s="58" t="s">
        <v>11726</v>
      </c>
      <c r="L6120" s="57">
        <v>84984</v>
      </c>
      <c r="M6120" s="59">
        <f t="shared" si="309"/>
        <v>1147281</v>
      </c>
      <c r="N6120">
        <f>+VLOOKUP(C6120,'Thanh toán '!M$8228:N$9243,2,0)</f>
        <v>1147281</v>
      </c>
      <c r="O6120" s="61">
        <f t="shared" si="310"/>
        <v>0</v>
      </c>
      <c r="P6120" t="s">
        <v>25392</v>
      </c>
    </row>
    <row r="6121" spans="1:16" hidden="1" x14ac:dyDescent="0.3">
      <c r="A6121" s="43">
        <v>2023</v>
      </c>
      <c r="B6121" s="56" t="s">
        <v>20210</v>
      </c>
      <c r="C6121" s="19">
        <f t="shared" si="311"/>
        <v>48480</v>
      </c>
      <c r="D6121" s="56" t="s">
        <v>13350</v>
      </c>
      <c r="E6121" s="55">
        <v>45153</v>
      </c>
      <c r="F6121" s="18">
        <f t="shared" si="312"/>
        <v>8</v>
      </c>
      <c r="G6121" s="56" t="s">
        <v>11799</v>
      </c>
      <c r="H6121" s="56" t="s">
        <v>11725</v>
      </c>
      <c r="I6121" s="56" t="s">
        <v>13731</v>
      </c>
      <c r="J6121" s="57">
        <v>775583</v>
      </c>
      <c r="K6121" s="58" t="s">
        <v>11726</v>
      </c>
      <c r="L6121" s="57">
        <v>62047</v>
      </c>
      <c r="M6121" s="59">
        <f t="shared" si="309"/>
        <v>837630</v>
      </c>
      <c r="N6121">
        <f>+VLOOKUP(C6121,'Thanh toán '!M$8228:N$9243,2,0)</f>
        <v>837630</v>
      </c>
      <c r="O6121" s="61">
        <f t="shared" si="310"/>
        <v>0</v>
      </c>
      <c r="P6121" t="s">
        <v>25392</v>
      </c>
    </row>
    <row r="6122" spans="1:16" hidden="1" x14ac:dyDescent="0.3">
      <c r="A6122" s="43">
        <v>2023</v>
      </c>
      <c r="B6122" s="56" t="s">
        <v>20211</v>
      </c>
      <c r="C6122" s="19">
        <f t="shared" si="311"/>
        <v>48481</v>
      </c>
      <c r="D6122" s="56" t="s">
        <v>13350</v>
      </c>
      <c r="E6122" s="55">
        <v>45153</v>
      </c>
      <c r="F6122" s="18">
        <f t="shared" si="312"/>
        <v>8</v>
      </c>
      <c r="G6122" s="56" t="s">
        <v>11799</v>
      </c>
      <c r="H6122" s="56" t="s">
        <v>11725</v>
      </c>
      <c r="I6122" s="56" t="s">
        <v>14093</v>
      </c>
      <c r="J6122" s="57">
        <v>1093155</v>
      </c>
      <c r="K6122" s="58" t="s">
        <v>11726</v>
      </c>
      <c r="L6122" s="57">
        <v>87452</v>
      </c>
      <c r="M6122" s="59">
        <f t="shared" si="309"/>
        <v>1180607</v>
      </c>
      <c r="N6122">
        <f>+VLOOKUP(C6122,'Thanh toán '!M$8228:N$9243,2,0)</f>
        <v>1180607</v>
      </c>
      <c r="O6122" s="61">
        <f t="shared" si="310"/>
        <v>0</v>
      </c>
      <c r="P6122" t="s">
        <v>25392</v>
      </c>
    </row>
    <row r="6123" spans="1:16" hidden="1" x14ac:dyDescent="0.3">
      <c r="A6123" s="43">
        <v>2023</v>
      </c>
      <c r="B6123" s="56" t="s">
        <v>20212</v>
      </c>
      <c r="C6123" s="19">
        <f t="shared" si="311"/>
        <v>48482</v>
      </c>
      <c r="D6123" s="56" t="s">
        <v>13350</v>
      </c>
      <c r="E6123" s="55">
        <v>45153</v>
      </c>
      <c r="F6123" s="18">
        <f t="shared" si="312"/>
        <v>8</v>
      </c>
      <c r="G6123" s="56" t="s">
        <v>11860</v>
      </c>
      <c r="H6123" s="56" t="s">
        <v>11719</v>
      </c>
      <c r="I6123" s="56" t="s">
        <v>18044</v>
      </c>
      <c r="J6123" s="57">
        <v>1182778</v>
      </c>
      <c r="K6123" s="58" t="s">
        <v>11726</v>
      </c>
      <c r="L6123" s="57">
        <v>94622</v>
      </c>
      <c r="M6123" s="59">
        <f t="shared" si="309"/>
        <v>1277400</v>
      </c>
      <c r="N6123">
        <f>+VLOOKUP(C6123,'Thanh toán '!M$8228:N$9243,2,0)</f>
        <v>1277400</v>
      </c>
      <c r="O6123" s="61">
        <f t="shared" si="310"/>
        <v>0</v>
      </c>
      <c r="P6123" t="s">
        <v>25392</v>
      </c>
    </row>
    <row r="6124" spans="1:16" hidden="1" x14ac:dyDescent="0.3">
      <c r="A6124" s="43">
        <v>2023</v>
      </c>
      <c r="B6124" s="56" t="s">
        <v>20213</v>
      </c>
      <c r="C6124" s="19">
        <f t="shared" si="311"/>
        <v>48483</v>
      </c>
      <c r="D6124" s="56" t="s">
        <v>13350</v>
      </c>
      <c r="E6124" s="55">
        <v>45153</v>
      </c>
      <c r="F6124" s="18">
        <f t="shared" si="312"/>
        <v>8</v>
      </c>
      <c r="G6124" s="56" t="s">
        <v>11860</v>
      </c>
      <c r="H6124" s="56" t="s">
        <v>11719</v>
      </c>
      <c r="I6124" s="56" t="s">
        <v>18810</v>
      </c>
      <c r="J6124" s="57">
        <v>555290</v>
      </c>
      <c r="K6124" s="58" t="s">
        <v>11726</v>
      </c>
      <c r="L6124" s="57">
        <v>44423</v>
      </c>
      <c r="M6124" s="59">
        <f t="shared" si="309"/>
        <v>599713</v>
      </c>
      <c r="N6124">
        <f>+VLOOKUP(C6124,'Thanh toán '!M$8228:N$9243,2,0)</f>
        <v>599713</v>
      </c>
      <c r="O6124" s="61">
        <f t="shared" si="310"/>
        <v>0</v>
      </c>
      <c r="P6124" t="s">
        <v>25392</v>
      </c>
    </row>
    <row r="6125" spans="1:16" hidden="1" x14ac:dyDescent="0.3">
      <c r="A6125" s="43">
        <v>2023</v>
      </c>
      <c r="B6125" s="56" t="s">
        <v>20214</v>
      </c>
      <c r="C6125" s="19">
        <f t="shared" si="311"/>
        <v>48484</v>
      </c>
      <c r="D6125" s="56" t="s">
        <v>13350</v>
      </c>
      <c r="E6125" s="55">
        <v>45153</v>
      </c>
      <c r="F6125" s="18">
        <f t="shared" si="312"/>
        <v>8</v>
      </c>
      <c r="G6125" s="56" t="s">
        <v>11860</v>
      </c>
      <c r="H6125" s="56" t="s">
        <v>11719</v>
      </c>
      <c r="I6125" s="56" t="s">
        <v>14658</v>
      </c>
      <c r="J6125" s="57">
        <v>1067484</v>
      </c>
      <c r="K6125" s="58" t="s">
        <v>11726</v>
      </c>
      <c r="L6125" s="57">
        <v>85399</v>
      </c>
      <c r="M6125" s="59">
        <f t="shared" si="309"/>
        <v>1152883</v>
      </c>
      <c r="N6125">
        <f>+VLOOKUP(C6125,'Thanh toán '!M$8228:N$9243,2,0)</f>
        <v>1152883</v>
      </c>
      <c r="O6125" s="61">
        <f t="shared" si="310"/>
        <v>0</v>
      </c>
      <c r="P6125" t="s">
        <v>25392</v>
      </c>
    </row>
    <row r="6126" spans="1:16" hidden="1" x14ac:dyDescent="0.3">
      <c r="A6126" s="43">
        <v>2023</v>
      </c>
      <c r="B6126" s="56" t="s">
        <v>20215</v>
      </c>
      <c r="C6126" s="19">
        <f t="shared" si="311"/>
        <v>48485</v>
      </c>
      <c r="D6126" s="56" t="s">
        <v>13350</v>
      </c>
      <c r="E6126" s="55">
        <v>45153</v>
      </c>
      <c r="F6126" s="18">
        <f t="shared" si="312"/>
        <v>8</v>
      </c>
      <c r="G6126" s="56" t="s">
        <v>11860</v>
      </c>
      <c r="H6126" s="56" t="s">
        <v>11719</v>
      </c>
      <c r="I6126" s="56" t="s">
        <v>16180</v>
      </c>
      <c r="J6126" s="57">
        <v>1073625</v>
      </c>
      <c r="K6126" s="58" t="s">
        <v>11726</v>
      </c>
      <c r="L6126" s="57">
        <v>85890</v>
      </c>
      <c r="M6126" s="59">
        <f t="shared" si="309"/>
        <v>1159515</v>
      </c>
      <c r="N6126">
        <f>+VLOOKUP(C6126,'Thanh toán '!M$8228:N$9243,2,0)</f>
        <v>1159515</v>
      </c>
      <c r="O6126" s="61">
        <f t="shared" si="310"/>
        <v>0</v>
      </c>
      <c r="P6126" t="s">
        <v>25392</v>
      </c>
    </row>
    <row r="6127" spans="1:16" hidden="1" x14ac:dyDescent="0.3">
      <c r="A6127" s="43">
        <v>2023</v>
      </c>
      <c r="B6127" s="56" t="s">
        <v>20216</v>
      </c>
      <c r="C6127" s="19">
        <f t="shared" si="311"/>
        <v>48486</v>
      </c>
      <c r="D6127" s="56" t="s">
        <v>13350</v>
      </c>
      <c r="E6127" s="55">
        <v>45153</v>
      </c>
      <c r="F6127" s="18">
        <f t="shared" si="312"/>
        <v>8</v>
      </c>
      <c r="G6127" s="56" t="s">
        <v>11860</v>
      </c>
      <c r="H6127" s="56" t="s">
        <v>11719</v>
      </c>
      <c r="I6127" s="56" t="s">
        <v>14216</v>
      </c>
      <c r="J6127" s="57">
        <v>985220</v>
      </c>
      <c r="K6127" s="58" t="s">
        <v>11726</v>
      </c>
      <c r="L6127" s="57">
        <v>78818</v>
      </c>
      <c r="M6127" s="59">
        <f t="shared" si="309"/>
        <v>1064038</v>
      </c>
      <c r="N6127">
        <f>+VLOOKUP(C6127,'Thanh toán '!M$8228:N$9243,2,0)</f>
        <v>1064038</v>
      </c>
      <c r="O6127" s="61">
        <f t="shared" si="310"/>
        <v>0</v>
      </c>
      <c r="P6127" t="s">
        <v>25392</v>
      </c>
    </row>
    <row r="6128" spans="1:16" hidden="1" x14ac:dyDescent="0.3">
      <c r="A6128" s="43">
        <v>2023</v>
      </c>
      <c r="B6128" s="56" t="s">
        <v>20217</v>
      </c>
      <c r="C6128" s="19">
        <f t="shared" si="311"/>
        <v>48490</v>
      </c>
      <c r="D6128" s="56" t="s">
        <v>13350</v>
      </c>
      <c r="E6128" s="55">
        <v>45153</v>
      </c>
      <c r="F6128" s="18">
        <f t="shared" si="312"/>
        <v>8</v>
      </c>
      <c r="G6128" s="56" t="s">
        <v>12309</v>
      </c>
      <c r="H6128" s="56" t="s">
        <v>12310</v>
      </c>
      <c r="I6128" s="56" t="s">
        <v>13557</v>
      </c>
      <c r="J6128" s="57">
        <v>555290</v>
      </c>
      <c r="K6128" s="58" t="s">
        <v>11726</v>
      </c>
      <c r="L6128" s="57">
        <v>44423</v>
      </c>
      <c r="M6128" s="59">
        <f t="shared" si="309"/>
        <v>599713</v>
      </c>
      <c r="N6128">
        <f>+VLOOKUP(C6128,'Thanh toán '!M$8228:N$9243,2,0)</f>
        <v>599713</v>
      </c>
      <c r="O6128" s="61">
        <f t="shared" si="310"/>
        <v>0</v>
      </c>
      <c r="P6128" t="s">
        <v>25392</v>
      </c>
    </row>
    <row r="6129" spans="1:16" hidden="1" x14ac:dyDescent="0.3">
      <c r="A6129" s="43">
        <v>2023</v>
      </c>
      <c r="B6129" s="56" t="s">
        <v>20218</v>
      </c>
      <c r="C6129" s="19">
        <f t="shared" si="311"/>
        <v>48491</v>
      </c>
      <c r="D6129" s="56" t="s">
        <v>13350</v>
      </c>
      <c r="E6129" s="55">
        <v>45153</v>
      </c>
      <c r="F6129" s="18">
        <f t="shared" si="312"/>
        <v>8</v>
      </c>
      <c r="G6129" s="56" t="s">
        <v>12309</v>
      </c>
      <c r="H6129" s="56" t="s">
        <v>12310</v>
      </c>
      <c r="I6129" s="56" t="s">
        <v>12309</v>
      </c>
      <c r="J6129" s="57">
        <v>6519450</v>
      </c>
      <c r="K6129" s="58" t="s">
        <v>11726</v>
      </c>
      <c r="L6129" s="57">
        <v>521556</v>
      </c>
      <c r="M6129" s="59">
        <f t="shared" si="309"/>
        <v>7041006</v>
      </c>
      <c r="N6129">
        <f>+VLOOKUP(C6129,'Thanh toán '!M$8228:N$9243,2,0)</f>
        <v>7041006</v>
      </c>
      <c r="O6129" s="61">
        <f t="shared" si="310"/>
        <v>0</v>
      </c>
      <c r="P6129" t="s">
        <v>25392</v>
      </c>
    </row>
    <row r="6130" spans="1:16" hidden="1" x14ac:dyDescent="0.3">
      <c r="A6130" s="43">
        <v>2023</v>
      </c>
      <c r="B6130" s="56" t="s">
        <v>20219</v>
      </c>
      <c r="C6130" s="19">
        <f t="shared" si="311"/>
        <v>48492</v>
      </c>
      <c r="D6130" s="56" t="s">
        <v>13350</v>
      </c>
      <c r="E6130" s="55">
        <v>45153</v>
      </c>
      <c r="F6130" s="18">
        <f t="shared" si="312"/>
        <v>8</v>
      </c>
      <c r="G6130" s="56" t="s">
        <v>12318</v>
      </c>
      <c r="H6130" s="56" t="s">
        <v>12319</v>
      </c>
      <c r="I6130" s="56" t="s">
        <v>12318</v>
      </c>
      <c r="J6130" s="57">
        <v>1110580</v>
      </c>
      <c r="K6130" s="58" t="s">
        <v>11726</v>
      </c>
      <c r="L6130" s="57">
        <v>88846</v>
      </c>
      <c r="M6130" s="59">
        <f t="shared" si="309"/>
        <v>1199426</v>
      </c>
      <c r="N6130">
        <f>+VLOOKUP(C6130,'Thanh toán '!M$8228:N$9243,2,0)</f>
        <v>1199426</v>
      </c>
      <c r="O6130" s="61">
        <f t="shared" si="310"/>
        <v>0</v>
      </c>
      <c r="P6130" t="s">
        <v>25392</v>
      </c>
    </row>
    <row r="6131" spans="1:16" hidden="1" x14ac:dyDescent="0.3">
      <c r="A6131" s="43">
        <v>2023</v>
      </c>
      <c r="B6131" s="56" t="s">
        <v>20220</v>
      </c>
      <c r="C6131" s="19">
        <f t="shared" si="311"/>
        <v>48493</v>
      </c>
      <c r="D6131" s="56" t="s">
        <v>13350</v>
      </c>
      <c r="E6131" s="55">
        <v>45153</v>
      </c>
      <c r="F6131" s="18">
        <f t="shared" si="312"/>
        <v>8</v>
      </c>
      <c r="G6131" s="56" t="s">
        <v>12565</v>
      </c>
      <c r="H6131" s="56" t="s">
        <v>12566</v>
      </c>
      <c r="I6131" s="56" t="s">
        <v>12565</v>
      </c>
      <c r="J6131" s="57">
        <v>734310</v>
      </c>
      <c r="K6131" s="58" t="s">
        <v>11726</v>
      </c>
      <c r="L6131" s="57">
        <v>58745</v>
      </c>
      <c r="M6131" s="59">
        <f t="shared" si="309"/>
        <v>793055</v>
      </c>
      <c r="N6131">
        <f>+VLOOKUP(C6131,'Thanh toán '!M$8228:N$9243,2,0)</f>
        <v>793055</v>
      </c>
      <c r="O6131" s="61">
        <f t="shared" si="310"/>
        <v>0</v>
      </c>
      <c r="P6131" t="s">
        <v>25392</v>
      </c>
    </row>
    <row r="6132" spans="1:16" hidden="1" x14ac:dyDescent="0.3">
      <c r="A6132" s="43">
        <v>2023</v>
      </c>
      <c r="B6132" s="56" t="s">
        <v>20221</v>
      </c>
      <c r="C6132" s="19">
        <f t="shared" si="311"/>
        <v>48494</v>
      </c>
      <c r="D6132" s="56" t="s">
        <v>13350</v>
      </c>
      <c r="E6132" s="55">
        <v>45153</v>
      </c>
      <c r="F6132" s="18">
        <f t="shared" si="312"/>
        <v>8</v>
      </c>
      <c r="G6132" s="56" t="s">
        <v>12426</v>
      </c>
      <c r="H6132" s="56" t="s">
        <v>12427</v>
      </c>
      <c r="I6132" s="56" t="s">
        <v>12426</v>
      </c>
      <c r="J6132" s="57">
        <v>3998035</v>
      </c>
      <c r="K6132" s="58" t="s">
        <v>11726</v>
      </c>
      <c r="L6132" s="57">
        <v>319843</v>
      </c>
      <c r="M6132" s="59">
        <f t="shared" si="309"/>
        <v>4317878</v>
      </c>
      <c r="N6132">
        <f>+VLOOKUP(C6132,'Thanh toán '!M$8228:N$9243,2,0)</f>
        <v>4317878</v>
      </c>
      <c r="O6132" s="61">
        <f t="shared" si="310"/>
        <v>0</v>
      </c>
      <c r="P6132" t="s">
        <v>25392</v>
      </c>
    </row>
    <row r="6133" spans="1:16" hidden="1" x14ac:dyDescent="0.3">
      <c r="A6133" s="43">
        <v>2023</v>
      </c>
      <c r="B6133" s="56" t="s">
        <v>20222</v>
      </c>
      <c r="C6133" s="19">
        <f t="shared" si="311"/>
        <v>48495</v>
      </c>
      <c r="D6133" s="56" t="s">
        <v>13350</v>
      </c>
      <c r="E6133" s="55">
        <v>45153</v>
      </c>
      <c r="F6133" s="18">
        <f t="shared" si="312"/>
        <v>8</v>
      </c>
      <c r="G6133" s="56" t="s">
        <v>12263</v>
      </c>
      <c r="H6133" s="56" t="s">
        <v>12264</v>
      </c>
      <c r="I6133" s="56" t="s">
        <v>12263</v>
      </c>
      <c r="J6133" s="57">
        <v>3815330</v>
      </c>
      <c r="K6133" s="58" t="s">
        <v>11726</v>
      </c>
      <c r="L6133" s="57">
        <v>305226</v>
      </c>
      <c r="M6133" s="59">
        <f t="shared" ref="M6133:M6196" si="313">+L6133+J6133</f>
        <v>4120556</v>
      </c>
      <c r="N6133">
        <f>+VLOOKUP(C6133,'Thanh toán '!M$8228:N$9243,2,0)</f>
        <v>4120556</v>
      </c>
      <c r="O6133" s="61">
        <f t="shared" si="310"/>
        <v>0</v>
      </c>
      <c r="P6133" t="s">
        <v>25392</v>
      </c>
    </row>
    <row r="6134" spans="1:16" hidden="1" x14ac:dyDescent="0.3">
      <c r="A6134" s="43">
        <v>2023</v>
      </c>
      <c r="B6134" s="56" t="s">
        <v>20223</v>
      </c>
      <c r="C6134" s="19">
        <f t="shared" si="311"/>
        <v>48496</v>
      </c>
      <c r="D6134" s="56" t="s">
        <v>13350</v>
      </c>
      <c r="E6134" s="55">
        <v>45153</v>
      </c>
      <c r="F6134" s="18">
        <f t="shared" si="312"/>
        <v>8</v>
      </c>
      <c r="G6134" s="56" t="s">
        <v>12556</v>
      </c>
      <c r="H6134" s="56" t="s">
        <v>12557</v>
      </c>
      <c r="I6134" s="56" t="s">
        <v>12556</v>
      </c>
      <c r="J6134" s="57">
        <v>1689880</v>
      </c>
      <c r="K6134" s="58" t="s">
        <v>11726</v>
      </c>
      <c r="L6134" s="57">
        <v>135190</v>
      </c>
      <c r="M6134" s="59">
        <f t="shared" si="313"/>
        <v>1825070</v>
      </c>
      <c r="N6134">
        <f>+VLOOKUP(C6134,'Thanh toán '!M$8228:N$9243,2,0)</f>
        <v>1825070</v>
      </c>
      <c r="O6134" s="61">
        <f t="shared" si="310"/>
        <v>0</v>
      </c>
      <c r="P6134" t="s">
        <v>25392</v>
      </c>
    </row>
    <row r="6135" spans="1:16" hidden="1" x14ac:dyDescent="0.3">
      <c r="A6135" s="43">
        <v>2023</v>
      </c>
      <c r="B6135" s="56" t="s">
        <v>20224</v>
      </c>
      <c r="C6135" s="19">
        <f t="shared" si="311"/>
        <v>48497</v>
      </c>
      <c r="D6135" s="56" t="s">
        <v>13350</v>
      </c>
      <c r="E6135" s="55">
        <v>45153</v>
      </c>
      <c r="F6135" s="18">
        <f t="shared" si="312"/>
        <v>8</v>
      </c>
      <c r="G6135" s="56" t="s">
        <v>12549</v>
      </c>
      <c r="H6135" s="56" t="s">
        <v>12550</v>
      </c>
      <c r="I6135" s="56" t="s">
        <v>12549</v>
      </c>
      <c r="J6135" s="57">
        <v>3035550</v>
      </c>
      <c r="K6135" s="58" t="s">
        <v>11726</v>
      </c>
      <c r="L6135" s="57">
        <v>242844</v>
      </c>
      <c r="M6135" s="59">
        <f t="shared" si="313"/>
        <v>3278394</v>
      </c>
      <c r="N6135">
        <f>+VLOOKUP(C6135,'Thanh toán '!M$8228:N$9243,2,0)</f>
        <v>3278394</v>
      </c>
      <c r="O6135" s="61">
        <f t="shared" si="310"/>
        <v>0</v>
      </c>
      <c r="P6135" t="s">
        <v>25392</v>
      </c>
    </row>
    <row r="6136" spans="1:16" hidden="1" x14ac:dyDescent="0.3">
      <c r="A6136" s="43">
        <v>2023</v>
      </c>
      <c r="B6136" s="56" t="s">
        <v>20225</v>
      </c>
      <c r="C6136" s="19">
        <f t="shared" si="311"/>
        <v>48498</v>
      </c>
      <c r="D6136" s="56" t="s">
        <v>13350</v>
      </c>
      <c r="E6136" s="55">
        <v>45153</v>
      </c>
      <c r="F6136" s="18">
        <f t="shared" si="312"/>
        <v>8</v>
      </c>
      <c r="G6136" s="56" t="s">
        <v>12312</v>
      </c>
      <c r="H6136" s="56" t="s">
        <v>12313</v>
      </c>
      <c r="I6136" s="56" t="s">
        <v>12312</v>
      </c>
      <c r="J6136" s="57">
        <v>2520300</v>
      </c>
      <c r="K6136" s="58" t="s">
        <v>11726</v>
      </c>
      <c r="L6136" s="57">
        <v>201624</v>
      </c>
      <c r="M6136" s="59">
        <f t="shared" si="313"/>
        <v>2721924</v>
      </c>
      <c r="N6136">
        <f>+VLOOKUP(C6136,'Thanh toán '!M$8228:N$9243,2,0)</f>
        <v>2721924</v>
      </c>
      <c r="O6136" s="61">
        <f t="shared" si="310"/>
        <v>0</v>
      </c>
      <c r="P6136" t="s">
        <v>25392</v>
      </c>
    </row>
    <row r="6137" spans="1:16" hidden="1" x14ac:dyDescent="0.3">
      <c r="A6137" s="43">
        <v>2023</v>
      </c>
      <c r="B6137" s="56" t="s">
        <v>20226</v>
      </c>
      <c r="C6137" s="19">
        <f t="shared" si="311"/>
        <v>48500</v>
      </c>
      <c r="D6137" s="56" t="s">
        <v>13350</v>
      </c>
      <c r="E6137" s="55">
        <v>45154</v>
      </c>
      <c r="F6137" s="18">
        <f t="shared" si="312"/>
        <v>8</v>
      </c>
      <c r="G6137" s="56" t="s">
        <v>11799</v>
      </c>
      <c r="H6137" s="56" t="s">
        <v>11725</v>
      </c>
      <c r="I6137" s="56" t="s">
        <v>13960</v>
      </c>
      <c r="J6137" s="57">
        <v>1768685</v>
      </c>
      <c r="K6137" s="58" t="s">
        <v>11726</v>
      </c>
      <c r="L6137" s="57">
        <v>141495</v>
      </c>
      <c r="M6137" s="59">
        <f t="shared" si="313"/>
        <v>1910180</v>
      </c>
      <c r="N6137">
        <f>+VLOOKUP(C6137,'Thanh toán '!M$8228:N$9243,2,0)</f>
        <v>1910180</v>
      </c>
      <c r="O6137" s="61">
        <f t="shared" si="310"/>
        <v>0</v>
      </c>
      <c r="P6137" t="s">
        <v>25392</v>
      </c>
    </row>
    <row r="6138" spans="1:16" hidden="1" x14ac:dyDescent="0.3">
      <c r="A6138" s="43">
        <v>2023</v>
      </c>
      <c r="B6138" s="56" t="s">
        <v>20227</v>
      </c>
      <c r="C6138" s="19">
        <f t="shared" si="311"/>
        <v>48503</v>
      </c>
      <c r="D6138" s="56" t="s">
        <v>13350</v>
      </c>
      <c r="E6138" s="55">
        <v>45154</v>
      </c>
      <c r="F6138" s="18">
        <f t="shared" si="312"/>
        <v>8</v>
      </c>
      <c r="G6138" s="56" t="s">
        <v>11799</v>
      </c>
      <c r="H6138" s="56" t="s">
        <v>11725</v>
      </c>
      <c r="I6138" s="56" t="s">
        <v>14113</v>
      </c>
      <c r="J6138" s="57">
        <v>734646</v>
      </c>
      <c r="K6138" s="58" t="s">
        <v>11726</v>
      </c>
      <c r="L6138" s="57">
        <v>58772</v>
      </c>
      <c r="M6138" s="59">
        <f t="shared" si="313"/>
        <v>793418</v>
      </c>
      <c r="N6138">
        <f>+VLOOKUP(C6138,'Thanh toán '!M$8228:N$9243,2,0)</f>
        <v>793418</v>
      </c>
      <c r="O6138" s="61">
        <f t="shared" si="310"/>
        <v>0</v>
      </c>
      <c r="P6138" t="s">
        <v>25392</v>
      </c>
    </row>
    <row r="6139" spans="1:16" hidden="1" x14ac:dyDescent="0.3">
      <c r="A6139" s="43">
        <v>2023</v>
      </c>
      <c r="B6139" s="56" t="s">
        <v>20228</v>
      </c>
      <c r="C6139" s="19">
        <f t="shared" si="311"/>
        <v>48504</v>
      </c>
      <c r="D6139" s="56" t="s">
        <v>13350</v>
      </c>
      <c r="E6139" s="55">
        <v>45154</v>
      </c>
      <c r="F6139" s="18">
        <f t="shared" si="312"/>
        <v>8</v>
      </c>
      <c r="G6139" s="56" t="s">
        <v>11799</v>
      </c>
      <c r="H6139" s="56" t="s">
        <v>11725</v>
      </c>
      <c r="I6139" s="56" t="s">
        <v>14014</v>
      </c>
      <c r="J6139" s="57">
        <v>931714</v>
      </c>
      <c r="K6139" s="58" t="s">
        <v>11726</v>
      </c>
      <c r="L6139" s="57">
        <v>74537</v>
      </c>
      <c r="M6139" s="59">
        <f t="shared" si="313"/>
        <v>1006251</v>
      </c>
      <c r="N6139">
        <f>+VLOOKUP(C6139,'Thanh toán '!M$8228:N$9243,2,0)</f>
        <v>1006251</v>
      </c>
      <c r="O6139" s="61">
        <f t="shared" si="310"/>
        <v>0</v>
      </c>
      <c r="P6139" t="s">
        <v>25392</v>
      </c>
    </row>
    <row r="6140" spans="1:16" hidden="1" x14ac:dyDescent="0.3">
      <c r="A6140" s="43">
        <v>2023</v>
      </c>
      <c r="B6140" s="56" t="s">
        <v>20229</v>
      </c>
      <c r="C6140" s="19">
        <f t="shared" si="311"/>
        <v>48505</v>
      </c>
      <c r="D6140" s="56" t="s">
        <v>13350</v>
      </c>
      <c r="E6140" s="55">
        <v>45154</v>
      </c>
      <c r="F6140" s="18">
        <f t="shared" si="312"/>
        <v>8</v>
      </c>
      <c r="G6140" s="56" t="s">
        <v>11799</v>
      </c>
      <c r="H6140" s="56" t="s">
        <v>11725</v>
      </c>
      <c r="I6140" s="56" t="s">
        <v>13358</v>
      </c>
      <c r="J6140" s="57">
        <v>370839</v>
      </c>
      <c r="K6140" s="58" t="s">
        <v>11726</v>
      </c>
      <c r="L6140" s="57">
        <v>29667</v>
      </c>
      <c r="M6140" s="59">
        <f t="shared" si="313"/>
        <v>400506</v>
      </c>
      <c r="N6140">
        <f>+VLOOKUP(C6140,'Thanh toán '!M$8228:N$9243,2,0)</f>
        <v>400506</v>
      </c>
      <c r="O6140" s="61">
        <f t="shared" ref="O6140:O6203" si="314">+N6140-M6140</f>
        <v>0</v>
      </c>
      <c r="P6140" t="s">
        <v>25392</v>
      </c>
    </row>
    <row r="6141" spans="1:16" hidden="1" x14ac:dyDescent="0.3">
      <c r="A6141" s="43">
        <v>2023</v>
      </c>
      <c r="B6141" s="56" t="s">
        <v>20230</v>
      </c>
      <c r="C6141" s="19">
        <f t="shared" si="311"/>
        <v>48506</v>
      </c>
      <c r="D6141" s="56" t="s">
        <v>13350</v>
      </c>
      <c r="E6141" s="55">
        <v>45154</v>
      </c>
      <c r="F6141" s="18">
        <f t="shared" si="312"/>
        <v>8</v>
      </c>
      <c r="G6141" s="56" t="s">
        <v>11768</v>
      </c>
      <c r="H6141" s="56" t="s">
        <v>11769</v>
      </c>
      <c r="I6141" s="56" t="s">
        <v>11768</v>
      </c>
      <c r="J6141" s="57">
        <v>551250</v>
      </c>
      <c r="K6141" s="58" t="s">
        <v>11726</v>
      </c>
      <c r="L6141" s="57">
        <v>44100</v>
      </c>
      <c r="M6141" s="59">
        <f t="shared" si="313"/>
        <v>595350</v>
      </c>
      <c r="N6141">
        <f>+VLOOKUP(C6141,'Thanh toán '!M$8228:N$9243,2,0)</f>
        <v>595350</v>
      </c>
      <c r="O6141" s="61">
        <f t="shared" si="314"/>
        <v>0</v>
      </c>
      <c r="P6141" t="s">
        <v>25392</v>
      </c>
    </row>
    <row r="6142" spans="1:16" hidden="1" x14ac:dyDescent="0.3">
      <c r="A6142" s="43">
        <v>2023</v>
      </c>
      <c r="B6142" s="56" t="s">
        <v>20231</v>
      </c>
      <c r="C6142" s="19">
        <f t="shared" si="311"/>
        <v>48507</v>
      </c>
      <c r="D6142" s="56" t="s">
        <v>13350</v>
      </c>
      <c r="E6142" s="55">
        <v>45154</v>
      </c>
      <c r="F6142" s="18">
        <f t="shared" si="312"/>
        <v>8</v>
      </c>
      <c r="G6142" s="56" t="s">
        <v>11768</v>
      </c>
      <c r="H6142" s="56" t="s">
        <v>11769</v>
      </c>
      <c r="I6142" s="56" t="s">
        <v>11768</v>
      </c>
      <c r="J6142" s="57">
        <v>2221160</v>
      </c>
      <c r="K6142" s="58" t="s">
        <v>11726</v>
      </c>
      <c r="L6142" s="57">
        <v>177693</v>
      </c>
      <c r="M6142" s="59">
        <f t="shared" si="313"/>
        <v>2398853</v>
      </c>
      <c r="N6142">
        <f>+VLOOKUP(C6142,'Thanh toán '!M$8228:N$9243,2,0)</f>
        <v>2398853</v>
      </c>
      <c r="O6142" s="61">
        <f t="shared" si="314"/>
        <v>0</v>
      </c>
      <c r="P6142" t="s">
        <v>25392</v>
      </c>
    </row>
    <row r="6143" spans="1:16" hidden="1" x14ac:dyDescent="0.3">
      <c r="A6143" s="43">
        <v>2023</v>
      </c>
      <c r="B6143" s="56" t="s">
        <v>20232</v>
      </c>
      <c r="C6143" s="19">
        <f t="shared" si="311"/>
        <v>48513</v>
      </c>
      <c r="D6143" s="56" t="s">
        <v>13350</v>
      </c>
      <c r="E6143" s="55">
        <v>45154</v>
      </c>
      <c r="F6143" s="18">
        <f t="shared" si="312"/>
        <v>8</v>
      </c>
      <c r="G6143" s="56" t="s">
        <v>11799</v>
      </c>
      <c r="H6143" s="56" t="s">
        <v>11725</v>
      </c>
      <c r="I6143" s="56" t="s">
        <v>13631</v>
      </c>
      <c r="J6143" s="57">
        <v>775583</v>
      </c>
      <c r="K6143" s="58" t="s">
        <v>11726</v>
      </c>
      <c r="L6143" s="57">
        <v>62047</v>
      </c>
      <c r="M6143" s="59">
        <f t="shared" si="313"/>
        <v>837630</v>
      </c>
      <c r="N6143">
        <f>+VLOOKUP(C6143,'Thanh toán '!M$8228:N$9243,2,0)</f>
        <v>837630</v>
      </c>
      <c r="O6143" s="61">
        <f t="shared" si="314"/>
        <v>0</v>
      </c>
      <c r="P6143" t="s">
        <v>25392</v>
      </c>
    </row>
    <row r="6144" spans="1:16" hidden="1" x14ac:dyDescent="0.3">
      <c r="A6144" s="43">
        <v>2023</v>
      </c>
      <c r="B6144" s="56" t="s">
        <v>20233</v>
      </c>
      <c r="C6144" s="19">
        <f t="shared" si="311"/>
        <v>48515</v>
      </c>
      <c r="D6144" s="56" t="s">
        <v>13350</v>
      </c>
      <c r="E6144" s="55">
        <v>45154</v>
      </c>
      <c r="F6144" s="18">
        <f t="shared" si="312"/>
        <v>8</v>
      </c>
      <c r="G6144" s="56" t="s">
        <v>11799</v>
      </c>
      <c r="H6144" s="56" t="s">
        <v>11725</v>
      </c>
      <c r="I6144" s="56" t="s">
        <v>13627</v>
      </c>
      <c r="J6144" s="57">
        <v>577491</v>
      </c>
      <c r="K6144" s="58" t="s">
        <v>11726</v>
      </c>
      <c r="L6144" s="57">
        <v>46199</v>
      </c>
      <c r="M6144" s="59">
        <f t="shared" si="313"/>
        <v>623690</v>
      </c>
      <c r="N6144">
        <f>+VLOOKUP(C6144,'Thanh toán '!M$8228:N$9243,2,0)</f>
        <v>623690</v>
      </c>
      <c r="O6144" s="61">
        <f t="shared" si="314"/>
        <v>0</v>
      </c>
      <c r="P6144" t="s">
        <v>25392</v>
      </c>
    </row>
    <row r="6145" spans="1:16" hidden="1" x14ac:dyDescent="0.3">
      <c r="A6145" s="43">
        <v>2023</v>
      </c>
      <c r="B6145" s="56" t="s">
        <v>20234</v>
      </c>
      <c r="C6145" s="19">
        <f t="shared" si="311"/>
        <v>48516</v>
      </c>
      <c r="D6145" s="56" t="s">
        <v>13350</v>
      </c>
      <c r="E6145" s="55">
        <v>45154</v>
      </c>
      <c r="F6145" s="18">
        <f t="shared" si="312"/>
        <v>8</v>
      </c>
      <c r="G6145" s="56" t="s">
        <v>12438</v>
      </c>
      <c r="H6145" s="56" t="s">
        <v>12439</v>
      </c>
      <c r="I6145" s="56" t="s">
        <v>12438</v>
      </c>
      <c r="J6145" s="57">
        <v>2480260</v>
      </c>
      <c r="K6145" s="58" t="s">
        <v>11726</v>
      </c>
      <c r="L6145" s="57">
        <v>198421</v>
      </c>
      <c r="M6145" s="59">
        <f t="shared" si="313"/>
        <v>2678681</v>
      </c>
      <c r="N6145">
        <f>+VLOOKUP(C6145,'Thanh toán '!M$8228:N$9243,2,0)</f>
        <v>2678681</v>
      </c>
      <c r="O6145" s="61">
        <f t="shared" si="314"/>
        <v>0</v>
      </c>
      <c r="P6145" t="s">
        <v>25392</v>
      </c>
    </row>
    <row r="6146" spans="1:16" hidden="1" x14ac:dyDescent="0.3">
      <c r="A6146" s="43">
        <v>2023</v>
      </c>
      <c r="B6146" s="56" t="s">
        <v>20235</v>
      </c>
      <c r="C6146" s="19">
        <f t="shared" si="311"/>
        <v>48517</v>
      </c>
      <c r="D6146" s="56" t="s">
        <v>13350</v>
      </c>
      <c r="E6146" s="55">
        <v>45154</v>
      </c>
      <c r="F6146" s="18">
        <f t="shared" si="312"/>
        <v>8</v>
      </c>
      <c r="G6146" s="56" t="s">
        <v>11799</v>
      </c>
      <c r="H6146" s="56" t="s">
        <v>11725</v>
      </c>
      <c r="I6146" s="56" t="s">
        <v>13597</v>
      </c>
      <c r="J6146" s="57">
        <v>700329</v>
      </c>
      <c r="K6146" s="58" t="s">
        <v>11726</v>
      </c>
      <c r="L6146" s="57">
        <v>56026</v>
      </c>
      <c r="M6146" s="59">
        <f t="shared" si="313"/>
        <v>756355</v>
      </c>
      <c r="N6146">
        <f>+VLOOKUP(C6146,'Thanh toán '!M$8228:N$9243,2,0)</f>
        <v>756355</v>
      </c>
      <c r="O6146" s="61">
        <f t="shared" si="314"/>
        <v>0</v>
      </c>
      <c r="P6146" t="s">
        <v>25392</v>
      </c>
    </row>
    <row r="6147" spans="1:16" hidden="1" x14ac:dyDescent="0.3">
      <c r="A6147" s="43">
        <v>2023</v>
      </c>
      <c r="B6147" s="56" t="s">
        <v>20236</v>
      </c>
      <c r="C6147" s="19">
        <f t="shared" si="311"/>
        <v>48519</v>
      </c>
      <c r="D6147" s="56" t="s">
        <v>13350</v>
      </c>
      <c r="E6147" s="55">
        <v>45154</v>
      </c>
      <c r="F6147" s="18">
        <f t="shared" si="312"/>
        <v>8</v>
      </c>
      <c r="G6147" s="56" t="s">
        <v>12282</v>
      </c>
      <c r="H6147" s="56" t="s">
        <v>12283</v>
      </c>
      <c r="I6147" s="56" t="s">
        <v>12282</v>
      </c>
      <c r="J6147" s="57">
        <v>2579200</v>
      </c>
      <c r="K6147" s="58" t="s">
        <v>11726</v>
      </c>
      <c r="L6147" s="57">
        <v>206336</v>
      </c>
      <c r="M6147" s="59">
        <f t="shared" si="313"/>
        <v>2785536</v>
      </c>
      <c r="N6147">
        <f>+VLOOKUP(C6147,'Thanh toán '!M$8228:N$9243,2,0)</f>
        <v>2785536</v>
      </c>
      <c r="O6147" s="61">
        <f t="shared" si="314"/>
        <v>0</v>
      </c>
      <c r="P6147" t="s">
        <v>25392</v>
      </c>
    </row>
    <row r="6148" spans="1:16" hidden="1" x14ac:dyDescent="0.3">
      <c r="A6148" s="43">
        <v>2023</v>
      </c>
      <c r="B6148" s="56" t="s">
        <v>20237</v>
      </c>
      <c r="C6148" s="19">
        <f t="shared" si="311"/>
        <v>48521</v>
      </c>
      <c r="D6148" s="56" t="s">
        <v>13350</v>
      </c>
      <c r="E6148" s="55">
        <v>45154</v>
      </c>
      <c r="F6148" s="18">
        <f t="shared" si="312"/>
        <v>8</v>
      </c>
      <c r="G6148" s="56" t="s">
        <v>12357</v>
      </c>
      <c r="H6148" s="56" t="s">
        <v>12358</v>
      </c>
      <c r="I6148" s="56" t="s">
        <v>18356</v>
      </c>
      <c r="J6148" s="57">
        <v>2440220</v>
      </c>
      <c r="K6148" s="58" t="s">
        <v>11726</v>
      </c>
      <c r="L6148" s="57">
        <v>195218</v>
      </c>
      <c r="M6148" s="59">
        <f t="shared" si="313"/>
        <v>2635438</v>
      </c>
      <c r="N6148">
        <f>+VLOOKUP(C6148,'Thanh toán '!M$8228:N$9243,2,0)</f>
        <v>2635438</v>
      </c>
      <c r="O6148" s="61">
        <f t="shared" si="314"/>
        <v>0</v>
      </c>
      <c r="P6148" t="s">
        <v>25392</v>
      </c>
    </row>
    <row r="6149" spans="1:16" hidden="1" x14ac:dyDescent="0.3">
      <c r="A6149" s="43">
        <v>2023</v>
      </c>
      <c r="B6149" s="56" t="s">
        <v>20238</v>
      </c>
      <c r="C6149" s="19">
        <f t="shared" si="311"/>
        <v>48522</v>
      </c>
      <c r="D6149" s="56" t="s">
        <v>13350</v>
      </c>
      <c r="E6149" s="55">
        <v>45154</v>
      </c>
      <c r="F6149" s="18">
        <f t="shared" si="312"/>
        <v>8</v>
      </c>
      <c r="G6149" s="56" t="s">
        <v>12378</v>
      </c>
      <c r="H6149" s="56" t="s">
        <v>12379</v>
      </c>
      <c r="I6149" s="56" t="s">
        <v>12378</v>
      </c>
      <c r="J6149" s="57">
        <v>3537370</v>
      </c>
      <c r="K6149" s="58" t="s">
        <v>11726</v>
      </c>
      <c r="L6149" s="57">
        <v>282990</v>
      </c>
      <c r="M6149" s="59">
        <f t="shared" si="313"/>
        <v>3820360</v>
      </c>
      <c r="N6149">
        <f>+VLOOKUP(C6149,'Thanh toán '!M$8228:N$9243,2,0)</f>
        <v>3820360</v>
      </c>
      <c r="O6149" s="61">
        <f t="shared" si="314"/>
        <v>0</v>
      </c>
      <c r="P6149" t="s">
        <v>25392</v>
      </c>
    </row>
    <row r="6150" spans="1:16" hidden="1" x14ac:dyDescent="0.3">
      <c r="A6150" s="43">
        <v>2023</v>
      </c>
      <c r="B6150" s="56" t="s">
        <v>20239</v>
      </c>
      <c r="C6150" s="19">
        <f t="shared" ref="C6150:C6213" si="315">+B6150*1</f>
        <v>48523</v>
      </c>
      <c r="D6150" s="56" t="s">
        <v>13350</v>
      </c>
      <c r="E6150" s="55">
        <v>45154</v>
      </c>
      <c r="F6150" s="18">
        <f t="shared" ref="F6150:F6213" si="316">+MONTH(E6150)</f>
        <v>8</v>
      </c>
      <c r="G6150" s="56" t="s">
        <v>12367</v>
      </c>
      <c r="H6150" s="56" t="s">
        <v>12368</v>
      </c>
      <c r="I6150" s="56" t="s">
        <v>14519</v>
      </c>
      <c r="J6150" s="57">
        <v>1844890</v>
      </c>
      <c r="K6150" s="58" t="s">
        <v>11726</v>
      </c>
      <c r="L6150" s="57">
        <v>147591</v>
      </c>
      <c r="M6150" s="59">
        <f t="shared" si="313"/>
        <v>1992481</v>
      </c>
      <c r="N6150">
        <f>+VLOOKUP(C6150,'Thanh toán '!M$8228:N$9243,2,0)</f>
        <v>1992481</v>
      </c>
      <c r="O6150" s="61">
        <f t="shared" si="314"/>
        <v>0</v>
      </c>
      <c r="P6150" t="s">
        <v>25392</v>
      </c>
    </row>
    <row r="6151" spans="1:16" hidden="1" x14ac:dyDescent="0.3">
      <c r="A6151" s="43">
        <v>2023</v>
      </c>
      <c r="B6151" s="56" t="s">
        <v>11988</v>
      </c>
      <c r="C6151" s="19">
        <f t="shared" si="315"/>
        <v>48526</v>
      </c>
      <c r="D6151" s="56" t="s">
        <v>13350</v>
      </c>
      <c r="E6151" s="55">
        <v>45154</v>
      </c>
      <c r="F6151" s="18">
        <f t="shared" si="316"/>
        <v>8</v>
      </c>
      <c r="G6151" s="56" t="s">
        <v>11799</v>
      </c>
      <c r="H6151" s="56" t="s">
        <v>11725</v>
      </c>
      <c r="I6151" s="56" t="s">
        <v>13724</v>
      </c>
      <c r="J6151" s="57">
        <v>1147621</v>
      </c>
      <c r="K6151" s="58" t="s">
        <v>11726</v>
      </c>
      <c r="L6151" s="57">
        <v>91810</v>
      </c>
      <c r="M6151" s="59">
        <f t="shared" si="313"/>
        <v>1239431</v>
      </c>
      <c r="N6151">
        <f>+VLOOKUP(C6151,'Thanh toán '!M$8228:N$9243,2,0)</f>
        <v>1239431</v>
      </c>
      <c r="O6151" s="61">
        <f t="shared" si="314"/>
        <v>0</v>
      </c>
      <c r="P6151" t="s">
        <v>25392</v>
      </c>
    </row>
    <row r="6152" spans="1:16" hidden="1" x14ac:dyDescent="0.3">
      <c r="A6152" s="43">
        <v>2023</v>
      </c>
      <c r="B6152" s="56" t="s">
        <v>20240</v>
      </c>
      <c r="C6152" s="19">
        <f t="shared" si="315"/>
        <v>48527</v>
      </c>
      <c r="D6152" s="56" t="s">
        <v>13350</v>
      </c>
      <c r="E6152" s="55">
        <v>45154</v>
      </c>
      <c r="F6152" s="18">
        <f t="shared" si="316"/>
        <v>8</v>
      </c>
      <c r="G6152" s="56" t="s">
        <v>11799</v>
      </c>
      <c r="H6152" s="56" t="s">
        <v>11725</v>
      </c>
      <c r="I6152" s="56" t="s">
        <v>13430</v>
      </c>
      <c r="J6152" s="57">
        <v>1281290</v>
      </c>
      <c r="K6152" s="58" t="s">
        <v>11726</v>
      </c>
      <c r="L6152" s="57">
        <v>102503</v>
      </c>
      <c r="M6152" s="59">
        <f t="shared" si="313"/>
        <v>1383793</v>
      </c>
      <c r="N6152">
        <f>+VLOOKUP(C6152,'Thanh toán '!M$8228:N$9243,2,0)</f>
        <v>1383793</v>
      </c>
      <c r="O6152" s="61">
        <f t="shared" si="314"/>
        <v>0</v>
      </c>
      <c r="P6152" t="s">
        <v>25392</v>
      </c>
    </row>
    <row r="6153" spans="1:16" hidden="1" x14ac:dyDescent="0.3">
      <c r="A6153" s="43">
        <v>2023</v>
      </c>
      <c r="B6153" s="56" t="s">
        <v>20241</v>
      </c>
      <c r="C6153" s="19">
        <f t="shared" si="315"/>
        <v>48529</v>
      </c>
      <c r="D6153" s="56" t="s">
        <v>13350</v>
      </c>
      <c r="E6153" s="55">
        <v>45154</v>
      </c>
      <c r="F6153" s="18">
        <f t="shared" si="316"/>
        <v>8</v>
      </c>
      <c r="G6153" s="56" t="s">
        <v>11799</v>
      </c>
      <c r="H6153" s="56" t="s">
        <v>11725</v>
      </c>
      <c r="I6153" s="56" t="s">
        <v>13827</v>
      </c>
      <c r="J6153" s="57">
        <v>1551166</v>
      </c>
      <c r="K6153" s="58" t="s">
        <v>11726</v>
      </c>
      <c r="L6153" s="57">
        <v>124093</v>
      </c>
      <c r="M6153" s="59">
        <f t="shared" si="313"/>
        <v>1675259</v>
      </c>
      <c r="N6153">
        <f>+VLOOKUP(C6153,'Thanh toán '!M$8228:N$9243,2,0)</f>
        <v>1675259</v>
      </c>
      <c r="O6153" s="61">
        <f t="shared" si="314"/>
        <v>0</v>
      </c>
      <c r="P6153" t="s">
        <v>25392</v>
      </c>
    </row>
    <row r="6154" spans="1:16" hidden="1" x14ac:dyDescent="0.3">
      <c r="A6154" s="43">
        <v>2023</v>
      </c>
      <c r="B6154" s="56" t="s">
        <v>20242</v>
      </c>
      <c r="C6154" s="19">
        <f t="shared" si="315"/>
        <v>48532</v>
      </c>
      <c r="D6154" s="56" t="s">
        <v>13350</v>
      </c>
      <c r="E6154" s="55">
        <v>45154</v>
      </c>
      <c r="F6154" s="18">
        <f t="shared" si="316"/>
        <v>8</v>
      </c>
      <c r="G6154" s="56" t="s">
        <v>11799</v>
      </c>
      <c r="H6154" s="56" t="s">
        <v>11725</v>
      </c>
      <c r="I6154" s="56" t="s">
        <v>18708</v>
      </c>
      <c r="J6154" s="57">
        <v>555478</v>
      </c>
      <c r="K6154" s="58" t="s">
        <v>11726</v>
      </c>
      <c r="L6154" s="57">
        <v>44438</v>
      </c>
      <c r="M6154" s="59">
        <f t="shared" si="313"/>
        <v>599916</v>
      </c>
      <c r="N6154">
        <f>+VLOOKUP(C6154,'Thanh toán '!M$8228:N$9243,2,0)</f>
        <v>599916</v>
      </c>
      <c r="O6154" s="61">
        <f t="shared" si="314"/>
        <v>0</v>
      </c>
      <c r="P6154" t="s">
        <v>25392</v>
      </c>
    </row>
    <row r="6155" spans="1:16" hidden="1" x14ac:dyDescent="0.3">
      <c r="A6155" s="43">
        <v>2023</v>
      </c>
      <c r="B6155" s="56" t="s">
        <v>20243</v>
      </c>
      <c r="C6155" s="19">
        <f t="shared" si="315"/>
        <v>48535</v>
      </c>
      <c r="D6155" s="56" t="s">
        <v>13350</v>
      </c>
      <c r="E6155" s="55">
        <v>45154</v>
      </c>
      <c r="F6155" s="18">
        <f t="shared" si="316"/>
        <v>8</v>
      </c>
      <c r="G6155" s="56" t="s">
        <v>11799</v>
      </c>
      <c r="H6155" s="56" t="s">
        <v>11725</v>
      </c>
      <c r="I6155" s="56" t="s">
        <v>13451</v>
      </c>
      <c r="J6155" s="57">
        <v>922445</v>
      </c>
      <c r="K6155" s="58" t="s">
        <v>11726</v>
      </c>
      <c r="L6155" s="57">
        <v>73796</v>
      </c>
      <c r="M6155" s="59">
        <f t="shared" si="313"/>
        <v>996241</v>
      </c>
      <c r="N6155">
        <f>+VLOOKUP(C6155,'Thanh toán '!M$8228:N$9243,2,0)</f>
        <v>996241</v>
      </c>
      <c r="O6155" s="61">
        <f t="shared" si="314"/>
        <v>0</v>
      </c>
      <c r="P6155" t="s">
        <v>25392</v>
      </c>
    </row>
    <row r="6156" spans="1:16" hidden="1" x14ac:dyDescent="0.3">
      <c r="A6156" s="43">
        <v>2023</v>
      </c>
      <c r="B6156" s="56" t="s">
        <v>20244</v>
      </c>
      <c r="C6156" s="19">
        <f t="shared" si="315"/>
        <v>48536</v>
      </c>
      <c r="D6156" s="56" t="s">
        <v>13350</v>
      </c>
      <c r="E6156" s="55">
        <v>45154</v>
      </c>
      <c r="F6156" s="18">
        <f t="shared" si="316"/>
        <v>8</v>
      </c>
      <c r="G6156" s="56" t="s">
        <v>11799</v>
      </c>
      <c r="H6156" s="56" t="s">
        <v>11725</v>
      </c>
      <c r="I6156" s="56" t="s">
        <v>13589</v>
      </c>
      <c r="J6156" s="57">
        <v>440586</v>
      </c>
      <c r="K6156" s="58" t="s">
        <v>11726</v>
      </c>
      <c r="L6156" s="57">
        <v>35247</v>
      </c>
      <c r="M6156" s="59">
        <f t="shared" si="313"/>
        <v>475833</v>
      </c>
      <c r="N6156">
        <f>+VLOOKUP(C6156,'Thanh toán '!M$8228:N$9243,2,0)</f>
        <v>475833</v>
      </c>
      <c r="O6156" s="61">
        <f t="shared" si="314"/>
        <v>0</v>
      </c>
      <c r="P6156" t="s">
        <v>25392</v>
      </c>
    </row>
    <row r="6157" spans="1:16" hidden="1" x14ac:dyDescent="0.3">
      <c r="A6157" s="43">
        <v>2023</v>
      </c>
      <c r="B6157" s="56" t="s">
        <v>20245</v>
      </c>
      <c r="C6157" s="19">
        <f t="shared" si="315"/>
        <v>48537</v>
      </c>
      <c r="D6157" s="56" t="s">
        <v>13350</v>
      </c>
      <c r="E6157" s="55">
        <v>45154</v>
      </c>
      <c r="F6157" s="18">
        <f t="shared" si="316"/>
        <v>8</v>
      </c>
      <c r="G6157" s="56" t="s">
        <v>11799</v>
      </c>
      <c r="H6157" s="56" t="s">
        <v>11725</v>
      </c>
      <c r="I6157" s="56" t="s">
        <v>13880</v>
      </c>
      <c r="J6157" s="57">
        <v>778674</v>
      </c>
      <c r="K6157" s="58" t="s">
        <v>11726</v>
      </c>
      <c r="L6157" s="57">
        <v>62294</v>
      </c>
      <c r="M6157" s="59">
        <f t="shared" si="313"/>
        <v>840968</v>
      </c>
      <c r="N6157">
        <f>+VLOOKUP(C6157,'Thanh toán '!M$8228:N$9243,2,0)</f>
        <v>840968</v>
      </c>
      <c r="O6157" s="61">
        <f t="shared" si="314"/>
        <v>0</v>
      </c>
      <c r="P6157" t="s">
        <v>25392</v>
      </c>
    </row>
    <row r="6158" spans="1:16" hidden="1" x14ac:dyDescent="0.3">
      <c r="A6158" s="43">
        <v>2023</v>
      </c>
      <c r="B6158" s="56" t="s">
        <v>20246</v>
      </c>
      <c r="C6158" s="19">
        <f t="shared" si="315"/>
        <v>48538</v>
      </c>
      <c r="D6158" s="56" t="s">
        <v>13350</v>
      </c>
      <c r="E6158" s="55">
        <v>45154</v>
      </c>
      <c r="F6158" s="18">
        <f t="shared" si="316"/>
        <v>8</v>
      </c>
      <c r="G6158" s="56" t="s">
        <v>11860</v>
      </c>
      <c r="H6158" s="56" t="s">
        <v>11719</v>
      </c>
      <c r="I6158" s="56" t="s">
        <v>15099</v>
      </c>
      <c r="J6158" s="57">
        <v>2183976</v>
      </c>
      <c r="K6158" s="58" t="s">
        <v>11726</v>
      </c>
      <c r="L6158" s="57">
        <v>174718</v>
      </c>
      <c r="M6158" s="59">
        <f t="shared" si="313"/>
        <v>2358694</v>
      </c>
      <c r="N6158">
        <f>+VLOOKUP(C6158,'Thanh toán '!M$8228:N$9243,2,0)</f>
        <v>2358694</v>
      </c>
      <c r="O6158" s="61">
        <f t="shared" si="314"/>
        <v>0</v>
      </c>
      <c r="P6158" t="s">
        <v>25392</v>
      </c>
    </row>
    <row r="6159" spans="1:16" hidden="1" x14ac:dyDescent="0.3">
      <c r="A6159" s="43">
        <v>2023</v>
      </c>
      <c r="B6159" s="56" t="s">
        <v>20247</v>
      </c>
      <c r="C6159" s="19">
        <f t="shared" si="315"/>
        <v>48540</v>
      </c>
      <c r="D6159" s="56" t="s">
        <v>13350</v>
      </c>
      <c r="E6159" s="55">
        <v>45154</v>
      </c>
      <c r="F6159" s="18">
        <f t="shared" si="316"/>
        <v>8</v>
      </c>
      <c r="G6159" s="56" t="s">
        <v>11799</v>
      </c>
      <c r="H6159" s="56" t="s">
        <v>11725</v>
      </c>
      <c r="I6159" s="56" t="s">
        <v>15041</v>
      </c>
      <c r="J6159" s="57">
        <v>501820</v>
      </c>
      <c r="K6159" s="58" t="s">
        <v>11726</v>
      </c>
      <c r="L6159" s="57">
        <v>40146</v>
      </c>
      <c r="M6159" s="59">
        <f t="shared" si="313"/>
        <v>541966</v>
      </c>
      <c r="N6159">
        <f>+VLOOKUP(C6159,'Thanh toán '!M$8228:N$9243,2,0)</f>
        <v>541966</v>
      </c>
      <c r="O6159" s="61">
        <f t="shared" si="314"/>
        <v>0</v>
      </c>
      <c r="P6159" t="s">
        <v>25392</v>
      </c>
    </row>
    <row r="6160" spans="1:16" hidden="1" x14ac:dyDescent="0.3">
      <c r="A6160" s="43">
        <v>2023</v>
      </c>
      <c r="B6160" s="56" t="s">
        <v>20248</v>
      </c>
      <c r="C6160" s="19">
        <f t="shared" si="315"/>
        <v>48541</v>
      </c>
      <c r="D6160" s="56" t="s">
        <v>13350</v>
      </c>
      <c r="E6160" s="55">
        <v>45154</v>
      </c>
      <c r="F6160" s="18">
        <f t="shared" si="316"/>
        <v>8</v>
      </c>
      <c r="G6160" s="56" t="s">
        <v>11799</v>
      </c>
      <c r="H6160" s="56" t="s">
        <v>11725</v>
      </c>
      <c r="I6160" s="56" t="s">
        <v>13493</v>
      </c>
      <c r="J6160" s="57">
        <v>704013</v>
      </c>
      <c r="K6160" s="58" t="s">
        <v>11726</v>
      </c>
      <c r="L6160" s="57">
        <v>56321</v>
      </c>
      <c r="M6160" s="59">
        <f t="shared" si="313"/>
        <v>760334</v>
      </c>
      <c r="N6160">
        <f>+VLOOKUP(C6160,'Thanh toán '!M$8228:N$9243,2,0)</f>
        <v>760334</v>
      </c>
      <c r="O6160" s="61">
        <f t="shared" si="314"/>
        <v>0</v>
      </c>
      <c r="P6160" t="s">
        <v>25392</v>
      </c>
    </row>
    <row r="6161" spans="1:16" hidden="1" x14ac:dyDescent="0.3">
      <c r="A6161" s="43">
        <v>2023</v>
      </c>
      <c r="B6161" s="56" t="s">
        <v>20249</v>
      </c>
      <c r="C6161" s="19">
        <f t="shared" si="315"/>
        <v>48549</v>
      </c>
      <c r="D6161" s="56" t="s">
        <v>13350</v>
      </c>
      <c r="E6161" s="55">
        <v>45154</v>
      </c>
      <c r="F6161" s="18">
        <f t="shared" si="316"/>
        <v>8</v>
      </c>
      <c r="G6161" s="56" t="s">
        <v>11799</v>
      </c>
      <c r="H6161" s="56" t="s">
        <v>11725</v>
      </c>
      <c r="I6161" s="56" t="s">
        <v>13848</v>
      </c>
      <c r="J6161" s="57">
        <v>1603285</v>
      </c>
      <c r="K6161" s="58" t="s">
        <v>11726</v>
      </c>
      <c r="L6161" s="57">
        <v>128263</v>
      </c>
      <c r="M6161" s="59">
        <f t="shared" si="313"/>
        <v>1731548</v>
      </c>
      <c r="N6161">
        <f>+VLOOKUP(C6161,'Thanh toán '!M$8228:N$9243,2,0)</f>
        <v>1731548</v>
      </c>
      <c r="O6161" s="61">
        <f t="shared" si="314"/>
        <v>0</v>
      </c>
      <c r="P6161" t="s">
        <v>25392</v>
      </c>
    </row>
    <row r="6162" spans="1:16" hidden="1" x14ac:dyDescent="0.3">
      <c r="A6162" s="43">
        <v>2023</v>
      </c>
      <c r="B6162" s="56" t="s">
        <v>20250</v>
      </c>
      <c r="C6162" s="19">
        <f t="shared" si="315"/>
        <v>48554</v>
      </c>
      <c r="D6162" s="56" t="s">
        <v>13350</v>
      </c>
      <c r="E6162" s="55">
        <v>45154</v>
      </c>
      <c r="F6162" s="18">
        <f t="shared" si="316"/>
        <v>8</v>
      </c>
      <c r="G6162" s="56" t="s">
        <v>12231</v>
      </c>
      <c r="H6162" s="56" t="s">
        <v>12232</v>
      </c>
      <c r="I6162" s="56" t="s">
        <v>13396</v>
      </c>
      <c r="J6162" s="57">
        <v>2835010</v>
      </c>
      <c r="K6162" s="58" t="s">
        <v>11726</v>
      </c>
      <c r="L6162" s="57">
        <v>226801</v>
      </c>
      <c r="M6162" s="59">
        <f t="shared" si="313"/>
        <v>3061811</v>
      </c>
      <c r="N6162">
        <f>+VLOOKUP(C6162,'Thanh toán '!M$8228:N$9243,2,0)</f>
        <v>3061811</v>
      </c>
      <c r="O6162" s="61">
        <f t="shared" si="314"/>
        <v>0</v>
      </c>
      <c r="P6162" t="s">
        <v>25392</v>
      </c>
    </row>
    <row r="6163" spans="1:16" hidden="1" x14ac:dyDescent="0.3">
      <c r="A6163" s="43">
        <v>2023</v>
      </c>
      <c r="B6163" s="56" t="s">
        <v>20251</v>
      </c>
      <c r="C6163" s="19">
        <f t="shared" si="315"/>
        <v>48556</v>
      </c>
      <c r="D6163" s="56" t="s">
        <v>13350</v>
      </c>
      <c r="E6163" s="55">
        <v>45154</v>
      </c>
      <c r="F6163" s="18">
        <f t="shared" si="316"/>
        <v>8</v>
      </c>
      <c r="G6163" s="56" t="s">
        <v>12459</v>
      </c>
      <c r="H6163" s="56" t="s">
        <v>12460</v>
      </c>
      <c r="I6163" s="56" t="s">
        <v>12459</v>
      </c>
      <c r="J6163" s="57">
        <v>752730</v>
      </c>
      <c r="K6163" s="58" t="s">
        <v>11726</v>
      </c>
      <c r="L6163" s="57">
        <v>60218</v>
      </c>
      <c r="M6163" s="59">
        <f t="shared" si="313"/>
        <v>812948</v>
      </c>
      <c r="N6163">
        <f>+VLOOKUP(C6163,'Thanh toán '!M$8228:N$9243,2,0)</f>
        <v>812948</v>
      </c>
      <c r="O6163" s="61">
        <f t="shared" si="314"/>
        <v>0</v>
      </c>
      <c r="P6163" t="s">
        <v>25392</v>
      </c>
    </row>
    <row r="6164" spans="1:16" hidden="1" x14ac:dyDescent="0.3">
      <c r="A6164" s="43">
        <v>2023</v>
      </c>
      <c r="B6164" s="56" t="s">
        <v>20252</v>
      </c>
      <c r="C6164" s="19">
        <f t="shared" si="315"/>
        <v>48559</v>
      </c>
      <c r="D6164" s="56" t="s">
        <v>13350</v>
      </c>
      <c r="E6164" s="55">
        <v>45154</v>
      </c>
      <c r="F6164" s="18">
        <f t="shared" si="316"/>
        <v>8</v>
      </c>
      <c r="G6164" s="56" t="s">
        <v>12231</v>
      </c>
      <c r="H6164" s="56" t="s">
        <v>12232</v>
      </c>
      <c r="I6164" s="56" t="s">
        <v>13467</v>
      </c>
      <c r="J6164" s="57">
        <v>1513378</v>
      </c>
      <c r="K6164" s="58" t="s">
        <v>11726</v>
      </c>
      <c r="L6164" s="57">
        <v>121070</v>
      </c>
      <c r="M6164" s="59">
        <f t="shared" si="313"/>
        <v>1634448</v>
      </c>
      <c r="N6164">
        <f>+VLOOKUP(C6164,'Thanh toán '!M$8228:N$9243,2,0)</f>
        <v>1634448</v>
      </c>
      <c r="O6164" s="61">
        <f t="shared" si="314"/>
        <v>0</v>
      </c>
      <c r="P6164" t="s">
        <v>25392</v>
      </c>
    </row>
    <row r="6165" spans="1:16" hidden="1" x14ac:dyDescent="0.3">
      <c r="A6165" s="43">
        <v>2023</v>
      </c>
      <c r="B6165" s="56" t="s">
        <v>20253</v>
      </c>
      <c r="C6165" s="19">
        <f t="shared" si="315"/>
        <v>48568</v>
      </c>
      <c r="D6165" s="56" t="s">
        <v>13350</v>
      </c>
      <c r="E6165" s="55">
        <v>45154</v>
      </c>
      <c r="F6165" s="18">
        <f t="shared" si="316"/>
        <v>8</v>
      </c>
      <c r="G6165" s="56" t="s">
        <v>12231</v>
      </c>
      <c r="H6165" s="56" t="s">
        <v>12232</v>
      </c>
      <c r="I6165" s="56" t="s">
        <v>20254</v>
      </c>
      <c r="J6165" s="57">
        <v>4146130</v>
      </c>
      <c r="K6165" s="58" t="s">
        <v>11726</v>
      </c>
      <c r="L6165" s="57">
        <v>331690</v>
      </c>
      <c r="M6165" s="59">
        <f t="shared" si="313"/>
        <v>4477820</v>
      </c>
      <c r="N6165">
        <f>+VLOOKUP(C6165,'Thanh toán '!M$8228:N$9243,2,0)</f>
        <v>4477820</v>
      </c>
      <c r="O6165" s="61">
        <f t="shared" si="314"/>
        <v>0</v>
      </c>
      <c r="P6165" t="s">
        <v>25392</v>
      </c>
    </row>
    <row r="6166" spans="1:16" hidden="1" x14ac:dyDescent="0.3">
      <c r="A6166" s="43">
        <v>2023</v>
      </c>
      <c r="B6166" s="56" t="s">
        <v>20255</v>
      </c>
      <c r="C6166" s="19">
        <f t="shared" si="315"/>
        <v>48570</v>
      </c>
      <c r="D6166" s="56" t="s">
        <v>13350</v>
      </c>
      <c r="E6166" s="55">
        <v>45154</v>
      </c>
      <c r="F6166" s="18">
        <f t="shared" si="316"/>
        <v>8</v>
      </c>
      <c r="G6166" s="56" t="s">
        <v>12231</v>
      </c>
      <c r="H6166" s="56" t="s">
        <v>12232</v>
      </c>
      <c r="I6166" s="56" t="s">
        <v>20256</v>
      </c>
      <c r="J6166" s="57">
        <v>450715</v>
      </c>
      <c r="K6166" s="58" t="s">
        <v>11726</v>
      </c>
      <c r="L6166" s="57">
        <v>36057</v>
      </c>
      <c r="M6166" s="59">
        <f t="shared" si="313"/>
        <v>486772</v>
      </c>
      <c r="N6166">
        <f>+VLOOKUP(C6166,'Thanh toán '!M$8228:N$9243,2,0)</f>
        <v>486772</v>
      </c>
      <c r="O6166" s="61">
        <f t="shared" si="314"/>
        <v>0</v>
      </c>
      <c r="P6166" t="s">
        <v>25392</v>
      </c>
    </row>
    <row r="6167" spans="1:16" hidden="1" x14ac:dyDescent="0.3">
      <c r="A6167" s="43">
        <v>2023</v>
      </c>
      <c r="B6167" s="56" t="s">
        <v>20257</v>
      </c>
      <c r="C6167" s="19">
        <f t="shared" si="315"/>
        <v>48571</v>
      </c>
      <c r="D6167" s="56" t="s">
        <v>13350</v>
      </c>
      <c r="E6167" s="55">
        <v>45154</v>
      </c>
      <c r="F6167" s="18">
        <f t="shared" si="316"/>
        <v>8</v>
      </c>
      <c r="G6167" s="56" t="s">
        <v>12618</v>
      </c>
      <c r="H6167" s="56" t="s">
        <v>12619</v>
      </c>
      <c r="I6167" s="56" t="s">
        <v>12618</v>
      </c>
      <c r="J6167" s="57">
        <v>511036</v>
      </c>
      <c r="K6167" s="58" t="s">
        <v>11726</v>
      </c>
      <c r="L6167" s="57">
        <v>40883</v>
      </c>
      <c r="M6167" s="59">
        <f t="shared" si="313"/>
        <v>551919</v>
      </c>
      <c r="N6167">
        <f>+VLOOKUP(C6167,'Thanh toán '!M$8228:N$9243,2,0)</f>
        <v>551919</v>
      </c>
      <c r="O6167" s="61">
        <f t="shared" si="314"/>
        <v>0</v>
      </c>
      <c r="P6167" t="s">
        <v>25392</v>
      </c>
    </row>
    <row r="6168" spans="1:16" hidden="1" x14ac:dyDescent="0.3">
      <c r="A6168" s="43">
        <v>2023</v>
      </c>
      <c r="B6168" s="56" t="s">
        <v>11991</v>
      </c>
      <c r="C6168" s="19">
        <f t="shared" si="315"/>
        <v>48572</v>
      </c>
      <c r="D6168" s="56" t="s">
        <v>13350</v>
      </c>
      <c r="E6168" s="55">
        <v>45154</v>
      </c>
      <c r="F6168" s="18">
        <f t="shared" si="316"/>
        <v>8</v>
      </c>
      <c r="G6168" s="56" t="s">
        <v>12618</v>
      </c>
      <c r="H6168" s="56" t="s">
        <v>12619</v>
      </c>
      <c r="I6168" s="56" t="s">
        <v>12618</v>
      </c>
      <c r="J6168" s="57">
        <v>360572</v>
      </c>
      <c r="K6168" s="58" t="s">
        <v>11726</v>
      </c>
      <c r="L6168" s="57">
        <v>28846</v>
      </c>
      <c r="M6168" s="59">
        <f t="shared" si="313"/>
        <v>389418</v>
      </c>
      <c r="N6168">
        <f>+VLOOKUP(C6168,'Thanh toán '!M$8228:N$9243,2,0)</f>
        <v>389418</v>
      </c>
      <c r="O6168" s="61">
        <f t="shared" si="314"/>
        <v>0</v>
      </c>
      <c r="P6168" t="s">
        <v>25392</v>
      </c>
    </row>
    <row r="6169" spans="1:16" hidden="1" x14ac:dyDescent="0.3">
      <c r="A6169" s="43">
        <v>2023</v>
      </c>
      <c r="B6169" s="56" t="s">
        <v>20258</v>
      </c>
      <c r="C6169" s="19">
        <f t="shared" si="315"/>
        <v>48573</v>
      </c>
      <c r="D6169" s="56" t="s">
        <v>13350</v>
      </c>
      <c r="E6169" s="55">
        <v>45154</v>
      </c>
      <c r="F6169" s="18">
        <f t="shared" si="316"/>
        <v>8</v>
      </c>
      <c r="G6169" s="56" t="s">
        <v>12179</v>
      </c>
      <c r="H6169" s="56" t="s">
        <v>12180</v>
      </c>
      <c r="I6169" s="56" t="s">
        <v>12179</v>
      </c>
      <c r="J6169" s="57">
        <v>3106430</v>
      </c>
      <c r="K6169" s="58" t="s">
        <v>11726</v>
      </c>
      <c r="L6169" s="57">
        <v>248514</v>
      </c>
      <c r="M6169" s="59">
        <f t="shared" si="313"/>
        <v>3354944</v>
      </c>
      <c r="N6169">
        <f>+VLOOKUP(C6169,'Thanh toán '!M$8228:N$9243,2,0)</f>
        <v>3354944</v>
      </c>
      <c r="O6169" s="61">
        <f t="shared" si="314"/>
        <v>0</v>
      </c>
      <c r="P6169" t="s">
        <v>25392</v>
      </c>
    </row>
    <row r="6170" spans="1:16" hidden="1" x14ac:dyDescent="0.3">
      <c r="A6170" s="43">
        <v>2023</v>
      </c>
      <c r="B6170" s="56" t="s">
        <v>20259</v>
      </c>
      <c r="C6170" s="19">
        <f t="shared" si="315"/>
        <v>48574</v>
      </c>
      <c r="D6170" s="56" t="s">
        <v>13350</v>
      </c>
      <c r="E6170" s="55">
        <v>45154</v>
      </c>
      <c r="F6170" s="18">
        <f t="shared" si="316"/>
        <v>8</v>
      </c>
      <c r="G6170" s="56" t="s">
        <v>12179</v>
      </c>
      <c r="H6170" s="56" t="s">
        <v>12180</v>
      </c>
      <c r="I6170" s="56" t="s">
        <v>12179</v>
      </c>
      <c r="J6170" s="57">
        <v>901430</v>
      </c>
      <c r="K6170" s="58" t="s">
        <v>11726</v>
      </c>
      <c r="L6170" s="57">
        <v>72114</v>
      </c>
      <c r="M6170" s="59">
        <f t="shared" si="313"/>
        <v>973544</v>
      </c>
      <c r="N6170">
        <f>+VLOOKUP(C6170,'Thanh toán '!M$8228:N$9243,2,0)</f>
        <v>973544</v>
      </c>
      <c r="O6170" s="61">
        <f t="shared" si="314"/>
        <v>0</v>
      </c>
      <c r="P6170" t="s">
        <v>25392</v>
      </c>
    </row>
    <row r="6171" spans="1:16" hidden="1" x14ac:dyDescent="0.3">
      <c r="A6171" s="43">
        <v>2023</v>
      </c>
      <c r="B6171" s="56" t="s">
        <v>20260</v>
      </c>
      <c r="C6171" s="19">
        <f t="shared" si="315"/>
        <v>48575</v>
      </c>
      <c r="D6171" s="56" t="s">
        <v>13350</v>
      </c>
      <c r="E6171" s="55">
        <v>45154</v>
      </c>
      <c r="F6171" s="18">
        <f t="shared" si="316"/>
        <v>8</v>
      </c>
      <c r="G6171" s="56" t="s">
        <v>12624</v>
      </c>
      <c r="H6171" s="56" t="s">
        <v>12625</v>
      </c>
      <c r="I6171" s="56" t="s">
        <v>12624</v>
      </c>
      <c r="J6171" s="57">
        <v>450715</v>
      </c>
      <c r="K6171" s="58" t="s">
        <v>11726</v>
      </c>
      <c r="L6171" s="57">
        <v>36057</v>
      </c>
      <c r="M6171" s="59">
        <f t="shared" si="313"/>
        <v>486772</v>
      </c>
      <c r="N6171">
        <f>+VLOOKUP(C6171,'Thanh toán '!M$8228:N$9243,2,0)</f>
        <v>486772</v>
      </c>
      <c r="O6171" s="61">
        <f t="shared" si="314"/>
        <v>0</v>
      </c>
      <c r="P6171" t="s">
        <v>25392</v>
      </c>
    </row>
    <row r="6172" spans="1:16" hidden="1" x14ac:dyDescent="0.3">
      <c r="A6172" s="43">
        <v>2023</v>
      </c>
      <c r="B6172" s="56" t="s">
        <v>20261</v>
      </c>
      <c r="C6172" s="19">
        <f t="shared" si="315"/>
        <v>48576</v>
      </c>
      <c r="D6172" s="56" t="s">
        <v>13350</v>
      </c>
      <c r="E6172" s="55">
        <v>45154</v>
      </c>
      <c r="F6172" s="18">
        <f t="shared" si="316"/>
        <v>8</v>
      </c>
      <c r="G6172" s="56" t="s">
        <v>12624</v>
      </c>
      <c r="H6172" s="56" t="s">
        <v>12625</v>
      </c>
      <c r="I6172" s="56" t="s">
        <v>12624</v>
      </c>
      <c r="J6172" s="57">
        <v>901430</v>
      </c>
      <c r="K6172" s="58" t="s">
        <v>11726</v>
      </c>
      <c r="L6172" s="57">
        <v>72114</v>
      </c>
      <c r="M6172" s="59">
        <f t="shared" si="313"/>
        <v>973544</v>
      </c>
      <c r="N6172">
        <f>+VLOOKUP(C6172,'Thanh toán '!M$8228:N$9243,2,0)</f>
        <v>973544</v>
      </c>
      <c r="O6172" s="61">
        <f t="shared" si="314"/>
        <v>0</v>
      </c>
      <c r="P6172" t="s">
        <v>25392</v>
      </c>
    </row>
    <row r="6173" spans="1:16" hidden="1" x14ac:dyDescent="0.3">
      <c r="A6173" s="43">
        <v>2023</v>
      </c>
      <c r="B6173" s="56" t="s">
        <v>20262</v>
      </c>
      <c r="C6173" s="19">
        <f t="shared" si="315"/>
        <v>48577</v>
      </c>
      <c r="D6173" s="56" t="s">
        <v>13350</v>
      </c>
      <c r="E6173" s="55">
        <v>45154</v>
      </c>
      <c r="F6173" s="18">
        <f t="shared" si="316"/>
        <v>8</v>
      </c>
      <c r="G6173" s="56" t="s">
        <v>12176</v>
      </c>
      <c r="H6173" s="56" t="s">
        <v>12177</v>
      </c>
      <c r="I6173" s="56" t="s">
        <v>12176</v>
      </c>
      <c r="J6173" s="57">
        <v>450715</v>
      </c>
      <c r="K6173" s="58" t="s">
        <v>11726</v>
      </c>
      <c r="L6173" s="57">
        <v>36057</v>
      </c>
      <c r="M6173" s="59">
        <f t="shared" si="313"/>
        <v>486772</v>
      </c>
      <c r="N6173">
        <f>+VLOOKUP(C6173,'Thanh toán '!M$8228:N$9243,2,0)</f>
        <v>486772</v>
      </c>
      <c r="O6173" s="61">
        <f t="shared" si="314"/>
        <v>0</v>
      </c>
      <c r="P6173" t="s">
        <v>25392</v>
      </c>
    </row>
    <row r="6174" spans="1:16" hidden="1" x14ac:dyDescent="0.3">
      <c r="A6174" s="43">
        <v>2023</v>
      </c>
      <c r="B6174" s="56" t="s">
        <v>20263</v>
      </c>
      <c r="C6174" s="19">
        <f t="shared" si="315"/>
        <v>48578</v>
      </c>
      <c r="D6174" s="56" t="s">
        <v>13350</v>
      </c>
      <c r="E6174" s="55">
        <v>45154</v>
      </c>
      <c r="F6174" s="18">
        <f t="shared" si="316"/>
        <v>8</v>
      </c>
      <c r="G6174" s="56" t="s">
        <v>12835</v>
      </c>
      <c r="H6174" s="56" t="s">
        <v>12836</v>
      </c>
      <c r="I6174" s="56" t="s">
        <v>12835</v>
      </c>
      <c r="J6174" s="57">
        <v>450715</v>
      </c>
      <c r="K6174" s="58" t="s">
        <v>11726</v>
      </c>
      <c r="L6174" s="57">
        <v>36057</v>
      </c>
      <c r="M6174" s="59">
        <f t="shared" si="313"/>
        <v>486772</v>
      </c>
      <c r="N6174">
        <f>+VLOOKUP(C6174,'Thanh toán '!M$8228:N$9243,2,0)</f>
        <v>486772</v>
      </c>
      <c r="O6174" s="61">
        <f t="shared" si="314"/>
        <v>0</v>
      </c>
      <c r="P6174" t="s">
        <v>25392</v>
      </c>
    </row>
    <row r="6175" spans="1:16" hidden="1" x14ac:dyDescent="0.3">
      <c r="A6175" s="43">
        <v>2023</v>
      </c>
      <c r="B6175" s="56" t="s">
        <v>20264</v>
      </c>
      <c r="C6175" s="19">
        <f t="shared" si="315"/>
        <v>48579</v>
      </c>
      <c r="D6175" s="56" t="s">
        <v>13350</v>
      </c>
      <c r="E6175" s="55">
        <v>45154</v>
      </c>
      <c r="F6175" s="18">
        <f t="shared" si="316"/>
        <v>8</v>
      </c>
      <c r="G6175" s="56" t="s">
        <v>12173</v>
      </c>
      <c r="H6175" s="56" t="s">
        <v>12174</v>
      </c>
      <c r="I6175" s="56" t="s">
        <v>12173</v>
      </c>
      <c r="J6175" s="57">
        <v>450715</v>
      </c>
      <c r="K6175" s="58" t="s">
        <v>11726</v>
      </c>
      <c r="L6175" s="57">
        <v>36057</v>
      </c>
      <c r="M6175" s="59">
        <f t="shared" si="313"/>
        <v>486772</v>
      </c>
      <c r="N6175">
        <f>+VLOOKUP(C6175,'Thanh toán '!M$8228:N$9243,2,0)</f>
        <v>486772</v>
      </c>
      <c r="O6175" s="61">
        <f t="shared" si="314"/>
        <v>0</v>
      </c>
      <c r="P6175" t="s">
        <v>25392</v>
      </c>
    </row>
    <row r="6176" spans="1:16" hidden="1" x14ac:dyDescent="0.3">
      <c r="A6176" s="43">
        <v>2023</v>
      </c>
      <c r="B6176" s="56" t="s">
        <v>20265</v>
      </c>
      <c r="C6176" s="19">
        <f t="shared" si="315"/>
        <v>48580</v>
      </c>
      <c r="D6176" s="56" t="s">
        <v>13350</v>
      </c>
      <c r="E6176" s="55">
        <v>45154</v>
      </c>
      <c r="F6176" s="18">
        <f t="shared" si="316"/>
        <v>8</v>
      </c>
      <c r="G6176" s="56" t="s">
        <v>12167</v>
      </c>
      <c r="H6176" s="56" t="s">
        <v>12168</v>
      </c>
      <c r="I6176" s="56" t="s">
        <v>12167</v>
      </c>
      <c r="J6176" s="57">
        <v>450715</v>
      </c>
      <c r="K6176" s="58" t="s">
        <v>11726</v>
      </c>
      <c r="L6176" s="57">
        <v>36057</v>
      </c>
      <c r="M6176" s="59">
        <f t="shared" si="313"/>
        <v>486772</v>
      </c>
      <c r="N6176">
        <f>+VLOOKUP(C6176,'Thanh toán '!M$8228:N$9243,2,0)</f>
        <v>486772</v>
      </c>
      <c r="O6176" s="61">
        <f t="shared" si="314"/>
        <v>0</v>
      </c>
      <c r="P6176" t="s">
        <v>25392</v>
      </c>
    </row>
    <row r="6177" spans="1:16" hidden="1" x14ac:dyDescent="0.3">
      <c r="A6177" s="43">
        <v>2023</v>
      </c>
      <c r="B6177" s="56" t="s">
        <v>20266</v>
      </c>
      <c r="C6177" s="19">
        <f t="shared" si="315"/>
        <v>48581</v>
      </c>
      <c r="D6177" s="56" t="s">
        <v>13350</v>
      </c>
      <c r="E6177" s="55">
        <v>45154</v>
      </c>
      <c r="F6177" s="18">
        <f t="shared" si="316"/>
        <v>8</v>
      </c>
      <c r="G6177" s="56" t="s">
        <v>16455</v>
      </c>
      <c r="H6177" s="56" t="s">
        <v>16456</v>
      </c>
      <c r="I6177" s="56" t="s">
        <v>16455</v>
      </c>
      <c r="J6177" s="57">
        <v>450715</v>
      </c>
      <c r="K6177" s="58" t="s">
        <v>11726</v>
      </c>
      <c r="L6177" s="57">
        <v>36057</v>
      </c>
      <c r="M6177" s="59">
        <f t="shared" si="313"/>
        <v>486772</v>
      </c>
      <c r="N6177">
        <f>+VLOOKUP(C6177,'Thanh toán '!M$8228:N$9243,2,0)</f>
        <v>486772</v>
      </c>
      <c r="O6177" s="61">
        <f t="shared" si="314"/>
        <v>0</v>
      </c>
      <c r="P6177" t="s">
        <v>25392</v>
      </c>
    </row>
    <row r="6178" spans="1:16" hidden="1" x14ac:dyDescent="0.3">
      <c r="A6178" s="43">
        <v>2023</v>
      </c>
      <c r="B6178" s="56" t="s">
        <v>20267</v>
      </c>
      <c r="C6178" s="19">
        <f t="shared" si="315"/>
        <v>48582</v>
      </c>
      <c r="D6178" s="56" t="s">
        <v>13350</v>
      </c>
      <c r="E6178" s="55">
        <v>45154</v>
      </c>
      <c r="F6178" s="18">
        <f t="shared" si="316"/>
        <v>8</v>
      </c>
      <c r="G6178" s="56" t="s">
        <v>12297</v>
      </c>
      <c r="H6178" s="56" t="s">
        <v>12298</v>
      </c>
      <c r="I6178" s="56" t="s">
        <v>12297</v>
      </c>
      <c r="J6178" s="57">
        <v>450715</v>
      </c>
      <c r="K6178" s="58" t="s">
        <v>11726</v>
      </c>
      <c r="L6178" s="57">
        <v>36057</v>
      </c>
      <c r="M6178" s="59">
        <f t="shared" si="313"/>
        <v>486772</v>
      </c>
      <c r="N6178">
        <f>+VLOOKUP(C6178,'Thanh toán '!M$8228:N$9243,2,0)</f>
        <v>486772</v>
      </c>
      <c r="O6178" s="61">
        <f t="shared" si="314"/>
        <v>0</v>
      </c>
      <c r="P6178" t="s">
        <v>25392</v>
      </c>
    </row>
    <row r="6179" spans="1:16" hidden="1" x14ac:dyDescent="0.3">
      <c r="A6179" s="43">
        <v>2023</v>
      </c>
      <c r="B6179" s="56" t="s">
        <v>20268</v>
      </c>
      <c r="C6179" s="19">
        <f t="shared" si="315"/>
        <v>48583</v>
      </c>
      <c r="D6179" s="56" t="s">
        <v>13350</v>
      </c>
      <c r="E6179" s="55">
        <v>45154</v>
      </c>
      <c r="F6179" s="18">
        <f t="shared" si="316"/>
        <v>8</v>
      </c>
      <c r="G6179" s="56" t="s">
        <v>12615</v>
      </c>
      <c r="H6179" s="56" t="s">
        <v>12616</v>
      </c>
      <c r="I6179" s="56" t="s">
        <v>12615</v>
      </c>
      <c r="J6179" s="57">
        <v>450715</v>
      </c>
      <c r="K6179" s="58" t="s">
        <v>11726</v>
      </c>
      <c r="L6179" s="57">
        <v>36057</v>
      </c>
      <c r="M6179" s="59">
        <f t="shared" si="313"/>
        <v>486772</v>
      </c>
      <c r="N6179">
        <f>+VLOOKUP(C6179,'Thanh toán '!M$8228:N$9243,2,0)</f>
        <v>486772</v>
      </c>
      <c r="O6179" s="61">
        <f t="shared" si="314"/>
        <v>0</v>
      </c>
      <c r="P6179" t="s">
        <v>25392</v>
      </c>
    </row>
    <row r="6180" spans="1:16" hidden="1" x14ac:dyDescent="0.3">
      <c r="A6180" s="43">
        <v>2023</v>
      </c>
      <c r="B6180" s="56" t="s">
        <v>20269</v>
      </c>
      <c r="C6180" s="19">
        <f t="shared" si="315"/>
        <v>48584</v>
      </c>
      <c r="D6180" s="56" t="s">
        <v>13350</v>
      </c>
      <c r="E6180" s="55">
        <v>45154</v>
      </c>
      <c r="F6180" s="18">
        <f t="shared" si="316"/>
        <v>8</v>
      </c>
      <c r="G6180" s="56" t="s">
        <v>12422</v>
      </c>
      <c r="H6180" s="56" t="s">
        <v>12423</v>
      </c>
      <c r="I6180" s="56" t="s">
        <v>12422</v>
      </c>
      <c r="J6180" s="57">
        <v>450715</v>
      </c>
      <c r="K6180" s="58" t="s">
        <v>11726</v>
      </c>
      <c r="L6180" s="57">
        <v>36057</v>
      </c>
      <c r="M6180" s="59">
        <f t="shared" si="313"/>
        <v>486772</v>
      </c>
      <c r="N6180">
        <f>+VLOOKUP(C6180,'Thanh toán '!M$8228:N$9243,2,0)</f>
        <v>486772</v>
      </c>
      <c r="O6180" s="61">
        <f t="shared" si="314"/>
        <v>0</v>
      </c>
      <c r="P6180" t="s">
        <v>25392</v>
      </c>
    </row>
    <row r="6181" spans="1:16" hidden="1" x14ac:dyDescent="0.3">
      <c r="A6181" s="43">
        <v>2023</v>
      </c>
      <c r="B6181" s="56" t="s">
        <v>20270</v>
      </c>
      <c r="C6181" s="19">
        <f t="shared" si="315"/>
        <v>48585</v>
      </c>
      <c r="D6181" s="56" t="s">
        <v>13350</v>
      </c>
      <c r="E6181" s="55">
        <v>45154</v>
      </c>
      <c r="F6181" s="18">
        <f t="shared" si="316"/>
        <v>8</v>
      </c>
      <c r="G6181" s="56" t="s">
        <v>12621</v>
      </c>
      <c r="H6181" s="56" t="s">
        <v>12622</v>
      </c>
      <c r="I6181" s="56" t="s">
        <v>12621</v>
      </c>
      <c r="J6181" s="57">
        <v>901430</v>
      </c>
      <c r="K6181" s="58" t="s">
        <v>11726</v>
      </c>
      <c r="L6181" s="57">
        <v>72114</v>
      </c>
      <c r="M6181" s="59">
        <f t="shared" si="313"/>
        <v>973544</v>
      </c>
      <c r="N6181">
        <f>+VLOOKUP(C6181,'Thanh toán '!M$8228:N$9243,2,0)</f>
        <v>973544</v>
      </c>
      <c r="O6181" s="61">
        <f t="shared" si="314"/>
        <v>0</v>
      </c>
      <c r="P6181" t="s">
        <v>25392</v>
      </c>
    </row>
    <row r="6182" spans="1:16" hidden="1" x14ac:dyDescent="0.3">
      <c r="A6182" s="43">
        <v>2023</v>
      </c>
      <c r="B6182" s="56" t="s">
        <v>20271</v>
      </c>
      <c r="C6182" s="19">
        <f t="shared" si="315"/>
        <v>48586</v>
      </c>
      <c r="D6182" s="56" t="s">
        <v>13350</v>
      </c>
      <c r="E6182" s="55">
        <v>45154</v>
      </c>
      <c r="F6182" s="18">
        <f t="shared" si="316"/>
        <v>8</v>
      </c>
      <c r="G6182" s="56" t="s">
        <v>12182</v>
      </c>
      <c r="H6182" s="56" t="s">
        <v>12183</v>
      </c>
      <c r="I6182" s="56" t="s">
        <v>12182</v>
      </c>
      <c r="J6182" s="57">
        <v>901430</v>
      </c>
      <c r="K6182" s="58" t="s">
        <v>11726</v>
      </c>
      <c r="L6182" s="57">
        <v>72114</v>
      </c>
      <c r="M6182" s="59">
        <f t="shared" si="313"/>
        <v>973544</v>
      </c>
      <c r="N6182">
        <f>+VLOOKUP(C6182,'Thanh toán '!M$8228:N$9243,2,0)</f>
        <v>973544</v>
      </c>
      <c r="O6182" s="61">
        <f t="shared" si="314"/>
        <v>0</v>
      </c>
      <c r="P6182" t="s">
        <v>25392</v>
      </c>
    </row>
    <row r="6183" spans="1:16" hidden="1" x14ac:dyDescent="0.3">
      <c r="A6183" s="43">
        <v>2023</v>
      </c>
      <c r="B6183" s="56" t="s">
        <v>20272</v>
      </c>
      <c r="C6183" s="19">
        <f t="shared" si="315"/>
        <v>48587</v>
      </c>
      <c r="D6183" s="56" t="s">
        <v>13350</v>
      </c>
      <c r="E6183" s="55">
        <v>45154</v>
      </c>
      <c r="F6183" s="18">
        <f t="shared" si="316"/>
        <v>8</v>
      </c>
      <c r="G6183" s="56" t="s">
        <v>20273</v>
      </c>
      <c r="H6183" s="56" t="s">
        <v>20274</v>
      </c>
      <c r="I6183" s="56" t="s">
        <v>20273</v>
      </c>
      <c r="J6183" s="57">
        <v>901430</v>
      </c>
      <c r="K6183" s="58" t="s">
        <v>11726</v>
      </c>
      <c r="L6183" s="57">
        <v>72114</v>
      </c>
      <c r="M6183" s="59">
        <f t="shared" si="313"/>
        <v>973544</v>
      </c>
      <c r="N6183">
        <f>+VLOOKUP(C6183,'Thanh toán '!M$8228:N$9243,2,0)</f>
        <v>973544</v>
      </c>
      <c r="O6183" s="61">
        <f t="shared" si="314"/>
        <v>0</v>
      </c>
      <c r="P6183" t="s">
        <v>25392</v>
      </c>
    </row>
    <row r="6184" spans="1:16" hidden="1" x14ac:dyDescent="0.3">
      <c r="A6184" s="43">
        <v>2023</v>
      </c>
      <c r="B6184" s="56" t="s">
        <v>20275</v>
      </c>
      <c r="C6184" s="19">
        <f t="shared" si="315"/>
        <v>48588</v>
      </c>
      <c r="D6184" s="56" t="s">
        <v>13350</v>
      </c>
      <c r="E6184" s="55">
        <v>45154</v>
      </c>
      <c r="F6184" s="18">
        <f t="shared" si="316"/>
        <v>8</v>
      </c>
      <c r="G6184" s="56" t="s">
        <v>12639</v>
      </c>
      <c r="H6184" s="56" t="s">
        <v>12640</v>
      </c>
      <c r="I6184" s="56" t="s">
        <v>12639</v>
      </c>
      <c r="J6184" s="57">
        <v>901430</v>
      </c>
      <c r="K6184" s="58" t="s">
        <v>11726</v>
      </c>
      <c r="L6184" s="57">
        <v>72114</v>
      </c>
      <c r="M6184" s="59">
        <f t="shared" si="313"/>
        <v>973544</v>
      </c>
      <c r="N6184">
        <f>+VLOOKUP(C6184,'Thanh toán '!M$8228:N$9243,2,0)</f>
        <v>973544</v>
      </c>
      <c r="O6184" s="61">
        <f t="shared" si="314"/>
        <v>0</v>
      </c>
      <c r="P6184" t="s">
        <v>25392</v>
      </c>
    </row>
    <row r="6185" spans="1:16" hidden="1" x14ac:dyDescent="0.3">
      <c r="A6185" s="43">
        <v>2023</v>
      </c>
      <c r="B6185" s="56" t="s">
        <v>20276</v>
      </c>
      <c r="C6185" s="19">
        <f t="shared" si="315"/>
        <v>48589</v>
      </c>
      <c r="D6185" s="56" t="s">
        <v>13350</v>
      </c>
      <c r="E6185" s="55">
        <v>45154</v>
      </c>
      <c r="F6185" s="18">
        <f t="shared" si="316"/>
        <v>8</v>
      </c>
      <c r="G6185" s="56" t="s">
        <v>12194</v>
      </c>
      <c r="H6185" s="56" t="s">
        <v>12195</v>
      </c>
      <c r="I6185" s="56" t="s">
        <v>12194</v>
      </c>
      <c r="J6185" s="57">
        <v>901430</v>
      </c>
      <c r="K6185" s="58" t="s">
        <v>11726</v>
      </c>
      <c r="L6185" s="57">
        <v>72114</v>
      </c>
      <c r="M6185" s="59">
        <f t="shared" si="313"/>
        <v>973544</v>
      </c>
      <c r="N6185">
        <f>+VLOOKUP(C6185,'Thanh toán '!M$8228:N$9243,2,0)</f>
        <v>973544</v>
      </c>
      <c r="O6185" s="61">
        <f t="shared" si="314"/>
        <v>0</v>
      </c>
      <c r="P6185" t="s">
        <v>25392</v>
      </c>
    </row>
    <row r="6186" spans="1:16" hidden="1" x14ac:dyDescent="0.3">
      <c r="A6186" s="43">
        <v>2023</v>
      </c>
      <c r="B6186" s="56" t="s">
        <v>20277</v>
      </c>
      <c r="C6186" s="19">
        <f t="shared" si="315"/>
        <v>48590</v>
      </c>
      <c r="D6186" s="56" t="s">
        <v>13350</v>
      </c>
      <c r="E6186" s="55">
        <v>45154</v>
      </c>
      <c r="F6186" s="18">
        <f t="shared" si="316"/>
        <v>8</v>
      </c>
      <c r="G6186" s="56" t="s">
        <v>12627</v>
      </c>
      <c r="H6186" s="56" t="s">
        <v>12628</v>
      </c>
      <c r="I6186" s="56" t="s">
        <v>12627</v>
      </c>
      <c r="J6186" s="57">
        <v>901430</v>
      </c>
      <c r="K6186" s="58" t="s">
        <v>11726</v>
      </c>
      <c r="L6186" s="57">
        <v>72114</v>
      </c>
      <c r="M6186" s="59">
        <f t="shared" si="313"/>
        <v>973544</v>
      </c>
      <c r="N6186">
        <f>+VLOOKUP(C6186,'Thanh toán '!M$8228:N$9243,2,0)</f>
        <v>973544</v>
      </c>
      <c r="O6186" s="61">
        <f t="shared" si="314"/>
        <v>0</v>
      </c>
      <c r="P6186" t="s">
        <v>25392</v>
      </c>
    </row>
    <row r="6187" spans="1:16" hidden="1" x14ac:dyDescent="0.3">
      <c r="A6187" s="43">
        <v>2023</v>
      </c>
      <c r="B6187" s="56" t="s">
        <v>20278</v>
      </c>
      <c r="C6187" s="19">
        <f t="shared" si="315"/>
        <v>48591</v>
      </c>
      <c r="D6187" s="56" t="s">
        <v>13350</v>
      </c>
      <c r="E6187" s="55">
        <v>45154</v>
      </c>
      <c r="F6187" s="18">
        <f t="shared" si="316"/>
        <v>8</v>
      </c>
      <c r="G6187" s="56" t="s">
        <v>12188</v>
      </c>
      <c r="H6187" s="56" t="s">
        <v>12189</v>
      </c>
      <c r="I6187" s="56" t="s">
        <v>12188</v>
      </c>
      <c r="J6187" s="57">
        <v>1352145</v>
      </c>
      <c r="K6187" s="58" t="s">
        <v>11726</v>
      </c>
      <c r="L6187" s="57">
        <v>108172</v>
      </c>
      <c r="M6187" s="59">
        <f t="shared" si="313"/>
        <v>1460317</v>
      </c>
      <c r="N6187">
        <f>+VLOOKUP(C6187,'Thanh toán '!M$8228:N$9243,2,0)</f>
        <v>1460317</v>
      </c>
      <c r="O6187" s="61">
        <f t="shared" si="314"/>
        <v>0</v>
      </c>
      <c r="P6187" t="s">
        <v>25392</v>
      </c>
    </row>
    <row r="6188" spans="1:16" hidden="1" x14ac:dyDescent="0.3">
      <c r="A6188" s="43">
        <v>2023</v>
      </c>
      <c r="B6188" s="56" t="s">
        <v>20279</v>
      </c>
      <c r="C6188" s="19">
        <f t="shared" si="315"/>
        <v>48592</v>
      </c>
      <c r="D6188" s="56" t="s">
        <v>13350</v>
      </c>
      <c r="E6188" s="55">
        <v>45154</v>
      </c>
      <c r="F6188" s="18">
        <f t="shared" si="316"/>
        <v>8</v>
      </c>
      <c r="G6188" s="56" t="s">
        <v>12176</v>
      </c>
      <c r="H6188" s="56" t="s">
        <v>12177</v>
      </c>
      <c r="I6188" s="56" t="s">
        <v>12176</v>
      </c>
      <c r="J6188" s="57">
        <v>2480260</v>
      </c>
      <c r="K6188" s="58" t="s">
        <v>11726</v>
      </c>
      <c r="L6188" s="57">
        <v>198421</v>
      </c>
      <c r="M6188" s="59">
        <f t="shared" si="313"/>
        <v>2678681</v>
      </c>
      <c r="N6188">
        <f>+VLOOKUP(C6188,'Thanh toán '!M$8228:N$9243,2,0)</f>
        <v>2678681</v>
      </c>
      <c r="O6188" s="61">
        <f t="shared" si="314"/>
        <v>0</v>
      </c>
      <c r="P6188" t="s">
        <v>25392</v>
      </c>
    </row>
    <row r="6189" spans="1:16" hidden="1" x14ac:dyDescent="0.3">
      <c r="A6189" s="43">
        <v>2023</v>
      </c>
      <c r="B6189" s="56" t="s">
        <v>20280</v>
      </c>
      <c r="C6189" s="19">
        <f t="shared" si="315"/>
        <v>48593</v>
      </c>
      <c r="D6189" s="56" t="s">
        <v>13350</v>
      </c>
      <c r="E6189" s="55">
        <v>45154</v>
      </c>
      <c r="F6189" s="18">
        <f t="shared" si="316"/>
        <v>8</v>
      </c>
      <c r="G6189" s="56" t="s">
        <v>12627</v>
      </c>
      <c r="H6189" s="56" t="s">
        <v>12628</v>
      </c>
      <c r="I6189" s="56" t="s">
        <v>12627</v>
      </c>
      <c r="J6189" s="57">
        <v>555290</v>
      </c>
      <c r="K6189" s="58" t="s">
        <v>11726</v>
      </c>
      <c r="L6189" s="57">
        <v>44423</v>
      </c>
      <c r="M6189" s="59">
        <f t="shared" si="313"/>
        <v>599713</v>
      </c>
      <c r="N6189">
        <f>+VLOOKUP(C6189,'Thanh toán '!M$8228:N$9243,2,0)</f>
        <v>599713</v>
      </c>
      <c r="O6189" s="61">
        <f t="shared" si="314"/>
        <v>0</v>
      </c>
      <c r="P6189" t="s">
        <v>25392</v>
      </c>
    </row>
    <row r="6190" spans="1:16" hidden="1" x14ac:dyDescent="0.3">
      <c r="A6190" s="43">
        <v>2023</v>
      </c>
      <c r="B6190" s="56" t="s">
        <v>20281</v>
      </c>
      <c r="C6190" s="19">
        <f t="shared" si="315"/>
        <v>48594</v>
      </c>
      <c r="D6190" s="56" t="s">
        <v>13350</v>
      </c>
      <c r="E6190" s="55">
        <v>45154</v>
      </c>
      <c r="F6190" s="18">
        <f t="shared" si="316"/>
        <v>8</v>
      </c>
      <c r="G6190" s="56" t="s">
        <v>12191</v>
      </c>
      <c r="H6190" s="56" t="s">
        <v>12192</v>
      </c>
      <c r="I6190" s="56" t="s">
        <v>14386</v>
      </c>
      <c r="J6190" s="57">
        <v>552339</v>
      </c>
      <c r="K6190" s="58" t="s">
        <v>11726</v>
      </c>
      <c r="L6190" s="57">
        <v>44187</v>
      </c>
      <c r="M6190" s="59">
        <f t="shared" si="313"/>
        <v>596526</v>
      </c>
      <c r="N6190">
        <f>+VLOOKUP(C6190,'Thanh toán '!M$8228:N$9243,2,0)</f>
        <v>596526</v>
      </c>
      <c r="O6190" s="61">
        <f t="shared" si="314"/>
        <v>0</v>
      </c>
      <c r="P6190" t="s">
        <v>25392</v>
      </c>
    </row>
    <row r="6191" spans="1:16" hidden="1" x14ac:dyDescent="0.3">
      <c r="A6191" s="43">
        <v>2023</v>
      </c>
      <c r="B6191" s="56" t="s">
        <v>20282</v>
      </c>
      <c r="C6191" s="19">
        <f t="shared" si="315"/>
        <v>48595</v>
      </c>
      <c r="D6191" s="56" t="s">
        <v>13350</v>
      </c>
      <c r="E6191" s="55">
        <v>45154</v>
      </c>
      <c r="F6191" s="18">
        <f t="shared" si="316"/>
        <v>8</v>
      </c>
      <c r="G6191" s="56" t="s">
        <v>12639</v>
      </c>
      <c r="H6191" s="56" t="s">
        <v>12640</v>
      </c>
      <c r="I6191" s="56" t="s">
        <v>12639</v>
      </c>
      <c r="J6191" s="57">
        <v>1612400</v>
      </c>
      <c r="K6191" s="58" t="s">
        <v>11726</v>
      </c>
      <c r="L6191" s="57">
        <v>128992</v>
      </c>
      <c r="M6191" s="59">
        <f t="shared" si="313"/>
        <v>1741392</v>
      </c>
      <c r="N6191">
        <f>+VLOOKUP(C6191,'Thanh toán '!M$8228:N$9243,2,0)</f>
        <v>1741392</v>
      </c>
      <c r="O6191" s="61">
        <f t="shared" si="314"/>
        <v>0</v>
      </c>
      <c r="P6191" t="s">
        <v>25392</v>
      </c>
    </row>
    <row r="6192" spans="1:16" hidden="1" x14ac:dyDescent="0.3">
      <c r="A6192" s="43">
        <v>2023</v>
      </c>
      <c r="B6192" s="56" t="s">
        <v>20283</v>
      </c>
      <c r="C6192" s="19">
        <f t="shared" si="315"/>
        <v>48596</v>
      </c>
      <c r="D6192" s="56" t="s">
        <v>13350</v>
      </c>
      <c r="E6192" s="55">
        <v>45154</v>
      </c>
      <c r="F6192" s="18">
        <f t="shared" si="316"/>
        <v>8</v>
      </c>
      <c r="G6192" s="56" t="s">
        <v>12179</v>
      </c>
      <c r="H6192" s="56" t="s">
        <v>12180</v>
      </c>
      <c r="I6192" s="56" t="s">
        <v>12179</v>
      </c>
      <c r="J6192" s="57">
        <v>14678160</v>
      </c>
      <c r="K6192" s="58" t="s">
        <v>11726</v>
      </c>
      <c r="L6192" s="57">
        <v>1174253</v>
      </c>
      <c r="M6192" s="59">
        <f t="shared" si="313"/>
        <v>15852413</v>
      </c>
      <c r="N6192">
        <f>+VLOOKUP(C6192,'Thanh toán '!M$8228:N$9243,2,0)</f>
        <v>15852413</v>
      </c>
      <c r="O6192" s="61">
        <f t="shared" si="314"/>
        <v>0</v>
      </c>
      <c r="P6192" t="s">
        <v>25392</v>
      </c>
    </row>
    <row r="6193" spans="1:16" hidden="1" x14ac:dyDescent="0.3">
      <c r="A6193" s="43">
        <v>2023</v>
      </c>
      <c r="B6193" s="56" t="s">
        <v>20284</v>
      </c>
      <c r="C6193" s="19">
        <f t="shared" si="315"/>
        <v>48597</v>
      </c>
      <c r="D6193" s="56" t="s">
        <v>13350</v>
      </c>
      <c r="E6193" s="55">
        <v>45154</v>
      </c>
      <c r="F6193" s="18">
        <f t="shared" si="316"/>
        <v>8</v>
      </c>
      <c r="G6193" s="56" t="s">
        <v>12167</v>
      </c>
      <c r="H6193" s="56" t="s">
        <v>12168</v>
      </c>
      <c r="I6193" s="56" t="s">
        <v>12167</v>
      </c>
      <c r="J6193" s="57">
        <v>1517775</v>
      </c>
      <c r="K6193" s="58" t="s">
        <v>11726</v>
      </c>
      <c r="L6193" s="57">
        <v>121422</v>
      </c>
      <c r="M6193" s="59">
        <f t="shared" si="313"/>
        <v>1639197</v>
      </c>
      <c r="N6193">
        <f>+VLOOKUP(C6193,'Thanh toán '!M$8228:N$9243,2,0)</f>
        <v>1639197</v>
      </c>
      <c r="O6193" s="61">
        <f t="shared" si="314"/>
        <v>0</v>
      </c>
      <c r="P6193" t="s">
        <v>25392</v>
      </c>
    </row>
    <row r="6194" spans="1:16" hidden="1" x14ac:dyDescent="0.3">
      <c r="A6194" s="43">
        <v>2023</v>
      </c>
      <c r="B6194" s="56" t="s">
        <v>20285</v>
      </c>
      <c r="C6194" s="19">
        <f t="shared" si="315"/>
        <v>48598</v>
      </c>
      <c r="D6194" s="56" t="s">
        <v>13350</v>
      </c>
      <c r="E6194" s="55">
        <v>45154</v>
      </c>
      <c r="F6194" s="18">
        <f t="shared" si="316"/>
        <v>8</v>
      </c>
      <c r="G6194" s="56" t="s">
        <v>12618</v>
      </c>
      <c r="H6194" s="56" t="s">
        <v>12619</v>
      </c>
      <c r="I6194" s="56" t="s">
        <v>12618</v>
      </c>
      <c r="J6194" s="57">
        <v>589271</v>
      </c>
      <c r="K6194" s="58" t="s">
        <v>11726</v>
      </c>
      <c r="L6194" s="57">
        <v>47142</v>
      </c>
      <c r="M6194" s="59">
        <f t="shared" si="313"/>
        <v>636413</v>
      </c>
      <c r="N6194">
        <f>+VLOOKUP(C6194,'Thanh toán '!M$8228:N$9243,2,0)</f>
        <v>636413</v>
      </c>
      <c r="O6194" s="61">
        <f t="shared" si="314"/>
        <v>0</v>
      </c>
      <c r="P6194" t="s">
        <v>25392</v>
      </c>
    </row>
    <row r="6195" spans="1:16" hidden="1" x14ac:dyDescent="0.3">
      <c r="A6195" s="43">
        <v>2023</v>
      </c>
      <c r="B6195" s="56" t="s">
        <v>20286</v>
      </c>
      <c r="C6195" s="19">
        <f t="shared" si="315"/>
        <v>48599</v>
      </c>
      <c r="D6195" s="56" t="s">
        <v>13350</v>
      </c>
      <c r="E6195" s="55">
        <v>45154</v>
      </c>
      <c r="F6195" s="18">
        <f t="shared" si="316"/>
        <v>8</v>
      </c>
      <c r="G6195" s="56" t="s">
        <v>12835</v>
      </c>
      <c r="H6195" s="56" t="s">
        <v>12836</v>
      </c>
      <c r="I6195" s="56" t="s">
        <v>12835</v>
      </c>
      <c r="J6195" s="57">
        <v>962485</v>
      </c>
      <c r="K6195" s="58" t="s">
        <v>11726</v>
      </c>
      <c r="L6195" s="57">
        <v>76999</v>
      </c>
      <c r="M6195" s="59">
        <f t="shared" si="313"/>
        <v>1039484</v>
      </c>
      <c r="N6195">
        <f>+VLOOKUP(C6195,'Thanh toán '!M$8228:N$9243,2,0)</f>
        <v>1039484</v>
      </c>
      <c r="O6195" s="61">
        <f t="shared" si="314"/>
        <v>0</v>
      </c>
      <c r="P6195" t="s">
        <v>25392</v>
      </c>
    </row>
    <row r="6196" spans="1:16" hidden="1" x14ac:dyDescent="0.3">
      <c r="A6196" s="43">
        <v>2023</v>
      </c>
      <c r="B6196" s="56" t="s">
        <v>20287</v>
      </c>
      <c r="C6196" s="19">
        <f t="shared" si="315"/>
        <v>48600</v>
      </c>
      <c r="D6196" s="56" t="s">
        <v>13350</v>
      </c>
      <c r="E6196" s="55">
        <v>45154</v>
      </c>
      <c r="F6196" s="18">
        <f t="shared" si="316"/>
        <v>8</v>
      </c>
      <c r="G6196" s="56" t="s">
        <v>12194</v>
      </c>
      <c r="H6196" s="56" t="s">
        <v>12195</v>
      </c>
      <c r="I6196" s="56" t="s">
        <v>12194</v>
      </c>
      <c r="J6196" s="57">
        <v>962485</v>
      </c>
      <c r="K6196" s="58" t="s">
        <v>11726</v>
      </c>
      <c r="L6196" s="57">
        <v>76999</v>
      </c>
      <c r="M6196" s="59">
        <f t="shared" si="313"/>
        <v>1039484</v>
      </c>
      <c r="N6196">
        <f>+VLOOKUP(C6196,'Thanh toán '!M$8228:N$9243,2,0)</f>
        <v>1039484</v>
      </c>
      <c r="O6196" s="61">
        <f t="shared" si="314"/>
        <v>0</v>
      </c>
      <c r="P6196" t="s">
        <v>25392</v>
      </c>
    </row>
    <row r="6197" spans="1:16" hidden="1" x14ac:dyDescent="0.3">
      <c r="A6197" s="43">
        <v>2023</v>
      </c>
      <c r="B6197" s="56" t="s">
        <v>20288</v>
      </c>
      <c r="C6197" s="19">
        <f t="shared" si="315"/>
        <v>48601</v>
      </c>
      <c r="D6197" s="56" t="s">
        <v>13350</v>
      </c>
      <c r="E6197" s="55">
        <v>45154</v>
      </c>
      <c r="F6197" s="18">
        <f t="shared" si="316"/>
        <v>8</v>
      </c>
      <c r="G6197" s="56" t="s">
        <v>12185</v>
      </c>
      <c r="H6197" s="56" t="s">
        <v>12186</v>
      </c>
      <c r="I6197" s="56" t="s">
        <v>12185</v>
      </c>
      <c r="J6197" s="57">
        <v>1289600</v>
      </c>
      <c r="K6197" s="58" t="s">
        <v>11726</v>
      </c>
      <c r="L6197" s="57">
        <v>103168</v>
      </c>
      <c r="M6197" s="59">
        <f t="shared" ref="M6197:M6260" si="317">+L6197+J6197</f>
        <v>1392768</v>
      </c>
      <c r="N6197">
        <f>+VLOOKUP(C6197,'Thanh toán '!M$8228:N$9243,2,0)</f>
        <v>1392768</v>
      </c>
      <c r="O6197" s="61">
        <f t="shared" si="314"/>
        <v>0</v>
      </c>
      <c r="P6197" t="s">
        <v>25392</v>
      </c>
    </row>
    <row r="6198" spans="1:16" hidden="1" x14ac:dyDescent="0.3">
      <c r="A6198" s="43">
        <v>2023</v>
      </c>
      <c r="B6198" s="56" t="s">
        <v>20289</v>
      </c>
      <c r="C6198" s="19">
        <f t="shared" si="315"/>
        <v>48602</v>
      </c>
      <c r="D6198" s="56" t="s">
        <v>13350</v>
      </c>
      <c r="E6198" s="55">
        <v>45154</v>
      </c>
      <c r="F6198" s="18">
        <f t="shared" si="316"/>
        <v>8</v>
      </c>
      <c r="G6198" s="56" t="s">
        <v>12182</v>
      </c>
      <c r="H6198" s="56" t="s">
        <v>12183</v>
      </c>
      <c r="I6198" s="56" t="s">
        <v>12182</v>
      </c>
      <c r="J6198" s="57">
        <v>2114220</v>
      </c>
      <c r="K6198" s="58" t="s">
        <v>11726</v>
      </c>
      <c r="L6198" s="57">
        <v>169138</v>
      </c>
      <c r="M6198" s="59">
        <f t="shared" si="317"/>
        <v>2283358</v>
      </c>
      <c r="N6198">
        <f>+VLOOKUP(C6198,'Thanh toán '!M$8228:N$9243,2,0)</f>
        <v>2283358</v>
      </c>
      <c r="O6198" s="61">
        <f t="shared" si="314"/>
        <v>0</v>
      </c>
      <c r="P6198" t="s">
        <v>25392</v>
      </c>
    </row>
    <row r="6199" spans="1:16" hidden="1" x14ac:dyDescent="0.3">
      <c r="A6199" s="43">
        <v>2023</v>
      </c>
      <c r="B6199" s="56" t="s">
        <v>20290</v>
      </c>
      <c r="C6199" s="19">
        <f t="shared" si="315"/>
        <v>48603</v>
      </c>
      <c r="D6199" s="56" t="s">
        <v>13350</v>
      </c>
      <c r="E6199" s="55">
        <v>45154</v>
      </c>
      <c r="F6199" s="18">
        <f t="shared" si="316"/>
        <v>8</v>
      </c>
      <c r="G6199" s="56" t="s">
        <v>12173</v>
      </c>
      <c r="H6199" s="56" t="s">
        <v>12174</v>
      </c>
      <c r="I6199" s="56" t="s">
        <v>12173</v>
      </c>
      <c r="J6199" s="57">
        <v>1844890</v>
      </c>
      <c r="K6199" s="58" t="s">
        <v>11726</v>
      </c>
      <c r="L6199" s="57">
        <v>147591</v>
      </c>
      <c r="M6199" s="59">
        <f t="shared" si="317"/>
        <v>1992481</v>
      </c>
      <c r="N6199">
        <f>+VLOOKUP(C6199,'Thanh toán '!M$8228:N$9243,2,0)</f>
        <v>1992481</v>
      </c>
      <c r="O6199" s="61">
        <f t="shared" si="314"/>
        <v>0</v>
      </c>
      <c r="P6199" t="s">
        <v>25392</v>
      </c>
    </row>
    <row r="6200" spans="1:16" hidden="1" x14ac:dyDescent="0.3">
      <c r="A6200" s="43">
        <v>2023</v>
      </c>
      <c r="B6200" s="56" t="s">
        <v>20291</v>
      </c>
      <c r="C6200" s="19">
        <f t="shared" si="315"/>
        <v>48604</v>
      </c>
      <c r="D6200" s="56" t="s">
        <v>13350</v>
      </c>
      <c r="E6200" s="55">
        <v>45154</v>
      </c>
      <c r="F6200" s="18">
        <f t="shared" si="316"/>
        <v>8</v>
      </c>
      <c r="G6200" s="56" t="s">
        <v>12645</v>
      </c>
      <c r="H6200" s="56" t="s">
        <v>12646</v>
      </c>
      <c r="I6200" s="56" t="s">
        <v>12645</v>
      </c>
      <c r="J6200" s="57">
        <v>891568</v>
      </c>
      <c r="K6200" s="58" t="s">
        <v>11726</v>
      </c>
      <c r="L6200" s="57">
        <v>71325</v>
      </c>
      <c r="M6200" s="59">
        <f t="shared" si="317"/>
        <v>962893</v>
      </c>
      <c r="N6200">
        <f>+VLOOKUP(C6200,'Thanh toán '!M$8228:N$9243,2,0)</f>
        <v>962893</v>
      </c>
      <c r="O6200" s="61">
        <f t="shared" si="314"/>
        <v>0</v>
      </c>
      <c r="P6200" t="s">
        <v>25392</v>
      </c>
    </row>
    <row r="6201" spans="1:16" hidden="1" x14ac:dyDescent="0.3">
      <c r="A6201" s="43">
        <v>2023</v>
      </c>
      <c r="B6201" s="56" t="s">
        <v>20292</v>
      </c>
      <c r="C6201" s="19">
        <f t="shared" si="315"/>
        <v>48908</v>
      </c>
      <c r="D6201" s="56" t="s">
        <v>13350</v>
      </c>
      <c r="E6201" s="55">
        <v>45155</v>
      </c>
      <c r="F6201" s="18">
        <f t="shared" si="316"/>
        <v>8</v>
      </c>
      <c r="G6201" s="56" t="s">
        <v>12354</v>
      </c>
      <c r="H6201" s="56" t="s">
        <v>12355</v>
      </c>
      <c r="I6201" s="56" t="s">
        <v>12354</v>
      </c>
      <c r="J6201" s="57">
        <v>450715</v>
      </c>
      <c r="K6201" s="58" t="s">
        <v>11726</v>
      </c>
      <c r="L6201" s="57">
        <v>36057</v>
      </c>
      <c r="M6201" s="59">
        <f t="shared" si="317"/>
        <v>486772</v>
      </c>
      <c r="N6201">
        <f>+VLOOKUP(C6201,'Thanh toán '!M$8228:N$9243,2,0)</f>
        <v>486772</v>
      </c>
      <c r="O6201" s="61">
        <f t="shared" si="314"/>
        <v>0</v>
      </c>
      <c r="P6201" t="s">
        <v>25392</v>
      </c>
    </row>
    <row r="6202" spans="1:16" hidden="1" x14ac:dyDescent="0.3">
      <c r="A6202" s="43">
        <v>2023</v>
      </c>
      <c r="B6202" s="56" t="s">
        <v>20293</v>
      </c>
      <c r="C6202" s="19">
        <f t="shared" si="315"/>
        <v>48930</v>
      </c>
      <c r="D6202" s="56" t="s">
        <v>13350</v>
      </c>
      <c r="E6202" s="55">
        <v>45155</v>
      </c>
      <c r="F6202" s="18">
        <f t="shared" si="316"/>
        <v>8</v>
      </c>
      <c r="G6202" s="56" t="s">
        <v>12430</v>
      </c>
      <c r="H6202" s="56" t="s">
        <v>12431</v>
      </c>
      <c r="I6202" s="56" t="s">
        <v>12430</v>
      </c>
      <c r="J6202" s="57">
        <v>450715</v>
      </c>
      <c r="K6202" s="58" t="s">
        <v>11726</v>
      </c>
      <c r="L6202" s="57">
        <v>36057</v>
      </c>
      <c r="M6202" s="59">
        <f t="shared" si="317"/>
        <v>486772</v>
      </c>
      <c r="N6202">
        <f>+VLOOKUP(C6202,'Thanh toán '!M$8228:N$9243,2,0)</f>
        <v>486772</v>
      </c>
      <c r="O6202" s="61">
        <f t="shared" si="314"/>
        <v>0</v>
      </c>
      <c r="P6202" t="s">
        <v>25392</v>
      </c>
    </row>
    <row r="6203" spans="1:16" hidden="1" x14ac:dyDescent="0.3">
      <c r="A6203" s="43">
        <v>2023</v>
      </c>
      <c r="B6203" s="56" t="s">
        <v>20294</v>
      </c>
      <c r="C6203" s="19">
        <f t="shared" si="315"/>
        <v>48931</v>
      </c>
      <c r="D6203" s="56" t="s">
        <v>13350</v>
      </c>
      <c r="E6203" s="55">
        <v>45155</v>
      </c>
      <c r="F6203" s="18">
        <f t="shared" si="316"/>
        <v>8</v>
      </c>
      <c r="G6203" s="56" t="s">
        <v>12378</v>
      </c>
      <c r="H6203" s="56" t="s">
        <v>12379</v>
      </c>
      <c r="I6203" s="56" t="s">
        <v>12378</v>
      </c>
      <c r="J6203" s="57">
        <v>450715</v>
      </c>
      <c r="K6203" s="58" t="s">
        <v>11726</v>
      </c>
      <c r="L6203" s="57">
        <v>36057</v>
      </c>
      <c r="M6203" s="59">
        <f t="shared" si="317"/>
        <v>486772</v>
      </c>
      <c r="N6203">
        <f>+VLOOKUP(C6203,'Thanh toán '!M$8228:N$9243,2,0)</f>
        <v>486772</v>
      </c>
      <c r="O6203" s="61">
        <f t="shared" si="314"/>
        <v>0</v>
      </c>
      <c r="P6203" t="s">
        <v>25392</v>
      </c>
    </row>
    <row r="6204" spans="1:16" hidden="1" x14ac:dyDescent="0.3">
      <c r="A6204" s="43">
        <v>2023</v>
      </c>
      <c r="B6204" s="56" t="s">
        <v>20295</v>
      </c>
      <c r="C6204" s="19">
        <f t="shared" si="315"/>
        <v>48932</v>
      </c>
      <c r="D6204" s="56" t="s">
        <v>13350</v>
      </c>
      <c r="E6204" s="55">
        <v>45155</v>
      </c>
      <c r="F6204" s="18">
        <f t="shared" si="316"/>
        <v>8</v>
      </c>
      <c r="G6204" s="56" t="s">
        <v>12448</v>
      </c>
      <c r="H6204" s="56" t="s">
        <v>12449</v>
      </c>
      <c r="I6204" s="56" t="s">
        <v>12448</v>
      </c>
      <c r="J6204" s="57">
        <v>450715</v>
      </c>
      <c r="K6204" s="58" t="s">
        <v>11726</v>
      </c>
      <c r="L6204" s="57">
        <v>36057</v>
      </c>
      <c r="M6204" s="59">
        <f t="shared" si="317"/>
        <v>486772</v>
      </c>
      <c r="N6204">
        <f>+VLOOKUP(C6204,'Thanh toán '!M$8228:N$9243,2,0)</f>
        <v>486772</v>
      </c>
      <c r="O6204" s="61">
        <f t="shared" ref="O6204:O6214" si="318">+N6204-M6204</f>
        <v>0</v>
      </c>
      <c r="P6204" t="s">
        <v>25392</v>
      </c>
    </row>
    <row r="6205" spans="1:16" hidden="1" x14ac:dyDescent="0.3">
      <c r="A6205" s="43">
        <v>2023</v>
      </c>
      <c r="B6205" s="56" t="s">
        <v>20296</v>
      </c>
      <c r="C6205" s="19">
        <f t="shared" si="315"/>
        <v>48985</v>
      </c>
      <c r="D6205" s="56" t="s">
        <v>13350</v>
      </c>
      <c r="E6205" s="55">
        <v>45155</v>
      </c>
      <c r="F6205" s="18">
        <f t="shared" si="316"/>
        <v>8</v>
      </c>
      <c r="G6205" s="56" t="s">
        <v>12239</v>
      </c>
      <c r="H6205" s="56" t="s">
        <v>12240</v>
      </c>
      <c r="I6205" s="56" t="s">
        <v>18069</v>
      </c>
      <c r="J6205" s="57">
        <v>540858</v>
      </c>
      <c r="K6205" s="58" t="s">
        <v>11726</v>
      </c>
      <c r="L6205" s="57">
        <v>43269</v>
      </c>
      <c r="M6205" s="59">
        <f t="shared" si="317"/>
        <v>584127</v>
      </c>
      <c r="N6205">
        <f>+VLOOKUP(C6205,'Thanh toán '!M$8228:N$9243,2,0)</f>
        <v>584127</v>
      </c>
      <c r="O6205" s="61">
        <f t="shared" si="318"/>
        <v>0</v>
      </c>
      <c r="P6205" t="s">
        <v>25392</v>
      </c>
    </row>
    <row r="6206" spans="1:16" hidden="1" x14ac:dyDescent="0.3">
      <c r="A6206" s="43">
        <v>2023</v>
      </c>
      <c r="B6206" s="56" t="s">
        <v>20297</v>
      </c>
      <c r="C6206" s="19">
        <f t="shared" si="315"/>
        <v>48987</v>
      </c>
      <c r="D6206" s="56" t="s">
        <v>13350</v>
      </c>
      <c r="E6206" s="55">
        <v>45155</v>
      </c>
      <c r="F6206" s="18">
        <f t="shared" si="316"/>
        <v>8</v>
      </c>
      <c r="G6206" s="56" t="s">
        <v>12363</v>
      </c>
      <c r="H6206" s="56" t="s">
        <v>12364</v>
      </c>
      <c r="I6206" s="56" t="s">
        <v>12363</v>
      </c>
      <c r="J6206" s="57">
        <v>901430</v>
      </c>
      <c r="K6206" s="58" t="s">
        <v>11726</v>
      </c>
      <c r="L6206" s="57">
        <v>72114</v>
      </c>
      <c r="M6206" s="59">
        <f t="shared" si="317"/>
        <v>973544</v>
      </c>
      <c r="N6206">
        <f>+VLOOKUP(C6206,'Thanh toán '!M$8228:N$9243,2,0)</f>
        <v>973544</v>
      </c>
      <c r="O6206" s="61">
        <f t="shared" si="318"/>
        <v>0</v>
      </c>
      <c r="P6206" t="s">
        <v>25392</v>
      </c>
    </row>
    <row r="6207" spans="1:16" hidden="1" x14ac:dyDescent="0.3">
      <c r="A6207" s="43">
        <v>2023</v>
      </c>
      <c r="B6207" s="56" t="s">
        <v>20298</v>
      </c>
      <c r="C6207" s="19">
        <f t="shared" si="315"/>
        <v>48988</v>
      </c>
      <c r="D6207" s="56" t="s">
        <v>13350</v>
      </c>
      <c r="E6207" s="55">
        <v>45155</v>
      </c>
      <c r="F6207" s="18">
        <f t="shared" si="316"/>
        <v>8</v>
      </c>
      <c r="G6207" s="56" t="s">
        <v>12360</v>
      </c>
      <c r="H6207" s="56" t="s">
        <v>12361</v>
      </c>
      <c r="I6207" s="56" t="s">
        <v>12360</v>
      </c>
      <c r="J6207" s="57">
        <v>901430</v>
      </c>
      <c r="K6207" s="58" t="s">
        <v>11726</v>
      </c>
      <c r="L6207" s="57">
        <v>72114</v>
      </c>
      <c r="M6207" s="59">
        <f t="shared" si="317"/>
        <v>973544</v>
      </c>
      <c r="N6207">
        <f>+VLOOKUP(C6207,'Thanh toán '!M$8228:N$9243,2,0)</f>
        <v>973544</v>
      </c>
      <c r="O6207" s="61">
        <f t="shared" si="318"/>
        <v>0</v>
      </c>
      <c r="P6207" t="s">
        <v>25392</v>
      </c>
    </row>
    <row r="6208" spans="1:16" hidden="1" x14ac:dyDescent="0.3">
      <c r="A6208" s="43">
        <v>2023</v>
      </c>
      <c r="B6208" s="56" t="s">
        <v>20299</v>
      </c>
      <c r="C6208" s="19">
        <f t="shared" si="315"/>
        <v>49028</v>
      </c>
      <c r="D6208" s="56" t="s">
        <v>13350</v>
      </c>
      <c r="E6208" s="55">
        <v>45155</v>
      </c>
      <c r="F6208" s="18">
        <f t="shared" si="316"/>
        <v>8</v>
      </c>
      <c r="G6208" s="56" t="s">
        <v>12235</v>
      </c>
      <c r="H6208" s="56" t="s">
        <v>12236</v>
      </c>
      <c r="I6208" s="56" t="s">
        <v>12235</v>
      </c>
      <c r="J6208" s="57">
        <v>450715</v>
      </c>
      <c r="K6208" s="58" t="s">
        <v>11726</v>
      </c>
      <c r="L6208" s="57">
        <v>36057</v>
      </c>
      <c r="M6208" s="59">
        <f t="shared" si="317"/>
        <v>486772</v>
      </c>
      <c r="N6208">
        <f>+VLOOKUP(C6208,'Thanh toán '!M$8228:N$9243,2,0)</f>
        <v>486772</v>
      </c>
      <c r="O6208" s="61">
        <f t="shared" si="318"/>
        <v>0</v>
      </c>
      <c r="P6208" t="s">
        <v>25392</v>
      </c>
    </row>
    <row r="6209" spans="1:17" hidden="1" x14ac:dyDescent="0.3">
      <c r="A6209" s="43">
        <v>2023</v>
      </c>
      <c r="B6209" s="56" t="s">
        <v>20300</v>
      </c>
      <c r="C6209" s="19">
        <f t="shared" si="315"/>
        <v>49029</v>
      </c>
      <c r="D6209" s="56" t="s">
        <v>13350</v>
      </c>
      <c r="E6209" s="55">
        <v>45155</v>
      </c>
      <c r="F6209" s="18">
        <f t="shared" si="316"/>
        <v>8</v>
      </c>
      <c r="G6209" s="56" t="s">
        <v>12347</v>
      </c>
      <c r="H6209" s="56" t="s">
        <v>12348</v>
      </c>
      <c r="I6209" s="56" t="s">
        <v>12347</v>
      </c>
      <c r="J6209" s="57">
        <v>450715</v>
      </c>
      <c r="K6209" s="58" t="s">
        <v>11726</v>
      </c>
      <c r="L6209" s="57">
        <v>36057</v>
      </c>
      <c r="M6209" s="59">
        <f t="shared" si="317"/>
        <v>486772</v>
      </c>
      <c r="N6209">
        <f>+VLOOKUP(C6209,'Thanh toán '!M$8228:N$9243,2,0)</f>
        <v>486772</v>
      </c>
      <c r="O6209" s="61">
        <f t="shared" si="318"/>
        <v>0</v>
      </c>
      <c r="P6209" t="s">
        <v>25392</v>
      </c>
    </row>
    <row r="6210" spans="1:17" hidden="1" x14ac:dyDescent="0.3">
      <c r="A6210" s="43">
        <v>2023</v>
      </c>
      <c r="B6210" s="56" t="s">
        <v>20301</v>
      </c>
      <c r="C6210" s="19">
        <f t="shared" si="315"/>
        <v>49030</v>
      </c>
      <c r="D6210" s="56" t="s">
        <v>13350</v>
      </c>
      <c r="E6210" s="55">
        <v>45155</v>
      </c>
      <c r="F6210" s="18">
        <f t="shared" si="316"/>
        <v>8</v>
      </c>
      <c r="G6210" s="56" t="s">
        <v>12347</v>
      </c>
      <c r="H6210" s="56" t="s">
        <v>12348</v>
      </c>
      <c r="I6210" s="56" t="s">
        <v>12347</v>
      </c>
      <c r="J6210" s="57">
        <v>450715</v>
      </c>
      <c r="K6210" s="58" t="s">
        <v>11726</v>
      </c>
      <c r="L6210" s="57">
        <v>36057</v>
      </c>
      <c r="M6210" s="59">
        <f t="shared" si="317"/>
        <v>486772</v>
      </c>
      <c r="N6210">
        <f>+VLOOKUP(C6210,'Thanh toán '!M$8228:N$9243,2,0)</f>
        <v>486772</v>
      </c>
      <c r="O6210" s="61">
        <f t="shared" si="318"/>
        <v>0</v>
      </c>
      <c r="P6210" t="s">
        <v>25392</v>
      </c>
    </row>
    <row r="6211" spans="1:17" hidden="1" x14ac:dyDescent="0.3">
      <c r="A6211" s="43">
        <v>2023</v>
      </c>
      <c r="B6211" s="56" t="s">
        <v>20302</v>
      </c>
      <c r="C6211" s="19">
        <f t="shared" si="315"/>
        <v>49031</v>
      </c>
      <c r="D6211" s="56" t="s">
        <v>13350</v>
      </c>
      <c r="E6211" s="55">
        <v>45155</v>
      </c>
      <c r="F6211" s="18">
        <f t="shared" si="316"/>
        <v>8</v>
      </c>
      <c r="G6211" s="56" t="s">
        <v>12239</v>
      </c>
      <c r="H6211" s="56" t="s">
        <v>12240</v>
      </c>
      <c r="I6211" s="56" t="s">
        <v>18260</v>
      </c>
      <c r="J6211" s="57">
        <v>811287</v>
      </c>
      <c r="K6211" s="58" t="s">
        <v>11726</v>
      </c>
      <c r="L6211" s="57">
        <v>64903</v>
      </c>
      <c r="M6211" s="59">
        <f t="shared" si="317"/>
        <v>876190</v>
      </c>
      <c r="N6211">
        <f>+VLOOKUP(C6211,'Thanh toán '!M$8228:N$9243,2,0)</f>
        <v>876190</v>
      </c>
      <c r="O6211" s="61">
        <f t="shared" si="318"/>
        <v>0</v>
      </c>
      <c r="P6211" t="s">
        <v>25392</v>
      </c>
    </row>
    <row r="6212" spans="1:17" hidden="1" x14ac:dyDescent="0.3">
      <c r="A6212" s="43">
        <v>2023</v>
      </c>
      <c r="B6212" s="56" t="s">
        <v>20303</v>
      </c>
      <c r="C6212" s="19">
        <f t="shared" si="315"/>
        <v>49052</v>
      </c>
      <c r="D6212" s="56" t="s">
        <v>13350</v>
      </c>
      <c r="E6212" s="55">
        <v>45155</v>
      </c>
      <c r="F6212" s="18">
        <f t="shared" si="316"/>
        <v>8</v>
      </c>
      <c r="G6212" s="56" t="s">
        <v>11799</v>
      </c>
      <c r="H6212" s="56" t="s">
        <v>11725</v>
      </c>
      <c r="I6212" s="56" t="s">
        <v>13625</v>
      </c>
      <c r="J6212" s="57">
        <v>555290</v>
      </c>
      <c r="K6212" s="58" t="s">
        <v>11726</v>
      </c>
      <c r="L6212" s="57">
        <v>44423</v>
      </c>
      <c r="M6212" s="59">
        <f t="shared" si="317"/>
        <v>599713</v>
      </c>
      <c r="N6212">
        <f>+VLOOKUP(C6212,'Thanh toán '!M$8228:N$9243,2,0)</f>
        <v>599713</v>
      </c>
      <c r="O6212" s="61">
        <f t="shared" si="318"/>
        <v>0</v>
      </c>
      <c r="P6212" t="s">
        <v>25392</v>
      </c>
    </row>
    <row r="6213" spans="1:17" hidden="1" x14ac:dyDescent="0.3">
      <c r="A6213" s="43">
        <v>2023</v>
      </c>
      <c r="B6213" s="56" t="s">
        <v>20304</v>
      </c>
      <c r="C6213" s="19">
        <f t="shared" si="315"/>
        <v>49053</v>
      </c>
      <c r="D6213" s="56" t="s">
        <v>13350</v>
      </c>
      <c r="E6213" s="55">
        <v>45155</v>
      </c>
      <c r="F6213" s="18">
        <f t="shared" si="316"/>
        <v>8</v>
      </c>
      <c r="G6213" s="56" t="s">
        <v>12239</v>
      </c>
      <c r="H6213" s="56" t="s">
        <v>12240</v>
      </c>
      <c r="I6213" s="56" t="s">
        <v>18228</v>
      </c>
      <c r="J6213" s="57">
        <v>450715</v>
      </c>
      <c r="K6213" s="58" t="s">
        <v>11726</v>
      </c>
      <c r="L6213" s="57">
        <v>36057</v>
      </c>
      <c r="M6213" s="59">
        <f t="shared" si="317"/>
        <v>486772</v>
      </c>
      <c r="N6213">
        <f>+VLOOKUP(C6213,'Thanh toán '!M$8228:N$9243,2,0)</f>
        <v>486772</v>
      </c>
      <c r="O6213" s="61">
        <f t="shared" si="318"/>
        <v>0</v>
      </c>
      <c r="P6213" t="s">
        <v>25392</v>
      </c>
    </row>
    <row r="6214" spans="1:17" hidden="1" x14ac:dyDescent="0.3">
      <c r="A6214" s="43">
        <v>2023</v>
      </c>
      <c r="B6214" s="56" t="s">
        <v>20305</v>
      </c>
      <c r="C6214" s="19">
        <f t="shared" ref="C6214:C6277" si="319">+B6214*1</f>
        <v>49097</v>
      </c>
      <c r="D6214" s="56" t="s">
        <v>13350</v>
      </c>
      <c r="E6214" s="55">
        <v>45155</v>
      </c>
      <c r="F6214" s="18">
        <f t="shared" ref="F6214:F6277" si="320">+MONTH(E6214)</f>
        <v>8</v>
      </c>
      <c r="G6214" s="56" t="s">
        <v>11799</v>
      </c>
      <c r="H6214" s="56" t="s">
        <v>11725</v>
      </c>
      <c r="I6214" s="56" t="s">
        <v>13688</v>
      </c>
      <c r="J6214" s="57">
        <v>592732</v>
      </c>
      <c r="K6214" s="58" t="s">
        <v>11726</v>
      </c>
      <c r="L6214" s="57">
        <v>47419</v>
      </c>
      <c r="M6214" s="59">
        <f t="shared" si="317"/>
        <v>640151</v>
      </c>
      <c r="N6214">
        <f>+VLOOKUP(C6214,'Thanh toán '!M$8228:N$9243,2,0)</f>
        <v>640151</v>
      </c>
      <c r="O6214" s="61">
        <f t="shared" si="318"/>
        <v>0</v>
      </c>
      <c r="P6214" t="s">
        <v>25392</v>
      </c>
    </row>
    <row r="6215" spans="1:17" hidden="1" x14ac:dyDescent="0.3">
      <c r="A6215" s="43">
        <v>2023</v>
      </c>
      <c r="B6215" s="56" t="s">
        <v>20306</v>
      </c>
      <c r="C6215" s="19">
        <f t="shared" si="319"/>
        <v>49108</v>
      </c>
      <c r="D6215" s="56" t="s">
        <v>13350</v>
      </c>
      <c r="E6215" s="55">
        <v>45155</v>
      </c>
      <c r="F6215" s="18">
        <f t="shared" si="320"/>
        <v>8</v>
      </c>
      <c r="G6215" s="56" t="s">
        <v>11799</v>
      </c>
      <c r="H6215" s="56" t="s">
        <v>11725</v>
      </c>
      <c r="I6215" s="56" t="s">
        <v>14074</v>
      </c>
      <c r="J6215" s="57">
        <v>442200</v>
      </c>
      <c r="K6215" s="58" t="s">
        <v>11726</v>
      </c>
      <c r="L6215" s="57">
        <v>35376</v>
      </c>
      <c r="M6215" s="59">
        <f t="shared" si="317"/>
        <v>477576</v>
      </c>
      <c r="O6215" s="61"/>
      <c r="P6215">
        <f>+VLOOKUP(C6215,'Thanh toán '!M$9366:N$10360,2,0)</f>
        <v>477576</v>
      </c>
      <c r="Q6215" s="61">
        <f>+P6215-M6215</f>
        <v>0</v>
      </c>
    </row>
    <row r="6216" spans="1:17" hidden="1" x14ac:dyDescent="0.3">
      <c r="A6216" s="43">
        <v>2023</v>
      </c>
      <c r="B6216" s="56" t="s">
        <v>20307</v>
      </c>
      <c r="C6216" s="19">
        <f t="shared" si="319"/>
        <v>49124</v>
      </c>
      <c r="D6216" s="56" t="s">
        <v>13350</v>
      </c>
      <c r="E6216" s="55">
        <v>45155</v>
      </c>
      <c r="F6216" s="18">
        <f t="shared" si="320"/>
        <v>8</v>
      </c>
      <c r="G6216" s="56" t="s">
        <v>11799</v>
      </c>
      <c r="H6216" s="56" t="s">
        <v>11725</v>
      </c>
      <c r="I6216" s="56" t="s">
        <v>15260</v>
      </c>
      <c r="J6216" s="57">
        <v>766565</v>
      </c>
      <c r="K6216" s="58" t="s">
        <v>11726</v>
      </c>
      <c r="L6216" s="57">
        <v>61325</v>
      </c>
      <c r="M6216" s="59">
        <f t="shared" si="317"/>
        <v>827890</v>
      </c>
      <c r="N6216">
        <f>+VLOOKUP(C6216,'Thanh toán '!M$8228:N$9243,2,0)</f>
        <v>827890</v>
      </c>
      <c r="O6216" s="61">
        <f t="shared" ref="O6216:O6279" si="321">+N6216-M6216</f>
        <v>0</v>
      </c>
      <c r="P6216" t="s">
        <v>25392</v>
      </c>
    </row>
    <row r="6217" spans="1:17" hidden="1" x14ac:dyDescent="0.3">
      <c r="A6217" s="43">
        <v>2023</v>
      </c>
      <c r="B6217" s="56" t="s">
        <v>20308</v>
      </c>
      <c r="C6217" s="19">
        <f t="shared" si="319"/>
        <v>49126</v>
      </c>
      <c r="D6217" s="56" t="s">
        <v>13350</v>
      </c>
      <c r="E6217" s="55">
        <v>45155</v>
      </c>
      <c r="F6217" s="18">
        <f t="shared" si="320"/>
        <v>8</v>
      </c>
      <c r="G6217" s="56" t="s">
        <v>12513</v>
      </c>
      <c r="H6217" s="56" t="s">
        <v>12514</v>
      </c>
      <c r="I6217" s="56" t="s">
        <v>12513</v>
      </c>
      <c r="J6217" s="57">
        <v>450715</v>
      </c>
      <c r="K6217" s="58" t="s">
        <v>11726</v>
      </c>
      <c r="L6217" s="57">
        <v>36057</v>
      </c>
      <c r="M6217" s="59">
        <f t="shared" si="317"/>
        <v>486772</v>
      </c>
      <c r="N6217">
        <f>+VLOOKUP(C6217,'Thanh toán '!M$8228:N$9243,2,0)</f>
        <v>486772</v>
      </c>
      <c r="O6217" s="61">
        <f t="shared" si="321"/>
        <v>0</v>
      </c>
      <c r="P6217" t="s">
        <v>25392</v>
      </c>
    </row>
    <row r="6218" spans="1:17" hidden="1" x14ac:dyDescent="0.3">
      <c r="A6218" s="43">
        <v>2023</v>
      </c>
      <c r="B6218" s="56" t="s">
        <v>20309</v>
      </c>
      <c r="C6218" s="19">
        <f t="shared" si="319"/>
        <v>49150</v>
      </c>
      <c r="D6218" s="56" t="s">
        <v>13350</v>
      </c>
      <c r="E6218" s="55">
        <v>45155</v>
      </c>
      <c r="F6218" s="18">
        <f t="shared" si="320"/>
        <v>8</v>
      </c>
      <c r="G6218" s="56" t="s">
        <v>11799</v>
      </c>
      <c r="H6218" s="56" t="s">
        <v>11725</v>
      </c>
      <c r="I6218" s="56" t="s">
        <v>13690</v>
      </c>
      <c r="J6218" s="57">
        <v>2184983</v>
      </c>
      <c r="K6218" s="58" t="s">
        <v>11726</v>
      </c>
      <c r="L6218" s="57">
        <v>174799</v>
      </c>
      <c r="M6218" s="59">
        <f t="shared" si="317"/>
        <v>2359782</v>
      </c>
      <c r="N6218">
        <f>+VLOOKUP(C6218,'Thanh toán '!M$8228:N$9243,2,0)</f>
        <v>2359782</v>
      </c>
      <c r="O6218" s="61">
        <f t="shared" si="321"/>
        <v>0</v>
      </c>
      <c r="P6218" t="s">
        <v>25392</v>
      </c>
    </row>
    <row r="6219" spans="1:17" hidden="1" x14ac:dyDescent="0.3">
      <c r="A6219" s="43">
        <v>2023</v>
      </c>
      <c r="B6219" s="56" t="s">
        <v>20310</v>
      </c>
      <c r="C6219" s="19">
        <f t="shared" si="319"/>
        <v>49240</v>
      </c>
      <c r="D6219" s="56" t="s">
        <v>13350</v>
      </c>
      <c r="E6219" s="55">
        <v>45155</v>
      </c>
      <c r="F6219" s="18">
        <f t="shared" si="320"/>
        <v>8</v>
      </c>
      <c r="G6219" s="56" t="s">
        <v>12509</v>
      </c>
      <c r="H6219" s="56" t="s">
        <v>12510</v>
      </c>
      <c r="I6219" s="56" t="s">
        <v>12509</v>
      </c>
      <c r="J6219" s="57">
        <v>901430</v>
      </c>
      <c r="K6219" s="58" t="s">
        <v>11726</v>
      </c>
      <c r="L6219" s="57">
        <v>72114</v>
      </c>
      <c r="M6219" s="59">
        <f t="shared" si="317"/>
        <v>973544</v>
      </c>
      <c r="N6219">
        <f>+VLOOKUP(C6219,'Thanh toán '!M$8228:N$9243,2,0)</f>
        <v>973544</v>
      </c>
      <c r="O6219" s="61">
        <f t="shared" si="321"/>
        <v>0</v>
      </c>
      <c r="P6219" t="s">
        <v>25392</v>
      </c>
    </row>
    <row r="6220" spans="1:17" hidden="1" x14ac:dyDescent="0.3">
      <c r="A6220" s="43">
        <v>2023</v>
      </c>
      <c r="B6220" s="56" t="s">
        <v>20311</v>
      </c>
      <c r="C6220" s="19">
        <f t="shared" si="319"/>
        <v>49241</v>
      </c>
      <c r="D6220" s="56" t="s">
        <v>13350</v>
      </c>
      <c r="E6220" s="55">
        <v>45155</v>
      </c>
      <c r="F6220" s="18">
        <f t="shared" si="320"/>
        <v>8</v>
      </c>
      <c r="G6220" s="56" t="s">
        <v>12506</v>
      </c>
      <c r="H6220" s="56" t="s">
        <v>12507</v>
      </c>
      <c r="I6220" s="56" t="s">
        <v>12506</v>
      </c>
      <c r="J6220" s="57">
        <v>631001</v>
      </c>
      <c r="K6220" s="58" t="s">
        <v>11726</v>
      </c>
      <c r="L6220" s="57">
        <v>50480</v>
      </c>
      <c r="M6220" s="59">
        <f t="shared" si="317"/>
        <v>681481</v>
      </c>
      <c r="N6220">
        <f>+VLOOKUP(C6220,'Thanh toán '!M$8228:N$9243,2,0)</f>
        <v>681481</v>
      </c>
      <c r="O6220" s="61">
        <f t="shared" si="321"/>
        <v>0</v>
      </c>
      <c r="P6220" t="s">
        <v>25392</v>
      </c>
    </row>
    <row r="6221" spans="1:17" hidden="1" x14ac:dyDescent="0.3">
      <c r="A6221" s="43">
        <v>2023</v>
      </c>
      <c r="B6221" s="56" t="s">
        <v>20312</v>
      </c>
      <c r="C6221" s="19">
        <f t="shared" si="319"/>
        <v>49264</v>
      </c>
      <c r="D6221" s="56" t="s">
        <v>13350</v>
      </c>
      <c r="E6221" s="55">
        <v>45155</v>
      </c>
      <c r="F6221" s="18">
        <f t="shared" si="320"/>
        <v>8</v>
      </c>
      <c r="G6221" s="56" t="s">
        <v>12506</v>
      </c>
      <c r="H6221" s="56" t="s">
        <v>12507</v>
      </c>
      <c r="I6221" s="56" t="s">
        <v>12506</v>
      </c>
      <c r="J6221" s="57">
        <v>2103990</v>
      </c>
      <c r="K6221" s="58" t="s">
        <v>11726</v>
      </c>
      <c r="L6221" s="57">
        <v>168319</v>
      </c>
      <c r="M6221" s="59">
        <f t="shared" si="317"/>
        <v>2272309</v>
      </c>
      <c r="N6221">
        <f>+VLOOKUP(C6221,'Thanh toán '!M$8228:N$9243,2,0)</f>
        <v>2272309</v>
      </c>
      <c r="O6221" s="61">
        <f t="shared" si="321"/>
        <v>0</v>
      </c>
      <c r="P6221" t="s">
        <v>25392</v>
      </c>
    </row>
    <row r="6222" spans="1:17" hidden="1" x14ac:dyDescent="0.3">
      <c r="A6222" s="43">
        <v>2023</v>
      </c>
      <c r="B6222" s="56" t="s">
        <v>20313</v>
      </c>
      <c r="C6222" s="19">
        <f t="shared" si="319"/>
        <v>49265</v>
      </c>
      <c r="D6222" s="56" t="s">
        <v>13350</v>
      </c>
      <c r="E6222" s="55">
        <v>45155</v>
      </c>
      <c r="F6222" s="18">
        <f t="shared" si="320"/>
        <v>8</v>
      </c>
      <c r="G6222" s="56" t="s">
        <v>12506</v>
      </c>
      <c r="H6222" s="56" t="s">
        <v>12507</v>
      </c>
      <c r="I6222" s="56" t="s">
        <v>12506</v>
      </c>
      <c r="J6222" s="57">
        <v>1553215</v>
      </c>
      <c r="K6222" s="58" t="s">
        <v>11726</v>
      </c>
      <c r="L6222" s="57">
        <v>124257</v>
      </c>
      <c r="M6222" s="59">
        <f t="shared" si="317"/>
        <v>1677472</v>
      </c>
      <c r="N6222">
        <f>+VLOOKUP(C6222,'Thanh toán '!M$8228:N$9243,2,0)</f>
        <v>1677472</v>
      </c>
      <c r="O6222" s="61">
        <f t="shared" si="321"/>
        <v>0</v>
      </c>
      <c r="P6222" t="s">
        <v>25392</v>
      </c>
    </row>
    <row r="6223" spans="1:17" hidden="1" x14ac:dyDescent="0.3">
      <c r="A6223" s="43">
        <v>2023</v>
      </c>
      <c r="B6223" s="56" t="s">
        <v>20314</v>
      </c>
      <c r="C6223" s="19">
        <f t="shared" si="319"/>
        <v>49283</v>
      </c>
      <c r="D6223" s="56" t="s">
        <v>13350</v>
      </c>
      <c r="E6223" s="55">
        <v>45155</v>
      </c>
      <c r="F6223" s="18">
        <f t="shared" si="320"/>
        <v>8</v>
      </c>
      <c r="G6223" s="56" t="s">
        <v>12215</v>
      </c>
      <c r="H6223" s="56" t="s">
        <v>12216</v>
      </c>
      <c r="I6223" s="56" t="s">
        <v>18061</v>
      </c>
      <c r="J6223" s="57">
        <v>734310</v>
      </c>
      <c r="K6223" s="58" t="s">
        <v>11726</v>
      </c>
      <c r="L6223" s="57">
        <v>58745</v>
      </c>
      <c r="M6223" s="59">
        <f t="shared" si="317"/>
        <v>793055</v>
      </c>
      <c r="N6223">
        <f>+VLOOKUP(C6223,'Thanh toán '!M$8228:N$9243,2,0)</f>
        <v>793055</v>
      </c>
      <c r="O6223" s="61">
        <f t="shared" si="321"/>
        <v>0</v>
      </c>
      <c r="P6223" t="s">
        <v>25392</v>
      </c>
    </row>
    <row r="6224" spans="1:17" hidden="1" x14ac:dyDescent="0.3">
      <c r="A6224" s="43">
        <v>2023</v>
      </c>
      <c r="B6224" s="56" t="s">
        <v>20315</v>
      </c>
      <c r="C6224" s="19">
        <f t="shared" si="319"/>
        <v>49284</v>
      </c>
      <c r="D6224" s="56" t="s">
        <v>13350</v>
      </c>
      <c r="E6224" s="55">
        <v>45155</v>
      </c>
      <c r="F6224" s="18">
        <f t="shared" si="320"/>
        <v>8</v>
      </c>
      <c r="G6224" s="56" t="s">
        <v>12336</v>
      </c>
      <c r="H6224" s="56" t="s">
        <v>12337</v>
      </c>
      <c r="I6224" s="56" t="s">
        <v>12336</v>
      </c>
      <c r="J6224" s="57">
        <v>1180365</v>
      </c>
      <c r="K6224" s="58" t="s">
        <v>11726</v>
      </c>
      <c r="L6224" s="57">
        <v>94429</v>
      </c>
      <c r="M6224" s="59">
        <f t="shared" si="317"/>
        <v>1274794</v>
      </c>
      <c r="N6224">
        <f>+VLOOKUP(C6224,'Thanh toán '!M$8228:N$9243,2,0)</f>
        <v>1274794</v>
      </c>
      <c r="O6224" s="61">
        <f t="shared" si="321"/>
        <v>0</v>
      </c>
      <c r="P6224" t="s">
        <v>25392</v>
      </c>
    </row>
    <row r="6225" spans="1:16" hidden="1" x14ac:dyDescent="0.3">
      <c r="A6225" s="43">
        <v>2023</v>
      </c>
      <c r="B6225" s="56" t="s">
        <v>20316</v>
      </c>
      <c r="C6225" s="19">
        <f t="shared" si="319"/>
        <v>49285</v>
      </c>
      <c r="D6225" s="56" t="s">
        <v>13350</v>
      </c>
      <c r="E6225" s="55">
        <v>45155</v>
      </c>
      <c r="F6225" s="18">
        <f t="shared" si="320"/>
        <v>8</v>
      </c>
      <c r="G6225" s="56" t="s">
        <v>12531</v>
      </c>
      <c r="H6225" s="56" t="s">
        <v>12532</v>
      </c>
      <c r="I6225" s="56" t="s">
        <v>12531</v>
      </c>
      <c r="J6225" s="57">
        <v>901430</v>
      </c>
      <c r="K6225" s="58" t="s">
        <v>11726</v>
      </c>
      <c r="L6225" s="57">
        <v>72114</v>
      </c>
      <c r="M6225" s="59">
        <f t="shared" si="317"/>
        <v>973544</v>
      </c>
      <c r="N6225">
        <f>+VLOOKUP(C6225,'Thanh toán '!M$8228:N$9243,2,0)</f>
        <v>973544</v>
      </c>
      <c r="O6225" s="61">
        <f t="shared" si="321"/>
        <v>0</v>
      </c>
      <c r="P6225" t="s">
        <v>25392</v>
      </c>
    </row>
    <row r="6226" spans="1:16" hidden="1" x14ac:dyDescent="0.3">
      <c r="A6226" s="43">
        <v>2023</v>
      </c>
      <c r="B6226" s="56" t="s">
        <v>20317</v>
      </c>
      <c r="C6226" s="19">
        <f t="shared" si="319"/>
        <v>49286</v>
      </c>
      <c r="D6226" s="56" t="s">
        <v>13350</v>
      </c>
      <c r="E6226" s="55">
        <v>45155</v>
      </c>
      <c r="F6226" s="18">
        <f t="shared" si="320"/>
        <v>8</v>
      </c>
      <c r="G6226" s="56" t="s">
        <v>11768</v>
      </c>
      <c r="H6226" s="56" t="s">
        <v>11769</v>
      </c>
      <c r="I6226" s="56" t="s">
        <v>11768</v>
      </c>
      <c r="J6226" s="57">
        <v>450715</v>
      </c>
      <c r="K6226" s="58" t="s">
        <v>11726</v>
      </c>
      <c r="L6226" s="57">
        <v>36057</v>
      </c>
      <c r="M6226" s="59">
        <f t="shared" si="317"/>
        <v>486772</v>
      </c>
      <c r="N6226">
        <f>+VLOOKUP(C6226,'Thanh toán '!M$8228:N$9243,2,0)</f>
        <v>486772</v>
      </c>
      <c r="O6226" s="61">
        <f t="shared" si="321"/>
        <v>0</v>
      </c>
      <c r="P6226" t="s">
        <v>25392</v>
      </c>
    </row>
    <row r="6227" spans="1:16" hidden="1" x14ac:dyDescent="0.3">
      <c r="A6227" s="43">
        <v>2023</v>
      </c>
      <c r="B6227" s="56" t="s">
        <v>20318</v>
      </c>
      <c r="C6227" s="19">
        <f t="shared" si="319"/>
        <v>49287</v>
      </c>
      <c r="D6227" s="56" t="s">
        <v>13350</v>
      </c>
      <c r="E6227" s="55">
        <v>45155</v>
      </c>
      <c r="F6227" s="18">
        <f t="shared" si="320"/>
        <v>8</v>
      </c>
      <c r="G6227" s="56" t="s">
        <v>12330</v>
      </c>
      <c r="H6227" s="56" t="s">
        <v>12331</v>
      </c>
      <c r="I6227" s="56" t="s">
        <v>12330</v>
      </c>
      <c r="J6227" s="57">
        <v>901430</v>
      </c>
      <c r="K6227" s="58" t="s">
        <v>11726</v>
      </c>
      <c r="L6227" s="57">
        <v>72114</v>
      </c>
      <c r="M6227" s="59">
        <f t="shared" si="317"/>
        <v>973544</v>
      </c>
      <c r="N6227">
        <f>+VLOOKUP(C6227,'Thanh toán '!M$8228:N$9243,2,0)</f>
        <v>973544</v>
      </c>
      <c r="O6227" s="61">
        <f t="shared" si="321"/>
        <v>0</v>
      </c>
      <c r="P6227" t="s">
        <v>25392</v>
      </c>
    </row>
    <row r="6228" spans="1:16" hidden="1" x14ac:dyDescent="0.3">
      <c r="A6228" s="43">
        <v>2023</v>
      </c>
      <c r="B6228" s="56" t="s">
        <v>20319</v>
      </c>
      <c r="C6228" s="19">
        <f t="shared" si="319"/>
        <v>49290</v>
      </c>
      <c r="D6228" s="56" t="s">
        <v>13350</v>
      </c>
      <c r="E6228" s="55">
        <v>45155</v>
      </c>
      <c r="F6228" s="18">
        <f t="shared" si="320"/>
        <v>8</v>
      </c>
      <c r="G6228" s="56" t="s">
        <v>11860</v>
      </c>
      <c r="H6228" s="56" t="s">
        <v>11719</v>
      </c>
      <c r="I6228" s="56" t="s">
        <v>14820</v>
      </c>
      <c r="J6228" s="57">
        <v>738405</v>
      </c>
      <c r="K6228" s="58" t="s">
        <v>11726</v>
      </c>
      <c r="L6228" s="57">
        <v>59072</v>
      </c>
      <c r="M6228" s="59">
        <f t="shared" si="317"/>
        <v>797477</v>
      </c>
      <c r="N6228">
        <f>+VLOOKUP(C6228,'Thanh toán '!M$8228:N$9243,2,0)</f>
        <v>797477</v>
      </c>
      <c r="O6228" s="61">
        <f t="shared" si="321"/>
        <v>0</v>
      </c>
      <c r="P6228" t="s">
        <v>25392</v>
      </c>
    </row>
    <row r="6229" spans="1:16" hidden="1" x14ac:dyDescent="0.3">
      <c r="A6229" s="43">
        <v>2023</v>
      </c>
      <c r="B6229" s="56" t="s">
        <v>20320</v>
      </c>
      <c r="C6229" s="19">
        <f t="shared" si="319"/>
        <v>49291</v>
      </c>
      <c r="D6229" s="56" t="s">
        <v>13350</v>
      </c>
      <c r="E6229" s="55">
        <v>45155</v>
      </c>
      <c r="F6229" s="18">
        <f t="shared" si="320"/>
        <v>8</v>
      </c>
      <c r="G6229" s="56" t="s">
        <v>11860</v>
      </c>
      <c r="H6229" s="56" t="s">
        <v>11719</v>
      </c>
      <c r="I6229" s="56" t="s">
        <v>14138</v>
      </c>
      <c r="J6229" s="57">
        <v>1012115</v>
      </c>
      <c r="K6229" s="58" t="s">
        <v>11726</v>
      </c>
      <c r="L6229" s="57">
        <v>80969</v>
      </c>
      <c r="M6229" s="59">
        <f t="shared" si="317"/>
        <v>1093084</v>
      </c>
      <c r="N6229">
        <f>+VLOOKUP(C6229,'Thanh toán '!M$8228:N$9243,2,0)</f>
        <v>1093084</v>
      </c>
      <c r="O6229" s="61">
        <f t="shared" si="321"/>
        <v>0</v>
      </c>
      <c r="P6229" t="s">
        <v>25392</v>
      </c>
    </row>
    <row r="6230" spans="1:16" hidden="1" x14ac:dyDescent="0.3">
      <c r="A6230" s="43">
        <v>2023</v>
      </c>
      <c r="B6230" s="56" t="s">
        <v>20321</v>
      </c>
      <c r="C6230" s="19">
        <f t="shared" si="319"/>
        <v>49292</v>
      </c>
      <c r="D6230" s="56" t="s">
        <v>13350</v>
      </c>
      <c r="E6230" s="55">
        <v>45155</v>
      </c>
      <c r="F6230" s="18">
        <f t="shared" si="320"/>
        <v>8</v>
      </c>
      <c r="G6230" s="56" t="s">
        <v>12336</v>
      </c>
      <c r="H6230" s="56" t="s">
        <v>12337</v>
      </c>
      <c r="I6230" s="56" t="s">
        <v>12336</v>
      </c>
      <c r="J6230" s="57">
        <v>540858</v>
      </c>
      <c r="K6230" s="58" t="s">
        <v>11726</v>
      </c>
      <c r="L6230" s="57">
        <v>43269</v>
      </c>
      <c r="M6230" s="59">
        <f t="shared" si="317"/>
        <v>584127</v>
      </c>
      <c r="N6230">
        <f>+VLOOKUP(C6230,'Thanh toán '!M$8228:N$9243,2,0)</f>
        <v>584127</v>
      </c>
      <c r="O6230" s="61">
        <f t="shared" si="321"/>
        <v>0</v>
      </c>
      <c r="P6230" t="s">
        <v>25392</v>
      </c>
    </row>
    <row r="6231" spans="1:16" hidden="1" x14ac:dyDescent="0.3">
      <c r="A6231" s="43">
        <v>2023</v>
      </c>
      <c r="B6231" s="56" t="s">
        <v>20322</v>
      </c>
      <c r="C6231" s="19">
        <f t="shared" si="319"/>
        <v>49586</v>
      </c>
      <c r="D6231" s="56" t="s">
        <v>13350</v>
      </c>
      <c r="E6231" s="55">
        <v>45155</v>
      </c>
      <c r="F6231" s="18">
        <f t="shared" si="320"/>
        <v>8</v>
      </c>
      <c r="G6231" s="56" t="s">
        <v>11860</v>
      </c>
      <c r="H6231" s="56" t="s">
        <v>11719</v>
      </c>
      <c r="I6231" s="56" t="s">
        <v>14655</v>
      </c>
      <c r="J6231" s="57">
        <v>1289600</v>
      </c>
      <c r="K6231" s="58" t="s">
        <v>11726</v>
      </c>
      <c r="L6231" s="57">
        <v>103168</v>
      </c>
      <c r="M6231" s="59">
        <f t="shared" si="317"/>
        <v>1392768</v>
      </c>
      <c r="N6231">
        <f>+VLOOKUP(C6231,'Thanh toán '!M$8228:N$9243,2,0)</f>
        <v>1392768</v>
      </c>
      <c r="O6231" s="61">
        <f t="shared" si="321"/>
        <v>0</v>
      </c>
      <c r="P6231" t="s">
        <v>25392</v>
      </c>
    </row>
    <row r="6232" spans="1:16" hidden="1" x14ac:dyDescent="0.3">
      <c r="A6232" s="43">
        <v>2023</v>
      </c>
      <c r="B6232" s="56" t="s">
        <v>20323</v>
      </c>
      <c r="C6232" s="19">
        <f t="shared" si="319"/>
        <v>49588</v>
      </c>
      <c r="D6232" s="56" t="s">
        <v>13350</v>
      </c>
      <c r="E6232" s="55">
        <v>45155</v>
      </c>
      <c r="F6232" s="18">
        <f t="shared" si="320"/>
        <v>8</v>
      </c>
      <c r="G6232" s="56" t="s">
        <v>12257</v>
      </c>
      <c r="H6232" s="56" t="s">
        <v>12258</v>
      </c>
      <c r="I6232" s="56" t="s">
        <v>12257</v>
      </c>
      <c r="J6232" s="57">
        <v>450715</v>
      </c>
      <c r="K6232" s="58" t="s">
        <v>11726</v>
      </c>
      <c r="L6232" s="57">
        <v>36057</v>
      </c>
      <c r="M6232" s="59">
        <f t="shared" si="317"/>
        <v>486772</v>
      </c>
      <c r="N6232">
        <f>+VLOOKUP(C6232,'Thanh toán '!M$8228:N$9243,2,0)</f>
        <v>486772</v>
      </c>
      <c r="O6232" s="61">
        <f t="shared" si="321"/>
        <v>0</v>
      </c>
      <c r="P6232" t="s">
        <v>25392</v>
      </c>
    </row>
    <row r="6233" spans="1:16" hidden="1" x14ac:dyDescent="0.3">
      <c r="A6233" s="43">
        <v>2023</v>
      </c>
      <c r="B6233" s="56" t="s">
        <v>20324</v>
      </c>
      <c r="C6233" s="19">
        <f t="shared" si="319"/>
        <v>49589</v>
      </c>
      <c r="D6233" s="56" t="s">
        <v>13350</v>
      </c>
      <c r="E6233" s="55">
        <v>45155</v>
      </c>
      <c r="F6233" s="18">
        <f t="shared" si="320"/>
        <v>8</v>
      </c>
      <c r="G6233" s="56" t="s">
        <v>12248</v>
      </c>
      <c r="H6233" s="56" t="s">
        <v>12249</v>
      </c>
      <c r="I6233" s="56" t="s">
        <v>12248</v>
      </c>
      <c r="J6233" s="57">
        <v>901430</v>
      </c>
      <c r="K6233" s="58" t="s">
        <v>11726</v>
      </c>
      <c r="L6233" s="57">
        <v>72114</v>
      </c>
      <c r="M6233" s="59">
        <f t="shared" si="317"/>
        <v>973544</v>
      </c>
      <c r="N6233">
        <f>+VLOOKUP(C6233,'Thanh toán '!M$8228:N$9243,2,0)</f>
        <v>973544</v>
      </c>
      <c r="O6233" s="61">
        <f t="shared" si="321"/>
        <v>0</v>
      </c>
      <c r="P6233" t="s">
        <v>25392</v>
      </c>
    </row>
    <row r="6234" spans="1:16" hidden="1" x14ac:dyDescent="0.3">
      <c r="A6234" s="43">
        <v>2023</v>
      </c>
      <c r="B6234" s="56" t="s">
        <v>20325</v>
      </c>
      <c r="C6234" s="19">
        <f t="shared" si="319"/>
        <v>49590</v>
      </c>
      <c r="D6234" s="56" t="s">
        <v>13350</v>
      </c>
      <c r="E6234" s="55">
        <v>45155</v>
      </c>
      <c r="F6234" s="18">
        <f t="shared" si="320"/>
        <v>8</v>
      </c>
      <c r="G6234" s="56" t="s">
        <v>12248</v>
      </c>
      <c r="H6234" s="56" t="s">
        <v>12249</v>
      </c>
      <c r="I6234" s="56" t="s">
        <v>12248</v>
      </c>
      <c r="J6234" s="57">
        <v>1844890</v>
      </c>
      <c r="K6234" s="58" t="s">
        <v>11726</v>
      </c>
      <c r="L6234" s="57">
        <v>147591</v>
      </c>
      <c r="M6234" s="59">
        <f t="shared" si="317"/>
        <v>1992481</v>
      </c>
      <c r="N6234">
        <f>+VLOOKUP(C6234,'Thanh toán '!M$8228:N$9243,2,0)</f>
        <v>1992481</v>
      </c>
      <c r="O6234" s="61">
        <f t="shared" si="321"/>
        <v>0</v>
      </c>
      <c r="P6234" t="s">
        <v>25392</v>
      </c>
    </row>
    <row r="6235" spans="1:16" hidden="1" x14ac:dyDescent="0.3">
      <c r="A6235" s="43">
        <v>2023</v>
      </c>
      <c r="B6235" s="56" t="s">
        <v>20326</v>
      </c>
      <c r="C6235" s="19">
        <f t="shared" si="319"/>
        <v>49591</v>
      </c>
      <c r="D6235" s="56" t="s">
        <v>13350</v>
      </c>
      <c r="E6235" s="55">
        <v>45155</v>
      </c>
      <c r="F6235" s="18">
        <f t="shared" si="320"/>
        <v>8</v>
      </c>
      <c r="G6235" s="56" t="s">
        <v>12257</v>
      </c>
      <c r="H6235" s="56" t="s">
        <v>12258</v>
      </c>
      <c r="I6235" s="56" t="s">
        <v>12257</v>
      </c>
      <c r="J6235" s="57">
        <v>2777725</v>
      </c>
      <c r="K6235" s="58" t="s">
        <v>11726</v>
      </c>
      <c r="L6235" s="57">
        <v>222218</v>
      </c>
      <c r="M6235" s="59">
        <f t="shared" si="317"/>
        <v>2999943</v>
      </c>
      <c r="N6235">
        <f>+VLOOKUP(C6235,'Thanh toán '!M$8228:N$9243,2,0)</f>
        <v>2999943</v>
      </c>
      <c r="O6235" s="61">
        <f t="shared" si="321"/>
        <v>0</v>
      </c>
      <c r="P6235" t="s">
        <v>25392</v>
      </c>
    </row>
    <row r="6236" spans="1:16" hidden="1" x14ac:dyDescent="0.3">
      <c r="A6236" s="43">
        <v>2023</v>
      </c>
      <c r="B6236" s="56" t="s">
        <v>20327</v>
      </c>
      <c r="C6236" s="19">
        <f t="shared" si="319"/>
        <v>49604</v>
      </c>
      <c r="D6236" s="56" t="s">
        <v>13350</v>
      </c>
      <c r="E6236" s="55">
        <v>45156</v>
      </c>
      <c r="F6236" s="18">
        <f t="shared" si="320"/>
        <v>8</v>
      </c>
      <c r="G6236" s="56" t="s">
        <v>12239</v>
      </c>
      <c r="H6236" s="56" t="s">
        <v>12240</v>
      </c>
      <c r="I6236" s="56" t="s">
        <v>18146</v>
      </c>
      <c r="J6236" s="57">
        <v>1848985</v>
      </c>
      <c r="K6236" s="58" t="s">
        <v>11726</v>
      </c>
      <c r="L6236" s="57">
        <v>147919</v>
      </c>
      <c r="M6236" s="59">
        <f t="shared" si="317"/>
        <v>1996904</v>
      </c>
      <c r="N6236">
        <f>+VLOOKUP(C6236,'Thanh toán '!M$8228:N$9243,2,0)</f>
        <v>1996904</v>
      </c>
      <c r="O6236" s="61">
        <f t="shared" si="321"/>
        <v>0</v>
      </c>
      <c r="P6236" t="s">
        <v>25392</v>
      </c>
    </row>
    <row r="6237" spans="1:16" hidden="1" x14ac:dyDescent="0.3">
      <c r="A6237" s="43">
        <v>2023</v>
      </c>
      <c r="B6237" s="56" t="s">
        <v>20328</v>
      </c>
      <c r="C6237" s="19">
        <f t="shared" si="319"/>
        <v>49605</v>
      </c>
      <c r="D6237" s="56" t="s">
        <v>13350</v>
      </c>
      <c r="E6237" s="55">
        <v>45156</v>
      </c>
      <c r="F6237" s="18">
        <f t="shared" si="320"/>
        <v>8</v>
      </c>
      <c r="G6237" s="56" t="s">
        <v>12239</v>
      </c>
      <c r="H6237" s="56" t="s">
        <v>12240</v>
      </c>
      <c r="I6237" s="56" t="s">
        <v>18146</v>
      </c>
      <c r="J6237" s="57">
        <v>551250</v>
      </c>
      <c r="K6237" s="58" t="s">
        <v>11726</v>
      </c>
      <c r="L6237" s="57">
        <v>44100</v>
      </c>
      <c r="M6237" s="59">
        <f t="shared" si="317"/>
        <v>595350</v>
      </c>
      <c r="N6237">
        <f>+VLOOKUP(C6237,'Thanh toán '!M$8228:N$9243,2,0)</f>
        <v>595350</v>
      </c>
      <c r="O6237" s="61">
        <f t="shared" si="321"/>
        <v>0</v>
      </c>
      <c r="P6237" t="s">
        <v>25392</v>
      </c>
    </row>
    <row r="6238" spans="1:16" hidden="1" x14ac:dyDescent="0.3">
      <c r="A6238" s="43">
        <v>2023</v>
      </c>
      <c r="B6238" s="56" t="s">
        <v>20329</v>
      </c>
      <c r="C6238" s="19">
        <f t="shared" si="319"/>
        <v>49607</v>
      </c>
      <c r="D6238" s="56" t="s">
        <v>13350</v>
      </c>
      <c r="E6238" s="55">
        <v>45156</v>
      </c>
      <c r="F6238" s="18">
        <f t="shared" si="320"/>
        <v>8</v>
      </c>
      <c r="G6238" s="56" t="s">
        <v>12357</v>
      </c>
      <c r="H6238" s="56" t="s">
        <v>12358</v>
      </c>
      <c r="I6238" s="56" t="s">
        <v>12357</v>
      </c>
      <c r="J6238" s="57">
        <v>901430</v>
      </c>
      <c r="K6238" s="58" t="s">
        <v>11726</v>
      </c>
      <c r="L6238" s="57">
        <v>72114</v>
      </c>
      <c r="M6238" s="59">
        <f t="shared" si="317"/>
        <v>973544</v>
      </c>
      <c r="N6238">
        <f>+VLOOKUP(C6238,'Thanh toán '!M$8228:N$9243,2,0)</f>
        <v>973544</v>
      </c>
      <c r="O6238" s="61">
        <f t="shared" si="321"/>
        <v>0</v>
      </c>
      <c r="P6238" t="s">
        <v>25392</v>
      </c>
    </row>
    <row r="6239" spans="1:16" hidden="1" x14ac:dyDescent="0.3">
      <c r="A6239" s="43">
        <v>2023</v>
      </c>
      <c r="B6239" s="56" t="s">
        <v>20330</v>
      </c>
      <c r="C6239" s="19">
        <f t="shared" si="319"/>
        <v>49608</v>
      </c>
      <c r="D6239" s="56" t="s">
        <v>13350</v>
      </c>
      <c r="E6239" s="55">
        <v>45156</v>
      </c>
      <c r="F6239" s="18">
        <f t="shared" si="320"/>
        <v>8</v>
      </c>
      <c r="G6239" s="56" t="s">
        <v>11799</v>
      </c>
      <c r="H6239" s="56" t="s">
        <v>11725</v>
      </c>
      <c r="I6239" s="56" t="s">
        <v>18705</v>
      </c>
      <c r="J6239" s="57">
        <v>700329</v>
      </c>
      <c r="K6239" s="58" t="s">
        <v>11726</v>
      </c>
      <c r="L6239" s="57">
        <v>56026</v>
      </c>
      <c r="M6239" s="59">
        <f t="shared" si="317"/>
        <v>756355</v>
      </c>
      <c r="N6239">
        <f>+VLOOKUP(C6239,'Thanh toán '!M$8228:N$9243,2,0)</f>
        <v>756355</v>
      </c>
      <c r="O6239" s="61">
        <f t="shared" si="321"/>
        <v>0</v>
      </c>
      <c r="P6239" t="s">
        <v>25392</v>
      </c>
    </row>
    <row r="6240" spans="1:16" hidden="1" x14ac:dyDescent="0.3">
      <c r="A6240" s="43">
        <v>2023</v>
      </c>
      <c r="B6240" s="56" t="s">
        <v>20331</v>
      </c>
      <c r="C6240" s="19">
        <f t="shared" si="319"/>
        <v>49609</v>
      </c>
      <c r="D6240" s="56" t="s">
        <v>13350</v>
      </c>
      <c r="E6240" s="55">
        <v>45156</v>
      </c>
      <c r="F6240" s="18">
        <f t="shared" si="320"/>
        <v>8</v>
      </c>
      <c r="G6240" s="56" t="s">
        <v>12357</v>
      </c>
      <c r="H6240" s="56" t="s">
        <v>12358</v>
      </c>
      <c r="I6240" s="56" t="s">
        <v>18356</v>
      </c>
      <c r="J6240" s="57">
        <v>811287</v>
      </c>
      <c r="K6240" s="58" t="s">
        <v>11726</v>
      </c>
      <c r="L6240" s="57">
        <v>64903</v>
      </c>
      <c r="M6240" s="59">
        <f t="shared" si="317"/>
        <v>876190</v>
      </c>
      <c r="N6240">
        <f>+VLOOKUP(C6240,'Thanh toán '!M$8228:N$9243,2,0)</f>
        <v>876190</v>
      </c>
      <c r="O6240" s="61">
        <f t="shared" si="321"/>
        <v>0</v>
      </c>
      <c r="P6240" t="s">
        <v>25392</v>
      </c>
    </row>
    <row r="6241" spans="1:16" hidden="1" x14ac:dyDescent="0.3">
      <c r="A6241" s="43">
        <v>2023</v>
      </c>
      <c r="B6241" s="56" t="s">
        <v>20332</v>
      </c>
      <c r="C6241" s="19">
        <f t="shared" si="319"/>
        <v>49610</v>
      </c>
      <c r="D6241" s="56" t="s">
        <v>13350</v>
      </c>
      <c r="E6241" s="55">
        <v>45156</v>
      </c>
      <c r="F6241" s="18">
        <f t="shared" si="320"/>
        <v>8</v>
      </c>
      <c r="G6241" s="56" t="s">
        <v>12518</v>
      </c>
      <c r="H6241" s="56" t="s">
        <v>12519</v>
      </c>
      <c r="I6241" s="56" t="s">
        <v>12518</v>
      </c>
      <c r="J6241" s="57">
        <v>901430</v>
      </c>
      <c r="K6241" s="58" t="s">
        <v>11726</v>
      </c>
      <c r="L6241" s="57">
        <v>72114</v>
      </c>
      <c r="M6241" s="59">
        <f t="shared" si="317"/>
        <v>973544</v>
      </c>
      <c r="N6241">
        <f>+VLOOKUP(C6241,'Thanh toán '!M$8228:N$9243,2,0)</f>
        <v>973544</v>
      </c>
      <c r="O6241" s="61">
        <f t="shared" si="321"/>
        <v>0</v>
      </c>
      <c r="P6241" t="s">
        <v>25392</v>
      </c>
    </row>
    <row r="6242" spans="1:16" hidden="1" x14ac:dyDescent="0.3">
      <c r="A6242" s="43">
        <v>2023</v>
      </c>
      <c r="B6242" s="56" t="s">
        <v>20333</v>
      </c>
      <c r="C6242" s="19">
        <f t="shared" si="319"/>
        <v>49611</v>
      </c>
      <c r="D6242" s="56" t="s">
        <v>13350</v>
      </c>
      <c r="E6242" s="55">
        <v>45156</v>
      </c>
      <c r="F6242" s="18">
        <f t="shared" si="320"/>
        <v>8</v>
      </c>
      <c r="G6242" s="56" t="s">
        <v>11799</v>
      </c>
      <c r="H6242" s="56" t="s">
        <v>11725</v>
      </c>
      <c r="I6242" s="56" t="s">
        <v>13511</v>
      </c>
      <c r="J6242" s="57">
        <v>333174</v>
      </c>
      <c r="K6242" s="58" t="s">
        <v>11726</v>
      </c>
      <c r="L6242" s="57">
        <v>26654</v>
      </c>
      <c r="M6242" s="59">
        <f t="shared" si="317"/>
        <v>359828</v>
      </c>
      <c r="N6242">
        <f>+VLOOKUP(C6242,'Thanh toán '!M$8228:N$9243,2,0)</f>
        <v>359828</v>
      </c>
      <c r="O6242" s="61">
        <f t="shared" si="321"/>
        <v>0</v>
      </c>
      <c r="P6242" t="s">
        <v>25392</v>
      </c>
    </row>
    <row r="6243" spans="1:16" hidden="1" x14ac:dyDescent="0.3">
      <c r="A6243" s="43">
        <v>2023</v>
      </c>
      <c r="B6243" s="56" t="s">
        <v>20334</v>
      </c>
      <c r="C6243" s="19">
        <f t="shared" si="319"/>
        <v>49612</v>
      </c>
      <c r="D6243" s="56" t="s">
        <v>13350</v>
      </c>
      <c r="E6243" s="55">
        <v>45156</v>
      </c>
      <c r="F6243" s="18">
        <f t="shared" si="320"/>
        <v>8</v>
      </c>
      <c r="G6243" s="56" t="s">
        <v>11799</v>
      </c>
      <c r="H6243" s="56" t="s">
        <v>11725</v>
      </c>
      <c r="I6243" s="56" t="s">
        <v>13399</v>
      </c>
      <c r="J6243" s="57">
        <v>935150</v>
      </c>
      <c r="K6243" s="58" t="s">
        <v>11726</v>
      </c>
      <c r="L6243" s="57">
        <v>74812</v>
      </c>
      <c r="M6243" s="59">
        <f t="shared" si="317"/>
        <v>1009962</v>
      </c>
      <c r="N6243">
        <f>+VLOOKUP(C6243,'Thanh toán '!M$8228:N$9243,2,0)</f>
        <v>1009962</v>
      </c>
      <c r="O6243" s="61">
        <f t="shared" si="321"/>
        <v>0</v>
      </c>
      <c r="P6243" t="s">
        <v>25392</v>
      </c>
    </row>
    <row r="6244" spans="1:16" hidden="1" x14ac:dyDescent="0.3">
      <c r="A6244" s="43">
        <v>2023</v>
      </c>
      <c r="B6244" s="56" t="s">
        <v>20335</v>
      </c>
      <c r="C6244" s="19">
        <f t="shared" si="319"/>
        <v>49613</v>
      </c>
      <c r="D6244" s="56" t="s">
        <v>13350</v>
      </c>
      <c r="E6244" s="55">
        <v>45156</v>
      </c>
      <c r="F6244" s="18">
        <f t="shared" si="320"/>
        <v>8</v>
      </c>
      <c r="G6244" s="56" t="s">
        <v>11799</v>
      </c>
      <c r="H6244" s="56" t="s">
        <v>11725</v>
      </c>
      <c r="I6244" s="56" t="s">
        <v>13577</v>
      </c>
      <c r="J6244" s="57">
        <v>1150620</v>
      </c>
      <c r="K6244" s="58" t="s">
        <v>11726</v>
      </c>
      <c r="L6244" s="57">
        <v>92050</v>
      </c>
      <c r="M6244" s="59">
        <f t="shared" si="317"/>
        <v>1242670</v>
      </c>
      <c r="N6244">
        <f>+VLOOKUP(C6244,'Thanh toán '!M$8228:N$9243,2,0)</f>
        <v>1242670</v>
      </c>
      <c r="O6244" s="61">
        <f t="shared" si="321"/>
        <v>0</v>
      </c>
      <c r="P6244" t="s">
        <v>25392</v>
      </c>
    </row>
    <row r="6245" spans="1:16" hidden="1" x14ac:dyDescent="0.3">
      <c r="A6245" s="43">
        <v>2023</v>
      </c>
      <c r="B6245" s="56" t="s">
        <v>20336</v>
      </c>
      <c r="C6245" s="19">
        <f t="shared" si="319"/>
        <v>49614</v>
      </c>
      <c r="D6245" s="56" t="s">
        <v>13350</v>
      </c>
      <c r="E6245" s="55">
        <v>45156</v>
      </c>
      <c r="F6245" s="18">
        <f t="shared" si="320"/>
        <v>8</v>
      </c>
      <c r="G6245" s="56" t="s">
        <v>12448</v>
      </c>
      <c r="H6245" s="56" t="s">
        <v>12449</v>
      </c>
      <c r="I6245" s="56" t="s">
        <v>12448</v>
      </c>
      <c r="J6245" s="57">
        <v>1799610</v>
      </c>
      <c r="K6245" s="58" t="s">
        <v>11726</v>
      </c>
      <c r="L6245" s="57">
        <v>143969</v>
      </c>
      <c r="M6245" s="59">
        <f t="shared" si="317"/>
        <v>1943579</v>
      </c>
      <c r="N6245">
        <f>+VLOOKUP(C6245,'Thanh toán '!M$8228:N$9243,2,0)</f>
        <v>1943579</v>
      </c>
      <c r="O6245" s="61">
        <f t="shared" si="321"/>
        <v>0</v>
      </c>
      <c r="P6245" t="s">
        <v>25392</v>
      </c>
    </row>
    <row r="6246" spans="1:16" hidden="1" x14ac:dyDescent="0.3">
      <c r="A6246" s="43">
        <v>2023</v>
      </c>
      <c r="B6246" s="56" t="s">
        <v>20337</v>
      </c>
      <c r="C6246" s="19">
        <f t="shared" si="319"/>
        <v>49616</v>
      </c>
      <c r="D6246" s="56" t="s">
        <v>13350</v>
      </c>
      <c r="E6246" s="55">
        <v>45156</v>
      </c>
      <c r="F6246" s="18">
        <f t="shared" si="320"/>
        <v>8</v>
      </c>
      <c r="G6246" s="56" t="s">
        <v>11799</v>
      </c>
      <c r="H6246" s="56" t="s">
        <v>11725</v>
      </c>
      <c r="I6246" s="56" t="s">
        <v>14355</v>
      </c>
      <c r="J6246" s="57">
        <v>617842</v>
      </c>
      <c r="K6246" s="58" t="s">
        <v>11726</v>
      </c>
      <c r="L6246" s="57">
        <v>49427</v>
      </c>
      <c r="M6246" s="59">
        <f t="shared" si="317"/>
        <v>667269</v>
      </c>
      <c r="N6246">
        <f>+VLOOKUP(C6246,'Thanh toán '!M$8228:N$9243,2,0)</f>
        <v>667269</v>
      </c>
      <c r="O6246" s="61">
        <f t="shared" si="321"/>
        <v>0</v>
      </c>
      <c r="P6246" t="s">
        <v>25392</v>
      </c>
    </row>
    <row r="6247" spans="1:16" hidden="1" x14ac:dyDescent="0.3">
      <c r="A6247" s="43">
        <v>2023</v>
      </c>
      <c r="B6247" s="56" t="s">
        <v>20338</v>
      </c>
      <c r="C6247" s="19">
        <f t="shared" si="319"/>
        <v>49617</v>
      </c>
      <c r="D6247" s="56" t="s">
        <v>13350</v>
      </c>
      <c r="E6247" s="55">
        <v>45156</v>
      </c>
      <c r="F6247" s="18">
        <f t="shared" si="320"/>
        <v>8</v>
      </c>
      <c r="G6247" s="56" t="s">
        <v>11768</v>
      </c>
      <c r="H6247" s="56" t="s">
        <v>11769</v>
      </c>
      <c r="I6247" s="56" t="s">
        <v>11768</v>
      </c>
      <c r="J6247" s="57">
        <v>1831460</v>
      </c>
      <c r="K6247" s="58" t="s">
        <v>11726</v>
      </c>
      <c r="L6247" s="57">
        <v>146517</v>
      </c>
      <c r="M6247" s="59">
        <f t="shared" si="317"/>
        <v>1977977</v>
      </c>
      <c r="N6247">
        <f>+VLOOKUP(C6247,'Thanh toán '!M$8228:N$9243,2,0)</f>
        <v>1977977</v>
      </c>
      <c r="O6247" s="61">
        <f t="shared" si="321"/>
        <v>0</v>
      </c>
      <c r="P6247" t="s">
        <v>25392</v>
      </c>
    </row>
    <row r="6248" spans="1:16" hidden="1" x14ac:dyDescent="0.3">
      <c r="A6248" s="43">
        <v>2023</v>
      </c>
      <c r="B6248" s="56" t="s">
        <v>20339</v>
      </c>
      <c r="C6248" s="19">
        <f t="shared" si="319"/>
        <v>49620</v>
      </c>
      <c r="D6248" s="56" t="s">
        <v>13350</v>
      </c>
      <c r="E6248" s="55">
        <v>45156</v>
      </c>
      <c r="F6248" s="18">
        <f t="shared" si="320"/>
        <v>8</v>
      </c>
      <c r="G6248" s="56" t="s">
        <v>11799</v>
      </c>
      <c r="H6248" s="56" t="s">
        <v>11725</v>
      </c>
      <c r="I6248" s="56" t="s">
        <v>13735</v>
      </c>
      <c r="J6248" s="57">
        <v>250910</v>
      </c>
      <c r="K6248" s="58" t="s">
        <v>11726</v>
      </c>
      <c r="L6248" s="57">
        <v>20073</v>
      </c>
      <c r="M6248" s="59">
        <f t="shared" si="317"/>
        <v>270983</v>
      </c>
      <c r="N6248">
        <f>+VLOOKUP(C6248,'Thanh toán '!M$8228:N$9243,2,0)</f>
        <v>270983</v>
      </c>
      <c r="O6248" s="61">
        <f t="shared" si="321"/>
        <v>0</v>
      </c>
      <c r="P6248" t="s">
        <v>25392</v>
      </c>
    </row>
    <row r="6249" spans="1:16" hidden="1" x14ac:dyDescent="0.3">
      <c r="A6249" s="43">
        <v>2023</v>
      </c>
      <c r="B6249" s="56" t="s">
        <v>20340</v>
      </c>
      <c r="C6249" s="19">
        <f t="shared" si="319"/>
        <v>49621</v>
      </c>
      <c r="D6249" s="56" t="s">
        <v>13350</v>
      </c>
      <c r="E6249" s="55">
        <v>45156</v>
      </c>
      <c r="F6249" s="18">
        <f t="shared" si="320"/>
        <v>8</v>
      </c>
      <c r="G6249" s="56" t="s">
        <v>11799</v>
      </c>
      <c r="H6249" s="56" t="s">
        <v>11725</v>
      </c>
      <c r="I6249" s="56" t="s">
        <v>13694</v>
      </c>
      <c r="J6249" s="57">
        <v>1279643</v>
      </c>
      <c r="K6249" s="58" t="s">
        <v>11726</v>
      </c>
      <c r="L6249" s="57">
        <v>102371</v>
      </c>
      <c r="M6249" s="59">
        <f t="shared" si="317"/>
        <v>1382014</v>
      </c>
      <c r="N6249">
        <f>+VLOOKUP(C6249,'Thanh toán '!M$8228:N$9243,2,0)</f>
        <v>1382014</v>
      </c>
      <c r="O6249" s="61">
        <f t="shared" si="321"/>
        <v>0</v>
      </c>
      <c r="P6249" t="s">
        <v>25392</v>
      </c>
    </row>
    <row r="6250" spans="1:16" hidden="1" x14ac:dyDescent="0.3">
      <c r="A6250" s="43">
        <v>2023</v>
      </c>
      <c r="B6250" s="56" t="s">
        <v>20341</v>
      </c>
      <c r="C6250" s="19">
        <f t="shared" si="319"/>
        <v>49623</v>
      </c>
      <c r="D6250" s="56" t="s">
        <v>13350</v>
      </c>
      <c r="E6250" s="55">
        <v>45156</v>
      </c>
      <c r="F6250" s="18">
        <f t="shared" si="320"/>
        <v>8</v>
      </c>
      <c r="G6250" s="56" t="s">
        <v>11799</v>
      </c>
      <c r="H6250" s="56" t="s">
        <v>11725</v>
      </c>
      <c r="I6250" s="56" t="s">
        <v>18730</v>
      </c>
      <c r="J6250" s="57">
        <v>1017227</v>
      </c>
      <c r="K6250" s="58" t="s">
        <v>11726</v>
      </c>
      <c r="L6250" s="57">
        <v>81378</v>
      </c>
      <c r="M6250" s="59">
        <f t="shared" si="317"/>
        <v>1098605</v>
      </c>
      <c r="N6250">
        <f>+VLOOKUP(C6250,'Thanh toán '!M$8228:N$9243,2,0)</f>
        <v>1098605</v>
      </c>
      <c r="O6250" s="61">
        <f t="shared" si="321"/>
        <v>0</v>
      </c>
      <c r="P6250" t="s">
        <v>25392</v>
      </c>
    </row>
    <row r="6251" spans="1:16" hidden="1" x14ac:dyDescent="0.3">
      <c r="A6251" s="43">
        <v>2023</v>
      </c>
      <c r="B6251" s="56" t="s">
        <v>20342</v>
      </c>
      <c r="C6251" s="19">
        <f t="shared" si="319"/>
        <v>49624</v>
      </c>
      <c r="D6251" s="56" t="s">
        <v>13350</v>
      </c>
      <c r="E6251" s="55">
        <v>45156</v>
      </c>
      <c r="F6251" s="18">
        <f t="shared" si="320"/>
        <v>8</v>
      </c>
      <c r="G6251" s="56" t="s">
        <v>11799</v>
      </c>
      <c r="H6251" s="56" t="s">
        <v>11725</v>
      </c>
      <c r="I6251" s="56" t="s">
        <v>15003</v>
      </c>
      <c r="J6251" s="57">
        <v>351274</v>
      </c>
      <c r="K6251" s="58" t="s">
        <v>11726</v>
      </c>
      <c r="L6251" s="57">
        <v>28102</v>
      </c>
      <c r="M6251" s="59">
        <f t="shared" si="317"/>
        <v>379376</v>
      </c>
      <c r="N6251">
        <f>+VLOOKUP(C6251,'Thanh toán '!M$8228:N$9243,2,0)</f>
        <v>379376</v>
      </c>
      <c r="O6251" s="61">
        <f t="shared" si="321"/>
        <v>0</v>
      </c>
      <c r="P6251" t="s">
        <v>25392</v>
      </c>
    </row>
    <row r="6252" spans="1:16" hidden="1" x14ac:dyDescent="0.3">
      <c r="A6252" s="43">
        <v>2023</v>
      </c>
      <c r="B6252" s="56" t="s">
        <v>20343</v>
      </c>
      <c r="C6252" s="19">
        <f t="shared" si="319"/>
        <v>49626</v>
      </c>
      <c r="D6252" s="56" t="s">
        <v>13350</v>
      </c>
      <c r="E6252" s="55">
        <v>45156</v>
      </c>
      <c r="F6252" s="18">
        <f t="shared" si="320"/>
        <v>8</v>
      </c>
      <c r="G6252" s="56" t="s">
        <v>11799</v>
      </c>
      <c r="H6252" s="56" t="s">
        <v>11725</v>
      </c>
      <c r="I6252" s="56" t="s">
        <v>14198</v>
      </c>
      <c r="J6252" s="57">
        <v>501820</v>
      </c>
      <c r="K6252" s="58" t="s">
        <v>11726</v>
      </c>
      <c r="L6252" s="57">
        <v>40146</v>
      </c>
      <c r="M6252" s="59">
        <f t="shared" si="317"/>
        <v>541966</v>
      </c>
      <c r="N6252">
        <f>+VLOOKUP(C6252,'Thanh toán '!M$8228:N$9243,2,0)</f>
        <v>541966</v>
      </c>
      <c r="O6252" s="61">
        <f t="shared" si="321"/>
        <v>0</v>
      </c>
      <c r="P6252" t="s">
        <v>25392</v>
      </c>
    </row>
    <row r="6253" spans="1:16" hidden="1" x14ac:dyDescent="0.3">
      <c r="A6253" s="43">
        <v>2023</v>
      </c>
      <c r="B6253" s="56" t="s">
        <v>20344</v>
      </c>
      <c r="C6253" s="19">
        <f t="shared" si="319"/>
        <v>49628</v>
      </c>
      <c r="D6253" s="56" t="s">
        <v>13350</v>
      </c>
      <c r="E6253" s="55">
        <v>45156</v>
      </c>
      <c r="F6253" s="18">
        <f t="shared" si="320"/>
        <v>8</v>
      </c>
      <c r="G6253" s="56" t="s">
        <v>11799</v>
      </c>
      <c r="H6253" s="56" t="s">
        <v>11725</v>
      </c>
      <c r="I6253" s="56" t="s">
        <v>14213</v>
      </c>
      <c r="J6253" s="57">
        <v>662702</v>
      </c>
      <c r="K6253" s="58" t="s">
        <v>11726</v>
      </c>
      <c r="L6253" s="57">
        <v>53016</v>
      </c>
      <c r="M6253" s="59">
        <f t="shared" si="317"/>
        <v>715718</v>
      </c>
      <c r="N6253">
        <f>+VLOOKUP(C6253,'Thanh toán '!M$8228:N$9243,2,0)</f>
        <v>715718</v>
      </c>
      <c r="O6253" s="61">
        <f t="shared" si="321"/>
        <v>0</v>
      </c>
      <c r="P6253" t="s">
        <v>25392</v>
      </c>
    </row>
    <row r="6254" spans="1:16" hidden="1" x14ac:dyDescent="0.3">
      <c r="A6254" s="43">
        <v>2023</v>
      </c>
      <c r="B6254" s="56" t="s">
        <v>20345</v>
      </c>
      <c r="C6254" s="19">
        <f t="shared" si="319"/>
        <v>49629</v>
      </c>
      <c r="D6254" s="56" t="s">
        <v>13350</v>
      </c>
      <c r="E6254" s="55">
        <v>45156</v>
      </c>
      <c r="F6254" s="18">
        <f t="shared" si="320"/>
        <v>8</v>
      </c>
      <c r="G6254" s="56" t="s">
        <v>11799</v>
      </c>
      <c r="H6254" s="56" t="s">
        <v>11725</v>
      </c>
      <c r="I6254" s="56" t="s">
        <v>13354</v>
      </c>
      <c r="J6254" s="57">
        <v>575043</v>
      </c>
      <c r="K6254" s="58" t="s">
        <v>11726</v>
      </c>
      <c r="L6254" s="57">
        <v>46003</v>
      </c>
      <c r="M6254" s="59">
        <f t="shared" si="317"/>
        <v>621046</v>
      </c>
      <c r="N6254">
        <f>+VLOOKUP(C6254,'Thanh toán '!M$8228:N$9243,2,0)</f>
        <v>621046</v>
      </c>
      <c r="O6254" s="61">
        <f t="shared" si="321"/>
        <v>0</v>
      </c>
      <c r="P6254" t="s">
        <v>25392</v>
      </c>
    </row>
    <row r="6255" spans="1:16" hidden="1" x14ac:dyDescent="0.3">
      <c r="A6255" s="43">
        <v>2023</v>
      </c>
      <c r="B6255" s="56" t="s">
        <v>20346</v>
      </c>
      <c r="C6255" s="19">
        <f t="shared" si="319"/>
        <v>49638</v>
      </c>
      <c r="D6255" s="56" t="s">
        <v>13350</v>
      </c>
      <c r="E6255" s="55">
        <v>45156</v>
      </c>
      <c r="F6255" s="18">
        <f t="shared" si="320"/>
        <v>8</v>
      </c>
      <c r="G6255" s="56" t="s">
        <v>12363</v>
      </c>
      <c r="H6255" s="56" t="s">
        <v>12364</v>
      </c>
      <c r="I6255" s="56" t="s">
        <v>12363</v>
      </c>
      <c r="J6255" s="57">
        <v>2221160</v>
      </c>
      <c r="K6255" s="58" t="s">
        <v>11726</v>
      </c>
      <c r="L6255" s="57">
        <v>177693</v>
      </c>
      <c r="M6255" s="59">
        <f t="shared" si="317"/>
        <v>2398853</v>
      </c>
      <c r="N6255">
        <f>+VLOOKUP(C6255,'Thanh toán '!M$8228:N$9243,2,0)</f>
        <v>2398853</v>
      </c>
      <c r="O6255" s="61">
        <f t="shared" si="321"/>
        <v>0</v>
      </c>
      <c r="P6255" t="s">
        <v>25392</v>
      </c>
    </row>
    <row r="6256" spans="1:16" hidden="1" x14ac:dyDescent="0.3">
      <c r="A6256" s="43">
        <v>2023</v>
      </c>
      <c r="B6256" s="56" t="s">
        <v>20347</v>
      </c>
      <c r="C6256" s="19">
        <f t="shared" si="319"/>
        <v>49639</v>
      </c>
      <c r="D6256" s="56" t="s">
        <v>13350</v>
      </c>
      <c r="E6256" s="55">
        <v>45156</v>
      </c>
      <c r="F6256" s="18">
        <f t="shared" si="320"/>
        <v>8</v>
      </c>
      <c r="G6256" s="56" t="s">
        <v>12589</v>
      </c>
      <c r="H6256" s="56" t="s">
        <v>12590</v>
      </c>
      <c r="I6256" s="56" t="s">
        <v>12589</v>
      </c>
      <c r="J6256" s="57">
        <v>450715</v>
      </c>
      <c r="K6256" s="58" t="s">
        <v>11726</v>
      </c>
      <c r="L6256" s="57">
        <v>36057</v>
      </c>
      <c r="M6256" s="59">
        <f t="shared" si="317"/>
        <v>486772</v>
      </c>
      <c r="N6256">
        <f>+VLOOKUP(C6256,'Thanh toán '!M$8228:N$9243,2,0)</f>
        <v>486772</v>
      </c>
      <c r="O6256" s="61">
        <f t="shared" si="321"/>
        <v>0</v>
      </c>
      <c r="P6256" t="s">
        <v>25392</v>
      </c>
    </row>
    <row r="6257" spans="1:16" hidden="1" x14ac:dyDescent="0.3">
      <c r="A6257" s="43">
        <v>2023</v>
      </c>
      <c r="B6257" s="56" t="s">
        <v>20348</v>
      </c>
      <c r="C6257" s="19">
        <f t="shared" si="319"/>
        <v>49641</v>
      </c>
      <c r="D6257" s="56" t="s">
        <v>13350</v>
      </c>
      <c r="E6257" s="55">
        <v>45156</v>
      </c>
      <c r="F6257" s="18">
        <f t="shared" si="320"/>
        <v>8</v>
      </c>
      <c r="G6257" s="56" t="s">
        <v>12200</v>
      </c>
      <c r="H6257" s="56" t="s">
        <v>12201</v>
      </c>
      <c r="I6257" s="56" t="s">
        <v>12200</v>
      </c>
      <c r="J6257" s="57">
        <v>1173355</v>
      </c>
      <c r="K6257" s="58" t="s">
        <v>11726</v>
      </c>
      <c r="L6257" s="57">
        <v>93868</v>
      </c>
      <c r="M6257" s="59">
        <f t="shared" si="317"/>
        <v>1267223</v>
      </c>
      <c r="N6257">
        <f>+VLOOKUP(C6257,'Thanh toán '!M$8228:N$9243,2,0)</f>
        <v>1267223</v>
      </c>
      <c r="O6257" s="61">
        <f t="shared" si="321"/>
        <v>0</v>
      </c>
      <c r="P6257" t="s">
        <v>25392</v>
      </c>
    </row>
    <row r="6258" spans="1:16" hidden="1" x14ac:dyDescent="0.3">
      <c r="A6258" s="43">
        <v>2023</v>
      </c>
      <c r="B6258" s="56" t="s">
        <v>20349</v>
      </c>
      <c r="C6258" s="19">
        <f t="shared" si="319"/>
        <v>49642</v>
      </c>
      <c r="D6258" s="56" t="s">
        <v>13350</v>
      </c>
      <c r="E6258" s="55">
        <v>45156</v>
      </c>
      <c r="F6258" s="18">
        <f t="shared" si="320"/>
        <v>8</v>
      </c>
      <c r="G6258" s="56" t="s">
        <v>12200</v>
      </c>
      <c r="H6258" s="56" t="s">
        <v>12201</v>
      </c>
      <c r="I6258" s="56" t="s">
        <v>12200</v>
      </c>
      <c r="J6258" s="57">
        <v>901430</v>
      </c>
      <c r="K6258" s="58" t="s">
        <v>11726</v>
      </c>
      <c r="L6258" s="57">
        <v>72114</v>
      </c>
      <c r="M6258" s="59">
        <f t="shared" si="317"/>
        <v>973544</v>
      </c>
      <c r="N6258">
        <f>+VLOOKUP(C6258,'Thanh toán '!M$8228:N$9243,2,0)</f>
        <v>973544</v>
      </c>
      <c r="O6258" s="61">
        <f t="shared" si="321"/>
        <v>0</v>
      </c>
      <c r="P6258" t="s">
        <v>25392</v>
      </c>
    </row>
    <row r="6259" spans="1:16" hidden="1" x14ac:dyDescent="0.3">
      <c r="A6259" s="43">
        <v>2023</v>
      </c>
      <c r="B6259" s="56" t="s">
        <v>20350</v>
      </c>
      <c r="C6259" s="19">
        <f t="shared" si="319"/>
        <v>49643</v>
      </c>
      <c r="D6259" s="56" t="s">
        <v>13350</v>
      </c>
      <c r="E6259" s="55">
        <v>45156</v>
      </c>
      <c r="F6259" s="18">
        <f t="shared" si="320"/>
        <v>8</v>
      </c>
      <c r="G6259" s="56" t="s">
        <v>12287</v>
      </c>
      <c r="H6259" s="56" t="s">
        <v>12288</v>
      </c>
      <c r="I6259" s="56" t="s">
        <v>12287</v>
      </c>
      <c r="J6259" s="57">
        <v>450715</v>
      </c>
      <c r="K6259" s="58" t="s">
        <v>11726</v>
      </c>
      <c r="L6259" s="57">
        <v>36057</v>
      </c>
      <c r="M6259" s="59">
        <f t="shared" si="317"/>
        <v>486772</v>
      </c>
      <c r="N6259">
        <f>+VLOOKUP(C6259,'Thanh toán '!M$8228:N$9243,2,0)</f>
        <v>486772</v>
      </c>
      <c r="O6259" s="61">
        <f t="shared" si="321"/>
        <v>0</v>
      </c>
      <c r="P6259" t="s">
        <v>25392</v>
      </c>
    </row>
    <row r="6260" spans="1:16" hidden="1" x14ac:dyDescent="0.3">
      <c r="A6260" s="43">
        <v>2023</v>
      </c>
      <c r="B6260" s="56" t="s">
        <v>20351</v>
      </c>
      <c r="C6260" s="19">
        <f t="shared" si="319"/>
        <v>49644</v>
      </c>
      <c r="D6260" s="56" t="s">
        <v>13350</v>
      </c>
      <c r="E6260" s="55">
        <v>45156</v>
      </c>
      <c r="F6260" s="18">
        <f t="shared" si="320"/>
        <v>8</v>
      </c>
      <c r="G6260" s="56" t="s">
        <v>11799</v>
      </c>
      <c r="H6260" s="56" t="s">
        <v>11725</v>
      </c>
      <c r="I6260" s="56" t="s">
        <v>14052</v>
      </c>
      <c r="J6260" s="57">
        <v>1024670</v>
      </c>
      <c r="K6260" s="58" t="s">
        <v>11726</v>
      </c>
      <c r="L6260" s="57">
        <v>81974</v>
      </c>
      <c r="M6260" s="59">
        <f t="shared" si="317"/>
        <v>1106644</v>
      </c>
      <c r="N6260">
        <f>+VLOOKUP(C6260,'Thanh toán '!M$8228:N$9243,2,0)</f>
        <v>1106644</v>
      </c>
      <c r="O6260" s="61">
        <f t="shared" si="321"/>
        <v>0</v>
      </c>
      <c r="P6260" t="s">
        <v>25392</v>
      </c>
    </row>
    <row r="6261" spans="1:16" hidden="1" x14ac:dyDescent="0.3">
      <c r="A6261" s="43">
        <v>2023</v>
      </c>
      <c r="B6261" s="56" t="s">
        <v>20352</v>
      </c>
      <c r="C6261" s="19">
        <f t="shared" si="319"/>
        <v>49647</v>
      </c>
      <c r="D6261" s="56" t="s">
        <v>13350</v>
      </c>
      <c r="E6261" s="55">
        <v>45156</v>
      </c>
      <c r="F6261" s="18">
        <f t="shared" si="320"/>
        <v>8</v>
      </c>
      <c r="G6261" s="56" t="s">
        <v>12400</v>
      </c>
      <c r="H6261" s="56" t="s">
        <v>12401</v>
      </c>
      <c r="I6261" s="56" t="s">
        <v>12400</v>
      </c>
      <c r="J6261" s="57">
        <v>1352145</v>
      </c>
      <c r="K6261" s="58" t="s">
        <v>11726</v>
      </c>
      <c r="L6261" s="57">
        <v>108172</v>
      </c>
      <c r="M6261" s="59">
        <f t="shared" ref="M6261:M6324" si="322">+L6261+J6261</f>
        <v>1460317</v>
      </c>
      <c r="N6261">
        <f>+VLOOKUP(C6261,'Thanh toán '!M$8228:N$9243,2,0)</f>
        <v>1460317</v>
      </c>
      <c r="O6261" s="61">
        <f t="shared" si="321"/>
        <v>0</v>
      </c>
      <c r="P6261" t="s">
        <v>25392</v>
      </c>
    </row>
    <row r="6262" spans="1:16" hidden="1" x14ac:dyDescent="0.3">
      <c r="A6262" s="43">
        <v>2023</v>
      </c>
      <c r="B6262" s="56" t="s">
        <v>20353</v>
      </c>
      <c r="C6262" s="19">
        <f t="shared" si="319"/>
        <v>49648</v>
      </c>
      <c r="D6262" s="56" t="s">
        <v>13350</v>
      </c>
      <c r="E6262" s="55">
        <v>45156</v>
      </c>
      <c r="F6262" s="18">
        <f t="shared" si="320"/>
        <v>8</v>
      </c>
      <c r="G6262" s="56" t="s">
        <v>12403</v>
      </c>
      <c r="H6262" s="56" t="s">
        <v>12404</v>
      </c>
      <c r="I6262" s="56" t="s">
        <v>12403</v>
      </c>
      <c r="J6262" s="57">
        <v>901430</v>
      </c>
      <c r="K6262" s="58" t="s">
        <v>11726</v>
      </c>
      <c r="L6262" s="57">
        <v>72114</v>
      </c>
      <c r="M6262" s="59">
        <f t="shared" si="322"/>
        <v>973544</v>
      </c>
      <c r="N6262">
        <f>+VLOOKUP(C6262,'Thanh toán '!M$8228:N$9243,2,0)</f>
        <v>973544</v>
      </c>
      <c r="O6262" s="61">
        <f t="shared" si="321"/>
        <v>0</v>
      </c>
      <c r="P6262" t="s">
        <v>25392</v>
      </c>
    </row>
    <row r="6263" spans="1:16" hidden="1" x14ac:dyDescent="0.3">
      <c r="A6263" s="43">
        <v>2023</v>
      </c>
      <c r="B6263" s="56" t="s">
        <v>20354</v>
      </c>
      <c r="C6263" s="19">
        <f t="shared" si="319"/>
        <v>49649</v>
      </c>
      <c r="D6263" s="56" t="s">
        <v>13350</v>
      </c>
      <c r="E6263" s="55">
        <v>45156</v>
      </c>
      <c r="F6263" s="18">
        <f t="shared" si="320"/>
        <v>8</v>
      </c>
      <c r="G6263" s="56" t="s">
        <v>12407</v>
      </c>
      <c r="H6263" s="56" t="s">
        <v>12408</v>
      </c>
      <c r="I6263" s="56" t="s">
        <v>12407</v>
      </c>
      <c r="J6263" s="57">
        <v>901430</v>
      </c>
      <c r="K6263" s="58" t="s">
        <v>11726</v>
      </c>
      <c r="L6263" s="57">
        <v>72114</v>
      </c>
      <c r="M6263" s="59">
        <f t="shared" si="322"/>
        <v>973544</v>
      </c>
      <c r="N6263">
        <f>+VLOOKUP(C6263,'Thanh toán '!M$8228:N$9243,2,0)</f>
        <v>973544</v>
      </c>
      <c r="O6263" s="61">
        <f t="shared" si="321"/>
        <v>0</v>
      </c>
      <c r="P6263" t="s">
        <v>25392</v>
      </c>
    </row>
    <row r="6264" spans="1:16" hidden="1" x14ac:dyDescent="0.3">
      <c r="A6264" s="43">
        <v>2023</v>
      </c>
      <c r="B6264" s="56" t="s">
        <v>20355</v>
      </c>
      <c r="C6264" s="19">
        <f t="shared" si="319"/>
        <v>49750</v>
      </c>
      <c r="D6264" s="56" t="s">
        <v>13350</v>
      </c>
      <c r="E6264" s="55">
        <v>45156</v>
      </c>
      <c r="F6264" s="18">
        <f t="shared" si="320"/>
        <v>8</v>
      </c>
      <c r="G6264" s="56" t="s">
        <v>12225</v>
      </c>
      <c r="H6264" s="56" t="s">
        <v>12226</v>
      </c>
      <c r="I6264" s="56" t="s">
        <v>20356</v>
      </c>
      <c r="J6264" s="57">
        <v>4504170</v>
      </c>
      <c r="K6264" s="58" t="s">
        <v>11726</v>
      </c>
      <c r="L6264" s="57">
        <v>360334</v>
      </c>
      <c r="M6264" s="59">
        <f t="shared" si="322"/>
        <v>4864504</v>
      </c>
      <c r="N6264">
        <f>+VLOOKUP(C6264,'Thanh toán '!M$8228:N$9243,2,0)</f>
        <v>4864504</v>
      </c>
      <c r="O6264" s="61">
        <f t="shared" si="321"/>
        <v>0</v>
      </c>
      <c r="P6264" t="s">
        <v>25392</v>
      </c>
    </row>
    <row r="6265" spans="1:16" hidden="1" x14ac:dyDescent="0.3">
      <c r="A6265" s="43">
        <v>2023</v>
      </c>
      <c r="B6265" s="56" t="s">
        <v>20357</v>
      </c>
      <c r="C6265" s="19">
        <f t="shared" si="319"/>
        <v>49751</v>
      </c>
      <c r="D6265" s="56" t="s">
        <v>13350</v>
      </c>
      <c r="E6265" s="55">
        <v>45156</v>
      </c>
      <c r="F6265" s="18">
        <f t="shared" si="320"/>
        <v>8</v>
      </c>
      <c r="G6265" s="56" t="s">
        <v>12225</v>
      </c>
      <c r="H6265" s="56" t="s">
        <v>12226</v>
      </c>
      <c r="I6265" s="56" t="s">
        <v>20358</v>
      </c>
      <c r="J6265" s="57">
        <v>3806790</v>
      </c>
      <c r="K6265" s="58" t="s">
        <v>11726</v>
      </c>
      <c r="L6265" s="57">
        <v>304543</v>
      </c>
      <c r="M6265" s="59">
        <f t="shared" si="322"/>
        <v>4111333</v>
      </c>
      <c r="N6265">
        <f>+VLOOKUP(C6265,'Thanh toán '!M$8228:N$9243,2,0)</f>
        <v>4111333</v>
      </c>
      <c r="O6265" s="61">
        <f t="shared" si="321"/>
        <v>0</v>
      </c>
      <c r="P6265" t="s">
        <v>25392</v>
      </c>
    </row>
    <row r="6266" spans="1:16" hidden="1" x14ac:dyDescent="0.3">
      <c r="A6266" s="43">
        <v>2023</v>
      </c>
      <c r="B6266" s="56" t="s">
        <v>20359</v>
      </c>
      <c r="C6266" s="19">
        <f t="shared" si="319"/>
        <v>49752</v>
      </c>
      <c r="D6266" s="56" t="s">
        <v>13350</v>
      </c>
      <c r="E6266" s="55">
        <v>45156</v>
      </c>
      <c r="F6266" s="18">
        <f t="shared" si="320"/>
        <v>8</v>
      </c>
      <c r="G6266" s="56" t="s">
        <v>12312</v>
      </c>
      <c r="H6266" s="56" t="s">
        <v>12313</v>
      </c>
      <c r="I6266" s="56" t="s">
        <v>12312</v>
      </c>
      <c r="J6266" s="57">
        <v>2003930</v>
      </c>
      <c r="K6266" s="58" t="s">
        <v>11726</v>
      </c>
      <c r="L6266" s="57">
        <v>160314</v>
      </c>
      <c r="M6266" s="59">
        <f t="shared" si="322"/>
        <v>2164244</v>
      </c>
      <c r="N6266">
        <f>+VLOOKUP(C6266,'Thanh toán '!M$8228:N$9243,2,0)</f>
        <v>2164244</v>
      </c>
      <c r="O6266" s="61">
        <f t="shared" si="321"/>
        <v>0</v>
      </c>
      <c r="P6266" t="s">
        <v>25392</v>
      </c>
    </row>
    <row r="6267" spans="1:16" hidden="1" x14ac:dyDescent="0.3">
      <c r="A6267" s="43">
        <v>2023</v>
      </c>
      <c r="B6267" s="56" t="s">
        <v>20360</v>
      </c>
      <c r="C6267" s="19">
        <f t="shared" si="319"/>
        <v>49753</v>
      </c>
      <c r="D6267" s="56" t="s">
        <v>13350</v>
      </c>
      <c r="E6267" s="55">
        <v>45156</v>
      </c>
      <c r="F6267" s="18">
        <f t="shared" si="320"/>
        <v>8</v>
      </c>
      <c r="G6267" s="56" t="s">
        <v>12413</v>
      </c>
      <c r="H6267" s="56" t="s">
        <v>12414</v>
      </c>
      <c r="I6267" s="56" t="s">
        <v>12413</v>
      </c>
      <c r="J6267" s="57">
        <v>901430</v>
      </c>
      <c r="K6267" s="58" t="s">
        <v>11726</v>
      </c>
      <c r="L6267" s="57">
        <v>72114</v>
      </c>
      <c r="M6267" s="59">
        <f t="shared" si="322"/>
        <v>973544</v>
      </c>
      <c r="N6267">
        <f>+VLOOKUP(C6267,'Thanh toán '!M$8228:N$9243,2,0)</f>
        <v>973544</v>
      </c>
      <c r="O6267" s="61">
        <f t="shared" si="321"/>
        <v>0</v>
      </c>
      <c r="P6267" t="s">
        <v>25392</v>
      </c>
    </row>
    <row r="6268" spans="1:16" hidden="1" x14ac:dyDescent="0.3">
      <c r="A6268" s="43">
        <v>2023</v>
      </c>
      <c r="B6268" s="56" t="s">
        <v>20361</v>
      </c>
      <c r="C6268" s="19">
        <f t="shared" si="319"/>
        <v>49754</v>
      </c>
      <c r="D6268" s="56" t="s">
        <v>13350</v>
      </c>
      <c r="E6268" s="55">
        <v>45156</v>
      </c>
      <c r="F6268" s="18">
        <f t="shared" si="320"/>
        <v>8</v>
      </c>
      <c r="G6268" s="56" t="s">
        <v>12228</v>
      </c>
      <c r="H6268" s="56" t="s">
        <v>12229</v>
      </c>
      <c r="I6268" s="56" t="s">
        <v>12228</v>
      </c>
      <c r="J6268" s="57">
        <v>901430</v>
      </c>
      <c r="K6268" s="58" t="s">
        <v>11726</v>
      </c>
      <c r="L6268" s="57">
        <v>72114</v>
      </c>
      <c r="M6268" s="59">
        <f t="shared" si="322"/>
        <v>973544</v>
      </c>
      <c r="N6268">
        <f>+VLOOKUP(C6268,'Thanh toán '!M$8228:N$9243,2,0)</f>
        <v>973544</v>
      </c>
      <c r="O6268" s="61">
        <f t="shared" si="321"/>
        <v>0</v>
      </c>
      <c r="P6268" t="s">
        <v>25392</v>
      </c>
    </row>
    <row r="6269" spans="1:16" hidden="1" x14ac:dyDescent="0.3">
      <c r="A6269" s="43">
        <v>2023</v>
      </c>
      <c r="B6269" s="56" t="s">
        <v>20362</v>
      </c>
      <c r="C6269" s="19">
        <f t="shared" si="319"/>
        <v>49755</v>
      </c>
      <c r="D6269" s="56" t="s">
        <v>13350</v>
      </c>
      <c r="E6269" s="55">
        <v>45156</v>
      </c>
      <c r="F6269" s="18">
        <f t="shared" si="320"/>
        <v>8</v>
      </c>
      <c r="G6269" s="56" t="s">
        <v>12293</v>
      </c>
      <c r="H6269" s="56" t="s">
        <v>12294</v>
      </c>
      <c r="I6269" s="56" t="s">
        <v>12293</v>
      </c>
      <c r="J6269" s="57">
        <v>450715</v>
      </c>
      <c r="K6269" s="58" t="s">
        <v>11726</v>
      </c>
      <c r="L6269" s="57">
        <v>36057</v>
      </c>
      <c r="M6269" s="59">
        <f t="shared" si="322"/>
        <v>486772</v>
      </c>
      <c r="N6269">
        <f>+VLOOKUP(C6269,'Thanh toán '!M$8228:N$9243,2,0)</f>
        <v>486772</v>
      </c>
      <c r="O6269" s="61">
        <f t="shared" si="321"/>
        <v>0</v>
      </c>
      <c r="P6269" t="s">
        <v>25392</v>
      </c>
    </row>
    <row r="6270" spans="1:16" hidden="1" x14ac:dyDescent="0.3">
      <c r="A6270" s="43">
        <v>2023</v>
      </c>
      <c r="B6270" s="56" t="s">
        <v>20363</v>
      </c>
      <c r="C6270" s="19">
        <f t="shared" si="319"/>
        <v>49756</v>
      </c>
      <c r="D6270" s="56" t="s">
        <v>13350</v>
      </c>
      <c r="E6270" s="55">
        <v>45156</v>
      </c>
      <c r="F6270" s="18">
        <f t="shared" si="320"/>
        <v>8</v>
      </c>
      <c r="G6270" s="56" t="s">
        <v>12318</v>
      </c>
      <c r="H6270" s="56" t="s">
        <v>12319</v>
      </c>
      <c r="I6270" s="56" t="s">
        <v>12318</v>
      </c>
      <c r="J6270" s="57">
        <v>450715</v>
      </c>
      <c r="K6270" s="58" t="s">
        <v>11726</v>
      </c>
      <c r="L6270" s="57">
        <v>36057</v>
      </c>
      <c r="M6270" s="59">
        <f t="shared" si="322"/>
        <v>486772</v>
      </c>
      <c r="N6270">
        <f>+VLOOKUP(C6270,'Thanh toán '!M$8228:N$9243,2,0)</f>
        <v>486772</v>
      </c>
      <c r="O6270" s="61">
        <f t="shared" si="321"/>
        <v>0</v>
      </c>
      <c r="P6270" t="s">
        <v>25392</v>
      </c>
    </row>
    <row r="6271" spans="1:16" hidden="1" x14ac:dyDescent="0.3">
      <c r="A6271" s="43">
        <v>2023</v>
      </c>
      <c r="B6271" s="56" t="s">
        <v>20364</v>
      </c>
      <c r="C6271" s="19">
        <f t="shared" si="319"/>
        <v>49757</v>
      </c>
      <c r="D6271" s="56" t="s">
        <v>13350</v>
      </c>
      <c r="E6271" s="55">
        <v>45156</v>
      </c>
      <c r="F6271" s="18">
        <f t="shared" si="320"/>
        <v>8</v>
      </c>
      <c r="G6271" s="56" t="s">
        <v>12300</v>
      </c>
      <c r="H6271" s="56" t="s">
        <v>12301</v>
      </c>
      <c r="I6271" s="56" t="s">
        <v>12300</v>
      </c>
      <c r="J6271" s="57">
        <v>450715</v>
      </c>
      <c r="K6271" s="58" t="s">
        <v>11726</v>
      </c>
      <c r="L6271" s="57">
        <v>36057</v>
      </c>
      <c r="M6271" s="59">
        <f t="shared" si="322"/>
        <v>486772</v>
      </c>
      <c r="N6271">
        <f>+VLOOKUP(C6271,'Thanh toán '!M$8228:N$9243,2,0)</f>
        <v>486772</v>
      </c>
      <c r="O6271" s="61">
        <f t="shared" si="321"/>
        <v>0</v>
      </c>
      <c r="P6271" t="s">
        <v>25392</v>
      </c>
    </row>
    <row r="6272" spans="1:16" hidden="1" x14ac:dyDescent="0.3">
      <c r="A6272" s="43">
        <v>2023</v>
      </c>
      <c r="B6272" s="56" t="s">
        <v>20365</v>
      </c>
      <c r="C6272" s="19">
        <f t="shared" si="319"/>
        <v>49758</v>
      </c>
      <c r="D6272" s="56" t="s">
        <v>13350</v>
      </c>
      <c r="E6272" s="55">
        <v>45156</v>
      </c>
      <c r="F6272" s="18">
        <f t="shared" si="320"/>
        <v>8</v>
      </c>
      <c r="G6272" s="56" t="s">
        <v>12306</v>
      </c>
      <c r="H6272" s="56" t="s">
        <v>12307</v>
      </c>
      <c r="I6272" s="56" t="s">
        <v>12306</v>
      </c>
      <c r="J6272" s="57">
        <v>901430</v>
      </c>
      <c r="K6272" s="58" t="s">
        <v>11726</v>
      </c>
      <c r="L6272" s="57">
        <v>72114</v>
      </c>
      <c r="M6272" s="59">
        <f t="shared" si="322"/>
        <v>973544</v>
      </c>
      <c r="N6272">
        <f>+VLOOKUP(C6272,'Thanh toán '!M$8228:N$9243,2,0)</f>
        <v>973544</v>
      </c>
      <c r="O6272" s="61">
        <f t="shared" si="321"/>
        <v>0</v>
      </c>
      <c r="P6272" t="s">
        <v>25392</v>
      </c>
    </row>
    <row r="6273" spans="1:17" hidden="1" x14ac:dyDescent="0.3">
      <c r="A6273" s="43">
        <v>2023</v>
      </c>
      <c r="B6273" s="56" t="s">
        <v>20366</v>
      </c>
      <c r="C6273" s="19">
        <f t="shared" si="319"/>
        <v>49759</v>
      </c>
      <c r="D6273" s="56" t="s">
        <v>13350</v>
      </c>
      <c r="E6273" s="55">
        <v>45156</v>
      </c>
      <c r="F6273" s="18">
        <f t="shared" si="320"/>
        <v>8</v>
      </c>
      <c r="G6273" s="56" t="s">
        <v>14939</v>
      </c>
      <c r="H6273" s="56" t="s">
        <v>12316</v>
      </c>
      <c r="I6273" s="56" t="s">
        <v>14939</v>
      </c>
      <c r="J6273" s="57">
        <v>450715</v>
      </c>
      <c r="K6273" s="58" t="s">
        <v>11726</v>
      </c>
      <c r="L6273" s="57">
        <v>36057</v>
      </c>
      <c r="M6273" s="59">
        <f t="shared" si="322"/>
        <v>486772</v>
      </c>
      <c r="N6273">
        <f>+VLOOKUP(C6273,'Thanh toán '!M$8228:N$9243,2,0)</f>
        <v>486772</v>
      </c>
      <c r="O6273" s="61">
        <f t="shared" si="321"/>
        <v>0</v>
      </c>
      <c r="P6273" t="s">
        <v>25392</v>
      </c>
    </row>
    <row r="6274" spans="1:17" hidden="1" x14ac:dyDescent="0.3">
      <c r="A6274" s="43">
        <v>2023</v>
      </c>
      <c r="B6274" s="56" t="s">
        <v>20367</v>
      </c>
      <c r="C6274" s="19">
        <f t="shared" si="319"/>
        <v>49760</v>
      </c>
      <c r="D6274" s="56" t="s">
        <v>13350</v>
      </c>
      <c r="E6274" s="55">
        <v>45156</v>
      </c>
      <c r="F6274" s="18">
        <f t="shared" si="320"/>
        <v>8</v>
      </c>
      <c r="G6274" s="56" t="s">
        <v>12890</v>
      </c>
      <c r="H6274" s="56" t="s">
        <v>12891</v>
      </c>
      <c r="I6274" s="56" t="s">
        <v>12890</v>
      </c>
      <c r="J6274" s="57">
        <v>450715</v>
      </c>
      <c r="K6274" s="58" t="s">
        <v>11726</v>
      </c>
      <c r="L6274" s="57">
        <v>36057</v>
      </c>
      <c r="M6274" s="59">
        <f t="shared" si="322"/>
        <v>486772</v>
      </c>
      <c r="N6274">
        <f>+VLOOKUP(C6274,'Thanh toán '!M$8228:N$9243,2,0)</f>
        <v>486772</v>
      </c>
      <c r="O6274" s="61">
        <f t="shared" si="321"/>
        <v>0</v>
      </c>
      <c r="P6274" t="s">
        <v>25392</v>
      </c>
    </row>
    <row r="6275" spans="1:17" hidden="1" x14ac:dyDescent="0.3">
      <c r="A6275" s="43">
        <v>2023</v>
      </c>
      <c r="B6275" s="56" t="s">
        <v>20368</v>
      </c>
      <c r="C6275" s="19">
        <f t="shared" si="319"/>
        <v>49761</v>
      </c>
      <c r="D6275" s="56" t="s">
        <v>13350</v>
      </c>
      <c r="E6275" s="55">
        <v>45156</v>
      </c>
      <c r="F6275" s="18">
        <f t="shared" si="320"/>
        <v>8</v>
      </c>
      <c r="G6275" s="56" t="s">
        <v>12167</v>
      </c>
      <c r="H6275" s="56" t="s">
        <v>12168</v>
      </c>
      <c r="I6275" s="56" t="s">
        <v>12167</v>
      </c>
      <c r="J6275" s="57">
        <v>450715</v>
      </c>
      <c r="K6275" s="58" t="s">
        <v>11726</v>
      </c>
      <c r="L6275" s="57">
        <v>36057</v>
      </c>
      <c r="M6275" s="59">
        <f t="shared" si="322"/>
        <v>486772</v>
      </c>
      <c r="N6275">
        <f>+VLOOKUP(C6275,'Thanh toán '!M$8228:N$9243,2,0)</f>
        <v>486772</v>
      </c>
      <c r="O6275" s="61">
        <f t="shared" si="321"/>
        <v>0</v>
      </c>
      <c r="P6275" t="s">
        <v>25392</v>
      </c>
    </row>
    <row r="6276" spans="1:17" hidden="1" x14ac:dyDescent="0.3">
      <c r="A6276" s="43">
        <v>2023</v>
      </c>
      <c r="B6276" s="56" t="s">
        <v>20369</v>
      </c>
      <c r="C6276" s="19">
        <f t="shared" si="319"/>
        <v>49762</v>
      </c>
      <c r="D6276" s="56" t="s">
        <v>13350</v>
      </c>
      <c r="E6276" s="55">
        <v>45156</v>
      </c>
      <c r="F6276" s="18">
        <f t="shared" si="320"/>
        <v>8</v>
      </c>
      <c r="G6276" s="56" t="s">
        <v>12312</v>
      </c>
      <c r="H6276" s="56" t="s">
        <v>12313</v>
      </c>
      <c r="I6276" s="56" t="s">
        <v>20370</v>
      </c>
      <c r="J6276" s="57">
        <v>1092060</v>
      </c>
      <c r="K6276" s="58" t="s">
        <v>11726</v>
      </c>
      <c r="L6276" s="57">
        <v>87365</v>
      </c>
      <c r="M6276" s="59">
        <f t="shared" si="322"/>
        <v>1179425</v>
      </c>
      <c r="N6276">
        <f>+VLOOKUP(C6276,'Thanh toán '!M$8228:N$9243,2,0)</f>
        <v>1179425</v>
      </c>
      <c r="O6276" s="61">
        <f t="shared" si="321"/>
        <v>0</v>
      </c>
      <c r="P6276" t="s">
        <v>25392</v>
      </c>
    </row>
    <row r="6277" spans="1:17" hidden="1" x14ac:dyDescent="0.3">
      <c r="A6277" s="43">
        <v>2023</v>
      </c>
      <c r="B6277" s="56" t="s">
        <v>20371</v>
      </c>
      <c r="C6277" s="19">
        <f t="shared" si="319"/>
        <v>49763</v>
      </c>
      <c r="D6277" s="56" t="s">
        <v>13350</v>
      </c>
      <c r="E6277" s="55">
        <v>45156</v>
      </c>
      <c r="F6277" s="18">
        <f t="shared" si="320"/>
        <v>8</v>
      </c>
      <c r="G6277" s="56" t="s">
        <v>12306</v>
      </c>
      <c r="H6277" s="56" t="s">
        <v>12307</v>
      </c>
      <c r="I6277" s="56" t="s">
        <v>12306</v>
      </c>
      <c r="J6277" s="57">
        <v>3035550</v>
      </c>
      <c r="K6277" s="58" t="s">
        <v>11726</v>
      </c>
      <c r="L6277" s="57">
        <v>242844</v>
      </c>
      <c r="M6277" s="59">
        <f t="shared" si="322"/>
        <v>3278394</v>
      </c>
      <c r="N6277">
        <f>+VLOOKUP(C6277,'Thanh toán '!M$8228:N$9243,2,0)</f>
        <v>3278394</v>
      </c>
      <c r="O6277" s="61">
        <f t="shared" si="321"/>
        <v>0</v>
      </c>
      <c r="P6277" t="s">
        <v>25392</v>
      </c>
    </row>
    <row r="6278" spans="1:17" hidden="1" x14ac:dyDescent="0.3">
      <c r="A6278" s="43">
        <v>2023</v>
      </c>
      <c r="B6278" s="56" t="s">
        <v>20372</v>
      </c>
      <c r="C6278" s="19">
        <f t="shared" ref="C6278:C6341" si="323">+B6278*1</f>
        <v>49764</v>
      </c>
      <c r="D6278" s="56" t="s">
        <v>13350</v>
      </c>
      <c r="E6278" s="55">
        <v>45156</v>
      </c>
      <c r="F6278" s="18">
        <f t="shared" ref="F6278:F6341" si="324">+MONTH(E6278)</f>
        <v>8</v>
      </c>
      <c r="G6278" s="56" t="s">
        <v>12890</v>
      </c>
      <c r="H6278" s="56" t="s">
        <v>12891</v>
      </c>
      <c r="I6278" s="56" t="s">
        <v>12890</v>
      </c>
      <c r="J6278" s="57">
        <v>1517775</v>
      </c>
      <c r="K6278" s="58" t="s">
        <v>11726</v>
      </c>
      <c r="L6278" s="57">
        <v>121422</v>
      </c>
      <c r="M6278" s="59">
        <f t="shared" si="322"/>
        <v>1639197</v>
      </c>
      <c r="N6278">
        <f>+VLOOKUP(C6278,'Thanh toán '!M$8228:N$9243,2,0)</f>
        <v>1639197</v>
      </c>
      <c r="O6278" s="61">
        <f t="shared" si="321"/>
        <v>0</v>
      </c>
      <c r="P6278" t="s">
        <v>25392</v>
      </c>
    </row>
    <row r="6279" spans="1:17" hidden="1" x14ac:dyDescent="0.3">
      <c r="A6279" s="43">
        <v>2023</v>
      </c>
      <c r="B6279" s="56" t="s">
        <v>20373</v>
      </c>
      <c r="C6279" s="19">
        <f t="shared" si="323"/>
        <v>49765</v>
      </c>
      <c r="D6279" s="56" t="s">
        <v>13350</v>
      </c>
      <c r="E6279" s="55">
        <v>45156</v>
      </c>
      <c r="F6279" s="18">
        <f t="shared" si="324"/>
        <v>8</v>
      </c>
      <c r="G6279" s="56" t="s">
        <v>12167</v>
      </c>
      <c r="H6279" s="56" t="s">
        <v>12168</v>
      </c>
      <c r="I6279" s="56" t="s">
        <v>12167</v>
      </c>
      <c r="J6279" s="57">
        <v>922445</v>
      </c>
      <c r="K6279" s="58" t="s">
        <v>11726</v>
      </c>
      <c r="L6279" s="57">
        <v>73796</v>
      </c>
      <c r="M6279" s="59">
        <f t="shared" si="322"/>
        <v>996241</v>
      </c>
      <c r="N6279">
        <f>+VLOOKUP(C6279,'Thanh toán '!M$8228:N$9243,2,0)</f>
        <v>996241</v>
      </c>
      <c r="O6279" s="61">
        <f t="shared" si="321"/>
        <v>0</v>
      </c>
      <c r="P6279" t="s">
        <v>25392</v>
      </c>
    </row>
    <row r="6280" spans="1:17" hidden="1" x14ac:dyDescent="0.3">
      <c r="A6280" s="43">
        <v>2023</v>
      </c>
      <c r="B6280" s="56" t="s">
        <v>20374</v>
      </c>
      <c r="C6280" s="19">
        <f t="shared" si="323"/>
        <v>49766</v>
      </c>
      <c r="D6280" s="56" t="s">
        <v>13350</v>
      </c>
      <c r="E6280" s="55">
        <v>45156</v>
      </c>
      <c r="F6280" s="18">
        <f t="shared" si="324"/>
        <v>8</v>
      </c>
      <c r="G6280" s="56" t="s">
        <v>12413</v>
      </c>
      <c r="H6280" s="56" t="s">
        <v>12414</v>
      </c>
      <c r="I6280" s="56" t="s">
        <v>12413</v>
      </c>
      <c r="J6280" s="57">
        <v>3957995</v>
      </c>
      <c r="K6280" s="58" t="s">
        <v>11726</v>
      </c>
      <c r="L6280" s="57">
        <v>316640</v>
      </c>
      <c r="M6280" s="59">
        <f t="shared" si="322"/>
        <v>4274635</v>
      </c>
      <c r="N6280">
        <f>+VLOOKUP(C6280,'Thanh toán '!M$8228:N$9243,2,0)</f>
        <v>4274635</v>
      </c>
      <c r="O6280" s="61">
        <f t="shared" ref="O6280:O6282" si="325">+N6280-M6280</f>
        <v>0</v>
      </c>
      <c r="P6280" t="s">
        <v>25392</v>
      </c>
    </row>
    <row r="6281" spans="1:17" hidden="1" x14ac:dyDescent="0.3">
      <c r="A6281" s="43">
        <v>2023</v>
      </c>
      <c r="B6281" s="56" t="s">
        <v>20375</v>
      </c>
      <c r="C6281" s="19">
        <f t="shared" si="323"/>
        <v>49767</v>
      </c>
      <c r="D6281" s="56" t="s">
        <v>13350</v>
      </c>
      <c r="E6281" s="55">
        <v>45156</v>
      </c>
      <c r="F6281" s="18">
        <f t="shared" si="324"/>
        <v>8</v>
      </c>
      <c r="G6281" s="56" t="s">
        <v>12581</v>
      </c>
      <c r="H6281" s="56" t="s">
        <v>12582</v>
      </c>
      <c r="I6281" s="56" t="s">
        <v>12581</v>
      </c>
      <c r="J6281" s="57">
        <v>450715</v>
      </c>
      <c r="K6281" s="58" t="s">
        <v>11726</v>
      </c>
      <c r="L6281" s="57">
        <v>36057</v>
      </c>
      <c r="M6281" s="59">
        <f t="shared" si="322"/>
        <v>486772</v>
      </c>
      <c r="N6281">
        <f>+VLOOKUP(C6281,'Thanh toán '!M$8228:N$9243,2,0)</f>
        <v>486772</v>
      </c>
      <c r="O6281" s="61">
        <f t="shared" si="325"/>
        <v>0</v>
      </c>
      <c r="P6281" t="s">
        <v>25392</v>
      </c>
    </row>
    <row r="6282" spans="1:17" hidden="1" x14ac:dyDescent="0.3">
      <c r="A6282" s="43">
        <v>2023</v>
      </c>
      <c r="B6282" s="56" t="s">
        <v>20376</v>
      </c>
      <c r="C6282" s="19">
        <f t="shared" si="323"/>
        <v>49768</v>
      </c>
      <c r="D6282" s="56" t="s">
        <v>13350</v>
      </c>
      <c r="E6282" s="55">
        <v>45156</v>
      </c>
      <c r="F6282" s="18">
        <f t="shared" si="324"/>
        <v>8</v>
      </c>
      <c r="G6282" s="56" t="s">
        <v>11799</v>
      </c>
      <c r="H6282" s="56" t="s">
        <v>11725</v>
      </c>
      <c r="I6282" s="56" t="s">
        <v>13530</v>
      </c>
      <c r="J6282" s="57">
        <v>577491</v>
      </c>
      <c r="K6282" s="58" t="s">
        <v>11726</v>
      </c>
      <c r="L6282" s="57">
        <v>46199</v>
      </c>
      <c r="M6282" s="59">
        <f t="shared" si="322"/>
        <v>623690</v>
      </c>
      <c r="N6282">
        <f>+VLOOKUP(C6282,'Thanh toán '!M$8228:N$9243,2,0)</f>
        <v>623690</v>
      </c>
      <c r="O6282" s="61">
        <f t="shared" si="325"/>
        <v>0</v>
      </c>
      <c r="P6282" t="s">
        <v>25392</v>
      </c>
    </row>
    <row r="6283" spans="1:17" hidden="1" x14ac:dyDescent="0.3">
      <c r="A6283" s="43">
        <v>2023</v>
      </c>
      <c r="B6283" s="56" t="s">
        <v>20377</v>
      </c>
      <c r="C6283" s="19">
        <f t="shared" si="323"/>
        <v>49769</v>
      </c>
      <c r="D6283" s="56" t="s">
        <v>13350</v>
      </c>
      <c r="E6283" s="55">
        <v>45156</v>
      </c>
      <c r="F6283" s="18">
        <f t="shared" si="324"/>
        <v>8</v>
      </c>
      <c r="G6283" s="56" t="s">
        <v>11799</v>
      </c>
      <c r="H6283" s="56" t="s">
        <v>11725</v>
      </c>
      <c r="I6283" s="56" t="s">
        <v>13587</v>
      </c>
      <c r="J6283" s="57">
        <v>726000</v>
      </c>
      <c r="K6283" s="58" t="s">
        <v>11726</v>
      </c>
      <c r="L6283" s="57">
        <v>58080</v>
      </c>
      <c r="M6283" s="59">
        <f t="shared" si="322"/>
        <v>784080</v>
      </c>
      <c r="O6283" s="61"/>
      <c r="P6283">
        <f>+VLOOKUP(C6283,'Thanh toán '!M$9366:N$10360,2,0)</f>
        <v>784080</v>
      </c>
      <c r="Q6283" s="61">
        <f>+P6283-M6283</f>
        <v>0</v>
      </c>
    </row>
    <row r="6284" spans="1:17" hidden="1" x14ac:dyDescent="0.3">
      <c r="A6284" s="43">
        <v>2023</v>
      </c>
      <c r="B6284" s="56" t="s">
        <v>20378</v>
      </c>
      <c r="C6284" s="19">
        <f t="shared" si="323"/>
        <v>49770</v>
      </c>
      <c r="D6284" s="56" t="s">
        <v>13350</v>
      </c>
      <c r="E6284" s="55">
        <v>45156</v>
      </c>
      <c r="F6284" s="18">
        <f t="shared" si="324"/>
        <v>8</v>
      </c>
      <c r="G6284" s="56" t="s">
        <v>11799</v>
      </c>
      <c r="H6284" s="56" t="s">
        <v>11725</v>
      </c>
      <c r="I6284" s="56" t="s">
        <v>13869</v>
      </c>
      <c r="J6284" s="57">
        <v>804377</v>
      </c>
      <c r="K6284" s="58" t="s">
        <v>11726</v>
      </c>
      <c r="L6284" s="57">
        <v>64350</v>
      </c>
      <c r="M6284" s="59">
        <f t="shared" si="322"/>
        <v>868727</v>
      </c>
      <c r="N6284">
        <f>+VLOOKUP(C6284,'Thanh toán '!M$8228:N$9243,2,0)</f>
        <v>868727</v>
      </c>
      <c r="O6284" s="61">
        <f t="shared" ref="O6284:O6289" si="326">+N6284-M6284</f>
        <v>0</v>
      </c>
      <c r="P6284" t="s">
        <v>25392</v>
      </c>
    </row>
    <row r="6285" spans="1:17" hidden="1" x14ac:dyDescent="0.3">
      <c r="A6285" s="43">
        <v>2023</v>
      </c>
      <c r="B6285" s="56" t="s">
        <v>20379</v>
      </c>
      <c r="C6285" s="19">
        <f t="shared" si="323"/>
        <v>49771</v>
      </c>
      <c r="D6285" s="56" t="s">
        <v>13350</v>
      </c>
      <c r="E6285" s="55">
        <v>45156</v>
      </c>
      <c r="F6285" s="18">
        <f t="shared" si="324"/>
        <v>8</v>
      </c>
      <c r="G6285" s="56" t="s">
        <v>12282</v>
      </c>
      <c r="H6285" s="56" t="s">
        <v>12283</v>
      </c>
      <c r="I6285" s="56" t="s">
        <v>12282</v>
      </c>
      <c r="J6285" s="57">
        <v>1572240</v>
      </c>
      <c r="K6285" s="58" t="s">
        <v>11726</v>
      </c>
      <c r="L6285" s="57">
        <v>125779</v>
      </c>
      <c r="M6285" s="59">
        <f t="shared" si="322"/>
        <v>1698019</v>
      </c>
      <c r="N6285">
        <f>+VLOOKUP(C6285,'Thanh toán '!M$8228:N$9243,2,0)</f>
        <v>1698019</v>
      </c>
      <c r="O6285" s="61">
        <f t="shared" si="326"/>
        <v>0</v>
      </c>
      <c r="P6285" t="s">
        <v>25392</v>
      </c>
    </row>
    <row r="6286" spans="1:17" hidden="1" x14ac:dyDescent="0.3">
      <c r="A6286" s="43">
        <v>2023</v>
      </c>
      <c r="B6286" s="56" t="s">
        <v>20380</v>
      </c>
      <c r="C6286" s="19">
        <f t="shared" si="323"/>
        <v>49772</v>
      </c>
      <c r="D6286" s="56" t="s">
        <v>13350</v>
      </c>
      <c r="E6286" s="55">
        <v>45157</v>
      </c>
      <c r="F6286" s="18">
        <f t="shared" si="324"/>
        <v>8</v>
      </c>
      <c r="G6286" s="56" t="s">
        <v>12347</v>
      </c>
      <c r="H6286" s="56" t="s">
        <v>12348</v>
      </c>
      <c r="I6286" s="56" t="s">
        <v>12347</v>
      </c>
      <c r="J6286" s="57">
        <v>555290</v>
      </c>
      <c r="K6286" s="58" t="s">
        <v>11726</v>
      </c>
      <c r="L6286" s="57">
        <v>44423</v>
      </c>
      <c r="M6286" s="59">
        <f t="shared" si="322"/>
        <v>599713</v>
      </c>
      <c r="N6286">
        <f>+VLOOKUP(C6286,'Thanh toán '!M$8228:N$9243,2,0)</f>
        <v>599713</v>
      </c>
      <c r="O6286" s="61">
        <f t="shared" si="326"/>
        <v>0</v>
      </c>
      <c r="P6286" t="s">
        <v>25392</v>
      </c>
    </row>
    <row r="6287" spans="1:17" hidden="1" x14ac:dyDescent="0.3">
      <c r="A6287" s="43">
        <v>2023</v>
      </c>
      <c r="B6287" s="56" t="s">
        <v>20381</v>
      </c>
      <c r="C6287" s="19">
        <f t="shared" si="323"/>
        <v>49773</v>
      </c>
      <c r="D6287" s="56" t="s">
        <v>13350</v>
      </c>
      <c r="E6287" s="55">
        <v>45157</v>
      </c>
      <c r="F6287" s="18">
        <f t="shared" si="324"/>
        <v>8</v>
      </c>
      <c r="G6287" s="56" t="s">
        <v>11799</v>
      </c>
      <c r="H6287" s="56" t="s">
        <v>11725</v>
      </c>
      <c r="I6287" s="56" t="s">
        <v>14207</v>
      </c>
      <c r="J6287" s="57">
        <v>592955</v>
      </c>
      <c r="K6287" s="58" t="s">
        <v>11726</v>
      </c>
      <c r="L6287" s="57">
        <v>47436</v>
      </c>
      <c r="M6287" s="59">
        <f t="shared" si="322"/>
        <v>640391</v>
      </c>
      <c r="N6287">
        <f>+VLOOKUP(C6287,'Thanh toán '!M$8228:N$9243,2,0)</f>
        <v>640391</v>
      </c>
      <c r="O6287" s="61">
        <f t="shared" si="326"/>
        <v>0</v>
      </c>
      <c r="P6287" t="s">
        <v>25392</v>
      </c>
    </row>
    <row r="6288" spans="1:17" hidden="1" x14ac:dyDescent="0.3">
      <c r="A6288" s="43">
        <v>2023</v>
      </c>
      <c r="B6288" s="56" t="s">
        <v>20382</v>
      </c>
      <c r="C6288" s="19">
        <f t="shared" si="323"/>
        <v>49775</v>
      </c>
      <c r="D6288" s="56" t="s">
        <v>13350</v>
      </c>
      <c r="E6288" s="55">
        <v>45157</v>
      </c>
      <c r="F6288" s="18">
        <f t="shared" si="324"/>
        <v>8</v>
      </c>
      <c r="G6288" s="56" t="s">
        <v>12239</v>
      </c>
      <c r="H6288" s="56" t="s">
        <v>12240</v>
      </c>
      <c r="I6288" s="56" t="s">
        <v>18260</v>
      </c>
      <c r="J6288" s="57">
        <v>3668040</v>
      </c>
      <c r="K6288" s="58" t="s">
        <v>11726</v>
      </c>
      <c r="L6288" s="57">
        <v>293443</v>
      </c>
      <c r="M6288" s="59">
        <f t="shared" si="322"/>
        <v>3961483</v>
      </c>
      <c r="N6288">
        <f>+VLOOKUP(C6288,'Thanh toán '!M$8228:N$9243,2,0)</f>
        <v>3961483</v>
      </c>
      <c r="O6288" s="61">
        <f t="shared" si="326"/>
        <v>0</v>
      </c>
      <c r="P6288" t="s">
        <v>25392</v>
      </c>
    </row>
    <row r="6289" spans="1:17" hidden="1" x14ac:dyDescent="0.3">
      <c r="A6289" s="43">
        <v>2023</v>
      </c>
      <c r="B6289" s="56" t="s">
        <v>20383</v>
      </c>
      <c r="C6289" s="19">
        <f t="shared" si="323"/>
        <v>49777</v>
      </c>
      <c r="D6289" s="56" t="s">
        <v>13350</v>
      </c>
      <c r="E6289" s="55">
        <v>45157</v>
      </c>
      <c r="F6289" s="18">
        <f t="shared" si="324"/>
        <v>8</v>
      </c>
      <c r="G6289" s="56" t="s">
        <v>11860</v>
      </c>
      <c r="H6289" s="56" t="s">
        <v>11719</v>
      </c>
      <c r="I6289" s="56" t="s">
        <v>14824</v>
      </c>
      <c r="J6289" s="57">
        <v>1580550</v>
      </c>
      <c r="K6289" s="58" t="s">
        <v>11726</v>
      </c>
      <c r="L6289" s="57">
        <v>126444</v>
      </c>
      <c r="M6289" s="59">
        <f t="shared" si="322"/>
        <v>1706994</v>
      </c>
      <c r="N6289">
        <f>+VLOOKUP(C6289,'Thanh toán '!M$8228:N$9243,2,0)</f>
        <v>1706994</v>
      </c>
      <c r="O6289" s="61">
        <f t="shared" si="326"/>
        <v>0</v>
      </c>
      <c r="P6289" t="s">
        <v>25392</v>
      </c>
    </row>
    <row r="6290" spans="1:17" hidden="1" x14ac:dyDescent="0.3">
      <c r="A6290" s="43">
        <v>2023</v>
      </c>
      <c r="B6290" s="56" t="s">
        <v>20384</v>
      </c>
      <c r="C6290" s="19">
        <f t="shared" si="323"/>
        <v>49781</v>
      </c>
      <c r="D6290" s="56" t="s">
        <v>13350</v>
      </c>
      <c r="E6290" s="55">
        <v>45157</v>
      </c>
      <c r="F6290" s="18">
        <f t="shared" si="324"/>
        <v>8</v>
      </c>
      <c r="G6290" s="56" t="s">
        <v>11799</v>
      </c>
      <c r="H6290" s="56" t="s">
        <v>11725</v>
      </c>
      <c r="I6290" s="56" t="s">
        <v>14626</v>
      </c>
      <c r="J6290" s="57">
        <v>1450570</v>
      </c>
      <c r="K6290" s="58" t="s">
        <v>11726</v>
      </c>
      <c r="L6290" s="57">
        <v>116046</v>
      </c>
      <c r="M6290" s="59">
        <f t="shared" si="322"/>
        <v>1566616</v>
      </c>
      <c r="O6290" s="61"/>
      <c r="P6290">
        <f>+VLOOKUP(C6290,'Thanh toán '!M$9366:N$10360,2,0)</f>
        <v>1566616</v>
      </c>
      <c r="Q6290" s="61">
        <f>+P6290-M6290</f>
        <v>0</v>
      </c>
    </row>
    <row r="6291" spans="1:17" hidden="1" x14ac:dyDescent="0.3">
      <c r="A6291" s="43">
        <v>2023</v>
      </c>
      <c r="B6291" s="56" t="s">
        <v>20385</v>
      </c>
      <c r="C6291" s="19">
        <f t="shared" si="323"/>
        <v>49782</v>
      </c>
      <c r="D6291" s="56" t="s">
        <v>13350</v>
      </c>
      <c r="E6291" s="55">
        <v>45157</v>
      </c>
      <c r="F6291" s="18">
        <f t="shared" si="324"/>
        <v>8</v>
      </c>
      <c r="G6291" s="56" t="s">
        <v>12360</v>
      </c>
      <c r="H6291" s="56" t="s">
        <v>12361</v>
      </c>
      <c r="I6291" s="56" t="s">
        <v>12360</v>
      </c>
      <c r="J6291" s="57">
        <v>1844890</v>
      </c>
      <c r="K6291" s="58" t="s">
        <v>11726</v>
      </c>
      <c r="L6291" s="57">
        <v>147591</v>
      </c>
      <c r="M6291" s="59">
        <f t="shared" si="322"/>
        <v>1992481</v>
      </c>
      <c r="N6291">
        <f>+VLOOKUP(C6291,'Thanh toán '!M$8228:N$9243,2,0)</f>
        <v>1992481</v>
      </c>
      <c r="O6291" s="61">
        <f t="shared" ref="O6291:O6354" si="327">+N6291-M6291</f>
        <v>0</v>
      </c>
      <c r="P6291" t="s">
        <v>25392</v>
      </c>
    </row>
    <row r="6292" spans="1:17" hidden="1" x14ac:dyDescent="0.3">
      <c r="A6292" s="43">
        <v>2023</v>
      </c>
      <c r="B6292" s="56" t="s">
        <v>20386</v>
      </c>
      <c r="C6292" s="19">
        <f t="shared" si="323"/>
        <v>49789</v>
      </c>
      <c r="D6292" s="56" t="s">
        <v>13350</v>
      </c>
      <c r="E6292" s="55">
        <v>45157</v>
      </c>
      <c r="F6292" s="18">
        <f t="shared" si="324"/>
        <v>8</v>
      </c>
      <c r="G6292" s="56" t="s">
        <v>11799</v>
      </c>
      <c r="H6292" s="56" t="s">
        <v>11725</v>
      </c>
      <c r="I6292" s="56" t="s">
        <v>13846</v>
      </c>
      <c r="J6292" s="57">
        <v>444232</v>
      </c>
      <c r="K6292" s="58" t="s">
        <v>11726</v>
      </c>
      <c r="L6292" s="57">
        <v>35539</v>
      </c>
      <c r="M6292" s="59">
        <f t="shared" si="322"/>
        <v>479771</v>
      </c>
      <c r="N6292">
        <f>+VLOOKUP(C6292,'Thanh toán '!M$8228:N$9243,2,0)</f>
        <v>479771</v>
      </c>
      <c r="O6292" s="61">
        <f t="shared" si="327"/>
        <v>0</v>
      </c>
      <c r="P6292" t="s">
        <v>25392</v>
      </c>
    </row>
    <row r="6293" spans="1:17" hidden="1" x14ac:dyDescent="0.3">
      <c r="A6293" s="43">
        <v>2023</v>
      </c>
      <c r="B6293" s="56" t="s">
        <v>20387</v>
      </c>
      <c r="C6293" s="19">
        <f t="shared" si="323"/>
        <v>49792</v>
      </c>
      <c r="D6293" s="56" t="s">
        <v>13350</v>
      </c>
      <c r="E6293" s="55">
        <v>45157</v>
      </c>
      <c r="F6293" s="18">
        <f t="shared" si="324"/>
        <v>8</v>
      </c>
      <c r="G6293" s="56" t="s">
        <v>11838</v>
      </c>
      <c r="H6293" s="56" t="s">
        <v>11839</v>
      </c>
      <c r="I6293" s="56" t="s">
        <v>17272</v>
      </c>
      <c r="J6293" s="57">
        <v>1600482</v>
      </c>
      <c r="K6293" s="58" t="s">
        <v>11726</v>
      </c>
      <c r="L6293" s="57">
        <v>128039</v>
      </c>
      <c r="M6293" s="59">
        <f t="shared" si="322"/>
        <v>1728521</v>
      </c>
      <c r="N6293">
        <f>+VLOOKUP(C6293,'Thanh toán '!M$8228:N$9243,2,0)</f>
        <v>1728521</v>
      </c>
      <c r="O6293" s="61">
        <f t="shared" si="327"/>
        <v>0</v>
      </c>
      <c r="P6293" t="s">
        <v>25392</v>
      </c>
    </row>
    <row r="6294" spans="1:17" hidden="1" x14ac:dyDescent="0.3">
      <c r="A6294" s="43">
        <v>2023</v>
      </c>
      <c r="B6294" s="56" t="s">
        <v>20388</v>
      </c>
      <c r="C6294" s="19">
        <f t="shared" si="323"/>
        <v>49819</v>
      </c>
      <c r="D6294" s="56" t="s">
        <v>13350</v>
      </c>
      <c r="E6294" s="55">
        <v>45157</v>
      </c>
      <c r="F6294" s="18">
        <f t="shared" si="324"/>
        <v>8</v>
      </c>
      <c r="G6294" s="56" t="s">
        <v>11860</v>
      </c>
      <c r="H6294" s="56" t="s">
        <v>11719</v>
      </c>
      <c r="I6294" s="56" t="s">
        <v>13552</v>
      </c>
      <c r="J6294" s="57">
        <v>806200</v>
      </c>
      <c r="K6294" s="58" t="s">
        <v>11726</v>
      </c>
      <c r="L6294" s="57">
        <v>64496</v>
      </c>
      <c r="M6294" s="59">
        <f t="shared" si="322"/>
        <v>870696</v>
      </c>
      <c r="N6294">
        <f>+VLOOKUP(C6294,'Thanh toán '!M$8228:N$9243,2,0)</f>
        <v>870696</v>
      </c>
      <c r="O6294" s="61">
        <f t="shared" si="327"/>
        <v>0</v>
      </c>
      <c r="P6294" t="s">
        <v>25392</v>
      </c>
    </row>
    <row r="6295" spans="1:17" hidden="1" x14ac:dyDescent="0.3">
      <c r="A6295" s="43">
        <v>2023</v>
      </c>
      <c r="B6295" s="56" t="s">
        <v>20389</v>
      </c>
      <c r="C6295" s="19">
        <f t="shared" si="323"/>
        <v>49820</v>
      </c>
      <c r="D6295" s="56" t="s">
        <v>13350</v>
      </c>
      <c r="E6295" s="55">
        <v>45157</v>
      </c>
      <c r="F6295" s="18">
        <f t="shared" si="324"/>
        <v>8</v>
      </c>
      <c r="G6295" s="56" t="s">
        <v>11860</v>
      </c>
      <c r="H6295" s="56" t="s">
        <v>11719</v>
      </c>
      <c r="I6295" s="56" t="s">
        <v>15101</v>
      </c>
      <c r="J6295" s="57">
        <v>1484281</v>
      </c>
      <c r="K6295" s="58" t="s">
        <v>11726</v>
      </c>
      <c r="L6295" s="57">
        <v>118742</v>
      </c>
      <c r="M6295" s="59">
        <f t="shared" si="322"/>
        <v>1603023</v>
      </c>
      <c r="N6295">
        <f>+VLOOKUP(C6295,'Thanh toán '!M$8228:N$9243,2,0)</f>
        <v>1603023</v>
      </c>
      <c r="O6295" s="61">
        <f t="shared" si="327"/>
        <v>0</v>
      </c>
      <c r="P6295" t="s">
        <v>25392</v>
      </c>
    </row>
    <row r="6296" spans="1:17" hidden="1" x14ac:dyDescent="0.3">
      <c r="A6296" s="43">
        <v>2023</v>
      </c>
      <c r="B6296" s="56" t="s">
        <v>20390</v>
      </c>
      <c r="C6296" s="19">
        <f t="shared" si="323"/>
        <v>49823</v>
      </c>
      <c r="D6296" s="56" t="s">
        <v>13350</v>
      </c>
      <c r="E6296" s="55">
        <v>45157</v>
      </c>
      <c r="F6296" s="18">
        <f t="shared" si="324"/>
        <v>8</v>
      </c>
      <c r="G6296" s="56" t="s">
        <v>12433</v>
      </c>
      <c r="H6296" s="56" t="s">
        <v>12434</v>
      </c>
      <c r="I6296" s="56" t="s">
        <v>12433</v>
      </c>
      <c r="J6296" s="57">
        <v>450715</v>
      </c>
      <c r="K6296" s="58" t="s">
        <v>11726</v>
      </c>
      <c r="L6296" s="57">
        <v>36057</v>
      </c>
      <c r="M6296" s="59">
        <f t="shared" si="322"/>
        <v>486772</v>
      </c>
      <c r="N6296">
        <f>+VLOOKUP(C6296,'Thanh toán '!M$8228:N$9243,2,0)</f>
        <v>486772</v>
      </c>
      <c r="O6296" s="61">
        <f t="shared" si="327"/>
        <v>0</v>
      </c>
      <c r="P6296" t="s">
        <v>25392</v>
      </c>
    </row>
    <row r="6297" spans="1:17" hidden="1" x14ac:dyDescent="0.3">
      <c r="A6297" s="43">
        <v>2023</v>
      </c>
      <c r="B6297" s="56" t="s">
        <v>20391</v>
      </c>
      <c r="C6297" s="19">
        <f t="shared" si="323"/>
        <v>49824</v>
      </c>
      <c r="D6297" s="56" t="s">
        <v>13350</v>
      </c>
      <c r="E6297" s="55">
        <v>45157</v>
      </c>
      <c r="F6297" s="18">
        <f t="shared" si="324"/>
        <v>8</v>
      </c>
      <c r="G6297" s="56" t="s">
        <v>12170</v>
      </c>
      <c r="H6297" s="56" t="s">
        <v>12171</v>
      </c>
      <c r="I6297" s="56" t="s">
        <v>12170</v>
      </c>
      <c r="J6297" s="57">
        <v>450715</v>
      </c>
      <c r="K6297" s="58" t="s">
        <v>11726</v>
      </c>
      <c r="L6297" s="57">
        <v>36057</v>
      </c>
      <c r="M6297" s="59">
        <f t="shared" si="322"/>
        <v>486772</v>
      </c>
      <c r="N6297">
        <f>+VLOOKUP(C6297,'Thanh toán '!M$8228:N$9243,2,0)</f>
        <v>486772</v>
      </c>
      <c r="O6297" s="61">
        <f t="shared" si="327"/>
        <v>0</v>
      </c>
      <c r="P6297" t="s">
        <v>25392</v>
      </c>
    </row>
    <row r="6298" spans="1:17" hidden="1" x14ac:dyDescent="0.3">
      <c r="A6298" s="43">
        <v>2023</v>
      </c>
      <c r="B6298" s="56" t="s">
        <v>20392</v>
      </c>
      <c r="C6298" s="19">
        <f t="shared" si="323"/>
        <v>49825</v>
      </c>
      <c r="D6298" s="56" t="s">
        <v>13350</v>
      </c>
      <c r="E6298" s="55">
        <v>45157</v>
      </c>
      <c r="F6298" s="18">
        <f t="shared" si="324"/>
        <v>8</v>
      </c>
      <c r="G6298" s="56" t="s">
        <v>12419</v>
      </c>
      <c r="H6298" s="56" t="s">
        <v>12420</v>
      </c>
      <c r="I6298" s="56" t="s">
        <v>12419</v>
      </c>
      <c r="J6298" s="57">
        <v>450715</v>
      </c>
      <c r="K6298" s="58" t="s">
        <v>11726</v>
      </c>
      <c r="L6298" s="57">
        <v>36057</v>
      </c>
      <c r="M6298" s="59">
        <f t="shared" si="322"/>
        <v>486772</v>
      </c>
      <c r="N6298">
        <f>+VLOOKUP(C6298,'Thanh toán '!M$8228:N$9243,2,0)</f>
        <v>486772</v>
      </c>
      <c r="O6298" s="61">
        <f t="shared" si="327"/>
        <v>0</v>
      </c>
      <c r="P6298" t="s">
        <v>25392</v>
      </c>
    </row>
    <row r="6299" spans="1:17" hidden="1" x14ac:dyDescent="0.3">
      <c r="A6299" s="43">
        <v>2023</v>
      </c>
      <c r="B6299" s="56" t="s">
        <v>20393</v>
      </c>
      <c r="C6299" s="19">
        <f t="shared" si="323"/>
        <v>49826</v>
      </c>
      <c r="D6299" s="56" t="s">
        <v>13350</v>
      </c>
      <c r="E6299" s="55">
        <v>45157</v>
      </c>
      <c r="F6299" s="18">
        <f t="shared" si="324"/>
        <v>8</v>
      </c>
      <c r="G6299" s="56" t="s">
        <v>12164</v>
      </c>
      <c r="H6299" s="56" t="s">
        <v>12165</v>
      </c>
      <c r="I6299" s="56" t="s">
        <v>12164</v>
      </c>
      <c r="J6299" s="57">
        <v>450715</v>
      </c>
      <c r="K6299" s="58" t="s">
        <v>11726</v>
      </c>
      <c r="L6299" s="57">
        <v>36057</v>
      </c>
      <c r="M6299" s="59">
        <f t="shared" si="322"/>
        <v>486772</v>
      </c>
      <c r="N6299">
        <f>+VLOOKUP(C6299,'Thanh toán '!M$8228:N$9243,2,0)</f>
        <v>486772</v>
      </c>
      <c r="O6299" s="61">
        <f t="shared" si="327"/>
        <v>0</v>
      </c>
      <c r="P6299" t="s">
        <v>25392</v>
      </c>
    </row>
    <row r="6300" spans="1:17" hidden="1" x14ac:dyDescent="0.3">
      <c r="A6300" s="43">
        <v>2023</v>
      </c>
      <c r="B6300" s="56" t="s">
        <v>20394</v>
      </c>
      <c r="C6300" s="19">
        <f t="shared" si="323"/>
        <v>49827</v>
      </c>
      <c r="D6300" s="56" t="s">
        <v>13350</v>
      </c>
      <c r="E6300" s="55">
        <v>45157</v>
      </c>
      <c r="F6300" s="18">
        <f t="shared" si="324"/>
        <v>8</v>
      </c>
      <c r="G6300" s="56" t="s">
        <v>12170</v>
      </c>
      <c r="H6300" s="56" t="s">
        <v>12171</v>
      </c>
      <c r="I6300" s="56" t="s">
        <v>12170</v>
      </c>
      <c r="J6300" s="57">
        <v>1612817</v>
      </c>
      <c r="K6300" s="58" t="s">
        <v>11726</v>
      </c>
      <c r="L6300" s="57">
        <v>129025</v>
      </c>
      <c r="M6300" s="59">
        <f t="shared" si="322"/>
        <v>1741842</v>
      </c>
      <c r="N6300">
        <f>+VLOOKUP(C6300,'Thanh toán '!M$8228:N$9243,2,0)</f>
        <v>1741842</v>
      </c>
      <c r="O6300" s="61">
        <f t="shared" si="327"/>
        <v>0</v>
      </c>
      <c r="P6300" t="s">
        <v>25392</v>
      </c>
    </row>
    <row r="6301" spans="1:17" hidden="1" x14ac:dyDescent="0.3">
      <c r="A6301" s="43">
        <v>2023</v>
      </c>
      <c r="B6301" s="56" t="s">
        <v>20395</v>
      </c>
      <c r="C6301" s="19">
        <f t="shared" si="323"/>
        <v>49828</v>
      </c>
      <c r="D6301" s="56" t="s">
        <v>13350</v>
      </c>
      <c r="E6301" s="55">
        <v>45157</v>
      </c>
      <c r="F6301" s="18">
        <f t="shared" si="324"/>
        <v>8</v>
      </c>
      <c r="G6301" s="56" t="s">
        <v>12188</v>
      </c>
      <c r="H6301" s="56" t="s">
        <v>12189</v>
      </c>
      <c r="I6301" s="56" t="s">
        <v>12188</v>
      </c>
      <c r="J6301" s="57">
        <v>3035550</v>
      </c>
      <c r="K6301" s="58" t="s">
        <v>11726</v>
      </c>
      <c r="L6301" s="57">
        <v>242844</v>
      </c>
      <c r="M6301" s="59">
        <f t="shared" si="322"/>
        <v>3278394</v>
      </c>
      <c r="N6301">
        <f>+VLOOKUP(C6301,'Thanh toán '!M$8228:N$9243,2,0)</f>
        <v>3278394</v>
      </c>
      <c r="O6301" s="61">
        <f t="shared" si="327"/>
        <v>0</v>
      </c>
      <c r="P6301" t="s">
        <v>25392</v>
      </c>
    </row>
    <row r="6302" spans="1:17" hidden="1" x14ac:dyDescent="0.3">
      <c r="A6302" s="43">
        <v>2023</v>
      </c>
      <c r="B6302" s="56" t="s">
        <v>20396</v>
      </c>
      <c r="C6302" s="19">
        <f t="shared" si="323"/>
        <v>49829</v>
      </c>
      <c r="D6302" s="56" t="s">
        <v>13350</v>
      </c>
      <c r="E6302" s="55">
        <v>45157</v>
      </c>
      <c r="F6302" s="18">
        <f t="shared" si="324"/>
        <v>8</v>
      </c>
      <c r="G6302" s="56" t="s">
        <v>12164</v>
      </c>
      <c r="H6302" s="56" t="s">
        <v>12165</v>
      </c>
      <c r="I6302" s="56" t="s">
        <v>12164</v>
      </c>
      <c r="J6302" s="57">
        <v>1236130</v>
      </c>
      <c r="K6302" s="58" t="s">
        <v>11726</v>
      </c>
      <c r="L6302" s="57">
        <v>98890</v>
      </c>
      <c r="M6302" s="59">
        <f t="shared" si="322"/>
        <v>1335020</v>
      </c>
      <c r="N6302">
        <f>+VLOOKUP(C6302,'Thanh toán '!M$8228:N$9243,2,0)</f>
        <v>1335020</v>
      </c>
      <c r="O6302" s="61">
        <f t="shared" si="327"/>
        <v>0</v>
      </c>
      <c r="P6302" t="s">
        <v>25392</v>
      </c>
    </row>
    <row r="6303" spans="1:17" hidden="1" x14ac:dyDescent="0.3">
      <c r="A6303" s="43">
        <v>2023</v>
      </c>
      <c r="B6303" s="56" t="s">
        <v>20397</v>
      </c>
      <c r="C6303" s="19">
        <f t="shared" si="323"/>
        <v>49830</v>
      </c>
      <c r="D6303" s="56" t="s">
        <v>13350</v>
      </c>
      <c r="E6303" s="55">
        <v>45157</v>
      </c>
      <c r="F6303" s="18">
        <f t="shared" si="324"/>
        <v>8</v>
      </c>
      <c r="G6303" s="56" t="s">
        <v>12422</v>
      </c>
      <c r="H6303" s="56" t="s">
        <v>12423</v>
      </c>
      <c r="I6303" s="56" t="s">
        <v>12422</v>
      </c>
      <c r="J6303" s="57">
        <v>1477735</v>
      </c>
      <c r="K6303" s="58" t="s">
        <v>11726</v>
      </c>
      <c r="L6303" s="57">
        <v>118219</v>
      </c>
      <c r="M6303" s="59">
        <f t="shared" si="322"/>
        <v>1595954</v>
      </c>
      <c r="N6303">
        <f>+VLOOKUP(C6303,'Thanh toán '!M$8228:N$9243,2,0)</f>
        <v>1595954</v>
      </c>
      <c r="O6303" s="61">
        <f t="shared" si="327"/>
        <v>0</v>
      </c>
      <c r="P6303" t="s">
        <v>25392</v>
      </c>
    </row>
    <row r="6304" spans="1:17" hidden="1" x14ac:dyDescent="0.3">
      <c r="A6304" s="43">
        <v>2023</v>
      </c>
      <c r="B6304" s="56" t="s">
        <v>20398</v>
      </c>
      <c r="C6304" s="19">
        <f t="shared" si="323"/>
        <v>49837</v>
      </c>
      <c r="D6304" s="56" t="s">
        <v>13350</v>
      </c>
      <c r="E6304" s="55">
        <v>45159</v>
      </c>
      <c r="F6304" s="18">
        <f t="shared" si="324"/>
        <v>8</v>
      </c>
      <c r="G6304" s="56" t="s">
        <v>11799</v>
      </c>
      <c r="H6304" s="56" t="s">
        <v>11725</v>
      </c>
      <c r="I6304" s="56" t="s">
        <v>13434</v>
      </c>
      <c r="J6304" s="57">
        <v>942406</v>
      </c>
      <c r="K6304" s="58" t="s">
        <v>11726</v>
      </c>
      <c r="L6304" s="57">
        <v>75392</v>
      </c>
      <c r="M6304" s="59">
        <f t="shared" si="322"/>
        <v>1017798</v>
      </c>
      <c r="N6304">
        <f>+VLOOKUP(C6304,'Thanh toán '!M$8228:N$9243,2,0)</f>
        <v>1017798</v>
      </c>
      <c r="O6304" s="61">
        <f t="shared" si="327"/>
        <v>0</v>
      </c>
      <c r="P6304" t="s">
        <v>25392</v>
      </c>
    </row>
    <row r="6305" spans="1:16" hidden="1" x14ac:dyDescent="0.3">
      <c r="A6305" s="43">
        <v>2023</v>
      </c>
      <c r="B6305" s="56" t="s">
        <v>20399</v>
      </c>
      <c r="C6305" s="19">
        <f t="shared" si="323"/>
        <v>49838</v>
      </c>
      <c r="D6305" s="56" t="s">
        <v>13350</v>
      </c>
      <c r="E6305" s="55">
        <v>45159</v>
      </c>
      <c r="F6305" s="18">
        <f t="shared" si="324"/>
        <v>8</v>
      </c>
      <c r="G6305" s="56" t="s">
        <v>11799</v>
      </c>
      <c r="H6305" s="56" t="s">
        <v>11725</v>
      </c>
      <c r="I6305" s="56" t="s">
        <v>13688</v>
      </c>
      <c r="J6305" s="57">
        <v>808882</v>
      </c>
      <c r="K6305" s="58" t="s">
        <v>11726</v>
      </c>
      <c r="L6305" s="57">
        <v>64711</v>
      </c>
      <c r="M6305" s="59">
        <f t="shared" si="322"/>
        <v>873593</v>
      </c>
      <c r="N6305">
        <f>+VLOOKUP(C6305,'Thanh toán '!M$8228:N$9243,2,0)</f>
        <v>873593</v>
      </c>
      <c r="O6305" s="61">
        <f t="shared" si="327"/>
        <v>0</v>
      </c>
      <c r="P6305" t="s">
        <v>25392</v>
      </c>
    </row>
    <row r="6306" spans="1:16" hidden="1" x14ac:dyDescent="0.3">
      <c r="A6306" s="43">
        <v>2023</v>
      </c>
      <c r="B6306" s="56" t="s">
        <v>20400</v>
      </c>
      <c r="C6306" s="19">
        <f t="shared" si="323"/>
        <v>49840</v>
      </c>
      <c r="D6306" s="56" t="s">
        <v>13350</v>
      </c>
      <c r="E6306" s="55">
        <v>45159</v>
      </c>
      <c r="F6306" s="18">
        <f t="shared" si="324"/>
        <v>8</v>
      </c>
      <c r="G6306" s="56" t="s">
        <v>11799</v>
      </c>
      <c r="H6306" s="56" t="s">
        <v>11725</v>
      </c>
      <c r="I6306" s="56" t="s">
        <v>14599</v>
      </c>
      <c r="J6306" s="57">
        <v>494452</v>
      </c>
      <c r="K6306" s="58" t="s">
        <v>11726</v>
      </c>
      <c r="L6306" s="57">
        <v>39556</v>
      </c>
      <c r="M6306" s="59">
        <f t="shared" si="322"/>
        <v>534008</v>
      </c>
      <c r="N6306">
        <f>+VLOOKUP(C6306,'Thanh toán '!M$8228:N$9243,2,0)</f>
        <v>534008</v>
      </c>
      <c r="O6306" s="61">
        <f t="shared" si="327"/>
        <v>0</v>
      </c>
      <c r="P6306" t="s">
        <v>25392</v>
      </c>
    </row>
    <row r="6307" spans="1:16" hidden="1" x14ac:dyDescent="0.3">
      <c r="A6307" s="43">
        <v>2023</v>
      </c>
      <c r="B6307" s="56" t="s">
        <v>20401</v>
      </c>
      <c r="C6307" s="19">
        <f t="shared" si="323"/>
        <v>49842</v>
      </c>
      <c r="D6307" s="56" t="s">
        <v>13350</v>
      </c>
      <c r="E6307" s="55">
        <v>45159</v>
      </c>
      <c r="F6307" s="18">
        <f t="shared" si="324"/>
        <v>8</v>
      </c>
      <c r="G6307" s="56" t="s">
        <v>12026</v>
      </c>
      <c r="H6307" s="56" t="s">
        <v>12027</v>
      </c>
      <c r="I6307" s="56" t="s">
        <v>13942</v>
      </c>
      <c r="J6307" s="57">
        <v>1648445</v>
      </c>
      <c r="K6307" s="58" t="s">
        <v>11726</v>
      </c>
      <c r="L6307" s="57">
        <v>131876</v>
      </c>
      <c r="M6307" s="59">
        <f t="shared" si="322"/>
        <v>1780321</v>
      </c>
      <c r="N6307">
        <f>+VLOOKUP(C6307,'Thanh toán '!M$8228:N$9243,2,0)</f>
        <v>1780321</v>
      </c>
      <c r="O6307" s="61">
        <f t="shared" si="327"/>
        <v>0</v>
      </c>
      <c r="P6307" t="s">
        <v>25392</v>
      </c>
    </row>
    <row r="6308" spans="1:16" hidden="1" x14ac:dyDescent="0.3">
      <c r="A6308" s="43">
        <v>2023</v>
      </c>
      <c r="B6308" s="56" t="s">
        <v>20402</v>
      </c>
      <c r="C6308" s="19">
        <f t="shared" si="323"/>
        <v>49843</v>
      </c>
      <c r="D6308" s="56" t="s">
        <v>13350</v>
      </c>
      <c r="E6308" s="55">
        <v>45159</v>
      </c>
      <c r="F6308" s="18">
        <f t="shared" si="324"/>
        <v>8</v>
      </c>
      <c r="G6308" s="56" t="s">
        <v>12245</v>
      </c>
      <c r="H6308" s="56" t="s">
        <v>12246</v>
      </c>
      <c r="I6308" s="56" t="s">
        <v>20403</v>
      </c>
      <c r="J6308" s="57">
        <v>4459815</v>
      </c>
      <c r="K6308" s="58" t="s">
        <v>11726</v>
      </c>
      <c r="L6308" s="57">
        <v>356785</v>
      </c>
      <c r="M6308" s="59">
        <f t="shared" si="322"/>
        <v>4816600</v>
      </c>
      <c r="N6308">
        <f>+VLOOKUP(C6308,'Thanh toán '!M$8228:N$9243,2,0)</f>
        <v>4816600</v>
      </c>
      <c r="O6308" s="61">
        <f t="shared" si="327"/>
        <v>0</v>
      </c>
      <c r="P6308" t="s">
        <v>25392</v>
      </c>
    </row>
    <row r="6309" spans="1:16" hidden="1" x14ac:dyDescent="0.3">
      <c r="A6309" s="43">
        <v>2023</v>
      </c>
      <c r="B6309" s="56" t="s">
        <v>20404</v>
      </c>
      <c r="C6309" s="19">
        <f t="shared" si="323"/>
        <v>49844</v>
      </c>
      <c r="D6309" s="56" t="s">
        <v>13350</v>
      </c>
      <c r="E6309" s="55">
        <v>45159</v>
      </c>
      <c r="F6309" s="18">
        <f t="shared" si="324"/>
        <v>8</v>
      </c>
      <c r="G6309" s="56" t="s">
        <v>11799</v>
      </c>
      <c r="H6309" s="56" t="s">
        <v>11725</v>
      </c>
      <c r="I6309" s="56" t="s">
        <v>14034</v>
      </c>
      <c r="J6309" s="57">
        <v>1182778</v>
      </c>
      <c r="K6309" s="58" t="s">
        <v>11726</v>
      </c>
      <c r="L6309" s="57">
        <v>94622</v>
      </c>
      <c r="M6309" s="59">
        <f t="shared" si="322"/>
        <v>1277400</v>
      </c>
      <c r="N6309">
        <f>+VLOOKUP(C6309,'Thanh toán '!M$8228:N$9243,2,0)</f>
        <v>1277400</v>
      </c>
      <c r="O6309" s="61">
        <f t="shared" si="327"/>
        <v>0</v>
      </c>
      <c r="P6309" t="s">
        <v>25392</v>
      </c>
    </row>
    <row r="6310" spans="1:16" hidden="1" x14ac:dyDescent="0.3">
      <c r="A6310" s="43">
        <v>2023</v>
      </c>
      <c r="B6310" s="56" t="s">
        <v>20405</v>
      </c>
      <c r="C6310" s="19">
        <f t="shared" si="323"/>
        <v>49849</v>
      </c>
      <c r="D6310" s="56" t="s">
        <v>13350</v>
      </c>
      <c r="E6310" s="55">
        <v>45159</v>
      </c>
      <c r="F6310" s="18">
        <f t="shared" si="324"/>
        <v>8</v>
      </c>
      <c r="G6310" s="56" t="s">
        <v>12228</v>
      </c>
      <c r="H6310" s="56" t="s">
        <v>12229</v>
      </c>
      <c r="I6310" s="56" t="s">
        <v>20406</v>
      </c>
      <c r="J6310" s="57">
        <v>4499150</v>
      </c>
      <c r="K6310" s="58" t="s">
        <v>11726</v>
      </c>
      <c r="L6310" s="57">
        <v>359932</v>
      </c>
      <c r="M6310" s="59">
        <f t="shared" si="322"/>
        <v>4859082</v>
      </c>
      <c r="N6310">
        <f>+VLOOKUP(C6310,'Thanh toán '!M$8228:N$9243,2,0)</f>
        <v>4859082</v>
      </c>
      <c r="O6310" s="61">
        <f t="shared" si="327"/>
        <v>0</v>
      </c>
      <c r="P6310" t="s">
        <v>25392</v>
      </c>
    </row>
    <row r="6311" spans="1:16" hidden="1" x14ac:dyDescent="0.3">
      <c r="A6311" s="43">
        <v>2023</v>
      </c>
      <c r="B6311" s="56" t="s">
        <v>20407</v>
      </c>
      <c r="C6311" s="19">
        <f t="shared" si="323"/>
        <v>49860</v>
      </c>
      <c r="D6311" s="56" t="s">
        <v>13350</v>
      </c>
      <c r="E6311" s="55">
        <v>45159</v>
      </c>
      <c r="F6311" s="18">
        <f t="shared" si="324"/>
        <v>8</v>
      </c>
      <c r="G6311" s="56" t="s">
        <v>12499</v>
      </c>
      <c r="H6311" s="56" t="s">
        <v>12500</v>
      </c>
      <c r="I6311" s="56" t="s">
        <v>12499</v>
      </c>
      <c r="J6311" s="57">
        <v>1452680</v>
      </c>
      <c r="K6311" s="58" t="s">
        <v>11726</v>
      </c>
      <c r="L6311" s="57">
        <v>116214</v>
      </c>
      <c r="M6311" s="59">
        <f t="shared" si="322"/>
        <v>1568894</v>
      </c>
      <c r="N6311">
        <f>+VLOOKUP(C6311,'Thanh toán '!M$8228:N$9243,2,0)</f>
        <v>1568894</v>
      </c>
      <c r="O6311" s="61">
        <f t="shared" si="327"/>
        <v>0</v>
      </c>
      <c r="P6311" t="s">
        <v>25392</v>
      </c>
    </row>
    <row r="6312" spans="1:16" hidden="1" x14ac:dyDescent="0.3">
      <c r="A6312" s="43">
        <v>2023</v>
      </c>
      <c r="B6312" s="56" t="s">
        <v>20408</v>
      </c>
      <c r="C6312" s="19">
        <f t="shared" si="323"/>
        <v>49861</v>
      </c>
      <c r="D6312" s="56" t="s">
        <v>13350</v>
      </c>
      <c r="E6312" s="55">
        <v>45159</v>
      </c>
      <c r="F6312" s="18">
        <f t="shared" si="324"/>
        <v>8</v>
      </c>
      <c r="G6312" s="56" t="s">
        <v>20409</v>
      </c>
      <c r="H6312" s="56" t="s">
        <v>20410</v>
      </c>
      <c r="I6312" s="56" t="s">
        <v>20409</v>
      </c>
      <c r="J6312" s="57">
        <v>450715</v>
      </c>
      <c r="K6312" s="58" t="s">
        <v>11726</v>
      </c>
      <c r="L6312" s="57">
        <v>36057</v>
      </c>
      <c r="M6312" s="59">
        <f t="shared" si="322"/>
        <v>486772</v>
      </c>
      <c r="N6312">
        <f>+VLOOKUP(C6312,'Thanh toán '!M$8228:N$9243,2,0)</f>
        <v>486772</v>
      </c>
      <c r="O6312" s="61">
        <f t="shared" si="327"/>
        <v>0</v>
      </c>
      <c r="P6312" t="s">
        <v>25392</v>
      </c>
    </row>
    <row r="6313" spans="1:16" hidden="1" x14ac:dyDescent="0.3">
      <c r="A6313" s="43">
        <v>2023</v>
      </c>
      <c r="B6313" s="56" t="s">
        <v>20411</v>
      </c>
      <c r="C6313" s="19">
        <f t="shared" si="323"/>
        <v>49862</v>
      </c>
      <c r="D6313" s="56" t="s">
        <v>13350</v>
      </c>
      <c r="E6313" s="55">
        <v>45159</v>
      </c>
      <c r="F6313" s="18">
        <f t="shared" si="324"/>
        <v>8</v>
      </c>
      <c r="G6313" s="56" t="s">
        <v>12254</v>
      </c>
      <c r="H6313" s="56" t="s">
        <v>12255</v>
      </c>
      <c r="I6313" s="56" t="s">
        <v>12254</v>
      </c>
      <c r="J6313" s="57">
        <v>901430</v>
      </c>
      <c r="K6313" s="58" t="s">
        <v>11726</v>
      </c>
      <c r="L6313" s="57">
        <v>72114</v>
      </c>
      <c r="M6313" s="59">
        <f t="shared" si="322"/>
        <v>973544</v>
      </c>
      <c r="N6313">
        <f>+VLOOKUP(C6313,'Thanh toán '!M$8228:N$9243,2,0)</f>
        <v>973544</v>
      </c>
      <c r="O6313" s="61">
        <f t="shared" si="327"/>
        <v>0</v>
      </c>
      <c r="P6313" t="s">
        <v>25392</v>
      </c>
    </row>
    <row r="6314" spans="1:16" hidden="1" x14ac:dyDescent="0.3">
      <c r="A6314" s="43">
        <v>2023</v>
      </c>
      <c r="B6314" s="56" t="s">
        <v>20412</v>
      </c>
      <c r="C6314" s="19">
        <f t="shared" si="323"/>
        <v>49863</v>
      </c>
      <c r="D6314" s="56" t="s">
        <v>13350</v>
      </c>
      <c r="E6314" s="55">
        <v>45159</v>
      </c>
      <c r="F6314" s="18">
        <f t="shared" si="324"/>
        <v>8</v>
      </c>
      <c r="G6314" s="56" t="s">
        <v>12257</v>
      </c>
      <c r="H6314" s="56" t="s">
        <v>12258</v>
      </c>
      <c r="I6314" s="56" t="s">
        <v>12257</v>
      </c>
      <c r="J6314" s="57">
        <v>2221160</v>
      </c>
      <c r="K6314" s="58" t="s">
        <v>11726</v>
      </c>
      <c r="L6314" s="57">
        <v>177693</v>
      </c>
      <c r="M6314" s="59">
        <f t="shared" si="322"/>
        <v>2398853</v>
      </c>
      <c r="N6314">
        <f>+VLOOKUP(C6314,'Thanh toán '!M$8228:N$9243,2,0)</f>
        <v>2398853</v>
      </c>
      <c r="O6314" s="61">
        <f t="shared" si="327"/>
        <v>0</v>
      </c>
      <c r="P6314" t="s">
        <v>25392</v>
      </c>
    </row>
    <row r="6315" spans="1:16" hidden="1" x14ac:dyDescent="0.3">
      <c r="A6315" s="43">
        <v>2023</v>
      </c>
      <c r="B6315" s="56" t="s">
        <v>20413</v>
      </c>
      <c r="C6315" s="19">
        <f t="shared" si="323"/>
        <v>49864</v>
      </c>
      <c r="D6315" s="56" t="s">
        <v>13350</v>
      </c>
      <c r="E6315" s="55">
        <v>45159</v>
      </c>
      <c r="F6315" s="18">
        <f t="shared" si="324"/>
        <v>8</v>
      </c>
      <c r="G6315" s="56" t="s">
        <v>12470</v>
      </c>
      <c r="H6315" s="56" t="s">
        <v>12471</v>
      </c>
      <c r="I6315" s="56" t="s">
        <v>12470</v>
      </c>
      <c r="J6315" s="57">
        <v>1844890</v>
      </c>
      <c r="K6315" s="58" t="s">
        <v>11726</v>
      </c>
      <c r="L6315" s="57">
        <v>147591</v>
      </c>
      <c r="M6315" s="59">
        <f t="shared" si="322"/>
        <v>1992481</v>
      </c>
      <c r="N6315">
        <f>+VLOOKUP(C6315,'Thanh toán '!M$8228:N$9243,2,0)</f>
        <v>1992481</v>
      </c>
      <c r="O6315" s="61">
        <f t="shared" si="327"/>
        <v>0</v>
      </c>
      <c r="P6315" t="s">
        <v>25392</v>
      </c>
    </row>
    <row r="6316" spans="1:16" hidden="1" x14ac:dyDescent="0.3">
      <c r="A6316" s="43">
        <v>2023</v>
      </c>
      <c r="B6316" s="56" t="s">
        <v>20414</v>
      </c>
      <c r="C6316" s="19">
        <f t="shared" si="323"/>
        <v>49865</v>
      </c>
      <c r="D6316" s="56" t="s">
        <v>13350</v>
      </c>
      <c r="E6316" s="55">
        <v>45159</v>
      </c>
      <c r="F6316" s="18">
        <f t="shared" si="324"/>
        <v>8</v>
      </c>
      <c r="G6316" s="56" t="s">
        <v>13381</v>
      </c>
      <c r="H6316" s="56" t="s">
        <v>13382</v>
      </c>
      <c r="I6316" s="56" t="s">
        <v>13381</v>
      </c>
      <c r="J6316" s="57">
        <v>1564330</v>
      </c>
      <c r="K6316" s="58" t="s">
        <v>11726</v>
      </c>
      <c r="L6316" s="57">
        <v>125146</v>
      </c>
      <c r="M6316" s="59">
        <f t="shared" si="322"/>
        <v>1689476</v>
      </c>
      <c r="N6316">
        <f>+VLOOKUP(C6316,'Thanh toán '!M$8228:N$9243,2,0)</f>
        <v>1689476</v>
      </c>
      <c r="O6316" s="61">
        <f t="shared" si="327"/>
        <v>0</v>
      </c>
      <c r="P6316" t="s">
        <v>25392</v>
      </c>
    </row>
    <row r="6317" spans="1:16" hidden="1" x14ac:dyDescent="0.3">
      <c r="A6317" s="43">
        <v>2023</v>
      </c>
      <c r="B6317" s="56" t="s">
        <v>20415</v>
      </c>
      <c r="C6317" s="19">
        <f t="shared" si="323"/>
        <v>49866</v>
      </c>
      <c r="D6317" s="56" t="s">
        <v>13350</v>
      </c>
      <c r="E6317" s="55">
        <v>45159</v>
      </c>
      <c r="F6317" s="18">
        <f t="shared" si="324"/>
        <v>8</v>
      </c>
      <c r="G6317" s="56" t="s">
        <v>12254</v>
      </c>
      <c r="H6317" s="56" t="s">
        <v>12255</v>
      </c>
      <c r="I6317" s="56" t="s">
        <v>12254</v>
      </c>
      <c r="J6317" s="57">
        <v>2453840</v>
      </c>
      <c r="K6317" s="58" t="s">
        <v>11726</v>
      </c>
      <c r="L6317" s="57">
        <v>196307</v>
      </c>
      <c r="M6317" s="59">
        <f t="shared" si="322"/>
        <v>2650147</v>
      </c>
      <c r="N6317">
        <f>+VLOOKUP(C6317,'Thanh toán '!M$8228:N$9243,2,0)</f>
        <v>2650147</v>
      </c>
      <c r="O6317" s="61">
        <f t="shared" si="327"/>
        <v>0</v>
      </c>
      <c r="P6317" t="s">
        <v>25392</v>
      </c>
    </row>
    <row r="6318" spans="1:16" hidden="1" x14ac:dyDescent="0.3">
      <c r="A6318" s="43">
        <v>2023</v>
      </c>
      <c r="B6318" s="56" t="s">
        <v>20416</v>
      </c>
      <c r="C6318" s="19">
        <f t="shared" si="323"/>
        <v>49867</v>
      </c>
      <c r="D6318" s="56" t="s">
        <v>13350</v>
      </c>
      <c r="E6318" s="55">
        <v>45159</v>
      </c>
      <c r="F6318" s="18">
        <f t="shared" si="324"/>
        <v>8</v>
      </c>
      <c r="G6318" s="56" t="s">
        <v>11970</v>
      </c>
      <c r="H6318" s="56" t="s">
        <v>11971</v>
      </c>
      <c r="I6318" s="56" t="s">
        <v>13377</v>
      </c>
      <c r="J6318" s="57">
        <v>886641</v>
      </c>
      <c r="K6318" s="58" t="s">
        <v>11726</v>
      </c>
      <c r="L6318" s="57">
        <v>70931</v>
      </c>
      <c r="M6318" s="59">
        <f t="shared" si="322"/>
        <v>957572</v>
      </c>
      <c r="N6318">
        <f>+VLOOKUP(C6318,'Thanh toán '!M$8228:N$9243,2,0)</f>
        <v>957572</v>
      </c>
      <c r="O6318" s="61">
        <f t="shared" si="327"/>
        <v>0</v>
      </c>
      <c r="P6318" t="s">
        <v>25392</v>
      </c>
    </row>
    <row r="6319" spans="1:16" hidden="1" x14ac:dyDescent="0.3">
      <c r="A6319" s="43">
        <v>2023</v>
      </c>
      <c r="B6319" s="56" t="s">
        <v>20417</v>
      </c>
      <c r="C6319" s="19">
        <f t="shared" si="323"/>
        <v>49868</v>
      </c>
      <c r="D6319" s="56" t="s">
        <v>13350</v>
      </c>
      <c r="E6319" s="55">
        <v>45159</v>
      </c>
      <c r="F6319" s="18">
        <f t="shared" si="324"/>
        <v>8</v>
      </c>
      <c r="G6319" s="56" t="s">
        <v>11970</v>
      </c>
      <c r="H6319" s="56" t="s">
        <v>11971</v>
      </c>
      <c r="I6319" s="56" t="s">
        <v>17118</v>
      </c>
      <c r="J6319" s="57">
        <v>741678</v>
      </c>
      <c r="K6319" s="58" t="s">
        <v>11726</v>
      </c>
      <c r="L6319" s="57">
        <v>59334</v>
      </c>
      <c r="M6319" s="59">
        <f t="shared" si="322"/>
        <v>801012</v>
      </c>
      <c r="N6319">
        <f>+VLOOKUP(C6319,'Thanh toán '!M$8228:N$9243,2,0)</f>
        <v>801012</v>
      </c>
      <c r="O6319" s="61">
        <f t="shared" si="327"/>
        <v>0</v>
      </c>
      <c r="P6319" t="s">
        <v>25392</v>
      </c>
    </row>
    <row r="6320" spans="1:16" hidden="1" x14ac:dyDescent="0.3">
      <c r="A6320" s="43">
        <v>2023</v>
      </c>
      <c r="B6320" s="56" t="s">
        <v>20418</v>
      </c>
      <c r="C6320" s="19">
        <f t="shared" si="323"/>
        <v>49887</v>
      </c>
      <c r="D6320" s="56" t="s">
        <v>13350</v>
      </c>
      <c r="E6320" s="55">
        <v>45160</v>
      </c>
      <c r="F6320" s="18">
        <f t="shared" si="324"/>
        <v>8</v>
      </c>
      <c r="G6320" s="56" t="s">
        <v>11799</v>
      </c>
      <c r="H6320" s="56" t="s">
        <v>11725</v>
      </c>
      <c r="I6320" s="56" t="s">
        <v>13407</v>
      </c>
      <c r="J6320" s="57">
        <v>985220</v>
      </c>
      <c r="K6320" s="58" t="s">
        <v>11726</v>
      </c>
      <c r="L6320" s="57">
        <v>78818</v>
      </c>
      <c r="M6320" s="59">
        <f t="shared" si="322"/>
        <v>1064038</v>
      </c>
      <c r="N6320">
        <f>+VLOOKUP(C6320,'Thanh toán '!M$8228:N$9243,2,0)</f>
        <v>1064038</v>
      </c>
      <c r="O6320" s="61">
        <f t="shared" si="327"/>
        <v>0</v>
      </c>
      <c r="P6320" t="s">
        <v>25392</v>
      </c>
    </row>
    <row r="6321" spans="1:16" hidden="1" x14ac:dyDescent="0.3">
      <c r="A6321" s="43">
        <v>2023</v>
      </c>
      <c r="B6321" s="56" t="s">
        <v>20419</v>
      </c>
      <c r="C6321" s="19">
        <f t="shared" si="323"/>
        <v>49888</v>
      </c>
      <c r="D6321" s="56" t="s">
        <v>13350</v>
      </c>
      <c r="E6321" s="55">
        <v>45160</v>
      </c>
      <c r="F6321" s="18">
        <f t="shared" si="324"/>
        <v>8</v>
      </c>
      <c r="G6321" s="56" t="s">
        <v>12357</v>
      </c>
      <c r="H6321" s="56" t="s">
        <v>12358</v>
      </c>
      <c r="I6321" s="56" t="s">
        <v>18356</v>
      </c>
      <c r="J6321" s="57">
        <v>1097150</v>
      </c>
      <c r="K6321" s="58" t="s">
        <v>11726</v>
      </c>
      <c r="L6321" s="57">
        <v>87772</v>
      </c>
      <c r="M6321" s="59">
        <f t="shared" si="322"/>
        <v>1184922</v>
      </c>
      <c r="N6321">
        <f>+VLOOKUP(C6321,'Thanh toán '!M$8228:N$9243,2,0)</f>
        <v>1184922</v>
      </c>
      <c r="O6321" s="61">
        <f t="shared" si="327"/>
        <v>0</v>
      </c>
      <c r="P6321" t="s">
        <v>25392</v>
      </c>
    </row>
    <row r="6322" spans="1:16" hidden="1" x14ac:dyDescent="0.3">
      <c r="A6322" s="43">
        <v>2023</v>
      </c>
      <c r="B6322" s="56" t="s">
        <v>20420</v>
      </c>
      <c r="C6322" s="19">
        <f t="shared" si="323"/>
        <v>49889</v>
      </c>
      <c r="D6322" s="56" t="s">
        <v>13350</v>
      </c>
      <c r="E6322" s="55">
        <v>45160</v>
      </c>
      <c r="F6322" s="18">
        <f t="shared" si="324"/>
        <v>8</v>
      </c>
      <c r="G6322" s="56" t="s">
        <v>11799</v>
      </c>
      <c r="H6322" s="56" t="s">
        <v>11725</v>
      </c>
      <c r="I6322" s="56" t="s">
        <v>13918</v>
      </c>
      <c r="J6322" s="57">
        <v>643089</v>
      </c>
      <c r="K6322" s="58" t="s">
        <v>11726</v>
      </c>
      <c r="L6322" s="57">
        <v>51447</v>
      </c>
      <c r="M6322" s="59">
        <f t="shared" si="322"/>
        <v>694536</v>
      </c>
      <c r="N6322">
        <f>+VLOOKUP(C6322,'Thanh toán '!M$8228:N$9243,2,0)</f>
        <v>694536</v>
      </c>
      <c r="O6322" s="61">
        <f t="shared" si="327"/>
        <v>0</v>
      </c>
      <c r="P6322" t="s">
        <v>25392</v>
      </c>
    </row>
    <row r="6323" spans="1:16" hidden="1" x14ac:dyDescent="0.3">
      <c r="A6323" s="43">
        <v>2023</v>
      </c>
      <c r="B6323" s="56" t="s">
        <v>20421</v>
      </c>
      <c r="C6323" s="19">
        <f t="shared" si="323"/>
        <v>49891</v>
      </c>
      <c r="D6323" s="56" t="s">
        <v>13350</v>
      </c>
      <c r="E6323" s="55">
        <v>45160</v>
      </c>
      <c r="F6323" s="18">
        <f t="shared" si="324"/>
        <v>8</v>
      </c>
      <c r="G6323" s="56" t="s">
        <v>11799</v>
      </c>
      <c r="H6323" s="56" t="s">
        <v>11725</v>
      </c>
      <c r="I6323" s="56" t="s">
        <v>14079</v>
      </c>
      <c r="J6323" s="57">
        <v>370839</v>
      </c>
      <c r="K6323" s="58" t="s">
        <v>11726</v>
      </c>
      <c r="L6323" s="57">
        <v>29667</v>
      </c>
      <c r="M6323" s="59">
        <f t="shared" si="322"/>
        <v>400506</v>
      </c>
      <c r="N6323">
        <f>+VLOOKUP(C6323,'Thanh toán '!M$8228:N$9243,2,0)</f>
        <v>400506</v>
      </c>
      <c r="O6323" s="61">
        <f t="shared" si="327"/>
        <v>0</v>
      </c>
      <c r="P6323" t="s">
        <v>25392</v>
      </c>
    </row>
    <row r="6324" spans="1:16" hidden="1" x14ac:dyDescent="0.3">
      <c r="A6324" s="43">
        <v>2023</v>
      </c>
      <c r="B6324" s="56" t="s">
        <v>20422</v>
      </c>
      <c r="C6324" s="19">
        <f t="shared" si="323"/>
        <v>49896</v>
      </c>
      <c r="D6324" s="56" t="s">
        <v>13350</v>
      </c>
      <c r="E6324" s="55">
        <v>45160</v>
      </c>
      <c r="F6324" s="18">
        <f t="shared" si="324"/>
        <v>8</v>
      </c>
      <c r="G6324" s="56" t="s">
        <v>12239</v>
      </c>
      <c r="H6324" s="56" t="s">
        <v>12240</v>
      </c>
      <c r="I6324" s="56" t="s">
        <v>18228</v>
      </c>
      <c r="J6324" s="57">
        <v>1844890</v>
      </c>
      <c r="K6324" s="58" t="s">
        <v>11726</v>
      </c>
      <c r="L6324" s="57">
        <v>147591</v>
      </c>
      <c r="M6324" s="59">
        <f t="shared" si="322"/>
        <v>1992481</v>
      </c>
      <c r="N6324">
        <f>+VLOOKUP(C6324,'Thanh toán '!M$8228:N$9243,2,0)</f>
        <v>1992481</v>
      </c>
      <c r="O6324" s="61">
        <f t="shared" si="327"/>
        <v>0</v>
      </c>
      <c r="P6324" t="s">
        <v>25392</v>
      </c>
    </row>
    <row r="6325" spans="1:16" hidden="1" x14ac:dyDescent="0.3">
      <c r="A6325" s="43">
        <v>2023</v>
      </c>
      <c r="B6325" s="56" t="s">
        <v>20423</v>
      </c>
      <c r="C6325" s="19">
        <f t="shared" si="323"/>
        <v>49903</v>
      </c>
      <c r="D6325" s="56" t="s">
        <v>13350</v>
      </c>
      <c r="E6325" s="55">
        <v>45160</v>
      </c>
      <c r="F6325" s="18">
        <f t="shared" si="324"/>
        <v>8</v>
      </c>
      <c r="G6325" s="56" t="s">
        <v>11838</v>
      </c>
      <c r="H6325" s="56" t="s">
        <v>11839</v>
      </c>
      <c r="I6325" s="56" t="s">
        <v>13926</v>
      </c>
      <c r="J6325" s="57">
        <v>1061211</v>
      </c>
      <c r="K6325" s="58" t="s">
        <v>11726</v>
      </c>
      <c r="L6325" s="57">
        <v>84897</v>
      </c>
      <c r="M6325" s="59">
        <f t="shared" ref="M6325:M6388" si="328">+L6325+J6325</f>
        <v>1146108</v>
      </c>
      <c r="N6325">
        <f>+VLOOKUP(C6325,'Thanh toán '!M$8228:N$9243,2,0)</f>
        <v>1146108</v>
      </c>
      <c r="O6325" s="61">
        <f t="shared" si="327"/>
        <v>0</v>
      </c>
      <c r="P6325" t="s">
        <v>25392</v>
      </c>
    </row>
    <row r="6326" spans="1:16" hidden="1" x14ac:dyDescent="0.3">
      <c r="A6326" s="43">
        <v>2023</v>
      </c>
      <c r="B6326" s="56" t="s">
        <v>20424</v>
      </c>
      <c r="C6326" s="19">
        <f t="shared" si="323"/>
        <v>49904</v>
      </c>
      <c r="D6326" s="56" t="s">
        <v>13350</v>
      </c>
      <c r="E6326" s="55">
        <v>45160</v>
      </c>
      <c r="F6326" s="18">
        <f t="shared" si="324"/>
        <v>8</v>
      </c>
      <c r="G6326" s="56" t="s">
        <v>12581</v>
      </c>
      <c r="H6326" s="56" t="s">
        <v>12582</v>
      </c>
      <c r="I6326" s="56" t="s">
        <v>12581</v>
      </c>
      <c r="J6326" s="57">
        <v>1544605</v>
      </c>
      <c r="K6326" s="58" t="s">
        <v>11726</v>
      </c>
      <c r="L6326" s="57">
        <v>123568</v>
      </c>
      <c r="M6326" s="59">
        <f t="shared" si="328"/>
        <v>1668173</v>
      </c>
      <c r="N6326">
        <f>+VLOOKUP(C6326,'Thanh toán '!M$8228:N$9243,2,0)</f>
        <v>1668173</v>
      </c>
      <c r="O6326" s="61">
        <f t="shared" si="327"/>
        <v>0</v>
      </c>
      <c r="P6326" t="s">
        <v>25392</v>
      </c>
    </row>
    <row r="6327" spans="1:16" hidden="1" x14ac:dyDescent="0.3">
      <c r="A6327" s="43">
        <v>2023</v>
      </c>
      <c r="B6327" s="56" t="s">
        <v>20425</v>
      </c>
      <c r="C6327" s="19">
        <f t="shared" si="323"/>
        <v>49905</v>
      </c>
      <c r="D6327" s="56" t="s">
        <v>13350</v>
      </c>
      <c r="E6327" s="55">
        <v>45160</v>
      </c>
      <c r="F6327" s="18">
        <f t="shared" si="324"/>
        <v>8</v>
      </c>
      <c r="G6327" s="56" t="s">
        <v>12282</v>
      </c>
      <c r="H6327" s="56" t="s">
        <v>12283</v>
      </c>
      <c r="I6327" s="56" t="s">
        <v>12282</v>
      </c>
      <c r="J6327" s="57">
        <v>2003930</v>
      </c>
      <c r="K6327" s="58" t="s">
        <v>11726</v>
      </c>
      <c r="L6327" s="57">
        <v>160314</v>
      </c>
      <c r="M6327" s="59">
        <f t="shared" si="328"/>
        <v>2164244</v>
      </c>
      <c r="N6327">
        <f>+VLOOKUP(C6327,'Thanh toán '!M$8228:N$9243,2,0)</f>
        <v>2164244</v>
      </c>
      <c r="O6327" s="61">
        <f t="shared" si="327"/>
        <v>0</v>
      </c>
      <c r="P6327" t="s">
        <v>25392</v>
      </c>
    </row>
    <row r="6328" spans="1:16" hidden="1" x14ac:dyDescent="0.3">
      <c r="A6328" s="43">
        <v>2023</v>
      </c>
      <c r="B6328" s="56" t="s">
        <v>20426</v>
      </c>
      <c r="C6328" s="19">
        <f t="shared" si="323"/>
        <v>49906</v>
      </c>
      <c r="D6328" s="56" t="s">
        <v>13350</v>
      </c>
      <c r="E6328" s="55">
        <v>45160</v>
      </c>
      <c r="F6328" s="18">
        <f t="shared" si="324"/>
        <v>8</v>
      </c>
      <c r="G6328" s="56" t="s">
        <v>12282</v>
      </c>
      <c r="H6328" s="56" t="s">
        <v>12283</v>
      </c>
      <c r="I6328" s="56" t="s">
        <v>12282</v>
      </c>
      <c r="J6328" s="57">
        <v>2221160</v>
      </c>
      <c r="K6328" s="58" t="s">
        <v>11726</v>
      </c>
      <c r="L6328" s="57">
        <v>177693</v>
      </c>
      <c r="M6328" s="59">
        <f t="shared" si="328"/>
        <v>2398853</v>
      </c>
      <c r="N6328">
        <f>+VLOOKUP(C6328,'Thanh toán '!M$8228:N$9243,2,0)</f>
        <v>2398853</v>
      </c>
      <c r="O6328" s="61">
        <f t="shared" si="327"/>
        <v>0</v>
      </c>
      <c r="P6328" t="s">
        <v>25392</v>
      </c>
    </row>
    <row r="6329" spans="1:16" hidden="1" x14ac:dyDescent="0.3">
      <c r="A6329" s="43">
        <v>2023</v>
      </c>
      <c r="B6329" s="56" t="s">
        <v>20427</v>
      </c>
      <c r="C6329" s="19">
        <f t="shared" si="323"/>
        <v>49907</v>
      </c>
      <c r="D6329" s="56" t="s">
        <v>13350</v>
      </c>
      <c r="E6329" s="55">
        <v>45160</v>
      </c>
      <c r="F6329" s="18">
        <f t="shared" si="324"/>
        <v>8</v>
      </c>
      <c r="G6329" s="56" t="s">
        <v>11860</v>
      </c>
      <c r="H6329" s="56" t="s">
        <v>11719</v>
      </c>
      <c r="I6329" s="56" t="s">
        <v>14167</v>
      </c>
      <c r="J6329" s="57">
        <v>962485</v>
      </c>
      <c r="K6329" s="58" t="s">
        <v>11726</v>
      </c>
      <c r="L6329" s="57">
        <v>76999</v>
      </c>
      <c r="M6329" s="59">
        <f t="shared" si="328"/>
        <v>1039484</v>
      </c>
      <c r="N6329">
        <f>+VLOOKUP(C6329,'Thanh toán '!M$8228:N$9243,2,0)</f>
        <v>1039484</v>
      </c>
      <c r="O6329" s="61">
        <f t="shared" si="327"/>
        <v>0</v>
      </c>
      <c r="P6329" t="s">
        <v>25392</v>
      </c>
    </row>
    <row r="6330" spans="1:16" hidden="1" x14ac:dyDescent="0.3">
      <c r="A6330" s="43">
        <v>2023</v>
      </c>
      <c r="B6330" s="56" t="s">
        <v>20428</v>
      </c>
      <c r="C6330" s="19">
        <f t="shared" si="323"/>
        <v>49908</v>
      </c>
      <c r="D6330" s="56" t="s">
        <v>13350</v>
      </c>
      <c r="E6330" s="55">
        <v>45160</v>
      </c>
      <c r="F6330" s="18">
        <f t="shared" si="324"/>
        <v>8</v>
      </c>
      <c r="G6330" s="56" t="s">
        <v>11860</v>
      </c>
      <c r="H6330" s="56" t="s">
        <v>11719</v>
      </c>
      <c r="I6330" s="56" t="s">
        <v>14947</v>
      </c>
      <c r="J6330" s="57">
        <v>1236130</v>
      </c>
      <c r="K6330" s="58" t="s">
        <v>11726</v>
      </c>
      <c r="L6330" s="57">
        <v>98890</v>
      </c>
      <c r="M6330" s="59">
        <f t="shared" si="328"/>
        <v>1335020</v>
      </c>
      <c r="N6330">
        <f>+VLOOKUP(C6330,'Thanh toán '!M$8228:N$9243,2,0)</f>
        <v>1335020</v>
      </c>
      <c r="O6330" s="61">
        <f t="shared" si="327"/>
        <v>0</v>
      </c>
      <c r="P6330" t="s">
        <v>25392</v>
      </c>
    </row>
    <row r="6331" spans="1:16" hidden="1" x14ac:dyDescent="0.3">
      <c r="A6331" s="43">
        <v>2023</v>
      </c>
      <c r="B6331" s="56" t="s">
        <v>20429</v>
      </c>
      <c r="C6331" s="19">
        <f t="shared" si="323"/>
        <v>49909</v>
      </c>
      <c r="D6331" s="56" t="s">
        <v>13350</v>
      </c>
      <c r="E6331" s="55">
        <v>45160</v>
      </c>
      <c r="F6331" s="18">
        <f t="shared" si="324"/>
        <v>8</v>
      </c>
      <c r="G6331" s="56" t="s">
        <v>12239</v>
      </c>
      <c r="H6331" s="56" t="s">
        <v>12240</v>
      </c>
      <c r="I6331" s="56" t="s">
        <v>18146</v>
      </c>
      <c r="J6331" s="57">
        <v>1578475</v>
      </c>
      <c r="K6331" s="58" t="s">
        <v>11726</v>
      </c>
      <c r="L6331" s="57">
        <v>126278</v>
      </c>
      <c r="M6331" s="59">
        <f t="shared" si="328"/>
        <v>1704753</v>
      </c>
      <c r="N6331">
        <f>+VLOOKUP(C6331,'Thanh toán '!M$8228:N$9243,2,0)</f>
        <v>1704753</v>
      </c>
      <c r="O6331" s="61">
        <f t="shared" si="327"/>
        <v>0</v>
      </c>
      <c r="P6331" t="s">
        <v>25392</v>
      </c>
    </row>
    <row r="6332" spans="1:16" hidden="1" x14ac:dyDescent="0.3">
      <c r="A6332" s="43">
        <v>2023</v>
      </c>
      <c r="B6332" s="56" t="s">
        <v>20430</v>
      </c>
      <c r="C6332" s="19">
        <f t="shared" si="323"/>
        <v>49922</v>
      </c>
      <c r="D6332" s="56" t="s">
        <v>13350</v>
      </c>
      <c r="E6332" s="55">
        <v>45160</v>
      </c>
      <c r="F6332" s="18">
        <f t="shared" si="324"/>
        <v>8</v>
      </c>
      <c r="G6332" s="56" t="s">
        <v>12309</v>
      </c>
      <c r="H6332" s="56" t="s">
        <v>12310</v>
      </c>
      <c r="I6332" s="56" t="s">
        <v>12309</v>
      </c>
      <c r="J6332" s="57">
        <v>450715</v>
      </c>
      <c r="K6332" s="58" t="s">
        <v>11726</v>
      </c>
      <c r="L6332" s="57">
        <v>36057</v>
      </c>
      <c r="M6332" s="59">
        <f t="shared" si="328"/>
        <v>486772</v>
      </c>
      <c r="N6332">
        <f>+VLOOKUP(C6332,'Thanh toán '!M$8228:N$9243,2,0)</f>
        <v>486772</v>
      </c>
      <c r="O6332" s="61">
        <f t="shared" si="327"/>
        <v>0</v>
      </c>
      <c r="P6332" t="s">
        <v>25392</v>
      </c>
    </row>
    <row r="6333" spans="1:16" hidden="1" x14ac:dyDescent="0.3">
      <c r="A6333" s="43">
        <v>2023</v>
      </c>
      <c r="B6333" s="56" t="s">
        <v>20431</v>
      </c>
      <c r="C6333" s="19">
        <f t="shared" si="323"/>
        <v>49923</v>
      </c>
      <c r="D6333" s="56" t="s">
        <v>13350</v>
      </c>
      <c r="E6333" s="55">
        <v>45160</v>
      </c>
      <c r="F6333" s="18">
        <f t="shared" si="324"/>
        <v>8</v>
      </c>
      <c r="G6333" s="56" t="s">
        <v>12312</v>
      </c>
      <c r="H6333" s="56" t="s">
        <v>12313</v>
      </c>
      <c r="I6333" s="56" t="s">
        <v>12312</v>
      </c>
      <c r="J6333" s="57">
        <v>1102500</v>
      </c>
      <c r="K6333" s="58" t="s">
        <v>11726</v>
      </c>
      <c r="L6333" s="57">
        <v>88200</v>
      </c>
      <c r="M6333" s="59">
        <f t="shared" si="328"/>
        <v>1190700</v>
      </c>
      <c r="N6333">
        <f>+VLOOKUP(C6333,'Thanh toán '!M$8228:N$9243,2,0)</f>
        <v>1190700</v>
      </c>
      <c r="O6333" s="61">
        <f t="shared" si="327"/>
        <v>0</v>
      </c>
      <c r="P6333" t="s">
        <v>25392</v>
      </c>
    </row>
    <row r="6334" spans="1:16" hidden="1" x14ac:dyDescent="0.3">
      <c r="A6334" s="43">
        <v>2023</v>
      </c>
      <c r="B6334" s="56" t="s">
        <v>20432</v>
      </c>
      <c r="C6334" s="19">
        <f t="shared" si="323"/>
        <v>49924</v>
      </c>
      <c r="D6334" s="56" t="s">
        <v>13350</v>
      </c>
      <c r="E6334" s="55">
        <v>45160</v>
      </c>
      <c r="F6334" s="18">
        <f t="shared" si="324"/>
        <v>8</v>
      </c>
      <c r="G6334" s="56" t="s">
        <v>12565</v>
      </c>
      <c r="H6334" s="56" t="s">
        <v>12566</v>
      </c>
      <c r="I6334" s="56" t="s">
        <v>12565</v>
      </c>
      <c r="J6334" s="57">
        <v>450715</v>
      </c>
      <c r="K6334" s="58" t="s">
        <v>11726</v>
      </c>
      <c r="L6334" s="57">
        <v>36057</v>
      </c>
      <c r="M6334" s="59">
        <f t="shared" si="328"/>
        <v>486772</v>
      </c>
      <c r="N6334">
        <f>+VLOOKUP(C6334,'Thanh toán '!M$8228:N$9243,2,0)</f>
        <v>486772</v>
      </c>
      <c r="O6334" s="61">
        <f t="shared" si="327"/>
        <v>0</v>
      </c>
      <c r="P6334" t="s">
        <v>25392</v>
      </c>
    </row>
    <row r="6335" spans="1:16" hidden="1" x14ac:dyDescent="0.3">
      <c r="A6335" s="43">
        <v>2023</v>
      </c>
      <c r="B6335" s="56" t="s">
        <v>20433</v>
      </c>
      <c r="C6335" s="19">
        <f t="shared" si="323"/>
        <v>49925</v>
      </c>
      <c r="D6335" s="56" t="s">
        <v>13350</v>
      </c>
      <c r="E6335" s="55">
        <v>45160</v>
      </c>
      <c r="F6335" s="18">
        <f t="shared" si="324"/>
        <v>8</v>
      </c>
      <c r="G6335" s="56" t="s">
        <v>13007</v>
      </c>
      <c r="H6335" s="56" t="s">
        <v>12569</v>
      </c>
      <c r="I6335" s="56" t="s">
        <v>13007</v>
      </c>
      <c r="J6335" s="57">
        <v>901430</v>
      </c>
      <c r="K6335" s="58" t="s">
        <v>11726</v>
      </c>
      <c r="L6335" s="57">
        <v>72114</v>
      </c>
      <c r="M6335" s="59">
        <f t="shared" si="328"/>
        <v>973544</v>
      </c>
      <c r="N6335">
        <f>+VLOOKUP(C6335,'Thanh toán '!M$8228:N$9243,2,0)</f>
        <v>973544</v>
      </c>
      <c r="O6335" s="61">
        <f t="shared" si="327"/>
        <v>0</v>
      </c>
      <c r="P6335" t="s">
        <v>25392</v>
      </c>
    </row>
    <row r="6336" spans="1:16" hidden="1" x14ac:dyDescent="0.3">
      <c r="A6336" s="43">
        <v>2023</v>
      </c>
      <c r="B6336" s="56" t="s">
        <v>20434</v>
      </c>
      <c r="C6336" s="19">
        <f t="shared" si="323"/>
        <v>49926</v>
      </c>
      <c r="D6336" s="56" t="s">
        <v>13350</v>
      </c>
      <c r="E6336" s="55">
        <v>45160</v>
      </c>
      <c r="F6336" s="18">
        <f t="shared" si="324"/>
        <v>8</v>
      </c>
      <c r="G6336" s="56" t="s">
        <v>12556</v>
      </c>
      <c r="H6336" s="56" t="s">
        <v>12557</v>
      </c>
      <c r="I6336" s="56" t="s">
        <v>12556</v>
      </c>
      <c r="J6336" s="57">
        <v>901430</v>
      </c>
      <c r="K6336" s="58" t="s">
        <v>11726</v>
      </c>
      <c r="L6336" s="57">
        <v>72114</v>
      </c>
      <c r="M6336" s="59">
        <f t="shared" si="328"/>
        <v>973544</v>
      </c>
      <c r="N6336">
        <f>+VLOOKUP(C6336,'Thanh toán '!M$8228:N$9243,2,0)</f>
        <v>973544</v>
      </c>
      <c r="O6336" s="61">
        <f t="shared" si="327"/>
        <v>0</v>
      </c>
      <c r="P6336" t="s">
        <v>25392</v>
      </c>
    </row>
    <row r="6337" spans="1:16" hidden="1" x14ac:dyDescent="0.3">
      <c r="A6337" s="43">
        <v>2023</v>
      </c>
      <c r="B6337" s="56" t="s">
        <v>20435</v>
      </c>
      <c r="C6337" s="19">
        <f t="shared" si="323"/>
        <v>49927</v>
      </c>
      <c r="D6337" s="56" t="s">
        <v>13350</v>
      </c>
      <c r="E6337" s="55">
        <v>45160</v>
      </c>
      <c r="F6337" s="18">
        <f t="shared" si="324"/>
        <v>8</v>
      </c>
      <c r="G6337" s="56" t="s">
        <v>12303</v>
      </c>
      <c r="H6337" s="56" t="s">
        <v>12304</v>
      </c>
      <c r="I6337" s="56" t="s">
        <v>12303</v>
      </c>
      <c r="J6337" s="57">
        <v>450715</v>
      </c>
      <c r="K6337" s="58" t="s">
        <v>11726</v>
      </c>
      <c r="L6337" s="57">
        <v>36057</v>
      </c>
      <c r="M6337" s="59">
        <f t="shared" si="328"/>
        <v>486772</v>
      </c>
      <c r="N6337">
        <f>+VLOOKUP(C6337,'Thanh toán '!M$8228:N$9243,2,0)</f>
        <v>486772</v>
      </c>
      <c r="O6337" s="61">
        <f t="shared" si="327"/>
        <v>0</v>
      </c>
      <c r="P6337" t="s">
        <v>25392</v>
      </c>
    </row>
    <row r="6338" spans="1:16" hidden="1" x14ac:dyDescent="0.3">
      <c r="A6338" s="43">
        <v>2023</v>
      </c>
      <c r="B6338" s="56" t="s">
        <v>20436</v>
      </c>
      <c r="C6338" s="19">
        <f t="shared" si="323"/>
        <v>49928</v>
      </c>
      <c r="D6338" s="56" t="s">
        <v>13350</v>
      </c>
      <c r="E6338" s="55">
        <v>45160</v>
      </c>
      <c r="F6338" s="18">
        <f t="shared" si="324"/>
        <v>8</v>
      </c>
      <c r="G6338" s="56" t="s">
        <v>12549</v>
      </c>
      <c r="H6338" s="56" t="s">
        <v>12550</v>
      </c>
      <c r="I6338" s="56" t="s">
        <v>12549</v>
      </c>
      <c r="J6338" s="57">
        <v>450715</v>
      </c>
      <c r="K6338" s="58" t="s">
        <v>11726</v>
      </c>
      <c r="L6338" s="57">
        <v>36057</v>
      </c>
      <c r="M6338" s="59">
        <f t="shared" si="328"/>
        <v>486772</v>
      </c>
      <c r="N6338">
        <f>+VLOOKUP(C6338,'Thanh toán '!M$8228:N$9243,2,0)</f>
        <v>486772</v>
      </c>
      <c r="O6338" s="61">
        <f t="shared" si="327"/>
        <v>0</v>
      </c>
      <c r="P6338" t="s">
        <v>25392</v>
      </c>
    </row>
    <row r="6339" spans="1:16" hidden="1" x14ac:dyDescent="0.3">
      <c r="A6339" s="43">
        <v>2023</v>
      </c>
      <c r="B6339" s="56" t="s">
        <v>20437</v>
      </c>
      <c r="C6339" s="19">
        <f t="shared" si="323"/>
        <v>49929</v>
      </c>
      <c r="D6339" s="56" t="s">
        <v>13350</v>
      </c>
      <c r="E6339" s="55">
        <v>45160</v>
      </c>
      <c r="F6339" s="18">
        <f t="shared" si="324"/>
        <v>8</v>
      </c>
      <c r="G6339" s="56" t="s">
        <v>12426</v>
      </c>
      <c r="H6339" s="56" t="s">
        <v>12427</v>
      </c>
      <c r="I6339" s="56" t="s">
        <v>12426</v>
      </c>
      <c r="J6339" s="57">
        <v>901430</v>
      </c>
      <c r="K6339" s="58" t="s">
        <v>11726</v>
      </c>
      <c r="L6339" s="57">
        <v>72114</v>
      </c>
      <c r="M6339" s="59">
        <f t="shared" si="328"/>
        <v>973544</v>
      </c>
      <c r="N6339">
        <f>+VLOOKUP(C6339,'Thanh toán '!M$8228:N$9243,2,0)</f>
        <v>973544</v>
      </c>
      <c r="O6339" s="61">
        <f t="shared" si="327"/>
        <v>0</v>
      </c>
      <c r="P6339" t="s">
        <v>25392</v>
      </c>
    </row>
    <row r="6340" spans="1:16" hidden="1" x14ac:dyDescent="0.3">
      <c r="A6340" s="43">
        <v>2023</v>
      </c>
      <c r="B6340" s="56" t="s">
        <v>20438</v>
      </c>
      <c r="C6340" s="19">
        <f t="shared" si="323"/>
        <v>49930</v>
      </c>
      <c r="D6340" s="56" t="s">
        <v>13350</v>
      </c>
      <c r="E6340" s="55">
        <v>45160</v>
      </c>
      <c r="F6340" s="18">
        <f t="shared" si="324"/>
        <v>8</v>
      </c>
      <c r="G6340" s="56" t="s">
        <v>12426</v>
      </c>
      <c r="H6340" s="56" t="s">
        <v>12427</v>
      </c>
      <c r="I6340" s="56" t="s">
        <v>12426</v>
      </c>
      <c r="J6340" s="57">
        <v>551250</v>
      </c>
      <c r="K6340" s="58" t="s">
        <v>11726</v>
      </c>
      <c r="L6340" s="57">
        <v>44100</v>
      </c>
      <c r="M6340" s="59">
        <f t="shared" si="328"/>
        <v>595350</v>
      </c>
      <c r="N6340">
        <f>+VLOOKUP(C6340,'Thanh toán '!M$8228:N$9243,2,0)</f>
        <v>595350</v>
      </c>
      <c r="O6340" s="61">
        <f t="shared" si="327"/>
        <v>0</v>
      </c>
      <c r="P6340" t="s">
        <v>25392</v>
      </c>
    </row>
    <row r="6341" spans="1:16" hidden="1" x14ac:dyDescent="0.3">
      <c r="A6341" s="43">
        <v>2023</v>
      </c>
      <c r="B6341" s="56" t="s">
        <v>20439</v>
      </c>
      <c r="C6341" s="19">
        <f t="shared" si="323"/>
        <v>49931</v>
      </c>
      <c r="D6341" s="56" t="s">
        <v>13350</v>
      </c>
      <c r="E6341" s="55">
        <v>45160</v>
      </c>
      <c r="F6341" s="18">
        <f t="shared" si="324"/>
        <v>8</v>
      </c>
      <c r="G6341" s="56" t="s">
        <v>12574</v>
      </c>
      <c r="H6341" s="56" t="s">
        <v>12575</v>
      </c>
      <c r="I6341" s="56" t="s">
        <v>12574</v>
      </c>
      <c r="J6341" s="57">
        <v>450715</v>
      </c>
      <c r="K6341" s="58" t="s">
        <v>11726</v>
      </c>
      <c r="L6341" s="57">
        <v>36057</v>
      </c>
      <c r="M6341" s="59">
        <f t="shared" si="328"/>
        <v>486772</v>
      </c>
      <c r="N6341">
        <f>+VLOOKUP(C6341,'Thanh toán '!M$8228:N$9243,2,0)</f>
        <v>486772</v>
      </c>
      <c r="O6341" s="61">
        <f t="shared" si="327"/>
        <v>0</v>
      </c>
      <c r="P6341" t="s">
        <v>25392</v>
      </c>
    </row>
    <row r="6342" spans="1:16" hidden="1" x14ac:dyDescent="0.3">
      <c r="A6342" s="43">
        <v>2023</v>
      </c>
      <c r="B6342" s="56" t="s">
        <v>20440</v>
      </c>
      <c r="C6342" s="19">
        <f t="shared" ref="C6342:C6405" si="329">+B6342*1</f>
        <v>49932</v>
      </c>
      <c r="D6342" s="56" t="s">
        <v>13350</v>
      </c>
      <c r="E6342" s="55">
        <v>45160</v>
      </c>
      <c r="F6342" s="18">
        <f t="shared" ref="F6342:F6405" si="330">+MONTH(E6342)</f>
        <v>8</v>
      </c>
      <c r="G6342" s="56" t="s">
        <v>12562</v>
      </c>
      <c r="H6342" s="56" t="s">
        <v>12563</v>
      </c>
      <c r="I6342" s="56" t="s">
        <v>12562</v>
      </c>
      <c r="J6342" s="57">
        <v>450715</v>
      </c>
      <c r="K6342" s="58" t="s">
        <v>11726</v>
      </c>
      <c r="L6342" s="57">
        <v>36057</v>
      </c>
      <c r="M6342" s="59">
        <f t="shared" si="328"/>
        <v>486772</v>
      </c>
      <c r="N6342">
        <f>+VLOOKUP(C6342,'Thanh toán '!M$8228:N$9243,2,0)</f>
        <v>486772</v>
      </c>
      <c r="O6342" s="61">
        <f t="shared" si="327"/>
        <v>0</v>
      </c>
      <c r="P6342" t="s">
        <v>25392</v>
      </c>
    </row>
    <row r="6343" spans="1:16" hidden="1" x14ac:dyDescent="0.3">
      <c r="A6343" s="43">
        <v>2023</v>
      </c>
      <c r="B6343" s="56" t="s">
        <v>20441</v>
      </c>
      <c r="C6343" s="19">
        <f t="shared" si="329"/>
        <v>49933</v>
      </c>
      <c r="D6343" s="56" t="s">
        <v>13350</v>
      </c>
      <c r="E6343" s="55">
        <v>45160</v>
      </c>
      <c r="F6343" s="18">
        <f t="shared" si="330"/>
        <v>8</v>
      </c>
      <c r="G6343" s="56" t="s">
        <v>12650</v>
      </c>
      <c r="H6343" s="56" t="s">
        <v>12651</v>
      </c>
      <c r="I6343" s="56" t="s">
        <v>12650</v>
      </c>
      <c r="J6343" s="57">
        <v>450715</v>
      </c>
      <c r="K6343" s="58" t="s">
        <v>11726</v>
      </c>
      <c r="L6343" s="57">
        <v>36057</v>
      </c>
      <c r="M6343" s="59">
        <f t="shared" si="328"/>
        <v>486772</v>
      </c>
      <c r="N6343">
        <f>+VLOOKUP(C6343,'Thanh toán '!M$8228:N$9243,2,0)</f>
        <v>486772</v>
      </c>
      <c r="O6343" s="61">
        <f t="shared" si="327"/>
        <v>0</v>
      </c>
      <c r="P6343" t="s">
        <v>25392</v>
      </c>
    </row>
    <row r="6344" spans="1:16" hidden="1" x14ac:dyDescent="0.3">
      <c r="A6344" s="43">
        <v>2023</v>
      </c>
      <c r="B6344" s="56" t="s">
        <v>20442</v>
      </c>
      <c r="C6344" s="19">
        <f t="shared" si="329"/>
        <v>49934</v>
      </c>
      <c r="D6344" s="56" t="s">
        <v>13350</v>
      </c>
      <c r="E6344" s="55">
        <v>45160</v>
      </c>
      <c r="F6344" s="18">
        <f t="shared" si="330"/>
        <v>8</v>
      </c>
      <c r="G6344" s="56" t="s">
        <v>12788</v>
      </c>
      <c r="H6344" s="56" t="s">
        <v>12789</v>
      </c>
      <c r="I6344" s="56" t="s">
        <v>12788</v>
      </c>
      <c r="J6344" s="57">
        <v>450715</v>
      </c>
      <c r="K6344" s="58" t="s">
        <v>11726</v>
      </c>
      <c r="L6344" s="57">
        <v>36057</v>
      </c>
      <c r="M6344" s="59">
        <f t="shared" si="328"/>
        <v>486772</v>
      </c>
      <c r="N6344">
        <f>+VLOOKUP(C6344,'Thanh toán '!M$8228:N$9243,2,0)</f>
        <v>486772</v>
      </c>
      <c r="O6344" s="61">
        <f t="shared" si="327"/>
        <v>0</v>
      </c>
      <c r="P6344" t="s">
        <v>25392</v>
      </c>
    </row>
    <row r="6345" spans="1:16" hidden="1" x14ac:dyDescent="0.3">
      <c r="A6345" s="43">
        <v>2023</v>
      </c>
      <c r="B6345" s="56" t="s">
        <v>20443</v>
      </c>
      <c r="C6345" s="19">
        <f t="shared" si="329"/>
        <v>49935</v>
      </c>
      <c r="D6345" s="56" t="s">
        <v>13350</v>
      </c>
      <c r="E6345" s="55">
        <v>45160</v>
      </c>
      <c r="F6345" s="18">
        <f t="shared" si="330"/>
        <v>8</v>
      </c>
      <c r="G6345" s="56" t="s">
        <v>12571</v>
      </c>
      <c r="H6345" s="56" t="s">
        <v>12572</v>
      </c>
      <c r="I6345" s="56" t="s">
        <v>12571</v>
      </c>
      <c r="J6345" s="57">
        <v>450715</v>
      </c>
      <c r="K6345" s="58" t="s">
        <v>11726</v>
      </c>
      <c r="L6345" s="57">
        <v>36057</v>
      </c>
      <c r="M6345" s="59">
        <f t="shared" si="328"/>
        <v>486772</v>
      </c>
      <c r="N6345">
        <f>+VLOOKUP(C6345,'Thanh toán '!M$8228:N$9243,2,0)</f>
        <v>486772</v>
      </c>
      <c r="O6345" s="61">
        <f t="shared" si="327"/>
        <v>0</v>
      </c>
      <c r="P6345" t="s">
        <v>25392</v>
      </c>
    </row>
    <row r="6346" spans="1:16" hidden="1" x14ac:dyDescent="0.3">
      <c r="A6346" s="43">
        <v>2023</v>
      </c>
      <c r="B6346" s="56" t="s">
        <v>20444</v>
      </c>
      <c r="C6346" s="19">
        <f t="shared" si="329"/>
        <v>49936</v>
      </c>
      <c r="D6346" s="56" t="s">
        <v>13350</v>
      </c>
      <c r="E6346" s="55">
        <v>45160</v>
      </c>
      <c r="F6346" s="18">
        <f t="shared" si="330"/>
        <v>8</v>
      </c>
      <c r="G6346" s="56" t="s">
        <v>12690</v>
      </c>
      <c r="H6346" s="56" t="s">
        <v>12691</v>
      </c>
      <c r="I6346" s="56" t="s">
        <v>12690</v>
      </c>
      <c r="J6346" s="57">
        <v>450715</v>
      </c>
      <c r="K6346" s="58" t="s">
        <v>11726</v>
      </c>
      <c r="L6346" s="57">
        <v>36057</v>
      </c>
      <c r="M6346" s="59">
        <f t="shared" si="328"/>
        <v>486772</v>
      </c>
      <c r="N6346">
        <f>+VLOOKUP(C6346,'Thanh toán '!M$8228:N$9243,2,0)</f>
        <v>486772</v>
      </c>
      <c r="O6346" s="61">
        <f t="shared" si="327"/>
        <v>0</v>
      </c>
      <c r="P6346" t="s">
        <v>25392</v>
      </c>
    </row>
    <row r="6347" spans="1:16" hidden="1" x14ac:dyDescent="0.3">
      <c r="A6347" s="43">
        <v>2023</v>
      </c>
      <c r="B6347" s="56" t="s">
        <v>20445</v>
      </c>
      <c r="C6347" s="19">
        <f t="shared" si="329"/>
        <v>49937</v>
      </c>
      <c r="D6347" s="56" t="s">
        <v>13350</v>
      </c>
      <c r="E6347" s="55">
        <v>45160</v>
      </c>
      <c r="F6347" s="18">
        <f t="shared" si="330"/>
        <v>8</v>
      </c>
      <c r="G6347" s="56" t="s">
        <v>12309</v>
      </c>
      <c r="H6347" s="56" t="s">
        <v>12310</v>
      </c>
      <c r="I6347" s="56" t="s">
        <v>13557</v>
      </c>
      <c r="J6347" s="57">
        <v>450715</v>
      </c>
      <c r="K6347" s="58" t="s">
        <v>11726</v>
      </c>
      <c r="L6347" s="57">
        <v>36057</v>
      </c>
      <c r="M6347" s="59">
        <f t="shared" si="328"/>
        <v>486772</v>
      </c>
      <c r="N6347">
        <f>+VLOOKUP(C6347,'Thanh toán '!M$8228:N$9243,2,0)</f>
        <v>486772</v>
      </c>
      <c r="O6347" s="61">
        <f t="shared" si="327"/>
        <v>0</v>
      </c>
      <c r="P6347" t="s">
        <v>25392</v>
      </c>
    </row>
    <row r="6348" spans="1:16" hidden="1" x14ac:dyDescent="0.3">
      <c r="A6348" s="43">
        <v>2023</v>
      </c>
      <c r="B6348" s="56" t="s">
        <v>20446</v>
      </c>
      <c r="C6348" s="19">
        <f t="shared" si="329"/>
        <v>49938</v>
      </c>
      <c r="D6348" s="56" t="s">
        <v>13350</v>
      </c>
      <c r="E6348" s="55">
        <v>45160</v>
      </c>
      <c r="F6348" s="18">
        <f t="shared" si="330"/>
        <v>8</v>
      </c>
      <c r="G6348" s="56" t="s">
        <v>12300</v>
      </c>
      <c r="H6348" s="56" t="s">
        <v>12301</v>
      </c>
      <c r="I6348" s="56" t="s">
        <v>19812</v>
      </c>
      <c r="J6348" s="57">
        <v>450715</v>
      </c>
      <c r="K6348" s="58" t="s">
        <v>11726</v>
      </c>
      <c r="L6348" s="57">
        <v>36057</v>
      </c>
      <c r="M6348" s="59">
        <f t="shared" si="328"/>
        <v>486772</v>
      </c>
      <c r="N6348">
        <f>+VLOOKUP(C6348,'Thanh toán '!M$8228:N$9243,2,0)</f>
        <v>486772</v>
      </c>
      <c r="O6348" s="61">
        <f t="shared" si="327"/>
        <v>0</v>
      </c>
      <c r="P6348" t="s">
        <v>25392</v>
      </c>
    </row>
    <row r="6349" spans="1:16" hidden="1" x14ac:dyDescent="0.3">
      <c r="A6349" s="43">
        <v>2023</v>
      </c>
      <c r="B6349" s="56" t="s">
        <v>20447</v>
      </c>
      <c r="C6349" s="19">
        <f t="shared" si="329"/>
        <v>49939</v>
      </c>
      <c r="D6349" s="56" t="s">
        <v>13350</v>
      </c>
      <c r="E6349" s="55">
        <v>45160</v>
      </c>
      <c r="F6349" s="18">
        <f t="shared" si="330"/>
        <v>8</v>
      </c>
      <c r="G6349" s="56" t="s">
        <v>12293</v>
      </c>
      <c r="H6349" s="56" t="s">
        <v>12294</v>
      </c>
      <c r="I6349" s="56" t="s">
        <v>12293</v>
      </c>
      <c r="J6349" s="57">
        <v>450715</v>
      </c>
      <c r="K6349" s="58" t="s">
        <v>11726</v>
      </c>
      <c r="L6349" s="57">
        <v>36057</v>
      </c>
      <c r="M6349" s="59">
        <f t="shared" si="328"/>
        <v>486772</v>
      </c>
      <c r="N6349">
        <f>+VLOOKUP(C6349,'Thanh toán '!M$8228:N$9243,2,0)</f>
        <v>486772</v>
      </c>
      <c r="O6349" s="61">
        <f t="shared" si="327"/>
        <v>0</v>
      </c>
      <c r="P6349" t="s">
        <v>25392</v>
      </c>
    </row>
    <row r="6350" spans="1:16" hidden="1" x14ac:dyDescent="0.3">
      <c r="A6350" s="43">
        <v>2023</v>
      </c>
      <c r="B6350" s="56" t="s">
        <v>20448</v>
      </c>
      <c r="C6350" s="19">
        <f t="shared" si="329"/>
        <v>49940</v>
      </c>
      <c r="D6350" s="56" t="s">
        <v>13350</v>
      </c>
      <c r="E6350" s="55">
        <v>45160</v>
      </c>
      <c r="F6350" s="18">
        <f t="shared" si="330"/>
        <v>8</v>
      </c>
      <c r="G6350" s="56" t="s">
        <v>12263</v>
      </c>
      <c r="H6350" s="56" t="s">
        <v>12264</v>
      </c>
      <c r="I6350" s="56" t="s">
        <v>12263</v>
      </c>
      <c r="J6350" s="57">
        <v>901430</v>
      </c>
      <c r="K6350" s="58" t="s">
        <v>11726</v>
      </c>
      <c r="L6350" s="57">
        <v>72114</v>
      </c>
      <c r="M6350" s="59">
        <f t="shared" si="328"/>
        <v>973544</v>
      </c>
      <c r="N6350">
        <f>+VLOOKUP(C6350,'Thanh toán '!M$8228:N$9243,2,0)</f>
        <v>973544</v>
      </c>
      <c r="O6350" s="61">
        <f t="shared" si="327"/>
        <v>0</v>
      </c>
      <c r="P6350" t="s">
        <v>25392</v>
      </c>
    </row>
    <row r="6351" spans="1:16" hidden="1" x14ac:dyDescent="0.3">
      <c r="A6351" s="43">
        <v>2023</v>
      </c>
      <c r="B6351" s="56" t="s">
        <v>20449</v>
      </c>
      <c r="C6351" s="19">
        <f t="shared" si="329"/>
        <v>49941</v>
      </c>
      <c r="D6351" s="56" t="s">
        <v>13350</v>
      </c>
      <c r="E6351" s="55">
        <v>45160</v>
      </c>
      <c r="F6351" s="18">
        <f t="shared" si="330"/>
        <v>8</v>
      </c>
      <c r="G6351" s="56" t="s">
        <v>12788</v>
      </c>
      <c r="H6351" s="56" t="s">
        <v>12789</v>
      </c>
      <c r="I6351" s="56" t="s">
        <v>12788</v>
      </c>
      <c r="J6351" s="57">
        <v>1863310</v>
      </c>
      <c r="K6351" s="58" t="s">
        <v>11726</v>
      </c>
      <c r="L6351" s="57">
        <v>149065</v>
      </c>
      <c r="M6351" s="59">
        <f t="shared" si="328"/>
        <v>2012375</v>
      </c>
      <c r="N6351">
        <f>+VLOOKUP(C6351,'Thanh toán '!M$8228:N$9243,2,0)</f>
        <v>2012375</v>
      </c>
      <c r="O6351" s="61">
        <f t="shared" si="327"/>
        <v>0</v>
      </c>
      <c r="P6351" t="s">
        <v>25392</v>
      </c>
    </row>
    <row r="6352" spans="1:16" hidden="1" x14ac:dyDescent="0.3">
      <c r="A6352" s="43">
        <v>2023</v>
      </c>
      <c r="B6352" s="56" t="s">
        <v>20450</v>
      </c>
      <c r="C6352" s="19">
        <f t="shared" si="329"/>
        <v>49942</v>
      </c>
      <c r="D6352" s="56" t="s">
        <v>13350</v>
      </c>
      <c r="E6352" s="55">
        <v>45160</v>
      </c>
      <c r="F6352" s="18">
        <f t="shared" si="330"/>
        <v>8</v>
      </c>
      <c r="G6352" s="56" t="s">
        <v>12309</v>
      </c>
      <c r="H6352" s="56" t="s">
        <v>12310</v>
      </c>
      <c r="I6352" s="56" t="s">
        <v>13557</v>
      </c>
      <c r="J6352" s="57">
        <v>1517775</v>
      </c>
      <c r="K6352" s="58" t="s">
        <v>11726</v>
      </c>
      <c r="L6352" s="57">
        <v>121422</v>
      </c>
      <c r="M6352" s="59">
        <f t="shared" si="328"/>
        <v>1639197</v>
      </c>
      <c r="N6352">
        <f>+VLOOKUP(C6352,'Thanh toán '!M$8228:N$9243,2,0)</f>
        <v>1639197</v>
      </c>
      <c r="O6352" s="61">
        <f t="shared" si="327"/>
        <v>0</v>
      </c>
      <c r="P6352" t="s">
        <v>25392</v>
      </c>
    </row>
    <row r="6353" spans="1:16" hidden="1" x14ac:dyDescent="0.3">
      <c r="A6353" s="43">
        <v>2023</v>
      </c>
      <c r="B6353" s="56" t="s">
        <v>20451</v>
      </c>
      <c r="C6353" s="19">
        <f t="shared" si="329"/>
        <v>49943</v>
      </c>
      <c r="D6353" s="56" t="s">
        <v>13350</v>
      </c>
      <c r="E6353" s="55">
        <v>45160</v>
      </c>
      <c r="F6353" s="18">
        <f t="shared" si="330"/>
        <v>8</v>
      </c>
      <c r="G6353" s="56" t="s">
        <v>12309</v>
      </c>
      <c r="H6353" s="56" t="s">
        <v>12310</v>
      </c>
      <c r="I6353" s="56" t="s">
        <v>12309</v>
      </c>
      <c r="J6353" s="57">
        <v>8909400</v>
      </c>
      <c r="K6353" s="58" t="s">
        <v>11726</v>
      </c>
      <c r="L6353" s="57">
        <v>712752</v>
      </c>
      <c r="M6353" s="59">
        <f t="shared" si="328"/>
        <v>9622152</v>
      </c>
      <c r="N6353">
        <f>+VLOOKUP(C6353,'Thanh toán '!M$8228:N$9243,2,0)</f>
        <v>9622152</v>
      </c>
      <c r="O6353" s="61">
        <f t="shared" si="327"/>
        <v>0</v>
      </c>
      <c r="P6353" t="s">
        <v>25392</v>
      </c>
    </row>
    <row r="6354" spans="1:16" hidden="1" x14ac:dyDescent="0.3">
      <c r="A6354" s="43">
        <v>2023</v>
      </c>
      <c r="B6354" s="56" t="s">
        <v>20452</v>
      </c>
      <c r="C6354" s="19">
        <f t="shared" si="329"/>
        <v>49944</v>
      </c>
      <c r="D6354" s="56" t="s">
        <v>13350</v>
      </c>
      <c r="E6354" s="55">
        <v>45160</v>
      </c>
      <c r="F6354" s="18">
        <f t="shared" si="330"/>
        <v>8</v>
      </c>
      <c r="G6354" s="56" t="s">
        <v>12650</v>
      </c>
      <c r="H6354" s="56" t="s">
        <v>12651</v>
      </c>
      <c r="I6354" s="56" t="s">
        <v>12650</v>
      </c>
      <c r="J6354" s="57">
        <v>1931485</v>
      </c>
      <c r="K6354" s="58" t="s">
        <v>11726</v>
      </c>
      <c r="L6354" s="57">
        <v>154519</v>
      </c>
      <c r="M6354" s="59">
        <f t="shared" si="328"/>
        <v>2086004</v>
      </c>
      <c r="N6354">
        <f>+VLOOKUP(C6354,'Thanh toán '!M$8228:N$9243,2,0)</f>
        <v>2086004</v>
      </c>
      <c r="O6354" s="61">
        <f t="shared" si="327"/>
        <v>0</v>
      </c>
      <c r="P6354" t="s">
        <v>25392</v>
      </c>
    </row>
    <row r="6355" spans="1:16" hidden="1" x14ac:dyDescent="0.3">
      <c r="A6355" s="43">
        <v>2023</v>
      </c>
      <c r="B6355" s="56" t="s">
        <v>20453</v>
      </c>
      <c r="C6355" s="19">
        <f t="shared" si="329"/>
        <v>49945</v>
      </c>
      <c r="D6355" s="56" t="s">
        <v>13350</v>
      </c>
      <c r="E6355" s="55">
        <v>45160</v>
      </c>
      <c r="F6355" s="18">
        <f t="shared" si="330"/>
        <v>8</v>
      </c>
      <c r="G6355" s="56" t="s">
        <v>12426</v>
      </c>
      <c r="H6355" s="56" t="s">
        <v>12427</v>
      </c>
      <c r="I6355" s="56" t="s">
        <v>12426</v>
      </c>
      <c r="J6355" s="57">
        <v>2637660</v>
      </c>
      <c r="K6355" s="58" t="s">
        <v>11726</v>
      </c>
      <c r="L6355" s="57">
        <v>211013</v>
      </c>
      <c r="M6355" s="59">
        <f t="shared" si="328"/>
        <v>2848673</v>
      </c>
      <c r="N6355">
        <f>+VLOOKUP(C6355,'Thanh toán '!M$8228:N$9243,2,0)</f>
        <v>2848673</v>
      </c>
      <c r="O6355" s="61">
        <f t="shared" ref="O6355:O6382" si="331">+N6355-M6355</f>
        <v>0</v>
      </c>
      <c r="P6355" t="s">
        <v>25392</v>
      </c>
    </row>
    <row r="6356" spans="1:16" hidden="1" x14ac:dyDescent="0.3">
      <c r="A6356" s="43">
        <v>2023</v>
      </c>
      <c r="B6356" s="56" t="s">
        <v>20454</v>
      </c>
      <c r="C6356" s="19">
        <f t="shared" si="329"/>
        <v>49946</v>
      </c>
      <c r="D6356" s="56" t="s">
        <v>13350</v>
      </c>
      <c r="E6356" s="55">
        <v>45160</v>
      </c>
      <c r="F6356" s="18">
        <f t="shared" si="330"/>
        <v>8</v>
      </c>
      <c r="G6356" s="56" t="s">
        <v>12293</v>
      </c>
      <c r="H6356" s="56" t="s">
        <v>12294</v>
      </c>
      <c r="I6356" s="56" t="s">
        <v>12293</v>
      </c>
      <c r="J6356" s="57">
        <v>1612400</v>
      </c>
      <c r="K6356" s="58" t="s">
        <v>11726</v>
      </c>
      <c r="L6356" s="57">
        <v>128992</v>
      </c>
      <c r="M6356" s="59">
        <f t="shared" si="328"/>
        <v>1741392</v>
      </c>
      <c r="N6356">
        <f>+VLOOKUP(C6356,'Thanh toán '!M$8228:N$9243,2,0)</f>
        <v>1741392</v>
      </c>
      <c r="O6356" s="61">
        <f t="shared" si="331"/>
        <v>0</v>
      </c>
      <c r="P6356" t="s">
        <v>25392</v>
      </c>
    </row>
    <row r="6357" spans="1:16" hidden="1" x14ac:dyDescent="0.3">
      <c r="A6357" s="43">
        <v>2023</v>
      </c>
      <c r="B6357" s="56" t="s">
        <v>20455</v>
      </c>
      <c r="C6357" s="19">
        <f t="shared" si="329"/>
        <v>49947</v>
      </c>
      <c r="D6357" s="56" t="s">
        <v>13350</v>
      </c>
      <c r="E6357" s="55">
        <v>45160</v>
      </c>
      <c r="F6357" s="18">
        <f t="shared" si="330"/>
        <v>8</v>
      </c>
      <c r="G6357" s="56" t="s">
        <v>12263</v>
      </c>
      <c r="H6357" s="56" t="s">
        <v>12264</v>
      </c>
      <c r="I6357" s="56" t="s">
        <v>12263</v>
      </c>
      <c r="J6357" s="57">
        <v>3895410</v>
      </c>
      <c r="K6357" s="58" t="s">
        <v>11726</v>
      </c>
      <c r="L6357" s="57">
        <v>311633</v>
      </c>
      <c r="M6357" s="59">
        <f t="shared" si="328"/>
        <v>4207043</v>
      </c>
      <c r="N6357">
        <f>+VLOOKUP(C6357,'Thanh toán '!M$8228:N$9243,2,0)</f>
        <v>4207043</v>
      </c>
      <c r="O6357" s="61">
        <f t="shared" si="331"/>
        <v>0</v>
      </c>
      <c r="P6357" t="s">
        <v>25392</v>
      </c>
    </row>
    <row r="6358" spans="1:16" hidden="1" x14ac:dyDescent="0.3">
      <c r="A6358" s="43">
        <v>2023</v>
      </c>
      <c r="B6358" s="56" t="s">
        <v>20456</v>
      </c>
      <c r="C6358" s="19">
        <f t="shared" si="329"/>
        <v>49948</v>
      </c>
      <c r="D6358" s="56" t="s">
        <v>13350</v>
      </c>
      <c r="E6358" s="55">
        <v>45160</v>
      </c>
      <c r="F6358" s="18">
        <f t="shared" si="330"/>
        <v>8</v>
      </c>
      <c r="G6358" s="56" t="s">
        <v>12556</v>
      </c>
      <c r="H6358" s="56" t="s">
        <v>12557</v>
      </c>
      <c r="I6358" s="56" t="s">
        <v>12556</v>
      </c>
      <c r="J6358" s="57">
        <v>734310</v>
      </c>
      <c r="K6358" s="58" t="s">
        <v>11726</v>
      </c>
      <c r="L6358" s="57">
        <v>58745</v>
      </c>
      <c r="M6358" s="59">
        <f t="shared" si="328"/>
        <v>793055</v>
      </c>
      <c r="N6358">
        <f>+VLOOKUP(C6358,'Thanh toán '!M$8228:N$9243,2,0)</f>
        <v>793055</v>
      </c>
      <c r="O6358" s="61">
        <f t="shared" si="331"/>
        <v>0</v>
      </c>
      <c r="P6358" t="s">
        <v>25392</v>
      </c>
    </row>
    <row r="6359" spans="1:16" hidden="1" x14ac:dyDescent="0.3">
      <c r="A6359" s="43">
        <v>2023</v>
      </c>
      <c r="B6359" s="56" t="s">
        <v>20457</v>
      </c>
      <c r="C6359" s="19">
        <f t="shared" si="329"/>
        <v>49949</v>
      </c>
      <c r="D6359" s="56" t="s">
        <v>13350</v>
      </c>
      <c r="E6359" s="55">
        <v>45160</v>
      </c>
      <c r="F6359" s="18">
        <f t="shared" si="330"/>
        <v>8</v>
      </c>
      <c r="G6359" s="56" t="s">
        <v>12549</v>
      </c>
      <c r="H6359" s="56" t="s">
        <v>12550</v>
      </c>
      <c r="I6359" s="56" t="s">
        <v>12549</v>
      </c>
      <c r="J6359" s="57">
        <v>3035550</v>
      </c>
      <c r="K6359" s="58" t="s">
        <v>11726</v>
      </c>
      <c r="L6359" s="57">
        <v>242844</v>
      </c>
      <c r="M6359" s="59">
        <f t="shared" si="328"/>
        <v>3278394</v>
      </c>
      <c r="N6359">
        <f>+VLOOKUP(C6359,'Thanh toán '!M$8228:N$9243,2,0)</f>
        <v>3278394</v>
      </c>
      <c r="O6359" s="61">
        <f t="shared" si="331"/>
        <v>0</v>
      </c>
      <c r="P6359" t="s">
        <v>25392</v>
      </c>
    </row>
    <row r="6360" spans="1:16" hidden="1" x14ac:dyDescent="0.3">
      <c r="A6360" s="43">
        <v>2023</v>
      </c>
      <c r="B6360" s="56" t="s">
        <v>20458</v>
      </c>
      <c r="C6360" s="19">
        <f t="shared" si="329"/>
        <v>49950</v>
      </c>
      <c r="D6360" s="56" t="s">
        <v>13350</v>
      </c>
      <c r="E6360" s="55">
        <v>45160</v>
      </c>
      <c r="F6360" s="18">
        <f t="shared" si="330"/>
        <v>8</v>
      </c>
      <c r="G6360" s="56" t="s">
        <v>11799</v>
      </c>
      <c r="H6360" s="56" t="s">
        <v>11725</v>
      </c>
      <c r="I6360" s="56" t="s">
        <v>15363</v>
      </c>
      <c r="J6360" s="57">
        <v>519339</v>
      </c>
      <c r="K6360" s="58" t="s">
        <v>11726</v>
      </c>
      <c r="L6360" s="57">
        <v>41547</v>
      </c>
      <c r="M6360" s="59">
        <f t="shared" si="328"/>
        <v>560886</v>
      </c>
      <c r="N6360">
        <f>+VLOOKUP(C6360,'Thanh toán '!M$8228:N$9243,2,0)</f>
        <v>560886</v>
      </c>
      <c r="O6360" s="61">
        <f t="shared" si="331"/>
        <v>0</v>
      </c>
      <c r="P6360" t="s">
        <v>25392</v>
      </c>
    </row>
    <row r="6361" spans="1:16" hidden="1" x14ac:dyDescent="0.3">
      <c r="A6361" s="43">
        <v>2023</v>
      </c>
      <c r="B6361" s="56" t="s">
        <v>20459</v>
      </c>
      <c r="C6361" s="19">
        <f t="shared" si="329"/>
        <v>49951</v>
      </c>
      <c r="D6361" s="56" t="s">
        <v>13350</v>
      </c>
      <c r="E6361" s="55">
        <v>45160</v>
      </c>
      <c r="F6361" s="18">
        <f t="shared" si="330"/>
        <v>8</v>
      </c>
      <c r="G6361" s="56" t="s">
        <v>11799</v>
      </c>
      <c r="H6361" s="56" t="s">
        <v>11725</v>
      </c>
      <c r="I6361" s="56" t="s">
        <v>13532</v>
      </c>
      <c r="J6361" s="57">
        <v>840181</v>
      </c>
      <c r="K6361" s="58" t="s">
        <v>11726</v>
      </c>
      <c r="L6361" s="57">
        <v>67214</v>
      </c>
      <c r="M6361" s="59">
        <f t="shared" si="328"/>
        <v>907395</v>
      </c>
      <c r="N6361">
        <f>+VLOOKUP(C6361,'Thanh toán '!M$8228:N$9243,2,0)</f>
        <v>907395</v>
      </c>
      <c r="O6361" s="61">
        <f t="shared" si="331"/>
        <v>0</v>
      </c>
      <c r="P6361" t="s">
        <v>25392</v>
      </c>
    </row>
    <row r="6362" spans="1:16" hidden="1" x14ac:dyDescent="0.3">
      <c r="A6362" s="43">
        <v>2023</v>
      </c>
      <c r="B6362" s="56" t="s">
        <v>20460</v>
      </c>
      <c r="C6362" s="19">
        <f t="shared" si="329"/>
        <v>49955</v>
      </c>
      <c r="D6362" s="56" t="s">
        <v>13350</v>
      </c>
      <c r="E6362" s="55">
        <v>45161</v>
      </c>
      <c r="F6362" s="18">
        <f t="shared" si="330"/>
        <v>8</v>
      </c>
      <c r="G6362" s="56" t="s">
        <v>12371</v>
      </c>
      <c r="H6362" s="56" t="s">
        <v>12372</v>
      </c>
      <c r="I6362" s="56" t="s">
        <v>12371</v>
      </c>
      <c r="J6362" s="57">
        <v>551250</v>
      </c>
      <c r="K6362" s="58" t="s">
        <v>11726</v>
      </c>
      <c r="L6362" s="57">
        <v>44100</v>
      </c>
      <c r="M6362" s="59">
        <f t="shared" si="328"/>
        <v>595350</v>
      </c>
      <c r="N6362">
        <f>+VLOOKUP(C6362,'Thanh toán '!M$8228:N$9243,2,0)</f>
        <v>595350</v>
      </c>
      <c r="O6362" s="61">
        <f t="shared" si="331"/>
        <v>0</v>
      </c>
      <c r="P6362" t="s">
        <v>25392</v>
      </c>
    </row>
    <row r="6363" spans="1:16" hidden="1" x14ac:dyDescent="0.3">
      <c r="A6363" s="43">
        <v>2023</v>
      </c>
      <c r="B6363" s="56" t="s">
        <v>20461</v>
      </c>
      <c r="C6363" s="19">
        <f t="shared" si="329"/>
        <v>49956</v>
      </c>
      <c r="D6363" s="56" t="s">
        <v>13350</v>
      </c>
      <c r="E6363" s="55">
        <v>45161</v>
      </c>
      <c r="F6363" s="18">
        <f t="shared" si="330"/>
        <v>8</v>
      </c>
      <c r="G6363" s="56" t="s">
        <v>12371</v>
      </c>
      <c r="H6363" s="56" t="s">
        <v>12372</v>
      </c>
      <c r="I6363" s="56" t="s">
        <v>12371</v>
      </c>
      <c r="J6363" s="57">
        <v>1924970</v>
      </c>
      <c r="K6363" s="58" t="s">
        <v>11726</v>
      </c>
      <c r="L6363" s="57">
        <v>153998</v>
      </c>
      <c r="M6363" s="59">
        <f t="shared" si="328"/>
        <v>2078968</v>
      </c>
      <c r="N6363">
        <f>+VLOOKUP(C6363,'Thanh toán '!M$8228:N$9243,2,0)</f>
        <v>2078968</v>
      </c>
      <c r="O6363" s="61">
        <f t="shared" si="331"/>
        <v>0</v>
      </c>
      <c r="P6363" t="s">
        <v>25392</v>
      </c>
    </row>
    <row r="6364" spans="1:16" hidden="1" x14ac:dyDescent="0.3">
      <c r="A6364" s="43">
        <v>2023</v>
      </c>
      <c r="B6364" s="56" t="s">
        <v>20462</v>
      </c>
      <c r="C6364" s="19">
        <f t="shared" si="329"/>
        <v>49957</v>
      </c>
      <c r="D6364" s="56" t="s">
        <v>13350</v>
      </c>
      <c r="E6364" s="55">
        <v>45161</v>
      </c>
      <c r="F6364" s="18">
        <f t="shared" si="330"/>
        <v>8</v>
      </c>
      <c r="G6364" s="56" t="s">
        <v>12191</v>
      </c>
      <c r="H6364" s="56" t="s">
        <v>12192</v>
      </c>
      <c r="I6364" s="56" t="s">
        <v>14145</v>
      </c>
      <c r="J6364" s="57">
        <v>806200</v>
      </c>
      <c r="K6364" s="58" t="s">
        <v>11726</v>
      </c>
      <c r="L6364" s="57">
        <v>64496</v>
      </c>
      <c r="M6364" s="59">
        <f t="shared" si="328"/>
        <v>870696</v>
      </c>
      <c r="N6364">
        <f>+VLOOKUP(C6364,'Thanh toán '!M$8228:N$9243,2,0)</f>
        <v>870696</v>
      </c>
      <c r="O6364" s="61">
        <f t="shared" si="331"/>
        <v>0</v>
      </c>
      <c r="P6364" t="s">
        <v>25392</v>
      </c>
    </row>
    <row r="6365" spans="1:16" hidden="1" x14ac:dyDescent="0.3">
      <c r="A6365" s="43">
        <v>2023</v>
      </c>
      <c r="B6365" s="56" t="s">
        <v>20463</v>
      </c>
      <c r="C6365" s="19">
        <f t="shared" si="329"/>
        <v>49959</v>
      </c>
      <c r="D6365" s="56" t="s">
        <v>13350</v>
      </c>
      <c r="E6365" s="55">
        <v>45161</v>
      </c>
      <c r="F6365" s="18">
        <f t="shared" si="330"/>
        <v>8</v>
      </c>
      <c r="G6365" s="56" t="s">
        <v>12239</v>
      </c>
      <c r="H6365" s="56" t="s">
        <v>12240</v>
      </c>
      <c r="I6365" s="56" t="s">
        <v>18069</v>
      </c>
      <c r="J6365" s="57">
        <v>3750640</v>
      </c>
      <c r="K6365" s="58" t="s">
        <v>11726</v>
      </c>
      <c r="L6365" s="57">
        <v>300051</v>
      </c>
      <c r="M6365" s="59">
        <f t="shared" si="328"/>
        <v>4050691</v>
      </c>
      <c r="N6365">
        <f>+VLOOKUP(C6365,'Thanh toán '!M$8228:N$9243,2,0)</f>
        <v>4050691</v>
      </c>
      <c r="O6365" s="61">
        <f t="shared" si="331"/>
        <v>0</v>
      </c>
      <c r="P6365" t="s">
        <v>25392</v>
      </c>
    </row>
    <row r="6366" spans="1:16" hidden="1" x14ac:dyDescent="0.3">
      <c r="A6366" s="43">
        <v>2023</v>
      </c>
      <c r="B6366" s="56" t="s">
        <v>20464</v>
      </c>
      <c r="C6366" s="19">
        <f t="shared" si="329"/>
        <v>49960</v>
      </c>
      <c r="D6366" s="56" t="s">
        <v>13350</v>
      </c>
      <c r="E6366" s="55">
        <v>45161</v>
      </c>
      <c r="F6366" s="18">
        <f t="shared" si="330"/>
        <v>8</v>
      </c>
      <c r="G6366" s="56" t="s">
        <v>11799</v>
      </c>
      <c r="H6366" s="56" t="s">
        <v>11725</v>
      </c>
      <c r="I6366" s="56" t="s">
        <v>13493</v>
      </c>
      <c r="J6366" s="57">
        <v>483720</v>
      </c>
      <c r="K6366" s="58" t="s">
        <v>11726</v>
      </c>
      <c r="L6366" s="57">
        <v>38698</v>
      </c>
      <c r="M6366" s="59">
        <f t="shared" si="328"/>
        <v>522418</v>
      </c>
      <c r="N6366">
        <f>+VLOOKUP(C6366,'Thanh toán '!M$8228:N$9243,2,0)</f>
        <v>522418</v>
      </c>
      <c r="O6366" s="61">
        <f t="shared" si="331"/>
        <v>0</v>
      </c>
      <c r="P6366" t="s">
        <v>25392</v>
      </c>
    </row>
    <row r="6367" spans="1:16" hidden="1" x14ac:dyDescent="0.3">
      <c r="A6367" s="43">
        <v>2023</v>
      </c>
      <c r="B6367" s="56" t="s">
        <v>20465</v>
      </c>
      <c r="C6367" s="19">
        <f t="shared" si="329"/>
        <v>49961</v>
      </c>
      <c r="D6367" s="56" t="s">
        <v>13350</v>
      </c>
      <c r="E6367" s="55">
        <v>45161</v>
      </c>
      <c r="F6367" s="18">
        <f t="shared" si="330"/>
        <v>8</v>
      </c>
      <c r="G6367" s="56" t="s">
        <v>11799</v>
      </c>
      <c r="H6367" s="56" t="s">
        <v>11725</v>
      </c>
      <c r="I6367" s="56" t="s">
        <v>13491</v>
      </c>
      <c r="J6367" s="57">
        <v>1240225</v>
      </c>
      <c r="K6367" s="58" t="s">
        <v>11726</v>
      </c>
      <c r="L6367" s="57">
        <v>99218</v>
      </c>
      <c r="M6367" s="59">
        <f t="shared" si="328"/>
        <v>1339443</v>
      </c>
      <c r="N6367">
        <f>+VLOOKUP(C6367,'Thanh toán '!M$8228:N$9243,2,0)</f>
        <v>1339443</v>
      </c>
      <c r="O6367" s="61">
        <f t="shared" si="331"/>
        <v>0</v>
      </c>
      <c r="P6367" t="s">
        <v>25392</v>
      </c>
    </row>
    <row r="6368" spans="1:16" hidden="1" x14ac:dyDescent="0.3">
      <c r="A6368" s="43">
        <v>2023</v>
      </c>
      <c r="B6368" s="56" t="s">
        <v>20466</v>
      </c>
      <c r="C6368" s="19">
        <f t="shared" si="329"/>
        <v>49962</v>
      </c>
      <c r="D6368" s="56" t="s">
        <v>13350</v>
      </c>
      <c r="E6368" s="55">
        <v>45161</v>
      </c>
      <c r="F6368" s="18">
        <f t="shared" si="330"/>
        <v>8</v>
      </c>
      <c r="G6368" s="56" t="s">
        <v>11799</v>
      </c>
      <c r="H6368" s="56" t="s">
        <v>11725</v>
      </c>
      <c r="I6368" s="56" t="s">
        <v>13507</v>
      </c>
      <c r="J6368" s="57">
        <v>806439</v>
      </c>
      <c r="K6368" s="58" t="s">
        <v>11726</v>
      </c>
      <c r="L6368" s="57">
        <v>64515</v>
      </c>
      <c r="M6368" s="59">
        <f t="shared" si="328"/>
        <v>870954</v>
      </c>
      <c r="N6368">
        <f>+VLOOKUP(C6368,'Thanh toán '!M$8228:N$9243,2,0)</f>
        <v>870954</v>
      </c>
      <c r="O6368" s="61">
        <f t="shared" si="331"/>
        <v>0</v>
      </c>
      <c r="P6368" t="s">
        <v>25392</v>
      </c>
    </row>
    <row r="6369" spans="1:17" hidden="1" x14ac:dyDescent="0.3">
      <c r="A6369" s="43">
        <v>2023</v>
      </c>
      <c r="B6369" s="56" t="s">
        <v>20467</v>
      </c>
      <c r="C6369" s="19">
        <f t="shared" si="329"/>
        <v>49964</v>
      </c>
      <c r="D6369" s="56" t="s">
        <v>13350</v>
      </c>
      <c r="E6369" s="55">
        <v>45161</v>
      </c>
      <c r="F6369" s="18">
        <f t="shared" si="330"/>
        <v>8</v>
      </c>
      <c r="G6369" s="56" t="s">
        <v>11799</v>
      </c>
      <c r="H6369" s="56" t="s">
        <v>11725</v>
      </c>
      <c r="I6369" s="56" t="s">
        <v>13409</v>
      </c>
      <c r="J6369" s="57">
        <v>370839</v>
      </c>
      <c r="K6369" s="58" t="s">
        <v>11726</v>
      </c>
      <c r="L6369" s="57">
        <v>29667</v>
      </c>
      <c r="M6369" s="59">
        <f t="shared" si="328"/>
        <v>400506</v>
      </c>
      <c r="N6369">
        <f>+VLOOKUP(C6369,'Thanh toán '!M$8228:N$9243,2,0)</f>
        <v>400506</v>
      </c>
      <c r="O6369" s="61">
        <f t="shared" si="331"/>
        <v>0</v>
      </c>
      <c r="P6369" t="s">
        <v>25392</v>
      </c>
    </row>
    <row r="6370" spans="1:17" hidden="1" x14ac:dyDescent="0.3">
      <c r="A6370" s="43">
        <v>2023</v>
      </c>
      <c r="B6370" s="56" t="s">
        <v>20468</v>
      </c>
      <c r="C6370" s="19">
        <f t="shared" si="329"/>
        <v>49965</v>
      </c>
      <c r="D6370" s="56" t="s">
        <v>13350</v>
      </c>
      <c r="E6370" s="55">
        <v>45161</v>
      </c>
      <c r="F6370" s="18">
        <f t="shared" si="330"/>
        <v>8</v>
      </c>
      <c r="G6370" s="56" t="s">
        <v>11799</v>
      </c>
      <c r="H6370" s="56" t="s">
        <v>11725</v>
      </c>
      <c r="I6370" s="56" t="s">
        <v>13399</v>
      </c>
      <c r="J6370" s="57">
        <v>481897</v>
      </c>
      <c r="K6370" s="58" t="s">
        <v>11726</v>
      </c>
      <c r="L6370" s="57">
        <v>38552</v>
      </c>
      <c r="M6370" s="59">
        <f t="shared" si="328"/>
        <v>520449</v>
      </c>
      <c r="N6370">
        <f>+VLOOKUP(C6370,'Thanh toán '!M$8228:N$9243,2,0)</f>
        <v>520449</v>
      </c>
      <c r="O6370" s="61">
        <f t="shared" si="331"/>
        <v>0</v>
      </c>
      <c r="P6370" t="s">
        <v>25392</v>
      </c>
    </row>
    <row r="6371" spans="1:17" hidden="1" x14ac:dyDescent="0.3">
      <c r="A6371" s="43">
        <v>2023</v>
      </c>
      <c r="B6371" s="56" t="s">
        <v>20469</v>
      </c>
      <c r="C6371" s="19">
        <f t="shared" si="329"/>
        <v>49966</v>
      </c>
      <c r="D6371" s="56" t="s">
        <v>13350</v>
      </c>
      <c r="E6371" s="55">
        <v>45161</v>
      </c>
      <c r="F6371" s="18">
        <f t="shared" si="330"/>
        <v>8</v>
      </c>
      <c r="G6371" s="56" t="s">
        <v>11799</v>
      </c>
      <c r="H6371" s="56" t="s">
        <v>11725</v>
      </c>
      <c r="I6371" s="56" t="s">
        <v>13413</v>
      </c>
      <c r="J6371" s="57">
        <v>1150620</v>
      </c>
      <c r="K6371" s="58" t="s">
        <v>11726</v>
      </c>
      <c r="L6371" s="57">
        <v>92050</v>
      </c>
      <c r="M6371" s="59">
        <f t="shared" si="328"/>
        <v>1242670</v>
      </c>
      <c r="N6371">
        <f>+VLOOKUP(C6371,'Thanh toán '!M$8228:N$9243,2,0)</f>
        <v>1242670</v>
      </c>
      <c r="O6371" s="61">
        <f t="shared" si="331"/>
        <v>0</v>
      </c>
      <c r="P6371" t="s">
        <v>25392</v>
      </c>
    </row>
    <row r="6372" spans="1:17" hidden="1" x14ac:dyDescent="0.3">
      <c r="A6372" s="43">
        <v>2023</v>
      </c>
      <c r="B6372" s="56" t="s">
        <v>20470</v>
      </c>
      <c r="C6372" s="19">
        <f t="shared" si="329"/>
        <v>49967</v>
      </c>
      <c r="D6372" s="56" t="s">
        <v>13350</v>
      </c>
      <c r="E6372" s="55">
        <v>45161</v>
      </c>
      <c r="F6372" s="18">
        <f t="shared" si="330"/>
        <v>8</v>
      </c>
      <c r="G6372" s="56" t="s">
        <v>11799</v>
      </c>
      <c r="H6372" s="56" t="s">
        <v>11725</v>
      </c>
      <c r="I6372" s="56" t="s">
        <v>13430</v>
      </c>
      <c r="J6372" s="57">
        <v>1392348</v>
      </c>
      <c r="K6372" s="58" t="s">
        <v>11726</v>
      </c>
      <c r="L6372" s="57">
        <v>111388</v>
      </c>
      <c r="M6372" s="59">
        <f t="shared" si="328"/>
        <v>1503736</v>
      </c>
      <c r="N6372">
        <f>+VLOOKUP(C6372,'Thanh toán '!M$8228:N$9243,2,0)</f>
        <v>1503736</v>
      </c>
      <c r="O6372" s="61">
        <f t="shared" si="331"/>
        <v>0</v>
      </c>
      <c r="P6372" t="s">
        <v>25392</v>
      </c>
    </row>
    <row r="6373" spans="1:17" hidden="1" x14ac:dyDescent="0.3">
      <c r="A6373" s="43">
        <v>2023</v>
      </c>
      <c r="B6373" s="56" t="s">
        <v>20471</v>
      </c>
      <c r="C6373" s="19">
        <f t="shared" si="329"/>
        <v>49968</v>
      </c>
      <c r="D6373" s="56" t="s">
        <v>13350</v>
      </c>
      <c r="E6373" s="55">
        <v>45161</v>
      </c>
      <c r="F6373" s="18">
        <f t="shared" si="330"/>
        <v>8</v>
      </c>
      <c r="G6373" s="56" t="s">
        <v>11799</v>
      </c>
      <c r="H6373" s="56" t="s">
        <v>11725</v>
      </c>
      <c r="I6373" s="56" t="s">
        <v>14090</v>
      </c>
      <c r="J6373" s="57">
        <v>367155</v>
      </c>
      <c r="K6373" s="58" t="s">
        <v>11726</v>
      </c>
      <c r="L6373" s="57">
        <v>29372</v>
      </c>
      <c r="M6373" s="59">
        <f t="shared" si="328"/>
        <v>396527</v>
      </c>
      <c r="N6373">
        <f>+VLOOKUP(C6373,'Thanh toán '!M$8228:N$9243,2,0)</f>
        <v>396527</v>
      </c>
      <c r="O6373" s="61">
        <f t="shared" si="331"/>
        <v>0</v>
      </c>
      <c r="P6373" t="s">
        <v>25392</v>
      </c>
    </row>
    <row r="6374" spans="1:17" hidden="1" x14ac:dyDescent="0.3">
      <c r="A6374" s="43">
        <v>2023</v>
      </c>
      <c r="B6374" s="56" t="s">
        <v>20472</v>
      </c>
      <c r="C6374" s="19">
        <f t="shared" si="329"/>
        <v>49969</v>
      </c>
      <c r="D6374" s="56" t="s">
        <v>13350</v>
      </c>
      <c r="E6374" s="55">
        <v>45161</v>
      </c>
      <c r="F6374" s="18">
        <f t="shared" si="330"/>
        <v>8</v>
      </c>
      <c r="G6374" s="56" t="s">
        <v>11799</v>
      </c>
      <c r="H6374" s="56" t="s">
        <v>11725</v>
      </c>
      <c r="I6374" s="56" t="s">
        <v>13463</v>
      </c>
      <c r="J6374" s="57">
        <v>367155</v>
      </c>
      <c r="K6374" s="58" t="s">
        <v>11726</v>
      </c>
      <c r="L6374" s="57">
        <v>29372</v>
      </c>
      <c r="M6374" s="59">
        <f t="shared" si="328"/>
        <v>396527</v>
      </c>
      <c r="N6374">
        <f>+VLOOKUP(C6374,'Thanh toán '!M$8228:N$9243,2,0)</f>
        <v>396527</v>
      </c>
      <c r="O6374" s="61">
        <f t="shared" si="331"/>
        <v>0</v>
      </c>
      <c r="P6374" t="s">
        <v>25392</v>
      </c>
    </row>
    <row r="6375" spans="1:17" hidden="1" x14ac:dyDescent="0.3">
      <c r="A6375" s="43">
        <v>2023</v>
      </c>
      <c r="B6375" s="56" t="s">
        <v>20473</v>
      </c>
      <c r="C6375" s="19">
        <f t="shared" si="329"/>
        <v>49970</v>
      </c>
      <c r="D6375" s="56" t="s">
        <v>13350</v>
      </c>
      <c r="E6375" s="55">
        <v>45161</v>
      </c>
      <c r="F6375" s="18">
        <f t="shared" si="330"/>
        <v>8</v>
      </c>
      <c r="G6375" s="56" t="s">
        <v>11799</v>
      </c>
      <c r="H6375" s="56" t="s">
        <v>11725</v>
      </c>
      <c r="I6375" s="56" t="s">
        <v>20474</v>
      </c>
      <c r="J6375" s="57">
        <v>370839</v>
      </c>
      <c r="K6375" s="58" t="s">
        <v>11726</v>
      </c>
      <c r="L6375" s="57">
        <v>29667</v>
      </c>
      <c r="M6375" s="59">
        <f t="shared" si="328"/>
        <v>400506</v>
      </c>
      <c r="N6375">
        <f>+VLOOKUP(C6375,'Thanh toán '!M$8228:N$9243,2,0)</f>
        <v>400506</v>
      </c>
      <c r="O6375" s="61">
        <f t="shared" si="331"/>
        <v>0</v>
      </c>
      <c r="P6375" t="s">
        <v>25392</v>
      </c>
    </row>
    <row r="6376" spans="1:17" hidden="1" x14ac:dyDescent="0.3">
      <c r="A6376" s="43">
        <v>2023</v>
      </c>
      <c r="B6376" s="56" t="s">
        <v>20475</v>
      </c>
      <c r="C6376" s="19">
        <f t="shared" si="329"/>
        <v>49971</v>
      </c>
      <c r="D6376" s="56" t="s">
        <v>13350</v>
      </c>
      <c r="E6376" s="55">
        <v>45161</v>
      </c>
      <c r="F6376" s="18">
        <f t="shared" si="330"/>
        <v>8</v>
      </c>
      <c r="G6376" s="56" t="s">
        <v>12367</v>
      </c>
      <c r="H6376" s="56" t="s">
        <v>12368</v>
      </c>
      <c r="I6376" s="56" t="s">
        <v>13607</v>
      </c>
      <c r="J6376" s="57">
        <v>1026493</v>
      </c>
      <c r="K6376" s="58" t="s">
        <v>11726</v>
      </c>
      <c r="L6376" s="57">
        <v>82119</v>
      </c>
      <c r="M6376" s="59">
        <f t="shared" si="328"/>
        <v>1108612</v>
      </c>
      <c r="N6376">
        <f>+VLOOKUP(C6376,'Thanh toán '!M$8228:N$9243,2,0)</f>
        <v>1108612</v>
      </c>
      <c r="O6376" s="61">
        <f t="shared" si="331"/>
        <v>0</v>
      </c>
      <c r="P6376" t="s">
        <v>25392</v>
      </c>
    </row>
    <row r="6377" spans="1:17" hidden="1" x14ac:dyDescent="0.3">
      <c r="A6377" s="43">
        <v>2023</v>
      </c>
      <c r="B6377" s="56" t="s">
        <v>20476</v>
      </c>
      <c r="C6377" s="19">
        <f t="shared" si="329"/>
        <v>49972</v>
      </c>
      <c r="D6377" s="56" t="s">
        <v>13350</v>
      </c>
      <c r="E6377" s="55">
        <v>45161</v>
      </c>
      <c r="F6377" s="18">
        <f t="shared" si="330"/>
        <v>8</v>
      </c>
      <c r="G6377" s="56" t="s">
        <v>11799</v>
      </c>
      <c r="H6377" s="56" t="s">
        <v>11725</v>
      </c>
      <c r="I6377" s="56" t="s">
        <v>14018</v>
      </c>
      <c r="J6377" s="57">
        <v>442409</v>
      </c>
      <c r="K6377" s="58" t="s">
        <v>11726</v>
      </c>
      <c r="L6377" s="57">
        <v>35393</v>
      </c>
      <c r="M6377" s="59">
        <f t="shared" si="328"/>
        <v>477802</v>
      </c>
      <c r="N6377">
        <f>+VLOOKUP(C6377,'Thanh toán '!M$8228:N$9243,2,0)</f>
        <v>477802</v>
      </c>
      <c r="O6377" s="61">
        <f t="shared" si="331"/>
        <v>0</v>
      </c>
      <c r="P6377" t="s">
        <v>25392</v>
      </c>
    </row>
    <row r="6378" spans="1:17" hidden="1" x14ac:dyDescent="0.3">
      <c r="A6378" s="43">
        <v>2023</v>
      </c>
      <c r="B6378" s="56" t="s">
        <v>20477</v>
      </c>
      <c r="C6378" s="19">
        <f t="shared" si="329"/>
        <v>49973</v>
      </c>
      <c r="D6378" s="56" t="s">
        <v>13350</v>
      </c>
      <c r="E6378" s="55">
        <v>45161</v>
      </c>
      <c r="F6378" s="18">
        <f t="shared" si="330"/>
        <v>8</v>
      </c>
      <c r="G6378" s="56" t="s">
        <v>11799</v>
      </c>
      <c r="H6378" s="56" t="s">
        <v>11725</v>
      </c>
      <c r="I6378" s="56" t="s">
        <v>13850</v>
      </c>
      <c r="J6378" s="57">
        <v>1173355</v>
      </c>
      <c r="K6378" s="58" t="s">
        <v>11726</v>
      </c>
      <c r="L6378" s="57">
        <v>93868</v>
      </c>
      <c r="M6378" s="59">
        <f t="shared" si="328"/>
        <v>1267223</v>
      </c>
      <c r="N6378">
        <f>+VLOOKUP(C6378,'Thanh toán '!M$8228:N$9243,2,0)</f>
        <v>1267223</v>
      </c>
      <c r="O6378" s="61">
        <f t="shared" si="331"/>
        <v>0</v>
      </c>
      <c r="P6378" t="s">
        <v>25392</v>
      </c>
    </row>
    <row r="6379" spans="1:17" hidden="1" x14ac:dyDescent="0.3">
      <c r="A6379" s="43">
        <v>2023</v>
      </c>
      <c r="B6379" s="56" t="s">
        <v>20478</v>
      </c>
      <c r="C6379" s="19">
        <f t="shared" si="329"/>
        <v>49978</v>
      </c>
      <c r="D6379" s="56" t="s">
        <v>13350</v>
      </c>
      <c r="E6379" s="55">
        <v>45161</v>
      </c>
      <c r="F6379" s="18">
        <f t="shared" si="330"/>
        <v>8</v>
      </c>
      <c r="G6379" s="56" t="s">
        <v>11799</v>
      </c>
      <c r="H6379" s="56" t="s">
        <v>11725</v>
      </c>
      <c r="I6379" s="56" t="s">
        <v>13411</v>
      </c>
      <c r="J6379" s="57">
        <v>589271</v>
      </c>
      <c r="K6379" s="58" t="s">
        <v>11726</v>
      </c>
      <c r="L6379" s="57">
        <v>47142</v>
      </c>
      <c r="M6379" s="59">
        <f t="shared" si="328"/>
        <v>636413</v>
      </c>
      <c r="N6379">
        <f>+VLOOKUP(C6379,'Thanh toán '!M$8228:N$9243,2,0)</f>
        <v>636413</v>
      </c>
      <c r="O6379" s="61">
        <f t="shared" si="331"/>
        <v>0</v>
      </c>
      <c r="P6379" t="s">
        <v>25392</v>
      </c>
    </row>
    <row r="6380" spans="1:17" hidden="1" x14ac:dyDescent="0.3">
      <c r="A6380" s="43">
        <v>2023</v>
      </c>
      <c r="B6380" s="56" t="s">
        <v>20479</v>
      </c>
      <c r="C6380" s="19">
        <f t="shared" si="329"/>
        <v>49979</v>
      </c>
      <c r="D6380" s="56" t="s">
        <v>13350</v>
      </c>
      <c r="E6380" s="55">
        <v>45161</v>
      </c>
      <c r="F6380" s="18">
        <f t="shared" si="330"/>
        <v>8</v>
      </c>
      <c r="G6380" s="56" t="s">
        <v>11799</v>
      </c>
      <c r="H6380" s="56" t="s">
        <v>11725</v>
      </c>
      <c r="I6380" s="56" t="s">
        <v>20480</v>
      </c>
      <c r="J6380" s="57">
        <v>1612280</v>
      </c>
      <c r="K6380" s="58" t="s">
        <v>11726</v>
      </c>
      <c r="L6380" s="57">
        <v>128982</v>
      </c>
      <c r="M6380" s="59">
        <f t="shared" si="328"/>
        <v>1741262</v>
      </c>
      <c r="N6380">
        <f>+VLOOKUP(C6380,'Thanh toán '!M$8228:N$9243,2,0)</f>
        <v>1741262</v>
      </c>
      <c r="O6380" s="61">
        <f t="shared" si="331"/>
        <v>0</v>
      </c>
      <c r="P6380" t="s">
        <v>25392</v>
      </c>
    </row>
    <row r="6381" spans="1:17" hidden="1" x14ac:dyDescent="0.3">
      <c r="A6381" s="43">
        <v>2023</v>
      </c>
      <c r="B6381" s="56" t="s">
        <v>20481</v>
      </c>
      <c r="C6381" s="19">
        <f t="shared" si="329"/>
        <v>49980</v>
      </c>
      <c r="D6381" s="56" t="s">
        <v>13350</v>
      </c>
      <c r="E6381" s="55">
        <v>45161</v>
      </c>
      <c r="F6381" s="18">
        <f t="shared" si="330"/>
        <v>8</v>
      </c>
      <c r="G6381" s="56" t="s">
        <v>11799</v>
      </c>
      <c r="H6381" s="56" t="s">
        <v>11725</v>
      </c>
      <c r="I6381" s="56" t="s">
        <v>15003</v>
      </c>
      <c r="J6381" s="57">
        <v>868767</v>
      </c>
      <c r="K6381" s="58" t="s">
        <v>11726</v>
      </c>
      <c r="L6381" s="57">
        <v>69501</v>
      </c>
      <c r="M6381" s="59">
        <f t="shared" si="328"/>
        <v>938268</v>
      </c>
      <c r="N6381">
        <f>+VLOOKUP(C6381,'Thanh toán '!M$8228:N$9243,2,0)</f>
        <v>938268</v>
      </c>
      <c r="O6381" s="61">
        <f t="shared" si="331"/>
        <v>0</v>
      </c>
      <c r="P6381" t="s">
        <v>25392</v>
      </c>
    </row>
    <row r="6382" spans="1:17" hidden="1" x14ac:dyDescent="0.3">
      <c r="A6382" s="43">
        <v>2023</v>
      </c>
      <c r="B6382" s="56" t="s">
        <v>20482</v>
      </c>
      <c r="C6382" s="19">
        <f t="shared" si="329"/>
        <v>49982</v>
      </c>
      <c r="D6382" s="56" t="s">
        <v>13350</v>
      </c>
      <c r="E6382" s="55">
        <v>45161</v>
      </c>
      <c r="F6382" s="18">
        <f t="shared" si="330"/>
        <v>8</v>
      </c>
      <c r="G6382" s="56" t="s">
        <v>11799</v>
      </c>
      <c r="H6382" s="56" t="s">
        <v>11725</v>
      </c>
      <c r="I6382" s="56" t="s">
        <v>13436</v>
      </c>
      <c r="J6382" s="57">
        <v>962485</v>
      </c>
      <c r="K6382" s="58" t="s">
        <v>11726</v>
      </c>
      <c r="L6382" s="57">
        <v>76999</v>
      </c>
      <c r="M6382" s="59">
        <f t="shared" si="328"/>
        <v>1039484</v>
      </c>
      <c r="N6382">
        <f>+VLOOKUP(C6382,'Thanh toán '!M$8228:N$9243,2,0)</f>
        <v>1039484</v>
      </c>
      <c r="O6382" s="61">
        <f t="shared" si="331"/>
        <v>0</v>
      </c>
      <c r="P6382" t="s">
        <v>25392</v>
      </c>
    </row>
    <row r="6383" spans="1:17" hidden="1" x14ac:dyDescent="0.3">
      <c r="A6383" s="43">
        <v>2023</v>
      </c>
      <c r="B6383" s="56" t="s">
        <v>20483</v>
      </c>
      <c r="C6383" s="19">
        <f t="shared" si="329"/>
        <v>49983</v>
      </c>
      <c r="D6383" s="56" t="s">
        <v>13350</v>
      </c>
      <c r="E6383" s="55">
        <v>45161</v>
      </c>
      <c r="F6383" s="18">
        <f t="shared" si="330"/>
        <v>8</v>
      </c>
      <c r="G6383" s="56" t="s">
        <v>11799</v>
      </c>
      <c r="H6383" s="56" t="s">
        <v>11725</v>
      </c>
      <c r="I6383" s="56" t="s">
        <v>18226</v>
      </c>
      <c r="J6383" s="57">
        <v>1272633</v>
      </c>
      <c r="K6383" s="58" t="s">
        <v>11726</v>
      </c>
      <c r="L6383" s="57">
        <v>101811</v>
      </c>
      <c r="M6383" s="59">
        <f t="shared" si="328"/>
        <v>1374444</v>
      </c>
      <c r="O6383" s="61"/>
      <c r="P6383">
        <f>+VLOOKUP(C6383,'Thanh toán '!M$9366:N$10360,2,0)</f>
        <v>1374444</v>
      </c>
      <c r="Q6383" s="61">
        <f>+P6383-M6383</f>
        <v>0</v>
      </c>
    </row>
    <row r="6384" spans="1:17" hidden="1" x14ac:dyDescent="0.3">
      <c r="A6384" s="43">
        <v>2023</v>
      </c>
      <c r="B6384" s="56" t="s">
        <v>20484</v>
      </c>
      <c r="C6384" s="19">
        <f t="shared" si="329"/>
        <v>49986</v>
      </c>
      <c r="D6384" s="56" t="s">
        <v>13350</v>
      </c>
      <c r="E6384" s="55">
        <v>45161</v>
      </c>
      <c r="F6384" s="18">
        <f t="shared" si="330"/>
        <v>8</v>
      </c>
      <c r="G6384" s="56" t="s">
        <v>11799</v>
      </c>
      <c r="H6384" s="56" t="s">
        <v>11725</v>
      </c>
      <c r="I6384" s="56" t="s">
        <v>13711</v>
      </c>
      <c r="J6384" s="57">
        <v>582261</v>
      </c>
      <c r="K6384" s="58" t="s">
        <v>11726</v>
      </c>
      <c r="L6384" s="57">
        <v>46581</v>
      </c>
      <c r="M6384" s="59">
        <f t="shared" si="328"/>
        <v>628842</v>
      </c>
      <c r="N6384">
        <f>+VLOOKUP(C6384,'Thanh toán '!M$8228:N$9243,2,0)</f>
        <v>628842</v>
      </c>
      <c r="O6384" s="61">
        <f t="shared" ref="O6384:O6427" si="332">+N6384-M6384</f>
        <v>0</v>
      </c>
      <c r="P6384" t="s">
        <v>25392</v>
      </c>
    </row>
    <row r="6385" spans="1:16" hidden="1" x14ac:dyDescent="0.3">
      <c r="A6385" s="43">
        <v>2023</v>
      </c>
      <c r="B6385" s="56" t="s">
        <v>20485</v>
      </c>
      <c r="C6385" s="19">
        <f t="shared" si="329"/>
        <v>49989</v>
      </c>
      <c r="D6385" s="56" t="s">
        <v>13350</v>
      </c>
      <c r="E6385" s="55">
        <v>45161</v>
      </c>
      <c r="F6385" s="18">
        <f t="shared" si="330"/>
        <v>8</v>
      </c>
      <c r="G6385" s="56" t="s">
        <v>11799</v>
      </c>
      <c r="H6385" s="56" t="s">
        <v>11725</v>
      </c>
      <c r="I6385" s="56" t="s">
        <v>13366</v>
      </c>
      <c r="J6385" s="57">
        <v>1569304</v>
      </c>
      <c r="K6385" s="58" t="s">
        <v>11726</v>
      </c>
      <c r="L6385" s="57">
        <v>125544</v>
      </c>
      <c r="M6385" s="59">
        <f t="shared" si="328"/>
        <v>1694848</v>
      </c>
      <c r="N6385">
        <f>+VLOOKUP(C6385,'Thanh toán '!M$8228:N$9243,2,0)</f>
        <v>1694848</v>
      </c>
      <c r="O6385" s="61">
        <f t="shared" si="332"/>
        <v>0</v>
      </c>
      <c r="P6385" t="s">
        <v>25392</v>
      </c>
    </row>
    <row r="6386" spans="1:16" hidden="1" x14ac:dyDescent="0.3">
      <c r="A6386" s="43">
        <v>2023</v>
      </c>
      <c r="B6386" s="56" t="s">
        <v>20486</v>
      </c>
      <c r="C6386" s="19">
        <f t="shared" si="329"/>
        <v>49990</v>
      </c>
      <c r="D6386" s="56" t="s">
        <v>13350</v>
      </c>
      <c r="E6386" s="55">
        <v>45161</v>
      </c>
      <c r="F6386" s="18">
        <f t="shared" si="330"/>
        <v>8</v>
      </c>
      <c r="G6386" s="56" t="s">
        <v>11799</v>
      </c>
      <c r="H6386" s="56" t="s">
        <v>11725</v>
      </c>
      <c r="I6386" s="56" t="s">
        <v>13707</v>
      </c>
      <c r="J6386" s="57">
        <v>888464</v>
      </c>
      <c r="K6386" s="58" t="s">
        <v>11726</v>
      </c>
      <c r="L6386" s="57">
        <v>71077</v>
      </c>
      <c r="M6386" s="59">
        <f t="shared" si="328"/>
        <v>959541</v>
      </c>
      <c r="N6386">
        <f>+VLOOKUP(C6386,'Thanh toán '!M$8228:N$9243,2,0)</f>
        <v>959541</v>
      </c>
      <c r="O6386" s="61">
        <f t="shared" si="332"/>
        <v>0</v>
      </c>
      <c r="P6386" t="s">
        <v>25392</v>
      </c>
    </row>
    <row r="6387" spans="1:16" hidden="1" x14ac:dyDescent="0.3">
      <c r="A6387" s="43">
        <v>2023</v>
      </c>
      <c r="B6387" s="56" t="s">
        <v>20487</v>
      </c>
      <c r="C6387" s="19">
        <f t="shared" si="329"/>
        <v>49991</v>
      </c>
      <c r="D6387" s="56" t="s">
        <v>13350</v>
      </c>
      <c r="E6387" s="55">
        <v>45161</v>
      </c>
      <c r="F6387" s="18">
        <f t="shared" si="330"/>
        <v>8</v>
      </c>
      <c r="G6387" s="56" t="s">
        <v>11799</v>
      </c>
      <c r="H6387" s="56" t="s">
        <v>11725</v>
      </c>
      <c r="I6387" s="56" t="s">
        <v>14159</v>
      </c>
      <c r="J6387" s="57">
        <v>618065</v>
      </c>
      <c r="K6387" s="58" t="s">
        <v>11726</v>
      </c>
      <c r="L6387" s="57">
        <v>49445</v>
      </c>
      <c r="M6387" s="59">
        <f t="shared" si="328"/>
        <v>667510</v>
      </c>
      <c r="N6387">
        <f>+VLOOKUP(C6387,'Thanh toán '!M$8228:N$9243,2,0)</f>
        <v>667510</v>
      </c>
      <c r="O6387" s="61">
        <f t="shared" si="332"/>
        <v>0</v>
      </c>
      <c r="P6387" t="s">
        <v>25392</v>
      </c>
    </row>
    <row r="6388" spans="1:16" hidden="1" x14ac:dyDescent="0.3">
      <c r="A6388" s="43">
        <v>2023</v>
      </c>
      <c r="B6388" s="56" t="s">
        <v>20488</v>
      </c>
      <c r="C6388" s="19">
        <f t="shared" si="329"/>
        <v>49992</v>
      </c>
      <c r="D6388" s="56" t="s">
        <v>13350</v>
      </c>
      <c r="E6388" s="55">
        <v>45161</v>
      </c>
      <c r="F6388" s="18">
        <f t="shared" si="330"/>
        <v>8</v>
      </c>
      <c r="G6388" s="56" t="s">
        <v>11799</v>
      </c>
      <c r="H6388" s="56" t="s">
        <v>11725</v>
      </c>
      <c r="I6388" s="56" t="s">
        <v>13627</v>
      </c>
      <c r="J6388" s="57">
        <v>650922</v>
      </c>
      <c r="K6388" s="58" t="s">
        <v>11726</v>
      </c>
      <c r="L6388" s="57">
        <v>52074</v>
      </c>
      <c r="M6388" s="59">
        <f t="shared" si="328"/>
        <v>702996</v>
      </c>
      <c r="N6388">
        <f>+VLOOKUP(C6388,'Thanh toán '!M$8228:N$9243,2,0)</f>
        <v>702996</v>
      </c>
      <c r="O6388" s="61">
        <f t="shared" si="332"/>
        <v>0</v>
      </c>
      <c r="P6388" t="s">
        <v>25392</v>
      </c>
    </row>
    <row r="6389" spans="1:16" hidden="1" x14ac:dyDescent="0.3">
      <c r="A6389" s="43">
        <v>2023</v>
      </c>
      <c r="B6389" s="56" t="s">
        <v>20489</v>
      </c>
      <c r="C6389" s="19">
        <f t="shared" si="329"/>
        <v>49993</v>
      </c>
      <c r="D6389" s="56" t="s">
        <v>13350</v>
      </c>
      <c r="E6389" s="55">
        <v>45161</v>
      </c>
      <c r="F6389" s="18">
        <f t="shared" si="330"/>
        <v>8</v>
      </c>
      <c r="G6389" s="56" t="s">
        <v>11799</v>
      </c>
      <c r="H6389" s="56" t="s">
        <v>11725</v>
      </c>
      <c r="I6389" s="56" t="s">
        <v>13354</v>
      </c>
      <c r="J6389" s="57">
        <v>562078</v>
      </c>
      <c r="K6389" s="58" t="s">
        <v>11726</v>
      </c>
      <c r="L6389" s="57">
        <v>44966</v>
      </c>
      <c r="M6389" s="59">
        <f t="shared" ref="M6389:M6452" si="333">+L6389+J6389</f>
        <v>607044</v>
      </c>
      <c r="N6389">
        <f>+VLOOKUP(C6389,'Thanh toán '!M$8228:N$9243,2,0)</f>
        <v>607044</v>
      </c>
      <c r="O6389" s="61">
        <f t="shared" si="332"/>
        <v>0</v>
      </c>
      <c r="P6389" t="s">
        <v>25392</v>
      </c>
    </row>
    <row r="6390" spans="1:16" hidden="1" x14ac:dyDescent="0.3">
      <c r="A6390" s="43">
        <v>2023</v>
      </c>
      <c r="B6390" s="56" t="s">
        <v>20490</v>
      </c>
      <c r="C6390" s="19">
        <f t="shared" si="329"/>
        <v>49994</v>
      </c>
      <c r="D6390" s="56" t="s">
        <v>13350</v>
      </c>
      <c r="E6390" s="55">
        <v>45161</v>
      </c>
      <c r="F6390" s="18">
        <f t="shared" si="330"/>
        <v>8</v>
      </c>
      <c r="G6390" s="56" t="s">
        <v>11799</v>
      </c>
      <c r="H6390" s="56" t="s">
        <v>11725</v>
      </c>
      <c r="I6390" s="56" t="s">
        <v>14062</v>
      </c>
      <c r="J6390" s="57">
        <v>150546</v>
      </c>
      <c r="K6390" s="58" t="s">
        <v>11726</v>
      </c>
      <c r="L6390" s="57">
        <v>12044</v>
      </c>
      <c r="M6390" s="59">
        <f t="shared" si="333"/>
        <v>162590</v>
      </c>
      <c r="N6390">
        <f>+VLOOKUP(C6390,'Thanh toán '!M$8228:N$9243,2,0)</f>
        <v>162590</v>
      </c>
      <c r="O6390" s="61">
        <f t="shared" si="332"/>
        <v>0</v>
      </c>
      <c r="P6390" t="s">
        <v>25392</v>
      </c>
    </row>
    <row r="6391" spans="1:16" hidden="1" x14ac:dyDescent="0.3">
      <c r="A6391" s="43">
        <v>2023</v>
      </c>
      <c r="B6391" s="56" t="s">
        <v>20491</v>
      </c>
      <c r="C6391" s="19">
        <f t="shared" si="329"/>
        <v>49995</v>
      </c>
      <c r="D6391" s="56" t="s">
        <v>13350</v>
      </c>
      <c r="E6391" s="55">
        <v>45161</v>
      </c>
      <c r="F6391" s="18">
        <f t="shared" si="330"/>
        <v>8</v>
      </c>
      <c r="G6391" s="56" t="s">
        <v>11799</v>
      </c>
      <c r="H6391" s="56" t="s">
        <v>11725</v>
      </c>
      <c r="I6391" s="56" t="s">
        <v>14181</v>
      </c>
      <c r="J6391" s="57">
        <v>150546</v>
      </c>
      <c r="K6391" s="58" t="s">
        <v>11726</v>
      </c>
      <c r="L6391" s="57">
        <v>12044</v>
      </c>
      <c r="M6391" s="59">
        <f t="shared" si="333"/>
        <v>162590</v>
      </c>
      <c r="N6391">
        <f>+VLOOKUP(C6391,'Thanh toán '!M$8228:N$9243,2,0)</f>
        <v>162590</v>
      </c>
      <c r="O6391" s="61">
        <f t="shared" si="332"/>
        <v>0</v>
      </c>
      <c r="P6391" t="s">
        <v>25392</v>
      </c>
    </row>
    <row r="6392" spans="1:16" hidden="1" x14ac:dyDescent="0.3">
      <c r="A6392" s="43">
        <v>2023</v>
      </c>
      <c r="B6392" s="56" t="s">
        <v>20492</v>
      </c>
      <c r="C6392" s="19">
        <f t="shared" si="329"/>
        <v>49996</v>
      </c>
      <c r="D6392" s="56" t="s">
        <v>13350</v>
      </c>
      <c r="E6392" s="55">
        <v>45161</v>
      </c>
      <c r="F6392" s="18">
        <f t="shared" si="330"/>
        <v>8</v>
      </c>
      <c r="G6392" s="56" t="s">
        <v>12200</v>
      </c>
      <c r="H6392" s="56" t="s">
        <v>12201</v>
      </c>
      <c r="I6392" s="56" t="s">
        <v>12200</v>
      </c>
      <c r="J6392" s="57">
        <v>821679</v>
      </c>
      <c r="K6392" s="58" t="s">
        <v>11726</v>
      </c>
      <c r="L6392" s="57">
        <v>65734</v>
      </c>
      <c r="M6392" s="59">
        <f t="shared" si="333"/>
        <v>887413</v>
      </c>
      <c r="N6392">
        <f>+VLOOKUP(C6392,'Thanh toán '!M$8228:N$9243,2,0)</f>
        <v>887413</v>
      </c>
      <c r="O6392" s="61">
        <f t="shared" si="332"/>
        <v>0</v>
      </c>
      <c r="P6392" t="s">
        <v>25392</v>
      </c>
    </row>
    <row r="6393" spans="1:16" hidden="1" x14ac:dyDescent="0.3">
      <c r="A6393" s="43">
        <v>2023</v>
      </c>
      <c r="B6393" s="56" t="s">
        <v>20493</v>
      </c>
      <c r="C6393" s="19">
        <f t="shared" si="329"/>
        <v>49997</v>
      </c>
      <c r="D6393" s="56" t="s">
        <v>13350</v>
      </c>
      <c r="E6393" s="55">
        <v>45161</v>
      </c>
      <c r="F6393" s="18">
        <f t="shared" si="330"/>
        <v>8</v>
      </c>
      <c r="G6393" s="56" t="s">
        <v>12287</v>
      </c>
      <c r="H6393" s="56" t="s">
        <v>12288</v>
      </c>
      <c r="I6393" s="56" t="s">
        <v>12287</v>
      </c>
      <c r="J6393" s="57">
        <v>1791420</v>
      </c>
      <c r="K6393" s="58" t="s">
        <v>11726</v>
      </c>
      <c r="L6393" s="57">
        <v>143314</v>
      </c>
      <c r="M6393" s="59">
        <f t="shared" si="333"/>
        <v>1934734</v>
      </c>
      <c r="N6393">
        <f>+VLOOKUP(C6393,'Thanh toán '!M$8228:N$9243,2,0)</f>
        <v>1934734</v>
      </c>
      <c r="O6393" s="61">
        <f t="shared" si="332"/>
        <v>0</v>
      </c>
      <c r="P6393" t="s">
        <v>25392</v>
      </c>
    </row>
    <row r="6394" spans="1:16" hidden="1" x14ac:dyDescent="0.3">
      <c r="A6394" s="43">
        <v>2023</v>
      </c>
      <c r="B6394" s="56" t="s">
        <v>20494</v>
      </c>
      <c r="C6394" s="19">
        <f t="shared" si="329"/>
        <v>49998</v>
      </c>
      <c r="D6394" s="56" t="s">
        <v>13350</v>
      </c>
      <c r="E6394" s="55">
        <v>45161</v>
      </c>
      <c r="F6394" s="18">
        <f t="shared" si="330"/>
        <v>8</v>
      </c>
      <c r="G6394" s="56" t="s">
        <v>11799</v>
      </c>
      <c r="H6394" s="56" t="s">
        <v>11725</v>
      </c>
      <c r="I6394" s="56" t="s">
        <v>13731</v>
      </c>
      <c r="J6394" s="57">
        <v>915435</v>
      </c>
      <c r="K6394" s="58" t="s">
        <v>11726</v>
      </c>
      <c r="L6394" s="57">
        <v>73235</v>
      </c>
      <c r="M6394" s="59">
        <f t="shared" si="333"/>
        <v>988670</v>
      </c>
      <c r="N6394">
        <f>+VLOOKUP(C6394,'Thanh toán '!M$8228:N$9243,2,0)</f>
        <v>988670</v>
      </c>
      <c r="O6394" s="61">
        <f t="shared" si="332"/>
        <v>0</v>
      </c>
      <c r="P6394" t="s">
        <v>25392</v>
      </c>
    </row>
    <row r="6395" spans="1:16" hidden="1" x14ac:dyDescent="0.3">
      <c r="A6395" s="43">
        <v>2023</v>
      </c>
      <c r="B6395" s="56" t="s">
        <v>20495</v>
      </c>
      <c r="C6395" s="19">
        <f t="shared" si="329"/>
        <v>50001</v>
      </c>
      <c r="D6395" s="56" t="s">
        <v>13350</v>
      </c>
      <c r="E6395" s="55">
        <v>45161</v>
      </c>
      <c r="F6395" s="18">
        <f t="shared" si="330"/>
        <v>8</v>
      </c>
      <c r="G6395" s="56" t="s">
        <v>12197</v>
      </c>
      <c r="H6395" s="56" t="s">
        <v>12198</v>
      </c>
      <c r="I6395" s="56" t="s">
        <v>20496</v>
      </c>
      <c r="J6395" s="57">
        <v>4028960</v>
      </c>
      <c r="K6395" s="58" t="s">
        <v>11726</v>
      </c>
      <c r="L6395" s="57">
        <v>322317</v>
      </c>
      <c r="M6395" s="59">
        <f t="shared" si="333"/>
        <v>4351277</v>
      </c>
      <c r="N6395">
        <f>+VLOOKUP(C6395,'Thanh toán '!M$8228:N$9243,2,0)</f>
        <v>4351277</v>
      </c>
      <c r="O6395" s="61">
        <f t="shared" si="332"/>
        <v>0</v>
      </c>
      <c r="P6395" t="s">
        <v>25392</v>
      </c>
    </row>
    <row r="6396" spans="1:16" hidden="1" x14ac:dyDescent="0.3">
      <c r="A6396" s="43">
        <v>2023</v>
      </c>
      <c r="B6396" s="56" t="s">
        <v>20497</v>
      </c>
      <c r="C6396" s="19">
        <f t="shared" si="329"/>
        <v>50002</v>
      </c>
      <c r="D6396" s="56" t="s">
        <v>13350</v>
      </c>
      <c r="E6396" s="55">
        <v>45161</v>
      </c>
      <c r="F6396" s="18">
        <f t="shared" si="330"/>
        <v>8</v>
      </c>
      <c r="G6396" s="56" t="s">
        <v>12197</v>
      </c>
      <c r="H6396" s="56" t="s">
        <v>12198</v>
      </c>
      <c r="I6396" s="56" t="s">
        <v>20498</v>
      </c>
      <c r="J6396" s="57">
        <v>2003930</v>
      </c>
      <c r="K6396" s="58" t="s">
        <v>11726</v>
      </c>
      <c r="L6396" s="57">
        <v>160314</v>
      </c>
      <c r="M6396" s="59">
        <f t="shared" si="333"/>
        <v>2164244</v>
      </c>
      <c r="N6396">
        <f>+VLOOKUP(C6396,'Thanh toán '!M$8228:N$9243,2,0)</f>
        <v>2164244</v>
      </c>
      <c r="O6396" s="61">
        <f t="shared" si="332"/>
        <v>0</v>
      </c>
      <c r="P6396" t="s">
        <v>25392</v>
      </c>
    </row>
    <row r="6397" spans="1:16" hidden="1" x14ac:dyDescent="0.3">
      <c r="A6397" s="43">
        <v>2023</v>
      </c>
      <c r="B6397" s="56" t="s">
        <v>20499</v>
      </c>
      <c r="C6397" s="19">
        <f t="shared" si="329"/>
        <v>50009</v>
      </c>
      <c r="D6397" s="56" t="s">
        <v>13350</v>
      </c>
      <c r="E6397" s="55">
        <v>45161</v>
      </c>
      <c r="F6397" s="18">
        <f t="shared" si="330"/>
        <v>8</v>
      </c>
      <c r="G6397" s="56" t="s">
        <v>12167</v>
      </c>
      <c r="H6397" s="56" t="s">
        <v>12168</v>
      </c>
      <c r="I6397" s="56" t="s">
        <v>12167</v>
      </c>
      <c r="J6397" s="57">
        <v>1001965</v>
      </c>
      <c r="K6397" s="58" t="s">
        <v>11726</v>
      </c>
      <c r="L6397" s="57">
        <v>80157</v>
      </c>
      <c r="M6397" s="59">
        <f t="shared" si="333"/>
        <v>1082122</v>
      </c>
      <c r="N6397">
        <f>+VLOOKUP(C6397,'Thanh toán '!M$8228:N$9243,2,0)</f>
        <v>1082122</v>
      </c>
      <c r="O6397" s="61">
        <f t="shared" si="332"/>
        <v>0</v>
      </c>
      <c r="P6397" t="s">
        <v>25392</v>
      </c>
    </row>
    <row r="6398" spans="1:16" hidden="1" x14ac:dyDescent="0.3">
      <c r="A6398" s="43">
        <v>2023</v>
      </c>
      <c r="B6398" s="56" t="s">
        <v>20500</v>
      </c>
      <c r="C6398" s="19">
        <f t="shared" si="329"/>
        <v>50010</v>
      </c>
      <c r="D6398" s="56" t="s">
        <v>13350</v>
      </c>
      <c r="E6398" s="55">
        <v>45161</v>
      </c>
      <c r="F6398" s="18">
        <f t="shared" si="330"/>
        <v>8</v>
      </c>
      <c r="G6398" s="56" t="s">
        <v>12624</v>
      </c>
      <c r="H6398" s="56" t="s">
        <v>12625</v>
      </c>
      <c r="I6398" s="56" t="s">
        <v>12624</v>
      </c>
      <c r="J6398" s="57">
        <v>901430</v>
      </c>
      <c r="K6398" s="58" t="s">
        <v>11726</v>
      </c>
      <c r="L6398" s="57">
        <v>72114</v>
      </c>
      <c r="M6398" s="59">
        <f t="shared" si="333"/>
        <v>973544</v>
      </c>
      <c r="N6398">
        <f>+VLOOKUP(C6398,'Thanh toán '!M$8228:N$9243,2,0)</f>
        <v>973544</v>
      </c>
      <c r="O6398" s="61">
        <f t="shared" si="332"/>
        <v>0</v>
      </c>
      <c r="P6398" t="s">
        <v>25392</v>
      </c>
    </row>
    <row r="6399" spans="1:16" hidden="1" x14ac:dyDescent="0.3">
      <c r="A6399" s="43">
        <v>2023</v>
      </c>
      <c r="B6399" s="56" t="s">
        <v>20501</v>
      </c>
      <c r="C6399" s="19">
        <f t="shared" si="329"/>
        <v>50011</v>
      </c>
      <c r="D6399" s="56" t="s">
        <v>13350</v>
      </c>
      <c r="E6399" s="55">
        <v>45161</v>
      </c>
      <c r="F6399" s="18">
        <f t="shared" si="330"/>
        <v>8</v>
      </c>
      <c r="G6399" s="56" t="s">
        <v>12185</v>
      </c>
      <c r="H6399" s="56" t="s">
        <v>12186</v>
      </c>
      <c r="I6399" s="56" t="s">
        <v>12185</v>
      </c>
      <c r="J6399" s="57">
        <v>450715</v>
      </c>
      <c r="K6399" s="58" t="s">
        <v>11726</v>
      </c>
      <c r="L6399" s="57">
        <v>36057</v>
      </c>
      <c r="M6399" s="59">
        <f t="shared" si="333"/>
        <v>486772</v>
      </c>
      <c r="N6399">
        <f>+VLOOKUP(C6399,'Thanh toán '!M$8228:N$9243,2,0)</f>
        <v>486772</v>
      </c>
      <c r="O6399" s="61">
        <f t="shared" si="332"/>
        <v>0</v>
      </c>
      <c r="P6399" t="s">
        <v>25392</v>
      </c>
    </row>
    <row r="6400" spans="1:16" hidden="1" x14ac:dyDescent="0.3">
      <c r="A6400" s="43">
        <v>2023</v>
      </c>
      <c r="B6400" s="56" t="s">
        <v>20502</v>
      </c>
      <c r="C6400" s="19">
        <f t="shared" si="329"/>
        <v>50012</v>
      </c>
      <c r="D6400" s="56" t="s">
        <v>13350</v>
      </c>
      <c r="E6400" s="55">
        <v>45161</v>
      </c>
      <c r="F6400" s="18">
        <f t="shared" si="330"/>
        <v>8</v>
      </c>
      <c r="G6400" s="56" t="s">
        <v>12176</v>
      </c>
      <c r="H6400" s="56" t="s">
        <v>12177</v>
      </c>
      <c r="I6400" s="56" t="s">
        <v>12176</v>
      </c>
      <c r="J6400" s="57">
        <v>4960520</v>
      </c>
      <c r="K6400" s="58" t="s">
        <v>11726</v>
      </c>
      <c r="L6400" s="57">
        <v>396842</v>
      </c>
      <c r="M6400" s="59">
        <f t="shared" si="333"/>
        <v>5357362</v>
      </c>
      <c r="N6400">
        <f>+VLOOKUP(C6400,'Thanh toán '!M$8228:N$9243,2,0)</f>
        <v>5357362</v>
      </c>
      <c r="O6400" s="61">
        <f t="shared" si="332"/>
        <v>0</v>
      </c>
      <c r="P6400" t="s">
        <v>25392</v>
      </c>
    </row>
    <row r="6401" spans="1:16" hidden="1" x14ac:dyDescent="0.3">
      <c r="A6401" s="43">
        <v>2023</v>
      </c>
      <c r="B6401" s="56" t="s">
        <v>20503</v>
      </c>
      <c r="C6401" s="19">
        <f t="shared" si="329"/>
        <v>50013</v>
      </c>
      <c r="D6401" s="56" t="s">
        <v>13350</v>
      </c>
      <c r="E6401" s="55">
        <v>45161</v>
      </c>
      <c r="F6401" s="18">
        <f t="shared" si="330"/>
        <v>8</v>
      </c>
      <c r="G6401" s="56" t="s">
        <v>12194</v>
      </c>
      <c r="H6401" s="56" t="s">
        <v>12195</v>
      </c>
      <c r="I6401" s="56" t="s">
        <v>12194</v>
      </c>
      <c r="J6401" s="57">
        <v>1477735</v>
      </c>
      <c r="K6401" s="58" t="s">
        <v>11726</v>
      </c>
      <c r="L6401" s="57">
        <v>118219</v>
      </c>
      <c r="M6401" s="59">
        <f t="shared" si="333"/>
        <v>1595954</v>
      </c>
      <c r="N6401">
        <f>+VLOOKUP(C6401,'Thanh toán '!M$8228:N$9243,2,0)</f>
        <v>1595954</v>
      </c>
      <c r="O6401" s="61">
        <f t="shared" si="332"/>
        <v>0</v>
      </c>
      <c r="P6401" t="s">
        <v>25392</v>
      </c>
    </row>
    <row r="6402" spans="1:16" hidden="1" x14ac:dyDescent="0.3">
      <c r="A6402" s="43">
        <v>2023</v>
      </c>
      <c r="B6402" s="56" t="s">
        <v>20504</v>
      </c>
      <c r="C6402" s="19">
        <f t="shared" si="329"/>
        <v>50014</v>
      </c>
      <c r="D6402" s="56" t="s">
        <v>13350</v>
      </c>
      <c r="E6402" s="55">
        <v>45161</v>
      </c>
      <c r="F6402" s="18">
        <f t="shared" si="330"/>
        <v>8</v>
      </c>
      <c r="G6402" s="56" t="s">
        <v>12185</v>
      </c>
      <c r="H6402" s="56" t="s">
        <v>12186</v>
      </c>
      <c r="I6402" s="56" t="s">
        <v>12185</v>
      </c>
      <c r="J6402" s="57">
        <v>1057110</v>
      </c>
      <c r="K6402" s="58" t="s">
        <v>11726</v>
      </c>
      <c r="L6402" s="57">
        <v>84569</v>
      </c>
      <c r="M6402" s="59">
        <f t="shared" si="333"/>
        <v>1141679</v>
      </c>
      <c r="N6402">
        <f>+VLOOKUP(C6402,'Thanh toán '!M$8228:N$9243,2,0)</f>
        <v>1141679</v>
      </c>
      <c r="O6402" s="61">
        <f t="shared" si="332"/>
        <v>0</v>
      </c>
      <c r="P6402" t="s">
        <v>25392</v>
      </c>
    </row>
    <row r="6403" spans="1:16" hidden="1" x14ac:dyDescent="0.3">
      <c r="A6403" s="43">
        <v>2023</v>
      </c>
      <c r="B6403" s="56" t="s">
        <v>20505</v>
      </c>
      <c r="C6403" s="19">
        <f t="shared" si="329"/>
        <v>50015</v>
      </c>
      <c r="D6403" s="56" t="s">
        <v>13350</v>
      </c>
      <c r="E6403" s="55">
        <v>45161</v>
      </c>
      <c r="F6403" s="18">
        <f t="shared" si="330"/>
        <v>8</v>
      </c>
      <c r="G6403" s="56" t="s">
        <v>12639</v>
      </c>
      <c r="H6403" s="56" t="s">
        <v>12640</v>
      </c>
      <c r="I6403" s="56" t="s">
        <v>12639</v>
      </c>
      <c r="J6403" s="57">
        <v>1110580</v>
      </c>
      <c r="K6403" s="58" t="s">
        <v>11726</v>
      </c>
      <c r="L6403" s="57">
        <v>88846</v>
      </c>
      <c r="M6403" s="59">
        <f t="shared" si="333"/>
        <v>1199426</v>
      </c>
      <c r="N6403">
        <f>+VLOOKUP(C6403,'Thanh toán '!M$8228:N$9243,2,0)</f>
        <v>1199426</v>
      </c>
      <c r="O6403" s="61">
        <f t="shared" si="332"/>
        <v>0</v>
      </c>
      <c r="P6403" t="s">
        <v>25392</v>
      </c>
    </row>
    <row r="6404" spans="1:16" hidden="1" x14ac:dyDescent="0.3">
      <c r="A6404" s="43">
        <v>2023</v>
      </c>
      <c r="B6404" s="56" t="s">
        <v>20506</v>
      </c>
      <c r="C6404" s="19">
        <f t="shared" si="329"/>
        <v>50016</v>
      </c>
      <c r="D6404" s="56" t="s">
        <v>13350</v>
      </c>
      <c r="E6404" s="55">
        <v>45161</v>
      </c>
      <c r="F6404" s="18">
        <f t="shared" si="330"/>
        <v>8</v>
      </c>
      <c r="G6404" s="56" t="s">
        <v>12835</v>
      </c>
      <c r="H6404" s="56" t="s">
        <v>12836</v>
      </c>
      <c r="I6404" s="56" t="s">
        <v>12835</v>
      </c>
      <c r="J6404" s="57">
        <v>2695225</v>
      </c>
      <c r="K6404" s="58" t="s">
        <v>11726</v>
      </c>
      <c r="L6404" s="57">
        <v>215618</v>
      </c>
      <c r="M6404" s="59">
        <f t="shared" si="333"/>
        <v>2910843</v>
      </c>
      <c r="N6404">
        <f>+VLOOKUP(C6404,'Thanh toán '!M$8228:N$9243,2,0)</f>
        <v>2910843</v>
      </c>
      <c r="O6404" s="61">
        <f t="shared" si="332"/>
        <v>0</v>
      </c>
      <c r="P6404" t="s">
        <v>25392</v>
      </c>
    </row>
    <row r="6405" spans="1:16" hidden="1" x14ac:dyDescent="0.3">
      <c r="A6405" s="43">
        <v>2023</v>
      </c>
      <c r="B6405" s="56" t="s">
        <v>20507</v>
      </c>
      <c r="C6405" s="19">
        <f t="shared" si="329"/>
        <v>50017</v>
      </c>
      <c r="D6405" s="56" t="s">
        <v>13350</v>
      </c>
      <c r="E6405" s="55">
        <v>45161</v>
      </c>
      <c r="F6405" s="18">
        <f t="shared" si="330"/>
        <v>8</v>
      </c>
      <c r="G6405" s="56" t="s">
        <v>12167</v>
      </c>
      <c r="H6405" s="56" t="s">
        <v>12168</v>
      </c>
      <c r="I6405" s="56" t="s">
        <v>12167</v>
      </c>
      <c r="J6405" s="57">
        <v>1768685</v>
      </c>
      <c r="K6405" s="58" t="s">
        <v>11726</v>
      </c>
      <c r="L6405" s="57">
        <v>141495</v>
      </c>
      <c r="M6405" s="59">
        <f t="shared" si="333"/>
        <v>1910180</v>
      </c>
      <c r="N6405">
        <f>+VLOOKUP(C6405,'Thanh toán '!M$8228:N$9243,2,0)</f>
        <v>1910180</v>
      </c>
      <c r="O6405" s="61">
        <f t="shared" si="332"/>
        <v>0</v>
      </c>
      <c r="P6405" t="s">
        <v>25392</v>
      </c>
    </row>
    <row r="6406" spans="1:16" hidden="1" x14ac:dyDescent="0.3">
      <c r="A6406" s="43">
        <v>2023</v>
      </c>
      <c r="B6406" s="56" t="s">
        <v>20508</v>
      </c>
      <c r="C6406" s="19">
        <f t="shared" ref="C6406:C6469" si="334">+B6406*1</f>
        <v>50018</v>
      </c>
      <c r="D6406" s="56" t="s">
        <v>13350</v>
      </c>
      <c r="E6406" s="55">
        <v>45161</v>
      </c>
      <c r="F6406" s="18">
        <f t="shared" ref="F6406:F6469" si="335">+MONTH(E6406)</f>
        <v>8</v>
      </c>
      <c r="G6406" s="56" t="s">
        <v>12179</v>
      </c>
      <c r="H6406" s="56" t="s">
        <v>12180</v>
      </c>
      <c r="I6406" s="56" t="s">
        <v>12179</v>
      </c>
      <c r="J6406" s="57">
        <v>3849940</v>
      </c>
      <c r="K6406" s="58" t="s">
        <v>11726</v>
      </c>
      <c r="L6406" s="57">
        <v>307995</v>
      </c>
      <c r="M6406" s="59">
        <f t="shared" si="333"/>
        <v>4157935</v>
      </c>
      <c r="N6406">
        <f>+VLOOKUP(C6406,'Thanh toán '!M$8228:N$9243,2,0)</f>
        <v>4157935</v>
      </c>
      <c r="O6406" s="61">
        <f t="shared" si="332"/>
        <v>0</v>
      </c>
      <c r="P6406" t="s">
        <v>25392</v>
      </c>
    </row>
    <row r="6407" spans="1:16" hidden="1" x14ac:dyDescent="0.3">
      <c r="A6407" s="43">
        <v>2023</v>
      </c>
      <c r="B6407" s="56" t="s">
        <v>20509</v>
      </c>
      <c r="C6407" s="19">
        <f t="shared" si="334"/>
        <v>50019</v>
      </c>
      <c r="D6407" s="56" t="s">
        <v>13350</v>
      </c>
      <c r="E6407" s="55">
        <v>45161</v>
      </c>
      <c r="F6407" s="18">
        <f t="shared" si="335"/>
        <v>8</v>
      </c>
      <c r="G6407" s="56" t="s">
        <v>12182</v>
      </c>
      <c r="H6407" s="56" t="s">
        <v>12183</v>
      </c>
      <c r="I6407" s="56" t="s">
        <v>12182</v>
      </c>
      <c r="J6407" s="57">
        <v>4424090</v>
      </c>
      <c r="K6407" s="58" t="s">
        <v>11726</v>
      </c>
      <c r="L6407" s="57">
        <v>353927</v>
      </c>
      <c r="M6407" s="59">
        <f t="shared" si="333"/>
        <v>4778017</v>
      </c>
      <c r="N6407">
        <f>+VLOOKUP(C6407,'Thanh toán '!M$8228:N$9243,2,0)</f>
        <v>4778017</v>
      </c>
      <c r="O6407" s="61">
        <f t="shared" si="332"/>
        <v>0</v>
      </c>
      <c r="P6407" t="s">
        <v>25392</v>
      </c>
    </row>
    <row r="6408" spans="1:16" hidden="1" x14ac:dyDescent="0.3">
      <c r="A6408" s="43">
        <v>2023</v>
      </c>
      <c r="B6408" s="56" t="s">
        <v>20510</v>
      </c>
      <c r="C6408" s="19">
        <f t="shared" si="334"/>
        <v>50020</v>
      </c>
      <c r="D6408" s="56" t="s">
        <v>13350</v>
      </c>
      <c r="E6408" s="55">
        <v>45161</v>
      </c>
      <c r="F6408" s="18">
        <f t="shared" si="335"/>
        <v>8</v>
      </c>
      <c r="G6408" s="56" t="s">
        <v>12173</v>
      </c>
      <c r="H6408" s="56" t="s">
        <v>12174</v>
      </c>
      <c r="I6408" s="56" t="s">
        <v>12173</v>
      </c>
      <c r="J6408" s="57">
        <v>2579200</v>
      </c>
      <c r="K6408" s="58" t="s">
        <v>11726</v>
      </c>
      <c r="L6408" s="57">
        <v>206336</v>
      </c>
      <c r="M6408" s="59">
        <f t="shared" si="333"/>
        <v>2785536</v>
      </c>
      <c r="N6408">
        <f>+VLOOKUP(C6408,'Thanh toán '!M$8228:N$9243,2,0)</f>
        <v>2785536</v>
      </c>
      <c r="O6408" s="61">
        <f t="shared" si="332"/>
        <v>0</v>
      </c>
      <c r="P6408" t="s">
        <v>25392</v>
      </c>
    </row>
    <row r="6409" spans="1:16" hidden="1" x14ac:dyDescent="0.3">
      <c r="A6409" s="43">
        <v>2023</v>
      </c>
      <c r="B6409" s="56" t="s">
        <v>20511</v>
      </c>
      <c r="C6409" s="19">
        <f t="shared" si="334"/>
        <v>50484</v>
      </c>
      <c r="D6409" s="56" t="s">
        <v>13350</v>
      </c>
      <c r="E6409" s="55">
        <v>45162</v>
      </c>
      <c r="F6409" s="18">
        <f t="shared" si="335"/>
        <v>8</v>
      </c>
      <c r="G6409" s="56" t="s">
        <v>12360</v>
      </c>
      <c r="H6409" s="56" t="s">
        <v>12361</v>
      </c>
      <c r="I6409" s="56" t="s">
        <v>12360</v>
      </c>
      <c r="J6409" s="57">
        <v>1844890</v>
      </c>
      <c r="K6409" s="58" t="s">
        <v>11726</v>
      </c>
      <c r="L6409" s="57">
        <v>147591</v>
      </c>
      <c r="M6409" s="59">
        <f t="shared" si="333"/>
        <v>1992481</v>
      </c>
      <c r="N6409">
        <f>+VLOOKUP(C6409,'Thanh toán '!M$8228:N$9243,2,0)</f>
        <v>1992481</v>
      </c>
      <c r="O6409" s="61">
        <f t="shared" si="332"/>
        <v>0</v>
      </c>
      <c r="P6409" t="s">
        <v>25392</v>
      </c>
    </row>
    <row r="6410" spans="1:16" hidden="1" x14ac:dyDescent="0.3">
      <c r="A6410" s="43">
        <v>2023</v>
      </c>
      <c r="B6410" s="56" t="s">
        <v>20512</v>
      </c>
      <c r="C6410" s="19">
        <f t="shared" si="334"/>
        <v>50486</v>
      </c>
      <c r="D6410" s="56" t="s">
        <v>13350</v>
      </c>
      <c r="E6410" s="55">
        <v>45162</v>
      </c>
      <c r="F6410" s="18">
        <f t="shared" si="335"/>
        <v>8</v>
      </c>
      <c r="G6410" s="56" t="s">
        <v>11799</v>
      </c>
      <c r="H6410" s="56" t="s">
        <v>11725</v>
      </c>
      <c r="I6410" s="56" t="s">
        <v>13585</v>
      </c>
      <c r="J6410" s="57">
        <v>370839</v>
      </c>
      <c r="K6410" s="58" t="s">
        <v>11726</v>
      </c>
      <c r="L6410" s="57">
        <v>29667</v>
      </c>
      <c r="M6410" s="59">
        <f t="shared" si="333"/>
        <v>400506</v>
      </c>
      <c r="N6410">
        <f>+VLOOKUP(C6410,'Thanh toán '!M$8228:N$9243,2,0)</f>
        <v>400506</v>
      </c>
      <c r="O6410" s="61">
        <f t="shared" si="332"/>
        <v>0</v>
      </c>
      <c r="P6410" t="s">
        <v>25392</v>
      </c>
    </row>
    <row r="6411" spans="1:16" hidden="1" x14ac:dyDescent="0.3">
      <c r="A6411" s="43">
        <v>2023</v>
      </c>
      <c r="B6411" s="56" t="s">
        <v>20513</v>
      </c>
      <c r="C6411" s="19">
        <f t="shared" si="334"/>
        <v>50522</v>
      </c>
      <c r="D6411" s="56" t="s">
        <v>13350</v>
      </c>
      <c r="E6411" s="55">
        <v>45162</v>
      </c>
      <c r="F6411" s="18">
        <f t="shared" si="335"/>
        <v>8</v>
      </c>
      <c r="G6411" s="56" t="s">
        <v>11799</v>
      </c>
      <c r="H6411" s="56" t="s">
        <v>11725</v>
      </c>
      <c r="I6411" s="56" t="s">
        <v>13526</v>
      </c>
      <c r="J6411" s="57">
        <v>1161201</v>
      </c>
      <c r="K6411" s="58" t="s">
        <v>11726</v>
      </c>
      <c r="L6411" s="57">
        <v>92896</v>
      </c>
      <c r="M6411" s="59">
        <f t="shared" si="333"/>
        <v>1254097</v>
      </c>
      <c r="N6411">
        <f>+VLOOKUP(C6411,'Thanh toán '!M$8228:N$9243,2,0)</f>
        <v>1254097</v>
      </c>
      <c r="O6411" s="61">
        <f t="shared" si="332"/>
        <v>0</v>
      </c>
      <c r="P6411" t="s">
        <v>25392</v>
      </c>
    </row>
    <row r="6412" spans="1:16" hidden="1" x14ac:dyDescent="0.3">
      <c r="A6412" s="43">
        <v>2023</v>
      </c>
      <c r="B6412" s="56" t="s">
        <v>20514</v>
      </c>
      <c r="C6412" s="19">
        <f t="shared" si="334"/>
        <v>50523</v>
      </c>
      <c r="D6412" s="56" t="s">
        <v>13350</v>
      </c>
      <c r="E6412" s="55">
        <v>45162</v>
      </c>
      <c r="F6412" s="18">
        <f t="shared" si="335"/>
        <v>8</v>
      </c>
      <c r="G6412" s="56" t="s">
        <v>12363</v>
      </c>
      <c r="H6412" s="56" t="s">
        <v>12364</v>
      </c>
      <c r="I6412" s="56" t="s">
        <v>12363</v>
      </c>
      <c r="J6412" s="57">
        <v>1924970</v>
      </c>
      <c r="K6412" s="58" t="s">
        <v>11726</v>
      </c>
      <c r="L6412" s="57">
        <v>153998</v>
      </c>
      <c r="M6412" s="59">
        <f t="shared" si="333"/>
        <v>2078968</v>
      </c>
      <c r="N6412">
        <f>+VLOOKUP(C6412,'Thanh toán '!M$8228:N$9243,2,0)</f>
        <v>2078968</v>
      </c>
      <c r="O6412" s="61">
        <f t="shared" si="332"/>
        <v>0</v>
      </c>
      <c r="P6412" t="s">
        <v>25392</v>
      </c>
    </row>
    <row r="6413" spans="1:16" hidden="1" x14ac:dyDescent="0.3">
      <c r="A6413" s="43">
        <v>2023</v>
      </c>
      <c r="B6413" s="56" t="s">
        <v>20515</v>
      </c>
      <c r="C6413" s="19">
        <f t="shared" si="334"/>
        <v>50702</v>
      </c>
      <c r="D6413" s="56" t="s">
        <v>13350</v>
      </c>
      <c r="E6413" s="55">
        <v>45162</v>
      </c>
      <c r="F6413" s="18">
        <f t="shared" si="335"/>
        <v>8</v>
      </c>
      <c r="G6413" s="56" t="s">
        <v>12336</v>
      </c>
      <c r="H6413" s="56" t="s">
        <v>12337</v>
      </c>
      <c r="I6413" s="56" t="s">
        <v>12336</v>
      </c>
      <c r="J6413" s="57">
        <v>2426790</v>
      </c>
      <c r="K6413" s="58" t="s">
        <v>11726</v>
      </c>
      <c r="L6413" s="57">
        <v>194143</v>
      </c>
      <c r="M6413" s="59">
        <f t="shared" si="333"/>
        <v>2620933</v>
      </c>
      <c r="N6413">
        <f>+VLOOKUP(C6413,'Thanh toán '!M$8228:N$9243,2,0)</f>
        <v>2620933</v>
      </c>
      <c r="O6413" s="61">
        <f t="shared" si="332"/>
        <v>0</v>
      </c>
      <c r="P6413" t="s">
        <v>25392</v>
      </c>
    </row>
    <row r="6414" spans="1:16" hidden="1" x14ac:dyDescent="0.3">
      <c r="A6414" s="43">
        <v>2023</v>
      </c>
      <c r="B6414" s="56" t="s">
        <v>20516</v>
      </c>
      <c r="C6414" s="19">
        <f t="shared" si="334"/>
        <v>50741</v>
      </c>
      <c r="D6414" s="56" t="s">
        <v>13350</v>
      </c>
      <c r="E6414" s="55">
        <v>45162</v>
      </c>
      <c r="F6414" s="18">
        <f t="shared" si="335"/>
        <v>8</v>
      </c>
      <c r="G6414" s="56" t="s">
        <v>11799</v>
      </c>
      <c r="H6414" s="56" t="s">
        <v>11725</v>
      </c>
      <c r="I6414" s="56" t="s">
        <v>13816</v>
      </c>
      <c r="J6414" s="57">
        <v>483720</v>
      </c>
      <c r="K6414" s="58" t="s">
        <v>11726</v>
      </c>
      <c r="L6414" s="57">
        <v>38698</v>
      </c>
      <c r="M6414" s="59">
        <f t="shared" si="333"/>
        <v>522418</v>
      </c>
      <c r="N6414">
        <f>+VLOOKUP(C6414,'Thanh toán '!M$8228:N$9243,2,0)</f>
        <v>522418</v>
      </c>
      <c r="O6414" s="61">
        <f t="shared" si="332"/>
        <v>0</v>
      </c>
      <c r="P6414" t="s">
        <v>25392</v>
      </c>
    </row>
    <row r="6415" spans="1:16" hidden="1" x14ac:dyDescent="0.3">
      <c r="A6415" s="43">
        <v>2023</v>
      </c>
      <c r="B6415" s="56" t="s">
        <v>20517</v>
      </c>
      <c r="C6415" s="19">
        <f t="shared" si="334"/>
        <v>50742</v>
      </c>
      <c r="D6415" s="56" t="s">
        <v>13350</v>
      </c>
      <c r="E6415" s="55">
        <v>45162</v>
      </c>
      <c r="F6415" s="18">
        <f t="shared" si="335"/>
        <v>8</v>
      </c>
      <c r="G6415" s="56" t="s">
        <v>12239</v>
      </c>
      <c r="H6415" s="56" t="s">
        <v>12240</v>
      </c>
      <c r="I6415" s="56" t="s">
        <v>18146</v>
      </c>
      <c r="J6415" s="57">
        <v>901430</v>
      </c>
      <c r="K6415" s="58" t="s">
        <v>11726</v>
      </c>
      <c r="L6415" s="57">
        <v>72114</v>
      </c>
      <c r="M6415" s="59">
        <f t="shared" si="333"/>
        <v>973544</v>
      </c>
      <c r="N6415">
        <f>+VLOOKUP(C6415,'Thanh toán '!M$8228:N$9243,2,0)</f>
        <v>973544</v>
      </c>
      <c r="O6415" s="61">
        <f t="shared" si="332"/>
        <v>0</v>
      </c>
      <c r="P6415" t="s">
        <v>25392</v>
      </c>
    </row>
    <row r="6416" spans="1:16" hidden="1" x14ac:dyDescent="0.3">
      <c r="A6416" s="43">
        <v>2023</v>
      </c>
      <c r="B6416" s="56" t="s">
        <v>20518</v>
      </c>
      <c r="C6416" s="19">
        <f t="shared" si="334"/>
        <v>50743</v>
      </c>
      <c r="D6416" s="56" t="s">
        <v>13350</v>
      </c>
      <c r="E6416" s="55">
        <v>45162</v>
      </c>
      <c r="F6416" s="18">
        <f t="shared" si="335"/>
        <v>8</v>
      </c>
      <c r="G6416" s="56" t="s">
        <v>11799</v>
      </c>
      <c r="H6416" s="56" t="s">
        <v>11725</v>
      </c>
      <c r="I6416" s="56" t="s">
        <v>14105</v>
      </c>
      <c r="J6416" s="57">
        <v>857016</v>
      </c>
      <c r="K6416" s="58" t="s">
        <v>11726</v>
      </c>
      <c r="L6416" s="57">
        <v>68561</v>
      </c>
      <c r="M6416" s="59">
        <f t="shared" si="333"/>
        <v>925577</v>
      </c>
      <c r="N6416">
        <f>+VLOOKUP(C6416,'Thanh toán '!M$8228:N$9243,2,0)</f>
        <v>925577</v>
      </c>
      <c r="O6416" s="61">
        <f t="shared" si="332"/>
        <v>0</v>
      </c>
      <c r="P6416" t="s">
        <v>25392</v>
      </c>
    </row>
    <row r="6417" spans="1:17" hidden="1" x14ac:dyDescent="0.3">
      <c r="A6417" s="43">
        <v>2023</v>
      </c>
      <c r="B6417" s="56" t="s">
        <v>20519</v>
      </c>
      <c r="C6417" s="19">
        <f t="shared" si="334"/>
        <v>50744</v>
      </c>
      <c r="D6417" s="56" t="s">
        <v>13350</v>
      </c>
      <c r="E6417" s="55">
        <v>45162</v>
      </c>
      <c r="F6417" s="18">
        <f t="shared" si="335"/>
        <v>8</v>
      </c>
      <c r="G6417" s="56" t="s">
        <v>12438</v>
      </c>
      <c r="H6417" s="56" t="s">
        <v>12439</v>
      </c>
      <c r="I6417" s="56" t="s">
        <v>12438</v>
      </c>
      <c r="J6417" s="57">
        <v>3224800</v>
      </c>
      <c r="K6417" s="58" t="s">
        <v>11726</v>
      </c>
      <c r="L6417" s="57">
        <v>257984</v>
      </c>
      <c r="M6417" s="59">
        <f t="shared" si="333"/>
        <v>3482784</v>
      </c>
      <c r="N6417">
        <f>+VLOOKUP(C6417,'Thanh toán '!M$8228:N$9243,2,0)</f>
        <v>3482784</v>
      </c>
      <c r="O6417" s="61">
        <f t="shared" si="332"/>
        <v>0</v>
      </c>
      <c r="P6417" t="s">
        <v>25392</v>
      </c>
    </row>
    <row r="6418" spans="1:17" hidden="1" x14ac:dyDescent="0.3">
      <c r="A6418" s="43">
        <v>2023</v>
      </c>
      <c r="B6418" s="56" t="s">
        <v>20520</v>
      </c>
      <c r="C6418" s="19">
        <f t="shared" si="334"/>
        <v>50745</v>
      </c>
      <c r="D6418" s="56" t="s">
        <v>13350</v>
      </c>
      <c r="E6418" s="55">
        <v>45162</v>
      </c>
      <c r="F6418" s="18">
        <f t="shared" si="335"/>
        <v>8</v>
      </c>
      <c r="G6418" s="56" t="s">
        <v>11799</v>
      </c>
      <c r="H6418" s="56" t="s">
        <v>11725</v>
      </c>
      <c r="I6418" s="56" t="s">
        <v>14227</v>
      </c>
      <c r="J6418" s="57">
        <v>1014524</v>
      </c>
      <c r="K6418" s="58" t="s">
        <v>11726</v>
      </c>
      <c r="L6418" s="57">
        <v>81162</v>
      </c>
      <c r="M6418" s="59">
        <f t="shared" si="333"/>
        <v>1095686</v>
      </c>
      <c r="N6418">
        <f>+VLOOKUP(C6418,'Thanh toán '!M$8228:N$9243,2,0)</f>
        <v>1095686</v>
      </c>
      <c r="O6418" s="61">
        <f t="shared" si="332"/>
        <v>0</v>
      </c>
      <c r="P6418" t="s">
        <v>25392</v>
      </c>
    </row>
    <row r="6419" spans="1:17" hidden="1" x14ac:dyDescent="0.3">
      <c r="A6419" s="43">
        <v>2023</v>
      </c>
      <c r="B6419" s="56" t="s">
        <v>20521</v>
      </c>
      <c r="C6419" s="19">
        <f t="shared" si="334"/>
        <v>50746</v>
      </c>
      <c r="D6419" s="56" t="s">
        <v>13350</v>
      </c>
      <c r="E6419" s="55">
        <v>45162</v>
      </c>
      <c r="F6419" s="18">
        <f t="shared" si="335"/>
        <v>8</v>
      </c>
      <c r="G6419" s="56" t="s">
        <v>11799</v>
      </c>
      <c r="H6419" s="56" t="s">
        <v>11725</v>
      </c>
      <c r="I6419" s="56" t="s">
        <v>14511</v>
      </c>
      <c r="J6419" s="57">
        <v>878009</v>
      </c>
      <c r="K6419" s="58" t="s">
        <v>11726</v>
      </c>
      <c r="L6419" s="57">
        <v>70241</v>
      </c>
      <c r="M6419" s="59">
        <f t="shared" si="333"/>
        <v>948250</v>
      </c>
      <c r="N6419">
        <f>+VLOOKUP(C6419,'Thanh toán '!M$8228:N$9243,2,0)</f>
        <v>948250</v>
      </c>
      <c r="O6419" s="61">
        <f t="shared" si="332"/>
        <v>0</v>
      </c>
      <c r="P6419" t="s">
        <v>25392</v>
      </c>
    </row>
    <row r="6420" spans="1:17" hidden="1" x14ac:dyDescent="0.3">
      <c r="A6420" s="43">
        <v>2023</v>
      </c>
      <c r="B6420" s="56" t="s">
        <v>20522</v>
      </c>
      <c r="C6420" s="19">
        <f t="shared" si="334"/>
        <v>50749</v>
      </c>
      <c r="D6420" s="56" t="s">
        <v>13350</v>
      </c>
      <c r="E6420" s="55">
        <v>45162</v>
      </c>
      <c r="F6420" s="18">
        <f t="shared" si="335"/>
        <v>8</v>
      </c>
      <c r="G6420" s="56" t="s">
        <v>11838</v>
      </c>
      <c r="H6420" s="56" t="s">
        <v>11839</v>
      </c>
      <c r="I6420" s="56" t="s">
        <v>13920</v>
      </c>
      <c r="J6420" s="57">
        <v>1401530</v>
      </c>
      <c r="K6420" s="58" t="s">
        <v>11726</v>
      </c>
      <c r="L6420" s="57">
        <v>112122</v>
      </c>
      <c r="M6420" s="59">
        <f t="shared" si="333"/>
        <v>1513652</v>
      </c>
      <c r="N6420">
        <f>+VLOOKUP(C6420,'Thanh toán '!M$8228:N$9243,2,0)</f>
        <v>1513652</v>
      </c>
      <c r="O6420" s="61">
        <f t="shared" si="332"/>
        <v>0</v>
      </c>
      <c r="P6420" t="s">
        <v>25392</v>
      </c>
    </row>
    <row r="6421" spans="1:17" hidden="1" x14ac:dyDescent="0.3">
      <c r="A6421" s="43">
        <v>2023</v>
      </c>
      <c r="B6421" s="56" t="s">
        <v>20523</v>
      </c>
      <c r="C6421" s="19">
        <f t="shared" si="334"/>
        <v>50754</v>
      </c>
      <c r="D6421" s="56" t="s">
        <v>13350</v>
      </c>
      <c r="E6421" s="55">
        <v>45162</v>
      </c>
      <c r="F6421" s="18">
        <f t="shared" si="335"/>
        <v>8</v>
      </c>
      <c r="G6421" s="56" t="s">
        <v>11860</v>
      </c>
      <c r="H6421" s="56" t="s">
        <v>11719</v>
      </c>
      <c r="I6421" s="56" t="s">
        <v>14660</v>
      </c>
      <c r="J6421" s="57">
        <v>1578586</v>
      </c>
      <c r="K6421" s="58" t="s">
        <v>11726</v>
      </c>
      <c r="L6421" s="57">
        <v>126287</v>
      </c>
      <c r="M6421" s="59">
        <f t="shared" si="333"/>
        <v>1704873</v>
      </c>
      <c r="N6421">
        <f>+VLOOKUP(C6421,'Thanh toán '!M$8228:N$9243,2,0)</f>
        <v>1704873</v>
      </c>
      <c r="O6421" s="61">
        <f t="shared" si="332"/>
        <v>0</v>
      </c>
      <c r="P6421" t="s">
        <v>25392</v>
      </c>
    </row>
    <row r="6422" spans="1:17" hidden="1" x14ac:dyDescent="0.3">
      <c r="A6422" s="43">
        <v>2023</v>
      </c>
      <c r="B6422" s="56" t="s">
        <v>20524</v>
      </c>
      <c r="C6422" s="19">
        <f t="shared" si="334"/>
        <v>50755</v>
      </c>
      <c r="D6422" s="56" t="s">
        <v>13350</v>
      </c>
      <c r="E6422" s="55">
        <v>45162</v>
      </c>
      <c r="F6422" s="18">
        <f t="shared" si="335"/>
        <v>8</v>
      </c>
      <c r="G6422" s="56" t="s">
        <v>11860</v>
      </c>
      <c r="H6422" s="56" t="s">
        <v>11719</v>
      </c>
      <c r="I6422" s="56" t="s">
        <v>16178</v>
      </c>
      <c r="J6422" s="57">
        <v>2318550</v>
      </c>
      <c r="K6422" s="58" t="s">
        <v>11726</v>
      </c>
      <c r="L6422" s="57">
        <v>185484</v>
      </c>
      <c r="M6422" s="59">
        <f t="shared" si="333"/>
        <v>2504034</v>
      </c>
      <c r="N6422">
        <f>+VLOOKUP(C6422,'Thanh toán '!M$8228:N$9243,2,0)</f>
        <v>2504034</v>
      </c>
      <c r="O6422" s="61">
        <f t="shared" si="332"/>
        <v>0</v>
      </c>
      <c r="P6422" t="s">
        <v>25392</v>
      </c>
    </row>
    <row r="6423" spans="1:17" hidden="1" x14ac:dyDescent="0.3">
      <c r="A6423" s="43">
        <v>2023</v>
      </c>
      <c r="B6423" s="56" t="s">
        <v>20525</v>
      </c>
      <c r="C6423" s="19">
        <f t="shared" si="334"/>
        <v>50756</v>
      </c>
      <c r="D6423" s="56" t="s">
        <v>13350</v>
      </c>
      <c r="E6423" s="55">
        <v>45162</v>
      </c>
      <c r="F6423" s="18">
        <f t="shared" si="335"/>
        <v>8</v>
      </c>
      <c r="G6423" s="56" t="s">
        <v>11860</v>
      </c>
      <c r="H6423" s="56" t="s">
        <v>11719</v>
      </c>
      <c r="I6423" s="56" t="s">
        <v>18324</v>
      </c>
      <c r="J6423" s="57">
        <v>1093965</v>
      </c>
      <c r="K6423" s="58" t="s">
        <v>11726</v>
      </c>
      <c r="L6423" s="57">
        <v>87517</v>
      </c>
      <c r="M6423" s="59">
        <f t="shared" si="333"/>
        <v>1181482</v>
      </c>
      <c r="N6423">
        <f>+VLOOKUP(C6423,'Thanh toán '!M$8228:N$9243,2,0)</f>
        <v>1181482</v>
      </c>
      <c r="O6423" s="61">
        <f t="shared" si="332"/>
        <v>0</v>
      </c>
      <c r="P6423" t="s">
        <v>25392</v>
      </c>
    </row>
    <row r="6424" spans="1:17" hidden="1" x14ac:dyDescent="0.3">
      <c r="A6424" s="43">
        <v>2023</v>
      </c>
      <c r="B6424" s="56" t="s">
        <v>20526</v>
      </c>
      <c r="C6424" s="19">
        <f t="shared" si="334"/>
        <v>50761</v>
      </c>
      <c r="D6424" s="56" t="s">
        <v>13350</v>
      </c>
      <c r="E6424" s="55">
        <v>45162</v>
      </c>
      <c r="F6424" s="18">
        <f t="shared" si="335"/>
        <v>8</v>
      </c>
      <c r="G6424" s="56" t="s">
        <v>11860</v>
      </c>
      <c r="H6424" s="56" t="s">
        <v>11719</v>
      </c>
      <c r="I6424" s="56" t="s">
        <v>17624</v>
      </c>
      <c r="J6424" s="57">
        <v>721852</v>
      </c>
      <c r="K6424" s="58" t="s">
        <v>11726</v>
      </c>
      <c r="L6424" s="57">
        <v>57748</v>
      </c>
      <c r="M6424" s="59">
        <f t="shared" si="333"/>
        <v>779600</v>
      </c>
      <c r="N6424">
        <f>+VLOOKUP(C6424,'Thanh toán '!M$8228:N$9243,2,0)</f>
        <v>779600</v>
      </c>
      <c r="O6424" s="61">
        <f t="shared" si="332"/>
        <v>0</v>
      </c>
      <c r="P6424" t="s">
        <v>25392</v>
      </c>
    </row>
    <row r="6425" spans="1:17" hidden="1" x14ac:dyDescent="0.3">
      <c r="A6425" s="43">
        <v>2023</v>
      </c>
      <c r="B6425" s="56" t="s">
        <v>20527</v>
      </c>
      <c r="C6425" s="19">
        <f t="shared" si="334"/>
        <v>50762</v>
      </c>
      <c r="D6425" s="56" t="s">
        <v>13350</v>
      </c>
      <c r="E6425" s="55">
        <v>45162</v>
      </c>
      <c r="F6425" s="18">
        <f t="shared" si="335"/>
        <v>8</v>
      </c>
      <c r="G6425" s="56" t="s">
        <v>11860</v>
      </c>
      <c r="H6425" s="56" t="s">
        <v>11719</v>
      </c>
      <c r="I6425" s="56" t="s">
        <v>15157</v>
      </c>
      <c r="J6425" s="57">
        <v>1125074</v>
      </c>
      <c r="K6425" s="58" t="s">
        <v>11726</v>
      </c>
      <c r="L6425" s="57">
        <v>90006</v>
      </c>
      <c r="M6425" s="59">
        <f t="shared" si="333"/>
        <v>1215080</v>
      </c>
      <c r="N6425">
        <f>+VLOOKUP(C6425,'Thanh toán '!M$8228:N$9243,2,0)</f>
        <v>1215080</v>
      </c>
      <c r="O6425" s="61">
        <f t="shared" si="332"/>
        <v>0</v>
      </c>
      <c r="P6425" t="s">
        <v>25392</v>
      </c>
    </row>
    <row r="6426" spans="1:17" hidden="1" x14ac:dyDescent="0.3">
      <c r="A6426" s="43">
        <v>2023</v>
      </c>
      <c r="B6426" s="56" t="s">
        <v>20528</v>
      </c>
      <c r="C6426" s="19">
        <f t="shared" si="334"/>
        <v>50763</v>
      </c>
      <c r="D6426" s="56" t="s">
        <v>13350</v>
      </c>
      <c r="E6426" s="55">
        <v>45162</v>
      </c>
      <c r="F6426" s="18">
        <f t="shared" si="335"/>
        <v>8</v>
      </c>
      <c r="G6426" s="56" t="s">
        <v>11799</v>
      </c>
      <c r="H6426" s="56" t="s">
        <v>11725</v>
      </c>
      <c r="I6426" s="56" t="s">
        <v>13432</v>
      </c>
      <c r="J6426" s="57">
        <v>643089</v>
      </c>
      <c r="K6426" s="58" t="s">
        <v>11726</v>
      </c>
      <c r="L6426" s="57">
        <v>51447</v>
      </c>
      <c r="M6426" s="59">
        <f t="shared" si="333"/>
        <v>694536</v>
      </c>
      <c r="N6426">
        <f>+VLOOKUP(C6426,'Thanh toán '!M$8228:N$9243,2,0)</f>
        <v>694536</v>
      </c>
      <c r="O6426" s="61">
        <f t="shared" si="332"/>
        <v>0</v>
      </c>
      <c r="P6426" t="s">
        <v>25392</v>
      </c>
    </row>
    <row r="6427" spans="1:17" hidden="1" x14ac:dyDescent="0.3">
      <c r="A6427" s="43">
        <v>2023</v>
      </c>
      <c r="B6427" s="56" t="s">
        <v>20529</v>
      </c>
      <c r="C6427" s="19">
        <f t="shared" si="334"/>
        <v>50764</v>
      </c>
      <c r="D6427" s="56" t="s">
        <v>13350</v>
      </c>
      <c r="E6427" s="55">
        <v>45162</v>
      </c>
      <c r="F6427" s="18">
        <f t="shared" si="335"/>
        <v>8</v>
      </c>
      <c r="G6427" s="56" t="s">
        <v>11799</v>
      </c>
      <c r="H6427" s="56" t="s">
        <v>11725</v>
      </c>
      <c r="I6427" s="56" t="s">
        <v>13901</v>
      </c>
      <c r="J6427" s="57">
        <v>709746</v>
      </c>
      <c r="K6427" s="58" t="s">
        <v>11726</v>
      </c>
      <c r="L6427" s="57">
        <v>56780</v>
      </c>
      <c r="M6427" s="59">
        <f t="shared" si="333"/>
        <v>766526</v>
      </c>
      <c r="N6427">
        <f>+VLOOKUP(C6427,'Thanh toán '!M$8228:N$9243,2,0)</f>
        <v>766526</v>
      </c>
      <c r="O6427" s="61">
        <f t="shared" si="332"/>
        <v>0</v>
      </c>
      <c r="P6427" t="s">
        <v>25392</v>
      </c>
    </row>
    <row r="6428" spans="1:17" hidden="1" x14ac:dyDescent="0.3">
      <c r="A6428" s="43">
        <v>2023</v>
      </c>
      <c r="B6428" s="56" t="s">
        <v>20530</v>
      </c>
      <c r="C6428" s="19">
        <f t="shared" si="334"/>
        <v>50765</v>
      </c>
      <c r="D6428" s="56" t="s">
        <v>13350</v>
      </c>
      <c r="E6428" s="55">
        <v>45162</v>
      </c>
      <c r="F6428" s="18">
        <f t="shared" si="335"/>
        <v>8</v>
      </c>
      <c r="G6428" s="56" t="s">
        <v>11799</v>
      </c>
      <c r="H6428" s="56" t="s">
        <v>11725</v>
      </c>
      <c r="I6428" s="56" t="s">
        <v>14244</v>
      </c>
      <c r="J6428" s="57">
        <v>1673144</v>
      </c>
      <c r="K6428" s="58" t="s">
        <v>11726</v>
      </c>
      <c r="L6428" s="57">
        <v>133852</v>
      </c>
      <c r="M6428" s="59">
        <f t="shared" si="333"/>
        <v>1806996</v>
      </c>
      <c r="O6428" s="61"/>
      <c r="P6428">
        <f>+VLOOKUP(C6428,'Thanh toán '!M$9366:N$10360,2,0)</f>
        <v>1806996</v>
      </c>
      <c r="Q6428" s="61">
        <f>+P6428-M6428</f>
        <v>0</v>
      </c>
    </row>
    <row r="6429" spans="1:17" hidden="1" x14ac:dyDescent="0.3">
      <c r="A6429" s="43">
        <v>2023</v>
      </c>
      <c r="B6429" s="56" t="s">
        <v>20531</v>
      </c>
      <c r="C6429" s="19">
        <f t="shared" si="334"/>
        <v>51154</v>
      </c>
      <c r="D6429" s="56" t="s">
        <v>13350</v>
      </c>
      <c r="E6429" s="55">
        <v>45162</v>
      </c>
      <c r="F6429" s="18">
        <f t="shared" si="335"/>
        <v>8</v>
      </c>
      <c r="G6429" s="56" t="s">
        <v>12545</v>
      </c>
      <c r="H6429" s="56" t="s">
        <v>12546</v>
      </c>
      <c r="I6429" s="56" t="s">
        <v>12545</v>
      </c>
      <c r="J6429" s="57">
        <v>450715</v>
      </c>
      <c r="K6429" s="58" t="s">
        <v>11726</v>
      </c>
      <c r="L6429" s="57">
        <v>36057</v>
      </c>
      <c r="M6429" s="59">
        <f t="shared" si="333"/>
        <v>486772</v>
      </c>
      <c r="N6429">
        <f>+VLOOKUP(C6429,'Thanh toán '!M$8228:N$9243,2,0)</f>
        <v>486772</v>
      </c>
      <c r="O6429" s="61">
        <f t="shared" ref="O6429:O6445" si="336">+N6429-M6429</f>
        <v>0</v>
      </c>
      <c r="P6429" t="s">
        <v>25392</v>
      </c>
    </row>
    <row r="6430" spans="1:17" hidden="1" x14ac:dyDescent="0.3">
      <c r="A6430" s="43">
        <v>2023</v>
      </c>
      <c r="B6430" s="56" t="s">
        <v>20532</v>
      </c>
      <c r="C6430" s="19">
        <f t="shared" si="334"/>
        <v>51155</v>
      </c>
      <c r="D6430" s="56" t="s">
        <v>13350</v>
      </c>
      <c r="E6430" s="55">
        <v>45162</v>
      </c>
      <c r="F6430" s="18">
        <f t="shared" si="335"/>
        <v>8</v>
      </c>
      <c r="G6430" s="56" t="s">
        <v>12257</v>
      </c>
      <c r="H6430" s="56" t="s">
        <v>12258</v>
      </c>
      <c r="I6430" s="56" t="s">
        <v>12257</v>
      </c>
      <c r="J6430" s="57">
        <v>2803060</v>
      </c>
      <c r="K6430" s="58" t="s">
        <v>11726</v>
      </c>
      <c r="L6430" s="57">
        <v>224245</v>
      </c>
      <c r="M6430" s="59">
        <f t="shared" si="333"/>
        <v>3027305</v>
      </c>
      <c r="N6430">
        <f>+VLOOKUP(C6430,'Thanh toán '!M$8228:N$9243,2,0)</f>
        <v>3027305</v>
      </c>
      <c r="O6430" s="61">
        <f t="shared" si="336"/>
        <v>0</v>
      </c>
      <c r="P6430" t="s">
        <v>25392</v>
      </c>
    </row>
    <row r="6431" spans="1:17" hidden="1" x14ac:dyDescent="0.3">
      <c r="A6431" s="43">
        <v>2023</v>
      </c>
      <c r="B6431" s="56" t="s">
        <v>20533</v>
      </c>
      <c r="C6431" s="19">
        <f t="shared" si="334"/>
        <v>51185</v>
      </c>
      <c r="D6431" s="56" t="s">
        <v>13350</v>
      </c>
      <c r="E6431" s="55">
        <v>45163</v>
      </c>
      <c r="F6431" s="18">
        <f t="shared" si="335"/>
        <v>8</v>
      </c>
      <c r="G6431" s="56" t="s">
        <v>12357</v>
      </c>
      <c r="H6431" s="56" t="s">
        <v>12358</v>
      </c>
      <c r="I6431" s="56" t="s">
        <v>12357</v>
      </c>
      <c r="J6431" s="57">
        <v>2579200</v>
      </c>
      <c r="K6431" s="58" t="s">
        <v>11726</v>
      </c>
      <c r="L6431" s="57">
        <v>206336</v>
      </c>
      <c r="M6431" s="59">
        <f t="shared" si="333"/>
        <v>2785536</v>
      </c>
      <c r="N6431">
        <f>+VLOOKUP(C6431,'Thanh toán '!M$8228:N$9243,2,0)</f>
        <v>2785536</v>
      </c>
      <c r="O6431" s="61">
        <f t="shared" si="336"/>
        <v>0</v>
      </c>
      <c r="P6431" t="s">
        <v>25392</v>
      </c>
    </row>
    <row r="6432" spans="1:17" hidden="1" x14ac:dyDescent="0.3">
      <c r="A6432" s="43">
        <v>2023</v>
      </c>
      <c r="B6432" s="56" t="s">
        <v>20534</v>
      </c>
      <c r="C6432" s="19">
        <f t="shared" si="334"/>
        <v>51186</v>
      </c>
      <c r="D6432" s="56" t="s">
        <v>13350</v>
      </c>
      <c r="E6432" s="55">
        <v>45163</v>
      </c>
      <c r="F6432" s="18">
        <f t="shared" si="335"/>
        <v>8</v>
      </c>
      <c r="G6432" s="56" t="s">
        <v>11799</v>
      </c>
      <c r="H6432" s="56" t="s">
        <v>11725</v>
      </c>
      <c r="I6432" s="56" t="s">
        <v>13547</v>
      </c>
      <c r="J6432" s="57">
        <v>840181</v>
      </c>
      <c r="K6432" s="58" t="s">
        <v>11726</v>
      </c>
      <c r="L6432" s="57">
        <v>67214</v>
      </c>
      <c r="M6432" s="59">
        <f t="shared" si="333"/>
        <v>907395</v>
      </c>
      <c r="N6432">
        <f>+VLOOKUP(C6432,'Thanh toán '!M$8228:N$9243,2,0)</f>
        <v>907395</v>
      </c>
      <c r="O6432" s="61">
        <f t="shared" si="336"/>
        <v>0</v>
      </c>
      <c r="P6432" t="s">
        <v>25392</v>
      </c>
    </row>
    <row r="6433" spans="1:17" hidden="1" x14ac:dyDescent="0.3">
      <c r="A6433" s="43">
        <v>2023</v>
      </c>
      <c r="B6433" s="56" t="s">
        <v>20535</v>
      </c>
      <c r="C6433" s="19">
        <f t="shared" si="334"/>
        <v>51187</v>
      </c>
      <c r="D6433" s="56" t="s">
        <v>13350</v>
      </c>
      <c r="E6433" s="55">
        <v>45163</v>
      </c>
      <c r="F6433" s="18">
        <f t="shared" si="335"/>
        <v>8</v>
      </c>
      <c r="G6433" s="56" t="s">
        <v>12518</v>
      </c>
      <c r="H6433" s="56" t="s">
        <v>12519</v>
      </c>
      <c r="I6433" s="56" t="s">
        <v>12518</v>
      </c>
      <c r="J6433" s="57">
        <v>3907695</v>
      </c>
      <c r="K6433" s="58" t="s">
        <v>11726</v>
      </c>
      <c r="L6433" s="57">
        <v>312616</v>
      </c>
      <c r="M6433" s="59">
        <f t="shared" si="333"/>
        <v>4220311</v>
      </c>
      <c r="N6433">
        <f>+VLOOKUP(C6433,'Thanh toán '!M$8228:N$9243,2,0)</f>
        <v>4220311</v>
      </c>
      <c r="O6433" s="61">
        <f t="shared" si="336"/>
        <v>0</v>
      </c>
      <c r="P6433" t="s">
        <v>25392</v>
      </c>
    </row>
    <row r="6434" spans="1:17" hidden="1" x14ac:dyDescent="0.3">
      <c r="A6434" s="43">
        <v>2023</v>
      </c>
      <c r="B6434" s="56" t="s">
        <v>20536</v>
      </c>
      <c r="C6434" s="19">
        <f t="shared" si="334"/>
        <v>51190</v>
      </c>
      <c r="D6434" s="56" t="s">
        <v>13350</v>
      </c>
      <c r="E6434" s="55">
        <v>45163</v>
      </c>
      <c r="F6434" s="18">
        <f t="shared" si="335"/>
        <v>8</v>
      </c>
      <c r="G6434" s="56" t="s">
        <v>11768</v>
      </c>
      <c r="H6434" s="56" t="s">
        <v>11769</v>
      </c>
      <c r="I6434" s="56" t="s">
        <v>11768</v>
      </c>
      <c r="J6434" s="57">
        <v>1452680</v>
      </c>
      <c r="K6434" s="58" t="s">
        <v>11726</v>
      </c>
      <c r="L6434" s="57">
        <v>116214</v>
      </c>
      <c r="M6434" s="59">
        <f t="shared" si="333"/>
        <v>1568894</v>
      </c>
      <c r="N6434">
        <f>+VLOOKUP(C6434,'Thanh toán '!M$8228:N$9243,2,0)</f>
        <v>1568894</v>
      </c>
      <c r="O6434" s="61">
        <f t="shared" si="336"/>
        <v>0</v>
      </c>
      <c r="P6434" t="s">
        <v>25392</v>
      </c>
    </row>
    <row r="6435" spans="1:17" hidden="1" x14ac:dyDescent="0.3">
      <c r="A6435" s="43">
        <v>2023</v>
      </c>
      <c r="B6435" s="56" t="s">
        <v>20537</v>
      </c>
      <c r="C6435" s="19">
        <f t="shared" si="334"/>
        <v>51191</v>
      </c>
      <c r="D6435" s="56" t="s">
        <v>13350</v>
      </c>
      <c r="E6435" s="55">
        <v>45163</v>
      </c>
      <c r="F6435" s="18">
        <f t="shared" si="335"/>
        <v>8</v>
      </c>
      <c r="G6435" s="56" t="s">
        <v>12459</v>
      </c>
      <c r="H6435" s="56" t="s">
        <v>12460</v>
      </c>
      <c r="I6435" s="56" t="s">
        <v>12459</v>
      </c>
      <c r="J6435" s="57">
        <v>1003640</v>
      </c>
      <c r="K6435" s="58" t="s">
        <v>11726</v>
      </c>
      <c r="L6435" s="57">
        <v>80291</v>
      </c>
      <c r="M6435" s="59">
        <f t="shared" si="333"/>
        <v>1083931</v>
      </c>
      <c r="N6435">
        <f>+VLOOKUP(C6435,'Thanh toán '!M$8228:N$9243,2,0)</f>
        <v>1083931</v>
      </c>
      <c r="O6435" s="61">
        <f t="shared" si="336"/>
        <v>0</v>
      </c>
      <c r="P6435" t="s">
        <v>25392</v>
      </c>
    </row>
    <row r="6436" spans="1:17" hidden="1" x14ac:dyDescent="0.3">
      <c r="A6436" s="43">
        <v>2023</v>
      </c>
      <c r="B6436" s="56" t="s">
        <v>20538</v>
      </c>
      <c r="C6436" s="19">
        <f t="shared" si="334"/>
        <v>51192</v>
      </c>
      <c r="D6436" s="56" t="s">
        <v>13350</v>
      </c>
      <c r="E6436" s="55">
        <v>45163</v>
      </c>
      <c r="F6436" s="18">
        <f t="shared" si="335"/>
        <v>8</v>
      </c>
      <c r="G6436" s="56" t="s">
        <v>11768</v>
      </c>
      <c r="H6436" s="56" t="s">
        <v>11769</v>
      </c>
      <c r="I6436" s="56" t="s">
        <v>11768</v>
      </c>
      <c r="J6436" s="57">
        <v>501820</v>
      </c>
      <c r="K6436" s="58" t="s">
        <v>11726</v>
      </c>
      <c r="L6436" s="57">
        <v>40146</v>
      </c>
      <c r="M6436" s="59">
        <f t="shared" si="333"/>
        <v>541966</v>
      </c>
      <c r="N6436">
        <f>+VLOOKUP(C6436,'Thanh toán '!M$8228:N$9243,2,0)</f>
        <v>541966</v>
      </c>
      <c r="O6436" s="61">
        <f t="shared" si="336"/>
        <v>0</v>
      </c>
      <c r="P6436" t="s">
        <v>25392</v>
      </c>
    </row>
    <row r="6437" spans="1:17" hidden="1" x14ac:dyDescent="0.3">
      <c r="A6437" s="43">
        <v>2023</v>
      </c>
      <c r="B6437" s="56" t="s">
        <v>20539</v>
      </c>
      <c r="C6437" s="19">
        <f t="shared" si="334"/>
        <v>51193</v>
      </c>
      <c r="D6437" s="56" t="s">
        <v>13350</v>
      </c>
      <c r="E6437" s="55">
        <v>45163</v>
      </c>
      <c r="F6437" s="18">
        <f t="shared" si="335"/>
        <v>8</v>
      </c>
      <c r="G6437" s="56" t="s">
        <v>12239</v>
      </c>
      <c r="H6437" s="56" t="s">
        <v>12240</v>
      </c>
      <c r="I6437" s="56" t="s">
        <v>18228</v>
      </c>
      <c r="J6437" s="57">
        <v>1150620</v>
      </c>
      <c r="K6437" s="58" t="s">
        <v>11726</v>
      </c>
      <c r="L6437" s="57">
        <v>92050</v>
      </c>
      <c r="M6437" s="59">
        <f t="shared" si="333"/>
        <v>1242670</v>
      </c>
      <c r="N6437">
        <f>+VLOOKUP(C6437,'Thanh toán '!M$8228:N$9243,2,0)</f>
        <v>1242670</v>
      </c>
      <c r="O6437" s="61">
        <f t="shared" si="336"/>
        <v>0</v>
      </c>
      <c r="P6437" t="s">
        <v>25392</v>
      </c>
    </row>
    <row r="6438" spans="1:17" hidden="1" x14ac:dyDescent="0.3">
      <c r="A6438" s="43">
        <v>2023</v>
      </c>
      <c r="B6438" s="56" t="s">
        <v>20540</v>
      </c>
      <c r="C6438" s="19">
        <f t="shared" si="334"/>
        <v>51194</v>
      </c>
      <c r="D6438" s="56" t="s">
        <v>13350</v>
      </c>
      <c r="E6438" s="55">
        <v>45163</v>
      </c>
      <c r="F6438" s="18">
        <f t="shared" si="335"/>
        <v>8</v>
      </c>
      <c r="G6438" s="56" t="s">
        <v>12239</v>
      </c>
      <c r="H6438" s="56" t="s">
        <v>12240</v>
      </c>
      <c r="I6438" s="56" t="s">
        <v>18228</v>
      </c>
      <c r="J6438" s="57">
        <v>1452680</v>
      </c>
      <c r="K6438" s="58" t="s">
        <v>11726</v>
      </c>
      <c r="L6438" s="57">
        <v>116214</v>
      </c>
      <c r="M6438" s="59">
        <f t="shared" si="333"/>
        <v>1568894</v>
      </c>
      <c r="N6438">
        <f>+VLOOKUP(C6438,'Thanh toán '!M$8228:N$9243,2,0)</f>
        <v>1568894</v>
      </c>
      <c r="O6438" s="61">
        <f t="shared" si="336"/>
        <v>0</v>
      </c>
      <c r="P6438" t="s">
        <v>25392</v>
      </c>
    </row>
    <row r="6439" spans="1:17" hidden="1" x14ac:dyDescent="0.3">
      <c r="A6439" s="43">
        <v>2023</v>
      </c>
      <c r="B6439" s="56" t="s">
        <v>20541</v>
      </c>
      <c r="C6439" s="19">
        <f t="shared" si="334"/>
        <v>51195</v>
      </c>
      <c r="D6439" s="56" t="s">
        <v>13350</v>
      </c>
      <c r="E6439" s="55">
        <v>45163</v>
      </c>
      <c r="F6439" s="18">
        <f t="shared" si="335"/>
        <v>8</v>
      </c>
      <c r="G6439" s="56" t="s">
        <v>11799</v>
      </c>
      <c r="H6439" s="56" t="s">
        <v>11725</v>
      </c>
      <c r="I6439" s="56" t="s">
        <v>13623</v>
      </c>
      <c r="J6439" s="57">
        <v>707474</v>
      </c>
      <c r="K6439" s="58" t="s">
        <v>11726</v>
      </c>
      <c r="L6439" s="57">
        <v>56598</v>
      </c>
      <c r="M6439" s="59">
        <f t="shared" si="333"/>
        <v>764072</v>
      </c>
      <c r="N6439">
        <f>+VLOOKUP(C6439,'Thanh toán '!M$8228:N$9243,2,0)</f>
        <v>764072</v>
      </c>
      <c r="O6439" s="61">
        <f t="shared" si="336"/>
        <v>0</v>
      </c>
      <c r="P6439" t="s">
        <v>25392</v>
      </c>
    </row>
    <row r="6440" spans="1:17" hidden="1" x14ac:dyDescent="0.3">
      <c r="A6440" s="43">
        <v>2023</v>
      </c>
      <c r="B6440" s="56" t="s">
        <v>20542</v>
      </c>
      <c r="C6440" s="19">
        <f t="shared" si="334"/>
        <v>51196</v>
      </c>
      <c r="D6440" s="56" t="s">
        <v>13350</v>
      </c>
      <c r="E6440" s="55">
        <v>45163</v>
      </c>
      <c r="F6440" s="18">
        <f t="shared" si="335"/>
        <v>8</v>
      </c>
      <c r="G6440" s="56" t="s">
        <v>12347</v>
      </c>
      <c r="H6440" s="56" t="s">
        <v>12348</v>
      </c>
      <c r="I6440" s="56" t="s">
        <v>12347</v>
      </c>
      <c r="J6440" s="57">
        <v>1656755</v>
      </c>
      <c r="K6440" s="58" t="s">
        <v>11726</v>
      </c>
      <c r="L6440" s="57">
        <v>132540</v>
      </c>
      <c r="M6440" s="59">
        <f t="shared" si="333"/>
        <v>1789295</v>
      </c>
      <c r="N6440">
        <f>+VLOOKUP(C6440,'Thanh toán '!M$8228:N$9243,2,0)</f>
        <v>1789295</v>
      </c>
      <c r="O6440" s="61">
        <f t="shared" si="336"/>
        <v>0</v>
      </c>
      <c r="P6440" t="s">
        <v>25392</v>
      </c>
    </row>
    <row r="6441" spans="1:17" hidden="1" x14ac:dyDescent="0.3">
      <c r="A6441" s="43">
        <v>2023</v>
      </c>
      <c r="B6441" s="56" t="s">
        <v>20543</v>
      </c>
      <c r="C6441" s="19">
        <f t="shared" si="334"/>
        <v>51197</v>
      </c>
      <c r="D6441" s="56" t="s">
        <v>13350</v>
      </c>
      <c r="E6441" s="55">
        <v>45163</v>
      </c>
      <c r="F6441" s="18">
        <f t="shared" si="335"/>
        <v>8</v>
      </c>
      <c r="G6441" s="56" t="s">
        <v>12347</v>
      </c>
      <c r="H6441" s="56" t="s">
        <v>12348</v>
      </c>
      <c r="I6441" s="56" t="s">
        <v>12347</v>
      </c>
      <c r="J6441" s="57">
        <v>551250</v>
      </c>
      <c r="K6441" s="58" t="s">
        <v>11726</v>
      </c>
      <c r="L6441" s="57">
        <v>44100</v>
      </c>
      <c r="M6441" s="59">
        <f t="shared" si="333"/>
        <v>595350</v>
      </c>
      <c r="N6441">
        <f>+VLOOKUP(C6441,'Thanh toán '!M$8228:N$9243,2,0)</f>
        <v>595350</v>
      </c>
      <c r="O6441" s="61">
        <f t="shared" si="336"/>
        <v>0</v>
      </c>
      <c r="P6441" t="s">
        <v>25392</v>
      </c>
    </row>
    <row r="6442" spans="1:17" hidden="1" x14ac:dyDescent="0.3">
      <c r="A6442" s="43">
        <v>2023</v>
      </c>
      <c r="B6442" s="56" t="s">
        <v>12081</v>
      </c>
      <c r="C6442" s="19">
        <f t="shared" si="334"/>
        <v>51198</v>
      </c>
      <c r="D6442" s="56" t="s">
        <v>13350</v>
      </c>
      <c r="E6442" s="55">
        <v>45163</v>
      </c>
      <c r="F6442" s="18">
        <f t="shared" si="335"/>
        <v>8</v>
      </c>
      <c r="G6442" s="56" t="s">
        <v>11799</v>
      </c>
      <c r="H6442" s="56" t="s">
        <v>11725</v>
      </c>
      <c r="I6442" s="56" t="s">
        <v>13696</v>
      </c>
      <c r="J6442" s="57">
        <v>874899</v>
      </c>
      <c r="K6442" s="58" t="s">
        <v>11726</v>
      </c>
      <c r="L6442" s="57">
        <v>69992</v>
      </c>
      <c r="M6442" s="59">
        <f t="shared" si="333"/>
        <v>944891</v>
      </c>
      <c r="N6442">
        <f>+VLOOKUP(C6442,'Thanh toán '!M$8228:N$9243,2,0)</f>
        <v>944891</v>
      </c>
      <c r="O6442" s="61">
        <f t="shared" si="336"/>
        <v>0</v>
      </c>
      <c r="P6442" t="s">
        <v>25392</v>
      </c>
    </row>
    <row r="6443" spans="1:17" hidden="1" x14ac:dyDescent="0.3">
      <c r="A6443" s="43">
        <v>2023</v>
      </c>
      <c r="B6443" s="56" t="s">
        <v>20544</v>
      </c>
      <c r="C6443" s="19">
        <f t="shared" si="334"/>
        <v>51199</v>
      </c>
      <c r="D6443" s="56" t="s">
        <v>13350</v>
      </c>
      <c r="E6443" s="55">
        <v>45163</v>
      </c>
      <c r="F6443" s="18">
        <f t="shared" si="335"/>
        <v>8</v>
      </c>
      <c r="G6443" s="56" t="s">
        <v>11799</v>
      </c>
      <c r="H6443" s="56" t="s">
        <v>11725</v>
      </c>
      <c r="I6443" s="56" t="s">
        <v>13698</v>
      </c>
      <c r="J6443" s="57">
        <v>2139524</v>
      </c>
      <c r="K6443" s="58" t="s">
        <v>11726</v>
      </c>
      <c r="L6443" s="57">
        <v>171162</v>
      </c>
      <c r="M6443" s="59">
        <f t="shared" si="333"/>
        <v>2310686</v>
      </c>
      <c r="N6443">
        <f>+VLOOKUP(C6443,'Thanh toán '!M$8228:N$9243,2,0)</f>
        <v>2310686</v>
      </c>
      <c r="O6443" s="61">
        <f t="shared" si="336"/>
        <v>0</v>
      </c>
      <c r="P6443" t="s">
        <v>25392</v>
      </c>
    </row>
    <row r="6444" spans="1:17" hidden="1" x14ac:dyDescent="0.3">
      <c r="A6444" s="43">
        <v>2023</v>
      </c>
      <c r="B6444" s="56" t="s">
        <v>20545</v>
      </c>
      <c r="C6444" s="19">
        <f t="shared" si="334"/>
        <v>51200</v>
      </c>
      <c r="D6444" s="56" t="s">
        <v>13350</v>
      </c>
      <c r="E6444" s="55">
        <v>45163</v>
      </c>
      <c r="F6444" s="18">
        <f t="shared" si="335"/>
        <v>8</v>
      </c>
      <c r="G6444" s="56" t="s">
        <v>11799</v>
      </c>
      <c r="H6444" s="56" t="s">
        <v>11725</v>
      </c>
      <c r="I6444" s="56" t="s">
        <v>14099</v>
      </c>
      <c r="J6444" s="57">
        <v>553467</v>
      </c>
      <c r="K6444" s="58" t="s">
        <v>11726</v>
      </c>
      <c r="L6444" s="57">
        <v>44277</v>
      </c>
      <c r="M6444" s="59">
        <f t="shared" si="333"/>
        <v>597744</v>
      </c>
      <c r="N6444">
        <f>+VLOOKUP(C6444,'Thanh toán '!M$8228:N$9243,2,0)</f>
        <v>597744</v>
      </c>
      <c r="O6444" s="61">
        <f t="shared" si="336"/>
        <v>0</v>
      </c>
      <c r="P6444" t="s">
        <v>25392</v>
      </c>
    </row>
    <row r="6445" spans="1:17" hidden="1" x14ac:dyDescent="0.3">
      <c r="A6445" s="43">
        <v>2023</v>
      </c>
      <c r="B6445" s="56" t="s">
        <v>20546</v>
      </c>
      <c r="C6445" s="19">
        <f t="shared" si="334"/>
        <v>51201</v>
      </c>
      <c r="D6445" s="56" t="s">
        <v>13350</v>
      </c>
      <c r="E6445" s="55">
        <v>45163</v>
      </c>
      <c r="F6445" s="18">
        <f t="shared" si="335"/>
        <v>8</v>
      </c>
      <c r="G6445" s="56" t="s">
        <v>11799</v>
      </c>
      <c r="H6445" s="56" t="s">
        <v>11725</v>
      </c>
      <c r="I6445" s="56" t="s">
        <v>13954</v>
      </c>
      <c r="J6445" s="57">
        <v>583689</v>
      </c>
      <c r="K6445" s="58" t="s">
        <v>11726</v>
      </c>
      <c r="L6445" s="57">
        <v>46695</v>
      </c>
      <c r="M6445" s="59">
        <f t="shared" si="333"/>
        <v>630384</v>
      </c>
      <c r="N6445">
        <f>+VLOOKUP(C6445,'Thanh toán '!M$8228:N$9243,2,0)</f>
        <v>630384</v>
      </c>
      <c r="O6445" s="61">
        <f t="shared" si="336"/>
        <v>0</v>
      </c>
      <c r="P6445" t="s">
        <v>25392</v>
      </c>
    </row>
    <row r="6446" spans="1:17" hidden="1" x14ac:dyDescent="0.3">
      <c r="A6446" s="43">
        <v>2023</v>
      </c>
      <c r="B6446" s="56" t="s">
        <v>20547</v>
      </c>
      <c r="C6446" s="19">
        <f t="shared" si="334"/>
        <v>51203</v>
      </c>
      <c r="D6446" s="56" t="s">
        <v>13350</v>
      </c>
      <c r="E6446" s="55">
        <v>45163</v>
      </c>
      <c r="F6446" s="18">
        <f t="shared" si="335"/>
        <v>8</v>
      </c>
      <c r="G6446" s="56" t="s">
        <v>11799</v>
      </c>
      <c r="H6446" s="56" t="s">
        <v>11725</v>
      </c>
      <c r="I6446" s="56" t="s">
        <v>14730</v>
      </c>
      <c r="J6446" s="57">
        <v>928504</v>
      </c>
      <c r="K6446" s="58" t="s">
        <v>11726</v>
      </c>
      <c r="L6446" s="57">
        <v>74280</v>
      </c>
      <c r="M6446" s="59">
        <f t="shared" si="333"/>
        <v>1002784</v>
      </c>
      <c r="O6446" s="61"/>
      <c r="P6446">
        <f>+VLOOKUP(C6446,'Thanh toán '!M$9366:N$10360,2,0)</f>
        <v>1002784</v>
      </c>
      <c r="Q6446" s="61">
        <f>+P6446-M6446</f>
        <v>0</v>
      </c>
    </row>
    <row r="6447" spans="1:17" hidden="1" x14ac:dyDescent="0.3">
      <c r="A6447" s="43">
        <v>2023</v>
      </c>
      <c r="B6447" s="56" t="s">
        <v>12084</v>
      </c>
      <c r="C6447" s="19">
        <f t="shared" si="334"/>
        <v>51205</v>
      </c>
      <c r="D6447" s="56" t="s">
        <v>13350</v>
      </c>
      <c r="E6447" s="55">
        <v>45163</v>
      </c>
      <c r="F6447" s="18">
        <f t="shared" si="335"/>
        <v>8</v>
      </c>
      <c r="G6447" s="56" t="s">
        <v>11838</v>
      </c>
      <c r="H6447" s="56" t="s">
        <v>11839</v>
      </c>
      <c r="I6447" s="56" t="s">
        <v>13939</v>
      </c>
      <c r="J6447" s="57">
        <v>2791494</v>
      </c>
      <c r="K6447" s="58" t="s">
        <v>11726</v>
      </c>
      <c r="L6447" s="57">
        <v>223320</v>
      </c>
      <c r="M6447" s="59">
        <f t="shared" si="333"/>
        <v>3014814</v>
      </c>
      <c r="N6447">
        <f>+VLOOKUP(C6447,'Thanh toán '!M$8228:N$9243,2,0)</f>
        <v>3014814</v>
      </c>
      <c r="O6447" s="61">
        <f t="shared" ref="O6447:O6473" si="337">+N6447-M6447</f>
        <v>0</v>
      </c>
      <c r="P6447" t="s">
        <v>25392</v>
      </c>
    </row>
    <row r="6448" spans="1:17" hidden="1" x14ac:dyDescent="0.3">
      <c r="A6448" s="43">
        <v>2023</v>
      </c>
      <c r="B6448" s="56" t="s">
        <v>20548</v>
      </c>
      <c r="C6448" s="19">
        <f t="shared" si="334"/>
        <v>51378</v>
      </c>
      <c r="D6448" s="56" t="s">
        <v>13350</v>
      </c>
      <c r="E6448" s="55">
        <v>45163</v>
      </c>
      <c r="F6448" s="18">
        <f t="shared" si="335"/>
        <v>8</v>
      </c>
      <c r="G6448" s="56" t="s">
        <v>11860</v>
      </c>
      <c r="H6448" s="56" t="s">
        <v>11719</v>
      </c>
      <c r="I6448" s="56" t="s">
        <v>14138</v>
      </c>
      <c r="J6448" s="57">
        <v>2009766</v>
      </c>
      <c r="K6448" s="58" t="s">
        <v>11726</v>
      </c>
      <c r="L6448" s="57">
        <v>160781</v>
      </c>
      <c r="M6448" s="59">
        <f t="shared" si="333"/>
        <v>2170547</v>
      </c>
      <c r="N6448">
        <f>+VLOOKUP(C6448,'Thanh toán '!M$8228:N$9243,2,0)</f>
        <v>2170547</v>
      </c>
      <c r="O6448" s="61">
        <f t="shared" si="337"/>
        <v>0</v>
      </c>
      <c r="P6448" t="s">
        <v>25392</v>
      </c>
    </row>
    <row r="6449" spans="1:16" hidden="1" x14ac:dyDescent="0.3">
      <c r="A6449" s="43">
        <v>2023</v>
      </c>
      <c r="B6449" s="56" t="s">
        <v>20549</v>
      </c>
      <c r="C6449" s="19">
        <f t="shared" si="334"/>
        <v>51379</v>
      </c>
      <c r="D6449" s="56" t="s">
        <v>13350</v>
      </c>
      <c r="E6449" s="55">
        <v>45163</v>
      </c>
      <c r="F6449" s="18">
        <f t="shared" si="335"/>
        <v>8</v>
      </c>
      <c r="G6449" s="56" t="s">
        <v>11860</v>
      </c>
      <c r="H6449" s="56" t="s">
        <v>11719</v>
      </c>
      <c r="I6449" s="56" t="s">
        <v>16752</v>
      </c>
      <c r="J6449" s="57">
        <v>836312</v>
      </c>
      <c r="K6449" s="58" t="s">
        <v>11726</v>
      </c>
      <c r="L6449" s="57">
        <v>66905</v>
      </c>
      <c r="M6449" s="59">
        <f t="shared" si="333"/>
        <v>903217</v>
      </c>
      <c r="N6449">
        <f>+VLOOKUP(C6449,'Thanh toán '!M$8228:N$9243,2,0)</f>
        <v>903217</v>
      </c>
      <c r="O6449" s="61">
        <f t="shared" si="337"/>
        <v>0</v>
      </c>
      <c r="P6449" t="s">
        <v>25392</v>
      </c>
    </row>
    <row r="6450" spans="1:16" hidden="1" x14ac:dyDescent="0.3">
      <c r="A6450" s="43">
        <v>2023</v>
      </c>
      <c r="B6450" s="56" t="s">
        <v>20550</v>
      </c>
      <c r="C6450" s="19">
        <f t="shared" si="334"/>
        <v>51380</v>
      </c>
      <c r="D6450" s="56" t="s">
        <v>13350</v>
      </c>
      <c r="E6450" s="55">
        <v>45163</v>
      </c>
      <c r="F6450" s="18">
        <f t="shared" si="335"/>
        <v>8</v>
      </c>
      <c r="G6450" s="56" t="s">
        <v>11860</v>
      </c>
      <c r="H6450" s="56" t="s">
        <v>11719</v>
      </c>
      <c r="I6450" s="56" t="s">
        <v>14931</v>
      </c>
      <c r="J6450" s="57">
        <v>2073065</v>
      </c>
      <c r="K6450" s="58" t="s">
        <v>11726</v>
      </c>
      <c r="L6450" s="57">
        <v>165845</v>
      </c>
      <c r="M6450" s="59">
        <f t="shared" si="333"/>
        <v>2238910</v>
      </c>
      <c r="N6450">
        <f>+VLOOKUP(C6450,'Thanh toán '!M$8228:N$9243,2,0)</f>
        <v>2238910</v>
      </c>
      <c r="O6450" s="61">
        <f t="shared" si="337"/>
        <v>0</v>
      </c>
      <c r="P6450" t="s">
        <v>25392</v>
      </c>
    </row>
    <row r="6451" spans="1:16" hidden="1" x14ac:dyDescent="0.3">
      <c r="A6451" s="43">
        <v>2023</v>
      </c>
      <c r="B6451" s="56" t="s">
        <v>20551</v>
      </c>
      <c r="C6451" s="19">
        <f t="shared" si="334"/>
        <v>51381</v>
      </c>
      <c r="D6451" s="56" t="s">
        <v>13350</v>
      </c>
      <c r="E6451" s="55">
        <v>45163</v>
      </c>
      <c r="F6451" s="18">
        <f t="shared" si="335"/>
        <v>8</v>
      </c>
      <c r="G6451" s="56" t="s">
        <v>11860</v>
      </c>
      <c r="H6451" s="56" t="s">
        <v>11719</v>
      </c>
      <c r="I6451" s="56" t="s">
        <v>14820</v>
      </c>
      <c r="J6451" s="57">
        <v>922445</v>
      </c>
      <c r="K6451" s="58" t="s">
        <v>11726</v>
      </c>
      <c r="L6451" s="57">
        <v>73796</v>
      </c>
      <c r="M6451" s="59">
        <f t="shared" si="333"/>
        <v>996241</v>
      </c>
      <c r="N6451">
        <f>+VLOOKUP(C6451,'Thanh toán '!M$8228:N$9243,2,0)</f>
        <v>996241</v>
      </c>
      <c r="O6451" s="61">
        <f t="shared" si="337"/>
        <v>0</v>
      </c>
      <c r="P6451" t="s">
        <v>25392</v>
      </c>
    </row>
    <row r="6452" spans="1:16" hidden="1" x14ac:dyDescent="0.3">
      <c r="A6452" s="43">
        <v>2023</v>
      </c>
      <c r="B6452" s="56" t="s">
        <v>20552</v>
      </c>
      <c r="C6452" s="19">
        <f t="shared" si="334"/>
        <v>51386</v>
      </c>
      <c r="D6452" s="56" t="s">
        <v>13350</v>
      </c>
      <c r="E6452" s="55">
        <v>45163</v>
      </c>
      <c r="F6452" s="18">
        <f t="shared" si="335"/>
        <v>8</v>
      </c>
      <c r="G6452" s="56" t="s">
        <v>12312</v>
      </c>
      <c r="H6452" s="56" t="s">
        <v>12313</v>
      </c>
      <c r="I6452" s="56" t="s">
        <v>12312</v>
      </c>
      <c r="J6452" s="57">
        <v>2003930</v>
      </c>
      <c r="K6452" s="58" t="s">
        <v>11726</v>
      </c>
      <c r="L6452" s="57">
        <v>160314</v>
      </c>
      <c r="M6452" s="59">
        <f t="shared" si="333"/>
        <v>2164244</v>
      </c>
      <c r="N6452">
        <f>+VLOOKUP(C6452,'Thanh toán '!M$8228:N$9243,2,0)</f>
        <v>2164244</v>
      </c>
      <c r="O6452" s="61">
        <f t="shared" si="337"/>
        <v>0</v>
      </c>
      <c r="P6452" t="s">
        <v>25392</v>
      </c>
    </row>
    <row r="6453" spans="1:16" hidden="1" x14ac:dyDescent="0.3">
      <c r="A6453" s="43">
        <v>2023</v>
      </c>
      <c r="B6453" s="56" t="s">
        <v>20553</v>
      </c>
      <c r="C6453" s="19">
        <f t="shared" si="334"/>
        <v>51387</v>
      </c>
      <c r="D6453" s="56" t="s">
        <v>13350</v>
      </c>
      <c r="E6453" s="55">
        <v>45163</v>
      </c>
      <c r="F6453" s="18">
        <f t="shared" si="335"/>
        <v>8</v>
      </c>
      <c r="G6453" s="56" t="s">
        <v>12167</v>
      </c>
      <c r="H6453" s="56" t="s">
        <v>12168</v>
      </c>
      <c r="I6453" s="56" t="s">
        <v>12167</v>
      </c>
      <c r="J6453" s="57">
        <v>450715</v>
      </c>
      <c r="K6453" s="58" t="s">
        <v>11726</v>
      </c>
      <c r="L6453" s="57">
        <v>36057</v>
      </c>
      <c r="M6453" s="59">
        <f t="shared" ref="M6453:M6516" si="338">+L6453+J6453</f>
        <v>486772</v>
      </c>
      <c r="N6453">
        <f>+VLOOKUP(C6453,'Thanh toán '!M$8228:N$9243,2,0)</f>
        <v>486772</v>
      </c>
      <c r="O6453" s="61">
        <f t="shared" si="337"/>
        <v>0</v>
      </c>
      <c r="P6453" t="s">
        <v>25392</v>
      </c>
    </row>
    <row r="6454" spans="1:16" hidden="1" x14ac:dyDescent="0.3">
      <c r="A6454" s="43">
        <v>2023</v>
      </c>
      <c r="B6454" s="56" t="s">
        <v>20554</v>
      </c>
      <c r="C6454" s="19">
        <f t="shared" si="334"/>
        <v>51388</v>
      </c>
      <c r="D6454" s="56" t="s">
        <v>13350</v>
      </c>
      <c r="E6454" s="55">
        <v>45163</v>
      </c>
      <c r="F6454" s="18">
        <f t="shared" si="335"/>
        <v>8</v>
      </c>
      <c r="G6454" s="56" t="s">
        <v>12167</v>
      </c>
      <c r="H6454" s="56" t="s">
        <v>12168</v>
      </c>
      <c r="I6454" s="56" t="s">
        <v>12167</v>
      </c>
      <c r="J6454" s="57">
        <v>1110580</v>
      </c>
      <c r="K6454" s="58" t="s">
        <v>11726</v>
      </c>
      <c r="L6454" s="57">
        <v>88846</v>
      </c>
      <c r="M6454" s="59">
        <f t="shared" si="338"/>
        <v>1199426</v>
      </c>
      <c r="N6454">
        <f>+VLOOKUP(C6454,'Thanh toán '!M$8228:N$9243,2,0)</f>
        <v>1199426</v>
      </c>
      <c r="O6454" s="61">
        <f t="shared" si="337"/>
        <v>0</v>
      </c>
      <c r="P6454" t="s">
        <v>25392</v>
      </c>
    </row>
    <row r="6455" spans="1:16" hidden="1" x14ac:dyDescent="0.3">
      <c r="A6455" s="43">
        <v>2023</v>
      </c>
      <c r="B6455" s="56" t="s">
        <v>20555</v>
      </c>
      <c r="C6455" s="19">
        <f t="shared" si="334"/>
        <v>51389</v>
      </c>
      <c r="D6455" s="56" t="s">
        <v>13350</v>
      </c>
      <c r="E6455" s="55">
        <v>45163</v>
      </c>
      <c r="F6455" s="18">
        <f t="shared" si="335"/>
        <v>8</v>
      </c>
      <c r="G6455" s="56" t="s">
        <v>12293</v>
      </c>
      <c r="H6455" s="56" t="s">
        <v>12294</v>
      </c>
      <c r="I6455" s="56" t="s">
        <v>12293</v>
      </c>
      <c r="J6455" s="57">
        <v>2525730</v>
      </c>
      <c r="K6455" s="58" t="s">
        <v>11726</v>
      </c>
      <c r="L6455" s="57">
        <v>202058</v>
      </c>
      <c r="M6455" s="59">
        <f t="shared" si="338"/>
        <v>2727788</v>
      </c>
      <c r="N6455">
        <f>+VLOOKUP(C6455,'Thanh toán '!M$8228:N$9243,2,0)</f>
        <v>2727788</v>
      </c>
      <c r="O6455" s="61">
        <f t="shared" si="337"/>
        <v>0</v>
      </c>
      <c r="P6455" t="s">
        <v>25392</v>
      </c>
    </row>
    <row r="6456" spans="1:16" hidden="1" x14ac:dyDescent="0.3">
      <c r="A6456" s="43">
        <v>2023</v>
      </c>
      <c r="B6456" s="56" t="s">
        <v>20556</v>
      </c>
      <c r="C6456" s="19">
        <f t="shared" si="334"/>
        <v>51390</v>
      </c>
      <c r="D6456" s="56" t="s">
        <v>13350</v>
      </c>
      <c r="E6456" s="55">
        <v>45163</v>
      </c>
      <c r="F6456" s="18">
        <f t="shared" si="335"/>
        <v>8</v>
      </c>
      <c r="G6456" s="56" t="s">
        <v>12312</v>
      </c>
      <c r="H6456" s="56" t="s">
        <v>12313</v>
      </c>
      <c r="I6456" s="56" t="s">
        <v>12312</v>
      </c>
      <c r="J6456" s="57">
        <v>1924970</v>
      </c>
      <c r="K6456" s="58" t="s">
        <v>11726</v>
      </c>
      <c r="L6456" s="57">
        <v>153998</v>
      </c>
      <c r="M6456" s="59">
        <f t="shared" si="338"/>
        <v>2078968</v>
      </c>
      <c r="N6456">
        <f>+VLOOKUP(C6456,'Thanh toán '!M$8228:N$9243,2,0)</f>
        <v>2078968</v>
      </c>
      <c r="O6456" s="61">
        <f t="shared" si="337"/>
        <v>0</v>
      </c>
      <c r="P6456" t="s">
        <v>25392</v>
      </c>
    </row>
    <row r="6457" spans="1:16" hidden="1" x14ac:dyDescent="0.3">
      <c r="A6457" s="43">
        <v>2023</v>
      </c>
      <c r="B6457" s="56" t="s">
        <v>20557</v>
      </c>
      <c r="C6457" s="19">
        <f t="shared" si="334"/>
        <v>51391</v>
      </c>
      <c r="D6457" s="56" t="s">
        <v>13350</v>
      </c>
      <c r="E6457" s="55">
        <v>45163</v>
      </c>
      <c r="F6457" s="18">
        <f t="shared" si="335"/>
        <v>8</v>
      </c>
      <c r="G6457" s="56" t="s">
        <v>12318</v>
      </c>
      <c r="H6457" s="56" t="s">
        <v>12319</v>
      </c>
      <c r="I6457" s="56" t="s">
        <v>12318</v>
      </c>
      <c r="J6457" s="57">
        <v>1110580</v>
      </c>
      <c r="K6457" s="58" t="s">
        <v>11726</v>
      </c>
      <c r="L6457" s="57">
        <v>88846</v>
      </c>
      <c r="M6457" s="59">
        <f t="shared" si="338"/>
        <v>1199426</v>
      </c>
      <c r="N6457">
        <f>+VLOOKUP(C6457,'Thanh toán '!M$8228:N$9243,2,0)</f>
        <v>1199426</v>
      </c>
      <c r="O6457" s="61">
        <f t="shared" si="337"/>
        <v>0</v>
      </c>
      <c r="P6457" t="s">
        <v>25392</v>
      </c>
    </row>
    <row r="6458" spans="1:16" hidden="1" x14ac:dyDescent="0.3">
      <c r="A6458" s="43">
        <v>2023</v>
      </c>
      <c r="B6458" s="56" t="s">
        <v>20558</v>
      </c>
      <c r="C6458" s="19">
        <f t="shared" si="334"/>
        <v>51393</v>
      </c>
      <c r="D6458" s="56" t="s">
        <v>13350</v>
      </c>
      <c r="E6458" s="55">
        <v>45164</v>
      </c>
      <c r="F6458" s="18">
        <f t="shared" si="335"/>
        <v>8</v>
      </c>
      <c r="G6458" s="56" t="s">
        <v>12363</v>
      </c>
      <c r="H6458" s="56" t="s">
        <v>12364</v>
      </c>
      <c r="I6458" s="56" t="s">
        <v>12363</v>
      </c>
      <c r="J6458" s="57">
        <v>752730</v>
      </c>
      <c r="K6458" s="58" t="s">
        <v>11726</v>
      </c>
      <c r="L6458" s="57">
        <v>60218</v>
      </c>
      <c r="M6458" s="59">
        <f t="shared" si="338"/>
        <v>812948</v>
      </c>
      <c r="N6458">
        <f>+VLOOKUP(C6458,'Thanh toán '!M$8228:N$9243,2,0)</f>
        <v>812948</v>
      </c>
      <c r="O6458" s="61">
        <f t="shared" si="337"/>
        <v>0</v>
      </c>
      <c r="P6458" t="s">
        <v>25392</v>
      </c>
    </row>
    <row r="6459" spans="1:16" hidden="1" x14ac:dyDescent="0.3">
      <c r="A6459" s="43">
        <v>2023</v>
      </c>
      <c r="B6459" s="56" t="s">
        <v>20559</v>
      </c>
      <c r="C6459" s="19">
        <f t="shared" si="334"/>
        <v>51395</v>
      </c>
      <c r="D6459" s="56" t="s">
        <v>13350</v>
      </c>
      <c r="E6459" s="55">
        <v>45164</v>
      </c>
      <c r="F6459" s="18">
        <f t="shared" si="335"/>
        <v>8</v>
      </c>
      <c r="G6459" s="56" t="s">
        <v>11799</v>
      </c>
      <c r="H6459" s="56" t="s">
        <v>11725</v>
      </c>
      <c r="I6459" s="56" t="s">
        <v>13639</v>
      </c>
      <c r="J6459" s="57">
        <v>1072991</v>
      </c>
      <c r="K6459" s="58" t="s">
        <v>11726</v>
      </c>
      <c r="L6459" s="57">
        <v>85839</v>
      </c>
      <c r="M6459" s="59">
        <f t="shared" si="338"/>
        <v>1158830</v>
      </c>
      <c r="N6459">
        <f>+VLOOKUP(C6459,'Thanh toán '!M$8228:N$9243,2,0)</f>
        <v>1158830</v>
      </c>
      <c r="O6459" s="61">
        <f t="shared" si="337"/>
        <v>0</v>
      </c>
      <c r="P6459" t="s">
        <v>25392</v>
      </c>
    </row>
    <row r="6460" spans="1:16" hidden="1" x14ac:dyDescent="0.3">
      <c r="A6460" s="43">
        <v>2023</v>
      </c>
      <c r="B6460" s="56" t="s">
        <v>20560</v>
      </c>
      <c r="C6460" s="19">
        <f t="shared" si="334"/>
        <v>51398</v>
      </c>
      <c r="D6460" s="56" t="s">
        <v>13350</v>
      </c>
      <c r="E6460" s="55">
        <v>45164</v>
      </c>
      <c r="F6460" s="18">
        <f t="shared" si="335"/>
        <v>8</v>
      </c>
      <c r="G6460" s="56" t="s">
        <v>11799</v>
      </c>
      <c r="H6460" s="56" t="s">
        <v>11725</v>
      </c>
      <c r="I6460" s="56" t="s">
        <v>14050</v>
      </c>
      <c r="J6460" s="57">
        <v>678718</v>
      </c>
      <c r="K6460" s="58" t="s">
        <v>11726</v>
      </c>
      <c r="L6460" s="57">
        <v>54297</v>
      </c>
      <c r="M6460" s="59">
        <f t="shared" si="338"/>
        <v>733015</v>
      </c>
      <c r="N6460">
        <f>+VLOOKUP(C6460,'Thanh toán '!M$8228:N$9243,2,0)</f>
        <v>733015</v>
      </c>
      <c r="O6460" s="61">
        <f t="shared" si="337"/>
        <v>0</v>
      </c>
      <c r="P6460" t="s">
        <v>25392</v>
      </c>
    </row>
    <row r="6461" spans="1:16" hidden="1" x14ac:dyDescent="0.3">
      <c r="A6461" s="43">
        <v>2023</v>
      </c>
      <c r="B6461" s="56" t="s">
        <v>20561</v>
      </c>
      <c r="C6461" s="19">
        <f t="shared" si="334"/>
        <v>51400</v>
      </c>
      <c r="D6461" s="56" t="s">
        <v>13350</v>
      </c>
      <c r="E6461" s="55">
        <v>45164</v>
      </c>
      <c r="F6461" s="18">
        <f t="shared" si="335"/>
        <v>8</v>
      </c>
      <c r="G6461" s="56" t="s">
        <v>11799</v>
      </c>
      <c r="H6461" s="56" t="s">
        <v>11725</v>
      </c>
      <c r="I6461" s="56" t="s">
        <v>13451</v>
      </c>
      <c r="J6461" s="57">
        <v>704424</v>
      </c>
      <c r="K6461" s="58" t="s">
        <v>11726</v>
      </c>
      <c r="L6461" s="57">
        <v>56354</v>
      </c>
      <c r="M6461" s="59">
        <f t="shared" si="338"/>
        <v>760778</v>
      </c>
      <c r="N6461">
        <f>+VLOOKUP(C6461,'Thanh toán '!M$8228:N$9243,2,0)</f>
        <v>760778</v>
      </c>
      <c r="O6461" s="61">
        <f t="shared" si="337"/>
        <v>0</v>
      </c>
      <c r="P6461" t="s">
        <v>25392</v>
      </c>
    </row>
    <row r="6462" spans="1:16" hidden="1" x14ac:dyDescent="0.3">
      <c r="A6462" s="43">
        <v>2023</v>
      </c>
      <c r="B6462" s="56" t="s">
        <v>20562</v>
      </c>
      <c r="C6462" s="19">
        <f t="shared" si="334"/>
        <v>51401</v>
      </c>
      <c r="D6462" s="56" t="s">
        <v>13350</v>
      </c>
      <c r="E6462" s="55">
        <v>45164</v>
      </c>
      <c r="F6462" s="18">
        <f t="shared" si="335"/>
        <v>8</v>
      </c>
      <c r="G6462" s="56" t="s">
        <v>11799</v>
      </c>
      <c r="H6462" s="56" t="s">
        <v>11725</v>
      </c>
      <c r="I6462" s="56" t="s">
        <v>13440</v>
      </c>
      <c r="J6462" s="57">
        <v>720029</v>
      </c>
      <c r="K6462" s="58" t="s">
        <v>11726</v>
      </c>
      <c r="L6462" s="57">
        <v>57602</v>
      </c>
      <c r="M6462" s="59">
        <f t="shared" si="338"/>
        <v>777631</v>
      </c>
      <c r="N6462">
        <f>+VLOOKUP(C6462,'Thanh toán '!M$8228:N$9243,2,0)</f>
        <v>777631</v>
      </c>
      <c r="O6462" s="61">
        <f t="shared" si="337"/>
        <v>0</v>
      </c>
      <c r="P6462" t="s">
        <v>25392</v>
      </c>
    </row>
    <row r="6463" spans="1:16" hidden="1" x14ac:dyDescent="0.3">
      <c r="A6463" s="43">
        <v>2023</v>
      </c>
      <c r="B6463" s="56" t="s">
        <v>20563</v>
      </c>
      <c r="C6463" s="19">
        <f t="shared" si="334"/>
        <v>51402</v>
      </c>
      <c r="D6463" s="56" t="s">
        <v>13350</v>
      </c>
      <c r="E6463" s="55">
        <v>45164</v>
      </c>
      <c r="F6463" s="18">
        <f t="shared" si="335"/>
        <v>8</v>
      </c>
      <c r="G6463" s="56" t="s">
        <v>11799</v>
      </c>
      <c r="H6463" s="56" t="s">
        <v>11725</v>
      </c>
      <c r="I6463" s="56" t="s">
        <v>13449</v>
      </c>
      <c r="J6463" s="57">
        <v>704013</v>
      </c>
      <c r="K6463" s="58" t="s">
        <v>11726</v>
      </c>
      <c r="L6463" s="57">
        <v>56321</v>
      </c>
      <c r="M6463" s="59">
        <f t="shared" si="338"/>
        <v>760334</v>
      </c>
      <c r="N6463">
        <f>+VLOOKUP(C6463,'Thanh toán '!M$8228:N$9243,2,0)</f>
        <v>760334</v>
      </c>
      <c r="O6463" s="61">
        <f t="shared" si="337"/>
        <v>0</v>
      </c>
      <c r="P6463" t="s">
        <v>25392</v>
      </c>
    </row>
    <row r="6464" spans="1:16" hidden="1" x14ac:dyDescent="0.3">
      <c r="A6464" s="43">
        <v>2023</v>
      </c>
      <c r="B6464" s="56" t="s">
        <v>20564</v>
      </c>
      <c r="C6464" s="19">
        <f t="shared" si="334"/>
        <v>51404</v>
      </c>
      <c r="D6464" s="56" t="s">
        <v>13350</v>
      </c>
      <c r="E6464" s="55">
        <v>45164</v>
      </c>
      <c r="F6464" s="18">
        <f t="shared" si="335"/>
        <v>8</v>
      </c>
      <c r="G6464" s="56" t="s">
        <v>12325</v>
      </c>
      <c r="H6464" s="56" t="s">
        <v>12326</v>
      </c>
      <c r="I6464" s="56" t="s">
        <v>12325</v>
      </c>
      <c r="J6464" s="57">
        <v>901430</v>
      </c>
      <c r="K6464" s="58" t="s">
        <v>11726</v>
      </c>
      <c r="L6464" s="57">
        <v>72114</v>
      </c>
      <c r="M6464" s="59">
        <f t="shared" si="338"/>
        <v>973544</v>
      </c>
      <c r="N6464">
        <f>+VLOOKUP(C6464,'Thanh toán '!M$8228:N$9243,2,0)</f>
        <v>973544</v>
      </c>
      <c r="O6464" s="61">
        <f t="shared" si="337"/>
        <v>0</v>
      </c>
      <c r="P6464" t="s">
        <v>25392</v>
      </c>
    </row>
    <row r="6465" spans="1:17" hidden="1" x14ac:dyDescent="0.3">
      <c r="A6465" s="43">
        <v>2023</v>
      </c>
      <c r="B6465" s="56" t="s">
        <v>20565</v>
      </c>
      <c r="C6465" s="19">
        <f t="shared" si="334"/>
        <v>51405</v>
      </c>
      <c r="D6465" s="56" t="s">
        <v>13350</v>
      </c>
      <c r="E6465" s="55">
        <v>45164</v>
      </c>
      <c r="F6465" s="18">
        <f t="shared" si="335"/>
        <v>8</v>
      </c>
      <c r="G6465" s="56" t="s">
        <v>11768</v>
      </c>
      <c r="H6465" s="56" t="s">
        <v>11769</v>
      </c>
      <c r="I6465" s="56" t="s">
        <v>11768</v>
      </c>
      <c r="J6465" s="57">
        <v>1746140</v>
      </c>
      <c r="K6465" s="58" t="s">
        <v>11726</v>
      </c>
      <c r="L6465" s="57">
        <v>139691</v>
      </c>
      <c r="M6465" s="59">
        <f t="shared" si="338"/>
        <v>1885831</v>
      </c>
      <c r="N6465">
        <f>+VLOOKUP(C6465,'Thanh toán '!M$8228:N$9243,2,0)</f>
        <v>1885831</v>
      </c>
      <c r="O6465" s="61">
        <f t="shared" si="337"/>
        <v>0</v>
      </c>
      <c r="P6465" t="s">
        <v>25392</v>
      </c>
    </row>
    <row r="6466" spans="1:17" hidden="1" x14ac:dyDescent="0.3">
      <c r="A6466" s="43">
        <v>2023</v>
      </c>
      <c r="B6466" s="56" t="s">
        <v>20566</v>
      </c>
      <c r="C6466" s="19">
        <f t="shared" si="334"/>
        <v>51406</v>
      </c>
      <c r="D6466" s="56" t="s">
        <v>13350</v>
      </c>
      <c r="E6466" s="55">
        <v>45164</v>
      </c>
      <c r="F6466" s="18">
        <f t="shared" si="335"/>
        <v>8</v>
      </c>
      <c r="G6466" s="56" t="s">
        <v>11799</v>
      </c>
      <c r="H6466" s="56" t="s">
        <v>11725</v>
      </c>
      <c r="I6466" s="56" t="s">
        <v>14496</v>
      </c>
      <c r="J6466" s="57">
        <v>1462093</v>
      </c>
      <c r="K6466" s="58" t="s">
        <v>11726</v>
      </c>
      <c r="L6466" s="57">
        <v>116967</v>
      </c>
      <c r="M6466" s="59">
        <f t="shared" si="338"/>
        <v>1579060</v>
      </c>
      <c r="N6466">
        <f>+VLOOKUP(C6466,'Thanh toán '!M$8228:N$9243,2,0)</f>
        <v>1579060</v>
      </c>
      <c r="O6466" s="61">
        <f t="shared" si="337"/>
        <v>0</v>
      </c>
      <c r="P6466" t="s">
        <v>25392</v>
      </c>
    </row>
    <row r="6467" spans="1:17" hidden="1" x14ac:dyDescent="0.3">
      <c r="A6467" s="43">
        <v>2023</v>
      </c>
      <c r="B6467" s="56" t="s">
        <v>20567</v>
      </c>
      <c r="C6467" s="19">
        <f t="shared" si="334"/>
        <v>51407</v>
      </c>
      <c r="D6467" s="56" t="s">
        <v>13350</v>
      </c>
      <c r="E6467" s="55">
        <v>45164</v>
      </c>
      <c r="F6467" s="18">
        <f t="shared" si="335"/>
        <v>8</v>
      </c>
      <c r="G6467" s="56" t="s">
        <v>11799</v>
      </c>
      <c r="H6467" s="56" t="s">
        <v>11725</v>
      </c>
      <c r="I6467" s="56" t="s">
        <v>14202</v>
      </c>
      <c r="J6467" s="57">
        <v>555290</v>
      </c>
      <c r="K6467" s="58" t="s">
        <v>11726</v>
      </c>
      <c r="L6467" s="57">
        <v>44423</v>
      </c>
      <c r="M6467" s="59">
        <f t="shared" si="338"/>
        <v>599713</v>
      </c>
      <c r="N6467">
        <f>+VLOOKUP(C6467,'Thanh toán '!M$8228:N$9243,2,0)</f>
        <v>599713</v>
      </c>
      <c r="O6467" s="61">
        <f t="shared" si="337"/>
        <v>0</v>
      </c>
      <c r="P6467" t="s">
        <v>25392</v>
      </c>
    </row>
    <row r="6468" spans="1:17" hidden="1" x14ac:dyDescent="0.3">
      <c r="A6468" s="43">
        <v>2023</v>
      </c>
      <c r="B6468" s="56" t="s">
        <v>20568</v>
      </c>
      <c r="C6468" s="19">
        <f t="shared" si="334"/>
        <v>51408</v>
      </c>
      <c r="D6468" s="56" t="s">
        <v>13350</v>
      </c>
      <c r="E6468" s="55">
        <v>45164</v>
      </c>
      <c r="F6468" s="18">
        <f t="shared" si="335"/>
        <v>8</v>
      </c>
      <c r="G6468" s="56" t="s">
        <v>11799</v>
      </c>
      <c r="H6468" s="56" t="s">
        <v>11725</v>
      </c>
      <c r="I6468" s="56" t="s">
        <v>13421</v>
      </c>
      <c r="J6468" s="57">
        <v>1544605</v>
      </c>
      <c r="K6468" s="58" t="s">
        <v>11726</v>
      </c>
      <c r="L6468" s="57">
        <v>123568</v>
      </c>
      <c r="M6468" s="59">
        <f t="shared" si="338"/>
        <v>1668173</v>
      </c>
      <c r="N6468">
        <f>+VLOOKUP(C6468,'Thanh toán '!M$8228:N$9243,2,0)</f>
        <v>1668173</v>
      </c>
      <c r="O6468" s="61">
        <f t="shared" si="337"/>
        <v>0</v>
      </c>
      <c r="P6468" t="s">
        <v>25392</v>
      </c>
    </row>
    <row r="6469" spans="1:17" hidden="1" x14ac:dyDescent="0.3">
      <c r="A6469" s="43">
        <v>2023</v>
      </c>
      <c r="B6469" s="56" t="s">
        <v>20569</v>
      </c>
      <c r="C6469" s="19">
        <f t="shared" si="334"/>
        <v>51409</v>
      </c>
      <c r="D6469" s="56" t="s">
        <v>13350</v>
      </c>
      <c r="E6469" s="55">
        <v>45164</v>
      </c>
      <c r="F6469" s="18">
        <f t="shared" si="335"/>
        <v>8</v>
      </c>
      <c r="G6469" s="56" t="s">
        <v>11799</v>
      </c>
      <c r="H6469" s="56" t="s">
        <v>11725</v>
      </c>
      <c r="I6469" s="56" t="s">
        <v>13735</v>
      </c>
      <c r="J6469" s="57">
        <v>618065</v>
      </c>
      <c r="K6469" s="58" t="s">
        <v>11726</v>
      </c>
      <c r="L6469" s="57">
        <v>49445</v>
      </c>
      <c r="M6469" s="59">
        <f t="shared" si="338"/>
        <v>667510</v>
      </c>
      <c r="N6469">
        <f>+VLOOKUP(C6469,'Thanh toán '!M$8228:N$9243,2,0)</f>
        <v>667510</v>
      </c>
      <c r="O6469" s="61">
        <f t="shared" si="337"/>
        <v>0</v>
      </c>
      <c r="P6469" t="s">
        <v>25392</v>
      </c>
    </row>
    <row r="6470" spans="1:17" hidden="1" x14ac:dyDescent="0.3">
      <c r="A6470" s="43">
        <v>2023</v>
      </c>
      <c r="B6470" s="56" t="s">
        <v>20570</v>
      </c>
      <c r="C6470" s="19">
        <f t="shared" ref="C6470:C6533" si="339">+B6470*1</f>
        <v>51418</v>
      </c>
      <c r="D6470" s="56" t="s">
        <v>13350</v>
      </c>
      <c r="E6470" s="55">
        <v>45164</v>
      </c>
      <c r="F6470" s="18">
        <f t="shared" ref="F6470:F6533" si="340">+MONTH(E6470)</f>
        <v>8</v>
      </c>
      <c r="G6470" s="56" t="s">
        <v>12231</v>
      </c>
      <c r="H6470" s="56" t="s">
        <v>12232</v>
      </c>
      <c r="I6470" s="56" t="s">
        <v>19314</v>
      </c>
      <c r="J6470" s="57">
        <v>1858781</v>
      </c>
      <c r="K6470" s="58" t="s">
        <v>11726</v>
      </c>
      <c r="L6470" s="57">
        <v>148702</v>
      </c>
      <c r="M6470" s="59">
        <f t="shared" si="338"/>
        <v>2007483</v>
      </c>
      <c r="N6470">
        <f>+VLOOKUP(C6470,'Thanh toán '!M$8228:N$9243,2,0)</f>
        <v>2007483</v>
      </c>
      <c r="O6470" s="61">
        <f t="shared" si="337"/>
        <v>0</v>
      </c>
      <c r="P6470" t="s">
        <v>25392</v>
      </c>
    </row>
    <row r="6471" spans="1:17" hidden="1" x14ac:dyDescent="0.3">
      <c r="A6471" s="43">
        <v>2023</v>
      </c>
      <c r="B6471" s="56" t="s">
        <v>20571</v>
      </c>
      <c r="C6471" s="19">
        <f t="shared" si="339"/>
        <v>51419</v>
      </c>
      <c r="D6471" s="56" t="s">
        <v>13350</v>
      </c>
      <c r="E6471" s="55">
        <v>45164</v>
      </c>
      <c r="F6471" s="18">
        <f t="shared" si="340"/>
        <v>8</v>
      </c>
      <c r="G6471" s="56" t="s">
        <v>12231</v>
      </c>
      <c r="H6471" s="56" t="s">
        <v>12232</v>
      </c>
      <c r="I6471" s="56" t="s">
        <v>19655</v>
      </c>
      <c r="J6471" s="57">
        <v>891604</v>
      </c>
      <c r="K6471" s="58" t="s">
        <v>11726</v>
      </c>
      <c r="L6471" s="57">
        <v>71328</v>
      </c>
      <c r="M6471" s="59">
        <f t="shared" si="338"/>
        <v>962932</v>
      </c>
      <c r="N6471">
        <f>+VLOOKUP(C6471,'Thanh toán '!M$8228:N$9243,2,0)</f>
        <v>962932</v>
      </c>
      <c r="O6471" s="61">
        <f t="shared" si="337"/>
        <v>0</v>
      </c>
      <c r="P6471" t="s">
        <v>25392</v>
      </c>
    </row>
    <row r="6472" spans="1:17" hidden="1" x14ac:dyDescent="0.3">
      <c r="A6472" s="43">
        <v>2023</v>
      </c>
      <c r="B6472" s="56" t="s">
        <v>20572</v>
      </c>
      <c r="C6472" s="19">
        <f t="shared" si="339"/>
        <v>51449</v>
      </c>
      <c r="D6472" s="56" t="s">
        <v>13350</v>
      </c>
      <c r="E6472" s="55">
        <v>45164</v>
      </c>
      <c r="F6472" s="18">
        <f t="shared" si="340"/>
        <v>8</v>
      </c>
      <c r="G6472" s="56" t="s">
        <v>11860</v>
      </c>
      <c r="H6472" s="56" t="s">
        <v>11719</v>
      </c>
      <c r="I6472" s="56" t="s">
        <v>14216</v>
      </c>
      <c r="J6472" s="57">
        <v>975263</v>
      </c>
      <c r="K6472" s="58" t="s">
        <v>11726</v>
      </c>
      <c r="L6472" s="57">
        <v>78021</v>
      </c>
      <c r="M6472" s="59">
        <f t="shared" si="338"/>
        <v>1053284</v>
      </c>
      <c r="N6472">
        <f>+VLOOKUP(C6472,'Thanh toán '!M$8228:N$9243,2,0)</f>
        <v>1053284</v>
      </c>
      <c r="O6472" s="61">
        <f t="shared" si="337"/>
        <v>0</v>
      </c>
      <c r="P6472" t="s">
        <v>25392</v>
      </c>
    </row>
    <row r="6473" spans="1:17" hidden="1" x14ac:dyDescent="0.3">
      <c r="A6473" s="43">
        <v>2023</v>
      </c>
      <c r="B6473" s="56" t="s">
        <v>20573</v>
      </c>
      <c r="C6473" s="19">
        <f t="shared" si="339"/>
        <v>51450</v>
      </c>
      <c r="D6473" s="56" t="s">
        <v>13350</v>
      </c>
      <c r="E6473" s="55">
        <v>45164</v>
      </c>
      <c r="F6473" s="18">
        <f t="shared" si="340"/>
        <v>8</v>
      </c>
      <c r="G6473" s="56" t="s">
        <v>11860</v>
      </c>
      <c r="H6473" s="56" t="s">
        <v>11719</v>
      </c>
      <c r="I6473" s="56" t="s">
        <v>14655</v>
      </c>
      <c r="J6473" s="57">
        <v>473660</v>
      </c>
      <c r="K6473" s="58" t="s">
        <v>11726</v>
      </c>
      <c r="L6473" s="57">
        <v>37893</v>
      </c>
      <c r="M6473" s="59">
        <f t="shared" si="338"/>
        <v>511553</v>
      </c>
      <c r="N6473">
        <f>+VLOOKUP(C6473,'Thanh toán '!M$8228:N$9243,2,0)</f>
        <v>511553</v>
      </c>
      <c r="O6473" s="61">
        <f t="shared" si="337"/>
        <v>0</v>
      </c>
      <c r="P6473" t="s">
        <v>25392</v>
      </c>
    </row>
    <row r="6474" spans="1:17" hidden="1" x14ac:dyDescent="0.3">
      <c r="A6474" s="43">
        <v>2023</v>
      </c>
      <c r="B6474" s="56" t="s">
        <v>20574</v>
      </c>
      <c r="C6474" s="19">
        <f t="shared" si="339"/>
        <v>51451</v>
      </c>
      <c r="D6474" s="56" t="s">
        <v>13350</v>
      </c>
      <c r="E6474" s="55">
        <v>45164</v>
      </c>
      <c r="F6474" s="18">
        <f t="shared" si="340"/>
        <v>8</v>
      </c>
      <c r="G6474" s="56" t="s">
        <v>11799</v>
      </c>
      <c r="H6474" s="56" t="s">
        <v>11725</v>
      </c>
      <c r="I6474" s="56" t="s">
        <v>13684</v>
      </c>
      <c r="J6474" s="57">
        <v>2139935</v>
      </c>
      <c r="K6474" s="58" t="s">
        <v>11726</v>
      </c>
      <c r="L6474" s="57">
        <v>171195</v>
      </c>
      <c r="M6474" s="59">
        <f t="shared" si="338"/>
        <v>2311130</v>
      </c>
      <c r="O6474" s="61"/>
      <c r="P6474">
        <f>+VLOOKUP(C6474,'Thanh toán '!M$9366:N$10360,2,0)</f>
        <v>2311130</v>
      </c>
      <c r="Q6474" s="61">
        <f>+P6474-M6474</f>
        <v>0</v>
      </c>
    </row>
    <row r="6475" spans="1:17" hidden="1" x14ac:dyDescent="0.3">
      <c r="A6475" s="43">
        <v>2023</v>
      </c>
      <c r="B6475" s="56" t="s">
        <v>20575</v>
      </c>
      <c r="C6475" s="19">
        <f t="shared" si="339"/>
        <v>51452</v>
      </c>
      <c r="D6475" s="56" t="s">
        <v>13350</v>
      </c>
      <c r="E6475" s="55">
        <v>45164</v>
      </c>
      <c r="F6475" s="18">
        <f t="shared" si="340"/>
        <v>8</v>
      </c>
      <c r="G6475" s="56" t="s">
        <v>11799</v>
      </c>
      <c r="H6475" s="56" t="s">
        <v>11725</v>
      </c>
      <c r="I6475" s="56" t="s">
        <v>13682</v>
      </c>
      <c r="J6475" s="57">
        <v>1110580</v>
      </c>
      <c r="K6475" s="58" t="s">
        <v>11726</v>
      </c>
      <c r="L6475" s="57">
        <v>88846</v>
      </c>
      <c r="M6475" s="59">
        <f t="shared" si="338"/>
        <v>1199426</v>
      </c>
      <c r="N6475">
        <f>+VLOOKUP(C6475,'Thanh toán '!M$8228:N$9243,2,0)</f>
        <v>1199426</v>
      </c>
      <c r="O6475" s="61">
        <f t="shared" ref="O6475:O6496" si="341">+N6475-M6475</f>
        <v>0</v>
      </c>
      <c r="P6475" t="s">
        <v>25392</v>
      </c>
    </row>
    <row r="6476" spans="1:17" hidden="1" x14ac:dyDescent="0.3">
      <c r="A6476" s="43">
        <v>2023</v>
      </c>
      <c r="B6476" s="56" t="s">
        <v>20576</v>
      </c>
      <c r="C6476" s="19">
        <f t="shared" si="339"/>
        <v>51453</v>
      </c>
      <c r="D6476" s="56" t="s">
        <v>13350</v>
      </c>
      <c r="E6476" s="55">
        <v>45164</v>
      </c>
      <c r="F6476" s="18">
        <f t="shared" si="340"/>
        <v>8</v>
      </c>
      <c r="G6476" s="56" t="s">
        <v>11799</v>
      </c>
      <c r="H6476" s="56" t="s">
        <v>11725</v>
      </c>
      <c r="I6476" s="56" t="s">
        <v>13677</v>
      </c>
      <c r="J6476" s="57">
        <v>926129</v>
      </c>
      <c r="K6476" s="58" t="s">
        <v>11726</v>
      </c>
      <c r="L6476" s="57">
        <v>74090</v>
      </c>
      <c r="M6476" s="59">
        <f t="shared" si="338"/>
        <v>1000219</v>
      </c>
      <c r="N6476">
        <f>+VLOOKUP(C6476,'Thanh toán '!M$8228:N$9243,2,0)</f>
        <v>1000219</v>
      </c>
      <c r="O6476" s="61">
        <f t="shared" si="341"/>
        <v>0</v>
      </c>
      <c r="P6476" t="s">
        <v>25392</v>
      </c>
    </row>
    <row r="6477" spans="1:17" hidden="1" x14ac:dyDescent="0.3">
      <c r="A6477" s="43">
        <v>2023</v>
      </c>
      <c r="B6477" s="56" t="s">
        <v>20577</v>
      </c>
      <c r="C6477" s="19">
        <f t="shared" si="339"/>
        <v>51454</v>
      </c>
      <c r="D6477" s="56" t="s">
        <v>13350</v>
      </c>
      <c r="E6477" s="55">
        <v>45164</v>
      </c>
      <c r="F6477" s="18">
        <f t="shared" si="340"/>
        <v>8</v>
      </c>
      <c r="G6477" s="56" t="s">
        <v>11799</v>
      </c>
      <c r="H6477" s="56" t="s">
        <v>11725</v>
      </c>
      <c r="I6477" s="56" t="s">
        <v>13679</v>
      </c>
      <c r="J6477" s="57">
        <v>458425</v>
      </c>
      <c r="K6477" s="58" t="s">
        <v>11726</v>
      </c>
      <c r="L6477" s="57">
        <v>36674</v>
      </c>
      <c r="M6477" s="59">
        <f t="shared" si="338"/>
        <v>495099</v>
      </c>
      <c r="N6477">
        <f>+VLOOKUP(C6477,'Thanh toán '!M$8228:N$9243,2,0)</f>
        <v>495099</v>
      </c>
      <c r="O6477" s="61">
        <f t="shared" si="341"/>
        <v>0</v>
      </c>
      <c r="P6477" t="s">
        <v>25392</v>
      </c>
    </row>
    <row r="6478" spans="1:17" hidden="1" x14ac:dyDescent="0.3">
      <c r="A6478" s="43">
        <v>2023</v>
      </c>
      <c r="B6478" s="56" t="s">
        <v>20578</v>
      </c>
      <c r="C6478" s="19">
        <f t="shared" si="339"/>
        <v>51455</v>
      </c>
      <c r="D6478" s="56" t="s">
        <v>13350</v>
      </c>
      <c r="E6478" s="55">
        <v>45164</v>
      </c>
      <c r="F6478" s="18">
        <f t="shared" si="340"/>
        <v>8</v>
      </c>
      <c r="G6478" s="56" t="s">
        <v>11799</v>
      </c>
      <c r="H6478" s="56" t="s">
        <v>11725</v>
      </c>
      <c r="I6478" s="56" t="s">
        <v>13679</v>
      </c>
      <c r="J6478" s="57">
        <v>330750</v>
      </c>
      <c r="K6478" s="58" t="s">
        <v>11726</v>
      </c>
      <c r="L6478" s="57">
        <v>26460</v>
      </c>
      <c r="M6478" s="59">
        <f t="shared" si="338"/>
        <v>357210</v>
      </c>
      <c r="N6478">
        <f>+VLOOKUP(C6478,'Thanh toán '!M$8228:N$9243,2,0)</f>
        <v>357210</v>
      </c>
      <c r="O6478" s="61">
        <f t="shared" si="341"/>
        <v>0</v>
      </c>
      <c r="P6478" t="s">
        <v>25392</v>
      </c>
    </row>
    <row r="6479" spans="1:17" hidden="1" x14ac:dyDescent="0.3">
      <c r="A6479" s="43">
        <v>2023</v>
      </c>
      <c r="B6479" s="56" t="s">
        <v>20579</v>
      </c>
      <c r="C6479" s="19">
        <f t="shared" si="339"/>
        <v>51456</v>
      </c>
      <c r="D6479" s="56" t="s">
        <v>13350</v>
      </c>
      <c r="E6479" s="55">
        <v>45164</v>
      </c>
      <c r="F6479" s="18">
        <f t="shared" si="340"/>
        <v>8</v>
      </c>
      <c r="G6479" s="56" t="s">
        <v>12215</v>
      </c>
      <c r="H6479" s="56" t="s">
        <v>12216</v>
      </c>
      <c r="I6479" s="56" t="s">
        <v>18182</v>
      </c>
      <c r="J6479" s="57">
        <v>1716240</v>
      </c>
      <c r="K6479" s="58" t="s">
        <v>11726</v>
      </c>
      <c r="L6479" s="57">
        <v>137299</v>
      </c>
      <c r="M6479" s="59">
        <f t="shared" si="338"/>
        <v>1853539</v>
      </c>
      <c r="N6479">
        <f>+VLOOKUP(C6479,'Thanh toán '!M$8228:N$9243,2,0)</f>
        <v>1853539</v>
      </c>
      <c r="O6479" s="61">
        <f t="shared" si="341"/>
        <v>0</v>
      </c>
      <c r="P6479" t="s">
        <v>25392</v>
      </c>
    </row>
    <row r="6480" spans="1:17" hidden="1" x14ac:dyDescent="0.3">
      <c r="A6480" s="43">
        <v>2023</v>
      </c>
      <c r="B6480" s="56" t="s">
        <v>20580</v>
      </c>
      <c r="C6480" s="19">
        <f t="shared" si="339"/>
        <v>51458</v>
      </c>
      <c r="D6480" s="56" t="s">
        <v>13350</v>
      </c>
      <c r="E6480" s="55">
        <v>45164</v>
      </c>
      <c r="F6480" s="18">
        <f t="shared" si="340"/>
        <v>8</v>
      </c>
      <c r="G6480" s="56" t="s">
        <v>12164</v>
      </c>
      <c r="H6480" s="56" t="s">
        <v>12165</v>
      </c>
      <c r="I6480" s="56" t="s">
        <v>12164</v>
      </c>
      <c r="J6480" s="57">
        <v>901430</v>
      </c>
      <c r="K6480" s="58" t="s">
        <v>11726</v>
      </c>
      <c r="L6480" s="57">
        <v>72114</v>
      </c>
      <c r="M6480" s="59">
        <f t="shared" si="338"/>
        <v>973544</v>
      </c>
      <c r="N6480">
        <f>+VLOOKUP(C6480,'Thanh toán '!M$8228:N$9243,2,0)</f>
        <v>973544</v>
      </c>
      <c r="O6480" s="61">
        <f t="shared" si="341"/>
        <v>0</v>
      </c>
      <c r="P6480" t="s">
        <v>25392</v>
      </c>
    </row>
    <row r="6481" spans="1:16" hidden="1" x14ac:dyDescent="0.3">
      <c r="A6481" s="43">
        <v>2023</v>
      </c>
      <c r="B6481" s="56" t="s">
        <v>20581</v>
      </c>
      <c r="C6481" s="19">
        <f t="shared" si="339"/>
        <v>51459</v>
      </c>
      <c r="D6481" s="56" t="s">
        <v>13350</v>
      </c>
      <c r="E6481" s="55">
        <v>45164</v>
      </c>
      <c r="F6481" s="18">
        <f t="shared" si="340"/>
        <v>8</v>
      </c>
      <c r="G6481" s="56" t="s">
        <v>12164</v>
      </c>
      <c r="H6481" s="56" t="s">
        <v>12165</v>
      </c>
      <c r="I6481" s="56" t="s">
        <v>12164</v>
      </c>
      <c r="J6481" s="57">
        <v>2301240</v>
      </c>
      <c r="K6481" s="58" t="s">
        <v>11726</v>
      </c>
      <c r="L6481" s="57">
        <v>184099</v>
      </c>
      <c r="M6481" s="59">
        <f t="shared" si="338"/>
        <v>2485339</v>
      </c>
      <c r="N6481">
        <f>+VLOOKUP(C6481,'Thanh toán '!M$8228:N$9243,2,0)</f>
        <v>2485339</v>
      </c>
      <c r="O6481" s="61">
        <f t="shared" si="341"/>
        <v>0</v>
      </c>
      <c r="P6481" t="s">
        <v>25392</v>
      </c>
    </row>
    <row r="6482" spans="1:16" hidden="1" x14ac:dyDescent="0.3">
      <c r="A6482" s="43">
        <v>2023</v>
      </c>
      <c r="B6482" s="56" t="s">
        <v>20582</v>
      </c>
      <c r="C6482" s="19">
        <f t="shared" si="339"/>
        <v>51460</v>
      </c>
      <c r="D6482" s="56" t="s">
        <v>13350</v>
      </c>
      <c r="E6482" s="55">
        <v>45164</v>
      </c>
      <c r="F6482" s="18">
        <f t="shared" si="340"/>
        <v>8</v>
      </c>
      <c r="G6482" s="56" t="s">
        <v>12194</v>
      </c>
      <c r="H6482" s="56" t="s">
        <v>12195</v>
      </c>
      <c r="I6482" s="56" t="s">
        <v>12194</v>
      </c>
      <c r="J6482" s="57">
        <v>2811470</v>
      </c>
      <c r="K6482" s="58" t="s">
        <v>11726</v>
      </c>
      <c r="L6482" s="57">
        <v>224918</v>
      </c>
      <c r="M6482" s="59">
        <f t="shared" si="338"/>
        <v>3036388</v>
      </c>
      <c r="N6482">
        <f>+VLOOKUP(C6482,'Thanh toán '!M$8228:N$9243,2,0)</f>
        <v>3036388</v>
      </c>
      <c r="O6482" s="61">
        <f t="shared" si="341"/>
        <v>0</v>
      </c>
      <c r="P6482" t="s">
        <v>25392</v>
      </c>
    </row>
    <row r="6483" spans="1:16" hidden="1" x14ac:dyDescent="0.3">
      <c r="A6483" s="43">
        <v>2023</v>
      </c>
      <c r="B6483" s="56" t="s">
        <v>20583</v>
      </c>
      <c r="C6483" s="19">
        <f t="shared" si="339"/>
        <v>51461</v>
      </c>
      <c r="D6483" s="56" t="s">
        <v>13350</v>
      </c>
      <c r="E6483" s="55">
        <v>45164</v>
      </c>
      <c r="F6483" s="18">
        <f t="shared" si="340"/>
        <v>8</v>
      </c>
      <c r="G6483" s="56" t="s">
        <v>12170</v>
      </c>
      <c r="H6483" s="56" t="s">
        <v>12171</v>
      </c>
      <c r="I6483" s="56" t="s">
        <v>12170</v>
      </c>
      <c r="J6483" s="57">
        <v>2323975</v>
      </c>
      <c r="K6483" s="58" t="s">
        <v>11726</v>
      </c>
      <c r="L6483" s="57">
        <v>185918</v>
      </c>
      <c r="M6483" s="59">
        <f t="shared" si="338"/>
        <v>2509893</v>
      </c>
      <c r="N6483">
        <f>+VLOOKUP(C6483,'Thanh toán '!M$8228:N$9243,2,0)</f>
        <v>2509893</v>
      </c>
      <c r="O6483" s="61">
        <f t="shared" si="341"/>
        <v>0</v>
      </c>
      <c r="P6483" t="s">
        <v>25392</v>
      </c>
    </row>
    <row r="6484" spans="1:16" hidden="1" x14ac:dyDescent="0.3">
      <c r="A6484" s="43">
        <v>2023</v>
      </c>
      <c r="B6484" s="56" t="s">
        <v>20584</v>
      </c>
      <c r="C6484" s="19">
        <f t="shared" si="339"/>
        <v>51462</v>
      </c>
      <c r="D6484" s="56" t="s">
        <v>13350</v>
      </c>
      <c r="E6484" s="55">
        <v>45164</v>
      </c>
      <c r="F6484" s="18">
        <f t="shared" si="340"/>
        <v>8</v>
      </c>
      <c r="G6484" s="56" t="s">
        <v>12176</v>
      </c>
      <c r="H6484" s="56" t="s">
        <v>12177</v>
      </c>
      <c r="I6484" s="56" t="s">
        <v>12176</v>
      </c>
      <c r="J6484" s="57">
        <v>4960520</v>
      </c>
      <c r="K6484" s="58" t="s">
        <v>11726</v>
      </c>
      <c r="L6484" s="57">
        <v>396842</v>
      </c>
      <c r="M6484" s="59">
        <f t="shared" si="338"/>
        <v>5357362</v>
      </c>
      <c r="N6484">
        <f>+VLOOKUP(C6484,'Thanh toán '!M$8228:N$9243,2,0)</f>
        <v>5357362</v>
      </c>
      <c r="O6484" s="61">
        <f t="shared" si="341"/>
        <v>0</v>
      </c>
      <c r="P6484" t="s">
        <v>25392</v>
      </c>
    </row>
    <row r="6485" spans="1:16" hidden="1" x14ac:dyDescent="0.3">
      <c r="A6485" s="43">
        <v>2023</v>
      </c>
      <c r="B6485" s="56" t="s">
        <v>20585</v>
      </c>
      <c r="C6485" s="19">
        <f t="shared" si="339"/>
        <v>51468</v>
      </c>
      <c r="D6485" s="56" t="s">
        <v>13350</v>
      </c>
      <c r="E6485" s="55">
        <v>45166</v>
      </c>
      <c r="F6485" s="18">
        <f t="shared" si="340"/>
        <v>8</v>
      </c>
      <c r="G6485" s="56" t="s">
        <v>11799</v>
      </c>
      <c r="H6485" s="56" t="s">
        <v>11725</v>
      </c>
      <c r="I6485" s="56" t="s">
        <v>13438</v>
      </c>
      <c r="J6485" s="57">
        <v>555290</v>
      </c>
      <c r="K6485" s="58" t="s">
        <v>11726</v>
      </c>
      <c r="L6485" s="57">
        <v>44423</v>
      </c>
      <c r="M6485" s="59">
        <f t="shared" si="338"/>
        <v>599713</v>
      </c>
      <c r="N6485">
        <f>+VLOOKUP(C6485,'Thanh toán '!M$8228:N$9243,2,0)</f>
        <v>599713</v>
      </c>
      <c r="O6485" s="61">
        <f t="shared" si="341"/>
        <v>0</v>
      </c>
      <c r="P6485" t="s">
        <v>25392</v>
      </c>
    </row>
    <row r="6486" spans="1:16" hidden="1" x14ac:dyDescent="0.3">
      <c r="A6486" s="43">
        <v>2023</v>
      </c>
      <c r="B6486" s="56" t="s">
        <v>20586</v>
      </c>
      <c r="C6486" s="19">
        <f t="shared" si="339"/>
        <v>51469</v>
      </c>
      <c r="D6486" s="56" t="s">
        <v>13350</v>
      </c>
      <c r="E6486" s="55">
        <v>45166</v>
      </c>
      <c r="F6486" s="18">
        <f t="shared" si="340"/>
        <v>8</v>
      </c>
      <c r="G6486" s="56" t="s">
        <v>11799</v>
      </c>
      <c r="H6486" s="56" t="s">
        <v>11725</v>
      </c>
      <c r="I6486" s="56" t="s">
        <v>15003</v>
      </c>
      <c r="J6486" s="57">
        <v>976910</v>
      </c>
      <c r="K6486" s="58" t="s">
        <v>11726</v>
      </c>
      <c r="L6486" s="57">
        <v>78153</v>
      </c>
      <c r="M6486" s="59">
        <f t="shared" si="338"/>
        <v>1055063</v>
      </c>
      <c r="N6486">
        <f>+VLOOKUP(C6486,'Thanh toán '!M$8228:N$9243,2,0)</f>
        <v>1055063</v>
      </c>
      <c r="O6486" s="61">
        <f t="shared" si="341"/>
        <v>0</v>
      </c>
      <c r="P6486" t="s">
        <v>25392</v>
      </c>
    </row>
    <row r="6487" spans="1:16" hidden="1" x14ac:dyDescent="0.3">
      <c r="A6487" s="43">
        <v>2023</v>
      </c>
      <c r="B6487" s="56" t="s">
        <v>20587</v>
      </c>
      <c r="C6487" s="19">
        <f t="shared" si="339"/>
        <v>51470</v>
      </c>
      <c r="D6487" s="56" t="s">
        <v>13350</v>
      </c>
      <c r="E6487" s="55">
        <v>45166</v>
      </c>
      <c r="F6487" s="18">
        <f t="shared" si="340"/>
        <v>8</v>
      </c>
      <c r="G6487" s="56" t="s">
        <v>11799</v>
      </c>
      <c r="H6487" s="56" t="s">
        <v>11725</v>
      </c>
      <c r="I6487" s="56" t="s">
        <v>13822</v>
      </c>
      <c r="J6487" s="57">
        <v>666348</v>
      </c>
      <c r="K6487" s="58" t="s">
        <v>11726</v>
      </c>
      <c r="L6487" s="57">
        <v>53308</v>
      </c>
      <c r="M6487" s="59">
        <f t="shared" si="338"/>
        <v>719656</v>
      </c>
      <c r="N6487">
        <f>+VLOOKUP(C6487,'Thanh toán '!M$8228:N$9243,2,0)</f>
        <v>719656</v>
      </c>
      <c r="O6487" s="61">
        <f t="shared" si="341"/>
        <v>0</v>
      </c>
      <c r="P6487" t="s">
        <v>25392</v>
      </c>
    </row>
    <row r="6488" spans="1:16" hidden="1" x14ac:dyDescent="0.3">
      <c r="A6488" s="43">
        <v>2023</v>
      </c>
      <c r="B6488" s="56" t="s">
        <v>20588</v>
      </c>
      <c r="C6488" s="19">
        <f t="shared" si="339"/>
        <v>51471</v>
      </c>
      <c r="D6488" s="56" t="s">
        <v>13350</v>
      </c>
      <c r="E6488" s="55">
        <v>45166</v>
      </c>
      <c r="F6488" s="18">
        <f t="shared" si="340"/>
        <v>8</v>
      </c>
      <c r="G6488" s="56" t="s">
        <v>11799</v>
      </c>
      <c r="H6488" s="56" t="s">
        <v>11725</v>
      </c>
      <c r="I6488" s="56" t="s">
        <v>13368</v>
      </c>
      <c r="J6488" s="57">
        <v>333174</v>
      </c>
      <c r="K6488" s="58" t="s">
        <v>11726</v>
      </c>
      <c r="L6488" s="57">
        <v>26654</v>
      </c>
      <c r="M6488" s="59">
        <f t="shared" si="338"/>
        <v>359828</v>
      </c>
      <c r="N6488">
        <f>+VLOOKUP(C6488,'Thanh toán '!M$8228:N$9243,2,0)</f>
        <v>359828</v>
      </c>
      <c r="O6488" s="61">
        <f t="shared" si="341"/>
        <v>0</v>
      </c>
      <c r="P6488" t="s">
        <v>25392</v>
      </c>
    </row>
    <row r="6489" spans="1:16" hidden="1" x14ac:dyDescent="0.3">
      <c r="A6489" s="43">
        <v>2023</v>
      </c>
      <c r="B6489" s="56" t="s">
        <v>20589</v>
      </c>
      <c r="C6489" s="19">
        <f t="shared" si="339"/>
        <v>51473</v>
      </c>
      <c r="D6489" s="56" t="s">
        <v>13350</v>
      </c>
      <c r="E6489" s="55">
        <v>45166</v>
      </c>
      <c r="F6489" s="18">
        <f t="shared" si="340"/>
        <v>8</v>
      </c>
      <c r="G6489" s="56" t="s">
        <v>11799</v>
      </c>
      <c r="H6489" s="56" t="s">
        <v>11725</v>
      </c>
      <c r="I6489" s="56" t="s">
        <v>14708</v>
      </c>
      <c r="J6489" s="57">
        <v>666348</v>
      </c>
      <c r="K6489" s="58" t="s">
        <v>11726</v>
      </c>
      <c r="L6489" s="57">
        <v>53308</v>
      </c>
      <c r="M6489" s="59">
        <f t="shared" si="338"/>
        <v>719656</v>
      </c>
      <c r="N6489">
        <f>+VLOOKUP(C6489,'Thanh toán '!M$8228:N$9243,2,0)</f>
        <v>719656</v>
      </c>
      <c r="O6489" s="61">
        <f t="shared" si="341"/>
        <v>0</v>
      </c>
      <c r="P6489" t="s">
        <v>25392</v>
      </c>
    </row>
    <row r="6490" spans="1:16" hidden="1" x14ac:dyDescent="0.3">
      <c r="A6490" s="43">
        <v>2023</v>
      </c>
      <c r="B6490" s="56" t="s">
        <v>20590</v>
      </c>
      <c r="C6490" s="19">
        <f t="shared" si="339"/>
        <v>51474</v>
      </c>
      <c r="D6490" s="56" t="s">
        <v>13350</v>
      </c>
      <c r="E6490" s="55">
        <v>45166</v>
      </c>
      <c r="F6490" s="18">
        <f t="shared" si="340"/>
        <v>8</v>
      </c>
      <c r="G6490" s="56" t="s">
        <v>11799</v>
      </c>
      <c r="H6490" s="56" t="s">
        <v>11725</v>
      </c>
      <c r="I6490" s="56" t="s">
        <v>14062</v>
      </c>
      <c r="J6490" s="57">
        <v>802876</v>
      </c>
      <c r="K6490" s="58" t="s">
        <v>11726</v>
      </c>
      <c r="L6490" s="57">
        <v>64230</v>
      </c>
      <c r="M6490" s="59">
        <f t="shared" si="338"/>
        <v>867106</v>
      </c>
      <c r="N6490">
        <f>+VLOOKUP(C6490,'Thanh toán '!M$8228:N$9243,2,0)</f>
        <v>867106</v>
      </c>
      <c r="O6490" s="61">
        <f t="shared" si="341"/>
        <v>0</v>
      </c>
      <c r="P6490" t="s">
        <v>25392</v>
      </c>
    </row>
    <row r="6491" spans="1:16" hidden="1" x14ac:dyDescent="0.3">
      <c r="A6491" s="43">
        <v>2023</v>
      </c>
      <c r="B6491" s="56" t="s">
        <v>20591</v>
      </c>
      <c r="C6491" s="19">
        <f t="shared" si="339"/>
        <v>51475</v>
      </c>
      <c r="D6491" s="56" t="s">
        <v>13350</v>
      </c>
      <c r="E6491" s="55">
        <v>45166</v>
      </c>
      <c r="F6491" s="18">
        <f t="shared" si="340"/>
        <v>8</v>
      </c>
      <c r="G6491" s="56" t="s">
        <v>11799</v>
      </c>
      <c r="H6491" s="56" t="s">
        <v>11725</v>
      </c>
      <c r="I6491" s="56" t="s">
        <v>13619</v>
      </c>
      <c r="J6491" s="57">
        <v>351274</v>
      </c>
      <c r="K6491" s="58" t="s">
        <v>11726</v>
      </c>
      <c r="L6491" s="57">
        <v>28102</v>
      </c>
      <c r="M6491" s="59">
        <f t="shared" si="338"/>
        <v>379376</v>
      </c>
      <c r="N6491">
        <f>+VLOOKUP(C6491,'Thanh toán '!M$8228:N$9243,2,0)</f>
        <v>379376</v>
      </c>
      <c r="O6491" s="61">
        <f t="shared" si="341"/>
        <v>0</v>
      </c>
      <c r="P6491" t="s">
        <v>25392</v>
      </c>
    </row>
    <row r="6492" spans="1:16" hidden="1" x14ac:dyDescent="0.3">
      <c r="A6492" s="43">
        <v>2023</v>
      </c>
      <c r="B6492" s="56" t="s">
        <v>20592</v>
      </c>
      <c r="C6492" s="19">
        <f t="shared" si="339"/>
        <v>51476</v>
      </c>
      <c r="D6492" s="56" t="s">
        <v>13350</v>
      </c>
      <c r="E6492" s="55">
        <v>45166</v>
      </c>
      <c r="F6492" s="18">
        <f t="shared" si="340"/>
        <v>8</v>
      </c>
      <c r="G6492" s="56" t="s">
        <v>11799</v>
      </c>
      <c r="H6492" s="56" t="s">
        <v>11725</v>
      </c>
      <c r="I6492" s="56" t="s">
        <v>13611</v>
      </c>
      <c r="J6492" s="57">
        <v>704013</v>
      </c>
      <c r="K6492" s="58" t="s">
        <v>11726</v>
      </c>
      <c r="L6492" s="57">
        <v>56321</v>
      </c>
      <c r="M6492" s="59">
        <f t="shared" si="338"/>
        <v>760334</v>
      </c>
      <c r="N6492">
        <f>+VLOOKUP(C6492,'Thanh toán '!M$8228:N$9243,2,0)</f>
        <v>760334</v>
      </c>
      <c r="O6492" s="61">
        <f t="shared" si="341"/>
        <v>0</v>
      </c>
      <c r="P6492" t="s">
        <v>25392</v>
      </c>
    </row>
    <row r="6493" spans="1:16" hidden="1" x14ac:dyDescent="0.3">
      <c r="A6493" s="43">
        <v>2023</v>
      </c>
      <c r="B6493" s="56" t="s">
        <v>20593</v>
      </c>
      <c r="C6493" s="19">
        <f t="shared" si="339"/>
        <v>51477</v>
      </c>
      <c r="D6493" s="56" t="s">
        <v>13350</v>
      </c>
      <c r="E6493" s="55">
        <v>45166</v>
      </c>
      <c r="F6493" s="18">
        <f t="shared" si="340"/>
        <v>8</v>
      </c>
      <c r="G6493" s="56" t="s">
        <v>11799</v>
      </c>
      <c r="H6493" s="56" t="s">
        <v>11725</v>
      </c>
      <c r="I6493" s="56" t="s">
        <v>13534</v>
      </c>
      <c r="J6493" s="57">
        <v>2982080</v>
      </c>
      <c r="K6493" s="58" t="s">
        <v>11726</v>
      </c>
      <c r="L6493" s="57">
        <v>238566</v>
      </c>
      <c r="M6493" s="59">
        <f t="shared" si="338"/>
        <v>3220646</v>
      </c>
      <c r="N6493">
        <f>+VLOOKUP(C6493,'Thanh toán '!M$8228:N$9243,2,0)</f>
        <v>3220646</v>
      </c>
      <c r="O6493" s="61">
        <f t="shared" si="341"/>
        <v>0</v>
      </c>
      <c r="P6493" t="s">
        <v>25392</v>
      </c>
    </row>
    <row r="6494" spans="1:16" hidden="1" x14ac:dyDescent="0.3">
      <c r="A6494" s="43">
        <v>2023</v>
      </c>
      <c r="B6494" s="56" t="s">
        <v>20594</v>
      </c>
      <c r="C6494" s="19">
        <f t="shared" si="339"/>
        <v>51478</v>
      </c>
      <c r="D6494" s="56" t="s">
        <v>13350</v>
      </c>
      <c r="E6494" s="55">
        <v>45166</v>
      </c>
      <c r="F6494" s="18">
        <f t="shared" si="340"/>
        <v>8</v>
      </c>
      <c r="G6494" s="56" t="s">
        <v>12282</v>
      </c>
      <c r="H6494" s="56" t="s">
        <v>12283</v>
      </c>
      <c r="I6494" s="56" t="s">
        <v>12282</v>
      </c>
      <c r="J6494" s="57">
        <v>1352145</v>
      </c>
      <c r="K6494" s="58" t="s">
        <v>11726</v>
      </c>
      <c r="L6494" s="57">
        <v>108172</v>
      </c>
      <c r="M6494" s="59">
        <f t="shared" si="338"/>
        <v>1460317</v>
      </c>
      <c r="N6494">
        <f>+VLOOKUP(C6494,'Thanh toán '!M$8228:N$9243,2,0)</f>
        <v>1460317</v>
      </c>
      <c r="O6494" s="61">
        <f t="shared" si="341"/>
        <v>0</v>
      </c>
      <c r="P6494" t="s">
        <v>25392</v>
      </c>
    </row>
    <row r="6495" spans="1:16" hidden="1" x14ac:dyDescent="0.3">
      <c r="A6495" s="43">
        <v>2023</v>
      </c>
      <c r="B6495" s="56" t="s">
        <v>20595</v>
      </c>
      <c r="C6495" s="19">
        <f t="shared" si="339"/>
        <v>51479</v>
      </c>
      <c r="D6495" s="56" t="s">
        <v>13350</v>
      </c>
      <c r="E6495" s="55">
        <v>45166</v>
      </c>
      <c r="F6495" s="18">
        <f t="shared" si="340"/>
        <v>8</v>
      </c>
      <c r="G6495" s="56" t="s">
        <v>12282</v>
      </c>
      <c r="H6495" s="56" t="s">
        <v>12283</v>
      </c>
      <c r="I6495" s="56" t="s">
        <v>12282</v>
      </c>
      <c r="J6495" s="57">
        <v>2055640</v>
      </c>
      <c r="K6495" s="58" t="s">
        <v>11726</v>
      </c>
      <c r="L6495" s="57">
        <v>164451</v>
      </c>
      <c r="M6495" s="59">
        <f t="shared" si="338"/>
        <v>2220091</v>
      </c>
      <c r="N6495">
        <f>+VLOOKUP(C6495,'Thanh toán '!M$8228:N$9243,2,0)</f>
        <v>2220091</v>
      </c>
      <c r="O6495" s="61">
        <f t="shared" si="341"/>
        <v>0</v>
      </c>
      <c r="P6495" t="s">
        <v>25392</v>
      </c>
    </row>
    <row r="6496" spans="1:16" hidden="1" x14ac:dyDescent="0.3">
      <c r="A6496" s="43">
        <v>2023</v>
      </c>
      <c r="B6496" s="56" t="s">
        <v>20596</v>
      </c>
      <c r="C6496" s="19">
        <f t="shared" si="339"/>
        <v>51481</v>
      </c>
      <c r="D6496" s="56" t="s">
        <v>13350</v>
      </c>
      <c r="E6496" s="55">
        <v>45166</v>
      </c>
      <c r="F6496" s="18">
        <f t="shared" si="340"/>
        <v>8</v>
      </c>
      <c r="G6496" s="56" t="s">
        <v>11799</v>
      </c>
      <c r="H6496" s="56" t="s">
        <v>11725</v>
      </c>
      <c r="I6496" s="56" t="s">
        <v>13661</v>
      </c>
      <c r="J6496" s="57">
        <v>726000</v>
      </c>
      <c r="K6496" s="58" t="s">
        <v>11726</v>
      </c>
      <c r="L6496" s="57">
        <v>58080</v>
      </c>
      <c r="M6496" s="59">
        <f t="shared" si="338"/>
        <v>784080</v>
      </c>
      <c r="N6496">
        <f>+VLOOKUP(C6496,'Thanh toán '!M$8228:N$9243,2,0)</f>
        <v>784080</v>
      </c>
      <c r="O6496" s="61">
        <f t="shared" si="341"/>
        <v>0</v>
      </c>
      <c r="P6496" t="s">
        <v>25392</v>
      </c>
    </row>
    <row r="6497" spans="1:17" x14ac:dyDescent="0.3">
      <c r="A6497" s="43">
        <v>2023</v>
      </c>
      <c r="B6497" s="56" t="s">
        <v>20597</v>
      </c>
      <c r="C6497" s="19">
        <f t="shared" si="339"/>
        <v>51483</v>
      </c>
      <c r="D6497" s="56" t="s">
        <v>13350</v>
      </c>
      <c r="E6497" s="55">
        <v>45166</v>
      </c>
      <c r="F6497" s="18">
        <f t="shared" si="340"/>
        <v>8</v>
      </c>
      <c r="G6497" s="56" t="s">
        <v>11799</v>
      </c>
      <c r="H6497" s="56" t="s">
        <v>13806</v>
      </c>
      <c r="I6497" s="56" t="s">
        <v>13806</v>
      </c>
      <c r="J6497" s="57">
        <v>773760</v>
      </c>
      <c r="K6497" s="58" t="s">
        <v>11726</v>
      </c>
      <c r="L6497" s="57">
        <v>61901</v>
      </c>
      <c r="M6497" s="59">
        <f t="shared" si="338"/>
        <v>835661</v>
      </c>
      <c r="O6497" s="61"/>
      <c r="P6497" t="e">
        <f>+VLOOKUP(C6497,'Thanh toán '!M$9366:N$10360,2,0)</f>
        <v>#N/A</v>
      </c>
      <c r="Q6497" s="61" t="e">
        <f>+P6497-M6497</f>
        <v>#N/A</v>
      </c>
    </row>
    <row r="6498" spans="1:17" hidden="1" x14ac:dyDescent="0.3">
      <c r="A6498" s="43">
        <v>2023</v>
      </c>
      <c r="B6498" s="56" t="s">
        <v>20598</v>
      </c>
      <c r="C6498" s="19">
        <f t="shared" si="339"/>
        <v>51484</v>
      </c>
      <c r="D6498" s="56" t="s">
        <v>13350</v>
      </c>
      <c r="E6498" s="55">
        <v>45166</v>
      </c>
      <c r="F6498" s="18">
        <f t="shared" si="340"/>
        <v>8</v>
      </c>
      <c r="G6498" s="56" t="s">
        <v>11799</v>
      </c>
      <c r="H6498" s="56" t="s">
        <v>11725</v>
      </c>
      <c r="I6498" s="56" t="s">
        <v>13964</v>
      </c>
      <c r="J6498" s="57">
        <v>333174</v>
      </c>
      <c r="K6498" s="58" t="s">
        <v>11726</v>
      </c>
      <c r="L6498" s="57">
        <v>26654</v>
      </c>
      <c r="M6498" s="59">
        <f t="shared" si="338"/>
        <v>359828</v>
      </c>
      <c r="N6498">
        <f>+VLOOKUP(C6498,'Thanh toán '!M$8228:N$9243,2,0)</f>
        <v>359828</v>
      </c>
      <c r="O6498" s="61">
        <f t="shared" ref="O6498:O6506" si="342">+N6498-M6498</f>
        <v>0</v>
      </c>
      <c r="P6498" t="s">
        <v>25392</v>
      </c>
    </row>
    <row r="6499" spans="1:17" hidden="1" x14ac:dyDescent="0.3">
      <c r="A6499" s="43">
        <v>2023</v>
      </c>
      <c r="B6499" s="56" t="s">
        <v>20599</v>
      </c>
      <c r="C6499" s="19">
        <f t="shared" si="339"/>
        <v>51489</v>
      </c>
      <c r="D6499" s="56" t="s">
        <v>13350</v>
      </c>
      <c r="E6499" s="55">
        <v>45166</v>
      </c>
      <c r="F6499" s="18">
        <f t="shared" si="340"/>
        <v>8</v>
      </c>
      <c r="G6499" s="56" t="s">
        <v>11799</v>
      </c>
      <c r="H6499" s="56" t="s">
        <v>11725</v>
      </c>
      <c r="I6499" s="56" t="s">
        <v>14037</v>
      </c>
      <c r="J6499" s="57">
        <v>807838</v>
      </c>
      <c r="K6499" s="58" t="s">
        <v>11726</v>
      </c>
      <c r="L6499" s="57">
        <v>64627</v>
      </c>
      <c r="M6499" s="59">
        <f t="shared" si="338"/>
        <v>872465</v>
      </c>
      <c r="N6499">
        <f>+VLOOKUP(C6499,'Thanh toán '!M$8228:N$9243,2,0)</f>
        <v>872465</v>
      </c>
      <c r="O6499" s="61">
        <f t="shared" si="342"/>
        <v>0</v>
      </c>
      <c r="P6499" t="s">
        <v>25392</v>
      </c>
    </row>
    <row r="6500" spans="1:17" hidden="1" x14ac:dyDescent="0.3">
      <c r="A6500" s="43">
        <v>2023</v>
      </c>
      <c r="B6500" s="56" t="s">
        <v>20600</v>
      </c>
      <c r="C6500" s="19">
        <f t="shared" si="339"/>
        <v>51498</v>
      </c>
      <c r="D6500" s="56" t="s">
        <v>13350</v>
      </c>
      <c r="E6500" s="55">
        <v>45166</v>
      </c>
      <c r="F6500" s="18">
        <f t="shared" si="340"/>
        <v>8</v>
      </c>
      <c r="G6500" s="56" t="s">
        <v>12221</v>
      </c>
      <c r="H6500" s="56" t="s">
        <v>12222</v>
      </c>
      <c r="I6500" s="56" t="s">
        <v>20601</v>
      </c>
      <c r="J6500" s="57">
        <v>3331740</v>
      </c>
      <c r="K6500" s="58" t="s">
        <v>11726</v>
      </c>
      <c r="L6500" s="57">
        <v>266539</v>
      </c>
      <c r="M6500" s="59">
        <f t="shared" si="338"/>
        <v>3598279</v>
      </c>
      <c r="N6500">
        <f>+VLOOKUP(C6500,'Thanh toán '!M$8228:N$9243,2,0)</f>
        <v>3598279</v>
      </c>
      <c r="O6500" s="61">
        <f t="shared" si="342"/>
        <v>0</v>
      </c>
      <c r="P6500" t="s">
        <v>25392</v>
      </c>
    </row>
    <row r="6501" spans="1:17" hidden="1" x14ac:dyDescent="0.3">
      <c r="A6501" s="43">
        <v>2023</v>
      </c>
      <c r="B6501" s="56" t="s">
        <v>20602</v>
      </c>
      <c r="C6501" s="19">
        <f t="shared" si="339"/>
        <v>51510</v>
      </c>
      <c r="D6501" s="56" t="s">
        <v>13350</v>
      </c>
      <c r="E6501" s="55">
        <v>45166</v>
      </c>
      <c r="F6501" s="18">
        <f t="shared" si="340"/>
        <v>8</v>
      </c>
      <c r="G6501" s="56" t="s">
        <v>12221</v>
      </c>
      <c r="H6501" s="56" t="s">
        <v>12222</v>
      </c>
      <c r="I6501" s="56" t="s">
        <v>20603</v>
      </c>
      <c r="J6501" s="57">
        <v>352464</v>
      </c>
      <c r="K6501" s="58" t="s">
        <v>11726</v>
      </c>
      <c r="L6501" s="57">
        <v>28197</v>
      </c>
      <c r="M6501" s="59">
        <f t="shared" si="338"/>
        <v>380661</v>
      </c>
      <c r="N6501">
        <f>+VLOOKUP(C6501,'Thanh toán '!M$8228:N$9243,2,0)</f>
        <v>380661</v>
      </c>
      <c r="O6501" s="61">
        <f t="shared" si="342"/>
        <v>0</v>
      </c>
      <c r="P6501" t="s">
        <v>25392</v>
      </c>
    </row>
    <row r="6502" spans="1:17" hidden="1" x14ac:dyDescent="0.3">
      <c r="A6502" s="43">
        <v>2023</v>
      </c>
      <c r="B6502" s="56" t="s">
        <v>20604</v>
      </c>
      <c r="C6502" s="19">
        <f t="shared" si="339"/>
        <v>51511</v>
      </c>
      <c r="D6502" s="56" t="s">
        <v>13350</v>
      </c>
      <c r="E6502" s="55">
        <v>45166</v>
      </c>
      <c r="F6502" s="18">
        <f t="shared" si="340"/>
        <v>8</v>
      </c>
      <c r="G6502" s="56" t="s">
        <v>12215</v>
      </c>
      <c r="H6502" s="56" t="s">
        <v>12216</v>
      </c>
      <c r="I6502" s="56" t="s">
        <v>20605</v>
      </c>
      <c r="J6502" s="57">
        <v>587440</v>
      </c>
      <c r="K6502" s="58" t="s">
        <v>11726</v>
      </c>
      <c r="L6502" s="57">
        <v>46995</v>
      </c>
      <c r="M6502" s="59">
        <f t="shared" si="338"/>
        <v>634435</v>
      </c>
      <c r="N6502">
        <f>+VLOOKUP(C6502,'Thanh toán '!M$8228:N$9243,2,0)</f>
        <v>634435</v>
      </c>
      <c r="O6502" s="61">
        <f t="shared" si="342"/>
        <v>0</v>
      </c>
      <c r="P6502" t="s">
        <v>25392</v>
      </c>
    </row>
    <row r="6503" spans="1:17" hidden="1" x14ac:dyDescent="0.3">
      <c r="A6503" s="43">
        <v>2023</v>
      </c>
      <c r="B6503" s="56" t="s">
        <v>20606</v>
      </c>
      <c r="C6503" s="19">
        <f t="shared" si="339"/>
        <v>51512</v>
      </c>
      <c r="D6503" s="56" t="s">
        <v>13350</v>
      </c>
      <c r="E6503" s="55">
        <v>45166</v>
      </c>
      <c r="F6503" s="18">
        <f t="shared" si="340"/>
        <v>8</v>
      </c>
      <c r="G6503" s="56" t="s">
        <v>12215</v>
      </c>
      <c r="H6503" s="56" t="s">
        <v>12216</v>
      </c>
      <c r="I6503" s="56" t="s">
        <v>20607</v>
      </c>
      <c r="J6503" s="57">
        <v>587440</v>
      </c>
      <c r="K6503" s="58" t="s">
        <v>11726</v>
      </c>
      <c r="L6503" s="57">
        <v>46995</v>
      </c>
      <c r="M6503" s="59">
        <f t="shared" si="338"/>
        <v>634435</v>
      </c>
      <c r="N6503">
        <f>+VLOOKUP(C6503,'Thanh toán '!M$8228:N$9243,2,0)</f>
        <v>634435</v>
      </c>
      <c r="O6503" s="61">
        <f t="shared" si="342"/>
        <v>0</v>
      </c>
      <c r="P6503" t="s">
        <v>25392</v>
      </c>
    </row>
    <row r="6504" spans="1:17" hidden="1" x14ac:dyDescent="0.3">
      <c r="A6504" s="43">
        <v>2023</v>
      </c>
      <c r="B6504" s="56" t="s">
        <v>20608</v>
      </c>
      <c r="C6504" s="19">
        <f t="shared" si="339"/>
        <v>51513</v>
      </c>
      <c r="D6504" s="56" t="s">
        <v>13350</v>
      </c>
      <c r="E6504" s="55">
        <v>45166</v>
      </c>
      <c r="F6504" s="18">
        <f t="shared" si="340"/>
        <v>8</v>
      </c>
      <c r="G6504" s="56" t="s">
        <v>12221</v>
      </c>
      <c r="H6504" s="56" t="s">
        <v>12222</v>
      </c>
      <c r="I6504" s="56" t="s">
        <v>20609</v>
      </c>
      <c r="J6504" s="57">
        <v>1409856</v>
      </c>
      <c r="K6504" s="58" t="s">
        <v>11726</v>
      </c>
      <c r="L6504" s="57">
        <v>112788</v>
      </c>
      <c r="M6504" s="59">
        <f t="shared" si="338"/>
        <v>1522644</v>
      </c>
      <c r="N6504">
        <f>+VLOOKUP(C6504,'Thanh toán '!M$8228:N$9243,2,0)</f>
        <v>1522644</v>
      </c>
      <c r="O6504" s="61">
        <f t="shared" si="342"/>
        <v>0</v>
      </c>
      <c r="P6504" t="s">
        <v>25392</v>
      </c>
    </row>
    <row r="6505" spans="1:17" hidden="1" x14ac:dyDescent="0.3">
      <c r="A6505" s="43">
        <v>2023</v>
      </c>
      <c r="B6505" s="56" t="s">
        <v>20610</v>
      </c>
      <c r="C6505" s="19">
        <f t="shared" si="339"/>
        <v>51515</v>
      </c>
      <c r="D6505" s="56" t="s">
        <v>13350</v>
      </c>
      <c r="E6505" s="55">
        <v>45166</v>
      </c>
      <c r="F6505" s="18">
        <f t="shared" si="340"/>
        <v>8</v>
      </c>
      <c r="G6505" s="56" t="s">
        <v>12228</v>
      </c>
      <c r="H6505" s="56" t="s">
        <v>12229</v>
      </c>
      <c r="I6505" s="56" t="s">
        <v>20611</v>
      </c>
      <c r="J6505" s="57">
        <v>5874400</v>
      </c>
      <c r="K6505" s="58" t="s">
        <v>11726</v>
      </c>
      <c r="L6505" s="57">
        <v>469952</v>
      </c>
      <c r="M6505" s="59">
        <f t="shared" si="338"/>
        <v>6344352</v>
      </c>
      <c r="N6505">
        <f>+VLOOKUP(C6505,'Thanh toán '!M$8228:N$9243,2,0)</f>
        <v>6344352</v>
      </c>
      <c r="O6505" s="61">
        <f t="shared" si="342"/>
        <v>0</v>
      </c>
      <c r="P6505" t="s">
        <v>25392</v>
      </c>
    </row>
    <row r="6506" spans="1:17" hidden="1" x14ac:dyDescent="0.3">
      <c r="A6506" s="43">
        <v>2023</v>
      </c>
      <c r="B6506" s="56" t="s">
        <v>20612</v>
      </c>
      <c r="C6506" s="19">
        <f t="shared" si="339"/>
        <v>51516</v>
      </c>
      <c r="D6506" s="56" t="s">
        <v>13350</v>
      </c>
      <c r="E6506" s="55">
        <v>45166</v>
      </c>
      <c r="F6506" s="18">
        <f t="shared" si="340"/>
        <v>8</v>
      </c>
      <c r="G6506" s="56" t="s">
        <v>12225</v>
      </c>
      <c r="H6506" s="56" t="s">
        <v>12226</v>
      </c>
      <c r="I6506" s="56" t="s">
        <v>20613</v>
      </c>
      <c r="J6506" s="57">
        <v>5874400</v>
      </c>
      <c r="K6506" s="58" t="s">
        <v>11726</v>
      </c>
      <c r="L6506" s="57">
        <v>469952</v>
      </c>
      <c r="M6506" s="59">
        <f t="shared" si="338"/>
        <v>6344352</v>
      </c>
      <c r="N6506">
        <f>+VLOOKUP(C6506,'Thanh toán '!M$8228:N$9243,2,0)</f>
        <v>6344352</v>
      </c>
      <c r="O6506" s="61">
        <f t="shared" si="342"/>
        <v>0</v>
      </c>
      <c r="P6506" t="s">
        <v>25392</v>
      </c>
    </row>
    <row r="6507" spans="1:17" hidden="1" x14ac:dyDescent="0.3">
      <c r="A6507" s="43">
        <v>2023</v>
      </c>
      <c r="B6507" s="56" t="s">
        <v>20614</v>
      </c>
      <c r="C6507" s="19">
        <f t="shared" si="339"/>
        <v>51517</v>
      </c>
      <c r="D6507" s="56" t="s">
        <v>13350</v>
      </c>
      <c r="E6507" s="55">
        <v>45166</v>
      </c>
      <c r="F6507" s="18">
        <f t="shared" si="340"/>
        <v>8</v>
      </c>
      <c r="G6507" s="56" t="s">
        <v>12215</v>
      </c>
      <c r="H6507" s="56" t="s">
        <v>12216</v>
      </c>
      <c r="I6507" s="56" t="s">
        <v>18968</v>
      </c>
      <c r="J6507" s="57">
        <v>176232</v>
      </c>
      <c r="K6507" s="58" t="s">
        <v>11726</v>
      </c>
      <c r="L6507" s="57">
        <v>14099</v>
      </c>
      <c r="M6507" s="59">
        <f t="shared" si="338"/>
        <v>190331</v>
      </c>
      <c r="N6507">
        <f>+VLOOKUP(C6507,'Thanh toán '!M$8228:N$9243,2,0)</f>
        <v>190331</v>
      </c>
      <c r="O6507" s="61">
        <f t="shared" ref="O6507:O6514" si="343">+N6507-M6507</f>
        <v>0</v>
      </c>
      <c r="P6507" t="s">
        <v>25392</v>
      </c>
    </row>
    <row r="6508" spans="1:17" hidden="1" x14ac:dyDescent="0.3">
      <c r="A6508" s="43">
        <v>2023</v>
      </c>
      <c r="B6508" s="56" t="s">
        <v>20615</v>
      </c>
      <c r="C6508" s="19">
        <f t="shared" si="339"/>
        <v>51518</v>
      </c>
      <c r="D6508" s="56" t="s">
        <v>13350</v>
      </c>
      <c r="E6508" s="55">
        <v>45166</v>
      </c>
      <c r="F6508" s="18">
        <f t="shared" si="340"/>
        <v>8</v>
      </c>
      <c r="G6508" s="56" t="s">
        <v>12225</v>
      </c>
      <c r="H6508" s="56" t="s">
        <v>12226</v>
      </c>
      <c r="I6508" s="56" t="s">
        <v>20616</v>
      </c>
      <c r="J6508" s="57">
        <v>5713060</v>
      </c>
      <c r="K6508" s="58" t="s">
        <v>11726</v>
      </c>
      <c r="L6508" s="57">
        <v>457045</v>
      </c>
      <c r="M6508" s="59">
        <f t="shared" si="338"/>
        <v>6170105</v>
      </c>
      <c r="N6508">
        <f>+VLOOKUP(C6508,'Thanh toán '!M$8228:N$9243,2,0)</f>
        <v>6170105</v>
      </c>
      <c r="O6508" s="61">
        <f t="shared" si="343"/>
        <v>0</v>
      </c>
      <c r="P6508" t="s">
        <v>25392</v>
      </c>
    </row>
    <row r="6509" spans="1:17" hidden="1" x14ac:dyDescent="0.3">
      <c r="A6509" s="43">
        <v>2023</v>
      </c>
      <c r="B6509" s="56" t="s">
        <v>20617</v>
      </c>
      <c r="C6509" s="19">
        <f t="shared" si="339"/>
        <v>51519</v>
      </c>
      <c r="D6509" s="56" t="s">
        <v>13350</v>
      </c>
      <c r="E6509" s="55">
        <v>45166</v>
      </c>
      <c r="F6509" s="18">
        <f t="shared" si="340"/>
        <v>8</v>
      </c>
      <c r="G6509" s="56" t="s">
        <v>12225</v>
      </c>
      <c r="H6509" s="56" t="s">
        <v>12226</v>
      </c>
      <c r="I6509" s="56" t="s">
        <v>20618</v>
      </c>
      <c r="J6509" s="57">
        <v>4708220</v>
      </c>
      <c r="K6509" s="58" t="s">
        <v>11726</v>
      </c>
      <c r="L6509" s="57">
        <v>376658</v>
      </c>
      <c r="M6509" s="59">
        <f t="shared" si="338"/>
        <v>5084878</v>
      </c>
      <c r="N6509">
        <f>+VLOOKUP(C6509,'Thanh toán '!M$8228:N$9243,2,0)</f>
        <v>5084878</v>
      </c>
      <c r="O6509" s="61">
        <f t="shared" si="343"/>
        <v>0</v>
      </c>
      <c r="P6509" t="s">
        <v>25392</v>
      </c>
    </row>
    <row r="6510" spans="1:17" hidden="1" x14ac:dyDescent="0.3">
      <c r="A6510" s="43">
        <v>2023</v>
      </c>
      <c r="B6510" s="56" t="s">
        <v>20619</v>
      </c>
      <c r="C6510" s="19">
        <f t="shared" si="339"/>
        <v>51521</v>
      </c>
      <c r="D6510" s="56" t="s">
        <v>13350</v>
      </c>
      <c r="E6510" s="55">
        <v>45166</v>
      </c>
      <c r="F6510" s="18">
        <f t="shared" si="340"/>
        <v>8</v>
      </c>
      <c r="G6510" s="56" t="s">
        <v>12254</v>
      </c>
      <c r="H6510" s="56" t="s">
        <v>12255</v>
      </c>
      <c r="I6510" s="56" t="s">
        <v>12254</v>
      </c>
      <c r="J6510" s="57">
        <v>1289600</v>
      </c>
      <c r="K6510" s="58" t="s">
        <v>11726</v>
      </c>
      <c r="L6510" s="57">
        <v>103168</v>
      </c>
      <c r="M6510" s="59">
        <f t="shared" si="338"/>
        <v>1392768</v>
      </c>
      <c r="N6510">
        <f>+VLOOKUP(C6510,'Thanh toán '!M$8228:N$9243,2,0)</f>
        <v>1392768</v>
      </c>
      <c r="O6510" s="61">
        <f t="shared" si="343"/>
        <v>0</v>
      </c>
      <c r="P6510" t="s">
        <v>25392</v>
      </c>
    </row>
    <row r="6511" spans="1:17" hidden="1" x14ac:dyDescent="0.3">
      <c r="A6511" s="43">
        <v>2023</v>
      </c>
      <c r="B6511" s="56" t="s">
        <v>20620</v>
      </c>
      <c r="C6511" s="19">
        <f t="shared" si="339"/>
        <v>51522</v>
      </c>
      <c r="D6511" s="56" t="s">
        <v>13350</v>
      </c>
      <c r="E6511" s="55">
        <v>45166</v>
      </c>
      <c r="F6511" s="18">
        <f t="shared" si="340"/>
        <v>8</v>
      </c>
      <c r="G6511" s="56" t="s">
        <v>13381</v>
      </c>
      <c r="H6511" s="56" t="s">
        <v>13382</v>
      </c>
      <c r="I6511" s="56" t="s">
        <v>13381</v>
      </c>
      <c r="J6511" s="57">
        <v>2003930</v>
      </c>
      <c r="K6511" s="58" t="s">
        <v>11726</v>
      </c>
      <c r="L6511" s="57">
        <v>160314</v>
      </c>
      <c r="M6511" s="59">
        <f t="shared" si="338"/>
        <v>2164244</v>
      </c>
      <c r="N6511">
        <f>+VLOOKUP(C6511,'Thanh toán '!M$8228:N$9243,2,0)</f>
        <v>2164244</v>
      </c>
      <c r="O6511" s="61">
        <f t="shared" si="343"/>
        <v>0</v>
      </c>
      <c r="P6511" t="s">
        <v>25392</v>
      </c>
    </row>
    <row r="6512" spans="1:17" hidden="1" x14ac:dyDescent="0.3">
      <c r="A6512" s="43">
        <v>2023</v>
      </c>
      <c r="B6512" s="56" t="s">
        <v>20621</v>
      </c>
      <c r="C6512" s="19">
        <f t="shared" si="339"/>
        <v>51523</v>
      </c>
      <c r="D6512" s="56" t="s">
        <v>13350</v>
      </c>
      <c r="E6512" s="55">
        <v>45166</v>
      </c>
      <c r="F6512" s="18">
        <f t="shared" si="340"/>
        <v>8</v>
      </c>
      <c r="G6512" s="56" t="s">
        <v>12257</v>
      </c>
      <c r="H6512" s="56" t="s">
        <v>12258</v>
      </c>
      <c r="I6512" s="56" t="s">
        <v>12257</v>
      </c>
      <c r="J6512" s="57">
        <v>1452680</v>
      </c>
      <c r="K6512" s="58" t="s">
        <v>11726</v>
      </c>
      <c r="L6512" s="57">
        <v>116214</v>
      </c>
      <c r="M6512" s="59">
        <f t="shared" si="338"/>
        <v>1568894</v>
      </c>
      <c r="N6512">
        <f>+VLOOKUP(C6512,'Thanh toán '!M$8228:N$9243,2,0)</f>
        <v>1568894</v>
      </c>
      <c r="O6512" s="61">
        <f t="shared" si="343"/>
        <v>0</v>
      </c>
      <c r="P6512" t="s">
        <v>25392</v>
      </c>
    </row>
    <row r="6513" spans="1:17" hidden="1" x14ac:dyDescent="0.3">
      <c r="A6513" s="43">
        <v>2023</v>
      </c>
      <c r="B6513" s="56" t="s">
        <v>20622</v>
      </c>
      <c r="C6513" s="19">
        <f t="shared" si="339"/>
        <v>51524</v>
      </c>
      <c r="D6513" s="56" t="s">
        <v>13350</v>
      </c>
      <c r="E6513" s="55">
        <v>45166</v>
      </c>
      <c r="F6513" s="18">
        <f t="shared" si="340"/>
        <v>8</v>
      </c>
      <c r="G6513" s="56" t="s">
        <v>12499</v>
      </c>
      <c r="H6513" s="56" t="s">
        <v>12500</v>
      </c>
      <c r="I6513" s="56" t="s">
        <v>12499</v>
      </c>
      <c r="J6513" s="57">
        <v>901430</v>
      </c>
      <c r="K6513" s="58" t="s">
        <v>11726</v>
      </c>
      <c r="L6513" s="57">
        <v>72114</v>
      </c>
      <c r="M6513" s="59">
        <f t="shared" si="338"/>
        <v>973544</v>
      </c>
      <c r="N6513">
        <f>+VLOOKUP(C6513,'Thanh toán '!M$8228:N$9243,2,0)</f>
        <v>973544</v>
      </c>
      <c r="O6513" s="61">
        <f t="shared" si="343"/>
        <v>0</v>
      </c>
      <c r="P6513" t="s">
        <v>25392</v>
      </c>
    </row>
    <row r="6514" spans="1:17" hidden="1" x14ac:dyDescent="0.3">
      <c r="A6514" s="43">
        <v>2023</v>
      </c>
      <c r="B6514" s="56" t="s">
        <v>20623</v>
      </c>
      <c r="C6514" s="19">
        <f t="shared" si="339"/>
        <v>51525</v>
      </c>
      <c r="D6514" s="56" t="s">
        <v>13350</v>
      </c>
      <c r="E6514" s="55">
        <v>45166</v>
      </c>
      <c r="F6514" s="18">
        <f t="shared" si="340"/>
        <v>8</v>
      </c>
      <c r="G6514" s="56" t="s">
        <v>12260</v>
      </c>
      <c r="H6514" s="56" t="s">
        <v>12261</v>
      </c>
      <c r="I6514" s="56" t="s">
        <v>12260</v>
      </c>
      <c r="J6514" s="57">
        <v>490929</v>
      </c>
      <c r="K6514" s="58" t="s">
        <v>11726</v>
      </c>
      <c r="L6514" s="57">
        <v>39274</v>
      </c>
      <c r="M6514" s="59">
        <f t="shared" si="338"/>
        <v>530203</v>
      </c>
      <c r="N6514">
        <f>+VLOOKUP(C6514,'Thanh toán '!M$8228:N$9243,2,0)</f>
        <v>530203</v>
      </c>
      <c r="O6514" s="61">
        <f t="shared" si="343"/>
        <v>0</v>
      </c>
      <c r="P6514" t="s">
        <v>25392</v>
      </c>
    </row>
    <row r="6515" spans="1:17" hidden="1" x14ac:dyDescent="0.3">
      <c r="A6515" s="43">
        <v>2023</v>
      </c>
      <c r="B6515" s="56" t="s">
        <v>20624</v>
      </c>
      <c r="C6515" s="19">
        <f t="shared" si="339"/>
        <v>51526</v>
      </c>
      <c r="D6515" s="56" t="s">
        <v>13350</v>
      </c>
      <c r="E6515" s="55">
        <v>45166</v>
      </c>
      <c r="F6515" s="18">
        <f t="shared" si="340"/>
        <v>8</v>
      </c>
      <c r="G6515" s="56" t="s">
        <v>12251</v>
      </c>
      <c r="H6515" s="56" t="s">
        <v>12252</v>
      </c>
      <c r="I6515" s="56" t="s">
        <v>12251</v>
      </c>
      <c r="J6515" s="57">
        <v>776217</v>
      </c>
      <c r="K6515" s="58" t="s">
        <v>11726</v>
      </c>
      <c r="L6515" s="57">
        <v>62097</v>
      </c>
      <c r="M6515" s="59">
        <f t="shared" si="338"/>
        <v>838314</v>
      </c>
      <c r="O6515" s="61"/>
      <c r="P6515">
        <f>+VLOOKUP(C6515,'Thanh toán '!M$9366:N$10360,2,0)</f>
        <v>838314</v>
      </c>
      <c r="Q6515" s="61">
        <f>+P6515-M6515</f>
        <v>0</v>
      </c>
    </row>
    <row r="6516" spans="1:17" hidden="1" x14ac:dyDescent="0.3">
      <c r="A6516" s="43">
        <v>2023</v>
      </c>
      <c r="B6516" s="56" t="s">
        <v>20625</v>
      </c>
      <c r="C6516" s="19">
        <f t="shared" si="339"/>
        <v>51527</v>
      </c>
      <c r="D6516" s="56" t="s">
        <v>13350</v>
      </c>
      <c r="E6516" s="55">
        <v>45166</v>
      </c>
      <c r="F6516" s="18">
        <f t="shared" si="340"/>
        <v>8</v>
      </c>
      <c r="G6516" s="56" t="s">
        <v>12470</v>
      </c>
      <c r="H6516" s="56" t="s">
        <v>12471</v>
      </c>
      <c r="I6516" s="56" t="s">
        <v>12470</v>
      </c>
      <c r="J6516" s="57">
        <v>1844890</v>
      </c>
      <c r="K6516" s="58" t="s">
        <v>11726</v>
      </c>
      <c r="L6516" s="57">
        <v>147591</v>
      </c>
      <c r="M6516" s="59">
        <f t="shared" si="338"/>
        <v>1992481</v>
      </c>
      <c r="N6516">
        <f>+VLOOKUP(C6516,'Thanh toán '!M$8228:N$9243,2,0)</f>
        <v>1992481</v>
      </c>
      <c r="O6516" s="61">
        <f t="shared" ref="O6516:O6545" si="344">+N6516-M6516</f>
        <v>0</v>
      </c>
      <c r="P6516" t="s">
        <v>25392</v>
      </c>
    </row>
    <row r="6517" spans="1:17" hidden="1" x14ac:dyDescent="0.3">
      <c r="A6517" s="43">
        <v>2023</v>
      </c>
      <c r="B6517" s="56" t="s">
        <v>20626</v>
      </c>
      <c r="C6517" s="19">
        <f t="shared" si="339"/>
        <v>51528</v>
      </c>
      <c r="D6517" s="56" t="s">
        <v>13350</v>
      </c>
      <c r="E6517" s="55">
        <v>45166</v>
      </c>
      <c r="F6517" s="18">
        <f t="shared" si="340"/>
        <v>8</v>
      </c>
      <c r="G6517" s="56" t="s">
        <v>13381</v>
      </c>
      <c r="H6517" s="56" t="s">
        <v>13382</v>
      </c>
      <c r="I6517" s="56" t="s">
        <v>13381</v>
      </c>
      <c r="J6517" s="57">
        <v>2119620</v>
      </c>
      <c r="K6517" s="58" t="s">
        <v>11726</v>
      </c>
      <c r="L6517" s="57">
        <v>169570</v>
      </c>
      <c r="M6517" s="59">
        <f t="shared" ref="M6517:M6580" si="345">+L6517+J6517</f>
        <v>2289190</v>
      </c>
      <c r="N6517">
        <f>+VLOOKUP(C6517,'Thanh toán '!M$8228:N$9243,2,0)</f>
        <v>2289190</v>
      </c>
      <c r="O6517" s="61">
        <f t="shared" si="344"/>
        <v>0</v>
      </c>
      <c r="P6517" t="s">
        <v>25392</v>
      </c>
    </row>
    <row r="6518" spans="1:17" hidden="1" x14ac:dyDescent="0.3">
      <c r="A6518" s="43">
        <v>2023</v>
      </c>
      <c r="B6518" s="56" t="s">
        <v>20627</v>
      </c>
      <c r="C6518" s="19">
        <f t="shared" si="339"/>
        <v>51529</v>
      </c>
      <c r="D6518" s="56" t="s">
        <v>13350</v>
      </c>
      <c r="E6518" s="55">
        <v>45166</v>
      </c>
      <c r="F6518" s="18">
        <f t="shared" si="340"/>
        <v>8</v>
      </c>
      <c r="G6518" s="56" t="s">
        <v>12161</v>
      </c>
      <c r="H6518" s="56" t="s">
        <v>12162</v>
      </c>
      <c r="I6518" s="56" t="s">
        <v>12161</v>
      </c>
      <c r="J6518" s="57">
        <v>2033025</v>
      </c>
      <c r="K6518" s="58" t="s">
        <v>11726</v>
      </c>
      <c r="L6518" s="57">
        <v>162642</v>
      </c>
      <c r="M6518" s="59">
        <f t="shared" si="345"/>
        <v>2195667</v>
      </c>
      <c r="N6518">
        <f>+VLOOKUP(C6518,'Thanh toán '!M$8228:N$9243,2,0)</f>
        <v>2195667</v>
      </c>
      <c r="O6518" s="61">
        <f t="shared" si="344"/>
        <v>0</v>
      </c>
      <c r="P6518" t="s">
        <v>25392</v>
      </c>
    </row>
    <row r="6519" spans="1:17" hidden="1" x14ac:dyDescent="0.3">
      <c r="A6519" s="43">
        <v>2023</v>
      </c>
      <c r="B6519" s="56" t="s">
        <v>20628</v>
      </c>
      <c r="C6519" s="19">
        <f t="shared" si="339"/>
        <v>51530</v>
      </c>
      <c r="D6519" s="56" t="s">
        <v>13350</v>
      </c>
      <c r="E6519" s="55">
        <v>45166</v>
      </c>
      <c r="F6519" s="18">
        <f t="shared" si="340"/>
        <v>8</v>
      </c>
      <c r="G6519" s="56" t="s">
        <v>12248</v>
      </c>
      <c r="H6519" s="56" t="s">
        <v>12249</v>
      </c>
      <c r="I6519" s="56" t="s">
        <v>12248</v>
      </c>
      <c r="J6519" s="57">
        <v>4710725</v>
      </c>
      <c r="K6519" s="58" t="s">
        <v>11726</v>
      </c>
      <c r="L6519" s="57">
        <v>376858</v>
      </c>
      <c r="M6519" s="59">
        <f t="shared" si="345"/>
        <v>5087583</v>
      </c>
      <c r="N6519">
        <f>+VLOOKUP(C6519,'Thanh toán '!M$8228:N$9243,2,0)</f>
        <v>5087583</v>
      </c>
      <c r="O6519" s="61">
        <f t="shared" si="344"/>
        <v>0</v>
      </c>
      <c r="P6519" t="s">
        <v>25392</v>
      </c>
    </row>
    <row r="6520" spans="1:17" hidden="1" x14ac:dyDescent="0.3">
      <c r="A6520" s="43">
        <v>2023</v>
      </c>
      <c r="B6520" s="56" t="s">
        <v>20629</v>
      </c>
      <c r="C6520" s="19">
        <f t="shared" si="339"/>
        <v>51531</v>
      </c>
      <c r="D6520" s="56" t="s">
        <v>13350</v>
      </c>
      <c r="E6520" s="55">
        <v>45166</v>
      </c>
      <c r="F6520" s="18">
        <f t="shared" si="340"/>
        <v>8</v>
      </c>
      <c r="G6520" s="56" t="s">
        <v>11970</v>
      </c>
      <c r="H6520" s="56" t="s">
        <v>11971</v>
      </c>
      <c r="I6520" s="56" t="s">
        <v>13377</v>
      </c>
      <c r="J6520" s="57">
        <v>878583</v>
      </c>
      <c r="K6520" s="58" t="s">
        <v>11726</v>
      </c>
      <c r="L6520" s="57">
        <v>70287</v>
      </c>
      <c r="M6520" s="59">
        <f t="shared" si="345"/>
        <v>948870</v>
      </c>
      <c r="N6520">
        <f>+VLOOKUP(C6520,'Thanh toán '!M$8228:N$9243,2,0)</f>
        <v>948870</v>
      </c>
      <c r="O6520" s="61">
        <f t="shared" si="344"/>
        <v>0</v>
      </c>
      <c r="P6520" t="s">
        <v>25392</v>
      </c>
    </row>
    <row r="6521" spans="1:17" hidden="1" x14ac:dyDescent="0.3">
      <c r="A6521" s="43">
        <v>2023</v>
      </c>
      <c r="B6521" s="56" t="s">
        <v>20630</v>
      </c>
      <c r="C6521" s="19">
        <f t="shared" si="339"/>
        <v>51532</v>
      </c>
      <c r="D6521" s="56" t="s">
        <v>13350</v>
      </c>
      <c r="E6521" s="55">
        <v>45166</v>
      </c>
      <c r="F6521" s="18">
        <f t="shared" si="340"/>
        <v>8</v>
      </c>
      <c r="G6521" s="56" t="s">
        <v>11970</v>
      </c>
      <c r="H6521" s="56" t="s">
        <v>11971</v>
      </c>
      <c r="I6521" s="56" t="s">
        <v>13379</v>
      </c>
      <c r="J6521" s="57">
        <v>666348</v>
      </c>
      <c r="K6521" s="58" t="s">
        <v>11726</v>
      </c>
      <c r="L6521" s="57">
        <v>53308</v>
      </c>
      <c r="M6521" s="59">
        <f t="shared" si="345"/>
        <v>719656</v>
      </c>
      <c r="N6521">
        <f>+VLOOKUP(C6521,'Thanh toán '!M$8228:N$9243,2,0)</f>
        <v>719656</v>
      </c>
      <c r="O6521" s="61">
        <f t="shared" si="344"/>
        <v>0</v>
      </c>
      <c r="P6521" t="s">
        <v>25392</v>
      </c>
    </row>
    <row r="6522" spans="1:17" hidden="1" x14ac:dyDescent="0.3">
      <c r="A6522" s="43">
        <v>2023</v>
      </c>
      <c r="B6522" s="56" t="s">
        <v>20631</v>
      </c>
      <c r="C6522" s="19">
        <f t="shared" si="339"/>
        <v>51533</v>
      </c>
      <c r="D6522" s="56" t="s">
        <v>13350</v>
      </c>
      <c r="E6522" s="55">
        <v>45166</v>
      </c>
      <c r="F6522" s="18">
        <f t="shared" si="340"/>
        <v>8</v>
      </c>
      <c r="G6522" s="56" t="s">
        <v>11970</v>
      </c>
      <c r="H6522" s="56" t="s">
        <v>11971</v>
      </c>
      <c r="I6522" s="56" t="s">
        <v>15254</v>
      </c>
      <c r="J6522" s="57">
        <v>690372</v>
      </c>
      <c r="K6522" s="58" t="s">
        <v>11726</v>
      </c>
      <c r="L6522" s="57">
        <v>55230</v>
      </c>
      <c r="M6522" s="59">
        <f t="shared" si="345"/>
        <v>745602</v>
      </c>
      <c r="N6522">
        <f>+VLOOKUP(C6522,'Thanh toán '!M$8228:N$9243,2,0)</f>
        <v>745602</v>
      </c>
      <c r="O6522" s="61">
        <f t="shared" si="344"/>
        <v>0</v>
      </c>
      <c r="P6522" t="s">
        <v>25392</v>
      </c>
    </row>
    <row r="6523" spans="1:17" hidden="1" x14ac:dyDescent="0.3">
      <c r="A6523" s="43">
        <v>2023</v>
      </c>
      <c r="B6523" s="56" t="s">
        <v>20632</v>
      </c>
      <c r="C6523" s="19">
        <f t="shared" si="339"/>
        <v>51534</v>
      </c>
      <c r="D6523" s="56" t="s">
        <v>13350</v>
      </c>
      <c r="E6523" s="55">
        <v>45166</v>
      </c>
      <c r="F6523" s="18">
        <f t="shared" si="340"/>
        <v>8</v>
      </c>
      <c r="G6523" s="56" t="s">
        <v>12260</v>
      </c>
      <c r="H6523" s="56" t="s">
        <v>12261</v>
      </c>
      <c r="I6523" s="56" t="s">
        <v>12260</v>
      </c>
      <c r="J6523" s="57">
        <v>1257442</v>
      </c>
      <c r="K6523" s="58" t="s">
        <v>11726</v>
      </c>
      <c r="L6523" s="57">
        <v>100595</v>
      </c>
      <c r="M6523" s="59">
        <f t="shared" si="345"/>
        <v>1358037</v>
      </c>
      <c r="N6523">
        <f>+VLOOKUP(C6523,'Thanh toán '!M$8228:N$9243,2,0)</f>
        <v>1358037</v>
      </c>
      <c r="O6523" s="61">
        <f t="shared" si="344"/>
        <v>0</v>
      </c>
      <c r="P6523" t="s">
        <v>25392</v>
      </c>
    </row>
    <row r="6524" spans="1:17" hidden="1" x14ac:dyDescent="0.3">
      <c r="A6524" s="43">
        <v>2023</v>
      </c>
      <c r="B6524" s="56" t="s">
        <v>20633</v>
      </c>
      <c r="C6524" s="19">
        <f t="shared" si="339"/>
        <v>51551</v>
      </c>
      <c r="D6524" s="56" t="s">
        <v>13350</v>
      </c>
      <c r="E6524" s="55">
        <v>45167</v>
      </c>
      <c r="F6524" s="18">
        <f t="shared" si="340"/>
        <v>8</v>
      </c>
      <c r="G6524" s="56" t="s">
        <v>12221</v>
      </c>
      <c r="H6524" s="56" t="s">
        <v>12222</v>
      </c>
      <c r="I6524" s="56" t="s">
        <v>13855</v>
      </c>
      <c r="J6524" s="57">
        <v>1665870</v>
      </c>
      <c r="K6524" s="58" t="s">
        <v>11726</v>
      </c>
      <c r="L6524" s="57">
        <v>133270</v>
      </c>
      <c r="M6524" s="59">
        <f t="shared" si="345"/>
        <v>1799140</v>
      </c>
      <c r="N6524">
        <f>+VLOOKUP(C6524,'Thanh toán '!M$8228:N$9243,2,0)</f>
        <v>1799140</v>
      </c>
      <c r="O6524" s="61">
        <f t="shared" si="344"/>
        <v>0</v>
      </c>
      <c r="P6524" t="s">
        <v>25392</v>
      </c>
    </row>
    <row r="6525" spans="1:17" hidden="1" x14ac:dyDescent="0.3">
      <c r="A6525" s="43">
        <v>2023</v>
      </c>
      <c r="B6525" s="56" t="s">
        <v>20634</v>
      </c>
      <c r="C6525" s="19">
        <f t="shared" si="339"/>
        <v>51554</v>
      </c>
      <c r="D6525" s="56" t="s">
        <v>13350</v>
      </c>
      <c r="E6525" s="55">
        <v>45167</v>
      </c>
      <c r="F6525" s="18">
        <f t="shared" si="340"/>
        <v>8</v>
      </c>
      <c r="G6525" s="56" t="s">
        <v>12357</v>
      </c>
      <c r="H6525" s="56" t="s">
        <v>12358</v>
      </c>
      <c r="I6525" s="56" t="s">
        <v>12357</v>
      </c>
      <c r="J6525" s="57">
        <v>587440</v>
      </c>
      <c r="K6525" s="58" t="s">
        <v>11726</v>
      </c>
      <c r="L6525" s="57">
        <v>46995</v>
      </c>
      <c r="M6525" s="59">
        <f t="shared" si="345"/>
        <v>634435</v>
      </c>
      <c r="N6525">
        <f>+VLOOKUP(C6525,'Thanh toán '!M$8228:N$9243,2,0)</f>
        <v>634435</v>
      </c>
      <c r="O6525" s="61">
        <f t="shared" si="344"/>
        <v>0</v>
      </c>
      <c r="P6525" t="s">
        <v>25392</v>
      </c>
    </row>
    <row r="6526" spans="1:17" hidden="1" x14ac:dyDescent="0.3">
      <c r="A6526" s="43">
        <v>2023</v>
      </c>
      <c r="B6526" s="56" t="s">
        <v>12100</v>
      </c>
      <c r="C6526" s="19">
        <f t="shared" si="339"/>
        <v>51555</v>
      </c>
      <c r="D6526" s="56" t="s">
        <v>13350</v>
      </c>
      <c r="E6526" s="55">
        <v>45167</v>
      </c>
      <c r="F6526" s="18">
        <f t="shared" si="340"/>
        <v>8</v>
      </c>
      <c r="G6526" s="56" t="s">
        <v>12381</v>
      </c>
      <c r="H6526" s="56" t="s">
        <v>12382</v>
      </c>
      <c r="I6526" s="56" t="s">
        <v>12381</v>
      </c>
      <c r="J6526" s="57">
        <v>352464</v>
      </c>
      <c r="K6526" s="58" t="s">
        <v>11726</v>
      </c>
      <c r="L6526" s="57">
        <v>28197</v>
      </c>
      <c r="M6526" s="59">
        <f t="shared" si="345"/>
        <v>380661</v>
      </c>
      <c r="N6526">
        <f>+VLOOKUP(C6526,'Thanh toán '!M$8228:N$9243,2,0)</f>
        <v>380661</v>
      </c>
      <c r="O6526" s="61">
        <f t="shared" si="344"/>
        <v>0</v>
      </c>
      <c r="P6526" t="s">
        <v>25392</v>
      </c>
    </row>
    <row r="6527" spans="1:17" hidden="1" x14ac:dyDescent="0.3">
      <c r="A6527" s="43">
        <v>2023</v>
      </c>
      <c r="B6527" s="56" t="s">
        <v>12101</v>
      </c>
      <c r="C6527" s="19">
        <f t="shared" si="339"/>
        <v>51556</v>
      </c>
      <c r="D6527" s="56" t="s">
        <v>13350</v>
      </c>
      <c r="E6527" s="55">
        <v>45167</v>
      </c>
      <c r="F6527" s="18">
        <f t="shared" si="340"/>
        <v>8</v>
      </c>
      <c r="G6527" s="56" t="s">
        <v>12357</v>
      </c>
      <c r="H6527" s="56" t="s">
        <v>12358</v>
      </c>
      <c r="I6527" s="56" t="s">
        <v>18356</v>
      </c>
      <c r="J6527" s="57">
        <v>881160</v>
      </c>
      <c r="K6527" s="58" t="s">
        <v>11726</v>
      </c>
      <c r="L6527" s="57">
        <v>70493</v>
      </c>
      <c r="M6527" s="59">
        <f t="shared" si="345"/>
        <v>951653</v>
      </c>
      <c r="N6527">
        <f>+VLOOKUP(C6527,'Thanh toán '!M$8228:N$9243,2,0)</f>
        <v>951653</v>
      </c>
      <c r="O6527" s="61">
        <f t="shared" si="344"/>
        <v>0</v>
      </c>
      <c r="P6527" t="s">
        <v>25392</v>
      </c>
    </row>
    <row r="6528" spans="1:17" hidden="1" x14ac:dyDescent="0.3">
      <c r="A6528" s="43">
        <v>2023</v>
      </c>
      <c r="B6528" s="56" t="s">
        <v>20635</v>
      </c>
      <c r="C6528" s="19">
        <f t="shared" si="339"/>
        <v>51557</v>
      </c>
      <c r="D6528" s="56" t="s">
        <v>13350</v>
      </c>
      <c r="E6528" s="55">
        <v>45167</v>
      </c>
      <c r="F6528" s="18">
        <f t="shared" si="340"/>
        <v>8</v>
      </c>
      <c r="G6528" s="56" t="s">
        <v>12448</v>
      </c>
      <c r="H6528" s="56" t="s">
        <v>12449</v>
      </c>
      <c r="I6528" s="56" t="s">
        <v>12448</v>
      </c>
      <c r="J6528" s="57">
        <v>450715</v>
      </c>
      <c r="K6528" s="58" t="s">
        <v>11726</v>
      </c>
      <c r="L6528" s="57">
        <v>36057</v>
      </c>
      <c r="M6528" s="59">
        <f t="shared" si="345"/>
        <v>486772</v>
      </c>
      <c r="N6528">
        <f>+VLOOKUP(C6528,'Thanh toán '!M$8228:N$9243,2,0)</f>
        <v>486772</v>
      </c>
      <c r="O6528" s="61">
        <f t="shared" si="344"/>
        <v>0</v>
      </c>
      <c r="P6528" t="s">
        <v>25392</v>
      </c>
    </row>
    <row r="6529" spans="1:16" hidden="1" x14ac:dyDescent="0.3">
      <c r="A6529" s="43">
        <v>2023</v>
      </c>
      <c r="B6529" s="56" t="s">
        <v>20636</v>
      </c>
      <c r="C6529" s="19">
        <f t="shared" si="339"/>
        <v>51565</v>
      </c>
      <c r="D6529" s="56" t="s">
        <v>13350</v>
      </c>
      <c r="E6529" s="55">
        <v>45167</v>
      </c>
      <c r="F6529" s="18">
        <f t="shared" si="340"/>
        <v>8</v>
      </c>
      <c r="G6529" s="56" t="s">
        <v>12438</v>
      </c>
      <c r="H6529" s="56" t="s">
        <v>12439</v>
      </c>
      <c r="I6529" s="56" t="s">
        <v>12438</v>
      </c>
      <c r="J6529" s="57">
        <v>2003930</v>
      </c>
      <c r="K6529" s="58" t="s">
        <v>11726</v>
      </c>
      <c r="L6529" s="57">
        <v>160314</v>
      </c>
      <c r="M6529" s="59">
        <f t="shared" si="345"/>
        <v>2164244</v>
      </c>
      <c r="N6529">
        <f>+VLOOKUP(C6529,'Thanh toán '!M$8228:N$9243,2,0)</f>
        <v>2164244</v>
      </c>
      <c r="O6529" s="61">
        <f t="shared" si="344"/>
        <v>0</v>
      </c>
      <c r="P6529" t="s">
        <v>25392</v>
      </c>
    </row>
    <row r="6530" spans="1:16" hidden="1" x14ac:dyDescent="0.3">
      <c r="A6530" s="43">
        <v>2023</v>
      </c>
      <c r="B6530" s="56" t="s">
        <v>20637</v>
      </c>
      <c r="C6530" s="19">
        <f t="shared" si="339"/>
        <v>51571</v>
      </c>
      <c r="D6530" s="56" t="s">
        <v>13350</v>
      </c>
      <c r="E6530" s="55">
        <v>45167</v>
      </c>
      <c r="F6530" s="18">
        <f t="shared" si="340"/>
        <v>8</v>
      </c>
      <c r="G6530" s="56" t="s">
        <v>12363</v>
      </c>
      <c r="H6530" s="56" t="s">
        <v>12364</v>
      </c>
      <c r="I6530" s="56" t="s">
        <v>12363</v>
      </c>
      <c r="J6530" s="57">
        <v>587440</v>
      </c>
      <c r="K6530" s="58" t="s">
        <v>11726</v>
      </c>
      <c r="L6530" s="57">
        <v>46995</v>
      </c>
      <c r="M6530" s="59">
        <f t="shared" si="345"/>
        <v>634435</v>
      </c>
      <c r="N6530">
        <f>+VLOOKUP(C6530,'Thanh toán '!M$8228:N$9243,2,0)</f>
        <v>634435</v>
      </c>
      <c r="O6530" s="61">
        <f t="shared" si="344"/>
        <v>0</v>
      </c>
      <c r="P6530" t="s">
        <v>25392</v>
      </c>
    </row>
    <row r="6531" spans="1:16" hidden="1" x14ac:dyDescent="0.3">
      <c r="A6531" s="43">
        <v>2023</v>
      </c>
      <c r="B6531" s="56" t="s">
        <v>20638</v>
      </c>
      <c r="C6531" s="19">
        <f t="shared" si="339"/>
        <v>51572</v>
      </c>
      <c r="D6531" s="56" t="s">
        <v>13350</v>
      </c>
      <c r="E6531" s="55">
        <v>45167</v>
      </c>
      <c r="F6531" s="18">
        <f t="shared" si="340"/>
        <v>8</v>
      </c>
      <c r="G6531" s="56" t="s">
        <v>12363</v>
      </c>
      <c r="H6531" s="56" t="s">
        <v>12364</v>
      </c>
      <c r="I6531" s="56" t="s">
        <v>12363</v>
      </c>
      <c r="J6531" s="57">
        <v>1289600</v>
      </c>
      <c r="K6531" s="58" t="s">
        <v>11726</v>
      </c>
      <c r="L6531" s="57">
        <v>103168</v>
      </c>
      <c r="M6531" s="59">
        <f t="shared" si="345"/>
        <v>1392768</v>
      </c>
      <c r="N6531">
        <f>+VLOOKUP(C6531,'Thanh toán '!M$8228:N$9243,2,0)</f>
        <v>1392768</v>
      </c>
      <c r="O6531" s="61">
        <f t="shared" si="344"/>
        <v>0</v>
      </c>
      <c r="P6531" t="s">
        <v>25392</v>
      </c>
    </row>
    <row r="6532" spans="1:16" hidden="1" x14ac:dyDescent="0.3">
      <c r="A6532" s="43">
        <v>2023</v>
      </c>
      <c r="B6532" s="56" t="s">
        <v>20639</v>
      </c>
      <c r="C6532" s="19">
        <f t="shared" si="339"/>
        <v>51573</v>
      </c>
      <c r="D6532" s="56" t="s">
        <v>13350</v>
      </c>
      <c r="E6532" s="55">
        <v>45167</v>
      </c>
      <c r="F6532" s="18">
        <f t="shared" si="340"/>
        <v>8</v>
      </c>
      <c r="G6532" s="56" t="s">
        <v>12581</v>
      </c>
      <c r="H6532" s="56" t="s">
        <v>12582</v>
      </c>
      <c r="I6532" s="56" t="s">
        <v>12581</v>
      </c>
      <c r="J6532" s="57">
        <v>352464</v>
      </c>
      <c r="K6532" s="58" t="s">
        <v>11726</v>
      </c>
      <c r="L6532" s="57">
        <v>28197</v>
      </c>
      <c r="M6532" s="59">
        <f t="shared" si="345"/>
        <v>380661</v>
      </c>
      <c r="N6532">
        <f>+VLOOKUP(C6532,'Thanh toán '!M$8228:N$9243,2,0)</f>
        <v>380661</v>
      </c>
      <c r="O6532" s="61">
        <f t="shared" si="344"/>
        <v>0</v>
      </c>
      <c r="P6532" t="s">
        <v>25392</v>
      </c>
    </row>
    <row r="6533" spans="1:16" hidden="1" x14ac:dyDescent="0.3">
      <c r="A6533" s="43">
        <v>2023</v>
      </c>
      <c r="B6533" s="56" t="s">
        <v>20640</v>
      </c>
      <c r="C6533" s="19">
        <f t="shared" si="339"/>
        <v>51575</v>
      </c>
      <c r="D6533" s="56" t="s">
        <v>13350</v>
      </c>
      <c r="E6533" s="55">
        <v>45167</v>
      </c>
      <c r="F6533" s="18">
        <f t="shared" si="340"/>
        <v>8</v>
      </c>
      <c r="G6533" s="56" t="s">
        <v>12506</v>
      </c>
      <c r="H6533" s="56" t="s">
        <v>12507</v>
      </c>
      <c r="I6533" s="56" t="s">
        <v>12506</v>
      </c>
      <c r="J6533" s="57">
        <v>352464</v>
      </c>
      <c r="K6533" s="58" t="s">
        <v>11726</v>
      </c>
      <c r="L6533" s="57">
        <v>28197</v>
      </c>
      <c r="M6533" s="59">
        <f t="shared" si="345"/>
        <v>380661</v>
      </c>
      <c r="N6533">
        <f>+VLOOKUP(C6533,'Thanh toán '!M$8228:N$9243,2,0)</f>
        <v>380661</v>
      </c>
      <c r="O6533" s="61">
        <f t="shared" si="344"/>
        <v>0</v>
      </c>
      <c r="P6533" t="s">
        <v>25392</v>
      </c>
    </row>
    <row r="6534" spans="1:16" hidden="1" x14ac:dyDescent="0.3">
      <c r="A6534" s="43">
        <v>2023</v>
      </c>
      <c r="B6534" s="56" t="s">
        <v>20641</v>
      </c>
      <c r="C6534" s="19">
        <f t="shared" ref="C6534:C6597" si="346">+B6534*1</f>
        <v>51576</v>
      </c>
      <c r="D6534" s="56" t="s">
        <v>13350</v>
      </c>
      <c r="E6534" s="55">
        <v>45167</v>
      </c>
      <c r="F6534" s="18">
        <f t="shared" ref="F6534:F6597" si="347">+MONTH(E6534)</f>
        <v>8</v>
      </c>
      <c r="G6534" s="56" t="s">
        <v>12506</v>
      </c>
      <c r="H6534" s="56" t="s">
        <v>12507</v>
      </c>
      <c r="I6534" s="56" t="s">
        <v>12506</v>
      </c>
      <c r="J6534" s="57">
        <v>1802860</v>
      </c>
      <c r="K6534" s="58" t="s">
        <v>11726</v>
      </c>
      <c r="L6534" s="57">
        <v>144229</v>
      </c>
      <c r="M6534" s="59">
        <f t="shared" si="345"/>
        <v>1947089</v>
      </c>
      <c r="N6534">
        <f>+VLOOKUP(C6534,'Thanh toán '!M$8228:N$9243,2,0)</f>
        <v>1947089</v>
      </c>
      <c r="O6534" s="61">
        <f t="shared" si="344"/>
        <v>0</v>
      </c>
      <c r="P6534" t="s">
        <v>25392</v>
      </c>
    </row>
    <row r="6535" spans="1:16" hidden="1" x14ac:dyDescent="0.3">
      <c r="A6535" s="43">
        <v>2023</v>
      </c>
      <c r="B6535" s="56" t="s">
        <v>20642</v>
      </c>
      <c r="C6535" s="19">
        <f t="shared" si="346"/>
        <v>51577</v>
      </c>
      <c r="D6535" s="56" t="s">
        <v>13350</v>
      </c>
      <c r="E6535" s="55">
        <v>45167</v>
      </c>
      <c r="F6535" s="18">
        <f t="shared" si="347"/>
        <v>8</v>
      </c>
      <c r="G6535" s="56" t="s">
        <v>12506</v>
      </c>
      <c r="H6535" s="56" t="s">
        <v>12507</v>
      </c>
      <c r="I6535" s="56" t="s">
        <v>12506</v>
      </c>
      <c r="J6535" s="57">
        <v>2103990</v>
      </c>
      <c r="K6535" s="58" t="s">
        <v>11726</v>
      </c>
      <c r="L6535" s="57">
        <v>168319</v>
      </c>
      <c r="M6535" s="59">
        <f t="shared" si="345"/>
        <v>2272309</v>
      </c>
      <c r="N6535">
        <f>+VLOOKUP(C6535,'Thanh toán '!M$8228:N$9243,2,0)</f>
        <v>2272309</v>
      </c>
      <c r="O6535" s="61">
        <f t="shared" si="344"/>
        <v>0</v>
      </c>
      <c r="P6535" t="s">
        <v>25392</v>
      </c>
    </row>
    <row r="6536" spans="1:16" hidden="1" x14ac:dyDescent="0.3">
      <c r="A6536" s="43">
        <v>2023</v>
      </c>
      <c r="B6536" s="56" t="s">
        <v>20643</v>
      </c>
      <c r="C6536" s="19">
        <f t="shared" si="346"/>
        <v>51580</v>
      </c>
      <c r="D6536" s="56" t="s">
        <v>13350</v>
      </c>
      <c r="E6536" s="55">
        <v>45167</v>
      </c>
      <c r="F6536" s="18">
        <f t="shared" si="347"/>
        <v>8</v>
      </c>
      <c r="G6536" s="56" t="s">
        <v>11860</v>
      </c>
      <c r="H6536" s="56" t="s">
        <v>11719</v>
      </c>
      <c r="I6536" s="56" t="s">
        <v>15087</v>
      </c>
      <c r="J6536" s="57">
        <v>1433688</v>
      </c>
      <c r="K6536" s="58" t="s">
        <v>11726</v>
      </c>
      <c r="L6536" s="57">
        <v>114695</v>
      </c>
      <c r="M6536" s="59">
        <f t="shared" si="345"/>
        <v>1548383</v>
      </c>
      <c r="N6536">
        <f>+VLOOKUP(C6536,'Thanh toán '!M$8228:N$9243,2,0)</f>
        <v>1548383</v>
      </c>
      <c r="O6536" s="61">
        <f t="shared" si="344"/>
        <v>0</v>
      </c>
      <c r="P6536" t="s">
        <v>25392</v>
      </c>
    </row>
    <row r="6537" spans="1:16" hidden="1" x14ac:dyDescent="0.3">
      <c r="A6537" s="43">
        <v>2023</v>
      </c>
      <c r="B6537" s="56" t="s">
        <v>20644</v>
      </c>
      <c r="C6537" s="19">
        <f t="shared" si="346"/>
        <v>51581</v>
      </c>
      <c r="D6537" s="56" t="s">
        <v>13350</v>
      </c>
      <c r="E6537" s="55">
        <v>45167</v>
      </c>
      <c r="F6537" s="18">
        <f t="shared" si="347"/>
        <v>8</v>
      </c>
      <c r="G6537" s="56" t="s">
        <v>11860</v>
      </c>
      <c r="H6537" s="56" t="s">
        <v>11719</v>
      </c>
      <c r="I6537" s="56" t="s">
        <v>17349</v>
      </c>
      <c r="J6537" s="57">
        <v>830858</v>
      </c>
      <c r="K6537" s="58" t="s">
        <v>11726</v>
      </c>
      <c r="L6537" s="57">
        <v>66469</v>
      </c>
      <c r="M6537" s="59">
        <f t="shared" si="345"/>
        <v>897327</v>
      </c>
      <c r="N6537">
        <f>+VLOOKUP(C6537,'Thanh toán '!M$8228:N$9243,2,0)</f>
        <v>897327</v>
      </c>
      <c r="O6537" s="61">
        <f t="shared" si="344"/>
        <v>0</v>
      </c>
      <c r="P6537" t="s">
        <v>25392</v>
      </c>
    </row>
    <row r="6538" spans="1:16" hidden="1" x14ac:dyDescent="0.3">
      <c r="A6538" s="43">
        <v>2023</v>
      </c>
      <c r="B6538" s="56" t="s">
        <v>20645</v>
      </c>
      <c r="C6538" s="19">
        <f t="shared" si="346"/>
        <v>51583</v>
      </c>
      <c r="D6538" s="56" t="s">
        <v>13350</v>
      </c>
      <c r="E6538" s="55">
        <v>45167</v>
      </c>
      <c r="F6538" s="18">
        <f t="shared" si="347"/>
        <v>8</v>
      </c>
      <c r="G6538" s="56" t="s">
        <v>12325</v>
      </c>
      <c r="H6538" s="56" t="s">
        <v>12326</v>
      </c>
      <c r="I6538" s="56" t="s">
        <v>12325</v>
      </c>
      <c r="J6538" s="57">
        <v>587440</v>
      </c>
      <c r="K6538" s="58" t="s">
        <v>11726</v>
      </c>
      <c r="L6538" s="57">
        <v>46995</v>
      </c>
      <c r="M6538" s="59">
        <f t="shared" si="345"/>
        <v>634435</v>
      </c>
      <c r="N6538">
        <f>+VLOOKUP(C6538,'Thanh toán '!M$8228:N$9243,2,0)</f>
        <v>634435</v>
      </c>
      <c r="O6538" s="61">
        <f t="shared" si="344"/>
        <v>0</v>
      </c>
      <c r="P6538" t="s">
        <v>25392</v>
      </c>
    </row>
    <row r="6539" spans="1:16" hidden="1" x14ac:dyDescent="0.3">
      <c r="A6539" s="43">
        <v>2023</v>
      </c>
      <c r="B6539" s="56" t="s">
        <v>20646</v>
      </c>
      <c r="C6539" s="19">
        <f t="shared" si="346"/>
        <v>51584</v>
      </c>
      <c r="D6539" s="56" t="s">
        <v>13350</v>
      </c>
      <c r="E6539" s="55">
        <v>45167</v>
      </c>
      <c r="F6539" s="18">
        <f t="shared" si="347"/>
        <v>8</v>
      </c>
      <c r="G6539" s="56" t="s">
        <v>12330</v>
      </c>
      <c r="H6539" s="56" t="s">
        <v>12331</v>
      </c>
      <c r="I6539" s="56" t="s">
        <v>12330</v>
      </c>
      <c r="J6539" s="57">
        <v>469952</v>
      </c>
      <c r="K6539" s="58" t="s">
        <v>11726</v>
      </c>
      <c r="L6539" s="57">
        <v>37596</v>
      </c>
      <c r="M6539" s="59">
        <f t="shared" si="345"/>
        <v>507548</v>
      </c>
      <c r="N6539">
        <f>+VLOOKUP(C6539,'Thanh toán '!M$8228:N$9243,2,0)</f>
        <v>507548</v>
      </c>
      <c r="O6539" s="61">
        <f t="shared" si="344"/>
        <v>0</v>
      </c>
      <c r="P6539" t="s">
        <v>25392</v>
      </c>
    </row>
    <row r="6540" spans="1:16" hidden="1" x14ac:dyDescent="0.3">
      <c r="A6540" s="43">
        <v>2023</v>
      </c>
      <c r="B6540" s="56" t="s">
        <v>20647</v>
      </c>
      <c r="C6540" s="19">
        <f t="shared" si="346"/>
        <v>51587</v>
      </c>
      <c r="D6540" s="56" t="s">
        <v>13350</v>
      </c>
      <c r="E6540" s="55">
        <v>45167</v>
      </c>
      <c r="F6540" s="18">
        <f t="shared" si="347"/>
        <v>8</v>
      </c>
      <c r="G6540" s="56" t="s">
        <v>12396</v>
      </c>
      <c r="H6540" s="56" t="s">
        <v>12397</v>
      </c>
      <c r="I6540" s="56" t="s">
        <v>18883</v>
      </c>
      <c r="J6540" s="57">
        <v>293720</v>
      </c>
      <c r="K6540" s="58" t="s">
        <v>11726</v>
      </c>
      <c r="L6540" s="57">
        <v>23498</v>
      </c>
      <c r="M6540" s="59">
        <f t="shared" si="345"/>
        <v>317218</v>
      </c>
      <c r="N6540">
        <f>+VLOOKUP(C6540,'Thanh toán '!M$8228:N$9243,2,0)</f>
        <v>317218</v>
      </c>
      <c r="O6540" s="61">
        <f t="shared" si="344"/>
        <v>0</v>
      </c>
      <c r="P6540" t="s">
        <v>25392</v>
      </c>
    </row>
    <row r="6541" spans="1:16" hidden="1" x14ac:dyDescent="0.3">
      <c r="A6541" s="43">
        <v>2023</v>
      </c>
      <c r="B6541" s="56" t="s">
        <v>20648</v>
      </c>
      <c r="C6541" s="19">
        <f t="shared" si="346"/>
        <v>51588</v>
      </c>
      <c r="D6541" s="56" t="s">
        <v>13350</v>
      </c>
      <c r="E6541" s="55">
        <v>45167</v>
      </c>
      <c r="F6541" s="18">
        <f t="shared" si="347"/>
        <v>8</v>
      </c>
      <c r="G6541" s="56" t="s">
        <v>12360</v>
      </c>
      <c r="H6541" s="56" t="s">
        <v>12361</v>
      </c>
      <c r="I6541" s="56" t="s">
        <v>12360</v>
      </c>
      <c r="J6541" s="57">
        <v>2574885</v>
      </c>
      <c r="K6541" s="58" t="s">
        <v>11726</v>
      </c>
      <c r="L6541" s="57">
        <v>205991</v>
      </c>
      <c r="M6541" s="59">
        <f t="shared" si="345"/>
        <v>2780876</v>
      </c>
      <c r="N6541">
        <f>+VLOOKUP(C6541,'Thanh toán '!M$8228:N$9243,2,0)</f>
        <v>2780876</v>
      </c>
      <c r="O6541" s="61">
        <f t="shared" si="344"/>
        <v>0</v>
      </c>
      <c r="P6541" t="s">
        <v>25392</v>
      </c>
    </row>
    <row r="6542" spans="1:16" hidden="1" x14ac:dyDescent="0.3">
      <c r="A6542" s="43">
        <v>2023</v>
      </c>
      <c r="B6542" s="56" t="s">
        <v>20649</v>
      </c>
      <c r="C6542" s="19">
        <f t="shared" si="346"/>
        <v>51589</v>
      </c>
      <c r="D6542" s="56" t="s">
        <v>13350</v>
      </c>
      <c r="E6542" s="55">
        <v>45167</v>
      </c>
      <c r="F6542" s="18">
        <f t="shared" si="347"/>
        <v>8</v>
      </c>
      <c r="G6542" s="56" t="s">
        <v>12360</v>
      </c>
      <c r="H6542" s="56" t="s">
        <v>12361</v>
      </c>
      <c r="I6542" s="56" t="s">
        <v>12360</v>
      </c>
      <c r="J6542" s="57">
        <v>1102500</v>
      </c>
      <c r="K6542" s="58" t="s">
        <v>11726</v>
      </c>
      <c r="L6542" s="57">
        <v>88200</v>
      </c>
      <c r="M6542" s="59">
        <f t="shared" si="345"/>
        <v>1190700</v>
      </c>
      <c r="N6542">
        <f>+VLOOKUP(C6542,'Thanh toán '!M$8228:N$9243,2,0)</f>
        <v>1190700</v>
      </c>
      <c r="O6542" s="61">
        <f t="shared" si="344"/>
        <v>0</v>
      </c>
      <c r="P6542" t="s">
        <v>25392</v>
      </c>
    </row>
    <row r="6543" spans="1:16" hidden="1" x14ac:dyDescent="0.3">
      <c r="A6543" s="43">
        <v>2023</v>
      </c>
      <c r="B6543" s="56" t="s">
        <v>20650</v>
      </c>
      <c r="C6543" s="19">
        <f t="shared" si="346"/>
        <v>51593</v>
      </c>
      <c r="D6543" s="56" t="s">
        <v>13350</v>
      </c>
      <c r="E6543" s="55">
        <v>45167</v>
      </c>
      <c r="F6543" s="18">
        <f t="shared" si="347"/>
        <v>8</v>
      </c>
      <c r="G6543" s="56" t="s">
        <v>12360</v>
      </c>
      <c r="H6543" s="56" t="s">
        <v>12361</v>
      </c>
      <c r="I6543" s="56" t="s">
        <v>12360</v>
      </c>
      <c r="J6543" s="57">
        <v>1409856</v>
      </c>
      <c r="K6543" s="58" t="s">
        <v>11726</v>
      </c>
      <c r="L6543" s="57">
        <v>112788</v>
      </c>
      <c r="M6543" s="59">
        <f t="shared" si="345"/>
        <v>1522644</v>
      </c>
      <c r="N6543">
        <f>+VLOOKUP(C6543,'Thanh toán '!M$8228:N$9243,2,0)</f>
        <v>1522644</v>
      </c>
      <c r="O6543" s="61">
        <f t="shared" si="344"/>
        <v>0</v>
      </c>
      <c r="P6543" t="s">
        <v>25392</v>
      </c>
    </row>
    <row r="6544" spans="1:16" hidden="1" x14ac:dyDescent="0.3">
      <c r="A6544" s="43">
        <v>2023</v>
      </c>
      <c r="B6544" s="56" t="s">
        <v>20651</v>
      </c>
      <c r="C6544" s="19">
        <f t="shared" si="346"/>
        <v>51594</v>
      </c>
      <c r="D6544" s="56" t="s">
        <v>13350</v>
      </c>
      <c r="E6544" s="55">
        <v>45167</v>
      </c>
      <c r="F6544" s="18">
        <f t="shared" si="347"/>
        <v>8</v>
      </c>
      <c r="G6544" s="56" t="s">
        <v>12282</v>
      </c>
      <c r="H6544" s="56" t="s">
        <v>12283</v>
      </c>
      <c r="I6544" s="56" t="s">
        <v>12282</v>
      </c>
      <c r="J6544" s="57">
        <v>1468600</v>
      </c>
      <c r="K6544" s="58" t="s">
        <v>11726</v>
      </c>
      <c r="L6544" s="57">
        <v>117488</v>
      </c>
      <c r="M6544" s="59">
        <f t="shared" si="345"/>
        <v>1586088</v>
      </c>
      <c r="N6544">
        <f>+VLOOKUP(C6544,'Thanh toán '!M$8228:N$9243,2,0)</f>
        <v>1586088</v>
      </c>
      <c r="O6544" s="61">
        <f t="shared" si="344"/>
        <v>0</v>
      </c>
      <c r="P6544" t="s">
        <v>25392</v>
      </c>
    </row>
    <row r="6545" spans="1:16" hidden="1" x14ac:dyDescent="0.3">
      <c r="A6545" s="43">
        <v>2023</v>
      </c>
      <c r="B6545" s="56" t="s">
        <v>20652</v>
      </c>
      <c r="C6545" s="19">
        <f t="shared" si="346"/>
        <v>51595</v>
      </c>
      <c r="D6545" s="56" t="s">
        <v>13350</v>
      </c>
      <c r="E6545" s="55">
        <v>45167</v>
      </c>
      <c r="F6545" s="18">
        <f t="shared" si="347"/>
        <v>8</v>
      </c>
      <c r="G6545" s="56" t="s">
        <v>12239</v>
      </c>
      <c r="H6545" s="56" t="s">
        <v>12240</v>
      </c>
      <c r="I6545" s="56" t="s">
        <v>18069</v>
      </c>
      <c r="J6545" s="57">
        <v>998648</v>
      </c>
      <c r="K6545" s="58" t="s">
        <v>11726</v>
      </c>
      <c r="L6545" s="57">
        <v>79892</v>
      </c>
      <c r="M6545" s="59">
        <f t="shared" si="345"/>
        <v>1078540</v>
      </c>
      <c r="N6545">
        <f>+VLOOKUP(C6545,'Thanh toán '!M$8228:N$9243,2,0)</f>
        <v>1078540</v>
      </c>
      <c r="O6545" s="61">
        <f t="shared" si="344"/>
        <v>0</v>
      </c>
      <c r="P6545" t="s">
        <v>25392</v>
      </c>
    </row>
    <row r="6546" spans="1:16" hidden="1" x14ac:dyDescent="0.3">
      <c r="A6546" s="43">
        <v>2023</v>
      </c>
      <c r="B6546" s="56" t="s">
        <v>20653</v>
      </c>
      <c r="C6546" s="19">
        <f t="shared" si="346"/>
        <v>51596</v>
      </c>
      <c r="D6546" s="56" t="s">
        <v>13350</v>
      </c>
      <c r="E6546" s="55">
        <v>45167</v>
      </c>
      <c r="F6546" s="18">
        <f t="shared" si="347"/>
        <v>8</v>
      </c>
      <c r="G6546" s="56" t="s">
        <v>12322</v>
      </c>
      <c r="H6546" s="56" t="s">
        <v>12323</v>
      </c>
      <c r="I6546" s="56"/>
      <c r="J6546" s="57">
        <v>0</v>
      </c>
      <c r="K6546" s="58" t="s">
        <v>11726</v>
      </c>
      <c r="L6546" s="57">
        <v>0</v>
      </c>
      <c r="M6546" s="59">
        <f t="shared" si="345"/>
        <v>0</v>
      </c>
      <c r="O6546" s="61"/>
    </row>
    <row r="6547" spans="1:16" hidden="1" x14ac:dyDescent="0.3">
      <c r="A6547" s="43">
        <v>2023</v>
      </c>
      <c r="B6547" s="56" t="s">
        <v>20654</v>
      </c>
      <c r="C6547" s="19">
        <f t="shared" si="346"/>
        <v>51597</v>
      </c>
      <c r="D6547" s="56" t="s">
        <v>13350</v>
      </c>
      <c r="E6547" s="55">
        <v>45167</v>
      </c>
      <c r="F6547" s="18">
        <f t="shared" si="347"/>
        <v>8</v>
      </c>
      <c r="G6547" s="56" t="s">
        <v>11860</v>
      </c>
      <c r="H6547" s="56" t="s">
        <v>11719</v>
      </c>
      <c r="I6547" s="56" t="s">
        <v>18555</v>
      </c>
      <c r="J6547" s="57">
        <v>1440146</v>
      </c>
      <c r="K6547" s="58" t="s">
        <v>11726</v>
      </c>
      <c r="L6547" s="57">
        <v>115212</v>
      </c>
      <c r="M6547" s="59">
        <f t="shared" si="345"/>
        <v>1555358</v>
      </c>
      <c r="N6547">
        <f>+VLOOKUP(C6547,'Thanh toán '!M$8228:N$9243,2,0)</f>
        <v>1555358</v>
      </c>
      <c r="O6547" s="61">
        <f t="shared" ref="O6547:O6567" si="348">+N6547-M6547</f>
        <v>0</v>
      </c>
      <c r="P6547" t="s">
        <v>25392</v>
      </c>
    </row>
    <row r="6548" spans="1:16" hidden="1" x14ac:dyDescent="0.3">
      <c r="A6548" s="43">
        <v>2023</v>
      </c>
      <c r="B6548" s="56" t="s">
        <v>20655</v>
      </c>
      <c r="C6548" s="19">
        <f t="shared" si="346"/>
        <v>51598</v>
      </c>
      <c r="D6548" s="56" t="s">
        <v>13350</v>
      </c>
      <c r="E6548" s="55">
        <v>45167</v>
      </c>
      <c r="F6548" s="18">
        <f t="shared" si="347"/>
        <v>8</v>
      </c>
      <c r="G6548" s="56" t="s">
        <v>11860</v>
      </c>
      <c r="H6548" s="56" t="s">
        <v>11719</v>
      </c>
      <c r="I6548" s="56" t="s">
        <v>13552</v>
      </c>
      <c r="J6548" s="57">
        <v>1318410</v>
      </c>
      <c r="K6548" s="58" t="s">
        <v>11726</v>
      </c>
      <c r="L6548" s="57">
        <v>105473</v>
      </c>
      <c r="M6548" s="59">
        <f t="shared" si="345"/>
        <v>1423883</v>
      </c>
      <c r="N6548">
        <f>+VLOOKUP(C6548,'Thanh toán '!M$8228:N$9243,2,0)</f>
        <v>1423883</v>
      </c>
      <c r="O6548" s="61">
        <f t="shared" si="348"/>
        <v>0</v>
      </c>
      <c r="P6548" t="s">
        <v>25392</v>
      </c>
    </row>
    <row r="6549" spans="1:16" hidden="1" x14ac:dyDescent="0.3">
      <c r="A6549" s="43">
        <v>2023</v>
      </c>
      <c r="B6549" s="56" t="s">
        <v>20656</v>
      </c>
      <c r="C6549" s="19">
        <f t="shared" si="346"/>
        <v>51599</v>
      </c>
      <c r="D6549" s="56" t="s">
        <v>13350</v>
      </c>
      <c r="E6549" s="55">
        <v>45167</v>
      </c>
      <c r="F6549" s="18">
        <f t="shared" si="347"/>
        <v>8</v>
      </c>
      <c r="G6549" s="56" t="s">
        <v>11860</v>
      </c>
      <c r="H6549" s="56" t="s">
        <v>11719</v>
      </c>
      <c r="I6549" s="56" t="s">
        <v>15157</v>
      </c>
      <c r="J6549" s="57">
        <v>2234016</v>
      </c>
      <c r="K6549" s="58" t="s">
        <v>11726</v>
      </c>
      <c r="L6549" s="57">
        <v>178721</v>
      </c>
      <c r="M6549" s="59">
        <f t="shared" si="345"/>
        <v>2412737</v>
      </c>
      <c r="N6549">
        <f>+VLOOKUP(C6549,'Thanh toán '!M$8228:N$9243,2,0)</f>
        <v>2412737</v>
      </c>
      <c r="O6549" s="61">
        <f t="shared" si="348"/>
        <v>0</v>
      </c>
      <c r="P6549" t="s">
        <v>25392</v>
      </c>
    </row>
    <row r="6550" spans="1:16" hidden="1" x14ac:dyDescent="0.3">
      <c r="A6550" s="43">
        <v>2023</v>
      </c>
      <c r="B6550" s="56" t="s">
        <v>20657</v>
      </c>
      <c r="C6550" s="19">
        <f t="shared" si="346"/>
        <v>51600</v>
      </c>
      <c r="D6550" s="56" t="s">
        <v>13350</v>
      </c>
      <c r="E6550" s="55">
        <v>45167</v>
      </c>
      <c r="F6550" s="18">
        <f t="shared" si="347"/>
        <v>8</v>
      </c>
      <c r="G6550" s="56" t="s">
        <v>11860</v>
      </c>
      <c r="H6550" s="56" t="s">
        <v>11719</v>
      </c>
      <c r="I6550" s="56" t="s">
        <v>15292</v>
      </c>
      <c r="J6550" s="57">
        <v>666348</v>
      </c>
      <c r="K6550" s="58" t="s">
        <v>11726</v>
      </c>
      <c r="L6550" s="57">
        <v>53308</v>
      </c>
      <c r="M6550" s="59">
        <f t="shared" si="345"/>
        <v>719656</v>
      </c>
      <c r="N6550">
        <f>+VLOOKUP(C6550,'Thanh toán '!M$8228:N$9243,2,0)</f>
        <v>719656</v>
      </c>
      <c r="O6550" s="61">
        <f t="shared" si="348"/>
        <v>0</v>
      </c>
      <c r="P6550" t="s">
        <v>25392</v>
      </c>
    </row>
    <row r="6551" spans="1:16" hidden="1" x14ac:dyDescent="0.3">
      <c r="A6551" s="43">
        <v>2023</v>
      </c>
      <c r="B6551" s="56" t="s">
        <v>20658</v>
      </c>
      <c r="C6551" s="19">
        <f t="shared" si="346"/>
        <v>51601</v>
      </c>
      <c r="D6551" s="56" t="s">
        <v>13350</v>
      </c>
      <c r="E6551" s="55">
        <v>45167</v>
      </c>
      <c r="F6551" s="18">
        <f t="shared" si="347"/>
        <v>8</v>
      </c>
      <c r="G6551" s="56" t="s">
        <v>11860</v>
      </c>
      <c r="H6551" s="56" t="s">
        <v>11719</v>
      </c>
      <c r="I6551" s="56" t="s">
        <v>14658</v>
      </c>
      <c r="J6551" s="57">
        <v>1116536</v>
      </c>
      <c r="K6551" s="58" t="s">
        <v>11726</v>
      </c>
      <c r="L6551" s="57">
        <v>89323</v>
      </c>
      <c r="M6551" s="59">
        <f t="shared" si="345"/>
        <v>1205859</v>
      </c>
      <c r="N6551">
        <f>+VLOOKUP(C6551,'Thanh toán '!M$8228:N$9243,2,0)</f>
        <v>1205859</v>
      </c>
      <c r="O6551" s="61">
        <f t="shared" si="348"/>
        <v>0</v>
      </c>
      <c r="P6551" t="s">
        <v>25392</v>
      </c>
    </row>
    <row r="6552" spans="1:16" hidden="1" x14ac:dyDescent="0.3">
      <c r="A6552" s="43">
        <v>2023</v>
      </c>
      <c r="B6552" s="56" t="s">
        <v>20659</v>
      </c>
      <c r="C6552" s="19">
        <f t="shared" si="346"/>
        <v>51602</v>
      </c>
      <c r="D6552" s="56" t="s">
        <v>13350</v>
      </c>
      <c r="E6552" s="55">
        <v>45167</v>
      </c>
      <c r="F6552" s="18">
        <f t="shared" si="347"/>
        <v>8</v>
      </c>
      <c r="G6552" s="56" t="s">
        <v>11860</v>
      </c>
      <c r="H6552" s="56" t="s">
        <v>11719</v>
      </c>
      <c r="I6552" s="56" t="s">
        <v>13654</v>
      </c>
      <c r="J6552" s="57">
        <v>2625381</v>
      </c>
      <c r="K6552" s="58" t="s">
        <v>11726</v>
      </c>
      <c r="L6552" s="57">
        <v>210030</v>
      </c>
      <c r="M6552" s="59">
        <f t="shared" si="345"/>
        <v>2835411</v>
      </c>
      <c r="N6552">
        <f>+VLOOKUP(C6552,'Thanh toán '!M$8228:N$9243,2,0)</f>
        <v>2835411</v>
      </c>
      <c r="O6552" s="61">
        <f t="shared" si="348"/>
        <v>0</v>
      </c>
      <c r="P6552" t="s">
        <v>25392</v>
      </c>
    </row>
    <row r="6553" spans="1:16" hidden="1" x14ac:dyDescent="0.3">
      <c r="A6553" s="43">
        <v>2023</v>
      </c>
      <c r="B6553" s="56" t="s">
        <v>20660</v>
      </c>
      <c r="C6553" s="19">
        <f t="shared" si="346"/>
        <v>51613</v>
      </c>
      <c r="D6553" s="56" t="s">
        <v>13350</v>
      </c>
      <c r="E6553" s="55">
        <v>45167</v>
      </c>
      <c r="F6553" s="18">
        <f t="shared" si="347"/>
        <v>8</v>
      </c>
      <c r="G6553" s="56" t="s">
        <v>17555</v>
      </c>
      <c r="H6553" s="56" t="s">
        <v>17556</v>
      </c>
      <c r="I6553" s="56" t="s">
        <v>17555</v>
      </c>
      <c r="J6553" s="57">
        <v>1564330</v>
      </c>
      <c r="K6553" s="58" t="s">
        <v>11726</v>
      </c>
      <c r="L6553" s="57">
        <v>125146</v>
      </c>
      <c r="M6553" s="59">
        <f t="shared" si="345"/>
        <v>1689476</v>
      </c>
      <c r="N6553">
        <f>+VLOOKUP(C6553,'Thanh toán '!M$8228:N$9243,2,0)</f>
        <v>1689476</v>
      </c>
      <c r="O6553" s="61">
        <f t="shared" si="348"/>
        <v>0</v>
      </c>
      <c r="P6553" t="s">
        <v>25392</v>
      </c>
    </row>
    <row r="6554" spans="1:16" hidden="1" x14ac:dyDescent="0.3">
      <c r="A6554" s="43">
        <v>2023</v>
      </c>
      <c r="B6554" s="56" t="s">
        <v>20661</v>
      </c>
      <c r="C6554" s="19">
        <f t="shared" si="346"/>
        <v>51614</v>
      </c>
      <c r="D6554" s="56" t="s">
        <v>13350</v>
      </c>
      <c r="E6554" s="55">
        <v>45167</v>
      </c>
      <c r="F6554" s="18">
        <f t="shared" si="347"/>
        <v>8</v>
      </c>
      <c r="G6554" s="56" t="s">
        <v>17555</v>
      </c>
      <c r="H6554" s="56" t="s">
        <v>17556</v>
      </c>
      <c r="I6554" s="56" t="s">
        <v>17555</v>
      </c>
      <c r="J6554" s="57">
        <v>352464</v>
      </c>
      <c r="K6554" s="58" t="s">
        <v>11726</v>
      </c>
      <c r="L6554" s="57">
        <v>28197</v>
      </c>
      <c r="M6554" s="59">
        <f t="shared" si="345"/>
        <v>380661</v>
      </c>
      <c r="N6554">
        <f>+VLOOKUP(C6554,'Thanh toán '!M$8228:N$9243,2,0)</f>
        <v>380661</v>
      </c>
      <c r="O6554" s="61">
        <f t="shared" si="348"/>
        <v>0</v>
      </c>
      <c r="P6554" t="s">
        <v>25392</v>
      </c>
    </row>
    <row r="6555" spans="1:16" hidden="1" x14ac:dyDescent="0.3">
      <c r="A6555" s="43">
        <v>2023</v>
      </c>
      <c r="B6555" s="56" t="s">
        <v>20662</v>
      </c>
      <c r="C6555" s="19">
        <f t="shared" si="346"/>
        <v>51615</v>
      </c>
      <c r="D6555" s="56" t="s">
        <v>13350</v>
      </c>
      <c r="E6555" s="55">
        <v>45167</v>
      </c>
      <c r="F6555" s="18">
        <f t="shared" si="347"/>
        <v>8</v>
      </c>
      <c r="G6555" s="56" t="s">
        <v>12309</v>
      </c>
      <c r="H6555" s="56" t="s">
        <v>12310</v>
      </c>
      <c r="I6555" s="56" t="s">
        <v>12309</v>
      </c>
      <c r="J6555" s="57">
        <v>2003930</v>
      </c>
      <c r="K6555" s="58" t="s">
        <v>11726</v>
      </c>
      <c r="L6555" s="57">
        <v>160314</v>
      </c>
      <c r="M6555" s="59">
        <f t="shared" si="345"/>
        <v>2164244</v>
      </c>
      <c r="N6555">
        <f>+VLOOKUP(C6555,'Thanh toán '!M$8228:N$9243,2,0)</f>
        <v>2164244</v>
      </c>
      <c r="O6555" s="61">
        <f t="shared" si="348"/>
        <v>0</v>
      </c>
      <c r="P6555" t="s">
        <v>25392</v>
      </c>
    </row>
    <row r="6556" spans="1:16" hidden="1" x14ac:dyDescent="0.3">
      <c r="A6556" s="43">
        <v>2023</v>
      </c>
      <c r="B6556" s="56" t="s">
        <v>20663</v>
      </c>
      <c r="C6556" s="19">
        <f t="shared" si="346"/>
        <v>51616</v>
      </c>
      <c r="D6556" s="56" t="s">
        <v>13350</v>
      </c>
      <c r="E6556" s="55">
        <v>45167</v>
      </c>
      <c r="F6556" s="18">
        <f t="shared" si="347"/>
        <v>8</v>
      </c>
      <c r="G6556" s="56" t="s">
        <v>12556</v>
      </c>
      <c r="H6556" s="56" t="s">
        <v>12557</v>
      </c>
      <c r="I6556" s="56" t="s">
        <v>12556</v>
      </c>
      <c r="J6556" s="57">
        <v>901430</v>
      </c>
      <c r="K6556" s="58" t="s">
        <v>11726</v>
      </c>
      <c r="L6556" s="57">
        <v>72114</v>
      </c>
      <c r="M6556" s="59">
        <f t="shared" si="345"/>
        <v>973544</v>
      </c>
      <c r="N6556">
        <f>+VLOOKUP(C6556,'Thanh toán '!M$8228:N$9243,2,0)</f>
        <v>973544</v>
      </c>
      <c r="O6556" s="61">
        <f t="shared" si="348"/>
        <v>0</v>
      </c>
      <c r="P6556" t="s">
        <v>25392</v>
      </c>
    </row>
    <row r="6557" spans="1:16" hidden="1" x14ac:dyDescent="0.3">
      <c r="A6557" s="43">
        <v>2023</v>
      </c>
      <c r="B6557" s="56" t="s">
        <v>20664</v>
      </c>
      <c r="C6557" s="19">
        <f t="shared" si="346"/>
        <v>51617</v>
      </c>
      <c r="D6557" s="56" t="s">
        <v>13350</v>
      </c>
      <c r="E6557" s="55">
        <v>45167</v>
      </c>
      <c r="F6557" s="18">
        <f t="shared" si="347"/>
        <v>8</v>
      </c>
      <c r="G6557" s="56" t="s">
        <v>12312</v>
      </c>
      <c r="H6557" s="56" t="s">
        <v>12313</v>
      </c>
      <c r="I6557" s="56" t="s">
        <v>12312</v>
      </c>
      <c r="J6557" s="57">
        <v>1102500</v>
      </c>
      <c r="K6557" s="58" t="s">
        <v>11726</v>
      </c>
      <c r="L6557" s="57">
        <v>88200</v>
      </c>
      <c r="M6557" s="59">
        <f t="shared" si="345"/>
        <v>1190700</v>
      </c>
      <c r="N6557">
        <f>+VLOOKUP(C6557,'Thanh toán '!M$8228:N$9243,2,0)</f>
        <v>1190700</v>
      </c>
      <c r="O6557" s="61">
        <f t="shared" si="348"/>
        <v>0</v>
      </c>
      <c r="P6557" t="s">
        <v>25392</v>
      </c>
    </row>
    <row r="6558" spans="1:16" hidden="1" x14ac:dyDescent="0.3">
      <c r="A6558" s="43">
        <v>2023</v>
      </c>
      <c r="B6558" s="56" t="s">
        <v>20665</v>
      </c>
      <c r="C6558" s="19">
        <f t="shared" si="346"/>
        <v>51618</v>
      </c>
      <c r="D6558" s="56" t="s">
        <v>13350</v>
      </c>
      <c r="E6558" s="55">
        <v>45167</v>
      </c>
      <c r="F6558" s="18">
        <f t="shared" si="347"/>
        <v>8</v>
      </c>
      <c r="G6558" s="56" t="s">
        <v>12312</v>
      </c>
      <c r="H6558" s="56" t="s">
        <v>12313</v>
      </c>
      <c r="I6558" s="56" t="s">
        <v>12312</v>
      </c>
      <c r="J6558" s="57">
        <v>1924970</v>
      </c>
      <c r="K6558" s="58" t="s">
        <v>11726</v>
      </c>
      <c r="L6558" s="57">
        <v>153998</v>
      </c>
      <c r="M6558" s="59">
        <f t="shared" si="345"/>
        <v>2078968</v>
      </c>
      <c r="N6558">
        <f>+VLOOKUP(C6558,'Thanh toán '!M$8228:N$9243,2,0)</f>
        <v>2078968</v>
      </c>
      <c r="O6558" s="61">
        <f t="shared" si="348"/>
        <v>0</v>
      </c>
      <c r="P6558" t="s">
        <v>25392</v>
      </c>
    </row>
    <row r="6559" spans="1:16" hidden="1" x14ac:dyDescent="0.3">
      <c r="A6559" s="43">
        <v>2023</v>
      </c>
      <c r="B6559" s="56" t="s">
        <v>20666</v>
      </c>
      <c r="C6559" s="19">
        <f t="shared" si="346"/>
        <v>51619</v>
      </c>
      <c r="D6559" s="56" t="s">
        <v>13350</v>
      </c>
      <c r="E6559" s="55">
        <v>45167</v>
      </c>
      <c r="F6559" s="18">
        <f t="shared" si="347"/>
        <v>8</v>
      </c>
      <c r="G6559" s="56" t="s">
        <v>12312</v>
      </c>
      <c r="H6559" s="56" t="s">
        <v>12313</v>
      </c>
      <c r="I6559" s="56" t="s">
        <v>12312</v>
      </c>
      <c r="J6559" s="57">
        <v>881160</v>
      </c>
      <c r="K6559" s="58" t="s">
        <v>11726</v>
      </c>
      <c r="L6559" s="57">
        <v>70493</v>
      </c>
      <c r="M6559" s="59">
        <f t="shared" si="345"/>
        <v>951653</v>
      </c>
      <c r="N6559">
        <f>+VLOOKUP(C6559,'Thanh toán '!M$8228:N$9243,2,0)</f>
        <v>951653</v>
      </c>
      <c r="O6559" s="61">
        <f t="shared" si="348"/>
        <v>0</v>
      </c>
      <c r="P6559" t="s">
        <v>25392</v>
      </c>
    </row>
    <row r="6560" spans="1:16" hidden="1" x14ac:dyDescent="0.3">
      <c r="A6560" s="43">
        <v>2023</v>
      </c>
      <c r="B6560" s="56" t="s">
        <v>20667</v>
      </c>
      <c r="C6560" s="19">
        <f t="shared" si="346"/>
        <v>51620</v>
      </c>
      <c r="D6560" s="56" t="s">
        <v>13350</v>
      </c>
      <c r="E6560" s="55">
        <v>45167</v>
      </c>
      <c r="F6560" s="18">
        <f t="shared" si="347"/>
        <v>8</v>
      </c>
      <c r="G6560" s="56" t="s">
        <v>12549</v>
      </c>
      <c r="H6560" s="56" t="s">
        <v>12550</v>
      </c>
      <c r="I6560" s="56" t="s">
        <v>12549</v>
      </c>
      <c r="J6560" s="57">
        <v>1057392</v>
      </c>
      <c r="K6560" s="58" t="s">
        <v>11726</v>
      </c>
      <c r="L6560" s="57">
        <v>84591</v>
      </c>
      <c r="M6560" s="59">
        <f t="shared" si="345"/>
        <v>1141983</v>
      </c>
      <c r="N6560">
        <f>+VLOOKUP(C6560,'Thanh toán '!M$8228:N$9243,2,0)</f>
        <v>1141983</v>
      </c>
      <c r="O6560" s="61">
        <f t="shared" si="348"/>
        <v>0</v>
      </c>
      <c r="P6560" t="s">
        <v>25392</v>
      </c>
    </row>
    <row r="6561" spans="1:17" hidden="1" x14ac:dyDescent="0.3">
      <c r="A6561" s="43">
        <v>2023</v>
      </c>
      <c r="B6561" s="56" t="s">
        <v>20668</v>
      </c>
      <c r="C6561" s="19">
        <f t="shared" si="346"/>
        <v>51621</v>
      </c>
      <c r="D6561" s="56" t="s">
        <v>13350</v>
      </c>
      <c r="E6561" s="55">
        <v>45167</v>
      </c>
      <c r="F6561" s="18">
        <f t="shared" si="347"/>
        <v>8</v>
      </c>
      <c r="G6561" s="56" t="s">
        <v>12549</v>
      </c>
      <c r="H6561" s="56" t="s">
        <v>12550</v>
      </c>
      <c r="I6561" s="56" t="s">
        <v>12549</v>
      </c>
      <c r="J6561" s="57">
        <v>2955470</v>
      </c>
      <c r="K6561" s="58" t="s">
        <v>11726</v>
      </c>
      <c r="L6561" s="57">
        <v>236438</v>
      </c>
      <c r="M6561" s="59">
        <f t="shared" si="345"/>
        <v>3191908</v>
      </c>
      <c r="N6561">
        <f>+VLOOKUP(C6561,'Thanh toán '!M$8228:N$9243,2,0)</f>
        <v>3191908</v>
      </c>
      <c r="O6561" s="61">
        <f t="shared" si="348"/>
        <v>0</v>
      </c>
      <c r="P6561" t="s">
        <v>25392</v>
      </c>
    </row>
    <row r="6562" spans="1:17" hidden="1" x14ac:dyDescent="0.3">
      <c r="A6562" s="43">
        <v>2023</v>
      </c>
      <c r="B6562" s="56" t="s">
        <v>20669</v>
      </c>
      <c r="C6562" s="19">
        <f t="shared" si="346"/>
        <v>51622</v>
      </c>
      <c r="D6562" s="56" t="s">
        <v>13350</v>
      </c>
      <c r="E6562" s="55">
        <v>45167</v>
      </c>
      <c r="F6562" s="18">
        <f t="shared" si="347"/>
        <v>8</v>
      </c>
      <c r="G6562" s="56" t="s">
        <v>12556</v>
      </c>
      <c r="H6562" s="56" t="s">
        <v>12557</v>
      </c>
      <c r="I6562" s="56" t="s">
        <v>12556</v>
      </c>
      <c r="J6562" s="57">
        <v>2597620</v>
      </c>
      <c r="K6562" s="58" t="s">
        <v>11726</v>
      </c>
      <c r="L6562" s="57">
        <v>207810</v>
      </c>
      <c r="M6562" s="59">
        <f t="shared" si="345"/>
        <v>2805430</v>
      </c>
      <c r="N6562">
        <f>+VLOOKUP(C6562,'Thanh toán '!M$8228:N$9243,2,0)</f>
        <v>2805430</v>
      </c>
      <c r="O6562" s="61">
        <f t="shared" si="348"/>
        <v>0</v>
      </c>
      <c r="P6562" t="s">
        <v>25392</v>
      </c>
    </row>
    <row r="6563" spans="1:17" hidden="1" x14ac:dyDescent="0.3">
      <c r="A6563" s="43">
        <v>2023</v>
      </c>
      <c r="B6563" s="56" t="s">
        <v>20670</v>
      </c>
      <c r="C6563" s="19">
        <f t="shared" si="346"/>
        <v>51623</v>
      </c>
      <c r="D6563" s="56" t="s">
        <v>13350</v>
      </c>
      <c r="E6563" s="55">
        <v>45167</v>
      </c>
      <c r="F6563" s="18">
        <f t="shared" si="347"/>
        <v>8</v>
      </c>
      <c r="G6563" s="56" t="s">
        <v>12556</v>
      </c>
      <c r="H6563" s="56" t="s">
        <v>12557</v>
      </c>
      <c r="I6563" s="56" t="s">
        <v>12556</v>
      </c>
      <c r="J6563" s="57">
        <v>998648</v>
      </c>
      <c r="K6563" s="58" t="s">
        <v>11726</v>
      </c>
      <c r="L6563" s="57">
        <v>79892</v>
      </c>
      <c r="M6563" s="59">
        <f t="shared" si="345"/>
        <v>1078540</v>
      </c>
      <c r="N6563">
        <f>+VLOOKUP(C6563,'Thanh toán '!M$8228:N$9243,2,0)</f>
        <v>1078540</v>
      </c>
      <c r="O6563" s="61">
        <f t="shared" si="348"/>
        <v>0</v>
      </c>
      <c r="P6563" t="s">
        <v>25392</v>
      </c>
    </row>
    <row r="6564" spans="1:17" hidden="1" x14ac:dyDescent="0.3">
      <c r="A6564" s="43">
        <v>2023</v>
      </c>
      <c r="B6564" s="56" t="s">
        <v>20671</v>
      </c>
      <c r="C6564" s="19">
        <f t="shared" si="346"/>
        <v>51624</v>
      </c>
      <c r="D6564" s="56" t="s">
        <v>13350</v>
      </c>
      <c r="E6564" s="55">
        <v>45167</v>
      </c>
      <c r="F6564" s="18">
        <f t="shared" si="347"/>
        <v>8</v>
      </c>
      <c r="G6564" s="56" t="s">
        <v>12565</v>
      </c>
      <c r="H6564" s="56" t="s">
        <v>12566</v>
      </c>
      <c r="I6564" s="56" t="s">
        <v>12565</v>
      </c>
      <c r="J6564" s="57">
        <v>2271530</v>
      </c>
      <c r="K6564" s="58" t="s">
        <v>11726</v>
      </c>
      <c r="L6564" s="57">
        <v>181722</v>
      </c>
      <c r="M6564" s="59">
        <f t="shared" si="345"/>
        <v>2453252</v>
      </c>
      <c r="N6564">
        <f>+VLOOKUP(C6564,'Thanh toán '!M$8228:N$9243,2,0)</f>
        <v>2453252</v>
      </c>
      <c r="O6564" s="61">
        <f t="shared" si="348"/>
        <v>0</v>
      </c>
      <c r="P6564" t="s">
        <v>25392</v>
      </c>
    </row>
    <row r="6565" spans="1:17" hidden="1" x14ac:dyDescent="0.3">
      <c r="A6565" s="43">
        <v>2023</v>
      </c>
      <c r="B6565" s="56" t="s">
        <v>20672</v>
      </c>
      <c r="C6565" s="19">
        <f t="shared" si="346"/>
        <v>51625</v>
      </c>
      <c r="D6565" s="56" t="s">
        <v>13350</v>
      </c>
      <c r="E6565" s="55">
        <v>45167</v>
      </c>
      <c r="F6565" s="18">
        <f t="shared" si="347"/>
        <v>8</v>
      </c>
      <c r="G6565" s="56" t="s">
        <v>12565</v>
      </c>
      <c r="H6565" s="56" t="s">
        <v>12566</v>
      </c>
      <c r="I6565" s="56" t="s">
        <v>12565</v>
      </c>
      <c r="J6565" s="57">
        <v>822416</v>
      </c>
      <c r="K6565" s="58" t="s">
        <v>11726</v>
      </c>
      <c r="L6565" s="57">
        <v>65793</v>
      </c>
      <c r="M6565" s="59">
        <f t="shared" si="345"/>
        <v>888209</v>
      </c>
      <c r="N6565">
        <f>+VLOOKUP(C6565,'Thanh toán '!M$8228:N$9243,2,0)</f>
        <v>888209</v>
      </c>
      <c r="O6565" s="61">
        <f t="shared" si="348"/>
        <v>0</v>
      </c>
      <c r="P6565" t="s">
        <v>25392</v>
      </c>
    </row>
    <row r="6566" spans="1:17" hidden="1" x14ac:dyDescent="0.3">
      <c r="A6566" s="43">
        <v>2023</v>
      </c>
      <c r="B6566" s="56" t="s">
        <v>20673</v>
      </c>
      <c r="C6566" s="19">
        <f t="shared" si="346"/>
        <v>51626</v>
      </c>
      <c r="D6566" s="56" t="s">
        <v>13350</v>
      </c>
      <c r="E6566" s="55">
        <v>45167</v>
      </c>
      <c r="F6566" s="18">
        <f t="shared" si="347"/>
        <v>8</v>
      </c>
      <c r="G6566" s="56" t="s">
        <v>12650</v>
      </c>
      <c r="H6566" s="56" t="s">
        <v>12651</v>
      </c>
      <c r="I6566" s="56" t="s">
        <v>12650</v>
      </c>
      <c r="J6566" s="57">
        <v>1844890</v>
      </c>
      <c r="K6566" s="58" t="s">
        <v>11726</v>
      </c>
      <c r="L6566" s="57">
        <v>147591</v>
      </c>
      <c r="M6566" s="59">
        <f t="shared" si="345"/>
        <v>1992481</v>
      </c>
      <c r="N6566">
        <f>+VLOOKUP(C6566,'Thanh toán '!M$8228:N$9243,2,0)</f>
        <v>1992481</v>
      </c>
      <c r="O6566" s="61">
        <f t="shared" si="348"/>
        <v>0</v>
      </c>
      <c r="P6566" t="s">
        <v>25392</v>
      </c>
    </row>
    <row r="6567" spans="1:17" hidden="1" x14ac:dyDescent="0.3">
      <c r="A6567" s="43">
        <v>2023</v>
      </c>
      <c r="B6567" s="56" t="s">
        <v>20674</v>
      </c>
      <c r="C6567" s="19">
        <f t="shared" si="346"/>
        <v>51627</v>
      </c>
      <c r="D6567" s="56" t="s">
        <v>13350</v>
      </c>
      <c r="E6567" s="55">
        <v>45167</v>
      </c>
      <c r="F6567" s="18">
        <f t="shared" si="347"/>
        <v>8</v>
      </c>
      <c r="G6567" s="56" t="s">
        <v>12650</v>
      </c>
      <c r="H6567" s="56" t="s">
        <v>12651</v>
      </c>
      <c r="I6567" s="56" t="s">
        <v>12650</v>
      </c>
      <c r="J6567" s="57">
        <v>587440</v>
      </c>
      <c r="K6567" s="58" t="s">
        <v>11726</v>
      </c>
      <c r="L6567" s="57">
        <v>46995</v>
      </c>
      <c r="M6567" s="59">
        <f t="shared" si="345"/>
        <v>634435</v>
      </c>
      <c r="N6567">
        <f>+VLOOKUP(C6567,'Thanh toán '!M$8228:N$9243,2,0)</f>
        <v>634435</v>
      </c>
      <c r="O6567" s="61">
        <f t="shared" si="348"/>
        <v>0</v>
      </c>
      <c r="P6567" t="s">
        <v>25392</v>
      </c>
    </row>
    <row r="6568" spans="1:17" hidden="1" x14ac:dyDescent="0.3">
      <c r="A6568" s="43">
        <v>2023</v>
      </c>
      <c r="B6568" s="56" t="s">
        <v>20675</v>
      </c>
      <c r="C6568" s="19">
        <f t="shared" si="346"/>
        <v>51628</v>
      </c>
      <c r="D6568" s="56" t="s">
        <v>13350</v>
      </c>
      <c r="E6568" s="55">
        <v>45167</v>
      </c>
      <c r="F6568" s="18">
        <f t="shared" si="347"/>
        <v>8</v>
      </c>
      <c r="G6568" s="56" t="s">
        <v>12263</v>
      </c>
      <c r="H6568" s="56" t="s">
        <v>12264</v>
      </c>
      <c r="I6568" s="56" t="s">
        <v>12263</v>
      </c>
      <c r="J6568" s="57">
        <v>5256900</v>
      </c>
      <c r="K6568" s="58" t="s">
        <v>11726</v>
      </c>
      <c r="L6568" s="57">
        <v>420552</v>
      </c>
      <c r="M6568" s="59">
        <f t="shared" si="345"/>
        <v>5677452</v>
      </c>
      <c r="O6568" s="61"/>
      <c r="P6568">
        <f>+VLOOKUP(C6568,'Thanh toán '!M$9366:N$10360,2,0)</f>
        <v>5677452</v>
      </c>
      <c r="Q6568" s="61">
        <f t="shared" ref="Q6568:Q6569" si="349">+P6568-M6568</f>
        <v>0</v>
      </c>
    </row>
    <row r="6569" spans="1:17" hidden="1" x14ac:dyDescent="0.3">
      <c r="A6569" s="43">
        <v>2023</v>
      </c>
      <c r="B6569" s="56" t="s">
        <v>20676</v>
      </c>
      <c r="C6569" s="19">
        <f t="shared" si="346"/>
        <v>51629</v>
      </c>
      <c r="D6569" s="56" t="s">
        <v>13350</v>
      </c>
      <c r="E6569" s="55">
        <v>45167</v>
      </c>
      <c r="F6569" s="18">
        <f t="shared" si="347"/>
        <v>8</v>
      </c>
      <c r="G6569" s="56" t="s">
        <v>12263</v>
      </c>
      <c r="H6569" s="56" t="s">
        <v>12264</v>
      </c>
      <c r="I6569" s="56" t="s">
        <v>12263</v>
      </c>
      <c r="J6569" s="57">
        <v>587440</v>
      </c>
      <c r="K6569" s="58" t="s">
        <v>11726</v>
      </c>
      <c r="L6569" s="57">
        <v>46995</v>
      </c>
      <c r="M6569" s="59">
        <f t="shared" si="345"/>
        <v>634435</v>
      </c>
      <c r="O6569" s="61"/>
      <c r="P6569">
        <f>+VLOOKUP(C6569,'Thanh toán '!M$9366:N$10360,2,0)</f>
        <v>634435</v>
      </c>
      <c r="Q6569" s="61">
        <f t="shared" si="349"/>
        <v>0</v>
      </c>
    </row>
    <row r="6570" spans="1:17" hidden="1" x14ac:dyDescent="0.3">
      <c r="A6570" s="43">
        <v>2023</v>
      </c>
      <c r="B6570" s="56" t="s">
        <v>20677</v>
      </c>
      <c r="C6570" s="19">
        <f t="shared" si="346"/>
        <v>51630</v>
      </c>
      <c r="D6570" s="56" t="s">
        <v>13350</v>
      </c>
      <c r="E6570" s="55">
        <v>45167</v>
      </c>
      <c r="F6570" s="18">
        <f t="shared" si="347"/>
        <v>8</v>
      </c>
      <c r="G6570" s="56" t="s">
        <v>12318</v>
      </c>
      <c r="H6570" s="56" t="s">
        <v>12319</v>
      </c>
      <c r="I6570" s="56" t="s">
        <v>12318</v>
      </c>
      <c r="J6570" s="57">
        <v>2221160</v>
      </c>
      <c r="K6570" s="58" t="s">
        <v>11726</v>
      </c>
      <c r="L6570" s="57">
        <v>177693</v>
      </c>
      <c r="M6570" s="59">
        <f t="shared" si="345"/>
        <v>2398853</v>
      </c>
      <c r="N6570">
        <f>+VLOOKUP(C6570,'Thanh toán '!M$8228:N$9243,2,0)</f>
        <v>2398853</v>
      </c>
      <c r="O6570" s="61">
        <f t="shared" ref="O6570:O6625" si="350">+N6570-M6570</f>
        <v>0</v>
      </c>
      <c r="P6570" t="s">
        <v>25392</v>
      </c>
    </row>
    <row r="6571" spans="1:17" hidden="1" x14ac:dyDescent="0.3">
      <c r="A6571" s="43">
        <v>2023</v>
      </c>
      <c r="B6571" s="56" t="s">
        <v>20678</v>
      </c>
      <c r="C6571" s="19">
        <f t="shared" si="346"/>
        <v>51631</v>
      </c>
      <c r="D6571" s="56" t="s">
        <v>13350</v>
      </c>
      <c r="E6571" s="55">
        <v>45167</v>
      </c>
      <c r="F6571" s="18">
        <f t="shared" si="347"/>
        <v>8</v>
      </c>
      <c r="G6571" s="56" t="s">
        <v>12318</v>
      </c>
      <c r="H6571" s="56" t="s">
        <v>12319</v>
      </c>
      <c r="I6571" s="56" t="s">
        <v>12318</v>
      </c>
      <c r="J6571" s="57">
        <v>587440</v>
      </c>
      <c r="K6571" s="58" t="s">
        <v>11726</v>
      </c>
      <c r="L6571" s="57">
        <v>46995</v>
      </c>
      <c r="M6571" s="59">
        <f t="shared" si="345"/>
        <v>634435</v>
      </c>
      <c r="N6571">
        <f>+VLOOKUP(C6571,'Thanh toán '!M$8228:N$9243,2,0)</f>
        <v>634435</v>
      </c>
      <c r="O6571" s="61">
        <f t="shared" si="350"/>
        <v>0</v>
      </c>
      <c r="P6571" t="s">
        <v>25392</v>
      </c>
    </row>
    <row r="6572" spans="1:17" hidden="1" x14ac:dyDescent="0.3">
      <c r="A6572" s="43">
        <v>2023</v>
      </c>
      <c r="B6572" s="56" t="s">
        <v>20679</v>
      </c>
      <c r="C6572" s="19">
        <f t="shared" si="346"/>
        <v>51632</v>
      </c>
      <c r="D6572" s="56" t="s">
        <v>13350</v>
      </c>
      <c r="E6572" s="55">
        <v>45167</v>
      </c>
      <c r="F6572" s="18">
        <f t="shared" si="347"/>
        <v>8</v>
      </c>
      <c r="G6572" s="56" t="s">
        <v>12306</v>
      </c>
      <c r="H6572" s="56" t="s">
        <v>12307</v>
      </c>
      <c r="I6572" s="56" t="s">
        <v>12306</v>
      </c>
      <c r="J6572" s="57">
        <v>5108615</v>
      </c>
      <c r="K6572" s="58" t="s">
        <v>11726</v>
      </c>
      <c r="L6572" s="57">
        <v>408689</v>
      </c>
      <c r="M6572" s="59">
        <f t="shared" si="345"/>
        <v>5517304</v>
      </c>
      <c r="N6572">
        <f>+VLOOKUP(C6572,'Thanh toán '!M$8228:N$9243,2,0)</f>
        <v>5517304</v>
      </c>
      <c r="O6572" s="61">
        <f t="shared" si="350"/>
        <v>0</v>
      </c>
      <c r="P6572" t="s">
        <v>25392</v>
      </c>
    </row>
    <row r="6573" spans="1:17" hidden="1" x14ac:dyDescent="0.3">
      <c r="A6573" s="43">
        <v>2023</v>
      </c>
      <c r="B6573" s="56" t="s">
        <v>20680</v>
      </c>
      <c r="C6573" s="19">
        <f t="shared" si="346"/>
        <v>51633</v>
      </c>
      <c r="D6573" s="56" t="s">
        <v>13350</v>
      </c>
      <c r="E6573" s="55">
        <v>45167</v>
      </c>
      <c r="F6573" s="18">
        <f t="shared" si="347"/>
        <v>8</v>
      </c>
      <c r="G6573" s="56" t="s">
        <v>12306</v>
      </c>
      <c r="H6573" s="56" t="s">
        <v>12307</v>
      </c>
      <c r="I6573" s="56" t="s">
        <v>12306</v>
      </c>
      <c r="J6573" s="57">
        <v>1174880</v>
      </c>
      <c r="K6573" s="58" t="s">
        <v>11726</v>
      </c>
      <c r="L6573" s="57">
        <v>93990</v>
      </c>
      <c r="M6573" s="59">
        <f t="shared" si="345"/>
        <v>1268870</v>
      </c>
      <c r="N6573">
        <f>+VLOOKUP(C6573,'Thanh toán '!M$8228:N$9243,2,0)</f>
        <v>1268870</v>
      </c>
      <c r="O6573" s="61">
        <f t="shared" si="350"/>
        <v>0</v>
      </c>
      <c r="P6573" t="s">
        <v>25392</v>
      </c>
    </row>
    <row r="6574" spans="1:17" hidden="1" x14ac:dyDescent="0.3">
      <c r="A6574" s="43">
        <v>2023</v>
      </c>
      <c r="B6574" s="56" t="s">
        <v>20681</v>
      </c>
      <c r="C6574" s="19">
        <f t="shared" si="346"/>
        <v>51634</v>
      </c>
      <c r="D6574" s="56" t="s">
        <v>13350</v>
      </c>
      <c r="E6574" s="55">
        <v>45167</v>
      </c>
      <c r="F6574" s="18">
        <f t="shared" si="347"/>
        <v>8</v>
      </c>
      <c r="G6574" s="56" t="s">
        <v>12303</v>
      </c>
      <c r="H6574" s="56" t="s">
        <v>12304</v>
      </c>
      <c r="I6574" s="56" t="s">
        <v>12303</v>
      </c>
      <c r="J6574" s="57">
        <v>587440</v>
      </c>
      <c r="K6574" s="58" t="s">
        <v>11726</v>
      </c>
      <c r="L6574" s="57">
        <v>46995</v>
      </c>
      <c r="M6574" s="59">
        <f t="shared" si="345"/>
        <v>634435</v>
      </c>
      <c r="N6574">
        <f>+VLOOKUP(C6574,'Thanh toán '!M$8228:N$9243,2,0)</f>
        <v>634435</v>
      </c>
      <c r="O6574" s="61">
        <f t="shared" si="350"/>
        <v>0</v>
      </c>
      <c r="P6574" t="s">
        <v>25392</v>
      </c>
    </row>
    <row r="6575" spans="1:17" hidden="1" x14ac:dyDescent="0.3">
      <c r="A6575" s="43">
        <v>2023</v>
      </c>
      <c r="B6575" s="56" t="s">
        <v>20682</v>
      </c>
      <c r="C6575" s="19">
        <f t="shared" si="346"/>
        <v>51635</v>
      </c>
      <c r="D6575" s="56" t="s">
        <v>13350</v>
      </c>
      <c r="E6575" s="55">
        <v>45167</v>
      </c>
      <c r="F6575" s="18">
        <f t="shared" si="347"/>
        <v>8</v>
      </c>
      <c r="G6575" s="56" t="s">
        <v>14939</v>
      </c>
      <c r="H6575" s="56" t="s">
        <v>12316</v>
      </c>
      <c r="I6575" s="56" t="s">
        <v>14939</v>
      </c>
      <c r="J6575" s="57">
        <v>587440</v>
      </c>
      <c r="K6575" s="58" t="s">
        <v>11726</v>
      </c>
      <c r="L6575" s="57">
        <v>46995</v>
      </c>
      <c r="M6575" s="59">
        <f t="shared" si="345"/>
        <v>634435</v>
      </c>
      <c r="N6575">
        <f>+VLOOKUP(C6575,'Thanh toán '!M$8228:N$9243,2,0)</f>
        <v>634435</v>
      </c>
      <c r="O6575" s="61">
        <f t="shared" si="350"/>
        <v>0</v>
      </c>
      <c r="P6575" t="s">
        <v>25392</v>
      </c>
    </row>
    <row r="6576" spans="1:17" hidden="1" x14ac:dyDescent="0.3">
      <c r="A6576" s="43">
        <v>2023</v>
      </c>
      <c r="B6576" s="56" t="s">
        <v>20683</v>
      </c>
      <c r="C6576" s="19">
        <f t="shared" si="346"/>
        <v>51636</v>
      </c>
      <c r="D6576" s="56" t="s">
        <v>13350</v>
      </c>
      <c r="E6576" s="55">
        <v>45167</v>
      </c>
      <c r="F6576" s="18">
        <f t="shared" si="347"/>
        <v>8</v>
      </c>
      <c r="G6576" s="56" t="s">
        <v>13007</v>
      </c>
      <c r="H6576" s="56" t="s">
        <v>12569</v>
      </c>
      <c r="I6576" s="56" t="s">
        <v>13007</v>
      </c>
      <c r="J6576" s="57">
        <v>587440</v>
      </c>
      <c r="K6576" s="58" t="s">
        <v>11726</v>
      </c>
      <c r="L6576" s="57">
        <v>46995</v>
      </c>
      <c r="M6576" s="59">
        <f t="shared" si="345"/>
        <v>634435</v>
      </c>
      <c r="N6576">
        <f>+VLOOKUP(C6576,'Thanh toán '!M$8228:N$9243,2,0)</f>
        <v>634435</v>
      </c>
      <c r="O6576" s="61">
        <f t="shared" si="350"/>
        <v>0</v>
      </c>
      <c r="P6576" t="s">
        <v>25392</v>
      </c>
    </row>
    <row r="6577" spans="1:16" hidden="1" x14ac:dyDescent="0.3">
      <c r="A6577" s="43">
        <v>2023</v>
      </c>
      <c r="B6577" s="56" t="s">
        <v>20684</v>
      </c>
      <c r="C6577" s="19">
        <f t="shared" si="346"/>
        <v>51637</v>
      </c>
      <c r="D6577" s="56" t="s">
        <v>13350</v>
      </c>
      <c r="E6577" s="55">
        <v>45167</v>
      </c>
      <c r="F6577" s="18">
        <f t="shared" si="347"/>
        <v>8</v>
      </c>
      <c r="G6577" s="56" t="s">
        <v>12293</v>
      </c>
      <c r="H6577" s="56" t="s">
        <v>12294</v>
      </c>
      <c r="I6577" s="56" t="s">
        <v>12293</v>
      </c>
      <c r="J6577" s="57">
        <v>4378810</v>
      </c>
      <c r="K6577" s="58" t="s">
        <v>11726</v>
      </c>
      <c r="L6577" s="57">
        <v>350305</v>
      </c>
      <c r="M6577" s="59">
        <f t="shared" si="345"/>
        <v>4729115</v>
      </c>
      <c r="N6577">
        <f>+VLOOKUP(C6577,'Thanh toán '!M$8228:N$9243,2,0)</f>
        <v>4729115</v>
      </c>
      <c r="O6577" s="61">
        <f t="shared" si="350"/>
        <v>0</v>
      </c>
      <c r="P6577" t="s">
        <v>25392</v>
      </c>
    </row>
    <row r="6578" spans="1:16" hidden="1" x14ac:dyDescent="0.3">
      <c r="A6578" s="43">
        <v>2023</v>
      </c>
      <c r="B6578" s="56" t="s">
        <v>20685</v>
      </c>
      <c r="C6578" s="19">
        <f t="shared" si="346"/>
        <v>51638</v>
      </c>
      <c r="D6578" s="56" t="s">
        <v>13350</v>
      </c>
      <c r="E6578" s="55">
        <v>45167</v>
      </c>
      <c r="F6578" s="18">
        <f t="shared" si="347"/>
        <v>8</v>
      </c>
      <c r="G6578" s="56" t="s">
        <v>12293</v>
      </c>
      <c r="H6578" s="56" t="s">
        <v>12294</v>
      </c>
      <c r="I6578" s="56" t="s">
        <v>12293</v>
      </c>
      <c r="J6578" s="57">
        <v>2937200</v>
      </c>
      <c r="K6578" s="58" t="s">
        <v>11726</v>
      </c>
      <c r="L6578" s="57">
        <v>234976</v>
      </c>
      <c r="M6578" s="59">
        <f t="shared" si="345"/>
        <v>3172176</v>
      </c>
      <c r="N6578">
        <f>+VLOOKUP(C6578,'Thanh toán '!M$8228:N$9243,2,0)</f>
        <v>3172176</v>
      </c>
      <c r="O6578" s="61">
        <f t="shared" si="350"/>
        <v>0</v>
      </c>
      <c r="P6578" t="s">
        <v>25392</v>
      </c>
    </row>
    <row r="6579" spans="1:16" hidden="1" x14ac:dyDescent="0.3">
      <c r="A6579" s="43">
        <v>2023</v>
      </c>
      <c r="B6579" s="56" t="s">
        <v>20686</v>
      </c>
      <c r="C6579" s="19">
        <f t="shared" si="346"/>
        <v>51639</v>
      </c>
      <c r="D6579" s="56" t="s">
        <v>13350</v>
      </c>
      <c r="E6579" s="55">
        <v>45167</v>
      </c>
      <c r="F6579" s="18">
        <f t="shared" si="347"/>
        <v>8</v>
      </c>
      <c r="G6579" s="56" t="s">
        <v>12309</v>
      </c>
      <c r="H6579" s="56" t="s">
        <v>12310</v>
      </c>
      <c r="I6579" s="56" t="s">
        <v>12309</v>
      </c>
      <c r="J6579" s="57">
        <v>10468330</v>
      </c>
      <c r="K6579" s="58" t="s">
        <v>11726</v>
      </c>
      <c r="L6579" s="57">
        <v>837466</v>
      </c>
      <c r="M6579" s="59">
        <f t="shared" si="345"/>
        <v>11305796</v>
      </c>
      <c r="N6579">
        <f>+VLOOKUP(C6579,'Thanh toán '!M$8228:N$9243,2,0)</f>
        <v>11305796</v>
      </c>
      <c r="O6579" s="61">
        <f t="shared" si="350"/>
        <v>0</v>
      </c>
      <c r="P6579" t="s">
        <v>25392</v>
      </c>
    </row>
    <row r="6580" spans="1:16" hidden="1" x14ac:dyDescent="0.3">
      <c r="A6580" s="43">
        <v>2023</v>
      </c>
      <c r="B6580" s="56" t="s">
        <v>12102</v>
      </c>
      <c r="C6580" s="19">
        <f t="shared" si="346"/>
        <v>51640</v>
      </c>
      <c r="D6580" s="56" t="s">
        <v>13350</v>
      </c>
      <c r="E6580" s="55">
        <v>45167</v>
      </c>
      <c r="F6580" s="18">
        <f t="shared" si="347"/>
        <v>8</v>
      </c>
      <c r="G6580" s="56" t="s">
        <v>12309</v>
      </c>
      <c r="H6580" s="56" t="s">
        <v>12310</v>
      </c>
      <c r="I6580" s="56" t="s">
        <v>12309</v>
      </c>
      <c r="J6580" s="57">
        <v>2937200</v>
      </c>
      <c r="K6580" s="58" t="s">
        <v>11726</v>
      </c>
      <c r="L6580" s="57">
        <v>234976</v>
      </c>
      <c r="M6580" s="59">
        <f t="shared" si="345"/>
        <v>3172176</v>
      </c>
      <c r="N6580">
        <f>+VLOOKUP(C6580,'Thanh toán '!M$8228:N$9243,2,0)</f>
        <v>3172176</v>
      </c>
      <c r="O6580" s="61">
        <f t="shared" si="350"/>
        <v>0</v>
      </c>
      <c r="P6580" t="s">
        <v>25392</v>
      </c>
    </row>
    <row r="6581" spans="1:16" hidden="1" x14ac:dyDescent="0.3">
      <c r="A6581" s="43">
        <v>2023</v>
      </c>
      <c r="B6581" s="56" t="s">
        <v>12103</v>
      </c>
      <c r="C6581" s="19">
        <f t="shared" si="346"/>
        <v>51641</v>
      </c>
      <c r="D6581" s="56" t="s">
        <v>13350</v>
      </c>
      <c r="E6581" s="55">
        <v>45168</v>
      </c>
      <c r="F6581" s="18">
        <f t="shared" si="347"/>
        <v>8</v>
      </c>
      <c r="G6581" s="56" t="s">
        <v>11799</v>
      </c>
      <c r="H6581" s="56" t="s">
        <v>11725</v>
      </c>
      <c r="I6581" s="56" t="s">
        <v>13493</v>
      </c>
      <c r="J6581" s="57">
        <v>367155</v>
      </c>
      <c r="K6581" s="58" t="s">
        <v>11726</v>
      </c>
      <c r="L6581" s="57">
        <v>29372</v>
      </c>
      <c r="M6581" s="59">
        <f t="shared" ref="M6581:M6644" si="351">+L6581+J6581</f>
        <v>396527</v>
      </c>
      <c r="N6581">
        <f>+VLOOKUP(C6581,'Thanh toán '!M$8228:N$9243,2,0)</f>
        <v>396527</v>
      </c>
      <c r="O6581" s="61">
        <f t="shared" si="350"/>
        <v>0</v>
      </c>
      <c r="P6581" t="s">
        <v>25392</v>
      </c>
    </row>
    <row r="6582" spans="1:16" hidden="1" x14ac:dyDescent="0.3">
      <c r="A6582" s="43">
        <v>2023</v>
      </c>
      <c r="B6582" s="56" t="s">
        <v>20687</v>
      </c>
      <c r="C6582" s="19">
        <f t="shared" si="346"/>
        <v>51643</v>
      </c>
      <c r="D6582" s="56" t="s">
        <v>13350</v>
      </c>
      <c r="E6582" s="55">
        <v>45168</v>
      </c>
      <c r="F6582" s="18">
        <f t="shared" si="347"/>
        <v>8</v>
      </c>
      <c r="G6582" s="56" t="s">
        <v>11799</v>
      </c>
      <c r="H6582" s="56" t="s">
        <v>11725</v>
      </c>
      <c r="I6582" s="56" t="s">
        <v>13589</v>
      </c>
      <c r="J6582" s="57">
        <v>440586</v>
      </c>
      <c r="K6582" s="58" t="s">
        <v>11726</v>
      </c>
      <c r="L6582" s="57">
        <v>35247</v>
      </c>
      <c r="M6582" s="59">
        <f t="shared" si="351"/>
        <v>475833</v>
      </c>
      <c r="N6582">
        <f>+VLOOKUP(C6582,'Thanh toán '!M$8228:N$9243,2,0)</f>
        <v>475833</v>
      </c>
      <c r="O6582" s="61">
        <f t="shared" si="350"/>
        <v>0</v>
      </c>
      <c r="P6582" t="s">
        <v>25392</v>
      </c>
    </row>
    <row r="6583" spans="1:16" hidden="1" x14ac:dyDescent="0.3">
      <c r="A6583" s="43">
        <v>2023</v>
      </c>
      <c r="B6583" s="56" t="s">
        <v>20688</v>
      </c>
      <c r="C6583" s="19">
        <f t="shared" si="346"/>
        <v>51647</v>
      </c>
      <c r="D6583" s="56" t="s">
        <v>13350</v>
      </c>
      <c r="E6583" s="55">
        <v>45168</v>
      </c>
      <c r="F6583" s="18">
        <f t="shared" si="347"/>
        <v>8</v>
      </c>
      <c r="G6583" s="56" t="s">
        <v>12282</v>
      </c>
      <c r="H6583" s="56" t="s">
        <v>12283</v>
      </c>
      <c r="I6583" s="56" t="s">
        <v>12282</v>
      </c>
      <c r="J6583" s="57">
        <v>1665870</v>
      </c>
      <c r="K6583" s="58" t="s">
        <v>11726</v>
      </c>
      <c r="L6583" s="57">
        <v>133270</v>
      </c>
      <c r="M6583" s="59">
        <f t="shared" si="351"/>
        <v>1799140</v>
      </c>
      <c r="N6583">
        <f>+VLOOKUP(C6583,'Thanh toán '!M$8228:N$9243,2,0)</f>
        <v>1799140</v>
      </c>
      <c r="O6583" s="61">
        <f t="shared" si="350"/>
        <v>0</v>
      </c>
      <c r="P6583" t="s">
        <v>25392</v>
      </c>
    </row>
    <row r="6584" spans="1:16" hidden="1" x14ac:dyDescent="0.3">
      <c r="A6584" s="43">
        <v>2023</v>
      </c>
      <c r="B6584" s="56" t="s">
        <v>20689</v>
      </c>
      <c r="C6584" s="19">
        <f t="shared" si="346"/>
        <v>51648</v>
      </c>
      <c r="D6584" s="56" t="s">
        <v>13350</v>
      </c>
      <c r="E6584" s="55">
        <v>45168</v>
      </c>
      <c r="F6584" s="18">
        <f t="shared" si="347"/>
        <v>8</v>
      </c>
      <c r="G6584" s="56" t="s">
        <v>11799</v>
      </c>
      <c r="H6584" s="56" t="s">
        <v>11725</v>
      </c>
      <c r="I6584" s="56" t="s">
        <v>13399</v>
      </c>
      <c r="J6584" s="57">
        <v>455114</v>
      </c>
      <c r="K6584" s="58" t="s">
        <v>11726</v>
      </c>
      <c r="L6584" s="57">
        <v>36409</v>
      </c>
      <c r="M6584" s="59">
        <f t="shared" si="351"/>
        <v>491523</v>
      </c>
      <c r="N6584">
        <f>+VLOOKUP(C6584,'Thanh toán '!M$8228:N$9243,2,0)</f>
        <v>491523</v>
      </c>
      <c r="O6584" s="61">
        <f t="shared" si="350"/>
        <v>0</v>
      </c>
      <c r="P6584" t="s">
        <v>25392</v>
      </c>
    </row>
    <row r="6585" spans="1:16" hidden="1" x14ac:dyDescent="0.3">
      <c r="A6585" s="43">
        <v>2023</v>
      </c>
      <c r="B6585" s="56" t="s">
        <v>20690</v>
      </c>
      <c r="C6585" s="19">
        <f t="shared" si="346"/>
        <v>51649</v>
      </c>
      <c r="D6585" s="56" t="s">
        <v>13350</v>
      </c>
      <c r="E6585" s="55">
        <v>45168</v>
      </c>
      <c r="F6585" s="18">
        <f t="shared" si="347"/>
        <v>8</v>
      </c>
      <c r="G6585" s="56" t="s">
        <v>11799</v>
      </c>
      <c r="H6585" s="56" t="s">
        <v>11725</v>
      </c>
      <c r="I6585" s="56" t="s">
        <v>13907</v>
      </c>
      <c r="J6585" s="57">
        <v>1197379</v>
      </c>
      <c r="K6585" s="58" t="s">
        <v>11726</v>
      </c>
      <c r="L6585" s="57">
        <v>95790</v>
      </c>
      <c r="M6585" s="59">
        <f t="shared" si="351"/>
        <v>1293169</v>
      </c>
      <c r="N6585">
        <f>+VLOOKUP(C6585,'Thanh toán '!M$8228:N$9243,2,0)</f>
        <v>1293169</v>
      </c>
      <c r="O6585" s="61">
        <f t="shared" si="350"/>
        <v>0</v>
      </c>
      <c r="P6585" t="s">
        <v>25392</v>
      </c>
    </row>
    <row r="6586" spans="1:16" hidden="1" x14ac:dyDescent="0.3">
      <c r="A6586" s="43">
        <v>2023</v>
      </c>
      <c r="B6586" s="56" t="s">
        <v>20691</v>
      </c>
      <c r="C6586" s="19">
        <f t="shared" si="346"/>
        <v>51652</v>
      </c>
      <c r="D6586" s="56" t="s">
        <v>13350</v>
      </c>
      <c r="E6586" s="55">
        <v>45168</v>
      </c>
      <c r="F6586" s="18">
        <f t="shared" si="347"/>
        <v>8</v>
      </c>
      <c r="G6586" s="56" t="s">
        <v>11799</v>
      </c>
      <c r="H6586" s="56" t="s">
        <v>11725</v>
      </c>
      <c r="I6586" s="56" t="s">
        <v>13835</v>
      </c>
      <c r="J6586" s="57">
        <v>2323975</v>
      </c>
      <c r="K6586" s="58" t="s">
        <v>11726</v>
      </c>
      <c r="L6586" s="57">
        <v>185918</v>
      </c>
      <c r="M6586" s="59">
        <f t="shared" si="351"/>
        <v>2509893</v>
      </c>
      <c r="N6586">
        <f>+VLOOKUP(C6586,'Thanh toán '!M$8228:N$9243,2,0)</f>
        <v>2509893</v>
      </c>
      <c r="O6586" s="61">
        <f t="shared" si="350"/>
        <v>0</v>
      </c>
      <c r="P6586" t="s">
        <v>25392</v>
      </c>
    </row>
    <row r="6587" spans="1:16" hidden="1" x14ac:dyDescent="0.3">
      <c r="A6587" s="43">
        <v>2023</v>
      </c>
      <c r="B6587" s="56" t="s">
        <v>20692</v>
      </c>
      <c r="C6587" s="19">
        <f t="shared" si="346"/>
        <v>51653</v>
      </c>
      <c r="D6587" s="56" t="s">
        <v>13350</v>
      </c>
      <c r="E6587" s="55">
        <v>45168</v>
      </c>
      <c r="F6587" s="18">
        <f t="shared" si="347"/>
        <v>8</v>
      </c>
      <c r="G6587" s="56" t="s">
        <v>11799</v>
      </c>
      <c r="H6587" s="56" t="s">
        <v>11725</v>
      </c>
      <c r="I6587" s="56" t="s">
        <v>14357</v>
      </c>
      <c r="J6587" s="57">
        <v>593589</v>
      </c>
      <c r="K6587" s="58" t="s">
        <v>11726</v>
      </c>
      <c r="L6587" s="57">
        <v>47487</v>
      </c>
      <c r="M6587" s="59">
        <f t="shared" si="351"/>
        <v>641076</v>
      </c>
      <c r="N6587">
        <f>+VLOOKUP(C6587,'Thanh toán '!M$8228:N$9243,2,0)</f>
        <v>641076</v>
      </c>
      <c r="O6587" s="61">
        <f t="shared" si="350"/>
        <v>0</v>
      </c>
      <c r="P6587" t="s">
        <v>25392</v>
      </c>
    </row>
    <row r="6588" spans="1:16" hidden="1" x14ac:dyDescent="0.3">
      <c r="A6588" s="43">
        <v>2023</v>
      </c>
      <c r="B6588" s="56" t="s">
        <v>20693</v>
      </c>
      <c r="C6588" s="19">
        <f t="shared" si="346"/>
        <v>51654</v>
      </c>
      <c r="D6588" s="56" t="s">
        <v>13350</v>
      </c>
      <c r="E6588" s="55">
        <v>45168</v>
      </c>
      <c r="F6588" s="18">
        <f t="shared" si="347"/>
        <v>8</v>
      </c>
      <c r="G6588" s="56" t="s">
        <v>11799</v>
      </c>
      <c r="H6588" s="56" t="s">
        <v>11725</v>
      </c>
      <c r="I6588" s="56" t="s">
        <v>14724</v>
      </c>
      <c r="J6588" s="57">
        <v>728448</v>
      </c>
      <c r="K6588" s="58" t="s">
        <v>11726</v>
      </c>
      <c r="L6588" s="57">
        <v>58276</v>
      </c>
      <c r="M6588" s="59">
        <f t="shared" si="351"/>
        <v>786724</v>
      </c>
      <c r="N6588">
        <f>+VLOOKUP(C6588,'Thanh toán '!M$8228:N$9243,2,0)</f>
        <v>786724</v>
      </c>
      <c r="O6588" s="61">
        <f t="shared" si="350"/>
        <v>0</v>
      </c>
      <c r="P6588" t="s">
        <v>25392</v>
      </c>
    </row>
    <row r="6589" spans="1:16" hidden="1" x14ac:dyDescent="0.3">
      <c r="A6589" s="43">
        <v>2023</v>
      </c>
      <c r="B6589" s="56" t="s">
        <v>20694</v>
      </c>
      <c r="C6589" s="19">
        <f t="shared" si="346"/>
        <v>51655</v>
      </c>
      <c r="D6589" s="56" t="s">
        <v>13350</v>
      </c>
      <c r="E6589" s="55">
        <v>45168</v>
      </c>
      <c r="F6589" s="18">
        <f t="shared" si="347"/>
        <v>8</v>
      </c>
      <c r="G6589" s="56" t="s">
        <v>12518</v>
      </c>
      <c r="H6589" s="56" t="s">
        <v>12519</v>
      </c>
      <c r="I6589" s="56" t="s">
        <v>12518</v>
      </c>
      <c r="J6589" s="57">
        <v>5999210</v>
      </c>
      <c r="K6589" s="58" t="s">
        <v>11726</v>
      </c>
      <c r="L6589" s="57">
        <v>479937</v>
      </c>
      <c r="M6589" s="59">
        <f t="shared" si="351"/>
        <v>6479147</v>
      </c>
      <c r="N6589">
        <f>+VLOOKUP(C6589,'Thanh toán '!M$8228:N$9243,2,0)</f>
        <v>6479147</v>
      </c>
      <c r="O6589" s="61">
        <f t="shared" si="350"/>
        <v>0</v>
      </c>
      <c r="P6589" t="s">
        <v>25392</v>
      </c>
    </row>
    <row r="6590" spans="1:16" hidden="1" x14ac:dyDescent="0.3">
      <c r="A6590" s="43">
        <v>2023</v>
      </c>
      <c r="B6590" s="56" t="s">
        <v>20695</v>
      </c>
      <c r="C6590" s="19">
        <f t="shared" si="346"/>
        <v>51656</v>
      </c>
      <c r="D6590" s="56" t="s">
        <v>13350</v>
      </c>
      <c r="E6590" s="55">
        <v>45168</v>
      </c>
      <c r="F6590" s="18">
        <f t="shared" si="347"/>
        <v>8</v>
      </c>
      <c r="G6590" s="56" t="s">
        <v>12518</v>
      </c>
      <c r="H6590" s="56" t="s">
        <v>12519</v>
      </c>
      <c r="I6590" s="56" t="s">
        <v>12518</v>
      </c>
      <c r="J6590" s="57">
        <v>881160</v>
      </c>
      <c r="K6590" s="58" t="s">
        <v>11726</v>
      </c>
      <c r="L6590" s="57">
        <v>70493</v>
      </c>
      <c r="M6590" s="59">
        <f t="shared" si="351"/>
        <v>951653</v>
      </c>
      <c r="N6590">
        <f>+VLOOKUP(C6590,'Thanh toán '!M$8228:N$9243,2,0)</f>
        <v>951653</v>
      </c>
      <c r="O6590" s="61">
        <f t="shared" si="350"/>
        <v>0</v>
      </c>
      <c r="P6590" t="s">
        <v>25392</v>
      </c>
    </row>
    <row r="6591" spans="1:16" hidden="1" x14ac:dyDescent="0.3">
      <c r="A6591" s="43">
        <v>2023</v>
      </c>
      <c r="B6591" s="56" t="s">
        <v>20696</v>
      </c>
      <c r="C6591" s="19">
        <f t="shared" si="346"/>
        <v>51657</v>
      </c>
      <c r="D6591" s="56" t="s">
        <v>13350</v>
      </c>
      <c r="E6591" s="55">
        <v>45168</v>
      </c>
      <c r="F6591" s="18">
        <f t="shared" si="347"/>
        <v>8</v>
      </c>
      <c r="G6591" s="56" t="s">
        <v>12378</v>
      </c>
      <c r="H6591" s="56" t="s">
        <v>12379</v>
      </c>
      <c r="I6591" s="56" t="s">
        <v>12378</v>
      </c>
      <c r="J6591" s="57">
        <v>1468600</v>
      </c>
      <c r="K6591" s="58" t="s">
        <v>11726</v>
      </c>
      <c r="L6591" s="57">
        <v>117488</v>
      </c>
      <c r="M6591" s="59">
        <f t="shared" si="351"/>
        <v>1586088</v>
      </c>
      <c r="N6591">
        <f>+VLOOKUP(C6591,'Thanh toán '!M$8228:N$9243,2,0)</f>
        <v>1586088</v>
      </c>
      <c r="O6591" s="61">
        <f t="shared" si="350"/>
        <v>0</v>
      </c>
      <c r="P6591" t="s">
        <v>25392</v>
      </c>
    </row>
    <row r="6592" spans="1:16" hidden="1" x14ac:dyDescent="0.3">
      <c r="A6592" s="43">
        <v>2023</v>
      </c>
      <c r="B6592" s="56" t="s">
        <v>20697</v>
      </c>
      <c r="C6592" s="19">
        <f t="shared" si="346"/>
        <v>51658</v>
      </c>
      <c r="D6592" s="56" t="s">
        <v>13350</v>
      </c>
      <c r="E6592" s="55">
        <v>45168</v>
      </c>
      <c r="F6592" s="18">
        <f t="shared" si="347"/>
        <v>8</v>
      </c>
      <c r="G6592" s="56" t="s">
        <v>12430</v>
      </c>
      <c r="H6592" s="56" t="s">
        <v>12431</v>
      </c>
      <c r="I6592" s="56" t="s">
        <v>12430</v>
      </c>
      <c r="J6592" s="57">
        <v>352464</v>
      </c>
      <c r="K6592" s="58" t="s">
        <v>11726</v>
      </c>
      <c r="L6592" s="57">
        <v>28197</v>
      </c>
      <c r="M6592" s="59">
        <f t="shared" si="351"/>
        <v>380661</v>
      </c>
      <c r="N6592">
        <f>+VLOOKUP(C6592,'Thanh toán '!M$8228:N$9243,2,0)</f>
        <v>380661</v>
      </c>
      <c r="O6592" s="61">
        <f t="shared" si="350"/>
        <v>0</v>
      </c>
      <c r="P6592" t="s">
        <v>25392</v>
      </c>
    </row>
    <row r="6593" spans="1:16" hidden="1" x14ac:dyDescent="0.3">
      <c r="A6593" s="43">
        <v>2023</v>
      </c>
      <c r="B6593" s="56" t="s">
        <v>20698</v>
      </c>
      <c r="C6593" s="19">
        <f t="shared" si="346"/>
        <v>51660</v>
      </c>
      <c r="D6593" s="56" t="s">
        <v>13350</v>
      </c>
      <c r="E6593" s="55">
        <v>45168</v>
      </c>
      <c r="F6593" s="18">
        <f t="shared" si="347"/>
        <v>8</v>
      </c>
      <c r="G6593" s="56" t="s">
        <v>17858</v>
      </c>
      <c r="H6593" s="56" t="s">
        <v>12340</v>
      </c>
      <c r="I6593" s="56" t="s">
        <v>17858</v>
      </c>
      <c r="J6593" s="57">
        <v>352464</v>
      </c>
      <c r="K6593" s="58" t="s">
        <v>11726</v>
      </c>
      <c r="L6593" s="57">
        <v>28197</v>
      </c>
      <c r="M6593" s="59">
        <f t="shared" si="351"/>
        <v>380661</v>
      </c>
      <c r="N6593">
        <f>+VLOOKUP(C6593,'Thanh toán '!M$8228:N$9243,2,0)</f>
        <v>380661</v>
      </c>
      <c r="O6593" s="61">
        <f t="shared" si="350"/>
        <v>0</v>
      </c>
      <c r="P6593" t="s">
        <v>25392</v>
      </c>
    </row>
    <row r="6594" spans="1:16" hidden="1" x14ac:dyDescent="0.3">
      <c r="A6594" s="43">
        <v>2023</v>
      </c>
      <c r="B6594" s="56" t="s">
        <v>20699</v>
      </c>
      <c r="C6594" s="19">
        <f t="shared" si="346"/>
        <v>51661</v>
      </c>
      <c r="D6594" s="56" t="s">
        <v>13350</v>
      </c>
      <c r="E6594" s="55">
        <v>45168</v>
      </c>
      <c r="F6594" s="18">
        <f t="shared" si="347"/>
        <v>8</v>
      </c>
      <c r="G6594" s="56" t="s">
        <v>12336</v>
      </c>
      <c r="H6594" s="56" t="s">
        <v>12337</v>
      </c>
      <c r="I6594" s="56" t="s">
        <v>12336</v>
      </c>
      <c r="J6594" s="57">
        <v>3717562</v>
      </c>
      <c r="K6594" s="58" t="s">
        <v>11726</v>
      </c>
      <c r="L6594" s="57">
        <v>297405</v>
      </c>
      <c r="M6594" s="59">
        <f t="shared" si="351"/>
        <v>4014967</v>
      </c>
      <c r="N6594">
        <f>+VLOOKUP(C6594,'Thanh toán '!M$8228:N$9243,2,0)</f>
        <v>4014967</v>
      </c>
      <c r="O6594" s="61">
        <f t="shared" si="350"/>
        <v>0</v>
      </c>
      <c r="P6594" t="s">
        <v>25392</v>
      </c>
    </row>
    <row r="6595" spans="1:16" hidden="1" x14ac:dyDescent="0.3">
      <c r="A6595" s="43">
        <v>2023</v>
      </c>
      <c r="B6595" s="56" t="s">
        <v>20700</v>
      </c>
      <c r="C6595" s="19">
        <f t="shared" si="346"/>
        <v>51662</v>
      </c>
      <c r="D6595" s="56" t="s">
        <v>13350</v>
      </c>
      <c r="E6595" s="55">
        <v>45168</v>
      </c>
      <c r="F6595" s="18">
        <f t="shared" si="347"/>
        <v>8</v>
      </c>
      <c r="G6595" s="56" t="s">
        <v>12336</v>
      </c>
      <c r="H6595" s="56" t="s">
        <v>12337</v>
      </c>
      <c r="I6595" s="56" t="s">
        <v>12336</v>
      </c>
      <c r="J6595" s="57">
        <v>587440</v>
      </c>
      <c r="K6595" s="58" t="s">
        <v>11726</v>
      </c>
      <c r="L6595" s="57">
        <v>46995</v>
      </c>
      <c r="M6595" s="59">
        <f t="shared" si="351"/>
        <v>634435</v>
      </c>
      <c r="N6595">
        <f>+VLOOKUP(C6595,'Thanh toán '!M$8228:N$9243,2,0)</f>
        <v>634435</v>
      </c>
      <c r="O6595" s="61">
        <f t="shared" si="350"/>
        <v>0</v>
      </c>
      <c r="P6595" t="s">
        <v>25392</v>
      </c>
    </row>
    <row r="6596" spans="1:16" hidden="1" x14ac:dyDescent="0.3">
      <c r="A6596" s="43">
        <v>2023</v>
      </c>
      <c r="B6596" s="56" t="s">
        <v>12106</v>
      </c>
      <c r="C6596" s="19">
        <f t="shared" si="346"/>
        <v>51663</v>
      </c>
      <c r="D6596" s="56" t="s">
        <v>13350</v>
      </c>
      <c r="E6596" s="55">
        <v>45168</v>
      </c>
      <c r="F6596" s="18">
        <f t="shared" si="347"/>
        <v>8</v>
      </c>
      <c r="G6596" s="56" t="s">
        <v>11799</v>
      </c>
      <c r="H6596" s="56" t="s">
        <v>11725</v>
      </c>
      <c r="I6596" s="56" t="s">
        <v>13960</v>
      </c>
      <c r="J6596" s="57">
        <v>951239</v>
      </c>
      <c r="K6596" s="58" t="s">
        <v>11726</v>
      </c>
      <c r="L6596" s="57">
        <v>76099</v>
      </c>
      <c r="M6596" s="59">
        <f t="shared" si="351"/>
        <v>1027338</v>
      </c>
      <c r="N6596">
        <f>+VLOOKUP(C6596,'Thanh toán '!M$8228:N$9243,2,0)</f>
        <v>1027338</v>
      </c>
      <c r="O6596" s="61">
        <f t="shared" si="350"/>
        <v>0</v>
      </c>
      <c r="P6596" t="s">
        <v>25392</v>
      </c>
    </row>
    <row r="6597" spans="1:16" hidden="1" x14ac:dyDescent="0.3">
      <c r="A6597" s="43">
        <v>2023</v>
      </c>
      <c r="B6597" s="56" t="s">
        <v>20701</v>
      </c>
      <c r="C6597" s="19">
        <f t="shared" si="346"/>
        <v>51664</v>
      </c>
      <c r="D6597" s="56" t="s">
        <v>13350</v>
      </c>
      <c r="E6597" s="55">
        <v>45168</v>
      </c>
      <c r="F6597" s="18">
        <f t="shared" si="347"/>
        <v>8</v>
      </c>
      <c r="G6597" s="56" t="s">
        <v>12459</v>
      </c>
      <c r="H6597" s="56" t="s">
        <v>12460</v>
      </c>
      <c r="I6597" s="56" t="s">
        <v>12459</v>
      </c>
      <c r="J6597" s="57">
        <v>1101465</v>
      </c>
      <c r="K6597" s="58" t="s">
        <v>11726</v>
      </c>
      <c r="L6597" s="57">
        <v>88117</v>
      </c>
      <c r="M6597" s="59">
        <f t="shared" si="351"/>
        <v>1189582</v>
      </c>
      <c r="N6597">
        <f>+VLOOKUP(C6597,'Thanh toán '!M$8228:N$9243,2,0)</f>
        <v>1189582</v>
      </c>
      <c r="O6597" s="61">
        <f t="shared" si="350"/>
        <v>0</v>
      </c>
      <c r="P6597" t="s">
        <v>25392</v>
      </c>
    </row>
    <row r="6598" spans="1:16" hidden="1" x14ac:dyDescent="0.3">
      <c r="A6598" s="43">
        <v>2023</v>
      </c>
      <c r="B6598" s="56" t="s">
        <v>20702</v>
      </c>
      <c r="C6598" s="19">
        <f t="shared" ref="C6598:C6661" si="352">+B6598*1</f>
        <v>51665</v>
      </c>
      <c r="D6598" s="56" t="s">
        <v>13350</v>
      </c>
      <c r="E6598" s="55">
        <v>45168</v>
      </c>
      <c r="F6598" s="18">
        <f t="shared" ref="F6598:F6661" si="353">+MONTH(E6598)</f>
        <v>8</v>
      </c>
      <c r="G6598" s="56" t="s">
        <v>12459</v>
      </c>
      <c r="H6598" s="56" t="s">
        <v>12460</v>
      </c>
      <c r="I6598" s="56" t="s">
        <v>12459</v>
      </c>
      <c r="J6598" s="57">
        <v>587440</v>
      </c>
      <c r="K6598" s="58" t="s">
        <v>11726</v>
      </c>
      <c r="L6598" s="57">
        <v>46995</v>
      </c>
      <c r="M6598" s="59">
        <f t="shared" si="351"/>
        <v>634435</v>
      </c>
      <c r="N6598">
        <f>+VLOOKUP(C6598,'Thanh toán '!M$8228:N$9243,2,0)</f>
        <v>634435</v>
      </c>
      <c r="O6598" s="61">
        <f t="shared" si="350"/>
        <v>0</v>
      </c>
      <c r="P6598" t="s">
        <v>25392</v>
      </c>
    </row>
    <row r="6599" spans="1:16" hidden="1" x14ac:dyDescent="0.3">
      <c r="A6599" s="43">
        <v>2023</v>
      </c>
      <c r="B6599" s="56" t="s">
        <v>20703</v>
      </c>
      <c r="C6599" s="19">
        <f t="shared" si="352"/>
        <v>51666</v>
      </c>
      <c r="D6599" s="56" t="s">
        <v>13350</v>
      </c>
      <c r="E6599" s="55">
        <v>45168</v>
      </c>
      <c r="F6599" s="18">
        <f t="shared" si="353"/>
        <v>8</v>
      </c>
      <c r="G6599" s="56" t="s">
        <v>12531</v>
      </c>
      <c r="H6599" s="56" t="s">
        <v>12532</v>
      </c>
      <c r="I6599" s="56" t="s">
        <v>12531</v>
      </c>
      <c r="J6599" s="57">
        <v>587440</v>
      </c>
      <c r="K6599" s="58" t="s">
        <v>11726</v>
      </c>
      <c r="L6599" s="57">
        <v>46995</v>
      </c>
      <c r="M6599" s="59">
        <f t="shared" si="351"/>
        <v>634435</v>
      </c>
      <c r="N6599">
        <f>+VLOOKUP(C6599,'Thanh toán '!M$8228:N$9243,2,0)</f>
        <v>634435</v>
      </c>
      <c r="O6599" s="61">
        <f t="shared" si="350"/>
        <v>0</v>
      </c>
      <c r="P6599" t="s">
        <v>25392</v>
      </c>
    </row>
    <row r="6600" spans="1:16" hidden="1" x14ac:dyDescent="0.3">
      <c r="A6600" s="43">
        <v>2023</v>
      </c>
      <c r="B6600" s="56" t="s">
        <v>20704</v>
      </c>
      <c r="C6600" s="19">
        <f t="shared" si="352"/>
        <v>51667</v>
      </c>
      <c r="D6600" s="56" t="s">
        <v>13350</v>
      </c>
      <c r="E6600" s="55">
        <v>45168</v>
      </c>
      <c r="F6600" s="18">
        <f t="shared" si="353"/>
        <v>8</v>
      </c>
      <c r="G6600" s="56" t="s">
        <v>11768</v>
      </c>
      <c r="H6600" s="56" t="s">
        <v>11769</v>
      </c>
      <c r="I6600" s="56" t="s">
        <v>11768</v>
      </c>
      <c r="J6600" s="57">
        <v>1762320</v>
      </c>
      <c r="K6600" s="58" t="s">
        <v>11726</v>
      </c>
      <c r="L6600" s="57">
        <v>140986</v>
      </c>
      <c r="M6600" s="59">
        <f t="shared" si="351"/>
        <v>1903306</v>
      </c>
      <c r="N6600">
        <f>+VLOOKUP(C6600,'Thanh toán '!M$8228:N$9243,2,0)</f>
        <v>1903306</v>
      </c>
      <c r="O6600" s="61">
        <f t="shared" si="350"/>
        <v>0</v>
      </c>
      <c r="P6600" t="s">
        <v>25392</v>
      </c>
    </row>
    <row r="6601" spans="1:16" hidden="1" x14ac:dyDescent="0.3">
      <c r="A6601" s="43">
        <v>2023</v>
      </c>
      <c r="B6601" s="56" t="s">
        <v>20705</v>
      </c>
      <c r="C6601" s="19">
        <f t="shared" si="352"/>
        <v>51668</v>
      </c>
      <c r="D6601" s="56" t="s">
        <v>13350</v>
      </c>
      <c r="E6601" s="55">
        <v>45168</v>
      </c>
      <c r="F6601" s="18">
        <f t="shared" si="353"/>
        <v>8</v>
      </c>
      <c r="G6601" s="56" t="s">
        <v>11768</v>
      </c>
      <c r="H6601" s="56" t="s">
        <v>11769</v>
      </c>
      <c r="I6601" s="56" t="s">
        <v>11768</v>
      </c>
      <c r="J6601" s="57">
        <v>901430</v>
      </c>
      <c r="K6601" s="58" t="s">
        <v>11726</v>
      </c>
      <c r="L6601" s="57">
        <v>72114</v>
      </c>
      <c r="M6601" s="59">
        <f t="shared" si="351"/>
        <v>973544</v>
      </c>
      <c r="N6601">
        <f>+VLOOKUP(C6601,'Thanh toán '!M$8228:N$9243,2,0)</f>
        <v>973544</v>
      </c>
      <c r="O6601" s="61">
        <f t="shared" si="350"/>
        <v>0</v>
      </c>
      <c r="P6601" t="s">
        <v>25392</v>
      </c>
    </row>
    <row r="6602" spans="1:16" hidden="1" x14ac:dyDescent="0.3">
      <c r="A6602" s="43">
        <v>2023</v>
      </c>
      <c r="B6602" s="56" t="s">
        <v>20706</v>
      </c>
      <c r="C6602" s="19">
        <f t="shared" si="352"/>
        <v>51669</v>
      </c>
      <c r="D6602" s="56" t="s">
        <v>13350</v>
      </c>
      <c r="E6602" s="55">
        <v>45168</v>
      </c>
      <c r="F6602" s="18">
        <f t="shared" si="353"/>
        <v>8</v>
      </c>
      <c r="G6602" s="56" t="s">
        <v>11768</v>
      </c>
      <c r="H6602" s="56" t="s">
        <v>11769</v>
      </c>
      <c r="I6602" s="56" t="s">
        <v>11768</v>
      </c>
      <c r="J6602" s="57">
        <v>3161200</v>
      </c>
      <c r="K6602" s="58" t="s">
        <v>11726</v>
      </c>
      <c r="L6602" s="57">
        <v>252896</v>
      </c>
      <c r="M6602" s="59">
        <f t="shared" si="351"/>
        <v>3414096</v>
      </c>
      <c r="N6602">
        <f>+VLOOKUP(C6602,'Thanh toán '!M$8228:N$9243,2,0)</f>
        <v>3414096</v>
      </c>
      <c r="O6602" s="61">
        <f t="shared" si="350"/>
        <v>0</v>
      </c>
      <c r="P6602" t="s">
        <v>25392</v>
      </c>
    </row>
    <row r="6603" spans="1:16" hidden="1" x14ac:dyDescent="0.3">
      <c r="A6603" s="43">
        <v>2023</v>
      </c>
      <c r="B6603" s="56" t="s">
        <v>20707</v>
      </c>
      <c r="C6603" s="19">
        <f t="shared" si="352"/>
        <v>51670</v>
      </c>
      <c r="D6603" s="56" t="s">
        <v>13350</v>
      </c>
      <c r="E6603" s="55">
        <v>45168</v>
      </c>
      <c r="F6603" s="18">
        <f t="shared" si="353"/>
        <v>8</v>
      </c>
      <c r="G6603" s="56" t="s">
        <v>12239</v>
      </c>
      <c r="H6603" s="56" t="s">
        <v>12240</v>
      </c>
      <c r="I6603" s="56" t="s">
        <v>18146</v>
      </c>
      <c r="J6603" s="57">
        <v>1001965</v>
      </c>
      <c r="K6603" s="58" t="s">
        <v>11726</v>
      </c>
      <c r="L6603" s="57">
        <v>80157</v>
      </c>
      <c r="M6603" s="59">
        <f t="shared" si="351"/>
        <v>1082122</v>
      </c>
      <c r="N6603">
        <f>+VLOOKUP(C6603,'Thanh toán '!M$8228:N$9243,2,0)</f>
        <v>1082122</v>
      </c>
      <c r="O6603" s="61">
        <f t="shared" si="350"/>
        <v>0</v>
      </c>
      <c r="P6603" t="s">
        <v>25392</v>
      </c>
    </row>
    <row r="6604" spans="1:16" hidden="1" x14ac:dyDescent="0.3">
      <c r="A6604" s="43">
        <v>2023</v>
      </c>
      <c r="B6604" s="56" t="s">
        <v>20708</v>
      </c>
      <c r="C6604" s="19">
        <f t="shared" si="352"/>
        <v>51671</v>
      </c>
      <c r="D6604" s="56" t="s">
        <v>13350</v>
      </c>
      <c r="E6604" s="55">
        <v>45168</v>
      </c>
      <c r="F6604" s="18">
        <f t="shared" si="353"/>
        <v>8</v>
      </c>
      <c r="G6604" s="56" t="s">
        <v>12239</v>
      </c>
      <c r="H6604" s="56" t="s">
        <v>12240</v>
      </c>
      <c r="I6604" s="56" t="s">
        <v>18146</v>
      </c>
      <c r="J6604" s="57">
        <v>1762320</v>
      </c>
      <c r="K6604" s="58" t="s">
        <v>11726</v>
      </c>
      <c r="L6604" s="57">
        <v>140986</v>
      </c>
      <c r="M6604" s="59">
        <f t="shared" si="351"/>
        <v>1903306</v>
      </c>
      <c r="N6604">
        <f>+VLOOKUP(C6604,'Thanh toán '!M$8228:N$9243,2,0)</f>
        <v>1903306</v>
      </c>
      <c r="O6604" s="61">
        <f t="shared" si="350"/>
        <v>0</v>
      </c>
      <c r="P6604" t="s">
        <v>25392</v>
      </c>
    </row>
    <row r="6605" spans="1:16" hidden="1" x14ac:dyDescent="0.3">
      <c r="A6605" s="43">
        <v>2023</v>
      </c>
      <c r="B6605" s="56" t="s">
        <v>20709</v>
      </c>
      <c r="C6605" s="19">
        <f t="shared" si="352"/>
        <v>51672</v>
      </c>
      <c r="D6605" s="56" t="s">
        <v>13350</v>
      </c>
      <c r="E6605" s="55">
        <v>45168</v>
      </c>
      <c r="F6605" s="18">
        <f t="shared" si="353"/>
        <v>8</v>
      </c>
      <c r="G6605" s="56" t="s">
        <v>12239</v>
      </c>
      <c r="H6605" s="56" t="s">
        <v>12240</v>
      </c>
      <c r="I6605" s="56" t="s">
        <v>18146</v>
      </c>
      <c r="J6605" s="57">
        <v>2699320</v>
      </c>
      <c r="K6605" s="58" t="s">
        <v>11726</v>
      </c>
      <c r="L6605" s="57">
        <v>215946</v>
      </c>
      <c r="M6605" s="59">
        <f t="shared" si="351"/>
        <v>2915266</v>
      </c>
      <c r="N6605">
        <f>+VLOOKUP(C6605,'Thanh toán '!M$8228:N$9243,2,0)</f>
        <v>2915266</v>
      </c>
      <c r="O6605" s="61">
        <f t="shared" si="350"/>
        <v>0</v>
      </c>
      <c r="P6605" t="s">
        <v>25392</v>
      </c>
    </row>
    <row r="6606" spans="1:16" hidden="1" x14ac:dyDescent="0.3">
      <c r="A6606" s="43">
        <v>2023</v>
      </c>
      <c r="B6606" s="56" t="s">
        <v>20710</v>
      </c>
      <c r="C6606" s="19">
        <f t="shared" si="352"/>
        <v>51674</v>
      </c>
      <c r="D6606" s="56" t="s">
        <v>13350</v>
      </c>
      <c r="E6606" s="55">
        <v>45168</v>
      </c>
      <c r="F6606" s="18">
        <f t="shared" si="353"/>
        <v>8</v>
      </c>
      <c r="G6606" s="56" t="s">
        <v>11799</v>
      </c>
      <c r="H6606" s="56" t="s">
        <v>11725</v>
      </c>
      <c r="I6606" s="56" t="s">
        <v>13436</v>
      </c>
      <c r="J6606" s="57">
        <v>806200</v>
      </c>
      <c r="K6606" s="58" t="s">
        <v>11726</v>
      </c>
      <c r="L6606" s="57">
        <v>64496</v>
      </c>
      <c r="M6606" s="59">
        <f t="shared" si="351"/>
        <v>870696</v>
      </c>
      <c r="N6606">
        <f>+VLOOKUP(C6606,'Thanh toán '!M$8228:N$9243,2,0)</f>
        <v>870696</v>
      </c>
      <c r="O6606" s="61">
        <f t="shared" si="350"/>
        <v>0</v>
      </c>
      <c r="P6606" t="s">
        <v>25392</v>
      </c>
    </row>
    <row r="6607" spans="1:16" hidden="1" x14ac:dyDescent="0.3">
      <c r="A6607" s="43">
        <v>2023</v>
      </c>
      <c r="B6607" s="56" t="s">
        <v>20711</v>
      </c>
      <c r="C6607" s="19">
        <f t="shared" si="352"/>
        <v>51676</v>
      </c>
      <c r="D6607" s="56" t="s">
        <v>13350</v>
      </c>
      <c r="E6607" s="55">
        <v>45168</v>
      </c>
      <c r="F6607" s="18">
        <f t="shared" si="353"/>
        <v>8</v>
      </c>
      <c r="G6607" s="56" t="s">
        <v>12513</v>
      </c>
      <c r="H6607" s="56" t="s">
        <v>12514</v>
      </c>
      <c r="I6607" s="56" t="s">
        <v>12513</v>
      </c>
      <c r="J6607" s="57">
        <v>352464</v>
      </c>
      <c r="K6607" s="58" t="s">
        <v>11726</v>
      </c>
      <c r="L6607" s="57">
        <v>28197</v>
      </c>
      <c r="M6607" s="59">
        <f t="shared" si="351"/>
        <v>380661</v>
      </c>
      <c r="N6607">
        <f>+VLOOKUP(C6607,'Thanh toán '!M$8228:N$9243,2,0)</f>
        <v>380661</v>
      </c>
      <c r="O6607" s="61">
        <f t="shared" si="350"/>
        <v>0</v>
      </c>
      <c r="P6607" t="s">
        <v>25392</v>
      </c>
    </row>
    <row r="6608" spans="1:16" hidden="1" x14ac:dyDescent="0.3">
      <c r="A6608" s="43">
        <v>2023</v>
      </c>
      <c r="B6608" s="56" t="s">
        <v>20712</v>
      </c>
      <c r="C6608" s="19">
        <f t="shared" si="352"/>
        <v>51677</v>
      </c>
      <c r="D6608" s="56" t="s">
        <v>13350</v>
      </c>
      <c r="E6608" s="55">
        <v>45168</v>
      </c>
      <c r="F6608" s="18">
        <f t="shared" si="353"/>
        <v>8</v>
      </c>
      <c r="G6608" s="56" t="s">
        <v>11799</v>
      </c>
      <c r="H6608" s="56" t="s">
        <v>11725</v>
      </c>
      <c r="I6608" s="56" t="s">
        <v>17914</v>
      </c>
      <c r="J6608" s="57">
        <v>1093155</v>
      </c>
      <c r="K6608" s="58" t="s">
        <v>11726</v>
      </c>
      <c r="L6608" s="57">
        <v>87452</v>
      </c>
      <c r="M6608" s="59">
        <f t="shared" si="351"/>
        <v>1180607</v>
      </c>
      <c r="N6608">
        <f>+VLOOKUP(C6608,'Thanh toán '!M$8228:N$9243,2,0)</f>
        <v>1180607</v>
      </c>
      <c r="O6608" s="61">
        <f t="shared" si="350"/>
        <v>0</v>
      </c>
      <c r="P6608" t="s">
        <v>25392</v>
      </c>
    </row>
    <row r="6609" spans="1:16" hidden="1" x14ac:dyDescent="0.3">
      <c r="A6609" s="43">
        <v>2023</v>
      </c>
      <c r="B6609" s="56" t="s">
        <v>20713</v>
      </c>
      <c r="C6609" s="19">
        <f t="shared" si="352"/>
        <v>51685</v>
      </c>
      <c r="D6609" s="56" t="s">
        <v>13350</v>
      </c>
      <c r="E6609" s="55">
        <v>45168</v>
      </c>
      <c r="F6609" s="18">
        <f t="shared" si="353"/>
        <v>8</v>
      </c>
      <c r="G6609" s="56" t="s">
        <v>12347</v>
      </c>
      <c r="H6609" s="56" t="s">
        <v>12348</v>
      </c>
      <c r="I6609" s="56" t="s">
        <v>12347</v>
      </c>
      <c r="J6609" s="57">
        <v>501820</v>
      </c>
      <c r="K6609" s="58" t="s">
        <v>11726</v>
      </c>
      <c r="L6609" s="57">
        <v>40146</v>
      </c>
      <c r="M6609" s="59">
        <f t="shared" si="351"/>
        <v>541966</v>
      </c>
      <c r="N6609">
        <f>+VLOOKUP(C6609,'Thanh toán '!M$8228:N$9243,2,0)</f>
        <v>541966</v>
      </c>
      <c r="O6609" s="61">
        <f t="shared" si="350"/>
        <v>0</v>
      </c>
      <c r="P6609" t="s">
        <v>25392</v>
      </c>
    </row>
    <row r="6610" spans="1:16" hidden="1" x14ac:dyDescent="0.3">
      <c r="A6610" s="43">
        <v>2023</v>
      </c>
      <c r="B6610" s="56" t="s">
        <v>20714</v>
      </c>
      <c r="C6610" s="19">
        <f t="shared" si="352"/>
        <v>51686</v>
      </c>
      <c r="D6610" s="56" t="s">
        <v>13350</v>
      </c>
      <c r="E6610" s="55">
        <v>45168</v>
      </c>
      <c r="F6610" s="18">
        <f t="shared" si="353"/>
        <v>8</v>
      </c>
      <c r="G6610" s="56" t="s">
        <v>12347</v>
      </c>
      <c r="H6610" s="56" t="s">
        <v>12348</v>
      </c>
      <c r="I6610" s="56" t="s">
        <v>12347</v>
      </c>
      <c r="J6610" s="57">
        <v>1174880</v>
      </c>
      <c r="K6610" s="58" t="s">
        <v>11726</v>
      </c>
      <c r="L6610" s="57">
        <v>93990</v>
      </c>
      <c r="M6610" s="59">
        <f t="shared" si="351"/>
        <v>1268870</v>
      </c>
      <c r="N6610">
        <f>+VLOOKUP(C6610,'Thanh toán '!M$8228:N$9243,2,0)</f>
        <v>1268870</v>
      </c>
      <c r="O6610" s="61">
        <f t="shared" si="350"/>
        <v>0</v>
      </c>
      <c r="P6610" t="s">
        <v>25392</v>
      </c>
    </row>
    <row r="6611" spans="1:16" hidden="1" x14ac:dyDescent="0.3">
      <c r="A6611" s="43">
        <v>2023</v>
      </c>
      <c r="B6611" s="56" t="s">
        <v>20715</v>
      </c>
      <c r="C6611" s="19">
        <f t="shared" si="352"/>
        <v>51687</v>
      </c>
      <c r="D6611" s="56" t="s">
        <v>13350</v>
      </c>
      <c r="E6611" s="55">
        <v>45168</v>
      </c>
      <c r="F6611" s="18">
        <f t="shared" si="353"/>
        <v>8</v>
      </c>
      <c r="G6611" s="56" t="s">
        <v>11799</v>
      </c>
      <c r="H6611" s="56" t="s">
        <v>11725</v>
      </c>
      <c r="I6611" s="56" t="s">
        <v>13625</v>
      </c>
      <c r="J6611" s="57">
        <v>371250</v>
      </c>
      <c r="K6611" s="58" t="s">
        <v>11726</v>
      </c>
      <c r="L6611" s="57">
        <v>29700</v>
      </c>
      <c r="M6611" s="59">
        <f t="shared" si="351"/>
        <v>400950</v>
      </c>
      <c r="N6611">
        <f>+VLOOKUP(C6611,'Thanh toán '!M$8228:N$9243,2,0)</f>
        <v>400950</v>
      </c>
      <c r="O6611" s="61">
        <f t="shared" si="350"/>
        <v>0</v>
      </c>
      <c r="P6611" t="s">
        <v>25392</v>
      </c>
    </row>
    <row r="6612" spans="1:16" hidden="1" x14ac:dyDescent="0.3">
      <c r="A6612" s="43">
        <v>2023</v>
      </c>
      <c r="B6612" s="56" t="s">
        <v>20716</v>
      </c>
      <c r="C6612" s="19">
        <f t="shared" si="352"/>
        <v>51688</v>
      </c>
      <c r="D6612" s="56" t="s">
        <v>13350</v>
      </c>
      <c r="E6612" s="55">
        <v>45168</v>
      </c>
      <c r="F6612" s="18">
        <f t="shared" si="353"/>
        <v>8</v>
      </c>
      <c r="G6612" s="56" t="s">
        <v>12235</v>
      </c>
      <c r="H6612" s="56" t="s">
        <v>12236</v>
      </c>
      <c r="I6612" s="56" t="s">
        <v>12235</v>
      </c>
      <c r="J6612" s="57">
        <v>293720</v>
      </c>
      <c r="K6612" s="58" t="s">
        <v>11726</v>
      </c>
      <c r="L6612" s="57">
        <v>23498</v>
      </c>
      <c r="M6612" s="59">
        <f t="shared" si="351"/>
        <v>317218</v>
      </c>
      <c r="N6612">
        <f>+VLOOKUP(C6612,'Thanh toán '!M$8228:N$9243,2,0)</f>
        <v>317218</v>
      </c>
      <c r="O6612" s="61">
        <f t="shared" si="350"/>
        <v>0</v>
      </c>
      <c r="P6612" t="s">
        <v>25392</v>
      </c>
    </row>
    <row r="6613" spans="1:16" hidden="1" x14ac:dyDescent="0.3">
      <c r="A6613" s="43">
        <v>2023</v>
      </c>
      <c r="B6613" s="56" t="s">
        <v>20717</v>
      </c>
      <c r="C6613" s="19">
        <f t="shared" si="352"/>
        <v>51689</v>
      </c>
      <c r="D6613" s="56" t="s">
        <v>13350</v>
      </c>
      <c r="E6613" s="55">
        <v>45168</v>
      </c>
      <c r="F6613" s="18">
        <f t="shared" si="353"/>
        <v>8</v>
      </c>
      <c r="G6613" s="56" t="s">
        <v>12239</v>
      </c>
      <c r="H6613" s="56" t="s">
        <v>12240</v>
      </c>
      <c r="I6613" s="56" t="s">
        <v>18228</v>
      </c>
      <c r="J6613" s="57">
        <v>1361490</v>
      </c>
      <c r="K6613" s="58" t="s">
        <v>11726</v>
      </c>
      <c r="L6613" s="57">
        <v>108919</v>
      </c>
      <c r="M6613" s="59">
        <f t="shared" si="351"/>
        <v>1470409</v>
      </c>
      <c r="N6613">
        <f>+VLOOKUP(C6613,'Thanh toán '!M$8228:N$9243,2,0)</f>
        <v>1470409</v>
      </c>
      <c r="O6613" s="61">
        <f t="shared" si="350"/>
        <v>0</v>
      </c>
      <c r="P6613" t="s">
        <v>25392</v>
      </c>
    </row>
    <row r="6614" spans="1:16" hidden="1" x14ac:dyDescent="0.3">
      <c r="A6614" s="43">
        <v>2023</v>
      </c>
      <c r="B6614" s="56" t="s">
        <v>20718</v>
      </c>
      <c r="C6614" s="19">
        <f t="shared" si="352"/>
        <v>51690</v>
      </c>
      <c r="D6614" s="56" t="s">
        <v>13350</v>
      </c>
      <c r="E6614" s="55">
        <v>45168</v>
      </c>
      <c r="F6614" s="18">
        <f t="shared" si="353"/>
        <v>8</v>
      </c>
      <c r="G6614" s="56" t="s">
        <v>12239</v>
      </c>
      <c r="H6614" s="56" t="s">
        <v>12240</v>
      </c>
      <c r="I6614" s="56" t="s">
        <v>18228</v>
      </c>
      <c r="J6614" s="57">
        <v>587440</v>
      </c>
      <c r="K6614" s="58" t="s">
        <v>11726</v>
      </c>
      <c r="L6614" s="57">
        <v>46995</v>
      </c>
      <c r="M6614" s="59">
        <f t="shared" si="351"/>
        <v>634435</v>
      </c>
      <c r="N6614">
        <f>+VLOOKUP(C6614,'Thanh toán '!M$8228:N$9243,2,0)</f>
        <v>634435</v>
      </c>
      <c r="O6614" s="61">
        <f t="shared" si="350"/>
        <v>0</v>
      </c>
      <c r="P6614" t="s">
        <v>25392</v>
      </c>
    </row>
    <row r="6615" spans="1:16" hidden="1" x14ac:dyDescent="0.3">
      <c r="A6615" s="43">
        <v>2023</v>
      </c>
      <c r="B6615" s="56" t="s">
        <v>20719</v>
      </c>
      <c r="C6615" s="19">
        <f t="shared" si="352"/>
        <v>51691</v>
      </c>
      <c r="D6615" s="56" t="s">
        <v>13350</v>
      </c>
      <c r="E6615" s="55">
        <v>45168</v>
      </c>
      <c r="F6615" s="18">
        <f t="shared" si="353"/>
        <v>8</v>
      </c>
      <c r="G6615" s="56" t="s">
        <v>12235</v>
      </c>
      <c r="H6615" s="56" t="s">
        <v>12236</v>
      </c>
      <c r="I6615" s="56" t="s">
        <v>12235</v>
      </c>
      <c r="J6615" s="57">
        <v>2073065</v>
      </c>
      <c r="K6615" s="58" t="s">
        <v>11726</v>
      </c>
      <c r="L6615" s="57">
        <v>165845</v>
      </c>
      <c r="M6615" s="59">
        <f t="shared" si="351"/>
        <v>2238910</v>
      </c>
      <c r="N6615">
        <f>+VLOOKUP(C6615,'Thanh toán '!M$8228:N$9243,2,0)</f>
        <v>2238910</v>
      </c>
      <c r="O6615" s="61">
        <f t="shared" si="350"/>
        <v>0</v>
      </c>
      <c r="P6615" t="s">
        <v>25392</v>
      </c>
    </row>
    <row r="6616" spans="1:16" hidden="1" x14ac:dyDescent="0.3">
      <c r="A6616" s="43">
        <v>2023</v>
      </c>
      <c r="B6616" s="56" t="s">
        <v>20720</v>
      </c>
      <c r="C6616" s="19">
        <f t="shared" si="352"/>
        <v>51693</v>
      </c>
      <c r="D6616" s="56" t="s">
        <v>13350</v>
      </c>
      <c r="E6616" s="55">
        <v>45168</v>
      </c>
      <c r="F6616" s="18">
        <f t="shared" si="353"/>
        <v>8</v>
      </c>
      <c r="G6616" s="56" t="s">
        <v>11799</v>
      </c>
      <c r="H6616" s="56" t="s">
        <v>11725</v>
      </c>
      <c r="I6616" s="56" t="s">
        <v>14192</v>
      </c>
      <c r="J6616" s="57">
        <v>1234865</v>
      </c>
      <c r="K6616" s="58" t="s">
        <v>11726</v>
      </c>
      <c r="L6616" s="57">
        <v>98789</v>
      </c>
      <c r="M6616" s="59">
        <f t="shared" si="351"/>
        <v>1333654</v>
      </c>
      <c r="N6616">
        <f>+VLOOKUP(C6616,'Thanh toán '!M$8228:N$9243,2,0)</f>
        <v>1333654</v>
      </c>
      <c r="O6616" s="61">
        <f t="shared" si="350"/>
        <v>0</v>
      </c>
      <c r="P6616" t="s">
        <v>25392</v>
      </c>
    </row>
    <row r="6617" spans="1:16" hidden="1" x14ac:dyDescent="0.3">
      <c r="A6617" s="43">
        <v>2023</v>
      </c>
      <c r="B6617" s="56" t="s">
        <v>20721</v>
      </c>
      <c r="C6617" s="19">
        <f t="shared" si="352"/>
        <v>51694</v>
      </c>
      <c r="D6617" s="56" t="s">
        <v>13350</v>
      </c>
      <c r="E6617" s="55">
        <v>45168</v>
      </c>
      <c r="F6617" s="18">
        <f t="shared" si="353"/>
        <v>8</v>
      </c>
      <c r="G6617" s="56" t="s">
        <v>11799</v>
      </c>
      <c r="H6617" s="56" t="s">
        <v>11725</v>
      </c>
      <c r="I6617" s="56" t="s">
        <v>13627</v>
      </c>
      <c r="J6617" s="57">
        <v>591094</v>
      </c>
      <c r="K6617" s="58" t="s">
        <v>11726</v>
      </c>
      <c r="L6617" s="57">
        <v>47288</v>
      </c>
      <c r="M6617" s="59">
        <f t="shared" si="351"/>
        <v>638382</v>
      </c>
      <c r="N6617">
        <f>+VLOOKUP(C6617,'Thanh toán '!M$8228:N$9243,2,0)</f>
        <v>638382</v>
      </c>
      <c r="O6617" s="61">
        <f t="shared" si="350"/>
        <v>0</v>
      </c>
      <c r="P6617" t="s">
        <v>25392</v>
      </c>
    </row>
    <row r="6618" spans="1:16" hidden="1" x14ac:dyDescent="0.3">
      <c r="A6618" s="43">
        <v>2023</v>
      </c>
      <c r="B6618" s="56" t="s">
        <v>20722</v>
      </c>
      <c r="C6618" s="19">
        <f t="shared" si="352"/>
        <v>51695</v>
      </c>
      <c r="D6618" s="56" t="s">
        <v>13350</v>
      </c>
      <c r="E6618" s="55">
        <v>45168</v>
      </c>
      <c r="F6618" s="18">
        <f t="shared" si="353"/>
        <v>8</v>
      </c>
      <c r="G6618" s="56" t="s">
        <v>11799</v>
      </c>
      <c r="H6618" s="56" t="s">
        <v>11725</v>
      </c>
      <c r="I6618" s="56" t="s">
        <v>13609</v>
      </c>
      <c r="J6618" s="57">
        <v>1133415</v>
      </c>
      <c r="K6618" s="58" t="s">
        <v>11726</v>
      </c>
      <c r="L6618" s="57">
        <v>90673</v>
      </c>
      <c r="M6618" s="59">
        <f t="shared" si="351"/>
        <v>1224088</v>
      </c>
      <c r="N6618">
        <f>+VLOOKUP(C6618,'Thanh toán '!M$8228:N$9243,2,0)</f>
        <v>1224088</v>
      </c>
      <c r="O6618" s="61">
        <f t="shared" si="350"/>
        <v>0</v>
      </c>
      <c r="P6618" t="s">
        <v>25392</v>
      </c>
    </row>
    <row r="6619" spans="1:16" hidden="1" x14ac:dyDescent="0.3">
      <c r="A6619" s="43">
        <v>2023</v>
      </c>
      <c r="B6619" s="56" t="s">
        <v>20723</v>
      </c>
      <c r="C6619" s="19">
        <f t="shared" si="352"/>
        <v>51696</v>
      </c>
      <c r="D6619" s="56" t="s">
        <v>13350</v>
      </c>
      <c r="E6619" s="55">
        <v>45168</v>
      </c>
      <c r="F6619" s="18">
        <f t="shared" si="353"/>
        <v>8</v>
      </c>
      <c r="G6619" s="56" t="s">
        <v>11799</v>
      </c>
      <c r="H6619" s="56" t="s">
        <v>11725</v>
      </c>
      <c r="I6619" s="56" t="s">
        <v>13354</v>
      </c>
      <c r="J6619" s="57">
        <v>1201474</v>
      </c>
      <c r="K6619" s="58" t="s">
        <v>11726</v>
      </c>
      <c r="L6619" s="57">
        <v>96118</v>
      </c>
      <c r="M6619" s="59">
        <f t="shared" si="351"/>
        <v>1297592</v>
      </c>
      <c r="N6619">
        <f>+VLOOKUP(C6619,'Thanh toán '!M$8228:N$9243,2,0)</f>
        <v>1297592</v>
      </c>
      <c r="O6619" s="61">
        <f t="shared" si="350"/>
        <v>0</v>
      </c>
      <c r="P6619" t="s">
        <v>25392</v>
      </c>
    </row>
    <row r="6620" spans="1:16" hidden="1" x14ac:dyDescent="0.3">
      <c r="A6620" s="43">
        <v>2023</v>
      </c>
      <c r="B6620" s="56" t="s">
        <v>20724</v>
      </c>
      <c r="C6620" s="19">
        <f t="shared" si="352"/>
        <v>51697</v>
      </c>
      <c r="D6620" s="56" t="s">
        <v>13350</v>
      </c>
      <c r="E6620" s="55">
        <v>45168</v>
      </c>
      <c r="F6620" s="18">
        <f t="shared" si="353"/>
        <v>8</v>
      </c>
      <c r="G6620" s="56" t="s">
        <v>11799</v>
      </c>
      <c r="H6620" s="56" t="s">
        <v>11725</v>
      </c>
      <c r="I6620" s="56" t="s">
        <v>14181</v>
      </c>
      <c r="J6620" s="57">
        <v>288762</v>
      </c>
      <c r="K6620" s="58" t="s">
        <v>11726</v>
      </c>
      <c r="L6620" s="57">
        <v>23101</v>
      </c>
      <c r="M6620" s="59">
        <f t="shared" si="351"/>
        <v>311863</v>
      </c>
      <c r="N6620">
        <f>+VLOOKUP(C6620,'Thanh toán '!M$8228:N$9243,2,0)</f>
        <v>311863</v>
      </c>
      <c r="O6620" s="61">
        <f t="shared" si="350"/>
        <v>0</v>
      </c>
      <c r="P6620" t="s">
        <v>25392</v>
      </c>
    </row>
    <row r="6621" spans="1:16" hidden="1" x14ac:dyDescent="0.3">
      <c r="A6621" s="43">
        <v>2023</v>
      </c>
      <c r="B6621" s="56" t="s">
        <v>20725</v>
      </c>
      <c r="C6621" s="19">
        <f t="shared" si="352"/>
        <v>51698</v>
      </c>
      <c r="D6621" s="56" t="s">
        <v>13350</v>
      </c>
      <c r="E6621" s="55">
        <v>45168</v>
      </c>
      <c r="F6621" s="18">
        <f t="shared" si="353"/>
        <v>8</v>
      </c>
      <c r="G6621" s="56" t="s">
        <v>11799</v>
      </c>
      <c r="H6621" s="56" t="s">
        <v>11725</v>
      </c>
      <c r="I6621" s="56" t="s">
        <v>14974</v>
      </c>
      <c r="J6621" s="57">
        <v>926763</v>
      </c>
      <c r="K6621" s="58" t="s">
        <v>11726</v>
      </c>
      <c r="L6621" s="57">
        <v>74141</v>
      </c>
      <c r="M6621" s="59">
        <f t="shared" si="351"/>
        <v>1000904</v>
      </c>
      <c r="N6621">
        <f>+VLOOKUP(C6621,'Thanh toán '!M$8228:N$9243,2,0)</f>
        <v>1000904</v>
      </c>
      <c r="O6621" s="61">
        <f t="shared" si="350"/>
        <v>0</v>
      </c>
      <c r="P6621" t="s">
        <v>25392</v>
      </c>
    </row>
    <row r="6622" spans="1:16" hidden="1" x14ac:dyDescent="0.3">
      <c r="A6622" s="43">
        <v>2023</v>
      </c>
      <c r="B6622" s="56" t="s">
        <v>20726</v>
      </c>
      <c r="C6622" s="19">
        <f t="shared" si="352"/>
        <v>51699</v>
      </c>
      <c r="D6622" s="56" t="s">
        <v>13350</v>
      </c>
      <c r="E6622" s="55">
        <v>45168</v>
      </c>
      <c r="F6622" s="18">
        <f t="shared" si="353"/>
        <v>8</v>
      </c>
      <c r="G6622" s="56" t="s">
        <v>12403</v>
      </c>
      <c r="H6622" s="56" t="s">
        <v>12404</v>
      </c>
      <c r="I6622" s="56" t="s">
        <v>12403</v>
      </c>
      <c r="J6622" s="57">
        <v>1652440</v>
      </c>
      <c r="K6622" s="58" t="s">
        <v>11726</v>
      </c>
      <c r="L6622" s="57">
        <v>132195</v>
      </c>
      <c r="M6622" s="59">
        <f t="shared" si="351"/>
        <v>1784635</v>
      </c>
      <c r="N6622">
        <f>+VLOOKUP(C6622,'Thanh toán '!M$8228:N$9243,2,0)</f>
        <v>1784635</v>
      </c>
      <c r="O6622" s="61">
        <f t="shared" si="350"/>
        <v>0</v>
      </c>
      <c r="P6622" t="s">
        <v>25392</v>
      </c>
    </row>
    <row r="6623" spans="1:16" hidden="1" x14ac:dyDescent="0.3">
      <c r="A6623" s="43">
        <v>2023</v>
      </c>
      <c r="B6623" s="56" t="s">
        <v>20727</v>
      </c>
      <c r="C6623" s="19">
        <f t="shared" si="352"/>
        <v>51700</v>
      </c>
      <c r="D6623" s="56" t="s">
        <v>13350</v>
      </c>
      <c r="E6623" s="55">
        <v>45168</v>
      </c>
      <c r="F6623" s="18">
        <f t="shared" si="353"/>
        <v>8</v>
      </c>
      <c r="G6623" s="56" t="s">
        <v>12407</v>
      </c>
      <c r="H6623" s="56" t="s">
        <v>12408</v>
      </c>
      <c r="I6623" s="56" t="s">
        <v>12407</v>
      </c>
      <c r="J6623" s="57">
        <v>352464</v>
      </c>
      <c r="K6623" s="58" t="s">
        <v>11726</v>
      </c>
      <c r="L6623" s="57">
        <v>28197</v>
      </c>
      <c r="M6623" s="59">
        <f t="shared" si="351"/>
        <v>380661</v>
      </c>
      <c r="N6623">
        <f>+VLOOKUP(C6623,'Thanh toán '!M$8228:N$9243,2,0)</f>
        <v>380661</v>
      </c>
      <c r="O6623" s="61">
        <f t="shared" si="350"/>
        <v>0</v>
      </c>
      <c r="P6623" t="s">
        <v>25392</v>
      </c>
    </row>
    <row r="6624" spans="1:16" hidden="1" x14ac:dyDescent="0.3">
      <c r="A6624" s="43">
        <v>2023</v>
      </c>
      <c r="B6624" s="56" t="s">
        <v>20728</v>
      </c>
      <c r="C6624" s="19">
        <f t="shared" si="352"/>
        <v>51701</v>
      </c>
      <c r="D6624" s="56" t="s">
        <v>13350</v>
      </c>
      <c r="E6624" s="55">
        <v>45168</v>
      </c>
      <c r="F6624" s="18">
        <f t="shared" si="353"/>
        <v>8</v>
      </c>
      <c r="G6624" s="56" t="s">
        <v>12403</v>
      </c>
      <c r="H6624" s="56" t="s">
        <v>12404</v>
      </c>
      <c r="I6624" s="56" t="s">
        <v>12403</v>
      </c>
      <c r="J6624" s="57">
        <v>352464</v>
      </c>
      <c r="K6624" s="58" t="s">
        <v>11726</v>
      </c>
      <c r="L6624" s="57">
        <v>28197</v>
      </c>
      <c r="M6624" s="59">
        <f t="shared" si="351"/>
        <v>380661</v>
      </c>
      <c r="N6624">
        <f>+VLOOKUP(C6624,'Thanh toán '!M$8228:N$9243,2,0)</f>
        <v>380661</v>
      </c>
      <c r="O6624" s="61">
        <f t="shared" si="350"/>
        <v>0</v>
      </c>
      <c r="P6624" t="s">
        <v>25392</v>
      </c>
    </row>
    <row r="6625" spans="1:17" hidden="1" x14ac:dyDescent="0.3">
      <c r="A6625" s="43">
        <v>2023</v>
      </c>
      <c r="B6625" s="56" t="s">
        <v>20729</v>
      </c>
      <c r="C6625" s="19">
        <f t="shared" si="352"/>
        <v>51705</v>
      </c>
      <c r="D6625" s="56" t="s">
        <v>13350</v>
      </c>
      <c r="E6625" s="55">
        <v>45168</v>
      </c>
      <c r="F6625" s="18">
        <f t="shared" si="353"/>
        <v>8</v>
      </c>
      <c r="G6625" s="56" t="s">
        <v>11799</v>
      </c>
      <c r="H6625" s="56" t="s">
        <v>11725</v>
      </c>
      <c r="I6625" s="56" t="s">
        <v>13368</v>
      </c>
      <c r="J6625" s="57">
        <v>370839</v>
      </c>
      <c r="K6625" s="58" t="s">
        <v>11726</v>
      </c>
      <c r="L6625" s="57">
        <v>29667</v>
      </c>
      <c r="M6625" s="59">
        <f t="shared" si="351"/>
        <v>400506</v>
      </c>
      <c r="N6625">
        <f>+VLOOKUP(C6625,'Thanh toán '!M$8228:N$9243,2,0)</f>
        <v>400506</v>
      </c>
      <c r="O6625" s="61">
        <f t="shared" si="350"/>
        <v>0</v>
      </c>
      <c r="P6625" t="s">
        <v>25392</v>
      </c>
    </row>
    <row r="6626" spans="1:17" hidden="1" x14ac:dyDescent="0.3">
      <c r="A6626" s="43">
        <v>2023</v>
      </c>
      <c r="B6626" s="56" t="s">
        <v>20730</v>
      </c>
      <c r="C6626" s="19">
        <f t="shared" si="352"/>
        <v>51709</v>
      </c>
      <c r="D6626" s="56" t="s">
        <v>13350</v>
      </c>
      <c r="E6626" s="55">
        <v>45168</v>
      </c>
      <c r="F6626" s="18">
        <f t="shared" si="353"/>
        <v>8</v>
      </c>
      <c r="G6626" s="56" t="s">
        <v>11799</v>
      </c>
      <c r="H6626" s="56" t="s">
        <v>11725</v>
      </c>
      <c r="I6626" s="56" t="s">
        <v>13597</v>
      </c>
      <c r="J6626" s="57">
        <v>922445</v>
      </c>
      <c r="K6626" s="58" t="s">
        <v>11726</v>
      </c>
      <c r="L6626" s="57">
        <v>73796</v>
      </c>
      <c r="M6626" s="59">
        <f t="shared" si="351"/>
        <v>996241</v>
      </c>
      <c r="O6626" s="61"/>
      <c r="P6626">
        <f>+VLOOKUP(C6626,'Thanh toán '!M$9366:N$10360,2,0)</f>
        <v>996241</v>
      </c>
      <c r="Q6626" s="61">
        <f>+P6626-M6626</f>
        <v>0</v>
      </c>
    </row>
    <row r="6627" spans="1:17" hidden="1" x14ac:dyDescent="0.3">
      <c r="A6627" s="43">
        <v>2023</v>
      </c>
      <c r="B6627" s="56" t="s">
        <v>20731</v>
      </c>
      <c r="C6627" s="19">
        <f t="shared" si="352"/>
        <v>51710</v>
      </c>
      <c r="D6627" s="56" t="s">
        <v>13350</v>
      </c>
      <c r="E6627" s="55">
        <v>45168</v>
      </c>
      <c r="F6627" s="18">
        <f t="shared" si="353"/>
        <v>8</v>
      </c>
      <c r="G6627" s="56" t="s">
        <v>11799</v>
      </c>
      <c r="H6627" s="56" t="s">
        <v>11725</v>
      </c>
      <c r="I6627" s="56" t="s">
        <v>13528</v>
      </c>
      <c r="J6627" s="57">
        <v>618065</v>
      </c>
      <c r="K6627" s="58" t="s">
        <v>11726</v>
      </c>
      <c r="L6627" s="57">
        <v>49445</v>
      </c>
      <c r="M6627" s="59">
        <f t="shared" si="351"/>
        <v>667510</v>
      </c>
      <c r="N6627">
        <f>+VLOOKUP(C6627,'Thanh toán '!M$8228:N$9243,2,0)</f>
        <v>667510</v>
      </c>
      <c r="O6627" s="61">
        <f t="shared" ref="O6627:O6651" si="354">+N6627-M6627</f>
        <v>0</v>
      </c>
      <c r="P6627" t="s">
        <v>25392</v>
      </c>
    </row>
    <row r="6628" spans="1:17" hidden="1" x14ac:dyDescent="0.3">
      <c r="A6628" s="43">
        <v>2023</v>
      </c>
      <c r="B6628" s="56" t="s">
        <v>20732</v>
      </c>
      <c r="C6628" s="19">
        <f t="shared" si="352"/>
        <v>51711</v>
      </c>
      <c r="D6628" s="56" t="s">
        <v>13350</v>
      </c>
      <c r="E6628" s="55">
        <v>45168</v>
      </c>
      <c r="F6628" s="18">
        <f t="shared" si="353"/>
        <v>8</v>
      </c>
      <c r="G6628" s="56" t="s">
        <v>11799</v>
      </c>
      <c r="H6628" s="56" t="s">
        <v>11725</v>
      </c>
      <c r="I6628" s="56" t="s">
        <v>13530</v>
      </c>
      <c r="J6628" s="57">
        <v>370839</v>
      </c>
      <c r="K6628" s="58" t="s">
        <v>11726</v>
      </c>
      <c r="L6628" s="57">
        <v>29667</v>
      </c>
      <c r="M6628" s="59">
        <f t="shared" si="351"/>
        <v>400506</v>
      </c>
      <c r="N6628">
        <f>+VLOOKUP(C6628,'Thanh toán '!M$8228:N$9243,2,0)</f>
        <v>400506</v>
      </c>
      <c r="O6628" s="61">
        <f t="shared" si="354"/>
        <v>0</v>
      </c>
      <c r="P6628" t="s">
        <v>25392</v>
      </c>
    </row>
    <row r="6629" spans="1:17" hidden="1" x14ac:dyDescent="0.3">
      <c r="A6629" s="43">
        <v>2023</v>
      </c>
      <c r="B6629" s="56" t="s">
        <v>20733</v>
      </c>
      <c r="C6629" s="19">
        <f t="shared" si="352"/>
        <v>51712</v>
      </c>
      <c r="D6629" s="56" t="s">
        <v>13350</v>
      </c>
      <c r="E6629" s="55">
        <v>45168</v>
      </c>
      <c r="F6629" s="18">
        <f t="shared" si="353"/>
        <v>8</v>
      </c>
      <c r="G6629" s="56" t="s">
        <v>11799</v>
      </c>
      <c r="H6629" s="56" t="s">
        <v>11725</v>
      </c>
      <c r="I6629" s="56" t="s">
        <v>13526</v>
      </c>
      <c r="J6629" s="57">
        <v>922445</v>
      </c>
      <c r="K6629" s="58" t="s">
        <v>11726</v>
      </c>
      <c r="L6629" s="57">
        <v>73796</v>
      </c>
      <c r="M6629" s="59">
        <f t="shared" si="351"/>
        <v>996241</v>
      </c>
      <c r="N6629">
        <f>+VLOOKUP(C6629,'Thanh toán '!M$8228:N$9243,2,0)</f>
        <v>996241</v>
      </c>
      <c r="O6629" s="61">
        <f t="shared" si="354"/>
        <v>0</v>
      </c>
      <c r="P6629" t="s">
        <v>25392</v>
      </c>
    </row>
    <row r="6630" spans="1:17" hidden="1" x14ac:dyDescent="0.3">
      <c r="A6630" s="43">
        <v>2023</v>
      </c>
      <c r="B6630" s="56" t="s">
        <v>20734</v>
      </c>
      <c r="C6630" s="19">
        <f t="shared" si="352"/>
        <v>51713</v>
      </c>
      <c r="D6630" s="56" t="s">
        <v>13350</v>
      </c>
      <c r="E6630" s="55">
        <v>45168</v>
      </c>
      <c r="F6630" s="18">
        <f t="shared" si="353"/>
        <v>8</v>
      </c>
      <c r="G6630" s="56" t="s">
        <v>11799</v>
      </c>
      <c r="H6630" s="56" t="s">
        <v>11725</v>
      </c>
      <c r="I6630" s="56" t="s">
        <v>13880</v>
      </c>
      <c r="J6630" s="57">
        <v>521796</v>
      </c>
      <c r="K6630" s="58" t="s">
        <v>11726</v>
      </c>
      <c r="L6630" s="57">
        <v>41744</v>
      </c>
      <c r="M6630" s="59">
        <f t="shared" si="351"/>
        <v>563540</v>
      </c>
      <c r="N6630">
        <f>+VLOOKUP(C6630,'Thanh toán '!M$8228:N$9243,2,0)</f>
        <v>563540</v>
      </c>
      <c r="O6630" s="61">
        <f t="shared" si="354"/>
        <v>0</v>
      </c>
      <c r="P6630" t="s">
        <v>25392</v>
      </c>
    </row>
    <row r="6631" spans="1:17" hidden="1" x14ac:dyDescent="0.3">
      <c r="A6631" s="43">
        <v>2023</v>
      </c>
      <c r="B6631" s="56" t="s">
        <v>20735</v>
      </c>
      <c r="C6631" s="19">
        <f t="shared" si="352"/>
        <v>51714</v>
      </c>
      <c r="D6631" s="56" t="s">
        <v>13350</v>
      </c>
      <c r="E6631" s="55">
        <v>45168</v>
      </c>
      <c r="F6631" s="18">
        <f t="shared" si="353"/>
        <v>8</v>
      </c>
      <c r="G6631" s="56" t="s">
        <v>11799</v>
      </c>
      <c r="H6631" s="56" t="s">
        <v>11725</v>
      </c>
      <c r="I6631" s="56" t="s">
        <v>13405</v>
      </c>
      <c r="J6631" s="57">
        <v>1173355</v>
      </c>
      <c r="K6631" s="58" t="s">
        <v>11726</v>
      </c>
      <c r="L6631" s="57">
        <v>93868</v>
      </c>
      <c r="M6631" s="59">
        <f t="shared" si="351"/>
        <v>1267223</v>
      </c>
      <c r="N6631">
        <f>+VLOOKUP(C6631,'Thanh toán '!M$8228:N$9243,2,0)</f>
        <v>1267223</v>
      </c>
      <c r="O6631" s="61">
        <f t="shared" si="354"/>
        <v>0</v>
      </c>
      <c r="P6631" t="s">
        <v>25392</v>
      </c>
    </row>
    <row r="6632" spans="1:17" hidden="1" x14ac:dyDescent="0.3">
      <c r="A6632" s="43">
        <v>2023</v>
      </c>
      <c r="B6632" s="56" t="s">
        <v>20736</v>
      </c>
      <c r="C6632" s="19">
        <f t="shared" si="352"/>
        <v>51716</v>
      </c>
      <c r="D6632" s="56" t="s">
        <v>13350</v>
      </c>
      <c r="E6632" s="55">
        <v>45168</v>
      </c>
      <c r="F6632" s="18">
        <f t="shared" si="353"/>
        <v>8</v>
      </c>
      <c r="G6632" s="56" t="s">
        <v>12322</v>
      </c>
      <c r="H6632" s="56" t="s">
        <v>12323</v>
      </c>
      <c r="I6632" s="56" t="s">
        <v>20737</v>
      </c>
      <c r="J6632" s="57">
        <v>352464</v>
      </c>
      <c r="K6632" s="58" t="s">
        <v>11726</v>
      </c>
      <c r="L6632" s="57">
        <v>28197</v>
      </c>
      <c r="M6632" s="59">
        <f t="shared" si="351"/>
        <v>380661</v>
      </c>
      <c r="N6632">
        <f>+VLOOKUP(C6632,'Thanh toán '!M$8228:N$9243,2,0)</f>
        <v>380661</v>
      </c>
      <c r="O6632" s="61">
        <f t="shared" si="354"/>
        <v>0</v>
      </c>
      <c r="P6632" t="s">
        <v>25392</v>
      </c>
    </row>
    <row r="6633" spans="1:17" hidden="1" x14ac:dyDescent="0.3">
      <c r="A6633" s="43">
        <v>2023</v>
      </c>
      <c r="B6633" s="56" t="s">
        <v>20738</v>
      </c>
      <c r="C6633" s="19">
        <f t="shared" si="352"/>
        <v>51717</v>
      </c>
      <c r="D6633" s="56" t="s">
        <v>13350</v>
      </c>
      <c r="E6633" s="55">
        <v>45168</v>
      </c>
      <c r="F6633" s="18">
        <f t="shared" si="353"/>
        <v>8</v>
      </c>
      <c r="G6633" s="56" t="s">
        <v>12354</v>
      </c>
      <c r="H6633" s="56" t="s">
        <v>12355</v>
      </c>
      <c r="I6633" s="56" t="s">
        <v>12354</v>
      </c>
      <c r="J6633" s="57">
        <v>2937200</v>
      </c>
      <c r="K6633" s="58" t="s">
        <v>11726</v>
      </c>
      <c r="L6633" s="57">
        <v>234976</v>
      </c>
      <c r="M6633" s="59">
        <f t="shared" si="351"/>
        <v>3172176</v>
      </c>
      <c r="N6633">
        <f>+VLOOKUP(C6633,'Thanh toán '!M$8228:N$9243,2,0)</f>
        <v>3172176</v>
      </c>
      <c r="O6633" s="61">
        <f t="shared" si="354"/>
        <v>0</v>
      </c>
      <c r="P6633" t="s">
        <v>25392</v>
      </c>
    </row>
    <row r="6634" spans="1:17" hidden="1" x14ac:dyDescent="0.3">
      <c r="A6634" s="43">
        <v>2023</v>
      </c>
      <c r="B6634" s="56" t="s">
        <v>12108</v>
      </c>
      <c r="C6634" s="19">
        <f t="shared" si="352"/>
        <v>51718</v>
      </c>
      <c r="D6634" s="56" t="s">
        <v>13350</v>
      </c>
      <c r="E6634" s="55">
        <v>45168</v>
      </c>
      <c r="F6634" s="18">
        <f t="shared" si="353"/>
        <v>8</v>
      </c>
      <c r="G6634" s="56" t="s">
        <v>12448</v>
      </c>
      <c r="H6634" s="56" t="s">
        <v>12449</v>
      </c>
      <c r="I6634" s="56" t="s">
        <v>12448</v>
      </c>
      <c r="J6634" s="57">
        <v>352464</v>
      </c>
      <c r="K6634" s="58" t="s">
        <v>11726</v>
      </c>
      <c r="L6634" s="57">
        <v>28197</v>
      </c>
      <c r="M6634" s="59">
        <f t="shared" si="351"/>
        <v>380661</v>
      </c>
      <c r="N6634">
        <f>+VLOOKUP(C6634,'Thanh toán '!M$8228:N$9243,2,0)</f>
        <v>380661</v>
      </c>
      <c r="O6634" s="61">
        <f t="shared" si="354"/>
        <v>0</v>
      </c>
      <c r="P6634" t="s">
        <v>25392</v>
      </c>
    </row>
    <row r="6635" spans="1:17" hidden="1" x14ac:dyDescent="0.3">
      <c r="A6635" s="43">
        <v>2023</v>
      </c>
      <c r="B6635" s="56" t="s">
        <v>20739</v>
      </c>
      <c r="C6635" s="19">
        <f t="shared" si="352"/>
        <v>51719</v>
      </c>
      <c r="D6635" s="56" t="s">
        <v>13350</v>
      </c>
      <c r="E6635" s="55">
        <v>45168</v>
      </c>
      <c r="F6635" s="18">
        <f t="shared" si="353"/>
        <v>8</v>
      </c>
      <c r="G6635" s="56" t="s">
        <v>11799</v>
      </c>
      <c r="H6635" s="56" t="s">
        <v>11725</v>
      </c>
      <c r="I6635" s="56" t="s">
        <v>13896</v>
      </c>
      <c r="J6635" s="57">
        <v>567883</v>
      </c>
      <c r="K6635" s="58" t="s">
        <v>11726</v>
      </c>
      <c r="L6635" s="57">
        <v>45431</v>
      </c>
      <c r="M6635" s="59">
        <f t="shared" si="351"/>
        <v>613314</v>
      </c>
      <c r="N6635">
        <f>+VLOOKUP(C6635,'Thanh toán '!M$8228:N$9243,2,0)</f>
        <v>613314</v>
      </c>
      <c r="O6635" s="61">
        <f t="shared" si="354"/>
        <v>0</v>
      </c>
      <c r="P6635" t="s">
        <v>25392</v>
      </c>
    </row>
    <row r="6636" spans="1:17" hidden="1" x14ac:dyDescent="0.3">
      <c r="A6636" s="43">
        <v>2023</v>
      </c>
      <c r="B6636" s="56" t="s">
        <v>20740</v>
      </c>
      <c r="C6636" s="19">
        <f t="shared" si="352"/>
        <v>51720</v>
      </c>
      <c r="D6636" s="56" t="s">
        <v>13350</v>
      </c>
      <c r="E6636" s="55">
        <v>45168</v>
      </c>
      <c r="F6636" s="18">
        <f t="shared" si="353"/>
        <v>8</v>
      </c>
      <c r="G6636" s="56" t="s">
        <v>11799</v>
      </c>
      <c r="H6636" s="56" t="s">
        <v>11725</v>
      </c>
      <c r="I6636" s="56" t="s">
        <v>13885</v>
      </c>
      <c r="J6636" s="57">
        <v>250910</v>
      </c>
      <c r="K6636" s="58" t="s">
        <v>11726</v>
      </c>
      <c r="L6636" s="57">
        <v>20073</v>
      </c>
      <c r="M6636" s="59">
        <f t="shared" si="351"/>
        <v>270983</v>
      </c>
      <c r="N6636">
        <f>+VLOOKUP(C6636,'Thanh toán '!M$8228:N$9243,2,0)</f>
        <v>270983</v>
      </c>
      <c r="O6636" s="61">
        <f t="shared" si="354"/>
        <v>0</v>
      </c>
      <c r="P6636" t="s">
        <v>25392</v>
      </c>
    </row>
    <row r="6637" spans="1:17" hidden="1" x14ac:dyDescent="0.3">
      <c r="A6637" s="43">
        <v>2023</v>
      </c>
      <c r="B6637" s="56" t="s">
        <v>20741</v>
      </c>
      <c r="C6637" s="19">
        <f t="shared" si="352"/>
        <v>51721</v>
      </c>
      <c r="D6637" s="56" t="s">
        <v>13350</v>
      </c>
      <c r="E6637" s="55">
        <v>45168</v>
      </c>
      <c r="F6637" s="18">
        <f t="shared" si="353"/>
        <v>8</v>
      </c>
      <c r="G6637" s="56" t="s">
        <v>11799</v>
      </c>
      <c r="H6637" s="56" t="s">
        <v>11725</v>
      </c>
      <c r="I6637" s="56" t="s">
        <v>13898</v>
      </c>
      <c r="J6637" s="57">
        <v>763066</v>
      </c>
      <c r="K6637" s="58" t="s">
        <v>11726</v>
      </c>
      <c r="L6637" s="57">
        <v>61045</v>
      </c>
      <c r="M6637" s="59">
        <f t="shared" si="351"/>
        <v>824111</v>
      </c>
      <c r="N6637">
        <f>+VLOOKUP(C6637,'Thanh toán '!M$8228:N$9243,2,0)</f>
        <v>824111</v>
      </c>
      <c r="O6637" s="61">
        <f t="shared" si="354"/>
        <v>0</v>
      </c>
      <c r="P6637" t="s">
        <v>25392</v>
      </c>
    </row>
    <row r="6638" spans="1:17" hidden="1" x14ac:dyDescent="0.3">
      <c r="A6638" s="43">
        <v>2023</v>
      </c>
      <c r="B6638" s="56" t="s">
        <v>20742</v>
      </c>
      <c r="C6638" s="19">
        <f t="shared" si="352"/>
        <v>51722</v>
      </c>
      <c r="D6638" s="56" t="s">
        <v>13350</v>
      </c>
      <c r="E6638" s="55">
        <v>45168</v>
      </c>
      <c r="F6638" s="18">
        <f t="shared" si="353"/>
        <v>8</v>
      </c>
      <c r="G6638" s="56" t="s">
        <v>11838</v>
      </c>
      <c r="H6638" s="56" t="s">
        <v>11839</v>
      </c>
      <c r="I6638" s="56" t="s">
        <v>17272</v>
      </c>
      <c r="J6638" s="57">
        <v>1759262</v>
      </c>
      <c r="K6638" s="58" t="s">
        <v>11726</v>
      </c>
      <c r="L6638" s="57">
        <v>140741</v>
      </c>
      <c r="M6638" s="59">
        <f t="shared" si="351"/>
        <v>1900003</v>
      </c>
      <c r="N6638">
        <f>+VLOOKUP(C6638,'Thanh toán '!M$8228:N$9243,2,0)</f>
        <v>1900003</v>
      </c>
      <c r="O6638" s="61">
        <f t="shared" si="354"/>
        <v>0</v>
      </c>
      <c r="P6638" t="s">
        <v>25392</v>
      </c>
    </row>
    <row r="6639" spans="1:17" hidden="1" x14ac:dyDescent="0.3">
      <c r="A6639" s="43">
        <v>2023</v>
      </c>
      <c r="B6639" s="56" t="s">
        <v>20743</v>
      </c>
      <c r="C6639" s="19">
        <f t="shared" si="352"/>
        <v>51723</v>
      </c>
      <c r="D6639" s="56" t="s">
        <v>13350</v>
      </c>
      <c r="E6639" s="55">
        <v>45168</v>
      </c>
      <c r="F6639" s="18">
        <f t="shared" si="353"/>
        <v>8</v>
      </c>
      <c r="G6639" s="56" t="s">
        <v>11838</v>
      </c>
      <c r="H6639" s="56" t="s">
        <v>11839</v>
      </c>
      <c r="I6639" s="56" t="s">
        <v>13459</v>
      </c>
      <c r="J6639" s="57">
        <v>2232077</v>
      </c>
      <c r="K6639" s="58" t="s">
        <v>11726</v>
      </c>
      <c r="L6639" s="57">
        <v>178566</v>
      </c>
      <c r="M6639" s="59">
        <f t="shared" si="351"/>
        <v>2410643</v>
      </c>
      <c r="N6639">
        <f>+VLOOKUP(C6639,'Thanh toán '!M$8228:N$9243,2,0)</f>
        <v>2410643</v>
      </c>
      <c r="O6639" s="61">
        <f t="shared" si="354"/>
        <v>0</v>
      </c>
      <c r="P6639" t="s">
        <v>25392</v>
      </c>
    </row>
    <row r="6640" spans="1:17" hidden="1" x14ac:dyDescent="0.3">
      <c r="A6640" s="43">
        <v>2023</v>
      </c>
      <c r="B6640" s="56" t="s">
        <v>20744</v>
      </c>
      <c r="C6640" s="19">
        <f t="shared" si="352"/>
        <v>51724</v>
      </c>
      <c r="D6640" s="56" t="s">
        <v>13350</v>
      </c>
      <c r="E6640" s="55">
        <v>45168</v>
      </c>
      <c r="F6640" s="18">
        <f t="shared" si="353"/>
        <v>8</v>
      </c>
      <c r="G6640" s="56" t="s">
        <v>12509</v>
      </c>
      <c r="H6640" s="56" t="s">
        <v>12510</v>
      </c>
      <c r="I6640" s="56" t="s">
        <v>12509</v>
      </c>
      <c r="J6640" s="57">
        <v>293720</v>
      </c>
      <c r="K6640" s="58" t="s">
        <v>11726</v>
      </c>
      <c r="L6640" s="57">
        <v>23498</v>
      </c>
      <c r="M6640" s="59">
        <f t="shared" si="351"/>
        <v>317218</v>
      </c>
      <c r="N6640">
        <f>+VLOOKUP(C6640,'Thanh toán '!M$8228:N$9243,2,0)</f>
        <v>317218</v>
      </c>
      <c r="O6640" s="61">
        <f t="shared" si="354"/>
        <v>0</v>
      </c>
      <c r="P6640" t="s">
        <v>25392</v>
      </c>
    </row>
    <row r="6641" spans="1:17" hidden="1" x14ac:dyDescent="0.3">
      <c r="A6641" s="43">
        <v>2023</v>
      </c>
      <c r="B6641" s="56" t="s">
        <v>20745</v>
      </c>
      <c r="C6641" s="19">
        <f t="shared" si="352"/>
        <v>51725</v>
      </c>
      <c r="D6641" s="56" t="s">
        <v>13350</v>
      </c>
      <c r="E6641" s="55">
        <v>45168</v>
      </c>
      <c r="F6641" s="18">
        <f t="shared" si="353"/>
        <v>8</v>
      </c>
      <c r="G6641" s="56" t="s">
        <v>11799</v>
      </c>
      <c r="H6641" s="56" t="s">
        <v>11725</v>
      </c>
      <c r="I6641" s="56" t="s">
        <v>14096</v>
      </c>
      <c r="J6641" s="57">
        <v>804377</v>
      </c>
      <c r="K6641" s="58" t="s">
        <v>11726</v>
      </c>
      <c r="L6641" s="57">
        <v>64350</v>
      </c>
      <c r="M6641" s="59">
        <f t="shared" si="351"/>
        <v>868727</v>
      </c>
      <c r="N6641">
        <f>+VLOOKUP(C6641,'Thanh toán '!M$8228:N$9243,2,0)</f>
        <v>868727</v>
      </c>
      <c r="O6641" s="61">
        <f t="shared" si="354"/>
        <v>0</v>
      </c>
      <c r="P6641" t="s">
        <v>25392</v>
      </c>
    </row>
    <row r="6642" spans="1:17" hidden="1" x14ac:dyDescent="0.3">
      <c r="A6642" s="43">
        <v>2023</v>
      </c>
      <c r="B6642" s="56" t="s">
        <v>20746</v>
      </c>
      <c r="C6642" s="19">
        <f t="shared" si="352"/>
        <v>51728</v>
      </c>
      <c r="D6642" s="56" t="s">
        <v>13350</v>
      </c>
      <c r="E6642" s="55">
        <v>45168</v>
      </c>
      <c r="F6642" s="18">
        <f t="shared" si="353"/>
        <v>8</v>
      </c>
      <c r="G6642" s="56" t="s">
        <v>11799</v>
      </c>
      <c r="H6642" s="56" t="s">
        <v>11725</v>
      </c>
      <c r="I6642" s="56" t="s">
        <v>14090</v>
      </c>
      <c r="J6642" s="57">
        <v>367155</v>
      </c>
      <c r="K6642" s="58" t="s">
        <v>11726</v>
      </c>
      <c r="L6642" s="57">
        <v>29372</v>
      </c>
      <c r="M6642" s="59">
        <f t="shared" si="351"/>
        <v>396527</v>
      </c>
      <c r="N6642">
        <f>+VLOOKUP(C6642,'Thanh toán '!M$8228:N$9243,2,0)</f>
        <v>396527</v>
      </c>
      <c r="O6642" s="61">
        <f t="shared" si="354"/>
        <v>0</v>
      </c>
      <c r="P6642" t="s">
        <v>25392</v>
      </c>
    </row>
    <row r="6643" spans="1:17" hidden="1" x14ac:dyDescent="0.3">
      <c r="A6643" s="43">
        <v>2023</v>
      </c>
      <c r="B6643" s="56" t="s">
        <v>20747</v>
      </c>
      <c r="C6643" s="19">
        <f t="shared" si="352"/>
        <v>51729</v>
      </c>
      <c r="D6643" s="56" t="s">
        <v>13350</v>
      </c>
      <c r="E6643" s="55">
        <v>45168</v>
      </c>
      <c r="F6643" s="18">
        <f t="shared" si="353"/>
        <v>8</v>
      </c>
      <c r="G6643" s="56" t="s">
        <v>11799</v>
      </c>
      <c r="H6643" s="56" t="s">
        <v>11725</v>
      </c>
      <c r="I6643" s="56" t="s">
        <v>14086</v>
      </c>
      <c r="J6643" s="57">
        <v>1692580</v>
      </c>
      <c r="K6643" s="58" t="s">
        <v>11726</v>
      </c>
      <c r="L6643" s="57">
        <v>135406</v>
      </c>
      <c r="M6643" s="59">
        <f t="shared" si="351"/>
        <v>1827986</v>
      </c>
      <c r="N6643">
        <f>+VLOOKUP(C6643,'Thanh toán '!M$8228:N$9243,2,0)</f>
        <v>1827986</v>
      </c>
      <c r="O6643" s="61">
        <f t="shared" si="354"/>
        <v>0</v>
      </c>
      <c r="P6643" t="s">
        <v>25392</v>
      </c>
    </row>
    <row r="6644" spans="1:17" hidden="1" x14ac:dyDescent="0.3">
      <c r="A6644" s="43">
        <v>2023</v>
      </c>
      <c r="B6644" s="56" t="s">
        <v>20748</v>
      </c>
      <c r="C6644" s="19">
        <f t="shared" si="352"/>
        <v>51733</v>
      </c>
      <c r="D6644" s="56" t="s">
        <v>13350</v>
      </c>
      <c r="E6644" s="55">
        <v>45168</v>
      </c>
      <c r="F6644" s="18">
        <f t="shared" si="353"/>
        <v>8</v>
      </c>
      <c r="G6644" s="56" t="s">
        <v>12333</v>
      </c>
      <c r="H6644" s="56" t="s">
        <v>12334</v>
      </c>
      <c r="I6644" s="56" t="s">
        <v>12333</v>
      </c>
      <c r="J6644" s="57">
        <v>881160</v>
      </c>
      <c r="K6644" s="58" t="s">
        <v>11726</v>
      </c>
      <c r="L6644" s="57">
        <v>70493</v>
      </c>
      <c r="M6644" s="59">
        <f t="shared" si="351"/>
        <v>951653</v>
      </c>
      <c r="N6644">
        <f>+VLOOKUP(C6644,'Thanh toán '!M$8228:N$9243,2,0)</f>
        <v>951653</v>
      </c>
      <c r="O6644" s="61">
        <f t="shared" si="354"/>
        <v>0</v>
      </c>
      <c r="P6644" t="s">
        <v>25392</v>
      </c>
    </row>
    <row r="6645" spans="1:17" hidden="1" x14ac:dyDescent="0.3">
      <c r="A6645" s="43">
        <v>2023</v>
      </c>
      <c r="B6645" s="56" t="s">
        <v>20749</v>
      </c>
      <c r="C6645" s="19">
        <f t="shared" si="352"/>
        <v>51735</v>
      </c>
      <c r="D6645" s="56" t="s">
        <v>13350</v>
      </c>
      <c r="E6645" s="55">
        <v>45168</v>
      </c>
      <c r="F6645" s="18">
        <f t="shared" si="353"/>
        <v>8</v>
      </c>
      <c r="G6645" s="56" t="s">
        <v>12333</v>
      </c>
      <c r="H6645" s="56" t="s">
        <v>12334</v>
      </c>
      <c r="I6645" s="56" t="s">
        <v>12333</v>
      </c>
      <c r="J6645" s="57">
        <v>4448660</v>
      </c>
      <c r="K6645" s="58" t="s">
        <v>11726</v>
      </c>
      <c r="L6645" s="57">
        <v>355893</v>
      </c>
      <c r="M6645" s="59">
        <f t="shared" ref="M6645:M6705" si="355">+L6645+J6645</f>
        <v>4804553</v>
      </c>
      <c r="N6645">
        <f>+VLOOKUP(C6645,'Thanh toán '!M$8228:N$9243,2,0)</f>
        <v>4804553</v>
      </c>
      <c r="O6645" s="61">
        <f t="shared" si="354"/>
        <v>0</v>
      </c>
      <c r="P6645" t="s">
        <v>25392</v>
      </c>
    </row>
    <row r="6646" spans="1:17" hidden="1" x14ac:dyDescent="0.3">
      <c r="A6646" s="43">
        <v>2023</v>
      </c>
      <c r="B6646" s="56" t="s">
        <v>20750</v>
      </c>
      <c r="C6646" s="19">
        <f t="shared" si="352"/>
        <v>51736</v>
      </c>
      <c r="D6646" s="56" t="s">
        <v>13350</v>
      </c>
      <c r="E6646" s="55">
        <v>45168</v>
      </c>
      <c r="F6646" s="18">
        <f t="shared" si="353"/>
        <v>8</v>
      </c>
      <c r="G6646" s="56" t="s">
        <v>12333</v>
      </c>
      <c r="H6646" s="56" t="s">
        <v>12334</v>
      </c>
      <c r="I6646" s="56" t="s">
        <v>12333</v>
      </c>
      <c r="J6646" s="57">
        <v>1102500</v>
      </c>
      <c r="K6646" s="58" t="s">
        <v>11726</v>
      </c>
      <c r="L6646" s="57">
        <v>88200</v>
      </c>
      <c r="M6646" s="59">
        <f t="shared" si="355"/>
        <v>1190700</v>
      </c>
      <c r="N6646">
        <f>+VLOOKUP(C6646,'Thanh toán '!M$8228:N$9243,2,0)</f>
        <v>1190700</v>
      </c>
      <c r="O6646" s="61">
        <f t="shared" si="354"/>
        <v>0</v>
      </c>
      <c r="P6646" t="s">
        <v>25392</v>
      </c>
    </row>
    <row r="6647" spans="1:17" hidden="1" x14ac:dyDescent="0.3">
      <c r="A6647" s="43">
        <v>2023</v>
      </c>
      <c r="B6647" s="56" t="s">
        <v>20751</v>
      </c>
      <c r="C6647" s="19">
        <f t="shared" si="352"/>
        <v>52936</v>
      </c>
      <c r="D6647" s="56" t="s">
        <v>13350</v>
      </c>
      <c r="E6647" s="55">
        <v>45168</v>
      </c>
      <c r="F6647" s="18">
        <f t="shared" si="353"/>
        <v>8</v>
      </c>
      <c r="G6647" s="56" t="s">
        <v>12188</v>
      </c>
      <c r="H6647" s="56" t="s">
        <v>12189</v>
      </c>
      <c r="I6647" s="56" t="s">
        <v>12188</v>
      </c>
      <c r="J6647" s="57">
        <v>1001965</v>
      </c>
      <c r="K6647" s="58" t="s">
        <v>11726</v>
      </c>
      <c r="L6647" s="57">
        <v>80157</v>
      </c>
      <c r="M6647" s="59">
        <f t="shared" si="355"/>
        <v>1082122</v>
      </c>
      <c r="N6647">
        <f>+VLOOKUP(C6647,'Thanh toán '!M$8228:N$9243,2,0)</f>
        <v>1082122</v>
      </c>
      <c r="O6647" s="61">
        <f t="shared" si="354"/>
        <v>0</v>
      </c>
      <c r="P6647" t="s">
        <v>25392</v>
      </c>
    </row>
    <row r="6648" spans="1:17" hidden="1" x14ac:dyDescent="0.3">
      <c r="A6648" s="43">
        <v>2023</v>
      </c>
      <c r="B6648" s="56" t="s">
        <v>20752</v>
      </c>
      <c r="C6648" s="19">
        <f t="shared" si="352"/>
        <v>52959</v>
      </c>
      <c r="D6648" s="56" t="s">
        <v>13350</v>
      </c>
      <c r="E6648" s="55">
        <v>45168</v>
      </c>
      <c r="F6648" s="18">
        <f t="shared" si="353"/>
        <v>8</v>
      </c>
      <c r="G6648" s="56" t="s">
        <v>12179</v>
      </c>
      <c r="H6648" s="56" t="s">
        <v>12180</v>
      </c>
      <c r="I6648" s="56" t="s">
        <v>12179</v>
      </c>
      <c r="J6648" s="57">
        <v>3106430</v>
      </c>
      <c r="K6648" s="58" t="s">
        <v>11726</v>
      </c>
      <c r="L6648" s="57">
        <v>248514</v>
      </c>
      <c r="M6648" s="59">
        <f t="shared" si="355"/>
        <v>3354944</v>
      </c>
      <c r="N6648">
        <f>+VLOOKUP(C6648,'Thanh toán '!M$8228:N$9243,2,0)</f>
        <v>3354944</v>
      </c>
      <c r="O6648" s="61">
        <f t="shared" si="354"/>
        <v>0</v>
      </c>
      <c r="P6648" t="s">
        <v>25392</v>
      </c>
    </row>
    <row r="6649" spans="1:17" hidden="1" x14ac:dyDescent="0.3">
      <c r="A6649" s="43">
        <v>2023</v>
      </c>
      <c r="B6649" s="56" t="s">
        <v>20753</v>
      </c>
      <c r="C6649" s="19">
        <f t="shared" si="352"/>
        <v>52960</v>
      </c>
      <c r="D6649" s="56" t="s">
        <v>13350</v>
      </c>
      <c r="E6649" s="55">
        <v>45168</v>
      </c>
      <c r="F6649" s="18">
        <f t="shared" si="353"/>
        <v>8</v>
      </c>
      <c r="G6649" s="56" t="s">
        <v>12167</v>
      </c>
      <c r="H6649" s="56" t="s">
        <v>12168</v>
      </c>
      <c r="I6649" s="56" t="s">
        <v>12167</v>
      </c>
      <c r="J6649" s="57">
        <v>2003930</v>
      </c>
      <c r="K6649" s="58" t="s">
        <v>11726</v>
      </c>
      <c r="L6649" s="57">
        <v>160314</v>
      </c>
      <c r="M6649" s="59">
        <f t="shared" si="355"/>
        <v>2164244</v>
      </c>
      <c r="N6649">
        <f>+VLOOKUP(C6649,'Thanh toán '!M$8228:N$9243,2,0)</f>
        <v>2164244</v>
      </c>
      <c r="O6649" s="61">
        <f t="shared" si="354"/>
        <v>0</v>
      </c>
      <c r="P6649" t="s">
        <v>25392</v>
      </c>
    </row>
    <row r="6650" spans="1:17" hidden="1" x14ac:dyDescent="0.3">
      <c r="A6650" s="43">
        <v>2023</v>
      </c>
      <c r="B6650" s="56" t="s">
        <v>20754</v>
      </c>
      <c r="C6650" s="19">
        <f t="shared" si="352"/>
        <v>52961</v>
      </c>
      <c r="D6650" s="56" t="s">
        <v>13350</v>
      </c>
      <c r="E6650" s="55">
        <v>45168</v>
      </c>
      <c r="F6650" s="18">
        <f t="shared" si="353"/>
        <v>8</v>
      </c>
      <c r="G6650" s="56" t="s">
        <v>12624</v>
      </c>
      <c r="H6650" s="56" t="s">
        <v>12625</v>
      </c>
      <c r="I6650" s="56" t="s">
        <v>12624</v>
      </c>
      <c r="J6650" s="57">
        <v>1102500</v>
      </c>
      <c r="K6650" s="58" t="s">
        <v>11726</v>
      </c>
      <c r="L6650" s="57">
        <v>88200</v>
      </c>
      <c r="M6650" s="59">
        <f t="shared" si="355"/>
        <v>1190700</v>
      </c>
      <c r="N6650">
        <f>+VLOOKUP(C6650,'Thanh toán '!M$8228:N$9243,2,0)</f>
        <v>1190700</v>
      </c>
      <c r="O6650" s="61">
        <f t="shared" si="354"/>
        <v>0</v>
      </c>
      <c r="P6650" t="s">
        <v>25392</v>
      </c>
    </row>
    <row r="6651" spans="1:17" hidden="1" x14ac:dyDescent="0.3">
      <c r="A6651" s="43">
        <v>2023</v>
      </c>
      <c r="B6651" s="56" t="s">
        <v>20755</v>
      </c>
      <c r="C6651" s="19">
        <f t="shared" si="352"/>
        <v>52962</v>
      </c>
      <c r="D6651" s="56" t="s">
        <v>13350</v>
      </c>
      <c r="E6651" s="55">
        <v>45168</v>
      </c>
      <c r="F6651" s="18">
        <f t="shared" si="353"/>
        <v>8</v>
      </c>
      <c r="G6651" s="56" t="s">
        <v>12422</v>
      </c>
      <c r="H6651" s="56" t="s">
        <v>12423</v>
      </c>
      <c r="I6651" s="56" t="s">
        <v>12422</v>
      </c>
      <c r="J6651" s="57">
        <v>450715</v>
      </c>
      <c r="K6651" s="58" t="s">
        <v>11726</v>
      </c>
      <c r="L6651" s="57">
        <v>36057</v>
      </c>
      <c r="M6651" s="59">
        <f t="shared" si="355"/>
        <v>486772</v>
      </c>
      <c r="N6651">
        <f>+VLOOKUP(C6651,'Thanh toán '!M$8228:N$9243,2,0)</f>
        <v>486772</v>
      </c>
      <c r="O6651" s="61">
        <f t="shared" si="354"/>
        <v>0</v>
      </c>
      <c r="P6651" t="s">
        <v>25392</v>
      </c>
    </row>
    <row r="6652" spans="1:17" hidden="1" x14ac:dyDescent="0.3">
      <c r="A6652" s="43">
        <v>2023</v>
      </c>
      <c r="B6652" s="56" t="s">
        <v>20756</v>
      </c>
      <c r="C6652" s="19">
        <f t="shared" si="352"/>
        <v>52963</v>
      </c>
      <c r="D6652" s="56" t="s">
        <v>13350</v>
      </c>
      <c r="E6652" s="55">
        <v>45168</v>
      </c>
      <c r="F6652" s="18">
        <f t="shared" si="353"/>
        <v>8</v>
      </c>
      <c r="G6652" s="56" t="s">
        <v>12627</v>
      </c>
      <c r="H6652" s="56" t="s">
        <v>12628</v>
      </c>
      <c r="I6652" s="56" t="s">
        <v>12627</v>
      </c>
      <c r="J6652" s="57">
        <v>901430</v>
      </c>
      <c r="K6652" s="58" t="s">
        <v>11726</v>
      </c>
      <c r="L6652" s="57">
        <v>72114</v>
      </c>
      <c r="M6652" s="59">
        <f t="shared" si="355"/>
        <v>973544</v>
      </c>
      <c r="O6652" s="61"/>
      <c r="P6652">
        <f>+VLOOKUP(C6652,'Thanh toán '!M$9366:N$10360,2,0)</f>
        <v>973544</v>
      </c>
      <c r="Q6652" s="61">
        <f>+P6652-M6652</f>
        <v>0</v>
      </c>
    </row>
    <row r="6653" spans="1:17" hidden="1" x14ac:dyDescent="0.3">
      <c r="A6653" s="43">
        <v>2023</v>
      </c>
      <c r="B6653" s="56" t="s">
        <v>20757</v>
      </c>
      <c r="C6653" s="19">
        <f t="shared" si="352"/>
        <v>52964</v>
      </c>
      <c r="D6653" s="56" t="s">
        <v>13350</v>
      </c>
      <c r="E6653" s="55">
        <v>45168</v>
      </c>
      <c r="F6653" s="18">
        <f t="shared" si="353"/>
        <v>8</v>
      </c>
      <c r="G6653" s="56" t="s">
        <v>12185</v>
      </c>
      <c r="H6653" s="56" t="s">
        <v>12186</v>
      </c>
      <c r="I6653" s="56" t="s">
        <v>12185</v>
      </c>
      <c r="J6653" s="57">
        <v>2906900</v>
      </c>
      <c r="K6653" s="58" t="s">
        <v>11726</v>
      </c>
      <c r="L6653" s="57">
        <v>232552</v>
      </c>
      <c r="M6653" s="59">
        <f t="shared" si="355"/>
        <v>3139452</v>
      </c>
      <c r="N6653">
        <f>+VLOOKUP(C6653,'Thanh toán '!M$8228:N$9243,2,0)</f>
        <v>3139452</v>
      </c>
      <c r="O6653" s="61">
        <f t="shared" ref="O6653:O6700" si="356">+N6653-M6653</f>
        <v>0</v>
      </c>
      <c r="P6653" t="s">
        <v>25392</v>
      </c>
    </row>
    <row r="6654" spans="1:17" hidden="1" x14ac:dyDescent="0.3">
      <c r="A6654" s="43">
        <v>2023</v>
      </c>
      <c r="B6654" s="56" t="s">
        <v>20758</v>
      </c>
      <c r="C6654" s="19">
        <f t="shared" si="352"/>
        <v>52965</v>
      </c>
      <c r="D6654" s="56" t="s">
        <v>13350</v>
      </c>
      <c r="E6654" s="55">
        <v>45168</v>
      </c>
      <c r="F6654" s="18">
        <f t="shared" si="353"/>
        <v>8</v>
      </c>
      <c r="G6654" s="56" t="s">
        <v>12185</v>
      </c>
      <c r="H6654" s="56" t="s">
        <v>12186</v>
      </c>
      <c r="I6654" s="56" t="s">
        <v>12185</v>
      </c>
      <c r="J6654" s="57">
        <v>704928</v>
      </c>
      <c r="K6654" s="58" t="s">
        <v>11726</v>
      </c>
      <c r="L6654" s="57">
        <v>56394</v>
      </c>
      <c r="M6654" s="59">
        <f t="shared" si="355"/>
        <v>761322</v>
      </c>
      <c r="N6654">
        <f>+VLOOKUP(C6654,'Thanh toán '!M$8228:N$9243,2,0)</f>
        <v>761322</v>
      </c>
      <c r="O6654" s="61">
        <f t="shared" si="356"/>
        <v>0</v>
      </c>
      <c r="P6654" t="s">
        <v>25392</v>
      </c>
    </row>
    <row r="6655" spans="1:17" hidden="1" x14ac:dyDescent="0.3">
      <c r="A6655" s="43">
        <v>2023</v>
      </c>
      <c r="B6655" s="56" t="s">
        <v>20759</v>
      </c>
      <c r="C6655" s="19">
        <f t="shared" si="352"/>
        <v>52986</v>
      </c>
      <c r="D6655" s="56" t="s">
        <v>13350</v>
      </c>
      <c r="E6655" s="55">
        <v>45168</v>
      </c>
      <c r="F6655" s="18">
        <f t="shared" si="353"/>
        <v>8</v>
      </c>
      <c r="G6655" s="56" t="s">
        <v>12173</v>
      </c>
      <c r="H6655" s="56" t="s">
        <v>12174</v>
      </c>
      <c r="I6655" s="56" t="s">
        <v>12173</v>
      </c>
      <c r="J6655" s="57">
        <v>2659280</v>
      </c>
      <c r="K6655" s="58" t="s">
        <v>11726</v>
      </c>
      <c r="L6655" s="57">
        <v>212742</v>
      </c>
      <c r="M6655" s="59">
        <f t="shared" si="355"/>
        <v>2872022</v>
      </c>
      <c r="N6655">
        <f>+VLOOKUP(C6655,'Thanh toán '!M$8228:N$9243,2,0)</f>
        <v>2872022</v>
      </c>
      <c r="O6655" s="61">
        <f t="shared" si="356"/>
        <v>0</v>
      </c>
      <c r="P6655" t="s">
        <v>25392</v>
      </c>
    </row>
    <row r="6656" spans="1:17" hidden="1" x14ac:dyDescent="0.3">
      <c r="A6656" s="43">
        <v>2023</v>
      </c>
      <c r="B6656" s="56" t="s">
        <v>20760</v>
      </c>
      <c r="C6656" s="19">
        <f t="shared" si="352"/>
        <v>52987</v>
      </c>
      <c r="D6656" s="56" t="s">
        <v>13350</v>
      </c>
      <c r="E6656" s="55">
        <v>45168</v>
      </c>
      <c r="F6656" s="18">
        <f t="shared" si="353"/>
        <v>8</v>
      </c>
      <c r="G6656" s="56" t="s">
        <v>12173</v>
      </c>
      <c r="H6656" s="56" t="s">
        <v>12174</v>
      </c>
      <c r="I6656" s="56" t="s">
        <v>12173</v>
      </c>
      <c r="J6656" s="57">
        <v>2937200</v>
      </c>
      <c r="K6656" s="58" t="s">
        <v>11726</v>
      </c>
      <c r="L6656" s="57">
        <v>234976</v>
      </c>
      <c r="M6656" s="59">
        <f t="shared" si="355"/>
        <v>3172176</v>
      </c>
      <c r="N6656">
        <f>+VLOOKUP(C6656,'Thanh toán '!M$8228:N$9243,2,0)</f>
        <v>3172176</v>
      </c>
      <c r="O6656" s="61">
        <f t="shared" si="356"/>
        <v>0</v>
      </c>
      <c r="P6656" t="s">
        <v>25392</v>
      </c>
    </row>
    <row r="6657" spans="1:16" hidden="1" x14ac:dyDescent="0.3">
      <c r="A6657" s="43">
        <v>2023</v>
      </c>
      <c r="B6657" s="56" t="s">
        <v>20761</v>
      </c>
      <c r="C6657" s="19">
        <f t="shared" si="352"/>
        <v>52988</v>
      </c>
      <c r="D6657" s="56" t="s">
        <v>13350</v>
      </c>
      <c r="E6657" s="55">
        <v>45168</v>
      </c>
      <c r="F6657" s="18">
        <f t="shared" si="353"/>
        <v>8</v>
      </c>
      <c r="G6657" s="56" t="s">
        <v>12639</v>
      </c>
      <c r="H6657" s="56" t="s">
        <v>12640</v>
      </c>
      <c r="I6657" s="56" t="s">
        <v>12639</v>
      </c>
      <c r="J6657" s="57">
        <v>2346710</v>
      </c>
      <c r="K6657" s="58" t="s">
        <v>11726</v>
      </c>
      <c r="L6657" s="57">
        <v>187737</v>
      </c>
      <c r="M6657" s="59">
        <f t="shared" si="355"/>
        <v>2534447</v>
      </c>
      <c r="N6657">
        <f>+VLOOKUP(C6657,'Thanh toán '!M$8228:N$9243,2,0)</f>
        <v>2534447</v>
      </c>
      <c r="O6657" s="61">
        <f t="shared" si="356"/>
        <v>0</v>
      </c>
      <c r="P6657" t="s">
        <v>25392</v>
      </c>
    </row>
    <row r="6658" spans="1:16" hidden="1" x14ac:dyDescent="0.3">
      <c r="A6658" s="43">
        <v>2023</v>
      </c>
      <c r="B6658" s="56" t="s">
        <v>20762</v>
      </c>
      <c r="C6658" s="19">
        <f t="shared" si="352"/>
        <v>52999</v>
      </c>
      <c r="D6658" s="56" t="s">
        <v>13350</v>
      </c>
      <c r="E6658" s="55">
        <v>45168</v>
      </c>
      <c r="F6658" s="18">
        <f t="shared" si="353"/>
        <v>8</v>
      </c>
      <c r="G6658" s="56" t="s">
        <v>12639</v>
      </c>
      <c r="H6658" s="56" t="s">
        <v>12640</v>
      </c>
      <c r="I6658" s="56" t="s">
        <v>12639</v>
      </c>
      <c r="J6658" s="57">
        <v>352464</v>
      </c>
      <c r="K6658" s="58" t="s">
        <v>11726</v>
      </c>
      <c r="L6658" s="57">
        <v>28197</v>
      </c>
      <c r="M6658" s="59">
        <f t="shared" si="355"/>
        <v>380661</v>
      </c>
      <c r="N6658">
        <f>+VLOOKUP(C6658,'Thanh toán '!M$8228:N$9243,2,0)</f>
        <v>380661</v>
      </c>
      <c r="O6658" s="61">
        <f t="shared" si="356"/>
        <v>0</v>
      </c>
      <c r="P6658" t="s">
        <v>25392</v>
      </c>
    </row>
    <row r="6659" spans="1:16" hidden="1" x14ac:dyDescent="0.3">
      <c r="A6659" s="43">
        <v>2023</v>
      </c>
      <c r="B6659" s="56" t="s">
        <v>20763</v>
      </c>
      <c r="C6659" s="19">
        <f t="shared" si="352"/>
        <v>53010</v>
      </c>
      <c r="D6659" s="56" t="s">
        <v>13350</v>
      </c>
      <c r="E6659" s="55">
        <v>45168</v>
      </c>
      <c r="F6659" s="18">
        <f t="shared" si="353"/>
        <v>8</v>
      </c>
      <c r="G6659" s="56" t="s">
        <v>12645</v>
      </c>
      <c r="H6659" s="56" t="s">
        <v>12646</v>
      </c>
      <c r="I6659" s="56" t="s">
        <v>12645</v>
      </c>
      <c r="J6659" s="57">
        <v>922445</v>
      </c>
      <c r="K6659" s="58" t="s">
        <v>11726</v>
      </c>
      <c r="L6659" s="57">
        <v>73796</v>
      </c>
      <c r="M6659" s="59">
        <f t="shared" si="355"/>
        <v>996241</v>
      </c>
      <c r="N6659">
        <f>+VLOOKUP(C6659,'Thanh toán '!M$8228:N$9243,2,0)</f>
        <v>996241</v>
      </c>
      <c r="O6659" s="61">
        <f t="shared" si="356"/>
        <v>0</v>
      </c>
      <c r="P6659" t="s">
        <v>25392</v>
      </c>
    </row>
    <row r="6660" spans="1:16" hidden="1" x14ac:dyDescent="0.3">
      <c r="A6660" s="43">
        <v>2023</v>
      </c>
      <c r="B6660" s="56" t="s">
        <v>20764</v>
      </c>
      <c r="C6660" s="19">
        <f t="shared" si="352"/>
        <v>53012</v>
      </c>
      <c r="D6660" s="56" t="s">
        <v>13350</v>
      </c>
      <c r="E6660" s="55">
        <v>45168</v>
      </c>
      <c r="F6660" s="18">
        <f t="shared" si="353"/>
        <v>8</v>
      </c>
      <c r="G6660" s="56" t="s">
        <v>12645</v>
      </c>
      <c r="H6660" s="56" t="s">
        <v>12646</v>
      </c>
      <c r="I6660" s="56" t="s">
        <v>12645</v>
      </c>
      <c r="J6660" s="57">
        <v>352464</v>
      </c>
      <c r="K6660" s="58" t="s">
        <v>11726</v>
      </c>
      <c r="L6660" s="57">
        <v>28197</v>
      </c>
      <c r="M6660" s="59">
        <f t="shared" si="355"/>
        <v>380661</v>
      </c>
      <c r="N6660">
        <f>+VLOOKUP(C6660,'Thanh toán '!M$8228:N$9243,2,0)</f>
        <v>380661</v>
      </c>
      <c r="O6660" s="61">
        <f t="shared" si="356"/>
        <v>0</v>
      </c>
      <c r="P6660" t="s">
        <v>25392</v>
      </c>
    </row>
    <row r="6661" spans="1:16" hidden="1" x14ac:dyDescent="0.3">
      <c r="A6661" s="43">
        <v>2023</v>
      </c>
      <c r="B6661" s="56" t="s">
        <v>20765</v>
      </c>
      <c r="C6661" s="19">
        <f t="shared" si="352"/>
        <v>53013</v>
      </c>
      <c r="D6661" s="56" t="s">
        <v>13350</v>
      </c>
      <c r="E6661" s="55">
        <v>45168</v>
      </c>
      <c r="F6661" s="18">
        <f t="shared" si="353"/>
        <v>8</v>
      </c>
      <c r="G6661" s="56" t="s">
        <v>12422</v>
      </c>
      <c r="H6661" s="56" t="s">
        <v>12423</v>
      </c>
      <c r="I6661" s="56" t="s">
        <v>12422</v>
      </c>
      <c r="J6661" s="57">
        <v>3144880</v>
      </c>
      <c r="K6661" s="58" t="s">
        <v>11726</v>
      </c>
      <c r="L6661" s="57">
        <v>251590</v>
      </c>
      <c r="M6661" s="59">
        <f t="shared" si="355"/>
        <v>3396470</v>
      </c>
      <c r="N6661">
        <f>+VLOOKUP(C6661,'Thanh toán '!M$8228:N$9243,2,0)</f>
        <v>3396470</v>
      </c>
      <c r="O6661" s="61">
        <f t="shared" si="356"/>
        <v>0</v>
      </c>
      <c r="P6661" t="s">
        <v>25392</v>
      </c>
    </row>
    <row r="6662" spans="1:16" hidden="1" x14ac:dyDescent="0.3">
      <c r="A6662" s="43">
        <v>2023</v>
      </c>
      <c r="B6662" s="56" t="s">
        <v>20766</v>
      </c>
      <c r="C6662" s="19">
        <f t="shared" ref="C6662:C6725" si="357">+B6662*1</f>
        <v>53014</v>
      </c>
      <c r="D6662" s="56" t="s">
        <v>13350</v>
      </c>
      <c r="E6662" s="55">
        <v>45168</v>
      </c>
      <c r="F6662" s="18">
        <f t="shared" ref="F6662:F6725" si="358">+MONTH(E6662)</f>
        <v>8</v>
      </c>
      <c r="G6662" s="56" t="s">
        <v>12422</v>
      </c>
      <c r="H6662" s="56" t="s">
        <v>12423</v>
      </c>
      <c r="I6662" s="56" t="s">
        <v>12422</v>
      </c>
      <c r="J6662" s="57">
        <v>293720</v>
      </c>
      <c r="K6662" s="58" t="s">
        <v>11726</v>
      </c>
      <c r="L6662" s="57">
        <v>23498</v>
      </c>
      <c r="M6662" s="59">
        <f t="shared" si="355"/>
        <v>317218</v>
      </c>
      <c r="N6662">
        <f>+VLOOKUP(C6662,'Thanh toán '!M$8228:N$9243,2,0)</f>
        <v>317218</v>
      </c>
      <c r="O6662" s="61">
        <f t="shared" si="356"/>
        <v>0</v>
      </c>
      <c r="P6662" t="s">
        <v>25392</v>
      </c>
    </row>
    <row r="6663" spans="1:16" hidden="1" x14ac:dyDescent="0.3">
      <c r="A6663" s="43">
        <v>2023</v>
      </c>
      <c r="B6663" s="56" t="s">
        <v>20767</v>
      </c>
      <c r="C6663" s="19">
        <f t="shared" si="357"/>
        <v>53040</v>
      </c>
      <c r="D6663" s="56" t="s">
        <v>13350</v>
      </c>
      <c r="E6663" s="55">
        <v>45168</v>
      </c>
      <c r="F6663" s="18">
        <f t="shared" si="358"/>
        <v>8</v>
      </c>
      <c r="G6663" s="56" t="s">
        <v>12164</v>
      </c>
      <c r="H6663" s="56" t="s">
        <v>12165</v>
      </c>
      <c r="I6663" s="56" t="s">
        <v>12164</v>
      </c>
      <c r="J6663" s="57">
        <v>3537370</v>
      </c>
      <c r="K6663" s="58" t="s">
        <v>11726</v>
      </c>
      <c r="L6663" s="57">
        <v>282990</v>
      </c>
      <c r="M6663" s="59">
        <f t="shared" si="355"/>
        <v>3820360</v>
      </c>
      <c r="N6663">
        <f>+VLOOKUP(C6663,'Thanh toán '!M$8228:N$9243,2,0)</f>
        <v>3820360</v>
      </c>
      <c r="O6663" s="61">
        <f t="shared" si="356"/>
        <v>0</v>
      </c>
      <c r="P6663" t="s">
        <v>25392</v>
      </c>
    </row>
    <row r="6664" spans="1:16" hidden="1" x14ac:dyDescent="0.3">
      <c r="A6664" s="43">
        <v>2023</v>
      </c>
      <c r="B6664" s="56" t="s">
        <v>20768</v>
      </c>
      <c r="C6664" s="19">
        <f t="shared" si="357"/>
        <v>53041</v>
      </c>
      <c r="D6664" s="56" t="s">
        <v>13350</v>
      </c>
      <c r="E6664" s="55">
        <v>45168</v>
      </c>
      <c r="F6664" s="18">
        <f t="shared" si="358"/>
        <v>8</v>
      </c>
      <c r="G6664" s="56" t="s">
        <v>12164</v>
      </c>
      <c r="H6664" s="56" t="s">
        <v>12165</v>
      </c>
      <c r="I6664" s="56" t="s">
        <v>12164</v>
      </c>
      <c r="J6664" s="57">
        <v>587440</v>
      </c>
      <c r="K6664" s="58" t="s">
        <v>11726</v>
      </c>
      <c r="L6664" s="57">
        <v>46995</v>
      </c>
      <c r="M6664" s="59">
        <f t="shared" si="355"/>
        <v>634435</v>
      </c>
      <c r="N6664">
        <f>+VLOOKUP(C6664,'Thanh toán '!M$8228:N$9243,2,0)</f>
        <v>634435</v>
      </c>
      <c r="O6664" s="61">
        <f t="shared" si="356"/>
        <v>0</v>
      </c>
      <c r="P6664" t="s">
        <v>25392</v>
      </c>
    </row>
    <row r="6665" spans="1:16" hidden="1" x14ac:dyDescent="0.3">
      <c r="A6665" s="43">
        <v>2023</v>
      </c>
      <c r="B6665" s="56" t="s">
        <v>20769</v>
      </c>
      <c r="C6665" s="19">
        <f t="shared" si="357"/>
        <v>53042</v>
      </c>
      <c r="D6665" s="56" t="s">
        <v>13350</v>
      </c>
      <c r="E6665" s="55">
        <v>45168</v>
      </c>
      <c r="F6665" s="18">
        <f t="shared" si="358"/>
        <v>8</v>
      </c>
      <c r="G6665" s="56" t="s">
        <v>12182</v>
      </c>
      <c r="H6665" s="56" t="s">
        <v>12183</v>
      </c>
      <c r="I6665" s="56" t="s">
        <v>12182</v>
      </c>
      <c r="J6665" s="57">
        <v>6151180</v>
      </c>
      <c r="K6665" s="58" t="s">
        <v>11726</v>
      </c>
      <c r="L6665" s="57">
        <v>492094</v>
      </c>
      <c r="M6665" s="59">
        <f t="shared" si="355"/>
        <v>6643274</v>
      </c>
      <c r="N6665">
        <f>+VLOOKUP(C6665,'Thanh toán '!M$8228:N$9243,2,0)</f>
        <v>6643274</v>
      </c>
      <c r="O6665" s="61">
        <f t="shared" si="356"/>
        <v>0</v>
      </c>
      <c r="P6665" t="s">
        <v>25392</v>
      </c>
    </row>
    <row r="6666" spans="1:16" hidden="1" x14ac:dyDescent="0.3">
      <c r="A6666" s="43">
        <v>2023</v>
      </c>
      <c r="B6666" s="56" t="s">
        <v>20770</v>
      </c>
      <c r="C6666" s="19">
        <f t="shared" si="357"/>
        <v>53043</v>
      </c>
      <c r="D6666" s="56" t="s">
        <v>13350</v>
      </c>
      <c r="E6666" s="55">
        <v>45168</v>
      </c>
      <c r="F6666" s="18">
        <f t="shared" si="358"/>
        <v>8</v>
      </c>
      <c r="G6666" s="56" t="s">
        <v>12182</v>
      </c>
      <c r="H6666" s="56" t="s">
        <v>12183</v>
      </c>
      <c r="I6666" s="56" t="s">
        <v>12182</v>
      </c>
      <c r="J6666" s="57">
        <v>881160</v>
      </c>
      <c r="K6666" s="58" t="s">
        <v>11726</v>
      </c>
      <c r="L6666" s="57">
        <v>70493</v>
      </c>
      <c r="M6666" s="59">
        <f t="shared" si="355"/>
        <v>951653</v>
      </c>
      <c r="N6666">
        <f>+VLOOKUP(C6666,'Thanh toán '!M$8228:N$9243,2,0)</f>
        <v>951653</v>
      </c>
      <c r="O6666" s="61">
        <f t="shared" si="356"/>
        <v>0</v>
      </c>
      <c r="P6666" t="s">
        <v>25392</v>
      </c>
    </row>
    <row r="6667" spans="1:16" hidden="1" x14ac:dyDescent="0.3">
      <c r="A6667" s="43">
        <v>2023</v>
      </c>
      <c r="B6667" s="56" t="s">
        <v>20771</v>
      </c>
      <c r="C6667" s="19">
        <f t="shared" si="357"/>
        <v>53044</v>
      </c>
      <c r="D6667" s="56" t="s">
        <v>13350</v>
      </c>
      <c r="E6667" s="55">
        <v>45168</v>
      </c>
      <c r="F6667" s="18">
        <f t="shared" si="358"/>
        <v>8</v>
      </c>
      <c r="G6667" s="56" t="s">
        <v>12167</v>
      </c>
      <c r="H6667" s="56" t="s">
        <v>12168</v>
      </c>
      <c r="I6667" s="56" t="s">
        <v>12167</v>
      </c>
      <c r="J6667" s="57">
        <v>2691130</v>
      </c>
      <c r="K6667" s="58" t="s">
        <v>11726</v>
      </c>
      <c r="L6667" s="57">
        <v>215290</v>
      </c>
      <c r="M6667" s="59">
        <f t="shared" si="355"/>
        <v>2906420</v>
      </c>
      <c r="N6667">
        <f>+VLOOKUP(C6667,'Thanh toán '!M$8228:N$9243,2,0)</f>
        <v>2906420</v>
      </c>
      <c r="O6667" s="61">
        <f t="shared" si="356"/>
        <v>0</v>
      </c>
      <c r="P6667" t="s">
        <v>25392</v>
      </c>
    </row>
    <row r="6668" spans="1:16" hidden="1" x14ac:dyDescent="0.3">
      <c r="A6668" s="43">
        <v>2023</v>
      </c>
      <c r="B6668" s="56" t="s">
        <v>20772</v>
      </c>
      <c r="C6668" s="19">
        <f t="shared" si="357"/>
        <v>53045</v>
      </c>
      <c r="D6668" s="56" t="s">
        <v>13350</v>
      </c>
      <c r="E6668" s="55">
        <v>45168</v>
      </c>
      <c r="F6668" s="18">
        <f t="shared" si="358"/>
        <v>8</v>
      </c>
      <c r="G6668" s="56" t="s">
        <v>12167</v>
      </c>
      <c r="H6668" s="56" t="s">
        <v>12168</v>
      </c>
      <c r="I6668" s="56" t="s">
        <v>12167</v>
      </c>
      <c r="J6668" s="57">
        <v>587440</v>
      </c>
      <c r="K6668" s="58" t="s">
        <v>11726</v>
      </c>
      <c r="L6668" s="57">
        <v>46995</v>
      </c>
      <c r="M6668" s="59">
        <f t="shared" si="355"/>
        <v>634435</v>
      </c>
      <c r="N6668">
        <f>+VLOOKUP(C6668,'Thanh toán '!M$8228:N$9243,2,0)</f>
        <v>634435</v>
      </c>
      <c r="O6668" s="61">
        <f t="shared" si="356"/>
        <v>0</v>
      </c>
      <c r="P6668" t="s">
        <v>25392</v>
      </c>
    </row>
    <row r="6669" spans="1:16" hidden="1" x14ac:dyDescent="0.3">
      <c r="A6669" s="43">
        <v>2023</v>
      </c>
      <c r="B6669" s="56" t="s">
        <v>20773</v>
      </c>
      <c r="C6669" s="19">
        <f t="shared" si="357"/>
        <v>53066</v>
      </c>
      <c r="D6669" s="56" t="s">
        <v>13350</v>
      </c>
      <c r="E6669" s="55">
        <v>45168</v>
      </c>
      <c r="F6669" s="18">
        <f t="shared" si="358"/>
        <v>8</v>
      </c>
      <c r="G6669" s="56" t="s">
        <v>12179</v>
      </c>
      <c r="H6669" s="56" t="s">
        <v>12180</v>
      </c>
      <c r="I6669" s="56" t="s">
        <v>12179</v>
      </c>
      <c r="J6669" s="57">
        <v>13442030</v>
      </c>
      <c r="K6669" s="58" t="s">
        <v>11726</v>
      </c>
      <c r="L6669" s="57">
        <v>1075362</v>
      </c>
      <c r="M6669" s="59">
        <f t="shared" si="355"/>
        <v>14517392</v>
      </c>
      <c r="N6669">
        <f>+VLOOKUP(C6669,'Thanh toán '!M$8228:N$9243,2,0)</f>
        <v>14517392</v>
      </c>
      <c r="O6669" s="61">
        <f t="shared" si="356"/>
        <v>0</v>
      </c>
      <c r="P6669" t="s">
        <v>25392</v>
      </c>
    </row>
    <row r="6670" spans="1:16" hidden="1" x14ac:dyDescent="0.3">
      <c r="A6670" s="43">
        <v>2023</v>
      </c>
      <c r="B6670" s="56" t="s">
        <v>20774</v>
      </c>
      <c r="C6670" s="19">
        <f t="shared" si="357"/>
        <v>53067</v>
      </c>
      <c r="D6670" s="56" t="s">
        <v>13350</v>
      </c>
      <c r="E6670" s="55">
        <v>45168</v>
      </c>
      <c r="F6670" s="18">
        <f t="shared" si="358"/>
        <v>8</v>
      </c>
      <c r="G6670" s="56" t="s">
        <v>12179</v>
      </c>
      <c r="H6670" s="56" t="s">
        <v>12180</v>
      </c>
      <c r="I6670" s="56" t="s">
        <v>12179</v>
      </c>
      <c r="J6670" s="57">
        <v>1762320</v>
      </c>
      <c r="K6670" s="58" t="s">
        <v>11726</v>
      </c>
      <c r="L6670" s="57">
        <v>140986</v>
      </c>
      <c r="M6670" s="59">
        <f t="shared" si="355"/>
        <v>1903306</v>
      </c>
      <c r="N6670">
        <f>+VLOOKUP(C6670,'Thanh toán '!M$8228:N$9243,2,0)</f>
        <v>1903306</v>
      </c>
      <c r="O6670" s="61">
        <f t="shared" si="356"/>
        <v>0</v>
      </c>
      <c r="P6670" t="s">
        <v>25392</v>
      </c>
    </row>
    <row r="6671" spans="1:16" hidden="1" x14ac:dyDescent="0.3">
      <c r="A6671" s="43">
        <v>2023</v>
      </c>
      <c r="B6671" s="56" t="s">
        <v>20775</v>
      </c>
      <c r="C6671" s="19">
        <f t="shared" si="357"/>
        <v>53068</v>
      </c>
      <c r="D6671" s="56" t="s">
        <v>13350</v>
      </c>
      <c r="E6671" s="55">
        <v>45168</v>
      </c>
      <c r="F6671" s="18">
        <f t="shared" si="358"/>
        <v>8</v>
      </c>
      <c r="G6671" s="56" t="s">
        <v>12188</v>
      </c>
      <c r="H6671" s="56" t="s">
        <v>12189</v>
      </c>
      <c r="I6671" s="56" t="s">
        <v>12188</v>
      </c>
      <c r="J6671" s="57">
        <v>1745950</v>
      </c>
      <c r="K6671" s="58" t="s">
        <v>11726</v>
      </c>
      <c r="L6671" s="57">
        <v>139676</v>
      </c>
      <c r="M6671" s="59">
        <f t="shared" si="355"/>
        <v>1885626</v>
      </c>
      <c r="N6671">
        <f>+VLOOKUP(C6671,'Thanh toán '!M$8228:N$9243,2,0)</f>
        <v>1885626</v>
      </c>
      <c r="O6671" s="61">
        <f t="shared" si="356"/>
        <v>0</v>
      </c>
      <c r="P6671" t="s">
        <v>25392</v>
      </c>
    </row>
    <row r="6672" spans="1:16" hidden="1" x14ac:dyDescent="0.3">
      <c r="A6672" s="43">
        <v>2023</v>
      </c>
      <c r="B6672" s="56" t="s">
        <v>20776</v>
      </c>
      <c r="C6672" s="19">
        <f t="shared" si="357"/>
        <v>53069</v>
      </c>
      <c r="D6672" s="56" t="s">
        <v>13350</v>
      </c>
      <c r="E6672" s="55">
        <v>45168</v>
      </c>
      <c r="F6672" s="18">
        <f t="shared" si="358"/>
        <v>8</v>
      </c>
      <c r="G6672" s="56" t="s">
        <v>12188</v>
      </c>
      <c r="H6672" s="56" t="s">
        <v>12189</v>
      </c>
      <c r="I6672" s="56" t="s">
        <v>12188</v>
      </c>
      <c r="J6672" s="57">
        <v>646184</v>
      </c>
      <c r="K6672" s="58" t="s">
        <v>11726</v>
      </c>
      <c r="L6672" s="57">
        <v>51695</v>
      </c>
      <c r="M6672" s="59">
        <f t="shared" si="355"/>
        <v>697879</v>
      </c>
      <c r="N6672">
        <f>+VLOOKUP(C6672,'Thanh toán '!M$8228:N$9243,2,0)</f>
        <v>697879</v>
      </c>
      <c r="O6672" s="61">
        <f t="shared" si="356"/>
        <v>0</v>
      </c>
      <c r="P6672" t="s">
        <v>25392</v>
      </c>
    </row>
    <row r="6673" spans="1:16" hidden="1" x14ac:dyDescent="0.3">
      <c r="A6673" s="43">
        <v>2023</v>
      </c>
      <c r="B6673" s="56" t="s">
        <v>20777</v>
      </c>
      <c r="C6673" s="19">
        <f t="shared" si="357"/>
        <v>53070</v>
      </c>
      <c r="D6673" s="56" t="s">
        <v>13350</v>
      </c>
      <c r="E6673" s="55">
        <v>45168</v>
      </c>
      <c r="F6673" s="18">
        <f t="shared" si="358"/>
        <v>8</v>
      </c>
      <c r="G6673" s="56" t="s">
        <v>12835</v>
      </c>
      <c r="H6673" s="56" t="s">
        <v>12836</v>
      </c>
      <c r="I6673" s="56" t="s">
        <v>12835</v>
      </c>
      <c r="J6673" s="57">
        <v>587440</v>
      </c>
      <c r="K6673" s="58" t="s">
        <v>11726</v>
      </c>
      <c r="L6673" s="57">
        <v>46995</v>
      </c>
      <c r="M6673" s="59">
        <f t="shared" si="355"/>
        <v>634435</v>
      </c>
      <c r="N6673">
        <f>+VLOOKUP(C6673,'Thanh toán '!M$8228:N$9243,2,0)</f>
        <v>634435</v>
      </c>
      <c r="O6673" s="61">
        <f t="shared" si="356"/>
        <v>0</v>
      </c>
      <c r="P6673" t="s">
        <v>25392</v>
      </c>
    </row>
    <row r="6674" spans="1:16" hidden="1" x14ac:dyDescent="0.3">
      <c r="A6674" s="43">
        <v>2023</v>
      </c>
      <c r="B6674" s="56" t="s">
        <v>20778</v>
      </c>
      <c r="C6674" s="19">
        <f t="shared" si="357"/>
        <v>53071</v>
      </c>
      <c r="D6674" s="56" t="s">
        <v>13350</v>
      </c>
      <c r="E6674" s="55">
        <v>45168</v>
      </c>
      <c r="F6674" s="18">
        <f t="shared" si="358"/>
        <v>8</v>
      </c>
      <c r="G6674" s="56" t="s">
        <v>12627</v>
      </c>
      <c r="H6674" s="56" t="s">
        <v>12628</v>
      </c>
      <c r="I6674" s="56" t="s">
        <v>12627</v>
      </c>
      <c r="J6674" s="57">
        <v>555290</v>
      </c>
      <c r="K6674" s="58" t="s">
        <v>11726</v>
      </c>
      <c r="L6674" s="57">
        <v>44423</v>
      </c>
      <c r="M6674" s="59">
        <f t="shared" si="355"/>
        <v>599713</v>
      </c>
      <c r="N6674">
        <f>+VLOOKUP(C6674,'Thanh toán '!M$8228:N$9243,2,0)</f>
        <v>599713</v>
      </c>
      <c r="O6674" s="61">
        <f t="shared" si="356"/>
        <v>0</v>
      </c>
      <c r="P6674" t="s">
        <v>25392</v>
      </c>
    </row>
    <row r="6675" spans="1:16" hidden="1" x14ac:dyDescent="0.3">
      <c r="A6675" s="43">
        <v>2023</v>
      </c>
      <c r="B6675" s="56" t="s">
        <v>20779</v>
      </c>
      <c r="C6675" s="19">
        <f t="shared" si="357"/>
        <v>53072</v>
      </c>
      <c r="D6675" s="56" t="s">
        <v>13350</v>
      </c>
      <c r="E6675" s="55">
        <v>45168</v>
      </c>
      <c r="F6675" s="18">
        <f t="shared" si="358"/>
        <v>8</v>
      </c>
      <c r="G6675" s="56" t="s">
        <v>12627</v>
      </c>
      <c r="H6675" s="56" t="s">
        <v>12628</v>
      </c>
      <c r="I6675" s="56" t="s">
        <v>12627</v>
      </c>
      <c r="J6675" s="57">
        <v>293720</v>
      </c>
      <c r="K6675" s="58" t="s">
        <v>11726</v>
      </c>
      <c r="L6675" s="57">
        <v>23498</v>
      </c>
      <c r="M6675" s="59">
        <f t="shared" si="355"/>
        <v>317218</v>
      </c>
      <c r="N6675">
        <f>+VLOOKUP(C6675,'Thanh toán '!M$8228:N$9243,2,0)</f>
        <v>317218</v>
      </c>
      <c r="O6675" s="61">
        <f t="shared" si="356"/>
        <v>0</v>
      </c>
      <c r="P6675" t="s">
        <v>25392</v>
      </c>
    </row>
    <row r="6676" spans="1:16" hidden="1" x14ac:dyDescent="0.3">
      <c r="A6676" s="43">
        <v>2023</v>
      </c>
      <c r="B6676" s="56" t="s">
        <v>20780</v>
      </c>
      <c r="C6676" s="19">
        <f t="shared" si="357"/>
        <v>53076</v>
      </c>
      <c r="D6676" s="56" t="s">
        <v>13350</v>
      </c>
      <c r="E6676" s="55">
        <v>45169</v>
      </c>
      <c r="F6676" s="18">
        <f t="shared" si="358"/>
        <v>8</v>
      </c>
      <c r="G6676" s="56" t="s">
        <v>11799</v>
      </c>
      <c r="H6676" s="56" t="s">
        <v>11725</v>
      </c>
      <c r="I6676" s="56" t="s">
        <v>14084</v>
      </c>
      <c r="J6676" s="57">
        <v>1521870</v>
      </c>
      <c r="K6676" s="58" t="s">
        <v>11726</v>
      </c>
      <c r="L6676" s="57">
        <v>121750</v>
      </c>
      <c r="M6676" s="59">
        <f t="shared" si="355"/>
        <v>1643620</v>
      </c>
      <c r="N6676">
        <f>+VLOOKUP(C6676,'Thanh toán '!M$8228:N$9243,2,0)</f>
        <v>1643620</v>
      </c>
      <c r="O6676" s="61">
        <f t="shared" si="356"/>
        <v>0</v>
      </c>
      <c r="P6676" t="s">
        <v>25392</v>
      </c>
    </row>
    <row r="6677" spans="1:16" hidden="1" x14ac:dyDescent="0.3">
      <c r="A6677" s="43">
        <v>2023</v>
      </c>
      <c r="B6677" s="56" t="s">
        <v>20781</v>
      </c>
      <c r="C6677" s="19">
        <f t="shared" si="357"/>
        <v>53077</v>
      </c>
      <c r="D6677" s="56" t="s">
        <v>13350</v>
      </c>
      <c r="E6677" s="55">
        <v>45169</v>
      </c>
      <c r="F6677" s="18">
        <f t="shared" si="358"/>
        <v>8</v>
      </c>
      <c r="G6677" s="56" t="s">
        <v>11799</v>
      </c>
      <c r="H6677" s="56" t="s">
        <v>11725</v>
      </c>
      <c r="I6677" s="56" t="s">
        <v>13671</v>
      </c>
      <c r="J6677" s="57">
        <v>650922</v>
      </c>
      <c r="K6677" s="58" t="s">
        <v>11726</v>
      </c>
      <c r="L6677" s="57">
        <v>52074</v>
      </c>
      <c r="M6677" s="59">
        <f t="shared" si="355"/>
        <v>702996</v>
      </c>
      <c r="N6677">
        <f>+VLOOKUP(C6677,'Thanh toán '!M$8228:N$9243,2,0)</f>
        <v>702996</v>
      </c>
      <c r="O6677" s="61">
        <f t="shared" si="356"/>
        <v>0</v>
      </c>
      <c r="P6677" t="s">
        <v>25392</v>
      </c>
    </row>
    <row r="6678" spans="1:16" hidden="1" x14ac:dyDescent="0.3">
      <c r="A6678" s="43">
        <v>2023</v>
      </c>
      <c r="B6678" s="56" t="s">
        <v>20782</v>
      </c>
      <c r="C6678" s="19">
        <f t="shared" si="357"/>
        <v>53078</v>
      </c>
      <c r="D6678" s="56" t="s">
        <v>13350</v>
      </c>
      <c r="E6678" s="55">
        <v>45169</v>
      </c>
      <c r="F6678" s="18">
        <f t="shared" si="358"/>
        <v>8</v>
      </c>
      <c r="G6678" s="56" t="s">
        <v>11799</v>
      </c>
      <c r="H6678" s="56" t="s">
        <v>11725</v>
      </c>
      <c r="I6678" s="56" t="s">
        <v>14513</v>
      </c>
      <c r="J6678" s="57">
        <v>437262</v>
      </c>
      <c r="K6678" s="58" t="s">
        <v>11726</v>
      </c>
      <c r="L6678" s="57">
        <v>34981</v>
      </c>
      <c r="M6678" s="59">
        <f t="shared" si="355"/>
        <v>472243</v>
      </c>
      <c r="N6678">
        <f>+VLOOKUP(C6678,'Thanh toán '!M$8228:N$9243,2,0)</f>
        <v>472243</v>
      </c>
      <c r="O6678" s="61">
        <f t="shared" si="356"/>
        <v>0</v>
      </c>
      <c r="P6678" t="s">
        <v>25392</v>
      </c>
    </row>
    <row r="6679" spans="1:16" hidden="1" x14ac:dyDescent="0.3">
      <c r="A6679" s="43">
        <v>2023</v>
      </c>
      <c r="B6679" s="56" t="s">
        <v>20783</v>
      </c>
      <c r="C6679" s="19">
        <f t="shared" si="357"/>
        <v>53079</v>
      </c>
      <c r="D6679" s="56" t="s">
        <v>13350</v>
      </c>
      <c r="E6679" s="55">
        <v>45169</v>
      </c>
      <c r="F6679" s="18">
        <f t="shared" si="358"/>
        <v>8</v>
      </c>
      <c r="G6679" s="56" t="s">
        <v>11799</v>
      </c>
      <c r="H6679" s="56" t="s">
        <v>11725</v>
      </c>
      <c r="I6679" s="56" t="s">
        <v>15023</v>
      </c>
      <c r="J6679" s="57">
        <v>333174</v>
      </c>
      <c r="K6679" s="58" t="s">
        <v>11726</v>
      </c>
      <c r="L6679" s="57">
        <v>26654</v>
      </c>
      <c r="M6679" s="59">
        <f t="shared" si="355"/>
        <v>359828</v>
      </c>
      <c r="N6679">
        <f>+VLOOKUP(C6679,'Thanh toán '!M$8228:N$9243,2,0)</f>
        <v>359828</v>
      </c>
      <c r="O6679" s="61">
        <f t="shared" si="356"/>
        <v>0</v>
      </c>
      <c r="P6679" t="s">
        <v>25392</v>
      </c>
    </row>
    <row r="6680" spans="1:16" hidden="1" x14ac:dyDescent="0.3">
      <c r="A6680" s="43">
        <v>2023</v>
      </c>
      <c r="B6680" s="56" t="s">
        <v>20784</v>
      </c>
      <c r="C6680" s="19">
        <f t="shared" si="357"/>
        <v>53080</v>
      </c>
      <c r="D6680" s="56" t="s">
        <v>13350</v>
      </c>
      <c r="E6680" s="55">
        <v>45169</v>
      </c>
      <c r="F6680" s="18">
        <f t="shared" si="358"/>
        <v>8</v>
      </c>
      <c r="G6680" s="56" t="s">
        <v>12245</v>
      </c>
      <c r="H6680" s="56" t="s">
        <v>12246</v>
      </c>
      <c r="I6680" s="56" t="s">
        <v>12245</v>
      </c>
      <c r="J6680" s="57">
        <v>1174880</v>
      </c>
      <c r="K6680" s="58" t="s">
        <v>11726</v>
      </c>
      <c r="L6680" s="57">
        <v>93990</v>
      </c>
      <c r="M6680" s="59">
        <f t="shared" si="355"/>
        <v>1268870</v>
      </c>
      <c r="N6680">
        <f>+VLOOKUP(C6680,'Thanh toán '!M$8228:N$9243,2,0)</f>
        <v>1268870</v>
      </c>
      <c r="O6680" s="61">
        <f t="shared" si="356"/>
        <v>0</v>
      </c>
      <c r="P6680" t="s">
        <v>25392</v>
      </c>
    </row>
    <row r="6681" spans="1:16" hidden="1" x14ac:dyDescent="0.3">
      <c r="A6681" s="43">
        <v>2023</v>
      </c>
      <c r="B6681" s="56" t="s">
        <v>20785</v>
      </c>
      <c r="C6681" s="19">
        <f t="shared" si="357"/>
        <v>53081</v>
      </c>
      <c r="D6681" s="56" t="s">
        <v>13350</v>
      </c>
      <c r="E6681" s="55">
        <v>45169</v>
      </c>
      <c r="F6681" s="18">
        <f t="shared" si="358"/>
        <v>8</v>
      </c>
      <c r="G6681" s="56" t="s">
        <v>11799</v>
      </c>
      <c r="H6681" s="56" t="s">
        <v>11725</v>
      </c>
      <c r="I6681" s="56" t="s">
        <v>13669</v>
      </c>
      <c r="J6681" s="57">
        <v>695142</v>
      </c>
      <c r="K6681" s="58" t="s">
        <v>11726</v>
      </c>
      <c r="L6681" s="57">
        <v>55611</v>
      </c>
      <c r="M6681" s="59">
        <f t="shared" si="355"/>
        <v>750753</v>
      </c>
      <c r="N6681">
        <f>+VLOOKUP(C6681,'Thanh toán '!M$8228:N$9243,2,0)</f>
        <v>750753</v>
      </c>
      <c r="O6681" s="61">
        <f t="shared" si="356"/>
        <v>0</v>
      </c>
      <c r="P6681" t="s">
        <v>25392</v>
      </c>
    </row>
    <row r="6682" spans="1:16" hidden="1" x14ac:dyDescent="0.3">
      <c r="A6682" s="43">
        <v>2023</v>
      </c>
      <c r="B6682" s="56" t="s">
        <v>20786</v>
      </c>
      <c r="C6682" s="19">
        <f t="shared" si="357"/>
        <v>53082</v>
      </c>
      <c r="D6682" s="56" t="s">
        <v>13350</v>
      </c>
      <c r="E6682" s="55">
        <v>45169</v>
      </c>
      <c r="F6682" s="18">
        <f t="shared" si="358"/>
        <v>8</v>
      </c>
      <c r="G6682" s="56" t="s">
        <v>11799</v>
      </c>
      <c r="H6682" s="56" t="s">
        <v>11725</v>
      </c>
      <c r="I6682" s="56" t="s">
        <v>13700</v>
      </c>
      <c r="J6682" s="57">
        <v>910698</v>
      </c>
      <c r="K6682" s="58" t="s">
        <v>11726</v>
      </c>
      <c r="L6682" s="57">
        <v>72856</v>
      </c>
      <c r="M6682" s="59">
        <f t="shared" si="355"/>
        <v>983554</v>
      </c>
      <c r="N6682">
        <f>+VLOOKUP(C6682,'Thanh toán '!M$8228:N$9243,2,0)</f>
        <v>983554</v>
      </c>
      <c r="O6682" s="61">
        <f t="shared" si="356"/>
        <v>0</v>
      </c>
      <c r="P6682" t="s">
        <v>25392</v>
      </c>
    </row>
    <row r="6683" spans="1:16" hidden="1" x14ac:dyDescent="0.3">
      <c r="A6683" s="43">
        <v>2023</v>
      </c>
      <c r="B6683" s="56" t="s">
        <v>20787</v>
      </c>
      <c r="C6683" s="19">
        <f t="shared" si="357"/>
        <v>53083</v>
      </c>
      <c r="D6683" s="56" t="s">
        <v>13350</v>
      </c>
      <c r="E6683" s="55">
        <v>45169</v>
      </c>
      <c r="F6683" s="18">
        <f t="shared" si="358"/>
        <v>8</v>
      </c>
      <c r="G6683" s="56" t="s">
        <v>11799</v>
      </c>
      <c r="H6683" s="56" t="s">
        <v>11725</v>
      </c>
      <c r="I6683" s="56" t="s">
        <v>14074</v>
      </c>
      <c r="J6683" s="57">
        <v>433143</v>
      </c>
      <c r="K6683" s="58" t="s">
        <v>11726</v>
      </c>
      <c r="L6683" s="57">
        <v>34651</v>
      </c>
      <c r="M6683" s="59">
        <f t="shared" si="355"/>
        <v>467794</v>
      </c>
      <c r="N6683">
        <f>+VLOOKUP(C6683,'Thanh toán '!M$8228:N$9243,2,0)</f>
        <v>467794</v>
      </c>
      <c r="O6683" s="61">
        <f t="shared" si="356"/>
        <v>0</v>
      </c>
      <c r="P6683" t="s">
        <v>25392</v>
      </c>
    </row>
    <row r="6684" spans="1:16" hidden="1" x14ac:dyDescent="0.3">
      <c r="A6684" s="43">
        <v>2023</v>
      </c>
      <c r="B6684" s="56" t="s">
        <v>20788</v>
      </c>
      <c r="C6684" s="19">
        <f t="shared" si="357"/>
        <v>53084</v>
      </c>
      <c r="D6684" s="56" t="s">
        <v>13350</v>
      </c>
      <c r="E6684" s="55">
        <v>45169</v>
      </c>
      <c r="F6684" s="18">
        <f t="shared" si="358"/>
        <v>8</v>
      </c>
      <c r="G6684" s="56" t="s">
        <v>11799</v>
      </c>
      <c r="H6684" s="56" t="s">
        <v>11725</v>
      </c>
      <c r="I6684" s="56" t="s">
        <v>13688</v>
      </c>
      <c r="J6684" s="57">
        <v>694524</v>
      </c>
      <c r="K6684" s="58" t="s">
        <v>11726</v>
      </c>
      <c r="L6684" s="57">
        <v>55562</v>
      </c>
      <c r="M6684" s="59">
        <f t="shared" si="355"/>
        <v>750086</v>
      </c>
      <c r="N6684">
        <f>+VLOOKUP(C6684,'Thanh toán '!M$8228:N$9243,2,0)</f>
        <v>750086</v>
      </c>
      <c r="O6684" s="61">
        <f t="shared" si="356"/>
        <v>0</v>
      </c>
      <c r="P6684" t="s">
        <v>25392</v>
      </c>
    </row>
    <row r="6685" spans="1:16" hidden="1" x14ac:dyDescent="0.3">
      <c r="A6685" s="43">
        <v>2023</v>
      </c>
      <c r="B6685" s="56" t="s">
        <v>20789</v>
      </c>
      <c r="C6685" s="19">
        <f t="shared" si="357"/>
        <v>53087</v>
      </c>
      <c r="D6685" s="56" t="s">
        <v>13350</v>
      </c>
      <c r="E6685" s="55">
        <v>45169</v>
      </c>
      <c r="F6685" s="18">
        <f t="shared" si="358"/>
        <v>8</v>
      </c>
      <c r="G6685" s="56" t="s">
        <v>12363</v>
      </c>
      <c r="H6685" s="56" t="s">
        <v>12364</v>
      </c>
      <c r="I6685" s="56" t="s">
        <v>12363</v>
      </c>
      <c r="J6685" s="57">
        <v>4521075</v>
      </c>
      <c r="K6685" s="58" t="s">
        <v>11726</v>
      </c>
      <c r="L6685" s="57">
        <v>361686</v>
      </c>
      <c r="M6685" s="59">
        <f t="shared" si="355"/>
        <v>4882761</v>
      </c>
      <c r="N6685">
        <f>+VLOOKUP(C6685,'Thanh toán '!M$8228:N$9243,2,0)</f>
        <v>4882761</v>
      </c>
      <c r="O6685" s="61">
        <f t="shared" si="356"/>
        <v>0</v>
      </c>
      <c r="P6685" t="s">
        <v>25392</v>
      </c>
    </row>
    <row r="6686" spans="1:16" hidden="1" x14ac:dyDescent="0.3">
      <c r="A6686" s="43">
        <v>2023</v>
      </c>
      <c r="B6686" s="56" t="s">
        <v>20790</v>
      </c>
      <c r="C6686" s="19">
        <f t="shared" si="357"/>
        <v>53092</v>
      </c>
      <c r="D6686" s="56" t="s">
        <v>13350</v>
      </c>
      <c r="E6686" s="55">
        <v>45169</v>
      </c>
      <c r="F6686" s="18">
        <f t="shared" si="358"/>
        <v>8</v>
      </c>
      <c r="G6686" s="56" t="s">
        <v>12239</v>
      </c>
      <c r="H6686" s="56" t="s">
        <v>12240</v>
      </c>
      <c r="I6686" s="56" t="s">
        <v>20791</v>
      </c>
      <c r="J6686" s="57">
        <v>2655715</v>
      </c>
      <c r="K6686" s="58" t="s">
        <v>11726</v>
      </c>
      <c r="L6686" s="57">
        <v>212457</v>
      </c>
      <c r="M6686" s="59">
        <f t="shared" si="355"/>
        <v>2868172</v>
      </c>
      <c r="N6686">
        <f>+VLOOKUP(C6686,'Thanh toán '!M$8228:N$9243,2,0)</f>
        <v>2868172</v>
      </c>
      <c r="O6686" s="61">
        <f t="shared" si="356"/>
        <v>0</v>
      </c>
      <c r="P6686" t="s">
        <v>25392</v>
      </c>
    </row>
    <row r="6687" spans="1:16" hidden="1" x14ac:dyDescent="0.3">
      <c r="A6687" s="43">
        <v>2023</v>
      </c>
      <c r="B6687" s="56" t="s">
        <v>20792</v>
      </c>
      <c r="C6687" s="19">
        <f t="shared" si="357"/>
        <v>53093</v>
      </c>
      <c r="D6687" s="56" t="s">
        <v>13350</v>
      </c>
      <c r="E6687" s="55">
        <v>45169</v>
      </c>
      <c r="F6687" s="18">
        <f t="shared" si="358"/>
        <v>8</v>
      </c>
      <c r="G6687" s="56" t="s">
        <v>12363</v>
      </c>
      <c r="H6687" s="56" t="s">
        <v>12364</v>
      </c>
      <c r="I6687" s="56" t="s">
        <v>12363</v>
      </c>
      <c r="J6687" s="57">
        <v>450715</v>
      </c>
      <c r="K6687" s="58" t="s">
        <v>11726</v>
      </c>
      <c r="L6687" s="57">
        <v>36057</v>
      </c>
      <c r="M6687" s="59">
        <f t="shared" si="355"/>
        <v>486772</v>
      </c>
      <c r="N6687">
        <f>+VLOOKUP(C6687,'Thanh toán '!M$8228:N$9243,2,0)</f>
        <v>486772</v>
      </c>
      <c r="O6687" s="61">
        <f t="shared" si="356"/>
        <v>0</v>
      </c>
      <c r="P6687" t="s">
        <v>25392</v>
      </c>
    </row>
    <row r="6688" spans="1:16" hidden="1" x14ac:dyDescent="0.3">
      <c r="A6688" s="43">
        <v>2023</v>
      </c>
      <c r="B6688" s="56" t="s">
        <v>20793</v>
      </c>
      <c r="C6688" s="19">
        <f t="shared" si="357"/>
        <v>53094</v>
      </c>
      <c r="D6688" s="56" t="s">
        <v>13350</v>
      </c>
      <c r="E6688" s="55">
        <v>45169</v>
      </c>
      <c r="F6688" s="18">
        <f t="shared" si="358"/>
        <v>8</v>
      </c>
      <c r="G6688" s="56" t="s">
        <v>12396</v>
      </c>
      <c r="H6688" s="56" t="s">
        <v>12397</v>
      </c>
      <c r="I6688" s="56" t="s">
        <v>18488</v>
      </c>
      <c r="J6688" s="57">
        <v>352464</v>
      </c>
      <c r="K6688" s="58" t="s">
        <v>11726</v>
      </c>
      <c r="L6688" s="57">
        <v>28197</v>
      </c>
      <c r="M6688" s="59">
        <f t="shared" si="355"/>
        <v>380661</v>
      </c>
      <c r="N6688">
        <f>+VLOOKUP(C6688,'Thanh toán '!M$8228:N$9243,2,0)</f>
        <v>380661</v>
      </c>
      <c r="O6688" s="61">
        <f t="shared" si="356"/>
        <v>0</v>
      </c>
      <c r="P6688" t="s">
        <v>25392</v>
      </c>
    </row>
    <row r="6689" spans="1:16" hidden="1" x14ac:dyDescent="0.3">
      <c r="A6689" s="43">
        <v>2023</v>
      </c>
      <c r="B6689" s="56" t="s">
        <v>20794</v>
      </c>
      <c r="C6689" s="19">
        <f t="shared" si="357"/>
        <v>53095</v>
      </c>
      <c r="D6689" s="56" t="s">
        <v>13350</v>
      </c>
      <c r="E6689" s="55">
        <v>45169</v>
      </c>
      <c r="F6689" s="18">
        <f t="shared" si="358"/>
        <v>8</v>
      </c>
      <c r="G6689" s="56" t="s">
        <v>12396</v>
      </c>
      <c r="H6689" s="56" t="s">
        <v>12397</v>
      </c>
      <c r="I6689" s="56" t="s">
        <v>18488</v>
      </c>
      <c r="J6689" s="57">
        <v>2615025</v>
      </c>
      <c r="K6689" s="58" t="s">
        <v>11726</v>
      </c>
      <c r="L6689" s="57">
        <v>209202</v>
      </c>
      <c r="M6689" s="59">
        <f t="shared" si="355"/>
        <v>2824227</v>
      </c>
      <c r="N6689">
        <f>+VLOOKUP(C6689,'Thanh toán '!M$8228:N$9243,2,0)</f>
        <v>2824227</v>
      </c>
      <c r="O6689" s="61">
        <f t="shared" si="356"/>
        <v>0</v>
      </c>
      <c r="P6689" t="s">
        <v>25392</v>
      </c>
    </row>
    <row r="6690" spans="1:16" hidden="1" x14ac:dyDescent="0.3">
      <c r="A6690" s="43">
        <v>2023</v>
      </c>
      <c r="B6690" s="56" t="s">
        <v>20795</v>
      </c>
      <c r="C6690" s="19">
        <f t="shared" si="357"/>
        <v>53098</v>
      </c>
      <c r="D6690" s="56" t="s">
        <v>13350</v>
      </c>
      <c r="E6690" s="55">
        <v>45169</v>
      </c>
      <c r="F6690" s="18">
        <f t="shared" si="358"/>
        <v>8</v>
      </c>
      <c r="G6690" s="56" t="s">
        <v>12378</v>
      </c>
      <c r="H6690" s="56" t="s">
        <v>12379</v>
      </c>
      <c r="I6690" s="56" t="s">
        <v>12378</v>
      </c>
      <c r="J6690" s="57">
        <v>4522590</v>
      </c>
      <c r="K6690" s="58" t="s">
        <v>11726</v>
      </c>
      <c r="L6690" s="57">
        <v>361807</v>
      </c>
      <c r="M6690" s="59">
        <f t="shared" si="355"/>
        <v>4884397</v>
      </c>
      <c r="N6690">
        <f>+VLOOKUP(C6690,'Thanh toán '!M$8228:N$9243,2,0)</f>
        <v>4884397</v>
      </c>
      <c r="O6690" s="61">
        <f t="shared" si="356"/>
        <v>0</v>
      </c>
      <c r="P6690" t="s">
        <v>25392</v>
      </c>
    </row>
    <row r="6691" spans="1:16" hidden="1" x14ac:dyDescent="0.3">
      <c r="A6691" s="43">
        <v>2023</v>
      </c>
      <c r="B6691" s="56" t="s">
        <v>20796</v>
      </c>
      <c r="C6691" s="19">
        <f t="shared" si="357"/>
        <v>53099</v>
      </c>
      <c r="D6691" s="56" t="s">
        <v>13350</v>
      </c>
      <c r="E6691" s="55">
        <v>45169</v>
      </c>
      <c r="F6691" s="18">
        <f t="shared" si="358"/>
        <v>8</v>
      </c>
      <c r="G6691" s="56" t="s">
        <v>11799</v>
      </c>
      <c r="H6691" s="56" t="s">
        <v>11725</v>
      </c>
      <c r="I6691" s="56" t="s">
        <v>13430</v>
      </c>
      <c r="J6691" s="57">
        <v>1861279</v>
      </c>
      <c r="K6691" s="58" t="s">
        <v>11726</v>
      </c>
      <c r="L6691" s="57">
        <v>148902</v>
      </c>
      <c r="M6691" s="59">
        <f t="shared" si="355"/>
        <v>2010181</v>
      </c>
      <c r="N6691">
        <f>+VLOOKUP(C6691,'Thanh toán '!M$8228:N$9243,2,0)</f>
        <v>2010181</v>
      </c>
      <c r="O6691" s="61">
        <f t="shared" si="356"/>
        <v>0</v>
      </c>
      <c r="P6691" t="s">
        <v>25392</v>
      </c>
    </row>
    <row r="6692" spans="1:16" hidden="1" x14ac:dyDescent="0.3">
      <c r="A6692" s="43">
        <v>2023</v>
      </c>
      <c r="B6692" s="56" t="s">
        <v>20797</v>
      </c>
      <c r="C6692" s="19">
        <f t="shared" si="357"/>
        <v>53100</v>
      </c>
      <c r="D6692" s="56" t="s">
        <v>13350</v>
      </c>
      <c r="E6692" s="55">
        <v>45169</v>
      </c>
      <c r="F6692" s="18">
        <f t="shared" si="358"/>
        <v>8</v>
      </c>
      <c r="G6692" s="56" t="s">
        <v>11799</v>
      </c>
      <c r="H6692" s="56" t="s">
        <v>11725</v>
      </c>
      <c r="I6692" s="56" t="s">
        <v>13995</v>
      </c>
      <c r="J6692" s="57">
        <v>469342</v>
      </c>
      <c r="K6692" s="58" t="s">
        <v>11726</v>
      </c>
      <c r="L6692" s="57">
        <v>37547</v>
      </c>
      <c r="M6692" s="59">
        <f t="shared" si="355"/>
        <v>506889</v>
      </c>
      <c r="N6692">
        <f>+VLOOKUP(C6692,'Thanh toán '!M$8228:N$9243,2,0)</f>
        <v>506889</v>
      </c>
      <c r="O6692" s="61">
        <f t="shared" si="356"/>
        <v>0</v>
      </c>
      <c r="P6692" t="s">
        <v>25392</v>
      </c>
    </row>
    <row r="6693" spans="1:16" hidden="1" x14ac:dyDescent="0.3">
      <c r="A6693" s="43">
        <v>2023</v>
      </c>
      <c r="B6693" s="56" t="s">
        <v>20798</v>
      </c>
      <c r="C6693" s="19">
        <f t="shared" si="357"/>
        <v>53101</v>
      </c>
      <c r="D6693" s="56" t="s">
        <v>13350</v>
      </c>
      <c r="E6693" s="55">
        <v>45169</v>
      </c>
      <c r="F6693" s="18">
        <f t="shared" si="358"/>
        <v>8</v>
      </c>
      <c r="G6693" s="56" t="s">
        <v>11799</v>
      </c>
      <c r="H6693" s="56" t="s">
        <v>11725</v>
      </c>
      <c r="I6693" s="56" t="s">
        <v>13407</v>
      </c>
      <c r="J6693" s="57">
        <v>2124594</v>
      </c>
      <c r="K6693" s="58" t="s">
        <v>11726</v>
      </c>
      <c r="L6693" s="57">
        <v>169968</v>
      </c>
      <c r="M6693" s="59">
        <f t="shared" si="355"/>
        <v>2294562</v>
      </c>
      <c r="N6693">
        <f>+VLOOKUP(C6693,'Thanh toán '!M$8228:N$9243,2,0)</f>
        <v>2294562</v>
      </c>
      <c r="O6693" s="61">
        <f t="shared" si="356"/>
        <v>0</v>
      </c>
      <c r="P6693" t="s">
        <v>25392</v>
      </c>
    </row>
    <row r="6694" spans="1:16" hidden="1" x14ac:dyDescent="0.3">
      <c r="A6694" s="43">
        <v>2023</v>
      </c>
      <c r="B6694" s="56" t="s">
        <v>20799</v>
      </c>
      <c r="C6694" s="19">
        <f t="shared" si="357"/>
        <v>53102</v>
      </c>
      <c r="D6694" s="56" t="s">
        <v>13350</v>
      </c>
      <c r="E6694" s="55">
        <v>45169</v>
      </c>
      <c r="F6694" s="18">
        <f t="shared" si="358"/>
        <v>8</v>
      </c>
      <c r="G6694" s="56" t="s">
        <v>12396</v>
      </c>
      <c r="H6694" s="56" t="s">
        <v>12397</v>
      </c>
      <c r="I6694" s="56" t="s">
        <v>18488</v>
      </c>
      <c r="J6694" s="57">
        <v>551250</v>
      </c>
      <c r="K6694" s="58" t="s">
        <v>11726</v>
      </c>
      <c r="L6694" s="57">
        <v>44100</v>
      </c>
      <c r="M6694" s="59">
        <f t="shared" si="355"/>
        <v>595350</v>
      </c>
      <c r="N6694">
        <f>+VLOOKUP(C6694,'Thanh toán '!M$8228:N$9243,2,0)</f>
        <v>595350</v>
      </c>
      <c r="O6694" s="61">
        <f t="shared" si="356"/>
        <v>0</v>
      </c>
      <c r="P6694" t="s">
        <v>25392</v>
      </c>
    </row>
    <row r="6695" spans="1:16" hidden="1" x14ac:dyDescent="0.3">
      <c r="A6695" s="43">
        <v>2023</v>
      </c>
      <c r="B6695" s="56" t="s">
        <v>20800</v>
      </c>
      <c r="C6695" s="19">
        <f t="shared" si="357"/>
        <v>53104</v>
      </c>
      <c r="D6695" s="56" t="s">
        <v>13350</v>
      </c>
      <c r="E6695" s="55">
        <v>45169</v>
      </c>
      <c r="F6695" s="18">
        <f t="shared" si="358"/>
        <v>8</v>
      </c>
      <c r="G6695" s="56" t="s">
        <v>12438</v>
      </c>
      <c r="H6695" s="56" t="s">
        <v>12439</v>
      </c>
      <c r="I6695" s="56" t="s">
        <v>12438</v>
      </c>
      <c r="J6695" s="57">
        <v>1289600</v>
      </c>
      <c r="K6695" s="58" t="s">
        <v>11726</v>
      </c>
      <c r="L6695" s="57">
        <v>103168</v>
      </c>
      <c r="M6695" s="59">
        <f t="shared" si="355"/>
        <v>1392768</v>
      </c>
      <c r="N6695">
        <f>+VLOOKUP(C6695,'Thanh toán '!M$8228:N$9243,2,0)</f>
        <v>1392768</v>
      </c>
      <c r="O6695" s="61">
        <f t="shared" si="356"/>
        <v>0</v>
      </c>
      <c r="P6695" t="s">
        <v>25392</v>
      </c>
    </row>
    <row r="6696" spans="1:16" hidden="1" x14ac:dyDescent="0.3">
      <c r="A6696" s="43">
        <v>2023</v>
      </c>
      <c r="B6696" s="56" t="s">
        <v>20801</v>
      </c>
      <c r="C6696" s="19">
        <f t="shared" si="357"/>
        <v>53105</v>
      </c>
      <c r="D6696" s="56" t="s">
        <v>13350</v>
      </c>
      <c r="E6696" s="55">
        <v>45169</v>
      </c>
      <c r="F6696" s="18">
        <f t="shared" si="358"/>
        <v>8</v>
      </c>
      <c r="G6696" s="56" t="s">
        <v>12438</v>
      </c>
      <c r="H6696" s="56" t="s">
        <v>12439</v>
      </c>
      <c r="I6696" s="56" t="s">
        <v>12438</v>
      </c>
      <c r="J6696" s="57">
        <v>1174880</v>
      </c>
      <c r="K6696" s="58" t="s">
        <v>11726</v>
      </c>
      <c r="L6696" s="57">
        <v>93990</v>
      </c>
      <c r="M6696" s="59">
        <f t="shared" si="355"/>
        <v>1268870</v>
      </c>
      <c r="N6696">
        <f>+VLOOKUP(C6696,'Thanh toán '!M$8228:N$9243,2,0)</f>
        <v>1268870</v>
      </c>
      <c r="O6696" s="61">
        <f t="shared" si="356"/>
        <v>0</v>
      </c>
      <c r="P6696" t="s">
        <v>25392</v>
      </c>
    </row>
    <row r="6697" spans="1:16" hidden="1" x14ac:dyDescent="0.3">
      <c r="A6697" s="43">
        <v>2023</v>
      </c>
      <c r="B6697" s="56" t="s">
        <v>20802</v>
      </c>
      <c r="C6697" s="19">
        <f t="shared" si="357"/>
        <v>53106</v>
      </c>
      <c r="D6697" s="56" t="s">
        <v>13350</v>
      </c>
      <c r="E6697" s="55">
        <v>45169</v>
      </c>
      <c r="F6697" s="18">
        <f t="shared" si="358"/>
        <v>8</v>
      </c>
      <c r="G6697" s="56" t="s">
        <v>12026</v>
      </c>
      <c r="H6697" s="56" t="s">
        <v>12027</v>
      </c>
      <c r="I6697" s="56" t="s">
        <v>13942</v>
      </c>
      <c r="J6697" s="57">
        <v>2286549</v>
      </c>
      <c r="K6697" s="58" t="s">
        <v>11726</v>
      </c>
      <c r="L6697" s="57">
        <v>182924</v>
      </c>
      <c r="M6697" s="59">
        <f t="shared" si="355"/>
        <v>2469473</v>
      </c>
      <c r="N6697">
        <f>+VLOOKUP(C6697,'Thanh toán '!M$8228:N$9243,2,0)</f>
        <v>2469473</v>
      </c>
      <c r="O6697" s="61">
        <f t="shared" si="356"/>
        <v>0</v>
      </c>
      <c r="P6697" t="s">
        <v>25392</v>
      </c>
    </row>
    <row r="6698" spans="1:16" hidden="1" x14ac:dyDescent="0.3">
      <c r="A6698" s="43">
        <v>2023</v>
      </c>
      <c r="B6698" s="56" t="s">
        <v>20803</v>
      </c>
      <c r="C6698" s="19">
        <f t="shared" si="357"/>
        <v>53107</v>
      </c>
      <c r="D6698" s="56" t="s">
        <v>13350</v>
      </c>
      <c r="E6698" s="55">
        <v>45169</v>
      </c>
      <c r="F6698" s="18">
        <f t="shared" si="358"/>
        <v>8</v>
      </c>
      <c r="G6698" s="56" t="s">
        <v>12026</v>
      </c>
      <c r="H6698" s="56" t="s">
        <v>12027</v>
      </c>
      <c r="I6698" s="56" t="s">
        <v>13949</v>
      </c>
      <c r="J6698" s="57">
        <v>802755</v>
      </c>
      <c r="K6698" s="58" t="s">
        <v>11726</v>
      </c>
      <c r="L6698" s="57">
        <v>64220</v>
      </c>
      <c r="M6698" s="59">
        <f t="shared" si="355"/>
        <v>866975</v>
      </c>
      <c r="N6698">
        <f>+VLOOKUP(C6698,'Thanh toán '!M$8228:N$9243,2,0)</f>
        <v>866975</v>
      </c>
      <c r="O6698" s="61">
        <f t="shared" si="356"/>
        <v>0</v>
      </c>
      <c r="P6698" t="s">
        <v>25392</v>
      </c>
    </row>
    <row r="6699" spans="1:16" hidden="1" x14ac:dyDescent="0.3">
      <c r="A6699" s="43">
        <v>2023</v>
      </c>
      <c r="B6699" s="56" t="s">
        <v>20804</v>
      </c>
      <c r="C6699" s="19">
        <f t="shared" si="357"/>
        <v>53108</v>
      </c>
      <c r="D6699" s="56" t="s">
        <v>13350</v>
      </c>
      <c r="E6699" s="55">
        <v>45169</v>
      </c>
      <c r="F6699" s="18">
        <f t="shared" si="358"/>
        <v>8</v>
      </c>
      <c r="G6699" s="56" t="s">
        <v>12026</v>
      </c>
      <c r="H6699" s="56" t="s">
        <v>12027</v>
      </c>
      <c r="I6699" s="56" t="s">
        <v>13945</v>
      </c>
      <c r="J6699" s="57">
        <v>250910</v>
      </c>
      <c r="K6699" s="58" t="s">
        <v>11726</v>
      </c>
      <c r="L6699" s="57">
        <v>20073</v>
      </c>
      <c r="M6699" s="59">
        <f t="shared" si="355"/>
        <v>270983</v>
      </c>
      <c r="N6699">
        <f>+VLOOKUP(C6699,'Thanh toán '!M$8228:N$9243,2,0)</f>
        <v>270983</v>
      </c>
      <c r="O6699" s="61">
        <f t="shared" si="356"/>
        <v>0</v>
      </c>
      <c r="P6699" t="s">
        <v>25392</v>
      </c>
    </row>
    <row r="6700" spans="1:16" hidden="1" x14ac:dyDescent="0.3">
      <c r="A6700" s="43">
        <v>2023</v>
      </c>
      <c r="B6700" s="56" t="s">
        <v>20805</v>
      </c>
      <c r="C6700" s="19">
        <f t="shared" si="357"/>
        <v>53109</v>
      </c>
      <c r="D6700" s="56" t="s">
        <v>13350</v>
      </c>
      <c r="E6700" s="55">
        <v>45169</v>
      </c>
      <c r="F6700" s="18">
        <f t="shared" si="358"/>
        <v>8</v>
      </c>
      <c r="G6700" s="56" t="s">
        <v>12026</v>
      </c>
      <c r="H6700" s="56" t="s">
        <v>12027</v>
      </c>
      <c r="I6700" s="56" t="s">
        <v>13947</v>
      </c>
      <c r="J6700" s="57">
        <v>1504040</v>
      </c>
      <c r="K6700" s="58" t="s">
        <v>11726</v>
      </c>
      <c r="L6700" s="57">
        <v>120323</v>
      </c>
      <c r="M6700" s="59">
        <f t="shared" si="355"/>
        <v>1624363</v>
      </c>
      <c r="N6700">
        <f>+VLOOKUP(C6700,'Thanh toán '!M$8228:N$9243,2,0)</f>
        <v>1624363</v>
      </c>
      <c r="O6700" s="61">
        <f t="shared" si="356"/>
        <v>0</v>
      </c>
      <c r="P6700" t="s">
        <v>25392</v>
      </c>
    </row>
    <row r="6701" spans="1:16" hidden="1" x14ac:dyDescent="0.3">
      <c r="A6701" s="43">
        <v>2023</v>
      </c>
      <c r="B6701" s="56" t="s">
        <v>20806</v>
      </c>
      <c r="C6701" s="19">
        <f t="shared" si="357"/>
        <v>53112</v>
      </c>
      <c r="D6701" s="56" t="s">
        <v>13350</v>
      </c>
      <c r="E6701" s="55">
        <v>45169</v>
      </c>
      <c r="F6701" s="18">
        <f t="shared" si="358"/>
        <v>8</v>
      </c>
      <c r="G6701" s="56" t="s">
        <v>12200</v>
      </c>
      <c r="H6701" s="56" t="s">
        <v>12201</v>
      </c>
      <c r="I6701" s="56"/>
      <c r="J6701" s="57">
        <v>0</v>
      </c>
      <c r="K6701" s="58" t="s">
        <v>11726</v>
      </c>
      <c r="L6701" s="57">
        <v>0</v>
      </c>
      <c r="M6701" s="59">
        <f t="shared" si="355"/>
        <v>0</v>
      </c>
      <c r="O6701" s="61"/>
    </row>
    <row r="6702" spans="1:16" hidden="1" x14ac:dyDescent="0.3">
      <c r="A6702" s="43">
        <v>2023</v>
      </c>
      <c r="B6702" s="56" t="s">
        <v>20807</v>
      </c>
      <c r="C6702" s="19">
        <f t="shared" si="357"/>
        <v>53113</v>
      </c>
      <c r="D6702" s="56" t="s">
        <v>13350</v>
      </c>
      <c r="E6702" s="55">
        <v>45169</v>
      </c>
      <c r="F6702" s="18">
        <f t="shared" si="358"/>
        <v>8</v>
      </c>
      <c r="G6702" s="56" t="s">
        <v>12287</v>
      </c>
      <c r="H6702" s="56" t="s">
        <v>12288</v>
      </c>
      <c r="I6702" s="56" t="s">
        <v>12287</v>
      </c>
      <c r="J6702" s="57">
        <v>3035550</v>
      </c>
      <c r="K6702" s="58" t="s">
        <v>11726</v>
      </c>
      <c r="L6702" s="57">
        <v>242844</v>
      </c>
      <c r="M6702" s="59">
        <f t="shared" si="355"/>
        <v>3278394</v>
      </c>
      <c r="N6702">
        <f>+VLOOKUP(C6702,'Thanh toán '!M$8228:N$9243,2,0)</f>
        <v>3278394</v>
      </c>
      <c r="O6702" s="61">
        <f t="shared" ref="O6702:O6706" si="359">+N6702-M6702</f>
        <v>0</v>
      </c>
      <c r="P6702" t="s">
        <v>25392</v>
      </c>
    </row>
    <row r="6703" spans="1:16" hidden="1" x14ac:dyDescent="0.3">
      <c r="A6703" s="43">
        <v>2023</v>
      </c>
      <c r="B6703" s="56" t="s">
        <v>20808</v>
      </c>
      <c r="C6703" s="19">
        <f t="shared" si="357"/>
        <v>53114</v>
      </c>
      <c r="D6703" s="56" t="s">
        <v>13350</v>
      </c>
      <c r="E6703" s="55">
        <v>45169</v>
      </c>
      <c r="F6703" s="18">
        <f t="shared" si="358"/>
        <v>8</v>
      </c>
      <c r="G6703" s="56" t="s">
        <v>12287</v>
      </c>
      <c r="H6703" s="56" t="s">
        <v>12288</v>
      </c>
      <c r="I6703" s="56" t="s">
        <v>12287</v>
      </c>
      <c r="J6703" s="57">
        <v>587440</v>
      </c>
      <c r="K6703" s="58" t="s">
        <v>11726</v>
      </c>
      <c r="L6703" s="57">
        <v>46995</v>
      </c>
      <c r="M6703" s="59">
        <f t="shared" si="355"/>
        <v>634435</v>
      </c>
      <c r="N6703">
        <f>+VLOOKUP(C6703,'Thanh toán '!M$8228:N$9243,2,0)</f>
        <v>634435</v>
      </c>
      <c r="O6703" s="61">
        <f t="shared" si="359"/>
        <v>0</v>
      </c>
      <c r="P6703" t="s">
        <v>25392</v>
      </c>
    </row>
    <row r="6704" spans="1:16" hidden="1" x14ac:dyDescent="0.3">
      <c r="A6704" s="43">
        <v>2023</v>
      </c>
      <c r="B6704" s="56" t="s">
        <v>20809</v>
      </c>
      <c r="C6704" s="19">
        <f t="shared" si="357"/>
        <v>53115</v>
      </c>
      <c r="D6704" s="56" t="s">
        <v>13350</v>
      </c>
      <c r="E6704" s="55">
        <v>45169</v>
      </c>
      <c r="F6704" s="18">
        <f t="shared" si="358"/>
        <v>8</v>
      </c>
      <c r="G6704" s="56" t="s">
        <v>12239</v>
      </c>
      <c r="H6704" s="56" t="s">
        <v>12240</v>
      </c>
      <c r="I6704" s="56" t="s">
        <v>18069</v>
      </c>
      <c r="J6704" s="57">
        <v>9957900</v>
      </c>
      <c r="K6704" s="58" t="s">
        <v>11726</v>
      </c>
      <c r="L6704" s="57">
        <v>796632</v>
      </c>
      <c r="M6704" s="59">
        <f t="shared" si="355"/>
        <v>10754532</v>
      </c>
      <c r="N6704">
        <f>+VLOOKUP(C6704,'Thanh toán '!M$8228:N$9243,2,0)</f>
        <v>10754532</v>
      </c>
      <c r="O6704" s="61">
        <f t="shared" si="359"/>
        <v>0</v>
      </c>
      <c r="P6704" t="s">
        <v>25392</v>
      </c>
    </row>
    <row r="6705" spans="1:17" hidden="1" x14ac:dyDescent="0.3">
      <c r="A6705" s="43">
        <v>2023</v>
      </c>
      <c r="B6705" s="56" t="s">
        <v>20810</v>
      </c>
      <c r="C6705" s="19">
        <f t="shared" si="357"/>
        <v>53120</v>
      </c>
      <c r="D6705" s="56" t="s">
        <v>13350</v>
      </c>
      <c r="E6705" s="55">
        <v>45169</v>
      </c>
      <c r="F6705" s="18">
        <f t="shared" si="358"/>
        <v>8</v>
      </c>
      <c r="G6705" s="56" t="s">
        <v>11799</v>
      </c>
      <c r="H6705" s="56" t="s">
        <v>11725</v>
      </c>
      <c r="I6705" s="56" t="s">
        <v>13547</v>
      </c>
      <c r="J6705" s="57">
        <v>734310</v>
      </c>
      <c r="K6705" s="58" t="s">
        <v>11726</v>
      </c>
      <c r="L6705" s="57">
        <v>58745</v>
      </c>
      <c r="M6705" s="59">
        <f t="shared" si="355"/>
        <v>793055</v>
      </c>
      <c r="N6705">
        <f>+VLOOKUP(C6705,'Thanh toán '!M$8228:N$9243,2,0)</f>
        <v>793055</v>
      </c>
      <c r="O6705" s="61">
        <f t="shared" si="359"/>
        <v>0</v>
      </c>
      <c r="P6705" t="s">
        <v>25392</v>
      </c>
    </row>
    <row r="6706" spans="1:17" hidden="1" x14ac:dyDescent="0.3">
      <c r="A6706" s="43">
        <v>2023</v>
      </c>
      <c r="B6706">
        <v>48373</v>
      </c>
      <c r="C6706" s="19">
        <f t="shared" si="357"/>
        <v>48373</v>
      </c>
      <c r="D6706" s="56" t="s">
        <v>13350</v>
      </c>
      <c r="E6706" s="115">
        <v>45153</v>
      </c>
      <c r="F6706" s="18">
        <f t="shared" si="358"/>
        <v>8</v>
      </c>
      <c r="M6706" s="37">
        <v>486772</v>
      </c>
      <c r="N6706">
        <f>+VLOOKUP(C6706,'Thanh toán '!M$8228:N$9243,2,0)</f>
        <v>486772</v>
      </c>
      <c r="O6706" s="61">
        <f t="shared" si="359"/>
        <v>0</v>
      </c>
      <c r="P6706" t="s">
        <v>25392</v>
      </c>
    </row>
    <row r="6707" spans="1:17" hidden="1" x14ac:dyDescent="0.3">
      <c r="A6707" s="43">
        <v>2023</v>
      </c>
      <c r="B6707" s="56" t="s">
        <v>22898</v>
      </c>
      <c r="C6707" s="19">
        <f t="shared" si="357"/>
        <v>53201</v>
      </c>
      <c r="D6707" s="56" t="s">
        <v>13350</v>
      </c>
      <c r="E6707" s="55">
        <v>45170</v>
      </c>
      <c r="F6707" s="18">
        <f t="shared" si="358"/>
        <v>9</v>
      </c>
      <c r="G6707" s="56" t="s">
        <v>11860</v>
      </c>
      <c r="H6707" s="56" t="s">
        <v>11719</v>
      </c>
      <c r="I6707" s="56" t="s">
        <v>14167</v>
      </c>
      <c r="J6707" s="57">
        <v>1105560</v>
      </c>
      <c r="K6707" s="58" t="s">
        <v>11726</v>
      </c>
      <c r="L6707" s="57">
        <v>88445</v>
      </c>
      <c r="M6707" s="59">
        <f>+L6707+J6707</f>
        <v>1194005</v>
      </c>
      <c r="O6707" s="61"/>
      <c r="P6707">
        <f>+VLOOKUP(C6707,'Thanh toán '!M$9366:N$10360,2,0)</f>
        <v>1194005</v>
      </c>
      <c r="Q6707" s="61">
        <f t="shared" ref="Q6707:Q6740" si="360">+P6707-M6707</f>
        <v>0</v>
      </c>
    </row>
    <row r="6708" spans="1:17" hidden="1" x14ac:dyDescent="0.3">
      <c r="A6708" s="43">
        <v>2023</v>
      </c>
      <c r="B6708" s="56" t="s">
        <v>22899</v>
      </c>
      <c r="C6708" s="19">
        <f t="shared" si="357"/>
        <v>53202</v>
      </c>
      <c r="D6708" s="56" t="s">
        <v>13350</v>
      </c>
      <c r="E6708" s="55">
        <v>45170</v>
      </c>
      <c r="F6708" s="18">
        <f t="shared" si="358"/>
        <v>9</v>
      </c>
      <c r="G6708" s="56" t="s">
        <v>11860</v>
      </c>
      <c r="H6708" s="56" t="s">
        <v>11719</v>
      </c>
      <c r="I6708" s="56" t="s">
        <v>15099</v>
      </c>
      <c r="J6708" s="57">
        <v>1022809</v>
      </c>
      <c r="K6708" s="58" t="s">
        <v>11726</v>
      </c>
      <c r="L6708" s="57">
        <v>81825</v>
      </c>
      <c r="M6708" s="59">
        <f t="shared" ref="M6708:M6771" si="361">+L6708+J6708</f>
        <v>1104634</v>
      </c>
      <c r="O6708" s="61"/>
      <c r="P6708">
        <f>+VLOOKUP(C6708,'Thanh toán '!M$9366:N$10360,2,0)</f>
        <v>1104634</v>
      </c>
      <c r="Q6708" s="61">
        <f t="shared" si="360"/>
        <v>0</v>
      </c>
    </row>
    <row r="6709" spans="1:17" hidden="1" x14ac:dyDescent="0.3">
      <c r="A6709" s="43">
        <v>2023</v>
      </c>
      <c r="B6709" s="56" t="s">
        <v>12150</v>
      </c>
      <c r="C6709" s="19">
        <f t="shared" si="357"/>
        <v>53207</v>
      </c>
      <c r="D6709" s="56" t="s">
        <v>13350</v>
      </c>
      <c r="E6709" s="55">
        <v>45170</v>
      </c>
      <c r="F6709" s="18">
        <f t="shared" si="358"/>
        <v>9</v>
      </c>
      <c r="G6709" s="56" t="s">
        <v>11799</v>
      </c>
      <c r="H6709" s="56" t="s">
        <v>11725</v>
      </c>
      <c r="I6709" s="56" t="s">
        <v>23644</v>
      </c>
      <c r="J6709" s="57">
        <v>1266038</v>
      </c>
      <c r="K6709" s="58" t="s">
        <v>11726</v>
      </c>
      <c r="L6709" s="57">
        <v>101283</v>
      </c>
      <c r="M6709" s="59">
        <f t="shared" si="361"/>
        <v>1367321</v>
      </c>
      <c r="O6709" s="61"/>
      <c r="P6709">
        <f>+VLOOKUP(C6709,'Thanh toán '!M$9366:N$10360,2,0)</f>
        <v>1367321</v>
      </c>
      <c r="Q6709" s="61">
        <f t="shared" si="360"/>
        <v>0</v>
      </c>
    </row>
    <row r="6710" spans="1:17" hidden="1" x14ac:dyDescent="0.3">
      <c r="A6710" s="43">
        <v>2023</v>
      </c>
      <c r="B6710" s="56" t="s">
        <v>22900</v>
      </c>
      <c r="C6710" s="19">
        <f t="shared" si="357"/>
        <v>53208</v>
      </c>
      <c r="D6710" s="56" t="s">
        <v>13350</v>
      </c>
      <c r="E6710" s="55">
        <v>45170</v>
      </c>
      <c r="F6710" s="18">
        <f t="shared" si="358"/>
        <v>9</v>
      </c>
      <c r="G6710" s="56" t="s">
        <v>11799</v>
      </c>
      <c r="H6710" s="56" t="s">
        <v>11725</v>
      </c>
      <c r="I6710" s="56" t="s">
        <v>13804</v>
      </c>
      <c r="J6710" s="57">
        <v>1064569</v>
      </c>
      <c r="K6710" s="58" t="s">
        <v>11726</v>
      </c>
      <c r="L6710" s="57">
        <v>85166</v>
      </c>
      <c r="M6710" s="59">
        <f t="shared" si="361"/>
        <v>1149735</v>
      </c>
      <c r="O6710" s="61"/>
      <c r="P6710">
        <f>+VLOOKUP(C6710,'Thanh toán '!M$9366:N$10360,2,0)</f>
        <v>1149735</v>
      </c>
      <c r="Q6710" s="61">
        <f t="shared" si="360"/>
        <v>0</v>
      </c>
    </row>
    <row r="6711" spans="1:17" hidden="1" x14ac:dyDescent="0.3">
      <c r="A6711" s="43">
        <v>2023</v>
      </c>
      <c r="B6711" s="56" t="s">
        <v>22901</v>
      </c>
      <c r="C6711" s="19">
        <f t="shared" si="357"/>
        <v>53209</v>
      </c>
      <c r="D6711" s="56" t="s">
        <v>13350</v>
      </c>
      <c r="E6711" s="55">
        <v>45170</v>
      </c>
      <c r="F6711" s="18">
        <f t="shared" si="358"/>
        <v>9</v>
      </c>
      <c r="G6711" s="56" t="s">
        <v>11799</v>
      </c>
      <c r="H6711" s="56" t="s">
        <v>11725</v>
      </c>
      <c r="I6711" s="56" t="s">
        <v>13810</v>
      </c>
      <c r="J6711" s="57">
        <v>1836580</v>
      </c>
      <c r="K6711" s="58" t="s">
        <v>11726</v>
      </c>
      <c r="L6711" s="57">
        <v>146926</v>
      </c>
      <c r="M6711" s="59">
        <f t="shared" si="361"/>
        <v>1983506</v>
      </c>
      <c r="O6711" s="61"/>
      <c r="P6711">
        <f>+VLOOKUP(C6711,'Thanh toán '!M$9366:N$10360,2,0)</f>
        <v>1983506</v>
      </c>
      <c r="Q6711" s="61">
        <f t="shared" si="360"/>
        <v>0</v>
      </c>
    </row>
    <row r="6712" spans="1:17" hidden="1" x14ac:dyDescent="0.3">
      <c r="A6712" s="43">
        <v>2023</v>
      </c>
      <c r="B6712" s="56" t="s">
        <v>22902</v>
      </c>
      <c r="C6712" s="19">
        <f t="shared" si="357"/>
        <v>53210</v>
      </c>
      <c r="D6712" s="56" t="s">
        <v>13350</v>
      </c>
      <c r="E6712" s="55">
        <v>45170</v>
      </c>
      <c r="F6712" s="18">
        <f t="shared" si="358"/>
        <v>9</v>
      </c>
      <c r="G6712" s="56" t="s">
        <v>11799</v>
      </c>
      <c r="H6712" s="56" t="s">
        <v>11725</v>
      </c>
      <c r="I6712" s="56" t="s">
        <v>14125</v>
      </c>
      <c r="J6712" s="57">
        <v>618065</v>
      </c>
      <c r="K6712" s="58" t="s">
        <v>11726</v>
      </c>
      <c r="L6712" s="57">
        <v>49445</v>
      </c>
      <c r="M6712" s="59">
        <f t="shared" si="361"/>
        <v>667510</v>
      </c>
      <c r="O6712" s="61"/>
      <c r="P6712">
        <f>+VLOOKUP(C6712,'Thanh toán '!M$9366:N$10360,2,0)</f>
        <v>667510</v>
      </c>
      <c r="Q6712" s="61">
        <f t="shared" si="360"/>
        <v>0</v>
      </c>
    </row>
    <row r="6713" spans="1:17" hidden="1" x14ac:dyDescent="0.3">
      <c r="A6713" s="43">
        <v>2023</v>
      </c>
      <c r="B6713" s="56" t="s">
        <v>22903</v>
      </c>
      <c r="C6713" s="19">
        <f t="shared" si="357"/>
        <v>53212</v>
      </c>
      <c r="D6713" s="56" t="s">
        <v>13350</v>
      </c>
      <c r="E6713" s="55">
        <v>45170</v>
      </c>
      <c r="F6713" s="18">
        <f t="shared" si="358"/>
        <v>9</v>
      </c>
      <c r="G6713" s="56" t="s">
        <v>11799</v>
      </c>
      <c r="H6713" s="56" t="s">
        <v>11725</v>
      </c>
      <c r="I6713" s="56" t="s">
        <v>13735</v>
      </c>
      <c r="J6713" s="57">
        <v>1545571</v>
      </c>
      <c r="K6713" s="58" t="s">
        <v>11726</v>
      </c>
      <c r="L6713" s="57">
        <v>123646</v>
      </c>
      <c r="M6713" s="59">
        <f t="shared" si="361"/>
        <v>1669217</v>
      </c>
      <c r="O6713" s="61"/>
      <c r="P6713">
        <f>+VLOOKUP(C6713,'Thanh toán '!M$9366:N$10360,2,0)</f>
        <v>1669217</v>
      </c>
      <c r="Q6713" s="61">
        <f t="shared" si="360"/>
        <v>0</v>
      </c>
    </row>
    <row r="6714" spans="1:17" hidden="1" x14ac:dyDescent="0.3">
      <c r="A6714" s="43">
        <v>2023</v>
      </c>
      <c r="B6714" s="56" t="s">
        <v>22904</v>
      </c>
      <c r="C6714" s="19">
        <f t="shared" si="357"/>
        <v>53213</v>
      </c>
      <c r="D6714" s="56" t="s">
        <v>13350</v>
      </c>
      <c r="E6714" s="55">
        <v>45170</v>
      </c>
      <c r="F6714" s="18">
        <f t="shared" si="358"/>
        <v>9</v>
      </c>
      <c r="G6714" s="56" t="s">
        <v>12367</v>
      </c>
      <c r="H6714" s="56" t="s">
        <v>12368</v>
      </c>
      <c r="I6714" s="56" t="s">
        <v>13607</v>
      </c>
      <c r="J6714" s="57">
        <v>1831460</v>
      </c>
      <c r="K6714" s="58" t="s">
        <v>11726</v>
      </c>
      <c r="L6714" s="57">
        <v>146517</v>
      </c>
      <c r="M6714" s="59">
        <f t="shared" si="361"/>
        <v>1977977</v>
      </c>
      <c r="O6714" s="61"/>
      <c r="P6714">
        <f>+VLOOKUP(C6714,'Thanh toán '!M$9366:N$10360,2,0)</f>
        <v>1977977</v>
      </c>
      <c r="Q6714" s="61">
        <f t="shared" si="360"/>
        <v>0</v>
      </c>
    </row>
    <row r="6715" spans="1:17" hidden="1" x14ac:dyDescent="0.3">
      <c r="A6715" s="43">
        <v>2023</v>
      </c>
      <c r="B6715" s="56" t="s">
        <v>22905</v>
      </c>
      <c r="C6715" s="19">
        <f t="shared" si="357"/>
        <v>53215</v>
      </c>
      <c r="D6715" s="56" t="s">
        <v>13350</v>
      </c>
      <c r="E6715" s="55">
        <v>45170</v>
      </c>
      <c r="F6715" s="18">
        <f t="shared" si="358"/>
        <v>9</v>
      </c>
      <c r="G6715" s="56" t="s">
        <v>12407</v>
      </c>
      <c r="H6715" s="56" t="s">
        <v>12408</v>
      </c>
      <c r="I6715" s="56" t="s">
        <v>12407</v>
      </c>
      <c r="J6715" s="57">
        <v>1001965</v>
      </c>
      <c r="K6715" s="58" t="s">
        <v>11726</v>
      </c>
      <c r="L6715" s="57">
        <v>80157</v>
      </c>
      <c r="M6715" s="59">
        <f t="shared" si="361"/>
        <v>1082122</v>
      </c>
      <c r="O6715" s="61"/>
      <c r="P6715">
        <f>+VLOOKUP(C6715,'Thanh toán '!M$9366:N$10360,2,0)</f>
        <v>1082122</v>
      </c>
      <c r="Q6715" s="61">
        <f t="shared" si="360"/>
        <v>0</v>
      </c>
    </row>
    <row r="6716" spans="1:17" hidden="1" x14ac:dyDescent="0.3">
      <c r="A6716" s="43">
        <v>2023</v>
      </c>
      <c r="B6716" s="56" t="s">
        <v>22906</v>
      </c>
      <c r="C6716" s="19">
        <f t="shared" si="357"/>
        <v>53216</v>
      </c>
      <c r="D6716" s="56" t="s">
        <v>13350</v>
      </c>
      <c r="E6716" s="55">
        <v>45170</v>
      </c>
      <c r="F6716" s="18">
        <f t="shared" si="358"/>
        <v>9</v>
      </c>
      <c r="G6716" s="56" t="s">
        <v>11799</v>
      </c>
      <c r="H6716" s="56" t="s">
        <v>11725</v>
      </c>
      <c r="I6716" s="56" t="s">
        <v>13711</v>
      </c>
      <c r="J6716" s="57">
        <v>293724</v>
      </c>
      <c r="K6716" s="58" t="s">
        <v>11726</v>
      </c>
      <c r="L6716" s="57">
        <v>23498</v>
      </c>
      <c r="M6716" s="59">
        <f t="shared" si="361"/>
        <v>317222</v>
      </c>
      <c r="O6716" s="61"/>
      <c r="P6716">
        <f>+VLOOKUP(C6716,'Thanh toán '!M$9366:N$10360,2,0)</f>
        <v>317222</v>
      </c>
      <c r="Q6716" s="61">
        <f t="shared" si="360"/>
        <v>0</v>
      </c>
    </row>
    <row r="6717" spans="1:17" hidden="1" x14ac:dyDescent="0.3">
      <c r="A6717" s="43">
        <v>2023</v>
      </c>
      <c r="B6717" s="56" t="s">
        <v>22907</v>
      </c>
      <c r="C6717" s="19">
        <f t="shared" si="357"/>
        <v>53217</v>
      </c>
      <c r="D6717" s="56" t="s">
        <v>13350</v>
      </c>
      <c r="E6717" s="55">
        <v>45170</v>
      </c>
      <c r="F6717" s="18">
        <f t="shared" si="358"/>
        <v>9</v>
      </c>
      <c r="G6717" s="56" t="s">
        <v>12400</v>
      </c>
      <c r="H6717" s="56" t="s">
        <v>12401</v>
      </c>
      <c r="I6717" s="56" t="s">
        <v>12400</v>
      </c>
      <c r="J6717" s="57">
        <v>587440</v>
      </c>
      <c r="K6717" s="58" t="s">
        <v>11726</v>
      </c>
      <c r="L6717" s="57">
        <v>46995</v>
      </c>
      <c r="M6717" s="59">
        <f t="shared" si="361"/>
        <v>634435</v>
      </c>
      <c r="O6717" s="61"/>
      <c r="P6717">
        <f>+VLOOKUP(C6717,'Thanh toán '!M$9366:N$10360,2,0)</f>
        <v>634435</v>
      </c>
      <c r="Q6717" s="61">
        <f t="shared" si="360"/>
        <v>0</v>
      </c>
    </row>
    <row r="6718" spans="1:17" hidden="1" x14ac:dyDescent="0.3">
      <c r="A6718" s="43">
        <v>2023</v>
      </c>
      <c r="B6718" s="56" t="s">
        <v>22908</v>
      </c>
      <c r="C6718" s="19">
        <f t="shared" si="357"/>
        <v>53218</v>
      </c>
      <c r="D6718" s="56" t="s">
        <v>13350</v>
      </c>
      <c r="E6718" s="55">
        <v>45170</v>
      </c>
      <c r="F6718" s="18">
        <f t="shared" si="358"/>
        <v>9</v>
      </c>
      <c r="G6718" s="56" t="s">
        <v>12371</v>
      </c>
      <c r="H6718" s="56" t="s">
        <v>12372</v>
      </c>
      <c r="I6718" s="56" t="s">
        <v>12371</v>
      </c>
      <c r="J6718" s="57">
        <v>2587390</v>
      </c>
      <c r="K6718" s="58" t="s">
        <v>11726</v>
      </c>
      <c r="L6718" s="57">
        <v>206991</v>
      </c>
      <c r="M6718" s="59">
        <f t="shared" si="361"/>
        <v>2794381</v>
      </c>
      <c r="O6718" s="61"/>
      <c r="P6718">
        <f>+VLOOKUP(C6718,'Thanh toán '!M$9366:N$10360,2,0)</f>
        <v>2794381</v>
      </c>
      <c r="Q6718" s="61">
        <f t="shared" si="360"/>
        <v>0</v>
      </c>
    </row>
    <row r="6719" spans="1:17" hidden="1" x14ac:dyDescent="0.3">
      <c r="A6719" s="43">
        <v>2023</v>
      </c>
      <c r="B6719" s="56" t="s">
        <v>22909</v>
      </c>
      <c r="C6719" s="19">
        <f t="shared" si="357"/>
        <v>53219</v>
      </c>
      <c r="D6719" s="56" t="s">
        <v>13350</v>
      </c>
      <c r="E6719" s="55">
        <v>45170</v>
      </c>
      <c r="F6719" s="18">
        <f t="shared" si="358"/>
        <v>9</v>
      </c>
      <c r="G6719" s="56" t="s">
        <v>12371</v>
      </c>
      <c r="H6719" s="56" t="s">
        <v>12372</v>
      </c>
      <c r="I6719" s="56" t="s">
        <v>12371</v>
      </c>
      <c r="J6719" s="57">
        <v>587440</v>
      </c>
      <c r="K6719" s="58" t="s">
        <v>11726</v>
      </c>
      <c r="L6719" s="57">
        <v>46995</v>
      </c>
      <c r="M6719" s="59">
        <f t="shared" si="361"/>
        <v>634435</v>
      </c>
      <c r="O6719" s="61"/>
      <c r="P6719">
        <f>+VLOOKUP(C6719,'Thanh toán '!M$9366:N$10360,2,0)</f>
        <v>634435</v>
      </c>
      <c r="Q6719" s="61">
        <f t="shared" si="360"/>
        <v>0</v>
      </c>
    </row>
    <row r="6720" spans="1:17" hidden="1" x14ac:dyDescent="0.3">
      <c r="A6720" s="43">
        <v>2023</v>
      </c>
      <c r="B6720" s="56" t="s">
        <v>22910</v>
      </c>
      <c r="C6720" s="19">
        <f t="shared" si="357"/>
        <v>53223</v>
      </c>
      <c r="D6720" s="56" t="s">
        <v>13350</v>
      </c>
      <c r="E6720" s="55">
        <v>45170</v>
      </c>
      <c r="F6720" s="18">
        <f t="shared" si="358"/>
        <v>9</v>
      </c>
      <c r="G6720" s="56" t="s">
        <v>11799</v>
      </c>
      <c r="H6720" s="56" t="s">
        <v>11725</v>
      </c>
      <c r="I6720" s="56" t="s">
        <v>14113</v>
      </c>
      <c r="J6720" s="57">
        <v>988433</v>
      </c>
      <c r="K6720" s="58" t="s">
        <v>11726</v>
      </c>
      <c r="L6720" s="57">
        <v>79075</v>
      </c>
      <c r="M6720" s="59">
        <f t="shared" si="361"/>
        <v>1067508</v>
      </c>
      <c r="O6720" s="61"/>
      <c r="P6720">
        <f>+VLOOKUP(C6720,'Thanh toán '!M$9366:N$10360,2,0)</f>
        <v>1067508</v>
      </c>
      <c r="Q6720" s="61">
        <f t="shared" si="360"/>
        <v>0</v>
      </c>
    </row>
    <row r="6721" spans="1:17" hidden="1" x14ac:dyDescent="0.3">
      <c r="A6721" s="43">
        <v>2023</v>
      </c>
      <c r="B6721" s="56" t="s">
        <v>22911</v>
      </c>
      <c r="C6721" s="19">
        <f t="shared" si="357"/>
        <v>53228</v>
      </c>
      <c r="D6721" s="56" t="s">
        <v>13350</v>
      </c>
      <c r="E6721" s="55">
        <v>45170</v>
      </c>
      <c r="F6721" s="18">
        <f t="shared" si="358"/>
        <v>9</v>
      </c>
      <c r="G6721" s="56" t="s">
        <v>12287</v>
      </c>
      <c r="H6721" s="56" t="s">
        <v>12288</v>
      </c>
      <c r="I6721" s="56" t="s">
        <v>12287</v>
      </c>
      <c r="J6721" s="57">
        <v>450715</v>
      </c>
      <c r="K6721" s="58" t="s">
        <v>11726</v>
      </c>
      <c r="L6721" s="57">
        <v>36057</v>
      </c>
      <c r="M6721" s="59">
        <f t="shared" si="361"/>
        <v>486772</v>
      </c>
      <c r="O6721" s="61"/>
      <c r="P6721">
        <f>+VLOOKUP(C6721,'Thanh toán '!M$9366:N$10360,2,0)</f>
        <v>486772</v>
      </c>
      <c r="Q6721" s="61">
        <f t="shared" si="360"/>
        <v>0</v>
      </c>
    </row>
    <row r="6722" spans="1:17" hidden="1" x14ac:dyDescent="0.3">
      <c r="A6722" s="43">
        <v>2023</v>
      </c>
      <c r="B6722" s="56" t="s">
        <v>22912</v>
      </c>
      <c r="C6722" s="19">
        <f t="shared" si="357"/>
        <v>53229</v>
      </c>
      <c r="D6722" s="56" t="s">
        <v>13350</v>
      </c>
      <c r="E6722" s="55">
        <v>45170</v>
      </c>
      <c r="F6722" s="18">
        <f t="shared" si="358"/>
        <v>9</v>
      </c>
      <c r="G6722" s="56" t="s">
        <v>11838</v>
      </c>
      <c r="H6722" s="56" t="s">
        <v>11839</v>
      </c>
      <c r="I6722" s="56" t="s">
        <v>13930</v>
      </c>
      <c r="J6722" s="57">
        <v>850875</v>
      </c>
      <c r="K6722" s="58" t="s">
        <v>11726</v>
      </c>
      <c r="L6722" s="57">
        <v>68070</v>
      </c>
      <c r="M6722" s="59">
        <f t="shared" si="361"/>
        <v>918945</v>
      </c>
      <c r="O6722" s="61"/>
      <c r="P6722">
        <f>+VLOOKUP(C6722,'Thanh toán '!M$9366:N$10360,2,0)</f>
        <v>918945</v>
      </c>
      <c r="Q6722" s="61">
        <f t="shared" si="360"/>
        <v>0</v>
      </c>
    </row>
    <row r="6723" spans="1:17" hidden="1" x14ac:dyDescent="0.3">
      <c r="A6723" s="43">
        <v>2023</v>
      </c>
      <c r="B6723" s="56" t="s">
        <v>22913</v>
      </c>
      <c r="C6723" s="19">
        <f t="shared" si="357"/>
        <v>53230</v>
      </c>
      <c r="D6723" s="56" t="s">
        <v>13350</v>
      </c>
      <c r="E6723" s="55">
        <v>45170</v>
      </c>
      <c r="F6723" s="18">
        <f t="shared" si="358"/>
        <v>9</v>
      </c>
      <c r="G6723" s="56" t="s">
        <v>12215</v>
      </c>
      <c r="H6723" s="56" t="s">
        <v>12216</v>
      </c>
      <c r="I6723" s="56" t="s">
        <v>18061</v>
      </c>
      <c r="J6723" s="57">
        <v>2301240</v>
      </c>
      <c r="K6723" s="58" t="s">
        <v>11726</v>
      </c>
      <c r="L6723" s="57">
        <v>184099</v>
      </c>
      <c r="M6723" s="59">
        <f t="shared" si="361"/>
        <v>2485339</v>
      </c>
      <c r="O6723" s="61"/>
      <c r="P6723">
        <f>+VLOOKUP(C6723,'Thanh toán '!M$9366:N$10360,2,0)</f>
        <v>2485339</v>
      </c>
      <c r="Q6723" s="61">
        <f t="shared" si="360"/>
        <v>0</v>
      </c>
    </row>
    <row r="6724" spans="1:17" hidden="1" x14ac:dyDescent="0.3">
      <c r="A6724" s="43">
        <v>2023</v>
      </c>
      <c r="B6724" s="56" t="s">
        <v>22914</v>
      </c>
      <c r="C6724" s="19">
        <f t="shared" si="357"/>
        <v>53232</v>
      </c>
      <c r="D6724" s="56" t="s">
        <v>13350</v>
      </c>
      <c r="E6724" s="55">
        <v>45170</v>
      </c>
      <c r="F6724" s="18">
        <f t="shared" si="358"/>
        <v>9</v>
      </c>
      <c r="G6724" s="56" t="s">
        <v>11799</v>
      </c>
      <c r="H6724" s="56" t="s">
        <v>11725</v>
      </c>
      <c r="I6724" s="56" t="s">
        <v>14626</v>
      </c>
      <c r="J6724" s="57">
        <v>1382446</v>
      </c>
      <c r="K6724" s="58" t="s">
        <v>11726</v>
      </c>
      <c r="L6724" s="57">
        <v>110596</v>
      </c>
      <c r="M6724" s="59">
        <f t="shared" si="361"/>
        <v>1493042</v>
      </c>
      <c r="O6724" s="61"/>
      <c r="P6724">
        <f>+VLOOKUP(C6724,'Thanh toán '!M$9366:N$10360,2,0)</f>
        <v>1493042</v>
      </c>
      <c r="Q6724" s="61">
        <f t="shared" si="360"/>
        <v>0</v>
      </c>
    </row>
    <row r="6725" spans="1:17" hidden="1" x14ac:dyDescent="0.3">
      <c r="A6725" s="43">
        <v>2023</v>
      </c>
      <c r="B6725" s="56" t="s">
        <v>22915</v>
      </c>
      <c r="C6725" s="19">
        <f t="shared" si="357"/>
        <v>53233</v>
      </c>
      <c r="D6725" s="56" t="s">
        <v>13350</v>
      </c>
      <c r="E6725" s="55">
        <v>45170</v>
      </c>
      <c r="F6725" s="18">
        <f t="shared" si="358"/>
        <v>9</v>
      </c>
      <c r="G6725" s="56" t="s">
        <v>12239</v>
      </c>
      <c r="H6725" s="56" t="s">
        <v>12240</v>
      </c>
      <c r="I6725" s="56" t="s">
        <v>18260</v>
      </c>
      <c r="J6725" s="57">
        <v>1174880</v>
      </c>
      <c r="K6725" s="58" t="s">
        <v>11726</v>
      </c>
      <c r="L6725" s="57">
        <v>93990</v>
      </c>
      <c r="M6725" s="59">
        <f t="shared" si="361"/>
        <v>1268870</v>
      </c>
      <c r="O6725" s="61"/>
      <c r="P6725">
        <f>+VLOOKUP(C6725,'Thanh toán '!M$9366:N$10360,2,0)</f>
        <v>1268870</v>
      </c>
      <c r="Q6725" s="61">
        <f t="shared" si="360"/>
        <v>0</v>
      </c>
    </row>
    <row r="6726" spans="1:17" hidden="1" x14ac:dyDescent="0.3">
      <c r="A6726" s="43">
        <v>2023</v>
      </c>
      <c r="B6726" s="56" t="s">
        <v>22916</v>
      </c>
      <c r="C6726" s="19">
        <f t="shared" ref="C6726:C6789" si="362">+B6726*1</f>
        <v>53234</v>
      </c>
      <c r="D6726" s="56" t="s">
        <v>13350</v>
      </c>
      <c r="E6726" s="55">
        <v>45170</v>
      </c>
      <c r="F6726" s="18">
        <f t="shared" ref="F6726:F6789" si="363">+MONTH(E6726)</f>
        <v>9</v>
      </c>
      <c r="G6726" s="56" t="s">
        <v>12239</v>
      </c>
      <c r="H6726" s="56" t="s">
        <v>12240</v>
      </c>
      <c r="I6726" s="56" t="s">
        <v>18260</v>
      </c>
      <c r="J6726" s="57">
        <v>4138130</v>
      </c>
      <c r="K6726" s="58" t="s">
        <v>11726</v>
      </c>
      <c r="L6726" s="57">
        <v>331050</v>
      </c>
      <c r="M6726" s="59">
        <f t="shared" si="361"/>
        <v>4469180</v>
      </c>
      <c r="O6726" s="61"/>
      <c r="P6726">
        <f>+VLOOKUP(C6726,'Thanh toán '!M$9366:N$10360,2,0)</f>
        <v>4469180</v>
      </c>
      <c r="Q6726" s="61">
        <f t="shared" si="360"/>
        <v>0</v>
      </c>
    </row>
    <row r="6727" spans="1:17" hidden="1" x14ac:dyDescent="0.3">
      <c r="A6727" s="43">
        <v>2023</v>
      </c>
      <c r="B6727" s="56" t="s">
        <v>22917</v>
      </c>
      <c r="C6727" s="19">
        <f t="shared" si="362"/>
        <v>53235</v>
      </c>
      <c r="D6727" s="56" t="s">
        <v>13350</v>
      </c>
      <c r="E6727" s="55">
        <v>45170</v>
      </c>
      <c r="F6727" s="18">
        <f t="shared" si="363"/>
        <v>9</v>
      </c>
      <c r="G6727" s="56" t="s">
        <v>12239</v>
      </c>
      <c r="H6727" s="56" t="s">
        <v>12240</v>
      </c>
      <c r="I6727" s="56" t="s">
        <v>18260</v>
      </c>
      <c r="J6727" s="57">
        <v>1653750</v>
      </c>
      <c r="K6727" s="58" t="s">
        <v>11726</v>
      </c>
      <c r="L6727" s="57">
        <v>132300</v>
      </c>
      <c r="M6727" s="59">
        <f t="shared" si="361"/>
        <v>1786050</v>
      </c>
      <c r="O6727" s="61"/>
      <c r="P6727">
        <f>+VLOOKUP(C6727,'Thanh toán '!M$9366:N$10360,2,0)</f>
        <v>1786050</v>
      </c>
      <c r="Q6727" s="61">
        <f t="shared" si="360"/>
        <v>0</v>
      </c>
    </row>
    <row r="6728" spans="1:17" hidden="1" x14ac:dyDescent="0.3">
      <c r="A6728" s="43">
        <v>2023</v>
      </c>
      <c r="B6728" s="56" t="s">
        <v>22918</v>
      </c>
      <c r="C6728" s="19">
        <f t="shared" si="362"/>
        <v>53236</v>
      </c>
      <c r="D6728" s="56" t="s">
        <v>13350</v>
      </c>
      <c r="E6728" s="55">
        <v>45170</v>
      </c>
      <c r="F6728" s="18">
        <f t="shared" si="363"/>
        <v>9</v>
      </c>
      <c r="G6728" s="56" t="s">
        <v>11799</v>
      </c>
      <c r="H6728" s="56" t="s">
        <v>11725</v>
      </c>
      <c r="I6728" s="56" t="s">
        <v>15860</v>
      </c>
      <c r="J6728" s="57">
        <v>2021306</v>
      </c>
      <c r="K6728" s="58" t="s">
        <v>11726</v>
      </c>
      <c r="L6728" s="57">
        <v>161704</v>
      </c>
      <c r="M6728" s="59">
        <f t="shared" si="361"/>
        <v>2183010</v>
      </c>
      <c r="O6728" s="61"/>
      <c r="P6728">
        <f>+VLOOKUP(C6728,'Thanh toán '!M$9366:N$10360,2,0)</f>
        <v>2183010</v>
      </c>
      <c r="Q6728" s="61">
        <f t="shared" si="360"/>
        <v>0</v>
      </c>
    </row>
    <row r="6729" spans="1:17" hidden="1" x14ac:dyDescent="0.3">
      <c r="A6729" s="43">
        <v>2023</v>
      </c>
      <c r="B6729" s="56" t="s">
        <v>22919</v>
      </c>
      <c r="C6729" s="19">
        <f t="shared" si="362"/>
        <v>53238</v>
      </c>
      <c r="D6729" s="56" t="s">
        <v>13350</v>
      </c>
      <c r="E6729" s="55">
        <v>45170</v>
      </c>
      <c r="F6729" s="18">
        <f t="shared" si="363"/>
        <v>9</v>
      </c>
      <c r="G6729" s="56" t="s">
        <v>23645</v>
      </c>
      <c r="H6729" s="56" t="s">
        <v>23673</v>
      </c>
      <c r="I6729" s="56" t="s">
        <v>23645</v>
      </c>
      <c r="J6729" s="57">
        <v>352464</v>
      </c>
      <c r="K6729" s="58" t="s">
        <v>11726</v>
      </c>
      <c r="L6729" s="57">
        <v>28197</v>
      </c>
      <c r="M6729" s="59">
        <f t="shared" si="361"/>
        <v>380661</v>
      </c>
      <c r="O6729" s="61"/>
      <c r="P6729">
        <f>+VLOOKUP(C6729,'Thanh toán '!M$9366:N$10360,2,0)</f>
        <v>380661</v>
      </c>
      <c r="Q6729" s="61">
        <f t="shared" si="360"/>
        <v>0</v>
      </c>
    </row>
    <row r="6730" spans="1:17" hidden="1" x14ac:dyDescent="0.3">
      <c r="A6730" s="43">
        <v>2023</v>
      </c>
      <c r="B6730" s="56" t="s">
        <v>22920</v>
      </c>
      <c r="C6730" s="19">
        <f t="shared" si="362"/>
        <v>53240</v>
      </c>
      <c r="D6730" s="56" t="s">
        <v>13350</v>
      </c>
      <c r="E6730" s="55">
        <v>45170</v>
      </c>
      <c r="F6730" s="18">
        <f t="shared" si="363"/>
        <v>9</v>
      </c>
      <c r="G6730" s="56" t="s">
        <v>11799</v>
      </c>
      <c r="H6730" s="56" t="s">
        <v>11725</v>
      </c>
      <c r="I6730" s="56" t="s">
        <v>13848</v>
      </c>
      <c r="J6730" s="57">
        <v>2207830</v>
      </c>
      <c r="K6730" s="58" t="s">
        <v>11726</v>
      </c>
      <c r="L6730" s="57">
        <v>176626</v>
      </c>
      <c r="M6730" s="59">
        <f t="shared" si="361"/>
        <v>2384456</v>
      </c>
      <c r="O6730" s="61"/>
      <c r="P6730">
        <f>+VLOOKUP(C6730,'Thanh toán '!M$9366:N$10360,2,0)</f>
        <v>2384456</v>
      </c>
      <c r="Q6730" s="61">
        <f t="shared" si="360"/>
        <v>0</v>
      </c>
    </row>
    <row r="6731" spans="1:17" hidden="1" x14ac:dyDescent="0.3">
      <c r="A6731" s="43">
        <v>2023</v>
      </c>
      <c r="B6731" s="56" t="s">
        <v>22921</v>
      </c>
      <c r="C6731" s="19">
        <f t="shared" si="362"/>
        <v>53241</v>
      </c>
      <c r="D6731" s="56" t="s">
        <v>13350</v>
      </c>
      <c r="E6731" s="55">
        <v>45170</v>
      </c>
      <c r="F6731" s="18">
        <f t="shared" si="363"/>
        <v>9</v>
      </c>
      <c r="G6731" s="56" t="s">
        <v>11799</v>
      </c>
      <c r="H6731" s="56" t="s">
        <v>11725</v>
      </c>
      <c r="I6731" s="56" t="s">
        <v>13658</v>
      </c>
      <c r="J6731" s="57">
        <v>494452</v>
      </c>
      <c r="K6731" s="58" t="s">
        <v>11726</v>
      </c>
      <c r="L6731" s="57">
        <v>39556</v>
      </c>
      <c r="M6731" s="59">
        <f t="shared" si="361"/>
        <v>534008</v>
      </c>
      <c r="O6731" s="61"/>
      <c r="P6731">
        <f>+VLOOKUP(C6731,'Thanh toán '!M$9366:N$10360,2,0)</f>
        <v>534008</v>
      </c>
      <c r="Q6731" s="61">
        <f t="shared" si="360"/>
        <v>0</v>
      </c>
    </row>
    <row r="6732" spans="1:17" hidden="1" x14ac:dyDescent="0.3">
      <c r="A6732" s="43">
        <v>2023</v>
      </c>
      <c r="B6732" s="56" t="s">
        <v>22922</v>
      </c>
      <c r="C6732" s="19">
        <f t="shared" si="362"/>
        <v>53242</v>
      </c>
      <c r="D6732" s="56" t="s">
        <v>13350</v>
      </c>
      <c r="E6732" s="55">
        <v>45170</v>
      </c>
      <c r="F6732" s="18">
        <f t="shared" si="363"/>
        <v>9</v>
      </c>
      <c r="G6732" s="56" t="s">
        <v>11799</v>
      </c>
      <c r="H6732" s="56" t="s">
        <v>11725</v>
      </c>
      <c r="I6732" s="56" t="s">
        <v>13656</v>
      </c>
      <c r="J6732" s="57">
        <v>700329</v>
      </c>
      <c r="K6732" s="58" t="s">
        <v>11726</v>
      </c>
      <c r="L6732" s="57">
        <v>56026</v>
      </c>
      <c r="M6732" s="59">
        <f t="shared" si="361"/>
        <v>756355</v>
      </c>
      <c r="O6732" s="61"/>
      <c r="P6732">
        <f>+VLOOKUP(C6732,'Thanh toán '!M$9366:N$10360,2,0)</f>
        <v>756355</v>
      </c>
      <c r="Q6732" s="61">
        <f t="shared" si="360"/>
        <v>0</v>
      </c>
    </row>
    <row r="6733" spans="1:17" hidden="1" x14ac:dyDescent="0.3">
      <c r="A6733" s="43">
        <v>2023</v>
      </c>
      <c r="B6733" s="56" t="s">
        <v>12153</v>
      </c>
      <c r="C6733" s="19">
        <f t="shared" si="362"/>
        <v>53244</v>
      </c>
      <c r="D6733" s="56" t="s">
        <v>13350</v>
      </c>
      <c r="E6733" s="55">
        <v>45170</v>
      </c>
      <c r="F6733" s="18">
        <f t="shared" si="363"/>
        <v>9</v>
      </c>
      <c r="G6733" s="56" t="s">
        <v>12589</v>
      </c>
      <c r="H6733" s="56" t="s">
        <v>12590</v>
      </c>
      <c r="I6733" s="56" t="s">
        <v>12589</v>
      </c>
      <c r="J6733" s="57">
        <v>2480260</v>
      </c>
      <c r="K6733" s="58" t="s">
        <v>11726</v>
      </c>
      <c r="L6733" s="57">
        <v>198421</v>
      </c>
      <c r="M6733" s="59">
        <f t="shared" si="361"/>
        <v>2678681</v>
      </c>
      <c r="O6733" s="61"/>
      <c r="P6733">
        <f>+VLOOKUP(C6733,'Thanh toán '!M$9366:N$10360,2,0)</f>
        <v>2678681</v>
      </c>
      <c r="Q6733" s="61">
        <f t="shared" si="360"/>
        <v>0</v>
      </c>
    </row>
    <row r="6734" spans="1:17" hidden="1" x14ac:dyDescent="0.3">
      <c r="A6734" s="43">
        <v>2023</v>
      </c>
      <c r="B6734" s="56" t="s">
        <v>22923</v>
      </c>
      <c r="C6734" s="19">
        <f t="shared" si="362"/>
        <v>53245</v>
      </c>
      <c r="D6734" s="56" t="s">
        <v>13350</v>
      </c>
      <c r="E6734" s="55">
        <v>45170</v>
      </c>
      <c r="F6734" s="18">
        <f t="shared" si="363"/>
        <v>9</v>
      </c>
      <c r="G6734" s="56" t="s">
        <v>12589</v>
      </c>
      <c r="H6734" s="56" t="s">
        <v>12590</v>
      </c>
      <c r="I6734" s="56" t="s">
        <v>12589</v>
      </c>
      <c r="J6734" s="57">
        <v>881160</v>
      </c>
      <c r="K6734" s="58" t="s">
        <v>11726</v>
      </c>
      <c r="L6734" s="57">
        <v>70493</v>
      </c>
      <c r="M6734" s="59">
        <f t="shared" si="361"/>
        <v>951653</v>
      </c>
      <c r="O6734" s="61"/>
      <c r="P6734">
        <f>+VLOOKUP(C6734,'Thanh toán '!M$9366:N$10360,2,0)</f>
        <v>951653</v>
      </c>
      <c r="Q6734" s="61">
        <f t="shared" si="360"/>
        <v>0</v>
      </c>
    </row>
    <row r="6735" spans="1:17" hidden="1" x14ac:dyDescent="0.3">
      <c r="A6735" s="43">
        <v>2023</v>
      </c>
      <c r="B6735" s="56" t="s">
        <v>22924</v>
      </c>
      <c r="C6735" s="19">
        <f t="shared" si="362"/>
        <v>53246</v>
      </c>
      <c r="D6735" s="56" t="s">
        <v>13350</v>
      </c>
      <c r="E6735" s="55">
        <v>45170</v>
      </c>
      <c r="F6735" s="18">
        <f t="shared" si="363"/>
        <v>9</v>
      </c>
      <c r="G6735" s="56" t="s">
        <v>11799</v>
      </c>
      <c r="H6735" s="56" t="s">
        <v>11725</v>
      </c>
      <c r="I6735" s="56" t="s">
        <v>13602</v>
      </c>
      <c r="J6735" s="57">
        <v>804377</v>
      </c>
      <c r="K6735" s="58" t="s">
        <v>11726</v>
      </c>
      <c r="L6735" s="57">
        <v>64350</v>
      </c>
      <c r="M6735" s="59">
        <f t="shared" si="361"/>
        <v>868727</v>
      </c>
      <c r="O6735" s="61"/>
      <c r="P6735">
        <f>+VLOOKUP(C6735,'Thanh toán '!M$9366:N$10360,2,0)</f>
        <v>868727</v>
      </c>
      <c r="Q6735" s="61">
        <f t="shared" si="360"/>
        <v>0</v>
      </c>
    </row>
    <row r="6736" spans="1:17" hidden="1" x14ac:dyDescent="0.3">
      <c r="A6736" s="43">
        <v>2023</v>
      </c>
      <c r="B6736" s="56" t="s">
        <v>22925</v>
      </c>
      <c r="C6736" s="19">
        <f t="shared" si="362"/>
        <v>53248</v>
      </c>
      <c r="D6736" s="56" t="s">
        <v>13350</v>
      </c>
      <c r="E6736" s="55">
        <v>45170</v>
      </c>
      <c r="F6736" s="18">
        <f t="shared" si="363"/>
        <v>9</v>
      </c>
      <c r="G6736" s="56" t="s">
        <v>11799</v>
      </c>
      <c r="H6736" s="56" t="s">
        <v>11725</v>
      </c>
      <c r="I6736" s="56" t="s">
        <v>14014</v>
      </c>
      <c r="J6736" s="57">
        <v>770436</v>
      </c>
      <c r="K6736" s="58" t="s">
        <v>11726</v>
      </c>
      <c r="L6736" s="57">
        <v>61635</v>
      </c>
      <c r="M6736" s="59">
        <f t="shared" si="361"/>
        <v>832071</v>
      </c>
      <c r="O6736" s="61"/>
      <c r="P6736">
        <f>+VLOOKUP(C6736,'Thanh toán '!M$9366:N$10360,2,0)</f>
        <v>832071</v>
      </c>
      <c r="Q6736" s="61">
        <f t="shared" si="360"/>
        <v>0</v>
      </c>
    </row>
    <row r="6737" spans="1:17" hidden="1" x14ac:dyDescent="0.3">
      <c r="A6737" s="43">
        <v>2023</v>
      </c>
      <c r="B6737" s="56" t="s">
        <v>22926</v>
      </c>
      <c r="C6737" s="19">
        <f t="shared" si="362"/>
        <v>53250</v>
      </c>
      <c r="D6737" s="56" t="s">
        <v>13350</v>
      </c>
      <c r="E6737" s="55">
        <v>45170</v>
      </c>
      <c r="F6737" s="18">
        <f t="shared" si="363"/>
        <v>9</v>
      </c>
      <c r="G6737" s="56" t="s">
        <v>11799</v>
      </c>
      <c r="H6737" s="56" t="s">
        <v>11725</v>
      </c>
      <c r="I6737" s="56" t="s">
        <v>13540</v>
      </c>
      <c r="J6737" s="57">
        <v>444232</v>
      </c>
      <c r="K6737" s="58" t="s">
        <v>11726</v>
      </c>
      <c r="L6737" s="57">
        <v>35539</v>
      </c>
      <c r="M6737" s="59">
        <f t="shared" si="361"/>
        <v>479771</v>
      </c>
      <c r="O6737" s="61"/>
      <c r="P6737">
        <f>+VLOOKUP(C6737,'Thanh toán '!M$9366:N$10360,2,0)</f>
        <v>479771</v>
      </c>
      <c r="Q6737" s="61">
        <f t="shared" si="360"/>
        <v>0</v>
      </c>
    </row>
    <row r="6738" spans="1:17" hidden="1" x14ac:dyDescent="0.3">
      <c r="A6738" s="43">
        <v>2023</v>
      </c>
      <c r="B6738" s="56" t="s">
        <v>22927</v>
      </c>
      <c r="C6738" s="19">
        <f t="shared" si="362"/>
        <v>53251</v>
      </c>
      <c r="D6738" s="56" t="s">
        <v>13350</v>
      </c>
      <c r="E6738" s="55">
        <v>45170</v>
      </c>
      <c r="F6738" s="18">
        <f t="shared" si="363"/>
        <v>9</v>
      </c>
      <c r="G6738" s="56" t="s">
        <v>12330</v>
      </c>
      <c r="H6738" s="56" t="s">
        <v>12331</v>
      </c>
      <c r="I6738" s="56" t="s">
        <v>12330</v>
      </c>
      <c r="J6738" s="57">
        <v>2781540</v>
      </c>
      <c r="K6738" s="58" t="s">
        <v>11726</v>
      </c>
      <c r="L6738" s="57">
        <v>222523</v>
      </c>
      <c r="M6738" s="59">
        <f t="shared" si="361"/>
        <v>3004063</v>
      </c>
      <c r="O6738" s="61"/>
      <c r="P6738">
        <f>+VLOOKUP(C6738,'Thanh toán '!M$9366:N$10360,2,0)</f>
        <v>3004063</v>
      </c>
      <c r="Q6738" s="61">
        <f t="shared" si="360"/>
        <v>0</v>
      </c>
    </row>
    <row r="6739" spans="1:17" hidden="1" x14ac:dyDescent="0.3">
      <c r="A6739" s="43">
        <v>2023</v>
      </c>
      <c r="B6739" s="56" t="s">
        <v>22928</v>
      </c>
      <c r="C6739" s="19">
        <f t="shared" si="362"/>
        <v>53253</v>
      </c>
      <c r="D6739" s="56" t="s">
        <v>13350</v>
      </c>
      <c r="E6739" s="55">
        <v>45173</v>
      </c>
      <c r="F6739" s="18">
        <f t="shared" si="363"/>
        <v>9</v>
      </c>
      <c r="G6739" s="56" t="s">
        <v>12221</v>
      </c>
      <c r="H6739" s="56" t="s">
        <v>12222</v>
      </c>
      <c r="I6739" s="56" t="s">
        <v>23646</v>
      </c>
      <c r="J6739" s="57">
        <v>2555180</v>
      </c>
      <c r="K6739" s="58" t="s">
        <v>11726</v>
      </c>
      <c r="L6739" s="57">
        <v>204414</v>
      </c>
      <c r="M6739" s="59">
        <f t="shared" si="361"/>
        <v>2759594</v>
      </c>
      <c r="O6739" s="61"/>
      <c r="P6739">
        <f>+VLOOKUP(C6739,'Thanh toán '!M$9366:N$10360,2,0)</f>
        <v>2759594</v>
      </c>
      <c r="Q6739" s="61">
        <f t="shared" si="360"/>
        <v>0</v>
      </c>
    </row>
    <row r="6740" spans="1:17" hidden="1" x14ac:dyDescent="0.3">
      <c r="A6740" s="43">
        <v>2023</v>
      </c>
      <c r="B6740" s="56" t="s">
        <v>22929</v>
      </c>
      <c r="C6740" s="19">
        <f t="shared" si="362"/>
        <v>53261</v>
      </c>
      <c r="D6740" s="56" t="s">
        <v>13350</v>
      </c>
      <c r="E6740" s="55">
        <v>45173</v>
      </c>
      <c r="F6740" s="18">
        <f t="shared" si="363"/>
        <v>9</v>
      </c>
      <c r="G6740" s="56" t="s">
        <v>12231</v>
      </c>
      <c r="H6740" s="56" t="s">
        <v>12232</v>
      </c>
      <c r="I6740" s="56" t="s">
        <v>13396</v>
      </c>
      <c r="J6740" s="57">
        <v>2731170</v>
      </c>
      <c r="K6740" s="58" t="s">
        <v>11726</v>
      </c>
      <c r="L6740" s="57">
        <v>218494</v>
      </c>
      <c r="M6740" s="59">
        <f t="shared" si="361"/>
        <v>2949664</v>
      </c>
      <c r="O6740" s="61"/>
      <c r="P6740">
        <f>+VLOOKUP(C6740,'Thanh toán '!M$9366:N$10360,2,0)</f>
        <v>2949664</v>
      </c>
      <c r="Q6740" s="61">
        <f t="shared" si="360"/>
        <v>0</v>
      </c>
    </row>
    <row r="6741" spans="1:17" hidden="1" x14ac:dyDescent="0.3">
      <c r="A6741" s="43">
        <v>2023</v>
      </c>
      <c r="B6741" s="56" t="s">
        <v>22930</v>
      </c>
      <c r="C6741" s="19">
        <f t="shared" si="362"/>
        <v>53262</v>
      </c>
      <c r="D6741" s="56" t="s">
        <v>13350</v>
      </c>
      <c r="E6741" s="55">
        <v>45173</v>
      </c>
      <c r="F6741" s="18">
        <f t="shared" si="363"/>
        <v>9</v>
      </c>
      <c r="G6741" s="56" t="s">
        <v>12231</v>
      </c>
      <c r="H6741" s="56" t="s">
        <v>12232</v>
      </c>
      <c r="I6741" s="56" t="s">
        <v>18548</v>
      </c>
      <c r="J6741" s="57">
        <v>2112688</v>
      </c>
      <c r="K6741" s="58" t="s">
        <v>11726</v>
      </c>
      <c r="L6741" s="57">
        <v>169015</v>
      </c>
      <c r="M6741" s="59">
        <f t="shared" si="361"/>
        <v>2281703</v>
      </c>
      <c r="N6741">
        <f>+VLOOKUP(C6741,'Thanh toán '!M$8228:N$9243,2,0)</f>
        <v>2281703</v>
      </c>
      <c r="O6741" s="61">
        <f t="shared" ref="O6741" si="364">+N6741-M6741</f>
        <v>0</v>
      </c>
      <c r="P6741" t="s">
        <v>25392</v>
      </c>
    </row>
    <row r="6742" spans="1:17" hidden="1" x14ac:dyDescent="0.3">
      <c r="A6742" s="43">
        <v>2023</v>
      </c>
      <c r="B6742" s="56" t="s">
        <v>22931</v>
      </c>
      <c r="C6742" s="19">
        <f t="shared" si="362"/>
        <v>53263</v>
      </c>
      <c r="D6742" s="56" t="s">
        <v>13350</v>
      </c>
      <c r="E6742" s="55">
        <v>45173</v>
      </c>
      <c r="F6742" s="18">
        <f t="shared" si="363"/>
        <v>9</v>
      </c>
      <c r="G6742" s="56" t="s">
        <v>12470</v>
      </c>
      <c r="H6742" s="56" t="s">
        <v>12471</v>
      </c>
      <c r="I6742" s="56" t="s">
        <v>12470</v>
      </c>
      <c r="J6742" s="57">
        <v>1844890</v>
      </c>
      <c r="K6742" s="58" t="s">
        <v>11726</v>
      </c>
      <c r="L6742" s="57">
        <v>147591</v>
      </c>
      <c r="M6742" s="59">
        <f t="shared" si="361"/>
        <v>1992481</v>
      </c>
      <c r="O6742" s="61"/>
      <c r="P6742">
        <f>+VLOOKUP(C6742,'Thanh toán '!M$9366:N$10360,2,0)</f>
        <v>1992481</v>
      </c>
      <c r="Q6742" s="61">
        <f t="shared" ref="Q6742:Q6805" si="365">+P6742-M6742</f>
        <v>0</v>
      </c>
    </row>
    <row r="6743" spans="1:17" hidden="1" x14ac:dyDescent="0.3">
      <c r="A6743" s="43">
        <v>2023</v>
      </c>
      <c r="B6743" s="56" t="s">
        <v>22932</v>
      </c>
      <c r="C6743" s="19">
        <f t="shared" si="362"/>
        <v>53264</v>
      </c>
      <c r="D6743" s="56" t="s">
        <v>13350</v>
      </c>
      <c r="E6743" s="55">
        <v>45173</v>
      </c>
      <c r="F6743" s="18">
        <f t="shared" si="363"/>
        <v>9</v>
      </c>
      <c r="G6743" s="56" t="s">
        <v>12470</v>
      </c>
      <c r="H6743" s="56" t="s">
        <v>12471</v>
      </c>
      <c r="I6743" s="56" t="s">
        <v>12470</v>
      </c>
      <c r="J6743" s="57">
        <v>352464</v>
      </c>
      <c r="K6743" s="58" t="s">
        <v>11726</v>
      </c>
      <c r="L6743" s="57">
        <v>28197</v>
      </c>
      <c r="M6743" s="59">
        <f t="shared" si="361"/>
        <v>380661</v>
      </c>
      <c r="O6743" s="61"/>
      <c r="P6743">
        <f>+VLOOKUP(C6743,'Thanh toán '!M$9366:N$10360,2,0)</f>
        <v>380661</v>
      </c>
      <c r="Q6743" s="61">
        <f t="shared" si="365"/>
        <v>0</v>
      </c>
    </row>
    <row r="6744" spans="1:17" hidden="1" x14ac:dyDescent="0.3">
      <c r="A6744" s="43">
        <v>2023</v>
      </c>
      <c r="B6744" s="56" t="s">
        <v>22933</v>
      </c>
      <c r="C6744" s="19">
        <f t="shared" si="362"/>
        <v>53265</v>
      </c>
      <c r="D6744" s="56" t="s">
        <v>13350</v>
      </c>
      <c r="E6744" s="55">
        <v>45173</v>
      </c>
      <c r="F6744" s="18">
        <f t="shared" si="363"/>
        <v>9</v>
      </c>
      <c r="G6744" s="56" t="s">
        <v>12499</v>
      </c>
      <c r="H6744" s="56" t="s">
        <v>12500</v>
      </c>
      <c r="I6744" s="56" t="s">
        <v>12499</v>
      </c>
      <c r="J6744" s="57">
        <v>1174880</v>
      </c>
      <c r="K6744" s="58" t="s">
        <v>11726</v>
      </c>
      <c r="L6744" s="57">
        <v>93990</v>
      </c>
      <c r="M6744" s="59">
        <f t="shared" si="361"/>
        <v>1268870</v>
      </c>
      <c r="O6744" s="61"/>
      <c r="P6744">
        <f>+VLOOKUP(C6744,'Thanh toán '!M$9366:N$10360,2,0)</f>
        <v>1268870</v>
      </c>
      <c r="Q6744" s="61">
        <f t="shared" si="365"/>
        <v>0</v>
      </c>
    </row>
    <row r="6745" spans="1:17" hidden="1" x14ac:dyDescent="0.3">
      <c r="A6745" s="43">
        <v>2023</v>
      </c>
      <c r="B6745" s="56" t="s">
        <v>12196</v>
      </c>
      <c r="C6745" s="19">
        <f t="shared" si="362"/>
        <v>53292</v>
      </c>
      <c r="D6745" s="56" t="s">
        <v>13350</v>
      </c>
      <c r="E6745" s="55">
        <v>45174</v>
      </c>
      <c r="F6745" s="18">
        <f t="shared" si="363"/>
        <v>9</v>
      </c>
      <c r="G6745" s="56" t="s">
        <v>11799</v>
      </c>
      <c r="H6745" s="56" t="s">
        <v>11725</v>
      </c>
      <c r="I6745" s="56" t="s">
        <v>13625</v>
      </c>
      <c r="J6745" s="57">
        <v>514017</v>
      </c>
      <c r="K6745" s="58" t="s">
        <v>11726</v>
      </c>
      <c r="L6745" s="57">
        <v>41121</v>
      </c>
      <c r="M6745" s="59">
        <f t="shared" si="361"/>
        <v>555138</v>
      </c>
      <c r="O6745" s="61"/>
      <c r="P6745">
        <f>+VLOOKUP(C6745,'Thanh toán '!M$9366:N$10360,2,0)</f>
        <v>555138</v>
      </c>
      <c r="Q6745" s="61">
        <f t="shared" si="365"/>
        <v>0</v>
      </c>
    </row>
    <row r="6746" spans="1:17" hidden="1" x14ac:dyDescent="0.3">
      <c r="A6746" s="43">
        <v>2023</v>
      </c>
      <c r="B6746" s="56" t="s">
        <v>22934</v>
      </c>
      <c r="C6746" s="19">
        <f t="shared" si="362"/>
        <v>53293</v>
      </c>
      <c r="D6746" s="56" t="s">
        <v>13350</v>
      </c>
      <c r="E6746" s="55">
        <v>45174</v>
      </c>
      <c r="F6746" s="18">
        <f t="shared" si="363"/>
        <v>9</v>
      </c>
      <c r="G6746" s="56" t="s">
        <v>12239</v>
      </c>
      <c r="H6746" s="56" t="s">
        <v>12240</v>
      </c>
      <c r="I6746" s="56" t="s">
        <v>18228</v>
      </c>
      <c r="J6746" s="57">
        <v>1705910</v>
      </c>
      <c r="K6746" s="58" t="s">
        <v>11726</v>
      </c>
      <c r="L6746" s="57">
        <v>136473</v>
      </c>
      <c r="M6746" s="59">
        <f t="shared" si="361"/>
        <v>1842383</v>
      </c>
      <c r="O6746" s="61"/>
      <c r="P6746">
        <f>+VLOOKUP(C6746,'Thanh toán '!M$9366:N$10360,2,0)</f>
        <v>1842383</v>
      </c>
      <c r="Q6746" s="61">
        <f t="shared" si="365"/>
        <v>0</v>
      </c>
    </row>
    <row r="6747" spans="1:17" hidden="1" x14ac:dyDescent="0.3">
      <c r="A6747" s="43">
        <v>2023</v>
      </c>
      <c r="B6747" s="56" t="s">
        <v>22935</v>
      </c>
      <c r="C6747" s="19">
        <f t="shared" si="362"/>
        <v>53294</v>
      </c>
      <c r="D6747" s="56" t="s">
        <v>13350</v>
      </c>
      <c r="E6747" s="55">
        <v>45174</v>
      </c>
      <c r="F6747" s="18">
        <f t="shared" si="363"/>
        <v>9</v>
      </c>
      <c r="G6747" s="56" t="s">
        <v>12239</v>
      </c>
      <c r="H6747" s="56" t="s">
        <v>12240</v>
      </c>
      <c r="I6747" s="56" t="s">
        <v>18228</v>
      </c>
      <c r="J6747" s="57">
        <v>901430</v>
      </c>
      <c r="K6747" s="58" t="s">
        <v>11726</v>
      </c>
      <c r="L6747" s="57">
        <v>72114</v>
      </c>
      <c r="M6747" s="59">
        <f t="shared" si="361"/>
        <v>973544</v>
      </c>
      <c r="O6747" s="61"/>
      <c r="P6747">
        <f>+VLOOKUP(C6747,'Thanh toán '!M$9366:N$10360,2,0)</f>
        <v>973544</v>
      </c>
      <c r="Q6747" s="61">
        <f t="shared" si="365"/>
        <v>0</v>
      </c>
    </row>
    <row r="6748" spans="1:17" hidden="1" x14ac:dyDescent="0.3">
      <c r="A6748" s="43">
        <v>2023</v>
      </c>
      <c r="B6748" s="56" t="s">
        <v>22936</v>
      </c>
      <c r="C6748" s="19">
        <f t="shared" si="362"/>
        <v>53297</v>
      </c>
      <c r="D6748" s="56" t="s">
        <v>13350</v>
      </c>
      <c r="E6748" s="55">
        <v>45174</v>
      </c>
      <c r="F6748" s="18">
        <f t="shared" si="363"/>
        <v>9</v>
      </c>
      <c r="G6748" s="56" t="s">
        <v>12282</v>
      </c>
      <c r="H6748" s="56" t="s">
        <v>12283</v>
      </c>
      <c r="I6748" s="56" t="s">
        <v>12282</v>
      </c>
      <c r="J6748" s="57">
        <v>3402705</v>
      </c>
      <c r="K6748" s="58" t="s">
        <v>11726</v>
      </c>
      <c r="L6748" s="57">
        <v>272216</v>
      </c>
      <c r="M6748" s="59">
        <f t="shared" si="361"/>
        <v>3674921</v>
      </c>
      <c r="O6748" s="61"/>
      <c r="P6748">
        <f>+VLOOKUP(C6748,'Thanh toán '!M$9366:N$10360,2,0)</f>
        <v>3674921</v>
      </c>
      <c r="Q6748" s="61">
        <f t="shared" si="365"/>
        <v>0</v>
      </c>
    </row>
    <row r="6749" spans="1:17" hidden="1" x14ac:dyDescent="0.3">
      <c r="A6749" s="43">
        <v>2023</v>
      </c>
      <c r="B6749" s="56" t="s">
        <v>22937</v>
      </c>
      <c r="C6749" s="19">
        <f t="shared" si="362"/>
        <v>53298</v>
      </c>
      <c r="D6749" s="56" t="s">
        <v>13350</v>
      </c>
      <c r="E6749" s="55">
        <v>45174</v>
      </c>
      <c r="F6749" s="18">
        <f t="shared" si="363"/>
        <v>9</v>
      </c>
      <c r="G6749" s="56" t="s">
        <v>12396</v>
      </c>
      <c r="H6749" s="56" t="s">
        <v>12397</v>
      </c>
      <c r="I6749" s="56" t="s">
        <v>16762</v>
      </c>
      <c r="J6749" s="57">
        <v>981410</v>
      </c>
      <c r="K6749" s="58" t="s">
        <v>11726</v>
      </c>
      <c r="L6749" s="57">
        <v>78513</v>
      </c>
      <c r="M6749" s="59">
        <f t="shared" si="361"/>
        <v>1059923</v>
      </c>
      <c r="O6749" s="61"/>
      <c r="P6749">
        <f>+VLOOKUP(C6749,'Thanh toán '!M$9366:N$10360,2,0)</f>
        <v>1059923</v>
      </c>
      <c r="Q6749" s="61">
        <f t="shared" si="365"/>
        <v>0</v>
      </c>
    </row>
    <row r="6750" spans="1:17" hidden="1" x14ac:dyDescent="0.3">
      <c r="A6750" s="43">
        <v>2023</v>
      </c>
      <c r="B6750" s="56" t="s">
        <v>22938</v>
      </c>
      <c r="C6750" s="19">
        <f t="shared" si="362"/>
        <v>53299</v>
      </c>
      <c r="D6750" s="56" t="s">
        <v>13350</v>
      </c>
      <c r="E6750" s="55">
        <v>45174</v>
      </c>
      <c r="F6750" s="18">
        <f t="shared" si="363"/>
        <v>9</v>
      </c>
      <c r="G6750" s="56" t="s">
        <v>12396</v>
      </c>
      <c r="H6750" s="56" t="s">
        <v>12397</v>
      </c>
      <c r="I6750" s="56" t="s">
        <v>16762</v>
      </c>
      <c r="J6750" s="57">
        <v>799629</v>
      </c>
      <c r="K6750" s="58" t="s">
        <v>11726</v>
      </c>
      <c r="L6750" s="57">
        <v>63970</v>
      </c>
      <c r="M6750" s="59">
        <f t="shared" si="361"/>
        <v>863599</v>
      </c>
      <c r="O6750" s="61"/>
      <c r="P6750">
        <f>+VLOOKUP(C6750,'Thanh toán '!M$9366:N$10360,2,0)</f>
        <v>863599</v>
      </c>
      <c r="Q6750" s="61">
        <f t="shared" si="365"/>
        <v>0</v>
      </c>
    </row>
    <row r="6751" spans="1:17" hidden="1" x14ac:dyDescent="0.3">
      <c r="A6751" s="43">
        <v>2023</v>
      </c>
      <c r="B6751" s="56" t="s">
        <v>22939</v>
      </c>
      <c r="C6751" s="19">
        <f t="shared" si="362"/>
        <v>53300</v>
      </c>
      <c r="D6751" s="56" t="s">
        <v>13350</v>
      </c>
      <c r="E6751" s="55">
        <v>45174</v>
      </c>
      <c r="F6751" s="18">
        <f t="shared" si="363"/>
        <v>9</v>
      </c>
      <c r="G6751" s="56" t="s">
        <v>12360</v>
      </c>
      <c r="H6751" s="56" t="s">
        <v>12361</v>
      </c>
      <c r="I6751" s="56" t="s">
        <v>12360</v>
      </c>
      <c r="J6751" s="57">
        <v>2763020</v>
      </c>
      <c r="K6751" s="58" t="s">
        <v>11726</v>
      </c>
      <c r="L6751" s="57">
        <v>221042</v>
      </c>
      <c r="M6751" s="59">
        <f t="shared" si="361"/>
        <v>2984062</v>
      </c>
      <c r="O6751" s="61"/>
      <c r="P6751">
        <f>+VLOOKUP(C6751,'Thanh toán '!M$9366:N$10360,2,0)</f>
        <v>2984062</v>
      </c>
      <c r="Q6751" s="61">
        <f t="shared" si="365"/>
        <v>0</v>
      </c>
    </row>
    <row r="6752" spans="1:17" hidden="1" x14ac:dyDescent="0.3">
      <c r="A6752" s="43">
        <v>2023</v>
      </c>
      <c r="B6752" s="56" t="s">
        <v>22940</v>
      </c>
      <c r="C6752" s="19">
        <f t="shared" si="362"/>
        <v>53302</v>
      </c>
      <c r="D6752" s="56" t="s">
        <v>13350</v>
      </c>
      <c r="E6752" s="55">
        <v>45174</v>
      </c>
      <c r="F6752" s="18">
        <f t="shared" si="363"/>
        <v>9</v>
      </c>
      <c r="G6752" s="56" t="s">
        <v>12333</v>
      </c>
      <c r="H6752" s="56" t="s">
        <v>12334</v>
      </c>
      <c r="I6752" s="56" t="s">
        <v>12333</v>
      </c>
      <c r="J6752" s="57">
        <v>1003640</v>
      </c>
      <c r="K6752" s="58" t="s">
        <v>11726</v>
      </c>
      <c r="L6752" s="57">
        <v>80291</v>
      </c>
      <c r="M6752" s="59">
        <f t="shared" si="361"/>
        <v>1083931</v>
      </c>
      <c r="O6752" s="61"/>
      <c r="P6752">
        <f>+VLOOKUP(C6752,'Thanh toán '!M$9366:N$10360,2,0)</f>
        <v>1083931</v>
      </c>
      <c r="Q6752" s="61">
        <f t="shared" si="365"/>
        <v>0</v>
      </c>
    </row>
    <row r="6753" spans="1:17" hidden="1" x14ac:dyDescent="0.3">
      <c r="A6753" s="43">
        <v>2023</v>
      </c>
      <c r="B6753" s="56" t="s">
        <v>22941</v>
      </c>
      <c r="C6753" s="19">
        <f t="shared" si="362"/>
        <v>53303</v>
      </c>
      <c r="D6753" s="56" t="s">
        <v>13350</v>
      </c>
      <c r="E6753" s="55">
        <v>45174</v>
      </c>
      <c r="F6753" s="18">
        <f t="shared" si="363"/>
        <v>9</v>
      </c>
      <c r="G6753" s="56" t="s">
        <v>12333</v>
      </c>
      <c r="H6753" s="56" t="s">
        <v>12334</v>
      </c>
      <c r="I6753" s="56" t="s">
        <v>12333</v>
      </c>
      <c r="J6753" s="57">
        <v>1802860</v>
      </c>
      <c r="K6753" s="58" t="s">
        <v>11726</v>
      </c>
      <c r="L6753" s="57">
        <v>144229</v>
      </c>
      <c r="M6753" s="59">
        <f t="shared" si="361"/>
        <v>1947089</v>
      </c>
      <c r="O6753" s="61"/>
      <c r="P6753">
        <f>+VLOOKUP(C6753,'Thanh toán '!M$9366:N$10360,2,0)</f>
        <v>1947089</v>
      </c>
      <c r="Q6753" s="61">
        <f t="shared" si="365"/>
        <v>0</v>
      </c>
    </row>
    <row r="6754" spans="1:17" hidden="1" x14ac:dyDescent="0.3">
      <c r="A6754" s="43">
        <v>2023</v>
      </c>
      <c r="B6754" s="56" t="s">
        <v>22942</v>
      </c>
      <c r="C6754" s="19">
        <f t="shared" si="362"/>
        <v>53306</v>
      </c>
      <c r="D6754" s="56" t="s">
        <v>13350</v>
      </c>
      <c r="E6754" s="55">
        <v>45174</v>
      </c>
      <c r="F6754" s="18">
        <f t="shared" si="363"/>
        <v>9</v>
      </c>
      <c r="G6754" s="56" t="s">
        <v>12400</v>
      </c>
      <c r="H6754" s="56" t="s">
        <v>12401</v>
      </c>
      <c r="I6754" s="56" t="s">
        <v>12400</v>
      </c>
      <c r="J6754" s="57">
        <v>1903450</v>
      </c>
      <c r="K6754" s="58" t="s">
        <v>11726</v>
      </c>
      <c r="L6754" s="57">
        <v>152276</v>
      </c>
      <c r="M6754" s="59">
        <f t="shared" si="361"/>
        <v>2055726</v>
      </c>
      <c r="O6754" s="61"/>
      <c r="P6754">
        <f>+VLOOKUP(C6754,'Thanh toán '!M$9366:N$10360,2,0)</f>
        <v>2055726</v>
      </c>
      <c r="Q6754" s="61">
        <f t="shared" si="365"/>
        <v>0</v>
      </c>
    </row>
    <row r="6755" spans="1:17" hidden="1" x14ac:dyDescent="0.3">
      <c r="A6755" s="43">
        <v>2023</v>
      </c>
      <c r="B6755" s="56" t="s">
        <v>22943</v>
      </c>
      <c r="C6755" s="19">
        <f t="shared" si="362"/>
        <v>53310</v>
      </c>
      <c r="D6755" s="56" t="s">
        <v>13350</v>
      </c>
      <c r="E6755" s="55">
        <v>45174</v>
      </c>
      <c r="F6755" s="18">
        <f t="shared" si="363"/>
        <v>9</v>
      </c>
      <c r="G6755" s="56" t="s">
        <v>12513</v>
      </c>
      <c r="H6755" s="56" t="s">
        <v>12514</v>
      </c>
      <c r="I6755" s="56" t="s">
        <v>12513</v>
      </c>
      <c r="J6755" s="57">
        <v>3423525</v>
      </c>
      <c r="K6755" s="58" t="s">
        <v>11726</v>
      </c>
      <c r="L6755" s="57">
        <v>273882</v>
      </c>
      <c r="M6755" s="59">
        <f t="shared" si="361"/>
        <v>3697407</v>
      </c>
      <c r="O6755" s="61"/>
      <c r="P6755">
        <f>+VLOOKUP(C6755,'Thanh toán '!M$9366:N$10360,2,0)</f>
        <v>3697407</v>
      </c>
      <c r="Q6755" s="61">
        <f t="shared" si="365"/>
        <v>0</v>
      </c>
    </row>
    <row r="6756" spans="1:17" hidden="1" x14ac:dyDescent="0.3">
      <c r="A6756" s="43">
        <v>2023</v>
      </c>
      <c r="B6756" s="56" t="s">
        <v>22944</v>
      </c>
      <c r="C6756" s="19">
        <f t="shared" si="362"/>
        <v>53316</v>
      </c>
      <c r="D6756" s="56" t="s">
        <v>13350</v>
      </c>
      <c r="E6756" s="55">
        <v>45174</v>
      </c>
      <c r="F6756" s="18">
        <f t="shared" si="363"/>
        <v>9</v>
      </c>
      <c r="G6756" s="56" t="s">
        <v>11860</v>
      </c>
      <c r="H6756" s="56" t="s">
        <v>11719</v>
      </c>
      <c r="I6756" s="56" t="s">
        <v>18044</v>
      </c>
      <c r="J6756" s="57">
        <v>854336</v>
      </c>
      <c r="K6756" s="58" t="s">
        <v>11726</v>
      </c>
      <c r="L6756" s="57">
        <v>68347</v>
      </c>
      <c r="M6756" s="59">
        <f t="shared" si="361"/>
        <v>922683</v>
      </c>
      <c r="O6756" s="61"/>
      <c r="P6756">
        <f>+VLOOKUP(C6756,'Thanh toán '!M$9366:N$10360,2,0)</f>
        <v>922683</v>
      </c>
      <c r="Q6756" s="61">
        <f t="shared" si="365"/>
        <v>0</v>
      </c>
    </row>
    <row r="6757" spans="1:17" hidden="1" x14ac:dyDescent="0.3">
      <c r="A6757" s="43">
        <v>2023</v>
      </c>
      <c r="B6757" s="56" t="s">
        <v>22945</v>
      </c>
      <c r="C6757" s="19">
        <f t="shared" si="362"/>
        <v>53322</v>
      </c>
      <c r="D6757" s="56" t="s">
        <v>13350</v>
      </c>
      <c r="E6757" s="55">
        <v>45174</v>
      </c>
      <c r="F6757" s="18">
        <f t="shared" si="363"/>
        <v>9</v>
      </c>
      <c r="G6757" s="56" t="s">
        <v>11799</v>
      </c>
      <c r="H6757" s="56" t="s">
        <v>11725</v>
      </c>
      <c r="I6757" s="56" t="s">
        <v>16353</v>
      </c>
      <c r="J6757" s="57">
        <v>1197379</v>
      </c>
      <c r="K6757" s="58" t="s">
        <v>11726</v>
      </c>
      <c r="L6757" s="57">
        <v>95790</v>
      </c>
      <c r="M6757" s="59">
        <f t="shared" si="361"/>
        <v>1293169</v>
      </c>
      <c r="O6757" s="61"/>
      <c r="P6757">
        <f>+VLOOKUP(C6757,'Thanh toán '!M$9366:N$10360,2,0)</f>
        <v>1293169</v>
      </c>
      <c r="Q6757" s="61">
        <f t="shared" si="365"/>
        <v>0</v>
      </c>
    </row>
    <row r="6758" spans="1:17" hidden="1" x14ac:dyDescent="0.3">
      <c r="A6758" s="43">
        <v>2023</v>
      </c>
      <c r="B6758" s="56" t="s">
        <v>22946</v>
      </c>
      <c r="C6758" s="19">
        <f t="shared" si="362"/>
        <v>53324</v>
      </c>
      <c r="D6758" s="56" t="s">
        <v>13350</v>
      </c>
      <c r="E6758" s="55">
        <v>45174</v>
      </c>
      <c r="F6758" s="18">
        <f t="shared" si="363"/>
        <v>9</v>
      </c>
      <c r="G6758" s="56" t="s">
        <v>12426</v>
      </c>
      <c r="H6758" s="56" t="s">
        <v>12427</v>
      </c>
      <c r="I6758" s="56" t="s">
        <v>12426</v>
      </c>
      <c r="J6758" s="57">
        <v>1793145</v>
      </c>
      <c r="K6758" s="58" t="s">
        <v>11726</v>
      </c>
      <c r="L6758" s="57">
        <v>143452</v>
      </c>
      <c r="M6758" s="59">
        <f t="shared" si="361"/>
        <v>1936597</v>
      </c>
      <c r="O6758" s="61"/>
      <c r="P6758">
        <f>+VLOOKUP(C6758,'Thanh toán '!M$9366:N$10360,2,0)</f>
        <v>1936597</v>
      </c>
      <c r="Q6758" s="61">
        <f t="shared" si="365"/>
        <v>0</v>
      </c>
    </row>
    <row r="6759" spans="1:17" hidden="1" x14ac:dyDescent="0.3">
      <c r="A6759" s="43">
        <v>2023</v>
      </c>
      <c r="B6759" s="56" t="s">
        <v>22947</v>
      </c>
      <c r="C6759" s="19">
        <f t="shared" si="362"/>
        <v>53325</v>
      </c>
      <c r="D6759" s="56" t="s">
        <v>13350</v>
      </c>
      <c r="E6759" s="55">
        <v>45174</v>
      </c>
      <c r="F6759" s="18">
        <f t="shared" si="363"/>
        <v>9</v>
      </c>
      <c r="G6759" s="56" t="s">
        <v>12263</v>
      </c>
      <c r="H6759" s="56" t="s">
        <v>12264</v>
      </c>
      <c r="I6759" s="56" t="s">
        <v>12263</v>
      </c>
      <c r="J6759" s="57">
        <v>901430</v>
      </c>
      <c r="K6759" s="58" t="s">
        <v>11726</v>
      </c>
      <c r="L6759" s="57">
        <v>72114</v>
      </c>
      <c r="M6759" s="59">
        <f t="shared" si="361"/>
        <v>973544</v>
      </c>
      <c r="O6759" s="61"/>
      <c r="P6759">
        <f>+VLOOKUP(C6759,'Thanh toán '!M$9366:N$10360,2,0)</f>
        <v>973544</v>
      </c>
      <c r="Q6759" s="61">
        <f t="shared" si="365"/>
        <v>0</v>
      </c>
    </row>
    <row r="6760" spans="1:17" hidden="1" x14ac:dyDescent="0.3">
      <c r="A6760" s="43">
        <v>2023</v>
      </c>
      <c r="B6760" s="56" t="s">
        <v>22948</v>
      </c>
      <c r="C6760" s="19">
        <f t="shared" si="362"/>
        <v>53326</v>
      </c>
      <c r="D6760" s="56" t="s">
        <v>13350</v>
      </c>
      <c r="E6760" s="55">
        <v>45174</v>
      </c>
      <c r="F6760" s="18">
        <f t="shared" si="363"/>
        <v>9</v>
      </c>
      <c r="G6760" s="56" t="s">
        <v>12549</v>
      </c>
      <c r="H6760" s="56" t="s">
        <v>12550</v>
      </c>
      <c r="I6760" s="56" t="s">
        <v>12549</v>
      </c>
      <c r="J6760" s="57">
        <v>4146130</v>
      </c>
      <c r="K6760" s="58" t="s">
        <v>11726</v>
      </c>
      <c r="L6760" s="57">
        <v>331690</v>
      </c>
      <c r="M6760" s="59">
        <f t="shared" si="361"/>
        <v>4477820</v>
      </c>
      <c r="O6760" s="61"/>
      <c r="P6760">
        <f>+VLOOKUP(C6760,'Thanh toán '!M$9366:N$10360,2,0)</f>
        <v>4477820</v>
      </c>
      <c r="Q6760" s="61">
        <f t="shared" si="365"/>
        <v>0</v>
      </c>
    </row>
    <row r="6761" spans="1:17" hidden="1" x14ac:dyDescent="0.3">
      <c r="A6761" s="43">
        <v>2023</v>
      </c>
      <c r="B6761" s="56" t="s">
        <v>22949</v>
      </c>
      <c r="C6761" s="19">
        <f t="shared" si="362"/>
        <v>53327</v>
      </c>
      <c r="D6761" s="56" t="s">
        <v>13350</v>
      </c>
      <c r="E6761" s="55">
        <v>45174</v>
      </c>
      <c r="F6761" s="18">
        <f t="shared" si="363"/>
        <v>9</v>
      </c>
      <c r="G6761" s="56" t="s">
        <v>12263</v>
      </c>
      <c r="H6761" s="56" t="s">
        <v>12264</v>
      </c>
      <c r="I6761" s="56" t="s">
        <v>12263</v>
      </c>
      <c r="J6761" s="57">
        <v>3815330</v>
      </c>
      <c r="K6761" s="58" t="s">
        <v>11726</v>
      </c>
      <c r="L6761" s="57">
        <v>305226</v>
      </c>
      <c r="M6761" s="59">
        <f t="shared" si="361"/>
        <v>4120556</v>
      </c>
      <c r="O6761" s="61"/>
      <c r="P6761">
        <f>+VLOOKUP(C6761,'Thanh toán '!M$9366:N$10360,2,0)</f>
        <v>4120556</v>
      </c>
      <c r="Q6761" s="61">
        <f t="shared" si="365"/>
        <v>0</v>
      </c>
    </row>
    <row r="6762" spans="1:17" hidden="1" x14ac:dyDescent="0.3">
      <c r="A6762" s="43">
        <v>2023</v>
      </c>
      <c r="B6762" s="56" t="s">
        <v>22950</v>
      </c>
      <c r="C6762" s="19">
        <f t="shared" si="362"/>
        <v>53328</v>
      </c>
      <c r="D6762" s="56" t="s">
        <v>13350</v>
      </c>
      <c r="E6762" s="55">
        <v>45174</v>
      </c>
      <c r="F6762" s="18">
        <f t="shared" si="363"/>
        <v>9</v>
      </c>
      <c r="G6762" s="56" t="s">
        <v>12300</v>
      </c>
      <c r="H6762" s="56" t="s">
        <v>12301</v>
      </c>
      <c r="I6762" s="56" t="s">
        <v>12300</v>
      </c>
      <c r="J6762" s="57">
        <v>1003640</v>
      </c>
      <c r="K6762" s="58" t="s">
        <v>11726</v>
      </c>
      <c r="L6762" s="57">
        <v>80291</v>
      </c>
      <c r="M6762" s="59">
        <f t="shared" si="361"/>
        <v>1083931</v>
      </c>
      <c r="O6762" s="61"/>
      <c r="P6762">
        <f>+VLOOKUP(C6762,'Thanh toán '!M$9366:N$10360,2,0)</f>
        <v>1083931</v>
      </c>
      <c r="Q6762" s="61">
        <f t="shared" si="365"/>
        <v>0</v>
      </c>
    </row>
    <row r="6763" spans="1:17" hidden="1" x14ac:dyDescent="0.3">
      <c r="A6763" s="43">
        <v>2023</v>
      </c>
      <c r="B6763" s="56" t="s">
        <v>22951</v>
      </c>
      <c r="C6763" s="19">
        <f t="shared" si="362"/>
        <v>53329</v>
      </c>
      <c r="D6763" s="56" t="s">
        <v>13350</v>
      </c>
      <c r="E6763" s="55">
        <v>45174</v>
      </c>
      <c r="F6763" s="18">
        <f t="shared" si="363"/>
        <v>9</v>
      </c>
      <c r="G6763" s="56" t="s">
        <v>12556</v>
      </c>
      <c r="H6763" s="56" t="s">
        <v>12557</v>
      </c>
      <c r="I6763" s="56" t="s">
        <v>12556</v>
      </c>
      <c r="J6763" s="57">
        <v>709500</v>
      </c>
      <c r="K6763" s="58" t="s">
        <v>11726</v>
      </c>
      <c r="L6763" s="57">
        <v>56760</v>
      </c>
      <c r="M6763" s="59">
        <f t="shared" si="361"/>
        <v>766260</v>
      </c>
      <c r="O6763" s="61"/>
      <c r="P6763">
        <f>+VLOOKUP(C6763,'Thanh toán '!M$9366:N$10360,2,0)</f>
        <v>766260</v>
      </c>
      <c r="Q6763" s="61">
        <f t="shared" si="365"/>
        <v>0</v>
      </c>
    </row>
    <row r="6764" spans="1:17" hidden="1" x14ac:dyDescent="0.3">
      <c r="A6764" s="43">
        <v>2023</v>
      </c>
      <c r="B6764" s="56" t="s">
        <v>22952</v>
      </c>
      <c r="C6764" s="19">
        <f t="shared" si="362"/>
        <v>53330</v>
      </c>
      <c r="D6764" s="56" t="s">
        <v>13350</v>
      </c>
      <c r="E6764" s="55">
        <v>45174</v>
      </c>
      <c r="F6764" s="18">
        <f t="shared" si="363"/>
        <v>9</v>
      </c>
      <c r="G6764" s="56" t="s">
        <v>12309</v>
      </c>
      <c r="H6764" s="56" t="s">
        <v>12310</v>
      </c>
      <c r="I6764" s="56" t="s">
        <v>12309</v>
      </c>
      <c r="J6764" s="57">
        <v>2301240</v>
      </c>
      <c r="K6764" s="58" t="s">
        <v>11726</v>
      </c>
      <c r="L6764" s="57">
        <v>184099</v>
      </c>
      <c r="M6764" s="59">
        <f t="shared" si="361"/>
        <v>2485339</v>
      </c>
      <c r="O6764" s="61"/>
      <c r="P6764">
        <f>+VLOOKUP(C6764,'Thanh toán '!M$9366:N$10360,2,0)</f>
        <v>2485339</v>
      </c>
      <c r="Q6764" s="61">
        <f t="shared" si="365"/>
        <v>0</v>
      </c>
    </row>
    <row r="6765" spans="1:17" hidden="1" x14ac:dyDescent="0.3">
      <c r="A6765" s="43">
        <v>2023</v>
      </c>
      <c r="B6765" s="56" t="s">
        <v>22953</v>
      </c>
      <c r="C6765" s="19">
        <f t="shared" si="362"/>
        <v>53331</v>
      </c>
      <c r="D6765" s="56" t="s">
        <v>13350</v>
      </c>
      <c r="E6765" s="55">
        <v>45174</v>
      </c>
      <c r="F6765" s="18">
        <f t="shared" si="363"/>
        <v>9</v>
      </c>
      <c r="G6765" s="56" t="s">
        <v>12426</v>
      </c>
      <c r="H6765" s="56" t="s">
        <v>12427</v>
      </c>
      <c r="I6765" s="56" t="s">
        <v>12426</v>
      </c>
      <c r="J6765" s="57">
        <v>4960520</v>
      </c>
      <c r="K6765" s="58" t="s">
        <v>11726</v>
      </c>
      <c r="L6765" s="57">
        <v>396842</v>
      </c>
      <c r="M6765" s="59">
        <f t="shared" si="361"/>
        <v>5357362</v>
      </c>
      <c r="O6765" s="61"/>
      <c r="P6765">
        <f>+VLOOKUP(C6765,'Thanh toán '!M$9366:N$10360,2,0)</f>
        <v>5357362</v>
      </c>
      <c r="Q6765" s="61">
        <f t="shared" si="365"/>
        <v>0</v>
      </c>
    </row>
    <row r="6766" spans="1:17" hidden="1" x14ac:dyDescent="0.3">
      <c r="A6766" s="43">
        <v>2023</v>
      </c>
      <c r="B6766" s="56" t="s">
        <v>22954</v>
      </c>
      <c r="C6766" s="19">
        <f t="shared" si="362"/>
        <v>53332</v>
      </c>
      <c r="D6766" s="56" t="s">
        <v>13350</v>
      </c>
      <c r="E6766" s="55">
        <v>45174</v>
      </c>
      <c r="F6766" s="18">
        <f t="shared" si="363"/>
        <v>9</v>
      </c>
      <c r="G6766" s="56" t="s">
        <v>12426</v>
      </c>
      <c r="H6766" s="56" t="s">
        <v>12427</v>
      </c>
      <c r="I6766" s="56" t="s">
        <v>12426</v>
      </c>
      <c r="J6766" s="57">
        <v>881160</v>
      </c>
      <c r="K6766" s="58" t="s">
        <v>11726</v>
      </c>
      <c r="L6766" s="57">
        <v>70493</v>
      </c>
      <c r="M6766" s="59">
        <f t="shared" si="361"/>
        <v>951653</v>
      </c>
      <c r="O6766" s="61"/>
      <c r="P6766">
        <f>+VLOOKUP(C6766,'Thanh toán '!M$9366:N$10360,2,0)</f>
        <v>951653</v>
      </c>
      <c r="Q6766" s="61">
        <f t="shared" si="365"/>
        <v>0</v>
      </c>
    </row>
    <row r="6767" spans="1:17" hidden="1" x14ac:dyDescent="0.3">
      <c r="A6767" s="43">
        <v>2023</v>
      </c>
      <c r="B6767" s="56" t="s">
        <v>22955</v>
      </c>
      <c r="C6767" s="19">
        <f t="shared" si="362"/>
        <v>53333</v>
      </c>
      <c r="D6767" s="56" t="s">
        <v>13350</v>
      </c>
      <c r="E6767" s="55">
        <v>45174</v>
      </c>
      <c r="F6767" s="18">
        <f t="shared" si="363"/>
        <v>9</v>
      </c>
      <c r="G6767" s="56" t="s">
        <v>12565</v>
      </c>
      <c r="H6767" s="56" t="s">
        <v>12566</v>
      </c>
      <c r="I6767" s="56" t="s">
        <v>12565</v>
      </c>
      <c r="J6767" s="57">
        <v>1110580</v>
      </c>
      <c r="K6767" s="58" t="s">
        <v>11726</v>
      </c>
      <c r="L6767" s="57">
        <v>88846</v>
      </c>
      <c r="M6767" s="59">
        <f t="shared" si="361"/>
        <v>1199426</v>
      </c>
      <c r="O6767" s="61"/>
      <c r="P6767">
        <f>+VLOOKUP(C6767,'Thanh toán '!M$9366:N$10360,2,0)</f>
        <v>1199426</v>
      </c>
      <c r="Q6767" s="61">
        <f t="shared" si="365"/>
        <v>0</v>
      </c>
    </row>
    <row r="6768" spans="1:17" hidden="1" x14ac:dyDescent="0.3">
      <c r="A6768" s="43">
        <v>2023</v>
      </c>
      <c r="B6768" s="56" t="s">
        <v>22956</v>
      </c>
      <c r="C6768" s="19">
        <f t="shared" si="362"/>
        <v>53334</v>
      </c>
      <c r="D6768" s="56" t="s">
        <v>13350</v>
      </c>
      <c r="E6768" s="55">
        <v>45174</v>
      </c>
      <c r="F6768" s="18">
        <f t="shared" si="363"/>
        <v>9</v>
      </c>
      <c r="G6768" s="56" t="s">
        <v>12419</v>
      </c>
      <c r="H6768" s="56" t="s">
        <v>12420</v>
      </c>
      <c r="I6768" s="56" t="s">
        <v>12419</v>
      </c>
      <c r="J6768" s="57">
        <v>587440</v>
      </c>
      <c r="K6768" s="58" t="s">
        <v>11726</v>
      </c>
      <c r="L6768" s="57">
        <v>46995</v>
      </c>
      <c r="M6768" s="59">
        <f t="shared" si="361"/>
        <v>634435</v>
      </c>
      <c r="O6768" s="61"/>
      <c r="P6768">
        <f>+VLOOKUP(C6768,'Thanh toán '!M$9366:N$10360,2,0)</f>
        <v>634435</v>
      </c>
      <c r="Q6768" s="61">
        <f t="shared" si="365"/>
        <v>0</v>
      </c>
    </row>
    <row r="6769" spans="1:17" hidden="1" x14ac:dyDescent="0.3">
      <c r="A6769" s="43">
        <v>2023</v>
      </c>
      <c r="B6769" s="56" t="s">
        <v>22957</v>
      </c>
      <c r="C6769" s="19">
        <f t="shared" si="362"/>
        <v>53343</v>
      </c>
      <c r="D6769" s="56" t="s">
        <v>13350</v>
      </c>
      <c r="E6769" s="55">
        <v>45175</v>
      </c>
      <c r="F6769" s="18">
        <f t="shared" si="363"/>
        <v>9</v>
      </c>
      <c r="G6769" s="56" t="s">
        <v>11799</v>
      </c>
      <c r="H6769" s="56" t="s">
        <v>11725</v>
      </c>
      <c r="I6769" s="56" t="s">
        <v>13827</v>
      </c>
      <c r="J6769" s="57">
        <v>1296968</v>
      </c>
      <c r="K6769" s="58" t="s">
        <v>11726</v>
      </c>
      <c r="L6769" s="57">
        <v>103757</v>
      </c>
      <c r="M6769" s="59">
        <f t="shared" si="361"/>
        <v>1400725</v>
      </c>
      <c r="O6769" s="61"/>
      <c r="P6769">
        <f>+VLOOKUP(C6769,'Thanh toán '!M$9366:N$10360,2,0)</f>
        <v>1400725</v>
      </c>
      <c r="Q6769" s="61">
        <f t="shared" si="365"/>
        <v>0</v>
      </c>
    </row>
    <row r="6770" spans="1:17" hidden="1" x14ac:dyDescent="0.3">
      <c r="A6770" s="43">
        <v>2023</v>
      </c>
      <c r="B6770" s="56" t="s">
        <v>22958</v>
      </c>
      <c r="C6770" s="19">
        <f t="shared" si="362"/>
        <v>53345</v>
      </c>
      <c r="D6770" s="56" t="s">
        <v>13350</v>
      </c>
      <c r="E6770" s="55">
        <v>45175</v>
      </c>
      <c r="F6770" s="18">
        <f t="shared" si="363"/>
        <v>9</v>
      </c>
      <c r="G6770" s="56" t="s">
        <v>12357</v>
      </c>
      <c r="H6770" s="56" t="s">
        <v>12358</v>
      </c>
      <c r="I6770" s="56" t="s">
        <v>12357</v>
      </c>
      <c r="J6770" s="57">
        <v>1110580</v>
      </c>
      <c r="K6770" s="58" t="s">
        <v>11726</v>
      </c>
      <c r="L6770" s="57">
        <v>88846</v>
      </c>
      <c r="M6770" s="59">
        <f t="shared" si="361"/>
        <v>1199426</v>
      </c>
      <c r="O6770" s="61"/>
      <c r="P6770">
        <f>+VLOOKUP(C6770,'Thanh toán '!M$9366:N$10360,2,0)</f>
        <v>1199426</v>
      </c>
      <c r="Q6770" s="61">
        <f t="shared" si="365"/>
        <v>0</v>
      </c>
    </row>
    <row r="6771" spans="1:17" hidden="1" x14ac:dyDescent="0.3">
      <c r="A6771" s="43">
        <v>2023</v>
      </c>
      <c r="B6771" s="56" t="s">
        <v>22959</v>
      </c>
      <c r="C6771" s="19">
        <f t="shared" si="362"/>
        <v>53352</v>
      </c>
      <c r="D6771" s="56" t="s">
        <v>13350</v>
      </c>
      <c r="E6771" s="55">
        <v>45175</v>
      </c>
      <c r="F6771" s="18">
        <f t="shared" si="363"/>
        <v>9</v>
      </c>
      <c r="G6771" s="56" t="s">
        <v>12459</v>
      </c>
      <c r="H6771" s="56" t="s">
        <v>12460</v>
      </c>
      <c r="I6771" s="56" t="s">
        <v>12459</v>
      </c>
      <c r="J6771" s="57">
        <v>2709550</v>
      </c>
      <c r="K6771" s="58" t="s">
        <v>11726</v>
      </c>
      <c r="L6771" s="57">
        <v>216764</v>
      </c>
      <c r="M6771" s="59">
        <f t="shared" si="361"/>
        <v>2926314</v>
      </c>
      <c r="O6771" s="61"/>
      <c r="P6771">
        <f>+VLOOKUP(C6771,'Thanh toán '!M$9366:N$10360,2,0)</f>
        <v>2926314</v>
      </c>
      <c r="Q6771" s="61">
        <f t="shared" si="365"/>
        <v>0</v>
      </c>
    </row>
    <row r="6772" spans="1:17" hidden="1" x14ac:dyDescent="0.3">
      <c r="A6772" s="43">
        <v>2023</v>
      </c>
      <c r="B6772" s="56" t="s">
        <v>22960</v>
      </c>
      <c r="C6772" s="19">
        <f t="shared" si="362"/>
        <v>53353</v>
      </c>
      <c r="D6772" s="56" t="s">
        <v>13350</v>
      </c>
      <c r="E6772" s="55">
        <v>45175</v>
      </c>
      <c r="F6772" s="18">
        <f t="shared" si="363"/>
        <v>9</v>
      </c>
      <c r="G6772" s="56" t="s">
        <v>12459</v>
      </c>
      <c r="H6772" s="56" t="s">
        <v>12460</v>
      </c>
      <c r="I6772" s="56" t="s">
        <v>12459</v>
      </c>
      <c r="J6772" s="57">
        <v>901430</v>
      </c>
      <c r="K6772" s="58" t="s">
        <v>11726</v>
      </c>
      <c r="L6772" s="57">
        <v>72114</v>
      </c>
      <c r="M6772" s="59">
        <f t="shared" ref="M6772:M6835" si="366">+L6772+J6772</f>
        <v>973544</v>
      </c>
      <c r="O6772" s="61"/>
      <c r="P6772">
        <f>+VLOOKUP(C6772,'Thanh toán '!M$9366:N$10360,2,0)</f>
        <v>973544</v>
      </c>
      <c r="Q6772" s="61">
        <f t="shared" si="365"/>
        <v>0</v>
      </c>
    </row>
    <row r="6773" spans="1:17" hidden="1" x14ac:dyDescent="0.3">
      <c r="A6773" s="43">
        <v>2023</v>
      </c>
      <c r="B6773" s="56" t="s">
        <v>22961</v>
      </c>
      <c r="C6773" s="19">
        <f t="shared" si="362"/>
        <v>53356</v>
      </c>
      <c r="D6773" s="56" t="s">
        <v>13350</v>
      </c>
      <c r="E6773" s="55">
        <v>45175</v>
      </c>
      <c r="F6773" s="18">
        <f t="shared" si="363"/>
        <v>9</v>
      </c>
      <c r="G6773" s="56" t="s">
        <v>12239</v>
      </c>
      <c r="H6773" s="56" t="s">
        <v>12240</v>
      </c>
      <c r="I6773" s="56" t="s">
        <v>18146</v>
      </c>
      <c r="J6773" s="57">
        <v>901430</v>
      </c>
      <c r="K6773" s="58" t="s">
        <v>11726</v>
      </c>
      <c r="L6773" s="57">
        <v>72114</v>
      </c>
      <c r="M6773" s="59">
        <f t="shared" si="366"/>
        <v>973544</v>
      </c>
      <c r="O6773" s="61"/>
      <c r="P6773">
        <f>+VLOOKUP(C6773,'Thanh toán '!M$9366:N$10360,2,0)</f>
        <v>973544</v>
      </c>
      <c r="Q6773" s="61">
        <f t="shared" si="365"/>
        <v>0</v>
      </c>
    </row>
    <row r="6774" spans="1:17" hidden="1" x14ac:dyDescent="0.3">
      <c r="A6774" s="43">
        <v>2023</v>
      </c>
      <c r="B6774" s="56" t="s">
        <v>22962</v>
      </c>
      <c r="C6774" s="19">
        <f t="shared" si="362"/>
        <v>53359</v>
      </c>
      <c r="D6774" s="56" t="s">
        <v>13350</v>
      </c>
      <c r="E6774" s="55">
        <v>45175</v>
      </c>
      <c r="F6774" s="18">
        <f t="shared" si="363"/>
        <v>9</v>
      </c>
      <c r="G6774" s="56" t="s">
        <v>12367</v>
      </c>
      <c r="H6774" s="56" t="s">
        <v>12368</v>
      </c>
      <c r="I6774" s="56" t="s">
        <v>13607</v>
      </c>
      <c r="J6774" s="57">
        <v>2135840</v>
      </c>
      <c r="K6774" s="58" t="s">
        <v>11726</v>
      </c>
      <c r="L6774" s="57">
        <v>170867</v>
      </c>
      <c r="M6774" s="59">
        <f t="shared" si="366"/>
        <v>2306707</v>
      </c>
      <c r="O6774" s="61"/>
      <c r="P6774">
        <f>+VLOOKUP(C6774,'Thanh toán '!M$9366:N$10360,2,0)</f>
        <v>2306707</v>
      </c>
      <c r="Q6774" s="61">
        <f t="shared" si="365"/>
        <v>0</v>
      </c>
    </row>
    <row r="6775" spans="1:17" hidden="1" x14ac:dyDescent="0.3">
      <c r="A6775" s="43">
        <v>2023</v>
      </c>
      <c r="B6775" s="56" t="s">
        <v>22963</v>
      </c>
      <c r="C6775" s="19">
        <f t="shared" si="362"/>
        <v>53373</v>
      </c>
      <c r="D6775" s="56" t="s">
        <v>13350</v>
      </c>
      <c r="E6775" s="55">
        <v>45175</v>
      </c>
      <c r="F6775" s="18">
        <f t="shared" si="363"/>
        <v>9</v>
      </c>
      <c r="G6775" s="56" t="s">
        <v>12200</v>
      </c>
      <c r="H6775" s="56" t="s">
        <v>12201</v>
      </c>
      <c r="I6775" s="56" t="s">
        <v>12200</v>
      </c>
      <c r="J6775" s="57">
        <v>2256180</v>
      </c>
      <c r="K6775" s="58" t="s">
        <v>11726</v>
      </c>
      <c r="L6775" s="57">
        <v>180494</v>
      </c>
      <c r="M6775" s="59">
        <f t="shared" si="366"/>
        <v>2436674</v>
      </c>
      <c r="O6775" s="61"/>
      <c r="P6775">
        <f>+VLOOKUP(C6775,'Thanh toán '!M$9366:N$10360,2,0)</f>
        <v>2436674</v>
      </c>
      <c r="Q6775" s="61">
        <f t="shared" si="365"/>
        <v>0</v>
      </c>
    </row>
    <row r="6776" spans="1:17" hidden="1" x14ac:dyDescent="0.3">
      <c r="A6776" s="43">
        <v>2023</v>
      </c>
      <c r="B6776" s="56" t="s">
        <v>22964</v>
      </c>
      <c r="C6776" s="19">
        <f t="shared" si="362"/>
        <v>53388</v>
      </c>
      <c r="D6776" s="56" t="s">
        <v>13350</v>
      </c>
      <c r="E6776" s="55">
        <v>45175</v>
      </c>
      <c r="F6776" s="18">
        <f t="shared" si="363"/>
        <v>9</v>
      </c>
      <c r="G6776" s="56" t="s">
        <v>11799</v>
      </c>
      <c r="H6776" s="56" t="s">
        <v>11725</v>
      </c>
      <c r="I6776" s="56" t="s">
        <v>14198</v>
      </c>
      <c r="J6776" s="57">
        <v>922445</v>
      </c>
      <c r="K6776" s="58" t="s">
        <v>11726</v>
      </c>
      <c r="L6776" s="57">
        <v>73796</v>
      </c>
      <c r="M6776" s="59">
        <f t="shared" si="366"/>
        <v>996241</v>
      </c>
      <c r="O6776" s="61"/>
      <c r="P6776">
        <f>+VLOOKUP(C6776,'Thanh toán '!M$9366:N$10360,2,0)</f>
        <v>996241</v>
      </c>
      <c r="Q6776" s="61">
        <f t="shared" si="365"/>
        <v>0</v>
      </c>
    </row>
    <row r="6777" spans="1:17" hidden="1" x14ac:dyDescent="0.3">
      <c r="A6777" s="43">
        <v>2023</v>
      </c>
      <c r="B6777" s="56" t="s">
        <v>22965</v>
      </c>
      <c r="C6777" s="19">
        <f t="shared" si="362"/>
        <v>53390</v>
      </c>
      <c r="D6777" s="56" t="s">
        <v>13350</v>
      </c>
      <c r="E6777" s="55">
        <v>45175</v>
      </c>
      <c r="F6777" s="18">
        <f t="shared" si="363"/>
        <v>9</v>
      </c>
      <c r="G6777" s="56" t="s">
        <v>11799</v>
      </c>
      <c r="H6777" s="56" t="s">
        <v>11725</v>
      </c>
      <c r="I6777" s="56" t="s">
        <v>14213</v>
      </c>
      <c r="J6777" s="57">
        <v>553467</v>
      </c>
      <c r="K6777" s="58" t="s">
        <v>11726</v>
      </c>
      <c r="L6777" s="57">
        <v>44277</v>
      </c>
      <c r="M6777" s="59">
        <f t="shared" si="366"/>
        <v>597744</v>
      </c>
      <c r="O6777" s="61"/>
      <c r="P6777">
        <f>+VLOOKUP(C6777,'Thanh toán '!M$9366:N$10360,2,0)</f>
        <v>597744</v>
      </c>
      <c r="Q6777" s="61">
        <f t="shared" si="365"/>
        <v>0</v>
      </c>
    </row>
    <row r="6778" spans="1:17" hidden="1" x14ac:dyDescent="0.3">
      <c r="A6778" s="43">
        <v>2023</v>
      </c>
      <c r="B6778" s="56" t="s">
        <v>22966</v>
      </c>
      <c r="C6778" s="19">
        <f t="shared" si="362"/>
        <v>53391</v>
      </c>
      <c r="D6778" s="56" t="s">
        <v>13350</v>
      </c>
      <c r="E6778" s="55">
        <v>45175</v>
      </c>
      <c r="F6778" s="18">
        <f t="shared" si="363"/>
        <v>9</v>
      </c>
      <c r="G6778" s="56" t="s">
        <v>11799</v>
      </c>
      <c r="H6778" s="56" t="s">
        <v>11725</v>
      </c>
      <c r="I6778" s="56" t="s">
        <v>13619</v>
      </c>
      <c r="J6778" s="57">
        <v>741678</v>
      </c>
      <c r="K6778" s="58" t="s">
        <v>11726</v>
      </c>
      <c r="L6778" s="57">
        <v>59334</v>
      </c>
      <c r="M6778" s="59">
        <f t="shared" si="366"/>
        <v>801012</v>
      </c>
      <c r="O6778" s="61"/>
      <c r="P6778">
        <f>+VLOOKUP(C6778,'Thanh toán '!M$9366:N$10360,2,0)</f>
        <v>801012</v>
      </c>
      <c r="Q6778" s="61">
        <f t="shared" si="365"/>
        <v>0</v>
      </c>
    </row>
    <row r="6779" spans="1:17" hidden="1" x14ac:dyDescent="0.3">
      <c r="A6779" s="43">
        <v>2023</v>
      </c>
      <c r="B6779" s="56" t="s">
        <v>22967</v>
      </c>
      <c r="C6779" s="19">
        <f t="shared" si="362"/>
        <v>53393</v>
      </c>
      <c r="D6779" s="56" t="s">
        <v>13350</v>
      </c>
      <c r="E6779" s="55">
        <v>45175</v>
      </c>
      <c r="F6779" s="18">
        <f t="shared" si="363"/>
        <v>9</v>
      </c>
      <c r="G6779" s="56" t="s">
        <v>11799</v>
      </c>
      <c r="H6779" s="56" t="s">
        <v>11725</v>
      </c>
      <c r="I6779" s="56" t="s">
        <v>14093</v>
      </c>
      <c r="J6779" s="57">
        <v>830915</v>
      </c>
      <c r="K6779" s="58" t="s">
        <v>11726</v>
      </c>
      <c r="L6779" s="57">
        <v>66473</v>
      </c>
      <c r="M6779" s="59">
        <f t="shared" si="366"/>
        <v>897388</v>
      </c>
      <c r="O6779" s="61"/>
      <c r="P6779">
        <f>+VLOOKUP(C6779,'Thanh toán '!M$9366:N$10360,2,0)</f>
        <v>897388</v>
      </c>
      <c r="Q6779" s="61">
        <f t="shared" si="365"/>
        <v>0</v>
      </c>
    </row>
    <row r="6780" spans="1:17" hidden="1" x14ac:dyDescent="0.3">
      <c r="A6780" s="43">
        <v>2023</v>
      </c>
      <c r="B6780" s="56" t="s">
        <v>22968</v>
      </c>
      <c r="C6780" s="19">
        <f t="shared" si="362"/>
        <v>53404</v>
      </c>
      <c r="D6780" s="56" t="s">
        <v>13350</v>
      </c>
      <c r="E6780" s="55">
        <v>45175</v>
      </c>
      <c r="F6780" s="18">
        <f t="shared" si="363"/>
        <v>9</v>
      </c>
      <c r="G6780" s="56" t="s">
        <v>11860</v>
      </c>
      <c r="H6780" s="56" t="s">
        <v>11719</v>
      </c>
      <c r="I6780" s="56" t="s">
        <v>16178</v>
      </c>
      <c r="J6780" s="57">
        <v>1844890</v>
      </c>
      <c r="K6780" s="58" t="s">
        <v>11726</v>
      </c>
      <c r="L6780" s="57">
        <v>147591</v>
      </c>
      <c r="M6780" s="59">
        <f t="shared" si="366"/>
        <v>1992481</v>
      </c>
      <c r="O6780" s="61"/>
      <c r="P6780">
        <f>+VLOOKUP(C6780,'Thanh toán '!M$9366:N$10360,2,0)</f>
        <v>1992481</v>
      </c>
      <c r="Q6780" s="61">
        <f t="shared" si="365"/>
        <v>0</v>
      </c>
    </row>
    <row r="6781" spans="1:17" hidden="1" x14ac:dyDescent="0.3">
      <c r="A6781" s="43">
        <v>2023</v>
      </c>
      <c r="B6781" s="56" t="s">
        <v>22969</v>
      </c>
      <c r="C6781" s="19">
        <f t="shared" si="362"/>
        <v>53405</v>
      </c>
      <c r="D6781" s="56" t="s">
        <v>13350</v>
      </c>
      <c r="E6781" s="55">
        <v>45175</v>
      </c>
      <c r="F6781" s="18">
        <f t="shared" si="363"/>
        <v>9</v>
      </c>
      <c r="G6781" s="56" t="s">
        <v>11860</v>
      </c>
      <c r="H6781" s="56" t="s">
        <v>11719</v>
      </c>
      <c r="I6781" s="56" t="s">
        <v>14824</v>
      </c>
      <c r="J6781" s="57">
        <v>3769860</v>
      </c>
      <c r="K6781" s="58" t="s">
        <v>11726</v>
      </c>
      <c r="L6781" s="57">
        <v>301589</v>
      </c>
      <c r="M6781" s="59">
        <f t="shared" si="366"/>
        <v>4071449</v>
      </c>
      <c r="O6781" s="61"/>
      <c r="P6781">
        <f>+VLOOKUP(C6781,'Thanh toán '!M$9366:N$10360,2,0)</f>
        <v>4071449</v>
      </c>
      <c r="Q6781" s="61">
        <f t="shared" si="365"/>
        <v>0</v>
      </c>
    </row>
    <row r="6782" spans="1:17" hidden="1" x14ac:dyDescent="0.3">
      <c r="A6782" s="43">
        <v>2023</v>
      </c>
      <c r="B6782" s="56" t="s">
        <v>22970</v>
      </c>
      <c r="C6782" s="19">
        <f t="shared" si="362"/>
        <v>53406</v>
      </c>
      <c r="D6782" s="56" t="s">
        <v>13350</v>
      </c>
      <c r="E6782" s="55">
        <v>45175</v>
      </c>
      <c r="F6782" s="18">
        <f t="shared" si="363"/>
        <v>9</v>
      </c>
      <c r="G6782" s="56" t="s">
        <v>11860</v>
      </c>
      <c r="H6782" s="56" t="s">
        <v>11719</v>
      </c>
      <c r="I6782" s="56" t="s">
        <v>14660</v>
      </c>
      <c r="J6782" s="57">
        <v>2083656</v>
      </c>
      <c r="K6782" s="58" t="s">
        <v>11726</v>
      </c>
      <c r="L6782" s="57">
        <v>166692</v>
      </c>
      <c r="M6782" s="59">
        <f t="shared" si="366"/>
        <v>2250348</v>
      </c>
      <c r="O6782" s="61"/>
      <c r="P6782">
        <f>+VLOOKUP(C6782,'Thanh toán '!M$9366:N$10360,2,0)</f>
        <v>2250348</v>
      </c>
      <c r="Q6782" s="61">
        <f t="shared" si="365"/>
        <v>0</v>
      </c>
    </row>
    <row r="6783" spans="1:17" hidden="1" x14ac:dyDescent="0.3">
      <c r="A6783" s="43">
        <v>2023</v>
      </c>
      <c r="B6783" s="56" t="s">
        <v>22971</v>
      </c>
      <c r="C6783" s="19">
        <f t="shared" si="362"/>
        <v>53407</v>
      </c>
      <c r="D6783" s="56" t="s">
        <v>13350</v>
      </c>
      <c r="E6783" s="55">
        <v>45175</v>
      </c>
      <c r="F6783" s="18">
        <f t="shared" si="363"/>
        <v>9</v>
      </c>
      <c r="G6783" s="56" t="s">
        <v>11860</v>
      </c>
      <c r="H6783" s="56" t="s">
        <v>11719</v>
      </c>
      <c r="I6783" s="56" t="s">
        <v>14216</v>
      </c>
      <c r="J6783" s="57">
        <v>1728645</v>
      </c>
      <c r="K6783" s="58" t="s">
        <v>11726</v>
      </c>
      <c r="L6783" s="57">
        <v>138292</v>
      </c>
      <c r="M6783" s="59">
        <f t="shared" si="366"/>
        <v>1866937</v>
      </c>
      <c r="O6783" s="61"/>
      <c r="P6783">
        <f>+VLOOKUP(C6783,'Thanh toán '!M$9366:N$10360,2,0)</f>
        <v>1866937</v>
      </c>
      <c r="Q6783" s="61">
        <f t="shared" si="365"/>
        <v>0</v>
      </c>
    </row>
    <row r="6784" spans="1:17" hidden="1" x14ac:dyDescent="0.3">
      <c r="A6784" s="43">
        <v>2023</v>
      </c>
      <c r="B6784" s="56" t="s">
        <v>22972</v>
      </c>
      <c r="C6784" s="19">
        <f t="shared" si="362"/>
        <v>53408</v>
      </c>
      <c r="D6784" s="56" t="s">
        <v>13350</v>
      </c>
      <c r="E6784" s="55">
        <v>45175</v>
      </c>
      <c r="F6784" s="18">
        <f t="shared" si="363"/>
        <v>9</v>
      </c>
      <c r="G6784" s="56" t="s">
        <v>11860</v>
      </c>
      <c r="H6784" s="56" t="s">
        <v>11719</v>
      </c>
      <c r="I6784" s="56" t="s">
        <v>14655</v>
      </c>
      <c r="J6784" s="57">
        <v>856382</v>
      </c>
      <c r="K6784" s="58" t="s">
        <v>11726</v>
      </c>
      <c r="L6784" s="57">
        <v>68511</v>
      </c>
      <c r="M6784" s="59">
        <f t="shared" si="366"/>
        <v>924893</v>
      </c>
      <c r="O6784" s="61"/>
      <c r="P6784">
        <f>+VLOOKUP(C6784,'Thanh toán '!M$9366:N$10360,2,0)</f>
        <v>924893</v>
      </c>
      <c r="Q6784" s="61">
        <f t="shared" si="365"/>
        <v>0</v>
      </c>
    </row>
    <row r="6785" spans="1:17" hidden="1" x14ac:dyDescent="0.3">
      <c r="A6785" s="43">
        <v>2023</v>
      </c>
      <c r="B6785" s="56" t="s">
        <v>22973</v>
      </c>
      <c r="C6785" s="19">
        <f t="shared" si="362"/>
        <v>53409</v>
      </c>
      <c r="D6785" s="56" t="s">
        <v>13350</v>
      </c>
      <c r="E6785" s="55">
        <v>45175</v>
      </c>
      <c r="F6785" s="18">
        <f t="shared" si="363"/>
        <v>9</v>
      </c>
      <c r="G6785" s="56" t="s">
        <v>11799</v>
      </c>
      <c r="H6785" s="56" t="s">
        <v>11725</v>
      </c>
      <c r="I6785" s="56" t="s">
        <v>13808</v>
      </c>
      <c r="J6785" s="57">
        <v>1061211</v>
      </c>
      <c r="K6785" s="58" t="s">
        <v>11726</v>
      </c>
      <c r="L6785" s="57">
        <v>84897</v>
      </c>
      <c r="M6785" s="59">
        <f t="shared" si="366"/>
        <v>1146108</v>
      </c>
      <c r="O6785" s="61"/>
      <c r="P6785">
        <f>+VLOOKUP(C6785,'Thanh toán '!M$9366:N$10360,2,0)</f>
        <v>1146108</v>
      </c>
      <c r="Q6785" s="61">
        <f t="shared" si="365"/>
        <v>0</v>
      </c>
    </row>
    <row r="6786" spans="1:17" hidden="1" x14ac:dyDescent="0.3">
      <c r="A6786" s="43">
        <v>2023</v>
      </c>
      <c r="B6786" s="56" t="s">
        <v>22974</v>
      </c>
      <c r="C6786" s="19">
        <f t="shared" si="362"/>
        <v>53411</v>
      </c>
      <c r="D6786" s="56" t="s">
        <v>13350</v>
      </c>
      <c r="E6786" s="55">
        <v>45175</v>
      </c>
      <c r="F6786" s="18">
        <f t="shared" si="363"/>
        <v>9</v>
      </c>
      <c r="G6786" s="56" t="s">
        <v>11799</v>
      </c>
      <c r="H6786" s="56" t="s">
        <v>11725</v>
      </c>
      <c r="I6786" s="56" t="s">
        <v>13707</v>
      </c>
      <c r="J6786" s="57">
        <v>724353</v>
      </c>
      <c r="K6786" s="58" t="s">
        <v>11726</v>
      </c>
      <c r="L6786" s="57">
        <v>57948</v>
      </c>
      <c r="M6786" s="59">
        <f t="shared" si="366"/>
        <v>782301</v>
      </c>
      <c r="O6786" s="61"/>
      <c r="P6786">
        <f>+VLOOKUP(C6786,'Thanh toán '!M$9366:N$10360,2,0)</f>
        <v>782301</v>
      </c>
      <c r="Q6786" s="61">
        <f t="shared" si="365"/>
        <v>0</v>
      </c>
    </row>
    <row r="6787" spans="1:17" hidden="1" x14ac:dyDescent="0.3">
      <c r="A6787" s="43">
        <v>2023</v>
      </c>
      <c r="B6787" s="56" t="s">
        <v>22975</v>
      </c>
      <c r="C6787" s="19">
        <f t="shared" si="362"/>
        <v>53412</v>
      </c>
      <c r="D6787" s="56" t="s">
        <v>13350</v>
      </c>
      <c r="E6787" s="55">
        <v>45175</v>
      </c>
      <c r="F6787" s="18">
        <f t="shared" si="363"/>
        <v>9</v>
      </c>
      <c r="G6787" s="56" t="s">
        <v>11799</v>
      </c>
      <c r="H6787" s="56" t="s">
        <v>11725</v>
      </c>
      <c r="I6787" s="56" t="s">
        <v>14399</v>
      </c>
      <c r="J6787" s="57">
        <v>960072</v>
      </c>
      <c r="K6787" s="58" t="s">
        <v>11726</v>
      </c>
      <c r="L6787" s="57">
        <v>76806</v>
      </c>
      <c r="M6787" s="59">
        <f t="shared" si="366"/>
        <v>1036878</v>
      </c>
      <c r="O6787" s="61"/>
      <c r="P6787">
        <f>+VLOOKUP(C6787,'Thanh toán '!M$9366:N$10360,2,0)</f>
        <v>1036878</v>
      </c>
      <c r="Q6787" s="61">
        <f t="shared" si="365"/>
        <v>0</v>
      </c>
    </row>
    <row r="6788" spans="1:17" hidden="1" x14ac:dyDescent="0.3">
      <c r="A6788" s="43">
        <v>2023</v>
      </c>
      <c r="B6788" s="56" t="s">
        <v>22976</v>
      </c>
      <c r="C6788" s="19">
        <f t="shared" si="362"/>
        <v>53413</v>
      </c>
      <c r="D6788" s="56" t="s">
        <v>13350</v>
      </c>
      <c r="E6788" s="55">
        <v>45175</v>
      </c>
      <c r="F6788" s="18">
        <f t="shared" si="363"/>
        <v>9</v>
      </c>
      <c r="G6788" s="56" t="s">
        <v>11799</v>
      </c>
      <c r="H6788" s="56" t="s">
        <v>11725</v>
      </c>
      <c r="I6788" s="56" t="s">
        <v>13469</v>
      </c>
      <c r="J6788" s="57">
        <v>840181</v>
      </c>
      <c r="K6788" s="58" t="s">
        <v>11726</v>
      </c>
      <c r="L6788" s="57">
        <v>67214</v>
      </c>
      <c r="M6788" s="59">
        <f t="shared" si="366"/>
        <v>907395</v>
      </c>
      <c r="O6788" s="61"/>
      <c r="P6788">
        <f>+VLOOKUP(C6788,'Thanh toán '!M$9366:N$10360,2,0)</f>
        <v>907395</v>
      </c>
      <c r="Q6788" s="61">
        <f t="shared" si="365"/>
        <v>0</v>
      </c>
    </row>
    <row r="6789" spans="1:17" hidden="1" x14ac:dyDescent="0.3">
      <c r="A6789" s="43">
        <v>2023</v>
      </c>
      <c r="B6789" s="56" t="s">
        <v>22977</v>
      </c>
      <c r="C6789" s="19">
        <f t="shared" si="362"/>
        <v>53414</v>
      </c>
      <c r="D6789" s="56" t="s">
        <v>13350</v>
      </c>
      <c r="E6789" s="55">
        <v>45175</v>
      </c>
      <c r="F6789" s="18">
        <f t="shared" si="363"/>
        <v>9</v>
      </c>
      <c r="G6789" s="56" t="s">
        <v>12231</v>
      </c>
      <c r="H6789" s="56" t="s">
        <v>12232</v>
      </c>
      <c r="I6789" s="56" t="s">
        <v>23647</v>
      </c>
      <c r="J6789" s="57">
        <v>293720</v>
      </c>
      <c r="K6789" s="58" t="s">
        <v>11726</v>
      </c>
      <c r="L6789" s="57">
        <v>23498</v>
      </c>
      <c r="M6789" s="59">
        <f t="shared" si="366"/>
        <v>317218</v>
      </c>
      <c r="O6789" s="61"/>
      <c r="P6789">
        <f>+VLOOKUP(C6789,'Thanh toán '!M$9366:N$10360,2,0)</f>
        <v>317218</v>
      </c>
      <c r="Q6789" s="61">
        <f t="shared" si="365"/>
        <v>0</v>
      </c>
    </row>
    <row r="6790" spans="1:17" hidden="1" x14ac:dyDescent="0.3">
      <c r="A6790" s="43">
        <v>2023</v>
      </c>
      <c r="B6790" s="56" t="s">
        <v>22978</v>
      </c>
      <c r="C6790" s="19">
        <f t="shared" ref="C6790:C6853" si="367">+B6790*1</f>
        <v>53415</v>
      </c>
      <c r="D6790" s="56" t="s">
        <v>13350</v>
      </c>
      <c r="E6790" s="55">
        <v>45175</v>
      </c>
      <c r="F6790" s="18">
        <f t="shared" ref="F6790:F6853" si="368">+MONTH(E6790)</f>
        <v>9</v>
      </c>
      <c r="G6790" s="56" t="s">
        <v>12231</v>
      </c>
      <c r="H6790" s="56" t="s">
        <v>12232</v>
      </c>
      <c r="I6790" s="56" t="s">
        <v>23648</v>
      </c>
      <c r="J6790" s="57">
        <v>3550800</v>
      </c>
      <c r="K6790" s="58" t="s">
        <v>11726</v>
      </c>
      <c r="L6790" s="57">
        <v>284064</v>
      </c>
      <c r="M6790" s="59">
        <f t="shared" si="366"/>
        <v>3834864</v>
      </c>
      <c r="O6790" s="61"/>
      <c r="P6790">
        <f>+VLOOKUP(C6790,'Thanh toán '!M$9366:N$10360,2,0)</f>
        <v>3834864</v>
      </c>
      <c r="Q6790" s="61">
        <f t="shared" si="365"/>
        <v>0</v>
      </c>
    </row>
    <row r="6791" spans="1:17" hidden="1" x14ac:dyDescent="0.3">
      <c r="A6791" s="43">
        <v>2023</v>
      </c>
      <c r="B6791" s="56" t="s">
        <v>22979</v>
      </c>
      <c r="C6791" s="19">
        <f t="shared" si="367"/>
        <v>53416</v>
      </c>
      <c r="D6791" s="56" t="s">
        <v>13350</v>
      </c>
      <c r="E6791" s="55">
        <v>45175</v>
      </c>
      <c r="F6791" s="18">
        <f t="shared" si="368"/>
        <v>9</v>
      </c>
      <c r="G6791" s="56" t="s">
        <v>11860</v>
      </c>
      <c r="H6791" s="56" t="s">
        <v>11719</v>
      </c>
      <c r="I6791" s="56" t="s">
        <v>18558</v>
      </c>
      <c r="J6791" s="57">
        <v>1428777</v>
      </c>
      <c r="K6791" s="58" t="s">
        <v>11726</v>
      </c>
      <c r="L6791" s="57">
        <v>114302</v>
      </c>
      <c r="M6791" s="59">
        <f t="shared" si="366"/>
        <v>1543079</v>
      </c>
      <c r="O6791" s="61"/>
      <c r="P6791">
        <f>+VLOOKUP(C6791,'Thanh toán '!M$9366:N$10360,2,0)</f>
        <v>1543079</v>
      </c>
      <c r="Q6791" s="61">
        <f t="shared" si="365"/>
        <v>0</v>
      </c>
    </row>
    <row r="6792" spans="1:17" hidden="1" x14ac:dyDescent="0.3">
      <c r="A6792" s="43">
        <v>2023</v>
      </c>
      <c r="B6792" s="56" t="s">
        <v>22980</v>
      </c>
      <c r="C6792" s="19">
        <f t="shared" si="367"/>
        <v>53420</v>
      </c>
      <c r="D6792" s="56" t="s">
        <v>13350</v>
      </c>
      <c r="E6792" s="55">
        <v>45175</v>
      </c>
      <c r="F6792" s="18">
        <f t="shared" si="368"/>
        <v>9</v>
      </c>
      <c r="G6792" s="56" t="s">
        <v>12161</v>
      </c>
      <c r="H6792" s="56" t="s">
        <v>12162</v>
      </c>
      <c r="I6792" s="56" t="s">
        <v>12161</v>
      </c>
      <c r="J6792" s="57">
        <v>891715</v>
      </c>
      <c r="K6792" s="58" t="s">
        <v>11726</v>
      </c>
      <c r="L6792" s="57">
        <v>71337</v>
      </c>
      <c r="M6792" s="59">
        <f t="shared" si="366"/>
        <v>963052</v>
      </c>
      <c r="O6792" s="61"/>
      <c r="P6792">
        <f>+VLOOKUP(C6792,'Thanh toán '!M$9366:N$10360,2,0)</f>
        <v>963052</v>
      </c>
      <c r="Q6792" s="61">
        <f t="shared" si="365"/>
        <v>0</v>
      </c>
    </row>
    <row r="6793" spans="1:17" hidden="1" x14ac:dyDescent="0.3">
      <c r="A6793" s="43">
        <v>2023</v>
      </c>
      <c r="B6793" s="56" t="s">
        <v>22981</v>
      </c>
      <c r="C6793" s="19">
        <f t="shared" si="367"/>
        <v>53421</v>
      </c>
      <c r="D6793" s="56" t="s">
        <v>13350</v>
      </c>
      <c r="E6793" s="55">
        <v>45175</v>
      </c>
      <c r="F6793" s="18">
        <f t="shared" si="368"/>
        <v>9</v>
      </c>
      <c r="G6793" s="56" t="s">
        <v>12188</v>
      </c>
      <c r="H6793" s="56" t="s">
        <v>12189</v>
      </c>
      <c r="I6793" s="56" t="s">
        <v>12188</v>
      </c>
      <c r="J6793" s="57">
        <v>891715</v>
      </c>
      <c r="K6793" s="58" t="s">
        <v>11726</v>
      </c>
      <c r="L6793" s="57">
        <v>71337</v>
      </c>
      <c r="M6793" s="59">
        <f t="shared" si="366"/>
        <v>963052</v>
      </c>
      <c r="O6793" s="61"/>
      <c r="P6793">
        <f>+VLOOKUP(C6793,'Thanh toán '!M$9366:N$10360,2,0)</f>
        <v>963052</v>
      </c>
      <c r="Q6793" s="61">
        <f t="shared" si="365"/>
        <v>0</v>
      </c>
    </row>
    <row r="6794" spans="1:17" hidden="1" x14ac:dyDescent="0.3">
      <c r="A6794" s="43">
        <v>2023</v>
      </c>
      <c r="B6794" s="56" t="s">
        <v>22982</v>
      </c>
      <c r="C6794" s="19">
        <f t="shared" si="367"/>
        <v>53422</v>
      </c>
      <c r="D6794" s="56" t="s">
        <v>13350</v>
      </c>
      <c r="E6794" s="55">
        <v>45175</v>
      </c>
      <c r="F6794" s="18">
        <f t="shared" si="368"/>
        <v>9</v>
      </c>
      <c r="G6794" s="56" t="s">
        <v>12194</v>
      </c>
      <c r="H6794" s="56" t="s">
        <v>12195</v>
      </c>
      <c r="I6794" s="56" t="s">
        <v>12194</v>
      </c>
      <c r="J6794" s="57">
        <v>1889025</v>
      </c>
      <c r="K6794" s="58" t="s">
        <v>11726</v>
      </c>
      <c r="L6794" s="57">
        <v>151122</v>
      </c>
      <c r="M6794" s="59">
        <f t="shared" si="366"/>
        <v>2040147</v>
      </c>
      <c r="O6794" s="61"/>
      <c r="P6794">
        <f>+VLOOKUP(C6794,'Thanh toán '!M$9366:N$10360,2,0)</f>
        <v>2040147</v>
      </c>
      <c r="Q6794" s="61">
        <f t="shared" si="365"/>
        <v>0</v>
      </c>
    </row>
    <row r="6795" spans="1:17" hidden="1" x14ac:dyDescent="0.3">
      <c r="A6795" s="43">
        <v>2023</v>
      </c>
      <c r="B6795" s="56" t="s">
        <v>22983</v>
      </c>
      <c r="C6795" s="19">
        <f t="shared" si="367"/>
        <v>53423</v>
      </c>
      <c r="D6795" s="56" t="s">
        <v>13350</v>
      </c>
      <c r="E6795" s="55">
        <v>45175</v>
      </c>
      <c r="F6795" s="18">
        <f t="shared" si="368"/>
        <v>9</v>
      </c>
      <c r="G6795" s="56" t="s">
        <v>12194</v>
      </c>
      <c r="H6795" s="56" t="s">
        <v>12195</v>
      </c>
      <c r="I6795" s="56" t="s">
        <v>12194</v>
      </c>
      <c r="J6795" s="57">
        <v>1174880</v>
      </c>
      <c r="K6795" s="58" t="s">
        <v>11726</v>
      </c>
      <c r="L6795" s="57">
        <v>93990</v>
      </c>
      <c r="M6795" s="59">
        <f t="shared" si="366"/>
        <v>1268870</v>
      </c>
      <c r="O6795" s="61"/>
      <c r="P6795">
        <f>+VLOOKUP(C6795,'Thanh toán '!M$9366:N$10360,2,0)</f>
        <v>1268870</v>
      </c>
      <c r="Q6795" s="61">
        <f t="shared" si="365"/>
        <v>0</v>
      </c>
    </row>
    <row r="6796" spans="1:17" hidden="1" x14ac:dyDescent="0.3">
      <c r="A6796" s="43">
        <v>2023</v>
      </c>
      <c r="B6796" s="56" t="s">
        <v>22984</v>
      </c>
      <c r="C6796" s="19">
        <f t="shared" si="367"/>
        <v>53424</v>
      </c>
      <c r="D6796" s="56" t="s">
        <v>13350</v>
      </c>
      <c r="E6796" s="55">
        <v>45175</v>
      </c>
      <c r="F6796" s="18">
        <f t="shared" si="368"/>
        <v>9</v>
      </c>
      <c r="G6796" s="56" t="s">
        <v>12188</v>
      </c>
      <c r="H6796" s="56" t="s">
        <v>12189</v>
      </c>
      <c r="I6796" s="56" t="s">
        <v>12188</v>
      </c>
      <c r="J6796" s="57">
        <v>1705910</v>
      </c>
      <c r="K6796" s="58" t="s">
        <v>11726</v>
      </c>
      <c r="L6796" s="57">
        <v>136473</v>
      </c>
      <c r="M6796" s="59">
        <f t="shared" si="366"/>
        <v>1842383</v>
      </c>
      <c r="O6796" s="61"/>
      <c r="P6796">
        <f>+VLOOKUP(C6796,'Thanh toán '!M$9366:N$10360,2,0)</f>
        <v>1842383</v>
      </c>
      <c r="Q6796" s="61">
        <f t="shared" si="365"/>
        <v>0</v>
      </c>
    </row>
    <row r="6797" spans="1:17" hidden="1" x14ac:dyDescent="0.3">
      <c r="A6797" s="43">
        <v>2023</v>
      </c>
      <c r="B6797" s="56" t="s">
        <v>22985</v>
      </c>
      <c r="C6797" s="19">
        <f t="shared" si="367"/>
        <v>53425</v>
      </c>
      <c r="D6797" s="56" t="s">
        <v>13350</v>
      </c>
      <c r="E6797" s="55">
        <v>45175</v>
      </c>
      <c r="F6797" s="18">
        <f t="shared" si="368"/>
        <v>9</v>
      </c>
      <c r="G6797" s="56" t="s">
        <v>12179</v>
      </c>
      <c r="H6797" s="56" t="s">
        <v>12180</v>
      </c>
      <c r="I6797" s="56" t="s">
        <v>12179</v>
      </c>
      <c r="J6797" s="57">
        <v>10486560</v>
      </c>
      <c r="K6797" s="58" t="s">
        <v>11726</v>
      </c>
      <c r="L6797" s="57">
        <v>838925</v>
      </c>
      <c r="M6797" s="59">
        <f t="shared" si="366"/>
        <v>11325485</v>
      </c>
      <c r="O6797" s="61"/>
      <c r="P6797">
        <f>+VLOOKUP(C6797,'Thanh toán '!M$9366:N$10360,2,0)</f>
        <v>11325485</v>
      </c>
      <c r="Q6797" s="61">
        <f t="shared" si="365"/>
        <v>0</v>
      </c>
    </row>
    <row r="6798" spans="1:17" hidden="1" x14ac:dyDescent="0.3">
      <c r="A6798" s="43">
        <v>2023</v>
      </c>
      <c r="B6798" s="56" t="s">
        <v>22986</v>
      </c>
      <c r="C6798" s="19">
        <f t="shared" si="367"/>
        <v>53426</v>
      </c>
      <c r="D6798" s="56" t="s">
        <v>13350</v>
      </c>
      <c r="E6798" s="55">
        <v>45175</v>
      </c>
      <c r="F6798" s="18">
        <f t="shared" si="368"/>
        <v>9</v>
      </c>
      <c r="G6798" s="56" t="s">
        <v>12422</v>
      </c>
      <c r="H6798" s="56" t="s">
        <v>12423</v>
      </c>
      <c r="I6798" s="56" t="s">
        <v>12422</v>
      </c>
      <c r="J6798" s="57">
        <v>1517775</v>
      </c>
      <c r="K6798" s="58" t="s">
        <v>11726</v>
      </c>
      <c r="L6798" s="57">
        <v>121422</v>
      </c>
      <c r="M6798" s="59">
        <f t="shared" si="366"/>
        <v>1639197</v>
      </c>
      <c r="O6798" s="61"/>
      <c r="P6798">
        <f>+VLOOKUP(C6798,'Thanh toán '!M$9366:N$10360,2,0)</f>
        <v>1639197</v>
      </c>
      <c r="Q6798" s="61">
        <f t="shared" si="365"/>
        <v>0</v>
      </c>
    </row>
    <row r="6799" spans="1:17" hidden="1" x14ac:dyDescent="0.3">
      <c r="A6799" s="43">
        <v>2023</v>
      </c>
      <c r="B6799" s="56" t="s">
        <v>22987</v>
      </c>
      <c r="C6799" s="19">
        <f t="shared" si="367"/>
        <v>53427</v>
      </c>
      <c r="D6799" s="56" t="s">
        <v>13350</v>
      </c>
      <c r="E6799" s="55">
        <v>45175</v>
      </c>
      <c r="F6799" s="18">
        <f t="shared" si="368"/>
        <v>9</v>
      </c>
      <c r="G6799" s="56" t="s">
        <v>12618</v>
      </c>
      <c r="H6799" s="56" t="s">
        <v>12619</v>
      </c>
      <c r="I6799" s="56" t="s">
        <v>12618</v>
      </c>
      <c r="J6799" s="57">
        <v>589271</v>
      </c>
      <c r="K6799" s="58" t="s">
        <v>11726</v>
      </c>
      <c r="L6799" s="57">
        <v>47142</v>
      </c>
      <c r="M6799" s="59">
        <f t="shared" si="366"/>
        <v>636413</v>
      </c>
      <c r="O6799" s="61"/>
      <c r="P6799">
        <f>+VLOOKUP(C6799,'Thanh toán '!M$9366:N$10360,2,0)</f>
        <v>636413</v>
      </c>
      <c r="Q6799" s="61">
        <f t="shared" si="365"/>
        <v>0</v>
      </c>
    </row>
    <row r="6800" spans="1:17" hidden="1" x14ac:dyDescent="0.3">
      <c r="A6800" s="43">
        <v>2023</v>
      </c>
      <c r="B6800" s="56" t="s">
        <v>22988</v>
      </c>
      <c r="C6800" s="19">
        <f t="shared" si="367"/>
        <v>53428</v>
      </c>
      <c r="D6800" s="56" t="s">
        <v>13350</v>
      </c>
      <c r="E6800" s="55">
        <v>45175</v>
      </c>
      <c r="F6800" s="18">
        <f t="shared" si="368"/>
        <v>9</v>
      </c>
      <c r="G6800" s="56" t="s">
        <v>12618</v>
      </c>
      <c r="H6800" s="56" t="s">
        <v>12619</v>
      </c>
      <c r="I6800" s="56" t="s">
        <v>12618</v>
      </c>
      <c r="J6800" s="57">
        <v>352464</v>
      </c>
      <c r="K6800" s="58" t="s">
        <v>11726</v>
      </c>
      <c r="L6800" s="57">
        <v>28197</v>
      </c>
      <c r="M6800" s="59">
        <f t="shared" si="366"/>
        <v>380661</v>
      </c>
      <c r="O6800" s="61"/>
      <c r="P6800">
        <f>+VLOOKUP(C6800,'Thanh toán '!M$9366:N$10360,2,0)</f>
        <v>380661</v>
      </c>
      <c r="Q6800" s="61">
        <f t="shared" si="365"/>
        <v>0</v>
      </c>
    </row>
    <row r="6801" spans="1:17" hidden="1" x14ac:dyDescent="0.3">
      <c r="A6801" s="43">
        <v>2023</v>
      </c>
      <c r="B6801" s="56" t="s">
        <v>22989</v>
      </c>
      <c r="C6801" s="19">
        <f t="shared" si="367"/>
        <v>53429</v>
      </c>
      <c r="D6801" s="56" t="s">
        <v>13350</v>
      </c>
      <c r="E6801" s="55">
        <v>45175</v>
      </c>
      <c r="F6801" s="18">
        <f t="shared" si="368"/>
        <v>9</v>
      </c>
      <c r="G6801" s="56" t="s">
        <v>12161</v>
      </c>
      <c r="H6801" s="56" t="s">
        <v>12162</v>
      </c>
      <c r="I6801" s="56" t="s">
        <v>12161</v>
      </c>
      <c r="J6801" s="57">
        <v>1110580</v>
      </c>
      <c r="K6801" s="58" t="s">
        <v>11726</v>
      </c>
      <c r="L6801" s="57">
        <v>88846</v>
      </c>
      <c r="M6801" s="59">
        <f t="shared" si="366"/>
        <v>1199426</v>
      </c>
      <c r="O6801" s="61"/>
      <c r="P6801">
        <f>+VLOOKUP(C6801,'Thanh toán '!M$9366:N$10360,2,0)</f>
        <v>1199426</v>
      </c>
      <c r="Q6801" s="61">
        <f t="shared" si="365"/>
        <v>0</v>
      </c>
    </row>
    <row r="6802" spans="1:17" hidden="1" x14ac:dyDescent="0.3">
      <c r="A6802" s="43">
        <v>2023</v>
      </c>
      <c r="B6802" s="56" t="s">
        <v>22990</v>
      </c>
      <c r="C6802" s="19">
        <f t="shared" si="367"/>
        <v>53430</v>
      </c>
      <c r="D6802" s="56" t="s">
        <v>13350</v>
      </c>
      <c r="E6802" s="55">
        <v>45175</v>
      </c>
      <c r="F6802" s="18">
        <f t="shared" si="368"/>
        <v>9</v>
      </c>
      <c r="G6802" s="56" t="s">
        <v>12161</v>
      </c>
      <c r="H6802" s="56" t="s">
        <v>12162</v>
      </c>
      <c r="I6802" s="56" t="s">
        <v>12161</v>
      </c>
      <c r="J6802" s="57">
        <v>352464</v>
      </c>
      <c r="K6802" s="58" t="s">
        <v>11726</v>
      </c>
      <c r="L6802" s="57">
        <v>28197</v>
      </c>
      <c r="M6802" s="59">
        <f t="shared" si="366"/>
        <v>380661</v>
      </c>
      <c r="O6802" s="61"/>
      <c r="P6802">
        <f>+VLOOKUP(C6802,'Thanh toán '!M$9366:N$10360,2,0)</f>
        <v>380661</v>
      </c>
      <c r="Q6802" s="61">
        <f t="shared" si="365"/>
        <v>0</v>
      </c>
    </row>
    <row r="6803" spans="1:17" hidden="1" x14ac:dyDescent="0.3">
      <c r="A6803" s="43">
        <v>2023</v>
      </c>
      <c r="B6803" s="56" t="s">
        <v>22991</v>
      </c>
      <c r="C6803" s="19">
        <f t="shared" si="367"/>
        <v>53431</v>
      </c>
      <c r="D6803" s="56" t="s">
        <v>13350</v>
      </c>
      <c r="E6803" s="55">
        <v>45175</v>
      </c>
      <c r="F6803" s="18">
        <f t="shared" si="368"/>
        <v>9</v>
      </c>
      <c r="G6803" s="56" t="s">
        <v>12176</v>
      </c>
      <c r="H6803" s="56" t="s">
        <v>12177</v>
      </c>
      <c r="I6803" s="56" t="s">
        <v>12176</v>
      </c>
      <c r="J6803" s="57">
        <v>1174880</v>
      </c>
      <c r="K6803" s="58" t="s">
        <v>11726</v>
      </c>
      <c r="L6803" s="57">
        <v>93990</v>
      </c>
      <c r="M6803" s="59">
        <f t="shared" si="366"/>
        <v>1268870</v>
      </c>
      <c r="O6803" s="61"/>
      <c r="P6803">
        <f>+VLOOKUP(C6803,'Thanh toán '!M$9366:N$10360,2,0)</f>
        <v>1268870</v>
      </c>
      <c r="Q6803" s="61">
        <f t="shared" si="365"/>
        <v>0</v>
      </c>
    </row>
    <row r="6804" spans="1:17" hidden="1" x14ac:dyDescent="0.3">
      <c r="A6804" s="43">
        <v>2023</v>
      </c>
      <c r="B6804" s="56" t="s">
        <v>22992</v>
      </c>
      <c r="C6804" s="19">
        <f t="shared" si="367"/>
        <v>53432</v>
      </c>
      <c r="D6804" s="56" t="s">
        <v>13350</v>
      </c>
      <c r="E6804" s="55">
        <v>45175</v>
      </c>
      <c r="F6804" s="18">
        <f t="shared" si="368"/>
        <v>9</v>
      </c>
      <c r="G6804" s="56" t="s">
        <v>12231</v>
      </c>
      <c r="H6804" s="56" t="s">
        <v>12232</v>
      </c>
      <c r="I6804" s="56" t="s">
        <v>23649</v>
      </c>
      <c r="J6804" s="57">
        <v>441000</v>
      </c>
      <c r="K6804" s="58" t="s">
        <v>11726</v>
      </c>
      <c r="L6804" s="57">
        <v>35280</v>
      </c>
      <c r="M6804" s="59">
        <f t="shared" si="366"/>
        <v>476280</v>
      </c>
      <c r="O6804" s="61"/>
      <c r="P6804">
        <f>+VLOOKUP(C6804,'Thanh toán '!M$9366:N$10360,2,0)</f>
        <v>476280</v>
      </c>
      <c r="Q6804" s="61">
        <f t="shared" si="365"/>
        <v>0</v>
      </c>
    </row>
    <row r="6805" spans="1:17" hidden="1" x14ac:dyDescent="0.3">
      <c r="A6805" s="43">
        <v>2023</v>
      </c>
      <c r="B6805" s="56" t="s">
        <v>22993</v>
      </c>
      <c r="C6805" s="19">
        <f t="shared" si="367"/>
        <v>53434</v>
      </c>
      <c r="D6805" s="56" t="s">
        <v>13350</v>
      </c>
      <c r="E6805" s="55">
        <v>45175</v>
      </c>
      <c r="F6805" s="18">
        <f t="shared" si="368"/>
        <v>9</v>
      </c>
      <c r="G6805" s="56" t="s">
        <v>12215</v>
      </c>
      <c r="H6805" s="56" t="s">
        <v>12216</v>
      </c>
      <c r="I6805" s="56" t="s">
        <v>18061</v>
      </c>
      <c r="J6805" s="57">
        <v>441000</v>
      </c>
      <c r="K6805" s="58" t="s">
        <v>11726</v>
      </c>
      <c r="L6805" s="57">
        <v>35280</v>
      </c>
      <c r="M6805" s="59">
        <f t="shared" si="366"/>
        <v>476280</v>
      </c>
      <c r="O6805" s="61"/>
      <c r="P6805">
        <f>+VLOOKUP(C6805,'Thanh toán '!M$9366:N$10360,2,0)</f>
        <v>476280</v>
      </c>
      <c r="Q6805" s="61">
        <f t="shared" si="365"/>
        <v>0</v>
      </c>
    </row>
    <row r="6806" spans="1:17" hidden="1" x14ac:dyDescent="0.3">
      <c r="A6806" s="43">
        <v>2023</v>
      </c>
      <c r="B6806" s="56" t="s">
        <v>22994</v>
      </c>
      <c r="C6806" s="19">
        <f t="shared" si="367"/>
        <v>53435</v>
      </c>
      <c r="D6806" s="56" t="s">
        <v>13350</v>
      </c>
      <c r="E6806" s="55">
        <v>45175</v>
      </c>
      <c r="F6806" s="18">
        <f t="shared" si="368"/>
        <v>9</v>
      </c>
      <c r="G6806" s="56" t="s">
        <v>12215</v>
      </c>
      <c r="H6806" s="56" t="s">
        <v>12216</v>
      </c>
      <c r="I6806" s="56" t="s">
        <v>18182</v>
      </c>
      <c r="J6806" s="57">
        <v>441000</v>
      </c>
      <c r="K6806" s="58" t="s">
        <v>11726</v>
      </c>
      <c r="L6806" s="57">
        <v>35280</v>
      </c>
      <c r="M6806" s="59">
        <f t="shared" si="366"/>
        <v>476280</v>
      </c>
      <c r="O6806" s="61"/>
      <c r="P6806">
        <f>+VLOOKUP(C6806,'Thanh toán '!M$9366:N$10360,2,0)</f>
        <v>476280</v>
      </c>
      <c r="Q6806" s="61">
        <f t="shared" ref="Q6806:Q6869" si="369">+P6806-M6806</f>
        <v>0</v>
      </c>
    </row>
    <row r="6807" spans="1:17" hidden="1" x14ac:dyDescent="0.3">
      <c r="A6807" s="43">
        <v>2023</v>
      </c>
      <c r="B6807" s="56" t="s">
        <v>22995</v>
      </c>
      <c r="C6807" s="19">
        <f t="shared" si="367"/>
        <v>53436</v>
      </c>
      <c r="D6807" s="56" t="s">
        <v>13350</v>
      </c>
      <c r="E6807" s="55">
        <v>45175</v>
      </c>
      <c r="F6807" s="18">
        <f t="shared" si="368"/>
        <v>9</v>
      </c>
      <c r="G6807" s="56" t="s">
        <v>12221</v>
      </c>
      <c r="H6807" s="56" t="s">
        <v>12222</v>
      </c>
      <c r="I6807" s="56" t="s">
        <v>13855</v>
      </c>
      <c r="J6807" s="57">
        <v>441000</v>
      </c>
      <c r="K6807" s="58" t="s">
        <v>11726</v>
      </c>
      <c r="L6807" s="57">
        <v>35280</v>
      </c>
      <c r="M6807" s="59">
        <f t="shared" si="366"/>
        <v>476280</v>
      </c>
      <c r="O6807" s="61"/>
      <c r="P6807">
        <f>+VLOOKUP(C6807,'Thanh toán '!M$9366:N$10360,2,0)</f>
        <v>476280</v>
      </c>
      <c r="Q6807" s="61">
        <f t="shared" si="369"/>
        <v>0</v>
      </c>
    </row>
    <row r="6808" spans="1:17" hidden="1" x14ac:dyDescent="0.3">
      <c r="A6808" s="43">
        <v>2023</v>
      </c>
      <c r="B6808" s="56" t="s">
        <v>22996</v>
      </c>
      <c r="C6808" s="19">
        <f t="shared" si="367"/>
        <v>53437</v>
      </c>
      <c r="D6808" s="56" t="s">
        <v>13350</v>
      </c>
      <c r="E6808" s="55">
        <v>45175</v>
      </c>
      <c r="F6808" s="18">
        <f t="shared" si="368"/>
        <v>9</v>
      </c>
      <c r="G6808" s="56" t="s">
        <v>12221</v>
      </c>
      <c r="H6808" s="56" t="s">
        <v>12222</v>
      </c>
      <c r="I6808" s="56" t="s">
        <v>23650</v>
      </c>
      <c r="J6808" s="57">
        <v>793800</v>
      </c>
      <c r="K6808" s="58" t="s">
        <v>11726</v>
      </c>
      <c r="L6808" s="57">
        <v>63504</v>
      </c>
      <c r="M6808" s="59">
        <f t="shared" si="366"/>
        <v>857304</v>
      </c>
      <c r="O6808" s="61"/>
      <c r="P6808">
        <f>+VLOOKUP(C6808,'Thanh toán '!M$9366:N$10360,2,0)</f>
        <v>857304</v>
      </c>
      <c r="Q6808" s="61">
        <f t="shared" si="369"/>
        <v>0</v>
      </c>
    </row>
    <row r="6809" spans="1:17" hidden="1" x14ac:dyDescent="0.3">
      <c r="A6809" s="43">
        <v>2023</v>
      </c>
      <c r="B6809" s="56" t="s">
        <v>22997</v>
      </c>
      <c r="C6809" s="19">
        <f t="shared" si="367"/>
        <v>53440</v>
      </c>
      <c r="D6809" s="56" t="s">
        <v>13350</v>
      </c>
      <c r="E6809" s="55">
        <v>45176</v>
      </c>
      <c r="F6809" s="18">
        <f t="shared" si="368"/>
        <v>9</v>
      </c>
      <c r="G6809" s="56" t="s">
        <v>12396</v>
      </c>
      <c r="H6809" s="56" t="s">
        <v>12397</v>
      </c>
      <c r="I6809" s="56" t="s">
        <v>16762</v>
      </c>
      <c r="J6809" s="57">
        <v>441000</v>
      </c>
      <c r="K6809" s="58" t="s">
        <v>11726</v>
      </c>
      <c r="L6809" s="57">
        <v>35280</v>
      </c>
      <c r="M6809" s="59">
        <f t="shared" si="366"/>
        <v>476280</v>
      </c>
      <c r="O6809" s="61"/>
      <c r="P6809">
        <f>+VLOOKUP(C6809,'Thanh toán '!M$9366:N$10360,2,0)</f>
        <v>476280</v>
      </c>
      <c r="Q6809" s="61">
        <f t="shared" si="369"/>
        <v>0</v>
      </c>
    </row>
    <row r="6810" spans="1:17" hidden="1" x14ac:dyDescent="0.3">
      <c r="A6810" s="43">
        <v>2023</v>
      </c>
      <c r="B6810" s="56" t="s">
        <v>22998</v>
      </c>
      <c r="C6810" s="19">
        <f t="shared" si="367"/>
        <v>53441</v>
      </c>
      <c r="D6810" s="56" t="s">
        <v>13350</v>
      </c>
      <c r="E6810" s="55">
        <v>45176</v>
      </c>
      <c r="F6810" s="18">
        <f t="shared" si="368"/>
        <v>9</v>
      </c>
      <c r="G6810" s="56" t="s">
        <v>12239</v>
      </c>
      <c r="H6810" s="56" t="s">
        <v>12240</v>
      </c>
      <c r="I6810" s="56" t="s">
        <v>18069</v>
      </c>
      <c r="J6810" s="57">
        <v>441000</v>
      </c>
      <c r="K6810" s="58" t="s">
        <v>11726</v>
      </c>
      <c r="L6810" s="57">
        <v>35280</v>
      </c>
      <c r="M6810" s="59">
        <f t="shared" si="366"/>
        <v>476280</v>
      </c>
      <c r="O6810" s="61"/>
      <c r="P6810">
        <f>+VLOOKUP(C6810,'Thanh toán '!M$9366:N$10360,2,0)</f>
        <v>476280</v>
      </c>
      <c r="Q6810" s="61">
        <f t="shared" si="369"/>
        <v>0</v>
      </c>
    </row>
    <row r="6811" spans="1:17" hidden="1" x14ac:dyDescent="0.3">
      <c r="A6811" s="43">
        <v>2023</v>
      </c>
      <c r="B6811" s="56" t="s">
        <v>22999</v>
      </c>
      <c r="C6811" s="19">
        <f t="shared" si="367"/>
        <v>53442</v>
      </c>
      <c r="D6811" s="56" t="s">
        <v>13350</v>
      </c>
      <c r="E6811" s="55">
        <v>45176</v>
      </c>
      <c r="F6811" s="18">
        <f t="shared" si="368"/>
        <v>9</v>
      </c>
      <c r="G6811" s="56" t="s">
        <v>11799</v>
      </c>
      <c r="H6811" s="56" t="s">
        <v>11725</v>
      </c>
      <c r="I6811" s="56" t="s">
        <v>13585</v>
      </c>
      <c r="J6811" s="57">
        <v>369612</v>
      </c>
      <c r="K6811" s="58" t="s">
        <v>11726</v>
      </c>
      <c r="L6811" s="57">
        <v>29569</v>
      </c>
      <c r="M6811" s="59">
        <f t="shared" si="366"/>
        <v>399181</v>
      </c>
      <c r="O6811" s="61"/>
      <c r="P6811">
        <f>+VLOOKUP(C6811,'Thanh toán '!M$9366:N$10360,2,0)</f>
        <v>399181</v>
      </c>
      <c r="Q6811" s="61">
        <f t="shared" si="369"/>
        <v>0</v>
      </c>
    </row>
    <row r="6812" spans="1:17" hidden="1" x14ac:dyDescent="0.3">
      <c r="A6812" s="43">
        <v>2023</v>
      </c>
      <c r="B6812" s="56" t="s">
        <v>23000</v>
      </c>
      <c r="C6812" s="19">
        <f t="shared" si="367"/>
        <v>53443</v>
      </c>
      <c r="D6812" s="56" t="s">
        <v>13350</v>
      </c>
      <c r="E6812" s="55">
        <v>45176</v>
      </c>
      <c r="F6812" s="18">
        <f t="shared" si="368"/>
        <v>9</v>
      </c>
      <c r="G6812" s="56" t="s">
        <v>11799</v>
      </c>
      <c r="H6812" s="56" t="s">
        <v>11725</v>
      </c>
      <c r="I6812" s="56" t="s">
        <v>15363</v>
      </c>
      <c r="J6812" s="57">
        <v>364016</v>
      </c>
      <c r="K6812" s="58" t="s">
        <v>11726</v>
      </c>
      <c r="L6812" s="57">
        <v>29121</v>
      </c>
      <c r="M6812" s="59">
        <f t="shared" si="366"/>
        <v>393137</v>
      </c>
      <c r="O6812" s="61"/>
      <c r="P6812">
        <f>+VLOOKUP(C6812,'Thanh toán '!M$9366:N$10360,2,0)</f>
        <v>393137</v>
      </c>
      <c r="Q6812" s="61">
        <f t="shared" si="369"/>
        <v>0</v>
      </c>
    </row>
    <row r="6813" spans="1:17" hidden="1" x14ac:dyDescent="0.3">
      <c r="A6813" s="43">
        <v>2023</v>
      </c>
      <c r="B6813" s="56" t="s">
        <v>23001</v>
      </c>
      <c r="C6813" s="19">
        <f t="shared" si="367"/>
        <v>53444</v>
      </c>
      <c r="D6813" s="56" t="s">
        <v>13350</v>
      </c>
      <c r="E6813" s="55">
        <v>45176</v>
      </c>
      <c r="F6813" s="18">
        <f t="shared" si="368"/>
        <v>9</v>
      </c>
      <c r="G6813" s="56" t="s">
        <v>11799</v>
      </c>
      <c r="H6813" s="56" t="s">
        <v>11725</v>
      </c>
      <c r="I6813" s="56" t="s">
        <v>13597</v>
      </c>
      <c r="J6813" s="57">
        <v>1173355</v>
      </c>
      <c r="K6813" s="58" t="s">
        <v>11726</v>
      </c>
      <c r="L6813" s="57">
        <v>93868</v>
      </c>
      <c r="M6813" s="59">
        <f t="shared" si="366"/>
        <v>1267223</v>
      </c>
      <c r="O6813" s="61"/>
      <c r="P6813">
        <f>+VLOOKUP(C6813,'Thanh toán '!M$9366:N$10360,2,0)</f>
        <v>1267223</v>
      </c>
      <c r="Q6813" s="61">
        <f t="shared" si="369"/>
        <v>0</v>
      </c>
    </row>
    <row r="6814" spans="1:17" hidden="1" x14ac:dyDescent="0.3">
      <c r="A6814" s="43">
        <v>2023</v>
      </c>
      <c r="B6814" s="56" t="s">
        <v>23002</v>
      </c>
      <c r="C6814" s="19">
        <f t="shared" si="367"/>
        <v>53445</v>
      </c>
      <c r="D6814" s="56" t="s">
        <v>13350</v>
      </c>
      <c r="E6814" s="55">
        <v>45176</v>
      </c>
      <c r="F6814" s="18">
        <f t="shared" si="368"/>
        <v>9</v>
      </c>
      <c r="G6814" s="56" t="s">
        <v>12400</v>
      </c>
      <c r="H6814" s="56" t="s">
        <v>12401</v>
      </c>
      <c r="I6814" s="56" t="s">
        <v>12400</v>
      </c>
      <c r="J6814" s="57">
        <v>882000</v>
      </c>
      <c r="K6814" s="58" t="s">
        <v>11726</v>
      </c>
      <c r="L6814" s="57">
        <v>70560</v>
      </c>
      <c r="M6814" s="59">
        <f t="shared" si="366"/>
        <v>952560</v>
      </c>
      <c r="O6814" s="61"/>
      <c r="P6814">
        <f>+VLOOKUP(C6814,'Thanh toán '!M$9366:N$10360,2,0)</f>
        <v>952560</v>
      </c>
      <c r="Q6814" s="61">
        <f t="shared" si="369"/>
        <v>0</v>
      </c>
    </row>
    <row r="6815" spans="1:17" hidden="1" x14ac:dyDescent="0.3">
      <c r="A6815" s="43">
        <v>2023</v>
      </c>
      <c r="B6815" s="56" t="s">
        <v>23003</v>
      </c>
      <c r="C6815" s="19">
        <f t="shared" si="367"/>
        <v>53449</v>
      </c>
      <c r="D6815" s="56" t="s">
        <v>13350</v>
      </c>
      <c r="E6815" s="55">
        <v>45176</v>
      </c>
      <c r="F6815" s="18">
        <f t="shared" si="368"/>
        <v>9</v>
      </c>
      <c r="G6815" s="56" t="s">
        <v>12589</v>
      </c>
      <c r="H6815" s="56" t="s">
        <v>12590</v>
      </c>
      <c r="I6815" s="56" t="s">
        <v>12589</v>
      </c>
      <c r="J6815" s="57">
        <v>441000</v>
      </c>
      <c r="K6815" s="58" t="s">
        <v>11726</v>
      </c>
      <c r="L6815" s="57">
        <v>35280</v>
      </c>
      <c r="M6815" s="59">
        <f t="shared" si="366"/>
        <v>476280</v>
      </c>
      <c r="O6815" s="61"/>
      <c r="P6815">
        <f>+VLOOKUP(C6815,'Thanh toán '!M$9366:N$10360,2,0)</f>
        <v>476280</v>
      </c>
      <c r="Q6815" s="61">
        <f t="shared" si="369"/>
        <v>0</v>
      </c>
    </row>
    <row r="6816" spans="1:17" hidden="1" x14ac:dyDescent="0.3">
      <c r="A6816" s="43">
        <v>2023</v>
      </c>
      <c r="B6816" s="56" t="s">
        <v>23004</v>
      </c>
      <c r="C6816" s="19">
        <f t="shared" si="367"/>
        <v>53451</v>
      </c>
      <c r="D6816" s="56" t="s">
        <v>13350</v>
      </c>
      <c r="E6816" s="55">
        <v>45176</v>
      </c>
      <c r="F6816" s="18">
        <f t="shared" si="368"/>
        <v>9</v>
      </c>
      <c r="G6816" s="56" t="s">
        <v>12287</v>
      </c>
      <c r="H6816" s="56" t="s">
        <v>12288</v>
      </c>
      <c r="I6816" s="56" t="s">
        <v>12287</v>
      </c>
      <c r="J6816" s="57">
        <v>441000</v>
      </c>
      <c r="K6816" s="58" t="s">
        <v>11726</v>
      </c>
      <c r="L6816" s="57">
        <v>35280</v>
      </c>
      <c r="M6816" s="59">
        <f t="shared" si="366"/>
        <v>476280</v>
      </c>
      <c r="O6816" s="61"/>
      <c r="P6816">
        <f>+VLOOKUP(C6816,'Thanh toán '!M$9366:N$10360,2,0)</f>
        <v>476280</v>
      </c>
      <c r="Q6816" s="61">
        <f t="shared" si="369"/>
        <v>0</v>
      </c>
    </row>
    <row r="6817" spans="1:17" hidden="1" x14ac:dyDescent="0.3">
      <c r="A6817" s="43">
        <v>2023</v>
      </c>
      <c r="B6817" s="56" t="s">
        <v>23005</v>
      </c>
      <c r="C6817" s="19">
        <f t="shared" si="367"/>
        <v>53452</v>
      </c>
      <c r="D6817" s="56" t="s">
        <v>13350</v>
      </c>
      <c r="E6817" s="55">
        <v>45176</v>
      </c>
      <c r="F6817" s="18">
        <f t="shared" si="368"/>
        <v>9</v>
      </c>
      <c r="G6817" s="56" t="s">
        <v>12239</v>
      </c>
      <c r="H6817" s="56" t="s">
        <v>12240</v>
      </c>
      <c r="I6817" s="56" t="s">
        <v>18228</v>
      </c>
      <c r="J6817" s="57">
        <v>441000</v>
      </c>
      <c r="K6817" s="58" t="s">
        <v>11726</v>
      </c>
      <c r="L6817" s="57">
        <v>35280</v>
      </c>
      <c r="M6817" s="59">
        <f t="shared" si="366"/>
        <v>476280</v>
      </c>
      <c r="O6817" s="61"/>
      <c r="P6817">
        <f>+VLOOKUP(C6817,'Thanh toán '!M$9366:N$10360,2,0)</f>
        <v>476280</v>
      </c>
      <c r="Q6817" s="61">
        <f t="shared" si="369"/>
        <v>0</v>
      </c>
    </row>
    <row r="6818" spans="1:17" hidden="1" x14ac:dyDescent="0.3">
      <c r="A6818" s="43">
        <v>2023</v>
      </c>
      <c r="B6818" s="56" t="s">
        <v>23006</v>
      </c>
      <c r="C6818" s="19">
        <f t="shared" si="367"/>
        <v>53453</v>
      </c>
      <c r="D6818" s="56" t="s">
        <v>13350</v>
      </c>
      <c r="E6818" s="55">
        <v>45176</v>
      </c>
      <c r="F6818" s="18">
        <f t="shared" si="368"/>
        <v>9</v>
      </c>
      <c r="G6818" s="56" t="s">
        <v>12239</v>
      </c>
      <c r="H6818" s="56" t="s">
        <v>12240</v>
      </c>
      <c r="I6818" s="56" t="s">
        <v>18260</v>
      </c>
      <c r="J6818" s="57">
        <v>441000</v>
      </c>
      <c r="K6818" s="58" t="s">
        <v>11726</v>
      </c>
      <c r="L6818" s="57">
        <v>35280</v>
      </c>
      <c r="M6818" s="59">
        <f t="shared" si="366"/>
        <v>476280</v>
      </c>
      <c r="O6818" s="61"/>
      <c r="P6818">
        <f>+VLOOKUP(C6818,'Thanh toán '!M$9366:N$10360,2,0)</f>
        <v>476280</v>
      </c>
      <c r="Q6818" s="61">
        <f t="shared" si="369"/>
        <v>0</v>
      </c>
    </row>
    <row r="6819" spans="1:17" hidden="1" x14ac:dyDescent="0.3">
      <c r="A6819" s="43">
        <v>2023</v>
      </c>
      <c r="B6819" s="56" t="s">
        <v>23007</v>
      </c>
      <c r="C6819" s="19">
        <f t="shared" si="367"/>
        <v>53454</v>
      </c>
      <c r="D6819" s="56" t="s">
        <v>13350</v>
      </c>
      <c r="E6819" s="55">
        <v>45176</v>
      </c>
      <c r="F6819" s="18">
        <f t="shared" si="368"/>
        <v>9</v>
      </c>
      <c r="G6819" s="56" t="s">
        <v>12235</v>
      </c>
      <c r="H6819" s="56" t="s">
        <v>12236</v>
      </c>
      <c r="I6819" s="56" t="s">
        <v>12235</v>
      </c>
      <c r="J6819" s="57">
        <v>441000</v>
      </c>
      <c r="K6819" s="58" t="s">
        <v>11726</v>
      </c>
      <c r="L6819" s="57">
        <v>35280</v>
      </c>
      <c r="M6819" s="59">
        <f t="shared" si="366"/>
        <v>476280</v>
      </c>
      <c r="O6819" s="61"/>
      <c r="P6819">
        <f>+VLOOKUP(C6819,'Thanh toán '!M$9366:N$10360,2,0)</f>
        <v>476280</v>
      </c>
      <c r="Q6819" s="61">
        <f t="shared" si="369"/>
        <v>0</v>
      </c>
    </row>
    <row r="6820" spans="1:17" hidden="1" x14ac:dyDescent="0.3">
      <c r="A6820" s="43">
        <v>2023</v>
      </c>
      <c r="B6820" s="56" t="s">
        <v>23008</v>
      </c>
      <c r="C6820" s="19">
        <f t="shared" si="367"/>
        <v>53455</v>
      </c>
      <c r="D6820" s="56" t="s">
        <v>13350</v>
      </c>
      <c r="E6820" s="55">
        <v>45176</v>
      </c>
      <c r="F6820" s="18">
        <f t="shared" si="368"/>
        <v>9</v>
      </c>
      <c r="G6820" s="56" t="s">
        <v>11799</v>
      </c>
      <c r="H6820" s="56" t="s">
        <v>11725</v>
      </c>
      <c r="I6820" s="56" t="s">
        <v>13623</v>
      </c>
      <c r="J6820" s="57">
        <v>1172269</v>
      </c>
      <c r="K6820" s="58" t="s">
        <v>11726</v>
      </c>
      <c r="L6820" s="57">
        <v>93782</v>
      </c>
      <c r="M6820" s="59">
        <f t="shared" si="366"/>
        <v>1266051</v>
      </c>
      <c r="O6820" s="61"/>
      <c r="P6820">
        <f>+VLOOKUP(C6820,'Thanh toán '!M$9366:N$10360,2,0)</f>
        <v>1266051</v>
      </c>
      <c r="Q6820" s="61">
        <f t="shared" si="369"/>
        <v>0</v>
      </c>
    </row>
    <row r="6821" spans="1:17" hidden="1" x14ac:dyDescent="0.3">
      <c r="A6821" s="43">
        <v>2023</v>
      </c>
      <c r="B6821" s="56" t="s">
        <v>23009</v>
      </c>
      <c r="C6821" s="19">
        <f t="shared" si="367"/>
        <v>53457</v>
      </c>
      <c r="D6821" s="56" t="s">
        <v>13350</v>
      </c>
      <c r="E6821" s="55">
        <v>45176</v>
      </c>
      <c r="F6821" s="18">
        <f t="shared" si="368"/>
        <v>9</v>
      </c>
      <c r="G6821" s="56" t="s">
        <v>11838</v>
      </c>
      <c r="H6821" s="56" t="s">
        <v>11839</v>
      </c>
      <c r="I6821" s="56" t="s">
        <v>13461</v>
      </c>
      <c r="J6821" s="57">
        <v>840181</v>
      </c>
      <c r="K6821" s="58" t="s">
        <v>11726</v>
      </c>
      <c r="L6821" s="57">
        <v>67214</v>
      </c>
      <c r="M6821" s="59">
        <f t="shared" si="366"/>
        <v>907395</v>
      </c>
      <c r="O6821" s="61"/>
      <c r="P6821">
        <f>+VLOOKUP(C6821,'Thanh toán '!M$9366:N$10360,2,0)</f>
        <v>907395</v>
      </c>
      <c r="Q6821" s="61">
        <f t="shared" si="369"/>
        <v>0</v>
      </c>
    </row>
    <row r="6822" spans="1:17" hidden="1" x14ac:dyDescent="0.3">
      <c r="A6822" s="43">
        <v>2023</v>
      </c>
      <c r="B6822" s="56" t="s">
        <v>23010</v>
      </c>
      <c r="C6822" s="19">
        <f t="shared" si="367"/>
        <v>53458</v>
      </c>
      <c r="D6822" s="56" t="s">
        <v>13350</v>
      </c>
      <c r="E6822" s="55">
        <v>45176</v>
      </c>
      <c r="F6822" s="18">
        <f t="shared" si="368"/>
        <v>9</v>
      </c>
      <c r="G6822" s="56" t="s">
        <v>12509</v>
      </c>
      <c r="H6822" s="56" t="s">
        <v>12510</v>
      </c>
      <c r="I6822" s="56" t="s">
        <v>12509</v>
      </c>
      <c r="J6822" s="57">
        <v>2555180</v>
      </c>
      <c r="K6822" s="58" t="s">
        <v>11726</v>
      </c>
      <c r="L6822" s="57">
        <v>204414</v>
      </c>
      <c r="M6822" s="59">
        <f t="shared" si="366"/>
        <v>2759594</v>
      </c>
      <c r="O6822" s="61"/>
      <c r="P6822">
        <f>+VLOOKUP(C6822,'Thanh toán '!M$9366:N$10360,2,0)</f>
        <v>2759594</v>
      </c>
      <c r="Q6822" s="61">
        <f t="shared" si="369"/>
        <v>0</v>
      </c>
    </row>
    <row r="6823" spans="1:17" hidden="1" x14ac:dyDescent="0.3">
      <c r="A6823" s="43">
        <v>2023</v>
      </c>
      <c r="B6823" s="56" t="s">
        <v>23011</v>
      </c>
      <c r="C6823" s="19">
        <f t="shared" si="367"/>
        <v>53461</v>
      </c>
      <c r="D6823" s="56" t="s">
        <v>13350</v>
      </c>
      <c r="E6823" s="55">
        <v>45176</v>
      </c>
      <c r="F6823" s="18">
        <f t="shared" si="368"/>
        <v>9</v>
      </c>
      <c r="G6823" s="56" t="s">
        <v>12336</v>
      </c>
      <c r="H6823" s="56" t="s">
        <v>12337</v>
      </c>
      <c r="I6823" s="56" t="s">
        <v>12336</v>
      </c>
      <c r="J6823" s="57">
        <v>441000</v>
      </c>
      <c r="K6823" s="58" t="s">
        <v>11726</v>
      </c>
      <c r="L6823" s="57">
        <v>35280</v>
      </c>
      <c r="M6823" s="59">
        <f t="shared" si="366"/>
        <v>476280</v>
      </c>
      <c r="O6823" s="61"/>
      <c r="P6823">
        <f>+VLOOKUP(C6823,'Thanh toán '!M$9366:N$10360,2,0)</f>
        <v>476280</v>
      </c>
      <c r="Q6823" s="61">
        <f t="shared" si="369"/>
        <v>0</v>
      </c>
    </row>
    <row r="6824" spans="1:17" hidden="1" x14ac:dyDescent="0.3">
      <c r="A6824" s="43">
        <v>2023</v>
      </c>
      <c r="B6824" s="56" t="s">
        <v>23012</v>
      </c>
      <c r="C6824" s="19">
        <f t="shared" si="367"/>
        <v>53462</v>
      </c>
      <c r="D6824" s="56" t="s">
        <v>13350</v>
      </c>
      <c r="E6824" s="55">
        <v>45176</v>
      </c>
      <c r="F6824" s="18">
        <f t="shared" si="368"/>
        <v>9</v>
      </c>
      <c r="G6824" s="56" t="s">
        <v>11799</v>
      </c>
      <c r="H6824" s="56" t="s">
        <v>11725</v>
      </c>
      <c r="I6824" s="56" t="s">
        <v>14151</v>
      </c>
      <c r="J6824" s="57">
        <v>950153</v>
      </c>
      <c r="K6824" s="58" t="s">
        <v>11726</v>
      </c>
      <c r="L6824" s="57">
        <v>76012</v>
      </c>
      <c r="M6824" s="59">
        <f t="shared" si="366"/>
        <v>1026165</v>
      </c>
      <c r="O6824" s="61"/>
      <c r="P6824">
        <f>+VLOOKUP(C6824,'Thanh toán '!M$9366:N$10360,2,0)</f>
        <v>1026165</v>
      </c>
      <c r="Q6824" s="61">
        <f t="shared" si="369"/>
        <v>0</v>
      </c>
    </row>
    <row r="6825" spans="1:17" hidden="1" x14ac:dyDescent="0.3">
      <c r="A6825" s="43">
        <v>2023</v>
      </c>
      <c r="B6825" s="56" t="s">
        <v>23013</v>
      </c>
      <c r="C6825" s="19">
        <f t="shared" si="367"/>
        <v>53463</v>
      </c>
      <c r="D6825" s="56" t="s">
        <v>13350</v>
      </c>
      <c r="E6825" s="55">
        <v>45176</v>
      </c>
      <c r="F6825" s="18">
        <f t="shared" si="368"/>
        <v>9</v>
      </c>
      <c r="G6825" s="56" t="s">
        <v>11799</v>
      </c>
      <c r="H6825" s="56" t="s">
        <v>11725</v>
      </c>
      <c r="I6825" s="56" t="s">
        <v>15171</v>
      </c>
      <c r="J6825" s="57">
        <v>830567</v>
      </c>
      <c r="K6825" s="58" t="s">
        <v>11726</v>
      </c>
      <c r="L6825" s="57">
        <v>66445</v>
      </c>
      <c r="M6825" s="59">
        <f t="shared" si="366"/>
        <v>897012</v>
      </c>
      <c r="O6825" s="61"/>
      <c r="P6825">
        <f>+VLOOKUP(C6825,'Thanh toán '!M$9366:N$10360,2,0)</f>
        <v>897012</v>
      </c>
      <c r="Q6825" s="61">
        <f t="shared" si="369"/>
        <v>0</v>
      </c>
    </row>
    <row r="6826" spans="1:17" hidden="1" x14ac:dyDescent="0.3">
      <c r="A6826" s="43">
        <v>2023</v>
      </c>
      <c r="B6826" s="56" t="s">
        <v>12199</v>
      </c>
      <c r="C6826" s="19">
        <f t="shared" si="367"/>
        <v>53464</v>
      </c>
      <c r="D6826" s="56" t="s">
        <v>13350</v>
      </c>
      <c r="E6826" s="55">
        <v>45176</v>
      </c>
      <c r="F6826" s="18">
        <f t="shared" si="368"/>
        <v>9</v>
      </c>
      <c r="G6826" s="56" t="s">
        <v>11860</v>
      </c>
      <c r="H6826" s="56" t="s">
        <v>11719</v>
      </c>
      <c r="I6826" s="56" t="s">
        <v>17349</v>
      </c>
      <c r="J6826" s="57">
        <v>995876</v>
      </c>
      <c r="K6826" s="58" t="s">
        <v>11726</v>
      </c>
      <c r="L6826" s="57">
        <v>79670</v>
      </c>
      <c r="M6826" s="59">
        <f t="shared" si="366"/>
        <v>1075546</v>
      </c>
      <c r="O6826" s="61"/>
      <c r="P6826">
        <f>+VLOOKUP(C6826,'Thanh toán '!M$9366:N$10360,2,0)</f>
        <v>1075546</v>
      </c>
      <c r="Q6826" s="61">
        <f t="shared" si="369"/>
        <v>0</v>
      </c>
    </row>
    <row r="6827" spans="1:17" hidden="1" x14ac:dyDescent="0.3">
      <c r="A6827" s="43">
        <v>2023</v>
      </c>
      <c r="B6827" s="56" t="s">
        <v>12202</v>
      </c>
      <c r="C6827" s="19">
        <f t="shared" si="367"/>
        <v>53465</v>
      </c>
      <c r="D6827" s="56" t="s">
        <v>13350</v>
      </c>
      <c r="E6827" s="55">
        <v>45176</v>
      </c>
      <c r="F6827" s="18">
        <f t="shared" si="368"/>
        <v>9</v>
      </c>
      <c r="G6827" s="56" t="s">
        <v>11860</v>
      </c>
      <c r="H6827" s="56" t="s">
        <v>11719</v>
      </c>
      <c r="I6827" s="56" t="s">
        <v>15087</v>
      </c>
      <c r="J6827" s="57">
        <v>1491928</v>
      </c>
      <c r="K6827" s="58" t="s">
        <v>11726</v>
      </c>
      <c r="L6827" s="57">
        <v>119354</v>
      </c>
      <c r="M6827" s="59">
        <f t="shared" si="366"/>
        <v>1611282</v>
      </c>
      <c r="O6827" s="61"/>
      <c r="P6827">
        <f>+VLOOKUP(C6827,'Thanh toán '!M$9366:N$10360,2,0)</f>
        <v>1611282</v>
      </c>
      <c r="Q6827" s="61">
        <f t="shared" si="369"/>
        <v>0</v>
      </c>
    </row>
    <row r="6828" spans="1:17" hidden="1" x14ac:dyDescent="0.3">
      <c r="A6828" s="43">
        <v>2023</v>
      </c>
      <c r="B6828" s="56" t="s">
        <v>23014</v>
      </c>
      <c r="C6828" s="19">
        <f t="shared" si="367"/>
        <v>53467</v>
      </c>
      <c r="D6828" s="56" t="s">
        <v>13350</v>
      </c>
      <c r="E6828" s="55">
        <v>45176</v>
      </c>
      <c r="F6828" s="18">
        <f t="shared" si="368"/>
        <v>9</v>
      </c>
      <c r="G6828" s="56" t="s">
        <v>11799</v>
      </c>
      <c r="H6828" s="56" t="s">
        <v>11725</v>
      </c>
      <c r="I6828" s="56" t="s">
        <v>15696</v>
      </c>
      <c r="J6828" s="57">
        <v>469342</v>
      </c>
      <c r="K6828" s="58" t="s">
        <v>11726</v>
      </c>
      <c r="L6828" s="57">
        <v>37547</v>
      </c>
      <c r="M6828" s="59">
        <f t="shared" si="366"/>
        <v>506889</v>
      </c>
      <c r="O6828" s="61"/>
      <c r="P6828">
        <f>+VLOOKUP(C6828,'Thanh toán '!M$9366:N$10360,2,0)</f>
        <v>506889</v>
      </c>
      <c r="Q6828" s="61">
        <f t="shared" si="369"/>
        <v>0</v>
      </c>
    </row>
    <row r="6829" spans="1:17" hidden="1" x14ac:dyDescent="0.3">
      <c r="A6829" s="43">
        <v>2023</v>
      </c>
      <c r="B6829" s="56" t="s">
        <v>23015</v>
      </c>
      <c r="C6829" s="19">
        <f t="shared" si="367"/>
        <v>53468</v>
      </c>
      <c r="D6829" s="56" t="s">
        <v>13350</v>
      </c>
      <c r="E6829" s="55">
        <v>45176</v>
      </c>
      <c r="F6829" s="18">
        <f t="shared" si="368"/>
        <v>9</v>
      </c>
      <c r="G6829" s="56" t="s">
        <v>11799</v>
      </c>
      <c r="H6829" s="56" t="s">
        <v>11725</v>
      </c>
      <c r="I6829" s="56" t="s">
        <v>13411</v>
      </c>
      <c r="J6829" s="57">
        <v>734310</v>
      </c>
      <c r="K6829" s="58" t="s">
        <v>11726</v>
      </c>
      <c r="L6829" s="57">
        <v>58745</v>
      </c>
      <c r="M6829" s="59">
        <f t="shared" si="366"/>
        <v>793055</v>
      </c>
      <c r="O6829" s="61"/>
      <c r="P6829">
        <f>+VLOOKUP(C6829,'Thanh toán '!M$9366:N$10360,2,0)</f>
        <v>793055</v>
      </c>
      <c r="Q6829" s="61">
        <f t="shared" si="369"/>
        <v>0</v>
      </c>
    </row>
    <row r="6830" spans="1:17" hidden="1" x14ac:dyDescent="0.3">
      <c r="A6830" s="43">
        <v>2023</v>
      </c>
      <c r="B6830" s="56" t="s">
        <v>23016</v>
      </c>
      <c r="C6830" s="19">
        <f t="shared" si="367"/>
        <v>53469</v>
      </c>
      <c r="D6830" s="56" t="s">
        <v>13350</v>
      </c>
      <c r="E6830" s="55">
        <v>45176</v>
      </c>
      <c r="F6830" s="18">
        <f t="shared" si="368"/>
        <v>9</v>
      </c>
      <c r="G6830" s="56" t="s">
        <v>11799</v>
      </c>
      <c r="H6830" s="56" t="s">
        <v>11725</v>
      </c>
      <c r="I6830" s="56" t="s">
        <v>13848</v>
      </c>
      <c r="J6830" s="57">
        <v>1854195</v>
      </c>
      <c r="K6830" s="58" t="s">
        <v>11726</v>
      </c>
      <c r="L6830" s="57">
        <v>148336</v>
      </c>
      <c r="M6830" s="59">
        <f t="shared" si="366"/>
        <v>2002531</v>
      </c>
      <c r="O6830" s="61"/>
      <c r="P6830">
        <f>+VLOOKUP(C6830,'Thanh toán '!M$9366:N$10360,2,0)</f>
        <v>2002531</v>
      </c>
      <c r="Q6830" s="61">
        <f t="shared" si="369"/>
        <v>0</v>
      </c>
    </row>
    <row r="6831" spans="1:17" hidden="1" x14ac:dyDescent="0.3">
      <c r="A6831" s="43">
        <v>2023</v>
      </c>
      <c r="B6831" s="56" t="s">
        <v>23017</v>
      </c>
      <c r="C6831" s="19">
        <f t="shared" si="367"/>
        <v>53470</v>
      </c>
      <c r="D6831" s="56" t="s">
        <v>13350</v>
      </c>
      <c r="E6831" s="55">
        <v>45176</v>
      </c>
      <c r="F6831" s="18">
        <f t="shared" si="368"/>
        <v>9</v>
      </c>
      <c r="G6831" s="56" t="s">
        <v>11799</v>
      </c>
      <c r="H6831" s="56" t="s">
        <v>11725</v>
      </c>
      <c r="I6831" s="56" t="s">
        <v>13656</v>
      </c>
      <c r="J6831" s="57">
        <v>471203</v>
      </c>
      <c r="K6831" s="58" t="s">
        <v>11726</v>
      </c>
      <c r="L6831" s="57">
        <v>37696</v>
      </c>
      <c r="M6831" s="59">
        <f t="shared" si="366"/>
        <v>508899</v>
      </c>
      <c r="O6831" s="61"/>
      <c r="P6831">
        <f>+VLOOKUP(C6831,'Thanh toán '!M$9366:N$10360,2,0)</f>
        <v>508899</v>
      </c>
      <c r="Q6831" s="61">
        <f t="shared" si="369"/>
        <v>0</v>
      </c>
    </row>
    <row r="6832" spans="1:17" hidden="1" x14ac:dyDescent="0.3">
      <c r="A6832" s="43">
        <v>2023</v>
      </c>
      <c r="B6832" s="56" t="s">
        <v>23018</v>
      </c>
      <c r="C6832" s="19">
        <f t="shared" si="367"/>
        <v>53471</v>
      </c>
      <c r="D6832" s="56" t="s">
        <v>13350</v>
      </c>
      <c r="E6832" s="55">
        <v>45176</v>
      </c>
      <c r="F6832" s="18">
        <f t="shared" si="368"/>
        <v>9</v>
      </c>
      <c r="G6832" s="56" t="s">
        <v>11799</v>
      </c>
      <c r="H6832" s="56" t="s">
        <v>11725</v>
      </c>
      <c r="I6832" s="56" t="s">
        <v>13658</v>
      </c>
      <c r="J6832" s="57">
        <v>494452</v>
      </c>
      <c r="K6832" s="58" t="s">
        <v>11726</v>
      </c>
      <c r="L6832" s="57">
        <v>39556</v>
      </c>
      <c r="M6832" s="59">
        <f t="shared" si="366"/>
        <v>534008</v>
      </c>
      <c r="O6832" s="61"/>
      <c r="P6832">
        <f>+VLOOKUP(C6832,'Thanh toán '!M$9366:N$10360,2,0)</f>
        <v>534008</v>
      </c>
      <c r="Q6832" s="61">
        <f t="shared" si="369"/>
        <v>0</v>
      </c>
    </row>
    <row r="6833" spans="1:17" hidden="1" x14ac:dyDescent="0.3">
      <c r="A6833" s="43">
        <v>2023</v>
      </c>
      <c r="B6833" s="56" t="s">
        <v>23019</v>
      </c>
      <c r="C6833" s="19">
        <f t="shared" si="367"/>
        <v>53472</v>
      </c>
      <c r="D6833" s="56" t="s">
        <v>13350</v>
      </c>
      <c r="E6833" s="55">
        <v>45176</v>
      </c>
      <c r="F6833" s="18">
        <f t="shared" si="368"/>
        <v>9</v>
      </c>
      <c r="G6833" s="56" t="s">
        <v>11799</v>
      </c>
      <c r="H6833" s="56" t="s">
        <v>11725</v>
      </c>
      <c r="I6833" s="56" t="s">
        <v>14096</v>
      </c>
      <c r="J6833" s="57">
        <v>553467</v>
      </c>
      <c r="K6833" s="58" t="s">
        <v>11726</v>
      </c>
      <c r="L6833" s="57">
        <v>44277</v>
      </c>
      <c r="M6833" s="59">
        <f t="shared" si="366"/>
        <v>597744</v>
      </c>
      <c r="O6833" s="61"/>
      <c r="P6833">
        <f>+VLOOKUP(C6833,'Thanh toán '!M$9366:N$10360,2,0)</f>
        <v>597744</v>
      </c>
      <c r="Q6833" s="61">
        <f t="shared" si="369"/>
        <v>0</v>
      </c>
    </row>
    <row r="6834" spans="1:17" hidden="1" x14ac:dyDescent="0.3">
      <c r="A6834" s="43">
        <v>2023</v>
      </c>
      <c r="B6834" s="56" t="s">
        <v>23020</v>
      </c>
      <c r="C6834" s="19">
        <f t="shared" si="367"/>
        <v>53473</v>
      </c>
      <c r="D6834" s="56" t="s">
        <v>13350</v>
      </c>
      <c r="E6834" s="55">
        <v>45176</v>
      </c>
      <c r="F6834" s="18">
        <f t="shared" si="368"/>
        <v>9</v>
      </c>
      <c r="G6834" s="56" t="s">
        <v>11799</v>
      </c>
      <c r="H6834" s="56" t="s">
        <v>11725</v>
      </c>
      <c r="I6834" s="56" t="s">
        <v>14118</v>
      </c>
      <c r="J6834" s="57">
        <v>367155</v>
      </c>
      <c r="K6834" s="58" t="s">
        <v>11726</v>
      </c>
      <c r="L6834" s="57">
        <v>29372</v>
      </c>
      <c r="M6834" s="59">
        <f t="shared" si="366"/>
        <v>396527</v>
      </c>
      <c r="O6834" s="61"/>
      <c r="P6834">
        <f>+VLOOKUP(C6834,'Thanh toán '!M$9366:N$10360,2,0)</f>
        <v>396527</v>
      </c>
      <c r="Q6834" s="61">
        <f t="shared" si="369"/>
        <v>0</v>
      </c>
    </row>
    <row r="6835" spans="1:17" hidden="1" x14ac:dyDescent="0.3">
      <c r="A6835" s="43">
        <v>2023</v>
      </c>
      <c r="B6835" s="56" t="s">
        <v>23021</v>
      </c>
      <c r="C6835" s="19">
        <f t="shared" si="367"/>
        <v>53474</v>
      </c>
      <c r="D6835" s="56" t="s">
        <v>13350</v>
      </c>
      <c r="E6835" s="55">
        <v>45176</v>
      </c>
      <c r="F6835" s="18">
        <f t="shared" si="368"/>
        <v>9</v>
      </c>
      <c r="G6835" s="56" t="s">
        <v>11799</v>
      </c>
      <c r="H6835" s="56" t="s">
        <v>11725</v>
      </c>
      <c r="I6835" s="56" t="s">
        <v>14115</v>
      </c>
      <c r="J6835" s="57">
        <v>1150620</v>
      </c>
      <c r="K6835" s="58" t="s">
        <v>11726</v>
      </c>
      <c r="L6835" s="57">
        <v>92050</v>
      </c>
      <c r="M6835" s="59">
        <f t="shared" si="366"/>
        <v>1242670</v>
      </c>
      <c r="O6835" s="61"/>
      <c r="P6835">
        <f>+VLOOKUP(C6835,'Thanh toán '!M$9366:N$10360,2,0)</f>
        <v>1242670</v>
      </c>
      <c r="Q6835" s="61">
        <f t="shared" si="369"/>
        <v>0</v>
      </c>
    </row>
    <row r="6836" spans="1:17" hidden="1" x14ac:dyDescent="0.3">
      <c r="A6836" s="43">
        <v>2023</v>
      </c>
      <c r="B6836" s="56" t="s">
        <v>23022</v>
      </c>
      <c r="C6836" s="19">
        <f t="shared" si="367"/>
        <v>53475</v>
      </c>
      <c r="D6836" s="56" t="s">
        <v>13350</v>
      </c>
      <c r="E6836" s="55">
        <v>45176</v>
      </c>
      <c r="F6836" s="18">
        <f t="shared" si="368"/>
        <v>9</v>
      </c>
      <c r="G6836" s="56" t="s">
        <v>11799</v>
      </c>
      <c r="H6836" s="56" t="s">
        <v>11725</v>
      </c>
      <c r="I6836" s="56" t="s">
        <v>13818</v>
      </c>
      <c r="J6836" s="57">
        <v>220293</v>
      </c>
      <c r="K6836" s="58" t="s">
        <v>11726</v>
      </c>
      <c r="L6836" s="57">
        <v>17623</v>
      </c>
      <c r="M6836" s="59">
        <f t="shared" ref="M6836:M6899" si="370">+L6836+J6836</f>
        <v>237916</v>
      </c>
      <c r="O6836" s="61"/>
      <c r="P6836">
        <f>+VLOOKUP(C6836,'Thanh toán '!M$9366:N$10360,2,0)</f>
        <v>237916</v>
      </c>
      <c r="Q6836" s="61">
        <f t="shared" si="369"/>
        <v>0</v>
      </c>
    </row>
    <row r="6837" spans="1:17" hidden="1" x14ac:dyDescent="0.3">
      <c r="A6837" s="43">
        <v>2023</v>
      </c>
      <c r="B6837" s="56" t="s">
        <v>23023</v>
      </c>
      <c r="C6837" s="19">
        <f t="shared" si="367"/>
        <v>53476</v>
      </c>
      <c r="D6837" s="56" t="s">
        <v>13350</v>
      </c>
      <c r="E6837" s="55">
        <v>45176</v>
      </c>
      <c r="F6837" s="18">
        <f t="shared" si="368"/>
        <v>9</v>
      </c>
      <c r="G6837" s="56" t="s">
        <v>11860</v>
      </c>
      <c r="H6837" s="56" t="s">
        <v>11719</v>
      </c>
      <c r="I6837" s="56" t="s">
        <v>14820</v>
      </c>
      <c r="J6837" s="57">
        <v>1899355</v>
      </c>
      <c r="K6837" s="58" t="s">
        <v>11726</v>
      </c>
      <c r="L6837" s="57">
        <v>151948</v>
      </c>
      <c r="M6837" s="59">
        <f t="shared" si="370"/>
        <v>2051303</v>
      </c>
      <c r="O6837" s="61"/>
      <c r="P6837">
        <f>+VLOOKUP(C6837,'Thanh toán '!M$9366:N$10360,2,0)</f>
        <v>2051303</v>
      </c>
      <c r="Q6837" s="61">
        <f t="shared" si="369"/>
        <v>0</v>
      </c>
    </row>
    <row r="6838" spans="1:17" hidden="1" x14ac:dyDescent="0.3">
      <c r="A6838" s="43">
        <v>2023</v>
      </c>
      <c r="B6838" s="56" t="s">
        <v>12553</v>
      </c>
      <c r="C6838" s="19">
        <f t="shared" si="367"/>
        <v>54446</v>
      </c>
      <c r="D6838" s="56" t="s">
        <v>13350</v>
      </c>
      <c r="E6838" s="55">
        <v>45176</v>
      </c>
      <c r="F6838" s="18">
        <f t="shared" si="368"/>
        <v>9</v>
      </c>
      <c r="G6838" s="56" t="s">
        <v>12260</v>
      </c>
      <c r="H6838" s="56" t="s">
        <v>12261</v>
      </c>
      <c r="I6838" s="56" t="s">
        <v>12260</v>
      </c>
      <c r="J6838" s="57">
        <v>627115</v>
      </c>
      <c r="K6838" s="58" t="s">
        <v>11726</v>
      </c>
      <c r="L6838" s="57">
        <v>50169</v>
      </c>
      <c r="M6838" s="59">
        <f t="shared" si="370"/>
        <v>677284</v>
      </c>
      <c r="O6838" s="61"/>
      <c r="P6838">
        <f>+VLOOKUP(C6838,'Thanh toán '!M$9366:N$10360,2,0)</f>
        <v>677284</v>
      </c>
      <c r="Q6838" s="61">
        <f t="shared" si="369"/>
        <v>0</v>
      </c>
    </row>
    <row r="6839" spans="1:17" hidden="1" x14ac:dyDescent="0.3">
      <c r="A6839" s="43">
        <v>2023</v>
      </c>
      <c r="B6839" s="56" t="s">
        <v>12585</v>
      </c>
      <c r="C6839" s="19">
        <f t="shared" si="367"/>
        <v>54467</v>
      </c>
      <c r="D6839" s="56" t="s">
        <v>13350</v>
      </c>
      <c r="E6839" s="55">
        <v>45176</v>
      </c>
      <c r="F6839" s="18">
        <f t="shared" si="368"/>
        <v>9</v>
      </c>
      <c r="G6839" s="56" t="s">
        <v>12257</v>
      </c>
      <c r="H6839" s="56" t="s">
        <v>12258</v>
      </c>
      <c r="I6839" s="56" t="s">
        <v>12257</v>
      </c>
      <c r="J6839" s="57">
        <v>983801</v>
      </c>
      <c r="K6839" s="58" t="s">
        <v>11726</v>
      </c>
      <c r="L6839" s="57">
        <v>78704</v>
      </c>
      <c r="M6839" s="59">
        <f t="shared" si="370"/>
        <v>1062505</v>
      </c>
      <c r="O6839" s="61"/>
      <c r="P6839">
        <f>+VLOOKUP(C6839,'Thanh toán '!M$9366:N$10360,2,0)</f>
        <v>1062505</v>
      </c>
      <c r="Q6839" s="61">
        <f t="shared" si="369"/>
        <v>0</v>
      </c>
    </row>
    <row r="6840" spans="1:17" hidden="1" x14ac:dyDescent="0.3">
      <c r="A6840" s="43">
        <v>2023</v>
      </c>
      <c r="B6840" s="56" t="s">
        <v>12587</v>
      </c>
      <c r="C6840" s="19">
        <f t="shared" si="367"/>
        <v>54469</v>
      </c>
      <c r="D6840" s="56" t="s">
        <v>13350</v>
      </c>
      <c r="E6840" s="55">
        <v>45176</v>
      </c>
      <c r="F6840" s="18">
        <f t="shared" si="368"/>
        <v>9</v>
      </c>
      <c r="G6840" s="56" t="s">
        <v>12257</v>
      </c>
      <c r="H6840" s="56" t="s">
        <v>12258</v>
      </c>
      <c r="I6840" s="56" t="s">
        <v>12257</v>
      </c>
      <c r="J6840" s="57">
        <v>441000</v>
      </c>
      <c r="K6840" s="58" t="s">
        <v>11726</v>
      </c>
      <c r="L6840" s="57">
        <v>35280</v>
      </c>
      <c r="M6840" s="59">
        <f t="shared" si="370"/>
        <v>476280</v>
      </c>
      <c r="O6840" s="61"/>
      <c r="P6840">
        <f>+VLOOKUP(C6840,'Thanh toán '!M$9366:N$10360,2,0)</f>
        <v>476280</v>
      </c>
      <c r="Q6840" s="61">
        <f t="shared" si="369"/>
        <v>0</v>
      </c>
    </row>
    <row r="6841" spans="1:17" hidden="1" x14ac:dyDescent="0.3">
      <c r="A6841" s="43">
        <v>2023</v>
      </c>
      <c r="B6841" s="56" t="s">
        <v>12588</v>
      </c>
      <c r="C6841" s="19">
        <f t="shared" si="367"/>
        <v>54470</v>
      </c>
      <c r="D6841" s="56" t="s">
        <v>13350</v>
      </c>
      <c r="E6841" s="55">
        <v>45176</v>
      </c>
      <c r="F6841" s="18">
        <f t="shared" si="368"/>
        <v>9</v>
      </c>
      <c r="G6841" s="56" t="s">
        <v>12257</v>
      </c>
      <c r="H6841" s="56" t="s">
        <v>12258</v>
      </c>
      <c r="I6841" s="56" t="s">
        <v>18938</v>
      </c>
      <c r="J6841" s="57">
        <v>441000</v>
      </c>
      <c r="K6841" s="58" t="s">
        <v>11726</v>
      </c>
      <c r="L6841" s="57">
        <v>35280</v>
      </c>
      <c r="M6841" s="59">
        <f t="shared" si="370"/>
        <v>476280</v>
      </c>
      <c r="O6841" s="61"/>
      <c r="P6841">
        <f>+VLOOKUP(C6841,'Thanh toán '!M$9366:N$10360,2,0)</f>
        <v>476280</v>
      </c>
      <c r="Q6841" s="61">
        <f t="shared" si="369"/>
        <v>0</v>
      </c>
    </row>
    <row r="6842" spans="1:17" hidden="1" x14ac:dyDescent="0.3">
      <c r="A6842" s="43">
        <v>2023</v>
      </c>
      <c r="B6842" s="56" t="s">
        <v>12591</v>
      </c>
      <c r="C6842" s="19">
        <f t="shared" si="367"/>
        <v>54471</v>
      </c>
      <c r="D6842" s="56" t="s">
        <v>13350</v>
      </c>
      <c r="E6842" s="55">
        <v>45176</v>
      </c>
      <c r="F6842" s="18">
        <f t="shared" si="368"/>
        <v>9</v>
      </c>
      <c r="G6842" s="56" t="s">
        <v>12254</v>
      </c>
      <c r="H6842" s="56" t="s">
        <v>12255</v>
      </c>
      <c r="I6842" s="56" t="s">
        <v>12254</v>
      </c>
      <c r="J6842" s="57">
        <v>901430</v>
      </c>
      <c r="K6842" s="58" t="s">
        <v>11726</v>
      </c>
      <c r="L6842" s="57">
        <v>72114</v>
      </c>
      <c r="M6842" s="59">
        <f t="shared" si="370"/>
        <v>973544</v>
      </c>
      <c r="O6842" s="61"/>
      <c r="P6842">
        <f>+VLOOKUP(C6842,'Thanh toán '!M$9366:N$10360,2,0)</f>
        <v>973544</v>
      </c>
      <c r="Q6842" s="61">
        <f t="shared" si="369"/>
        <v>0</v>
      </c>
    </row>
    <row r="6843" spans="1:17" hidden="1" x14ac:dyDescent="0.3">
      <c r="A6843" s="43">
        <v>2023</v>
      </c>
      <c r="B6843" s="56" t="s">
        <v>12592</v>
      </c>
      <c r="C6843" s="19">
        <f t="shared" si="367"/>
        <v>54472</v>
      </c>
      <c r="D6843" s="56" t="s">
        <v>13350</v>
      </c>
      <c r="E6843" s="55">
        <v>45176</v>
      </c>
      <c r="F6843" s="18">
        <f t="shared" si="368"/>
        <v>9</v>
      </c>
      <c r="G6843" s="56" t="s">
        <v>12257</v>
      </c>
      <c r="H6843" s="56" t="s">
        <v>12258</v>
      </c>
      <c r="I6843" s="56" t="s">
        <v>12257</v>
      </c>
      <c r="J6843" s="57">
        <v>2187976</v>
      </c>
      <c r="K6843" s="58" t="s">
        <v>11726</v>
      </c>
      <c r="L6843" s="57">
        <v>175038</v>
      </c>
      <c r="M6843" s="59">
        <f t="shared" si="370"/>
        <v>2363014</v>
      </c>
      <c r="O6843" s="61"/>
      <c r="P6843">
        <f>+VLOOKUP(C6843,'Thanh toán '!M$9366:N$10360,2,0)</f>
        <v>2363014</v>
      </c>
      <c r="Q6843" s="61">
        <f t="shared" si="369"/>
        <v>0</v>
      </c>
    </row>
    <row r="6844" spans="1:17" hidden="1" x14ac:dyDescent="0.3">
      <c r="A6844" s="43">
        <v>2023</v>
      </c>
      <c r="B6844" s="56" t="s">
        <v>23024</v>
      </c>
      <c r="C6844" s="19">
        <f t="shared" si="367"/>
        <v>54487</v>
      </c>
      <c r="D6844" s="56" t="s">
        <v>13350</v>
      </c>
      <c r="E6844" s="55">
        <v>45176</v>
      </c>
      <c r="F6844" s="18">
        <f t="shared" si="368"/>
        <v>9</v>
      </c>
      <c r="G6844" s="56" t="s">
        <v>12257</v>
      </c>
      <c r="H6844" s="56" t="s">
        <v>12258</v>
      </c>
      <c r="I6844" s="56" t="s">
        <v>12257</v>
      </c>
      <c r="J6844" s="57">
        <v>1174880</v>
      </c>
      <c r="K6844" s="58" t="s">
        <v>11726</v>
      </c>
      <c r="L6844" s="57">
        <v>93990</v>
      </c>
      <c r="M6844" s="59">
        <f t="shared" si="370"/>
        <v>1268870</v>
      </c>
      <c r="O6844" s="61"/>
      <c r="P6844">
        <f>+VLOOKUP(C6844,'Thanh toán '!M$9366:N$10360,2,0)</f>
        <v>1268870</v>
      </c>
      <c r="Q6844" s="61">
        <f t="shared" si="369"/>
        <v>0</v>
      </c>
    </row>
    <row r="6845" spans="1:17" hidden="1" x14ac:dyDescent="0.3">
      <c r="A6845" s="43">
        <v>2023</v>
      </c>
      <c r="B6845" s="56" t="s">
        <v>12602</v>
      </c>
      <c r="C6845" s="19">
        <f t="shared" si="367"/>
        <v>54488</v>
      </c>
      <c r="D6845" s="56" t="s">
        <v>13350</v>
      </c>
      <c r="E6845" s="55">
        <v>45176</v>
      </c>
      <c r="F6845" s="18">
        <f t="shared" si="368"/>
        <v>9</v>
      </c>
      <c r="G6845" s="56" t="s">
        <v>12254</v>
      </c>
      <c r="H6845" s="56" t="s">
        <v>12255</v>
      </c>
      <c r="I6845" s="56" t="s">
        <v>12254</v>
      </c>
      <c r="J6845" s="57">
        <v>1110580</v>
      </c>
      <c r="K6845" s="58" t="s">
        <v>11726</v>
      </c>
      <c r="L6845" s="57">
        <v>88846</v>
      </c>
      <c r="M6845" s="59">
        <f t="shared" si="370"/>
        <v>1199426</v>
      </c>
      <c r="O6845" s="61"/>
      <c r="P6845">
        <f>+VLOOKUP(C6845,'Thanh toán '!M$9366:N$10360,2,0)</f>
        <v>1199426</v>
      </c>
      <c r="Q6845" s="61">
        <f t="shared" si="369"/>
        <v>0</v>
      </c>
    </row>
    <row r="6846" spans="1:17" hidden="1" x14ac:dyDescent="0.3">
      <c r="A6846" s="43">
        <v>2023</v>
      </c>
      <c r="B6846" s="56" t="s">
        <v>12603</v>
      </c>
      <c r="C6846" s="19">
        <f t="shared" si="367"/>
        <v>54489</v>
      </c>
      <c r="D6846" s="56" t="s">
        <v>13350</v>
      </c>
      <c r="E6846" s="55">
        <v>45176</v>
      </c>
      <c r="F6846" s="18">
        <f t="shared" si="368"/>
        <v>9</v>
      </c>
      <c r="G6846" s="56" t="s">
        <v>12254</v>
      </c>
      <c r="H6846" s="56" t="s">
        <v>12255</v>
      </c>
      <c r="I6846" s="56" t="s">
        <v>12254</v>
      </c>
      <c r="J6846" s="57">
        <v>1762320</v>
      </c>
      <c r="K6846" s="58" t="s">
        <v>11726</v>
      </c>
      <c r="L6846" s="57">
        <v>140986</v>
      </c>
      <c r="M6846" s="59">
        <f t="shared" si="370"/>
        <v>1903306</v>
      </c>
      <c r="O6846" s="61"/>
      <c r="P6846">
        <f>+VLOOKUP(C6846,'Thanh toán '!M$9366:N$10360,2,0)</f>
        <v>1903306</v>
      </c>
      <c r="Q6846" s="61">
        <f t="shared" si="369"/>
        <v>0</v>
      </c>
    </row>
    <row r="6847" spans="1:17" hidden="1" x14ac:dyDescent="0.3">
      <c r="A6847" s="43">
        <v>2023</v>
      </c>
      <c r="B6847" s="56" t="s">
        <v>23025</v>
      </c>
      <c r="C6847" s="19">
        <f t="shared" si="367"/>
        <v>54491</v>
      </c>
      <c r="D6847" s="56" t="s">
        <v>13350</v>
      </c>
      <c r="E6847" s="55">
        <v>45176</v>
      </c>
      <c r="F6847" s="18">
        <f t="shared" si="368"/>
        <v>9</v>
      </c>
      <c r="G6847" s="56" t="s">
        <v>12260</v>
      </c>
      <c r="H6847" s="56" t="s">
        <v>12261</v>
      </c>
      <c r="I6847" s="56" t="s">
        <v>12260</v>
      </c>
      <c r="J6847" s="57">
        <v>430364</v>
      </c>
      <c r="K6847" s="58" t="s">
        <v>11726</v>
      </c>
      <c r="L6847" s="57">
        <v>34429</v>
      </c>
      <c r="M6847" s="59">
        <f t="shared" si="370"/>
        <v>464793</v>
      </c>
      <c r="O6847" s="61"/>
      <c r="P6847">
        <f>+VLOOKUP(C6847,'Thanh toán '!M$9366:N$10360,2,0)</f>
        <v>464793</v>
      </c>
      <c r="Q6847" s="61">
        <f t="shared" si="369"/>
        <v>0</v>
      </c>
    </row>
    <row r="6848" spans="1:17" hidden="1" x14ac:dyDescent="0.3">
      <c r="A6848" s="43">
        <v>2023</v>
      </c>
      <c r="B6848" s="56" t="s">
        <v>23026</v>
      </c>
      <c r="C6848" s="19">
        <f t="shared" si="367"/>
        <v>54492</v>
      </c>
      <c r="D6848" s="56" t="s">
        <v>13350</v>
      </c>
      <c r="E6848" s="55">
        <v>45176</v>
      </c>
      <c r="F6848" s="18">
        <f t="shared" si="368"/>
        <v>9</v>
      </c>
      <c r="G6848" s="56" t="s">
        <v>12260</v>
      </c>
      <c r="H6848" s="56" t="s">
        <v>12261</v>
      </c>
      <c r="I6848" s="56" t="s">
        <v>12260</v>
      </c>
      <c r="J6848" s="57">
        <v>352464</v>
      </c>
      <c r="K6848" s="58" t="s">
        <v>11726</v>
      </c>
      <c r="L6848" s="57">
        <v>28197</v>
      </c>
      <c r="M6848" s="59">
        <f t="shared" si="370"/>
        <v>380661</v>
      </c>
      <c r="O6848" s="61"/>
      <c r="P6848">
        <f>+VLOOKUP(C6848,'Thanh toán '!M$9366:N$10360,2,0)</f>
        <v>380661</v>
      </c>
      <c r="Q6848" s="61">
        <f t="shared" si="369"/>
        <v>0</v>
      </c>
    </row>
    <row r="6849" spans="1:17" hidden="1" x14ac:dyDescent="0.3">
      <c r="A6849" s="43">
        <v>2023</v>
      </c>
      <c r="B6849" s="56" t="s">
        <v>12605</v>
      </c>
      <c r="C6849" s="19">
        <f t="shared" si="367"/>
        <v>54493</v>
      </c>
      <c r="D6849" s="56" t="s">
        <v>13350</v>
      </c>
      <c r="E6849" s="55">
        <v>45176</v>
      </c>
      <c r="F6849" s="18">
        <f t="shared" si="368"/>
        <v>9</v>
      </c>
      <c r="G6849" s="56" t="s">
        <v>12669</v>
      </c>
      <c r="H6849" s="56" t="s">
        <v>12670</v>
      </c>
      <c r="I6849" s="56" t="s">
        <v>12669</v>
      </c>
      <c r="J6849" s="57">
        <v>587440</v>
      </c>
      <c r="K6849" s="58" t="s">
        <v>11726</v>
      </c>
      <c r="L6849" s="57">
        <v>46995</v>
      </c>
      <c r="M6849" s="59">
        <f t="shared" si="370"/>
        <v>634435</v>
      </c>
      <c r="O6849" s="61"/>
      <c r="P6849">
        <f>+VLOOKUP(C6849,'Thanh toán '!M$9366:N$10360,2,0)</f>
        <v>634435</v>
      </c>
      <c r="Q6849" s="61">
        <f t="shared" si="369"/>
        <v>0</v>
      </c>
    </row>
    <row r="6850" spans="1:17" hidden="1" x14ac:dyDescent="0.3">
      <c r="A6850" s="43">
        <v>2023</v>
      </c>
      <c r="B6850" s="56" t="s">
        <v>23027</v>
      </c>
      <c r="C6850" s="19">
        <f t="shared" si="367"/>
        <v>54509</v>
      </c>
      <c r="D6850" s="56" t="s">
        <v>13350</v>
      </c>
      <c r="E6850" s="55">
        <v>45176</v>
      </c>
      <c r="F6850" s="18">
        <f t="shared" si="368"/>
        <v>9</v>
      </c>
      <c r="G6850" s="56" t="s">
        <v>11970</v>
      </c>
      <c r="H6850" s="56" t="s">
        <v>11971</v>
      </c>
      <c r="I6850" s="56" t="s">
        <v>13379</v>
      </c>
      <c r="J6850" s="57">
        <v>738405</v>
      </c>
      <c r="K6850" s="58" t="s">
        <v>11726</v>
      </c>
      <c r="L6850" s="57">
        <v>59072</v>
      </c>
      <c r="M6850" s="59">
        <f t="shared" si="370"/>
        <v>797477</v>
      </c>
      <c r="O6850" s="61"/>
      <c r="P6850">
        <f>+VLOOKUP(C6850,'Thanh toán '!M$9366:N$10360,2,0)</f>
        <v>797477</v>
      </c>
      <c r="Q6850" s="61">
        <f t="shared" si="369"/>
        <v>0</v>
      </c>
    </row>
    <row r="6851" spans="1:17" hidden="1" x14ac:dyDescent="0.3">
      <c r="A6851" s="43">
        <v>2023</v>
      </c>
      <c r="B6851" s="56" t="s">
        <v>23028</v>
      </c>
      <c r="C6851" s="19">
        <f t="shared" si="367"/>
        <v>54510</v>
      </c>
      <c r="D6851" s="56" t="s">
        <v>13350</v>
      </c>
      <c r="E6851" s="55">
        <v>45176</v>
      </c>
      <c r="F6851" s="18">
        <f t="shared" si="368"/>
        <v>9</v>
      </c>
      <c r="G6851" s="56" t="s">
        <v>12248</v>
      </c>
      <c r="H6851" s="56" t="s">
        <v>12249</v>
      </c>
      <c r="I6851" s="56" t="s">
        <v>12248</v>
      </c>
      <c r="J6851" s="57">
        <v>1110580</v>
      </c>
      <c r="K6851" s="58" t="s">
        <v>11726</v>
      </c>
      <c r="L6851" s="57">
        <v>88846</v>
      </c>
      <c r="M6851" s="59">
        <f t="shared" si="370"/>
        <v>1199426</v>
      </c>
      <c r="O6851" s="61"/>
      <c r="P6851">
        <f>+VLOOKUP(C6851,'Thanh toán '!M$9366:N$10360,2,0)</f>
        <v>1199426</v>
      </c>
      <c r="Q6851" s="61">
        <f t="shared" si="369"/>
        <v>0</v>
      </c>
    </row>
    <row r="6852" spans="1:17" hidden="1" x14ac:dyDescent="0.3">
      <c r="A6852" s="43">
        <v>2023</v>
      </c>
      <c r="B6852" s="56" t="s">
        <v>23029</v>
      </c>
      <c r="C6852" s="19">
        <f t="shared" si="367"/>
        <v>54511</v>
      </c>
      <c r="D6852" s="56" t="s">
        <v>13350</v>
      </c>
      <c r="E6852" s="55">
        <v>45176</v>
      </c>
      <c r="F6852" s="18">
        <f t="shared" si="368"/>
        <v>9</v>
      </c>
      <c r="G6852" s="56" t="s">
        <v>12248</v>
      </c>
      <c r="H6852" s="56" t="s">
        <v>12249</v>
      </c>
      <c r="I6852" s="56" t="s">
        <v>12248</v>
      </c>
      <c r="J6852" s="57">
        <v>704928</v>
      </c>
      <c r="K6852" s="58" t="s">
        <v>11726</v>
      </c>
      <c r="L6852" s="57">
        <v>56394</v>
      </c>
      <c r="M6852" s="59">
        <f t="shared" si="370"/>
        <v>761322</v>
      </c>
      <c r="O6852" s="61"/>
      <c r="P6852">
        <f>+VLOOKUP(C6852,'Thanh toán '!M$9366:N$10360,2,0)</f>
        <v>761322</v>
      </c>
      <c r="Q6852" s="61">
        <f t="shared" si="369"/>
        <v>0</v>
      </c>
    </row>
    <row r="6853" spans="1:17" hidden="1" x14ac:dyDescent="0.3">
      <c r="A6853" s="43">
        <v>2023</v>
      </c>
      <c r="B6853" s="56" t="s">
        <v>12614</v>
      </c>
      <c r="C6853" s="19">
        <f t="shared" si="367"/>
        <v>54526</v>
      </c>
      <c r="D6853" s="56" t="s">
        <v>13350</v>
      </c>
      <c r="E6853" s="55">
        <v>45177</v>
      </c>
      <c r="F6853" s="18">
        <f t="shared" si="368"/>
        <v>9</v>
      </c>
      <c r="G6853" s="56" t="s">
        <v>11799</v>
      </c>
      <c r="H6853" s="56" t="s">
        <v>11725</v>
      </c>
      <c r="I6853" s="56" t="s">
        <v>14730</v>
      </c>
      <c r="J6853" s="57">
        <v>322480</v>
      </c>
      <c r="K6853" s="58" t="s">
        <v>11726</v>
      </c>
      <c r="L6853" s="57">
        <v>25798</v>
      </c>
      <c r="M6853" s="59">
        <f t="shared" si="370"/>
        <v>348278</v>
      </c>
      <c r="O6853" s="61"/>
      <c r="P6853">
        <f>+VLOOKUP(C6853,'Thanh toán '!M$9366:N$10360,2,0)</f>
        <v>348278</v>
      </c>
      <c r="Q6853" s="61">
        <f t="shared" si="369"/>
        <v>0</v>
      </c>
    </row>
    <row r="6854" spans="1:17" hidden="1" x14ac:dyDescent="0.3">
      <c r="A6854" s="43">
        <v>2023</v>
      </c>
      <c r="B6854" s="56" t="s">
        <v>12617</v>
      </c>
      <c r="C6854" s="19">
        <f t="shared" ref="C6854:C6917" si="371">+B6854*1</f>
        <v>54527</v>
      </c>
      <c r="D6854" s="56" t="s">
        <v>13350</v>
      </c>
      <c r="E6854" s="55">
        <v>45177</v>
      </c>
      <c r="F6854" s="18">
        <f t="shared" ref="F6854:F6917" si="372">+MONTH(E6854)</f>
        <v>9</v>
      </c>
      <c r="G6854" s="56" t="s">
        <v>12191</v>
      </c>
      <c r="H6854" s="56" t="s">
        <v>12192</v>
      </c>
      <c r="I6854" s="56" t="s">
        <v>14145</v>
      </c>
      <c r="J6854" s="57">
        <v>1532200</v>
      </c>
      <c r="K6854" s="58" t="s">
        <v>11726</v>
      </c>
      <c r="L6854" s="57">
        <v>122576</v>
      </c>
      <c r="M6854" s="59">
        <f t="shared" si="370"/>
        <v>1654776</v>
      </c>
      <c r="O6854" s="61"/>
      <c r="P6854">
        <f>+VLOOKUP(C6854,'Thanh toán '!M$9366:N$10360,2,0)</f>
        <v>1654776</v>
      </c>
      <c r="Q6854" s="61">
        <f t="shared" si="369"/>
        <v>0</v>
      </c>
    </row>
    <row r="6855" spans="1:17" hidden="1" x14ac:dyDescent="0.3">
      <c r="A6855" s="43">
        <v>2023</v>
      </c>
      <c r="B6855" s="56" t="s">
        <v>12620</v>
      </c>
      <c r="C6855" s="19">
        <f t="shared" si="371"/>
        <v>54528</v>
      </c>
      <c r="D6855" s="56" t="s">
        <v>13350</v>
      </c>
      <c r="E6855" s="55">
        <v>45177</v>
      </c>
      <c r="F6855" s="18">
        <f t="shared" si="372"/>
        <v>9</v>
      </c>
      <c r="G6855" s="56" t="s">
        <v>11799</v>
      </c>
      <c r="H6855" s="56" t="s">
        <v>11725</v>
      </c>
      <c r="I6855" s="56" t="s">
        <v>13595</v>
      </c>
      <c r="J6855" s="57">
        <v>250910</v>
      </c>
      <c r="K6855" s="58" t="s">
        <v>11726</v>
      </c>
      <c r="L6855" s="57">
        <v>20073</v>
      </c>
      <c r="M6855" s="59">
        <f t="shared" si="370"/>
        <v>270983</v>
      </c>
      <c r="O6855" s="61"/>
      <c r="P6855">
        <f>+VLOOKUP(C6855,'Thanh toán '!M$9366:N$10360,2,0)</f>
        <v>270983</v>
      </c>
      <c r="Q6855" s="61">
        <f t="shared" si="369"/>
        <v>0</v>
      </c>
    </row>
    <row r="6856" spans="1:17" hidden="1" x14ac:dyDescent="0.3">
      <c r="A6856" s="43">
        <v>2023</v>
      </c>
      <c r="B6856" s="56" t="s">
        <v>12623</v>
      </c>
      <c r="C6856" s="19">
        <f t="shared" si="371"/>
        <v>54529</v>
      </c>
      <c r="D6856" s="56" t="s">
        <v>13350</v>
      </c>
      <c r="E6856" s="55">
        <v>45177</v>
      </c>
      <c r="F6856" s="18">
        <f t="shared" si="372"/>
        <v>9</v>
      </c>
      <c r="G6856" s="56" t="s">
        <v>11799</v>
      </c>
      <c r="H6856" s="56" t="s">
        <v>11725</v>
      </c>
      <c r="I6856" s="56" t="s">
        <v>13583</v>
      </c>
      <c r="J6856" s="57">
        <v>776217</v>
      </c>
      <c r="K6856" s="58" t="s">
        <v>11726</v>
      </c>
      <c r="L6856" s="57">
        <v>62097</v>
      </c>
      <c r="M6856" s="59">
        <f t="shared" si="370"/>
        <v>838314</v>
      </c>
      <c r="O6856" s="61"/>
      <c r="P6856">
        <f>+VLOOKUP(C6856,'Thanh toán '!M$9366:N$10360,2,0)</f>
        <v>838314</v>
      </c>
      <c r="Q6856" s="61">
        <f t="shared" si="369"/>
        <v>0</v>
      </c>
    </row>
    <row r="6857" spans="1:17" hidden="1" x14ac:dyDescent="0.3">
      <c r="A6857" s="43">
        <v>2023</v>
      </c>
      <c r="B6857" s="56" t="s">
        <v>12626</v>
      </c>
      <c r="C6857" s="19">
        <f t="shared" si="371"/>
        <v>54530</v>
      </c>
      <c r="D6857" s="56" t="s">
        <v>13350</v>
      </c>
      <c r="E6857" s="55">
        <v>45177</v>
      </c>
      <c r="F6857" s="18">
        <f t="shared" si="372"/>
        <v>9</v>
      </c>
      <c r="G6857" s="56" t="s">
        <v>11799</v>
      </c>
      <c r="H6857" s="56" t="s">
        <v>11725</v>
      </c>
      <c r="I6857" s="56" t="s">
        <v>13918</v>
      </c>
      <c r="J6857" s="57">
        <v>370839</v>
      </c>
      <c r="K6857" s="58" t="s">
        <v>11726</v>
      </c>
      <c r="L6857" s="57">
        <v>29667</v>
      </c>
      <c r="M6857" s="59">
        <f t="shared" si="370"/>
        <v>400506</v>
      </c>
      <c r="O6857" s="61"/>
      <c r="P6857">
        <f>+VLOOKUP(C6857,'Thanh toán '!M$9366:N$10360,2,0)</f>
        <v>400506</v>
      </c>
      <c r="Q6857" s="61">
        <f t="shared" si="369"/>
        <v>0</v>
      </c>
    </row>
    <row r="6858" spans="1:17" hidden="1" x14ac:dyDescent="0.3">
      <c r="A6858" s="43">
        <v>2023</v>
      </c>
      <c r="B6858" s="56" t="s">
        <v>12629</v>
      </c>
      <c r="C6858" s="19">
        <f t="shared" si="371"/>
        <v>54531</v>
      </c>
      <c r="D6858" s="56" t="s">
        <v>13350</v>
      </c>
      <c r="E6858" s="55">
        <v>45177</v>
      </c>
      <c r="F6858" s="18">
        <f t="shared" si="372"/>
        <v>9</v>
      </c>
      <c r="G6858" s="56" t="s">
        <v>11799</v>
      </c>
      <c r="H6858" s="56" t="s">
        <v>11725</v>
      </c>
      <c r="I6858" s="56" t="s">
        <v>13399</v>
      </c>
      <c r="J6858" s="57">
        <v>517701</v>
      </c>
      <c r="K6858" s="58" t="s">
        <v>11726</v>
      </c>
      <c r="L6858" s="57">
        <v>41416</v>
      </c>
      <c r="M6858" s="59">
        <f t="shared" si="370"/>
        <v>559117</v>
      </c>
      <c r="O6858" s="61"/>
      <c r="P6858">
        <f>+VLOOKUP(C6858,'Thanh toán '!M$9366:N$10360,2,0)</f>
        <v>559117</v>
      </c>
      <c r="Q6858" s="61">
        <f t="shared" si="369"/>
        <v>0</v>
      </c>
    </row>
    <row r="6859" spans="1:17" hidden="1" x14ac:dyDescent="0.3">
      <c r="A6859" s="43">
        <v>2023</v>
      </c>
      <c r="B6859" s="56" t="s">
        <v>12630</v>
      </c>
      <c r="C6859" s="19">
        <f t="shared" si="371"/>
        <v>54532</v>
      </c>
      <c r="D6859" s="56" t="s">
        <v>13350</v>
      </c>
      <c r="E6859" s="55">
        <v>45177</v>
      </c>
      <c r="F6859" s="18">
        <f t="shared" si="372"/>
        <v>9</v>
      </c>
      <c r="G6859" s="56" t="s">
        <v>11799</v>
      </c>
      <c r="H6859" s="56" t="s">
        <v>11725</v>
      </c>
      <c r="I6859" s="56" t="s">
        <v>13507</v>
      </c>
      <c r="J6859" s="57">
        <v>960521</v>
      </c>
      <c r="K6859" s="58" t="s">
        <v>11726</v>
      </c>
      <c r="L6859" s="57">
        <v>76842</v>
      </c>
      <c r="M6859" s="59">
        <f t="shared" si="370"/>
        <v>1037363</v>
      </c>
      <c r="O6859" s="61"/>
      <c r="P6859">
        <f>+VLOOKUP(C6859,'Thanh toán '!M$9366:N$10360,2,0)</f>
        <v>1037363</v>
      </c>
      <c r="Q6859" s="61">
        <f t="shared" si="369"/>
        <v>0</v>
      </c>
    </row>
    <row r="6860" spans="1:17" hidden="1" x14ac:dyDescent="0.3">
      <c r="A6860" s="43">
        <v>2023</v>
      </c>
      <c r="B6860" s="56" t="s">
        <v>12631</v>
      </c>
      <c r="C6860" s="19">
        <f t="shared" si="371"/>
        <v>54533</v>
      </c>
      <c r="D6860" s="56" t="s">
        <v>13350</v>
      </c>
      <c r="E6860" s="55">
        <v>45177</v>
      </c>
      <c r="F6860" s="18">
        <f t="shared" si="372"/>
        <v>9</v>
      </c>
      <c r="G6860" s="56" t="s">
        <v>12357</v>
      </c>
      <c r="H6860" s="56" t="s">
        <v>12358</v>
      </c>
      <c r="I6860" s="56" t="s">
        <v>12357</v>
      </c>
      <c r="J6860" s="57">
        <v>441000</v>
      </c>
      <c r="K6860" s="58" t="s">
        <v>11726</v>
      </c>
      <c r="L6860" s="57">
        <v>35280</v>
      </c>
      <c r="M6860" s="59">
        <f t="shared" si="370"/>
        <v>476280</v>
      </c>
      <c r="O6860" s="61"/>
      <c r="P6860">
        <f>+VLOOKUP(C6860,'Thanh toán '!M$9366:N$10360,2,0)</f>
        <v>476280</v>
      </c>
      <c r="Q6860" s="61">
        <f t="shared" si="369"/>
        <v>0</v>
      </c>
    </row>
    <row r="6861" spans="1:17" hidden="1" x14ac:dyDescent="0.3">
      <c r="A6861" s="43">
        <v>2023</v>
      </c>
      <c r="B6861" s="56" t="s">
        <v>12632</v>
      </c>
      <c r="C6861" s="19">
        <f t="shared" si="371"/>
        <v>54534</v>
      </c>
      <c r="D6861" s="56" t="s">
        <v>13350</v>
      </c>
      <c r="E6861" s="55">
        <v>45177</v>
      </c>
      <c r="F6861" s="18">
        <f t="shared" si="372"/>
        <v>9</v>
      </c>
      <c r="G6861" s="56" t="s">
        <v>12357</v>
      </c>
      <c r="H6861" s="56" t="s">
        <v>12358</v>
      </c>
      <c r="I6861" s="56" t="s">
        <v>18356</v>
      </c>
      <c r="J6861" s="57">
        <v>441000</v>
      </c>
      <c r="K6861" s="58" t="s">
        <v>11726</v>
      </c>
      <c r="L6861" s="57">
        <v>35280</v>
      </c>
      <c r="M6861" s="59">
        <f t="shared" si="370"/>
        <v>476280</v>
      </c>
      <c r="O6861" s="61"/>
      <c r="P6861">
        <f>+VLOOKUP(C6861,'Thanh toán '!M$9366:N$10360,2,0)</f>
        <v>476280</v>
      </c>
      <c r="Q6861" s="61">
        <f t="shared" si="369"/>
        <v>0</v>
      </c>
    </row>
    <row r="6862" spans="1:17" hidden="1" x14ac:dyDescent="0.3">
      <c r="A6862" s="43">
        <v>2023</v>
      </c>
      <c r="B6862" s="56" t="s">
        <v>23030</v>
      </c>
      <c r="C6862" s="19">
        <f t="shared" si="371"/>
        <v>54536</v>
      </c>
      <c r="D6862" s="56" t="s">
        <v>13350</v>
      </c>
      <c r="E6862" s="55">
        <v>45177</v>
      </c>
      <c r="F6862" s="18">
        <f t="shared" si="372"/>
        <v>9</v>
      </c>
      <c r="G6862" s="56" t="s">
        <v>12354</v>
      </c>
      <c r="H6862" s="56" t="s">
        <v>12355</v>
      </c>
      <c r="I6862" s="56" t="s">
        <v>12354</v>
      </c>
      <c r="J6862" s="57">
        <v>441000</v>
      </c>
      <c r="K6862" s="58" t="s">
        <v>11726</v>
      </c>
      <c r="L6862" s="57">
        <v>35280</v>
      </c>
      <c r="M6862" s="59">
        <f t="shared" si="370"/>
        <v>476280</v>
      </c>
      <c r="O6862" s="61"/>
      <c r="P6862">
        <f>+VLOOKUP(C6862,'Thanh toán '!M$9366:N$10360,2,0)</f>
        <v>476280</v>
      </c>
      <c r="Q6862" s="61">
        <f t="shared" si="369"/>
        <v>0</v>
      </c>
    </row>
    <row r="6863" spans="1:17" hidden="1" x14ac:dyDescent="0.3">
      <c r="A6863" s="43">
        <v>2023</v>
      </c>
      <c r="B6863" s="56" t="s">
        <v>12633</v>
      </c>
      <c r="C6863" s="19">
        <f t="shared" si="371"/>
        <v>54537</v>
      </c>
      <c r="D6863" s="56" t="s">
        <v>13350</v>
      </c>
      <c r="E6863" s="55">
        <v>45177</v>
      </c>
      <c r="F6863" s="18">
        <f t="shared" si="372"/>
        <v>9</v>
      </c>
      <c r="G6863" s="56" t="s">
        <v>12430</v>
      </c>
      <c r="H6863" s="56" t="s">
        <v>12431</v>
      </c>
      <c r="I6863" s="56" t="s">
        <v>12430</v>
      </c>
      <c r="J6863" s="57">
        <v>441000</v>
      </c>
      <c r="K6863" s="58" t="s">
        <v>11726</v>
      </c>
      <c r="L6863" s="57">
        <v>35280</v>
      </c>
      <c r="M6863" s="59">
        <f t="shared" si="370"/>
        <v>476280</v>
      </c>
      <c r="O6863" s="61"/>
      <c r="P6863">
        <f>+VLOOKUP(C6863,'Thanh toán '!M$9366:N$10360,2,0)</f>
        <v>476280</v>
      </c>
      <c r="Q6863" s="61">
        <f t="shared" si="369"/>
        <v>0</v>
      </c>
    </row>
    <row r="6864" spans="1:17" hidden="1" x14ac:dyDescent="0.3">
      <c r="A6864" s="43">
        <v>2023</v>
      </c>
      <c r="B6864" s="56" t="s">
        <v>12634</v>
      </c>
      <c r="C6864" s="19">
        <f t="shared" si="371"/>
        <v>54538</v>
      </c>
      <c r="D6864" s="56" t="s">
        <v>13350</v>
      </c>
      <c r="E6864" s="55">
        <v>45177</v>
      </c>
      <c r="F6864" s="18">
        <f t="shared" si="372"/>
        <v>9</v>
      </c>
      <c r="G6864" s="56" t="s">
        <v>12518</v>
      </c>
      <c r="H6864" s="56" t="s">
        <v>12519</v>
      </c>
      <c r="I6864" s="56" t="s">
        <v>12518</v>
      </c>
      <c r="J6864" s="57">
        <v>1698070</v>
      </c>
      <c r="K6864" s="58" t="s">
        <v>11726</v>
      </c>
      <c r="L6864" s="57">
        <v>135846</v>
      </c>
      <c r="M6864" s="59">
        <f t="shared" si="370"/>
        <v>1833916</v>
      </c>
      <c r="O6864" s="61"/>
      <c r="P6864">
        <f>+VLOOKUP(C6864,'Thanh toán '!M$9366:N$10360,2,0)</f>
        <v>1833916</v>
      </c>
      <c r="Q6864" s="61">
        <f t="shared" si="369"/>
        <v>0</v>
      </c>
    </row>
    <row r="6865" spans="1:17" hidden="1" x14ac:dyDescent="0.3">
      <c r="A6865" s="43">
        <v>2023</v>
      </c>
      <c r="B6865" s="56" t="s">
        <v>12636</v>
      </c>
      <c r="C6865" s="19">
        <f t="shared" si="371"/>
        <v>54540</v>
      </c>
      <c r="D6865" s="56" t="s">
        <v>13350</v>
      </c>
      <c r="E6865" s="55">
        <v>45177</v>
      </c>
      <c r="F6865" s="18">
        <f t="shared" si="372"/>
        <v>9</v>
      </c>
      <c r="G6865" s="56" t="s">
        <v>11799</v>
      </c>
      <c r="H6865" s="56" t="s">
        <v>11725</v>
      </c>
      <c r="I6865" s="56" t="s">
        <v>13511</v>
      </c>
      <c r="J6865" s="57">
        <v>583689</v>
      </c>
      <c r="K6865" s="58" t="s">
        <v>11726</v>
      </c>
      <c r="L6865" s="57">
        <v>46695</v>
      </c>
      <c r="M6865" s="59">
        <f t="shared" si="370"/>
        <v>630384</v>
      </c>
      <c r="O6865" s="61"/>
      <c r="P6865">
        <f>+VLOOKUP(C6865,'Thanh toán '!M$9366:N$10360,2,0)</f>
        <v>630384</v>
      </c>
      <c r="Q6865" s="61">
        <f t="shared" si="369"/>
        <v>0</v>
      </c>
    </row>
    <row r="6866" spans="1:17" hidden="1" x14ac:dyDescent="0.3">
      <c r="A6866" s="43">
        <v>2023</v>
      </c>
      <c r="B6866" s="56" t="s">
        <v>12637</v>
      </c>
      <c r="C6866" s="19">
        <f t="shared" si="371"/>
        <v>54541</v>
      </c>
      <c r="D6866" s="56" t="s">
        <v>13350</v>
      </c>
      <c r="E6866" s="55">
        <v>45177</v>
      </c>
      <c r="F6866" s="18">
        <f t="shared" si="372"/>
        <v>9</v>
      </c>
      <c r="G6866" s="56" t="s">
        <v>11799</v>
      </c>
      <c r="H6866" s="56" t="s">
        <v>11725</v>
      </c>
      <c r="I6866" s="56" t="s">
        <v>14034</v>
      </c>
      <c r="J6866" s="57">
        <v>1011029</v>
      </c>
      <c r="K6866" s="58" t="s">
        <v>11726</v>
      </c>
      <c r="L6866" s="57">
        <v>80882</v>
      </c>
      <c r="M6866" s="59">
        <f t="shared" si="370"/>
        <v>1091911</v>
      </c>
      <c r="O6866" s="61"/>
      <c r="P6866">
        <f>+VLOOKUP(C6866,'Thanh toán '!M$9366:N$10360,2,0)</f>
        <v>1091911</v>
      </c>
      <c r="Q6866" s="61">
        <f t="shared" si="369"/>
        <v>0</v>
      </c>
    </row>
    <row r="6867" spans="1:17" hidden="1" x14ac:dyDescent="0.3">
      <c r="A6867" s="43">
        <v>2023</v>
      </c>
      <c r="B6867" s="56" t="s">
        <v>12643</v>
      </c>
      <c r="C6867" s="19">
        <f t="shared" si="371"/>
        <v>54545</v>
      </c>
      <c r="D6867" s="56" t="s">
        <v>13350</v>
      </c>
      <c r="E6867" s="55">
        <v>45177</v>
      </c>
      <c r="F6867" s="18">
        <f t="shared" si="372"/>
        <v>9</v>
      </c>
      <c r="G6867" s="56" t="s">
        <v>11799</v>
      </c>
      <c r="H6867" s="56" t="s">
        <v>11725</v>
      </c>
      <c r="I6867" s="56" t="s">
        <v>19099</v>
      </c>
      <c r="J6867" s="57">
        <v>1744037</v>
      </c>
      <c r="K6867" s="58" t="s">
        <v>11726</v>
      </c>
      <c r="L6867" s="57">
        <v>139523</v>
      </c>
      <c r="M6867" s="59">
        <f t="shared" si="370"/>
        <v>1883560</v>
      </c>
      <c r="O6867" s="61"/>
      <c r="P6867">
        <f>+VLOOKUP(C6867,'Thanh toán '!M$9366:N$10360,2,0)</f>
        <v>1883560</v>
      </c>
      <c r="Q6867" s="61">
        <f t="shared" si="369"/>
        <v>0</v>
      </c>
    </row>
    <row r="6868" spans="1:17" hidden="1" x14ac:dyDescent="0.3">
      <c r="A6868" s="43">
        <v>2023</v>
      </c>
      <c r="B6868" s="56" t="s">
        <v>12644</v>
      </c>
      <c r="C6868" s="19">
        <f t="shared" si="371"/>
        <v>54546</v>
      </c>
      <c r="D6868" s="56" t="s">
        <v>13350</v>
      </c>
      <c r="E6868" s="55">
        <v>45177</v>
      </c>
      <c r="F6868" s="18">
        <f t="shared" si="372"/>
        <v>9</v>
      </c>
      <c r="G6868" s="56" t="s">
        <v>11799</v>
      </c>
      <c r="H6868" s="56" t="s">
        <v>11725</v>
      </c>
      <c r="I6868" s="56" t="s">
        <v>15003</v>
      </c>
      <c r="J6868" s="57">
        <v>1322489</v>
      </c>
      <c r="K6868" s="58" t="s">
        <v>11726</v>
      </c>
      <c r="L6868" s="57">
        <v>105799</v>
      </c>
      <c r="M6868" s="59">
        <f t="shared" si="370"/>
        <v>1428288</v>
      </c>
      <c r="O6868" s="61"/>
      <c r="P6868">
        <f>+VLOOKUP(C6868,'Thanh toán '!M$9366:N$10360,2,0)</f>
        <v>1428288</v>
      </c>
      <c r="Q6868" s="61">
        <f t="shared" si="369"/>
        <v>0</v>
      </c>
    </row>
    <row r="6869" spans="1:17" hidden="1" x14ac:dyDescent="0.3">
      <c r="A6869" s="43">
        <v>2023</v>
      </c>
      <c r="B6869" s="56" t="s">
        <v>12647</v>
      </c>
      <c r="C6869" s="19">
        <f t="shared" si="371"/>
        <v>54547</v>
      </c>
      <c r="D6869" s="56" t="s">
        <v>13350</v>
      </c>
      <c r="E6869" s="55">
        <v>45177</v>
      </c>
      <c r="F6869" s="18">
        <f t="shared" si="372"/>
        <v>9</v>
      </c>
      <c r="G6869" s="56" t="s">
        <v>11799</v>
      </c>
      <c r="H6869" s="56" t="s">
        <v>11725</v>
      </c>
      <c r="I6869" s="56" t="s">
        <v>13451</v>
      </c>
      <c r="J6869" s="57">
        <v>738405</v>
      </c>
      <c r="K6869" s="58" t="s">
        <v>11726</v>
      </c>
      <c r="L6869" s="57">
        <v>59072</v>
      </c>
      <c r="M6869" s="59">
        <f t="shared" si="370"/>
        <v>797477</v>
      </c>
      <c r="O6869" s="61"/>
      <c r="P6869">
        <f>+VLOOKUP(C6869,'Thanh toán '!M$9366:N$10360,2,0)</f>
        <v>797477</v>
      </c>
      <c r="Q6869" s="61">
        <f t="shared" si="369"/>
        <v>0</v>
      </c>
    </row>
    <row r="6870" spans="1:17" hidden="1" x14ac:dyDescent="0.3">
      <c r="A6870" s="43">
        <v>2023</v>
      </c>
      <c r="B6870" s="56" t="s">
        <v>12648</v>
      </c>
      <c r="C6870" s="19">
        <f t="shared" si="371"/>
        <v>54548</v>
      </c>
      <c r="D6870" s="56" t="s">
        <v>13350</v>
      </c>
      <c r="E6870" s="55">
        <v>45177</v>
      </c>
      <c r="F6870" s="18">
        <f t="shared" si="372"/>
        <v>9</v>
      </c>
      <c r="G6870" s="56" t="s">
        <v>11799</v>
      </c>
      <c r="H6870" s="56" t="s">
        <v>11725</v>
      </c>
      <c r="I6870" s="56" t="s">
        <v>15006</v>
      </c>
      <c r="J6870" s="57">
        <v>658290</v>
      </c>
      <c r="K6870" s="58" t="s">
        <v>11726</v>
      </c>
      <c r="L6870" s="57">
        <v>52663</v>
      </c>
      <c r="M6870" s="59">
        <f t="shared" si="370"/>
        <v>710953</v>
      </c>
      <c r="O6870" s="61"/>
      <c r="P6870">
        <f>+VLOOKUP(C6870,'Thanh toán '!M$9366:N$10360,2,0)</f>
        <v>710953</v>
      </c>
      <c r="Q6870" s="61">
        <f t="shared" ref="Q6870:Q6933" si="373">+P6870-M6870</f>
        <v>0</v>
      </c>
    </row>
    <row r="6871" spans="1:17" hidden="1" x14ac:dyDescent="0.3">
      <c r="A6871" s="43">
        <v>2023</v>
      </c>
      <c r="B6871" s="56" t="s">
        <v>12649</v>
      </c>
      <c r="C6871" s="19">
        <f t="shared" si="371"/>
        <v>54549</v>
      </c>
      <c r="D6871" s="56" t="s">
        <v>13350</v>
      </c>
      <c r="E6871" s="55">
        <v>45177</v>
      </c>
      <c r="F6871" s="18">
        <f t="shared" si="372"/>
        <v>9</v>
      </c>
      <c r="G6871" s="56" t="s">
        <v>11799</v>
      </c>
      <c r="H6871" s="56" t="s">
        <v>11725</v>
      </c>
      <c r="I6871" s="56" t="s">
        <v>13438</v>
      </c>
      <c r="J6871" s="57">
        <v>910665</v>
      </c>
      <c r="K6871" s="58" t="s">
        <v>11726</v>
      </c>
      <c r="L6871" s="57">
        <v>72853</v>
      </c>
      <c r="M6871" s="59">
        <f t="shared" si="370"/>
        <v>983518</v>
      </c>
      <c r="O6871" s="61"/>
      <c r="P6871">
        <f>+VLOOKUP(C6871,'Thanh toán '!M$9366:N$10360,2,0)</f>
        <v>983518</v>
      </c>
      <c r="Q6871" s="61">
        <f t="shared" si="373"/>
        <v>0</v>
      </c>
    </row>
    <row r="6872" spans="1:17" hidden="1" x14ac:dyDescent="0.3">
      <c r="A6872" s="43">
        <v>2023</v>
      </c>
      <c r="B6872" s="56" t="s">
        <v>23031</v>
      </c>
      <c r="C6872" s="19">
        <f t="shared" si="371"/>
        <v>54551</v>
      </c>
      <c r="D6872" s="56" t="s">
        <v>13350</v>
      </c>
      <c r="E6872" s="55">
        <v>45177</v>
      </c>
      <c r="F6872" s="18">
        <f t="shared" si="372"/>
        <v>9</v>
      </c>
      <c r="G6872" s="56" t="s">
        <v>11799</v>
      </c>
      <c r="H6872" s="56" t="s">
        <v>11725</v>
      </c>
      <c r="I6872" s="56" t="s">
        <v>13621</v>
      </c>
      <c r="J6872" s="57">
        <v>368978</v>
      </c>
      <c r="K6872" s="58" t="s">
        <v>11726</v>
      </c>
      <c r="L6872" s="57">
        <v>29518</v>
      </c>
      <c r="M6872" s="59">
        <f t="shared" si="370"/>
        <v>398496</v>
      </c>
      <c r="O6872" s="61"/>
      <c r="P6872">
        <f>+VLOOKUP(C6872,'Thanh toán '!M$9366:N$10360,2,0)</f>
        <v>398496</v>
      </c>
      <c r="Q6872" s="61">
        <f t="shared" si="373"/>
        <v>0</v>
      </c>
    </row>
    <row r="6873" spans="1:17" hidden="1" x14ac:dyDescent="0.3">
      <c r="A6873" s="43">
        <v>2023</v>
      </c>
      <c r="B6873" s="56" t="s">
        <v>23032</v>
      </c>
      <c r="C6873" s="19">
        <f t="shared" si="371"/>
        <v>54552</v>
      </c>
      <c r="D6873" s="56" t="s">
        <v>13350</v>
      </c>
      <c r="E6873" s="55">
        <v>45177</v>
      </c>
      <c r="F6873" s="18">
        <f t="shared" si="372"/>
        <v>9</v>
      </c>
      <c r="G6873" s="56" t="s">
        <v>11799</v>
      </c>
      <c r="H6873" s="56" t="s">
        <v>11725</v>
      </c>
      <c r="I6873" s="56" t="s">
        <v>13629</v>
      </c>
      <c r="J6873" s="57">
        <v>467519</v>
      </c>
      <c r="K6873" s="58" t="s">
        <v>11726</v>
      </c>
      <c r="L6873" s="57">
        <v>37402</v>
      </c>
      <c r="M6873" s="59">
        <f t="shared" si="370"/>
        <v>504921</v>
      </c>
      <c r="O6873" s="61"/>
      <c r="P6873">
        <f>+VLOOKUP(C6873,'Thanh toán '!M$9366:N$10360,2,0)</f>
        <v>504921</v>
      </c>
      <c r="Q6873" s="61">
        <f t="shared" si="373"/>
        <v>0</v>
      </c>
    </row>
    <row r="6874" spans="1:17" hidden="1" x14ac:dyDescent="0.3">
      <c r="A6874" s="43">
        <v>2023</v>
      </c>
      <c r="B6874" s="56" t="s">
        <v>23033</v>
      </c>
      <c r="C6874" s="19">
        <f t="shared" si="371"/>
        <v>54553</v>
      </c>
      <c r="D6874" s="56" t="s">
        <v>13350</v>
      </c>
      <c r="E6874" s="55">
        <v>45177</v>
      </c>
      <c r="F6874" s="18">
        <f t="shared" si="372"/>
        <v>9</v>
      </c>
      <c r="G6874" s="56" t="s">
        <v>11799</v>
      </c>
      <c r="H6874" s="56" t="s">
        <v>11725</v>
      </c>
      <c r="I6874" s="56" t="s">
        <v>13969</v>
      </c>
      <c r="J6874" s="57">
        <v>250910</v>
      </c>
      <c r="K6874" s="58" t="s">
        <v>11726</v>
      </c>
      <c r="L6874" s="57">
        <v>20073</v>
      </c>
      <c r="M6874" s="59">
        <f t="shared" si="370"/>
        <v>270983</v>
      </c>
      <c r="O6874" s="61"/>
      <c r="P6874">
        <f>+VLOOKUP(C6874,'Thanh toán '!M$9366:N$10360,2,0)</f>
        <v>270983</v>
      </c>
      <c r="Q6874" s="61">
        <f t="shared" si="373"/>
        <v>0</v>
      </c>
    </row>
    <row r="6875" spans="1:17" hidden="1" x14ac:dyDescent="0.3">
      <c r="A6875" s="43">
        <v>2023</v>
      </c>
      <c r="B6875" s="56" t="s">
        <v>23034</v>
      </c>
      <c r="C6875" s="19">
        <f t="shared" si="371"/>
        <v>54554</v>
      </c>
      <c r="D6875" s="56" t="s">
        <v>13350</v>
      </c>
      <c r="E6875" s="55">
        <v>45177</v>
      </c>
      <c r="F6875" s="18">
        <f t="shared" si="372"/>
        <v>9</v>
      </c>
      <c r="G6875" s="56" t="s">
        <v>11799</v>
      </c>
      <c r="H6875" s="56" t="s">
        <v>11725</v>
      </c>
      <c r="I6875" s="56" t="s">
        <v>15046</v>
      </c>
      <c r="J6875" s="57">
        <v>1803711</v>
      </c>
      <c r="K6875" s="58" t="s">
        <v>11726</v>
      </c>
      <c r="L6875" s="57">
        <v>144297</v>
      </c>
      <c r="M6875" s="59">
        <f t="shared" si="370"/>
        <v>1948008</v>
      </c>
      <c r="O6875" s="61"/>
      <c r="P6875">
        <f>+VLOOKUP(C6875,'Thanh toán '!M$9366:N$10360,2,0)</f>
        <v>1948008</v>
      </c>
      <c r="Q6875" s="61">
        <f t="shared" si="373"/>
        <v>0</v>
      </c>
    </row>
    <row r="6876" spans="1:17" hidden="1" x14ac:dyDescent="0.3">
      <c r="A6876" s="43">
        <v>2023</v>
      </c>
      <c r="B6876" s="56" t="s">
        <v>23035</v>
      </c>
      <c r="C6876" s="19">
        <f t="shared" si="371"/>
        <v>54555</v>
      </c>
      <c r="D6876" s="56" t="s">
        <v>13350</v>
      </c>
      <c r="E6876" s="55">
        <v>45177</v>
      </c>
      <c r="F6876" s="18">
        <f t="shared" si="372"/>
        <v>9</v>
      </c>
      <c r="G6876" s="56" t="s">
        <v>11799</v>
      </c>
      <c r="H6876" s="56" t="s">
        <v>11725</v>
      </c>
      <c r="I6876" s="56" t="s">
        <v>13522</v>
      </c>
      <c r="J6876" s="57">
        <v>553467</v>
      </c>
      <c r="K6876" s="58" t="s">
        <v>11726</v>
      </c>
      <c r="L6876" s="57">
        <v>44277</v>
      </c>
      <c r="M6876" s="59">
        <f t="shared" si="370"/>
        <v>597744</v>
      </c>
      <c r="O6876" s="61"/>
      <c r="P6876">
        <f>+VLOOKUP(C6876,'Thanh toán '!M$9366:N$10360,2,0)</f>
        <v>597744</v>
      </c>
      <c r="Q6876" s="61">
        <f t="shared" si="373"/>
        <v>0</v>
      </c>
    </row>
    <row r="6877" spans="1:17" hidden="1" x14ac:dyDescent="0.3">
      <c r="A6877" s="43">
        <v>2023</v>
      </c>
      <c r="B6877" s="56" t="s">
        <v>23036</v>
      </c>
      <c r="C6877" s="19">
        <f t="shared" si="371"/>
        <v>54556</v>
      </c>
      <c r="D6877" s="56" t="s">
        <v>13350</v>
      </c>
      <c r="E6877" s="55">
        <v>45177</v>
      </c>
      <c r="F6877" s="18">
        <f t="shared" si="372"/>
        <v>9</v>
      </c>
      <c r="G6877" s="56" t="s">
        <v>12282</v>
      </c>
      <c r="H6877" s="56" t="s">
        <v>12283</v>
      </c>
      <c r="I6877" s="56" t="s">
        <v>12282</v>
      </c>
      <c r="J6877" s="57">
        <v>901430</v>
      </c>
      <c r="K6877" s="58" t="s">
        <v>11726</v>
      </c>
      <c r="L6877" s="57">
        <v>72114</v>
      </c>
      <c r="M6877" s="59">
        <f t="shared" si="370"/>
        <v>973544</v>
      </c>
      <c r="O6877" s="61"/>
      <c r="P6877">
        <f>+VLOOKUP(C6877,'Thanh toán '!M$9366:N$10360,2,0)</f>
        <v>973544</v>
      </c>
      <c r="Q6877" s="61">
        <f t="shared" si="373"/>
        <v>0</v>
      </c>
    </row>
    <row r="6878" spans="1:17" hidden="1" x14ac:dyDescent="0.3">
      <c r="A6878" s="43">
        <v>2023</v>
      </c>
      <c r="B6878" s="56" t="s">
        <v>23037</v>
      </c>
      <c r="C6878" s="19">
        <f t="shared" si="371"/>
        <v>54560</v>
      </c>
      <c r="D6878" s="56" t="s">
        <v>13350</v>
      </c>
      <c r="E6878" s="55">
        <v>45177</v>
      </c>
      <c r="F6878" s="18">
        <f t="shared" si="372"/>
        <v>9</v>
      </c>
      <c r="G6878" s="56" t="s">
        <v>11768</v>
      </c>
      <c r="H6878" s="56" t="s">
        <v>11769</v>
      </c>
      <c r="I6878" s="56" t="s">
        <v>11768</v>
      </c>
      <c r="J6878" s="57">
        <v>1665870</v>
      </c>
      <c r="K6878" s="58" t="s">
        <v>11726</v>
      </c>
      <c r="L6878" s="57">
        <v>133270</v>
      </c>
      <c r="M6878" s="59">
        <f t="shared" si="370"/>
        <v>1799140</v>
      </c>
      <c r="O6878" s="61"/>
      <c r="P6878">
        <f>+VLOOKUP(C6878,'Thanh toán '!M$9366:N$10360,2,0)</f>
        <v>1799140</v>
      </c>
      <c r="Q6878" s="61">
        <f t="shared" si="373"/>
        <v>0</v>
      </c>
    </row>
    <row r="6879" spans="1:17" hidden="1" x14ac:dyDescent="0.3">
      <c r="A6879" s="43">
        <v>2023</v>
      </c>
      <c r="B6879" s="56" t="s">
        <v>23038</v>
      </c>
      <c r="C6879" s="19">
        <f t="shared" si="371"/>
        <v>54561</v>
      </c>
      <c r="D6879" s="56" t="s">
        <v>13350</v>
      </c>
      <c r="E6879" s="55">
        <v>45177</v>
      </c>
      <c r="F6879" s="18">
        <f t="shared" si="372"/>
        <v>9</v>
      </c>
      <c r="G6879" s="56" t="s">
        <v>11768</v>
      </c>
      <c r="H6879" s="56" t="s">
        <v>11769</v>
      </c>
      <c r="I6879" s="56" t="s">
        <v>11768</v>
      </c>
      <c r="J6879" s="57">
        <v>901430</v>
      </c>
      <c r="K6879" s="58" t="s">
        <v>11726</v>
      </c>
      <c r="L6879" s="57">
        <v>72114</v>
      </c>
      <c r="M6879" s="59">
        <f t="shared" si="370"/>
        <v>973544</v>
      </c>
      <c r="O6879" s="61"/>
      <c r="P6879">
        <f>+VLOOKUP(C6879,'Thanh toán '!M$9366:N$10360,2,0)</f>
        <v>973544</v>
      </c>
      <c r="Q6879" s="61">
        <f t="shared" si="373"/>
        <v>0</v>
      </c>
    </row>
    <row r="6880" spans="1:17" hidden="1" x14ac:dyDescent="0.3">
      <c r="A6880" s="43">
        <v>2023</v>
      </c>
      <c r="B6880" s="56" t="s">
        <v>23039</v>
      </c>
      <c r="C6880" s="19">
        <f t="shared" si="371"/>
        <v>54563</v>
      </c>
      <c r="D6880" s="56" t="s">
        <v>13350</v>
      </c>
      <c r="E6880" s="55">
        <v>45177</v>
      </c>
      <c r="F6880" s="18">
        <f t="shared" si="372"/>
        <v>9</v>
      </c>
      <c r="G6880" s="56" t="s">
        <v>11799</v>
      </c>
      <c r="H6880" s="56" t="s">
        <v>11725</v>
      </c>
      <c r="I6880" s="56" t="s">
        <v>14134</v>
      </c>
      <c r="J6880" s="57">
        <v>555290</v>
      </c>
      <c r="K6880" s="58" t="s">
        <v>11726</v>
      </c>
      <c r="L6880" s="57">
        <v>44423</v>
      </c>
      <c r="M6880" s="59">
        <f t="shared" si="370"/>
        <v>599713</v>
      </c>
      <c r="O6880" s="61"/>
      <c r="P6880">
        <f>+VLOOKUP(C6880,'Thanh toán '!M$9366:N$10360,2,0)</f>
        <v>599713</v>
      </c>
      <c r="Q6880" s="61">
        <f t="shared" si="373"/>
        <v>0</v>
      </c>
    </row>
    <row r="6881" spans="1:17" hidden="1" x14ac:dyDescent="0.3">
      <c r="A6881" s="43">
        <v>2023</v>
      </c>
      <c r="B6881" s="56" t="s">
        <v>23040</v>
      </c>
      <c r="C6881" s="19">
        <f t="shared" si="371"/>
        <v>54564</v>
      </c>
      <c r="D6881" s="56" t="s">
        <v>13350</v>
      </c>
      <c r="E6881" s="55">
        <v>45177</v>
      </c>
      <c r="F6881" s="18">
        <f t="shared" si="372"/>
        <v>9</v>
      </c>
      <c r="G6881" s="56" t="s">
        <v>12197</v>
      </c>
      <c r="H6881" s="56" t="s">
        <v>12198</v>
      </c>
      <c r="I6881" s="56" t="s">
        <v>23651</v>
      </c>
      <c r="J6881" s="57">
        <v>901430</v>
      </c>
      <c r="K6881" s="58" t="s">
        <v>11726</v>
      </c>
      <c r="L6881" s="57">
        <v>72114</v>
      </c>
      <c r="M6881" s="59">
        <f t="shared" si="370"/>
        <v>973544</v>
      </c>
      <c r="O6881" s="61"/>
      <c r="P6881">
        <f>+VLOOKUP(C6881,'Thanh toán '!M$9366:N$10360,2,0)</f>
        <v>973544</v>
      </c>
      <c r="Q6881" s="61">
        <f t="shared" si="373"/>
        <v>0</v>
      </c>
    </row>
    <row r="6882" spans="1:17" hidden="1" x14ac:dyDescent="0.3">
      <c r="A6882" s="43">
        <v>2023</v>
      </c>
      <c r="B6882" s="56" t="s">
        <v>23041</v>
      </c>
      <c r="C6882" s="19">
        <f t="shared" si="371"/>
        <v>54565</v>
      </c>
      <c r="D6882" s="56" t="s">
        <v>13350</v>
      </c>
      <c r="E6882" s="55">
        <v>45177</v>
      </c>
      <c r="F6882" s="18">
        <f t="shared" si="372"/>
        <v>9</v>
      </c>
      <c r="G6882" s="56" t="s">
        <v>12197</v>
      </c>
      <c r="H6882" s="56" t="s">
        <v>12198</v>
      </c>
      <c r="I6882" s="56" t="s">
        <v>23652</v>
      </c>
      <c r="J6882" s="57">
        <v>882000</v>
      </c>
      <c r="K6882" s="58" t="s">
        <v>11726</v>
      </c>
      <c r="L6882" s="57">
        <v>70560</v>
      </c>
      <c r="M6882" s="59">
        <f t="shared" si="370"/>
        <v>952560</v>
      </c>
      <c r="O6882" s="61"/>
      <c r="P6882">
        <f>+VLOOKUP(C6882,'Thanh toán '!M$9366:N$10360,2,0)</f>
        <v>952560</v>
      </c>
      <c r="Q6882" s="61">
        <f t="shared" si="373"/>
        <v>0</v>
      </c>
    </row>
    <row r="6883" spans="1:17" hidden="1" x14ac:dyDescent="0.3">
      <c r="A6883" s="43">
        <v>2023</v>
      </c>
      <c r="B6883" s="56" t="s">
        <v>23042</v>
      </c>
      <c r="C6883" s="19">
        <f t="shared" si="371"/>
        <v>54566</v>
      </c>
      <c r="D6883" s="56" t="s">
        <v>13350</v>
      </c>
      <c r="E6883" s="55">
        <v>45177</v>
      </c>
      <c r="F6883" s="18">
        <f t="shared" si="372"/>
        <v>9</v>
      </c>
      <c r="G6883" s="56" t="s">
        <v>12197</v>
      </c>
      <c r="H6883" s="56" t="s">
        <v>12198</v>
      </c>
      <c r="I6883" s="56" t="s">
        <v>23653</v>
      </c>
      <c r="J6883" s="57">
        <v>3004786</v>
      </c>
      <c r="K6883" s="58" t="s">
        <v>11726</v>
      </c>
      <c r="L6883" s="57">
        <v>240383</v>
      </c>
      <c r="M6883" s="59">
        <f t="shared" si="370"/>
        <v>3245169</v>
      </c>
      <c r="O6883" s="61"/>
      <c r="P6883">
        <f>+VLOOKUP(C6883,'Thanh toán '!M$9366:N$10360,2,0)</f>
        <v>3245169</v>
      </c>
      <c r="Q6883" s="61">
        <f t="shared" si="373"/>
        <v>0</v>
      </c>
    </row>
    <row r="6884" spans="1:17" hidden="1" x14ac:dyDescent="0.3">
      <c r="A6884" s="43">
        <v>2023</v>
      </c>
      <c r="B6884" s="56" t="s">
        <v>23043</v>
      </c>
      <c r="C6884" s="19">
        <f t="shared" si="371"/>
        <v>54575</v>
      </c>
      <c r="D6884" s="56" t="s">
        <v>13350</v>
      </c>
      <c r="E6884" s="55">
        <v>45177</v>
      </c>
      <c r="F6884" s="18">
        <f t="shared" si="372"/>
        <v>9</v>
      </c>
      <c r="G6884" s="56" t="s">
        <v>11860</v>
      </c>
      <c r="H6884" s="56" t="s">
        <v>11719</v>
      </c>
      <c r="I6884" s="56" t="s">
        <v>16180</v>
      </c>
      <c r="J6884" s="57">
        <v>1162438</v>
      </c>
      <c r="K6884" s="58" t="s">
        <v>11726</v>
      </c>
      <c r="L6884" s="57">
        <v>92995</v>
      </c>
      <c r="M6884" s="59">
        <f t="shared" si="370"/>
        <v>1255433</v>
      </c>
      <c r="O6884" s="61"/>
      <c r="P6884">
        <f>+VLOOKUP(C6884,'Thanh toán '!M$9366:N$10360,2,0)</f>
        <v>1255433</v>
      </c>
      <c r="Q6884" s="61">
        <f t="shared" si="373"/>
        <v>0</v>
      </c>
    </row>
    <row r="6885" spans="1:17" hidden="1" x14ac:dyDescent="0.3">
      <c r="A6885" s="43">
        <v>2023</v>
      </c>
      <c r="B6885" s="56" t="s">
        <v>23044</v>
      </c>
      <c r="C6885" s="19">
        <f t="shared" si="371"/>
        <v>54611</v>
      </c>
      <c r="D6885" s="56" t="s">
        <v>13350</v>
      </c>
      <c r="E6885" s="55">
        <v>45177</v>
      </c>
      <c r="F6885" s="18">
        <f t="shared" si="372"/>
        <v>9</v>
      </c>
      <c r="G6885" s="56" t="s">
        <v>12167</v>
      </c>
      <c r="H6885" s="56" t="s">
        <v>12168</v>
      </c>
      <c r="I6885" s="56" t="s">
        <v>12167</v>
      </c>
      <c r="J6885" s="57">
        <v>711429</v>
      </c>
      <c r="K6885" s="58" t="s">
        <v>11726</v>
      </c>
      <c r="L6885" s="57">
        <v>56914</v>
      </c>
      <c r="M6885" s="59">
        <f t="shared" si="370"/>
        <v>768343</v>
      </c>
      <c r="O6885" s="61"/>
      <c r="P6885">
        <f>+VLOOKUP(C6885,'Thanh toán '!M$9366:N$10360,2,0)</f>
        <v>768343</v>
      </c>
      <c r="Q6885" s="61">
        <f t="shared" si="373"/>
        <v>0</v>
      </c>
    </row>
    <row r="6886" spans="1:17" hidden="1" x14ac:dyDescent="0.3">
      <c r="A6886" s="43">
        <v>2023</v>
      </c>
      <c r="B6886" s="56" t="s">
        <v>23045</v>
      </c>
      <c r="C6886" s="19">
        <f t="shared" si="371"/>
        <v>54612</v>
      </c>
      <c r="D6886" s="56" t="s">
        <v>13350</v>
      </c>
      <c r="E6886" s="55">
        <v>45177</v>
      </c>
      <c r="F6886" s="18">
        <f t="shared" si="372"/>
        <v>9</v>
      </c>
      <c r="G6886" s="56" t="s">
        <v>12167</v>
      </c>
      <c r="H6886" s="56" t="s">
        <v>12168</v>
      </c>
      <c r="I6886" s="56" t="s">
        <v>12167</v>
      </c>
      <c r="J6886" s="57">
        <v>441000</v>
      </c>
      <c r="K6886" s="58" t="s">
        <v>11726</v>
      </c>
      <c r="L6886" s="57">
        <v>35280</v>
      </c>
      <c r="M6886" s="59">
        <f t="shared" si="370"/>
        <v>476280</v>
      </c>
      <c r="O6886" s="61"/>
      <c r="P6886">
        <f>+VLOOKUP(C6886,'Thanh toán '!M$9366:N$10360,2,0)</f>
        <v>476280</v>
      </c>
      <c r="Q6886" s="61">
        <f t="shared" si="373"/>
        <v>0</v>
      </c>
    </row>
    <row r="6887" spans="1:17" hidden="1" x14ac:dyDescent="0.3">
      <c r="A6887" s="43">
        <v>2023</v>
      </c>
      <c r="B6887" s="56" t="s">
        <v>23046</v>
      </c>
      <c r="C6887" s="19">
        <f t="shared" si="371"/>
        <v>54613</v>
      </c>
      <c r="D6887" s="56" t="s">
        <v>13350</v>
      </c>
      <c r="E6887" s="55">
        <v>45177</v>
      </c>
      <c r="F6887" s="18">
        <f t="shared" si="372"/>
        <v>9</v>
      </c>
      <c r="G6887" s="56" t="s">
        <v>12306</v>
      </c>
      <c r="H6887" s="56" t="s">
        <v>12307</v>
      </c>
      <c r="I6887" s="56" t="s">
        <v>12306</v>
      </c>
      <c r="J6887" s="57">
        <v>1783430</v>
      </c>
      <c r="K6887" s="58" t="s">
        <v>11726</v>
      </c>
      <c r="L6887" s="57">
        <v>142674</v>
      </c>
      <c r="M6887" s="59">
        <f t="shared" si="370"/>
        <v>1926104</v>
      </c>
      <c r="O6887" s="61"/>
      <c r="P6887">
        <f>+VLOOKUP(C6887,'Thanh toán '!M$9366:N$10360,2,0)</f>
        <v>1926104</v>
      </c>
      <c r="Q6887" s="61">
        <f t="shared" si="373"/>
        <v>0</v>
      </c>
    </row>
    <row r="6888" spans="1:17" hidden="1" x14ac:dyDescent="0.3">
      <c r="A6888" s="43">
        <v>2023</v>
      </c>
      <c r="B6888" s="56" t="s">
        <v>23047</v>
      </c>
      <c r="C6888" s="19">
        <f t="shared" si="371"/>
        <v>54614</v>
      </c>
      <c r="D6888" s="56" t="s">
        <v>13350</v>
      </c>
      <c r="E6888" s="55">
        <v>45177</v>
      </c>
      <c r="F6888" s="18">
        <f t="shared" si="372"/>
        <v>9</v>
      </c>
      <c r="G6888" s="56" t="s">
        <v>12318</v>
      </c>
      <c r="H6888" s="56" t="s">
        <v>12319</v>
      </c>
      <c r="I6888" s="56" t="s">
        <v>12318</v>
      </c>
      <c r="J6888" s="57">
        <v>882000</v>
      </c>
      <c r="K6888" s="58" t="s">
        <v>11726</v>
      </c>
      <c r="L6888" s="57">
        <v>70560</v>
      </c>
      <c r="M6888" s="59">
        <f t="shared" si="370"/>
        <v>952560</v>
      </c>
      <c r="O6888" s="61"/>
      <c r="P6888">
        <f>+VLOOKUP(C6888,'Thanh toán '!M$9366:N$10360,2,0)</f>
        <v>952560</v>
      </c>
      <c r="Q6888" s="61">
        <f t="shared" si="373"/>
        <v>0</v>
      </c>
    </row>
    <row r="6889" spans="1:17" hidden="1" x14ac:dyDescent="0.3">
      <c r="A6889" s="43">
        <v>2023</v>
      </c>
      <c r="B6889" s="56" t="s">
        <v>23048</v>
      </c>
      <c r="C6889" s="19">
        <f t="shared" si="371"/>
        <v>54615</v>
      </c>
      <c r="D6889" s="56" t="s">
        <v>13350</v>
      </c>
      <c r="E6889" s="55">
        <v>45177</v>
      </c>
      <c r="F6889" s="18">
        <f t="shared" si="372"/>
        <v>9</v>
      </c>
      <c r="G6889" s="56" t="s">
        <v>14939</v>
      </c>
      <c r="H6889" s="56" t="s">
        <v>12316</v>
      </c>
      <c r="I6889" s="56" t="s">
        <v>14939</v>
      </c>
      <c r="J6889" s="57">
        <v>441000</v>
      </c>
      <c r="K6889" s="58" t="s">
        <v>11726</v>
      </c>
      <c r="L6889" s="57">
        <v>35280</v>
      </c>
      <c r="M6889" s="59">
        <f t="shared" si="370"/>
        <v>476280</v>
      </c>
      <c r="O6889" s="61"/>
      <c r="P6889">
        <f>+VLOOKUP(C6889,'Thanh toán '!M$9366:N$10360,2,0)</f>
        <v>476280</v>
      </c>
      <c r="Q6889" s="61">
        <f t="shared" si="373"/>
        <v>0</v>
      </c>
    </row>
    <row r="6890" spans="1:17" hidden="1" x14ac:dyDescent="0.3">
      <c r="A6890" s="43">
        <v>2023</v>
      </c>
      <c r="B6890" s="56" t="s">
        <v>23049</v>
      </c>
      <c r="C6890" s="19">
        <f t="shared" si="371"/>
        <v>54616</v>
      </c>
      <c r="D6890" s="56" t="s">
        <v>13350</v>
      </c>
      <c r="E6890" s="55">
        <v>45177</v>
      </c>
      <c r="F6890" s="18">
        <f t="shared" si="372"/>
        <v>9</v>
      </c>
      <c r="G6890" s="56" t="s">
        <v>12306</v>
      </c>
      <c r="H6890" s="56" t="s">
        <v>12307</v>
      </c>
      <c r="I6890" s="56" t="s">
        <v>12306</v>
      </c>
      <c r="J6890" s="57">
        <v>501820</v>
      </c>
      <c r="K6890" s="58" t="s">
        <v>11726</v>
      </c>
      <c r="L6890" s="57">
        <v>40146</v>
      </c>
      <c r="M6890" s="59">
        <f t="shared" si="370"/>
        <v>541966</v>
      </c>
      <c r="O6890" s="61"/>
      <c r="P6890">
        <f>+VLOOKUP(C6890,'Thanh toán '!M$9366:N$10360,2,0)</f>
        <v>541966</v>
      </c>
      <c r="Q6890" s="61">
        <f t="shared" si="373"/>
        <v>0</v>
      </c>
    </row>
    <row r="6891" spans="1:17" hidden="1" x14ac:dyDescent="0.3">
      <c r="A6891" s="43">
        <v>2023</v>
      </c>
      <c r="B6891" s="56" t="s">
        <v>23050</v>
      </c>
      <c r="C6891" s="19">
        <f t="shared" si="371"/>
        <v>54617</v>
      </c>
      <c r="D6891" s="56" t="s">
        <v>13350</v>
      </c>
      <c r="E6891" s="55">
        <v>45177</v>
      </c>
      <c r="F6891" s="18">
        <f t="shared" si="372"/>
        <v>9</v>
      </c>
      <c r="G6891" s="56" t="s">
        <v>12890</v>
      </c>
      <c r="H6891" s="56" t="s">
        <v>12891</v>
      </c>
      <c r="I6891" s="56" t="s">
        <v>12890</v>
      </c>
      <c r="J6891" s="57">
        <v>1072991</v>
      </c>
      <c r="K6891" s="58" t="s">
        <v>11726</v>
      </c>
      <c r="L6891" s="57">
        <v>85839</v>
      </c>
      <c r="M6891" s="59">
        <f t="shared" si="370"/>
        <v>1158830</v>
      </c>
      <c r="O6891" s="61"/>
      <c r="P6891">
        <f>+VLOOKUP(C6891,'Thanh toán '!M$9366:N$10360,2,0)</f>
        <v>1158830</v>
      </c>
      <c r="Q6891" s="61">
        <f t="shared" si="373"/>
        <v>0</v>
      </c>
    </row>
    <row r="6892" spans="1:17" hidden="1" x14ac:dyDescent="0.3">
      <c r="A6892" s="43">
        <v>2023</v>
      </c>
      <c r="B6892" s="56" t="s">
        <v>23051</v>
      </c>
      <c r="C6892" s="19">
        <f t="shared" si="371"/>
        <v>54618</v>
      </c>
      <c r="D6892" s="56" t="s">
        <v>13350</v>
      </c>
      <c r="E6892" s="55">
        <v>45177</v>
      </c>
      <c r="F6892" s="18">
        <f t="shared" si="372"/>
        <v>9</v>
      </c>
      <c r="G6892" s="56" t="s">
        <v>12890</v>
      </c>
      <c r="H6892" s="56" t="s">
        <v>12891</v>
      </c>
      <c r="I6892" s="56" t="s">
        <v>12890</v>
      </c>
      <c r="J6892" s="57">
        <v>352464</v>
      </c>
      <c r="K6892" s="58" t="s">
        <v>11726</v>
      </c>
      <c r="L6892" s="57">
        <v>28197</v>
      </c>
      <c r="M6892" s="59">
        <f t="shared" si="370"/>
        <v>380661</v>
      </c>
      <c r="O6892" s="61"/>
      <c r="P6892">
        <f>+VLOOKUP(C6892,'Thanh toán '!M$9366:N$10360,2,0)</f>
        <v>380661</v>
      </c>
      <c r="Q6892" s="61">
        <f t="shared" si="373"/>
        <v>0</v>
      </c>
    </row>
    <row r="6893" spans="1:17" hidden="1" x14ac:dyDescent="0.3">
      <c r="A6893" s="43">
        <v>2023</v>
      </c>
      <c r="B6893" s="56" t="s">
        <v>23052</v>
      </c>
      <c r="C6893" s="19">
        <f t="shared" si="371"/>
        <v>54619</v>
      </c>
      <c r="D6893" s="56" t="s">
        <v>13350</v>
      </c>
      <c r="E6893" s="55">
        <v>45177</v>
      </c>
      <c r="F6893" s="18">
        <f t="shared" si="372"/>
        <v>9</v>
      </c>
      <c r="G6893" s="56" t="s">
        <v>12167</v>
      </c>
      <c r="H6893" s="56" t="s">
        <v>12168</v>
      </c>
      <c r="I6893" s="56" t="s">
        <v>12167</v>
      </c>
      <c r="J6893" s="57">
        <v>555290</v>
      </c>
      <c r="K6893" s="58" t="s">
        <v>11726</v>
      </c>
      <c r="L6893" s="57">
        <v>44423</v>
      </c>
      <c r="M6893" s="59">
        <f t="shared" si="370"/>
        <v>599713</v>
      </c>
      <c r="O6893" s="61"/>
      <c r="P6893">
        <f>+VLOOKUP(C6893,'Thanh toán '!M$9366:N$10360,2,0)</f>
        <v>599713</v>
      </c>
      <c r="Q6893" s="61">
        <f t="shared" si="373"/>
        <v>0</v>
      </c>
    </row>
    <row r="6894" spans="1:17" hidden="1" x14ac:dyDescent="0.3">
      <c r="A6894" s="43">
        <v>2023</v>
      </c>
      <c r="B6894" s="56" t="s">
        <v>23053</v>
      </c>
      <c r="C6894" s="19">
        <f t="shared" si="371"/>
        <v>54621</v>
      </c>
      <c r="D6894" s="56" t="s">
        <v>13350</v>
      </c>
      <c r="E6894" s="55">
        <v>45177</v>
      </c>
      <c r="F6894" s="18">
        <f t="shared" si="372"/>
        <v>9</v>
      </c>
      <c r="G6894" s="56" t="s">
        <v>11799</v>
      </c>
      <c r="H6894" s="56" t="s">
        <v>11725</v>
      </c>
      <c r="I6894" s="56" t="s">
        <v>13493</v>
      </c>
      <c r="J6894" s="57">
        <v>250910</v>
      </c>
      <c r="K6894" s="58" t="s">
        <v>11726</v>
      </c>
      <c r="L6894" s="57">
        <v>20073</v>
      </c>
      <c r="M6894" s="59">
        <f t="shared" si="370"/>
        <v>270983</v>
      </c>
      <c r="O6894" s="61"/>
      <c r="P6894">
        <f>+VLOOKUP(C6894,'Thanh toán '!M$9366:N$10360,2,0)</f>
        <v>270983</v>
      </c>
      <c r="Q6894" s="61">
        <f t="shared" si="373"/>
        <v>0</v>
      </c>
    </row>
    <row r="6895" spans="1:17" hidden="1" x14ac:dyDescent="0.3">
      <c r="A6895" s="43">
        <v>2023</v>
      </c>
      <c r="B6895" s="56" t="s">
        <v>23054</v>
      </c>
      <c r="C6895" s="19">
        <f t="shared" si="371"/>
        <v>54623</v>
      </c>
      <c r="D6895" s="56" t="s">
        <v>13350</v>
      </c>
      <c r="E6895" s="55">
        <v>45177</v>
      </c>
      <c r="F6895" s="18">
        <f t="shared" si="372"/>
        <v>9</v>
      </c>
      <c r="G6895" s="56" t="s">
        <v>12360</v>
      </c>
      <c r="H6895" s="56" t="s">
        <v>12361</v>
      </c>
      <c r="I6895" s="56" t="s">
        <v>12360</v>
      </c>
      <c r="J6895" s="57">
        <v>2252085</v>
      </c>
      <c r="K6895" s="58" t="s">
        <v>11726</v>
      </c>
      <c r="L6895" s="57">
        <v>180167</v>
      </c>
      <c r="M6895" s="59">
        <f t="shared" si="370"/>
        <v>2432252</v>
      </c>
      <c r="O6895" s="61"/>
      <c r="P6895">
        <f>+VLOOKUP(C6895,'Thanh toán '!M$9366:N$10360,2,0)</f>
        <v>2432252</v>
      </c>
      <c r="Q6895" s="61">
        <f t="shared" si="373"/>
        <v>0</v>
      </c>
    </row>
    <row r="6896" spans="1:17" hidden="1" x14ac:dyDescent="0.3">
      <c r="A6896" s="43">
        <v>2023</v>
      </c>
      <c r="B6896" s="56" t="s">
        <v>23055</v>
      </c>
      <c r="C6896" s="19">
        <f t="shared" si="371"/>
        <v>54624</v>
      </c>
      <c r="D6896" s="56" t="s">
        <v>13350</v>
      </c>
      <c r="E6896" s="55">
        <v>45177</v>
      </c>
      <c r="F6896" s="18">
        <f t="shared" si="372"/>
        <v>9</v>
      </c>
      <c r="G6896" s="56" t="s">
        <v>12363</v>
      </c>
      <c r="H6896" s="56" t="s">
        <v>12364</v>
      </c>
      <c r="I6896" s="56" t="s">
        <v>12363</v>
      </c>
      <c r="J6896" s="57">
        <v>2221160</v>
      </c>
      <c r="K6896" s="58" t="s">
        <v>11726</v>
      </c>
      <c r="L6896" s="57">
        <v>177693</v>
      </c>
      <c r="M6896" s="59">
        <f t="shared" si="370"/>
        <v>2398853</v>
      </c>
      <c r="O6896" s="61"/>
      <c r="P6896">
        <f>+VLOOKUP(C6896,'Thanh toán '!M$9366:N$10360,2,0)</f>
        <v>2398853</v>
      </c>
      <c r="Q6896" s="61">
        <f t="shared" si="373"/>
        <v>0</v>
      </c>
    </row>
    <row r="6897" spans="1:17" hidden="1" x14ac:dyDescent="0.3">
      <c r="A6897" s="43">
        <v>2023</v>
      </c>
      <c r="B6897" s="56" t="s">
        <v>23056</v>
      </c>
      <c r="C6897" s="19">
        <f t="shared" si="371"/>
        <v>54665</v>
      </c>
      <c r="D6897" s="56" t="s">
        <v>13350</v>
      </c>
      <c r="E6897" s="55">
        <v>45178</v>
      </c>
      <c r="F6897" s="18">
        <f t="shared" si="372"/>
        <v>9</v>
      </c>
      <c r="G6897" s="56" t="s">
        <v>11799</v>
      </c>
      <c r="H6897" s="56" t="s">
        <v>11725</v>
      </c>
      <c r="I6897" s="56" t="s">
        <v>13688</v>
      </c>
      <c r="J6897" s="57">
        <v>450715</v>
      </c>
      <c r="K6897" s="58" t="s">
        <v>11726</v>
      </c>
      <c r="L6897" s="57">
        <v>36057</v>
      </c>
      <c r="M6897" s="59">
        <f t="shared" si="370"/>
        <v>486772</v>
      </c>
      <c r="O6897" s="61"/>
      <c r="P6897">
        <f>+VLOOKUP(C6897,'Thanh toán '!M$9366:N$10360,2,0)</f>
        <v>486772</v>
      </c>
      <c r="Q6897" s="61">
        <f t="shared" si="373"/>
        <v>0</v>
      </c>
    </row>
    <row r="6898" spans="1:17" hidden="1" x14ac:dyDescent="0.3">
      <c r="A6898" s="43">
        <v>2023</v>
      </c>
      <c r="B6898" s="56" t="s">
        <v>23057</v>
      </c>
      <c r="C6898" s="19">
        <f t="shared" si="371"/>
        <v>54666</v>
      </c>
      <c r="D6898" s="56" t="s">
        <v>13350</v>
      </c>
      <c r="E6898" s="55">
        <v>45178</v>
      </c>
      <c r="F6898" s="18">
        <f t="shared" si="372"/>
        <v>9</v>
      </c>
      <c r="G6898" s="56" t="s">
        <v>11799</v>
      </c>
      <c r="H6898" s="56" t="s">
        <v>11725</v>
      </c>
      <c r="I6898" s="56" t="s">
        <v>19684</v>
      </c>
      <c r="J6898" s="57">
        <v>800693</v>
      </c>
      <c r="K6898" s="58" t="s">
        <v>11726</v>
      </c>
      <c r="L6898" s="57">
        <v>64055</v>
      </c>
      <c r="M6898" s="59">
        <f t="shared" si="370"/>
        <v>864748</v>
      </c>
      <c r="O6898" s="61"/>
      <c r="P6898">
        <f>+VLOOKUP(C6898,'Thanh toán '!M$9366:N$10360,2,0)</f>
        <v>864748</v>
      </c>
      <c r="Q6898" s="61">
        <f t="shared" si="373"/>
        <v>0</v>
      </c>
    </row>
    <row r="6899" spans="1:17" hidden="1" x14ac:dyDescent="0.3">
      <c r="A6899" s="43">
        <v>2023</v>
      </c>
      <c r="B6899" s="56" t="s">
        <v>23058</v>
      </c>
      <c r="C6899" s="19">
        <f t="shared" si="371"/>
        <v>54667</v>
      </c>
      <c r="D6899" s="56" t="s">
        <v>13350</v>
      </c>
      <c r="E6899" s="55">
        <v>45178</v>
      </c>
      <c r="F6899" s="18">
        <f t="shared" si="372"/>
        <v>9</v>
      </c>
      <c r="G6899" s="56" t="s">
        <v>11799</v>
      </c>
      <c r="H6899" s="56" t="s">
        <v>11725</v>
      </c>
      <c r="I6899" s="56" t="s">
        <v>13694</v>
      </c>
      <c r="J6899" s="57">
        <v>1281915</v>
      </c>
      <c r="K6899" s="58" t="s">
        <v>11726</v>
      </c>
      <c r="L6899" s="57">
        <v>102553</v>
      </c>
      <c r="M6899" s="59">
        <f t="shared" si="370"/>
        <v>1384468</v>
      </c>
      <c r="O6899" s="61"/>
      <c r="P6899">
        <f>+VLOOKUP(C6899,'Thanh toán '!M$9366:N$10360,2,0)</f>
        <v>1384468</v>
      </c>
      <c r="Q6899" s="61">
        <f t="shared" si="373"/>
        <v>0</v>
      </c>
    </row>
    <row r="6900" spans="1:17" hidden="1" x14ac:dyDescent="0.3">
      <c r="A6900" s="43">
        <v>2023</v>
      </c>
      <c r="B6900" s="56" t="s">
        <v>23059</v>
      </c>
      <c r="C6900" s="19">
        <f t="shared" si="371"/>
        <v>54668</v>
      </c>
      <c r="D6900" s="56" t="s">
        <v>13350</v>
      </c>
      <c r="E6900" s="55">
        <v>45178</v>
      </c>
      <c r="F6900" s="18">
        <f t="shared" si="372"/>
        <v>9</v>
      </c>
      <c r="G6900" s="56" t="s">
        <v>11799</v>
      </c>
      <c r="H6900" s="56" t="s">
        <v>11725</v>
      </c>
      <c r="I6900" s="56" t="s">
        <v>13692</v>
      </c>
      <c r="J6900" s="57">
        <v>922445</v>
      </c>
      <c r="K6900" s="58" t="s">
        <v>11726</v>
      </c>
      <c r="L6900" s="57">
        <v>73796</v>
      </c>
      <c r="M6900" s="59">
        <f t="shared" ref="M6900:M6963" si="374">+L6900+J6900</f>
        <v>996241</v>
      </c>
      <c r="O6900" s="61"/>
      <c r="P6900">
        <f>+VLOOKUP(C6900,'Thanh toán '!M$9366:N$10360,2,0)</f>
        <v>996241</v>
      </c>
      <c r="Q6900" s="61">
        <f t="shared" si="373"/>
        <v>0</v>
      </c>
    </row>
    <row r="6901" spans="1:17" hidden="1" x14ac:dyDescent="0.3">
      <c r="A6901" s="43">
        <v>2023</v>
      </c>
      <c r="B6901" s="56" t="s">
        <v>23060</v>
      </c>
      <c r="C6901" s="19">
        <f t="shared" si="371"/>
        <v>54669</v>
      </c>
      <c r="D6901" s="56" t="s">
        <v>13350</v>
      </c>
      <c r="E6901" s="55">
        <v>45178</v>
      </c>
      <c r="F6901" s="18">
        <f t="shared" si="372"/>
        <v>9</v>
      </c>
      <c r="G6901" s="56" t="s">
        <v>11799</v>
      </c>
      <c r="H6901" s="56" t="s">
        <v>11725</v>
      </c>
      <c r="I6901" s="56" t="s">
        <v>13700</v>
      </c>
      <c r="J6901" s="57">
        <v>1544121</v>
      </c>
      <c r="K6901" s="58" t="s">
        <v>11726</v>
      </c>
      <c r="L6901" s="57">
        <v>123530</v>
      </c>
      <c r="M6901" s="59">
        <f t="shared" si="374"/>
        <v>1667651</v>
      </c>
      <c r="O6901" s="61"/>
      <c r="P6901">
        <f>+VLOOKUP(C6901,'Thanh toán '!M$9366:N$10360,2,0)</f>
        <v>1667651</v>
      </c>
      <c r="Q6901" s="61">
        <f t="shared" si="373"/>
        <v>0</v>
      </c>
    </row>
    <row r="6902" spans="1:17" hidden="1" x14ac:dyDescent="0.3">
      <c r="A6902" s="43">
        <v>2023</v>
      </c>
      <c r="B6902" s="56" t="s">
        <v>23061</v>
      </c>
      <c r="C6902" s="19">
        <f t="shared" si="371"/>
        <v>54670</v>
      </c>
      <c r="D6902" s="56" t="s">
        <v>13350</v>
      </c>
      <c r="E6902" s="55">
        <v>45178</v>
      </c>
      <c r="F6902" s="18">
        <f t="shared" si="372"/>
        <v>9</v>
      </c>
      <c r="G6902" s="56" t="s">
        <v>11799</v>
      </c>
      <c r="H6902" s="56" t="s">
        <v>11725</v>
      </c>
      <c r="I6902" s="56" t="s">
        <v>13682</v>
      </c>
      <c r="J6902" s="57">
        <v>1923379</v>
      </c>
      <c r="K6902" s="58" t="s">
        <v>11726</v>
      </c>
      <c r="L6902" s="57">
        <v>153870</v>
      </c>
      <c r="M6902" s="59">
        <f t="shared" si="374"/>
        <v>2077249</v>
      </c>
      <c r="O6902" s="61"/>
      <c r="P6902">
        <f>+VLOOKUP(C6902,'Thanh toán '!M$9366:N$10360,2,0)</f>
        <v>2077249</v>
      </c>
      <c r="Q6902" s="61">
        <f t="shared" si="373"/>
        <v>0</v>
      </c>
    </row>
    <row r="6903" spans="1:17" hidden="1" x14ac:dyDescent="0.3">
      <c r="A6903" s="43">
        <v>2023</v>
      </c>
      <c r="B6903" s="56" t="s">
        <v>23062</v>
      </c>
      <c r="C6903" s="19">
        <f t="shared" si="371"/>
        <v>54671</v>
      </c>
      <c r="D6903" s="56" t="s">
        <v>13350</v>
      </c>
      <c r="E6903" s="55">
        <v>45178</v>
      </c>
      <c r="F6903" s="18">
        <f t="shared" si="372"/>
        <v>9</v>
      </c>
      <c r="G6903" s="56" t="s">
        <v>11799</v>
      </c>
      <c r="H6903" s="56" t="s">
        <v>11725</v>
      </c>
      <c r="I6903" s="56" t="s">
        <v>13690</v>
      </c>
      <c r="J6903" s="57">
        <v>1889025</v>
      </c>
      <c r="K6903" s="58" t="s">
        <v>11726</v>
      </c>
      <c r="L6903" s="57">
        <v>151122</v>
      </c>
      <c r="M6903" s="59">
        <f t="shared" si="374"/>
        <v>2040147</v>
      </c>
      <c r="O6903" s="61"/>
      <c r="P6903">
        <f>+VLOOKUP(C6903,'Thanh toán '!M$9366:N$10360,2,0)</f>
        <v>2040147</v>
      </c>
      <c r="Q6903" s="61">
        <f t="shared" si="373"/>
        <v>0</v>
      </c>
    </row>
    <row r="6904" spans="1:17" hidden="1" x14ac:dyDescent="0.3">
      <c r="A6904" s="43">
        <v>2023</v>
      </c>
      <c r="B6904" s="56" t="s">
        <v>23063</v>
      </c>
      <c r="C6904" s="19">
        <f t="shared" si="371"/>
        <v>54672</v>
      </c>
      <c r="D6904" s="56" t="s">
        <v>13350</v>
      </c>
      <c r="E6904" s="55">
        <v>45178</v>
      </c>
      <c r="F6904" s="18">
        <f t="shared" si="372"/>
        <v>9</v>
      </c>
      <c r="G6904" s="56" t="s">
        <v>11799</v>
      </c>
      <c r="H6904" s="56" t="s">
        <v>11725</v>
      </c>
      <c r="I6904" s="56" t="s">
        <v>14513</v>
      </c>
      <c r="J6904" s="57">
        <v>759742</v>
      </c>
      <c r="K6904" s="58" t="s">
        <v>11726</v>
      </c>
      <c r="L6904" s="57">
        <v>60779</v>
      </c>
      <c r="M6904" s="59">
        <f t="shared" si="374"/>
        <v>820521</v>
      </c>
      <c r="O6904" s="61"/>
      <c r="P6904">
        <f>+VLOOKUP(C6904,'Thanh toán '!M$9366:N$10360,2,0)</f>
        <v>820521</v>
      </c>
      <c r="Q6904" s="61">
        <f t="shared" si="373"/>
        <v>0</v>
      </c>
    </row>
    <row r="6905" spans="1:17" hidden="1" x14ac:dyDescent="0.3">
      <c r="A6905" s="43">
        <v>2023</v>
      </c>
      <c r="B6905" s="56" t="s">
        <v>23064</v>
      </c>
      <c r="C6905" s="19">
        <f t="shared" si="371"/>
        <v>54674</v>
      </c>
      <c r="D6905" s="56" t="s">
        <v>13350</v>
      </c>
      <c r="E6905" s="55">
        <v>45178</v>
      </c>
      <c r="F6905" s="18">
        <f t="shared" si="372"/>
        <v>9</v>
      </c>
      <c r="G6905" s="56" t="s">
        <v>11799</v>
      </c>
      <c r="H6905" s="56" t="s">
        <v>11725</v>
      </c>
      <c r="I6905" s="56" t="s">
        <v>14599</v>
      </c>
      <c r="J6905" s="57">
        <v>442409</v>
      </c>
      <c r="K6905" s="58" t="s">
        <v>11726</v>
      </c>
      <c r="L6905" s="57">
        <v>35393</v>
      </c>
      <c r="M6905" s="59">
        <f t="shared" si="374"/>
        <v>477802</v>
      </c>
      <c r="O6905" s="61"/>
      <c r="P6905">
        <f>+VLOOKUP(C6905,'Thanh toán '!M$9366:N$10360,2,0)</f>
        <v>477802</v>
      </c>
      <c r="Q6905" s="61">
        <f t="shared" si="373"/>
        <v>0</v>
      </c>
    </row>
    <row r="6906" spans="1:17" hidden="1" x14ac:dyDescent="0.3">
      <c r="A6906" s="43">
        <v>2023</v>
      </c>
      <c r="B6906" s="56" t="s">
        <v>23065</v>
      </c>
      <c r="C6906" s="19">
        <f t="shared" si="371"/>
        <v>54676</v>
      </c>
      <c r="D6906" s="56" t="s">
        <v>13350</v>
      </c>
      <c r="E6906" s="55">
        <v>45178</v>
      </c>
      <c r="F6906" s="18">
        <f t="shared" si="372"/>
        <v>9</v>
      </c>
      <c r="G6906" s="56" t="s">
        <v>11799</v>
      </c>
      <c r="H6906" s="56" t="s">
        <v>11725</v>
      </c>
      <c r="I6906" s="56" t="s">
        <v>14355</v>
      </c>
      <c r="J6906" s="57">
        <v>333174</v>
      </c>
      <c r="K6906" s="58" t="s">
        <v>11726</v>
      </c>
      <c r="L6906" s="57">
        <v>26654</v>
      </c>
      <c r="M6906" s="59">
        <f t="shared" si="374"/>
        <v>359828</v>
      </c>
      <c r="O6906" s="61"/>
      <c r="P6906">
        <f>+VLOOKUP(C6906,'Thanh toán '!M$9366:N$10360,2,0)</f>
        <v>359828</v>
      </c>
      <c r="Q6906" s="61">
        <f t="shared" si="373"/>
        <v>0</v>
      </c>
    </row>
    <row r="6907" spans="1:17" hidden="1" x14ac:dyDescent="0.3">
      <c r="A6907" s="43">
        <v>2023</v>
      </c>
      <c r="B6907" s="56" t="s">
        <v>23066</v>
      </c>
      <c r="C6907" s="19">
        <f t="shared" si="371"/>
        <v>54678</v>
      </c>
      <c r="D6907" s="56" t="s">
        <v>13350</v>
      </c>
      <c r="E6907" s="55">
        <v>45178</v>
      </c>
      <c r="F6907" s="18">
        <f t="shared" si="372"/>
        <v>9</v>
      </c>
      <c r="G6907" s="56" t="s">
        <v>11799</v>
      </c>
      <c r="H6907" s="56" t="s">
        <v>11725</v>
      </c>
      <c r="I6907" s="56" t="s">
        <v>13352</v>
      </c>
      <c r="J6907" s="57">
        <v>1280277</v>
      </c>
      <c r="K6907" s="58" t="s">
        <v>11726</v>
      </c>
      <c r="L6907" s="57">
        <v>102422</v>
      </c>
      <c r="M6907" s="59">
        <f t="shared" si="374"/>
        <v>1382699</v>
      </c>
      <c r="O6907" s="61"/>
      <c r="P6907">
        <f>+VLOOKUP(C6907,'Thanh toán '!M$9366:N$10360,2,0)</f>
        <v>1382699</v>
      </c>
      <c r="Q6907" s="61">
        <f t="shared" si="373"/>
        <v>0</v>
      </c>
    </row>
    <row r="6908" spans="1:17" hidden="1" x14ac:dyDescent="0.3">
      <c r="A6908" s="43">
        <v>2023</v>
      </c>
      <c r="B6908" s="56" t="s">
        <v>23067</v>
      </c>
      <c r="C6908" s="19">
        <f t="shared" si="371"/>
        <v>54680</v>
      </c>
      <c r="D6908" s="56" t="s">
        <v>13350</v>
      </c>
      <c r="E6908" s="55">
        <v>45178</v>
      </c>
      <c r="F6908" s="18">
        <f t="shared" si="372"/>
        <v>9</v>
      </c>
      <c r="G6908" s="56" t="s">
        <v>11799</v>
      </c>
      <c r="H6908" s="56" t="s">
        <v>11725</v>
      </c>
      <c r="I6908" s="56" t="s">
        <v>13913</v>
      </c>
      <c r="J6908" s="57">
        <v>1408026</v>
      </c>
      <c r="K6908" s="58" t="s">
        <v>11726</v>
      </c>
      <c r="L6908" s="57">
        <v>112642</v>
      </c>
      <c r="M6908" s="59">
        <f t="shared" si="374"/>
        <v>1520668</v>
      </c>
      <c r="O6908" s="61"/>
      <c r="P6908">
        <f>+VLOOKUP(C6908,'Thanh toán '!M$9366:N$10360,2,0)</f>
        <v>1520668</v>
      </c>
      <c r="Q6908" s="61">
        <f t="shared" si="373"/>
        <v>0</v>
      </c>
    </row>
    <row r="6909" spans="1:17" hidden="1" x14ac:dyDescent="0.3">
      <c r="A6909" s="43">
        <v>2023</v>
      </c>
      <c r="B6909" s="56" t="s">
        <v>23068</v>
      </c>
      <c r="C6909" s="19">
        <f t="shared" si="371"/>
        <v>54681</v>
      </c>
      <c r="D6909" s="56" t="s">
        <v>13350</v>
      </c>
      <c r="E6909" s="55">
        <v>45178</v>
      </c>
      <c r="F6909" s="18">
        <f t="shared" si="372"/>
        <v>9</v>
      </c>
      <c r="G6909" s="56" t="s">
        <v>11799</v>
      </c>
      <c r="H6909" s="56" t="s">
        <v>11725</v>
      </c>
      <c r="I6909" s="56" t="s">
        <v>13885</v>
      </c>
      <c r="J6909" s="57">
        <v>555290</v>
      </c>
      <c r="K6909" s="58" t="s">
        <v>11726</v>
      </c>
      <c r="L6909" s="57">
        <v>44423</v>
      </c>
      <c r="M6909" s="59">
        <f t="shared" si="374"/>
        <v>599713</v>
      </c>
      <c r="O6909" s="61"/>
      <c r="P6909">
        <f>+VLOOKUP(C6909,'Thanh toán '!M$9366:N$10360,2,0)</f>
        <v>599713</v>
      </c>
      <c r="Q6909" s="61">
        <f t="shared" si="373"/>
        <v>0</v>
      </c>
    </row>
    <row r="6910" spans="1:17" hidden="1" x14ac:dyDescent="0.3">
      <c r="A6910" s="43">
        <v>2023</v>
      </c>
      <c r="B6910" s="56" t="s">
        <v>23069</v>
      </c>
      <c r="C6910" s="19">
        <f t="shared" si="371"/>
        <v>54682</v>
      </c>
      <c r="D6910" s="56" t="s">
        <v>13350</v>
      </c>
      <c r="E6910" s="55">
        <v>45178</v>
      </c>
      <c r="F6910" s="18">
        <f t="shared" si="372"/>
        <v>9</v>
      </c>
      <c r="G6910" s="56" t="s">
        <v>11799</v>
      </c>
      <c r="H6910" s="56" t="s">
        <v>11725</v>
      </c>
      <c r="I6910" s="56" t="s">
        <v>13997</v>
      </c>
      <c r="J6910" s="57">
        <v>150546</v>
      </c>
      <c r="K6910" s="58" t="s">
        <v>11726</v>
      </c>
      <c r="L6910" s="57">
        <v>12044</v>
      </c>
      <c r="M6910" s="59">
        <f t="shared" si="374"/>
        <v>162590</v>
      </c>
      <c r="O6910" s="61"/>
      <c r="P6910">
        <f>+VLOOKUP(C6910,'Thanh toán '!M$9366:N$10360,2,0)</f>
        <v>162590</v>
      </c>
      <c r="Q6910" s="61">
        <f t="shared" si="373"/>
        <v>0</v>
      </c>
    </row>
    <row r="6911" spans="1:17" hidden="1" x14ac:dyDescent="0.3">
      <c r="A6911" s="43">
        <v>2023</v>
      </c>
      <c r="B6911" s="56" t="s">
        <v>23070</v>
      </c>
      <c r="C6911" s="19">
        <f t="shared" si="371"/>
        <v>54683</v>
      </c>
      <c r="D6911" s="56" t="s">
        <v>13350</v>
      </c>
      <c r="E6911" s="55">
        <v>45178</v>
      </c>
      <c r="F6911" s="18">
        <f t="shared" si="372"/>
        <v>9</v>
      </c>
      <c r="G6911" s="56" t="s">
        <v>11799</v>
      </c>
      <c r="H6911" s="56" t="s">
        <v>11725</v>
      </c>
      <c r="I6911" s="56" t="s">
        <v>13432</v>
      </c>
      <c r="J6911" s="57">
        <v>370839</v>
      </c>
      <c r="K6911" s="58" t="s">
        <v>11726</v>
      </c>
      <c r="L6911" s="57">
        <v>29667</v>
      </c>
      <c r="M6911" s="59">
        <f t="shared" si="374"/>
        <v>400506</v>
      </c>
      <c r="O6911" s="61"/>
      <c r="P6911">
        <f>+VLOOKUP(C6911,'Thanh toán '!M$9366:N$10360,2,0)</f>
        <v>400506</v>
      </c>
      <c r="Q6911" s="61">
        <f t="shared" si="373"/>
        <v>0</v>
      </c>
    </row>
    <row r="6912" spans="1:17" hidden="1" x14ac:dyDescent="0.3">
      <c r="A6912" s="43">
        <v>2023</v>
      </c>
      <c r="B6912" s="56" t="s">
        <v>23071</v>
      </c>
      <c r="C6912" s="19">
        <f t="shared" si="371"/>
        <v>54684</v>
      </c>
      <c r="D6912" s="56" t="s">
        <v>13350</v>
      </c>
      <c r="E6912" s="55">
        <v>45178</v>
      </c>
      <c r="F6912" s="18">
        <f t="shared" si="372"/>
        <v>9</v>
      </c>
      <c r="G6912" s="56" t="s">
        <v>11799</v>
      </c>
      <c r="H6912" s="56" t="s">
        <v>11725</v>
      </c>
      <c r="I6912" s="56" t="s">
        <v>14244</v>
      </c>
      <c r="J6912" s="57">
        <v>1016400</v>
      </c>
      <c r="K6912" s="58" t="s">
        <v>11726</v>
      </c>
      <c r="L6912" s="57">
        <v>81312</v>
      </c>
      <c r="M6912" s="59">
        <f t="shared" si="374"/>
        <v>1097712</v>
      </c>
      <c r="O6912" s="61"/>
      <c r="P6912">
        <f>+VLOOKUP(C6912,'Thanh toán '!M$9366:N$10360,2,0)</f>
        <v>1097712</v>
      </c>
      <c r="Q6912" s="61">
        <f t="shared" si="373"/>
        <v>0</v>
      </c>
    </row>
    <row r="6913" spans="1:17" hidden="1" x14ac:dyDescent="0.3">
      <c r="A6913" s="43">
        <v>2023</v>
      </c>
      <c r="B6913" s="56" t="s">
        <v>23072</v>
      </c>
      <c r="C6913" s="19">
        <f t="shared" si="371"/>
        <v>54686</v>
      </c>
      <c r="D6913" s="56" t="s">
        <v>13350</v>
      </c>
      <c r="E6913" s="55">
        <v>45178</v>
      </c>
      <c r="F6913" s="18">
        <f t="shared" si="372"/>
        <v>9</v>
      </c>
      <c r="G6913" s="56" t="s">
        <v>12448</v>
      </c>
      <c r="H6913" s="56" t="s">
        <v>12449</v>
      </c>
      <c r="I6913" s="56" t="s">
        <v>12448</v>
      </c>
      <c r="J6913" s="57">
        <v>1644350</v>
      </c>
      <c r="K6913" s="58" t="s">
        <v>11726</v>
      </c>
      <c r="L6913" s="57">
        <v>131548</v>
      </c>
      <c r="M6913" s="59">
        <f t="shared" si="374"/>
        <v>1775898</v>
      </c>
      <c r="O6913" s="61"/>
      <c r="P6913">
        <f>+VLOOKUP(C6913,'Thanh toán '!M$9366:N$10360,2,0)</f>
        <v>1775898</v>
      </c>
      <c r="Q6913" s="61">
        <f t="shared" si="373"/>
        <v>0</v>
      </c>
    </row>
    <row r="6914" spans="1:17" hidden="1" x14ac:dyDescent="0.3">
      <c r="A6914" s="43">
        <v>2023</v>
      </c>
      <c r="B6914" s="56" t="s">
        <v>23073</v>
      </c>
      <c r="C6914" s="19">
        <f t="shared" si="371"/>
        <v>54687</v>
      </c>
      <c r="D6914" s="56" t="s">
        <v>13350</v>
      </c>
      <c r="E6914" s="55">
        <v>45178</v>
      </c>
      <c r="F6914" s="18">
        <f t="shared" si="372"/>
        <v>9</v>
      </c>
      <c r="G6914" s="56" t="s">
        <v>12448</v>
      </c>
      <c r="H6914" s="56" t="s">
        <v>12449</v>
      </c>
      <c r="I6914" s="56" t="s">
        <v>12448</v>
      </c>
      <c r="J6914" s="57">
        <v>441000</v>
      </c>
      <c r="K6914" s="58" t="s">
        <v>11726</v>
      </c>
      <c r="L6914" s="57">
        <v>35280</v>
      </c>
      <c r="M6914" s="59">
        <f t="shared" si="374"/>
        <v>476280</v>
      </c>
      <c r="O6914" s="61"/>
      <c r="P6914">
        <f>+VLOOKUP(C6914,'Thanh toán '!M$9366:N$10360,2,0)</f>
        <v>476280</v>
      </c>
      <c r="Q6914" s="61">
        <f t="shared" si="373"/>
        <v>0</v>
      </c>
    </row>
    <row r="6915" spans="1:17" hidden="1" x14ac:dyDescent="0.3">
      <c r="A6915" s="43">
        <v>2023</v>
      </c>
      <c r="B6915" s="56" t="s">
        <v>23074</v>
      </c>
      <c r="C6915" s="19">
        <f t="shared" si="371"/>
        <v>54688</v>
      </c>
      <c r="D6915" s="56" t="s">
        <v>13350</v>
      </c>
      <c r="E6915" s="55">
        <v>45178</v>
      </c>
      <c r="F6915" s="18">
        <f t="shared" si="372"/>
        <v>9</v>
      </c>
      <c r="G6915" s="56" t="s">
        <v>12026</v>
      </c>
      <c r="H6915" s="56" t="s">
        <v>12027</v>
      </c>
      <c r="I6915" s="56" t="s">
        <v>13947</v>
      </c>
      <c r="J6915" s="57">
        <v>354750</v>
      </c>
      <c r="K6915" s="58" t="s">
        <v>11726</v>
      </c>
      <c r="L6915" s="57">
        <v>28380</v>
      </c>
      <c r="M6915" s="59">
        <f t="shared" si="374"/>
        <v>383130</v>
      </c>
      <c r="O6915" s="61"/>
      <c r="P6915">
        <f>+VLOOKUP(C6915,'Thanh toán '!M$9366:N$10360,2,0)</f>
        <v>383130</v>
      </c>
      <c r="Q6915" s="61">
        <f t="shared" si="373"/>
        <v>0</v>
      </c>
    </row>
    <row r="6916" spans="1:17" hidden="1" x14ac:dyDescent="0.3">
      <c r="A6916" s="43">
        <v>2023</v>
      </c>
      <c r="B6916" s="56" t="s">
        <v>23075</v>
      </c>
      <c r="C6916" s="19">
        <f t="shared" si="371"/>
        <v>54689</v>
      </c>
      <c r="D6916" s="56" t="s">
        <v>13350</v>
      </c>
      <c r="E6916" s="55">
        <v>45178</v>
      </c>
      <c r="F6916" s="18">
        <f t="shared" si="372"/>
        <v>9</v>
      </c>
      <c r="G6916" s="56" t="s">
        <v>11799</v>
      </c>
      <c r="H6916" s="56" t="s">
        <v>11725</v>
      </c>
      <c r="I6916" s="56" t="s">
        <v>13617</v>
      </c>
      <c r="J6916" s="57">
        <v>738405</v>
      </c>
      <c r="K6916" s="58" t="s">
        <v>11726</v>
      </c>
      <c r="L6916" s="57">
        <v>59072</v>
      </c>
      <c r="M6916" s="59">
        <f t="shared" si="374"/>
        <v>797477</v>
      </c>
      <c r="O6916" s="61"/>
      <c r="P6916">
        <f>+VLOOKUP(C6916,'Thanh toán '!M$9366:N$10360,2,0)</f>
        <v>797477</v>
      </c>
      <c r="Q6916" s="61">
        <f t="shared" si="373"/>
        <v>0</v>
      </c>
    </row>
    <row r="6917" spans="1:17" hidden="1" x14ac:dyDescent="0.3">
      <c r="A6917" s="43">
        <v>2023</v>
      </c>
      <c r="B6917" s="56" t="s">
        <v>23076</v>
      </c>
      <c r="C6917" s="19">
        <f t="shared" si="371"/>
        <v>54690</v>
      </c>
      <c r="D6917" s="56" t="s">
        <v>13350</v>
      </c>
      <c r="E6917" s="55">
        <v>45178</v>
      </c>
      <c r="F6917" s="18">
        <f t="shared" si="372"/>
        <v>9</v>
      </c>
      <c r="G6917" s="56" t="s">
        <v>11799</v>
      </c>
      <c r="H6917" s="56" t="s">
        <v>11725</v>
      </c>
      <c r="I6917" s="56" t="s">
        <v>13346</v>
      </c>
      <c r="J6917" s="57">
        <v>517701</v>
      </c>
      <c r="K6917" s="58" t="s">
        <v>11726</v>
      </c>
      <c r="L6917" s="57">
        <v>41416</v>
      </c>
      <c r="M6917" s="59">
        <f t="shared" si="374"/>
        <v>559117</v>
      </c>
      <c r="O6917" s="61"/>
      <c r="P6917">
        <f>+VLOOKUP(C6917,'Thanh toán '!M$9366:N$10360,2,0)</f>
        <v>559117</v>
      </c>
      <c r="Q6917" s="61">
        <f t="shared" si="373"/>
        <v>0</v>
      </c>
    </row>
    <row r="6918" spans="1:17" hidden="1" x14ac:dyDescent="0.3">
      <c r="A6918" s="43">
        <v>2023</v>
      </c>
      <c r="B6918" s="56" t="s">
        <v>23077</v>
      </c>
      <c r="C6918" s="19">
        <f t="shared" ref="C6918:C6981" si="375">+B6918*1</f>
        <v>54691</v>
      </c>
      <c r="D6918" s="56" t="s">
        <v>13350</v>
      </c>
      <c r="E6918" s="55">
        <v>45178</v>
      </c>
      <c r="F6918" s="18">
        <f t="shared" ref="F6918:F6981" si="376">+MONTH(E6918)</f>
        <v>9</v>
      </c>
      <c r="G6918" s="56" t="s">
        <v>11799</v>
      </c>
      <c r="H6918" s="56" t="s">
        <v>11725</v>
      </c>
      <c r="I6918" s="56" t="s">
        <v>14181</v>
      </c>
      <c r="J6918" s="57">
        <v>460248</v>
      </c>
      <c r="K6918" s="58" t="s">
        <v>11726</v>
      </c>
      <c r="L6918" s="57">
        <v>36820</v>
      </c>
      <c r="M6918" s="59">
        <f t="shared" si="374"/>
        <v>497068</v>
      </c>
      <c r="O6918" s="61"/>
      <c r="P6918">
        <f>+VLOOKUP(C6918,'Thanh toán '!M$9366:N$10360,2,0)</f>
        <v>497068</v>
      </c>
      <c r="Q6918" s="61">
        <f t="shared" si="373"/>
        <v>0</v>
      </c>
    </row>
    <row r="6919" spans="1:17" x14ac:dyDescent="0.3">
      <c r="A6919" s="43">
        <v>2023</v>
      </c>
      <c r="B6919" s="56" t="s">
        <v>23078</v>
      </c>
      <c r="C6919" s="19">
        <f t="shared" si="375"/>
        <v>54692</v>
      </c>
      <c r="D6919" s="56" t="s">
        <v>13350</v>
      </c>
      <c r="E6919" s="55">
        <v>45178</v>
      </c>
      <c r="F6919" s="18">
        <f t="shared" si="376"/>
        <v>9</v>
      </c>
      <c r="G6919" s="56" t="s">
        <v>11799</v>
      </c>
      <c r="H6919" s="56" t="s">
        <v>11725</v>
      </c>
      <c r="I6919" s="56" t="s">
        <v>13956</v>
      </c>
      <c r="J6919" s="57">
        <v>666348</v>
      </c>
      <c r="K6919" s="58" t="s">
        <v>11726</v>
      </c>
      <c r="L6919" s="57">
        <v>53308</v>
      </c>
      <c r="M6919" s="59">
        <f t="shared" si="374"/>
        <v>719656</v>
      </c>
      <c r="O6919" s="61"/>
      <c r="P6919" t="e">
        <f>+VLOOKUP(C6919,'Thanh toán '!M$9366:N$10360,2,0)</f>
        <v>#N/A</v>
      </c>
      <c r="Q6919" s="61" t="e">
        <f t="shared" si="373"/>
        <v>#N/A</v>
      </c>
    </row>
    <row r="6920" spans="1:17" hidden="1" x14ac:dyDescent="0.3">
      <c r="A6920" s="43">
        <v>2023</v>
      </c>
      <c r="B6920" s="56" t="s">
        <v>23079</v>
      </c>
      <c r="C6920" s="19">
        <f t="shared" si="375"/>
        <v>54693</v>
      </c>
      <c r="D6920" s="56" t="s">
        <v>13350</v>
      </c>
      <c r="E6920" s="55">
        <v>45178</v>
      </c>
      <c r="F6920" s="18">
        <f t="shared" si="376"/>
        <v>9</v>
      </c>
      <c r="G6920" s="56" t="s">
        <v>11799</v>
      </c>
      <c r="H6920" s="56" t="s">
        <v>11725</v>
      </c>
      <c r="I6920" s="56" t="s">
        <v>14001</v>
      </c>
      <c r="J6920" s="57">
        <v>397772</v>
      </c>
      <c r="K6920" s="58" t="s">
        <v>11726</v>
      </c>
      <c r="L6920" s="57">
        <v>31822</v>
      </c>
      <c r="M6920" s="59">
        <f t="shared" si="374"/>
        <v>429594</v>
      </c>
      <c r="O6920" s="61"/>
      <c r="P6920">
        <f>+VLOOKUP(C6920,'Thanh toán '!M$9366:N$10360,2,0)</f>
        <v>429594</v>
      </c>
      <c r="Q6920" s="61">
        <f t="shared" si="373"/>
        <v>0</v>
      </c>
    </row>
    <row r="6921" spans="1:17" hidden="1" x14ac:dyDescent="0.3">
      <c r="A6921" s="43">
        <v>2023</v>
      </c>
      <c r="B6921" s="56" t="s">
        <v>23080</v>
      </c>
      <c r="C6921" s="19">
        <f t="shared" si="375"/>
        <v>54698</v>
      </c>
      <c r="D6921" s="56" t="s">
        <v>13350</v>
      </c>
      <c r="E6921" s="55">
        <v>45178</v>
      </c>
      <c r="F6921" s="18">
        <f t="shared" si="376"/>
        <v>9</v>
      </c>
      <c r="G6921" s="56" t="s">
        <v>11799</v>
      </c>
      <c r="H6921" s="56" t="s">
        <v>11725</v>
      </c>
      <c r="I6921" s="56" t="s">
        <v>13731</v>
      </c>
      <c r="J6921" s="57">
        <v>850875</v>
      </c>
      <c r="K6921" s="58" t="s">
        <v>11726</v>
      </c>
      <c r="L6921" s="57">
        <v>68070</v>
      </c>
      <c r="M6921" s="59">
        <f t="shared" si="374"/>
        <v>918945</v>
      </c>
      <c r="O6921" s="61"/>
      <c r="P6921">
        <f>+VLOOKUP(C6921,'Thanh toán '!M$9366:N$10360,2,0)</f>
        <v>918945</v>
      </c>
      <c r="Q6921" s="61">
        <f t="shared" si="373"/>
        <v>0</v>
      </c>
    </row>
    <row r="6922" spans="1:17" hidden="1" x14ac:dyDescent="0.3">
      <c r="A6922" s="43">
        <v>2023</v>
      </c>
      <c r="B6922" s="56" t="s">
        <v>23081</v>
      </c>
      <c r="C6922" s="19">
        <f t="shared" si="375"/>
        <v>54702</v>
      </c>
      <c r="D6922" s="56" t="s">
        <v>13350</v>
      </c>
      <c r="E6922" s="55">
        <v>45178</v>
      </c>
      <c r="F6922" s="18">
        <f t="shared" si="376"/>
        <v>9</v>
      </c>
      <c r="G6922" s="56" t="s">
        <v>11799</v>
      </c>
      <c r="H6922" s="56" t="s">
        <v>11725</v>
      </c>
      <c r="I6922" s="56" t="s">
        <v>18551</v>
      </c>
      <c r="J6922" s="57">
        <v>367155</v>
      </c>
      <c r="K6922" s="58" t="s">
        <v>11726</v>
      </c>
      <c r="L6922" s="57">
        <v>29372</v>
      </c>
      <c r="M6922" s="59">
        <f t="shared" si="374"/>
        <v>396527</v>
      </c>
      <c r="O6922" s="61"/>
      <c r="P6922">
        <f>+VLOOKUP(C6922,'Thanh toán '!M$9366:N$10360,2,0)</f>
        <v>396527</v>
      </c>
      <c r="Q6922" s="61">
        <f t="shared" si="373"/>
        <v>0</v>
      </c>
    </row>
    <row r="6923" spans="1:17" hidden="1" x14ac:dyDescent="0.3">
      <c r="A6923" s="43">
        <v>2023</v>
      </c>
      <c r="B6923" s="56" t="s">
        <v>23082</v>
      </c>
      <c r="C6923" s="19">
        <f t="shared" si="375"/>
        <v>54704</v>
      </c>
      <c r="D6923" s="56" t="s">
        <v>13350</v>
      </c>
      <c r="E6923" s="55">
        <v>45178</v>
      </c>
      <c r="F6923" s="18">
        <f t="shared" si="376"/>
        <v>9</v>
      </c>
      <c r="G6923" s="56" t="s">
        <v>11799</v>
      </c>
      <c r="H6923" s="56" t="s">
        <v>11725</v>
      </c>
      <c r="I6923" s="56" t="s">
        <v>13729</v>
      </c>
      <c r="J6923" s="57">
        <v>592955</v>
      </c>
      <c r="K6923" s="58" t="s">
        <v>11726</v>
      </c>
      <c r="L6923" s="57">
        <v>47436</v>
      </c>
      <c r="M6923" s="59">
        <f t="shared" si="374"/>
        <v>640391</v>
      </c>
      <c r="O6923" s="61"/>
      <c r="P6923">
        <f>+VLOOKUP(C6923,'Thanh toán '!M$9366:N$10360,2,0)</f>
        <v>640391</v>
      </c>
      <c r="Q6923" s="61">
        <f t="shared" si="373"/>
        <v>0</v>
      </c>
    </row>
    <row r="6924" spans="1:17" hidden="1" x14ac:dyDescent="0.3">
      <c r="A6924" s="43">
        <v>2023</v>
      </c>
      <c r="B6924" s="56" t="s">
        <v>23083</v>
      </c>
      <c r="C6924" s="19">
        <f t="shared" si="375"/>
        <v>54705</v>
      </c>
      <c r="D6924" s="56" t="s">
        <v>13350</v>
      </c>
      <c r="E6924" s="55">
        <v>45178</v>
      </c>
      <c r="F6924" s="18">
        <f t="shared" si="376"/>
        <v>9</v>
      </c>
      <c r="G6924" s="56" t="s">
        <v>23645</v>
      </c>
      <c r="H6924" s="56" t="s">
        <v>23673</v>
      </c>
      <c r="I6924" s="56" t="s">
        <v>23645</v>
      </c>
      <c r="J6924" s="57">
        <v>441000</v>
      </c>
      <c r="K6924" s="58" t="s">
        <v>11726</v>
      </c>
      <c r="L6924" s="57">
        <v>35280</v>
      </c>
      <c r="M6924" s="59">
        <f t="shared" si="374"/>
        <v>476280</v>
      </c>
      <c r="O6924" s="61"/>
      <c r="P6924">
        <f>+VLOOKUP(C6924,'Thanh toán '!M$9366:N$10360,2,0)</f>
        <v>476280</v>
      </c>
      <c r="Q6924" s="61">
        <f t="shared" si="373"/>
        <v>0</v>
      </c>
    </row>
    <row r="6925" spans="1:17" hidden="1" x14ac:dyDescent="0.3">
      <c r="A6925" s="43">
        <v>2023</v>
      </c>
      <c r="B6925" s="56" t="s">
        <v>23084</v>
      </c>
      <c r="C6925" s="19">
        <f t="shared" si="375"/>
        <v>54731</v>
      </c>
      <c r="D6925" s="56" t="s">
        <v>13350</v>
      </c>
      <c r="E6925" s="55">
        <v>45178</v>
      </c>
      <c r="F6925" s="18">
        <f t="shared" si="376"/>
        <v>9</v>
      </c>
      <c r="G6925" s="56" t="s">
        <v>11860</v>
      </c>
      <c r="H6925" s="56" t="s">
        <v>11719</v>
      </c>
      <c r="I6925" s="56" t="s">
        <v>16752</v>
      </c>
      <c r="J6925" s="57">
        <v>1773320</v>
      </c>
      <c r="K6925" s="58" t="s">
        <v>11726</v>
      </c>
      <c r="L6925" s="57">
        <v>141866</v>
      </c>
      <c r="M6925" s="59">
        <f t="shared" si="374"/>
        <v>1915186</v>
      </c>
      <c r="O6925" s="61"/>
      <c r="P6925">
        <f>+VLOOKUP(C6925,'Thanh toán '!M$9366:N$10360,2,0)</f>
        <v>1915186</v>
      </c>
      <c r="Q6925" s="61">
        <f t="shared" si="373"/>
        <v>0</v>
      </c>
    </row>
    <row r="6926" spans="1:17" hidden="1" x14ac:dyDescent="0.3">
      <c r="A6926" s="43">
        <v>2023</v>
      </c>
      <c r="B6926" s="56" t="s">
        <v>23085</v>
      </c>
      <c r="C6926" s="19">
        <f t="shared" si="375"/>
        <v>54735</v>
      </c>
      <c r="D6926" s="56" t="s">
        <v>13350</v>
      </c>
      <c r="E6926" s="55">
        <v>45178</v>
      </c>
      <c r="F6926" s="18">
        <f t="shared" si="376"/>
        <v>9</v>
      </c>
      <c r="G6926" s="56" t="s">
        <v>11838</v>
      </c>
      <c r="H6926" s="56" t="s">
        <v>11839</v>
      </c>
      <c r="I6926" s="56" t="s">
        <v>17272</v>
      </c>
      <c r="J6926" s="57">
        <v>584084</v>
      </c>
      <c r="K6926" s="58" t="s">
        <v>11726</v>
      </c>
      <c r="L6926" s="57">
        <v>46727</v>
      </c>
      <c r="M6926" s="59">
        <f t="shared" si="374"/>
        <v>630811</v>
      </c>
      <c r="O6926" s="61"/>
      <c r="P6926">
        <f>+VLOOKUP(C6926,'Thanh toán '!M$9366:N$10360,2,0)</f>
        <v>630811</v>
      </c>
      <c r="Q6926" s="61">
        <f t="shared" si="373"/>
        <v>0</v>
      </c>
    </row>
    <row r="6927" spans="1:17" hidden="1" x14ac:dyDescent="0.3">
      <c r="A6927" s="43">
        <v>2023</v>
      </c>
      <c r="B6927" s="56" t="s">
        <v>23086</v>
      </c>
      <c r="C6927" s="19">
        <f t="shared" si="375"/>
        <v>54736</v>
      </c>
      <c r="D6927" s="56" t="s">
        <v>13350</v>
      </c>
      <c r="E6927" s="55">
        <v>45178</v>
      </c>
      <c r="F6927" s="18">
        <f t="shared" si="376"/>
        <v>9</v>
      </c>
      <c r="G6927" s="56" t="s">
        <v>11838</v>
      </c>
      <c r="H6927" s="56" t="s">
        <v>11839</v>
      </c>
      <c r="I6927" s="56" t="s">
        <v>23654</v>
      </c>
      <c r="J6927" s="57">
        <v>1249243</v>
      </c>
      <c r="K6927" s="58" t="s">
        <v>11726</v>
      </c>
      <c r="L6927" s="57">
        <v>99939</v>
      </c>
      <c r="M6927" s="59">
        <f t="shared" si="374"/>
        <v>1349182</v>
      </c>
      <c r="O6927" s="61"/>
      <c r="P6927">
        <f>+VLOOKUP(C6927,'Thanh toán '!M$9366:N$10360,2,0)</f>
        <v>1349182</v>
      </c>
      <c r="Q6927" s="61">
        <f t="shared" si="373"/>
        <v>0</v>
      </c>
    </row>
    <row r="6928" spans="1:17" hidden="1" x14ac:dyDescent="0.3">
      <c r="A6928" s="43">
        <v>2023</v>
      </c>
      <c r="B6928" s="56" t="s">
        <v>23087</v>
      </c>
      <c r="C6928" s="19">
        <f t="shared" si="375"/>
        <v>54738</v>
      </c>
      <c r="D6928" s="56" t="s">
        <v>13350</v>
      </c>
      <c r="E6928" s="55">
        <v>45178</v>
      </c>
      <c r="F6928" s="18">
        <f t="shared" si="376"/>
        <v>9</v>
      </c>
      <c r="G6928" s="56" t="s">
        <v>12164</v>
      </c>
      <c r="H6928" s="56" t="s">
        <v>12165</v>
      </c>
      <c r="I6928" s="56" t="s">
        <v>12164</v>
      </c>
      <c r="J6928" s="57">
        <v>882000</v>
      </c>
      <c r="K6928" s="58" t="s">
        <v>11726</v>
      </c>
      <c r="L6928" s="57">
        <v>70560</v>
      </c>
      <c r="M6928" s="59">
        <f t="shared" si="374"/>
        <v>952560</v>
      </c>
      <c r="O6928" s="61"/>
      <c r="P6928">
        <f>+VLOOKUP(C6928,'Thanh toán '!M$9366:N$10360,2,0)</f>
        <v>952560</v>
      </c>
      <c r="Q6928" s="61">
        <f t="shared" si="373"/>
        <v>0</v>
      </c>
    </row>
    <row r="6929" spans="1:17" hidden="1" x14ac:dyDescent="0.3">
      <c r="A6929" s="43">
        <v>2023</v>
      </c>
      <c r="B6929" s="56" t="s">
        <v>23088</v>
      </c>
      <c r="C6929" s="19">
        <f t="shared" si="375"/>
        <v>54739</v>
      </c>
      <c r="D6929" s="56" t="s">
        <v>13350</v>
      </c>
      <c r="E6929" s="55">
        <v>45178</v>
      </c>
      <c r="F6929" s="18">
        <f t="shared" si="376"/>
        <v>9</v>
      </c>
      <c r="G6929" s="56" t="s">
        <v>12176</v>
      </c>
      <c r="H6929" s="56" t="s">
        <v>12177</v>
      </c>
      <c r="I6929" s="56" t="s">
        <v>12176</v>
      </c>
      <c r="J6929" s="57">
        <v>441000</v>
      </c>
      <c r="K6929" s="58" t="s">
        <v>11726</v>
      </c>
      <c r="L6929" s="57">
        <v>35280</v>
      </c>
      <c r="M6929" s="59">
        <f t="shared" si="374"/>
        <v>476280</v>
      </c>
      <c r="O6929" s="61"/>
      <c r="P6929">
        <f>+VLOOKUP(C6929,'Thanh toán '!M$9366:N$10360,2,0)</f>
        <v>476280</v>
      </c>
      <c r="Q6929" s="61">
        <f t="shared" si="373"/>
        <v>0</v>
      </c>
    </row>
    <row r="6930" spans="1:17" hidden="1" x14ac:dyDescent="0.3">
      <c r="A6930" s="43">
        <v>2023</v>
      </c>
      <c r="B6930" s="56" t="s">
        <v>23089</v>
      </c>
      <c r="C6930" s="19">
        <f t="shared" si="375"/>
        <v>54740</v>
      </c>
      <c r="D6930" s="56" t="s">
        <v>13350</v>
      </c>
      <c r="E6930" s="55">
        <v>45178</v>
      </c>
      <c r="F6930" s="18">
        <f t="shared" si="376"/>
        <v>9</v>
      </c>
      <c r="G6930" s="56" t="s">
        <v>12419</v>
      </c>
      <c r="H6930" s="56" t="s">
        <v>12420</v>
      </c>
      <c r="I6930" s="56" t="s">
        <v>12419</v>
      </c>
      <c r="J6930" s="57">
        <v>441000</v>
      </c>
      <c r="K6930" s="58" t="s">
        <v>11726</v>
      </c>
      <c r="L6930" s="57">
        <v>35280</v>
      </c>
      <c r="M6930" s="59">
        <f t="shared" si="374"/>
        <v>476280</v>
      </c>
      <c r="O6930" s="61"/>
      <c r="P6930">
        <f>+VLOOKUP(C6930,'Thanh toán '!M$9366:N$10360,2,0)</f>
        <v>476280</v>
      </c>
      <c r="Q6930" s="61">
        <f t="shared" si="373"/>
        <v>0</v>
      </c>
    </row>
    <row r="6931" spans="1:17" hidden="1" x14ac:dyDescent="0.3">
      <c r="A6931" s="43">
        <v>2023</v>
      </c>
      <c r="B6931" s="56" t="s">
        <v>23090</v>
      </c>
      <c r="C6931" s="19">
        <f t="shared" si="375"/>
        <v>54741</v>
      </c>
      <c r="D6931" s="56" t="s">
        <v>13350</v>
      </c>
      <c r="E6931" s="55">
        <v>45178</v>
      </c>
      <c r="F6931" s="18">
        <f t="shared" si="376"/>
        <v>9</v>
      </c>
      <c r="G6931" s="56" t="s">
        <v>12188</v>
      </c>
      <c r="H6931" s="56" t="s">
        <v>12189</v>
      </c>
      <c r="I6931" s="56" t="s">
        <v>12188</v>
      </c>
      <c r="J6931" s="57">
        <v>441000</v>
      </c>
      <c r="K6931" s="58" t="s">
        <v>11726</v>
      </c>
      <c r="L6931" s="57">
        <v>35280</v>
      </c>
      <c r="M6931" s="59">
        <f t="shared" si="374"/>
        <v>476280</v>
      </c>
      <c r="O6931" s="61"/>
      <c r="P6931">
        <f>+VLOOKUP(C6931,'Thanh toán '!M$9366:N$10360,2,0)</f>
        <v>476280</v>
      </c>
      <c r="Q6931" s="61">
        <f t="shared" si="373"/>
        <v>0</v>
      </c>
    </row>
    <row r="6932" spans="1:17" hidden="1" x14ac:dyDescent="0.3">
      <c r="A6932" s="43">
        <v>2023</v>
      </c>
      <c r="B6932" s="56" t="s">
        <v>23091</v>
      </c>
      <c r="C6932" s="19">
        <f t="shared" si="375"/>
        <v>54742</v>
      </c>
      <c r="D6932" s="56" t="s">
        <v>13350</v>
      </c>
      <c r="E6932" s="55">
        <v>45178</v>
      </c>
      <c r="F6932" s="18">
        <f t="shared" si="376"/>
        <v>9</v>
      </c>
      <c r="G6932" s="56" t="s">
        <v>12170</v>
      </c>
      <c r="H6932" s="56" t="s">
        <v>12171</v>
      </c>
      <c r="I6932" s="56" t="s">
        <v>12170</v>
      </c>
      <c r="J6932" s="57">
        <v>1160714</v>
      </c>
      <c r="K6932" s="58" t="s">
        <v>11726</v>
      </c>
      <c r="L6932" s="57">
        <v>92857</v>
      </c>
      <c r="M6932" s="59">
        <f t="shared" si="374"/>
        <v>1253571</v>
      </c>
      <c r="O6932" s="61"/>
      <c r="P6932">
        <f>+VLOOKUP(C6932,'Thanh toán '!M$9366:N$10360,2,0)</f>
        <v>1253571</v>
      </c>
      <c r="Q6932" s="61">
        <f t="shared" si="373"/>
        <v>0</v>
      </c>
    </row>
    <row r="6933" spans="1:17" hidden="1" x14ac:dyDescent="0.3">
      <c r="A6933" s="43">
        <v>2023</v>
      </c>
      <c r="B6933" s="56" t="s">
        <v>23092</v>
      </c>
      <c r="C6933" s="19">
        <f t="shared" si="375"/>
        <v>54743</v>
      </c>
      <c r="D6933" s="56" t="s">
        <v>13350</v>
      </c>
      <c r="E6933" s="55">
        <v>45178</v>
      </c>
      <c r="F6933" s="18">
        <f t="shared" si="376"/>
        <v>9</v>
      </c>
      <c r="G6933" s="56" t="s">
        <v>12170</v>
      </c>
      <c r="H6933" s="56" t="s">
        <v>12171</v>
      </c>
      <c r="I6933" s="56" t="s">
        <v>12170</v>
      </c>
      <c r="J6933" s="57">
        <v>352464</v>
      </c>
      <c r="K6933" s="58" t="s">
        <v>11726</v>
      </c>
      <c r="L6933" s="57">
        <v>28197</v>
      </c>
      <c r="M6933" s="59">
        <f t="shared" si="374"/>
        <v>380661</v>
      </c>
      <c r="O6933" s="61"/>
      <c r="P6933">
        <f>+VLOOKUP(C6933,'Thanh toán '!M$9366:N$10360,2,0)</f>
        <v>380661</v>
      </c>
      <c r="Q6933" s="61">
        <f t="shared" si="373"/>
        <v>0</v>
      </c>
    </row>
    <row r="6934" spans="1:17" hidden="1" x14ac:dyDescent="0.3">
      <c r="A6934" s="43">
        <v>2023</v>
      </c>
      <c r="B6934" s="56" t="s">
        <v>23093</v>
      </c>
      <c r="C6934" s="19">
        <f t="shared" si="375"/>
        <v>54744</v>
      </c>
      <c r="D6934" s="56" t="s">
        <v>13350</v>
      </c>
      <c r="E6934" s="55">
        <v>45178</v>
      </c>
      <c r="F6934" s="18">
        <f t="shared" si="376"/>
        <v>9</v>
      </c>
      <c r="G6934" s="56" t="s">
        <v>12188</v>
      </c>
      <c r="H6934" s="56" t="s">
        <v>12189</v>
      </c>
      <c r="I6934" s="56" t="s">
        <v>12188</v>
      </c>
      <c r="J6934" s="57">
        <v>1924970</v>
      </c>
      <c r="K6934" s="58" t="s">
        <v>11726</v>
      </c>
      <c r="L6934" s="57">
        <v>153998</v>
      </c>
      <c r="M6934" s="59">
        <f t="shared" si="374"/>
        <v>2078968</v>
      </c>
      <c r="O6934" s="61"/>
      <c r="P6934">
        <f>+VLOOKUP(C6934,'Thanh toán '!M$9366:N$10360,2,0)</f>
        <v>2078968</v>
      </c>
      <c r="Q6934" s="61">
        <f t="shared" ref="Q6934:Q6997" si="377">+P6934-M6934</f>
        <v>0</v>
      </c>
    </row>
    <row r="6935" spans="1:17" hidden="1" x14ac:dyDescent="0.3">
      <c r="A6935" s="43">
        <v>2023</v>
      </c>
      <c r="B6935" s="56" t="s">
        <v>23094</v>
      </c>
      <c r="C6935" s="19">
        <f t="shared" si="375"/>
        <v>54745</v>
      </c>
      <c r="D6935" s="56" t="s">
        <v>13350</v>
      </c>
      <c r="E6935" s="55">
        <v>45178</v>
      </c>
      <c r="F6935" s="18">
        <f t="shared" si="376"/>
        <v>9</v>
      </c>
      <c r="G6935" s="56" t="s">
        <v>12422</v>
      </c>
      <c r="H6935" s="56" t="s">
        <v>12423</v>
      </c>
      <c r="I6935" s="56" t="s">
        <v>12422</v>
      </c>
      <c r="J6935" s="57">
        <v>1401530</v>
      </c>
      <c r="K6935" s="58" t="s">
        <v>11726</v>
      </c>
      <c r="L6935" s="57">
        <v>112122</v>
      </c>
      <c r="M6935" s="59">
        <f t="shared" si="374"/>
        <v>1513652</v>
      </c>
      <c r="O6935" s="61"/>
      <c r="P6935">
        <f>+VLOOKUP(C6935,'Thanh toán '!M$9366:N$10360,2,0)</f>
        <v>1513652</v>
      </c>
      <c r="Q6935" s="61">
        <f t="shared" si="377"/>
        <v>0</v>
      </c>
    </row>
    <row r="6936" spans="1:17" hidden="1" x14ac:dyDescent="0.3">
      <c r="A6936" s="43">
        <v>2023</v>
      </c>
      <c r="B6936" s="56" t="s">
        <v>23095</v>
      </c>
      <c r="C6936" s="19">
        <f t="shared" si="375"/>
        <v>54749</v>
      </c>
      <c r="D6936" s="56" t="s">
        <v>13350</v>
      </c>
      <c r="E6936" s="55">
        <v>45180</v>
      </c>
      <c r="F6936" s="18">
        <f t="shared" si="376"/>
        <v>9</v>
      </c>
      <c r="G6936" s="56" t="s">
        <v>11799</v>
      </c>
      <c r="H6936" s="56" t="s">
        <v>11725</v>
      </c>
      <c r="I6936" s="56" t="s">
        <v>13833</v>
      </c>
      <c r="J6936" s="57">
        <v>1072991</v>
      </c>
      <c r="K6936" s="58" t="s">
        <v>11726</v>
      </c>
      <c r="L6936" s="57">
        <v>85839</v>
      </c>
      <c r="M6936" s="59">
        <f t="shared" si="374"/>
        <v>1158830</v>
      </c>
      <c r="O6936" s="61"/>
      <c r="P6936">
        <f>+VLOOKUP(C6936,'Thanh toán '!M$9366:N$10360,2,0)</f>
        <v>1158830</v>
      </c>
      <c r="Q6936" s="61">
        <f t="shared" si="377"/>
        <v>0</v>
      </c>
    </row>
    <row r="6937" spans="1:17" hidden="1" x14ac:dyDescent="0.3">
      <c r="A6937" s="43">
        <v>2023</v>
      </c>
      <c r="B6937" s="56" t="s">
        <v>23096</v>
      </c>
      <c r="C6937" s="19">
        <f t="shared" si="375"/>
        <v>54750</v>
      </c>
      <c r="D6937" s="56" t="s">
        <v>13350</v>
      </c>
      <c r="E6937" s="55">
        <v>45180</v>
      </c>
      <c r="F6937" s="18">
        <f t="shared" si="376"/>
        <v>9</v>
      </c>
      <c r="G6937" s="56" t="s">
        <v>11799</v>
      </c>
      <c r="H6937" s="56" t="s">
        <v>11725</v>
      </c>
      <c r="I6937" s="56" t="s">
        <v>13830</v>
      </c>
      <c r="J6937" s="57">
        <v>1051151</v>
      </c>
      <c r="K6937" s="58" t="s">
        <v>11726</v>
      </c>
      <c r="L6937" s="57">
        <v>84092</v>
      </c>
      <c r="M6937" s="59">
        <f t="shared" si="374"/>
        <v>1135243</v>
      </c>
      <c r="O6937" s="61"/>
      <c r="P6937">
        <f>+VLOOKUP(C6937,'Thanh toán '!M$9366:N$10360,2,0)</f>
        <v>1135243</v>
      </c>
      <c r="Q6937" s="61">
        <f t="shared" si="377"/>
        <v>0</v>
      </c>
    </row>
    <row r="6938" spans="1:17" hidden="1" x14ac:dyDescent="0.3">
      <c r="A6938" s="43">
        <v>2023</v>
      </c>
      <c r="B6938" s="56" t="s">
        <v>23097</v>
      </c>
      <c r="C6938" s="19">
        <f t="shared" si="375"/>
        <v>54751</v>
      </c>
      <c r="D6938" s="56" t="s">
        <v>13350</v>
      </c>
      <c r="E6938" s="55">
        <v>45180</v>
      </c>
      <c r="F6938" s="18">
        <f t="shared" si="376"/>
        <v>9</v>
      </c>
      <c r="G6938" s="56" t="s">
        <v>11799</v>
      </c>
      <c r="H6938" s="56" t="s">
        <v>11725</v>
      </c>
      <c r="I6938" s="56" t="s">
        <v>13724</v>
      </c>
      <c r="J6938" s="57">
        <v>443043</v>
      </c>
      <c r="K6938" s="58" t="s">
        <v>11726</v>
      </c>
      <c r="L6938" s="57">
        <v>35443</v>
      </c>
      <c r="M6938" s="59">
        <f t="shared" si="374"/>
        <v>478486</v>
      </c>
      <c r="O6938" s="61"/>
      <c r="P6938">
        <f>+VLOOKUP(C6938,'Thanh toán '!M$9366:N$10360,2,0)</f>
        <v>478486</v>
      </c>
      <c r="Q6938" s="61">
        <f t="shared" si="377"/>
        <v>0</v>
      </c>
    </row>
    <row r="6939" spans="1:17" hidden="1" x14ac:dyDescent="0.3">
      <c r="A6939" s="43">
        <v>2023</v>
      </c>
      <c r="B6939" s="56" t="s">
        <v>23098</v>
      </c>
      <c r="C6939" s="19">
        <f t="shared" si="375"/>
        <v>54754</v>
      </c>
      <c r="D6939" s="56" t="s">
        <v>13350</v>
      </c>
      <c r="E6939" s="55">
        <v>45180</v>
      </c>
      <c r="F6939" s="18">
        <f t="shared" si="376"/>
        <v>9</v>
      </c>
      <c r="G6939" s="56" t="s">
        <v>11799</v>
      </c>
      <c r="H6939" s="56" t="s">
        <v>11725</v>
      </c>
      <c r="I6939" s="56" t="s">
        <v>13846</v>
      </c>
      <c r="J6939" s="57">
        <v>471203</v>
      </c>
      <c r="K6939" s="58" t="s">
        <v>11726</v>
      </c>
      <c r="L6939" s="57">
        <v>37696</v>
      </c>
      <c r="M6939" s="59">
        <f t="shared" si="374"/>
        <v>508899</v>
      </c>
      <c r="O6939" s="61"/>
      <c r="P6939">
        <f>+VLOOKUP(C6939,'Thanh toán '!M$9366:N$10360,2,0)</f>
        <v>508899</v>
      </c>
      <c r="Q6939" s="61">
        <f t="shared" si="377"/>
        <v>0</v>
      </c>
    </row>
    <row r="6940" spans="1:17" hidden="1" x14ac:dyDescent="0.3">
      <c r="A6940" s="43">
        <v>2023</v>
      </c>
      <c r="B6940" s="56" t="s">
        <v>23099</v>
      </c>
      <c r="C6940" s="19">
        <f t="shared" si="375"/>
        <v>54755</v>
      </c>
      <c r="D6940" s="56" t="s">
        <v>13350</v>
      </c>
      <c r="E6940" s="55">
        <v>45180</v>
      </c>
      <c r="F6940" s="18">
        <f t="shared" si="376"/>
        <v>9</v>
      </c>
      <c r="G6940" s="56" t="s">
        <v>11799</v>
      </c>
      <c r="H6940" s="56" t="s">
        <v>11725</v>
      </c>
      <c r="I6940" s="56" t="s">
        <v>14056</v>
      </c>
      <c r="J6940" s="57">
        <v>616204</v>
      </c>
      <c r="K6940" s="58" t="s">
        <v>11726</v>
      </c>
      <c r="L6940" s="57">
        <v>49296</v>
      </c>
      <c r="M6940" s="59">
        <f t="shared" si="374"/>
        <v>665500</v>
      </c>
      <c r="O6940" s="61"/>
      <c r="P6940">
        <f>+VLOOKUP(C6940,'Thanh toán '!M$9366:N$10360,2,0)</f>
        <v>665500</v>
      </c>
      <c r="Q6940" s="61">
        <f t="shared" si="377"/>
        <v>0</v>
      </c>
    </row>
    <row r="6941" spans="1:17" hidden="1" x14ac:dyDescent="0.3">
      <c r="A6941" s="43">
        <v>2023</v>
      </c>
      <c r="B6941" s="56" t="s">
        <v>23100</v>
      </c>
      <c r="C6941" s="19">
        <f t="shared" si="375"/>
        <v>54759</v>
      </c>
      <c r="D6941" s="56" t="s">
        <v>13350</v>
      </c>
      <c r="E6941" s="55">
        <v>45180</v>
      </c>
      <c r="F6941" s="18">
        <f t="shared" si="376"/>
        <v>9</v>
      </c>
      <c r="G6941" s="56" t="s">
        <v>11799</v>
      </c>
      <c r="H6941" s="56" t="s">
        <v>11725</v>
      </c>
      <c r="I6941" s="56" t="s">
        <v>13611</v>
      </c>
      <c r="J6941" s="57">
        <v>693319</v>
      </c>
      <c r="K6941" s="58" t="s">
        <v>11726</v>
      </c>
      <c r="L6941" s="57">
        <v>55466</v>
      </c>
      <c r="M6941" s="59">
        <f t="shared" si="374"/>
        <v>748785</v>
      </c>
      <c r="O6941" s="61"/>
      <c r="P6941">
        <f>+VLOOKUP(C6941,'Thanh toán '!M$9366:N$10360,2,0)</f>
        <v>748785</v>
      </c>
      <c r="Q6941" s="61">
        <f t="shared" si="377"/>
        <v>0</v>
      </c>
    </row>
    <row r="6942" spans="1:17" hidden="1" x14ac:dyDescent="0.3">
      <c r="A6942" s="43">
        <v>2023</v>
      </c>
      <c r="B6942" s="56" t="s">
        <v>23101</v>
      </c>
      <c r="C6942" s="19">
        <f t="shared" si="375"/>
        <v>54760</v>
      </c>
      <c r="D6942" s="56" t="s">
        <v>13350</v>
      </c>
      <c r="E6942" s="55">
        <v>45180</v>
      </c>
      <c r="F6942" s="18">
        <f t="shared" si="376"/>
        <v>9</v>
      </c>
      <c r="G6942" s="56" t="s">
        <v>11799</v>
      </c>
      <c r="H6942" s="56" t="s">
        <v>11725</v>
      </c>
      <c r="I6942" s="56" t="s">
        <v>13354</v>
      </c>
      <c r="J6942" s="57">
        <v>1012457</v>
      </c>
      <c r="K6942" s="58" t="s">
        <v>11726</v>
      </c>
      <c r="L6942" s="57">
        <v>80997</v>
      </c>
      <c r="M6942" s="59">
        <f t="shared" si="374"/>
        <v>1093454</v>
      </c>
      <c r="O6942" s="61"/>
      <c r="P6942">
        <f>+VLOOKUP(C6942,'Thanh toán '!M$9366:N$10360,2,0)</f>
        <v>1093454</v>
      </c>
      <c r="Q6942" s="61">
        <f t="shared" si="377"/>
        <v>0</v>
      </c>
    </row>
    <row r="6943" spans="1:17" hidden="1" x14ac:dyDescent="0.3">
      <c r="A6943" s="43">
        <v>2023</v>
      </c>
      <c r="B6943" s="56" t="s">
        <v>23102</v>
      </c>
      <c r="C6943" s="19">
        <f t="shared" si="375"/>
        <v>54761</v>
      </c>
      <c r="D6943" s="56" t="s">
        <v>13350</v>
      </c>
      <c r="E6943" s="55">
        <v>45180</v>
      </c>
      <c r="F6943" s="18">
        <f t="shared" si="376"/>
        <v>9</v>
      </c>
      <c r="G6943" s="56" t="s">
        <v>11799</v>
      </c>
      <c r="H6943" s="56" t="s">
        <v>11725</v>
      </c>
      <c r="I6943" s="56" t="s">
        <v>14187</v>
      </c>
      <c r="J6943" s="57">
        <v>297000</v>
      </c>
      <c r="K6943" s="58" t="s">
        <v>11726</v>
      </c>
      <c r="L6943" s="57">
        <v>23760</v>
      </c>
      <c r="M6943" s="59">
        <f t="shared" si="374"/>
        <v>320760</v>
      </c>
      <c r="O6943" s="61"/>
      <c r="P6943">
        <f>+VLOOKUP(C6943,'Thanh toán '!M$9366:N$10360,2,0)</f>
        <v>320760</v>
      </c>
      <c r="Q6943" s="61">
        <f t="shared" si="377"/>
        <v>0</v>
      </c>
    </row>
    <row r="6944" spans="1:17" hidden="1" x14ac:dyDescent="0.3">
      <c r="A6944" s="43">
        <v>2023</v>
      </c>
      <c r="B6944" s="56" t="s">
        <v>23103</v>
      </c>
      <c r="C6944" s="19">
        <f t="shared" si="375"/>
        <v>54762</v>
      </c>
      <c r="D6944" s="56" t="s">
        <v>13350</v>
      </c>
      <c r="E6944" s="55">
        <v>45180</v>
      </c>
      <c r="F6944" s="18">
        <f t="shared" si="376"/>
        <v>9</v>
      </c>
      <c r="G6944" s="56" t="s">
        <v>12239</v>
      </c>
      <c r="H6944" s="56" t="s">
        <v>12240</v>
      </c>
      <c r="I6944" s="56" t="s">
        <v>18228</v>
      </c>
      <c r="J6944" s="57">
        <v>901430</v>
      </c>
      <c r="K6944" s="58" t="s">
        <v>11726</v>
      </c>
      <c r="L6944" s="57">
        <v>72114</v>
      </c>
      <c r="M6944" s="59">
        <f t="shared" si="374"/>
        <v>973544</v>
      </c>
      <c r="O6944" s="61"/>
      <c r="P6944">
        <f>+VLOOKUP(C6944,'Thanh toán '!M$9366:N$10360,2,0)</f>
        <v>973544</v>
      </c>
      <c r="Q6944" s="61">
        <f t="shared" si="377"/>
        <v>0</v>
      </c>
    </row>
    <row r="6945" spans="1:17" hidden="1" x14ac:dyDescent="0.3">
      <c r="A6945" s="43">
        <v>2023</v>
      </c>
      <c r="B6945" s="56" t="s">
        <v>23104</v>
      </c>
      <c r="C6945" s="19">
        <f t="shared" si="375"/>
        <v>54763</v>
      </c>
      <c r="D6945" s="56" t="s">
        <v>13350</v>
      </c>
      <c r="E6945" s="55">
        <v>45180</v>
      </c>
      <c r="F6945" s="18">
        <f t="shared" si="376"/>
        <v>9</v>
      </c>
      <c r="G6945" s="56" t="s">
        <v>12026</v>
      </c>
      <c r="H6945" s="56" t="s">
        <v>12027</v>
      </c>
      <c r="I6945" s="56" t="s">
        <v>13949</v>
      </c>
      <c r="J6945" s="57">
        <v>738405</v>
      </c>
      <c r="K6945" s="58" t="s">
        <v>11726</v>
      </c>
      <c r="L6945" s="57">
        <v>59072</v>
      </c>
      <c r="M6945" s="59">
        <f t="shared" si="374"/>
        <v>797477</v>
      </c>
      <c r="O6945" s="61"/>
      <c r="P6945">
        <f>+VLOOKUP(C6945,'Thanh toán '!M$9366:N$10360,2,0)</f>
        <v>797477</v>
      </c>
      <c r="Q6945" s="61">
        <f t="shared" si="377"/>
        <v>0</v>
      </c>
    </row>
    <row r="6946" spans="1:17" hidden="1" x14ac:dyDescent="0.3">
      <c r="A6946" s="43">
        <v>2023</v>
      </c>
      <c r="B6946" s="56" t="s">
        <v>23105</v>
      </c>
      <c r="C6946" s="19">
        <f t="shared" si="375"/>
        <v>54764</v>
      </c>
      <c r="D6946" s="56" t="s">
        <v>13350</v>
      </c>
      <c r="E6946" s="55">
        <v>45180</v>
      </c>
      <c r="F6946" s="18">
        <f t="shared" si="376"/>
        <v>9</v>
      </c>
      <c r="G6946" s="56" t="s">
        <v>11799</v>
      </c>
      <c r="H6946" s="56" t="s">
        <v>11725</v>
      </c>
      <c r="I6946" s="56" t="s">
        <v>13636</v>
      </c>
      <c r="J6946" s="57">
        <v>707474</v>
      </c>
      <c r="K6946" s="58" t="s">
        <v>11726</v>
      </c>
      <c r="L6946" s="57">
        <v>56598</v>
      </c>
      <c r="M6946" s="59">
        <f t="shared" si="374"/>
        <v>764072</v>
      </c>
      <c r="O6946" s="61"/>
      <c r="P6946">
        <f>+VLOOKUP(C6946,'Thanh toán '!M$9366:N$10360,2,0)</f>
        <v>764072</v>
      </c>
      <c r="Q6946" s="61">
        <f t="shared" si="377"/>
        <v>0</v>
      </c>
    </row>
    <row r="6947" spans="1:17" hidden="1" x14ac:dyDescent="0.3">
      <c r="A6947" s="43">
        <v>2023</v>
      </c>
      <c r="B6947" s="56" t="s">
        <v>23106</v>
      </c>
      <c r="C6947" s="19">
        <f t="shared" si="375"/>
        <v>54765</v>
      </c>
      <c r="D6947" s="56" t="s">
        <v>13350</v>
      </c>
      <c r="E6947" s="55">
        <v>45180</v>
      </c>
      <c r="F6947" s="18">
        <f t="shared" si="376"/>
        <v>9</v>
      </c>
      <c r="G6947" s="56" t="s">
        <v>11799</v>
      </c>
      <c r="H6947" s="56" t="s">
        <v>11725</v>
      </c>
      <c r="I6947" s="56" t="s">
        <v>13550</v>
      </c>
      <c r="J6947" s="57">
        <v>100364</v>
      </c>
      <c r="K6947" s="58" t="s">
        <v>11726</v>
      </c>
      <c r="L6947" s="57">
        <v>8029</v>
      </c>
      <c r="M6947" s="59">
        <f t="shared" si="374"/>
        <v>108393</v>
      </c>
      <c r="O6947" s="61"/>
      <c r="P6947">
        <f>+VLOOKUP(C6947,'Thanh toán '!M$9366:N$10360,2,0)</f>
        <v>108393</v>
      </c>
      <c r="Q6947" s="61">
        <f t="shared" si="377"/>
        <v>0</v>
      </c>
    </row>
    <row r="6948" spans="1:17" hidden="1" x14ac:dyDescent="0.3">
      <c r="A6948" s="43">
        <v>2023</v>
      </c>
      <c r="B6948" s="56" t="s">
        <v>23107</v>
      </c>
      <c r="C6948" s="19">
        <f t="shared" si="375"/>
        <v>54766</v>
      </c>
      <c r="D6948" s="56" t="s">
        <v>13350</v>
      </c>
      <c r="E6948" s="55">
        <v>45180</v>
      </c>
      <c r="F6948" s="18">
        <f t="shared" si="376"/>
        <v>9</v>
      </c>
      <c r="G6948" s="56" t="s">
        <v>11799</v>
      </c>
      <c r="H6948" s="56" t="s">
        <v>11725</v>
      </c>
      <c r="I6948" s="56" t="s">
        <v>14011</v>
      </c>
      <c r="J6948" s="57">
        <v>308102</v>
      </c>
      <c r="K6948" s="58" t="s">
        <v>11726</v>
      </c>
      <c r="L6948" s="57">
        <v>24648</v>
      </c>
      <c r="M6948" s="59">
        <f t="shared" si="374"/>
        <v>332750</v>
      </c>
      <c r="O6948" s="61"/>
      <c r="P6948">
        <f>+VLOOKUP(C6948,'Thanh toán '!M$9366:N$10360,2,0)</f>
        <v>332750</v>
      </c>
      <c r="Q6948" s="61">
        <f t="shared" si="377"/>
        <v>0</v>
      </c>
    </row>
    <row r="6949" spans="1:17" hidden="1" x14ac:dyDescent="0.3">
      <c r="A6949" s="43">
        <v>2023</v>
      </c>
      <c r="B6949" s="56" t="s">
        <v>23108</v>
      </c>
      <c r="C6949" s="19">
        <f t="shared" si="375"/>
        <v>54768</v>
      </c>
      <c r="D6949" s="56" t="s">
        <v>13350</v>
      </c>
      <c r="E6949" s="55">
        <v>45180</v>
      </c>
      <c r="F6949" s="18">
        <f t="shared" si="376"/>
        <v>9</v>
      </c>
      <c r="G6949" s="56" t="s">
        <v>11799</v>
      </c>
      <c r="H6949" s="56" t="s">
        <v>11725</v>
      </c>
      <c r="I6949" s="56" t="s">
        <v>14698</v>
      </c>
      <c r="J6949" s="57">
        <v>148500</v>
      </c>
      <c r="K6949" s="58" t="s">
        <v>11726</v>
      </c>
      <c r="L6949" s="57">
        <v>11880</v>
      </c>
      <c r="M6949" s="59">
        <f t="shared" si="374"/>
        <v>160380</v>
      </c>
      <c r="O6949" s="61"/>
      <c r="P6949">
        <f>+VLOOKUP(C6949,'Thanh toán '!M$9366:N$10360,2,0)</f>
        <v>160380</v>
      </c>
      <c r="Q6949" s="61">
        <f t="shared" si="377"/>
        <v>0</v>
      </c>
    </row>
    <row r="6950" spans="1:17" hidden="1" x14ac:dyDescent="0.3">
      <c r="A6950" s="43">
        <v>2023</v>
      </c>
      <c r="B6950" s="56" t="s">
        <v>23109</v>
      </c>
      <c r="C6950" s="19">
        <f t="shared" si="375"/>
        <v>54769</v>
      </c>
      <c r="D6950" s="56" t="s">
        <v>13350</v>
      </c>
      <c r="E6950" s="55">
        <v>45180</v>
      </c>
      <c r="F6950" s="18">
        <f t="shared" si="376"/>
        <v>9</v>
      </c>
      <c r="G6950" s="56" t="s">
        <v>17858</v>
      </c>
      <c r="H6950" s="56" t="s">
        <v>12340</v>
      </c>
      <c r="I6950" s="56" t="s">
        <v>17858</v>
      </c>
      <c r="J6950" s="57">
        <v>1110580</v>
      </c>
      <c r="K6950" s="58" t="s">
        <v>11726</v>
      </c>
      <c r="L6950" s="57">
        <v>88846</v>
      </c>
      <c r="M6950" s="59">
        <f t="shared" si="374"/>
        <v>1199426</v>
      </c>
      <c r="O6950" s="61"/>
      <c r="P6950">
        <f>+VLOOKUP(C6950,'Thanh toán '!M$9366:N$10360,2,0)</f>
        <v>1199426</v>
      </c>
      <c r="Q6950" s="61">
        <f t="shared" si="377"/>
        <v>0</v>
      </c>
    </row>
    <row r="6951" spans="1:17" hidden="1" x14ac:dyDescent="0.3">
      <c r="A6951" s="43">
        <v>2023</v>
      </c>
      <c r="B6951" s="56" t="s">
        <v>23110</v>
      </c>
      <c r="C6951" s="19">
        <f t="shared" si="375"/>
        <v>54774</v>
      </c>
      <c r="D6951" s="56" t="s">
        <v>13350</v>
      </c>
      <c r="E6951" s="55">
        <v>45180</v>
      </c>
      <c r="F6951" s="18">
        <f t="shared" si="376"/>
        <v>9</v>
      </c>
      <c r="G6951" s="56" t="s">
        <v>11799</v>
      </c>
      <c r="H6951" s="56" t="s">
        <v>11725</v>
      </c>
      <c r="I6951" s="56" t="s">
        <v>14626</v>
      </c>
      <c r="J6951" s="57">
        <v>1480606</v>
      </c>
      <c r="K6951" s="58" t="s">
        <v>11726</v>
      </c>
      <c r="L6951" s="57">
        <v>118448</v>
      </c>
      <c r="M6951" s="59">
        <f t="shared" si="374"/>
        <v>1599054</v>
      </c>
      <c r="O6951" s="61"/>
      <c r="P6951">
        <f>+VLOOKUP(C6951,'Thanh toán '!M$9366:N$10360,2,0)</f>
        <v>1599054</v>
      </c>
      <c r="Q6951" s="61">
        <f t="shared" si="377"/>
        <v>0</v>
      </c>
    </row>
    <row r="6952" spans="1:17" hidden="1" x14ac:dyDescent="0.3">
      <c r="A6952" s="43">
        <v>2023</v>
      </c>
      <c r="B6952" s="56" t="s">
        <v>23111</v>
      </c>
      <c r="C6952" s="19">
        <f t="shared" si="375"/>
        <v>54775</v>
      </c>
      <c r="D6952" s="56" t="s">
        <v>13350</v>
      </c>
      <c r="E6952" s="55">
        <v>45180</v>
      </c>
      <c r="F6952" s="18">
        <f t="shared" si="376"/>
        <v>9</v>
      </c>
      <c r="G6952" s="56" t="s">
        <v>11799</v>
      </c>
      <c r="H6952" s="56" t="s">
        <v>11725</v>
      </c>
      <c r="I6952" s="56" t="s">
        <v>13403</v>
      </c>
      <c r="J6952" s="57">
        <v>1901803</v>
      </c>
      <c r="K6952" s="58" t="s">
        <v>11726</v>
      </c>
      <c r="L6952" s="57">
        <v>152144</v>
      </c>
      <c r="M6952" s="59">
        <f t="shared" si="374"/>
        <v>2053947</v>
      </c>
      <c r="O6952" s="61"/>
      <c r="P6952">
        <f>+VLOOKUP(C6952,'Thanh toán '!M$9366:N$10360,2,0)</f>
        <v>2053947</v>
      </c>
      <c r="Q6952" s="61">
        <f t="shared" si="377"/>
        <v>0</v>
      </c>
    </row>
    <row r="6953" spans="1:17" hidden="1" x14ac:dyDescent="0.3">
      <c r="A6953" s="43">
        <v>2023</v>
      </c>
      <c r="B6953" s="56" t="s">
        <v>23112</v>
      </c>
      <c r="C6953" s="19">
        <f t="shared" si="375"/>
        <v>54776</v>
      </c>
      <c r="D6953" s="56" t="s">
        <v>13350</v>
      </c>
      <c r="E6953" s="55">
        <v>45180</v>
      </c>
      <c r="F6953" s="18">
        <f t="shared" si="376"/>
        <v>9</v>
      </c>
      <c r="G6953" s="56" t="s">
        <v>11799</v>
      </c>
      <c r="H6953" s="56" t="s">
        <v>11725</v>
      </c>
      <c r="I6953" s="56" t="s">
        <v>14028</v>
      </c>
      <c r="J6953" s="57">
        <v>910665</v>
      </c>
      <c r="K6953" s="58" t="s">
        <v>11726</v>
      </c>
      <c r="L6953" s="57">
        <v>72853</v>
      </c>
      <c r="M6953" s="59">
        <f t="shared" si="374"/>
        <v>983518</v>
      </c>
      <c r="O6953" s="61"/>
      <c r="P6953">
        <f>+VLOOKUP(C6953,'Thanh toán '!M$9366:N$10360,2,0)</f>
        <v>983518</v>
      </c>
      <c r="Q6953" s="61">
        <f t="shared" si="377"/>
        <v>0</v>
      </c>
    </row>
    <row r="6954" spans="1:17" hidden="1" x14ac:dyDescent="0.3">
      <c r="A6954" s="43">
        <v>2023</v>
      </c>
      <c r="B6954" s="56" t="s">
        <v>23113</v>
      </c>
      <c r="C6954" s="19">
        <f t="shared" si="375"/>
        <v>54777</v>
      </c>
      <c r="D6954" s="56" t="s">
        <v>13350</v>
      </c>
      <c r="E6954" s="55">
        <v>45180</v>
      </c>
      <c r="F6954" s="18">
        <f t="shared" si="376"/>
        <v>9</v>
      </c>
      <c r="G6954" s="56" t="s">
        <v>11799</v>
      </c>
      <c r="H6954" s="56" t="s">
        <v>11725</v>
      </c>
      <c r="I6954" s="56" t="s">
        <v>13585</v>
      </c>
      <c r="J6954" s="57">
        <v>220293</v>
      </c>
      <c r="K6954" s="58" t="s">
        <v>11726</v>
      </c>
      <c r="L6954" s="57">
        <v>17623</v>
      </c>
      <c r="M6954" s="59">
        <f t="shared" si="374"/>
        <v>237916</v>
      </c>
      <c r="O6954" s="61"/>
      <c r="P6954">
        <f>+VLOOKUP(C6954,'Thanh toán '!M$9366:N$10360,2,0)</f>
        <v>237916</v>
      </c>
      <c r="Q6954" s="61">
        <f t="shared" si="377"/>
        <v>0</v>
      </c>
    </row>
    <row r="6955" spans="1:17" hidden="1" x14ac:dyDescent="0.3">
      <c r="A6955" s="43">
        <v>2023</v>
      </c>
      <c r="B6955" s="56" t="s">
        <v>23114</v>
      </c>
      <c r="C6955" s="19">
        <f t="shared" si="375"/>
        <v>54779</v>
      </c>
      <c r="D6955" s="56" t="s">
        <v>13350</v>
      </c>
      <c r="E6955" s="55">
        <v>45180</v>
      </c>
      <c r="F6955" s="18">
        <f t="shared" si="376"/>
        <v>9</v>
      </c>
      <c r="G6955" s="56" t="s">
        <v>11799</v>
      </c>
      <c r="H6955" s="56" t="s">
        <v>11725</v>
      </c>
      <c r="I6955" s="56" t="s">
        <v>13526</v>
      </c>
      <c r="J6955" s="57">
        <v>840815</v>
      </c>
      <c r="K6955" s="58" t="s">
        <v>11726</v>
      </c>
      <c r="L6955" s="57">
        <v>67265</v>
      </c>
      <c r="M6955" s="59">
        <f t="shared" si="374"/>
        <v>908080</v>
      </c>
      <c r="O6955" s="61"/>
      <c r="P6955">
        <f>+VLOOKUP(C6955,'Thanh toán '!M$9366:N$10360,2,0)</f>
        <v>908080</v>
      </c>
      <c r="Q6955" s="61">
        <f t="shared" si="377"/>
        <v>0</v>
      </c>
    </row>
    <row r="6956" spans="1:17" hidden="1" x14ac:dyDescent="0.3">
      <c r="A6956" s="43">
        <v>2023</v>
      </c>
      <c r="B6956" s="56" t="s">
        <v>23115</v>
      </c>
      <c r="C6956" s="19">
        <f t="shared" si="375"/>
        <v>54780</v>
      </c>
      <c r="D6956" s="56" t="s">
        <v>13350</v>
      </c>
      <c r="E6956" s="55">
        <v>45180</v>
      </c>
      <c r="F6956" s="18">
        <f t="shared" si="376"/>
        <v>9</v>
      </c>
      <c r="G6956" s="56" t="s">
        <v>11799</v>
      </c>
      <c r="H6956" s="56" t="s">
        <v>11725</v>
      </c>
      <c r="I6956" s="56" t="s">
        <v>13530</v>
      </c>
      <c r="J6956" s="57">
        <v>577491</v>
      </c>
      <c r="K6956" s="58" t="s">
        <v>11726</v>
      </c>
      <c r="L6956" s="57">
        <v>46199</v>
      </c>
      <c r="M6956" s="59">
        <f t="shared" si="374"/>
        <v>623690</v>
      </c>
      <c r="O6956" s="61"/>
      <c r="P6956">
        <f>+VLOOKUP(C6956,'Thanh toán '!M$9366:N$10360,2,0)</f>
        <v>623690</v>
      </c>
      <c r="Q6956" s="61">
        <f t="shared" si="377"/>
        <v>0</v>
      </c>
    </row>
    <row r="6957" spans="1:17" hidden="1" x14ac:dyDescent="0.3">
      <c r="A6957" s="43">
        <v>2023</v>
      </c>
      <c r="B6957" s="56" t="s">
        <v>23116</v>
      </c>
      <c r="C6957" s="19">
        <f t="shared" si="375"/>
        <v>54781</v>
      </c>
      <c r="D6957" s="56" t="s">
        <v>13350</v>
      </c>
      <c r="E6957" s="55">
        <v>45180</v>
      </c>
      <c r="F6957" s="18">
        <f t="shared" si="376"/>
        <v>9</v>
      </c>
      <c r="G6957" s="56" t="s">
        <v>11799</v>
      </c>
      <c r="H6957" s="56" t="s">
        <v>11725</v>
      </c>
      <c r="I6957" s="56" t="s">
        <v>13587</v>
      </c>
      <c r="J6957" s="57">
        <v>546024</v>
      </c>
      <c r="K6957" s="58" t="s">
        <v>11726</v>
      </c>
      <c r="L6957" s="57">
        <v>43682</v>
      </c>
      <c r="M6957" s="59">
        <f t="shared" si="374"/>
        <v>589706</v>
      </c>
      <c r="O6957" s="61"/>
      <c r="P6957">
        <f>+VLOOKUP(C6957,'Thanh toán '!M$9366:N$10360,2,0)</f>
        <v>589706</v>
      </c>
      <c r="Q6957" s="61">
        <f t="shared" si="377"/>
        <v>0</v>
      </c>
    </row>
    <row r="6958" spans="1:17" hidden="1" x14ac:dyDescent="0.3">
      <c r="A6958" s="43">
        <v>2023</v>
      </c>
      <c r="B6958" s="56" t="s">
        <v>23117</v>
      </c>
      <c r="C6958" s="19">
        <f t="shared" si="375"/>
        <v>54786</v>
      </c>
      <c r="D6958" s="56" t="s">
        <v>13350</v>
      </c>
      <c r="E6958" s="55">
        <v>45180</v>
      </c>
      <c r="F6958" s="18">
        <f t="shared" si="376"/>
        <v>9</v>
      </c>
      <c r="G6958" s="56" t="s">
        <v>12215</v>
      </c>
      <c r="H6958" s="56" t="s">
        <v>12216</v>
      </c>
      <c r="I6958" s="56" t="s">
        <v>18182</v>
      </c>
      <c r="J6958" s="57">
        <v>1739315</v>
      </c>
      <c r="K6958" s="58" t="s">
        <v>11726</v>
      </c>
      <c r="L6958" s="57">
        <v>139145</v>
      </c>
      <c r="M6958" s="59">
        <f t="shared" si="374"/>
        <v>1878460</v>
      </c>
      <c r="O6958" s="61"/>
      <c r="P6958">
        <f>+VLOOKUP(C6958,'Thanh toán '!M$9366:N$10360,2,0)</f>
        <v>1878460</v>
      </c>
      <c r="Q6958" s="61">
        <f t="shared" si="377"/>
        <v>0</v>
      </c>
    </row>
    <row r="6959" spans="1:17" hidden="1" x14ac:dyDescent="0.3">
      <c r="A6959" s="43">
        <v>2023</v>
      </c>
      <c r="B6959" s="56" t="s">
        <v>23118</v>
      </c>
      <c r="C6959" s="19">
        <f t="shared" si="375"/>
        <v>54792</v>
      </c>
      <c r="D6959" s="56" t="s">
        <v>13350</v>
      </c>
      <c r="E6959" s="55">
        <v>45180</v>
      </c>
      <c r="F6959" s="18">
        <f t="shared" si="376"/>
        <v>9</v>
      </c>
      <c r="G6959" s="56" t="s">
        <v>12228</v>
      </c>
      <c r="H6959" s="56" t="s">
        <v>12229</v>
      </c>
      <c r="I6959" s="56" t="s">
        <v>23655</v>
      </c>
      <c r="J6959" s="57">
        <v>2672490</v>
      </c>
      <c r="K6959" s="58" t="s">
        <v>11726</v>
      </c>
      <c r="L6959" s="57">
        <v>213799</v>
      </c>
      <c r="M6959" s="59">
        <f t="shared" si="374"/>
        <v>2886289</v>
      </c>
      <c r="O6959" s="61"/>
      <c r="P6959">
        <f>+VLOOKUP(C6959,'Thanh toán '!M$9366:N$10360,2,0)</f>
        <v>2886289</v>
      </c>
      <c r="Q6959" s="61">
        <f t="shared" si="377"/>
        <v>0</v>
      </c>
    </row>
    <row r="6960" spans="1:17" hidden="1" x14ac:dyDescent="0.3">
      <c r="A6960" s="43">
        <v>2023</v>
      </c>
      <c r="B6960" s="56" t="s">
        <v>23119</v>
      </c>
      <c r="C6960" s="19">
        <f t="shared" si="375"/>
        <v>54793</v>
      </c>
      <c r="D6960" s="56" t="s">
        <v>13350</v>
      </c>
      <c r="E6960" s="55">
        <v>45180</v>
      </c>
      <c r="F6960" s="18">
        <f t="shared" si="376"/>
        <v>9</v>
      </c>
      <c r="G6960" s="56" t="s">
        <v>12228</v>
      </c>
      <c r="H6960" s="56" t="s">
        <v>12229</v>
      </c>
      <c r="I6960" s="56" t="s">
        <v>23656</v>
      </c>
      <c r="J6960" s="57">
        <v>891715</v>
      </c>
      <c r="K6960" s="58" t="s">
        <v>11726</v>
      </c>
      <c r="L6960" s="57">
        <v>71337</v>
      </c>
      <c r="M6960" s="59">
        <f t="shared" si="374"/>
        <v>963052</v>
      </c>
      <c r="O6960" s="61"/>
      <c r="P6960">
        <f>+VLOOKUP(C6960,'Thanh toán '!M$9366:N$10360,2,0)</f>
        <v>963052</v>
      </c>
      <c r="Q6960" s="61">
        <f t="shared" si="377"/>
        <v>0</v>
      </c>
    </row>
    <row r="6961" spans="1:17" hidden="1" x14ac:dyDescent="0.3">
      <c r="A6961" s="43">
        <v>2023</v>
      </c>
      <c r="B6961" s="56" t="s">
        <v>23120</v>
      </c>
      <c r="C6961" s="19">
        <f t="shared" si="375"/>
        <v>54804</v>
      </c>
      <c r="D6961" s="56" t="s">
        <v>13350</v>
      </c>
      <c r="E6961" s="55">
        <v>45180</v>
      </c>
      <c r="F6961" s="18">
        <f t="shared" si="376"/>
        <v>9</v>
      </c>
      <c r="G6961" s="56" t="s">
        <v>12473</v>
      </c>
      <c r="H6961" s="56" t="s">
        <v>12474</v>
      </c>
      <c r="I6961" s="56" t="s">
        <v>12473</v>
      </c>
      <c r="J6961" s="57">
        <v>450715</v>
      </c>
      <c r="K6961" s="58" t="s">
        <v>11726</v>
      </c>
      <c r="L6961" s="57">
        <v>36057</v>
      </c>
      <c r="M6961" s="59">
        <f t="shared" si="374"/>
        <v>486772</v>
      </c>
      <c r="O6961" s="61"/>
      <c r="P6961">
        <f>+VLOOKUP(C6961,'Thanh toán '!M$9366:N$10360,2,0)</f>
        <v>486772</v>
      </c>
      <c r="Q6961" s="61">
        <f t="shared" si="377"/>
        <v>0</v>
      </c>
    </row>
    <row r="6962" spans="1:17" hidden="1" x14ac:dyDescent="0.3">
      <c r="A6962" s="43">
        <v>2023</v>
      </c>
      <c r="B6962" s="56" t="s">
        <v>23121</v>
      </c>
      <c r="C6962" s="19">
        <f t="shared" si="375"/>
        <v>54805</v>
      </c>
      <c r="D6962" s="56" t="s">
        <v>13350</v>
      </c>
      <c r="E6962" s="55">
        <v>45180</v>
      </c>
      <c r="F6962" s="18">
        <f t="shared" si="376"/>
        <v>9</v>
      </c>
      <c r="G6962" s="56" t="s">
        <v>12254</v>
      </c>
      <c r="H6962" s="56" t="s">
        <v>12255</v>
      </c>
      <c r="I6962" s="56" t="s">
        <v>12254</v>
      </c>
      <c r="J6962" s="57">
        <v>441000</v>
      </c>
      <c r="K6962" s="58" t="s">
        <v>11726</v>
      </c>
      <c r="L6962" s="57">
        <v>35280</v>
      </c>
      <c r="M6962" s="59">
        <f t="shared" si="374"/>
        <v>476280</v>
      </c>
      <c r="O6962" s="61"/>
      <c r="P6962">
        <f>+VLOOKUP(C6962,'Thanh toán '!M$9366:N$10360,2,0)</f>
        <v>476280</v>
      </c>
      <c r="Q6962" s="61">
        <f t="shared" si="377"/>
        <v>0</v>
      </c>
    </row>
    <row r="6963" spans="1:17" hidden="1" x14ac:dyDescent="0.3">
      <c r="A6963" s="43">
        <v>2023</v>
      </c>
      <c r="B6963" s="56" t="s">
        <v>23122</v>
      </c>
      <c r="C6963" s="19">
        <f t="shared" si="375"/>
        <v>54806</v>
      </c>
      <c r="D6963" s="56" t="s">
        <v>13350</v>
      </c>
      <c r="E6963" s="55">
        <v>45180</v>
      </c>
      <c r="F6963" s="18">
        <f t="shared" si="376"/>
        <v>9</v>
      </c>
      <c r="G6963" s="56" t="s">
        <v>13381</v>
      </c>
      <c r="H6963" s="56" t="s">
        <v>13382</v>
      </c>
      <c r="I6963" s="56" t="s">
        <v>13381</v>
      </c>
      <c r="J6963" s="57">
        <v>1342430</v>
      </c>
      <c r="K6963" s="58" t="s">
        <v>11726</v>
      </c>
      <c r="L6963" s="57">
        <v>107394</v>
      </c>
      <c r="M6963" s="59">
        <f t="shared" si="374"/>
        <v>1449824</v>
      </c>
      <c r="O6963" s="61"/>
      <c r="P6963">
        <f>+VLOOKUP(C6963,'Thanh toán '!M$9366:N$10360,2,0)</f>
        <v>1449824</v>
      </c>
      <c r="Q6963" s="61">
        <f t="shared" si="377"/>
        <v>0</v>
      </c>
    </row>
    <row r="6964" spans="1:17" hidden="1" x14ac:dyDescent="0.3">
      <c r="A6964" s="43">
        <v>2023</v>
      </c>
      <c r="B6964" s="56" t="s">
        <v>23123</v>
      </c>
      <c r="C6964" s="19">
        <f t="shared" si="375"/>
        <v>54808</v>
      </c>
      <c r="D6964" s="56" t="s">
        <v>13350</v>
      </c>
      <c r="E6964" s="55">
        <v>45180</v>
      </c>
      <c r="F6964" s="18">
        <f t="shared" si="376"/>
        <v>9</v>
      </c>
      <c r="G6964" s="56" t="s">
        <v>12499</v>
      </c>
      <c r="H6964" s="56" t="s">
        <v>12500</v>
      </c>
      <c r="I6964" s="56" t="s">
        <v>12499</v>
      </c>
      <c r="J6964" s="57">
        <v>441000</v>
      </c>
      <c r="K6964" s="58" t="s">
        <v>11726</v>
      </c>
      <c r="L6964" s="57">
        <v>35280</v>
      </c>
      <c r="M6964" s="59">
        <f t="shared" ref="M6964:M7027" si="378">+L6964+J6964</f>
        <v>476280</v>
      </c>
      <c r="O6964" s="61"/>
      <c r="P6964">
        <f>+VLOOKUP(C6964,'Thanh toán '!M$9366:N$10360,2,0)</f>
        <v>476280</v>
      </c>
      <c r="Q6964" s="61">
        <f t="shared" si="377"/>
        <v>0</v>
      </c>
    </row>
    <row r="6965" spans="1:17" hidden="1" x14ac:dyDescent="0.3">
      <c r="A6965" s="43">
        <v>2023</v>
      </c>
      <c r="B6965" s="56" t="s">
        <v>23124</v>
      </c>
      <c r="C6965" s="19">
        <f t="shared" si="375"/>
        <v>54809</v>
      </c>
      <c r="D6965" s="56" t="s">
        <v>13350</v>
      </c>
      <c r="E6965" s="55">
        <v>45180</v>
      </c>
      <c r="F6965" s="18">
        <f t="shared" si="376"/>
        <v>9</v>
      </c>
      <c r="G6965" s="56" t="s">
        <v>12499</v>
      </c>
      <c r="H6965" s="56" t="s">
        <v>12500</v>
      </c>
      <c r="I6965" s="56" t="s">
        <v>12499</v>
      </c>
      <c r="J6965" s="57">
        <v>441000</v>
      </c>
      <c r="K6965" s="58" t="s">
        <v>11726</v>
      </c>
      <c r="L6965" s="57">
        <v>35280</v>
      </c>
      <c r="M6965" s="59">
        <f t="shared" si="378"/>
        <v>476280</v>
      </c>
      <c r="O6965" s="61"/>
      <c r="P6965">
        <f>+VLOOKUP(C6965,'Thanh toán '!M$9366:N$10360,2,0)</f>
        <v>476280</v>
      </c>
      <c r="Q6965" s="61">
        <f t="shared" si="377"/>
        <v>0</v>
      </c>
    </row>
    <row r="6966" spans="1:17" hidden="1" x14ac:dyDescent="0.3">
      <c r="A6966" s="43">
        <v>2023</v>
      </c>
      <c r="B6966" s="56" t="s">
        <v>23125</v>
      </c>
      <c r="C6966" s="19">
        <f t="shared" si="375"/>
        <v>54810</v>
      </c>
      <c r="D6966" s="56" t="s">
        <v>13350</v>
      </c>
      <c r="E6966" s="55">
        <v>45180</v>
      </c>
      <c r="F6966" s="18">
        <f t="shared" si="376"/>
        <v>9</v>
      </c>
      <c r="G6966" s="56" t="s">
        <v>15067</v>
      </c>
      <c r="H6966" s="56" t="s">
        <v>12738</v>
      </c>
      <c r="I6966" s="56" t="s">
        <v>15067</v>
      </c>
      <c r="J6966" s="57">
        <v>882000</v>
      </c>
      <c r="K6966" s="58" t="s">
        <v>11726</v>
      </c>
      <c r="L6966" s="57">
        <v>70560</v>
      </c>
      <c r="M6966" s="59">
        <f t="shared" si="378"/>
        <v>952560</v>
      </c>
      <c r="O6966" s="61"/>
      <c r="P6966">
        <f>+VLOOKUP(C6966,'Thanh toán '!M$9366:N$10360,2,0)</f>
        <v>952560</v>
      </c>
      <c r="Q6966" s="61">
        <f t="shared" si="377"/>
        <v>0</v>
      </c>
    </row>
    <row r="6967" spans="1:17" hidden="1" x14ac:dyDescent="0.3">
      <c r="A6967" s="43">
        <v>2023</v>
      </c>
      <c r="B6967" s="56" t="s">
        <v>23126</v>
      </c>
      <c r="C6967" s="19">
        <f t="shared" si="375"/>
        <v>54811</v>
      </c>
      <c r="D6967" s="56" t="s">
        <v>13350</v>
      </c>
      <c r="E6967" s="55">
        <v>45180</v>
      </c>
      <c r="F6967" s="18">
        <f t="shared" si="376"/>
        <v>9</v>
      </c>
      <c r="G6967" s="56" t="s">
        <v>12257</v>
      </c>
      <c r="H6967" s="56" t="s">
        <v>12258</v>
      </c>
      <c r="I6967" s="56" t="s">
        <v>12257</v>
      </c>
      <c r="J6967" s="57">
        <v>352800</v>
      </c>
      <c r="K6967" s="58" t="s">
        <v>11726</v>
      </c>
      <c r="L6967" s="57">
        <v>28224</v>
      </c>
      <c r="M6967" s="59">
        <f t="shared" si="378"/>
        <v>381024</v>
      </c>
      <c r="O6967" s="61"/>
      <c r="P6967">
        <f>+VLOOKUP(C6967,'Thanh toán '!M$9366:N$10360,2,0)</f>
        <v>381024</v>
      </c>
      <c r="Q6967" s="61">
        <f t="shared" si="377"/>
        <v>0</v>
      </c>
    </row>
    <row r="6968" spans="1:17" hidden="1" x14ac:dyDescent="0.3">
      <c r="A6968" s="43">
        <v>2023</v>
      </c>
      <c r="B6968" s="56" t="s">
        <v>23127</v>
      </c>
      <c r="C6968" s="19">
        <f t="shared" si="375"/>
        <v>54812</v>
      </c>
      <c r="D6968" s="56" t="s">
        <v>13350</v>
      </c>
      <c r="E6968" s="55">
        <v>45180</v>
      </c>
      <c r="F6968" s="18">
        <f t="shared" si="376"/>
        <v>9</v>
      </c>
      <c r="G6968" s="56" t="s">
        <v>19587</v>
      </c>
      <c r="H6968" s="56" t="s">
        <v>19588</v>
      </c>
      <c r="I6968" s="56" t="s">
        <v>19587</v>
      </c>
      <c r="J6968" s="57">
        <v>1033503</v>
      </c>
      <c r="K6968" s="58" t="s">
        <v>11726</v>
      </c>
      <c r="L6968" s="57">
        <v>82680</v>
      </c>
      <c r="M6968" s="59">
        <f t="shared" si="378"/>
        <v>1116183</v>
      </c>
      <c r="O6968" s="61"/>
      <c r="P6968">
        <f>+VLOOKUP(C6968,'Thanh toán '!M$9366:N$10360,2,0)</f>
        <v>1116183</v>
      </c>
      <c r="Q6968" s="61">
        <f t="shared" si="377"/>
        <v>0</v>
      </c>
    </row>
    <row r="6969" spans="1:17" hidden="1" x14ac:dyDescent="0.3">
      <c r="A6969" s="43">
        <v>2023</v>
      </c>
      <c r="B6969" s="56" t="s">
        <v>23128</v>
      </c>
      <c r="C6969" s="19">
        <f t="shared" si="375"/>
        <v>54814</v>
      </c>
      <c r="D6969" s="56" t="s">
        <v>13350</v>
      </c>
      <c r="E6969" s="55">
        <v>45180</v>
      </c>
      <c r="F6969" s="18">
        <f t="shared" si="376"/>
        <v>9</v>
      </c>
      <c r="G6969" s="56" t="s">
        <v>12251</v>
      </c>
      <c r="H6969" s="56" t="s">
        <v>12252</v>
      </c>
      <c r="I6969" s="56" t="s">
        <v>12251</v>
      </c>
      <c r="J6969" s="57">
        <v>590909</v>
      </c>
      <c r="K6969" s="58" t="s">
        <v>11726</v>
      </c>
      <c r="L6969" s="57">
        <v>47273</v>
      </c>
      <c r="M6969" s="59">
        <f t="shared" si="378"/>
        <v>638182</v>
      </c>
      <c r="O6969" s="61"/>
      <c r="P6969">
        <f>+VLOOKUP(C6969,'Thanh toán '!M$9366:N$10360,2,0)</f>
        <v>638182</v>
      </c>
      <c r="Q6969" s="61">
        <f t="shared" si="377"/>
        <v>0</v>
      </c>
    </row>
    <row r="6970" spans="1:17" hidden="1" x14ac:dyDescent="0.3">
      <c r="A6970" s="43">
        <v>2023</v>
      </c>
      <c r="B6970" s="56" t="s">
        <v>23129</v>
      </c>
      <c r="C6970" s="19">
        <f t="shared" si="375"/>
        <v>54815</v>
      </c>
      <c r="D6970" s="56" t="s">
        <v>13350</v>
      </c>
      <c r="E6970" s="55">
        <v>45180</v>
      </c>
      <c r="F6970" s="18">
        <f t="shared" si="376"/>
        <v>9</v>
      </c>
      <c r="G6970" s="56" t="s">
        <v>12251</v>
      </c>
      <c r="H6970" s="56" t="s">
        <v>12252</v>
      </c>
      <c r="I6970" s="56" t="s">
        <v>12251</v>
      </c>
      <c r="J6970" s="57">
        <v>293720</v>
      </c>
      <c r="K6970" s="58" t="s">
        <v>11726</v>
      </c>
      <c r="L6970" s="57">
        <v>23498</v>
      </c>
      <c r="M6970" s="59">
        <f t="shared" si="378"/>
        <v>317218</v>
      </c>
      <c r="O6970" s="61"/>
      <c r="P6970">
        <f>+VLOOKUP(C6970,'Thanh toán '!M$9366:N$10360,2,0)</f>
        <v>317218</v>
      </c>
      <c r="Q6970" s="61">
        <f t="shared" si="377"/>
        <v>0</v>
      </c>
    </row>
    <row r="6971" spans="1:17" hidden="1" x14ac:dyDescent="0.3">
      <c r="A6971" s="43">
        <v>2023</v>
      </c>
      <c r="B6971" s="56" t="s">
        <v>23130</v>
      </c>
      <c r="C6971" s="19">
        <f t="shared" si="375"/>
        <v>54816</v>
      </c>
      <c r="D6971" s="56" t="s">
        <v>13350</v>
      </c>
      <c r="E6971" s="55">
        <v>45180</v>
      </c>
      <c r="F6971" s="18">
        <f t="shared" si="376"/>
        <v>9</v>
      </c>
      <c r="G6971" s="56" t="s">
        <v>15067</v>
      </c>
      <c r="H6971" s="56" t="s">
        <v>12738</v>
      </c>
      <c r="I6971" s="56" t="s">
        <v>15067</v>
      </c>
      <c r="J6971" s="57">
        <v>587440</v>
      </c>
      <c r="K6971" s="58" t="s">
        <v>11726</v>
      </c>
      <c r="L6971" s="57">
        <v>46995</v>
      </c>
      <c r="M6971" s="59">
        <f t="shared" si="378"/>
        <v>634435</v>
      </c>
      <c r="O6971" s="61"/>
      <c r="P6971">
        <f>+VLOOKUP(C6971,'Thanh toán '!M$9366:N$10360,2,0)</f>
        <v>634435</v>
      </c>
      <c r="Q6971" s="61">
        <f t="shared" si="377"/>
        <v>0</v>
      </c>
    </row>
    <row r="6972" spans="1:17" hidden="1" x14ac:dyDescent="0.3">
      <c r="A6972" s="43">
        <v>2023</v>
      </c>
      <c r="B6972" s="56" t="s">
        <v>23131</v>
      </c>
      <c r="C6972" s="19">
        <f t="shared" si="375"/>
        <v>54817</v>
      </c>
      <c r="D6972" s="56" t="s">
        <v>13350</v>
      </c>
      <c r="E6972" s="55">
        <v>45180</v>
      </c>
      <c r="F6972" s="18">
        <f t="shared" si="376"/>
        <v>9</v>
      </c>
      <c r="G6972" s="56" t="s">
        <v>12257</v>
      </c>
      <c r="H6972" s="56" t="s">
        <v>12258</v>
      </c>
      <c r="I6972" s="56" t="s">
        <v>12257</v>
      </c>
      <c r="J6972" s="57">
        <v>2118700</v>
      </c>
      <c r="K6972" s="58" t="s">
        <v>11726</v>
      </c>
      <c r="L6972" s="57">
        <v>169496</v>
      </c>
      <c r="M6972" s="59">
        <f t="shared" si="378"/>
        <v>2288196</v>
      </c>
      <c r="O6972" s="61"/>
      <c r="P6972">
        <f>+VLOOKUP(C6972,'Thanh toán '!M$9366:N$10360,2,0)</f>
        <v>2288196</v>
      </c>
      <c r="Q6972" s="61">
        <f t="shared" si="377"/>
        <v>0</v>
      </c>
    </row>
    <row r="6973" spans="1:17" hidden="1" x14ac:dyDescent="0.3">
      <c r="A6973" s="43">
        <v>2023</v>
      </c>
      <c r="B6973" s="56" t="s">
        <v>23132</v>
      </c>
      <c r="C6973" s="19">
        <f t="shared" si="375"/>
        <v>54818</v>
      </c>
      <c r="D6973" s="56" t="s">
        <v>13350</v>
      </c>
      <c r="E6973" s="55">
        <v>45180</v>
      </c>
      <c r="F6973" s="18">
        <f t="shared" si="376"/>
        <v>9</v>
      </c>
      <c r="G6973" s="56" t="s">
        <v>13381</v>
      </c>
      <c r="H6973" s="56" t="s">
        <v>13382</v>
      </c>
      <c r="I6973" s="56" t="s">
        <v>13381</v>
      </c>
      <c r="J6973" s="57">
        <v>2243361</v>
      </c>
      <c r="K6973" s="58" t="s">
        <v>11726</v>
      </c>
      <c r="L6973" s="57">
        <v>179469</v>
      </c>
      <c r="M6973" s="59">
        <f t="shared" si="378"/>
        <v>2422830</v>
      </c>
      <c r="O6973" s="61"/>
      <c r="P6973">
        <f>+VLOOKUP(C6973,'Thanh toán '!M$9366:N$10360,2,0)</f>
        <v>2422830</v>
      </c>
      <c r="Q6973" s="61">
        <f t="shared" si="377"/>
        <v>0</v>
      </c>
    </row>
    <row r="6974" spans="1:17" hidden="1" x14ac:dyDescent="0.3">
      <c r="A6974" s="43">
        <v>2023</v>
      </c>
      <c r="B6974" s="56" t="s">
        <v>23133</v>
      </c>
      <c r="C6974" s="19">
        <f t="shared" si="375"/>
        <v>54820</v>
      </c>
      <c r="D6974" s="56" t="s">
        <v>13350</v>
      </c>
      <c r="E6974" s="55">
        <v>45180</v>
      </c>
      <c r="F6974" s="18">
        <f t="shared" si="376"/>
        <v>9</v>
      </c>
      <c r="G6974" s="56" t="s">
        <v>13381</v>
      </c>
      <c r="H6974" s="56" t="s">
        <v>13382</v>
      </c>
      <c r="I6974" s="56" t="s">
        <v>13381</v>
      </c>
      <c r="J6974" s="57">
        <v>352464</v>
      </c>
      <c r="K6974" s="58" t="s">
        <v>11726</v>
      </c>
      <c r="L6974" s="57">
        <v>28197</v>
      </c>
      <c r="M6974" s="59">
        <f t="shared" si="378"/>
        <v>380661</v>
      </c>
      <c r="O6974" s="61"/>
      <c r="P6974">
        <f>+VLOOKUP(C6974,'Thanh toán '!M$9366:N$10360,2,0)</f>
        <v>380661</v>
      </c>
      <c r="Q6974" s="61">
        <f t="shared" si="377"/>
        <v>0</v>
      </c>
    </row>
    <row r="6975" spans="1:17" hidden="1" x14ac:dyDescent="0.3">
      <c r="A6975" s="43">
        <v>2023</v>
      </c>
      <c r="B6975" s="56" t="s">
        <v>23134</v>
      </c>
      <c r="C6975" s="19">
        <f t="shared" si="375"/>
        <v>54821</v>
      </c>
      <c r="D6975" s="56" t="s">
        <v>13350</v>
      </c>
      <c r="E6975" s="55">
        <v>45180</v>
      </c>
      <c r="F6975" s="18">
        <f t="shared" si="376"/>
        <v>9</v>
      </c>
      <c r="G6975" s="56" t="s">
        <v>12254</v>
      </c>
      <c r="H6975" s="56" t="s">
        <v>12255</v>
      </c>
      <c r="I6975" s="56" t="s">
        <v>12254</v>
      </c>
      <c r="J6975" s="57">
        <v>1361490</v>
      </c>
      <c r="K6975" s="58" t="s">
        <v>11726</v>
      </c>
      <c r="L6975" s="57">
        <v>108919</v>
      </c>
      <c r="M6975" s="59">
        <f t="shared" si="378"/>
        <v>1470409</v>
      </c>
      <c r="O6975" s="61"/>
      <c r="P6975">
        <f>+VLOOKUP(C6975,'Thanh toán '!M$9366:N$10360,2,0)</f>
        <v>1470409</v>
      </c>
      <c r="Q6975" s="61">
        <f t="shared" si="377"/>
        <v>0</v>
      </c>
    </row>
    <row r="6976" spans="1:17" hidden="1" x14ac:dyDescent="0.3">
      <c r="A6976" s="43">
        <v>2023</v>
      </c>
      <c r="B6976" s="56" t="s">
        <v>23135</v>
      </c>
      <c r="C6976" s="19">
        <f t="shared" si="375"/>
        <v>54822</v>
      </c>
      <c r="D6976" s="56" t="s">
        <v>13350</v>
      </c>
      <c r="E6976" s="55">
        <v>45180</v>
      </c>
      <c r="F6976" s="18">
        <f t="shared" si="376"/>
        <v>9</v>
      </c>
      <c r="G6976" s="56" t="s">
        <v>12248</v>
      </c>
      <c r="H6976" s="56" t="s">
        <v>12249</v>
      </c>
      <c r="I6976" s="56" t="s">
        <v>12248</v>
      </c>
      <c r="J6976" s="57">
        <v>1477735</v>
      </c>
      <c r="K6976" s="58" t="s">
        <v>11726</v>
      </c>
      <c r="L6976" s="57">
        <v>118219</v>
      </c>
      <c r="M6976" s="59">
        <f t="shared" si="378"/>
        <v>1595954</v>
      </c>
      <c r="O6976" s="61"/>
      <c r="P6976">
        <f>+VLOOKUP(C6976,'Thanh toán '!M$9366:N$10360,2,0)</f>
        <v>1595954</v>
      </c>
      <c r="Q6976" s="61">
        <f t="shared" si="377"/>
        <v>0</v>
      </c>
    </row>
    <row r="6977" spans="1:17" hidden="1" x14ac:dyDescent="0.3">
      <c r="A6977" s="43">
        <v>2023</v>
      </c>
      <c r="B6977" s="56" t="s">
        <v>23136</v>
      </c>
      <c r="C6977" s="19">
        <f t="shared" si="375"/>
        <v>54824</v>
      </c>
      <c r="D6977" s="56" t="s">
        <v>13350</v>
      </c>
      <c r="E6977" s="55">
        <v>45180</v>
      </c>
      <c r="F6977" s="18">
        <f t="shared" si="376"/>
        <v>9</v>
      </c>
      <c r="G6977" s="56" t="s">
        <v>11970</v>
      </c>
      <c r="H6977" s="56" t="s">
        <v>11971</v>
      </c>
      <c r="I6977" s="56" t="s">
        <v>14772</v>
      </c>
      <c r="J6977" s="57">
        <v>1235684</v>
      </c>
      <c r="K6977" s="58" t="s">
        <v>11726</v>
      </c>
      <c r="L6977" s="57">
        <v>98855</v>
      </c>
      <c r="M6977" s="59">
        <f t="shared" si="378"/>
        <v>1334539</v>
      </c>
      <c r="O6977" s="61"/>
      <c r="P6977">
        <f>+VLOOKUP(C6977,'Thanh toán '!M$9366:N$10360,2,0)</f>
        <v>1334539</v>
      </c>
      <c r="Q6977" s="61">
        <f t="shared" si="377"/>
        <v>0</v>
      </c>
    </row>
    <row r="6978" spans="1:17" hidden="1" x14ac:dyDescent="0.3">
      <c r="A6978" s="43">
        <v>2023</v>
      </c>
      <c r="B6978" s="56" t="s">
        <v>23137</v>
      </c>
      <c r="C6978" s="19">
        <f t="shared" si="375"/>
        <v>54825</v>
      </c>
      <c r="D6978" s="56" t="s">
        <v>13350</v>
      </c>
      <c r="E6978" s="55">
        <v>45180</v>
      </c>
      <c r="F6978" s="18">
        <f t="shared" si="376"/>
        <v>9</v>
      </c>
      <c r="G6978" s="56" t="s">
        <v>11970</v>
      </c>
      <c r="H6978" s="56" t="s">
        <v>11971</v>
      </c>
      <c r="I6978" s="56" t="s">
        <v>15252</v>
      </c>
      <c r="J6978" s="57">
        <v>1235684</v>
      </c>
      <c r="K6978" s="58" t="s">
        <v>11726</v>
      </c>
      <c r="L6978" s="57">
        <v>98855</v>
      </c>
      <c r="M6978" s="59">
        <f t="shared" si="378"/>
        <v>1334539</v>
      </c>
      <c r="O6978" s="61"/>
      <c r="P6978">
        <f>+VLOOKUP(C6978,'Thanh toán '!M$9366:N$10360,2,0)</f>
        <v>1334539</v>
      </c>
      <c r="Q6978" s="61">
        <f t="shared" si="377"/>
        <v>0</v>
      </c>
    </row>
    <row r="6979" spans="1:17" hidden="1" x14ac:dyDescent="0.3">
      <c r="A6979" s="43">
        <v>2023</v>
      </c>
      <c r="B6979" s="56" t="s">
        <v>23138</v>
      </c>
      <c r="C6979" s="19">
        <f t="shared" si="375"/>
        <v>54826</v>
      </c>
      <c r="D6979" s="56" t="s">
        <v>13350</v>
      </c>
      <c r="E6979" s="55">
        <v>45180</v>
      </c>
      <c r="F6979" s="18">
        <f t="shared" si="376"/>
        <v>9</v>
      </c>
      <c r="G6979" s="56" t="s">
        <v>11970</v>
      </c>
      <c r="H6979" s="56" t="s">
        <v>11971</v>
      </c>
      <c r="I6979" s="56" t="s">
        <v>17118</v>
      </c>
      <c r="J6979" s="57">
        <v>840181</v>
      </c>
      <c r="K6979" s="58" t="s">
        <v>11726</v>
      </c>
      <c r="L6979" s="57">
        <v>67214</v>
      </c>
      <c r="M6979" s="59">
        <f t="shared" si="378"/>
        <v>907395</v>
      </c>
      <c r="O6979" s="61"/>
      <c r="P6979">
        <f>+VLOOKUP(C6979,'Thanh toán '!M$9366:N$10360,2,0)</f>
        <v>907395</v>
      </c>
      <c r="Q6979" s="61">
        <f t="shared" si="377"/>
        <v>0</v>
      </c>
    </row>
    <row r="6980" spans="1:17" hidden="1" x14ac:dyDescent="0.3">
      <c r="A6980" s="43">
        <v>2023</v>
      </c>
      <c r="B6980" s="56" t="s">
        <v>23139</v>
      </c>
      <c r="C6980" s="19">
        <f t="shared" si="375"/>
        <v>54828</v>
      </c>
      <c r="D6980" s="56" t="s">
        <v>13350</v>
      </c>
      <c r="E6980" s="55">
        <v>45180</v>
      </c>
      <c r="F6980" s="18">
        <f t="shared" si="376"/>
        <v>9</v>
      </c>
      <c r="G6980" s="56" t="s">
        <v>11970</v>
      </c>
      <c r="H6980" s="56" t="s">
        <v>11971</v>
      </c>
      <c r="I6980" s="56" t="s">
        <v>15080</v>
      </c>
      <c r="J6980" s="57">
        <v>2272569</v>
      </c>
      <c r="K6980" s="58" t="s">
        <v>11726</v>
      </c>
      <c r="L6980" s="57">
        <v>181806</v>
      </c>
      <c r="M6980" s="59">
        <f t="shared" si="378"/>
        <v>2454375</v>
      </c>
      <c r="O6980" s="61"/>
      <c r="P6980">
        <f>+VLOOKUP(C6980,'Thanh toán '!M$9366:N$10360,2,0)</f>
        <v>2454375</v>
      </c>
      <c r="Q6980" s="61">
        <f t="shared" si="377"/>
        <v>0</v>
      </c>
    </row>
    <row r="6981" spans="1:17" hidden="1" x14ac:dyDescent="0.3">
      <c r="A6981" s="43">
        <v>2023</v>
      </c>
      <c r="B6981" s="56" t="s">
        <v>23140</v>
      </c>
      <c r="C6981" s="19">
        <f t="shared" si="375"/>
        <v>54829</v>
      </c>
      <c r="D6981" s="56" t="s">
        <v>13350</v>
      </c>
      <c r="E6981" s="55">
        <v>45180</v>
      </c>
      <c r="F6981" s="18">
        <f t="shared" si="376"/>
        <v>9</v>
      </c>
      <c r="G6981" s="56" t="s">
        <v>11970</v>
      </c>
      <c r="H6981" s="56" t="s">
        <v>11971</v>
      </c>
      <c r="I6981" s="56" t="s">
        <v>14543</v>
      </c>
      <c r="J6981" s="57">
        <v>1752493</v>
      </c>
      <c r="K6981" s="58" t="s">
        <v>11726</v>
      </c>
      <c r="L6981" s="57">
        <v>140199</v>
      </c>
      <c r="M6981" s="59">
        <f t="shared" si="378"/>
        <v>1892692</v>
      </c>
      <c r="O6981" s="61"/>
      <c r="P6981">
        <f>+VLOOKUP(C6981,'Thanh toán '!M$9366:N$10360,2,0)</f>
        <v>1892692</v>
      </c>
      <c r="Q6981" s="61">
        <f t="shared" si="377"/>
        <v>0</v>
      </c>
    </row>
    <row r="6982" spans="1:17" hidden="1" x14ac:dyDescent="0.3">
      <c r="A6982" s="43">
        <v>2023</v>
      </c>
      <c r="B6982" s="56" t="s">
        <v>23141</v>
      </c>
      <c r="C6982" s="19">
        <f t="shared" ref="C6982:C7045" si="379">+B6982*1</f>
        <v>54846</v>
      </c>
      <c r="D6982" s="56" t="s">
        <v>13350</v>
      </c>
      <c r="E6982" s="55">
        <v>45180</v>
      </c>
      <c r="F6982" s="18">
        <f t="shared" ref="F6982:F7045" si="380">+MONTH(E6982)</f>
        <v>9</v>
      </c>
      <c r="G6982" s="56" t="s">
        <v>11860</v>
      </c>
      <c r="H6982" s="56" t="s">
        <v>11719</v>
      </c>
      <c r="I6982" s="56" t="s">
        <v>18810</v>
      </c>
      <c r="J6982" s="57">
        <v>1160577</v>
      </c>
      <c r="K6982" s="58" t="s">
        <v>11726</v>
      </c>
      <c r="L6982" s="57">
        <v>92846</v>
      </c>
      <c r="M6982" s="59">
        <f t="shared" si="378"/>
        <v>1253423</v>
      </c>
      <c r="O6982" s="61"/>
      <c r="P6982">
        <f>+VLOOKUP(C6982,'Thanh toán '!M$9366:N$10360,2,0)</f>
        <v>1253423</v>
      </c>
      <c r="Q6982" s="61">
        <f t="shared" si="377"/>
        <v>0</v>
      </c>
    </row>
    <row r="6983" spans="1:17" hidden="1" x14ac:dyDescent="0.3">
      <c r="A6983" s="43">
        <v>2023</v>
      </c>
      <c r="B6983" s="56" t="s">
        <v>23142</v>
      </c>
      <c r="C6983" s="19">
        <f t="shared" si="379"/>
        <v>54854</v>
      </c>
      <c r="D6983" s="56" t="s">
        <v>13350</v>
      </c>
      <c r="E6983" s="55">
        <v>45180</v>
      </c>
      <c r="F6983" s="18">
        <f t="shared" si="380"/>
        <v>9</v>
      </c>
      <c r="G6983" s="56" t="s">
        <v>11860</v>
      </c>
      <c r="H6983" s="56" t="s">
        <v>11719</v>
      </c>
      <c r="I6983" s="56" t="s">
        <v>14138</v>
      </c>
      <c r="J6983" s="57">
        <v>1233384</v>
      </c>
      <c r="K6983" s="58" t="s">
        <v>11726</v>
      </c>
      <c r="L6983" s="57">
        <v>98671</v>
      </c>
      <c r="M6983" s="59">
        <f t="shared" si="378"/>
        <v>1332055</v>
      </c>
      <c r="O6983" s="61"/>
      <c r="P6983">
        <f>+VLOOKUP(C6983,'Thanh toán '!M$9366:N$10360,2,0)</f>
        <v>1332055</v>
      </c>
      <c r="Q6983" s="61">
        <f t="shared" si="377"/>
        <v>0</v>
      </c>
    </row>
    <row r="6984" spans="1:17" hidden="1" x14ac:dyDescent="0.3">
      <c r="A6984" s="43">
        <v>2023</v>
      </c>
      <c r="B6984" s="56" t="s">
        <v>23143</v>
      </c>
      <c r="C6984" s="19">
        <f t="shared" si="379"/>
        <v>54864</v>
      </c>
      <c r="D6984" s="56" t="s">
        <v>13350</v>
      </c>
      <c r="E6984" s="55">
        <v>45181</v>
      </c>
      <c r="F6984" s="18">
        <f t="shared" si="380"/>
        <v>9</v>
      </c>
      <c r="G6984" s="56" t="s">
        <v>12589</v>
      </c>
      <c r="H6984" s="56" t="s">
        <v>12590</v>
      </c>
      <c r="I6984" s="56" t="s">
        <v>12589</v>
      </c>
      <c r="J6984" s="57">
        <v>873070</v>
      </c>
      <c r="K6984" s="58" t="s">
        <v>11726</v>
      </c>
      <c r="L6984" s="57">
        <v>69846</v>
      </c>
      <c r="M6984" s="59">
        <f t="shared" si="378"/>
        <v>942916</v>
      </c>
      <c r="O6984" s="61"/>
      <c r="P6984">
        <f>+VLOOKUP(C6984,'Thanh toán '!M$9366:N$10360,2,0)</f>
        <v>942916</v>
      </c>
      <c r="Q6984" s="61">
        <f t="shared" si="377"/>
        <v>0</v>
      </c>
    </row>
    <row r="6985" spans="1:17" hidden="1" x14ac:dyDescent="0.3">
      <c r="A6985" s="43">
        <v>2023</v>
      </c>
      <c r="B6985" s="56" t="s">
        <v>23144</v>
      </c>
      <c r="C6985" s="19">
        <f t="shared" si="379"/>
        <v>54870</v>
      </c>
      <c r="D6985" s="56" t="s">
        <v>13350</v>
      </c>
      <c r="E6985" s="55">
        <v>45181</v>
      </c>
      <c r="F6985" s="18">
        <f t="shared" si="380"/>
        <v>9</v>
      </c>
      <c r="G6985" s="56" t="s">
        <v>12407</v>
      </c>
      <c r="H6985" s="56" t="s">
        <v>12408</v>
      </c>
      <c r="I6985" s="56" t="s">
        <v>12407</v>
      </c>
      <c r="J6985" s="57">
        <v>441000</v>
      </c>
      <c r="K6985" s="58" t="s">
        <v>11726</v>
      </c>
      <c r="L6985" s="57">
        <v>35280</v>
      </c>
      <c r="M6985" s="59">
        <f t="shared" si="378"/>
        <v>476280</v>
      </c>
      <c r="O6985" s="61"/>
      <c r="P6985">
        <f>+VLOOKUP(C6985,'Thanh toán '!M$9366:N$10360,2,0)</f>
        <v>476280</v>
      </c>
      <c r="Q6985" s="61">
        <f t="shared" si="377"/>
        <v>0</v>
      </c>
    </row>
    <row r="6986" spans="1:17" hidden="1" x14ac:dyDescent="0.3">
      <c r="A6986" s="43">
        <v>2023</v>
      </c>
      <c r="B6986" s="56" t="s">
        <v>23145</v>
      </c>
      <c r="C6986" s="19">
        <f t="shared" si="379"/>
        <v>54871</v>
      </c>
      <c r="D6986" s="56" t="s">
        <v>13350</v>
      </c>
      <c r="E6986" s="55">
        <v>45181</v>
      </c>
      <c r="F6986" s="18">
        <f t="shared" si="380"/>
        <v>9</v>
      </c>
      <c r="G6986" s="56" t="s">
        <v>11799</v>
      </c>
      <c r="H6986" s="56" t="s">
        <v>11725</v>
      </c>
      <c r="I6986" s="56" t="s">
        <v>13677</v>
      </c>
      <c r="J6986" s="57">
        <v>926129</v>
      </c>
      <c r="K6986" s="58" t="s">
        <v>11726</v>
      </c>
      <c r="L6986" s="57">
        <v>74090</v>
      </c>
      <c r="M6986" s="59">
        <f t="shared" si="378"/>
        <v>1000219</v>
      </c>
      <c r="O6986" s="61"/>
      <c r="P6986">
        <f>+VLOOKUP(C6986,'Thanh toán '!M$9366:N$10360,2,0)</f>
        <v>1000219</v>
      </c>
      <c r="Q6986" s="61">
        <f t="shared" si="377"/>
        <v>0</v>
      </c>
    </row>
    <row r="6987" spans="1:17" hidden="1" x14ac:dyDescent="0.3">
      <c r="A6987" s="43">
        <v>2023</v>
      </c>
      <c r="B6987" s="56" t="s">
        <v>23146</v>
      </c>
      <c r="C6987" s="19">
        <f t="shared" si="379"/>
        <v>54872</v>
      </c>
      <c r="D6987" s="56" t="s">
        <v>13350</v>
      </c>
      <c r="E6987" s="55">
        <v>45181</v>
      </c>
      <c r="F6987" s="18">
        <f t="shared" si="380"/>
        <v>9</v>
      </c>
      <c r="G6987" s="56" t="s">
        <v>11799</v>
      </c>
      <c r="H6987" s="56" t="s">
        <v>11725</v>
      </c>
      <c r="I6987" s="56" t="s">
        <v>14511</v>
      </c>
      <c r="J6987" s="57">
        <v>1121315</v>
      </c>
      <c r="K6987" s="58" t="s">
        <v>11726</v>
      </c>
      <c r="L6987" s="57">
        <v>89705</v>
      </c>
      <c r="M6987" s="59">
        <f t="shared" si="378"/>
        <v>1211020</v>
      </c>
      <c r="O6987" s="61"/>
      <c r="P6987">
        <f>+VLOOKUP(C6987,'Thanh toán '!M$9366:N$10360,2,0)</f>
        <v>1211020</v>
      </c>
      <c r="Q6987" s="61">
        <f t="shared" si="377"/>
        <v>0</v>
      </c>
    </row>
    <row r="6988" spans="1:17" hidden="1" x14ac:dyDescent="0.3">
      <c r="A6988" s="43">
        <v>2023</v>
      </c>
      <c r="B6988" s="56" t="s">
        <v>23147</v>
      </c>
      <c r="C6988" s="19">
        <f t="shared" si="379"/>
        <v>54874</v>
      </c>
      <c r="D6988" s="56" t="s">
        <v>13350</v>
      </c>
      <c r="E6988" s="55">
        <v>45181</v>
      </c>
      <c r="F6988" s="18">
        <f t="shared" si="380"/>
        <v>9</v>
      </c>
      <c r="G6988" s="56" t="s">
        <v>11799</v>
      </c>
      <c r="H6988" s="56" t="s">
        <v>11725</v>
      </c>
      <c r="I6988" s="56" t="s">
        <v>13698</v>
      </c>
      <c r="J6988" s="57">
        <v>2760437</v>
      </c>
      <c r="K6988" s="58" t="s">
        <v>11726</v>
      </c>
      <c r="L6988" s="57">
        <v>220835</v>
      </c>
      <c r="M6988" s="59">
        <f t="shared" si="378"/>
        <v>2981272</v>
      </c>
      <c r="O6988" s="61"/>
      <c r="P6988">
        <f>+VLOOKUP(C6988,'Thanh toán '!M$9366:N$10360,2,0)</f>
        <v>2981272</v>
      </c>
      <c r="Q6988" s="61">
        <f t="shared" si="377"/>
        <v>0</v>
      </c>
    </row>
    <row r="6989" spans="1:17" hidden="1" x14ac:dyDescent="0.3">
      <c r="A6989" s="43">
        <v>2023</v>
      </c>
      <c r="B6989" s="56" t="s">
        <v>23148</v>
      </c>
      <c r="C6989" s="19">
        <f t="shared" si="379"/>
        <v>54878</v>
      </c>
      <c r="D6989" s="56" t="s">
        <v>13350</v>
      </c>
      <c r="E6989" s="55">
        <v>45181</v>
      </c>
      <c r="F6989" s="18">
        <f t="shared" si="380"/>
        <v>9</v>
      </c>
      <c r="G6989" s="56" t="s">
        <v>11799</v>
      </c>
      <c r="H6989" s="56" t="s">
        <v>11725</v>
      </c>
      <c r="I6989" s="56" t="s">
        <v>13623</v>
      </c>
      <c r="J6989" s="57">
        <v>818532</v>
      </c>
      <c r="K6989" s="58" t="s">
        <v>11726</v>
      </c>
      <c r="L6989" s="57">
        <v>65483</v>
      </c>
      <c r="M6989" s="59">
        <f t="shared" si="378"/>
        <v>884015</v>
      </c>
      <c r="O6989" s="61"/>
      <c r="P6989">
        <f>+VLOOKUP(C6989,'Thanh toán '!M$9366:N$10360,2,0)</f>
        <v>884015</v>
      </c>
      <c r="Q6989" s="61">
        <f t="shared" si="377"/>
        <v>0</v>
      </c>
    </row>
    <row r="6990" spans="1:17" hidden="1" x14ac:dyDescent="0.3">
      <c r="A6990" s="43">
        <v>2023</v>
      </c>
      <c r="B6990" s="56" t="s">
        <v>23149</v>
      </c>
      <c r="C6990" s="19">
        <f t="shared" si="379"/>
        <v>54879</v>
      </c>
      <c r="D6990" s="56" t="s">
        <v>13350</v>
      </c>
      <c r="E6990" s="55">
        <v>45181</v>
      </c>
      <c r="F6990" s="18">
        <f t="shared" si="380"/>
        <v>9</v>
      </c>
      <c r="G6990" s="56" t="s">
        <v>11838</v>
      </c>
      <c r="H6990" s="56" t="s">
        <v>11839</v>
      </c>
      <c r="I6990" s="56" t="s">
        <v>13928</v>
      </c>
      <c r="J6990" s="57">
        <v>555290</v>
      </c>
      <c r="K6990" s="58" t="s">
        <v>11726</v>
      </c>
      <c r="L6990" s="57">
        <v>44423</v>
      </c>
      <c r="M6990" s="59">
        <f t="shared" si="378"/>
        <v>599713</v>
      </c>
      <c r="O6990" s="61"/>
      <c r="P6990">
        <f>+VLOOKUP(C6990,'Thanh toán '!M$9366:N$10360,2,0)</f>
        <v>599713</v>
      </c>
      <c r="Q6990" s="61">
        <f t="shared" si="377"/>
        <v>0</v>
      </c>
    </row>
    <row r="6991" spans="1:17" hidden="1" x14ac:dyDescent="0.3">
      <c r="A6991" s="43">
        <v>2023</v>
      </c>
      <c r="B6991" s="56" t="s">
        <v>23150</v>
      </c>
      <c r="C6991" s="19">
        <f t="shared" si="379"/>
        <v>54881</v>
      </c>
      <c r="D6991" s="56" t="s">
        <v>13350</v>
      </c>
      <c r="E6991" s="55">
        <v>45181</v>
      </c>
      <c r="F6991" s="18">
        <f t="shared" si="380"/>
        <v>9</v>
      </c>
      <c r="G6991" s="56" t="s">
        <v>11799</v>
      </c>
      <c r="H6991" s="56" t="s">
        <v>11725</v>
      </c>
      <c r="I6991" s="56" t="s">
        <v>14159</v>
      </c>
      <c r="J6991" s="57">
        <v>840181</v>
      </c>
      <c r="K6991" s="58" t="s">
        <v>11726</v>
      </c>
      <c r="L6991" s="57">
        <v>67214</v>
      </c>
      <c r="M6991" s="59">
        <f t="shared" si="378"/>
        <v>907395</v>
      </c>
      <c r="O6991" s="61"/>
      <c r="P6991">
        <f>+VLOOKUP(C6991,'Thanh toán '!M$9366:N$10360,2,0)</f>
        <v>907395</v>
      </c>
      <c r="Q6991" s="61">
        <f t="shared" si="377"/>
        <v>0</v>
      </c>
    </row>
    <row r="6992" spans="1:17" hidden="1" x14ac:dyDescent="0.3">
      <c r="A6992" s="43">
        <v>2023</v>
      </c>
      <c r="B6992" s="56" t="s">
        <v>23151</v>
      </c>
      <c r="C6992" s="19">
        <f t="shared" si="379"/>
        <v>54882</v>
      </c>
      <c r="D6992" s="56" t="s">
        <v>13350</v>
      </c>
      <c r="E6992" s="55">
        <v>45181</v>
      </c>
      <c r="F6992" s="18">
        <f t="shared" si="380"/>
        <v>9</v>
      </c>
      <c r="G6992" s="56" t="s">
        <v>11799</v>
      </c>
      <c r="H6992" s="56" t="s">
        <v>11725</v>
      </c>
      <c r="I6992" s="56" t="s">
        <v>13366</v>
      </c>
      <c r="J6992" s="57">
        <v>1074852</v>
      </c>
      <c r="K6992" s="58" t="s">
        <v>11726</v>
      </c>
      <c r="L6992" s="57">
        <v>85988</v>
      </c>
      <c r="M6992" s="59">
        <f t="shared" si="378"/>
        <v>1160840</v>
      </c>
      <c r="O6992" s="61"/>
      <c r="P6992">
        <f>+VLOOKUP(C6992,'Thanh toán '!M$9366:N$10360,2,0)</f>
        <v>1160840</v>
      </c>
      <c r="Q6992" s="61">
        <f t="shared" si="377"/>
        <v>0</v>
      </c>
    </row>
    <row r="6993" spans="1:17" hidden="1" x14ac:dyDescent="0.3">
      <c r="A6993" s="43">
        <v>2023</v>
      </c>
      <c r="B6993" s="56" t="s">
        <v>23152</v>
      </c>
      <c r="C6993" s="19">
        <f t="shared" si="379"/>
        <v>54883</v>
      </c>
      <c r="D6993" s="56" t="s">
        <v>13350</v>
      </c>
      <c r="E6993" s="55">
        <v>45181</v>
      </c>
      <c r="F6993" s="18">
        <f t="shared" si="380"/>
        <v>9</v>
      </c>
      <c r="G6993" s="56" t="s">
        <v>11799</v>
      </c>
      <c r="H6993" s="56" t="s">
        <v>11725</v>
      </c>
      <c r="I6993" s="56" t="s">
        <v>13595</v>
      </c>
      <c r="J6993" s="57">
        <v>333174</v>
      </c>
      <c r="K6993" s="58" t="s">
        <v>11726</v>
      </c>
      <c r="L6993" s="57">
        <v>26654</v>
      </c>
      <c r="M6993" s="59">
        <f t="shared" si="378"/>
        <v>359828</v>
      </c>
      <c r="O6993" s="61"/>
      <c r="P6993">
        <f>+VLOOKUP(C6993,'Thanh toán '!M$9366:N$10360,2,0)</f>
        <v>359828</v>
      </c>
      <c r="Q6993" s="61">
        <f t="shared" si="377"/>
        <v>0</v>
      </c>
    </row>
    <row r="6994" spans="1:17" hidden="1" x14ac:dyDescent="0.3">
      <c r="A6994" s="43">
        <v>2023</v>
      </c>
      <c r="B6994" s="56" t="s">
        <v>23153</v>
      </c>
      <c r="C6994" s="19">
        <f t="shared" si="379"/>
        <v>54884</v>
      </c>
      <c r="D6994" s="56" t="s">
        <v>13350</v>
      </c>
      <c r="E6994" s="55">
        <v>45181</v>
      </c>
      <c r="F6994" s="18">
        <f t="shared" si="380"/>
        <v>9</v>
      </c>
      <c r="G6994" s="56" t="s">
        <v>12322</v>
      </c>
      <c r="H6994" s="56" t="s">
        <v>12323</v>
      </c>
      <c r="I6994" s="56" t="s">
        <v>12322</v>
      </c>
      <c r="J6994" s="57">
        <v>1517775</v>
      </c>
      <c r="K6994" s="58" t="s">
        <v>11726</v>
      </c>
      <c r="L6994" s="57">
        <v>121422</v>
      </c>
      <c r="M6994" s="59">
        <f t="shared" si="378"/>
        <v>1639197</v>
      </c>
      <c r="O6994" s="61"/>
      <c r="P6994">
        <f>+VLOOKUP(C6994,'Thanh toán '!M$9366:N$10360,2,0)</f>
        <v>1639197</v>
      </c>
      <c r="Q6994" s="61">
        <f t="shared" si="377"/>
        <v>0</v>
      </c>
    </row>
    <row r="6995" spans="1:17" hidden="1" x14ac:dyDescent="0.3">
      <c r="A6995" s="43">
        <v>2023</v>
      </c>
      <c r="B6995" s="56" t="s">
        <v>23154</v>
      </c>
      <c r="C6995" s="19">
        <f t="shared" si="379"/>
        <v>54885</v>
      </c>
      <c r="D6995" s="56" t="s">
        <v>13350</v>
      </c>
      <c r="E6995" s="55">
        <v>45181</v>
      </c>
      <c r="F6995" s="18">
        <f t="shared" si="380"/>
        <v>9</v>
      </c>
      <c r="G6995" s="56" t="s">
        <v>11799</v>
      </c>
      <c r="H6995" s="56" t="s">
        <v>11725</v>
      </c>
      <c r="I6995" s="56" t="s">
        <v>13735</v>
      </c>
      <c r="J6995" s="57">
        <v>957060</v>
      </c>
      <c r="K6995" s="58" t="s">
        <v>11726</v>
      </c>
      <c r="L6995" s="57">
        <v>76565</v>
      </c>
      <c r="M6995" s="59">
        <f t="shared" si="378"/>
        <v>1033625</v>
      </c>
      <c r="O6995" s="61"/>
      <c r="P6995">
        <f>+VLOOKUP(C6995,'Thanh toán '!M$9366:N$10360,2,0)</f>
        <v>1033625</v>
      </c>
      <c r="Q6995" s="61">
        <f t="shared" si="377"/>
        <v>0</v>
      </c>
    </row>
    <row r="6996" spans="1:17" hidden="1" x14ac:dyDescent="0.3">
      <c r="A6996" s="43">
        <v>2023</v>
      </c>
      <c r="B6996" s="56" t="s">
        <v>23155</v>
      </c>
      <c r="C6996" s="19">
        <f t="shared" si="379"/>
        <v>54887</v>
      </c>
      <c r="D6996" s="56" t="s">
        <v>13350</v>
      </c>
      <c r="E6996" s="55">
        <v>45181</v>
      </c>
      <c r="F6996" s="18">
        <f t="shared" si="380"/>
        <v>9</v>
      </c>
      <c r="G6996" s="56" t="s">
        <v>11799</v>
      </c>
      <c r="H6996" s="56" t="s">
        <v>11725</v>
      </c>
      <c r="I6996" s="56" t="s">
        <v>13810</v>
      </c>
      <c r="J6996" s="57">
        <v>1433136</v>
      </c>
      <c r="K6996" s="58" t="s">
        <v>11726</v>
      </c>
      <c r="L6996" s="57">
        <v>114651</v>
      </c>
      <c r="M6996" s="59">
        <f t="shared" si="378"/>
        <v>1547787</v>
      </c>
      <c r="O6996" s="61"/>
      <c r="P6996">
        <f>+VLOOKUP(C6996,'Thanh toán '!M$9366:N$10360,2,0)</f>
        <v>1547787</v>
      </c>
      <c r="Q6996" s="61">
        <f t="shared" si="377"/>
        <v>0</v>
      </c>
    </row>
    <row r="6997" spans="1:17" hidden="1" x14ac:dyDescent="0.3">
      <c r="A6997" s="43">
        <v>2023</v>
      </c>
      <c r="B6997" s="56" t="s">
        <v>23156</v>
      </c>
      <c r="C6997" s="19">
        <f t="shared" si="379"/>
        <v>54888</v>
      </c>
      <c r="D6997" s="56" t="s">
        <v>13350</v>
      </c>
      <c r="E6997" s="55">
        <v>45181</v>
      </c>
      <c r="F6997" s="18">
        <f t="shared" si="380"/>
        <v>9</v>
      </c>
      <c r="G6997" s="56" t="s">
        <v>11799</v>
      </c>
      <c r="H6997" s="56" t="s">
        <v>11725</v>
      </c>
      <c r="I6997" s="56" t="s">
        <v>13415</v>
      </c>
      <c r="J6997" s="57">
        <v>555290</v>
      </c>
      <c r="K6997" s="58" t="s">
        <v>11726</v>
      </c>
      <c r="L6997" s="57">
        <v>44423</v>
      </c>
      <c r="M6997" s="59">
        <f t="shared" si="378"/>
        <v>599713</v>
      </c>
      <c r="O6997" s="61"/>
      <c r="P6997">
        <f>+VLOOKUP(C6997,'Thanh toán '!M$9366:N$10360,2,0)</f>
        <v>599713</v>
      </c>
      <c r="Q6997" s="61">
        <f t="shared" si="377"/>
        <v>0</v>
      </c>
    </row>
    <row r="6998" spans="1:17" hidden="1" x14ac:dyDescent="0.3">
      <c r="A6998" s="43">
        <v>2023</v>
      </c>
      <c r="B6998" s="56" t="s">
        <v>23157</v>
      </c>
      <c r="C6998" s="19">
        <f t="shared" si="379"/>
        <v>54889</v>
      </c>
      <c r="D6998" s="56" t="s">
        <v>13350</v>
      </c>
      <c r="E6998" s="55">
        <v>45181</v>
      </c>
      <c r="F6998" s="18">
        <f t="shared" si="380"/>
        <v>9</v>
      </c>
      <c r="G6998" s="56" t="s">
        <v>11799</v>
      </c>
      <c r="H6998" s="56" t="s">
        <v>11725</v>
      </c>
      <c r="I6998" s="56" t="s">
        <v>14113</v>
      </c>
      <c r="J6998" s="57">
        <v>505296</v>
      </c>
      <c r="K6998" s="58" t="s">
        <v>11726</v>
      </c>
      <c r="L6998" s="57">
        <v>40424</v>
      </c>
      <c r="M6998" s="59">
        <f t="shared" si="378"/>
        <v>545720</v>
      </c>
      <c r="O6998" s="61"/>
      <c r="P6998">
        <f>+VLOOKUP(C6998,'Thanh toán '!M$9366:N$10360,2,0)</f>
        <v>545720</v>
      </c>
      <c r="Q6998" s="61">
        <f t="shared" ref="Q6998:Q7061" si="381">+P6998-M6998</f>
        <v>0</v>
      </c>
    </row>
    <row r="6999" spans="1:17" hidden="1" x14ac:dyDescent="0.3">
      <c r="A6999" s="43">
        <v>2023</v>
      </c>
      <c r="B6999" s="56" t="s">
        <v>23158</v>
      </c>
      <c r="C6999" s="19">
        <f t="shared" si="379"/>
        <v>54893</v>
      </c>
      <c r="D6999" s="56" t="s">
        <v>13350</v>
      </c>
      <c r="E6999" s="55">
        <v>45181</v>
      </c>
      <c r="F6999" s="18">
        <f t="shared" si="380"/>
        <v>9</v>
      </c>
      <c r="G6999" s="56" t="s">
        <v>11799</v>
      </c>
      <c r="H6999" s="56" t="s">
        <v>11725</v>
      </c>
      <c r="I6999" s="56" t="s">
        <v>13954</v>
      </c>
      <c r="J6999" s="57">
        <v>798982</v>
      </c>
      <c r="K6999" s="58" t="s">
        <v>11726</v>
      </c>
      <c r="L6999" s="57">
        <v>63919</v>
      </c>
      <c r="M6999" s="59">
        <f t="shared" si="378"/>
        <v>862901</v>
      </c>
      <c r="O6999" s="61"/>
      <c r="P6999">
        <f>+VLOOKUP(C6999,'Thanh toán '!M$9366:N$10360,2,0)</f>
        <v>862901</v>
      </c>
      <c r="Q6999" s="61">
        <f t="shared" si="381"/>
        <v>0</v>
      </c>
    </row>
    <row r="7000" spans="1:17" hidden="1" x14ac:dyDescent="0.3">
      <c r="A7000" s="43">
        <v>2023</v>
      </c>
      <c r="B7000" s="56" t="s">
        <v>23159</v>
      </c>
      <c r="C7000" s="19">
        <f t="shared" si="379"/>
        <v>54895</v>
      </c>
      <c r="D7000" s="56" t="s">
        <v>13350</v>
      </c>
      <c r="E7000" s="55">
        <v>45181</v>
      </c>
      <c r="F7000" s="18">
        <f t="shared" si="380"/>
        <v>9</v>
      </c>
      <c r="G7000" s="56" t="s">
        <v>12231</v>
      </c>
      <c r="H7000" s="56" t="s">
        <v>12232</v>
      </c>
      <c r="I7000" s="56" t="s">
        <v>13467</v>
      </c>
      <c r="J7000" s="57">
        <v>1730625</v>
      </c>
      <c r="K7000" s="58" t="s">
        <v>11726</v>
      </c>
      <c r="L7000" s="57">
        <v>138450</v>
      </c>
      <c r="M7000" s="59">
        <f t="shared" si="378"/>
        <v>1869075</v>
      </c>
      <c r="O7000" s="61"/>
      <c r="P7000">
        <f>+VLOOKUP(C7000,'Thanh toán '!M$9366:N$10360,2,0)</f>
        <v>1869075</v>
      </c>
      <c r="Q7000" s="61">
        <f t="shared" si="381"/>
        <v>0</v>
      </c>
    </row>
    <row r="7001" spans="1:17" hidden="1" x14ac:dyDescent="0.3">
      <c r="A7001" s="43">
        <v>2023</v>
      </c>
      <c r="B7001" s="56" t="s">
        <v>23160</v>
      </c>
      <c r="C7001" s="19">
        <f t="shared" si="379"/>
        <v>54896</v>
      </c>
      <c r="D7001" s="56" t="s">
        <v>13350</v>
      </c>
      <c r="E7001" s="55">
        <v>45181</v>
      </c>
      <c r="F7001" s="18">
        <f t="shared" si="380"/>
        <v>9</v>
      </c>
      <c r="G7001" s="56" t="s">
        <v>11799</v>
      </c>
      <c r="H7001" s="56" t="s">
        <v>11725</v>
      </c>
      <c r="I7001" s="56" t="s">
        <v>13354</v>
      </c>
      <c r="J7001" s="57">
        <v>777406</v>
      </c>
      <c r="K7001" s="58" t="s">
        <v>11726</v>
      </c>
      <c r="L7001" s="57">
        <v>62192</v>
      </c>
      <c r="M7001" s="59">
        <f t="shared" si="378"/>
        <v>839598</v>
      </c>
      <c r="O7001" s="61"/>
      <c r="P7001">
        <f>+VLOOKUP(C7001,'Thanh toán '!M$9366:N$10360,2,0)</f>
        <v>839598</v>
      </c>
      <c r="Q7001" s="61">
        <f t="shared" si="381"/>
        <v>0</v>
      </c>
    </row>
    <row r="7002" spans="1:17" hidden="1" x14ac:dyDescent="0.3">
      <c r="A7002" s="43">
        <v>2023</v>
      </c>
      <c r="B7002" s="56" t="s">
        <v>23161</v>
      </c>
      <c r="C7002" s="19">
        <f t="shared" si="379"/>
        <v>54897</v>
      </c>
      <c r="D7002" s="56" t="s">
        <v>13350</v>
      </c>
      <c r="E7002" s="55">
        <v>45181</v>
      </c>
      <c r="F7002" s="18">
        <f t="shared" si="380"/>
        <v>9</v>
      </c>
      <c r="G7002" s="56" t="s">
        <v>11860</v>
      </c>
      <c r="H7002" s="56" t="s">
        <v>11719</v>
      </c>
      <c r="I7002" s="56" t="s">
        <v>16178</v>
      </c>
      <c r="J7002" s="57">
        <v>1556074</v>
      </c>
      <c r="K7002" s="58" t="s">
        <v>11726</v>
      </c>
      <c r="L7002" s="57">
        <v>124486</v>
      </c>
      <c r="M7002" s="59">
        <f t="shared" si="378"/>
        <v>1680560</v>
      </c>
      <c r="O7002" s="61"/>
      <c r="P7002">
        <f>+VLOOKUP(C7002,'Thanh toán '!M$9366:N$10360,2,0)</f>
        <v>1680560</v>
      </c>
      <c r="Q7002" s="61">
        <f t="shared" si="381"/>
        <v>0</v>
      </c>
    </row>
    <row r="7003" spans="1:17" hidden="1" x14ac:dyDescent="0.3">
      <c r="A7003" s="43">
        <v>2023</v>
      </c>
      <c r="B7003" s="56" t="s">
        <v>12652</v>
      </c>
      <c r="C7003" s="19">
        <f t="shared" si="379"/>
        <v>54898</v>
      </c>
      <c r="D7003" s="56" t="s">
        <v>13350</v>
      </c>
      <c r="E7003" s="55">
        <v>45181</v>
      </c>
      <c r="F7003" s="18">
        <f t="shared" si="380"/>
        <v>9</v>
      </c>
      <c r="G7003" s="56" t="s">
        <v>11860</v>
      </c>
      <c r="H7003" s="56" t="s">
        <v>11719</v>
      </c>
      <c r="I7003" s="56" t="s">
        <v>14660</v>
      </c>
      <c r="J7003" s="57">
        <v>1366642</v>
      </c>
      <c r="K7003" s="58" t="s">
        <v>11726</v>
      </c>
      <c r="L7003" s="57">
        <v>109331</v>
      </c>
      <c r="M7003" s="59">
        <f t="shared" si="378"/>
        <v>1475973</v>
      </c>
      <c r="O7003" s="61"/>
      <c r="P7003">
        <f>+VLOOKUP(C7003,'Thanh toán '!M$9366:N$10360,2,0)</f>
        <v>1475973</v>
      </c>
      <c r="Q7003" s="61">
        <f t="shared" si="381"/>
        <v>0</v>
      </c>
    </row>
    <row r="7004" spans="1:17" hidden="1" x14ac:dyDescent="0.3">
      <c r="A7004" s="43">
        <v>2023</v>
      </c>
      <c r="B7004" s="56" t="s">
        <v>23162</v>
      </c>
      <c r="C7004" s="19">
        <f t="shared" si="379"/>
        <v>54907</v>
      </c>
      <c r="D7004" s="56" t="s">
        <v>13350</v>
      </c>
      <c r="E7004" s="55">
        <v>45181</v>
      </c>
      <c r="F7004" s="18">
        <f t="shared" si="380"/>
        <v>9</v>
      </c>
      <c r="G7004" s="56" t="s">
        <v>12263</v>
      </c>
      <c r="H7004" s="56" t="s">
        <v>12264</v>
      </c>
      <c r="I7004" s="56" t="s">
        <v>12263</v>
      </c>
      <c r="J7004" s="57">
        <v>1342430</v>
      </c>
      <c r="K7004" s="58" t="s">
        <v>11726</v>
      </c>
      <c r="L7004" s="57">
        <v>107394</v>
      </c>
      <c r="M7004" s="59">
        <f t="shared" si="378"/>
        <v>1449824</v>
      </c>
      <c r="O7004" s="61"/>
      <c r="P7004">
        <f>+VLOOKUP(C7004,'Thanh toán '!M$9366:N$10360,2,0)</f>
        <v>1449824</v>
      </c>
      <c r="Q7004" s="61">
        <f t="shared" si="381"/>
        <v>0</v>
      </c>
    </row>
    <row r="7005" spans="1:17" hidden="1" x14ac:dyDescent="0.3">
      <c r="A7005" s="43">
        <v>2023</v>
      </c>
      <c r="B7005" s="56" t="s">
        <v>23163</v>
      </c>
      <c r="C7005" s="19">
        <f t="shared" si="379"/>
        <v>54908</v>
      </c>
      <c r="D7005" s="56" t="s">
        <v>13350</v>
      </c>
      <c r="E7005" s="55">
        <v>45181</v>
      </c>
      <c r="F7005" s="18">
        <f t="shared" si="380"/>
        <v>9</v>
      </c>
      <c r="G7005" s="56" t="s">
        <v>12312</v>
      </c>
      <c r="H7005" s="56" t="s">
        <v>12313</v>
      </c>
      <c r="I7005" s="56" t="s">
        <v>12312</v>
      </c>
      <c r="J7005" s="57">
        <v>1802860</v>
      </c>
      <c r="K7005" s="58" t="s">
        <v>11726</v>
      </c>
      <c r="L7005" s="57">
        <v>144229</v>
      </c>
      <c r="M7005" s="59">
        <f t="shared" si="378"/>
        <v>1947089</v>
      </c>
      <c r="O7005" s="61"/>
      <c r="P7005">
        <f>+VLOOKUP(C7005,'Thanh toán '!M$9366:N$10360,2,0)</f>
        <v>1947089</v>
      </c>
      <c r="Q7005" s="61">
        <f t="shared" si="381"/>
        <v>0</v>
      </c>
    </row>
    <row r="7006" spans="1:17" hidden="1" x14ac:dyDescent="0.3">
      <c r="A7006" s="43">
        <v>2023</v>
      </c>
      <c r="B7006" s="56" t="s">
        <v>23164</v>
      </c>
      <c r="C7006" s="19">
        <f t="shared" si="379"/>
        <v>54909</v>
      </c>
      <c r="D7006" s="56" t="s">
        <v>13350</v>
      </c>
      <c r="E7006" s="55">
        <v>45181</v>
      </c>
      <c r="F7006" s="18">
        <f t="shared" si="380"/>
        <v>9</v>
      </c>
      <c r="G7006" s="56" t="s">
        <v>12309</v>
      </c>
      <c r="H7006" s="56" t="s">
        <v>12310</v>
      </c>
      <c r="I7006" s="56" t="s">
        <v>12309</v>
      </c>
      <c r="J7006" s="57">
        <v>441000</v>
      </c>
      <c r="K7006" s="58" t="s">
        <v>11726</v>
      </c>
      <c r="L7006" s="57">
        <v>35280</v>
      </c>
      <c r="M7006" s="59">
        <f t="shared" si="378"/>
        <v>476280</v>
      </c>
      <c r="O7006" s="61"/>
      <c r="P7006">
        <f>+VLOOKUP(C7006,'Thanh toán '!M$9366:N$10360,2,0)</f>
        <v>476280</v>
      </c>
      <c r="Q7006" s="61">
        <f t="shared" si="381"/>
        <v>0</v>
      </c>
    </row>
    <row r="7007" spans="1:17" hidden="1" x14ac:dyDescent="0.3">
      <c r="A7007" s="43">
        <v>2023</v>
      </c>
      <c r="B7007" s="56" t="s">
        <v>23165</v>
      </c>
      <c r="C7007" s="19">
        <f t="shared" si="379"/>
        <v>54910</v>
      </c>
      <c r="D7007" s="56" t="s">
        <v>13350</v>
      </c>
      <c r="E7007" s="55">
        <v>45181</v>
      </c>
      <c r="F7007" s="18">
        <f t="shared" si="380"/>
        <v>9</v>
      </c>
      <c r="G7007" s="56" t="s">
        <v>12309</v>
      </c>
      <c r="H7007" s="56" t="s">
        <v>12310</v>
      </c>
      <c r="I7007" s="56" t="s">
        <v>12309</v>
      </c>
      <c r="J7007" s="57">
        <v>441000</v>
      </c>
      <c r="K7007" s="58" t="s">
        <v>11726</v>
      </c>
      <c r="L7007" s="57">
        <v>35280</v>
      </c>
      <c r="M7007" s="59">
        <f t="shared" si="378"/>
        <v>476280</v>
      </c>
      <c r="O7007" s="61"/>
      <c r="P7007">
        <f>+VLOOKUP(C7007,'Thanh toán '!M$9366:N$10360,2,0)</f>
        <v>476280</v>
      </c>
      <c r="Q7007" s="61">
        <f t="shared" si="381"/>
        <v>0</v>
      </c>
    </row>
    <row r="7008" spans="1:17" hidden="1" x14ac:dyDescent="0.3">
      <c r="A7008" s="43">
        <v>2023</v>
      </c>
      <c r="B7008" s="56" t="s">
        <v>23166</v>
      </c>
      <c r="C7008" s="19">
        <f t="shared" si="379"/>
        <v>54911</v>
      </c>
      <c r="D7008" s="56" t="s">
        <v>13350</v>
      </c>
      <c r="E7008" s="55">
        <v>45181</v>
      </c>
      <c r="F7008" s="18">
        <f t="shared" si="380"/>
        <v>9</v>
      </c>
      <c r="G7008" s="56" t="s">
        <v>12303</v>
      </c>
      <c r="H7008" s="56" t="s">
        <v>12304</v>
      </c>
      <c r="I7008" s="56" t="s">
        <v>12303</v>
      </c>
      <c r="J7008" s="57">
        <v>441000</v>
      </c>
      <c r="K7008" s="58" t="s">
        <v>11726</v>
      </c>
      <c r="L7008" s="57">
        <v>35280</v>
      </c>
      <c r="M7008" s="59">
        <f t="shared" si="378"/>
        <v>476280</v>
      </c>
      <c r="O7008" s="61"/>
      <c r="P7008">
        <f>+VLOOKUP(C7008,'Thanh toán '!M$9366:N$10360,2,0)</f>
        <v>476280</v>
      </c>
      <c r="Q7008" s="61">
        <f t="shared" si="381"/>
        <v>0</v>
      </c>
    </row>
    <row r="7009" spans="1:17" hidden="1" x14ac:dyDescent="0.3">
      <c r="A7009" s="43">
        <v>2023</v>
      </c>
      <c r="B7009" s="56" t="s">
        <v>23167</v>
      </c>
      <c r="C7009" s="19">
        <f t="shared" si="379"/>
        <v>54912</v>
      </c>
      <c r="D7009" s="56" t="s">
        <v>13350</v>
      </c>
      <c r="E7009" s="55">
        <v>45181</v>
      </c>
      <c r="F7009" s="18">
        <f t="shared" si="380"/>
        <v>9</v>
      </c>
      <c r="G7009" s="56" t="s">
        <v>12309</v>
      </c>
      <c r="H7009" s="56" t="s">
        <v>12310</v>
      </c>
      <c r="I7009" s="56" t="s">
        <v>13557</v>
      </c>
      <c r="J7009" s="57">
        <v>441000</v>
      </c>
      <c r="K7009" s="58" t="s">
        <v>11726</v>
      </c>
      <c r="L7009" s="57">
        <v>35280</v>
      </c>
      <c r="M7009" s="59">
        <f t="shared" si="378"/>
        <v>476280</v>
      </c>
      <c r="O7009" s="61"/>
      <c r="P7009">
        <f>+VLOOKUP(C7009,'Thanh toán '!M$9366:N$10360,2,0)</f>
        <v>476280</v>
      </c>
      <c r="Q7009" s="61">
        <f t="shared" si="381"/>
        <v>0</v>
      </c>
    </row>
    <row r="7010" spans="1:17" hidden="1" x14ac:dyDescent="0.3">
      <c r="A7010" s="43">
        <v>2023</v>
      </c>
      <c r="B7010" s="56" t="s">
        <v>23168</v>
      </c>
      <c r="C7010" s="19">
        <f t="shared" si="379"/>
        <v>54913</v>
      </c>
      <c r="D7010" s="56" t="s">
        <v>13350</v>
      </c>
      <c r="E7010" s="55">
        <v>45181</v>
      </c>
      <c r="F7010" s="18">
        <f t="shared" si="380"/>
        <v>9</v>
      </c>
      <c r="G7010" s="56" t="s">
        <v>12650</v>
      </c>
      <c r="H7010" s="56" t="s">
        <v>12651</v>
      </c>
      <c r="I7010" s="56" t="s">
        <v>12650</v>
      </c>
      <c r="J7010" s="57">
        <v>882000</v>
      </c>
      <c r="K7010" s="58" t="s">
        <v>11726</v>
      </c>
      <c r="L7010" s="57">
        <v>70560</v>
      </c>
      <c r="M7010" s="59">
        <f t="shared" si="378"/>
        <v>952560</v>
      </c>
      <c r="O7010" s="61"/>
      <c r="P7010">
        <f>+VLOOKUP(C7010,'Thanh toán '!M$9366:N$10360,2,0)</f>
        <v>952560</v>
      </c>
      <c r="Q7010" s="61">
        <f t="shared" si="381"/>
        <v>0</v>
      </c>
    </row>
    <row r="7011" spans="1:17" hidden="1" x14ac:dyDescent="0.3">
      <c r="A7011" s="43">
        <v>2023</v>
      </c>
      <c r="B7011" s="56" t="s">
        <v>23169</v>
      </c>
      <c r="C7011" s="19">
        <f t="shared" si="379"/>
        <v>54914</v>
      </c>
      <c r="D7011" s="56" t="s">
        <v>13350</v>
      </c>
      <c r="E7011" s="55">
        <v>45181</v>
      </c>
      <c r="F7011" s="18">
        <f t="shared" si="380"/>
        <v>9</v>
      </c>
      <c r="G7011" s="56" t="s">
        <v>12556</v>
      </c>
      <c r="H7011" s="56" t="s">
        <v>12557</v>
      </c>
      <c r="I7011" s="56" t="s">
        <v>12556</v>
      </c>
      <c r="J7011" s="57">
        <v>901430</v>
      </c>
      <c r="K7011" s="58" t="s">
        <v>11726</v>
      </c>
      <c r="L7011" s="57">
        <v>72114</v>
      </c>
      <c r="M7011" s="59">
        <f t="shared" si="378"/>
        <v>973544</v>
      </c>
      <c r="O7011" s="61"/>
      <c r="P7011">
        <f>+VLOOKUP(C7011,'Thanh toán '!M$9366:N$10360,2,0)</f>
        <v>973544</v>
      </c>
      <c r="Q7011" s="61">
        <f t="shared" si="381"/>
        <v>0</v>
      </c>
    </row>
    <row r="7012" spans="1:17" hidden="1" x14ac:dyDescent="0.3">
      <c r="A7012" s="43">
        <v>2023</v>
      </c>
      <c r="B7012" s="56" t="s">
        <v>23170</v>
      </c>
      <c r="C7012" s="19">
        <f t="shared" si="379"/>
        <v>54915</v>
      </c>
      <c r="D7012" s="56" t="s">
        <v>13350</v>
      </c>
      <c r="E7012" s="55">
        <v>45181</v>
      </c>
      <c r="F7012" s="18">
        <f t="shared" si="380"/>
        <v>9</v>
      </c>
      <c r="G7012" s="56" t="s">
        <v>12549</v>
      </c>
      <c r="H7012" s="56" t="s">
        <v>12550</v>
      </c>
      <c r="I7012" s="56" t="s">
        <v>12549</v>
      </c>
      <c r="J7012" s="57">
        <v>2301240</v>
      </c>
      <c r="K7012" s="58" t="s">
        <v>11726</v>
      </c>
      <c r="L7012" s="57">
        <v>184099</v>
      </c>
      <c r="M7012" s="59">
        <f t="shared" si="378"/>
        <v>2485339</v>
      </c>
      <c r="O7012" s="61"/>
      <c r="P7012">
        <f>+VLOOKUP(C7012,'Thanh toán '!M$9366:N$10360,2,0)</f>
        <v>2485339</v>
      </c>
      <c r="Q7012" s="61">
        <f t="shared" si="381"/>
        <v>0</v>
      </c>
    </row>
    <row r="7013" spans="1:17" hidden="1" x14ac:dyDescent="0.3">
      <c r="A7013" s="43">
        <v>2023</v>
      </c>
      <c r="B7013" s="56" t="s">
        <v>23171</v>
      </c>
      <c r="C7013" s="19">
        <f t="shared" si="379"/>
        <v>54916</v>
      </c>
      <c r="D7013" s="56" t="s">
        <v>13350</v>
      </c>
      <c r="E7013" s="55">
        <v>45181</v>
      </c>
      <c r="F7013" s="18">
        <f t="shared" si="380"/>
        <v>9</v>
      </c>
      <c r="G7013" s="56" t="s">
        <v>12306</v>
      </c>
      <c r="H7013" s="56" t="s">
        <v>12307</v>
      </c>
      <c r="I7013" s="56" t="s">
        <v>12306</v>
      </c>
      <c r="J7013" s="57">
        <v>1665870</v>
      </c>
      <c r="K7013" s="58" t="s">
        <v>11726</v>
      </c>
      <c r="L7013" s="57">
        <v>133270</v>
      </c>
      <c r="M7013" s="59">
        <f t="shared" si="378"/>
        <v>1799140</v>
      </c>
      <c r="O7013" s="61"/>
      <c r="P7013">
        <f>+VLOOKUP(C7013,'Thanh toán '!M$9366:N$10360,2,0)</f>
        <v>1799140</v>
      </c>
      <c r="Q7013" s="61">
        <f t="shared" si="381"/>
        <v>0</v>
      </c>
    </row>
    <row r="7014" spans="1:17" hidden="1" x14ac:dyDescent="0.3">
      <c r="A7014" s="43">
        <v>2023</v>
      </c>
      <c r="B7014" s="56" t="s">
        <v>23172</v>
      </c>
      <c r="C7014" s="19">
        <f t="shared" si="379"/>
        <v>54917</v>
      </c>
      <c r="D7014" s="56" t="s">
        <v>13350</v>
      </c>
      <c r="E7014" s="55">
        <v>45181</v>
      </c>
      <c r="F7014" s="18">
        <f t="shared" si="380"/>
        <v>9</v>
      </c>
      <c r="G7014" s="56" t="s">
        <v>12293</v>
      </c>
      <c r="H7014" s="56" t="s">
        <v>12294</v>
      </c>
      <c r="I7014" s="56" t="s">
        <v>12293</v>
      </c>
      <c r="J7014" s="57">
        <v>1612400</v>
      </c>
      <c r="K7014" s="58" t="s">
        <v>11726</v>
      </c>
      <c r="L7014" s="57">
        <v>128992</v>
      </c>
      <c r="M7014" s="59">
        <f t="shared" si="378"/>
        <v>1741392</v>
      </c>
      <c r="O7014" s="61"/>
      <c r="P7014">
        <f>+VLOOKUP(C7014,'Thanh toán '!M$9366:N$10360,2,0)</f>
        <v>1741392</v>
      </c>
      <c r="Q7014" s="61">
        <f t="shared" si="381"/>
        <v>0</v>
      </c>
    </row>
    <row r="7015" spans="1:17" hidden="1" x14ac:dyDescent="0.3">
      <c r="A7015" s="43">
        <v>2023</v>
      </c>
      <c r="B7015" s="56" t="s">
        <v>23173</v>
      </c>
      <c r="C7015" s="19">
        <f t="shared" si="379"/>
        <v>54918</v>
      </c>
      <c r="D7015" s="56" t="s">
        <v>13350</v>
      </c>
      <c r="E7015" s="55">
        <v>45181</v>
      </c>
      <c r="F7015" s="18">
        <f t="shared" si="380"/>
        <v>9</v>
      </c>
      <c r="G7015" s="56" t="s">
        <v>12263</v>
      </c>
      <c r="H7015" s="56" t="s">
        <v>12264</v>
      </c>
      <c r="I7015" s="56" t="s">
        <v>12263</v>
      </c>
      <c r="J7015" s="57">
        <v>5516440</v>
      </c>
      <c r="K7015" s="58" t="s">
        <v>11726</v>
      </c>
      <c r="L7015" s="57">
        <v>441315</v>
      </c>
      <c r="M7015" s="59">
        <f t="shared" si="378"/>
        <v>5957755</v>
      </c>
      <c r="O7015" s="61"/>
      <c r="P7015">
        <f>+VLOOKUP(C7015,'Thanh toán '!M$9366:N$10360,2,0)</f>
        <v>5957755</v>
      </c>
      <c r="Q7015" s="61">
        <f t="shared" si="381"/>
        <v>0</v>
      </c>
    </row>
    <row r="7016" spans="1:17" hidden="1" x14ac:dyDescent="0.3">
      <c r="A7016" s="43">
        <v>2023</v>
      </c>
      <c r="B7016" s="56" t="s">
        <v>23174</v>
      </c>
      <c r="C7016" s="19">
        <f t="shared" si="379"/>
        <v>54919</v>
      </c>
      <c r="D7016" s="56" t="s">
        <v>13350</v>
      </c>
      <c r="E7016" s="55">
        <v>45181</v>
      </c>
      <c r="F7016" s="18">
        <f t="shared" si="380"/>
        <v>9</v>
      </c>
      <c r="G7016" s="56" t="s">
        <v>12318</v>
      </c>
      <c r="H7016" s="56" t="s">
        <v>12319</v>
      </c>
      <c r="I7016" s="56" t="s">
        <v>12318</v>
      </c>
      <c r="J7016" s="57">
        <v>1110580</v>
      </c>
      <c r="K7016" s="58" t="s">
        <v>11726</v>
      </c>
      <c r="L7016" s="57">
        <v>88846</v>
      </c>
      <c r="M7016" s="59">
        <f t="shared" si="378"/>
        <v>1199426</v>
      </c>
      <c r="O7016" s="61"/>
      <c r="P7016">
        <f>+VLOOKUP(C7016,'Thanh toán '!M$9366:N$10360,2,0)</f>
        <v>1199426</v>
      </c>
      <c r="Q7016" s="61">
        <f t="shared" si="381"/>
        <v>0</v>
      </c>
    </row>
    <row r="7017" spans="1:17" hidden="1" x14ac:dyDescent="0.3">
      <c r="A7017" s="43">
        <v>2023</v>
      </c>
      <c r="B7017" s="56" t="s">
        <v>23175</v>
      </c>
      <c r="C7017" s="19">
        <f t="shared" si="379"/>
        <v>54920</v>
      </c>
      <c r="D7017" s="56" t="s">
        <v>13350</v>
      </c>
      <c r="E7017" s="55">
        <v>45181</v>
      </c>
      <c r="F7017" s="18">
        <f t="shared" si="380"/>
        <v>9</v>
      </c>
      <c r="G7017" s="56" t="s">
        <v>12309</v>
      </c>
      <c r="H7017" s="56" t="s">
        <v>12310</v>
      </c>
      <c r="I7017" s="56" t="s">
        <v>13557</v>
      </c>
      <c r="J7017" s="57">
        <v>922445</v>
      </c>
      <c r="K7017" s="58" t="s">
        <v>11726</v>
      </c>
      <c r="L7017" s="57">
        <v>73796</v>
      </c>
      <c r="M7017" s="59">
        <f t="shared" si="378"/>
        <v>996241</v>
      </c>
      <c r="O7017" s="61"/>
      <c r="P7017">
        <f>+VLOOKUP(C7017,'Thanh toán '!M$9366:N$10360,2,0)</f>
        <v>996241</v>
      </c>
      <c r="Q7017" s="61">
        <f t="shared" si="381"/>
        <v>0</v>
      </c>
    </row>
    <row r="7018" spans="1:17" hidden="1" x14ac:dyDescent="0.3">
      <c r="A7018" s="43">
        <v>2023</v>
      </c>
      <c r="B7018" s="56" t="s">
        <v>23176</v>
      </c>
      <c r="C7018" s="19">
        <f t="shared" si="379"/>
        <v>54921</v>
      </c>
      <c r="D7018" s="56" t="s">
        <v>13350</v>
      </c>
      <c r="E7018" s="55">
        <v>45181</v>
      </c>
      <c r="F7018" s="18">
        <f t="shared" si="380"/>
        <v>9</v>
      </c>
      <c r="G7018" s="56" t="s">
        <v>12309</v>
      </c>
      <c r="H7018" s="56" t="s">
        <v>12310</v>
      </c>
      <c r="I7018" s="56" t="s">
        <v>13557</v>
      </c>
      <c r="J7018" s="57">
        <v>293720</v>
      </c>
      <c r="K7018" s="58" t="s">
        <v>11726</v>
      </c>
      <c r="L7018" s="57">
        <v>23498</v>
      </c>
      <c r="M7018" s="59">
        <f t="shared" si="378"/>
        <v>317218</v>
      </c>
      <c r="O7018" s="61"/>
      <c r="P7018">
        <f>+VLOOKUP(C7018,'Thanh toán '!M$9366:N$10360,2,0)</f>
        <v>317218</v>
      </c>
      <c r="Q7018" s="61">
        <f t="shared" si="381"/>
        <v>0</v>
      </c>
    </row>
    <row r="7019" spans="1:17" hidden="1" x14ac:dyDescent="0.3">
      <c r="A7019" s="43">
        <v>2023</v>
      </c>
      <c r="B7019" s="56" t="s">
        <v>23177</v>
      </c>
      <c r="C7019" s="19">
        <f t="shared" si="379"/>
        <v>54922</v>
      </c>
      <c r="D7019" s="56" t="s">
        <v>13350</v>
      </c>
      <c r="E7019" s="55">
        <v>45181</v>
      </c>
      <c r="F7019" s="18">
        <f t="shared" si="380"/>
        <v>9</v>
      </c>
      <c r="G7019" s="56" t="s">
        <v>12565</v>
      </c>
      <c r="H7019" s="56" t="s">
        <v>12566</v>
      </c>
      <c r="I7019" s="56" t="s">
        <v>12565</v>
      </c>
      <c r="J7019" s="57">
        <v>1236130</v>
      </c>
      <c r="K7019" s="58" t="s">
        <v>11726</v>
      </c>
      <c r="L7019" s="57">
        <v>98890</v>
      </c>
      <c r="M7019" s="59">
        <f t="shared" si="378"/>
        <v>1335020</v>
      </c>
      <c r="O7019" s="61"/>
      <c r="P7019">
        <f>+VLOOKUP(C7019,'Thanh toán '!M$9366:N$10360,2,0)</f>
        <v>1335020</v>
      </c>
      <c r="Q7019" s="61">
        <f t="shared" si="381"/>
        <v>0</v>
      </c>
    </row>
    <row r="7020" spans="1:17" hidden="1" x14ac:dyDescent="0.3">
      <c r="A7020" s="43">
        <v>2023</v>
      </c>
      <c r="B7020" s="56" t="s">
        <v>23178</v>
      </c>
      <c r="C7020" s="19">
        <f t="shared" si="379"/>
        <v>54923</v>
      </c>
      <c r="D7020" s="56" t="s">
        <v>13350</v>
      </c>
      <c r="E7020" s="55">
        <v>45181</v>
      </c>
      <c r="F7020" s="18">
        <f t="shared" si="380"/>
        <v>9</v>
      </c>
      <c r="G7020" s="56" t="s">
        <v>12650</v>
      </c>
      <c r="H7020" s="56" t="s">
        <v>12651</v>
      </c>
      <c r="I7020" s="56" t="s">
        <v>12650</v>
      </c>
      <c r="J7020" s="57">
        <v>2541240</v>
      </c>
      <c r="K7020" s="58" t="s">
        <v>11726</v>
      </c>
      <c r="L7020" s="57">
        <v>203299</v>
      </c>
      <c r="M7020" s="59">
        <f t="shared" si="378"/>
        <v>2744539</v>
      </c>
      <c r="O7020" s="61"/>
      <c r="P7020">
        <f>+VLOOKUP(C7020,'Thanh toán '!M$9366:N$10360,2,0)</f>
        <v>2744539</v>
      </c>
      <c r="Q7020" s="61">
        <f t="shared" si="381"/>
        <v>0</v>
      </c>
    </row>
    <row r="7021" spans="1:17" hidden="1" x14ac:dyDescent="0.3">
      <c r="A7021" s="43">
        <v>2023</v>
      </c>
      <c r="B7021" s="56" t="s">
        <v>23179</v>
      </c>
      <c r="C7021" s="19">
        <f t="shared" si="379"/>
        <v>54924</v>
      </c>
      <c r="D7021" s="56" t="s">
        <v>13350</v>
      </c>
      <c r="E7021" s="55">
        <v>45181</v>
      </c>
      <c r="F7021" s="18">
        <f t="shared" si="380"/>
        <v>9</v>
      </c>
      <c r="G7021" s="56" t="s">
        <v>12556</v>
      </c>
      <c r="H7021" s="56" t="s">
        <v>12557</v>
      </c>
      <c r="I7021" s="56" t="s">
        <v>12556</v>
      </c>
      <c r="J7021" s="57">
        <v>734310</v>
      </c>
      <c r="K7021" s="58" t="s">
        <v>11726</v>
      </c>
      <c r="L7021" s="57">
        <v>58745</v>
      </c>
      <c r="M7021" s="59">
        <f t="shared" si="378"/>
        <v>793055</v>
      </c>
      <c r="O7021" s="61"/>
      <c r="P7021">
        <f>+VLOOKUP(C7021,'Thanh toán '!M$9366:N$10360,2,0)</f>
        <v>793055</v>
      </c>
      <c r="Q7021" s="61">
        <f t="shared" si="381"/>
        <v>0</v>
      </c>
    </row>
    <row r="7022" spans="1:17" hidden="1" x14ac:dyDescent="0.3">
      <c r="A7022" s="43">
        <v>2023</v>
      </c>
      <c r="B7022" s="56" t="s">
        <v>23180</v>
      </c>
      <c r="C7022" s="19">
        <f t="shared" si="379"/>
        <v>54925</v>
      </c>
      <c r="D7022" s="56" t="s">
        <v>13350</v>
      </c>
      <c r="E7022" s="55">
        <v>45181</v>
      </c>
      <c r="F7022" s="18">
        <f t="shared" si="380"/>
        <v>9</v>
      </c>
      <c r="G7022" s="56" t="s">
        <v>12788</v>
      </c>
      <c r="H7022" s="56" t="s">
        <v>12789</v>
      </c>
      <c r="I7022" s="56" t="s">
        <v>12788</v>
      </c>
      <c r="J7022" s="57">
        <v>469952</v>
      </c>
      <c r="K7022" s="58" t="s">
        <v>11726</v>
      </c>
      <c r="L7022" s="57">
        <v>37596</v>
      </c>
      <c r="M7022" s="59">
        <f t="shared" si="378"/>
        <v>507548</v>
      </c>
      <c r="O7022" s="61"/>
      <c r="P7022">
        <f>+VLOOKUP(C7022,'Thanh toán '!M$9366:N$10360,2,0)</f>
        <v>507548</v>
      </c>
      <c r="Q7022" s="61">
        <f t="shared" si="381"/>
        <v>0</v>
      </c>
    </row>
    <row r="7023" spans="1:17" hidden="1" x14ac:dyDescent="0.3">
      <c r="A7023" s="43">
        <v>2023</v>
      </c>
      <c r="B7023" s="56" t="s">
        <v>23181</v>
      </c>
      <c r="C7023" s="19">
        <f t="shared" si="379"/>
        <v>54926</v>
      </c>
      <c r="D7023" s="56" t="s">
        <v>13350</v>
      </c>
      <c r="E7023" s="55">
        <v>45182</v>
      </c>
      <c r="F7023" s="18">
        <f t="shared" si="380"/>
        <v>9</v>
      </c>
      <c r="G7023" s="56" t="s">
        <v>12239</v>
      </c>
      <c r="H7023" s="56" t="s">
        <v>12240</v>
      </c>
      <c r="I7023" s="56" t="s">
        <v>18146</v>
      </c>
      <c r="J7023" s="57">
        <v>1956820</v>
      </c>
      <c r="K7023" s="58" t="s">
        <v>11726</v>
      </c>
      <c r="L7023" s="57">
        <v>156546</v>
      </c>
      <c r="M7023" s="59">
        <f t="shared" si="378"/>
        <v>2113366</v>
      </c>
      <c r="O7023" s="61"/>
      <c r="P7023">
        <f>+VLOOKUP(C7023,'Thanh toán '!M$9366:N$10360,2,0)</f>
        <v>2113366</v>
      </c>
      <c r="Q7023" s="61">
        <f t="shared" si="381"/>
        <v>0</v>
      </c>
    </row>
    <row r="7024" spans="1:17" hidden="1" x14ac:dyDescent="0.3">
      <c r="A7024" s="43">
        <v>2023</v>
      </c>
      <c r="B7024" s="56" t="s">
        <v>23182</v>
      </c>
      <c r="C7024" s="19">
        <f t="shared" si="379"/>
        <v>54928</v>
      </c>
      <c r="D7024" s="56" t="s">
        <v>13350</v>
      </c>
      <c r="E7024" s="55">
        <v>45182</v>
      </c>
      <c r="F7024" s="18">
        <f t="shared" si="380"/>
        <v>9</v>
      </c>
      <c r="G7024" s="56" t="s">
        <v>11799</v>
      </c>
      <c r="H7024" s="56" t="s">
        <v>11725</v>
      </c>
      <c r="I7024" s="56" t="s">
        <v>13589</v>
      </c>
      <c r="J7024" s="57">
        <v>922445</v>
      </c>
      <c r="K7024" s="58" t="s">
        <v>11726</v>
      </c>
      <c r="L7024" s="57">
        <v>73796</v>
      </c>
      <c r="M7024" s="59">
        <f t="shared" si="378"/>
        <v>996241</v>
      </c>
      <c r="O7024" s="61"/>
      <c r="P7024">
        <f>+VLOOKUP(C7024,'Thanh toán '!M$9366:N$10360,2,0)</f>
        <v>996241</v>
      </c>
      <c r="Q7024" s="61">
        <f t="shared" si="381"/>
        <v>0</v>
      </c>
    </row>
    <row r="7025" spans="1:17" hidden="1" x14ac:dyDescent="0.3">
      <c r="A7025" s="43">
        <v>2023</v>
      </c>
      <c r="B7025" s="56" t="s">
        <v>23183</v>
      </c>
      <c r="C7025" s="19">
        <f t="shared" si="379"/>
        <v>54929</v>
      </c>
      <c r="D7025" s="56" t="s">
        <v>13350</v>
      </c>
      <c r="E7025" s="55">
        <v>45182</v>
      </c>
      <c r="F7025" s="18">
        <f t="shared" si="380"/>
        <v>9</v>
      </c>
      <c r="G7025" s="56" t="s">
        <v>11799</v>
      </c>
      <c r="H7025" s="56" t="s">
        <v>11725</v>
      </c>
      <c r="I7025" s="56" t="s">
        <v>13880</v>
      </c>
      <c r="J7025" s="57">
        <v>596046</v>
      </c>
      <c r="K7025" s="58" t="s">
        <v>11726</v>
      </c>
      <c r="L7025" s="57">
        <v>47684</v>
      </c>
      <c r="M7025" s="59">
        <f t="shared" si="378"/>
        <v>643730</v>
      </c>
      <c r="O7025" s="61"/>
      <c r="P7025">
        <f>+VLOOKUP(C7025,'Thanh toán '!M$9366:N$10360,2,0)</f>
        <v>643730</v>
      </c>
      <c r="Q7025" s="61">
        <f t="shared" si="381"/>
        <v>0</v>
      </c>
    </row>
    <row r="7026" spans="1:17" hidden="1" x14ac:dyDescent="0.3">
      <c r="A7026" s="43">
        <v>2023</v>
      </c>
      <c r="B7026" s="56" t="s">
        <v>23184</v>
      </c>
      <c r="C7026" s="19">
        <f t="shared" si="379"/>
        <v>54930</v>
      </c>
      <c r="D7026" s="56" t="s">
        <v>13350</v>
      </c>
      <c r="E7026" s="55">
        <v>45182</v>
      </c>
      <c r="F7026" s="18">
        <f t="shared" si="380"/>
        <v>9</v>
      </c>
      <c r="G7026" s="56" t="s">
        <v>11799</v>
      </c>
      <c r="H7026" s="56" t="s">
        <v>11725</v>
      </c>
      <c r="I7026" s="56" t="s">
        <v>13579</v>
      </c>
      <c r="J7026" s="57">
        <v>471203</v>
      </c>
      <c r="K7026" s="58" t="s">
        <v>11726</v>
      </c>
      <c r="L7026" s="57">
        <v>37696</v>
      </c>
      <c r="M7026" s="59">
        <f t="shared" si="378"/>
        <v>508899</v>
      </c>
      <c r="O7026" s="61"/>
      <c r="P7026">
        <f>+VLOOKUP(C7026,'Thanh toán '!M$9366:N$10360,2,0)</f>
        <v>508899</v>
      </c>
      <c r="Q7026" s="61">
        <f t="shared" si="381"/>
        <v>0</v>
      </c>
    </row>
    <row r="7027" spans="1:17" hidden="1" x14ac:dyDescent="0.3">
      <c r="A7027" s="43">
        <v>2023</v>
      </c>
      <c r="B7027" s="56" t="s">
        <v>23185</v>
      </c>
      <c r="C7027" s="19">
        <f t="shared" si="379"/>
        <v>54931</v>
      </c>
      <c r="D7027" s="56" t="s">
        <v>13350</v>
      </c>
      <c r="E7027" s="55">
        <v>45182</v>
      </c>
      <c r="F7027" s="18">
        <f t="shared" si="380"/>
        <v>9</v>
      </c>
      <c r="G7027" s="56" t="s">
        <v>12581</v>
      </c>
      <c r="H7027" s="56" t="s">
        <v>12582</v>
      </c>
      <c r="I7027" s="56" t="s">
        <v>12581</v>
      </c>
      <c r="J7027" s="57">
        <v>1756280</v>
      </c>
      <c r="K7027" s="58" t="s">
        <v>11726</v>
      </c>
      <c r="L7027" s="57">
        <v>140502</v>
      </c>
      <c r="M7027" s="59">
        <f t="shared" si="378"/>
        <v>1896782</v>
      </c>
      <c r="O7027" s="61"/>
      <c r="P7027">
        <f>+VLOOKUP(C7027,'Thanh toán '!M$9366:N$10360,2,0)</f>
        <v>1896782</v>
      </c>
      <c r="Q7027" s="61">
        <f t="shared" si="381"/>
        <v>0</v>
      </c>
    </row>
    <row r="7028" spans="1:17" hidden="1" x14ac:dyDescent="0.3">
      <c r="A7028" s="43">
        <v>2023</v>
      </c>
      <c r="B7028" s="56" t="s">
        <v>23186</v>
      </c>
      <c r="C7028" s="19">
        <f t="shared" si="379"/>
        <v>54934</v>
      </c>
      <c r="D7028" s="56" t="s">
        <v>13350</v>
      </c>
      <c r="E7028" s="55">
        <v>45182</v>
      </c>
      <c r="F7028" s="18">
        <f t="shared" si="380"/>
        <v>9</v>
      </c>
      <c r="G7028" s="56" t="s">
        <v>12239</v>
      </c>
      <c r="H7028" s="56" t="s">
        <v>12240</v>
      </c>
      <c r="I7028" s="56" t="s">
        <v>18069</v>
      </c>
      <c r="J7028" s="57">
        <v>901430</v>
      </c>
      <c r="K7028" s="58" t="s">
        <v>11726</v>
      </c>
      <c r="L7028" s="57">
        <v>72114</v>
      </c>
      <c r="M7028" s="59">
        <f t="shared" ref="M7028:M7091" si="382">+L7028+J7028</f>
        <v>973544</v>
      </c>
      <c r="O7028" s="61"/>
      <c r="P7028">
        <f>+VLOOKUP(C7028,'Thanh toán '!M$9366:N$10360,2,0)</f>
        <v>973544</v>
      </c>
      <c r="Q7028" s="61">
        <f t="shared" si="381"/>
        <v>0</v>
      </c>
    </row>
    <row r="7029" spans="1:17" hidden="1" x14ac:dyDescent="0.3">
      <c r="A7029" s="43">
        <v>2023</v>
      </c>
      <c r="B7029" s="56" t="s">
        <v>23187</v>
      </c>
      <c r="C7029" s="19">
        <f t="shared" si="379"/>
        <v>54935</v>
      </c>
      <c r="D7029" s="56" t="s">
        <v>13350</v>
      </c>
      <c r="E7029" s="55">
        <v>45182</v>
      </c>
      <c r="F7029" s="18">
        <f t="shared" si="380"/>
        <v>9</v>
      </c>
      <c r="G7029" s="56" t="s">
        <v>12239</v>
      </c>
      <c r="H7029" s="56" t="s">
        <v>12240</v>
      </c>
      <c r="I7029" s="56" t="s">
        <v>18069</v>
      </c>
      <c r="J7029" s="57">
        <v>1599070</v>
      </c>
      <c r="K7029" s="58" t="s">
        <v>11726</v>
      </c>
      <c r="L7029" s="57">
        <v>127926</v>
      </c>
      <c r="M7029" s="59">
        <f t="shared" si="382"/>
        <v>1726996</v>
      </c>
      <c r="O7029" s="61"/>
      <c r="P7029">
        <f>+VLOOKUP(C7029,'Thanh toán '!M$9366:N$10360,2,0)</f>
        <v>1726996</v>
      </c>
      <c r="Q7029" s="61">
        <f t="shared" si="381"/>
        <v>0</v>
      </c>
    </row>
    <row r="7030" spans="1:17" hidden="1" x14ac:dyDescent="0.3">
      <c r="A7030" s="43">
        <v>2023</v>
      </c>
      <c r="B7030" s="56" t="s">
        <v>23188</v>
      </c>
      <c r="C7030" s="19">
        <f t="shared" si="379"/>
        <v>54936</v>
      </c>
      <c r="D7030" s="56" t="s">
        <v>13350</v>
      </c>
      <c r="E7030" s="55">
        <v>45182</v>
      </c>
      <c r="F7030" s="18">
        <f t="shared" si="380"/>
        <v>9</v>
      </c>
      <c r="G7030" s="56" t="s">
        <v>12367</v>
      </c>
      <c r="H7030" s="56" t="s">
        <v>12368</v>
      </c>
      <c r="I7030" s="56" t="s">
        <v>14519</v>
      </c>
      <c r="J7030" s="57">
        <v>1476810</v>
      </c>
      <c r="K7030" s="58" t="s">
        <v>11726</v>
      </c>
      <c r="L7030" s="57">
        <v>118145</v>
      </c>
      <c r="M7030" s="59">
        <f t="shared" si="382"/>
        <v>1594955</v>
      </c>
      <c r="O7030" s="61"/>
      <c r="P7030">
        <f>+VLOOKUP(C7030,'Thanh toán '!M$9366:N$10360,2,0)</f>
        <v>1594955</v>
      </c>
      <c r="Q7030" s="61">
        <f t="shared" si="381"/>
        <v>0</v>
      </c>
    </row>
    <row r="7031" spans="1:17" hidden="1" x14ac:dyDescent="0.3">
      <c r="A7031" s="43">
        <v>2023</v>
      </c>
      <c r="B7031" s="56" t="s">
        <v>23189</v>
      </c>
      <c r="C7031" s="19">
        <f t="shared" si="379"/>
        <v>54943</v>
      </c>
      <c r="D7031" s="56" t="s">
        <v>13350</v>
      </c>
      <c r="E7031" s="55">
        <v>45182</v>
      </c>
      <c r="F7031" s="18">
        <f t="shared" si="380"/>
        <v>9</v>
      </c>
      <c r="G7031" s="56" t="s">
        <v>12378</v>
      </c>
      <c r="H7031" s="56" t="s">
        <v>12379</v>
      </c>
      <c r="I7031" s="56" t="s">
        <v>12378</v>
      </c>
      <c r="J7031" s="57">
        <v>2221160</v>
      </c>
      <c r="K7031" s="58" t="s">
        <v>11726</v>
      </c>
      <c r="L7031" s="57">
        <v>177693</v>
      </c>
      <c r="M7031" s="59">
        <f t="shared" si="382"/>
        <v>2398853</v>
      </c>
      <c r="O7031" s="61"/>
      <c r="P7031">
        <f>+VLOOKUP(C7031,'Thanh toán '!M$9366:N$10360,2,0)</f>
        <v>2398853</v>
      </c>
      <c r="Q7031" s="61">
        <f t="shared" si="381"/>
        <v>0</v>
      </c>
    </row>
    <row r="7032" spans="1:17" hidden="1" x14ac:dyDescent="0.3">
      <c r="A7032" s="43">
        <v>2023</v>
      </c>
      <c r="B7032" s="56" t="s">
        <v>23190</v>
      </c>
      <c r="C7032" s="19">
        <f t="shared" si="379"/>
        <v>54946</v>
      </c>
      <c r="D7032" s="56" t="s">
        <v>13350</v>
      </c>
      <c r="E7032" s="55">
        <v>45182</v>
      </c>
      <c r="F7032" s="18">
        <f t="shared" si="380"/>
        <v>9</v>
      </c>
      <c r="G7032" s="56" t="s">
        <v>12448</v>
      </c>
      <c r="H7032" s="56" t="s">
        <v>12449</v>
      </c>
      <c r="I7032" s="56" t="s">
        <v>12448</v>
      </c>
      <c r="J7032" s="57">
        <v>441000</v>
      </c>
      <c r="K7032" s="58" t="s">
        <v>11726</v>
      </c>
      <c r="L7032" s="57">
        <v>35280</v>
      </c>
      <c r="M7032" s="59">
        <f t="shared" si="382"/>
        <v>476280</v>
      </c>
      <c r="O7032" s="61"/>
      <c r="P7032">
        <f>+VLOOKUP(C7032,'Thanh toán '!M$9366:N$10360,2,0)</f>
        <v>476280</v>
      </c>
      <c r="Q7032" s="61">
        <f t="shared" si="381"/>
        <v>0</v>
      </c>
    </row>
    <row r="7033" spans="1:17" hidden="1" x14ac:dyDescent="0.3">
      <c r="A7033" s="43">
        <v>2023</v>
      </c>
      <c r="B7033" s="56" t="s">
        <v>23191</v>
      </c>
      <c r="C7033" s="19">
        <f t="shared" si="379"/>
        <v>54948</v>
      </c>
      <c r="D7033" s="56" t="s">
        <v>13350</v>
      </c>
      <c r="E7033" s="55">
        <v>45182</v>
      </c>
      <c r="F7033" s="18">
        <f t="shared" si="380"/>
        <v>9</v>
      </c>
      <c r="G7033" s="56" t="s">
        <v>11799</v>
      </c>
      <c r="H7033" s="56" t="s">
        <v>11725</v>
      </c>
      <c r="I7033" s="56" t="s">
        <v>13430</v>
      </c>
      <c r="J7033" s="57">
        <v>1293695</v>
      </c>
      <c r="K7033" s="58" t="s">
        <v>11726</v>
      </c>
      <c r="L7033" s="57">
        <v>103496</v>
      </c>
      <c r="M7033" s="59">
        <f t="shared" si="382"/>
        <v>1397191</v>
      </c>
      <c r="O7033" s="61"/>
      <c r="P7033">
        <f>+VLOOKUP(C7033,'Thanh toán '!M$9366:N$10360,2,0)</f>
        <v>1397191</v>
      </c>
      <c r="Q7033" s="61">
        <f t="shared" si="381"/>
        <v>0</v>
      </c>
    </row>
    <row r="7034" spans="1:17" hidden="1" x14ac:dyDescent="0.3">
      <c r="A7034" s="43">
        <v>2023</v>
      </c>
      <c r="B7034" s="56" t="s">
        <v>23192</v>
      </c>
      <c r="C7034" s="19">
        <f t="shared" si="379"/>
        <v>54949</v>
      </c>
      <c r="D7034" s="56" t="s">
        <v>13350</v>
      </c>
      <c r="E7034" s="55">
        <v>45182</v>
      </c>
      <c r="F7034" s="18">
        <f t="shared" si="380"/>
        <v>9</v>
      </c>
      <c r="G7034" s="56" t="s">
        <v>11799</v>
      </c>
      <c r="H7034" s="56" t="s">
        <v>11725</v>
      </c>
      <c r="I7034" s="56" t="s">
        <v>13995</v>
      </c>
      <c r="J7034" s="57">
        <v>297408</v>
      </c>
      <c r="K7034" s="58" t="s">
        <v>11726</v>
      </c>
      <c r="L7034" s="57">
        <v>23793</v>
      </c>
      <c r="M7034" s="59">
        <f t="shared" si="382"/>
        <v>321201</v>
      </c>
      <c r="O7034" s="61"/>
      <c r="P7034">
        <f>+VLOOKUP(C7034,'Thanh toán '!M$9366:N$10360,2,0)</f>
        <v>321201</v>
      </c>
      <c r="Q7034" s="61">
        <f t="shared" si="381"/>
        <v>0</v>
      </c>
    </row>
    <row r="7035" spans="1:17" hidden="1" x14ac:dyDescent="0.3">
      <c r="A7035" s="43">
        <v>2023</v>
      </c>
      <c r="B7035" s="56" t="s">
        <v>23193</v>
      </c>
      <c r="C7035" s="19">
        <f t="shared" si="379"/>
        <v>54958</v>
      </c>
      <c r="D7035" s="56" t="s">
        <v>13350</v>
      </c>
      <c r="E7035" s="55">
        <v>45182</v>
      </c>
      <c r="F7035" s="18">
        <f t="shared" si="380"/>
        <v>9</v>
      </c>
      <c r="G7035" s="56" t="s">
        <v>11799</v>
      </c>
      <c r="H7035" s="56" t="s">
        <v>11725</v>
      </c>
      <c r="I7035" s="56" t="s">
        <v>14397</v>
      </c>
      <c r="J7035" s="57">
        <v>976910</v>
      </c>
      <c r="K7035" s="58" t="s">
        <v>11726</v>
      </c>
      <c r="L7035" s="57">
        <v>78153</v>
      </c>
      <c r="M7035" s="59">
        <f t="shared" si="382"/>
        <v>1055063</v>
      </c>
      <c r="O7035" s="61"/>
      <c r="P7035">
        <f>+VLOOKUP(C7035,'Thanh toán '!M$9366:N$10360,2,0)</f>
        <v>1055063</v>
      </c>
      <c r="Q7035" s="61">
        <f t="shared" si="381"/>
        <v>0</v>
      </c>
    </row>
    <row r="7036" spans="1:17" hidden="1" x14ac:dyDescent="0.3">
      <c r="A7036" s="43">
        <v>2023</v>
      </c>
      <c r="B7036" s="56" t="s">
        <v>23194</v>
      </c>
      <c r="C7036" s="19">
        <f t="shared" si="379"/>
        <v>54959</v>
      </c>
      <c r="D7036" s="56" t="s">
        <v>13350</v>
      </c>
      <c r="E7036" s="55">
        <v>45182</v>
      </c>
      <c r="F7036" s="18">
        <f t="shared" si="380"/>
        <v>9</v>
      </c>
      <c r="G7036" s="56" t="s">
        <v>12336</v>
      </c>
      <c r="H7036" s="56" t="s">
        <v>12337</v>
      </c>
      <c r="I7036" s="56" t="s">
        <v>12336</v>
      </c>
      <c r="J7036" s="57">
        <v>1692480</v>
      </c>
      <c r="K7036" s="58" t="s">
        <v>11726</v>
      </c>
      <c r="L7036" s="57">
        <v>135398</v>
      </c>
      <c r="M7036" s="59">
        <f t="shared" si="382"/>
        <v>1827878</v>
      </c>
      <c r="O7036" s="61"/>
      <c r="P7036">
        <f>+VLOOKUP(C7036,'Thanh toán '!M$9366:N$10360,2,0)</f>
        <v>1827878</v>
      </c>
      <c r="Q7036" s="61">
        <f t="shared" si="381"/>
        <v>0</v>
      </c>
    </row>
    <row r="7037" spans="1:17" hidden="1" x14ac:dyDescent="0.3">
      <c r="A7037" s="43">
        <v>2023</v>
      </c>
      <c r="B7037" s="56" t="s">
        <v>23195</v>
      </c>
      <c r="C7037" s="19">
        <f t="shared" si="379"/>
        <v>54964</v>
      </c>
      <c r="D7037" s="56" t="s">
        <v>13350</v>
      </c>
      <c r="E7037" s="55">
        <v>45182</v>
      </c>
      <c r="F7037" s="18">
        <f t="shared" si="380"/>
        <v>9</v>
      </c>
      <c r="G7037" s="56" t="s">
        <v>11799</v>
      </c>
      <c r="H7037" s="56" t="s">
        <v>11725</v>
      </c>
      <c r="I7037" s="56" t="s">
        <v>13960</v>
      </c>
      <c r="J7037" s="57">
        <v>1768685</v>
      </c>
      <c r="K7037" s="58" t="s">
        <v>11726</v>
      </c>
      <c r="L7037" s="57">
        <v>141495</v>
      </c>
      <c r="M7037" s="59">
        <f t="shared" si="382"/>
        <v>1910180</v>
      </c>
      <c r="O7037" s="61"/>
      <c r="P7037">
        <f>+VLOOKUP(C7037,'Thanh toán '!M$9366:N$10360,2,0)</f>
        <v>1910180</v>
      </c>
      <c r="Q7037" s="61">
        <f t="shared" si="381"/>
        <v>0</v>
      </c>
    </row>
    <row r="7038" spans="1:17" hidden="1" x14ac:dyDescent="0.3">
      <c r="A7038" s="43">
        <v>2023</v>
      </c>
      <c r="B7038" s="56" t="s">
        <v>23196</v>
      </c>
      <c r="C7038" s="19">
        <f t="shared" si="379"/>
        <v>54965</v>
      </c>
      <c r="D7038" s="56" t="s">
        <v>13350</v>
      </c>
      <c r="E7038" s="55">
        <v>45182</v>
      </c>
      <c r="F7038" s="18">
        <f t="shared" si="380"/>
        <v>9</v>
      </c>
      <c r="G7038" s="56" t="s">
        <v>12459</v>
      </c>
      <c r="H7038" s="56" t="s">
        <v>12460</v>
      </c>
      <c r="I7038" s="56" t="s">
        <v>12459</v>
      </c>
      <c r="J7038" s="57">
        <v>2346710</v>
      </c>
      <c r="K7038" s="58" t="s">
        <v>11726</v>
      </c>
      <c r="L7038" s="57">
        <v>187737</v>
      </c>
      <c r="M7038" s="59">
        <f t="shared" si="382"/>
        <v>2534447</v>
      </c>
      <c r="O7038" s="61"/>
      <c r="P7038">
        <f>+VLOOKUP(C7038,'Thanh toán '!M$9366:N$10360,2,0)</f>
        <v>2534447</v>
      </c>
      <c r="Q7038" s="61">
        <f t="shared" si="381"/>
        <v>0</v>
      </c>
    </row>
    <row r="7039" spans="1:17" hidden="1" x14ac:dyDescent="0.3">
      <c r="A7039" s="43">
        <v>2023</v>
      </c>
      <c r="B7039" s="56" t="s">
        <v>23197</v>
      </c>
      <c r="C7039" s="19">
        <f t="shared" si="379"/>
        <v>54966</v>
      </c>
      <c r="D7039" s="56" t="s">
        <v>13350</v>
      </c>
      <c r="E7039" s="55">
        <v>45182</v>
      </c>
      <c r="F7039" s="18">
        <f t="shared" si="380"/>
        <v>9</v>
      </c>
      <c r="G7039" s="56" t="s">
        <v>12459</v>
      </c>
      <c r="H7039" s="56" t="s">
        <v>12460</v>
      </c>
      <c r="I7039" s="56" t="s">
        <v>12459</v>
      </c>
      <c r="J7039" s="57">
        <v>1783430</v>
      </c>
      <c r="K7039" s="58" t="s">
        <v>11726</v>
      </c>
      <c r="L7039" s="57">
        <v>142674</v>
      </c>
      <c r="M7039" s="59">
        <f t="shared" si="382"/>
        <v>1926104</v>
      </c>
      <c r="O7039" s="61"/>
      <c r="P7039">
        <f>+VLOOKUP(C7039,'Thanh toán '!M$9366:N$10360,2,0)</f>
        <v>1926104</v>
      </c>
      <c r="Q7039" s="61">
        <f t="shared" si="381"/>
        <v>0</v>
      </c>
    </row>
    <row r="7040" spans="1:17" hidden="1" x14ac:dyDescent="0.3">
      <c r="A7040" s="43">
        <v>2023</v>
      </c>
      <c r="B7040" s="56" t="s">
        <v>23198</v>
      </c>
      <c r="C7040" s="19">
        <f t="shared" si="379"/>
        <v>54967</v>
      </c>
      <c r="D7040" s="56" t="s">
        <v>13350</v>
      </c>
      <c r="E7040" s="55">
        <v>45182</v>
      </c>
      <c r="F7040" s="18">
        <f t="shared" si="380"/>
        <v>9</v>
      </c>
      <c r="G7040" s="56" t="s">
        <v>11799</v>
      </c>
      <c r="H7040" s="56" t="s">
        <v>11725</v>
      </c>
      <c r="I7040" s="56" t="s">
        <v>13663</v>
      </c>
      <c r="J7040" s="57">
        <v>583689</v>
      </c>
      <c r="K7040" s="58" t="s">
        <v>11726</v>
      </c>
      <c r="L7040" s="57">
        <v>46695</v>
      </c>
      <c r="M7040" s="59">
        <f t="shared" si="382"/>
        <v>630384</v>
      </c>
      <c r="O7040" s="61"/>
      <c r="P7040">
        <f>+VLOOKUP(C7040,'Thanh toán '!M$9366:N$10360,2,0)</f>
        <v>630384</v>
      </c>
      <c r="Q7040" s="61">
        <f t="shared" si="381"/>
        <v>0</v>
      </c>
    </row>
    <row r="7041" spans="1:17" hidden="1" x14ac:dyDescent="0.3">
      <c r="A7041" s="43">
        <v>2023</v>
      </c>
      <c r="B7041" s="56" t="s">
        <v>23199</v>
      </c>
      <c r="C7041" s="19">
        <f t="shared" si="379"/>
        <v>54968</v>
      </c>
      <c r="D7041" s="56" t="s">
        <v>13350</v>
      </c>
      <c r="E7041" s="55">
        <v>45182</v>
      </c>
      <c r="F7041" s="18">
        <f t="shared" si="380"/>
        <v>9</v>
      </c>
      <c r="G7041" s="56" t="s">
        <v>11799</v>
      </c>
      <c r="H7041" s="56" t="s">
        <v>11725</v>
      </c>
      <c r="I7041" s="56" t="s">
        <v>13661</v>
      </c>
      <c r="J7041" s="57">
        <v>1556915</v>
      </c>
      <c r="K7041" s="58" t="s">
        <v>11726</v>
      </c>
      <c r="L7041" s="57">
        <v>124553</v>
      </c>
      <c r="M7041" s="59">
        <f t="shared" si="382"/>
        <v>1681468</v>
      </c>
      <c r="O7041" s="61"/>
      <c r="P7041">
        <f>+VLOOKUP(C7041,'Thanh toán '!M$9366:N$10360,2,0)</f>
        <v>1681468</v>
      </c>
      <c r="Q7041" s="61">
        <f t="shared" si="381"/>
        <v>0</v>
      </c>
    </row>
    <row r="7042" spans="1:17" hidden="1" x14ac:dyDescent="0.3">
      <c r="A7042" s="43">
        <v>2023</v>
      </c>
      <c r="B7042" s="56" t="s">
        <v>23200</v>
      </c>
      <c r="C7042" s="19">
        <f t="shared" si="379"/>
        <v>54969</v>
      </c>
      <c r="D7042" s="56" t="s">
        <v>13350</v>
      </c>
      <c r="E7042" s="55">
        <v>45182</v>
      </c>
      <c r="F7042" s="18">
        <f t="shared" si="380"/>
        <v>9</v>
      </c>
      <c r="G7042" s="56" t="s">
        <v>11799</v>
      </c>
      <c r="H7042" s="56" t="s">
        <v>11725</v>
      </c>
      <c r="I7042" s="56" t="s">
        <v>23657</v>
      </c>
      <c r="J7042" s="57">
        <v>2270357</v>
      </c>
      <c r="K7042" s="58" t="s">
        <v>11726</v>
      </c>
      <c r="L7042" s="57">
        <v>181629</v>
      </c>
      <c r="M7042" s="59">
        <f t="shared" si="382"/>
        <v>2451986</v>
      </c>
      <c r="O7042" s="61"/>
      <c r="P7042">
        <f>+VLOOKUP(C7042,'Thanh toán '!M$9366:N$10360,2,0)</f>
        <v>2451986</v>
      </c>
      <c r="Q7042" s="61">
        <f t="shared" si="381"/>
        <v>0</v>
      </c>
    </row>
    <row r="7043" spans="1:17" hidden="1" x14ac:dyDescent="0.3">
      <c r="A7043" s="43">
        <v>2023</v>
      </c>
      <c r="B7043" s="56" t="s">
        <v>23201</v>
      </c>
      <c r="C7043" s="19">
        <f t="shared" si="379"/>
        <v>54970</v>
      </c>
      <c r="D7043" s="56" t="s">
        <v>13350</v>
      </c>
      <c r="E7043" s="55">
        <v>45182</v>
      </c>
      <c r="F7043" s="18">
        <f t="shared" si="380"/>
        <v>9</v>
      </c>
      <c r="G7043" s="56" t="s">
        <v>11799</v>
      </c>
      <c r="H7043" s="56" t="s">
        <v>11725</v>
      </c>
      <c r="I7043" s="56" t="s">
        <v>13696</v>
      </c>
      <c r="J7043" s="57">
        <v>926763</v>
      </c>
      <c r="K7043" s="58" t="s">
        <v>11726</v>
      </c>
      <c r="L7043" s="57">
        <v>74141</v>
      </c>
      <c r="M7043" s="59">
        <f t="shared" si="382"/>
        <v>1000904</v>
      </c>
      <c r="O7043" s="61"/>
      <c r="P7043">
        <f>+VLOOKUP(C7043,'Thanh toán '!M$9366:N$10360,2,0)</f>
        <v>1000904</v>
      </c>
      <c r="Q7043" s="61">
        <f t="shared" si="381"/>
        <v>0</v>
      </c>
    </row>
    <row r="7044" spans="1:17" hidden="1" x14ac:dyDescent="0.3">
      <c r="A7044" s="43">
        <v>2023</v>
      </c>
      <c r="B7044" s="56" t="s">
        <v>23202</v>
      </c>
      <c r="C7044" s="19">
        <f t="shared" si="379"/>
        <v>54971</v>
      </c>
      <c r="D7044" s="56" t="s">
        <v>13350</v>
      </c>
      <c r="E7044" s="55">
        <v>45182</v>
      </c>
      <c r="F7044" s="18">
        <f t="shared" si="380"/>
        <v>9</v>
      </c>
      <c r="G7044" s="56" t="s">
        <v>11799</v>
      </c>
      <c r="H7044" s="56" t="s">
        <v>11725</v>
      </c>
      <c r="I7044" s="56" t="s">
        <v>13515</v>
      </c>
      <c r="J7044" s="57">
        <v>370839</v>
      </c>
      <c r="K7044" s="58" t="s">
        <v>11726</v>
      </c>
      <c r="L7044" s="57">
        <v>29667</v>
      </c>
      <c r="M7044" s="59">
        <f t="shared" si="382"/>
        <v>400506</v>
      </c>
      <c r="O7044" s="61"/>
      <c r="P7044">
        <f>+VLOOKUP(C7044,'Thanh toán '!M$9366:N$10360,2,0)</f>
        <v>400506</v>
      </c>
      <c r="Q7044" s="61">
        <f t="shared" si="381"/>
        <v>0</v>
      </c>
    </row>
    <row r="7045" spans="1:17" hidden="1" x14ac:dyDescent="0.3">
      <c r="A7045" s="43">
        <v>2023</v>
      </c>
      <c r="B7045" s="56" t="s">
        <v>23203</v>
      </c>
      <c r="C7045" s="19">
        <f t="shared" si="379"/>
        <v>54973</v>
      </c>
      <c r="D7045" s="56" t="s">
        <v>13350</v>
      </c>
      <c r="E7045" s="55">
        <v>45182</v>
      </c>
      <c r="F7045" s="18">
        <f t="shared" si="380"/>
        <v>9</v>
      </c>
      <c r="G7045" s="56" t="s">
        <v>11799</v>
      </c>
      <c r="H7045" s="56" t="s">
        <v>11725</v>
      </c>
      <c r="I7045" s="56" t="s">
        <v>14079</v>
      </c>
      <c r="J7045" s="57">
        <v>555290</v>
      </c>
      <c r="K7045" s="58" t="s">
        <v>11726</v>
      </c>
      <c r="L7045" s="57">
        <v>44423</v>
      </c>
      <c r="M7045" s="59">
        <f t="shared" si="382"/>
        <v>599713</v>
      </c>
      <c r="O7045" s="61"/>
      <c r="P7045">
        <f>+VLOOKUP(C7045,'Thanh toán '!M$9366:N$10360,2,0)</f>
        <v>599713</v>
      </c>
      <c r="Q7045" s="61">
        <f t="shared" si="381"/>
        <v>0</v>
      </c>
    </row>
    <row r="7046" spans="1:17" hidden="1" x14ac:dyDescent="0.3">
      <c r="A7046" s="43">
        <v>2023</v>
      </c>
      <c r="B7046" s="56" t="s">
        <v>23204</v>
      </c>
      <c r="C7046" s="19">
        <f t="shared" ref="C7046:C7109" si="383">+B7046*1</f>
        <v>54974</v>
      </c>
      <c r="D7046" s="56" t="s">
        <v>13350</v>
      </c>
      <c r="E7046" s="55">
        <v>45182</v>
      </c>
      <c r="F7046" s="18">
        <f t="shared" ref="F7046:F7109" si="384">+MONTH(E7046)</f>
        <v>9</v>
      </c>
      <c r="G7046" s="56" t="s">
        <v>11799</v>
      </c>
      <c r="H7046" s="56" t="s">
        <v>11725</v>
      </c>
      <c r="I7046" s="56" t="s">
        <v>13684</v>
      </c>
      <c r="J7046" s="57">
        <v>2019595</v>
      </c>
      <c r="K7046" s="58" t="s">
        <v>11726</v>
      </c>
      <c r="L7046" s="57">
        <v>161568</v>
      </c>
      <c r="M7046" s="59">
        <f t="shared" si="382"/>
        <v>2181163</v>
      </c>
      <c r="O7046" s="61"/>
      <c r="P7046">
        <f>+VLOOKUP(C7046,'Thanh toán '!M$9366:N$10360,2,0)</f>
        <v>2181163</v>
      </c>
      <c r="Q7046" s="61">
        <f t="shared" si="381"/>
        <v>0</v>
      </c>
    </row>
    <row r="7047" spans="1:17" hidden="1" x14ac:dyDescent="0.3">
      <c r="A7047" s="43">
        <v>2023</v>
      </c>
      <c r="B7047" s="56" t="s">
        <v>23205</v>
      </c>
      <c r="C7047" s="19">
        <f t="shared" si="383"/>
        <v>54975</v>
      </c>
      <c r="D7047" s="56" t="s">
        <v>13350</v>
      </c>
      <c r="E7047" s="55">
        <v>45182</v>
      </c>
      <c r="F7047" s="18">
        <f t="shared" si="384"/>
        <v>9</v>
      </c>
      <c r="G7047" s="56" t="s">
        <v>11799</v>
      </c>
      <c r="H7047" s="56" t="s">
        <v>11725</v>
      </c>
      <c r="I7047" s="56" t="s">
        <v>14062</v>
      </c>
      <c r="J7047" s="57">
        <v>333174</v>
      </c>
      <c r="K7047" s="58" t="s">
        <v>11726</v>
      </c>
      <c r="L7047" s="57">
        <v>26654</v>
      </c>
      <c r="M7047" s="59">
        <f t="shared" si="382"/>
        <v>359828</v>
      </c>
      <c r="O7047" s="61"/>
      <c r="P7047">
        <f>+VLOOKUP(C7047,'Thanh toán '!M$9366:N$10360,2,0)</f>
        <v>359828</v>
      </c>
      <c r="Q7047" s="61">
        <f t="shared" si="381"/>
        <v>0</v>
      </c>
    </row>
    <row r="7048" spans="1:17" hidden="1" x14ac:dyDescent="0.3">
      <c r="A7048" s="43">
        <v>2023</v>
      </c>
      <c r="B7048" s="56" t="s">
        <v>23206</v>
      </c>
      <c r="C7048" s="19">
        <f t="shared" si="383"/>
        <v>54976</v>
      </c>
      <c r="D7048" s="56" t="s">
        <v>13350</v>
      </c>
      <c r="E7048" s="55">
        <v>45182</v>
      </c>
      <c r="F7048" s="18">
        <f t="shared" si="384"/>
        <v>9</v>
      </c>
      <c r="G7048" s="56" t="s">
        <v>11799</v>
      </c>
      <c r="H7048" s="56" t="s">
        <v>11725</v>
      </c>
      <c r="I7048" s="56" t="s">
        <v>13634</v>
      </c>
      <c r="J7048" s="57">
        <v>2139935</v>
      </c>
      <c r="K7048" s="58" t="s">
        <v>11726</v>
      </c>
      <c r="L7048" s="57">
        <v>171195</v>
      </c>
      <c r="M7048" s="59">
        <f t="shared" si="382"/>
        <v>2311130</v>
      </c>
      <c r="O7048" s="61"/>
      <c r="P7048">
        <f>+VLOOKUP(C7048,'Thanh toán '!M$9366:N$10360,2,0)</f>
        <v>2311130</v>
      </c>
      <c r="Q7048" s="61">
        <f t="shared" si="381"/>
        <v>0</v>
      </c>
    </row>
    <row r="7049" spans="1:17" hidden="1" x14ac:dyDescent="0.3">
      <c r="A7049" s="43">
        <v>2023</v>
      </c>
      <c r="B7049" s="56" t="s">
        <v>12654</v>
      </c>
      <c r="C7049" s="19">
        <f t="shared" si="383"/>
        <v>54977</v>
      </c>
      <c r="D7049" s="56" t="s">
        <v>13350</v>
      </c>
      <c r="E7049" s="55">
        <v>45182</v>
      </c>
      <c r="F7049" s="18">
        <f t="shared" si="384"/>
        <v>9</v>
      </c>
      <c r="G7049" s="56" t="s">
        <v>11799</v>
      </c>
      <c r="H7049" s="56" t="s">
        <v>11725</v>
      </c>
      <c r="I7049" s="56" t="s">
        <v>14192</v>
      </c>
      <c r="J7049" s="57">
        <v>922445</v>
      </c>
      <c r="K7049" s="58" t="s">
        <v>11726</v>
      </c>
      <c r="L7049" s="57">
        <v>73796</v>
      </c>
      <c r="M7049" s="59">
        <f t="shared" si="382"/>
        <v>996241</v>
      </c>
      <c r="O7049" s="61"/>
      <c r="P7049">
        <f>+VLOOKUP(C7049,'Thanh toán '!M$9366:N$10360,2,0)</f>
        <v>996241</v>
      </c>
      <c r="Q7049" s="61">
        <f t="shared" si="381"/>
        <v>0</v>
      </c>
    </row>
    <row r="7050" spans="1:17" hidden="1" x14ac:dyDescent="0.3">
      <c r="A7050" s="43">
        <v>2023</v>
      </c>
      <c r="B7050" s="56" t="s">
        <v>23207</v>
      </c>
      <c r="C7050" s="19">
        <f t="shared" si="383"/>
        <v>54979</v>
      </c>
      <c r="D7050" s="56" t="s">
        <v>13350</v>
      </c>
      <c r="E7050" s="55">
        <v>45182</v>
      </c>
      <c r="F7050" s="18">
        <f t="shared" si="384"/>
        <v>9</v>
      </c>
      <c r="G7050" s="56" t="s">
        <v>12239</v>
      </c>
      <c r="H7050" s="56" t="s">
        <v>12240</v>
      </c>
      <c r="I7050" s="56" t="s">
        <v>18260</v>
      </c>
      <c r="J7050" s="57">
        <v>2642660</v>
      </c>
      <c r="K7050" s="58" t="s">
        <v>11726</v>
      </c>
      <c r="L7050" s="57">
        <v>211413</v>
      </c>
      <c r="M7050" s="59">
        <f t="shared" si="382"/>
        <v>2854073</v>
      </c>
      <c r="O7050" s="61"/>
      <c r="P7050">
        <f>+VLOOKUP(C7050,'Thanh toán '!M$9366:N$10360,2,0)</f>
        <v>2854073</v>
      </c>
      <c r="Q7050" s="61">
        <f t="shared" si="381"/>
        <v>0</v>
      </c>
    </row>
    <row r="7051" spans="1:17" hidden="1" x14ac:dyDescent="0.3">
      <c r="A7051" s="43">
        <v>2023</v>
      </c>
      <c r="B7051" s="56" t="s">
        <v>12656</v>
      </c>
      <c r="C7051" s="19">
        <f t="shared" si="383"/>
        <v>54980</v>
      </c>
      <c r="D7051" s="56" t="s">
        <v>13350</v>
      </c>
      <c r="E7051" s="55">
        <v>45182</v>
      </c>
      <c r="F7051" s="18">
        <f t="shared" si="384"/>
        <v>9</v>
      </c>
      <c r="G7051" s="56" t="s">
        <v>12239</v>
      </c>
      <c r="H7051" s="56" t="s">
        <v>12240</v>
      </c>
      <c r="I7051" s="56" t="s">
        <v>18228</v>
      </c>
      <c r="J7051" s="57">
        <v>1521870</v>
      </c>
      <c r="K7051" s="58" t="s">
        <v>11726</v>
      </c>
      <c r="L7051" s="57">
        <v>121750</v>
      </c>
      <c r="M7051" s="59">
        <f t="shared" si="382"/>
        <v>1643620</v>
      </c>
      <c r="O7051" s="61"/>
      <c r="P7051">
        <f>+VLOOKUP(C7051,'Thanh toán '!M$9366:N$10360,2,0)</f>
        <v>1643620</v>
      </c>
      <c r="Q7051" s="61">
        <f t="shared" si="381"/>
        <v>0</v>
      </c>
    </row>
    <row r="7052" spans="1:17" hidden="1" x14ac:dyDescent="0.3">
      <c r="A7052" s="43">
        <v>2023</v>
      </c>
      <c r="B7052" s="56" t="s">
        <v>12657</v>
      </c>
      <c r="C7052" s="19">
        <f t="shared" si="383"/>
        <v>54981</v>
      </c>
      <c r="D7052" s="56" t="s">
        <v>13350</v>
      </c>
      <c r="E7052" s="55">
        <v>45182</v>
      </c>
      <c r="F7052" s="18">
        <f t="shared" si="384"/>
        <v>9</v>
      </c>
      <c r="G7052" s="56" t="s">
        <v>12239</v>
      </c>
      <c r="H7052" s="56" t="s">
        <v>12240</v>
      </c>
      <c r="I7052" s="56" t="s">
        <v>18228</v>
      </c>
      <c r="J7052" s="57">
        <v>450715</v>
      </c>
      <c r="K7052" s="58" t="s">
        <v>11726</v>
      </c>
      <c r="L7052" s="57">
        <v>36057</v>
      </c>
      <c r="M7052" s="59">
        <f t="shared" si="382"/>
        <v>486772</v>
      </c>
      <c r="O7052" s="61"/>
      <c r="P7052">
        <f>+VLOOKUP(C7052,'Thanh toán '!M$9366:N$10360,2,0)</f>
        <v>486772</v>
      </c>
      <c r="Q7052" s="61">
        <f t="shared" si="381"/>
        <v>0</v>
      </c>
    </row>
    <row r="7053" spans="1:17" hidden="1" x14ac:dyDescent="0.3">
      <c r="A7053" s="43">
        <v>2023</v>
      </c>
      <c r="B7053" s="56" t="s">
        <v>12660</v>
      </c>
      <c r="C7053" s="19">
        <f t="shared" si="383"/>
        <v>54986</v>
      </c>
      <c r="D7053" s="56" t="s">
        <v>13350</v>
      </c>
      <c r="E7053" s="55">
        <v>45182</v>
      </c>
      <c r="F7053" s="18">
        <f t="shared" si="384"/>
        <v>9</v>
      </c>
      <c r="G7053" s="56" t="s">
        <v>11860</v>
      </c>
      <c r="H7053" s="56" t="s">
        <v>11719</v>
      </c>
      <c r="I7053" s="56" t="s">
        <v>14950</v>
      </c>
      <c r="J7053" s="57">
        <v>2811470</v>
      </c>
      <c r="K7053" s="58" t="s">
        <v>11726</v>
      </c>
      <c r="L7053" s="57">
        <v>224918</v>
      </c>
      <c r="M7053" s="59">
        <f t="shared" si="382"/>
        <v>3036388</v>
      </c>
      <c r="O7053" s="61"/>
      <c r="P7053">
        <f>+VLOOKUP(C7053,'Thanh toán '!M$9366:N$10360,2,0)</f>
        <v>3036388</v>
      </c>
      <c r="Q7053" s="61">
        <f t="shared" si="381"/>
        <v>0</v>
      </c>
    </row>
    <row r="7054" spans="1:17" hidden="1" x14ac:dyDescent="0.3">
      <c r="A7054" s="43">
        <v>2023</v>
      </c>
      <c r="B7054" s="56" t="s">
        <v>23208</v>
      </c>
      <c r="C7054" s="19">
        <f t="shared" si="383"/>
        <v>54990</v>
      </c>
      <c r="D7054" s="56" t="s">
        <v>13350</v>
      </c>
      <c r="E7054" s="55">
        <v>45182</v>
      </c>
      <c r="F7054" s="18">
        <f t="shared" si="384"/>
        <v>9</v>
      </c>
      <c r="G7054" s="56" t="s">
        <v>12624</v>
      </c>
      <c r="H7054" s="56" t="s">
        <v>12625</v>
      </c>
      <c r="I7054" s="56" t="s">
        <v>12624</v>
      </c>
      <c r="J7054" s="57">
        <v>1783430</v>
      </c>
      <c r="K7054" s="58" t="s">
        <v>11726</v>
      </c>
      <c r="L7054" s="57">
        <v>142674</v>
      </c>
      <c r="M7054" s="59">
        <f t="shared" si="382"/>
        <v>1926104</v>
      </c>
      <c r="O7054" s="61"/>
      <c r="P7054">
        <f>+VLOOKUP(C7054,'Thanh toán '!M$9366:N$10360,2,0)</f>
        <v>1926104</v>
      </c>
      <c r="Q7054" s="61">
        <f t="shared" si="381"/>
        <v>0</v>
      </c>
    </row>
    <row r="7055" spans="1:17" hidden="1" x14ac:dyDescent="0.3">
      <c r="A7055" s="43">
        <v>2023</v>
      </c>
      <c r="B7055" s="56" t="s">
        <v>23209</v>
      </c>
      <c r="C7055" s="19">
        <f t="shared" si="383"/>
        <v>54991</v>
      </c>
      <c r="D7055" s="56" t="s">
        <v>13350</v>
      </c>
      <c r="E7055" s="55">
        <v>45182</v>
      </c>
      <c r="F7055" s="18">
        <f t="shared" si="384"/>
        <v>9</v>
      </c>
      <c r="G7055" s="56" t="s">
        <v>12624</v>
      </c>
      <c r="H7055" s="56" t="s">
        <v>12625</v>
      </c>
      <c r="I7055" s="56" t="s">
        <v>12624</v>
      </c>
      <c r="J7055" s="57">
        <v>1058400</v>
      </c>
      <c r="K7055" s="58" t="s">
        <v>11726</v>
      </c>
      <c r="L7055" s="57">
        <v>84672</v>
      </c>
      <c r="M7055" s="59">
        <f t="shared" si="382"/>
        <v>1143072</v>
      </c>
      <c r="O7055" s="61"/>
      <c r="P7055">
        <f>+VLOOKUP(C7055,'Thanh toán '!M$9366:N$10360,2,0)</f>
        <v>1143072</v>
      </c>
      <c r="Q7055" s="61">
        <f t="shared" si="381"/>
        <v>0</v>
      </c>
    </row>
    <row r="7056" spans="1:17" hidden="1" x14ac:dyDescent="0.3">
      <c r="A7056" s="43">
        <v>2023</v>
      </c>
      <c r="B7056" s="56" t="s">
        <v>23210</v>
      </c>
      <c r="C7056" s="19">
        <f t="shared" si="383"/>
        <v>54993</v>
      </c>
      <c r="D7056" s="56" t="s">
        <v>13350</v>
      </c>
      <c r="E7056" s="55">
        <v>45182</v>
      </c>
      <c r="F7056" s="18">
        <f t="shared" si="384"/>
        <v>9</v>
      </c>
      <c r="G7056" s="56" t="s">
        <v>12179</v>
      </c>
      <c r="H7056" s="56" t="s">
        <v>12180</v>
      </c>
      <c r="I7056" s="56" t="s">
        <v>12179</v>
      </c>
      <c r="J7056" s="57">
        <v>3566860</v>
      </c>
      <c r="K7056" s="58" t="s">
        <v>11726</v>
      </c>
      <c r="L7056" s="57">
        <v>285349</v>
      </c>
      <c r="M7056" s="59">
        <f t="shared" si="382"/>
        <v>3852209</v>
      </c>
      <c r="O7056" s="61"/>
      <c r="P7056">
        <f>+VLOOKUP(C7056,'Thanh toán '!M$9366:N$10360,2,0)</f>
        <v>3852209</v>
      </c>
      <c r="Q7056" s="61">
        <f t="shared" si="381"/>
        <v>0</v>
      </c>
    </row>
    <row r="7057" spans="1:17" hidden="1" x14ac:dyDescent="0.3">
      <c r="A7057" s="43">
        <v>2023</v>
      </c>
      <c r="B7057" s="56" t="s">
        <v>23211</v>
      </c>
      <c r="C7057" s="19">
        <f t="shared" si="383"/>
        <v>54994</v>
      </c>
      <c r="D7057" s="56" t="s">
        <v>13350</v>
      </c>
      <c r="E7057" s="55">
        <v>45182</v>
      </c>
      <c r="F7057" s="18">
        <f t="shared" si="384"/>
        <v>9</v>
      </c>
      <c r="G7057" s="56" t="s">
        <v>12179</v>
      </c>
      <c r="H7057" s="56" t="s">
        <v>12180</v>
      </c>
      <c r="I7057" s="56" t="s">
        <v>12179</v>
      </c>
      <c r="J7057" s="57">
        <v>882000</v>
      </c>
      <c r="K7057" s="58" t="s">
        <v>11726</v>
      </c>
      <c r="L7057" s="57">
        <v>70560</v>
      </c>
      <c r="M7057" s="59">
        <f t="shared" si="382"/>
        <v>952560</v>
      </c>
      <c r="O7057" s="61"/>
      <c r="P7057">
        <f>+VLOOKUP(C7057,'Thanh toán '!M$9366:N$10360,2,0)</f>
        <v>952560</v>
      </c>
      <c r="Q7057" s="61">
        <f t="shared" si="381"/>
        <v>0</v>
      </c>
    </row>
    <row r="7058" spans="1:17" hidden="1" x14ac:dyDescent="0.3">
      <c r="A7058" s="43">
        <v>2023</v>
      </c>
      <c r="B7058" s="56" t="s">
        <v>23212</v>
      </c>
      <c r="C7058" s="19">
        <f t="shared" si="383"/>
        <v>54995</v>
      </c>
      <c r="D7058" s="56" t="s">
        <v>13350</v>
      </c>
      <c r="E7058" s="55">
        <v>45182</v>
      </c>
      <c r="F7058" s="18">
        <f t="shared" si="384"/>
        <v>9</v>
      </c>
      <c r="G7058" s="56" t="s">
        <v>12194</v>
      </c>
      <c r="H7058" s="56" t="s">
        <v>12195</v>
      </c>
      <c r="I7058" s="56" t="s">
        <v>12194</v>
      </c>
      <c r="J7058" s="57">
        <v>882000</v>
      </c>
      <c r="K7058" s="58" t="s">
        <v>11726</v>
      </c>
      <c r="L7058" s="57">
        <v>70560</v>
      </c>
      <c r="M7058" s="59">
        <f t="shared" si="382"/>
        <v>952560</v>
      </c>
      <c r="O7058" s="61"/>
      <c r="P7058">
        <f>+VLOOKUP(C7058,'Thanh toán '!M$9366:N$10360,2,0)</f>
        <v>952560</v>
      </c>
      <c r="Q7058" s="61">
        <f t="shared" si="381"/>
        <v>0</v>
      </c>
    </row>
    <row r="7059" spans="1:17" hidden="1" x14ac:dyDescent="0.3">
      <c r="A7059" s="43">
        <v>2023</v>
      </c>
      <c r="B7059" s="56" t="s">
        <v>23213</v>
      </c>
      <c r="C7059" s="19">
        <f t="shared" si="383"/>
        <v>54996</v>
      </c>
      <c r="D7059" s="56" t="s">
        <v>13350</v>
      </c>
      <c r="E7059" s="55">
        <v>45182</v>
      </c>
      <c r="F7059" s="18">
        <f t="shared" si="384"/>
        <v>9</v>
      </c>
      <c r="G7059" s="56" t="s">
        <v>12167</v>
      </c>
      <c r="H7059" s="56" t="s">
        <v>12168</v>
      </c>
      <c r="I7059" s="56" t="s">
        <v>12167</v>
      </c>
      <c r="J7059" s="57">
        <v>441000</v>
      </c>
      <c r="K7059" s="58" t="s">
        <v>11726</v>
      </c>
      <c r="L7059" s="57">
        <v>35280</v>
      </c>
      <c r="M7059" s="59">
        <f t="shared" si="382"/>
        <v>476280</v>
      </c>
      <c r="O7059" s="61"/>
      <c r="P7059">
        <f>+VLOOKUP(C7059,'Thanh toán '!M$9366:N$10360,2,0)</f>
        <v>476280</v>
      </c>
      <c r="Q7059" s="61">
        <f t="shared" si="381"/>
        <v>0</v>
      </c>
    </row>
    <row r="7060" spans="1:17" hidden="1" x14ac:dyDescent="0.3">
      <c r="A7060" s="43">
        <v>2023</v>
      </c>
      <c r="B7060" s="56" t="s">
        <v>12662</v>
      </c>
      <c r="C7060" s="19">
        <f t="shared" si="383"/>
        <v>54997</v>
      </c>
      <c r="D7060" s="56" t="s">
        <v>13350</v>
      </c>
      <c r="E7060" s="55">
        <v>45182</v>
      </c>
      <c r="F7060" s="18">
        <f t="shared" si="384"/>
        <v>9</v>
      </c>
      <c r="G7060" s="56" t="s">
        <v>12615</v>
      </c>
      <c r="H7060" s="56" t="s">
        <v>12616</v>
      </c>
      <c r="I7060" s="56" t="s">
        <v>12615</v>
      </c>
      <c r="J7060" s="57">
        <v>441000</v>
      </c>
      <c r="K7060" s="58" t="s">
        <v>11726</v>
      </c>
      <c r="L7060" s="57">
        <v>35280</v>
      </c>
      <c r="M7060" s="59">
        <f t="shared" si="382"/>
        <v>476280</v>
      </c>
      <c r="O7060" s="61"/>
      <c r="P7060">
        <f>+VLOOKUP(C7060,'Thanh toán '!M$9366:N$10360,2,0)</f>
        <v>476280</v>
      </c>
      <c r="Q7060" s="61">
        <f t="shared" si="381"/>
        <v>0</v>
      </c>
    </row>
    <row r="7061" spans="1:17" hidden="1" x14ac:dyDescent="0.3">
      <c r="A7061" s="43">
        <v>2023</v>
      </c>
      <c r="B7061" s="56" t="s">
        <v>23214</v>
      </c>
      <c r="C7061" s="19">
        <f t="shared" si="383"/>
        <v>54998</v>
      </c>
      <c r="D7061" s="56" t="s">
        <v>13350</v>
      </c>
      <c r="E7061" s="55">
        <v>45182</v>
      </c>
      <c r="F7061" s="18">
        <f t="shared" si="384"/>
        <v>9</v>
      </c>
      <c r="G7061" s="56" t="s">
        <v>12618</v>
      </c>
      <c r="H7061" s="56" t="s">
        <v>12619</v>
      </c>
      <c r="I7061" s="56" t="s">
        <v>12618</v>
      </c>
      <c r="J7061" s="57">
        <v>441000</v>
      </c>
      <c r="K7061" s="58" t="s">
        <v>11726</v>
      </c>
      <c r="L7061" s="57">
        <v>35280</v>
      </c>
      <c r="M7061" s="59">
        <f t="shared" si="382"/>
        <v>476280</v>
      </c>
      <c r="O7061" s="61"/>
      <c r="P7061">
        <f>+VLOOKUP(C7061,'Thanh toán '!M$9366:N$10360,2,0)</f>
        <v>476280</v>
      </c>
      <c r="Q7061" s="61">
        <f t="shared" si="381"/>
        <v>0</v>
      </c>
    </row>
    <row r="7062" spans="1:17" hidden="1" x14ac:dyDescent="0.3">
      <c r="A7062" s="43">
        <v>2023</v>
      </c>
      <c r="B7062" s="56" t="s">
        <v>23215</v>
      </c>
      <c r="C7062" s="19">
        <f t="shared" si="383"/>
        <v>54999</v>
      </c>
      <c r="D7062" s="56" t="s">
        <v>13350</v>
      </c>
      <c r="E7062" s="55">
        <v>45182</v>
      </c>
      <c r="F7062" s="18">
        <f t="shared" si="384"/>
        <v>9</v>
      </c>
      <c r="G7062" s="56" t="s">
        <v>12297</v>
      </c>
      <c r="H7062" s="56" t="s">
        <v>12298</v>
      </c>
      <c r="I7062" s="56" t="s">
        <v>12297</v>
      </c>
      <c r="J7062" s="57">
        <v>441000</v>
      </c>
      <c r="K7062" s="58" t="s">
        <v>11726</v>
      </c>
      <c r="L7062" s="57">
        <v>35280</v>
      </c>
      <c r="M7062" s="59">
        <f t="shared" si="382"/>
        <v>476280</v>
      </c>
      <c r="O7062" s="61"/>
      <c r="P7062">
        <f>+VLOOKUP(C7062,'Thanh toán '!M$9366:N$10360,2,0)</f>
        <v>476280</v>
      </c>
      <c r="Q7062" s="61">
        <f t="shared" ref="Q7062:Q7125" si="385">+P7062-M7062</f>
        <v>0</v>
      </c>
    </row>
    <row r="7063" spans="1:17" hidden="1" x14ac:dyDescent="0.3">
      <c r="A7063" s="43">
        <v>2023</v>
      </c>
      <c r="B7063" s="56" t="s">
        <v>23216</v>
      </c>
      <c r="C7063" s="19">
        <f t="shared" si="383"/>
        <v>55000</v>
      </c>
      <c r="D7063" s="56" t="s">
        <v>13350</v>
      </c>
      <c r="E7063" s="55">
        <v>45182</v>
      </c>
      <c r="F7063" s="18">
        <f t="shared" si="384"/>
        <v>9</v>
      </c>
      <c r="G7063" s="56" t="s">
        <v>12182</v>
      </c>
      <c r="H7063" s="56" t="s">
        <v>12183</v>
      </c>
      <c r="I7063" s="56" t="s">
        <v>12182</v>
      </c>
      <c r="J7063" s="57">
        <v>882000</v>
      </c>
      <c r="K7063" s="58" t="s">
        <v>11726</v>
      </c>
      <c r="L7063" s="57">
        <v>70560</v>
      </c>
      <c r="M7063" s="59">
        <f t="shared" si="382"/>
        <v>952560</v>
      </c>
      <c r="O7063" s="61"/>
      <c r="P7063">
        <f>+VLOOKUP(C7063,'Thanh toán '!M$9366:N$10360,2,0)</f>
        <v>952560</v>
      </c>
      <c r="Q7063" s="61">
        <f t="shared" si="385"/>
        <v>0</v>
      </c>
    </row>
    <row r="7064" spans="1:17" hidden="1" x14ac:dyDescent="0.3">
      <c r="A7064" s="43">
        <v>2023</v>
      </c>
      <c r="B7064" s="56" t="s">
        <v>23217</v>
      </c>
      <c r="C7064" s="19">
        <f t="shared" si="383"/>
        <v>55002</v>
      </c>
      <c r="D7064" s="56" t="s">
        <v>13350</v>
      </c>
      <c r="E7064" s="55">
        <v>45182</v>
      </c>
      <c r="F7064" s="18">
        <f t="shared" si="384"/>
        <v>9</v>
      </c>
      <c r="G7064" s="56" t="s">
        <v>12639</v>
      </c>
      <c r="H7064" s="56" t="s">
        <v>12640</v>
      </c>
      <c r="I7064" s="56" t="s">
        <v>12639</v>
      </c>
      <c r="J7064" s="57">
        <v>450715</v>
      </c>
      <c r="K7064" s="58" t="s">
        <v>11726</v>
      </c>
      <c r="L7064" s="57">
        <v>36057</v>
      </c>
      <c r="M7064" s="59">
        <f t="shared" si="382"/>
        <v>486772</v>
      </c>
      <c r="O7064" s="61"/>
      <c r="P7064">
        <f>+VLOOKUP(C7064,'Thanh toán '!M$9366:N$10360,2,0)</f>
        <v>486772</v>
      </c>
      <c r="Q7064" s="61">
        <f t="shared" si="385"/>
        <v>0</v>
      </c>
    </row>
    <row r="7065" spans="1:17" hidden="1" x14ac:dyDescent="0.3">
      <c r="A7065" s="43">
        <v>2023</v>
      </c>
      <c r="B7065" s="56" t="s">
        <v>12663</v>
      </c>
      <c r="C7065" s="19">
        <f t="shared" si="383"/>
        <v>55003</v>
      </c>
      <c r="D7065" s="56" t="s">
        <v>13350</v>
      </c>
      <c r="E7065" s="55">
        <v>45182</v>
      </c>
      <c r="F7065" s="18">
        <f t="shared" si="384"/>
        <v>9</v>
      </c>
      <c r="G7065" s="56" t="s">
        <v>12639</v>
      </c>
      <c r="H7065" s="56" t="s">
        <v>12640</v>
      </c>
      <c r="I7065" s="56" t="s">
        <v>12639</v>
      </c>
      <c r="J7065" s="57">
        <v>1692480</v>
      </c>
      <c r="K7065" s="58" t="s">
        <v>11726</v>
      </c>
      <c r="L7065" s="57">
        <v>135398</v>
      </c>
      <c r="M7065" s="59">
        <f t="shared" si="382"/>
        <v>1827878</v>
      </c>
      <c r="O7065" s="61"/>
      <c r="P7065">
        <f>+VLOOKUP(C7065,'Thanh toán '!M$9366:N$10360,2,0)</f>
        <v>1827878</v>
      </c>
      <c r="Q7065" s="61">
        <f t="shared" si="385"/>
        <v>0</v>
      </c>
    </row>
    <row r="7066" spans="1:17" hidden="1" x14ac:dyDescent="0.3">
      <c r="A7066" s="43">
        <v>2023</v>
      </c>
      <c r="B7066" s="56" t="s">
        <v>12664</v>
      </c>
      <c r="C7066" s="19">
        <f t="shared" si="383"/>
        <v>55004</v>
      </c>
      <c r="D7066" s="56" t="s">
        <v>13350</v>
      </c>
      <c r="E7066" s="55">
        <v>45182</v>
      </c>
      <c r="F7066" s="18">
        <f t="shared" si="384"/>
        <v>9</v>
      </c>
      <c r="G7066" s="56" t="s">
        <v>12179</v>
      </c>
      <c r="H7066" s="56" t="s">
        <v>12180</v>
      </c>
      <c r="I7066" s="56" t="s">
        <v>12179</v>
      </c>
      <c r="J7066" s="57">
        <v>8292260</v>
      </c>
      <c r="K7066" s="58" t="s">
        <v>11726</v>
      </c>
      <c r="L7066" s="57">
        <v>663381</v>
      </c>
      <c r="M7066" s="59">
        <f t="shared" si="382"/>
        <v>8955641</v>
      </c>
      <c r="O7066" s="61"/>
      <c r="P7066">
        <f>+VLOOKUP(C7066,'Thanh toán '!M$9366:N$10360,2,0)</f>
        <v>8955641</v>
      </c>
      <c r="Q7066" s="61">
        <f t="shared" si="385"/>
        <v>0</v>
      </c>
    </row>
    <row r="7067" spans="1:17" hidden="1" x14ac:dyDescent="0.3">
      <c r="A7067" s="43">
        <v>2023</v>
      </c>
      <c r="B7067" s="56" t="s">
        <v>23218</v>
      </c>
      <c r="C7067" s="19">
        <f t="shared" si="383"/>
        <v>55005</v>
      </c>
      <c r="D7067" s="56" t="s">
        <v>13350</v>
      </c>
      <c r="E7067" s="55">
        <v>45182</v>
      </c>
      <c r="F7067" s="18">
        <f t="shared" si="384"/>
        <v>9</v>
      </c>
      <c r="G7067" s="56" t="s">
        <v>12835</v>
      </c>
      <c r="H7067" s="56" t="s">
        <v>12836</v>
      </c>
      <c r="I7067" s="56" t="s">
        <v>12835</v>
      </c>
      <c r="J7067" s="57">
        <v>3313290</v>
      </c>
      <c r="K7067" s="58" t="s">
        <v>11726</v>
      </c>
      <c r="L7067" s="57">
        <v>265063</v>
      </c>
      <c r="M7067" s="59">
        <f t="shared" si="382"/>
        <v>3578353</v>
      </c>
      <c r="O7067" s="61"/>
      <c r="P7067">
        <f>+VLOOKUP(C7067,'Thanh toán '!M$9366:N$10360,2,0)</f>
        <v>3578353</v>
      </c>
      <c r="Q7067" s="61">
        <f t="shared" si="385"/>
        <v>0</v>
      </c>
    </row>
    <row r="7068" spans="1:17" hidden="1" x14ac:dyDescent="0.3">
      <c r="A7068" s="43">
        <v>2023</v>
      </c>
      <c r="B7068" s="56" t="s">
        <v>23219</v>
      </c>
      <c r="C7068" s="19">
        <f t="shared" si="383"/>
        <v>55006</v>
      </c>
      <c r="D7068" s="56" t="s">
        <v>13350</v>
      </c>
      <c r="E7068" s="55">
        <v>45182</v>
      </c>
      <c r="F7068" s="18">
        <f t="shared" si="384"/>
        <v>9</v>
      </c>
      <c r="G7068" s="56" t="s">
        <v>20273</v>
      </c>
      <c r="H7068" s="56" t="s">
        <v>20274</v>
      </c>
      <c r="I7068" s="56" t="s">
        <v>20273</v>
      </c>
      <c r="J7068" s="57">
        <v>1215594</v>
      </c>
      <c r="K7068" s="58" t="s">
        <v>11726</v>
      </c>
      <c r="L7068" s="57">
        <v>97248</v>
      </c>
      <c r="M7068" s="59">
        <f t="shared" si="382"/>
        <v>1312842</v>
      </c>
      <c r="O7068" s="61"/>
      <c r="P7068">
        <f>+VLOOKUP(C7068,'Thanh toán '!M$9366:N$10360,2,0)</f>
        <v>1312842</v>
      </c>
      <c r="Q7068" s="61">
        <f t="shared" si="385"/>
        <v>0</v>
      </c>
    </row>
    <row r="7069" spans="1:17" hidden="1" x14ac:dyDescent="0.3">
      <c r="A7069" s="43">
        <v>2023</v>
      </c>
      <c r="B7069" s="56" t="s">
        <v>23220</v>
      </c>
      <c r="C7069" s="19">
        <f t="shared" si="383"/>
        <v>55007</v>
      </c>
      <c r="D7069" s="56" t="s">
        <v>13350</v>
      </c>
      <c r="E7069" s="55">
        <v>45182</v>
      </c>
      <c r="F7069" s="18">
        <f t="shared" si="384"/>
        <v>9</v>
      </c>
      <c r="G7069" s="56" t="s">
        <v>20273</v>
      </c>
      <c r="H7069" s="56" t="s">
        <v>20274</v>
      </c>
      <c r="I7069" s="56" t="s">
        <v>20273</v>
      </c>
      <c r="J7069" s="57">
        <v>293720</v>
      </c>
      <c r="K7069" s="58" t="s">
        <v>11726</v>
      </c>
      <c r="L7069" s="57">
        <v>23498</v>
      </c>
      <c r="M7069" s="59">
        <f t="shared" si="382"/>
        <v>317218</v>
      </c>
      <c r="O7069" s="61"/>
      <c r="P7069">
        <f>+VLOOKUP(C7069,'Thanh toán '!M$9366:N$10360,2,0)</f>
        <v>317218</v>
      </c>
      <c r="Q7069" s="61">
        <f t="shared" si="385"/>
        <v>0</v>
      </c>
    </row>
    <row r="7070" spans="1:17" hidden="1" x14ac:dyDescent="0.3">
      <c r="A7070" s="43">
        <v>2023</v>
      </c>
      <c r="B7070" s="56" t="s">
        <v>23221</v>
      </c>
      <c r="C7070" s="19">
        <f t="shared" si="383"/>
        <v>55008</v>
      </c>
      <c r="D7070" s="56" t="s">
        <v>13350</v>
      </c>
      <c r="E7070" s="55">
        <v>45182</v>
      </c>
      <c r="F7070" s="18">
        <f t="shared" si="384"/>
        <v>9</v>
      </c>
      <c r="G7070" s="56" t="s">
        <v>11860</v>
      </c>
      <c r="H7070" s="56" t="s">
        <v>11719</v>
      </c>
      <c r="I7070" s="56" t="s">
        <v>18324</v>
      </c>
      <c r="J7070" s="57">
        <v>666348</v>
      </c>
      <c r="K7070" s="58" t="s">
        <v>11726</v>
      </c>
      <c r="L7070" s="57">
        <v>53308</v>
      </c>
      <c r="M7070" s="59">
        <f t="shared" si="382"/>
        <v>719656</v>
      </c>
      <c r="O7070" s="61"/>
      <c r="P7070">
        <f>+VLOOKUP(C7070,'Thanh toán '!M$9366:N$10360,2,0)</f>
        <v>719656</v>
      </c>
      <c r="Q7070" s="61">
        <f t="shared" si="385"/>
        <v>0</v>
      </c>
    </row>
    <row r="7071" spans="1:17" hidden="1" x14ac:dyDescent="0.3">
      <c r="A7071" s="43">
        <v>2023</v>
      </c>
      <c r="B7071" s="56" t="s">
        <v>12665</v>
      </c>
      <c r="C7071" s="19">
        <f t="shared" si="383"/>
        <v>55009</v>
      </c>
      <c r="D7071" s="56" t="s">
        <v>13350</v>
      </c>
      <c r="E7071" s="55">
        <v>45182</v>
      </c>
      <c r="F7071" s="18">
        <f t="shared" si="384"/>
        <v>9</v>
      </c>
      <c r="G7071" s="56" t="s">
        <v>12182</v>
      </c>
      <c r="H7071" s="56" t="s">
        <v>12183</v>
      </c>
      <c r="I7071" s="56" t="s">
        <v>12182</v>
      </c>
      <c r="J7071" s="57">
        <v>7002850</v>
      </c>
      <c r="K7071" s="58" t="s">
        <v>11726</v>
      </c>
      <c r="L7071" s="57">
        <v>560228</v>
      </c>
      <c r="M7071" s="59">
        <f t="shared" si="382"/>
        <v>7563078</v>
      </c>
      <c r="O7071" s="61"/>
      <c r="P7071">
        <f>+VLOOKUP(C7071,'Thanh toán '!M$9366:N$10360,2,0)</f>
        <v>7563078</v>
      </c>
      <c r="Q7071" s="61">
        <f t="shared" si="385"/>
        <v>0</v>
      </c>
    </row>
    <row r="7072" spans="1:17" hidden="1" x14ac:dyDescent="0.3">
      <c r="A7072" s="43">
        <v>2023</v>
      </c>
      <c r="B7072" s="56" t="s">
        <v>23222</v>
      </c>
      <c r="C7072" s="19">
        <f t="shared" si="383"/>
        <v>55010</v>
      </c>
      <c r="D7072" s="56" t="s">
        <v>13350</v>
      </c>
      <c r="E7072" s="55">
        <v>45182</v>
      </c>
      <c r="F7072" s="18">
        <f t="shared" si="384"/>
        <v>9</v>
      </c>
      <c r="G7072" s="56" t="s">
        <v>12194</v>
      </c>
      <c r="H7072" s="56" t="s">
        <v>12195</v>
      </c>
      <c r="I7072" s="56" t="s">
        <v>12194</v>
      </c>
      <c r="J7072" s="57">
        <v>1190660</v>
      </c>
      <c r="K7072" s="58" t="s">
        <v>11726</v>
      </c>
      <c r="L7072" s="57">
        <v>95253</v>
      </c>
      <c r="M7072" s="59">
        <f t="shared" si="382"/>
        <v>1285913</v>
      </c>
      <c r="O7072" s="61"/>
      <c r="P7072">
        <f>+VLOOKUP(C7072,'Thanh toán '!M$9366:N$10360,2,0)</f>
        <v>1285913</v>
      </c>
      <c r="Q7072" s="61">
        <f t="shared" si="385"/>
        <v>0</v>
      </c>
    </row>
    <row r="7073" spans="1:17" hidden="1" x14ac:dyDescent="0.3">
      <c r="A7073" s="43">
        <v>2023</v>
      </c>
      <c r="B7073" s="56" t="s">
        <v>23223</v>
      </c>
      <c r="C7073" s="19">
        <f t="shared" si="383"/>
        <v>55011</v>
      </c>
      <c r="D7073" s="56" t="s">
        <v>13350</v>
      </c>
      <c r="E7073" s="55">
        <v>45182</v>
      </c>
      <c r="F7073" s="18">
        <f t="shared" si="384"/>
        <v>9</v>
      </c>
      <c r="G7073" s="56" t="s">
        <v>12167</v>
      </c>
      <c r="H7073" s="56" t="s">
        <v>12168</v>
      </c>
      <c r="I7073" s="56" t="s">
        <v>12167</v>
      </c>
      <c r="J7073" s="57">
        <v>1768685</v>
      </c>
      <c r="K7073" s="58" t="s">
        <v>11726</v>
      </c>
      <c r="L7073" s="57">
        <v>141495</v>
      </c>
      <c r="M7073" s="59">
        <f t="shared" si="382"/>
        <v>1910180</v>
      </c>
      <c r="O7073" s="61"/>
      <c r="P7073">
        <f>+VLOOKUP(C7073,'Thanh toán '!M$9366:N$10360,2,0)</f>
        <v>1910180</v>
      </c>
      <c r="Q7073" s="61">
        <f t="shared" si="385"/>
        <v>0</v>
      </c>
    </row>
    <row r="7074" spans="1:17" hidden="1" x14ac:dyDescent="0.3">
      <c r="A7074" s="43">
        <v>2023</v>
      </c>
      <c r="B7074" s="56" t="s">
        <v>23224</v>
      </c>
      <c r="C7074" s="19">
        <f t="shared" si="383"/>
        <v>55012</v>
      </c>
      <c r="D7074" s="56" t="s">
        <v>13350</v>
      </c>
      <c r="E7074" s="55">
        <v>45182</v>
      </c>
      <c r="F7074" s="18">
        <f t="shared" si="384"/>
        <v>9</v>
      </c>
      <c r="G7074" s="56" t="s">
        <v>11860</v>
      </c>
      <c r="H7074" s="56" t="s">
        <v>11719</v>
      </c>
      <c r="I7074" s="56" t="s">
        <v>15087</v>
      </c>
      <c r="J7074" s="57">
        <v>1257480</v>
      </c>
      <c r="K7074" s="58" t="s">
        <v>11726</v>
      </c>
      <c r="L7074" s="57">
        <v>100598</v>
      </c>
      <c r="M7074" s="59">
        <f t="shared" si="382"/>
        <v>1358078</v>
      </c>
      <c r="O7074" s="61"/>
      <c r="P7074">
        <f>+VLOOKUP(C7074,'Thanh toán '!M$9366:N$10360,2,0)</f>
        <v>1358078</v>
      </c>
      <c r="Q7074" s="61">
        <f t="shared" si="385"/>
        <v>0</v>
      </c>
    </row>
    <row r="7075" spans="1:17" hidden="1" x14ac:dyDescent="0.3">
      <c r="A7075" s="43">
        <v>2023</v>
      </c>
      <c r="B7075" s="56" t="s">
        <v>12666</v>
      </c>
      <c r="C7075" s="19">
        <f t="shared" si="383"/>
        <v>55013</v>
      </c>
      <c r="D7075" s="56" t="s">
        <v>13350</v>
      </c>
      <c r="E7075" s="55">
        <v>45182</v>
      </c>
      <c r="F7075" s="18">
        <f t="shared" si="384"/>
        <v>9</v>
      </c>
      <c r="G7075" s="56" t="s">
        <v>12645</v>
      </c>
      <c r="H7075" s="56" t="s">
        <v>12646</v>
      </c>
      <c r="I7075" s="56" t="s">
        <v>12645</v>
      </c>
      <c r="J7075" s="57">
        <v>792798</v>
      </c>
      <c r="K7075" s="58" t="s">
        <v>11726</v>
      </c>
      <c r="L7075" s="57">
        <v>63424</v>
      </c>
      <c r="M7075" s="59">
        <f t="shared" si="382"/>
        <v>856222</v>
      </c>
      <c r="O7075" s="61"/>
      <c r="P7075">
        <f>+VLOOKUP(C7075,'Thanh toán '!M$9366:N$10360,2,0)</f>
        <v>856222</v>
      </c>
      <c r="Q7075" s="61">
        <f t="shared" si="385"/>
        <v>0</v>
      </c>
    </row>
    <row r="7076" spans="1:17" hidden="1" x14ac:dyDescent="0.3">
      <c r="A7076" s="43">
        <v>2023</v>
      </c>
      <c r="B7076" s="56" t="s">
        <v>23225</v>
      </c>
      <c r="C7076" s="19">
        <f t="shared" si="383"/>
        <v>55042</v>
      </c>
      <c r="D7076" s="56" t="s">
        <v>13350</v>
      </c>
      <c r="E7076" s="55">
        <v>45183</v>
      </c>
      <c r="F7076" s="18">
        <f t="shared" si="384"/>
        <v>9</v>
      </c>
      <c r="G7076" s="56" t="s">
        <v>12360</v>
      </c>
      <c r="H7076" s="56" t="s">
        <v>12361</v>
      </c>
      <c r="I7076" s="56" t="s">
        <v>12360</v>
      </c>
      <c r="J7076" s="57">
        <v>441000</v>
      </c>
      <c r="K7076" s="58" t="s">
        <v>11726</v>
      </c>
      <c r="L7076" s="57">
        <v>35280</v>
      </c>
      <c r="M7076" s="59">
        <f t="shared" si="382"/>
        <v>476280</v>
      </c>
      <c r="O7076" s="61"/>
      <c r="P7076">
        <f>+VLOOKUP(C7076,'Thanh toán '!M$9366:N$10360,2,0)</f>
        <v>476280</v>
      </c>
      <c r="Q7076" s="61">
        <f t="shared" si="385"/>
        <v>0</v>
      </c>
    </row>
    <row r="7077" spans="1:17" hidden="1" x14ac:dyDescent="0.3">
      <c r="A7077" s="43">
        <v>2023</v>
      </c>
      <c r="B7077" s="56" t="s">
        <v>23226</v>
      </c>
      <c r="C7077" s="19">
        <f t="shared" si="383"/>
        <v>55043</v>
      </c>
      <c r="D7077" s="56" t="s">
        <v>13350</v>
      </c>
      <c r="E7077" s="55">
        <v>45183</v>
      </c>
      <c r="F7077" s="18">
        <f t="shared" si="384"/>
        <v>9</v>
      </c>
      <c r="G7077" s="56" t="s">
        <v>12360</v>
      </c>
      <c r="H7077" s="56" t="s">
        <v>12361</v>
      </c>
      <c r="I7077" s="56" t="s">
        <v>12360</v>
      </c>
      <c r="J7077" s="57">
        <v>1603285</v>
      </c>
      <c r="K7077" s="58" t="s">
        <v>11726</v>
      </c>
      <c r="L7077" s="57">
        <v>128263</v>
      </c>
      <c r="M7077" s="59">
        <f t="shared" si="382"/>
        <v>1731548</v>
      </c>
      <c r="O7077" s="61"/>
      <c r="P7077">
        <f>+VLOOKUP(C7077,'Thanh toán '!M$9366:N$10360,2,0)</f>
        <v>1731548</v>
      </c>
      <c r="Q7077" s="61">
        <f t="shared" si="385"/>
        <v>0</v>
      </c>
    </row>
    <row r="7078" spans="1:17" hidden="1" x14ac:dyDescent="0.3">
      <c r="A7078" s="43">
        <v>2023</v>
      </c>
      <c r="B7078" s="56" t="s">
        <v>12844</v>
      </c>
      <c r="C7078" s="19">
        <f t="shared" si="383"/>
        <v>55683</v>
      </c>
      <c r="D7078" s="56" t="s">
        <v>13350</v>
      </c>
      <c r="E7078" s="55">
        <v>45183</v>
      </c>
      <c r="F7078" s="18">
        <f t="shared" si="384"/>
        <v>9</v>
      </c>
      <c r="G7078" s="56" t="s">
        <v>12287</v>
      </c>
      <c r="H7078" s="56" t="s">
        <v>12288</v>
      </c>
      <c r="I7078" s="56" t="s">
        <v>12287</v>
      </c>
      <c r="J7078" s="57">
        <v>1236130</v>
      </c>
      <c r="K7078" s="58" t="s">
        <v>11726</v>
      </c>
      <c r="L7078" s="57">
        <v>98890</v>
      </c>
      <c r="M7078" s="59">
        <f t="shared" si="382"/>
        <v>1335020</v>
      </c>
      <c r="O7078" s="61"/>
      <c r="P7078">
        <f>+VLOOKUP(C7078,'Thanh toán '!M$9366:N$10360,2,0)</f>
        <v>1335020</v>
      </c>
      <c r="Q7078" s="61">
        <f t="shared" si="385"/>
        <v>0</v>
      </c>
    </row>
    <row r="7079" spans="1:17" hidden="1" x14ac:dyDescent="0.3">
      <c r="A7079" s="43">
        <v>2023</v>
      </c>
      <c r="B7079" s="56" t="s">
        <v>23227</v>
      </c>
      <c r="C7079" s="19">
        <f t="shared" si="383"/>
        <v>55684</v>
      </c>
      <c r="D7079" s="56" t="s">
        <v>13350</v>
      </c>
      <c r="E7079" s="55">
        <v>45183</v>
      </c>
      <c r="F7079" s="18">
        <f t="shared" si="384"/>
        <v>9</v>
      </c>
      <c r="G7079" s="56" t="s">
        <v>12200</v>
      </c>
      <c r="H7079" s="56" t="s">
        <v>12201</v>
      </c>
      <c r="I7079" s="56" t="s">
        <v>12200</v>
      </c>
      <c r="J7079" s="57">
        <v>1057110</v>
      </c>
      <c r="K7079" s="58" t="s">
        <v>11726</v>
      </c>
      <c r="L7079" s="57">
        <v>84569</v>
      </c>
      <c r="M7079" s="59">
        <f t="shared" si="382"/>
        <v>1141679</v>
      </c>
      <c r="O7079" s="61"/>
      <c r="P7079">
        <f>+VLOOKUP(C7079,'Thanh toán '!M$9366:N$10360,2,0)</f>
        <v>1141679</v>
      </c>
      <c r="Q7079" s="61">
        <f t="shared" si="385"/>
        <v>0</v>
      </c>
    </row>
    <row r="7080" spans="1:17" hidden="1" x14ac:dyDescent="0.3">
      <c r="A7080" s="43">
        <v>2023</v>
      </c>
      <c r="B7080" s="56" t="s">
        <v>23228</v>
      </c>
      <c r="C7080" s="19">
        <f t="shared" si="383"/>
        <v>55685</v>
      </c>
      <c r="D7080" s="56" t="s">
        <v>13350</v>
      </c>
      <c r="E7080" s="55">
        <v>45183</v>
      </c>
      <c r="F7080" s="18">
        <f t="shared" si="384"/>
        <v>9</v>
      </c>
      <c r="G7080" s="56" t="s">
        <v>11799</v>
      </c>
      <c r="H7080" s="56" t="s">
        <v>11725</v>
      </c>
      <c r="I7080" s="56" t="s">
        <v>13848</v>
      </c>
      <c r="J7080" s="57">
        <v>1097250</v>
      </c>
      <c r="K7080" s="58" t="s">
        <v>11726</v>
      </c>
      <c r="L7080" s="57">
        <v>87780</v>
      </c>
      <c r="M7080" s="59">
        <f t="shared" si="382"/>
        <v>1185030</v>
      </c>
      <c r="O7080" s="61"/>
      <c r="P7080">
        <f>+VLOOKUP(C7080,'Thanh toán '!M$9366:N$10360,2,0)</f>
        <v>1185030</v>
      </c>
      <c r="Q7080" s="61">
        <f t="shared" si="385"/>
        <v>0</v>
      </c>
    </row>
    <row r="7081" spans="1:17" hidden="1" x14ac:dyDescent="0.3">
      <c r="A7081" s="43">
        <v>2023</v>
      </c>
      <c r="B7081" s="56" t="s">
        <v>23229</v>
      </c>
      <c r="C7081" s="19">
        <f t="shared" si="383"/>
        <v>55686</v>
      </c>
      <c r="D7081" s="56" t="s">
        <v>13350</v>
      </c>
      <c r="E7081" s="55">
        <v>45183</v>
      </c>
      <c r="F7081" s="18">
        <f t="shared" si="384"/>
        <v>9</v>
      </c>
      <c r="G7081" s="56" t="s">
        <v>11799</v>
      </c>
      <c r="H7081" s="56" t="s">
        <v>11725</v>
      </c>
      <c r="I7081" s="56" t="s">
        <v>13411</v>
      </c>
      <c r="J7081" s="57">
        <v>584084</v>
      </c>
      <c r="K7081" s="58" t="s">
        <v>11726</v>
      </c>
      <c r="L7081" s="57">
        <v>46727</v>
      </c>
      <c r="M7081" s="59">
        <f t="shared" si="382"/>
        <v>630811</v>
      </c>
      <c r="O7081" s="61"/>
      <c r="P7081">
        <f>+VLOOKUP(C7081,'Thanh toán '!M$9366:N$10360,2,0)</f>
        <v>630811</v>
      </c>
      <c r="Q7081" s="61">
        <f t="shared" si="385"/>
        <v>0</v>
      </c>
    </row>
    <row r="7082" spans="1:17" hidden="1" x14ac:dyDescent="0.3">
      <c r="A7082" s="43">
        <v>2023</v>
      </c>
      <c r="B7082" s="56" t="s">
        <v>23230</v>
      </c>
      <c r="C7082" s="19">
        <f t="shared" si="383"/>
        <v>55688</v>
      </c>
      <c r="D7082" s="56" t="s">
        <v>13350</v>
      </c>
      <c r="E7082" s="55">
        <v>45183</v>
      </c>
      <c r="F7082" s="18">
        <f t="shared" si="384"/>
        <v>9</v>
      </c>
      <c r="G7082" s="56" t="s">
        <v>12357</v>
      </c>
      <c r="H7082" s="56" t="s">
        <v>12358</v>
      </c>
      <c r="I7082" s="56" t="s">
        <v>18356</v>
      </c>
      <c r="J7082" s="57">
        <v>2919305</v>
      </c>
      <c r="K7082" s="58" t="s">
        <v>11726</v>
      </c>
      <c r="L7082" s="57">
        <v>233544</v>
      </c>
      <c r="M7082" s="59">
        <f t="shared" si="382"/>
        <v>3152849</v>
      </c>
      <c r="O7082" s="61"/>
      <c r="P7082">
        <f>+VLOOKUP(C7082,'Thanh toán '!M$9366:N$10360,2,0)</f>
        <v>3152849</v>
      </c>
      <c r="Q7082" s="61">
        <f t="shared" si="385"/>
        <v>0</v>
      </c>
    </row>
    <row r="7083" spans="1:17" hidden="1" x14ac:dyDescent="0.3">
      <c r="A7083" s="43">
        <v>2023</v>
      </c>
      <c r="B7083" s="56" t="s">
        <v>23231</v>
      </c>
      <c r="C7083" s="19">
        <f t="shared" si="383"/>
        <v>55689</v>
      </c>
      <c r="D7083" s="56" t="s">
        <v>13350</v>
      </c>
      <c r="E7083" s="55">
        <v>45183</v>
      </c>
      <c r="F7083" s="18">
        <f t="shared" si="384"/>
        <v>9</v>
      </c>
      <c r="G7083" s="56" t="s">
        <v>11838</v>
      </c>
      <c r="H7083" s="56" t="s">
        <v>11839</v>
      </c>
      <c r="I7083" s="56" t="s">
        <v>13939</v>
      </c>
      <c r="J7083" s="57">
        <v>2246898</v>
      </c>
      <c r="K7083" s="58" t="s">
        <v>11726</v>
      </c>
      <c r="L7083" s="57">
        <v>179752</v>
      </c>
      <c r="M7083" s="59">
        <f t="shared" si="382"/>
        <v>2426650</v>
      </c>
      <c r="O7083" s="61"/>
      <c r="P7083">
        <f>+VLOOKUP(C7083,'Thanh toán '!M$9366:N$10360,2,0)</f>
        <v>2426650</v>
      </c>
      <c r="Q7083" s="61">
        <f t="shared" si="385"/>
        <v>0</v>
      </c>
    </row>
    <row r="7084" spans="1:17" hidden="1" x14ac:dyDescent="0.3">
      <c r="A7084" s="43">
        <v>2023</v>
      </c>
      <c r="B7084" s="56" t="s">
        <v>23232</v>
      </c>
      <c r="C7084" s="19">
        <f t="shared" si="383"/>
        <v>55690</v>
      </c>
      <c r="D7084" s="56" t="s">
        <v>13350</v>
      </c>
      <c r="E7084" s="55">
        <v>45183</v>
      </c>
      <c r="F7084" s="18">
        <f t="shared" si="384"/>
        <v>9</v>
      </c>
      <c r="G7084" s="56" t="s">
        <v>11799</v>
      </c>
      <c r="H7084" s="56" t="s">
        <v>11725</v>
      </c>
      <c r="I7084" s="56" t="s">
        <v>13517</v>
      </c>
      <c r="J7084" s="57">
        <v>1062297</v>
      </c>
      <c r="K7084" s="58" t="s">
        <v>11726</v>
      </c>
      <c r="L7084" s="57">
        <v>84984</v>
      </c>
      <c r="M7084" s="59">
        <f t="shared" si="382"/>
        <v>1147281</v>
      </c>
      <c r="O7084" s="61"/>
      <c r="P7084">
        <f>+VLOOKUP(C7084,'Thanh toán '!M$9366:N$10360,2,0)</f>
        <v>1147281</v>
      </c>
      <c r="Q7084" s="61">
        <f t="shared" si="385"/>
        <v>0</v>
      </c>
    </row>
    <row r="7085" spans="1:17" hidden="1" x14ac:dyDescent="0.3">
      <c r="A7085" s="43">
        <v>2023</v>
      </c>
      <c r="B7085" s="56" t="s">
        <v>23233</v>
      </c>
      <c r="C7085" s="19">
        <f t="shared" si="383"/>
        <v>55691</v>
      </c>
      <c r="D7085" s="56" t="s">
        <v>13350</v>
      </c>
      <c r="E7085" s="55">
        <v>45183</v>
      </c>
      <c r="F7085" s="18">
        <f t="shared" si="384"/>
        <v>9</v>
      </c>
      <c r="G7085" s="56" t="s">
        <v>12513</v>
      </c>
      <c r="H7085" s="56" t="s">
        <v>12514</v>
      </c>
      <c r="I7085" s="56" t="s">
        <v>12513</v>
      </c>
      <c r="J7085" s="57">
        <v>891715</v>
      </c>
      <c r="K7085" s="58" t="s">
        <v>11726</v>
      </c>
      <c r="L7085" s="57">
        <v>71337</v>
      </c>
      <c r="M7085" s="59">
        <f t="shared" si="382"/>
        <v>963052</v>
      </c>
      <c r="O7085" s="61"/>
      <c r="P7085">
        <f>+VLOOKUP(C7085,'Thanh toán '!M$9366:N$10360,2,0)</f>
        <v>963052</v>
      </c>
      <c r="Q7085" s="61">
        <f t="shared" si="385"/>
        <v>0</v>
      </c>
    </row>
    <row r="7086" spans="1:17" hidden="1" x14ac:dyDescent="0.3">
      <c r="A7086" s="43">
        <v>2023</v>
      </c>
      <c r="B7086" s="56" t="s">
        <v>23234</v>
      </c>
      <c r="C7086" s="19">
        <f t="shared" si="383"/>
        <v>55692</v>
      </c>
      <c r="D7086" s="56" t="s">
        <v>13350</v>
      </c>
      <c r="E7086" s="55">
        <v>45183</v>
      </c>
      <c r="F7086" s="18">
        <f t="shared" si="384"/>
        <v>9</v>
      </c>
      <c r="G7086" s="56" t="s">
        <v>12403</v>
      </c>
      <c r="H7086" s="56" t="s">
        <v>12404</v>
      </c>
      <c r="I7086" s="56" t="s">
        <v>12403</v>
      </c>
      <c r="J7086" s="57">
        <v>891715</v>
      </c>
      <c r="K7086" s="58" t="s">
        <v>11726</v>
      </c>
      <c r="L7086" s="57">
        <v>71337</v>
      </c>
      <c r="M7086" s="59">
        <f t="shared" si="382"/>
        <v>963052</v>
      </c>
      <c r="O7086" s="61"/>
      <c r="P7086">
        <f>+VLOOKUP(C7086,'Thanh toán '!M$9366:N$10360,2,0)</f>
        <v>963052</v>
      </c>
      <c r="Q7086" s="61">
        <f t="shared" si="385"/>
        <v>0</v>
      </c>
    </row>
    <row r="7087" spans="1:17" x14ac:dyDescent="0.3">
      <c r="A7087" s="43">
        <v>2023</v>
      </c>
      <c r="B7087" s="56" t="s">
        <v>23235</v>
      </c>
      <c r="C7087" s="19">
        <f t="shared" si="383"/>
        <v>55693</v>
      </c>
      <c r="D7087" s="56" t="s">
        <v>13350</v>
      </c>
      <c r="E7087" s="55">
        <v>45183</v>
      </c>
      <c r="F7087" s="18">
        <f t="shared" si="384"/>
        <v>9</v>
      </c>
      <c r="G7087" s="56" t="s">
        <v>11799</v>
      </c>
      <c r="H7087" s="56" t="s">
        <v>11725</v>
      </c>
      <c r="I7087" s="56" t="s">
        <v>18226</v>
      </c>
      <c r="J7087" s="57">
        <v>790341</v>
      </c>
      <c r="K7087" s="58" t="s">
        <v>11726</v>
      </c>
      <c r="L7087" s="57">
        <v>63227</v>
      </c>
      <c r="M7087" s="59">
        <f t="shared" si="382"/>
        <v>853568</v>
      </c>
      <c r="O7087" s="61"/>
      <c r="P7087" t="e">
        <f>+VLOOKUP(C7087,'Thanh toán '!M$9366:N$10360,2,0)</f>
        <v>#N/A</v>
      </c>
      <c r="Q7087" s="61" t="e">
        <f t="shared" si="385"/>
        <v>#N/A</v>
      </c>
    </row>
    <row r="7088" spans="1:17" hidden="1" x14ac:dyDescent="0.3">
      <c r="A7088" s="43">
        <v>2023</v>
      </c>
      <c r="B7088" s="56" t="s">
        <v>23236</v>
      </c>
      <c r="C7088" s="19">
        <f t="shared" si="383"/>
        <v>55696</v>
      </c>
      <c r="D7088" s="56" t="s">
        <v>13350</v>
      </c>
      <c r="E7088" s="55">
        <v>45183</v>
      </c>
      <c r="F7088" s="18">
        <f t="shared" si="384"/>
        <v>9</v>
      </c>
      <c r="G7088" s="56" t="s">
        <v>11799</v>
      </c>
      <c r="H7088" s="56" t="s">
        <v>11725</v>
      </c>
      <c r="I7088" s="56" t="s">
        <v>14151</v>
      </c>
      <c r="J7088" s="57">
        <v>1236006</v>
      </c>
      <c r="K7088" s="58" t="s">
        <v>11726</v>
      </c>
      <c r="L7088" s="57">
        <v>98880</v>
      </c>
      <c r="M7088" s="59">
        <f t="shared" si="382"/>
        <v>1334886</v>
      </c>
      <c r="O7088" s="61"/>
      <c r="P7088">
        <f>+VLOOKUP(C7088,'Thanh toán '!M$9366:N$10360,2,0)</f>
        <v>1334886</v>
      </c>
      <c r="Q7088" s="61">
        <f t="shared" si="385"/>
        <v>0</v>
      </c>
    </row>
    <row r="7089" spans="1:17" hidden="1" x14ac:dyDescent="0.3">
      <c r="A7089" s="43">
        <v>2023</v>
      </c>
      <c r="B7089" s="56" t="s">
        <v>23237</v>
      </c>
      <c r="C7089" s="19">
        <f t="shared" si="383"/>
        <v>55697</v>
      </c>
      <c r="D7089" s="56" t="s">
        <v>13350</v>
      </c>
      <c r="E7089" s="55">
        <v>45183</v>
      </c>
      <c r="F7089" s="18">
        <f t="shared" si="384"/>
        <v>9</v>
      </c>
      <c r="G7089" s="56" t="s">
        <v>11799</v>
      </c>
      <c r="H7089" s="56" t="s">
        <v>11725</v>
      </c>
      <c r="I7089" s="56" t="s">
        <v>13806</v>
      </c>
      <c r="J7089" s="57">
        <v>951239</v>
      </c>
      <c r="K7089" s="58" t="s">
        <v>11726</v>
      </c>
      <c r="L7089" s="57">
        <v>76099</v>
      </c>
      <c r="M7089" s="59">
        <f t="shared" si="382"/>
        <v>1027338</v>
      </c>
      <c r="O7089" s="61"/>
      <c r="P7089">
        <f>+VLOOKUP(C7089,'Thanh toán '!M$9366:N$10360,2,0)</f>
        <v>1027338</v>
      </c>
      <c r="Q7089" s="61">
        <f t="shared" si="385"/>
        <v>0</v>
      </c>
    </row>
    <row r="7090" spans="1:17" hidden="1" x14ac:dyDescent="0.3">
      <c r="A7090" s="43">
        <v>2023</v>
      </c>
      <c r="B7090" s="56" t="s">
        <v>23238</v>
      </c>
      <c r="C7090" s="19">
        <f t="shared" si="383"/>
        <v>55698</v>
      </c>
      <c r="D7090" s="56" t="s">
        <v>13350</v>
      </c>
      <c r="E7090" s="55">
        <v>45183</v>
      </c>
      <c r="F7090" s="18">
        <f t="shared" si="384"/>
        <v>9</v>
      </c>
      <c r="G7090" s="56" t="s">
        <v>12239</v>
      </c>
      <c r="H7090" s="56" t="s">
        <v>12240</v>
      </c>
      <c r="I7090" s="56" t="s">
        <v>18146</v>
      </c>
      <c r="J7090" s="57">
        <v>882000</v>
      </c>
      <c r="K7090" s="58" t="s">
        <v>11726</v>
      </c>
      <c r="L7090" s="57">
        <v>70560</v>
      </c>
      <c r="M7090" s="59">
        <f t="shared" si="382"/>
        <v>952560</v>
      </c>
      <c r="O7090" s="61"/>
      <c r="P7090">
        <f>+VLOOKUP(C7090,'Thanh toán '!M$9366:N$10360,2,0)</f>
        <v>952560</v>
      </c>
      <c r="Q7090" s="61">
        <f t="shared" si="385"/>
        <v>0</v>
      </c>
    </row>
    <row r="7091" spans="1:17" hidden="1" x14ac:dyDescent="0.3">
      <c r="A7091" s="43">
        <v>2023</v>
      </c>
      <c r="B7091" s="56" t="s">
        <v>23239</v>
      </c>
      <c r="C7091" s="19">
        <f t="shared" si="383"/>
        <v>55699</v>
      </c>
      <c r="D7091" s="56" t="s">
        <v>13350</v>
      </c>
      <c r="E7091" s="55">
        <v>45183</v>
      </c>
      <c r="F7091" s="18">
        <f t="shared" si="384"/>
        <v>9</v>
      </c>
      <c r="G7091" s="56" t="s">
        <v>11860</v>
      </c>
      <c r="H7091" s="56" t="s">
        <v>11719</v>
      </c>
      <c r="I7091" s="56" t="s">
        <v>15099</v>
      </c>
      <c r="J7091" s="57">
        <v>3309195</v>
      </c>
      <c r="K7091" s="58" t="s">
        <v>11726</v>
      </c>
      <c r="L7091" s="57">
        <v>264736</v>
      </c>
      <c r="M7091" s="59">
        <f t="shared" si="382"/>
        <v>3573931</v>
      </c>
      <c r="O7091" s="61"/>
      <c r="P7091">
        <f>+VLOOKUP(C7091,'Thanh toán '!M$9366:N$10360,2,0)</f>
        <v>3573931</v>
      </c>
      <c r="Q7091" s="61">
        <f t="shared" si="385"/>
        <v>0</v>
      </c>
    </row>
    <row r="7092" spans="1:17" hidden="1" x14ac:dyDescent="0.3">
      <c r="A7092" s="43">
        <v>2023</v>
      </c>
      <c r="B7092" s="56" t="s">
        <v>23240</v>
      </c>
      <c r="C7092" s="19">
        <f t="shared" si="383"/>
        <v>55700</v>
      </c>
      <c r="D7092" s="56" t="s">
        <v>13350</v>
      </c>
      <c r="E7092" s="55">
        <v>45183</v>
      </c>
      <c r="F7092" s="18">
        <f t="shared" si="384"/>
        <v>9</v>
      </c>
      <c r="G7092" s="56" t="s">
        <v>11860</v>
      </c>
      <c r="H7092" s="56" t="s">
        <v>11719</v>
      </c>
      <c r="I7092" s="56" t="s">
        <v>14658</v>
      </c>
      <c r="J7092" s="57">
        <v>1280334</v>
      </c>
      <c r="K7092" s="58" t="s">
        <v>11726</v>
      </c>
      <c r="L7092" s="57">
        <v>102427</v>
      </c>
      <c r="M7092" s="59">
        <f t="shared" ref="M7092:M7155" si="386">+L7092+J7092</f>
        <v>1382761</v>
      </c>
      <c r="O7092" s="61"/>
      <c r="P7092">
        <f>+VLOOKUP(C7092,'Thanh toán '!M$9366:N$10360,2,0)</f>
        <v>1382761</v>
      </c>
      <c r="Q7092" s="61">
        <f t="shared" si="385"/>
        <v>0</v>
      </c>
    </row>
    <row r="7093" spans="1:17" hidden="1" x14ac:dyDescent="0.3">
      <c r="A7093" s="43">
        <v>2023</v>
      </c>
      <c r="B7093" s="56" t="s">
        <v>23241</v>
      </c>
      <c r="C7093" s="19">
        <f t="shared" si="383"/>
        <v>55787</v>
      </c>
      <c r="D7093" s="56" t="s">
        <v>13350</v>
      </c>
      <c r="E7093" s="55">
        <v>45183</v>
      </c>
      <c r="F7093" s="18">
        <f t="shared" si="384"/>
        <v>9</v>
      </c>
      <c r="G7093" s="56" t="s">
        <v>11799</v>
      </c>
      <c r="H7093" s="56" t="s">
        <v>11725</v>
      </c>
      <c r="I7093" s="56" t="s">
        <v>13709</v>
      </c>
      <c r="J7093" s="57">
        <v>739817</v>
      </c>
      <c r="K7093" s="58" t="s">
        <v>11726</v>
      </c>
      <c r="L7093" s="57">
        <v>59185</v>
      </c>
      <c r="M7093" s="59">
        <f t="shared" si="386"/>
        <v>799002</v>
      </c>
      <c r="O7093" s="61"/>
      <c r="P7093">
        <f>+VLOOKUP(C7093,'Thanh toán '!M$9366:N$10360,2,0)</f>
        <v>799002</v>
      </c>
      <c r="Q7093" s="61">
        <f t="shared" si="385"/>
        <v>0</v>
      </c>
    </row>
    <row r="7094" spans="1:17" hidden="1" x14ac:dyDescent="0.3">
      <c r="A7094" s="43">
        <v>2023</v>
      </c>
      <c r="B7094" s="56" t="s">
        <v>23242</v>
      </c>
      <c r="C7094" s="19">
        <f t="shared" si="383"/>
        <v>55810</v>
      </c>
      <c r="D7094" s="56" t="s">
        <v>13350</v>
      </c>
      <c r="E7094" s="55">
        <v>45183</v>
      </c>
      <c r="F7094" s="18">
        <f t="shared" si="384"/>
        <v>9</v>
      </c>
      <c r="G7094" s="56" t="s">
        <v>11799</v>
      </c>
      <c r="H7094" s="56" t="s">
        <v>11725</v>
      </c>
      <c r="I7094" s="56" t="s">
        <v>13368</v>
      </c>
      <c r="J7094" s="57">
        <v>150546</v>
      </c>
      <c r="K7094" s="58" t="s">
        <v>11726</v>
      </c>
      <c r="L7094" s="57">
        <v>12044</v>
      </c>
      <c r="M7094" s="59">
        <f t="shared" si="386"/>
        <v>162590</v>
      </c>
      <c r="O7094" s="61"/>
      <c r="P7094">
        <f>+VLOOKUP(C7094,'Thanh toán '!M$9366:N$10360,2,0)</f>
        <v>162590</v>
      </c>
      <c r="Q7094" s="61">
        <f t="shared" si="385"/>
        <v>0</v>
      </c>
    </row>
    <row r="7095" spans="1:17" hidden="1" x14ac:dyDescent="0.3">
      <c r="A7095" s="43">
        <v>2023</v>
      </c>
      <c r="B7095" s="56" t="s">
        <v>23243</v>
      </c>
      <c r="C7095" s="19">
        <f t="shared" si="383"/>
        <v>55921</v>
      </c>
      <c r="D7095" s="56" t="s">
        <v>13350</v>
      </c>
      <c r="E7095" s="55">
        <v>45183</v>
      </c>
      <c r="F7095" s="18">
        <f t="shared" si="384"/>
        <v>9</v>
      </c>
      <c r="G7095" s="56" t="s">
        <v>12239</v>
      </c>
      <c r="H7095" s="56" t="s">
        <v>12240</v>
      </c>
      <c r="I7095" s="56" t="s">
        <v>18228</v>
      </c>
      <c r="J7095" s="57">
        <v>1333735</v>
      </c>
      <c r="K7095" s="58" t="s">
        <v>11726</v>
      </c>
      <c r="L7095" s="57">
        <v>106699</v>
      </c>
      <c r="M7095" s="59">
        <f t="shared" si="386"/>
        <v>1440434</v>
      </c>
      <c r="O7095" s="61"/>
      <c r="P7095">
        <f>+VLOOKUP(C7095,'Thanh toán '!M$9366:N$10360,2,0)</f>
        <v>1440434</v>
      </c>
      <c r="Q7095" s="61">
        <f t="shared" si="385"/>
        <v>0</v>
      </c>
    </row>
    <row r="7096" spans="1:17" hidden="1" x14ac:dyDescent="0.3">
      <c r="A7096" s="43">
        <v>2023</v>
      </c>
      <c r="B7096" s="56" t="s">
        <v>23244</v>
      </c>
      <c r="C7096" s="19">
        <f t="shared" si="383"/>
        <v>55932</v>
      </c>
      <c r="D7096" s="56" t="s">
        <v>13350</v>
      </c>
      <c r="E7096" s="55">
        <v>45183</v>
      </c>
      <c r="F7096" s="18">
        <f t="shared" si="384"/>
        <v>9</v>
      </c>
      <c r="G7096" s="56" t="s">
        <v>11799</v>
      </c>
      <c r="H7096" s="56" t="s">
        <v>11725</v>
      </c>
      <c r="I7096" s="56" t="s">
        <v>14207</v>
      </c>
      <c r="J7096" s="57">
        <v>367155</v>
      </c>
      <c r="K7096" s="58" t="s">
        <v>11726</v>
      </c>
      <c r="L7096" s="57">
        <v>29372</v>
      </c>
      <c r="M7096" s="59">
        <f t="shared" si="386"/>
        <v>396527</v>
      </c>
      <c r="O7096" s="61"/>
      <c r="P7096">
        <f>+VLOOKUP(C7096,'Thanh toán '!M$9366:N$10360,2,0)</f>
        <v>396527</v>
      </c>
      <c r="Q7096" s="61">
        <f t="shared" si="385"/>
        <v>0</v>
      </c>
    </row>
    <row r="7097" spans="1:17" hidden="1" x14ac:dyDescent="0.3">
      <c r="A7097" s="43">
        <v>2023</v>
      </c>
      <c r="B7097" s="56" t="s">
        <v>23245</v>
      </c>
      <c r="C7097" s="19">
        <f t="shared" si="383"/>
        <v>55937</v>
      </c>
      <c r="D7097" s="56" t="s">
        <v>13350</v>
      </c>
      <c r="E7097" s="55">
        <v>45183</v>
      </c>
      <c r="F7097" s="18">
        <f t="shared" si="384"/>
        <v>9</v>
      </c>
      <c r="G7097" s="56" t="s">
        <v>11799</v>
      </c>
      <c r="H7097" s="56" t="s">
        <v>11725</v>
      </c>
      <c r="I7097" s="56" t="s">
        <v>13354</v>
      </c>
      <c r="J7097" s="57">
        <v>842004</v>
      </c>
      <c r="K7097" s="58" t="s">
        <v>11726</v>
      </c>
      <c r="L7097" s="57">
        <v>67360</v>
      </c>
      <c r="M7097" s="59">
        <f t="shared" si="386"/>
        <v>909364</v>
      </c>
      <c r="O7097" s="61"/>
      <c r="P7097">
        <f>+VLOOKUP(C7097,'Thanh toán '!M$9366:N$10360,2,0)</f>
        <v>909364</v>
      </c>
      <c r="Q7097" s="61">
        <f t="shared" si="385"/>
        <v>0</v>
      </c>
    </row>
    <row r="7098" spans="1:17" hidden="1" x14ac:dyDescent="0.3">
      <c r="A7098" s="43">
        <v>2023</v>
      </c>
      <c r="B7098" s="56" t="s">
        <v>12894</v>
      </c>
      <c r="C7098" s="19">
        <f t="shared" si="383"/>
        <v>56019</v>
      </c>
      <c r="D7098" s="56" t="s">
        <v>13350</v>
      </c>
      <c r="E7098" s="55">
        <v>45183</v>
      </c>
      <c r="F7098" s="18">
        <f t="shared" si="384"/>
        <v>9</v>
      </c>
      <c r="G7098" s="56" t="s">
        <v>12260</v>
      </c>
      <c r="H7098" s="56" t="s">
        <v>12261</v>
      </c>
      <c r="I7098" s="56" t="s">
        <v>12260</v>
      </c>
      <c r="J7098" s="57">
        <v>441000</v>
      </c>
      <c r="K7098" s="58" t="s">
        <v>11726</v>
      </c>
      <c r="L7098" s="57">
        <v>35280</v>
      </c>
      <c r="M7098" s="59">
        <f t="shared" si="386"/>
        <v>476280</v>
      </c>
      <c r="O7098" s="61"/>
      <c r="P7098">
        <f>+VLOOKUP(C7098,'Thanh toán '!M$9366:N$10360,2,0)</f>
        <v>476280</v>
      </c>
      <c r="Q7098" s="61">
        <f t="shared" si="385"/>
        <v>0</v>
      </c>
    </row>
    <row r="7099" spans="1:17" hidden="1" x14ac:dyDescent="0.3">
      <c r="A7099" s="43">
        <v>2023</v>
      </c>
      <c r="B7099" s="56" t="s">
        <v>12896</v>
      </c>
      <c r="C7099" s="19">
        <f t="shared" si="383"/>
        <v>56020</v>
      </c>
      <c r="D7099" s="56" t="s">
        <v>13350</v>
      </c>
      <c r="E7099" s="55">
        <v>45183</v>
      </c>
      <c r="F7099" s="18">
        <f t="shared" si="384"/>
        <v>9</v>
      </c>
      <c r="G7099" s="56" t="s">
        <v>12260</v>
      </c>
      <c r="H7099" s="56" t="s">
        <v>12261</v>
      </c>
      <c r="I7099" s="56" t="s">
        <v>12260</v>
      </c>
      <c r="J7099" s="57">
        <v>946054</v>
      </c>
      <c r="K7099" s="58" t="s">
        <v>11726</v>
      </c>
      <c r="L7099" s="57">
        <v>75684</v>
      </c>
      <c r="M7099" s="59">
        <f t="shared" si="386"/>
        <v>1021738</v>
      </c>
      <c r="O7099" s="61"/>
      <c r="P7099">
        <f>+VLOOKUP(C7099,'Thanh toán '!M$9366:N$10360,2,0)</f>
        <v>1021738</v>
      </c>
      <c r="Q7099" s="61">
        <f t="shared" si="385"/>
        <v>0</v>
      </c>
    </row>
    <row r="7100" spans="1:17" hidden="1" x14ac:dyDescent="0.3">
      <c r="A7100" s="43">
        <v>2023</v>
      </c>
      <c r="B7100" s="56" t="s">
        <v>12906</v>
      </c>
      <c r="C7100" s="19">
        <f t="shared" si="383"/>
        <v>56030</v>
      </c>
      <c r="D7100" s="56" t="s">
        <v>13350</v>
      </c>
      <c r="E7100" s="55">
        <v>45183</v>
      </c>
      <c r="F7100" s="18">
        <f t="shared" si="384"/>
        <v>9</v>
      </c>
      <c r="G7100" s="56" t="s">
        <v>11860</v>
      </c>
      <c r="H7100" s="56" t="s">
        <v>11719</v>
      </c>
      <c r="I7100" s="56" t="s">
        <v>15101</v>
      </c>
      <c r="J7100" s="57">
        <v>2002875</v>
      </c>
      <c r="K7100" s="58" t="s">
        <v>11726</v>
      </c>
      <c r="L7100" s="57">
        <v>160230</v>
      </c>
      <c r="M7100" s="59">
        <f t="shared" si="386"/>
        <v>2163105</v>
      </c>
      <c r="O7100" s="61"/>
      <c r="P7100">
        <f>+VLOOKUP(C7100,'Thanh toán '!M$9366:N$10360,2,0)</f>
        <v>2163105</v>
      </c>
      <c r="Q7100" s="61">
        <f t="shared" si="385"/>
        <v>0</v>
      </c>
    </row>
    <row r="7101" spans="1:17" hidden="1" x14ac:dyDescent="0.3">
      <c r="A7101" s="43">
        <v>2023</v>
      </c>
      <c r="B7101" s="56" t="s">
        <v>12907</v>
      </c>
      <c r="C7101" s="19">
        <f t="shared" si="383"/>
        <v>56031</v>
      </c>
      <c r="D7101" s="56" t="s">
        <v>13350</v>
      </c>
      <c r="E7101" s="55">
        <v>45183</v>
      </c>
      <c r="F7101" s="18">
        <f t="shared" si="384"/>
        <v>9</v>
      </c>
      <c r="G7101" s="56" t="s">
        <v>11860</v>
      </c>
      <c r="H7101" s="56" t="s">
        <v>11719</v>
      </c>
      <c r="I7101" s="56" t="s">
        <v>15101</v>
      </c>
      <c r="J7101" s="57">
        <v>582750</v>
      </c>
      <c r="K7101" s="58" t="s">
        <v>11726</v>
      </c>
      <c r="L7101" s="57">
        <v>46620</v>
      </c>
      <c r="M7101" s="59">
        <f t="shared" si="386"/>
        <v>629370</v>
      </c>
      <c r="O7101" s="61"/>
      <c r="P7101">
        <f>+VLOOKUP(C7101,'Thanh toán '!M$9366:N$10360,2,0)</f>
        <v>629370</v>
      </c>
      <c r="Q7101" s="61">
        <f t="shared" si="385"/>
        <v>0</v>
      </c>
    </row>
    <row r="7102" spans="1:17" hidden="1" x14ac:dyDescent="0.3">
      <c r="A7102" s="43">
        <v>2023</v>
      </c>
      <c r="B7102" s="56" t="s">
        <v>12908</v>
      </c>
      <c r="C7102" s="19">
        <f t="shared" si="383"/>
        <v>56032</v>
      </c>
      <c r="D7102" s="56" t="s">
        <v>13350</v>
      </c>
      <c r="E7102" s="55">
        <v>45184</v>
      </c>
      <c r="F7102" s="18">
        <f t="shared" si="384"/>
        <v>9</v>
      </c>
      <c r="G7102" s="56" t="s">
        <v>12363</v>
      </c>
      <c r="H7102" s="56" t="s">
        <v>12364</v>
      </c>
      <c r="I7102" s="56" t="s">
        <v>12363</v>
      </c>
      <c r="J7102" s="57">
        <v>1060500</v>
      </c>
      <c r="K7102" s="58" t="s">
        <v>11726</v>
      </c>
      <c r="L7102" s="57">
        <v>84840</v>
      </c>
      <c r="M7102" s="59">
        <f t="shared" si="386"/>
        <v>1145340</v>
      </c>
      <c r="O7102" s="61"/>
      <c r="P7102">
        <f>+VLOOKUP(C7102,'Thanh toán '!M$9366:N$10360,2,0)</f>
        <v>1145340</v>
      </c>
      <c r="Q7102" s="61">
        <f t="shared" si="385"/>
        <v>0</v>
      </c>
    </row>
    <row r="7103" spans="1:17" hidden="1" x14ac:dyDescent="0.3">
      <c r="A7103" s="43">
        <v>2023</v>
      </c>
      <c r="B7103" s="56" t="s">
        <v>12909</v>
      </c>
      <c r="C7103" s="19">
        <f t="shared" si="383"/>
        <v>56033</v>
      </c>
      <c r="D7103" s="56" t="s">
        <v>13350</v>
      </c>
      <c r="E7103" s="55">
        <v>45184</v>
      </c>
      <c r="F7103" s="18">
        <f t="shared" si="384"/>
        <v>9</v>
      </c>
      <c r="G7103" s="56" t="s">
        <v>11799</v>
      </c>
      <c r="H7103" s="56" t="s">
        <v>11725</v>
      </c>
      <c r="I7103" s="56" t="s">
        <v>13534</v>
      </c>
      <c r="J7103" s="57">
        <v>922445</v>
      </c>
      <c r="K7103" s="58" t="s">
        <v>11726</v>
      </c>
      <c r="L7103" s="57">
        <v>73796</v>
      </c>
      <c r="M7103" s="59">
        <f t="shared" si="386"/>
        <v>996241</v>
      </c>
      <c r="O7103" s="61"/>
      <c r="P7103">
        <f>+VLOOKUP(C7103,'Thanh toán '!M$9366:N$10360,2,0)</f>
        <v>996241</v>
      </c>
      <c r="Q7103" s="61">
        <f t="shared" si="385"/>
        <v>0</v>
      </c>
    </row>
    <row r="7104" spans="1:17" hidden="1" x14ac:dyDescent="0.3">
      <c r="A7104" s="43">
        <v>2023</v>
      </c>
      <c r="B7104" s="56" t="s">
        <v>12910</v>
      </c>
      <c r="C7104" s="19">
        <f t="shared" si="383"/>
        <v>56034</v>
      </c>
      <c r="D7104" s="56" t="s">
        <v>13350</v>
      </c>
      <c r="E7104" s="55">
        <v>45184</v>
      </c>
      <c r="F7104" s="18">
        <f t="shared" si="384"/>
        <v>9</v>
      </c>
      <c r="G7104" s="56" t="s">
        <v>11799</v>
      </c>
      <c r="H7104" s="56" t="s">
        <v>11725</v>
      </c>
      <c r="I7104" s="56" t="s">
        <v>13639</v>
      </c>
      <c r="J7104" s="57">
        <v>1213395</v>
      </c>
      <c r="K7104" s="58" t="s">
        <v>11726</v>
      </c>
      <c r="L7104" s="57">
        <v>97072</v>
      </c>
      <c r="M7104" s="59">
        <f t="shared" si="386"/>
        <v>1310467</v>
      </c>
      <c r="O7104" s="61"/>
      <c r="P7104">
        <f>+VLOOKUP(C7104,'Thanh toán '!M$9366:N$10360,2,0)</f>
        <v>1310467</v>
      </c>
      <c r="Q7104" s="61">
        <f t="shared" si="385"/>
        <v>0</v>
      </c>
    </row>
    <row r="7105" spans="1:17" hidden="1" x14ac:dyDescent="0.3">
      <c r="A7105" s="43">
        <v>2023</v>
      </c>
      <c r="B7105" s="56" t="s">
        <v>12911</v>
      </c>
      <c r="C7105" s="19">
        <f t="shared" si="383"/>
        <v>56035</v>
      </c>
      <c r="D7105" s="56" t="s">
        <v>13350</v>
      </c>
      <c r="E7105" s="55">
        <v>45184</v>
      </c>
      <c r="F7105" s="18">
        <f t="shared" si="384"/>
        <v>9</v>
      </c>
      <c r="G7105" s="56" t="s">
        <v>11799</v>
      </c>
      <c r="H7105" s="56" t="s">
        <v>11725</v>
      </c>
      <c r="I7105" s="56" t="s">
        <v>13455</v>
      </c>
      <c r="J7105" s="57">
        <v>485358</v>
      </c>
      <c r="K7105" s="58" t="s">
        <v>11726</v>
      </c>
      <c r="L7105" s="57">
        <v>38829</v>
      </c>
      <c r="M7105" s="59">
        <f t="shared" si="386"/>
        <v>524187</v>
      </c>
      <c r="O7105" s="61"/>
      <c r="P7105">
        <f>+VLOOKUP(C7105,'Thanh toán '!M$9366:N$10360,2,0)</f>
        <v>524187</v>
      </c>
      <c r="Q7105" s="61">
        <f t="shared" si="385"/>
        <v>0</v>
      </c>
    </row>
    <row r="7106" spans="1:17" hidden="1" x14ac:dyDescent="0.3">
      <c r="A7106" s="43">
        <v>2023</v>
      </c>
      <c r="B7106" s="56" t="s">
        <v>12912</v>
      </c>
      <c r="C7106" s="19">
        <f t="shared" si="383"/>
        <v>56036</v>
      </c>
      <c r="D7106" s="56" t="s">
        <v>13350</v>
      </c>
      <c r="E7106" s="55">
        <v>45184</v>
      </c>
      <c r="F7106" s="18">
        <f t="shared" si="384"/>
        <v>9</v>
      </c>
      <c r="G7106" s="56" t="s">
        <v>11799</v>
      </c>
      <c r="H7106" s="56" t="s">
        <v>11725</v>
      </c>
      <c r="I7106" s="56" t="s">
        <v>14050</v>
      </c>
      <c r="J7106" s="57">
        <v>1061211</v>
      </c>
      <c r="K7106" s="58" t="s">
        <v>11726</v>
      </c>
      <c r="L7106" s="57">
        <v>84897</v>
      </c>
      <c r="M7106" s="59">
        <f t="shared" si="386"/>
        <v>1146108</v>
      </c>
      <c r="O7106" s="61"/>
      <c r="P7106">
        <f>+VLOOKUP(C7106,'Thanh toán '!M$9366:N$10360,2,0)</f>
        <v>1146108</v>
      </c>
      <c r="Q7106" s="61">
        <f t="shared" si="385"/>
        <v>0</v>
      </c>
    </row>
    <row r="7107" spans="1:17" hidden="1" x14ac:dyDescent="0.3">
      <c r="A7107" s="43">
        <v>2023</v>
      </c>
      <c r="B7107" s="56" t="s">
        <v>12913</v>
      </c>
      <c r="C7107" s="19">
        <f t="shared" si="383"/>
        <v>56037</v>
      </c>
      <c r="D7107" s="56" t="s">
        <v>13350</v>
      </c>
      <c r="E7107" s="55">
        <v>45184</v>
      </c>
      <c r="F7107" s="18">
        <f t="shared" si="384"/>
        <v>9</v>
      </c>
      <c r="G7107" s="56" t="s">
        <v>12518</v>
      </c>
      <c r="H7107" s="56" t="s">
        <v>12519</v>
      </c>
      <c r="I7107" s="56" t="s">
        <v>12518</v>
      </c>
      <c r="J7107" s="57">
        <v>2722980</v>
      </c>
      <c r="K7107" s="58" t="s">
        <v>11726</v>
      </c>
      <c r="L7107" s="57">
        <v>217838</v>
      </c>
      <c r="M7107" s="59">
        <f t="shared" si="386"/>
        <v>2940818</v>
      </c>
      <c r="O7107" s="61"/>
      <c r="P7107">
        <f>+VLOOKUP(C7107,'Thanh toán '!M$9366:N$10360,2,0)</f>
        <v>2940818</v>
      </c>
      <c r="Q7107" s="61">
        <f t="shared" si="385"/>
        <v>0</v>
      </c>
    </row>
    <row r="7108" spans="1:17" hidden="1" x14ac:dyDescent="0.3">
      <c r="A7108" s="43">
        <v>2023</v>
      </c>
      <c r="B7108" s="56" t="s">
        <v>12914</v>
      </c>
      <c r="C7108" s="19">
        <f t="shared" si="383"/>
        <v>56038</v>
      </c>
      <c r="D7108" s="56" t="s">
        <v>13350</v>
      </c>
      <c r="E7108" s="55">
        <v>45184</v>
      </c>
      <c r="F7108" s="18">
        <f t="shared" si="384"/>
        <v>9</v>
      </c>
      <c r="G7108" s="56" t="s">
        <v>11799</v>
      </c>
      <c r="H7108" s="56" t="s">
        <v>11725</v>
      </c>
      <c r="I7108" s="56" t="s">
        <v>13399</v>
      </c>
      <c r="J7108" s="57">
        <v>505296</v>
      </c>
      <c r="K7108" s="58" t="s">
        <v>11726</v>
      </c>
      <c r="L7108" s="57">
        <v>40424</v>
      </c>
      <c r="M7108" s="59">
        <f t="shared" si="386"/>
        <v>545720</v>
      </c>
      <c r="O7108" s="61"/>
      <c r="P7108">
        <f>+VLOOKUP(C7108,'Thanh toán '!M$9366:N$10360,2,0)</f>
        <v>545720</v>
      </c>
      <c r="Q7108" s="61">
        <f t="shared" si="385"/>
        <v>0</v>
      </c>
    </row>
    <row r="7109" spans="1:17" hidden="1" x14ac:dyDescent="0.3">
      <c r="A7109" s="43">
        <v>2023</v>
      </c>
      <c r="B7109" s="56" t="s">
        <v>12915</v>
      </c>
      <c r="C7109" s="19">
        <f t="shared" si="383"/>
        <v>56039</v>
      </c>
      <c r="D7109" s="56" t="s">
        <v>13350</v>
      </c>
      <c r="E7109" s="55">
        <v>45184</v>
      </c>
      <c r="F7109" s="18">
        <f t="shared" si="384"/>
        <v>9</v>
      </c>
      <c r="G7109" s="56" t="s">
        <v>11799</v>
      </c>
      <c r="H7109" s="56" t="s">
        <v>11725</v>
      </c>
      <c r="I7109" s="56" t="s">
        <v>14724</v>
      </c>
      <c r="J7109" s="57">
        <v>1072991</v>
      </c>
      <c r="K7109" s="58" t="s">
        <v>11726</v>
      </c>
      <c r="L7109" s="57">
        <v>85839</v>
      </c>
      <c r="M7109" s="59">
        <f t="shared" si="386"/>
        <v>1158830</v>
      </c>
      <c r="O7109" s="61"/>
      <c r="P7109">
        <f>+VLOOKUP(C7109,'Thanh toán '!M$9366:N$10360,2,0)</f>
        <v>1158830</v>
      </c>
      <c r="Q7109" s="61">
        <f t="shared" si="385"/>
        <v>0</v>
      </c>
    </row>
    <row r="7110" spans="1:17" hidden="1" x14ac:dyDescent="0.3">
      <c r="A7110" s="43">
        <v>2023</v>
      </c>
      <c r="B7110" s="56" t="s">
        <v>12916</v>
      </c>
      <c r="C7110" s="19">
        <f t="shared" ref="C7110:C7173" si="387">+B7110*1</f>
        <v>56040</v>
      </c>
      <c r="D7110" s="56" t="s">
        <v>13350</v>
      </c>
      <c r="E7110" s="55">
        <v>45184</v>
      </c>
      <c r="F7110" s="18">
        <f t="shared" ref="F7110:F7173" si="388">+MONTH(E7110)</f>
        <v>9</v>
      </c>
      <c r="G7110" s="56" t="s">
        <v>11799</v>
      </c>
      <c r="H7110" s="56" t="s">
        <v>11725</v>
      </c>
      <c r="I7110" s="56" t="s">
        <v>13835</v>
      </c>
      <c r="J7110" s="57">
        <v>1899355</v>
      </c>
      <c r="K7110" s="58" t="s">
        <v>11726</v>
      </c>
      <c r="L7110" s="57">
        <v>151948</v>
      </c>
      <c r="M7110" s="59">
        <f t="shared" si="386"/>
        <v>2051303</v>
      </c>
      <c r="O7110" s="61"/>
      <c r="P7110">
        <f>+VLOOKUP(C7110,'Thanh toán '!M$9366:N$10360,2,0)</f>
        <v>2051303</v>
      </c>
      <c r="Q7110" s="61">
        <f t="shared" si="385"/>
        <v>0</v>
      </c>
    </row>
    <row r="7111" spans="1:17" hidden="1" x14ac:dyDescent="0.3">
      <c r="A7111" s="43">
        <v>2023</v>
      </c>
      <c r="B7111" s="56" t="s">
        <v>12917</v>
      </c>
      <c r="C7111" s="19">
        <f t="shared" si="387"/>
        <v>56041</v>
      </c>
      <c r="D7111" s="56" t="s">
        <v>13350</v>
      </c>
      <c r="E7111" s="55">
        <v>45184</v>
      </c>
      <c r="F7111" s="18">
        <f t="shared" si="388"/>
        <v>9</v>
      </c>
      <c r="G7111" s="56" t="s">
        <v>11799</v>
      </c>
      <c r="H7111" s="56" t="s">
        <v>11725</v>
      </c>
      <c r="I7111" s="56" t="s">
        <v>14149</v>
      </c>
      <c r="J7111" s="57">
        <v>333174</v>
      </c>
      <c r="K7111" s="58" t="s">
        <v>11726</v>
      </c>
      <c r="L7111" s="57">
        <v>26654</v>
      </c>
      <c r="M7111" s="59">
        <f t="shared" si="386"/>
        <v>359828</v>
      </c>
      <c r="O7111" s="61"/>
      <c r="P7111">
        <f>+VLOOKUP(C7111,'Thanh toán '!M$9366:N$10360,2,0)</f>
        <v>359828</v>
      </c>
      <c r="Q7111" s="61">
        <f t="shared" si="385"/>
        <v>0</v>
      </c>
    </row>
    <row r="7112" spans="1:17" hidden="1" x14ac:dyDescent="0.3">
      <c r="A7112" s="43">
        <v>2023</v>
      </c>
      <c r="B7112" s="56" t="s">
        <v>12920</v>
      </c>
      <c r="C7112" s="19">
        <f t="shared" si="387"/>
        <v>56044</v>
      </c>
      <c r="D7112" s="56" t="s">
        <v>13350</v>
      </c>
      <c r="E7112" s="55">
        <v>45184</v>
      </c>
      <c r="F7112" s="18">
        <f t="shared" si="388"/>
        <v>9</v>
      </c>
      <c r="G7112" s="56" t="s">
        <v>11799</v>
      </c>
      <c r="H7112" s="56" t="s">
        <v>11725</v>
      </c>
      <c r="I7112" s="56" t="s">
        <v>14090</v>
      </c>
      <c r="J7112" s="57">
        <v>850875</v>
      </c>
      <c r="K7112" s="58" t="s">
        <v>11726</v>
      </c>
      <c r="L7112" s="57">
        <v>68070</v>
      </c>
      <c r="M7112" s="59">
        <f t="shared" si="386"/>
        <v>918945</v>
      </c>
      <c r="O7112" s="61"/>
      <c r="P7112">
        <f>+VLOOKUP(C7112,'Thanh toán '!M$9366:N$10360,2,0)</f>
        <v>918945</v>
      </c>
      <c r="Q7112" s="61">
        <f t="shared" si="385"/>
        <v>0</v>
      </c>
    </row>
    <row r="7113" spans="1:17" hidden="1" x14ac:dyDescent="0.3">
      <c r="A7113" s="43">
        <v>2023</v>
      </c>
      <c r="B7113" s="56" t="s">
        <v>12924</v>
      </c>
      <c r="C7113" s="19">
        <f t="shared" si="387"/>
        <v>56049</v>
      </c>
      <c r="D7113" s="56" t="s">
        <v>13350</v>
      </c>
      <c r="E7113" s="55">
        <v>45184</v>
      </c>
      <c r="F7113" s="18">
        <f t="shared" si="388"/>
        <v>9</v>
      </c>
      <c r="G7113" s="56" t="s">
        <v>12245</v>
      </c>
      <c r="H7113" s="56" t="s">
        <v>12246</v>
      </c>
      <c r="I7113" s="56" t="s">
        <v>12245</v>
      </c>
      <c r="J7113" s="57">
        <v>3778050</v>
      </c>
      <c r="K7113" s="58" t="s">
        <v>11726</v>
      </c>
      <c r="L7113" s="57">
        <v>302244</v>
      </c>
      <c r="M7113" s="59">
        <f t="shared" si="386"/>
        <v>4080294</v>
      </c>
      <c r="O7113" s="61"/>
      <c r="P7113">
        <f>+VLOOKUP(C7113,'Thanh toán '!M$9366:N$10360,2,0)</f>
        <v>4080294</v>
      </c>
      <c r="Q7113" s="61">
        <f t="shared" si="385"/>
        <v>0</v>
      </c>
    </row>
    <row r="7114" spans="1:17" hidden="1" x14ac:dyDescent="0.3">
      <c r="A7114" s="43">
        <v>2023</v>
      </c>
      <c r="B7114" s="56" t="s">
        <v>13025</v>
      </c>
      <c r="C7114" s="19">
        <f t="shared" si="387"/>
        <v>56198</v>
      </c>
      <c r="D7114" s="56" t="s">
        <v>13350</v>
      </c>
      <c r="E7114" s="55">
        <v>45184</v>
      </c>
      <c r="F7114" s="18">
        <f t="shared" si="388"/>
        <v>9</v>
      </c>
      <c r="G7114" s="56" t="s">
        <v>11860</v>
      </c>
      <c r="H7114" s="56" t="s">
        <v>11719</v>
      </c>
      <c r="I7114" s="56" t="s">
        <v>13552</v>
      </c>
      <c r="J7114" s="57">
        <v>1023546</v>
      </c>
      <c r="K7114" s="58" t="s">
        <v>11726</v>
      </c>
      <c r="L7114" s="57">
        <v>81884</v>
      </c>
      <c r="M7114" s="59">
        <f t="shared" si="386"/>
        <v>1105430</v>
      </c>
      <c r="O7114" s="61"/>
      <c r="P7114">
        <f>+VLOOKUP(C7114,'Thanh toán '!M$9366:N$10360,2,0)</f>
        <v>1105430</v>
      </c>
      <c r="Q7114" s="61">
        <f t="shared" si="385"/>
        <v>0</v>
      </c>
    </row>
    <row r="7115" spans="1:17" hidden="1" x14ac:dyDescent="0.3">
      <c r="A7115" s="43">
        <v>2023</v>
      </c>
      <c r="B7115" s="56" t="s">
        <v>13026</v>
      </c>
      <c r="C7115" s="19">
        <f t="shared" si="387"/>
        <v>56199</v>
      </c>
      <c r="D7115" s="56" t="s">
        <v>13350</v>
      </c>
      <c r="E7115" s="55">
        <v>45184</v>
      </c>
      <c r="F7115" s="18">
        <f t="shared" si="388"/>
        <v>9</v>
      </c>
      <c r="G7115" s="56" t="s">
        <v>11860</v>
      </c>
      <c r="H7115" s="56" t="s">
        <v>11719</v>
      </c>
      <c r="I7115" s="56" t="s">
        <v>18555</v>
      </c>
      <c r="J7115" s="57">
        <v>2027430</v>
      </c>
      <c r="K7115" s="58" t="s">
        <v>11726</v>
      </c>
      <c r="L7115" s="57">
        <v>162194</v>
      </c>
      <c r="M7115" s="59">
        <f t="shared" si="386"/>
        <v>2189624</v>
      </c>
      <c r="O7115" s="61"/>
      <c r="P7115">
        <f>+VLOOKUP(C7115,'Thanh toán '!M$9366:N$10360,2,0)</f>
        <v>2189624</v>
      </c>
      <c r="Q7115" s="61">
        <f t="shared" si="385"/>
        <v>0</v>
      </c>
    </row>
    <row r="7116" spans="1:17" hidden="1" x14ac:dyDescent="0.3">
      <c r="A7116" s="43">
        <v>2023</v>
      </c>
      <c r="B7116" s="56" t="s">
        <v>13027</v>
      </c>
      <c r="C7116" s="19">
        <f t="shared" si="387"/>
        <v>56200</v>
      </c>
      <c r="D7116" s="56" t="s">
        <v>13350</v>
      </c>
      <c r="E7116" s="55">
        <v>45184</v>
      </c>
      <c r="F7116" s="18">
        <f t="shared" si="388"/>
        <v>9</v>
      </c>
      <c r="G7116" s="56" t="s">
        <v>12318</v>
      </c>
      <c r="H7116" s="56" t="s">
        <v>12319</v>
      </c>
      <c r="I7116" s="56" t="s">
        <v>12318</v>
      </c>
      <c r="J7116" s="57">
        <v>2121000</v>
      </c>
      <c r="K7116" s="58" t="s">
        <v>11726</v>
      </c>
      <c r="L7116" s="57">
        <v>169680</v>
      </c>
      <c r="M7116" s="59">
        <f t="shared" si="386"/>
        <v>2290680</v>
      </c>
      <c r="O7116" s="61"/>
      <c r="P7116">
        <f>+VLOOKUP(C7116,'Thanh toán '!M$9366:N$10360,2,0)</f>
        <v>2290680</v>
      </c>
      <c r="Q7116" s="61">
        <f t="shared" si="385"/>
        <v>0</v>
      </c>
    </row>
    <row r="7117" spans="1:17" hidden="1" x14ac:dyDescent="0.3">
      <c r="A7117" s="43">
        <v>2023</v>
      </c>
      <c r="B7117" s="56" t="s">
        <v>13028</v>
      </c>
      <c r="C7117" s="19">
        <f t="shared" si="387"/>
        <v>56201</v>
      </c>
      <c r="D7117" s="56" t="s">
        <v>13350</v>
      </c>
      <c r="E7117" s="55">
        <v>45184</v>
      </c>
      <c r="F7117" s="18">
        <f t="shared" si="388"/>
        <v>9</v>
      </c>
      <c r="G7117" s="56" t="s">
        <v>12293</v>
      </c>
      <c r="H7117" s="56" t="s">
        <v>12294</v>
      </c>
      <c r="I7117" s="56" t="s">
        <v>12293</v>
      </c>
      <c r="J7117" s="57">
        <v>3564420</v>
      </c>
      <c r="K7117" s="58" t="s">
        <v>11726</v>
      </c>
      <c r="L7117" s="57">
        <v>285154</v>
      </c>
      <c r="M7117" s="59">
        <f t="shared" si="386"/>
        <v>3849574</v>
      </c>
      <c r="O7117" s="61"/>
      <c r="P7117">
        <f>+VLOOKUP(C7117,'Thanh toán '!M$9366:N$10360,2,0)</f>
        <v>3849574</v>
      </c>
      <c r="Q7117" s="61">
        <f t="shared" si="385"/>
        <v>0</v>
      </c>
    </row>
    <row r="7118" spans="1:17" hidden="1" x14ac:dyDescent="0.3">
      <c r="A7118" s="43">
        <v>2023</v>
      </c>
      <c r="B7118" s="56" t="s">
        <v>13029</v>
      </c>
      <c r="C7118" s="19">
        <f t="shared" si="387"/>
        <v>56202</v>
      </c>
      <c r="D7118" s="56" t="s">
        <v>13350</v>
      </c>
      <c r="E7118" s="55">
        <v>45184</v>
      </c>
      <c r="F7118" s="18">
        <f t="shared" si="388"/>
        <v>9</v>
      </c>
      <c r="G7118" s="56" t="s">
        <v>12312</v>
      </c>
      <c r="H7118" s="56" t="s">
        <v>12313</v>
      </c>
      <c r="I7118" s="56" t="s">
        <v>12312</v>
      </c>
      <c r="J7118" s="57">
        <v>1190660</v>
      </c>
      <c r="K7118" s="58" t="s">
        <v>11726</v>
      </c>
      <c r="L7118" s="57">
        <v>95253</v>
      </c>
      <c r="M7118" s="59">
        <f t="shared" si="386"/>
        <v>1285913</v>
      </c>
      <c r="O7118" s="61"/>
      <c r="P7118">
        <f>+VLOOKUP(C7118,'Thanh toán '!M$9366:N$10360,2,0)</f>
        <v>1285913</v>
      </c>
      <c r="Q7118" s="61">
        <f t="shared" si="385"/>
        <v>0</v>
      </c>
    </row>
    <row r="7119" spans="1:17" hidden="1" x14ac:dyDescent="0.3">
      <c r="A7119" s="43">
        <v>2023</v>
      </c>
      <c r="B7119" s="56" t="s">
        <v>13031</v>
      </c>
      <c r="C7119" s="19">
        <f t="shared" si="387"/>
        <v>56204</v>
      </c>
      <c r="D7119" s="56" t="s">
        <v>13350</v>
      </c>
      <c r="E7119" s="55">
        <v>45185</v>
      </c>
      <c r="F7119" s="18">
        <f t="shared" si="388"/>
        <v>9</v>
      </c>
      <c r="G7119" s="56" t="s">
        <v>12282</v>
      </c>
      <c r="H7119" s="56" t="s">
        <v>12283</v>
      </c>
      <c r="I7119" s="56" t="s">
        <v>12282</v>
      </c>
      <c r="J7119" s="57">
        <v>2856530</v>
      </c>
      <c r="K7119" s="58" t="s">
        <v>11726</v>
      </c>
      <c r="L7119" s="57">
        <v>228522</v>
      </c>
      <c r="M7119" s="59">
        <f t="shared" si="386"/>
        <v>3085052</v>
      </c>
      <c r="O7119" s="61"/>
      <c r="P7119">
        <f>+VLOOKUP(C7119,'Thanh toán '!M$9366:N$10360,2,0)</f>
        <v>3085052</v>
      </c>
      <c r="Q7119" s="61">
        <f t="shared" si="385"/>
        <v>0</v>
      </c>
    </row>
    <row r="7120" spans="1:17" hidden="1" x14ac:dyDescent="0.3">
      <c r="A7120" s="43">
        <v>2023</v>
      </c>
      <c r="B7120" s="56" t="s">
        <v>13033</v>
      </c>
      <c r="C7120" s="19">
        <f t="shared" si="387"/>
        <v>56207</v>
      </c>
      <c r="D7120" s="56" t="s">
        <v>13350</v>
      </c>
      <c r="E7120" s="55">
        <v>45185</v>
      </c>
      <c r="F7120" s="18">
        <f t="shared" si="388"/>
        <v>9</v>
      </c>
      <c r="G7120" s="56" t="s">
        <v>11799</v>
      </c>
      <c r="H7120" s="56" t="s">
        <v>11725</v>
      </c>
      <c r="I7120" s="56" t="s">
        <v>13372</v>
      </c>
      <c r="J7120" s="57">
        <v>508830</v>
      </c>
      <c r="K7120" s="58" t="s">
        <v>11726</v>
      </c>
      <c r="L7120" s="57">
        <v>40706</v>
      </c>
      <c r="M7120" s="59">
        <f t="shared" si="386"/>
        <v>549536</v>
      </c>
      <c r="O7120" s="61"/>
      <c r="P7120">
        <f>+VLOOKUP(C7120,'Thanh toán '!M$9366:N$10360,2,0)</f>
        <v>549536</v>
      </c>
      <c r="Q7120" s="61">
        <f t="shared" si="385"/>
        <v>0</v>
      </c>
    </row>
    <row r="7121" spans="1:17" hidden="1" x14ac:dyDescent="0.3">
      <c r="A7121" s="43">
        <v>2023</v>
      </c>
      <c r="B7121" s="56" t="s">
        <v>13034</v>
      </c>
      <c r="C7121" s="19">
        <f t="shared" si="387"/>
        <v>56209</v>
      </c>
      <c r="D7121" s="56" t="s">
        <v>13350</v>
      </c>
      <c r="E7121" s="55">
        <v>45185</v>
      </c>
      <c r="F7121" s="18">
        <f t="shared" si="388"/>
        <v>9</v>
      </c>
      <c r="G7121" s="56" t="s">
        <v>12200</v>
      </c>
      <c r="H7121" s="56" t="s">
        <v>12201</v>
      </c>
      <c r="I7121" s="56" t="s">
        <v>23658</v>
      </c>
      <c r="J7121" s="57">
        <v>734310</v>
      </c>
      <c r="K7121" s="58" t="s">
        <v>11726</v>
      </c>
      <c r="L7121" s="57">
        <v>58745</v>
      </c>
      <c r="M7121" s="59">
        <f t="shared" si="386"/>
        <v>793055</v>
      </c>
      <c r="O7121" s="61"/>
      <c r="P7121">
        <f>+VLOOKUP(C7121,'Thanh toán '!M$9366:N$10360,2,0)</f>
        <v>793055</v>
      </c>
      <c r="Q7121" s="61">
        <f t="shared" si="385"/>
        <v>0</v>
      </c>
    </row>
    <row r="7122" spans="1:17" hidden="1" x14ac:dyDescent="0.3">
      <c r="A7122" s="43">
        <v>2023</v>
      </c>
      <c r="B7122" s="56" t="s">
        <v>23246</v>
      </c>
      <c r="C7122" s="19">
        <f t="shared" si="387"/>
        <v>56210</v>
      </c>
      <c r="D7122" s="56" t="s">
        <v>13350</v>
      </c>
      <c r="E7122" s="55">
        <v>45185</v>
      </c>
      <c r="F7122" s="18">
        <f t="shared" si="388"/>
        <v>9</v>
      </c>
      <c r="G7122" s="56" t="s">
        <v>12200</v>
      </c>
      <c r="H7122" s="56" t="s">
        <v>12201</v>
      </c>
      <c r="I7122" s="56" t="s">
        <v>12200</v>
      </c>
      <c r="J7122" s="57">
        <v>1942500</v>
      </c>
      <c r="K7122" s="58" t="s">
        <v>11726</v>
      </c>
      <c r="L7122" s="57">
        <v>155400</v>
      </c>
      <c r="M7122" s="59">
        <f t="shared" si="386"/>
        <v>2097900</v>
      </c>
      <c r="O7122" s="61"/>
      <c r="P7122">
        <f>+VLOOKUP(C7122,'Thanh toán '!M$9366:N$10360,2,0)</f>
        <v>2097900</v>
      </c>
      <c r="Q7122" s="61">
        <f t="shared" si="385"/>
        <v>0</v>
      </c>
    </row>
    <row r="7123" spans="1:17" hidden="1" x14ac:dyDescent="0.3">
      <c r="A7123" s="43">
        <v>2023</v>
      </c>
      <c r="B7123" s="56" t="s">
        <v>13036</v>
      </c>
      <c r="C7123" s="19">
        <f t="shared" si="387"/>
        <v>56213</v>
      </c>
      <c r="D7123" s="56" t="s">
        <v>13350</v>
      </c>
      <c r="E7123" s="55">
        <v>45185</v>
      </c>
      <c r="F7123" s="18">
        <f t="shared" si="388"/>
        <v>9</v>
      </c>
      <c r="G7123" s="56" t="s">
        <v>12200</v>
      </c>
      <c r="H7123" s="56" t="s">
        <v>12201</v>
      </c>
      <c r="I7123" s="56" t="s">
        <v>23659</v>
      </c>
      <c r="J7123" s="57">
        <v>734310</v>
      </c>
      <c r="K7123" s="58" t="s">
        <v>11726</v>
      </c>
      <c r="L7123" s="57">
        <v>58745</v>
      </c>
      <c r="M7123" s="59">
        <f t="shared" si="386"/>
        <v>793055</v>
      </c>
      <c r="O7123" s="61"/>
      <c r="P7123">
        <f>+VLOOKUP(C7123,'Thanh toán '!M$9366:N$10360,2,0)</f>
        <v>793055</v>
      </c>
      <c r="Q7123" s="61">
        <f t="shared" si="385"/>
        <v>0</v>
      </c>
    </row>
    <row r="7124" spans="1:17" hidden="1" x14ac:dyDescent="0.3">
      <c r="A7124" s="43">
        <v>2023</v>
      </c>
      <c r="B7124" s="56" t="s">
        <v>23247</v>
      </c>
      <c r="C7124" s="19">
        <f t="shared" si="387"/>
        <v>56214</v>
      </c>
      <c r="D7124" s="56" t="s">
        <v>13350</v>
      </c>
      <c r="E7124" s="55">
        <v>45185</v>
      </c>
      <c r="F7124" s="18">
        <f t="shared" si="388"/>
        <v>9</v>
      </c>
      <c r="G7124" s="56" t="s">
        <v>12026</v>
      </c>
      <c r="H7124" s="56" t="s">
        <v>12027</v>
      </c>
      <c r="I7124" s="56" t="s">
        <v>13947</v>
      </c>
      <c r="J7124" s="57">
        <v>445500</v>
      </c>
      <c r="K7124" s="58" t="s">
        <v>11726</v>
      </c>
      <c r="L7124" s="57">
        <v>35640</v>
      </c>
      <c r="M7124" s="59">
        <f t="shared" si="386"/>
        <v>481140</v>
      </c>
      <c r="O7124" s="61"/>
      <c r="P7124">
        <f>+VLOOKUP(C7124,'Thanh toán '!M$9366:N$10360,2,0)</f>
        <v>481140</v>
      </c>
      <c r="Q7124" s="61">
        <f t="shared" si="385"/>
        <v>0</v>
      </c>
    </row>
    <row r="7125" spans="1:17" hidden="1" x14ac:dyDescent="0.3">
      <c r="A7125" s="43">
        <v>2023</v>
      </c>
      <c r="B7125" s="56" t="s">
        <v>13038</v>
      </c>
      <c r="C7125" s="19">
        <f t="shared" si="387"/>
        <v>56216</v>
      </c>
      <c r="D7125" s="56" t="s">
        <v>13350</v>
      </c>
      <c r="E7125" s="55">
        <v>45185</v>
      </c>
      <c r="F7125" s="18">
        <f t="shared" si="388"/>
        <v>9</v>
      </c>
      <c r="G7125" s="56" t="s">
        <v>12245</v>
      </c>
      <c r="H7125" s="56" t="s">
        <v>12246</v>
      </c>
      <c r="I7125" s="56" t="s">
        <v>12245</v>
      </c>
      <c r="J7125" s="57">
        <v>2383500</v>
      </c>
      <c r="K7125" s="58" t="s">
        <v>11726</v>
      </c>
      <c r="L7125" s="57">
        <v>190680</v>
      </c>
      <c r="M7125" s="59">
        <f t="shared" si="386"/>
        <v>2574180</v>
      </c>
      <c r="O7125" s="61"/>
      <c r="P7125">
        <f>+VLOOKUP(C7125,'Thanh toán '!M$9366:N$10360,2,0)</f>
        <v>2574180</v>
      </c>
      <c r="Q7125" s="61">
        <f t="shared" si="385"/>
        <v>0</v>
      </c>
    </row>
    <row r="7126" spans="1:17" hidden="1" x14ac:dyDescent="0.3">
      <c r="A7126" s="43">
        <v>2023</v>
      </c>
      <c r="B7126" s="56" t="s">
        <v>13039</v>
      </c>
      <c r="C7126" s="19">
        <f t="shared" si="387"/>
        <v>56217</v>
      </c>
      <c r="D7126" s="56" t="s">
        <v>13350</v>
      </c>
      <c r="E7126" s="55">
        <v>45185</v>
      </c>
      <c r="F7126" s="18">
        <f t="shared" si="388"/>
        <v>9</v>
      </c>
      <c r="G7126" s="56" t="s">
        <v>12239</v>
      </c>
      <c r="H7126" s="56" t="s">
        <v>12240</v>
      </c>
      <c r="I7126" s="56" t="s">
        <v>18260</v>
      </c>
      <c r="J7126" s="57">
        <v>1942500</v>
      </c>
      <c r="K7126" s="58" t="s">
        <v>11726</v>
      </c>
      <c r="L7126" s="57">
        <v>155400</v>
      </c>
      <c r="M7126" s="59">
        <f t="shared" si="386"/>
        <v>2097900</v>
      </c>
      <c r="O7126" s="61"/>
      <c r="P7126">
        <f>+VLOOKUP(C7126,'Thanh toán '!M$9366:N$10360,2,0)</f>
        <v>2097900</v>
      </c>
      <c r="Q7126" s="61">
        <f t="shared" ref="Q7126:Q7189" si="389">+P7126-M7126</f>
        <v>0</v>
      </c>
    </row>
    <row r="7127" spans="1:17" hidden="1" x14ac:dyDescent="0.3">
      <c r="A7127" s="43">
        <v>2023</v>
      </c>
      <c r="B7127" s="56" t="s">
        <v>23248</v>
      </c>
      <c r="C7127" s="19">
        <f t="shared" si="387"/>
        <v>56218</v>
      </c>
      <c r="D7127" s="56" t="s">
        <v>13350</v>
      </c>
      <c r="E7127" s="55">
        <v>45185</v>
      </c>
      <c r="F7127" s="18">
        <f t="shared" si="388"/>
        <v>9</v>
      </c>
      <c r="G7127" s="56" t="s">
        <v>12239</v>
      </c>
      <c r="H7127" s="56" t="s">
        <v>12240</v>
      </c>
      <c r="I7127" s="56" t="s">
        <v>18260</v>
      </c>
      <c r="J7127" s="57">
        <v>3035550</v>
      </c>
      <c r="K7127" s="58" t="s">
        <v>11726</v>
      </c>
      <c r="L7127" s="57">
        <v>242844</v>
      </c>
      <c r="M7127" s="59">
        <f t="shared" si="386"/>
        <v>3278394</v>
      </c>
      <c r="O7127" s="61"/>
      <c r="P7127">
        <f>+VLOOKUP(C7127,'Thanh toán '!M$9366:N$10360,2,0)</f>
        <v>3278394</v>
      </c>
      <c r="Q7127" s="61">
        <f t="shared" si="389"/>
        <v>0</v>
      </c>
    </row>
    <row r="7128" spans="1:17" hidden="1" x14ac:dyDescent="0.3">
      <c r="A7128" s="43">
        <v>2023</v>
      </c>
      <c r="B7128" s="56" t="s">
        <v>23249</v>
      </c>
      <c r="C7128" s="19">
        <f t="shared" si="387"/>
        <v>56221</v>
      </c>
      <c r="D7128" s="56" t="s">
        <v>13350</v>
      </c>
      <c r="E7128" s="55">
        <v>45185</v>
      </c>
      <c r="F7128" s="18">
        <f t="shared" si="388"/>
        <v>9</v>
      </c>
      <c r="G7128" s="56" t="s">
        <v>11799</v>
      </c>
      <c r="H7128" s="56" t="s">
        <v>11725</v>
      </c>
      <c r="I7128" s="56" t="s">
        <v>14011</v>
      </c>
      <c r="J7128" s="57">
        <v>247226</v>
      </c>
      <c r="K7128" s="58" t="s">
        <v>11726</v>
      </c>
      <c r="L7128" s="57">
        <v>19778</v>
      </c>
      <c r="M7128" s="59">
        <f t="shared" si="386"/>
        <v>267004</v>
      </c>
      <c r="O7128" s="61"/>
      <c r="P7128">
        <f>+VLOOKUP(C7128,'Thanh toán '!M$9366:N$10360,2,0)</f>
        <v>267004</v>
      </c>
      <c r="Q7128" s="61">
        <f t="shared" si="389"/>
        <v>0</v>
      </c>
    </row>
    <row r="7129" spans="1:17" hidden="1" x14ac:dyDescent="0.3">
      <c r="A7129" s="43">
        <v>2023</v>
      </c>
      <c r="B7129" s="56" t="s">
        <v>13042</v>
      </c>
      <c r="C7129" s="19">
        <f t="shared" si="387"/>
        <v>56222</v>
      </c>
      <c r="D7129" s="56" t="s">
        <v>13350</v>
      </c>
      <c r="E7129" s="55">
        <v>45185</v>
      </c>
      <c r="F7129" s="18">
        <f t="shared" si="388"/>
        <v>9</v>
      </c>
      <c r="G7129" s="56" t="s">
        <v>11838</v>
      </c>
      <c r="H7129" s="56" t="s">
        <v>11839</v>
      </c>
      <c r="I7129" s="56" t="s">
        <v>13926</v>
      </c>
      <c r="J7129" s="57">
        <v>1061211</v>
      </c>
      <c r="K7129" s="58" t="s">
        <v>11726</v>
      </c>
      <c r="L7129" s="57">
        <v>84897</v>
      </c>
      <c r="M7129" s="59">
        <f t="shared" si="386"/>
        <v>1146108</v>
      </c>
      <c r="O7129" s="61"/>
      <c r="P7129">
        <f>+VLOOKUP(C7129,'Thanh toán '!M$9366:N$10360,2,0)</f>
        <v>1146108</v>
      </c>
      <c r="Q7129" s="61">
        <f t="shared" si="389"/>
        <v>0</v>
      </c>
    </row>
    <row r="7130" spans="1:17" hidden="1" x14ac:dyDescent="0.3">
      <c r="A7130" s="43">
        <v>2023</v>
      </c>
      <c r="B7130" s="56" t="s">
        <v>23250</v>
      </c>
      <c r="C7130" s="19">
        <f t="shared" si="387"/>
        <v>56223</v>
      </c>
      <c r="D7130" s="56" t="s">
        <v>13350</v>
      </c>
      <c r="E7130" s="55">
        <v>45185</v>
      </c>
      <c r="F7130" s="18">
        <f t="shared" si="388"/>
        <v>9</v>
      </c>
      <c r="G7130" s="56" t="s">
        <v>11838</v>
      </c>
      <c r="H7130" s="56" t="s">
        <v>11839</v>
      </c>
      <c r="I7130" s="56" t="s">
        <v>13935</v>
      </c>
      <c r="J7130" s="57">
        <v>555290</v>
      </c>
      <c r="K7130" s="58" t="s">
        <v>11726</v>
      </c>
      <c r="L7130" s="57">
        <v>44423</v>
      </c>
      <c r="M7130" s="59">
        <f t="shared" si="386"/>
        <v>599713</v>
      </c>
      <c r="O7130" s="61"/>
      <c r="P7130">
        <f>+VLOOKUP(C7130,'Thanh toán '!M$9366:N$10360,2,0)</f>
        <v>599713</v>
      </c>
      <c r="Q7130" s="61">
        <f t="shared" si="389"/>
        <v>0</v>
      </c>
    </row>
    <row r="7131" spans="1:17" hidden="1" x14ac:dyDescent="0.3">
      <c r="A7131" s="43">
        <v>2023</v>
      </c>
      <c r="B7131" s="56" t="s">
        <v>13052</v>
      </c>
      <c r="C7131" s="19">
        <f t="shared" si="387"/>
        <v>56245</v>
      </c>
      <c r="D7131" s="56" t="s">
        <v>13350</v>
      </c>
      <c r="E7131" s="55">
        <v>45185</v>
      </c>
      <c r="F7131" s="18">
        <f t="shared" si="388"/>
        <v>9</v>
      </c>
      <c r="G7131" s="56" t="s">
        <v>12347</v>
      </c>
      <c r="H7131" s="56" t="s">
        <v>12348</v>
      </c>
      <c r="I7131" s="56" t="s">
        <v>23660</v>
      </c>
      <c r="J7131" s="57">
        <v>882000</v>
      </c>
      <c r="K7131" s="58" t="s">
        <v>11726</v>
      </c>
      <c r="L7131" s="57">
        <v>70560</v>
      </c>
      <c r="M7131" s="59">
        <f t="shared" si="386"/>
        <v>952560</v>
      </c>
      <c r="O7131" s="61"/>
      <c r="P7131">
        <f>+VLOOKUP(C7131,'Thanh toán '!M$9366:N$10360,2,0)</f>
        <v>952560</v>
      </c>
      <c r="Q7131" s="61">
        <f t="shared" si="389"/>
        <v>0</v>
      </c>
    </row>
    <row r="7132" spans="1:17" hidden="1" x14ac:dyDescent="0.3">
      <c r="A7132" s="43">
        <v>2023</v>
      </c>
      <c r="B7132" s="56" t="s">
        <v>23251</v>
      </c>
      <c r="C7132" s="19">
        <f t="shared" si="387"/>
        <v>56247</v>
      </c>
      <c r="D7132" s="56" t="s">
        <v>13350</v>
      </c>
      <c r="E7132" s="55">
        <v>45185</v>
      </c>
      <c r="F7132" s="18">
        <f t="shared" si="388"/>
        <v>9</v>
      </c>
      <c r="G7132" s="56" t="s">
        <v>12221</v>
      </c>
      <c r="H7132" s="56" t="s">
        <v>12222</v>
      </c>
      <c r="I7132" s="56" t="s">
        <v>13855</v>
      </c>
      <c r="J7132" s="57">
        <v>1853250</v>
      </c>
      <c r="K7132" s="58" t="s">
        <v>11726</v>
      </c>
      <c r="L7132" s="57">
        <v>148260</v>
      </c>
      <c r="M7132" s="59">
        <f t="shared" si="386"/>
        <v>2001510</v>
      </c>
      <c r="O7132" s="61"/>
      <c r="P7132">
        <f>+VLOOKUP(C7132,'Thanh toán '!M$9366:N$10360,2,0)</f>
        <v>2001510</v>
      </c>
      <c r="Q7132" s="61">
        <f t="shared" si="389"/>
        <v>0</v>
      </c>
    </row>
    <row r="7133" spans="1:17" hidden="1" x14ac:dyDescent="0.3">
      <c r="A7133" s="43">
        <v>2023</v>
      </c>
      <c r="B7133" s="56" t="s">
        <v>13053</v>
      </c>
      <c r="C7133" s="19">
        <f t="shared" si="387"/>
        <v>56248</v>
      </c>
      <c r="D7133" s="56" t="s">
        <v>13350</v>
      </c>
      <c r="E7133" s="55">
        <v>45185</v>
      </c>
      <c r="F7133" s="18">
        <f t="shared" si="388"/>
        <v>9</v>
      </c>
      <c r="G7133" s="56" t="s">
        <v>11799</v>
      </c>
      <c r="H7133" s="56" t="s">
        <v>11725</v>
      </c>
      <c r="I7133" s="56" t="s">
        <v>13735</v>
      </c>
      <c r="J7133" s="57">
        <v>840815</v>
      </c>
      <c r="K7133" s="58" t="s">
        <v>11726</v>
      </c>
      <c r="L7133" s="57">
        <v>67265</v>
      </c>
      <c r="M7133" s="59">
        <f t="shared" si="386"/>
        <v>908080</v>
      </c>
      <c r="O7133" s="61"/>
      <c r="P7133">
        <f>+VLOOKUP(C7133,'Thanh toán '!M$9366:N$10360,2,0)</f>
        <v>908080</v>
      </c>
      <c r="Q7133" s="61">
        <f t="shared" si="389"/>
        <v>0</v>
      </c>
    </row>
    <row r="7134" spans="1:17" hidden="1" x14ac:dyDescent="0.3">
      <c r="A7134" s="43">
        <v>2023</v>
      </c>
      <c r="B7134" s="56" t="s">
        <v>23252</v>
      </c>
      <c r="C7134" s="19">
        <f t="shared" si="387"/>
        <v>56249</v>
      </c>
      <c r="D7134" s="56" t="s">
        <v>13350</v>
      </c>
      <c r="E7134" s="55">
        <v>45185</v>
      </c>
      <c r="F7134" s="18">
        <f t="shared" si="388"/>
        <v>9</v>
      </c>
      <c r="G7134" s="56" t="s">
        <v>11799</v>
      </c>
      <c r="H7134" s="56" t="s">
        <v>11725</v>
      </c>
      <c r="I7134" s="56" t="s">
        <v>14803</v>
      </c>
      <c r="J7134" s="57">
        <v>555290</v>
      </c>
      <c r="K7134" s="58" t="s">
        <v>11726</v>
      </c>
      <c r="L7134" s="57">
        <v>44423</v>
      </c>
      <c r="M7134" s="59">
        <f t="shared" si="386"/>
        <v>599713</v>
      </c>
      <c r="O7134" s="61"/>
      <c r="P7134">
        <f>+VLOOKUP(C7134,'Thanh toán '!M$9366:N$10360,2,0)</f>
        <v>599713</v>
      </c>
      <c r="Q7134" s="61">
        <f t="shared" si="389"/>
        <v>0</v>
      </c>
    </row>
    <row r="7135" spans="1:17" hidden="1" x14ac:dyDescent="0.3">
      <c r="A7135" s="43">
        <v>2023</v>
      </c>
      <c r="B7135" s="56" t="s">
        <v>23253</v>
      </c>
      <c r="C7135" s="19">
        <f t="shared" si="387"/>
        <v>56250</v>
      </c>
      <c r="D7135" s="56" t="s">
        <v>13350</v>
      </c>
      <c r="E7135" s="55">
        <v>45185</v>
      </c>
      <c r="F7135" s="18">
        <f t="shared" si="388"/>
        <v>9</v>
      </c>
      <c r="G7135" s="56" t="s">
        <v>11768</v>
      </c>
      <c r="H7135" s="56" t="s">
        <v>11769</v>
      </c>
      <c r="I7135" s="56" t="s">
        <v>11768</v>
      </c>
      <c r="J7135" s="57">
        <v>1123980</v>
      </c>
      <c r="K7135" s="58" t="s">
        <v>11726</v>
      </c>
      <c r="L7135" s="57">
        <v>89918</v>
      </c>
      <c r="M7135" s="59">
        <f t="shared" si="386"/>
        <v>1213898</v>
      </c>
      <c r="O7135" s="61"/>
      <c r="P7135">
        <f>+VLOOKUP(C7135,'Thanh toán '!M$9366:N$10360,2,0)</f>
        <v>1213898</v>
      </c>
      <c r="Q7135" s="61">
        <f t="shared" si="389"/>
        <v>0</v>
      </c>
    </row>
    <row r="7136" spans="1:17" hidden="1" x14ac:dyDescent="0.3">
      <c r="A7136" s="43">
        <v>2023</v>
      </c>
      <c r="B7136" s="56" t="s">
        <v>13054</v>
      </c>
      <c r="C7136" s="19">
        <f t="shared" si="387"/>
        <v>56251</v>
      </c>
      <c r="D7136" s="56" t="s">
        <v>13350</v>
      </c>
      <c r="E7136" s="55">
        <v>45185</v>
      </c>
      <c r="F7136" s="18">
        <f t="shared" si="388"/>
        <v>9</v>
      </c>
      <c r="G7136" s="56" t="s">
        <v>11768</v>
      </c>
      <c r="H7136" s="56" t="s">
        <v>11769</v>
      </c>
      <c r="I7136" s="56" t="s">
        <v>11768</v>
      </c>
      <c r="J7136" s="57">
        <v>882000</v>
      </c>
      <c r="K7136" s="58" t="s">
        <v>11726</v>
      </c>
      <c r="L7136" s="57">
        <v>70560</v>
      </c>
      <c r="M7136" s="59">
        <f t="shared" si="386"/>
        <v>952560</v>
      </c>
      <c r="O7136" s="61"/>
      <c r="P7136">
        <f>+VLOOKUP(C7136,'Thanh toán '!M$9366:N$10360,2,0)</f>
        <v>952560</v>
      </c>
      <c r="Q7136" s="61">
        <f t="shared" si="389"/>
        <v>0</v>
      </c>
    </row>
    <row r="7137" spans="1:17" hidden="1" x14ac:dyDescent="0.3">
      <c r="A7137" s="43">
        <v>2023</v>
      </c>
      <c r="B7137" s="56" t="s">
        <v>13065</v>
      </c>
      <c r="C7137" s="19">
        <f t="shared" si="387"/>
        <v>56269</v>
      </c>
      <c r="D7137" s="56" t="s">
        <v>13350</v>
      </c>
      <c r="E7137" s="55">
        <v>45185</v>
      </c>
      <c r="F7137" s="18">
        <f t="shared" si="388"/>
        <v>9</v>
      </c>
      <c r="G7137" s="56" t="s">
        <v>12170</v>
      </c>
      <c r="H7137" s="56" t="s">
        <v>12171</v>
      </c>
      <c r="I7137" s="56" t="s">
        <v>12170</v>
      </c>
      <c r="J7137" s="57">
        <v>1290472</v>
      </c>
      <c r="K7137" s="58" t="s">
        <v>11726</v>
      </c>
      <c r="L7137" s="57">
        <v>103238</v>
      </c>
      <c r="M7137" s="59">
        <f t="shared" si="386"/>
        <v>1393710</v>
      </c>
      <c r="O7137" s="61"/>
      <c r="P7137">
        <f>+VLOOKUP(C7137,'Thanh toán '!M$9366:N$10360,2,0)</f>
        <v>1393710</v>
      </c>
      <c r="Q7137" s="61">
        <f t="shared" si="389"/>
        <v>0</v>
      </c>
    </row>
    <row r="7138" spans="1:17" hidden="1" x14ac:dyDescent="0.3">
      <c r="A7138" s="43">
        <v>2023</v>
      </c>
      <c r="B7138" s="56" t="s">
        <v>13066</v>
      </c>
      <c r="C7138" s="19">
        <f t="shared" si="387"/>
        <v>56270</v>
      </c>
      <c r="D7138" s="56" t="s">
        <v>13350</v>
      </c>
      <c r="E7138" s="55">
        <v>45185</v>
      </c>
      <c r="F7138" s="18">
        <f t="shared" si="388"/>
        <v>9</v>
      </c>
      <c r="G7138" s="56" t="s">
        <v>12188</v>
      </c>
      <c r="H7138" s="56" t="s">
        <v>12189</v>
      </c>
      <c r="I7138" s="56" t="s">
        <v>12188</v>
      </c>
      <c r="J7138" s="57">
        <v>1844890</v>
      </c>
      <c r="K7138" s="58" t="s">
        <v>11726</v>
      </c>
      <c r="L7138" s="57">
        <v>147591</v>
      </c>
      <c r="M7138" s="59">
        <f t="shared" si="386"/>
        <v>1992481</v>
      </c>
      <c r="O7138" s="61"/>
      <c r="P7138">
        <f>+VLOOKUP(C7138,'Thanh toán '!M$9366:N$10360,2,0)</f>
        <v>1992481</v>
      </c>
      <c r="Q7138" s="61">
        <f t="shared" si="389"/>
        <v>0</v>
      </c>
    </row>
    <row r="7139" spans="1:17" hidden="1" x14ac:dyDescent="0.3">
      <c r="A7139" s="43">
        <v>2023</v>
      </c>
      <c r="B7139" s="56" t="s">
        <v>13067</v>
      </c>
      <c r="C7139" s="19">
        <f t="shared" si="387"/>
        <v>56271</v>
      </c>
      <c r="D7139" s="56" t="s">
        <v>13350</v>
      </c>
      <c r="E7139" s="55">
        <v>45185</v>
      </c>
      <c r="F7139" s="18">
        <f t="shared" si="388"/>
        <v>9</v>
      </c>
      <c r="G7139" s="56" t="s">
        <v>12188</v>
      </c>
      <c r="H7139" s="56" t="s">
        <v>12189</v>
      </c>
      <c r="I7139" s="56" t="s">
        <v>12188</v>
      </c>
      <c r="J7139" s="57">
        <v>1060500</v>
      </c>
      <c r="K7139" s="58" t="s">
        <v>11726</v>
      </c>
      <c r="L7139" s="57">
        <v>84840</v>
      </c>
      <c r="M7139" s="59">
        <f t="shared" si="386"/>
        <v>1145340</v>
      </c>
      <c r="O7139" s="61"/>
      <c r="P7139">
        <f>+VLOOKUP(C7139,'Thanh toán '!M$9366:N$10360,2,0)</f>
        <v>1145340</v>
      </c>
      <c r="Q7139" s="61">
        <f t="shared" si="389"/>
        <v>0</v>
      </c>
    </row>
    <row r="7140" spans="1:17" hidden="1" x14ac:dyDescent="0.3">
      <c r="A7140" s="43">
        <v>2023</v>
      </c>
      <c r="B7140" s="56" t="s">
        <v>23254</v>
      </c>
      <c r="C7140" s="19">
        <f t="shared" si="387"/>
        <v>56278</v>
      </c>
      <c r="D7140" s="56" t="s">
        <v>13350</v>
      </c>
      <c r="E7140" s="55">
        <v>45187</v>
      </c>
      <c r="F7140" s="18">
        <f t="shared" si="388"/>
        <v>9</v>
      </c>
      <c r="G7140" s="56" t="s">
        <v>11799</v>
      </c>
      <c r="H7140" s="56" t="s">
        <v>11725</v>
      </c>
      <c r="I7140" s="56" t="s">
        <v>13451</v>
      </c>
      <c r="J7140" s="57">
        <v>923079</v>
      </c>
      <c r="K7140" s="58" t="s">
        <v>11726</v>
      </c>
      <c r="L7140" s="57">
        <v>73846</v>
      </c>
      <c r="M7140" s="59">
        <f t="shared" si="386"/>
        <v>996925</v>
      </c>
      <c r="O7140" s="61"/>
      <c r="P7140">
        <f>+VLOOKUP(C7140,'Thanh toán '!M$9366:N$10360,2,0)</f>
        <v>996925</v>
      </c>
      <c r="Q7140" s="61">
        <f t="shared" si="389"/>
        <v>0</v>
      </c>
    </row>
    <row r="7141" spans="1:17" hidden="1" x14ac:dyDescent="0.3">
      <c r="A7141" s="43">
        <v>2023</v>
      </c>
      <c r="B7141" s="56" t="s">
        <v>23255</v>
      </c>
      <c r="C7141" s="19">
        <f t="shared" si="387"/>
        <v>56279</v>
      </c>
      <c r="D7141" s="56" t="s">
        <v>13350</v>
      </c>
      <c r="E7141" s="55">
        <v>45187</v>
      </c>
      <c r="F7141" s="18">
        <f t="shared" si="388"/>
        <v>9</v>
      </c>
      <c r="G7141" s="56" t="s">
        <v>11799</v>
      </c>
      <c r="H7141" s="56" t="s">
        <v>11725</v>
      </c>
      <c r="I7141" s="56" t="s">
        <v>15003</v>
      </c>
      <c r="J7141" s="57">
        <v>726000</v>
      </c>
      <c r="K7141" s="58" t="s">
        <v>11726</v>
      </c>
      <c r="L7141" s="57">
        <v>58080</v>
      </c>
      <c r="M7141" s="59">
        <f t="shared" si="386"/>
        <v>784080</v>
      </c>
      <c r="O7141" s="61"/>
      <c r="P7141">
        <f>+VLOOKUP(C7141,'Thanh toán '!M$9366:N$10360,2,0)</f>
        <v>784080</v>
      </c>
      <c r="Q7141" s="61">
        <f t="shared" si="389"/>
        <v>0</v>
      </c>
    </row>
    <row r="7142" spans="1:17" hidden="1" x14ac:dyDescent="0.3">
      <c r="A7142" s="43">
        <v>2023</v>
      </c>
      <c r="B7142" s="56" t="s">
        <v>23256</v>
      </c>
      <c r="C7142" s="19">
        <f t="shared" si="387"/>
        <v>56280</v>
      </c>
      <c r="D7142" s="56" t="s">
        <v>13350</v>
      </c>
      <c r="E7142" s="55">
        <v>45187</v>
      </c>
      <c r="F7142" s="18">
        <f t="shared" si="388"/>
        <v>9</v>
      </c>
      <c r="G7142" s="56" t="s">
        <v>11799</v>
      </c>
      <c r="H7142" s="56" t="s">
        <v>11725</v>
      </c>
      <c r="I7142" s="56" t="s">
        <v>13700</v>
      </c>
      <c r="J7142" s="57">
        <v>1377559</v>
      </c>
      <c r="K7142" s="58" t="s">
        <v>11726</v>
      </c>
      <c r="L7142" s="57">
        <v>110205</v>
      </c>
      <c r="M7142" s="59">
        <f t="shared" si="386"/>
        <v>1487764</v>
      </c>
      <c r="O7142" s="61"/>
      <c r="P7142">
        <f>+VLOOKUP(C7142,'Thanh toán '!M$9366:N$10360,2,0)</f>
        <v>1487764</v>
      </c>
      <c r="Q7142" s="61">
        <f t="shared" si="389"/>
        <v>0</v>
      </c>
    </row>
    <row r="7143" spans="1:17" hidden="1" x14ac:dyDescent="0.3">
      <c r="A7143" s="43">
        <v>2023</v>
      </c>
      <c r="B7143" s="56" t="s">
        <v>23257</v>
      </c>
      <c r="C7143" s="19">
        <f t="shared" si="387"/>
        <v>56281</v>
      </c>
      <c r="D7143" s="56" t="s">
        <v>13350</v>
      </c>
      <c r="E7143" s="55">
        <v>45187</v>
      </c>
      <c r="F7143" s="18">
        <f t="shared" si="388"/>
        <v>9</v>
      </c>
      <c r="G7143" s="56" t="s">
        <v>11799</v>
      </c>
      <c r="H7143" s="56" t="s">
        <v>11725</v>
      </c>
      <c r="I7143" s="56" t="s">
        <v>14074</v>
      </c>
      <c r="J7143" s="57">
        <v>481674</v>
      </c>
      <c r="K7143" s="58" t="s">
        <v>11726</v>
      </c>
      <c r="L7143" s="57">
        <v>38534</v>
      </c>
      <c r="M7143" s="59">
        <f t="shared" si="386"/>
        <v>520208</v>
      </c>
      <c r="O7143" s="61"/>
      <c r="P7143">
        <f>+VLOOKUP(C7143,'Thanh toán '!M$9366:N$10360,2,0)</f>
        <v>520208</v>
      </c>
      <c r="Q7143" s="61">
        <f t="shared" si="389"/>
        <v>0</v>
      </c>
    </row>
    <row r="7144" spans="1:17" hidden="1" x14ac:dyDescent="0.3">
      <c r="A7144" s="43">
        <v>2023</v>
      </c>
      <c r="B7144" s="56" t="s">
        <v>13073</v>
      </c>
      <c r="C7144" s="19">
        <f t="shared" si="387"/>
        <v>56282</v>
      </c>
      <c r="D7144" s="56" t="s">
        <v>13350</v>
      </c>
      <c r="E7144" s="55">
        <v>45187</v>
      </c>
      <c r="F7144" s="18">
        <f t="shared" si="388"/>
        <v>9</v>
      </c>
      <c r="G7144" s="56" t="s">
        <v>11799</v>
      </c>
      <c r="H7144" s="56" t="s">
        <v>11725</v>
      </c>
      <c r="I7144" s="56" t="s">
        <v>13688</v>
      </c>
      <c r="J7144" s="57">
        <v>435600</v>
      </c>
      <c r="K7144" s="58" t="s">
        <v>11726</v>
      </c>
      <c r="L7144" s="57">
        <v>34848</v>
      </c>
      <c r="M7144" s="59">
        <f t="shared" si="386"/>
        <v>470448</v>
      </c>
      <c r="O7144" s="61"/>
      <c r="P7144">
        <f>+VLOOKUP(C7144,'Thanh toán '!M$9366:N$10360,2,0)</f>
        <v>470448</v>
      </c>
      <c r="Q7144" s="61">
        <f t="shared" si="389"/>
        <v>0</v>
      </c>
    </row>
    <row r="7145" spans="1:17" hidden="1" x14ac:dyDescent="0.3">
      <c r="A7145" s="43">
        <v>2023</v>
      </c>
      <c r="B7145" s="56" t="s">
        <v>13075</v>
      </c>
      <c r="C7145" s="19">
        <f t="shared" si="387"/>
        <v>56283</v>
      </c>
      <c r="D7145" s="56" t="s">
        <v>13350</v>
      </c>
      <c r="E7145" s="55">
        <v>45187</v>
      </c>
      <c r="F7145" s="18">
        <f t="shared" si="388"/>
        <v>9</v>
      </c>
      <c r="G7145" s="56" t="s">
        <v>11799</v>
      </c>
      <c r="H7145" s="56" t="s">
        <v>11725</v>
      </c>
      <c r="I7145" s="56" t="s">
        <v>13694</v>
      </c>
      <c r="J7145" s="57">
        <v>700329</v>
      </c>
      <c r="K7145" s="58" t="s">
        <v>11726</v>
      </c>
      <c r="L7145" s="57">
        <v>56026</v>
      </c>
      <c r="M7145" s="59">
        <f t="shared" si="386"/>
        <v>756355</v>
      </c>
      <c r="O7145" s="61"/>
      <c r="P7145">
        <f>+VLOOKUP(C7145,'Thanh toán '!M$9366:N$10360,2,0)</f>
        <v>756355</v>
      </c>
      <c r="Q7145" s="61">
        <f t="shared" si="389"/>
        <v>0</v>
      </c>
    </row>
    <row r="7146" spans="1:17" hidden="1" x14ac:dyDescent="0.3">
      <c r="A7146" s="43">
        <v>2023</v>
      </c>
      <c r="B7146" s="56" t="s">
        <v>13076</v>
      </c>
      <c r="C7146" s="19">
        <f t="shared" si="387"/>
        <v>56284</v>
      </c>
      <c r="D7146" s="56" t="s">
        <v>13350</v>
      </c>
      <c r="E7146" s="55">
        <v>45187</v>
      </c>
      <c r="F7146" s="18">
        <f t="shared" si="388"/>
        <v>9</v>
      </c>
      <c r="G7146" s="56" t="s">
        <v>12438</v>
      </c>
      <c r="H7146" s="56" t="s">
        <v>12439</v>
      </c>
      <c r="I7146" s="56" t="s">
        <v>12438</v>
      </c>
      <c r="J7146" s="57">
        <v>1942500</v>
      </c>
      <c r="K7146" s="58" t="s">
        <v>11726</v>
      </c>
      <c r="L7146" s="57">
        <v>155400</v>
      </c>
      <c r="M7146" s="59">
        <f t="shared" si="386"/>
        <v>2097900</v>
      </c>
      <c r="O7146" s="61"/>
      <c r="P7146">
        <f>+VLOOKUP(C7146,'Thanh toán '!M$9366:N$10360,2,0)</f>
        <v>2097900</v>
      </c>
      <c r="Q7146" s="61">
        <f t="shared" si="389"/>
        <v>0</v>
      </c>
    </row>
    <row r="7147" spans="1:17" hidden="1" x14ac:dyDescent="0.3">
      <c r="A7147" s="43">
        <v>2023</v>
      </c>
      <c r="B7147" s="56" t="s">
        <v>23258</v>
      </c>
      <c r="C7147" s="19">
        <f t="shared" si="387"/>
        <v>56285</v>
      </c>
      <c r="D7147" s="56" t="s">
        <v>13350</v>
      </c>
      <c r="E7147" s="55">
        <v>45187</v>
      </c>
      <c r="F7147" s="18">
        <f t="shared" si="388"/>
        <v>9</v>
      </c>
      <c r="G7147" s="56" t="s">
        <v>11799</v>
      </c>
      <c r="H7147" s="56" t="s">
        <v>11725</v>
      </c>
      <c r="I7147" s="56" t="s">
        <v>13617</v>
      </c>
      <c r="J7147" s="57">
        <v>480036</v>
      </c>
      <c r="K7147" s="58" t="s">
        <v>11726</v>
      </c>
      <c r="L7147" s="57">
        <v>38403</v>
      </c>
      <c r="M7147" s="59">
        <f t="shared" si="386"/>
        <v>518439</v>
      </c>
      <c r="O7147" s="61"/>
      <c r="P7147">
        <f>+VLOOKUP(C7147,'Thanh toán '!M$9366:N$10360,2,0)</f>
        <v>518439</v>
      </c>
      <c r="Q7147" s="61">
        <f t="shared" si="389"/>
        <v>0</v>
      </c>
    </row>
    <row r="7148" spans="1:17" hidden="1" x14ac:dyDescent="0.3">
      <c r="A7148" s="43">
        <v>2023</v>
      </c>
      <c r="B7148" s="56" t="s">
        <v>23259</v>
      </c>
      <c r="C7148" s="19">
        <f t="shared" si="387"/>
        <v>56286</v>
      </c>
      <c r="D7148" s="56" t="s">
        <v>13350</v>
      </c>
      <c r="E7148" s="55">
        <v>45187</v>
      </c>
      <c r="F7148" s="18">
        <f t="shared" si="388"/>
        <v>9</v>
      </c>
      <c r="G7148" s="56" t="s">
        <v>11799</v>
      </c>
      <c r="H7148" s="56" t="s">
        <v>11725</v>
      </c>
      <c r="I7148" s="56" t="s">
        <v>13627</v>
      </c>
      <c r="J7148" s="57">
        <v>444232</v>
      </c>
      <c r="K7148" s="58" t="s">
        <v>11726</v>
      </c>
      <c r="L7148" s="57">
        <v>35539</v>
      </c>
      <c r="M7148" s="59">
        <f t="shared" si="386"/>
        <v>479771</v>
      </c>
      <c r="O7148" s="61"/>
      <c r="P7148">
        <f>+VLOOKUP(C7148,'Thanh toán '!M$9366:N$10360,2,0)</f>
        <v>479771</v>
      </c>
      <c r="Q7148" s="61">
        <f t="shared" si="389"/>
        <v>0</v>
      </c>
    </row>
    <row r="7149" spans="1:17" hidden="1" x14ac:dyDescent="0.3">
      <c r="A7149" s="43">
        <v>2023</v>
      </c>
      <c r="B7149" s="56" t="s">
        <v>23260</v>
      </c>
      <c r="C7149" s="19">
        <f t="shared" si="387"/>
        <v>56291</v>
      </c>
      <c r="D7149" s="56" t="s">
        <v>13350</v>
      </c>
      <c r="E7149" s="55">
        <v>45187</v>
      </c>
      <c r="F7149" s="18">
        <f t="shared" si="388"/>
        <v>9</v>
      </c>
      <c r="G7149" s="56" t="s">
        <v>12215</v>
      </c>
      <c r="H7149" s="56" t="s">
        <v>12216</v>
      </c>
      <c r="I7149" s="56" t="s">
        <v>18182</v>
      </c>
      <c r="J7149" s="57">
        <v>1540510</v>
      </c>
      <c r="K7149" s="58" t="s">
        <v>11726</v>
      </c>
      <c r="L7149" s="57">
        <v>123241</v>
      </c>
      <c r="M7149" s="59">
        <f t="shared" si="386"/>
        <v>1663751</v>
      </c>
      <c r="O7149" s="61"/>
      <c r="P7149">
        <f>+VLOOKUP(C7149,'Thanh toán '!M$9366:N$10360,2,0)</f>
        <v>1663751</v>
      </c>
      <c r="Q7149" s="61">
        <f t="shared" si="389"/>
        <v>0</v>
      </c>
    </row>
    <row r="7150" spans="1:17" hidden="1" x14ac:dyDescent="0.3">
      <c r="A7150" s="43">
        <v>2023</v>
      </c>
      <c r="B7150" s="56" t="s">
        <v>23261</v>
      </c>
      <c r="C7150" s="19">
        <f t="shared" si="387"/>
        <v>56293</v>
      </c>
      <c r="D7150" s="56" t="s">
        <v>13350</v>
      </c>
      <c r="E7150" s="55">
        <v>45187</v>
      </c>
      <c r="F7150" s="18">
        <f t="shared" si="388"/>
        <v>9</v>
      </c>
      <c r="G7150" s="56" t="s">
        <v>12221</v>
      </c>
      <c r="H7150" s="56" t="s">
        <v>12222</v>
      </c>
      <c r="I7150" s="56" t="s">
        <v>13855</v>
      </c>
      <c r="J7150" s="57">
        <v>1665870</v>
      </c>
      <c r="K7150" s="58" t="s">
        <v>11726</v>
      </c>
      <c r="L7150" s="57">
        <v>133270</v>
      </c>
      <c r="M7150" s="59">
        <f t="shared" si="386"/>
        <v>1799140</v>
      </c>
      <c r="O7150" s="61"/>
      <c r="P7150">
        <f>+VLOOKUP(C7150,'Thanh toán '!M$9366:N$10360,2,0)</f>
        <v>1799140</v>
      </c>
      <c r="Q7150" s="61">
        <f t="shared" si="389"/>
        <v>0</v>
      </c>
    </row>
    <row r="7151" spans="1:17" hidden="1" x14ac:dyDescent="0.3">
      <c r="A7151" s="43">
        <v>2023</v>
      </c>
      <c r="B7151" s="56" t="s">
        <v>23262</v>
      </c>
      <c r="C7151" s="19">
        <f t="shared" si="387"/>
        <v>56295</v>
      </c>
      <c r="D7151" s="56" t="s">
        <v>13350</v>
      </c>
      <c r="E7151" s="55">
        <v>45187</v>
      </c>
      <c r="F7151" s="18">
        <f t="shared" si="388"/>
        <v>9</v>
      </c>
      <c r="G7151" s="56" t="s">
        <v>12215</v>
      </c>
      <c r="H7151" s="56" t="s">
        <v>12216</v>
      </c>
      <c r="I7151" s="56" t="s">
        <v>13394</v>
      </c>
      <c r="J7151" s="57">
        <v>734310</v>
      </c>
      <c r="K7151" s="58" t="s">
        <v>11726</v>
      </c>
      <c r="L7151" s="57">
        <v>58745</v>
      </c>
      <c r="M7151" s="59">
        <f t="shared" si="386"/>
        <v>793055</v>
      </c>
      <c r="O7151" s="61"/>
      <c r="P7151">
        <f>+VLOOKUP(C7151,'Thanh toán '!M$9366:N$10360,2,0)</f>
        <v>793055</v>
      </c>
      <c r="Q7151" s="61">
        <f t="shared" si="389"/>
        <v>0</v>
      </c>
    </row>
    <row r="7152" spans="1:17" hidden="1" x14ac:dyDescent="0.3">
      <c r="A7152" s="43">
        <v>2023</v>
      </c>
      <c r="B7152" s="56" t="s">
        <v>23263</v>
      </c>
      <c r="C7152" s="19">
        <f t="shared" si="387"/>
        <v>56299</v>
      </c>
      <c r="D7152" s="56" t="s">
        <v>13350</v>
      </c>
      <c r="E7152" s="55">
        <v>45187</v>
      </c>
      <c r="F7152" s="18">
        <f t="shared" si="388"/>
        <v>9</v>
      </c>
      <c r="G7152" s="56" t="s">
        <v>12371</v>
      </c>
      <c r="H7152" s="56" t="s">
        <v>12372</v>
      </c>
      <c r="I7152" s="56" t="s">
        <v>12371</v>
      </c>
      <c r="J7152" s="57">
        <v>1452000</v>
      </c>
      <c r="K7152" s="58" t="s">
        <v>11726</v>
      </c>
      <c r="L7152" s="57">
        <v>116160</v>
      </c>
      <c r="M7152" s="59">
        <f t="shared" si="386"/>
        <v>1568160</v>
      </c>
      <c r="O7152" s="61"/>
      <c r="P7152">
        <f>+VLOOKUP(C7152,'Thanh toán '!M$9366:N$10360,2,0)</f>
        <v>1568160</v>
      </c>
      <c r="Q7152" s="61">
        <f t="shared" si="389"/>
        <v>0</v>
      </c>
    </row>
    <row r="7153" spans="1:17" hidden="1" x14ac:dyDescent="0.3">
      <c r="A7153" s="43">
        <v>2023</v>
      </c>
      <c r="B7153" s="56" t="s">
        <v>23264</v>
      </c>
      <c r="C7153" s="19">
        <f t="shared" si="387"/>
        <v>56300</v>
      </c>
      <c r="D7153" s="56" t="s">
        <v>13350</v>
      </c>
      <c r="E7153" s="55">
        <v>45187</v>
      </c>
      <c r="F7153" s="18">
        <f t="shared" si="388"/>
        <v>9</v>
      </c>
      <c r="G7153" s="56" t="s">
        <v>12367</v>
      </c>
      <c r="H7153" s="56" t="s">
        <v>12368</v>
      </c>
      <c r="I7153" s="56" t="s">
        <v>13607</v>
      </c>
      <c r="J7153" s="57">
        <v>2574885</v>
      </c>
      <c r="K7153" s="58" t="s">
        <v>11726</v>
      </c>
      <c r="L7153" s="57">
        <v>205991</v>
      </c>
      <c r="M7153" s="59">
        <f t="shared" si="386"/>
        <v>2780876</v>
      </c>
      <c r="O7153" s="61"/>
      <c r="P7153">
        <f>+VLOOKUP(C7153,'Thanh toán '!M$9366:N$10360,2,0)</f>
        <v>2780876</v>
      </c>
      <c r="Q7153" s="61">
        <f t="shared" si="389"/>
        <v>0</v>
      </c>
    </row>
    <row r="7154" spans="1:17" hidden="1" x14ac:dyDescent="0.3">
      <c r="A7154" s="43">
        <v>2023</v>
      </c>
      <c r="B7154" s="56" t="s">
        <v>23265</v>
      </c>
      <c r="C7154" s="19">
        <f t="shared" si="387"/>
        <v>56302</v>
      </c>
      <c r="D7154" s="56" t="s">
        <v>13350</v>
      </c>
      <c r="E7154" s="55">
        <v>45187</v>
      </c>
      <c r="F7154" s="18">
        <f t="shared" si="388"/>
        <v>9</v>
      </c>
      <c r="G7154" s="56" t="s">
        <v>11799</v>
      </c>
      <c r="H7154" s="56" t="s">
        <v>11725</v>
      </c>
      <c r="I7154" s="56" t="s">
        <v>13896</v>
      </c>
      <c r="J7154" s="57">
        <v>367155</v>
      </c>
      <c r="K7154" s="58" t="s">
        <v>11726</v>
      </c>
      <c r="L7154" s="57">
        <v>29372</v>
      </c>
      <c r="M7154" s="59">
        <f t="shared" si="386"/>
        <v>396527</v>
      </c>
      <c r="O7154" s="61"/>
      <c r="P7154">
        <f>+VLOOKUP(C7154,'Thanh toán '!M$9366:N$10360,2,0)</f>
        <v>396527</v>
      </c>
      <c r="Q7154" s="61">
        <f t="shared" si="389"/>
        <v>0</v>
      </c>
    </row>
    <row r="7155" spans="1:17" hidden="1" x14ac:dyDescent="0.3">
      <c r="A7155" s="43">
        <v>2023</v>
      </c>
      <c r="B7155" s="56" t="s">
        <v>23266</v>
      </c>
      <c r="C7155" s="19">
        <f t="shared" si="387"/>
        <v>56303</v>
      </c>
      <c r="D7155" s="56" t="s">
        <v>13350</v>
      </c>
      <c r="E7155" s="55">
        <v>45187</v>
      </c>
      <c r="F7155" s="18">
        <f t="shared" si="388"/>
        <v>9</v>
      </c>
      <c r="G7155" s="56" t="s">
        <v>11799</v>
      </c>
      <c r="H7155" s="56" t="s">
        <v>11725</v>
      </c>
      <c r="I7155" s="56" t="s">
        <v>14530</v>
      </c>
      <c r="J7155" s="57">
        <v>618065</v>
      </c>
      <c r="K7155" s="58" t="s">
        <v>11726</v>
      </c>
      <c r="L7155" s="57">
        <v>49445</v>
      </c>
      <c r="M7155" s="59">
        <f t="shared" si="386"/>
        <v>667510</v>
      </c>
      <c r="O7155" s="61"/>
      <c r="P7155">
        <f>+VLOOKUP(C7155,'Thanh toán '!M$9366:N$10360,2,0)</f>
        <v>667510</v>
      </c>
      <c r="Q7155" s="61">
        <f t="shared" si="389"/>
        <v>0</v>
      </c>
    </row>
    <row r="7156" spans="1:17" hidden="1" x14ac:dyDescent="0.3">
      <c r="A7156" s="43">
        <v>2023</v>
      </c>
      <c r="B7156" s="56" t="s">
        <v>23267</v>
      </c>
      <c r="C7156" s="19">
        <f t="shared" si="387"/>
        <v>56304</v>
      </c>
      <c r="D7156" s="56" t="s">
        <v>13350</v>
      </c>
      <c r="E7156" s="55">
        <v>45187</v>
      </c>
      <c r="F7156" s="18">
        <f t="shared" si="388"/>
        <v>9</v>
      </c>
      <c r="G7156" s="56" t="s">
        <v>12448</v>
      </c>
      <c r="H7156" s="56" t="s">
        <v>12449</v>
      </c>
      <c r="I7156" s="56" t="s">
        <v>12448</v>
      </c>
      <c r="J7156" s="57">
        <v>1289600</v>
      </c>
      <c r="K7156" s="58" t="s">
        <v>11726</v>
      </c>
      <c r="L7156" s="57">
        <v>103168</v>
      </c>
      <c r="M7156" s="59">
        <f t="shared" ref="M7156:M7219" si="390">+L7156+J7156</f>
        <v>1392768</v>
      </c>
      <c r="O7156" s="61"/>
      <c r="P7156">
        <f>+VLOOKUP(C7156,'Thanh toán '!M$9366:N$10360,2,0)</f>
        <v>1392768</v>
      </c>
      <c r="Q7156" s="61">
        <f t="shared" si="389"/>
        <v>0</v>
      </c>
    </row>
    <row r="7157" spans="1:17" hidden="1" x14ac:dyDescent="0.3">
      <c r="A7157" s="43">
        <v>2023</v>
      </c>
      <c r="B7157" s="56" t="s">
        <v>23268</v>
      </c>
      <c r="C7157" s="19">
        <f t="shared" si="387"/>
        <v>56309</v>
      </c>
      <c r="D7157" s="56" t="s">
        <v>13350</v>
      </c>
      <c r="E7157" s="55">
        <v>45187</v>
      </c>
      <c r="F7157" s="18">
        <f t="shared" si="388"/>
        <v>9</v>
      </c>
      <c r="G7157" s="56" t="s">
        <v>12221</v>
      </c>
      <c r="H7157" s="56" t="s">
        <v>12222</v>
      </c>
      <c r="I7157" s="56" t="s">
        <v>23661</v>
      </c>
      <c r="J7157" s="57">
        <v>2221160</v>
      </c>
      <c r="K7157" s="58" t="s">
        <v>11726</v>
      </c>
      <c r="L7157" s="57">
        <v>177693</v>
      </c>
      <c r="M7157" s="59">
        <f t="shared" si="390"/>
        <v>2398853</v>
      </c>
      <c r="O7157" s="61"/>
      <c r="P7157">
        <f>+VLOOKUP(C7157,'Thanh toán '!M$9366:N$10360,2,0)</f>
        <v>2398853</v>
      </c>
      <c r="Q7157" s="61">
        <f t="shared" si="389"/>
        <v>0</v>
      </c>
    </row>
    <row r="7158" spans="1:17" hidden="1" x14ac:dyDescent="0.3">
      <c r="A7158" s="43">
        <v>2023</v>
      </c>
      <c r="B7158" s="56" t="s">
        <v>23269</v>
      </c>
      <c r="C7158" s="19">
        <f t="shared" si="387"/>
        <v>56311</v>
      </c>
      <c r="D7158" s="56" t="s">
        <v>13350</v>
      </c>
      <c r="E7158" s="55">
        <v>45187</v>
      </c>
      <c r="F7158" s="18">
        <f t="shared" si="388"/>
        <v>9</v>
      </c>
      <c r="G7158" s="56" t="s">
        <v>12221</v>
      </c>
      <c r="H7158" s="56" t="s">
        <v>12222</v>
      </c>
      <c r="I7158" s="56" t="s">
        <v>23662</v>
      </c>
      <c r="J7158" s="57">
        <v>3547430</v>
      </c>
      <c r="K7158" s="58" t="s">
        <v>11726</v>
      </c>
      <c r="L7158" s="57">
        <v>283794</v>
      </c>
      <c r="M7158" s="59">
        <f t="shared" si="390"/>
        <v>3831224</v>
      </c>
      <c r="O7158" s="61"/>
      <c r="P7158">
        <f>+VLOOKUP(C7158,'Thanh toán '!M$9366:N$10360,2,0)</f>
        <v>3831224</v>
      </c>
      <c r="Q7158" s="61">
        <f t="shared" si="389"/>
        <v>0</v>
      </c>
    </row>
    <row r="7159" spans="1:17" hidden="1" x14ac:dyDescent="0.3">
      <c r="A7159" s="43">
        <v>2023</v>
      </c>
      <c r="B7159" s="56" t="s">
        <v>23270</v>
      </c>
      <c r="C7159" s="19">
        <f t="shared" si="387"/>
        <v>56314</v>
      </c>
      <c r="D7159" s="56" t="s">
        <v>13350</v>
      </c>
      <c r="E7159" s="55">
        <v>45187</v>
      </c>
      <c r="F7159" s="18">
        <f t="shared" si="388"/>
        <v>9</v>
      </c>
      <c r="G7159" s="56" t="s">
        <v>12254</v>
      </c>
      <c r="H7159" s="56" t="s">
        <v>12255</v>
      </c>
      <c r="I7159" s="56" t="s">
        <v>12254</v>
      </c>
      <c r="J7159" s="57">
        <v>1342430</v>
      </c>
      <c r="K7159" s="58" t="s">
        <v>11726</v>
      </c>
      <c r="L7159" s="57">
        <v>107394</v>
      </c>
      <c r="M7159" s="59">
        <f t="shared" si="390"/>
        <v>1449824</v>
      </c>
      <c r="O7159" s="61"/>
      <c r="P7159">
        <f>+VLOOKUP(C7159,'Thanh toán '!M$9366:N$10360,2,0)</f>
        <v>1449824</v>
      </c>
      <c r="Q7159" s="61">
        <f t="shared" si="389"/>
        <v>0</v>
      </c>
    </row>
    <row r="7160" spans="1:17" hidden="1" x14ac:dyDescent="0.3">
      <c r="A7160" s="43">
        <v>2023</v>
      </c>
      <c r="B7160" s="56" t="s">
        <v>23271</v>
      </c>
      <c r="C7160" s="19">
        <f t="shared" si="387"/>
        <v>56315</v>
      </c>
      <c r="D7160" s="56" t="s">
        <v>13350</v>
      </c>
      <c r="E7160" s="55">
        <v>45187</v>
      </c>
      <c r="F7160" s="18">
        <f t="shared" si="388"/>
        <v>9</v>
      </c>
      <c r="G7160" s="56" t="s">
        <v>18379</v>
      </c>
      <c r="H7160" s="56" t="s">
        <v>18380</v>
      </c>
      <c r="I7160" s="56" t="s">
        <v>18379</v>
      </c>
      <c r="J7160" s="57">
        <v>1070058</v>
      </c>
      <c r="K7160" s="58" t="s">
        <v>11726</v>
      </c>
      <c r="L7160" s="57">
        <v>85605</v>
      </c>
      <c r="M7160" s="59">
        <f t="shared" si="390"/>
        <v>1155663</v>
      </c>
      <c r="O7160" s="61"/>
      <c r="P7160">
        <f>+VLOOKUP(C7160,'Thanh toán '!M$9366:N$10360,2,0)</f>
        <v>1155663</v>
      </c>
      <c r="Q7160" s="61">
        <f t="shared" si="389"/>
        <v>0</v>
      </c>
    </row>
    <row r="7161" spans="1:17" hidden="1" x14ac:dyDescent="0.3">
      <c r="A7161" s="43">
        <v>2023</v>
      </c>
      <c r="B7161" s="56" t="s">
        <v>23272</v>
      </c>
      <c r="C7161" s="19">
        <f t="shared" si="387"/>
        <v>56316</v>
      </c>
      <c r="D7161" s="56" t="s">
        <v>13350</v>
      </c>
      <c r="E7161" s="55">
        <v>45187</v>
      </c>
      <c r="F7161" s="18">
        <f t="shared" si="388"/>
        <v>9</v>
      </c>
      <c r="G7161" s="56" t="s">
        <v>12161</v>
      </c>
      <c r="H7161" s="56" t="s">
        <v>12162</v>
      </c>
      <c r="I7161" s="56" t="s">
        <v>12161</v>
      </c>
      <c r="J7161" s="57">
        <v>441000</v>
      </c>
      <c r="K7161" s="58" t="s">
        <v>11726</v>
      </c>
      <c r="L7161" s="57">
        <v>35280</v>
      </c>
      <c r="M7161" s="59">
        <f t="shared" si="390"/>
        <v>476280</v>
      </c>
      <c r="O7161" s="61"/>
      <c r="P7161">
        <f>+VLOOKUP(C7161,'Thanh toán '!M$9366:N$10360,2,0)</f>
        <v>476280</v>
      </c>
      <c r="Q7161" s="61">
        <f t="shared" si="389"/>
        <v>0</v>
      </c>
    </row>
    <row r="7162" spans="1:17" hidden="1" x14ac:dyDescent="0.3">
      <c r="A7162" s="43">
        <v>2023</v>
      </c>
      <c r="B7162" s="56" t="s">
        <v>23273</v>
      </c>
      <c r="C7162" s="19">
        <f t="shared" si="387"/>
        <v>56317</v>
      </c>
      <c r="D7162" s="56" t="s">
        <v>13350</v>
      </c>
      <c r="E7162" s="55">
        <v>45187</v>
      </c>
      <c r="F7162" s="18">
        <f t="shared" si="388"/>
        <v>9</v>
      </c>
      <c r="G7162" s="56" t="s">
        <v>13381</v>
      </c>
      <c r="H7162" s="56" t="s">
        <v>13382</v>
      </c>
      <c r="I7162" s="56" t="s">
        <v>13381</v>
      </c>
      <c r="J7162" s="57">
        <v>705600</v>
      </c>
      <c r="K7162" s="58" t="s">
        <v>11726</v>
      </c>
      <c r="L7162" s="57">
        <v>56448</v>
      </c>
      <c r="M7162" s="59">
        <f t="shared" si="390"/>
        <v>762048</v>
      </c>
      <c r="O7162" s="61"/>
      <c r="P7162">
        <f>+VLOOKUP(C7162,'Thanh toán '!M$9366:N$10360,2,0)</f>
        <v>762048</v>
      </c>
      <c r="Q7162" s="61">
        <f t="shared" si="389"/>
        <v>0</v>
      </c>
    </row>
    <row r="7163" spans="1:17" hidden="1" x14ac:dyDescent="0.3">
      <c r="A7163" s="43">
        <v>2023</v>
      </c>
      <c r="B7163" s="56" t="s">
        <v>23274</v>
      </c>
      <c r="C7163" s="19">
        <f t="shared" si="387"/>
        <v>56318</v>
      </c>
      <c r="D7163" s="56" t="s">
        <v>13350</v>
      </c>
      <c r="E7163" s="55">
        <v>45187</v>
      </c>
      <c r="F7163" s="18">
        <f t="shared" si="388"/>
        <v>9</v>
      </c>
      <c r="G7163" s="56" t="s">
        <v>12257</v>
      </c>
      <c r="H7163" s="56" t="s">
        <v>12258</v>
      </c>
      <c r="I7163" s="56" t="s">
        <v>12257</v>
      </c>
      <c r="J7163" s="57">
        <v>2323975</v>
      </c>
      <c r="K7163" s="58" t="s">
        <v>11726</v>
      </c>
      <c r="L7163" s="57">
        <v>185918</v>
      </c>
      <c r="M7163" s="59">
        <f t="shared" si="390"/>
        <v>2509893</v>
      </c>
      <c r="O7163" s="61"/>
      <c r="P7163">
        <f>+VLOOKUP(C7163,'Thanh toán '!M$9366:N$10360,2,0)</f>
        <v>2509893</v>
      </c>
      <c r="Q7163" s="61">
        <f t="shared" si="389"/>
        <v>0</v>
      </c>
    </row>
    <row r="7164" spans="1:17" hidden="1" x14ac:dyDescent="0.3">
      <c r="A7164" s="43">
        <v>2023</v>
      </c>
      <c r="B7164" s="56" t="s">
        <v>23275</v>
      </c>
      <c r="C7164" s="19">
        <f t="shared" si="387"/>
        <v>56319</v>
      </c>
      <c r="D7164" s="56" t="s">
        <v>13350</v>
      </c>
      <c r="E7164" s="55">
        <v>45187</v>
      </c>
      <c r="F7164" s="18">
        <f t="shared" si="388"/>
        <v>9</v>
      </c>
      <c r="G7164" s="56" t="s">
        <v>12254</v>
      </c>
      <c r="H7164" s="56" t="s">
        <v>12255</v>
      </c>
      <c r="I7164" s="56" t="s">
        <v>12254</v>
      </c>
      <c r="J7164" s="57">
        <v>1844890</v>
      </c>
      <c r="K7164" s="58" t="s">
        <v>11726</v>
      </c>
      <c r="L7164" s="57">
        <v>147591</v>
      </c>
      <c r="M7164" s="59">
        <f t="shared" si="390"/>
        <v>1992481</v>
      </c>
      <c r="O7164" s="61"/>
      <c r="P7164">
        <f>+VLOOKUP(C7164,'Thanh toán '!M$9366:N$10360,2,0)</f>
        <v>1992481</v>
      </c>
      <c r="Q7164" s="61">
        <f t="shared" si="389"/>
        <v>0</v>
      </c>
    </row>
    <row r="7165" spans="1:17" hidden="1" x14ac:dyDescent="0.3">
      <c r="A7165" s="43">
        <v>2023</v>
      </c>
      <c r="B7165" s="56" t="s">
        <v>23276</v>
      </c>
      <c r="C7165" s="19">
        <f t="shared" si="387"/>
        <v>56320</v>
      </c>
      <c r="D7165" s="56" t="s">
        <v>13350</v>
      </c>
      <c r="E7165" s="55">
        <v>45187</v>
      </c>
      <c r="F7165" s="18">
        <f t="shared" si="388"/>
        <v>9</v>
      </c>
      <c r="G7165" s="56" t="s">
        <v>13381</v>
      </c>
      <c r="H7165" s="56" t="s">
        <v>13382</v>
      </c>
      <c r="I7165" s="56" t="s">
        <v>13381</v>
      </c>
      <c r="J7165" s="57">
        <v>888464</v>
      </c>
      <c r="K7165" s="58" t="s">
        <v>11726</v>
      </c>
      <c r="L7165" s="57">
        <v>71077</v>
      </c>
      <c r="M7165" s="59">
        <f t="shared" si="390"/>
        <v>959541</v>
      </c>
      <c r="O7165" s="61"/>
      <c r="P7165">
        <f>+VLOOKUP(C7165,'Thanh toán '!M$9366:N$10360,2,0)</f>
        <v>959541</v>
      </c>
      <c r="Q7165" s="61">
        <f t="shared" si="389"/>
        <v>0</v>
      </c>
    </row>
    <row r="7166" spans="1:17" hidden="1" x14ac:dyDescent="0.3">
      <c r="A7166" s="43">
        <v>2023</v>
      </c>
      <c r="B7166" s="56" t="s">
        <v>23277</v>
      </c>
      <c r="C7166" s="19">
        <f t="shared" si="387"/>
        <v>56321</v>
      </c>
      <c r="D7166" s="56" t="s">
        <v>13350</v>
      </c>
      <c r="E7166" s="55">
        <v>45187</v>
      </c>
      <c r="F7166" s="18">
        <f t="shared" si="388"/>
        <v>9</v>
      </c>
      <c r="G7166" s="56" t="s">
        <v>12161</v>
      </c>
      <c r="H7166" s="56" t="s">
        <v>12162</v>
      </c>
      <c r="I7166" s="56" t="s">
        <v>12161</v>
      </c>
      <c r="J7166" s="57">
        <v>2588315</v>
      </c>
      <c r="K7166" s="58" t="s">
        <v>11726</v>
      </c>
      <c r="L7166" s="57">
        <v>207065</v>
      </c>
      <c r="M7166" s="59">
        <f t="shared" si="390"/>
        <v>2795380</v>
      </c>
      <c r="O7166" s="61"/>
      <c r="P7166">
        <f>+VLOOKUP(C7166,'Thanh toán '!M$9366:N$10360,2,0)</f>
        <v>2795380</v>
      </c>
      <c r="Q7166" s="61">
        <f t="shared" si="389"/>
        <v>0</v>
      </c>
    </row>
    <row r="7167" spans="1:17" hidden="1" x14ac:dyDescent="0.3">
      <c r="A7167" s="43">
        <v>2023</v>
      </c>
      <c r="B7167" s="56" t="s">
        <v>23278</v>
      </c>
      <c r="C7167" s="19">
        <f t="shared" si="387"/>
        <v>56322</v>
      </c>
      <c r="D7167" s="56" t="s">
        <v>13350</v>
      </c>
      <c r="E7167" s="55">
        <v>45187</v>
      </c>
      <c r="F7167" s="18">
        <f t="shared" si="388"/>
        <v>9</v>
      </c>
      <c r="G7167" s="56" t="s">
        <v>12248</v>
      </c>
      <c r="H7167" s="56" t="s">
        <v>12249</v>
      </c>
      <c r="I7167" s="56" t="s">
        <v>12248</v>
      </c>
      <c r="J7167" s="57">
        <v>1329640</v>
      </c>
      <c r="K7167" s="58" t="s">
        <v>11726</v>
      </c>
      <c r="L7167" s="57">
        <v>106371</v>
      </c>
      <c r="M7167" s="59">
        <f t="shared" si="390"/>
        <v>1436011</v>
      </c>
      <c r="O7167" s="61"/>
      <c r="P7167">
        <f>+VLOOKUP(C7167,'Thanh toán '!M$9366:N$10360,2,0)</f>
        <v>1436011</v>
      </c>
      <c r="Q7167" s="61">
        <f t="shared" si="389"/>
        <v>0</v>
      </c>
    </row>
    <row r="7168" spans="1:17" hidden="1" x14ac:dyDescent="0.3">
      <c r="A7168" s="43">
        <v>2023</v>
      </c>
      <c r="B7168" s="56" t="s">
        <v>23279</v>
      </c>
      <c r="C7168" s="19">
        <f t="shared" si="387"/>
        <v>56339</v>
      </c>
      <c r="D7168" s="56" t="s">
        <v>13350</v>
      </c>
      <c r="E7168" s="55">
        <v>45188</v>
      </c>
      <c r="F7168" s="18">
        <f t="shared" si="388"/>
        <v>9</v>
      </c>
      <c r="G7168" s="56" t="s">
        <v>11799</v>
      </c>
      <c r="H7168" s="56" t="s">
        <v>11725</v>
      </c>
      <c r="I7168" s="56" t="s">
        <v>13591</v>
      </c>
      <c r="J7168" s="57">
        <v>1530553</v>
      </c>
      <c r="K7168" s="58" t="s">
        <v>11726</v>
      </c>
      <c r="L7168" s="57">
        <v>122444</v>
      </c>
      <c r="M7168" s="59">
        <f t="shared" si="390"/>
        <v>1652997</v>
      </c>
      <c r="O7168" s="61"/>
      <c r="P7168">
        <f>+VLOOKUP(C7168,'Thanh toán '!M$9366:N$10360,2,0)</f>
        <v>1652997</v>
      </c>
      <c r="Q7168" s="61">
        <f t="shared" si="389"/>
        <v>0</v>
      </c>
    </row>
    <row r="7169" spans="1:17" hidden="1" x14ac:dyDescent="0.3">
      <c r="A7169" s="43">
        <v>2023</v>
      </c>
      <c r="B7169" s="56" t="s">
        <v>23280</v>
      </c>
      <c r="C7169" s="19">
        <f t="shared" si="387"/>
        <v>56342</v>
      </c>
      <c r="D7169" s="56" t="s">
        <v>13350</v>
      </c>
      <c r="E7169" s="55">
        <v>45188</v>
      </c>
      <c r="F7169" s="18">
        <f t="shared" si="388"/>
        <v>9</v>
      </c>
      <c r="G7169" s="56" t="s">
        <v>12360</v>
      </c>
      <c r="H7169" s="56" t="s">
        <v>12361</v>
      </c>
      <c r="I7169" s="56" t="s">
        <v>12360</v>
      </c>
      <c r="J7169" s="57">
        <v>2472260</v>
      </c>
      <c r="K7169" s="58" t="s">
        <v>11726</v>
      </c>
      <c r="L7169" s="57">
        <v>197781</v>
      </c>
      <c r="M7169" s="59">
        <f t="shared" si="390"/>
        <v>2670041</v>
      </c>
      <c r="O7169" s="61"/>
      <c r="P7169">
        <f>+VLOOKUP(C7169,'Thanh toán '!M$9366:N$10360,2,0)</f>
        <v>2670041</v>
      </c>
      <c r="Q7169" s="61">
        <f t="shared" si="389"/>
        <v>0</v>
      </c>
    </row>
    <row r="7170" spans="1:17" hidden="1" x14ac:dyDescent="0.3">
      <c r="A7170" s="43">
        <v>2023</v>
      </c>
      <c r="B7170" s="56" t="s">
        <v>23281</v>
      </c>
      <c r="C7170" s="19">
        <f t="shared" si="387"/>
        <v>56347</v>
      </c>
      <c r="D7170" s="56" t="s">
        <v>13350</v>
      </c>
      <c r="E7170" s="55">
        <v>45188</v>
      </c>
      <c r="F7170" s="18">
        <f t="shared" si="388"/>
        <v>9</v>
      </c>
      <c r="G7170" s="56" t="s">
        <v>12239</v>
      </c>
      <c r="H7170" s="56" t="s">
        <v>12240</v>
      </c>
      <c r="I7170" s="56" t="s">
        <v>18228</v>
      </c>
      <c r="J7170" s="57">
        <v>1329640</v>
      </c>
      <c r="K7170" s="58" t="s">
        <v>11726</v>
      </c>
      <c r="L7170" s="57">
        <v>106371</v>
      </c>
      <c r="M7170" s="59">
        <f t="shared" si="390"/>
        <v>1436011</v>
      </c>
      <c r="O7170" s="61"/>
      <c r="P7170">
        <f>+VLOOKUP(C7170,'Thanh toán '!M$9366:N$10360,2,0)</f>
        <v>1436011</v>
      </c>
      <c r="Q7170" s="61">
        <f t="shared" si="389"/>
        <v>0</v>
      </c>
    </row>
    <row r="7171" spans="1:17" hidden="1" x14ac:dyDescent="0.3">
      <c r="A7171" s="43">
        <v>2023</v>
      </c>
      <c r="B7171" s="56" t="s">
        <v>23282</v>
      </c>
      <c r="C7171" s="19">
        <f t="shared" si="387"/>
        <v>56348</v>
      </c>
      <c r="D7171" s="56" t="s">
        <v>13350</v>
      </c>
      <c r="E7171" s="55">
        <v>45188</v>
      </c>
      <c r="F7171" s="18">
        <f t="shared" si="388"/>
        <v>9</v>
      </c>
      <c r="G7171" s="56" t="s">
        <v>12026</v>
      </c>
      <c r="H7171" s="56" t="s">
        <v>12027</v>
      </c>
      <c r="I7171" s="56" t="s">
        <v>13942</v>
      </c>
      <c r="J7171" s="57">
        <v>775583</v>
      </c>
      <c r="K7171" s="58" t="s">
        <v>11726</v>
      </c>
      <c r="L7171" s="57">
        <v>62047</v>
      </c>
      <c r="M7171" s="59">
        <f t="shared" si="390"/>
        <v>837630</v>
      </c>
      <c r="O7171" s="61"/>
      <c r="P7171">
        <f>+VLOOKUP(C7171,'Thanh toán '!M$9366:N$10360,2,0)</f>
        <v>837630</v>
      </c>
      <c r="Q7171" s="61">
        <f t="shared" si="389"/>
        <v>0</v>
      </c>
    </row>
    <row r="7172" spans="1:17" hidden="1" x14ac:dyDescent="0.3">
      <c r="A7172" s="43">
        <v>2023</v>
      </c>
      <c r="B7172" s="56" t="s">
        <v>23283</v>
      </c>
      <c r="C7172" s="19">
        <f t="shared" si="387"/>
        <v>56349</v>
      </c>
      <c r="D7172" s="56" t="s">
        <v>13350</v>
      </c>
      <c r="E7172" s="55">
        <v>45188</v>
      </c>
      <c r="F7172" s="18">
        <f t="shared" si="388"/>
        <v>9</v>
      </c>
      <c r="G7172" s="56" t="s">
        <v>12026</v>
      </c>
      <c r="H7172" s="56" t="s">
        <v>12027</v>
      </c>
      <c r="I7172" s="56" t="s">
        <v>13947</v>
      </c>
      <c r="J7172" s="57">
        <v>726000</v>
      </c>
      <c r="K7172" s="58" t="s">
        <v>11726</v>
      </c>
      <c r="L7172" s="57">
        <v>58080</v>
      </c>
      <c r="M7172" s="59">
        <f t="shared" si="390"/>
        <v>784080</v>
      </c>
      <c r="O7172" s="61"/>
      <c r="P7172">
        <f>+VLOOKUP(C7172,'Thanh toán '!M$9366:N$10360,2,0)</f>
        <v>784080</v>
      </c>
      <c r="Q7172" s="61">
        <f t="shared" si="389"/>
        <v>0</v>
      </c>
    </row>
    <row r="7173" spans="1:17" hidden="1" x14ac:dyDescent="0.3">
      <c r="A7173" s="43">
        <v>2023</v>
      </c>
      <c r="B7173" s="56" t="s">
        <v>23284</v>
      </c>
      <c r="C7173" s="19">
        <f t="shared" si="387"/>
        <v>56350</v>
      </c>
      <c r="D7173" s="56" t="s">
        <v>13350</v>
      </c>
      <c r="E7173" s="55">
        <v>45188</v>
      </c>
      <c r="F7173" s="18">
        <f t="shared" si="388"/>
        <v>9</v>
      </c>
      <c r="G7173" s="56" t="s">
        <v>12506</v>
      </c>
      <c r="H7173" s="56" t="s">
        <v>12507</v>
      </c>
      <c r="I7173" s="56" t="s">
        <v>12506</v>
      </c>
      <c r="J7173" s="57">
        <v>3213645</v>
      </c>
      <c r="K7173" s="58" t="s">
        <v>11726</v>
      </c>
      <c r="L7173" s="57">
        <v>257092</v>
      </c>
      <c r="M7173" s="59">
        <f t="shared" si="390"/>
        <v>3470737</v>
      </c>
      <c r="O7173" s="61"/>
      <c r="P7173">
        <f>+VLOOKUP(C7173,'Thanh toán '!M$9366:N$10360,2,0)</f>
        <v>3470737</v>
      </c>
      <c r="Q7173" s="61">
        <f t="shared" si="389"/>
        <v>0</v>
      </c>
    </row>
    <row r="7174" spans="1:17" x14ac:dyDescent="0.3">
      <c r="A7174" s="43">
        <v>2023</v>
      </c>
      <c r="B7174" s="56" t="s">
        <v>23285</v>
      </c>
      <c r="C7174" s="19">
        <f t="shared" ref="C7174:C7237" si="391">+B7174*1</f>
        <v>56353</v>
      </c>
      <c r="D7174" s="56" t="s">
        <v>13350</v>
      </c>
      <c r="E7174" s="55">
        <v>45188</v>
      </c>
      <c r="F7174" s="18">
        <f t="shared" ref="F7174:F7237" si="392">+MONTH(E7174)</f>
        <v>9</v>
      </c>
      <c r="G7174" s="56" t="s">
        <v>11799</v>
      </c>
      <c r="H7174" s="56" t="s">
        <v>11725</v>
      </c>
      <c r="I7174" s="56" t="s">
        <v>14626</v>
      </c>
      <c r="J7174" s="57">
        <v>501820</v>
      </c>
      <c r="K7174" s="58" t="s">
        <v>11726</v>
      </c>
      <c r="L7174" s="57">
        <v>40146</v>
      </c>
      <c r="M7174" s="59">
        <f t="shared" si="390"/>
        <v>541966</v>
      </c>
      <c r="O7174" s="61"/>
      <c r="P7174" t="e">
        <f>+VLOOKUP(C7174,'Thanh toán '!M$9366:N$10360,2,0)</f>
        <v>#N/A</v>
      </c>
      <c r="Q7174" s="61" t="e">
        <f t="shared" si="389"/>
        <v>#N/A</v>
      </c>
    </row>
    <row r="7175" spans="1:17" hidden="1" x14ac:dyDescent="0.3">
      <c r="A7175" s="43">
        <v>2023</v>
      </c>
      <c r="B7175" s="56" t="s">
        <v>23286</v>
      </c>
      <c r="C7175" s="19">
        <f t="shared" si="391"/>
        <v>56354</v>
      </c>
      <c r="D7175" s="56" t="s">
        <v>13350</v>
      </c>
      <c r="E7175" s="55">
        <v>45188</v>
      </c>
      <c r="F7175" s="18">
        <f t="shared" si="392"/>
        <v>9</v>
      </c>
      <c r="G7175" s="56" t="s">
        <v>12403</v>
      </c>
      <c r="H7175" s="56" t="s">
        <v>12404</v>
      </c>
      <c r="I7175" s="56" t="s">
        <v>12403</v>
      </c>
      <c r="J7175" s="57">
        <v>1057110</v>
      </c>
      <c r="K7175" s="58" t="s">
        <v>11726</v>
      </c>
      <c r="L7175" s="57">
        <v>84569</v>
      </c>
      <c r="M7175" s="59">
        <f t="shared" si="390"/>
        <v>1141679</v>
      </c>
      <c r="O7175" s="61"/>
      <c r="P7175">
        <f>+VLOOKUP(C7175,'Thanh toán '!M$9366:N$10360,2,0)</f>
        <v>1141679</v>
      </c>
      <c r="Q7175" s="61">
        <f t="shared" si="389"/>
        <v>0</v>
      </c>
    </row>
    <row r="7176" spans="1:17" hidden="1" x14ac:dyDescent="0.3">
      <c r="A7176" s="43">
        <v>2023</v>
      </c>
      <c r="B7176" s="56" t="s">
        <v>23287</v>
      </c>
      <c r="C7176" s="19">
        <f t="shared" si="391"/>
        <v>56359</v>
      </c>
      <c r="D7176" s="56" t="s">
        <v>13350</v>
      </c>
      <c r="E7176" s="55">
        <v>45188</v>
      </c>
      <c r="F7176" s="18">
        <f t="shared" si="392"/>
        <v>9</v>
      </c>
      <c r="G7176" s="56" t="s">
        <v>11799</v>
      </c>
      <c r="H7176" s="56" t="s">
        <v>11725</v>
      </c>
      <c r="I7176" s="56" t="s">
        <v>14397</v>
      </c>
      <c r="J7176" s="57">
        <v>441000</v>
      </c>
      <c r="K7176" s="58" t="s">
        <v>11726</v>
      </c>
      <c r="L7176" s="57">
        <v>35280</v>
      </c>
      <c r="M7176" s="59">
        <f t="shared" si="390"/>
        <v>476280</v>
      </c>
      <c r="O7176" s="61"/>
      <c r="P7176">
        <f>+VLOOKUP(C7176,'Thanh toán '!M$9366:N$10360,2,0)</f>
        <v>476280</v>
      </c>
      <c r="Q7176" s="61">
        <f t="shared" si="389"/>
        <v>0</v>
      </c>
    </row>
    <row r="7177" spans="1:17" hidden="1" x14ac:dyDescent="0.3">
      <c r="A7177" s="43">
        <v>2023</v>
      </c>
      <c r="B7177" s="56" t="s">
        <v>23288</v>
      </c>
      <c r="C7177" s="19">
        <f t="shared" si="391"/>
        <v>56360</v>
      </c>
      <c r="D7177" s="56" t="s">
        <v>13350</v>
      </c>
      <c r="E7177" s="55">
        <v>45188</v>
      </c>
      <c r="F7177" s="18">
        <f t="shared" si="392"/>
        <v>9</v>
      </c>
      <c r="G7177" s="56" t="s">
        <v>11799</v>
      </c>
      <c r="H7177" s="56" t="s">
        <v>11725</v>
      </c>
      <c r="I7177" s="56" t="s">
        <v>14397</v>
      </c>
      <c r="J7177" s="57">
        <v>926540</v>
      </c>
      <c r="K7177" s="58" t="s">
        <v>11726</v>
      </c>
      <c r="L7177" s="57">
        <v>74123</v>
      </c>
      <c r="M7177" s="59">
        <f t="shared" si="390"/>
        <v>1000663</v>
      </c>
      <c r="O7177" s="61"/>
      <c r="P7177">
        <f>+VLOOKUP(C7177,'Thanh toán '!M$9366:N$10360,2,0)</f>
        <v>1000663</v>
      </c>
      <c r="Q7177" s="61">
        <f t="shared" si="389"/>
        <v>0</v>
      </c>
    </row>
    <row r="7178" spans="1:17" hidden="1" x14ac:dyDescent="0.3">
      <c r="A7178" s="43">
        <v>2023</v>
      </c>
      <c r="B7178" s="56" t="s">
        <v>23289</v>
      </c>
      <c r="C7178" s="19">
        <f t="shared" si="391"/>
        <v>56361</v>
      </c>
      <c r="D7178" s="56" t="s">
        <v>13350</v>
      </c>
      <c r="E7178" s="55">
        <v>45188</v>
      </c>
      <c r="F7178" s="18">
        <f t="shared" si="392"/>
        <v>9</v>
      </c>
      <c r="G7178" s="56" t="s">
        <v>11838</v>
      </c>
      <c r="H7178" s="56" t="s">
        <v>11839</v>
      </c>
      <c r="I7178" s="56" t="s">
        <v>13924</v>
      </c>
      <c r="J7178" s="57">
        <v>1014349</v>
      </c>
      <c r="K7178" s="58" t="s">
        <v>11726</v>
      </c>
      <c r="L7178" s="57">
        <v>81148</v>
      </c>
      <c r="M7178" s="59">
        <f t="shared" si="390"/>
        <v>1095497</v>
      </c>
      <c r="O7178" s="61"/>
      <c r="P7178">
        <f>+VLOOKUP(C7178,'Thanh toán '!M$9366:N$10360,2,0)</f>
        <v>1095497</v>
      </c>
      <c r="Q7178" s="61">
        <f t="shared" si="389"/>
        <v>0</v>
      </c>
    </row>
    <row r="7179" spans="1:17" hidden="1" x14ac:dyDescent="0.3">
      <c r="A7179" s="43">
        <v>2023</v>
      </c>
      <c r="B7179" s="56" t="s">
        <v>23290</v>
      </c>
      <c r="C7179" s="19">
        <f t="shared" si="391"/>
        <v>56362</v>
      </c>
      <c r="D7179" s="56" t="s">
        <v>13350</v>
      </c>
      <c r="E7179" s="55">
        <v>45188</v>
      </c>
      <c r="F7179" s="18">
        <f t="shared" si="392"/>
        <v>9</v>
      </c>
      <c r="G7179" s="56" t="s">
        <v>11799</v>
      </c>
      <c r="H7179" s="56" t="s">
        <v>11725</v>
      </c>
      <c r="I7179" s="56" t="s">
        <v>14159</v>
      </c>
      <c r="J7179" s="57">
        <v>567883</v>
      </c>
      <c r="K7179" s="58" t="s">
        <v>11726</v>
      </c>
      <c r="L7179" s="57">
        <v>45431</v>
      </c>
      <c r="M7179" s="59">
        <f t="shared" si="390"/>
        <v>613314</v>
      </c>
      <c r="O7179" s="61"/>
      <c r="P7179">
        <f>+VLOOKUP(C7179,'Thanh toán '!M$9366:N$10360,2,0)</f>
        <v>613314</v>
      </c>
      <c r="Q7179" s="61">
        <f t="shared" si="389"/>
        <v>0</v>
      </c>
    </row>
    <row r="7180" spans="1:17" hidden="1" x14ac:dyDescent="0.3">
      <c r="A7180" s="43">
        <v>2023</v>
      </c>
      <c r="B7180" s="56" t="s">
        <v>23291</v>
      </c>
      <c r="C7180" s="19">
        <f t="shared" si="391"/>
        <v>56363</v>
      </c>
      <c r="D7180" s="56" t="s">
        <v>13350</v>
      </c>
      <c r="E7180" s="55">
        <v>45188</v>
      </c>
      <c r="F7180" s="18">
        <f t="shared" si="392"/>
        <v>9</v>
      </c>
      <c r="G7180" s="56" t="s">
        <v>11799</v>
      </c>
      <c r="H7180" s="56" t="s">
        <v>11725</v>
      </c>
      <c r="I7180" s="56" t="s">
        <v>13711</v>
      </c>
      <c r="J7180" s="57">
        <v>250910</v>
      </c>
      <c r="K7180" s="58" t="s">
        <v>11726</v>
      </c>
      <c r="L7180" s="57">
        <v>20073</v>
      </c>
      <c r="M7180" s="59">
        <f t="shared" si="390"/>
        <v>270983</v>
      </c>
      <c r="O7180" s="61"/>
      <c r="P7180">
        <f>+VLOOKUP(C7180,'Thanh toán '!M$9366:N$10360,2,0)</f>
        <v>270983</v>
      </c>
      <c r="Q7180" s="61">
        <f t="shared" si="389"/>
        <v>0</v>
      </c>
    </row>
    <row r="7181" spans="1:17" hidden="1" x14ac:dyDescent="0.3">
      <c r="A7181" s="43">
        <v>2023</v>
      </c>
      <c r="B7181" s="56" t="s">
        <v>23292</v>
      </c>
      <c r="C7181" s="19">
        <f t="shared" si="391"/>
        <v>56364</v>
      </c>
      <c r="D7181" s="56" t="s">
        <v>13350</v>
      </c>
      <c r="E7181" s="55">
        <v>45188</v>
      </c>
      <c r="F7181" s="18">
        <f t="shared" si="392"/>
        <v>9</v>
      </c>
      <c r="G7181" s="56" t="s">
        <v>11799</v>
      </c>
      <c r="H7181" s="56" t="s">
        <v>11725</v>
      </c>
      <c r="I7181" s="56" t="s">
        <v>13707</v>
      </c>
      <c r="J7181" s="57">
        <v>555290</v>
      </c>
      <c r="K7181" s="58" t="s">
        <v>11726</v>
      </c>
      <c r="L7181" s="57">
        <v>44423</v>
      </c>
      <c r="M7181" s="59">
        <f t="shared" si="390"/>
        <v>599713</v>
      </c>
      <c r="O7181" s="61"/>
      <c r="P7181">
        <f>+VLOOKUP(C7181,'Thanh toán '!M$9366:N$10360,2,0)</f>
        <v>599713</v>
      </c>
      <c r="Q7181" s="61">
        <f t="shared" si="389"/>
        <v>0</v>
      </c>
    </row>
    <row r="7182" spans="1:17" hidden="1" x14ac:dyDescent="0.3">
      <c r="A7182" s="43">
        <v>2023</v>
      </c>
      <c r="B7182" s="56" t="s">
        <v>23293</v>
      </c>
      <c r="C7182" s="19">
        <f t="shared" si="391"/>
        <v>56366</v>
      </c>
      <c r="D7182" s="56" t="s">
        <v>13350</v>
      </c>
      <c r="E7182" s="55">
        <v>45188</v>
      </c>
      <c r="F7182" s="18">
        <f t="shared" si="392"/>
        <v>9</v>
      </c>
      <c r="G7182" s="56" t="s">
        <v>11860</v>
      </c>
      <c r="H7182" s="56" t="s">
        <v>11719</v>
      </c>
      <c r="I7182" s="56" t="s">
        <v>14660</v>
      </c>
      <c r="J7182" s="57">
        <v>2370960</v>
      </c>
      <c r="K7182" s="58" t="s">
        <v>11726</v>
      </c>
      <c r="L7182" s="57">
        <v>189677</v>
      </c>
      <c r="M7182" s="59">
        <f t="shared" si="390"/>
        <v>2560637</v>
      </c>
      <c r="O7182" s="61"/>
      <c r="P7182">
        <f>+VLOOKUP(C7182,'Thanh toán '!M$9366:N$10360,2,0)</f>
        <v>2560637</v>
      </c>
      <c r="Q7182" s="61">
        <f t="shared" si="389"/>
        <v>0</v>
      </c>
    </row>
    <row r="7183" spans="1:17" hidden="1" x14ac:dyDescent="0.3">
      <c r="A7183" s="43">
        <v>2023</v>
      </c>
      <c r="B7183" s="56" t="s">
        <v>23294</v>
      </c>
      <c r="C7183" s="19">
        <f t="shared" si="391"/>
        <v>56367</v>
      </c>
      <c r="D7183" s="56" t="s">
        <v>13350</v>
      </c>
      <c r="E7183" s="55">
        <v>45188</v>
      </c>
      <c r="F7183" s="18">
        <f t="shared" si="392"/>
        <v>9</v>
      </c>
      <c r="G7183" s="56" t="s">
        <v>11860</v>
      </c>
      <c r="H7183" s="56" t="s">
        <v>11719</v>
      </c>
      <c r="I7183" s="56" t="s">
        <v>14216</v>
      </c>
      <c r="J7183" s="57">
        <v>1223352</v>
      </c>
      <c r="K7183" s="58" t="s">
        <v>11726</v>
      </c>
      <c r="L7183" s="57">
        <v>97868</v>
      </c>
      <c r="M7183" s="59">
        <f t="shared" si="390"/>
        <v>1321220</v>
      </c>
      <c r="O7183" s="61"/>
      <c r="P7183">
        <f>+VLOOKUP(C7183,'Thanh toán '!M$9366:N$10360,2,0)</f>
        <v>1321220</v>
      </c>
      <c r="Q7183" s="61">
        <f t="shared" si="389"/>
        <v>0</v>
      </c>
    </row>
    <row r="7184" spans="1:17" hidden="1" x14ac:dyDescent="0.3">
      <c r="A7184" s="43">
        <v>2023</v>
      </c>
      <c r="B7184" s="56" t="s">
        <v>23295</v>
      </c>
      <c r="C7184" s="19">
        <f t="shared" si="391"/>
        <v>56368</v>
      </c>
      <c r="D7184" s="56" t="s">
        <v>13350</v>
      </c>
      <c r="E7184" s="55">
        <v>45188</v>
      </c>
      <c r="F7184" s="18">
        <f t="shared" si="392"/>
        <v>9</v>
      </c>
      <c r="G7184" s="56" t="s">
        <v>12330</v>
      </c>
      <c r="H7184" s="56" t="s">
        <v>12331</v>
      </c>
      <c r="I7184" s="56" t="s">
        <v>12330</v>
      </c>
      <c r="J7184" s="57">
        <v>3413035</v>
      </c>
      <c r="K7184" s="58" t="s">
        <v>11726</v>
      </c>
      <c r="L7184" s="57">
        <v>273043</v>
      </c>
      <c r="M7184" s="59">
        <f t="shared" si="390"/>
        <v>3686078</v>
      </c>
      <c r="O7184" s="61"/>
      <c r="P7184">
        <f>+VLOOKUP(C7184,'Thanh toán '!M$9366:N$10360,2,0)</f>
        <v>3686078</v>
      </c>
      <c r="Q7184" s="61">
        <f t="shared" si="389"/>
        <v>0</v>
      </c>
    </row>
    <row r="7185" spans="1:17" hidden="1" x14ac:dyDescent="0.3">
      <c r="A7185" s="43">
        <v>2023</v>
      </c>
      <c r="B7185" s="56" t="s">
        <v>23296</v>
      </c>
      <c r="C7185" s="19">
        <f t="shared" si="391"/>
        <v>56371</v>
      </c>
      <c r="D7185" s="56" t="s">
        <v>13350</v>
      </c>
      <c r="E7185" s="55">
        <v>45188</v>
      </c>
      <c r="F7185" s="18">
        <f t="shared" si="392"/>
        <v>9</v>
      </c>
      <c r="G7185" s="56" t="s">
        <v>11799</v>
      </c>
      <c r="H7185" s="56" t="s">
        <v>11725</v>
      </c>
      <c r="I7185" s="56" t="s">
        <v>13543</v>
      </c>
      <c r="J7185" s="57">
        <v>618065</v>
      </c>
      <c r="K7185" s="58" t="s">
        <v>11726</v>
      </c>
      <c r="L7185" s="57">
        <v>49445</v>
      </c>
      <c r="M7185" s="59">
        <f t="shared" si="390"/>
        <v>667510</v>
      </c>
      <c r="O7185" s="61"/>
      <c r="P7185">
        <f>+VLOOKUP(C7185,'Thanh toán '!M$9366:N$10360,2,0)</f>
        <v>667510</v>
      </c>
      <c r="Q7185" s="61">
        <f t="shared" si="389"/>
        <v>0</v>
      </c>
    </row>
    <row r="7186" spans="1:17" hidden="1" x14ac:dyDescent="0.3">
      <c r="A7186" s="43">
        <v>2023</v>
      </c>
      <c r="B7186" s="56" t="s">
        <v>23297</v>
      </c>
      <c r="C7186" s="19">
        <f t="shared" si="391"/>
        <v>56372</v>
      </c>
      <c r="D7186" s="56" t="s">
        <v>13350</v>
      </c>
      <c r="E7186" s="55">
        <v>45188</v>
      </c>
      <c r="F7186" s="18">
        <f t="shared" si="392"/>
        <v>9</v>
      </c>
      <c r="G7186" s="56" t="s">
        <v>11799</v>
      </c>
      <c r="H7186" s="56" t="s">
        <v>11725</v>
      </c>
      <c r="I7186" s="56" t="s">
        <v>13421</v>
      </c>
      <c r="J7186" s="57">
        <v>1544605</v>
      </c>
      <c r="K7186" s="58" t="s">
        <v>11726</v>
      </c>
      <c r="L7186" s="57">
        <v>123568</v>
      </c>
      <c r="M7186" s="59">
        <f t="shared" si="390"/>
        <v>1668173</v>
      </c>
      <c r="O7186" s="61"/>
      <c r="P7186">
        <f>+VLOOKUP(C7186,'Thanh toán '!M$9366:N$10360,2,0)</f>
        <v>1668173</v>
      </c>
      <c r="Q7186" s="61">
        <f t="shared" si="389"/>
        <v>0</v>
      </c>
    </row>
    <row r="7187" spans="1:17" x14ac:dyDescent="0.3">
      <c r="A7187" s="43">
        <v>2023</v>
      </c>
      <c r="B7187" s="56" t="s">
        <v>23298</v>
      </c>
      <c r="C7187" s="19">
        <f t="shared" si="391"/>
        <v>56373</v>
      </c>
      <c r="D7187" s="56" t="s">
        <v>13350</v>
      </c>
      <c r="E7187" s="55">
        <v>45188</v>
      </c>
      <c r="F7187" s="18">
        <f t="shared" si="392"/>
        <v>9</v>
      </c>
      <c r="G7187" s="56" t="s">
        <v>11799</v>
      </c>
      <c r="H7187" s="56" t="s">
        <v>11725</v>
      </c>
      <c r="I7187" s="56" t="s">
        <v>14244</v>
      </c>
      <c r="J7187" s="57">
        <v>1356470</v>
      </c>
      <c r="K7187" s="58" t="s">
        <v>11726</v>
      </c>
      <c r="L7187" s="57">
        <v>108518</v>
      </c>
      <c r="M7187" s="59">
        <f t="shared" si="390"/>
        <v>1464988</v>
      </c>
      <c r="O7187" s="61"/>
      <c r="P7187" t="e">
        <f>+VLOOKUP(C7187,'Thanh toán '!M$9366:N$10360,2,0)</f>
        <v>#N/A</v>
      </c>
      <c r="Q7187" s="61" t="e">
        <f t="shared" si="389"/>
        <v>#N/A</v>
      </c>
    </row>
    <row r="7188" spans="1:17" hidden="1" x14ac:dyDescent="0.3">
      <c r="A7188" s="43">
        <v>2023</v>
      </c>
      <c r="B7188" s="56" t="s">
        <v>23299</v>
      </c>
      <c r="C7188" s="19">
        <f t="shared" si="391"/>
        <v>56374</v>
      </c>
      <c r="D7188" s="56" t="s">
        <v>13350</v>
      </c>
      <c r="E7188" s="55">
        <v>45188</v>
      </c>
      <c r="F7188" s="18">
        <f t="shared" si="392"/>
        <v>9</v>
      </c>
      <c r="G7188" s="56" t="s">
        <v>11799</v>
      </c>
      <c r="H7188" s="56" t="s">
        <v>11725</v>
      </c>
      <c r="I7188" s="56" t="s">
        <v>16587</v>
      </c>
      <c r="J7188" s="57">
        <v>690372</v>
      </c>
      <c r="K7188" s="58" t="s">
        <v>11726</v>
      </c>
      <c r="L7188" s="57">
        <v>55230</v>
      </c>
      <c r="M7188" s="59">
        <f t="shared" si="390"/>
        <v>745602</v>
      </c>
      <c r="O7188" s="61"/>
      <c r="P7188">
        <f>+VLOOKUP(C7188,'Thanh toán '!M$9366:N$10360,2,0)</f>
        <v>745602</v>
      </c>
      <c r="Q7188" s="61">
        <f t="shared" si="389"/>
        <v>0</v>
      </c>
    </row>
    <row r="7189" spans="1:17" hidden="1" x14ac:dyDescent="0.3">
      <c r="A7189" s="43">
        <v>2023</v>
      </c>
      <c r="B7189" s="56" t="s">
        <v>23300</v>
      </c>
      <c r="C7189" s="19">
        <f t="shared" si="391"/>
        <v>56375</v>
      </c>
      <c r="D7189" s="56" t="s">
        <v>13350</v>
      </c>
      <c r="E7189" s="55">
        <v>45188</v>
      </c>
      <c r="F7189" s="18">
        <f t="shared" si="392"/>
        <v>9</v>
      </c>
      <c r="G7189" s="56" t="s">
        <v>11799</v>
      </c>
      <c r="H7189" s="56" t="s">
        <v>11725</v>
      </c>
      <c r="I7189" s="56" t="s">
        <v>13511</v>
      </c>
      <c r="J7189" s="57">
        <v>555924</v>
      </c>
      <c r="K7189" s="58" t="s">
        <v>11726</v>
      </c>
      <c r="L7189" s="57">
        <v>44474</v>
      </c>
      <c r="M7189" s="59">
        <f t="shared" si="390"/>
        <v>600398</v>
      </c>
      <c r="O7189" s="61"/>
      <c r="P7189">
        <f>+VLOOKUP(C7189,'Thanh toán '!M$9366:N$10360,2,0)</f>
        <v>600398</v>
      </c>
      <c r="Q7189" s="61">
        <f t="shared" si="389"/>
        <v>0</v>
      </c>
    </row>
    <row r="7190" spans="1:17" hidden="1" x14ac:dyDescent="0.3">
      <c r="A7190" s="43">
        <v>2023</v>
      </c>
      <c r="B7190" s="56" t="s">
        <v>23301</v>
      </c>
      <c r="C7190" s="19">
        <f t="shared" si="391"/>
        <v>56376</v>
      </c>
      <c r="D7190" s="56" t="s">
        <v>13350</v>
      </c>
      <c r="E7190" s="55">
        <v>45188</v>
      </c>
      <c r="F7190" s="18">
        <f t="shared" si="392"/>
        <v>9</v>
      </c>
      <c r="G7190" s="56" t="s">
        <v>11799</v>
      </c>
      <c r="H7190" s="56" t="s">
        <v>11725</v>
      </c>
      <c r="I7190" s="56" t="s">
        <v>14037</v>
      </c>
      <c r="J7190" s="57">
        <v>585722</v>
      </c>
      <c r="K7190" s="58" t="s">
        <v>11726</v>
      </c>
      <c r="L7190" s="57">
        <v>46858</v>
      </c>
      <c r="M7190" s="59">
        <f t="shared" si="390"/>
        <v>632580</v>
      </c>
      <c r="O7190" s="61"/>
      <c r="P7190">
        <f>+VLOOKUP(C7190,'Thanh toán '!M$9366:N$10360,2,0)</f>
        <v>632580</v>
      </c>
      <c r="Q7190" s="61">
        <f t="shared" ref="Q7190:Q7253" si="393">+P7190-M7190</f>
        <v>0</v>
      </c>
    </row>
    <row r="7191" spans="1:17" hidden="1" x14ac:dyDescent="0.3">
      <c r="A7191" s="43">
        <v>2023</v>
      </c>
      <c r="B7191" s="56" t="s">
        <v>23302</v>
      </c>
      <c r="C7191" s="19">
        <f t="shared" si="391"/>
        <v>56377</v>
      </c>
      <c r="D7191" s="56" t="s">
        <v>13350</v>
      </c>
      <c r="E7191" s="55">
        <v>45188</v>
      </c>
      <c r="F7191" s="18">
        <f t="shared" si="392"/>
        <v>9</v>
      </c>
      <c r="G7191" s="56" t="s">
        <v>11860</v>
      </c>
      <c r="H7191" s="56" t="s">
        <v>11719</v>
      </c>
      <c r="I7191" s="56" t="s">
        <v>18810</v>
      </c>
      <c r="J7191" s="57">
        <v>395726</v>
      </c>
      <c r="K7191" s="58" t="s">
        <v>11726</v>
      </c>
      <c r="L7191" s="57">
        <v>31658</v>
      </c>
      <c r="M7191" s="59">
        <f t="shared" si="390"/>
        <v>427384</v>
      </c>
      <c r="O7191" s="61"/>
      <c r="P7191">
        <f>+VLOOKUP(C7191,'Thanh toán '!M$9366:N$10360,2,0)</f>
        <v>427384</v>
      </c>
      <c r="Q7191" s="61">
        <f t="shared" si="393"/>
        <v>0</v>
      </c>
    </row>
    <row r="7192" spans="1:17" x14ac:dyDescent="0.3">
      <c r="A7192" s="43">
        <v>2023</v>
      </c>
      <c r="B7192" s="56" t="s">
        <v>23303</v>
      </c>
      <c r="C7192" s="19">
        <f t="shared" si="391"/>
        <v>56378</v>
      </c>
      <c r="D7192" s="56" t="s">
        <v>13350</v>
      </c>
      <c r="E7192" s="55">
        <v>45188</v>
      </c>
      <c r="F7192" s="18">
        <f t="shared" si="392"/>
        <v>9</v>
      </c>
      <c r="G7192" s="56" t="s">
        <v>11860</v>
      </c>
      <c r="H7192" s="56" t="s">
        <v>11719</v>
      </c>
      <c r="I7192" s="56" t="s">
        <v>13654</v>
      </c>
      <c r="J7192" s="57">
        <v>1399484</v>
      </c>
      <c r="K7192" s="58" t="s">
        <v>11726</v>
      </c>
      <c r="L7192" s="57">
        <v>111959</v>
      </c>
      <c r="M7192" s="59">
        <f t="shared" si="390"/>
        <v>1511443</v>
      </c>
      <c r="O7192" s="61"/>
      <c r="P7192" t="e">
        <f>+VLOOKUP(C7192,'Thanh toán '!M$9366:N$10360,2,0)</f>
        <v>#N/A</v>
      </c>
      <c r="Q7192" s="61" t="e">
        <f t="shared" si="393"/>
        <v>#N/A</v>
      </c>
    </row>
    <row r="7193" spans="1:17" hidden="1" x14ac:dyDescent="0.3">
      <c r="A7193" s="43">
        <v>2023</v>
      </c>
      <c r="B7193" s="56" t="s">
        <v>23304</v>
      </c>
      <c r="C7193" s="19">
        <f t="shared" si="391"/>
        <v>56379</v>
      </c>
      <c r="D7193" s="56" t="s">
        <v>13350</v>
      </c>
      <c r="E7193" s="55">
        <v>45188</v>
      </c>
      <c r="F7193" s="18">
        <f t="shared" si="392"/>
        <v>9</v>
      </c>
      <c r="G7193" s="56" t="s">
        <v>11860</v>
      </c>
      <c r="H7193" s="56" t="s">
        <v>11719</v>
      </c>
      <c r="I7193" s="56" t="s">
        <v>15292</v>
      </c>
      <c r="J7193" s="57">
        <v>872853</v>
      </c>
      <c r="K7193" s="58" t="s">
        <v>11726</v>
      </c>
      <c r="L7193" s="57">
        <v>69828</v>
      </c>
      <c r="M7193" s="59">
        <f t="shared" si="390"/>
        <v>942681</v>
      </c>
      <c r="O7193" s="61"/>
      <c r="P7193">
        <f>+VLOOKUP(C7193,'Thanh toán '!M$9366:N$10360,2,0)</f>
        <v>942681</v>
      </c>
      <c r="Q7193" s="61">
        <f t="shared" si="393"/>
        <v>0</v>
      </c>
    </row>
    <row r="7194" spans="1:17" hidden="1" x14ac:dyDescent="0.3">
      <c r="A7194" s="43">
        <v>2023</v>
      </c>
      <c r="B7194" s="56" t="s">
        <v>23305</v>
      </c>
      <c r="C7194" s="19">
        <f t="shared" si="391"/>
        <v>56381</v>
      </c>
      <c r="D7194" s="56" t="s">
        <v>13350</v>
      </c>
      <c r="E7194" s="55">
        <v>45188</v>
      </c>
      <c r="F7194" s="18">
        <f t="shared" si="392"/>
        <v>9</v>
      </c>
      <c r="G7194" s="56" t="s">
        <v>17555</v>
      </c>
      <c r="H7194" s="56" t="s">
        <v>17556</v>
      </c>
      <c r="I7194" s="56" t="s">
        <v>17555</v>
      </c>
      <c r="J7194" s="57">
        <v>1144561</v>
      </c>
      <c r="K7194" s="58" t="s">
        <v>11726</v>
      </c>
      <c r="L7194" s="57">
        <v>91565</v>
      </c>
      <c r="M7194" s="59">
        <f t="shared" si="390"/>
        <v>1236126</v>
      </c>
      <c r="O7194" s="61"/>
      <c r="P7194">
        <f>+VLOOKUP(C7194,'Thanh toán '!M$9366:N$10360,2,0)</f>
        <v>1236126</v>
      </c>
      <c r="Q7194" s="61">
        <f t="shared" si="393"/>
        <v>0</v>
      </c>
    </row>
    <row r="7195" spans="1:17" hidden="1" x14ac:dyDescent="0.3">
      <c r="A7195" s="43">
        <v>2023</v>
      </c>
      <c r="B7195" s="56" t="s">
        <v>23306</v>
      </c>
      <c r="C7195" s="19">
        <f t="shared" si="391"/>
        <v>56382</v>
      </c>
      <c r="D7195" s="56" t="s">
        <v>13350</v>
      </c>
      <c r="E7195" s="55">
        <v>45188</v>
      </c>
      <c r="F7195" s="18">
        <f t="shared" si="392"/>
        <v>9</v>
      </c>
      <c r="G7195" s="56" t="s">
        <v>12788</v>
      </c>
      <c r="H7195" s="56" t="s">
        <v>12789</v>
      </c>
      <c r="I7195" s="56" t="s">
        <v>12788</v>
      </c>
      <c r="J7195" s="57">
        <v>891715</v>
      </c>
      <c r="K7195" s="58" t="s">
        <v>11726</v>
      </c>
      <c r="L7195" s="57">
        <v>71337</v>
      </c>
      <c r="M7195" s="59">
        <f t="shared" si="390"/>
        <v>963052</v>
      </c>
      <c r="O7195" s="61"/>
      <c r="P7195">
        <f>+VLOOKUP(C7195,'Thanh toán '!M$9366:N$10360,2,0)</f>
        <v>963052</v>
      </c>
      <c r="Q7195" s="61">
        <f t="shared" si="393"/>
        <v>0</v>
      </c>
    </row>
    <row r="7196" spans="1:17" hidden="1" x14ac:dyDescent="0.3">
      <c r="A7196" s="43">
        <v>2023</v>
      </c>
      <c r="B7196" s="56" t="s">
        <v>23307</v>
      </c>
      <c r="C7196" s="19">
        <f t="shared" si="391"/>
        <v>56383</v>
      </c>
      <c r="D7196" s="56" t="s">
        <v>13350</v>
      </c>
      <c r="E7196" s="55">
        <v>45188</v>
      </c>
      <c r="F7196" s="18">
        <f t="shared" si="392"/>
        <v>9</v>
      </c>
      <c r="G7196" s="56" t="s">
        <v>12306</v>
      </c>
      <c r="H7196" s="56" t="s">
        <v>12307</v>
      </c>
      <c r="I7196" s="56" t="s">
        <v>12306</v>
      </c>
      <c r="J7196" s="57">
        <v>1783430</v>
      </c>
      <c r="K7196" s="58" t="s">
        <v>11726</v>
      </c>
      <c r="L7196" s="57">
        <v>142674</v>
      </c>
      <c r="M7196" s="59">
        <f t="shared" si="390"/>
        <v>1926104</v>
      </c>
      <c r="O7196" s="61"/>
      <c r="P7196">
        <f>+VLOOKUP(C7196,'Thanh toán '!M$9366:N$10360,2,0)</f>
        <v>1926104</v>
      </c>
      <c r="Q7196" s="61">
        <f t="shared" si="393"/>
        <v>0</v>
      </c>
    </row>
    <row r="7197" spans="1:17" hidden="1" x14ac:dyDescent="0.3">
      <c r="A7197" s="43">
        <v>2023</v>
      </c>
      <c r="B7197" s="56" t="s">
        <v>23308</v>
      </c>
      <c r="C7197" s="19">
        <f t="shared" si="391"/>
        <v>56384</v>
      </c>
      <c r="D7197" s="56" t="s">
        <v>13350</v>
      </c>
      <c r="E7197" s="55">
        <v>45188</v>
      </c>
      <c r="F7197" s="18">
        <f t="shared" si="392"/>
        <v>9</v>
      </c>
      <c r="G7197" s="56" t="s">
        <v>12426</v>
      </c>
      <c r="H7197" s="56" t="s">
        <v>12427</v>
      </c>
      <c r="I7197" s="56" t="s">
        <v>12426</v>
      </c>
      <c r="J7197" s="57">
        <v>882000</v>
      </c>
      <c r="K7197" s="58" t="s">
        <v>11726</v>
      </c>
      <c r="L7197" s="57">
        <v>70560</v>
      </c>
      <c r="M7197" s="59">
        <f t="shared" si="390"/>
        <v>952560</v>
      </c>
      <c r="O7197" s="61"/>
      <c r="P7197">
        <f>+VLOOKUP(C7197,'Thanh toán '!M$9366:N$10360,2,0)</f>
        <v>952560</v>
      </c>
      <c r="Q7197" s="61">
        <f t="shared" si="393"/>
        <v>0</v>
      </c>
    </row>
    <row r="7198" spans="1:17" hidden="1" x14ac:dyDescent="0.3">
      <c r="A7198" s="43">
        <v>2023</v>
      </c>
      <c r="B7198" s="56" t="s">
        <v>23309</v>
      </c>
      <c r="C7198" s="19">
        <f t="shared" si="391"/>
        <v>56385</v>
      </c>
      <c r="D7198" s="56" t="s">
        <v>13350</v>
      </c>
      <c r="E7198" s="55">
        <v>45188</v>
      </c>
      <c r="F7198" s="18">
        <f t="shared" si="392"/>
        <v>9</v>
      </c>
      <c r="G7198" s="56" t="s">
        <v>12549</v>
      </c>
      <c r="H7198" s="56" t="s">
        <v>12550</v>
      </c>
      <c r="I7198" s="56" t="s">
        <v>12549</v>
      </c>
      <c r="J7198" s="57">
        <v>1844890</v>
      </c>
      <c r="K7198" s="58" t="s">
        <v>11726</v>
      </c>
      <c r="L7198" s="57">
        <v>147591</v>
      </c>
      <c r="M7198" s="59">
        <f t="shared" si="390"/>
        <v>1992481</v>
      </c>
      <c r="O7198" s="61"/>
      <c r="P7198">
        <f>+VLOOKUP(C7198,'Thanh toán '!M$9366:N$10360,2,0)</f>
        <v>1992481</v>
      </c>
      <c r="Q7198" s="61">
        <f t="shared" si="393"/>
        <v>0</v>
      </c>
    </row>
    <row r="7199" spans="1:17" hidden="1" x14ac:dyDescent="0.3">
      <c r="A7199" s="43">
        <v>2023</v>
      </c>
      <c r="B7199" s="56" t="s">
        <v>23310</v>
      </c>
      <c r="C7199" s="19">
        <f t="shared" si="391"/>
        <v>56386</v>
      </c>
      <c r="D7199" s="56" t="s">
        <v>13350</v>
      </c>
      <c r="E7199" s="55">
        <v>45188</v>
      </c>
      <c r="F7199" s="18">
        <f t="shared" si="392"/>
        <v>9</v>
      </c>
      <c r="G7199" s="56" t="s">
        <v>12263</v>
      </c>
      <c r="H7199" s="56" t="s">
        <v>12264</v>
      </c>
      <c r="I7199" s="56" t="s">
        <v>12263</v>
      </c>
      <c r="J7199" s="57">
        <v>2525730</v>
      </c>
      <c r="K7199" s="58" t="s">
        <v>11726</v>
      </c>
      <c r="L7199" s="57">
        <v>202058</v>
      </c>
      <c r="M7199" s="59">
        <f t="shared" si="390"/>
        <v>2727788</v>
      </c>
      <c r="O7199" s="61"/>
      <c r="P7199">
        <f>+VLOOKUP(C7199,'Thanh toán '!M$9366:N$10360,2,0)</f>
        <v>2727788</v>
      </c>
      <c r="Q7199" s="61">
        <f t="shared" si="393"/>
        <v>0</v>
      </c>
    </row>
    <row r="7200" spans="1:17" hidden="1" x14ac:dyDescent="0.3">
      <c r="A7200" s="43">
        <v>2023</v>
      </c>
      <c r="B7200" s="56" t="s">
        <v>23311</v>
      </c>
      <c r="C7200" s="19">
        <f t="shared" si="391"/>
        <v>56387</v>
      </c>
      <c r="D7200" s="56" t="s">
        <v>13350</v>
      </c>
      <c r="E7200" s="55">
        <v>45188</v>
      </c>
      <c r="F7200" s="18">
        <f t="shared" si="392"/>
        <v>9</v>
      </c>
      <c r="G7200" s="56" t="s">
        <v>12426</v>
      </c>
      <c r="H7200" s="56" t="s">
        <v>12427</v>
      </c>
      <c r="I7200" s="56" t="s">
        <v>12426</v>
      </c>
      <c r="J7200" s="57">
        <v>5216860</v>
      </c>
      <c r="K7200" s="58" t="s">
        <v>11726</v>
      </c>
      <c r="L7200" s="57">
        <v>417349</v>
      </c>
      <c r="M7200" s="59">
        <f t="shared" si="390"/>
        <v>5634209</v>
      </c>
      <c r="O7200" s="61"/>
      <c r="P7200">
        <f>+VLOOKUP(C7200,'Thanh toán '!M$9366:N$10360,2,0)</f>
        <v>5634209</v>
      </c>
      <c r="Q7200" s="61">
        <f t="shared" si="393"/>
        <v>0</v>
      </c>
    </row>
    <row r="7201" spans="1:17" hidden="1" x14ac:dyDescent="0.3">
      <c r="A7201" s="43">
        <v>2023</v>
      </c>
      <c r="B7201" s="56" t="s">
        <v>23312</v>
      </c>
      <c r="C7201" s="19">
        <f t="shared" si="391"/>
        <v>56388</v>
      </c>
      <c r="D7201" s="56" t="s">
        <v>13350</v>
      </c>
      <c r="E7201" s="55">
        <v>45188</v>
      </c>
      <c r="F7201" s="18">
        <f t="shared" si="392"/>
        <v>9</v>
      </c>
      <c r="G7201" s="56" t="s">
        <v>12318</v>
      </c>
      <c r="H7201" s="56" t="s">
        <v>12319</v>
      </c>
      <c r="I7201" s="56" t="s">
        <v>12318</v>
      </c>
      <c r="J7201" s="57">
        <v>1665870</v>
      </c>
      <c r="K7201" s="58" t="s">
        <v>11726</v>
      </c>
      <c r="L7201" s="57">
        <v>133270</v>
      </c>
      <c r="M7201" s="59">
        <f t="shared" si="390"/>
        <v>1799140</v>
      </c>
      <c r="O7201" s="61"/>
      <c r="P7201">
        <f>+VLOOKUP(C7201,'Thanh toán '!M$9366:N$10360,2,0)</f>
        <v>1799140</v>
      </c>
      <c r="Q7201" s="61">
        <f t="shared" si="393"/>
        <v>0</v>
      </c>
    </row>
    <row r="7202" spans="1:17" hidden="1" x14ac:dyDescent="0.3">
      <c r="A7202" s="43">
        <v>2023</v>
      </c>
      <c r="B7202" s="56" t="s">
        <v>23313</v>
      </c>
      <c r="C7202" s="19">
        <f t="shared" si="391"/>
        <v>56389</v>
      </c>
      <c r="D7202" s="56" t="s">
        <v>13350</v>
      </c>
      <c r="E7202" s="55">
        <v>45188</v>
      </c>
      <c r="F7202" s="18">
        <f t="shared" si="392"/>
        <v>9</v>
      </c>
      <c r="G7202" s="56" t="s">
        <v>12788</v>
      </c>
      <c r="H7202" s="56" t="s">
        <v>12789</v>
      </c>
      <c r="I7202" s="56" t="s">
        <v>12788</v>
      </c>
      <c r="J7202" s="57">
        <v>2073065</v>
      </c>
      <c r="K7202" s="58" t="s">
        <v>11726</v>
      </c>
      <c r="L7202" s="57">
        <v>165845</v>
      </c>
      <c r="M7202" s="59">
        <f t="shared" si="390"/>
        <v>2238910</v>
      </c>
      <c r="O7202" s="61"/>
      <c r="P7202">
        <f>+VLOOKUP(C7202,'Thanh toán '!M$9366:N$10360,2,0)</f>
        <v>2238910</v>
      </c>
      <c r="Q7202" s="61">
        <f t="shared" si="393"/>
        <v>0</v>
      </c>
    </row>
    <row r="7203" spans="1:17" hidden="1" x14ac:dyDescent="0.3">
      <c r="A7203" s="43">
        <v>2023</v>
      </c>
      <c r="B7203" s="56" t="s">
        <v>23314</v>
      </c>
      <c r="C7203" s="19">
        <f t="shared" si="391"/>
        <v>56390</v>
      </c>
      <c r="D7203" s="56" t="s">
        <v>13350</v>
      </c>
      <c r="E7203" s="55">
        <v>45188</v>
      </c>
      <c r="F7203" s="18">
        <f t="shared" si="392"/>
        <v>9</v>
      </c>
      <c r="G7203" s="56" t="s">
        <v>12309</v>
      </c>
      <c r="H7203" s="56" t="s">
        <v>12310</v>
      </c>
      <c r="I7203" s="56" t="s">
        <v>12309</v>
      </c>
      <c r="J7203" s="57">
        <v>5104930</v>
      </c>
      <c r="K7203" s="58" t="s">
        <v>11726</v>
      </c>
      <c r="L7203" s="57">
        <v>408394</v>
      </c>
      <c r="M7203" s="59">
        <f t="shared" si="390"/>
        <v>5513324</v>
      </c>
      <c r="O7203" s="61"/>
      <c r="P7203">
        <f>+VLOOKUP(C7203,'Thanh toán '!M$9366:N$10360,2,0)</f>
        <v>5513324</v>
      </c>
      <c r="Q7203" s="61">
        <f t="shared" si="393"/>
        <v>0</v>
      </c>
    </row>
    <row r="7204" spans="1:17" hidden="1" x14ac:dyDescent="0.3">
      <c r="A7204" s="43">
        <v>2023</v>
      </c>
      <c r="B7204" s="56" t="s">
        <v>13078</v>
      </c>
      <c r="C7204" s="19">
        <f t="shared" si="391"/>
        <v>56391</v>
      </c>
      <c r="D7204" s="56" t="s">
        <v>13350</v>
      </c>
      <c r="E7204" s="55">
        <v>45188</v>
      </c>
      <c r="F7204" s="18">
        <f t="shared" si="392"/>
        <v>9</v>
      </c>
      <c r="G7204" s="56" t="s">
        <v>12556</v>
      </c>
      <c r="H7204" s="56" t="s">
        <v>12557</v>
      </c>
      <c r="I7204" s="56" t="s">
        <v>12556</v>
      </c>
      <c r="J7204" s="57">
        <v>2500920</v>
      </c>
      <c r="K7204" s="58" t="s">
        <v>11726</v>
      </c>
      <c r="L7204" s="57">
        <v>200074</v>
      </c>
      <c r="M7204" s="59">
        <f t="shared" si="390"/>
        <v>2700994</v>
      </c>
      <c r="O7204" s="61"/>
      <c r="P7204">
        <f>+VLOOKUP(C7204,'Thanh toán '!M$9366:N$10360,2,0)</f>
        <v>2700994</v>
      </c>
      <c r="Q7204" s="61">
        <f t="shared" si="393"/>
        <v>0</v>
      </c>
    </row>
    <row r="7205" spans="1:17" hidden="1" x14ac:dyDescent="0.3">
      <c r="A7205" s="43">
        <v>2023</v>
      </c>
      <c r="B7205" s="56" t="s">
        <v>13079</v>
      </c>
      <c r="C7205" s="19">
        <f t="shared" si="391"/>
        <v>56392</v>
      </c>
      <c r="D7205" s="56" t="s">
        <v>13350</v>
      </c>
      <c r="E7205" s="55">
        <v>45188</v>
      </c>
      <c r="F7205" s="18">
        <f t="shared" si="392"/>
        <v>9</v>
      </c>
      <c r="G7205" s="56" t="s">
        <v>12306</v>
      </c>
      <c r="H7205" s="56" t="s">
        <v>12307</v>
      </c>
      <c r="I7205" s="56" t="s">
        <v>12306</v>
      </c>
      <c r="J7205" s="57">
        <v>2292125</v>
      </c>
      <c r="K7205" s="58" t="s">
        <v>11726</v>
      </c>
      <c r="L7205" s="57">
        <v>183370</v>
      </c>
      <c r="M7205" s="59">
        <f t="shared" si="390"/>
        <v>2475495</v>
      </c>
      <c r="O7205" s="61"/>
      <c r="P7205">
        <f>+VLOOKUP(C7205,'Thanh toán '!M$9366:N$10360,2,0)</f>
        <v>2475495</v>
      </c>
      <c r="Q7205" s="61">
        <f t="shared" si="393"/>
        <v>0</v>
      </c>
    </row>
    <row r="7206" spans="1:17" hidden="1" x14ac:dyDescent="0.3">
      <c r="A7206" s="43">
        <v>2023</v>
      </c>
      <c r="B7206" s="56" t="s">
        <v>13080</v>
      </c>
      <c r="C7206" s="19">
        <f t="shared" si="391"/>
        <v>56393</v>
      </c>
      <c r="D7206" s="56" t="s">
        <v>13350</v>
      </c>
      <c r="E7206" s="55">
        <v>45188</v>
      </c>
      <c r="F7206" s="18">
        <f t="shared" si="392"/>
        <v>9</v>
      </c>
      <c r="G7206" s="56" t="s">
        <v>12650</v>
      </c>
      <c r="H7206" s="56" t="s">
        <v>12651</v>
      </c>
      <c r="I7206" s="56" t="s">
        <v>12650</v>
      </c>
      <c r="J7206" s="57">
        <v>2320975</v>
      </c>
      <c r="K7206" s="58" t="s">
        <v>11726</v>
      </c>
      <c r="L7206" s="57">
        <v>185678</v>
      </c>
      <c r="M7206" s="59">
        <f t="shared" si="390"/>
        <v>2506653</v>
      </c>
      <c r="O7206" s="61"/>
      <c r="P7206">
        <f>+VLOOKUP(C7206,'Thanh toán '!M$9366:N$10360,2,0)</f>
        <v>2506653</v>
      </c>
      <c r="Q7206" s="61">
        <f t="shared" si="393"/>
        <v>0</v>
      </c>
    </row>
    <row r="7207" spans="1:17" hidden="1" x14ac:dyDescent="0.3">
      <c r="A7207" s="43">
        <v>2023</v>
      </c>
      <c r="B7207" s="56" t="s">
        <v>13081</v>
      </c>
      <c r="C7207" s="19">
        <f t="shared" si="391"/>
        <v>56394</v>
      </c>
      <c r="D7207" s="56" t="s">
        <v>13350</v>
      </c>
      <c r="E7207" s="55">
        <v>45188</v>
      </c>
      <c r="F7207" s="18">
        <f t="shared" si="392"/>
        <v>9</v>
      </c>
      <c r="G7207" s="56" t="s">
        <v>12565</v>
      </c>
      <c r="H7207" s="56" t="s">
        <v>12566</v>
      </c>
      <c r="I7207" s="56" t="s">
        <v>12565</v>
      </c>
      <c r="J7207" s="57">
        <v>1716240</v>
      </c>
      <c r="K7207" s="58" t="s">
        <v>11726</v>
      </c>
      <c r="L7207" s="57">
        <v>137299</v>
      </c>
      <c r="M7207" s="59">
        <f t="shared" si="390"/>
        <v>1853539</v>
      </c>
      <c r="O7207" s="61"/>
      <c r="P7207">
        <f>+VLOOKUP(C7207,'Thanh toán '!M$9366:N$10360,2,0)</f>
        <v>1853539</v>
      </c>
      <c r="Q7207" s="61">
        <f t="shared" si="393"/>
        <v>0</v>
      </c>
    </row>
    <row r="7208" spans="1:17" hidden="1" x14ac:dyDescent="0.3">
      <c r="A7208" s="43">
        <v>2023</v>
      </c>
      <c r="B7208" s="56" t="s">
        <v>13082</v>
      </c>
      <c r="C7208" s="19">
        <f t="shared" si="391"/>
        <v>56395</v>
      </c>
      <c r="D7208" s="56" t="s">
        <v>13350</v>
      </c>
      <c r="E7208" s="55">
        <v>45188</v>
      </c>
      <c r="F7208" s="18">
        <f t="shared" si="392"/>
        <v>9</v>
      </c>
      <c r="G7208" s="56" t="s">
        <v>12293</v>
      </c>
      <c r="H7208" s="56" t="s">
        <v>12294</v>
      </c>
      <c r="I7208" s="56" t="s">
        <v>12293</v>
      </c>
      <c r="J7208" s="57">
        <v>25092426</v>
      </c>
      <c r="K7208" s="58" t="s">
        <v>11726</v>
      </c>
      <c r="L7208" s="57">
        <v>2007394</v>
      </c>
      <c r="M7208" s="59">
        <f t="shared" si="390"/>
        <v>27099820</v>
      </c>
      <c r="O7208" s="61"/>
      <c r="P7208">
        <f>+VLOOKUP(C7208,'Thanh toán '!M$9366:N$10360,2,0)</f>
        <v>27099820</v>
      </c>
      <c r="Q7208" s="61">
        <f t="shared" si="393"/>
        <v>0</v>
      </c>
    </row>
    <row r="7209" spans="1:17" hidden="1" x14ac:dyDescent="0.3">
      <c r="A7209" s="43">
        <v>2023</v>
      </c>
      <c r="B7209" s="56" t="s">
        <v>23315</v>
      </c>
      <c r="C7209" s="19">
        <f t="shared" si="391"/>
        <v>56411</v>
      </c>
      <c r="D7209" s="56" t="s">
        <v>13350</v>
      </c>
      <c r="E7209" s="55">
        <v>45189</v>
      </c>
      <c r="F7209" s="18">
        <f t="shared" si="392"/>
        <v>9</v>
      </c>
      <c r="G7209" s="56" t="s">
        <v>11799</v>
      </c>
      <c r="H7209" s="56" t="s">
        <v>11725</v>
      </c>
      <c r="I7209" s="56" t="s">
        <v>14105</v>
      </c>
      <c r="J7209" s="57">
        <v>1135238</v>
      </c>
      <c r="K7209" s="58" t="s">
        <v>11726</v>
      </c>
      <c r="L7209" s="57">
        <v>90819</v>
      </c>
      <c r="M7209" s="59">
        <f t="shared" si="390"/>
        <v>1226057</v>
      </c>
      <c r="O7209" s="61"/>
      <c r="P7209">
        <f>+VLOOKUP(C7209,'Thanh toán '!M$9366:N$10360,2,0)</f>
        <v>1226057</v>
      </c>
      <c r="Q7209" s="61">
        <f t="shared" si="393"/>
        <v>0</v>
      </c>
    </row>
    <row r="7210" spans="1:17" hidden="1" x14ac:dyDescent="0.3">
      <c r="A7210" s="43">
        <v>2023</v>
      </c>
      <c r="B7210" s="56" t="s">
        <v>23316</v>
      </c>
      <c r="C7210" s="19">
        <f t="shared" si="391"/>
        <v>56412</v>
      </c>
      <c r="D7210" s="56" t="s">
        <v>13350</v>
      </c>
      <c r="E7210" s="55">
        <v>45189</v>
      </c>
      <c r="F7210" s="18">
        <f t="shared" si="392"/>
        <v>9</v>
      </c>
      <c r="G7210" s="56" t="s">
        <v>11799</v>
      </c>
      <c r="H7210" s="56" t="s">
        <v>11725</v>
      </c>
      <c r="I7210" s="56" t="s">
        <v>14102</v>
      </c>
      <c r="J7210" s="57">
        <v>1496811</v>
      </c>
      <c r="K7210" s="58" t="s">
        <v>11726</v>
      </c>
      <c r="L7210" s="57">
        <v>119745</v>
      </c>
      <c r="M7210" s="59">
        <f t="shared" si="390"/>
        <v>1616556</v>
      </c>
      <c r="O7210" s="61"/>
      <c r="P7210">
        <f>+VLOOKUP(C7210,'Thanh toán '!M$9366:N$10360,2,0)</f>
        <v>1616556</v>
      </c>
      <c r="Q7210" s="61">
        <f t="shared" si="393"/>
        <v>0</v>
      </c>
    </row>
    <row r="7211" spans="1:17" hidden="1" x14ac:dyDescent="0.3">
      <c r="A7211" s="43">
        <v>2023</v>
      </c>
      <c r="B7211" s="56" t="s">
        <v>23317</v>
      </c>
      <c r="C7211" s="19">
        <f t="shared" si="391"/>
        <v>56413</v>
      </c>
      <c r="D7211" s="56" t="s">
        <v>13350</v>
      </c>
      <c r="E7211" s="55">
        <v>45189</v>
      </c>
      <c r="F7211" s="18">
        <f t="shared" si="392"/>
        <v>9</v>
      </c>
      <c r="G7211" s="56" t="s">
        <v>11799</v>
      </c>
      <c r="H7211" s="56" t="s">
        <v>11725</v>
      </c>
      <c r="I7211" s="56" t="s">
        <v>14399</v>
      </c>
      <c r="J7211" s="57">
        <v>924268</v>
      </c>
      <c r="K7211" s="58" t="s">
        <v>11726</v>
      </c>
      <c r="L7211" s="57">
        <v>73941</v>
      </c>
      <c r="M7211" s="59">
        <f t="shared" si="390"/>
        <v>998209</v>
      </c>
      <c r="O7211" s="61"/>
      <c r="P7211">
        <f>+VLOOKUP(C7211,'Thanh toán '!M$9366:N$10360,2,0)</f>
        <v>998209</v>
      </c>
      <c r="Q7211" s="61">
        <f t="shared" si="393"/>
        <v>0</v>
      </c>
    </row>
    <row r="7212" spans="1:17" hidden="1" x14ac:dyDescent="0.3">
      <c r="A7212" s="43">
        <v>2023</v>
      </c>
      <c r="B7212" s="56" t="s">
        <v>23318</v>
      </c>
      <c r="C7212" s="19">
        <f t="shared" si="391"/>
        <v>56414</v>
      </c>
      <c r="D7212" s="56" t="s">
        <v>13350</v>
      </c>
      <c r="E7212" s="55">
        <v>45189</v>
      </c>
      <c r="F7212" s="18">
        <f t="shared" si="392"/>
        <v>9</v>
      </c>
      <c r="G7212" s="56" t="s">
        <v>11799</v>
      </c>
      <c r="H7212" s="56" t="s">
        <v>11725</v>
      </c>
      <c r="I7212" s="56" t="s">
        <v>13469</v>
      </c>
      <c r="J7212" s="57">
        <v>910665</v>
      </c>
      <c r="K7212" s="58" t="s">
        <v>11726</v>
      </c>
      <c r="L7212" s="57">
        <v>72853</v>
      </c>
      <c r="M7212" s="59">
        <f t="shared" si="390"/>
        <v>983518</v>
      </c>
      <c r="O7212" s="61"/>
      <c r="P7212">
        <f>+VLOOKUP(C7212,'Thanh toán '!M$9366:N$10360,2,0)</f>
        <v>983518</v>
      </c>
      <c r="Q7212" s="61">
        <f t="shared" si="393"/>
        <v>0</v>
      </c>
    </row>
    <row r="7213" spans="1:17" hidden="1" x14ac:dyDescent="0.3">
      <c r="A7213" s="43">
        <v>2023</v>
      </c>
      <c r="B7213" s="56" t="s">
        <v>23319</v>
      </c>
      <c r="C7213" s="19">
        <f t="shared" si="391"/>
        <v>56416</v>
      </c>
      <c r="D7213" s="56" t="s">
        <v>13350</v>
      </c>
      <c r="E7213" s="55">
        <v>45189</v>
      </c>
      <c r="F7213" s="18">
        <f t="shared" si="392"/>
        <v>9</v>
      </c>
      <c r="G7213" s="56" t="s">
        <v>12333</v>
      </c>
      <c r="H7213" s="56" t="s">
        <v>12334</v>
      </c>
      <c r="I7213" s="56" t="s">
        <v>12333</v>
      </c>
      <c r="J7213" s="57">
        <v>734310</v>
      </c>
      <c r="K7213" s="58" t="s">
        <v>11726</v>
      </c>
      <c r="L7213" s="57">
        <v>58745</v>
      </c>
      <c r="M7213" s="59">
        <f t="shared" si="390"/>
        <v>793055</v>
      </c>
      <c r="O7213" s="61"/>
      <c r="P7213">
        <f>+VLOOKUP(C7213,'Thanh toán '!M$9366:N$10360,2,0)</f>
        <v>793055</v>
      </c>
      <c r="Q7213" s="61">
        <f t="shared" si="393"/>
        <v>0</v>
      </c>
    </row>
    <row r="7214" spans="1:17" hidden="1" x14ac:dyDescent="0.3">
      <c r="A7214" s="43">
        <v>2023</v>
      </c>
      <c r="B7214" s="56" t="s">
        <v>23320</v>
      </c>
      <c r="C7214" s="19">
        <f t="shared" si="391"/>
        <v>56417</v>
      </c>
      <c r="D7214" s="56" t="s">
        <v>13350</v>
      </c>
      <c r="E7214" s="55">
        <v>45189</v>
      </c>
      <c r="F7214" s="18">
        <f t="shared" si="392"/>
        <v>9</v>
      </c>
      <c r="G7214" s="56" t="s">
        <v>11799</v>
      </c>
      <c r="H7214" s="56" t="s">
        <v>11725</v>
      </c>
      <c r="I7214" s="56" t="s">
        <v>13550</v>
      </c>
      <c r="J7214" s="57">
        <v>589271</v>
      </c>
      <c r="K7214" s="58" t="s">
        <v>11726</v>
      </c>
      <c r="L7214" s="57">
        <v>47142</v>
      </c>
      <c r="M7214" s="59">
        <f t="shared" si="390"/>
        <v>636413</v>
      </c>
      <c r="O7214" s="61"/>
      <c r="P7214">
        <f>+VLOOKUP(C7214,'Thanh toán '!M$9366:N$10360,2,0)</f>
        <v>636413</v>
      </c>
      <c r="Q7214" s="61">
        <f t="shared" si="393"/>
        <v>0</v>
      </c>
    </row>
    <row r="7215" spans="1:17" hidden="1" x14ac:dyDescent="0.3">
      <c r="A7215" s="43">
        <v>2023</v>
      </c>
      <c r="B7215" s="56" t="s">
        <v>23321</v>
      </c>
      <c r="C7215" s="19">
        <f t="shared" si="391"/>
        <v>56418</v>
      </c>
      <c r="D7215" s="56" t="s">
        <v>13350</v>
      </c>
      <c r="E7215" s="55">
        <v>45189</v>
      </c>
      <c r="F7215" s="18">
        <f t="shared" si="392"/>
        <v>9</v>
      </c>
      <c r="G7215" s="56" t="s">
        <v>11799</v>
      </c>
      <c r="H7215" s="56" t="s">
        <v>11725</v>
      </c>
      <c r="I7215" s="56" t="s">
        <v>14014</v>
      </c>
      <c r="J7215" s="57">
        <v>872451</v>
      </c>
      <c r="K7215" s="58" t="s">
        <v>11726</v>
      </c>
      <c r="L7215" s="57">
        <v>69796</v>
      </c>
      <c r="M7215" s="59">
        <f t="shared" si="390"/>
        <v>942247</v>
      </c>
      <c r="O7215" s="61"/>
      <c r="P7215">
        <f>+VLOOKUP(C7215,'Thanh toán '!M$9366:N$10360,2,0)</f>
        <v>942247</v>
      </c>
      <c r="Q7215" s="61">
        <f t="shared" si="393"/>
        <v>0</v>
      </c>
    </row>
    <row r="7216" spans="1:17" hidden="1" x14ac:dyDescent="0.3">
      <c r="A7216" s="43">
        <v>2023</v>
      </c>
      <c r="B7216" s="56" t="s">
        <v>23322</v>
      </c>
      <c r="C7216" s="19">
        <f t="shared" si="391"/>
        <v>56419</v>
      </c>
      <c r="D7216" s="56" t="s">
        <v>13350</v>
      </c>
      <c r="E7216" s="55">
        <v>45189</v>
      </c>
      <c r="F7216" s="18">
        <f t="shared" si="392"/>
        <v>9</v>
      </c>
      <c r="G7216" s="56" t="s">
        <v>12336</v>
      </c>
      <c r="H7216" s="56" t="s">
        <v>12337</v>
      </c>
      <c r="I7216" s="56" t="s">
        <v>12336</v>
      </c>
      <c r="J7216" s="57">
        <v>1900160</v>
      </c>
      <c r="K7216" s="58" t="s">
        <v>11726</v>
      </c>
      <c r="L7216" s="57">
        <v>152013</v>
      </c>
      <c r="M7216" s="59">
        <f t="shared" si="390"/>
        <v>2052173</v>
      </c>
      <c r="O7216" s="61"/>
      <c r="P7216">
        <f>+VLOOKUP(C7216,'Thanh toán '!M$9366:N$10360,2,0)</f>
        <v>2052173</v>
      </c>
      <c r="Q7216" s="61">
        <f t="shared" si="393"/>
        <v>0</v>
      </c>
    </row>
    <row r="7217" spans="1:17" hidden="1" x14ac:dyDescent="0.3">
      <c r="A7217" s="43">
        <v>2023</v>
      </c>
      <c r="B7217" s="56" t="s">
        <v>23323</v>
      </c>
      <c r="C7217" s="19">
        <f t="shared" si="391"/>
        <v>56422</v>
      </c>
      <c r="D7217" s="56" t="s">
        <v>13350</v>
      </c>
      <c r="E7217" s="55">
        <v>45189</v>
      </c>
      <c r="F7217" s="18">
        <f t="shared" si="392"/>
        <v>9</v>
      </c>
      <c r="G7217" s="56" t="s">
        <v>11768</v>
      </c>
      <c r="H7217" s="56" t="s">
        <v>11769</v>
      </c>
      <c r="I7217" s="56" t="s">
        <v>11768</v>
      </c>
      <c r="J7217" s="57">
        <v>2435200</v>
      </c>
      <c r="K7217" s="58" t="s">
        <v>11726</v>
      </c>
      <c r="L7217" s="57">
        <v>194816</v>
      </c>
      <c r="M7217" s="59">
        <f t="shared" si="390"/>
        <v>2630016</v>
      </c>
      <c r="O7217" s="61"/>
      <c r="P7217">
        <f>+VLOOKUP(C7217,'Thanh toán '!M$9366:N$10360,2,0)</f>
        <v>2630016</v>
      </c>
      <c r="Q7217" s="61">
        <f t="shared" si="393"/>
        <v>0</v>
      </c>
    </row>
    <row r="7218" spans="1:17" hidden="1" x14ac:dyDescent="0.3">
      <c r="A7218" s="43">
        <v>2023</v>
      </c>
      <c r="B7218" s="56" t="s">
        <v>23324</v>
      </c>
      <c r="C7218" s="19">
        <f t="shared" si="391"/>
        <v>56425</v>
      </c>
      <c r="D7218" s="56" t="s">
        <v>13350</v>
      </c>
      <c r="E7218" s="55">
        <v>45189</v>
      </c>
      <c r="F7218" s="18">
        <f t="shared" si="392"/>
        <v>9</v>
      </c>
      <c r="G7218" s="56" t="s">
        <v>12378</v>
      </c>
      <c r="H7218" s="56" t="s">
        <v>12379</v>
      </c>
      <c r="I7218" s="56" t="s">
        <v>12378</v>
      </c>
      <c r="J7218" s="57">
        <v>2194300</v>
      </c>
      <c r="K7218" s="58" t="s">
        <v>11726</v>
      </c>
      <c r="L7218" s="57">
        <v>175544</v>
      </c>
      <c r="M7218" s="59">
        <f t="shared" si="390"/>
        <v>2369844</v>
      </c>
      <c r="O7218" s="61"/>
      <c r="P7218">
        <f>+VLOOKUP(C7218,'Thanh toán '!M$9366:N$10360,2,0)</f>
        <v>2369844</v>
      </c>
      <c r="Q7218" s="61">
        <f t="shared" si="393"/>
        <v>0</v>
      </c>
    </row>
    <row r="7219" spans="1:17" hidden="1" x14ac:dyDescent="0.3">
      <c r="A7219" s="43">
        <v>2023</v>
      </c>
      <c r="B7219" s="56" t="s">
        <v>13083</v>
      </c>
      <c r="C7219" s="19">
        <f t="shared" si="391"/>
        <v>56427</v>
      </c>
      <c r="D7219" s="56" t="s">
        <v>13350</v>
      </c>
      <c r="E7219" s="55">
        <v>45189</v>
      </c>
      <c r="F7219" s="18">
        <f t="shared" si="392"/>
        <v>9</v>
      </c>
      <c r="G7219" s="56" t="s">
        <v>11799</v>
      </c>
      <c r="H7219" s="56" t="s">
        <v>11725</v>
      </c>
      <c r="I7219" s="56" t="s">
        <v>14249</v>
      </c>
      <c r="J7219" s="57">
        <v>333174</v>
      </c>
      <c r="K7219" s="58" t="s">
        <v>11726</v>
      </c>
      <c r="L7219" s="57">
        <v>26654</v>
      </c>
      <c r="M7219" s="59">
        <f t="shared" si="390"/>
        <v>359828</v>
      </c>
      <c r="O7219" s="61"/>
      <c r="P7219">
        <f>+VLOOKUP(C7219,'Thanh toán '!M$9366:N$10360,2,0)</f>
        <v>359828</v>
      </c>
      <c r="Q7219" s="61">
        <f t="shared" si="393"/>
        <v>0</v>
      </c>
    </row>
    <row r="7220" spans="1:17" hidden="1" x14ac:dyDescent="0.3">
      <c r="A7220" s="43">
        <v>2023</v>
      </c>
      <c r="B7220" s="56" t="s">
        <v>13084</v>
      </c>
      <c r="C7220" s="19">
        <f t="shared" si="391"/>
        <v>56428</v>
      </c>
      <c r="D7220" s="56" t="s">
        <v>13350</v>
      </c>
      <c r="E7220" s="55">
        <v>45189</v>
      </c>
      <c r="F7220" s="18">
        <f t="shared" si="392"/>
        <v>9</v>
      </c>
      <c r="G7220" s="56" t="s">
        <v>12518</v>
      </c>
      <c r="H7220" s="56" t="s">
        <v>12519</v>
      </c>
      <c r="I7220" s="56" t="s">
        <v>12518</v>
      </c>
      <c r="J7220" s="57">
        <v>1244320</v>
      </c>
      <c r="K7220" s="58" t="s">
        <v>11726</v>
      </c>
      <c r="L7220" s="57">
        <v>99546</v>
      </c>
      <c r="M7220" s="59">
        <f t="shared" ref="M7220:M7283" si="394">+L7220+J7220</f>
        <v>1343866</v>
      </c>
      <c r="O7220" s="61"/>
      <c r="P7220">
        <f>+VLOOKUP(C7220,'Thanh toán '!M$9366:N$10360,2,0)</f>
        <v>1343866</v>
      </c>
      <c r="Q7220" s="61">
        <f t="shared" si="393"/>
        <v>0</v>
      </c>
    </row>
    <row r="7221" spans="1:17" hidden="1" x14ac:dyDescent="0.3">
      <c r="A7221" s="43">
        <v>2023</v>
      </c>
      <c r="B7221" s="56" t="s">
        <v>23325</v>
      </c>
      <c r="C7221" s="19">
        <f t="shared" si="391"/>
        <v>56430</v>
      </c>
      <c r="D7221" s="56" t="s">
        <v>13350</v>
      </c>
      <c r="E7221" s="55">
        <v>45189</v>
      </c>
      <c r="F7221" s="18">
        <f t="shared" si="392"/>
        <v>9</v>
      </c>
      <c r="G7221" s="56" t="s">
        <v>11799</v>
      </c>
      <c r="H7221" s="56" t="s">
        <v>11725</v>
      </c>
      <c r="I7221" s="56" t="s">
        <v>13893</v>
      </c>
      <c r="J7221" s="57">
        <v>242264</v>
      </c>
      <c r="K7221" s="58" t="s">
        <v>11726</v>
      </c>
      <c r="L7221" s="57">
        <v>19381</v>
      </c>
      <c r="M7221" s="59">
        <f t="shared" si="394"/>
        <v>261645</v>
      </c>
      <c r="O7221" s="61"/>
      <c r="P7221">
        <f>+VLOOKUP(C7221,'Thanh toán '!M$9366:N$10360,2,0)</f>
        <v>261645</v>
      </c>
      <c r="Q7221" s="61">
        <f t="shared" si="393"/>
        <v>0</v>
      </c>
    </row>
    <row r="7222" spans="1:17" hidden="1" x14ac:dyDescent="0.3">
      <c r="A7222" s="43">
        <v>2023</v>
      </c>
      <c r="B7222" s="56" t="s">
        <v>23326</v>
      </c>
      <c r="C7222" s="19">
        <f t="shared" si="391"/>
        <v>56431</v>
      </c>
      <c r="D7222" s="56" t="s">
        <v>13350</v>
      </c>
      <c r="E7222" s="55">
        <v>45189</v>
      </c>
      <c r="F7222" s="18">
        <f t="shared" si="392"/>
        <v>9</v>
      </c>
      <c r="G7222" s="56" t="s">
        <v>12354</v>
      </c>
      <c r="H7222" s="56" t="s">
        <v>12355</v>
      </c>
      <c r="I7222" s="56" t="s">
        <v>12354</v>
      </c>
      <c r="J7222" s="57">
        <v>3555305</v>
      </c>
      <c r="K7222" s="58" t="s">
        <v>11726</v>
      </c>
      <c r="L7222" s="57">
        <v>284424</v>
      </c>
      <c r="M7222" s="59">
        <f t="shared" si="394"/>
        <v>3839729</v>
      </c>
      <c r="O7222" s="61"/>
      <c r="P7222">
        <f>+VLOOKUP(C7222,'Thanh toán '!M$9366:N$10360,2,0)</f>
        <v>3839729</v>
      </c>
      <c r="Q7222" s="61">
        <f t="shared" si="393"/>
        <v>0</v>
      </c>
    </row>
    <row r="7223" spans="1:17" hidden="1" x14ac:dyDescent="0.3">
      <c r="A7223" s="43">
        <v>2023</v>
      </c>
      <c r="B7223" s="56" t="s">
        <v>23327</v>
      </c>
      <c r="C7223" s="19">
        <f t="shared" si="391"/>
        <v>56432</v>
      </c>
      <c r="D7223" s="56" t="s">
        <v>13350</v>
      </c>
      <c r="E7223" s="55">
        <v>45189</v>
      </c>
      <c r="F7223" s="18">
        <f t="shared" si="392"/>
        <v>9</v>
      </c>
      <c r="G7223" s="56" t="s">
        <v>11799</v>
      </c>
      <c r="H7223" s="56" t="s">
        <v>11725</v>
      </c>
      <c r="I7223" s="56" t="s">
        <v>13430</v>
      </c>
      <c r="J7223" s="57">
        <v>1177450</v>
      </c>
      <c r="K7223" s="58" t="s">
        <v>11726</v>
      </c>
      <c r="L7223" s="57">
        <v>94196</v>
      </c>
      <c r="M7223" s="59">
        <f t="shared" si="394"/>
        <v>1271646</v>
      </c>
      <c r="O7223" s="61"/>
      <c r="P7223">
        <f>+VLOOKUP(C7223,'Thanh toán '!M$9366:N$10360,2,0)</f>
        <v>1271646</v>
      </c>
      <c r="Q7223" s="61">
        <f t="shared" si="393"/>
        <v>0</v>
      </c>
    </row>
    <row r="7224" spans="1:17" hidden="1" x14ac:dyDescent="0.3">
      <c r="A7224" s="43">
        <v>2023</v>
      </c>
      <c r="B7224" s="56" t="s">
        <v>23328</v>
      </c>
      <c r="C7224" s="19">
        <f t="shared" si="391"/>
        <v>56433</v>
      </c>
      <c r="D7224" s="56" t="s">
        <v>13350</v>
      </c>
      <c r="E7224" s="55">
        <v>45189</v>
      </c>
      <c r="F7224" s="18">
        <f t="shared" si="392"/>
        <v>9</v>
      </c>
      <c r="G7224" s="56" t="s">
        <v>11799</v>
      </c>
      <c r="H7224" s="56" t="s">
        <v>11725</v>
      </c>
      <c r="I7224" s="56" t="s">
        <v>13432</v>
      </c>
      <c r="J7224" s="57">
        <v>370839</v>
      </c>
      <c r="K7224" s="58" t="s">
        <v>11726</v>
      </c>
      <c r="L7224" s="57">
        <v>29667</v>
      </c>
      <c r="M7224" s="59">
        <f t="shared" si="394"/>
        <v>400506</v>
      </c>
      <c r="O7224" s="61"/>
      <c r="P7224">
        <f>+VLOOKUP(C7224,'Thanh toán '!M$9366:N$10360,2,0)</f>
        <v>400506</v>
      </c>
      <c r="Q7224" s="61">
        <f t="shared" si="393"/>
        <v>0</v>
      </c>
    </row>
    <row r="7225" spans="1:17" x14ac:dyDescent="0.3">
      <c r="A7225" s="43">
        <v>2023</v>
      </c>
      <c r="B7225" s="56" t="s">
        <v>23329</v>
      </c>
      <c r="C7225" s="19">
        <f t="shared" si="391"/>
        <v>56435</v>
      </c>
      <c r="D7225" s="56" t="s">
        <v>13350</v>
      </c>
      <c r="E7225" s="55">
        <v>45189</v>
      </c>
      <c r="F7225" s="18">
        <f t="shared" si="392"/>
        <v>9</v>
      </c>
      <c r="G7225" s="56" t="s">
        <v>11799</v>
      </c>
      <c r="H7225" s="56" t="s">
        <v>11725</v>
      </c>
      <c r="I7225" s="56" t="s">
        <v>14626</v>
      </c>
      <c r="J7225" s="57">
        <v>1931588</v>
      </c>
      <c r="K7225" s="58" t="s">
        <v>11726</v>
      </c>
      <c r="L7225" s="57">
        <v>154527</v>
      </c>
      <c r="M7225" s="59">
        <f t="shared" si="394"/>
        <v>2086115</v>
      </c>
      <c r="O7225" s="61"/>
      <c r="P7225" t="e">
        <f>+VLOOKUP(C7225,'Thanh toán '!M$9366:N$10360,2,0)</f>
        <v>#N/A</v>
      </c>
      <c r="Q7225" s="61" t="e">
        <f t="shared" si="393"/>
        <v>#N/A</v>
      </c>
    </row>
    <row r="7226" spans="1:17" hidden="1" x14ac:dyDescent="0.3">
      <c r="A7226" s="43">
        <v>2023</v>
      </c>
      <c r="B7226" s="56" t="s">
        <v>23330</v>
      </c>
      <c r="C7226" s="19">
        <f t="shared" si="391"/>
        <v>56436</v>
      </c>
      <c r="D7226" s="56" t="s">
        <v>13350</v>
      </c>
      <c r="E7226" s="55">
        <v>45189</v>
      </c>
      <c r="F7226" s="18">
        <f t="shared" si="392"/>
        <v>9</v>
      </c>
      <c r="G7226" s="56" t="s">
        <v>11799</v>
      </c>
      <c r="H7226" s="56" t="s">
        <v>11725</v>
      </c>
      <c r="I7226" s="56" t="s">
        <v>15214</v>
      </c>
      <c r="J7226" s="57">
        <v>759742</v>
      </c>
      <c r="K7226" s="58" t="s">
        <v>11726</v>
      </c>
      <c r="L7226" s="57">
        <v>60779</v>
      </c>
      <c r="M7226" s="59">
        <f t="shared" si="394"/>
        <v>820521</v>
      </c>
      <c r="O7226" s="61"/>
      <c r="P7226">
        <f>+VLOOKUP(C7226,'Thanh toán '!M$9366:N$10360,2,0)</f>
        <v>820521</v>
      </c>
      <c r="Q7226" s="61">
        <f t="shared" si="393"/>
        <v>0</v>
      </c>
    </row>
    <row r="7227" spans="1:17" hidden="1" x14ac:dyDescent="0.3">
      <c r="A7227" s="43">
        <v>2023</v>
      </c>
      <c r="B7227" s="56" t="s">
        <v>13087</v>
      </c>
      <c r="C7227" s="19">
        <f t="shared" si="391"/>
        <v>56439</v>
      </c>
      <c r="D7227" s="56" t="s">
        <v>13350</v>
      </c>
      <c r="E7227" s="55">
        <v>45189</v>
      </c>
      <c r="F7227" s="18">
        <f t="shared" si="392"/>
        <v>9</v>
      </c>
      <c r="G7227" s="56" t="s">
        <v>11799</v>
      </c>
      <c r="H7227" s="56" t="s">
        <v>11725</v>
      </c>
      <c r="I7227" s="56" t="s">
        <v>13679</v>
      </c>
      <c r="J7227" s="57">
        <v>700329</v>
      </c>
      <c r="K7227" s="58" t="s">
        <v>11726</v>
      </c>
      <c r="L7227" s="57">
        <v>56026</v>
      </c>
      <c r="M7227" s="59">
        <f t="shared" si="394"/>
        <v>756355</v>
      </c>
      <c r="O7227" s="61"/>
      <c r="P7227">
        <f>+VLOOKUP(C7227,'Thanh toán '!M$9366:N$10360,2,0)</f>
        <v>756355</v>
      </c>
      <c r="Q7227" s="61">
        <f t="shared" si="393"/>
        <v>0</v>
      </c>
    </row>
    <row r="7228" spans="1:17" hidden="1" x14ac:dyDescent="0.3">
      <c r="A7228" s="43">
        <v>2023</v>
      </c>
      <c r="B7228" s="56" t="s">
        <v>23331</v>
      </c>
      <c r="C7228" s="19">
        <f t="shared" si="391"/>
        <v>56440</v>
      </c>
      <c r="D7228" s="56" t="s">
        <v>13350</v>
      </c>
      <c r="E7228" s="55">
        <v>45189</v>
      </c>
      <c r="F7228" s="18">
        <f t="shared" si="392"/>
        <v>9</v>
      </c>
      <c r="G7228" s="56" t="s">
        <v>11799</v>
      </c>
      <c r="H7228" s="56" t="s">
        <v>11725</v>
      </c>
      <c r="I7228" s="56" t="s">
        <v>13682</v>
      </c>
      <c r="J7228" s="57">
        <v>1281290</v>
      </c>
      <c r="K7228" s="58" t="s">
        <v>11726</v>
      </c>
      <c r="L7228" s="57">
        <v>102503</v>
      </c>
      <c r="M7228" s="59">
        <f t="shared" si="394"/>
        <v>1383793</v>
      </c>
      <c r="O7228" s="61"/>
      <c r="P7228">
        <f>+VLOOKUP(C7228,'Thanh toán '!M$9366:N$10360,2,0)</f>
        <v>1383793</v>
      </c>
      <c r="Q7228" s="61">
        <f t="shared" si="393"/>
        <v>0</v>
      </c>
    </row>
    <row r="7229" spans="1:17" hidden="1" x14ac:dyDescent="0.3">
      <c r="A7229" s="43">
        <v>2023</v>
      </c>
      <c r="B7229" s="56" t="s">
        <v>23332</v>
      </c>
      <c r="C7229" s="19">
        <f t="shared" si="391"/>
        <v>56441</v>
      </c>
      <c r="D7229" s="56" t="s">
        <v>13350</v>
      </c>
      <c r="E7229" s="55">
        <v>45189</v>
      </c>
      <c r="F7229" s="18">
        <f t="shared" si="392"/>
        <v>9</v>
      </c>
      <c r="G7229" s="56" t="s">
        <v>11799</v>
      </c>
      <c r="H7229" s="56" t="s">
        <v>11725</v>
      </c>
      <c r="I7229" s="56" t="s">
        <v>23657</v>
      </c>
      <c r="J7229" s="57">
        <v>2180204</v>
      </c>
      <c r="K7229" s="58" t="s">
        <v>11726</v>
      </c>
      <c r="L7229" s="57">
        <v>174416</v>
      </c>
      <c r="M7229" s="59">
        <f t="shared" si="394"/>
        <v>2354620</v>
      </c>
      <c r="O7229" s="61"/>
      <c r="P7229">
        <f>+VLOOKUP(C7229,'Thanh toán '!M$9366:N$10360,2,0)</f>
        <v>2354620</v>
      </c>
      <c r="Q7229" s="61">
        <f t="shared" si="393"/>
        <v>0</v>
      </c>
    </row>
    <row r="7230" spans="1:17" hidden="1" x14ac:dyDescent="0.3">
      <c r="A7230" s="43">
        <v>2023</v>
      </c>
      <c r="B7230" s="56" t="s">
        <v>23333</v>
      </c>
      <c r="C7230" s="19">
        <f t="shared" si="391"/>
        <v>56443</v>
      </c>
      <c r="D7230" s="56" t="s">
        <v>13350</v>
      </c>
      <c r="E7230" s="55">
        <v>45189</v>
      </c>
      <c r="F7230" s="18">
        <f t="shared" si="392"/>
        <v>9</v>
      </c>
      <c r="G7230" s="56" t="s">
        <v>11799</v>
      </c>
      <c r="H7230" s="56" t="s">
        <v>11725</v>
      </c>
      <c r="I7230" s="56" t="s">
        <v>13585</v>
      </c>
      <c r="J7230" s="57">
        <v>299046</v>
      </c>
      <c r="K7230" s="58" t="s">
        <v>11726</v>
      </c>
      <c r="L7230" s="57">
        <v>23924</v>
      </c>
      <c r="M7230" s="59">
        <f t="shared" si="394"/>
        <v>322970</v>
      </c>
      <c r="O7230" s="61"/>
      <c r="P7230">
        <f>+VLOOKUP(C7230,'Thanh toán '!M$9366:N$10360,2,0)</f>
        <v>322970</v>
      </c>
      <c r="Q7230" s="61">
        <f t="shared" si="393"/>
        <v>0</v>
      </c>
    </row>
    <row r="7231" spans="1:17" hidden="1" x14ac:dyDescent="0.3">
      <c r="A7231" s="43">
        <v>2023</v>
      </c>
      <c r="B7231" s="56" t="s">
        <v>23334</v>
      </c>
      <c r="C7231" s="19">
        <f t="shared" si="391"/>
        <v>56444</v>
      </c>
      <c r="D7231" s="56" t="s">
        <v>13350</v>
      </c>
      <c r="E7231" s="55">
        <v>45189</v>
      </c>
      <c r="F7231" s="18">
        <f t="shared" si="392"/>
        <v>9</v>
      </c>
      <c r="G7231" s="56" t="s">
        <v>11799</v>
      </c>
      <c r="H7231" s="56" t="s">
        <v>11725</v>
      </c>
      <c r="I7231" s="56" t="s">
        <v>13579</v>
      </c>
      <c r="J7231" s="57">
        <v>471203</v>
      </c>
      <c r="K7231" s="58" t="s">
        <v>11726</v>
      </c>
      <c r="L7231" s="57">
        <v>37696</v>
      </c>
      <c r="M7231" s="59">
        <f t="shared" si="394"/>
        <v>508899</v>
      </c>
      <c r="O7231" s="61"/>
      <c r="P7231">
        <f>+VLOOKUP(C7231,'Thanh toán '!M$9366:N$10360,2,0)</f>
        <v>508899</v>
      </c>
      <c r="Q7231" s="61">
        <f t="shared" si="393"/>
        <v>0</v>
      </c>
    </row>
    <row r="7232" spans="1:17" hidden="1" x14ac:dyDescent="0.3">
      <c r="A7232" s="43">
        <v>2023</v>
      </c>
      <c r="B7232" s="56" t="s">
        <v>23335</v>
      </c>
      <c r="C7232" s="19">
        <f t="shared" si="391"/>
        <v>56445</v>
      </c>
      <c r="D7232" s="56" t="s">
        <v>13350</v>
      </c>
      <c r="E7232" s="55">
        <v>45189</v>
      </c>
      <c r="F7232" s="18">
        <f t="shared" si="392"/>
        <v>9</v>
      </c>
      <c r="G7232" s="56" t="s">
        <v>11799</v>
      </c>
      <c r="H7232" s="56" t="s">
        <v>11725</v>
      </c>
      <c r="I7232" s="56" t="s">
        <v>15363</v>
      </c>
      <c r="J7232" s="57">
        <v>297000</v>
      </c>
      <c r="K7232" s="58" t="s">
        <v>11726</v>
      </c>
      <c r="L7232" s="57">
        <v>23760</v>
      </c>
      <c r="M7232" s="59">
        <f t="shared" si="394"/>
        <v>320760</v>
      </c>
      <c r="O7232" s="61"/>
      <c r="P7232">
        <f>+VLOOKUP(C7232,'Thanh toán '!M$9366:N$10360,2,0)</f>
        <v>320760</v>
      </c>
      <c r="Q7232" s="61">
        <f t="shared" si="393"/>
        <v>0</v>
      </c>
    </row>
    <row r="7233" spans="1:17" hidden="1" x14ac:dyDescent="0.3">
      <c r="A7233" s="43">
        <v>2023</v>
      </c>
      <c r="B7233" s="56" t="s">
        <v>23336</v>
      </c>
      <c r="C7233" s="19">
        <f t="shared" si="391"/>
        <v>56446</v>
      </c>
      <c r="D7233" s="56" t="s">
        <v>13350</v>
      </c>
      <c r="E7233" s="55">
        <v>45189</v>
      </c>
      <c r="F7233" s="18">
        <f t="shared" si="392"/>
        <v>9</v>
      </c>
      <c r="G7233" s="56" t="s">
        <v>11799</v>
      </c>
      <c r="H7233" s="56" t="s">
        <v>11725</v>
      </c>
      <c r="I7233" s="56" t="s">
        <v>13583</v>
      </c>
      <c r="J7233" s="57">
        <v>257920</v>
      </c>
      <c r="K7233" s="58" t="s">
        <v>11726</v>
      </c>
      <c r="L7233" s="57">
        <v>20634</v>
      </c>
      <c r="M7233" s="59">
        <f t="shared" si="394"/>
        <v>278554</v>
      </c>
      <c r="O7233" s="61"/>
      <c r="P7233">
        <f>+VLOOKUP(C7233,'Thanh toán '!M$9366:N$10360,2,0)</f>
        <v>278554</v>
      </c>
      <c r="Q7233" s="61">
        <f t="shared" si="393"/>
        <v>0</v>
      </c>
    </row>
    <row r="7234" spans="1:17" hidden="1" x14ac:dyDescent="0.3">
      <c r="A7234" s="43">
        <v>2023</v>
      </c>
      <c r="B7234" s="56" t="s">
        <v>23337</v>
      </c>
      <c r="C7234" s="19">
        <f t="shared" si="391"/>
        <v>56447</v>
      </c>
      <c r="D7234" s="56" t="s">
        <v>13350</v>
      </c>
      <c r="E7234" s="55">
        <v>45189</v>
      </c>
      <c r="F7234" s="18">
        <f t="shared" si="392"/>
        <v>9</v>
      </c>
      <c r="G7234" s="56" t="s">
        <v>11799</v>
      </c>
      <c r="H7234" s="56" t="s">
        <v>11725</v>
      </c>
      <c r="I7234" s="56" t="s">
        <v>13597</v>
      </c>
      <c r="J7234" s="57">
        <v>922445</v>
      </c>
      <c r="K7234" s="58" t="s">
        <v>11726</v>
      </c>
      <c r="L7234" s="57">
        <v>73796</v>
      </c>
      <c r="M7234" s="59">
        <f t="shared" si="394"/>
        <v>996241</v>
      </c>
      <c r="O7234" s="61"/>
      <c r="P7234">
        <f>+VLOOKUP(C7234,'Thanh toán '!M$9366:N$10360,2,0)</f>
        <v>996241</v>
      </c>
      <c r="Q7234" s="61">
        <f t="shared" si="393"/>
        <v>0</v>
      </c>
    </row>
    <row r="7235" spans="1:17" hidden="1" x14ac:dyDescent="0.3">
      <c r="A7235" s="43">
        <v>2023</v>
      </c>
      <c r="B7235" s="56" t="s">
        <v>23338</v>
      </c>
      <c r="C7235" s="19">
        <f t="shared" si="391"/>
        <v>56448</v>
      </c>
      <c r="D7235" s="56" t="s">
        <v>13350</v>
      </c>
      <c r="E7235" s="55">
        <v>45189</v>
      </c>
      <c r="F7235" s="18">
        <f t="shared" si="392"/>
        <v>9</v>
      </c>
      <c r="G7235" s="56" t="s">
        <v>11799</v>
      </c>
      <c r="H7235" s="56" t="s">
        <v>11725</v>
      </c>
      <c r="I7235" s="56" t="s">
        <v>13528</v>
      </c>
      <c r="J7235" s="57">
        <v>846240</v>
      </c>
      <c r="K7235" s="58" t="s">
        <v>11726</v>
      </c>
      <c r="L7235" s="57">
        <v>67699</v>
      </c>
      <c r="M7235" s="59">
        <f t="shared" si="394"/>
        <v>913939</v>
      </c>
      <c r="O7235" s="61"/>
      <c r="P7235">
        <f>+VLOOKUP(C7235,'Thanh toán '!M$9366:N$10360,2,0)</f>
        <v>913939</v>
      </c>
      <c r="Q7235" s="61">
        <f t="shared" si="393"/>
        <v>0</v>
      </c>
    </row>
    <row r="7236" spans="1:17" hidden="1" x14ac:dyDescent="0.3">
      <c r="A7236" s="43">
        <v>2023</v>
      </c>
      <c r="B7236" s="56" t="s">
        <v>23339</v>
      </c>
      <c r="C7236" s="19">
        <f t="shared" si="391"/>
        <v>56449</v>
      </c>
      <c r="D7236" s="56" t="s">
        <v>13350</v>
      </c>
      <c r="E7236" s="55">
        <v>45189</v>
      </c>
      <c r="F7236" s="18">
        <f t="shared" si="392"/>
        <v>9</v>
      </c>
      <c r="G7236" s="56" t="s">
        <v>11799</v>
      </c>
      <c r="H7236" s="56" t="s">
        <v>11725</v>
      </c>
      <c r="I7236" s="56" t="s">
        <v>13530</v>
      </c>
      <c r="J7236" s="57">
        <v>517701</v>
      </c>
      <c r="K7236" s="58" t="s">
        <v>11726</v>
      </c>
      <c r="L7236" s="57">
        <v>41416</v>
      </c>
      <c r="M7236" s="59">
        <f t="shared" si="394"/>
        <v>559117</v>
      </c>
      <c r="O7236" s="61"/>
      <c r="P7236">
        <f>+VLOOKUP(C7236,'Thanh toán '!M$9366:N$10360,2,0)</f>
        <v>559117</v>
      </c>
      <c r="Q7236" s="61">
        <f t="shared" si="393"/>
        <v>0</v>
      </c>
    </row>
    <row r="7237" spans="1:17" hidden="1" x14ac:dyDescent="0.3">
      <c r="A7237" s="43">
        <v>2023</v>
      </c>
      <c r="B7237" s="56" t="s">
        <v>23340</v>
      </c>
      <c r="C7237" s="19">
        <f t="shared" si="391"/>
        <v>56450</v>
      </c>
      <c r="D7237" s="56" t="s">
        <v>13350</v>
      </c>
      <c r="E7237" s="55">
        <v>45189</v>
      </c>
      <c r="F7237" s="18">
        <f t="shared" si="392"/>
        <v>9</v>
      </c>
      <c r="G7237" s="56" t="s">
        <v>11799</v>
      </c>
      <c r="H7237" s="56" t="s">
        <v>11725</v>
      </c>
      <c r="I7237" s="56" t="s">
        <v>13526</v>
      </c>
      <c r="J7237" s="57">
        <v>850875</v>
      </c>
      <c r="K7237" s="58" t="s">
        <v>11726</v>
      </c>
      <c r="L7237" s="57">
        <v>68070</v>
      </c>
      <c r="M7237" s="59">
        <f t="shared" si="394"/>
        <v>918945</v>
      </c>
      <c r="O7237" s="61"/>
      <c r="P7237">
        <f>+VLOOKUP(C7237,'Thanh toán '!M$9366:N$10360,2,0)</f>
        <v>918945</v>
      </c>
      <c r="Q7237" s="61">
        <f t="shared" si="393"/>
        <v>0</v>
      </c>
    </row>
    <row r="7238" spans="1:17" hidden="1" x14ac:dyDescent="0.3">
      <c r="A7238" s="43">
        <v>2023</v>
      </c>
      <c r="B7238" s="56" t="s">
        <v>23341</v>
      </c>
      <c r="C7238" s="19">
        <f t="shared" ref="C7238:C7301" si="395">+B7238*1</f>
        <v>56451</v>
      </c>
      <c r="D7238" s="56" t="s">
        <v>13350</v>
      </c>
      <c r="E7238" s="55">
        <v>45189</v>
      </c>
      <c r="F7238" s="18">
        <f t="shared" ref="F7238:F7301" si="396">+MONTH(E7238)</f>
        <v>9</v>
      </c>
      <c r="G7238" s="56" t="s">
        <v>12282</v>
      </c>
      <c r="H7238" s="56" t="s">
        <v>12283</v>
      </c>
      <c r="I7238" s="56" t="s">
        <v>12282</v>
      </c>
      <c r="J7238" s="57">
        <v>2830110</v>
      </c>
      <c r="K7238" s="58" t="s">
        <v>11726</v>
      </c>
      <c r="L7238" s="57">
        <v>226409</v>
      </c>
      <c r="M7238" s="59">
        <f t="shared" si="394"/>
        <v>3056519</v>
      </c>
      <c r="O7238" s="61"/>
      <c r="P7238">
        <f>+VLOOKUP(C7238,'Thanh toán '!M$9366:N$10360,2,0)</f>
        <v>3056519</v>
      </c>
      <c r="Q7238" s="61">
        <f t="shared" si="393"/>
        <v>0</v>
      </c>
    </row>
    <row r="7239" spans="1:17" hidden="1" x14ac:dyDescent="0.3">
      <c r="A7239" s="43">
        <v>2023</v>
      </c>
      <c r="B7239" s="56" t="s">
        <v>23342</v>
      </c>
      <c r="C7239" s="19">
        <f t="shared" si="395"/>
        <v>56452</v>
      </c>
      <c r="D7239" s="56" t="s">
        <v>13350</v>
      </c>
      <c r="E7239" s="55">
        <v>45189</v>
      </c>
      <c r="F7239" s="18">
        <f t="shared" si="396"/>
        <v>9</v>
      </c>
      <c r="G7239" s="56" t="s">
        <v>12363</v>
      </c>
      <c r="H7239" s="56" t="s">
        <v>12364</v>
      </c>
      <c r="I7239" s="56" t="s">
        <v>12363</v>
      </c>
      <c r="J7239" s="57">
        <v>882000</v>
      </c>
      <c r="K7239" s="58" t="s">
        <v>11726</v>
      </c>
      <c r="L7239" s="57">
        <v>70560</v>
      </c>
      <c r="M7239" s="59">
        <f t="shared" si="394"/>
        <v>952560</v>
      </c>
      <c r="O7239" s="61"/>
      <c r="P7239">
        <f>+VLOOKUP(C7239,'Thanh toán '!M$9366:N$10360,2,0)</f>
        <v>952560</v>
      </c>
      <c r="Q7239" s="61">
        <f t="shared" si="393"/>
        <v>0</v>
      </c>
    </row>
    <row r="7240" spans="1:17" hidden="1" x14ac:dyDescent="0.3">
      <c r="A7240" s="43">
        <v>2023</v>
      </c>
      <c r="B7240" s="56" t="s">
        <v>23343</v>
      </c>
      <c r="C7240" s="19">
        <f t="shared" si="395"/>
        <v>56453</v>
      </c>
      <c r="D7240" s="56" t="s">
        <v>13350</v>
      </c>
      <c r="E7240" s="55">
        <v>45189</v>
      </c>
      <c r="F7240" s="18">
        <f t="shared" si="396"/>
        <v>9</v>
      </c>
      <c r="G7240" s="56" t="s">
        <v>12363</v>
      </c>
      <c r="H7240" s="56" t="s">
        <v>12364</v>
      </c>
      <c r="I7240" s="56" t="s">
        <v>12363</v>
      </c>
      <c r="J7240" s="57">
        <v>1468620</v>
      </c>
      <c r="K7240" s="58" t="s">
        <v>11726</v>
      </c>
      <c r="L7240" s="57">
        <v>117490</v>
      </c>
      <c r="M7240" s="59">
        <f t="shared" si="394"/>
        <v>1586110</v>
      </c>
      <c r="O7240" s="61"/>
      <c r="P7240">
        <f>+VLOOKUP(C7240,'Thanh toán '!M$9366:N$10360,2,0)</f>
        <v>1586110</v>
      </c>
      <c r="Q7240" s="61">
        <f t="shared" si="393"/>
        <v>0</v>
      </c>
    </row>
    <row r="7241" spans="1:17" hidden="1" x14ac:dyDescent="0.3">
      <c r="A7241" s="43">
        <v>2023</v>
      </c>
      <c r="B7241" s="56" t="s">
        <v>23344</v>
      </c>
      <c r="C7241" s="19">
        <f t="shared" si="395"/>
        <v>56454</v>
      </c>
      <c r="D7241" s="56" t="s">
        <v>13350</v>
      </c>
      <c r="E7241" s="55">
        <v>45189</v>
      </c>
      <c r="F7241" s="18">
        <f t="shared" si="396"/>
        <v>9</v>
      </c>
      <c r="G7241" s="56" t="s">
        <v>11799</v>
      </c>
      <c r="H7241" s="56" t="s">
        <v>11725</v>
      </c>
      <c r="I7241" s="56" t="s">
        <v>13493</v>
      </c>
      <c r="J7241" s="57">
        <v>951239</v>
      </c>
      <c r="K7241" s="58" t="s">
        <v>11726</v>
      </c>
      <c r="L7241" s="57">
        <v>76099</v>
      </c>
      <c r="M7241" s="59">
        <f t="shared" si="394"/>
        <v>1027338</v>
      </c>
      <c r="O7241" s="61"/>
      <c r="P7241">
        <f>+VLOOKUP(C7241,'Thanh toán '!M$9366:N$10360,2,0)</f>
        <v>1027338</v>
      </c>
      <c r="Q7241" s="61">
        <f t="shared" si="393"/>
        <v>0</v>
      </c>
    </row>
    <row r="7242" spans="1:17" hidden="1" x14ac:dyDescent="0.3">
      <c r="A7242" s="43">
        <v>2023</v>
      </c>
      <c r="B7242" s="56" t="s">
        <v>23345</v>
      </c>
      <c r="C7242" s="19">
        <f t="shared" si="395"/>
        <v>56455</v>
      </c>
      <c r="D7242" s="56" t="s">
        <v>13350</v>
      </c>
      <c r="E7242" s="55">
        <v>45189</v>
      </c>
      <c r="F7242" s="18">
        <f t="shared" si="396"/>
        <v>9</v>
      </c>
      <c r="G7242" s="56" t="s">
        <v>11799</v>
      </c>
      <c r="H7242" s="56" t="s">
        <v>11725</v>
      </c>
      <c r="I7242" s="56" t="s">
        <v>13631</v>
      </c>
      <c r="J7242" s="57">
        <v>367155</v>
      </c>
      <c r="K7242" s="58" t="s">
        <v>11726</v>
      </c>
      <c r="L7242" s="57">
        <v>29372</v>
      </c>
      <c r="M7242" s="59">
        <f t="shared" si="394"/>
        <v>396527</v>
      </c>
      <c r="O7242" s="61"/>
      <c r="P7242">
        <f>+VLOOKUP(C7242,'Thanh toán '!M$9366:N$10360,2,0)</f>
        <v>396527</v>
      </c>
      <c r="Q7242" s="61">
        <f t="shared" si="393"/>
        <v>0</v>
      </c>
    </row>
    <row r="7243" spans="1:17" hidden="1" x14ac:dyDescent="0.3">
      <c r="A7243" s="43">
        <v>2023</v>
      </c>
      <c r="B7243" s="56" t="s">
        <v>13088</v>
      </c>
      <c r="C7243" s="19">
        <f t="shared" si="395"/>
        <v>56456</v>
      </c>
      <c r="D7243" s="56" t="s">
        <v>13350</v>
      </c>
      <c r="E7243" s="55">
        <v>45189</v>
      </c>
      <c r="F7243" s="18">
        <f t="shared" si="396"/>
        <v>9</v>
      </c>
      <c r="G7243" s="56" t="s">
        <v>11799</v>
      </c>
      <c r="H7243" s="56" t="s">
        <v>11725</v>
      </c>
      <c r="I7243" s="56" t="s">
        <v>13609</v>
      </c>
      <c r="J7243" s="57">
        <v>1972287</v>
      </c>
      <c r="K7243" s="58" t="s">
        <v>11726</v>
      </c>
      <c r="L7243" s="57">
        <v>157783</v>
      </c>
      <c r="M7243" s="59">
        <f t="shared" si="394"/>
        <v>2130070</v>
      </c>
      <c r="O7243" s="61"/>
      <c r="P7243">
        <f>+VLOOKUP(C7243,'Thanh toán '!M$9366:N$10360,2,0)</f>
        <v>2130070</v>
      </c>
      <c r="Q7243" s="61">
        <f t="shared" si="393"/>
        <v>0</v>
      </c>
    </row>
    <row r="7244" spans="1:17" hidden="1" x14ac:dyDescent="0.3">
      <c r="A7244" s="43">
        <v>2023</v>
      </c>
      <c r="B7244" s="56" t="s">
        <v>23346</v>
      </c>
      <c r="C7244" s="19">
        <f t="shared" si="395"/>
        <v>56457</v>
      </c>
      <c r="D7244" s="56" t="s">
        <v>13350</v>
      </c>
      <c r="E7244" s="55">
        <v>45189</v>
      </c>
      <c r="F7244" s="18">
        <f t="shared" si="396"/>
        <v>9</v>
      </c>
      <c r="G7244" s="56" t="s">
        <v>11799</v>
      </c>
      <c r="H7244" s="56" t="s">
        <v>11725</v>
      </c>
      <c r="I7244" s="56" t="s">
        <v>13615</v>
      </c>
      <c r="J7244" s="57">
        <v>1073625</v>
      </c>
      <c r="K7244" s="58" t="s">
        <v>11726</v>
      </c>
      <c r="L7244" s="57">
        <v>85890</v>
      </c>
      <c r="M7244" s="59">
        <f t="shared" si="394"/>
        <v>1159515</v>
      </c>
      <c r="O7244" s="61"/>
      <c r="P7244">
        <f>+VLOOKUP(C7244,'Thanh toán '!M$9366:N$10360,2,0)</f>
        <v>1159515</v>
      </c>
      <c r="Q7244" s="61">
        <f t="shared" si="393"/>
        <v>0</v>
      </c>
    </row>
    <row r="7245" spans="1:17" hidden="1" x14ac:dyDescent="0.3">
      <c r="A7245" s="43">
        <v>2023</v>
      </c>
      <c r="B7245" s="56" t="s">
        <v>23347</v>
      </c>
      <c r="C7245" s="19">
        <f t="shared" si="395"/>
        <v>56458</v>
      </c>
      <c r="D7245" s="56" t="s">
        <v>13350</v>
      </c>
      <c r="E7245" s="55">
        <v>45189</v>
      </c>
      <c r="F7245" s="18">
        <f t="shared" si="396"/>
        <v>9</v>
      </c>
      <c r="G7245" s="56" t="s">
        <v>11799</v>
      </c>
      <c r="H7245" s="56" t="s">
        <v>11725</v>
      </c>
      <c r="I7245" s="56" t="s">
        <v>13615</v>
      </c>
      <c r="J7245" s="57">
        <v>450715</v>
      </c>
      <c r="K7245" s="58" t="s">
        <v>11726</v>
      </c>
      <c r="L7245" s="57">
        <v>36057</v>
      </c>
      <c r="M7245" s="59">
        <f t="shared" si="394"/>
        <v>486772</v>
      </c>
      <c r="O7245" s="61"/>
      <c r="P7245">
        <f>+VLOOKUP(C7245,'Thanh toán '!M$9366:N$10360,2,0)</f>
        <v>486772</v>
      </c>
      <c r="Q7245" s="61">
        <f t="shared" si="393"/>
        <v>0</v>
      </c>
    </row>
    <row r="7246" spans="1:17" hidden="1" x14ac:dyDescent="0.3">
      <c r="A7246" s="43">
        <v>2023</v>
      </c>
      <c r="B7246" s="56" t="s">
        <v>23348</v>
      </c>
      <c r="C7246" s="19">
        <f t="shared" si="395"/>
        <v>56459</v>
      </c>
      <c r="D7246" s="56" t="s">
        <v>13350</v>
      </c>
      <c r="E7246" s="55">
        <v>45189</v>
      </c>
      <c r="F7246" s="18">
        <f t="shared" si="396"/>
        <v>9</v>
      </c>
      <c r="G7246" s="56" t="s">
        <v>11799</v>
      </c>
      <c r="H7246" s="56" t="s">
        <v>11725</v>
      </c>
      <c r="I7246" s="56" t="s">
        <v>14974</v>
      </c>
      <c r="J7246" s="57">
        <v>593589</v>
      </c>
      <c r="K7246" s="58" t="s">
        <v>11726</v>
      </c>
      <c r="L7246" s="57">
        <v>47487</v>
      </c>
      <c r="M7246" s="59">
        <f t="shared" si="394"/>
        <v>641076</v>
      </c>
      <c r="O7246" s="61"/>
      <c r="P7246">
        <f>+VLOOKUP(C7246,'Thanh toán '!M$9366:N$10360,2,0)</f>
        <v>641076</v>
      </c>
      <c r="Q7246" s="61">
        <f t="shared" si="393"/>
        <v>0</v>
      </c>
    </row>
    <row r="7247" spans="1:17" hidden="1" x14ac:dyDescent="0.3">
      <c r="A7247" s="43">
        <v>2023</v>
      </c>
      <c r="B7247" s="56" t="s">
        <v>23349</v>
      </c>
      <c r="C7247" s="19">
        <f t="shared" si="395"/>
        <v>56460</v>
      </c>
      <c r="D7247" s="56" t="s">
        <v>13350</v>
      </c>
      <c r="E7247" s="55">
        <v>45189</v>
      </c>
      <c r="F7247" s="18">
        <f t="shared" si="396"/>
        <v>9</v>
      </c>
      <c r="G7247" s="56" t="s">
        <v>11799</v>
      </c>
      <c r="H7247" s="56" t="s">
        <v>11725</v>
      </c>
      <c r="I7247" s="56" t="s">
        <v>14192</v>
      </c>
      <c r="J7247" s="57">
        <v>1105560</v>
      </c>
      <c r="K7247" s="58" t="s">
        <v>11726</v>
      </c>
      <c r="L7247" s="57">
        <v>88445</v>
      </c>
      <c r="M7247" s="59">
        <f t="shared" si="394"/>
        <v>1194005</v>
      </c>
      <c r="O7247" s="61"/>
      <c r="P7247">
        <f>+VLOOKUP(C7247,'Thanh toán '!M$9366:N$10360,2,0)</f>
        <v>1194005</v>
      </c>
      <c r="Q7247" s="61">
        <f t="shared" si="393"/>
        <v>0</v>
      </c>
    </row>
    <row r="7248" spans="1:17" hidden="1" x14ac:dyDescent="0.3">
      <c r="A7248" s="43">
        <v>2023</v>
      </c>
      <c r="B7248" s="56" t="s">
        <v>23350</v>
      </c>
      <c r="C7248" s="19">
        <f t="shared" si="395"/>
        <v>56461</v>
      </c>
      <c r="D7248" s="56" t="s">
        <v>13350</v>
      </c>
      <c r="E7248" s="55">
        <v>45189</v>
      </c>
      <c r="F7248" s="18">
        <f t="shared" si="396"/>
        <v>9</v>
      </c>
      <c r="G7248" s="56" t="s">
        <v>11799</v>
      </c>
      <c r="H7248" s="56" t="s">
        <v>11725</v>
      </c>
      <c r="I7248" s="56" t="s">
        <v>14465</v>
      </c>
      <c r="J7248" s="57">
        <v>737956</v>
      </c>
      <c r="K7248" s="58" t="s">
        <v>11726</v>
      </c>
      <c r="L7248" s="57">
        <v>59036</v>
      </c>
      <c r="M7248" s="59">
        <f t="shared" si="394"/>
        <v>796992</v>
      </c>
      <c r="O7248" s="61"/>
      <c r="P7248">
        <f>+VLOOKUP(C7248,'Thanh toán '!M$9366:N$10360,2,0)</f>
        <v>796992</v>
      </c>
      <c r="Q7248" s="61">
        <f t="shared" si="393"/>
        <v>0</v>
      </c>
    </row>
    <row r="7249" spans="1:17" hidden="1" x14ac:dyDescent="0.3">
      <c r="A7249" s="43">
        <v>2023</v>
      </c>
      <c r="B7249" s="56" t="s">
        <v>23351</v>
      </c>
      <c r="C7249" s="19">
        <f t="shared" si="395"/>
        <v>56462</v>
      </c>
      <c r="D7249" s="56" t="s">
        <v>13350</v>
      </c>
      <c r="E7249" s="55">
        <v>45189</v>
      </c>
      <c r="F7249" s="18">
        <f t="shared" si="396"/>
        <v>9</v>
      </c>
      <c r="G7249" s="56" t="s">
        <v>11799</v>
      </c>
      <c r="H7249" s="56" t="s">
        <v>11725</v>
      </c>
      <c r="I7249" s="56" t="s">
        <v>13354</v>
      </c>
      <c r="J7249" s="57">
        <v>777406</v>
      </c>
      <c r="K7249" s="58" t="s">
        <v>11726</v>
      </c>
      <c r="L7249" s="57">
        <v>62192</v>
      </c>
      <c r="M7249" s="59">
        <f t="shared" si="394"/>
        <v>839598</v>
      </c>
      <c r="O7249" s="61"/>
      <c r="P7249">
        <f>+VLOOKUP(C7249,'Thanh toán '!M$9366:N$10360,2,0)</f>
        <v>839598</v>
      </c>
      <c r="Q7249" s="61">
        <f t="shared" si="393"/>
        <v>0</v>
      </c>
    </row>
    <row r="7250" spans="1:17" hidden="1" x14ac:dyDescent="0.3">
      <c r="A7250" s="43">
        <v>2023</v>
      </c>
      <c r="B7250" s="56" t="s">
        <v>23352</v>
      </c>
      <c r="C7250" s="19">
        <f t="shared" si="395"/>
        <v>56464</v>
      </c>
      <c r="D7250" s="56" t="s">
        <v>13350</v>
      </c>
      <c r="E7250" s="55">
        <v>45189</v>
      </c>
      <c r="F7250" s="18">
        <f t="shared" si="396"/>
        <v>9</v>
      </c>
      <c r="G7250" s="56" t="s">
        <v>12215</v>
      </c>
      <c r="H7250" s="56" t="s">
        <v>12216</v>
      </c>
      <c r="I7250" s="56" t="s">
        <v>18182</v>
      </c>
      <c r="J7250" s="57">
        <v>450715</v>
      </c>
      <c r="K7250" s="58" t="s">
        <v>11726</v>
      </c>
      <c r="L7250" s="57">
        <v>36057</v>
      </c>
      <c r="M7250" s="59">
        <f t="shared" si="394"/>
        <v>486772</v>
      </c>
      <c r="O7250" s="61"/>
      <c r="P7250">
        <f>+VLOOKUP(C7250,'Thanh toán '!M$9366:N$10360,2,0)</f>
        <v>486772</v>
      </c>
      <c r="Q7250" s="61">
        <f t="shared" si="393"/>
        <v>0</v>
      </c>
    </row>
    <row r="7251" spans="1:17" hidden="1" x14ac:dyDescent="0.3">
      <c r="A7251" s="43">
        <v>2023</v>
      </c>
      <c r="B7251" s="56" t="s">
        <v>23353</v>
      </c>
      <c r="C7251" s="19">
        <f t="shared" si="395"/>
        <v>56465</v>
      </c>
      <c r="D7251" s="56" t="s">
        <v>13350</v>
      </c>
      <c r="E7251" s="55">
        <v>45189</v>
      </c>
      <c r="F7251" s="18">
        <f t="shared" si="396"/>
        <v>9</v>
      </c>
      <c r="G7251" s="56" t="s">
        <v>11860</v>
      </c>
      <c r="H7251" s="56" t="s">
        <v>11719</v>
      </c>
      <c r="I7251" s="56" t="s">
        <v>14931</v>
      </c>
      <c r="J7251" s="57">
        <v>450715</v>
      </c>
      <c r="K7251" s="58" t="s">
        <v>11726</v>
      </c>
      <c r="L7251" s="57">
        <v>36057</v>
      </c>
      <c r="M7251" s="59">
        <f t="shared" si="394"/>
        <v>486772</v>
      </c>
      <c r="O7251" s="61"/>
      <c r="P7251">
        <f>+VLOOKUP(C7251,'Thanh toán '!M$9366:N$10360,2,0)</f>
        <v>486772</v>
      </c>
      <c r="Q7251" s="61">
        <f t="shared" si="393"/>
        <v>0</v>
      </c>
    </row>
    <row r="7252" spans="1:17" hidden="1" x14ac:dyDescent="0.3">
      <c r="A7252" s="43">
        <v>2023</v>
      </c>
      <c r="B7252" s="56" t="s">
        <v>23354</v>
      </c>
      <c r="C7252" s="19">
        <f t="shared" si="395"/>
        <v>56466</v>
      </c>
      <c r="D7252" s="56" t="s">
        <v>13350</v>
      </c>
      <c r="E7252" s="55">
        <v>45189</v>
      </c>
      <c r="F7252" s="18">
        <f t="shared" si="396"/>
        <v>9</v>
      </c>
      <c r="G7252" s="56" t="s">
        <v>11860</v>
      </c>
      <c r="H7252" s="56" t="s">
        <v>11719</v>
      </c>
      <c r="I7252" s="56" t="s">
        <v>16752</v>
      </c>
      <c r="J7252" s="57">
        <v>901430</v>
      </c>
      <c r="K7252" s="58" t="s">
        <v>11726</v>
      </c>
      <c r="L7252" s="57">
        <v>72114</v>
      </c>
      <c r="M7252" s="59">
        <f t="shared" si="394"/>
        <v>973544</v>
      </c>
      <c r="O7252" s="61"/>
      <c r="P7252">
        <f>+VLOOKUP(C7252,'Thanh toán '!M$9366:N$10360,2,0)</f>
        <v>973544</v>
      </c>
      <c r="Q7252" s="61">
        <f t="shared" si="393"/>
        <v>0</v>
      </c>
    </row>
    <row r="7253" spans="1:17" hidden="1" x14ac:dyDescent="0.3">
      <c r="A7253" s="43">
        <v>2023</v>
      </c>
      <c r="B7253" s="56" t="s">
        <v>13089</v>
      </c>
      <c r="C7253" s="19">
        <f t="shared" si="395"/>
        <v>56467</v>
      </c>
      <c r="D7253" s="56" t="s">
        <v>13350</v>
      </c>
      <c r="E7253" s="55">
        <v>45189</v>
      </c>
      <c r="F7253" s="18">
        <f t="shared" si="396"/>
        <v>9</v>
      </c>
      <c r="G7253" s="56" t="s">
        <v>11860</v>
      </c>
      <c r="H7253" s="56" t="s">
        <v>11719</v>
      </c>
      <c r="I7253" s="56" t="s">
        <v>15157</v>
      </c>
      <c r="J7253" s="57">
        <v>901430</v>
      </c>
      <c r="K7253" s="58" t="s">
        <v>11726</v>
      </c>
      <c r="L7253" s="57">
        <v>72114</v>
      </c>
      <c r="M7253" s="59">
        <f t="shared" si="394"/>
        <v>973544</v>
      </c>
      <c r="O7253" s="61"/>
      <c r="P7253">
        <f>+VLOOKUP(C7253,'Thanh toán '!M$9366:N$10360,2,0)</f>
        <v>973544</v>
      </c>
      <c r="Q7253" s="61">
        <f t="shared" si="393"/>
        <v>0</v>
      </c>
    </row>
    <row r="7254" spans="1:17" hidden="1" x14ac:dyDescent="0.3">
      <c r="A7254" s="43">
        <v>2023</v>
      </c>
      <c r="B7254" s="56" t="s">
        <v>23355</v>
      </c>
      <c r="C7254" s="19">
        <f t="shared" si="395"/>
        <v>56468</v>
      </c>
      <c r="D7254" s="56" t="s">
        <v>13350</v>
      </c>
      <c r="E7254" s="55">
        <v>45189</v>
      </c>
      <c r="F7254" s="18">
        <f t="shared" si="396"/>
        <v>9</v>
      </c>
      <c r="G7254" s="56" t="s">
        <v>11860</v>
      </c>
      <c r="H7254" s="56" t="s">
        <v>11719</v>
      </c>
      <c r="I7254" s="56" t="s">
        <v>14167</v>
      </c>
      <c r="J7254" s="57">
        <v>901430</v>
      </c>
      <c r="K7254" s="58" t="s">
        <v>11726</v>
      </c>
      <c r="L7254" s="57">
        <v>72114</v>
      </c>
      <c r="M7254" s="59">
        <f t="shared" si="394"/>
        <v>973544</v>
      </c>
      <c r="O7254" s="61"/>
      <c r="P7254">
        <f>+VLOOKUP(C7254,'Thanh toán '!M$9366:N$10360,2,0)</f>
        <v>973544</v>
      </c>
      <c r="Q7254" s="61">
        <f t="shared" ref="Q7254:Q7317" si="397">+P7254-M7254</f>
        <v>0</v>
      </c>
    </row>
    <row r="7255" spans="1:17" hidden="1" x14ac:dyDescent="0.3">
      <c r="A7255" s="43">
        <v>2023</v>
      </c>
      <c r="B7255" s="56" t="s">
        <v>23356</v>
      </c>
      <c r="C7255" s="19">
        <f t="shared" si="395"/>
        <v>56469</v>
      </c>
      <c r="D7255" s="56" t="s">
        <v>13350</v>
      </c>
      <c r="E7255" s="55">
        <v>45189</v>
      </c>
      <c r="F7255" s="18">
        <f t="shared" si="396"/>
        <v>9</v>
      </c>
      <c r="G7255" s="56" t="s">
        <v>11860</v>
      </c>
      <c r="H7255" s="56" t="s">
        <v>11719</v>
      </c>
      <c r="I7255" s="56" t="s">
        <v>14138</v>
      </c>
      <c r="J7255" s="57">
        <v>901430</v>
      </c>
      <c r="K7255" s="58" t="s">
        <v>11726</v>
      </c>
      <c r="L7255" s="57">
        <v>72114</v>
      </c>
      <c r="M7255" s="59">
        <f t="shared" si="394"/>
        <v>973544</v>
      </c>
      <c r="O7255" s="61"/>
      <c r="P7255">
        <f>+VLOOKUP(C7255,'Thanh toán '!M$9366:N$10360,2,0)</f>
        <v>973544</v>
      </c>
      <c r="Q7255" s="61">
        <f t="shared" si="397"/>
        <v>0</v>
      </c>
    </row>
    <row r="7256" spans="1:17" hidden="1" x14ac:dyDescent="0.3">
      <c r="A7256" s="43">
        <v>2023</v>
      </c>
      <c r="B7256" s="56" t="s">
        <v>23357</v>
      </c>
      <c r="C7256" s="19">
        <f t="shared" si="395"/>
        <v>56470</v>
      </c>
      <c r="D7256" s="56" t="s">
        <v>13350</v>
      </c>
      <c r="E7256" s="55">
        <v>45189</v>
      </c>
      <c r="F7256" s="18">
        <f t="shared" si="396"/>
        <v>9</v>
      </c>
      <c r="G7256" s="56" t="s">
        <v>12221</v>
      </c>
      <c r="H7256" s="56" t="s">
        <v>12222</v>
      </c>
      <c r="I7256" s="56" t="s">
        <v>13855</v>
      </c>
      <c r="J7256" s="57">
        <v>901430</v>
      </c>
      <c r="K7256" s="58" t="s">
        <v>11726</v>
      </c>
      <c r="L7256" s="57">
        <v>72114</v>
      </c>
      <c r="M7256" s="59">
        <f t="shared" si="394"/>
        <v>973544</v>
      </c>
      <c r="O7256" s="61"/>
      <c r="P7256">
        <f>+VLOOKUP(C7256,'Thanh toán '!M$9366:N$10360,2,0)</f>
        <v>973544</v>
      </c>
      <c r="Q7256" s="61">
        <f t="shared" si="397"/>
        <v>0</v>
      </c>
    </row>
    <row r="7257" spans="1:17" hidden="1" x14ac:dyDescent="0.3">
      <c r="A7257" s="43">
        <v>2023</v>
      </c>
      <c r="B7257" s="56" t="s">
        <v>23358</v>
      </c>
      <c r="C7257" s="19">
        <f t="shared" si="395"/>
        <v>56471</v>
      </c>
      <c r="D7257" s="56" t="s">
        <v>13350</v>
      </c>
      <c r="E7257" s="55">
        <v>45189</v>
      </c>
      <c r="F7257" s="18">
        <f t="shared" si="396"/>
        <v>9</v>
      </c>
      <c r="G7257" s="56" t="s">
        <v>12215</v>
      </c>
      <c r="H7257" s="56" t="s">
        <v>12216</v>
      </c>
      <c r="I7257" s="56" t="s">
        <v>18061</v>
      </c>
      <c r="J7257" s="57">
        <v>901430</v>
      </c>
      <c r="K7257" s="58" t="s">
        <v>11726</v>
      </c>
      <c r="L7257" s="57">
        <v>72114</v>
      </c>
      <c r="M7257" s="59">
        <f t="shared" si="394"/>
        <v>973544</v>
      </c>
      <c r="O7257" s="61"/>
      <c r="P7257">
        <f>+VLOOKUP(C7257,'Thanh toán '!M$9366:N$10360,2,0)</f>
        <v>973544</v>
      </c>
      <c r="Q7257" s="61">
        <f t="shared" si="397"/>
        <v>0</v>
      </c>
    </row>
    <row r="7258" spans="1:17" hidden="1" x14ac:dyDescent="0.3">
      <c r="A7258" s="43">
        <v>2023</v>
      </c>
      <c r="B7258" s="56" t="s">
        <v>23359</v>
      </c>
      <c r="C7258" s="19">
        <f t="shared" si="395"/>
        <v>56472</v>
      </c>
      <c r="D7258" s="56" t="s">
        <v>13350</v>
      </c>
      <c r="E7258" s="55">
        <v>45189</v>
      </c>
      <c r="F7258" s="18">
        <f t="shared" si="396"/>
        <v>9</v>
      </c>
      <c r="G7258" s="56" t="s">
        <v>12221</v>
      </c>
      <c r="H7258" s="56" t="s">
        <v>12222</v>
      </c>
      <c r="I7258" s="56" t="s">
        <v>23663</v>
      </c>
      <c r="J7258" s="57">
        <v>901430</v>
      </c>
      <c r="K7258" s="58" t="s">
        <v>11726</v>
      </c>
      <c r="L7258" s="57">
        <v>72114</v>
      </c>
      <c r="M7258" s="59">
        <f t="shared" si="394"/>
        <v>973544</v>
      </c>
      <c r="O7258" s="61"/>
      <c r="P7258">
        <f>+VLOOKUP(C7258,'Thanh toán '!M$9366:N$10360,2,0)</f>
        <v>973544</v>
      </c>
      <c r="Q7258" s="61">
        <f t="shared" si="397"/>
        <v>0</v>
      </c>
    </row>
    <row r="7259" spans="1:17" hidden="1" x14ac:dyDescent="0.3">
      <c r="A7259" s="43">
        <v>2023</v>
      </c>
      <c r="B7259" s="56" t="s">
        <v>23360</v>
      </c>
      <c r="C7259" s="19">
        <f t="shared" si="395"/>
        <v>56473</v>
      </c>
      <c r="D7259" s="56" t="s">
        <v>13350</v>
      </c>
      <c r="E7259" s="55">
        <v>45189</v>
      </c>
      <c r="F7259" s="18">
        <f t="shared" si="396"/>
        <v>9</v>
      </c>
      <c r="G7259" s="56" t="s">
        <v>11860</v>
      </c>
      <c r="H7259" s="56" t="s">
        <v>11719</v>
      </c>
      <c r="I7259" s="56" t="s">
        <v>18810</v>
      </c>
      <c r="J7259" s="57">
        <v>901430</v>
      </c>
      <c r="K7259" s="58" t="s">
        <v>11726</v>
      </c>
      <c r="L7259" s="57">
        <v>72114</v>
      </c>
      <c r="M7259" s="59">
        <f t="shared" si="394"/>
        <v>973544</v>
      </c>
      <c r="O7259" s="61"/>
      <c r="P7259">
        <f>+VLOOKUP(C7259,'Thanh toán '!M$9366:N$10360,2,0)</f>
        <v>973544</v>
      </c>
      <c r="Q7259" s="61">
        <f t="shared" si="397"/>
        <v>0</v>
      </c>
    </row>
    <row r="7260" spans="1:17" hidden="1" x14ac:dyDescent="0.3">
      <c r="A7260" s="43">
        <v>2023</v>
      </c>
      <c r="B7260" s="56" t="s">
        <v>23361</v>
      </c>
      <c r="C7260" s="19">
        <f t="shared" si="395"/>
        <v>56474</v>
      </c>
      <c r="D7260" s="56" t="s">
        <v>13350</v>
      </c>
      <c r="E7260" s="55">
        <v>45189</v>
      </c>
      <c r="F7260" s="18">
        <f t="shared" si="396"/>
        <v>9</v>
      </c>
      <c r="G7260" s="56" t="s">
        <v>11860</v>
      </c>
      <c r="H7260" s="56" t="s">
        <v>11719</v>
      </c>
      <c r="I7260" s="56" t="s">
        <v>15101</v>
      </c>
      <c r="J7260" s="57">
        <v>901430</v>
      </c>
      <c r="K7260" s="58" t="s">
        <v>11726</v>
      </c>
      <c r="L7260" s="57">
        <v>72114</v>
      </c>
      <c r="M7260" s="59">
        <f t="shared" si="394"/>
        <v>973544</v>
      </c>
      <c r="O7260" s="61"/>
      <c r="P7260">
        <f>+VLOOKUP(C7260,'Thanh toán '!M$9366:N$10360,2,0)</f>
        <v>973544</v>
      </c>
      <c r="Q7260" s="61">
        <f t="shared" si="397"/>
        <v>0</v>
      </c>
    </row>
    <row r="7261" spans="1:17" hidden="1" x14ac:dyDescent="0.3">
      <c r="A7261" s="43">
        <v>2023</v>
      </c>
      <c r="B7261" s="56" t="s">
        <v>23362</v>
      </c>
      <c r="C7261" s="19">
        <f t="shared" si="395"/>
        <v>56475</v>
      </c>
      <c r="D7261" s="56" t="s">
        <v>13350</v>
      </c>
      <c r="E7261" s="55">
        <v>45189</v>
      </c>
      <c r="F7261" s="18">
        <f t="shared" si="396"/>
        <v>9</v>
      </c>
      <c r="G7261" s="56" t="s">
        <v>11860</v>
      </c>
      <c r="H7261" s="56" t="s">
        <v>11719</v>
      </c>
      <c r="I7261" s="56" t="s">
        <v>15099</v>
      </c>
      <c r="J7261" s="57">
        <v>901430</v>
      </c>
      <c r="K7261" s="58" t="s">
        <v>11726</v>
      </c>
      <c r="L7261" s="57">
        <v>72114</v>
      </c>
      <c r="M7261" s="59">
        <f t="shared" si="394"/>
        <v>973544</v>
      </c>
      <c r="O7261" s="61"/>
      <c r="P7261">
        <f>+VLOOKUP(C7261,'Thanh toán '!M$9366:N$10360,2,0)</f>
        <v>973544</v>
      </c>
      <c r="Q7261" s="61">
        <f t="shared" si="397"/>
        <v>0</v>
      </c>
    </row>
    <row r="7262" spans="1:17" hidden="1" x14ac:dyDescent="0.3">
      <c r="A7262" s="43">
        <v>2023</v>
      </c>
      <c r="B7262" s="56" t="s">
        <v>23363</v>
      </c>
      <c r="C7262" s="19">
        <f t="shared" si="395"/>
        <v>56476</v>
      </c>
      <c r="D7262" s="56" t="s">
        <v>13350</v>
      </c>
      <c r="E7262" s="55">
        <v>45189</v>
      </c>
      <c r="F7262" s="18">
        <f t="shared" si="396"/>
        <v>9</v>
      </c>
      <c r="G7262" s="56" t="s">
        <v>11860</v>
      </c>
      <c r="H7262" s="56" t="s">
        <v>11719</v>
      </c>
      <c r="I7262" s="56" t="s">
        <v>14824</v>
      </c>
      <c r="J7262" s="57">
        <v>901430</v>
      </c>
      <c r="K7262" s="58" t="s">
        <v>11726</v>
      </c>
      <c r="L7262" s="57">
        <v>72114</v>
      </c>
      <c r="M7262" s="59">
        <f t="shared" si="394"/>
        <v>973544</v>
      </c>
      <c r="O7262" s="61"/>
      <c r="P7262">
        <f>+VLOOKUP(C7262,'Thanh toán '!M$9366:N$10360,2,0)</f>
        <v>973544</v>
      </c>
      <c r="Q7262" s="61">
        <f t="shared" si="397"/>
        <v>0</v>
      </c>
    </row>
    <row r="7263" spans="1:17" hidden="1" x14ac:dyDescent="0.3">
      <c r="A7263" s="43">
        <v>2023</v>
      </c>
      <c r="B7263" s="56" t="s">
        <v>23364</v>
      </c>
      <c r="C7263" s="19">
        <f t="shared" si="395"/>
        <v>56477</v>
      </c>
      <c r="D7263" s="56" t="s">
        <v>13350</v>
      </c>
      <c r="E7263" s="55">
        <v>45189</v>
      </c>
      <c r="F7263" s="18">
        <f t="shared" si="396"/>
        <v>9</v>
      </c>
      <c r="G7263" s="56" t="s">
        <v>11860</v>
      </c>
      <c r="H7263" s="56" t="s">
        <v>11719</v>
      </c>
      <c r="I7263" s="56" t="s">
        <v>14950</v>
      </c>
      <c r="J7263" s="57">
        <v>901430</v>
      </c>
      <c r="K7263" s="58" t="s">
        <v>11726</v>
      </c>
      <c r="L7263" s="57">
        <v>72114</v>
      </c>
      <c r="M7263" s="59">
        <f t="shared" si="394"/>
        <v>973544</v>
      </c>
      <c r="O7263" s="61"/>
      <c r="P7263">
        <f>+VLOOKUP(C7263,'Thanh toán '!M$9366:N$10360,2,0)</f>
        <v>973544</v>
      </c>
      <c r="Q7263" s="61">
        <f t="shared" si="397"/>
        <v>0</v>
      </c>
    </row>
    <row r="7264" spans="1:17" hidden="1" x14ac:dyDescent="0.3">
      <c r="A7264" s="43">
        <v>2023</v>
      </c>
      <c r="B7264" s="56" t="s">
        <v>13090</v>
      </c>
      <c r="C7264" s="19">
        <f t="shared" si="395"/>
        <v>56478</v>
      </c>
      <c r="D7264" s="56" t="s">
        <v>13350</v>
      </c>
      <c r="E7264" s="55">
        <v>45189</v>
      </c>
      <c r="F7264" s="18">
        <f t="shared" si="396"/>
        <v>9</v>
      </c>
      <c r="G7264" s="56" t="s">
        <v>11860</v>
      </c>
      <c r="H7264" s="56" t="s">
        <v>11719</v>
      </c>
      <c r="I7264" s="56" t="s">
        <v>15087</v>
      </c>
      <c r="J7264" s="57">
        <v>901430</v>
      </c>
      <c r="K7264" s="58" t="s">
        <v>11726</v>
      </c>
      <c r="L7264" s="57">
        <v>72114</v>
      </c>
      <c r="M7264" s="59">
        <f t="shared" si="394"/>
        <v>973544</v>
      </c>
      <c r="O7264" s="61"/>
      <c r="P7264">
        <f>+VLOOKUP(C7264,'Thanh toán '!M$9366:N$10360,2,0)</f>
        <v>973544</v>
      </c>
      <c r="Q7264" s="61">
        <f t="shared" si="397"/>
        <v>0</v>
      </c>
    </row>
    <row r="7265" spans="1:17" hidden="1" x14ac:dyDescent="0.3">
      <c r="A7265" s="43">
        <v>2023</v>
      </c>
      <c r="B7265" s="56" t="s">
        <v>23365</v>
      </c>
      <c r="C7265" s="19">
        <f t="shared" si="395"/>
        <v>56479</v>
      </c>
      <c r="D7265" s="56" t="s">
        <v>13350</v>
      </c>
      <c r="E7265" s="55">
        <v>45189</v>
      </c>
      <c r="F7265" s="18">
        <f t="shared" si="396"/>
        <v>9</v>
      </c>
      <c r="G7265" s="56" t="s">
        <v>11860</v>
      </c>
      <c r="H7265" s="56" t="s">
        <v>11719</v>
      </c>
      <c r="I7265" s="56" t="s">
        <v>13654</v>
      </c>
      <c r="J7265" s="57">
        <v>901430</v>
      </c>
      <c r="K7265" s="58" t="s">
        <v>11726</v>
      </c>
      <c r="L7265" s="57">
        <v>72114</v>
      </c>
      <c r="M7265" s="59">
        <f t="shared" si="394"/>
        <v>973544</v>
      </c>
      <c r="O7265" s="61"/>
      <c r="P7265">
        <f>+VLOOKUP(C7265,'Thanh toán '!M$9366:N$10360,2,0)</f>
        <v>973544</v>
      </c>
      <c r="Q7265" s="61">
        <f t="shared" si="397"/>
        <v>0</v>
      </c>
    </row>
    <row r="7266" spans="1:17" hidden="1" x14ac:dyDescent="0.3">
      <c r="A7266" s="43">
        <v>2023</v>
      </c>
      <c r="B7266" s="56" t="s">
        <v>23366</v>
      </c>
      <c r="C7266" s="19">
        <f t="shared" si="395"/>
        <v>56480</v>
      </c>
      <c r="D7266" s="56" t="s">
        <v>13350</v>
      </c>
      <c r="E7266" s="55">
        <v>45189</v>
      </c>
      <c r="F7266" s="18">
        <f t="shared" si="396"/>
        <v>9</v>
      </c>
      <c r="G7266" s="56" t="s">
        <v>11860</v>
      </c>
      <c r="H7266" s="56" t="s">
        <v>11719</v>
      </c>
      <c r="I7266" s="56" t="s">
        <v>14655</v>
      </c>
      <c r="J7266" s="57">
        <v>901430</v>
      </c>
      <c r="K7266" s="58" t="s">
        <v>11726</v>
      </c>
      <c r="L7266" s="57">
        <v>72114</v>
      </c>
      <c r="M7266" s="59">
        <f t="shared" si="394"/>
        <v>973544</v>
      </c>
      <c r="O7266" s="61"/>
      <c r="P7266">
        <f>+VLOOKUP(C7266,'Thanh toán '!M$9366:N$10360,2,0)</f>
        <v>973544</v>
      </c>
      <c r="Q7266" s="61">
        <f t="shared" si="397"/>
        <v>0</v>
      </c>
    </row>
    <row r="7267" spans="1:17" hidden="1" x14ac:dyDescent="0.3">
      <c r="A7267" s="43">
        <v>2023</v>
      </c>
      <c r="B7267" s="56" t="s">
        <v>23367</v>
      </c>
      <c r="C7267" s="19">
        <f t="shared" si="395"/>
        <v>56481</v>
      </c>
      <c r="D7267" s="56" t="s">
        <v>13350</v>
      </c>
      <c r="E7267" s="55">
        <v>45189</v>
      </c>
      <c r="F7267" s="18">
        <f t="shared" si="396"/>
        <v>9</v>
      </c>
      <c r="G7267" s="56" t="s">
        <v>11860</v>
      </c>
      <c r="H7267" s="56" t="s">
        <v>11719</v>
      </c>
      <c r="I7267" s="56" t="s">
        <v>14216</v>
      </c>
      <c r="J7267" s="57">
        <v>901430</v>
      </c>
      <c r="K7267" s="58" t="s">
        <v>11726</v>
      </c>
      <c r="L7267" s="57">
        <v>72114</v>
      </c>
      <c r="M7267" s="59">
        <f t="shared" si="394"/>
        <v>973544</v>
      </c>
      <c r="O7267" s="61"/>
      <c r="P7267">
        <f>+VLOOKUP(C7267,'Thanh toán '!M$9366:N$10360,2,0)</f>
        <v>973544</v>
      </c>
      <c r="Q7267" s="61">
        <f t="shared" si="397"/>
        <v>0</v>
      </c>
    </row>
    <row r="7268" spans="1:17" hidden="1" x14ac:dyDescent="0.3">
      <c r="A7268" s="43">
        <v>2023</v>
      </c>
      <c r="B7268" s="56" t="s">
        <v>23368</v>
      </c>
      <c r="C7268" s="19">
        <f t="shared" si="395"/>
        <v>56482</v>
      </c>
      <c r="D7268" s="56" t="s">
        <v>13350</v>
      </c>
      <c r="E7268" s="55">
        <v>45189</v>
      </c>
      <c r="F7268" s="18">
        <f t="shared" si="396"/>
        <v>9</v>
      </c>
      <c r="G7268" s="56" t="s">
        <v>11860</v>
      </c>
      <c r="H7268" s="56" t="s">
        <v>11719</v>
      </c>
      <c r="I7268" s="56" t="s">
        <v>15292</v>
      </c>
      <c r="J7268" s="57">
        <v>901430</v>
      </c>
      <c r="K7268" s="58" t="s">
        <v>11726</v>
      </c>
      <c r="L7268" s="57">
        <v>72114</v>
      </c>
      <c r="M7268" s="59">
        <f t="shared" si="394"/>
        <v>973544</v>
      </c>
      <c r="O7268" s="61"/>
      <c r="P7268">
        <f>+VLOOKUP(C7268,'Thanh toán '!M$9366:N$10360,2,0)</f>
        <v>973544</v>
      </c>
      <c r="Q7268" s="61">
        <f t="shared" si="397"/>
        <v>0</v>
      </c>
    </row>
    <row r="7269" spans="1:17" hidden="1" x14ac:dyDescent="0.3">
      <c r="A7269" s="43">
        <v>2023</v>
      </c>
      <c r="B7269" s="56" t="s">
        <v>23369</v>
      </c>
      <c r="C7269" s="19">
        <f t="shared" si="395"/>
        <v>56488</v>
      </c>
      <c r="D7269" s="56" t="s">
        <v>13350</v>
      </c>
      <c r="E7269" s="55">
        <v>45189</v>
      </c>
      <c r="F7269" s="18">
        <f t="shared" si="396"/>
        <v>9</v>
      </c>
      <c r="G7269" s="56" t="s">
        <v>11799</v>
      </c>
      <c r="H7269" s="56" t="s">
        <v>11725</v>
      </c>
      <c r="I7269" s="56" t="s">
        <v>20474</v>
      </c>
      <c r="J7269" s="57">
        <v>367155</v>
      </c>
      <c r="K7269" s="58" t="s">
        <v>11726</v>
      </c>
      <c r="L7269" s="57">
        <v>29372</v>
      </c>
      <c r="M7269" s="59">
        <f t="shared" si="394"/>
        <v>396527</v>
      </c>
      <c r="O7269" s="61"/>
      <c r="P7269">
        <f>+VLOOKUP(C7269,'Thanh toán '!M$9366:N$10360,2,0)</f>
        <v>396527</v>
      </c>
      <c r="Q7269" s="61">
        <f t="shared" si="397"/>
        <v>0</v>
      </c>
    </row>
    <row r="7270" spans="1:17" hidden="1" x14ac:dyDescent="0.3">
      <c r="A7270" s="43">
        <v>2023</v>
      </c>
      <c r="B7270" s="56" t="s">
        <v>13091</v>
      </c>
      <c r="C7270" s="19">
        <f t="shared" si="395"/>
        <v>56490</v>
      </c>
      <c r="D7270" s="56" t="s">
        <v>13350</v>
      </c>
      <c r="E7270" s="55">
        <v>45189</v>
      </c>
      <c r="F7270" s="18">
        <f t="shared" si="396"/>
        <v>9</v>
      </c>
      <c r="G7270" s="56" t="s">
        <v>12287</v>
      </c>
      <c r="H7270" s="56" t="s">
        <v>12288</v>
      </c>
      <c r="I7270" s="56" t="s">
        <v>12287</v>
      </c>
      <c r="J7270" s="57">
        <v>891715</v>
      </c>
      <c r="K7270" s="58" t="s">
        <v>11726</v>
      </c>
      <c r="L7270" s="57">
        <v>71337</v>
      </c>
      <c r="M7270" s="59">
        <f t="shared" si="394"/>
        <v>963052</v>
      </c>
      <c r="O7270" s="61"/>
      <c r="P7270">
        <f>+VLOOKUP(C7270,'Thanh toán '!M$9366:N$10360,2,0)</f>
        <v>963052</v>
      </c>
      <c r="Q7270" s="61">
        <f t="shared" si="397"/>
        <v>0</v>
      </c>
    </row>
    <row r="7271" spans="1:17" hidden="1" x14ac:dyDescent="0.3">
      <c r="A7271" s="43">
        <v>2023</v>
      </c>
      <c r="B7271" s="56" t="s">
        <v>23370</v>
      </c>
      <c r="C7271" s="19">
        <f t="shared" si="395"/>
        <v>56491</v>
      </c>
      <c r="D7271" s="56" t="s">
        <v>13350</v>
      </c>
      <c r="E7271" s="55">
        <v>45189</v>
      </c>
      <c r="F7271" s="18">
        <f t="shared" si="396"/>
        <v>9</v>
      </c>
      <c r="G7271" s="56" t="s">
        <v>12287</v>
      </c>
      <c r="H7271" s="56" t="s">
        <v>12288</v>
      </c>
      <c r="I7271" s="56" t="s">
        <v>12287</v>
      </c>
      <c r="J7271" s="57">
        <v>2659280</v>
      </c>
      <c r="K7271" s="58" t="s">
        <v>11726</v>
      </c>
      <c r="L7271" s="57">
        <v>212742</v>
      </c>
      <c r="M7271" s="59">
        <f t="shared" si="394"/>
        <v>2872022</v>
      </c>
      <c r="O7271" s="61"/>
      <c r="P7271">
        <f>+VLOOKUP(C7271,'Thanh toán '!M$9366:N$10360,2,0)</f>
        <v>2872022</v>
      </c>
      <c r="Q7271" s="61">
        <f t="shared" si="397"/>
        <v>0</v>
      </c>
    </row>
    <row r="7272" spans="1:17" hidden="1" x14ac:dyDescent="0.3">
      <c r="A7272" s="43">
        <v>2023</v>
      </c>
      <c r="B7272" s="56" t="s">
        <v>13092</v>
      </c>
      <c r="C7272" s="19">
        <f t="shared" si="395"/>
        <v>56492</v>
      </c>
      <c r="D7272" s="56" t="s">
        <v>13350</v>
      </c>
      <c r="E7272" s="55">
        <v>45189</v>
      </c>
      <c r="F7272" s="18">
        <f t="shared" si="396"/>
        <v>9</v>
      </c>
      <c r="G7272" s="56" t="s">
        <v>11799</v>
      </c>
      <c r="H7272" s="56" t="s">
        <v>11725</v>
      </c>
      <c r="I7272" s="56" t="s">
        <v>13991</v>
      </c>
      <c r="J7272" s="57">
        <v>592955</v>
      </c>
      <c r="K7272" s="58" t="s">
        <v>11726</v>
      </c>
      <c r="L7272" s="57">
        <v>47436</v>
      </c>
      <c r="M7272" s="59">
        <f t="shared" si="394"/>
        <v>640391</v>
      </c>
      <c r="O7272" s="61"/>
      <c r="P7272">
        <f>+VLOOKUP(C7272,'Thanh toán '!M$9366:N$10360,2,0)</f>
        <v>640391</v>
      </c>
      <c r="Q7272" s="61">
        <f t="shared" si="397"/>
        <v>0</v>
      </c>
    </row>
    <row r="7273" spans="1:17" hidden="1" x14ac:dyDescent="0.3">
      <c r="A7273" s="43">
        <v>2023</v>
      </c>
      <c r="B7273" s="56" t="s">
        <v>13093</v>
      </c>
      <c r="C7273" s="19">
        <f t="shared" si="395"/>
        <v>56493</v>
      </c>
      <c r="D7273" s="56" t="s">
        <v>13350</v>
      </c>
      <c r="E7273" s="55">
        <v>45189</v>
      </c>
      <c r="F7273" s="18">
        <f t="shared" si="396"/>
        <v>9</v>
      </c>
      <c r="G7273" s="56" t="s">
        <v>12200</v>
      </c>
      <c r="H7273" s="56" t="s">
        <v>12201</v>
      </c>
      <c r="I7273" s="56" t="s">
        <v>12200</v>
      </c>
      <c r="J7273" s="57">
        <v>1150620</v>
      </c>
      <c r="K7273" s="58" t="s">
        <v>11726</v>
      </c>
      <c r="L7273" s="57">
        <v>92050</v>
      </c>
      <c r="M7273" s="59">
        <f t="shared" si="394"/>
        <v>1242670</v>
      </c>
      <c r="O7273" s="61"/>
      <c r="P7273">
        <f>+VLOOKUP(C7273,'Thanh toán '!M$9366:N$10360,2,0)</f>
        <v>1242670</v>
      </c>
      <c r="Q7273" s="61">
        <f t="shared" si="397"/>
        <v>0</v>
      </c>
    </row>
    <row r="7274" spans="1:17" hidden="1" x14ac:dyDescent="0.3">
      <c r="A7274" s="43">
        <v>2023</v>
      </c>
      <c r="B7274" s="56" t="s">
        <v>23371</v>
      </c>
      <c r="C7274" s="19">
        <f t="shared" si="395"/>
        <v>56494</v>
      </c>
      <c r="D7274" s="56" t="s">
        <v>13350</v>
      </c>
      <c r="E7274" s="55">
        <v>45189</v>
      </c>
      <c r="F7274" s="18">
        <f t="shared" si="396"/>
        <v>9</v>
      </c>
      <c r="G7274" s="56" t="s">
        <v>11799</v>
      </c>
      <c r="H7274" s="56" t="s">
        <v>11725</v>
      </c>
      <c r="I7274" s="56" t="s">
        <v>14059</v>
      </c>
      <c r="J7274" s="57">
        <v>922445</v>
      </c>
      <c r="K7274" s="58" t="s">
        <v>11726</v>
      </c>
      <c r="L7274" s="57">
        <v>73796</v>
      </c>
      <c r="M7274" s="59">
        <f t="shared" si="394"/>
        <v>996241</v>
      </c>
      <c r="O7274" s="61"/>
      <c r="P7274">
        <f>+VLOOKUP(C7274,'Thanh toán '!M$9366:N$10360,2,0)</f>
        <v>996241</v>
      </c>
      <c r="Q7274" s="61">
        <f t="shared" si="397"/>
        <v>0</v>
      </c>
    </row>
    <row r="7275" spans="1:17" hidden="1" x14ac:dyDescent="0.3">
      <c r="A7275" s="43">
        <v>2023</v>
      </c>
      <c r="B7275" s="56" t="s">
        <v>23372</v>
      </c>
      <c r="C7275" s="19">
        <f t="shared" si="395"/>
        <v>56500</v>
      </c>
      <c r="D7275" s="56" t="s">
        <v>13350</v>
      </c>
      <c r="E7275" s="55">
        <v>45189</v>
      </c>
      <c r="F7275" s="18">
        <f t="shared" si="396"/>
        <v>9</v>
      </c>
      <c r="G7275" s="56" t="s">
        <v>12179</v>
      </c>
      <c r="H7275" s="56" t="s">
        <v>12180</v>
      </c>
      <c r="I7275" s="56" t="s">
        <v>12179</v>
      </c>
      <c r="J7275" s="57">
        <v>3566860</v>
      </c>
      <c r="K7275" s="58" t="s">
        <v>11726</v>
      </c>
      <c r="L7275" s="57">
        <v>285349</v>
      </c>
      <c r="M7275" s="59">
        <f t="shared" si="394"/>
        <v>3852209</v>
      </c>
      <c r="O7275" s="61"/>
      <c r="P7275">
        <f>+VLOOKUP(C7275,'Thanh toán '!M$9366:N$10360,2,0)</f>
        <v>3852209</v>
      </c>
      <c r="Q7275" s="61">
        <f t="shared" si="397"/>
        <v>0</v>
      </c>
    </row>
    <row r="7276" spans="1:17" hidden="1" x14ac:dyDescent="0.3">
      <c r="A7276" s="43">
        <v>2023</v>
      </c>
      <c r="B7276" s="56" t="s">
        <v>23373</v>
      </c>
      <c r="C7276" s="19">
        <f t="shared" si="395"/>
        <v>56501</v>
      </c>
      <c r="D7276" s="56" t="s">
        <v>13350</v>
      </c>
      <c r="E7276" s="55">
        <v>45189</v>
      </c>
      <c r="F7276" s="18">
        <f t="shared" si="396"/>
        <v>9</v>
      </c>
      <c r="G7276" s="56" t="s">
        <v>12179</v>
      </c>
      <c r="H7276" s="56" t="s">
        <v>12180</v>
      </c>
      <c r="I7276" s="56" t="s">
        <v>12179</v>
      </c>
      <c r="J7276" s="57">
        <v>901430</v>
      </c>
      <c r="K7276" s="58" t="s">
        <v>11726</v>
      </c>
      <c r="L7276" s="57">
        <v>72114</v>
      </c>
      <c r="M7276" s="59">
        <f t="shared" si="394"/>
        <v>973544</v>
      </c>
      <c r="O7276" s="61"/>
      <c r="P7276">
        <f>+VLOOKUP(C7276,'Thanh toán '!M$9366:N$10360,2,0)</f>
        <v>973544</v>
      </c>
      <c r="Q7276" s="61">
        <f t="shared" si="397"/>
        <v>0</v>
      </c>
    </row>
    <row r="7277" spans="1:17" hidden="1" x14ac:dyDescent="0.3">
      <c r="A7277" s="43">
        <v>2023</v>
      </c>
      <c r="B7277" s="56" t="s">
        <v>23374</v>
      </c>
      <c r="C7277" s="19">
        <f t="shared" si="395"/>
        <v>56502</v>
      </c>
      <c r="D7277" s="56" t="s">
        <v>13350</v>
      </c>
      <c r="E7277" s="55">
        <v>45189</v>
      </c>
      <c r="F7277" s="18">
        <f t="shared" si="396"/>
        <v>9</v>
      </c>
      <c r="G7277" s="56" t="s">
        <v>12639</v>
      </c>
      <c r="H7277" s="56" t="s">
        <v>12640</v>
      </c>
      <c r="I7277" s="56" t="s">
        <v>12639</v>
      </c>
      <c r="J7277" s="57">
        <v>991573</v>
      </c>
      <c r="K7277" s="58" t="s">
        <v>11726</v>
      </c>
      <c r="L7277" s="57">
        <v>79326</v>
      </c>
      <c r="M7277" s="59">
        <f t="shared" si="394"/>
        <v>1070899</v>
      </c>
      <c r="O7277" s="61"/>
      <c r="P7277">
        <f>+VLOOKUP(C7277,'Thanh toán '!M$9366:N$10360,2,0)</f>
        <v>1070899</v>
      </c>
      <c r="Q7277" s="61">
        <f t="shared" si="397"/>
        <v>0</v>
      </c>
    </row>
    <row r="7278" spans="1:17" hidden="1" x14ac:dyDescent="0.3">
      <c r="A7278" s="43">
        <v>2023</v>
      </c>
      <c r="B7278" s="56" t="s">
        <v>23375</v>
      </c>
      <c r="C7278" s="19">
        <f t="shared" si="395"/>
        <v>56503</v>
      </c>
      <c r="D7278" s="56" t="s">
        <v>13350</v>
      </c>
      <c r="E7278" s="55">
        <v>45189</v>
      </c>
      <c r="F7278" s="18">
        <f t="shared" si="396"/>
        <v>9</v>
      </c>
      <c r="G7278" s="56" t="s">
        <v>12639</v>
      </c>
      <c r="H7278" s="56" t="s">
        <v>12640</v>
      </c>
      <c r="I7278" s="56" t="s">
        <v>12639</v>
      </c>
      <c r="J7278" s="57">
        <v>882000</v>
      </c>
      <c r="K7278" s="58" t="s">
        <v>11726</v>
      </c>
      <c r="L7278" s="57">
        <v>70560</v>
      </c>
      <c r="M7278" s="59">
        <f t="shared" si="394"/>
        <v>952560</v>
      </c>
      <c r="O7278" s="61"/>
      <c r="P7278">
        <f>+VLOOKUP(C7278,'Thanh toán '!M$9366:N$10360,2,0)</f>
        <v>952560</v>
      </c>
      <c r="Q7278" s="61">
        <f t="shared" si="397"/>
        <v>0</v>
      </c>
    </row>
    <row r="7279" spans="1:17" hidden="1" x14ac:dyDescent="0.3">
      <c r="A7279" s="43">
        <v>2023</v>
      </c>
      <c r="B7279" s="56" t="s">
        <v>23376</v>
      </c>
      <c r="C7279" s="19">
        <f t="shared" si="395"/>
        <v>56504</v>
      </c>
      <c r="D7279" s="56" t="s">
        <v>13350</v>
      </c>
      <c r="E7279" s="55">
        <v>45189</v>
      </c>
      <c r="F7279" s="18">
        <f t="shared" si="396"/>
        <v>9</v>
      </c>
      <c r="G7279" s="56" t="s">
        <v>12185</v>
      </c>
      <c r="H7279" s="56" t="s">
        <v>12186</v>
      </c>
      <c r="I7279" s="56" t="s">
        <v>12185</v>
      </c>
      <c r="J7279" s="57">
        <v>535029</v>
      </c>
      <c r="K7279" s="58" t="s">
        <v>11726</v>
      </c>
      <c r="L7279" s="57">
        <v>42802</v>
      </c>
      <c r="M7279" s="59">
        <f t="shared" si="394"/>
        <v>577831</v>
      </c>
      <c r="O7279" s="61"/>
      <c r="P7279">
        <f>+VLOOKUP(C7279,'Thanh toán '!M$9366:N$10360,2,0)</f>
        <v>577831</v>
      </c>
      <c r="Q7279" s="61">
        <f t="shared" si="397"/>
        <v>0</v>
      </c>
    </row>
    <row r="7280" spans="1:17" hidden="1" x14ac:dyDescent="0.3">
      <c r="A7280" s="43">
        <v>2023</v>
      </c>
      <c r="B7280" s="56" t="s">
        <v>23377</v>
      </c>
      <c r="C7280" s="19">
        <f t="shared" si="395"/>
        <v>56505</v>
      </c>
      <c r="D7280" s="56" t="s">
        <v>13350</v>
      </c>
      <c r="E7280" s="55">
        <v>45189</v>
      </c>
      <c r="F7280" s="18">
        <f t="shared" si="396"/>
        <v>9</v>
      </c>
      <c r="G7280" s="56" t="s">
        <v>12624</v>
      </c>
      <c r="H7280" s="56" t="s">
        <v>12625</v>
      </c>
      <c r="I7280" s="56" t="s">
        <v>12624</v>
      </c>
      <c r="J7280" s="57">
        <v>901430</v>
      </c>
      <c r="K7280" s="58" t="s">
        <v>11726</v>
      </c>
      <c r="L7280" s="57">
        <v>72114</v>
      </c>
      <c r="M7280" s="59">
        <f t="shared" si="394"/>
        <v>973544</v>
      </c>
      <c r="O7280" s="61"/>
      <c r="P7280">
        <f>+VLOOKUP(C7280,'Thanh toán '!M$9366:N$10360,2,0)</f>
        <v>973544</v>
      </c>
      <c r="Q7280" s="61">
        <f t="shared" si="397"/>
        <v>0</v>
      </c>
    </row>
    <row r="7281" spans="1:17" hidden="1" x14ac:dyDescent="0.3">
      <c r="A7281" s="43">
        <v>2023</v>
      </c>
      <c r="B7281" s="56" t="s">
        <v>13094</v>
      </c>
      <c r="C7281" s="19">
        <f t="shared" si="395"/>
        <v>56506</v>
      </c>
      <c r="D7281" s="56" t="s">
        <v>13350</v>
      </c>
      <c r="E7281" s="55">
        <v>45189</v>
      </c>
      <c r="F7281" s="18">
        <f t="shared" si="396"/>
        <v>9</v>
      </c>
      <c r="G7281" s="56" t="s">
        <v>12167</v>
      </c>
      <c r="H7281" s="56" t="s">
        <v>12168</v>
      </c>
      <c r="I7281" s="56" t="s">
        <v>12167</v>
      </c>
      <c r="J7281" s="57">
        <v>891715</v>
      </c>
      <c r="K7281" s="58" t="s">
        <v>11726</v>
      </c>
      <c r="L7281" s="57">
        <v>71337</v>
      </c>
      <c r="M7281" s="59">
        <f t="shared" si="394"/>
        <v>963052</v>
      </c>
      <c r="O7281" s="61"/>
      <c r="P7281">
        <f>+VLOOKUP(C7281,'Thanh toán '!M$9366:N$10360,2,0)</f>
        <v>963052</v>
      </c>
      <c r="Q7281" s="61">
        <f t="shared" si="397"/>
        <v>0</v>
      </c>
    </row>
    <row r="7282" spans="1:17" hidden="1" x14ac:dyDescent="0.3">
      <c r="A7282" s="43">
        <v>2023</v>
      </c>
      <c r="B7282" s="56" t="s">
        <v>13095</v>
      </c>
      <c r="C7282" s="19">
        <f t="shared" si="395"/>
        <v>56507</v>
      </c>
      <c r="D7282" s="56" t="s">
        <v>13350</v>
      </c>
      <c r="E7282" s="55">
        <v>45189</v>
      </c>
      <c r="F7282" s="18">
        <f t="shared" si="396"/>
        <v>9</v>
      </c>
      <c r="G7282" s="56" t="s">
        <v>12167</v>
      </c>
      <c r="H7282" s="56" t="s">
        <v>12168</v>
      </c>
      <c r="I7282" s="56" t="s">
        <v>12167</v>
      </c>
      <c r="J7282" s="57">
        <v>450715</v>
      </c>
      <c r="K7282" s="58" t="s">
        <v>11726</v>
      </c>
      <c r="L7282" s="57">
        <v>36057</v>
      </c>
      <c r="M7282" s="59">
        <f t="shared" si="394"/>
        <v>486772</v>
      </c>
      <c r="O7282" s="61"/>
      <c r="P7282">
        <f>+VLOOKUP(C7282,'Thanh toán '!M$9366:N$10360,2,0)</f>
        <v>486772</v>
      </c>
      <c r="Q7282" s="61">
        <f t="shared" si="397"/>
        <v>0</v>
      </c>
    </row>
    <row r="7283" spans="1:17" hidden="1" x14ac:dyDescent="0.3">
      <c r="A7283" s="43">
        <v>2023</v>
      </c>
      <c r="B7283" s="56" t="s">
        <v>13096</v>
      </c>
      <c r="C7283" s="19">
        <f t="shared" si="395"/>
        <v>56508</v>
      </c>
      <c r="D7283" s="56" t="s">
        <v>13350</v>
      </c>
      <c r="E7283" s="55">
        <v>45189</v>
      </c>
      <c r="F7283" s="18">
        <f t="shared" si="396"/>
        <v>9</v>
      </c>
      <c r="G7283" s="56" t="s">
        <v>12297</v>
      </c>
      <c r="H7283" s="56" t="s">
        <v>12298</v>
      </c>
      <c r="I7283" s="56" t="s">
        <v>12297</v>
      </c>
      <c r="J7283" s="57">
        <v>450715</v>
      </c>
      <c r="K7283" s="58" t="s">
        <v>11726</v>
      </c>
      <c r="L7283" s="57">
        <v>36057</v>
      </c>
      <c r="M7283" s="59">
        <f t="shared" si="394"/>
        <v>486772</v>
      </c>
      <c r="O7283" s="61"/>
      <c r="P7283">
        <f>+VLOOKUP(C7283,'Thanh toán '!M$9366:N$10360,2,0)</f>
        <v>486772</v>
      </c>
      <c r="Q7283" s="61">
        <f t="shared" si="397"/>
        <v>0</v>
      </c>
    </row>
    <row r="7284" spans="1:17" hidden="1" x14ac:dyDescent="0.3">
      <c r="A7284" s="43">
        <v>2023</v>
      </c>
      <c r="B7284" s="56" t="s">
        <v>13097</v>
      </c>
      <c r="C7284" s="19">
        <f t="shared" si="395"/>
        <v>56509</v>
      </c>
      <c r="D7284" s="56" t="s">
        <v>13350</v>
      </c>
      <c r="E7284" s="55">
        <v>45189</v>
      </c>
      <c r="F7284" s="18">
        <f t="shared" si="396"/>
        <v>9</v>
      </c>
      <c r="G7284" s="56" t="s">
        <v>12621</v>
      </c>
      <c r="H7284" s="56" t="s">
        <v>12622</v>
      </c>
      <c r="I7284" s="56" t="s">
        <v>12621</v>
      </c>
      <c r="J7284" s="57">
        <v>901430</v>
      </c>
      <c r="K7284" s="58" t="s">
        <v>11726</v>
      </c>
      <c r="L7284" s="57">
        <v>72114</v>
      </c>
      <c r="M7284" s="59">
        <f t="shared" ref="M7284:M7347" si="398">+L7284+J7284</f>
        <v>973544</v>
      </c>
      <c r="O7284" s="61"/>
      <c r="P7284">
        <f>+VLOOKUP(C7284,'Thanh toán '!M$9366:N$10360,2,0)</f>
        <v>973544</v>
      </c>
      <c r="Q7284" s="61">
        <f t="shared" si="397"/>
        <v>0</v>
      </c>
    </row>
    <row r="7285" spans="1:17" hidden="1" x14ac:dyDescent="0.3">
      <c r="A7285" s="43">
        <v>2023</v>
      </c>
      <c r="B7285" s="56" t="s">
        <v>13098</v>
      </c>
      <c r="C7285" s="19">
        <f t="shared" si="395"/>
        <v>56510</v>
      </c>
      <c r="D7285" s="56" t="s">
        <v>13350</v>
      </c>
      <c r="E7285" s="55">
        <v>45189</v>
      </c>
      <c r="F7285" s="18">
        <f t="shared" si="396"/>
        <v>9</v>
      </c>
      <c r="G7285" s="56" t="s">
        <v>12185</v>
      </c>
      <c r="H7285" s="56" t="s">
        <v>12186</v>
      </c>
      <c r="I7285" s="56" t="s">
        <v>12185</v>
      </c>
      <c r="J7285" s="57">
        <v>1236130</v>
      </c>
      <c r="K7285" s="58" t="s">
        <v>11726</v>
      </c>
      <c r="L7285" s="57">
        <v>98890</v>
      </c>
      <c r="M7285" s="59">
        <f t="shared" si="398"/>
        <v>1335020</v>
      </c>
      <c r="O7285" s="61"/>
      <c r="P7285">
        <f>+VLOOKUP(C7285,'Thanh toán '!M$9366:N$10360,2,0)</f>
        <v>1335020</v>
      </c>
      <c r="Q7285" s="61">
        <f t="shared" si="397"/>
        <v>0</v>
      </c>
    </row>
    <row r="7286" spans="1:17" hidden="1" x14ac:dyDescent="0.3">
      <c r="A7286" s="43">
        <v>2023</v>
      </c>
      <c r="B7286" s="56" t="s">
        <v>13099</v>
      </c>
      <c r="C7286" s="19">
        <f t="shared" si="395"/>
        <v>56511</v>
      </c>
      <c r="D7286" s="56" t="s">
        <v>13350</v>
      </c>
      <c r="E7286" s="55">
        <v>45189</v>
      </c>
      <c r="F7286" s="18">
        <f t="shared" si="396"/>
        <v>9</v>
      </c>
      <c r="G7286" s="56" t="s">
        <v>12179</v>
      </c>
      <c r="H7286" s="56" t="s">
        <v>12180</v>
      </c>
      <c r="I7286" s="56" t="s">
        <v>12179</v>
      </c>
      <c r="J7286" s="57">
        <v>4442320</v>
      </c>
      <c r="K7286" s="58" t="s">
        <v>11726</v>
      </c>
      <c r="L7286" s="57">
        <v>355386</v>
      </c>
      <c r="M7286" s="59">
        <f t="shared" si="398"/>
        <v>4797706</v>
      </c>
      <c r="O7286" s="61"/>
      <c r="P7286">
        <f>+VLOOKUP(C7286,'Thanh toán '!M$9366:N$10360,2,0)</f>
        <v>4797706</v>
      </c>
      <c r="Q7286" s="61">
        <f t="shared" si="397"/>
        <v>0</v>
      </c>
    </row>
    <row r="7287" spans="1:17" hidden="1" x14ac:dyDescent="0.3">
      <c r="A7287" s="43">
        <v>2023</v>
      </c>
      <c r="B7287" s="56" t="s">
        <v>13100</v>
      </c>
      <c r="C7287" s="19">
        <f t="shared" si="395"/>
        <v>56512</v>
      </c>
      <c r="D7287" s="56" t="s">
        <v>13350</v>
      </c>
      <c r="E7287" s="55">
        <v>45189</v>
      </c>
      <c r="F7287" s="18">
        <f t="shared" si="396"/>
        <v>9</v>
      </c>
      <c r="G7287" s="56" t="s">
        <v>12422</v>
      </c>
      <c r="H7287" s="56" t="s">
        <v>12423</v>
      </c>
      <c r="I7287" s="56" t="s">
        <v>12422</v>
      </c>
      <c r="J7287" s="57">
        <v>1110580</v>
      </c>
      <c r="K7287" s="58" t="s">
        <v>11726</v>
      </c>
      <c r="L7287" s="57">
        <v>88846</v>
      </c>
      <c r="M7287" s="59">
        <f t="shared" si="398"/>
        <v>1199426</v>
      </c>
      <c r="O7287" s="61"/>
      <c r="P7287">
        <f>+VLOOKUP(C7287,'Thanh toán '!M$9366:N$10360,2,0)</f>
        <v>1199426</v>
      </c>
      <c r="Q7287" s="61">
        <f t="shared" si="397"/>
        <v>0</v>
      </c>
    </row>
    <row r="7288" spans="1:17" hidden="1" x14ac:dyDescent="0.3">
      <c r="A7288" s="43">
        <v>2023</v>
      </c>
      <c r="B7288" s="56" t="s">
        <v>13101</v>
      </c>
      <c r="C7288" s="19">
        <f t="shared" si="395"/>
        <v>56513</v>
      </c>
      <c r="D7288" s="56" t="s">
        <v>13350</v>
      </c>
      <c r="E7288" s="55">
        <v>45189</v>
      </c>
      <c r="F7288" s="18">
        <f t="shared" si="396"/>
        <v>9</v>
      </c>
      <c r="G7288" s="56" t="s">
        <v>12182</v>
      </c>
      <c r="H7288" s="56" t="s">
        <v>12183</v>
      </c>
      <c r="I7288" s="56" t="s">
        <v>12182</v>
      </c>
      <c r="J7288" s="57">
        <v>2202930</v>
      </c>
      <c r="K7288" s="58" t="s">
        <v>11726</v>
      </c>
      <c r="L7288" s="57">
        <v>176234</v>
      </c>
      <c r="M7288" s="59">
        <f t="shared" si="398"/>
        <v>2379164</v>
      </c>
      <c r="O7288" s="61"/>
      <c r="P7288">
        <f>+VLOOKUP(C7288,'Thanh toán '!M$9366:N$10360,2,0)</f>
        <v>2379164</v>
      </c>
      <c r="Q7288" s="61">
        <f t="shared" si="397"/>
        <v>0</v>
      </c>
    </row>
    <row r="7289" spans="1:17" hidden="1" x14ac:dyDescent="0.3">
      <c r="A7289" s="43">
        <v>2023</v>
      </c>
      <c r="B7289" s="56" t="s">
        <v>23378</v>
      </c>
      <c r="C7289" s="19">
        <f t="shared" si="395"/>
        <v>56514</v>
      </c>
      <c r="D7289" s="56" t="s">
        <v>13350</v>
      </c>
      <c r="E7289" s="55">
        <v>45189</v>
      </c>
      <c r="F7289" s="18">
        <f t="shared" si="396"/>
        <v>9</v>
      </c>
      <c r="G7289" s="56" t="s">
        <v>12194</v>
      </c>
      <c r="H7289" s="56" t="s">
        <v>12195</v>
      </c>
      <c r="I7289" s="56" t="s">
        <v>12194</v>
      </c>
      <c r="J7289" s="57">
        <v>1481830</v>
      </c>
      <c r="K7289" s="58" t="s">
        <v>11726</v>
      </c>
      <c r="L7289" s="57">
        <v>118546</v>
      </c>
      <c r="M7289" s="59">
        <f t="shared" si="398"/>
        <v>1600376</v>
      </c>
      <c r="O7289" s="61"/>
      <c r="P7289">
        <f>+VLOOKUP(C7289,'Thanh toán '!M$9366:N$10360,2,0)</f>
        <v>1600376</v>
      </c>
      <c r="Q7289" s="61">
        <f t="shared" si="397"/>
        <v>0</v>
      </c>
    </row>
    <row r="7290" spans="1:17" hidden="1" x14ac:dyDescent="0.3">
      <c r="A7290" s="43">
        <v>2023</v>
      </c>
      <c r="B7290" s="56" t="s">
        <v>13102</v>
      </c>
      <c r="C7290" s="19">
        <f t="shared" si="395"/>
        <v>56515</v>
      </c>
      <c r="D7290" s="56" t="s">
        <v>13350</v>
      </c>
      <c r="E7290" s="55">
        <v>45189</v>
      </c>
      <c r="F7290" s="18">
        <f t="shared" si="396"/>
        <v>9</v>
      </c>
      <c r="G7290" s="56" t="s">
        <v>12173</v>
      </c>
      <c r="H7290" s="56" t="s">
        <v>12174</v>
      </c>
      <c r="I7290" s="56" t="s">
        <v>12173</v>
      </c>
      <c r="J7290" s="57">
        <v>3188150</v>
      </c>
      <c r="K7290" s="58" t="s">
        <v>11726</v>
      </c>
      <c r="L7290" s="57">
        <v>255052</v>
      </c>
      <c r="M7290" s="59">
        <f t="shared" si="398"/>
        <v>3443202</v>
      </c>
      <c r="O7290" s="61"/>
      <c r="P7290">
        <f>+VLOOKUP(C7290,'Thanh toán '!M$9366:N$10360,2,0)</f>
        <v>3443202</v>
      </c>
      <c r="Q7290" s="61">
        <f t="shared" si="397"/>
        <v>0</v>
      </c>
    </row>
    <row r="7291" spans="1:17" hidden="1" x14ac:dyDescent="0.3">
      <c r="A7291" s="43">
        <v>2023</v>
      </c>
      <c r="B7291" s="56" t="s">
        <v>13103</v>
      </c>
      <c r="C7291" s="19">
        <f t="shared" si="395"/>
        <v>56516</v>
      </c>
      <c r="D7291" s="56" t="s">
        <v>13350</v>
      </c>
      <c r="E7291" s="55">
        <v>45189</v>
      </c>
      <c r="F7291" s="18">
        <f t="shared" si="396"/>
        <v>9</v>
      </c>
      <c r="G7291" s="56" t="s">
        <v>12191</v>
      </c>
      <c r="H7291" s="56" t="s">
        <v>12192</v>
      </c>
      <c r="I7291" s="56" t="s">
        <v>14386</v>
      </c>
      <c r="J7291" s="57">
        <v>1184049</v>
      </c>
      <c r="K7291" s="58" t="s">
        <v>11726</v>
      </c>
      <c r="L7291" s="57">
        <v>94724</v>
      </c>
      <c r="M7291" s="59">
        <f t="shared" si="398"/>
        <v>1278773</v>
      </c>
      <c r="O7291" s="61"/>
      <c r="P7291">
        <f>+VLOOKUP(C7291,'Thanh toán '!M$9366:N$10360,2,0)</f>
        <v>1278773</v>
      </c>
      <c r="Q7291" s="61">
        <f t="shared" si="397"/>
        <v>0</v>
      </c>
    </row>
    <row r="7292" spans="1:17" hidden="1" x14ac:dyDescent="0.3">
      <c r="A7292" s="43">
        <v>2023</v>
      </c>
      <c r="B7292" s="56" t="s">
        <v>13104</v>
      </c>
      <c r="C7292" s="19">
        <f t="shared" si="395"/>
        <v>56517</v>
      </c>
      <c r="D7292" s="56" t="s">
        <v>13350</v>
      </c>
      <c r="E7292" s="55">
        <v>45189</v>
      </c>
      <c r="F7292" s="18">
        <f t="shared" si="396"/>
        <v>9</v>
      </c>
      <c r="G7292" s="56" t="s">
        <v>12645</v>
      </c>
      <c r="H7292" s="56" t="s">
        <v>12646</v>
      </c>
      <c r="I7292" s="56" t="s">
        <v>12645</v>
      </c>
      <c r="J7292" s="57">
        <v>1715243</v>
      </c>
      <c r="K7292" s="58" t="s">
        <v>11726</v>
      </c>
      <c r="L7292" s="57">
        <v>137219</v>
      </c>
      <c r="M7292" s="59">
        <f t="shared" si="398"/>
        <v>1852462</v>
      </c>
      <c r="O7292" s="61"/>
      <c r="P7292">
        <f>+VLOOKUP(C7292,'Thanh toán '!M$9366:N$10360,2,0)</f>
        <v>1852462</v>
      </c>
      <c r="Q7292" s="61">
        <f t="shared" si="397"/>
        <v>0</v>
      </c>
    </row>
    <row r="7293" spans="1:17" hidden="1" x14ac:dyDescent="0.3">
      <c r="A7293" s="43">
        <v>2023</v>
      </c>
      <c r="B7293" s="56" t="s">
        <v>13105</v>
      </c>
      <c r="C7293" s="19">
        <f t="shared" si="395"/>
        <v>56518</v>
      </c>
      <c r="D7293" s="56" t="s">
        <v>13350</v>
      </c>
      <c r="E7293" s="55">
        <v>45189</v>
      </c>
      <c r="F7293" s="18">
        <f t="shared" si="396"/>
        <v>9</v>
      </c>
      <c r="G7293" s="56" t="s">
        <v>12167</v>
      </c>
      <c r="H7293" s="56" t="s">
        <v>12168</v>
      </c>
      <c r="I7293" s="56" t="s">
        <v>12167</v>
      </c>
      <c r="J7293" s="57">
        <v>555290</v>
      </c>
      <c r="K7293" s="58" t="s">
        <v>11726</v>
      </c>
      <c r="L7293" s="57">
        <v>44423</v>
      </c>
      <c r="M7293" s="59">
        <f t="shared" si="398"/>
        <v>599713</v>
      </c>
      <c r="O7293" s="61"/>
      <c r="P7293">
        <f>+VLOOKUP(C7293,'Thanh toán '!M$9366:N$10360,2,0)</f>
        <v>599713</v>
      </c>
      <c r="Q7293" s="61">
        <f t="shared" si="397"/>
        <v>0</v>
      </c>
    </row>
    <row r="7294" spans="1:17" hidden="1" x14ac:dyDescent="0.3">
      <c r="A7294" s="43">
        <v>2023</v>
      </c>
      <c r="B7294" s="56" t="s">
        <v>23379</v>
      </c>
      <c r="C7294" s="19">
        <f t="shared" si="395"/>
        <v>56842</v>
      </c>
      <c r="D7294" s="56" t="s">
        <v>13350</v>
      </c>
      <c r="E7294" s="55">
        <v>45190</v>
      </c>
      <c r="F7294" s="18">
        <f t="shared" si="396"/>
        <v>9</v>
      </c>
      <c r="G7294" s="56" t="s">
        <v>11799</v>
      </c>
      <c r="H7294" s="56" t="s">
        <v>11725</v>
      </c>
      <c r="I7294" s="56" t="s">
        <v>13804</v>
      </c>
      <c r="J7294" s="57">
        <v>840181</v>
      </c>
      <c r="K7294" s="58" t="s">
        <v>11726</v>
      </c>
      <c r="L7294" s="57">
        <v>67214</v>
      </c>
      <c r="M7294" s="59">
        <f t="shared" si="398"/>
        <v>907395</v>
      </c>
      <c r="O7294" s="61"/>
      <c r="P7294">
        <f>+VLOOKUP(C7294,'Thanh toán '!M$9366:N$10360,2,0)</f>
        <v>907395</v>
      </c>
      <c r="Q7294" s="61">
        <f t="shared" si="397"/>
        <v>0</v>
      </c>
    </row>
    <row r="7295" spans="1:17" hidden="1" x14ac:dyDescent="0.3">
      <c r="A7295" s="43">
        <v>2023</v>
      </c>
      <c r="B7295" s="56" t="s">
        <v>23380</v>
      </c>
      <c r="C7295" s="19">
        <f t="shared" si="395"/>
        <v>57347</v>
      </c>
      <c r="D7295" s="56" t="s">
        <v>13350</v>
      </c>
      <c r="E7295" s="55">
        <v>45190</v>
      </c>
      <c r="F7295" s="18">
        <f t="shared" si="396"/>
        <v>9</v>
      </c>
      <c r="G7295" s="56" t="s">
        <v>11799</v>
      </c>
      <c r="H7295" s="56" t="s">
        <v>11725</v>
      </c>
      <c r="I7295" s="56" t="s">
        <v>13901</v>
      </c>
      <c r="J7295" s="57">
        <v>443043</v>
      </c>
      <c r="K7295" s="58" t="s">
        <v>11726</v>
      </c>
      <c r="L7295" s="57">
        <v>35443</v>
      </c>
      <c r="M7295" s="59">
        <f t="shared" si="398"/>
        <v>478486</v>
      </c>
      <c r="O7295" s="61"/>
      <c r="P7295">
        <f>+VLOOKUP(C7295,'Thanh toán '!M$9366:N$10360,2,0)</f>
        <v>478486</v>
      </c>
      <c r="Q7295" s="61">
        <f t="shared" si="397"/>
        <v>0</v>
      </c>
    </row>
    <row r="7296" spans="1:17" hidden="1" x14ac:dyDescent="0.3">
      <c r="A7296" s="43">
        <v>2023</v>
      </c>
      <c r="B7296" s="56" t="s">
        <v>23381</v>
      </c>
      <c r="C7296" s="19">
        <f t="shared" si="395"/>
        <v>57348</v>
      </c>
      <c r="D7296" s="56" t="s">
        <v>13350</v>
      </c>
      <c r="E7296" s="55">
        <v>45190</v>
      </c>
      <c r="F7296" s="18">
        <f t="shared" si="396"/>
        <v>9</v>
      </c>
      <c r="G7296" s="56" t="s">
        <v>11799</v>
      </c>
      <c r="H7296" s="56" t="s">
        <v>11725</v>
      </c>
      <c r="I7296" s="56" t="s">
        <v>14355</v>
      </c>
      <c r="J7296" s="57">
        <v>323114</v>
      </c>
      <c r="K7296" s="58" t="s">
        <v>11726</v>
      </c>
      <c r="L7296" s="57">
        <v>25849</v>
      </c>
      <c r="M7296" s="59">
        <f t="shared" si="398"/>
        <v>348963</v>
      </c>
      <c r="O7296" s="61"/>
      <c r="P7296">
        <f>+VLOOKUP(C7296,'Thanh toán '!M$9366:N$10360,2,0)</f>
        <v>348963</v>
      </c>
      <c r="Q7296" s="61">
        <f t="shared" si="397"/>
        <v>0</v>
      </c>
    </row>
    <row r="7297" spans="1:17" hidden="1" x14ac:dyDescent="0.3">
      <c r="A7297" s="43">
        <v>2023</v>
      </c>
      <c r="B7297" s="56" t="s">
        <v>23382</v>
      </c>
      <c r="C7297" s="19">
        <f t="shared" si="395"/>
        <v>57349</v>
      </c>
      <c r="D7297" s="56" t="s">
        <v>13350</v>
      </c>
      <c r="E7297" s="55">
        <v>45190</v>
      </c>
      <c r="F7297" s="18">
        <f t="shared" si="396"/>
        <v>9</v>
      </c>
      <c r="G7297" s="56" t="s">
        <v>11799</v>
      </c>
      <c r="H7297" s="56" t="s">
        <v>11725</v>
      </c>
      <c r="I7297" s="56" t="s">
        <v>13602</v>
      </c>
      <c r="J7297" s="57">
        <v>1173355</v>
      </c>
      <c r="K7297" s="58" t="s">
        <v>11726</v>
      </c>
      <c r="L7297" s="57">
        <v>93868</v>
      </c>
      <c r="M7297" s="59">
        <f t="shared" si="398"/>
        <v>1267223</v>
      </c>
      <c r="O7297" s="61"/>
      <c r="P7297">
        <f>+VLOOKUP(C7297,'Thanh toán '!M$9366:N$10360,2,0)</f>
        <v>1267223</v>
      </c>
      <c r="Q7297" s="61">
        <f t="shared" si="397"/>
        <v>0</v>
      </c>
    </row>
    <row r="7298" spans="1:17" hidden="1" x14ac:dyDescent="0.3">
      <c r="A7298" s="43">
        <v>2023</v>
      </c>
      <c r="B7298" s="56" t="s">
        <v>23383</v>
      </c>
      <c r="C7298" s="19">
        <f t="shared" si="395"/>
        <v>57350</v>
      </c>
      <c r="D7298" s="56" t="s">
        <v>13350</v>
      </c>
      <c r="E7298" s="55">
        <v>45190</v>
      </c>
      <c r="F7298" s="18">
        <f t="shared" si="396"/>
        <v>9</v>
      </c>
      <c r="G7298" s="56" t="s">
        <v>12589</v>
      </c>
      <c r="H7298" s="56" t="s">
        <v>12590</v>
      </c>
      <c r="I7298" s="56" t="s">
        <v>12589</v>
      </c>
      <c r="J7298" s="57">
        <v>1289600</v>
      </c>
      <c r="K7298" s="58" t="s">
        <v>11726</v>
      </c>
      <c r="L7298" s="57">
        <v>103168</v>
      </c>
      <c r="M7298" s="59">
        <f t="shared" si="398"/>
        <v>1392768</v>
      </c>
      <c r="O7298" s="61"/>
      <c r="P7298">
        <f>+VLOOKUP(C7298,'Thanh toán '!M$9366:N$10360,2,0)</f>
        <v>1392768</v>
      </c>
      <c r="Q7298" s="61">
        <f t="shared" si="397"/>
        <v>0</v>
      </c>
    </row>
    <row r="7299" spans="1:17" hidden="1" x14ac:dyDescent="0.3">
      <c r="A7299" s="43">
        <v>2023</v>
      </c>
      <c r="B7299" s="56" t="s">
        <v>23384</v>
      </c>
      <c r="C7299" s="19">
        <f t="shared" si="395"/>
        <v>57352</v>
      </c>
      <c r="D7299" s="56" t="s">
        <v>13350</v>
      </c>
      <c r="E7299" s="55">
        <v>45190</v>
      </c>
      <c r="F7299" s="18">
        <f t="shared" si="396"/>
        <v>9</v>
      </c>
      <c r="G7299" s="56" t="s">
        <v>11799</v>
      </c>
      <c r="H7299" s="56" t="s">
        <v>11725</v>
      </c>
      <c r="I7299" s="56" t="s">
        <v>23664</v>
      </c>
      <c r="J7299" s="57">
        <v>830195</v>
      </c>
      <c r="K7299" s="58" t="s">
        <v>11726</v>
      </c>
      <c r="L7299" s="57">
        <v>66416</v>
      </c>
      <c r="M7299" s="59">
        <f t="shared" si="398"/>
        <v>896611</v>
      </c>
      <c r="O7299" s="61"/>
      <c r="P7299">
        <f>+VLOOKUP(C7299,'Thanh toán '!M$9366:N$10360,2,0)</f>
        <v>896611</v>
      </c>
      <c r="Q7299" s="61">
        <f t="shared" si="397"/>
        <v>0</v>
      </c>
    </row>
    <row r="7300" spans="1:17" hidden="1" x14ac:dyDescent="0.3">
      <c r="A7300" s="43">
        <v>2023</v>
      </c>
      <c r="B7300" s="56" t="s">
        <v>23385</v>
      </c>
      <c r="C7300" s="19">
        <f t="shared" si="395"/>
        <v>57353</v>
      </c>
      <c r="D7300" s="56" t="s">
        <v>13350</v>
      </c>
      <c r="E7300" s="55">
        <v>45190</v>
      </c>
      <c r="F7300" s="18">
        <f t="shared" si="396"/>
        <v>9</v>
      </c>
      <c r="G7300" s="56" t="s">
        <v>11799</v>
      </c>
      <c r="H7300" s="56" t="s">
        <v>11725</v>
      </c>
      <c r="I7300" s="56" t="s">
        <v>14127</v>
      </c>
      <c r="J7300" s="57">
        <v>1027127</v>
      </c>
      <c r="K7300" s="58" t="s">
        <v>11726</v>
      </c>
      <c r="L7300" s="57">
        <v>82170</v>
      </c>
      <c r="M7300" s="59">
        <f t="shared" si="398"/>
        <v>1109297</v>
      </c>
      <c r="O7300" s="61"/>
      <c r="P7300">
        <f>+VLOOKUP(C7300,'Thanh toán '!M$9366:N$10360,2,0)</f>
        <v>1109297</v>
      </c>
      <c r="Q7300" s="61">
        <f t="shared" si="397"/>
        <v>0</v>
      </c>
    </row>
    <row r="7301" spans="1:17" hidden="1" x14ac:dyDescent="0.3">
      <c r="A7301" s="43">
        <v>2023</v>
      </c>
      <c r="B7301" s="56" t="s">
        <v>23386</v>
      </c>
      <c r="C7301" s="19">
        <f t="shared" si="395"/>
        <v>57354</v>
      </c>
      <c r="D7301" s="56" t="s">
        <v>13350</v>
      </c>
      <c r="E7301" s="55">
        <v>45190</v>
      </c>
      <c r="F7301" s="18">
        <f t="shared" si="396"/>
        <v>9</v>
      </c>
      <c r="G7301" s="56" t="s">
        <v>12459</v>
      </c>
      <c r="H7301" s="56" t="s">
        <v>12460</v>
      </c>
      <c r="I7301" s="56" t="s">
        <v>12459</v>
      </c>
      <c r="J7301" s="57">
        <v>2798260</v>
      </c>
      <c r="K7301" s="58" t="s">
        <v>11726</v>
      </c>
      <c r="L7301" s="57">
        <v>223861</v>
      </c>
      <c r="M7301" s="59">
        <f t="shared" si="398"/>
        <v>3022121</v>
      </c>
      <c r="O7301" s="61"/>
      <c r="P7301">
        <f>+VLOOKUP(C7301,'Thanh toán '!M$9366:N$10360,2,0)</f>
        <v>3022121</v>
      </c>
      <c r="Q7301" s="61">
        <f t="shared" si="397"/>
        <v>0</v>
      </c>
    </row>
    <row r="7302" spans="1:17" hidden="1" x14ac:dyDescent="0.3">
      <c r="A7302" s="43">
        <v>2023</v>
      </c>
      <c r="B7302" s="56" t="s">
        <v>23387</v>
      </c>
      <c r="C7302" s="19">
        <f t="shared" ref="C7302:C7365" si="399">+B7302*1</f>
        <v>57355</v>
      </c>
      <c r="D7302" s="56" t="s">
        <v>13350</v>
      </c>
      <c r="E7302" s="55">
        <v>45190</v>
      </c>
      <c r="F7302" s="18">
        <f t="shared" ref="F7302:F7365" si="400">+MONTH(E7302)</f>
        <v>9</v>
      </c>
      <c r="G7302" s="56" t="s">
        <v>12459</v>
      </c>
      <c r="H7302" s="56" t="s">
        <v>12460</v>
      </c>
      <c r="I7302" s="56" t="s">
        <v>12459</v>
      </c>
      <c r="J7302" s="57">
        <v>882000</v>
      </c>
      <c r="K7302" s="58" t="s">
        <v>11726</v>
      </c>
      <c r="L7302" s="57">
        <v>70560</v>
      </c>
      <c r="M7302" s="59">
        <f t="shared" si="398"/>
        <v>952560</v>
      </c>
      <c r="O7302" s="61"/>
      <c r="P7302">
        <f>+VLOOKUP(C7302,'Thanh toán '!M$9366:N$10360,2,0)</f>
        <v>952560</v>
      </c>
      <c r="Q7302" s="61">
        <f t="shared" si="397"/>
        <v>0</v>
      </c>
    </row>
    <row r="7303" spans="1:17" x14ac:dyDescent="0.3">
      <c r="A7303" s="43">
        <v>2023</v>
      </c>
      <c r="B7303" s="56" t="s">
        <v>23388</v>
      </c>
      <c r="C7303" s="19">
        <f t="shared" si="399"/>
        <v>57356</v>
      </c>
      <c r="D7303" s="56" t="s">
        <v>13350</v>
      </c>
      <c r="E7303" s="55">
        <v>45190</v>
      </c>
      <c r="F7303" s="18">
        <f t="shared" si="400"/>
        <v>9</v>
      </c>
      <c r="G7303" s="56" t="s">
        <v>11799</v>
      </c>
      <c r="H7303" s="56" t="s">
        <v>11725</v>
      </c>
      <c r="I7303" s="56" t="s">
        <v>13724</v>
      </c>
      <c r="J7303" s="57">
        <v>361350</v>
      </c>
      <c r="K7303" s="58" t="s">
        <v>11726</v>
      </c>
      <c r="L7303" s="57">
        <v>28908</v>
      </c>
      <c r="M7303" s="59">
        <f t="shared" si="398"/>
        <v>390258</v>
      </c>
      <c r="O7303" s="61"/>
      <c r="P7303" t="e">
        <f>+VLOOKUP(C7303,'Thanh toán '!M$9366:N$10360,2,0)</f>
        <v>#N/A</v>
      </c>
      <c r="Q7303" s="61" t="e">
        <f t="shared" si="397"/>
        <v>#N/A</v>
      </c>
    </row>
    <row r="7304" spans="1:17" hidden="1" x14ac:dyDescent="0.3">
      <c r="A7304" s="43">
        <v>2023</v>
      </c>
      <c r="B7304" s="56" t="s">
        <v>23389</v>
      </c>
      <c r="C7304" s="19">
        <f t="shared" si="399"/>
        <v>57359</v>
      </c>
      <c r="D7304" s="56" t="s">
        <v>13350</v>
      </c>
      <c r="E7304" s="55">
        <v>45190</v>
      </c>
      <c r="F7304" s="18">
        <f t="shared" si="400"/>
        <v>9</v>
      </c>
      <c r="G7304" s="56" t="s">
        <v>12245</v>
      </c>
      <c r="H7304" s="56" t="s">
        <v>12246</v>
      </c>
      <c r="I7304" s="56" t="s">
        <v>23665</v>
      </c>
      <c r="J7304" s="57">
        <v>1768685</v>
      </c>
      <c r="K7304" s="58" t="s">
        <v>11726</v>
      </c>
      <c r="L7304" s="57">
        <v>141495</v>
      </c>
      <c r="M7304" s="59">
        <f t="shared" si="398"/>
        <v>1910180</v>
      </c>
      <c r="O7304" s="61"/>
      <c r="P7304">
        <f>+VLOOKUP(C7304,'Thanh toán '!M$9366:N$10360,2,0)</f>
        <v>1910180</v>
      </c>
      <c r="Q7304" s="61">
        <f t="shared" si="397"/>
        <v>0</v>
      </c>
    </row>
    <row r="7305" spans="1:17" hidden="1" x14ac:dyDescent="0.3">
      <c r="A7305" s="43">
        <v>2023</v>
      </c>
      <c r="B7305" s="56" t="s">
        <v>23390</v>
      </c>
      <c r="C7305" s="19">
        <f t="shared" si="399"/>
        <v>57360</v>
      </c>
      <c r="D7305" s="56" t="s">
        <v>13350</v>
      </c>
      <c r="E7305" s="55">
        <v>45190</v>
      </c>
      <c r="F7305" s="18">
        <f t="shared" si="400"/>
        <v>9</v>
      </c>
      <c r="G7305" s="56" t="s">
        <v>12245</v>
      </c>
      <c r="H7305" s="56" t="s">
        <v>12246</v>
      </c>
      <c r="I7305" s="56" t="s">
        <v>12245</v>
      </c>
      <c r="J7305" s="57">
        <v>882000</v>
      </c>
      <c r="K7305" s="58" t="s">
        <v>11726</v>
      </c>
      <c r="L7305" s="57">
        <v>70560</v>
      </c>
      <c r="M7305" s="59">
        <f t="shared" si="398"/>
        <v>952560</v>
      </c>
      <c r="O7305" s="61"/>
      <c r="P7305">
        <f>+VLOOKUP(C7305,'Thanh toán '!M$9366:N$10360,2,0)</f>
        <v>952560</v>
      </c>
      <c r="Q7305" s="61">
        <f t="shared" si="397"/>
        <v>0</v>
      </c>
    </row>
    <row r="7306" spans="1:17" hidden="1" x14ac:dyDescent="0.3">
      <c r="A7306" s="43">
        <v>2023</v>
      </c>
      <c r="B7306" s="56" t="s">
        <v>23391</v>
      </c>
      <c r="C7306" s="19">
        <f t="shared" si="399"/>
        <v>57361</v>
      </c>
      <c r="D7306" s="56" t="s">
        <v>13350</v>
      </c>
      <c r="E7306" s="55">
        <v>45190</v>
      </c>
      <c r="F7306" s="18">
        <f t="shared" si="400"/>
        <v>9</v>
      </c>
      <c r="G7306" s="56" t="s">
        <v>11799</v>
      </c>
      <c r="H7306" s="56" t="s">
        <v>11725</v>
      </c>
      <c r="I7306" s="56" t="s">
        <v>15023</v>
      </c>
      <c r="J7306" s="57">
        <v>370839</v>
      </c>
      <c r="K7306" s="58" t="s">
        <v>11726</v>
      </c>
      <c r="L7306" s="57">
        <v>29667</v>
      </c>
      <c r="M7306" s="59">
        <f t="shared" si="398"/>
        <v>400506</v>
      </c>
      <c r="O7306" s="61"/>
      <c r="P7306">
        <f>+VLOOKUP(C7306,'Thanh toán '!M$9366:N$10360,2,0)</f>
        <v>400506</v>
      </c>
      <c r="Q7306" s="61">
        <f t="shared" si="397"/>
        <v>0</v>
      </c>
    </row>
    <row r="7307" spans="1:17" hidden="1" x14ac:dyDescent="0.3">
      <c r="A7307" s="43">
        <v>2023</v>
      </c>
      <c r="B7307" s="56" t="s">
        <v>23392</v>
      </c>
      <c r="C7307" s="19">
        <f t="shared" si="399"/>
        <v>57362</v>
      </c>
      <c r="D7307" s="56" t="s">
        <v>13350</v>
      </c>
      <c r="E7307" s="55">
        <v>45190</v>
      </c>
      <c r="F7307" s="18">
        <f t="shared" si="400"/>
        <v>9</v>
      </c>
      <c r="G7307" s="56" t="s">
        <v>11799</v>
      </c>
      <c r="H7307" s="56" t="s">
        <v>11725</v>
      </c>
      <c r="I7307" s="56" t="s">
        <v>14099</v>
      </c>
      <c r="J7307" s="57">
        <v>915435</v>
      </c>
      <c r="K7307" s="58" t="s">
        <v>11726</v>
      </c>
      <c r="L7307" s="57">
        <v>73235</v>
      </c>
      <c r="M7307" s="59">
        <f t="shared" si="398"/>
        <v>988670</v>
      </c>
      <c r="O7307" s="61"/>
      <c r="P7307">
        <f>+VLOOKUP(C7307,'Thanh toán '!M$9366:N$10360,2,0)</f>
        <v>988670</v>
      </c>
      <c r="Q7307" s="61">
        <f t="shared" si="397"/>
        <v>0</v>
      </c>
    </row>
    <row r="7308" spans="1:17" hidden="1" x14ac:dyDescent="0.3">
      <c r="A7308" s="43">
        <v>2023</v>
      </c>
      <c r="B7308" s="56" t="s">
        <v>23393</v>
      </c>
      <c r="C7308" s="19">
        <f t="shared" si="399"/>
        <v>57363</v>
      </c>
      <c r="D7308" s="56" t="s">
        <v>13350</v>
      </c>
      <c r="E7308" s="55">
        <v>45190</v>
      </c>
      <c r="F7308" s="18">
        <f t="shared" si="400"/>
        <v>9</v>
      </c>
      <c r="G7308" s="56" t="s">
        <v>11799</v>
      </c>
      <c r="H7308" s="56" t="s">
        <v>11725</v>
      </c>
      <c r="I7308" s="56" t="s">
        <v>13415</v>
      </c>
      <c r="J7308" s="57">
        <v>250910</v>
      </c>
      <c r="K7308" s="58" t="s">
        <v>11726</v>
      </c>
      <c r="L7308" s="57">
        <v>20073</v>
      </c>
      <c r="M7308" s="59">
        <f t="shared" si="398"/>
        <v>270983</v>
      </c>
      <c r="O7308" s="61"/>
      <c r="P7308">
        <f>+VLOOKUP(C7308,'Thanh toán '!M$9366:N$10360,2,0)</f>
        <v>270983</v>
      </c>
      <c r="Q7308" s="61">
        <f t="shared" si="397"/>
        <v>0</v>
      </c>
    </row>
    <row r="7309" spans="1:17" hidden="1" x14ac:dyDescent="0.3">
      <c r="A7309" s="43">
        <v>2023</v>
      </c>
      <c r="B7309" s="56" t="s">
        <v>23394</v>
      </c>
      <c r="C7309" s="19">
        <f t="shared" si="399"/>
        <v>57364</v>
      </c>
      <c r="D7309" s="56" t="s">
        <v>13350</v>
      </c>
      <c r="E7309" s="55">
        <v>45190</v>
      </c>
      <c r="F7309" s="18">
        <f t="shared" si="400"/>
        <v>9</v>
      </c>
      <c r="G7309" s="56" t="s">
        <v>11799</v>
      </c>
      <c r="H7309" s="56" t="s">
        <v>11725</v>
      </c>
      <c r="I7309" s="56" t="s">
        <v>13463</v>
      </c>
      <c r="J7309" s="57">
        <v>222116</v>
      </c>
      <c r="K7309" s="58" t="s">
        <v>11726</v>
      </c>
      <c r="L7309" s="57">
        <v>17769</v>
      </c>
      <c r="M7309" s="59">
        <f t="shared" si="398"/>
        <v>239885</v>
      </c>
      <c r="O7309" s="61"/>
      <c r="P7309">
        <f>+VLOOKUP(C7309,'Thanh toán '!M$9366:N$10360,2,0)</f>
        <v>239885</v>
      </c>
      <c r="Q7309" s="61">
        <f t="shared" si="397"/>
        <v>0</v>
      </c>
    </row>
    <row r="7310" spans="1:17" hidden="1" x14ac:dyDescent="0.3">
      <c r="A7310" s="43">
        <v>2023</v>
      </c>
      <c r="B7310" s="56" t="s">
        <v>23395</v>
      </c>
      <c r="C7310" s="19">
        <f t="shared" si="399"/>
        <v>57365</v>
      </c>
      <c r="D7310" s="56" t="s">
        <v>13350</v>
      </c>
      <c r="E7310" s="55">
        <v>45190</v>
      </c>
      <c r="F7310" s="18">
        <f t="shared" si="400"/>
        <v>9</v>
      </c>
      <c r="G7310" s="56" t="s">
        <v>11799</v>
      </c>
      <c r="H7310" s="56" t="s">
        <v>11725</v>
      </c>
      <c r="I7310" s="56" t="s">
        <v>13731</v>
      </c>
      <c r="J7310" s="57">
        <v>1062297</v>
      </c>
      <c r="K7310" s="58" t="s">
        <v>11726</v>
      </c>
      <c r="L7310" s="57">
        <v>84984</v>
      </c>
      <c r="M7310" s="59">
        <f t="shared" si="398"/>
        <v>1147281</v>
      </c>
      <c r="O7310" s="61"/>
      <c r="P7310">
        <f>+VLOOKUP(C7310,'Thanh toán '!M$9366:N$10360,2,0)</f>
        <v>1147281</v>
      </c>
      <c r="Q7310" s="61">
        <f t="shared" si="397"/>
        <v>0</v>
      </c>
    </row>
    <row r="7311" spans="1:17" hidden="1" x14ac:dyDescent="0.3">
      <c r="A7311" s="43">
        <v>2023</v>
      </c>
      <c r="B7311" s="56" t="s">
        <v>23396</v>
      </c>
      <c r="C7311" s="19">
        <f t="shared" si="399"/>
        <v>57369</v>
      </c>
      <c r="D7311" s="56" t="s">
        <v>13350</v>
      </c>
      <c r="E7311" s="55">
        <v>45190</v>
      </c>
      <c r="F7311" s="18">
        <f t="shared" si="400"/>
        <v>9</v>
      </c>
      <c r="G7311" s="56" t="s">
        <v>12400</v>
      </c>
      <c r="H7311" s="56" t="s">
        <v>12401</v>
      </c>
      <c r="I7311" s="56" t="s">
        <v>12400</v>
      </c>
      <c r="J7311" s="57">
        <v>1932244</v>
      </c>
      <c r="K7311" s="58" t="s">
        <v>11726</v>
      </c>
      <c r="L7311" s="57">
        <v>154580</v>
      </c>
      <c r="M7311" s="59">
        <f t="shared" si="398"/>
        <v>2086824</v>
      </c>
      <c r="O7311" s="61"/>
      <c r="P7311">
        <f>+VLOOKUP(C7311,'Thanh toán '!M$9366:N$10360,2,0)</f>
        <v>2086824</v>
      </c>
      <c r="Q7311" s="61">
        <f t="shared" si="397"/>
        <v>0</v>
      </c>
    </row>
    <row r="7312" spans="1:17" hidden="1" x14ac:dyDescent="0.3">
      <c r="A7312" s="43">
        <v>2023</v>
      </c>
      <c r="B7312" s="56" t="s">
        <v>23397</v>
      </c>
      <c r="C7312" s="19">
        <f t="shared" si="399"/>
        <v>57371</v>
      </c>
      <c r="D7312" s="56" t="s">
        <v>13350</v>
      </c>
      <c r="E7312" s="55">
        <v>45190</v>
      </c>
      <c r="F7312" s="18">
        <f t="shared" si="400"/>
        <v>9</v>
      </c>
      <c r="G7312" s="56" t="s">
        <v>11860</v>
      </c>
      <c r="H7312" s="56" t="s">
        <v>11719</v>
      </c>
      <c r="I7312" s="56" t="s">
        <v>15087</v>
      </c>
      <c r="J7312" s="57">
        <v>1869548</v>
      </c>
      <c r="K7312" s="58" t="s">
        <v>11726</v>
      </c>
      <c r="L7312" s="57">
        <v>149564</v>
      </c>
      <c r="M7312" s="59">
        <f t="shared" si="398"/>
        <v>2019112</v>
      </c>
      <c r="O7312" s="61"/>
      <c r="P7312">
        <f>+VLOOKUP(C7312,'Thanh toán '!M$9366:N$10360,2,0)</f>
        <v>2019112</v>
      </c>
      <c r="Q7312" s="61">
        <f t="shared" si="397"/>
        <v>0</v>
      </c>
    </row>
    <row r="7313" spans="1:17" hidden="1" x14ac:dyDescent="0.3">
      <c r="A7313" s="43">
        <v>2023</v>
      </c>
      <c r="B7313" s="56" t="s">
        <v>23398</v>
      </c>
      <c r="C7313" s="19">
        <f t="shared" si="399"/>
        <v>57372</v>
      </c>
      <c r="D7313" s="56" t="s">
        <v>13350</v>
      </c>
      <c r="E7313" s="55">
        <v>45190</v>
      </c>
      <c r="F7313" s="18">
        <f t="shared" si="400"/>
        <v>9</v>
      </c>
      <c r="G7313" s="56" t="s">
        <v>11860</v>
      </c>
      <c r="H7313" s="56" t="s">
        <v>11719</v>
      </c>
      <c r="I7313" s="56" t="s">
        <v>14655</v>
      </c>
      <c r="J7313" s="57">
        <v>1448706</v>
      </c>
      <c r="K7313" s="58" t="s">
        <v>11726</v>
      </c>
      <c r="L7313" s="57">
        <v>115896</v>
      </c>
      <c r="M7313" s="59">
        <f t="shared" si="398"/>
        <v>1564602</v>
      </c>
      <c r="O7313" s="61"/>
      <c r="P7313">
        <f>+VLOOKUP(C7313,'Thanh toán '!M$9366:N$10360,2,0)</f>
        <v>1564602</v>
      </c>
      <c r="Q7313" s="61">
        <f t="shared" si="397"/>
        <v>0</v>
      </c>
    </row>
    <row r="7314" spans="1:17" x14ac:dyDescent="0.3">
      <c r="A7314" s="43">
        <v>2023</v>
      </c>
      <c r="B7314" s="56" t="s">
        <v>23399</v>
      </c>
      <c r="C7314" s="19">
        <f t="shared" si="399"/>
        <v>57373</v>
      </c>
      <c r="D7314" s="56" t="s">
        <v>13350</v>
      </c>
      <c r="E7314" s="55">
        <v>45190</v>
      </c>
      <c r="F7314" s="18">
        <f t="shared" si="400"/>
        <v>9</v>
      </c>
      <c r="G7314" s="56" t="s">
        <v>11860</v>
      </c>
      <c r="H7314" s="56" t="s">
        <v>11719</v>
      </c>
      <c r="I7314" s="56" t="s">
        <v>17624</v>
      </c>
      <c r="J7314" s="57">
        <v>1430189</v>
      </c>
      <c r="K7314" s="58" t="s">
        <v>11726</v>
      </c>
      <c r="L7314" s="57">
        <v>114415</v>
      </c>
      <c r="M7314" s="59">
        <f t="shared" si="398"/>
        <v>1544604</v>
      </c>
      <c r="O7314" s="61"/>
      <c r="P7314" t="e">
        <f>+VLOOKUP(C7314,'Thanh toán '!M$9366:N$10360,2,0)</f>
        <v>#N/A</v>
      </c>
      <c r="Q7314" s="61" t="e">
        <f t="shared" si="397"/>
        <v>#N/A</v>
      </c>
    </row>
    <row r="7315" spans="1:17" hidden="1" x14ac:dyDescent="0.3">
      <c r="A7315" s="43">
        <v>2023</v>
      </c>
      <c r="B7315" s="56" t="s">
        <v>23400</v>
      </c>
      <c r="C7315" s="19">
        <f t="shared" si="399"/>
        <v>57543</v>
      </c>
      <c r="D7315" s="56" t="s">
        <v>13350</v>
      </c>
      <c r="E7315" s="55">
        <v>45190</v>
      </c>
      <c r="F7315" s="18">
        <f t="shared" si="400"/>
        <v>9</v>
      </c>
      <c r="G7315" s="56" t="s">
        <v>12257</v>
      </c>
      <c r="H7315" s="56" t="s">
        <v>12258</v>
      </c>
      <c r="I7315" s="56" t="s">
        <v>12257</v>
      </c>
      <c r="J7315" s="57">
        <v>1070058</v>
      </c>
      <c r="K7315" s="58" t="s">
        <v>11726</v>
      </c>
      <c r="L7315" s="57">
        <v>85605</v>
      </c>
      <c r="M7315" s="59">
        <f t="shared" si="398"/>
        <v>1155663</v>
      </c>
      <c r="O7315" s="61"/>
      <c r="P7315">
        <f>+VLOOKUP(C7315,'Thanh toán '!M$9366:N$10360,2,0)</f>
        <v>1155663</v>
      </c>
      <c r="Q7315" s="61">
        <f t="shared" si="397"/>
        <v>0</v>
      </c>
    </row>
    <row r="7316" spans="1:17" hidden="1" x14ac:dyDescent="0.3">
      <c r="A7316" s="43">
        <v>2023</v>
      </c>
      <c r="B7316" s="56" t="s">
        <v>23401</v>
      </c>
      <c r="C7316" s="19">
        <f t="shared" si="399"/>
        <v>57544</v>
      </c>
      <c r="D7316" s="56" t="s">
        <v>13350</v>
      </c>
      <c r="E7316" s="55">
        <v>45190</v>
      </c>
      <c r="F7316" s="18">
        <f t="shared" si="400"/>
        <v>9</v>
      </c>
      <c r="G7316" s="56" t="s">
        <v>12257</v>
      </c>
      <c r="H7316" s="56" t="s">
        <v>12258</v>
      </c>
      <c r="I7316" s="56" t="s">
        <v>12257</v>
      </c>
      <c r="J7316" s="57">
        <v>2521882</v>
      </c>
      <c r="K7316" s="58" t="s">
        <v>11726</v>
      </c>
      <c r="L7316" s="57">
        <v>201751</v>
      </c>
      <c r="M7316" s="59">
        <f t="shared" si="398"/>
        <v>2723633</v>
      </c>
      <c r="O7316" s="61"/>
      <c r="P7316">
        <f>+VLOOKUP(C7316,'Thanh toán '!M$9366:N$10360,2,0)</f>
        <v>2723633</v>
      </c>
      <c r="Q7316" s="61">
        <f t="shared" si="397"/>
        <v>0</v>
      </c>
    </row>
    <row r="7317" spans="1:17" hidden="1" x14ac:dyDescent="0.3">
      <c r="A7317" s="43">
        <v>2023</v>
      </c>
      <c r="B7317" s="56" t="s">
        <v>23402</v>
      </c>
      <c r="C7317" s="19">
        <f t="shared" si="399"/>
        <v>57564</v>
      </c>
      <c r="D7317" s="56" t="s">
        <v>13350</v>
      </c>
      <c r="E7317" s="55">
        <v>45191</v>
      </c>
      <c r="F7317" s="18">
        <f t="shared" si="400"/>
        <v>9</v>
      </c>
      <c r="G7317" s="56" t="s">
        <v>12191</v>
      </c>
      <c r="H7317" s="56" t="s">
        <v>12192</v>
      </c>
      <c r="I7317" s="56" t="s">
        <v>14145</v>
      </c>
      <c r="J7317" s="57">
        <v>1173355</v>
      </c>
      <c r="K7317" s="58" t="s">
        <v>11726</v>
      </c>
      <c r="L7317" s="57">
        <v>93868</v>
      </c>
      <c r="M7317" s="59">
        <f t="shared" si="398"/>
        <v>1267223</v>
      </c>
      <c r="O7317" s="61"/>
      <c r="P7317">
        <f>+VLOOKUP(C7317,'Thanh toán '!M$9366:N$10360,2,0)</f>
        <v>1267223</v>
      </c>
      <c r="Q7317" s="61">
        <f t="shared" si="397"/>
        <v>0</v>
      </c>
    </row>
    <row r="7318" spans="1:17" hidden="1" x14ac:dyDescent="0.3">
      <c r="A7318" s="43">
        <v>2023</v>
      </c>
      <c r="B7318" s="56" t="s">
        <v>13315</v>
      </c>
      <c r="C7318" s="19">
        <f t="shared" si="399"/>
        <v>57565</v>
      </c>
      <c r="D7318" s="56" t="s">
        <v>13350</v>
      </c>
      <c r="E7318" s="55">
        <v>45191</v>
      </c>
      <c r="F7318" s="18">
        <f t="shared" si="400"/>
        <v>9</v>
      </c>
      <c r="G7318" s="56" t="s">
        <v>11799</v>
      </c>
      <c r="H7318" s="56" t="s">
        <v>11725</v>
      </c>
      <c r="I7318" s="56" t="s">
        <v>13532</v>
      </c>
      <c r="J7318" s="57">
        <v>840181</v>
      </c>
      <c r="K7318" s="58" t="s">
        <v>11726</v>
      </c>
      <c r="L7318" s="57">
        <v>67214</v>
      </c>
      <c r="M7318" s="59">
        <f t="shared" si="398"/>
        <v>907395</v>
      </c>
      <c r="O7318" s="61"/>
      <c r="P7318">
        <f>+VLOOKUP(C7318,'Thanh toán '!M$9366:N$10360,2,0)</f>
        <v>907395</v>
      </c>
      <c r="Q7318" s="61">
        <f t="shared" ref="Q7318:Q7381" si="401">+P7318-M7318</f>
        <v>0</v>
      </c>
    </row>
    <row r="7319" spans="1:17" hidden="1" x14ac:dyDescent="0.3">
      <c r="A7319" s="43">
        <v>2023</v>
      </c>
      <c r="B7319" s="56" t="s">
        <v>23403</v>
      </c>
      <c r="C7319" s="19">
        <f t="shared" si="399"/>
        <v>57566</v>
      </c>
      <c r="D7319" s="56" t="s">
        <v>13350</v>
      </c>
      <c r="E7319" s="55">
        <v>45191</v>
      </c>
      <c r="F7319" s="18">
        <f t="shared" si="400"/>
        <v>9</v>
      </c>
      <c r="G7319" s="56" t="s">
        <v>11799</v>
      </c>
      <c r="H7319" s="56" t="s">
        <v>11725</v>
      </c>
      <c r="I7319" s="56" t="s">
        <v>15003</v>
      </c>
      <c r="J7319" s="57">
        <v>698456</v>
      </c>
      <c r="K7319" s="58" t="s">
        <v>11726</v>
      </c>
      <c r="L7319" s="57">
        <v>55876</v>
      </c>
      <c r="M7319" s="59">
        <f t="shared" si="398"/>
        <v>754332</v>
      </c>
      <c r="O7319" s="61"/>
      <c r="P7319">
        <f>+VLOOKUP(C7319,'Thanh toán '!M$9366:N$10360,2,0)</f>
        <v>754332</v>
      </c>
      <c r="Q7319" s="61">
        <f t="shared" si="401"/>
        <v>0</v>
      </c>
    </row>
    <row r="7320" spans="1:17" hidden="1" x14ac:dyDescent="0.3">
      <c r="A7320" s="43">
        <v>2023</v>
      </c>
      <c r="B7320" s="56" t="s">
        <v>23404</v>
      </c>
      <c r="C7320" s="19">
        <f t="shared" si="399"/>
        <v>57568</v>
      </c>
      <c r="D7320" s="56" t="s">
        <v>13350</v>
      </c>
      <c r="E7320" s="55">
        <v>45191</v>
      </c>
      <c r="F7320" s="18">
        <f t="shared" si="400"/>
        <v>9</v>
      </c>
      <c r="G7320" s="56" t="s">
        <v>11799</v>
      </c>
      <c r="H7320" s="56" t="s">
        <v>11725</v>
      </c>
      <c r="I7320" s="56" t="s">
        <v>13885</v>
      </c>
      <c r="J7320" s="57">
        <v>618065</v>
      </c>
      <c r="K7320" s="58" t="s">
        <v>11726</v>
      </c>
      <c r="L7320" s="57">
        <v>49445</v>
      </c>
      <c r="M7320" s="59">
        <f t="shared" si="398"/>
        <v>667510</v>
      </c>
      <c r="O7320" s="61"/>
      <c r="P7320">
        <f>+VLOOKUP(C7320,'Thanh toán '!M$9366:N$10360,2,0)</f>
        <v>667510</v>
      </c>
      <c r="Q7320" s="61">
        <f t="shared" si="401"/>
        <v>0</v>
      </c>
    </row>
    <row r="7321" spans="1:17" hidden="1" x14ac:dyDescent="0.3">
      <c r="A7321" s="43">
        <v>2023</v>
      </c>
      <c r="B7321" s="56" t="s">
        <v>23405</v>
      </c>
      <c r="C7321" s="19">
        <f t="shared" si="399"/>
        <v>57569</v>
      </c>
      <c r="D7321" s="56" t="s">
        <v>13350</v>
      </c>
      <c r="E7321" s="55">
        <v>45191</v>
      </c>
      <c r="F7321" s="18">
        <f t="shared" si="400"/>
        <v>9</v>
      </c>
      <c r="G7321" s="56" t="s">
        <v>11799</v>
      </c>
      <c r="H7321" s="56" t="s">
        <v>11725</v>
      </c>
      <c r="I7321" s="56" t="s">
        <v>14357</v>
      </c>
      <c r="J7321" s="57">
        <v>582462</v>
      </c>
      <c r="K7321" s="58" t="s">
        <v>11726</v>
      </c>
      <c r="L7321" s="57">
        <v>46597</v>
      </c>
      <c r="M7321" s="59">
        <f t="shared" si="398"/>
        <v>629059</v>
      </c>
      <c r="O7321" s="61"/>
      <c r="P7321">
        <f>+VLOOKUP(C7321,'Thanh toán '!M$9366:N$10360,2,0)</f>
        <v>629059</v>
      </c>
      <c r="Q7321" s="61">
        <f t="shared" si="401"/>
        <v>0</v>
      </c>
    </row>
    <row r="7322" spans="1:17" hidden="1" x14ac:dyDescent="0.3">
      <c r="A7322" s="43">
        <v>2023</v>
      </c>
      <c r="B7322" s="56" t="s">
        <v>23406</v>
      </c>
      <c r="C7322" s="19">
        <f t="shared" si="399"/>
        <v>57570</v>
      </c>
      <c r="D7322" s="56" t="s">
        <v>13350</v>
      </c>
      <c r="E7322" s="55">
        <v>45191</v>
      </c>
      <c r="F7322" s="18">
        <f t="shared" si="400"/>
        <v>9</v>
      </c>
      <c r="G7322" s="56" t="s">
        <v>11799</v>
      </c>
      <c r="H7322" s="56" t="s">
        <v>11725</v>
      </c>
      <c r="I7322" s="56" t="s">
        <v>18705</v>
      </c>
      <c r="J7322" s="57">
        <v>705836</v>
      </c>
      <c r="K7322" s="58" t="s">
        <v>11726</v>
      </c>
      <c r="L7322" s="57">
        <v>56467</v>
      </c>
      <c r="M7322" s="59">
        <f t="shared" si="398"/>
        <v>762303</v>
      </c>
      <c r="O7322" s="61"/>
      <c r="P7322">
        <f>+VLOOKUP(C7322,'Thanh toán '!M$9366:N$10360,2,0)</f>
        <v>762303</v>
      </c>
      <c r="Q7322" s="61">
        <f t="shared" si="401"/>
        <v>0</v>
      </c>
    </row>
    <row r="7323" spans="1:17" hidden="1" x14ac:dyDescent="0.3">
      <c r="A7323" s="43">
        <v>2023</v>
      </c>
      <c r="B7323" s="56" t="s">
        <v>23407</v>
      </c>
      <c r="C7323" s="19">
        <f t="shared" si="399"/>
        <v>57571</v>
      </c>
      <c r="D7323" s="56" t="s">
        <v>13350</v>
      </c>
      <c r="E7323" s="55">
        <v>45191</v>
      </c>
      <c r="F7323" s="18">
        <f t="shared" si="400"/>
        <v>9</v>
      </c>
      <c r="G7323" s="56" t="s">
        <v>11799</v>
      </c>
      <c r="H7323" s="56" t="s">
        <v>11725</v>
      </c>
      <c r="I7323" s="56" t="s">
        <v>14249</v>
      </c>
      <c r="J7323" s="57">
        <v>333174</v>
      </c>
      <c r="K7323" s="58" t="s">
        <v>11726</v>
      </c>
      <c r="L7323" s="57">
        <v>26654</v>
      </c>
      <c r="M7323" s="59">
        <f t="shared" si="398"/>
        <v>359828</v>
      </c>
      <c r="O7323" s="61"/>
      <c r="P7323">
        <f>+VLOOKUP(C7323,'Thanh toán '!M$9366:N$10360,2,0)</f>
        <v>359828</v>
      </c>
      <c r="Q7323" s="61">
        <f t="shared" si="401"/>
        <v>0</v>
      </c>
    </row>
    <row r="7324" spans="1:17" hidden="1" x14ac:dyDescent="0.3">
      <c r="A7324" s="43">
        <v>2023</v>
      </c>
      <c r="B7324" s="56" t="s">
        <v>23408</v>
      </c>
      <c r="C7324" s="19">
        <f t="shared" si="399"/>
        <v>57572</v>
      </c>
      <c r="D7324" s="56" t="s">
        <v>13350</v>
      </c>
      <c r="E7324" s="55">
        <v>45191</v>
      </c>
      <c r="F7324" s="18">
        <f t="shared" si="400"/>
        <v>9</v>
      </c>
      <c r="G7324" s="56" t="s">
        <v>11799</v>
      </c>
      <c r="H7324" s="56" t="s">
        <v>11725</v>
      </c>
      <c r="I7324" s="56" t="s">
        <v>13507</v>
      </c>
      <c r="J7324" s="57">
        <v>709500</v>
      </c>
      <c r="K7324" s="58" t="s">
        <v>11726</v>
      </c>
      <c r="L7324" s="57">
        <v>56760</v>
      </c>
      <c r="M7324" s="59">
        <f t="shared" si="398"/>
        <v>766260</v>
      </c>
      <c r="O7324" s="61"/>
      <c r="P7324">
        <f>+VLOOKUP(C7324,'Thanh toán '!M$9366:N$10360,2,0)</f>
        <v>766260</v>
      </c>
      <c r="Q7324" s="61">
        <f t="shared" si="401"/>
        <v>0</v>
      </c>
    </row>
    <row r="7325" spans="1:17" hidden="1" x14ac:dyDescent="0.3">
      <c r="A7325" s="43">
        <v>2023</v>
      </c>
      <c r="B7325" s="56" t="s">
        <v>23409</v>
      </c>
      <c r="C7325" s="19">
        <f t="shared" si="399"/>
        <v>57574</v>
      </c>
      <c r="D7325" s="56" t="s">
        <v>13350</v>
      </c>
      <c r="E7325" s="55">
        <v>45191</v>
      </c>
      <c r="F7325" s="18">
        <f t="shared" si="400"/>
        <v>9</v>
      </c>
      <c r="G7325" s="56" t="s">
        <v>11799</v>
      </c>
      <c r="H7325" s="56" t="s">
        <v>11725</v>
      </c>
      <c r="I7325" s="56" t="s">
        <v>13368</v>
      </c>
      <c r="J7325" s="57">
        <v>150546</v>
      </c>
      <c r="K7325" s="58" t="s">
        <v>11726</v>
      </c>
      <c r="L7325" s="57">
        <v>12044</v>
      </c>
      <c r="M7325" s="59">
        <f t="shared" si="398"/>
        <v>162590</v>
      </c>
      <c r="O7325" s="61"/>
      <c r="P7325">
        <f>+VLOOKUP(C7325,'Thanh toán '!M$9366:N$10360,2,0)</f>
        <v>162590</v>
      </c>
      <c r="Q7325" s="61">
        <f t="shared" si="401"/>
        <v>0</v>
      </c>
    </row>
    <row r="7326" spans="1:17" hidden="1" x14ac:dyDescent="0.3">
      <c r="A7326" s="43">
        <v>2023</v>
      </c>
      <c r="B7326" s="56" t="s">
        <v>13316</v>
      </c>
      <c r="C7326" s="19">
        <f t="shared" si="399"/>
        <v>57577</v>
      </c>
      <c r="D7326" s="56" t="s">
        <v>13350</v>
      </c>
      <c r="E7326" s="55">
        <v>45191</v>
      </c>
      <c r="F7326" s="18">
        <f t="shared" si="400"/>
        <v>9</v>
      </c>
      <c r="G7326" s="56" t="s">
        <v>11799</v>
      </c>
      <c r="H7326" s="56" t="s">
        <v>11725</v>
      </c>
      <c r="I7326" s="56" t="s">
        <v>13816</v>
      </c>
      <c r="J7326" s="57">
        <v>483720</v>
      </c>
      <c r="K7326" s="58" t="s">
        <v>11726</v>
      </c>
      <c r="L7326" s="57">
        <v>38698</v>
      </c>
      <c r="M7326" s="59">
        <f t="shared" si="398"/>
        <v>522418</v>
      </c>
      <c r="O7326" s="61"/>
      <c r="P7326">
        <f>+VLOOKUP(C7326,'Thanh toán '!M$9366:N$10360,2,0)</f>
        <v>522418</v>
      </c>
      <c r="Q7326" s="61">
        <f t="shared" si="401"/>
        <v>0</v>
      </c>
    </row>
    <row r="7327" spans="1:17" hidden="1" x14ac:dyDescent="0.3">
      <c r="A7327" s="43">
        <v>2023</v>
      </c>
      <c r="B7327" s="56" t="s">
        <v>23410</v>
      </c>
      <c r="C7327" s="19">
        <f t="shared" si="399"/>
        <v>57578</v>
      </c>
      <c r="D7327" s="56" t="s">
        <v>13350</v>
      </c>
      <c r="E7327" s="55">
        <v>45191</v>
      </c>
      <c r="F7327" s="18">
        <f t="shared" si="400"/>
        <v>9</v>
      </c>
      <c r="G7327" s="56" t="s">
        <v>11799</v>
      </c>
      <c r="H7327" s="56" t="s">
        <v>11725</v>
      </c>
      <c r="I7327" s="56" t="s">
        <v>13631</v>
      </c>
      <c r="J7327" s="57">
        <v>553467</v>
      </c>
      <c r="K7327" s="58" t="s">
        <v>11726</v>
      </c>
      <c r="L7327" s="57">
        <v>44277</v>
      </c>
      <c r="M7327" s="59">
        <f t="shared" si="398"/>
        <v>597744</v>
      </c>
      <c r="O7327" s="61"/>
      <c r="P7327">
        <f>+VLOOKUP(C7327,'Thanh toán '!M$9366:N$10360,2,0)</f>
        <v>597744</v>
      </c>
      <c r="Q7327" s="61">
        <f t="shared" si="401"/>
        <v>0</v>
      </c>
    </row>
    <row r="7328" spans="1:17" hidden="1" x14ac:dyDescent="0.3">
      <c r="A7328" s="43">
        <v>2023</v>
      </c>
      <c r="B7328" s="56" t="s">
        <v>23411</v>
      </c>
      <c r="C7328" s="19">
        <f t="shared" si="399"/>
        <v>57579</v>
      </c>
      <c r="D7328" s="56" t="s">
        <v>13350</v>
      </c>
      <c r="E7328" s="55">
        <v>45191</v>
      </c>
      <c r="F7328" s="18">
        <f t="shared" si="400"/>
        <v>9</v>
      </c>
      <c r="G7328" s="56" t="s">
        <v>12239</v>
      </c>
      <c r="H7328" s="56" t="s">
        <v>12240</v>
      </c>
      <c r="I7328" s="56" t="s">
        <v>18228</v>
      </c>
      <c r="J7328" s="57">
        <v>882000</v>
      </c>
      <c r="K7328" s="58" t="s">
        <v>11726</v>
      </c>
      <c r="L7328" s="57">
        <v>70560</v>
      </c>
      <c r="M7328" s="59">
        <f t="shared" si="398"/>
        <v>952560</v>
      </c>
      <c r="O7328" s="61"/>
      <c r="P7328">
        <f>+VLOOKUP(C7328,'Thanh toán '!M$9366:N$10360,2,0)</f>
        <v>952560</v>
      </c>
      <c r="Q7328" s="61">
        <f t="shared" si="401"/>
        <v>0</v>
      </c>
    </row>
    <row r="7329" spans="1:17" hidden="1" x14ac:dyDescent="0.3">
      <c r="A7329" s="43">
        <v>2023</v>
      </c>
      <c r="B7329" s="56" t="s">
        <v>23412</v>
      </c>
      <c r="C7329" s="19">
        <f t="shared" si="399"/>
        <v>57580</v>
      </c>
      <c r="D7329" s="56" t="s">
        <v>13350</v>
      </c>
      <c r="E7329" s="55">
        <v>45191</v>
      </c>
      <c r="F7329" s="18">
        <f t="shared" si="400"/>
        <v>9</v>
      </c>
      <c r="G7329" s="56" t="s">
        <v>11799</v>
      </c>
      <c r="H7329" s="56" t="s">
        <v>11725</v>
      </c>
      <c r="I7329" s="56" t="s">
        <v>13619</v>
      </c>
      <c r="J7329" s="57">
        <v>618065</v>
      </c>
      <c r="K7329" s="58" t="s">
        <v>11726</v>
      </c>
      <c r="L7329" s="57">
        <v>49445</v>
      </c>
      <c r="M7329" s="59">
        <f t="shared" si="398"/>
        <v>667510</v>
      </c>
      <c r="O7329" s="61"/>
      <c r="P7329">
        <f>+VLOOKUP(C7329,'Thanh toán '!M$9366:N$10360,2,0)</f>
        <v>667510</v>
      </c>
      <c r="Q7329" s="61">
        <f t="shared" si="401"/>
        <v>0</v>
      </c>
    </row>
    <row r="7330" spans="1:17" hidden="1" x14ac:dyDescent="0.3">
      <c r="A7330" s="43">
        <v>2023</v>
      </c>
      <c r="B7330" s="56" t="s">
        <v>23413</v>
      </c>
      <c r="C7330" s="19">
        <f t="shared" si="399"/>
        <v>57581</v>
      </c>
      <c r="D7330" s="56" t="s">
        <v>13350</v>
      </c>
      <c r="E7330" s="55">
        <v>45191</v>
      </c>
      <c r="F7330" s="18">
        <f t="shared" si="400"/>
        <v>9</v>
      </c>
      <c r="G7330" s="56" t="s">
        <v>11799</v>
      </c>
      <c r="H7330" s="56" t="s">
        <v>11725</v>
      </c>
      <c r="I7330" s="56" t="s">
        <v>14187</v>
      </c>
      <c r="J7330" s="57">
        <v>265928</v>
      </c>
      <c r="K7330" s="58" t="s">
        <v>11726</v>
      </c>
      <c r="L7330" s="57">
        <v>21274</v>
      </c>
      <c r="M7330" s="59">
        <f t="shared" si="398"/>
        <v>287202</v>
      </c>
      <c r="O7330" s="61"/>
      <c r="P7330">
        <f>+VLOOKUP(C7330,'Thanh toán '!M$9366:N$10360,2,0)</f>
        <v>287202</v>
      </c>
      <c r="Q7330" s="61">
        <f t="shared" si="401"/>
        <v>0</v>
      </c>
    </row>
    <row r="7331" spans="1:17" hidden="1" x14ac:dyDescent="0.3">
      <c r="A7331" s="43">
        <v>2023</v>
      </c>
      <c r="B7331" s="56" t="s">
        <v>23414</v>
      </c>
      <c r="C7331" s="19">
        <f t="shared" si="399"/>
        <v>57641</v>
      </c>
      <c r="D7331" s="56" t="s">
        <v>13350</v>
      </c>
      <c r="E7331" s="55">
        <v>45191</v>
      </c>
      <c r="F7331" s="18">
        <f t="shared" si="400"/>
        <v>9</v>
      </c>
      <c r="G7331" s="56" t="s">
        <v>11860</v>
      </c>
      <c r="H7331" s="56" t="s">
        <v>11719</v>
      </c>
      <c r="I7331" s="56" t="s">
        <v>14947</v>
      </c>
      <c r="J7331" s="57">
        <v>1937792</v>
      </c>
      <c r="K7331" s="58" t="s">
        <v>11726</v>
      </c>
      <c r="L7331" s="57">
        <v>155023</v>
      </c>
      <c r="M7331" s="59">
        <f t="shared" si="398"/>
        <v>2092815</v>
      </c>
      <c r="O7331" s="61"/>
      <c r="P7331">
        <f>+VLOOKUP(C7331,'Thanh toán '!M$9366:N$10360,2,0)</f>
        <v>2092815</v>
      </c>
      <c r="Q7331" s="61">
        <f t="shared" si="401"/>
        <v>0</v>
      </c>
    </row>
    <row r="7332" spans="1:17" x14ac:dyDescent="0.3">
      <c r="A7332" s="43">
        <v>2023</v>
      </c>
      <c r="B7332" s="56" t="s">
        <v>23415</v>
      </c>
      <c r="C7332" s="19">
        <f t="shared" si="399"/>
        <v>57642</v>
      </c>
      <c r="D7332" s="56" t="s">
        <v>13350</v>
      </c>
      <c r="E7332" s="55">
        <v>45191</v>
      </c>
      <c r="F7332" s="18">
        <f t="shared" si="400"/>
        <v>9</v>
      </c>
      <c r="G7332" s="56" t="s">
        <v>11860</v>
      </c>
      <c r="H7332" s="56" t="s">
        <v>11719</v>
      </c>
      <c r="I7332" s="56" t="s">
        <v>14167</v>
      </c>
      <c r="J7332" s="57">
        <v>3112750</v>
      </c>
      <c r="K7332" s="58" t="s">
        <v>11726</v>
      </c>
      <c r="L7332" s="57">
        <v>249020</v>
      </c>
      <c r="M7332" s="59">
        <f t="shared" si="398"/>
        <v>3361770</v>
      </c>
      <c r="O7332" s="61"/>
      <c r="P7332" t="e">
        <f>+VLOOKUP(C7332,'Thanh toán '!M$9366:N$10360,2,0)</f>
        <v>#N/A</v>
      </c>
      <c r="Q7332" s="61" t="e">
        <f t="shared" si="401"/>
        <v>#N/A</v>
      </c>
    </row>
    <row r="7333" spans="1:17" hidden="1" x14ac:dyDescent="0.3">
      <c r="A7333" s="43">
        <v>2023</v>
      </c>
      <c r="B7333" s="56" t="s">
        <v>23416</v>
      </c>
      <c r="C7333" s="19">
        <f t="shared" si="399"/>
        <v>57644</v>
      </c>
      <c r="D7333" s="56" t="s">
        <v>13350</v>
      </c>
      <c r="E7333" s="55">
        <v>45191</v>
      </c>
      <c r="F7333" s="18">
        <f t="shared" si="400"/>
        <v>9</v>
      </c>
      <c r="G7333" s="56" t="s">
        <v>12215</v>
      </c>
      <c r="H7333" s="56" t="s">
        <v>12216</v>
      </c>
      <c r="I7333" s="56" t="s">
        <v>18061</v>
      </c>
      <c r="J7333" s="57">
        <v>1101465</v>
      </c>
      <c r="K7333" s="58" t="s">
        <v>11726</v>
      </c>
      <c r="L7333" s="57">
        <v>88117</v>
      </c>
      <c r="M7333" s="59">
        <f t="shared" si="398"/>
        <v>1189582</v>
      </c>
      <c r="O7333" s="61"/>
      <c r="P7333">
        <f>+VLOOKUP(C7333,'Thanh toán '!M$9366:N$10360,2,0)</f>
        <v>1189582</v>
      </c>
      <c r="Q7333" s="61">
        <f t="shared" si="401"/>
        <v>0</v>
      </c>
    </row>
    <row r="7334" spans="1:17" hidden="1" x14ac:dyDescent="0.3">
      <c r="A7334" s="43">
        <v>2023</v>
      </c>
      <c r="B7334" s="56" t="s">
        <v>23417</v>
      </c>
      <c r="C7334" s="19">
        <f t="shared" si="399"/>
        <v>57646</v>
      </c>
      <c r="D7334" s="56" t="s">
        <v>13350</v>
      </c>
      <c r="E7334" s="55">
        <v>45191</v>
      </c>
      <c r="F7334" s="18">
        <f t="shared" si="400"/>
        <v>9</v>
      </c>
      <c r="G7334" s="56" t="s">
        <v>12413</v>
      </c>
      <c r="H7334" s="56" t="s">
        <v>12414</v>
      </c>
      <c r="I7334" s="56" t="s">
        <v>12413</v>
      </c>
      <c r="J7334" s="57">
        <v>882000</v>
      </c>
      <c r="K7334" s="58" t="s">
        <v>11726</v>
      </c>
      <c r="L7334" s="57">
        <v>70560</v>
      </c>
      <c r="M7334" s="59">
        <f t="shared" si="398"/>
        <v>952560</v>
      </c>
      <c r="O7334" s="61"/>
      <c r="P7334">
        <f>+VLOOKUP(C7334,'Thanh toán '!M$9366:N$10360,2,0)</f>
        <v>952560</v>
      </c>
      <c r="Q7334" s="61">
        <f t="shared" si="401"/>
        <v>0</v>
      </c>
    </row>
    <row r="7335" spans="1:17" hidden="1" x14ac:dyDescent="0.3">
      <c r="A7335" s="43">
        <v>2023</v>
      </c>
      <c r="B7335" s="56" t="s">
        <v>23418</v>
      </c>
      <c r="C7335" s="19">
        <f t="shared" si="399"/>
        <v>57647</v>
      </c>
      <c r="D7335" s="56" t="s">
        <v>13350</v>
      </c>
      <c r="E7335" s="55">
        <v>45191</v>
      </c>
      <c r="F7335" s="18">
        <f t="shared" si="400"/>
        <v>9</v>
      </c>
      <c r="G7335" s="56" t="s">
        <v>12167</v>
      </c>
      <c r="H7335" s="56" t="s">
        <v>12168</v>
      </c>
      <c r="I7335" s="56" t="s">
        <v>12167</v>
      </c>
      <c r="J7335" s="57">
        <v>441000</v>
      </c>
      <c r="K7335" s="58" t="s">
        <v>11726</v>
      </c>
      <c r="L7335" s="57">
        <v>35280</v>
      </c>
      <c r="M7335" s="59">
        <f t="shared" si="398"/>
        <v>476280</v>
      </c>
      <c r="O7335" s="61"/>
      <c r="P7335">
        <f>+VLOOKUP(C7335,'Thanh toán '!M$9366:N$10360,2,0)</f>
        <v>476280</v>
      </c>
      <c r="Q7335" s="61">
        <f t="shared" si="401"/>
        <v>0</v>
      </c>
    </row>
    <row r="7336" spans="1:17" hidden="1" x14ac:dyDescent="0.3">
      <c r="A7336" s="43">
        <v>2023</v>
      </c>
      <c r="B7336" s="56" t="s">
        <v>23419</v>
      </c>
      <c r="C7336" s="19">
        <f t="shared" si="399"/>
        <v>57648</v>
      </c>
      <c r="D7336" s="56" t="s">
        <v>13350</v>
      </c>
      <c r="E7336" s="55">
        <v>45191</v>
      </c>
      <c r="F7336" s="18">
        <f t="shared" si="400"/>
        <v>9</v>
      </c>
      <c r="G7336" s="56" t="s">
        <v>12293</v>
      </c>
      <c r="H7336" s="56" t="s">
        <v>12294</v>
      </c>
      <c r="I7336" s="56" t="s">
        <v>12293</v>
      </c>
      <c r="J7336" s="57">
        <v>2758220</v>
      </c>
      <c r="K7336" s="58" t="s">
        <v>11726</v>
      </c>
      <c r="L7336" s="57">
        <v>220658</v>
      </c>
      <c r="M7336" s="59">
        <f t="shared" si="398"/>
        <v>2978878</v>
      </c>
      <c r="O7336" s="61"/>
      <c r="P7336">
        <f>+VLOOKUP(C7336,'Thanh toán '!M$9366:N$10360,2,0)</f>
        <v>2978878</v>
      </c>
      <c r="Q7336" s="61">
        <f t="shared" si="401"/>
        <v>0</v>
      </c>
    </row>
    <row r="7337" spans="1:17" hidden="1" x14ac:dyDescent="0.3">
      <c r="A7337" s="43">
        <v>2023</v>
      </c>
      <c r="B7337" s="56" t="s">
        <v>23420</v>
      </c>
      <c r="C7337" s="19">
        <f t="shared" si="399"/>
        <v>57649</v>
      </c>
      <c r="D7337" s="56" t="s">
        <v>13350</v>
      </c>
      <c r="E7337" s="55">
        <v>45191</v>
      </c>
      <c r="F7337" s="18">
        <f t="shared" si="400"/>
        <v>9</v>
      </c>
      <c r="G7337" s="56" t="s">
        <v>12413</v>
      </c>
      <c r="H7337" s="56" t="s">
        <v>12414</v>
      </c>
      <c r="I7337" s="56" t="s">
        <v>12413</v>
      </c>
      <c r="J7337" s="57">
        <v>3402705</v>
      </c>
      <c r="K7337" s="58" t="s">
        <v>11726</v>
      </c>
      <c r="L7337" s="57">
        <v>272216</v>
      </c>
      <c r="M7337" s="59">
        <f t="shared" si="398"/>
        <v>3674921</v>
      </c>
      <c r="O7337" s="61"/>
      <c r="P7337">
        <f>+VLOOKUP(C7337,'Thanh toán '!M$9366:N$10360,2,0)</f>
        <v>3674921</v>
      </c>
      <c r="Q7337" s="61">
        <f t="shared" si="401"/>
        <v>0</v>
      </c>
    </row>
    <row r="7338" spans="1:17" hidden="1" x14ac:dyDescent="0.3">
      <c r="A7338" s="43">
        <v>2023</v>
      </c>
      <c r="B7338" s="56" t="s">
        <v>23421</v>
      </c>
      <c r="C7338" s="19">
        <f t="shared" si="399"/>
        <v>57650</v>
      </c>
      <c r="D7338" s="56" t="s">
        <v>13350</v>
      </c>
      <c r="E7338" s="55">
        <v>45191</v>
      </c>
      <c r="F7338" s="18">
        <f t="shared" si="400"/>
        <v>9</v>
      </c>
      <c r="G7338" s="56" t="s">
        <v>12167</v>
      </c>
      <c r="H7338" s="56" t="s">
        <v>12168</v>
      </c>
      <c r="I7338" s="56" t="s">
        <v>12167</v>
      </c>
      <c r="J7338" s="57">
        <v>922445</v>
      </c>
      <c r="K7338" s="58" t="s">
        <v>11726</v>
      </c>
      <c r="L7338" s="57">
        <v>73796</v>
      </c>
      <c r="M7338" s="59">
        <f t="shared" si="398"/>
        <v>996241</v>
      </c>
      <c r="O7338" s="61"/>
      <c r="P7338">
        <f>+VLOOKUP(C7338,'Thanh toán '!M$9366:N$10360,2,0)</f>
        <v>996241</v>
      </c>
      <c r="Q7338" s="61">
        <f t="shared" si="401"/>
        <v>0</v>
      </c>
    </row>
    <row r="7339" spans="1:17" hidden="1" x14ac:dyDescent="0.3">
      <c r="A7339" s="43">
        <v>2023</v>
      </c>
      <c r="B7339" s="56" t="s">
        <v>23422</v>
      </c>
      <c r="C7339" s="19">
        <f t="shared" si="399"/>
        <v>57651</v>
      </c>
      <c r="D7339" s="56" t="s">
        <v>13350</v>
      </c>
      <c r="E7339" s="55">
        <v>45192</v>
      </c>
      <c r="F7339" s="18">
        <f t="shared" si="400"/>
        <v>9</v>
      </c>
      <c r="G7339" s="56" t="s">
        <v>12360</v>
      </c>
      <c r="H7339" s="56" t="s">
        <v>12361</v>
      </c>
      <c r="I7339" s="56" t="s">
        <v>12360</v>
      </c>
      <c r="J7339" s="57">
        <v>2942040</v>
      </c>
      <c r="K7339" s="58" t="s">
        <v>11726</v>
      </c>
      <c r="L7339" s="57">
        <v>235363</v>
      </c>
      <c r="M7339" s="59">
        <f t="shared" si="398"/>
        <v>3177403</v>
      </c>
      <c r="O7339" s="61"/>
      <c r="P7339">
        <f>+VLOOKUP(C7339,'Thanh toán '!M$9366:N$10360,2,0)</f>
        <v>3177403</v>
      </c>
      <c r="Q7339" s="61">
        <f t="shared" si="401"/>
        <v>0</v>
      </c>
    </row>
    <row r="7340" spans="1:17" hidden="1" x14ac:dyDescent="0.3">
      <c r="A7340" s="43">
        <v>2023</v>
      </c>
      <c r="B7340" s="56" t="s">
        <v>23423</v>
      </c>
      <c r="C7340" s="19">
        <f t="shared" si="399"/>
        <v>57654</v>
      </c>
      <c r="D7340" s="56" t="s">
        <v>13350</v>
      </c>
      <c r="E7340" s="55">
        <v>45192</v>
      </c>
      <c r="F7340" s="18">
        <f t="shared" si="400"/>
        <v>9</v>
      </c>
      <c r="G7340" s="56" t="s">
        <v>12282</v>
      </c>
      <c r="H7340" s="56" t="s">
        <v>12283</v>
      </c>
      <c r="I7340" s="56" t="s">
        <v>12282</v>
      </c>
      <c r="J7340" s="57">
        <v>1785990</v>
      </c>
      <c r="K7340" s="58" t="s">
        <v>11726</v>
      </c>
      <c r="L7340" s="57">
        <v>142879</v>
      </c>
      <c r="M7340" s="59">
        <f t="shared" si="398"/>
        <v>1928869</v>
      </c>
      <c r="O7340" s="61"/>
      <c r="P7340">
        <f>+VLOOKUP(C7340,'Thanh toán '!M$9366:N$10360,2,0)</f>
        <v>1928869</v>
      </c>
      <c r="Q7340" s="61">
        <f t="shared" si="401"/>
        <v>0</v>
      </c>
    </row>
    <row r="7341" spans="1:17" hidden="1" x14ac:dyDescent="0.3">
      <c r="A7341" s="43">
        <v>2023</v>
      </c>
      <c r="B7341" s="56" t="s">
        <v>23424</v>
      </c>
      <c r="C7341" s="19">
        <f t="shared" si="399"/>
        <v>57655</v>
      </c>
      <c r="D7341" s="56" t="s">
        <v>13350</v>
      </c>
      <c r="E7341" s="55">
        <v>45192</v>
      </c>
      <c r="F7341" s="18">
        <f t="shared" si="400"/>
        <v>9</v>
      </c>
      <c r="G7341" s="56" t="s">
        <v>12282</v>
      </c>
      <c r="H7341" s="56" t="s">
        <v>12283</v>
      </c>
      <c r="I7341" s="56" t="s">
        <v>12282</v>
      </c>
      <c r="J7341" s="57">
        <v>882000</v>
      </c>
      <c r="K7341" s="58" t="s">
        <v>11726</v>
      </c>
      <c r="L7341" s="57">
        <v>70560</v>
      </c>
      <c r="M7341" s="59">
        <f t="shared" si="398"/>
        <v>952560</v>
      </c>
      <c r="O7341" s="61"/>
      <c r="P7341">
        <f>+VLOOKUP(C7341,'Thanh toán '!M$9366:N$10360,2,0)</f>
        <v>952560</v>
      </c>
      <c r="Q7341" s="61">
        <f t="shared" si="401"/>
        <v>0</v>
      </c>
    </row>
    <row r="7342" spans="1:17" hidden="1" x14ac:dyDescent="0.3">
      <c r="A7342" s="43">
        <v>2023</v>
      </c>
      <c r="B7342" s="56" t="s">
        <v>23425</v>
      </c>
      <c r="C7342" s="19">
        <f t="shared" si="399"/>
        <v>57656</v>
      </c>
      <c r="D7342" s="56" t="s">
        <v>13350</v>
      </c>
      <c r="E7342" s="55">
        <v>45192</v>
      </c>
      <c r="F7342" s="18">
        <f t="shared" si="400"/>
        <v>9</v>
      </c>
      <c r="G7342" s="56" t="s">
        <v>11799</v>
      </c>
      <c r="H7342" s="56" t="s">
        <v>11725</v>
      </c>
      <c r="I7342" s="56" t="s">
        <v>14165</v>
      </c>
      <c r="J7342" s="57">
        <v>804377</v>
      </c>
      <c r="K7342" s="58" t="s">
        <v>11726</v>
      </c>
      <c r="L7342" s="57">
        <v>64350</v>
      </c>
      <c r="M7342" s="59">
        <f t="shared" si="398"/>
        <v>868727</v>
      </c>
      <c r="O7342" s="61"/>
      <c r="P7342">
        <f>+VLOOKUP(C7342,'Thanh toán '!M$9366:N$10360,2,0)</f>
        <v>868727</v>
      </c>
      <c r="Q7342" s="61">
        <f t="shared" si="401"/>
        <v>0</v>
      </c>
    </row>
    <row r="7343" spans="1:17" hidden="1" x14ac:dyDescent="0.3">
      <c r="A7343" s="43">
        <v>2023</v>
      </c>
      <c r="B7343" s="56" t="s">
        <v>13335</v>
      </c>
      <c r="C7343" s="19">
        <f t="shared" si="399"/>
        <v>57657</v>
      </c>
      <c r="D7343" s="56" t="s">
        <v>13350</v>
      </c>
      <c r="E7343" s="55">
        <v>45192</v>
      </c>
      <c r="F7343" s="18">
        <f t="shared" si="400"/>
        <v>9</v>
      </c>
      <c r="G7343" s="56" t="s">
        <v>11799</v>
      </c>
      <c r="H7343" s="56" t="s">
        <v>11725</v>
      </c>
      <c r="I7343" s="56" t="s">
        <v>13673</v>
      </c>
      <c r="J7343" s="57">
        <v>703790</v>
      </c>
      <c r="K7343" s="58" t="s">
        <v>11726</v>
      </c>
      <c r="L7343" s="57">
        <v>56303</v>
      </c>
      <c r="M7343" s="59">
        <f t="shared" si="398"/>
        <v>760093</v>
      </c>
      <c r="O7343" s="61"/>
      <c r="P7343">
        <f>+VLOOKUP(C7343,'Thanh toán '!M$9366:N$10360,2,0)</f>
        <v>760093</v>
      </c>
      <c r="Q7343" s="61">
        <f t="shared" si="401"/>
        <v>0</v>
      </c>
    </row>
    <row r="7344" spans="1:17" x14ac:dyDescent="0.3">
      <c r="A7344" s="43">
        <v>2023</v>
      </c>
      <c r="B7344" s="56" t="s">
        <v>13336</v>
      </c>
      <c r="C7344" s="19">
        <f t="shared" si="399"/>
        <v>57658</v>
      </c>
      <c r="D7344" s="56" t="s">
        <v>13350</v>
      </c>
      <c r="E7344" s="55">
        <v>45192</v>
      </c>
      <c r="F7344" s="18">
        <f t="shared" si="400"/>
        <v>9</v>
      </c>
      <c r="G7344" s="56" t="s">
        <v>11799</v>
      </c>
      <c r="H7344" s="56" t="s">
        <v>11725</v>
      </c>
      <c r="I7344" s="56" t="s">
        <v>14259</v>
      </c>
      <c r="J7344" s="57">
        <v>700329</v>
      </c>
      <c r="K7344" s="58" t="s">
        <v>11726</v>
      </c>
      <c r="L7344" s="57">
        <v>56026</v>
      </c>
      <c r="M7344" s="59">
        <f t="shared" si="398"/>
        <v>756355</v>
      </c>
      <c r="O7344" s="61"/>
      <c r="P7344" t="e">
        <f>+VLOOKUP(C7344,'Thanh toán '!M$9366:N$10360,2,0)</f>
        <v>#N/A</v>
      </c>
      <c r="Q7344" s="61" t="e">
        <f t="shared" si="401"/>
        <v>#N/A</v>
      </c>
    </row>
    <row r="7345" spans="1:17" hidden="1" x14ac:dyDescent="0.3">
      <c r="A7345" s="43">
        <v>2023</v>
      </c>
      <c r="B7345" s="56" t="s">
        <v>23426</v>
      </c>
      <c r="C7345" s="19">
        <f t="shared" si="399"/>
        <v>57662</v>
      </c>
      <c r="D7345" s="56" t="s">
        <v>13350</v>
      </c>
      <c r="E7345" s="55">
        <v>45192</v>
      </c>
      <c r="F7345" s="18">
        <f t="shared" si="400"/>
        <v>9</v>
      </c>
      <c r="G7345" s="56" t="s">
        <v>11799</v>
      </c>
      <c r="H7345" s="56" t="s">
        <v>11725</v>
      </c>
      <c r="I7345" s="56" t="s">
        <v>18730</v>
      </c>
      <c r="J7345" s="57">
        <v>222750</v>
      </c>
      <c r="K7345" s="58" t="s">
        <v>11726</v>
      </c>
      <c r="L7345" s="57">
        <v>17820</v>
      </c>
      <c r="M7345" s="59">
        <f t="shared" si="398"/>
        <v>240570</v>
      </c>
      <c r="O7345" s="61"/>
      <c r="P7345">
        <f>+VLOOKUP(C7345,'Thanh toán '!M$9366:N$10360,2,0)</f>
        <v>240570</v>
      </c>
      <c r="Q7345" s="61">
        <f t="shared" si="401"/>
        <v>0</v>
      </c>
    </row>
    <row r="7346" spans="1:17" hidden="1" x14ac:dyDescent="0.3">
      <c r="A7346" s="43">
        <v>2023</v>
      </c>
      <c r="B7346" s="56" t="s">
        <v>23427</v>
      </c>
      <c r="C7346" s="19">
        <f t="shared" si="399"/>
        <v>57664</v>
      </c>
      <c r="D7346" s="56" t="s">
        <v>13350</v>
      </c>
      <c r="E7346" s="55">
        <v>45192</v>
      </c>
      <c r="F7346" s="18">
        <f t="shared" si="400"/>
        <v>9</v>
      </c>
      <c r="G7346" s="56" t="s">
        <v>12026</v>
      </c>
      <c r="H7346" s="56" t="s">
        <v>12027</v>
      </c>
      <c r="I7346" s="56" t="s">
        <v>13949</v>
      </c>
      <c r="J7346" s="57">
        <v>1444241</v>
      </c>
      <c r="K7346" s="58" t="s">
        <v>11726</v>
      </c>
      <c r="L7346" s="57">
        <v>115539</v>
      </c>
      <c r="M7346" s="59">
        <f t="shared" si="398"/>
        <v>1559780</v>
      </c>
      <c r="O7346" s="61"/>
      <c r="P7346">
        <f>+VLOOKUP(C7346,'Thanh toán '!M$9366:N$10360,2,0)</f>
        <v>1559780</v>
      </c>
      <c r="Q7346" s="61">
        <f t="shared" si="401"/>
        <v>0</v>
      </c>
    </row>
    <row r="7347" spans="1:17" hidden="1" x14ac:dyDescent="0.3">
      <c r="A7347" s="43">
        <v>2023</v>
      </c>
      <c r="B7347" s="56" t="s">
        <v>23428</v>
      </c>
      <c r="C7347" s="19">
        <f t="shared" si="399"/>
        <v>57666</v>
      </c>
      <c r="D7347" s="56" t="s">
        <v>13350</v>
      </c>
      <c r="E7347" s="55">
        <v>45192</v>
      </c>
      <c r="F7347" s="18">
        <f t="shared" si="400"/>
        <v>9</v>
      </c>
      <c r="G7347" s="56" t="s">
        <v>11799</v>
      </c>
      <c r="H7347" s="56" t="s">
        <v>11725</v>
      </c>
      <c r="I7347" s="56" t="s">
        <v>15860</v>
      </c>
      <c r="J7347" s="57">
        <v>618065</v>
      </c>
      <c r="K7347" s="58" t="s">
        <v>11726</v>
      </c>
      <c r="L7347" s="57">
        <v>49445</v>
      </c>
      <c r="M7347" s="59">
        <f t="shared" si="398"/>
        <v>667510</v>
      </c>
      <c r="O7347" s="61"/>
      <c r="P7347">
        <f>+VLOOKUP(C7347,'Thanh toán '!M$9366:N$10360,2,0)</f>
        <v>667510</v>
      </c>
      <c r="Q7347" s="61">
        <f t="shared" si="401"/>
        <v>0</v>
      </c>
    </row>
    <row r="7348" spans="1:17" hidden="1" x14ac:dyDescent="0.3">
      <c r="A7348" s="43">
        <v>2023</v>
      </c>
      <c r="B7348" s="56" t="s">
        <v>23429</v>
      </c>
      <c r="C7348" s="19">
        <f t="shared" si="399"/>
        <v>57667</v>
      </c>
      <c r="D7348" s="56" t="s">
        <v>13350</v>
      </c>
      <c r="E7348" s="55">
        <v>45192</v>
      </c>
      <c r="F7348" s="18">
        <f t="shared" si="400"/>
        <v>9</v>
      </c>
      <c r="G7348" s="56" t="s">
        <v>11799</v>
      </c>
      <c r="H7348" s="56" t="s">
        <v>11725</v>
      </c>
      <c r="I7348" s="56" t="s">
        <v>23666</v>
      </c>
      <c r="J7348" s="57">
        <v>605287</v>
      </c>
      <c r="K7348" s="58" t="s">
        <v>11726</v>
      </c>
      <c r="L7348" s="57">
        <v>48423</v>
      </c>
      <c r="M7348" s="59">
        <f t="shared" ref="M7348:M7411" si="402">+L7348+J7348</f>
        <v>653710</v>
      </c>
      <c r="O7348" s="61"/>
      <c r="P7348">
        <f>+VLOOKUP(C7348,'Thanh toán '!M$9366:N$10360,2,0)</f>
        <v>653710</v>
      </c>
      <c r="Q7348" s="61">
        <f t="shared" si="401"/>
        <v>0</v>
      </c>
    </row>
    <row r="7349" spans="1:17" hidden="1" x14ac:dyDescent="0.3">
      <c r="A7349" s="43">
        <v>2023</v>
      </c>
      <c r="B7349" s="56" t="s">
        <v>23430</v>
      </c>
      <c r="C7349" s="19">
        <f t="shared" si="399"/>
        <v>57668</v>
      </c>
      <c r="D7349" s="56" t="s">
        <v>13350</v>
      </c>
      <c r="E7349" s="55">
        <v>45192</v>
      </c>
      <c r="F7349" s="18">
        <f t="shared" si="400"/>
        <v>9</v>
      </c>
      <c r="G7349" s="56" t="s">
        <v>11768</v>
      </c>
      <c r="H7349" s="56" t="s">
        <v>11769</v>
      </c>
      <c r="I7349" s="56" t="s">
        <v>11768</v>
      </c>
      <c r="J7349" s="57">
        <v>555290</v>
      </c>
      <c r="K7349" s="58" t="s">
        <v>11726</v>
      </c>
      <c r="L7349" s="57">
        <v>44423</v>
      </c>
      <c r="M7349" s="59">
        <f t="shared" si="402"/>
        <v>599713</v>
      </c>
      <c r="O7349" s="61"/>
      <c r="P7349">
        <f>+VLOOKUP(C7349,'Thanh toán '!M$9366:N$10360,2,0)</f>
        <v>599713</v>
      </c>
      <c r="Q7349" s="61">
        <f t="shared" si="401"/>
        <v>0</v>
      </c>
    </row>
    <row r="7350" spans="1:17" hidden="1" x14ac:dyDescent="0.3">
      <c r="A7350" s="43">
        <v>2023</v>
      </c>
      <c r="B7350" s="56" t="s">
        <v>23431</v>
      </c>
      <c r="C7350" s="19">
        <f t="shared" si="399"/>
        <v>57698</v>
      </c>
      <c r="D7350" s="56" t="s">
        <v>13350</v>
      </c>
      <c r="E7350" s="55">
        <v>45192</v>
      </c>
      <c r="F7350" s="18">
        <f t="shared" si="400"/>
        <v>9</v>
      </c>
      <c r="G7350" s="56" t="s">
        <v>11799</v>
      </c>
      <c r="H7350" s="56" t="s">
        <v>11725</v>
      </c>
      <c r="I7350" s="56" t="s">
        <v>13426</v>
      </c>
      <c r="J7350" s="57">
        <v>443043</v>
      </c>
      <c r="K7350" s="58" t="s">
        <v>11726</v>
      </c>
      <c r="L7350" s="57">
        <v>35443</v>
      </c>
      <c r="M7350" s="59">
        <f t="shared" si="402"/>
        <v>478486</v>
      </c>
      <c r="O7350" s="61"/>
      <c r="P7350">
        <f>+VLOOKUP(C7350,'Thanh toán '!M$9366:N$10360,2,0)</f>
        <v>478486</v>
      </c>
      <c r="Q7350" s="61">
        <f t="shared" si="401"/>
        <v>0</v>
      </c>
    </row>
    <row r="7351" spans="1:17" hidden="1" x14ac:dyDescent="0.3">
      <c r="A7351" s="43">
        <v>2023</v>
      </c>
      <c r="B7351" s="56" t="s">
        <v>23432</v>
      </c>
      <c r="C7351" s="19">
        <f t="shared" si="399"/>
        <v>57699</v>
      </c>
      <c r="D7351" s="56" t="s">
        <v>13350</v>
      </c>
      <c r="E7351" s="55">
        <v>45192</v>
      </c>
      <c r="F7351" s="18">
        <f t="shared" si="400"/>
        <v>9</v>
      </c>
      <c r="G7351" s="56" t="s">
        <v>11799</v>
      </c>
      <c r="H7351" s="56" t="s">
        <v>11725</v>
      </c>
      <c r="I7351" s="56" t="s">
        <v>15260</v>
      </c>
      <c r="J7351" s="57">
        <v>653831</v>
      </c>
      <c r="K7351" s="58" t="s">
        <v>11726</v>
      </c>
      <c r="L7351" s="57">
        <v>52306</v>
      </c>
      <c r="M7351" s="59">
        <f t="shared" si="402"/>
        <v>706137</v>
      </c>
      <c r="O7351" s="61"/>
      <c r="P7351">
        <f>+VLOOKUP(C7351,'Thanh toán '!M$9366:N$10360,2,0)</f>
        <v>706137</v>
      </c>
      <c r="Q7351" s="61">
        <f t="shared" si="401"/>
        <v>0</v>
      </c>
    </row>
    <row r="7352" spans="1:17" hidden="1" x14ac:dyDescent="0.3">
      <c r="A7352" s="43">
        <v>2023</v>
      </c>
      <c r="B7352" s="56" t="s">
        <v>23433</v>
      </c>
      <c r="C7352" s="19">
        <f t="shared" si="399"/>
        <v>57701</v>
      </c>
      <c r="D7352" s="56" t="s">
        <v>13350</v>
      </c>
      <c r="E7352" s="55">
        <v>45192</v>
      </c>
      <c r="F7352" s="18">
        <f t="shared" si="400"/>
        <v>9</v>
      </c>
      <c r="G7352" s="56" t="s">
        <v>12419</v>
      </c>
      <c r="H7352" s="56" t="s">
        <v>12420</v>
      </c>
      <c r="I7352" s="56" t="s">
        <v>12419</v>
      </c>
      <c r="J7352" s="57">
        <v>901430</v>
      </c>
      <c r="K7352" s="58" t="s">
        <v>11726</v>
      </c>
      <c r="L7352" s="57">
        <v>72114</v>
      </c>
      <c r="M7352" s="59">
        <f t="shared" si="402"/>
        <v>973544</v>
      </c>
      <c r="O7352" s="61"/>
      <c r="P7352">
        <f>+VLOOKUP(C7352,'Thanh toán '!M$9366:N$10360,2,0)</f>
        <v>973544</v>
      </c>
      <c r="Q7352" s="61">
        <f t="shared" si="401"/>
        <v>0</v>
      </c>
    </row>
    <row r="7353" spans="1:17" hidden="1" x14ac:dyDescent="0.3">
      <c r="A7353" s="43">
        <v>2023</v>
      </c>
      <c r="B7353" s="56" t="s">
        <v>23434</v>
      </c>
      <c r="C7353" s="19">
        <f t="shared" si="399"/>
        <v>57702</v>
      </c>
      <c r="D7353" s="56" t="s">
        <v>13350</v>
      </c>
      <c r="E7353" s="55">
        <v>45192</v>
      </c>
      <c r="F7353" s="18">
        <f t="shared" si="400"/>
        <v>9</v>
      </c>
      <c r="G7353" s="56" t="s">
        <v>12188</v>
      </c>
      <c r="H7353" s="56" t="s">
        <v>12189</v>
      </c>
      <c r="I7353" s="56" t="s">
        <v>12188</v>
      </c>
      <c r="J7353" s="57">
        <v>901430</v>
      </c>
      <c r="K7353" s="58" t="s">
        <v>11726</v>
      </c>
      <c r="L7353" s="57">
        <v>72114</v>
      </c>
      <c r="M7353" s="59">
        <f t="shared" si="402"/>
        <v>973544</v>
      </c>
      <c r="O7353" s="61"/>
      <c r="P7353">
        <f>+VLOOKUP(C7353,'Thanh toán '!M$9366:N$10360,2,0)</f>
        <v>973544</v>
      </c>
      <c r="Q7353" s="61">
        <f t="shared" si="401"/>
        <v>0</v>
      </c>
    </row>
    <row r="7354" spans="1:17" hidden="1" x14ac:dyDescent="0.3">
      <c r="A7354" s="43">
        <v>2023</v>
      </c>
      <c r="B7354" s="56" t="s">
        <v>23435</v>
      </c>
      <c r="C7354" s="19">
        <f t="shared" si="399"/>
        <v>57703</v>
      </c>
      <c r="D7354" s="56" t="s">
        <v>13350</v>
      </c>
      <c r="E7354" s="55">
        <v>45192</v>
      </c>
      <c r="F7354" s="18">
        <f t="shared" si="400"/>
        <v>9</v>
      </c>
      <c r="G7354" s="56" t="s">
        <v>12176</v>
      </c>
      <c r="H7354" s="56" t="s">
        <v>12177</v>
      </c>
      <c r="I7354" s="56" t="s">
        <v>12176</v>
      </c>
      <c r="J7354" s="57">
        <v>901430</v>
      </c>
      <c r="K7354" s="58" t="s">
        <v>11726</v>
      </c>
      <c r="L7354" s="57">
        <v>72114</v>
      </c>
      <c r="M7354" s="59">
        <f t="shared" si="402"/>
        <v>973544</v>
      </c>
      <c r="O7354" s="61"/>
      <c r="P7354">
        <f>+VLOOKUP(C7354,'Thanh toán '!M$9366:N$10360,2,0)</f>
        <v>973544</v>
      </c>
      <c r="Q7354" s="61">
        <f t="shared" si="401"/>
        <v>0</v>
      </c>
    </row>
    <row r="7355" spans="1:17" hidden="1" x14ac:dyDescent="0.3">
      <c r="A7355" s="43">
        <v>2023</v>
      </c>
      <c r="B7355" s="56" t="s">
        <v>23436</v>
      </c>
      <c r="C7355" s="19">
        <f t="shared" si="399"/>
        <v>57704</v>
      </c>
      <c r="D7355" s="56" t="s">
        <v>13350</v>
      </c>
      <c r="E7355" s="55">
        <v>45192</v>
      </c>
      <c r="F7355" s="18">
        <f t="shared" si="400"/>
        <v>9</v>
      </c>
      <c r="G7355" s="56" t="s">
        <v>12624</v>
      </c>
      <c r="H7355" s="56" t="s">
        <v>12625</v>
      </c>
      <c r="I7355" s="56" t="s">
        <v>12624</v>
      </c>
      <c r="J7355" s="57">
        <v>901430</v>
      </c>
      <c r="K7355" s="58" t="s">
        <v>11726</v>
      </c>
      <c r="L7355" s="57">
        <v>72114</v>
      </c>
      <c r="M7355" s="59">
        <f t="shared" si="402"/>
        <v>973544</v>
      </c>
      <c r="O7355" s="61"/>
      <c r="P7355">
        <f>+VLOOKUP(C7355,'Thanh toán '!M$9366:N$10360,2,0)</f>
        <v>973544</v>
      </c>
      <c r="Q7355" s="61">
        <f t="shared" si="401"/>
        <v>0</v>
      </c>
    </row>
    <row r="7356" spans="1:17" hidden="1" x14ac:dyDescent="0.3">
      <c r="A7356" s="43">
        <v>2023</v>
      </c>
      <c r="B7356" s="56" t="s">
        <v>23437</v>
      </c>
      <c r="C7356" s="19">
        <f t="shared" si="399"/>
        <v>57705</v>
      </c>
      <c r="D7356" s="56" t="s">
        <v>13350</v>
      </c>
      <c r="E7356" s="55">
        <v>45192</v>
      </c>
      <c r="F7356" s="18">
        <f t="shared" si="400"/>
        <v>9</v>
      </c>
      <c r="G7356" s="56" t="s">
        <v>12194</v>
      </c>
      <c r="H7356" s="56" t="s">
        <v>12195</v>
      </c>
      <c r="I7356" s="56" t="s">
        <v>12194</v>
      </c>
      <c r="J7356" s="57">
        <v>3039645</v>
      </c>
      <c r="K7356" s="58" t="s">
        <v>11726</v>
      </c>
      <c r="L7356" s="57">
        <v>243172</v>
      </c>
      <c r="M7356" s="59">
        <f t="shared" si="402"/>
        <v>3282817</v>
      </c>
      <c r="O7356" s="61"/>
      <c r="P7356">
        <f>+VLOOKUP(C7356,'Thanh toán '!M$9366:N$10360,2,0)</f>
        <v>3282817</v>
      </c>
      <c r="Q7356" s="61">
        <f t="shared" si="401"/>
        <v>0</v>
      </c>
    </row>
    <row r="7357" spans="1:17" hidden="1" x14ac:dyDescent="0.3">
      <c r="A7357" s="43">
        <v>2023</v>
      </c>
      <c r="B7357" s="56" t="s">
        <v>23438</v>
      </c>
      <c r="C7357" s="19">
        <f t="shared" si="399"/>
        <v>57706</v>
      </c>
      <c r="D7357" s="56" t="s">
        <v>13350</v>
      </c>
      <c r="E7357" s="55">
        <v>45192</v>
      </c>
      <c r="F7357" s="18">
        <f t="shared" si="400"/>
        <v>9</v>
      </c>
      <c r="G7357" s="56" t="s">
        <v>12164</v>
      </c>
      <c r="H7357" s="56" t="s">
        <v>12165</v>
      </c>
      <c r="I7357" s="56" t="s">
        <v>12164</v>
      </c>
      <c r="J7357" s="57">
        <v>2346710</v>
      </c>
      <c r="K7357" s="58" t="s">
        <v>11726</v>
      </c>
      <c r="L7357" s="57">
        <v>187737</v>
      </c>
      <c r="M7357" s="59">
        <f t="shared" si="402"/>
        <v>2534447</v>
      </c>
      <c r="O7357" s="61"/>
      <c r="P7357">
        <f>+VLOOKUP(C7357,'Thanh toán '!M$9366:N$10360,2,0)</f>
        <v>2534447</v>
      </c>
      <c r="Q7357" s="61">
        <f t="shared" si="401"/>
        <v>0</v>
      </c>
    </row>
    <row r="7358" spans="1:17" hidden="1" x14ac:dyDescent="0.3">
      <c r="A7358" s="43">
        <v>2023</v>
      </c>
      <c r="B7358" s="56" t="s">
        <v>23439</v>
      </c>
      <c r="C7358" s="19">
        <f t="shared" si="399"/>
        <v>57707</v>
      </c>
      <c r="D7358" s="56" t="s">
        <v>13350</v>
      </c>
      <c r="E7358" s="55">
        <v>45192</v>
      </c>
      <c r="F7358" s="18">
        <f t="shared" si="400"/>
        <v>9</v>
      </c>
      <c r="G7358" s="56" t="s">
        <v>12422</v>
      </c>
      <c r="H7358" s="56" t="s">
        <v>12423</v>
      </c>
      <c r="I7358" s="56" t="s">
        <v>12422</v>
      </c>
      <c r="J7358" s="57">
        <v>3035550</v>
      </c>
      <c r="K7358" s="58" t="s">
        <v>11726</v>
      </c>
      <c r="L7358" s="57">
        <v>242844</v>
      </c>
      <c r="M7358" s="59">
        <f t="shared" si="402"/>
        <v>3278394</v>
      </c>
      <c r="O7358" s="61"/>
      <c r="P7358">
        <f>+VLOOKUP(C7358,'Thanh toán '!M$9366:N$10360,2,0)</f>
        <v>3278394</v>
      </c>
      <c r="Q7358" s="61">
        <f t="shared" si="401"/>
        <v>0</v>
      </c>
    </row>
    <row r="7359" spans="1:17" hidden="1" x14ac:dyDescent="0.3">
      <c r="A7359" s="43">
        <v>2023</v>
      </c>
      <c r="B7359" s="56" t="s">
        <v>23440</v>
      </c>
      <c r="C7359" s="19">
        <f t="shared" si="399"/>
        <v>57708</v>
      </c>
      <c r="D7359" s="56" t="s">
        <v>13350</v>
      </c>
      <c r="E7359" s="55">
        <v>45192</v>
      </c>
      <c r="F7359" s="18">
        <f t="shared" si="400"/>
        <v>9</v>
      </c>
      <c r="G7359" s="56" t="s">
        <v>12170</v>
      </c>
      <c r="H7359" s="56" t="s">
        <v>12171</v>
      </c>
      <c r="I7359" s="56" t="s">
        <v>12170</v>
      </c>
      <c r="J7359" s="57">
        <v>1361490</v>
      </c>
      <c r="K7359" s="58" t="s">
        <v>11726</v>
      </c>
      <c r="L7359" s="57">
        <v>108919</v>
      </c>
      <c r="M7359" s="59">
        <f t="shared" si="402"/>
        <v>1470409</v>
      </c>
      <c r="O7359" s="61"/>
      <c r="P7359">
        <f>+VLOOKUP(C7359,'Thanh toán '!M$9366:N$10360,2,0)</f>
        <v>1470409</v>
      </c>
      <c r="Q7359" s="61">
        <f t="shared" si="401"/>
        <v>0</v>
      </c>
    </row>
    <row r="7360" spans="1:17" hidden="1" x14ac:dyDescent="0.3">
      <c r="A7360" s="43">
        <v>2023</v>
      </c>
      <c r="B7360" s="56" t="s">
        <v>23441</v>
      </c>
      <c r="C7360" s="19">
        <f t="shared" si="399"/>
        <v>57709</v>
      </c>
      <c r="D7360" s="56" t="s">
        <v>13350</v>
      </c>
      <c r="E7360" s="55">
        <v>45194</v>
      </c>
      <c r="F7360" s="18">
        <f t="shared" si="400"/>
        <v>9</v>
      </c>
      <c r="G7360" s="56" t="s">
        <v>12357</v>
      </c>
      <c r="H7360" s="56" t="s">
        <v>12358</v>
      </c>
      <c r="I7360" s="56" t="s">
        <v>12357</v>
      </c>
      <c r="J7360" s="57">
        <v>901430</v>
      </c>
      <c r="K7360" s="58" t="s">
        <v>11726</v>
      </c>
      <c r="L7360" s="57">
        <v>72114</v>
      </c>
      <c r="M7360" s="59">
        <f t="shared" si="402"/>
        <v>973544</v>
      </c>
      <c r="O7360" s="61"/>
      <c r="P7360">
        <f>+VLOOKUP(C7360,'Thanh toán '!M$9366:N$10360,2,0)</f>
        <v>973544</v>
      </c>
      <c r="Q7360" s="61">
        <f t="shared" si="401"/>
        <v>0</v>
      </c>
    </row>
    <row r="7361" spans="1:17" hidden="1" x14ac:dyDescent="0.3">
      <c r="A7361" s="43">
        <v>2023</v>
      </c>
      <c r="B7361" s="56" t="s">
        <v>23442</v>
      </c>
      <c r="C7361" s="19">
        <f t="shared" si="399"/>
        <v>57710</v>
      </c>
      <c r="D7361" s="56" t="s">
        <v>13350</v>
      </c>
      <c r="E7361" s="55">
        <v>45194</v>
      </c>
      <c r="F7361" s="18">
        <f t="shared" si="400"/>
        <v>9</v>
      </c>
      <c r="G7361" s="56" t="s">
        <v>12378</v>
      </c>
      <c r="H7361" s="56" t="s">
        <v>12379</v>
      </c>
      <c r="I7361" s="56" t="s">
        <v>12378</v>
      </c>
      <c r="J7361" s="57">
        <v>901430</v>
      </c>
      <c r="K7361" s="58" t="s">
        <v>11726</v>
      </c>
      <c r="L7361" s="57">
        <v>72114</v>
      </c>
      <c r="M7361" s="59">
        <f t="shared" si="402"/>
        <v>973544</v>
      </c>
      <c r="O7361" s="61"/>
      <c r="P7361">
        <f>+VLOOKUP(C7361,'Thanh toán '!M$9366:N$10360,2,0)</f>
        <v>973544</v>
      </c>
      <c r="Q7361" s="61">
        <f t="shared" si="401"/>
        <v>0</v>
      </c>
    </row>
    <row r="7362" spans="1:17" hidden="1" x14ac:dyDescent="0.3">
      <c r="A7362" s="43">
        <v>2023</v>
      </c>
      <c r="B7362" s="56" t="s">
        <v>23443</v>
      </c>
      <c r="C7362" s="19">
        <f t="shared" si="399"/>
        <v>57711</v>
      </c>
      <c r="D7362" s="56" t="s">
        <v>13350</v>
      </c>
      <c r="E7362" s="55">
        <v>45194</v>
      </c>
      <c r="F7362" s="18">
        <f t="shared" si="400"/>
        <v>9</v>
      </c>
      <c r="G7362" s="56" t="s">
        <v>12448</v>
      </c>
      <c r="H7362" s="56" t="s">
        <v>12449</v>
      </c>
      <c r="I7362" s="56" t="s">
        <v>12448</v>
      </c>
      <c r="J7362" s="57">
        <v>901430</v>
      </c>
      <c r="K7362" s="58" t="s">
        <v>11726</v>
      </c>
      <c r="L7362" s="57">
        <v>72114</v>
      </c>
      <c r="M7362" s="59">
        <f t="shared" si="402"/>
        <v>973544</v>
      </c>
      <c r="O7362" s="61"/>
      <c r="P7362">
        <f>+VLOOKUP(C7362,'Thanh toán '!M$9366:N$10360,2,0)</f>
        <v>973544</v>
      </c>
      <c r="Q7362" s="61">
        <f t="shared" si="401"/>
        <v>0</v>
      </c>
    </row>
    <row r="7363" spans="1:17" hidden="1" x14ac:dyDescent="0.3">
      <c r="A7363" s="43">
        <v>2023</v>
      </c>
      <c r="B7363" s="56" t="s">
        <v>23444</v>
      </c>
      <c r="C7363" s="19">
        <f t="shared" si="399"/>
        <v>57712</v>
      </c>
      <c r="D7363" s="56" t="s">
        <v>13350</v>
      </c>
      <c r="E7363" s="55">
        <v>45194</v>
      </c>
      <c r="F7363" s="18">
        <f t="shared" si="400"/>
        <v>9</v>
      </c>
      <c r="G7363" s="56" t="s">
        <v>11799</v>
      </c>
      <c r="H7363" s="56" t="s">
        <v>11725</v>
      </c>
      <c r="I7363" s="56" t="s">
        <v>14241</v>
      </c>
      <c r="J7363" s="57">
        <v>901430</v>
      </c>
      <c r="K7363" s="58" t="s">
        <v>11726</v>
      </c>
      <c r="L7363" s="57">
        <v>72114</v>
      </c>
      <c r="M7363" s="59">
        <f t="shared" si="402"/>
        <v>973544</v>
      </c>
      <c r="O7363" s="61"/>
      <c r="P7363">
        <f>+VLOOKUP(C7363,'Thanh toán '!M$9366:N$10360,2,0)</f>
        <v>973544</v>
      </c>
      <c r="Q7363" s="61">
        <f t="shared" si="401"/>
        <v>0</v>
      </c>
    </row>
    <row r="7364" spans="1:17" hidden="1" x14ac:dyDescent="0.3">
      <c r="A7364" s="43">
        <v>2023</v>
      </c>
      <c r="B7364" s="56" t="s">
        <v>23445</v>
      </c>
      <c r="C7364" s="19">
        <f t="shared" si="399"/>
        <v>57713</v>
      </c>
      <c r="D7364" s="56" t="s">
        <v>13350</v>
      </c>
      <c r="E7364" s="55">
        <v>45194</v>
      </c>
      <c r="F7364" s="18">
        <f t="shared" si="400"/>
        <v>9</v>
      </c>
      <c r="G7364" s="56" t="s">
        <v>11799</v>
      </c>
      <c r="H7364" s="56" t="s">
        <v>11725</v>
      </c>
      <c r="I7364" s="56" t="s">
        <v>13430</v>
      </c>
      <c r="J7364" s="57">
        <v>901430</v>
      </c>
      <c r="K7364" s="58" t="s">
        <v>11726</v>
      </c>
      <c r="L7364" s="57">
        <v>72114</v>
      </c>
      <c r="M7364" s="59">
        <f t="shared" si="402"/>
        <v>973544</v>
      </c>
      <c r="O7364" s="61"/>
      <c r="P7364">
        <f>+VLOOKUP(C7364,'Thanh toán '!M$9366:N$10360,2,0)</f>
        <v>973544</v>
      </c>
      <c r="Q7364" s="61">
        <f t="shared" si="401"/>
        <v>0</v>
      </c>
    </row>
    <row r="7365" spans="1:17" hidden="1" x14ac:dyDescent="0.3">
      <c r="A7365" s="43">
        <v>2023</v>
      </c>
      <c r="B7365" s="56" t="s">
        <v>23446</v>
      </c>
      <c r="C7365" s="19">
        <f t="shared" si="399"/>
        <v>57715</v>
      </c>
      <c r="D7365" s="56" t="s">
        <v>13350</v>
      </c>
      <c r="E7365" s="55">
        <v>45194</v>
      </c>
      <c r="F7365" s="18">
        <f t="shared" si="400"/>
        <v>9</v>
      </c>
      <c r="G7365" s="56" t="s">
        <v>11799</v>
      </c>
      <c r="H7365" s="56" t="s">
        <v>11725</v>
      </c>
      <c r="I7365" s="56" t="s">
        <v>14530</v>
      </c>
      <c r="J7365" s="57">
        <v>776217</v>
      </c>
      <c r="K7365" s="58" t="s">
        <v>11726</v>
      </c>
      <c r="L7365" s="57">
        <v>62097</v>
      </c>
      <c r="M7365" s="59">
        <f t="shared" si="402"/>
        <v>838314</v>
      </c>
      <c r="O7365" s="61"/>
      <c r="P7365">
        <f>+VLOOKUP(C7365,'Thanh toán '!M$9366:N$10360,2,0)</f>
        <v>838314</v>
      </c>
      <c r="Q7365" s="61">
        <f t="shared" si="401"/>
        <v>0</v>
      </c>
    </row>
    <row r="7366" spans="1:17" hidden="1" x14ac:dyDescent="0.3">
      <c r="A7366" s="43">
        <v>2023</v>
      </c>
      <c r="B7366" s="56" t="s">
        <v>23447</v>
      </c>
      <c r="C7366" s="19">
        <f t="shared" ref="C7366:C7429" si="403">+B7366*1</f>
        <v>57722</v>
      </c>
      <c r="D7366" s="56" t="s">
        <v>13350</v>
      </c>
      <c r="E7366" s="55">
        <v>45194</v>
      </c>
      <c r="F7366" s="18">
        <f t="shared" ref="F7366:F7429" si="404">+MONTH(E7366)</f>
        <v>9</v>
      </c>
      <c r="G7366" s="56" t="s">
        <v>11799</v>
      </c>
      <c r="H7366" s="56" t="s">
        <v>11725</v>
      </c>
      <c r="I7366" s="56" t="s">
        <v>14198</v>
      </c>
      <c r="J7366" s="57">
        <v>901430</v>
      </c>
      <c r="K7366" s="58" t="s">
        <v>11726</v>
      </c>
      <c r="L7366" s="57">
        <v>72114</v>
      </c>
      <c r="M7366" s="59">
        <f t="shared" si="402"/>
        <v>973544</v>
      </c>
      <c r="O7366" s="61"/>
      <c r="P7366">
        <f>+VLOOKUP(C7366,'Thanh toán '!M$9366:N$10360,2,0)</f>
        <v>973544</v>
      </c>
      <c r="Q7366" s="61">
        <f t="shared" si="401"/>
        <v>0</v>
      </c>
    </row>
    <row r="7367" spans="1:17" hidden="1" x14ac:dyDescent="0.3">
      <c r="A7367" s="43">
        <v>2023</v>
      </c>
      <c r="B7367" s="56" t="s">
        <v>23448</v>
      </c>
      <c r="C7367" s="19">
        <f t="shared" si="403"/>
        <v>57724</v>
      </c>
      <c r="D7367" s="56" t="s">
        <v>13350</v>
      </c>
      <c r="E7367" s="55">
        <v>45194</v>
      </c>
      <c r="F7367" s="18">
        <f t="shared" si="404"/>
        <v>9</v>
      </c>
      <c r="G7367" s="56" t="s">
        <v>11799</v>
      </c>
      <c r="H7367" s="56" t="s">
        <v>11725</v>
      </c>
      <c r="I7367" s="56" t="s">
        <v>23667</v>
      </c>
      <c r="J7367" s="57">
        <v>901430</v>
      </c>
      <c r="K7367" s="58" t="s">
        <v>11726</v>
      </c>
      <c r="L7367" s="57">
        <v>72114</v>
      </c>
      <c r="M7367" s="59">
        <f t="shared" si="402"/>
        <v>973544</v>
      </c>
      <c r="O7367" s="61"/>
      <c r="P7367">
        <f>+VLOOKUP(C7367,'Thanh toán '!M$9366:N$10360,2,0)</f>
        <v>973544</v>
      </c>
      <c r="Q7367" s="61">
        <f t="shared" si="401"/>
        <v>0</v>
      </c>
    </row>
    <row r="7368" spans="1:17" hidden="1" x14ac:dyDescent="0.3">
      <c r="A7368" s="43">
        <v>2023</v>
      </c>
      <c r="B7368" s="56" t="s">
        <v>23449</v>
      </c>
      <c r="C7368" s="19">
        <f t="shared" si="403"/>
        <v>57725</v>
      </c>
      <c r="D7368" s="56" t="s">
        <v>13350</v>
      </c>
      <c r="E7368" s="55">
        <v>45194</v>
      </c>
      <c r="F7368" s="18">
        <f t="shared" si="404"/>
        <v>9</v>
      </c>
      <c r="G7368" s="56" t="s">
        <v>11799</v>
      </c>
      <c r="H7368" s="56" t="s">
        <v>11725</v>
      </c>
      <c r="I7368" s="56" t="s">
        <v>16120</v>
      </c>
      <c r="J7368" s="57">
        <v>901430</v>
      </c>
      <c r="K7368" s="58" t="s">
        <v>11726</v>
      </c>
      <c r="L7368" s="57">
        <v>72114</v>
      </c>
      <c r="M7368" s="59">
        <f t="shared" si="402"/>
        <v>973544</v>
      </c>
      <c r="O7368" s="61"/>
      <c r="P7368">
        <f>+VLOOKUP(C7368,'Thanh toán '!M$9366:N$10360,2,0)</f>
        <v>973544</v>
      </c>
      <c r="Q7368" s="61">
        <f t="shared" si="401"/>
        <v>0</v>
      </c>
    </row>
    <row r="7369" spans="1:17" hidden="1" x14ac:dyDescent="0.3">
      <c r="A7369" s="43">
        <v>2023</v>
      </c>
      <c r="B7369" s="56" t="s">
        <v>23450</v>
      </c>
      <c r="C7369" s="19">
        <f t="shared" si="403"/>
        <v>57726</v>
      </c>
      <c r="D7369" s="56" t="s">
        <v>13350</v>
      </c>
      <c r="E7369" s="55">
        <v>45194</v>
      </c>
      <c r="F7369" s="18">
        <f t="shared" si="404"/>
        <v>9</v>
      </c>
      <c r="G7369" s="56" t="s">
        <v>11799</v>
      </c>
      <c r="H7369" s="56" t="s">
        <v>11725</v>
      </c>
      <c r="I7369" s="56" t="s">
        <v>14111</v>
      </c>
      <c r="J7369" s="57">
        <v>901430</v>
      </c>
      <c r="K7369" s="58" t="s">
        <v>11726</v>
      </c>
      <c r="L7369" s="57">
        <v>72114</v>
      </c>
      <c r="M7369" s="59">
        <f t="shared" si="402"/>
        <v>973544</v>
      </c>
      <c r="O7369" s="61"/>
      <c r="P7369">
        <f>+VLOOKUP(C7369,'Thanh toán '!M$9366:N$10360,2,0)</f>
        <v>973544</v>
      </c>
      <c r="Q7369" s="61">
        <f t="shared" si="401"/>
        <v>0</v>
      </c>
    </row>
    <row r="7370" spans="1:17" hidden="1" x14ac:dyDescent="0.3">
      <c r="A7370" s="43">
        <v>2023</v>
      </c>
      <c r="B7370" s="56" t="s">
        <v>23451</v>
      </c>
      <c r="C7370" s="19">
        <f t="shared" si="403"/>
        <v>57729</v>
      </c>
      <c r="D7370" s="56" t="s">
        <v>13350</v>
      </c>
      <c r="E7370" s="55">
        <v>45194</v>
      </c>
      <c r="F7370" s="18">
        <f t="shared" si="404"/>
        <v>9</v>
      </c>
      <c r="G7370" s="56" t="s">
        <v>12336</v>
      </c>
      <c r="H7370" s="56" t="s">
        <v>12337</v>
      </c>
      <c r="I7370" s="56" t="s">
        <v>12336</v>
      </c>
      <c r="J7370" s="57">
        <v>901430</v>
      </c>
      <c r="K7370" s="58" t="s">
        <v>11726</v>
      </c>
      <c r="L7370" s="57">
        <v>72114</v>
      </c>
      <c r="M7370" s="59">
        <f t="shared" si="402"/>
        <v>973544</v>
      </c>
      <c r="O7370" s="61"/>
      <c r="P7370">
        <f>+VLOOKUP(C7370,'Thanh toán '!M$9366:N$10360,2,0)</f>
        <v>973544</v>
      </c>
      <c r="Q7370" s="61">
        <f t="shared" si="401"/>
        <v>0</v>
      </c>
    </row>
    <row r="7371" spans="1:17" hidden="1" x14ac:dyDescent="0.3">
      <c r="A7371" s="43">
        <v>2023</v>
      </c>
      <c r="B7371" s="56" t="s">
        <v>23452</v>
      </c>
      <c r="C7371" s="19">
        <f t="shared" si="403"/>
        <v>57730</v>
      </c>
      <c r="D7371" s="56" t="s">
        <v>13350</v>
      </c>
      <c r="E7371" s="55">
        <v>45194</v>
      </c>
      <c r="F7371" s="18">
        <f t="shared" si="404"/>
        <v>9</v>
      </c>
      <c r="G7371" s="56" t="s">
        <v>11799</v>
      </c>
      <c r="H7371" s="56" t="s">
        <v>11725</v>
      </c>
      <c r="I7371" s="56" t="s">
        <v>23666</v>
      </c>
      <c r="J7371" s="57">
        <v>901430</v>
      </c>
      <c r="K7371" s="58" t="s">
        <v>11726</v>
      </c>
      <c r="L7371" s="57">
        <v>72114</v>
      </c>
      <c r="M7371" s="59">
        <f t="shared" si="402"/>
        <v>973544</v>
      </c>
      <c r="O7371" s="61"/>
      <c r="P7371">
        <f>+VLOOKUP(C7371,'Thanh toán '!M$9366:N$10360,2,0)</f>
        <v>973544</v>
      </c>
      <c r="Q7371" s="61">
        <f t="shared" si="401"/>
        <v>0</v>
      </c>
    </row>
    <row r="7372" spans="1:17" hidden="1" x14ac:dyDescent="0.3">
      <c r="A7372" s="43">
        <v>2023</v>
      </c>
      <c r="B7372" s="56" t="s">
        <v>23453</v>
      </c>
      <c r="C7372" s="19">
        <f t="shared" si="403"/>
        <v>57731</v>
      </c>
      <c r="D7372" s="56" t="s">
        <v>13350</v>
      </c>
      <c r="E7372" s="55">
        <v>45194</v>
      </c>
      <c r="F7372" s="18">
        <f t="shared" si="404"/>
        <v>9</v>
      </c>
      <c r="G7372" s="56" t="s">
        <v>12403</v>
      </c>
      <c r="H7372" s="56" t="s">
        <v>12404</v>
      </c>
      <c r="I7372" s="56" t="s">
        <v>12403</v>
      </c>
      <c r="J7372" s="57">
        <v>901430</v>
      </c>
      <c r="K7372" s="58" t="s">
        <v>11726</v>
      </c>
      <c r="L7372" s="57">
        <v>72114</v>
      </c>
      <c r="M7372" s="59">
        <f t="shared" si="402"/>
        <v>973544</v>
      </c>
      <c r="O7372" s="61"/>
      <c r="P7372">
        <f>+VLOOKUP(C7372,'Thanh toán '!M$9366:N$10360,2,0)</f>
        <v>973544</v>
      </c>
      <c r="Q7372" s="61">
        <f t="shared" si="401"/>
        <v>0</v>
      </c>
    </row>
    <row r="7373" spans="1:17" hidden="1" x14ac:dyDescent="0.3">
      <c r="A7373" s="43">
        <v>2023</v>
      </c>
      <c r="B7373" s="56" t="s">
        <v>13338</v>
      </c>
      <c r="C7373" s="19">
        <f t="shared" si="403"/>
        <v>57732</v>
      </c>
      <c r="D7373" s="56" t="s">
        <v>13350</v>
      </c>
      <c r="E7373" s="55">
        <v>45194</v>
      </c>
      <c r="F7373" s="18">
        <f t="shared" si="404"/>
        <v>9</v>
      </c>
      <c r="G7373" s="56" t="s">
        <v>11799</v>
      </c>
      <c r="H7373" s="56" t="s">
        <v>11725</v>
      </c>
      <c r="I7373" s="56" t="s">
        <v>14159</v>
      </c>
      <c r="J7373" s="57">
        <v>270429</v>
      </c>
      <c r="K7373" s="58" t="s">
        <v>11726</v>
      </c>
      <c r="L7373" s="57">
        <v>21634</v>
      </c>
      <c r="M7373" s="59">
        <f t="shared" si="402"/>
        <v>292063</v>
      </c>
      <c r="O7373" s="61"/>
      <c r="P7373">
        <f>+VLOOKUP(C7373,'Thanh toán '!M$9366:N$10360,2,0)</f>
        <v>292063</v>
      </c>
      <c r="Q7373" s="61">
        <f t="shared" si="401"/>
        <v>0</v>
      </c>
    </row>
    <row r="7374" spans="1:17" hidden="1" x14ac:dyDescent="0.3">
      <c r="A7374" s="43">
        <v>2023</v>
      </c>
      <c r="B7374" s="56" t="s">
        <v>23454</v>
      </c>
      <c r="C7374" s="19">
        <f t="shared" si="403"/>
        <v>57734</v>
      </c>
      <c r="D7374" s="56" t="s">
        <v>13350</v>
      </c>
      <c r="E7374" s="55">
        <v>45194</v>
      </c>
      <c r="F7374" s="18">
        <f t="shared" si="404"/>
        <v>9</v>
      </c>
      <c r="G7374" s="56" t="s">
        <v>12407</v>
      </c>
      <c r="H7374" s="56" t="s">
        <v>12408</v>
      </c>
      <c r="I7374" s="56" t="s">
        <v>12407</v>
      </c>
      <c r="J7374" s="57">
        <v>535029</v>
      </c>
      <c r="K7374" s="58" t="s">
        <v>11726</v>
      </c>
      <c r="L7374" s="57">
        <v>42802</v>
      </c>
      <c r="M7374" s="59">
        <f t="shared" si="402"/>
        <v>577831</v>
      </c>
      <c r="O7374" s="61"/>
      <c r="P7374">
        <f>+VLOOKUP(C7374,'Thanh toán '!M$9366:N$10360,2,0)</f>
        <v>577831</v>
      </c>
      <c r="Q7374" s="61">
        <f t="shared" si="401"/>
        <v>0</v>
      </c>
    </row>
    <row r="7375" spans="1:17" hidden="1" x14ac:dyDescent="0.3">
      <c r="A7375" s="43">
        <v>2023</v>
      </c>
      <c r="B7375" s="56" t="s">
        <v>23455</v>
      </c>
      <c r="C7375" s="19">
        <f t="shared" si="403"/>
        <v>57736</v>
      </c>
      <c r="D7375" s="56" t="s">
        <v>13350</v>
      </c>
      <c r="E7375" s="55">
        <v>45194</v>
      </c>
      <c r="F7375" s="18">
        <f t="shared" si="404"/>
        <v>9</v>
      </c>
      <c r="G7375" s="56" t="s">
        <v>11799</v>
      </c>
      <c r="H7375" s="56" t="s">
        <v>11725</v>
      </c>
      <c r="I7375" s="56" t="s">
        <v>13625</v>
      </c>
      <c r="J7375" s="57">
        <v>951239</v>
      </c>
      <c r="K7375" s="58" t="s">
        <v>11726</v>
      </c>
      <c r="L7375" s="57">
        <v>76099</v>
      </c>
      <c r="M7375" s="59">
        <f t="shared" si="402"/>
        <v>1027338</v>
      </c>
      <c r="O7375" s="61"/>
      <c r="P7375">
        <f>+VLOOKUP(C7375,'Thanh toán '!M$9366:N$10360,2,0)</f>
        <v>1027338</v>
      </c>
      <c r="Q7375" s="61">
        <f t="shared" si="401"/>
        <v>0</v>
      </c>
    </row>
    <row r="7376" spans="1:17" hidden="1" x14ac:dyDescent="0.3">
      <c r="A7376" s="43">
        <v>2023</v>
      </c>
      <c r="B7376" s="56" t="s">
        <v>23456</v>
      </c>
      <c r="C7376" s="19">
        <f t="shared" si="403"/>
        <v>57737</v>
      </c>
      <c r="D7376" s="56" t="s">
        <v>13350</v>
      </c>
      <c r="E7376" s="55">
        <v>45194</v>
      </c>
      <c r="F7376" s="18">
        <f t="shared" si="404"/>
        <v>9</v>
      </c>
      <c r="G7376" s="56" t="s">
        <v>11799</v>
      </c>
      <c r="H7376" s="56" t="s">
        <v>11725</v>
      </c>
      <c r="I7376" s="56" t="s">
        <v>14465</v>
      </c>
      <c r="J7376" s="57">
        <v>901430</v>
      </c>
      <c r="K7376" s="58" t="s">
        <v>11726</v>
      </c>
      <c r="L7376" s="57">
        <v>72114</v>
      </c>
      <c r="M7376" s="59">
        <f t="shared" si="402"/>
        <v>973544</v>
      </c>
      <c r="O7376" s="61"/>
      <c r="P7376">
        <f>+VLOOKUP(C7376,'Thanh toán '!M$9366:N$10360,2,0)</f>
        <v>973544</v>
      </c>
      <c r="Q7376" s="61">
        <f t="shared" si="401"/>
        <v>0</v>
      </c>
    </row>
    <row r="7377" spans="1:17" hidden="1" x14ac:dyDescent="0.3">
      <c r="A7377" s="43">
        <v>2023</v>
      </c>
      <c r="B7377" s="56" t="s">
        <v>23457</v>
      </c>
      <c r="C7377" s="19">
        <f t="shared" si="403"/>
        <v>57738</v>
      </c>
      <c r="D7377" s="56" t="s">
        <v>13350</v>
      </c>
      <c r="E7377" s="55">
        <v>45194</v>
      </c>
      <c r="F7377" s="18">
        <f t="shared" si="404"/>
        <v>9</v>
      </c>
      <c r="G7377" s="56" t="s">
        <v>11799</v>
      </c>
      <c r="H7377" s="56" t="s">
        <v>11725</v>
      </c>
      <c r="I7377" s="56" t="s">
        <v>13627</v>
      </c>
      <c r="J7377" s="57">
        <v>901430</v>
      </c>
      <c r="K7377" s="58" t="s">
        <v>11726</v>
      </c>
      <c r="L7377" s="57">
        <v>72114</v>
      </c>
      <c r="M7377" s="59">
        <f t="shared" si="402"/>
        <v>973544</v>
      </c>
      <c r="O7377" s="61"/>
      <c r="P7377">
        <f>+VLOOKUP(C7377,'Thanh toán '!M$9366:N$10360,2,0)</f>
        <v>973544</v>
      </c>
      <c r="Q7377" s="61">
        <f t="shared" si="401"/>
        <v>0</v>
      </c>
    </row>
    <row r="7378" spans="1:17" hidden="1" x14ac:dyDescent="0.3">
      <c r="A7378" s="43">
        <v>2023</v>
      </c>
      <c r="B7378" s="56" t="s">
        <v>23458</v>
      </c>
      <c r="C7378" s="19">
        <f t="shared" si="403"/>
        <v>57739</v>
      </c>
      <c r="D7378" s="56" t="s">
        <v>13350</v>
      </c>
      <c r="E7378" s="55">
        <v>45194</v>
      </c>
      <c r="F7378" s="18">
        <f t="shared" si="404"/>
        <v>9</v>
      </c>
      <c r="G7378" s="56" t="s">
        <v>11799</v>
      </c>
      <c r="H7378" s="56" t="s">
        <v>11725</v>
      </c>
      <c r="I7378" s="56" t="s">
        <v>18570</v>
      </c>
      <c r="J7378" s="57">
        <v>901430</v>
      </c>
      <c r="K7378" s="58" t="s">
        <v>11726</v>
      </c>
      <c r="L7378" s="57">
        <v>72114</v>
      </c>
      <c r="M7378" s="59">
        <f t="shared" si="402"/>
        <v>973544</v>
      </c>
      <c r="O7378" s="61"/>
      <c r="P7378">
        <f>+VLOOKUP(C7378,'Thanh toán '!M$9366:N$10360,2,0)</f>
        <v>973544</v>
      </c>
      <c r="Q7378" s="61">
        <f t="shared" si="401"/>
        <v>0</v>
      </c>
    </row>
    <row r="7379" spans="1:17" hidden="1" x14ac:dyDescent="0.3">
      <c r="A7379" s="43">
        <v>2023</v>
      </c>
      <c r="B7379" s="56" t="s">
        <v>23459</v>
      </c>
      <c r="C7379" s="19">
        <f t="shared" si="403"/>
        <v>57740</v>
      </c>
      <c r="D7379" s="56" t="s">
        <v>13350</v>
      </c>
      <c r="E7379" s="55">
        <v>45194</v>
      </c>
      <c r="F7379" s="18">
        <f t="shared" si="404"/>
        <v>9</v>
      </c>
      <c r="G7379" s="56" t="s">
        <v>12239</v>
      </c>
      <c r="H7379" s="56" t="s">
        <v>12240</v>
      </c>
      <c r="I7379" s="56" t="s">
        <v>18260</v>
      </c>
      <c r="J7379" s="57">
        <v>901430</v>
      </c>
      <c r="K7379" s="58" t="s">
        <v>11726</v>
      </c>
      <c r="L7379" s="57">
        <v>72114</v>
      </c>
      <c r="M7379" s="59">
        <f t="shared" si="402"/>
        <v>973544</v>
      </c>
      <c r="O7379" s="61"/>
      <c r="P7379">
        <f>+VLOOKUP(C7379,'Thanh toán '!M$9366:N$10360,2,0)</f>
        <v>973544</v>
      </c>
      <c r="Q7379" s="61">
        <f t="shared" si="401"/>
        <v>0</v>
      </c>
    </row>
    <row r="7380" spans="1:17" hidden="1" x14ac:dyDescent="0.3">
      <c r="A7380" s="43">
        <v>2023</v>
      </c>
      <c r="B7380" s="56" t="s">
        <v>23460</v>
      </c>
      <c r="C7380" s="19">
        <f t="shared" si="403"/>
        <v>57741</v>
      </c>
      <c r="D7380" s="56" t="s">
        <v>13350</v>
      </c>
      <c r="E7380" s="55">
        <v>45194</v>
      </c>
      <c r="F7380" s="18">
        <f t="shared" si="404"/>
        <v>9</v>
      </c>
      <c r="G7380" s="56" t="s">
        <v>12239</v>
      </c>
      <c r="H7380" s="56" t="s">
        <v>12240</v>
      </c>
      <c r="I7380" s="56" t="s">
        <v>18228</v>
      </c>
      <c r="J7380" s="57">
        <v>901430</v>
      </c>
      <c r="K7380" s="58" t="s">
        <v>11726</v>
      </c>
      <c r="L7380" s="57">
        <v>72114</v>
      </c>
      <c r="M7380" s="59">
        <f t="shared" si="402"/>
        <v>973544</v>
      </c>
      <c r="O7380" s="61"/>
      <c r="P7380">
        <f>+VLOOKUP(C7380,'Thanh toán '!M$9366:N$10360,2,0)</f>
        <v>973544</v>
      </c>
      <c r="Q7380" s="61">
        <f t="shared" si="401"/>
        <v>0</v>
      </c>
    </row>
    <row r="7381" spans="1:17" hidden="1" x14ac:dyDescent="0.3">
      <c r="A7381" s="43">
        <v>2023</v>
      </c>
      <c r="B7381" s="56" t="s">
        <v>13340</v>
      </c>
      <c r="C7381" s="19">
        <f t="shared" si="403"/>
        <v>57742</v>
      </c>
      <c r="D7381" s="56" t="s">
        <v>13350</v>
      </c>
      <c r="E7381" s="55">
        <v>45194</v>
      </c>
      <c r="F7381" s="18">
        <f t="shared" si="404"/>
        <v>9</v>
      </c>
      <c r="G7381" s="56" t="s">
        <v>11799</v>
      </c>
      <c r="H7381" s="56" t="s">
        <v>11725</v>
      </c>
      <c r="I7381" s="56" t="s">
        <v>13526</v>
      </c>
      <c r="J7381" s="57">
        <v>901430</v>
      </c>
      <c r="K7381" s="58" t="s">
        <v>11726</v>
      </c>
      <c r="L7381" s="57">
        <v>72114</v>
      </c>
      <c r="M7381" s="59">
        <f t="shared" si="402"/>
        <v>973544</v>
      </c>
      <c r="O7381" s="61"/>
      <c r="P7381">
        <f>+VLOOKUP(C7381,'Thanh toán '!M$9366:N$10360,2,0)</f>
        <v>973544</v>
      </c>
      <c r="Q7381" s="61">
        <f t="shared" si="401"/>
        <v>0</v>
      </c>
    </row>
    <row r="7382" spans="1:17" hidden="1" x14ac:dyDescent="0.3">
      <c r="A7382" s="43">
        <v>2023</v>
      </c>
      <c r="B7382" s="56" t="s">
        <v>23461</v>
      </c>
      <c r="C7382" s="19">
        <f t="shared" si="403"/>
        <v>57743</v>
      </c>
      <c r="D7382" s="56" t="s">
        <v>13350</v>
      </c>
      <c r="E7382" s="55">
        <v>45194</v>
      </c>
      <c r="F7382" s="18">
        <f t="shared" si="404"/>
        <v>9</v>
      </c>
      <c r="G7382" s="56" t="s">
        <v>11799</v>
      </c>
      <c r="H7382" s="56" t="s">
        <v>11725</v>
      </c>
      <c r="I7382" s="56" t="s">
        <v>13585</v>
      </c>
      <c r="J7382" s="57">
        <v>901430</v>
      </c>
      <c r="K7382" s="58" t="s">
        <v>11726</v>
      </c>
      <c r="L7382" s="57">
        <v>72114</v>
      </c>
      <c r="M7382" s="59">
        <f t="shared" si="402"/>
        <v>973544</v>
      </c>
      <c r="O7382" s="61"/>
      <c r="P7382">
        <f>+VLOOKUP(C7382,'Thanh toán '!M$9366:N$10360,2,0)</f>
        <v>973544</v>
      </c>
      <c r="Q7382" s="61">
        <f t="shared" ref="Q7382:Q7445" si="405">+P7382-M7382</f>
        <v>0</v>
      </c>
    </row>
    <row r="7383" spans="1:17" hidden="1" x14ac:dyDescent="0.3">
      <c r="A7383" s="43">
        <v>2023</v>
      </c>
      <c r="B7383" s="56" t="s">
        <v>23462</v>
      </c>
      <c r="C7383" s="19">
        <f t="shared" si="403"/>
        <v>57744</v>
      </c>
      <c r="D7383" s="56" t="s">
        <v>13350</v>
      </c>
      <c r="E7383" s="55">
        <v>45194</v>
      </c>
      <c r="F7383" s="18">
        <f t="shared" si="404"/>
        <v>9</v>
      </c>
      <c r="G7383" s="56" t="s">
        <v>11799</v>
      </c>
      <c r="H7383" s="56" t="s">
        <v>11725</v>
      </c>
      <c r="I7383" s="56" t="s">
        <v>13405</v>
      </c>
      <c r="J7383" s="57">
        <v>901430</v>
      </c>
      <c r="K7383" s="58" t="s">
        <v>11726</v>
      </c>
      <c r="L7383" s="57">
        <v>72114</v>
      </c>
      <c r="M7383" s="59">
        <f t="shared" si="402"/>
        <v>973544</v>
      </c>
      <c r="O7383" s="61"/>
      <c r="P7383">
        <f>+VLOOKUP(C7383,'Thanh toán '!M$9366:N$10360,2,0)</f>
        <v>973544</v>
      </c>
      <c r="Q7383" s="61">
        <f t="shared" si="405"/>
        <v>0</v>
      </c>
    </row>
    <row r="7384" spans="1:17" hidden="1" x14ac:dyDescent="0.3">
      <c r="A7384" s="43">
        <v>2023</v>
      </c>
      <c r="B7384" s="56" t="s">
        <v>23463</v>
      </c>
      <c r="C7384" s="19">
        <f t="shared" si="403"/>
        <v>57745</v>
      </c>
      <c r="D7384" s="56" t="s">
        <v>13350</v>
      </c>
      <c r="E7384" s="55">
        <v>45194</v>
      </c>
      <c r="F7384" s="18">
        <f t="shared" si="404"/>
        <v>9</v>
      </c>
      <c r="G7384" s="56" t="s">
        <v>11799</v>
      </c>
      <c r="H7384" s="56" t="s">
        <v>11725</v>
      </c>
      <c r="I7384" s="56" t="s">
        <v>13587</v>
      </c>
      <c r="J7384" s="57">
        <v>901430</v>
      </c>
      <c r="K7384" s="58" t="s">
        <v>11726</v>
      </c>
      <c r="L7384" s="57">
        <v>72114</v>
      </c>
      <c r="M7384" s="59">
        <f t="shared" si="402"/>
        <v>973544</v>
      </c>
      <c r="O7384" s="61"/>
      <c r="P7384">
        <f>+VLOOKUP(C7384,'Thanh toán '!M$9366:N$10360,2,0)</f>
        <v>973544</v>
      </c>
      <c r="Q7384" s="61">
        <f t="shared" si="405"/>
        <v>0</v>
      </c>
    </row>
    <row r="7385" spans="1:17" hidden="1" x14ac:dyDescent="0.3">
      <c r="A7385" s="43">
        <v>2023</v>
      </c>
      <c r="B7385" s="56" t="s">
        <v>23464</v>
      </c>
      <c r="C7385" s="19">
        <f t="shared" si="403"/>
        <v>57746</v>
      </c>
      <c r="D7385" s="56" t="s">
        <v>13350</v>
      </c>
      <c r="E7385" s="55">
        <v>45194</v>
      </c>
      <c r="F7385" s="18">
        <f t="shared" si="404"/>
        <v>9</v>
      </c>
      <c r="G7385" s="56" t="s">
        <v>12239</v>
      </c>
      <c r="H7385" s="56" t="s">
        <v>12240</v>
      </c>
      <c r="I7385" s="56" t="s">
        <v>18069</v>
      </c>
      <c r="J7385" s="57">
        <v>450715</v>
      </c>
      <c r="K7385" s="58" t="s">
        <v>11726</v>
      </c>
      <c r="L7385" s="57">
        <v>36057</v>
      </c>
      <c r="M7385" s="59">
        <f t="shared" si="402"/>
        <v>486772</v>
      </c>
      <c r="O7385" s="61"/>
      <c r="P7385">
        <f>+VLOOKUP(C7385,'Thanh toán '!M$9366:N$10360,2,0)</f>
        <v>486772</v>
      </c>
      <c r="Q7385" s="61">
        <f t="shared" si="405"/>
        <v>0</v>
      </c>
    </row>
    <row r="7386" spans="1:17" hidden="1" x14ac:dyDescent="0.3">
      <c r="A7386" s="43">
        <v>2023</v>
      </c>
      <c r="B7386" s="56" t="s">
        <v>23465</v>
      </c>
      <c r="C7386" s="19">
        <f t="shared" si="403"/>
        <v>57747</v>
      </c>
      <c r="D7386" s="56" t="s">
        <v>13350</v>
      </c>
      <c r="E7386" s="55">
        <v>45194</v>
      </c>
      <c r="F7386" s="18">
        <f t="shared" si="404"/>
        <v>9</v>
      </c>
      <c r="G7386" s="56" t="s">
        <v>11799</v>
      </c>
      <c r="H7386" s="56" t="s">
        <v>11725</v>
      </c>
      <c r="I7386" s="56" t="s">
        <v>13534</v>
      </c>
      <c r="J7386" s="57">
        <v>901430</v>
      </c>
      <c r="K7386" s="58" t="s">
        <v>11726</v>
      </c>
      <c r="L7386" s="57">
        <v>72114</v>
      </c>
      <c r="M7386" s="59">
        <f t="shared" si="402"/>
        <v>973544</v>
      </c>
      <c r="O7386" s="61"/>
      <c r="P7386">
        <f>+VLOOKUP(C7386,'Thanh toán '!M$9366:N$10360,2,0)</f>
        <v>973544</v>
      </c>
      <c r="Q7386" s="61">
        <f t="shared" si="405"/>
        <v>0</v>
      </c>
    </row>
    <row r="7387" spans="1:17" hidden="1" x14ac:dyDescent="0.3">
      <c r="A7387" s="43">
        <v>2023</v>
      </c>
      <c r="B7387" s="56" t="s">
        <v>23466</v>
      </c>
      <c r="C7387" s="19">
        <f t="shared" si="403"/>
        <v>57748</v>
      </c>
      <c r="D7387" s="56" t="s">
        <v>13350</v>
      </c>
      <c r="E7387" s="55">
        <v>45194</v>
      </c>
      <c r="F7387" s="18">
        <f t="shared" si="404"/>
        <v>9</v>
      </c>
      <c r="G7387" s="56" t="s">
        <v>12357</v>
      </c>
      <c r="H7387" s="56" t="s">
        <v>12358</v>
      </c>
      <c r="I7387" s="56" t="s">
        <v>18356</v>
      </c>
      <c r="J7387" s="57">
        <v>450715</v>
      </c>
      <c r="K7387" s="58" t="s">
        <v>11726</v>
      </c>
      <c r="L7387" s="57">
        <v>36057</v>
      </c>
      <c r="M7387" s="59">
        <f t="shared" si="402"/>
        <v>486772</v>
      </c>
      <c r="O7387" s="61"/>
      <c r="P7387">
        <f>+VLOOKUP(C7387,'Thanh toán '!M$9366:N$10360,2,0)</f>
        <v>486772</v>
      </c>
      <c r="Q7387" s="61">
        <f t="shared" si="405"/>
        <v>0</v>
      </c>
    </row>
    <row r="7388" spans="1:17" hidden="1" x14ac:dyDescent="0.3">
      <c r="A7388" s="43">
        <v>2023</v>
      </c>
      <c r="B7388" s="56" t="s">
        <v>23467</v>
      </c>
      <c r="C7388" s="19">
        <f t="shared" si="403"/>
        <v>57749</v>
      </c>
      <c r="D7388" s="56" t="s">
        <v>13350</v>
      </c>
      <c r="E7388" s="55">
        <v>45194</v>
      </c>
      <c r="F7388" s="18">
        <f t="shared" si="404"/>
        <v>9</v>
      </c>
      <c r="G7388" s="56" t="s">
        <v>12239</v>
      </c>
      <c r="H7388" s="56" t="s">
        <v>12240</v>
      </c>
      <c r="I7388" s="56" t="s">
        <v>18228</v>
      </c>
      <c r="J7388" s="57">
        <v>1293695</v>
      </c>
      <c r="K7388" s="58" t="s">
        <v>11726</v>
      </c>
      <c r="L7388" s="57">
        <v>103496</v>
      </c>
      <c r="M7388" s="59">
        <f t="shared" si="402"/>
        <v>1397191</v>
      </c>
      <c r="O7388" s="61"/>
      <c r="P7388">
        <f>+VLOOKUP(C7388,'Thanh toán '!M$9366:N$10360,2,0)</f>
        <v>1397191</v>
      </c>
      <c r="Q7388" s="61">
        <f t="shared" si="405"/>
        <v>0</v>
      </c>
    </row>
    <row r="7389" spans="1:17" hidden="1" x14ac:dyDescent="0.3">
      <c r="A7389" s="43">
        <v>2023</v>
      </c>
      <c r="B7389" s="56" t="s">
        <v>23468</v>
      </c>
      <c r="C7389" s="19">
        <f t="shared" si="403"/>
        <v>57750</v>
      </c>
      <c r="D7389" s="56" t="s">
        <v>13350</v>
      </c>
      <c r="E7389" s="55">
        <v>45194</v>
      </c>
      <c r="F7389" s="18">
        <f t="shared" si="404"/>
        <v>9</v>
      </c>
      <c r="G7389" s="56" t="s">
        <v>12197</v>
      </c>
      <c r="H7389" s="56" t="s">
        <v>12198</v>
      </c>
      <c r="I7389" s="56" t="s">
        <v>23668</v>
      </c>
      <c r="J7389" s="57">
        <v>3631596</v>
      </c>
      <c r="K7389" s="58" t="s">
        <v>11726</v>
      </c>
      <c r="L7389" s="57">
        <v>290528</v>
      </c>
      <c r="M7389" s="59">
        <f t="shared" si="402"/>
        <v>3922124</v>
      </c>
      <c r="O7389" s="61"/>
      <c r="P7389">
        <f>+VLOOKUP(C7389,'Thanh toán '!M$9366:N$10360,2,0)</f>
        <v>3922124</v>
      </c>
      <c r="Q7389" s="61">
        <f t="shared" si="405"/>
        <v>0</v>
      </c>
    </row>
    <row r="7390" spans="1:17" hidden="1" x14ac:dyDescent="0.3">
      <c r="A7390" s="43">
        <v>2023</v>
      </c>
      <c r="B7390" s="56" t="s">
        <v>23469</v>
      </c>
      <c r="C7390" s="19">
        <f t="shared" si="403"/>
        <v>57752</v>
      </c>
      <c r="D7390" s="56" t="s">
        <v>13350</v>
      </c>
      <c r="E7390" s="55">
        <v>45194</v>
      </c>
      <c r="F7390" s="18">
        <f t="shared" si="404"/>
        <v>9</v>
      </c>
      <c r="G7390" s="56" t="s">
        <v>11860</v>
      </c>
      <c r="H7390" s="56" t="s">
        <v>11719</v>
      </c>
      <c r="I7390" s="56" t="s">
        <v>13552</v>
      </c>
      <c r="J7390" s="57">
        <v>1752894</v>
      </c>
      <c r="K7390" s="58" t="s">
        <v>11726</v>
      </c>
      <c r="L7390" s="57">
        <v>140232</v>
      </c>
      <c r="M7390" s="59">
        <f t="shared" si="402"/>
        <v>1893126</v>
      </c>
      <c r="O7390" s="61"/>
      <c r="P7390">
        <f>+VLOOKUP(C7390,'Thanh toán '!M$9366:N$10360,2,0)</f>
        <v>1893126</v>
      </c>
      <c r="Q7390" s="61">
        <f t="shared" si="405"/>
        <v>0</v>
      </c>
    </row>
    <row r="7391" spans="1:17" hidden="1" x14ac:dyDescent="0.3">
      <c r="A7391" s="43">
        <v>2023</v>
      </c>
      <c r="B7391" s="56" t="s">
        <v>23470</v>
      </c>
      <c r="C7391" s="19">
        <f t="shared" si="403"/>
        <v>57753</v>
      </c>
      <c r="D7391" s="56" t="s">
        <v>13350</v>
      </c>
      <c r="E7391" s="55">
        <v>45194</v>
      </c>
      <c r="F7391" s="18">
        <f t="shared" si="404"/>
        <v>9</v>
      </c>
      <c r="G7391" s="56" t="s">
        <v>11860</v>
      </c>
      <c r="H7391" s="56" t="s">
        <v>11719</v>
      </c>
      <c r="I7391" s="56" t="s">
        <v>14138</v>
      </c>
      <c r="J7391" s="57">
        <v>2086082</v>
      </c>
      <c r="K7391" s="58" t="s">
        <v>11726</v>
      </c>
      <c r="L7391" s="57">
        <v>166887</v>
      </c>
      <c r="M7391" s="59">
        <f t="shared" si="402"/>
        <v>2252969</v>
      </c>
      <c r="O7391" s="61"/>
      <c r="P7391">
        <f>+VLOOKUP(C7391,'Thanh toán '!M$9366:N$10360,2,0)</f>
        <v>2252969</v>
      </c>
      <c r="Q7391" s="61">
        <f t="shared" si="405"/>
        <v>0</v>
      </c>
    </row>
    <row r="7392" spans="1:17" hidden="1" x14ac:dyDescent="0.3">
      <c r="A7392" s="43">
        <v>2023</v>
      </c>
      <c r="B7392" s="56" t="s">
        <v>23471</v>
      </c>
      <c r="C7392" s="19">
        <f t="shared" si="403"/>
        <v>57762</v>
      </c>
      <c r="D7392" s="56" t="s">
        <v>13350</v>
      </c>
      <c r="E7392" s="55">
        <v>45194</v>
      </c>
      <c r="F7392" s="18">
        <f t="shared" si="404"/>
        <v>9</v>
      </c>
      <c r="G7392" s="56" t="s">
        <v>13381</v>
      </c>
      <c r="H7392" s="56" t="s">
        <v>13382</v>
      </c>
      <c r="I7392" s="56" t="s">
        <v>13381</v>
      </c>
      <c r="J7392" s="57">
        <v>891715</v>
      </c>
      <c r="K7392" s="58" t="s">
        <v>11726</v>
      </c>
      <c r="L7392" s="57">
        <v>71337</v>
      </c>
      <c r="M7392" s="59">
        <f t="shared" si="402"/>
        <v>963052</v>
      </c>
      <c r="O7392" s="61"/>
      <c r="P7392">
        <f>+VLOOKUP(C7392,'Thanh toán '!M$9366:N$10360,2,0)</f>
        <v>963052</v>
      </c>
      <c r="Q7392" s="61">
        <f t="shared" si="405"/>
        <v>0</v>
      </c>
    </row>
    <row r="7393" spans="1:17" hidden="1" x14ac:dyDescent="0.3">
      <c r="A7393" s="43">
        <v>2023</v>
      </c>
      <c r="B7393" s="56" t="s">
        <v>23472</v>
      </c>
      <c r="C7393" s="19">
        <f t="shared" si="403"/>
        <v>57763</v>
      </c>
      <c r="D7393" s="56" t="s">
        <v>13350</v>
      </c>
      <c r="E7393" s="55">
        <v>45194</v>
      </c>
      <c r="F7393" s="18">
        <f t="shared" si="404"/>
        <v>9</v>
      </c>
      <c r="G7393" s="56" t="s">
        <v>12254</v>
      </c>
      <c r="H7393" s="56" t="s">
        <v>12255</v>
      </c>
      <c r="I7393" s="56" t="s">
        <v>12254</v>
      </c>
      <c r="J7393" s="57">
        <v>450715</v>
      </c>
      <c r="K7393" s="58" t="s">
        <v>11726</v>
      </c>
      <c r="L7393" s="57">
        <v>36057</v>
      </c>
      <c r="M7393" s="59">
        <f t="shared" si="402"/>
        <v>486772</v>
      </c>
      <c r="O7393" s="61"/>
      <c r="P7393">
        <f>+VLOOKUP(C7393,'Thanh toán '!M$9366:N$10360,2,0)</f>
        <v>486772</v>
      </c>
      <c r="Q7393" s="61">
        <f t="shared" si="405"/>
        <v>0</v>
      </c>
    </row>
    <row r="7394" spans="1:17" hidden="1" x14ac:dyDescent="0.3">
      <c r="A7394" s="43">
        <v>2023</v>
      </c>
      <c r="B7394" s="56" t="s">
        <v>23473</v>
      </c>
      <c r="C7394" s="19">
        <f t="shared" si="403"/>
        <v>57764</v>
      </c>
      <c r="D7394" s="56" t="s">
        <v>13350</v>
      </c>
      <c r="E7394" s="55">
        <v>45194</v>
      </c>
      <c r="F7394" s="18">
        <f t="shared" si="404"/>
        <v>9</v>
      </c>
      <c r="G7394" s="56" t="s">
        <v>12161</v>
      </c>
      <c r="H7394" s="56" t="s">
        <v>12162</v>
      </c>
      <c r="I7394" s="56" t="s">
        <v>12161</v>
      </c>
      <c r="J7394" s="57">
        <v>450715</v>
      </c>
      <c r="K7394" s="58" t="s">
        <v>11726</v>
      </c>
      <c r="L7394" s="57">
        <v>36057</v>
      </c>
      <c r="M7394" s="59">
        <f t="shared" si="402"/>
        <v>486772</v>
      </c>
      <c r="O7394" s="61"/>
      <c r="P7394">
        <f>+VLOOKUP(C7394,'Thanh toán '!M$9366:N$10360,2,0)</f>
        <v>486772</v>
      </c>
      <c r="Q7394" s="61">
        <f t="shared" si="405"/>
        <v>0</v>
      </c>
    </row>
    <row r="7395" spans="1:17" hidden="1" x14ac:dyDescent="0.3">
      <c r="A7395" s="43">
        <v>2023</v>
      </c>
      <c r="B7395" s="56" t="s">
        <v>23474</v>
      </c>
      <c r="C7395" s="19">
        <f t="shared" si="403"/>
        <v>57765</v>
      </c>
      <c r="D7395" s="56" t="s">
        <v>13350</v>
      </c>
      <c r="E7395" s="55">
        <v>45194</v>
      </c>
      <c r="F7395" s="18">
        <f t="shared" si="404"/>
        <v>9</v>
      </c>
      <c r="G7395" s="56" t="s">
        <v>12161</v>
      </c>
      <c r="H7395" s="56" t="s">
        <v>12162</v>
      </c>
      <c r="I7395" s="56" t="s">
        <v>12161</v>
      </c>
      <c r="J7395" s="57">
        <v>441000</v>
      </c>
      <c r="K7395" s="58" t="s">
        <v>11726</v>
      </c>
      <c r="L7395" s="57">
        <v>35280</v>
      </c>
      <c r="M7395" s="59">
        <f t="shared" si="402"/>
        <v>476280</v>
      </c>
      <c r="O7395" s="61"/>
      <c r="P7395">
        <f>+VLOOKUP(C7395,'Thanh toán '!M$9366:N$10360,2,0)</f>
        <v>476280</v>
      </c>
      <c r="Q7395" s="61">
        <f t="shared" si="405"/>
        <v>0</v>
      </c>
    </row>
    <row r="7396" spans="1:17" hidden="1" x14ac:dyDescent="0.3">
      <c r="A7396" s="43">
        <v>2023</v>
      </c>
      <c r="B7396" s="56" t="s">
        <v>23475</v>
      </c>
      <c r="C7396" s="19">
        <f t="shared" si="403"/>
        <v>57766</v>
      </c>
      <c r="D7396" s="56" t="s">
        <v>13350</v>
      </c>
      <c r="E7396" s="55">
        <v>45194</v>
      </c>
      <c r="F7396" s="18">
        <f t="shared" si="404"/>
        <v>9</v>
      </c>
      <c r="G7396" s="56" t="s">
        <v>12499</v>
      </c>
      <c r="H7396" s="56" t="s">
        <v>12500</v>
      </c>
      <c r="I7396" s="56" t="s">
        <v>12499</v>
      </c>
      <c r="J7396" s="57">
        <v>450715</v>
      </c>
      <c r="K7396" s="58" t="s">
        <v>11726</v>
      </c>
      <c r="L7396" s="57">
        <v>36057</v>
      </c>
      <c r="M7396" s="59">
        <f t="shared" si="402"/>
        <v>486772</v>
      </c>
      <c r="O7396" s="61"/>
      <c r="P7396">
        <f>+VLOOKUP(C7396,'Thanh toán '!M$9366:N$10360,2,0)</f>
        <v>486772</v>
      </c>
      <c r="Q7396" s="61">
        <f t="shared" si="405"/>
        <v>0</v>
      </c>
    </row>
    <row r="7397" spans="1:17" hidden="1" x14ac:dyDescent="0.3">
      <c r="A7397" s="43">
        <v>2023</v>
      </c>
      <c r="B7397" s="56" t="s">
        <v>23476</v>
      </c>
      <c r="C7397" s="19">
        <f t="shared" si="403"/>
        <v>57767</v>
      </c>
      <c r="D7397" s="56" t="s">
        <v>13350</v>
      </c>
      <c r="E7397" s="55">
        <v>45194</v>
      </c>
      <c r="F7397" s="18">
        <f t="shared" si="404"/>
        <v>9</v>
      </c>
      <c r="G7397" s="56" t="s">
        <v>12499</v>
      </c>
      <c r="H7397" s="56" t="s">
        <v>12500</v>
      </c>
      <c r="I7397" s="56" t="s">
        <v>12499</v>
      </c>
      <c r="J7397" s="57">
        <v>891715</v>
      </c>
      <c r="K7397" s="58" t="s">
        <v>11726</v>
      </c>
      <c r="L7397" s="57">
        <v>71337</v>
      </c>
      <c r="M7397" s="59">
        <f t="shared" si="402"/>
        <v>963052</v>
      </c>
      <c r="O7397" s="61"/>
      <c r="P7397">
        <f>+VLOOKUP(C7397,'Thanh toán '!M$9366:N$10360,2,0)</f>
        <v>963052</v>
      </c>
      <c r="Q7397" s="61">
        <f t="shared" si="405"/>
        <v>0</v>
      </c>
    </row>
    <row r="7398" spans="1:17" hidden="1" x14ac:dyDescent="0.3">
      <c r="A7398" s="43">
        <v>2023</v>
      </c>
      <c r="B7398" s="56" t="s">
        <v>23477</v>
      </c>
      <c r="C7398" s="19">
        <f t="shared" si="403"/>
        <v>57768</v>
      </c>
      <c r="D7398" s="56" t="s">
        <v>13350</v>
      </c>
      <c r="E7398" s="55">
        <v>45194</v>
      </c>
      <c r="F7398" s="18">
        <f t="shared" si="404"/>
        <v>9</v>
      </c>
      <c r="G7398" s="56" t="s">
        <v>15067</v>
      </c>
      <c r="H7398" s="56" t="s">
        <v>12738</v>
      </c>
      <c r="I7398" s="56" t="s">
        <v>15067</v>
      </c>
      <c r="J7398" s="57">
        <v>901430</v>
      </c>
      <c r="K7398" s="58" t="s">
        <v>11726</v>
      </c>
      <c r="L7398" s="57">
        <v>72114</v>
      </c>
      <c r="M7398" s="59">
        <f t="shared" si="402"/>
        <v>973544</v>
      </c>
      <c r="O7398" s="61"/>
      <c r="P7398">
        <f>+VLOOKUP(C7398,'Thanh toán '!M$9366:N$10360,2,0)</f>
        <v>973544</v>
      </c>
      <c r="Q7398" s="61">
        <f t="shared" si="405"/>
        <v>0</v>
      </c>
    </row>
    <row r="7399" spans="1:17" hidden="1" x14ac:dyDescent="0.3">
      <c r="A7399" s="43">
        <v>2023</v>
      </c>
      <c r="B7399" s="56" t="s">
        <v>23478</v>
      </c>
      <c r="C7399" s="19">
        <f t="shared" si="403"/>
        <v>57769</v>
      </c>
      <c r="D7399" s="56" t="s">
        <v>13350</v>
      </c>
      <c r="E7399" s="55">
        <v>45194</v>
      </c>
      <c r="F7399" s="18">
        <f t="shared" si="404"/>
        <v>9</v>
      </c>
      <c r="G7399" s="56" t="s">
        <v>12257</v>
      </c>
      <c r="H7399" s="56" t="s">
        <v>12258</v>
      </c>
      <c r="I7399" s="56" t="s">
        <v>12257</v>
      </c>
      <c r="J7399" s="57">
        <v>901430</v>
      </c>
      <c r="K7399" s="58" t="s">
        <v>11726</v>
      </c>
      <c r="L7399" s="57">
        <v>72114</v>
      </c>
      <c r="M7399" s="59">
        <f t="shared" si="402"/>
        <v>973544</v>
      </c>
      <c r="O7399" s="61"/>
      <c r="P7399">
        <f>+VLOOKUP(C7399,'Thanh toán '!M$9366:N$10360,2,0)</f>
        <v>973544</v>
      </c>
      <c r="Q7399" s="61">
        <f t="shared" si="405"/>
        <v>0</v>
      </c>
    </row>
    <row r="7400" spans="1:17" hidden="1" x14ac:dyDescent="0.3">
      <c r="A7400" s="43">
        <v>2023</v>
      </c>
      <c r="B7400" s="56" t="s">
        <v>23479</v>
      </c>
      <c r="C7400" s="19">
        <f t="shared" si="403"/>
        <v>57770</v>
      </c>
      <c r="D7400" s="56" t="s">
        <v>13350</v>
      </c>
      <c r="E7400" s="55">
        <v>45194</v>
      </c>
      <c r="F7400" s="18">
        <f t="shared" si="404"/>
        <v>9</v>
      </c>
      <c r="G7400" s="56" t="s">
        <v>11970</v>
      </c>
      <c r="H7400" s="56" t="s">
        <v>11971</v>
      </c>
      <c r="I7400" s="56" t="s">
        <v>13379</v>
      </c>
      <c r="J7400" s="57">
        <v>901430</v>
      </c>
      <c r="K7400" s="58" t="s">
        <v>11726</v>
      </c>
      <c r="L7400" s="57">
        <v>72114</v>
      </c>
      <c r="M7400" s="59">
        <f t="shared" si="402"/>
        <v>973544</v>
      </c>
      <c r="O7400" s="61"/>
      <c r="P7400">
        <f>+VLOOKUP(C7400,'Thanh toán '!M$9366:N$10360,2,0)</f>
        <v>973544</v>
      </c>
      <c r="Q7400" s="61">
        <f t="shared" si="405"/>
        <v>0</v>
      </c>
    </row>
    <row r="7401" spans="1:17" hidden="1" x14ac:dyDescent="0.3">
      <c r="A7401" s="43">
        <v>2023</v>
      </c>
      <c r="B7401" s="56" t="s">
        <v>23480</v>
      </c>
      <c r="C7401" s="19">
        <f t="shared" si="403"/>
        <v>57771</v>
      </c>
      <c r="D7401" s="56" t="s">
        <v>13350</v>
      </c>
      <c r="E7401" s="55">
        <v>45194</v>
      </c>
      <c r="F7401" s="18">
        <f t="shared" si="404"/>
        <v>9</v>
      </c>
      <c r="G7401" s="56" t="s">
        <v>11970</v>
      </c>
      <c r="H7401" s="56" t="s">
        <v>11971</v>
      </c>
      <c r="I7401" s="56" t="s">
        <v>14543</v>
      </c>
      <c r="J7401" s="57">
        <v>901430</v>
      </c>
      <c r="K7401" s="58" t="s">
        <v>11726</v>
      </c>
      <c r="L7401" s="57">
        <v>72114</v>
      </c>
      <c r="M7401" s="59">
        <f t="shared" si="402"/>
        <v>973544</v>
      </c>
      <c r="O7401" s="61"/>
      <c r="P7401">
        <f>+VLOOKUP(C7401,'Thanh toán '!M$9366:N$10360,2,0)</f>
        <v>973544</v>
      </c>
      <c r="Q7401" s="61">
        <f t="shared" si="405"/>
        <v>0</v>
      </c>
    </row>
    <row r="7402" spans="1:17" hidden="1" x14ac:dyDescent="0.3">
      <c r="A7402" s="43">
        <v>2023</v>
      </c>
      <c r="B7402" s="56" t="s">
        <v>23481</v>
      </c>
      <c r="C7402" s="19">
        <f t="shared" si="403"/>
        <v>57772</v>
      </c>
      <c r="D7402" s="56" t="s">
        <v>13350</v>
      </c>
      <c r="E7402" s="55">
        <v>45194</v>
      </c>
      <c r="F7402" s="18">
        <f t="shared" si="404"/>
        <v>9</v>
      </c>
      <c r="G7402" s="56" t="s">
        <v>11970</v>
      </c>
      <c r="H7402" s="56" t="s">
        <v>11971</v>
      </c>
      <c r="I7402" s="56" t="s">
        <v>15080</v>
      </c>
      <c r="J7402" s="57">
        <v>901430</v>
      </c>
      <c r="K7402" s="58" t="s">
        <v>11726</v>
      </c>
      <c r="L7402" s="57">
        <v>72114</v>
      </c>
      <c r="M7402" s="59">
        <f t="shared" si="402"/>
        <v>973544</v>
      </c>
      <c r="O7402" s="61"/>
      <c r="P7402">
        <f>+VLOOKUP(C7402,'Thanh toán '!M$9366:N$10360,2,0)</f>
        <v>973544</v>
      </c>
      <c r="Q7402" s="61">
        <f t="shared" si="405"/>
        <v>0</v>
      </c>
    </row>
    <row r="7403" spans="1:17" hidden="1" x14ac:dyDescent="0.3">
      <c r="A7403" s="43">
        <v>2023</v>
      </c>
      <c r="B7403" s="56" t="s">
        <v>23482</v>
      </c>
      <c r="C7403" s="19">
        <f t="shared" si="403"/>
        <v>57773</v>
      </c>
      <c r="D7403" s="56" t="s">
        <v>13350</v>
      </c>
      <c r="E7403" s="55">
        <v>45194</v>
      </c>
      <c r="F7403" s="18">
        <f t="shared" si="404"/>
        <v>9</v>
      </c>
      <c r="G7403" s="56" t="s">
        <v>11970</v>
      </c>
      <c r="H7403" s="56" t="s">
        <v>11971</v>
      </c>
      <c r="I7403" s="56" t="s">
        <v>15076</v>
      </c>
      <c r="J7403" s="57">
        <v>450715</v>
      </c>
      <c r="K7403" s="58" t="s">
        <v>11726</v>
      </c>
      <c r="L7403" s="57">
        <v>36057</v>
      </c>
      <c r="M7403" s="59">
        <f t="shared" si="402"/>
        <v>486772</v>
      </c>
      <c r="O7403" s="61"/>
      <c r="P7403">
        <f>+VLOOKUP(C7403,'Thanh toán '!M$9366:N$10360,2,0)</f>
        <v>486772</v>
      </c>
      <c r="Q7403" s="61">
        <f t="shared" si="405"/>
        <v>0</v>
      </c>
    </row>
    <row r="7404" spans="1:17" hidden="1" x14ac:dyDescent="0.3">
      <c r="A7404" s="43">
        <v>2023</v>
      </c>
      <c r="B7404" s="56" t="s">
        <v>23483</v>
      </c>
      <c r="C7404" s="19">
        <f t="shared" si="403"/>
        <v>57774</v>
      </c>
      <c r="D7404" s="56" t="s">
        <v>13350</v>
      </c>
      <c r="E7404" s="55">
        <v>45194</v>
      </c>
      <c r="F7404" s="18">
        <f t="shared" si="404"/>
        <v>9</v>
      </c>
      <c r="G7404" s="56" t="s">
        <v>11970</v>
      </c>
      <c r="H7404" s="56" t="s">
        <v>11971</v>
      </c>
      <c r="I7404" s="56" t="s">
        <v>17118</v>
      </c>
      <c r="J7404" s="57">
        <v>450715</v>
      </c>
      <c r="K7404" s="58" t="s">
        <v>11726</v>
      </c>
      <c r="L7404" s="57">
        <v>36057</v>
      </c>
      <c r="M7404" s="59">
        <f t="shared" si="402"/>
        <v>486772</v>
      </c>
      <c r="O7404" s="61"/>
      <c r="P7404">
        <f>+VLOOKUP(C7404,'Thanh toán '!M$9366:N$10360,2,0)</f>
        <v>486772</v>
      </c>
      <c r="Q7404" s="61">
        <f t="shared" si="405"/>
        <v>0</v>
      </c>
    </row>
    <row r="7405" spans="1:17" hidden="1" x14ac:dyDescent="0.3">
      <c r="A7405" s="43">
        <v>2023</v>
      </c>
      <c r="B7405" s="56" t="s">
        <v>23484</v>
      </c>
      <c r="C7405" s="19">
        <f t="shared" si="403"/>
        <v>57775</v>
      </c>
      <c r="D7405" s="56" t="s">
        <v>13350</v>
      </c>
      <c r="E7405" s="55">
        <v>45194</v>
      </c>
      <c r="F7405" s="18">
        <f t="shared" si="404"/>
        <v>9</v>
      </c>
      <c r="G7405" s="56" t="s">
        <v>12470</v>
      </c>
      <c r="H7405" s="56" t="s">
        <v>12471</v>
      </c>
      <c r="I7405" s="56" t="s">
        <v>12470</v>
      </c>
      <c r="J7405" s="57">
        <v>2212045</v>
      </c>
      <c r="K7405" s="58" t="s">
        <v>11726</v>
      </c>
      <c r="L7405" s="57">
        <v>176964</v>
      </c>
      <c r="M7405" s="59">
        <f t="shared" si="402"/>
        <v>2389009</v>
      </c>
      <c r="O7405" s="61"/>
      <c r="P7405">
        <f>+VLOOKUP(C7405,'Thanh toán '!M$9366:N$10360,2,0)</f>
        <v>2389009</v>
      </c>
      <c r="Q7405" s="61">
        <f t="shared" si="405"/>
        <v>0</v>
      </c>
    </row>
    <row r="7406" spans="1:17" hidden="1" x14ac:dyDescent="0.3">
      <c r="A7406" s="43">
        <v>2023</v>
      </c>
      <c r="B7406" s="56" t="s">
        <v>23485</v>
      </c>
      <c r="C7406" s="19">
        <f t="shared" si="403"/>
        <v>57776</v>
      </c>
      <c r="D7406" s="56" t="s">
        <v>13350</v>
      </c>
      <c r="E7406" s="55">
        <v>45194</v>
      </c>
      <c r="F7406" s="18">
        <f t="shared" si="404"/>
        <v>9</v>
      </c>
      <c r="G7406" s="56" t="s">
        <v>12260</v>
      </c>
      <c r="H7406" s="56" t="s">
        <v>12261</v>
      </c>
      <c r="I7406" s="56" t="s">
        <v>12260</v>
      </c>
      <c r="J7406" s="57">
        <v>996236</v>
      </c>
      <c r="K7406" s="58" t="s">
        <v>11726</v>
      </c>
      <c r="L7406" s="57">
        <v>79699</v>
      </c>
      <c r="M7406" s="59">
        <f t="shared" si="402"/>
        <v>1075935</v>
      </c>
      <c r="O7406" s="61"/>
      <c r="P7406">
        <f>+VLOOKUP(C7406,'Thanh toán '!M$9366:N$10360,2,0)</f>
        <v>1075935</v>
      </c>
      <c r="Q7406" s="61">
        <f t="shared" si="405"/>
        <v>0</v>
      </c>
    </row>
    <row r="7407" spans="1:17" hidden="1" x14ac:dyDescent="0.3">
      <c r="A7407" s="43">
        <v>2023</v>
      </c>
      <c r="B7407" s="56" t="s">
        <v>23486</v>
      </c>
      <c r="C7407" s="19">
        <f t="shared" si="403"/>
        <v>57777</v>
      </c>
      <c r="D7407" s="56" t="s">
        <v>13350</v>
      </c>
      <c r="E7407" s="55">
        <v>45194</v>
      </c>
      <c r="F7407" s="18">
        <f t="shared" si="404"/>
        <v>9</v>
      </c>
      <c r="G7407" s="56" t="s">
        <v>12254</v>
      </c>
      <c r="H7407" s="56" t="s">
        <v>12255</v>
      </c>
      <c r="I7407" s="56" t="s">
        <v>12254</v>
      </c>
      <c r="J7407" s="57">
        <v>734310</v>
      </c>
      <c r="K7407" s="58" t="s">
        <v>11726</v>
      </c>
      <c r="L7407" s="57">
        <v>58745</v>
      </c>
      <c r="M7407" s="59">
        <f t="shared" si="402"/>
        <v>793055</v>
      </c>
      <c r="O7407" s="61"/>
      <c r="P7407">
        <f>+VLOOKUP(C7407,'Thanh toán '!M$9366:N$10360,2,0)</f>
        <v>793055</v>
      </c>
      <c r="Q7407" s="61">
        <f t="shared" si="405"/>
        <v>0</v>
      </c>
    </row>
    <row r="7408" spans="1:17" hidden="1" x14ac:dyDescent="0.3">
      <c r="A7408" s="43">
        <v>2023</v>
      </c>
      <c r="B7408" s="56" t="s">
        <v>23487</v>
      </c>
      <c r="C7408" s="19">
        <f t="shared" si="403"/>
        <v>57778</v>
      </c>
      <c r="D7408" s="56" t="s">
        <v>13350</v>
      </c>
      <c r="E7408" s="55">
        <v>45194</v>
      </c>
      <c r="F7408" s="18">
        <f t="shared" si="404"/>
        <v>9</v>
      </c>
      <c r="G7408" s="56" t="s">
        <v>13381</v>
      </c>
      <c r="H7408" s="56" t="s">
        <v>13382</v>
      </c>
      <c r="I7408" s="56" t="s">
        <v>13381</v>
      </c>
      <c r="J7408" s="57">
        <v>1517775</v>
      </c>
      <c r="K7408" s="58" t="s">
        <v>11726</v>
      </c>
      <c r="L7408" s="57">
        <v>121422</v>
      </c>
      <c r="M7408" s="59">
        <f t="shared" si="402"/>
        <v>1639197</v>
      </c>
      <c r="O7408" s="61"/>
      <c r="P7408">
        <f>+VLOOKUP(C7408,'Thanh toán '!M$9366:N$10360,2,0)</f>
        <v>1639197</v>
      </c>
      <c r="Q7408" s="61">
        <f t="shared" si="405"/>
        <v>0</v>
      </c>
    </row>
    <row r="7409" spans="1:17" hidden="1" x14ac:dyDescent="0.3">
      <c r="A7409" s="43">
        <v>2023</v>
      </c>
      <c r="B7409" s="56" t="s">
        <v>23488</v>
      </c>
      <c r="C7409" s="19">
        <f t="shared" si="403"/>
        <v>57779</v>
      </c>
      <c r="D7409" s="56" t="s">
        <v>13350</v>
      </c>
      <c r="E7409" s="55">
        <v>45194</v>
      </c>
      <c r="F7409" s="18">
        <f t="shared" si="404"/>
        <v>9</v>
      </c>
      <c r="G7409" s="56" t="s">
        <v>12499</v>
      </c>
      <c r="H7409" s="56" t="s">
        <v>12500</v>
      </c>
      <c r="I7409" s="56" t="s">
        <v>12499</v>
      </c>
      <c r="J7409" s="57">
        <v>734310</v>
      </c>
      <c r="K7409" s="58" t="s">
        <v>11726</v>
      </c>
      <c r="L7409" s="57">
        <v>58745</v>
      </c>
      <c r="M7409" s="59">
        <f t="shared" si="402"/>
        <v>793055</v>
      </c>
      <c r="O7409" s="61"/>
      <c r="P7409">
        <f>+VLOOKUP(C7409,'Thanh toán '!M$9366:N$10360,2,0)</f>
        <v>793055</v>
      </c>
      <c r="Q7409" s="61">
        <f t="shared" si="405"/>
        <v>0</v>
      </c>
    </row>
    <row r="7410" spans="1:17" hidden="1" x14ac:dyDescent="0.3">
      <c r="A7410" s="43">
        <v>2023</v>
      </c>
      <c r="B7410" s="56" t="s">
        <v>23489</v>
      </c>
      <c r="C7410" s="19">
        <f t="shared" si="403"/>
        <v>57780</v>
      </c>
      <c r="D7410" s="56" t="s">
        <v>13350</v>
      </c>
      <c r="E7410" s="55">
        <v>45194</v>
      </c>
      <c r="F7410" s="18">
        <f t="shared" si="404"/>
        <v>9</v>
      </c>
      <c r="G7410" s="56" t="s">
        <v>12257</v>
      </c>
      <c r="H7410" s="56" t="s">
        <v>12258</v>
      </c>
      <c r="I7410" s="56" t="s">
        <v>12257</v>
      </c>
      <c r="J7410" s="57">
        <v>2722980</v>
      </c>
      <c r="K7410" s="58" t="s">
        <v>11726</v>
      </c>
      <c r="L7410" s="57">
        <v>217838</v>
      </c>
      <c r="M7410" s="59">
        <f t="shared" si="402"/>
        <v>2940818</v>
      </c>
      <c r="O7410" s="61"/>
      <c r="P7410">
        <f>+VLOOKUP(C7410,'Thanh toán '!M$9366:N$10360,2,0)</f>
        <v>2940818</v>
      </c>
      <c r="Q7410" s="61">
        <f t="shared" si="405"/>
        <v>0</v>
      </c>
    </row>
    <row r="7411" spans="1:17" hidden="1" x14ac:dyDescent="0.3">
      <c r="A7411" s="43">
        <v>2023</v>
      </c>
      <c r="B7411" s="56" t="s">
        <v>23490</v>
      </c>
      <c r="C7411" s="19">
        <f t="shared" si="403"/>
        <v>57781</v>
      </c>
      <c r="D7411" s="56" t="s">
        <v>13350</v>
      </c>
      <c r="E7411" s="55">
        <v>45194</v>
      </c>
      <c r="F7411" s="18">
        <f t="shared" si="404"/>
        <v>9</v>
      </c>
      <c r="G7411" s="56" t="s">
        <v>11970</v>
      </c>
      <c r="H7411" s="56" t="s">
        <v>11971</v>
      </c>
      <c r="I7411" s="56" t="s">
        <v>14543</v>
      </c>
      <c r="J7411" s="57">
        <v>966580</v>
      </c>
      <c r="K7411" s="58" t="s">
        <v>11726</v>
      </c>
      <c r="L7411" s="57">
        <v>77326</v>
      </c>
      <c r="M7411" s="59">
        <f t="shared" si="402"/>
        <v>1043906</v>
      </c>
      <c r="O7411" s="61"/>
      <c r="P7411">
        <f>+VLOOKUP(C7411,'Thanh toán '!M$9366:N$10360,2,0)</f>
        <v>1043906</v>
      </c>
      <c r="Q7411" s="61">
        <f t="shared" si="405"/>
        <v>0</v>
      </c>
    </row>
    <row r="7412" spans="1:17" hidden="1" x14ac:dyDescent="0.3">
      <c r="A7412" s="43">
        <v>2023</v>
      </c>
      <c r="B7412" s="56" t="s">
        <v>23491</v>
      </c>
      <c r="C7412" s="19">
        <f t="shared" si="403"/>
        <v>57793</v>
      </c>
      <c r="D7412" s="56" t="s">
        <v>13350</v>
      </c>
      <c r="E7412" s="55">
        <v>45195</v>
      </c>
      <c r="F7412" s="18">
        <f t="shared" si="404"/>
        <v>9</v>
      </c>
      <c r="G7412" s="56" t="s">
        <v>12282</v>
      </c>
      <c r="H7412" s="56" t="s">
        <v>12283</v>
      </c>
      <c r="I7412" s="56" t="s">
        <v>12282</v>
      </c>
      <c r="J7412" s="57">
        <v>2234145</v>
      </c>
      <c r="K7412" s="58" t="s">
        <v>11726</v>
      </c>
      <c r="L7412" s="57">
        <v>178732</v>
      </c>
      <c r="M7412" s="59">
        <f t="shared" ref="M7412:M7475" si="406">+L7412+J7412</f>
        <v>2412877</v>
      </c>
      <c r="O7412" s="61"/>
      <c r="P7412">
        <f>+VLOOKUP(C7412,'Thanh toán '!M$9366:N$10360,2,0)</f>
        <v>2412877</v>
      </c>
      <c r="Q7412" s="61">
        <f t="shared" si="405"/>
        <v>0</v>
      </c>
    </row>
    <row r="7413" spans="1:17" hidden="1" x14ac:dyDescent="0.3">
      <c r="A7413" s="43">
        <v>2023</v>
      </c>
      <c r="B7413" s="56" t="s">
        <v>23492</v>
      </c>
      <c r="C7413" s="19">
        <f t="shared" si="403"/>
        <v>57794</v>
      </c>
      <c r="D7413" s="56" t="s">
        <v>13350</v>
      </c>
      <c r="E7413" s="55">
        <v>45195</v>
      </c>
      <c r="F7413" s="18">
        <f t="shared" si="404"/>
        <v>9</v>
      </c>
      <c r="G7413" s="56" t="s">
        <v>12581</v>
      </c>
      <c r="H7413" s="56" t="s">
        <v>12582</v>
      </c>
      <c r="I7413" s="56" t="s">
        <v>12581</v>
      </c>
      <c r="J7413" s="57">
        <v>922445</v>
      </c>
      <c r="K7413" s="58" t="s">
        <v>11726</v>
      </c>
      <c r="L7413" s="57">
        <v>73796</v>
      </c>
      <c r="M7413" s="59">
        <f t="shared" si="406"/>
        <v>996241</v>
      </c>
      <c r="O7413" s="61"/>
      <c r="P7413">
        <f>+VLOOKUP(C7413,'Thanh toán '!M$9366:N$10360,2,0)</f>
        <v>996241</v>
      </c>
      <c r="Q7413" s="61">
        <f t="shared" si="405"/>
        <v>0</v>
      </c>
    </row>
    <row r="7414" spans="1:17" hidden="1" x14ac:dyDescent="0.3">
      <c r="A7414" s="43">
        <v>2023</v>
      </c>
      <c r="B7414" s="56" t="s">
        <v>23493</v>
      </c>
      <c r="C7414" s="19">
        <f t="shared" si="403"/>
        <v>57795</v>
      </c>
      <c r="D7414" s="56" t="s">
        <v>13350</v>
      </c>
      <c r="E7414" s="55">
        <v>45195</v>
      </c>
      <c r="F7414" s="18">
        <f t="shared" si="404"/>
        <v>9</v>
      </c>
      <c r="G7414" s="56" t="s">
        <v>12239</v>
      </c>
      <c r="H7414" s="56" t="s">
        <v>12240</v>
      </c>
      <c r="I7414" s="56" t="s">
        <v>18069</v>
      </c>
      <c r="J7414" s="57">
        <v>2274820</v>
      </c>
      <c r="K7414" s="58" t="s">
        <v>11726</v>
      </c>
      <c r="L7414" s="57">
        <v>181986</v>
      </c>
      <c r="M7414" s="59">
        <f t="shared" si="406"/>
        <v>2456806</v>
      </c>
      <c r="O7414" s="61"/>
      <c r="P7414">
        <f>+VLOOKUP(C7414,'Thanh toán '!M$9366:N$10360,2,0)</f>
        <v>2456806</v>
      </c>
      <c r="Q7414" s="61">
        <f t="shared" si="405"/>
        <v>0</v>
      </c>
    </row>
    <row r="7415" spans="1:17" hidden="1" x14ac:dyDescent="0.3">
      <c r="A7415" s="43">
        <v>2023</v>
      </c>
      <c r="B7415" s="56" t="s">
        <v>23494</v>
      </c>
      <c r="C7415" s="19">
        <f t="shared" si="403"/>
        <v>57798</v>
      </c>
      <c r="D7415" s="56" t="s">
        <v>13350</v>
      </c>
      <c r="E7415" s="55">
        <v>45195</v>
      </c>
      <c r="F7415" s="18">
        <f t="shared" si="404"/>
        <v>9</v>
      </c>
      <c r="G7415" s="56" t="s">
        <v>11799</v>
      </c>
      <c r="H7415" s="56" t="s">
        <v>11725</v>
      </c>
      <c r="I7415" s="56" t="s">
        <v>14134</v>
      </c>
      <c r="J7415" s="57">
        <v>901430</v>
      </c>
      <c r="K7415" s="58" t="s">
        <v>11726</v>
      </c>
      <c r="L7415" s="57">
        <v>72114</v>
      </c>
      <c r="M7415" s="59">
        <f t="shared" si="406"/>
        <v>973544</v>
      </c>
      <c r="O7415" s="61"/>
      <c r="P7415">
        <f>+VLOOKUP(C7415,'Thanh toán '!M$9366:N$10360,2,0)</f>
        <v>973544</v>
      </c>
      <c r="Q7415" s="61">
        <f t="shared" si="405"/>
        <v>0</v>
      </c>
    </row>
    <row r="7416" spans="1:17" hidden="1" x14ac:dyDescent="0.3">
      <c r="A7416" s="43">
        <v>2023</v>
      </c>
      <c r="B7416" s="56" t="s">
        <v>23495</v>
      </c>
      <c r="C7416" s="19">
        <f t="shared" si="403"/>
        <v>57799</v>
      </c>
      <c r="D7416" s="56" t="s">
        <v>13350</v>
      </c>
      <c r="E7416" s="55">
        <v>45195</v>
      </c>
      <c r="F7416" s="18">
        <f t="shared" si="404"/>
        <v>9</v>
      </c>
      <c r="G7416" s="56" t="s">
        <v>12191</v>
      </c>
      <c r="H7416" s="56" t="s">
        <v>12192</v>
      </c>
      <c r="I7416" s="56" t="s">
        <v>14145</v>
      </c>
      <c r="J7416" s="57">
        <v>901430</v>
      </c>
      <c r="K7416" s="58" t="s">
        <v>11726</v>
      </c>
      <c r="L7416" s="57">
        <v>72114</v>
      </c>
      <c r="M7416" s="59">
        <f t="shared" si="406"/>
        <v>973544</v>
      </c>
      <c r="O7416" s="61"/>
      <c r="P7416">
        <f>+VLOOKUP(C7416,'Thanh toán '!M$9366:N$10360,2,0)</f>
        <v>973544</v>
      </c>
      <c r="Q7416" s="61">
        <f t="shared" si="405"/>
        <v>0</v>
      </c>
    </row>
    <row r="7417" spans="1:17" hidden="1" x14ac:dyDescent="0.3">
      <c r="A7417" s="43">
        <v>2023</v>
      </c>
      <c r="B7417" s="56" t="s">
        <v>23496</v>
      </c>
      <c r="C7417" s="19">
        <f t="shared" si="403"/>
        <v>57800</v>
      </c>
      <c r="D7417" s="56" t="s">
        <v>13350</v>
      </c>
      <c r="E7417" s="55">
        <v>45195</v>
      </c>
      <c r="F7417" s="18">
        <f t="shared" si="404"/>
        <v>9</v>
      </c>
      <c r="G7417" s="56" t="s">
        <v>11799</v>
      </c>
      <c r="H7417" s="56" t="s">
        <v>11725</v>
      </c>
      <c r="I7417" s="56" t="s">
        <v>13639</v>
      </c>
      <c r="J7417" s="57">
        <v>1366677</v>
      </c>
      <c r="K7417" s="58" t="s">
        <v>11726</v>
      </c>
      <c r="L7417" s="57">
        <v>109334</v>
      </c>
      <c r="M7417" s="59">
        <f t="shared" si="406"/>
        <v>1476011</v>
      </c>
      <c r="O7417" s="61"/>
      <c r="P7417">
        <f>+VLOOKUP(C7417,'Thanh toán '!M$9366:N$10360,2,0)</f>
        <v>1476011</v>
      </c>
      <c r="Q7417" s="61">
        <f t="shared" si="405"/>
        <v>0</v>
      </c>
    </row>
    <row r="7418" spans="1:17" hidden="1" x14ac:dyDescent="0.3">
      <c r="A7418" s="43">
        <v>2023</v>
      </c>
      <c r="B7418" s="56" t="s">
        <v>23497</v>
      </c>
      <c r="C7418" s="19">
        <f t="shared" si="403"/>
        <v>57801</v>
      </c>
      <c r="D7418" s="56" t="s">
        <v>13350</v>
      </c>
      <c r="E7418" s="55">
        <v>45195</v>
      </c>
      <c r="F7418" s="18">
        <f t="shared" si="404"/>
        <v>9</v>
      </c>
      <c r="G7418" s="56" t="s">
        <v>11799</v>
      </c>
      <c r="H7418" s="56" t="s">
        <v>11725</v>
      </c>
      <c r="I7418" s="56" t="s">
        <v>13530</v>
      </c>
      <c r="J7418" s="57">
        <v>577491</v>
      </c>
      <c r="K7418" s="58" t="s">
        <v>11726</v>
      </c>
      <c r="L7418" s="57">
        <v>46199</v>
      </c>
      <c r="M7418" s="59">
        <f t="shared" si="406"/>
        <v>623690</v>
      </c>
      <c r="O7418" s="61"/>
      <c r="P7418">
        <f>+VLOOKUP(C7418,'Thanh toán '!M$9366:N$10360,2,0)</f>
        <v>623690</v>
      </c>
      <c r="Q7418" s="61">
        <f t="shared" si="405"/>
        <v>0</v>
      </c>
    </row>
    <row r="7419" spans="1:17" hidden="1" x14ac:dyDescent="0.3">
      <c r="A7419" s="43">
        <v>2023</v>
      </c>
      <c r="B7419" s="56" t="s">
        <v>23498</v>
      </c>
      <c r="C7419" s="19">
        <f t="shared" si="403"/>
        <v>57803</v>
      </c>
      <c r="D7419" s="56" t="s">
        <v>13350</v>
      </c>
      <c r="E7419" s="55">
        <v>45195</v>
      </c>
      <c r="F7419" s="18">
        <f t="shared" si="404"/>
        <v>9</v>
      </c>
      <c r="G7419" s="56" t="s">
        <v>12245</v>
      </c>
      <c r="H7419" s="56" t="s">
        <v>12246</v>
      </c>
      <c r="I7419" s="56" t="s">
        <v>12245</v>
      </c>
      <c r="J7419" s="57">
        <v>734310</v>
      </c>
      <c r="K7419" s="58" t="s">
        <v>11726</v>
      </c>
      <c r="L7419" s="57">
        <v>58745</v>
      </c>
      <c r="M7419" s="59">
        <f t="shared" si="406"/>
        <v>793055</v>
      </c>
      <c r="O7419" s="61"/>
      <c r="P7419">
        <f>+VLOOKUP(C7419,'Thanh toán '!M$9366:N$10360,2,0)</f>
        <v>793055</v>
      </c>
      <c r="Q7419" s="61">
        <f t="shared" si="405"/>
        <v>0</v>
      </c>
    </row>
    <row r="7420" spans="1:17" hidden="1" x14ac:dyDescent="0.3">
      <c r="A7420" s="43">
        <v>2023</v>
      </c>
      <c r="B7420" s="56" t="s">
        <v>23499</v>
      </c>
      <c r="C7420" s="19">
        <f t="shared" si="403"/>
        <v>57804</v>
      </c>
      <c r="D7420" s="56" t="s">
        <v>13350</v>
      </c>
      <c r="E7420" s="55">
        <v>45195</v>
      </c>
      <c r="F7420" s="18">
        <f t="shared" si="404"/>
        <v>9</v>
      </c>
      <c r="G7420" s="56" t="s">
        <v>11799</v>
      </c>
      <c r="H7420" s="56" t="s">
        <v>11725</v>
      </c>
      <c r="I7420" s="56" t="s">
        <v>14084</v>
      </c>
      <c r="J7420" s="57">
        <v>1281915</v>
      </c>
      <c r="K7420" s="58" t="s">
        <v>11726</v>
      </c>
      <c r="L7420" s="57">
        <v>102553</v>
      </c>
      <c r="M7420" s="59">
        <f t="shared" si="406"/>
        <v>1384468</v>
      </c>
      <c r="O7420" s="61"/>
      <c r="P7420">
        <f>+VLOOKUP(C7420,'Thanh toán '!M$9366:N$10360,2,0)</f>
        <v>1384468</v>
      </c>
      <c r="Q7420" s="61">
        <f t="shared" si="405"/>
        <v>0</v>
      </c>
    </row>
    <row r="7421" spans="1:17" hidden="1" x14ac:dyDescent="0.3">
      <c r="A7421" s="43">
        <v>2023</v>
      </c>
      <c r="B7421" s="56" t="s">
        <v>23500</v>
      </c>
      <c r="C7421" s="19">
        <f t="shared" si="403"/>
        <v>57805</v>
      </c>
      <c r="D7421" s="56" t="s">
        <v>13350</v>
      </c>
      <c r="E7421" s="55">
        <v>45195</v>
      </c>
      <c r="F7421" s="18">
        <f t="shared" si="404"/>
        <v>9</v>
      </c>
      <c r="G7421" s="56" t="s">
        <v>11799</v>
      </c>
      <c r="H7421" s="56" t="s">
        <v>11725</v>
      </c>
      <c r="I7421" s="56" t="s">
        <v>14084</v>
      </c>
      <c r="J7421" s="57">
        <v>901430</v>
      </c>
      <c r="K7421" s="58" t="s">
        <v>11726</v>
      </c>
      <c r="L7421" s="57">
        <v>72114</v>
      </c>
      <c r="M7421" s="59">
        <f t="shared" si="406"/>
        <v>973544</v>
      </c>
      <c r="O7421" s="61"/>
      <c r="P7421">
        <f>+VLOOKUP(C7421,'Thanh toán '!M$9366:N$10360,2,0)</f>
        <v>973544</v>
      </c>
      <c r="Q7421" s="61">
        <f t="shared" si="405"/>
        <v>0</v>
      </c>
    </row>
    <row r="7422" spans="1:17" hidden="1" x14ac:dyDescent="0.3">
      <c r="A7422" s="43">
        <v>2023</v>
      </c>
      <c r="B7422" s="56" t="s">
        <v>23501</v>
      </c>
      <c r="C7422" s="19">
        <f t="shared" si="403"/>
        <v>57806</v>
      </c>
      <c r="D7422" s="56" t="s">
        <v>13350</v>
      </c>
      <c r="E7422" s="55">
        <v>45195</v>
      </c>
      <c r="F7422" s="18">
        <f t="shared" si="404"/>
        <v>9</v>
      </c>
      <c r="G7422" s="56" t="s">
        <v>11799</v>
      </c>
      <c r="H7422" s="56" t="s">
        <v>11725</v>
      </c>
      <c r="I7422" s="56" t="s">
        <v>18730</v>
      </c>
      <c r="J7422" s="57">
        <v>901430</v>
      </c>
      <c r="K7422" s="58" t="s">
        <v>11726</v>
      </c>
      <c r="L7422" s="57">
        <v>72114</v>
      </c>
      <c r="M7422" s="59">
        <f t="shared" si="406"/>
        <v>973544</v>
      </c>
      <c r="O7422" s="61"/>
      <c r="P7422">
        <f>+VLOOKUP(C7422,'Thanh toán '!M$9366:N$10360,2,0)</f>
        <v>973544</v>
      </c>
      <c r="Q7422" s="61">
        <f t="shared" si="405"/>
        <v>0</v>
      </c>
    </row>
    <row r="7423" spans="1:17" hidden="1" x14ac:dyDescent="0.3">
      <c r="A7423" s="43">
        <v>2023</v>
      </c>
      <c r="B7423" s="56" t="s">
        <v>23502</v>
      </c>
      <c r="C7423" s="19">
        <f t="shared" si="403"/>
        <v>57807</v>
      </c>
      <c r="D7423" s="56" t="s">
        <v>13350</v>
      </c>
      <c r="E7423" s="55">
        <v>45195</v>
      </c>
      <c r="F7423" s="18">
        <f t="shared" si="404"/>
        <v>9</v>
      </c>
      <c r="G7423" s="56" t="s">
        <v>11799</v>
      </c>
      <c r="H7423" s="56" t="s">
        <v>11725</v>
      </c>
      <c r="I7423" s="56" t="s">
        <v>19684</v>
      </c>
      <c r="J7423" s="57">
        <v>450715</v>
      </c>
      <c r="K7423" s="58" t="s">
        <v>11726</v>
      </c>
      <c r="L7423" s="57">
        <v>36057</v>
      </c>
      <c r="M7423" s="59">
        <f t="shared" si="406"/>
        <v>486772</v>
      </c>
      <c r="O7423" s="61"/>
      <c r="P7423">
        <f>+VLOOKUP(C7423,'Thanh toán '!M$9366:N$10360,2,0)</f>
        <v>486772</v>
      </c>
      <c r="Q7423" s="61">
        <f t="shared" si="405"/>
        <v>0</v>
      </c>
    </row>
    <row r="7424" spans="1:17" hidden="1" x14ac:dyDescent="0.3">
      <c r="A7424" s="43">
        <v>2023</v>
      </c>
      <c r="B7424" s="56" t="s">
        <v>23503</v>
      </c>
      <c r="C7424" s="19">
        <f t="shared" si="403"/>
        <v>57808</v>
      </c>
      <c r="D7424" s="56" t="s">
        <v>13350</v>
      </c>
      <c r="E7424" s="55">
        <v>45195</v>
      </c>
      <c r="F7424" s="18">
        <f t="shared" si="404"/>
        <v>9</v>
      </c>
      <c r="G7424" s="56" t="s">
        <v>11799</v>
      </c>
      <c r="H7424" s="56" t="s">
        <v>11725</v>
      </c>
      <c r="I7424" s="56" t="s">
        <v>13688</v>
      </c>
      <c r="J7424" s="57">
        <v>901430</v>
      </c>
      <c r="K7424" s="58" t="s">
        <v>11726</v>
      </c>
      <c r="L7424" s="57">
        <v>72114</v>
      </c>
      <c r="M7424" s="59">
        <f t="shared" si="406"/>
        <v>973544</v>
      </c>
      <c r="O7424" s="61"/>
      <c r="P7424">
        <f>+VLOOKUP(C7424,'Thanh toán '!M$9366:N$10360,2,0)</f>
        <v>973544</v>
      </c>
      <c r="Q7424" s="61">
        <f t="shared" si="405"/>
        <v>0</v>
      </c>
    </row>
    <row r="7425" spans="1:17" hidden="1" x14ac:dyDescent="0.3">
      <c r="A7425" s="43">
        <v>2023</v>
      </c>
      <c r="B7425" s="56" t="s">
        <v>23504</v>
      </c>
      <c r="C7425" s="19">
        <f t="shared" si="403"/>
        <v>57809</v>
      </c>
      <c r="D7425" s="56" t="s">
        <v>13350</v>
      </c>
      <c r="E7425" s="55">
        <v>45195</v>
      </c>
      <c r="F7425" s="18">
        <f t="shared" si="404"/>
        <v>9</v>
      </c>
      <c r="G7425" s="56" t="s">
        <v>11799</v>
      </c>
      <c r="H7425" s="56" t="s">
        <v>11725</v>
      </c>
      <c r="I7425" s="56" t="s">
        <v>13696</v>
      </c>
      <c r="J7425" s="57">
        <v>901430</v>
      </c>
      <c r="K7425" s="58" t="s">
        <v>11726</v>
      </c>
      <c r="L7425" s="57">
        <v>72114</v>
      </c>
      <c r="M7425" s="59">
        <f t="shared" si="406"/>
        <v>973544</v>
      </c>
      <c r="O7425" s="61"/>
      <c r="P7425">
        <f>+VLOOKUP(C7425,'Thanh toán '!M$9366:N$10360,2,0)</f>
        <v>973544</v>
      </c>
      <c r="Q7425" s="61">
        <f t="shared" si="405"/>
        <v>0</v>
      </c>
    </row>
    <row r="7426" spans="1:17" hidden="1" x14ac:dyDescent="0.3">
      <c r="A7426" s="43">
        <v>2023</v>
      </c>
      <c r="B7426" s="56" t="s">
        <v>23505</v>
      </c>
      <c r="C7426" s="19">
        <f t="shared" si="403"/>
        <v>57814</v>
      </c>
      <c r="D7426" s="56" t="s">
        <v>13350</v>
      </c>
      <c r="E7426" s="55">
        <v>45195</v>
      </c>
      <c r="F7426" s="18">
        <f t="shared" si="404"/>
        <v>9</v>
      </c>
      <c r="G7426" s="56" t="s">
        <v>12026</v>
      </c>
      <c r="H7426" s="56" t="s">
        <v>12027</v>
      </c>
      <c r="I7426" s="56" t="s">
        <v>13945</v>
      </c>
      <c r="J7426" s="57">
        <v>840181</v>
      </c>
      <c r="K7426" s="58" t="s">
        <v>11726</v>
      </c>
      <c r="L7426" s="57">
        <v>67214</v>
      </c>
      <c r="M7426" s="59">
        <f t="shared" si="406"/>
        <v>907395</v>
      </c>
      <c r="O7426" s="61"/>
      <c r="P7426">
        <f>+VLOOKUP(C7426,'Thanh toán '!M$9366:N$10360,2,0)</f>
        <v>907395</v>
      </c>
      <c r="Q7426" s="61">
        <f t="shared" si="405"/>
        <v>0</v>
      </c>
    </row>
    <row r="7427" spans="1:17" hidden="1" x14ac:dyDescent="0.3">
      <c r="A7427" s="43">
        <v>2023</v>
      </c>
      <c r="B7427" s="56" t="s">
        <v>23506</v>
      </c>
      <c r="C7427" s="19">
        <f t="shared" si="403"/>
        <v>57816</v>
      </c>
      <c r="D7427" s="56" t="s">
        <v>13350</v>
      </c>
      <c r="E7427" s="55">
        <v>45195</v>
      </c>
      <c r="F7427" s="18">
        <f t="shared" si="404"/>
        <v>9</v>
      </c>
      <c r="G7427" s="56" t="s">
        <v>11799</v>
      </c>
      <c r="H7427" s="56" t="s">
        <v>11725</v>
      </c>
      <c r="I7427" s="56" t="s">
        <v>13634</v>
      </c>
      <c r="J7427" s="57">
        <v>901430</v>
      </c>
      <c r="K7427" s="58" t="s">
        <v>11726</v>
      </c>
      <c r="L7427" s="57">
        <v>72114</v>
      </c>
      <c r="M7427" s="59">
        <f t="shared" si="406"/>
        <v>973544</v>
      </c>
      <c r="O7427" s="61"/>
      <c r="P7427">
        <f>+VLOOKUP(C7427,'Thanh toán '!M$9366:N$10360,2,0)</f>
        <v>973544</v>
      </c>
      <c r="Q7427" s="61">
        <f t="shared" si="405"/>
        <v>0</v>
      </c>
    </row>
    <row r="7428" spans="1:17" hidden="1" x14ac:dyDescent="0.3">
      <c r="A7428" s="43">
        <v>2023</v>
      </c>
      <c r="B7428" s="56" t="s">
        <v>23507</v>
      </c>
      <c r="C7428" s="19">
        <f t="shared" si="403"/>
        <v>57817</v>
      </c>
      <c r="D7428" s="56" t="s">
        <v>13350</v>
      </c>
      <c r="E7428" s="55">
        <v>45195</v>
      </c>
      <c r="F7428" s="18">
        <f t="shared" si="404"/>
        <v>9</v>
      </c>
      <c r="G7428" s="56" t="s">
        <v>12235</v>
      </c>
      <c r="H7428" s="56" t="s">
        <v>12236</v>
      </c>
      <c r="I7428" s="56" t="s">
        <v>12235</v>
      </c>
      <c r="J7428" s="57">
        <v>901430</v>
      </c>
      <c r="K7428" s="58" t="s">
        <v>11726</v>
      </c>
      <c r="L7428" s="57">
        <v>72114</v>
      </c>
      <c r="M7428" s="59">
        <f t="shared" si="406"/>
        <v>973544</v>
      </c>
      <c r="O7428" s="61"/>
      <c r="P7428">
        <f>+VLOOKUP(C7428,'Thanh toán '!M$9366:N$10360,2,0)</f>
        <v>973544</v>
      </c>
      <c r="Q7428" s="61">
        <f t="shared" si="405"/>
        <v>0</v>
      </c>
    </row>
    <row r="7429" spans="1:17" hidden="1" x14ac:dyDescent="0.3">
      <c r="A7429" s="43">
        <v>2023</v>
      </c>
      <c r="B7429" s="56" t="s">
        <v>23508</v>
      </c>
      <c r="C7429" s="19">
        <f t="shared" si="403"/>
        <v>57819</v>
      </c>
      <c r="D7429" s="56" t="s">
        <v>13350</v>
      </c>
      <c r="E7429" s="55">
        <v>45195</v>
      </c>
      <c r="F7429" s="18">
        <f t="shared" si="404"/>
        <v>9</v>
      </c>
      <c r="G7429" s="56" t="s">
        <v>12347</v>
      </c>
      <c r="H7429" s="56" t="s">
        <v>12348</v>
      </c>
      <c r="I7429" s="56" t="s">
        <v>12347</v>
      </c>
      <c r="J7429" s="57">
        <v>734310</v>
      </c>
      <c r="K7429" s="58" t="s">
        <v>11726</v>
      </c>
      <c r="L7429" s="57">
        <v>58745</v>
      </c>
      <c r="M7429" s="59">
        <f t="shared" si="406"/>
        <v>793055</v>
      </c>
      <c r="O7429" s="61"/>
      <c r="P7429">
        <f>+VLOOKUP(C7429,'Thanh toán '!M$9366:N$10360,2,0)</f>
        <v>793055</v>
      </c>
      <c r="Q7429" s="61">
        <f t="shared" si="405"/>
        <v>0</v>
      </c>
    </row>
    <row r="7430" spans="1:17" hidden="1" x14ac:dyDescent="0.3">
      <c r="A7430" s="43">
        <v>2023</v>
      </c>
      <c r="B7430" s="56" t="s">
        <v>23509</v>
      </c>
      <c r="C7430" s="19">
        <f t="shared" ref="C7430:C7493" si="407">+B7430*1</f>
        <v>57821</v>
      </c>
      <c r="D7430" s="56" t="s">
        <v>13350</v>
      </c>
      <c r="E7430" s="55">
        <v>45195</v>
      </c>
      <c r="F7430" s="18">
        <f t="shared" ref="F7430:F7493" si="408">+MONTH(E7430)</f>
        <v>9</v>
      </c>
      <c r="G7430" s="56" t="s">
        <v>12357</v>
      </c>
      <c r="H7430" s="56" t="s">
        <v>12358</v>
      </c>
      <c r="I7430" s="56" t="s">
        <v>12357</v>
      </c>
      <c r="J7430" s="57">
        <v>2525730</v>
      </c>
      <c r="K7430" s="58" t="s">
        <v>11726</v>
      </c>
      <c r="L7430" s="57">
        <v>202058</v>
      </c>
      <c r="M7430" s="59">
        <f t="shared" si="406"/>
        <v>2727788</v>
      </c>
      <c r="O7430" s="61"/>
      <c r="P7430">
        <f>+VLOOKUP(C7430,'Thanh toán '!M$9366:N$10360,2,0)</f>
        <v>2727788</v>
      </c>
      <c r="Q7430" s="61">
        <f t="shared" si="405"/>
        <v>0</v>
      </c>
    </row>
    <row r="7431" spans="1:17" hidden="1" x14ac:dyDescent="0.3">
      <c r="A7431" s="43">
        <v>2023</v>
      </c>
      <c r="B7431" s="56" t="s">
        <v>23510</v>
      </c>
      <c r="C7431" s="19">
        <f t="shared" si="407"/>
        <v>57822</v>
      </c>
      <c r="D7431" s="56" t="s">
        <v>13350</v>
      </c>
      <c r="E7431" s="55">
        <v>45195</v>
      </c>
      <c r="F7431" s="18">
        <f t="shared" si="408"/>
        <v>9</v>
      </c>
      <c r="G7431" s="56" t="s">
        <v>12354</v>
      </c>
      <c r="H7431" s="56" t="s">
        <v>12355</v>
      </c>
      <c r="I7431" s="56" t="s">
        <v>12354</v>
      </c>
      <c r="J7431" s="57">
        <v>450715</v>
      </c>
      <c r="K7431" s="58" t="s">
        <v>11726</v>
      </c>
      <c r="L7431" s="57">
        <v>36057</v>
      </c>
      <c r="M7431" s="59">
        <f t="shared" si="406"/>
        <v>486772</v>
      </c>
      <c r="O7431" s="61"/>
      <c r="P7431">
        <f>+VLOOKUP(C7431,'Thanh toán '!M$9366:N$10360,2,0)</f>
        <v>486772</v>
      </c>
      <c r="Q7431" s="61">
        <f t="shared" si="405"/>
        <v>0</v>
      </c>
    </row>
    <row r="7432" spans="1:17" hidden="1" x14ac:dyDescent="0.3">
      <c r="A7432" s="43">
        <v>2023</v>
      </c>
      <c r="B7432" s="56" t="s">
        <v>23511</v>
      </c>
      <c r="C7432" s="19">
        <f t="shared" si="407"/>
        <v>57823</v>
      </c>
      <c r="D7432" s="56" t="s">
        <v>13350</v>
      </c>
      <c r="E7432" s="55">
        <v>45195</v>
      </c>
      <c r="F7432" s="18">
        <f t="shared" si="408"/>
        <v>9</v>
      </c>
      <c r="G7432" s="56" t="s">
        <v>11799</v>
      </c>
      <c r="H7432" s="56" t="s">
        <v>11725</v>
      </c>
      <c r="I7432" s="56" t="s">
        <v>18708</v>
      </c>
      <c r="J7432" s="57">
        <v>901832</v>
      </c>
      <c r="K7432" s="58" t="s">
        <v>11726</v>
      </c>
      <c r="L7432" s="57">
        <v>72147</v>
      </c>
      <c r="M7432" s="59">
        <f t="shared" si="406"/>
        <v>973979</v>
      </c>
      <c r="O7432" s="61"/>
      <c r="P7432">
        <f>+VLOOKUP(C7432,'Thanh toán '!M$9366:N$10360,2,0)</f>
        <v>973979</v>
      </c>
      <c r="Q7432" s="61">
        <f t="shared" si="405"/>
        <v>0</v>
      </c>
    </row>
    <row r="7433" spans="1:17" hidden="1" x14ac:dyDescent="0.3">
      <c r="A7433" s="43">
        <v>2023</v>
      </c>
      <c r="B7433" s="56" t="s">
        <v>23512</v>
      </c>
      <c r="C7433" s="19">
        <f t="shared" si="407"/>
        <v>57825</v>
      </c>
      <c r="D7433" s="56" t="s">
        <v>13350</v>
      </c>
      <c r="E7433" s="55">
        <v>45195</v>
      </c>
      <c r="F7433" s="18">
        <f t="shared" si="408"/>
        <v>9</v>
      </c>
      <c r="G7433" s="56" t="s">
        <v>11799</v>
      </c>
      <c r="H7433" s="56" t="s">
        <v>11725</v>
      </c>
      <c r="I7433" s="56" t="s">
        <v>13850</v>
      </c>
      <c r="J7433" s="57">
        <v>901430</v>
      </c>
      <c r="K7433" s="58" t="s">
        <v>11726</v>
      </c>
      <c r="L7433" s="57">
        <v>72114</v>
      </c>
      <c r="M7433" s="59">
        <f t="shared" si="406"/>
        <v>973544</v>
      </c>
      <c r="O7433" s="61"/>
      <c r="P7433">
        <f>+VLOOKUP(C7433,'Thanh toán '!M$9366:N$10360,2,0)</f>
        <v>973544</v>
      </c>
      <c r="Q7433" s="61">
        <f t="shared" si="405"/>
        <v>0</v>
      </c>
    </row>
    <row r="7434" spans="1:17" hidden="1" x14ac:dyDescent="0.3">
      <c r="A7434" s="43">
        <v>2023</v>
      </c>
      <c r="B7434" s="56" t="s">
        <v>23513</v>
      </c>
      <c r="C7434" s="19">
        <f t="shared" si="407"/>
        <v>57826</v>
      </c>
      <c r="D7434" s="56" t="s">
        <v>13350</v>
      </c>
      <c r="E7434" s="55">
        <v>45195</v>
      </c>
      <c r="F7434" s="18">
        <f t="shared" si="408"/>
        <v>9</v>
      </c>
      <c r="G7434" s="56" t="s">
        <v>11799</v>
      </c>
      <c r="H7434" s="56" t="s">
        <v>11725</v>
      </c>
      <c r="I7434" s="56" t="s">
        <v>13724</v>
      </c>
      <c r="J7434" s="57">
        <v>450715</v>
      </c>
      <c r="K7434" s="58" t="s">
        <v>11726</v>
      </c>
      <c r="L7434" s="57">
        <v>36057</v>
      </c>
      <c r="M7434" s="59">
        <f t="shared" si="406"/>
        <v>486772</v>
      </c>
      <c r="O7434" s="61"/>
      <c r="P7434">
        <f>+VLOOKUP(C7434,'Thanh toán '!M$9366:N$10360,2,0)</f>
        <v>486772</v>
      </c>
      <c r="Q7434" s="61">
        <f t="shared" si="405"/>
        <v>0</v>
      </c>
    </row>
    <row r="7435" spans="1:17" hidden="1" x14ac:dyDescent="0.3">
      <c r="A7435" s="43">
        <v>2023</v>
      </c>
      <c r="B7435" s="56" t="s">
        <v>23514</v>
      </c>
      <c r="C7435" s="19">
        <f t="shared" si="407"/>
        <v>57827</v>
      </c>
      <c r="D7435" s="56" t="s">
        <v>13350</v>
      </c>
      <c r="E7435" s="55">
        <v>45195</v>
      </c>
      <c r="F7435" s="18">
        <f t="shared" si="408"/>
        <v>9</v>
      </c>
      <c r="G7435" s="56" t="s">
        <v>11799</v>
      </c>
      <c r="H7435" s="56" t="s">
        <v>11725</v>
      </c>
      <c r="I7435" s="56" t="s">
        <v>14357</v>
      </c>
      <c r="J7435" s="57">
        <v>450715</v>
      </c>
      <c r="K7435" s="58" t="s">
        <v>11726</v>
      </c>
      <c r="L7435" s="57">
        <v>36057</v>
      </c>
      <c r="M7435" s="59">
        <f t="shared" si="406"/>
        <v>486772</v>
      </c>
      <c r="O7435" s="61"/>
      <c r="P7435">
        <f>+VLOOKUP(C7435,'Thanh toán '!M$9366:N$10360,2,0)</f>
        <v>486772</v>
      </c>
      <c r="Q7435" s="61">
        <f t="shared" si="405"/>
        <v>0</v>
      </c>
    </row>
    <row r="7436" spans="1:17" hidden="1" x14ac:dyDescent="0.3">
      <c r="A7436" s="43">
        <v>2023</v>
      </c>
      <c r="B7436" s="56" t="s">
        <v>23515</v>
      </c>
      <c r="C7436" s="19">
        <f t="shared" si="407"/>
        <v>57830</v>
      </c>
      <c r="D7436" s="56" t="s">
        <v>13350</v>
      </c>
      <c r="E7436" s="55">
        <v>45195</v>
      </c>
      <c r="F7436" s="18">
        <f t="shared" si="408"/>
        <v>9</v>
      </c>
      <c r="G7436" s="56" t="s">
        <v>12357</v>
      </c>
      <c r="H7436" s="56" t="s">
        <v>12358</v>
      </c>
      <c r="I7436" s="56" t="s">
        <v>18356</v>
      </c>
      <c r="J7436" s="57">
        <v>1289600</v>
      </c>
      <c r="K7436" s="58" t="s">
        <v>11726</v>
      </c>
      <c r="L7436" s="57">
        <v>103168</v>
      </c>
      <c r="M7436" s="59">
        <f t="shared" si="406"/>
        <v>1392768</v>
      </c>
      <c r="O7436" s="61"/>
      <c r="P7436">
        <f>+VLOOKUP(C7436,'Thanh toán '!M$9366:N$10360,2,0)</f>
        <v>1392768</v>
      </c>
      <c r="Q7436" s="61">
        <f t="shared" si="405"/>
        <v>0</v>
      </c>
    </row>
    <row r="7437" spans="1:17" hidden="1" x14ac:dyDescent="0.3">
      <c r="A7437" s="43">
        <v>2023</v>
      </c>
      <c r="B7437" s="56" t="s">
        <v>23516</v>
      </c>
      <c r="C7437" s="19">
        <f t="shared" si="407"/>
        <v>57832</v>
      </c>
      <c r="D7437" s="56" t="s">
        <v>13350</v>
      </c>
      <c r="E7437" s="55">
        <v>45195</v>
      </c>
      <c r="F7437" s="18">
        <f t="shared" si="408"/>
        <v>9</v>
      </c>
      <c r="G7437" s="56" t="s">
        <v>11799</v>
      </c>
      <c r="H7437" s="56" t="s">
        <v>11725</v>
      </c>
      <c r="I7437" s="56" t="s">
        <v>23669</v>
      </c>
      <c r="J7437" s="57">
        <v>901430</v>
      </c>
      <c r="K7437" s="58" t="s">
        <v>11726</v>
      </c>
      <c r="L7437" s="57">
        <v>72114</v>
      </c>
      <c r="M7437" s="59">
        <f t="shared" si="406"/>
        <v>973544</v>
      </c>
      <c r="O7437" s="61"/>
      <c r="P7437">
        <f>+VLOOKUP(C7437,'Thanh toán '!M$9366:N$10360,2,0)</f>
        <v>973544</v>
      </c>
      <c r="Q7437" s="61">
        <f t="shared" si="405"/>
        <v>0</v>
      </c>
    </row>
    <row r="7438" spans="1:17" hidden="1" x14ac:dyDescent="0.3">
      <c r="A7438" s="43">
        <v>2023</v>
      </c>
      <c r="B7438" s="56" t="s">
        <v>23517</v>
      </c>
      <c r="C7438" s="19">
        <f t="shared" si="407"/>
        <v>57833</v>
      </c>
      <c r="D7438" s="56" t="s">
        <v>13350</v>
      </c>
      <c r="E7438" s="55">
        <v>45195</v>
      </c>
      <c r="F7438" s="18">
        <f t="shared" si="408"/>
        <v>9</v>
      </c>
      <c r="G7438" s="56" t="s">
        <v>11799</v>
      </c>
      <c r="H7438" s="56" t="s">
        <v>11725</v>
      </c>
      <c r="I7438" s="56" t="s">
        <v>13729</v>
      </c>
      <c r="J7438" s="57">
        <v>901430</v>
      </c>
      <c r="K7438" s="58" t="s">
        <v>11726</v>
      </c>
      <c r="L7438" s="57">
        <v>72114</v>
      </c>
      <c r="M7438" s="59">
        <f t="shared" si="406"/>
        <v>973544</v>
      </c>
      <c r="O7438" s="61"/>
      <c r="P7438">
        <f>+VLOOKUP(C7438,'Thanh toán '!M$9366:N$10360,2,0)</f>
        <v>973544</v>
      </c>
      <c r="Q7438" s="61">
        <f t="shared" si="405"/>
        <v>0</v>
      </c>
    </row>
    <row r="7439" spans="1:17" hidden="1" x14ac:dyDescent="0.3">
      <c r="A7439" s="43">
        <v>2023</v>
      </c>
      <c r="B7439" s="56" t="s">
        <v>23518</v>
      </c>
      <c r="C7439" s="19">
        <f t="shared" si="407"/>
        <v>57834</v>
      </c>
      <c r="D7439" s="56" t="s">
        <v>13350</v>
      </c>
      <c r="E7439" s="55">
        <v>45195</v>
      </c>
      <c r="F7439" s="18">
        <f t="shared" si="408"/>
        <v>9</v>
      </c>
      <c r="G7439" s="56" t="s">
        <v>11799</v>
      </c>
      <c r="H7439" s="56" t="s">
        <v>11725</v>
      </c>
      <c r="I7439" s="56" t="s">
        <v>13661</v>
      </c>
      <c r="J7439" s="57">
        <v>1063565</v>
      </c>
      <c r="K7439" s="58" t="s">
        <v>11726</v>
      </c>
      <c r="L7439" s="57">
        <v>85085</v>
      </c>
      <c r="M7439" s="59">
        <f t="shared" si="406"/>
        <v>1148650</v>
      </c>
      <c r="O7439" s="61"/>
      <c r="P7439">
        <f>+VLOOKUP(C7439,'Thanh toán '!M$9366:N$10360,2,0)</f>
        <v>1148650</v>
      </c>
      <c r="Q7439" s="61">
        <f t="shared" si="405"/>
        <v>0</v>
      </c>
    </row>
    <row r="7440" spans="1:17" hidden="1" x14ac:dyDescent="0.3">
      <c r="A7440" s="43">
        <v>2023</v>
      </c>
      <c r="B7440" s="56" t="s">
        <v>23519</v>
      </c>
      <c r="C7440" s="19">
        <f t="shared" si="407"/>
        <v>57835</v>
      </c>
      <c r="D7440" s="56" t="s">
        <v>13350</v>
      </c>
      <c r="E7440" s="55">
        <v>45195</v>
      </c>
      <c r="F7440" s="18">
        <f t="shared" si="408"/>
        <v>9</v>
      </c>
      <c r="G7440" s="56" t="s">
        <v>11799</v>
      </c>
      <c r="H7440" s="56" t="s">
        <v>11725</v>
      </c>
      <c r="I7440" s="56" t="s">
        <v>13663</v>
      </c>
      <c r="J7440" s="57">
        <v>901430</v>
      </c>
      <c r="K7440" s="58" t="s">
        <v>11726</v>
      </c>
      <c r="L7440" s="57">
        <v>72114</v>
      </c>
      <c r="M7440" s="59">
        <f t="shared" si="406"/>
        <v>973544</v>
      </c>
      <c r="O7440" s="61"/>
      <c r="P7440">
        <f>+VLOOKUP(C7440,'Thanh toán '!M$9366:N$10360,2,0)</f>
        <v>973544</v>
      </c>
      <c r="Q7440" s="61">
        <f t="shared" si="405"/>
        <v>0</v>
      </c>
    </row>
    <row r="7441" spans="1:17" hidden="1" x14ac:dyDescent="0.3">
      <c r="A7441" s="43">
        <v>2023</v>
      </c>
      <c r="B7441" s="56" t="s">
        <v>23520</v>
      </c>
      <c r="C7441" s="19">
        <f t="shared" si="407"/>
        <v>57836</v>
      </c>
      <c r="D7441" s="56" t="s">
        <v>13350</v>
      </c>
      <c r="E7441" s="55">
        <v>45195</v>
      </c>
      <c r="F7441" s="18">
        <f t="shared" si="408"/>
        <v>9</v>
      </c>
      <c r="G7441" s="56" t="s">
        <v>11799</v>
      </c>
      <c r="H7441" s="56" t="s">
        <v>11725</v>
      </c>
      <c r="I7441" s="56" t="s">
        <v>18551</v>
      </c>
      <c r="J7441" s="57">
        <v>450715</v>
      </c>
      <c r="K7441" s="58" t="s">
        <v>11726</v>
      </c>
      <c r="L7441" s="57">
        <v>36057</v>
      </c>
      <c r="M7441" s="59">
        <f t="shared" si="406"/>
        <v>486772</v>
      </c>
      <c r="O7441" s="61"/>
      <c r="P7441">
        <f>+VLOOKUP(C7441,'Thanh toán '!M$9366:N$10360,2,0)</f>
        <v>486772</v>
      </c>
      <c r="Q7441" s="61">
        <f t="shared" si="405"/>
        <v>0</v>
      </c>
    </row>
    <row r="7442" spans="1:17" hidden="1" x14ac:dyDescent="0.3">
      <c r="A7442" s="43">
        <v>2023</v>
      </c>
      <c r="B7442" s="56" t="s">
        <v>23521</v>
      </c>
      <c r="C7442" s="19">
        <f t="shared" si="407"/>
        <v>57838</v>
      </c>
      <c r="D7442" s="56" t="s">
        <v>13350</v>
      </c>
      <c r="E7442" s="55">
        <v>45195</v>
      </c>
      <c r="F7442" s="18">
        <f t="shared" si="408"/>
        <v>9</v>
      </c>
      <c r="G7442" s="56" t="s">
        <v>11799</v>
      </c>
      <c r="H7442" s="56" t="s">
        <v>11725</v>
      </c>
      <c r="I7442" s="56" t="s">
        <v>13463</v>
      </c>
      <c r="J7442" s="57">
        <v>901430</v>
      </c>
      <c r="K7442" s="58" t="s">
        <v>11726</v>
      </c>
      <c r="L7442" s="57">
        <v>72114</v>
      </c>
      <c r="M7442" s="59">
        <f t="shared" si="406"/>
        <v>973544</v>
      </c>
      <c r="O7442" s="61"/>
      <c r="P7442">
        <f>+VLOOKUP(C7442,'Thanh toán '!M$9366:N$10360,2,0)</f>
        <v>973544</v>
      </c>
      <c r="Q7442" s="61">
        <f t="shared" si="405"/>
        <v>0</v>
      </c>
    </row>
    <row r="7443" spans="1:17" hidden="1" x14ac:dyDescent="0.3">
      <c r="A7443" s="43">
        <v>2023</v>
      </c>
      <c r="B7443" s="56" t="s">
        <v>23522</v>
      </c>
      <c r="C7443" s="19">
        <f t="shared" si="407"/>
        <v>57840</v>
      </c>
      <c r="D7443" s="56" t="s">
        <v>13350</v>
      </c>
      <c r="E7443" s="55">
        <v>45195</v>
      </c>
      <c r="F7443" s="18">
        <f t="shared" si="408"/>
        <v>9</v>
      </c>
      <c r="G7443" s="56" t="s">
        <v>11799</v>
      </c>
      <c r="H7443" s="56" t="s">
        <v>11725</v>
      </c>
      <c r="I7443" s="56" t="s">
        <v>14014</v>
      </c>
      <c r="J7443" s="57">
        <v>587448</v>
      </c>
      <c r="K7443" s="58" t="s">
        <v>11726</v>
      </c>
      <c r="L7443" s="57">
        <v>46996</v>
      </c>
      <c r="M7443" s="59">
        <f t="shared" si="406"/>
        <v>634444</v>
      </c>
      <c r="O7443" s="61"/>
      <c r="P7443">
        <f>+VLOOKUP(C7443,'Thanh toán '!M$9366:N$10360,2,0)</f>
        <v>634444</v>
      </c>
      <c r="Q7443" s="61">
        <f t="shared" si="405"/>
        <v>0</v>
      </c>
    </row>
    <row r="7444" spans="1:17" hidden="1" x14ac:dyDescent="0.3">
      <c r="A7444" s="43">
        <v>2023</v>
      </c>
      <c r="B7444" s="56" t="s">
        <v>23523</v>
      </c>
      <c r="C7444" s="19">
        <f t="shared" si="407"/>
        <v>57841</v>
      </c>
      <c r="D7444" s="56" t="s">
        <v>13350</v>
      </c>
      <c r="E7444" s="55">
        <v>45195</v>
      </c>
      <c r="F7444" s="18">
        <f t="shared" si="408"/>
        <v>9</v>
      </c>
      <c r="G7444" s="56" t="s">
        <v>11799</v>
      </c>
      <c r="H7444" s="56" t="s">
        <v>11725</v>
      </c>
      <c r="I7444" s="56" t="s">
        <v>13964</v>
      </c>
      <c r="J7444" s="57">
        <v>901430</v>
      </c>
      <c r="K7444" s="58" t="s">
        <v>11726</v>
      </c>
      <c r="L7444" s="57">
        <v>72114</v>
      </c>
      <c r="M7444" s="59">
        <f t="shared" si="406"/>
        <v>973544</v>
      </c>
      <c r="O7444" s="61"/>
      <c r="P7444">
        <f>+VLOOKUP(C7444,'Thanh toán '!M$9366:N$10360,2,0)</f>
        <v>973544</v>
      </c>
      <c r="Q7444" s="61">
        <f t="shared" si="405"/>
        <v>0</v>
      </c>
    </row>
    <row r="7445" spans="1:17" hidden="1" x14ac:dyDescent="0.3">
      <c r="A7445" s="43">
        <v>2023</v>
      </c>
      <c r="B7445" s="56" t="s">
        <v>23524</v>
      </c>
      <c r="C7445" s="19">
        <f t="shared" si="407"/>
        <v>57842</v>
      </c>
      <c r="D7445" s="56" t="s">
        <v>13350</v>
      </c>
      <c r="E7445" s="55">
        <v>45195</v>
      </c>
      <c r="F7445" s="18">
        <f t="shared" si="408"/>
        <v>9</v>
      </c>
      <c r="G7445" s="56" t="s">
        <v>11799</v>
      </c>
      <c r="H7445" s="56" t="s">
        <v>11725</v>
      </c>
      <c r="I7445" s="56" t="s">
        <v>13489</v>
      </c>
      <c r="J7445" s="57">
        <v>901430</v>
      </c>
      <c r="K7445" s="58" t="s">
        <v>11726</v>
      </c>
      <c r="L7445" s="57">
        <v>72114</v>
      </c>
      <c r="M7445" s="59">
        <f t="shared" si="406"/>
        <v>973544</v>
      </c>
      <c r="O7445" s="61"/>
      <c r="P7445">
        <f>+VLOOKUP(C7445,'Thanh toán '!M$9366:N$10360,2,0)</f>
        <v>973544</v>
      </c>
      <c r="Q7445" s="61">
        <f t="shared" si="405"/>
        <v>0</v>
      </c>
    </row>
    <row r="7446" spans="1:17" hidden="1" x14ac:dyDescent="0.3">
      <c r="A7446" s="43">
        <v>2023</v>
      </c>
      <c r="B7446" s="56" t="s">
        <v>23525</v>
      </c>
      <c r="C7446" s="19">
        <f t="shared" si="407"/>
        <v>57843</v>
      </c>
      <c r="D7446" s="56" t="s">
        <v>13350</v>
      </c>
      <c r="E7446" s="55">
        <v>45195</v>
      </c>
      <c r="F7446" s="18">
        <f t="shared" si="408"/>
        <v>9</v>
      </c>
      <c r="G7446" s="56" t="s">
        <v>11768</v>
      </c>
      <c r="H7446" s="56" t="s">
        <v>11769</v>
      </c>
      <c r="I7446" s="56" t="s">
        <v>11768</v>
      </c>
      <c r="J7446" s="57">
        <v>882000</v>
      </c>
      <c r="K7446" s="58" t="s">
        <v>11726</v>
      </c>
      <c r="L7446" s="57">
        <v>70560</v>
      </c>
      <c r="M7446" s="59">
        <f t="shared" si="406"/>
        <v>952560</v>
      </c>
      <c r="O7446" s="61"/>
      <c r="P7446">
        <f>+VLOOKUP(C7446,'Thanh toán '!M$9366:N$10360,2,0)</f>
        <v>952560</v>
      </c>
      <c r="Q7446" s="61">
        <f t="shared" ref="Q7446:Q7509" si="409">+P7446-M7446</f>
        <v>0</v>
      </c>
    </row>
    <row r="7447" spans="1:17" hidden="1" x14ac:dyDescent="0.3">
      <c r="A7447" s="43">
        <v>2023</v>
      </c>
      <c r="B7447" s="56" t="s">
        <v>23526</v>
      </c>
      <c r="C7447" s="19">
        <f t="shared" si="407"/>
        <v>57846</v>
      </c>
      <c r="D7447" s="56" t="s">
        <v>13350</v>
      </c>
      <c r="E7447" s="55">
        <v>45195</v>
      </c>
      <c r="F7447" s="18">
        <f t="shared" si="408"/>
        <v>9</v>
      </c>
      <c r="G7447" s="56" t="s">
        <v>12506</v>
      </c>
      <c r="H7447" s="56" t="s">
        <v>12507</v>
      </c>
      <c r="I7447" s="56" t="s">
        <v>12506</v>
      </c>
      <c r="J7447" s="57">
        <v>1783430</v>
      </c>
      <c r="K7447" s="58" t="s">
        <v>11726</v>
      </c>
      <c r="L7447" s="57">
        <v>142674</v>
      </c>
      <c r="M7447" s="59">
        <f t="shared" si="406"/>
        <v>1926104</v>
      </c>
      <c r="O7447" s="61"/>
      <c r="P7447">
        <f>+VLOOKUP(C7447,'Thanh toán '!M$9366:N$10360,2,0)</f>
        <v>1926104</v>
      </c>
      <c r="Q7447" s="61">
        <f t="shared" si="409"/>
        <v>0</v>
      </c>
    </row>
    <row r="7448" spans="1:17" hidden="1" x14ac:dyDescent="0.3">
      <c r="A7448" s="43">
        <v>2023</v>
      </c>
      <c r="B7448" s="56" t="s">
        <v>23527</v>
      </c>
      <c r="C7448" s="19">
        <f t="shared" si="407"/>
        <v>57847</v>
      </c>
      <c r="D7448" s="56" t="s">
        <v>13350</v>
      </c>
      <c r="E7448" s="55">
        <v>45195</v>
      </c>
      <c r="F7448" s="18">
        <f t="shared" si="408"/>
        <v>9</v>
      </c>
      <c r="G7448" s="56" t="s">
        <v>11838</v>
      </c>
      <c r="H7448" s="56" t="s">
        <v>11839</v>
      </c>
      <c r="I7448" s="56" t="s">
        <v>13459</v>
      </c>
      <c r="J7448" s="57">
        <v>450715</v>
      </c>
      <c r="K7448" s="58" t="s">
        <v>11726</v>
      </c>
      <c r="L7448" s="57">
        <v>36057</v>
      </c>
      <c r="M7448" s="59">
        <f t="shared" si="406"/>
        <v>486772</v>
      </c>
      <c r="O7448" s="61"/>
      <c r="P7448">
        <f>+VLOOKUP(C7448,'Thanh toán '!M$9366:N$10360,2,0)</f>
        <v>486772</v>
      </c>
      <c r="Q7448" s="61">
        <f t="shared" si="409"/>
        <v>0</v>
      </c>
    </row>
    <row r="7449" spans="1:17" hidden="1" x14ac:dyDescent="0.3">
      <c r="A7449" s="43">
        <v>2023</v>
      </c>
      <c r="B7449" s="56" t="s">
        <v>23528</v>
      </c>
      <c r="C7449" s="19">
        <f t="shared" si="407"/>
        <v>57848</v>
      </c>
      <c r="D7449" s="56" t="s">
        <v>13350</v>
      </c>
      <c r="E7449" s="55">
        <v>45195</v>
      </c>
      <c r="F7449" s="18">
        <f t="shared" si="408"/>
        <v>9</v>
      </c>
      <c r="G7449" s="56" t="s">
        <v>12513</v>
      </c>
      <c r="H7449" s="56" t="s">
        <v>12514</v>
      </c>
      <c r="I7449" s="56" t="s">
        <v>12513</v>
      </c>
      <c r="J7449" s="57">
        <v>901430</v>
      </c>
      <c r="K7449" s="58" t="s">
        <v>11726</v>
      </c>
      <c r="L7449" s="57">
        <v>72114</v>
      </c>
      <c r="M7449" s="59">
        <f t="shared" si="406"/>
        <v>973544</v>
      </c>
      <c r="O7449" s="61"/>
      <c r="P7449">
        <f>+VLOOKUP(C7449,'Thanh toán '!M$9366:N$10360,2,0)</f>
        <v>973544</v>
      </c>
      <c r="Q7449" s="61">
        <f t="shared" si="409"/>
        <v>0</v>
      </c>
    </row>
    <row r="7450" spans="1:17" hidden="1" x14ac:dyDescent="0.3">
      <c r="A7450" s="43">
        <v>2023</v>
      </c>
      <c r="B7450" s="56" t="s">
        <v>23529</v>
      </c>
      <c r="C7450" s="19">
        <f t="shared" si="407"/>
        <v>57853</v>
      </c>
      <c r="D7450" s="56" t="s">
        <v>13350</v>
      </c>
      <c r="E7450" s="55">
        <v>45195</v>
      </c>
      <c r="F7450" s="18">
        <f t="shared" si="408"/>
        <v>9</v>
      </c>
      <c r="G7450" s="56" t="s">
        <v>11768</v>
      </c>
      <c r="H7450" s="56" t="s">
        <v>11769</v>
      </c>
      <c r="I7450" s="56" t="s">
        <v>11768</v>
      </c>
      <c r="J7450" s="57">
        <v>3014030</v>
      </c>
      <c r="K7450" s="58" t="s">
        <v>11726</v>
      </c>
      <c r="L7450" s="57">
        <v>241122</v>
      </c>
      <c r="M7450" s="59">
        <f t="shared" si="406"/>
        <v>3255152</v>
      </c>
      <c r="O7450" s="61"/>
      <c r="P7450">
        <f>+VLOOKUP(C7450,'Thanh toán '!M$9366:N$10360,2,0)</f>
        <v>3255152</v>
      </c>
      <c r="Q7450" s="61">
        <f t="shared" si="409"/>
        <v>0</v>
      </c>
    </row>
    <row r="7451" spans="1:17" hidden="1" x14ac:dyDescent="0.3">
      <c r="A7451" s="43">
        <v>2023</v>
      </c>
      <c r="B7451" s="56" t="s">
        <v>23530</v>
      </c>
      <c r="C7451" s="19">
        <f t="shared" si="407"/>
        <v>57854</v>
      </c>
      <c r="D7451" s="56" t="s">
        <v>13350</v>
      </c>
      <c r="E7451" s="55">
        <v>45195</v>
      </c>
      <c r="F7451" s="18">
        <f t="shared" si="408"/>
        <v>9</v>
      </c>
      <c r="G7451" s="56" t="s">
        <v>11768</v>
      </c>
      <c r="H7451" s="56" t="s">
        <v>11769</v>
      </c>
      <c r="I7451" s="56" t="s">
        <v>11768</v>
      </c>
      <c r="J7451" s="57">
        <v>901430</v>
      </c>
      <c r="K7451" s="58" t="s">
        <v>11726</v>
      </c>
      <c r="L7451" s="57">
        <v>72114</v>
      </c>
      <c r="M7451" s="59">
        <f t="shared" si="406"/>
        <v>973544</v>
      </c>
      <c r="O7451" s="61"/>
      <c r="P7451">
        <f>+VLOOKUP(C7451,'Thanh toán '!M$9366:N$10360,2,0)</f>
        <v>973544</v>
      </c>
      <c r="Q7451" s="61">
        <f t="shared" si="409"/>
        <v>0</v>
      </c>
    </row>
    <row r="7452" spans="1:17" hidden="1" x14ac:dyDescent="0.3">
      <c r="A7452" s="43">
        <v>2023</v>
      </c>
      <c r="B7452" s="56" t="s">
        <v>23531</v>
      </c>
      <c r="C7452" s="19">
        <f t="shared" si="407"/>
        <v>57855</v>
      </c>
      <c r="D7452" s="56" t="s">
        <v>13350</v>
      </c>
      <c r="E7452" s="55">
        <v>45195</v>
      </c>
      <c r="F7452" s="18">
        <f t="shared" si="408"/>
        <v>9</v>
      </c>
      <c r="G7452" s="56" t="s">
        <v>12531</v>
      </c>
      <c r="H7452" s="56" t="s">
        <v>12532</v>
      </c>
      <c r="I7452" s="56" t="s">
        <v>12531</v>
      </c>
      <c r="J7452" s="57">
        <v>901430</v>
      </c>
      <c r="K7452" s="58" t="s">
        <v>11726</v>
      </c>
      <c r="L7452" s="57">
        <v>72114</v>
      </c>
      <c r="M7452" s="59">
        <f t="shared" si="406"/>
        <v>973544</v>
      </c>
      <c r="O7452" s="61"/>
      <c r="P7452">
        <f>+VLOOKUP(C7452,'Thanh toán '!M$9366:N$10360,2,0)</f>
        <v>973544</v>
      </c>
      <c r="Q7452" s="61">
        <f t="shared" si="409"/>
        <v>0</v>
      </c>
    </row>
    <row r="7453" spans="1:17" hidden="1" x14ac:dyDescent="0.3">
      <c r="A7453" s="43">
        <v>2023</v>
      </c>
      <c r="B7453" s="56" t="s">
        <v>23532</v>
      </c>
      <c r="C7453" s="19">
        <f t="shared" si="407"/>
        <v>57857</v>
      </c>
      <c r="D7453" s="56" t="s">
        <v>13350</v>
      </c>
      <c r="E7453" s="55">
        <v>45195</v>
      </c>
      <c r="F7453" s="18">
        <f t="shared" si="408"/>
        <v>9</v>
      </c>
      <c r="G7453" s="56" t="s">
        <v>12231</v>
      </c>
      <c r="H7453" s="56" t="s">
        <v>12232</v>
      </c>
      <c r="I7453" s="56" t="s">
        <v>19314</v>
      </c>
      <c r="J7453" s="57">
        <v>2123435</v>
      </c>
      <c r="K7453" s="58" t="s">
        <v>11726</v>
      </c>
      <c r="L7453" s="57">
        <v>169875</v>
      </c>
      <c r="M7453" s="59">
        <f t="shared" si="406"/>
        <v>2293310</v>
      </c>
      <c r="O7453" s="61"/>
      <c r="P7453">
        <f>+VLOOKUP(C7453,'Thanh toán '!M$9366:N$10360,2,0)</f>
        <v>2293310</v>
      </c>
      <c r="Q7453" s="61">
        <f t="shared" si="409"/>
        <v>0</v>
      </c>
    </row>
    <row r="7454" spans="1:17" hidden="1" x14ac:dyDescent="0.3">
      <c r="A7454" s="43">
        <v>2023</v>
      </c>
      <c r="B7454" s="56" t="s">
        <v>23533</v>
      </c>
      <c r="C7454" s="19">
        <f t="shared" si="407"/>
        <v>57859</v>
      </c>
      <c r="D7454" s="56" t="s">
        <v>13350</v>
      </c>
      <c r="E7454" s="55">
        <v>45195</v>
      </c>
      <c r="F7454" s="18">
        <f t="shared" si="408"/>
        <v>9</v>
      </c>
      <c r="G7454" s="56" t="s">
        <v>11799</v>
      </c>
      <c r="H7454" s="56" t="s">
        <v>11725</v>
      </c>
      <c r="I7454" s="56" t="s">
        <v>13399</v>
      </c>
      <c r="J7454" s="57">
        <v>618065</v>
      </c>
      <c r="K7454" s="58" t="s">
        <v>11726</v>
      </c>
      <c r="L7454" s="57">
        <v>49445</v>
      </c>
      <c r="M7454" s="59">
        <f t="shared" si="406"/>
        <v>667510</v>
      </c>
      <c r="O7454" s="61"/>
      <c r="P7454">
        <f>+VLOOKUP(C7454,'Thanh toán '!M$9366:N$10360,2,0)</f>
        <v>667510</v>
      </c>
      <c r="Q7454" s="61">
        <f t="shared" si="409"/>
        <v>0</v>
      </c>
    </row>
    <row r="7455" spans="1:17" hidden="1" x14ac:dyDescent="0.3">
      <c r="A7455" s="43">
        <v>2023</v>
      </c>
      <c r="B7455" s="56" t="s">
        <v>23534</v>
      </c>
      <c r="C7455" s="19">
        <f t="shared" si="407"/>
        <v>57860</v>
      </c>
      <c r="D7455" s="56" t="s">
        <v>13350</v>
      </c>
      <c r="E7455" s="55">
        <v>45195</v>
      </c>
      <c r="F7455" s="18">
        <f t="shared" si="408"/>
        <v>9</v>
      </c>
      <c r="G7455" s="56" t="s">
        <v>11799</v>
      </c>
      <c r="H7455" s="56" t="s">
        <v>11725</v>
      </c>
      <c r="I7455" s="56" t="s">
        <v>13547</v>
      </c>
      <c r="J7455" s="57">
        <v>367155</v>
      </c>
      <c r="K7455" s="58" t="s">
        <v>11726</v>
      </c>
      <c r="L7455" s="57">
        <v>29372</v>
      </c>
      <c r="M7455" s="59">
        <f t="shared" si="406"/>
        <v>396527</v>
      </c>
      <c r="O7455" s="61"/>
      <c r="P7455">
        <f>+VLOOKUP(C7455,'Thanh toán '!M$9366:N$10360,2,0)</f>
        <v>396527</v>
      </c>
      <c r="Q7455" s="61">
        <f t="shared" si="409"/>
        <v>0</v>
      </c>
    </row>
    <row r="7456" spans="1:17" hidden="1" x14ac:dyDescent="0.3">
      <c r="A7456" s="43">
        <v>2023</v>
      </c>
      <c r="B7456" s="56" t="s">
        <v>23535</v>
      </c>
      <c r="C7456" s="19">
        <f t="shared" si="407"/>
        <v>57862</v>
      </c>
      <c r="D7456" s="56" t="s">
        <v>13350</v>
      </c>
      <c r="E7456" s="55">
        <v>45195</v>
      </c>
      <c r="F7456" s="18">
        <f t="shared" si="408"/>
        <v>9</v>
      </c>
      <c r="G7456" s="56" t="s">
        <v>14939</v>
      </c>
      <c r="H7456" s="56" t="s">
        <v>12316</v>
      </c>
      <c r="I7456" s="56" t="s">
        <v>14939</v>
      </c>
      <c r="J7456" s="57">
        <v>901430</v>
      </c>
      <c r="K7456" s="58" t="s">
        <v>11726</v>
      </c>
      <c r="L7456" s="57">
        <v>72114</v>
      </c>
      <c r="M7456" s="59">
        <f t="shared" si="406"/>
        <v>973544</v>
      </c>
      <c r="O7456" s="61"/>
      <c r="P7456">
        <f>+VLOOKUP(C7456,'Thanh toán '!M$9366:N$10360,2,0)</f>
        <v>973544</v>
      </c>
      <c r="Q7456" s="61">
        <f t="shared" si="409"/>
        <v>0</v>
      </c>
    </row>
    <row r="7457" spans="1:17" hidden="1" x14ac:dyDescent="0.3">
      <c r="A7457" s="43">
        <v>2023</v>
      </c>
      <c r="B7457" s="56" t="s">
        <v>23536</v>
      </c>
      <c r="C7457" s="19">
        <f t="shared" si="407"/>
        <v>57863</v>
      </c>
      <c r="D7457" s="56" t="s">
        <v>13350</v>
      </c>
      <c r="E7457" s="55">
        <v>45195</v>
      </c>
      <c r="F7457" s="18">
        <f t="shared" si="408"/>
        <v>9</v>
      </c>
      <c r="G7457" s="56" t="s">
        <v>12309</v>
      </c>
      <c r="H7457" s="56" t="s">
        <v>12310</v>
      </c>
      <c r="I7457" s="56" t="s">
        <v>12309</v>
      </c>
      <c r="J7457" s="57">
        <v>882000</v>
      </c>
      <c r="K7457" s="58" t="s">
        <v>11726</v>
      </c>
      <c r="L7457" s="57">
        <v>70560</v>
      </c>
      <c r="M7457" s="59">
        <f t="shared" si="406"/>
        <v>952560</v>
      </c>
      <c r="O7457" s="61"/>
      <c r="P7457">
        <f>+VLOOKUP(C7457,'Thanh toán '!M$9366:N$10360,2,0)</f>
        <v>952560</v>
      </c>
      <c r="Q7457" s="61">
        <f t="shared" si="409"/>
        <v>0</v>
      </c>
    </row>
    <row r="7458" spans="1:17" hidden="1" x14ac:dyDescent="0.3">
      <c r="A7458" s="43">
        <v>2023</v>
      </c>
      <c r="B7458" s="56" t="s">
        <v>23537</v>
      </c>
      <c r="C7458" s="19">
        <f t="shared" si="407"/>
        <v>57864</v>
      </c>
      <c r="D7458" s="56" t="s">
        <v>13350</v>
      </c>
      <c r="E7458" s="55">
        <v>45195</v>
      </c>
      <c r="F7458" s="18">
        <f t="shared" si="408"/>
        <v>9</v>
      </c>
      <c r="G7458" s="56" t="s">
        <v>12650</v>
      </c>
      <c r="H7458" s="56" t="s">
        <v>12651</v>
      </c>
      <c r="I7458" s="56" t="s">
        <v>12650</v>
      </c>
      <c r="J7458" s="57">
        <v>901430</v>
      </c>
      <c r="K7458" s="58" t="s">
        <v>11726</v>
      </c>
      <c r="L7458" s="57">
        <v>72114</v>
      </c>
      <c r="M7458" s="59">
        <f t="shared" si="406"/>
        <v>973544</v>
      </c>
      <c r="O7458" s="61"/>
      <c r="P7458">
        <f>+VLOOKUP(C7458,'Thanh toán '!M$9366:N$10360,2,0)</f>
        <v>973544</v>
      </c>
      <c r="Q7458" s="61">
        <f t="shared" si="409"/>
        <v>0</v>
      </c>
    </row>
    <row r="7459" spans="1:17" hidden="1" x14ac:dyDescent="0.3">
      <c r="A7459" s="43">
        <v>2023</v>
      </c>
      <c r="B7459" s="56" t="s">
        <v>23538</v>
      </c>
      <c r="C7459" s="19">
        <f t="shared" si="407"/>
        <v>57865</v>
      </c>
      <c r="D7459" s="56" t="s">
        <v>13350</v>
      </c>
      <c r="E7459" s="55">
        <v>45195</v>
      </c>
      <c r="F7459" s="18">
        <f t="shared" si="408"/>
        <v>9</v>
      </c>
      <c r="G7459" s="56" t="s">
        <v>12303</v>
      </c>
      <c r="H7459" s="56" t="s">
        <v>12304</v>
      </c>
      <c r="I7459" s="56" t="s">
        <v>12303</v>
      </c>
      <c r="J7459" s="57">
        <v>450715</v>
      </c>
      <c r="K7459" s="58" t="s">
        <v>11726</v>
      </c>
      <c r="L7459" s="57">
        <v>36057</v>
      </c>
      <c r="M7459" s="59">
        <f t="shared" si="406"/>
        <v>486772</v>
      </c>
      <c r="O7459" s="61"/>
      <c r="P7459">
        <f>+VLOOKUP(C7459,'Thanh toán '!M$9366:N$10360,2,0)</f>
        <v>486772</v>
      </c>
      <c r="Q7459" s="61">
        <f t="shared" si="409"/>
        <v>0</v>
      </c>
    </row>
    <row r="7460" spans="1:17" hidden="1" x14ac:dyDescent="0.3">
      <c r="A7460" s="43">
        <v>2023</v>
      </c>
      <c r="B7460" s="56" t="s">
        <v>23539</v>
      </c>
      <c r="C7460" s="19">
        <f t="shared" si="407"/>
        <v>57866</v>
      </c>
      <c r="D7460" s="56" t="s">
        <v>13350</v>
      </c>
      <c r="E7460" s="55">
        <v>45195</v>
      </c>
      <c r="F7460" s="18">
        <f t="shared" si="408"/>
        <v>9</v>
      </c>
      <c r="G7460" s="56" t="s">
        <v>12565</v>
      </c>
      <c r="H7460" s="56" t="s">
        <v>12566</v>
      </c>
      <c r="I7460" s="56" t="s">
        <v>12565</v>
      </c>
      <c r="J7460" s="57">
        <v>901430</v>
      </c>
      <c r="K7460" s="58" t="s">
        <v>11726</v>
      </c>
      <c r="L7460" s="57">
        <v>72114</v>
      </c>
      <c r="M7460" s="59">
        <f t="shared" si="406"/>
        <v>973544</v>
      </c>
      <c r="O7460" s="61"/>
      <c r="P7460">
        <f>+VLOOKUP(C7460,'Thanh toán '!M$9366:N$10360,2,0)</f>
        <v>973544</v>
      </c>
      <c r="Q7460" s="61">
        <f t="shared" si="409"/>
        <v>0</v>
      </c>
    </row>
    <row r="7461" spans="1:17" hidden="1" x14ac:dyDescent="0.3">
      <c r="A7461" s="43">
        <v>2023</v>
      </c>
      <c r="B7461" s="56" t="s">
        <v>23540</v>
      </c>
      <c r="C7461" s="19">
        <f t="shared" si="407"/>
        <v>57867</v>
      </c>
      <c r="D7461" s="56" t="s">
        <v>13350</v>
      </c>
      <c r="E7461" s="55">
        <v>45195</v>
      </c>
      <c r="F7461" s="18">
        <f t="shared" si="408"/>
        <v>9</v>
      </c>
      <c r="G7461" s="56" t="s">
        <v>12312</v>
      </c>
      <c r="H7461" s="56" t="s">
        <v>12313</v>
      </c>
      <c r="I7461" s="56" t="s">
        <v>12312</v>
      </c>
      <c r="J7461" s="57">
        <v>1783430</v>
      </c>
      <c r="K7461" s="58" t="s">
        <v>11726</v>
      </c>
      <c r="L7461" s="57">
        <v>142674</v>
      </c>
      <c r="M7461" s="59">
        <f t="shared" si="406"/>
        <v>1926104</v>
      </c>
      <c r="O7461" s="61"/>
      <c r="P7461">
        <f>+VLOOKUP(C7461,'Thanh toán '!M$9366:N$10360,2,0)</f>
        <v>1926104</v>
      </c>
      <c r="Q7461" s="61">
        <f t="shared" si="409"/>
        <v>0</v>
      </c>
    </row>
    <row r="7462" spans="1:17" hidden="1" x14ac:dyDescent="0.3">
      <c r="A7462" s="43">
        <v>2023</v>
      </c>
      <c r="B7462" s="56" t="s">
        <v>23541</v>
      </c>
      <c r="C7462" s="19">
        <f t="shared" si="407"/>
        <v>57868</v>
      </c>
      <c r="D7462" s="56" t="s">
        <v>13350</v>
      </c>
      <c r="E7462" s="55">
        <v>45195</v>
      </c>
      <c r="F7462" s="18">
        <f t="shared" si="408"/>
        <v>9</v>
      </c>
      <c r="G7462" s="56" t="s">
        <v>13007</v>
      </c>
      <c r="H7462" s="56" t="s">
        <v>12569</v>
      </c>
      <c r="I7462" s="56" t="s">
        <v>13007</v>
      </c>
      <c r="J7462" s="57">
        <v>734310</v>
      </c>
      <c r="K7462" s="58" t="s">
        <v>11726</v>
      </c>
      <c r="L7462" s="57">
        <v>58745</v>
      </c>
      <c r="M7462" s="59">
        <f t="shared" si="406"/>
        <v>793055</v>
      </c>
      <c r="O7462" s="61"/>
      <c r="P7462">
        <f>+VLOOKUP(C7462,'Thanh toán '!M$9366:N$10360,2,0)</f>
        <v>793055</v>
      </c>
      <c r="Q7462" s="61">
        <f t="shared" si="409"/>
        <v>0</v>
      </c>
    </row>
    <row r="7463" spans="1:17" hidden="1" x14ac:dyDescent="0.3">
      <c r="A7463" s="43">
        <v>2023</v>
      </c>
      <c r="B7463" s="56" t="s">
        <v>23542</v>
      </c>
      <c r="C7463" s="19">
        <f t="shared" si="407"/>
        <v>57869</v>
      </c>
      <c r="D7463" s="56" t="s">
        <v>13350</v>
      </c>
      <c r="E7463" s="55">
        <v>45195</v>
      </c>
      <c r="F7463" s="18">
        <f t="shared" si="408"/>
        <v>9</v>
      </c>
      <c r="G7463" s="56" t="s">
        <v>12309</v>
      </c>
      <c r="H7463" s="56" t="s">
        <v>12310</v>
      </c>
      <c r="I7463" s="56" t="s">
        <v>12309</v>
      </c>
      <c r="J7463" s="57">
        <v>4826970</v>
      </c>
      <c r="K7463" s="58" t="s">
        <v>11726</v>
      </c>
      <c r="L7463" s="57">
        <v>386158</v>
      </c>
      <c r="M7463" s="59">
        <f t="shared" si="406"/>
        <v>5213128</v>
      </c>
      <c r="O7463" s="61"/>
      <c r="P7463">
        <f>+VLOOKUP(C7463,'Thanh toán '!M$9366:N$10360,2,0)</f>
        <v>5213128</v>
      </c>
      <c r="Q7463" s="61">
        <f t="shared" si="409"/>
        <v>0</v>
      </c>
    </row>
    <row r="7464" spans="1:17" hidden="1" x14ac:dyDescent="0.3">
      <c r="A7464" s="43">
        <v>2023</v>
      </c>
      <c r="B7464" s="56" t="s">
        <v>23543</v>
      </c>
      <c r="C7464" s="19">
        <f t="shared" si="407"/>
        <v>57870</v>
      </c>
      <c r="D7464" s="56" t="s">
        <v>13350</v>
      </c>
      <c r="E7464" s="55">
        <v>45195</v>
      </c>
      <c r="F7464" s="18">
        <f t="shared" si="408"/>
        <v>9</v>
      </c>
      <c r="G7464" s="56" t="s">
        <v>12293</v>
      </c>
      <c r="H7464" s="56" t="s">
        <v>12294</v>
      </c>
      <c r="I7464" s="56" t="s">
        <v>12293</v>
      </c>
      <c r="J7464" s="57">
        <v>4370620</v>
      </c>
      <c r="K7464" s="58" t="s">
        <v>11726</v>
      </c>
      <c r="L7464" s="57">
        <v>349650</v>
      </c>
      <c r="M7464" s="59">
        <f t="shared" si="406"/>
        <v>4720270</v>
      </c>
      <c r="O7464" s="61"/>
      <c r="P7464">
        <f>+VLOOKUP(C7464,'Thanh toán '!M$9366:N$10360,2,0)</f>
        <v>4720270</v>
      </c>
      <c r="Q7464" s="61">
        <f t="shared" si="409"/>
        <v>0</v>
      </c>
    </row>
    <row r="7465" spans="1:17" hidden="1" x14ac:dyDescent="0.3">
      <c r="A7465" s="43">
        <v>2023</v>
      </c>
      <c r="B7465" s="56" t="s">
        <v>23544</v>
      </c>
      <c r="C7465" s="19">
        <f t="shared" si="407"/>
        <v>57871</v>
      </c>
      <c r="D7465" s="56" t="s">
        <v>13350</v>
      </c>
      <c r="E7465" s="55">
        <v>45195</v>
      </c>
      <c r="F7465" s="18">
        <f t="shared" si="408"/>
        <v>9</v>
      </c>
      <c r="G7465" s="56" t="s">
        <v>12556</v>
      </c>
      <c r="H7465" s="56" t="s">
        <v>12557</v>
      </c>
      <c r="I7465" s="56" t="s">
        <v>12556</v>
      </c>
      <c r="J7465" s="57">
        <v>1236130</v>
      </c>
      <c r="K7465" s="58" t="s">
        <v>11726</v>
      </c>
      <c r="L7465" s="57">
        <v>98890</v>
      </c>
      <c r="M7465" s="59">
        <f t="shared" si="406"/>
        <v>1335020</v>
      </c>
      <c r="O7465" s="61"/>
      <c r="P7465">
        <f>+VLOOKUP(C7465,'Thanh toán '!M$9366:N$10360,2,0)</f>
        <v>1335020</v>
      </c>
      <c r="Q7465" s="61">
        <f t="shared" si="409"/>
        <v>0</v>
      </c>
    </row>
    <row r="7466" spans="1:17" hidden="1" x14ac:dyDescent="0.3">
      <c r="A7466" s="43">
        <v>2023</v>
      </c>
      <c r="B7466" s="56" t="s">
        <v>23545</v>
      </c>
      <c r="C7466" s="19">
        <f t="shared" si="407"/>
        <v>57872</v>
      </c>
      <c r="D7466" s="56" t="s">
        <v>13350</v>
      </c>
      <c r="E7466" s="55">
        <v>45195</v>
      </c>
      <c r="F7466" s="18">
        <f t="shared" si="408"/>
        <v>9</v>
      </c>
      <c r="G7466" s="56" t="s">
        <v>12182</v>
      </c>
      <c r="H7466" s="56" t="s">
        <v>12183</v>
      </c>
      <c r="I7466" s="56" t="s">
        <v>12182</v>
      </c>
      <c r="J7466" s="57">
        <v>9106650</v>
      </c>
      <c r="K7466" s="58" t="s">
        <v>11726</v>
      </c>
      <c r="L7466" s="57">
        <v>728532</v>
      </c>
      <c r="M7466" s="59">
        <f t="shared" si="406"/>
        <v>9835182</v>
      </c>
      <c r="O7466" s="61"/>
      <c r="P7466">
        <f>+VLOOKUP(C7466,'Thanh toán '!M$9366:N$10360,2,0)</f>
        <v>9835182</v>
      </c>
      <c r="Q7466" s="61">
        <f t="shared" si="409"/>
        <v>0</v>
      </c>
    </row>
    <row r="7467" spans="1:17" hidden="1" x14ac:dyDescent="0.3">
      <c r="A7467" s="43">
        <v>2023</v>
      </c>
      <c r="B7467" s="56" t="s">
        <v>23546</v>
      </c>
      <c r="C7467" s="19">
        <f t="shared" si="407"/>
        <v>57873</v>
      </c>
      <c r="D7467" s="56" t="s">
        <v>13350</v>
      </c>
      <c r="E7467" s="55">
        <v>45195</v>
      </c>
      <c r="F7467" s="18">
        <f t="shared" si="408"/>
        <v>9</v>
      </c>
      <c r="G7467" s="56" t="s">
        <v>12426</v>
      </c>
      <c r="H7467" s="56" t="s">
        <v>12427</v>
      </c>
      <c r="I7467" s="56" t="s">
        <v>12426</v>
      </c>
      <c r="J7467" s="57">
        <v>1190660</v>
      </c>
      <c r="K7467" s="58" t="s">
        <v>11726</v>
      </c>
      <c r="L7467" s="57">
        <v>95253</v>
      </c>
      <c r="M7467" s="59">
        <f t="shared" si="406"/>
        <v>1285913</v>
      </c>
      <c r="O7467" s="61"/>
      <c r="P7467">
        <f>+VLOOKUP(C7467,'Thanh toán '!M$9366:N$10360,2,0)</f>
        <v>1285913</v>
      </c>
      <c r="Q7467" s="61">
        <f t="shared" si="409"/>
        <v>0</v>
      </c>
    </row>
    <row r="7468" spans="1:17" hidden="1" x14ac:dyDescent="0.3">
      <c r="A7468" s="43">
        <v>2023</v>
      </c>
      <c r="B7468" s="56" t="s">
        <v>23547</v>
      </c>
      <c r="C7468" s="19">
        <f t="shared" si="407"/>
        <v>57874</v>
      </c>
      <c r="D7468" s="56" t="s">
        <v>13350</v>
      </c>
      <c r="E7468" s="55">
        <v>45195</v>
      </c>
      <c r="F7468" s="18">
        <f t="shared" si="408"/>
        <v>9</v>
      </c>
      <c r="G7468" s="56" t="s">
        <v>12309</v>
      </c>
      <c r="H7468" s="56" t="s">
        <v>12310</v>
      </c>
      <c r="I7468" s="56" t="s">
        <v>13557</v>
      </c>
      <c r="J7468" s="57">
        <v>1150620</v>
      </c>
      <c r="K7468" s="58" t="s">
        <v>11726</v>
      </c>
      <c r="L7468" s="57">
        <v>92050</v>
      </c>
      <c r="M7468" s="59">
        <f t="shared" si="406"/>
        <v>1242670</v>
      </c>
      <c r="O7468" s="61"/>
      <c r="P7468">
        <f>+VLOOKUP(C7468,'Thanh toán '!M$9366:N$10360,2,0)</f>
        <v>1242670</v>
      </c>
      <c r="Q7468" s="61">
        <f t="shared" si="409"/>
        <v>0</v>
      </c>
    </row>
    <row r="7469" spans="1:17" hidden="1" x14ac:dyDescent="0.3">
      <c r="A7469" s="43">
        <v>2023</v>
      </c>
      <c r="B7469" s="56" t="s">
        <v>23548</v>
      </c>
      <c r="C7469" s="19">
        <f t="shared" si="407"/>
        <v>57875</v>
      </c>
      <c r="D7469" s="56" t="s">
        <v>13350</v>
      </c>
      <c r="E7469" s="55">
        <v>45195</v>
      </c>
      <c r="F7469" s="18">
        <f t="shared" si="408"/>
        <v>9</v>
      </c>
      <c r="G7469" s="56" t="s">
        <v>12565</v>
      </c>
      <c r="H7469" s="56" t="s">
        <v>12566</v>
      </c>
      <c r="I7469" s="56" t="s">
        <v>12565</v>
      </c>
      <c r="J7469" s="57">
        <v>1110580</v>
      </c>
      <c r="K7469" s="58" t="s">
        <v>11726</v>
      </c>
      <c r="L7469" s="57">
        <v>88846</v>
      </c>
      <c r="M7469" s="59">
        <f t="shared" si="406"/>
        <v>1199426</v>
      </c>
      <c r="O7469" s="61"/>
      <c r="P7469">
        <f>+VLOOKUP(C7469,'Thanh toán '!M$9366:N$10360,2,0)</f>
        <v>1199426</v>
      </c>
      <c r="Q7469" s="61">
        <f t="shared" si="409"/>
        <v>0</v>
      </c>
    </row>
    <row r="7470" spans="1:17" hidden="1" x14ac:dyDescent="0.3">
      <c r="A7470" s="43">
        <v>2023</v>
      </c>
      <c r="B7470" s="56" t="s">
        <v>23549</v>
      </c>
      <c r="C7470" s="19">
        <f t="shared" si="407"/>
        <v>57876</v>
      </c>
      <c r="D7470" s="56" t="s">
        <v>13350</v>
      </c>
      <c r="E7470" s="55">
        <v>45195</v>
      </c>
      <c r="F7470" s="18">
        <f t="shared" si="408"/>
        <v>9</v>
      </c>
      <c r="G7470" s="56" t="s">
        <v>12318</v>
      </c>
      <c r="H7470" s="56" t="s">
        <v>12319</v>
      </c>
      <c r="I7470" s="56" t="s">
        <v>12318</v>
      </c>
      <c r="J7470" s="57">
        <v>1110580</v>
      </c>
      <c r="K7470" s="58" t="s">
        <v>11726</v>
      </c>
      <c r="L7470" s="57">
        <v>88846</v>
      </c>
      <c r="M7470" s="59">
        <f t="shared" si="406"/>
        <v>1199426</v>
      </c>
      <c r="O7470" s="61"/>
      <c r="P7470">
        <f>+VLOOKUP(C7470,'Thanh toán '!M$9366:N$10360,2,0)</f>
        <v>1199426</v>
      </c>
      <c r="Q7470" s="61">
        <f t="shared" si="409"/>
        <v>0</v>
      </c>
    </row>
    <row r="7471" spans="1:17" hidden="1" x14ac:dyDescent="0.3">
      <c r="A7471" s="43">
        <v>2023</v>
      </c>
      <c r="B7471" s="56" t="s">
        <v>23550</v>
      </c>
      <c r="C7471" s="19">
        <f t="shared" si="407"/>
        <v>57879</v>
      </c>
      <c r="D7471" s="56" t="s">
        <v>13350</v>
      </c>
      <c r="E7471" s="55">
        <v>45196</v>
      </c>
      <c r="F7471" s="18">
        <f t="shared" si="408"/>
        <v>9</v>
      </c>
      <c r="G7471" s="56" t="s">
        <v>11799</v>
      </c>
      <c r="H7471" s="56" t="s">
        <v>11725</v>
      </c>
      <c r="I7471" s="56" t="s">
        <v>13455</v>
      </c>
      <c r="J7471" s="57">
        <v>349190</v>
      </c>
      <c r="K7471" s="58" t="s">
        <v>11726</v>
      </c>
      <c r="L7471" s="57">
        <v>27935</v>
      </c>
      <c r="M7471" s="59">
        <f t="shared" si="406"/>
        <v>377125</v>
      </c>
      <c r="O7471" s="61"/>
      <c r="P7471">
        <f>+VLOOKUP(C7471,'Thanh toán '!M$9366:N$10360,2,0)</f>
        <v>377125</v>
      </c>
      <c r="Q7471" s="61">
        <f t="shared" si="409"/>
        <v>0</v>
      </c>
    </row>
    <row r="7472" spans="1:17" hidden="1" x14ac:dyDescent="0.3">
      <c r="A7472" s="43">
        <v>2023</v>
      </c>
      <c r="B7472" s="56" t="s">
        <v>23551</v>
      </c>
      <c r="C7472" s="19">
        <f t="shared" si="407"/>
        <v>57880</v>
      </c>
      <c r="D7472" s="56" t="s">
        <v>13350</v>
      </c>
      <c r="E7472" s="55">
        <v>45196</v>
      </c>
      <c r="F7472" s="18">
        <f t="shared" si="408"/>
        <v>9</v>
      </c>
      <c r="G7472" s="56" t="s">
        <v>11799</v>
      </c>
      <c r="H7472" s="56" t="s">
        <v>11725</v>
      </c>
      <c r="I7472" s="56" t="s">
        <v>15006</v>
      </c>
      <c r="J7472" s="57">
        <v>471203</v>
      </c>
      <c r="K7472" s="58" t="s">
        <v>11726</v>
      </c>
      <c r="L7472" s="57">
        <v>37696</v>
      </c>
      <c r="M7472" s="59">
        <f t="shared" si="406"/>
        <v>508899</v>
      </c>
      <c r="O7472" s="61"/>
      <c r="P7472">
        <f>+VLOOKUP(C7472,'Thanh toán '!M$9366:N$10360,2,0)</f>
        <v>508899</v>
      </c>
      <c r="Q7472" s="61">
        <f t="shared" si="409"/>
        <v>0</v>
      </c>
    </row>
    <row r="7473" spans="1:17" hidden="1" x14ac:dyDescent="0.3">
      <c r="A7473" s="43">
        <v>2023</v>
      </c>
      <c r="B7473" s="56" t="s">
        <v>23552</v>
      </c>
      <c r="C7473" s="19">
        <f t="shared" si="407"/>
        <v>57883</v>
      </c>
      <c r="D7473" s="56" t="s">
        <v>13350</v>
      </c>
      <c r="E7473" s="55">
        <v>45196</v>
      </c>
      <c r="F7473" s="18">
        <f t="shared" si="408"/>
        <v>9</v>
      </c>
      <c r="G7473" s="56" t="s">
        <v>11799</v>
      </c>
      <c r="H7473" s="56" t="s">
        <v>11725</v>
      </c>
      <c r="I7473" s="56" t="s">
        <v>14059</v>
      </c>
      <c r="J7473" s="57">
        <v>370839</v>
      </c>
      <c r="K7473" s="58" t="s">
        <v>11726</v>
      </c>
      <c r="L7473" s="57">
        <v>29667</v>
      </c>
      <c r="M7473" s="59">
        <f t="shared" si="406"/>
        <v>400506</v>
      </c>
      <c r="O7473" s="61"/>
      <c r="P7473">
        <f>+VLOOKUP(C7473,'Thanh toán '!M$9366:N$10360,2,0)</f>
        <v>400506</v>
      </c>
      <c r="Q7473" s="61">
        <f t="shared" si="409"/>
        <v>0</v>
      </c>
    </row>
    <row r="7474" spans="1:17" hidden="1" x14ac:dyDescent="0.3">
      <c r="A7474" s="43">
        <v>2023</v>
      </c>
      <c r="B7474" s="56" t="s">
        <v>23553</v>
      </c>
      <c r="C7474" s="19">
        <f t="shared" si="407"/>
        <v>57885</v>
      </c>
      <c r="D7474" s="56" t="s">
        <v>13350</v>
      </c>
      <c r="E7474" s="55">
        <v>45196</v>
      </c>
      <c r="F7474" s="18">
        <f t="shared" si="408"/>
        <v>9</v>
      </c>
      <c r="G7474" s="56" t="s">
        <v>12354</v>
      </c>
      <c r="H7474" s="56" t="s">
        <v>12355</v>
      </c>
      <c r="I7474" s="56" t="s">
        <v>12354</v>
      </c>
      <c r="J7474" s="57">
        <v>2202930</v>
      </c>
      <c r="K7474" s="58" t="s">
        <v>11726</v>
      </c>
      <c r="L7474" s="57">
        <v>176234</v>
      </c>
      <c r="M7474" s="59">
        <f t="shared" si="406"/>
        <v>2379164</v>
      </c>
      <c r="O7474" s="61"/>
      <c r="P7474">
        <f>+VLOOKUP(C7474,'Thanh toán '!M$9366:N$10360,2,0)</f>
        <v>2379164</v>
      </c>
      <c r="Q7474" s="61">
        <f t="shared" si="409"/>
        <v>0</v>
      </c>
    </row>
    <row r="7475" spans="1:17" hidden="1" x14ac:dyDescent="0.3">
      <c r="A7475" s="43">
        <v>2023</v>
      </c>
      <c r="B7475" s="56" t="s">
        <v>23554</v>
      </c>
      <c r="C7475" s="19">
        <f t="shared" si="407"/>
        <v>57886</v>
      </c>
      <c r="D7475" s="56" t="s">
        <v>13350</v>
      </c>
      <c r="E7475" s="55">
        <v>45196</v>
      </c>
      <c r="F7475" s="18">
        <f t="shared" si="408"/>
        <v>9</v>
      </c>
      <c r="G7475" s="56" t="s">
        <v>11799</v>
      </c>
      <c r="H7475" s="56" t="s">
        <v>11725</v>
      </c>
      <c r="I7475" s="56" t="s">
        <v>13827</v>
      </c>
      <c r="J7475" s="57">
        <v>1728645</v>
      </c>
      <c r="K7475" s="58" t="s">
        <v>11726</v>
      </c>
      <c r="L7475" s="57">
        <v>138292</v>
      </c>
      <c r="M7475" s="59">
        <f t="shared" si="406"/>
        <v>1866937</v>
      </c>
      <c r="O7475" s="61"/>
      <c r="P7475">
        <f>+VLOOKUP(C7475,'Thanh toán '!M$9366:N$10360,2,0)</f>
        <v>1866937</v>
      </c>
      <c r="Q7475" s="61">
        <f t="shared" si="409"/>
        <v>0</v>
      </c>
    </row>
    <row r="7476" spans="1:17" hidden="1" x14ac:dyDescent="0.3">
      <c r="A7476" s="43">
        <v>2023</v>
      </c>
      <c r="B7476" s="56" t="s">
        <v>23555</v>
      </c>
      <c r="C7476" s="19">
        <f t="shared" si="407"/>
        <v>57887</v>
      </c>
      <c r="D7476" s="56" t="s">
        <v>13350</v>
      </c>
      <c r="E7476" s="55">
        <v>45196</v>
      </c>
      <c r="F7476" s="18">
        <f t="shared" si="408"/>
        <v>9</v>
      </c>
      <c r="G7476" s="56" t="s">
        <v>12518</v>
      </c>
      <c r="H7476" s="56" t="s">
        <v>12519</v>
      </c>
      <c r="I7476" s="56" t="s">
        <v>12518</v>
      </c>
      <c r="J7476" s="57">
        <v>1924970</v>
      </c>
      <c r="K7476" s="58" t="s">
        <v>11726</v>
      </c>
      <c r="L7476" s="57">
        <v>153998</v>
      </c>
      <c r="M7476" s="59">
        <f t="shared" ref="M7476:M7539" si="410">+L7476+J7476</f>
        <v>2078968</v>
      </c>
      <c r="O7476" s="61"/>
      <c r="P7476">
        <f>+VLOOKUP(C7476,'Thanh toán '!M$9366:N$10360,2,0)</f>
        <v>2078968</v>
      </c>
      <c r="Q7476" s="61">
        <f t="shared" si="409"/>
        <v>0</v>
      </c>
    </row>
    <row r="7477" spans="1:17" hidden="1" x14ac:dyDescent="0.3">
      <c r="A7477" s="43">
        <v>2023</v>
      </c>
      <c r="B7477" s="56" t="s">
        <v>23556</v>
      </c>
      <c r="C7477" s="19">
        <f t="shared" si="407"/>
        <v>57889</v>
      </c>
      <c r="D7477" s="56" t="s">
        <v>13350</v>
      </c>
      <c r="E7477" s="55">
        <v>45196</v>
      </c>
      <c r="F7477" s="18">
        <f t="shared" si="408"/>
        <v>9</v>
      </c>
      <c r="G7477" s="56" t="s">
        <v>11799</v>
      </c>
      <c r="H7477" s="56" t="s">
        <v>11725</v>
      </c>
      <c r="I7477" s="56" t="s">
        <v>13413</v>
      </c>
      <c r="J7477" s="57">
        <v>1401530</v>
      </c>
      <c r="K7477" s="58" t="s">
        <v>11726</v>
      </c>
      <c r="L7477" s="57">
        <v>112122</v>
      </c>
      <c r="M7477" s="59">
        <f t="shared" si="410"/>
        <v>1513652</v>
      </c>
      <c r="O7477" s="61"/>
      <c r="P7477">
        <f>+VLOOKUP(C7477,'Thanh toán '!M$9366:N$10360,2,0)</f>
        <v>1513652</v>
      </c>
      <c r="Q7477" s="61">
        <f t="shared" si="409"/>
        <v>0</v>
      </c>
    </row>
    <row r="7478" spans="1:17" hidden="1" x14ac:dyDescent="0.3">
      <c r="A7478" s="43">
        <v>2023</v>
      </c>
      <c r="B7478" s="56" t="s">
        <v>23557</v>
      </c>
      <c r="C7478" s="19">
        <f t="shared" si="407"/>
        <v>57890</v>
      </c>
      <c r="D7478" s="56" t="s">
        <v>13350</v>
      </c>
      <c r="E7478" s="55">
        <v>45196</v>
      </c>
      <c r="F7478" s="18">
        <f t="shared" si="408"/>
        <v>9</v>
      </c>
      <c r="G7478" s="56" t="s">
        <v>11799</v>
      </c>
      <c r="H7478" s="56" t="s">
        <v>11725</v>
      </c>
      <c r="I7478" s="56" t="s">
        <v>14993</v>
      </c>
      <c r="J7478" s="57">
        <v>716568</v>
      </c>
      <c r="K7478" s="58" t="s">
        <v>11726</v>
      </c>
      <c r="L7478" s="57">
        <v>57325</v>
      </c>
      <c r="M7478" s="59">
        <f t="shared" si="410"/>
        <v>773893</v>
      </c>
      <c r="O7478" s="61"/>
      <c r="P7478">
        <f>+VLOOKUP(C7478,'Thanh toán '!M$9366:N$10360,2,0)</f>
        <v>773893</v>
      </c>
      <c r="Q7478" s="61">
        <f t="shared" si="409"/>
        <v>0</v>
      </c>
    </row>
    <row r="7479" spans="1:17" hidden="1" x14ac:dyDescent="0.3">
      <c r="A7479" s="43">
        <v>2023</v>
      </c>
      <c r="B7479" s="56" t="s">
        <v>23558</v>
      </c>
      <c r="C7479" s="19">
        <f t="shared" si="407"/>
        <v>57895</v>
      </c>
      <c r="D7479" s="56" t="s">
        <v>13350</v>
      </c>
      <c r="E7479" s="55">
        <v>45196</v>
      </c>
      <c r="F7479" s="18">
        <f t="shared" si="408"/>
        <v>9</v>
      </c>
      <c r="G7479" s="56" t="s">
        <v>12239</v>
      </c>
      <c r="H7479" s="56" t="s">
        <v>12240</v>
      </c>
      <c r="I7479" s="56" t="s">
        <v>18146</v>
      </c>
      <c r="J7479" s="57">
        <v>2073065</v>
      </c>
      <c r="K7479" s="58" t="s">
        <v>11726</v>
      </c>
      <c r="L7479" s="57">
        <v>165845</v>
      </c>
      <c r="M7479" s="59">
        <f t="shared" si="410"/>
        <v>2238910</v>
      </c>
      <c r="O7479" s="61"/>
      <c r="P7479">
        <f>+VLOOKUP(C7479,'Thanh toán '!M$9366:N$10360,2,0)</f>
        <v>2238910</v>
      </c>
      <c r="Q7479" s="61">
        <f t="shared" si="409"/>
        <v>0</v>
      </c>
    </row>
    <row r="7480" spans="1:17" hidden="1" x14ac:dyDescent="0.3">
      <c r="A7480" s="43">
        <v>2023</v>
      </c>
      <c r="B7480" s="56" t="s">
        <v>23559</v>
      </c>
      <c r="C7480" s="19">
        <f t="shared" si="407"/>
        <v>57901</v>
      </c>
      <c r="D7480" s="56" t="s">
        <v>13350</v>
      </c>
      <c r="E7480" s="55">
        <v>45196</v>
      </c>
      <c r="F7480" s="18">
        <f t="shared" si="408"/>
        <v>9</v>
      </c>
      <c r="G7480" s="56" t="s">
        <v>11799</v>
      </c>
      <c r="H7480" s="56" t="s">
        <v>11725</v>
      </c>
      <c r="I7480" s="56" t="s">
        <v>13579</v>
      </c>
      <c r="J7480" s="57">
        <v>618065</v>
      </c>
      <c r="K7480" s="58" t="s">
        <v>11726</v>
      </c>
      <c r="L7480" s="57">
        <v>49445</v>
      </c>
      <c r="M7480" s="59">
        <f t="shared" si="410"/>
        <v>667510</v>
      </c>
      <c r="O7480" s="61"/>
      <c r="P7480">
        <f>+VLOOKUP(C7480,'Thanh toán '!M$9366:N$10360,2,0)</f>
        <v>667510</v>
      </c>
      <c r="Q7480" s="61">
        <f t="shared" si="409"/>
        <v>0</v>
      </c>
    </row>
    <row r="7481" spans="1:17" hidden="1" x14ac:dyDescent="0.3">
      <c r="A7481" s="43">
        <v>2023</v>
      </c>
      <c r="B7481" s="56" t="s">
        <v>23560</v>
      </c>
      <c r="C7481" s="19">
        <f t="shared" si="407"/>
        <v>57902</v>
      </c>
      <c r="D7481" s="56" t="s">
        <v>13350</v>
      </c>
      <c r="E7481" s="55">
        <v>45196</v>
      </c>
      <c r="F7481" s="18">
        <f t="shared" si="408"/>
        <v>9</v>
      </c>
      <c r="G7481" s="56" t="s">
        <v>11799</v>
      </c>
      <c r="H7481" s="56" t="s">
        <v>11725</v>
      </c>
      <c r="I7481" s="56" t="s">
        <v>13526</v>
      </c>
      <c r="J7481" s="57">
        <v>740451</v>
      </c>
      <c r="K7481" s="58" t="s">
        <v>11726</v>
      </c>
      <c r="L7481" s="57">
        <v>59236</v>
      </c>
      <c r="M7481" s="59">
        <f t="shared" si="410"/>
        <v>799687</v>
      </c>
      <c r="O7481" s="61"/>
      <c r="P7481">
        <f>+VLOOKUP(C7481,'Thanh toán '!M$9366:N$10360,2,0)</f>
        <v>799687</v>
      </c>
      <c r="Q7481" s="61">
        <f t="shared" si="409"/>
        <v>0</v>
      </c>
    </row>
    <row r="7482" spans="1:17" hidden="1" x14ac:dyDescent="0.3">
      <c r="A7482" s="43">
        <v>2023</v>
      </c>
      <c r="B7482" s="56" t="s">
        <v>23561</v>
      </c>
      <c r="C7482" s="19">
        <f t="shared" si="407"/>
        <v>57904</v>
      </c>
      <c r="D7482" s="56" t="s">
        <v>13350</v>
      </c>
      <c r="E7482" s="55">
        <v>45196</v>
      </c>
      <c r="F7482" s="18">
        <f t="shared" si="408"/>
        <v>9</v>
      </c>
      <c r="G7482" s="56" t="s">
        <v>11799</v>
      </c>
      <c r="H7482" s="56" t="s">
        <v>11725</v>
      </c>
      <c r="I7482" s="56" t="s">
        <v>13499</v>
      </c>
      <c r="J7482" s="57">
        <v>1383691</v>
      </c>
      <c r="K7482" s="58" t="s">
        <v>11726</v>
      </c>
      <c r="L7482" s="57">
        <v>110695</v>
      </c>
      <c r="M7482" s="59">
        <f t="shared" si="410"/>
        <v>1494386</v>
      </c>
      <c r="O7482" s="61"/>
      <c r="P7482">
        <f>+VLOOKUP(C7482,'Thanh toán '!M$9366:N$10360,2,0)</f>
        <v>1494386</v>
      </c>
      <c r="Q7482" s="61">
        <f t="shared" si="409"/>
        <v>0</v>
      </c>
    </row>
    <row r="7483" spans="1:17" hidden="1" x14ac:dyDescent="0.3">
      <c r="A7483" s="43">
        <v>2023</v>
      </c>
      <c r="B7483" s="56" t="s">
        <v>23562</v>
      </c>
      <c r="C7483" s="19">
        <f t="shared" si="407"/>
        <v>57905</v>
      </c>
      <c r="D7483" s="56" t="s">
        <v>13350</v>
      </c>
      <c r="E7483" s="55">
        <v>45196</v>
      </c>
      <c r="F7483" s="18">
        <f t="shared" si="408"/>
        <v>9</v>
      </c>
      <c r="G7483" s="56" t="s">
        <v>11799</v>
      </c>
      <c r="H7483" s="56" t="s">
        <v>11725</v>
      </c>
      <c r="I7483" s="56" t="s">
        <v>13491</v>
      </c>
      <c r="J7483" s="57">
        <v>1175627</v>
      </c>
      <c r="K7483" s="58" t="s">
        <v>11726</v>
      </c>
      <c r="L7483" s="57">
        <v>94050</v>
      </c>
      <c r="M7483" s="59">
        <f t="shared" si="410"/>
        <v>1269677</v>
      </c>
      <c r="O7483" s="61"/>
      <c r="P7483">
        <f>+VLOOKUP(C7483,'Thanh toán '!M$9366:N$10360,2,0)</f>
        <v>1269677</v>
      </c>
      <c r="Q7483" s="61">
        <f t="shared" si="409"/>
        <v>0</v>
      </c>
    </row>
    <row r="7484" spans="1:17" hidden="1" x14ac:dyDescent="0.3">
      <c r="A7484" s="43">
        <v>2023</v>
      </c>
      <c r="B7484" s="56" t="s">
        <v>23563</v>
      </c>
      <c r="C7484" s="19">
        <f t="shared" si="407"/>
        <v>57906</v>
      </c>
      <c r="D7484" s="56" t="s">
        <v>13350</v>
      </c>
      <c r="E7484" s="55">
        <v>45196</v>
      </c>
      <c r="F7484" s="18">
        <f t="shared" si="408"/>
        <v>9</v>
      </c>
      <c r="G7484" s="56" t="s">
        <v>11799</v>
      </c>
      <c r="H7484" s="56" t="s">
        <v>11725</v>
      </c>
      <c r="I7484" s="56" t="s">
        <v>13405</v>
      </c>
      <c r="J7484" s="57">
        <v>584084</v>
      </c>
      <c r="K7484" s="58" t="s">
        <v>11726</v>
      </c>
      <c r="L7484" s="57">
        <v>46727</v>
      </c>
      <c r="M7484" s="59">
        <f t="shared" si="410"/>
        <v>630811</v>
      </c>
      <c r="O7484" s="61"/>
      <c r="P7484">
        <f>+VLOOKUP(C7484,'Thanh toán '!M$9366:N$10360,2,0)</f>
        <v>630811</v>
      </c>
      <c r="Q7484" s="61">
        <f t="shared" si="409"/>
        <v>0</v>
      </c>
    </row>
    <row r="7485" spans="1:17" hidden="1" x14ac:dyDescent="0.3">
      <c r="A7485" s="43">
        <v>2023</v>
      </c>
      <c r="B7485" s="56" t="s">
        <v>23564</v>
      </c>
      <c r="C7485" s="19">
        <f t="shared" si="407"/>
        <v>57915</v>
      </c>
      <c r="D7485" s="56" t="s">
        <v>13350</v>
      </c>
      <c r="E7485" s="55">
        <v>45196</v>
      </c>
      <c r="F7485" s="18">
        <f t="shared" si="408"/>
        <v>9</v>
      </c>
      <c r="G7485" s="56" t="s">
        <v>11799</v>
      </c>
      <c r="H7485" s="56" t="s">
        <v>11725</v>
      </c>
      <c r="I7485" s="56" t="s">
        <v>15416</v>
      </c>
      <c r="J7485" s="57">
        <v>372662</v>
      </c>
      <c r="K7485" s="58" t="s">
        <v>11726</v>
      </c>
      <c r="L7485" s="57">
        <v>29813</v>
      </c>
      <c r="M7485" s="59">
        <f t="shared" si="410"/>
        <v>402475</v>
      </c>
      <c r="O7485" s="61"/>
      <c r="P7485">
        <f>+VLOOKUP(C7485,'Thanh toán '!M$9366:N$10360,2,0)</f>
        <v>402475</v>
      </c>
      <c r="Q7485" s="61">
        <f t="shared" si="409"/>
        <v>0</v>
      </c>
    </row>
    <row r="7486" spans="1:17" hidden="1" x14ac:dyDescent="0.3">
      <c r="A7486" s="43">
        <v>2023</v>
      </c>
      <c r="B7486" s="56" t="s">
        <v>23565</v>
      </c>
      <c r="C7486" s="19">
        <f t="shared" si="407"/>
        <v>57916</v>
      </c>
      <c r="D7486" s="56" t="s">
        <v>13350</v>
      </c>
      <c r="E7486" s="55">
        <v>45196</v>
      </c>
      <c r="F7486" s="18">
        <f t="shared" si="408"/>
        <v>9</v>
      </c>
      <c r="G7486" s="56" t="s">
        <v>11799</v>
      </c>
      <c r="H7486" s="56" t="s">
        <v>11725</v>
      </c>
      <c r="I7486" s="56" t="s">
        <v>13806</v>
      </c>
      <c r="J7486" s="57">
        <v>901430</v>
      </c>
      <c r="K7486" s="58" t="s">
        <v>11726</v>
      </c>
      <c r="L7486" s="57">
        <v>72114</v>
      </c>
      <c r="M7486" s="59">
        <f t="shared" si="410"/>
        <v>973544</v>
      </c>
      <c r="O7486" s="61"/>
      <c r="P7486">
        <f>+VLOOKUP(C7486,'Thanh toán '!M$9366:N$10360,2,0)</f>
        <v>973544</v>
      </c>
      <c r="Q7486" s="61">
        <f t="shared" si="409"/>
        <v>0</v>
      </c>
    </row>
    <row r="7487" spans="1:17" hidden="1" x14ac:dyDescent="0.3">
      <c r="A7487" s="43">
        <v>2023</v>
      </c>
      <c r="B7487" s="56" t="s">
        <v>23566</v>
      </c>
      <c r="C7487" s="19">
        <f t="shared" si="407"/>
        <v>57917</v>
      </c>
      <c r="D7487" s="56" t="s">
        <v>13350</v>
      </c>
      <c r="E7487" s="55">
        <v>45196</v>
      </c>
      <c r="F7487" s="18">
        <f t="shared" si="408"/>
        <v>9</v>
      </c>
      <c r="G7487" s="56" t="s">
        <v>11799</v>
      </c>
      <c r="H7487" s="56" t="s">
        <v>11725</v>
      </c>
      <c r="I7487" s="56" t="s">
        <v>13808</v>
      </c>
      <c r="J7487" s="57">
        <v>1061211</v>
      </c>
      <c r="K7487" s="58" t="s">
        <v>11726</v>
      </c>
      <c r="L7487" s="57">
        <v>84897</v>
      </c>
      <c r="M7487" s="59">
        <f t="shared" si="410"/>
        <v>1146108</v>
      </c>
      <c r="O7487" s="61"/>
      <c r="P7487">
        <f>+VLOOKUP(C7487,'Thanh toán '!M$9366:N$10360,2,0)</f>
        <v>1146108</v>
      </c>
      <c r="Q7487" s="61">
        <f t="shared" si="409"/>
        <v>0</v>
      </c>
    </row>
    <row r="7488" spans="1:17" hidden="1" x14ac:dyDescent="0.3">
      <c r="A7488" s="43">
        <v>2023</v>
      </c>
      <c r="B7488" s="56" t="s">
        <v>23567</v>
      </c>
      <c r="C7488" s="19">
        <f t="shared" si="407"/>
        <v>57918</v>
      </c>
      <c r="D7488" s="56" t="s">
        <v>13350</v>
      </c>
      <c r="E7488" s="55">
        <v>45196</v>
      </c>
      <c r="F7488" s="18">
        <f t="shared" si="408"/>
        <v>9</v>
      </c>
      <c r="G7488" s="56" t="s">
        <v>11799</v>
      </c>
      <c r="H7488" s="56" t="s">
        <v>11725</v>
      </c>
      <c r="I7488" s="56" t="s">
        <v>13808</v>
      </c>
      <c r="J7488" s="57">
        <v>901430</v>
      </c>
      <c r="K7488" s="58" t="s">
        <v>11726</v>
      </c>
      <c r="L7488" s="57">
        <v>72114</v>
      </c>
      <c r="M7488" s="59">
        <f t="shared" si="410"/>
        <v>973544</v>
      </c>
      <c r="O7488" s="61"/>
      <c r="P7488">
        <f>+VLOOKUP(C7488,'Thanh toán '!M$9366:N$10360,2,0)</f>
        <v>973544</v>
      </c>
      <c r="Q7488" s="61">
        <f t="shared" si="409"/>
        <v>0</v>
      </c>
    </row>
    <row r="7489" spans="1:17" hidden="1" x14ac:dyDescent="0.3">
      <c r="A7489" s="43">
        <v>2023</v>
      </c>
      <c r="B7489" s="56" t="s">
        <v>23568</v>
      </c>
      <c r="C7489" s="19">
        <f t="shared" si="407"/>
        <v>57919</v>
      </c>
      <c r="D7489" s="56" t="s">
        <v>13350</v>
      </c>
      <c r="E7489" s="55">
        <v>45196</v>
      </c>
      <c r="F7489" s="18">
        <f t="shared" si="408"/>
        <v>9</v>
      </c>
      <c r="G7489" s="56" t="s">
        <v>11799</v>
      </c>
      <c r="H7489" s="56" t="s">
        <v>11725</v>
      </c>
      <c r="I7489" s="56" t="s">
        <v>14428</v>
      </c>
      <c r="J7489" s="57">
        <v>1161575</v>
      </c>
      <c r="K7489" s="58" t="s">
        <v>11726</v>
      </c>
      <c r="L7489" s="57">
        <v>92926</v>
      </c>
      <c r="M7489" s="59">
        <f t="shared" si="410"/>
        <v>1254501</v>
      </c>
      <c r="O7489" s="61"/>
      <c r="P7489">
        <f>+VLOOKUP(C7489,'Thanh toán '!M$9366:N$10360,2,0)</f>
        <v>1254501</v>
      </c>
      <c r="Q7489" s="61">
        <f t="shared" si="409"/>
        <v>0</v>
      </c>
    </row>
    <row r="7490" spans="1:17" hidden="1" x14ac:dyDescent="0.3">
      <c r="A7490" s="43">
        <v>2023</v>
      </c>
      <c r="B7490" s="56" t="s">
        <v>23569</v>
      </c>
      <c r="C7490" s="19">
        <f t="shared" si="407"/>
        <v>57920</v>
      </c>
      <c r="D7490" s="56" t="s">
        <v>13350</v>
      </c>
      <c r="E7490" s="55">
        <v>45196</v>
      </c>
      <c r="F7490" s="18">
        <f t="shared" si="408"/>
        <v>9</v>
      </c>
      <c r="G7490" s="56" t="s">
        <v>11799</v>
      </c>
      <c r="H7490" s="56" t="s">
        <v>11725</v>
      </c>
      <c r="I7490" s="56" t="s">
        <v>13816</v>
      </c>
      <c r="J7490" s="57">
        <v>901430</v>
      </c>
      <c r="K7490" s="58" t="s">
        <v>11726</v>
      </c>
      <c r="L7490" s="57">
        <v>72114</v>
      </c>
      <c r="M7490" s="59">
        <f t="shared" si="410"/>
        <v>973544</v>
      </c>
      <c r="O7490" s="61"/>
      <c r="P7490">
        <f>+VLOOKUP(C7490,'Thanh toán '!M$9366:N$10360,2,0)</f>
        <v>973544</v>
      </c>
      <c r="Q7490" s="61">
        <f t="shared" si="409"/>
        <v>0</v>
      </c>
    </row>
    <row r="7491" spans="1:17" hidden="1" x14ac:dyDescent="0.3">
      <c r="A7491" s="43">
        <v>2023</v>
      </c>
      <c r="B7491" s="56" t="s">
        <v>23570</v>
      </c>
      <c r="C7491" s="19">
        <f t="shared" si="407"/>
        <v>57921</v>
      </c>
      <c r="D7491" s="56" t="s">
        <v>13350</v>
      </c>
      <c r="E7491" s="55">
        <v>45196</v>
      </c>
      <c r="F7491" s="18">
        <f t="shared" si="408"/>
        <v>9</v>
      </c>
      <c r="G7491" s="56" t="s">
        <v>11799</v>
      </c>
      <c r="H7491" s="56" t="s">
        <v>11725</v>
      </c>
      <c r="I7491" s="56" t="s">
        <v>13735</v>
      </c>
      <c r="J7491" s="57">
        <v>901430</v>
      </c>
      <c r="K7491" s="58" t="s">
        <v>11726</v>
      </c>
      <c r="L7491" s="57">
        <v>72114</v>
      </c>
      <c r="M7491" s="59">
        <f t="shared" si="410"/>
        <v>973544</v>
      </c>
      <c r="O7491" s="61"/>
      <c r="P7491">
        <f>+VLOOKUP(C7491,'Thanh toán '!M$9366:N$10360,2,0)</f>
        <v>973544</v>
      </c>
      <c r="Q7491" s="61">
        <f t="shared" si="409"/>
        <v>0</v>
      </c>
    </row>
    <row r="7492" spans="1:17" hidden="1" x14ac:dyDescent="0.3">
      <c r="A7492" s="43">
        <v>2023</v>
      </c>
      <c r="B7492" s="56" t="s">
        <v>23571</v>
      </c>
      <c r="C7492" s="19">
        <f t="shared" si="407"/>
        <v>57922</v>
      </c>
      <c r="D7492" s="56" t="s">
        <v>13350</v>
      </c>
      <c r="E7492" s="55">
        <v>45196</v>
      </c>
      <c r="F7492" s="18">
        <f t="shared" si="408"/>
        <v>9</v>
      </c>
      <c r="G7492" s="56" t="s">
        <v>12322</v>
      </c>
      <c r="H7492" s="56" t="s">
        <v>12323</v>
      </c>
      <c r="I7492" s="56" t="s">
        <v>12322</v>
      </c>
      <c r="J7492" s="57">
        <v>450715</v>
      </c>
      <c r="K7492" s="58" t="s">
        <v>11726</v>
      </c>
      <c r="L7492" s="57">
        <v>36057</v>
      </c>
      <c r="M7492" s="59">
        <f t="shared" si="410"/>
        <v>486772</v>
      </c>
      <c r="O7492" s="61"/>
      <c r="P7492">
        <f>+VLOOKUP(C7492,'Thanh toán '!M$9366:N$10360,2,0)</f>
        <v>486772</v>
      </c>
      <c r="Q7492" s="61">
        <f t="shared" si="409"/>
        <v>0</v>
      </c>
    </row>
    <row r="7493" spans="1:17" hidden="1" x14ac:dyDescent="0.3">
      <c r="A7493" s="43">
        <v>2023</v>
      </c>
      <c r="B7493" s="56" t="s">
        <v>23572</v>
      </c>
      <c r="C7493" s="19">
        <f t="shared" si="407"/>
        <v>57923</v>
      </c>
      <c r="D7493" s="56" t="s">
        <v>13350</v>
      </c>
      <c r="E7493" s="55">
        <v>45196</v>
      </c>
      <c r="F7493" s="18">
        <f t="shared" si="408"/>
        <v>9</v>
      </c>
      <c r="G7493" s="56" t="s">
        <v>12589</v>
      </c>
      <c r="H7493" s="56" t="s">
        <v>12590</v>
      </c>
      <c r="I7493" s="56" t="s">
        <v>12589</v>
      </c>
      <c r="J7493" s="57">
        <v>2610930</v>
      </c>
      <c r="K7493" s="58" t="s">
        <v>11726</v>
      </c>
      <c r="L7493" s="57">
        <v>208874</v>
      </c>
      <c r="M7493" s="59">
        <f t="shared" si="410"/>
        <v>2819804</v>
      </c>
      <c r="O7493" s="61"/>
      <c r="P7493">
        <f>+VLOOKUP(C7493,'Thanh toán '!M$9366:N$10360,2,0)</f>
        <v>2819804</v>
      </c>
      <c r="Q7493" s="61">
        <f t="shared" si="409"/>
        <v>0</v>
      </c>
    </row>
    <row r="7494" spans="1:17" x14ac:dyDescent="0.3">
      <c r="A7494" s="43">
        <v>2023</v>
      </c>
      <c r="B7494" s="56" t="s">
        <v>23573</v>
      </c>
      <c r="C7494" s="19">
        <f t="shared" ref="C7494:C7557" si="411">+B7494*1</f>
        <v>57924</v>
      </c>
      <c r="D7494" s="56" t="s">
        <v>13350</v>
      </c>
      <c r="E7494" s="55">
        <v>45196</v>
      </c>
      <c r="F7494" s="18">
        <f t="shared" ref="F7494:F7557" si="412">+MONTH(E7494)</f>
        <v>9</v>
      </c>
      <c r="G7494" s="56" t="s">
        <v>11799</v>
      </c>
      <c r="H7494" s="56" t="s">
        <v>11725</v>
      </c>
      <c r="I7494" s="56" t="s">
        <v>23657</v>
      </c>
      <c r="J7494" s="57">
        <v>584100</v>
      </c>
      <c r="K7494" s="58" t="s">
        <v>11726</v>
      </c>
      <c r="L7494" s="57">
        <v>46728</v>
      </c>
      <c r="M7494" s="59">
        <f t="shared" si="410"/>
        <v>630828</v>
      </c>
      <c r="O7494" s="61"/>
      <c r="P7494" t="e">
        <f>+VLOOKUP(C7494,'Thanh toán '!M$9366:N$10360,2,0)</f>
        <v>#N/A</v>
      </c>
      <c r="Q7494" s="61" t="e">
        <f t="shared" si="409"/>
        <v>#N/A</v>
      </c>
    </row>
    <row r="7495" spans="1:17" hidden="1" x14ac:dyDescent="0.3">
      <c r="A7495" s="43">
        <v>2023</v>
      </c>
      <c r="B7495" s="56" t="s">
        <v>23574</v>
      </c>
      <c r="C7495" s="19">
        <f t="shared" si="411"/>
        <v>57925</v>
      </c>
      <c r="D7495" s="56" t="s">
        <v>13350</v>
      </c>
      <c r="E7495" s="55">
        <v>45196</v>
      </c>
      <c r="F7495" s="18">
        <f t="shared" si="412"/>
        <v>9</v>
      </c>
      <c r="G7495" s="56" t="s">
        <v>11799</v>
      </c>
      <c r="H7495" s="56" t="s">
        <v>11725</v>
      </c>
      <c r="I7495" s="56" t="s">
        <v>13682</v>
      </c>
      <c r="J7495" s="57">
        <v>840815</v>
      </c>
      <c r="K7495" s="58" t="s">
        <v>11726</v>
      </c>
      <c r="L7495" s="57">
        <v>67265</v>
      </c>
      <c r="M7495" s="59">
        <f t="shared" si="410"/>
        <v>908080</v>
      </c>
      <c r="O7495" s="61"/>
      <c r="P7495">
        <f>+VLOOKUP(C7495,'Thanh toán '!M$9366:N$10360,2,0)</f>
        <v>908080</v>
      </c>
      <c r="Q7495" s="61">
        <f t="shared" si="409"/>
        <v>0</v>
      </c>
    </row>
    <row r="7496" spans="1:17" hidden="1" x14ac:dyDescent="0.3">
      <c r="A7496" s="43">
        <v>2023</v>
      </c>
      <c r="B7496" s="56" t="s">
        <v>23575</v>
      </c>
      <c r="C7496" s="19">
        <f t="shared" si="411"/>
        <v>57926</v>
      </c>
      <c r="D7496" s="56" t="s">
        <v>13350</v>
      </c>
      <c r="E7496" s="55">
        <v>45196</v>
      </c>
      <c r="F7496" s="18">
        <f t="shared" si="412"/>
        <v>9</v>
      </c>
      <c r="G7496" s="56" t="s">
        <v>11799</v>
      </c>
      <c r="H7496" s="56" t="s">
        <v>11725</v>
      </c>
      <c r="I7496" s="56" t="s">
        <v>14599</v>
      </c>
      <c r="J7496" s="57">
        <v>471203</v>
      </c>
      <c r="K7496" s="58" t="s">
        <v>11726</v>
      </c>
      <c r="L7496" s="57">
        <v>37696</v>
      </c>
      <c r="M7496" s="59">
        <f t="shared" si="410"/>
        <v>508899</v>
      </c>
      <c r="O7496" s="61"/>
      <c r="P7496">
        <f>+VLOOKUP(C7496,'Thanh toán '!M$9366:N$10360,2,0)</f>
        <v>508899</v>
      </c>
      <c r="Q7496" s="61">
        <f t="shared" si="409"/>
        <v>0</v>
      </c>
    </row>
    <row r="7497" spans="1:17" hidden="1" x14ac:dyDescent="0.3">
      <c r="A7497" s="43">
        <v>2023</v>
      </c>
      <c r="B7497" s="56" t="s">
        <v>23576</v>
      </c>
      <c r="C7497" s="19">
        <f t="shared" si="411"/>
        <v>57930</v>
      </c>
      <c r="D7497" s="56" t="s">
        <v>13350</v>
      </c>
      <c r="E7497" s="55">
        <v>45196</v>
      </c>
      <c r="F7497" s="18">
        <f t="shared" si="412"/>
        <v>9</v>
      </c>
      <c r="G7497" s="56" t="s">
        <v>11799</v>
      </c>
      <c r="H7497" s="56" t="s">
        <v>11725</v>
      </c>
      <c r="I7497" s="56" t="s">
        <v>13627</v>
      </c>
      <c r="J7497" s="57">
        <v>755833</v>
      </c>
      <c r="K7497" s="58" t="s">
        <v>11726</v>
      </c>
      <c r="L7497" s="57">
        <v>60467</v>
      </c>
      <c r="M7497" s="59">
        <f t="shared" si="410"/>
        <v>816300</v>
      </c>
      <c r="O7497" s="61"/>
      <c r="P7497">
        <f>+VLOOKUP(C7497,'Thanh toán '!M$9366:N$10360,2,0)</f>
        <v>816300</v>
      </c>
      <c r="Q7497" s="61">
        <f t="shared" si="409"/>
        <v>0</v>
      </c>
    </row>
    <row r="7498" spans="1:17" hidden="1" x14ac:dyDescent="0.3">
      <c r="A7498" s="43">
        <v>2023</v>
      </c>
      <c r="B7498" s="56" t="s">
        <v>23577</v>
      </c>
      <c r="C7498" s="19">
        <f t="shared" si="411"/>
        <v>57931</v>
      </c>
      <c r="D7498" s="56" t="s">
        <v>13350</v>
      </c>
      <c r="E7498" s="55">
        <v>45196</v>
      </c>
      <c r="F7498" s="18">
        <f t="shared" si="412"/>
        <v>9</v>
      </c>
      <c r="G7498" s="56" t="s">
        <v>11799</v>
      </c>
      <c r="H7498" s="56" t="s">
        <v>11725</v>
      </c>
      <c r="I7498" s="56" t="s">
        <v>14465</v>
      </c>
      <c r="J7498" s="57">
        <v>367155</v>
      </c>
      <c r="K7498" s="58" t="s">
        <v>11726</v>
      </c>
      <c r="L7498" s="57">
        <v>29372</v>
      </c>
      <c r="M7498" s="59">
        <f t="shared" si="410"/>
        <v>396527</v>
      </c>
      <c r="O7498" s="61"/>
      <c r="P7498">
        <f>+VLOOKUP(C7498,'Thanh toán '!M$9366:N$10360,2,0)</f>
        <v>396527</v>
      </c>
      <c r="Q7498" s="61">
        <f t="shared" si="409"/>
        <v>0</v>
      </c>
    </row>
    <row r="7499" spans="1:17" hidden="1" x14ac:dyDescent="0.3">
      <c r="A7499" s="43">
        <v>2023</v>
      </c>
      <c r="B7499" s="56" t="s">
        <v>23578</v>
      </c>
      <c r="C7499" s="19">
        <f t="shared" si="411"/>
        <v>57932</v>
      </c>
      <c r="D7499" s="56" t="s">
        <v>13350</v>
      </c>
      <c r="E7499" s="55">
        <v>45196</v>
      </c>
      <c r="F7499" s="18">
        <f t="shared" si="412"/>
        <v>9</v>
      </c>
      <c r="G7499" s="56" t="s">
        <v>11799</v>
      </c>
      <c r="H7499" s="56" t="s">
        <v>11725</v>
      </c>
      <c r="I7499" s="56" t="s">
        <v>14496</v>
      </c>
      <c r="J7499" s="57">
        <v>926540</v>
      </c>
      <c r="K7499" s="58" t="s">
        <v>11726</v>
      </c>
      <c r="L7499" s="57">
        <v>74123</v>
      </c>
      <c r="M7499" s="59">
        <f t="shared" si="410"/>
        <v>1000663</v>
      </c>
      <c r="O7499" s="61"/>
      <c r="P7499">
        <f>+VLOOKUP(C7499,'Thanh toán '!M$9366:N$10360,2,0)</f>
        <v>1000663</v>
      </c>
      <c r="Q7499" s="61">
        <f t="shared" si="409"/>
        <v>0</v>
      </c>
    </row>
    <row r="7500" spans="1:17" hidden="1" x14ac:dyDescent="0.3">
      <c r="A7500" s="43">
        <v>2023</v>
      </c>
      <c r="B7500" s="56" t="s">
        <v>23579</v>
      </c>
      <c r="C7500" s="19">
        <f t="shared" si="411"/>
        <v>57939</v>
      </c>
      <c r="D7500" s="56" t="s">
        <v>13350</v>
      </c>
      <c r="E7500" s="55">
        <v>45197</v>
      </c>
      <c r="F7500" s="18">
        <f t="shared" si="412"/>
        <v>9</v>
      </c>
      <c r="G7500" s="56" t="s">
        <v>11860</v>
      </c>
      <c r="H7500" s="56" t="s">
        <v>11719</v>
      </c>
      <c r="I7500" s="56" t="s">
        <v>14658</v>
      </c>
      <c r="J7500" s="57">
        <v>1163398</v>
      </c>
      <c r="K7500" s="58" t="s">
        <v>11726</v>
      </c>
      <c r="L7500" s="57">
        <v>93072</v>
      </c>
      <c r="M7500" s="59">
        <f t="shared" si="410"/>
        <v>1256470</v>
      </c>
      <c r="O7500" s="61"/>
      <c r="P7500">
        <f>+VLOOKUP(C7500,'Thanh toán '!M$9366:N$10360,2,0)</f>
        <v>1256470</v>
      </c>
      <c r="Q7500" s="61">
        <f t="shared" si="409"/>
        <v>0</v>
      </c>
    </row>
    <row r="7501" spans="1:17" x14ac:dyDescent="0.3">
      <c r="A7501" s="43">
        <v>2023</v>
      </c>
      <c r="B7501" s="56" t="s">
        <v>23580</v>
      </c>
      <c r="C7501" s="19">
        <f t="shared" si="411"/>
        <v>57940</v>
      </c>
      <c r="D7501" s="56" t="s">
        <v>13350</v>
      </c>
      <c r="E7501" s="55">
        <v>45197</v>
      </c>
      <c r="F7501" s="18">
        <f t="shared" si="412"/>
        <v>9</v>
      </c>
      <c r="G7501" s="56" t="s">
        <v>11860</v>
      </c>
      <c r="H7501" s="56" t="s">
        <v>11719</v>
      </c>
      <c r="I7501" s="56" t="s">
        <v>15157</v>
      </c>
      <c r="J7501" s="57">
        <v>1440146</v>
      </c>
      <c r="K7501" s="58" t="s">
        <v>11726</v>
      </c>
      <c r="L7501" s="57">
        <v>115212</v>
      </c>
      <c r="M7501" s="59">
        <f t="shared" si="410"/>
        <v>1555358</v>
      </c>
      <c r="O7501" s="61"/>
      <c r="P7501" t="e">
        <f>+VLOOKUP(C7501,'Thanh toán '!M$9366:N$10360,2,0)</f>
        <v>#N/A</v>
      </c>
      <c r="Q7501" s="61" t="e">
        <f t="shared" si="409"/>
        <v>#N/A</v>
      </c>
    </row>
    <row r="7502" spans="1:17" hidden="1" x14ac:dyDescent="0.3">
      <c r="A7502" s="43">
        <v>2023</v>
      </c>
      <c r="B7502" s="56" t="s">
        <v>23581</v>
      </c>
      <c r="C7502" s="19">
        <f t="shared" si="411"/>
        <v>58106</v>
      </c>
      <c r="D7502" s="56" t="s">
        <v>13350</v>
      </c>
      <c r="E7502" s="55">
        <v>45197</v>
      </c>
      <c r="F7502" s="18">
        <f t="shared" si="412"/>
        <v>9</v>
      </c>
      <c r="G7502" s="56" t="s">
        <v>12360</v>
      </c>
      <c r="H7502" s="56" t="s">
        <v>12361</v>
      </c>
      <c r="I7502" s="56" t="s">
        <v>12360</v>
      </c>
      <c r="J7502" s="57">
        <v>1783430</v>
      </c>
      <c r="K7502" s="58" t="s">
        <v>11726</v>
      </c>
      <c r="L7502" s="57">
        <v>142674</v>
      </c>
      <c r="M7502" s="59">
        <f t="shared" si="410"/>
        <v>1926104</v>
      </c>
      <c r="O7502" s="61"/>
      <c r="P7502">
        <f>+VLOOKUP(C7502,'Thanh toán '!M$9366:N$10360,2,0)</f>
        <v>1926104</v>
      </c>
      <c r="Q7502" s="61">
        <f t="shared" si="409"/>
        <v>0</v>
      </c>
    </row>
    <row r="7503" spans="1:17" hidden="1" x14ac:dyDescent="0.3">
      <c r="A7503" s="43">
        <v>2023</v>
      </c>
      <c r="B7503" s="56" t="s">
        <v>23582</v>
      </c>
      <c r="C7503" s="19">
        <f t="shared" si="411"/>
        <v>58149</v>
      </c>
      <c r="D7503" s="56" t="s">
        <v>13350</v>
      </c>
      <c r="E7503" s="55">
        <v>45197</v>
      </c>
      <c r="F7503" s="18">
        <f t="shared" si="412"/>
        <v>9</v>
      </c>
      <c r="G7503" s="56" t="s">
        <v>11838</v>
      </c>
      <c r="H7503" s="56" t="s">
        <v>11839</v>
      </c>
      <c r="I7503" s="56" t="s">
        <v>23670</v>
      </c>
      <c r="J7503" s="57">
        <v>1212722</v>
      </c>
      <c r="K7503" s="58" t="s">
        <v>11726</v>
      </c>
      <c r="L7503" s="57">
        <v>97018</v>
      </c>
      <c r="M7503" s="59">
        <f t="shared" si="410"/>
        <v>1309740</v>
      </c>
      <c r="O7503" s="61"/>
      <c r="P7503">
        <f>+VLOOKUP(C7503,'Thanh toán '!M$9366:N$10360,2,0)</f>
        <v>1309740</v>
      </c>
      <c r="Q7503" s="61">
        <f t="shared" si="409"/>
        <v>0</v>
      </c>
    </row>
    <row r="7504" spans="1:17" hidden="1" x14ac:dyDescent="0.3">
      <c r="A7504" s="43">
        <v>2023</v>
      </c>
      <c r="B7504" s="56" t="s">
        <v>23583</v>
      </c>
      <c r="C7504" s="19">
        <f t="shared" si="411"/>
        <v>58172</v>
      </c>
      <c r="D7504" s="56" t="s">
        <v>13350</v>
      </c>
      <c r="E7504" s="55">
        <v>45197</v>
      </c>
      <c r="F7504" s="18">
        <f t="shared" si="412"/>
        <v>9</v>
      </c>
      <c r="G7504" s="56" t="s">
        <v>11799</v>
      </c>
      <c r="H7504" s="56" t="s">
        <v>11725</v>
      </c>
      <c r="I7504" s="56" t="s">
        <v>14698</v>
      </c>
      <c r="J7504" s="57">
        <v>322480</v>
      </c>
      <c r="K7504" s="58" t="s">
        <v>11726</v>
      </c>
      <c r="L7504" s="57">
        <v>25798</v>
      </c>
      <c r="M7504" s="59">
        <f t="shared" si="410"/>
        <v>348278</v>
      </c>
      <c r="O7504" s="61"/>
      <c r="P7504">
        <f>+VLOOKUP(C7504,'Thanh toán '!M$9366:N$10360,2,0)</f>
        <v>348278</v>
      </c>
      <c r="Q7504" s="61">
        <f t="shared" si="409"/>
        <v>0</v>
      </c>
    </row>
    <row r="7505" spans="1:17" hidden="1" x14ac:dyDescent="0.3">
      <c r="A7505" s="43">
        <v>2023</v>
      </c>
      <c r="B7505" s="56" t="s">
        <v>23584</v>
      </c>
      <c r="C7505" s="19">
        <f t="shared" si="411"/>
        <v>58196</v>
      </c>
      <c r="D7505" s="56" t="s">
        <v>13350</v>
      </c>
      <c r="E7505" s="55">
        <v>45197</v>
      </c>
      <c r="F7505" s="18">
        <f t="shared" si="412"/>
        <v>9</v>
      </c>
      <c r="G7505" s="56" t="s">
        <v>11799</v>
      </c>
      <c r="H7505" s="56" t="s">
        <v>11725</v>
      </c>
      <c r="I7505" s="56" t="s">
        <v>13969</v>
      </c>
      <c r="J7505" s="57">
        <v>367155</v>
      </c>
      <c r="K7505" s="58" t="s">
        <v>11726</v>
      </c>
      <c r="L7505" s="57">
        <v>29372</v>
      </c>
      <c r="M7505" s="59">
        <f t="shared" si="410"/>
        <v>396527</v>
      </c>
      <c r="O7505" s="61"/>
      <c r="P7505">
        <f>+VLOOKUP(C7505,'Thanh toán '!M$9366:N$10360,2,0)</f>
        <v>396527</v>
      </c>
      <c r="Q7505" s="61">
        <f t="shared" si="409"/>
        <v>0</v>
      </c>
    </row>
    <row r="7506" spans="1:17" hidden="1" x14ac:dyDescent="0.3">
      <c r="A7506" s="43">
        <v>2023</v>
      </c>
      <c r="B7506" s="56" t="s">
        <v>23585</v>
      </c>
      <c r="C7506" s="19">
        <f t="shared" si="411"/>
        <v>58345</v>
      </c>
      <c r="D7506" s="56" t="s">
        <v>13350</v>
      </c>
      <c r="E7506" s="55">
        <v>45197</v>
      </c>
      <c r="F7506" s="18">
        <f t="shared" si="412"/>
        <v>9</v>
      </c>
      <c r="G7506" s="56" t="s">
        <v>11799</v>
      </c>
      <c r="H7506" s="56" t="s">
        <v>11725</v>
      </c>
      <c r="I7506" s="56" t="s">
        <v>13593</v>
      </c>
      <c r="J7506" s="57">
        <v>519524</v>
      </c>
      <c r="K7506" s="58" t="s">
        <v>11726</v>
      </c>
      <c r="L7506" s="57">
        <v>41562</v>
      </c>
      <c r="M7506" s="59">
        <f t="shared" si="410"/>
        <v>561086</v>
      </c>
      <c r="O7506" s="61"/>
      <c r="P7506">
        <f>+VLOOKUP(C7506,'Thanh toán '!M$9366:N$10360,2,0)</f>
        <v>561086</v>
      </c>
      <c r="Q7506" s="61">
        <f t="shared" si="409"/>
        <v>0</v>
      </c>
    </row>
    <row r="7507" spans="1:17" hidden="1" x14ac:dyDescent="0.3">
      <c r="A7507" s="43">
        <v>2023</v>
      </c>
      <c r="B7507" s="56" t="s">
        <v>23586</v>
      </c>
      <c r="C7507" s="19">
        <f t="shared" si="411"/>
        <v>58679</v>
      </c>
      <c r="D7507" s="56" t="s">
        <v>13350</v>
      </c>
      <c r="E7507" s="55">
        <v>45197</v>
      </c>
      <c r="F7507" s="18">
        <f t="shared" si="412"/>
        <v>9</v>
      </c>
      <c r="G7507" s="56" t="s">
        <v>12215</v>
      </c>
      <c r="H7507" s="56" t="s">
        <v>12216</v>
      </c>
      <c r="I7507" s="56" t="s">
        <v>18584</v>
      </c>
      <c r="J7507" s="57">
        <v>2057740</v>
      </c>
      <c r="K7507" s="58" t="s">
        <v>11726</v>
      </c>
      <c r="L7507" s="57">
        <v>164619</v>
      </c>
      <c r="M7507" s="59">
        <f t="shared" si="410"/>
        <v>2222359</v>
      </c>
      <c r="O7507" s="61"/>
      <c r="P7507">
        <f>+VLOOKUP(C7507,'Thanh toán '!M$9366:N$10360,2,0)</f>
        <v>2222359</v>
      </c>
      <c r="Q7507" s="61">
        <f t="shared" si="409"/>
        <v>0</v>
      </c>
    </row>
    <row r="7508" spans="1:17" hidden="1" x14ac:dyDescent="0.3">
      <c r="A7508" s="43">
        <v>2023</v>
      </c>
      <c r="B7508" s="56" t="s">
        <v>23587</v>
      </c>
      <c r="C7508" s="19">
        <f t="shared" si="411"/>
        <v>58680</v>
      </c>
      <c r="D7508" s="56" t="s">
        <v>13350</v>
      </c>
      <c r="E7508" s="55">
        <v>45197</v>
      </c>
      <c r="F7508" s="18">
        <f t="shared" si="412"/>
        <v>9</v>
      </c>
      <c r="G7508" s="56" t="s">
        <v>11799</v>
      </c>
      <c r="H7508" s="56" t="s">
        <v>11725</v>
      </c>
      <c r="I7508" s="56" t="s">
        <v>13700</v>
      </c>
      <c r="J7508" s="57">
        <v>874932</v>
      </c>
      <c r="K7508" s="58" t="s">
        <v>11726</v>
      </c>
      <c r="L7508" s="57">
        <v>69995</v>
      </c>
      <c r="M7508" s="59">
        <f t="shared" si="410"/>
        <v>944927</v>
      </c>
      <c r="O7508" s="61"/>
      <c r="P7508">
        <f>+VLOOKUP(C7508,'Thanh toán '!M$9366:N$10360,2,0)</f>
        <v>944927</v>
      </c>
      <c r="Q7508" s="61">
        <f t="shared" si="409"/>
        <v>0</v>
      </c>
    </row>
    <row r="7509" spans="1:17" x14ac:dyDescent="0.3">
      <c r="A7509" s="43">
        <v>2023</v>
      </c>
      <c r="B7509" s="56" t="s">
        <v>23588</v>
      </c>
      <c r="C7509" s="19">
        <f t="shared" si="411"/>
        <v>58681</v>
      </c>
      <c r="D7509" s="56" t="s">
        <v>13350</v>
      </c>
      <c r="E7509" s="55">
        <v>45197</v>
      </c>
      <c r="F7509" s="18">
        <f t="shared" si="412"/>
        <v>9</v>
      </c>
      <c r="G7509" s="56" t="s">
        <v>11799</v>
      </c>
      <c r="H7509" s="56" t="s">
        <v>11725</v>
      </c>
      <c r="I7509" s="56" t="s">
        <v>13692</v>
      </c>
      <c r="J7509" s="57">
        <v>700329</v>
      </c>
      <c r="K7509" s="58" t="s">
        <v>11726</v>
      </c>
      <c r="L7509" s="57">
        <v>56026</v>
      </c>
      <c r="M7509" s="59">
        <f t="shared" si="410"/>
        <v>756355</v>
      </c>
      <c r="O7509" s="61"/>
      <c r="P7509" t="e">
        <f>+VLOOKUP(C7509,'Thanh toán '!M$9366:N$10360,2,0)</f>
        <v>#N/A</v>
      </c>
      <c r="Q7509" s="61" t="e">
        <f t="shared" si="409"/>
        <v>#N/A</v>
      </c>
    </row>
    <row r="7510" spans="1:17" hidden="1" x14ac:dyDescent="0.3">
      <c r="A7510" s="43">
        <v>2023</v>
      </c>
      <c r="B7510" s="56" t="s">
        <v>23589</v>
      </c>
      <c r="C7510" s="19">
        <f t="shared" si="411"/>
        <v>58682</v>
      </c>
      <c r="D7510" s="56" t="s">
        <v>13350</v>
      </c>
      <c r="E7510" s="55">
        <v>45197</v>
      </c>
      <c r="F7510" s="18">
        <f t="shared" si="412"/>
        <v>9</v>
      </c>
      <c r="G7510" s="56" t="s">
        <v>11799</v>
      </c>
      <c r="H7510" s="56" t="s">
        <v>11725</v>
      </c>
      <c r="I7510" s="56" t="s">
        <v>13694</v>
      </c>
      <c r="J7510" s="57">
        <v>876948</v>
      </c>
      <c r="K7510" s="58" t="s">
        <v>11726</v>
      </c>
      <c r="L7510" s="57">
        <v>70156</v>
      </c>
      <c r="M7510" s="59">
        <f t="shared" si="410"/>
        <v>947104</v>
      </c>
      <c r="O7510" s="61"/>
      <c r="P7510">
        <f>+VLOOKUP(C7510,'Thanh toán '!M$9366:N$10360,2,0)</f>
        <v>947104</v>
      </c>
      <c r="Q7510" s="61">
        <f t="shared" ref="Q7510:Q7573" si="413">+P7510-M7510</f>
        <v>0</v>
      </c>
    </row>
    <row r="7511" spans="1:17" hidden="1" x14ac:dyDescent="0.3">
      <c r="A7511" s="43">
        <v>2023</v>
      </c>
      <c r="B7511" s="56" t="s">
        <v>23590</v>
      </c>
      <c r="C7511" s="19">
        <f t="shared" si="411"/>
        <v>58683</v>
      </c>
      <c r="D7511" s="56" t="s">
        <v>13350</v>
      </c>
      <c r="E7511" s="55">
        <v>45197</v>
      </c>
      <c r="F7511" s="18">
        <f t="shared" si="412"/>
        <v>9</v>
      </c>
      <c r="G7511" s="56" t="s">
        <v>11799</v>
      </c>
      <c r="H7511" s="56" t="s">
        <v>11725</v>
      </c>
      <c r="I7511" s="56" t="s">
        <v>15003</v>
      </c>
      <c r="J7511" s="57">
        <v>444232</v>
      </c>
      <c r="K7511" s="58" t="s">
        <v>11726</v>
      </c>
      <c r="L7511" s="57">
        <v>35539</v>
      </c>
      <c r="M7511" s="59">
        <f t="shared" si="410"/>
        <v>479771</v>
      </c>
      <c r="O7511" s="61"/>
      <c r="P7511">
        <f>+VLOOKUP(C7511,'Thanh toán '!M$9366:N$10360,2,0)</f>
        <v>479771</v>
      </c>
      <c r="Q7511" s="61">
        <f t="shared" si="413"/>
        <v>0</v>
      </c>
    </row>
    <row r="7512" spans="1:17" hidden="1" x14ac:dyDescent="0.3">
      <c r="A7512" s="43">
        <v>2023</v>
      </c>
      <c r="B7512" s="56" t="s">
        <v>23591</v>
      </c>
      <c r="C7512" s="19">
        <f t="shared" si="411"/>
        <v>58684</v>
      </c>
      <c r="D7512" s="56" t="s">
        <v>13350</v>
      </c>
      <c r="E7512" s="55">
        <v>45197</v>
      </c>
      <c r="F7512" s="18">
        <f t="shared" si="412"/>
        <v>9</v>
      </c>
      <c r="G7512" s="56" t="s">
        <v>11799</v>
      </c>
      <c r="H7512" s="56" t="s">
        <v>11725</v>
      </c>
      <c r="I7512" s="56" t="s">
        <v>13540</v>
      </c>
      <c r="J7512" s="57">
        <v>589271</v>
      </c>
      <c r="K7512" s="58" t="s">
        <v>11726</v>
      </c>
      <c r="L7512" s="57">
        <v>47142</v>
      </c>
      <c r="M7512" s="59">
        <f t="shared" si="410"/>
        <v>636413</v>
      </c>
      <c r="O7512" s="61"/>
      <c r="P7512">
        <f>+VLOOKUP(C7512,'Thanh toán '!M$9366:N$10360,2,0)</f>
        <v>636413</v>
      </c>
      <c r="Q7512" s="61">
        <f t="shared" si="413"/>
        <v>0</v>
      </c>
    </row>
    <row r="7513" spans="1:17" hidden="1" x14ac:dyDescent="0.3">
      <c r="A7513" s="43">
        <v>2023</v>
      </c>
      <c r="B7513" s="56" t="s">
        <v>23592</v>
      </c>
      <c r="C7513" s="19">
        <f t="shared" si="411"/>
        <v>58686</v>
      </c>
      <c r="D7513" s="56" t="s">
        <v>13350</v>
      </c>
      <c r="E7513" s="55">
        <v>45197</v>
      </c>
      <c r="F7513" s="18">
        <f t="shared" si="412"/>
        <v>9</v>
      </c>
      <c r="G7513" s="56" t="s">
        <v>11799</v>
      </c>
      <c r="H7513" s="56" t="s">
        <v>11725</v>
      </c>
      <c r="I7513" s="56" t="s">
        <v>13709</v>
      </c>
      <c r="J7513" s="57">
        <v>704013</v>
      </c>
      <c r="K7513" s="58" t="s">
        <v>11726</v>
      </c>
      <c r="L7513" s="57">
        <v>56321</v>
      </c>
      <c r="M7513" s="59">
        <f t="shared" si="410"/>
        <v>760334</v>
      </c>
      <c r="O7513" s="61"/>
      <c r="P7513">
        <f>+VLOOKUP(C7513,'Thanh toán '!M$9366:N$10360,2,0)</f>
        <v>760334</v>
      </c>
      <c r="Q7513" s="61">
        <f t="shared" si="413"/>
        <v>0</v>
      </c>
    </row>
    <row r="7514" spans="1:17" hidden="1" x14ac:dyDescent="0.3">
      <c r="A7514" s="43">
        <v>2023</v>
      </c>
      <c r="B7514" s="56" t="s">
        <v>23593</v>
      </c>
      <c r="C7514" s="19">
        <f t="shared" si="411"/>
        <v>58687</v>
      </c>
      <c r="D7514" s="56" t="s">
        <v>13350</v>
      </c>
      <c r="E7514" s="55">
        <v>45197</v>
      </c>
      <c r="F7514" s="18">
        <f t="shared" si="412"/>
        <v>9</v>
      </c>
      <c r="G7514" s="56" t="s">
        <v>11799</v>
      </c>
      <c r="H7514" s="56" t="s">
        <v>11725</v>
      </c>
      <c r="I7514" s="56" t="s">
        <v>13368</v>
      </c>
      <c r="J7514" s="57">
        <v>367155</v>
      </c>
      <c r="K7514" s="58" t="s">
        <v>11726</v>
      </c>
      <c r="L7514" s="57">
        <v>29372</v>
      </c>
      <c r="M7514" s="59">
        <f t="shared" si="410"/>
        <v>396527</v>
      </c>
      <c r="O7514" s="61"/>
      <c r="P7514">
        <f>+VLOOKUP(C7514,'Thanh toán '!M$9366:N$10360,2,0)</f>
        <v>396527</v>
      </c>
      <c r="Q7514" s="61">
        <f t="shared" si="413"/>
        <v>0</v>
      </c>
    </row>
    <row r="7515" spans="1:17" hidden="1" x14ac:dyDescent="0.3">
      <c r="A7515" s="43">
        <v>2023</v>
      </c>
      <c r="B7515" s="56" t="s">
        <v>23594</v>
      </c>
      <c r="C7515" s="19">
        <f t="shared" si="411"/>
        <v>58688</v>
      </c>
      <c r="D7515" s="56" t="s">
        <v>13350</v>
      </c>
      <c r="E7515" s="55">
        <v>45197</v>
      </c>
      <c r="F7515" s="18">
        <f t="shared" si="412"/>
        <v>9</v>
      </c>
      <c r="G7515" s="56" t="s">
        <v>12371</v>
      </c>
      <c r="H7515" s="56" t="s">
        <v>12372</v>
      </c>
      <c r="I7515" s="56" t="s">
        <v>12371</v>
      </c>
      <c r="J7515" s="57">
        <v>1001965</v>
      </c>
      <c r="K7515" s="58" t="s">
        <v>11726</v>
      </c>
      <c r="L7515" s="57">
        <v>80157</v>
      </c>
      <c r="M7515" s="59">
        <f t="shared" si="410"/>
        <v>1082122</v>
      </c>
      <c r="O7515" s="61"/>
      <c r="P7515">
        <f>+VLOOKUP(C7515,'Thanh toán '!M$9366:N$10360,2,0)</f>
        <v>1082122</v>
      </c>
      <c r="Q7515" s="61">
        <f t="shared" si="413"/>
        <v>0</v>
      </c>
    </row>
    <row r="7516" spans="1:17" hidden="1" x14ac:dyDescent="0.3">
      <c r="A7516" s="43">
        <v>2023</v>
      </c>
      <c r="B7516" s="56" t="s">
        <v>23595</v>
      </c>
      <c r="C7516" s="19">
        <f t="shared" si="411"/>
        <v>58689</v>
      </c>
      <c r="D7516" s="56" t="s">
        <v>13350</v>
      </c>
      <c r="E7516" s="55">
        <v>45197</v>
      </c>
      <c r="F7516" s="18">
        <f t="shared" si="412"/>
        <v>9</v>
      </c>
      <c r="G7516" s="56" t="s">
        <v>12371</v>
      </c>
      <c r="H7516" s="56" t="s">
        <v>12372</v>
      </c>
      <c r="I7516" s="56" t="s">
        <v>12371</v>
      </c>
      <c r="J7516" s="57">
        <v>1517775</v>
      </c>
      <c r="K7516" s="58" t="s">
        <v>11726</v>
      </c>
      <c r="L7516" s="57">
        <v>121422</v>
      </c>
      <c r="M7516" s="59">
        <f t="shared" si="410"/>
        <v>1639197</v>
      </c>
      <c r="O7516" s="61"/>
      <c r="P7516">
        <f>+VLOOKUP(C7516,'Thanh toán '!M$9366:N$10360,2,0)</f>
        <v>1639197</v>
      </c>
      <c r="Q7516" s="61">
        <f t="shared" si="413"/>
        <v>0</v>
      </c>
    </row>
    <row r="7517" spans="1:17" hidden="1" x14ac:dyDescent="0.3">
      <c r="A7517" s="43">
        <v>2023</v>
      </c>
      <c r="B7517" s="56" t="s">
        <v>23596</v>
      </c>
      <c r="C7517" s="19">
        <f t="shared" si="411"/>
        <v>58690</v>
      </c>
      <c r="D7517" s="56" t="s">
        <v>13350</v>
      </c>
      <c r="E7517" s="55">
        <v>45197</v>
      </c>
      <c r="F7517" s="18">
        <f t="shared" si="412"/>
        <v>9</v>
      </c>
      <c r="G7517" s="56" t="s">
        <v>11799</v>
      </c>
      <c r="H7517" s="56" t="s">
        <v>11725</v>
      </c>
      <c r="I7517" s="56" t="s">
        <v>13707</v>
      </c>
      <c r="J7517" s="57">
        <v>250910</v>
      </c>
      <c r="K7517" s="58" t="s">
        <v>11726</v>
      </c>
      <c r="L7517" s="57">
        <v>20073</v>
      </c>
      <c r="M7517" s="59">
        <f t="shared" si="410"/>
        <v>270983</v>
      </c>
      <c r="O7517" s="61"/>
      <c r="P7517">
        <f>+VLOOKUP(C7517,'Thanh toán '!M$9366:N$10360,2,0)</f>
        <v>270983</v>
      </c>
      <c r="Q7517" s="61">
        <f t="shared" si="413"/>
        <v>0</v>
      </c>
    </row>
    <row r="7518" spans="1:17" hidden="1" x14ac:dyDescent="0.3">
      <c r="A7518" s="43">
        <v>2023</v>
      </c>
      <c r="B7518" s="56" t="s">
        <v>23597</v>
      </c>
      <c r="C7518" s="19">
        <f t="shared" si="411"/>
        <v>58708</v>
      </c>
      <c r="D7518" s="56" t="s">
        <v>13350</v>
      </c>
      <c r="E7518" s="55">
        <v>45197</v>
      </c>
      <c r="F7518" s="18">
        <f t="shared" si="412"/>
        <v>9</v>
      </c>
      <c r="G7518" s="56" t="s">
        <v>12333</v>
      </c>
      <c r="H7518" s="56" t="s">
        <v>12334</v>
      </c>
      <c r="I7518" s="56" t="s">
        <v>23671</v>
      </c>
      <c r="J7518" s="57">
        <v>2766410</v>
      </c>
      <c r="K7518" s="58" t="s">
        <v>11726</v>
      </c>
      <c r="L7518" s="57">
        <v>221313</v>
      </c>
      <c r="M7518" s="59">
        <f t="shared" si="410"/>
        <v>2987723</v>
      </c>
      <c r="O7518" s="61"/>
      <c r="P7518">
        <f>+VLOOKUP(C7518,'Thanh toán '!M$9366:N$10360,2,0)</f>
        <v>2987723</v>
      </c>
      <c r="Q7518" s="61">
        <f t="shared" si="413"/>
        <v>0</v>
      </c>
    </row>
    <row r="7519" spans="1:17" hidden="1" x14ac:dyDescent="0.3">
      <c r="A7519" s="43">
        <v>2023</v>
      </c>
      <c r="B7519" s="56" t="s">
        <v>23598</v>
      </c>
      <c r="C7519" s="19">
        <f t="shared" si="411"/>
        <v>58808</v>
      </c>
      <c r="D7519" s="56" t="s">
        <v>13350</v>
      </c>
      <c r="E7519" s="55">
        <v>45197</v>
      </c>
      <c r="F7519" s="18">
        <f t="shared" si="412"/>
        <v>9</v>
      </c>
      <c r="G7519" s="56" t="s">
        <v>11799</v>
      </c>
      <c r="H7519" s="56" t="s">
        <v>11725</v>
      </c>
      <c r="I7519" s="56" t="s">
        <v>14198</v>
      </c>
      <c r="J7519" s="57">
        <v>517701</v>
      </c>
      <c r="K7519" s="58" t="s">
        <v>11726</v>
      </c>
      <c r="L7519" s="57">
        <v>41416</v>
      </c>
      <c r="M7519" s="59">
        <f t="shared" si="410"/>
        <v>559117</v>
      </c>
      <c r="O7519" s="61"/>
      <c r="P7519">
        <f>+VLOOKUP(C7519,'Thanh toán '!M$9366:N$10360,2,0)</f>
        <v>559117</v>
      </c>
      <c r="Q7519" s="61">
        <f t="shared" si="413"/>
        <v>0</v>
      </c>
    </row>
    <row r="7520" spans="1:17" hidden="1" x14ac:dyDescent="0.3">
      <c r="A7520" s="43">
        <v>2023</v>
      </c>
      <c r="B7520" s="56" t="s">
        <v>23599</v>
      </c>
      <c r="C7520" s="19">
        <f t="shared" si="411"/>
        <v>58809</v>
      </c>
      <c r="D7520" s="56" t="s">
        <v>13350</v>
      </c>
      <c r="E7520" s="55">
        <v>45197</v>
      </c>
      <c r="F7520" s="18">
        <f t="shared" si="412"/>
        <v>9</v>
      </c>
      <c r="G7520" s="56" t="s">
        <v>11799</v>
      </c>
      <c r="H7520" s="56" t="s">
        <v>11725</v>
      </c>
      <c r="I7520" s="56" t="s">
        <v>13354</v>
      </c>
      <c r="J7520" s="57">
        <v>1324312</v>
      </c>
      <c r="K7520" s="58" t="s">
        <v>11726</v>
      </c>
      <c r="L7520" s="57">
        <v>105945</v>
      </c>
      <c r="M7520" s="59">
        <f t="shared" si="410"/>
        <v>1430257</v>
      </c>
      <c r="O7520" s="61"/>
      <c r="P7520">
        <f>+VLOOKUP(C7520,'Thanh toán '!M$9366:N$10360,2,0)</f>
        <v>1430257</v>
      </c>
      <c r="Q7520" s="61">
        <f t="shared" si="413"/>
        <v>0</v>
      </c>
    </row>
    <row r="7521" spans="1:17" hidden="1" x14ac:dyDescent="0.3">
      <c r="A7521" s="43">
        <v>2023</v>
      </c>
      <c r="B7521" s="56" t="s">
        <v>23600</v>
      </c>
      <c r="C7521" s="19">
        <f t="shared" si="411"/>
        <v>58810</v>
      </c>
      <c r="D7521" s="56" t="s">
        <v>13350</v>
      </c>
      <c r="E7521" s="55">
        <v>45197</v>
      </c>
      <c r="F7521" s="18">
        <f t="shared" si="412"/>
        <v>9</v>
      </c>
      <c r="G7521" s="56" t="s">
        <v>11799</v>
      </c>
      <c r="H7521" s="56" t="s">
        <v>11725</v>
      </c>
      <c r="I7521" s="56" t="s">
        <v>13621</v>
      </c>
      <c r="J7521" s="57">
        <v>320657</v>
      </c>
      <c r="K7521" s="58" t="s">
        <v>11726</v>
      </c>
      <c r="L7521" s="57">
        <v>25653</v>
      </c>
      <c r="M7521" s="59">
        <f t="shared" si="410"/>
        <v>346310</v>
      </c>
      <c r="O7521" s="61"/>
      <c r="P7521">
        <f>+VLOOKUP(C7521,'Thanh toán '!M$9366:N$10360,2,0)</f>
        <v>346310</v>
      </c>
      <c r="Q7521" s="61">
        <f t="shared" si="413"/>
        <v>0</v>
      </c>
    </row>
    <row r="7522" spans="1:17" hidden="1" x14ac:dyDescent="0.3">
      <c r="A7522" s="43">
        <v>2023</v>
      </c>
      <c r="B7522" s="56" t="s">
        <v>23601</v>
      </c>
      <c r="C7522" s="19">
        <f t="shared" si="411"/>
        <v>58833</v>
      </c>
      <c r="D7522" s="56" t="s">
        <v>13350</v>
      </c>
      <c r="E7522" s="55">
        <v>45197</v>
      </c>
      <c r="F7522" s="18">
        <f t="shared" si="412"/>
        <v>9</v>
      </c>
      <c r="G7522" s="56" t="s">
        <v>12378</v>
      </c>
      <c r="H7522" s="56" t="s">
        <v>12379</v>
      </c>
      <c r="I7522" s="56" t="s">
        <v>12378</v>
      </c>
      <c r="J7522" s="57">
        <v>2346710</v>
      </c>
      <c r="K7522" s="58" t="s">
        <v>11726</v>
      </c>
      <c r="L7522" s="57">
        <v>187737</v>
      </c>
      <c r="M7522" s="59">
        <f t="shared" si="410"/>
        <v>2534447</v>
      </c>
      <c r="O7522" s="61"/>
      <c r="P7522">
        <f>+VLOOKUP(C7522,'Thanh toán '!M$9366:N$10360,2,0)</f>
        <v>2534447</v>
      </c>
      <c r="Q7522" s="61">
        <f t="shared" si="413"/>
        <v>0</v>
      </c>
    </row>
    <row r="7523" spans="1:17" hidden="1" x14ac:dyDescent="0.3">
      <c r="A7523" s="43">
        <v>2023</v>
      </c>
      <c r="B7523" s="56" t="s">
        <v>23602</v>
      </c>
      <c r="C7523" s="19">
        <f t="shared" si="411"/>
        <v>58921</v>
      </c>
      <c r="D7523" s="56" t="s">
        <v>13350</v>
      </c>
      <c r="E7523" s="55">
        <v>45197</v>
      </c>
      <c r="F7523" s="18">
        <f t="shared" si="412"/>
        <v>9</v>
      </c>
      <c r="G7523" s="56" t="s">
        <v>17555</v>
      </c>
      <c r="H7523" s="56" t="s">
        <v>17556</v>
      </c>
      <c r="I7523" s="56" t="s">
        <v>17555</v>
      </c>
      <c r="J7523" s="57">
        <v>734310</v>
      </c>
      <c r="K7523" s="58" t="s">
        <v>11726</v>
      </c>
      <c r="L7523" s="57">
        <v>58745</v>
      </c>
      <c r="M7523" s="59">
        <f t="shared" si="410"/>
        <v>793055</v>
      </c>
      <c r="O7523" s="61"/>
      <c r="P7523">
        <f>+VLOOKUP(C7523,'Thanh toán '!M$9366:N$10360,2,0)</f>
        <v>793055</v>
      </c>
      <c r="Q7523" s="61">
        <f t="shared" si="413"/>
        <v>0</v>
      </c>
    </row>
    <row r="7524" spans="1:17" hidden="1" x14ac:dyDescent="0.3">
      <c r="A7524" s="43">
        <v>2023</v>
      </c>
      <c r="B7524" s="56" t="s">
        <v>23603</v>
      </c>
      <c r="C7524" s="19">
        <f t="shared" si="411"/>
        <v>58922</v>
      </c>
      <c r="D7524" s="56" t="s">
        <v>13350</v>
      </c>
      <c r="E7524" s="55">
        <v>45197</v>
      </c>
      <c r="F7524" s="18">
        <f t="shared" si="412"/>
        <v>9</v>
      </c>
      <c r="G7524" s="56" t="s">
        <v>17555</v>
      </c>
      <c r="H7524" s="56" t="s">
        <v>17556</v>
      </c>
      <c r="I7524" s="56" t="s">
        <v>17555</v>
      </c>
      <c r="J7524" s="57">
        <v>450715</v>
      </c>
      <c r="K7524" s="58" t="s">
        <v>11726</v>
      </c>
      <c r="L7524" s="57">
        <v>36057</v>
      </c>
      <c r="M7524" s="59">
        <f t="shared" si="410"/>
        <v>486772</v>
      </c>
      <c r="O7524" s="61"/>
      <c r="P7524">
        <f>+VLOOKUP(C7524,'Thanh toán '!M$9366:N$10360,2,0)</f>
        <v>486772</v>
      </c>
      <c r="Q7524" s="61">
        <f t="shared" si="413"/>
        <v>0</v>
      </c>
    </row>
    <row r="7525" spans="1:17" hidden="1" x14ac:dyDescent="0.3">
      <c r="A7525" s="43">
        <v>2023</v>
      </c>
      <c r="B7525" s="56" t="s">
        <v>23604</v>
      </c>
      <c r="C7525" s="19">
        <f t="shared" si="411"/>
        <v>58949</v>
      </c>
      <c r="D7525" s="56" t="s">
        <v>13350</v>
      </c>
      <c r="E7525" s="55">
        <v>45198</v>
      </c>
      <c r="F7525" s="18">
        <f t="shared" si="412"/>
        <v>9</v>
      </c>
      <c r="G7525" s="56" t="s">
        <v>11799</v>
      </c>
      <c r="H7525" s="56" t="s">
        <v>11725</v>
      </c>
      <c r="I7525" s="56" t="s">
        <v>13835</v>
      </c>
      <c r="J7525" s="57">
        <v>1110580</v>
      </c>
      <c r="K7525" s="58" t="s">
        <v>11726</v>
      </c>
      <c r="L7525" s="57">
        <v>88846</v>
      </c>
      <c r="M7525" s="59">
        <f t="shared" si="410"/>
        <v>1199426</v>
      </c>
      <c r="O7525" s="61"/>
      <c r="P7525">
        <f>+VLOOKUP(C7525,'Thanh toán '!M$9366:N$10360,2,0)</f>
        <v>1199426</v>
      </c>
      <c r="Q7525" s="61">
        <f t="shared" si="413"/>
        <v>0</v>
      </c>
    </row>
    <row r="7526" spans="1:17" hidden="1" x14ac:dyDescent="0.3">
      <c r="A7526" s="43">
        <v>2023</v>
      </c>
      <c r="B7526" s="56" t="s">
        <v>23605</v>
      </c>
      <c r="C7526" s="19">
        <f t="shared" si="411"/>
        <v>58950</v>
      </c>
      <c r="D7526" s="56" t="s">
        <v>13350</v>
      </c>
      <c r="E7526" s="55">
        <v>45198</v>
      </c>
      <c r="F7526" s="18">
        <f t="shared" si="412"/>
        <v>9</v>
      </c>
      <c r="G7526" s="56" t="s">
        <v>11799</v>
      </c>
      <c r="H7526" s="56" t="s">
        <v>11725</v>
      </c>
      <c r="I7526" s="56" t="s">
        <v>14724</v>
      </c>
      <c r="J7526" s="57">
        <v>728448</v>
      </c>
      <c r="K7526" s="58" t="s">
        <v>11726</v>
      </c>
      <c r="L7526" s="57">
        <v>58276</v>
      </c>
      <c r="M7526" s="59">
        <f t="shared" si="410"/>
        <v>786724</v>
      </c>
      <c r="O7526" s="61"/>
      <c r="P7526">
        <f>+VLOOKUP(C7526,'Thanh toán '!M$9366:N$10360,2,0)</f>
        <v>786724</v>
      </c>
      <c r="Q7526" s="61">
        <f t="shared" si="413"/>
        <v>0</v>
      </c>
    </row>
    <row r="7527" spans="1:17" hidden="1" x14ac:dyDescent="0.3">
      <c r="A7527" s="43">
        <v>2023</v>
      </c>
      <c r="B7527" s="56" t="s">
        <v>23606</v>
      </c>
      <c r="C7527" s="19">
        <f t="shared" si="411"/>
        <v>58951</v>
      </c>
      <c r="D7527" s="56" t="s">
        <v>13350</v>
      </c>
      <c r="E7527" s="55">
        <v>45198</v>
      </c>
      <c r="F7527" s="18">
        <f t="shared" si="412"/>
        <v>9</v>
      </c>
      <c r="G7527" s="56" t="s">
        <v>12448</v>
      </c>
      <c r="H7527" s="56" t="s">
        <v>12449</v>
      </c>
      <c r="I7527" s="56" t="s">
        <v>12448</v>
      </c>
      <c r="J7527" s="57">
        <v>1105560</v>
      </c>
      <c r="K7527" s="58" t="s">
        <v>11726</v>
      </c>
      <c r="L7527" s="57">
        <v>88445</v>
      </c>
      <c r="M7527" s="59">
        <f t="shared" si="410"/>
        <v>1194005</v>
      </c>
      <c r="O7527" s="61"/>
      <c r="P7527">
        <f>+VLOOKUP(C7527,'Thanh toán '!M$9366:N$10360,2,0)</f>
        <v>1194005</v>
      </c>
      <c r="Q7527" s="61">
        <f t="shared" si="413"/>
        <v>0</v>
      </c>
    </row>
    <row r="7528" spans="1:17" hidden="1" x14ac:dyDescent="0.3">
      <c r="A7528" s="43">
        <v>2023</v>
      </c>
      <c r="B7528" s="56" t="s">
        <v>23607</v>
      </c>
      <c r="C7528" s="19">
        <f t="shared" si="411"/>
        <v>58952</v>
      </c>
      <c r="D7528" s="56" t="s">
        <v>13350</v>
      </c>
      <c r="E7528" s="55">
        <v>45198</v>
      </c>
      <c r="F7528" s="18">
        <f t="shared" si="412"/>
        <v>9</v>
      </c>
      <c r="G7528" s="56" t="s">
        <v>11799</v>
      </c>
      <c r="H7528" s="56" t="s">
        <v>11725</v>
      </c>
      <c r="I7528" s="56" t="s">
        <v>13658</v>
      </c>
      <c r="J7528" s="57">
        <v>483720</v>
      </c>
      <c r="K7528" s="58" t="s">
        <v>11726</v>
      </c>
      <c r="L7528" s="57">
        <v>38698</v>
      </c>
      <c r="M7528" s="59">
        <f t="shared" si="410"/>
        <v>522418</v>
      </c>
      <c r="O7528" s="61"/>
      <c r="P7528">
        <f>+VLOOKUP(C7528,'Thanh toán '!M$9366:N$10360,2,0)</f>
        <v>522418</v>
      </c>
      <c r="Q7528" s="61">
        <f t="shared" si="413"/>
        <v>0</v>
      </c>
    </row>
    <row r="7529" spans="1:17" hidden="1" x14ac:dyDescent="0.3">
      <c r="A7529" s="43">
        <v>2023</v>
      </c>
      <c r="B7529" s="56" t="s">
        <v>23608</v>
      </c>
      <c r="C7529" s="19">
        <f t="shared" si="411"/>
        <v>58954</v>
      </c>
      <c r="D7529" s="56" t="s">
        <v>13350</v>
      </c>
      <c r="E7529" s="55">
        <v>45198</v>
      </c>
      <c r="F7529" s="18">
        <f t="shared" si="412"/>
        <v>9</v>
      </c>
      <c r="G7529" s="56" t="s">
        <v>11799</v>
      </c>
      <c r="H7529" s="56" t="s">
        <v>11725</v>
      </c>
      <c r="I7529" s="56" t="s">
        <v>13550</v>
      </c>
      <c r="J7529" s="57">
        <v>552463</v>
      </c>
      <c r="K7529" s="58" t="s">
        <v>11726</v>
      </c>
      <c r="L7529" s="57">
        <v>44197</v>
      </c>
      <c r="M7529" s="59">
        <f t="shared" si="410"/>
        <v>596660</v>
      </c>
      <c r="O7529" s="61"/>
      <c r="P7529">
        <f>+VLOOKUP(C7529,'Thanh toán '!M$9366:N$10360,2,0)</f>
        <v>596660</v>
      </c>
      <c r="Q7529" s="61">
        <f t="shared" si="413"/>
        <v>0</v>
      </c>
    </row>
    <row r="7530" spans="1:17" hidden="1" x14ac:dyDescent="0.3">
      <c r="A7530" s="43">
        <v>2023</v>
      </c>
      <c r="B7530" s="56" t="s">
        <v>23609</v>
      </c>
      <c r="C7530" s="19">
        <f t="shared" si="411"/>
        <v>58956</v>
      </c>
      <c r="D7530" s="56" t="s">
        <v>13350</v>
      </c>
      <c r="E7530" s="55">
        <v>45198</v>
      </c>
      <c r="F7530" s="18">
        <f t="shared" si="412"/>
        <v>9</v>
      </c>
      <c r="G7530" s="56" t="s">
        <v>12235</v>
      </c>
      <c r="H7530" s="56" t="s">
        <v>12236</v>
      </c>
      <c r="I7530" s="56" t="s">
        <v>12235</v>
      </c>
      <c r="J7530" s="57">
        <v>1844890</v>
      </c>
      <c r="K7530" s="58" t="s">
        <v>11726</v>
      </c>
      <c r="L7530" s="57">
        <v>147591</v>
      </c>
      <c r="M7530" s="59">
        <f t="shared" si="410"/>
        <v>1992481</v>
      </c>
      <c r="O7530" s="61"/>
      <c r="P7530">
        <f>+VLOOKUP(C7530,'Thanh toán '!M$9366:N$10360,2,0)</f>
        <v>1992481</v>
      </c>
      <c r="Q7530" s="61">
        <f t="shared" si="413"/>
        <v>0</v>
      </c>
    </row>
    <row r="7531" spans="1:17" hidden="1" x14ac:dyDescent="0.3">
      <c r="A7531" s="43">
        <v>2023</v>
      </c>
      <c r="B7531" s="56" t="s">
        <v>23610</v>
      </c>
      <c r="C7531" s="19">
        <f t="shared" si="411"/>
        <v>58960</v>
      </c>
      <c r="D7531" s="56" t="s">
        <v>13350</v>
      </c>
      <c r="E7531" s="55">
        <v>45198</v>
      </c>
      <c r="F7531" s="18">
        <f t="shared" si="412"/>
        <v>9</v>
      </c>
      <c r="G7531" s="56" t="s">
        <v>12312</v>
      </c>
      <c r="H7531" s="56" t="s">
        <v>12313</v>
      </c>
      <c r="I7531" s="56" t="s">
        <v>12312</v>
      </c>
      <c r="J7531" s="57">
        <v>2003930</v>
      </c>
      <c r="K7531" s="58" t="s">
        <v>11726</v>
      </c>
      <c r="L7531" s="57">
        <v>160314</v>
      </c>
      <c r="M7531" s="59">
        <f t="shared" si="410"/>
        <v>2164244</v>
      </c>
      <c r="O7531" s="61"/>
      <c r="P7531">
        <f>+VLOOKUP(C7531,'Thanh toán '!M$9366:N$10360,2,0)</f>
        <v>2164244</v>
      </c>
      <c r="Q7531" s="61">
        <f t="shared" si="413"/>
        <v>0</v>
      </c>
    </row>
    <row r="7532" spans="1:17" hidden="1" x14ac:dyDescent="0.3">
      <c r="A7532" s="43">
        <v>2023</v>
      </c>
      <c r="B7532" s="56" t="s">
        <v>23611</v>
      </c>
      <c r="C7532" s="19">
        <f t="shared" si="411"/>
        <v>58961</v>
      </c>
      <c r="D7532" s="56" t="s">
        <v>13350</v>
      </c>
      <c r="E7532" s="55">
        <v>45198</v>
      </c>
      <c r="F7532" s="18">
        <f t="shared" si="412"/>
        <v>9</v>
      </c>
      <c r="G7532" s="56" t="s">
        <v>12167</v>
      </c>
      <c r="H7532" s="56" t="s">
        <v>12168</v>
      </c>
      <c r="I7532" s="56" t="s">
        <v>12167</v>
      </c>
      <c r="J7532" s="57">
        <v>891715</v>
      </c>
      <c r="K7532" s="58" t="s">
        <v>11726</v>
      </c>
      <c r="L7532" s="57">
        <v>71337</v>
      </c>
      <c r="M7532" s="59">
        <f t="shared" si="410"/>
        <v>963052</v>
      </c>
      <c r="O7532" s="61"/>
      <c r="P7532">
        <f>+VLOOKUP(C7532,'Thanh toán '!M$9366:N$10360,2,0)</f>
        <v>963052</v>
      </c>
      <c r="Q7532" s="61">
        <f t="shared" si="413"/>
        <v>0</v>
      </c>
    </row>
    <row r="7533" spans="1:17" hidden="1" x14ac:dyDescent="0.3">
      <c r="A7533" s="43">
        <v>2023</v>
      </c>
      <c r="B7533" s="56" t="s">
        <v>23612</v>
      </c>
      <c r="C7533" s="19">
        <f t="shared" si="411"/>
        <v>58962</v>
      </c>
      <c r="D7533" s="56" t="s">
        <v>13350</v>
      </c>
      <c r="E7533" s="55">
        <v>45198</v>
      </c>
      <c r="F7533" s="18">
        <f t="shared" si="412"/>
        <v>9</v>
      </c>
      <c r="G7533" s="56" t="s">
        <v>12306</v>
      </c>
      <c r="H7533" s="56" t="s">
        <v>12307</v>
      </c>
      <c r="I7533" s="56" t="s">
        <v>12306</v>
      </c>
      <c r="J7533" s="57">
        <v>901430</v>
      </c>
      <c r="K7533" s="58" t="s">
        <v>11726</v>
      </c>
      <c r="L7533" s="57">
        <v>72114</v>
      </c>
      <c r="M7533" s="59">
        <f t="shared" si="410"/>
        <v>973544</v>
      </c>
      <c r="O7533" s="61"/>
      <c r="P7533">
        <f>+VLOOKUP(C7533,'Thanh toán '!M$9366:N$10360,2,0)</f>
        <v>973544</v>
      </c>
      <c r="Q7533" s="61">
        <f t="shared" si="413"/>
        <v>0</v>
      </c>
    </row>
    <row r="7534" spans="1:17" hidden="1" x14ac:dyDescent="0.3">
      <c r="A7534" s="43">
        <v>2023</v>
      </c>
      <c r="B7534" s="56" t="s">
        <v>23613</v>
      </c>
      <c r="C7534" s="19">
        <f t="shared" si="411"/>
        <v>58963</v>
      </c>
      <c r="D7534" s="56" t="s">
        <v>13350</v>
      </c>
      <c r="E7534" s="55">
        <v>45198</v>
      </c>
      <c r="F7534" s="18">
        <f t="shared" si="412"/>
        <v>9</v>
      </c>
      <c r="G7534" s="56" t="s">
        <v>12167</v>
      </c>
      <c r="H7534" s="56" t="s">
        <v>12168</v>
      </c>
      <c r="I7534" s="56" t="s">
        <v>12167</v>
      </c>
      <c r="J7534" s="57">
        <v>1768685</v>
      </c>
      <c r="K7534" s="58" t="s">
        <v>11726</v>
      </c>
      <c r="L7534" s="57">
        <v>141495</v>
      </c>
      <c r="M7534" s="59">
        <f t="shared" si="410"/>
        <v>1910180</v>
      </c>
      <c r="O7534" s="61"/>
      <c r="P7534">
        <f>+VLOOKUP(C7534,'Thanh toán '!M$9366:N$10360,2,0)</f>
        <v>1910180</v>
      </c>
      <c r="Q7534" s="61">
        <f t="shared" si="413"/>
        <v>0</v>
      </c>
    </row>
    <row r="7535" spans="1:17" hidden="1" x14ac:dyDescent="0.3">
      <c r="A7535" s="43">
        <v>2023</v>
      </c>
      <c r="B7535" s="56" t="s">
        <v>23614</v>
      </c>
      <c r="C7535" s="19">
        <f t="shared" si="411"/>
        <v>58964</v>
      </c>
      <c r="D7535" s="56" t="s">
        <v>13350</v>
      </c>
      <c r="E7535" s="55">
        <v>45198</v>
      </c>
      <c r="F7535" s="18">
        <f t="shared" si="412"/>
        <v>9</v>
      </c>
      <c r="G7535" s="56" t="s">
        <v>12306</v>
      </c>
      <c r="H7535" s="56" t="s">
        <v>12307</v>
      </c>
      <c r="I7535" s="56" t="s">
        <v>12306</v>
      </c>
      <c r="J7535" s="57">
        <v>3035550</v>
      </c>
      <c r="K7535" s="58" t="s">
        <v>11726</v>
      </c>
      <c r="L7535" s="57">
        <v>242844</v>
      </c>
      <c r="M7535" s="59">
        <f t="shared" si="410"/>
        <v>3278394</v>
      </c>
      <c r="O7535" s="61"/>
      <c r="P7535">
        <f>+VLOOKUP(C7535,'Thanh toán '!M$9366:N$10360,2,0)</f>
        <v>3278394</v>
      </c>
      <c r="Q7535" s="61">
        <f t="shared" si="413"/>
        <v>0</v>
      </c>
    </row>
    <row r="7536" spans="1:17" hidden="1" x14ac:dyDescent="0.3">
      <c r="A7536" s="43">
        <v>2023</v>
      </c>
      <c r="B7536" s="56" t="s">
        <v>23615</v>
      </c>
      <c r="C7536" s="19">
        <f t="shared" si="411"/>
        <v>58965</v>
      </c>
      <c r="D7536" s="56" t="s">
        <v>13350</v>
      </c>
      <c r="E7536" s="55">
        <v>45198</v>
      </c>
      <c r="F7536" s="18">
        <f t="shared" si="412"/>
        <v>9</v>
      </c>
      <c r="G7536" s="56" t="s">
        <v>12312</v>
      </c>
      <c r="H7536" s="56" t="s">
        <v>12313</v>
      </c>
      <c r="I7536" s="56" t="s">
        <v>12312</v>
      </c>
      <c r="J7536" s="57">
        <v>1924970</v>
      </c>
      <c r="K7536" s="58" t="s">
        <v>11726</v>
      </c>
      <c r="L7536" s="57">
        <v>153998</v>
      </c>
      <c r="M7536" s="59">
        <f t="shared" si="410"/>
        <v>2078968</v>
      </c>
      <c r="O7536" s="61"/>
      <c r="P7536">
        <f>+VLOOKUP(C7536,'Thanh toán '!M$9366:N$10360,2,0)</f>
        <v>2078968</v>
      </c>
      <c r="Q7536" s="61">
        <f t="shared" si="413"/>
        <v>0</v>
      </c>
    </row>
    <row r="7537" spans="1:17" hidden="1" x14ac:dyDescent="0.3">
      <c r="A7537" s="43">
        <v>2023</v>
      </c>
      <c r="B7537" s="56" t="s">
        <v>23616</v>
      </c>
      <c r="C7537" s="19">
        <f t="shared" si="411"/>
        <v>59126</v>
      </c>
      <c r="D7537" s="56" t="s">
        <v>13350</v>
      </c>
      <c r="E7537" s="55">
        <v>45199</v>
      </c>
      <c r="F7537" s="18">
        <f t="shared" si="412"/>
        <v>9</v>
      </c>
      <c r="G7537" s="56" t="s">
        <v>12360</v>
      </c>
      <c r="H7537" s="56" t="s">
        <v>12361</v>
      </c>
      <c r="I7537" s="56" t="s">
        <v>12360</v>
      </c>
      <c r="J7537" s="57">
        <v>1791420</v>
      </c>
      <c r="K7537" s="58" t="s">
        <v>11726</v>
      </c>
      <c r="L7537" s="57">
        <v>143314</v>
      </c>
      <c r="M7537" s="59">
        <f t="shared" si="410"/>
        <v>1934734</v>
      </c>
      <c r="O7537" s="61"/>
      <c r="P7537">
        <f>+VLOOKUP(C7537,'Thanh toán '!M$9366:N$10360,2,0)</f>
        <v>1934734</v>
      </c>
      <c r="Q7537" s="61">
        <f t="shared" si="413"/>
        <v>0</v>
      </c>
    </row>
    <row r="7538" spans="1:17" hidden="1" x14ac:dyDescent="0.3">
      <c r="A7538" s="43">
        <v>2023</v>
      </c>
      <c r="B7538" s="56" t="s">
        <v>23617</v>
      </c>
      <c r="C7538" s="19">
        <f t="shared" si="411"/>
        <v>59128</v>
      </c>
      <c r="D7538" s="56" t="s">
        <v>13350</v>
      </c>
      <c r="E7538" s="55">
        <v>45199</v>
      </c>
      <c r="F7538" s="18">
        <f t="shared" si="412"/>
        <v>9</v>
      </c>
      <c r="G7538" s="56" t="s">
        <v>12367</v>
      </c>
      <c r="H7538" s="56" t="s">
        <v>12368</v>
      </c>
      <c r="I7538" s="56" t="s">
        <v>13820</v>
      </c>
      <c r="J7538" s="57">
        <v>682364</v>
      </c>
      <c r="K7538" s="58" t="s">
        <v>11726</v>
      </c>
      <c r="L7538" s="57">
        <v>54589</v>
      </c>
      <c r="M7538" s="59">
        <f t="shared" si="410"/>
        <v>736953</v>
      </c>
      <c r="O7538" s="61"/>
      <c r="P7538">
        <f>+VLOOKUP(C7538,'Thanh toán '!M$9366:N$10360,2,0)</f>
        <v>736953</v>
      </c>
      <c r="Q7538" s="61">
        <f t="shared" si="413"/>
        <v>0</v>
      </c>
    </row>
    <row r="7539" spans="1:17" hidden="1" x14ac:dyDescent="0.3">
      <c r="A7539" s="43">
        <v>2023</v>
      </c>
      <c r="B7539" s="56" t="s">
        <v>23618</v>
      </c>
      <c r="C7539" s="19">
        <f t="shared" si="411"/>
        <v>59137</v>
      </c>
      <c r="D7539" s="56" t="s">
        <v>13350</v>
      </c>
      <c r="E7539" s="55">
        <v>45199</v>
      </c>
      <c r="F7539" s="18">
        <f t="shared" si="412"/>
        <v>9</v>
      </c>
      <c r="G7539" s="56" t="s">
        <v>11799</v>
      </c>
      <c r="H7539" s="56" t="s">
        <v>11725</v>
      </c>
      <c r="I7539" s="56" t="s">
        <v>13880</v>
      </c>
      <c r="J7539" s="57">
        <v>776217</v>
      </c>
      <c r="K7539" s="58" t="s">
        <v>11726</v>
      </c>
      <c r="L7539" s="57">
        <v>62097</v>
      </c>
      <c r="M7539" s="59">
        <f t="shared" si="410"/>
        <v>838314</v>
      </c>
      <c r="O7539" s="61"/>
      <c r="P7539">
        <f>+VLOOKUP(C7539,'Thanh toán '!M$9366:N$10360,2,0)</f>
        <v>838314</v>
      </c>
      <c r="Q7539" s="61">
        <f t="shared" si="413"/>
        <v>0</v>
      </c>
    </row>
    <row r="7540" spans="1:17" hidden="1" x14ac:dyDescent="0.3">
      <c r="A7540" s="43">
        <v>2023</v>
      </c>
      <c r="B7540" s="56" t="s">
        <v>23619</v>
      </c>
      <c r="C7540" s="19">
        <f t="shared" si="411"/>
        <v>59139</v>
      </c>
      <c r="D7540" s="56" t="s">
        <v>13350</v>
      </c>
      <c r="E7540" s="55">
        <v>45199</v>
      </c>
      <c r="F7540" s="18">
        <f t="shared" si="412"/>
        <v>9</v>
      </c>
      <c r="G7540" s="56" t="s">
        <v>11799</v>
      </c>
      <c r="H7540" s="56" t="s">
        <v>11725</v>
      </c>
      <c r="I7540" s="56" t="s">
        <v>13581</v>
      </c>
      <c r="J7540" s="57">
        <v>450715</v>
      </c>
      <c r="K7540" s="58" t="s">
        <v>11726</v>
      </c>
      <c r="L7540" s="57">
        <v>36057</v>
      </c>
      <c r="M7540" s="59">
        <f t="shared" ref="M7540:M7564" si="414">+L7540+J7540</f>
        <v>486772</v>
      </c>
      <c r="O7540" s="61"/>
      <c r="P7540">
        <f>+VLOOKUP(C7540,'Thanh toán '!M$9366:N$10360,2,0)</f>
        <v>486772</v>
      </c>
      <c r="Q7540" s="61">
        <f t="shared" si="413"/>
        <v>0</v>
      </c>
    </row>
    <row r="7541" spans="1:17" hidden="1" x14ac:dyDescent="0.3">
      <c r="A7541" s="43">
        <v>2023</v>
      </c>
      <c r="B7541" s="56" t="s">
        <v>23620</v>
      </c>
      <c r="C7541" s="19">
        <f t="shared" si="411"/>
        <v>59140</v>
      </c>
      <c r="D7541" s="56" t="s">
        <v>13350</v>
      </c>
      <c r="E7541" s="55">
        <v>45199</v>
      </c>
      <c r="F7541" s="18">
        <f t="shared" si="412"/>
        <v>9</v>
      </c>
      <c r="G7541" s="56" t="s">
        <v>11799</v>
      </c>
      <c r="H7541" s="56" t="s">
        <v>11725</v>
      </c>
      <c r="I7541" s="56" t="s">
        <v>13581</v>
      </c>
      <c r="J7541" s="57">
        <v>584084</v>
      </c>
      <c r="K7541" s="58" t="s">
        <v>11726</v>
      </c>
      <c r="L7541" s="57">
        <v>46727</v>
      </c>
      <c r="M7541" s="59">
        <f t="shared" si="414"/>
        <v>630811</v>
      </c>
      <c r="O7541" s="61"/>
      <c r="P7541">
        <f>+VLOOKUP(C7541,'Thanh toán '!M$9366:N$10360,2,0)</f>
        <v>630811</v>
      </c>
      <c r="Q7541" s="61">
        <f t="shared" si="413"/>
        <v>0</v>
      </c>
    </row>
    <row r="7542" spans="1:17" hidden="1" x14ac:dyDescent="0.3">
      <c r="A7542" s="43">
        <v>2023</v>
      </c>
      <c r="B7542" s="56" t="s">
        <v>23621</v>
      </c>
      <c r="C7542" s="19">
        <f t="shared" si="411"/>
        <v>59141</v>
      </c>
      <c r="D7542" s="56" t="s">
        <v>13350</v>
      </c>
      <c r="E7542" s="55">
        <v>45199</v>
      </c>
      <c r="F7542" s="18">
        <f t="shared" si="412"/>
        <v>9</v>
      </c>
      <c r="G7542" s="56" t="s">
        <v>12026</v>
      </c>
      <c r="H7542" s="56" t="s">
        <v>12027</v>
      </c>
      <c r="I7542" s="56" t="s">
        <v>13949</v>
      </c>
      <c r="J7542" s="57">
        <v>518112</v>
      </c>
      <c r="K7542" s="58" t="s">
        <v>11726</v>
      </c>
      <c r="L7542" s="57">
        <v>41449</v>
      </c>
      <c r="M7542" s="59">
        <f t="shared" si="414"/>
        <v>559561</v>
      </c>
      <c r="O7542" s="61"/>
      <c r="P7542">
        <f>+VLOOKUP(C7542,'Thanh toán '!M$9366:N$10360,2,0)</f>
        <v>559561</v>
      </c>
      <c r="Q7542" s="61">
        <f t="shared" si="413"/>
        <v>0</v>
      </c>
    </row>
    <row r="7543" spans="1:17" hidden="1" x14ac:dyDescent="0.3">
      <c r="A7543" s="43">
        <v>2023</v>
      </c>
      <c r="B7543" s="56" t="s">
        <v>23622</v>
      </c>
      <c r="C7543" s="19">
        <f t="shared" si="411"/>
        <v>59142</v>
      </c>
      <c r="D7543" s="56" t="s">
        <v>13350</v>
      </c>
      <c r="E7543" s="55">
        <v>45199</v>
      </c>
      <c r="F7543" s="18">
        <f t="shared" si="412"/>
        <v>9</v>
      </c>
      <c r="G7543" s="56" t="s">
        <v>12026</v>
      </c>
      <c r="H7543" s="56" t="s">
        <v>12027</v>
      </c>
      <c r="I7543" s="56" t="s">
        <v>13942</v>
      </c>
      <c r="J7543" s="57">
        <v>1423181</v>
      </c>
      <c r="K7543" s="58" t="s">
        <v>11726</v>
      </c>
      <c r="L7543" s="57">
        <v>113854</v>
      </c>
      <c r="M7543" s="59">
        <f t="shared" si="414"/>
        <v>1537035</v>
      </c>
      <c r="O7543" s="61"/>
      <c r="P7543">
        <f>+VLOOKUP(C7543,'Thanh toán '!M$9366:N$10360,2,0)</f>
        <v>1537035</v>
      </c>
      <c r="Q7543" s="61">
        <f t="shared" si="413"/>
        <v>0</v>
      </c>
    </row>
    <row r="7544" spans="1:17" hidden="1" x14ac:dyDescent="0.3">
      <c r="A7544" s="43">
        <v>2023</v>
      </c>
      <c r="B7544" s="56" t="s">
        <v>23623</v>
      </c>
      <c r="C7544" s="19">
        <f t="shared" si="411"/>
        <v>59145</v>
      </c>
      <c r="D7544" s="56" t="s">
        <v>13350</v>
      </c>
      <c r="E7544" s="55">
        <v>45199</v>
      </c>
      <c r="F7544" s="18">
        <f t="shared" si="412"/>
        <v>9</v>
      </c>
      <c r="G7544" s="56" t="s">
        <v>12438</v>
      </c>
      <c r="H7544" s="56" t="s">
        <v>12439</v>
      </c>
      <c r="I7544" s="56" t="s">
        <v>12438</v>
      </c>
      <c r="J7544" s="57">
        <v>891715</v>
      </c>
      <c r="K7544" s="58" t="s">
        <v>11726</v>
      </c>
      <c r="L7544" s="57">
        <v>71337</v>
      </c>
      <c r="M7544" s="59">
        <f t="shared" si="414"/>
        <v>963052</v>
      </c>
      <c r="O7544" s="61"/>
      <c r="P7544">
        <f>+VLOOKUP(C7544,'Thanh toán '!M$9366:N$10360,2,0)</f>
        <v>963052</v>
      </c>
      <c r="Q7544" s="61">
        <f t="shared" si="413"/>
        <v>0</v>
      </c>
    </row>
    <row r="7545" spans="1:17" hidden="1" x14ac:dyDescent="0.3">
      <c r="A7545" s="43">
        <v>2023</v>
      </c>
      <c r="B7545" s="56" t="s">
        <v>23624</v>
      </c>
      <c r="C7545" s="19">
        <f t="shared" si="411"/>
        <v>59146</v>
      </c>
      <c r="D7545" s="56" t="s">
        <v>13350</v>
      </c>
      <c r="E7545" s="55">
        <v>45199</v>
      </c>
      <c r="F7545" s="18">
        <f t="shared" si="412"/>
        <v>9</v>
      </c>
      <c r="G7545" s="56" t="s">
        <v>12438</v>
      </c>
      <c r="H7545" s="56" t="s">
        <v>12439</v>
      </c>
      <c r="I7545" s="56" t="s">
        <v>12438</v>
      </c>
      <c r="J7545" s="57">
        <v>1791420</v>
      </c>
      <c r="K7545" s="58" t="s">
        <v>11726</v>
      </c>
      <c r="L7545" s="57">
        <v>143314</v>
      </c>
      <c r="M7545" s="59">
        <f t="shared" si="414"/>
        <v>1934734</v>
      </c>
      <c r="O7545" s="61"/>
      <c r="P7545">
        <f>+VLOOKUP(C7545,'Thanh toán '!M$9366:N$10360,2,0)</f>
        <v>1934734</v>
      </c>
      <c r="Q7545" s="61">
        <f t="shared" si="413"/>
        <v>0</v>
      </c>
    </row>
    <row r="7546" spans="1:17" x14ac:dyDescent="0.3">
      <c r="A7546" s="43">
        <v>2023</v>
      </c>
      <c r="B7546" s="56" t="s">
        <v>23625</v>
      </c>
      <c r="C7546" s="19">
        <f t="shared" si="411"/>
        <v>59147</v>
      </c>
      <c r="D7546" s="56" t="s">
        <v>13350</v>
      </c>
      <c r="E7546" s="55">
        <v>45199</v>
      </c>
      <c r="F7546" s="18">
        <f t="shared" si="412"/>
        <v>9</v>
      </c>
      <c r="G7546" s="56" t="s">
        <v>11799</v>
      </c>
      <c r="H7546" s="56" t="s">
        <v>11725</v>
      </c>
      <c r="I7546" s="56" t="s">
        <v>18226</v>
      </c>
      <c r="J7546" s="57">
        <v>695142</v>
      </c>
      <c r="K7546" s="58" t="s">
        <v>11726</v>
      </c>
      <c r="L7546" s="57">
        <v>55611</v>
      </c>
      <c r="M7546" s="59">
        <f t="shared" si="414"/>
        <v>750753</v>
      </c>
      <c r="O7546" s="61"/>
      <c r="P7546" t="e">
        <f>+VLOOKUP(C7546,'Thanh toán '!M$9366:N$10360,2,0)</f>
        <v>#N/A</v>
      </c>
      <c r="Q7546" s="61" t="e">
        <f t="shared" si="413"/>
        <v>#N/A</v>
      </c>
    </row>
    <row r="7547" spans="1:17" hidden="1" x14ac:dyDescent="0.3">
      <c r="A7547" s="43">
        <v>2023</v>
      </c>
      <c r="B7547" s="56" t="s">
        <v>23626</v>
      </c>
      <c r="C7547" s="19">
        <f t="shared" si="411"/>
        <v>59148</v>
      </c>
      <c r="D7547" s="56" t="s">
        <v>13350</v>
      </c>
      <c r="E7547" s="55">
        <v>45199</v>
      </c>
      <c r="F7547" s="18">
        <f t="shared" si="412"/>
        <v>9</v>
      </c>
      <c r="G7547" s="56" t="s">
        <v>12245</v>
      </c>
      <c r="H7547" s="56" t="s">
        <v>12246</v>
      </c>
      <c r="I7547" s="56" t="s">
        <v>12245</v>
      </c>
      <c r="J7547" s="57">
        <v>2003930</v>
      </c>
      <c r="K7547" s="58" t="s">
        <v>11726</v>
      </c>
      <c r="L7547" s="57">
        <v>160314</v>
      </c>
      <c r="M7547" s="59">
        <f t="shared" si="414"/>
        <v>2164244</v>
      </c>
      <c r="O7547" s="61"/>
      <c r="P7547">
        <f>+VLOOKUP(C7547,'Thanh toán '!M$9366:N$10360,2,0)</f>
        <v>2164244</v>
      </c>
      <c r="Q7547" s="61">
        <f t="shared" si="413"/>
        <v>0</v>
      </c>
    </row>
    <row r="7548" spans="1:17" hidden="1" x14ac:dyDescent="0.3">
      <c r="A7548" s="43">
        <v>2023</v>
      </c>
      <c r="B7548" s="56" t="s">
        <v>23627</v>
      </c>
      <c r="C7548" s="19">
        <f t="shared" si="411"/>
        <v>59153</v>
      </c>
      <c r="D7548" s="56" t="s">
        <v>13350</v>
      </c>
      <c r="E7548" s="55">
        <v>45199</v>
      </c>
      <c r="F7548" s="18">
        <f t="shared" si="412"/>
        <v>9</v>
      </c>
      <c r="G7548" s="56" t="s">
        <v>11799</v>
      </c>
      <c r="H7548" s="56" t="s">
        <v>11725</v>
      </c>
      <c r="I7548" s="56" t="s">
        <v>14018</v>
      </c>
      <c r="J7548" s="57">
        <v>370616</v>
      </c>
      <c r="K7548" s="58" t="s">
        <v>11726</v>
      </c>
      <c r="L7548" s="57">
        <v>29649</v>
      </c>
      <c r="M7548" s="59">
        <f t="shared" si="414"/>
        <v>400265</v>
      </c>
      <c r="O7548" s="61"/>
      <c r="P7548">
        <f>+VLOOKUP(C7548,'Thanh toán '!M$9366:N$10360,2,0)</f>
        <v>400265</v>
      </c>
      <c r="Q7548" s="61">
        <f t="shared" si="413"/>
        <v>0</v>
      </c>
    </row>
    <row r="7549" spans="1:17" hidden="1" x14ac:dyDescent="0.3">
      <c r="A7549" s="43">
        <v>2023</v>
      </c>
      <c r="B7549" s="56" t="s">
        <v>23628</v>
      </c>
      <c r="C7549" s="19">
        <f t="shared" si="411"/>
        <v>59154</v>
      </c>
      <c r="D7549" s="56" t="s">
        <v>13350</v>
      </c>
      <c r="E7549" s="55">
        <v>45199</v>
      </c>
      <c r="F7549" s="18">
        <f t="shared" si="412"/>
        <v>9</v>
      </c>
      <c r="G7549" s="56" t="s">
        <v>11799</v>
      </c>
      <c r="H7549" s="56" t="s">
        <v>11725</v>
      </c>
      <c r="I7549" s="56" t="s">
        <v>14001</v>
      </c>
      <c r="J7549" s="57">
        <v>150546</v>
      </c>
      <c r="K7549" s="58" t="s">
        <v>11726</v>
      </c>
      <c r="L7549" s="57">
        <v>12044</v>
      </c>
      <c r="M7549" s="59">
        <f t="shared" si="414"/>
        <v>162590</v>
      </c>
      <c r="O7549" s="61"/>
      <c r="P7549">
        <f>+VLOOKUP(C7549,'Thanh toán '!M$9366:N$10360,2,0)</f>
        <v>162590</v>
      </c>
      <c r="Q7549" s="61">
        <f t="shared" si="413"/>
        <v>0</v>
      </c>
    </row>
    <row r="7550" spans="1:17" hidden="1" x14ac:dyDescent="0.3">
      <c r="A7550" s="43">
        <v>2023</v>
      </c>
      <c r="B7550" s="56" t="s">
        <v>23629</v>
      </c>
      <c r="C7550" s="19">
        <f t="shared" si="411"/>
        <v>59158</v>
      </c>
      <c r="D7550" s="56" t="s">
        <v>13350</v>
      </c>
      <c r="E7550" s="55">
        <v>45199</v>
      </c>
      <c r="F7550" s="18">
        <f t="shared" si="412"/>
        <v>9</v>
      </c>
      <c r="G7550" s="56" t="s">
        <v>11838</v>
      </c>
      <c r="H7550" s="56" t="s">
        <v>11839</v>
      </c>
      <c r="I7550" s="56" t="s">
        <v>17272</v>
      </c>
      <c r="J7550" s="57">
        <v>1539985</v>
      </c>
      <c r="K7550" s="58" t="s">
        <v>11726</v>
      </c>
      <c r="L7550" s="57">
        <v>123199</v>
      </c>
      <c r="M7550" s="59">
        <f t="shared" si="414"/>
        <v>1663184</v>
      </c>
      <c r="O7550" s="61"/>
      <c r="P7550">
        <f>+VLOOKUP(C7550,'Thanh toán '!M$9366:N$10360,2,0)</f>
        <v>1663184</v>
      </c>
      <c r="Q7550" s="61">
        <f t="shared" si="413"/>
        <v>0</v>
      </c>
    </row>
    <row r="7551" spans="1:17" hidden="1" x14ac:dyDescent="0.3">
      <c r="A7551" s="43">
        <v>2023</v>
      </c>
      <c r="B7551" s="56" t="s">
        <v>23630</v>
      </c>
      <c r="C7551" s="19">
        <f t="shared" si="411"/>
        <v>59159</v>
      </c>
      <c r="D7551" s="56" t="s">
        <v>13350</v>
      </c>
      <c r="E7551" s="55">
        <v>45199</v>
      </c>
      <c r="F7551" s="18">
        <f t="shared" si="412"/>
        <v>9</v>
      </c>
      <c r="G7551" s="56" t="s">
        <v>11838</v>
      </c>
      <c r="H7551" s="56" t="s">
        <v>11839</v>
      </c>
      <c r="I7551" s="56" t="s">
        <v>13459</v>
      </c>
      <c r="J7551" s="57">
        <v>1654577</v>
      </c>
      <c r="K7551" s="58" t="s">
        <v>11726</v>
      </c>
      <c r="L7551" s="57">
        <v>132366</v>
      </c>
      <c r="M7551" s="59">
        <f t="shared" si="414"/>
        <v>1786943</v>
      </c>
      <c r="O7551" s="61"/>
      <c r="P7551">
        <f>+VLOOKUP(C7551,'Thanh toán '!M$9366:N$10360,2,0)</f>
        <v>1786943</v>
      </c>
      <c r="Q7551" s="61">
        <f t="shared" si="413"/>
        <v>0</v>
      </c>
    </row>
    <row r="7552" spans="1:17" hidden="1" x14ac:dyDescent="0.3">
      <c r="A7552" s="43">
        <v>2023</v>
      </c>
      <c r="B7552" s="56" t="s">
        <v>23631</v>
      </c>
      <c r="C7552" s="19">
        <f t="shared" si="411"/>
        <v>59160</v>
      </c>
      <c r="D7552" s="56" t="s">
        <v>13350</v>
      </c>
      <c r="E7552" s="55">
        <v>45199</v>
      </c>
      <c r="F7552" s="18">
        <f t="shared" si="412"/>
        <v>9</v>
      </c>
      <c r="G7552" s="56" t="s">
        <v>11838</v>
      </c>
      <c r="H7552" s="56" t="s">
        <v>11839</v>
      </c>
      <c r="I7552" s="56" t="s">
        <v>18858</v>
      </c>
      <c r="J7552" s="57">
        <v>1868914</v>
      </c>
      <c r="K7552" s="58" t="s">
        <v>11726</v>
      </c>
      <c r="L7552" s="57">
        <v>149513</v>
      </c>
      <c r="M7552" s="59">
        <f t="shared" si="414"/>
        <v>2018427</v>
      </c>
      <c r="O7552" s="61"/>
      <c r="P7552">
        <f>+VLOOKUP(C7552,'Thanh toán '!M$9366:N$10360,2,0)</f>
        <v>2018427</v>
      </c>
      <c r="Q7552" s="61">
        <f t="shared" si="413"/>
        <v>0</v>
      </c>
    </row>
    <row r="7553" spans="1:17" hidden="1" x14ac:dyDescent="0.3">
      <c r="A7553" s="43">
        <v>2023</v>
      </c>
      <c r="B7553" s="56" t="s">
        <v>23632</v>
      </c>
      <c r="C7553" s="19">
        <f t="shared" si="411"/>
        <v>59162</v>
      </c>
      <c r="D7553" s="56" t="s">
        <v>13350</v>
      </c>
      <c r="E7553" s="55">
        <v>45199</v>
      </c>
      <c r="F7553" s="18">
        <f t="shared" si="412"/>
        <v>9</v>
      </c>
      <c r="G7553" s="56" t="s">
        <v>12363</v>
      </c>
      <c r="H7553" s="56" t="s">
        <v>12364</v>
      </c>
      <c r="I7553" s="56" t="s">
        <v>12363</v>
      </c>
      <c r="J7553" s="57">
        <v>1970440</v>
      </c>
      <c r="K7553" s="58" t="s">
        <v>11726</v>
      </c>
      <c r="L7553" s="57">
        <v>157635</v>
      </c>
      <c r="M7553" s="59">
        <f t="shared" si="414"/>
        <v>2128075</v>
      </c>
      <c r="O7553" s="61"/>
      <c r="P7553">
        <f>+VLOOKUP(C7553,'Thanh toán '!M$9366:N$10360,2,0)</f>
        <v>2128075</v>
      </c>
      <c r="Q7553" s="61">
        <f t="shared" si="413"/>
        <v>0</v>
      </c>
    </row>
    <row r="7554" spans="1:17" hidden="1" x14ac:dyDescent="0.3">
      <c r="A7554" s="43">
        <v>2023</v>
      </c>
      <c r="B7554" s="56" t="s">
        <v>23633</v>
      </c>
      <c r="C7554" s="19">
        <f t="shared" si="411"/>
        <v>59165</v>
      </c>
      <c r="D7554" s="56" t="s">
        <v>13350</v>
      </c>
      <c r="E7554" s="55">
        <v>45199</v>
      </c>
      <c r="F7554" s="18">
        <f t="shared" si="412"/>
        <v>9</v>
      </c>
      <c r="G7554" s="56" t="s">
        <v>11799</v>
      </c>
      <c r="H7554" s="56" t="s">
        <v>11725</v>
      </c>
      <c r="I7554" s="56" t="s">
        <v>13366</v>
      </c>
      <c r="J7554" s="57">
        <v>440586</v>
      </c>
      <c r="K7554" s="58" t="s">
        <v>11726</v>
      </c>
      <c r="L7554" s="57">
        <v>35247</v>
      </c>
      <c r="M7554" s="59">
        <f t="shared" si="414"/>
        <v>475833</v>
      </c>
      <c r="O7554" s="61"/>
      <c r="P7554">
        <f>+VLOOKUP(C7554,'Thanh toán '!M$9366:N$10360,2,0)</f>
        <v>475833</v>
      </c>
      <c r="Q7554" s="61">
        <f t="shared" si="413"/>
        <v>0</v>
      </c>
    </row>
    <row r="7555" spans="1:17" hidden="1" x14ac:dyDescent="0.3">
      <c r="A7555" s="43">
        <v>2023</v>
      </c>
      <c r="B7555" s="56" t="s">
        <v>23634</v>
      </c>
      <c r="C7555" s="19">
        <f t="shared" si="411"/>
        <v>59166</v>
      </c>
      <c r="D7555" s="56" t="s">
        <v>13350</v>
      </c>
      <c r="E7555" s="55">
        <v>45199</v>
      </c>
      <c r="F7555" s="18">
        <f t="shared" si="412"/>
        <v>9</v>
      </c>
      <c r="G7555" s="56" t="s">
        <v>11799</v>
      </c>
      <c r="H7555" s="56" t="s">
        <v>11725</v>
      </c>
      <c r="I7555" s="56" t="s">
        <v>13709</v>
      </c>
      <c r="J7555" s="57">
        <v>1173355</v>
      </c>
      <c r="K7555" s="58" t="s">
        <v>11726</v>
      </c>
      <c r="L7555" s="57">
        <v>93868</v>
      </c>
      <c r="M7555" s="59">
        <f t="shared" si="414"/>
        <v>1267223</v>
      </c>
      <c r="O7555" s="61"/>
      <c r="P7555">
        <f>+VLOOKUP(C7555,'Thanh toán '!M$9366:N$10360,2,0)</f>
        <v>1267223</v>
      </c>
      <c r="Q7555" s="61">
        <f t="shared" si="413"/>
        <v>0</v>
      </c>
    </row>
    <row r="7556" spans="1:17" hidden="1" x14ac:dyDescent="0.3">
      <c r="A7556" s="43">
        <v>2023</v>
      </c>
      <c r="B7556" s="56" t="s">
        <v>23635</v>
      </c>
      <c r="C7556" s="19">
        <f t="shared" si="411"/>
        <v>59169</v>
      </c>
      <c r="D7556" s="56" t="s">
        <v>13350</v>
      </c>
      <c r="E7556" s="55">
        <v>45199</v>
      </c>
      <c r="F7556" s="18">
        <f t="shared" si="412"/>
        <v>9</v>
      </c>
      <c r="G7556" s="56" t="s">
        <v>11799</v>
      </c>
      <c r="H7556" s="56" t="s">
        <v>11725</v>
      </c>
      <c r="I7556" s="56" t="s">
        <v>14118</v>
      </c>
      <c r="J7556" s="57">
        <v>367155</v>
      </c>
      <c r="K7556" s="58" t="s">
        <v>11726</v>
      </c>
      <c r="L7556" s="57">
        <v>29372</v>
      </c>
      <c r="M7556" s="59">
        <f t="shared" si="414"/>
        <v>396527</v>
      </c>
      <c r="O7556" s="61"/>
      <c r="P7556">
        <f>+VLOOKUP(C7556,'Thanh toán '!M$9366:N$10360,2,0)</f>
        <v>396527</v>
      </c>
      <c r="Q7556" s="61">
        <f t="shared" si="413"/>
        <v>0</v>
      </c>
    </row>
    <row r="7557" spans="1:17" hidden="1" x14ac:dyDescent="0.3">
      <c r="A7557" s="43">
        <v>2023</v>
      </c>
      <c r="B7557" s="56" t="s">
        <v>23636</v>
      </c>
      <c r="C7557" s="19">
        <f t="shared" si="411"/>
        <v>59176</v>
      </c>
      <c r="D7557" s="56" t="s">
        <v>13350</v>
      </c>
      <c r="E7557" s="55">
        <v>45199</v>
      </c>
      <c r="F7557" s="18">
        <f t="shared" si="412"/>
        <v>9</v>
      </c>
      <c r="G7557" s="56" t="s">
        <v>11838</v>
      </c>
      <c r="H7557" s="56" t="s">
        <v>11839</v>
      </c>
      <c r="I7557" s="56" t="s">
        <v>23654</v>
      </c>
      <c r="J7557" s="57">
        <v>1899355</v>
      </c>
      <c r="K7557" s="58" t="s">
        <v>11726</v>
      </c>
      <c r="L7557" s="57">
        <v>151948</v>
      </c>
      <c r="M7557" s="59">
        <f t="shared" si="414"/>
        <v>2051303</v>
      </c>
      <c r="O7557" s="61"/>
      <c r="P7557">
        <f>+VLOOKUP(C7557,'Thanh toán '!M$9366:N$10360,2,0)</f>
        <v>2051303</v>
      </c>
      <c r="Q7557" s="61">
        <f t="shared" si="413"/>
        <v>0</v>
      </c>
    </row>
    <row r="7558" spans="1:17" hidden="1" x14ac:dyDescent="0.3">
      <c r="A7558" s="43">
        <v>2023</v>
      </c>
      <c r="B7558" s="56" t="s">
        <v>23637</v>
      </c>
      <c r="C7558" s="19">
        <f t="shared" ref="C7558:C7564" si="415">+B7558*1</f>
        <v>59179</v>
      </c>
      <c r="D7558" s="56" t="s">
        <v>13350</v>
      </c>
      <c r="E7558" s="55">
        <v>45199</v>
      </c>
      <c r="F7558" s="18">
        <f t="shared" ref="F7558:F7621" si="416">+MONTH(E7558)</f>
        <v>9</v>
      </c>
      <c r="G7558" s="56" t="s">
        <v>11838</v>
      </c>
      <c r="H7558" s="56" t="s">
        <v>11839</v>
      </c>
      <c r="I7558" s="56" t="s">
        <v>13930</v>
      </c>
      <c r="J7558" s="57">
        <v>270429</v>
      </c>
      <c r="K7558" s="58" t="s">
        <v>11726</v>
      </c>
      <c r="L7558" s="57">
        <v>21634</v>
      </c>
      <c r="M7558" s="59">
        <f t="shared" si="414"/>
        <v>292063</v>
      </c>
      <c r="O7558" s="61"/>
      <c r="P7558">
        <f>+VLOOKUP(C7558,'Thanh toán '!M$9366:N$10360,2,0)</f>
        <v>292063</v>
      </c>
      <c r="Q7558" s="61">
        <f t="shared" si="413"/>
        <v>0</v>
      </c>
    </row>
    <row r="7559" spans="1:17" hidden="1" x14ac:dyDescent="0.3">
      <c r="A7559" s="43">
        <v>2023</v>
      </c>
      <c r="B7559" s="56" t="s">
        <v>23638</v>
      </c>
      <c r="C7559" s="19">
        <f t="shared" si="415"/>
        <v>59181</v>
      </c>
      <c r="D7559" s="56" t="s">
        <v>13350</v>
      </c>
      <c r="E7559" s="55">
        <v>45199</v>
      </c>
      <c r="F7559" s="18">
        <f t="shared" si="416"/>
        <v>9</v>
      </c>
      <c r="G7559" s="56" t="s">
        <v>11838</v>
      </c>
      <c r="H7559" s="56" t="s">
        <v>11839</v>
      </c>
      <c r="I7559" s="56" t="s">
        <v>13930</v>
      </c>
      <c r="J7559" s="57">
        <v>555924</v>
      </c>
      <c r="K7559" s="58" t="s">
        <v>11726</v>
      </c>
      <c r="L7559" s="57">
        <v>44474</v>
      </c>
      <c r="M7559" s="59">
        <f t="shared" si="414"/>
        <v>600398</v>
      </c>
      <c r="O7559" s="61"/>
      <c r="P7559">
        <f>+VLOOKUP(C7559,'Thanh toán '!M$9366:N$10360,2,0)</f>
        <v>600398</v>
      </c>
      <c r="Q7559" s="61">
        <f t="shared" si="413"/>
        <v>0</v>
      </c>
    </row>
    <row r="7560" spans="1:17" hidden="1" x14ac:dyDescent="0.3">
      <c r="A7560" s="43">
        <v>2023</v>
      </c>
      <c r="B7560" s="56" t="s">
        <v>23639</v>
      </c>
      <c r="C7560" s="19">
        <f t="shared" si="415"/>
        <v>59183</v>
      </c>
      <c r="D7560" s="56" t="s">
        <v>13350</v>
      </c>
      <c r="E7560" s="55">
        <v>45199</v>
      </c>
      <c r="F7560" s="18">
        <f t="shared" si="416"/>
        <v>9</v>
      </c>
      <c r="G7560" s="56" t="s">
        <v>11838</v>
      </c>
      <c r="H7560" s="56" t="s">
        <v>11839</v>
      </c>
      <c r="I7560" s="56" t="s">
        <v>13926</v>
      </c>
      <c r="J7560" s="57">
        <v>483720</v>
      </c>
      <c r="K7560" s="58" t="s">
        <v>11726</v>
      </c>
      <c r="L7560" s="57">
        <v>38698</v>
      </c>
      <c r="M7560" s="59">
        <f t="shared" si="414"/>
        <v>522418</v>
      </c>
      <c r="O7560" s="61"/>
      <c r="P7560">
        <f>+VLOOKUP(C7560,'Thanh toán '!M$9366:N$10360,2,0)</f>
        <v>522418</v>
      </c>
      <c r="Q7560" s="61">
        <f t="shared" si="413"/>
        <v>0</v>
      </c>
    </row>
    <row r="7561" spans="1:17" hidden="1" x14ac:dyDescent="0.3">
      <c r="A7561" s="43">
        <v>2023</v>
      </c>
      <c r="B7561" s="56" t="s">
        <v>23640</v>
      </c>
      <c r="C7561" s="19">
        <f t="shared" si="415"/>
        <v>59189</v>
      </c>
      <c r="D7561" s="56" t="s">
        <v>13350</v>
      </c>
      <c r="E7561" s="55">
        <v>45199</v>
      </c>
      <c r="F7561" s="18">
        <f t="shared" si="416"/>
        <v>9</v>
      </c>
      <c r="G7561" s="56" t="s">
        <v>11838</v>
      </c>
      <c r="H7561" s="56" t="s">
        <v>11839</v>
      </c>
      <c r="I7561" s="56" t="s">
        <v>23672</v>
      </c>
      <c r="J7561" s="57">
        <v>1179414</v>
      </c>
      <c r="K7561" s="58" t="s">
        <v>11726</v>
      </c>
      <c r="L7561" s="57">
        <v>94353</v>
      </c>
      <c r="M7561" s="59">
        <f t="shared" si="414"/>
        <v>1273767</v>
      </c>
      <c r="O7561" s="61"/>
      <c r="P7561">
        <f>+VLOOKUP(C7561,'Thanh toán '!M$9366:N$10360,2,0)</f>
        <v>1273767</v>
      </c>
      <c r="Q7561" s="61">
        <f t="shared" si="413"/>
        <v>0</v>
      </c>
    </row>
    <row r="7562" spans="1:17" hidden="1" x14ac:dyDescent="0.3">
      <c r="A7562" s="43">
        <v>2023</v>
      </c>
      <c r="B7562" s="56" t="s">
        <v>23641</v>
      </c>
      <c r="C7562" s="19">
        <f t="shared" si="415"/>
        <v>59210</v>
      </c>
      <c r="D7562" s="56" t="s">
        <v>13350</v>
      </c>
      <c r="E7562" s="55">
        <v>45199</v>
      </c>
      <c r="F7562" s="18">
        <f t="shared" si="416"/>
        <v>9</v>
      </c>
      <c r="G7562" s="56" t="s">
        <v>11799</v>
      </c>
      <c r="H7562" s="56" t="s">
        <v>11725</v>
      </c>
      <c r="I7562" s="56" t="s">
        <v>14056</v>
      </c>
      <c r="J7562" s="57">
        <v>1146422</v>
      </c>
      <c r="K7562" s="58" t="s">
        <v>11726</v>
      </c>
      <c r="L7562" s="57">
        <v>91714</v>
      </c>
      <c r="M7562" s="59">
        <f t="shared" si="414"/>
        <v>1238136</v>
      </c>
      <c r="O7562" s="61"/>
      <c r="P7562">
        <f>+VLOOKUP(C7562,'Thanh toán '!M$9366:N$10360,2,0)</f>
        <v>1238136</v>
      </c>
      <c r="Q7562" s="61">
        <f t="shared" si="413"/>
        <v>0</v>
      </c>
    </row>
    <row r="7563" spans="1:17" hidden="1" x14ac:dyDescent="0.3">
      <c r="A7563" s="43">
        <v>2023</v>
      </c>
      <c r="B7563" s="56" t="s">
        <v>23642</v>
      </c>
      <c r="C7563" s="19">
        <f t="shared" si="415"/>
        <v>59211</v>
      </c>
      <c r="D7563" s="56" t="s">
        <v>13350</v>
      </c>
      <c r="E7563" s="55">
        <v>45199</v>
      </c>
      <c r="F7563" s="18">
        <f t="shared" si="416"/>
        <v>9</v>
      </c>
      <c r="G7563" s="56" t="s">
        <v>11799</v>
      </c>
      <c r="H7563" s="56" t="s">
        <v>11725</v>
      </c>
      <c r="I7563" s="56" t="s">
        <v>13409</v>
      </c>
      <c r="J7563" s="57">
        <v>553467</v>
      </c>
      <c r="K7563" s="58" t="s">
        <v>11726</v>
      </c>
      <c r="L7563" s="57">
        <v>44277</v>
      </c>
      <c r="M7563" s="59">
        <f t="shared" si="414"/>
        <v>597744</v>
      </c>
      <c r="O7563" s="61"/>
      <c r="P7563">
        <f>+VLOOKUP(C7563,'Thanh toán '!M$9366:N$10360,2,0)</f>
        <v>597744</v>
      </c>
      <c r="Q7563" s="61">
        <f t="shared" si="413"/>
        <v>0</v>
      </c>
    </row>
    <row r="7564" spans="1:17" hidden="1" x14ac:dyDescent="0.3">
      <c r="A7564" s="43">
        <v>2023</v>
      </c>
      <c r="B7564" s="56" t="s">
        <v>23643</v>
      </c>
      <c r="C7564" s="19">
        <f t="shared" si="415"/>
        <v>59212</v>
      </c>
      <c r="D7564" s="56" t="s">
        <v>13350</v>
      </c>
      <c r="E7564" s="55">
        <v>45199</v>
      </c>
      <c r="F7564" s="18">
        <f t="shared" si="416"/>
        <v>9</v>
      </c>
      <c r="G7564" s="56" t="s">
        <v>11799</v>
      </c>
      <c r="H7564" s="56" t="s">
        <v>11725</v>
      </c>
      <c r="I7564" s="56" t="s">
        <v>13399</v>
      </c>
      <c r="J7564" s="57">
        <v>910040</v>
      </c>
      <c r="K7564" s="58" t="s">
        <v>11726</v>
      </c>
      <c r="L7564" s="57">
        <v>72803</v>
      </c>
      <c r="M7564" s="59">
        <f t="shared" si="414"/>
        <v>982843</v>
      </c>
      <c r="O7564" s="61"/>
      <c r="P7564">
        <f>+VLOOKUP(C7564,'Thanh toán '!M$9366:N$10360,2,0)</f>
        <v>982843</v>
      </c>
      <c r="Q7564" s="61">
        <f t="shared" si="413"/>
        <v>0</v>
      </c>
    </row>
    <row r="7565" spans="1:17" x14ac:dyDescent="0.3">
      <c r="A7565" s="43">
        <v>2023</v>
      </c>
      <c r="B7565" s="56" t="s">
        <v>25671</v>
      </c>
      <c r="C7565" s="19">
        <f>+B7565*1</f>
        <v>59418</v>
      </c>
      <c r="D7565" s="56" t="s">
        <v>13350</v>
      </c>
      <c r="E7565" s="55">
        <v>45203</v>
      </c>
      <c r="F7565" s="18">
        <f t="shared" si="416"/>
        <v>10</v>
      </c>
      <c r="G7565" s="56" t="s">
        <v>12026</v>
      </c>
      <c r="H7565" s="56" t="s">
        <v>12027</v>
      </c>
      <c r="I7565" s="56" t="s">
        <v>13947</v>
      </c>
      <c r="J7565" s="57">
        <v>696570</v>
      </c>
      <c r="K7565" s="58" t="s">
        <v>11726</v>
      </c>
      <c r="L7565" s="57">
        <v>55726</v>
      </c>
      <c r="M7565" s="57">
        <v>752296</v>
      </c>
      <c r="P7565" t="e">
        <f>+VLOOKUP(C7565,'Thanh toán '!M$9366:N$10360,2,0)</f>
        <v>#N/A</v>
      </c>
      <c r="Q7565" s="61" t="e">
        <f t="shared" si="413"/>
        <v>#N/A</v>
      </c>
    </row>
    <row r="7566" spans="1:17" x14ac:dyDescent="0.3">
      <c r="A7566" s="43">
        <v>2023</v>
      </c>
      <c r="B7566" s="56" t="s">
        <v>25672</v>
      </c>
      <c r="C7566" s="19">
        <f t="shared" ref="C7566:C7629" si="417">+B7566*1</f>
        <v>60352</v>
      </c>
      <c r="D7566" s="56" t="s">
        <v>13350</v>
      </c>
      <c r="E7566" s="55">
        <v>45204</v>
      </c>
      <c r="F7566" s="18">
        <f t="shared" si="416"/>
        <v>10</v>
      </c>
      <c r="G7566" s="56" t="s">
        <v>12026</v>
      </c>
      <c r="H7566" s="56" t="s">
        <v>12027</v>
      </c>
      <c r="I7566" s="56" t="s">
        <v>13949</v>
      </c>
      <c r="J7566" s="57">
        <v>919320</v>
      </c>
      <c r="K7566" s="58" t="s">
        <v>11726</v>
      </c>
      <c r="L7566" s="57">
        <v>73546</v>
      </c>
      <c r="M7566" s="57">
        <v>992866</v>
      </c>
      <c r="P7566" t="e">
        <f>+VLOOKUP(C7566,'Thanh toán '!M$9366:N$10360,2,0)</f>
        <v>#N/A</v>
      </c>
      <c r="Q7566" s="61" t="e">
        <f t="shared" si="413"/>
        <v>#N/A</v>
      </c>
    </row>
    <row r="7567" spans="1:17" x14ac:dyDescent="0.3">
      <c r="A7567" s="43">
        <v>2023</v>
      </c>
      <c r="B7567" s="56" t="s">
        <v>25673</v>
      </c>
      <c r="C7567" s="19">
        <f t="shared" si="417"/>
        <v>60951</v>
      </c>
      <c r="D7567" s="56" t="s">
        <v>13350</v>
      </c>
      <c r="E7567" s="55">
        <v>45209</v>
      </c>
      <c r="F7567" s="18">
        <f t="shared" si="416"/>
        <v>10</v>
      </c>
      <c r="G7567" s="56" t="s">
        <v>12026</v>
      </c>
      <c r="H7567" s="56" t="s">
        <v>12027</v>
      </c>
      <c r="I7567" s="56" t="s">
        <v>13942</v>
      </c>
      <c r="J7567" s="57">
        <v>555290</v>
      </c>
      <c r="K7567" s="58" t="s">
        <v>11726</v>
      </c>
      <c r="L7567" s="57">
        <v>44423</v>
      </c>
      <c r="M7567" s="57">
        <v>599713</v>
      </c>
      <c r="P7567" t="e">
        <f>+VLOOKUP(C7567,'Thanh toán '!M$9366:N$10360,2,0)</f>
        <v>#N/A</v>
      </c>
      <c r="Q7567" s="61" t="e">
        <f t="shared" si="413"/>
        <v>#N/A</v>
      </c>
    </row>
    <row r="7568" spans="1:17" x14ac:dyDescent="0.3">
      <c r="A7568" s="43">
        <v>2023</v>
      </c>
      <c r="B7568" s="56" t="s">
        <v>25674</v>
      </c>
      <c r="C7568" s="19">
        <f t="shared" si="417"/>
        <v>61629</v>
      </c>
      <c r="D7568" s="56" t="s">
        <v>13350</v>
      </c>
      <c r="E7568" s="55">
        <v>45211</v>
      </c>
      <c r="F7568" s="18">
        <f t="shared" si="416"/>
        <v>10</v>
      </c>
      <c r="G7568" s="56" t="s">
        <v>12026</v>
      </c>
      <c r="H7568" s="56" t="s">
        <v>12027</v>
      </c>
      <c r="I7568" s="56" t="s">
        <v>13947</v>
      </c>
      <c r="J7568" s="57">
        <v>555478</v>
      </c>
      <c r="K7568" s="58" t="s">
        <v>11726</v>
      </c>
      <c r="L7568" s="57">
        <v>44438</v>
      </c>
      <c r="M7568" s="57">
        <v>599916</v>
      </c>
      <c r="P7568" t="e">
        <f>+VLOOKUP(C7568,'Thanh toán '!M$9366:N$10360,2,0)</f>
        <v>#N/A</v>
      </c>
      <c r="Q7568" s="61" t="e">
        <f t="shared" si="413"/>
        <v>#N/A</v>
      </c>
    </row>
    <row r="7569" spans="1:17" x14ac:dyDescent="0.3">
      <c r="A7569" s="43">
        <v>2023</v>
      </c>
      <c r="B7569" s="56" t="s">
        <v>25675</v>
      </c>
      <c r="C7569" s="19">
        <f t="shared" si="417"/>
        <v>62027</v>
      </c>
      <c r="D7569" s="56" t="s">
        <v>13350</v>
      </c>
      <c r="E7569" s="55">
        <v>45213</v>
      </c>
      <c r="F7569" s="18">
        <f t="shared" si="416"/>
        <v>10</v>
      </c>
      <c r="G7569" s="56" t="s">
        <v>12026</v>
      </c>
      <c r="H7569" s="56" t="s">
        <v>12027</v>
      </c>
      <c r="I7569" s="56" t="s">
        <v>13949</v>
      </c>
      <c r="J7569" s="57">
        <v>738405</v>
      </c>
      <c r="K7569" s="58" t="s">
        <v>11726</v>
      </c>
      <c r="L7569" s="57">
        <v>59072</v>
      </c>
      <c r="M7569" s="57">
        <v>797477</v>
      </c>
      <c r="P7569" t="e">
        <f>+VLOOKUP(C7569,'Thanh toán '!M$9366:N$10360,2,0)</f>
        <v>#N/A</v>
      </c>
      <c r="Q7569" s="61" t="e">
        <f t="shared" si="413"/>
        <v>#N/A</v>
      </c>
    </row>
    <row r="7570" spans="1:17" x14ac:dyDescent="0.3">
      <c r="A7570" s="43">
        <v>2023</v>
      </c>
      <c r="B7570" s="56" t="s">
        <v>25676</v>
      </c>
      <c r="C7570" s="19">
        <f t="shared" si="417"/>
        <v>62187</v>
      </c>
      <c r="D7570" s="56" t="s">
        <v>13350</v>
      </c>
      <c r="E7570" s="55">
        <v>45216</v>
      </c>
      <c r="F7570" s="18">
        <f t="shared" si="416"/>
        <v>10</v>
      </c>
      <c r="G7570" s="56" t="s">
        <v>12026</v>
      </c>
      <c r="H7570" s="56" t="s">
        <v>12027</v>
      </c>
      <c r="I7570" s="56" t="s">
        <v>25677</v>
      </c>
      <c r="J7570" s="57">
        <v>901430</v>
      </c>
      <c r="K7570" s="58" t="s">
        <v>11726</v>
      </c>
      <c r="L7570" s="57">
        <v>72114</v>
      </c>
      <c r="M7570" s="57">
        <v>973544</v>
      </c>
      <c r="P7570" t="e">
        <f>+VLOOKUP(C7570,'Thanh toán '!M$9366:N$10360,2,0)</f>
        <v>#N/A</v>
      </c>
      <c r="Q7570" s="61" t="e">
        <f t="shared" si="413"/>
        <v>#N/A</v>
      </c>
    </row>
    <row r="7571" spans="1:17" x14ac:dyDescent="0.3">
      <c r="A7571" s="43">
        <v>2023</v>
      </c>
      <c r="B7571" s="56" t="s">
        <v>25678</v>
      </c>
      <c r="C7571" s="19">
        <f t="shared" si="417"/>
        <v>62188</v>
      </c>
      <c r="D7571" s="56" t="s">
        <v>13350</v>
      </c>
      <c r="E7571" s="55">
        <v>45216</v>
      </c>
      <c r="F7571" s="18">
        <f t="shared" si="416"/>
        <v>10</v>
      </c>
      <c r="G7571" s="56" t="s">
        <v>12026</v>
      </c>
      <c r="H7571" s="56" t="s">
        <v>12027</v>
      </c>
      <c r="I7571" s="56" t="s">
        <v>13947</v>
      </c>
      <c r="J7571" s="57">
        <v>450715</v>
      </c>
      <c r="K7571" s="58" t="s">
        <v>11726</v>
      </c>
      <c r="L7571" s="57">
        <v>36057</v>
      </c>
      <c r="M7571" s="57">
        <v>486772</v>
      </c>
      <c r="P7571" t="e">
        <f>+VLOOKUP(C7571,'Thanh toán '!M$9366:N$10360,2,0)</f>
        <v>#N/A</v>
      </c>
      <c r="Q7571" s="61" t="e">
        <f t="shared" si="413"/>
        <v>#N/A</v>
      </c>
    </row>
    <row r="7572" spans="1:17" x14ac:dyDescent="0.3">
      <c r="A7572" s="43">
        <v>2023</v>
      </c>
      <c r="B7572" s="56" t="s">
        <v>25679</v>
      </c>
      <c r="C7572" s="19">
        <f t="shared" si="417"/>
        <v>62227</v>
      </c>
      <c r="D7572" s="56" t="s">
        <v>13350</v>
      </c>
      <c r="E7572" s="55">
        <v>45216</v>
      </c>
      <c r="F7572" s="18">
        <f t="shared" si="416"/>
        <v>10</v>
      </c>
      <c r="G7572" s="56" t="s">
        <v>12026</v>
      </c>
      <c r="H7572" s="56" t="s">
        <v>12027</v>
      </c>
      <c r="I7572" s="56" t="s">
        <v>13942</v>
      </c>
      <c r="J7572" s="57">
        <v>1211183</v>
      </c>
      <c r="K7572" s="58" t="s">
        <v>11726</v>
      </c>
      <c r="L7572" s="57">
        <v>96895</v>
      </c>
      <c r="M7572" s="57">
        <v>1308078</v>
      </c>
      <c r="P7572" t="e">
        <f>+VLOOKUP(C7572,'Thanh toán '!M$9366:N$10360,2,0)</f>
        <v>#N/A</v>
      </c>
      <c r="Q7572" s="61" t="e">
        <f t="shared" si="413"/>
        <v>#N/A</v>
      </c>
    </row>
    <row r="7573" spans="1:17" x14ac:dyDescent="0.3">
      <c r="A7573" s="43">
        <v>2023</v>
      </c>
      <c r="B7573" s="56" t="s">
        <v>25680</v>
      </c>
      <c r="C7573" s="19">
        <f t="shared" si="417"/>
        <v>62229</v>
      </c>
      <c r="D7573" s="56" t="s">
        <v>13350</v>
      </c>
      <c r="E7573" s="55">
        <v>45216</v>
      </c>
      <c r="F7573" s="18">
        <f t="shared" si="416"/>
        <v>10</v>
      </c>
      <c r="G7573" s="56" t="s">
        <v>12026</v>
      </c>
      <c r="H7573" s="56" t="s">
        <v>12027</v>
      </c>
      <c r="I7573" s="56" t="s">
        <v>13949</v>
      </c>
      <c r="J7573" s="57">
        <v>605660</v>
      </c>
      <c r="K7573" s="58" t="s">
        <v>11726</v>
      </c>
      <c r="L7573" s="57">
        <v>48453</v>
      </c>
      <c r="M7573" s="57">
        <v>654113</v>
      </c>
      <c r="P7573" t="e">
        <f>+VLOOKUP(C7573,'Thanh toán '!M$9366:N$10360,2,0)</f>
        <v>#N/A</v>
      </c>
      <c r="Q7573" s="61" t="e">
        <f t="shared" si="413"/>
        <v>#N/A</v>
      </c>
    </row>
    <row r="7574" spans="1:17" x14ac:dyDescent="0.3">
      <c r="A7574" s="43">
        <v>2023</v>
      </c>
      <c r="B7574" s="56" t="s">
        <v>25681</v>
      </c>
      <c r="C7574" s="19">
        <f t="shared" si="417"/>
        <v>62231</v>
      </c>
      <c r="D7574" s="56" t="s">
        <v>13350</v>
      </c>
      <c r="E7574" s="55">
        <v>45216</v>
      </c>
      <c r="F7574" s="18">
        <f t="shared" si="416"/>
        <v>10</v>
      </c>
      <c r="G7574" s="56" t="s">
        <v>12026</v>
      </c>
      <c r="H7574" s="56" t="s">
        <v>12027</v>
      </c>
      <c r="I7574" s="56" t="s">
        <v>13945</v>
      </c>
      <c r="J7574" s="57">
        <v>951239</v>
      </c>
      <c r="K7574" s="58" t="s">
        <v>11726</v>
      </c>
      <c r="L7574" s="57">
        <v>76099</v>
      </c>
      <c r="M7574" s="57">
        <v>1027338</v>
      </c>
      <c r="P7574" t="e">
        <f>+VLOOKUP(C7574,'Thanh toán '!M$9366:N$10360,2,0)</f>
        <v>#N/A</v>
      </c>
      <c r="Q7574" s="61" t="e">
        <f t="shared" ref="Q7574:Q7637" si="418">+P7574-M7574</f>
        <v>#N/A</v>
      </c>
    </row>
    <row r="7575" spans="1:17" x14ac:dyDescent="0.3">
      <c r="A7575" s="43">
        <v>2023</v>
      </c>
      <c r="B7575" s="56" t="s">
        <v>25682</v>
      </c>
      <c r="C7575" s="19">
        <f t="shared" si="417"/>
        <v>63404</v>
      </c>
      <c r="D7575" s="56" t="s">
        <v>13350</v>
      </c>
      <c r="E7575" s="55">
        <v>45219</v>
      </c>
      <c r="F7575" s="18">
        <f t="shared" si="416"/>
        <v>10</v>
      </c>
      <c r="G7575" s="56" t="s">
        <v>12026</v>
      </c>
      <c r="H7575" s="56" t="s">
        <v>12027</v>
      </c>
      <c r="I7575" s="56" t="s">
        <v>13947</v>
      </c>
      <c r="J7575" s="57">
        <v>622160</v>
      </c>
      <c r="K7575" s="58" t="s">
        <v>11726</v>
      </c>
      <c r="L7575" s="57">
        <v>49773</v>
      </c>
      <c r="M7575" s="57">
        <v>671933</v>
      </c>
      <c r="P7575" t="e">
        <f>+VLOOKUP(C7575,'Thanh toán '!M$9366:N$10360,2,0)</f>
        <v>#N/A</v>
      </c>
      <c r="Q7575" s="61" t="e">
        <f t="shared" si="418"/>
        <v>#N/A</v>
      </c>
    </row>
    <row r="7576" spans="1:17" x14ac:dyDescent="0.3">
      <c r="A7576" s="43">
        <v>2023</v>
      </c>
      <c r="B7576" s="56" t="s">
        <v>25683</v>
      </c>
      <c r="C7576" s="19">
        <f t="shared" si="417"/>
        <v>64259</v>
      </c>
      <c r="D7576" s="56" t="s">
        <v>13350</v>
      </c>
      <c r="E7576" s="55">
        <v>45225</v>
      </c>
      <c r="F7576" s="18">
        <f t="shared" si="416"/>
        <v>10</v>
      </c>
      <c r="G7576" s="56" t="s">
        <v>12026</v>
      </c>
      <c r="H7576" s="56" t="s">
        <v>12027</v>
      </c>
      <c r="I7576" s="56" t="s">
        <v>13949</v>
      </c>
      <c r="J7576" s="57">
        <v>1648445</v>
      </c>
      <c r="K7576" s="58" t="s">
        <v>11726</v>
      </c>
      <c r="L7576" s="57">
        <v>131876</v>
      </c>
      <c r="M7576" s="57">
        <v>1780321</v>
      </c>
      <c r="P7576" t="e">
        <f>+VLOOKUP(C7576,'Thanh toán '!M$9366:N$10360,2,0)</f>
        <v>#N/A</v>
      </c>
      <c r="Q7576" s="61" t="e">
        <f t="shared" si="418"/>
        <v>#N/A</v>
      </c>
    </row>
    <row r="7577" spans="1:17" x14ac:dyDescent="0.3">
      <c r="A7577" s="43">
        <v>2023</v>
      </c>
      <c r="B7577" s="56" t="s">
        <v>25684</v>
      </c>
      <c r="C7577" s="19">
        <f t="shared" si="417"/>
        <v>59401</v>
      </c>
      <c r="D7577" s="56" t="s">
        <v>13350</v>
      </c>
      <c r="E7577" s="55">
        <v>45203</v>
      </c>
      <c r="F7577" s="18">
        <f t="shared" si="416"/>
        <v>10</v>
      </c>
      <c r="G7577" s="56" t="s">
        <v>12430</v>
      </c>
      <c r="H7577" s="56" t="s">
        <v>12431</v>
      </c>
      <c r="I7577" s="56" t="s">
        <v>12430</v>
      </c>
      <c r="J7577" s="57">
        <v>1102500</v>
      </c>
      <c r="K7577" s="58" t="s">
        <v>11726</v>
      </c>
      <c r="L7577" s="57">
        <v>88200</v>
      </c>
      <c r="M7577" s="57">
        <v>1190700</v>
      </c>
      <c r="P7577" t="e">
        <f>+VLOOKUP(C7577,'Thanh toán '!M$9366:N$10360,2,0)</f>
        <v>#N/A</v>
      </c>
      <c r="Q7577" s="61" t="e">
        <f t="shared" si="418"/>
        <v>#N/A</v>
      </c>
    </row>
    <row r="7578" spans="1:17" x14ac:dyDescent="0.3">
      <c r="A7578" s="43">
        <v>2023</v>
      </c>
      <c r="B7578" s="56" t="s">
        <v>25685</v>
      </c>
      <c r="C7578" s="19">
        <f t="shared" si="417"/>
        <v>59343</v>
      </c>
      <c r="D7578" s="56" t="s">
        <v>13350</v>
      </c>
      <c r="E7578" s="55">
        <v>45202</v>
      </c>
      <c r="F7578" s="18">
        <f t="shared" si="416"/>
        <v>10</v>
      </c>
      <c r="G7578" s="56" t="s">
        <v>12448</v>
      </c>
      <c r="H7578" s="56" t="s">
        <v>12449</v>
      </c>
      <c r="I7578" s="56" t="s">
        <v>12448</v>
      </c>
      <c r="J7578" s="57">
        <v>551250</v>
      </c>
      <c r="K7578" s="58" t="s">
        <v>11726</v>
      </c>
      <c r="L7578" s="57">
        <v>44100</v>
      </c>
      <c r="M7578" s="57">
        <v>595350</v>
      </c>
      <c r="P7578" t="e">
        <f>+VLOOKUP(C7578,'Thanh toán '!M$9366:N$10360,2,0)</f>
        <v>#N/A</v>
      </c>
      <c r="Q7578" s="61" t="e">
        <f t="shared" si="418"/>
        <v>#N/A</v>
      </c>
    </row>
    <row r="7579" spans="1:17" x14ac:dyDescent="0.3">
      <c r="A7579" s="43">
        <v>2023</v>
      </c>
      <c r="B7579" s="56" t="s">
        <v>25686</v>
      </c>
      <c r="C7579" s="19">
        <f t="shared" si="417"/>
        <v>60612</v>
      </c>
      <c r="D7579" s="56" t="s">
        <v>13350</v>
      </c>
      <c r="E7579" s="55">
        <v>45205</v>
      </c>
      <c r="F7579" s="18">
        <f t="shared" si="416"/>
        <v>10</v>
      </c>
      <c r="G7579" s="56" t="s">
        <v>12448</v>
      </c>
      <c r="H7579" s="56" t="s">
        <v>12449</v>
      </c>
      <c r="I7579" s="56" t="s">
        <v>12448</v>
      </c>
      <c r="J7579" s="57">
        <v>1102500</v>
      </c>
      <c r="K7579" s="58" t="s">
        <v>11726</v>
      </c>
      <c r="L7579" s="57">
        <v>88200</v>
      </c>
      <c r="M7579" s="57">
        <v>1190700</v>
      </c>
      <c r="P7579" t="e">
        <f>+VLOOKUP(C7579,'Thanh toán '!M$9366:N$10360,2,0)</f>
        <v>#N/A</v>
      </c>
      <c r="Q7579" s="61" t="e">
        <f t="shared" si="418"/>
        <v>#N/A</v>
      </c>
    </row>
    <row r="7580" spans="1:17" x14ac:dyDescent="0.3">
      <c r="A7580" s="43">
        <v>2023</v>
      </c>
      <c r="B7580" s="56" t="s">
        <v>25687</v>
      </c>
      <c r="C7580" s="19">
        <f t="shared" si="417"/>
        <v>60797</v>
      </c>
      <c r="D7580" s="56" t="s">
        <v>13350</v>
      </c>
      <c r="E7580" s="55">
        <v>45206</v>
      </c>
      <c r="F7580" s="18">
        <f t="shared" si="416"/>
        <v>10</v>
      </c>
      <c r="G7580" s="56" t="s">
        <v>12448</v>
      </c>
      <c r="H7580" s="56" t="s">
        <v>12449</v>
      </c>
      <c r="I7580" s="56" t="s">
        <v>12448</v>
      </c>
      <c r="J7580" s="57">
        <v>1057110</v>
      </c>
      <c r="K7580" s="58" t="s">
        <v>11726</v>
      </c>
      <c r="L7580" s="57">
        <v>84569</v>
      </c>
      <c r="M7580" s="57">
        <v>1141679</v>
      </c>
      <c r="P7580" t="e">
        <f>+VLOOKUP(C7580,'Thanh toán '!M$9366:N$10360,2,0)</f>
        <v>#N/A</v>
      </c>
      <c r="Q7580" s="61" t="e">
        <f t="shared" si="418"/>
        <v>#N/A</v>
      </c>
    </row>
    <row r="7581" spans="1:17" x14ac:dyDescent="0.3">
      <c r="A7581" s="43">
        <v>2023</v>
      </c>
      <c r="B7581" s="56" t="s">
        <v>25688</v>
      </c>
      <c r="C7581" s="19">
        <f t="shared" si="417"/>
        <v>62312</v>
      </c>
      <c r="D7581" s="56" t="s">
        <v>13350</v>
      </c>
      <c r="E7581" s="55">
        <v>45217</v>
      </c>
      <c r="F7581" s="18">
        <f t="shared" si="416"/>
        <v>10</v>
      </c>
      <c r="G7581" s="56" t="s">
        <v>12448</v>
      </c>
      <c r="H7581" s="56" t="s">
        <v>12449</v>
      </c>
      <c r="I7581" s="56" t="s">
        <v>12448</v>
      </c>
      <c r="J7581" s="57">
        <v>901430</v>
      </c>
      <c r="K7581" s="58" t="s">
        <v>11726</v>
      </c>
      <c r="L7581" s="57">
        <v>72114</v>
      </c>
      <c r="M7581" s="57">
        <v>973544</v>
      </c>
      <c r="P7581" t="e">
        <f>+VLOOKUP(C7581,'Thanh toán '!M$9366:N$10360,2,0)</f>
        <v>#N/A</v>
      </c>
      <c r="Q7581" s="61" t="e">
        <f t="shared" si="418"/>
        <v>#N/A</v>
      </c>
    </row>
    <row r="7582" spans="1:17" x14ac:dyDescent="0.3">
      <c r="A7582" s="43">
        <v>2023</v>
      </c>
      <c r="B7582" s="56" t="s">
        <v>25689</v>
      </c>
      <c r="C7582" s="19">
        <f t="shared" si="417"/>
        <v>63667</v>
      </c>
      <c r="D7582" s="56" t="s">
        <v>13350</v>
      </c>
      <c r="E7582" s="55">
        <v>45222</v>
      </c>
      <c r="F7582" s="18">
        <f t="shared" si="416"/>
        <v>10</v>
      </c>
      <c r="G7582" s="56" t="s">
        <v>12448</v>
      </c>
      <c r="H7582" s="56" t="s">
        <v>12449</v>
      </c>
      <c r="I7582" s="56" t="s">
        <v>12448</v>
      </c>
      <c r="J7582" s="57">
        <v>734310</v>
      </c>
      <c r="K7582" s="58" t="s">
        <v>11726</v>
      </c>
      <c r="L7582" s="57">
        <v>58745</v>
      </c>
      <c r="M7582" s="57">
        <v>793055</v>
      </c>
      <c r="P7582" t="e">
        <f>+VLOOKUP(C7582,'Thanh toán '!M$9366:N$10360,2,0)</f>
        <v>#N/A</v>
      </c>
      <c r="Q7582" s="61" t="e">
        <f t="shared" si="418"/>
        <v>#N/A</v>
      </c>
    </row>
    <row r="7583" spans="1:17" x14ac:dyDescent="0.3">
      <c r="A7583" s="43">
        <v>2023</v>
      </c>
      <c r="B7583" s="56" t="s">
        <v>25690</v>
      </c>
      <c r="C7583" s="19">
        <f t="shared" si="417"/>
        <v>59316</v>
      </c>
      <c r="D7583" s="56" t="s">
        <v>13350</v>
      </c>
      <c r="E7583" s="55">
        <v>45201</v>
      </c>
      <c r="F7583" s="18">
        <f t="shared" si="416"/>
        <v>10</v>
      </c>
      <c r="G7583" s="56" t="s">
        <v>12669</v>
      </c>
      <c r="H7583" s="56" t="s">
        <v>12670</v>
      </c>
      <c r="I7583" s="56" t="s">
        <v>12669</v>
      </c>
      <c r="J7583" s="57">
        <v>1001965</v>
      </c>
      <c r="K7583" s="58" t="s">
        <v>11726</v>
      </c>
      <c r="L7583" s="57">
        <v>80157</v>
      </c>
      <c r="M7583" s="57">
        <v>1082122</v>
      </c>
      <c r="P7583" t="e">
        <f>+VLOOKUP(C7583,'Thanh toán '!M$9366:N$10360,2,0)</f>
        <v>#N/A</v>
      </c>
      <c r="Q7583" s="61" t="e">
        <f t="shared" si="418"/>
        <v>#N/A</v>
      </c>
    </row>
    <row r="7584" spans="1:17" x14ac:dyDescent="0.3">
      <c r="A7584" s="43">
        <v>2023</v>
      </c>
      <c r="B7584" s="56" t="s">
        <v>25691</v>
      </c>
      <c r="C7584" s="19">
        <f t="shared" si="417"/>
        <v>63089</v>
      </c>
      <c r="D7584" s="56" t="s">
        <v>13350</v>
      </c>
      <c r="E7584" s="55">
        <v>45218</v>
      </c>
      <c r="F7584" s="18">
        <f t="shared" si="416"/>
        <v>10</v>
      </c>
      <c r="G7584" s="56" t="s">
        <v>12330</v>
      </c>
      <c r="H7584" s="56" t="s">
        <v>12331</v>
      </c>
      <c r="I7584" s="56" t="s">
        <v>12330</v>
      </c>
      <c r="J7584" s="57">
        <v>2942040</v>
      </c>
      <c r="K7584" s="58" t="s">
        <v>11726</v>
      </c>
      <c r="L7584" s="57">
        <v>235363</v>
      </c>
      <c r="M7584" s="57">
        <v>3177403</v>
      </c>
      <c r="P7584" t="e">
        <f>+VLOOKUP(C7584,'Thanh toán '!M$9366:N$10360,2,0)</f>
        <v>#N/A</v>
      </c>
      <c r="Q7584" s="61" t="e">
        <f t="shared" si="418"/>
        <v>#N/A</v>
      </c>
    </row>
    <row r="7585" spans="1:17" x14ac:dyDescent="0.3">
      <c r="A7585" s="43">
        <v>2023</v>
      </c>
      <c r="B7585" s="56" t="s">
        <v>25692</v>
      </c>
      <c r="C7585" s="19">
        <f t="shared" si="417"/>
        <v>63570</v>
      </c>
      <c r="D7585" s="56" t="s">
        <v>13350</v>
      </c>
      <c r="E7585" s="55">
        <v>45220</v>
      </c>
      <c r="F7585" s="18">
        <f t="shared" si="416"/>
        <v>10</v>
      </c>
      <c r="G7585" s="56" t="s">
        <v>12330</v>
      </c>
      <c r="H7585" s="56" t="s">
        <v>12331</v>
      </c>
      <c r="I7585" s="56" t="s">
        <v>12330</v>
      </c>
      <c r="J7585" s="57">
        <v>976360</v>
      </c>
      <c r="K7585" s="58" t="s">
        <v>11726</v>
      </c>
      <c r="L7585" s="57">
        <v>78109</v>
      </c>
      <c r="M7585" s="57">
        <v>1054469</v>
      </c>
      <c r="P7585" t="e">
        <f>+VLOOKUP(C7585,'Thanh toán '!M$9366:N$10360,2,0)</f>
        <v>#N/A</v>
      </c>
      <c r="Q7585" s="61" t="e">
        <f t="shared" si="418"/>
        <v>#N/A</v>
      </c>
    </row>
    <row r="7586" spans="1:17" x14ac:dyDescent="0.3">
      <c r="A7586" s="43">
        <v>2023</v>
      </c>
      <c r="B7586" s="56" t="s">
        <v>25693</v>
      </c>
      <c r="C7586" s="19">
        <f t="shared" si="417"/>
        <v>61004</v>
      </c>
      <c r="D7586" s="56" t="s">
        <v>13350</v>
      </c>
      <c r="E7586" s="55">
        <v>45209</v>
      </c>
      <c r="F7586" s="18">
        <f t="shared" si="416"/>
        <v>10</v>
      </c>
      <c r="G7586" s="56" t="s">
        <v>12303</v>
      </c>
      <c r="H7586" s="56" t="s">
        <v>12304</v>
      </c>
      <c r="I7586" s="56" t="s">
        <v>12303</v>
      </c>
      <c r="J7586" s="57">
        <v>1102500</v>
      </c>
      <c r="K7586" s="58" t="s">
        <v>11726</v>
      </c>
      <c r="L7586" s="57">
        <v>88200</v>
      </c>
      <c r="M7586" s="57">
        <v>1190700</v>
      </c>
      <c r="P7586" t="e">
        <f>+VLOOKUP(C7586,'Thanh toán '!M$9366:N$10360,2,0)</f>
        <v>#N/A</v>
      </c>
      <c r="Q7586" s="61" t="e">
        <f t="shared" si="418"/>
        <v>#N/A</v>
      </c>
    </row>
    <row r="7587" spans="1:17" x14ac:dyDescent="0.3">
      <c r="A7587" s="43">
        <v>2023</v>
      </c>
      <c r="B7587" s="56" t="s">
        <v>25694</v>
      </c>
      <c r="C7587" s="19">
        <f t="shared" si="417"/>
        <v>62267</v>
      </c>
      <c r="D7587" s="56" t="s">
        <v>13350</v>
      </c>
      <c r="E7587" s="55">
        <v>45216</v>
      </c>
      <c r="F7587" s="18">
        <f t="shared" si="416"/>
        <v>10</v>
      </c>
      <c r="G7587" s="56" t="s">
        <v>12303</v>
      </c>
      <c r="H7587" s="56" t="s">
        <v>12304</v>
      </c>
      <c r="I7587" s="56" t="s">
        <v>12303</v>
      </c>
      <c r="J7587" s="57">
        <v>450715</v>
      </c>
      <c r="K7587" s="58" t="s">
        <v>11726</v>
      </c>
      <c r="L7587" s="57">
        <v>36057</v>
      </c>
      <c r="M7587" s="57">
        <v>486772</v>
      </c>
      <c r="P7587" t="e">
        <f>+VLOOKUP(C7587,'Thanh toán '!M$9366:N$10360,2,0)</f>
        <v>#N/A</v>
      </c>
      <c r="Q7587" s="61" t="e">
        <f t="shared" si="418"/>
        <v>#N/A</v>
      </c>
    </row>
    <row r="7588" spans="1:17" x14ac:dyDescent="0.3">
      <c r="A7588" s="43">
        <v>2023</v>
      </c>
      <c r="B7588" s="56" t="s">
        <v>25695</v>
      </c>
      <c r="C7588" s="19">
        <f t="shared" si="417"/>
        <v>63804</v>
      </c>
      <c r="D7588" s="56" t="s">
        <v>13350</v>
      </c>
      <c r="E7588" s="55">
        <v>45223</v>
      </c>
      <c r="F7588" s="18">
        <f t="shared" si="416"/>
        <v>10</v>
      </c>
      <c r="G7588" s="56" t="s">
        <v>12303</v>
      </c>
      <c r="H7588" s="56" t="s">
        <v>12304</v>
      </c>
      <c r="I7588" s="56" t="s">
        <v>12303</v>
      </c>
      <c r="J7588" s="57">
        <v>610225</v>
      </c>
      <c r="K7588" s="58" t="s">
        <v>11726</v>
      </c>
      <c r="L7588" s="57">
        <v>48818</v>
      </c>
      <c r="M7588" s="57">
        <v>659043</v>
      </c>
      <c r="P7588" t="e">
        <f>+VLOOKUP(C7588,'Thanh toán '!M$9366:N$10360,2,0)</f>
        <v>#N/A</v>
      </c>
      <c r="Q7588" s="61" t="e">
        <f t="shared" si="418"/>
        <v>#N/A</v>
      </c>
    </row>
    <row r="7589" spans="1:17" x14ac:dyDescent="0.3">
      <c r="A7589" s="43">
        <v>2023</v>
      </c>
      <c r="B7589" s="56" t="s">
        <v>25696</v>
      </c>
      <c r="C7589" s="19">
        <f t="shared" si="417"/>
        <v>59348</v>
      </c>
      <c r="D7589" s="56" t="s">
        <v>13350</v>
      </c>
      <c r="E7589" s="55">
        <v>45202</v>
      </c>
      <c r="F7589" s="18">
        <f t="shared" si="416"/>
        <v>10</v>
      </c>
      <c r="G7589" s="56" t="s">
        <v>12367</v>
      </c>
      <c r="H7589" s="56" t="s">
        <v>12368</v>
      </c>
      <c r="I7589" s="56" t="s">
        <v>13607</v>
      </c>
      <c r="J7589" s="57">
        <v>922445</v>
      </c>
      <c r="K7589" s="58" t="s">
        <v>11726</v>
      </c>
      <c r="L7589" s="57">
        <v>73796</v>
      </c>
      <c r="M7589" s="57">
        <v>996241</v>
      </c>
      <c r="P7589" t="e">
        <f>+VLOOKUP(C7589,'Thanh toán '!M$9366:N$10360,2,0)</f>
        <v>#N/A</v>
      </c>
      <c r="Q7589" s="61" t="e">
        <f t="shared" si="418"/>
        <v>#N/A</v>
      </c>
    </row>
    <row r="7590" spans="1:17" x14ac:dyDescent="0.3">
      <c r="A7590" s="43">
        <v>2023</v>
      </c>
      <c r="B7590" s="56" t="s">
        <v>25697</v>
      </c>
      <c r="C7590" s="19">
        <f t="shared" si="417"/>
        <v>61044</v>
      </c>
      <c r="D7590" s="56" t="s">
        <v>13350</v>
      </c>
      <c r="E7590" s="55">
        <v>45210</v>
      </c>
      <c r="F7590" s="18">
        <f t="shared" si="416"/>
        <v>10</v>
      </c>
      <c r="G7590" s="56" t="s">
        <v>12367</v>
      </c>
      <c r="H7590" s="56" t="s">
        <v>12368</v>
      </c>
      <c r="I7590" s="56" t="s">
        <v>13820</v>
      </c>
      <c r="J7590" s="57">
        <v>367155</v>
      </c>
      <c r="K7590" s="58" t="s">
        <v>11726</v>
      </c>
      <c r="L7590" s="57">
        <v>29372</v>
      </c>
      <c r="M7590" s="57">
        <v>396527</v>
      </c>
      <c r="P7590" t="e">
        <f>+VLOOKUP(C7590,'Thanh toán '!M$9366:N$10360,2,0)</f>
        <v>#N/A</v>
      </c>
      <c r="Q7590" s="61" t="e">
        <f t="shared" si="418"/>
        <v>#N/A</v>
      </c>
    </row>
    <row r="7591" spans="1:17" x14ac:dyDescent="0.3">
      <c r="A7591" s="43">
        <v>2023</v>
      </c>
      <c r="B7591" s="56" t="s">
        <v>25698</v>
      </c>
      <c r="C7591" s="19">
        <f t="shared" si="417"/>
        <v>62012</v>
      </c>
      <c r="D7591" s="56" t="s">
        <v>13350</v>
      </c>
      <c r="E7591" s="55">
        <v>45213</v>
      </c>
      <c r="F7591" s="18">
        <f t="shared" si="416"/>
        <v>10</v>
      </c>
      <c r="G7591" s="56" t="s">
        <v>12367</v>
      </c>
      <c r="H7591" s="56" t="s">
        <v>12368</v>
      </c>
      <c r="I7591" s="56" t="s">
        <v>14519</v>
      </c>
      <c r="J7591" s="57">
        <v>1791420</v>
      </c>
      <c r="K7591" s="58" t="s">
        <v>11726</v>
      </c>
      <c r="L7591" s="57">
        <v>143314</v>
      </c>
      <c r="M7591" s="57">
        <v>1934734</v>
      </c>
      <c r="P7591" t="e">
        <f>+VLOOKUP(C7591,'Thanh toán '!M$9366:N$10360,2,0)</f>
        <v>#N/A</v>
      </c>
      <c r="Q7591" s="61" t="e">
        <f t="shared" si="418"/>
        <v>#N/A</v>
      </c>
    </row>
    <row r="7592" spans="1:17" x14ac:dyDescent="0.3">
      <c r="A7592" s="43">
        <v>2023</v>
      </c>
      <c r="B7592" s="56" t="s">
        <v>25699</v>
      </c>
      <c r="C7592" s="19">
        <f t="shared" si="417"/>
        <v>63548</v>
      </c>
      <c r="D7592" s="56" t="s">
        <v>13350</v>
      </c>
      <c r="E7592" s="55">
        <v>45220</v>
      </c>
      <c r="F7592" s="18">
        <f t="shared" si="416"/>
        <v>10</v>
      </c>
      <c r="G7592" s="56" t="s">
        <v>12367</v>
      </c>
      <c r="H7592" s="56" t="s">
        <v>12368</v>
      </c>
      <c r="I7592" s="56" t="s">
        <v>13820</v>
      </c>
      <c r="J7592" s="57">
        <v>531856</v>
      </c>
      <c r="K7592" s="58" t="s">
        <v>11726</v>
      </c>
      <c r="L7592" s="57">
        <v>42548</v>
      </c>
      <c r="M7592" s="57">
        <v>574404</v>
      </c>
      <c r="P7592" t="e">
        <f>+VLOOKUP(C7592,'Thanh toán '!M$9366:N$10360,2,0)</f>
        <v>#N/A</v>
      </c>
      <c r="Q7592" s="61" t="e">
        <f t="shared" si="418"/>
        <v>#N/A</v>
      </c>
    </row>
    <row r="7593" spans="1:17" x14ac:dyDescent="0.3">
      <c r="A7593" s="43">
        <v>2023</v>
      </c>
      <c r="B7593" s="56" t="s">
        <v>25700</v>
      </c>
      <c r="C7593" s="19">
        <f t="shared" si="417"/>
        <v>65069</v>
      </c>
      <c r="D7593" s="56" t="s">
        <v>13350</v>
      </c>
      <c r="E7593" s="55">
        <v>45227</v>
      </c>
      <c r="F7593" s="18">
        <f t="shared" si="416"/>
        <v>10</v>
      </c>
      <c r="G7593" s="56" t="s">
        <v>12367</v>
      </c>
      <c r="H7593" s="56" t="s">
        <v>12368</v>
      </c>
      <c r="I7593" s="56" t="s">
        <v>13607</v>
      </c>
      <c r="J7593" s="57">
        <v>1318394</v>
      </c>
      <c r="K7593" s="58" t="s">
        <v>11726</v>
      </c>
      <c r="L7593" s="57">
        <v>105472</v>
      </c>
      <c r="M7593" s="57">
        <v>1423866</v>
      </c>
      <c r="P7593" t="e">
        <f>+VLOOKUP(C7593,'Thanh toán '!M$9366:N$10360,2,0)</f>
        <v>#N/A</v>
      </c>
      <c r="Q7593" s="61" t="e">
        <f t="shared" si="418"/>
        <v>#N/A</v>
      </c>
    </row>
    <row r="7594" spans="1:17" x14ac:dyDescent="0.3">
      <c r="A7594" s="43">
        <v>2023</v>
      </c>
      <c r="B7594" s="56" t="s">
        <v>25701</v>
      </c>
      <c r="C7594" s="19">
        <f t="shared" si="417"/>
        <v>62259</v>
      </c>
      <c r="D7594" s="56" t="s">
        <v>13350</v>
      </c>
      <c r="E7594" s="55">
        <v>45216</v>
      </c>
      <c r="F7594" s="18">
        <f t="shared" si="416"/>
        <v>10</v>
      </c>
      <c r="G7594" s="56" t="s">
        <v>17555</v>
      </c>
      <c r="H7594" s="56" t="s">
        <v>17556</v>
      </c>
      <c r="I7594" s="56" t="s">
        <v>17555</v>
      </c>
      <c r="J7594" s="57">
        <v>1477735</v>
      </c>
      <c r="K7594" s="58" t="s">
        <v>11726</v>
      </c>
      <c r="L7594" s="57">
        <v>118219</v>
      </c>
      <c r="M7594" s="57">
        <v>1595954</v>
      </c>
      <c r="P7594" t="e">
        <f>+VLOOKUP(C7594,'Thanh toán '!M$9366:N$10360,2,0)</f>
        <v>#N/A</v>
      </c>
      <c r="Q7594" s="61" t="e">
        <f t="shared" si="418"/>
        <v>#N/A</v>
      </c>
    </row>
    <row r="7595" spans="1:17" x14ac:dyDescent="0.3">
      <c r="A7595" s="43">
        <v>2023</v>
      </c>
      <c r="B7595" s="56" t="s">
        <v>25702</v>
      </c>
      <c r="C7595" s="19">
        <f t="shared" si="417"/>
        <v>64900</v>
      </c>
      <c r="D7595" s="56" t="s">
        <v>13350</v>
      </c>
      <c r="E7595" s="55">
        <v>45225</v>
      </c>
      <c r="F7595" s="18">
        <f t="shared" si="416"/>
        <v>10</v>
      </c>
      <c r="G7595" s="56" t="s">
        <v>17555</v>
      </c>
      <c r="H7595" s="56" t="s">
        <v>17556</v>
      </c>
      <c r="I7595" s="56" t="s">
        <v>17555</v>
      </c>
      <c r="J7595" s="57">
        <v>922445</v>
      </c>
      <c r="K7595" s="58" t="s">
        <v>11726</v>
      </c>
      <c r="L7595" s="57">
        <v>73796</v>
      </c>
      <c r="M7595" s="57">
        <v>996241</v>
      </c>
      <c r="P7595" t="e">
        <f>+VLOOKUP(C7595,'Thanh toán '!M$9366:N$10360,2,0)</f>
        <v>#N/A</v>
      </c>
      <c r="Q7595" s="61" t="e">
        <f t="shared" si="418"/>
        <v>#N/A</v>
      </c>
    </row>
    <row r="7596" spans="1:17" x14ac:dyDescent="0.3">
      <c r="A7596" s="43">
        <v>2023</v>
      </c>
      <c r="B7596" s="56" t="s">
        <v>25703</v>
      </c>
      <c r="C7596" s="19">
        <f t="shared" si="417"/>
        <v>64901</v>
      </c>
      <c r="D7596" s="56" t="s">
        <v>13350</v>
      </c>
      <c r="E7596" s="55">
        <v>45225</v>
      </c>
      <c r="F7596" s="18">
        <f t="shared" si="416"/>
        <v>10</v>
      </c>
      <c r="G7596" s="56" t="s">
        <v>17555</v>
      </c>
      <c r="H7596" s="56" t="s">
        <v>17556</v>
      </c>
      <c r="I7596" s="56" t="s">
        <v>17555</v>
      </c>
      <c r="J7596" s="57">
        <v>450715</v>
      </c>
      <c r="K7596" s="58" t="s">
        <v>11726</v>
      </c>
      <c r="L7596" s="57">
        <v>36057</v>
      </c>
      <c r="M7596" s="57">
        <v>486772</v>
      </c>
      <c r="P7596" t="e">
        <f>+VLOOKUP(C7596,'Thanh toán '!M$9366:N$10360,2,0)</f>
        <v>#N/A</v>
      </c>
      <c r="Q7596" s="61" t="e">
        <f t="shared" si="418"/>
        <v>#N/A</v>
      </c>
    </row>
    <row r="7597" spans="1:17" x14ac:dyDescent="0.3">
      <c r="A7597" s="43">
        <v>2023</v>
      </c>
      <c r="B7597" s="56" t="s">
        <v>25704</v>
      </c>
      <c r="C7597" s="19">
        <f t="shared" si="417"/>
        <v>61913</v>
      </c>
      <c r="D7597" s="56" t="s">
        <v>13350</v>
      </c>
      <c r="E7597" s="55">
        <v>45212</v>
      </c>
      <c r="F7597" s="18">
        <f t="shared" si="416"/>
        <v>10</v>
      </c>
      <c r="G7597" s="56" t="s">
        <v>12333</v>
      </c>
      <c r="H7597" s="56" t="s">
        <v>12334</v>
      </c>
      <c r="I7597" s="56" t="s">
        <v>12333</v>
      </c>
      <c r="J7597" s="57">
        <v>2722980</v>
      </c>
      <c r="K7597" s="58" t="s">
        <v>11726</v>
      </c>
      <c r="L7597" s="57">
        <v>217838</v>
      </c>
      <c r="M7597" s="57">
        <v>2940818</v>
      </c>
      <c r="P7597" t="e">
        <f>+VLOOKUP(C7597,'Thanh toán '!M$9366:N$10360,2,0)</f>
        <v>#N/A</v>
      </c>
      <c r="Q7597" s="61" t="e">
        <f t="shared" si="418"/>
        <v>#N/A</v>
      </c>
    </row>
    <row r="7598" spans="1:17" x14ac:dyDescent="0.3">
      <c r="A7598" s="43">
        <v>2023</v>
      </c>
      <c r="B7598" s="56" t="s">
        <v>25705</v>
      </c>
      <c r="C7598" s="19">
        <f t="shared" si="417"/>
        <v>63564</v>
      </c>
      <c r="D7598" s="56" t="s">
        <v>13350</v>
      </c>
      <c r="E7598" s="55">
        <v>45220</v>
      </c>
      <c r="F7598" s="18">
        <f t="shared" si="416"/>
        <v>10</v>
      </c>
      <c r="G7598" s="56" t="s">
        <v>12333</v>
      </c>
      <c r="H7598" s="56" t="s">
        <v>12334</v>
      </c>
      <c r="I7598" s="56" t="s">
        <v>12333</v>
      </c>
      <c r="J7598" s="57">
        <v>732270</v>
      </c>
      <c r="K7598" s="58" t="s">
        <v>11726</v>
      </c>
      <c r="L7598" s="57">
        <v>58582</v>
      </c>
      <c r="M7598" s="57">
        <v>790852</v>
      </c>
      <c r="P7598" t="e">
        <f>+VLOOKUP(C7598,'Thanh toán '!M$9366:N$10360,2,0)</f>
        <v>#N/A</v>
      </c>
      <c r="Q7598" s="61" t="e">
        <f t="shared" si="418"/>
        <v>#N/A</v>
      </c>
    </row>
    <row r="7599" spans="1:17" x14ac:dyDescent="0.3">
      <c r="A7599" s="43">
        <v>2023</v>
      </c>
      <c r="B7599" s="56" t="s">
        <v>25706</v>
      </c>
      <c r="C7599" s="19">
        <f t="shared" si="417"/>
        <v>63865</v>
      </c>
      <c r="D7599" s="56" t="s">
        <v>13350</v>
      </c>
      <c r="E7599" s="55">
        <v>45224</v>
      </c>
      <c r="F7599" s="18">
        <f t="shared" si="416"/>
        <v>10</v>
      </c>
      <c r="G7599" s="56" t="s">
        <v>12333</v>
      </c>
      <c r="H7599" s="56" t="s">
        <v>12334</v>
      </c>
      <c r="I7599" s="56" t="s">
        <v>12333</v>
      </c>
      <c r="J7599" s="57">
        <v>1113750</v>
      </c>
      <c r="K7599" s="58" t="s">
        <v>11726</v>
      </c>
      <c r="L7599" s="57">
        <v>89100</v>
      </c>
      <c r="M7599" s="57">
        <v>1202850</v>
      </c>
      <c r="P7599" t="e">
        <f>+VLOOKUP(C7599,'Thanh toán '!M$9366:N$10360,2,0)</f>
        <v>#N/A</v>
      </c>
      <c r="Q7599" s="61" t="e">
        <f t="shared" si="418"/>
        <v>#N/A</v>
      </c>
    </row>
    <row r="7600" spans="1:17" x14ac:dyDescent="0.3">
      <c r="A7600" s="43">
        <v>2023</v>
      </c>
      <c r="B7600" s="56" t="s">
        <v>25707</v>
      </c>
      <c r="C7600" s="19">
        <f t="shared" si="417"/>
        <v>63866</v>
      </c>
      <c r="D7600" s="56" t="s">
        <v>13350</v>
      </c>
      <c r="E7600" s="55">
        <v>45224</v>
      </c>
      <c r="F7600" s="18">
        <f t="shared" si="416"/>
        <v>10</v>
      </c>
      <c r="G7600" s="56" t="s">
        <v>12333</v>
      </c>
      <c r="H7600" s="56" t="s">
        <v>12334</v>
      </c>
      <c r="I7600" s="56" t="s">
        <v>12333</v>
      </c>
      <c r="J7600" s="57">
        <v>2003930</v>
      </c>
      <c r="K7600" s="58" t="s">
        <v>11726</v>
      </c>
      <c r="L7600" s="57">
        <v>160314</v>
      </c>
      <c r="M7600" s="57">
        <v>2164244</v>
      </c>
      <c r="P7600" t="e">
        <f>+VLOOKUP(C7600,'Thanh toán '!M$9366:N$10360,2,0)</f>
        <v>#N/A</v>
      </c>
      <c r="Q7600" s="61" t="e">
        <f t="shared" si="418"/>
        <v>#N/A</v>
      </c>
    </row>
    <row r="7601" spans="1:17" x14ac:dyDescent="0.3">
      <c r="A7601" s="43">
        <v>2023</v>
      </c>
      <c r="B7601" s="56" t="s">
        <v>25708</v>
      </c>
      <c r="C7601" s="19">
        <f t="shared" si="417"/>
        <v>65127</v>
      </c>
      <c r="D7601" s="56" t="s">
        <v>13350</v>
      </c>
      <c r="E7601" s="55">
        <v>45229</v>
      </c>
      <c r="F7601" s="18">
        <f t="shared" si="416"/>
        <v>10</v>
      </c>
      <c r="G7601" s="56" t="s">
        <v>12333</v>
      </c>
      <c r="H7601" s="56" t="s">
        <v>12334</v>
      </c>
      <c r="I7601" s="56" t="s">
        <v>12333</v>
      </c>
      <c r="J7601" s="57">
        <v>1382380</v>
      </c>
      <c r="K7601" s="58" t="s">
        <v>11726</v>
      </c>
      <c r="L7601" s="57">
        <v>110590</v>
      </c>
      <c r="M7601" s="57">
        <v>1492970</v>
      </c>
      <c r="P7601" t="e">
        <f>+VLOOKUP(C7601,'Thanh toán '!M$9366:N$10360,2,0)</f>
        <v>#N/A</v>
      </c>
      <c r="Q7601" s="61" t="e">
        <f t="shared" si="418"/>
        <v>#N/A</v>
      </c>
    </row>
    <row r="7602" spans="1:17" x14ac:dyDescent="0.3">
      <c r="A7602" s="43">
        <v>2023</v>
      </c>
      <c r="B7602" s="56" t="s">
        <v>25709</v>
      </c>
      <c r="C7602" s="19">
        <f t="shared" si="417"/>
        <v>62363</v>
      </c>
      <c r="D7602" s="56" t="s">
        <v>13350</v>
      </c>
      <c r="E7602" s="55">
        <v>45217</v>
      </c>
      <c r="F7602" s="18">
        <f t="shared" si="416"/>
        <v>10</v>
      </c>
      <c r="G7602" s="56" t="s">
        <v>12621</v>
      </c>
      <c r="H7602" s="56" t="s">
        <v>12622</v>
      </c>
      <c r="I7602" s="56" t="s">
        <v>12621</v>
      </c>
      <c r="J7602" s="57">
        <v>901430</v>
      </c>
      <c r="K7602" s="58" t="s">
        <v>11726</v>
      </c>
      <c r="L7602" s="57">
        <v>72114</v>
      </c>
      <c r="M7602" s="57">
        <v>973544</v>
      </c>
      <c r="P7602" t="e">
        <f>+VLOOKUP(C7602,'Thanh toán '!M$9366:N$10360,2,0)</f>
        <v>#N/A</v>
      </c>
      <c r="Q7602" s="61" t="e">
        <f t="shared" si="418"/>
        <v>#N/A</v>
      </c>
    </row>
    <row r="7603" spans="1:17" x14ac:dyDescent="0.3">
      <c r="A7603" s="43">
        <v>2023</v>
      </c>
      <c r="B7603" s="56" t="s">
        <v>25710</v>
      </c>
      <c r="C7603" s="19">
        <f t="shared" si="417"/>
        <v>63893</v>
      </c>
      <c r="D7603" s="56" t="s">
        <v>13350</v>
      </c>
      <c r="E7603" s="55">
        <v>45224</v>
      </c>
      <c r="F7603" s="18">
        <f t="shared" si="416"/>
        <v>10</v>
      </c>
      <c r="G7603" s="56" t="s">
        <v>12621</v>
      </c>
      <c r="H7603" s="56" t="s">
        <v>12622</v>
      </c>
      <c r="I7603" s="56" t="s">
        <v>12621</v>
      </c>
      <c r="J7603" s="57">
        <v>732270</v>
      </c>
      <c r="K7603" s="58" t="s">
        <v>11726</v>
      </c>
      <c r="L7603" s="57">
        <v>58582</v>
      </c>
      <c r="M7603" s="57">
        <v>790852</v>
      </c>
      <c r="P7603" t="e">
        <f>+VLOOKUP(C7603,'Thanh toán '!M$9366:N$10360,2,0)</f>
        <v>#N/A</v>
      </c>
      <c r="Q7603" s="61" t="e">
        <f t="shared" si="418"/>
        <v>#N/A</v>
      </c>
    </row>
    <row r="7604" spans="1:17" x14ac:dyDescent="0.3">
      <c r="A7604" s="43">
        <v>2023</v>
      </c>
      <c r="B7604" s="56" t="s">
        <v>25711</v>
      </c>
      <c r="C7604" s="19">
        <f t="shared" si="417"/>
        <v>63526</v>
      </c>
      <c r="D7604" s="56" t="s">
        <v>13350</v>
      </c>
      <c r="E7604" s="55">
        <v>45219</v>
      </c>
      <c r="F7604" s="18">
        <f t="shared" si="416"/>
        <v>10</v>
      </c>
      <c r="G7604" s="56" t="s">
        <v>12413</v>
      </c>
      <c r="H7604" s="56" t="s">
        <v>12414</v>
      </c>
      <c r="I7604" s="56" t="s">
        <v>12413</v>
      </c>
      <c r="J7604" s="57">
        <v>2003930</v>
      </c>
      <c r="K7604" s="58" t="s">
        <v>11726</v>
      </c>
      <c r="L7604" s="57">
        <v>160314</v>
      </c>
      <c r="M7604" s="57">
        <v>2164244</v>
      </c>
      <c r="P7604" t="e">
        <f>+VLOOKUP(C7604,'Thanh toán '!M$9366:N$10360,2,0)</f>
        <v>#N/A</v>
      </c>
      <c r="Q7604" s="61" t="e">
        <f t="shared" si="418"/>
        <v>#N/A</v>
      </c>
    </row>
    <row r="7605" spans="1:17" x14ac:dyDescent="0.3">
      <c r="A7605" s="43">
        <v>2023</v>
      </c>
      <c r="B7605" s="56" t="s">
        <v>25712</v>
      </c>
      <c r="C7605" s="19">
        <f t="shared" si="417"/>
        <v>63531</v>
      </c>
      <c r="D7605" s="56" t="s">
        <v>13350</v>
      </c>
      <c r="E7605" s="55">
        <v>45219</v>
      </c>
      <c r="F7605" s="18">
        <f t="shared" si="416"/>
        <v>10</v>
      </c>
      <c r="G7605" s="56" t="s">
        <v>12413</v>
      </c>
      <c r="H7605" s="56" t="s">
        <v>12414</v>
      </c>
      <c r="I7605" s="56" t="s">
        <v>12413</v>
      </c>
      <c r="J7605" s="57">
        <v>3957995</v>
      </c>
      <c r="K7605" s="58" t="s">
        <v>11726</v>
      </c>
      <c r="L7605" s="57">
        <v>316640</v>
      </c>
      <c r="M7605" s="57">
        <v>4274635</v>
      </c>
      <c r="P7605" t="e">
        <f>+VLOOKUP(C7605,'Thanh toán '!M$9366:N$10360,2,0)</f>
        <v>#N/A</v>
      </c>
      <c r="Q7605" s="61" t="e">
        <f t="shared" si="418"/>
        <v>#N/A</v>
      </c>
    </row>
    <row r="7606" spans="1:17" x14ac:dyDescent="0.3">
      <c r="A7606" s="43">
        <v>2023</v>
      </c>
      <c r="B7606" s="56" t="s">
        <v>25713</v>
      </c>
      <c r="C7606" s="19">
        <f t="shared" si="417"/>
        <v>59287</v>
      </c>
      <c r="D7606" s="56" t="s">
        <v>13350</v>
      </c>
      <c r="E7606" s="55">
        <v>45201</v>
      </c>
      <c r="F7606" s="18">
        <f t="shared" si="416"/>
        <v>10</v>
      </c>
      <c r="G7606" s="56" t="s">
        <v>12347</v>
      </c>
      <c r="H7606" s="56" t="s">
        <v>12348</v>
      </c>
      <c r="I7606" s="56" t="s">
        <v>12347</v>
      </c>
      <c r="J7606" s="57">
        <v>1956820</v>
      </c>
      <c r="K7606" s="58" t="s">
        <v>11726</v>
      </c>
      <c r="L7606" s="57">
        <v>156546</v>
      </c>
      <c r="M7606" s="57">
        <v>2113366</v>
      </c>
      <c r="P7606" t="e">
        <f>+VLOOKUP(C7606,'Thanh toán '!M$9366:N$10360,2,0)</f>
        <v>#N/A</v>
      </c>
      <c r="Q7606" s="61" t="e">
        <f t="shared" si="418"/>
        <v>#N/A</v>
      </c>
    </row>
    <row r="7607" spans="1:17" x14ac:dyDescent="0.3">
      <c r="A7607" s="43">
        <v>2023</v>
      </c>
      <c r="B7607" s="56" t="s">
        <v>25714</v>
      </c>
      <c r="C7607" s="19">
        <f t="shared" si="417"/>
        <v>62192</v>
      </c>
      <c r="D7607" s="56" t="s">
        <v>13350</v>
      </c>
      <c r="E7607" s="55">
        <v>45216</v>
      </c>
      <c r="F7607" s="18">
        <f t="shared" si="416"/>
        <v>10</v>
      </c>
      <c r="G7607" s="56" t="s">
        <v>12347</v>
      </c>
      <c r="H7607" s="56" t="s">
        <v>12348</v>
      </c>
      <c r="I7607" s="56" t="s">
        <v>12347</v>
      </c>
      <c r="J7607" s="57">
        <v>1213395</v>
      </c>
      <c r="K7607" s="58" t="s">
        <v>11726</v>
      </c>
      <c r="L7607" s="57">
        <v>97072</v>
      </c>
      <c r="M7607" s="57">
        <v>1310467</v>
      </c>
      <c r="P7607" t="e">
        <f>+VLOOKUP(C7607,'Thanh toán '!M$9366:N$10360,2,0)</f>
        <v>#N/A</v>
      </c>
      <c r="Q7607" s="61" t="e">
        <f t="shared" si="418"/>
        <v>#N/A</v>
      </c>
    </row>
    <row r="7608" spans="1:17" x14ac:dyDescent="0.3">
      <c r="A7608" s="43">
        <v>2023</v>
      </c>
      <c r="B7608" s="56" t="s">
        <v>25715</v>
      </c>
      <c r="C7608" s="19">
        <f t="shared" si="417"/>
        <v>63655</v>
      </c>
      <c r="D7608" s="56" t="s">
        <v>13350</v>
      </c>
      <c r="E7608" s="55">
        <v>45222</v>
      </c>
      <c r="F7608" s="18">
        <f t="shared" si="416"/>
        <v>10</v>
      </c>
      <c r="G7608" s="56" t="s">
        <v>12347</v>
      </c>
      <c r="H7608" s="56" t="s">
        <v>12348</v>
      </c>
      <c r="I7608" s="56" t="s">
        <v>12347</v>
      </c>
      <c r="J7608" s="57">
        <v>976360</v>
      </c>
      <c r="K7608" s="58" t="s">
        <v>11726</v>
      </c>
      <c r="L7608" s="57">
        <v>78109</v>
      </c>
      <c r="M7608" s="57">
        <v>1054469</v>
      </c>
      <c r="P7608" t="e">
        <f>+VLOOKUP(C7608,'Thanh toán '!M$9366:N$10360,2,0)</f>
        <v>#N/A</v>
      </c>
      <c r="Q7608" s="61" t="e">
        <f t="shared" si="418"/>
        <v>#N/A</v>
      </c>
    </row>
    <row r="7609" spans="1:17" x14ac:dyDescent="0.3">
      <c r="A7609" s="43">
        <v>2023</v>
      </c>
      <c r="B7609" s="56" t="s">
        <v>25716</v>
      </c>
      <c r="C7609" s="19">
        <f t="shared" si="417"/>
        <v>64282</v>
      </c>
      <c r="D7609" s="56" t="s">
        <v>13350</v>
      </c>
      <c r="E7609" s="55">
        <v>45225</v>
      </c>
      <c r="F7609" s="18">
        <f t="shared" si="416"/>
        <v>10</v>
      </c>
      <c r="G7609" s="56" t="s">
        <v>12347</v>
      </c>
      <c r="H7609" s="56" t="s">
        <v>12348</v>
      </c>
      <c r="I7609" s="56" t="s">
        <v>12347</v>
      </c>
      <c r="J7609" s="57">
        <v>618065</v>
      </c>
      <c r="K7609" s="58" t="s">
        <v>11726</v>
      </c>
      <c r="L7609" s="57">
        <v>49445</v>
      </c>
      <c r="M7609" s="57">
        <v>667510</v>
      </c>
      <c r="P7609" t="e">
        <f>+VLOOKUP(C7609,'Thanh toán '!M$9366:N$10360,2,0)</f>
        <v>#N/A</v>
      </c>
      <c r="Q7609" s="61" t="e">
        <f t="shared" si="418"/>
        <v>#N/A</v>
      </c>
    </row>
    <row r="7610" spans="1:17" x14ac:dyDescent="0.3">
      <c r="A7610" s="43">
        <v>2023</v>
      </c>
      <c r="B7610" s="56" t="s">
        <v>25717</v>
      </c>
      <c r="C7610" s="19">
        <f t="shared" si="417"/>
        <v>65177</v>
      </c>
      <c r="D7610" s="56" t="s">
        <v>13350</v>
      </c>
      <c r="E7610" s="55">
        <v>45230</v>
      </c>
      <c r="F7610" s="18">
        <f t="shared" si="416"/>
        <v>10</v>
      </c>
      <c r="G7610" s="56" t="s">
        <v>12347</v>
      </c>
      <c r="H7610" s="56" t="s">
        <v>12348</v>
      </c>
      <c r="I7610" s="56" t="s">
        <v>12347</v>
      </c>
      <c r="J7610" s="57">
        <v>501820</v>
      </c>
      <c r="K7610" s="58" t="s">
        <v>11726</v>
      </c>
      <c r="L7610" s="57">
        <v>40146</v>
      </c>
      <c r="M7610" s="57">
        <v>541966</v>
      </c>
      <c r="P7610" t="e">
        <f>+VLOOKUP(C7610,'Thanh toán '!M$9366:N$10360,2,0)</f>
        <v>#N/A</v>
      </c>
      <c r="Q7610" s="61" t="e">
        <f t="shared" si="418"/>
        <v>#N/A</v>
      </c>
    </row>
    <row r="7611" spans="1:17" x14ac:dyDescent="0.3">
      <c r="A7611" s="43">
        <v>2023</v>
      </c>
      <c r="B7611" s="56" t="s">
        <v>25718</v>
      </c>
      <c r="C7611" s="19">
        <f t="shared" si="417"/>
        <v>59460</v>
      </c>
      <c r="D7611" s="56" t="s">
        <v>13350</v>
      </c>
      <c r="E7611" s="55">
        <v>45203</v>
      </c>
      <c r="F7611" s="18">
        <f t="shared" si="416"/>
        <v>10</v>
      </c>
      <c r="G7611" s="56" t="s">
        <v>12627</v>
      </c>
      <c r="H7611" s="56" t="s">
        <v>12628</v>
      </c>
      <c r="I7611" s="56" t="s">
        <v>12627</v>
      </c>
      <c r="J7611" s="57">
        <v>555290</v>
      </c>
      <c r="K7611" s="58" t="s">
        <v>11726</v>
      </c>
      <c r="L7611" s="57">
        <v>44423</v>
      </c>
      <c r="M7611" s="57">
        <v>599713</v>
      </c>
      <c r="P7611" t="e">
        <f>+VLOOKUP(C7611,'Thanh toán '!M$9366:N$10360,2,0)</f>
        <v>#N/A</v>
      </c>
      <c r="Q7611" s="61" t="e">
        <f t="shared" si="418"/>
        <v>#N/A</v>
      </c>
    </row>
    <row r="7612" spans="1:17" x14ac:dyDescent="0.3">
      <c r="A7612" s="43">
        <v>2023</v>
      </c>
      <c r="B7612" s="56" t="s">
        <v>25719</v>
      </c>
      <c r="C7612" s="19">
        <f t="shared" si="417"/>
        <v>61080</v>
      </c>
      <c r="D7612" s="56" t="s">
        <v>13350</v>
      </c>
      <c r="E7612" s="55">
        <v>45210</v>
      </c>
      <c r="F7612" s="18">
        <f t="shared" si="416"/>
        <v>10</v>
      </c>
      <c r="G7612" s="56" t="s">
        <v>12627</v>
      </c>
      <c r="H7612" s="56" t="s">
        <v>12628</v>
      </c>
      <c r="I7612" s="56" t="s">
        <v>12627</v>
      </c>
      <c r="J7612" s="57">
        <v>555290</v>
      </c>
      <c r="K7612" s="58" t="s">
        <v>11726</v>
      </c>
      <c r="L7612" s="57">
        <v>44423</v>
      </c>
      <c r="M7612" s="57">
        <v>599713</v>
      </c>
      <c r="P7612" t="e">
        <f>+VLOOKUP(C7612,'Thanh toán '!M$9366:N$10360,2,0)</f>
        <v>#N/A</v>
      </c>
      <c r="Q7612" s="61" t="e">
        <f t="shared" si="418"/>
        <v>#N/A</v>
      </c>
    </row>
    <row r="7613" spans="1:17" x14ac:dyDescent="0.3">
      <c r="A7613" s="43">
        <v>2023</v>
      </c>
      <c r="B7613" s="56" t="s">
        <v>25720</v>
      </c>
      <c r="C7613" s="19">
        <f t="shared" si="417"/>
        <v>63882</v>
      </c>
      <c r="D7613" s="56" t="s">
        <v>13350</v>
      </c>
      <c r="E7613" s="55">
        <v>45224</v>
      </c>
      <c r="F7613" s="18">
        <f t="shared" si="416"/>
        <v>10</v>
      </c>
      <c r="G7613" s="56" t="s">
        <v>12627</v>
      </c>
      <c r="H7613" s="56" t="s">
        <v>12628</v>
      </c>
      <c r="I7613" s="56" t="s">
        <v>12627</v>
      </c>
      <c r="J7613" s="57">
        <v>555290</v>
      </c>
      <c r="K7613" s="58" t="s">
        <v>11726</v>
      </c>
      <c r="L7613" s="57">
        <v>44423</v>
      </c>
      <c r="M7613" s="57">
        <v>599713</v>
      </c>
      <c r="P7613" t="e">
        <f>+VLOOKUP(C7613,'Thanh toán '!M$9366:N$10360,2,0)</f>
        <v>#N/A</v>
      </c>
      <c r="Q7613" s="61" t="e">
        <f t="shared" si="418"/>
        <v>#N/A</v>
      </c>
    </row>
    <row r="7614" spans="1:17" x14ac:dyDescent="0.3">
      <c r="A7614" s="43">
        <v>2023</v>
      </c>
      <c r="B7614" s="56" t="s">
        <v>25721</v>
      </c>
      <c r="C7614" s="19">
        <f t="shared" si="417"/>
        <v>59322</v>
      </c>
      <c r="D7614" s="56" t="s">
        <v>13350</v>
      </c>
      <c r="E7614" s="55">
        <v>45201</v>
      </c>
      <c r="F7614" s="18">
        <f t="shared" si="416"/>
        <v>10</v>
      </c>
      <c r="G7614" s="56" t="s">
        <v>12499</v>
      </c>
      <c r="H7614" s="56" t="s">
        <v>12500</v>
      </c>
      <c r="I7614" s="56" t="s">
        <v>12499</v>
      </c>
      <c r="J7614" s="57">
        <v>734310</v>
      </c>
      <c r="K7614" s="58" t="s">
        <v>11726</v>
      </c>
      <c r="L7614" s="57">
        <v>58745</v>
      </c>
      <c r="M7614" s="57">
        <v>793055</v>
      </c>
      <c r="P7614" t="e">
        <f>+VLOOKUP(C7614,'Thanh toán '!M$9366:N$10360,2,0)</f>
        <v>#N/A</v>
      </c>
      <c r="Q7614" s="61" t="e">
        <f t="shared" si="418"/>
        <v>#N/A</v>
      </c>
    </row>
    <row r="7615" spans="1:17" x14ac:dyDescent="0.3">
      <c r="A7615" s="43">
        <v>2023</v>
      </c>
      <c r="B7615" s="56" t="s">
        <v>25722</v>
      </c>
      <c r="C7615" s="19">
        <f t="shared" si="417"/>
        <v>60922</v>
      </c>
      <c r="D7615" s="56" t="s">
        <v>13350</v>
      </c>
      <c r="E7615" s="55">
        <v>45208</v>
      </c>
      <c r="F7615" s="18">
        <f t="shared" si="416"/>
        <v>10</v>
      </c>
      <c r="G7615" s="56" t="s">
        <v>12499</v>
      </c>
      <c r="H7615" s="56" t="s">
        <v>12500</v>
      </c>
      <c r="I7615" s="56" t="s">
        <v>12499</v>
      </c>
      <c r="J7615" s="57">
        <v>1001965</v>
      </c>
      <c r="K7615" s="58" t="s">
        <v>11726</v>
      </c>
      <c r="L7615" s="57">
        <v>80157</v>
      </c>
      <c r="M7615" s="57">
        <v>1082122</v>
      </c>
      <c r="P7615" t="e">
        <f>+VLOOKUP(C7615,'Thanh toán '!M$9366:N$10360,2,0)</f>
        <v>#N/A</v>
      </c>
      <c r="Q7615" s="61" t="e">
        <f t="shared" si="418"/>
        <v>#N/A</v>
      </c>
    </row>
    <row r="7616" spans="1:17" x14ac:dyDescent="0.3">
      <c r="A7616" s="43">
        <v>2023</v>
      </c>
      <c r="B7616" s="56" t="s">
        <v>25723</v>
      </c>
      <c r="C7616" s="19">
        <f t="shared" si="417"/>
        <v>60923</v>
      </c>
      <c r="D7616" s="56" t="s">
        <v>13350</v>
      </c>
      <c r="E7616" s="55">
        <v>45208</v>
      </c>
      <c r="F7616" s="18">
        <f t="shared" si="416"/>
        <v>10</v>
      </c>
      <c r="G7616" s="56" t="s">
        <v>12499</v>
      </c>
      <c r="H7616" s="56" t="s">
        <v>12500</v>
      </c>
      <c r="I7616" s="56" t="s">
        <v>12499</v>
      </c>
      <c r="J7616" s="57">
        <v>1102500</v>
      </c>
      <c r="K7616" s="58" t="s">
        <v>11726</v>
      </c>
      <c r="L7616" s="57">
        <v>88200</v>
      </c>
      <c r="M7616" s="57">
        <v>1190700</v>
      </c>
      <c r="P7616" t="e">
        <f>+VLOOKUP(C7616,'Thanh toán '!M$9366:N$10360,2,0)</f>
        <v>#N/A</v>
      </c>
      <c r="Q7616" s="61" t="e">
        <f t="shared" si="418"/>
        <v>#N/A</v>
      </c>
    </row>
    <row r="7617" spans="1:17" x14ac:dyDescent="0.3">
      <c r="A7617" s="43">
        <v>2023</v>
      </c>
      <c r="B7617" s="56" t="s">
        <v>25724</v>
      </c>
      <c r="C7617" s="19">
        <f t="shared" si="417"/>
        <v>62144</v>
      </c>
      <c r="D7617" s="56" t="s">
        <v>13350</v>
      </c>
      <c r="E7617" s="55">
        <v>45215</v>
      </c>
      <c r="F7617" s="18">
        <f t="shared" si="416"/>
        <v>10</v>
      </c>
      <c r="G7617" s="56" t="s">
        <v>12499</v>
      </c>
      <c r="H7617" s="56" t="s">
        <v>12500</v>
      </c>
      <c r="I7617" s="56" t="s">
        <v>12499</v>
      </c>
      <c r="J7617" s="57">
        <v>901430</v>
      </c>
      <c r="K7617" s="58" t="s">
        <v>11726</v>
      </c>
      <c r="L7617" s="57">
        <v>72114</v>
      </c>
      <c r="M7617" s="57">
        <v>973544</v>
      </c>
      <c r="P7617" t="e">
        <f>+VLOOKUP(C7617,'Thanh toán '!M$9366:N$10360,2,0)</f>
        <v>#N/A</v>
      </c>
      <c r="Q7617" s="61" t="e">
        <f t="shared" si="418"/>
        <v>#N/A</v>
      </c>
    </row>
    <row r="7618" spans="1:17" x14ac:dyDescent="0.3">
      <c r="A7618" s="43">
        <v>2023</v>
      </c>
      <c r="B7618" s="56" t="s">
        <v>25725</v>
      </c>
      <c r="C7618" s="19">
        <f t="shared" si="417"/>
        <v>63716</v>
      </c>
      <c r="D7618" s="56" t="s">
        <v>13350</v>
      </c>
      <c r="E7618" s="55">
        <v>45222</v>
      </c>
      <c r="F7618" s="18">
        <f t="shared" si="416"/>
        <v>10</v>
      </c>
      <c r="G7618" s="56" t="s">
        <v>12499</v>
      </c>
      <c r="H7618" s="56" t="s">
        <v>12500</v>
      </c>
      <c r="I7618" s="56" t="s">
        <v>12499</v>
      </c>
      <c r="J7618" s="57">
        <v>610225</v>
      </c>
      <c r="K7618" s="58" t="s">
        <v>11726</v>
      </c>
      <c r="L7618" s="57">
        <v>48818</v>
      </c>
      <c r="M7618" s="57">
        <v>659043</v>
      </c>
      <c r="P7618" t="e">
        <f>+VLOOKUP(C7618,'Thanh toán '!M$9366:N$10360,2,0)</f>
        <v>#N/A</v>
      </c>
      <c r="Q7618" s="61" t="e">
        <f t="shared" si="418"/>
        <v>#N/A</v>
      </c>
    </row>
    <row r="7619" spans="1:17" x14ac:dyDescent="0.3">
      <c r="A7619" s="43">
        <v>2023</v>
      </c>
      <c r="B7619" s="56" t="s">
        <v>25726</v>
      </c>
      <c r="C7619" s="19">
        <f t="shared" si="417"/>
        <v>65133</v>
      </c>
      <c r="D7619" s="56" t="s">
        <v>13350</v>
      </c>
      <c r="E7619" s="55">
        <v>45229</v>
      </c>
      <c r="F7619" s="18">
        <f t="shared" si="416"/>
        <v>10</v>
      </c>
      <c r="G7619" s="56" t="s">
        <v>12499</v>
      </c>
      <c r="H7619" s="56" t="s">
        <v>12500</v>
      </c>
      <c r="I7619" s="56" t="s">
        <v>12499</v>
      </c>
      <c r="J7619" s="57">
        <v>1001965</v>
      </c>
      <c r="K7619" s="58" t="s">
        <v>11726</v>
      </c>
      <c r="L7619" s="57">
        <v>80157</v>
      </c>
      <c r="M7619" s="57">
        <v>1082122</v>
      </c>
      <c r="P7619" t="e">
        <f>+VLOOKUP(C7619,'Thanh toán '!M$9366:N$10360,2,0)</f>
        <v>#N/A</v>
      </c>
      <c r="Q7619" s="61" t="e">
        <f t="shared" si="418"/>
        <v>#N/A</v>
      </c>
    </row>
    <row r="7620" spans="1:17" x14ac:dyDescent="0.3">
      <c r="A7620" s="43">
        <v>2023</v>
      </c>
      <c r="B7620" s="56" t="s">
        <v>25727</v>
      </c>
      <c r="C7620" s="19">
        <f t="shared" si="417"/>
        <v>61877</v>
      </c>
      <c r="D7620" s="56" t="s">
        <v>13350</v>
      </c>
      <c r="E7620" s="55">
        <v>45211</v>
      </c>
      <c r="F7620" s="18">
        <f t="shared" si="416"/>
        <v>10</v>
      </c>
      <c r="G7620" s="56" t="s">
        <v>12225</v>
      </c>
      <c r="H7620" s="56" t="s">
        <v>12226</v>
      </c>
      <c r="I7620" s="56" t="s">
        <v>25728</v>
      </c>
      <c r="J7620" s="57">
        <v>5614750</v>
      </c>
      <c r="K7620" s="58" t="s">
        <v>11726</v>
      </c>
      <c r="L7620" s="57">
        <v>449180</v>
      </c>
      <c r="M7620" s="57">
        <v>6063930</v>
      </c>
      <c r="P7620" t="e">
        <f>+VLOOKUP(C7620,'Thanh toán '!M$9366:N$10360,2,0)</f>
        <v>#N/A</v>
      </c>
      <c r="Q7620" s="61" t="e">
        <f t="shared" si="418"/>
        <v>#N/A</v>
      </c>
    </row>
    <row r="7621" spans="1:17" x14ac:dyDescent="0.3">
      <c r="A7621" s="43">
        <v>2023</v>
      </c>
      <c r="B7621" s="56" t="s">
        <v>25729</v>
      </c>
      <c r="C7621" s="19">
        <f t="shared" si="417"/>
        <v>61878</v>
      </c>
      <c r="D7621" s="56" t="s">
        <v>13350</v>
      </c>
      <c r="E7621" s="55">
        <v>45211</v>
      </c>
      <c r="F7621" s="18">
        <f t="shared" si="416"/>
        <v>10</v>
      </c>
      <c r="G7621" s="56" t="s">
        <v>12225</v>
      </c>
      <c r="H7621" s="56" t="s">
        <v>12226</v>
      </c>
      <c r="I7621" s="56" t="s">
        <v>25730</v>
      </c>
      <c r="J7621" s="57">
        <v>2205000</v>
      </c>
      <c r="K7621" s="58" t="s">
        <v>11726</v>
      </c>
      <c r="L7621" s="57">
        <v>176400</v>
      </c>
      <c r="M7621" s="57">
        <v>2381400</v>
      </c>
      <c r="P7621" t="e">
        <f>+VLOOKUP(C7621,'Thanh toán '!M$9366:N$10360,2,0)</f>
        <v>#N/A</v>
      </c>
      <c r="Q7621" s="61" t="e">
        <f t="shared" si="418"/>
        <v>#N/A</v>
      </c>
    </row>
    <row r="7622" spans="1:17" x14ac:dyDescent="0.3">
      <c r="A7622" s="43">
        <v>2023</v>
      </c>
      <c r="B7622" s="56" t="s">
        <v>25731</v>
      </c>
      <c r="C7622" s="19">
        <f t="shared" si="417"/>
        <v>60860</v>
      </c>
      <c r="D7622" s="56" t="s">
        <v>13350</v>
      </c>
      <c r="E7622" s="55">
        <v>45206</v>
      </c>
      <c r="F7622" s="18">
        <f t="shared" ref="F7622:F7685" si="419">+MONTH(E7622)</f>
        <v>10</v>
      </c>
      <c r="G7622" s="56" t="s">
        <v>12422</v>
      </c>
      <c r="H7622" s="56" t="s">
        <v>12423</v>
      </c>
      <c r="I7622" s="56" t="s">
        <v>12422</v>
      </c>
      <c r="J7622" s="57">
        <v>3286460</v>
      </c>
      <c r="K7622" s="58" t="s">
        <v>11726</v>
      </c>
      <c r="L7622" s="57">
        <v>262917</v>
      </c>
      <c r="M7622" s="57">
        <v>3549377</v>
      </c>
      <c r="P7622" t="e">
        <f>+VLOOKUP(C7622,'Thanh toán '!M$9366:N$10360,2,0)</f>
        <v>#N/A</v>
      </c>
      <c r="Q7622" s="61" t="e">
        <f t="shared" si="418"/>
        <v>#N/A</v>
      </c>
    </row>
    <row r="7623" spans="1:17" x14ac:dyDescent="0.3">
      <c r="A7623" s="43">
        <v>2023</v>
      </c>
      <c r="B7623" s="56" t="s">
        <v>25732</v>
      </c>
      <c r="C7623" s="19">
        <f t="shared" si="417"/>
        <v>61071</v>
      </c>
      <c r="D7623" s="56" t="s">
        <v>13350</v>
      </c>
      <c r="E7623" s="55">
        <v>45210</v>
      </c>
      <c r="F7623" s="18">
        <f t="shared" si="419"/>
        <v>10</v>
      </c>
      <c r="G7623" s="56" t="s">
        <v>12422</v>
      </c>
      <c r="H7623" s="56" t="s">
        <v>12423</v>
      </c>
      <c r="I7623" s="56" t="s">
        <v>12422</v>
      </c>
      <c r="J7623" s="57">
        <v>2073065</v>
      </c>
      <c r="K7623" s="58" t="s">
        <v>11726</v>
      </c>
      <c r="L7623" s="57">
        <v>165845</v>
      </c>
      <c r="M7623" s="57">
        <v>2238910</v>
      </c>
      <c r="P7623" t="e">
        <f>+VLOOKUP(C7623,'Thanh toán '!M$9366:N$10360,2,0)</f>
        <v>#N/A</v>
      </c>
      <c r="Q7623" s="61" t="e">
        <f t="shared" si="418"/>
        <v>#N/A</v>
      </c>
    </row>
    <row r="7624" spans="1:17" x14ac:dyDescent="0.3">
      <c r="A7624" s="43">
        <v>2023</v>
      </c>
      <c r="B7624" s="56" t="s">
        <v>25733</v>
      </c>
      <c r="C7624" s="19">
        <f t="shared" si="417"/>
        <v>62368</v>
      </c>
      <c r="D7624" s="56" t="s">
        <v>13350</v>
      </c>
      <c r="E7624" s="55">
        <v>45217</v>
      </c>
      <c r="F7624" s="18">
        <f t="shared" si="419"/>
        <v>10</v>
      </c>
      <c r="G7624" s="56" t="s">
        <v>12422</v>
      </c>
      <c r="H7624" s="56" t="s">
        <v>12423</v>
      </c>
      <c r="I7624" s="56" t="s">
        <v>12422</v>
      </c>
      <c r="J7624" s="57">
        <v>3286460</v>
      </c>
      <c r="K7624" s="58" t="s">
        <v>11726</v>
      </c>
      <c r="L7624" s="57">
        <v>262917</v>
      </c>
      <c r="M7624" s="57">
        <v>3549377</v>
      </c>
      <c r="P7624" t="e">
        <f>+VLOOKUP(C7624,'Thanh toán '!M$9366:N$10360,2,0)</f>
        <v>#N/A</v>
      </c>
      <c r="Q7624" s="61" t="e">
        <f t="shared" si="418"/>
        <v>#N/A</v>
      </c>
    </row>
    <row r="7625" spans="1:17" x14ac:dyDescent="0.3">
      <c r="A7625" s="43">
        <v>2023</v>
      </c>
      <c r="B7625" s="56" t="s">
        <v>25734</v>
      </c>
      <c r="C7625" s="19">
        <f t="shared" si="417"/>
        <v>63632</v>
      </c>
      <c r="D7625" s="56" t="s">
        <v>13350</v>
      </c>
      <c r="E7625" s="55">
        <v>45220</v>
      </c>
      <c r="F7625" s="18">
        <f t="shared" si="419"/>
        <v>10</v>
      </c>
      <c r="G7625" s="56" t="s">
        <v>12422</v>
      </c>
      <c r="H7625" s="56" t="s">
        <v>12423</v>
      </c>
      <c r="I7625" s="56" t="s">
        <v>12422</v>
      </c>
      <c r="J7625" s="57">
        <v>3035550</v>
      </c>
      <c r="K7625" s="58" t="s">
        <v>11726</v>
      </c>
      <c r="L7625" s="57">
        <v>242844</v>
      </c>
      <c r="M7625" s="57">
        <v>3278394</v>
      </c>
      <c r="P7625" t="e">
        <f>+VLOOKUP(C7625,'Thanh toán '!M$9366:N$10360,2,0)</f>
        <v>#N/A</v>
      </c>
      <c r="Q7625" s="61" t="e">
        <f t="shared" si="418"/>
        <v>#N/A</v>
      </c>
    </row>
    <row r="7626" spans="1:17" x14ac:dyDescent="0.3">
      <c r="A7626" s="43">
        <v>2023</v>
      </c>
      <c r="B7626" s="56" t="s">
        <v>25735</v>
      </c>
      <c r="C7626" s="19">
        <f t="shared" si="417"/>
        <v>63633</v>
      </c>
      <c r="D7626" s="56" t="s">
        <v>13350</v>
      </c>
      <c r="E7626" s="55">
        <v>45220</v>
      </c>
      <c r="F7626" s="18">
        <f t="shared" si="419"/>
        <v>10</v>
      </c>
      <c r="G7626" s="56" t="s">
        <v>12422</v>
      </c>
      <c r="H7626" s="56" t="s">
        <v>12423</v>
      </c>
      <c r="I7626" s="56" t="s">
        <v>12422</v>
      </c>
      <c r="J7626" s="57">
        <v>732270</v>
      </c>
      <c r="K7626" s="58" t="s">
        <v>11726</v>
      </c>
      <c r="L7626" s="57">
        <v>58582</v>
      </c>
      <c r="M7626" s="57">
        <v>790852</v>
      </c>
      <c r="P7626" t="e">
        <f>+VLOOKUP(C7626,'Thanh toán '!M$9366:N$10360,2,0)</f>
        <v>#N/A</v>
      </c>
      <c r="Q7626" s="61" t="e">
        <f t="shared" si="418"/>
        <v>#N/A</v>
      </c>
    </row>
    <row r="7627" spans="1:17" x14ac:dyDescent="0.3">
      <c r="A7627" s="43">
        <v>2023</v>
      </c>
      <c r="B7627" s="56" t="s">
        <v>25736</v>
      </c>
      <c r="C7627" s="19">
        <f t="shared" si="417"/>
        <v>59288</v>
      </c>
      <c r="D7627" s="56" t="s">
        <v>13350</v>
      </c>
      <c r="E7627" s="55">
        <v>45201</v>
      </c>
      <c r="F7627" s="18">
        <f t="shared" si="419"/>
        <v>10</v>
      </c>
      <c r="G7627" s="56" t="s">
        <v>12228</v>
      </c>
      <c r="H7627" s="56" t="s">
        <v>12229</v>
      </c>
      <c r="I7627" s="56" t="s">
        <v>25737</v>
      </c>
      <c r="J7627" s="57">
        <v>5238480</v>
      </c>
      <c r="K7627" s="58" t="s">
        <v>11726</v>
      </c>
      <c r="L7627" s="57">
        <v>419078</v>
      </c>
      <c r="M7627" s="57">
        <v>5657558</v>
      </c>
      <c r="P7627" t="e">
        <f>+VLOOKUP(C7627,'Thanh toán '!M$9366:N$10360,2,0)</f>
        <v>#N/A</v>
      </c>
      <c r="Q7627" s="61" t="e">
        <f t="shared" si="418"/>
        <v>#N/A</v>
      </c>
    </row>
    <row r="7628" spans="1:17" x14ac:dyDescent="0.3">
      <c r="A7628" s="43">
        <v>2023</v>
      </c>
      <c r="B7628" s="56" t="s">
        <v>25738</v>
      </c>
      <c r="C7628" s="19">
        <f t="shared" si="417"/>
        <v>59289</v>
      </c>
      <c r="D7628" s="56" t="s">
        <v>13350</v>
      </c>
      <c r="E7628" s="55">
        <v>45201</v>
      </c>
      <c r="F7628" s="18">
        <f t="shared" si="419"/>
        <v>10</v>
      </c>
      <c r="G7628" s="56" t="s">
        <v>12228</v>
      </c>
      <c r="H7628" s="56" t="s">
        <v>12229</v>
      </c>
      <c r="I7628" s="56" t="s">
        <v>25739</v>
      </c>
      <c r="J7628" s="57">
        <v>1102500</v>
      </c>
      <c r="K7628" s="58" t="s">
        <v>11726</v>
      </c>
      <c r="L7628" s="57">
        <v>88200</v>
      </c>
      <c r="M7628" s="57">
        <v>1190700</v>
      </c>
      <c r="P7628" t="e">
        <f>+VLOOKUP(C7628,'Thanh toán '!M$9366:N$10360,2,0)</f>
        <v>#N/A</v>
      </c>
      <c r="Q7628" s="61" t="e">
        <f t="shared" si="418"/>
        <v>#N/A</v>
      </c>
    </row>
    <row r="7629" spans="1:17" x14ac:dyDescent="0.3">
      <c r="A7629" s="43">
        <v>2023</v>
      </c>
      <c r="B7629" s="56" t="s">
        <v>25740</v>
      </c>
      <c r="C7629" s="19">
        <f t="shared" si="417"/>
        <v>62121</v>
      </c>
      <c r="D7629" s="56" t="s">
        <v>13350</v>
      </c>
      <c r="E7629" s="55">
        <v>45215</v>
      </c>
      <c r="F7629" s="18">
        <f t="shared" si="419"/>
        <v>10</v>
      </c>
      <c r="G7629" s="56" t="s">
        <v>12228</v>
      </c>
      <c r="H7629" s="56" t="s">
        <v>12229</v>
      </c>
      <c r="I7629" s="56" t="s">
        <v>25741</v>
      </c>
      <c r="J7629" s="57">
        <v>4846650</v>
      </c>
      <c r="K7629" s="58" t="s">
        <v>11726</v>
      </c>
      <c r="L7629" s="57">
        <v>387732</v>
      </c>
      <c r="M7629" s="57">
        <v>5234382</v>
      </c>
      <c r="P7629" t="e">
        <f>+VLOOKUP(C7629,'Thanh toán '!M$9366:N$10360,2,0)</f>
        <v>#N/A</v>
      </c>
      <c r="Q7629" s="61" t="e">
        <f t="shared" si="418"/>
        <v>#N/A</v>
      </c>
    </row>
    <row r="7630" spans="1:17" x14ac:dyDescent="0.3">
      <c r="A7630" s="43">
        <v>2023</v>
      </c>
      <c r="B7630" s="56" t="s">
        <v>25742</v>
      </c>
      <c r="C7630" s="19">
        <f t="shared" ref="C7630:C7693" si="420">+B7630*1</f>
        <v>63678</v>
      </c>
      <c r="D7630" s="56" t="s">
        <v>13350</v>
      </c>
      <c r="E7630" s="55">
        <v>45222</v>
      </c>
      <c r="F7630" s="18">
        <f t="shared" si="419"/>
        <v>10</v>
      </c>
      <c r="G7630" s="56" t="s">
        <v>12228</v>
      </c>
      <c r="H7630" s="56" t="s">
        <v>12229</v>
      </c>
      <c r="I7630" s="56" t="s">
        <v>25743</v>
      </c>
      <c r="J7630" s="57">
        <v>3815330</v>
      </c>
      <c r="K7630" s="58" t="s">
        <v>11726</v>
      </c>
      <c r="L7630" s="57">
        <v>305226</v>
      </c>
      <c r="M7630" s="57">
        <v>4120556</v>
      </c>
      <c r="P7630" t="e">
        <f>+VLOOKUP(C7630,'Thanh toán '!M$9366:N$10360,2,0)</f>
        <v>#N/A</v>
      </c>
      <c r="Q7630" s="61" t="e">
        <f t="shared" si="418"/>
        <v>#N/A</v>
      </c>
    </row>
    <row r="7631" spans="1:17" x14ac:dyDescent="0.3">
      <c r="A7631" s="43">
        <v>2023</v>
      </c>
      <c r="B7631" s="56" t="s">
        <v>25744</v>
      </c>
      <c r="C7631" s="19">
        <f t="shared" si="420"/>
        <v>63679</v>
      </c>
      <c r="D7631" s="56" t="s">
        <v>13350</v>
      </c>
      <c r="E7631" s="55">
        <v>45222</v>
      </c>
      <c r="F7631" s="18">
        <f t="shared" si="419"/>
        <v>10</v>
      </c>
      <c r="G7631" s="56" t="s">
        <v>12228</v>
      </c>
      <c r="H7631" s="56" t="s">
        <v>12229</v>
      </c>
      <c r="I7631" s="56" t="s">
        <v>25745</v>
      </c>
      <c r="J7631" s="57">
        <v>976360</v>
      </c>
      <c r="K7631" s="58" t="s">
        <v>11726</v>
      </c>
      <c r="L7631" s="57">
        <v>78109</v>
      </c>
      <c r="M7631" s="57">
        <v>1054469</v>
      </c>
      <c r="P7631" t="e">
        <f>+VLOOKUP(C7631,'Thanh toán '!M$9366:N$10360,2,0)</f>
        <v>#N/A</v>
      </c>
      <c r="Q7631" s="61" t="e">
        <f t="shared" si="418"/>
        <v>#N/A</v>
      </c>
    </row>
    <row r="7632" spans="1:17" x14ac:dyDescent="0.3">
      <c r="A7632" s="43">
        <v>2023</v>
      </c>
      <c r="B7632" s="56" t="s">
        <v>25746</v>
      </c>
      <c r="C7632" s="19">
        <f t="shared" si="420"/>
        <v>59320</v>
      </c>
      <c r="D7632" s="56" t="s">
        <v>13350</v>
      </c>
      <c r="E7632" s="55">
        <v>45201</v>
      </c>
      <c r="F7632" s="18">
        <f t="shared" si="419"/>
        <v>10</v>
      </c>
      <c r="G7632" s="56" t="s">
        <v>12260</v>
      </c>
      <c r="H7632" s="56" t="s">
        <v>12261</v>
      </c>
      <c r="I7632" s="56" t="s">
        <v>12260</v>
      </c>
      <c r="J7632" s="57">
        <v>551250</v>
      </c>
      <c r="K7632" s="58" t="s">
        <v>11726</v>
      </c>
      <c r="L7632" s="57">
        <v>44100</v>
      </c>
      <c r="M7632" s="57">
        <v>595350</v>
      </c>
      <c r="P7632" t="e">
        <f>+VLOOKUP(C7632,'Thanh toán '!M$9366:N$10360,2,0)</f>
        <v>#N/A</v>
      </c>
      <c r="Q7632" s="61" t="e">
        <f t="shared" si="418"/>
        <v>#N/A</v>
      </c>
    </row>
    <row r="7633" spans="1:17" x14ac:dyDescent="0.3">
      <c r="A7633" s="43">
        <v>2023</v>
      </c>
      <c r="B7633" s="56" t="s">
        <v>25747</v>
      </c>
      <c r="C7633" s="19">
        <f t="shared" si="420"/>
        <v>59329</v>
      </c>
      <c r="D7633" s="56" t="s">
        <v>13350</v>
      </c>
      <c r="E7633" s="55">
        <v>45201</v>
      </c>
      <c r="F7633" s="18">
        <f t="shared" si="419"/>
        <v>10</v>
      </c>
      <c r="G7633" s="56" t="s">
        <v>12260</v>
      </c>
      <c r="H7633" s="56" t="s">
        <v>12261</v>
      </c>
      <c r="I7633" s="56" t="s">
        <v>12260</v>
      </c>
      <c r="J7633" s="57">
        <v>773102</v>
      </c>
      <c r="K7633" s="58" t="s">
        <v>11726</v>
      </c>
      <c r="L7633" s="57">
        <v>61848</v>
      </c>
      <c r="M7633" s="57">
        <v>834950</v>
      </c>
      <c r="P7633" t="e">
        <f>+VLOOKUP(C7633,'Thanh toán '!M$9366:N$10360,2,0)</f>
        <v>#N/A</v>
      </c>
      <c r="Q7633" s="61" t="e">
        <f t="shared" si="418"/>
        <v>#N/A</v>
      </c>
    </row>
    <row r="7634" spans="1:17" x14ac:dyDescent="0.3">
      <c r="A7634" s="43">
        <v>2023</v>
      </c>
      <c r="B7634" s="56" t="s">
        <v>25748</v>
      </c>
      <c r="C7634" s="19">
        <f t="shared" si="420"/>
        <v>62143</v>
      </c>
      <c r="D7634" s="56" t="s">
        <v>13350</v>
      </c>
      <c r="E7634" s="55">
        <v>45215</v>
      </c>
      <c r="F7634" s="18">
        <f t="shared" si="419"/>
        <v>10</v>
      </c>
      <c r="G7634" s="56" t="s">
        <v>12260</v>
      </c>
      <c r="H7634" s="56" t="s">
        <v>12261</v>
      </c>
      <c r="I7634" s="56" t="s">
        <v>12260</v>
      </c>
      <c r="J7634" s="57">
        <v>551250</v>
      </c>
      <c r="K7634" s="58" t="s">
        <v>11726</v>
      </c>
      <c r="L7634" s="57">
        <v>44100</v>
      </c>
      <c r="M7634" s="57">
        <v>595350</v>
      </c>
      <c r="P7634" t="e">
        <f>+VLOOKUP(C7634,'Thanh toán '!M$9366:N$10360,2,0)</f>
        <v>#N/A</v>
      </c>
      <c r="Q7634" s="61" t="e">
        <f t="shared" si="418"/>
        <v>#N/A</v>
      </c>
    </row>
    <row r="7635" spans="1:17" x14ac:dyDescent="0.3">
      <c r="A7635" s="43">
        <v>2023</v>
      </c>
      <c r="B7635" s="56" t="s">
        <v>25749</v>
      </c>
      <c r="C7635" s="19">
        <f t="shared" si="420"/>
        <v>62161</v>
      </c>
      <c r="D7635" s="56" t="s">
        <v>13350</v>
      </c>
      <c r="E7635" s="55">
        <v>45215</v>
      </c>
      <c r="F7635" s="18">
        <f t="shared" si="419"/>
        <v>10</v>
      </c>
      <c r="G7635" s="56" t="s">
        <v>12260</v>
      </c>
      <c r="H7635" s="56" t="s">
        <v>12261</v>
      </c>
      <c r="I7635" s="56" t="s">
        <v>12260</v>
      </c>
      <c r="J7635" s="57">
        <v>992117</v>
      </c>
      <c r="K7635" s="58" t="s">
        <v>11726</v>
      </c>
      <c r="L7635" s="57">
        <v>79369</v>
      </c>
      <c r="M7635" s="57">
        <v>1071486</v>
      </c>
      <c r="P7635" t="e">
        <f>+VLOOKUP(C7635,'Thanh toán '!M$9366:N$10360,2,0)</f>
        <v>#N/A</v>
      </c>
      <c r="Q7635" s="61" t="e">
        <f t="shared" si="418"/>
        <v>#N/A</v>
      </c>
    </row>
    <row r="7636" spans="1:17" x14ac:dyDescent="0.3">
      <c r="A7636" s="43">
        <v>2023</v>
      </c>
      <c r="B7636" s="56" t="s">
        <v>25750</v>
      </c>
      <c r="C7636" s="19">
        <f t="shared" si="420"/>
        <v>63717</v>
      </c>
      <c r="D7636" s="56" t="s">
        <v>13350</v>
      </c>
      <c r="E7636" s="55">
        <v>45222</v>
      </c>
      <c r="F7636" s="18">
        <f t="shared" si="419"/>
        <v>10</v>
      </c>
      <c r="G7636" s="56" t="s">
        <v>12260</v>
      </c>
      <c r="H7636" s="56" t="s">
        <v>12261</v>
      </c>
      <c r="I7636" s="56" t="s">
        <v>12260</v>
      </c>
      <c r="J7636" s="57">
        <v>976360</v>
      </c>
      <c r="K7636" s="58" t="s">
        <v>11726</v>
      </c>
      <c r="L7636" s="57">
        <v>78109</v>
      </c>
      <c r="M7636" s="57">
        <v>1054469</v>
      </c>
      <c r="P7636" t="e">
        <f>+VLOOKUP(C7636,'Thanh toán '!M$9366:N$10360,2,0)</f>
        <v>#N/A</v>
      </c>
      <c r="Q7636" s="61" t="e">
        <f t="shared" si="418"/>
        <v>#N/A</v>
      </c>
    </row>
    <row r="7637" spans="1:17" x14ac:dyDescent="0.3">
      <c r="A7637" s="43">
        <v>2023</v>
      </c>
      <c r="B7637" s="56" t="s">
        <v>25751</v>
      </c>
      <c r="C7637" s="19">
        <f t="shared" si="420"/>
        <v>65135</v>
      </c>
      <c r="D7637" s="56" t="s">
        <v>13350</v>
      </c>
      <c r="E7637" s="55">
        <v>45229</v>
      </c>
      <c r="F7637" s="18">
        <f t="shared" si="419"/>
        <v>10</v>
      </c>
      <c r="G7637" s="56" t="s">
        <v>12260</v>
      </c>
      <c r="H7637" s="56" t="s">
        <v>12261</v>
      </c>
      <c r="I7637" s="56" t="s">
        <v>12260</v>
      </c>
      <c r="J7637" s="57">
        <v>1001965</v>
      </c>
      <c r="K7637" s="58" t="s">
        <v>11726</v>
      </c>
      <c r="L7637" s="57">
        <v>80157</v>
      </c>
      <c r="M7637" s="57">
        <v>1082122</v>
      </c>
      <c r="P7637" t="e">
        <f>+VLOOKUP(C7637,'Thanh toán '!M$9366:N$10360,2,0)</f>
        <v>#N/A</v>
      </c>
      <c r="Q7637" s="61" t="e">
        <f t="shared" si="418"/>
        <v>#N/A</v>
      </c>
    </row>
    <row r="7638" spans="1:17" x14ac:dyDescent="0.3">
      <c r="A7638" s="43">
        <v>2023</v>
      </c>
      <c r="B7638" s="56" t="s">
        <v>25752</v>
      </c>
      <c r="C7638" s="19">
        <f t="shared" si="420"/>
        <v>65138</v>
      </c>
      <c r="D7638" s="56" t="s">
        <v>13350</v>
      </c>
      <c r="E7638" s="55">
        <v>45229</v>
      </c>
      <c r="F7638" s="18">
        <f t="shared" si="419"/>
        <v>10</v>
      </c>
      <c r="G7638" s="56" t="s">
        <v>12260</v>
      </c>
      <c r="H7638" s="56" t="s">
        <v>12261</v>
      </c>
      <c r="I7638" s="56" t="s">
        <v>12260</v>
      </c>
      <c r="J7638" s="57">
        <v>768140</v>
      </c>
      <c r="K7638" s="58" t="s">
        <v>11726</v>
      </c>
      <c r="L7638" s="57">
        <v>61451</v>
      </c>
      <c r="M7638" s="57">
        <v>829591</v>
      </c>
      <c r="P7638" t="e">
        <f>+VLOOKUP(C7638,'Thanh toán '!M$9366:N$10360,2,0)</f>
        <v>#N/A</v>
      </c>
      <c r="Q7638" s="61" t="e">
        <f t="shared" ref="Q7638:Q7701" si="421">+P7638-M7638</f>
        <v>#N/A</v>
      </c>
    </row>
    <row r="7639" spans="1:17" x14ac:dyDescent="0.3">
      <c r="A7639" s="43">
        <v>2023</v>
      </c>
      <c r="B7639" s="56" t="s">
        <v>25753</v>
      </c>
      <c r="C7639" s="19">
        <f t="shared" si="420"/>
        <v>59258</v>
      </c>
      <c r="D7639" s="56" t="s">
        <v>13350</v>
      </c>
      <c r="E7639" s="55">
        <v>45201</v>
      </c>
      <c r="F7639" s="18">
        <f t="shared" si="419"/>
        <v>10</v>
      </c>
      <c r="G7639" s="56" t="s">
        <v>12215</v>
      </c>
      <c r="H7639" s="56" t="s">
        <v>12216</v>
      </c>
      <c r="I7639" s="56" t="s">
        <v>18061</v>
      </c>
      <c r="J7639" s="57">
        <v>1110580</v>
      </c>
      <c r="K7639" s="58" t="s">
        <v>11726</v>
      </c>
      <c r="L7639" s="57">
        <v>88846</v>
      </c>
      <c r="M7639" s="57">
        <v>1199426</v>
      </c>
      <c r="P7639" t="e">
        <f>+VLOOKUP(C7639,'Thanh toán '!M$9366:N$10360,2,0)</f>
        <v>#N/A</v>
      </c>
      <c r="Q7639" s="61" t="e">
        <f t="shared" si="421"/>
        <v>#N/A</v>
      </c>
    </row>
    <row r="7640" spans="1:17" x14ac:dyDescent="0.3">
      <c r="A7640" s="43">
        <v>2023</v>
      </c>
      <c r="B7640" s="56" t="s">
        <v>25754</v>
      </c>
      <c r="C7640" s="19">
        <f t="shared" si="420"/>
        <v>59440</v>
      </c>
      <c r="D7640" s="56" t="s">
        <v>13350</v>
      </c>
      <c r="E7640" s="55">
        <v>45203</v>
      </c>
      <c r="F7640" s="18">
        <f t="shared" si="419"/>
        <v>10</v>
      </c>
      <c r="G7640" s="56" t="s">
        <v>12215</v>
      </c>
      <c r="H7640" s="56" t="s">
        <v>12216</v>
      </c>
      <c r="I7640" s="56" t="s">
        <v>18061</v>
      </c>
      <c r="J7640" s="57">
        <v>1102500</v>
      </c>
      <c r="K7640" s="58" t="s">
        <v>11726</v>
      </c>
      <c r="L7640" s="57">
        <v>88200</v>
      </c>
      <c r="M7640" s="57">
        <v>1190700</v>
      </c>
      <c r="P7640" t="e">
        <f>+VLOOKUP(C7640,'Thanh toán '!M$9366:N$10360,2,0)</f>
        <v>#N/A</v>
      </c>
      <c r="Q7640" s="61" t="e">
        <f t="shared" si="421"/>
        <v>#N/A</v>
      </c>
    </row>
    <row r="7641" spans="1:17" x14ac:dyDescent="0.3">
      <c r="A7641" s="43">
        <v>2023</v>
      </c>
      <c r="B7641" s="56" t="s">
        <v>25755</v>
      </c>
      <c r="C7641" s="19">
        <f t="shared" si="420"/>
        <v>59442</v>
      </c>
      <c r="D7641" s="56" t="s">
        <v>13350</v>
      </c>
      <c r="E7641" s="55">
        <v>45203</v>
      </c>
      <c r="F7641" s="18">
        <f t="shared" si="419"/>
        <v>10</v>
      </c>
      <c r="G7641" s="56" t="s">
        <v>12215</v>
      </c>
      <c r="H7641" s="56" t="s">
        <v>12216</v>
      </c>
      <c r="I7641" s="56" t="s">
        <v>18182</v>
      </c>
      <c r="J7641" s="57">
        <v>551250</v>
      </c>
      <c r="K7641" s="58" t="s">
        <v>11726</v>
      </c>
      <c r="L7641" s="57">
        <v>44100</v>
      </c>
      <c r="M7641" s="57">
        <v>595350</v>
      </c>
      <c r="P7641" t="e">
        <f>+VLOOKUP(C7641,'Thanh toán '!M$9366:N$10360,2,0)</f>
        <v>#N/A</v>
      </c>
      <c r="Q7641" s="61" t="e">
        <f t="shared" si="421"/>
        <v>#N/A</v>
      </c>
    </row>
    <row r="7642" spans="1:17" x14ac:dyDescent="0.3">
      <c r="A7642" s="43">
        <v>2023</v>
      </c>
      <c r="B7642" s="56" t="s">
        <v>25756</v>
      </c>
      <c r="C7642" s="19">
        <f t="shared" si="420"/>
        <v>60874</v>
      </c>
      <c r="D7642" s="56" t="s">
        <v>13350</v>
      </c>
      <c r="E7642" s="55">
        <v>45208</v>
      </c>
      <c r="F7642" s="18">
        <f t="shared" si="419"/>
        <v>10</v>
      </c>
      <c r="G7642" s="56" t="s">
        <v>12215</v>
      </c>
      <c r="H7642" s="56" t="s">
        <v>12216</v>
      </c>
      <c r="I7642" s="56" t="s">
        <v>18968</v>
      </c>
      <c r="J7642" s="57">
        <v>1544605</v>
      </c>
      <c r="K7642" s="58" t="s">
        <v>11726</v>
      </c>
      <c r="L7642" s="57">
        <v>123568</v>
      </c>
      <c r="M7642" s="57">
        <v>1668173</v>
      </c>
      <c r="P7642" t="e">
        <f>+VLOOKUP(C7642,'Thanh toán '!M$9366:N$10360,2,0)</f>
        <v>#N/A</v>
      </c>
      <c r="Q7642" s="61" t="e">
        <f t="shared" si="421"/>
        <v>#N/A</v>
      </c>
    </row>
    <row r="7643" spans="1:17" x14ac:dyDescent="0.3">
      <c r="A7643" s="43">
        <v>2023</v>
      </c>
      <c r="B7643" s="56" t="s">
        <v>25757</v>
      </c>
      <c r="C7643" s="19">
        <f t="shared" si="420"/>
        <v>62133</v>
      </c>
      <c r="D7643" s="56" t="s">
        <v>13350</v>
      </c>
      <c r="E7643" s="55">
        <v>45215</v>
      </c>
      <c r="F7643" s="18">
        <f t="shared" si="419"/>
        <v>10</v>
      </c>
      <c r="G7643" s="56" t="s">
        <v>12215</v>
      </c>
      <c r="H7643" s="56" t="s">
        <v>12216</v>
      </c>
      <c r="I7643" s="56" t="s">
        <v>18182</v>
      </c>
      <c r="J7643" s="57">
        <v>450715</v>
      </c>
      <c r="K7643" s="58" t="s">
        <v>11726</v>
      </c>
      <c r="L7643" s="57">
        <v>36057</v>
      </c>
      <c r="M7643" s="57">
        <v>486772</v>
      </c>
      <c r="P7643" t="e">
        <f>+VLOOKUP(C7643,'Thanh toán '!M$9366:N$10360,2,0)</f>
        <v>#N/A</v>
      </c>
      <c r="Q7643" s="61" t="e">
        <f t="shared" si="421"/>
        <v>#N/A</v>
      </c>
    </row>
    <row r="7644" spans="1:17" x14ac:dyDescent="0.3">
      <c r="A7644" s="43">
        <v>2023</v>
      </c>
      <c r="B7644" s="56" t="s">
        <v>25758</v>
      </c>
      <c r="C7644" s="19">
        <f t="shared" si="420"/>
        <v>63421</v>
      </c>
      <c r="D7644" s="56" t="s">
        <v>13350</v>
      </c>
      <c r="E7644" s="55">
        <v>45219</v>
      </c>
      <c r="F7644" s="18">
        <f t="shared" si="419"/>
        <v>10</v>
      </c>
      <c r="G7644" s="56" t="s">
        <v>12215</v>
      </c>
      <c r="H7644" s="56" t="s">
        <v>12216</v>
      </c>
      <c r="I7644" s="56" t="s">
        <v>25759</v>
      </c>
      <c r="J7644" s="57">
        <v>734310</v>
      </c>
      <c r="K7644" s="58" t="s">
        <v>11726</v>
      </c>
      <c r="L7644" s="57">
        <v>58745</v>
      </c>
      <c r="M7644" s="57">
        <v>793055</v>
      </c>
      <c r="P7644" t="e">
        <f>+VLOOKUP(C7644,'Thanh toán '!M$9366:N$10360,2,0)</f>
        <v>#N/A</v>
      </c>
      <c r="Q7644" s="61" t="e">
        <f t="shared" si="421"/>
        <v>#N/A</v>
      </c>
    </row>
    <row r="7645" spans="1:17" x14ac:dyDescent="0.3">
      <c r="A7645" s="43">
        <v>2023</v>
      </c>
      <c r="B7645" s="56" t="s">
        <v>25760</v>
      </c>
      <c r="C7645" s="19">
        <f t="shared" si="420"/>
        <v>63424</v>
      </c>
      <c r="D7645" s="56" t="s">
        <v>13350</v>
      </c>
      <c r="E7645" s="55">
        <v>45219</v>
      </c>
      <c r="F7645" s="18">
        <f t="shared" si="419"/>
        <v>10</v>
      </c>
      <c r="G7645" s="56" t="s">
        <v>12215</v>
      </c>
      <c r="H7645" s="56" t="s">
        <v>12216</v>
      </c>
      <c r="I7645" s="56" t="s">
        <v>25761</v>
      </c>
      <c r="J7645" s="57">
        <v>569190</v>
      </c>
      <c r="K7645" s="58" t="s">
        <v>11726</v>
      </c>
      <c r="L7645" s="57">
        <v>45535</v>
      </c>
      <c r="M7645" s="57">
        <v>614725</v>
      </c>
      <c r="P7645" t="e">
        <f>+VLOOKUP(C7645,'Thanh toán '!M$9366:N$10360,2,0)</f>
        <v>#N/A</v>
      </c>
      <c r="Q7645" s="61" t="e">
        <f t="shared" si="421"/>
        <v>#N/A</v>
      </c>
    </row>
    <row r="7646" spans="1:17" x14ac:dyDescent="0.3">
      <c r="A7646" s="43">
        <v>2023</v>
      </c>
      <c r="B7646" s="56" t="s">
        <v>25762</v>
      </c>
      <c r="C7646" s="19">
        <f t="shared" si="420"/>
        <v>60624</v>
      </c>
      <c r="D7646" s="56" t="s">
        <v>13350</v>
      </c>
      <c r="E7646" s="55">
        <v>45205</v>
      </c>
      <c r="F7646" s="18">
        <f t="shared" si="419"/>
        <v>10</v>
      </c>
      <c r="G7646" s="56" t="s">
        <v>12396</v>
      </c>
      <c r="H7646" s="56" t="s">
        <v>12397</v>
      </c>
      <c r="I7646" s="56" t="s">
        <v>16762</v>
      </c>
      <c r="J7646" s="57">
        <v>1777775</v>
      </c>
      <c r="K7646" s="58" t="s">
        <v>11726</v>
      </c>
      <c r="L7646" s="57">
        <v>142222</v>
      </c>
      <c r="M7646" s="57">
        <v>1919997</v>
      </c>
      <c r="P7646" t="e">
        <f>+VLOOKUP(C7646,'Thanh toán '!M$9366:N$10360,2,0)</f>
        <v>#N/A</v>
      </c>
      <c r="Q7646" s="61" t="e">
        <f t="shared" si="421"/>
        <v>#N/A</v>
      </c>
    </row>
    <row r="7647" spans="1:17" x14ac:dyDescent="0.3">
      <c r="A7647" s="43">
        <v>2023</v>
      </c>
      <c r="B7647" s="56" t="s">
        <v>25763</v>
      </c>
      <c r="C7647" s="19">
        <f t="shared" si="420"/>
        <v>61909</v>
      </c>
      <c r="D7647" s="56" t="s">
        <v>13350</v>
      </c>
      <c r="E7647" s="55">
        <v>45212</v>
      </c>
      <c r="F7647" s="18">
        <f t="shared" si="419"/>
        <v>10</v>
      </c>
      <c r="G7647" s="56" t="s">
        <v>12396</v>
      </c>
      <c r="H7647" s="56" t="s">
        <v>12397</v>
      </c>
      <c r="I7647" s="56" t="s">
        <v>18488</v>
      </c>
      <c r="J7647" s="57">
        <v>1317235</v>
      </c>
      <c r="K7647" s="58" t="s">
        <v>11726</v>
      </c>
      <c r="L7647" s="57">
        <v>105379</v>
      </c>
      <c r="M7647" s="57">
        <v>1422614</v>
      </c>
      <c r="P7647" t="e">
        <f>+VLOOKUP(C7647,'Thanh toán '!M$9366:N$10360,2,0)</f>
        <v>#N/A</v>
      </c>
      <c r="Q7647" s="61" t="e">
        <f t="shared" si="421"/>
        <v>#N/A</v>
      </c>
    </row>
    <row r="7648" spans="1:17" x14ac:dyDescent="0.3">
      <c r="A7648" s="43">
        <v>2023</v>
      </c>
      <c r="B7648" s="56" t="s">
        <v>25764</v>
      </c>
      <c r="C7648" s="19">
        <f t="shared" si="420"/>
        <v>65159</v>
      </c>
      <c r="D7648" s="56" t="s">
        <v>13350</v>
      </c>
      <c r="E7648" s="55">
        <v>45230</v>
      </c>
      <c r="F7648" s="18">
        <f t="shared" si="419"/>
        <v>10</v>
      </c>
      <c r="G7648" s="56" t="s">
        <v>12396</v>
      </c>
      <c r="H7648" s="56" t="s">
        <v>12397</v>
      </c>
      <c r="I7648" s="56" t="s">
        <v>16762</v>
      </c>
      <c r="J7648" s="57">
        <v>2118316</v>
      </c>
      <c r="K7648" s="58" t="s">
        <v>11726</v>
      </c>
      <c r="L7648" s="57">
        <v>169465</v>
      </c>
      <c r="M7648" s="57">
        <v>2287781</v>
      </c>
      <c r="P7648" t="e">
        <f>+VLOOKUP(C7648,'Thanh toán '!M$9366:N$10360,2,0)</f>
        <v>#N/A</v>
      </c>
      <c r="Q7648" s="61" t="e">
        <f t="shared" si="421"/>
        <v>#N/A</v>
      </c>
    </row>
    <row r="7649" spans="1:17" x14ac:dyDescent="0.3">
      <c r="A7649" s="43">
        <v>2023</v>
      </c>
      <c r="B7649" s="56" t="s">
        <v>25765</v>
      </c>
      <c r="C7649" s="19">
        <f t="shared" si="420"/>
        <v>65160</v>
      </c>
      <c r="D7649" s="56" t="s">
        <v>13350</v>
      </c>
      <c r="E7649" s="55">
        <v>45230</v>
      </c>
      <c r="F7649" s="18">
        <f t="shared" si="419"/>
        <v>10</v>
      </c>
      <c r="G7649" s="56" t="s">
        <v>12396</v>
      </c>
      <c r="H7649" s="56" t="s">
        <v>12397</v>
      </c>
      <c r="I7649" s="56" t="s">
        <v>16762</v>
      </c>
      <c r="J7649" s="57">
        <v>1001965</v>
      </c>
      <c r="K7649" s="58" t="s">
        <v>11726</v>
      </c>
      <c r="L7649" s="57">
        <v>80157</v>
      </c>
      <c r="M7649" s="57">
        <v>1082122</v>
      </c>
      <c r="P7649" t="e">
        <f>+VLOOKUP(C7649,'Thanh toán '!M$9366:N$10360,2,0)</f>
        <v>#N/A</v>
      </c>
      <c r="Q7649" s="61" t="e">
        <f t="shared" si="421"/>
        <v>#N/A</v>
      </c>
    </row>
    <row r="7650" spans="1:17" x14ac:dyDescent="0.3">
      <c r="A7650" s="43">
        <v>2023</v>
      </c>
      <c r="B7650" s="56" t="s">
        <v>25766</v>
      </c>
      <c r="C7650" s="19">
        <f t="shared" si="420"/>
        <v>61006</v>
      </c>
      <c r="D7650" s="56" t="s">
        <v>13350</v>
      </c>
      <c r="E7650" s="55">
        <v>45209</v>
      </c>
      <c r="F7650" s="18">
        <f t="shared" si="419"/>
        <v>10</v>
      </c>
      <c r="G7650" s="56" t="s">
        <v>12562</v>
      </c>
      <c r="H7650" s="56" t="s">
        <v>12563</v>
      </c>
      <c r="I7650" s="56" t="s">
        <v>12562</v>
      </c>
      <c r="J7650" s="57">
        <v>1102500</v>
      </c>
      <c r="K7650" s="58" t="s">
        <v>11726</v>
      </c>
      <c r="L7650" s="57">
        <v>88200</v>
      </c>
      <c r="M7650" s="57">
        <v>1190700</v>
      </c>
      <c r="P7650" t="e">
        <f>+VLOOKUP(C7650,'Thanh toán '!M$9366:N$10360,2,0)</f>
        <v>#N/A</v>
      </c>
      <c r="Q7650" s="61" t="e">
        <f t="shared" si="421"/>
        <v>#N/A</v>
      </c>
    </row>
    <row r="7651" spans="1:17" x14ac:dyDescent="0.3">
      <c r="A7651" s="43">
        <v>2023</v>
      </c>
      <c r="B7651" s="56" t="s">
        <v>25767</v>
      </c>
      <c r="C7651" s="19">
        <f t="shared" si="420"/>
        <v>59454</v>
      </c>
      <c r="D7651" s="56" t="s">
        <v>13350</v>
      </c>
      <c r="E7651" s="55">
        <v>45203</v>
      </c>
      <c r="F7651" s="18">
        <f t="shared" si="419"/>
        <v>10</v>
      </c>
      <c r="G7651" s="56" t="s">
        <v>12182</v>
      </c>
      <c r="H7651" s="56" t="s">
        <v>12183</v>
      </c>
      <c r="I7651" s="56" t="s">
        <v>12182</v>
      </c>
      <c r="J7651" s="57">
        <v>551250</v>
      </c>
      <c r="K7651" s="58" t="s">
        <v>11726</v>
      </c>
      <c r="L7651" s="57">
        <v>44100</v>
      </c>
      <c r="M7651" s="57">
        <v>595350</v>
      </c>
      <c r="P7651" t="e">
        <f>+VLOOKUP(C7651,'Thanh toán '!M$9366:N$10360,2,0)</f>
        <v>#N/A</v>
      </c>
      <c r="Q7651" s="61" t="e">
        <f t="shared" si="421"/>
        <v>#N/A</v>
      </c>
    </row>
    <row r="7652" spans="1:17" x14ac:dyDescent="0.3">
      <c r="A7652" s="43">
        <v>2023</v>
      </c>
      <c r="B7652" s="56" t="s">
        <v>25768</v>
      </c>
      <c r="C7652" s="19">
        <f t="shared" si="420"/>
        <v>61069</v>
      </c>
      <c r="D7652" s="56" t="s">
        <v>13350</v>
      </c>
      <c r="E7652" s="55">
        <v>45210</v>
      </c>
      <c r="F7652" s="18">
        <f t="shared" si="419"/>
        <v>10</v>
      </c>
      <c r="G7652" s="56" t="s">
        <v>12182</v>
      </c>
      <c r="H7652" s="56" t="s">
        <v>12183</v>
      </c>
      <c r="I7652" s="56" t="s">
        <v>12182</v>
      </c>
      <c r="J7652" s="57">
        <v>5964160</v>
      </c>
      <c r="K7652" s="58" t="s">
        <v>11726</v>
      </c>
      <c r="L7652" s="57">
        <v>477133</v>
      </c>
      <c r="M7652" s="57">
        <v>6441293</v>
      </c>
      <c r="P7652" t="e">
        <f>+VLOOKUP(C7652,'Thanh toán '!M$9366:N$10360,2,0)</f>
        <v>#N/A</v>
      </c>
      <c r="Q7652" s="61" t="e">
        <f t="shared" si="421"/>
        <v>#N/A</v>
      </c>
    </row>
    <row r="7653" spans="1:17" x14ac:dyDescent="0.3">
      <c r="A7653" s="43">
        <v>2023</v>
      </c>
      <c r="B7653" s="56" t="s">
        <v>25769</v>
      </c>
      <c r="C7653" s="19">
        <f t="shared" si="420"/>
        <v>62360</v>
      </c>
      <c r="D7653" s="56" t="s">
        <v>13350</v>
      </c>
      <c r="E7653" s="55">
        <v>45217</v>
      </c>
      <c r="F7653" s="18">
        <f t="shared" si="419"/>
        <v>10</v>
      </c>
      <c r="G7653" s="56" t="s">
        <v>12182</v>
      </c>
      <c r="H7653" s="56" t="s">
        <v>12183</v>
      </c>
      <c r="I7653" s="56" t="s">
        <v>12182</v>
      </c>
      <c r="J7653" s="57">
        <v>901430</v>
      </c>
      <c r="K7653" s="58" t="s">
        <v>11726</v>
      </c>
      <c r="L7653" s="57">
        <v>72114</v>
      </c>
      <c r="M7653" s="57">
        <v>973544</v>
      </c>
      <c r="P7653" t="e">
        <f>+VLOOKUP(C7653,'Thanh toán '!M$9366:N$10360,2,0)</f>
        <v>#N/A</v>
      </c>
      <c r="Q7653" s="61" t="e">
        <f t="shared" si="421"/>
        <v>#N/A</v>
      </c>
    </row>
    <row r="7654" spans="1:17" x14ac:dyDescent="0.3">
      <c r="A7654" s="43">
        <v>2023</v>
      </c>
      <c r="B7654" s="56" t="s">
        <v>25770</v>
      </c>
      <c r="C7654" s="19">
        <f t="shared" si="420"/>
        <v>62369</v>
      </c>
      <c r="D7654" s="56" t="s">
        <v>13350</v>
      </c>
      <c r="E7654" s="55">
        <v>45217</v>
      </c>
      <c r="F7654" s="18">
        <f t="shared" si="419"/>
        <v>10</v>
      </c>
      <c r="G7654" s="56" t="s">
        <v>12182</v>
      </c>
      <c r="H7654" s="56" t="s">
        <v>12183</v>
      </c>
      <c r="I7654" s="56" t="s">
        <v>12182</v>
      </c>
      <c r="J7654" s="57">
        <v>4960520</v>
      </c>
      <c r="K7654" s="58" t="s">
        <v>11726</v>
      </c>
      <c r="L7654" s="57">
        <v>396842</v>
      </c>
      <c r="M7654" s="57">
        <v>5357362</v>
      </c>
      <c r="P7654" t="e">
        <f>+VLOOKUP(C7654,'Thanh toán '!M$9366:N$10360,2,0)</f>
        <v>#N/A</v>
      </c>
      <c r="Q7654" s="61" t="e">
        <f t="shared" si="421"/>
        <v>#N/A</v>
      </c>
    </row>
    <row r="7655" spans="1:17" x14ac:dyDescent="0.3">
      <c r="A7655" s="43">
        <v>2023</v>
      </c>
      <c r="B7655" s="56" t="s">
        <v>25771</v>
      </c>
      <c r="C7655" s="19">
        <f t="shared" si="420"/>
        <v>63879</v>
      </c>
      <c r="D7655" s="56" t="s">
        <v>13350</v>
      </c>
      <c r="E7655" s="55">
        <v>45224</v>
      </c>
      <c r="F7655" s="18">
        <f t="shared" si="419"/>
        <v>10</v>
      </c>
      <c r="G7655" s="56" t="s">
        <v>12182</v>
      </c>
      <c r="H7655" s="56" t="s">
        <v>12183</v>
      </c>
      <c r="I7655" s="56" t="s">
        <v>12182</v>
      </c>
      <c r="J7655" s="57">
        <v>1746140</v>
      </c>
      <c r="K7655" s="58" t="s">
        <v>11726</v>
      </c>
      <c r="L7655" s="57">
        <v>139691</v>
      </c>
      <c r="M7655" s="57">
        <v>1885831</v>
      </c>
      <c r="P7655" t="e">
        <f>+VLOOKUP(C7655,'Thanh toán '!M$9366:N$10360,2,0)</f>
        <v>#N/A</v>
      </c>
      <c r="Q7655" s="61" t="e">
        <f t="shared" si="421"/>
        <v>#N/A</v>
      </c>
    </row>
    <row r="7656" spans="1:17" x14ac:dyDescent="0.3">
      <c r="A7656" s="43">
        <v>2023</v>
      </c>
      <c r="B7656" s="56" t="s">
        <v>25772</v>
      </c>
      <c r="C7656" s="19">
        <f t="shared" si="420"/>
        <v>59376</v>
      </c>
      <c r="D7656" s="56" t="s">
        <v>13350</v>
      </c>
      <c r="E7656" s="55">
        <v>45202</v>
      </c>
      <c r="F7656" s="18">
        <f t="shared" si="419"/>
        <v>10</v>
      </c>
      <c r="G7656" s="56" t="s">
        <v>12309</v>
      </c>
      <c r="H7656" s="56" t="s">
        <v>12310</v>
      </c>
      <c r="I7656" s="56" t="s">
        <v>12309</v>
      </c>
      <c r="J7656" s="57">
        <v>6250120</v>
      </c>
      <c r="K7656" s="58" t="s">
        <v>11726</v>
      </c>
      <c r="L7656" s="57">
        <v>500010</v>
      </c>
      <c r="M7656" s="57">
        <v>6750130</v>
      </c>
      <c r="P7656" t="e">
        <f>+VLOOKUP(C7656,'Thanh toán '!M$9366:N$10360,2,0)</f>
        <v>#N/A</v>
      </c>
      <c r="Q7656" s="61" t="e">
        <f t="shared" si="421"/>
        <v>#N/A</v>
      </c>
    </row>
    <row r="7657" spans="1:17" x14ac:dyDescent="0.3">
      <c r="A7657" s="43">
        <v>2023</v>
      </c>
      <c r="B7657" s="56" t="s">
        <v>25773</v>
      </c>
      <c r="C7657" s="19">
        <f t="shared" si="420"/>
        <v>61008</v>
      </c>
      <c r="D7657" s="56" t="s">
        <v>13350</v>
      </c>
      <c r="E7657" s="55">
        <v>45209</v>
      </c>
      <c r="F7657" s="18">
        <f t="shared" si="419"/>
        <v>10</v>
      </c>
      <c r="G7657" s="56" t="s">
        <v>12309</v>
      </c>
      <c r="H7657" s="56" t="s">
        <v>12310</v>
      </c>
      <c r="I7657" s="56" t="s">
        <v>12309</v>
      </c>
      <c r="J7657" s="57">
        <v>4826970</v>
      </c>
      <c r="K7657" s="58" t="s">
        <v>11726</v>
      </c>
      <c r="L7657" s="57">
        <v>386158</v>
      </c>
      <c r="M7657" s="57">
        <v>5213128</v>
      </c>
      <c r="P7657" t="e">
        <f>+VLOOKUP(C7657,'Thanh toán '!M$9366:N$10360,2,0)</f>
        <v>#N/A</v>
      </c>
      <c r="Q7657" s="61" t="e">
        <f t="shared" si="421"/>
        <v>#N/A</v>
      </c>
    </row>
    <row r="7658" spans="1:17" x14ac:dyDescent="0.3">
      <c r="A7658" s="43">
        <v>2023</v>
      </c>
      <c r="B7658" s="56" t="s">
        <v>25774</v>
      </c>
      <c r="C7658" s="19">
        <f t="shared" si="420"/>
        <v>61009</v>
      </c>
      <c r="D7658" s="56" t="s">
        <v>13350</v>
      </c>
      <c r="E7658" s="55">
        <v>45209</v>
      </c>
      <c r="F7658" s="18">
        <f t="shared" si="419"/>
        <v>10</v>
      </c>
      <c r="G7658" s="56" t="s">
        <v>12309</v>
      </c>
      <c r="H7658" s="56" t="s">
        <v>12310</v>
      </c>
      <c r="I7658" s="56" t="s">
        <v>13557</v>
      </c>
      <c r="J7658" s="57">
        <v>1517775</v>
      </c>
      <c r="K7658" s="58" t="s">
        <v>11726</v>
      </c>
      <c r="L7658" s="57">
        <v>121422</v>
      </c>
      <c r="M7658" s="57">
        <v>1639197</v>
      </c>
      <c r="P7658" t="e">
        <f>+VLOOKUP(C7658,'Thanh toán '!M$9366:N$10360,2,0)</f>
        <v>#N/A</v>
      </c>
      <c r="Q7658" s="61" t="e">
        <f t="shared" si="421"/>
        <v>#N/A</v>
      </c>
    </row>
    <row r="7659" spans="1:17" x14ac:dyDescent="0.3">
      <c r="A7659" s="43">
        <v>2023</v>
      </c>
      <c r="B7659" s="56" t="s">
        <v>25775</v>
      </c>
      <c r="C7659" s="19">
        <f t="shared" si="420"/>
        <v>62258</v>
      </c>
      <c r="D7659" s="56" t="s">
        <v>13350</v>
      </c>
      <c r="E7659" s="55">
        <v>45216</v>
      </c>
      <c r="F7659" s="18">
        <f t="shared" si="419"/>
        <v>10</v>
      </c>
      <c r="G7659" s="56" t="s">
        <v>12309</v>
      </c>
      <c r="H7659" s="56" t="s">
        <v>12310</v>
      </c>
      <c r="I7659" s="56" t="s">
        <v>12309</v>
      </c>
      <c r="J7659" s="57">
        <v>5561280</v>
      </c>
      <c r="K7659" s="58" t="s">
        <v>11726</v>
      </c>
      <c r="L7659" s="57">
        <v>444902</v>
      </c>
      <c r="M7659" s="57">
        <v>6006182</v>
      </c>
      <c r="P7659" t="e">
        <f>+VLOOKUP(C7659,'Thanh toán '!M$9366:N$10360,2,0)</f>
        <v>#N/A</v>
      </c>
      <c r="Q7659" s="61" t="e">
        <f t="shared" si="421"/>
        <v>#N/A</v>
      </c>
    </row>
    <row r="7660" spans="1:17" x14ac:dyDescent="0.3">
      <c r="A7660" s="43">
        <v>2023</v>
      </c>
      <c r="B7660" s="56" t="s">
        <v>25776</v>
      </c>
      <c r="C7660" s="19">
        <f t="shared" si="420"/>
        <v>62270</v>
      </c>
      <c r="D7660" s="56" t="s">
        <v>13350</v>
      </c>
      <c r="E7660" s="55">
        <v>45216</v>
      </c>
      <c r="F7660" s="18">
        <f t="shared" si="419"/>
        <v>10</v>
      </c>
      <c r="G7660" s="56" t="s">
        <v>12309</v>
      </c>
      <c r="H7660" s="56" t="s">
        <v>12310</v>
      </c>
      <c r="I7660" s="56" t="s">
        <v>12309</v>
      </c>
      <c r="J7660" s="57">
        <v>1553215</v>
      </c>
      <c r="K7660" s="58" t="s">
        <v>11726</v>
      </c>
      <c r="L7660" s="57">
        <v>124257</v>
      </c>
      <c r="M7660" s="57">
        <v>1677472</v>
      </c>
      <c r="P7660" t="e">
        <f>+VLOOKUP(C7660,'Thanh toán '!M$9366:N$10360,2,0)</f>
        <v>#N/A</v>
      </c>
      <c r="Q7660" s="61" t="e">
        <f t="shared" si="421"/>
        <v>#N/A</v>
      </c>
    </row>
    <row r="7661" spans="1:17" x14ac:dyDescent="0.3">
      <c r="A7661" s="43">
        <v>2023</v>
      </c>
      <c r="B7661" s="56" t="s">
        <v>25777</v>
      </c>
      <c r="C7661" s="19">
        <f t="shared" si="420"/>
        <v>62271</v>
      </c>
      <c r="D7661" s="56" t="s">
        <v>13350</v>
      </c>
      <c r="E7661" s="55">
        <v>45216</v>
      </c>
      <c r="F7661" s="18">
        <f t="shared" si="419"/>
        <v>10</v>
      </c>
      <c r="G7661" s="56" t="s">
        <v>12309</v>
      </c>
      <c r="H7661" s="56" t="s">
        <v>12310</v>
      </c>
      <c r="I7661" s="56" t="s">
        <v>12309</v>
      </c>
      <c r="J7661" s="57">
        <v>901430</v>
      </c>
      <c r="K7661" s="58" t="s">
        <v>11726</v>
      </c>
      <c r="L7661" s="57">
        <v>72114</v>
      </c>
      <c r="M7661" s="57">
        <v>973544</v>
      </c>
      <c r="P7661" t="e">
        <f>+VLOOKUP(C7661,'Thanh toán '!M$9366:N$10360,2,0)</f>
        <v>#N/A</v>
      </c>
      <c r="Q7661" s="61" t="e">
        <f t="shared" si="421"/>
        <v>#N/A</v>
      </c>
    </row>
    <row r="7662" spans="1:17" x14ac:dyDescent="0.3">
      <c r="A7662" s="43">
        <v>2023</v>
      </c>
      <c r="B7662" s="56" t="s">
        <v>25778</v>
      </c>
      <c r="C7662" s="19">
        <f t="shared" si="420"/>
        <v>63793</v>
      </c>
      <c r="D7662" s="56" t="s">
        <v>13350</v>
      </c>
      <c r="E7662" s="55">
        <v>45223</v>
      </c>
      <c r="F7662" s="18">
        <f t="shared" si="419"/>
        <v>10</v>
      </c>
      <c r="G7662" s="56" t="s">
        <v>12309</v>
      </c>
      <c r="H7662" s="56" t="s">
        <v>12310</v>
      </c>
      <c r="I7662" s="56" t="s">
        <v>13557</v>
      </c>
      <c r="J7662" s="57">
        <v>1517775</v>
      </c>
      <c r="K7662" s="58" t="s">
        <v>11726</v>
      </c>
      <c r="L7662" s="57">
        <v>121422</v>
      </c>
      <c r="M7662" s="57">
        <v>1639197</v>
      </c>
      <c r="P7662" t="e">
        <f>+VLOOKUP(C7662,'Thanh toán '!M$9366:N$10360,2,0)</f>
        <v>#N/A</v>
      </c>
      <c r="Q7662" s="61" t="e">
        <f t="shared" si="421"/>
        <v>#N/A</v>
      </c>
    </row>
    <row r="7663" spans="1:17" x14ac:dyDescent="0.3">
      <c r="A7663" s="43">
        <v>2023</v>
      </c>
      <c r="B7663" s="56" t="s">
        <v>25779</v>
      </c>
      <c r="C7663" s="19">
        <f t="shared" si="420"/>
        <v>63794</v>
      </c>
      <c r="D7663" s="56" t="s">
        <v>13350</v>
      </c>
      <c r="E7663" s="55">
        <v>45223</v>
      </c>
      <c r="F7663" s="18">
        <f t="shared" si="419"/>
        <v>10</v>
      </c>
      <c r="G7663" s="56" t="s">
        <v>12309</v>
      </c>
      <c r="H7663" s="56" t="s">
        <v>12310</v>
      </c>
      <c r="I7663" s="56" t="s">
        <v>12309</v>
      </c>
      <c r="J7663" s="57">
        <v>6250120</v>
      </c>
      <c r="K7663" s="58" t="s">
        <v>11726</v>
      </c>
      <c r="L7663" s="57">
        <v>500010</v>
      </c>
      <c r="M7663" s="57">
        <v>6750130</v>
      </c>
      <c r="P7663" t="e">
        <f>+VLOOKUP(C7663,'Thanh toán '!M$9366:N$10360,2,0)</f>
        <v>#N/A</v>
      </c>
      <c r="Q7663" s="61" t="e">
        <f t="shared" si="421"/>
        <v>#N/A</v>
      </c>
    </row>
    <row r="7664" spans="1:17" x14ac:dyDescent="0.3">
      <c r="A7664" s="43">
        <v>2023</v>
      </c>
      <c r="B7664" s="56" t="s">
        <v>25780</v>
      </c>
      <c r="C7664" s="19">
        <f t="shared" si="420"/>
        <v>63795</v>
      </c>
      <c r="D7664" s="56" t="s">
        <v>13350</v>
      </c>
      <c r="E7664" s="55">
        <v>45223</v>
      </c>
      <c r="F7664" s="18">
        <f t="shared" si="419"/>
        <v>10</v>
      </c>
      <c r="G7664" s="56" t="s">
        <v>12309</v>
      </c>
      <c r="H7664" s="56" t="s">
        <v>12310</v>
      </c>
      <c r="I7664" s="56" t="s">
        <v>12309</v>
      </c>
      <c r="J7664" s="57">
        <v>732270</v>
      </c>
      <c r="K7664" s="58" t="s">
        <v>11726</v>
      </c>
      <c r="L7664" s="57">
        <v>58582</v>
      </c>
      <c r="M7664" s="57">
        <v>790852</v>
      </c>
      <c r="P7664" t="e">
        <f>+VLOOKUP(C7664,'Thanh toán '!M$9366:N$10360,2,0)</f>
        <v>#N/A</v>
      </c>
      <c r="Q7664" s="61" t="e">
        <f t="shared" si="421"/>
        <v>#N/A</v>
      </c>
    </row>
    <row r="7665" spans="1:17" x14ac:dyDescent="0.3">
      <c r="A7665" s="43">
        <v>2023</v>
      </c>
      <c r="B7665" s="56" t="s">
        <v>25781</v>
      </c>
      <c r="C7665" s="19">
        <f t="shared" si="420"/>
        <v>60142</v>
      </c>
      <c r="D7665" s="56" t="s">
        <v>13350</v>
      </c>
      <c r="E7665" s="55">
        <v>45204</v>
      </c>
      <c r="F7665" s="18">
        <f t="shared" si="419"/>
        <v>10</v>
      </c>
      <c r="G7665" s="56" t="s">
        <v>12336</v>
      </c>
      <c r="H7665" s="56" t="s">
        <v>12337</v>
      </c>
      <c r="I7665" s="56" t="s">
        <v>12336</v>
      </c>
      <c r="J7665" s="57">
        <v>1580054</v>
      </c>
      <c r="K7665" s="58" t="s">
        <v>11726</v>
      </c>
      <c r="L7665" s="57">
        <v>126404</v>
      </c>
      <c r="M7665" s="57">
        <v>1706458</v>
      </c>
      <c r="P7665" t="e">
        <f>+VLOOKUP(C7665,'Thanh toán '!M$9366:N$10360,2,0)</f>
        <v>#N/A</v>
      </c>
      <c r="Q7665" s="61" t="e">
        <f t="shared" si="421"/>
        <v>#N/A</v>
      </c>
    </row>
    <row r="7666" spans="1:17" x14ac:dyDescent="0.3">
      <c r="A7666" s="43">
        <v>2023</v>
      </c>
      <c r="B7666" s="56" t="s">
        <v>25782</v>
      </c>
      <c r="C7666" s="19">
        <f t="shared" si="420"/>
        <v>62221</v>
      </c>
      <c r="D7666" s="56" t="s">
        <v>13350</v>
      </c>
      <c r="E7666" s="55">
        <v>45216</v>
      </c>
      <c r="F7666" s="18">
        <f t="shared" si="419"/>
        <v>10</v>
      </c>
      <c r="G7666" s="56" t="s">
        <v>12336</v>
      </c>
      <c r="H7666" s="56" t="s">
        <v>12337</v>
      </c>
      <c r="I7666" s="56" t="s">
        <v>12336</v>
      </c>
      <c r="J7666" s="57">
        <v>901430</v>
      </c>
      <c r="K7666" s="58" t="s">
        <v>11726</v>
      </c>
      <c r="L7666" s="57">
        <v>72114</v>
      </c>
      <c r="M7666" s="57">
        <v>973544</v>
      </c>
      <c r="P7666" t="e">
        <f>+VLOOKUP(C7666,'Thanh toán '!M$9366:N$10360,2,0)</f>
        <v>#N/A</v>
      </c>
      <c r="Q7666" s="61" t="e">
        <f t="shared" si="421"/>
        <v>#N/A</v>
      </c>
    </row>
    <row r="7667" spans="1:17" x14ac:dyDescent="0.3">
      <c r="A7667" s="43">
        <v>2023</v>
      </c>
      <c r="B7667" s="56" t="s">
        <v>25783</v>
      </c>
      <c r="C7667" s="19">
        <f t="shared" si="420"/>
        <v>62222</v>
      </c>
      <c r="D7667" s="56" t="s">
        <v>13350</v>
      </c>
      <c r="E7667" s="55">
        <v>45216</v>
      </c>
      <c r="F7667" s="18">
        <f t="shared" si="419"/>
        <v>10</v>
      </c>
      <c r="G7667" s="56" t="s">
        <v>12336</v>
      </c>
      <c r="H7667" s="56" t="s">
        <v>12337</v>
      </c>
      <c r="I7667" s="56" t="s">
        <v>12336</v>
      </c>
      <c r="J7667" s="57">
        <v>1728554</v>
      </c>
      <c r="K7667" s="58" t="s">
        <v>11726</v>
      </c>
      <c r="L7667" s="57">
        <v>138284</v>
      </c>
      <c r="M7667" s="57">
        <v>1866838</v>
      </c>
      <c r="P7667" t="e">
        <f>+VLOOKUP(C7667,'Thanh toán '!M$9366:N$10360,2,0)</f>
        <v>#N/A</v>
      </c>
      <c r="Q7667" s="61" t="e">
        <f t="shared" si="421"/>
        <v>#N/A</v>
      </c>
    </row>
    <row r="7668" spans="1:17" x14ac:dyDescent="0.3">
      <c r="A7668" s="43">
        <v>2023</v>
      </c>
      <c r="B7668" s="56" t="s">
        <v>25784</v>
      </c>
      <c r="C7668" s="19">
        <f t="shared" si="420"/>
        <v>63566</v>
      </c>
      <c r="D7668" s="56" t="s">
        <v>13350</v>
      </c>
      <c r="E7668" s="55">
        <v>45220</v>
      </c>
      <c r="F7668" s="18">
        <f t="shared" si="419"/>
        <v>10</v>
      </c>
      <c r="G7668" s="56" t="s">
        <v>12336</v>
      </c>
      <c r="H7668" s="56" t="s">
        <v>12337</v>
      </c>
      <c r="I7668" s="56" t="s">
        <v>12336</v>
      </c>
      <c r="J7668" s="57">
        <v>976360</v>
      </c>
      <c r="K7668" s="58" t="s">
        <v>11726</v>
      </c>
      <c r="L7668" s="57">
        <v>78109</v>
      </c>
      <c r="M7668" s="57">
        <v>1054469</v>
      </c>
      <c r="P7668" t="e">
        <f>+VLOOKUP(C7668,'Thanh toán '!M$9366:N$10360,2,0)</f>
        <v>#N/A</v>
      </c>
      <c r="Q7668" s="61" t="e">
        <f t="shared" si="421"/>
        <v>#N/A</v>
      </c>
    </row>
    <row r="7669" spans="1:17" x14ac:dyDescent="0.3">
      <c r="A7669" s="43">
        <v>2023</v>
      </c>
      <c r="B7669" s="56" t="s">
        <v>25785</v>
      </c>
      <c r="C7669" s="19">
        <f t="shared" si="420"/>
        <v>64654</v>
      </c>
      <c r="D7669" s="56" t="s">
        <v>13350</v>
      </c>
      <c r="E7669" s="55">
        <v>45225</v>
      </c>
      <c r="F7669" s="18">
        <f t="shared" si="419"/>
        <v>10</v>
      </c>
      <c r="G7669" s="56" t="s">
        <v>12336</v>
      </c>
      <c r="H7669" s="56" t="s">
        <v>12337</v>
      </c>
      <c r="I7669" s="56" t="s">
        <v>12336</v>
      </c>
      <c r="J7669" s="57">
        <v>2099370</v>
      </c>
      <c r="K7669" s="58" t="s">
        <v>11726</v>
      </c>
      <c r="L7669" s="57">
        <v>167950</v>
      </c>
      <c r="M7669" s="57">
        <v>2267320</v>
      </c>
      <c r="P7669" t="e">
        <f>+VLOOKUP(C7669,'Thanh toán '!M$9366:N$10360,2,0)</f>
        <v>#N/A</v>
      </c>
      <c r="Q7669" s="61" t="e">
        <f t="shared" si="421"/>
        <v>#N/A</v>
      </c>
    </row>
    <row r="7670" spans="1:17" x14ac:dyDescent="0.3">
      <c r="A7670" s="43">
        <v>2023</v>
      </c>
      <c r="B7670" s="56" t="s">
        <v>25786</v>
      </c>
      <c r="C7670" s="19">
        <f t="shared" si="420"/>
        <v>59438</v>
      </c>
      <c r="D7670" s="56" t="s">
        <v>13350</v>
      </c>
      <c r="E7670" s="55">
        <v>45203</v>
      </c>
      <c r="F7670" s="18">
        <f t="shared" si="419"/>
        <v>10</v>
      </c>
      <c r="G7670" s="56" t="s">
        <v>12360</v>
      </c>
      <c r="H7670" s="56" t="s">
        <v>12361</v>
      </c>
      <c r="I7670" s="56" t="s">
        <v>12360</v>
      </c>
      <c r="J7670" s="57">
        <v>2700435</v>
      </c>
      <c r="K7670" s="58" t="s">
        <v>11726</v>
      </c>
      <c r="L7670" s="57">
        <v>216035</v>
      </c>
      <c r="M7670" s="57">
        <v>2916470</v>
      </c>
      <c r="P7670" t="e">
        <f>+VLOOKUP(C7670,'Thanh toán '!M$9366:N$10360,2,0)</f>
        <v>#N/A</v>
      </c>
      <c r="Q7670" s="61" t="e">
        <f t="shared" si="421"/>
        <v>#N/A</v>
      </c>
    </row>
    <row r="7671" spans="1:17" x14ac:dyDescent="0.3">
      <c r="A7671" s="43">
        <v>2023</v>
      </c>
      <c r="B7671" s="56" t="s">
        <v>25787</v>
      </c>
      <c r="C7671" s="19">
        <f t="shared" si="420"/>
        <v>60778</v>
      </c>
      <c r="D7671" s="56" t="s">
        <v>13350</v>
      </c>
      <c r="E7671" s="55">
        <v>45206</v>
      </c>
      <c r="F7671" s="18">
        <f t="shared" si="419"/>
        <v>10</v>
      </c>
      <c r="G7671" s="56" t="s">
        <v>12360</v>
      </c>
      <c r="H7671" s="56" t="s">
        <v>12361</v>
      </c>
      <c r="I7671" s="56" t="s">
        <v>12360</v>
      </c>
      <c r="J7671" s="57">
        <v>555290</v>
      </c>
      <c r="K7671" s="58" t="s">
        <v>11726</v>
      </c>
      <c r="L7671" s="57">
        <v>44423</v>
      </c>
      <c r="M7671" s="57">
        <v>599713</v>
      </c>
      <c r="P7671" t="e">
        <f>+VLOOKUP(C7671,'Thanh toán '!M$9366:N$10360,2,0)</f>
        <v>#N/A</v>
      </c>
      <c r="Q7671" s="61" t="e">
        <f t="shared" si="421"/>
        <v>#N/A</v>
      </c>
    </row>
    <row r="7672" spans="1:17" x14ac:dyDescent="0.3">
      <c r="A7672" s="43">
        <v>2023</v>
      </c>
      <c r="B7672" s="56" t="s">
        <v>25788</v>
      </c>
      <c r="C7672" s="19">
        <f t="shared" si="420"/>
        <v>60940</v>
      </c>
      <c r="D7672" s="56" t="s">
        <v>13350</v>
      </c>
      <c r="E7672" s="55">
        <v>45209</v>
      </c>
      <c r="F7672" s="18">
        <f t="shared" si="419"/>
        <v>10</v>
      </c>
      <c r="G7672" s="56" t="s">
        <v>12360</v>
      </c>
      <c r="H7672" s="56" t="s">
        <v>12361</v>
      </c>
      <c r="I7672" s="56" t="s">
        <v>12360</v>
      </c>
      <c r="J7672" s="57">
        <v>1553215</v>
      </c>
      <c r="K7672" s="58" t="s">
        <v>11726</v>
      </c>
      <c r="L7672" s="57">
        <v>124257</v>
      </c>
      <c r="M7672" s="57">
        <v>1677472</v>
      </c>
      <c r="P7672" t="e">
        <f>+VLOOKUP(C7672,'Thanh toán '!M$9366:N$10360,2,0)</f>
        <v>#N/A</v>
      </c>
      <c r="Q7672" s="61" t="e">
        <f t="shared" si="421"/>
        <v>#N/A</v>
      </c>
    </row>
    <row r="7673" spans="1:17" x14ac:dyDescent="0.3">
      <c r="A7673" s="43">
        <v>2023</v>
      </c>
      <c r="B7673" s="56" t="s">
        <v>25789</v>
      </c>
      <c r="C7673" s="19">
        <f t="shared" si="420"/>
        <v>60942</v>
      </c>
      <c r="D7673" s="56" t="s">
        <v>13350</v>
      </c>
      <c r="E7673" s="55">
        <v>45209</v>
      </c>
      <c r="F7673" s="18">
        <f t="shared" si="419"/>
        <v>10</v>
      </c>
      <c r="G7673" s="56" t="s">
        <v>12360</v>
      </c>
      <c r="H7673" s="56" t="s">
        <v>12361</v>
      </c>
      <c r="I7673" s="56" t="s">
        <v>12360</v>
      </c>
      <c r="J7673" s="57">
        <v>2807375</v>
      </c>
      <c r="K7673" s="58" t="s">
        <v>11726</v>
      </c>
      <c r="L7673" s="57">
        <v>224590</v>
      </c>
      <c r="M7673" s="57">
        <v>3031965</v>
      </c>
      <c r="P7673" t="e">
        <f>+VLOOKUP(C7673,'Thanh toán '!M$9366:N$10360,2,0)</f>
        <v>#N/A</v>
      </c>
      <c r="Q7673" s="61" t="e">
        <f t="shared" si="421"/>
        <v>#N/A</v>
      </c>
    </row>
    <row r="7674" spans="1:17" x14ac:dyDescent="0.3">
      <c r="A7674" s="43">
        <v>2023</v>
      </c>
      <c r="B7674" s="56" t="s">
        <v>25790</v>
      </c>
      <c r="C7674" s="19">
        <f t="shared" si="420"/>
        <v>62010</v>
      </c>
      <c r="D7674" s="56" t="s">
        <v>13350</v>
      </c>
      <c r="E7674" s="55">
        <v>45213</v>
      </c>
      <c r="F7674" s="18">
        <f t="shared" si="419"/>
        <v>10</v>
      </c>
      <c r="G7674" s="56" t="s">
        <v>12360</v>
      </c>
      <c r="H7674" s="56" t="s">
        <v>12361</v>
      </c>
      <c r="I7674" s="56" t="s">
        <v>12360</v>
      </c>
      <c r="J7674" s="57">
        <v>1632750</v>
      </c>
      <c r="K7674" s="58" t="s">
        <v>11726</v>
      </c>
      <c r="L7674" s="57">
        <v>130620</v>
      </c>
      <c r="M7674" s="57">
        <v>1763370</v>
      </c>
      <c r="P7674" t="e">
        <f>+VLOOKUP(C7674,'Thanh toán '!M$9366:N$10360,2,0)</f>
        <v>#N/A</v>
      </c>
      <c r="Q7674" s="61" t="e">
        <f t="shared" si="421"/>
        <v>#N/A</v>
      </c>
    </row>
    <row r="7675" spans="1:17" x14ac:dyDescent="0.3">
      <c r="A7675" s="43">
        <v>2023</v>
      </c>
      <c r="B7675" s="56" t="s">
        <v>25791</v>
      </c>
      <c r="C7675" s="19">
        <f t="shared" si="420"/>
        <v>62011</v>
      </c>
      <c r="D7675" s="56" t="s">
        <v>13350</v>
      </c>
      <c r="E7675" s="55">
        <v>45213</v>
      </c>
      <c r="F7675" s="18">
        <f t="shared" si="419"/>
        <v>10</v>
      </c>
      <c r="G7675" s="56" t="s">
        <v>12360</v>
      </c>
      <c r="H7675" s="56" t="s">
        <v>12361</v>
      </c>
      <c r="I7675" s="56" t="s">
        <v>12360</v>
      </c>
      <c r="J7675" s="57">
        <v>1308020</v>
      </c>
      <c r="K7675" s="58" t="s">
        <v>11726</v>
      </c>
      <c r="L7675" s="57">
        <v>104642</v>
      </c>
      <c r="M7675" s="57">
        <v>1412662</v>
      </c>
      <c r="P7675" t="e">
        <f>+VLOOKUP(C7675,'Thanh toán '!M$9366:N$10360,2,0)</f>
        <v>#N/A</v>
      </c>
      <c r="Q7675" s="61" t="e">
        <f t="shared" si="421"/>
        <v>#N/A</v>
      </c>
    </row>
    <row r="7676" spans="1:17" x14ac:dyDescent="0.3">
      <c r="A7676" s="43">
        <v>2023</v>
      </c>
      <c r="B7676" s="56" t="s">
        <v>25792</v>
      </c>
      <c r="C7676" s="19">
        <f t="shared" si="420"/>
        <v>62196</v>
      </c>
      <c r="D7676" s="56" t="s">
        <v>13350</v>
      </c>
      <c r="E7676" s="55">
        <v>45216</v>
      </c>
      <c r="F7676" s="18">
        <f t="shared" si="419"/>
        <v>10</v>
      </c>
      <c r="G7676" s="56" t="s">
        <v>12360</v>
      </c>
      <c r="H7676" s="56" t="s">
        <v>12361</v>
      </c>
      <c r="I7676" s="56" t="s">
        <v>12360</v>
      </c>
      <c r="J7676" s="57">
        <v>2063950</v>
      </c>
      <c r="K7676" s="58" t="s">
        <v>11726</v>
      </c>
      <c r="L7676" s="57">
        <v>165116</v>
      </c>
      <c r="M7676" s="57">
        <v>2229066</v>
      </c>
      <c r="P7676" t="e">
        <f>+VLOOKUP(C7676,'Thanh toán '!M$9366:N$10360,2,0)</f>
        <v>#N/A</v>
      </c>
      <c r="Q7676" s="61" t="e">
        <f t="shared" si="421"/>
        <v>#N/A</v>
      </c>
    </row>
    <row r="7677" spans="1:17" x14ac:dyDescent="0.3">
      <c r="A7677" s="43">
        <v>2023</v>
      </c>
      <c r="B7677" s="56" t="s">
        <v>25793</v>
      </c>
      <c r="C7677" s="19">
        <f t="shared" si="420"/>
        <v>63542</v>
      </c>
      <c r="D7677" s="56" t="s">
        <v>13350</v>
      </c>
      <c r="E7677" s="55">
        <v>45220</v>
      </c>
      <c r="F7677" s="18">
        <f t="shared" si="419"/>
        <v>10</v>
      </c>
      <c r="G7677" s="56" t="s">
        <v>12360</v>
      </c>
      <c r="H7677" s="56" t="s">
        <v>12361</v>
      </c>
      <c r="I7677" s="56" t="s">
        <v>12360</v>
      </c>
      <c r="J7677" s="57">
        <v>1220450</v>
      </c>
      <c r="K7677" s="58" t="s">
        <v>11726</v>
      </c>
      <c r="L7677" s="57">
        <v>97636</v>
      </c>
      <c r="M7677" s="57">
        <v>1318086</v>
      </c>
      <c r="P7677" t="e">
        <f>+VLOOKUP(C7677,'Thanh toán '!M$9366:N$10360,2,0)</f>
        <v>#N/A</v>
      </c>
      <c r="Q7677" s="61" t="e">
        <f t="shared" si="421"/>
        <v>#N/A</v>
      </c>
    </row>
    <row r="7678" spans="1:17" x14ac:dyDescent="0.3">
      <c r="A7678" s="43">
        <v>2023</v>
      </c>
      <c r="B7678" s="56" t="s">
        <v>25794</v>
      </c>
      <c r="C7678" s="19">
        <f t="shared" si="420"/>
        <v>63729</v>
      </c>
      <c r="D7678" s="56" t="s">
        <v>13350</v>
      </c>
      <c r="E7678" s="55">
        <v>45223</v>
      </c>
      <c r="F7678" s="18">
        <f t="shared" si="419"/>
        <v>10</v>
      </c>
      <c r="G7678" s="56" t="s">
        <v>12360</v>
      </c>
      <c r="H7678" s="56" t="s">
        <v>12361</v>
      </c>
      <c r="I7678" s="56" t="s">
        <v>12360</v>
      </c>
      <c r="J7678" s="57">
        <v>3560105</v>
      </c>
      <c r="K7678" s="58" t="s">
        <v>11726</v>
      </c>
      <c r="L7678" s="57">
        <v>284808</v>
      </c>
      <c r="M7678" s="57">
        <v>3844913</v>
      </c>
      <c r="P7678" t="e">
        <f>+VLOOKUP(C7678,'Thanh toán '!M$9366:N$10360,2,0)</f>
        <v>#N/A</v>
      </c>
      <c r="Q7678" s="61" t="e">
        <f t="shared" si="421"/>
        <v>#N/A</v>
      </c>
    </row>
    <row r="7679" spans="1:17" x14ac:dyDescent="0.3">
      <c r="A7679" s="43">
        <v>2023</v>
      </c>
      <c r="B7679" s="56" t="s">
        <v>25795</v>
      </c>
      <c r="C7679" s="19">
        <f t="shared" si="420"/>
        <v>65056</v>
      </c>
      <c r="D7679" s="56" t="s">
        <v>13350</v>
      </c>
      <c r="E7679" s="55">
        <v>45227</v>
      </c>
      <c r="F7679" s="18">
        <f t="shared" si="419"/>
        <v>10</v>
      </c>
      <c r="G7679" s="56" t="s">
        <v>12360</v>
      </c>
      <c r="H7679" s="56" t="s">
        <v>12361</v>
      </c>
      <c r="I7679" s="56" t="s">
        <v>12360</v>
      </c>
      <c r="J7679" s="57">
        <v>1553215</v>
      </c>
      <c r="K7679" s="58" t="s">
        <v>11726</v>
      </c>
      <c r="L7679" s="57">
        <v>124257</v>
      </c>
      <c r="M7679" s="57">
        <v>1677472</v>
      </c>
      <c r="P7679" t="e">
        <f>+VLOOKUP(C7679,'Thanh toán '!M$9366:N$10360,2,0)</f>
        <v>#N/A</v>
      </c>
      <c r="Q7679" s="61" t="e">
        <f t="shared" si="421"/>
        <v>#N/A</v>
      </c>
    </row>
    <row r="7680" spans="1:17" x14ac:dyDescent="0.3">
      <c r="A7680" s="43">
        <v>2023</v>
      </c>
      <c r="B7680" s="56" t="s">
        <v>25796</v>
      </c>
      <c r="C7680" s="19">
        <f t="shared" si="420"/>
        <v>65161</v>
      </c>
      <c r="D7680" s="56" t="s">
        <v>13350</v>
      </c>
      <c r="E7680" s="55">
        <v>45230</v>
      </c>
      <c r="F7680" s="18">
        <f t="shared" si="419"/>
        <v>10</v>
      </c>
      <c r="G7680" s="56" t="s">
        <v>12360</v>
      </c>
      <c r="H7680" s="56" t="s">
        <v>12361</v>
      </c>
      <c r="I7680" s="56" t="s">
        <v>12360</v>
      </c>
      <c r="J7680" s="57">
        <v>2597620</v>
      </c>
      <c r="K7680" s="58" t="s">
        <v>11726</v>
      </c>
      <c r="L7680" s="57">
        <v>207810</v>
      </c>
      <c r="M7680" s="57">
        <v>2805430</v>
      </c>
      <c r="P7680" t="e">
        <f>+VLOOKUP(C7680,'Thanh toán '!M$9366:N$10360,2,0)</f>
        <v>#N/A</v>
      </c>
      <c r="Q7680" s="61" t="e">
        <f t="shared" si="421"/>
        <v>#N/A</v>
      </c>
    </row>
    <row r="7681" spans="1:17" x14ac:dyDescent="0.3">
      <c r="A7681" s="43">
        <v>2023</v>
      </c>
      <c r="B7681" s="56" t="s">
        <v>25797</v>
      </c>
      <c r="C7681" s="19">
        <f t="shared" si="420"/>
        <v>60051</v>
      </c>
      <c r="D7681" s="56" t="s">
        <v>13350</v>
      </c>
      <c r="E7681" s="55">
        <v>45204</v>
      </c>
      <c r="F7681" s="18">
        <f t="shared" si="419"/>
        <v>10</v>
      </c>
      <c r="G7681" s="56" t="s">
        <v>12518</v>
      </c>
      <c r="H7681" s="56" t="s">
        <v>12519</v>
      </c>
      <c r="I7681" s="56" t="s">
        <v>12518</v>
      </c>
      <c r="J7681" s="57">
        <v>1844890</v>
      </c>
      <c r="K7681" s="58" t="s">
        <v>11726</v>
      </c>
      <c r="L7681" s="57">
        <v>147591</v>
      </c>
      <c r="M7681" s="57">
        <v>1992481</v>
      </c>
      <c r="P7681" t="e">
        <f>+VLOOKUP(C7681,'Thanh toán '!M$9366:N$10360,2,0)</f>
        <v>#N/A</v>
      </c>
      <c r="Q7681" s="61" t="e">
        <f t="shared" si="421"/>
        <v>#N/A</v>
      </c>
    </row>
    <row r="7682" spans="1:17" x14ac:dyDescent="0.3">
      <c r="A7682" s="43">
        <v>2023</v>
      </c>
      <c r="B7682" s="56" t="s">
        <v>25798</v>
      </c>
      <c r="C7682" s="19">
        <f t="shared" si="420"/>
        <v>62306</v>
      </c>
      <c r="D7682" s="56" t="s">
        <v>13350</v>
      </c>
      <c r="E7682" s="55">
        <v>45217</v>
      </c>
      <c r="F7682" s="18">
        <f t="shared" si="419"/>
        <v>10</v>
      </c>
      <c r="G7682" s="56" t="s">
        <v>12518</v>
      </c>
      <c r="H7682" s="56" t="s">
        <v>12519</v>
      </c>
      <c r="I7682" s="56" t="s">
        <v>12518</v>
      </c>
      <c r="J7682" s="57">
        <v>4427040</v>
      </c>
      <c r="K7682" s="58" t="s">
        <v>11726</v>
      </c>
      <c r="L7682" s="57">
        <v>354163</v>
      </c>
      <c r="M7682" s="57">
        <v>4781203</v>
      </c>
      <c r="P7682" t="e">
        <f>+VLOOKUP(C7682,'Thanh toán '!M$9366:N$10360,2,0)</f>
        <v>#N/A</v>
      </c>
      <c r="Q7682" s="61" t="e">
        <f t="shared" si="421"/>
        <v>#N/A</v>
      </c>
    </row>
    <row r="7683" spans="1:17" x14ac:dyDescent="0.3">
      <c r="A7683" s="43">
        <v>2023</v>
      </c>
      <c r="B7683" s="56" t="s">
        <v>25799</v>
      </c>
      <c r="C7683" s="19">
        <f t="shared" si="420"/>
        <v>62307</v>
      </c>
      <c r="D7683" s="56" t="s">
        <v>13350</v>
      </c>
      <c r="E7683" s="55">
        <v>45217</v>
      </c>
      <c r="F7683" s="18">
        <f t="shared" si="419"/>
        <v>10</v>
      </c>
      <c r="G7683" s="56" t="s">
        <v>12518</v>
      </c>
      <c r="H7683" s="56" t="s">
        <v>12519</v>
      </c>
      <c r="I7683" s="56" t="s">
        <v>12518</v>
      </c>
      <c r="J7683" s="57">
        <v>450715</v>
      </c>
      <c r="K7683" s="58" t="s">
        <v>11726</v>
      </c>
      <c r="L7683" s="57">
        <v>36057</v>
      </c>
      <c r="M7683" s="57">
        <v>486772</v>
      </c>
      <c r="P7683" t="e">
        <f>+VLOOKUP(C7683,'Thanh toán '!M$9366:N$10360,2,0)</f>
        <v>#N/A</v>
      </c>
      <c r="Q7683" s="61" t="e">
        <f t="shared" si="421"/>
        <v>#N/A</v>
      </c>
    </row>
    <row r="7684" spans="1:17" x14ac:dyDescent="0.3">
      <c r="A7684" s="43">
        <v>2023</v>
      </c>
      <c r="B7684" s="56" t="s">
        <v>25800</v>
      </c>
      <c r="C7684" s="19">
        <f t="shared" si="420"/>
        <v>63586</v>
      </c>
      <c r="D7684" s="56" t="s">
        <v>13350</v>
      </c>
      <c r="E7684" s="55">
        <v>45220</v>
      </c>
      <c r="F7684" s="18">
        <f t="shared" si="419"/>
        <v>10</v>
      </c>
      <c r="G7684" s="56" t="s">
        <v>12518</v>
      </c>
      <c r="H7684" s="56" t="s">
        <v>12519</v>
      </c>
      <c r="I7684" s="56" t="s">
        <v>12518</v>
      </c>
      <c r="J7684" s="57">
        <v>732270</v>
      </c>
      <c r="K7684" s="58" t="s">
        <v>11726</v>
      </c>
      <c r="L7684" s="57">
        <v>58582</v>
      </c>
      <c r="M7684" s="57">
        <v>790852</v>
      </c>
      <c r="P7684" t="e">
        <f>+VLOOKUP(C7684,'Thanh toán '!M$9366:N$10360,2,0)</f>
        <v>#N/A</v>
      </c>
      <c r="Q7684" s="61" t="e">
        <f t="shared" si="421"/>
        <v>#N/A</v>
      </c>
    </row>
    <row r="7685" spans="1:17" x14ac:dyDescent="0.3">
      <c r="A7685" s="43">
        <v>2023</v>
      </c>
      <c r="B7685" s="56" t="s">
        <v>25801</v>
      </c>
      <c r="C7685" s="19">
        <f t="shared" si="420"/>
        <v>63850</v>
      </c>
      <c r="D7685" s="56" t="s">
        <v>13350</v>
      </c>
      <c r="E7685" s="55">
        <v>45224</v>
      </c>
      <c r="F7685" s="18">
        <f t="shared" si="419"/>
        <v>10</v>
      </c>
      <c r="G7685" s="56" t="s">
        <v>12518</v>
      </c>
      <c r="H7685" s="56" t="s">
        <v>12519</v>
      </c>
      <c r="I7685" s="56" t="s">
        <v>12518</v>
      </c>
      <c r="J7685" s="57">
        <v>450715</v>
      </c>
      <c r="K7685" s="58" t="s">
        <v>11726</v>
      </c>
      <c r="L7685" s="57">
        <v>36057</v>
      </c>
      <c r="M7685" s="57">
        <v>486772</v>
      </c>
      <c r="P7685" t="e">
        <f>+VLOOKUP(C7685,'Thanh toán '!M$9366:N$10360,2,0)</f>
        <v>#N/A</v>
      </c>
      <c r="Q7685" s="61" t="e">
        <f t="shared" si="421"/>
        <v>#N/A</v>
      </c>
    </row>
    <row r="7686" spans="1:17" x14ac:dyDescent="0.3">
      <c r="A7686" s="43">
        <v>2023</v>
      </c>
      <c r="B7686" s="56" t="s">
        <v>25802</v>
      </c>
      <c r="C7686" s="19">
        <f t="shared" si="420"/>
        <v>63568</v>
      </c>
      <c r="D7686" s="56" t="s">
        <v>13350</v>
      </c>
      <c r="E7686" s="55">
        <v>45220</v>
      </c>
      <c r="F7686" s="18">
        <f t="shared" ref="F7686:F7749" si="422">+MONTH(E7686)</f>
        <v>10</v>
      </c>
      <c r="G7686" s="56" t="s">
        <v>12531</v>
      </c>
      <c r="H7686" s="56" t="s">
        <v>12532</v>
      </c>
      <c r="I7686" s="56" t="s">
        <v>12531</v>
      </c>
      <c r="J7686" s="57">
        <v>976360</v>
      </c>
      <c r="K7686" s="58" t="s">
        <v>11726</v>
      </c>
      <c r="L7686" s="57">
        <v>78109</v>
      </c>
      <c r="M7686" s="57">
        <v>1054469</v>
      </c>
      <c r="P7686" t="e">
        <f>+VLOOKUP(C7686,'Thanh toán '!M$9366:N$10360,2,0)</f>
        <v>#N/A</v>
      </c>
      <c r="Q7686" s="61" t="e">
        <f t="shared" si="421"/>
        <v>#N/A</v>
      </c>
    </row>
    <row r="7687" spans="1:17" x14ac:dyDescent="0.3">
      <c r="A7687" s="43">
        <v>2023</v>
      </c>
      <c r="B7687" s="56" t="s">
        <v>25803</v>
      </c>
      <c r="C7687" s="19">
        <f t="shared" si="420"/>
        <v>59283</v>
      </c>
      <c r="D7687" s="56" t="s">
        <v>13350</v>
      </c>
      <c r="E7687" s="55">
        <v>45201</v>
      </c>
      <c r="F7687" s="18">
        <f t="shared" si="422"/>
        <v>10</v>
      </c>
      <c r="G7687" s="56" t="s">
        <v>12363</v>
      </c>
      <c r="H7687" s="56" t="s">
        <v>12364</v>
      </c>
      <c r="I7687" s="56" t="s">
        <v>12363</v>
      </c>
      <c r="J7687" s="57">
        <v>1956820</v>
      </c>
      <c r="K7687" s="58" t="s">
        <v>11726</v>
      </c>
      <c r="L7687" s="57">
        <v>156546</v>
      </c>
      <c r="M7687" s="57">
        <v>2113366</v>
      </c>
      <c r="P7687" t="e">
        <f>+VLOOKUP(C7687,'Thanh toán '!M$9366:N$10360,2,0)</f>
        <v>#N/A</v>
      </c>
      <c r="Q7687" s="61" t="e">
        <f t="shared" si="421"/>
        <v>#N/A</v>
      </c>
    </row>
    <row r="7688" spans="1:17" x14ac:dyDescent="0.3">
      <c r="A7688" s="43">
        <v>2023</v>
      </c>
      <c r="B7688" s="56" t="s">
        <v>25804</v>
      </c>
      <c r="C7688" s="19">
        <f t="shared" si="420"/>
        <v>59480</v>
      </c>
      <c r="D7688" s="56" t="s">
        <v>13350</v>
      </c>
      <c r="E7688" s="55">
        <v>45204</v>
      </c>
      <c r="F7688" s="18">
        <f t="shared" si="422"/>
        <v>10</v>
      </c>
      <c r="G7688" s="56" t="s">
        <v>12363</v>
      </c>
      <c r="H7688" s="56" t="s">
        <v>12364</v>
      </c>
      <c r="I7688" s="56" t="s">
        <v>12363</v>
      </c>
      <c r="J7688" s="57">
        <v>2003930</v>
      </c>
      <c r="K7688" s="58" t="s">
        <v>11726</v>
      </c>
      <c r="L7688" s="57">
        <v>160314</v>
      </c>
      <c r="M7688" s="57">
        <v>2164244</v>
      </c>
      <c r="P7688" t="e">
        <f>+VLOOKUP(C7688,'Thanh toán '!M$9366:N$10360,2,0)</f>
        <v>#N/A</v>
      </c>
      <c r="Q7688" s="61" t="e">
        <f t="shared" si="421"/>
        <v>#N/A</v>
      </c>
    </row>
    <row r="7689" spans="1:17" x14ac:dyDescent="0.3">
      <c r="A7689" s="43">
        <v>2023</v>
      </c>
      <c r="B7689" s="56" t="s">
        <v>25805</v>
      </c>
      <c r="C7689" s="19">
        <f t="shared" si="420"/>
        <v>60614</v>
      </c>
      <c r="D7689" s="56" t="s">
        <v>13350</v>
      </c>
      <c r="E7689" s="55">
        <v>45205</v>
      </c>
      <c r="F7689" s="18">
        <f t="shared" si="422"/>
        <v>10</v>
      </c>
      <c r="G7689" s="56" t="s">
        <v>12363</v>
      </c>
      <c r="H7689" s="56" t="s">
        <v>12364</v>
      </c>
      <c r="I7689" s="56" t="s">
        <v>12363</v>
      </c>
      <c r="J7689" s="57">
        <v>1468620</v>
      </c>
      <c r="K7689" s="58" t="s">
        <v>11726</v>
      </c>
      <c r="L7689" s="57">
        <v>117490</v>
      </c>
      <c r="M7689" s="57">
        <v>1586110</v>
      </c>
      <c r="P7689" t="e">
        <f>+VLOOKUP(C7689,'Thanh toán '!M$9366:N$10360,2,0)</f>
        <v>#N/A</v>
      </c>
      <c r="Q7689" s="61" t="e">
        <f t="shared" si="421"/>
        <v>#N/A</v>
      </c>
    </row>
    <row r="7690" spans="1:17" x14ac:dyDescent="0.3">
      <c r="A7690" s="43">
        <v>2023</v>
      </c>
      <c r="B7690" s="56" t="s">
        <v>25806</v>
      </c>
      <c r="C7690" s="19">
        <f t="shared" si="420"/>
        <v>60807</v>
      </c>
      <c r="D7690" s="56" t="s">
        <v>13350</v>
      </c>
      <c r="E7690" s="55">
        <v>45206</v>
      </c>
      <c r="F7690" s="18">
        <f t="shared" si="422"/>
        <v>10</v>
      </c>
      <c r="G7690" s="56" t="s">
        <v>12363</v>
      </c>
      <c r="H7690" s="56" t="s">
        <v>12364</v>
      </c>
      <c r="I7690" s="56" t="s">
        <v>12363</v>
      </c>
      <c r="J7690" s="57">
        <v>1097150</v>
      </c>
      <c r="K7690" s="58" t="s">
        <v>11726</v>
      </c>
      <c r="L7690" s="57">
        <v>87772</v>
      </c>
      <c r="M7690" s="57">
        <v>1184922</v>
      </c>
      <c r="P7690" t="e">
        <f>+VLOOKUP(C7690,'Thanh toán '!M$9366:N$10360,2,0)</f>
        <v>#N/A</v>
      </c>
      <c r="Q7690" s="61" t="e">
        <f t="shared" si="421"/>
        <v>#N/A</v>
      </c>
    </row>
    <row r="7691" spans="1:17" x14ac:dyDescent="0.3">
      <c r="A7691" s="43">
        <v>2023</v>
      </c>
      <c r="B7691" s="56" t="s">
        <v>25807</v>
      </c>
      <c r="C7691" s="19">
        <f t="shared" si="420"/>
        <v>61045</v>
      </c>
      <c r="D7691" s="56" t="s">
        <v>13350</v>
      </c>
      <c r="E7691" s="55">
        <v>45210</v>
      </c>
      <c r="F7691" s="18">
        <f t="shared" si="422"/>
        <v>10</v>
      </c>
      <c r="G7691" s="56" t="s">
        <v>12363</v>
      </c>
      <c r="H7691" s="56" t="s">
        <v>12364</v>
      </c>
      <c r="I7691" s="56" t="s">
        <v>12363</v>
      </c>
      <c r="J7691" s="57">
        <v>1236130</v>
      </c>
      <c r="K7691" s="58" t="s">
        <v>11726</v>
      </c>
      <c r="L7691" s="57">
        <v>98890</v>
      </c>
      <c r="M7691" s="57">
        <v>1335020</v>
      </c>
      <c r="P7691" t="e">
        <f>+VLOOKUP(C7691,'Thanh toán '!M$9366:N$10360,2,0)</f>
        <v>#N/A</v>
      </c>
      <c r="Q7691" s="61" t="e">
        <f t="shared" si="421"/>
        <v>#N/A</v>
      </c>
    </row>
    <row r="7692" spans="1:17" x14ac:dyDescent="0.3">
      <c r="A7692" s="43">
        <v>2023</v>
      </c>
      <c r="B7692" s="56" t="s">
        <v>25808</v>
      </c>
      <c r="C7692" s="19">
        <f t="shared" si="420"/>
        <v>62337</v>
      </c>
      <c r="D7692" s="56" t="s">
        <v>13350</v>
      </c>
      <c r="E7692" s="55">
        <v>45217</v>
      </c>
      <c r="F7692" s="18">
        <f t="shared" si="422"/>
        <v>10</v>
      </c>
      <c r="G7692" s="56" t="s">
        <v>12363</v>
      </c>
      <c r="H7692" s="56" t="s">
        <v>12364</v>
      </c>
      <c r="I7692" s="56" t="s">
        <v>12363</v>
      </c>
      <c r="J7692" s="57">
        <v>2205000</v>
      </c>
      <c r="K7692" s="58" t="s">
        <v>11726</v>
      </c>
      <c r="L7692" s="57">
        <v>176400</v>
      </c>
      <c r="M7692" s="57">
        <v>2381400</v>
      </c>
      <c r="P7692" t="e">
        <f>+VLOOKUP(C7692,'Thanh toán '!M$9366:N$10360,2,0)</f>
        <v>#N/A</v>
      </c>
      <c r="Q7692" s="61" t="e">
        <f t="shared" si="421"/>
        <v>#N/A</v>
      </c>
    </row>
    <row r="7693" spans="1:17" x14ac:dyDescent="0.3">
      <c r="A7693" s="43">
        <v>2023</v>
      </c>
      <c r="B7693" s="56" t="s">
        <v>25809</v>
      </c>
      <c r="C7693" s="19">
        <f t="shared" si="420"/>
        <v>62338</v>
      </c>
      <c r="D7693" s="56" t="s">
        <v>13350</v>
      </c>
      <c r="E7693" s="55">
        <v>45217</v>
      </c>
      <c r="F7693" s="18">
        <f t="shared" si="422"/>
        <v>10</v>
      </c>
      <c r="G7693" s="56" t="s">
        <v>12363</v>
      </c>
      <c r="H7693" s="56" t="s">
        <v>12364</v>
      </c>
      <c r="I7693" s="56" t="s">
        <v>12363</v>
      </c>
      <c r="J7693" s="57">
        <v>1468620</v>
      </c>
      <c r="K7693" s="58" t="s">
        <v>11726</v>
      </c>
      <c r="L7693" s="57">
        <v>117490</v>
      </c>
      <c r="M7693" s="57">
        <v>1586110</v>
      </c>
      <c r="P7693" t="e">
        <f>+VLOOKUP(C7693,'Thanh toán '!M$9366:N$10360,2,0)</f>
        <v>#N/A</v>
      </c>
      <c r="Q7693" s="61" t="e">
        <f t="shared" si="421"/>
        <v>#N/A</v>
      </c>
    </row>
    <row r="7694" spans="1:17" x14ac:dyDescent="0.3">
      <c r="A7694" s="43">
        <v>2023</v>
      </c>
      <c r="B7694" s="56" t="s">
        <v>25810</v>
      </c>
      <c r="C7694" s="19">
        <f t="shared" ref="C7694:C7757" si="423">+B7694*1</f>
        <v>63549</v>
      </c>
      <c r="D7694" s="56" t="s">
        <v>13350</v>
      </c>
      <c r="E7694" s="55">
        <v>45220</v>
      </c>
      <c r="F7694" s="18">
        <f t="shared" si="422"/>
        <v>10</v>
      </c>
      <c r="G7694" s="56" t="s">
        <v>12363</v>
      </c>
      <c r="H7694" s="56" t="s">
        <v>12364</v>
      </c>
      <c r="I7694" s="56" t="s">
        <v>12363</v>
      </c>
      <c r="J7694" s="57">
        <v>1220450</v>
      </c>
      <c r="K7694" s="58" t="s">
        <v>11726</v>
      </c>
      <c r="L7694" s="57">
        <v>97636</v>
      </c>
      <c r="M7694" s="57">
        <v>1318086</v>
      </c>
      <c r="P7694" t="e">
        <f>+VLOOKUP(C7694,'Thanh toán '!M$9366:N$10360,2,0)</f>
        <v>#N/A</v>
      </c>
      <c r="Q7694" s="61" t="e">
        <f t="shared" si="421"/>
        <v>#N/A</v>
      </c>
    </row>
    <row r="7695" spans="1:17" x14ac:dyDescent="0.3">
      <c r="A7695" s="43">
        <v>2023</v>
      </c>
      <c r="B7695" s="56" t="s">
        <v>25811</v>
      </c>
      <c r="C7695" s="19">
        <f t="shared" si="423"/>
        <v>63550</v>
      </c>
      <c r="D7695" s="56" t="s">
        <v>13350</v>
      </c>
      <c r="E7695" s="55">
        <v>45220</v>
      </c>
      <c r="F7695" s="18">
        <f t="shared" si="422"/>
        <v>10</v>
      </c>
      <c r="G7695" s="56" t="s">
        <v>12363</v>
      </c>
      <c r="H7695" s="56" t="s">
        <v>12364</v>
      </c>
      <c r="I7695" s="56" t="s">
        <v>12363</v>
      </c>
      <c r="J7695" s="57">
        <v>1612400</v>
      </c>
      <c r="K7695" s="58" t="s">
        <v>11726</v>
      </c>
      <c r="L7695" s="57">
        <v>128992</v>
      </c>
      <c r="M7695" s="57">
        <v>1741392</v>
      </c>
      <c r="P7695" t="e">
        <f>+VLOOKUP(C7695,'Thanh toán '!M$9366:N$10360,2,0)</f>
        <v>#N/A</v>
      </c>
      <c r="Q7695" s="61" t="e">
        <f t="shared" si="421"/>
        <v>#N/A</v>
      </c>
    </row>
    <row r="7696" spans="1:17" x14ac:dyDescent="0.3">
      <c r="A7696" s="43">
        <v>2023</v>
      </c>
      <c r="B7696" s="56" t="s">
        <v>25812</v>
      </c>
      <c r="C7696" s="19">
        <f t="shared" si="423"/>
        <v>64209</v>
      </c>
      <c r="D7696" s="56" t="s">
        <v>13350</v>
      </c>
      <c r="E7696" s="55">
        <v>45225</v>
      </c>
      <c r="F7696" s="18">
        <f t="shared" si="422"/>
        <v>10</v>
      </c>
      <c r="G7696" s="56" t="s">
        <v>12363</v>
      </c>
      <c r="H7696" s="56" t="s">
        <v>12364</v>
      </c>
      <c r="I7696" s="56" t="s">
        <v>12363</v>
      </c>
      <c r="J7696" s="57">
        <v>3192950</v>
      </c>
      <c r="K7696" s="58" t="s">
        <v>11726</v>
      </c>
      <c r="L7696" s="57">
        <v>255436</v>
      </c>
      <c r="M7696" s="57">
        <v>3448386</v>
      </c>
      <c r="P7696" t="e">
        <f>+VLOOKUP(C7696,'Thanh toán '!M$9366:N$10360,2,0)</f>
        <v>#N/A</v>
      </c>
      <c r="Q7696" s="61" t="e">
        <f t="shared" si="421"/>
        <v>#N/A</v>
      </c>
    </row>
    <row r="7697" spans="1:17" x14ac:dyDescent="0.3">
      <c r="A7697" s="43">
        <v>2023</v>
      </c>
      <c r="B7697" s="56" t="s">
        <v>25813</v>
      </c>
      <c r="C7697" s="19">
        <f t="shared" si="423"/>
        <v>59285</v>
      </c>
      <c r="D7697" s="56" t="s">
        <v>13350</v>
      </c>
      <c r="E7697" s="55">
        <v>45201</v>
      </c>
      <c r="F7697" s="18">
        <f t="shared" si="422"/>
        <v>10</v>
      </c>
      <c r="G7697" s="56" t="s">
        <v>12200</v>
      </c>
      <c r="H7697" s="56" t="s">
        <v>12201</v>
      </c>
      <c r="I7697" s="56" t="s">
        <v>12200</v>
      </c>
      <c r="J7697" s="57">
        <v>2596450</v>
      </c>
      <c r="K7697" s="58" t="s">
        <v>11726</v>
      </c>
      <c r="L7697" s="57">
        <v>207716</v>
      </c>
      <c r="M7697" s="57">
        <v>2804166</v>
      </c>
      <c r="P7697" t="e">
        <f>+VLOOKUP(C7697,'Thanh toán '!M$9366:N$10360,2,0)</f>
        <v>#N/A</v>
      </c>
      <c r="Q7697" s="61" t="e">
        <f t="shared" si="421"/>
        <v>#N/A</v>
      </c>
    </row>
    <row r="7698" spans="1:17" x14ac:dyDescent="0.3">
      <c r="A7698" s="43">
        <v>2023</v>
      </c>
      <c r="B7698" s="56" t="s">
        <v>25814</v>
      </c>
      <c r="C7698" s="19">
        <f t="shared" si="423"/>
        <v>60988</v>
      </c>
      <c r="D7698" s="56" t="s">
        <v>13350</v>
      </c>
      <c r="E7698" s="55">
        <v>45209</v>
      </c>
      <c r="F7698" s="18">
        <f t="shared" si="422"/>
        <v>10</v>
      </c>
      <c r="G7698" s="56" t="s">
        <v>12200</v>
      </c>
      <c r="H7698" s="56" t="s">
        <v>12201</v>
      </c>
      <c r="I7698" s="56" t="s">
        <v>12200</v>
      </c>
      <c r="J7698" s="57">
        <v>367155</v>
      </c>
      <c r="K7698" s="58" t="s">
        <v>11726</v>
      </c>
      <c r="L7698" s="57">
        <v>29372</v>
      </c>
      <c r="M7698" s="57">
        <v>396527</v>
      </c>
      <c r="P7698" t="e">
        <f>+VLOOKUP(C7698,'Thanh toán '!M$9366:N$10360,2,0)</f>
        <v>#N/A</v>
      </c>
      <c r="Q7698" s="61" t="e">
        <f t="shared" si="421"/>
        <v>#N/A</v>
      </c>
    </row>
    <row r="7699" spans="1:17" x14ac:dyDescent="0.3">
      <c r="A7699" s="43">
        <v>2023</v>
      </c>
      <c r="B7699" s="56" t="s">
        <v>25815</v>
      </c>
      <c r="C7699" s="19">
        <f t="shared" si="423"/>
        <v>60989</v>
      </c>
      <c r="D7699" s="56" t="s">
        <v>13350</v>
      </c>
      <c r="E7699" s="55">
        <v>45209</v>
      </c>
      <c r="F7699" s="18">
        <f t="shared" si="422"/>
        <v>10</v>
      </c>
      <c r="G7699" s="56" t="s">
        <v>12200</v>
      </c>
      <c r="H7699" s="56" t="s">
        <v>12201</v>
      </c>
      <c r="I7699" s="56" t="s">
        <v>12200</v>
      </c>
      <c r="J7699" s="57">
        <v>1001965</v>
      </c>
      <c r="K7699" s="58" t="s">
        <v>11726</v>
      </c>
      <c r="L7699" s="57">
        <v>80157</v>
      </c>
      <c r="M7699" s="57">
        <v>1082122</v>
      </c>
      <c r="P7699" t="e">
        <f>+VLOOKUP(C7699,'Thanh toán '!M$9366:N$10360,2,0)</f>
        <v>#N/A</v>
      </c>
      <c r="Q7699" s="61" t="e">
        <f t="shared" si="421"/>
        <v>#N/A</v>
      </c>
    </row>
    <row r="7700" spans="1:17" x14ac:dyDescent="0.3">
      <c r="A7700" s="43">
        <v>2023</v>
      </c>
      <c r="B7700" s="56" t="s">
        <v>25816</v>
      </c>
      <c r="C7700" s="19">
        <f t="shared" si="423"/>
        <v>63110</v>
      </c>
      <c r="D7700" s="56" t="s">
        <v>13350</v>
      </c>
      <c r="E7700" s="55">
        <v>45218</v>
      </c>
      <c r="F7700" s="18">
        <f t="shared" si="422"/>
        <v>10</v>
      </c>
      <c r="G7700" s="56" t="s">
        <v>12200</v>
      </c>
      <c r="H7700" s="56" t="s">
        <v>12201</v>
      </c>
      <c r="I7700" s="56" t="s">
        <v>12200</v>
      </c>
      <c r="J7700" s="57">
        <v>1289600</v>
      </c>
      <c r="K7700" s="58" t="s">
        <v>11726</v>
      </c>
      <c r="L7700" s="57">
        <v>103168</v>
      </c>
      <c r="M7700" s="57">
        <v>1392768</v>
      </c>
      <c r="P7700" t="e">
        <f>+VLOOKUP(C7700,'Thanh toán '!M$9366:N$10360,2,0)</f>
        <v>#N/A</v>
      </c>
      <c r="Q7700" s="61" t="e">
        <f t="shared" si="421"/>
        <v>#N/A</v>
      </c>
    </row>
    <row r="7701" spans="1:17" x14ac:dyDescent="0.3">
      <c r="A7701" s="43">
        <v>2023</v>
      </c>
      <c r="B7701" s="56" t="s">
        <v>25817</v>
      </c>
      <c r="C7701" s="19">
        <f t="shared" si="423"/>
        <v>63672</v>
      </c>
      <c r="D7701" s="56" t="s">
        <v>13350</v>
      </c>
      <c r="E7701" s="55">
        <v>45222</v>
      </c>
      <c r="F7701" s="18">
        <f t="shared" si="422"/>
        <v>10</v>
      </c>
      <c r="G7701" s="56" t="s">
        <v>12200</v>
      </c>
      <c r="H7701" s="56" t="s">
        <v>12201</v>
      </c>
      <c r="I7701" s="56" t="s">
        <v>12200</v>
      </c>
      <c r="J7701" s="57">
        <v>732270</v>
      </c>
      <c r="K7701" s="58" t="s">
        <v>11726</v>
      </c>
      <c r="L7701" s="57">
        <v>58582</v>
      </c>
      <c r="M7701" s="57">
        <v>790852</v>
      </c>
      <c r="P7701" t="e">
        <f>+VLOOKUP(C7701,'Thanh toán '!M$9366:N$10360,2,0)</f>
        <v>#N/A</v>
      </c>
      <c r="Q7701" s="61" t="e">
        <f t="shared" si="421"/>
        <v>#N/A</v>
      </c>
    </row>
    <row r="7702" spans="1:17" x14ac:dyDescent="0.3">
      <c r="A7702" s="43">
        <v>2023</v>
      </c>
      <c r="B7702" s="56" t="s">
        <v>25818</v>
      </c>
      <c r="C7702" s="19">
        <f t="shared" si="423"/>
        <v>65167</v>
      </c>
      <c r="D7702" s="56" t="s">
        <v>13350</v>
      </c>
      <c r="E7702" s="55">
        <v>45230</v>
      </c>
      <c r="F7702" s="18">
        <f t="shared" si="422"/>
        <v>10</v>
      </c>
      <c r="G7702" s="56" t="s">
        <v>12200</v>
      </c>
      <c r="H7702" s="56" t="s">
        <v>12201</v>
      </c>
      <c r="I7702" s="56" t="s">
        <v>12200</v>
      </c>
      <c r="J7702" s="57">
        <v>1001965</v>
      </c>
      <c r="K7702" s="58" t="s">
        <v>11726</v>
      </c>
      <c r="L7702" s="57">
        <v>80157</v>
      </c>
      <c r="M7702" s="57">
        <v>1082122</v>
      </c>
      <c r="P7702" t="e">
        <f>+VLOOKUP(C7702,'Thanh toán '!M$9366:N$10360,2,0)</f>
        <v>#N/A</v>
      </c>
      <c r="Q7702" s="61" t="e">
        <f t="shared" ref="Q7702:Q7765" si="424">+P7702-M7702</f>
        <v>#N/A</v>
      </c>
    </row>
    <row r="7703" spans="1:17" x14ac:dyDescent="0.3">
      <c r="A7703" s="43">
        <v>2023</v>
      </c>
      <c r="B7703" s="56" t="s">
        <v>25819</v>
      </c>
      <c r="C7703" s="19">
        <f t="shared" si="423"/>
        <v>59439</v>
      </c>
      <c r="D7703" s="56" t="s">
        <v>13350</v>
      </c>
      <c r="E7703" s="55">
        <v>45203</v>
      </c>
      <c r="F7703" s="18">
        <f t="shared" si="422"/>
        <v>10</v>
      </c>
      <c r="G7703" s="56" t="s">
        <v>12221</v>
      </c>
      <c r="H7703" s="56" t="s">
        <v>12222</v>
      </c>
      <c r="I7703" s="56" t="s">
        <v>13855</v>
      </c>
      <c r="J7703" s="57">
        <v>1102500</v>
      </c>
      <c r="K7703" s="58" t="s">
        <v>11726</v>
      </c>
      <c r="L7703" s="57">
        <v>88200</v>
      </c>
      <c r="M7703" s="57">
        <v>1190700</v>
      </c>
      <c r="P7703" t="e">
        <f>+VLOOKUP(C7703,'Thanh toán '!M$9366:N$10360,2,0)</f>
        <v>#N/A</v>
      </c>
      <c r="Q7703" s="61" t="e">
        <f t="shared" si="424"/>
        <v>#N/A</v>
      </c>
    </row>
    <row r="7704" spans="1:17" x14ac:dyDescent="0.3">
      <c r="A7704" s="43">
        <v>2023</v>
      </c>
      <c r="B7704" s="56" t="s">
        <v>25820</v>
      </c>
      <c r="C7704" s="19">
        <f t="shared" si="423"/>
        <v>59441</v>
      </c>
      <c r="D7704" s="56" t="s">
        <v>13350</v>
      </c>
      <c r="E7704" s="55">
        <v>45203</v>
      </c>
      <c r="F7704" s="18">
        <f t="shared" si="422"/>
        <v>10</v>
      </c>
      <c r="G7704" s="56" t="s">
        <v>12221</v>
      </c>
      <c r="H7704" s="56" t="s">
        <v>12222</v>
      </c>
      <c r="I7704" s="56" t="s">
        <v>25821</v>
      </c>
      <c r="J7704" s="57">
        <v>551250</v>
      </c>
      <c r="K7704" s="58" t="s">
        <v>11726</v>
      </c>
      <c r="L7704" s="57">
        <v>44100</v>
      </c>
      <c r="M7704" s="57">
        <v>595350</v>
      </c>
      <c r="P7704" t="e">
        <f>+VLOOKUP(C7704,'Thanh toán '!M$9366:N$10360,2,0)</f>
        <v>#N/A</v>
      </c>
      <c r="Q7704" s="61" t="e">
        <f t="shared" si="424"/>
        <v>#N/A</v>
      </c>
    </row>
    <row r="7705" spans="1:17" x14ac:dyDescent="0.3">
      <c r="A7705" s="43">
        <v>2023</v>
      </c>
      <c r="B7705" s="56" t="s">
        <v>25822</v>
      </c>
      <c r="C7705" s="19">
        <f t="shared" si="423"/>
        <v>60339</v>
      </c>
      <c r="D7705" s="56" t="s">
        <v>13350</v>
      </c>
      <c r="E7705" s="55">
        <v>45204</v>
      </c>
      <c r="F7705" s="18">
        <f t="shared" si="422"/>
        <v>10</v>
      </c>
      <c r="G7705" s="56" t="s">
        <v>12221</v>
      </c>
      <c r="H7705" s="56" t="s">
        <v>12222</v>
      </c>
      <c r="I7705" s="56" t="s">
        <v>25823</v>
      </c>
      <c r="J7705" s="57">
        <v>4880440</v>
      </c>
      <c r="K7705" s="58" t="s">
        <v>11726</v>
      </c>
      <c r="L7705" s="57">
        <v>390435</v>
      </c>
      <c r="M7705" s="57">
        <v>5270875</v>
      </c>
      <c r="P7705" t="e">
        <f>+VLOOKUP(C7705,'Thanh toán '!M$9366:N$10360,2,0)</f>
        <v>#N/A</v>
      </c>
      <c r="Q7705" s="61" t="e">
        <f t="shared" si="424"/>
        <v>#N/A</v>
      </c>
    </row>
    <row r="7706" spans="1:17" x14ac:dyDescent="0.3">
      <c r="A7706" s="43">
        <v>2023</v>
      </c>
      <c r="B7706" s="56" t="s">
        <v>25824</v>
      </c>
      <c r="C7706" s="19">
        <f t="shared" si="423"/>
        <v>60340</v>
      </c>
      <c r="D7706" s="56" t="s">
        <v>13350</v>
      </c>
      <c r="E7706" s="55">
        <v>45204</v>
      </c>
      <c r="F7706" s="18">
        <f t="shared" si="422"/>
        <v>10</v>
      </c>
      <c r="G7706" s="56" t="s">
        <v>12221</v>
      </c>
      <c r="H7706" s="56" t="s">
        <v>12222</v>
      </c>
      <c r="I7706" s="56" t="s">
        <v>25825</v>
      </c>
      <c r="J7706" s="57">
        <v>1802860</v>
      </c>
      <c r="K7706" s="58" t="s">
        <v>11726</v>
      </c>
      <c r="L7706" s="57">
        <v>144229</v>
      </c>
      <c r="M7706" s="57">
        <v>1947089</v>
      </c>
      <c r="P7706" t="e">
        <f>+VLOOKUP(C7706,'Thanh toán '!M$9366:N$10360,2,0)</f>
        <v>#N/A</v>
      </c>
      <c r="Q7706" s="61" t="e">
        <f t="shared" si="424"/>
        <v>#N/A</v>
      </c>
    </row>
    <row r="7707" spans="1:17" x14ac:dyDescent="0.3">
      <c r="A7707" s="43">
        <v>2023</v>
      </c>
      <c r="B7707" s="56" t="s">
        <v>25826</v>
      </c>
      <c r="C7707" s="19">
        <f t="shared" si="423"/>
        <v>62125</v>
      </c>
      <c r="D7707" s="56" t="s">
        <v>13350</v>
      </c>
      <c r="E7707" s="55">
        <v>45215</v>
      </c>
      <c r="F7707" s="18">
        <f t="shared" si="422"/>
        <v>10</v>
      </c>
      <c r="G7707" s="56" t="s">
        <v>12221</v>
      </c>
      <c r="H7707" s="56" t="s">
        <v>12222</v>
      </c>
      <c r="I7707" s="56" t="s">
        <v>25827</v>
      </c>
      <c r="J7707" s="57">
        <v>901430</v>
      </c>
      <c r="K7707" s="58" t="s">
        <v>11726</v>
      </c>
      <c r="L7707" s="57">
        <v>72114</v>
      </c>
      <c r="M7707" s="57">
        <v>973544</v>
      </c>
      <c r="P7707" t="e">
        <f>+VLOOKUP(C7707,'Thanh toán '!M$9366:N$10360,2,0)</f>
        <v>#N/A</v>
      </c>
      <c r="Q7707" s="61" t="e">
        <f t="shared" si="424"/>
        <v>#N/A</v>
      </c>
    </row>
    <row r="7708" spans="1:17" x14ac:dyDescent="0.3">
      <c r="A7708" s="43">
        <v>2023</v>
      </c>
      <c r="B7708" s="56" t="s">
        <v>25828</v>
      </c>
      <c r="C7708" s="19">
        <f t="shared" si="423"/>
        <v>62126</v>
      </c>
      <c r="D7708" s="56" t="s">
        <v>13350</v>
      </c>
      <c r="E7708" s="55">
        <v>45215</v>
      </c>
      <c r="F7708" s="18">
        <f t="shared" si="422"/>
        <v>10</v>
      </c>
      <c r="G7708" s="56" t="s">
        <v>12221</v>
      </c>
      <c r="H7708" s="56" t="s">
        <v>12222</v>
      </c>
      <c r="I7708" s="56" t="s">
        <v>13855</v>
      </c>
      <c r="J7708" s="57">
        <v>901430</v>
      </c>
      <c r="K7708" s="58" t="s">
        <v>11726</v>
      </c>
      <c r="L7708" s="57">
        <v>72114</v>
      </c>
      <c r="M7708" s="57">
        <v>973544</v>
      </c>
      <c r="P7708" t="e">
        <f>+VLOOKUP(C7708,'Thanh toán '!M$9366:N$10360,2,0)</f>
        <v>#N/A</v>
      </c>
      <c r="Q7708" s="61" t="e">
        <f t="shared" si="424"/>
        <v>#N/A</v>
      </c>
    </row>
    <row r="7709" spans="1:17" x14ac:dyDescent="0.3">
      <c r="A7709" s="43">
        <v>2023</v>
      </c>
      <c r="B7709" s="56" t="s">
        <v>25829</v>
      </c>
      <c r="C7709" s="19">
        <f t="shared" si="423"/>
        <v>62350</v>
      </c>
      <c r="D7709" s="56" t="s">
        <v>13350</v>
      </c>
      <c r="E7709" s="55">
        <v>45217</v>
      </c>
      <c r="F7709" s="18">
        <f t="shared" si="422"/>
        <v>10</v>
      </c>
      <c r="G7709" s="56" t="s">
        <v>12221</v>
      </c>
      <c r="H7709" s="56" t="s">
        <v>12222</v>
      </c>
      <c r="I7709" s="56" t="s">
        <v>13855</v>
      </c>
      <c r="J7709" s="57">
        <v>1665870</v>
      </c>
      <c r="K7709" s="58" t="s">
        <v>11726</v>
      </c>
      <c r="L7709" s="57">
        <v>133270</v>
      </c>
      <c r="M7709" s="57">
        <v>1799140</v>
      </c>
      <c r="P7709" t="e">
        <f>+VLOOKUP(C7709,'Thanh toán '!M$9366:N$10360,2,0)</f>
        <v>#N/A</v>
      </c>
      <c r="Q7709" s="61" t="e">
        <f t="shared" si="424"/>
        <v>#N/A</v>
      </c>
    </row>
    <row r="7710" spans="1:17" x14ac:dyDescent="0.3">
      <c r="A7710" s="43">
        <v>2023</v>
      </c>
      <c r="B7710" s="56" t="s">
        <v>25830</v>
      </c>
      <c r="C7710" s="19">
        <f t="shared" si="423"/>
        <v>63422</v>
      </c>
      <c r="D7710" s="56" t="s">
        <v>13350</v>
      </c>
      <c r="E7710" s="55">
        <v>45219</v>
      </c>
      <c r="F7710" s="18">
        <f t="shared" si="422"/>
        <v>10</v>
      </c>
      <c r="G7710" s="56" t="s">
        <v>12221</v>
      </c>
      <c r="H7710" s="56" t="s">
        <v>12222</v>
      </c>
      <c r="I7710" s="56" t="s">
        <v>25831</v>
      </c>
      <c r="J7710" s="57">
        <v>976360</v>
      </c>
      <c r="K7710" s="58" t="s">
        <v>11726</v>
      </c>
      <c r="L7710" s="57">
        <v>78109</v>
      </c>
      <c r="M7710" s="57">
        <v>1054469</v>
      </c>
      <c r="P7710" t="e">
        <f>+VLOOKUP(C7710,'Thanh toán '!M$9366:N$10360,2,0)</f>
        <v>#N/A</v>
      </c>
      <c r="Q7710" s="61" t="e">
        <f t="shared" si="424"/>
        <v>#N/A</v>
      </c>
    </row>
    <row r="7711" spans="1:17" x14ac:dyDescent="0.3">
      <c r="A7711" s="43">
        <v>2023</v>
      </c>
      <c r="B7711" s="56" t="s">
        <v>25832</v>
      </c>
      <c r="C7711" s="19">
        <f t="shared" si="423"/>
        <v>63760</v>
      </c>
      <c r="D7711" s="56" t="s">
        <v>13350</v>
      </c>
      <c r="E7711" s="55">
        <v>45223</v>
      </c>
      <c r="F7711" s="18">
        <f t="shared" si="422"/>
        <v>10</v>
      </c>
      <c r="G7711" s="56" t="s">
        <v>12221</v>
      </c>
      <c r="H7711" s="56" t="s">
        <v>12222</v>
      </c>
      <c r="I7711" s="56" t="s">
        <v>25833</v>
      </c>
      <c r="J7711" s="57">
        <v>3689780</v>
      </c>
      <c r="K7711" s="58" t="s">
        <v>11726</v>
      </c>
      <c r="L7711" s="57">
        <v>295182</v>
      </c>
      <c r="M7711" s="57">
        <v>3984962</v>
      </c>
      <c r="P7711" t="e">
        <f>+VLOOKUP(C7711,'Thanh toán '!M$9366:N$10360,2,0)</f>
        <v>#N/A</v>
      </c>
      <c r="Q7711" s="61" t="e">
        <f t="shared" si="424"/>
        <v>#N/A</v>
      </c>
    </row>
    <row r="7712" spans="1:17" x14ac:dyDescent="0.3">
      <c r="A7712" s="43">
        <v>2023</v>
      </c>
      <c r="B7712" s="56" t="s">
        <v>25834</v>
      </c>
      <c r="C7712" s="19">
        <f t="shared" si="423"/>
        <v>64658</v>
      </c>
      <c r="D7712" s="56" t="s">
        <v>13350</v>
      </c>
      <c r="E7712" s="55">
        <v>45225</v>
      </c>
      <c r="F7712" s="18">
        <f t="shared" si="422"/>
        <v>10</v>
      </c>
      <c r="G7712" s="56" t="s">
        <v>12325</v>
      </c>
      <c r="H7712" s="56" t="s">
        <v>12326</v>
      </c>
      <c r="I7712" s="56" t="s">
        <v>12325</v>
      </c>
      <c r="J7712" s="57">
        <v>976360</v>
      </c>
      <c r="K7712" s="58" t="s">
        <v>11726</v>
      </c>
      <c r="L7712" s="57">
        <v>78109</v>
      </c>
      <c r="M7712" s="57">
        <v>1054469</v>
      </c>
      <c r="P7712" t="e">
        <f>+VLOOKUP(C7712,'Thanh toán '!M$9366:N$10360,2,0)</f>
        <v>#N/A</v>
      </c>
      <c r="Q7712" s="61" t="e">
        <f t="shared" si="424"/>
        <v>#N/A</v>
      </c>
    </row>
    <row r="7713" spans="1:17" x14ac:dyDescent="0.3">
      <c r="A7713" s="43">
        <v>2023</v>
      </c>
      <c r="B7713" s="56" t="s">
        <v>25835</v>
      </c>
      <c r="C7713" s="19">
        <f t="shared" si="423"/>
        <v>60609</v>
      </c>
      <c r="D7713" s="56" t="s">
        <v>13350</v>
      </c>
      <c r="E7713" s="55">
        <v>45205</v>
      </c>
      <c r="F7713" s="18">
        <f t="shared" si="422"/>
        <v>10</v>
      </c>
      <c r="G7713" s="56" t="s">
        <v>12354</v>
      </c>
      <c r="H7713" s="56" t="s">
        <v>12355</v>
      </c>
      <c r="I7713" s="56" t="s">
        <v>12354</v>
      </c>
      <c r="J7713" s="57">
        <v>551250</v>
      </c>
      <c r="K7713" s="58" t="s">
        <v>11726</v>
      </c>
      <c r="L7713" s="57">
        <v>44100</v>
      </c>
      <c r="M7713" s="57">
        <v>595350</v>
      </c>
      <c r="P7713" t="e">
        <f>+VLOOKUP(C7713,'Thanh toán '!M$9366:N$10360,2,0)</f>
        <v>#N/A</v>
      </c>
      <c r="Q7713" s="61" t="e">
        <f t="shared" si="424"/>
        <v>#N/A</v>
      </c>
    </row>
    <row r="7714" spans="1:17" x14ac:dyDescent="0.3">
      <c r="A7714" s="43">
        <v>2023</v>
      </c>
      <c r="B7714" s="56" t="s">
        <v>25836</v>
      </c>
      <c r="C7714" s="19">
        <f t="shared" si="423"/>
        <v>61637</v>
      </c>
      <c r="D7714" s="56" t="s">
        <v>13350</v>
      </c>
      <c r="E7714" s="55">
        <v>45211</v>
      </c>
      <c r="F7714" s="18">
        <f t="shared" si="422"/>
        <v>10</v>
      </c>
      <c r="G7714" s="56" t="s">
        <v>12354</v>
      </c>
      <c r="H7714" s="56" t="s">
        <v>12355</v>
      </c>
      <c r="I7714" s="56" t="s">
        <v>12354</v>
      </c>
      <c r="J7714" s="57">
        <v>3009130</v>
      </c>
      <c r="K7714" s="58" t="s">
        <v>11726</v>
      </c>
      <c r="L7714" s="57">
        <v>240730</v>
      </c>
      <c r="M7714" s="57">
        <v>3249860</v>
      </c>
      <c r="P7714" t="e">
        <f>+VLOOKUP(C7714,'Thanh toán '!M$9366:N$10360,2,0)</f>
        <v>#N/A</v>
      </c>
      <c r="Q7714" s="61" t="e">
        <f t="shared" si="424"/>
        <v>#N/A</v>
      </c>
    </row>
    <row r="7715" spans="1:17" x14ac:dyDescent="0.3">
      <c r="A7715" s="43">
        <v>2023</v>
      </c>
      <c r="B7715" s="56" t="s">
        <v>25837</v>
      </c>
      <c r="C7715" s="19">
        <f t="shared" si="423"/>
        <v>62378</v>
      </c>
      <c r="D7715" s="56" t="s">
        <v>13350</v>
      </c>
      <c r="E7715" s="55">
        <v>45218</v>
      </c>
      <c r="F7715" s="18">
        <f t="shared" si="422"/>
        <v>10</v>
      </c>
      <c r="G7715" s="56" t="s">
        <v>12354</v>
      </c>
      <c r="H7715" s="56" t="s">
        <v>12355</v>
      </c>
      <c r="I7715" s="56" t="s">
        <v>12354</v>
      </c>
      <c r="J7715" s="57">
        <v>2937240</v>
      </c>
      <c r="K7715" s="58" t="s">
        <v>11726</v>
      </c>
      <c r="L7715" s="57">
        <v>234979</v>
      </c>
      <c r="M7715" s="57">
        <v>3172219</v>
      </c>
      <c r="P7715" t="e">
        <f>+VLOOKUP(C7715,'Thanh toán '!M$9366:N$10360,2,0)</f>
        <v>#N/A</v>
      </c>
      <c r="Q7715" s="61" t="e">
        <f t="shared" si="424"/>
        <v>#N/A</v>
      </c>
    </row>
    <row r="7716" spans="1:17" x14ac:dyDescent="0.3">
      <c r="A7716" s="43">
        <v>2023</v>
      </c>
      <c r="B7716" s="56" t="s">
        <v>25838</v>
      </c>
      <c r="C7716" s="19">
        <f t="shared" si="423"/>
        <v>63583</v>
      </c>
      <c r="D7716" s="56" t="s">
        <v>13350</v>
      </c>
      <c r="E7716" s="55">
        <v>45220</v>
      </c>
      <c r="F7716" s="18">
        <f t="shared" si="422"/>
        <v>10</v>
      </c>
      <c r="G7716" s="56" t="s">
        <v>12354</v>
      </c>
      <c r="H7716" s="56" t="s">
        <v>12355</v>
      </c>
      <c r="I7716" s="56" t="s">
        <v>12354</v>
      </c>
      <c r="J7716" s="57">
        <v>976360</v>
      </c>
      <c r="K7716" s="58" t="s">
        <v>11726</v>
      </c>
      <c r="L7716" s="57">
        <v>78109</v>
      </c>
      <c r="M7716" s="57">
        <v>1054469</v>
      </c>
      <c r="P7716" t="e">
        <f>+VLOOKUP(C7716,'Thanh toán '!M$9366:N$10360,2,0)</f>
        <v>#N/A</v>
      </c>
      <c r="Q7716" s="61" t="e">
        <f t="shared" si="424"/>
        <v>#N/A</v>
      </c>
    </row>
    <row r="7717" spans="1:17" x14ac:dyDescent="0.3">
      <c r="A7717" s="43">
        <v>2023</v>
      </c>
      <c r="B7717" s="56" t="s">
        <v>25839</v>
      </c>
      <c r="C7717" s="19">
        <f t="shared" si="423"/>
        <v>65077</v>
      </c>
      <c r="D7717" s="56" t="s">
        <v>13350</v>
      </c>
      <c r="E7717" s="55">
        <v>45227</v>
      </c>
      <c r="F7717" s="18">
        <f t="shared" si="422"/>
        <v>10</v>
      </c>
      <c r="G7717" s="56" t="s">
        <v>12354</v>
      </c>
      <c r="H7717" s="56" t="s">
        <v>12355</v>
      </c>
      <c r="I7717" s="56" t="s">
        <v>12354</v>
      </c>
      <c r="J7717" s="57">
        <v>2202930</v>
      </c>
      <c r="K7717" s="58" t="s">
        <v>11726</v>
      </c>
      <c r="L7717" s="57">
        <v>176234</v>
      </c>
      <c r="M7717" s="57">
        <v>2379164</v>
      </c>
      <c r="P7717" t="e">
        <f>+VLOOKUP(C7717,'Thanh toán '!M$9366:N$10360,2,0)</f>
        <v>#N/A</v>
      </c>
      <c r="Q7717" s="61" t="e">
        <f t="shared" si="424"/>
        <v>#N/A</v>
      </c>
    </row>
    <row r="7718" spans="1:17" x14ac:dyDescent="0.3">
      <c r="A7718" s="43">
        <v>2023</v>
      </c>
      <c r="B7718" s="56" t="s">
        <v>25840</v>
      </c>
      <c r="C7718" s="19">
        <f t="shared" si="423"/>
        <v>60601</v>
      </c>
      <c r="D7718" s="56" t="s">
        <v>13350</v>
      </c>
      <c r="E7718" s="55">
        <v>45205</v>
      </c>
      <c r="F7718" s="18">
        <f t="shared" si="422"/>
        <v>10</v>
      </c>
      <c r="G7718" s="56" t="s">
        <v>12282</v>
      </c>
      <c r="H7718" s="56" t="s">
        <v>12283</v>
      </c>
      <c r="I7718" s="56" t="s">
        <v>12282</v>
      </c>
      <c r="J7718" s="57">
        <v>3157810</v>
      </c>
      <c r="K7718" s="58" t="s">
        <v>11726</v>
      </c>
      <c r="L7718" s="57">
        <v>252625</v>
      </c>
      <c r="M7718" s="57">
        <v>3410435</v>
      </c>
      <c r="P7718" t="e">
        <f>+VLOOKUP(C7718,'Thanh toán '!M$9366:N$10360,2,0)</f>
        <v>#N/A</v>
      </c>
      <c r="Q7718" s="61" t="e">
        <f t="shared" si="424"/>
        <v>#N/A</v>
      </c>
    </row>
    <row r="7719" spans="1:17" x14ac:dyDescent="0.3">
      <c r="A7719" s="43">
        <v>2023</v>
      </c>
      <c r="B7719" s="56" t="s">
        <v>25841</v>
      </c>
      <c r="C7719" s="19">
        <f t="shared" si="423"/>
        <v>60775</v>
      </c>
      <c r="D7719" s="56" t="s">
        <v>13350</v>
      </c>
      <c r="E7719" s="55">
        <v>45206</v>
      </c>
      <c r="F7719" s="18">
        <f t="shared" si="422"/>
        <v>10</v>
      </c>
      <c r="G7719" s="56" t="s">
        <v>12282</v>
      </c>
      <c r="H7719" s="56" t="s">
        <v>12283</v>
      </c>
      <c r="I7719" s="56" t="s">
        <v>12282</v>
      </c>
      <c r="J7719" s="57">
        <v>1102500</v>
      </c>
      <c r="K7719" s="58" t="s">
        <v>11726</v>
      </c>
      <c r="L7719" s="57">
        <v>88200</v>
      </c>
      <c r="M7719" s="57">
        <v>1190700</v>
      </c>
      <c r="P7719" t="e">
        <f>+VLOOKUP(C7719,'Thanh toán '!M$9366:N$10360,2,0)</f>
        <v>#N/A</v>
      </c>
      <c r="Q7719" s="61" t="e">
        <f t="shared" si="424"/>
        <v>#N/A</v>
      </c>
    </row>
    <row r="7720" spans="1:17" x14ac:dyDescent="0.3">
      <c r="A7720" s="43">
        <v>2023</v>
      </c>
      <c r="B7720" s="56" t="s">
        <v>25842</v>
      </c>
      <c r="C7720" s="19">
        <f t="shared" si="423"/>
        <v>61111</v>
      </c>
      <c r="D7720" s="56" t="s">
        <v>13350</v>
      </c>
      <c r="E7720" s="55">
        <v>45211</v>
      </c>
      <c r="F7720" s="18">
        <f t="shared" si="422"/>
        <v>10</v>
      </c>
      <c r="G7720" s="56" t="s">
        <v>12282</v>
      </c>
      <c r="H7720" s="56" t="s">
        <v>12283</v>
      </c>
      <c r="I7720" s="56" t="s">
        <v>12282</v>
      </c>
      <c r="J7720" s="57">
        <v>2003930</v>
      </c>
      <c r="K7720" s="58" t="s">
        <v>11726</v>
      </c>
      <c r="L7720" s="57">
        <v>160314</v>
      </c>
      <c r="M7720" s="57">
        <v>2164244</v>
      </c>
      <c r="P7720" t="e">
        <f>+VLOOKUP(C7720,'Thanh toán '!M$9366:N$10360,2,0)</f>
        <v>#N/A</v>
      </c>
      <c r="Q7720" s="61" t="e">
        <f t="shared" si="424"/>
        <v>#N/A</v>
      </c>
    </row>
    <row r="7721" spans="1:17" x14ac:dyDescent="0.3">
      <c r="A7721" s="43">
        <v>2023</v>
      </c>
      <c r="B7721" s="56" t="s">
        <v>25843</v>
      </c>
      <c r="C7721" s="19">
        <f t="shared" si="423"/>
        <v>61895</v>
      </c>
      <c r="D7721" s="56" t="s">
        <v>13350</v>
      </c>
      <c r="E7721" s="55">
        <v>45212</v>
      </c>
      <c r="F7721" s="18">
        <f t="shared" si="422"/>
        <v>10</v>
      </c>
      <c r="G7721" s="56" t="s">
        <v>12282</v>
      </c>
      <c r="H7721" s="56" t="s">
        <v>12283</v>
      </c>
      <c r="I7721" s="56" t="s">
        <v>12282</v>
      </c>
      <c r="J7721" s="57">
        <v>2450550</v>
      </c>
      <c r="K7721" s="58" t="s">
        <v>11726</v>
      </c>
      <c r="L7721" s="57">
        <v>196044</v>
      </c>
      <c r="M7721" s="57">
        <v>2646594</v>
      </c>
      <c r="P7721" t="e">
        <f>+VLOOKUP(C7721,'Thanh toán '!M$9366:N$10360,2,0)</f>
        <v>#N/A</v>
      </c>
      <c r="Q7721" s="61" t="e">
        <f t="shared" si="424"/>
        <v>#N/A</v>
      </c>
    </row>
    <row r="7722" spans="1:17" x14ac:dyDescent="0.3">
      <c r="A7722" s="43">
        <v>2023</v>
      </c>
      <c r="B7722" s="56" t="s">
        <v>25844</v>
      </c>
      <c r="C7722" s="19">
        <f t="shared" si="423"/>
        <v>62204</v>
      </c>
      <c r="D7722" s="56" t="s">
        <v>13350</v>
      </c>
      <c r="E7722" s="55">
        <v>45216</v>
      </c>
      <c r="F7722" s="18">
        <f t="shared" si="422"/>
        <v>10</v>
      </c>
      <c r="G7722" s="56" t="s">
        <v>12282</v>
      </c>
      <c r="H7722" s="56" t="s">
        <v>12283</v>
      </c>
      <c r="I7722" s="56" t="s">
        <v>12282</v>
      </c>
      <c r="J7722" s="57">
        <v>3063445</v>
      </c>
      <c r="K7722" s="58" t="s">
        <v>11726</v>
      </c>
      <c r="L7722" s="57">
        <v>245076</v>
      </c>
      <c r="M7722" s="57">
        <v>3308521</v>
      </c>
      <c r="P7722" t="e">
        <f>+VLOOKUP(C7722,'Thanh toán '!M$9366:N$10360,2,0)</f>
        <v>#N/A</v>
      </c>
      <c r="Q7722" s="61" t="e">
        <f t="shared" si="424"/>
        <v>#N/A</v>
      </c>
    </row>
    <row r="7723" spans="1:17" x14ac:dyDescent="0.3">
      <c r="A7723" s="43">
        <v>2023</v>
      </c>
      <c r="B7723" s="56" t="s">
        <v>25845</v>
      </c>
      <c r="C7723" s="19">
        <f t="shared" si="423"/>
        <v>63546</v>
      </c>
      <c r="D7723" s="56" t="s">
        <v>13350</v>
      </c>
      <c r="E7723" s="55">
        <v>45220</v>
      </c>
      <c r="F7723" s="18">
        <f t="shared" si="422"/>
        <v>10</v>
      </c>
      <c r="G7723" s="56" t="s">
        <v>12282</v>
      </c>
      <c r="H7723" s="56" t="s">
        <v>12283</v>
      </c>
      <c r="I7723" s="56" t="s">
        <v>12282</v>
      </c>
      <c r="J7723" s="57">
        <v>976360</v>
      </c>
      <c r="K7723" s="58" t="s">
        <v>11726</v>
      </c>
      <c r="L7723" s="57">
        <v>78109</v>
      </c>
      <c r="M7723" s="57">
        <v>1054469</v>
      </c>
      <c r="P7723" t="e">
        <f>+VLOOKUP(C7723,'Thanh toán '!M$9366:N$10360,2,0)</f>
        <v>#N/A</v>
      </c>
      <c r="Q7723" s="61" t="e">
        <f t="shared" si="424"/>
        <v>#N/A</v>
      </c>
    </row>
    <row r="7724" spans="1:17" x14ac:dyDescent="0.3">
      <c r="A7724" s="43">
        <v>2023</v>
      </c>
      <c r="B7724" s="56" t="s">
        <v>25846</v>
      </c>
      <c r="C7724" s="19">
        <f t="shared" si="423"/>
        <v>63547</v>
      </c>
      <c r="D7724" s="56" t="s">
        <v>13350</v>
      </c>
      <c r="E7724" s="55">
        <v>45220</v>
      </c>
      <c r="F7724" s="18">
        <f t="shared" si="422"/>
        <v>10</v>
      </c>
      <c r="G7724" s="56" t="s">
        <v>12282</v>
      </c>
      <c r="H7724" s="56" t="s">
        <v>12283</v>
      </c>
      <c r="I7724" s="56" t="s">
        <v>12282</v>
      </c>
      <c r="J7724" s="57">
        <v>4119000</v>
      </c>
      <c r="K7724" s="58" t="s">
        <v>11726</v>
      </c>
      <c r="L7724" s="57">
        <v>329520</v>
      </c>
      <c r="M7724" s="57">
        <v>4448520</v>
      </c>
      <c r="P7724" t="e">
        <f>+VLOOKUP(C7724,'Thanh toán '!M$9366:N$10360,2,0)</f>
        <v>#N/A</v>
      </c>
      <c r="Q7724" s="61" t="e">
        <f t="shared" si="424"/>
        <v>#N/A</v>
      </c>
    </row>
    <row r="7725" spans="1:17" x14ac:dyDescent="0.3">
      <c r="A7725" s="43">
        <v>2023</v>
      </c>
      <c r="B7725" s="56" t="s">
        <v>25847</v>
      </c>
      <c r="C7725" s="19">
        <f t="shared" si="423"/>
        <v>63732</v>
      </c>
      <c r="D7725" s="56" t="s">
        <v>13350</v>
      </c>
      <c r="E7725" s="55">
        <v>45223</v>
      </c>
      <c r="F7725" s="18">
        <f t="shared" si="422"/>
        <v>10</v>
      </c>
      <c r="G7725" s="56" t="s">
        <v>12282</v>
      </c>
      <c r="H7725" s="56" t="s">
        <v>12283</v>
      </c>
      <c r="I7725" s="56" t="s">
        <v>12282</v>
      </c>
      <c r="J7725" s="57">
        <v>1352145</v>
      </c>
      <c r="K7725" s="58" t="s">
        <v>11726</v>
      </c>
      <c r="L7725" s="57">
        <v>108172</v>
      </c>
      <c r="M7725" s="57">
        <v>1460317</v>
      </c>
      <c r="P7725" t="e">
        <f>+VLOOKUP(C7725,'Thanh toán '!M$9366:N$10360,2,0)</f>
        <v>#N/A</v>
      </c>
      <c r="Q7725" s="61" t="e">
        <f t="shared" si="424"/>
        <v>#N/A</v>
      </c>
    </row>
    <row r="7726" spans="1:17" x14ac:dyDescent="0.3">
      <c r="A7726" s="43">
        <v>2023</v>
      </c>
      <c r="B7726" s="56" t="s">
        <v>25848</v>
      </c>
      <c r="C7726" s="19">
        <f t="shared" si="423"/>
        <v>65074</v>
      </c>
      <c r="D7726" s="56" t="s">
        <v>13350</v>
      </c>
      <c r="E7726" s="55">
        <v>45227</v>
      </c>
      <c r="F7726" s="18">
        <f t="shared" si="422"/>
        <v>10</v>
      </c>
      <c r="G7726" s="56" t="s">
        <v>12282</v>
      </c>
      <c r="H7726" s="56" t="s">
        <v>12283</v>
      </c>
      <c r="I7726" s="56" t="s">
        <v>12282</v>
      </c>
      <c r="J7726" s="57">
        <v>4763270</v>
      </c>
      <c r="K7726" s="58" t="s">
        <v>11726</v>
      </c>
      <c r="L7726" s="57">
        <v>381062</v>
      </c>
      <c r="M7726" s="57">
        <v>5144332</v>
      </c>
      <c r="P7726" t="e">
        <f>+VLOOKUP(C7726,'Thanh toán '!M$9366:N$10360,2,0)</f>
        <v>#N/A</v>
      </c>
      <c r="Q7726" s="61" t="e">
        <f t="shared" si="424"/>
        <v>#N/A</v>
      </c>
    </row>
    <row r="7727" spans="1:17" x14ac:dyDescent="0.3">
      <c r="A7727" s="43">
        <v>2023</v>
      </c>
      <c r="B7727" s="56" t="s">
        <v>25849</v>
      </c>
      <c r="C7727" s="19">
        <f t="shared" si="423"/>
        <v>60582</v>
      </c>
      <c r="D7727" s="56" t="s">
        <v>13350</v>
      </c>
      <c r="E7727" s="55">
        <v>45204</v>
      </c>
      <c r="F7727" s="18">
        <f t="shared" si="422"/>
        <v>10</v>
      </c>
      <c r="G7727" s="56" t="s">
        <v>12371</v>
      </c>
      <c r="H7727" s="56" t="s">
        <v>12372</v>
      </c>
      <c r="I7727" s="56" t="s">
        <v>12371</v>
      </c>
      <c r="J7727" s="57">
        <v>1297790</v>
      </c>
      <c r="K7727" s="58" t="s">
        <v>11726</v>
      </c>
      <c r="L7727" s="57">
        <v>103823</v>
      </c>
      <c r="M7727" s="57">
        <v>1401613</v>
      </c>
      <c r="P7727" t="e">
        <f>+VLOOKUP(C7727,'Thanh toán '!M$9366:N$10360,2,0)</f>
        <v>#N/A</v>
      </c>
      <c r="Q7727" s="61" t="e">
        <f t="shared" si="424"/>
        <v>#N/A</v>
      </c>
    </row>
    <row r="7728" spans="1:17" x14ac:dyDescent="0.3">
      <c r="A7728" s="43">
        <v>2023</v>
      </c>
      <c r="B7728" s="56" t="s">
        <v>25850</v>
      </c>
      <c r="C7728" s="19">
        <f t="shared" si="423"/>
        <v>60617</v>
      </c>
      <c r="D7728" s="56" t="s">
        <v>13350</v>
      </c>
      <c r="E7728" s="55">
        <v>45205</v>
      </c>
      <c r="F7728" s="18">
        <f t="shared" si="422"/>
        <v>10</v>
      </c>
      <c r="G7728" s="56" t="s">
        <v>12371</v>
      </c>
      <c r="H7728" s="56" t="s">
        <v>12372</v>
      </c>
      <c r="I7728" s="56" t="s">
        <v>12371</v>
      </c>
      <c r="J7728" s="57">
        <v>551250</v>
      </c>
      <c r="K7728" s="58" t="s">
        <v>11726</v>
      </c>
      <c r="L7728" s="57">
        <v>44100</v>
      </c>
      <c r="M7728" s="57">
        <v>595350</v>
      </c>
      <c r="P7728" t="e">
        <f>+VLOOKUP(C7728,'Thanh toán '!M$9366:N$10360,2,0)</f>
        <v>#N/A</v>
      </c>
      <c r="Q7728" s="61" t="e">
        <f t="shared" si="424"/>
        <v>#N/A</v>
      </c>
    </row>
    <row r="7729" spans="1:17" x14ac:dyDescent="0.3">
      <c r="A7729" s="43">
        <v>2023</v>
      </c>
      <c r="B7729" s="56" t="s">
        <v>25851</v>
      </c>
      <c r="C7729" s="19">
        <f t="shared" si="423"/>
        <v>62014</v>
      </c>
      <c r="D7729" s="56" t="s">
        <v>13350</v>
      </c>
      <c r="E7729" s="55">
        <v>45213</v>
      </c>
      <c r="F7729" s="18">
        <f t="shared" si="422"/>
        <v>10</v>
      </c>
      <c r="G7729" s="56" t="s">
        <v>12371</v>
      </c>
      <c r="H7729" s="56" t="s">
        <v>12372</v>
      </c>
      <c r="I7729" s="56" t="s">
        <v>12371</v>
      </c>
      <c r="J7729" s="57">
        <v>2113105</v>
      </c>
      <c r="K7729" s="58" t="s">
        <v>11726</v>
      </c>
      <c r="L7729" s="57">
        <v>169048</v>
      </c>
      <c r="M7729" s="57">
        <v>2282153</v>
      </c>
      <c r="P7729" t="e">
        <f>+VLOOKUP(C7729,'Thanh toán '!M$9366:N$10360,2,0)</f>
        <v>#N/A</v>
      </c>
      <c r="Q7729" s="61" t="e">
        <f t="shared" si="424"/>
        <v>#N/A</v>
      </c>
    </row>
    <row r="7730" spans="1:17" x14ac:dyDescent="0.3">
      <c r="A7730" s="43">
        <v>2023</v>
      </c>
      <c r="B7730" s="56" t="s">
        <v>25852</v>
      </c>
      <c r="C7730" s="19">
        <f t="shared" si="423"/>
        <v>63551</v>
      </c>
      <c r="D7730" s="56" t="s">
        <v>13350</v>
      </c>
      <c r="E7730" s="55">
        <v>45220</v>
      </c>
      <c r="F7730" s="18">
        <f t="shared" si="422"/>
        <v>10</v>
      </c>
      <c r="G7730" s="56" t="s">
        <v>12371</v>
      </c>
      <c r="H7730" s="56" t="s">
        <v>12372</v>
      </c>
      <c r="I7730" s="56" t="s">
        <v>12371</v>
      </c>
      <c r="J7730" s="57">
        <v>1110580</v>
      </c>
      <c r="K7730" s="58" t="s">
        <v>11726</v>
      </c>
      <c r="L7730" s="57">
        <v>88846</v>
      </c>
      <c r="M7730" s="57">
        <v>1199426</v>
      </c>
      <c r="P7730" t="e">
        <f>+VLOOKUP(C7730,'Thanh toán '!M$9366:N$10360,2,0)</f>
        <v>#N/A</v>
      </c>
      <c r="Q7730" s="61" t="e">
        <f t="shared" si="424"/>
        <v>#N/A</v>
      </c>
    </row>
    <row r="7731" spans="1:17" x14ac:dyDescent="0.3">
      <c r="A7731" s="43">
        <v>2023</v>
      </c>
      <c r="B7731" s="56" t="s">
        <v>25853</v>
      </c>
      <c r="C7731" s="19">
        <f t="shared" si="423"/>
        <v>63552</v>
      </c>
      <c r="D7731" s="56" t="s">
        <v>13350</v>
      </c>
      <c r="E7731" s="55">
        <v>45220</v>
      </c>
      <c r="F7731" s="18">
        <f t="shared" si="422"/>
        <v>10</v>
      </c>
      <c r="G7731" s="56" t="s">
        <v>12371</v>
      </c>
      <c r="H7731" s="56" t="s">
        <v>12372</v>
      </c>
      <c r="I7731" s="56" t="s">
        <v>12371</v>
      </c>
      <c r="J7731" s="57">
        <v>1001965</v>
      </c>
      <c r="K7731" s="58" t="s">
        <v>11726</v>
      </c>
      <c r="L7731" s="57">
        <v>80157</v>
      </c>
      <c r="M7731" s="57">
        <v>1082122</v>
      </c>
      <c r="P7731" t="e">
        <f>+VLOOKUP(C7731,'Thanh toán '!M$9366:N$10360,2,0)</f>
        <v>#N/A</v>
      </c>
      <c r="Q7731" s="61" t="e">
        <f t="shared" si="424"/>
        <v>#N/A</v>
      </c>
    </row>
    <row r="7732" spans="1:17" x14ac:dyDescent="0.3">
      <c r="A7732" s="43">
        <v>2023</v>
      </c>
      <c r="B7732" s="56" t="s">
        <v>25854</v>
      </c>
      <c r="C7732" s="19">
        <f t="shared" si="423"/>
        <v>63553</v>
      </c>
      <c r="D7732" s="56" t="s">
        <v>13350</v>
      </c>
      <c r="E7732" s="55">
        <v>45220</v>
      </c>
      <c r="F7732" s="18">
        <f t="shared" si="422"/>
        <v>10</v>
      </c>
      <c r="G7732" s="56" t="s">
        <v>12371</v>
      </c>
      <c r="H7732" s="56" t="s">
        <v>12372</v>
      </c>
      <c r="I7732" s="56" t="s">
        <v>12371</v>
      </c>
      <c r="J7732" s="57">
        <v>976360</v>
      </c>
      <c r="K7732" s="58" t="s">
        <v>11726</v>
      </c>
      <c r="L7732" s="57">
        <v>78109</v>
      </c>
      <c r="M7732" s="57">
        <v>1054469</v>
      </c>
      <c r="P7732" t="e">
        <f>+VLOOKUP(C7732,'Thanh toán '!M$9366:N$10360,2,0)</f>
        <v>#N/A</v>
      </c>
      <c r="Q7732" s="61" t="e">
        <f t="shared" si="424"/>
        <v>#N/A</v>
      </c>
    </row>
    <row r="7733" spans="1:17" x14ac:dyDescent="0.3">
      <c r="A7733" s="43">
        <v>2023</v>
      </c>
      <c r="B7733" s="56" t="s">
        <v>25855</v>
      </c>
      <c r="C7733" s="19">
        <f t="shared" si="423"/>
        <v>59357</v>
      </c>
      <c r="D7733" s="56" t="s">
        <v>13350</v>
      </c>
      <c r="E7733" s="55">
        <v>45202</v>
      </c>
      <c r="F7733" s="18">
        <f t="shared" si="422"/>
        <v>10</v>
      </c>
      <c r="G7733" s="56" t="s">
        <v>12459</v>
      </c>
      <c r="H7733" s="56" t="s">
        <v>12460</v>
      </c>
      <c r="I7733" s="56" t="s">
        <v>12459</v>
      </c>
      <c r="J7733" s="57">
        <v>1705910</v>
      </c>
      <c r="K7733" s="58" t="s">
        <v>11726</v>
      </c>
      <c r="L7733" s="57">
        <v>136473</v>
      </c>
      <c r="M7733" s="57">
        <v>1842383</v>
      </c>
      <c r="P7733" t="e">
        <f>+VLOOKUP(C7733,'Thanh toán '!M$9366:N$10360,2,0)</f>
        <v>#N/A</v>
      </c>
      <c r="Q7733" s="61" t="e">
        <f t="shared" si="424"/>
        <v>#N/A</v>
      </c>
    </row>
    <row r="7734" spans="1:17" x14ac:dyDescent="0.3">
      <c r="A7734" s="43">
        <v>2023</v>
      </c>
      <c r="B7734" s="56" t="s">
        <v>25856</v>
      </c>
      <c r="C7734" s="19">
        <f t="shared" si="423"/>
        <v>60205</v>
      </c>
      <c r="D7734" s="56" t="s">
        <v>13350</v>
      </c>
      <c r="E7734" s="55">
        <v>45204</v>
      </c>
      <c r="F7734" s="18">
        <f t="shared" si="422"/>
        <v>10</v>
      </c>
      <c r="G7734" s="56" t="s">
        <v>12459</v>
      </c>
      <c r="H7734" s="56" t="s">
        <v>12460</v>
      </c>
      <c r="I7734" s="56" t="s">
        <v>12459</v>
      </c>
      <c r="J7734" s="57">
        <v>1705910</v>
      </c>
      <c r="K7734" s="58" t="s">
        <v>11726</v>
      </c>
      <c r="L7734" s="57">
        <v>136473</v>
      </c>
      <c r="M7734" s="57">
        <v>1842383</v>
      </c>
      <c r="P7734" t="e">
        <f>+VLOOKUP(C7734,'Thanh toán '!M$9366:N$10360,2,0)</f>
        <v>#N/A</v>
      </c>
      <c r="Q7734" s="61" t="e">
        <f t="shared" si="424"/>
        <v>#N/A</v>
      </c>
    </row>
    <row r="7735" spans="1:17" x14ac:dyDescent="0.3">
      <c r="A7735" s="43">
        <v>2023</v>
      </c>
      <c r="B7735" s="56" t="s">
        <v>25857</v>
      </c>
      <c r="C7735" s="19">
        <f t="shared" si="423"/>
        <v>63394</v>
      </c>
      <c r="D7735" s="56" t="s">
        <v>13350</v>
      </c>
      <c r="E7735" s="55">
        <v>45219</v>
      </c>
      <c r="F7735" s="18">
        <f t="shared" si="422"/>
        <v>10</v>
      </c>
      <c r="G7735" s="56" t="s">
        <v>12459</v>
      </c>
      <c r="H7735" s="56" t="s">
        <v>12460</v>
      </c>
      <c r="I7735" s="56" t="s">
        <v>12459</v>
      </c>
      <c r="J7735" s="57">
        <v>1553215</v>
      </c>
      <c r="K7735" s="58" t="s">
        <v>11726</v>
      </c>
      <c r="L7735" s="57">
        <v>124257</v>
      </c>
      <c r="M7735" s="57">
        <v>1677472</v>
      </c>
      <c r="P7735" t="e">
        <f>+VLOOKUP(C7735,'Thanh toán '!M$9366:N$10360,2,0)</f>
        <v>#N/A</v>
      </c>
      <c r="Q7735" s="61" t="e">
        <f t="shared" si="424"/>
        <v>#N/A</v>
      </c>
    </row>
    <row r="7736" spans="1:17" x14ac:dyDescent="0.3">
      <c r="A7736" s="43">
        <v>2023</v>
      </c>
      <c r="B7736" s="56" t="s">
        <v>25858</v>
      </c>
      <c r="C7736" s="19">
        <f t="shared" si="423"/>
        <v>63395</v>
      </c>
      <c r="D7736" s="56" t="s">
        <v>13350</v>
      </c>
      <c r="E7736" s="55">
        <v>45219</v>
      </c>
      <c r="F7736" s="18">
        <f t="shared" si="422"/>
        <v>10</v>
      </c>
      <c r="G7736" s="56" t="s">
        <v>12459</v>
      </c>
      <c r="H7736" s="56" t="s">
        <v>12460</v>
      </c>
      <c r="I7736" s="56" t="s">
        <v>12459</v>
      </c>
      <c r="J7736" s="57">
        <v>1236130</v>
      </c>
      <c r="K7736" s="58" t="s">
        <v>11726</v>
      </c>
      <c r="L7736" s="57">
        <v>98890</v>
      </c>
      <c r="M7736" s="57">
        <v>1335020</v>
      </c>
      <c r="P7736" t="e">
        <f>+VLOOKUP(C7736,'Thanh toán '!M$9366:N$10360,2,0)</f>
        <v>#N/A</v>
      </c>
      <c r="Q7736" s="61" t="e">
        <f t="shared" si="424"/>
        <v>#N/A</v>
      </c>
    </row>
    <row r="7737" spans="1:17" x14ac:dyDescent="0.3">
      <c r="A7737" s="43">
        <v>2023</v>
      </c>
      <c r="B7737" s="56" t="s">
        <v>25859</v>
      </c>
      <c r="C7737" s="19">
        <f t="shared" si="423"/>
        <v>63567</v>
      </c>
      <c r="D7737" s="56" t="s">
        <v>13350</v>
      </c>
      <c r="E7737" s="55">
        <v>45220</v>
      </c>
      <c r="F7737" s="18">
        <f t="shared" si="422"/>
        <v>10</v>
      </c>
      <c r="G7737" s="56" t="s">
        <v>12459</v>
      </c>
      <c r="H7737" s="56" t="s">
        <v>12460</v>
      </c>
      <c r="I7737" s="56" t="s">
        <v>12459</v>
      </c>
      <c r="J7737" s="57">
        <v>976360</v>
      </c>
      <c r="K7737" s="58" t="s">
        <v>11726</v>
      </c>
      <c r="L7737" s="57">
        <v>78109</v>
      </c>
      <c r="M7737" s="57">
        <v>1054469</v>
      </c>
      <c r="P7737" t="e">
        <f>+VLOOKUP(C7737,'Thanh toán '!M$9366:N$10360,2,0)</f>
        <v>#N/A</v>
      </c>
      <c r="Q7737" s="61" t="e">
        <f t="shared" si="424"/>
        <v>#N/A</v>
      </c>
    </row>
    <row r="7738" spans="1:17" x14ac:dyDescent="0.3">
      <c r="A7738" s="43">
        <v>2023</v>
      </c>
      <c r="B7738" s="56" t="s">
        <v>25860</v>
      </c>
      <c r="C7738" s="19">
        <f t="shared" si="423"/>
        <v>63827</v>
      </c>
      <c r="D7738" s="56" t="s">
        <v>13350</v>
      </c>
      <c r="E7738" s="55">
        <v>45224</v>
      </c>
      <c r="F7738" s="18">
        <f t="shared" si="422"/>
        <v>10</v>
      </c>
      <c r="G7738" s="56" t="s">
        <v>12459</v>
      </c>
      <c r="H7738" s="56" t="s">
        <v>12460</v>
      </c>
      <c r="I7738" s="56" t="s">
        <v>12459</v>
      </c>
      <c r="J7738" s="57">
        <v>2063950</v>
      </c>
      <c r="K7738" s="58" t="s">
        <v>11726</v>
      </c>
      <c r="L7738" s="57">
        <v>165116</v>
      </c>
      <c r="M7738" s="57">
        <v>2229066</v>
      </c>
      <c r="P7738" t="e">
        <f>+VLOOKUP(C7738,'Thanh toán '!M$9366:N$10360,2,0)</f>
        <v>#N/A</v>
      </c>
      <c r="Q7738" s="61" t="e">
        <f t="shared" si="424"/>
        <v>#N/A</v>
      </c>
    </row>
    <row r="7739" spans="1:17" x14ac:dyDescent="0.3">
      <c r="A7739" s="43">
        <v>2023</v>
      </c>
      <c r="B7739" s="56" t="s">
        <v>25861</v>
      </c>
      <c r="C7739" s="19">
        <f t="shared" si="423"/>
        <v>59391</v>
      </c>
      <c r="D7739" s="56" t="s">
        <v>13350</v>
      </c>
      <c r="E7739" s="55">
        <v>45203</v>
      </c>
      <c r="F7739" s="18">
        <f t="shared" si="422"/>
        <v>10</v>
      </c>
      <c r="G7739" s="56" t="s">
        <v>12287</v>
      </c>
      <c r="H7739" s="56" t="s">
        <v>12288</v>
      </c>
      <c r="I7739" s="56" t="s">
        <v>12287</v>
      </c>
      <c r="J7739" s="57">
        <v>1110580</v>
      </c>
      <c r="K7739" s="58" t="s">
        <v>11726</v>
      </c>
      <c r="L7739" s="57">
        <v>88846</v>
      </c>
      <c r="M7739" s="57">
        <v>1199426</v>
      </c>
      <c r="P7739" t="e">
        <f>+VLOOKUP(C7739,'Thanh toán '!M$9366:N$10360,2,0)</f>
        <v>#N/A</v>
      </c>
      <c r="Q7739" s="61" t="e">
        <f t="shared" si="424"/>
        <v>#N/A</v>
      </c>
    </row>
    <row r="7740" spans="1:17" x14ac:dyDescent="0.3">
      <c r="A7740" s="43">
        <v>2023</v>
      </c>
      <c r="B7740" s="56" t="s">
        <v>25862</v>
      </c>
      <c r="C7740" s="19">
        <f t="shared" si="423"/>
        <v>59392</v>
      </c>
      <c r="D7740" s="56" t="s">
        <v>13350</v>
      </c>
      <c r="E7740" s="55">
        <v>45203</v>
      </c>
      <c r="F7740" s="18">
        <f t="shared" si="422"/>
        <v>10</v>
      </c>
      <c r="G7740" s="56" t="s">
        <v>12287</v>
      </c>
      <c r="H7740" s="56" t="s">
        <v>12288</v>
      </c>
      <c r="I7740" s="56" t="s">
        <v>12287</v>
      </c>
      <c r="J7740" s="57">
        <v>1001965</v>
      </c>
      <c r="K7740" s="58" t="s">
        <v>11726</v>
      </c>
      <c r="L7740" s="57">
        <v>80157</v>
      </c>
      <c r="M7740" s="57">
        <v>1082122</v>
      </c>
      <c r="P7740" t="e">
        <f>+VLOOKUP(C7740,'Thanh toán '!M$9366:N$10360,2,0)</f>
        <v>#N/A</v>
      </c>
      <c r="Q7740" s="61" t="e">
        <f t="shared" si="424"/>
        <v>#N/A</v>
      </c>
    </row>
    <row r="7741" spans="1:17" x14ac:dyDescent="0.3">
      <c r="A7741" s="43">
        <v>2023</v>
      </c>
      <c r="B7741" s="56" t="s">
        <v>25863</v>
      </c>
      <c r="C7741" s="19">
        <f t="shared" si="423"/>
        <v>60611</v>
      </c>
      <c r="D7741" s="56" t="s">
        <v>13350</v>
      </c>
      <c r="E7741" s="55">
        <v>45205</v>
      </c>
      <c r="F7741" s="18">
        <f t="shared" si="422"/>
        <v>10</v>
      </c>
      <c r="G7741" s="56" t="s">
        <v>12287</v>
      </c>
      <c r="H7741" s="56" t="s">
        <v>12288</v>
      </c>
      <c r="I7741" s="56" t="s">
        <v>12287</v>
      </c>
      <c r="J7741" s="57">
        <v>1102500</v>
      </c>
      <c r="K7741" s="58" t="s">
        <v>11726</v>
      </c>
      <c r="L7741" s="57">
        <v>88200</v>
      </c>
      <c r="M7741" s="57">
        <v>1190700</v>
      </c>
      <c r="P7741" t="e">
        <f>+VLOOKUP(C7741,'Thanh toán '!M$9366:N$10360,2,0)</f>
        <v>#N/A</v>
      </c>
      <c r="Q7741" s="61" t="e">
        <f t="shared" si="424"/>
        <v>#N/A</v>
      </c>
    </row>
    <row r="7742" spans="1:17" x14ac:dyDescent="0.3">
      <c r="A7742" s="43">
        <v>2023</v>
      </c>
      <c r="B7742" s="56" t="s">
        <v>25864</v>
      </c>
      <c r="C7742" s="19">
        <f t="shared" si="423"/>
        <v>61903</v>
      </c>
      <c r="D7742" s="56" t="s">
        <v>13350</v>
      </c>
      <c r="E7742" s="55">
        <v>45212</v>
      </c>
      <c r="F7742" s="18">
        <f t="shared" si="422"/>
        <v>10</v>
      </c>
      <c r="G7742" s="56" t="s">
        <v>12287</v>
      </c>
      <c r="H7742" s="56" t="s">
        <v>12288</v>
      </c>
      <c r="I7742" s="56" t="s">
        <v>12287</v>
      </c>
      <c r="J7742" s="57">
        <v>1150620</v>
      </c>
      <c r="K7742" s="58" t="s">
        <v>11726</v>
      </c>
      <c r="L7742" s="57">
        <v>92050</v>
      </c>
      <c r="M7742" s="57">
        <v>1242670</v>
      </c>
      <c r="P7742" t="e">
        <f>+VLOOKUP(C7742,'Thanh toán '!M$9366:N$10360,2,0)</f>
        <v>#N/A</v>
      </c>
      <c r="Q7742" s="61" t="e">
        <f t="shared" si="424"/>
        <v>#N/A</v>
      </c>
    </row>
    <row r="7743" spans="1:17" x14ac:dyDescent="0.3">
      <c r="A7743" s="43">
        <v>2023</v>
      </c>
      <c r="B7743" s="56" t="s">
        <v>25865</v>
      </c>
      <c r="C7743" s="19">
        <f t="shared" si="423"/>
        <v>63673</v>
      </c>
      <c r="D7743" s="56" t="s">
        <v>13350</v>
      </c>
      <c r="E7743" s="55">
        <v>45222</v>
      </c>
      <c r="F7743" s="18">
        <f t="shared" si="422"/>
        <v>10</v>
      </c>
      <c r="G7743" s="56" t="s">
        <v>12287</v>
      </c>
      <c r="H7743" s="56" t="s">
        <v>12288</v>
      </c>
      <c r="I7743" s="56" t="s">
        <v>12287</v>
      </c>
      <c r="J7743" s="57">
        <v>1220450</v>
      </c>
      <c r="K7743" s="58" t="s">
        <v>11726</v>
      </c>
      <c r="L7743" s="57">
        <v>97636</v>
      </c>
      <c r="M7743" s="57">
        <v>1318086</v>
      </c>
      <c r="P7743" t="e">
        <f>+VLOOKUP(C7743,'Thanh toán '!M$9366:N$10360,2,0)</f>
        <v>#N/A</v>
      </c>
      <c r="Q7743" s="61" t="e">
        <f t="shared" si="424"/>
        <v>#N/A</v>
      </c>
    </row>
    <row r="7744" spans="1:17" x14ac:dyDescent="0.3">
      <c r="A7744" s="43">
        <v>2023</v>
      </c>
      <c r="B7744" s="56" t="s">
        <v>25866</v>
      </c>
      <c r="C7744" s="19">
        <f t="shared" si="423"/>
        <v>63847</v>
      </c>
      <c r="D7744" s="56" t="s">
        <v>13350</v>
      </c>
      <c r="E7744" s="55">
        <v>45224</v>
      </c>
      <c r="F7744" s="18">
        <f t="shared" si="422"/>
        <v>10</v>
      </c>
      <c r="G7744" s="56" t="s">
        <v>12287</v>
      </c>
      <c r="H7744" s="56" t="s">
        <v>12288</v>
      </c>
      <c r="I7744" s="56" t="s">
        <v>12287</v>
      </c>
      <c r="J7744" s="57">
        <v>3161100</v>
      </c>
      <c r="K7744" s="58" t="s">
        <v>11726</v>
      </c>
      <c r="L7744" s="57">
        <v>252888</v>
      </c>
      <c r="M7744" s="57">
        <v>3413988</v>
      </c>
      <c r="P7744" t="e">
        <f>+VLOOKUP(C7744,'Thanh toán '!M$9366:N$10360,2,0)</f>
        <v>#N/A</v>
      </c>
      <c r="Q7744" s="61" t="e">
        <f t="shared" si="424"/>
        <v>#N/A</v>
      </c>
    </row>
    <row r="7745" spans="1:17" x14ac:dyDescent="0.3">
      <c r="A7745" s="43">
        <v>2023</v>
      </c>
      <c r="B7745" s="56" t="s">
        <v>25867</v>
      </c>
      <c r="C7745" s="19">
        <f t="shared" si="423"/>
        <v>65176</v>
      </c>
      <c r="D7745" s="56" t="s">
        <v>13350</v>
      </c>
      <c r="E7745" s="55">
        <v>45230</v>
      </c>
      <c r="F7745" s="18">
        <f t="shared" si="422"/>
        <v>10</v>
      </c>
      <c r="G7745" s="56" t="s">
        <v>12287</v>
      </c>
      <c r="H7745" s="56" t="s">
        <v>12288</v>
      </c>
      <c r="I7745" s="56" t="s">
        <v>12287</v>
      </c>
      <c r="J7745" s="57">
        <v>450715</v>
      </c>
      <c r="K7745" s="58" t="s">
        <v>11726</v>
      </c>
      <c r="L7745" s="57">
        <v>36057</v>
      </c>
      <c r="M7745" s="57">
        <v>486772</v>
      </c>
      <c r="P7745" t="e">
        <f>+VLOOKUP(C7745,'Thanh toán '!M$9366:N$10360,2,0)</f>
        <v>#N/A</v>
      </c>
      <c r="Q7745" s="61" t="e">
        <f t="shared" si="424"/>
        <v>#N/A</v>
      </c>
    </row>
    <row r="7746" spans="1:17" x14ac:dyDescent="0.3">
      <c r="A7746" s="43">
        <v>2023</v>
      </c>
      <c r="B7746" s="56" t="s">
        <v>25868</v>
      </c>
      <c r="C7746" s="19">
        <f t="shared" si="423"/>
        <v>60787</v>
      </c>
      <c r="D7746" s="56" t="s">
        <v>13350</v>
      </c>
      <c r="E7746" s="55">
        <v>45206</v>
      </c>
      <c r="F7746" s="18">
        <f t="shared" si="422"/>
        <v>10</v>
      </c>
      <c r="G7746" s="56" t="s">
        <v>12400</v>
      </c>
      <c r="H7746" s="56" t="s">
        <v>12401</v>
      </c>
      <c r="I7746" s="56" t="s">
        <v>12400</v>
      </c>
      <c r="J7746" s="57">
        <v>551250</v>
      </c>
      <c r="K7746" s="58" t="s">
        <v>11726</v>
      </c>
      <c r="L7746" s="57">
        <v>44100</v>
      </c>
      <c r="M7746" s="57">
        <v>595350</v>
      </c>
      <c r="P7746" t="e">
        <f>+VLOOKUP(C7746,'Thanh toán '!M$9366:N$10360,2,0)</f>
        <v>#N/A</v>
      </c>
      <c r="Q7746" s="61" t="e">
        <f t="shared" si="424"/>
        <v>#N/A</v>
      </c>
    </row>
    <row r="7747" spans="1:17" x14ac:dyDescent="0.3">
      <c r="A7747" s="43">
        <v>2023</v>
      </c>
      <c r="B7747" s="56" t="s">
        <v>25869</v>
      </c>
      <c r="C7747" s="19">
        <f t="shared" si="423"/>
        <v>62342</v>
      </c>
      <c r="D7747" s="56" t="s">
        <v>13350</v>
      </c>
      <c r="E7747" s="55">
        <v>45217</v>
      </c>
      <c r="F7747" s="18">
        <f t="shared" si="422"/>
        <v>10</v>
      </c>
      <c r="G7747" s="56" t="s">
        <v>12400</v>
      </c>
      <c r="H7747" s="56" t="s">
        <v>12401</v>
      </c>
      <c r="I7747" s="56" t="s">
        <v>12400</v>
      </c>
      <c r="J7747" s="57">
        <v>901430</v>
      </c>
      <c r="K7747" s="58" t="s">
        <v>11726</v>
      </c>
      <c r="L7747" s="57">
        <v>72114</v>
      </c>
      <c r="M7747" s="57">
        <v>973544</v>
      </c>
      <c r="P7747" t="e">
        <f>+VLOOKUP(C7747,'Thanh toán '!M$9366:N$10360,2,0)</f>
        <v>#N/A</v>
      </c>
      <c r="Q7747" s="61" t="e">
        <f t="shared" si="424"/>
        <v>#N/A</v>
      </c>
    </row>
    <row r="7748" spans="1:17" x14ac:dyDescent="0.3">
      <c r="A7748" s="43">
        <v>2023</v>
      </c>
      <c r="B7748" s="56" t="s">
        <v>25870</v>
      </c>
      <c r="C7748" s="19">
        <f t="shared" si="423"/>
        <v>63416</v>
      </c>
      <c r="D7748" s="56" t="s">
        <v>13350</v>
      </c>
      <c r="E7748" s="55">
        <v>45219</v>
      </c>
      <c r="F7748" s="18">
        <f t="shared" si="422"/>
        <v>10</v>
      </c>
      <c r="G7748" s="56" t="s">
        <v>12400</v>
      </c>
      <c r="H7748" s="56" t="s">
        <v>12401</v>
      </c>
      <c r="I7748" s="56" t="s">
        <v>12400</v>
      </c>
      <c r="J7748" s="57">
        <v>1057110</v>
      </c>
      <c r="K7748" s="58" t="s">
        <v>11726</v>
      </c>
      <c r="L7748" s="57">
        <v>84569</v>
      </c>
      <c r="M7748" s="57">
        <v>1141679</v>
      </c>
      <c r="P7748" t="e">
        <f>+VLOOKUP(C7748,'Thanh toán '!M$9366:N$10360,2,0)</f>
        <v>#N/A</v>
      </c>
      <c r="Q7748" s="61" t="e">
        <f t="shared" si="424"/>
        <v>#N/A</v>
      </c>
    </row>
    <row r="7749" spans="1:17" x14ac:dyDescent="0.3">
      <c r="A7749" s="43">
        <v>2023</v>
      </c>
      <c r="B7749" s="56" t="s">
        <v>25871</v>
      </c>
      <c r="C7749" s="19">
        <f t="shared" si="423"/>
        <v>63658</v>
      </c>
      <c r="D7749" s="56" t="s">
        <v>13350</v>
      </c>
      <c r="E7749" s="55">
        <v>45222</v>
      </c>
      <c r="F7749" s="18">
        <f t="shared" si="422"/>
        <v>10</v>
      </c>
      <c r="G7749" s="56" t="s">
        <v>12400</v>
      </c>
      <c r="H7749" s="56" t="s">
        <v>12401</v>
      </c>
      <c r="I7749" s="56" t="s">
        <v>12400</v>
      </c>
      <c r="J7749" s="57">
        <v>1110580</v>
      </c>
      <c r="K7749" s="58" t="s">
        <v>11726</v>
      </c>
      <c r="L7749" s="57">
        <v>88846</v>
      </c>
      <c r="M7749" s="57">
        <v>1199426</v>
      </c>
      <c r="P7749" t="e">
        <f>+VLOOKUP(C7749,'Thanh toán '!M$9366:N$10360,2,0)</f>
        <v>#N/A</v>
      </c>
      <c r="Q7749" s="61" t="e">
        <f t="shared" si="424"/>
        <v>#N/A</v>
      </c>
    </row>
    <row r="7750" spans="1:17" x14ac:dyDescent="0.3">
      <c r="A7750" s="43">
        <v>2023</v>
      </c>
      <c r="B7750" s="56" t="s">
        <v>25872</v>
      </c>
      <c r="C7750" s="19">
        <f t="shared" si="423"/>
        <v>63659</v>
      </c>
      <c r="D7750" s="56" t="s">
        <v>13350</v>
      </c>
      <c r="E7750" s="55">
        <v>45222</v>
      </c>
      <c r="F7750" s="18">
        <f t="shared" ref="F7750:F7813" si="425">+MONTH(E7750)</f>
        <v>10</v>
      </c>
      <c r="G7750" s="56" t="s">
        <v>12400</v>
      </c>
      <c r="H7750" s="56" t="s">
        <v>12401</v>
      </c>
      <c r="I7750" s="56" t="s">
        <v>12400</v>
      </c>
      <c r="J7750" s="57">
        <v>976360</v>
      </c>
      <c r="K7750" s="58" t="s">
        <v>11726</v>
      </c>
      <c r="L7750" s="57">
        <v>78109</v>
      </c>
      <c r="M7750" s="57">
        <v>1054469</v>
      </c>
      <c r="P7750" t="e">
        <f>+VLOOKUP(C7750,'Thanh toán '!M$9366:N$10360,2,0)</f>
        <v>#N/A</v>
      </c>
      <c r="Q7750" s="61" t="e">
        <f t="shared" si="424"/>
        <v>#N/A</v>
      </c>
    </row>
    <row r="7751" spans="1:17" x14ac:dyDescent="0.3">
      <c r="A7751" s="43">
        <v>2023</v>
      </c>
      <c r="B7751" s="56" t="s">
        <v>25873</v>
      </c>
      <c r="C7751" s="19">
        <f t="shared" si="423"/>
        <v>60644</v>
      </c>
      <c r="D7751" s="56" t="s">
        <v>13350</v>
      </c>
      <c r="E7751" s="55">
        <v>45205</v>
      </c>
      <c r="F7751" s="18">
        <f t="shared" si="425"/>
        <v>10</v>
      </c>
      <c r="G7751" s="56" t="s">
        <v>12306</v>
      </c>
      <c r="H7751" s="56" t="s">
        <v>12307</v>
      </c>
      <c r="I7751" s="56" t="s">
        <v>12306</v>
      </c>
      <c r="J7751" s="57">
        <v>2003930</v>
      </c>
      <c r="K7751" s="58" t="s">
        <v>11726</v>
      </c>
      <c r="L7751" s="57">
        <v>160314</v>
      </c>
      <c r="M7751" s="57">
        <v>2164244</v>
      </c>
      <c r="P7751" t="e">
        <f>+VLOOKUP(C7751,'Thanh toán '!M$9366:N$10360,2,0)</f>
        <v>#N/A</v>
      </c>
      <c r="Q7751" s="61" t="e">
        <f t="shared" si="424"/>
        <v>#N/A</v>
      </c>
    </row>
    <row r="7752" spans="1:17" x14ac:dyDescent="0.3">
      <c r="A7752" s="43">
        <v>2023</v>
      </c>
      <c r="B7752" s="56" t="s">
        <v>25874</v>
      </c>
      <c r="C7752" s="19">
        <f t="shared" si="423"/>
        <v>61012</v>
      </c>
      <c r="D7752" s="56" t="s">
        <v>13350</v>
      </c>
      <c r="E7752" s="55">
        <v>45209</v>
      </c>
      <c r="F7752" s="18">
        <f t="shared" si="425"/>
        <v>10</v>
      </c>
      <c r="G7752" s="56" t="s">
        <v>12306</v>
      </c>
      <c r="H7752" s="56" t="s">
        <v>12307</v>
      </c>
      <c r="I7752" s="56" t="s">
        <v>12306</v>
      </c>
      <c r="J7752" s="57">
        <v>3286460</v>
      </c>
      <c r="K7752" s="58" t="s">
        <v>11726</v>
      </c>
      <c r="L7752" s="57">
        <v>262917</v>
      </c>
      <c r="M7752" s="57">
        <v>3549377</v>
      </c>
      <c r="P7752" t="e">
        <f>+VLOOKUP(C7752,'Thanh toán '!M$9366:N$10360,2,0)</f>
        <v>#N/A</v>
      </c>
      <c r="Q7752" s="61" t="e">
        <f t="shared" si="424"/>
        <v>#N/A</v>
      </c>
    </row>
    <row r="7753" spans="1:17" x14ac:dyDescent="0.3">
      <c r="A7753" s="43">
        <v>2023</v>
      </c>
      <c r="B7753" s="56" t="s">
        <v>25875</v>
      </c>
      <c r="C7753" s="19">
        <f t="shared" si="423"/>
        <v>62253</v>
      </c>
      <c r="D7753" s="56" t="s">
        <v>13350</v>
      </c>
      <c r="E7753" s="55">
        <v>45216</v>
      </c>
      <c r="F7753" s="18">
        <f t="shared" si="425"/>
        <v>10</v>
      </c>
      <c r="G7753" s="56" t="s">
        <v>12306</v>
      </c>
      <c r="H7753" s="56" t="s">
        <v>12307</v>
      </c>
      <c r="I7753" s="56" t="s">
        <v>12306</v>
      </c>
      <c r="J7753" s="57">
        <v>1844890</v>
      </c>
      <c r="K7753" s="58" t="s">
        <v>11726</v>
      </c>
      <c r="L7753" s="57">
        <v>147591</v>
      </c>
      <c r="M7753" s="57">
        <v>1992481</v>
      </c>
      <c r="P7753" t="e">
        <f>+VLOOKUP(C7753,'Thanh toán '!M$9366:N$10360,2,0)</f>
        <v>#N/A</v>
      </c>
      <c r="Q7753" s="61" t="e">
        <f t="shared" si="424"/>
        <v>#N/A</v>
      </c>
    </row>
    <row r="7754" spans="1:17" x14ac:dyDescent="0.3">
      <c r="A7754" s="43">
        <v>2023</v>
      </c>
      <c r="B7754" s="56" t="s">
        <v>25876</v>
      </c>
      <c r="C7754" s="19">
        <f t="shared" si="423"/>
        <v>62275</v>
      </c>
      <c r="D7754" s="56" t="s">
        <v>13350</v>
      </c>
      <c r="E7754" s="55">
        <v>45216</v>
      </c>
      <c r="F7754" s="18">
        <f t="shared" si="425"/>
        <v>10</v>
      </c>
      <c r="G7754" s="56" t="s">
        <v>12306</v>
      </c>
      <c r="H7754" s="56" t="s">
        <v>12307</v>
      </c>
      <c r="I7754" s="56" t="s">
        <v>12306</v>
      </c>
      <c r="J7754" s="57">
        <v>2003930</v>
      </c>
      <c r="K7754" s="58" t="s">
        <v>11726</v>
      </c>
      <c r="L7754" s="57">
        <v>160314</v>
      </c>
      <c r="M7754" s="57">
        <v>2164244</v>
      </c>
      <c r="P7754" t="e">
        <f>+VLOOKUP(C7754,'Thanh toán '!M$9366:N$10360,2,0)</f>
        <v>#N/A</v>
      </c>
      <c r="Q7754" s="61" t="e">
        <f t="shared" si="424"/>
        <v>#N/A</v>
      </c>
    </row>
    <row r="7755" spans="1:17" x14ac:dyDescent="0.3">
      <c r="A7755" s="43">
        <v>2023</v>
      </c>
      <c r="B7755" s="56" t="s">
        <v>25877</v>
      </c>
      <c r="C7755" s="19">
        <f t="shared" si="423"/>
        <v>63534</v>
      </c>
      <c r="D7755" s="56" t="s">
        <v>13350</v>
      </c>
      <c r="E7755" s="55">
        <v>45219</v>
      </c>
      <c r="F7755" s="18">
        <f t="shared" si="425"/>
        <v>10</v>
      </c>
      <c r="G7755" s="56" t="s">
        <v>12306</v>
      </c>
      <c r="H7755" s="56" t="s">
        <v>12307</v>
      </c>
      <c r="I7755" s="56" t="s">
        <v>12306</v>
      </c>
      <c r="J7755" s="57">
        <v>732270</v>
      </c>
      <c r="K7755" s="58" t="s">
        <v>11726</v>
      </c>
      <c r="L7755" s="57">
        <v>58582</v>
      </c>
      <c r="M7755" s="57">
        <v>790852</v>
      </c>
      <c r="P7755" t="e">
        <f>+VLOOKUP(C7755,'Thanh toán '!M$9366:N$10360,2,0)</f>
        <v>#N/A</v>
      </c>
      <c r="Q7755" s="61" t="e">
        <f t="shared" si="424"/>
        <v>#N/A</v>
      </c>
    </row>
    <row r="7756" spans="1:17" x14ac:dyDescent="0.3">
      <c r="A7756" s="43">
        <v>2023</v>
      </c>
      <c r="B7756" s="56" t="s">
        <v>25878</v>
      </c>
      <c r="C7756" s="19">
        <f t="shared" si="423"/>
        <v>63805</v>
      </c>
      <c r="D7756" s="56" t="s">
        <v>13350</v>
      </c>
      <c r="E7756" s="55">
        <v>45223</v>
      </c>
      <c r="F7756" s="18">
        <f t="shared" si="425"/>
        <v>10</v>
      </c>
      <c r="G7756" s="56" t="s">
        <v>12306</v>
      </c>
      <c r="H7756" s="56" t="s">
        <v>12307</v>
      </c>
      <c r="I7756" s="56" t="s">
        <v>12306</v>
      </c>
      <c r="J7756" s="57">
        <v>3286460</v>
      </c>
      <c r="K7756" s="58" t="s">
        <v>11726</v>
      </c>
      <c r="L7756" s="57">
        <v>262917</v>
      </c>
      <c r="M7756" s="57">
        <v>3549377</v>
      </c>
      <c r="P7756" t="e">
        <f>+VLOOKUP(C7756,'Thanh toán '!M$9366:N$10360,2,0)</f>
        <v>#N/A</v>
      </c>
      <c r="Q7756" s="61" t="e">
        <f t="shared" si="424"/>
        <v>#N/A</v>
      </c>
    </row>
    <row r="7757" spans="1:17" x14ac:dyDescent="0.3">
      <c r="A7757" s="43">
        <v>2023</v>
      </c>
      <c r="B7757" s="56" t="s">
        <v>25879</v>
      </c>
      <c r="C7757" s="19">
        <f t="shared" si="423"/>
        <v>65053</v>
      </c>
      <c r="D7757" s="56" t="s">
        <v>13350</v>
      </c>
      <c r="E7757" s="55">
        <v>45226</v>
      </c>
      <c r="F7757" s="18">
        <f t="shared" si="425"/>
        <v>10</v>
      </c>
      <c r="G7757" s="56" t="s">
        <v>12306</v>
      </c>
      <c r="H7757" s="56" t="s">
        <v>12307</v>
      </c>
      <c r="I7757" s="56" t="s">
        <v>12306</v>
      </c>
      <c r="J7757" s="57">
        <v>1802860</v>
      </c>
      <c r="K7757" s="58" t="s">
        <v>11726</v>
      </c>
      <c r="L7757" s="57">
        <v>144229</v>
      </c>
      <c r="M7757" s="57">
        <v>1947089</v>
      </c>
      <c r="P7757" t="e">
        <f>+VLOOKUP(C7757,'Thanh toán '!M$9366:N$10360,2,0)</f>
        <v>#N/A</v>
      </c>
      <c r="Q7757" s="61" t="e">
        <f t="shared" si="424"/>
        <v>#N/A</v>
      </c>
    </row>
    <row r="7758" spans="1:17" x14ac:dyDescent="0.3">
      <c r="A7758" s="43">
        <v>2023</v>
      </c>
      <c r="B7758" s="56" t="s">
        <v>25880</v>
      </c>
      <c r="C7758" s="19">
        <f t="shared" ref="C7758:C7821" si="426">+B7758*1</f>
        <v>59443</v>
      </c>
      <c r="D7758" s="56" t="s">
        <v>13350</v>
      </c>
      <c r="E7758" s="55">
        <v>45203</v>
      </c>
      <c r="F7758" s="18">
        <f t="shared" si="425"/>
        <v>10</v>
      </c>
      <c r="G7758" s="56" t="s">
        <v>12357</v>
      </c>
      <c r="H7758" s="56" t="s">
        <v>12358</v>
      </c>
      <c r="I7758" s="56" t="s">
        <v>12357</v>
      </c>
      <c r="J7758" s="57">
        <v>1102500</v>
      </c>
      <c r="K7758" s="58" t="s">
        <v>11726</v>
      </c>
      <c r="L7758" s="57">
        <v>88200</v>
      </c>
      <c r="M7758" s="57">
        <v>1190700</v>
      </c>
      <c r="P7758" t="e">
        <f>+VLOOKUP(C7758,'Thanh toán '!M$9366:N$10360,2,0)</f>
        <v>#N/A</v>
      </c>
      <c r="Q7758" s="61" t="e">
        <f t="shared" si="424"/>
        <v>#N/A</v>
      </c>
    </row>
    <row r="7759" spans="1:17" x14ac:dyDescent="0.3">
      <c r="A7759" s="43">
        <v>2023</v>
      </c>
      <c r="B7759" s="56" t="s">
        <v>25881</v>
      </c>
      <c r="C7759" s="19">
        <f t="shared" si="426"/>
        <v>59444</v>
      </c>
      <c r="D7759" s="56" t="s">
        <v>13350</v>
      </c>
      <c r="E7759" s="55">
        <v>45203</v>
      </c>
      <c r="F7759" s="18">
        <f t="shared" si="425"/>
        <v>10</v>
      </c>
      <c r="G7759" s="56" t="s">
        <v>12357</v>
      </c>
      <c r="H7759" s="56" t="s">
        <v>12358</v>
      </c>
      <c r="I7759" s="56" t="s">
        <v>18356</v>
      </c>
      <c r="J7759" s="57">
        <v>1102500</v>
      </c>
      <c r="K7759" s="58" t="s">
        <v>11726</v>
      </c>
      <c r="L7759" s="57">
        <v>88200</v>
      </c>
      <c r="M7759" s="57">
        <v>1190700</v>
      </c>
      <c r="P7759" t="e">
        <f>+VLOOKUP(C7759,'Thanh toán '!M$9366:N$10360,2,0)</f>
        <v>#N/A</v>
      </c>
      <c r="Q7759" s="61" t="e">
        <f t="shared" si="424"/>
        <v>#N/A</v>
      </c>
    </row>
    <row r="7760" spans="1:17" x14ac:dyDescent="0.3">
      <c r="A7760" s="43">
        <v>2023</v>
      </c>
      <c r="B7760" s="56" t="s">
        <v>25882</v>
      </c>
      <c r="C7760" s="19">
        <f t="shared" si="426"/>
        <v>60351</v>
      </c>
      <c r="D7760" s="56" t="s">
        <v>13350</v>
      </c>
      <c r="E7760" s="55">
        <v>45204</v>
      </c>
      <c r="F7760" s="18">
        <f t="shared" si="425"/>
        <v>10</v>
      </c>
      <c r="G7760" s="56" t="s">
        <v>12357</v>
      </c>
      <c r="H7760" s="56" t="s">
        <v>12358</v>
      </c>
      <c r="I7760" s="56" t="s">
        <v>18356</v>
      </c>
      <c r="J7760" s="57">
        <v>501820</v>
      </c>
      <c r="K7760" s="58" t="s">
        <v>11726</v>
      </c>
      <c r="L7760" s="57">
        <v>40146</v>
      </c>
      <c r="M7760" s="57">
        <v>541966</v>
      </c>
      <c r="P7760" t="e">
        <f>+VLOOKUP(C7760,'Thanh toán '!M$9366:N$10360,2,0)</f>
        <v>#N/A</v>
      </c>
      <c r="Q7760" s="61" t="e">
        <f t="shared" si="424"/>
        <v>#N/A</v>
      </c>
    </row>
    <row r="7761" spans="1:17" x14ac:dyDescent="0.3">
      <c r="A7761" s="43">
        <v>2023</v>
      </c>
      <c r="B7761" s="56" t="s">
        <v>25883</v>
      </c>
      <c r="C7761" s="19">
        <f t="shared" si="426"/>
        <v>60963</v>
      </c>
      <c r="D7761" s="56" t="s">
        <v>13350</v>
      </c>
      <c r="E7761" s="55">
        <v>45209</v>
      </c>
      <c r="F7761" s="18">
        <f t="shared" si="425"/>
        <v>10</v>
      </c>
      <c r="G7761" s="56" t="s">
        <v>12357</v>
      </c>
      <c r="H7761" s="56" t="s">
        <v>12358</v>
      </c>
      <c r="I7761" s="56" t="s">
        <v>12357</v>
      </c>
      <c r="J7761" s="57">
        <v>1289600</v>
      </c>
      <c r="K7761" s="58" t="s">
        <v>11726</v>
      </c>
      <c r="L7761" s="57">
        <v>103168</v>
      </c>
      <c r="M7761" s="57">
        <v>1392768</v>
      </c>
      <c r="P7761" t="e">
        <f>+VLOOKUP(C7761,'Thanh toán '!M$9366:N$10360,2,0)</f>
        <v>#N/A</v>
      </c>
      <c r="Q7761" s="61" t="e">
        <f t="shared" si="424"/>
        <v>#N/A</v>
      </c>
    </row>
    <row r="7762" spans="1:17" x14ac:dyDescent="0.3">
      <c r="A7762" s="43">
        <v>2023</v>
      </c>
      <c r="B7762" s="56" t="s">
        <v>25884</v>
      </c>
      <c r="C7762" s="19">
        <f t="shared" si="426"/>
        <v>61899</v>
      </c>
      <c r="D7762" s="56" t="s">
        <v>13350</v>
      </c>
      <c r="E7762" s="55">
        <v>45212</v>
      </c>
      <c r="F7762" s="18">
        <f t="shared" si="425"/>
        <v>10</v>
      </c>
      <c r="G7762" s="56" t="s">
        <v>12357</v>
      </c>
      <c r="H7762" s="56" t="s">
        <v>12358</v>
      </c>
      <c r="I7762" s="56" t="s">
        <v>18356</v>
      </c>
      <c r="J7762" s="57">
        <v>1557815</v>
      </c>
      <c r="K7762" s="58" t="s">
        <v>11726</v>
      </c>
      <c r="L7762" s="57">
        <v>124625</v>
      </c>
      <c r="M7762" s="57">
        <v>1682440</v>
      </c>
      <c r="P7762" t="e">
        <f>+VLOOKUP(C7762,'Thanh toán '!M$9366:N$10360,2,0)</f>
        <v>#N/A</v>
      </c>
      <c r="Q7762" s="61" t="e">
        <f t="shared" si="424"/>
        <v>#N/A</v>
      </c>
    </row>
    <row r="7763" spans="1:17" x14ac:dyDescent="0.3">
      <c r="A7763" s="43">
        <v>2023</v>
      </c>
      <c r="B7763" s="56" t="s">
        <v>25885</v>
      </c>
      <c r="C7763" s="19">
        <f t="shared" si="426"/>
        <v>62235</v>
      </c>
      <c r="D7763" s="56" t="s">
        <v>13350</v>
      </c>
      <c r="E7763" s="55">
        <v>45216</v>
      </c>
      <c r="F7763" s="18">
        <f t="shared" si="425"/>
        <v>10</v>
      </c>
      <c r="G7763" s="56" t="s">
        <v>12357</v>
      </c>
      <c r="H7763" s="56" t="s">
        <v>12358</v>
      </c>
      <c r="I7763" s="56" t="s">
        <v>12357</v>
      </c>
      <c r="J7763" s="57">
        <v>901430</v>
      </c>
      <c r="K7763" s="58" t="s">
        <v>11726</v>
      </c>
      <c r="L7763" s="57">
        <v>72114</v>
      </c>
      <c r="M7763" s="57">
        <v>973544</v>
      </c>
      <c r="P7763" t="e">
        <f>+VLOOKUP(C7763,'Thanh toán '!M$9366:N$10360,2,0)</f>
        <v>#N/A</v>
      </c>
      <c r="Q7763" s="61" t="e">
        <f t="shared" si="424"/>
        <v>#N/A</v>
      </c>
    </row>
    <row r="7764" spans="1:17" x14ac:dyDescent="0.3">
      <c r="A7764" s="43">
        <v>2023</v>
      </c>
      <c r="B7764" s="56" t="s">
        <v>25886</v>
      </c>
      <c r="C7764" s="19">
        <f t="shared" si="426"/>
        <v>63108</v>
      </c>
      <c r="D7764" s="56" t="s">
        <v>13350</v>
      </c>
      <c r="E7764" s="55">
        <v>45218</v>
      </c>
      <c r="F7764" s="18">
        <f t="shared" si="425"/>
        <v>10</v>
      </c>
      <c r="G7764" s="56" t="s">
        <v>12357</v>
      </c>
      <c r="H7764" s="56" t="s">
        <v>12358</v>
      </c>
      <c r="I7764" s="56" t="s">
        <v>18356</v>
      </c>
      <c r="J7764" s="57">
        <v>901430</v>
      </c>
      <c r="K7764" s="58" t="s">
        <v>11726</v>
      </c>
      <c r="L7764" s="57">
        <v>72114</v>
      </c>
      <c r="M7764" s="57">
        <v>973544</v>
      </c>
      <c r="P7764" t="e">
        <f>+VLOOKUP(C7764,'Thanh toán '!M$9366:N$10360,2,0)</f>
        <v>#N/A</v>
      </c>
      <c r="Q7764" s="61" t="e">
        <f t="shared" si="424"/>
        <v>#N/A</v>
      </c>
    </row>
    <row r="7765" spans="1:17" x14ac:dyDescent="0.3">
      <c r="A7765" s="43">
        <v>2023</v>
      </c>
      <c r="B7765" s="56" t="s">
        <v>25887</v>
      </c>
      <c r="C7765" s="19">
        <f t="shared" si="426"/>
        <v>63119</v>
      </c>
      <c r="D7765" s="56" t="s">
        <v>13350</v>
      </c>
      <c r="E7765" s="55">
        <v>45218</v>
      </c>
      <c r="F7765" s="18">
        <f t="shared" si="425"/>
        <v>10</v>
      </c>
      <c r="G7765" s="56" t="s">
        <v>12357</v>
      </c>
      <c r="H7765" s="56" t="s">
        <v>12358</v>
      </c>
      <c r="I7765" s="56" t="s">
        <v>12357</v>
      </c>
      <c r="J7765" s="57">
        <v>1791420</v>
      </c>
      <c r="K7765" s="58" t="s">
        <v>11726</v>
      </c>
      <c r="L7765" s="57">
        <v>143314</v>
      </c>
      <c r="M7765" s="57">
        <v>1934734</v>
      </c>
      <c r="P7765" t="e">
        <f>+VLOOKUP(C7765,'Thanh toán '!M$9366:N$10360,2,0)</f>
        <v>#N/A</v>
      </c>
      <c r="Q7765" s="61" t="e">
        <f t="shared" si="424"/>
        <v>#N/A</v>
      </c>
    </row>
    <row r="7766" spans="1:17" x14ac:dyDescent="0.3">
      <c r="A7766" s="43">
        <v>2023</v>
      </c>
      <c r="B7766" s="56" t="s">
        <v>25888</v>
      </c>
      <c r="C7766" s="19">
        <f t="shared" si="426"/>
        <v>63589</v>
      </c>
      <c r="D7766" s="56" t="s">
        <v>13350</v>
      </c>
      <c r="E7766" s="55">
        <v>45220</v>
      </c>
      <c r="F7766" s="18">
        <f t="shared" si="425"/>
        <v>10</v>
      </c>
      <c r="G7766" s="56" t="s">
        <v>12357</v>
      </c>
      <c r="H7766" s="56" t="s">
        <v>12358</v>
      </c>
      <c r="I7766" s="56" t="s">
        <v>12357</v>
      </c>
      <c r="J7766" s="57">
        <v>976360</v>
      </c>
      <c r="K7766" s="58" t="s">
        <v>11726</v>
      </c>
      <c r="L7766" s="57">
        <v>78109</v>
      </c>
      <c r="M7766" s="57">
        <v>1054469</v>
      </c>
      <c r="P7766" t="e">
        <f>+VLOOKUP(C7766,'Thanh toán '!M$9366:N$10360,2,0)</f>
        <v>#N/A</v>
      </c>
      <c r="Q7766" s="61" t="e">
        <f t="shared" ref="Q7766:Q7829" si="427">+P7766-M7766</f>
        <v>#N/A</v>
      </c>
    </row>
    <row r="7767" spans="1:17" x14ac:dyDescent="0.3">
      <c r="A7767" s="43">
        <v>2023</v>
      </c>
      <c r="B7767" s="56" t="s">
        <v>25889</v>
      </c>
      <c r="C7767" s="19">
        <f t="shared" si="426"/>
        <v>59402</v>
      </c>
      <c r="D7767" s="56" t="s">
        <v>13350</v>
      </c>
      <c r="E7767" s="55">
        <v>45203</v>
      </c>
      <c r="F7767" s="18">
        <f t="shared" si="425"/>
        <v>10</v>
      </c>
      <c r="G7767" s="56" t="s">
        <v>12245</v>
      </c>
      <c r="H7767" s="56" t="s">
        <v>12246</v>
      </c>
      <c r="I7767" s="56" t="s">
        <v>12245</v>
      </c>
      <c r="J7767" s="57">
        <v>4051695</v>
      </c>
      <c r="K7767" s="58" t="s">
        <v>11726</v>
      </c>
      <c r="L7767" s="57">
        <v>324136</v>
      </c>
      <c r="M7767" s="57">
        <v>4375831</v>
      </c>
      <c r="P7767" t="e">
        <f>+VLOOKUP(C7767,'Thanh toán '!M$9366:N$10360,2,0)</f>
        <v>#N/A</v>
      </c>
      <c r="Q7767" s="61" t="e">
        <f t="shared" si="427"/>
        <v>#N/A</v>
      </c>
    </row>
    <row r="7768" spans="1:17" x14ac:dyDescent="0.3">
      <c r="A7768" s="43">
        <v>2023</v>
      </c>
      <c r="B7768" s="56" t="s">
        <v>25890</v>
      </c>
      <c r="C7768" s="19">
        <f t="shared" si="426"/>
        <v>60092</v>
      </c>
      <c r="D7768" s="56" t="s">
        <v>13350</v>
      </c>
      <c r="E7768" s="55">
        <v>45204</v>
      </c>
      <c r="F7768" s="18">
        <f t="shared" si="425"/>
        <v>10</v>
      </c>
      <c r="G7768" s="56" t="s">
        <v>12245</v>
      </c>
      <c r="H7768" s="56" t="s">
        <v>12246</v>
      </c>
      <c r="I7768" s="56" t="s">
        <v>12245</v>
      </c>
      <c r="J7768" s="57">
        <v>2440220</v>
      </c>
      <c r="K7768" s="58" t="s">
        <v>11726</v>
      </c>
      <c r="L7768" s="57">
        <v>195218</v>
      </c>
      <c r="M7768" s="57">
        <v>2635438</v>
      </c>
      <c r="P7768" t="e">
        <f>+VLOOKUP(C7768,'Thanh toán '!M$9366:N$10360,2,0)</f>
        <v>#N/A</v>
      </c>
      <c r="Q7768" s="61" t="e">
        <f t="shared" si="427"/>
        <v>#N/A</v>
      </c>
    </row>
    <row r="7769" spans="1:17" x14ac:dyDescent="0.3">
      <c r="A7769" s="43">
        <v>2023</v>
      </c>
      <c r="B7769" s="56" t="s">
        <v>25891</v>
      </c>
      <c r="C7769" s="19">
        <f t="shared" si="426"/>
        <v>60788</v>
      </c>
      <c r="D7769" s="56" t="s">
        <v>13350</v>
      </c>
      <c r="E7769" s="55">
        <v>45206</v>
      </c>
      <c r="F7769" s="18">
        <f t="shared" si="425"/>
        <v>10</v>
      </c>
      <c r="G7769" s="56" t="s">
        <v>12245</v>
      </c>
      <c r="H7769" s="56" t="s">
        <v>12246</v>
      </c>
      <c r="I7769" s="56" t="s">
        <v>12245</v>
      </c>
      <c r="J7769" s="57">
        <v>2003930</v>
      </c>
      <c r="K7769" s="58" t="s">
        <v>11726</v>
      </c>
      <c r="L7769" s="57">
        <v>160314</v>
      </c>
      <c r="M7769" s="57">
        <v>2164244</v>
      </c>
      <c r="P7769" t="e">
        <f>+VLOOKUP(C7769,'Thanh toán '!M$9366:N$10360,2,0)</f>
        <v>#N/A</v>
      </c>
      <c r="Q7769" s="61" t="e">
        <f t="shared" si="427"/>
        <v>#N/A</v>
      </c>
    </row>
    <row r="7770" spans="1:17" x14ac:dyDescent="0.3">
      <c r="A7770" s="43">
        <v>2023</v>
      </c>
      <c r="B7770" s="56" t="s">
        <v>25892</v>
      </c>
      <c r="C7770" s="19">
        <f t="shared" si="426"/>
        <v>60881</v>
      </c>
      <c r="D7770" s="56" t="s">
        <v>13350</v>
      </c>
      <c r="E7770" s="55">
        <v>45208</v>
      </c>
      <c r="F7770" s="18">
        <f t="shared" si="425"/>
        <v>10</v>
      </c>
      <c r="G7770" s="56" t="s">
        <v>12245</v>
      </c>
      <c r="H7770" s="56" t="s">
        <v>12246</v>
      </c>
      <c r="I7770" s="56" t="s">
        <v>12245</v>
      </c>
      <c r="J7770" s="57">
        <v>3307500</v>
      </c>
      <c r="K7770" s="58" t="s">
        <v>11726</v>
      </c>
      <c r="L7770" s="57">
        <v>264600</v>
      </c>
      <c r="M7770" s="57">
        <v>3572100</v>
      </c>
      <c r="P7770" t="e">
        <f>+VLOOKUP(C7770,'Thanh toán '!M$9366:N$10360,2,0)</f>
        <v>#N/A</v>
      </c>
      <c r="Q7770" s="61" t="e">
        <f t="shared" si="427"/>
        <v>#N/A</v>
      </c>
    </row>
    <row r="7771" spans="1:17" x14ac:dyDescent="0.3">
      <c r="A7771" s="43">
        <v>2023</v>
      </c>
      <c r="B7771" s="56" t="s">
        <v>25893</v>
      </c>
      <c r="C7771" s="19">
        <f t="shared" si="426"/>
        <v>62183</v>
      </c>
      <c r="D7771" s="56" t="s">
        <v>13350</v>
      </c>
      <c r="E7771" s="55">
        <v>45216</v>
      </c>
      <c r="F7771" s="18">
        <f t="shared" si="425"/>
        <v>10</v>
      </c>
      <c r="G7771" s="56" t="s">
        <v>12245</v>
      </c>
      <c r="H7771" s="56" t="s">
        <v>12246</v>
      </c>
      <c r="I7771" s="56" t="s">
        <v>12245</v>
      </c>
      <c r="J7771" s="57">
        <v>1485000</v>
      </c>
      <c r="K7771" s="58" t="s">
        <v>11726</v>
      </c>
      <c r="L7771" s="57">
        <v>118800</v>
      </c>
      <c r="M7771" s="57">
        <v>1603800</v>
      </c>
      <c r="P7771" t="e">
        <f>+VLOOKUP(C7771,'Thanh toán '!M$9366:N$10360,2,0)</f>
        <v>#N/A</v>
      </c>
      <c r="Q7771" s="61" t="e">
        <f t="shared" si="427"/>
        <v>#N/A</v>
      </c>
    </row>
    <row r="7772" spans="1:17" x14ac:dyDescent="0.3">
      <c r="A7772" s="43">
        <v>2023</v>
      </c>
      <c r="B7772" s="56" t="s">
        <v>25894</v>
      </c>
      <c r="C7772" s="19">
        <f t="shared" si="426"/>
        <v>63559</v>
      </c>
      <c r="D7772" s="56" t="s">
        <v>13350</v>
      </c>
      <c r="E7772" s="55">
        <v>45220</v>
      </c>
      <c r="F7772" s="18">
        <f t="shared" si="425"/>
        <v>10</v>
      </c>
      <c r="G7772" s="56" t="s">
        <v>12245</v>
      </c>
      <c r="H7772" s="56" t="s">
        <v>12246</v>
      </c>
      <c r="I7772" s="56" t="s">
        <v>12245</v>
      </c>
      <c r="J7772" s="57">
        <v>1220450</v>
      </c>
      <c r="K7772" s="58" t="s">
        <v>11726</v>
      </c>
      <c r="L7772" s="57">
        <v>97636</v>
      </c>
      <c r="M7772" s="57">
        <v>1318086</v>
      </c>
      <c r="P7772" t="e">
        <f>+VLOOKUP(C7772,'Thanh toán '!M$9366:N$10360,2,0)</f>
        <v>#N/A</v>
      </c>
      <c r="Q7772" s="61" t="e">
        <f t="shared" si="427"/>
        <v>#N/A</v>
      </c>
    </row>
    <row r="7773" spans="1:17" x14ac:dyDescent="0.3">
      <c r="A7773" s="43">
        <v>2023</v>
      </c>
      <c r="B7773" s="56" t="s">
        <v>25895</v>
      </c>
      <c r="C7773" s="19">
        <f t="shared" si="426"/>
        <v>65058</v>
      </c>
      <c r="D7773" s="56" t="s">
        <v>13350</v>
      </c>
      <c r="E7773" s="55">
        <v>45227</v>
      </c>
      <c r="F7773" s="18">
        <f t="shared" si="425"/>
        <v>10</v>
      </c>
      <c r="G7773" s="56" t="s">
        <v>12245</v>
      </c>
      <c r="H7773" s="56" t="s">
        <v>12246</v>
      </c>
      <c r="I7773" s="56" t="s">
        <v>12245</v>
      </c>
      <c r="J7773" s="57">
        <v>2942040</v>
      </c>
      <c r="K7773" s="58" t="s">
        <v>11726</v>
      </c>
      <c r="L7773" s="57">
        <v>235363</v>
      </c>
      <c r="M7773" s="57">
        <v>3177403</v>
      </c>
      <c r="P7773" t="e">
        <f>+VLOOKUP(C7773,'Thanh toán '!M$9366:N$10360,2,0)</f>
        <v>#N/A</v>
      </c>
      <c r="Q7773" s="61" t="e">
        <f t="shared" si="427"/>
        <v>#N/A</v>
      </c>
    </row>
    <row r="7774" spans="1:17" x14ac:dyDescent="0.3">
      <c r="A7774" s="43">
        <v>2023</v>
      </c>
      <c r="B7774" s="56" t="s">
        <v>25896</v>
      </c>
      <c r="C7774" s="19">
        <f t="shared" si="426"/>
        <v>59372</v>
      </c>
      <c r="D7774" s="56" t="s">
        <v>13350</v>
      </c>
      <c r="E7774" s="55">
        <v>45202</v>
      </c>
      <c r="F7774" s="18">
        <f t="shared" si="425"/>
        <v>10</v>
      </c>
      <c r="G7774" s="56" t="s">
        <v>12556</v>
      </c>
      <c r="H7774" s="56" t="s">
        <v>12557</v>
      </c>
      <c r="I7774" s="56" t="s">
        <v>12556</v>
      </c>
      <c r="J7774" s="57">
        <v>901430</v>
      </c>
      <c r="K7774" s="58" t="s">
        <v>11726</v>
      </c>
      <c r="L7774" s="57">
        <v>72114</v>
      </c>
      <c r="M7774" s="57">
        <v>973544</v>
      </c>
      <c r="P7774" t="e">
        <f>+VLOOKUP(C7774,'Thanh toán '!M$9366:N$10360,2,0)</f>
        <v>#N/A</v>
      </c>
      <c r="Q7774" s="61" t="e">
        <f t="shared" si="427"/>
        <v>#N/A</v>
      </c>
    </row>
    <row r="7775" spans="1:17" x14ac:dyDescent="0.3">
      <c r="A7775" s="43">
        <v>2023</v>
      </c>
      <c r="B7775" s="56" t="s">
        <v>25897</v>
      </c>
      <c r="C7775" s="19">
        <f t="shared" si="426"/>
        <v>59380</v>
      </c>
      <c r="D7775" s="56" t="s">
        <v>13350</v>
      </c>
      <c r="E7775" s="55">
        <v>45202</v>
      </c>
      <c r="F7775" s="18">
        <f t="shared" si="425"/>
        <v>10</v>
      </c>
      <c r="G7775" s="56" t="s">
        <v>12556</v>
      </c>
      <c r="H7775" s="56" t="s">
        <v>12557</v>
      </c>
      <c r="I7775" s="56" t="s">
        <v>12556</v>
      </c>
      <c r="J7775" s="57">
        <v>1110580</v>
      </c>
      <c r="K7775" s="58" t="s">
        <v>11726</v>
      </c>
      <c r="L7775" s="57">
        <v>88846</v>
      </c>
      <c r="M7775" s="57">
        <v>1199426</v>
      </c>
      <c r="P7775" t="e">
        <f>+VLOOKUP(C7775,'Thanh toán '!M$9366:N$10360,2,0)</f>
        <v>#N/A</v>
      </c>
      <c r="Q7775" s="61" t="e">
        <f t="shared" si="427"/>
        <v>#N/A</v>
      </c>
    </row>
    <row r="7776" spans="1:17" x14ac:dyDescent="0.3">
      <c r="A7776" s="43">
        <v>2023</v>
      </c>
      <c r="B7776" s="56" t="s">
        <v>25898</v>
      </c>
      <c r="C7776" s="19">
        <f t="shared" si="426"/>
        <v>61016</v>
      </c>
      <c r="D7776" s="56" t="s">
        <v>13350</v>
      </c>
      <c r="E7776" s="55">
        <v>45209</v>
      </c>
      <c r="F7776" s="18">
        <f t="shared" si="425"/>
        <v>10</v>
      </c>
      <c r="G7776" s="56" t="s">
        <v>12556</v>
      </c>
      <c r="H7776" s="56" t="s">
        <v>12557</v>
      </c>
      <c r="I7776" s="56" t="s">
        <v>12556</v>
      </c>
      <c r="J7776" s="57">
        <v>1844890</v>
      </c>
      <c r="K7776" s="58" t="s">
        <v>11726</v>
      </c>
      <c r="L7776" s="57">
        <v>147591</v>
      </c>
      <c r="M7776" s="57">
        <v>1992481</v>
      </c>
      <c r="P7776" t="e">
        <f>+VLOOKUP(C7776,'Thanh toán '!M$9366:N$10360,2,0)</f>
        <v>#N/A</v>
      </c>
      <c r="Q7776" s="61" t="e">
        <f t="shared" si="427"/>
        <v>#N/A</v>
      </c>
    </row>
    <row r="7777" spans="1:17" x14ac:dyDescent="0.3">
      <c r="A7777" s="43">
        <v>2023</v>
      </c>
      <c r="B7777" s="56" t="s">
        <v>25899</v>
      </c>
      <c r="C7777" s="19">
        <f t="shared" si="426"/>
        <v>62251</v>
      </c>
      <c r="D7777" s="56" t="s">
        <v>13350</v>
      </c>
      <c r="E7777" s="55">
        <v>45216</v>
      </c>
      <c r="F7777" s="18">
        <f t="shared" si="425"/>
        <v>10</v>
      </c>
      <c r="G7777" s="56" t="s">
        <v>12556</v>
      </c>
      <c r="H7777" s="56" t="s">
        <v>12557</v>
      </c>
      <c r="I7777" s="56" t="s">
        <v>12556</v>
      </c>
      <c r="J7777" s="57">
        <v>1236130</v>
      </c>
      <c r="K7777" s="58" t="s">
        <v>11726</v>
      </c>
      <c r="L7777" s="57">
        <v>98890</v>
      </c>
      <c r="M7777" s="57">
        <v>1335020</v>
      </c>
      <c r="P7777" t="e">
        <f>+VLOOKUP(C7777,'Thanh toán '!M$9366:N$10360,2,0)</f>
        <v>#N/A</v>
      </c>
      <c r="Q7777" s="61" t="e">
        <f t="shared" si="427"/>
        <v>#N/A</v>
      </c>
    </row>
    <row r="7778" spans="1:17" x14ac:dyDescent="0.3">
      <c r="A7778" s="43">
        <v>2023</v>
      </c>
      <c r="B7778" s="56" t="s">
        <v>25900</v>
      </c>
      <c r="C7778" s="19">
        <f t="shared" si="426"/>
        <v>62274</v>
      </c>
      <c r="D7778" s="56" t="s">
        <v>13350</v>
      </c>
      <c r="E7778" s="55">
        <v>45216</v>
      </c>
      <c r="F7778" s="18">
        <f t="shared" si="425"/>
        <v>10</v>
      </c>
      <c r="G7778" s="56" t="s">
        <v>12556</v>
      </c>
      <c r="H7778" s="56" t="s">
        <v>12557</v>
      </c>
      <c r="I7778" s="56" t="s">
        <v>12556</v>
      </c>
      <c r="J7778" s="57">
        <v>901430</v>
      </c>
      <c r="K7778" s="58" t="s">
        <v>11726</v>
      </c>
      <c r="L7778" s="57">
        <v>72114</v>
      </c>
      <c r="M7778" s="57">
        <v>973544</v>
      </c>
      <c r="P7778" t="e">
        <f>+VLOOKUP(C7778,'Thanh toán '!M$9366:N$10360,2,0)</f>
        <v>#N/A</v>
      </c>
      <c r="Q7778" s="61" t="e">
        <f t="shared" si="427"/>
        <v>#N/A</v>
      </c>
    </row>
    <row r="7779" spans="1:17" x14ac:dyDescent="0.3">
      <c r="A7779" s="43">
        <v>2023</v>
      </c>
      <c r="B7779" s="56" t="s">
        <v>25901</v>
      </c>
      <c r="C7779" s="19">
        <f t="shared" si="426"/>
        <v>63786</v>
      </c>
      <c r="D7779" s="56" t="s">
        <v>13350</v>
      </c>
      <c r="E7779" s="55">
        <v>45223</v>
      </c>
      <c r="F7779" s="18">
        <f t="shared" si="425"/>
        <v>10</v>
      </c>
      <c r="G7779" s="56" t="s">
        <v>12556</v>
      </c>
      <c r="H7779" s="56" t="s">
        <v>12557</v>
      </c>
      <c r="I7779" s="56" t="s">
        <v>12556</v>
      </c>
      <c r="J7779" s="57">
        <v>901430</v>
      </c>
      <c r="K7779" s="58" t="s">
        <v>11726</v>
      </c>
      <c r="L7779" s="57">
        <v>72114</v>
      </c>
      <c r="M7779" s="57">
        <v>973544</v>
      </c>
      <c r="P7779" t="e">
        <f>+VLOOKUP(C7779,'Thanh toán '!M$9366:N$10360,2,0)</f>
        <v>#N/A</v>
      </c>
      <c r="Q7779" s="61" t="e">
        <f t="shared" si="427"/>
        <v>#N/A</v>
      </c>
    </row>
    <row r="7780" spans="1:17" x14ac:dyDescent="0.3">
      <c r="A7780" s="43">
        <v>2023</v>
      </c>
      <c r="B7780" s="56" t="s">
        <v>25902</v>
      </c>
      <c r="C7780" s="19">
        <f t="shared" si="426"/>
        <v>63800</v>
      </c>
      <c r="D7780" s="56" t="s">
        <v>13350</v>
      </c>
      <c r="E7780" s="55">
        <v>45223</v>
      </c>
      <c r="F7780" s="18">
        <f t="shared" si="425"/>
        <v>10</v>
      </c>
      <c r="G7780" s="56" t="s">
        <v>12556</v>
      </c>
      <c r="H7780" s="56" t="s">
        <v>12557</v>
      </c>
      <c r="I7780" s="56" t="s">
        <v>12556</v>
      </c>
      <c r="J7780" s="57">
        <v>3056210</v>
      </c>
      <c r="K7780" s="58" t="s">
        <v>11726</v>
      </c>
      <c r="L7780" s="57">
        <v>244497</v>
      </c>
      <c r="M7780" s="57">
        <v>3300707</v>
      </c>
      <c r="P7780" t="e">
        <f>+VLOOKUP(C7780,'Thanh toán '!M$9366:N$10360,2,0)</f>
        <v>#N/A</v>
      </c>
      <c r="Q7780" s="61" t="e">
        <f t="shared" si="427"/>
        <v>#N/A</v>
      </c>
    </row>
    <row r="7781" spans="1:17" x14ac:dyDescent="0.3">
      <c r="A7781" s="43">
        <v>2023</v>
      </c>
      <c r="B7781" s="56" t="s">
        <v>25903</v>
      </c>
      <c r="C7781" s="19">
        <f t="shared" si="426"/>
        <v>63801</v>
      </c>
      <c r="D7781" s="56" t="s">
        <v>13350</v>
      </c>
      <c r="E7781" s="55">
        <v>45223</v>
      </c>
      <c r="F7781" s="18">
        <f t="shared" si="425"/>
        <v>10</v>
      </c>
      <c r="G7781" s="56" t="s">
        <v>12556</v>
      </c>
      <c r="H7781" s="56" t="s">
        <v>12557</v>
      </c>
      <c r="I7781" s="56" t="s">
        <v>12556</v>
      </c>
      <c r="J7781" s="57">
        <v>732270</v>
      </c>
      <c r="K7781" s="58" t="s">
        <v>11726</v>
      </c>
      <c r="L7781" s="57">
        <v>58582</v>
      </c>
      <c r="M7781" s="57">
        <v>790852</v>
      </c>
      <c r="P7781" t="e">
        <f>+VLOOKUP(C7781,'Thanh toán '!M$9366:N$10360,2,0)</f>
        <v>#N/A</v>
      </c>
      <c r="Q7781" s="61" t="e">
        <f t="shared" si="427"/>
        <v>#N/A</v>
      </c>
    </row>
    <row r="7782" spans="1:17" x14ac:dyDescent="0.3">
      <c r="A7782" s="43">
        <v>2023</v>
      </c>
      <c r="B7782" s="56" t="s">
        <v>25904</v>
      </c>
      <c r="C7782" s="19">
        <f t="shared" si="426"/>
        <v>59272</v>
      </c>
      <c r="D7782" s="56" t="s">
        <v>13350</v>
      </c>
      <c r="E7782" s="55">
        <v>45201</v>
      </c>
      <c r="F7782" s="18">
        <f t="shared" si="425"/>
        <v>10</v>
      </c>
      <c r="G7782" s="56" t="s">
        <v>11799</v>
      </c>
      <c r="H7782" s="56" t="s">
        <v>11725</v>
      </c>
      <c r="I7782" s="56" t="s">
        <v>14093</v>
      </c>
      <c r="J7782" s="57">
        <v>700329</v>
      </c>
      <c r="K7782" s="58" t="s">
        <v>11726</v>
      </c>
      <c r="L7782" s="57">
        <v>56026</v>
      </c>
      <c r="M7782" s="57">
        <v>756355</v>
      </c>
      <c r="P7782" t="e">
        <f>+VLOOKUP(C7782,'Thanh toán '!M$9366:N$10360,2,0)</f>
        <v>#N/A</v>
      </c>
      <c r="Q7782" s="61" t="e">
        <f t="shared" si="427"/>
        <v>#N/A</v>
      </c>
    </row>
    <row r="7783" spans="1:17" x14ac:dyDescent="0.3">
      <c r="A7783" s="43">
        <v>2023</v>
      </c>
      <c r="B7783" s="56" t="s">
        <v>25905</v>
      </c>
      <c r="C7783" s="19">
        <f t="shared" si="426"/>
        <v>59275</v>
      </c>
      <c r="D7783" s="56" t="s">
        <v>13350</v>
      </c>
      <c r="E7783" s="55">
        <v>45201</v>
      </c>
      <c r="F7783" s="18">
        <f t="shared" si="425"/>
        <v>10</v>
      </c>
      <c r="G7783" s="56" t="s">
        <v>11799</v>
      </c>
      <c r="H7783" s="56" t="s">
        <v>11725</v>
      </c>
      <c r="I7783" s="56" t="s">
        <v>13617</v>
      </c>
      <c r="J7783" s="57">
        <v>545230</v>
      </c>
      <c r="K7783" s="58" t="s">
        <v>11726</v>
      </c>
      <c r="L7783" s="57">
        <v>43618</v>
      </c>
      <c r="M7783" s="57">
        <v>588848</v>
      </c>
      <c r="P7783" t="e">
        <f>+VLOOKUP(C7783,'Thanh toán '!M$9366:N$10360,2,0)</f>
        <v>#N/A</v>
      </c>
      <c r="Q7783" s="61" t="e">
        <f t="shared" si="427"/>
        <v>#N/A</v>
      </c>
    </row>
    <row r="7784" spans="1:17" x14ac:dyDescent="0.3">
      <c r="A7784" s="43">
        <v>2023</v>
      </c>
      <c r="B7784" s="56" t="s">
        <v>25906</v>
      </c>
      <c r="C7784" s="19">
        <f t="shared" si="426"/>
        <v>59276</v>
      </c>
      <c r="D7784" s="56" t="s">
        <v>13350</v>
      </c>
      <c r="E7784" s="55">
        <v>45201</v>
      </c>
      <c r="F7784" s="18">
        <f t="shared" si="425"/>
        <v>10</v>
      </c>
      <c r="G7784" s="56" t="s">
        <v>11799</v>
      </c>
      <c r="H7784" s="56" t="s">
        <v>11725</v>
      </c>
      <c r="I7784" s="56" t="s">
        <v>13346</v>
      </c>
      <c r="J7784" s="57">
        <v>553467</v>
      </c>
      <c r="K7784" s="58" t="s">
        <v>11726</v>
      </c>
      <c r="L7784" s="57">
        <v>44277</v>
      </c>
      <c r="M7784" s="57">
        <v>597744</v>
      </c>
      <c r="P7784" t="e">
        <f>+VLOOKUP(C7784,'Thanh toán '!M$9366:N$10360,2,0)</f>
        <v>#N/A</v>
      </c>
      <c r="Q7784" s="61" t="e">
        <f t="shared" si="427"/>
        <v>#N/A</v>
      </c>
    </row>
    <row r="7785" spans="1:17" x14ac:dyDescent="0.3">
      <c r="A7785" s="43">
        <v>2023</v>
      </c>
      <c r="B7785" s="56" t="s">
        <v>25907</v>
      </c>
      <c r="C7785" s="19">
        <f t="shared" si="426"/>
        <v>59277</v>
      </c>
      <c r="D7785" s="56" t="s">
        <v>13350</v>
      </c>
      <c r="E7785" s="55">
        <v>45201</v>
      </c>
      <c r="F7785" s="18">
        <f t="shared" si="425"/>
        <v>10</v>
      </c>
      <c r="G7785" s="56" t="s">
        <v>11799</v>
      </c>
      <c r="H7785" s="56" t="s">
        <v>11725</v>
      </c>
      <c r="I7785" s="56" t="s">
        <v>14513</v>
      </c>
      <c r="J7785" s="57">
        <v>591728</v>
      </c>
      <c r="K7785" s="58" t="s">
        <v>11726</v>
      </c>
      <c r="L7785" s="57">
        <v>47338</v>
      </c>
      <c r="M7785" s="57">
        <v>639066</v>
      </c>
      <c r="P7785" t="e">
        <f>+VLOOKUP(C7785,'Thanh toán '!M$9366:N$10360,2,0)</f>
        <v>#N/A</v>
      </c>
      <c r="Q7785" s="61" t="e">
        <f t="shared" si="427"/>
        <v>#N/A</v>
      </c>
    </row>
    <row r="7786" spans="1:17" x14ac:dyDescent="0.3">
      <c r="A7786" s="43">
        <v>2023</v>
      </c>
      <c r="B7786" s="56" t="s">
        <v>25908</v>
      </c>
      <c r="C7786" s="19">
        <f t="shared" si="426"/>
        <v>59278</v>
      </c>
      <c r="D7786" s="56" t="s">
        <v>13350</v>
      </c>
      <c r="E7786" s="55">
        <v>45201</v>
      </c>
      <c r="F7786" s="18">
        <f t="shared" si="425"/>
        <v>10</v>
      </c>
      <c r="G7786" s="56" t="s">
        <v>11799</v>
      </c>
      <c r="H7786" s="56" t="s">
        <v>11725</v>
      </c>
      <c r="I7786" s="56" t="s">
        <v>18570</v>
      </c>
      <c r="J7786" s="57">
        <v>483720</v>
      </c>
      <c r="K7786" s="58" t="s">
        <v>11726</v>
      </c>
      <c r="L7786" s="57">
        <v>38698</v>
      </c>
      <c r="M7786" s="57">
        <v>522418</v>
      </c>
      <c r="P7786" t="e">
        <f>+VLOOKUP(C7786,'Thanh toán '!M$9366:N$10360,2,0)</f>
        <v>#N/A</v>
      </c>
      <c r="Q7786" s="61" t="e">
        <f t="shared" si="427"/>
        <v>#N/A</v>
      </c>
    </row>
    <row r="7787" spans="1:17" x14ac:dyDescent="0.3">
      <c r="A7787" s="43">
        <v>2023</v>
      </c>
      <c r="B7787" s="56" t="s">
        <v>25909</v>
      </c>
      <c r="C7787" s="19">
        <f t="shared" si="426"/>
        <v>59279</v>
      </c>
      <c r="D7787" s="56" t="s">
        <v>13350</v>
      </c>
      <c r="E7787" s="55">
        <v>45201</v>
      </c>
      <c r="F7787" s="18">
        <f t="shared" si="425"/>
        <v>10</v>
      </c>
      <c r="G7787" s="56" t="s">
        <v>11799</v>
      </c>
      <c r="H7787" s="56" t="s">
        <v>11725</v>
      </c>
      <c r="I7787" s="56" t="s">
        <v>13583</v>
      </c>
      <c r="J7787" s="57">
        <v>333174</v>
      </c>
      <c r="K7787" s="58" t="s">
        <v>11726</v>
      </c>
      <c r="L7787" s="57">
        <v>26654</v>
      </c>
      <c r="M7787" s="57">
        <v>359828</v>
      </c>
      <c r="P7787" t="e">
        <f>+VLOOKUP(C7787,'Thanh toán '!M$9366:N$10360,2,0)</f>
        <v>#N/A</v>
      </c>
      <c r="Q7787" s="61" t="e">
        <f t="shared" si="427"/>
        <v>#N/A</v>
      </c>
    </row>
    <row r="7788" spans="1:17" x14ac:dyDescent="0.3">
      <c r="A7788" s="43">
        <v>2023</v>
      </c>
      <c r="B7788" s="56" t="s">
        <v>25910</v>
      </c>
      <c r="C7788" s="19">
        <f t="shared" si="426"/>
        <v>59282</v>
      </c>
      <c r="D7788" s="56" t="s">
        <v>13350</v>
      </c>
      <c r="E7788" s="55">
        <v>45201</v>
      </c>
      <c r="F7788" s="18">
        <f t="shared" si="425"/>
        <v>10</v>
      </c>
      <c r="G7788" s="56" t="s">
        <v>11799</v>
      </c>
      <c r="H7788" s="56" t="s">
        <v>11725</v>
      </c>
      <c r="I7788" s="56" t="s">
        <v>14730</v>
      </c>
      <c r="J7788" s="57">
        <v>912488</v>
      </c>
      <c r="K7788" s="58" t="s">
        <v>11726</v>
      </c>
      <c r="L7788" s="57">
        <v>72999</v>
      </c>
      <c r="M7788" s="57">
        <v>985487</v>
      </c>
      <c r="P7788" t="e">
        <f>+VLOOKUP(C7788,'Thanh toán '!M$9366:N$10360,2,0)</f>
        <v>#N/A</v>
      </c>
      <c r="Q7788" s="61" t="e">
        <f t="shared" si="427"/>
        <v>#N/A</v>
      </c>
    </row>
    <row r="7789" spans="1:17" x14ac:dyDescent="0.3">
      <c r="A7789" s="43">
        <v>2023</v>
      </c>
      <c r="B7789" s="56" t="s">
        <v>25911</v>
      </c>
      <c r="C7789" s="19">
        <f t="shared" si="426"/>
        <v>59284</v>
      </c>
      <c r="D7789" s="56" t="s">
        <v>13350</v>
      </c>
      <c r="E7789" s="55">
        <v>45201</v>
      </c>
      <c r="F7789" s="18">
        <f t="shared" si="425"/>
        <v>10</v>
      </c>
      <c r="G7789" s="56" t="s">
        <v>11799</v>
      </c>
      <c r="H7789" s="56" t="s">
        <v>11725</v>
      </c>
      <c r="I7789" s="56" t="s">
        <v>14244</v>
      </c>
      <c r="J7789" s="57">
        <v>963982</v>
      </c>
      <c r="K7789" s="58" t="s">
        <v>11726</v>
      </c>
      <c r="L7789" s="57">
        <v>77119</v>
      </c>
      <c r="M7789" s="57">
        <v>1041101</v>
      </c>
      <c r="P7789" t="e">
        <f>+VLOOKUP(C7789,'Thanh toán '!M$9366:N$10360,2,0)</f>
        <v>#N/A</v>
      </c>
      <c r="Q7789" s="61" t="e">
        <f t="shared" si="427"/>
        <v>#N/A</v>
      </c>
    </row>
    <row r="7790" spans="1:17" x14ac:dyDescent="0.3">
      <c r="A7790" s="43">
        <v>2023</v>
      </c>
      <c r="B7790" s="56" t="s">
        <v>25912</v>
      </c>
      <c r="C7790" s="19">
        <f t="shared" si="426"/>
        <v>59346</v>
      </c>
      <c r="D7790" s="56" t="s">
        <v>13350</v>
      </c>
      <c r="E7790" s="55">
        <v>45202</v>
      </c>
      <c r="F7790" s="18">
        <f t="shared" si="425"/>
        <v>10</v>
      </c>
      <c r="G7790" s="56" t="s">
        <v>11799</v>
      </c>
      <c r="H7790" s="56" t="s">
        <v>11725</v>
      </c>
      <c r="I7790" s="56" t="s">
        <v>14530</v>
      </c>
      <c r="J7790" s="57">
        <v>780720</v>
      </c>
      <c r="K7790" s="58" t="s">
        <v>11726</v>
      </c>
      <c r="L7790" s="57">
        <v>62458</v>
      </c>
      <c r="M7790" s="57">
        <v>843178</v>
      </c>
      <c r="P7790" t="e">
        <f>+VLOOKUP(C7790,'Thanh toán '!M$9366:N$10360,2,0)</f>
        <v>#N/A</v>
      </c>
      <c r="Q7790" s="61" t="e">
        <f t="shared" si="427"/>
        <v>#N/A</v>
      </c>
    </row>
    <row r="7791" spans="1:17" x14ac:dyDescent="0.3">
      <c r="A7791" s="43">
        <v>2023</v>
      </c>
      <c r="B7791" s="56" t="s">
        <v>25913</v>
      </c>
      <c r="C7791" s="19">
        <f t="shared" si="426"/>
        <v>59351</v>
      </c>
      <c r="D7791" s="56" t="s">
        <v>13350</v>
      </c>
      <c r="E7791" s="55">
        <v>45202</v>
      </c>
      <c r="F7791" s="18">
        <f t="shared" si="425"/>
        <v>10</v>
      </c>
      <c r="G7791" s="56" t="s">
        <v>11799</v>
      </c>
      <c r="H7791" s="56" t="s">
        <v>11725</v>
      </c>
      <c r="I7791" s="56" t="s">
        <v>13735</v>
      </c>
      <c r="J7791" s="57">
        <v>1289600</v>
      </c>
      <c r="K7791" s="58" t="s">
        <v>11726</v>
      </c>
      <c r="L7791" s="57">
        <v>103168</v>
      </c>
      <c r="M7791" s="57">
        <v>1392768</v>
      </c>
      <c r="P7791" t="e">
        <f>+VLOOKUP(C7791,'Thanh toán '!M$9366:N$10360,2,0)</f>
        <v>#N/A</v>
      </c>
      <c r="Q7791" s="61" t="e">
        <f t="shared" si="427"/>
        <v>#N/A</v>
      </c>
    </row>
    <row r="7792" spans="1:17" x14ac:dyDescent="0.3">
      <c r="A7792" s="43">
        <v>2023</v>
      </c>
      <c r="B7792" s="56" t="s">
        <v>25914</v>
      </c>
      <c r="C7792" s="19">
        <f t="shared" si="426"/>
        <v>59354</v>
      </c>
      <c r="D7792" s="56" t="s">
        <v>13350</v>
      </c>
      <c r="E7792" s="55">
        <v>45202</v>
      </c>
      <c r="F7792" s="18">
        <f t="shared" si="425"/>
        <v>10</v>
      </c>
      <c r="G7792" s="56" t="s">
        <v>11799</v>
      </c>
      <c r="H7792" s="56" t="s">
        <v>11725</v>
      </c>
      <c r="I7792" s="56" t="s">
        <v>13358</v>
      </c>
      <c r="J7792" s="57">
        <v>704013</v>
      </c>
      <c r="K7792" s="58" t="s">
        <v>11726</v>
      </c>
      <c r="L7792" s="57">
        <v>56321</v>
      </c>
      <c r="M7792" s="57">
        <v>760334</v>
      </c>
      <c r="P7792" t="e">
        <f>+VLOOKUP(C7792,'Thanh toán '!M$9366:N$10360,2,0)</f>
        <v>#N/A</v>
      </c>
      <c r="Q7792" s="61" t="e">
        <f t="shared" si="427"/>
        <v>#N/A</v>
      </c>
    </row>
    <row r="7793" spans="1:17" x14ac:dyDescent="0.3">
      <c r="A7793" s="43">
        <v>2023</v>
      </c>
      <c r="B7793" s="56" t="s">
        <v>25915</v>
      </c>
      <c r="C7793" s="19">
        <f t="shared" si="426"/>
        <v>59366</v>
      </c>
      <c r="D7793" s="56" t="s">
        <v>13350</v>
      </c>
      <c r="E7793" s="55">
        <v>45202</v>
      </c>
      <c r="F7793" s="18">
        <f t="shared" si="425"/>
        <v>10</v>
      </c>
      <c r="G7793" s="56" t="s">
        <v>11799</v>
      </c>
      <c r="H7793" s="56" t="s">
        <v>11725</v>
      </c>
      <c r="I7793" s="56" t="s">
        <v>13451</v>
      </c>
      <c r="J7793" s="57">
        <v>1293695</v>
      </c>
      <c r="K7793" s="58" t="s">
        <v>11726</v>
      </c>
      <c r="L7793" s="57">
        <v>103496</v>
      </c>
      <c r="M7793" s="57">
        <v>1397191</v>
      </c>
      <c r="P7793" t="e">
        <f>+VLOOKUP(C7793,'Thanh toán '!M$9366:N$10360,2,0)</f>
        <v>#N/A</v>
      </c>
      <c r="Q7793" s="61" t="e">
        <f t="shared" si="427"/>
        <v>#N/A</v>
      </c>
    </row>
    <row r="7794" spans="1:17" x14ac:dyDescent="0.3">
      <c r="A7794" s="43">
        <v>2023</v>
      </c>
      <c r="B7794" s="56" t="s">
        <v>25916</v>
      </c>
      <c r="C7794" s="19">
        <f t="shared" si="426"/>
        <v>59367</v>
      </c>
      <c r="D7794" s="56" t="s">
        <v>13350</v>
      </c>
      <c r="E7794" s="55">
        <v>45202</v>
      </c>
      <c r="F7794" s="18">
        <f t="shared" si="425"/>
        <v>10</v>
      </c>
      <c r="G7794" s="56" t="s">
        <v>11799</v>
      </c>
      <c r="H7794" s="56" t="s">
        <v>11725</v>
      </c>
      <c r="I7794" s="56" t="s">
        <v>13453</v>
      </c>
      <c r="J7794" s="57">
        <v>840181</v>
      </c>
      <c r="K7794" s="58" t="s">
        <v>11726</v>
      </c>
      <c r="L7794" s="57">
        <v>67214</v>
      </c>
      <c r="M7794" s="57">
        <v>907395</v>
      </c>
      <c r="P7794" t="e">
        <f>+VLOOKUP(C7794,'Thanh toán '!M$9366:N$10360,2,0)</f>
        <v>#N/A</v>
      </c>
      <c r="Q7794" s="61" t="e">
        <f t="shared" si="427"/>
        <v>#N/A</v>
      </c>
    </row>
    <row r="7795" spans="1:17" x14ac:dyDescent="0.3">
      <c r="A7795" s="43">
        <v>2023</v>
      </c>
      <c r="B7795" s="56" t="s">
        <v>25917</v>
      </c>
      <c r="C7795" s="19">
        <f t="shared" si="426"/>
        <v>59368</v>
      </c>
      <c r="D7795" s="56" t="s">
        <v>13350</v>
      </c>
      <c r="E7795" s="55">
        <v>45202</v>
      </c>
      <c r="F7795" s="18">
        <f t="shared" si="425"/>
        <v>10</v>
      </c>
      <c r="G7795" s="56" t="s">
        <v>11799</v>
      </c>
      <c r="H7795" s="56" t="s">
        <v>11725</v>
      </c>
      <c r="I7795" s="56" t="s">
        <v>13733</v>
      </c>
      <c r="J7795" s="57">
        <v>483720</v>
      </c>
      <c r="K7795" s="58" t="s">
        <v>11726</v>
      </c>
      <c r="L7795" s="57">
        <v>38698</v>
      </c>
      <c r="M7795" s="57">
        <v>522418</v>
      </c>
      <c r="P7795" t="e">
        <f>+VLOOKUP(C7795,'Thanh toán '!M$9366:N$10360,2,0)</f>
        <v>#N/A</v>
      </c>
      <c r="Q7795" s="61" t="e">
        <f t="shared" si="427"/>
        <v>#N/A</v>
      </c>
    </row>
    <row r="7796" spans="1:17" x14ac:dyDescent="0.3">
      <c r="A7796" s="43">
        <v>2023</v>
      </c>
      <c r="B7796" s="56" t="s">
        <v>25918</v>
      </c>
      <c r="C7796" s="19">
        <f t="shared" si="426"/>
        <v>59387</v>
      </c>
      <c r="D7796" s="56" t="s">
        <v>13350</v>
      </c>
      <c r="E7796" s="55">
        <v>45203</v>
      </c>
      <c r="F7796" s="18">
        <f t="shared" si="425"/>
        <v>10</v>
      </c>
      <c r="G7796" s="56" t="s">
        <v>11799</v>
      </c>
      <c r="H7796" s="56" t="s">
        <v>11725</v>
      </c>
      <c r="I7796" s="56" t="s">
        <v>25919</v>
      </c>
      <c r="J7796" s="57">
        <v>444232</v>
      </c>
      <c r="K7796" s="58" t="s">
        <v>11726</v>
      </c>
      <c r="L7796" s="57">
        <v>35539</v>
      </c>
      <c r="M7796" s="57">
        <v>479771</v>
      </c>
      <c r="P7796" t="e">
        <f>+VLOOKUP(C7796,'Thanh toán '!M$9366:N$10360,2,0)</f>
        <v>#N/A</v>
      </c>
      <c r="Q7796" s="61" t="e">
        <f t="shared" si="427"/>
        <v>#N/A</v>
      </c>
    </row>
    <row r="7797" spans="1:17" x14ac:dyDescent="0.3">
      <c r="A7797" s="43">
        <v>2023</v>
      </c>
      <c r="B7797" s="56" t="s">
        <v>25920</v>
      </c>
      <c r="C7797" s="19">
        <f t="shared" si="426"/>
        <v>59388</v>
      </c>
      <c r="D7797" s="56" t="s">
        <v>13350</v>
      </c>
      <c r="E7797" s="55">
        <v>45203</v>
      </c>
      <c r="F7797" s="18">
        <f t="shared" si="425"/>
        <v>10</v>
      </c>
      <c r="G7797" s="56" t="s">
        <v>11799</v>
      </c>
      <c r="H7797" s="56" t="s">
        <v>11725</v>
      </c>
      <c r="I7797" s="56" t="s">
        <v>14357</v>
      </c>
      <c r="J7797" s="57">
        <v>704424</v>
      </c>
      <c r="K7797" s="58" t="s">
        <v>11726</v>
      </c>
      <c r="L7797" s="57">
        <v>56354</v>
      </c>
      <c r="M7797" s="57">
        <v>760778</v>
      </c>
      <c r="P7797" t="e">
        <f>+VLOOKUP(C7797,'Thanh toán '!M$9366:N$10360,2,0)</f>
        <v>#N/A</v>
      </c>
      <c r="Q7797" s="61" t="e">
        <f t="shared" si="427"/>
        <v>#N/A</v>
      </c>
    </row>
    <row r="7798" spans="1:17" x14ac:dyDescent="0.3">
      <c r="A7798" s="43">
        <v>2023</v>
      </c>
      <c r="B7798" s="56" t="s">
        <v>25921</v>
      </c>
      <c r="C7798" s="19">
        <f t="shared" si="426"/>
        <v>59389</v>
      </c>
      <c r="D7798" s="56" t="s">
        <v>13350</v>
      </c>
      <c r="E7798" s="55">
        <v>45203</v>
      </c>
      <c r="F7798" s="18">
        <f t="shared" si="425"/>
        <v>10</v>
      </c>
      <c r="G7798" s="56" t="s">
        <v>11799</v>
      </c>
      <c r="H7798" s="56" t="s">
        <v>11725</v>
      </c>
      <c r="I7798" s="56" t="s">
        <v>14724</v>
      </c>
      <c r="J7798" s="57">
        <v>373296</v>
      </c>
      <c r="K7798" s="58" t="s">
        <v>11726</v>
      </c>
      <c r="L7798" s="57">
        <v>29864</v>
      </c>
      <c r="M7798" s="57">
        <v>403160</v>
      </c>
      <c r="P7798" t="e">
        <f>+VLOOKUP(C7798,'Thanh toán '!M$9366:N$10360,2,0)</f>
        <v>#N/A</v>
      </c>
      <c r="Q7798" s="61" t="e">
        <f t="shared" si="427"/>
        <v>#N/A</v>
      </c>
    </row>
    <row r="7799" spans="1:17" x14ac:dyDescent="0.3">
      <c r="A7799" s="43">
        <v>2023</v>
      </c>
      <c r="B7799" s="56" t="s">
        <v>25922</v>
      </c>
      <c r="C7799" s="19">
        <f t="shared" si="426"/>
        <v>59390</v>
      </c>
      <c r="D7799" s="56" t="s">
        <v>13350</v>
      </c>
      <c r="E7799" s="55">
        <v>45203</v>
      </c>
      <c r="F7799" s="18">
        <f t="shared" si="425"/>
        <v>10</v>
      </c>
      <c r="G7799" s="56" t="s">
        <v>11799</v>
      </c>
      <c r="H7799" s="56" t="s">
        <v>11725</v>
      </c>
      <c r="I7799" s="56" t="s">
        <v>13724</v>
      </c>
      <c r="J7799" s="57">
        <v>515196</v>
      </c>
      <c r="K7799" s="58" t="s">
        <v>11726</v>
      </c>
      <c r="L7799" s="57">
        <v>41216</v>
      </c>
      <c r="M7799" s="57">
        <v>556412</v>
      </c>
      <c r="P7799" t="e">
        <f>+VLOOKUP(C7799,'Thanh toán '!M$9366:N$10360,2,0)</f>
        <v>#N/A</v>
      </c>
      <c r="Q7799" s="61" t="e">
        <f t="shared" si="427"/>
        <v>#N/A</v>
      </c>
    </row>
    <row r="7800" spans="1:17" x14ac:dyDescent="0.3">
      <c r="A7800" s="43">
        <v>2023</v>
      </c>
      <c r="B7800" s="56" t="s">
        <v>25923</v>
      </c>
      <c r="C7800" s="19">
        <f t="shared" si="426"/>
        <v>59394</v>
      </c>
      <c r="D7800" s="56" t="s">
        <v>13350</v>
      </c>
      <c r="E7800" s="55">
        <v>45203</v>
      </c>
      <c r="F7800" s="18">
        <f t="shared" si="425"/>
        <v>10</v>
      </c>
      <c r="G7800" s="56" t="s">
        <v>11799</v>
      </c>
      <c r="H7800" s="56" t="s">
        <v>11725</v>
      </c>
      <c r="I7800" s="56" t="s">
        <v>13430</v>
      </c>
      <c r="J7800" s="57">
        <v>1111848</v>
      </c>
      <c r="K7800" s="58" t="s">
        <v>11726</v>
      </c>
      <c r="L7800" s="57">
        <v>88948</v>
      </c>
      <c r="M7800" s="57">
        <v>1200796</v>
      </c>
      <c r="P7800" t="e">
        <f>+VLOOKUP(C7800,'Thanh toán '!M$9366:N$10360,2,0)</f>
        <v>#N/A</v>
      </c>
      <c r="Q7800" s="61" t="e">
        <f t="shared" si="427"/>
        <v>#N/A</v>
      </c>
    </row>
    <row r="7801" spans="1:17" x14ac:dyDescent="0.3">
      <c r="A7801" s="43">
        <v>2023</v>
      </c>
      <c r="B7801" s="56" t="s">
        <v>25924</v>
      </c>
      <c r="C7801" s="19">
        <f t="shared" si="426"/>
        <v>59395</v>
      </c>
      <c r="D7801" s="56" t="s">
        <v>13350</v>
      </c>
      <c r="E7801" s="55">
        <v>45203</v>
      </c>
      <c r="F7801" s="18">
        <f t="shared" si="425"/>
        <v>10</v>
      </c>
      <c r="G7801" s="56" t="s">
        <v>11799</v>
      </c>
      <c r="H7801" s="56" t="s">
        <v>11725</v>
      </c>
      <c r="I7801" s="56" t="s">
        <v>13411</v>
      </c>
      <c r="J7801" s="57">
        <v>1289600</v>
      </c>
      <c r="K7801" s="58" t="s">
        <v>11726</v>
      </c>
      <c r="L7801" s="57">
        <v>103168</v>
      </c>
      <c r="M7801" s="57">
        <v>1392768</v>
      </c>
      <c r="P7801" t="e">
        <f>+VLOOKUP(C7801,'Thanh toán '!M$9366:N$10360,2,0)</f>
        <v>#N/A</v>
      </c>
      <c r="Q7801" s="61" t="e">
        <f t="shared" si="427"/>
        <v>#N/A</v>
      </c>
    </row>
    <row r="7802" spans="1:17" x14ac:dyDescent="0.3">
      <c r="A7802" s="43">
        <v>2023</v>
      </c>
      <c r="B7802" s="56" t="s">
        <v>25925</v>
      </c>
      <c r="C7802" s="19">
        <f t="shared" si="426"/>
        <v>59396</v>
      </c>
      <c r="D7802" s="56" t="s">
        <v>13350</v>
      </c>
      <c r="E7802" s="55">
        <v>45203</v>
      </c>
      <c r="F7802" s="18">
        <f t="shared" si="425"/>
        <v>10</v>
      </c>
      <c r="G7802" s="56" t="s">
        <v>11799</v>
      </c>
      <c r="H7802" s="56" t="s">
        <v>11725</v>
      </c>
      <c r="I7802" s="56" t="s">
        <v>13656</v>
      </c>
      <c r="J7802" s="57">
        <v>577491</v>
      </c>
      <c r="K7802" s="58" t="s">
        <v>11726</v>
      </c>
      <c r="L7802" s="57">
        <v>46199</v>
      </c>
      <c r="M7802" s="57">
        <v>623690</v>
      </c>
      <c r="P7802" t="e">
        <f>+VLOOKUP(C7802,'Thanh toán '!M$9366:N$10360,2,0)</f>
        <v>#N/A</v>
      </c>
      <c r="Q7802" s="61" t="e">
        <f t="shared" si="427"/>
        <v>#N/A</v>
      </c>
    </row>
    <row r="7803" spans="1:17" x14ac:dyDescent="0.3">
      <c r="A7803" s="43">
        <v>2023</v>
      </c>
      <c r="B7803" s="56" t="s">
        <v>25926</v>
      </c>
      <c r="C7803" s="19">
        <f t="shared" si="426"/>
        <v>59397</v>
      </c>
      <c r="D7803" s="56" t="s">
        <v>13350</v>
      </c>
      <c r="E7803" s="55">
        <v>45203</v>
      </c>
      <c r="F7803" s="18">
        <f t="shared" si="425"/>
        <v>10</v>
      </c>
      <c r="G7803" s="56" t="s">
        <v>11799</v>
      </c>
      <c r="H7803" s="56" t="s">
        <v>11725</v>
      </c>
      <c r="I7803" s="56" t="s">
        <v>13432</v>
      </c>
      <c r="J7803" s="57">
        <v>370839</v>
      </c>
      <c r="K7803" s="58" t="s">
        <v>11726</v>
      </c>
      <c r="L7803" s="57">
        <v>29667</v>
      </c>
      <c r="M7803" s="57">
        <v>400506</v>
      </c>
      <c r="P7803" t="e">
        <f>+VLOOKUP(C7803,'Thanh toán '!M$9366:N$10360,2,0)</f>
        <v>#N/A</v>
      </c>
      <c r="Q7803" s="61" t="e">
        <f t="shared" si="427"/>
        <v>#N/A</v>
      </c>
    </row>
    <row r="7804" spans="1:17" x14ac:dyDescent="0.3">
      <c r="A7804" s="43">
        <v>2023</v>
      </c>
      <c r="B7804" s="56" t="s">
        <v>25927</v>
      </c>
      <c r="C7804" s="19">
        <f t="shared" si="426"/>
        <v>59398</v>
      </c>
      <c r="D7804" s="56" t="s">
        <v>13350</v>
      </c>
      <c r="E7804" s="55">
        <v>45203</v>
      </c>
      <c r="F7804" s="18">
        <f t="shared" si="425"/>
        <v>10</v>
      </c>
      <c r="G7804" s="56" t="s">
        <v>11799</v>
      </c>
      <c r="H7804" s="56" t="s">
        <v>11725</v>
      </c>
      <c r="I7804" s="56" t="s">
        <v>14034</v>
      </c>
      <c r="J7804" s="57">
        <v>1122125</v>
      </c>
      <c r="K7804" s="58" t="s">
        <v>11726</v>
      </c>
      <c r="L7804" s="57">
        <v>89770</v>
      </c>
      <c r="M7804" s="57">
        <v>1211895</v>
      </c>
      <c r="P7804" t="e">
        <f>+VLOOKUP(C7804,'Thanh toán '!M$9366:N$10360,2,0)</f>
        <v>#N/A</v>
      </c>
      <c r="Q7804" s="61" t="e">
        <f t="shared" si="427"/>
        <v>#N/A</v>
      </c>
    </row>
    <row r="7805" spans="1:17" x14ac:dyDescent="0.3">
      <c r="A7805" s="43">
        <v>2023</v>
      </c>
      <c r="B7805" s="56" t="s">
        <v>25928</v>
      </c>
      <c r="C7805" s="19">
        <f t="shared" si="426"/>
        <v>59399</v>
      </c>
      <c r="D7805" s="56" t="s">
        <v>13350</v>
      </c>
      <c r="E7805" s="55">
        <v>45203</v>
      </c>
      <c r="F7805" s="18">
        <f t="shared" si="425"/>
        <v>10</v>
      </c>
      <c r="G7805" s="56" t="s">
        <v>11799</v>
      </c>
      <c r="H7805" s="56" t="s">
        <v>11725</v>
      </c>
      <c r="I7805" s="56" t="s">
        <v>14037</v>
      </c>
      <c r="J7805" s="57">
        <v>929590</v>
      </c>
      <c r="K7805" s="58" t="s">
        <v>11726</v>
      </c>
      <c r="L7805" s="57">
        <v>74367</v>
      </c>
      <c r="M7805" s="57">
        <v>1003957</v>
      </c>
      <c r="P7805" t="e">
        <f>+VLOOKUP(C7805,'Thanh toán '!M$9366:N$10360,2,0)</f>
        <v>#N/A</v>
      </c>
      <c r="Q7805" s="61" t="e">
        <f t="shared" si="427"/>
        <v>#N/A</v>
      </c>
    </row>
    <row r="7806" spans="1:17" x14ac:dyDescent="0.3">
      <c r="A7806" s="43">
        <v>2023</v>
      </c>
      <c r="B7806" s="56" t="s">
        <v>25929</v>
      </c>
      <c r="C7806" s="19">
        <f t="shared" si="426"/>
        <v>59400</v>
      </c>
      <c r="D7806" s="56" t="s">
        <v>13350</v>
      </c>
      <c r="E7806" s="55">
        <v>45203</v>
      </c>
      <c r="F7806" s="18">
        <f t="shared" si="425"/>
        <v>10</v>
      </c>
      <c r="G7806" s="56" t="s">
        <v>11799</v>
      </c>
      <c r="H7806" s="56" t="s">
        <v>11725</v>
      </c>
      <c r="I7806" s="56" t="s">
        <v>13698</v>
      </c>
      <c r="J7806" s="57">
        <v>1955343</v>
      </c>
      <c r="K7806" s="58" t="s">
        <v>11726</v>
      </c>
      <c r="L7806" s="57">
        <v>156427</v>
      </c>
      <c r="M7806" s="57">
        <v>2111770</v>
      </c>
      <c r="P7806" t="e">
        <f>+VLOOKUP(C7806,'Thanh toán '!M$9366:N$10360,2,0)</f>
        <v>#N/A</v>
      </c>
      <c r="Q7806" s="61" t="e">
        <f t="shared" si="427"/>
        <v>#N/A</v>
      </c>
    </row>
    <row r="7807" spans="1:17" x14ac:dyDescent="0.3">
      <c r="A7807" s="43">
        <v>2023</v>
      </c>
      <c r="B7807" s="56" t="s">
        <v>25930</v>
      </c>
      <c r="C7807" s="19">
        <f t="shared" si="426"/>
        <v>59403</v>
      </c>
      <c r="D7807" s="56" t="s">
        <v>13350</v>
      </c>
      <c r="E7807" s="55">
        <v>45203</v>
      </c>
      <c r="F7807" s="18">
        <f t="shared" si="425"/>
        <v>10</v>
      </c>
      <c r="G7807" s="56" t="s">
        <v>11799</v>
      </c>
      <c r="H7807" s="56" t="s">
        <v>11725</v>
      </c>
      <c r="I7807" s="56" t="s">
        <v>23657</v>
      </c>
      <c r="J7807" s="57">
        <v>1975419</v>
      </c>
      <c r="K7807" s="58" t="s">
        <v>11726</v>
      </c>
      <c r="L7807" s="57">
        <v>158034</v>
      </c>
      <c r="M7807" s="57">
        <v>2133453</v>
      </c>
      <c r="P7807" t="e">
        <f>+VLOOKUP(C7807,'Thanh toán '!M$9366:N$10360,2,0)</f>
        <v>#N/A</v>
      </c>
      <c r="Q7807" s="61" t="e">
        <f t="shared" si="427"/>
        <v>#N/A</v>
      </c>
    </row>
    <row r="7808" spans="1:17" x14ac:dyDescent="0.3">
      <c r="A7808" s="43">
        <v>2023</v>
      </c>
      <c r="B7808" s="56" t="s">
        <v>25931</v>
      </c>
      <c r="C7808" s="19">
        <f t="shared" si="426"/>
        <v>59404</v>
      </c>
      <c r="D7808" s="56" t="s">
        <v>13350</v>
      </c>
      <c r="E7808" s="55">
        <v>45203</v>
      </c>
      <c r="F7808" s="18">
        <f t="shared" si="425"/>
        <v>10</v>
      </c>
      <c r="G7808" s="56" t="s">
        <v>11799</v>
      </c>
      <c r="H7808" s="56" t="s">
        <v>11725</v>
      </c>
      <c r="I7808" s="56" t="s">
        <v>19684</v>
      </c>
      <c r="J7808" s="57">
        <v>367155</v>
      </c>
      <c r="K7808" s="58" t="s">
        <v>11726</v>
      </c>
      <c r="L7808" s="57">
        <v>29372</v>
      </c>
      <c r="M7808" s="57">
        <v>396527</v>
      </c>
      <c r="P7808" t="e">
        <f>+VLOOKUP(C7808,'Thanh toán '!M$9366:N$10360,2,0)</f>
        <v>#N/A</v>
      </c>
      <c r="Q7808" s="61" t="e">
        <f t="shared" si="427"/>
        <v>#N/A</v>
      </c>
    </row>
    <row r="7809" spans="1:17" x14ac:dyDescent="0.3">
      <c r="A7809" s="43">
        <v>2023</v>
      </c>
      <c r="B7809" s="56" t="s">
        <v>25932</v>
      </c>
      <c r="C7809" s="19">
        <f t="shared" si="426"/>
        <v>59406</v>
      </c>
      <c r="D7809" s="56" t="s">
        <v>13350</v>
      </c>
      <c r="E7809" s="55">
        <v>45203</v>
      </c>
      <c r="F7809" s="18">
        <f t="shared" si="425"/>
        <v>10</v>
      </c>
      <c r="G7809" s="56" t="s">
        <v>11799</v>
      </c>
      <c r="H7809" s="56" t="s">
        <v>11725</v>
      </c>
      <c r="I7809" s="56" t="s">
        <v>14074</v>
      </c>
      <c r="J7809" s="57">
        <v>481674</v>
      </c>
      <c r="K7809" s="58" t="s">
        <v>11726</v>
      </c>
      <c r="L7809" s="57">
        <v>38534</v>
      </c>
      <c r="M7809" s="57">
        <v>520208</v>
      </c>
      <c r="P7809" t="e">
        <f>+VLOOKUP(C7809,'Thanh toán '!M$9366:N$10360,2,0)</f>
        <v>#N/A</v>
      </c>
      <c r="Q7809" s="61" t="e">
        <f t="shared" si="427"/>
        <v>#N/A</v>
      </c>
    </row>
    <row r="7810" spans="1:17" x14ac:dyDescent="0.3">
      <c r="A7810" s="43">
        <v>2023</v>
      </c>
      <c r="B7810" s="56" t="s">
        <v>25933</v>
      </c>
      <c r="C7810" s="19">
        <f t="shared" si="426"/>
        <v>59407</v>
      </c>
      <c r="D7810" s="56" t="s">
        <v>13350</v>
      </c>
      <c r="E7810" s="55">
        <v>45203</v>
      </c>
      <c r="F7810" s="18">
        <f t="shared" si="425"/>
        <v>10</v>
      </c>
      <c r="G7810" s="56" t="s">
        <v>11799</v>
      </c>
      <c r="H7810" s="56" t="s">
        <v>11725</v>
      </c>
      <c r="I7810" s="56" t="s">
        <v>13677</v>
      </c>
      <c r="J7810" s="57">
        <v>815071</v>
      </c>
      <c r="K7810" s="58" t="s">
        <v>11726</v>
      </c>
      <c r="L7810" s="57">
        <v>65206</v>
      </c>
      <c r="M7810" s="57">
        <v>880277</v>
      </c>
      <c r="P7810" t="e">
        <f>+VLOOKUP(C7810,'Thanh toán '!M$9366:N$10360,2,0)</f>
        <v>#N/A</v>
      </c>
      <c r="Q7810" s="61" t="e">
        <f t="shared" si="427"/>
        <v>#N/A</v>
      </c>
    </row>
    <row r="7811" spans="1:17" x14ac:dyDescent="0.3">
      <c r="A7811" s="43">
        <v>2023</v>
      </c>
      <c r="B7811" s="56" t="s">
        <v>25934</v>
      </c>
      <c r="C7811" s="19">
        <f t="shared" si="426"/>
        <v>59408</v>
      </c>
      <c r="D7811" s="56" t="s">
        <v>13350</v>
      </c>
      <c r="E7811" s="55">
        <v>45203</v>
      </c>
      <c r="F7811" s="18">
        <f t="shared" si="425"/>
        <v>10</v>
      </c>
      <c r="G7811" s="56" t="s">
        <v>11799</v>
      </c>
      <c r="H7811" s="56" t="s">
        <v>11725</v>
      </c>
      <c r="I7811" s="56" t="s">
        <v>13688</v>
      </c>
      <c r="J7811" s="57">
        <v>592732</v>
      </c>
      <c r="K7811" s="58" t="s">
        <v>11726</v>
      </c>
      <c r="L7811" s="57">
        <v>47419</v>
      </c>
      <c r="M7811" s="57">
        <v>640151</v>
      </c>
      <c r="P7811" t="e">
        <f>+VLOOKUP(C7811,'Thanh toán '!M$9366:N$10360,2,0)</f>
        <v>#N/A</v>
      </c>
      <c r="Q7811" s="61" t="e">
        <f t="shared" si="427"/>
        <v>#N/A</v>
      </c>
    </row>
    <row r="7812" spans="1:17" x14ac:dyDescent="0.3">
      <c r="A7812" s="43">
        <v>2023</v>
      </c>
      <c r="B7812" s="56" t="s">
        <v>25935</v>
      </c>
      <c r="C7812" s="19">
        <f t="shared" si="426"/>
        <v>59409</v>
      </c>
      <c r="D7812" s="56" t="s">
        <v>13350</v>
      </c>
      <c r="E7812" s="55">
        <v>45203</v>
      </c>
      <c r="F7812" s="18">
        <f t="shared" si="425"/>
        <v>10</v>
      </c>
      <c r="G7812" s="56" t="s">
        <v>11799</v>
      </c>
      <c r="H7812" s="56" t="s">
        <v>11725</v>
      </c>
      <c r="I7812" s="56" t="s">
        <v>13727</v>
      </c>
      <c r="J7812" s="57">
        <v>1718927</v>
      </c>
      <c r="K7812" s="58" t="s">
        <v>11726</v>
      </c>
      <c r="L7812" s="57">
        <v>137514</v>
      </c>
      <c r="M7812" s="57">
        <v>1856441</v>
      </c>
      <c r="P7812" t="e">
        <f>+VLOOKUP(C7812,'Thanh toán '!M$9366:N$10360,2,0)</f>
        <v>#N/A</v>
      </c>
      <c r="Q7812" s="61" t="e">
        <f t="shared" si="427"/>
        <v>#N/A</v>
      </c>
    </row>
    <row r="7813" spans="1:17" x14ac:dyDescent="0.3">
      <c r="A7813" s="43">
        <v>2023</v>
      </c>
      <c r="B7813" s="56" t="s">
        <v>25936</v>
      </c>
      <c r="C7813" s="19">
        <f t="shared" si="426"/>
        <v>59412</v>
      </c>
      <c r="D7813" s="56" t="s">
        <v>13350</v>
      </c>
      <c r="E7813" s="55">
        <v>45203</v>
      </c>
      <c r="F7813" s="18">
        <f t="shared" si="425"/>
        <v>10</v>
      </c>
      <c r="G7813" s="56" t="s">
        <v>11799</v>
      </c>
      <c r="H7813" s="56" t="s">
        <v>11725</v>
      </c>
      <c r="I7813" s="56" t="s">
        <v>18551</v>
      </c>
      <c r="J7813" s="57">
        <v>739817</v>
      </c>
      <c r="K7813" s="58" t="s">
        <v>11726</v>
      </c>
      <c r="L7813" s="57">
        <v>59185</v>
      </c>
      <c r="M7813" s="57">
        <v>799002</v>
      </c>
      <c r="P7813" t="e">
        <f>+VLOOKUP(C7813,'Thanh toán '!M$9366:N$10360,2,0)</f>
        <v>#N/A</v>
      </c>
      <c r="Q7813" s="61" t="e">
        <f t="shared" si="427"/>
        <v>#N/A</v>
      </c>
    </row>
    <row r="7814" spans="1:17" x14ac:dyDescent="0.3">
      <c r="A7814" s="43">
        <v>2023</v>
      </c>
      <c r="B7814" s="56" t="s">
        <v>25937</v>
      </c>
      <c r="C7814" s="19">
        <f t="shared" si="426"/>
        <v>59414</v>
      </c>
      <c r="D7814" s="56" t="s">
        <v>13350</v>
      </c>
      <c r="E7814" s="55">
        <v>45203</v>
      </c>
      <c r="F7814" s="18">
        <f t="shared" ref="F7814:F7877" si="428">+MONTH(E7814)</f>
        <v>10</v>
      </c>
      <c r="G7814" s="56" t="s">
        <v>11799</v>
      </c>
      <c r="H7814" s="56" t="s">
        <v>11725</v>
      </c>
      <c r="I7814" s="56" t="s">
        <v>20474</v>
      </c>
      <c r="J7814" s="57">
        <v>322480</v>
      </c>
      <c r="K7814" s="58" t="s">
        <v>11726</v>
      </c>
      <c r="L7814" s="57">
        <v>25798</v>
      </c>
      <c r="M7814" s="57">
        <v>348278</v>
      </c>
      <c r="P7814" t="e">
        <f>+VLOOKUP(C7814,'Thanh toán '!M$9366:N$10360,2,0)</f>
        <v>#N/A</v>
      </c>
      <c r="Q7814" s="61" t="e">
        <f t="shared" si="427"/>
        <v>#N/A</v>
      </c>
    </row>
    <row r="7815" spans="1:17" x14ac:dyDescent="0.3">
      <c r="A7815" s="43">
        <v>2023</v>
      </c>
      <c r="B7815" s="56" t="s">
        <v>25938</v>
      </c>
      <c r="C7815" s="19">
        <f t="shared" si="426"/>
        <v>59415</v>
      </c>
      <c r="D7815" s="56" t="s">
        <v>13350</v>
      </c>
      <c r="E7815" s="55">
        <v>45203</v>
      </c>
      <c r="F7815" s="18">
        <f t="shared" si="428"/>
        <v>10</v>
      </c>
      <c r="G7815" s="56" t="s">
        <v>11799</v>
      </c>
      <c r="H7815" s="56" t="s">
        <v>11725</v>
      </c>
      <c r="I7815" s="56" t="s">
        <v>14118</v>
      </c>
      <c r="J7815" s="57">
        <v>592955</v>
      </c>
      <c r="K7815" s="58" t="s">
        <v>11726</v>
      </c>
      <c r="L7815" s="57">
        <v>47436</v>
      </c>
      <c r="M7815" s="57">
        <v>640391</v>
      </c>
      <c r="P7815" t="e">
        <f>+VLOOKUP(C7815,'Thanh toán '!M$9366:N$10360,2,0)</f>
        <v>#N/A</v>
      </c>
      <c r="Q7815" s="61" t="e">
        <f t="shared" si="427"/>
        <v>#N/A</v>
      </c>
    </row>
    <row r="7816" spans="1:17" x14ac:dyDescent="0.3">
      <c r="A7816" s="43">
        <v>2023</v>
      </c>
      <c r="B7816" s="56" t="s">
        <v>25939</v>
      </c>
      <c r="C7816" s="19">
        <f t="shared" si="426"/>
        <v>59416</v>
      </c>
      <c r="D7816" s="56" t="s">
        <v>13350</v>
      </c>
      <c r="E7816" s="55">
        <v>45203</v>
      </c>
      <c r="F7816" s="18">
        <f t="shared" si="428"/>
        <v>10</v>
      </c>
      <c r="G7816" s="56" t="s">
        <v>11799</v>
      </c>
      <c r="H7816" s="56" t="s">
        <v>11725</v>
      </c>
      <c r="I7816" s="56" t="s">
        <v>13818</v>
      </c>
      <c r="J7816" s="57">
        <v>442409</v>
      </c>
      <c r="K7816" s="58" t="s">
        <v>11726</v>
      </c>
      <c r="L7816" s="57">
        <v>35393</v>
      </c>
      <c r="M7816" s="57">
        <v>477802</v>
      </c>
      <c r="P7816" t="e">
        <f>+VLOOKUP(C7816,'Thanh toán '!M$9366:N$10360,2,0)</f>
        <v>#N/A</v>
      </c>
      <c r="Q7816" s="61" t="e">
        <f t="shared" si="427"/>
        <v>#N/A</v>
      </c>
    </row>
    <row r="7817" spans="1:17" x14ac:dyDescent="0.3">
      <c r="A7817" s="43">
        <v>2023</v>
      </c>
      <c r="B7817" s="56" t="s">
        <v>25940</v>
      </c>
      <c r="C7817" s="19">
        <f t="shared" si="426"/>
        <v>59417</v>
      </c>
      <c r="D7817" s="56" t="s">
        <v>13350</v>
      </c>
      <c r="E7817" s="55">
        <v>45203</v>
      </c>
      <c r="F7817" s="18">
        <f t="shared" si="428"/>
        <v>10</v>
      </c>
      <c r="G7817" s="56" t="s">
        <v>11799</v>
      </c>
      <c r="H7817" s="56" t="s">
        <v>11725</v>
      </c>
      <c r="I7817" s="56" t="s">
        <v>13489</v>
      </c>
      <c r="J7817" s="57">
        <v>1097150</v>
      </c>
      <c r="K7817" s="58" t="s">
        <v>11726</v>
      </c>
      <c r="L7817" s="57">
        <v>87772</v>
      </c>
      <c r="M7817" s="57">
        <v>1184922</v>
      </c>
      <c r="P7817" t="e">
        <f>+VLOOKUP(C7817,'Thanh toán '!M$9366:N$10360,2,0)</f>
        <v>#N/A</v>
      </c>
      <c r="Q7817" s="61" t="e">
        <f t="shared" si="427"/>
        <v>#N/A</v>
      </c>
    </row>
    <row r="7818" spans="1:17" x14ac:dyDescent="0.3">
      <c r="A7818" s="43">
        <v>2023</v>
      </c>
      <c r="B7818" s="56" t="s">
        <v>25941</v>
      </c>
      <c r="C7818" s="19">
        <f t="shared" si="426"/>
        <v>59419</v>
      </c>
      <c r="D7818" s="56" t="s">
        <v>13350</v>
      </c>
      <c r="E7818" s="55">
        <v>45203</v>
      </c>
      <c r="F7818" s="18">
        <f t="shared" si="428"/>
        <v>10</v>
      </c>
      <c r="G7818" s="56" t="s">
        <v>11799</v>
      </c>
      <c r="H7818" s="56" t="s">
        <v>11725</v>
      </c>
      <c r="I7818" s="56" t="s">
        <v>14974</v>
      </c>
      <c r="J7818" s="57">
        <v>926763</v>
      </c>
      <c r="K7818" s="58" t="s">
        <v>11726</v>
      </c>
      <c r="L7818" s="57">
        <v>74141</v>
      </c>
      <c r="M7818" s="57">
        <v>1000904</v>
      </c>
      <c r="P7818" t="e">
        <f>+VLOOKUP(C7818,'Thanh toán '!M$9366:N$10360,2,0)</f>
        <v>#N/A</v>
      </c>
      <c r="Q7818" s="61" t="e">
        <f t="shared" si="427"/>
        <v>#N/A</v>
      </c>
    </row>
    <row r="7819" spans="1:17" x14ac:dyDescent="0.3">
      <c r="A7819" s="43">
        <v>2023</v>
      </c>
      <c r="B7819" s="56" t="s">
        <v>25942</v>
      </c>
      <c r="C7819" s="19">
        <f t="shared" si="426"/>
        <v>59420</v>
      </c>
      <c r="D7819" s="56" t="s">
        <v>13350</v>
      </c>
      <c r="E7819" s="55">
        <v>45203</v>
      </c>
      <c r="F7819" s="18">
        <f t="shared" si="428"/>
        <v>10</v>
      </c>
      <c r="G7819" s="56" t="s">
        <v>11799</v>
      </c>
      <c r="H7819" s="56" t="s">
        <v>11725</v>
      </c>
      <c r="I7819" s="56" t="s">
        <v>14062</v>
      </c>
      <c r="J7819" s="57">
        <v>222750</v>
      </c>
      <c r="K7819" s="58" t="s">
        <v>11726</v>
      </c>
      <c r="L7819" s="57">
        <v>17820</v>
      </c>
      <c r="M7819" s="57">
        <v>240570</v>
      </c>
      <c r="P7819" t="e">
        <f>+VLOOKUP(C7819,'Thanh toán '!M$9366:N$10360,2,0)</f>
        <v>#N/A</v>
      </c>
      <c r="Q7819" s="61" t="e">
        <f t="shared" si="427"/>
        <v>#N/A</v>
      </c>
    </row>
    <row r="7820" spans="1:17" x14ac:dyDescent="0.3">
      <c r="A7820" s="43">
        <v>2023</v>
      </c>
      <c r="B7820" s="56" t="s">
        <v>25943</v>
      </c>
      <c r="C7820" s="19">
        <f t="shared" si="426"/>
        <v>59421</v>
      </c>
      <c r="D7820" s="56" t="s">
        <v>13350</v>
      </c>
      <c r="E7820" s="55">
        <v>45203</v>
      </c>
      <c r="F7820" s="18">
        <f t="shared" si="428"/>
        <v>10</v>
      </c>
      <c r="G7820" s="56" t="s">
        <v>11799</v>
      </c>
      <c r="H7820" s="56" t="s">
        <v>11725</v>
      </c>
      <c r="I7820" s="56" t="s">
        <v>14181</v>
      </c>
      <c r="J7820" s="57">
        <v>364016</v>
      </c>
      <c r="K7820" s="58" t="s">
        <v>11726</v>
      </c>
      <c r="L7820" s="57">
        <v>29121</v>
      </c>
      <c r="M7820" s="57">
        <v>393137</v>
      </c>
      <c r="P7820" t="e">
        <f>+VLOOKUP(C7820,'Thanh toán '!M$9366:N$10360,2,0)</f>
        <v>#N/A</v>
      </c>
      <c r="Q7820" s="61" t="e">
        <f t="shared" si="427"/>
        <v>#N/A</v>
      </c>
    </row>
    <row r="7821" spans="1:17" x14ac:dyDescent="0.3">
      <c r="A7821" s="43">
        <v>2023</v>
      </c>
      <c r="B7821" s="56" t="s">
        <v>25944</v>
      </c>
      <c r="C7821" s="19">
        <f t="shared" si="426"/>
        <v>59422</v>
      </c>
      <c r="D7821" s="56" t="s">
        <v>13350</v>
      </c>
      <c r="E7821" s="55">
        <v>45203</v>
      </c>
      <c r="F7821" s="18">
        <f t="shared" si="428"/>
        <v>10</v>
      </c>
      <c r="G7821" s="56" t="s">
        <v>11799</v>
      </c>
      <c r="H7821" s="56" t="s">
        <v>11725</v>
      </c>
      <c r="I7821" s="56" t="s">
        <v>14187</v>
      </c>
      <c r="J7821" s="57">
        <v>371250</v>
      </c>
      <c r="K7821" s="58" t="s">
        <v>11726</v>
      </c>
      <c r="L7821" s="57">
        <v>29700</v>
      </c>
      <c r="M7821" s="57">
        <v>400950</v>
      </c>
      <c r="P7821" t="e">
        <f>+VLOOKUP(C7821,'Thanh toán '!M$9366:N$10360,2,0)</f>
        <v>#N/A</v>
      </c>
      <c r="Q7821" s="61" t="e">
        <f t="shared" si="427"/>
        <v>#N/A</v>
      </c>
    </row>
    <row r="7822" spans="1:17" x14ac:dyDescent="0.3">
      <c r="A7822" s="43">
        <v>2023</v>
      </c>
      <c r="B7822" s="56" t="s">
        <v>25945</v>
      </c>
      <c r="C7822" s="19">
        <f t="shared" ref="C7822:C7885" si="429">+B7822*1</f>
        <v>59423</v>
      </c>
      <c r="D7822" s="56" t="s">
        <v>13350</v>
      </c>
      <c r="E7822" s="55">
        <v>45203</v>
      </c>
      <c r="F7822" s="18">
        <f t="shared" si="428"/>
        <v>10</v>
      </c>
      <c r="G7822" s="56" t="s">
        <v>11799</v>
      </c>
      <c r="H7822" s="56" t="s">
        <v>11725</v>
      </c>
      <c r="I7822" s="56" t="s">
        <v>25946</v>
      </c>
      <c r="J7822" s="57">
        <v>700329</v>
      </c>
      <c r="K7822" s="58" t="s">
        <v>11726</v>
      </c>
      <c r="L7822" s="57">
        <v>56026</v>
      </c>
      <c r="M7822" s="57">
        <v>756355</v>
      </c>
      <c r="P7822" t="e">
        <f>+VLOOKUP(C7822,'Thanh toán '!M$9366:N$10360,2,0)</f>
        <v>#N/A</v>
      </c>
      <c r="Q7822" s="61" t="e">
        <f t="shared" si="427"/>
        <v>#N/A</v>
      </c>
    </row>
    <row r="7823" spans="1:17" x14ac:dyDescent="0.3">
      <c r="A7823" s="43">
        <v>2023</v>
      </c>
      <c r="B7823" s="56" t="s">
        <v>25947</v>
      </c>
      <c r="C7823" s="19">
        <f t="shared" si="429"/>
        <v>59424</v>
      </c>
      <c r="D7823" s="56" t="s">
        <v>13350</v>
      </c>
      <c r="E7823" s="55">
        <v>45203</v>
      </c>
      <c r="F7823" s="18">
        <f t="shared" si="428"/>
        <v>10</v>
      </c>
      <c r="G7823" s="56" t="s">
        <v>11799</v>
      </c>
      <c r="H7823" s="56" t="s">
        <v>11725</v>
      </c>
      <c r="I7823" s="56" t="s">
        <v>13609</v>
      </c>
      <c r="J7823" s="57">
        <v>250910</v>
      </c>
      <c r="K7823" s="58" t="s">
        <v>11726</v>
      </c>
      <c r="L7823" s="57">
        <v>20073</v>
      </c>
      <c r="M7823" s="57">
        <v>270983</v>
      </c>
      <c r="P7823" t="e">
        <f>+VLOOKUP(C7823,'Thanh toán '!M$9366:N$10360,2,0)</f>
        <v>#N/A</v>
      </c>
      <c r="Q7823" s="61" t="e">
        <f t="shared" si="427"/>
        <v>#N/A</v>
      </c>
    </row>
    <row r="7824" spans="1:17" x14ac:dyDescent="0.3">
      <c r="A7824" s="43">
        <v>2023</v>
      </c>
      <c r="B7824" s="56" t="s">
        <v>25948</v>
      </c>
      <c r="C7824" s="19">
        <f t="shared" si="429"/>
        <v>59428</v>
      </c>
      <c r="D7824" s="56" t="s">
        <v>13350</v>
      </c>
      <c r="E7824" s="55">
        <v>45203</v>
      </c>
      <c r="F7824" s="18">
        <f t="shared" si="428"/>
        <v>10</v>
      </c>
      <c r="G7824" s="56" t="s">
        <v>11799</v>
      </c>
      <c r="H7824" s="56" t="s">
        <v>11725</v>
      </c>
      <c r="I7824" s="56" t="s">
        <v>13515</v>
      </c>
      <c r="J7824" s="57">
        <v>533902</v>
      </c>
      <c r="K7824" s="58" t="s">
        <v>11726</v>
      </c>
      <c r="L7824" s="57">
        <v>42712</v>
      </c>
      <c r="M7824" s="57">
        <v>576614</v>
      </c>
      <c r="P7824" t="e">
        <f>+VLOOKUP(C7824,'Thanh toán '!M$9366:N$10360,2,0)</f>
        <v>#N/A</v>
      </c>
      <c r="Q7824" s="61" t="e">
        <f t="shared" si="427"/>
        <v>#N/A</v>
      </c>
    </row>
    <row r="7825" spans="1:17" x14ac:dyDescent="0.3">
      <c r="A7825" s="43">
        <v>2023</v>
      </c>
      <c r="B7825" s="56" t="s">
        <v>25949</v>
      </c>
      <c r="C7825" s="19">
        <f t="shared" si="429"/>
        <v>59430</v>
      </c>
      <c r="D7825" s="56" t="s">
        <v>13350</v>
      </c>
      <c r="E7825" s="55">
        <v>45203</v>
      </c>
      <c r="F7825" s="18">
        <f t="shared" si="428"/>
        <v>10</v>
      </c>
      <c r="G7825" s="56" t="s">
        <v>11799</v>
      </c>
      <c r="H7825" s="56" t="s">
        <v>11725</v>
      </c>
      <c r="I7825" s="56" t="s">
        <v>13530</v>
      </c>
      <c r="J7825" s="57">
        <v>442409</v>
      </c>
      <c r="K7825" s="58" t="s">
        <v>11726</v>
      </c>
      <c r="L7825" s="57">
        <v>35393</v>
      </c>
      <c r="M7825" s="57">
        <v>477802</v>
      </c>
      <c r="P7825" t="e">
        <f>+VLOOKUP(C7825,'Thanh toán '!M$9366:N$10360,2,0)</f>
        <v>#N/A</v>
      </c>
      <c r="Q7825" s="61" t="e">
        <f t="shared" si="427"/>
        <v>#N/A</v>
      </c>
    </row>
    <row r="7826" spans="1:17" x14ac:dyDescent="0.3">
      <c r="A7826" s="43">
        <v>2023</v>
      </c>
      <c r="B7826" s="56" t="s">
        <v>25950</v>
      </c>
      <c r="C7826" s="19">
        <f t="shared" si="429"/>
        <v>59431</v>
      </c>
      <c r="D7826" s="56" t="s">
        <v>13350</v>
      </c>
      <c r="E7826" s="55">
        <v>45203</v>
      </c>
      <c r="F7826" s="18">
        <f t="shared" si="428"/>
        <v>10</v>
      </c>
      <c r="G7826" s="56" t="s">
        <v>11799</v>
      </c>
      <c r="H7826" s="56" t="s">
        <v>11725</v>
      </c>
      <c r="I7826" s="56" t="s">
        <v>13597</v>
      </c>
      <c r="J7826" s="57">
        <v>450715</v>
      </c>
      <c r="K7826" s="58" t="s">
        <v>11726</v>
      </c>
      <c r="L7826" s="57">
        <v>36057</v>
      </c>
      <c r="M7826" s="57">
        <v>486772</v>
      </c>
      <c r="P7826" t="e">
        <f>+VLOOKUP(C7826,'Thanh toán '!M$9366:N$10360,2,0)</f>
        <v>#N/A</v>
      </c>
      <c r="Q7826" s="61" t="e">
        <f t="shared" si="427"/>
        <v>#N/A</v>
      </c>
    </row>
    <row r="7827" spans="1:17" x14ac:dyDescent="0.3">
      <c r="A7827" s="43">
        <v>2023</v>
      </c>
      <c r="B7827" s="56" t="s">
        <v>25951</v>
      </c>
      <c r="C7827" s="19">
        <f t="shared" si="429"/>
        <v>59437</v>
      </c>
      <c r="D7827" s="56" t="s">
        <v>13350</v>
      </c>
      <c r="E7827" s="55">
        <v>45203</v>
      </c>
      <c r="F7827" s="18">
        <f t="shared" si="428"/>
        <v>10</v>
      </c>
      <c r="G7827" s="56" t="s">
        <v>11799</v>
      </c>
      <c r="H7827" s="56" t="s">
        <v>11725</v>
      </c>
      <c r="I7827" s="56" t="s">
        <v>13522</v>
      </c>
      <c r="J7827" s="57">
        <v>617842</v>
      </c>
      <c r="K7827" s="58" t="s">
        <v>11726</v>
      </c>
      <c r="L7827" s="57">
        <v>49427</v>
      </c>
      <c r="M7827" s="57">
        <v>667269</v>
      </c>
      <c r="P7827" t="e">
        <f>+VLOOKUP(C7827,'Thanh toán '!M$9366:N$10360,2,0)</f>
        <v>#N/A</v>
      </c>
      <c r="Q7827" s="61" t="e">
        <f t="shared" si="427"/>
        <v>#N/A</v>
      </c>
    </row>
    <row r="7828" spans="1:17" x14ac:dyDescent="0.3">
      <c r="A7828" s="43">
        <v>2023</v>
      </c>
      <c r="B7828" s="56" t="s">
        <v>25952</v>
      </c>
      <c r="C7828" s="19">
        <f t="shared" si="429"/>
        <v>60141</v>
      </c>
      <c r="D7828" s="56" t="s">
        <v>13350</v>
      </c>
      <c r="E7828" s="55">
        <v>45204</v>
      </c>
      <c r="F7828" s="18">
        <f t="shared" si="428"/>
        <v>10</v>
      </c>
      <c r="G7828" s="56" t="s">
        <v>11799</v>
      </c>
      <c r="H7828" s="56" t="s">
        <v>11725</v>
      </c>
      <c r="I7828" s="56" t="s">
        <v>14011</v>
      </c>
      <c r="J7828" s="57">
        <v>290400</v>
      </c>
      <c r="K7828" s="58" t="s">
        <v>11726</v>
      </c>
      <c r="L7828" s="57">
        <v>23232</v>
      </c>
      <c r="M7828" s="57">
        <v>313632</v>
      </c>
      <c r="P7828" t="e">
        <f>+VLOOKUP(C7828,'Thanh toán '!M$9366:N$10360,2,0)</f>
        <v>#N/A</v>
      </c>
      <c r="Q7828" s="61" t="e">
        <f t="shared" si="427"/>
        <v>#N/A</v>
      </c>
    </row>
    <row r="7829" spans="1:17" x14ac:dyDescent="0.3">
      <c r="A7829" s="43">
        <v>2023</v>
      </c>
      <c r="B7829" s="56" t="s">
        <v>25953</v>
      </c>
      <c r="C7829" s="19">
        <f t="shared" si="429"/>
        <v>60181</v>
      </c>
      <c r="D7829" s="56" t="s">
        <v>13350</v>
      </c>
      <c r="E7829" s="55">
        <v>45204</v>
      </c>
      <c r="F7829" s="18">
        <f t="shared" si="428"/>
        <v>10</v>
      </c>
      <c r="G7829" s="56" t="s">
        <v>11799</v>
      </c>
      <c r="H7829" s="56" t="s">
        <v>11725</v>
      </c>
      <c r="I7829" s="56" t="s">
        <v>13415</v>
      </c>
      <c r="J7829" s="57">
        <v>555290</v>
      </c>
      <c r="K7829" s="58" t="s">
        <v>11726</v>
      </c>
      <c r="L7829" s="57">
        <v>44423</v>
      </c>
      <c r="M7829" s="57">
        <v>599713</v>
      </c>
      <c r="P7829" t="e">
        <f>+VLOOKUP(C7829,'Thanh toán '!M$9366:N$10360,2,0)</f>
        <v>#N/A</v>
      </c>
      <c r="Q7829" s="61" t="e">
        <f t="shared" si="427"/>
        <v>#N/A</v>
      </c>
    </row>
    <row r="7830" spans="1:17" x14ac:dyDescent="0.3">
      <c r="A7830" s="43">
        <v>2023</v>
      </c>
      <c r="B7830" s="56" t="s">
        <v>25954</v>
      </c>
      <c r="C7830" s="19">
        <f t="shared" si="429"/>
        <v>60203</v>
      </c>
      <c r="D7830" s="56" t="s">
        <v>13350</v>
      </c>
      <c r="E7830" s="55">
        <v>45204</v>
      </c>
      <c r="F7830" s="18">
        <f t="shared" si="428"/>
        <v>10</v>
      </c>
      <c r="G7830" s="56" t="s">
        <v>11799</v>
      </c>
      <c r="H7830" s="56" t="s">
        <v>11725</v>
      </c>
      <c r="I7830" s="56" t="s">
        <v>14113</v>
      </c>
      <c r="J7830" s="57">
        <v>692701</v>
      </c>
      <c r="K7830" s="58" t="s">
        <v>11726</v>
      </c>
      <c r="L7830" s="57">
        <v>55416</v>
      </c>
      <c r="M7830" s="57">
        <v>748117</v>
      </c>
      <c r="P7830" t="e">
        <f>+VLOOKUP(C7830,'Thanh toán '!M$9366:N$10360,2,0)</f>
        <v>#N/A</v>
      </c>
      <c r="Q7830" s="61" t="e">
        <f t="shared" ref="Q7830:Q7893" si="430">+P7830-M7830</f>
        <v>#N/A</v>
      </c>
    </row>
    <row r="7831" spans="1:17" x14ac:dyDescent="0.3">
      <c r="A7831" s="43">
        <v>2023</v>
      </c>
      <c r="B7831" s="56" t="s">
        <v>25955</v>
      </c>
      <c r="C7831" s="19">
        <f t="shared" si="429"/>
        <v>60343</v>
      </c>
      <c r="D7831" s="56" t="s">
        <v>13350</v>
      </c>
      <c r="E7831" s="55">
        <v>45204</v>
      </c>
      <c r="F7831" s="18">
        <f t="shared" si="428"/>
        <v>10</v>
      </c>
      <c r="G7831" s="56" t="s">
        <v>11799</v>
      </c>
      <c r="H7831" s="56" t="s">
        <v>11725</v>
      </c>
      <c r="I7831" s="56" t="s">
        <v>14021</v>
      </c>
      <c r="J7831" s="57">
        <v>220293</v>
      </c>
      <c r="K7831" s="58" t="s">
        <v>11726</v>
      </c>
      <c r="L7831" s="57">
        <v>17623</v>
      </c>
      <c r="M7831" s="57">
        <v>237916</v>
      </c>
      <c r="P7831" t="e">
        <f>+VLOOKUP(C7831,'Thanh toán '!M$9366:N$10360,2,0)</f>
        <v>#N/A</v>
      </c>
      <c r="Q7831" s="61" t="e">
        <f t="shared" si="430"/>
        <v>#N/A</v>
      </c>
    </row>
    <row r="7832" spans="1:17" x14ac:dyDescent="0.3">
      <c r="A7832" s="43">
        <v>2023</v>
      </c>
      <c r="B7832" s="56" t="s">
        <v>25956</v>
      </c>
      <c r="C7832" s="19">
        <f t="shared" si="429"/>
        <v>60344</v>
      </c>
      <c r="D7832" s="56" t="s">
        <v>13350</v>
      </c>
      <c r="E7832" s="55">
        <v>45204</v>
      </c>
      <c r="F7832" s="18">
        <f t="shared" si="428"/>
        <v>10</v>
      </c>
      <c r="G7832" s="56" t="s">
        <v>11799</v>
      </c>
      <c r="H7832" s="56" t="s">
        <v>11725</v>
      </c>
      <c r="I7832" s="56" t="s">
        <v>13700</v>
      </c>
      <c r="J7832" s="57">
        <v>741678</v>
      </c>
      <c r="K7832" s="58" t="s">
        <v>11726</v>
      </c>
      <c r="L7832" s="57">
        <v>59334</v>
      </c>
      <c r="M7832" s="57">
        <v>801012</v>
      </c>
      <c r="P7832" t="e">
        <f>+VLOOKUP(C7832,'Thanh toán '!M$9366:N$10360,2,0)</f>
        <v>#N/A</v>
      </c>
      <c r="Q7832" s="61" t="e">
        <f t="shared" si="430"/>
        <v>#N/A</v>
      </c>
    </row>
    <row r="7833" spans="1:17" x14ac:dyDescent="0.3">
      <c r="A7833" s="43">
        <v>2023</v>
      </c>
      <c r="B7833" s="56" t="s">
        <v>25957</v>
      </c>
      <c r="C7833" s="19">
        <f t="shared" si="429"/>
        <v>60345</v>
      </c>
      <c r="D7833" s="56" t="s">
        <v>13350</v>
      </c>
      <c r="E7833" s="55">
        <v>45204</v>
      </c>
      <c r="F7833" s="18">
        <f t="shared" si="428"/>
        <v>10</v>
      </c>
      <c r="G7833" s="56" t="s">
        <v>11799</v>
      </c>
      <c r="H7833" s="56" t="s">
        <v>11725</v>
      </c>
      <c r="I7833" s="56" t="s">
        <v>13682</v>
      </c>
      <c r="J7833" s="57">
        <v>818137</v>
      </c>
      <c r="K7833" s="58" t="s">
        <v>11726</v>
      </c>
      <c r="L7833" s="57">
        <v>65451</v>
      </c>
      <c r="M7833" s="57">
        <v>883588</v>
      </c>
      <c r="P7833" t="e">
        <f>+VLOOKUP(C7833,'Thanh toán '!M$9366:N$10360,2,0)</f>
        <v>#N/A</v>
      </c>
      <c r="Q7833" s="61" t="e">
        <f t="shared" si="430"/>
        <v>#N/A</v>
      </c>
    </row>
    <row r="7834" spans="1:17" x14ac:dyDescent="0.3">
      <c r="A7834" s="43">
        <v>2023</v>
      </c>
      <c r="B7834" s="56" t="s">
        <v>25958</v>
      </c>
      <c r="C7834" s="19">
        <f t="shared" si="429"/>
        <v>60346</v>
      </c>
      <c r="D7834" s="56" t="s">
        <v>13350</v>
      </c>
      <c r="E7834" s="55">
        <v>45204</v>
      </c>
      <c r="F7834" s="18">
        <f t="shared" si="428"/>
        <v>10</v>
      </c>
      <c r="G7834" s="56" t="s">
        <v>11799</v>
      </c>
      <c r="H7834" s="56" t="s">
        <v>11725</v>
      </c>
      <c r="I7834" s="56" t="s">
        <v>13440</v>
      </c>
      <c r="J7834" s="57">
        <v>946469</v>
      </c>
      <c r="K7834" s="58" t="s">
        <v>11726</v>
      </c>
      <c r="L7834" s="57">
        <v>75718</v>
      </c>
      <c r="M7834" s="57">
        <v>1022187</v>
      </c>
      <c r="P7834" t="e">
        <f>+VLOOKUP(C7834,'Thanh toán '!M$9366:N$10360,2,0)</f>
        <v>#N/A</v>
      </c>
      <c r="Q7834" s="61" t="e">
        <f t="shared" si="430"/>
        <v>#N/A</v>
      </c>
    </row>
    <row r="7835" spans="1:17" x14ac:dyDescent="0.3">
      <c r="A7835" s="43">
        <v>2023</v>
      </c>
      <c r="B7835" s="56" t="s">
        <v>25959</v>
      </c>
      <c r="C7835" s="19">
        <f t="shared" si="429"/>
        <v>60348</v>
      </c>
      <c r="D7835" s="56" t="s">
        <v>13350</v>
      </c>
      <c r="E7835" s="55">
        <v>45204</v>
      </c>
      <c r="F7835" s="18">
        <f t="shared" si="428"/>
        <v>10</v>
      </c>
      <c r="G7835" s="56" t="s">
        <v>11799</v>
      </c>
      <c r="H7835" s="56" t="s">
        <v>11725</v>
      </c>
      <c r="I7835" s="56" t="s">
        <v>13352</v>
      </c>
      <c r="J7835" s="57">
        <v>840815</v>
      </c>
      <c r="K7835" s="58" t="s">
        <v>11726</v>
      </c>
      <c r="L7835" s="57">
        <v>67265</v>
      </c>
      <c r="M7835" s="57">
        <v>908080</v>
      </c>
      <c r="P7835" t="e">
        <f>+VLOOKUP(C7835,'Thanh toán '!M$9366:N$10360,2,0)</f>
        <v>#N/A</v>
      </c>
      <c r="Q7835" s="61" t="e">
        <f t="shared" si="430"/>
        <v>#N/A</v>
      </c>
    </row>
    <row r="7836" spans="1:17" x14ac:dyDescent="0.3">
      <c r="A7836" s="43">
        <v>2023</v>
      </c>
      <c r="B7836" s="56" t="s">
        <v>25960</v>
      </c>
      <c r="C7836" s="19">
        <f t="shared" si="429"/>
        <v>60349</v>
      </c>
      <c r="D7836" s="56" t="s">
        <v>13350</v>
      </c>
      <c r="E7836" s="55">
        <v>45204</v>
      </c>
      <c r="F7836" s="18">
        <f t="shared" si="428"/>
        <v>10</v>
      </c>
      <c r="G7836" s="56" t="s">
        <v>11799</v>
      </c>
      <c r="H7836" s="56" t="s">
        <v>11725</v>
      </c>
      <c r="I7836" s="56" t="s">
        <v>13846</v>
      </c>
      <c r="J7836" s="57">
        <v>555290</v>
      </c>
      <c r="K7836" s="58" t="s">
        <v>11726</v>
      </c>
      <c r="L7836" s="57">
        <v>44423</v>
      </c>
      <c r="M7836" s="57">
        <v>599713</v>
      </c>
      <c r="P7836" t="e">
        <f>+VLOOKUP(C7836,'Thanh toán '!M$9366:N$10360,2,0)</f>
        <v>#N/A</v>
      </c>
      <c r="Q7836" s="61" t="e">
        <f t="shared" si="430"/>
        <v>#N/A</v>
      </c>
    </row>
    <row r="7837" spans="1:17" x14ac:dyDescent="0.3">
      <c r="A7837" s="43">
        <v>2023</v>
      </c>
      <c r="B7837" s="56" t="s">
        <v>25961</v>
      </c>
      <c r="C7837" s="19">
        <f t="shared" si="429"/>
        <v>60350</v>
      </c>
      <c r="D7837" s="56" t="s">
        <v>13350</v>
      </c>
      <c r="E7837" s="55">
        <v>45204</v>
      </c>
      <c r="F7837" s="18">
        <f t="shared" si="428"/>
        <v>10</v>
      </c>
      <c r="G7837" s="56" t="s">
        <v>11799</v>
      </c>
      <c r="H7837" s="56" t="s">
        <v>11725</v>
      </c>
      <c r="I7837" s="56" t="s">
        <v>13511</v>
      </c>
      <c r="J7837" s="57">
        <v>728037</v>
      </c>
      <c r="K7837" s="58" t="s">
        <v>11726</v>
      </c>
      <c r="L7837" s="57">
        <v>58243</v>
      </c>
      <c r="M7837" s="57">
        <v>786280</v>
      </c>
      <c r="P7837" t="e">
        <f>+VLOOKUP(C7837,'Thanh toán '!M$9366:N$10360,2,0)</f>
        <v>#N/A</v>
      </c>
      <c r="Q7837" s="61" t="e">
        <f t="shared" si="430"/>
        <v>#N/A</v>
      </c>
    </row>
    <row r="7838" spans="1:17" x14ac:dyDescent="0.3">
      <c r="A7838" s="43">
        <v>2023</v>
      </c>
      <c r="B7838" s="56" t="s">
        <v>25962</v>
      </c>
      <c r="C7838" s="19">
        <f t="shared" si="429"/>
        <v>60354</v>
      </c>
      <c r="D7838" s="56" t="s">
        <v>13350</v>
      </c>
      <c r="E7838" s="55">
        <v>45204</v>
      </c>
      <c r="F7838" s="18">
        <f t="shared" si="428"/>
        <v>10</v>
      </c>
      <c r="G7838" s="56" t="s">
        <v>11799</v>
      </c>
      <c r="H7838" s="56" t="s">
        <v>11725</v>
      </c>
      <c r="I7838" s="56" t="s">
        <v>13611</v>
      </c>
      <c r="J7838" s="57">
        <v>619888</v>
      </c>
      <c r="K7838" s="58" t="s">
        <v>11726</v>
      </c>
      <c r="L7838" s="57">
        <v>49591</v>
      </c>
      <c r="M7838" s="57">
        <v>669479</v>
      </c>
      <c r="P7838" t="e">
        <f>+VLOOKUP(C7838,'Thanh toán '!M$9366:N$10360,2,0)</f>
        <v>#N/A</v>
      </c>
      <c r="Q7838" s="61" t="e">
        <f t="shared" si="430"/>
        <v>#N/A</v>
      </c>
    </row>
    <row r="7839" spans="1:17" x14ac:dyDescent="0.3">
      <c r="A7839" s="43">
        <v>2023</v>
      </c>
      <c r="B7839" s="56" t="s">
        <v>25963</v>
      </c>
      <c r="C7839" s="19">
        <f t="shared" si="429"/>
        <v>60355</v>
      </c>
      <c r="D7839" s="56" t="s">
        <v>13350</v>
      </c>
      <c r="E7839" s="55">
        <v>45204</v>
      </c>
      <c r="F7839" s="18">
        <f t="shared" si="428"/>
        <v>10</v>
      </c>
      <c r="G7839" s="56" t="s">
        <v>11799</v>
      </c>
      <c r="H7839" s="56" t="s">
        <v>11725</v>
      </c>
      <c r="I7839" s="56" t="s">
        <v>14213</v>
      </c>
      <c r="J7839" s="57">
        <v>700329</v>
      </c>
      <c r="K7839" s="58" t="s">
        <v>11726</v>
      </c>
      <c r="L7839" s="57">
        <v>56026</v>
      </c>
      <c r="M7839" s="57">
        <v>756355</v>
      </c>
      <c r="P7839" t="e">
        <f>+VLOOKUP(C7839,'Thanh toán '!M$9366:N$10360,2,0)</f>
        <v>#N/A</v>
      </c>
      <c r="Q7839" s="61" t="e">
        <f t="shared" si="430"/>
        <v>#N/A</v>
      </c>
    </row>
    <row r="7840" spans="1:17" x14ac:dyDescent="0.3">
      <c r="A7840" s="43">
        <v>2023</v>
      </c>
      <c r="B7840" s="56" t="s">
        <v>25964</v>
      </c>
      <c r="C7840" s="19">
        <f t="shared" si="429"/>
        <v>60356</v>
      </c>
      <c r="D7840" s="56" t="s">
        <v>13350</v>
      </c>
      <c r="E7840" s="55">
        <v>45204</v>
      </c>
      <c r="F7840" s="18">
        <f t="shared" si="428"/>
        <v>10</v>
      </c>
      <c r="G7840" s="56" t="s">
        <v>11799</v>
      </c>
      <c r="H7840" s="56" t="s">
        <v>11725</v>
      </c>
      <c r="I7840" s="56" t="s">
        <v>13619</v>
      </c>
      <c r="J7840" s="57">
        <v>440586</v>
      </c>
      <c r="K7840" s="58" t="s">
        <v>11726</v>
      </c>
      <c r="L7840" s="57">
        <v>35247</v>
      </c>
      <c r="M7840" s="57">
        <v>475833</v>
      </c>
      <c r="P7840" t="e">
        <f>+VLOOKUP(C7840,'Thanh toán '!M$9366:N$10360,2,0)</f>
        <v>#N/A</v>
      </c>
      <c r="Q7840" s="61" t="e">
        <f t="shared" si="430"/>
        <v>#N/A</v>
      </c>
    </row>
    <row r="7841" spans="1:17" x14ac:dyDescent="0.3">
      <c r="A7841" s="43">
        <v>2023</v>
      </c>
      <c r="B7841" s="56" t="s">
        <v>25965</v>
      </c>
      <c r="C7841" s="19">
        <f t="shared" si="429"/>
        <v>60357</v>
      </c>
      <c r="D7841" s="56" t="s">
        <v>13350</v>
      </c>
      <c r="E7841" s="55">
        <v>45204</v>
      </c>
      <c r="F7841" s="18">
        <f t="shared" si="428"/>
        <v>10</v>
      </c>
      <c r="G7841" s="56" t="s">
        <v>11799</v>
      </c>
      <c r="H7841" s="56" t="s">
        <v>11725</v>
      </c>
      <c r="I7841" s="56" t="s">
        <v>14626</v>
      </c>
      <c r="J7841" s="57">
        <v>1452000</v>
      </c>
      <c r="K7841" s="58" t="s">
        <v>11726</v>
      </c>
      <c r="L7841" s="57">
        <v>116160</v>
      </c>
      <c r="M7841" s="57">
        <v>1568160</v>
      </c>
      <c r="P7841" t="e">
        <f>+VLOOKUP(C7841,'Thanh toán '!M$9366:N$10360,2,0)</f>
        <v>#N/A</v>
      </c>
      <c r="Q7841" s="61" t="e">
        <f t="shared" si="430"/>
        <v>#N/A</v>
      </c>
    </row>
    <row r="7842" spans="1:17" x14ac:dyDescent="0.3">
      <c r="A7842" s="43">
        <v>2023</v>
      </c>
      <c r="B7842" s="56" t="s">
        <v>25966</v>
      </c>
      <c r="C7842" s="19">
        <f t="shared" si="429"/>
        <v>60603</v>
      </c>
      <c r="D7842" s="56" t="s">
        <v>13350</v>
      </c>
      <c r="E7842" s="55">
        <v>45205</v>
      </c>
      <c r="F7842" s="18">
        <f t="shared" si="428"/>
        <v>10</v>
      </c>
      <c r="G7842" s="56" t="s">
        <v>11799</v>
      </c>
      <c r="H7842" s="56" t="s">
        <v>11725</v>
      </c>
      <c r="I7842" s="56" t="s">
        <v>13583</v>
      </c>
      <c r="J7842" s="57">
        <v>146862</v>
      </c>
      <c r="K7842" s="58" t="s">
        <v>11726</v>
      </c>
      <c r="L7842" s="57">
        <v>11749</v>
      </c>
      <c r="M7842" s="57">
        <v>158611</v>
      </c>
      <c r="P7842" t="e">
        <f>+VLOOKUP(C7842,'Thanh toán '!M$9366:N$10360,2,0)</f>
        <v>#N/A</v>
      </c>
      <c r="Q7842" s="61" t="e">
        <f t="shared" si="430"/>
        <v>#N/A</v>
      </c>
    </row>
    <row r="7843" spans="1:17" x14ac:dyDescent="0.3">
      <c r="A7843" s="43">
        <v>2023</v>
      </c>
      <c r="B7843" s="56" t="s">
        <v>25967</v>
      </c>
      <c r="C7843" s="19">
        <f t="shared" si="429"/>
        <v>60604</v>
      </c>
      <c r="D7843" s="56" t="s">
        <v>13350</v>
      </c>
      <c r="E7843" s="55">
        <v>45205</v>
      </c>
      <c r="F7843" s="18">
        <f t="shared" si="428"/>
        <v>10</v>
      </c>
      <c r="G7843" s="56" t="s">
        <v>11799</v>
      </c>
      <c r="H7843" s="56" t="s">
        <v>11725</v>
      </c>
      <c r="I7843" s="56" t="s">
        <v>13587</v>
      </c>
      <c r="J7843" s="57">
        <v>726000</v>
      </c>
      <c r="K7843" s="58" t="s">
        <v>11726</v>
      </c>
      <c r="L7843" s="57">
        <v>58080</v>
      </c>
      <c r="M7843" s="57">
        <v>784080</v>
      </c>
      <c r="P7843" t="e">
        <f>+VLOOKUP(C7843,'Thanh toán '!M$9366:N$10360,2,0)</f>
        <v>#N/A</v>
      </c>
      <c r="Q7843" s="61" t="e">
        <f t="shared" si="430"/>
        <v>#N/A</v>
      </c>
    </row>
    <row r="7844" spans="1:17" x14ac:dyDescent="0.3">
      <c r="A7844" s="43">
        <v>2023</v>
      </c>
      <c r="B7844" s="56" t="s">
        <v>25968</v>
      </c>
      <c r="C7844" s="19">
        <f t="shared" si="429"/>
        <v>60605</v>
      </c>
      <c r="D7844" s="56" t="s">
        <v>13350</v>
      </c>
      <c r="E7844" s="55">
        <v>45205</v>
      </c>
      <c r="F7844" s="18">
        <f t="shared" si="428"/>
        <v>10</v>
      </c>
      <c r="G7844" s="56" t="s">
        <v>11799</v>
      </c>
      <c r="H7844" s="56" t="s">
        <v>11725</v>
      </c>
      <c r="I7844" s="56" t="s">
        <v>13595</v>
      </c>
      <c r="J7844" s="57">
        <v>555290</v>
      </c>
      <c r="K7844" s="58" t="s">
        <v>11726</v>
      </c>
      <c r="L7844" s="57">
        <v>44423</v>
      </c>
      <c r="M7844" s="57">
        <v>599713</v>
      </c>
      <c r="P7844" t="e">
        <f>+VLOOKUP(C7844,'Thanh toán '!M$9366:N$10360,2,0)</f>
        <v>#N/A</v>
      </c>
      <c r="Q7844" s="61" t="e">
        <f t="shared" si="430"/>
        <v>#N/A</v>
      </c>
    </row>
    <row r="7845" spans="1:17" x14ac:dyDescent="0.3">
      <c r="A7845" s="43">
        <v>2023</v>
      </c>
      <c r="B7845" s="56" t="s">
        <v>25969</v>
      </c>
      <c r="C7845" s="19">
        <f t="shared" si="429"/>
        <v>60776</v>
      </c>
      <c r="D7845" s="56" t="s">
        <v>13350</v>
      </c>
      <c r="E7845" s="55">
        <v>45206</v>
      </c>
      <c r="F7845" s="18">
        <f t="shared" si="428"/>
        <v>10</v>
      </c>
      <c r="G7845" s="56" t="s">
        <v>11799</v>
      </c>
      <c r="H7845" s="56" t="s">
        <v>11725</v>
      </c>
      <c r="I7845" s="56" t="s">
        <v>13526</v>
      </c>
      <c r="J7845" s="57">
        <v>1173355</v>
      </c>
      <c r="K7845" s="58" t="s">
        <v>11726</v>
      </c>
      <c r="L7845" s="57">
        <v>93868</v>
      </c>
      <c r="M7845" s="57">
        <v>1267223</v>
      </c>
      <c r="P7845" t="e">
        <f>+VLOOKUP(C7845,'Thanh toán '!M$9366:N$10360,2,0)</f>
        <v>#N/A</v>
      </c>
      <c r="Q7845" s="61" t="e">
        <f t="shared" si="430"/>
        <v>#N/A</v>
      </c>
    </row>
    <row r="7846" spans="1:17" x14ac:dyDescent="0.3">
      <c r="A7846" s="43">
        <v>2023</v>
      </c>
      <c r="B7846" s="56" t="s">
        <v>25970</v>
      </c>
      <c r="C7846" s="19">
        <f t="shared" si="429"/>
        <v>60777</v>
      </c>
      <c r="D7846" s="56" t="s">
        <v>13350</v>
      </c>
      <c r="E7846" s="55">
        <v>45206</v>
      </c>
      <c r="F7846" s="18">
        <f t="shared" si="428"/>
        <v>10</v>
      </c>
      <c r="G7846" s="56" t="s">
        <v>11799</v>
      </c>
      <c r="H7846" s="56" t="s">
        <v>11725</v>
      </c>
      <c r="I7846" s="56" t="s">
        <v>13526</v>
      </c>
      <c r="J7846" s="57">
        <v>450715</v>
      </c>
      <c r="K7846" s="58" t="s">
        <v>11726</v>
      </c>
      <c r="L7846" s="57">
        <v>36057</v>
      </c>
      <c r="M7846" s="57">
        <v>486772</v>
      </c>
      <c r="P7846" t="e">
        <f>+VLOOKUP(C7846,'Thanh toán '!M$9366:N$10360,2,0)</f>
        <v>#N/A</v>
      </c>
      <c r="Q7846" s="61" t="e">
        <f t="shared" si="430"/>
        <v>#N/A</v>
      </c>
    </row>
    <row r="7847" spans="1:17" x14ac:dyDescent="0.3">
      <c r="A7847" s="43">
        <v>2023</v>
      </c>
      <c r="B7847" s="56" t="s">
        <v>25971</v>
      </c>
      <c r="C7847" s="19">
        <f t="shared" si="429"/>
        <v>60780</v>
      </c>
      <c r="D7847" s="56" t="s">
        <v>13350</v>
      </c>
      <c r="E7847" s="55">
        <v>45206</v>
      </c>
      <c r="F7847" s="18">
        <f t="shared" si="428"/>
        <v>10</v>
      </c>
      <c r="G7847" s="56" t="s">
        <v>11799</v>
      </c>
      <c r="H7847" s="56" t="s">
        <v>11725</v>
      </c>
      <c r="I7847" s="56" t="s">
        <v>13585</v>
      </c>
      <c r="J7847" s="57">
        <v>364650</v>
      </c>
      <c r="K7847" s="58" t="s">
        <v>11726</v>
      </c>
      <c r="L7847" s="57">
        <v>29172</v>
      </c>
      <c r="M7847" s="57">
        <v>393822</v>
      </c>
      <c r="P7847" t="e">
        <f>+VLOOKUP(C7847,'Thanh toán '!M$9366:N$10360,2,0)</f>
        <v>#N/A</v>
      </c>
      <c r="Q7847" s="61" t="e">
        <f t="shared" si="430"/>
        <v>#N/A</v>
      </c>
    </row>
    <row r="7848" spans="1:17" x14ac:dyDescent="0.3">
      <c r="A7848" s="43">
        <v>2023</v>
      </c>
      <c r="B7848" s="56" t="s">
        <v>25972</v>
      </c>
      <c r="C7848" s="19">
        <f t="shared" si="429"/>
        <v>60789</v>
      </c>
      <c r="D7848" s="56" t="s">
        <v>13350</v>
      </c>
      <c r="E7848" s="55">
        <v>45206</v>
      </c>
      <c r="F7848" s="18">
        <f t="shared" si="428"/>
        <v>10</v>
      </c>
      <c r="G7848" s="56" t="s">
        <v>11799</v>
      </c>
      <c r="H7848" s="56" t="s">
        <v>11725</v>
      </c>
      <c r="I7848" s="56" t="s">
        <v>18730</v>
      </c>
      <c r="J7848" s="57">
        <v>483720</v>
      </c>
      <c r="K7848" s="58" t="s">
        <v>11726</v>
      </c>
      <c r="L7848" s="57">
        <v>38698</v>
      </c>
      <c r="M7848" s="57">
        <v>522418</v>
      </c>
      <c r="P7848" t="e">
        <f>+VLOOKUP(C7848,'Thanh toán '!M$9366:N$10360,2,0)</f>
        <v>#N/A</v>
      </c>
      <c r="Q7848" s="61" t="e">
        <f t="shared" si="430"/>
        <v>#N/A</v>
      </c>
    </row>
    <row r="7849" spans="1:17" x14ac:dyDescent="0.3">
      <c r="A7849" s="43">
        <v>2023</v>
      </c>
      <c r="B7849" s="56" t="s">
        <v>25973</v>
      </c>
      <c r="C7849" s="19">
        <f t="shared" si="429"/>
        <v>60792</v>
      </c>
      <c r="D7849" s="56" t="s">
        <v>13350</v>
      </c>
      <c r="E7849" s="55">
        <v>45206</v>
      </c>
      <c r="F7849" s="18">
        <f t="shared" si="428"/>
        <v>10</v>
      </c>
      <c r="G7849" s="56" t="s">
        <v>11799</v>
      </c>
      <c r="H7849" s="56" t="s">
        <v>11725</v>
      </c>
      <c r="I7849" s="56" t="s">
        <v>14090</v>
      </c>
      <c r="J7849" s="57">
        <v>704013</v>
      </c>
      <c r="K7849" s="58" t="s">
        <v>11726</v>
      </c>
      <c r="L7849" s="57">
        <v>56321</v>
      </c>
      <c r="M7849" s="57">
        <v>760334</v>
      </c>
      <c r="P7849" t="e">
        <f>+VLOOKUP(C7849,'Thanh toán '!M$9366:N$10360,2,0)</f>
        <v>#N/A</v>
      </c>
      <c r="Q7849" s="61" t="e">
        <f t="shared" si="430"/>
        <v>#N/A</v>
      </c>
    </row>
    <row r="7850" spans="1:17" x14ac:dyDescent="0.3">
      <c r="A7850" s="43">
        <v>2023</v>
      </c>
      <c r="B7850" s="56" t="s">
        <v>25974</v>
      </c>
      <c r="C7850" s="19">
        <f t="shared" si="429"/>
        <v>60793</v>
      </c>
      <c r="D7850" s="56" t="s">
        <v>13350</v>
      </c>
      <c r="E7850" s="55">
        <v>45206</v>
      </c>
      <c r="F7850" s="18">
        <f t="shared" si="428"/>
        <v>10</v>
      </c>
      <c r="G7850" s="56" t="s">
        <v>11799</v>
      </c>
      <c r="H7850" s="56" t="s">
        <v>11725</v>
      </c>
      <c r="I7850" s="56" t="s">
        <v>15860</v>
      </c>
      <c r="J7850" s="57">
        <v>1214220</v>
      </c>
      <c r="K7850" s="58" t="s">
        <v>11726</v>
      </c>
      <c r="L7850" s="57">
        <v>97138</v>
      </c>
      <c r="M7850" s="57">
        <v>1311358</v>
      </c>
      <c r="P7850" t="e">
        <f>+VLOOKUP(C7850,'Thanh toán '!M$9366:N$10360,2,0)</f>
        <v>#N/A</v>
      </c>
      <c r="Q7850" s="61" t="e">
        <f t="shared" si="430"/>
        <v>#N/A</v>
      </c>
    </row>
    <row r="7851" spans="1:17" x14ac:dyDescent="0.3">
      <c r="A7851" s="43">
        <v>2023</v>
      </c>
      <c r="B7851" s="56" t="s">
        <v>25975</v>
      </c>
      <c r="C7851" s="19">
        <f t="shared" si="429"/>
        <v>60794</v>
      </c>
      <c r="D7851" s="56" t="s">
        <v>13350</v>
      </c>
      <c r="E7851" s="55">
        <v>45206</v>
      </c>
      <c r="F7851" s="18">
        <f t="shared" si="428"/>
        <v>10</v>
      </c>
      <c r="G7851" s="56" t="s">
        <v>11799</v>
      </c>
      <c r="H7851" s="56" t="s">
        <v>11725</v>
      </c>
      <c r="I7851" s="56" t="s">
        <v>14003</v>
      </c>
      <c r="J7851" s="57">
        <v>1173355</v>
      </c>
      <c r="K7851" s="58" t="s">
        <v>11726</v>
      </c>
      <c r="L7851" s="57">
        <v>93868</v>
      </c>
      <c r="M7851" s="57">
        <v>1267223</v>
      </c>
      <c r="P7851" t="e">
        <f>+VLOOKUP(C7851,'Thanh toán '!M$9366:N$10360,2,0)</f>
        <v>#N/A</v>
      </c>
      <c r="Q7851" s="61" t="e">
        <f t="shared" si="430"/>
        <v>#N/A</v>
      </c>
    </row>
    <row r="7852" spans="1:17" x14ac:dyDescent="0.3">
      <c r="A7852" s="43">
        <v>2023</v>
      </c>
      <c r="B7852" s="56" t="s">
        <v>25976</v>
      </c>
      <c r="C7852" s="19">
        <f t="shared" si="429"/>
        <v>60795</v>
      </c>
      <c r="D7852" s="56" t="s">
        <v>13350</v>
      </c>
      <c r="E7852" s="55">
        <v>45206</v>
      </c>
      <c r="F7852" s="18">
        <f t="shared" si="428"/>
        <v>10</v>
      </c>
      <c r="G7852" s="56" t="s">
        <v>11799</v>
      </c>
      <c r="H7852" s="56" t="s">
        <v>11725</v>
      </c>
      <c r="I7852" s="56" t="s">
        <v>14001</v>
      </c>
      <c r="J7852" s="57">
        <v>220293</v>
      </c>
      <c r="K7852" s="58" t="s">
        <v>11726</v>
      </c>
      <c r="L7852" s="57">
        <v>17623</v>
      </c>
      <c r="M7852" s="57">
        <v>237916</v>
      </c>
      <c r="P7852" t="e">
        <f>+VLOOKUP(C7852,'Thanh toán '!M$9366:N$10360,2,0)</f>
        <v>#N/A</v>
      </c>
      <c r="Q7852" s="61" t="e">
        <f t="shared" si="430"/>
        <v>#N/A</v>
      </c>
    </row>
    <row r="7853" spans="1:17" x14ac:dyDescent="0.3">
      <c r="A7853" s="43">
        <v>2023</v>
      </c>
      <c r="B7853" s="56" t="s">
        <v>25977</v>
      </c>
      <c r="C7853" s="19">
        <f t="shared" si="429"/>
        <v>60808</v>
      </c>
      <c r="D7853" s="56" t="s">
        <v>13350</v>
      </c>
      <c r="E7853" s="55">
        <v>45206</v>
      </c>
      <c r="F7853" s="18">
        <f t="shared" si="428"/>
        <v>10</v>
      </c>
      <c r="G7853" s="56" t="s">
        <v>11799</v>
      </c>
      <c r="H7853" s="56" t="s">
        <v>11725</v>
      </c>
      <c r="I7853" s="56" t="s">
        <v>13370</v>
      </c>
      <c r="J7853" s="57">
        <v>1844890</v>
      </c>
      <c r="K7853" s="58" t="s">
        <v>11726</v>
      </c>
      <c r="L7853" s="57">
        <v>147591</v>
      </c>
      <c r="M7853" s="57">
        <v>1992481</v>
      </c>
      <c r="P7853" t="e">
        <f>+VLOOKUP(C7853,'Thanh toán '!M$9366:N$10360,2,0)</f>
        <v>#N/A</v>
      </c>
      <c r="Q7853" s="61" t="e">
        <f t="shared" si="430"/>
        <v>#N/A</v>
      </c>
    </row>
    <row r="7854" spans="1:17" x14ac:dyDescent="0.3">
      <c r="A7854" s="43">
        <v>2023</v>
      </c>
      <c r="B7854" s="56" t="s">
        <v>25978</v>
      </c>
      <c r="C7854" s="19">
        <f t="shared" si="429"/>
        <v>60842</v>
      </c>
      <c r="D7854" s="56" t="s">
        <v>13350</v>
      </c>
      <c r="E7854" s="55">
        <v>45206</v>
      </c>
      <c r="F7854" s="18">
        <f t="shared" si="428"/>
        <v>10</v>
      </c>
      <c r="G7854" s="56" t="s">
        <v>11799</v>
      </c>
      <c r="H7854" s="56" t="s">
        <v>11725</v>
      </c>
      <c r="I7854" s="56" t="s">
        <v>14056</v>
      </c>
      <c r="J7854" s="57">
        <v>616204</v>
      </c>
      <c r="K7854" s="58" t="s">
        <v>11726</v>
      </c>
      <c r="L7854" s="57">
        <v>49296</v>
      </c>
      <c r="M7854" s="57">
        <v>665500</v>
      </c>
      <c r="P7854" t="e">
        <f>+VLOOKUP(C7854,'Thanh toán '!M$9366:N$10360,2,0)</f>
        <v>#N/A</v>
      </c>
      <c r="Q7854" s="61" t="e">
        <f t="shared" si="430"/>
        <v>#N/A</v>
      </c>
    </row>
    <row r="7855" spans="1:17" x14ac:dyDescent="0.3">
      <c r="A7855" s="43">
        <v>2023</v>
      </c>
      <c r="B7855" s="56" t="s">
        <v>25979</v>
      </c>
      <c r="C7855" s="19">
        <f t="shared" si="429"/>
        <v>60843</v>
      </c>
      <c r="D7855" s="56" t="s">
        <v>13350</v>
      </c>
      <c r="E7855" s="55">
        <v>45206</v>
      </c>
      <c r="F7855" s="18">
        <f t="shared" si="428"/>
        <v>10</v>
      </c>
      <c r="G7855" s="56" t="s">
        <v>11799</v>
      </c>
      <c r="H7855" s="56" t="s">
        <v>11725</v>
      </c>
      <c r="I7855" s="56" t="s">
        <v>14052</v>
      </c>
      <c r="J7855" s="57">
        <v>618065</v>
      </c>
      <c r="K7855" s="58" t="s">
        <v>11726</v>
      </c>
      <c r="L7855" s="57">
        <v>49445</v>
      </c>
      <c r="M7855" s="57">
        <v>667510</v>
      </c>
      <c r="P7855" t="e">
        <f>+VLOOKUP(C7855,'Thanh toán '!M$9366:N$10360,2,0)</f>
        <v>#N/A</v>
      </c>
      <c r="Q7855" s="61" t="e">
        <f t="shared" si="430"/>
        <v>#N/A</v>
      </c>
    </row>
    <row r="7856" spans="1:17" x14ac:dyDescent="0.3">
      <c r="A7856" s="43">
        <v>2023</v>
      </c>
      <c r="B7856" s="56" t="s">
        <v>25980</v>
      </c>
      <c r="C7856" s="19">
        <f t="shared" si="429"/>
        <v>60844</v>
      </c>
      <c r="D7856" s="56" t="s">
        <v>13350</v>
      </c>
      <c r="E7856" s="55">
        <v>45206</v>
      </c>
      <c r="F7856" s="18">
        <f t="shared" si="428"/>
        <v>10</v>
      </c>
      <c r="G7856" s="56" t="s">
        <v>11799</v>
      </c>
      <c r="H7856" s="56" t="s">
        <v>11725</v>
      </c>
      <c r="I7856" s="56" t="s">
        <v>13354</v>
      </c>
      <c r="J7856" s="57">
        <v>1078686</v>
      </c>
      <c r="K7856" s="58" t="s">
        <v>11726</v>
      </c>
      <c r="L7856" s="57">
        <v>86295</v>
      </c>
      <c r="M7856" s="57">
        <v>1164981</v>
      </c>
      <c r="P7856" t="e">
        <f>+VLOOKUP(C7856,'Thanh toán '!M$9366:N$10360,2,0)</f>
        <v>#N/A</v>
      </c>
      <c r="Q7856" s="61" t="e">
        <f t="shared" si="430"/>
        <v>#N/A</v>
      </c>
    </row>
    <row r="7857" spans="1:17" x14ac:dyDescent="0.3">
      <c r="A7857" s="43">
        <v>2023</v>
      </c>
      <c r="B7857" s="56" t="s">
        <v>25981</v>
      </c>
      <c r="C7857" s="19">
        <f t="shared" si="429"/>
        <v>60845</v>
      </c>
      <c r="D7857" s="56" t="s">
        <v>13350</v>
      </c>
      <c r="E7857" s="55">
        <v>45206</v>
      </c>
      <c r="F7857" s="18">
        <f t="shared" si="428"/>
        <v>10</v>
      </c>
      <c r="G7857" s="56" t="s">
        <v>11799</v>
      </c>
      <c r="H7857" s="56" t="s">
        <v>11725</v>
      </c>
      <c r="I7857" s="56" t="s">
        <v>13346</v>
      </c>
      <c r="J7857" s="57">
        <v>480036</v>
      </c>
      <c r="K7857" s="58" t="s">
        <v>11726</v>
      </c>
      <c r="L7857" s="57">
        <v>38403</v>
      </c>
      <c r="M7857" s="57">
        <v>518439</v>
      </c>
      <c r="P7857" t="e">
        <f>+VLOOKUP(C7857,'Thanh toán '!M$9366:N$10360,2,0)</f>
        <v>#N/A</v>
      </c>
      <c r="Q7857" s="61" t="e">
        <f t="shared" si="430"/>
        <v>#N/A</v>
      </c>
    </row>
    <row r="7858" spans="1:17" x14ac:dyDescent="0.3">
      <c r="A7858" s="43">
        <v>2023</v>
      </c>
      <c r="B7858" s="56" t="s">
        <v>25982</v>
      </c>
      <c r="C7858" s="19">
        <f t="shared" si="429"/>
        <v>60876</v>
      </c>
      <c r="D7858" s="56" t="s">
        <v>13350</v>
      </c>
      <c r="E7858" s="55">
        <v>45208</v>
      </c>
      <c r="F7858" s="18">
        <f t="shared" si="428"/>
        <v>10</v>
      </c>
      <c r="G7858" s="56" t="s">
        <v>11799</v>
      </c>
      <c r="H7858" s="56" t="s">
        <v>11725</v>
      </c>
      <c r="I7858" s="56" t="s">
        <v>14086</v>
      </c>
      <c r="J7858" s="57">
        <v>728448</v>
      </c>
      <c r="K7858" s="58" t="s">
        <v>11726</v>
      </c>
      <c r="L7858" s="57">
        <v>58276</v>
      </c>
      <c r="M7858" s="57">
        <v>786724</v>
      </c>
      <c r="P7858" t="e">
        <f>+VLOOKUP(C7858,'Thanh toán '!M$9366:N$10360,2,0)</f>
        <v>#N/A</v>
      </c>
      <c r="Q7858" s="61" t="e">
        <f t="shared" si="430"/>
        <v>#N/A</v>
      </c>
    </row>
    <row r="7859" spans="1:17" x14ac:dyDescent="0.3">
      <c r="A7859" s="43">
        <v>2023</v>
      </c>
      <c r="B7859" s="56" t="s">
        <v>25983</v>
      </c>
      <c r="C7859" s="19">
        <f t="shared" si="429"/>
        <v>60882</v>
      </c>
      <c r="D7859" s="56" t="s">
        <v>13350</v>
      </c>
      <c r="E7859" s="55">
        <v>45208</v>
      </c>
      <c r="F7859" s="18">
        <f t="shared" si="428"/>
        <v>10</v>
      </c>
      <c r="G7859" s="56" t="s">
        <v>11799</v>
      </c>
      <c r="H7859" s="56" t="s">
        <v>11725</v>
      </c>
      <c r="I7859" s="56" t="s">
        <v>15003</v>
      </c>
      <c r="J7859" s="57">
        <v>721905</v>
      </c>
      <c r="K7859" s="58" t="s">
        <v>11726</v>
      </c>
      <c r="L7859" s="57">
        <v>57752</v>
      </c>
      <c r="M7859" s="57">
        <v>779657</v>
      </c>
      <c r="P7859" t="e">
        <f>+VLOOKUP(C7859,'Thanh toán '!M$9366:N$10360,2,0)</f>
        <v>#N/A</v>
      </c>
      <c r="Q7859" s="61" t="e">
        <f t="shared" si="430"/>
        <v>#N/A</v>
      </c>
    </row>
    <row r="7860" spans="1:17" x14ac:dyDescent="0.3">
      <c r="A7860" s="43">
        <v>2023</v>
      </c>
      <c r="B7860" s="56" t="s">
        <v>25984</v>
      </c>
      <c r="C7860" s="19">
        <f t="shared" si="429"/>
        <v>60883</v>
      </c>
      <c r="D7860" s="56" t="s">
        <v>13350</v>
      </c>
      <c r="E7860" s="55">
        <v>45208</v>
      </c>
      <c r="F7860" s="18">
        <f t="shared" si="428"/>
        <v>10</v>
      </c>
      <c r="G7860" s="56" t="s">
        <v>11799</v>
      </c>
      <c r="H7860" s="56" t="s">
        <v>11725</v>
      </c>
      <c r="I7860" s="56" t="s">
        <v>14227</v>
      </c>
      <c r="J7860" s="57">
        <v>444232</v>
      </c>
      <c r="K7860" s="58" t="s">
        <v>11726</v>
      </c>
      <c r="L7860" s="57">
        <v>35539</v>
      </c>
      <c r="M7860" s="57">
        <v>479771</v>
      </c>
      <c r="P7860" t="e">
        <f>+VLOOKUP(C7860,'Thanh toán '!M$9366:N$10360,2,0)</f>
        <v>#N/A</v>
      </c>
      <c r="Q7860" s="61" t="e">
        <f t="shared" si="430"/>
        <v>#N/A</v>
      </c>
    </row>
    <row r="7861" spans="1:17" x14ac:dyDescent="0.3">
      <c r="A7861" s="43">
        <v>2023</v>
      </c>
      <c r="B7861" s="56" t="s">
        <v>25985</v>
      </c>
      <c r="C7861" s="19">
        <f t="shared" si="429"/>
        <v>60886</v>
      </c>
      <c r="D7861" s="56" t="s">
        <v>13350</v>
      </c>
      <c r="E7861" s="55">
        <v>45208</v>
      </c>
      <c r="F7861" s="18">
        <f t="shared" si="428"/>
        <v>10</v>
      </c>
      <c r="G7861" s="56" t="s">
        <v>11799</v>
      </c>
      <c r="H7861" s="56" t="s">
        <v>11725</v>
      </c>
      <c r="I7861" s="56" t="s">
        <v>13833</v>
      </c>
      <c r="J7861" s="57">
        <v>1173355</v>
      </c>
      <c r="K7861" s="58" t="s">
        <v>11726</v>
      </c>
      <c r="L7861" s="57">
        <v>93868</v>
      </c>
      <c r="M7861" s="57">
        <v>1267223</v>
      </c>
      <c r="P7861" t="e">
        <f>+VLOOKUP(C7861,'Thanh toán '!M$9366:N$10360,2,0)</f>
        <v>#N/A</v>
      </c>
      <c r="Q7861" s="61" t="e">
        <f t="shared" si="430"/>
        <v>#N/A</v>
      </c>
    </row>
    <row r="7862" spans="1:17" x14ac:dyDescent="0.3">
      <c r="A7862" s="43">
        <v>2023</v>
      </c>
      <c r="B7862" s="56" t="s">
        <v>25986</v>
      </c>
      <c r="C7862" s="19">
        <f t="shared" si="429"/>
        <v>60887</v>
      </c>
      <c r="D7862" s="56" t="s">
        <v>13350</v>
      </c>
      <c r="E7862" s="55">
        <v>45208</v>
      </c>
      <c r="F7862" s="18">
        <f t="shared" si="428"/>
        <v>10</v>
      </c>
      <c r="G7862" s="56" t="s">
        <v>11799</v>
      </c>
      <c r="H7862" s="56" t="s">
        <v>11725</v>
      </c>
      <c r="I7862" s="56" t="s">
        <v>13896</v>
      </c>
      <c r="J7862" s="57">
        <v>902880</v>
      </c>
      <c r="K7862" s="58" t="s">
        <v>11726</v>
      </c>
      <c r="L7862" s="57">
        <v>72230</v>
      </c>
      <c r="M7862" s="57">
        <v>975110</v>
      </c>
      <c r="P7862" t="e">
        <f>+VLOOKUP(C7862,'Thanh toán '!M$9366:N$10360,2,0)</f>
        <v>#N/A</v>
      </c>
      <c r="Q7862" s="61" t="e">
        <f t="shared" si="430"/>
        <v>#N/A</v>
      </c>
    </row>
    <row r="7863" spans="1:17" x14ac:dyDescent="0.3">
      <c r="A7863" s="43">
        <v>2023</v>
      </c>
      <c r="B7863" s="56" t="s">
        <v>25987</v>
      </c>
      <c r="C7863" s="19">
        <f t="shared" si="429"/>
        <v>60888</v>
      </c>
      <c r="D7863" s="56" t="s">
        <v>13350</v>
      </c>
      <c r="E7863" s="55">
        <v>45208</v>
      </c>
      <c r="F7863" s="18">
        <f t="shared" si="428"/>
        <v>10</v>
      </c>
      <c r="G7863" s="56" t="s">
        <v>11799</v>
      </c>
      <c r="H7863" s="56" t="s">
        <v>11725</v>
      </c>
      <c r="I7863" s="56" t="s">
        <v>14355</v>
      </c>
      <c r="J7863" s="57">
        <v>220293</v>
      </c>
      <c r="K7863" s="58" t="s">
        <v>11726</v>
      </c>
      <c r="L7863" s="57">
        <v>17623</v>
      </c>
      <c r="M7863" s="57">
        <v>237916</v>
      </c>
      <c r="P7863" t="e">
        <f>+VLOOKUP(C7863,'Thanh toán '!M$9366:N$10360,2,0)</f>
        <v>#N/A</v>
      </c>
      <c r="Q7863" s="61" t="e">
        <f t="shared" si="430"/>
        <v>#N/A</v>
      </c>
    </row>
    <row r="7864" spans="1:17" x14ac:dyDescent="0.3">
      <c r="A7864" s="43">
        <v>2023</v>
      </c>
      <c r="B7864" s="56" t="s">
        <v>25988</v>
      </c>
      <c r="C7864" s="19">
        <f t="shared" si="429"/>
        <v>60889</v>
      </c>
      <c r="D7864" s="56" t="s">
        <v>13350</v>
      </c>
      <c r="E7864" s="55">
        <v>45208</v>
      </c>
      <c r="F7864" s="18">
        <f t="shared" si="428"/>
        <v>10</v>
      </c>
      <c r="G7864" s="56" t="s">
        <v>11799</v>
      </c>
      <c r="H7864" s="56" t="s">
        <v>11725</v>
      </c>
      <c r="I7864" s="56" t="s">
        <v>13898</v>
      </c>
      <c r="J7864" s="57">
        <v>626898</v>
      </c>
      <c r="K7864" s="58" t="s">
        <v>11726</v>
      </c>
      <c r="L7864" s="57">
        <v>50152</v>
      </c>
      <c r="M7864" s="57">
        <v>677050</v>
      </c>
      <c r="P7864" t="e">
        <f>+VLOOKUP(C7864,'Thanh toán '!M$9366:N$10360,2,0)</f>
        <v>#N/A</v>
      </c>
      <c r="Q7864" s="61" t="e">
        <f t="shared" si="430"/>
        <v>#N/A</v>
      </c>
    </row>
    <row r="7865" spans="1:17" x14ac:dyDescent="0.3">
      <c r="A7865" s="43">
        <v>2023</v>
      </c>
      <c r="B7865" s="56" t="s">
        <v>25989</v>
      </c>
      <c r="C7865" s="19">
        <f t="shared" si="429"/>
        <v>60962</v>
      </c>
      <c r="D7865" s="56" t="s">
        <v>13350</v>
      </c>
      <c r="E7865" s="55">
        <v>45209</v>
      </c>
      <c r="F7865" s="18">
        <f t="shared" si="428"/>
        <v>10</v>
      </c>
      <c r="G7865" s="56" t="s">
        <v>11799</v>
      </c>
      <c r="H7865" s="56" t="s">
        <v>11725</v>
      </c>
      <c r="I7865" s="56" t="s">
        <v>16353</v>
      </c>
      <c r="J7865" s="57">
        <v>731171</v>
      </c>
      <c r="K7865" s="58" t="s">
        <v>11726</v>
      </c>
      <c r="L7865" s="57">
        <v>58494</v>
      </c>
      <c r="M7865" s="57">
        <v>789665</v>
      </c>
      <c r="P7865" t="e">
        <f>+VLOOKUP(C7865,'Thanh toán '!M$9366:N$10360,2,0)</f>
        <v>#N/A</v>
      </c>
      <c r="Q7865" s="61" t="e">
        <f t="shared" si="430"/>
        <v>#N/A</v>
      </c>
    </row>
    <row r="7866" spans="1:17" x14ac:dyDescent="0.3">
      <c r="A7866" s="43">
        <v>2023</v>
      </c>
      <c r="B7866" s="56" t="s">
        <v>25990</v>
      </c>
      <c r="C7866" s="19">
        <f t="shared" si="429"/>
        <v>60990</v>
      </c>
      <c r="D7866" s="56" t="s">
        <v>13350</v>
      </c>
      <c r="E7866" s="55">
        <v>45209</v>
      </c>
      <c r="F7866" s="18">
        <f t="shared" si="428"/>
        <v>10</v>
      </c>
      <c r="G7866" s="56" t="s">
        <v>11799</v>
      </c>
      <c r="H7866" s="56" t="s">
        <v>11725</v>
      </c>
      <c r="I7866" s="56" t="s">
        <v>14803</v>
      </c>
      <c r="J7866" s="57">
        <v>626898</v>
      </c>
      <c r="K7866" s="58" t="s">
        <v>11726</v>
      </c>
      <c r="L7866" s="57">
        <v>50152</v>
      </c>
      <c r="M7866" s="57">
        <v>677050</v>
      </c>
      <c r="P7866" t="e">
        <f>+VLOOKUP(C7866,'Thanh toán '!M$9366:N$10360,2,0)</f>
        <v>#N/A</v>
      </c>
      <c r="Q7866" s="61" t="e">
        <f t="shared" si="430"/>
        <v>#N/A</v>
      </c>
    </row>
    <row r="7867" spans="1:17" x14ac:dyDescent="0.3">
      <c r="A7867" s="43">
        <v>2023</v>
      </c>
      <c r="B7867" s="56" t="s">
        <v>25991</v>
      </c>
      <c r="C7867" s="19">
        <f t="shared" si="429"/>
        <v>60996</v>
      </c>
      <c r="D7867" s="56" t="s">
        <v>13350</v>
      </c>
      <c r="E7867" s="55">
        <v>45209</v>
      </c>
      <c r="F7867" s="18">
        <f t="shared" si="428"/>
        <v>10</v>
      </c>
      <c r="G7867" s="56" t="s">
        <v>11799</v>
      </c>
      <c r="H7867" s="56" t="s">
        <v>11725</v>
      </c>
      <c r="I7867" s="56" t="s">
        <v>20474</v>
      </c>
      <c r="J7867" s="57">
        <v>368978</v>
      </c>
      <c r="K7867" s="58" t="s">
        <v>11726</v>
      </c>
      <c r="L7867" s="57">
        <v>29518</v>
      </c>
      <c r="M7867" s="57">
        <v>398496</v>
      </c>
      <c r="P7867" t="e">
        <f>+VLOOKUP(C7867,'Thanh toán '!M$9366:N$10360,2,0)</f>
        <v>#N/A</v>
      </c>
      <c r="Q7867" s="61" t="e">
        <f t="shared" si="430"/>
        <v>#N/A</v>
      </c>
    </row>
    <row r="7868" spans="1:17" x14ac:dyDescent="0.3">
      <c r="A7868" s="43">
        <v>2023</v>
      </c>
      <c r="B7868" s="56" t="s">
        <v>25992</v>
      </c>
      <c r="C7868" s="19">
        <f t="shared" si="429"/>
        <v>60997</v>
      </c>
      <c r="D7868" s="56" t="s">
        <v>13350</v>
      </c>
      <c r="E7868" s="55">
        <v>45209</v>
      </c>
      <c r="F7868" s="18">
        <f t="shared" si="428"/>
        <v>10</v>
      </c>
      <c r="G7868" s="56" t="s">
        <v>11799</v>
      </c>
      <c r="H7868" s="56" t="s">
        <v>11725</v>
      </c>
      <c r="I7868" s="56" t="s">
        <v>14034</v>
      </c>
      <c r="J7868" s="57">
        <v>577491</v>
      </c>
      <c r="K7868" s="58" t="s">
        <v>11726</v>
      </c>
      <c r="L7868" s="57">
        <v>46199</v>
      </c>
      <c r="M7868" s="57">
        <v>623690</v>
      </c>
      <c r="P7868" t="e">
        <f>+VLOOKUP(C7868,'Thanh toán '!M$9366:N$10360,2,0)</f>
        <v>#N/A</v>
      </c>
      <c r="Q7868" s="61" t="e">
        <f t="shared" si="430"/>
        <v>#N/A</v>
      </c>
    </row>
    <row r="7869" spans="1:17" x14ac:dyDescent="0.3">
      <c r="A7869" s="43">
        <v>2023</v>
      </c>
      <c r="B7869" s="56" t="s">
        <v>25993</v>
      </c>
      <c r="C7869" s="19">
        <f t="shared" si="429"/>
        <v>60998</v>
      </c>
      <c r="D7869" s="56" t="s">
        <v>13350</v>
      </c>
      <c r="E7869" s="55">
        <v>45209</v>
      </c>
      <c r="F7869" s="18">
        <f t="shared" si="428"/>
        <v>10</v>
      </c>
      <c r="G7869" s="56" t="s">
        <v>11799</v>
      </c>
      <c r="H7869" s="56" t="s">
        <v>11725</v>
      </c>
      <c r="I7869" s="56" t="s">
        <v>13507</v>
      </c>
      <c r="J7869" s="57">
        <v>704013</v>
      </c>
      <c r="K7869" s="58" t="s">
        <v>11726</v>
      </c>
      <c r="L7869" s="57">
        <v>56321</v>
      </c>
      <c r="M7869" s="57">
        <v>760334</v>
      </c>
      <c r="P7869" t="e">
        <f>+VLOOKUP(C7869,'Thanh toán '!M$9366:N$10360,2,0)</f>
        <v>#N/A</v>
      </c>
      <c r="Q7869" s="61" t="e">
        <f t="shared" si="430"/>
        <v>#N/A</v>
      </c>
    </row>
    <row r="7870" spans="1:17" x14ac:dyDescent="0.3">
      <c r="A7870" s="43">
        <v>2023</v>
      </c>
      <c r="B7870" s="56" t="s">
        <v>25994</v>
      </c>
      <c r="C7870" s="19">
        <f t="shared" si="429"/>
        <v>61018</v>
      </c>
      <c r="D7870" s="56" t="s">
        <v>13350</v>
      </c>
      <c r="E7870" s="55">
        <v>45210</v>
      </c>
      <c r="F7870" s="18">
        <f t="shared" si="428"/>
        <v>10</v>
      </c>
      <c r="G7870" s="56" t="s">
        <v>11799</v>
      </c>
      <c r="H7870" s="56" t="s">
        <v>11725</v>
      </c>
      <c r="I7870" s="56" t="s">
        <v>14074</v>
      </c>
      <c r="J7870" s="57">
        <v>442409</v>
      </c>
      <c r="K7870" s="58" t="s">
        <v>11726</v>
      </c>
      <c r="L7870" s="57">
        <v>35393</v>
      </c>
      <c r="M7870" s="57">
        <v>477802</v>
      </c>
      <c r="P7870" t="e">
        <f>+VLOOKUP(C7870,'Thanh toán '!M$9366:N$10360,2,0)</f>
        <v>#N/A</v>
      </c>
      <c r="Q7870" s="61" t="e">
        <f t="shared" si="430"/>
        <v>#N/A</v>
      </c>
    </row>
    <row r="7871" spans="1:17" x14ac:dyDescent="0.3">
      <c r="A7871" s="43">
        <v>2023</v>
      </c>
      <c r="B7871" s="56" t="s">
        <v>25995</v>
      </c>
      <c r="C7871" s="19">
        <f t="shared" si="429"/>
        <v>61019</v>
      </c>
      <c r="D7871" s="56" t="s">
        <v>13350</v>
      </c>
      <c r="E7871" s="55">
        <v>45210</v>
      </c>
      <c r="F7871" s="18">
        <f t="shared" si="428"/>
        <v>10</v>
      </c>
      <c r="G7871" s="56" t="s">
        <v>11799</v>
      </c>
      <c r="H7871" s="56" t="s">
        <v>11725</v>
      </c>
      <c r="I7871" s="56" t="s">
        <v>13682</v>
      </c>
      <c r="J7871" s="57">
        <v>1027328</v>
      </c>
      <c r="K7871" s="58" t="s">
        <v>11726</v>
      </c>
      <c r="L7871" s="57">
        <v>82186</v>
      </c>
      <c r="M7871" s="57">
        <v>1109514</v>
      </c>
      <c r="P7871" t="e">
        <f>+VLOOKUP(C7871,'Thanh toán '!M$9366:N$10360,2,0)</f>
        <v>#N/A</v>
      </c>
      <c r="Q7871" s="61" t="e">
        <f t="shared" si="430"/>
        <v>#N/A</v>
      </c>
    </row>
    <row r="7872" spans="1:17" x14ac:dyDescent="0.3">
      <c r="A7872" s="43">
        <v>2023</v>
      </c>
      <c r="B7872" s="56" t="s">
        <v>25996</v>
      </c>
      <c r="C7872" s="19">
        <f t="shared" si="429"/>
        <v>61020</v>
      </c>
      <c r="D7872" s="56" t="s">
        <v>13350</v>
      </c>
      <c r="E7872" s="55">
        <v>45210</v>
      </c>
      <c r="F7872" s="18">
        <f t="shared" si="428"/>
        <v>10</v>
      </c>
      <c r="G7872" s="56" t="s">
        <v>11799</v>
      </c>
      <c r="H7872" s="56" t="s">
        <v>11725</v>
      </c>
      <c r="I7872" s="56" t="s">
        <v>14079</v>
      </c>
      <c r="J7872" s="57">
        <v>370839</v>
      </c>
      <c r="K7872" s="58" t="s">
        <v>11726</v>
      </c>
      <c r="L7872" s="57">
        <v>29667</v>
      </c>
      <c r="M7872" s="57">
        <v>400506</v>
      </c>
      <c r="P7872" t="e">
        <f>+VLOOKUP(C7872,'Thanh toán '!M$9366:N$10360,2,0)</f>
        <v>#N/A</v>
      </c>
      <c r="Q7872" s="61" t="e">
        <f t="shared" si="430"/>
        <v>#N/A</v>
      </c>
    </row>
    <row r="7873" spans="1:17" x14ac:dyDescent="0.3">
      <c r="A7873" s="43">
        <v>2023</v>
      </c>
      <c r="B7873" s="56" t="s">
        <v>25997</v>
      </c>
      <c r="C7873" s="19">
        <f t="shared" si="429"/>
        <v>61021</v>
      </c>
      <c r="D7873" s="56" t="s">
        <v>13350</v>
      </c>
      <c r="E7873" s="55">
        <v>45210</v>
      </c>
      <c r="F7873" s="18">
        <f t="shared" si="428"/>
        <v>10</v>
      </c>
      <c r="G7873" s="56" t="s">
        <v>11799</v>
      </c>
      <c r="H7873" s="56" t="s">
        <v>11725</v>
      </c>
      <c r="I7873" s="56" t="s">
        <v>15023</v>
      </c>
      <c r="J7873" s="57">
        <v>840918</v>
      </c>
      <c r="K7873" s="58" t="s">
        <v>11726</v>
      </c>
      <c r="L7873" s="57">
        <v>67273</v>
      </c>
      <c r="M7873" s="57">
        <v>908191</v>
      </c>
      <c r="P7873" t="e">
        <f>+VLOOKUP(C7873,'Thanh toán '!M$9366:N$10360,2,0)</f>
        <v>#N/A</v>
      </c>
      <c r="Q7873" s="61" t="e">
        <f t="shared" si="430"/>
        <v>#N/A</v>
      </c>
    </row>
    <row r="7874" spans="1:17" x14ac:dyDescent="0.3">
      <c r="A7874" s="43">
        <v>2023</v>
      </c>
      <c r="B7874" s="56" t="s">
        <v>25998</v>
      </c>
      <c r="C7874" s="19">
        <f t="shared" si="429"/>
        <v>61025</v>
      </c>
      <c r="D7874" s="56" t="s">
        <v>13350</v>
      </c>
      <c r="E7874" s="55">
        <v>45210</v>
      </c>
      <c r="F7874" s="18">
        <f t="shared" si="428"/>
        <v>10</v>
      </c>
      <c r="G7874" s="56" t="s">
        <v>11799</v>
      </c>
      <c r="H7874" s="56" t="s">
        <v>11725</v>
      </c>
      <c r="I7874" s="56" t="s">
        <v>13430</v>
      </c>
      <c r="J7874" s="57">
        <v>1532200</v>
      </c>
      <c r="K7874" s="58" t="s">
        <v>11726</v>
      </c>
      <c r="L7874" s="57">
        <v>122576</v>
      </c>
      <c r="M7874" s="57">
        <v>1654776</v>
      </c>
      <c r="P7874" t="e">
        <f>+VLOOKUP(C7874,'Thanh toán '!M$9366:N$10360,2,0)</f>
        <v>#N/A</v>
      </c>
      <c r="Q7874" s="61" t="e">
        <f t="shared" si="430"/>
        <v>#N/A</v>
      </c>
    </row>
    <row r="7875" spans="1:17" x14ac:dyDescent="0.3">
      <c r="A7875" s="43">
        <v>2023</v>
      </c>
      <c r="B7875" s="56" t="s">
        <v>25999</v>
      </c>
      <c r="C7875" s="19">
        <f t="shared" si="429"/>
        <v>61029</v>
      </c>
      <c r="D7875" s="56" t="s">
        <v>13350</v>
      </c>
      <c r="E7875" s="55">
        <v>45210</v>
      </c>
      <c r="F7875" s="18">
        <f t="shared" si="428"/>
        <v>10</v>
      </c>
      <c r="G7875" s="56" t="s">
        <v>11799</v>
      </c>
      <c r="H7875" s="56" t="s">
        <v>11725</v>
      </c>
      <c r="I7875" s="56" t="s">
        <v>13658</v>
      </c>
      <c r="J7875" s="57">
        <v>370839</v>
      </c>
      <c r="K7875" s="58" t="s">
        <v>11726</v>
      </c>
      <c r="L7875" s="57">
        <v>29667</v>
      </c>
      <c r="M7875" s="57">
        <v>400506</v>
      </c>
      <c r="P7875" t="e">
        <f>+VLOOKUP(C7875,'Thanh toán '!M$9366:N$10360,2,0)</f>
        <v>#N/A</v>
      </c>
      <c r="Q7875" s="61" t="e">
        <f t="shared" si="430"/>
        <v>#N/A</v>
      </c>
    </row>
    <row r="7876" spans="1:17" x14ac:dyDescent="0.3">
      <c r="A7876" s="43">
        <v>2023</v>
      </c>
      <c r="B7876" s="56" t="s">
        <v>26000</v>
      </c>
      <c r="C7876" s="19">
        <f t="shared" si="429"/>
        <v>61030</v>
      </c>
      <c r="D7876" s="56" t="s">
        <v>13350</v>
      </c>
      <c r="E7876" s="55">
        <v>45210</v>
      </c>
      <c r="F7876" s="18">
        <f t="shared" si="428"/>
        <v>10</v>
      </c>
      <c r="G7876" s="56" t="s">
        <v>11799</v>
      </c>
      <c r="H7876" s="56" t="s">
        <v>11725</v>
      </c>
      <c r="I7876" s="56" t="s">
        <v>13991</v>
      </c>
      <c r="J7876" s="57">
        <v>704013</v>
      </c>
      <c r="K7876" s="58" t="s">
        <v>11726</v>
      </c>
      <c r="L7876" s="57">
        <v>56321</v>
      </c>
      <c r="M7876" s="57">
        <v>760334</v>
      </c>
      <c r="P7876" t="e">
        <f>+VLOOKUP(C7876,'Thanh toán '!M$9366:N$10360,2,0)</f>
        <v>#N/A</v>
      </c>
      <c r="Q7876" s="61" t="e">
        <f t="shared" si="430"/>
        <v>#N/A</v>
      </c>
    </row>
    <row r="7877" spans="1:17" x14ac:dyDescent="0.3">
      <c r="A7877" s="43">
        <v>2023</v>
      </c>
      <c r="B7877" s="56" t="s">
        <v>26001</v>
      </c>
      <c r="C7877" s="19">
        <f t="shared" si="429"/>
        <v>61031</v>
      </c>
      <c r="D7877" s="56" t="s">
        <v>13350</v>
      </c>
      <c r="E7877" s="55">
        <v>45210</v>
      </c>
      <c r="F7877" s="18">
        <f t="shared" si="428"/>
        <v>10</v>
      </c>
      <c r="G7877" s="56" t="s">
        <v>11799</v>
      </c>
      <c r="H7877" s="56" t="s">
        <v>11725</v>
      </c>
      <c r="I7877" s="56" t="s">
        <v>13885</v>
      </c>
      <c r="J7877" s="57">
        <v>922445</v>
      </c>
      <c r="K7877" s="58" t="s">
        <v>11726</v>
      </c>
      <c r="L7877" s="57">
        <v>73796</v>
      </c>
      <c r="M7877" s="57">
        <v>996241</v>
      </c>
      <c r="P7877" t="e">
        <f>+VLOOKUP(C7877,'Thanh toán '!M$9366:N$10360,2,0)</f>
        <v>#N/A</v>
      </c>
      <c r="Q7877" s="61" t="e">
        <f t="shared" si="430"/>
        <v>#N/A</v>
      </c>
    </row>
    <row r="7878" spans="1:17" x14ac:dyDescent="0.3">
      <c r="A7878" s="43">
        <v>2023</v>
      </c>
      <c r="B7878" s="56" t="s">
        <v>26002</v>
      </c>
      <c r="C7878" s="19">
        <f t="shared" si="429"/>
        <v>61032</v>
      </c>
      <c r="D7878" s="56" t="s">
        <v>13350</v>
      </c>
      <c r="E7878" s="55">
        <v>45210</v>
      </c>
      <c r="F7878" s="18">
        <f t="shared" ref="F7878:F7941" si="431">+MONTH(E7878)</f>
        <v>10</v>
      </c>
      <c r="G7878" s="56" t="s">
        <v>11799</v>
      </c>
      <c r="H7878" s="56" t="s">
        <v>11725</v>
      </c>
      <c r="I7878" s="56" t="s">
        <v>13426</v>
      </c>
      <c r="J7878" s="57">
        <v>371250</v>
      </c>
      <c r="K7878" s="58" t="s">
        <v>11726</v>
      </c>
      <c r="L7878" s="57">
        <v>29700</v>
      </c>
      <c r="M7878" s="57">
        <v>400950</v>
      </c>
      <c r="P7878" t="e">
        <f>+VLOOKUP(C7878,'Thanh toán '!M$9366:N$10360,2,0)</f>
        <v>#N/A</v>
      </c>
      <c r="Q7878" s="61" t="e">
        <f t="shared" si="430"/>
        <v>#N/A</v>
      </c>
    </row>
    <row r="7879" spans="1:17" x14ac:dyDescent="0.3">
      <c r="A7879" s="43">
        <v>2023</v>
      </c>
      <c r="B7879" s="56" t="s">
        <v>26003</v>
      </c>
      <c r="C7879" s="19">
        <f t="shared" si="429"/>
        <v>61036</v>
      </c>
      <c r="D7879" s="56" t="s">
        <v>13350</v>
      </c>
      <c r="E7879" s="55">
        <v>45210</v>
      </c>
      <c r="F7879" s="18">
        <f t="shared" si="431"/>
        <v>10</v>
      </c>
      <c r="G7879" s="56" t="s">
        <v>11799</v>
      </c>
      <c r="H7879" s="56" t="s">
        <v>11725</v>
      </c>
      <c r="I7879" s="56" t="s">
        <v>13550</v>
      </c>
      <c r="J7879" s="57">
        <v>439928</v>
      </c>
      <c r="K7879" s="58" t="s">
        <v>11726</v>
      </c>
      <c r="L7879" s="57">
        <v>35194</v>
      </c>
      <c r="M7879" s="57">
        <v>475122</v>
      </c>
      <c r="P7879" t="e">
        <f>+VLOOKUP(C7879,'Thanh toán '!M$9366:N$10360,2,0)</f>
        <v>#N/A</v>
      </c>
      <c r="Q7879" s="61" t="e">
        <f t="shared" si="430"/>
        <v>#N/A</v>
      </c>
    </row>
    <row r="7880" spans="1:17" x14ac:dyDescent="0.3">
      <c r="A7880" s="43">
        <v>2023</v>
      </c>
      <c r="B7880" s="56" t="s">
        <v>26004</v>
      </c>
      <c r="C7880" s="19">
        <f t="shared" si="429"/>
        <v>61038</v>
      </c>
      <c r="D7880" s="56" t="s">
        <v>13350</v>
      </c>
      <c r="E7880" s="55">
        <v>45210</v>
      </c>
      <c r="F7880" s="18">
        <f t="shared" si="431"/>
        <v>10</v>
      </c>
      <c r="G7880" s="56" t="s">
        <v>11799</v>
      </c>
      <c r="H7880" s="56" t="s">
        <v>11725</v>
      </c>
      <c r="I7880" s="56" t="s">
        <v>14014</v>
      </c>
      <c r="J7880" s="57">
        <v>589271</v>
      </c>
      <c r="K7880" s="58" t="s">
        <v>11726</v>
      </c>
      <c r="L7880" s="57">
        <v>47142</v>
      </c>
      <c r="M7880" s="57">
        <v>636413</v>
      </c>
      <c r="P7880" t="e">
        <f>+VLOOKUP(C7880,'Thanh toán '!M$9366:N$10360,2,0)</f>
        <v>#N/A</v>
      </c>
      <c r="Q7880" s="61" t="e">
        <f t="shared" si="430"/>
        <v>#N/A</v>
      </c>
    </row>
    <row r="7881" spans="1:17" x14ac:dyDescent="0.3">
      <c r="A7881" s="43">
        <v>2023</v>
      </c>
      <c r="B7881" s="56" t="s">
        <v>26005</v>
      </c>
      <c r="C7881" s="19">
        <f t="shared" si="429"/>
        <v>61041</v>
      </c>
      <c r="D7881" s="56" t="s">
        <v>13350</v>
      </c>
      <c r="E7881" s="55">
        <v>45210</v>
      </c>
      <c r="F7881" s="18">
        <f t="shared" si="431"/>
        <v>10</v>
      </c>
      <c r="G7881" s="56" t="s">
        <v>11799</v>
      </c>
      <c r="H7881" s="56" t="s">
        <v>11725</v>
      </c>
      <c r="I7881" s="56" t="s">
        <v>13589</v>
      </c>
      <c r="J7881" s="57">
        <v>367155</v>
      </c>
      <c r="K7881" s="58" t="s">
        <v>11726</v>
      </c>
      <c r="L7881" s="57">
        <v>29372</v>
      </c>
      <c r="M7881" s="57">
        <v>396527</v>
      </c>
      <c r="P7881" t="e">
        <f>+VLOOKUP(C7881,'Thanh toán '!M$9366:N$10360,2,0)</f>
        <v>#N/A</v>
      </c>
      <c r="Q7881" s="61" t="e">
        <f t="shared" si="430"/>
        <v>#N/A</v>
      </c>
    </row>
    <row r="7882" spans="1:17" x14ac:dyDescent="0.3">
      <c r="A7882" s="43">
        <v>2023</v>
      </c>
      <c r="B7882" s="56" t="s">
        <v>26006</v>
      </c>
      <c r="C7882" s="19">
        <f t="shared" si="429"/>
        <v>61042</v>
      </c>
      <c r="D7882" s="56" t="s">
        <v>13350</v>
      </c>
      <c r="E7882" s="55">
        <v>45210</v>
      </c>
      <c r="F7882" s="18">
        <f t="shared" si="431"/>
        <v>10</v>
      </c>
      <c r="G7882" s="56" t="s">
        <v>11799</v>
      </c>
      <c r="H7882" s="56" t="s">
        <v>11725</v>
      </c>
      <c r="I7882" s="56" t="s">
        <v>13593</v>
      </c>
      <c r="J7882" s="57">
        <v>804377</v>
      </c>
      <c r="K7882" s="58" t="s">
        <v>11726</v>
      </c>
      <c r="L7882" s="57">
        <v>64350</v>
      </c>
      <c r="M7882" s="57">
        <v>868727</v>
      </c>
      <c r="P7882" t="e">
        <f>+VLOOKUP(C7882,'Thanh toán '!M$9366:N$10360,2,0)</f>
        <v>#N/A</v>
      </c>
      <c r="Q7882" s="61" t="e">
        <f t="shared" si="430"/>
        <v>#N/A</v>
      </c>
    </row>
    <row r="7883" spans="1:17" x14ac:dyDescent="0.3">
      <c r="A7883" s="43">
        <v>2023</v>
      </c>
      <c r="B7883" s="56" t="s">
        <v>26007</v>
      </c>
      <c r="C7883" s="19">
        <f t="shared" si="429"/>
        <v>61046</v>
      </c>
      <c r="D7883" s="56" t="s">
        <v>13350</v>
      </c>
      <c r="E7883" s="55">
        <v>45210</v>
      </c>
      <c r="F7883" s="18">
        <f t="shared" si="431"/>
        <v>10</v>
      </c>
      <c r="G7883" s="56" t="s">
        <v>11799</v>
      </c>
      <c r="H7883" s="56" t="s">
        <v>11725</v>
      </c>
      <c r="I7883" s="56" t="s">
        <v>15363</v>
      </c>
      <c r="J7883" s="57">
        <v>364016</v>
      </c>
      <c r="K7883" s="58" t="s">
        <v>11726</v>
      </c>
      <c r="L7883" s="57">
        <v>29121</v>
      </c>
      <c r="M7883" s="57">
        <v>393137</v>
      </c>
      <c r="P7883" t="e">
        <f>+VLOOKUP(C7883,'Thanh toán '!M$9366:N$10360,2,0)</f>
        <v>#N/A</v>
      </c>
      <c r="Q7883" s="61" t="e">
        <f t="shared" si="430"/>
        <v>#N/A</v>
      </c>
    </row>
    <row r="7884" spans="1:17" x14ac:dyDescent="0.3">
      <c r="A7884" s="43">
        <v>2023</v>
      </c>
      <c r="B7884" s="56" t="s">
        <v>26008</v>
      </c>
      <c r="C7884" s="19">
        <f t="shared" si="429"/>
        <v>61047</v>
      </c>
      <c r="D7884" s="56" t="s">
        <v>13350</v>
      </c>
      <c r="E7884" s="55">
        <v>45210</v>
      </c>
      <c r="F7884" s="18">
        <f t="shared" si="431"/>
        <v>10</v>
      </c>
      <c r="G7884" s="56" t="s">
        <v>11799</v>
      </c>
      <c r="H7884" s="56" t="s">
        <v>11725</v>
      </c>
      <c r="I7884" s="56" t="s">
        <v>13451</v>
      </c>
      <c r="J7884" s="57">
        <v>1293695</v>
      </c>
      <c r="K7884" s="58" t="s">
        <v>11726</v>
      </c>
      <c r="L7884" s="57">
        <v>103496</v>
      </c>
      <c r="M7884" s="57">
        <v>1397191</v>
      </c>
      <c r="P7884" t="e">
        <f>+VLOOKUP(C7884,'Thanh toán '!M$9366:N$10360,2,0)</f>
        <v>#N/A</v>
      </c>
      <c r="Q7884" s="61" t="e">
        <f t="shared" si="430"/>
        <v>#N/A</v>
      </c>
    </row>
    <row r="7885" spans="1:17" x14ac:dyDescent="0.3">
      <c r="A7885" s="43">
        <v>2023</v>
      </c>
      <c r="B7885" s="56" t="s">
        <v>26009</v>
      </c>
      <c r="C7885" s="19">
        <f t="shared" si="429"/>
        <v>61048</v>
      </c>
      <c r="D7885" s="56" t="s">
        <v>13350</v>
      </c>
      <c r="E7885" s="55">
        <v>45210</v>
      </c>
      <c r="F7885" s="18">
        <f t="shared" si="431"/>
        <v>10</v>
      </c>
      <c r="G7885" s="56" t="s">
        <v>11799</v>
      </c>
      <c r="H7885" s="56" t="s">
        <v>11725</v>
      </c>
      <c r="I7885" s="56" t="s">
        <v>15006</v>
      </c>
      <c r="J7885" s="57">
        <v>442409</v>
      </c>
      <c r="K7885" s="58" t="s">
        <v>11726</v>
      </c>
      <c r="L7885" s="57">
        <v>35393</v>
      </c>
      <c r="M7885" s="57">
        <v>477802</v>
      </c>
      <c r="P7885" t="e">
        <f>+VLOOKUP(C7885,'Thanh toán '!M$9366:N$10360,2,0)</f>
        <v>#N/A</v>
      </c>
      <c r="Q7885" s="61" t="e">
        <f t="shared" si="430"/>
        <v>#N/A</v>
      </c>
    </row>
    <row r="7886" spans="1:17" x14ac:dyDescent="0.3">
      <c r="A7886" s="43">
        <v>2023</v>
      </c>
      <c r="B7886" s="56" t="s">
        <v>26010</v>
      </c>
      <c r="C7886" s="19">
        <f t="shared" ref="C7886:C7949" si="432">+B7886*1</f>
        <v>61049</v>
      </c>
      <c r="D7886" s="56" t="s">
        <v>13350</v>
      </c>
      <c r="E7886" s="55">
        <v>45210</v>
      </c>
      <c r="F7886" s="18">
        <f t="shared" si="431"/>
        <v>10</v>
      </c>
      <c r="G7886" s="56" t="s">
        <v>11799</v>
      </c>
      <c r="H7886" s="56" t="s">
        <v>11725</v>
      </c>
      <c r="I7886" s="56" t="s">
        <v>15003</v>
      </c>
      <c r="J7886" s="57">
        <v>721905</v>
      </c>
      <c r="K7886" s="58" t="s">
        <v>11726</v>
      </c>
      <c r="L7886" s="57">
        <v>57752</v>
      </c>
      <c r="M7886" s="57">
        <v>779657</v>
      </c>
      <c r="P7886" t="e">
        <f>+VLOOKUP(C7886,'Thanh toán '!M$9366:N$10360,2,0)</f>
        <v>#N/A</v>
      </c>
      <c r="Q7886" s="61" t="e">
        <f t="shared" si="430"/>
        <v>#N/A</v>
      </c>
    </row>
    <row r="7887" spans="1:17" x14ac:dyDescent="0.3">
      <c r="A7887" s="43">
        <v>2023</v>
      </c>
      <c r="B7887" s="56" t="s">
        <v>26011</v>
      </c>
      <c r="C7887" s="19">
        <f t="shared" si="432"/>
        <v>61050</v>
      </c>
      <c r="D7887" s="56" t="s">
        <v>13350</v>
      </c>
      <c r="E7887" s="55">
        <v>45210</v>
      </c>
      <c r="F7887" s="18">
        <f t="shared" si="431"/>
        <v>10</v>
      </c>
      <c r="G7887" s="56" t="s">
        <v>11799</v>
      </c>
      <c r="H7887" s="56" t="s">
        <v>11725</v>
      </c>
      <c r="I7887" s="56" t="s">
        <v>13715</v>
      </c>
      <c r="J7887" s="57">
        <v>440586</v>
      </c>
      <c r="K7887" s="58" t="s">
        <v>11726</v>
      </c>
      <c r="L7887" s="57">
        <v>35247</v>
      </c>
      <c r="M7887" s="57">
        <v>475833</v>
      </c>
      <c r="P7887" t="e">
        <f>+VLOOKUP(C7887,'Thanh toán '!M$9366:N$10360,2,0)</f>
        <v>#N/A</v>
      </c>
      <c r="Q7887" s="61" t="e">
        <f t="shared" si="430"/>
        <v>#N/A</v>
      </c>
    </row>
    <row r="7888" spans="1:17" x14ac:dyDescent="0.3">
      <c r="A7888" s="43">
        <v>2023</v>
      </c>
      <c r="B7888" s="56" t="s">
        <v>26012</v>
      </c>
      <c r="C7888" s="19">
        <f t="shared" si="432"/>
        <v>61051</v>
      </c>
      <c r="D7888" s="56" t="s">
        <v>13350</v>
      </c>
      <c r="E7888" s="55">
        <v>45210</v>
      </c>
      <c r="F7888" s="18">
        <f t="shared" si="431"/>
        <v>10</v>
      </c>
      <c r="G7888" s="56" t="s">
        <v>11799</v>
      </c>
      <c r="H7888" s="56" t="s">
        <v>11725</v>
      </c>
      <c r="I7888" s="56" t="s">
        <v>13707</v>
      </c>
      <c r="J7888" s="57">
        <v>250910</v>
      </c>
      <c r="K7888" s="58" t="s">
        <v>11726</v>
      </c>
      <c r="L7888" s="57">
        <v>20073</v>
      </c>
      <c r="M7888" s="57">
        <v>270983</v>
      </c>
      <c r="P7888" t="e">
        <f>+VLOOKUP(C7888,'Thanh toán '!M$9366:N$10360,2,0)</f>
        <v>#N/A</v>
      </c>
      <c r="Q7888" s="61" t="e">
        <f t="shared" si="430"/>
        <v>#N/A</v>
      </c>
    </row>
    <row r="7889" spans="1:17" x14ac:dyDescent="0.3">
      <c r="A7889" s="43">
        <v>2023</v>
      </c>
      <c r="B7889" s="56" t="s">
        <v>26013</v>
      </c>
      <c r="C7889" s="19">
        <f t="shared" si="432"/>
        <v>61052</v>
      </c>
      <c r="D7889" s="56" t="s">
        <v>13350</v>
      </c>
      <c r="E7889" s="55">
        <v>45210</v>
      </c>
      <c r="F7889" s="18">
        <f t="shared" si="431"/>
        <v>10</v>
      </c>
      <c r="G7889" s="56" t="s">
        <v>11799</v>
      </c>
      <c r="H7889" s="56" t="s">
        <v>11725</v>
      </c>
      <c r="I7889" s="56" t="s">
        <v>13366</v>
      </c>
      <c r="J7889" s="57">
        <v>1318394</v>
      </c>
      <c r="K7889" s="58" t="s">
        <v>11726</v>
      </c>
      <c r="L7889" s="57">
        <v>105472</v>
      </c>
      <c r="M7889" s="57">
        <v>1423866</v>
      </c>
      <c r="P7889" t="e">
        <f>+VLOOKUP(C7889,'Thanh toán '!M$9366:N$10360,2,0)</f>
        <v>#N/A</v>
      </c>
      <c r="Q7889" s="61" t="e">
        <f t="shared" si="430"/>
        <v>#N/A</v>
      </c>
    </row>
    <row r="7890" spans="1:17" x14ac:dyDescent="0.3">
      <c r="A7890" s="43">
        <v>2023</v>
      </c>
      <c r="B7890" s="56" t="s">
        <v>26014</v>
      </c>
      <c r="C7890" s="19">
        <f t="shared" si="432"/>
        <v>61053</v>
      </c>
      <c r="D7890" s="56" t="s">
        <v>13350</v>
      </c>
      <c r="E7890" s="55">
        <v>45210</v>
      </c>
      <c r="F7890" s="18">
        <f t="shared" si="431"/>
        <v>10</v>
      </c>
      <c r="G7890" s="56" t="s">
        <v>11799</v>
      </c>
      <c r="H7890" s="56" t="s">
        <v>11725</v>
      </c>
      <c r="I7890" s="56" t="s">
        <v>14626</v>
      </c>
      <c r="J7890" s="57">
        <v>1049519</v>
      </c>
      <c r="K7890" s="58" t="s">
        <v>11726</v>
      </c>
      <c r="L7890" s="57">
        <v>83962</v>
      </c>
      <c r="M7890" s="57">
        <v>1133481</v>
      </c>
      <c r="P7890" t="e">
        <f>+VLOOKUP(C7890,'Thanh toán '!M$9366:N$10360,2,0)</f>
        <v>#N/A</v>
      </c>
      <c r="Q7890" s="61" t="e">
        <f t="shared" si="430"/>
        <v>#N/A</v>
      </c>
    </row>
    <row r="7891" spans="1:17" x14ac:dyDescent="0.3">
      <c r="A7891" s="43">
        <v>2023</v>
      </c>
      <c r="B7891" s="56" t="s">
        <v>26015</v>
      </c>
      <c r="C7891" s="19">
        <f t="shared" si="432"/>
        <v>61055</v>
      </c>
      <c r="D7891" s="56" t="s">
        <v>13350</v>
      </c>
      <c r="E7891" s="55">
        <v>45210</v>
      </c>
      <c r="F7891" s="18">
        <f t="shared" si="431"/>
        <v>10</v>
      </c>
      <c r="G7891" s="56" t="s">
        <v>11799</v>
      </c>
      <c r="H7891" s="56" t="s">
        <v>11725</v>
      </c>
      <c r="I7891" s="56" t="s">
        <v>13609</v>
      </c>
      <c r="J7891" s="57">
        <v>357198</v>
      </c>
      <c r="K7891" s="58" t="s">
        <v>11726</v>
      </c>
      <c r="L7891" s="57">
        <v>28576</v>
      </c>
      <c r="M7891" s="57">
        <v>385774</v>
      </c>
      <c r="P7891" t="e">
        <f>+VLOOKUP(C7891,'Thanh toán '!M$9366:N$10360,2,0)</f>
        <v>#N/A</v>
      </c>
      <c r="Q7891" s="61" t="e">
        <f t="shared" si="430"/>
        <v>#N/A</v>
      </c>
    </row>
    <row r="7892" spans="1:17" x14ac:dyDescent="0.3">
      <c r="A7892" s="43">
        <v>2023</v>
      </c>
      <c r="B7892" s="56" t="s">
        <v>26016</v>
      </c>
      <c r="C7892" s="19">
        <f t="shared" si="432"/>
        <v>61056</v>
      </c>
      <c r="D7892" s="56" t="s">
        <v>13350</v>
      </c>
      <c r="E7892" s="55">
        <v>45210</v>
      </c>
      <c r="F7892" s="18">
        <f t="shared" si="431"/>
        <v>10</v>
      </c>
      <c r="G7892" s="56" t="s">
        <v>11799</v>
      </c>
      <c r="H7892" s="56" t="s">
        <v>11725</v>
      </c>
      <c r="I7892" s="56" t="s">
        <v>14096</v>
      </c>
      <c r="J7892" s="57">
        <v>555290</v>
      </c>
      <c r="K7892" s="58" t="s">
        <v>11726</v>
      </c>
      <c r="L7892" s="57">
        <v>44423</v>
      </c>
      <c r="M7892" s="57">
        <v>599713</v>
      </c>
      <c r="P7892" t="e">
        <f>+VLOOKUP(C7892,'Thanh toán '!M$9366:N$10360,2,0)</f>
        <v>#N/A</v>
      </c>
      <c r="Q7892" s="61" t="e">
        <f t="shared" si="430"/>
        <v>#N/A</v>
      </c>
    </row>
    <row r="7893" spans="1:17" x14ac:dyDescent="0.3">
      <c r="A7893" s="43">
        <v>2023</v>
      </c>
      <c r="B7893" s="56" t="s">
        <v>26017</v>
      </c>
      <c r="C7893" s="19">
        <f t="shared" si="432"/>
        <v>61058</v>
      </c>
      <c r="D7893" s="56" t="s">
        <v>13350</v>
      </c>
      <c r="E7893" s="55">
        <v>45210</v>
      </c>
      <c r="F7893" s="18">
        <f t="shared" si="431"/>
        <v>10</v>
      </c>
      <c r="G7893" s="56" t="s">
        <v>11799</v>
      </c>
      <c r="H7893" s="56" t="s">
        <v>11725</v>
      </c>
      <c r="I7893" s="56" t="s">
        <v>13538</v>
      </c>
      <c r="J7893" s="57">
        <v>850875</v>
      </c>
      <c r="K7893" s="58" t="s">
        <v>11726</v>
      </c>
      <c r="L7893" s="57">
        <v>68070</v>
      </c>
      <c r="M7893" s="57">
        <v>918945</v>
      </c>
      <c r="P7893" t="e">
        <f>+VLOOKUP(C7893,'Thanh toán '!M$9366:N$10360,2,0)</f>
        <v>#N/A</v>
      </c>
      <c r="Q7893" s="61" t="e">
        <f t="shared" si="430"/>
        <v>#N/A</v>
      </c>
    </row>
    <row r="7894" spans="1:17" x14ac:dyDescent="0.3">
      <c r="A7894" s="43">
        <v>2023</v>
      </c>
      <c r="B7894" s="56" t="s">
        <v>26018</v>
      </c>
      <c r="C7894" s="19">
        <f t="shared" si="432"/>
        <v>61619</v>
      </c>
      <c r="D7894" s="56" t="s">
        <v>13350</v>
      </c>
      <c r="E7894" s="55">
        <v>45211</v>
      </c>
      <c r="F7894" s="18">
        <f t="shared" si="431"/>
        <v>10</v>
      </c>
      <c r="G7894" s="56" t="s">
        <v>11799</v>
      </c>
      <c r="H7894" s="56" t="s">
        <v>11725</v>
      </c>
      <c r="I7894" s="56" t="s">
        <v>13954</v>
      </c>
      <c r="J7894" s="57">
        <v>1899355</v>
      </c>
      <c r="K7894" s="58" t="s">
        <v>11726</v>
      </c>
      <c r="L7894" s="57">
        <v>151948</v>
      </c>
      <c r="M7894" s="57">
        <v>2051303</v>
      </c>
      <c r="P7894" t="e">
        <f>+VLOOKUP(C7894,'Thanh toán '!M$9366:N$10360,2,0)</f>
        <v>#N/A</v>
      </c>
      <c r="Q7894" s="61" t="e">
        <f t="shared" ref="Q7894:Q7957" si="433">+P7894-M7894</f>
        <v>#N/A</v>
      </c>
    </row>
    <row r="7895" spans="1:17" x14ac:dyDescent="0.3">
      <c r="A7895" s="43">
        <v>2023</v>
      </c>
      <c r="B7895" s="56" t="s">
        <v>26019</v>
      </c>
      <c r="C7895" s="19">
        <f t="shared" si="432"/>
        <v>61620</v>
      </c>
      <c r="D7895" s="56" t="s">
        <v>13350</v>
      </c>
      <c r="E7895" s="55">
        <v>45211</v>
      </c>
      <c r="F7895" s="18">
        <f t="shared" si="431"/>
        <v>10</v>
      </c>
      <c r="G7895" s="56" t="s">
        <v>11799</v>
      </c>
      <c r="H7895" s="56" t="s">
        <v>11725</v>
      </c>
      <c r="I7895" s="56" t="s">
        <v>13810</v>
      </c>
      <c r="J7895" s="57">
        <v>2279226</v>
      </c>
      <c r="K7895" s="58" t="s">
        <v>11726</v>
      </c>
      <c r="L7895" s="57">
        <v>182338</v>
      </c>
      <c r="M7895" s="57">
        <v>2461564</v>
      </c>
      <c r="P7895" t="e">
        <f>+VLOOKUP(C7895,'Thanh toán '!M$9366:N$10360,2,0)</f>
        <v>#N/A</v>
      </c>
      <c r="Q7895" s="61" t="e">
        <f t="shared" si="433"/>
        <v>#N/A</v>
      </c>
    </row>
    <row r="7896" spans="1:17" x14ac:dyDescent="0.3">
      <c r="A7896" s="43">
        <v>2023</v>
      </c>
      <c r="B7896" s="56" t="s">
        <v>26020</v>
      </c>
      <c r="C7896" s="19">
        <f t="shared" si="432"/>
        <v>61621</v>
      </c>
      <c r="D7896" s="56" t="s">
        <v>13350</v>
      </c>
      <c r="E7896" s="55">
        <v>45211</v>
      </c>
      <c r="F7896" s="18">
        <f t="shared" si="431"/>
        <v>10</v>
      </c>
      <c r="G7896" s="56" t="s">
        <v>11799</v>
      </c>
      <c r="H7896" s="56" t="s">
        <v>11725</v>
      </c>
      <c r="I7896" s="56" t="s">
        <v>13818</v>
      </c>
      <c r="J7896" s="57">
        <v>333174</v>
      </c>
      <c r="K7896" s="58" t="s">
        <v>11726</v>
      </c>
      <c r="L7896" s="57">
        <v>26654</v>
      </c>
      <c r="M7896" s="57">
        <v>359828</v>
      </c>
      <c r="P7896" t="e">
        <f>+VLOOKUP(C7896,'Thanh toán '!M$9366:N$10360,2,0)</f>
        <v>#N/A</v>
      </c>
      <c r="Q7896" s="61" t="e">
        <f t="shared" si="433"/>
        <v>#N/A</v>
      </c>
    </row>
    <row r="7897" spans="1:17" x14ac:dyDescent="0.3">
      <c r="A7897" s="43">
        <v>2023</v>
      </c>
      <c r="B7897" s="56" t="s">
        <v>26021</v>
      </c>
      <c r="C7897" s="19">
        <f t="shared" si="432"/>
        <v>61622</v>
      </c>
      <c r="D7897" s="56" t="s">
        <v>13350</v>
      </c>
      <c r="E7897" s="55">
        <v>45211</v>
      </c>
      <c r="F7897" s="18">
        <f t="shared" si="431"/>
        <v>10</v>
      </c>
      <c r="G7897" s="56" t="s">
        <v>11799</v>
      </c>
      <c r="H7897" s="56" t="s">
        <v>11725</v>
      </c>
      <c r="I7897" s="56" t="s">
        <v>13880</v>
      </c>
      <c r="J7897" s="57">
        <v>523842</v>
      </c>
      <c r="K7897" s="58" t="s">
        <v>11726</v>
      </c>
      <c r="L7897" s="57">
        <v>41907</v>
      </c>
      <c r="M7897" s="57">
        <v>565749</v>
      </c>
      <c r="P7897" t="e">
        <f>+VLOOKUP(C7897,'Thanh toán '!M$9366:N$10360,2,0)</f>
        <v>#N/A</v>
      </c>
      <c r="Q7897" s="61" t="e">
        <f t="shared" si="433"/>
        <v>#N/A</v>
      </c>
    </row>
    <row r="7898" spans="1:17" x14ac:dyDescent="0.3">
      <c r="A7898" s="43">
        <v>2023</v>
      </c>
      <c r="B7898" s="56" t="s">
        <v>26022</v>
      </c>
      <c r="C7898" s="19">
        <f t="shared" si="432"/>
        <v>61636</v>
      </c>
      <c r="D7898" s="56" t="s">
        <v>13350</v>
      </c>
      <c r="E7898" s="55">
        <v>45211</v>
      </c>
      <c r="F7898" s="18">
        <f t="shared" si="431"/>
        <v>10</v>
      </c>
      <c r="G7898" s="56" t="s">
        <v>11799</v>
      </c>
      <c r="H7898" s="56" t="s">
        <v>11725</v>
      </c>
      <c r="I7898" s="56" t="s">
        <v>14357</v>
      </c>
      <c r="J7898" s="57">
        <v>473660</v>
      </c>
      <c r="K7898" s="58" t="s">
        <v>11726</v>
      </c>
      <c r="L7898" s="57">
        <v>37893</v>
      </c>
      <c r="M7898" s="57">
        <v>511553</v>
      </c>
      <c r="P7898" t="e">
        <f>+VLOOKUP(C7898,'Thanh toán '!M$9366:N$10360,2,0)</f>
        <v>#N/A</v>
      </c>
      <c r="Q7898" s="61" t="e">
        <f t="shared" si="433"/>
        <v>#N/A</v>
      </c>
    </row>
    <row r="7899" spans="1:17" x14ac:dyDescent="0.3">
      <c r="A7899" s="43">
        <v>2023</v>
      </c>
      <c r="B7899" s="56" t="s">
        <v>26023</v>
      </c>
      <c r="C7899" s="19">
        <f t="shared" si="432"/>
        <v>61639</v>
      </c>
      <c r="D7899" s="56" t="s">
        <v>13350</v>
      </c>
      <c r="E7899" s="55">
        <v>45211</v>
      </c>
      <c r="F7899" s="18">
        <f t="shared" si="431"/>
        <v>10</v>
      </c>
      <c r="G7899" s="56" t="s">
        <v>11799</v>
      </c>
      <c r="H7899" s="56" t="s">
        <v>11725</v>
      </c>
      <c r="I7899" s="56" t="s">
        <v>15696</v>
      </c>
      <c r="J7899" s="57">
        <v>483720</v>
      </c>
      <c r="K7899" s="58" t="s">
        <v>11726</v>
      </c>
      <c r="L7899" s="57">
        <v>38698</v>
      </c>
      <c r="M7899" s="57">
        <v>522418</v>
      </c>
      <c r="P7899" t="e">
        <f>+VLOOKUP(C7899,'Thanh toán '!M$9366:N$10360,2,0)</f>
        <v>#N/A</v>
      </c>
      <c r="Q7899" s="61" t="e">
        <f t="shared" si="433"/>
        <v>#N/A</v>
      </c>
    </row>
    <row r="7900" spans="1:17" x14ac:dyDescent="0.3">
      <c r="A7900" s="43">
        <v>2023</v>
      </c>
      <c r="B7900" s="56" t="s">
        <v>26024</v>
      </c>
      <c r="C7900" s="19">
        <f t="shared" si="432"/>
        <v>61640</v>
      </c>
      <c r="D7900" s="56" t="s">
        <v>13350</v>
      </c>
      <c r="E7900" s="55">
        <v>45211</v>
      </c>
      <c r="F7900" s="18">
        <f t="shared" si="431"/>
        <v>10</v>
      </c>
      <c r="G7900" s="56" t="s">
        <v>11799</v>
      </c>
      <c r="H7900" s="56" t="s">
        <v>11725</v>
      </c>
      <c r="I7900" s="56" t="s">
        <v>23666</v>
      </c>
      <c r="J7900" s="57">
        <v>250910</v>
      </c>
      <c r="K7900" s="58" t="s">
        <v>11726</v>
      </c>
      <c r="L7900" s="57">
        <v>20073</v>
      </c>
      <c r="M7900" s="57">
        <v>270983</v>
      </c>
      <c r="P7900" t="e">
        <f>+VLOOKUP(C7900,'Thanh toán '!M$9366:N$10360,2,0)</f>
        <v>#N/A</v>
      </c>
      <c r="Q7900" s="61" t="e">
        <f t="shared" si="433"/>
        <v>#N/A</v>
      </c>
    </row>
    <row r="7901" spans="1:17" x14ac:dyDescent="0.3">
      <c r="A7901" s="43">
        <v>2023</v>
      </c>
      <c r="B7901" s="56" t="s">
        <v>26025</v>
      </c>
      <c r="C7901" s="19">
        <f t="shared" si="432"/>
        <v>61641</v>
      </c>
      <c r="D7901" s="56" t="s">
        <v>13350</v>
      </c>
      <c r="E7901" s="55">
        <v>45211</v>
      </c>
      <c r="F7901" s="18">
        <f t="shared" si="431"/>
        <v>10</v>
      </c>
      <c r="G7901" s="56" t="s">
        <v>11799</v>
      </c>
      <c r="H7901" s="56" t="s">
        <v>11725</v>
      </c>
      <c r="I7901" s="56" t="s">
        <v>14803</v>
      </c>
      <c r="J7901" s="57">
        <v>445500</v>
      </c>
      <c r="K7901" s="58" t="s">
        <v>11726</v>
      </c>
      <c r="L7901" s="57">
        <v>35640</v>
      </c>
      <c r="M7901" s="57">
        <v>481140</v>
      </c>
      <c r="P7901" t="e">
        <f>+VLOOKUP(C7901,'Thanh toán '!M$9366:N$10360,2,0)</f>
        <v>#N/A</v>
      </c>
      <c r="Q7901" s="61" t="e">
        <f t="shared" si="433"/>
        <v>#N/A</v>
      </c>
    </row>
    <row r="7902" spans="1:17" x14ac:dyDescent="0.3">
      <c r="A7902" s="43">
        <v>2023</v>
      </c>
      <c r="B7902" s="56" t="s">
        <v>26026</v>
      </c>
      <c r="C7902" s="19">
        <f t="shared" si="432"/>
        <v>61642</v>
      </c>
      <c r="D7902" s="56" t="s">
        <v>13350</v>
      </c>
      <c r="E7902" s="55">
        <v>45211</v>
      </c>
      <c r="F7902" s="18">
        <f t="shared" si="431"/>
        <v>10</v>
      </c>
      <c r="G7902" s="56" t="s">
        <v>11799</v>
      </c>
      <c r="H7902" s="56" t="s">
        <v>11725</v>
      </c>
      <c r="I7902" s="56" t="s">
        <v>13362</v>
      </c>
      <c r="J7902" s="57">
        <v>553467</v>
      </c>
      <c r="K7902" s="58" t="s">
        <v>11726</v>
      </c>
      <c r="L7902" s="57">
        <v>44277</v>
      </c>
      <c r="M7902" s="57">
        <v>597744</v>
      </c>
      <c r="P7902" t="e">
        <f>+VLOOKUP(C7902,'Thanh toán '!M$9366:N$10360,2,0)</f>
        <v>#N/A</v>
      </c>
      <c r="Q7902" s="61" t="e">
        <f t="shared" si="433"/>
        <v>#N/A</v>
      </c>
    </row>
    <row r="7903" spans="1:17" x14ac:dyDescent="0.3">
      <c r="A7903" s="43">
        <v>2023</v>
      </c>
      <c r="B7903" s="56" t="s">
        <v>26027</v>
      </c>
      <c r="C7903" s="19">
        <f t="shared" si="432"/>
        <v>61892</v>
      </c>
      <c r="D7903" s="56" t="s">
        <v>13350</v>
      </c>
      <c r="E7903" s="55">
        <v>45212</v>
      </c>
      <c r="F7903" s="18">
        <f t="shared" si="431"/>
        <v>10</v>
      </c>
      <c r="G7903" s="56" t="s">
        <v>11799</v>
      </c>
      <c r="H7903" s="56" t="s">
        <v>11725</v>
      </c>
      <c r="I7903" s="56" t="s">
        <v>14134</v>
      </c>
      <c r="J7903" s="57">
        <v>618065</v>
      </c>
      <c r="K7903" s="58" t="s">
        <v>11726</v>
      </c>
      <c r="L7903" s="57">
        <v>49445</v>
      </c>
      <c r="M7903" s="57">
        <v>667510</v>
      </c>
      <c r="P7903" t="e">
        <f>+VLOOKUP(C7903,'Thanh toán '!M$9366:N$10360,2,0)</f>
        <v>#N/A</v>
      </c>
      <c r="Q7903" s="61" t="e">
        <f t="shared" si="433"/>
        <v>#N/A</v>
      </c>
    </row>
    <row r="7904" spans="1:17" x14ac:dyDescent="0.3">
      <c r="A7904" s="43">
        <v>2023</v>
      </c>
      <c r="B7904" s="56" t="s">
        <v>26028</v>
      </c>
      <c r="C7904" s="19">
        <f t="shared" si="432"/>
        <v>61893</v>
      </c>
      <c r="D7904" s="56" t="s">
        <v>13350</v>
      </c>
      <c r="E7904" s="55">
        <v>45212</v>
      </c>
      <c r="F7904" s="18">
        <f t="shared" si="431"/>
        <v>10</v>
      </c>
      <c r="G7904" s="56" t="s">
        <v>11799</v>
      </c>
      <c r="H7904" s="56" t="s">
        <v>11725</v>
      </c>
      <c r="I7904" s="56" t="s">
        <v>13639</v>
      </c>
      <c r="J7904" s="57">
        <v>922445</v>
      </c>
      <c r="K7904" s="58" t="s">
        <v>11726</v>
      </c>
      <c r="L7904" s="57">
        <v>73796</v>
      </c>
      <c r="M7904" s="57">
        <v>996241</v>
      </c>
      <c r="P7904" t="e">
        <f>+VLOOKUP(C7904,'Thanh toán '!M$9366:N$10360,2,0)</f>
        <v>#N/A</v>
      </c>
      <c r="Q7904" s="61" t="e">
        <f t="shared" si="433"/>
        <v>#N/A</v>
      </c>
    </row>
    <row r="7905" spans="1:17" x14ac:dyDescent="0.3">
      <c r="A7905" s="43">
        <v>2023</v>
      </c>
      <c r="B7905" s="56" t="s">
        <v>26029</v>
      </c>
      <c r="C7905" s="19">
        <f t="shared" si="432"/>
        <v>61900</v>
      </c>
      <c r="D7905" s="56" t="s">
        <v>13350</v>
      </c>
      <c r="E7905" s="55">
        <v>45212</v>
      </c>
      <c r="F7905" s="18">
        <f t="shared" si="431"/>
        <v>10</v>
      </c>
      <c r="G7905" s="56" t="s">
        <v>11799</v>
      </c>
      <c r="H7905" s="56" t="s">
        <v>11725</v>
      </c>
      <c r="I7905" s="56" t="s">
        <v>13407</v>
      </c>
      <c r="J7905" s="57">
        <v>1540510</v>
      </c>
      <c r="K7905" s="58" t="s">
        <v>11726</v>
      </c>
      <c r="L7905" s="57">
        <v>123241</v>
      </c>
      <c r="M7905" s="57">
        <v>1663751</v>
      </c>
      <c r="P7905" t="e">
        <f>+VLOOKUP(C7905,'Thanh toán '!M$9366:N$10360,2,0)</f>
        <v>#N/A</v>
      </c>
      <c r="Q7905" s="61" t="e">
        <f t="shared" si="433"/>
        <v>#N/A</v>
      </c>
    </row>
    <row r="7906" spans="1:17" x14ac:dyDescent="0.3">
      <c r="A7906" s="43">
        <v>2023</v>
      </c>
      <c r="B7906" s="56" t="s">
        <v>26030</v>
      </c>
      <c r="C7906" s="19">
        <f t="shared" si="432"/>
        <v>61901</v>
      </c>
      <c r="D7906" s="56" t="s">
        <v>13350</v>
      </c>
      <c r="E7906" s="55">
        <v>45212</v>
      </c>
      <c r="F7906" s="18">
        <f t="shared" si="431"/>
        <v>10</v>
      </c>
      <c r="G7906" s="56" t="s">
        <v>11799</v>
      </c>
      <c r="H7906" s="56" t="s">
        <v>11725</v>
      </c>
      <c r="I7906" s="56" t="s">
        <v>13434</v>
      </c>
      <c r="J7906" s="57">
        <v>440586</v>
      </c>
      <c r="K7906" s="58" t="s">
        <v>11726</v>
      </c>
      <c r="L7906" s="57">
        <v>35247</v>
      </c>
      <c r="M7906" s="57">
        <v>475833</v>
      </c>
      <c r="P7906" t="e">
        <f>+VLOOKUP(C7906,'Thanh toán '!M$9366:N$10360,2,0)</f>
        <v>#N/A</v>
      </c>
      <c r="Q7906" s="61" t="e">
        <f t="shared" si="433"/>
        <v>#N/A</v>
      </c>
    </row>
    <row r="7907" spans="1:17" x14ac:dyDescent="0.3">
      <c r="A7907" s="43">
        <v>2023</v>
      </c>
      <c r="B7907" s="56" t="s">
        <v>26031</v>
      </c>
      <c r="C7907" s="19">
        <f t="shared" si="432"/>
        <v>61902</v>
      </c>
      <c r="D7907" s="56" t="s">
        <v>13350</v>
      </c>
      <c r="E7907" s="55">
        <v>45212</v>
      </c>
      <c r="F7907" s="18">
        <f t="shared" si="431"/>
        <v>10</v>
      </c>
      <c r="G7907" s="56" t="s">
        <v>11799</v>
      </c>
      <c r="H7907" s="56" t="s">
        <v>11725</v>
      </c>
      <c r="I7907" s="56" t="s">
        <v>13913</v>
      </c>
      <c r="J7907" s="57">
        <v>741678</v>
      </c>
      <c r="K7907" s="58" t="s">
        <v>11726</v>
      </c>
      <c r="L7907" s="57">
        <v>59334</v>
      </c>
      <c r="M7907" s="57">
        <v>801012</v>
      </c>
      <c r="P7907" t="e">
        <f>+VLOOKUP(C7907,'Thanh toán '!M$9366:N$10360,2,0)</f>
        <v>#N/A</v>
      </c>
      <c r="Q7907" s="61" t="e">
        <f t="shared" si="433"/>
        <v>#N/A</v>
      </c>
    </row>
    <row r="7908" spans="1:17" x14ac:dyDescent="0.3">
      <c r="A7908" s="43">
        <v>2023</v>
      </c>
      <c r="B7908" s="56" t="s">
        <v>26032</v>
      </c>
      <c r="C7908" s="19">
        <f t="shared" si="432"/>
        <v>61908</v>
      </c>
      <c r="D7908" s="56" t="s">
        <v>13350</v>
      </c>
      <c r="E7908" s="55">
        <v>45212</v>
      </c>
      <c r="F7908" s="18">
        <f t="shared" si="431"/>
        <v>10</v>
      </c>
      <c r="G7908" s="56" t="s">
        <v>11799</v>
      </c>
      <c r="H7908" s="56" t="s">
        <v>11725</v>
      </c>
      <c r="I7908" s="56" t="s">
        <v>13517</v>
      </c>
      <c r="J7908" s="57">
        <v>806200</v>
      </c>
      <c r="K7908" s="58" t="s">
        <v>11726</v>
      </c>
      <c r="L7908" s="57">
        <v>64496</v>
      </c>
      <c r="M7908" s="57">
        <v>870696</v>
      </c>
      <c r="P7908" t="e">
        <f>+VLOOKUP(C7908,'Thanh toán '!M$9366:N$10360,2,0)</f>
        <v>#N/A</v>
      </c>
      <c r="Q7908" s="61" t="e">
        <f t="shared" si="433"/>
        <v>#N/A</v>
      </c>
    </row>
    <row r="7909" spans="1:17" x14ac:dyDescent="0.3">
      <c r="A7909" s="43">
        <v>2023</v>
      </c>
      <c r="B7909" s="56" t="s">
        <v>26033</v>
      </c>
      <c r="C7909" s="19">
        <f t="shared" si="432"/>
        <v>61910</v>
      </c>
      <c r="D7909" s="56" t="s">
        <v>13350</v>
      </c>
      <c r="E7909" s="55">
        <v>45212</v>
      </c>
      <c r="F7909" s="18">
        <f t="shared" si="431"/>
        <v>10</v>
      </c>
      <c r="G7909" s="56" t="s">
        <v>11799</v>
      </c>
      <c r="H7909" s="56" t="s">
        <v>11725</v>
      </c>
      <c r="I7909" s="56" t="s">
        <v>14037</v>
      </c>
      <c r="J7909" s="57">
        <v>791599</v>
      </c>
      <c r="K7909" s="58" t="s">
        <v>11726</v>
      </c>
      <c r="L7909" s="57">
        <v>63328</v>
      </c>
      <c r="M7909" s="57">
        <v>854927</v>
      </c>
      <c r="P7909" t="e">
        <f>+VLOOKUP(C7909,'Thanh toán '!M$9366:N$10360,2,0)</f>
        <v>#N/A</v>
      </c>
      <c r="Q7909" s="61" t="e">
        <f t="shared" si="433"/>
        <v>#N/A</v>
      </c>
    </row>
    <row r="7910" spans="1:17" x14ac:dyDescent="0.3">
      <c r="A7910" s="43">
        <v>2023</v>
      </c>
      <c r="B7910" s="56" t="s">
        <v>26034</v>
      </c>
      <c r="C7910" s="19">
        <f t="shared" si="432"/>
        <v>61912</v>
      </c>
      <c r="D7910" s="56" t="s">
        <v>13350</v>
      </c>
      <c r="E7910" s="55">
        <v>45212</v>
      </c>
      <c r="F7910" s="18">
        <f t="shared" si="431"/>
        <v>10</v>
      </c>
      <c r="G7910" s="56" t="s">
        <v>11799</v>
      </c>
      <c r="H7910" s="56" t="s">
        <v>11725</v>
      </c>
      <c r="I7910" s="56" t="s">
        <v>14105</v>
      </c>
      <c r="J7910" s="57">
        <v>1235684</v>
      </c>
      <c r="K7910" s="58" t="s">
        <v>11726</v>
      </c>
      <c r="L7910" s="57">
        <v>98855</v>
      </c>
      <c r="M7910" s="57">
        <v>1334539</v>
      </c>
      <c r="P7910" t="e">
        <f>+VLOOKUP(C7910,'Thanh toán '!M$9366:N$10360,2,0)</f>
        <v>#N/A</v>
      </c>
      <c r="Q7910" s="61" t="e">
        <f t="shared" si="433"/>
        <v>#N/A</v>
      </c>
    </row>
    <row r="7911" spans="1:17" x14ac:dyDescent="0.3">
      <c r="A7911" s="43">
        <v>2023</v>
      </c>
      <c r="B7911" s="56" t="s">
        <v>26035</v>
      </c>
      <c r="C7911" s="19">
        <f t="shared" si="432"/>
        <v>61914</v>
      </c>
      <c r="D7911" s="56" t="s">
        <v>13350</v>
      </c>
      <c r="E7911" s="55">
        <v>45212</v>
      </c>
      <c r="F7911" s="18">
        <f t="shared" si="431"/>
        <v>10</v>
      </c>
      <c r="G7911" s="56" t="s">
        <v>11799</v>
      </c>
      <c r="H7911" s="56" t="s">
        <v>11725</v>
      </c>
      <c r="I7911" s="56" t="s">
        <v>13663</v>
      </c>
      <c r="J7911" s="57">
        <v>704013</v>
      </c>
      <c r="K7911" s="58" t="s">
        <v>11726</v>
      </c>
      <c r="L7911" s="57">
        <v>56321</v>
      </c>
      <c r="M7911" s="57">
        <v>760334</v>
      </c>
      <c r="P7911" t="e">
        <f>+VLOOKUP(C7911,'Thanh toán '!M$9366:N$10360,2,0)</f>
        <v>#N/A</v>
      </c>
      <c r="Q7911" s="61" t="e">
        <f t="shared" si="433"/>
        <v>#N/A</v>
      </c>
    </row>
    <row r="7912" spans="1:17" x14ac:dyDescent="0.3">
      <c r="A7912" s="43">
        <v>2023</v>
      </c>
      <c r="B7912" s="56" t="s">
        <v>26036</v>
      </c>
      <c r="C7912" s="19">
        <f t="shared" si="432"/>
        <v>61921</v>
      </c>
      <c r="D7912" s="56" t="s">
        <v>13350</v>
      </c>
      <c r="E7912" s="55">
        <v>45212</v>
      </c>
      <c r="F7912" s="18">
        <f t="shared" si="431"/>
        <v>10</v>
      </c>
      <c r="G7912" s="56" t="s">
        <v>11799</v>
      </c>
      <c r="H7912" s="56" t="s">
        <v>11725</v>
      </c>
      <c r="I7912" s="56" t="s">
        <v>13419</v>
      </c>
      <c r="J7912" s="57">
        <v>1648445</v>
      </c>
      <c r="K7912" s="58" t="s">
        <v>11726</v>
      </c>
      <c r="L7912" s="57">
        <v>131876</v>
      </c>
      <c r="M7912" s="57">
        <v>1780321</v>
      </c>
      <c r="P7912" t="e">
        <f>+VLOOKUP(C7912,'Thanh toán '!M$9366:N$10360,2,0)</f>
        <v>#N/A</v>
      </c>
      <c r="Q7912" s="61" t="e">
        <f t="shared" si="433"/>
        <v>#N/A</v>
      </c>
    </row>
    <row r="7913" spans="1:17" x14ac:dyDescent="0.3">
      <c r="A7913" s="43">
        <v>2023</v>
      </c>
      <c r="B7913" s="56" t="s">
        <v>26037</v>
      </c>
      <c r="C7913" s="19">
        <f t="shared" si="432"/>
        <v>61922</v>
      </c>
      <c r="D7913" s="56" t="s">
        <v>13350</v>
      </c>
      <c r="E7913" s="55">
        <v>45212</v>
      </c>
      <c r="F7913" s="18">
        <f t="shared" si="431"/>
        <v>10</v>
      </c>
      <c r="G7913" s="56" t="s">
        <v>11799</v>
      </c>
      <c r="H7913" s="56" t="s">
        <v>11725</v>
      </c>
      <c r="I7913" s="56" t="s">
        <v>13729</v>
      </c>
      <c r="J7913" s="57">
        <v>368978</v>
      </c>
      <c r="K7913" s="58" t="s">
        <v>11726</v>
      </c>
      <c r="L7913" s="57">
        <v>29518</v>
      </c>
      <c r="M7913" s="57">
        <v>398496</v>
      </c>
      <c r="P7913" t="e">
        <f>+VLOOKUP(C7913,'Thanh toán '!M$9366:N$10360,2,0)</f>
        <v>#N/A</v>
      </c>
      <c r="Q7913" s="61" t="e">
        <f t="shared" si="433"/>
        <v>#N/A</v>
      </c>
    </row>
    <row r="7914" spans="1:17" x14ac:dyDescent="0.3">
      <c r="A7914" s="43">
        <v>2023</v>
      </c>
      <c r="B7914" s="56" t="s">
        <v>26038</v>
      </c>
      <c r="C7914" s="19">
        <f t="shared" si="432"/>
        <v>61923</v>
      </c>
      <c r="D7914" s="56" t="s">
        <v>13350</v>
      </c>
      <c r="E7914" s="55">
        <v>45212</v>
      </c>
      <c r="F7914" s="18">
        <f t="shared" si="431"/>
        <v>10</v>
      </c>
      <c r="G7914" s="56" t="s">
        <v>11799</v>
      </c>
      <c r="H7914" s="56" t="s">
        <v>11725</v>
      </c>
      <c r="I7914" s="56" t="s">
        <v>13661</v>
      </c>
      <c r="J7914" s="57">
        <v>948116</v>
      </c>
      <c r="K7914" s="58" t="s">
        <v>11726</v>
      </c>
      <c r="L7914" s="57">
        <v>75849</v>
      </c>
      <c r="M7914" s="57">
        <v>1023965</v>
      </c>
      <c r="P7914" t="e">
        <f>+VLOOKUP(C7914,'Thanh toán '!M$9366:N$10360,2,0)</f>
        <v>#N/A</v>
      </c>
      <c r="Q7914" s="61" t="e">
        <f t="shared" si="433"/>
        <v>#N/A</v>
      </c>
    </row>
    <row r="7915" spans="1:17" x14ac:dyDescent="0.3">
      <c r="A7915" s="43">
        <v>2023</v>
      </c>
      <c r="B7915" s="56" t="s">
        <v>26039</v>
      </c>
      <c r="C7915" s="19">
        <f t="shared" si="432"/>
        <v>62019</v>
      </c>
      <c r="D7915" s="56" t="s">
        <v>13350</v>
      </c>
      <c r="E7915" s="55">
        <v>45213</v>
      </c>
      <c r="F7915" s="18">
        <f t="shared" si="431"/>
        <v>10</v>
      </c>
      <c r="G7915" s="56" t="s">
        <v>11799</v>
      </c>
      <c r="H7915" s="56" t="s">
        <v>11725</v>
      </c>
      <c r="I7915" s="56" t="s">
        <v>13455</v>
      </c>
      <c r="J7915" s="57">
        <v>610794</v>
      </c>
      <c r="K7915" s="58" t="s">
        <v>11726</v>
      </c>
      <c r="L7915" s="57">
        <v>48864</v>
      </c>
      <c r="M7915" s="57">
        <v>659658</v>
      </c>
      <c r="P7915" t="e">
        <f>+VLOOKUP(C7915,'Thanh toán '!M$9366:N$10360,2,0)</f>
        <v>#N/A</v>
      </c>
      <c r="Q7915" s="61" t="e">
        <f t="shared" si="433"/>
        <v>#N/A</v>
      </c>
    </row>
    <row r="7916" spans="1:17" x14ac:dyDescent="0.3">
      <c r="A7916" s="43">
        <v>2023</v>
      </c>
      <c r="B7916" s="56" t="s">
        <v>26040</v>
      </c>
      <c r="C7916" s="19">
        <f t="shared" si="432"/>
        <v>62020</v>
      </c>
      <c r="D7916" s="56" t="s">
        <v>13350</v>
      </c>
      <c r="E7916" s="55">
        <v>45213</v>
      </c>
      <c r="F7916" s="18">
        <f t="shared" si="431"/>
        <v>10</v>
      </c>
      <c r="G7916" s="56" t="s">
        <v>11799</v>
      </c>
      <c r="H7916" s="56" t="s">
        <v>11725</v>
      </c>
      <c r="I7916" s="56" t="s">
        <v>14397</v>
      </c>
      <c r="J7916" s="57">
        <v>591543</v>
      </c>
      <c r="K7916" s="58" t="s">
        <v>11726</v>
      </c>
      <c r="L7916" s="57">
        <v>47323</v>
      </c>
      <c r="M7916" s="57">
        <v>638866</v>
      </c>
      <c r="P7916" t="e">
        <f>+VLOOKUP(C7916,'Thanh toán '!M$9366:N$10360,2,0)</f>
        <v>#N/A</v>
      </c>
      <c r="Q7916" s="61" t="e">
        <f t="shared" si="433"/>
        <v>#N/A</v>
      </c>
    </row>
    <row r="7917" spans="1:17" x14ac:dyDescent="0.3">
      <c r="A7917" s="43">
        <v>2023</v>
      </c>
      <c r="B7917" s="56" t="s">
        <v>26041</v>
      </c>
      <c r="C7917" s="19">
        <f t="shared" si="432"/>
        <v>62021</v>
      </c>
      <c r="D7917" s="56" t="s">
        <v>13350</v>
      </c>
      <c r="E7917" s="55">
        <v>45213</v>
      </c>
      <c r="F7917" s="18">
        <f t="shared" si="431"/>
        <v>10</v>
      </c>
      <c r="G7917" s="56" t="s">
        <v>11799</v>
      </c>
      <c r="H7917" s="56" t="s">
        <v>11725</v>
      </c>
      <c r="I7917" s="56" t="s">
        <v>13543</v>
      </c>
      <c r="J7917" s="57">
        <v>367155</v>
      </c>
      <c r="K7917" s="58" t="s">
        <v>11726</v>
      </c>
      <c r="L7917" s="57">
        <v>29372</v>
      </c>
      <c r="M7917" s="57">
        <v>396527</v>
      </c>
      <c r="P7917" t="e">
        <f>+VLOOKUP(C7917,'Thanh toán '!M$9366:N$10360,2,0)</f>
        <v>#N/A</v>
      </c>
      <c r="Q7917" s="61" t="e">
        <f t="shared" si="433"/>
        <v>#N/A</v>
      </c>
    </row>
    <row r="7918" spans="1:17" x14ac:dyDescent="0.3">
      <c r="A7918" s="43">
        <v>2023</v>
      </c>
      <c r="B7918" s="56" t="s">
        <v>26042</v>
      </c>
      <c r="C7918" s="19">
        <f t="shared" si="432"/>
        <v>62022</v>
      </c>
      <c r="D7918" s="56" t="s">
        <v>13350</v>
      </c>
      <c r="E7918" s="55">
        <v>45213</v>
      </c>
      <c r="F7918" s="18">
        <f t="shared" si="431"/>
        <v>10</v>
      </c>
      <c r="G7918" s="56" t="s">
        <v>11799</v>
      </c>
      <c r="H7918" s="56" t="s">
        <v>11725</v>
      </c>
      <c r="I7918" s="56" t="s">
        <v>13421</v>
      </c>
      <c r="J7918" s="57">
        <v>1149513</v>
      </c>
      <c r="K7918" s="58" t="s">
        <v>11726</v>
      </c>
      <c r="L7918" s="57">
        <v>91961</v>
      </c>
      <c r="M7918" s="57">
        <v>1241474</v>
      </c>
      <c r="P7918" t="e">
        <f>+VLOOKUP(C7918,'Thanh toán '!M$9366:N$10360,2,0)</f>
        <v>#N/A</v>
      </c>
      <c r="Q7918" s="61" t="e">
        <f t="shared" si="433"/>
        <v>#N/A</v>
      </c>
    </row>
    <row r="7919" spans="1:17" x14ac:dyDescent="0.3">
      <c r="A7919" s="43">
        <v>2023</v>
      </c>
      <c r="B7919" s="56" t="s">
        <v>26043</v>
      </c>
      <c r="C7919" s="19">
        <f t="shared" si="432"/>
        <v>62023</v>
      </c>
      <c r="D7919" s="56" t="s">
        <v>13350</v>
      </c>
      <c r="E7919" s="55">
        <v>45213</v>
      </c>
      <c r="F7919" s="18">
        <f t="shared" si="431"/>
        <v>10</v>
      </c>
      <c r="G7919" s="56" t="s">
        <v>11799</v>
      </c>
      <c r="H7919" s="56" t="s">
        <v>11725</v>
      </c>
      <c r="I7919" s="56" t="s">
        <v>15171</v>
      </c>
      <c r="J7919" s="57">
        <v>553467</v>
      </c>
      <c r="K7919" s="58" t="s">
        <v>11726</v>
      </c>
      <c r="L7919" s="57">
        <v>44277</v>
      </c>
      <c r="M7919" s="57">
        <v>597744</v>
      </c>
      <c r="P7919" t="e">
        <f>+VLOOKUP(C7919,'Thanh toán '!M$9366:N$10360,2,0)</f>
        <v>#N/A</v>
      </c>
      <c r="Q7919" s="61" t="e">
        <f t="shared" si="433"/>
        <v>#N/A</v>
      </c>
    </row>
    <row r="7920" spans="1:17" x14ac:dyDescent="0.3">
      <c r="A7920" s="43">
        <v>2023</v>
      </c>
      <c r="B7920" s="56" t="s">
        <v>26044</v>
      </c>
      <c r="C7920" s="19">
        <f t="shared" si="432"/>
        <v>62024</v>
      </c>
      <c r="D7920" s="56" t="s">
        <v>13350</v>
      </c>
      <c r="E7920" s="55">
        <v>45213</v>
      </c>
      <c r="F7920" s="18">
        <f t="shared" si="431"/>
        <v>10</v>
      </c>
      <c r="G7920" s="56" t="s">
        <v>11799</v>
      </c>
      <c r="H7920" s="56" t="s">
        <v>11725</v>
      </c>
      <c r="I7920" s="56" t="s">
        <v>14125</v>
      </c>
      <c r="J7920" s="57">
        <v>1173355</v>
      </c>
      <c r="K7920" s="58" t="s">
        <v>11726</v>
      </c>
      <c r="L7920" s="57">
        <v>93868</v>
      </c>
      <c r="M7920" s="57">
        <v>1267223</v>
      </c>
      <c r="P7920" t="e">
        <f>+VLOOKUP(C7920,'Thanh toán '!M$9366:N$10360,2,0)</f>
        <v>#N/A</v>
      </c>
      <c r="Q7920" s="61" t="e">
        <f t="shared" si="433"/>
        <v>#N/A</v>
      </c>
    </row>
    <row r="7921" spans="1:17" x14ac:dyDescent="0.3">
      <c r="A7921" s="43">
        <v>2023</v>
      </c>
      <c r="B7921" s="56" t="s">
        <v>26045</v>
      </c>
      <c r="C7921" s="19">
        <f t="shared" si="432"/>
        <v>62029</v>
      </c>
      <c r="D7921" s="56" t="s">
        <v>13350</v>
      </c>
      <c r="E7921" s="55">
        <v>45213</v>
      </c>
      <c r="F7921" s="18">
        <f t="shared" si="431"/>
        <v>10</v>
      </c>
      <c r="G7921" s="56" t="s">
        <v>11799</v>
      </c>
      <c r="H7921" s="56" t="s">
        <v>11725</v>
      </c>
      <c r="I7921" s="56" t="s">
        <v>13627</v>
      </c>
      <c r="J7921" s="57">
        <v>533902</v>
      </c>
      <c r="K7921" s="58" t="s">
        <v>11726</v>
      </c>
      <c r="L7921" s="57">
        <v>42712</v>
      </c>
      <c r="M7921" s="57">
        <v>576614</v>
      </c>
      <c r="P7921" t="e">
        <f>+VLOOKUP(C7921,'Thanh toán '!M$9366:N$10360,2,0)</f>
        <v>#N/A</v>
      </c>
      <c r="Q7921" s="61" t="e">
        <f t="shared" si="433"/>
        <v>#N/A</v>
      </c>
    </row>
    <row r="7922" spans="1:17" x14ac:dyDescent="0.3">
      <c r="A7922" s="43">
        <v>2023</v>
      </c>
      <c r="B7922" s="56" t="s">
        <v>26046</v>
      </c>
      <c r="C7922" s="19">
        <f t="shared" si="432"/>
        <v>62030</v>
      </c>
      <c r="D7922" s="56" t="s">
        <v>13350</v>
      </c>
      <c r="E7922" s="55">
        <v>45213</v>
      </c>
      <c r="F7922" s="18">
        <f t="shared" si="431"/>
        <v>10</v>
      </c>
      <c r="G7922" s="56" t="s">
        <v>11799</v>
      </c>
      <c r="H7922" s="56" t="s">
        <v>11725</v>
      </c>
      <c r="I7922" s="56" t="s">
        <v>14202</v>
      </c>
      <c r="J7922" s="57">
        <v>922445</v>
      </c>
      <c r="K7922" s="58" t="s">
        <v>11726</v>
      </c>
      <c r="L7922" s="57">
        <v>73796</v>
      </c>
      <c r="M7922" s="57">
        <v>996241</v>
      </c>
      <c r="P7922" t="e">
        <f>+VLOOKUP(C7922,'Thanh toán '!M$9366:N$10360,2,0)</f>
        <v>#N/A</v>
      </c>
      <c r="Q7922" s="61" t="e">
        <f t="shared" si="433"/>
        <v>#N/A</v>
      </c>
    </row>
    <row r="7923" spans="1:17" x14ac:dyDescent="0.3">
      <c r="A7923" s="43">
        <v>2023</v>
      </c>
      <c r="B7923" s="56" t="s">
        <v>26047</v>
      </c>
      <c r="C7923" s="19">
        <f t="shared" si="432"/>
        <v>62035</v>
      </c>
      <c r="D7923" s="56" t="s">
        <v>13350</v>
      </c>
      <c r="E7923" s="55">
        <v>45213</v>
      </c>
      <c r="F7923" s="18">
        <f t="shared" si="431"/>
        <v>10</v>
      </c>
      <c r="G7923" s="56" t="s">
        <v>11799</v>
      </c>
      <c r="H7923" s="56" t="s">
        <v>11725</v>
      </c>
      <c r="I7923" s="56" t="s">
        <v>13692</v>
      </c>
      <c r="J7923" s="57">
        <v>700329</v>
      </c>
      <c r="K7923" s="58" t="s">
        <v>11726</v>
      </c>
      <c r="L7923" s="57">
        <v>56026</v>
      </c>
      <c r="M7923" s="57">
        <v>756355</v>
      </c>
      <c r="P7923" t="e">
        <f>+VLOOKUP(C7923,'Thanh toán '!M$9366:N$10360,2,0)</f>
        <v>#N/A</v>
      </c>
      <c r="Q7923" s="61" t="e">
        <f t="shared" si="433"/>
        <v>#N/A</v>
      </c>
    </row>
    <row r="7924" spans="1:17" x14ac:dyDescent="0.3">
      <c r="A7924" s="43">
        <v>2023</v>
      </c>
      <c r="B7924" s="56" t="s">
        <v>26048</v>
      </c>
      <c r="C7924" s="19">
        <f t="shared" si="432"/>
        <v>62036</v>
      </c>
      <c r="D7924" s="56" t="s">
        <v>13350</v>
      </c>
      <c r="E7924" s="55">
        <v>45213</v>
      </c>
      <c r="F7924" s="18">
        <f t="shared" si="431"/>
        <v>10</v>
      </c>
      <c r="G7924" s="56" t="s">
        <v>11799</v>
      </c>
      <c r="H7924" s="56" t="s">
        <v>11725</v>
      </c>
      <c r="I7924" s="56" t="s">
        <v>18730</v>
      </c>
      <c r="J7924" s="57">
        <v>655893</v>
      </c>
      <c r="K7924" s="58" t="s">
        <v>11726</v>
      </c>
      <c r="L7924" s="57">
        <v>52471</v>
      </c>
      <c r="M7924" s="57">
        <v>708364</v>
      </c>
      <c r="P7924" t="e">
        <f>+VLOOKUP(C7924,'Thanh toán '!M$9366:N$10360,2,0)</f>
        <v>#N/A</v>
      </c>
      <c r="Q7924" s="61" t="e">
        <f t="shared" si="433"/>
        <v>#N/A</v>
      </c>
    </row>
    <row r="7925" spans="1:17" x14ac:dyDescent="0.3">
      <c r="A7925" s="43">
        <v>2023</v>
      </c>
      <c r="B7925" s="56" t="s">
        <v>26049</v>
      </c>
      <c r="C7925" s="19">
        <f t="shared" si="432"/>
        <v>62037</v>
      </c>
      <c r="D7925" s="56" t="s">
        <v>13350</v>
      </c>
      <c r="E7925" s="55">
        <v>45213</v>
      </c>
      <c r="F7925" s="18">
        <f t="shared" si="431"/>
        <v>10</v>
      </c>
      <c r="G7925" s="56" t="s">
        <v>11799</v>
      </c>
      <c r="H7925" s="56" t="s">
        <v>11725</v>
      </c>
      <c r="I7925" s="56" t="s">
        <v>13694</v>
      </c>
      <c r="J7925" s="57">
        <v>962485</v>
      </c>
      <c r="K7925" s="58" t="s">
        <v>11726</v>
      </c>
      <c r="L7925" s="57">
        <v>76999</v>
      </c>
      <c r="M7925" s="57">
        <v>1039484</v>
      </c>
      <c r="P7925" t="e">
        <f>+VLOOKUP(C7925,'Thanh toán '!M$9366:N$10360,2,0)</f>
        <v>#N/A</v>
      </c>
      <c r="Q7925" s="61" t="e">
        <f t="shared" si="433"/>
        <v>#N/A</v>
      </c>
    </row>
    <row r="7926" spans="1:17" x14ac:dyDescent="0.3">
      <c r="A7926" s="43">
        <v>2023</v>
      </c>
      <c r="B7926" s="56" t="s">
        <v>26050</v>
      </c>
      <c r="C7926" s="19">
        <f t="shared" si="432"/>
        <v>62038</v>
      </c>
      <c r="D7926" s="56" t="s">
        <v>13350</v>
      </c>
      <c r="E7926" s="55">
        <v>45213</v>
      </c>
      <c r="F7926" s="18">
        <f t="shared" si="431"/>
        <v>10</v>
      </c>
      <c r="G7926" s="56" t="s">
        <v>11799</v>
      </c>
      <c r="H7926" s="56" t="s">
        <v>11725</v>
      </c>
      <c r="I7926" s="56" t="s">
        <v>13679</v>
      </c>
      <c r="J7926" s="57">
        <v>471203</v>
      </c>
      <c r="K7926" s="58" t="s">
        <v>11726</v>
      </c>
      <c r="L7926" s="57">
        <v>37696</v>
      </c>
      <c r="M7926" s="57">
        <v>508899</v>
      </c>
      <c r="P7926" t="e">
        <f>+VLOOKUP(C7926,'Thanh toán '!M$9366:N$10360,2,0)</f>
        <v>#N/A</v>
      </c>
      <c r="Q7926" s="61" t="e">
        <f t="shared" si="433"/>
        <v>#N/A</v>
      </c>
    </row>
    <row r="7927" spans="1:17" x14ac:dyDescent="0.3">
      <c r="A7927" s="43">
        <v>2023</v>
      </c>
      <c r="B7927" s="56" t="s">
        <v>26051</v>
      </c>
      <c r="C7927" s="19">
        <f t="shared" si="432"/>
        <v>62070</v>
      </c>
      <c r="D7927" s="56" t="s">
        <v>13350</v>
      </c>
      <c r="E7927" s="55">
        <v>45213</v>
      </c>
      <c r="F7927" s="18">
        <f t="shared" si="431"/>
        <v>10</v>
      </c>
      <c r="G7927" s="56" t="s">
        <v>11799</v>
      </c>
      <c r="H7927" s="56" t="s">
        <v>11725</v>
      </c>
      <c r="I7927" s="56" t="s">
        <v>13688</v>
      </c>
      <c r="J7927" s="57">
        <v>361350</v>
      </c>
      <c r="K7927" s="58" t="s">
        <v>11726</v>
      </c>
      <c r="L7927" s="57">
        <v>28908</v>
      </c>
      <c r="M7927" s="57">
        <v>390258</v>
      </c>
      <c r="P7927" t="e">
        <f>+VLOOKUP(C7927,'Thanh toán '!M$9366:N$10360,2,0)</f>
        <v>#N/A</v>
      </c>
      <c r="Q7927" s="61" t="e">
        <f t="shared" si="433"/>
        <v>#N/A</v>
      </c>
    </row>
    <row r="7928" spans="1:17" x14ac:dyDescent="0.3">
      <c r="A7928" s="43">
        <v>2023</v>
      </c>
      <c r="B7928" s="56" t="s">
        <v>26052</v>
      </c>
      <c r="C7928" s="19">
        <f t="shared" si="432"/>
        <v>62071</v>
      </c>
      <c r="D7928" s="56" t="s">
        <v>13350</v>
      </c>
      <c r="E7928" s="55">
        <v>45213</v>
      </c>
      <c r="F7928" s="18">
        <f t="shared" si="431"/>
        <v>10</v>
      </c>
      <c r="G7928" s="56" t="s">
        <v>11799</v>
      </c>
      <c r="H7928" s="56" t="s">
        <v>11725</v>
      </c>
      <c r="I7928" s="56" t="s">
        <v>13684</v>
      </c>
      <c r="J7928" s="57">
        <v>1635235</v>
      </c>
      <c r="K7928" s="58" t="s">
        <v>11726</v>
      </c>
      <c r="L7928" s="57">
        <v>130819</v>
      </c>
      <c r="M7928" s="57">
        <v>1766054</v>
      </c>
      <c r="P7928" t="e">
        <f>+VLOOKUP(C7928,'Thanh toán '!M$9366:N$10360,2,0)</f>
        <v>#N/A</v>
      </c>
      <c r="Q7928" s="61" t="e">
        <f t="shared" si="433"/>
        <v>#N/A</v>
      </c>
    </row>
    <row r="7929" spans="1:17" x14ac:dyDescent="0.3">
      <c r="A7929" s="43">
        <v>2023</v>
      </c>
      <c r="B7929" s="56" t="s">
        <v>26053</v>
      </c>
      <c r="C7929" s="19">
        <f t="shared" si="432"/>
        <v>62072</v>
      </c>
      <c r="D7929" s="56" t="s">
        <v>13350</v>
      </c>
      <c r="E7929" s="55">
        <v>45213</v>
      </c>
      <c r="F7929" s="18">
        <f t="shared" si="431"/>
        <v>10</v>
      </c>
      <c r="G7929" s="56" t="s">
        <v>11799</v>
      </c>
      <c r="H7929" s="56" t="s">
        <v>11725</v>
      </c>
      <c r="I7929" s="56" t="s">
        <v>14511</v>
      </c>
      <c r="J7929" s="57">
        <v>1544605</v>
      </c>
      <c r="K7929" s="58" t="s">
        <v>11726</v>
      </c>
      <c r="L7929" s="57">
        <v>123568</v>
      </c>
      <c r="M7929" s="57">
        <v>1668173</v>
      </c>
      <c r="P7929" t="e">
        <f>+VLOOKUP(C7929,'Thanh toán '!M$9366:N$10360,2,0)</f>
        <v>#N/A</v>
      </c>
      <c r="Q7929" s="61" t="e">
        <f t="shared" si="433"/>
        <v>#N/A</v>
      </c>
    </row>
    <row r="7930" spans="1:17" x14ac:dyDescent="0.3">
      <c r="A7930" s="43">
        <v>2023</v>
      </c>
      <c r="B7930" s="56" t="s">
        <v>26054</v>
      </c>
      <c r="C7930" s="19">
        <f t="shared" si="432"/>
        <v>62073</v>
      </c>
      <c r="D7930" s="56" t="s">
        <v>13350</v>
      </c>
      <c r="E7930" s="55">
        <v>45213</v>
      </c>
      <c r="F7930" s="18">
        <f t="shared" si="431"/>
        <v>10</v>
      </c>
      <c r="G7930" s="56" t="s">
        <v>11799</v>
      </c>
      <c r="H7930" s="56" t="s">
        <v>11725</v>
      </c>
      <c r="I7930" s="56" t="s">
        <v>13682</v>
      </c>
      <c r="J7930" s="57">
        <v>530250</v>
      </c>
      <c r="K7930" s="58" t="s">
        <v>11726</v>
      </c>
      <c r="L7930" s="57">
        <v>42420</v>
      </c>
      <c r="M7930" s="57">
        <v>572670</v>
      </c>
      <c r="P7930" t="e">
        <f>+VLOOKUP(C7930,'Thanh toán '!M$9366:N$10360,2,0)</f>
        <v>#N/A</v>
      </c>
      <c r="Q7930" s="61" t="e">
        <f t="shared" si="433"/>
        <v>#N/A</v>
      </c>
    </row>
    <row r="7931" spans="1:17" x14ac:dyDescent="0.3">
      <c r="A7931" s="43">
        <v>2023</v>
      </c>
      <c r="B7931" s="56" t="s">
        <v>26055</v>
      </c>
      <c r="C7931" s="19">
        <f t="shared" si="432"/>
        <v>62074</v>
      </c>
      <c r="D7931" s="56" t="s">
        <v>13350</v>
      </c>
      <c r="E7931" s="55">
        <v>45213</v>
      </c>
      <c r="F7931" s="18">
        <f t="shared" si="431"/>
        <v>10</v>
      </c>
      <c r="G7931" s="56" t="s">
        <v>11799</v>
      </c>
      <c r="H7931" s="56" t="s">
        <v>11725</v>
      </c>
      <c r="I7931" s="56" t="s">
        <v>16587</v>
      </c>
      <c r="J7931" s="57">
        <v>704013</v>
      </c>
      <c r="K7931" s="58" t="s">
        <v>11726</v>
      </c>
      <c r="L7931" s="57">
        <v>56321</v>
      </c>
      <c r="M7931" s="57">
        <v>760334</v>
      </c>
      <c r="P7931" t="e">
        <f>+VLOOKUP(C7931,'Thanh toán '!M$9366:N$10360,2,0)</f>
        <v>#N/A</v>
      </c>
      <c r="Q7931" s="61" t="e">
        <f t="shared" si="433"/>
        <v>#N/A</v>
      </c>
    </row>
    <row r="7932" spans="1:17" x14ac:dyDescent="0.3">
      <c r="A7932" s="43">
        <v>2023</v>
      </c>
      <c r="B7932" s="56" t="s">
        <v>26056</v>
      </c>
      <c r="C7932" s="19">
        <f t="shared" si="432"/>
        <v>62075</v>
      </c>
      <c r="D7932" s="56" t="s">
        <v>13350</v>
      </c>
      <c r="E7932" s="55">
        <v>45213</v>
      </c>
      <c r="F7932" s="18">
        <f t="shared" si="431"/>
        <v>10</v>
      </c>
      <c r="G7932" s="56" t="s">
        <v>11799</v>
      </c>
      <c r="H7932" s="56" t="s">
        <v>11725</v>
      </c>
      <c r="I7932" s="56" t="s">
        <v>13399</v>
      </c>
      <c r="J7932" s="57">
        <v>721905</v>
      </c>
      <c r="K7932" s="58" t="s">
        <v>11726</v>
      </c>
      <c r="L7932" s="57">
        <v>57752</v>
      </c>
      <c r="M7932" s="57">
        <v>779657</v>
      </c>
      <c r="P7932" t="e">
        <f>+VLOOKUP(C7932,'Thanh toán '!M$9366:N$10360,2,0)</f>
        <v>#N/A</v>
      </c>
      <c r="Q7932" s="61" t="e">
        <f t="shared" si="433"/>
        <v>#N/A</v>
      </c>
    </row>
    <row r="7933" spans="1:17" x14ac:dyDescent="0.3">
      <c r="A7933" s="43">
        <v>2023</v>
      </c>
      <c r="B7933" s="56" t="s">
        <v>26057</v>
      </c>
      <c r="C7933" s="19">
        <f t="shared" si="432"/>
        <v>62076</v>
      </c>
      <c r="D7933" s="56" t="s">
        <v>13350</v>
      </c>
      <c r="E7933" s="55">
        <v>45213</v>
      </c>
      <c r="F7933" s="18">
        <f t="shared" si="431"/>
        <v>10</v>
      </c>
      <c r="G7933" s="56" t="s">
        <v>11799</v>
      </c>
      <c r="H7933" s="56" t="s">
        <v>11725</v>
      </c>
      <c r="I7933" s="56" t="s">
        <v>13997</v>
      </c>
      <c r="J7933" s="57">
        <v>100364</v>
      </c>
      <c r="K7933" s="58" t="s">
        <v>11726</v>
      </c>
      <c r="L7933" s="57">
        <v>8029</v>
      </c>
      <c r="M7933" s="57">
        <v>108393</v>
      </c>
      <c r="P7933" t="e">
        <f>+VLOOKUP(C7933,'Thanh toán '!M$9366:N$10360,2,0)</f>
        <v>#N/A</v>
      </c>
      <c r="Q7933" s="61" t="e">
        <f t="shared" si="433"/>
        <v>#N/A</v>
      </c>
    </row>
    <row r="7934" spans="1:17" x14ac:dyDescent="0.3">
      <c r="A7934" s="43">
        <v>2023</v>
      </c>
      <c r="B7934" s="56" t="s">
        <v>26058</v>
      </c>
      <c r="C7934" s="19">
        <f t="shared" si="432"/>
        <v>62077</v>
      </c>
      <c r="D7934" s="56" t="s">
        <v>13350</v>
      </c>
      <c r="E7934" s="55">
        <v>45213</v>
      </c>
      <c r="F7934" s="18">
        <f t="shared" si="431"/>
        <v>10</v>
      </c>
      <c r="G7934" s="56" t="s">
        <v>11799</v>
      </c>
      <c r="H7934" s="56" t="s">
        <v>11725</v>
      </c>
      <c r="I7934" s="56" t="s">
        <v>14165</v>
      </c>
      <c r="J7934" s="57">
        <v>938684</v>
      </c>
      <c r="K7934" s="58" t="s">
        <v>11726</v>
      </c>
      <c r="L7934" s="57">
        <v>75095</v>
      </c>
      <c r="M7934" s="57">
        <v>1013779</v>
      </c>
      <c r="P7934" t="e">
        <f>+VLOOKUP(C7934,'Thanh toán '!M$9366:N$10360,2,0)</f>
        <v>#N/A</v>
      </c>
      <c r="Q7934" s="61" t="e">
        <f t="shared" si="433"/>
        <v>#N/A</v>
      </c>
    </row>
    <row r="7935" spans="1:17" x14ac:dyDescent="0.3">
      <c r="A7935" s="43">
        <v>2023</v>
      </c>
      <c r="B7935" s="56" t="s">
        <v>26059</v>
      </c>
      <c r="C7935" s="19">
        <f t="shared" si="432"/>
        <v>62082</v>
      </c>
      <c r="D7935" s="56" t="s">
        <v>13350</v>
      </c>
      <c r="E7935" s="55">
        <v>45213</v>
      </c>
      <c r="F7935" s="18">
        <f t="shared" si="431"/>
        <v>10</v>
      </c>
      <c r="G7935" s="56" t="s">
        <v>11799</v>
      </c>
      <c r="H7935" s="56" t="s">
        <v>11725</v>
      </c>
      <c r="I7935" s="56" t="s">
        <v>14165</v>
      </c>
      <c r="J7935" s="57">
        <v>318150</v>
      </c>
      <c r="K7935" s="58" t="s">
        <v>11726</v>
      </c>
      <c r="L7935" s="57">
        <v>25452</v>
      </c>
      <c r="M7935" s="57">
        <v>343602</v>
      </c>
      <c r="P7935" t="e">
        <f>+VLOOKUP(C7935,'Thanh toán '!M$9366:N$10360,2,0)</f>
        <v>#N/A</v>
      </c>
      <c r="Q7935" s="61" t="e">
        <f t="shared" si="433"/>
        <v>#N/A</v>
      </c>
    </row>
    <row r="7936" spans="1:17" x14ac:dyDescent="0.3">
      <c r="A7936" s="43">
        <v>2023</v>
      </c>
      <c r="B7936" s="56" t="s">
        <v>26060</v>
      </c>
      <c r="C7936" s="19">
        <f t="shared" si="432"/>
        <v>62086</v>
      </c>
      <c r="D7936" s="56" t="s">
        <v>13350</v>
      </c>
      <c r="E7936" s="55">
        <v>45215</v>
      </c>
      <c r="F7936" s="18">
        <f t="shared" si="431"/>
        <v>10</v>
      </c>
      <c r="G7936" s="56" t="s">
        <v>11799</v>
      </c>
      <c r="H7936" s="56" t="s">
        <v>11725</v>
      </c>
      <c r="I7936" s="56" t="s">
        <v>13629</v>
      </c>
      <c r="J7936" s="57">
        <v>467519</v>
      </c>
      <c r="K7936" s="58" t="s">
        <v>11726</v>
      </c>
      <c r="L7936" s="57">
        <v>37402</v>
      </c>
      <c r="M7936" s="57">
        <v>504921</v>
      </c>
      <c r="P7936" t="e">
        <f>+VLOOKUP(C7936,'Thanh toán '!M$9366:N$10360,2,0)</f>
        <v>#N/A</v>
      </c>
      <c r="Q7936" s="61" t="e">
        <f t="shared" si="433"/>
        <v>#N/A</v>
      </c>
    </row>
    <row r="7937" spans="1:17" x14ac:dyDescent="0.3">
      <c r="A7937" s="43">
        <v>2023</v>
      </c>
      <c r="B7937" s="56" t="s">
        <v>26061</v>
      </c>
      <c r="C7937" s="19">
        <f t="shared" si="432"/>
        <v>62087</v>
      </c>
      <c r="D7937" s="56" t="s">
        <v>13350</v>
      </c>
      <c r="E7937" s="55">
        <v>45215</v>
      </c>
      <c r="F7937" s="18">
        <f t="shared" si="431"/>
        <v>10</v>
      </c>
      <c r="G7937" s="56" t="s">
        <v>11799</v>
      </c>
      <c r="H7937" s="56" t="s">
        <v>11725</v>
      </c>
      <c r="I7937" s="56" t="s">
        <v>13354</v>
      </c>
      <c r="J7937" s="57">
        <v>1064085</v>
      </c>
      <c r="K7937" s="58" t="s">
        <v>11726</v>
      </c>
      <c r="L7937" s="57">
        <v>85127</v>
      </c>
      <c r="M7937" s="57">
        <v>1149212</v>
      </c>
      <c r="P7937" t="e">
        <f>+VLOOKUP(C7937,'Thanh toán '!M$9366:N$10360,2,0)</f>
        <v>#N/A</v>
      </c>
      <c r="Q7937" s="61" t="e">
        <f t="shared" si="433"/>
        <v>#N/A</v>
      </c>
    </row>
    <row r="7938" spans="1:17" x14ac:dyDescent="0.3">
      <c r="A7938" s="43">
        <v>2023</v>
      </c>
      <c r="B7938" s="56" t="s">
        <v>26062</v>
      </c>
      <c r="C7938" s="19">
        <f t="shared" si="432"/>
        <v>62090</v>
      </c>
      <c r="D7938" s="56" t="s">
        <v>13350</v>
      </c>
      <c r="E7938" s="55">
        <v>45215</v>
      </c>
      <c r="F7938" s="18">
        <f t="shared" si="431"/>
        <v>10</v>
      </c>
      <c r="G7938" s="56" t="s">
        <v>11799</v>
      </c>
      <c r="H7938" s="56" t="s">
        <v>11725</v>
      </c>
      <c r="I7938" s="56" t="s">
        <v>14028</v>
      </c>
      <c r="J7938" s="57">
        <v>480036</v>
      </c>
      <c r="K7938" s="58" t="s">
        <v>11726</v>
      </c>
      <c r="L7938" s="57">
        <v>38403</v>
      </c>
      <c r="M7938" s="57">
        <v>518439</v>
      </c>
      <c r="P7938" t="e">
        <f>+VLOOKUP(C7938,'Thanh toán '!M$9366:N$10360,2,0)</f>
        <v>#N/A</v>
      </c>
      <c r="Q7938" s="61" t="e">
        <f t="shared" si="433"/>
        <v>#N/A</v>
      </c>
    </row>
    <row r="7939" spans="1:17" x14ac:dyDescent="0.3">
      <c r="A7939" s="43">
        <v>2023</v>
      </c>
      <c r="B7939" s="56" t="s">
        <v>26063</v>
      </c>
      <c r="C7939" s="19">
        <f t="shared" si="432"/>
        <v>62094</v>
      </c>
      <c r="D7939" s="56" t="s">
        <v>13350</v>
      </c>
      <c r="E7939" s="55">
        <v>45215</v>
      </c>
      <c r="F7939" s="18">
        <f t="shared" si="431"/>
        <v>10</v>
      </c>
      <c r="G7939" s="56" t="s">
        <v>11799</v>
      </c>
      <c r="H7939" s="56" t="s">
        <v>11725</v>
      </c>
      <c r="I7939" s="56" t="s">
        <v>13534</v>
      </c>
      <c r="J7939" s="57">
        <v>2982080</v>
      </c>
      <c r="K7939" s="58" t="s">
        <v>11726</v>
      </c>
      <c r="L7939" s="57">
        <v>238566</v>
      </c>
      <c r="M7939" s="57">
        <v>3220646</v>
      </c>
      <c r="P7939" t="e">
        <f>+VLOOKUP(C7939,'Thanh toán '!M$9366:N$10360,2,0)</f>
        <v>#N/A</v>
      </c>
      <c r="Q7939" s="61" t="e">
        <f t="shared" si="433"/>
        <v>#N/A</v>
      </c>
    </row>
    <row r="7940" spans="1:17" x14ac:dyDescent="0.3">
      <c r="A7940" s="43">
        <v>2023</v>
      </c>
      <c r="B7940" s="56" t="s">
        <v>26064</v>
      </c>
      <c r="C7940" s="19">
        <f t="shared" si="432"/>
        <v>62098</v>
      </c>
      <c r="D7940" s="56" t="s">
        <v>13350</v>
      </c>
      <c r="E7940" s="55">
        <v>45215</v>
      </c>
      <c r="F7940" s="18">
        <f t="shared" si="431"/>
        <v>10</v>
      </c>
      <c r="G7940" s="56" t="s">
        <v>11799</v>
      </c>
      <c r="H7940" s="56" t="s">
        <v>11725</v>
      </c>
      <c r="I7940" s="56" t="s">
        <v>19099</v>
      </c>
      <c r="J7940" s="57">
        <v>1237503</v>
      </c>
      <c r="K7940" s="58" t="s">
        <v>11726</v>
      </c>
      <c r="L7940" s="57">
        <v>99000</v>
      </c>
      <c r="M7940" s="57">
        <v>1336503</v>
      </c>
      <c r="P7940" t="e">
        <f>+VLOOKUP(C7940,'Thanh toán '!M$9366:N$10360,2,0)</f>
        <v>#N/A</v>
      </c>
      <c r="Q7940" s="61" t="e">
        <f t="shared" si="433"/>
        <v>#N/A</v>
      </c>
    </row>
    <row r="7941" spans="1:17" x14ac:dyDescent="0.3">
      <c r="A7941" s="43">
        <v>2023</v>
      </c>
      <c r="B7941" s="56" t="s">
        <v>26065</v>
      </c>
      <c r="C7941" s="19">
        <f t="shared" si="432"/>
        <v>62100</v>
      </c>
      <c r="D7941" s="56" t="s">
        <v>13350</v>
      </c>
      <c r="E7941" s="55">
        <v>45215</v>
      </c>
      <c r="F7941" s="18">
        <f t="shared" si="431"/>
        <v>10</v>
      </c>
      <c r="G7941" s="56" t="s">
        <v>11799</v>
      </c>
      <c r="H7941" s="56" t="s">
        <v>11725</v>
      </c>
      <c r="I7941" s="56" t="s">
        <v>13469</v>
      </c>
      <c r="J7941" s="57">
        <v>840181</v>
      </c>
      <c r="K7941" s="58" t="s">
        <v>11726</v>
      </c>
      <c r="L7941" s="57">
        <v>67214</v>
      </c>
      <c r="M7941" s="57">
        <v>907395</v>
      </c>
      <c r="P7941" t="e">
        <f>+VLOOKUP(C7941,'Thanh toán '!M$9366:N$10360,2,0)</f>
        <v>#N/A</v>
      </c>
      <c r="Q7941" s="61" t="e">
        <f t="shared" si="433"/>
        <v>#N/A</v>
      </c>
    </row>
    <row r="7942" spans="1:17" x14ac:dyDescent="0.3">
      <c r="A7942" s="43">
        <v>2023</v>
      </c>
      <c r="B7942" s="56" t="s">
        <v>26066</v>
      </c>
      <c r="C7942" s="19">
        <f t="shared" si="432"/>
        <v>62101</v>
      </c>
      <c r="D7942" s="56" t="s">
        <v>13350</v>
      </c>
      <c r="E7942" s="55">
        <v>45215</v>
      </c>
      <c r="F7942" s="18">
        <f t="shared" ref="F7942:F8005" si="434">+MONTH(E7942)</f>
        <v>10</v>
      </c>
      <c r="G7942" s="56" t="s">
        <v>11799</v>
      </c>
      <c r="H7942" s="56" t="s">
        <v>11725</v>
      </c>
      <c r="I7942" s="56" t="s">
        <v>13550</v>
      </c>
      <c r="J7942" s="57">
        <v>333174</v>
      </c>
      <c r="K7942" s="58" t="s">
        <v>11726</v>
      </c>
      <c r="L7942" s="57">
        <v>26654</v>
      </c>
      <c r="M7942" s="57">
        <v>359828</v>
      </c>
      <c r="P7942" t="e">
        <f>+VLOOKUP(C7942,'Thanh toán '!M$9366:N$10360,2,0)</f>
        <v>#N/A</v>
      </c>
      <c r="Q7942" s="61" t="e">
        <f t="shared" si="433"/>
        <v>#N/A</v>
      </c>
    </row>
    <row r="7943" spans="1:17" x14ac:dyDescent="0.3">
      <c r="A7943" s="43">
        <v>2023</v>
      </c>
      <c r="B7943" s="56" t="s">
        <v>26067</v>
      </c>
      <c r="C7943" s="19">
        <f t="shared" si="432"/>
        <v>62103</v>
      </c>
      <c r="D7943" s="56" t="s">
        <v>13350</v>
      </c>
      <c r="E7943" s="55">
        <v>45215</v>
      </c>
      <c r="F7943" s="18">
        <f t="shared" si="434"/>
        <v>10</v>
      </c>
      <c r="G7943" s="56" t="s">
        <v>11799</v>
      </c>
      <c r="H7943" s="56" t="s">
        <v>11725</v>
      </c>
      <c r="I7943" s="56" t="s">
        <v>14113</v>
      </c>
      <c r="J7943" s="57">
        <v>706470</v>
      </c>
      <c r="K7943" s="58" t="s">
        <v>11726</v>
      </c>
      <c r="L7943" s="57">
        <v>56518</v>
      </c>
      <c r="M7943" s="57">
        <v>762988</v>
      </c>
      <c r="P7943" t="e">
        <f>+VLOOKUP(C7943,'Thanh toán '!M$9366:N$10360,2,0)</f>
        <v>#N/A</v>
      </c>
      <c r="Q7943" s="61" t="e">
        <f t="shared" si="433"/>
        <v>#N/A</v>
      </c>
    </row>
    <row r="7944" spans="1:17" x14ac:dyDescent="0.3">
      <c r="A7944" s="43">
        <v>2023</v>
      </c>
      <c r="B7944" s="56" t="s">
        <v>26068</v>
      </c>
      <c r="C7944" s="19">
        <f t="shared" si="432"/>
        <v>62115</v>
      </c>
      <c r="D7944" s="56" t="s">
        <v>13350</v>
      </c>
      <c r="E7944" s="55">
        <v>45215</v>
      </c>
      <c r="F7944" s="18">
        <f t="shared" si="434"/>
        <v>10</v>
      </c>
      <c r="G7944" s="56" t="s">
        <v>11799</v>
      </c>
      <c r="H7944" s="56" t="s">
        <v>11725</v>
      </c>
      <c r="I7944" s="56" t="s">
        <v>14530</v>
      </c>
      <c r="J7944" s="57">
        <v>926540</v>
      </c>
      <c r="K7944" s="58" t="s">
        <v>11726</v>
      </c>
      <c r="L7944" s="57">
        <v>74123</v>
      </c>
      <c r="M7944" s="57">
        <v>1000663</v>
      </c>
      <c r="P7944" t="e">
        <f>+VLOOKUP(C7944,'Thanh toán '!M$9366:N$10360,2,0)</f>
        <v>#N/A</v>
      </c>
      <c r="Q7944" s="61" t="e">
        <f t="shared" si="433"/>
        <v>#N/A</v>
      </c>
    </row>
    <row r="7945" spans="1:17" x14ac:dyDescent="0.3">
      <c r="A7945" s="43">
        <v>2023</v>
      </c>
      <c r="B7945" s="56" t="s">
        <v>26069</v>
      </c>
      <c r="C7945" s="19">
        <f t="shared" si="432"/>
        <v>62116</v>
      </c>
      <c r="D7945" s="56" t="s">
        <v>13350</v>
      </c>
      <c r="E7945" s="55">
        <v>45215</v>
      </c>
      <c r="F7945" s="18">
        <f t="shared" si="434"/>
        <v>10</v>
      </c>
      <c r="G7945" s="56" t="s">
        <v>11799</v>
      </c>
      <c r="H7945" s="56" t="s">
        <v>11725</v>
      </c>
      <c r="I7945" s="56" t="s">
        <v>16353</v>
      </c>
      <c r="J7945" s="57">
        <v>962485</v>
      </c>
      <c r="K7945" s="58" t="s">
        <v>11726</v>
      </c>
      <c r="L7945" s="57">
        <v>76999</v>
      </c>
      <c r="M7945" s="57">
        <v>1039484</v>
      </c>
      <c r="P7945" t="e">
        <f>+VLOOKUP(C7945,'Thanh toán '!M$9366:N$10360,2,0)</f>
        <v>#N/A</v>
      </c>
      <c r="Q7945" s="61" t="e">
        <f t="shared" si="433"/>
        <v>#N/A</v>
      </c>
    </row>
    <row r="7946" spans="1:17" x14ac:dyDescent="0.3">
      <c r="A7946" s="43">
        <v>2023</v>
      </c>
      <c r="B7946" s="56" t="s">
        <v>26070</v>
      </c>
      <c r="C7946" s="19">
        <f t="shared" si="432"/>
        <v>62119</v>
      </c>
      <c r="D7946" s="56" t="s">
        <v>13350</v>
      </c>
      <c r="E7946" s="55">
        <v>45215</v>
      </c>
      <c r="F7946" s="18">
        <f t="shared" si="434"/>
        <v>10</v>
      </c>
      <c r="G7946" s="56" t="s">
        <v>11799</v>
      </c>
      <c r="H7946" s="56" t="s">
        <v>11725</v>
      </c>
      <c r="I7946" s="56" t="s">
        <v>14244</v>
      </c>
      <c r="J7946" s="57">
        <v>1469278</v>
      </c>
      <c r="K7946" s="58" t="s">
        <v>11726</v>
      </c>
      <c r="L7946" s="57">
        <v>117542</v>
      </c>
      <c r="M7946" s="57">
        <v>1586820</v>
      </c>
      <c r="P7946" t="e">
        <f>+VLOOKUP(C7946,'Thanh toán '!M$9366:N$10360,2,0)</f>
        <v>#N/A</v>
      </c>
      <c r="Q7946" s="61" t="e">
        <f t="shared" si="433"/>
        <v>#N/A</v>
      </c>
    </row>
    <row r="7947" spans="1:17" x14ac:dyDescent="0.3">
      <c r="A7947" s="43">
        <v>2023</v>
      </c>
      <c r="B7947" s="56" t="s">
        <v>26071</v>
      </c>
      <c r="C7947" s="19">
        <f t="shared" si="432"/>
        <v>62179</v>
      </c>
      <c r="D7947" s="56" t="s">
        <v>13350</v>
      </c>
      <c r="E7947" s="55">
        <v>45216</v>
      </c>
      <c r="F7947" s="18">
        <f t="shared" si="434"/>
        <v>10</v>
      </c>
      <c r="G7947" s="56" t="s">
        <v>11799</v>
      </c>
      <c r="H7947" s="56" t="s">
        <v>11725</v>
      </c>
      <c r="I7947" s="56" t="s">
        <v>15214</v>
      </c>
      <c r="J7947" s="57">
        <v>901430</v>
      </c>
      <c r="K7947" s="58" t="s">
        <v>11726</v>
      </c>
      <c r="L7947" s="57">
        <v>72114</v>
      </c>
      <c r="M7947" s="57">
        <v>973544</v>
      </c>
      <c r="P7947" t="e">
        <f>+VLOOKUP(C7947,'Thanh toán '!M$9366:N$10360,2,0)</f>
        <v>#N/A</v>
      </c>
      <c r="Q7947" s="61" t="e">
        <f t="shared" si="433"/>
        <v>#N/A</v>
      </c>
    </row>
    <row r="7948" spans="1:17" x14ac:dyDescent="0.3">
      <c r="A7948" s="43">
        <v>2023</v>
      </c>
      <c r="B7948" s="56" t="s">
        <v>26072</v>
      </c>
      <c r="C7948" s="19">
        <f t="shared" si="432"/>
        <v>62181</v>
      </c>
      <c r="D7948" s="56" t="s">
        <v>13350</v>
      </c>
      <c r="E7948" s="55">
        <v>45216</v>
      </c>
      <c r="F7948" s="18">
        <f t="shared" si="434"/>
        <v>10</v>
      </c>
      <c r="G7948" s="56" t="s">
        <v>11799</v>
      </c>
      <c r="H7948" s="56" t="s">
        <v>11725</v>
      </c>
      <c r="I7948" s="56" t="s">
        <v>13709</v>
      </c>
      <c r="J7948" s="57">
        <v>901430</v>
      </c>
      <c r="K7948" s="58" t="s">
        <v>11726</v>
      </c>
      <c r="L7948" s="57">
        <v>72114</v>
      </c>
      <c r="M7948" s="57">
        <v>973544</v>
      </c>
      <c r="P7948" t="e">
        <f>+VLOOKUP(C7948,'Thanh toán '!M$9366:N$10360,2,0)</f>
        <v>#N/A</v>
      </c>
      <c r="Q7948" s="61" t="e">
        <f t="shared" si="433"/>
        <v>#N/A</v>
      </c>
    </row>
    <row r="7949" spans="1:17" x14ac:dyDescent="0.3">
      <c r="A7949" s="43">
        <v>2023</v>
      </c>
      <c r="B7949" s="56" t="s">
        <v>26073</v>
      </c>
      <c r="C7949" s="19">
        <f t="shared" si="432"/>
        <v>62185</v>
      </c>
      <c r="D7949" s="56" t="s">
        <v>13350</v>
      </c>
      <c r="E7949" s="55">
        <v>45216</v>
      </c>
      <c r="F7949" s="18">
        <f t="shared" si="434"/>
        <v>10</v>
      </c>
      <c r="G7949" s="56" t="s">
        <v>11799</v>
      </c>
      <c r="H7949" s="56" t="s">
        <v>11725</v>
      </c>
      <c r="I7949" s="56" t="s">
        <v>13679</v>
      </c>
      <c r="J7949" s="57">
        <v>450715</v>
      </c>
      <c r="K7949" s="58" t="s">
        <v>11726</v>
      </c>
      <c r="L7949" s="57">
        <v>36057</v>
      </c>
      <c r="M7949" s="57">
        <v>486772</v>
      </c>
      <c r="P7949" t="e">
        <f>+VLOOKUP(C7949,'Thanh toán '!M$9366:N$10360,2,0)</f>
        <v>#N/A</v>
      </c>
      <c r="Q7949" s="61" t="e">
        <f t="shared" si="433"/>
        <v>#N/A</v>
      </c>
    </row>
    <row r="7950" spans="1:17" x14ac:dyDescent="0.3">
      <c r="A7950" s="43">
        <v>2023</v>
      </c>
      <c r="B7950" s="56" t="s">
        <v>26074</v>
      </c>
      <c r="C7950" s="19">
        <f t="shared" ref="C7950:C8013" si="435">+B7950*1</f>
        <v>62186</v>
      </c>
      <c r="D7950" s="56" t="s">
        <v>13350</v>
      </c>
      <c r="E7950" s="55">
        <v>45216</v>
      </c>
      <c r="F7950" s="18">
        <f t="shared" si="434"/>
        <v>10</v>
      </c>
      <c r="G7950" s="56" t="s">
        <v>11799</v>
      </c>
      <c r="H7950" s="56" t="s">
        <v>11725</v>
      </c>
      <c r="I7950" s="56" t="s">
        <v>13698</v>
      </c>
      <c r="J7950" s="57">
        <v>450715</v>
      </c>
      <c r="K7950" s="58" t="s">
        <v>11726</v>
      </c>
      <c r="L7950" s="57">
        <v>36057</v>
      </c>
      <c r="M7950" s="57">
        <v>486772</v>
      </c>
      <c r="P7950" t="e">
        <f>+VLOOKUP(C7950,'Thanh toán '!M$9366:N$10360,2,0)</f>
        <v>#N/A</v>
      </c>
      <c r="Q7950" s="61" t="e">
        <f t="shared" si="433"/>
        <v>#N/A</v>
      </c>
    </row>
    <row r="7951" spans="1:17" x14ac:dyDescent="0.3">
      <c r="A7951" s="43">
        <v>2023</v>
      </c>
      <c r="B7951" s="56" t="s">
        <v>26075</v>
      </c>
      <c r="C7951" s="19">
        <f t="shared" si="435"/>
        <v>62191</v>
      </c>
      <c r="D7951" s="56" t="s">
        <v>13350</v>
      </c>
      <c r="E7951" s="55">
        <v>45216</v>
      </c>
      <c r="F7951" s="18">
        <f t="shared" si="434"/>
        <v>10</v>
      </c>
      <c r="G7951" s="56" t="s">
        <v>11799</v>
      </c>
      <c r="H7951" s="56" t="s">
        <v>11725</v>
      </c>
      <c r="I7951" s="56" t="s">
        <v>13621</v>
      </c>
      <c r="J7951" s="57">
        <v>450715</v>
      </c>
      <c r="K7951" s="58" t="s">
        <v>11726</v>
      </c>
      <c r="L7951" s="57">
        <v>36057</v>
      </c>
      <c r="M7951" s="57">
        <v>486772</v>
      </c>
      <c r="P7951" t="e">
        <f>+VLOOKUP(C7951,'Thanh toán '!M$9366:N$10360,2,0)</f>
        <v>#N/A</v>
      </c>
      <c r="Q7951" s="61" t="e">
        <f t="shared" si="433"/>
        <v>#N/A</v>
      </c>
    </row>
    <row r="7952" spans="1:17" x14ac:dyDescent="0.3">
      <c r="A7952" s="43">
        <v>2023</v>
      </c>
      <c r="B7952" s="56" t="s">
        <v>26076</v>
      </c>
      <c r="C7952" s="19">
        <f t="shared" si="435"/>
        <v>62197</v>
      </c>
      <c r="D7952" s="56" t="s">
        <v>13350</v>
      </c>
      <c r="E7952" s="55">
        <v>45216</v>
      </c>
      <c r="F7952" s="18">
        <f t="shared" si="434"/>
        <v>10</v>
      </c>
      <c r="G7952" s="56" t="s">
        <v>11799</v>
      </c>
      <c r="H7952" s="56" t="s">
        <v>11725</v>
      </c>
      <c r="I7952" s="56" t="s">
        <v>14833</v>
      </c>
      <c r="J7952" s="57">
        <v>901430</v>
      </c>
      <c r="K7952" s="58" t="s">
        <v>11726</v>
      </c>
      <c r="L7952" s="57">
        <v>72114</v>
      </c>
      <c r="M7952" s="57">
        <v>973544</v>
      </c>
      <c r="P7952" t="e">
        <f>+VLOOKUP(C7952,'Thanh toán '!M$9366:N$10360,2,0)</f>
        <v>#N/A</v>
      </c>
      <c r="Q7952" s="61" t="e">
        <f t="shared" si="433"/>
        <v>#N/A</v>
      </c>
    </row>
    <row r="7953" spans="1:17" x14ac:dyDescent="0.3">
      <c r="A7953" s="43">
        <v>2023</v>
      </c>
      <c r="B7953" s="56" t="s">
        <v>26077</v>
      </c>
      <c r="C7953" s="19">
        <f t="shared" si="435"/>
        <v>62200</v>
      </c>
      <c r="D7953" s="56" t="s">
        <v>13350</v>
      </c>
      <c r="E7953" s="55">
        <v>45216</v>
      </c>
      <c r="F7953" s="18">
        <f t="shared" si="434"/>
        <v>10</v>
      </c>
      <c r="G7953" s="56" t="s">
        <v>11799</v>
      </c>
      <c r="H7953" s="56" t="s">
        <v>11725</v>
      </c>
      <c r="I7953" s="56" t="s">
        <v>13532</v>
      </c>
      <c r="J7953" s="57">
        <v>868975</v>
      </c>
      <c r="K7953" s="58" t="s">
        <v>11726</v>
      </c>
      <c r="L7953" s="57">
        <v>69518</v>
      </c>
      <c r="M7953" s="57">
        <v>938493</v>
      </c>
      <c r="P7953" t="e">
        <f>+VLOOKUP(C7953,'Thanh toán '!M$9366:N$10360,2,0)</f>
        <v>#N/A</v>
      </c>
      <c r="Q7953" s="61" t="e">
        <f t="shared" si="433"/>
        <v>#N/A</v>
      </c>
    </row>
    <row r="7954" spans="1:17" x14ac:dyDescent="0.3">
      <c r="A7954" s="43">
        <v>2023</v>
      </c>
      <c r="B7954" s="56" t="s">
        <v>26078</v>
      </c>
      <c r="C7954" s="19">
        <f t="shared" si="435"/>
        <v>62201</v>
      </c>
      <c r="D7954" s="56" t="s">
        <v>13350</v>
      </c>
      <c r="E7954" s="55">
        <v>45216</v>
      </c>
      <c r="F7954" s="18">
        <f t="shared" si="434"/>
        <v>10</v>
      </c>
      <c r="G7954" s="56" t="s">
        <v>11799</v>
      </c>
      <c r="H7954" s="56" t="s">
        <v>11725</v>
      </c>
      <c r="I7954" s="56" t="s">
        <v>13530</v>
      </c>
      <c r="J7954" s="57">
        <v>442409</v>
      </c>
      <c r="K7954" s="58" t="s">
        <v>11726</v>
      </c>
      <c r="L7954" s="57">
        <v>35393</v>
      </c>
      <c r="M7954" s="57">
        <v>477802</v>
      </c>
      <c r="P7954" t="e">
        <f>+VLOOKUP(C7954,'Thanh toán '!M$9366:N$10360,2,0)</f>
        <v>#N/A</v>
      </c>
      <c r="Q7954" s="61" t="e">
        <f t="shared" si="433"/>
        <v>#N/A</v>
      </c>
    </row>
    <row r="7955" spans="1:17" x14ac:dyDescent="0.3">
      <c r="A7955" s="43">
        <v>2023</v>
      </c>
      <c r="B7955" s="56" t="s">
        <v>26079</v>
      </c>
      <c r="C7955" s="19">
        <f t="shared" si="435"/>
        <v>62202</v>
      </c>
      <c r="D7955" s="56" t="s">
        <v>13350</v>
      </c>
      <c r="E7955" s="55">
        <v>45216</v>
      </c>
      <c r="F7955" s="18">
        <f t="shared" si="434"/>
        <v>10</v>
      </c>
      <c r="G7955" s="56" t="s">
        <v>11799</v>
      </c>
      <c r="H7955" s="56" t="s">
        <v>11725</v>
      </c>
      <c r="I7955" s="56" t="s">
        <v>13526</v>
      </c>
      <c r="J7955" s="57">
        <v>540858</v>
      </c>
      <c r="K7955" s="58" t="s">
        <v>11726</v>
      </c>
      <c r="L7955" s="57">
        <v>43269</v>
      </c>
      <c r="M7955" s="57">
        <v>584127</v>
      </c>
      <c r="P7955" t="e">
        <f>+VLOOKUP(C7955,'Thanh toán '!M$9366:N$10360,2,0)</f>
        <v>#N/A</v>
      </c>
      <c r="Q7955" s="61" t="e">
        <f t="shared" si="433"/>
        <v>#N/A</v>
      </c>
    </row>
    <row r="7956" spans="1:17" x14ac:dyDescent="0.3">
      <c r="A7956" s="43">
        <v>2023</v>
      </c>
      <c r="B7956" s="56" t="s">
        <v>26080</v>
      </c>
      <c r="C7956" s="19">
        <f t="shared" si="435"/>
        <v>62203</v>
      </c>
      <c r="D7956" s="56" t="s">
        <v>13350</v>
      </c>
      <c r="E7956" s="55">
        <v>45216</v>
      </c>
      <c r="F7956" s="18">
        <f t="shared" si="434"/>
        <v>10</v>
      </c>
      <c r="G7956" s="56" t="s">
        <v>11799</v>
      </c>
      <c r="H7956" s="56" t="s">
        <v>11725</v>
      </c>
      <c r="I7956" s="56" t="s">
        <v>13493</v>
      </c>
      <c r="J7956" s="57">
        <v>450715</v>
      </c>
      <c r="K7956" s="58" t="s">
        <v>11726</v>
      </c>
      <c r="L7956" s="57">
        <v>36057</v>
      </c>
      <c r="M7956" s="57">
        <v>486772</v>
      </c>
      <c r="P7956" t="e">
        <f>+VLOOKUP(C7956,'Thanh toán '!M$9366:N$10360,2,0)</f>
        <v>#N/A</v>
      </c>
      <c r="Q7956" s="61" t="e">
        <f t="shared" si="433"/>
        <v>#N/A</v>
      </c>
    </row>
    <row r="7957" spans="1:17" x14ac:dyDescent="0.3">
      <c r="A7957" s="43">
        <v>2023</v>
      </c>
      <c r="B7957" s="56" t="s">
        <v>26081</v>
      </c>
      <c r="C7957" s="19">
        <f t="shared" si="435"/>
        <v>62206</v>
      </c>
      <c r="D7957" s="56" t="s">
        <v>13350</v>
      </c>
      <c r="E7957" s="55">
        <v>45216</v>
      </c>
      <c r="F7957" s="18">
        <f t="shared" si="434"/>
        <v>10</v>
      </c>
      <c r="G7957" s="56" t="s">
        <v>11799</v>
      </c>
      <c r="H7957" s="56" t="s">
        <v>11725</v>
      </c>
      <c r="I7957" s="56" t="s">
        <v>13581</v>
      </c>
      <c r="J7957" s="57">
        <v>450715</v>
      </c>
      <c r="K7957" s="58" t="s">
        <v>11726</v>
      </c>
      <c r="L7957" s="57">
        <v>36057</v>
      </c>
      <c r="M7957" s="57">
        <v>486772</v>
      </c>
      <c r="P7957" t="e">
        <f>+VLOOKUP(C7957,'Thanh toán '!M$9366:N$10360,2,0)</f>
        <v>#N/A</v>
      </c>
      <c r="Q7957" s="61" t="e">
        <f t="shared" si="433"/>
        <v>#N/A</v>
      </c>
    </row>
    <row r="7958" spans="1:17" x14ac:dyDescent="0.3">
      <c r="A7958" s="43">
        <v>2023</v>
      </c>
      <c r="B7958" s="56" t="s">
        <v>26082</v>
      </c>
      <c r="C7958" s="19">
        <f t="shared" si="435"/>
        <v>62207</v>
      </c>
      <c r="D7958" s="56" t="s">
        <v>13350</v>
      </c>
      <c r="E7958" s="55">
        <v>45216</v>
      </c>
      <c r="F7958" s="18">
        <f t="shared" si="434"/>
        <v>10</v>
      </c>
      <c r="G7958" s="56" t="s">
        <v>11799</v>
      </c>
      <c r="H7958" s="56" t="s">
        <v>11725</v>
      </c>
      <c r="I7958" s="56" t="s">
        <v>13593</v>
      </c>
      <c r="J7958" s="57">
        <v>901430</v>
      </c>
      <c r="K7958" s="58" t="s">
        <v>11726</v>
      </c>
      <c r="L7958" s="57">
        <v>72114</v>
      </c>
      <c r="M7958" s="57">
        <v>973544</v>
      </c>
      <c r="P7958" t="e">
        <f>+VLOOKUP(C7958,'Thanh toán '!M$9366:N$10360,2,0)</f>
        <v>#N/A</v>
      </c>
      <c r="Q7958" s="61" t="e">
        <f t="shared" ref="Q7958:Q8021" si="436">+P7958-M7958</f>
        <v>#N/A</v>
      </c>
    </row>
    <row r="7959" spans="1:17" x14ac:dyDescent="0.3">
      <c r="A7959" s="43">
        <v>2023</v>
      </c>
      <c r="B7959" s="56" t="s">
        <v>26083</v>
      </c>
      <c r="C7959" s="19">
        <f t="shared" si="435"/>
        <v>62214</v>
      </c>
      <c r="D7959" s="56" t="s">
        <v>13350</v>
      </c>
      <c r="E7959" s="55">
        <v>45216</v>
      </c>
      <c r="F7959" s="18">
        <f t="shared" si="434"/>
        <v>10</v>
      </c>
      <c r="G7959" s="56" t="s">
        <v>11799</v>
      </c>
      <c r="H7959" s="56" t="s">
        <v>11725</v>
      </c>
      <c r="I7959" s="56" t="s">
        <v>23657</v>
      </c>
      <c r="J7959" s="57">
        <v>901430</v>
      </c>
      <c r="K7959" s="58" t="s">
        <v>11726</v>
      </c>
      <c r="L7959" s="57">
        <v>72114</v>
      </c>
      <c r="M7959" s="57">
        <v>973544</v>
      </c>
      <c r="P7959" t="e">
        <f>+VLOOKUP(C7959,'Thanh toán '!M$9366:N$10360,2,0)</f>
        <v>#N/A</v>
      </c>
      <c r="Q7959" s="61" t="e">
        <f t="shared" si="436"/>
        <v>#N/A</v>
      </c>
    </row>
    <row r="7960" spans="1:17" x14ac:dyDescent="0.3">
      <c r="A7960" s="43">
        <v>2023</v>
      </c>
      <c r="B7960" s="56" t="s">
        <v>26084</v>
      </c>
      <c r="C7960" s="19">
        <f t="shared" si="435"/>
        <v>62215</v>
      </c>
      <c r="D7960" s="56" t="s">
        <v>13350</v>
      </c>
      <c r="E7960" s="55">
        <v>45216</v>
      </c>
      <c r="F7960" s="18">
        <f t="shared" si="434"/>
        <v>10</v>
      </c>
      <c r="G7960" s="56" t="s">
        <v>11799</v>
      </c>
      <c r="H7960" s="56" t="s">
        <v>11725</v>
      </c>
      <c r="I7960" s="56" t="s">
        <v>13731</v>
      </c>
      <c r="J7960" s="57">
        <v>540858</v>
      </c>
      <c r="K7960" s="58" t="s">
        <v>11726</v>
      </c>
      <c r="L7960" s="57">
        <v>43269</v>
      </c>
      <c r="M7960" s="57">
        <v>584127</v>
      </c>
      <c r="P7960" t="e">
        <f>+VLOOKUP(C7960,'Thanh toán '!M$9366:N$10360,2,0)</f>
        <v>#N/A</v>
      </c>
      <c r="Q7960" s="61" t="e">
        <f t="shared" si="436"/>
        <v>#N/A</v>
      </c>
    </row>
    <row r="7961" spans="1:17" x14ac:dyDescent="0.3">
      <c r="A7961" s="43">
        <v>2023</v>
      </c>
      <c r="B7961" s="56" t="s">
        <v>26085</v>
      </c>
      <c r="C7961" s="19">
        <f t="shared" si="435"/>
        <v>62216</v>
      </c>
      <c r="D7961" s="56" t="s">
        <v>13350</v>
      </c>
      <c r="E7961" s="55">
        <v>45216</v>
      </c>
      <c r="F7961" s="18">
        <f t="shared" si="434"/>
        <v>10</v>
      </c>
      <c r="G7961" s="56" t="s">
        <v>11799</v>
      </c>
      <c r="H7961" s="56" t="s">
        <v>11725</v>
      </c>
      <c r="I7961" s="56" t="s">
        <v>14021</v>
      </c>
      <c r="J7961" s="57">
        <v>901430</v>
      </c>
      <c r="K7961" s="58" t="s">
        <v>11726</v>
      </c>
      <c r="L7961" s="57">
        <v>72114</v>
      </c>
      <c r="M7961" s="57">
        <v>973544</v>
      </c>
      <c r="P7961" t="e">
        <f>+VLOOKUP(C7961,'Thanh toán '!M$9366:N$10360,2,0)</f>
        <v>#N/A</v>
      </c>
      <c r="Q7961" s="61" t="e">
        <f t="shared" si="436"/>
        <v>#N/A</v>
      </c>
    </row>
    <row r="7962" spans="1:17" x14ac:dyDescent="0.3">
      <c r="A7962" s="43">
        <v>2023</v>
      </c>
      <c r="B7962" s="56" t="s">
        <v>26086</v>
      </c>
      <c r="C7962" s="19">
        <f t="shared" si="435"/>
        <v>62218</v>
      </c>
      <c r="D7962" s="56" t="s">
        <v>13350</v>
      </c>
      <c r="E7962" s="55">
        <v>45216</v>
      </c>
      <c r="F7962" s="18">
        <f t="shared" si="434"/>
        <v>10</v>
      </c>
      <c r="G7962" s="56" t="s">
        <v>11799</v>
      </c>
      <c r="H7962" s="56" t="s">
        <v>11725</v>
      </c>
      <c r="I7962" s="56" t="s">
        <v>23667</v>
      </c>
      <c r="J7962" s="57">
        <v>901430</v>
      </c>
      <c r="K7962" s="58" t="s">
        <v>11726</v>
      </c>
      <c r="L7962" s="57">
        <v>72114</v>
      </c>
      <c r="M7962" s="57">
        <v>973544</v>
      </c>
      <c r="P7962" t="e">
        <f>+VLOOKUP(C7962,'Thanh toán '!M$9366:N$10360,2,0)</f>
        <v>#N/A</v>
      </c>
      <c r="Q7962" s="61" t="e">
        <f t="shared" si="436"/>
        <v>#N/A</v>
      </c>
    </row>
    <row r="7963" spans="1:17" x14ac:dyDescent="0.3">
      <c r="A7963" s="43">
        <v>2023</v>
      </c>
      <c r="B7963" s="56" t="s">
        <v>26087</v>
      </c>
      <c r="C7963" s="19">
        <f t="shared" si="435"/>
        <v>62233</v>
      </c>
      <c r="D7963" s="56" t="s">
        <v>13350</v>
      </c>
      <c r="E7963" s="55">
        <v>45216</v>
      </c>
      <c r="F7963" s="18">
        <f t="shared" si="434"/>
        <v>10</v>
      </c>
      <c r="G7963" s="56" t="s">
        <v>11799</v>
      </c>
      <c r="H7963" s="56" t="s">
        <v>11725</v>
      </c>
      <c r="I7963" s="56" t="s">
        <v>13430</v>
      </c>
      <c r="J7963" s="57">
        <v>901430</v>
      </c>
      <c r="K7963" s="58" t="s">
        <v>11726</v>
      </c>
      <c r="L7963" s="57">
        <v>72114</v>
      </c>
      <c r="M7963" s="57">
        <v>973544</v>
      </c>
      <c r="P7963" t="e">
        <f>+VLOOKUP(C7963,'Thanh toán '!M$9366:N$10360,2,0)</f>
        <v>#N/A</v>
      </c>
      <c r="Q7963" s="61" t="e">
        <f t="shared" si="436"/>
        <v>#N/A</v>
      </c>
    </row>
    <row r="7964" spans="1:17" x14ac:dyDescent="0.3">
      <c r="A7964" s="43">
        <v>2023</v>
      </c>
      <c r="B7964" s="56" t="s">
        <v>26088</v>
      </c>
      <c r="C7964" s="19">
        <f t="shared" si="435"/>
        <v>62234</v>
      </c>
      <c r="D7964" s="56" t="s">
        <v>13350</v>
      </c>
      <c r="E7964" s="55">
        <v>45216</v>
      </c>
      <c r="F7964" s="18">
        <f t="shared" si="434"/>
        <v>10</v>
      </c>
      <c r="G7964" s="56" t="s">
        <v>11799</v>
      </c>
      <c r="H7964" s="56" t="s">
        <v>11725</v>
      </c>
      <c r="I7964" s="56" t="s">
        <v>13995</v>
      </c>
      <c r="J7964" s="57">
        <v>901430</v>
      </c>
      <c r="K7964" s="58" t="s">
        <v>11726</v>
      </c>
      <c r="L7964" s="57">
        <v>72114</v>
      </c>
      <c r="M7964" s="57">
        <v>973544</v>
      </c>
      <c r="P7964" t="e">
        <f>+VLOOKUP(C7964,'Thanh toán '!M$9366:N$10360,2,0)</f>
        <v>#N/A</v>
      </c>
      <c r="Q7964" s="61" t="e">
        <f t="shared" si="436"/>
        <v>#N/A</v>
      </c>
    </row>
    <row r="7965" spans="1:17" x14ac:dyDescent="0.3">
      <c r="A7965" s="43">
        <v>2023</v>
      </c>
      <c r="B7965" s="56" t="s">
        <v>26089</v>
      </c>
      <c r="C7965" s="19">
        <f t="shared" si="435"/>
        <v>62236</v>
      </c>
      <c r="D7965" s="56" t="s">
        <v>13350</v>
      </c>
      <c r="E7965" s="55">
        <v>45216</v>
      </c>
      <c r="F7965" s="18">
        <f t="shared" si="434"/>
        <v>10</v>
      </c>
      <c r="G7965" s="56" t="s">
        <v>11799</v>
      </c>
      <c r="H7965" s="56" t="s">
        <v>11725</v>
      </c>
      <c r="I7965" s="56" t="s">
        <v>13413</v>
      </c>
      <c r="J7965" s="57">
        <v>901430</v>
      </c>
      <c r="K7965" s="58" t="s">
        <v>11726</v>
      </c>
      <c r="L7965" s="57">
        <v>72114</v>
      </c>
      <c r="M7965" s="57">
        <v>973544</v>
      </c>
      <c r="P7965" t="e">
        <f>+VLOOKUP(C7965,'Thanh toán '!M$9366:N$10360,2,0)</f>
        <v>#N/A</v>
      </c>
      <c r="Q7965" s="61" t="e">
        <f t="shared" si="436"/>
        <v>#N/A</v>
      </c>
    </row>
    <row r="7966" spans="1:17" x14ac:dyDescent="0.3">
      <c r="A7966" s="43">
        <v>2023</v>
      </c>
      <c r="B7966" s="56" t="s">
        <v>26090</v>
      </c>
      <c r="C7966" s="19">
        <f t="shared" si="435"/>
        <v>62237</v>
      </c>
      <c r="D7966" s="56" t="s">
        <v>13350</v>
      </c>
      <c r="E7966" s="55">
        <v>45216</v>
      </c>
      <c r="F7966" s="18">
        <f t="shared" si="434"/>
        <v>10</v>
      </c>
      <c r="G7966" s="56" t="s">
        <v>11799</v>
      </c>
      <c r="H7966" s="56" t="s">
        <v>11725</v>
      </c>
      <c r="I7966" s="56" t="s">
        <v>13434</v>
      </c>
      <c r="J7966" s="57">
        <v>901430</v>
      </c>
      <c r="K7966" s="58" t="s">
        <v>11726</v>
      </c>
      <c r="L7966" s="57">
        <v>72114</v>
      </c>
      <c r="M7966" s="57">
        <v>973544</v>
      </c>
      <c r="P7966" t="e">
        <f>+VLOOKUP(C7966,'Thanh toán '!M$9366:N$10360,2,0)</f>
        <v>#N/A</v>
      </c>
      <c r="Q7966" s="61" t="e">
        <f t="shared" si="436"/>
        <v>#N/A</v>
      </c>
    </row>
    <row r="7967" spans="1:17" x14ac:dyDescent="0.3">
      <c r="A7967" s="43">
        <v>2023</v>
      </c>
      <c r="B7967" s="56" t="s">
        <v>26091</v>
      </c>
      <c r="C7967" s="19">
        <f t="shared" si="435"/>
        <v>62279</v>
      </c>
      <c r="D7967" s="56" t="s">
        <v>13350</v>
      </c>
      <c r="E7967" s="55">
        <v>45217</v>
      </c>
      <c r="F7967" s="18">
        <f t="shared" si="434"/>
        <v>10</v>
      </c>
      <c r="G7967" s="56" t="s">
        <v>11799</v>
      </c>
      <c r="H7967" s="56" t="s">
        <v>11725</v>
      </c>
      <c r="I7967" s="56" t="s">
        <v>15003</v>
      </c>
      <c r="J7967" s="57">
        <v>1421142</v>
      </c>
      <c r="K7967" s="58" t="s">
        <v>11726</v>
      </c>
      <c r="L7967" s="57">
        <v>113691</v>
      </c>
      <c r="M7967" s="57">
        <v>1534833</v>
      </c>
      <c r="P7967" t="e">
        <f>+VLOOKUP(C7967,'Thanh toán '!M$9366:N$10360,2,0)</f>
        <v>#N/A</v>
      </c>
      <c r="Q7967" s="61" t="e">
        <f t="shared" si="436"/>
        <v>#N/A</v>
      </c>
    </row>
    <row r="7968" spans="1:17" x14ac:dyDescent="0.3">
      <c r="A7968" s="43">
        <v>2023</v>
      </c>
      <c r="B7968" s="56" t="s">
        <v>26092</v>
      </c>
      <c r="C7968" s="19">
        <f t="shared" si="435"/>
        <v>62281</v>
      </c>
      <c r="D7968" s="56" t="s">
        <v>13350</v>
      </c>
      <c r="E7968" s="55">
        <v>45217</v>
      </c>
      <c r="F7968" s="18">
        <f t="shared" si="434"/>
        <v>10</v>
      </c>
      <c r="G7968" s="56" t="s">
        <v>11799</v>
      </c>
      <c r="H7968" s="56" t="s">
        <v>11725</v>
      </c>
      <c r="I7968" s="56" t="s">
        <v>13440</v>
      </c>
      <c r="J7968" s="57">
        <v>901430</v>
      </c>
      <c r="K7968" s="58" t="s">
        <v>11726</v>
      </c>
      <c r="L7968" s="57">
        <v>72114</v>
      </c>
      <c r="M7968" s="57">
        <v>973544</v>
      </c>
      <c r="P7968" t="e">
        <f>+VLOOKUP(C7968,'Thanh toán '!M$9366:N$10360,2,0)</f>
        <v>#N/A</v>
      </c>
      <c r="Q7968" s="61" t="e">
        <f t="shared" si="436"/>
        <v>#N/A</v>
      </c>
    </row>
    <row r="7969" spans="1:17" x14ac:dyDescent="0.3">
      <c r="A7969" s="43">
        <v>2023</v>
      </c>
      <c r="B7969" s="56" t="s">
        <v>26093</v>
      </c>
      <c r="C7969" s="19">
        <f t="shared" si="435"/>
        <v>62282</v>
      </c>
      <c r="D7969" s="56" t="s">
        <v>13350</v>
      </c>
      <c r="E7969" s="55">
        <v>45217</v>
      </c>
      <c r="F7969" s="18">
        <f t="shared" si="434"/>
        <v>10</v>
      </c>
      <c r="G7969" s="56" t="s">
        <v>11799</v>
      </c>
      <c r="H7969" s="56" t="s">
        <v>11725</v>
      </c>
      <c r="I7969" s="56" t="s">
        <v>13455</v>
      </c>
      <c r="J7969" s="57">
        <v>901430</v>
      </c>
      <c r="K7969" s="58" t="s">
        <v>11726</v>
      </c>
      <c r="L7969" s="57">
        <v>72114</v>
      </c>
      <c r="M7969" s="57">
        <v>973544</v>
      </c>
      <c r="P7969" t="e">
        <f>+VLOOKUP(C7969,'Thanh toán '!M$9366:N$10360,2,0)</f>
        <v>#N/A</v>
      </c>
      <c r="Q7969" s="61" t="e">
        <f t="shared" si="436"/>
        <v>#N/A</v>
      </c>
    </row>
    <row r="7970" spans="1:17" x14ac:dyDescent="0.3">
      <c r="A7970" s="43">
        <v>2023</v>
      </c>
      <c r="B7970" s="56" t="s">
        <v>26094</v>
      </c>
      <c r="C7970" s="19">
        <f t="shared" si="435"/>
        <v>62283</v>
      </c>
      <c r="D7970" s="56" t="s">
        <v>13350</v>
      </c>
      <c r="E7970" s="55">
        <v>45217</v>
      </c>
      <c r="F7970" s="18">
        <f t="shared" si="434"/>
        <v>10</v>
      </c>
      <c r="G7970" s="56" t="s">
        <v>11799</v>
      </c>
      <c r="H7970" s="56" t="s">
        <v>11725</v>
      </c>
      <c r="I7970" s="56" t="s">
        <v>13451</v>
      </c>
      <c r="J7970" s="57">
        <v>901430</v>
      </c>
      <c r="K7970" s="58" t="s">
        <v>11726</v>
      </c>
      <c r="L7970" s="57">
        <v>72114</v>
      </c>
      <c r="M7970" s="57">
        <v>973544</v>
      </c>
      <c r="P7970" t="e">
        <f>+VLOOKUP(C7970,'Thanh toán '!M$9366:N$10360,2,0)</f>
        <v>#N/A</v>
      </c>
      <c r="Q7970" s="61" t="e">
        <f t="shared" si="436"/>
        <v>#N/A</v>
      </c>
    </row>
    <row r="7971" spans="1:17" x14ac:dyDescent="0.3">
      <c r="A7971" s="43">
        <v>2023</v>
      </c>
      <c r="B7971" s="56" t="s">
        <v>26095</v>
      </c>
      <c r="C7971" s="19">
        <f t="shared" si="435"/>
        <v>62286</v>
      </c>
      <c r="D7971" s="56" t="s">
        <v>13350</v>
      </c>
      <c r="E7971" s="55">
        <v>45217</v>
      </c>
      <c r="F7971" s="18">
        <f t="shared" si="434"/>
        <v>10</v>
      </c>
      <c r="G7971" s="56" t="s">
        <v>11799</v>
      </c>
      <c r="H7971" s="56" t="s">
        <v>11725</v>
      </c>
      <c r="I7971" s="56" t="s">
        <v>14198</v>
      </c>
      <c r="J7971" s="57">
        <v>901430</v>
      </c>
      <c r="K7971" s="58" t="s">
        <v>11726</v>
      </c>
      <c r="L7971" s="57">
        <v>72114</v>
      </c>
      <c r="M7971" s="57">
        <v>973544</v>
      </c>
      <c r="P7971" t="e">
        <f>+VLOOKUP(C7971,'Thanh toán '!M$9366:N$10360,2,0)</f>
        <v>#N/A</v>
      </c>
      <c r="Q7971" s="61" t="e">
        <f t="shared" si="436"/>
        <v>#N/A</v>
      </c>
    </row>
    <row r="7972" spans="1:17" x14ac:dyDescent="0.3">
      <c r="A7972" s="43">
        <v>2023</v>
      </c>
      <c r="B7972" s="56" t="s">
        <v>26096</v>
      </c>
      <c r="C7972" s="19">
        <f t="shared" si="435"/>
        <v>62288</v>
      </c>
      <c r="D7972" s="56" t="s">
        <v>13350</v>
      </c>
      <c r="E7972" s="55">
        <v>45217</v>
      </c>
      <c r="F7972" s="18">
        <f t="shared" si="434"/>
        <v>10</v>
      </c>
      <c r="G7972" s="56" t="s">
        <v>11799</v>
      </c>
      <c r="H7972" s="56" t="s">
        <v>11725</v>
      </c>
      <c r="I7972" s="56" t="s">
        <v>13969</v>
      </c>
      <c r="J7972" s="57">
        <v>901430</v>
      </c>
      <c r="K7972" s="58" t="s">
        <v>11726</v>
      </c>
      <c r="L7972" s="57">
        <v>72114</v>
      </c>
      <c r="M7972" s="57">
        <v>973544</v>
      </c>
      <c r="P7972" t="e">
        <f>+VLOOKUP(C7972,'Thanh toán '!M$9366:N$10360,2,0)</f>
        <v>#N/A</v>
      </c>
      <c r="Q7972" s="61" t="e">
        <f t="shared" si="436"/>
        <v>#N/A</v>
      </c>
    </row>
    <row r="7973" spans="1:17" x14ac:dyDescent="0.3">
      <c r="A7973" s="43">
        <v>2023</v>
      </c>
      <c r="B7973" s="56" t="s">
        <v>26097</v>
      </c>
      <c r="C7973" s="19">
        <f t="shared" si="435"/>
        <v>62289</v>
      </c>
      <c r="D7973" s="56" t="s">
        <v>13350</v>
      </c>
      <c r="E7973" s="55">
        <v>45217</v>
      </c>
      <c r="F7973" s="18">
        <f t="shared" si="434"/>
        <v>10</v>
      </c>
      <c r="G7973" s="56" t="s">
        <v>11799</v>
      </c>
      <c r="H7973" s="56" t="s">
        <v>11725</v>
      </c>
      <c r="I7973" s="56" t="s">
        <v>23666</v>
      </c>
      <c r="J7973" s="57">
        <v>901430</v>
      </c>
      <c r="K7973" s="58" t="s">
        <v>11726</v>
      </c>
      <c r="L7973" s="57">
        <v>72114</v>
      </c>
      <c r="M7973" s="57">
        <v>973544</v>
      </c>
      <c r="P7973" t="e">
        <f>+VLOOKUP(C7973,'Thanh toán '!M$9366:N$10360,2,0)</f>
        <v>#N/A</v>
      </c>
      <c r="Q7973" s="61" t="e">
        <f t="shared" si="436"/>
        <v>#N/A</v>
      </c>
    </row>
    <row r="7974" spans="1:17" x14ac:dyDescent="0.3">
      <c r="A7974" s="43">
        <v>2023</v>
      </c>
      <c r="B7974" s="56" t="s">
        <v>26098</v>
      </c>
      <c r="C7974" s="19">
        <f t="shared" si="435"/>
        <v>62290</v>
      </c>
      <c r="D7974" s="56" t="s">
        <v>13350</v>
      </c>
      <c r="E7974" s="55">
        <v>45217</v>
      </c>
      <c r="F7974" s="18">
        <f t="shared" si="434"/>
        <v>10</v>
      </c>
      <c r="G7974" s="56" t="s">
        <v>11799</v>
      </c>
      <c r="H7974" s="56" t="s">
        <v>11725</v>
      </c>
      <c r="I7974" s="56" t="s">
        <v>14115</v>
      </c>
      <c r="J7974" s="57">
        <v>555290</v>
      </c>
      <c r="K7974" s="58" t="s">
        <v>11726</v>
      </c>
      <c r="L7974" s="57">
        <v>44423</v>
      </c>
      <c r="M7974" s="57">
        <v>599713</v>
      </c>
      <c r="P7974" t="e">
        <f>+VLOOKUP(C7974,'Thanh toán '!M$9366:N$10360,2,0)</f>
        <v>#N/A</v>
      </c>
      <c r="Q7974" s="61" t="e">
        <f t="shared" si="436"/>
        <v>#N/A</v>
      </c>
    </row>
    <row r="7975" spans="1:17" x14ac:dyDescent="0.3">
      <c r="A7975" s="43">
        <v>2023</v>
      </c>
      <c r="B7975" s="56" t="s">
        <v>26099</v>
      </c>
      <c r="C7975" s="19">
        <f t="shared" si="435"/>
        <v>62291</v>
      </c>
      <c r="D7975" s="56" t="s">
        <v>13350</v>
      </c>
      <c r="E7975" s="55">
        <v>45217</v>
      </c>
      <c r="F7975" s="18">
        <f t="shared" si="434"/>
        <v>10</v>
      </c>
      <c r="G7975" s="56" t="s">
        <v>11799</v>
      </c>
      <c r="H7975" s="56" t="s">
        <v>11725</v>
      </c>
      <c r="I7975" s="56" t="s">
        <v>14113</v>
      </c>
      <c r="J7975" s="57">
        <v>919320</v>
      </c>
      <c r="K7975" s="58" t="s">
        <v>11726</v>
      </c>
      <c r="L7975" s="57">
        <v>73546</v>
      </c>
      <c r="M7975" s="57">
        <v>992866</v>
      </c>
      <c r="P7975" t="e">
        <f>+VLOOKUP(C7975,'Thanh toán '!M$9366:N$10360,2,0)</f>
        <v>#N/A</v>
      </c>
      <c r="Q7975" s="61" t="e">
        <f t="shared" si="436"/>
        <v>#N/A</v>
      </c>
    </row>
    <row r="7976" spans="1:17" x14ac:dyDescent="0.3">
      <c r="A7976" s="43">
        <v>2023</v>
      </c>
      <c r="B7976" s="56" t="s">
        <v>26100</v>
      </c>
      <c r="C7976" s="19">
        <f t="shared" si="435"/>
        <v>62292</v>
      </c>
      <c r="D7976" s="56" t="s">
        <v>13350</v>
      </c>
      <c r="E7976" s="55">
        <v>45217</v>
      </c>
      <c r="F7976" s="18">
        <f t="shared" si="434"/>
        <v>10</v>
      </c>
      <c r="G7976" s="56" t="s">
        <v>11799</v>
      </c>
      <c r="H7976" s="56" t="s">
        <v>11725</v>
      </c>
      <c r="I7976" s="56" t="s">
        <v>13960</v>
      </c>
      <c r="J7976" s="57">
        <v>1768685</v>
      </c>
      <c r="K7976" s="58" t="s">
        <v>11726</v>
      </c>
      <c r="L7976" s="57">
        <v>141495</v>
      </c>
      <c r="M7976" s="57">
        <v>1910180</v>
      </c>
      <c r="P7976" t="e">
        <f>+VLOOKUP(C7976,'Thanh toán '!M$9366:N$10360,2,0)</f>
        <v>#N/A</v>
      </c>
      <c r="Q7976" s="61" t="e">
        <f t="shared" si="436"/>
        <v>#N/A</v>
      </c>
    </row>
    <row r="7977" spans="1:17" x14ac:dyDescent="0.3">
      <c r="A7977" s="43">
        <v>2023</v>
      </c>
      <c r="B7977" s="56" t="s">
        <v>26101</v>
      </c>
      <c r="C7977" s="19">
        <f t="shared" si="435"/>
        <v>62293</v>
      </c>
      <c r="D7977" s="56" t="s">
        <v>13350</v>
      </c>
      <c r="E7977" s="55">
        <v>45217</v>
      </c>
      <c r="F7977" s="18">
        <f t="shared" si="434"/>
        <v>10</v>
      </c>
      <c r="G7977" s="56" t="s">
        <v>11799</v>
      </c>
      <c r="H7977" s="56" t="s">
        <v>11725</v>
      </c>
      <c r="I7977" s="56" t="s">
        <v>13358</v>
      </c>
      <c r="J7977" s="57">
        <v>1077086</v>
      </c>
      <c r="K7977" s="58" t="s">
        <v>11726</v>
      </c>
      <c r="L7977" s="57">
        <v>86167</v>
      </c>
      <c r="M7977" s="57">
        <v>1163253</v>
      </c>
      <c r="P7977" t="e">
        <f>+VLOOKUP(C7977,'Thanh toán '!M$9366:N$10360,2,0)</f>
        <v>#N/A</v>
      </c>
      <c r="Q7977" s="61" t="e">
        <f t="shared" si="436"/>
        <v>#N/A</v>
      </c>
    </row>
    <row r="7978" spans="1:17" x14ac:dyDescent="0.3">
      <c r="A7978" s="43">
        <v>2023</v>
      </c>
      <c r="B7978" s="56" t="s">
        <v>26102</v>
      </c>
      <c r="C7978" s="19">
        <f t="shared" si="435"/>
        <v>62295</v>
      </c>
      <c r="D7978" s="56" t="s">
        <v>13350</v>
      </c>
      <c r="E7978" s="55">
        <v>45217</v>
      </c>
      <c r="F7978" s="18">
        <f t="shared" si="434"/>
        <v>10</v>
      </c>
      <c r="G7978" s="56" t="s">
        <v>11799</v>
      </c>
      <c r="H7978" s="56" t="s">
        <v>11725</v>
      </c>
      <c r="I7978" s="56" t="s">
        <v>13808</v>
      </c>
      <c r="J7978" s="57">
        <v>1430189</v>
      </c>
      <c r="K7978" s="58" t="s">
        <v>11726</v>
      </c>
      <c r="L7978" s="57">
        <v>114415</v>
      </c>
      <c r="M7978" s="57">
        <v>1544604</v>
      </c>
      <c r="P7978" t="e">
        <f>+VLOOKUP(C7978,'Thanh toán '!M$9366:N$10360,2,0)</f>
        <v>#N/A</v>
      </c>
      <c r="Q7978" s="61" t="e">
        <f t="shared" si="436"/>
        <v>#N/A</v>
      </c>
    </row>
    <row r="7979" spans="1:17" x14ac:dyDescent="0.3">
      <c r="A7979" s="43">
        <v>2023</v>
      </c>
      <c r="B7979" s="56" t="s">
        <v>26103</v>
      </c>
      <c r="C7979" s="19">
        <f t="shared" si="435"/>
        <v>62296</v>
      </c>
      <c r="D7979" s="56" t="s">
        <v>13350</v>
      </c>
      <c r="E7979" s="55">
        <v>45217</v>
      </c>
      <c r="F7979" s="18">
        <f t="shared" si="434"/>
        <v>10</v>
      </c>
      <c r="G7979" s="56" t="s">
        <v>11799</v>
      </c>
      <c r="H7979" s="56" t="s">
        <v>11725</v>
      </c>
      <c r="I7979" s="56" t="s">
        <v>14428</v>
      </c>
      <c r="J7979" s="57">
        <v>684448</v>
      </c>
      <c r="K7979" s="58" t="s">
        <v>11726</v>
      </c>
      <c r="L7979" s="57">
        <v>54756</v>
      </c>
      <c r="M7979" s="57">
        <v>739204</v>
      </c>
      <c r="P7979" t="e">
        <f>+VLOOKUP(C7979,'Thanh toán '!M$9366:N$10360,2,0)</f>
        <v>#N/A</v>
      </c>
      <c r="Q7979" s="61" t="e">
        <f t="shared" si="436"/>
        <v>#N/A</v>
      </c>
    </row>
    <row r="7980" spans="1:17" x14ac:dyDescent="0.3">
      <c r="A7980" s="43">
        <v>2023</v>
      </c>
      <c r="B7980" s="56" t="s">
        <v>26104</v>
      </c>
      <c r="C7980" s="19">
        <f t="shared" si="435"/>
        <v>62297</v>
      </c>
      <c r="D7980" s="56" t="s">
        <v>13350</v>
      </c>
      <c r="E7980" s="55">
        <v>45217</v>
      </c>
      <c r="F7980" s="18">
        <f t="shared" si="434"/>
        <v>10</v>
      </c>
      <c r="G7980" s="56" t="s">
        <v>11799</v>
      </c>
      <c r="H7980" s="56" t="s">
        <v>11725</v>
      </c>
      <c r="I7980" s="56" t="s">
        <v>13735</v>
      </c>
      <c r="J7980" s="57">
        <v>901430</v>
      </c>
      <c r="K7980" s="58" t="s">
        <v>11726</v>
      </c>
      <c r="L7980" s="57">
        <v>72114</v>
      </c>
      <c r="M7980" s="57">
        <v>973544</v>
      </c>
      <c r="P7980" t="e">
        <f>+VLOOKUP(C7980,'Thanh toán '!M$9366:N$10360,2,0)</f>
        <v>#N/A</v>
      </c>
      <c r="Q7980" s="61" t="e">
        <f t="shared" si="436"/>
        <v>#N/A</v>
      </c>
    </row>
    <row r="7981" spans="1:17" x14ac:dyDescent="0.3">
      <c r="A7981" s="43">
        <v>2023</v>
      </c>
      <c r="B7981" s="56" t="s">
        <v>26105</v>
      </c>
      <c r="C7981" s="19">
        <f t="shared" si="435"/>
        <v>62299</v>
      </c>
      <c r="D7981" s="56" t="s">
        <v>13350</v>
      </c>
      <c r="E7981" s="55">
        <v>45217</v>
      </c>
      <c r="F7981" s="18">
        <f t="shared" si="434"/>
        <v>10</v>
      </c>
      <c r="G7981" s="56" t="s">
        <v>11799</v>
      </c>
      <c r="H7981" s="56" t="s">
        <v>11725</v>
      </c>
      <c r="I7981" s="56" t="s">
        <v>13362</v>
      </c>
      <c r="J7981" s="57">
        <v>901430</v>
      </c>
      <c r="K7981" s="58" t="s">
        <v>11726</v>
      </c>
      <c r="L7981" s="57">
        <v>72114</v>
      </c>
      <c r="M7981" s="57">
        <v>973544</v>
      </c>
      <c r="P7981" t="e">
        <f>+VLOOKUP(C7981,'Thanh toán '!M$9366:N$10360,2,0)</f>
        <v>#N/A</v>
      </c>
      <c r="Q7981" s="61" t="e">
        <f t="shared" si="436"/>
        <v>#N/A</v>
      </c>
    </row>
    <row r="7982" spans="1:17" x14ac:dyDescent="0.3">
      <c r="A7982" s="43">
        <v>2023</v>
      </c>
      <c r="B7982" s="56" t="s">
        <v>26106</v>
      </c>
      <c r="C7982" s="19">
        <f t="shared" si="435"/>
        <v>62304</v>
      </c>
      <c r="D7982" s="56" t="s">
        <v>13350</v>
      </c>
      <c r="E7982" s="55">
        <v>45217</v>
      </c>
      <c r="F7982" s="18">
        <f t="shared" si="434"/>
        <v>10</v>
      </c>
      <c r="G7982" s="56" t="s">
        <v>11799</v>
      </c>
      <c r="H7982" s="56" t="s">
        <v>11725</v>
      </c>
      <c r="I7982" s="56" t="s">
        <v>13907</v>
      </c>
      <c r="J7982" s="57">
        <v>618065</v>
      </c>
      <c r="K7982" s="58" t="s">
        <v>11726</v>
      </c>
      <c r="L7982" s="57">
        <v>49445</v>
      </c>
      <c r="M7982" s="57">
        <v>667510</v>
      </c>
      <c r="P7982" t="e">
        <f>+VLOOKUP(C7982,'Thanh toán '!M$9366:N$10360,2,0)</f>
        <v>#N/A</v>
      </c>
      <c r="Q7982" s="61" t="e">
        <f t="shared" si="436"/>
        <v>#N/A</v>
      </c>
    </row>
    <row r="7983" spans="1:17" x14ac:dyDescent="0.3">
      <c r="A7983" s="43">
        <v>2023</v>
      </c>
      <c r="B7983" s="56" t="s">
        <v>26107</v>
      </c>
      <c r="C7983" s="19">
        <f t="shared" si="435"/>
        <v>62305</v>
      </c>
      <c r="D7983" s="56" t="s">
        <v>13350</v>
      </c>
      <c r="E7983" s="55">
        <v>45217</v>
      </c>
      <c r="F7983" s="18">
        <f t="shared" si="434"/>
        <v>10</v>
      </c>
      <c r="G7983" s="56" t="s">
        <v>11799</v>
      </c>
      <c r="H7983" s="56" t="s">
        <v>11725</v>
      </c>
      <c r="I7983" s="56" t="s">
        <v>18708</v>
      </c>
      <c r="J7983" s="57">
        <v>577491</v>
      </c>
      <c r="K7983" s="58" t="s">
        <v>11726</v>
      </c>
      <c r="L7983" s="57">
        <v>46199</v>
      </c>
      <c r="M7983" s="57">
        <v>623690</v>
      </c>
      <c r="P7983" t="e">
        <f>+VLOOKUP(C7983,'Thanh toán '!M$9366:N$10360,2,0)</f>
        <v>#N/A</v>
      </c>
      <c r="Q7983" s="61" t="e">
        <f t="shared" si="436"/>
        <v>#N/A</v>
      </c>
    </row>
    <row r="7984" spans="1:17" x14ac:dyDescent="0.3">
      <c r="A7984" s="43">
        <v>2023</v>
      </c>
      <c r="B7984" s="56" t="s">
        <v>26108</v>
      </c>
      <c r="C7984" s="19">
        <f t="shared" si="435"/>
        <v>62309</v>
      </c>
      <c r="D7984" s="56" t="s">
        <v>13350</v>
      </c>
      <c r="E7984" s="55">
        <v>45217</v>
      </c>
      <c r="F7984" s="18">
        <f t="shared" si="434"/>
        <v>10</v>
      </c>
      <c r="G7984" s="56" t="s">
        <v>11799</v>
      </c>
      <c r="H7984" s="56" t="s">
        <v>11725</v>
      </c>
      <c r="I7984" s="56" t="s">
        <v>13835</v>
      </c>
      <c r="J7984" s="57">
        <v>1754941</v>
      </c>
      <c r="K7984" s="58" t="s">
        <v>11726</v>
      </c>
      <c r="L7984" s="57">
        <v>140395</v>
      </c>
      <c r="M7984" s="57">
        <v>1895336</v>
      </c>
      <c r="P7984" t="e">
        <f>+VLOOKUP(C7984,'Thanh toán '!M$9366:N$10360,2,0)</f>
        <v>#N/A</v>
      </c>
      <c r="Q7984" s="61" t="e">
        <f t="shared" si="436"/>
        <v>#N/A</v>
      </c>
    </row>
    <row r="7985" spans="1:17" x14ac:dyDescent="0.3">
      <c r="A7985" s="43">
        <v>2023</v>
      </c>
      <c r="B7985" s="56" t="s">
        <v>26109</v>
      </c>
      <c r="C7985" s="19">
        <f t="shared" si="435"/>
        <v>62311</v>
      </c>
      <c r="D7985" s="56" t="s">
        <v>13350</v>
      </c>
      <c r="E7985" s="55">
        <v>45217</v>
      </c>
      <c r="F7985" s="18">
        <f t="shared" si="434"/>
        <v>10</v>
      </c>
      <c r="G7985" s="56" t="s">
        <v>11799</v>
      </c>
      <c r="H7985" s="56" t="s">
        <v>11725</v>
      </c>
      <c r="I7985" s="56" t="s">
        <v>13430</v>
      </c>
      <c r="J7985" s="57">
        <v>1532200</v>
      </c>
      <c r="K7985" s="58" t="s">
        <v>11726</v>
      </c>
      <c r="L7985" s="57">
        <v>122576</v>
      </c>
      <c r="M7985" s="57">
        <v>1654776</v>
      </c>
      <c r="P7985" t="e">
        <f>+VLOOKUP(C7985,'Thanh toán '!M$9366:N$10360,2,0)</f>
        <v>#N/A</v>
      </c>
      <c r="Q7985" s="61" t="e">
        <f t="shared" si="436"/>
        <v>#N/A</v>
      </c>
    </row>
    <row r="7986" spans="1:17" x14ac:dyDescent="0.3">
      <c r="A7986" s="43">
        <v>2023</v>
      </c>
      <c r="B7986" s="56" t="s">
        <v>26110</v>
      </c>
      <c r="C7986" s="19">
        <f t="shared" si="435"/>
        <v>62317</v>
      </c>
      <c r="D7986" s="56" t="s">
        <v>13350</v>
      </c>
      <c r="E7986" s="55">
        <v>45217</v>
      </c>
      <c r="F7986" s="18">
        <f t="shared" si="434"/>
        <v>10</v>
      </c>
      <c r="G7986" s="56" t="s">
        <v>11799</v>
      </c>
      <c r="H7986" s="56" t="s">
        <v>11725</v>
      </c>
      <c r="I7986" s="56" t="s">
        <v>13731</v>
      </c>
      <c r="J7986" s="57">
        <v>1062297</v>
      </c>
      <c r="K7986" s="58" t="s">
        <v>11726</v>
      </c>
      <c r="L7986" s="57">
        <v>84984</v>
      </c>
      <c r="M7986" s="57">
        <v>1147281</v>
      </c>
      <c r="P7986" t="e">
        <f>+VLOOKUP(C7986,'Thanh toán '!M$9366:N$10360,2,0)</f>
        <v>#N/A</v>
      </c>
      <c r="Q7986" s="61" t="e">
        <f t="shared" si="436"/>
        <v>#N/A</v>
      </c>
    </row>
    <row r="7987" spans="1:17" x14ac:dyDescent="0.3">
      <c r="A7987" s="43">
        <v>2023</v>
      </c>
      <c r="B7987" s="56" t="s">
        <v>26111</v>
      </c>
      <c r="C7987" s="19">
        <f t="shared" si="435"/>
        <v>62318</v>
      </c>
      <c r="D7987" s="56" t="s">
        <v>13350</v>
      </c>
      <c r="E7987" s="55">
        <v>45217</v>
      </c>
      <c r="F7987" s="18">
        <f t="shared" si="434"/>
        <v>10</v>
      </c>
      <c r="G7987" s="56" t="s">
        <v>11799</v>
      </c>
      <c r="H7987" s="56" t="s">
        <v>11725</v>
      </c>
      <c r="I7987" s="56" t="s">
        <v>14099</v>
      </c>
      <c r="J7987" s="57">
        <v>812021</v>
      </c>
      <c r="K7987" s="58" t="s">
        <v>11726</v>
      </c>
      <c r="L7987" s="57">
        <v>64962</v>
      </c>
      <c r="M7987" s="57">
        <v>876983</v>
      </c>
      <c r="P7987" t="e">
        <f>+VLOOKUP(C7987,'Thanh toán '!M$9366:N$10360,2,0)</f>
        <v>#N/A</v>
      </c>
      <c r="Q7987" s="61" t="e">
        <f t="shared" si="436"/>
        <v>#N/A</v>
      </c>
    </row>
    <row r="7988" spans="1:17" x14ac:dyDescent="0.3">
      <c r="A7988" s="43">
        <v>2023</v>
      </c>
      <c r="B7988" s="56" t="s">
        <v>26112</v>
      </c>
      <c r="C7988" s="19">
        <f t="shared" si="435"/>
        <v>62320</v>
      </c>
      <c r="D7988" s="56" t="s">
        <v>13350</v>
      </c>
      <c r="E7988" s="55">
        <v>45217</v>
      </c>
      <c r="F7988" s="18">
        <f t="shared" si="434"/>
        <v>10</v>
      </c>
      <c r="G7988" s="56" t="s">
        <v>11799</v>
      </c>
      <c r="H7988" s="56" t="s">
        <v>11725</v>
      </c>
      <c r="I7988" s="56" t="s">
        <v>14090</v>
      </c>
      <c r="J7988" s="57">
        <v>901430</v>
      </c>
      <c r="K7988" s="58" t="s">
        <v>11726</v>
      </c>
      <c r="L7988" s="57">
        <v>72114</v>
      </c>
      <c r="M7988" s="57">
        <v>973544</v>
      </c>
      <c r="P7988" t="e">
        <f>+VLOOKUP(C7988,'Thanh toán '!M$9366:N$10360,2,0)</f>
        <v>#N/A</v>
      </c>
      <c r="Q7988" s="61" t="e">
        <f t="shared" si="436"/>
        <v>#N/A</v>
      </c>
    </row>
    <row r="7989" spans="1:17" x14ac:dyDescent="0.3">
      <c r="A7989" s="43">
        <v>2023</v>
      </c>
      <c r="B7989" s="56" t="s">
        <v>26113</v>
      </c>
      <c r="C7989" s="19">
        <f t="shared" si="435"/>
        <v>62321</v>
      </c>
      <c r="D7989" s="56" t="s">
        <v>13350</v>
      </c>
      <c r="E7989" s="55">
        <v>45217</v>
      </c>
      <c r="F7989" s="18">
        <f t="shared" si="434"/>
        <v>10</v>
      </c>
      <c r="G7989" s="56" t="s">
        <v>11799</v>
      </c>
      <c r="H7989" s="56" t="s">
        <v>11725</v>
      </c>
      <c r="I7989" s="56" t="s">
        <v>14086</v>
      </c>
      <c r="J7989" s="57">
        <v>584100</v>
      </c>
      <c r="K7989" s="58" t="s">
        <v>11726</v>
      </c>
      <c r="L7989" s="57">
        <v>46728</v>
      </c>
      <c r="M7989" s="57">
        <v>630828</v>
      </c>
      <c r="P7989" t="e">
        <f>+VLOOKUP(C7989,'Thanh toán '!M$9366:N$10360,2,0)</f>
        <v>#N/A</v>
      </c>
      <c r="Q7989" s="61" t="e">
        <f t="shared" si="436"/>
        <v>#N/A</v>
      </c>
    </row>
    <row r="7990" spans="1:17" x14ac:dyDescent="0.3">
      <c r="A7990" s="43">
        <v>2023</v>
      </c>
      <c r="B7990" s="56" t="s">
        <v>26114</v>
      </c>
      <c r="C7990" s="19">
        <f t="shared" si="435"/>
        <v>62322</v>
      </c>
      <c r="D7990" s="56" t="s">
        <v>13350</v>
      </c>
      <c r="E7990" s="55">
        <v>45217</v>
      </c>
      <c r="F7990" s="18">
        <f t="shared" si="434"/>
        <v>10</v>
      </c>
      <c r="G7990" s="56" t="s">
        <v>11799</v>
      </c>
      <c r="H7990" s="56" t="s">
        <v>11725</v>
      </c>
      <c r="I7990" s="56" t="s">
        <v>14698</v>
      </c>
      <c r="J7990" s="57">
        <v>146862</v>
      </c>
      <c r="K7990" s="58" t="s">
        <v>11726</v>
      </c>
      <c r="L7990" s="57">
        <v>11749</v>
      </c>
      <c r="M7990" s="57">
        <v>158611</v>
      </c>
      <c r="P7990" t="e">
        <f>+VLOOKUP(C7990,'Thanh toán '!M$9366:N$10360,2,0)</f>
        <v>#N/A</v>
      </c>
      <c r="Q7990" s="61" t="e">
        <f t="shared" si="436"/>
        <v>#N/A</v>
      </c>
    </row>
    <row r="7991" spans="1:17" x14ac:dyDescent="0.3">
      <c r="A7991" s="43">
        <v>2023</v>
      </c>
      <c r="B7991" s="56" t="s">
        <v>26115</v>
      </c>
      <c r="C7991" s="19">
        <f t="shared" si="435"/>
        <v>62324</v>
      </c>
      <c r="D7991" s="56" t="s">
        <v>13350</v>
      </c>
      <c r="E7991" s="55">
        <v>45217</v>
      </c>
      <c r="F7991" s="18">
        <f t="shared" si="434"/>
        <v>10</v>
      </c>
      <c r="G7991" s="56" t="s">
        <v>11799</v>
      </c>
      <c r="H7991" s="56" t="s">
        <v>11725</v>
      </c>
      <c r="I7991" s="56" t="s">
        <v>14708</v>
      </c>
      <c r="J7991" s="57">
        <v>804377</v>
      </c>
      <c r="K7991" s="58" t="s">
        <v>11726</v>
      </c>
      <c r="L7991" s="57">
        <v>64350</v>
      </c>
      <c r="M7991" s="57">
        <v>868727</v>
      </c>
      <c r="P7991" t="e">
        <f>+VLOOKUP(C7991,'Thanh toán '!M$9366:N$10360,2,0)</f>
        <v>#N/A</v>
      </c>
      <c r="Q7991" s="61" t="e">
        <f t="shared" si="436"/>
        <v>#N/A</v>
      </c>
    </row>
    <row r="7992" spans="1:17" x14ac:dyDescent="0.3">
      <c r="A7992" s="43">
        <v>2023</v>
      </c>
      <c r="B7992" s="56" t="s">
        <v>26116</v>
      </c>
      <c r="C7992" s="19">
        <f t="shared" si="435"/>
        <v>62325</v>
      </c>
      <c r="D7992" s="56" t="s">
        <v>13350</v>
      </c>
      <c r="E7992" s="55">
        <v>45217</v>
      </c>
      <c r="F7992" s="18">
        <f t="shared" si="434"/>
        <v>10</v>
      </c>
      <c r="G7992" s="56" t="s">
        <v>11799</v>
      </c>
      <c r="H7992" s="56" t="s">
        <v>11725</v>
      </c>
      <c r="I7992" s="56" t="s">
        <v>14181</v>
      </c>
      <c r="J7992" s="57">
        <v>517478</v>
      </c>
      <c r="K7992" s="58" t="s">
        <v>11726</v>
      </c>
      <c r="L7992" s="57">
        <v>41398</v>
      </c>
      <c r="M7992" s="57">
        <v>558876</v>
      </c>
      <c r="P7992" t="e">
        <f>+VLOOKUP(C7992,'Thanh toán '!M$9366:N$10360,2,0)</f>
        <v>#N/A</v>
      </c>
      <c r="Q7992" s="61" t="e">
        <f t="shared" si="436"/>
        <v>#N/A</v>
      </c>
    </row>
    <row r="7993" spans="1:17" x14ac:dyDescent="0.3">
      <c r="A7993" s="43">
        <v>2023</v>
      </c>
      <c r="B7993" s="56" t="s">
        <v>26117</v>
      </c>
      <c r="C7993" s="19">
        <f t="shared" si="435"/>
        <v>62326</v>
      </c>
      <c r="D7993" s="56" t="s">
        <v>13350</v>
      </c>
      <c r="E7993" s="55">
        <v>45217</v>
      </c>
      <c r="F7993" s="18">
        <f t="shared" si="434"/>
        <v>10</v>
      </c>
      <c r="G7993" s="56" t="s">
        <v>11799</v>
      </c>
      <c r="H7993" s="56" t="s">
        <v>11725</v>
      </c>
      <c r="I7993" s="56" t="s">
        <v>14465</v>
      </c>
      <c r="J7993" s="57">
        <v>367155</v>
      </c>
      <c r="K7993" s="58" t="s">
        <v>11726</v>
      </c>
      <c r="L7993" s="57">
        <v>29372</v>
      </c>
      <c r="M7993" s="57">
        <v>396527</v>
      </c>
      <c r="P7993" t="e">
        <f>+VLOOKUP(C7993,'Thanh toán '!M$9366:N$10360,2,0)</f>
        <v>#N/A</v>
      </c>
      <c r="Q7993" s="61" t="e">
        <f t="shared" si="436"/>
        <v>#N/A</v>
      </c>
    </row>
    <row r="7994" spans="1:17" x14ac:dyDescent="0.3">
      <c r="A7994" s="43">
        <v>2023</v>
      </c>
      <c r="B7994" s="56" t="s">
        <v>26118</v>
      </c>
      <c r="C7994" s="19">
        <f t="shared" si="435"/>
        <v>62327</v>
      </c>
      <c r="D7994" s="56" t="s">
        <v>13350</v>
      </c>
      <c r="E7994" s="55">
        <v>45217</v>
      </c>
      <c r="F7994" s="18">
        <f t="shared" si="434"/>
        <v>10</v>
      </c>
      <c r="G7994" s="56" t="s">
        <v>11799</v>
      </c>
      <c r="H7994" s="56" t="s">
        <v>11725</v>
      </c>
      <c r="I7994" s="56" t="s">
        <v>14037</v>
      </c>
      <c r="J7994" s="57">
        <v>397772</v>
      </c>
      <c r="K7994" s="58" t="s">
        <v>11726</v>
      </c>
      <c r="L7994" s="57">
        <v>31822</v>
      </c>
      <c r="M7994" s="57">
        <v>429594</v>
      </c>
      <c r="P7994" t="e">
        <f>+VLOOKUP(C7994,'Thanh toán '!M$9366:N$10360,2,0)</f>
        <v>#N/A</v>
      </c>
      <c r="Q7994" s="61" t="e">
        <f t="shared" si="436"/>
        <v>#N/A</v>
      </c>
    </row>
    <row r="7995" spans="1:17" x14ac:dyDescent="0.3">
      <c r="A7995" s="43">
        <v>2023</v>
      </c>
      <c r="B7995" s="56" t="s">
        <v>26119</v>
      </c>
      <c r="C7995" s="19">
        <f t="shared" si="435"/>
        <v>62330</v>
      </c>
      <c r="D7995" s="56" t="s">
        <v>13350</v>
      </c>
      <c r="E7995" s="55">
        <v>45217</v>
      </c>
      <c r="F7995" s="18">
        <f t="shared" si="434"/>
        <v>10</v>
      </c>
      <c r="G7995" s="56" t="s">
        <v>11799</v>
      </c>
      <c r="H7995" s="56" t="s">
        <v>11725</v>
      </c>
      <c r="I7995" s="56" t="s">
        <v>15319</v>
      </c>
      <c r="J7995" s="57">
        <v>913122</v>
      </c>
      <c r="K7995" s="58" t="s">
        <v>11726</v>
      </c>
      <c r="L7995" s="57">
        <v>73050</v>
      </c>
      <c r="M7995" s="57">
        <v>986172</v>
      </c>
      <c r="P7995" t="e">
        <f>+VLOOKUP(C7995,'Thanh toán '!M$9366:N$10360,2,0)</f>
        <v>#N/A</v>
      </c>
      <c r="Q7995" s="61" t="e">
        <f t="shared" si="436"/>
        <v>#N/A</v>
      </c>
    </row>
    <row r="7996" spans="1:17" x14ac:dyDescent="0.3">
      <c r="A7996" s="43">
        <v>2023</v>
      </c>
      <c r="B7996" s="56" t="s">
        <v>26120</v>
      </c>
      <c r="C7996" s="19">
        <f t="shared" si="435"/>
        <v>62331</v>
      </c>
      <c r="D7996" s="56" t="s">
        <v>13350</v>
      </c>
      <c r="E7996" s="55">
        <v>45217</v>
      </c>
      <c r="F7996" s="18">
        <f t="shared" si="434"/>
        <v>10</v>
      </c>
      <c r="G7996" s="56" t="s">
        <v>11799</v>
      </c>
      <c r="H7996" s="56" t="s">
        <v>11725</v>
      </c>
      <c r="I7996" s="56" t="s">
        <v>13579</v>
      </c>
      <c r="J7996" s="57">
        <v>840181</v>
      </c>
      <c r="K7996" s="58" t="s">
        <v>11726</v>
      </c>
      <c r="L7996" s="57">
        <v>67214</v>
      </c>
      <c r="M7996" s="57">
        <v>907395</v>
      </c>
      <c r="P7996" t="e">
        <f>+VLOOKUP(C7996,'Thanh toán '!M$9366:N$10360,2,0)</f>
        <v>#N/A</v>
      </c>
      <c r="Q7996" s="61" t="e">
        <f t="shared" si="436"/>
        <v>#N/A</v>
      </c>
    </row>
    <row r="7997" spans="1:17" x14ac:dyDescent="0.3">
      <c r="A7997" s="43">
        <v>2023</v>
      </c>
      <c r="B7997" s="56" t="s">
        <v>26121</v>
      </c>
      <c r="C7997" s="19">
        <f t="shared" si="435"/>
        <v>62333</v>
      </c>
      <c r="D7997" s="56" t="s">
        <v>13350</v>
      </c>
      <c r="E7997" s="55">
        <v>45217</v>
      </c>
      <c r="F7997" s="18">
        <f t="shared" si="434"/>
        <v>10</v>
      </c>
      <c r="G7997" s="56" t="s">
        <v>11799</v>
      </c>
      <c r="H7997" s="56" t="s">
        <v>11725</v>
      </c>
      <c r="I7997" s="56" t="s">
        <v>13597</v>
      </c>
      <c r="J7997" s="57">
        <v>555290</v>
      </c>
      <c r="K7997" s="58" t="s">
        <v>11726</v>
      </c>
      <c r="L7997" s="57">
        <v>44423</v>
      </c>
      <c r="M7997" s="57">
        <v>599713</v>
      </c>
      <c r="P7997" t="e">
        <f>+VLOOKUP(C7997,'Thanh toán '!M$9366:N$10360,2,0)</f>
        <v>#N/A</v>
      </c>
      <c r="Q7997" s="61" t="e">
        <f t="shared" si="436"/>
        <v>#N/A</v>
      </c>
    </row>
    <row r="7998" spans="1:17" x14ac:dyDescent="0.3">
      <c r="A7998" s="43">
        <v>2023</v>
      </c>
      <c r="B7998" s="56" t="s">
        <v>26122</v>
      </c>
      <c r="C7998" s="19">
        <f t="shared" si="435"/>
        <v>62335</v>
      </c>
      <c r="D7998" s="56" t="s">
        <v>13350</v>
      </c>
      <c r="E7998" s="55">
        <v>45217</v>
      </c>
      <c r="F7998" s="18">
        <f t="shared" si="434"/>
        <v>10</v>
      </c>
      <c r="G7998" s="56" t="s">
        <v>11799</v>
      </c>
      <c r="H7998" s="56" t="s">
        <v>11725</v>
      </c>
      <c r="I7998" s="56" t="s">
        <v>13499</v>
      </c>
      <c r="J7998" s="57">
        <v>1160577</v>
      </c>
      <c r="K7998" s="58" t="s">
        <v>11726</v>
      </c>
      <c r="L7998" s="57">
        <v>92846</v>
      </c>
      <c r="M7998" s="57">
        <v>1253423</v>
      </c>
      <c r="P7998" t="e">
        <f>+VLOOKUP(C7998,'Thanh toán '!M$9366:N$10360,2,0)</f>
        <v>#N/A</v>
      </c>
      <c r="Q7998" s="61" t="e">
        <f t="shared" si="436"/>
        <v>#N/A</v>
      </c>
    </row>
    <row r="7999" spans="1:17" x14ac:dyDescent="0.3">
      <c r="A7999" s="43">
        <v>2023</v>
      </c>
      <c r="B7999" s="56" t="s">
        <v>26123</v>
      </c>
      <c r="C7999" s="19">
        <f t="shared" si="435"/>
        <v>62336</v>
      </c>
      <c r="D7999" s="56" t="s">
        <v>13350</v>
      </c>
      <c r="E7999" s="55">
        <v>45217</v>
      </c>
      <c r="F7999" s="18">
        <f t="shared" si="434"/>
        <v>10</v>
      </c>
      <c r="G7999" s="56" t="s">
        <v>11799</v>
      </c>
      <c r="H7999" s="56" t="s">
        <v>11725</v>
      </c>
      <c r="I7999" s="56" t="s">
        <v>13499</v>
      </c>
      <c r="J7999" s="57">
        <v>901430</v>
      </c>
      <c r="K7999" s="58" t="s">
        <v>11726</v>
      </c>
      <c r="L7999" s="57">
        <v>72114</v>
      </c>
      <c r="M7999" s="57">
        <v>973544</v>
      </c>
      <c r="P7999" t="e">
        <f>+VLOOKUP(C7999,'Thanh toán '!M$9366:N$10360,2,0)</f>
        <v>#N/A</v>
      </c>
      <c r="Q7999" s="61" t="e">
        <f t="shared" si="436"/>
        <v>#N/A</v>
      </c>
    </row>
    <row r="8000" spans="1:17" x14ac:dyDescent="0.3">
      <c r="A8000" s="43">
        <v>2023</v>
      </c>
      <c r="B8000" s="56" t="s">
        <v>26124</v>
      </c>
      <c r="C8000" s="19">
        <f t="shared" si="435"/>
        <v>62339</v>
      </c>
      <c r="D8000" s="56" t="s">
        <v>13350</v>
      </c>
      <c r="E8000" s="55">
        <v>45217</v>
      </c>
      <c r="F8000" s="18">
        <f t="shared" si="434"/>
        <v>10</v>
      </c>
      <c r="G8000" s="56" t="s">
        <v>11799</v>
      </c>
      <c r="H8000" s="56" t="s">
        <v>11725</v>
      </c>
      <c r="I8000" s="56" t="s">
        <v>13493</v>
      </c>
      <c r="J8000" s="57">
        <v>444232</v>
      </c>
      <c r="K8000" s="58" t="s">
        <v>11726</v>
      </c>
      <c r="L8000" s="57">
        <v>35539</v>
      </c>
      <c r="M8000" s="57">
        <v>479771</v>
      </c>
      <c r="P8000" t="e">
        <f>+VLOOKUP(C8000,'Thanh toán '!M$9366:N$10360,2,0)</f>
        <v>#N/A</v>
      </c>
      <c r="Q8000" s="61" t="e">
        <f t="shared" si="436"/>
        <v>#N/A</v>
      </c>
    </row>
    <row r="8001" spans="1:17" x14ac:dyDescent="0.3">
      <c r="A8001" s="43">
        <v>2023</v>
      </c>
      <c r="B8001" s="56" t="s">
        <v>26125</v>
      </c>
      <c r="C8001" s="19">
        <f t="shared" si="435"/>
        <v>62341</v>
      </c>
      <c r="D8001" s="56" t="s">
        <v>13350</v>
      </c>
      <c r="E8001" s="55">
        <v>45217</v>
      </c>
      <c r="F8001" s="18">
        <f t="shared" si="434"/>
        <v>10</v>
      </c>
      <c r="G8001" s="56" t="s">
        <v>11799</v>
      </c>
      <c r="H8001" s="56" t="s">
        <v>11725</v>
      </c>
      <c r="I8001" s="56" t="s">
        <v>14626</v>
      </c>
      <c r="J8001" s="57">
        <v>602184</v>
      </c>
      <c r="K8001" s="58" t="s">
        <v>11726</v>
      </c>
      <c r="L8001" s="57">
        <v>48175</v>
      </c>
      <c r="M8001" s="57">
        <v>650359</v>
      </c>
      <c r="P8001" t="e">
        <f>+VLOOKUP(C8001,'Thanh toán '!M$9366:N$10360,2,0)</f>
        <v>#N/A</v>
      </c>
      <c r="Q8001" s="61" t="e">
        <f t="shared" si="436"/>
        <v>#N/A</v>
      </c>
    </row>
    <row r="8002" spans="1:17" x14ac:dyDescent="0.3">
      <c r="A8002" s="43">
        <v>2023</v>
      </c>
      <c r="B8002" s="56" t="s">
        <v>26126</v>
      </c>
      <c r="C8002" s="19">
        <f t="shared" si="435"/>
        <v>62352</v>
      </c>
      <c r="D8002" s="56" t="s">
        <v>13350</v>
      </c>
      <c r="E8002" s="55">
        <v>45217</v>
      </c>
      <c r="F8002" s="18">
        <f t="shared" si="434"/>
        <v>10</v>
      </c>
      <c r="G8002" s="56" t="s">
        <v>11799</v>
      </c>
      <c r="H8002" s="56" t="s">
        <v>11725</v>
      </c>
      <c r="I8002" s="56" t="s">
        <v>14034</v>
      </c>
      <c r="J8002" s="57">
        <v>901430</v>
      </c>
      <c r="K8002" s="58" t="s">
        <v>11726</v>
      </c>
      <c r="L8002" s="57">
        <v>72114</v>
      </c>
      <c r="M8002" s="57">
        <v>973544</v>
      </c>
      <c r="P8002" t="e">
        <f>+VLOOKUP(C8002,'Thanh toán '!M$9366:N$10360,2,0)</f>
        <v>#N/A</v>
      </c>
      <c r="Q8002" s="61" t="e">
        <f t="shared" si="436"/>
        <v>#N/A</v>
      </c>
    </row>
    <row r="8003" spans="1:17" x14ac:dyDescent="0.3">
      <c r="A8003" s="43">
        <v>2023</v>
      </c>
      <c r="B8003" s="56" t="s">
        <v>26127</v>
      </c>
      <c r="C8003" s="19">
        <f t="shared" si="435"/>
        <v>62353</v>
      </c>
      <c r="D8003" s="56" t="s">
        <v>13350</v>
      </c>
      <c r="E8003" s="55">
        <v>45217</v>
      </c>
      <c r="F8003" s="18">
        <f t="shared" si="434"/>
        <v>10</v>
      </c>
      <c r="G8003" s="56" t="s">
        <v>11799</v>
      </c>
      <c r="H8003" s="56" t="s">
        <v>11725</v>
      </c>
      <c r="I8003" s="56" t="s">
        <v>13577</v>
      </c>
      <c r="J8003" s="57">
        <v>901430</v>
      </c>
      <c r="K8003" s="58" t="s">
        <v>11726</v>
      </c>
      <c r="L8003" s="57">
        <v>72114</v>
      </c>
      <c r="M8003" s="57">
        <v>973544</v>
      </c>
      <c r="P8003" t="e">
        <f>+VLOOKUP(C8003,'Thanh toán '!M$9366:N$10360,2,0)</f>
        <v>#N/A</v>
      </c>
      <c r="Q8003" s="61" t="e">
        <f t="shared" si="436"/>
        <v>#N/A</v>
      </c>
    </row>
    <row r="8004" spans="1:17" x14ac:dyDescent="0.3">
      <c r="A8004" s="43">
        <v>2023</v>
      </c>
      <c r="B8004" s="56" t="s">
        <v>26128</v>
      </c>
      <c r="C8004" s="19">
        <f t="shared" si="435"/>
        <v>62354</v>
      </c>
      <c r="D8004" s="56" t="s">
        <v>13350</v>
      </c>
      <c r="E8004" s="55">
        <v>45217</v>
      </c>
      <c r="F8004" s="18">
        <f t="shared" si="434"/>
        <v>10</v>
      </c>
      <c r="G8004" s="56" t="s">
        <v>11799</v>
      </c>
      <c r="H8004" s="56" t="s">
        <v>11725</v>
      </c>
      <c r="I8004" s="56" t="s">
        <v>13407</v>
      </c>
      <c r="J8004" s="57">
        <v>450715</v>
      </c>
      <c r="K8004" s="58" t="s">
        <v>11726</v>
      </c>
      <c r="L8004" s="57">
        <v>36057</v>
      </c>
      <c r="M8004" s="57">
        <v>486772</v>
      </c>
      <c r="P8004" t="e">
        <f>+VLOOKUP(C8004,'Thanh toán '!M$9366:N$10360,2,0)</f>
        <v>#N/A</v>
      </c>
      <c r="Q8004" s="61" t="e">
        <f t="shared" si="436"/>
        <v>#N/A</v>
      </c>
    </row>
    <row r="8005" spans="1:17" x14ac:dyDescent="0.3">
      <c r="A8005" s="43">
        <v>2023</v>
      </c>
      <c r="B8005" s="56" t="s">
        <v>26129</v>
      </c>
      <c r="C8005" s="19">
        <f t="shared" si="435"/>
        <v>63091</v>
      </c>
      <c r="D8005" s="56" t="s">
        <v>13350</v>
      </c>
      <c r="E8005" s="55">
        <v>45218</v>
      </c>
      <c r="F8005" s="18">
        <f t="shared" si="434"/>
        <v>10</v>
      </c>
      <c r="G8005" s="56" t="s">
        <v>11799</v>
      </c>
      <c r="H8005" s="56" t="s">
        <v>11725</v>
      </c>
      <c r="I8005" s="56" t="s">
        <v>13804</v>
      </c>
      <c r="J8005" s="57">
        <v>901430</v>
      </c>
      <c r="K8005" s="58" t="s">
        <v>11726</v>
      </c>
      <c r="L8005" s="57">
        <v>72114</v>
      </c>
      <c r="M8005" s="57">
        <v>973544</v>
      </c>
      <c r="P8005" t="e">
        <f>+VLOOKUP(C8005,'Thanh toán '!M$9366:N$10360,2,0)</f>
        <v>#N/A</v>
      </c>
      <c r="Q8005" s="61" t="e">
        <f t="shared" si="436"/>
        <v>#N/A</v>
      </c>
    </row>
    <row r="8006" spans="1:17" x14ac:dyDescent="0.3">
      <c r="A8006" s="43">
        <v>2023</v>
      </c>
      <c r="B8006" s="56" t="s">
        <v>26130</v>
      </c>
      <c r="C8006" s="19">
        <f t="shared" si="435"/>
        <v>63098</v>
      </c>
      <c r="D8006" s="56" t="s">
        <v>13350</v>
      </c>
      <c r="E8006" s="55">
        <v>45218</v>
      </c>
      <c r="F8006" s="18">
        <f t="shared" ref="F8006:F8069" si="437">+MONTH(E8006)</f>
        <v>10</v>
      </c>
      <c r="G8006" s="56" t="s">
        <v>11799</v>
      </c>
      <c r="H8006" s="56" t="s">
        <v>11725</v>
      </c>
      <c r="I8006" s="56" t="s">
        <v>13432</v>
      </c>
      <c r="J8006" s="57">
        <v>370839</v>
      </c>
      <c r="K8006" s="58" t="s">
        <v>11726</v>
      </c>
      <c r="L8006" s="57">
        <v>29667</v>
      </c>
      <c r="M8006" s="57">
        <v>400506</v>
      </c>
      <c r="P8006" t="e">
        <f>+VLOOKUP(C8006,'Thanh toán '!M$9366:N$10360,2,0)</f>
        <v>#N/A</v>
      </c>
      <c r="Q8006" s="61" t="e">
        <f t="shared" si="436"/>
        <v>#N/A</v>
      </c>
    </row>
    <row r="8007" spans="1:17" x14ac:dyDescent="0.3">
      <c r="A8007" s="43">
        <v>2023</v>
      </c>
      <c r="B8007" s="56" t="s">
        <v>26131</v>
      </c>
      <c r="C8007" s="19">
        <f t="shared" si="435"/>
        <v>63103</v>
      </c>
      <c r="D8007" s="56" t="s">
        <v>13350</v>
      </c>
      <c r="E8007" s="55">
        <v>45218</v>
      </c>
      <c r="F8007" s="18">
        <f t="shared" si="437"/>
        <v>10</v>
      </c>
      <c r="G8007" s="56" t="s">
        <v>11799</v>
      </c>
      <c r="H8007" s="56" t="s">
        <v>11725</v>
      </c>
      <c r="I8007" s="56" t="s">
        <v>14513</v>
      </c>
      <c r="J8007" s="57">
        <v>1061211</v>
      </c>
      <c r="K8007" s="58" t="s">
        <v>11726</v>
      </c>
      <c r="L8007" s="57">
        <v>84897</v>
      </c>
      <c r="M8007" s="57">
        <v>1146108</v>
      </c>
      <c r="P8007" t="e">
        <f>+VLOOKUP(C8007,'Thanh toán '!M$9366:N$10360,2,0)</f>
        <v>#N/A</v>
      </c>
      <c r="Q8007" s="61" t="e">
        <f t="shared" si="436"/>
        <v>#N/A</v>
      </c>
    </row>
    <row r="8008" spans="1:17" x14ac:dyDescent="0.3">
      <c r="A8008" s="43">
        <v>2023</v>
      </c>
      <c r="B8008" s="56" t="s">
        <v>26132</v>
      </c>
      <c r="C8008" s="19">
        <f t="shared" si="435"/>
        <v>63104</v>
      </c>
      <c r="D8008" s="56" t="s">
        <v>13350</v>
      </c>
      <c r="E8008" s="55">
        <v>45218</v>
      </c>
      <c r="F8008" s="18">
        <f t="shared" si="437"/>
        <v>10</v>
      </c>
      <c r="G8008" s="56" t="s">
        <v>11799</v>
      </c>
      <c r="H8008" s="56" t="s">
        <v>11725</v>
      </c>
      <c r="I8008" s="56" t="s">
        <v>13690</v>
      </c>
      <c r="J8008" s="57">
        <v>1901803</v>
      </c>
      <c r="K8008" s="58" t="s">
        <v>11726</v>
      </c>
      <c r="L8008" s="57">
        <v>152144</v>
      </c>
      <c r="M8008" s="57">
        <v>2053947</v>
      </c>
      <c r="P8008" t="e">
        <f>+VLOOKUP(C8008,'Thanh toán '!M$9366:N$10360,2,0)</f>
        <v>#N/A</v>
      </c>
      <c r="Q8008" s="61" t="e">
        <f t="shared" si="436"/>
        <v>#N/A</v>
      </c>
    </row>
    <row r="8009" spans="1:17" x14ac:dyDescent="0.3">
      <c r="A8009" s="43">
        <v>2023</v>
      </c>
      <c r="B8009" s="56" t="s">
        <v>26133</v>
      </c>
      <c r="C8009" s="19">
        <f t="shared" si="435"/>
        <v>63105</v>
      </c>
      <c r="D8009" s="56" t="s">
        <v>13350</v>
      </c>
      <c r="E8009" s="55">
        <v>45218</v>
      </c>
      <c r="F8009" s="18">
        <f t="shared" si="437"/>
        <v>10</v>
      </c>
      <c r="G8009" s="56" t="s">
        <v>11799</v>
      </c>
      <c r="H8009" s="56" t="s">
        <v>11725</v>
      </c>
      <c r="I8009" s="56" t="s">
        <v>13682</v>
      </c>
      <c r="J8009" s="57">
        <v>704013</v>
      </c>
      <c r="K8009" s="58" t="s">
        <v>11726</v>
      </c>
      <c r="L8009" s="57">
        <v>56321</v>
      </c>
      <c r="M8009" s="57">
        <v>760334</v>
      </c>
      <c r="P8009" t="e">
        <f>+VLOOKUP(C8009,'Thanh toán '!M$9366:N$10360,2,0)</f>
        <v>#N/A</v>
      </c>
      <c r="Q8009" s="61" t="e">
        <f t="shared" si="436"/>
        <v>#N/A</v>
      </c>
    </row>
    <row r="8010" spans="1:17" x14ac:dyDescent="0.3">
      <c r="A8010" s="43">
        <v>2023</v>
      </c>
      <c r="B8010" s="56" t="s">
        <v>26134</v>
      </c>
      <c r="C8010" s="19">
        <f t="shared" si="435"/>
        <v>63106</v>
      </c>
      <c r="D8010" s="56" t="s">
        <v>13350</v>
      </c>
      <c r="E8010" s="55">
        <v>45218</v>
      </c>
      <c r="F8010" s="18">
        <f t="shared" si="437"/>
        <v>10</v>
      </c>
      <c r="G8010" s="56" t="s">
        <v>11799</v>
      </c>
      <c r="H8010" s="56" t="s">
        <v>11725</v>
      </c>
      <c r="I8010" s="56" t="s">
        <v>19684</v>
      </c>
      <c r="J8010" s="57">
        <v>222116</v>
      </c>
      <c r="K8010" s="58" t="s">
        <v>11726</v>
      </c>
      <c r="L8010" s="57">
        <v>17769</v>
      </c>
      <c r="M8010" s="57">
        <v>239885</v>
      </c>
      <c r="P8010" t="e">
        <f>+VLOOKUP(C8010,'Thanh toán '!M$9366:N$10360,2,0)</f>
        <v>#N/A</v>
      </c>
      <c r="Q8010" s="61" t="e">
        <f t="shared" si="436"/>
        <v>#N/A</v>
      </c>
    </row>
    <row r="8011" spans="1:17" x14ac:dyDescent="0.3">
      <c r="A8011" s="43">
        <v>2023</v>
      </c>
      <c r="B8011" s="56" t="s">
        <v>26135</v>
      </c>
      <c r="C8011" s="19">
        <f t="shared" si="435"/>
        <v>63107</v>
      </c>
      <c r="D8011" s="56" t="s">
        <v>13350</v>
      </c>
      <c r="E8011" s="55">
        <v>45218</v>
      </c>
      <c r="F8011" s="18">
        <f t="shared" si="437"/>
        <v>10</v>
      </c>
      <c r="G8011" s="56" t="s">
        <v>11799</v>
      </c>
      <c r="H8011" s="56" t="s">
        <v>11725</v>
      </c>
      <c r="I8011" s="56" t="s">
        <v>23657</v>
      </c>
      <c r="J8011" s="57">
        <v>1578127</v>
      </c>
      <c r="K8011" s="58" t="s">
        <v>11726</v>
      </c>
      <c r="L8011" s="57">
        <v>126250</v>
      </c>
      <c r="M8011" s="57">
        <v>1704377</v>
      </c>
      <c r="P8011" t="e">
        <f>+VLOOKUP(C8011,'Thanh toán '!M$9366:N$10360,2,0)</f>
        <v>#N/A</v>
      </c>
      <c r="Q8011" s="61" t="e">
        <f t="shared" si="436"/>
        <v>#N/A</v>
      </c>
    </row>
    <row r="8012" spans="1:17" x14ac:dyDescent="0.3">
      <c r="A8012" s="43">
        <v>2023</v>
      </c>
      <c r="B8012" s="56" t="s">
        <v>26136</v>
      </c>
      <c r="C8012" s="19">
        <f t="shared" si="435"/>
        <v>63113</v>
      </c>
      <c r="D8012" s="56" t="s">
        <v>13350</v>
      </c>
      <c r="E8012" s="55">
        <v>45218</v>
      </c>
      <c r="F8012" s="18">
        <f t="shared" si="437"/>
        <v>10</v>
      </c>
      <c r="G8012" s="56" t="s">
        <v>11799</v>
      </c>
      <c r="H8012" s="56" t="s">
        <v>11725</v>
      </c>
      <c r="I8012" s="56" t="s">
        <v>13656</v>
      </c>
      <c r="J8012" s="57">
        <v>471203</v>
      </c>
      <c r="K8012" s="58" t="s">
        <v>11726</v>
      </c>
      <c r="L8012" s="57">
        <v>37696</v>
      </c>
      <c r="M8012" s="57">
        <v>508899</v>
      </c>
      <c r="P8012" t="e">
        <f>+VLOOKUP(C8012,'Thanh toán '!M$9366:N$10360,2,0)</f>
        <v>#N/A</v>
      </c>
      <c r="Q8012" s="61" t="e">
        <f t="shared" si="436"/>
        <v>#N/A</v>
      </c>
    </row>
    <row r="8013" spans="1:17" x14ac:dyDescent="0.3">
      <c r="A8013" s="43">
        <v>2023</v>
      </c>
      <c r="B8013" s="56" t="s">
        <v>26137</v>
      </c>
      <c r="C8013" s="19">
        <f t="shared" si="435"/>
        <v>63114</v>
      </c>
      <c r="D8013" s="56" t="s">
        <v>13350</v>
      </c>
      <c r="E8013" s="55">
        <v>45218</v>
      </c>
      <c r="F8013" s="18">
        <f t="shared" si="437"/>
        <v>10</v>
      </c>
      <c r="G8013" s="56" t="s">
        <v>11799</v>
      </c>
      <c r="H8013" s="56" t="s">
        <v>11725</v>
      </c>
      <c r="I8013" s="56" t="s">
        <v>14052</v>
      </c>
      <c r="J8013" s="57">
        <v>1087407</v>
      </c>
      <c r="K8013" s="58" t="s">
        <v>11726</v>
      </c>
      <c r="L8013" s="57">
        <v>86993</v>
      </c>
      <c r="M8013" s="57">
        <v>1174400</v>
      </c>
      <c r="P8013" t="e">
        <f>+VLOOKUP(C8013,'Thanh toán '!M$9366:N$10360,2,0)</f>
        <v>#N/A</v>
      </c>
      <c r="Q8013" s="61" t="e">
        <f t="shared" si="436"/>
        <v>#N/A</v>
      </c>
    </row>
    <row r="8014" spans="1:17" x14ac:dyDescent="0.3">
      <c r="A8014" s="43">
        <v>2023</v>
      </c>
      <c r="B8014" s="56" t="s">
        <v>26138</v>
      </c>
      <c r="C8014" s="19">
        <f t="shared" ref="C8014:C8077" si="438">+B8014*1</f>
        <v>63115</v>
      </c>
      <c r="D8014" s="56" t="s">
        <v>13350</v>
      </c>
      <c r="E8014" s="55">
        <v>45218</v>
      </c>
      <c r="F8014" s="18">
        <f t="shared" si="437"/>
        <v>10</v>
      </c>
      <c r="G8014" s="56" t="s">
        <v>11799</v>
      </c>
      <c r="H8014" s="56" t="s">
        <v>11725</v>
      </c>
      <c r="I8014" s="56" t="s">
        <v>13848</v>
      </c>
      <c r="J8014" s="57">
        <v>1791420</v>
      </c>
      <c r="K8014" s="58" t="s">
        <v>11726</v>
      </c>
      <c r="L8014" s="57">
        <v>143314</v>
      </c>
      <c r="M8014" s="57">
        <v>1934734</v>
      </c>
      <c r="P8014" t="e">
        <f>+VLOOKUP(C8014,'Thanh toán '!M$9366:N$10360,2,0)</f>
        <v>#N/A</v>
      </c>
      <c r="Q8014" s="61" t="e">
        <f t="shared" si="436"/>
        <v>#N/A</v>
      </c>
    </row>
    <row r="8015" spans="1:17" x14ac:dyDescent="0.3">
      <c r="A8015" s="43">
        <v>2023</v>
      </c>
      <c r="B8015" s="56" t="s">
        <v>26139</v>
      </c>
      <c r="C8015" s="19">
        <f t="shared" si="438"/>
        <v>63116</v>
      </c>
      <c r="D8015" s="56" t="s">
        <v>13350</v>
      </c>
      <c r="E8015" s="55">
        <v>45218</v>
      </c>
      <c r="F8015" s="18">
        <f t="shared" si="437"/>
        <v>10</v>
      </c>
      <c r="G8015" s="56" t="s">
        <v>11799</v>
      </c>
      <c r="H8015" s="56" t="s">
        <v>11725</v>
      </c>
      <c r="I8015" s="56" t="s">
        <v>13411</v>
      </c>
      <c r="J8015" s="57">
        <v>501820</v>
      </c>
      <c r="K8015" s="58" t="s">
        <v>11726</v>
      </c>
      <c r="L8015" s="57">
        <v>40146</v>
      </c>
      <c r="M8015" s="57">
        <v>541966</v>
      </c>
      <c r="P8015" t="e">
        <f>+VLOOKUP(C8015,'Thanh toán '!M$9366:N$10360,2,0)</f>
        <v>#N/A</v>
      </c>
      <c r="Q8015" s="61" t="e">
        <f t="shared" si="436"/>
        <v>#N/A</v>
      </c>
    </row>
    <row r="8016" spans="1:17" x14ac:dyDescent="0.3">
      <c r="A8016" s="43">
        <v>2023</v>
      </c>
      <c r="B8016" s="56" t="s">
        <v>26140</v>
      </c>
      <c r="C8016" s="19">
        <f t="shared" si="438"/>
        <v>63117</v>
      </c>
      <c r="D8016" s="56" t="s">
        <v>13350</v>
      </c>
      <c r="E8016" s="55">
        <v>45218</v>
      </c>
      <c r="F8016" s="18">
        <f t="shared" si="437"/>
        <v>10</v>
      </c>
      <c r="G8016" s="56" t="s">
        <v>11799</v>
      </c>
      <c r="H8016" s="56" t="s">
        <v>11725</v>
      </c>
      <c r="I8016" s="56" t="s">
        <v>14050</v>
      </c>
      <c r="J8016" s="57">
        <v>469342</v>
      </c>
      <c r="K8016" s="58" t="s">
        <v>11726</v>
      </c>
      <c r="L8016" s="57">
        <v>37547</v>
      </c>
      <c r="M8016" s="57">
        <v>506889</v>
      </c>
      <c r="P8016" t="e">
        <f>+VLOOKUP(C8016,'Thanh toán '!M$9366:N$10360,2,0)</f>
        <v>#N/A</v>
      </c>
      <c r="Q8016" s="61" t="e">
        <f t="shared" si="436"/>
        <v>#N/A</v>
      </c>
    </row>
    <row r="8017" spans="1:17" x14ac:dyDescent="0.3">
      <c r="A8017" s="43">
        <v>2023</v>
      </c>
      <c r="B8017" s="56" t="s">
        <v>26141</v>
      </c>
      <c r="C8017" s="19">
        <f t="shared" si="438"/>
        <v>63387</v>
      </c>
      <c r="D8017" s="56" t="s">
        <v>13350</v>
      </c>
      <c r="E8017" s="55">
        <v>45219</v>
      </c>
      <c r="F8017" s="18">
        <f t="shared" si="437"/>
        <v>10</v>
      </c>
      <c r="G8017" s="56" t="s">
        <v>11799</v>
      </c>
      <c r="H8017" s="56" t="s">
        <v>11725</v>
      </c>
      <c r="I8017" s="56" t="s">
        <v>13595</v>
      </c>
      <c r="J8017" s="57">
        <v>1121224</v>
      </c>
      <c r="K8017" s="58" t="s">
        <v>11726</v>
      </c>
      <c r="L8017" s="57">
        <v>89698</v>
      </c>
      <c r="M8017" s="57">
        <v>1210922</v>
      </c>
      <c r="P8017" t="e">
        <f>+VLOOKUP(C8017,'Thanh toán '!M$9366:N$10360,2,0)</f>
        <v>#N/A</v>
      </c>
      <c r="Q8017" s="61" t="e">
        <f t="shared" si="436"/>
        <v>#N/A</v>
      </c>
    </row>
    <row r="8018" spans="1:17" x14ac:dyDescent="0.3">
      <c r="A8018" s="43">
        <v>2023</v>
      </c>
      <c r="B8018" s="56" t="s">
        <v>26142</v>
      </c>
      <c r="C8018" s="19">
        <f t="shared" si="438"/>
        <v>63388</v>
      </c>
      <c r="D8018" s="56" t="s">
        <v>13350</v>
      </c>
      <c r="E8018" s="55">
        <v>45219</v>
      </c>
      <c r="F8018" s="18">
        <f t="shared" si="437"/>
        <v>10</v>
      </c>
      <c r="G8018" s="56" t="s">
        <v>11799</v>
      </c>
      <c r="H8018" s="56" t="s">
        <v>11725</v>
      </c>
      <c r="I8018" s="56" t="s">
        <v>13585</v>
      </c>
      <c r="J8018" s="57">
        <v>363396</v>
      </c>
      <c r="K8018" s="58" t="s">
        <v>11726</v>
      </c>
      <c r="L8018" s="57">
        <v>29072</v>
      </c>
      <c r="M8018" s="57">
        <v>392468</v>
      </c>
      <c r="P8018" t="e">
        <f>+VLOOKUP(C8018,'Thanh toán '!M$9366:N$10360,2,0)</f>
        <v>#N/A</v>
      </c>
      <c r="Q8018" s="61" t="e">
        <f t="shared" si="436"/>
        <v>#N/A</v>
      </c>
    </row>
    <row r="8019" spans="1:17" x14ac:dyDescent="0.3">
      <c r="A8019" s="43">
        <v>2023</v>
      </c>
      <c r="B8019" s="56" t="s">
        <v>26143</v>
      </c>
      <c r="C8019" s="19">
        <f t="shared" si="438"/>
        <v>63389</v>
      </c>
      <c r="D8019" s="56" t="s">
        <v>13350</v>
      </c>
      <c r="E8019" s="55">
        <v>45219</v>
      </c>
      <c r="F8019" s="18">
        <f t="shared" si="437"/>
        <v>10</v>
      </c>
      <c r="G8019" s="56" t="s">
        <v>11799</v>
      </c>
      <c r="H8019" s="56" t="s">
        <v>11725</v>
      </c>
      <c r="I8019" s="56" t="s">
        <v>13522</v>
      </c>
      <c r="J8019" s="57">
        <v>521796</v>
      </c>
      <c r="K8019" s="58" t="s">
        <v>11726</v>
      </c>
      <c r="L8019" s="57">
        <v>41744</v>
      </c>
      <c r="M8019" s="57">
        <v>563540</v>
      </c>
      <c r="P8019" t="e">
        <f>+VLOOKUP(C8019,'Thanh toán '!M$9366:N$10360,2,0)</f>
        <v>#N/A</v>
      </c>
      <c r="Q8019" s="61" t="e">
        <f t="shared" si="436"/>
        <v>#N/A</v>
      </c>
    </row>
    <row r="8020" spans="1:17" x14ac:dyDescent="0.3">
      <c r="A8020" s="43">
        <v>2023</v>
      </c>
      <c r="B8020" s="56" t="s">
        <v>26144</v>
      </c>
      <c r="C8020" s="19">
        <f t="shared" si="438"/>
        <v>63390</v>
      </c>
      <c r="D8020" s="56" t="s">
        <v>13350</v>
      </c>
      <c r="E8020" s="55">
        <v>45219</v>
      </c>
      <c r="F8020" s="18">
        <f t="shared" si="437"/>
        <v>10</v>
      </c>
      <c r="G8020" s="56" t="s">
        <v>11799</v>
      </c>
      <c r="H8020" s="56" t="s">
        <v>11725</v>
      </c>
      <c r="I8020" s="56" t="s">
        <v>13491</v>
      </c>
      <c r="J8020" s="57">
        <v>1322489</v>
      </c>
      <c r="K8020" s="58" t="s">
        <v>11726</v>
      </c>
      <c r="L8020" s="57">
        <v>105799</v>
      </c>
      <c r="M8020" s="57">
        <v>1428288</v>
      </c>
      <c r="P8020" t="e">
        <f>+VLOOKUP(C8020,'Thanh toán '!M$9366:N$10360,2,0)</f>
        <v>#N/A</v>
      </c>
      <c r="Q8020" s="61" t="e">
        <f t="shared" si="436"/>
        <v>#N/A</v>
      </c>
    </row>
    <row r="8021" spans="1:17" x14ac:dyDescent="0.3">
      <c r="A8021" s="43">
        <v>2023</v>
      </c>
      <c r="B8021" s="56" t="s">
        <v>26145</v>
      </c>
      <c r="C8021" s="19">
        <f t="shared" si="438"/>
        <v>63391</v>
      </c>
      <c r="D8021" s="56" t="s">
        <v>13350</v>
      </c>
      <c r="E8021" s="55">
        <v>45219</v>
      </c>
      <c r="F8021" s="18">
        <f t="shared" si="437"/>
        <v>10</v>
      </c>
      <c r="G8021" s="56" t="s">
        <v>11799</v>
      </c>
      <c r="H8021" s="56" t="s">
        <v>11725</v>
      </c>
      <c r="I8021" s="56" t="s">
        <v>13639</v>
      </c>
      <c r="J8021" s="57">
        <v>618065</v>
      </c>
      <c r="K8021" s="58" t="s">
        <v>11726</v>
      </c>
      <c r="L8021" s="57">
        <v>49445</v>
      </c>
      <c r="M8021" s="57">
        <v>667510</v>
      </c>
      <c r="P8021" t="e">
        <f>+VLOOKUP(C8021,'Thanh toán '!M$9366:N$10360,2,0)</f>
        <v>#N/A</v>
      </c>
      <c r="Q8021" s="61" t="e">
        <f t="shared" si="436"/>
        <v>#N/A</v>
      </c>
    </row>
    <row r="8022" spans="1:17" x14ac:dyDescent="0.3">
      <c r="A8022" s="43">
        <v>2023</v>
      </c>
      <c r="B8022" s="56" t="s">
        <v>26146</v>
      </c>
      <c r="C8022" s="19">
        <f t="shared" si="438"/>
        <v>63393</v>
      </c>
      <c r="D8022" s="56" t="s">
        <v>13350</v>
      </c>
      <c r="E8022" s="55">
        <v>45219</v>
      </c>
      <c r="F8022" s="18">
        <f t="shared" si="437"/>
        <v>10</v>
      </c>
      <c r="G8022" s="56" t="s">
        <v>11799</v>
      </c>
      <c r="H8022" s="56" t="s">
        <v>11725</v>
      </c>
      <c r="I8022" s="56" t="s">
        <v>13415</v>
      </c>
      <c r="J8022" s="57">
        <v>777406</v>
      </c>
      <c r="K8022" s="58" t="s">
        <v>11726</v>
      </c>
      <c r="L8022" s="57">
        <v>62192</v>
      </c>
      <c r="M8022" s="57">
        <v>839598</v>
      </c>
      <c r="P8022" t="e">
        <f>+VLOOKUP(C8022,'Thanh toán '!M$9366:N$10360,2,0)</f>
        <v>#N/A</v>
      </c>
      <c r="Q8022" s="61" t="e">
        <f t="shared" ref="Q8022:Q8085" si="439">+P8022-M8022</f>
        <v>#N/A</v>
      </c>
    </row>
    <row r="8023" spans="1:17" x14ac:dyDescent="0.3">
      <c r="A8023" s="43">
        <v>2023</v>
      </c>
      <c r="B8023" s="56" t="s">
        <v>26147</v>
      </c>
      <c r="C8023" s="19">
        <f t="shared" si="438"/>
        <v>63401</v>
      </c>
      <c r="D8023" s="56" t="s">
        <v>13350</v>
      </c>
      <c r="E8023" s="55">
        <v>45219</v>
      </c>
      <c r="F8023" s="18">
        <f t="shared" si="437"/>
        <v>10</v>
      </c>
      <c r="G8023" s="56" t="s">
        <v>11799</v>
      </c>
      <c r="H8023" s="56" t="s">
        <v>11725</v>
      </c>
      <c r="I8023" s="56" t="s">
        <v>13440</v>
      </c>
      <c r="J8023" s="57">
        <v>473026</v>
      </c>
      <c r="K8023" s="58" t="s">
        <v>11726</v>
      </c>
      <c r="L8023" s="57">
        <v>37842</v>
      </c>
      <c r="M8023" s="57">
        <v>510868</v>
      </c>
      <c r="P8023" t="e">
        <f>+VLOOKUP(C8023,'Thanh toán '!M$9366:N$10360,2,0)</f>
        <v>#N/A</v>
      </c>
      <c r="Q8023" s="61" t="e">
        <f t="shared" si="439"/>
        <v>#N/A</v>
      </c>
    </row>
    <row r="8024" spans="1:17" x14ac:dyDescent="0.3">
      <c r="A8024" s="43">
        <v>2023</v>
      </c>
      <c r="B8024" s="56" t="s">
        <v>26148</v>
      </c>
      <c r="C8024" s="19">
        <f t="shared" si="438"/>
        <v>63402</v>
      </c>
      <c r="D8024" s="56" t="s">
        <v>13350</v>
      </c>
      <c r="E8024" s="55">
        <v>45219</v>
      </c>
      <c r="F8024" s="18">
        <f t="shared" si="437"/>
        <v>10</v>
      </c>
      <c r="G8024" s="56" t="s">
        <v>11799</v>
      </c>
      <c r="H8024" s="56" t="s">
        <v>11725</v>
      </c>
      <c r="I8024" s="56" t="s">
        <v>13436</v>
      </c>
      <c r="J8024" s="57">
        <v>951239</v>
      </c>
      <c r="K8024" s="58" t="s">
        <v>11726</v>
      </c>
      <c r="L8024" s="57">
        <v>76099</v>
      </c>
      <c r="M8024" s="57">
        <v>1027338</v>
      </c>
      <c r="P8024" t="e">
        <f>+VLOOKUP(C8024,'Thanh toán '!M$9366:N$10360,2,0)</f>
        <v>#N/A</v>
      </c>
      <c r="Q8024" s="61" t="e">
        <f t="shared" si="439"/>
        <v>#N/A</v>
      </c>
    </row>
    <row r="8025" spans="1:17" x14ac:dyDescent="0.3">
      <c r="A8025" s="43">
        <v>2023</v>
      </c>
      <c r="B8025" s="56" t="s">
        <v>26149</v>
      </c>
      <c r="C8025" s="19">
        <f t="shared" si="438"/>
        <v>63408</v>
      </c>
      <c r="D8025" s="56" t="s">
        <v>13350</v>
      </c>
      <c r="E8025" s="55">
        <v>45219</v>
      </c>
      <c r="F8025" s="18">
        <f t="shared" si="437"/>
        <v>10</v>
      </c>
      <c r="G8025" s="56" t="s">
        <v>11799</v>
      </c>
      <c r="H8025" s="56" t="s">
        <v>11725</v>
      </c>
      <c r="I8025" s="56" t="s">
        <v>13354</v>
      </c>
      <c r="J8025" s="57">
        <v>847514</v>
      </c>
      <c r="K8025" s="58" t="s">
        <v>11726</v>
      </c>
      <c r="L8025" s="57">
        <v>67801</v>
      </c>
      <c r="M8025" s="57">
        <v>915315</v>
      </c>
      <c r="P8025" t="e">
        <f>+VLOOKUP(C8025,'Thanh toán '!M$9366:N$10360,2,0)</f>
        <v>#N/A</v>
      </c>
      <c r="Q8025" s="61" t="e">
        <f t="shared" si="439"/>
        <v>#N/A</v>
      </c>
    </row>
    <row r="8026" spans="1:17" x14ac:dyDescent="0.3">
      <c r="A8026" s="43">
        <v>2023</v>
      </c>
      <c r="B8026" s="56" t="s">
        <v>26150</v>
      </c>
      <c r="C8026" s="19">
        <f t="shared" si="438"/>
        <v>63411</v>
      </c>
      <c r="D8026" s="56" t="s">
        <v>13350</v>
      </c>
      <c r="E8026" s="55">
        <v>45219</v>
      </c>
      <c r="F8026" s="18">
        <f t="shared" si="437"/>
        <v>10</v>
      </c>
      <c r="G8026" s="56" t="s">
        <v>11799</v>
      </c>
      <c r="H8026" s="56" t="s">
        <v>11725</v>
      </c>
      <c r="I8026" s="56" t="s">
        <v>13352</v>
      </c>
      <c r="J8026" s="57">
        <v>473660</v>
      </c>
      <c r="K8026" s="58" t="s">
        <v>11726</v>
      </c>
      <c r="L8026" s="57">
        <v>37893</v>
      </c>
      <c r="M8026" s="57">
        <v>511553</v>
      </c>
      <c r="P8026" t="e">
        <f>+VLOOKUP(C8026,'Thanh toán '!M$9366:N$10360,2,0)</f>
        <v>#N/A</v>
      </c>
      <c r="Q8026" s="61" t="e">
        <f t="shared" si="439"/>
        <v>#N/A</v>
      </c>
    </row>
    <row r="8027" spans="1:17" x14ac:dyDescent="0.3">
      <c r="A8027" s="43">
        <v>2023</v>
      </c>
      <c r="B8027" s="56" t="s">
        <v>26151</v>
      </c>
      <c r="C8027" s="19">
        <f t="shared" si="438"/>
        <v>63414</v>
      </c>
      <c r="D8027" s="56" t="s">
        <v>13350</v>
      </c>
      <c r="E8027" s="55">
        <v>45219</v>
      </c>
      <c r="F8027" s="18">
        <f t="shared" si="437"/>
        <v>10</v>
      </c>
      <c r="G8027" s="56" t="s">
        <v>11799</v>
      </c>
      <c r="H8027" s="56" t="s">
        <v>11725</v>
      </c>
      <c r="I8027" s="56" t="s">
        <v>14159</v>
      </c>
      <c r="J8027" s="57">
        <v>594816</v>
      </c>
      <c r="K8027" s="58" t="s">
        <v>11726</v>
      </c>
      <c r="L8027" s="57">
        <v>47585</v>
      </c>
      <c r="M8027" s="57">
        <v>642401</v>
      </c>
      <c r="P8027" t="e">
        <f>+VLOOKUP(C8027,'Thanh toán '!M$9366:N$10360,2,0)</f>
        <v>#N/A</v>
      </c>
      <c r="Q8027" s="61" t="e">
        <f t="shared" si="439"/>
        <v>#N/A</v>
      </c>
    </row>
    <row r="8028" spans="1:17" x14ac:dyDescent="0.3">
      <c r="A8028" s="43">
        <v>2023</v>
      </c>
      <c r="B8028" s="56" t="s">
        <v>26152</v>
      </c>
      <c r="C8028" s="19">
        <f t="shared" si="438"/>
        <v>63415</v>
      </c>
      <c r="D8028" s="56" t="s">
        <v>13350</v>
      </c>
      <c r="E8028" s="55">
        <v>45219</v>
      </c>
      <c r="F8028" s="18">
        <f t="shared" si="437"/>
        <v>10</v>
      </c>
      <c r="G8028" s="56" t="s">
        <v>11799</v>
      </c>
      <c r="H8028" s="56" t="s">
        <v>11725</v>
      </c>
      <c r="I8028" s="56" t="s">
        <v>13711</v>
      </c>
      <c r="J8028" s="57">
        <v>250910</v>
      </c>
      <c r="K8028" s="58" t="s">
        <v>11726</v>
      </c>
      <c r="L8028" s="57">
        <v>20073</v>
      </c>
      <c r="M8028" s="57">
        <v>270983</v>
      </c>
      <c r="P8028" t="e">
        <f>+VLOOKUP(C8028,'Thanh toán '!M$9366:N$10360,2,0)</f>
        <v>#N/A</v>
      </c>
      <c r="Q8028" s="61" t="e">
        <f t="shared" si="439"/>
        <v>#N/A</v>
      </c>
    </row>
    <row r="8029" spans="1:17" x14ac:dyDescent="0.3">
      <c r="A8029" s="43">
        <v>2023</v>
      </c>
      <c r="B8029" s="56" t="s">
        <v>26153</v>
      </c>
      <c r="C8029" s="19">
        <f t="shared" si="438"/>
        <v>63420</v>
      </c>
      <c r="D8029" s="56" t="s">
        <v>13350</v>
      </c>
      <c r="E8029" s="55">
        <v>45219</v>
      </c>
      <c r="F8029" s="18">
        <f t="shared" si="437"/>
        <v>10</v>
      </c>
      <c r="G8029" s="56" t="s">
        <v>11799</v>
      </c>
      <c r="H8029" s="56" t="s">
        <v>11725</v>
      </c>
      <c r="I8029" s="56" t="s">
        <v>13577</v>
      </c>
      <c r="J8029" s="57">
        <v>811387</v>
      </c>
      <c r="K8029" s="58" t="s">
        <v>11726</v>
      </c>
      <c r="L8029" s="57">
        <v>64911</v>
      </c>
      <c r="M8029" s="57">
        <v>876298</v>
      </c>
      <c r="P8029" t="e">
        <f>+VLOOKUP(C8029,'Thanh toán '!M$9366:N$10360,2,0)</f>
        <v>#N/A</v>
      </c>
      <c r="Q8029" s="61" t="e">
        <f t="shared" si="439"/>
        <v>#N/A</v>
      </c>
    </row>
    <row r="8030" spans="1:17" x14ac:dyDescent="0.3">
      <c r="A8030" s="43">
        <v>2023</v>
      </c>
      <c r="B8030" s="56" t="s">
        <v>26154</v>
      </c>
      <c r="C8030" s="19">
        <f t="shared" si="438"/>
        <v>63423</v>
      </c>
      <c r="D8030" s="56" t="s">
        <v>13350</v>
      </c>
      <c r="E8030" s="55">
        <v>45219</v>
      </c>
      <c r="F8030" s="18">
        <f t="shared" si="437"/>
        <v>10</v>
      </c>
      <c r="G8030" s="56" t="s">
        <v>11799</v>
      </c>
      <c r="H8030" s="56" t="s">
        <v>11725</v>
      </c>
      <c r="I8030" s="56" t="s">
        <v>14399</v>
      </c>
      <c r="J8030" s="57">
        <v>220293</v>
      </c>
      <c r="K8030" s="58" t="s">
        <v>11726</v>
      </c>
      <c r="L8030" s="57">
        <v>17623</v>
      </c>
      <c r="M8030" s="57">
        <v>237916</v>
      </c>
      <c r="P8030" t="e">
        <f>+VLOOKUP(C8030,'Thanh toán '!M$9366:N$10360,2,0)</f>
        <v>#N/A</v>
      </c>
      <c r="Q8030" s="61" t="e">
        <f t="shared" si="439"/>
        <v>#N/A</v>
      </c>
    </row>
    <row r="8031" spans="1:17" x14ac:dyDescent="0.3">
      <c r="A8031" s="43">
        <v>2023</v>
      </c>
      <c r="B8031" s="56" t="s">
        <v>26155</v>
      </c>
      <c r="C8031" s="19">
        <f t="shared" si="438"/>
        <v>63425</v>
      </c>
      <c r="D8031" s="56" t="s">
        <v>13350</v>
      </c>
      <c r="E8031" s="55">
        <v>45219</v>
      </c>
      <c r="F8031" s="18">
        <f t="shared" si="437"/>
        <v>10</v>
      </c>
      <c r="G8031" s="56" t="s">
        <v>11799</v>
      </c>
      <c r="H8031" s="56" t="s">
        <v>11725</v>
      </c>
      <c r="I8031" s="56" t="s">
        <v>14090</v>
      </c>
      <c r="J8031" s="57">
        <v>589271</v>
      </c>
      <c r="K8031" s="58" t="s">
        <v>11726</v>
      </c>
      <c r="L8031" s="57">
        <v>47142</v>
      </c>
      <c r="M8031" s="57">
        <v>636413</v>
      </c>
      <c r="P8031" t="e">
        <f>+VLOOKUP(C8031,'Thanh toán '!M$9366:N$10360,2,0)</f>
        <v>#N/A</v>
      </c>
      <c r="Q8031" s="61" t="e">
        <f t="shared" si="439"/>
        <v>#N/A</v>
      </c>
    </row>
    <row r="8032" spans="1:17" x14ac:dyDescent="0.3">
      <c r="A8032" s="43">
        <v>2023</v>
      </c>
      <c r="B8032" s="56" t="s">
        <v>26156</v>
      </c>
      <c r="C8032" s="19">
        <f t="shared" si="438"/>
        <v>63479</v>
      </c>
      <c r="D8032" s="56" t="s">
        <v>13350</v>
      </c>
      <c r="E8032" s="55">
        <v>45219</v>
      </c>
      <c r="F8032" s="18">
        <f t="shared" si="437"/>
        <v>10</v>
      </c>
      <c r="G8032" s="56" t="s">
        <v>11799</v>
      </c>
      <c r="H8032" s="56" t="s">
        <v>11725</v>
      </c>
      <c r="I8032" s="56" t="s">
        <v>13661</v>
      </c>
      <c r="J8032" s="57">
        <v>515840</v>
      </c>
      <c r="K8032" s="58" t="s">
        <v>11726</v>
      </c>
      <c r="L8032" s="57">
        <v>41267</v>
      </c>
      <c r="M8032" s="57">
        <v>557107</v>
      </c>
      <c r="P8032" t="e">
        <f>+VLOOKUP(C8032,'Thanh toán '!M$9366:N$10360,2,0)</f>
        <v>#N/A</v>
      </c>
      <c r="Q8032" s="61" t="e">
        <f t="shared" si="439"/>
        <v>#N/A</v>
      </c>
    </row>
    <row r="8033" spans="1:17" x14ac:dyDescent="0.3">
      <c r="A8033" s="43">
        <v>2023</v>
      </c>
      <c r="B8033" s="56" t="s">
        <v>26157</v>
      </c>
      <c r="C8033" s="19">
        <f t="shared" si="438"/>
        <v>63543</v>
      </c>
      <c r="D8033" s="56" t="s">
        <v>13350</v>
      </c>
      <c r="E8033" s="55">
        <v>45220</v>
      </c>
      <c r="F8033" s="18">
        <f t="shared" si="437"/>
        <v>10</v>
      </c>
      <c r="G8033" s="56" t="s">
        <v>11799</v>
      </c>
      <c r="H8033" s="56" t="s">
        <v>11725</v>
      </c>
      <c r="I8033" s="56" t="s">
        <v>13520</v>
      </c>
      <c r="J8033" s="57">
        <v>618065</v>
      </c>
      <c r="K8033" s="58" t="s">
        <v>11726</v>
      </c>
      <c r="L8033" s="57">
        <v>49445</v>
      </c>
      <c r="M8033" s="57">
        <v>667510</v>
      </c>
      <c r="P8033" t="e">
        <f>+VLOOKUP(C8033,'Thanh toán '!M$9366:N$10360,2,0)</f>
        <v>#N/A</v>
      </c>
      <c r="Q8033" s="61" t="e">
        <f t="shared" si="439"/>
        <v>#N/A</v>
      </c>
    </row>
    <row r="8034" spans="1:17" x14ac:dyDescent="0.3">
      <c r="A8034" s="43">
        <v>2023</v>
      </c>
      <c r="B8034" s="56" t="s">
        <v>26158</v>
      </c>
      <c r="C8034" s="19">
        <f t="shared" si="438"/>
        <v>63555</v>
      </c>
      <c r="D8034" s="56" t="s">
        <v>13350</v>
      </c>
      <c r="E8034" s="55">
        <v>45220</v>
      </c>
      <c r="F8034" s="18">
        <f t="shared" si="437"/>
        <v>10</v>
      </c>
      <c r="G8034" s="56" t="s">
        <v>11799</v>
      </c>
      <c r="H8034" s="56" t="s">
        <v>11725</v>
      </c>
      <c r="I8034" s="56" t="s">
        <v>13673</v>
      </c>
      <c r="J8034" s="57">
        <v>553467</v>
      </c>
      <c r="K8034" s="58" t="s">
        <v>11726</v>
      </c>
      <c r="L8034" s="57">
        <v>44277</v>
      </c>
      <c r="M8034" s="57">
        <v>597744</v>
      </c>
      <c r="P8034" t="e">
        <f>+VLOOKUP(C8034,'Thanh toán '!M$9366:N$10360,2,0)</f>
        <v>#N/A</v>
      </c>
      <c r="Q8034" s="61" t="e">
        <f t="shared" si="439"/>
        <v>#N/A</v>
      </c>
    </row>
    <row r="8035" spans="1:17" x14ac:dyDescent="0.3">
      <c r="A8035" s="43">
        <v>2023</v>
      </c>
      <c r="B8035" s="56" t="s">
        <v>26159</v>
      </c>
      <c r="C8035" s="19">
        <f t="shared" si="438"/>
        <v>63556</v>
      </c>
      <c r="D8035" s="56" t="s">
        <v>13350</v>
      </c>
      <c r="E8035" s="55">
        <v>45220</v>
      </c>
      <c r="F8035" s="18">
        <f t="shared" si="437"/>
        <v>10</v>
      </c>
      <c r="G8035" s="56" t="s">
        <v>11799</v>
      </c>
      <c r="H8035" s="56" t="s">
        <v>11725</v>
      </c>
      <c r="I8035" s="56" t="s">
        <v>13700</v>
      </c>
      <c r="J8035" s="57">
        <v>825580</v>
      </c>
      <c r="K8035" s="58" t="s">
        <v>11726</v>
      </c>
      <c r="L8035" s="57">
        <v>66046</v>
      </c>
      <c r="M8035" s="57">
        <v>891626</v>
      </c>
      <c r="P8035" t="e">
        <f>+VLOOKUP(C8035,'Thanh toán '!M$9366:N$10360,2,0)</f>
        <v>#N/A</v>
      </c>
      <c r="Q8035" s="61" t="e">
        <f t="shared" si="439"/>
        <v>#N/A</v>
      </c>
    </row>
    <row r="8036" spans="1:17" x14ac:dyDescent="0.3">
      <c r="A8036" s="43">
        <v>2023</v>
      </c>
      <c r="B8036" s="56" t="s">
        <v>26160</v>
      </c>
      <c r="C8036" s="19">
        <f t="shared" si="438"/>
        <v>63557</v>
      </c>
      <c r="D8036" s="56" t="s">
        <v>13350</v>
      </c>
      <c r="E8036" s="55">
        <v>45220</v>
      </c>
      <c r="F8036" s="18">
        <f t="shared" si="437"/>
        <v>10</v>
      </c>
      <c r="G8036" s="56" t="s">
        <v>11799</v>
      </c>
      <c r="H8036" s="56" t="s">
        <v>11725</v>
      </c>
      <c r="I8036" s="56" t="s">
        <v>14079</v>
      </c>
      <c r="J8036" s="57">
        <v>555924</v>
      </c>
      <c r="K8036" s="58" t="s">
        <v>11726</v>
      </c>
      <c r="L8036" s="57">
        <v>44474</v>
      </c>
      <c r="M8036" s="57">
        <v>600398</v>
      </c>
      <c r="P8036" t="e">
        <f>+VLOOKUP(C8036,'Thanh toán '!M$9366:N$10360,2,0)</f>
        <v>#N/A</v>
      </c>
      <c r="Q8036" s="61" t="e">
        <f t="shared" si="439"/>
        <v>#N/A</v>
      </c>
    </row>
    <row r="8037" spans="1:17" x14ac:dyDescent="0.3">
      <c r="A8037" s="43">
        <v>2023</v>
      </c>
      <c r="B8037" s="56" t="s">
        <v>26161</v>
      </c>
      <c r="C8037" s="19">
        <f t="shared" si="438"/>
        <v>63558</v>
      </c>
      <c r="D8037" s="56" t="s">
        <v>13350</v>
      </c>
      <c r="E8037" s="55">
        <v>45220</v>
      </c>
      <c r="F8037" s="18">
        <f t="shared" si="437"/>
        <v>10</v>
      </c>
      <c r="G8037" s="56" t="s">
        <v>11799</v>
      </c>
      <c r="H8037" s="56" t="s">
        <v>11725</v>
      </c>
      <c r="I8037" s="56" t="s">
        <v>13698</v>
      </c>
      <c r="J8037" s="57">
        <v>1173355</v>
      </c>
      <c r="K8037" s="58" t="s">
        <v>11726</v>
      </c>
      <c r="L8037" s="57">
        <v>93868</v>
      </c>
      <c r="M8037" s="57">
        <v>1267223</v>
      </c>
      <c r="P8037" t="e">
        <f>+VLOOKUP(C8037,'Thanh toán '!M$9366:N$10360,2,0)</f>
        <v>#N/A</v>
      </c>
      <c r="Q8037" s="61" t="e">
        <f t="shared" si="439"/>
        <v>#N/A</v>
      </c>
    </row>
    <row r="8038" spans="1:17" x14ac:dyDescent="0.3">
      <c r="A8038" s="43">
        <v>2023</v>
      </c>
      <c r="B8038" s="56" t="s">
        <v>26162</v>
      </c>
      <c r="C8038" s="19">
        <f t="shared" si="438"/>
        <v>63560</v>
      </c>
      <c r="D8038" s="56" t="s">
        <v>13350</v>
      </c>
      <c r="E8038" s="55">
        <v>45220</v>
      </c>
      <c r="F8038" s="18">
        <f t="shared" si="437"/>
        <v>10</v>
      </c>
      <c r="G8038" s="56" t="s">
        <v>11799</v>
      </c>
      <c r="H8038" s="56" t="s">
        <v>11725</v>
      </c>
      <c r="I8038" s="56" t="s">
        <v>14192</v>
      </c>
      <c r="J8038" s="57">
        <v>1533292</v>
      </c>
      <c r="K8038" s="58" t="s">
        <v>11726</v>
      </c>
      <c r="L8038" s="57">
        <v>122663</v>
      </c>
      <c r="M8038" s="57">
        <v>1655955</v>
      </c>
      <c r="P8038" t="e">
        <f>+VLOOKUP(C8038,'Thanh toán '!M$9366:N$10360,2,0)</f>
        <v>#N/A</v>
      </c>
      <c r="Q8038" s="61" t="e">
        <f t="shared" si="439"/>
        <v>#N/A</v>
      </c>
    </row>
    <row r="8039" spans="1:17" x14ac:dyDescent="0.3">
      <c r="A8039" s="43">
        <v>2023</v>
      </c>
      <c r="B8039" s="56" t="s">
        <v>26163</v>
      </c>
      <c r="C8039" s="19">
        <f t="shared" si="438"/>
        <v>63565</v>
      </c>
      <c r="D8039" s="56" t="s">
        <v>13350</v>
      </c>
      <c r="E8039" s="55">
        <v>45220</v>
      </c>
      <c r="F8039" s="18">
        <f t="shared" si="437"/>
        <v>10</v>
      </c>
      <c r="G8039" s="56" t="s">
        <v>11799</v>
      </c>
      <c r="H8039" s="56" t="s">
        <v>11725</v>
      </c>
      <c r="I8039" s="56" t="s">
        <v>14011</v>
      </c>
      <c r="J8039" s="57">
        <v>173795</v>
      </c>
      <c r="K8039" s="58" t="s">
        <v>11726</v>
      </c>
      <c r="L8039" s="57">
        <v>13904</v>
      </c>
      <c r="M8039" s="57">
        <v>187699</v>
      </c>
      <c r="P8039" t="e">
        <f>+VLOOKUP(C8039,'Thanh toán '!M$9366:N$10360,2,0)</f>
        <v>#N/A</v>
      </c>
      <c r="Q8039" s="61" t="e">
        <f t="shared" si="439"/>
        <v>#N/A</v>
      </c>
    </row>
    <row r="8040" spans="1:17" x14ac:dyDescent="0.3">
      <c r="A8040" s="43">
        <v>2023</v>
      </c>
      <c r="B8040" s="56" t="s">
        <v>26164</v>
      </c>
      <c r="C8040" s="19">
        <f t="shared" si="438"/>
        <v>63569</v>
      </c>
      <c r="D8040" s="56" t="s">
        <v>13350</v>
      </c>
      <c r="E8040" s="55">
        <v>45220</v>
      </c>
      <c r="F8040" s="18">
        <f t="shared" si="437"/>
        <v>10</v>
      </c>
      <c r="G8040" s="56" t="s">
        <v>11799</v>
      </c>
      <c r="H8040" s="56" t="s">
        <v>11725</v>
      </c>
      <c r="I8040" s="56" t="s">
        <v>13489</v>
      </c>
      <c r="J8040" s="57">
        <v>1106934</v>
      </c>
      <c r="K8040" s="58" t="s">
        <v>11726</v>
      </c>
      <c r="L8040" s="57">
        <v>88555</v>
      </c>
      <c r="M8040" s="57">
        <v>1195489</v>
      </c>
      <c r="P8040" t="e">
        <f>+VLOOKUP(C8040,'Thanh toán '!M$9366:N$10360,2,0)</f>
        <v>#N/A</v>
      </c>
      <c r="Q8040" s="61" t="e">
        <f t="shared" si="439"/>
        <v>#N/A</v>
      </c>
    </row>
    <row r="8041" spans="1:17" x14ac:dyDescent="0.3">
      <c r="A8041" s="43">
        <v>2023</v>
      </c>
      <c r="B8041" s="56" t="s">
        <v>26165</v>
      </c>
      <c r="C8041" s="19">
        <f t="shared" si="438"/>
        <v>63584</v>
      </c>
      <c r="D8041" s="56" t="s">
        <v>13350</v>
      </c>
      <c r="E8041" s="55">
        <v>45220</v>
      </c>
      <c r="F8041" s="18">
        <f t="shared" si="437"/>
        <v>10</v>
      </c>
      <c r="G8041" s="56" t="s">
        <v>11799</v>
      </c>
      <c r="H8041" s="56" t="s">
        <v>11725</v>
      </c>
      <c r="I8041" s="56" t="s">
        <v>14724</v>
      </c>
      <c r="J8041" s="57">
        <v>373296</v>
      </c>
      <c r="K8041" s="58" t="s">
        <v>11726</v>
      </c>
      <c r="L8041" s="57">
        <v>29864</v>
      </c>
      <c r="M8041" s="57">
        <v>403160</v>
      </c>
      <c r="P8041" t="e">
        <f>+VLOOKUP(C8041,'Thanh toán '!M$9366:N$10360,2,0)</f>
        <v>#N/A</v>
      </c>
      <c r="Q8041" s="61" t="e">
        <f t="shared" si="439"/>
        <v>#N/A</v>
      </c>
    </row>
    <row r="8042" spans="1:17" x14ac:dyDescent="0.3">
      <c r="A8042" s="43">
        <v>2023</v>
      </c>
      <c r="B8042" s="56" t="s">
        <v>26166</v>
      </c>
      <c r="C8042" s="19">
        <f t="shared" si="438"/>
        <v>63626</v>
      </c>
      <c r="D8042" s="56" t="s">
        <v>13350</v>
      </c>
      <c r="E8042" s="55">
        <v>45220</v>
      </c>
      <c r="F8042" s="18">
        <f t="shared" si="437"/>
        <v>10</v>
      </c>
      <c r="G8042" s="56" t="s">
        <v>11799</v>
      </c>
      <c r="H8042" s="56" t="s">
        <v>11725</v>
      </c>
      <c r="I8042" s="56" t="s">
        <v>13547</v>
      </c>
      <c r="J8042" s="57">
        <v>222116</v>
      </c>
      <c r="K8042" s="58" t="s">
        <v>11726</v>
      </c>
      <c r="L8042" s="57">
        <v>17769</v>
      </c>
      <c r="M8042" s="57">
        <v>239885</v>
      </c>
      <c r="P8042" t="e">
        <f>+VLOOKUP(C8042,'Thanh toán '!M$9366:N$10360,2,0)</f>
        <v>#N/A</v>
      </c>
      <c r="Q8042" s="61" t="e">
        <f t="shared" si="439"/>
        <v>#N/A</v>
      </c>
    </row>
    <row r="8043" spans="1:17" x14ac:dyDescent="0.3">
      <c r="A8043" s="43">
        <v>2023</v>
      </c>
      <c r="B8043" s="56" t="s">
        <v>26167</v>
      </c>
      <c r="C8043" s="19">
        <f t="shared" si="438"/>
        <v>63627</v>
      </c>
      <c r="D8043" s="56" t="s">
        <v>13350</v>
      </c>
      <c r="E8043" s="55">
        <v>45220</v>
      </c>
      <c r="F8043" s="18">
        <f t="shared" si="437"/>
        <v>10</v>
      </c>
      <c r="G8043" s="56" t="s">
        <v>11799</v>
      </c>
      <c r="H8043" s="56" t="s">
        <v>11725</v>
      </c>
      <c r="I8043" s="56" t="s">
        <v>13399</v>
      </c>
      <c r="J8043" s="57">
        <v>1528105</v>
      </c>
      <c r="K8043" s="58" t="s">
        <v>11726</v>
      </c>
      <c r="L8043" s="57">
        <v>122248</v>
      </c>
      <c r="M8043" s="57">
        <v>1650353</v>
      </c>
      <c r="P8043" t="e">
        <f>+VLOOKUP(C8043,'Thanh toán '!M$9366:N$10360,2,0)</f>
        <v>#N/A</v>
      </c>
      <c r="Q8043" s="61" t="e">
        <f t="shared" si="439"/>
        <v>#N/A</v>
      </c>
    </row>
    <row r="8044" spans="1:17" x14ac:dyDescent="0.3">
      <c r="A8044" s="43">
        <v>2023</v>
      </c>
      <c r="B8044" s="56" t="s">
        <v>26168</v>
      </c>
      <c r="C8044" s="19">
        <f t="shared" si="438"/>
        <v>63646</v>
      </c>
      <c r="D8044" s="56" t="s">
        <v>13350</v>
      </c>
      <c r="E8044" s="55">
        <v>45222</v>
      </c>
      <c r="F8044" s="18">
        <f t="shared" si="437"/>
        <v>10</v>
      </c>
      <c r="G8044" s="56" t="s">
        <v>11799</v>
      </c>
      <c r="H8044" s="56" t="s">
        <v>11725</v>
      </c>
      <c r="I8044" s="56" t="s">
        <v>13623</v>
      </c>
      <c r="J8044" s="57">
        <v>664525</v>
      </c>
      <c r="K8044" s="58" t="s">
        <v>11726</v>
      </c>
      <c r="L8044" s="57">
        <v>53162</v>
      </c>
      <c r="M8044" s="57">
        <v>717687</v>
      </c>
      <c r="P8044" t="e">
        <f>+VLOOKUP(C8044,'Thanh toán '!M$9366:N$10360,2,0)</f>
        <v>#N/A</v>
      </c>
      <c r="Q8044" s="61" t="e">
        <f t="shared" si="439"/>
        <v>#N/A</v>
      </c>
    </row>
    <row r="8045" spans="1:17" x14ac:dyDescent="0.3">
      <c r="A8045" s="43">
        <v>2023</v>
      </c>
      <c r="B8045" s="56" t="s">
        <v>26169</v>
      </c>
      <c r="C8045" s="19">
        <f t="shared" si="438"/>
        <v>63651</v>
      </c>
      <c r="D8045" s="56" t="s">
        <v>13350</v>
      </c>
      <c r="E8045" s="55">
        <v>45222</v>
      </c>
      <c r="F8045" s="18">
        <f t="shared" si="437"/>
        <v>10</v>
      </c>
      <c r="G8045" s="56" t="s">
        <v>11799</v>
      </c>
      <c r="H8045" s="56" t="s">
        <v>11725</v>
      </c>
      <c r="I8045" s="56" t="s">
        <v>13625</v>
      </c>
      <c r="J8045" s="57">
        <v>483720</v>
      </c>
      <c r="K8045" s="58" t="s">
        <v>11726</v>
      </c>
      <c r="L8045" s="57">
        <v>38698</v>
      </c>
      <c r="M8045" s="57">
        <v>522418</v>
      </c>
      <c r="P8045" t="e">
        <f>+VLOOKUP(C8045,'Thanh toán '!M$9366:N$10360,2,0)</f>
        <v>#N/A</v>
      </c>
      <c r="Q8045" s="61" t="e">
        <f t="shared" si="439"/>
        <v>#N/A</v>
      </c>
    </row>
    <row r="8046" spans="1:17" x14ac:dyDescent="0.3">
      <c r="A8046" s="43">
        <v>2023</v>
      </c>
      <c r="B8046" s="56" t="s">
        <v>26170</v>
      </c>
      <c r="C8046" s="19">
        <f t="shared" si="438"/>
        <v>63652</v>
      </c>
      <c r="D8046" s="56" t="s">
        <v>13350</v>
      </c>
      <c r="E8046" s="55">
        <v>45222</v>
      </c>
      <c r="F8046" s="18">
        <f t="shared" si="437"/>
        <v>10</v>
      </c>
      <c r="G8046" s="56" t="s">
        <v>11799</v>
      </c>
      <c r="H8046" s="56" t="s">
        <v>11725</v>
      </c>
      <c r="I8046" s="56" t="s">
        <v>14974</v>
      </c>
      <c r="J8046" s="57">
        <v>776217</v>
      </c>
      <c r="K8046" s="58" t="s">
        <v>11726</v>
      </c>
      <c r="L8046" s="57">
        <v>62097</v>
      </c>
      <c r="M8046" s="57">
        <v>838314</v>
      </c>
      <c r="P8046" t="e">
        <f>+VLOOKUP(C8046,'Thanh toán '!M$9366:N$10360,2,0)</f>
        <v>#N/A</v>
      </c>
      <c r="Q8046" s="61" t="e">
        <f t="shared" si="439"/>
        <v>#N/A</v>
      </c>
    </row>
    <row r="8047" spans="1:17" x14ac:dyDescent="0.3">
      <c r="A8047" s="43">
        <v>2023</v>
      </c>
      <c r="B8047" s="56" t="s">
        <v>26171</v>
      </c>
      <c r="C8047" s="19">
        <f t="shared" si="438"/>
        <v>63653</v>
      </c>
      <c r="D8047" s="56" t="s">
        <v>13350</v>
      </c>
      <c r="E8047" s="55">
        <v>45222</v>
      </c>
      <c r="F8047" s="18">
        <f t="shared" si="437"/>
        <v>10</v>
      </c>
      <c r="G8047" s="56" t="s">
        <v>11799</v>
      </c>
      <c r="H8047" s="56" t="s">
        <v>11725</v>
      </c>
      <c r="I8047" s="56" t="s">
        <v>14213</v>
      </c>
      <c r="J8047" s="57">
        <v>367155</v>
      </c>
      <c r="K8047" s="58" t="s">
        <v>11726</v>
      </c>
      <c r="L8047" s="57">
        <v>29372</v>
      </c>
      <c r="M8047" s="57">
        <v>396527</v>
      </c>
      <c r="P8047" t="e">
        <f>+VLOOKUP(C8047,'Thanh toán '!M$9366:N$10360,2,0)</f>
        <v>#N/A</v>
      </c>
      <c r="Q8047" s="61" t="e">
        <f t="shared" si="439"/>
        <v>#N/A</v>
      </c>
    </row>
    <row r="8048" spans="1:17" x14ac:dyDescent="0.3">
      <c r="A8048" s="43">
        <v>2023</v>
      </c>
      <c r="B8048" s="56" t="s">
        <v>26172</v>
      </c>
      <c r="C8048" s="19">
        <f t="shared" si="438"/>
        <v>63654</v>
      </c>
      <c r="D8048" s="56" t="s">
        <v>13350</v>
      </c>
      <c r="E8048" s="55">
        <v>45222</v>
      </c>
      <c r="F8048" s="18">
        <f t="shared" si="437"/>
        <v>10</v>
      </c>
      <c r="G8048" s="56" t="s">
        <v>11799</v>
      </c>
      <c r="H8048" s="56" t="s">
        <v>11725</v>
      </c>
      <c r="I8048" s="56" t="s">
        <v>13621</v>
      </c>
      <c r="J8048" s="57">
        <v>372662</v>
      </c>
      <c r="K8048" s="58" t="s">
        <v>11726</v>
      </c>
      <c r="L8048" s="57">
        <v>29813</v>
      </c>
      <c r="M8048" s="57">
        <v>402475</v>
      </c>
      <c r="P8048" t="e">
        <f>+VLOOKUP(C8048,'Thanh toán '!M$9366:N$10360,2,0)</f>
        <v>#N/A</v>
      </c>
      <c r="Q8048" s="61" t="e">
        <f t="shared" si="439"/>
        <v>#N/A</v>
      </c>
    </row>
    <row r="8049" spans="1:17" x14ac:dyDescent="0.3">
      <c r="A8049" s="43">
        <v>2023</v>
      </c>
      <c r="B8049" s="56" t="s">
        <v>26173</v>
      </c>
      <c r="C8049" s="19">
        <f t="shared" si="438"/>
        <v>63661</v>
      </c>
      <c r="D8049" s="56" t="s">
        <v>13350</v>
      </c>
      <c r="E8049" s="55">
        <v>45222</v>
      </c>
      <c r="F8049" s="18">
        <f t="shared" si="437"/>
        <v>10</v>
      </c>
      <c r="G8049" s="56" t="s">
        <v>11799</v>
      </c>
      <c r="H8049" s="56" t="s">
        <v>11725</v>
      </c>
      <c r="I8049" s="56" t="s">
        <v>14626</v>
      </c>
      <c r="J8049" s="57">
        <v>1407175</v>
      </c>
      <c r="K8049" s="58" t="s">
        <v>11726</v>
      </c>
      <c r="L8049" s="57">
        <v>112574</v>
      </c>
      <c r="M8049" s="57">
        <v>1519749</v>
      </c>
      <c r="P8049" t="e">
        <f>+VLOOKUP(C8049,'Thanh toán '!M$9366:N$10360,2,0)</f>
        <v>#N/A</v>
      </c>
      <c r="Q8049" s="61" t="e">
        <f t="shared" si="439"/>
        <v>#N/A</v>
      </c>
    </row>
    <row r="8050" spans="1:17" x14ac:dyDescent="0.3">
      <c r="A8050" s="43">
        <v>2023</v>
      </c>
      <c r="B8050" s="56" t="s">
        <v>26174</v>
      </c>
      <c r="C8050" s="19">
        <f t="shared" si="438"/>
        <v>63669</v>
      </c>
      <c r="D8050" s="56" t="s">
        <v>13350</v>
      </c>
      <c r="E8050" s="55">
        <v>45222</v>
      </c>
      <c r="F8050" s="18">
        <f t="shared" si="437"/>
        <v>10</v>
      </c>
      <c r="G8050" s="56" t="s">
        <v>11799</v>
      </c>
      <c r="H8050" s="56" t="s">
        <v>11725</v>
      </c>
      <c r="I8050" s="56" t="s">
        <v>13898</v>
      </c>
      <c r="J8050" s="57">
        <v>584084</v>
      </c>
      <c r="K8050" s="58" t="s">
        <v>11726</v>
      </c>
      <c r="L8050" s="57">
        <v>46727</v>
      </c>
      <c r="M8050" s="57">
        <v>630811</v>
      </c>
      <c r="P8050" t="e">
        <f>+VLOOKUP(C8050,'Thanh toán '!M$9366:N$10360,2,0)</f>
        <v>#N/A</v>
      </c>
      <c r="Q8050" s="61" t="e">
        <f t="shared" si="439"/>
        <v>#N/A</v>
      </c>
    </row>
    <row r="8051" spans="1:17" x14ac:dyDescent="0.3">
      <c r="A8051" s="43">
        <v>2023</v>
      </c>
      <c r="B8051" s="56" t="s">
        <v>26175</v>
      </c>
      <c r="C8051" s="19">
        <f t="shared" si="438"/>
        <v>63671</v>
      </c>
      <c r="D8051" s="56" t="s">
        <v>13350</v>
      </c>
      <c r="E8051" s="55">
        <v>45222</v>
      </c>
      <c r="F8051" s="18">
        <f t="shared" si="437"/>
        <v>10</v>
      </c>
      <c r="G8051" s="56" t="s">
        <v>11799</v>
      </c>
      <c r="H8051" s="56" t="s">
        <v>11725</v>
      </c>
      <c r="I8051" s="56" t="s">
        <v>13850</v>
      </c>
      <c r="J8051" s="57">
        <v>553467</v>
      </c>
      <c r="K8051" s="58" t="s">
        <v>11726</v>
      </c>
      <c r="L8051" s="57">
        <v>44277</v>
      </c>
      <c r="M8051" s="57">
        <v>597744</v>
      </c>
      <c r="P8051" t="e">
        <f>+VLOOKUP(C8051,'Thanh toán '!M$9366:N$10360,2,0)</f>
        <v>#N/A</v>
      </c>
      <c r="Q8051" s="61" t="e">
        <f t="shared" si="439"/>
        <v>#N/A</v>
      </c>
    </row>
    <row r="8052" spans="1:17" x14ac:dyDescent="0.3">
      <c r="A8052" s="43">
        <v>2023</v>
      </c>
      <c r="B8052" s="56" t="s">
        <v>26176</v>
      </c>
      <c r="C8052" s="19">
        <f t="shared" si="438"/>
        <v>63725</v>
      </c>
      <c r="D8052" s="56" t="s">
        <v>13350</v>
      </c>
      <c r="E8052" s="55">
        <v>45223</v>
      </c>
      <c r="F8052" s="18">
        <f t="shared" si="437"/>
        <v>10</v>
      </c>
      <c r="G8052" s="56" t="s">
        <v>11799</v>
      </c>
      <c r="H8052" s="56" t="s">
        <v>11725</v>
      </c>
      <c r="I8052" s="56" t="s">
        <v>14599</v>
      </c>
      <c r="J8052" s="57">
        <v>368793</v>
      </c>
      <c r="K8052" s="58" t="s">
        <v>11726</v>
      </c>
      <c r="L8052" s="57">
        <v>29503</v>
      </c>
      <c r="M8052" s="57">
        <v>398296</v>
      </c>
      <c r="P8052" t="e">
        <f>+VLOOKUP(C8052,'Thanh toán '!M$9366:N$10360,2,0)</f>
        <v>#N/A</v>
      </c>
      <c r="Q8052" s="61" t="e">
        <f t="shared" si="439"/>
        <v>#N/A</v>
      </c>
    </row>
    <row r="8053" spans="1:17" x14ac:dyDescent="0.3">
      <c r="A8053" s="43">
        <v>2023</v>
      </c>
      <c r="B8053" s="56" t="s">
        <v>26177</v>
      </c>
      <c r="C8053" s="19">
        <f t="shared" si="438"/>
        <v>63740</v>
      </c>
      <c r="D8053" s="56" t="s">
        <v>13350</v>
      </c>
      <c r="E8053" s="55">
        <v>45223</v>
      </c>
      <c r="F8053" s="18">
        <f t="shared" si="437"/>
        <v>10</v>
      </c>
      <c r="G8053" s="56" t="s">
        <v>11799</v>
      </c>
      <c r="H8053" s="56" t="s">
        <v>11725</v>
      </c>
      <c r="I8053" s="56" t="s">
        <v>13415</v>
      </c>
      <c r="J8053" s="57">
        <v>250910</v>
      </c>
      <c r="K8053" s="58" t="s">
        <v>11726</v>
      </c>
      <c r="L8053" s="57">
        <v>20073</v>
      </c>
      <c r="M8053" s="57">
        <v>270983</v>
      </c>
      <c r="P8053" t="e">
        <f>+VLOOKUP(C8053,'Thanh toán '!M$9366:N$10360,2,0)</f>
        <v>#N/A</v>
      </c>
      <c r="Q8053" s="61" t="e">
        <f t="shared" si="439"/>
        <v>#N/A</v>
      </c>
    </row>
    <row r="8054" spans="1:17" x14ac:dyDescent="0.3">
      <c r="A8054" s="43">
        <v>2023</v>
      </c>
      <c r="B8054" s="56" t="s">
        <v>26178</v>
      </c>
      <c r="C8054" s="19">
        <f t="shared" si="438"/>
        <v>63744</v>
      </c>
      <c r="D8054" s="56" t="s">
        <v>13350</v>
      </c>
      <c r="E8054" s="55">
        <v>45223</v>
      </c>
      <c r="F8054" s="18">
        <f t="shared" si="437"/>
        <v>10</v>
      </c>
      <c r="G8054" s="56" t="s">
        <v>11799</v>
      </c>
      <c r="H8054" s="56" t="s">
        <v>11725</v>
      </c>
      <c r="I8054" s="56" t="s">
        <v>13362</v>
      </c>
      <c r="J8054" s="57">
        <v>553467</v>
      </c>
      <c r="K8054" s="58" t="s">
        <v>11726</v>
      </c>
      <c r="L8054" s="57">
        <v>44277</v>
      </c>
      <c r="M8054" s="57">
        <v>597744</v>
      </c>
      <c r="P8054" t="e">
        <f>+VLOOKUP(C8054,'Thanh toán '!M$9366:N$10360,2,0)</f>
        <v>#N/A</v>
      </c>
      <c r="Q8054" s="61" t="e">
        <f t="shared" si="439"/>
        <v>#N/A</v>
      </c>
    </row>
    <row r="8055" spans="1:17" x14ac:dyDescent="0.3">
      <c r="A8055" s="43">
        <v>2023</v>
      </c>
      <c r="B8055" s="56" t="s">
        <v>26179</v>
      </c>
      <c r="C8055" s="19">
        <f t="shared" si="438"/>
        <v>63782</v>
      </c>
      <c r="D8055" s="56" t="s">
        <v>13350</v>
      </c>
      <c r="E8055" s="55">
        <v>45223</v>
      </c>
      <c r="F8055" s="18">
        <f t="shared" si="437"/>
        <v>10</v>
      </c>
      <c r="G8055" s="56" t="s">
        <v>11799</v>
      </c>
      <c r="H8055" s="56" t="s">
        <v>11725</v>
      </c>
      <c r="I8055" s="56" t="s">
        <v>14216</v>
      </c>
      <c r="J8055" s="57">
        <v>1255619</v>
      </c>
      <c r="K8055" s="58" t="s">
        <v>11726</v>
      </c>
      <c r="L8055" s="57">
        <v>100450</v>
      </c>
      <c r="M8055" s="57">
        <v>1356069</v>
      </c>
      <c r="P8055" t="e">
        <f>+VLOOKUP(C8055,'Thanh toán '!M$9366:N$10360,2,0)</f>
        <v>#N/A</v>
      </c>
      <c r="Q8055" s="61" t="e">
        <f t="shared" si="439"/>
        <v>#N/A</v>
      </c>
    </row>
    <row r="8056" spans="1:17" x14ac:dyDescent="0.3">
      <c r="A8056" s="43">
        <v>2023</v>
      </c>
      <c r="B8056" s="56" t="s">
        <v>26180</v>
      </c>
      <c r="C8056" s="19">
        <f t="shared" si="438"/>
        <v>63817</v>
      </c>
      <c r="D8056" s="56" t="s">
        <v>13350</v>
      </c>
      <c r="E8056" s="55">
        <v>45224</v>
      </c>
      <c r="F8056" s="18">
        <f t="shared" si="437"/>
        <v>10</v>
      </c>
      <c r="G8056" s="56" t="s">
        <v>11799</v>
      </c>
      <c r="H8056" s="56" t="s">
        <v>11725</v>
      </c>
      <c r="I8056" s="56" t="s">
        <v>13597</v>
      </c>
      <c r="J8056" s="57">
        <v>417337</v>
      </c>
      <c r="K8056" s="58" t="s">
        <v>11726</v>
      </c>
      <c r="L8056" s="57">
        <v>33387</v>
      </c>
      <c r="M8056" s="57">
        <v>450724</v>
      </c>
      <c r="P8056" t="e">
        <f>+VLOOKUP(C8056,'Thanh toán '!M$9366:N$10360,2,0)</f>
        <v>#N/A</v>
      </c>
      <c r="Q8056" s="61" t="e">
        <f t="shared" si="439"/>
        <v>#N/A</v>
      </c>
    </row>
    <row r="8057" spans="1:17" x14ac:dyDescent="0.3">
      <c r="A8057" s="43">
        <v>2023</v>
      </c>
      <c r="B8057" s="56" t="s">
        <v>26181</v>
      </c>
      <c r="C8057" s="19">
        <f t="shared" si="438"/>
        <v>63818</v>
      </c>
      <c r="D8057" s="56" t="s">
        <v>13350</v>
      </c>
      <c r="E8057" s="55">
        <v>45224</v>
      </c>
      <c r="F8057" s="18">
        <f t="shared" si="437"/>
        <v>10</v>
      </c>
      <c r="G8057" s="56" t="s">
        <v>11799</v>
      </c>
      <c r="H8057" s="56" t="s">
        <v>11725</v>
      </c>
      <c r="I8057" s="56" t="s">
        <v>13493</v>
      </c>
      <c r="J8057" s="57">
        <v>618065</v>
      </c>
      <c r="K8057" s="58" t="s">
        <v>11726</v>
      </c>
      <c r="L8057" s="57">
        <v>49445</v>
      </c>
      <c r="M8057" s="57">
        <v>667510</v>
      </c>
      <c r="P8057" t="e">
        <f>+VLOOKUP(C8057,'Thanh toán '!M$9366:N$10360,2,0)</f>
        <v>#N/A</v>
      </c>
      <c r="Q8057" s="61" t="e">
        <f t="shared" si="439"/>
        <v>#N/A</v>
      </c>
    </row>
    <row r="8058" spans="1:17" x14ac:dyDescent="0.3">
      <c r="A8058" s="43">
        <v>2023</v>
      </c>
      <c r="B8058" s="56" t="s">
        <v>26182</v>
      </c>
      <c r="C8058" s="19">
        <f t="shared" si="438"/>
        <v>63819</v>
      </c>
      <c r="D8058" s="56" t="s">
        <v>13350</v>
      </c>
      <c r="E8058" s="55">
        <v>45224</v>
      </c>
      <c r="F8058" s="18">
        <f t="shared" si="437"/>
        <v>10</v>
      </c>
      <c r="G8058" s="56" t="s">
        <v>11799</v>
      </c>
      <c r="H8058" s="56" t="s">
        <v>11725</v>
      </c>
      <c r="I8058" s="56" t="s">
        <v>13526</v>
      </c>
      <c r="J8058" s="57">
        <v>1322489</v>
      </c>
      <c r="K8058" s="58" t="s">
        <v>11726</v>
      </c>
      <c r="L8058" s="57">
        <v>105799</v>
      </c>
      <c r="M8058" s="57">
        <v>1428288</v>
      </c>
      <c r="P8058" t="e">
        <f>+VLOOKUP(C8058,'Thanh toán '!M$9366:N$10360,2,0)</f>
        <v>#N/A</v>
      </c>
      <c r="Q8058" s="61" t="e">
        <f t="shared" si="439"/>
        <v>#N/A</v>
      </c>
    </row>
    <row r="8059" spans="1:17" x14ac:dyDescent="0.3">
      <c r="A8059" s="43">
        <v>2023</v>
      </c>
      <c r="B8059" s="56" t="s">
        <v>26183</v>
      </c>
      <c r="C8059" s="19">
        <f t="shared" si="438"/>
        <v>63820</v>
      </c>
      <c r="D8059" s="56" t="s">
        <v>13350</v>
      </c>
      <c r="E8059" s="55">
        <v>45224</v>
      </c>
      <c r="F8059" s="18">
        <f t="shared" si="437"/>
        <v>10</v>
      </c>
      <c r="G8059" s="56" t="s">
        <v>11799</v>
      </c>
      <c r="H8059" s="56" t="s">
        <v>11725</v>
      </c>
      <c r="I8059" s="56" t="s">
        <v>13405</v>
      </c>
      <c r="J8059" s="57">
        <v>944863</v>
      </c>
      <c r="K8059" s="58" t="s">
        <v>11726</v>
      </c>
      <c r="L8059" s="57">
        <v>75589</v>
      </c>
      <c r="M8059" s="57">
        <v>1020452</v>
      </c>
      <c r="P8059" t="e">
        <f>+VLOOKUP(C8059,'Thanh toán '!M$9366:N$10360,2,0)</f>
        <v>#N/A</v>
      </c>
      <c r="Q8059" s="61" t="e">
        <f t="shared" si="439"/>
        <v>#N/A</v>
      </c>
    </row>
    <row r="8060" spans="1:17" x14ac:dyDescent="0.3">
      <c r="A8060" s="43">
        <v>2023</v>
      </c>
      <c r="B8060" s="56" t="s">
        <v>26184</v>
      </c>
      <c r="C8060" s="19">
        <f t="shared" si="438"/>
        <v>63821</v>
      </c>
      <c r="D8060" s="56" t="s">
        <v>13350</v>
      </c>
      <c r="E8060" s="55">
        <v>45224</v>
      </c>
      <c r="F8060" s="18">
        <f t="shared" si="437"/>
        <v>10</v>
      </c>
      <c r="G8060" s="56" t="s">
        <v>11799</v>
      </c>
      <c r="H8060" s="56" t="s">
        <v>11725</v>
      </c>
      <c r="I8060" s="56" t="s">
        <v>14397</v>
      </c>
      <c r="J8060" s="57">
        <v>989726</v>
      </c>
      <c r="K8060" s="58" t="s">
        <v>11726</v>
      </c>
      <c r="L8060" s="57">
        <v>79178</v>
      </c>
      <c r="M8060" s="57">
        <v>1068904</v>
      </c>
      <c r="P8060" t="e">
        <f>+VLOOKUP(C8060,'Thanh toán '!M$9366:N$10360,2,0)</f>
        <v>#N/A</v>
      </c>
      <c r="Q8060" s="61" t="e">
        <f t="shared" si="439"/>
        <v>#N/A</v>
      </c>
    </row>
    <row r="8061" spans="1:17" x14ac:dyDescent="0.3">
      <c r="A8061" s="43">
        <v>2023</v>
      </c>
      <c r="B8061" s="56" t="s">
        <v>26185</v>
      </c>
      <c r="C8061" s="19">
        <f t="shared" si="438"/>
        <v>63829</v>
      </c>
      <c r="D8061" s="56" t="s">
        <v>13350</v>
      </c>
      <c r="E8061" s="55">
        <v>45224</v>
      </c>
      <c r="F8061" s="18">
        <f t="shared" si="437"/>
        <v>10</v>
      </c>
      <c r="G8061" s="56" t="s">
        <v>11799</v>
      </c>
      <c r="H8061" s="56" t="s">
        <v>11725</v>
      </c>
      <c r="I8061" s="56" t="s">
        <v>15003</v>
      </c>
      <c r="J8061" s="57">
        <v>847191</v>
      </c>
      <c r="K8061" s="58" t="s">
        <v>11726</v>
      </c>
      <c r="L8061" s="57">
        <v>67775</v>
      </c>
      <c r="M8061" s="57">
        <v>914966</v>
      </c>
      <c r="P8061" t="e">
        <f>+VLOOKUP(C8061,'Thanh toán '!M$9366:N$10360,2,0)</f>
        <v>#N/A</v>
      </c>
      <c r="Q8061" s="61" t="e">
        <f t="shared" si="439"/>
        <v>#N/A</v>
      </c>
    </row>
    <row r="8062" spans="1:17" x14ac:dyDescent="0.3">
      <c r="A8062" s="43">
        <v>2023</v>
      </c>
      <c r="B8062" s="56" t="s">
        <v>26186</v>
      </c>
      <c r="C8062" s="19">
        <f t="shared" si="438"/>
        <v>63830</v>
      </c>
      <c r="D8062" s="56" t="s">
        <v>13350</v>
      </c>
      <c r="E8062" s="55">
        <v>45224</v>
      </c>
      <c r="F8062" s="18">
        <f t="shared" si="437"/>
        <v>10</v>
      </c>
      <c r="G8062" s="56" t="s">
        <v>11799</v>
      </c>
      <c r="H8062" s="56" t="s">
        <v>11725</v>
      </c>
      <c r="I8062" s="56" t="s">
        <v>13677</v>
      </c>
      <c r="J8062" s="57">
        <v>1173355</v>
      </c>
      <c r="K8062" s="58" t="s">
        <v>11726</v>
      </c>
      <c r="L8062" s="57">
        <v>93868</v>
      </c>
      <c r="M8062" s="57">
        <v>1267223</v>
      </c>
      <c r="P8062" t="e">
        <f>+VLOOKUP(C8062,'Thanh toán '!M$9366:N$10360,2,0)</f>
        <v>#N/A</v>
      </c>
      <c r="Q8062" s="61" t="e">
        <f t="shared" si="439"/>
        <v>#N/A</v>
      </c>
    </row>
    <row r="8063" spans="1:17" x14ac:dyDescent="0.3">
      <c r="A8063" s="43">
        <v>2023</v>
      </c>
      <c r="B8063" s="56" t="s">
        <v>26187</v>
      </c>
      <c r="C8063" s="19">
        <f t="shared" si="438"/>
        <v>63831</v>
      </c>
      <c r="D8063" s="56" t="s">
        <v>13350</v>
      </c>
      <c r="E8063" s="55">
        <v>45224</v>
      </c>
      <c r="F8063" s="18">
        <f t="shared" si="437"/>
        <v>10</v>
      </c>
      <c r="G8063" s="56" t="s">
        <v>11799</v>
      </c>
      <c r="H8063" s="56" t="s">
        <v>11725</v>
      </c>
      <c r="I8063" s="56" t="s">
        <v>13682</v>
      </c>
      <c r="J8063" s="57">
        <v>1055079</v>
      </c>
      <c r="K8063" s="58" t="s">
        <v>11726</v>
      </c>
      <c r="L8063" s="57">
        <v>84406</v>
      </c>
      <c r="M8063" s="57">
        <v>1139485</v>
      </c>
      <c r="P8063" t="e">
        <f>+VLOOKUP(C8063,'Thanh toán '!M$9366:N$10360,2,0)</f>
        <v>#N/A</v>
      </c>
      <c r="Q8063" s="61" t="e">
        <f t="shared" si="439"/>
        <v>#N/A</v>
      </c>
    </row>
    <row r="8064" spans="1:17" x14ac:dyDescent="0.3">
      <c r="A8064" s="43">
        <v>2023</v>
      </c>
      <c r="B8064" s="56" t="s">
        <v>26188</v>
      </c>
      <c r="C8064" s="19">
        <f t="shared" si="438"/>
        <v>63832</v>
      </c>
      <c r="D8064" s="56" t="s">
        <v>13350</v>
      </c>
      <c r="E8064" s="55">
        <v>45224</v>
      </c>
      <c r="F8064" s="18">
        <f t="shared" si="437"/>
        <v>10</v>
      </c>
      <c r="G8064" s="56" t="s">
        <v>11799</v>
      </c>
      <c r="H8064" s="56" t="s">
        <v>11725</v>
      </c>
      <c r="I8064" s="56" t="s">
        <v>13688</v>
      </c>
      <c r="J8064" s="57">
        <v>768774</v>
      </c>
      <c r="K8064" s="58" t="s">
        <v>11726</v>
      </c>
      <c r="L8064" s="57">
        <v>61502</v>
      </c>
      <c r="M8064" s="57">
        <v>830276</v>
      </c>
      <c r="P8064" t="e">
        <f>+VLOOKUP(C8064,'Thanh toán '!M$9366:N$10360,2,0)</f>
        <v>#N/A</v>
      </c>
      <c r="Q8064" s="61" t="e">
        <f t="shared" si="439"/>
        <v>#N/A</v>
      </c>
    </row>
    <row r="8065" spans="1:17" x14ac:dyDescent="0.3">
      <c r="A8065" s="43">
        <v>2023</v>
      </c>
      <c r="B8065" s="56" t="s">
        <v>26189</v>
      </c>
      <c r="C8065" s="19">
        <f t="shared" si="438"/>
        <v>63833</v>
      </c>
      <c r="D8065" s="56" t="s">
        <v>13350</v>
      </c>
      <c r="E8065" s="55">
        <v>45224</v>
      </c>
      <c r="F8065" s="18">
        <f t="shared" si="437"/>
        <v>10</v>
      </c>
      <c r="G8065" s="56" t="s">
        <v>11799</v>
      </c>
      <c r="H8065" s="56" t="s">
        <v>11725</v>
      </c>
      <c r="I8065" s="56" t="s">
        <v>19684</v>
      </c>
      <c r="J8065" s="57">
        <v>367155</v>
      </c>
      <c r="K8065" s="58" t="s">
        <v>11726</v>
      </c>
      <c r="L8065" s="57">
        <v>29372</v>
      </c>
      <c r="M8065" s="57">
        <v>396527</v>
      </c>
      <c r="P8065" t="e">
        <f>+VLOOKUP(C8065,'Thanh toán '!M$9366:N$10360,2,0)</f>
        <v>#N/A</v>
      </c>
      <c r="Q8065" s="61" t="e">
        <f t="shared" si="439"/>
        <v>#N/A</v>
      </c>
    </row>
    <row r="8066" spans="1:17" x14ac:dyDescent="0.3">
      <c r="A8066" s="43">
        <v>2023</v>
      </c>
      <c r="B8066" s="56" t="s">
        <v>26190</v>
      </c>
      <c r="C8066" s="19">
        <f t="shared" si="438"/>
        <v>63834</v>
      </c>
      <c r="D8066" s="56" t="s">
        <v>13350</v>
      </c>
      <c r="E8066" s="55">
        <v>45224</v>
      </c>
      <c r="F8066" s="18">
        <f t="shared" si="437"/>
        <v>10</v>
      </c>
      <c r="G8066" s="56" t="s">
        <v>11799</v>
      </c>
      <c r="H8066" s="56" t="s">
        <v>11725</v>
      </c>
      <c r="I8066" s="56" t="s">
        <v>15023</v>
      </c>
      <c r="J8066" s="57">
        <v>150546</v>
      </c>
      <c r="K8066" s="58" t="s">
        <v>11726</v>
      </c>
      <c r="L8066" s="57">
        <v>12044</v>
      </c>
      <c r="M8066" s="57">
        <v>162590</v>
      </c>
      <c r="P8066" t="e">
        <f>+VLOOKUP(C8066,'Thanh toán '!M$9366:N$10360,2,0)</f>
        <v>#N/A</v>
      </c>
      <c r="Q8066" s="61" t="e">
        <f t="shared" si="439"/>
        <v>#N/A</v>
      </c>
    </row>
    <row r="8067" spans="1:17" x14ac:dyDescent="0.3">
      <c r="A8067" s="43">
        <v>2023</v>
      </c>
      <c r="B8067" s="56" t="s">
        <v>26191</v>
      </c>
      <c r="C8067" s="19">
        <f t="shared" si="438"/>
        <v>63835</v>
      </c>
      <c r="D8067" s="56" t="s">
        <v>13350</v>
      </c>
      <c r="E8067" s="55">
        <v>45224</v>
      </c>
      <c r="F8067" s="18">
        <f t="shared" si="437"/>
        <v>10</v>
      </c>
      <c r="G8067" s="56" t="s">
        <v>11799</v>
      </c>
      <c r="H8067" s="56" t="s">
        <v>11725</v>
      </c>
      <c r="I8067" s="56" t="s">
        <v>13438</v>
      </c>
      <c r="J8067" s="57">
        <v>553467</v>
      </c>
      <c r="K8067" s="58" t="s">
        <v>11726</v>
      </c>
      <c r="L8067" s="57">
        <v>44277</v>
      </c>
      <c r="M8067" s="57">
        <v>597744</v>
      </c>
      <c r="P8067" t="e">
        <f>+VLOOKUP(C8067,'Thanh toán '!M$9366:N$10360,2,0)</f>
        <v>#N/A</v>
      </c>
      <c r="Q8067" s="61" t="e">
        <f t="shared" si="439"/>
        <v>#N/A</v>
      </c>
    </row>
    <row r="8068" spans="1:17" x14ac:dyDescent="0.3">
      <c r="A8068" s="43">
        <v>2023</v>
      </c>
      <c r="B8068" s="56" t="s">
        <v>26192</v>
      </c>
      <c r="C8068" s="19">
        <f t="shared" si="438"/>
        <v>63836</v>
      </c>
      <c r="D8068" s="56" t="s">
        <v>13350</v>
      </c>
      <c r="E8068" s="55">
        <v>45224</v>
      </c>
      <c r="F8068" s="18">
        <f t="shared" si="437"/>
        <v>10</v>
      </c>
      <c r="G8068" s="56" t="s">
        <v>11799</v>
      </c>
      <c r="H8068" s="56" t="s">
        <v>11725</v>
      </c>
      <c r="I8068" s="56" t="s">
        <v>14084</v>
      </c>
      <c r="J8068" s="57">
        <v>2139935</v>
      </c>
      <c r="K8068" s="58" t="s">
        <v>11726</v>
      </c>
      <c r="L8068" s="57">
        <v>171195</v>
      </c>
      <c r="M8068" s="57">
        <v>2311130</v>
      </c>
      <c r="P8068" t="e">
        <f>+VLOOKUP(C8068,'Thanh toán '!M$9366:N$10360,2,0)</f>
        <v>#N/A</v>
      </c>
      <c r="Q8068" s="61" t="e">
        <f t="shared" si="439"/>
        <v>#N/A</v>
      </c>
    </row>
    <row r="8069" spans="1:17" x14ac:dyDescent="0.3">
      <c r="A8069" s="43">
        <v>2023</v>
      </c>
      <c r="B8069" s="56" t="s">
        <v>26193</v>
      </c>
      <c r="C8069" s="19">
        <f t="shared" si="438"/>
        <v>63837</v>
      </c>
      <c r="D8069" s="56" t="s">
        <v>13350</v>
      </c>
      <c r="E8069" s="55">
        <v>45224</v>
      </c>
      <c r="F8069" s="18">
        <f t="shared" si="437"/>
        <v>10</v>
      </c>
      <c r="G8069" s="56" t="s">
        <v>11799</v>
      </c>
      <c r="H8069" s="56" t="s">
        <v>11725</v>
      </c>
      <c r="I8069" s="56" t="s">
        <v>13692</v>
      </c>
      <c r="J8069" s="57">
        <v>922445</v>
      </c>
      <c r="K8069" s="58" t="s">
        <v>11726</v>
      </c>
      <c r="L8069" s="57">
        <v>73796</v>
      </c>
      <c r="M8069" s="57">
        <v>996241</v>
      </c>
      <c r="P8069" t="e">
        <f>+VLOOKUP(C8069,'Thanh toán '!M$9366:N$10360,2,0)</f>
        <v>#N/A</v>
      </c>
      <c r="Q8069" s="61" t="e">
        <f t="shared" si="439"/>
        <v>#N/A</v>
      </c>
    </row>
    <row r="8070" spans="1:17" x14ac:dyDescent="0.3">
      <c r="A8070" s="43">
        <v>2023</v>
      </c>
      <c r="B8070" s="56" t="s">
        <v>26194</v>
      </c>
      <c r="C8070" s="19">
        <f t="shared" si="438"/>
        <v>63838</v>
      </c>
      <c r="D8070" s="56" t="s">
        <v>13350</v>
      </c>
      <c r="E8070" s="55">
        <v>45224</v>
      </c>
      <c r="F8070" s="18">
        <f t="shared" ref="F8070:F8133" si="440">+MONTH(E8070)</f>
        <v>10</v>
      </c>
      <c r="G8070" s="56" t="s">
        <v>11799</v>
      </c>
      <c r="H8070" s="56" t="s">
        <v>11725</v>
      </c>
      <c r="I8070" s="56" t="s">
        <v>13696</v>
      </c>
      <c r="J8070" s="57">
        <v>704013</v>
      </c>
      <c r="K8070" s="58" t="s">
        <v>11726</v>
      </c>
      <c r="L8070" s="57">
        <v>56321</v>
      </c>
      <c r="M8070" s="57">
        <v>760334</v>
      </c>
      <c r="P8070" t="e">
        <f>+VLOOKUP(C8070,'Thanh toán '!M$9366:N$10360,2,0)</f>
        <v>#N/A</v>
      </c>
      <c r="Q8070" s="61" t="e">
        <f t="shared" si="439"/>
        <v>#N/A</v>
      </c>
    </row>
    <row r="8071" spans="1:17" x14ac:dyDescent="0.3">
      <c r="A8071" s="43">
        <v>2023</v>
      </c>
      <c r="B8071" s="56" t="s">
        <v>26195</v>
      </c>
      <c r="C8071" s="19">
        <f t="shared" si="438"/>
        <v>63839</v>
      </c>
      <c r="D8071" s="56" t="s">
        <v>13350</v>
      </c>
      <c r="E8071" s="55">
        <v>45224</v>
      </c>
      <c r="F8071" s="18">
        <f t="shared" si="440"/>
        <v>10</v>
      </c>
      <c r="G8071" s="56" t="s">
        <v>11799</v>
      </c>
      <c r="H8071" s="56" t="s">
        <v>11725</v>
      </c>
      <c r="I8071" s="56" t="s">
        <v>15260</v>
      </c>
      <c r="J8071" s="57">
        <v>519339</v>
      </c>
      <c r="K8071" s="58" t="s">
        <v>11726</v>
      </c>
      <c r="L8071" s="57">
        <v>41547</v>
      </c>
      <c r="M8071" s="57">
        <v>560886</v>
      </c>
      <c r="P8071" t="e">
        <f>+VLOOKUP(C8071,'Thanh toán '!M$9366:N$10360,2,0)</f>
        <v>#N/A</v>
      </c>
      <c r="Q8071" s="61" t="e">
        <f t="shared" si="439"/>
        <v>#N/A</v>
      </c>
    </row>
    <row r="8072" spans="1:17" x14ac:dyDescent="0.3">
      <c r="A8072" s="43">
        <v>2023</v>
      </c>
      <c r="B8072" s="56" t="s">
        <v>26196</v>
      </c>
      <c r="C8072" s="19">
        <f t="shared" si="438"/>
        <v>63840</v>
      </c>
      <c r="D8072" s="56" t="s">
        <v>13350</v>
      </c>
      <c r="E8072" s="55">
        <v>45224</v>
      </c>
      <c r="F8072" s="18">
        <f t="shared" si="440"/>
        <v>10</v>
      </c>
      <c r="G8072" s="56" t="s">
        <v>11799</v>
      </c>
      <c r="H8072" s="56" t="s">
        <v>11725</v>
      </c>
      <c r="I8072" s="56" t="s">
        <v>13991</v>
      </c>
      <c r="J8072" s="57">
        <v>553467</v>
      </c>
      <c r="K8072" s="58" t="s">
        <v>11726</v>
      </c>
      <c r="L8072" s="57">
        <v>44277</v>
      </c>
      <c r="M8072" s="57">
        <v>597744</v>
      </c>
      <c r="P8072" t="e">
        <f>+VLOOKUP(C8072,'Thanh toán '!M$9366:N$10360,2,0)</f>
        <v>#N/A</v>
      </c>
      <c r="Q8072" s="61" t="e">
        <f t="shared" si="439"/>
        <v>#N/A</v>
      </c>
    </row>
    <row r="8073" spans="1:17" x14ac:dyDescent="0.3">
      <c r="A8073" s="43">
        <v>2023</v>
      </c>
      <c r="B8073" s="56" t="s">
        <v>26197</v>
      </c>
      <c r="C8073" s="19">
        <f t="shared" si="438"/>
        <v>63841</v>
      </c>
      <c r="D8073" s="56" t="s">
        <v>13350</v>
      </c>
      <c r="E8073" s="55">
        <v>45224</v>
      </c>
      <c r="F8073" s="18">
        <f t="shared" si="440"/>
        <v>10</v>
      </c>
      <c r="G8073" s="56" t="s">
        <v>11799</v>
      </c>
      <c r="H8073" s="56" t="s">
        <v>11725</v>
      </c>
      <c r="I8073" s="56" t="s">
        <v>14059</v>
      </c>
      <c r="J8073" s="57">
        <v>370839</v>
      </c>
      <c r="K8073" s="58" t="s">
        <v>11726</v>
      </c>
      <c r="L8073" s="57">
        <v>29667</v>
      </c>
      <c r="M8073" s="57">
        <v>400506</v>
      </c>
      <c r="P8073" t="e">
        <f>+VLOOKUP(C8073,'Thanh toán '!M$9366:N$10360,2,0)</f>
        <v>#N/A</v>
      </c>
      <c r="Q8073" s="61" t="e">
        <f t="shared" si="439"/>
        <v>#N/A</v>
      </c>
    </row>
    <row r="8074" spans="1:17" x14ac:dyDescent="0.3">
      <c r="A8074" s="43">
        <v>2023</v>
      </c>
      <c r="B8074" s="56" t="s">
        <v>26198</v>
      </c>
      <c r="C8074" s="19">
        <f t="shared" si="438"/>
        <v>63842</v>
      </c>
      <c r="D8074" s="56" t="s">
        <v>13350</v>
      </c>
      <c r="E8074" s="55">
        <v>45224</v>
      </c>
      <c r="F8074" s="18">
        <f t="shared" si="440"/>
        <v>10</v>
      </c>
      <c r="G8074" s="56" t="s">
        <v>11799</v>
      </c>
      <c r="H8074" s="56" t="s">
        <v>11725</v>
      </c>
      <c r="I8074" s="56" t="s">
        <v>13846</v>
      </c>
      <c r="J8074" s="57">
        <v>471203</v>
      </c>
      <c r="K8074" s="58" t="s">
        <v>11726</v>
      </c>
      <c r="L8074" s="57">
        <v>37696</v>
      </c>
      <c r="M8074" s="57">
        <v>508899</v>
      </c>
      <c r="P8074" t="e">
        <f>+VLOOKUP(C8074,'Thanh toán '!M$9366:N$10360,2,0)</f>
        <v>#N/A</v>
      </c>
      <c r="Q8074" s="61" t="e">
        <f t="shared" si="439"/>
        <v>#N/A</v>
      </c>
    </row>
    <row r="8075" spans="1:17" x14ac:dyDescent="0.3">
      <c r="A8075" s="43">
        <v>2023</v>
      </c>
      <c r="B8075" s="56" t="s">
        <v>26199</v>
      </c>
      <c r="C8075" s="19">
        <f t="shared" si="438"/>
        <v>63855</v>
      </c>
      <c r="D8075" s="56" t="s">
        <v>13350</v>
      </c>
      <c r="E8075" s="55">
        <v>45224</v>
      </c>
      <c r="F8075" s="18">
        <f t="shared" si="440"/>
        <v>10</v>
      </c>
      <c r="G8075" s="56" t="s">
        <v>11799</v>
      </c>
      <c r="H8075" s="56" t="s">
        <v>11725</v>
      </c>
      <c r="I8075" s="56" t="s">
        <v>13724</v>
      </c>
      <c r="J8075" s="57">
        <v>464380</v>
      </c>
      <c r="K8075" s="58" t="s">
        <v>11726</v>
      </c>
      <c r="L8075" s="57">
        <v>37150</v>
      </c>
      <c r="M8075" s="57">
        <v>501530</v>
      </c>
      <c r="P8075" t="e">
        <f>+VLOOKUP(C8075,'Thanh toán '!M$9366:N$10360,2,0)</f>
        <v>#N/A</v>
      </c>
      <c r="Q8075" s="61" t="e">
        <f t="shared" si="439"/>
        <v>#N/A</v>
      </c>
    </row>
    <row r="8076" spans="1:17" x14ac:dyDescent="0.3">
      <c r="A8076" s="43">
        <v>2023</v>
      </c>
      <c r="B8076" s="56" t="s">
        <v>26200</v>
      </c>
      <c r="C8076" s="19">
        <f t="shared" si="438"/>
        <v>63857</v>
      </c>
      <c r="D8076" s="56" t="s">
        <v>13350</v>
      </c>
      <c r="E8076" s="55">
        <v>45224</v>
      </c>
      <c r="F8076" s="18">
        <f t="shared" si="440"/>
        <v>10</v>
      </c>
      <c r="G8076" s="56" t="s">
        <v>11799</v>
      </c>
      <c r="H8076" s="56" t="s">
        <v>11725</v>
      </c>
      <c r="I8076" s="56" t="s">
        <v>14530</v>
      </c>
      <c r="J8076" s="57">
        <v>618065</v>
      </c>
      <c r="K8076" s="58" t="s">
        <v>11726</v>
      </c>
      <c r="L8076" s="57">
        <v>49445</v>
      </c>
      <c r="M8076" s="57">
        <v>667510</v>
      </c>
      <c r="P8076" t="e">
        <f>+VLOOKUP(C8076,'Thanh toán '!M$9366:N$10360,2,0)</f>
        <v>#N/A</v>
      </c>
      <c r="Q8076" s="61" t="e">
        <f t="shared" si="439"/>
        <v>#N/A</v>
      </c>
    </row>
    <row r="8077" spans="1:17" x14ac:dyDescent="0.3">
      <c r="A8077" s="43">
        <v>2023</v>
      </c>
      <c r="B8077" s="56" t="s">
        <v>26201</v>
      </c>
      <c r="C8077" s="19">
        <f t="shared" si="438"/>
        <v>63862</v>
      </c>
      <c r="D8077" s="56" t="s">
        <v>13350</v>
      </c>
      <c r="E8077" s="55">
        <v>45224</v>
      </c>
      <c r="F8077" s="18">
        <f t="shared" si="440"/>
        <v>10</v>
      </c>
      <c r="G8077" s="56" t="s">
        <v>11799</v>
      </c>
      <c r="H8077" s="56" t="s">
        <v>11725</v>
      </c>
      <c r="I8077" s="56" t="s">
        <v>14093</v>
      </c>
      <c r="J8077" s="57">
        <v>1066533</v>
      </c>
      <c r="K8077" s="58" t="s">
        <v>11726</v>
      </c>
      <c r="L8077" s="57">
        <v>85323</v>
      </c>
      <c r="M8077" s="57">
        <v>1151856</v>
      </c>
      <c r="P8077" t="e">
        <f>+VLOOKUP(C8077,'Thanh toán '!M$9366:N$10360,2,0)</f>
        <v>#N/A</v>
      </c>
      <c r="Q8077" s="61" t="e">
        <f t="shared" si="439"/>
        <v>#N/A</v>
      </c>
    </row>
    <row r="8078" spans="1:17" x14ac:dyDescent="0.3">
      <c r="A8078" s="43">
        <v>2023</v>
      </c>
      <c r="B8078" s="56" t="s">
        <v>26202</v>
      </c>
      <c r="C8078" s="19">
        <f t="shared" ref="C8078:C8141" si="441">+B8078*1</f>
        <v>63864</v>
      </c>
      <c r="D8078" s="56" t="s">
        <v>13350</v>
      </c>
      <c r="E8078" s="55">
        <v>45224</v>
      </c>
      <c r="F8078" s="18">
        <f t="shared" si="440"/>
        <v>10</v>
      </c>
      <c r="G8078" s="56" t="s">
        <v>11799</v>
      </c>
      <c r="H8078" s="56" t="s">
        <v>11725</v>
      </c>
      <c r="I8078" s="56" t="s">
        <v>14698</v>
      </c>
      <c r="J8078" s="57">
        <v>222750</v>
      </c>
      <c r="K8078" s="58" t="s">
        <v>11726</v>
      </c>
      <c r="L8078" s="57">
        <v>17820</v>
      </c>
      <c r="M8078" s="57">
        <v>240570</v>
      </c>
      <c r="P8078" t="e">
        <f>+VLOOKUP(C8078,'Thanh toán '!M$9366:N$10360,2,0)</f>
        <v>#N/A</v>
      </c>
      <c r="Q8078" s="61" t="e">
        <f t="shared" si="439"/>
        <v>#N/A</v>
      </c>
    </row>
    <row r="8079" spans="1:17" x14ac:dyDescent="0.3">
      <c r="A8079" s="43">
        <v>2023</v>
      </c>
      <c r="B8079" s="56" t="s">
        <v>26203</v>
      </c>
      <c r="C8079" s="19">
        <f t="shared" si="441"/>
        <v>64212</v>
      </c>
      <c r="D8079" s="56" t="s">
        <v>13350</v>
      </c>
      <c r="E8079" s="55">
        <v>45225</v>
      </c>
      <c r="F8079" s="18">
        <f t="shared" si="440"/>
        <v>10</v>
      </c>
      <c r="G8079" s="56" t="s">
        <v>11799</v>
      </c>
      <c r="H8079" s="56" t="s">
        <v>11725</v>
      </c>
      <c r="I8079" s="56" t="s">
        <v>14062</v>
      </c>
      <c r="J8079" s="57">
        <v>222750</v>
      </c>
      <c r="K8079" s="58" t="s">
        <v>11726</v>
      </c>
      <c r="L8079" s="57">
        <v>17820</v>
      </c>
      <c r="M8079" s="57">
        <v>240570</v>
      </c>
      <c r="P8079" t="e">
        <f>+VLOOKUP(C8079,'Thanh toán '!M$9366:N$10360,2,0)</f>
        <v>#N/A</v>
      </c>
      <c r="Q8079" s="61" t="e">
        <f t="shared" si="439"/>
        <v>#N/A</v>
      </c>
    </row>
    <row r="8080" spans="1:17" x14ac:dyDescent="0.3">
      <c r="A8080" s="43">
        <v>2023</v>
      </c>
      <c r="B8080" s="56" t="s">
        <v>26204</v>
      </c>
      <c r="C8080" s="19">
        <f t="shared" si="441"/>
        <v>64213</v>
      </c>
      <c r="D8080" s="56" t="s">
        <v>13350</v>
      </c>
      <c r="E8080" s="55">
        <v>45225</v>
      </c>
      <c r="F8080" s="18">
        <f t="shared" si="440"/>
        <v>10</v>
      </c>
      <c r="G8080" s="56" t="s">
        <v>11799</v>
      </c>
      <c r="H8080" s="56" t="s">
        <v>11725</v>
      </c>
      <c r="I8080" s="56" t="s">
        <v>13631</v>
      </c>
      <c r="J8080" s="57">
        <v>553467</v>
      </c>
      <c r="K8080" s="58" t="s">
        <v>11726</v>
      </c>
      <c r="L8080" s="57">
        <v>44277</v>
      </c>
      <c r="M8080" s="57">
        <v>597744</v>
      </c>
      <c r="P8080" t="e">
        <f>+VLOOKUP(C8080,'Thanh toán '!M$9366:N$10360,2,0)</f>
        <v>#N/A</v>
      </c>
      <c r="Q8080" s="61" t="e">
        <f t="shared" si="439"/>
        <v>#N/A</v>
      </c>
    </row>
    <row r="8081" spans="1:17" x14ac:dyDescent="0.3">
      <c r="A8081" s="43">
        <v>2023</v>
      </c>
      <c r="B8081" s="56" t="s">
        <v>26205</v>
      </c>
      <c r="C8081" s="19">
        <f t="shared" si="441"/>
        <v>64235</v>
      </c>
      <c r="D8081" s="56" t="s">
        <v>13350</v>
      </c>
      <c r="E8081" s="55">
        <v>45225</v>
      </c>
      <c r="F8081" s="18">
        <f t="shared" si="440"/>
        <v>10</v>
      </c>
      <c r="G8081" s="56" t="s">
        <v>11799</v>
      </c>
      <c r="H8081" s="56" t="s">
        <v>11725</v>
      </c>
      <c r="I8081" s="56" t="s">
        <v>13627</v>
      </c>
      <c r="J8081" s="57">
        <v>799607</v>
      </c>
      <c r="K8081" s="58" t="s">
        <v>11726</v>
      </c>
      <c r="L8081" s="57">
        <v>63969</v>
      </c>
      <c r="M8081" s="57">
        <v>863576</v>
      </c>
      <c r="P8081" t="e">
        <f>+VLOOKUP(C8081,'Thanh toán '!M$9366:N$10360,2,0)</f>
        <v>#N/A</v>
      </c>
      <c r="Q8081" s="61" t="e">
        <f t="shared" si="439"/>
        <v>#N/A</v>
      </c>
    </row>
    <row r="8082" spans="1:17" x14ac:dyDescent="0.3">
      <c r="A8082" s="43">
        <v>2023</v>
      </c>
      <c r="B8082" s="56" t="s">
        <v>26206</v>
      </c>
      <c r="C8082" s="19">
        <f t="shared" si="441"/>
        <v>64647</v>
      </c>
      <c r="D8082" s="56" t="s">
        <v>13350</v>
      </c>
      <c r="E8082" s="55">
        <v>45225</v>
      </c>
      <c r="F8082" s="18">
        <f t="shared" si="440"/>
        <v>10</v>
      </c>
      <c r="G8082" s="56" t="s">
        <v>11799</v>
      </c>
      <c r="H8082" s="56" t="s">
        <v>11725</v>
      </c>
      <c r="I8082" s="56" t="s">
        <v>13515</v>
      </c>
      <c r="J8082" s="57">
        <v>693319</v>
      </c>
      <c r="K8082" s="58" t="s">
        <v>11726</v>
      </c>
      <c r="L8082" s="57">
        <v>55466</v>
      </c>
      <c r="M8082" s="57">
        <v>748785</v>
      </c>
      <c r="P8082" t="e">
        <f>+VLOOKUP(C8082,'Thanh toán '!M$9366:N$10360,2,0)</f>
        <v>#N/A</v>
      </c>
      <c r="Q8082" s="61" t="e">
        <f t="shared" si="439"/>
        <v>#N/A</v>
      </c>
    </row>
    <row r="8083" spans="1:17" x14ac:dyDescent="0.3">
      <c r="A8083" s="43">
        <v>2023</v>
      </c>
      <c r="B8083" s="56" t="s">
        <v>26207</v>
      </c>
      <c r="C8083" s="19">
        <f t="shared" si="441"/>
        <v>64651</v>
      </c>
      <c r="D8083" s="56" t="s">
        <v>13350</v>
      </c>
      <c r="E8083" s="55">
        <v>45225</v>
      </c>
      <c r="F8083" s="18">
        <f t="shared" si="440"/>
        <v>10</v>
      </c>
      <c r="G8083" s="56" t="s">
        <v>11799</v>
      </c>
      <c r="H8083" s="56" t="s">
        <v>11725</v>
      </c>
      <c r="I8083" s="56" t="s">
        <v>13661</v>
      </c>
      <c r="J8083" s="57">
        <v>425700</v>
      </c>
      <c r="K8083" s="58" t="s">
        <v>11726</v>
      </c>
      <c r="L8083" s="57">
        <v>34056</v>
      </c>
      <c r="M8083" s="57">
        <v>459756</v>
      </c>
      <c r="P8083" t="e">
        <f>+VLOOKUP(C8083,'Thanh toán '!M$9366:N$10360,2,0)</f>
        <v>#N/A</v>
      </c>
      <c r="Q8083" s="61" t="e">
        <f t="shared" si="439"/>
        <v>#N/A</v>
      </c>
    </row>
    <row r="8084" spans="1:17" x14ac:dyDescent="0.3">
      <c r="A8084" s="43">
        <v>2023</v>
      </c>
      <c r="B8084" s="56" t="s">
        <v>26208</v>
      </c>
      <c r="C8084" s="19">
        <f t="shared" si="441"/>
        <v>64652</v>
      </c>
      <c r="D8084" s="56" t="s">
        <v>13350</v>
      </c>
      <c r="E8084" s="55">
        <v>45225</v>
      </c>
      <c r="F8084" s="18">
        <f t="shared" si="440"/>
        <v>10</v>
      </c>
      <c r="G8084" s="56" t="s">
        <v>11799</v>
      </c>
      <c r="H8084" s="56" t="s">
        <v>11725</v>
      </c>
      <c r="I8084" s="56" t="s">
        <v>13663</v>
      </c>
      <c r="J8084" s="57">
        <v>2127530</v>
      </c>
      <c r="K8084" s="58" t="s">
        <v>11726</v>
      </c>
      <c r="L8084" s="57">
        <v>170202</v>
      </c>
      <c r="M8084" s="57">
        <v>2297732</v>
      </c>
      <c r="P8084" t="e">
        <f>+VLOOKUP(C8084,'Thanh toán '!M$9366:N$10360,2,0)</f>
        <v>#N/A</v>
      </c>
      <c r="Q8084" s="61" t="e">
        <f t="shared" si="439"/>
        <v>#N/A</v>
      </c>
    </row>
    <row r="8085" spans="1:17" x14ac:dyDescent="0.3">
      <c r="A8085" s="43">
        <v>2023</v>
      </c>
      <c r="B8085" s="56" t="s">
        <v>26209</v>
      </c>
      <c r="C8085" s="19">
        <f t="shared" si="441"/>
        <v>64653</v>
      </c>
      <c r="D8085" s="56" t="s">
        <v>13350</v>
      </c>
      <c r="E8085" s="55">
        <v>45225</v>
      </c>
      <c r="F8085" s="18">
        <f t="shared" si="440"/>
        <v>10</v>
      </c>
      <c r="G8085" s="56" t="s">
        <v>11799</v>
      </c>
      <c r="H8085" s="56" t="s">
        <v>11725</v>
      </c>
      <c r="I8085" s="56" t="s">
        <v>14001</v>
      </c>
      <c r="J8085" s="57">
        <v>250910</v>
      </c>
      <c r="K8085" s="58" t="s">
        <v>11726</v>
      </c>
      <c r="L8085" s="57">
        <v>20073</v>
      </c>
      <c r="M8085" s="57">
        <v>270983</v>
      </c>
      <c r="P8085" t="e">
        <f>+VLOOKUP(C8085,'Thanh toán '!M$9366:N$10360,2,0)</f>
        <v>#N/A</v>
      </c>
      <c r="Q8085" s="61" t="e">
        <f t="shared" si="439"/>
        <v>#N/A</v>
      </c>
    </row>
    <row r="8086" spans="1:17" x14ac:dyDescent="0.3">
      <c r="A8086" s="43">
        <v>2023</v>
      </c>
      <c r="B8086" s="56" t="s">
        <v>26210</v>
      </c>
      <c r="C8086" s="19">
        <f t="shared" si="441"/>
        <v>64655</v>
      </c>
      <c r="D8086" s="56" t="s">
        <v>13350</v>
      </c>
      <c r="E8086" s="55">
        <v>45225</v>
      </c>
      <c r="F8086" s="18">
        <f t="shared" si="440"/>
        <v>10</v>
      </c>
      <c r="G8086" s="56" t="s">
        <v>11799</v>
      </c>
      <c r="H8086" s="56" t="s">
        <v>11725</v>
      </c>
      <c r="I8086" s="56" t="s">
        <v>14803</v>
      </c>
      <c r="J8086" s="57">
        <v>622160</v>
      </c>
      <c r="K8086" s="58" t="s">
        <v>11726</v>
      </c>
      <c r="L8086" s="57">
        <v>49773</v>
      </c>
      <c r="M8086" s="57">
        <v>671933</v>
      </c>
      <c r="P8086" t="e">
        <f>+VLOOKUP(C8086,'Thanh toán '!M$9366:N$10360,2,0)</f>
        <v>#N/A</v>
      </c>
      <c r="Q8086" s="61" t="e">
        <f t="shared" ref="Q8086:Q8149" si="442">+P8086-M8086</f>
        <v>#N/A</v>
      </c>
    </row>
    <row r="8087" spans="1:17" x14ac:dyDescent="0.3">
      <c r="A8087" s="43">
        <v>2023</v>
      </c>
      <c r="B8087" s="56" t="s">
        <v>26211</v>
      </c>
      <c r="C8087" s="19">
        <f t="shared" si="441"/>
        <v>64656</v>
      </c>
      <c r="D8087" s="56" t="s">
        <v>13350</v>
      </c>
      <c r="E8087" s="55">
        <v>45225</v>
      </c>
      <c r="F8087" s="18">
        <f t="shared" si="440"/>
        <v>10</v>
      </c>
      <c r="G8087" s="56" t="s">
        <v>11799</v>
      </c>
      <c r="H8087" s="56" t="s">
        <v>11725</v>
      </c>
      <c r="I8087" s="56" t="s">
        <v>14803</v>
      </c>
      <c r="J8087" s="57">
        <v>450715</v>
      </c>
      <c r="K8087" s="58" t="s">
        <v>11726</v>
      </c>
      <c r="L8087" s="57">
        <v>36057</v>
      </c>
      <c r="M8087" s="57">
        <v>486772</v>
      </c>
      <c r="P8087" t="e">
        <f>+VLOOKUP(C8087,'Thanh toán '!M$9366:N$10360,2,0)</f>
        <v>#N/A</v>
      </c>
      <c r="Q8087" s="61" t="e">
        <f t="shared" si="442"/>
        <v>#N/A</v>
      </c>
    </row>
    <row r="8088" spans="1:17" x14ac:dyDescent="0.3">
      <c r="A8088" s="43">
        <v>2023</v>
      </c>
      <c r="B8088" s="56" t="s">
        <v>26212</v>
      </c>
      <c r="C8088" s="19">
        <f t="shared" si="441"/>
        <v>64657</v>
      </c>
      <c r="D8088" s="56" t="s">
        <v>13350</v>
      </c>
      <c r="E8088" s="55">
        <v>45225</v>
      </c>
      <c r="F8088" s="18">
        <f t="shared" si="440"/>
        <v>10</v>
      </c>
      <c r="G8088" s="56" t="s">
        <v>11799</v>
      </c>
      <c r="H8088" s="56" t="s">
        <v>11725</v>
      </c>
      <c r="I8088" s="56" t="s">
        <v>13956</v>
      </c>
      <c r="J8088" s="57">
        <v>666348</v>
      </c>
      <c r="K8088" s="58" t="s">
        <v>11726</v>
      </c>
      <c r="L8088" s="57">
        <v>53308</v>
      </c>
      <c r="M8088" s="57">
        <v>719656</v>
      </c>
      <c r="P8088" t="e">
        <f>+VLOOKUP(C8088,'Thanh toán '!M$9366:N$10360,2,0)</f>
        <v>#N/A</v>
      </c>
      <c r="Q8088" s="61" t="e">
        <f t="shared" si="442"/>
        <v>#N/A</v>
      </c>
    </row>
    <row r="8089" spans="1:17" x14ac:dyDescent="0.3">
      <c r="A8089" s="43">
        <v>2023</v>
      </c>
      <c r="B8089" s="56" t="s">
        <v>26213</v>
      </c>
      <c r="C8089" s="19">
        <f t="shared" si="441"/>
        <v>64916</v>
      </c>
      <c r="D8089" s="56" t="s">
        <v>13350</v>
      </c>
      <c r="E8089" s="55">
        <v>45226</v>
      </c>
      <c r="F8089" s="18">
        <f t="shared" si="440"/>
        <v>10</v>
      </c>
      <c r="G8089" s="56" t="s">
        <v>11799</v>
      </c>
      <c r="H8089" s="56" t="s">
        <v>11725</v>
      </c>
      <c r="I8089" s="56" t="s">
        <v>13585</v>
      </c>
      <c r="J8089" s="57">
        <v>475074</v>
      </c>
      <c r="K8089" s="58" t="s">
        <v>11726</v>
      </c>
      <c r="L8089" s="57">
        <v>38006</v>
      </c>
      <c r="M8089" s="57">
        <v>513080</v>
      </c>
      <c r="P8089" t="e">
        <f>+VLOOKUP(C8089,'Thanh toán '!M$9366:N$10360,2,0)</f>
        <v>#N/A</v>
      </c>
      <c r="Q8089" s="61" t="e">
        <f t="shared" si="442"/>
        <v>#N/A</v>
      </c>
    </row>
    <row r="8090" spans="1:17" x14ac:dyDescent="0.3">
      <c r="A8090" s="43">
        <v>2023</v>
      </c>
      <c r="B8090" s="56" t="s">
        <v>26214</v>
      </c>
      <c r="C8090" s="19">
        <f t="shared" si="441"/>
        <v>64917</v>
      </c>
      <c r="D8090" s="56" t="s">
        <v>13350</v>
      </c>
      <c r="E8090" s="55">
        <v>45226</v>
      </c>
      <c r="F8090" s="18">
        <f t="shared" si="440"/>
        <v>10</v>
      </c>
      <c r="G8090" s="56" t="s">
        <v>11799</v>
      </c>
      <c r="H8090" s="56" t="s">
        <v>11725</v>
      </c>
      <c r="I8090" s="56" t="s">
        <v>15046</v>
      </c>
      <c r="J8090" s="57">
        <v>742089</v>
      </c>
      <c r="K8090" s="58" t="s">
        <v>11726</v>
      </c>
      <c r="L8090" s="57">
        <v>59367</v>
      </c>
      <c r="M8090" s="57">
        <v>801456</v>
      </c>
      <c r="P8090" t="e">
        <f>+VLOOKUP(C8090,'Thanh toán '!M$9366:N$10360,2,0)</f>
        <v>#N/A</v>
      </c>
      <c r="Q8090" s="61" t="e">
        <f t="shared" si="442"/>
        <v>#N/A</v>
      </c>
    </row>
    <row r="8091" spans="1:17" x14ac:dyDescent="0.3">
      <c r="A8091" s="43">
        <v>2023</v>
      </c>
      <c r="B8091" s="56" t="s">
        <v>26215</v>
      </c>
      <c r="C8091" s="19">
        <f t="shared" si="441"/>
        <v>64919</v>
      </c>
      <c r="D8091" s="56" t="s">
        <v>13350</v>
      </c>
      <c r="E8091" s="55">
        <v>45226</v>
      </c>
      <c r="F8091" s="18">
        <f t="shared" si="440"/>
        <v>10</v>
      </c>
      <c r="G8091" s="56" t="s">
        <v>11799</v>
      </c>
      <c r="H8091" s="56" t="s">
        <v>11725</v>
      </c>
      <c r="I8091" s="56" t="s">
        <v>13639</v>
      </c>
      <c r="J8091" s="57">
        <v>922445</v>
      </c>
      <c r="K8091" s="58" t="s">
        <v>11726</v>
      </c>
      <c r="L8091" s="57">
        <v>73796</v>
      </c>
      <c r="M8091" s="57">
        <v>996241</v>
      </c>
      <c r="P8091" t="e">
        <f>+VLOOKUP(C8091,'Thanh toán '!M$9366:N$10360,2,0)</f>
        <v>#N/A</v>
      </c>
      <c r="Q8091" s="61" t="e">
        <f t="shared" si="442"/>
        <v>#N/A</v>
      </c>
    </row>
    <row r="8092" spans="1:17" x14ac:dyDescent="0.3">
      <c r="A8092" s="43">
        <v>2023</v>
      </c>
      <c r="B8092" s="56" t="s">
        <v>26216</v>
      </c>
      <c r="C8092" s="19">
        <f t="shared" si="441"/>
        <v>64920</v>
      </c>
      <c r="D8092" s="56" t="s">
        <v>13350</v>
      </c>
      <c r="E8092" s="55">
        <v>45226</v>
      </c>
      <c r="F8092" s="18">
        <f t="shared" si="440"/>
        <v>10</v>
      </c>
      <c r="G8092" s="56" t="s">
        <v>11799</v>
      </c>
      <c r="H8092" s="56" t="s">
        <v>11725</v>
      </c>
      <c r="I8092" s="56" t="s">
        <v>13530</v>
      </c>
      <c r="J8092" s="57">
        <v>368978</v>
      </c>
      <c r="K8092" s="58" t="s">
        <v>11726</v>
      </c>
      <c r="L8092" s="57">
        <v>29518</v>
      </c>
      <c r="M8092" s="57">
        <v>398496</v>
      </c>
      <c r="P8092" t="e">
        <f>+VLOOKUP(C8092,'Thanh toán '!M$9366:N$10360,2,0)</f>
        <v>#N/A</v>
      </c>
      <c r="Q8092" s="61" t="e">
        <f t="shared" si="442"/>
        <v>#N/A</v>
      </c>
    </row>
    <row r="8093" spans="1:17" x14ac:dyDescent="0.3">
      <c r="A8093" s="43">
        <v>2023</v>
      </c>
      <c r="B8093" s="56" t="s">
        <v>26217</v>
      </c>
      <c r="C8093" s="19">
        <f t="shared" si="441"/>
        <v>64922</v>
      </c>
      <c r="D8093" s="56" t="s">
        <v>13350</v>
      </c>
      <c r="E8093" s="55">
        <v>45226</v>
      </c>
      <c r="F8093" s="18">
        <f t="shared" si="440"/>
        <v>10</v>
      </c>
      <c r="G8093" s="56" t="s">
        <v>11799</v>
      </c>
      <c r="H8093" s="56" t="s">
        <v>11725</v>
      </c>
      <c r="I8093" s="56" t="s">
        <v>13991</v>
      </c>
      <c r="J8093" s="57">
        <v>494452</v>
      </c>
      <c r="K8093" s="58" t="s">
        <v>11726</v>
      </c>
      <c r="L8093" s="57">
        <v>39556</v>
      </c>
      <c r="M8093" s="57">
        <v>534008</v>
      </c>
      <c r="P8093" t="e">
        <f>+VLOOKUP(C8093,'Thanh toán '!M$9366:N$10360,2,0)</f>
        <v>#N/A</v>
      </c>
      <c r="Q8093" s="61" t="e">
        <f t="shared" si="442"/>
        <v>#N/A</v>
      </c>
    </row>
    <row r="8094" spans="1:17" x14ac:dyDescent="0.3">
      <c r="A8094" s="43">
        <v>2023</v>
      </c>
      <c r="B8094" s="56" t="s">
        <v>26218</v>
      </c>
      <c r="C8094" s="19">
        <f t="shared" si="441"/>
        <v>64924</v>
      </c>
      <c r="D8094" s="56" t="s">
        <v>13350</v>
      </c>
      <c r="E8094" s="55">
        <v>45226</v>
      </c>
      <c r="F8094" s="18">
        <f t="shared" si="440"/>
        <v>10</v>
      </c>
      <c r="G8094" s="56" t="s">
        <v>11799</v>
      </c>
      <c r="H8094" s="56" t="s">
        <v>11725</v>
      </c>
      <c r="I8094" s="56" t="s">
        <v>14037</v>
      </c>
      <c r="J8094" s="57">
        <v>778219</v>
      </c>
      <c r="K8094" s="58" t="s">
        <v>11726</v>
      </c>
      <c r="L8094" s="57">
        <v>62258</v>
      </c>
      <c r="M8094" s="57">
        <v>840477</v>
      </c>
      <c r="P8094" t="e">
        <f>+VLOOKUP(C8094,'Thanh toán '!M$9366:N$10360,2,0)</f>
        <v>#N/A</v>
      </c>
      <c r="Q8094" s="61" t="e">
        <f t="shared" si="442"/>
        <v>#N/A</v>
      </c>
    </row>
    <row r="8095" spans="1:17" x14ac:dyDescent="0.3">
      <c r="A8095" s="43">
        <v>2023</v>
      </c>
      <c r="B8095" s="56" t="s">
        <v>26219</v>
      </c>
      <c r="C8095" s="19">
        <f t="shared" si="441"/>
        <v>64925</v>
      </c>
      <c r="D8095" s="56" t="s">
        <v>13350</v>
      </c>
      <c r="E8095" s="55">
        <v>45226</v>
      </c>
      <c r="F8095" s="18">
        <f t="shared" si="440"/>
        <v>10</v>
      </c>
      <c r="G8095" s="56" t="s">
        <v>11799</v>
      </c>
      <c r="H8095" s="56" t="s">
        <v>11725</v>
      </c>
      <c r="I8095" s="56" t="s">
        <v>13995</v>
      </c>
      <c r="J8095" s="57">
        <v>544596</v>
      </c>
      <c r="K8095" s="58" t="s">
        <v>11726</v>
      </c>
      <c r="L8095" s="57">
        <v>43568</v>
      </c>
      <c r="M8095" s="57">
        <v>588164</v>
      </c>
      <c r="P8095" t="e">
        <f>+VLOOKUP(C8095,'Thanh toán '!M$9366:N$10360,2,0)</f>
        <v>#N/A</v>
      </c>
      <c r="Q8095" s="61" t="e">
        <f t="shared" si="442"/>
        <v>#N/A</v>
      </c>
    </row>
    <row r="8096" spans="1:17" x14ac:dyDescent="0.3">
      <c r="A8096" s="43">
        <v>2023</v>
      </c>
      <c r="B8096" s="56" t="s">
        <v>26220</v>
      </c>
      <c r="C8096" s="19">
        <f t="shared" si="441"/>
        <v>64926</v>
      </c>
      <c r="D8096" s="56" t="s">
        <v>13350</v>
      </c>
      <c r="E8096" s="55">
        <v>45226</v>
      </c>
      <c r="F8096" s="18">
        <f t="shared" si="440"/>
        <v>10</v>
      </c>
      <c r="G8096" s="56" t="s">
        <v>11799</v>
      </c>
      <c r="H8096" s="56" t="s">
        <v>11725</v>
      </c>
      <c r="I8096" s="56" t="s">
        <v>13455</v>
      </c>
      <c r="J8096" s="57">
        <v>1061211</v>
      </c>
      <c r="K8096" s="58" t="s">
        <v>11726</v>
      </c>
      <c r="L8096" s="57">
        <v>84897</v>
      </c>
      <c r="M8096" s="57">
        <v>1146108</v>
      </c>
      <c r="P8096" t="e">
        <f>+VLOOKUP(C8096,'Thanh toán '!M$9366:N$10360,2,0)</f>
        <v>#N/A</v>
      </c>
      <c r="Q8096" s="61" t="e">
        <f t="shared" si="442"/>
        <v>#N/A</v>
      </c>
    </row>
    <row r="8097" spans="1:17" x14ac:dyDescent="0.3">
      <c r="A8097" s="43">
        <v>2023</v>
      </c>
      <c r="B8097" s="56" t="s">
        <v>26221</v>
      </c>
      <c r="C8097" s="19">
        <f t="shared" si="441"/>
        <v>64927</v>
      </c>
      <c r="D8097" s="56" t="s">
        <v>13350</v>
      </c>
      <c r="E8097" s="55">
        <v>45226</v>
      </c>
      <c r="F8097" s="18">
        <f t="shared" si="440"/>
        <v>10</v>
      </c>
      <c r="G8097" s="56" t="s">
        <v>11799</v>
      </c>
      <c r="H8097" s="56" t="s">
        <v>11725</v>
      </c>
      <c r="I8097" s="56" t="s">
        <v>18226</v>
      </c>
      <c r="J8097" s="57">
        <v>635904</v>
      </c>
      <c r="K8097" s="58" t="s">
        <v>11726</v>
      </c>
      <c r="L8097" s="57">
        <v>50872</v>
      </c>
      <c r="M8097" s="57">
        <v>686776</v>
      </c>
      <c r="P8097" t="e">
        <f>+VLOOKUP(C8097,'Thanh toán '!M$9366:N$10360,2,0)</f>
        <v>#N/A</v>
      </c>
      <c r="Q8097" s="61" t="e">
        <f t="shared" si="442"/>
        <v>#N/A</v>
      </c>
    </row>
    <row r="8098" spans="1:17" x14ac:dyDescent="0.3">
      <c r="A8098" s="43">
        <v>2023</v>
      </c>
      <c r="B8098" s="56" t="s">
        <v>26222</v>
      </c>
      <c r="C8098" s="19">
        <f t="shared" si="441"/>
        <v>64930</v>
      </c>
      <c r="D8098" s="56" t="s">
        <v>13350</v>
      </c>
      <c r="E8098" s="55">
        <v>45226</v>
      </c>
      <c r="F8098" s="18">
        <f t="shared" si="440"/>
        <v>10</v>
      </c>
      <c r="G8098" s="56" t="s">
        <v>11799</v>
      </c>
      <c r="H8098" s="56" t="s">
        <v>11725</v>
      </c>
      <c r="I8098" s="56" t="s">
        <v>14151</v>
      </c>
      <c r="J8098" s="57">
        <v>580400</v>
      </c>
      <c r="K8098" s="58" t="s">
        <v>11726</v>
      </c>
      <c r="L8098" s="57">
        <v>46432</v>
      </c>
      <c r="M8098" s="57">
        <v>626832</v>
      </c>
      <c r="P8098" t="e">
        <f>+VLOOKUP(C8098,'Thanh toán '!M$9366:N$10360,2,0)</f>
        <v>#N/A</v>
      </c>
      <c r="Q8098" s="61" t="e">
        <f t="shared" si="442"/>
        <v>#N/A</v>
      </c>
    </row>
    <row r="8099" spans="1:17" x14ac:dyDescent="0.3">
      <c r="A8099" s="43">
        <v>2023</v>
      </c>
      <c r="B8099" s="56" t="s">
        <v>26223</v>
      </c>
      <c r="C8099" s="19">
        <f t="shared" si="441"/>
        <v>64934</v>
      </c>
      <c r="D8099" s="56" t="s">
        <v>13350</v>
      </c>
      <c r="E8099" s="55">
        <v>45226</v>
      </c>
      <c r="F8099" s="18">
        <f t="shared" si="440"/>
        <v>10</v>
      </c>
      <c r="G8099" s="56" t="s">
        <v>11799</v>
      </c>
      <c r="H8099" s="56" t="s">
        <v>11725</v>
      </c>
      <c r="I8099" s="56" t="s">
        <v>18551</v>
      </c>
      <c r="J8099" s="57">
        <v>616204</v>
      </c>
      <c r="K8099" s="58" t="s">
        <v>11726</v>
      </c>
      <c r="L8099" s="57">
        <v>49296</v>
      </c>
      <c r="M8099" s="57">
        <v>665500</v>
      </c>
      <c r="P8099" t="e">
        <f>+VLOOKUP(C8099,'Thanh toán '!M$9366:N$10360,2,0)</f>
        <v>#N/A</v>
      </c>
      <c r="Q8099" s="61" t="e">
        <f t="shared" si="442"/>
        <v>#N/A</v>
      </c>
    </row>
    <row r="8100" spans="1:17" x14ac:dyDescent="0.3">
      <c r="A8100" s="43">
        <v>2023</v>
      </c>
      <c r="B8100" s="56" t="s">
        <v>26224</v>
      </c>
      <c r="C8100" s="19">
        <f t="shared" si="441"/>
        <v>64935</v>
      </c>
      <c r="D8100" s="56" t="s">
        <v>13350</v>
      </c>
      <c r="E8100" s="55">
        <v>45226</v>
      </c>
      <c r="F8100" s="18">
        <f t="shared" si="440"/>
        <v>10</v>
      </c>
      <c r="G8100" s="56" t="s">
        <v>11799</v>
      </c>
      <c r="H8100" s="56" t="s">
        <v>11725</v>
      </c>
      <c r="I8100" s="56" t="s">
        <v>15214</v>
      </c>
      <c r="J8100" s="57">
        <v>704013</v>
      </c>
      <c r="K8100" s="58" t="s">
        <v>11726</v>
      </c>
      <c r="L8100" s="57">
        <v>56321</v>
      </c>
      <c r="M8100" s="57">
        <v>760334</v>
      </c>
      <c r="P8100" t="e">
        <f>+VLOOKUP(C8100,'Thanh toán '!M$9366:N$10360,2,0)</f>
        <v>#N/A</v>
      </c>
      <c r="Q8100" s="61" t="e">
        <f t="shared" si="442"/>
        <v>#N/A</v>
      </c>
    </row>
    <row r="8101" spans="1:17" x14ac:dyDescent="0.3">
      <c r="A8101" s="43">
        <v>2023</v>
      </c>
      <c r="B8101" s="56" t="s">
        <v>26225</v>
      </c>
      <c r="C8101" s="19">
        <f t="shared" si="441"/>
        <v>64936</v>
      </c>
      <c r="D8101" s="56" t="s">
        <v>13350</v>
      </c>
      <c r="E8101" s="55">
        <v>45226</v>
      </c>
      <c r="F8101" s="18">
        <f t="shared" si="440"/>
        <v>10</v>
      </c>
      <c r="G8101" s="56" t="s">
        <v>11799</v>
      </c>
      <c r="H8101" s="56" t="s">
        <v>11725</v>
      </c>
      <c r="I8101" s="56" t="s">
        <v>13609</v>
      </c>
      <c r="J8101" s="57">
        <v>357198</v>
      </c>
      <c r="K8101" s="58" t="s">
        <v>11726</v>
      </c>
      <c r="L8101" s="57">
        <v>28576</v>
      </c>
      <c r="M8101" s="57">
        <v>385774</v>
      </c>
      <c r="P8101" t="e">
        <f>+VLOOKUP(C8101,'Thanh toán '!M$9366:N$10360,2,0)</f>
        <v>#N/A</v>
      </c>
      <c r="Q8101" s="61" t="e">
        <f t="shared" si="442"/>
        <v>#N/A</v>
      </c>
    </row>
    <row r="8102" spans="1:17" x14ac:dyDescent="0.3">
      <c r="A8102" s="43">
        <v>2023</v>
      </c>
      <c r="B8102" s="56" t="s">
        <v>26226</v>
      </c>
      <c r="C8102" s="19">
        <f t="shared" si="441"/>
        <v>64937</v>
      </c>
      <c r="D8102" s="56" t="s">
        <v>13350</v>
      </c>
      <c r="E8102" s="55">
        <v>45226</v>
      </c>
      <c r="F8102" s="18">
        <f t="shared" si="440"/>
        <v>10</v>
      </c>
      <c r="G8102" s="56" t="s">
        <v>11799</v>
      </c>
      <c r="H8102" s="56" t="s">
        <v>11725</v>
      </c>
      <c r="I8102" s="56" t="s">
        <v>13346</v>
      </c>
      <c r="J8102" s="57">
        <v>370839</v>
      </c>
      <c r="K8102" s="58" t="s">
        <v>11726</v>
      </c>
      <c r="L8102" s="57">
        <v>29667</v>
      </c>
      <c r="M8102" s="57">
        <v>400506</v>
      </c>
      <c r="P8102" t="e">
        <f>+VLOOKUP(C8102,'Thanh toán '!M$9366:N$10360,2,0)</f>
        <v>#N/A</v>
      </c>
      <c r="Q8102" s="61" t="e">
        <f t="shared" si="442"/>
        <v>#N/A</v>
      </c>
    </row>
    <row r="8103" spans="1:17" x14ac:dyDescent="0.3">
      <c r="A8103" s="43">
        <v>2023</v>
      </c>
      <c r="B8103" s="56" t="s">
        <v>26227</v>
      </c>
      <c r="C8103" s="19">
        <f t="shared" si="441"/>
        <v>64938</v>
      </c>
      <c r="D8103" s="56" t="s">
        <v>13350</v>
      </c>
      <c r="E8103" s="55">
        <v>45226</v>
      </c>
      <c r="F8103" s="18">
        <f t="shared" si="440"/>
        <v>10</v>
      </c>
      <c r="G8103" s="56" t="s">
        <v>11799</v>
      </c>
      <c r="H8103" s="56" t="s">
        <v>11725</v>
      </c>
      <c r="I8103" s="56" t="s">
        <v>13619</v>
      </c>
      <c r="J8103" s="57">
        <v>367155</v>
      </c>
      <c r="K8103" s="58" t="s">
        <v>11726</v>
      </c>
      <c r="L8103" s="57">
        <v>29372</v>
      </c>
      <c r="M8103" s="57">
        <v>396527</v>
      </c>
      <c r="P8103" t="e">
        <f>+VLOOKUP(C8103,'Thanh toán '!M$9366:N$10360,2,0)</f>
        <v>#N/A</v>
      </c>
      <c r="Q8103" s="61" t="e">
        <f t="shared" si="442"/>
        <v>#N/A</v>
      </c>
    </row>
    <row r="8104" spans="1:17" x14ac:dyDescent="0.3">
      <c r="A8104" s="43">
        <v>2023</v>
      </c>
      <c r="B8104" s="56" t="s">
        <v>26228</v>
      </c>
      <c r="C8104" s="19">
        <f t="shared" si="441"/>
        <v>65059</v>
      </c>
      <c r="D8104" s="56" t="s">
        <v>13350</v>
      </c>
      <c r="E8104" s="55">
        <v>45227</v>
      </c>
      <c r="F8104" s="18">
        <f t="shared" si="440"/>
        <v>10</v>
      </c>
      <c r="G8104" s="56" t="s">
        <v>11799</v>
      </c>
      <c r="H8104" s="56" t="s">
        <v>11725</v>
      </c>
      <c r="I8104" s="56" t="s">
        <v>13688</v>
      </c>
      <c r="J8104" s="57">
        <v>694524</v>
      </c>
      <c r="K8104" s="58" t="s">
        <v>11726</v>
      </c>
      <c r="L8104" s="57">
        <v>55562</v>
      </c>
      <c r="M8104" s="57">
        <v>750086</v>
      </c>
      <c r="P8104" t="e">
        <f>+VLOOKUP(C8104,'Thanh toán '!M$9366:N$10360,2,0)</f>
        <v>#N/A</v>
      </c>
      <c r="Q8104" s="61" t="e">
        <f t="shared" si="442"/>
        <v>#N/A</v>
      </c>
    </row>
    <row r="8105" spans="1:17" x14ac:dyDescent="0.3">
      <c r="A8105" s="43">
        <v>2023</v>
      </c>
      <c r="B8105" s="56" t="s">
        <v>26229</v>
      </c>
      <c r="C8105" s="19">
        <f t="shared" si="441"/>
        <v>65060</v>
      </c>
      <c r="D8105" s="56" t="s">
        <v>13350</v>
      </c>
      <c r="E8105" s="55">
        <v>45227</v>
      </c>
      <c r="F8105" s="18">
        <f t="shared" si="440"/>
        <v>10</v>
      </c>
      <c r="G8105" s="56" t="s">
        <v>11799</v>
      </c>
      <c r="H8105" s="56" t="s">
        <v>11725</v>
      </c>
      <c r="I8105" s="56" t="s">
        <v>13694</v>
      </c>
      <c r="J8105" s="57">
        <v>852924</v>
      </c>
      <c r="K8105" s="58" t="s">
        <v>11726</v>
      </c>
      <c r="L8105" s="57">
        <v>68234</v>
      </c>
      <c r="M8105" s="57">
        <v>921158</v>
      </c>
      <c r="P8105" t="e">
        <f>+VLOOKUP(C8105,'Thanh toán '!M$9366:N$10360,2,0)</f>
        <v>#N/A</v>
      </c>
      <c r="Q8105" s="61" t="e">
        <f t="shared" si="442"/>
        <v>#N/A</v>
      </c>
    </row>
    <row r="8106" spans="1:17" x14ac:dyDescent="0.3">
      <c r="A8106" s="43">
        <v>2023</v>
      </c>
      <c r="B8106" s="56" t="s">
        <v>26230</v>
      </c>
      <c r="C8106" s="19">
        <f t="shared" si="441"/>
        <v>65061</v>
      </c>
      <c r="D8106" s="56" t="s">
        <v>13350</v>
      </c>
      <c r="E8106" s="55">
        <v>45227</v>
      </c>
      <c r="F8106" s="18">
        <f t="shared" si="440"/>
        <v>10</v>
      </c>
      <c r="G8106" s="56" t="s">
        <v>11799</v>
      </c>
      <c r="H8106" s="56" t="s">
        <v>11725</v>
      </c>
      <c r="I8106" s="56" t="s">
        <v>13623</v>
      </c>
      <c r="J8106" s="57">
        <v>594778</v>
      </c>
      <c r="K8106" s="58" t="s">
        <v>11726</v>
      </c>
      <c r="L8106" s="57">
        <v>47582</v>
      </c>
      <c r="M8106" s="57">
        <v>642360</v>
      </c>
      <c r="P8106" t="e">
        <f>+VLOOKUP(C8106,'Thanh toán '!M$9366:N$10360,2,0)</f>
        <v>#N/A</v>
      </c>
      <c r="Q8106" s="61" t="e">
        <f t="shared" si="442"/>
        <v>#N/A</v>
      </c>
    </row>
    <row r="8107" spans="1:17" x14ac:dyDescent="0.3">
      <c r="A8107" s="43">
        <v>2023</v>
      </c>
      <c r="B8107" s="56" t="s">
        <v>26231</v>
      </c>
      <c r="C8107" s="19">
        <f t="shared" si="441"/>
        <v>65063</v>
      </c>
      <c r="D8107" s="56" t="s">
        <v>13350</v>
      </c>
      <c r="E8107" s="55">
        <v>45227</v>
      </c>
      <c r="F8107" s="18">
        <f t="shared" si="440"/>
        <v>10</v>
      </c>
      <c r="G8107" s="56" t="s">
        <v>11799</v>
      </c>
      <c r="H8107" s="56" t="s">
        <v>11725</v>
      </c>
      <c r="I8107" s="56" t="s">
        <v>13550</v>
      </c>
      <c r="J8107" s="57">
        <v>1141275</v>
      </c>
      <c r="K8107" s="58" t="s">
        <v>11726</v>
      </c>
      <c r="L8107" s="57">
        <v>91302</v>
      </c>
      <c r="M8107" s="57">
        <v>1232577</v>
      </c>
      <c r="P8107" t="e">
        <f>+VLOOKUP(C8107,'Thanh toán '!M$9366:N$10360,2,0)</f>
        <v>#N/A</v>
      </c>
      <c r="Q8107" s="61" t="e">
        <f t="shared" si="442"/>
        <v>#N/A</v>
      </c>
    </row>
    <row r="8108" spans="1:17" x14ac:dyDescent="0.3">
      <c r="A8108" s="43">
        <v>2023</v>
      </c>
      <c r="B8108" s="56" t="s">
        <v>26232</v>
      </c>
      <c r="C8108" s="19">
        <f t="shared" si="441"/>
        <v>65064</v>
      </c>
      <c r="D8108" s="56" t="s">
        <v>13350</v>
      </c>
      <c r="E8108" s="55">
        <v>45227</v>
      </c>
      <c r="F8108" s="18">
        <f t="shared" si="440"/>
        <v>10</v>
      </c>
      <c r="G8108" s="56" t="s">
        <v>11799</v>
      </c>
      <c r="H8108" s="56" t="s">
        <v>11725</v>
      </c>
      <c r="I8108" s="56" t="s">
        <v>15171</v>
      </c>
      <c r="J8108" s="57">
        <v>1428702</v>
      </c>
      <c r="K8108" s="58" t="s">
        <v>11726</v>
      </c>
      <c r="L8108" s="57">
        <v>114296</v>
      </c>
      <c r="M8108" s="57">
        <v>1542998</v>
      </c>
      <c r="P8108" t="e">
        <f>+VLOOKUP(C8108,'Thanh toán '!M$9366:N$10360,2,0)</f>
        <v>#N/A</v>
      </c>
      <c r="Q8108" s="61" t="e">
        <f t="shared" si="442"/>
        <v>#N/A</v>
      </c>
    </row>
    <row r="8109" spans="1:17" x14ac:dyDescent="0.3">
      <c r="A8109" s="43">
        <v>2023</v>
      </c>
      <c r="B8109" s="56" t="s">
        <v>26233</v>
      </c>
      <c r="C8109" s="19">
        <f t="shared" si="441"/>
        <v>65065</v>
      </c>
      <c r="D8109" s="56" t="s">
        <v>13350</v>
      </c>
      <c r="E8109" s="55">
        <v>45227</v>
      </c>
      <c r="F8109" s="18">
        <f t="shared" si="440"/>
        <v>10</v>
      </c>
      <c r="G8109" s="56" t="s">
        <v>11799</v>
      </c>
      <c r="H8109" s="56" t="s">
        <v>11725</v>
      </c>
      <c r="I8109" s="56" t="s">
        <v>13806</v>
      </c>
      <c r="J8109" s="57">
        <v>1062297</v>
      </c>
      <c r="K8109" s="58" t="s">
        <v>11726</v>
      </c>
      <c r="L8109" s="57">
        <v>84984</v>
      </c>
      <c r="M8109" s="57">
        <v>1147281</v>
      </c>
      <c r="P8109" t="e">
        <f>+VLOOKUP(C8109,'Thanh toán '!M$9366:N$10360,2,0)</f>
        <v>#N/A</v>
      </c>
      <c r="Q8109" s="61" t="e">
        <f t="shared" si="442"/>
        <v>#N/A</v>
      </c>
    </row>
    <row r="8110" spans="1:17" x14ac:dyDescent="0.3">
      <c r="A8110" s="43">
        <v>2023</v>
      </c>
      <c r="B8110" s="56" t="s">
        <v>26234</v>
      </c>
      <c r="C8110" s="19">
        <f t="shared" si="441"/>
        <v>65070</v>
      </c>
      <c r="D8110" s="56" t="s">
        <v>13350</v>
      </c>
      <c r="E8110" s="55">
        <v>45227</v>
      </c>
      <c r="F8110" s="18">
        <f t="shared" si="440"/>
        <v>10</v>
      </c>
      <c r="G8110" s="56" t="s">
        <v>11799</v>
      </c>
      <c r="H8110" s="56" t="s">
        <v>11725</v>
      </c>
      <c r="I8110" s="56" t="s">
        <v>26235</v>
      </c>
      <c r="J8110" s="57">
        <v>494452</v>
      </c>
      <c r="K8110" s="58" t="s">
        <v>11726</v>
      </c>
      <c r="L8110" s="57">
        <v>39556</v>
      </c>
      <c r="M8110" s="57">
        <v>534008</v>
      </c>
      <c r="P8110" t="e">
        <f>+VLOOKUP(C8110,'Thanh toán '!M$9366:N$10360,2,0)</f>
        <v>#N/A</v>
      </c>
      <c r="Q8110" s="61" t="e">
        <f t="shared" si="442"/>
        <v>#N/A</v>
      </c>
    </row>
    <row r="8111" spans="1:17" x14ac:dyDescent="0.3">
      <c r="A8111" s="43">
        <v>2023</v>
      </c>
      <c r="B8111" s="56" t="s">
        <v>26236</v>
      </c>
      <c r="C8111" s="19">
        <f t="shared" si="441"/>
        <v>65071</v>
      </c>
      <c r="D8111" s="56" t="s">
        <v>13350</v>
      </c>
      <c r="E8111" s="55">
        <v>45227</v>
      </c>
      <c r="F8111" s="18">
        <f t="shared" si="440"/>
        <v>10</v>
      </c>
      <c r="G8111" s="56" t="s">
        <v>11799</v>
      </c>
      <c r="H8111" s="56" t="s">
        <v>11725</v>
      </c>
      <c r="I8111" s="56" t="s">
        <v>13634</v>
      </c>
      <c r="J8111" s="57">
        <v>1177450</v>
      </c>
      <c r="K8111" s="58" t="s">
        <v>11726</v>
      </c>
      <c r="L8111" s="57">
        <v>94196</v>
      </c>
      <c r="M8111" s="57">
        <v>1271646</v>
      </c>
      <c r="P8111" t="e">
        <f>+VLOOKUP(C8111,'Thanh toán '!M$9366:N$10360,2,0)</f>
        <v>#N/A</v>
      </c>
      <c r="Q8111" s="61" t="e">
        <f t="shared" si="442"/>
        <v>#N/A</v>
      </c>
    </row>
    <row r="8112" spans="1:17" x14ac:dyDescent="0.3">
      <c r="A8112" s="43">
        <v>2023</v>
      </c>
      <c r="B8112" s="56" t="s">
        <v>26237</v>
      </c>
      <c r="C8112" s="19">
        <f t="shared" si="441"/>
        <v>65072</v>
      </c>
      <c r="D8112" s="56" t="s">
        <v>13350</v>
      </c>
      <c r="E8112" s="55">
        <v>45227</v>
      </c>
      <c r="F8112" s="18">
        <f t="shared" si="440"/>
        <v>10</v>
      </c>
      <c r="G8112" s="56" t="s">
        <v>11799</v>
      </c>
      <c r="H8112" s="56" t="s">
        <v>11725</v>
      </c>
      <c r="I8112" s="56" t="s">
        <v>13629</v>
      </c>
      <c r="J8112" s="57">
        <v>776217</v>
      </c>
      <c r="K8112" s="58" t="s">
        <v>11726</v>
      </c>
      <c r="L8112" s="57">
        <v>62097</v>
      </c>
      <c r="M8112" s="57">
        <v>838314</v>
      </c>
      <c r="P8112" t="e">
        <f>+VLOOKUP(C8112,'Thanh toán '!M$9366:N$10360,2,0)</f>
        <v>#N/A</v>
      </c>
      <c r="Q8112" s="61" t="e">
        <f t="shared" si="442"/>
        <v>#N/A</v>
      </c>
    </row>
    <row r="8113" spans="1:17" x14ac:dyDescent="0.3">
      <c r="A8113" s="43">
        <v>2023</v>
      </c>
      <c r="B8113" s="56" t="s">
        <v>26238</v>
      </c>
      <c r="C8113" s="19">
        <f t="shared" si="441"/>
        <v>65073</v>
      </c>
      <c r="D8113" s="56" t="s">
        <v>13350</v>
      </c>
      <c r="E8113" s="55">
        <v>45227</v>
      </c>
      <c r="F8113" s="18">
        <f t="shared" si="440"/>
        <v>10</v>
      </c>
      <c r="G8113" s="56" t="s">
        <v>11799</v>
      </c>
      <c r="H8113" s="56" t="s">
        <v>11725</v>
      </c>
      <c r="I8113" s="56" t="s">
        <v>13700</v>
      </c>
      <c r="J8113" s="57">
        <v>925114</v>
      </c>
      <c r="K8113" s="58" t="s">
        <v>11726</v>
      </c>
      <c r="L8113" s="57">
        <v>74009</v>
      </c>
      <c r="M8113" s="57">
        <v>999123</v>
      </c>
      <c r="P8113" t="e">
        <f>+VLOOKUP(C8113,'Thanh toán '!M$9366:N$10360,2,0)</f>
        <v>#N/A</v>
      </c>
      <c r="Q8113" s="61" t="e">
        <f t="shared" si="442"/>
        <v>#N/A</v>
      </c>
    </row>
    <row r="8114" spans="1:17" x14ac:dyDescent="0.3">
      <c r="A8114" s="43">
        <v>2023</v>
      </c>
      <c r="B8114" s="56" t="s">
        <v>26239</v>
      </c>
      <c r="C8114" s="19">
        <f t="shared" si="441"/>
        <v>65079</v>
      </c>
      <c r="D8114" s="56" t="s">
        <v>13350</v>
      </c>
      <c r="E8114" s="55">
        <v>45227</v>
      </c>
      <c r="F8114" s="18">
        <f t="shared" si="440"/>
        <v>10</v>
      </c>
      <c r="G8114" s="56" t="s">
        <v>11799</v>
      </c>
      <c r="H8114" s="56" t="s">
        <v>11725</v>
      </c>
      <c r="I8114" s="56" t="s">
        <v>13413</v>
      </c>
      <c r="J8114" s="57">
        <v>1150620</v>
      </c>
      <c r="K8114" s="58" t="s">
        <v>11726</v>
      </c>
      <c r="L8114" s="57">
        <v>92050</v>
      </c>
      <c r="M8114" s="57">
        <v>1242670</v>
      </c>
      <c r="P8114" t="e">
        <f>+VLOOKUP(C8114,'Thanh toán '!M$9366:N$10360,2,0)</f>
        <v>#N/A</v>
      </c>
      <c r="Q8114" s="61" t="e">
        <f t="shared" si="442"/>
        <v>#N/A</v>
      </c>
    </row>
    <row r="8115" spans="1:17" x14ac:dyDescent="0.3">
      <c r="A8115" s="43">
        <v>2023</v>
      </c>
      <c r="B8115" s="56" t="s">
        <v>26240</v>
      </c>
      <c r="C8115" s="19">
        <f t="shared" si="441"/>
        <v>65082</v>
      </c>
      <c r="D8115" s="56" t="s">
        <v>13350</v>
      </c>
      <c r="E8115" s="55">
        <v>45227</v>
      </c>
      <c r="F8115" s="18">
        <f t="shared" si="440"/>
        <v>10</v>
      </c>
      <c r="G8115" s="56" t="s">
        <v>11799</v>
      </c>
      <c r="H8115" s="56" t="s">
        <v>11725</v>
      </c>
      <c r="I8115" s="56" t="s">
        <v>14530</v>
      </c>
      <c r="J8115" s="57">
        <v>471203</v>
      </c>
      <c r="K8115" s="58" t="s">
        <v>11726</v>
      </c>
      <c r="L8115" s="57">
        <v>37696</v>
      </c>
      <c r="M8115" s="57">
        <v>508899</v>
      </c>
      <c r="P8115" t="e">
        <f>+VLOOKUP(C8115,'Thanh toán '!M$9366:N$10360,2,0)</f>
        <v>#N/A</v>
      </c>
      <c r="Q8115" s="61" t="e">
        <f t="shared" si="442"/>
        <v>#N/A</v>
      </c>
    </row>
    <row r="8116" spans="1:17" x14ac:dyDescent="0.3">
      <c r="A8116" s="43">
        <v>2023</v>
      </c>
      <c r="B8116" s="56" t="s">
        <v>26241</v>
      </c>
      <c r="C8116" s="19">
        <f t="shared" si="441"/>
        <v>65083</v>
      </c>
      <c r="D8116" s="56" t="s">
        <v>13350</v>
      </c>
      <c r="E8116" s="55">
        <v>45227</v>
      </c>
      <c r="F8116" s="18">
        <f t="shared" si="440"/>
        <v>10</v>
      </c>
      <c r="G8116" s="56" t="s">
        <v>11799</v>
      </c>
      <c r="H8116" s="56" t="s">
        <v>11725</v>
      </c>
      <c r="I8116" s="56" t="s">
        <v>13885</v>
      </c>
      <c r="J8116" s="57">
        <v>1768685</v>
      </c>
      <c r="K8116" s="58" t="s">
        <v>11726</v>
      </c>
      <c r="L8116" s="57">
        <v>141495</v>
      </c>
      <c r="M8116" s="57">
        <v>1910180</v>
      </c>
      <c r="P8116" t="e">
        <f>+VLOOKUP(C8116,'Thanh toán '!M$9366:N$10360,2,0)</f>
        <v>#N/A</v>
      </c>
      <c r="Q8116" s="61" t="e">
        <f t="shared" si="442"/>
        <v>#N/A</v>
      </c>
    </row>
    <row r="8117" spans="1:17" x14ac:dyDescent="0.3">
      <c r="A8117" s="43">
        <v>2023</v>
      </c>
      <c r="B8117" s="56" t="s">
        <v>26242</v>
      </c>
      <c r="C8117" s="19">
        <f t="shared" si="441"/>
        <v>65085</v>
      </c>
      <c r="D8117" s="56" t="s">
        <v>13350</v>
      </c>
      <c r="E8117" s="55">
        <v>45227</v>
      </c>
      <c r="F8117" s="18">
        <f t="shared" si="440"/>
        <v>10</v>
      </c>
      <c r="G8117" s="56" t="s">
        <v>11799</v>
      </c>
      <c r="H8117" s="56" t="s">
        <v>11725</v>
      </c>
      <c r="I8117" s="56" t="s">
        <v>14099</v>
      </c>
      <c r="J8117" s="57">
        <v>1173355</v>
      </c>
      <c r="K8117" s="58" t="s">
        <v>11726</v>
      </c>
      <c r="L8117" s="57">
        <v>93868</v>
      </c>
      <c r="M8117" s="57">
        <v>1267223</v>
      </c>
      <c r="P8117" t="e">
        <f>+VLOOKUP(C8117,'Thanh toán '!M$9366:N$10360,2,0)</f>
        <v>#N/A</v>
      </c>
      <c r="Q8117" s="61" t="e">
        <f t="shared" si="442"/>
        <v>#N/A</v>
      </c>
    </row>
    <row r="8118" spans="1:17" x14ac:dyDescent="0.3">
      <c r="A8118" s="43">
        <v>2023</v>
      </c>
      <c r="B8118" s="56" t="s">
        <v>26243</v>
      </c>
      <c r="C8118" s="19">
        <f t="shared" si="441"/>
        <v>65087</v>
      </c>
      <c r="D8118" s="56" t="s">
        <v>13350</v>
      </c>
      <c r="E8118" s="55">
        <v>45227</v>
      </c>
      <c r="F8118" s="18">
        <f t="shared" si="440"/>
        <v>10</v>
      </c>
      <c r="G8118" s="56" t="s">
        <v>11799</v>
      </c>
      <c r="H8118" s="56" t="s">
        <v>11725</v>
      </c>
      <c r="I8118" s="56" t="s">
        <v>14056</v>
      </c>
      <c r="J8118" s="57">
        <v>250910</v>
      </c>
      <c r="K8118" s="58" t="s">
        <v>11726</v>
      </c>
      <c r="L8118" s="57">
        <v>20073</v>
      </c>
      <c r="M8118" s="57">
        <v>270983</v>
      </c>
      <c r="P8118" t="e">
        <f>+VLOOKUP(C8118,'Thanh toán '!M$9366:N$10360,2,0)</f>
        <v>#N/A</v>
      </c>
      <c r="Q8118" s="61" t="e">
        <f t="shared" si="442"/>
        <v>#N/A</v>
      </c>
    </row>
    <row r="8119" spans="1:17" x14ac:dyDescent="0.3">
      <c r="A8119" s="43">
        <v>2023</v>
      </c>
      <c r="B8119" s="56" t="s">
        <v>26244</v>
      </c>
      <c r="C8119" s="19">
        <f t="shared" si="441"/>
        <v>65111</v>
      </c>
      <c r="D8119" s="56" t="s">
        <v>13350</v>
      </c>
      <c r="E8119" s="55">
        <v>45227</v>
      </c>
      <c r="F8119" s="18">
        <f t="shared" si="440"/>
        <v>10</v>
      </c>
      <c r="G8119" s="56" t="s">
        <v>11799</v>
      </c>
      <c r="H8119" s="56" t="s">
        <v>11725</v>
      </c>
      <c r="I8119" s="56" t="s">
        <v>13969</v>
      </c>
      <c r="J8119" s="57">
        <v>806200</v>
      </c>
      <c r="K8119" s="58" t="s">
        <v>11726</v>
      </c>
      <c r="L8119" s="57">
        <v>64496</v>
      </c>
      <c r="M8119" s="57">
        <v>870696</v>
      </c>
      <c r="P8119" t="e">
        <f>+VLOOKUP(C8119,'Thanh toán '!M$9366:N$10360,2,0)</f>
        <v>#N/A</v>
      </c>
      <c r="Q8119" s="61" t="e">
        <f t="shared" si="442"/>
        <v>#N/A</v>
      </c>
    </row>
    <row r="8120" spans="1:17" x14ac:dyDescent="0.3">
      <c r="A8120" s="43">
        <v>2023</v>
      </c>
      <c r="B8120" s="56" t="s">
        <v>26245</v>
      </c>
      <c r="C8120" s="19">
        <f t="shared" si="441"/>
        <v>65114</v>
      </c>
      <c r="D8120" s="56" t="s">
        <v>13350</v>
      </c>
      <c r="E8120" s="55">
        <v>45229</v>
      </c>
      <c r="F8120" s="18">
        <f t="shared" si="440"/>
        <v>10</v>
      </c>
      <c r="G8120" s="56" t="s">
        <v>11799</v>
      </c>
      <c r="H8120" s="56" t="s">
        <v>11725</v>
      </c>
      <c r="I8120" s="56" t="s">
        <v>13611</v>
      </c>
      <c r="J8120" s="57">
        <v>705836</v>
      </c>
      <c r="K8120" s="58" t="s">
        <v>11726</v>
      </c>
      <c r="L8120" s="57">
        <v>56467</v>
      </c>
      <c r="M8120" s="57">
        <v>762303</v>
      </c>
      <c r="P8120" t="e">
        <f>+VLOOKUP(C8120,'Thanh toán '!M$9366:N$10360,2,0)</f>
        <v>#N/A</v>
      </c>
      <c r="Q8120" s="61" t="e">
        <f t="shared" si="442"/>
        <v>#N/A</v>
      </c>
    </row>
    <row r="8121" spans="1:17" x14ac:dyDescent="0.3">
      <c r="A8121" s="43">
        <v>2023</v>
      </c>
      <c r="B8121" s="56" t="s">
        <v>26246</v>
      </c>
      <c r="C8121" s="19">
        <f t="shared" si="441"/>
        <v>65122</v>
      </c>
      <c r="D8121" s="56" t="s">
        <v>13350</v>
      </c>
      <c r="E8121" s="55">
        <v>45229</v>
      </c>
      <c r="F8121" s="18">
        <f t="shared" si="440"/>
        <v>10</v>
      </c>
      <c r="G8121" s="56" t="s">
        <v>11799</v>
      </c>
      <c r="H8121" s="56" t="s">
        <v>11725</v>
      </c>
      <c r="I8121" s="56" t="s">
        <v>13893</v>
      </c>
      <c r="J8121" s="57">
        <v>364016</v>
      </c>
      <c r="K8121" s="58" t="s">
        <v>11726</v>
      </c>
      <c r="L8121" s="57">
        <v>29121</v>
      </c>
      <c r="M8121" s="57">
        <v>393137</v>
      </c>
      <c r="P8121" t="e">
        <f>+VLOOKUP(C8121,'Thanh toán '!M$9366:N$10360,2,0)</f>
        <v>#N/A</v>
      </c>
      <c r="Q8121" s="61" t="e">
        <f t="shared" si="442"/>
        <v>#N/A</v>
      </c>
    </row>
    <row r="8122" spans="1:17" x14ac:dyDescent="0.3">
      <c r="A8122" s="43">
        <v>2023</v>
      </c>
      <c r="B8122" s="56" t="s">
        <v>26247</v>
      </c>
      <c r="C8122" s="19">
        <f t="shared" si="441"/>
        <v>65163</v>
      </c>
      <c r="D8122" s="56" t="s">
        <v>13350</v>
      </c>
      <c r="E8122" s="55">
        <v>45230</v>
      </c>
      <c r="F8122" s="18">
        <f t="shared" si="440"/>
        <v>10</v>
      </c>
      <c r="G8122" s="56" t="s">
        <v>11799</v>
      </c>
      <c r="H8122" s="56" t="s">
        <v>11725</v>
      </c>
      <c r="I8122" s="56" t="s">
        <v>14730</v>
      </c>
      <c r="J8122" s="57">
        <v>1410812</v>
      </c>
      <c r="K8122" s="58" t="s">
        <v>11726</v>
      </c>
      <c r="L8122" s="57">
        <v>112865</v>
      </c>
      <c r="M8122" s="57">
        <v>1523677</v>
      </c>
      <c r="P8122" t="e">
        <f>+VLOOKUP(C8122,'Thanh toán '!M$9366:N$10360,2,0)</f>
        <v>#N/A</v>
      </c>
      <c r="Q8122" s="61" t="e">
        <f t="shared" si="442"/>
        <v>#N/A</v>
      </c>
    </row>
    <row r="8123" spans="1:17" x14ac:dyDescent="0.3">
      <c r="A8123" s="43">
        <v>2023</v>
      </c>
      <c r="B8123" s="56" t="s">
        <v>26248</v>
      </c>
      <c r="C8123" s="19">
        <f t="shared" si="441"/>
        <v>65187</v>
      </c>
      <c r="D8123" s="56" t="s">
        <v>13350</v>
      </c>
      <c r="E8123" s="55">
        <v>45230</v>
      </c>
      <c r="F8123" s="18">
        <f t="shared" si="440"/>
        <v>10</v>
      </c>
      <c r="G8123" s="56" t="s">
        <v>11799</v>
      </c>
      <c r="H8123" s="56" t="s">
        <v>11725</v>
      </c>
      <c r="I8123" s="56" t="s">
        <v>14397</v>
      </c>
      <c r="J8123" s="57">
        <v>605660</v>
      </c>
      <c r="K8123" s="58" t="s">
        <v>11726</v>
      </c>
      <c r="L8123" s="57">
        <v>48453</v>
      </c>
      <c r="M8123" s="57">
        <v>654113</v>
      </c>
      <c r="P8123" t="e">
        <f>+VLOOKUP(C8123,'Thanh toán '!M$9366:N$10360,2,0)</f>
        <v>#N/A</v>
      </c>
      <c r="Q8123" s="61" t="e">
        <f t="shared" si="442"/>
        <v>#N/A</v>
      </c>
    </row>
    <row r="8124" spans="1:17" x14ac:dyDescent="0.3">
      <c r="A8124" s="43">
        <v>2023</v>
      </c>
      <c r="B8124" s="56" t="s">
        <v>26249</v>
      </c>
      <c r="C8124" s="19">
        <f t="shared" si="441"/>
        <v>62298</v>
      </c>
      <c r="D8124" s="56" t="s">
        <v>13350</v>
      </c>
      <c r="E8124" s="55">
        <v>45217</v>
      </c>
      <c r="F8124" s="18">
        <f t="shared" si="440"/>
        <v>10</v>
      </c>
      <c r="G8124" s="56" t="s">
        <v>12322</v>
      </c>
      <c r="H8124" s="56" t="s">
        <v>12323</v>
      </c>
      <c r="I8124" s="56" t="s">
        <v>12322</v>
      </c>
      <c r="J8124" s="57">
        <v>1517775</v>
      </c>
      <c r="K8124" s="58" t="s">
        <v>11726</v>
      </c>
      <c r="L8124" s="57">
        <v>121422</v>
      </c>
      <c r="M8124" s="57">
        <v>1639197</v>
      </c>
      <c r="P8124" t="e">
        <f>+VLOOKUP(C8124,'Thanh toán '!M$9366:N$10360,2,0)</f>
        <v>#N/A</v>
      </c>
      <c r="Q8124" s="61" t="e">
        <f t="shared" si="442"/>
        <v>#N/A</v>
      </c>
    </row>
    <row r="8125" spans="1:17" x14ac:dyDescent="0.3">
      <c r="A8125" s="43">
        <v>2023</v>
      </c>
      <c r="B8125" s="56" t="s">
        <v>26250</v>
      </c>
      <c r="C8125" s="19">
        <f t="shared" si="441"/>
        <v>63572</v>
      </c>
      <c r="D8125" s="56" t="s">
        <v>13350</v>
      </c>
      <c r="E8125" s="55">
        <v>45220</v>
      </c>
      <c r="F8125" s="18">
        <f t="shared" si="440"/>
        <v>10</v>
      </c>
      <c r="G8125" s="56" t="s">
        <v>12322</v>
      </c>
      <c r="H8125" s="56" t="s">
        <v>12323</v>
      </c>
      <c r="I8125" s="56" t="s">
        <v>12322</v>
      </c>
      <c r="J8125" s="57">
        <v>732270</v>
      </c>
      <c r="K8125" s="58" t="s">
        <v>11726</v>
      </c>
      <c r="L8125" s="57">
        <v>58582</v>
      </c>
      <c r="M8125" s="57">
        <v>790852</v>
      </c>
      <c r="P8125" t="e">
        <f>+VLOOKUP(C8125,'Thanh toán '!M$9366:N$10360,2,0)</f>
        <v>#N/A</v>
      </c>
      <c r="Q8125" s="61" t="e">
        <f t="shared" si="442"/>
        <v>#N/A</v>
      </c>
    </row>
    <row r="8126" spans="1:17" x14ac:dyDescent="0.3">
      <c r="A8126" s="43">
        <v>2023</v>
      </c>
      <c r="B8126" s="56" t="s">
        <v>26251</v>
      </c>
      <c r="C8126" s="19">
        <f t="shared" si="441"/>
        <v>65174</v>
      </c>
      <c r="D8126" s="56" t="s">
        <v>13350</v>
      </c>
      <c r="E8126" s="55">
        <v>45230</v>
      </c>
      <c r="F8126" s="18">
        <f t="shared" si="440"/>
        <v>10</v>
      </c>
      <c r="G8126" s="56" t="s">
        <v>12322</v>
      </c>
      <c r="H8126" s="56" t="s">
        <v>12323</v>
      </c>
      <c r="I8126" s="56" t="s">
        <v>12322</v>
      </c>
      <c r="J8126" s="57">
        <v>671215</v>
      </c>
      <c r="K8126" s="58" t="s">
        <v>11726</v>
      </c>
      <c r="L8126" s="57">
        <v>53697</v>
      </c>
      <c r="M8126" s="57">
        <v>724912</v>
      </c>
      <c r="P8126" t="e">
        <f>+VLOOKUP(C8126,'Thanh toán '!M$9366:N$10360,2,0)</f>
        <v>#N/A</v>
      </c>
      <c r="Q8126" s="61" t="e">
        <f t="shared" si="442"/>
        <v>#N/A</v>
      </c>
    </row>
    <row r="8127" spans="1:17" x14ac:dyDescent="0.3">
      <c r="A8127" s="43">
        <v>2023</v>
      </c>
      <c r="B8127" s="56" t="s">
        <v>26252</v>
      </c>
      <c r="C8127" s="19">
        <f t="shared" si="441"/>
        <v>59222</v>
      </c>
      <c r="D8127" s="56" t="s">
        <v>13350</v>
      </c>
      <c r="E8127" s="55">
        <v>45201</v>
      </c>
      <c r="F8127" s="18">
        <f t="shared" si="440"/>
        <v>10</v>
      </c>
      <c r="G8127" s="56" t="s">
        <v>12179</v>
      </c>
      <c r="H8127" s="56" t="s">
        <v>12180</v>
      </c>
      <c r="I8127" s="56" t="s">
        <v>12179</v>
      </c>
      <c r="J8127" s="57">
        <v>4007860</v>
      </c>
      <c r="K8127" s="58" t="s">
        <v>11726</v>
      </c>
      <c r="L8127" s="57">
        <v>320629</v>
      </c>
      <c r="M8127" s="57">
        <v>4328489</v>
      </c>
      <c r="P8127" t="e">
        <f>+VLOOKUP(C8127,'Thanh toán '!M$9366:N$10360,2,0)</f>
        <v>#N/A</v>
      </c>
      <c r="Q8127" s="61" t="e">
        <f t="shared" si="442"/>
        <v>#N/A</v>
      </c>
    </row>
    <row r="8128" spans="1:17" x14ac:dyDescent="0.3">
      <c r="A8128" s="43">
        <v>2023</v>
      </c>
      <c r="B8128" s="56" t="s">
        <v>26253</v>
      </c>
      <c r="C8128" s="19">
        <f t="shared" si="441"/>
        <v>59228</v>
      </c>
      <c r="D8128" s="56" t="s">
        <v>13350</v>
      </c>
      <c r="E8128" s="55">
        <v>45201</v>
      </c>
      <c r="F8128" s="18">
        <f t="shared" si="440"/>
        <v>10</v>
      </c>
      <c r="G8128" s="56" t="s">
        <v>12179</v>
      </c>
      <c r="H8128" s="56" t="s">
        <v>12180</v>
      </c>
      <c r="I8128" s="56" t="s">
        <v>12179</v>
      </c>
      <c r="J8128" s="57">
        <v>10764520</v>
      </c>
      <c r="K8128" s="58" t="s">
        <v>11726</v>
      </c>
      <c r="L8128" s="57">
        <v>861162</v>
      </c>
      <c r="M8128" s="57">
        <v>11625682</v>
      </c>
      <c r="P8128" t="e">
        <f>+VLOOKUP(C8128,'Thanh toán '!M$9366:N$10360,2,0)</f>
        <v>#N/A</v>
      </c>
      <c r="Q8128" s="61" t="e">
        <f t="shared" si="442"/>
        <v>#N/A</v>
      </c>
    </row>
    <row r="8129" spans="1:17" x14ac:dyDescent="0.3">
      <c r="A8129" s="43">
        <v>2023</v>
      </c>
      <c r="B8129" s="56" t="s">
        <v>26254</v>
      </c>
      <c r="C8129" s="19">
        <f t="shared" si="441"/>
        <v>61067</v>
      </c>
      <c r="D8129" s="56" t="s">
        <v>13350</v>
      </c>
      <c r="E8129" s="55">
        <v>45210</v>
      </c>
      <c r="F8129" s="18">
        <f t="shared" si="440"/>
        <v>10</v>
      </c>
      <c r="G8129" s="56" t="s">
        <v>12179</v>
      </c>
      <c r="H8129" s="56" t="s">
        <v>12180</v>
      </c>
      <c r="I8129" s="56" t="s">
        <v>12179</v>
      </c>
      <c r="J8129" s="57">
        <v>4007860</v>
      </c>
      <c r="K8129" s="58" t="s">
        <v>11726</v>
      </c>
      <c r="L8129" s="57">
        <v>320629</v>
      </c>
      <c r="M8129" s="57">
        <v>4328489</v>
      </c>
      <c r="P8129" t="e">
        <f>+VLOOKUP(C8129,'Thanh toán '!M$9366:N$10360,2,0)</f>
        <v>#N/A</v>
      </c>
      <c r="Q8129" s="61" t="e">
        <f t="shared" si="442"/>
        <v>#N/A</v>
      </c>
    </row>
    <row r="8130" spans="1:17" x14ac:dyDescent="0.3">
      <c r="A8130" s="43">
        <v>2023</v>
      </c>
      <c r="B8130" s="56" t="s">
        <v>26255</v>
      </c>
      <c r="C8130" s="19">
        <f t="shared" si="441"/>
        <v>61070</v>
      </c>
      <c r="D8130" s="56" t="s">
        <v>13350</v>
      </c>
      <c r="E8130" s="55">
        <v>45210</v>
      </c>
      <c r="F8130" s="18">
        <f t="shared" si="440"/>
        <v>10</v>
      </c>
      <c r="G8130" s="56" t="s">
        <v>12179</v>
      </c>
      <c r="H8130" s="56" t="s">
        <v>12180</v>
      </c>
      <c r="I8130" s="56" t="s">
        <v>12179</v>
      </c>
      <c r="J8130" s="57">
        <v>5445960</v>
      </c>
      <c r="K8130" s="58" t="s">
        <v>11726</v>
      </c>
      <c r="L8130" s="57">
        <v>435677</v>
      </c>
      <c r="M8130" s="57">
        <v>5881637</v>
      </c>
      <c r="P8130" t="e">
        <f>+VLOOKUP(C8130,'Thanh toán '!M$9366:N$10360,2,0)</f>
        <v>#N/A</v>
      </c>
      <c r="Q8130" s="61" t="e">
        <f t="shared" si="442"/>
        <v>#N/A</v>
      </c>
    </row>
    <row r="8131" spans="1:17" x14ac:dyDescent="0.3">
      <c r="A8131" s="43">
        <v>2023</v>
      </c>
      <c r="B8131" s="56" t="s">
        <v>26256</v>
      </c>
      <c r="C8131" s="19">
        <f t="shared" si="441"/>
        <v>63874</v>
      </c>
      <c r="D8131" s="56" t="s">
        <v>13350</v>
      </c>
      <c r="E8131" s="55">
        <v>45224</v>
      </c>
      <c r="F8131" s="18">
        <f t="shared" si="440"/>
        <v>10</v>
      </c>
      <c r="G8131" s="56" t="s">
        <v>12179</v>
      </c>
      <c r="H8131" s="56" t="s">
        <v>12180</v>
      </c>
      <c r="I8131" s="56" t="s">
        <v>12179</v>
      </c>
      <c r="J8131" s="57">
        <v>4007860</v>
      </c>
      <c r="K8131" s="58" t="s">
        <v>11726</v>
      </c>
      <c r="L8131" s="57">
        <v>320629</v>
      </c>
      <c r="M8131" s="57">
        <v>4328489</v>
      </c>
      <c r="P8131" t="e">
        <f>+VLOOKUP(C8131,'Thanh toán '!M$9366:N$10360,2,0)</f>
        <v>#N/A</v>
      </c>
      <c r="Q8131" s="61" t="e">
        <f t="shared" si="442"/>
        <v>#N/A</v>
      </c>
    </row>
    <row r="8132" spans="1:17" x14ac:dyDescent="0.3">
      <c r="A8132" s="43">
        <v>2023</v>
      </c>
      <c r="B8132" s="56" t="s">
        <v>26257</v>
      </c>
      <c r="C8132" s="19">
        <f t="shared" si="441"/>
        <v>63891</v>
      </c>
      <c r="D8132" s="56" t="s">
        <v>13350</v>
      </c>
      <c r="E8132" s="55">
        <v>45224</v>
      </c>
      <c r="F8132" s="18">
        <f t="shared" si="440"/>
        <v>10</v>
      </c>
      <c r="G8132" s="56" t="s">
        <v>12179</v>
      </c>
      <c r="H8132" s="56" t="s">
        <v>12180</v>
      </c>
      <c r="I8132" s="56" t="s">
        <v>12179</v>
      </c>
      <c r="J8132" s="57">
        <v>12689490</v>
      </c>
      <c r="K8132" s="58" t="s">
        <v>11726</v>
      </c>
      <c r="L8132" s="57">
        <v>1015159</v>
      </c>
      <c r="M8132" s="57">
        <v>13704649</v>
      </c>
      <c r="P8132" t="e">
        <f>+VLOOKUP(C8132,'Thanh toán '!M$9366:N$10360,2,0)</f>
        <v>#N/A</v>
      </c>
      <c r="Q8132" s="61" t="e">
        <f t="shared" si="442"/>
        <v>#N/A</v>
      </c>
    </row>
    <row r="8133" spans="1:17" x14ac:dyDescent="0.3">
      <c r="A8133" s="43">
        <v>2023</v>
      </c>
      <c r="B8133" s="56" t="s">
        <v>26258</v>
      </c>
      <c r="C8133" s="19">
        <f t="shared" si="441"/>
        <v>63892</v>
      </c>
      <c r="D8133" s="56" t="s">
        <v>13350</v>
      </c>
      <c r="E8133" s="55">
        <v>45224</v>
      </c>
      <c r="F8133" s="18">
        <f t="shared" si="440"/>
        <v>10</v>
      </c>
      <c r="G8133" s="56" t="s">
        <v>12179</v>
      </c>
      <c r="H8133" s="56" t="s">
        <v>12180</v>
      </c>
      <c r="I8133" s="56" t="s">
        <v>12179</v>
      </c>
      <c r="J8133" s="57">
        <v>732270</v>
      </c>
      <c r="K8133" s="58" t="s">
        <v>11726</v>
      </c>
      <c r="L8133" s="57">
        <v>58582</v>
      </c>
      <c r="M8133" s="57">
        <v>790852</v>
      </c>
      <c r="P8133" t="e">
        <f>+VLOOKUP(C8133,'Thanh toán '!M$9366:N$10360,2,0)</f>
        <v>#N/A</v>
      </c>
      <c r="Q8133" s="61" t="e">
        <f t="shared" si="442"/>
        <v>#N/A</v>
      </c>
    </row>
    <row r="8134" spans="1:17" x14ac:dyDescent="0.3">
      <c r="A8134" s="43">
        <v>2023</v>
      </c>
      <c r="B8134" s="56" t="s">
        <v>26259</v>
      </c>
      <c r="C8134" s="19">
        <f t="shared" si="441"/>
        <v>59225</v>
      </c>
      <c r="D8134" s="56" t="s">
        <v>13350</v>
      </c>
      <c r="E8134" s="55">
        <v>45201</v>
      </c>
      <c r="F8134" s="18">
        <f t="shared" ref="F8134:F8197" si="443">+MONTH(E8134)</f>
        <v>10</v>
      </c>
      <c r="G8134" s="56" t="s">
        <v>12176</v>
      </c>
      <c r="H8134" s="56" t="s">
        <v>12177</v>
      </c>
      <c r="I8134" s="56" t="s">
        <v>12176</v>
      </c>
      <c r="J8134" s="57">
        <v>2480260</v>
      </c>
      <c r="K8134" s="58" t="s">
        <v>11726</v>
      </c>
      <c r="L8134" s="57">
        <v>198421</v>
      </c>
      <c r="M8134" s="57">
        <v>2678681</v>
      </c>
      <c r="P8134" t="e">
        <f>+VLOOKUP(C8134,'Thanh toán '!M$9366:N$10360,2,0)</f>
        <v>#N/A</v>
      </c>
      <c r="Q8134" s="61" t="e">
        <f t="shared" si="442"/>
        <v>#N/A</v>
      </c>
    </row>
    <row r="8135" spans="1:17" x14ac:dyDescent="0.3">
      <c r="A8135" s="43">
        <v>2023</v>
      </c>
      <c r="B8135" s="56" t="s">
        <v>26260</v>
      </c>
      <c r="C8135" s="19">
        <f t="shared" si="441"/>
        <v>61078</v>
      </c>
      <c r="D8135" s="56" t="s">
        <v>13350</v>
      </c>
      <c r="E8135" s="55">
        <v>45210</v>
      </c>
      <c r="F8135" s="18">
        <f t="shared" si="443"/>
        <v>10</v>
      </c>
      <c r="G8135" s="56" t="s">
        <v>12176</v>
      </c>
      <c r="H8135" s="56" t="s">
        <v>12177</v>
      </c>
      <c r="I8135" s="56" t="s">
        <v>12176</v>
      </c>
      <c r="J8135" s="57">
        <v>2480260</v>
      </c>
      <c r="K8135" s="58" t="s">
        <v>11726</v>
      </c>
      <c r="L8135" s="57">
        <v>198421</v>
      </c>
      <c r="M8135" s="57">
        <v>2678681</v>
      </c>
      <c r="P8135" t="e">
        <f>+VLOOKUP(C8135,'Thanh toán '!M$9366:N$10360,2,0)</f>
        <v>#N/A</v>
      </c>
      <c r="Q8135" s="61" t="e">
        <f t="shared" si="442"/>
        <v>#N/A</v>
      </c>
    </row>
    <row r="8136" spans="1:17" x14ac:dyDescent="0.3">
      <c r="A8136" s="43">
        <v>2023</v>
      </c>
      <c r="B8136" s="56" t="s">
        <v>26261</v>
      </c>
      <c r="C8136" s="19">
        <f t="shared" si="441"/>
        <v>62364</v>
      </c>
      <c r="D8136" s="56" t="s">
        <v>13350</v>
      </c>
      <c r="E8136" s="55">
        <v>45217</v>
      </c>
      <c r="F8136" s="18">
        <f t="shared" si="443"/>
        <v>10</v>
      </c>
      <c r="G8136" s="56" t="s">
        <v>12176</v>
      </c>
      <c r="H8136" s="56" t="s">
        <v>12177</v>
      </c>
      <c r="I8136" s="56" t="s">
        <v>12176</v>
      </c>
      <c r="J8136" s="57">
        <v>450715</v>
      </c>
      <c r="K8136" s="58" t="s">
        <v>11726</v>
      </c>
      <c r="L8136" s="57">
        <v>36057</v>
      </c>
      <c r="M8136" s="57">
        <v>486772</v>
      </c>
      <c r="P8136" t="e">
        <f>+VLOOKUP(C8136,'Thanh toán '!M$9366:N$10360,2,0)</f>
        <v>#N/A</v>
      </c>
      <c r="Q8136" s="61" t="e">
        <f t="shared" si="442"/>
        <v>#N/A</v>
      </c>
    </row>
    <row r="8137" spans="1:17" x14ac:dyDescent="0.3">
      <c r="A8137" s="43">
        <v>2023</v>
      </c>
      <c r="B8137" s="56" t="s">
        <v>26262</v>
      </c>
      <c r="C8137" s="19">
        <f t="shared" si="441"/>
        <v>62373</v>
      </c>
      <c r="D8137" s="56" t="s">
        <v>13350</v>
      </c>
      <c r="E8137" s="55">
        <v>45217</v>
      </c>
      <c r="F8137" s="18">
        <f t="shared" si="443"/>
        <v>10</v>
      </c>
      <c r="G8137" s="56" t="s">
        <v>12176</v>
      </c>
      <c r="H8137" s="56" t="s">
        <v>12177</v>
      </c>
      <c r="I8137" s="56" t="s">
        <v>12176</v>
      </c>
      <c r="J8137" s="57">
        <v>2480260</v>
      </c>
      <c r="K8137" s="58" t="s">
        <v>11726</v>
      </c>
      <c r="L8137" s="57">
        <v>198421</v>
      </c>
      <c r="M8137" s="57">
        <v>2678681</v>
      </c>
      <c r="P8137" t="e">
        <f>+VLOOKUP(C8137,'Thanh toán '!M$9366:N$10360,2,0)</f>
        <v>#N/A</v>
      </c>
      <c r="Q8137" s="61" t="e">
        <f t="shared" si="442"/>
        <v>#N/A</v>
      </c>
    </row>
    <row r="8138" spans="1:17" x14ac:dyDescent="0.3">
      <c r="A8138" s="43">
        <v>2023</v>
      </c>
      <c r="B8138" s="56" t="s">
        <v>26263</v>
      </c>
      <c r="C8138" s="19">
        <f t="shared" si="441"/>
        <v>63634</v>
      </c>
      <c r="D8138" s="56" t="s">
        <v>13350</v>
      </c>
      <c r="E8138" s="55">
        <v>45220</v>
      </c>
      <c r="F8138" s="18">
        <f t="shared" si="443"/>
        <v>10</v>
      </c>
      <c r="G8138" s="56" t="s">
        <v>12176</v>
      </c>
      <c r="H8138" s="56" t="s">
        <v>12177</v>
      </c>
      <c r="I8138" s="56" t="s">
        <v>12176</v>
      </c>
      <c r="J8138" s="57">
        <v>976360</v>
      </c>
      <c r="K8138" s="58" t="s">
        <v>11726</v>
      </c>
      <c r="L8138" s="57">
        <v>78109</v>
      </c>
      <c r="M8138" s="57">
        <v>1054469</v>
      </c>
      <c r="P8138" t="e">
        <f>+VLOOKUP(C8138,'Thanh toán '!M$9366:N$10360,2,0)</f>
        <v>#N/A</v>
      </c>
      <c r="Q8138" s="61" t="e">
        <f t="shared" si="442"/>
        <v>#N/A</v>
      </c>
    </row>
    <row r="8139" spans="1:17" x14ac:dyDescent="0.3">
      <c r="A8139" s="43">
        <v>2023</v>
      </c>
      <c r="B8139" s="56" t="s">
        <v>26264</v>
      </c>
      <c r="C8139" s="19">
        <f t="shared" si="441"/>
        <v>59370</v>
      </c>
      <c r="D8139" s="56" t="s">
        <v>13350</v>
      </c>
      <c r="E8139" s="55">
        <v>45202</v>
      </c>
      <c r="F8139" s="18">
        <f t="shared" si="443"/>
        <v>10</v>
      </c>
      <c r="G8139" s="56" t="s">
        <v>12312</v>
      </c>
      <c r="H8139" s="56" t="s">
        <v>12313</v>
      </c>
      <c r="I8139" s="56" t="s">
        <v>12312</v>
      </c>
      <c r="J8139" s="57">
        <v>901430</v>
      </c>
      <c r="K8139" s="58" t="s">
        <v>11726</v>
      </c>
      <c r="L8139" s="57">
        <v>72114</v>
      </c>
      <c r="M8139" s="57">
        <v>973544</v>
      </c>
      <c r="P8139" t="e">
        <f>+VLOOKUP(C8139,'Thanh toán '!M$9366:N$10360,2,0)</f>
        <v>#N/A</v>
      </c>
      <c r="Q8139" s="61" t="e">
        <f t="shared" si="442"/>
        <v>#N/A</v>
      </c>
    </row>
    <row r="8140" spans="1:17" x14ac:dyDescent="0.3">
      <c r="A8140" s="43">
        <v>2023</v>
      </c>
      <c r="B8140" s="56" t="s">
        <v>26265</v>
      </c>
      <c r="C8140" s="19">
        <f t="shared" si="441"/>
        <v>61000</v>
      </c>
      <c r="D8140" s="56" t="s">
        <v>13350</v>
      </c>
      <c r="E8140" s="55">
        <v>45209</v>
      </c>
      <c r="F8140" s="18">
        <f t="shared" si="443"/>
        <v>10</v>
      </c>
      <c r="G8140" s="56" t="s">
        <v>12312</v>
      </c>
      <c r="H8140" s="56" t="s">
        <v>12313</v>
      </c>
      <c r="I8140" s="56" t="s">
        <v>12312</v>
      </c>
      <c r="J8140" s="57">
        <v>1352145</v>
      </c>
      <c r="K8140" s="58" t="s">
        <v>11726</v>
      </c>
      <c r="L8140" s="57">
        <v>108172</v>
      </c>
      <c r="M8140" s="57">
        <v>1460317</v>
      </c>
      <c r="P8140" t="e">
        <f>+VLOOKUP(C8140,'Thanh toán '!M$9366:N$10360,2,0)</f>
        <v>#N/A</v>
      </c>
      <c r="Q8140" s="61" t="e">
        <f t="shared" si="442"/>
        <v>#N/A</v>
      </c>
    </row>
    <row r="8141" spans="1:17" x14ac:dyDescent="0.3">
      <c r="A8141" s="43">
        <v>2023</v>
      </c>
      <c r="B8141" s="56" t="s">
        <v>26266</v>
      </c>
      <c r="C8141" s="19">
        <f t="shared" si="441"/>
        <v>61015</v>
      </c>
      <c r="D8141" s="56" t="s">
        <v>13350</v>
      </c>
      <c r="E8141" s="55">
        <v>45209</v>
      </c>
      <c r="F8141" s="18">
        <f t="shared" si="443"/>
        <v>10</v>
      </c>
      <c r="G8141" s="56" t="s">
        <v>12312</v>
      </c>
      <c r="H8141" s="56" t="s">
        <v>12313</v>
      </c>
      <c r="I8141" s="56" t="s">
        <v>12312</v>
      </c>
      <c r="J8141" s="57">
        <v>1924970</v>
      </c>
      <c r="K8141" s="58" t="s">
        <v>11726</v>
      </c>
      <c r="L8141" s="57">
        <v>153998</v>
      </c>
      <c r="M8141" s="57">
        <v>2078968</v>
      </c>
      <c r="P8141" t="e">
        <f>+VLOOKUP(C8141,'Thanh toán '!M$9366:N$10360,2,0)</f>
        <v>#N/A</v>
      </c>
      <c r="Q8141" s="61" t="e">
        <f t="shared" si="442"/>
        <v>#N/A</v>
      </c>
    </row>
    <row r="8142" spans="1:17" x14ac:dyDescent="0.3">
      <c r="A8142" s="43">
        <v>2023</v>
      </c>
      <c r="B8142" s="56" t="s">
        <v>26267</v>
      </c>
      <c r="C8142" s="19">
        <f t="shared" ref="C8142:C8205" si="444">+B8142*1</f>
        <v>61927</v>
      </c>
      <c r="D8142" s="56" t="s">
        <v>13350</v>
      </c>
      <c r="E8142" s="55">
        <v>45212</v>
      </c>
      <c r="F8142" s="18">
        <f t="shared" si="443"/>
        <v>10</v>
      </c>
      <c r="G8142" s="56" t="s">
        <v>12312</v>
      </c>
      <c r="H8142" s="56" t="s">
        <v>12313</v>
      </c>
      <c r="I8142" s="56" t="s">
        <v>12312</v>
      </c>
      <c r="J8142" s="57">
        <v>2003930</v>
      </c>
      <c r="K8142" s="58" t="s">
        <v>11726</v>
      </c>
      <c r="L8142" s="57">
        <v>160314</v>
      </c>
      <c r="M8142" s="57">
        <v>2164244</v>
      </c>
      <c r="P8142" t="e">
        <f>+VLOOKUP(C8142,'Thanh toán '!M$9366:N$10360,2,0)</f>
        <v>#N/A</v>
      </c>
      <c r="Q8142" s="61" t="e">
        <f t="shared" si="442"/>
        <v>#N/A</v>
      </c>
    </row>
    <row r="8143" spans="1:17" x14ac:dyDescent="0.3">
      <c r="A8143" s="43">
        <v>2023</v>
      </c>
      <c r="B8143" s="56" t="s">
        <v>26268</v>
      </c>
      <c r="C8143" s="19">
        <f t="shared" si="444"/>
        <v>63536</v>
      </c>
      <c r="D8143" s="56" t="s">
        <v>13350</v>
      </c>
      <c r="E8143" s="55">
        <v>45219</v>
      </c>
      <c r="F8143" s="18">
        <f t="shared" si="443"/>
        <v>10</v>
      </c>
      <c r="G8143" s="56" t="s">
        <v>12312</v>
      </c>
      <c r="H8143" s="56" t="s">
        <v>12313</v>
      </c>
      <c r="I8143" s="56" t="s">
        <v>12312</v>
      </c>
      <c r="J8143" s="57">
        <v>732270</v>
      </c>
      <c r="K8143" s="58" t="s">
        <v>11726</v>
      </c>
      <c r="L8143" s="57">
        <v>58582</v>
      </c>
      <c r="M8143" s="57">
        <v>790852</v>
      </c>
      <c r="P8143" t="e">
        <f>+VLOOKUP(C8143,'Thanh toán '!M$9366:N$10360,2,0)</f>
        <v>#N/A</v>
      </c>
      <c r="Q8143" s="61" t="e">
        <f t="shared" si="442"/>
        <v>#N/A</v>
      </c>
    </row>
    <row r="8144" spans="1:17" x14ac:dyDescent="0.3">
      <c r="A8144" s="43">
        <v>2023</v>
      </c>
      <c r="B8144" s="56" t="s">
        <v>26269</v>
      </c>
      <c r="C8144" s="19">
        <f t="shared" si="444"/>
        <v>63789</v>
      </c>
      <c r="D8144" s="56" t="s">
        <v>13350</v>
      </c>
      <c r="E8144" s="55">
        <v>45223</v>
      </c>
      <c r="F8144" s="18">
        <f t="shared" si="443"/>
        <v>10</v>
      </c>
      <c r="G8144" s="56" t="s">
        <v>12312</v>
      </c>
      <c r="H8144" s="56" t="s">
        <v>12313</v>
      </c>
      <c r="I8144" s="56" t="s">
        <v>12312</v>
      </c>
      <c r="J8144" s="57">
        <v>2003930</v>
      </c>
      <c r="K8144" s="58" t="s">
        <v>11726</v>
      </c>
      <c r="L8144" s="57">
        <v>160314</v>
      </c>
      <c r="M8144" s="57">
        <v>2164244</v>
      </c>
      <c r="P8144" t="e">
        <f>+VLOOKUP(C8144,'Thanh toán '!M$9366:N$10360,2,0)</f>
        <v>#N/A</v>
      </c>
      <c r="Q8144" s="61" t="e">
        <f t="shared" si="442"/>
        <v>#N/A</v>
      </c>
    </row>
    <row r="8145" spans="1:17" x14ac:dyDescent="0.3">
      <c r="A8145" s="43">
        <v>2023</v>
      </c>
      <c r="B8145" s="56" t="s">
        <v>26270</v>
      </c>
      <c r="C8145" s="19">
        <f t="shared" si="444"/>
        <v>60928</v>
      </c>
      <c r="D8145" s="56" t="s">
        <v>13350</v>
      </c>
      <c r="E8145" s="55">
        <v>45208</v>
      </c>
      <c r="F8145" s="18">
        <f t="shared" si="443"/>
        <v>10</v>
      </c>
      <c r="G8145" s="56" t="s">
        <v>15067</v>
      </c>
      <c r="H8145" s="56" t="s">
        <v>12738</v>
      </c>
      <c r="I8145" s="56" t="s">
        <v>15067</v>
      </c>
      <c r="J8145" s="57">
        <v>1102500</v>
      </c>
      <c r="K8145" s="58" t="s">
        <v>11726</v>
      </c>
      <c r="L8145" s="57">
        <v>88200</v>
      </c>
      <c r="M8145" s="57">
        <v>1190700</v>
      </c>
      <c r="P8145" t="e">
        <f>+VLOOKUP(C8145,'Thanh toán '!M$9366:N$10360,2,0)</f>
        <v>#N/A</v>
      </c>
      <c r="Q8145" s="61" t="e">
        <f t="shared" si="442"/>
        <v>#N/A</v>
      </c>
    </row>
    <row r="8146" spans="1:17" x14ac:dyDescent="0.3">
      <c r="A8146" s="43">
        <v>2023</v>
      </c>
      <c r="B8146" s="56" t="s">
        <v>26271</v>
      </c>
      <c r="C8146" s="19">
        <f t="shared" si="444"/>
        <v>62146</v>
      </c>
      <c r="D8146" s="56" t="s">
        <v>13350</v>
      </c>
      <c r="E8146" s="55">
        <v>45215</v>
      </c>
      <c r="F8146" s="18">
        <f t="shared" si="443"/>
        <v>10</v>
      </c>
      <c r="G8146" s="56" t="s">
        <v>15067</v>
      </c>
      <c r="H8146" s="56" t="s">
        <v>12738</v>
      </c>
      <c r="I8146" s="56" t="s">
        <v>15067</v>
      </c>
      <c r="J8146" s="57">
        <v>901430</v>
      </c>
      <c r="K8146" s="58" t="s">
        <v>11726</v>
      </c>
      <c r="L8146" s="57">
        <v>72114</v>
      </c>
      <c r="M8146" s="57">
        <v>973544</v>
      </c>
      <c r="P8146" t="e">
        <f>+VLOOKUP(C8146,'Thanh toán '!M$9366:N$10360,2,0)</f>
        <v>#N/A</v>
      </c>
      <c r="Q8146" s="61" t="e">
        <f t="shared" si="442"/>
        <v>#N/A</v>
      </c>
    </row>
    <row r="8147" spans="1:17" x14ac:dyDescent="0.3">
      <c r="A8147" s="43">
        <v>2023</v>
      </c>
      <c r="B8147" s="56" t="s">
        <v>26272</v>
      </c>
      <c r="C8147" s="19">
        <f t="shared" si="444"/>
        <v>63712</v>
      </c>
      <c r="D8147" s="56" t="s">
        <v>13350</v>
      </c>
      <c r="E8147" s="55">
        <v>45222</v>
      </c>
      <c r="F8147" s="18">
        <f t="shared" si="443"/>
        <v>10</v>
      </c>
      <c r="G8147" s="56" t="s">
        <v>15067</v>
      </c>
      <c r="H8147" s="56" t="s">
        <v>12738</v>
      </c>
      <c r="I8147" s="56" t="s">
        <v>15067</v>
      </c>
      <c r="J8147" s="57">
        <v>1220450</v>
      </c>
      <c r="K8147" s="58" t="s">
        <v>11726</v>
      </c>
      <c r="L8147" s="57">
        <v>97636</v>
      </c>
      <c r="M8147" s="57">
        <v>1318086</v>
      </c>
      <c r="P8147" t="e">
        <f>+VLOOKUP(C8147,'Thanh toán '!M$9366:N$10360,2,0)</f>
        <v>#N/A</v>
      </c>
      <c r="Q8147" s="61" t="e">
        <f t="shared" si="442"/>
        <v>#N/A</v>
      </c>
    </row>
    <row r="8148" spans="1:17" x14ac:dyDescent="0.3">
      <c r="A8148" s="43">
        <v>2023</v>
      </c>
      <c r="B8148" s="56" t="s">
        <v>26273</v>
      </c>
      <c r="C8148" s="19">
        <f t="shared" si="444"/>
        <v>63532</v>
      </c>
      <c r="D8148" s="56" t="s">
        <v>13350</v>
      </c>
      <c r="E8148" s="55">
        <v>45219</v>
      </c>
      <c r="F8148" s="18">
        <f t="shared" si="443"/>
        <v>10</v>
      </c>
      <c r="G8148" s="56" t="s">
        <v>12300</v>
      </c>
      <c r="H8148" s="56" t="s">
        <v>12301</v>
      </c>
      <c r="I8148" s="56" t="s">
        <v>12300</v>
      </c>
      <c r="J8148" s="57">
        <v>1675175</v>
      </c>
      <c r="K8148" s="58" t="s">
        <v>11726</v>
      </c>
      <c r="L8148" s="57">
        <v>134014</v>
      </c>
      <c r="M8148" s="57">
        <v>1809189</v>
      </c>
      <c r="P8148" t="e">
        <f>+VLOOKUP(C8148,'Thanh toán '!M$9366:N$10360,2,0)</f>
        <v>#N/A</v>
      </c>
      <c r="Q8148" s="61" t="e">
        <f t="shared" si="442"/>
        <v>#N/A</v>
      </c>
    </row>
    <row r="8149" spans="1:17" x14ac:dyDescent="0.3">
      <c r="A8149" s="43">
        <v>2023</v>
      </c>
      <c r="B8149" s="56" t="s">
        <v>26274</v>
      </c>
      <c r="C8149" s="19">
        <f t="shared" si="444"/>
        <v>63533</v>
      </c>
      <c r="D8149" s="56" t="s">
        <v>13350</v>
      </c>
      <c r="E8149" s="55">
        <v>45219</v>
      </c>
      <c r="F8149" s="18">
        <f t="shared" si="443"/>
        <v>10</v>
      </c>
      <c r="G8149" s="56" t="s">
        <v>12300</v>
      </c>
      <c r="H8149" s="56" t="s">
        <v>12301</v>
      </c>
      <c r="I8149" s="56" t="s">
        <v>12300</v>
      </c>
      <c r="J8149" s="57">
        <v>366135</v>
      </c>
      <c r="K8149" s="58" t="s">
        <v>11726</v>
      </c>
      <c r="L8149" s="57">
        <v>29291</v>
      </c>
      <c r="M8149" s="57">
        <v>395426</v>
      </c>
      <c r="P8149" t="e">
        <f>+VLOOKUP(C8149,'Thanh toán '!M$9366:N$10360,2,0)</f>
        <v>#N/A</v>
      </c>
      <c r="Q8149" s="61" t="e">
        <f t="shared" si="442"/>
        <v>#N/A</v>
      </c>
    </row>
    <row r="8150" spans="1:17" x14ac:dyDescent="0.3">
      <c r="A8150" s="43">
        <v>2023</v>
      </c>
      <c r="B8150" s="56" t="s">
        <v>26275</v>
      </c>
      <c r="C8150" s="19">
        <f t="shared" si="444"/>
        <v>62147</v>
      </c>
      <c r="D8150" s="56" t="s">
        <v>13350</v>
      </c>
      <c r="E8150" s="55">
        <v>45215</v>
      </c>
      <c r="F8150" s="18">
        <f t="shared" si="443"/>
        <v>10</v>
      </c>
      <c r="G8150" s="56" t="s">
        <v>19985</v>
      </c>
      <c r="H8150" s="56" t="s">
        <v>12493</v>
      </c>
      <c r="I8150" s="56" t="s">
        <v>19985</v>
      </c>
      <c r="J8150" s="57">
        <v>901430</v>
      </c>
      <c r="K8150" s="58" t="s">
        <v>11726</v>
      </c>
      <c r="L8150" s="57">
        <v>72114</v>
      </c>
      <c r="M8150" s="57">
        <v>973544</v>
      </c>
      <c r="P8150" t="e">
        <f>+VLOOKUP(C8150,'Thanh toán '!M$9366:N$10360,2,0)</f>
        <v>#N/A</v>
      </c>
      <c r="Q8150" s="61" t="e">
        <f t="shared" ref="Q8150:Q8213" si="445">+P8150-M8150</f>
        <v>#N/A</v>
      </c>
    </row>
    <row r="8151" spans="1:17" x14ac:dyDescent="0.3">
      <c r="A8151" s="43">
        <v>2023</v>
      </c>
      <c r="B8151" s="56" t="s">
        <v>26276</v>
      </c>
      <c r="C8151" s="19">
        <f t="shared" si="444"/>
        <v>63715</v>
      </c>
      <c r="D8151" s="56" t="s">
        <v>13350</v>
      </c>
      <c r="E8151" s="55">
        <v>45222</v>
      </c>
      <c r="F8151" s="18">
        <f t="shared" si="443"/>
        <v>10</v>
      </c>
      <c r="G8151" s="56" t="s">
        <v>19985</v>
      </c>
      <c r="H8151" s="56" t="s">
        <v>12493</v>
      </c>
      <c r="I8151" s="56" t="s">
        <v>19985</v>
      </c>
      <c r="J8151" s="57">
        <v>610225</v>
      </c>
      <c r="K8151" s="58" t="s">
        <v>11726</v>
      </c>
      <c r="L8151" s="57">
        <v>48818</v>
      </c>
      <c r="M8151" s="57">
        <v>659043</v>
      </c>
      <c r="P8151" t="e">
        <f>+VLOOKUP(C8151,'Thanh toán '!M$9366:N$10360,2,0)</f>
        <v>#N/A</v>
      </c>
      <c r="Q8151" s="61" t="e">
        <f t="shared" si="445"/>
        <v>#N/A</v>
      </c>
    </row>
    <row r="8152" spans="1:17" x14ac:dyDescent="0.3">
      <c r="A8152" s="43">
        <v>2023</v>
      </c>
      <c r="B8152" s="56" t="s">
        <v>26277</v>
      </c>
      <c r="C8152" s="19">
        <f t="shared" si="444"/>
        <v>59223</v>
      </c>
      <c r="D8152" s="56" t="s">
        <v>13350</v>
      </c>
      <c r="E8152" s="55">
        <v>45201</v>
      </c>
      <c r="F8152" s="18">
        <f t="shared" si="443"/>
        <v>10</v>
      </c>
      <c r="G8152" s="56" t="s">
        <v>12188</v>
      </c>
      <c r="H8152" s="56" t="s">
        <v>12189</v>
      </c>
      <c r="I8152" s="56" t="s">
        <v>12188</v>
      </c>
      <c r="J8152" s="57">
        <v>1102500</v>
      </c>
      <c r="K8152" s="58" t="s">
        <v>11726</v>
      </c>
      <c r="L8152" s="57">
        <v>88200</v>
      </c>
      <c r="M8152" s="57">
        <v>1190700</v>
      </c>
      <c r="P8152" t="e">
        <f>+VLOOKUP(C8152,'Thanh toán '!M$9366:N$10360,2,0)</f>
        <v>#N/A</v>
      </c>
      <c r="Q8152" s="61" t="e">
        <f t="shared" si="445"/>
        <v>#N/A</v>
      </c>
    </row>
    <row r="8153" spans="1:17" x14ac:dyDescent="0.3">
      <c r="A8153" s="43">
        <v>2023</v>
      </c>
      <c r="B8153" s="56" t="s">
        <v>26278</v>
      </c>
      <c r="C8153" s="19">
        <f t="shared" si="444"/>
        <v>59227</v>
      </c>
      <c r="D8153" s="56" t="s">
        <v>13350</v>
      </c>
      <c r="E8153" s="55">
        <v>45201</v>
      </c>
      <c r="F8153" s="18">
        <f t="shared" si="443"/>
        <v>10</v>
      </c>
      <c r="G8153" s="56" t="s">
        <v>12188</v>
      </c>
      <c r="H8153" s="56" t="s">
        <v>12189</v>
      </c>
      <c r="I8153" s="56" t="s">
        <v>12188</v>
      </c>
      <c r="J8153" s="57">
        <v>3035550</v>
      </c>
      <c r="K8153" s="58" t="s">
        <v>11726</v>
      </c>
      <c r="L8153" s="57">
        <v>242844</v>
      </c>
      <c r="M8153" s="57">
        <v>3278394</v>
      </c>
      <c r="P8153" t="e">
        <f>+VLOOKUP(C8153,'Thanh toán '!M$9366:N$10360,2,0)</f>
        <v>#N/A</v>
      </c>
      <c r="Q8153" s="61" t="e">
        <f t="shared" si="445"/>
        <v>#N/A</v>
      </c>
    </row>
    <row r="8154" spans="1:17" x14ac:dyDescent="0.3">
      <c r="A8154" s="43">
        <v>2023</v>
      </c>
      <c r="B8154" s="56" t="s">
        <v>26279</v>
      </c>
      <c r="C8154" s="19">
        <f t="shared" si="444"/>
        <v>59451</v>
      </c>
      <c r="D8154" s="56" t="s">
        <v>13350</v>
      </c>
      <c r="E8154" s="55">
        <v>45203</v>
      </c>
      <c r="F8154" s="18">
        <f t="shared" si="443"/>
        <v>10</v>
      </c>
      <c r="G8154" s="56" t="s">
        <v>12188</v>
      </c>
      <c r="H8154" s="56" t="s">
        <v>12189</v>
      </c>
      <c r="I8154" s="56" t="s">
        <v>12188</v>
      </c>
      <c r="J8154" s="57">
        <v>901430</v>
      </c>
      <c r="K8154" s="58" t="s">
        <v>11726</v>
      </c>
      <c r="L8154" s="57">
        <v>72114</v>
      </c>
      <c r="M8154" s="57">
        <v>973544</v>
      </c>
      <c r="P8154" t="e">
        <f>+VLOOKUP(C8154,'Thanh toán '!M$9366:N$10360,2,0)</f>
        <v>#N/A</v>
      </c>
      <c r="Q8154" s="61" t="e">
        <f t="shared" si="445"/>
        <v>#N/A</v>
      </c>
    </row>
    <row r="8155" spans="1:17" x14ac:dyDescent="0.3">
      <c r="A8155" s="43">
        <v>2023</v>
      </c>
      <c r="B8155" s="56" t="s">
        <v>26280</v>
      </c>
      <c r="C8155" s="19">
        <f t="shared" si="444"/>
        <v>62079</v>
      </c>
      <c r="D8155" s="56" t="s">
        <v>13350</v>
      </c>
      <c r="E8155" s="55">
        <v>45213</v>
      </c>
      <c r="F8155" s="18">
        <f t="shared" si="443"/>
        <v>10</v>
      </c>
      <c r="G8155" s="56" t="s">
        <v>12188</v>
      </c>
      <c r="H8155" s="56" t="s">
        <v>12189</v>
      </c>
      <c r="I8155" s="56" t="s">
        <v>12188</v>
      </c>
      <c r="J8155" s="57">
        <v>3630880</v>
      </c>
      <c r="K8155" s="58" t="s">
        <v>11726</v>
      </c>
      <c r="L8155" s="57">
        <v>290470</v>
      </c>
      <c r="M8155" s="57">
        <v>3921350</v>
      </c>
      <c r="P8155" t="e">
        <f>+VLOOKUP(C8155,'Thanh toán '!M$9366:N$10360,2,0)</f>
        <v>#N/A</v>
      </c>
      <c r="Q8155" s="61" t="e">
        <f t="shared" si="445"/>
        <v>#N/A</v>
      </c>
    </row>
    <row r="8156" spans="1:17" x14ac:dyDescent="0.3">
      <c r="A8156" s="43">
        <v>2023</v>
      </c>
      <c r="B8156" s="56" t="s">
        <v>26281</v>
      </c>
      <c r="C8156" s="19">
        <f t="shared" si="444"/>
        <v>62083</v>
      </c>
      <c r="D8156" s="56" t="s">
        <v>13350</v>
      </c>
      <c r="E8156" s="55">
        <v>45213</v>
      </c>
      <c r="F8156" s="18">
        <f t="shared" si="443"/>
        <v>10</v>
      </c>
      <c r="G8156" s="56" t="s">
        <v>12188</v>
      </c>
      <c r="H8156" s="56" t="s">
        <v>12189</v>
      </c>
      <c r="I8156" s="56" t="s">
        <v>12188</v>
      </c>
      <c r="J8156" s="57">
        <v>1060500</v>
      </c>
      <c r="K8156" s="58" t="s">
        <v>11726</v>
      </c>
      <c r="L8156" s="57">
        <v>84840</v>
      </c>
      <c r="M8156" s="57">
        <v>1145340</v>
      </c>
      <c r="P8156" t="e">
        <f>+VLOOKUP(C8156,'Thanh toán '!M$9366:N$10360,2,0)</f>
        <v>#N/A</v>
      </c>
      <c r="Q8156" s="61" t="e">
        <f t="shared" si="445"/>
        <v>#N/A</v>
      </c>
    </row>
    <row r="8157" spans="1:17" x14ac:dyDescent="0.3">
      <c r="A8157" s="43">
        <v>2023</v>
      </c>
      <c r="B8157" s="56" t="s">
        <v>26282</v>
      </c>
      <c r="C8157" s="19">
        <f t="shared" si="444"/>
        <v>62359</v>
      </c>
      <c r="D8157" s="56" t="s">
        <v>13350</v>
      </c>
      <c r="E8157" s="55">
        <v>45217</v>
      </c>
      <c r="F8157" s="18">
        <f t="shared" si="443"/>
        <v>10</v>
      </c>
      <c r="G8157" s="56" t="s">
        <v>12188</v>
      </c>
      <c r="H8157" s="56" t="s">
        <v>12189</v>
      </c>
      <c r="I8157" s="56" t="s">
        <v>12188</v>
      </c>
      <c r="J8157" s="57">
        <v>901430</v>
      </c>
      <c r="K8157" s="58" t="s">
        <v>11726</v>
      </c>
      <c r="L8157" s="57">
        <v>72114</v>
      </c>
      <c r="M8157" s="57">
        <v>973544</v>
      </c>
      <c r="P8157" t="e">
        <f>+VLOOKUP(C8157,'Thanh toán '!M$9366:N$10360,2,0)</f>
        <v>#N/A</v>
      </c>
      <c r="Q8157" s="61" t="e">
        <f t="shared" si="445"/>
        <v>#N/A</v>
      </c>
    </row>
    <row r="8158" spans="1:17" x14ac:dyDescent="0.3">
      <c r="A8158" s="43">
        <v>2023</v>
      </c>
      <c r="B8158" s="56" t="s">
        <v>26283</v>
      </c>
      <c r="C8158" s="19">
        <f t="shared" si="444"/>
        <v>63636</v>
      </c>
      <c r="D8158" s="56" t="s">
        <v>13350</v>
      </c>
      <c r="E8158" s="55">
        <v>45220</v>
      </c>
      <c r="F8158" s="18">
        <f t="shared" si="443"/>
        <v>10</v>
      </c>
      <c r="G8158" s="56" t="s">
        <v>12188</v>
      </c>
      <c r="H8158" s="56" t="s">
        <v>12189</v>
      </c>
      <c r="I8158" s="56" t="s">
        <v>12188</v>
      </c>
      <c r="J8158" s="57">
        <v>732270</v>
      </c>
      <c r="K8158" s="58" t="s">
        <v>11726</v>
      </c>
      <c r="L8158" s="57">
        <v>58582</v>
      </c>
      <c r="M8158" s="57">
        <v>790852</v>
      </c>
      <c r="P8158" t="e">
        <f>+VLOOKUP(C8158,'Thanh toán '!M$9366:N$10360,2,0)</f>
        <v>#N/A</v>
      </c>
      <c r="Q8158" s="61" t="e">
        <f t="shared" si="445"/>
        <v>#N/A</v>
      </c>
    </row>
    <row r="8159" spans="1:17" x14ac:dyDescent="0.3">
      <c r="A8159" s="43">
        <v>2023</v>
      </c>
      <c r="B8159" s="56" t="s">
        <v>26284</v>
      </c>
      <c r="C8159" s="19">
        <f t="shared" si="444"/>
        <v>63876</v>
      </c>
      <c r="D8159" s="56" t="s">
        <v>13350</v>
      </c>
      <c r="E8159" s="55">
        <v>45224</v>
      </c>
      <c r="F8159" s="18">
        <f t="shared" si="443"/>
        <v>10</v>
      </c>
      <c r="G8159" s="56" t="s">
        <v>12188</v>
      </c>
      <c r="H8159" s="56" t="s">
        <v>12189</v>
      </c>
      <c r="I8159" s="56" t="s">
        <v>12188</v>
      </c>
      <c r="J8159" s="57">
        <v>1102500</v>
      </c>
      <c r="K8159" s="58" t="s">
        <v>11726</v>
      </c>
      <c r="L8159" s="57">
        <v>88200</v>
      </c>
      <c r="M8159" s="57">
        <v>1190700</v>
      </c>
      <c r="P8159" t="e">
        <f>+VLOOKUP(C8159,'Thanh toán '!M$9366:N$10360,2,0)</f>
        <v>#N/A</v>
      </c>
      <c r="Q8159" s="61" t="e">
        <f t="shared" si="445"/>
        <v>#N/A</v>
      </c>
    </row>
    <row r="8160" spans="1:17" x14ac:dyDescent="0.3">
      <c r="A8160" s="43">
        <v>2023</v>
      </c>
      <c r="B8160" s="56" t="s">
        <v>26285</v>
      </c>
      <c r="C8160" s="19">
        <f t="shared" si="444"/>
        <v>63878</v>
      </c>
      <c r="D8160" s="56" t="s">
        <v>13350</v>
      </c>
      <c r="E8160" s="55">
        <v>45224</v>
      </c>
      <c r="F8160" s="18">
        <f t="shared" si="443"/>
        <v>10</v>
      </c>
      <c r="G8160" s="56" t="s">
        <v>12188</v>
      </c>
      <c r="H8160" s="56" t="s">
        <v>12189</v>
      </c>
      <c r="I8160" s="56" t="s">
        <v>12188</v>
      </c>
      <c r="J8160" s="57">
        <v>2896570</v>
      </c>
      <c r="K8160" s="58" t="s">
        <v>11726</v>
      </c>
      <c r="L8160" s="57">
        <v>231726</v>
      </c>
      <c r="M8160" s="57">
        <v>3128296</v>
      </c>
      <c r="P8160" t="e">
        <f>+VLOOKUP(C8160,'Thanh toán '!M$9366:N$10360,2,0)</f>
        <v>#N/A</v>
      </c>
      <c r="Q8160" s="61" t="e">
        <f t="shared" si="445"/>
        <v>#N/A</v>
      </c>
    </row>
    <row r="8161" spans="1:17" x14ac:dyDescent="0.3">
      <c r="A8161" s="43">
        <v>2023</v>
      </c>
      <c r="B8161" s="56" t="s">
        <v>26286</v>
      </c>
      <c r="C8161" s="19">
        <f t="shared" si="444"/>
        <v>59268</v>
      </c>
      <c r="D8161" s="56" t="s">
        <v>13350</v>
      </c>
      <c r="E8161" s="55">
        <v>45201</v>
      </c>
      <c r="F8161" s="18">
        <f t="shared" si="443"/>
        <v>10</v>
      </c>
      <c r="G8161" s="56" t="s">
        <v>12231</v>
      </c>
      <c r="H8161" s="56" t="s">
        <v>12232</v>
      </c>
      <c r="I8161" s="56" t="s">
        <v>13396</v>
      </c>
      <c r="J8161" s="57">
        <v>3308670</v>
      </c>
      <c r="K8161" s="58" t="s">
        <v>11726</v>
      </c>
      <c r="L8161" s="57">
        <v>264694</v>
      </c>
      <c r="M8161" s="57">
        <v>3573364</v>
      </c>
      <c r="P8161" t="e">
        <f>+VLOOKUP(C8161,'Thanh toán '!M$9366:N$10360,2,0)</f>
        <v>#N/A</v>
      </c>
      <c r="Q8161" s="61" t="e">
        <f t="shared" si="445"/>
        <v>#N/A</v>
      </c>
    </row>
    <row r="8162" spans="1:17" x14ac:dyDescent="0.3">
      <c r="A8162" s="43">
        <v>2023</v>
      </c>
      <c r="B8162" s="56" t="s">
        <v>26287</v>
      </c>
      <c r="C8162" s="19">
        <f t="shared" si="444"/>
        <v>60973</v>
      </c>
      <c r="D8162" s="56" t="s">
        <v>13350</v>
      </c>
      <c r="E8162" s="55">
        <v>45209</v>
      </c>
      <c r="F8162" s="18">
        <f t="shared" si="443"/>
        <v>10</v>
      </c>
      <c r="G8162" s="56" t="s">
        <v>12231</v>
      </c>
      <c r="H8162" s="56" t="s">
        <v>12232</v>
      </c>
      <c r="I8162" s="56" t="s">
        <v>18548</v>
      </c>
      <c r="J8162" s="57">
        <v>904480</v>
      </c>
      <c r="K8162" s="58" t="s">
        <v>11726</v>
      </c>
      <c r="L8162" s="57">
        <v>72358</v>
      </c>
      <c r="M8162" s="57">
        <v>976838</v>
      </c>
      <c r="P8162" t="e">
        <f>+VLOOKUP(C8162,'Thanh toán '!M$9366:N$10360,2,0)</f>
        <v>#N/A</v>
      </c>
      <c r="Q8162" s="61" t="e">
        <f t="shared" si="445"/>
        <v>#N/A</v>
      </c>
    </row>
    <row r="8163" spans="1:17" x14ac:dyDescent="0.3">
      <c r="A8163" s="43">
        <v>2023</v>
      </c>
      <c r="B8163" s="56" t="s">
        <v>26288</v>
      </c>
      <c r="C8163" s="19">
        <f t="shared" si="444"/>
        <v>60974</v>
      </c>
      <c r="D8163" s="56" t="s">
        <v>13350</v>
      </c>
      <c r="E8163" s="55">
        <v>45209</v>
      </c>
      <c r="F8163" s="18">
        <f t="shared" si="443"/>
        <v>10</v>
      </c>
      <c r="G8163" s="56" t="s">
        <v>12231</v>
      </c>
      <c r="H8163" s="56" t="s">
        <v>12232</v>
      </c>
      <c r="I8163" s="56" t="s">
        <v>19655</v>
      </c>
      <c r="J8163" s="57">
        <v>1087146</v>
      </c>
      <c r="K8163" s="58" t="s">
        <v>11726</v>
      </c>
      <c r="L8163" s="57">
        <v>86972</v>
      </c>
      <c r="M8163" s="57">
        <v>1174118</v>
      </c>
      <c r="P8163" t="e">
        <f>+VLOOKUP(C8163,'Thanh toán '!M$9366:N$10360,2,0)</f>
        <v>#N/A</v>
      </c>
      <c r="Q8163" s="61" t="e">
        <f t="shared" si="445"/>
        <v>#N/A</v>
      </c>
    </row>
    <row r="8164" spans="1:17" x14ac:dyDescent="0.3">
      <c r="A8164" s="43">
        <v>2023</v>
      </c>
      <c r="B8164" s="56" t="s">
        <v>26289</v>
      </c>
      <c r="C8164" s="19">
        <f t="shared" si="444"/>
        <v>61017</v>
      </c>
      <c r="D8164" s="56" t="s">
        <v>13350</v>
      </c>
      <c r="E8164" s="55">
        <v>45210</v>
      </c>
      <c r="F8164" s="18">
        <f t="shared" si="443"/>
        <v>10</v>
      </c>
      <c r="G8164" s="56" t="s">
        <v>12231</v>
      </c>
      <c r="H8164" s="56" t="s">
        <v>12232</v>
      </c>
      <c r="I8164" s="56" t="s">
        <v>13467</v>
      </c>
      <c r="J8164" s="57">
        <v>922445</v>
      </c>
      <c r="K8164" s="58" t="s">
        <v>11726</v>
      </c>
      <c r="L8164" s="57">
        <v>73796</v>
      </c>
      <c r="M8164" s="57">
        <v>996241</v>
      </c>
      <c r="P8164" t="e">
        <f>+VLOOKUP(C8164,'Thanh toán '!M$9366:N$10360,2,0)</f>
        <v>#N/A</v>
      </c>
      <c r="Q8164" s="61" t="e">
        <f t="shared" si="445"/>
        <v>#N/A</v>
      </c>
    </row>
    <row r="8165" spans="1:17" x14ac:dyDescent="0.3">
      <c r="A8165" s="43">
        <v>2023</v>
      </c>
      <c r="B8165" s="56" t="s">
        <v>26290</v>
      </c>
      <c r="C8165" s="19">
        <f t="shared" si="444"/>
        <v>63527</v>
      </c>
      <c r="D8165" s="56" t="s">
        <v>13350</v>
      </c>
      <c r="E8165" s="55">
        <v>45219</v>
      </c>
      <c r="F8165" s="18">
        <f t="shared" si="443"/>
        <v>10</v>
      </c>
      <c r="G8165" s="56" t="s">
        <v>12231</v>
      </c>
      <c r="H8165" s="56" t="s">
        <v>12232</v>
      </c>
      <c r="I8165" s="56" t="s">
        <v>12231</v>
      </c>
      <c r="J8165" s="57">
        <v>450715</v>
      </c>
      <c r="K8165" s="58" t="s">
        <v>11726</v>
      </c>
      <c r="L8165" s="57">
        <v>36057</v>
      </c>
      <c r="M8165" s="57">
        <v>486772</v>
      </c>
      <c r="P8165" t="e">
        <f>+VLOOKUP(C8165,'Thanh toán '!M$9366:N$10360,2,0)</f>
        <v>#N/A</v>
      </c>
      <c r="Q8165" s="61" t="e">
        <f t="shared" si="445"/>
        <v>#N/A</v>
      </c>
    </row>
    <row r="8166" spans="1:17" x14ac:dyDescent="0.3">
      <c r="A8166" s="43">
        <v>2023</v>
      </c>
      <c r="B8166" s="56" t="s">
        <v>26291</v>
      </c>
      <c r="C8166" s="19">
        <f t="shared" si="444"/>
        <v>63642</v>
      </c>
      <c r="D8166" s="56" t="s">
        <v>13350</v>
      </c>
      <c r="E8166" s="55">
        <v>45222</v>
      </c>
      <c r="F8166" s="18">
        <f t="shared" si="443"/>
        <v>10</v>
      </c>
      <c r="G8166" s="56" t="s">
        <v>12231</v>
      </c>
      <c r="H8166" s="56" t="s">
        <v>12232</v>
      </c>
      <c r="I8166" s="56" t="s">
        <v>26292</v>
      </c>
      <c r="J8166" s="57">
        <v>4025125</v>
      </c>
      <c r="K8166" s="58" t="s">
        <v>11726</v>
      </c>
      <c r="L8166" s="57">
        <v>322010</v>
      </c>
      <c r="M8166" s="57">
        <v>4347135</v>
      </c>
      <c r="P8166" t="e">
        <f>+VLOOKUP(C8166,'Thanh toán '!M$9366:N$10360,2,0)</f>
        <v>#N/A</v>
      </c>
      <c r="Q8166" s="61" t="e">
        <f t="shared" si="445"/>
        <v>#N/A</v>
      </c>
    </row>
    <row r="8167" spans="1:17" x14ac:dyDescent="0.3">
      <c r="A8167" s="43">
        <v>2023</v>
      </c>
      <c r="B8167" s="56" t="s">
        <v>26293</v>
      </c>
      <c r="C8167" s="19">
        <f t="shared" si="444"/>
        <v>63643</v>
      </c>
      <c r="D8167" s="56" t="s">
        <v>13350</v>
      </c>
      <c r="E8167" s="55">
        <v>45222</v>
      </c>
      <c r="F8167" s="18">
        <f t="shared" si="443"/>
        <v>10</v>
      </c>
      <c r="G8167" s="56" t="s">
        <v>12231</v>
      </c>
      <c r="H8167" s="56" t="s">
        <v>12232</v>
      </c>
      <c r="I8167" s="56" t="s">
        <v>26294</v>
      </c>
      <c r="J8167" s="57">
        <v>976360</v>
      </c>
      <c r="K8167" s="58" t="s">
        <v>11726</v>
      </c>
      <c r="L8167" s="57">
        <v>78109</v>
      </c>
      <c r="M8167" s="57">
        <v>1054469</v>
      </c>
      <c r="P8167" t="e">
        <f>+VLOOKUP(C8167,'Thanh toán '!M$9366:N$10360,2,0)</f>
        <v>#N/A</v>
      </c>
      <c r="Q8167" s="61" t="e">
        <f t="shared" si="445"/>
        <v>#N/A</v>
      </c>
    </row>
    <row r="8168" spans="1:17" x14ac:dyDescent="0.3">
      <c r="A8168" s="43">
        <v>2023</v>
      </c>
      <c r="B8168" s="56" t="s">
        <v>26295</v>
      </c>
      <c r="C8168" s="19">
        <f t="shared" si="444"/>
        <v>63762</v>
      </c>
      <c r="D8168" s="56" t="s">
        <v>13350</v>
      </c>
      <c r="E8168" s="55">
        <v>45223</v>
      </c>
      <c r="F8168" s="18">
        <f t="shared" si="443"/>
        <v>10</v>
      </c>
      <c r="G8168" s="56" t="s">
        <v>12231</v>
      </c>
      <c r="H8168" s="56" t="s">
        <v>12232</v>
      </c>
      <c r="I8168" s="56" t="s">
        <v>13396</v>
      </c>
      <c r="J8168" s="57">
        <v>2134749</v>
      </c>
      <c r="K8168" s="58" t="s">
        <v>11726</v>
      </c>
      <c r="L8168" s="57">
        <v>170780</v>
      </c>
      <c r="M8168" s="57">
        <v>2305529</v>
      </c>
      <c r="P8168" t="e">
        <f>+VLOOKUP(C8168,'Thanh toán '!M$9366:N$10360,2,0)</f>
        <v>#N/A</v>
      </c>
      <c r="Q8168" s="61" t="e">
        <f t="shared" si="445"/>
        <v>#N/A</v>
      </c>
    </row>
    <row r="8169" spans="1:17" x14ac:dyDescent="0.3">
      <c r="A8169" s="43">
        <v>2023</v>
      </c>
      <c r="B8169" s="56" t="s">
        <v>26296</v>
      </c>
      <c r="C8169" s="19">
        <f t="shared" si="444"/>
        <v>60929</v>
      </c>
      <c r="D8169" s="56" t="s">
        <v>13350</v>
      </c>
      <c r="E8169" s="55">
        <v>45208</v>
      </c>
      <c r="F8169" s="18">
        <f t="shared" si="443"/>
        <v>10</v>
      </c>
      <c r="G8169" s="56" t="s">
        <v>12470</v>
      </c>
      <c r="H8169" s="56" t="s">
        <v>12471</v>
      </c>
      <c r="I8169" s="56" t="s">
        <v>12470</v>
      </c>
      <c r="J8169" s="57">
        <v>1844890</v>
      </c>
      <c r="K8169" s="58" t="s">
        <v>11726</v>
      </c>
      <c r="L8169" s="57">
        <v>147591</v>
      </c>
      <c r="M8169" s="57">
        <v>1992481</v>
      </c>
      <c r="P8169" t="e">
        <f>+VLOOKUP(C8169,'Thanh toán '!M$9366:N$10360,2,0)</f>
        <v>#N/A</v>
      </c>
      <c r="Q8169" s="61" t="e">
        <f t="shared" si="445"/>
        <v>#N/A</v>
      </c>
    </row>
    <row r="8170" spans="1:17" x14ac:dyDescent="0.3">
      <c r="A8170" s="43">
        <v>2023</v>
      </c>
      <c r="B8170" s="56" t="s">
        <v>26297</v>
      </c>
      <c r="C8170" s="19">
        <f t="shared" si="444"/>
        <v>62154</v>
      </c>
      <c r="D8170" s="56" t="s">
        <v>13350</v>
      </c>
      <c r="E8170" s="55">
        <v>45215</v>
      </c>
      <c r="F8170" s="18">
        <f t="shared" si="443"/>
        <v>10</v>
      </c>
      <c r="G8170" s="56" t="s">
        <v>12470</v>
      </c>
      <c r="H8170" s="56" t="s">
        <v>12471</v>
      </c>
      <c r="I8170" s="56" t="s">
        <v>12470</v>
      </c>
      <c r="J8170" s="57">
        <v>1844890</v>
      </c>
      <c r="K8170" s="58" t="s">
        <v>11726</v>
      </c>
      <c r="L8170" s="57">
        <v>147591</v>
      </c>
      <c r="M8170" s="57">
        <v>1992481</v>
      </c>
      <c r="P8170" t="e">
        <f>+VLOOKUP(C8170,'Thanh toán '!M$9366:N$10360,2,0)</f>
        <v>#N/A</v>
      </c>
      <c r="Q8170" s="61" t="e">
        <f t="shared" si="445"/>
        <v>#N/A</v>
      </c>
    </row>
    <row r="8171" spans="1:17" x14ac:dyDescent="0.3">
      <c r="A8171" s="43">
        <v>2023</v>
      </c>
      <c r="B8171" s="56" t="s">
        <v>26298</v>
      </c>
      <c r="C8171" s="19">
        <f t="shared" si="444"/>
        <v>63714</v>
      </c>
      <c r="D8171" s="56" t="s">
        <v>13350</v>
      </c>
      <c r="E8171" s="55">
        <v>45222</v>
      </c>
      <c r="F8171" s="18">
        <f t="shared" si="443"/>
        <v>10</v>
      </c>
      <c r="G8171" s="56" t="s">
        <v>12470</v>
      </c>
      <c r="H8171" s="56" t="s">
        <v>12471</v>
      </c>
      <c r="I8171" s="56" t="s">
        <v>12470</v>
      </c>
      <c r="J8171" s="57">
        <v>732270</v>
      </c>
      <c r="K8171" s="58" t="s">
        <v>11726</v>
      </c>
      <c r="L8171" s="57">
        <v>58582</v>
      </c>
      <c r="M8171" s="57">
        <v>790852</v>
      </c>
      <c r="P8171" t="e">
        <f>+VLOOKUP(C8171,'Thanh toán '!M$9366:N$10360,2,0)</f>
        <v>#N/A</v>
      </c>
      <c r="Q8171" s="61" t="e">
        <f t="shared" si="445"/>
        <v>#N/A</v>
      </c>
    </row>
    <row r="8172" spans="1:17" x14ac:dyDescent="0.3">
      <c r="A8172" s="43">
        <v>2023</v>
      </c>
      <c r="B8172" s="56" t="s">
        <v>26299</v>
      </c>
      <c r="C8172" s="19">
        <f t="shared" si="444"/>
        <v>59371</v>
      </c>
      <c r="D8172" s="56" t="s">
        <v>13350</v>
      </c>
      <c r="E8172" s="55">
        <v>45202</v>
      </c>
      <c r="F8172" s="18">
        <f t="shared" si="443"/>
        <v>10</v>
      </c>
      <c r="G8172" s="56" t="s">
        <v>12318</v>
      </c>
      <c r="H8172" s="56" t="s">
        <v>12319</v>
      </c>
      <c r="I8172" s="56" t="s">
        <v>12318</v>
      </c>
      <c r="J8172" s="57">
        <v>901430</v>
      </c>
      <c r="K8172" s="58" t="s">
        <v>11726</v>
      </c>
      <c r="L8172" s="57">
        <v>72114</v>
      </c>
      <c r="M8172" s="57">
        <v>973544</v>
      </c>
      <c r="P8172" t="e">
        <f>+VLOOKUP(C8172,'Thanh toán '!M$9366:N$10360,2,0)</f>
        <v>#N/A</v>
      </c>
      <c r="Q8172" s="61" t="e">
        <f t="shared" si="445"/>
        <v>#N/A</v>
      </c>
    </row>
    <row r="8173" spans="1:17" x14ac:dyDescent="0.3">
      <c r="A8173" s="43">
        <v>2023</v>
      </c>
      <c r="B8173" s="56" t="s">
        <v>26300</v>
      </c>
      <c r="C8173" s="19">
        <f t="shared" si="444"/>
        <v>61928</v>
      </c>
      <c r="D8173" s="56" t="s">
        <v>13350</v>
      </c>
      <c r="E8173" s="55">
        <v>45212</v>
      </c>
      <c r="F8173" s="18">
        <f t="shared" si="443"/>
        <v>10</v>
      </c>
      <c r="G8173" s="56" t="s">
        <v>12318</v>
      </c>
      <c r="H8173" s="56" t="s">
        <v>12319</v>
      </c>
      <c r="I8173" s="56" t="s">
        <v>12318</v>
      </c>
      <c r="J8173" s="57">
        <v>1060500</v>
      </c>
      <c r="K8173" s="58" t="s">
        <v>11726</v>
      </c>
      <c r="L8173" s="57">
        <v>84840</v>
      </c>
      <c r="M8173" s="57">
        <v>1145340</v>
      </c>
      <c r="P8173" t="e">
        <f>+VLOOKUP(C8173,'Thanh toán '!M$9366:N$10360,2,0)</f>
        <v>#N/A</v>
      </c>
      <c r="Q8173" s="61" t="e">
        <f t="shared" si="445"/>
        <v>#N/A</v>
      </c>
    </row>
    <row r="8174" spans="1:17" x14ac:dyDescent="0.3">
      <c r="A8174" s="43">
        <v>2023</v>
      </c>
      <c r="B8174" s="56" t="s">
        <v>26301</v>
      </c>
      <c r="C8174" s="19">
        <f t="shared" si="444"/>
        <v>61929</v>
      </c>
      <c r="D8174" s="56" t="s">
        <v>13350</v>
      </c>
      <c r="E8174" s="55">
        <v>45212</v>
      </c>
      <c r="F8174" s="18">
        <f t="shared" si="443"/>
        <v>10</v>
      </c>
      <c r="G8174" s="56" t="s">
        <v>12318</v>
      </c>
      <c r="H8174" s="56" t="s">
        <v>12319</v>
      </c>
      <c r="I8174" s="56" t="s">
        <v>12318</v>
      </c>
      <c r="J8174" s="57">
        <v>1110580</v>
      </c>
      <c r="K8174" s="58" t="s">
        <v>11726</v>
      </c>
      <c r="L8174" s="57">
        <v>88846</v>
      </c>
      <c r="M8174" s="57">
        <v>1199426</v>
      </c>
      <c r="P8174" t="e">
        <f>+VLOOKUP(C8174,'Thanh toán '!M$9366:N$10360,2,0)</f>
        <v>#N/A</v>
      </c>
      <c r="Q8174" s="61" t="e">
        <f t="shared" si="445"/>
        <v>#N/A</v>
      </c>
    </row>
    <row r="8175" spans="1:17" x14ac:dyDescent="0.3">
      <c r="A8175" s="43">
        <v>2023</v>
      </c>
      <c r="B8175" s="56" t="s">
        <v>26302</v>
      </c>
      <c r="C8175" s="19">
        <f t="shared" si="444"/>
        <v>63529</v>
      </c>
      <c r="D8175" s="56" t="s">
        <v>13350</v>
      </c>
      <c r="E8175" s="55">
        <v>45219</v>
      </c>
      <c r="F8175" s="18">
        <f t="shared" si="443"/>
        <v>10</v>
      </c>
      <c r="G8175" s="56" t="s">
        <v>12318</v>
      </c>
      <c r="H8175" s="56" t="s">
        <v>12319</v>
      </c>
      <c r="I8175" s="56" t="s">
        <v>12318</v>
      </c>
      <c r="J8175" s="57">
        <v>901430</v>
      </c>
      <c r="K8175" s="58" t="s">
        <v>11726</v>
      </c>
      <c r="L8175" s="57">
        <v>72114</v>
      </c>
      <c r="M8175" s="57">
        <v>973544</v>
      </c>
      <c r="P8175" t="e">
        <f>+VLOOKUP(C8175,'Thanh toán '!M$9366:N$10360,2,0)</f>
        <v>#N/A</v>
      </c>
      <c r="Q8175" s="61" t="e">
        <f t="shared" si="445"/>
        <v>#N/A</v>
      </c>
    </row>
    <row r="8176" spans="1:17" x14ac:dyDescent="0.3">
      <c r="A8176" s="43">
        <v>2023</v>
      </c>
      <c r="B8176" s="56" t="s">
        <v>26303</v>
      </c>
      <c r="C8176" s="19">
        <f t="shared" si="444"/>
        <v>63537</v>
      </c>
      <c r="D8176" s="56" t="s">
        <v>13350</v>
      </c>
      <c r="E8176" s="55">
        <v>45219</v>
      </c>
      <c r="F8176" s="18">
        <f t="shared" si="443"/>
        <v>10</v>
      </c>
      <c r="G8176" s="56" t="s">
        <v>12318</v>
      </c>
      <c r="H8176" s="56" t="s">
        <v>12319</v>
      </c>
      <c r="I8176" s="56" t="s">
        <v>12318</v>
      </c>
      <c r="J8176" s="57">
        <v>1110580</v>
      </c>
      <c r="K8176" s="58" t="s">
        <v>11726</v>
      </c>
      <c r="L8176" s="57">
        <v>88846</v>
      </c>
      <c r="M8176" s="57">
        <v>1199426</v>
      </c>
      <c r="P8176" t="e">
        <f>+VLOOKUP(C8176,'Thanh toán '!M$9366:N$10360,2,0)</f>
        <v>#N/A</v>
      </c>
      <c r="Q8176" s="61" t="e">
        <f t="shared" si="445"/>
        <v>#N/A</v>
      </c>
    </row>
    <row r="8177" spans="1:17" x14ac:dyDescent="0.3">
      <c r="A8177" s="43">
        <v>2023</v>
      </c>
      <c r="B8177" s="56" t="s">
        <v>26304</v>
      </c>
      <c r="C8177" s="19">
        <f t="shared" si="444"/>
        <v>63788</v>
      </c>
      <c r="D8177" s="56" t="s">
        <v>13350</v>
      </c>
      <c r="E8177" s="55">
        <v>45223</v>
      </c>
      <c r="F8177" s="18">
        <f t="shared" si="443"/>
        <v>10</v>
      </c>
      <c r="G8177" s="56" t="s">
        <v>12318</v>
      </c>
      <c r="H8177" s="56" t="s">
        <v>12319</v>
      </c>
      <c r="I8177" s="56" t="s">
        <v>12318</v>
      </c>
      <c r="J8177" s="57">
        <v>901430</v>
      </c>
      <c r="K8177" s="58" t="s">
        <v>11726</v>
      </c>
      <c r="L8177" s="57">
        <v>72114</v>
      </c>
      <c r="M8177" s="57">
        <v>973544</v>
      </c>
      <c r="P8177" t="e">
        <f>+VLOOKUP(C8177,'Thanh toán '!M$9366:N$10360,2,0)</f>
        <v>#N/A</v>
      </c>
      <c r="Q8177" s="61" t="e">
        <f t="shared" si="445"/>
        <v>#N/A</v>
      </c>
    </row>
    <row r="8178" spans="1:17" x14ac:dyDescent="0.3">
      <c r="A8178" s="43">
        <v>2023</v>
      </c>
      <c r="B8178" s="56" t="s">
        <v>26305</v>
      </c>
      <c r="C8178" s="19">
        <f t="shared" si="444"/>
        <v>65051</v>
      </c>
      <c r="D8178" s="56" t="s">
        <v>13350</v>
      </c>
      <c r="E8178" s="55">
        <v>45226</v>
      </c>
      <c r="F8178" s="18">
        <f t="shared" si="443"/>
        <v>10</v>
      </c>
      <c r="G8178" s="56" t="s">
        <v>12318</v>
      </c>
      <c r="H8178" s="56" t="s">
        <v>12319</v>
      </c>
      <c r="I8178" s="56" t="s">
        <v>12318</v>
      </c>
      <c r="J8178" s="57">
        <v>1352145</v>
      </c>
      <c r="K8178" s="58" t="s">
        <v>11726</v>
      </c>
      <c r="L8178" s="57">
        <v>108172</v>
      </c>
      <c r="M8178" s="57">
        <v>1460317</v>
      </c>
      <c r="P8178" t="e">
        <f>+VLOOKUP(C8178,'Thanh toán '!M$9366:N$10360,2,0)</f>
        <v>#N/A</v>
      </c>
      <c r="Q8178" s="61" t="e">
        <f t="shared" si="445"/>
        <v>#N/A</v>
      </c>
    </row>
    <row r="8179" spans="1:17" x14ac:dyDescent="0.3">
      <c r="A8179" s="43">
        <v>2023</v>
      </c>
      <c r="B8179" s="56" t="s">
        <v>26306</v>
      </c>
      <c r="C8179" s="19">
        <f t="shared" si="444"/>
        <v>59342</v>
      </c>
      <c r="D8179" s="56" t="s">
        <v>13350</v>
      </c>
      <c r="E8179" s="55">
        <v>45202</v>
      </c>
      <c r="F8179" s="18">
        <f t="shared" si="443"/>
        <v>10</v>
      </c>
      <c r="G8179" s="56" t="s">
        <v>12239</v>
      </c>
      <c r="H8179" s="56" t="s">
        <v>12240</v>
      </c>
      <c r="I8179" s="56" t="s">
        <v>18228</v>
      </c>
      <c r="J8179" s="57">
        <v>551250</v>
      </c>
      <c r="K8179" s="58" t="s">
        <v>11726</v>
      </c>
      <c r="L8179" s="57">
        <v>44100</v>
      </c>
      <c r="M8179" s="57">
        <v>595350</v>
      </c>
      <c r="P8179" t="e">
        <f>+VLOOKUP(C8179,'Thanh toán '!M$9366:N$10360,2,0)</f>
        <v>#N/A</v>
      </c>
      <c r="Q8179" s="61" t="e">
        <f t="shared" si="445"/>
        <v>#N/A</v>
      </c>
    </row>
    <row r="8180" spans="1:17" x14ac:dyDescent="0.3">
      <c r="A8180" s="43">
        <v>2023</v>
      </c>
      <c r="B8180" s="56" t="s">
        <v>26307</v>
      </c>
      <c r="C8180" s="19">
        <f t="shared" si="444"/>
        <v>59426</v>
      </c>
      <c r="D8180" s="56" t="s">
        <v>13350</v>
      </c>
      <c r="E8180" s="55">
        <v>45203</v>
      </c>
      <c r="F8180" s="18">
        <f t="shared" si="443"/>
        <v>10</v>
      </c>
      <c r="G8180" s="56" t="s">
        <v>12239</v>
      </c>
      <c r="H8180" s="56" t="s">
        <v>12240</v>
      </c>
      <c r="I8180" s="56" t="s">
        <v>18228</v>
      </c>
      <c r="J8180" s="57">
        <v>1102500</v>
      </c>
      <c r="K8180" s="58" t="s">
        <v>11726</v>
      </c>
      <c r="L8180" s="57">
        <v>88200</v>
      </c>
      <c r="M8180" s="57">
        <v>1190700</v>
      </c>
      <c r="P8180" t="e">
        <f>+VLOOKUP(C8180,'Thanh toán '!M$9366:N$10360,2,0)</f>
        <v>#N/A</v>
      </c>
      <c r="Q8180" s="61" t="e">
        <f t="shared" si="445"/>
        <v>#N/A</v>
      </c>
    </row>
    <row r="8181" spans="1:17" x14ac:dyDescent="0.3">
      <c r="A8181" s="43">
        <v>2023</v>
      </c>
      <c r="B8181" s="56" t="s">
        <v>26308</v>
      </c>
      <c r="C8181" s="19">
        <f t="shared" si="444"/>
        <v>59436</v>
      </c>
      <c r="D8181" s="56" t="s">
        <v>13350</v>
      </c>
      <c r="E8181" s="55">
        <v>45203</v>
      </c>
      <c r="F8181" s="18">
        <f t="shared" si="443"/>
        <v>10</v>
      </c>
      <c r="G8181" s="56" t="s">
        <v>12239</v>
      </c>
      <c r="H8181" s="56" t="s">
        <v>12240</v>
      </c>
      <c r="I8181" s="56" t="s">
        <v>18069</v>
      </c>
      <c r="J8181" s="57">
        <v>709500</v>
      </c>
      <c r="K8181" s="58" t="s">
        <v>11726</v>
      </c>
      <c r="L8181" s="57">
        <v>56760</v>
      </c>
      <c r="M8181" s="57">
        <v>766260</v>
      </c>
      <c r="P8181" t="e">
        <f>+VLOOKUP(C8181,'Thanh toán '!M$9366:N$10360,2,0)</f>
        <v>#N/A</v>
      </c>
      <c r="Q8181" s="61" t="e">
        <f t="shared" si="445"/>
        <v>#N/A</v>
      </c>
    </row>
    <row r="8182" spans="1:17" x14ac:dyDescent="0.3">
      <c r="A8182" s="43">
        <v>2023</v>
      </c>
      <c r="B8182" s="56" t="s">
        <v>26309</v>
      </c>
      <c r="C8182" s="19">
        <f t="shared" si="444"/>
        <v>60353</v>
      </c>
      <c r="D8182" s="56" t="s">
        <v>13350</v>
      </c>
      <c r="E8182" s="55">
        <v>45204</v>
      </c>
      <c r="F8182" s="18">
        <f t="shared" si="443"/>
        <v>10</v>
      </c>
      <c r="G8182" s="56" t="s">
        <v>12239</v>
      </c>
      <c r="H8182" s="56" t="s">
        <v>12240</v>
      </c>
      <c r="I8182" s="56" t="s">
        <v>18260</v>
      </c>
      <c r="J8182" s="57">
        <v>4406345</v>
      </c>
      <c r="K8182" s="58" t="s">
        <v>11726</v>
      </c>
      <c r="L8182" s="57">
        <v>352508</v>
      </c>
      <c r="M8182" s="57">
        <v>4758853</v>
      </c>
      <c r="P8182" t="e">
        <f>+VLOOKUP(C8182,'Thanh toán '!M$9366:N$10360,2,0)</f>
        <v>#N/A</v>
      </c>
      <c r="Q8182" s="61" t="e">
        <f t="shared" si="445"/>
        <v>#N/A</v>
      </c>
    </row>
    <row r="8183" spans="1:17" x14ac:dyDescent="0.3">
      <c r="A8183" s="43">
        <v>2023</v>
      </c>
      <c r="B8183" s="56" t="s">
        <v>26310</v>
      </c>
      <c r="C8183" s="19">
        <f t="shared" si="444"/>
        <v>60774</v>
      </c>
      <c r="D8183" s="56" t="s">
        <v>13350</v>
      </c>
      <c r="E8183" s="55">
        <v>45206</v>
      </c>
      <c r="F8183" s="18">
        <f t="shared" si="443"/>
        <v>10</v>
      </c>
      <c r="G8183" s="56" t="s">
        <v>12239</v>
      </c>
      <c r="H8183" s="56" t="s">
        <v>12240</v>
      </c>
      <c r="I8183" s="56" t="s">
        <v>18069</v>
      </c>
      <c r="J8183" s="57">
        <v>1102500</v>
      </c>
      <c r="K8183" s="58" t="s">
        <v>11726</v>
      </c>
      <c r="L8183" s="57">
        <v>88200</v>
      </c>
      <c r="M8183" s="57">
        <v>1190700</v>
      </c>
      <c r="P8183" t="e">
        <f>+VLOOKUP(C8183,'Thanh toán '!M$9366:N$10360,2,0)</f>
        <v>#N/A</v>
      </c>
      <c r="Q8183" s="61" t="e">
        <f t="shared" si="445"/>
        <v>#N/A</v>
      </c>
    </row>
    <row r="8184" spans="1:17" x14ac:dyDescent="0.3">
      <c r="A8184" s="43">
        <v>2023</v>
      </c>
      <c r="B8184" s="56" t="s">
        <v>26311</v>
      </c>
      <c r="C8184" s="19">
        <f t="shared" si="444"/>
        <v>60945</v>
      </c>
      <c r="D8184" s="56" t="s">
        <v>13350</v>
      </c>
      <c r="E8184" s="55">
        <v>45209</v>
      </c>
      <c r="F8184" s="18">
        <f t="shared" si="443"/>
        <v>10</v>
      </c>
      <c r="G8184" s="56" t="s">
        <v>12239</v>
      </c>
      <c r="H8184" s="56" t="s">
        <v>12240</v>
      </c>
      <c r="I8184" s="56" t="s">
        <v>18146</v>
      </c>
      <c r="J8184" s="57">
        <v>1983650</v>
      </c>
      <c r="K8184" s="58" t="s">
        <v>11726</v>
      </c>
      <c r="L8184" s="57">
        <v>158692</v>
      </c>
      <c r="M8184" s="57">
        <v>2142342</v>
      </c>
      <c r="P8184" t="e">
        <f>+VLOOKUP(C8184,'Thanh toán '!M$9366:N$10360,2,0)</f>
        <v>#N/A</v>
      </c>
      <c r="Q8184" s="61" t="e">
        <f t="shared" si="445"/>
        <v>#N/A</v>
      </c>
    </row>
    <row r="8185" spans="1:17" x14ac:dyDescent="0.3">
      <c r="A8185" s="43">
        <v>2023</v>
      </c>
      <c r="B8185" s="56" t="s">
        <v>26312</v>
      </c>
      <c r="C8185" s="19">
        <f t="shared" si="444"/>
        <v>61054</v>
      </c>
      <c r="D8185" s="56" t="s">
        <v>13350</v>
      </c>
      <c r="E8185" s="55">
        <v>45210</v>
      </c>
      <c r="F8185" s="18">
        <f t="shared" si="443"/>
        <v>10</v>
      </c>
      <c r="G8185" s="56" t="s">
        <v>12239</v>
      </c>
      <c r="H8185" s="56" t="s">
        <v>12240</v>
      </c>
      <c r="I8185" s="56" t="s">
        <v>18228</v>
      </c>
      <c r="J8185" s="57">
        <v>1705910</v>
      </c>
      <c r="K8185" s="58" t="s">
        <v>11726</v>
      </c>
      <c r="L8185" s="57">
        <v>136473</v>
      </c>
      <c r="M8185" s="57">
        <v>1842383</v>
      </c>
      <c r="P8185" t="e">
        <f>+VLOOKUP(C8185,'Thanh toán '!M$9366:N$10360,2,0)</f>
        <v>#N/A</v>
      </c>
      <c r="Q8185" s="61" t="e">
        <f t="shared" si="445"/>
        <v>#N/A</v>
      </c>
    </row>
    <row r="8186" spans="1:17" x14ac:dyDescent="0.3">
      <c r="A8186" s="43">
        <v>2023</v>
      </c>
      <c r="B8186" s="56" t="s">
        <v>26313</v>
      </c>
      <c r="C8186" s="19">
        <f t="shared" si="444"/>
        <v>61112</v>
      </c>
      <c r="D8186" s="56" t="s">
        <v>13350</v>
      </c>
      <c r="E8186" s="55">
        <v>45211</v>
      </c>
      <c r="F8186" s="18">
        <f t="shared" si="443"/>
        <v>10</v>
      </c>
      <c r="G8186" s="56" t="s">
        <v>12239</v>
      </c>
      <c r="H8186" s="56" t="s">
        <v>12240</v>
      </c>
      <c r="I8186" s="56" t="s">
        <v>18069</v>
      </c>
      <c r="J8186" s="57">
        <v>1664945</v>
      </c>
      <c r="K8186" s="58" t="s">
        <v>11726</v>
      </c>
      <c r="L8186" s="57">
        <v>133196</v>
      </c>
      <c r="M8186" s="57">
        <v>1798141</v>
      </c>
      <c r="P8186" t="e">
        <f>+VLOOKUP(C8186,'Thanh toán '!M$9366:N$10360,2,0)</f>
        <v>#N/A</v>
      </c>
      <c r="Q8186" s="61" t="e">
        <f t="shared" si="445"/>
        <v>#N/A</v>
      </c>
    </row>
    <row r="8187" spans="1:17" x14ac:dyDescent="0.3">
      <c r="A8187" s="43">
        <v>2023</v>
      </c>
      <c r="B8187" s="56" t="s">
        <v>26314</v>
      </c>
      <c r="C8187" s="19">
        <f t="shared" si="444"/>
        <v>61625</v>
      </c>
      <c r="D8187" s="56" t="s">
        <v>13350</v>
      </c>
      <c r="E8187" s="55">
        <v>45211</v>
      </c>
      <c r="F8187" s="18">
        <f t="shared" si="443"/>
        <v>10</v>
      </c>
      <c r="G8187" s="56" t="s">
        <v>12239</v>
      </c>
      <c r="H8187" s="56" t="s">
        <v>12240</v>
      </c>
      <c r="I8187" s="56" t="s">
        <v>18146</v>
      </c>
      <c r="J8187" s="57">
        <v>1102500</v>
      </c>
      <c r="K8187" s="58" t="s">
        <v>11726</v>
      </c>
      <c r="L8187" s="57">
        <v>88200</v>
      </c>
      <c r="M8187" s="57">
        <v>1190700</v>
      </c>
      <c r="P8187" t="e">
        <f>+VLOOKUP(C8187,'Thanh toán '!M$9366:N$10360,2,0)</f>
        <v>#N/A</v>
      </c>
      <c r="Q8187" s="61" t="e">
        <f t="shared" si="445"/>
        <v>#N/A</v>
      </c>
    </row>
    <row r="8188" spans="1:17" x14ac:dyDescent="0.3">
      <c r="A8188" s="43">
        <v>2023</v>
      </c>
      <c r="B8188" s="56" t="s">
        <v>26315</v>
      </c>
      <c r="C8188" s="19">
        <f t="shared" si="444"/>
        <v>61896</v>
      </c>
      <c r="D8188" s="56" t="s">
        <v>13350</v>
      </c>
      <c r="E8188" s="55">
        <v>45212</v>
      </c>
      <c r="F8188" s="18">
        <f t="shared" si="443"/>
        <v>10</v>
      </c>
      <c r="G8188" s="56" t="s">
        <v>12239</v>
      </c>
      <c r="H8188" s="56" t="s">
        <v>12240</v>
      </c>
      <c r="I8188" s="56" t="s">
        <v>18260</v>
      </c>
      <c r="J8188" s="57">
        <v>1924970</v>
      </c>
      <c r="K8188" s="58" t="s">
        <v>11726</v>
      </c>
      <c r="L8188" s="57">
        <v>153998</v>
      </c>
      <c r="M8188" s="57">
        <v>2078968</v>
      </c>
      <c r="P8188" t="e">
        <f>+VLOOKUP(C8188,'Thanh toán '!M$9366:N$10360,2,0)</f>
        <v>#N/A</v>
      </c>
      <c r="Q8188" s="61" t="e">
        <f t="shared" si="445"/>
        <v>#N/A</v>
      </c>
    </row>
    <row r="8189" spans="1:17" x14ac:dyDescent="0.3">
      <c r="A8189" s="43">
        <v>2023</v>
      </c>
      <c r="B8189" s="56" t="s">
        <v>26316</v>
      </c>
      <c r="C8189" s="19">
        <f t="shared" si="444"/>
        <v>61897</v>
      </c>
      <c r="D8189" s="56" t="s">
        <v>13350</v>
      </c>
      <c r="E8189" s="55">
        <v>45212</v>
      </c>
      <c r="F8189" s="18">
        <f t="shared" si="443"/>
        <v>10</v>
      </c>
      <c r="G8189" s="56" t="s">
        <v>12239</v>
      </c>
      <c r="H8189" s="56" t="s">
        <v>12240</v>
      </c>
      <c r="I8189" s="56" t="s">
        <v>18228</v>
      </c>
      <c r="J8189" s="57">
        <v>1105560</v>
      </c>
      <c r="K8189" s="58" t="s">
        <v>11726</v>
      </c>
      <c r="L8189" s="57">
        <v>88445</v>
      </c>
      <c r="M8189" s="57">
        <v>1194005</v>
      </c>
      <c r="P8189" t="e">
        <f>+VLOOKUP(C8189,'Thanh toán '!M$9366:N$10360,2,0)</f>
        <v>#N/A</v>
      </c>
      <c r="Q8189" s="61" t="e">
        <f t="shared" si="445"/>
        <v>#N/A</v>
      </c>
    </row>
    <row r="8190" spans="1:17" x14ac:dyDescent="0.3">
      <c r="A8190" s="43">
        <v>2023</v>
      </c>
      <c r="B8190" s="56" t="s">
        <v>26317</v>
      </c>
      <c r="C8190" s="19">
        <f t="shared" si="444"/>
        <v>62028</v>
      </c>
      <c r="D8190" s="56" t="s">
        <v>13350</v>
      </c>
      <c r="E8190" s="55">
        <v>45213</v>
      </c>
      <c r="F8190" s="18">
        <f t="shared" si="443"/>
        <v>10</v>
      </c>
      <c r="G8190" s="56" t="s">
        <v>12239</v>
      </c>
      <c r="H8190" s="56" t="s">
        <v>12240</v>
      </c>
      <c r="I8190" s="56" t="s">
        <v>18260</v>
      </c>
      <c r="J8190" s="57">
        <v>1590750</v>
      </c>
      <c r="K8190" s="58" t="s">
        <v>11726</v>
      </c>
      <c r="L8190" s="57">
        <v>127260</v>
      </c>
      <c r="M8190" s="57">
        <v>1718010</v>
      </c>
      <c r="P8190" t="e">
        <f>+VLOOKUP(C8190,'Thanh toán '!M$9366:N$10360,2,0)</f>
        <v>#N/A</v>
      </c>
      <c r="Q8190" s="61" t="e">
        <f t="shared" si="445"/>
        <v>#N/A</v>
      </c>
    </row>
    <row r="8191" spans="1:17" x14ac:dyDescent="0.3">
      <c r="A8191" s="43">
        <v>2023</v>
      </c>
      <c r="B8191" s="56" t="s">
        <v>26318</v>
      </c>
      <c r="C8191" s="19">
        <f t="shared" si="444"/>
        <v>62323</v>
      </c>
      <c r="D8191" s="56" t="s">
        <v>13350</v>
      </c>
      <c r="E8191" s="55">
        <v>45217</v>
      </c>
      <c r="F8191" s="18">
        <f t="shared" si="443"/>
        <v>10</v>
      </c>
      <c r="G8191" s="56" t="s">
        <v>12239</v>
      </c>
      <c r="H8191" s="56" t="s">
        <v>12240</v>
      </c>
      <c r="I8191" s="56" t="s">
        <v>18228</v>
      </c>
      <c r="J8191" s="57">
        <v>1279643</v>
      </c>
      <c r="K8191" s="58" t="s">
        <v>11726</v>
      </c>
      <c r="L8191" s="57">
        <v>102371</v>
      </c>
      <c r="M8191" s="57">
        <v>1382014</v>
      </c>
      <c r="P8191" t="e">
        <f>+VLOOKUP(C8191,'Thanh toán '!M$9366:N$10360,2,0)</f>
        <v>#N/A</v>
      </c>
      <c r="Q8191" s="61" t="e">
        <f t="shared" si="445"/>
        <v>#N/A</v>
      </c>
    </row>
    <row r="8192" spans="1:17" x14ac:dyDescent="0.3">
      <c r="A8192" s="43">
        <v>2023</v>
      </c>
      <c r="B8192" s="56" t="s">
        <v>26319</v>
      </c>
      <c r="C8192" s="19">
        <f t="shared" si="444"/>
        <v>62334</v>
      </c>
      <c r="D8192" s="56" t="s">
        <v>13350</v>
      </c>
      <c r="E8192" s="55">
        <v>45217</v>
      </c>
      <c r="F8192" s="18">
        <f t="shared" si="443"/>
        <v>10</v>
      </c>
      <c r="G8192" s="56" t="s">
        <v>12239</v>
      </c>
      <c r="H8192" s="56" t="s">
        <v>12240</v>
      </c>
      <c r="I8192" s="56" t="s">
        <v>18069</v>
      </c>
      <c r="J8192" s="57">
        <v>868975</v>
      </c>
      <c r="K8192" s="58" t="s">
        <v>11726</v>
      </c>
      <c r="L8192" s="57">
        <v>69518</v>
      </c>
      <c r="M8192" s="57">
        <v>938493</v>
      </c>
      <c r="P8192" t="e">
        <f>+VLOOKUP(C8192,'Thanh toán '!M$9366:N$10360,2,0)</f>
        <v>#N/A</v>
      </c>
      <c r="Q8192" s="61" t="e">
        <f t="shared" si="445"/>
        <v>#N/A</v>
      </c>
    </row>
    <row r="8193" spans="1:17" x14ac:dyDescent="0.3">
      <c r="A8193" s="43">
        <v>2023</v>
      </c>
      <c r="B8193" s="56" t="s">
        <v>26320</v>
      </c>
      <c r="C8193" s="19">
        <f t="shared" si="444"/>
        <v>63086</v>
      </c>
      <c r="D8193" s="56" t="s">
        <v>13350</v>
      </c>
      <c r="E8193" s="55">
        <v>45218</v>
      </c>
      <c r="F8193" s="18">
        <f t="shared" si="443"/>
        <v>10</v>
      </c>
      <c r="G8193" s="56" t="s">
        <v>12239</v>
      </c>
      <c r="H8193" s="56" t="s">
        <v>12240</v>
      </c>
      <c r="I8193" s="56" t="s">
        <v>18146</v>
      </c>
      <c r="J8193" s="57">
        <v>868975</v>
      </c>
      <c r="K8193" s="58" t="s">
        <v>11726</v>
      </c>
      <c r="L8193" s="57">
        <v>69518</v>
      </c>
      <c r="M8193" s="57">
        <v>938493</v>
      </c>
      <c r="P8193" t="e">
        <f>+VLOOKUP(C8193,'Thanh toán '!M$9366:N$10360,2,0)</f>
        <v>#N/A</v>
      </c>
      <c r="Q8193" s="61" t="e">
        <f t="shared" si="445"/>
        <v>#N/A</v>
      </c>
    </row>
    <row r="8194" spans="1:17" x14ac:dyDescent="0.3">
      <c r="A8194" s="43">
        <v>2023</v>
      </c>
      <c r="B8194" s="56" t="s">
        <v>26321</v>
      </c>
      <c r="C8194" s="19">
        <f t="shared" si="444"/>
        <v>63405</v>
      </c>
      <c r="D8194" s="56" t="s">
        <v>13350</v>
      </c>
      <c r="E8194" s="55">
        <v>45219</v>
      </c>
      <c r="F8194" s="18">
        <f t="shared" si="443"/>
        <v>10</v>
      </c>
      <c r="G8194" s="56" t="s">
        <v>12239</v>
      </c>
      <c r="H8194" s="56" t="s">
        <v>12240</v>
      </c>
      <c r="I8194" s="56" t="s">
        <v>18228</v>
      </c>
      <c r="J8194" s="57">
        <v>1911760</v>
      </c>
      <c r="K8194" s="58" t="s">
        <v>11726</v>
      </c>
      <c r="L8194" s="57">
        <v>152941</v>
      </c>
      <c r="M8194" s="57">
        <v>2064701</v>
      </c>
      <c r="P8194" t="e">
        <f>+VLOOKUP(C8194,'Thanh toán '!M$9366:N$10360,2,0)</f>
        <v>#N/A</v>
      </c>
      <c r="Q8194" s="61" t="e">
        <f t="shared" si="445"/>
        <v>#N/A</v>
      </c>
    </row>
    <row r="8195" spans="1:17" x14ac:dyDescent="0.3">
      <c r="A8195" s="43">
        <v>2023</v>
      </c>
      <c r="B8195" s="56" t="s">
        <v>26322</v>
      </c>
      <c r="C8195" s="19">
        <f t="shared" si="444"/>
        <v>63406</v>
      </c>
      <c r="D8195" s="56" t="s">
        <v>13350</v>
      </c>
      <c r="E8195" s="55">
        <v>45219</v>
      </c>
      <c r="F8195" s="18">
        <f t="shared" si="443"/>
        <v>10</v>
      </c>
      <c r="G8195" s="56" t="s">
        <v>12239</v>
      </c>
      <c r="H8195" s="56" t="s">
        <v>12240</v>
      </c>
      <c r="I8195" s="56" t="s">
        <v>18260</v>
      </c>
      <c r="J8195" s="57">
        <v>2840220</v>
      </c>
      <c r="K8195" s="58" t="s">
        <v>11726</v>
      </c>
      <c r="L8195" s="57">
        <v>227218</v>
      </c>
      <c r="M8195" s="57">
        <v>3067438</v>
      </c>
      <c r="P8195" t="e">
        <f>+VLOOKUP(C8195,'Thanh toán '!M$9366:N$10360,2,0)</f>
        <v>#N/A</v>
      </c>
      <c r="Q8195" s="61" t="e">
        <f t="shared" si="445"/>
        <v>#N/A</v>
      </c>
    </row>
    <row r="8196" spans="1:17" x14ac:dyDescent="0.3">
      <c r="A8196" s="43">
        <v>2023</v>
      </c>
      <c r="B8196" s="56" t="s">
        <v>26323</v>
      </c>
      <c r="C8196" s="19">
        <f t="shared" si="444"/>
        <v>63407</v>
      </c>
      <c r="D8196" s="56" t="s">
        <v>13350</v>
      </c>
      <c r="E8196" s="55">
        <v>45219</v>
      </c>
      <c r="F8196" s="18">
        <f t="shared" si="443"/>
        <v>10</v>
      </c>
      <c r="G8196" s="56" t="s">
        <v>12239</v>
      </c>
      <c r="H8196" s="56" t="s">
        <v>12240</v>
      </c>
      <c r="I8196" s="56" t="s">
        <v>18260</v>
      </c>
      <c r="J8196" s="57">
        <v>90143</v>
      </c>
      <c r="K8196" s="58" t="s">
        <v>11726</v>
      </c>
      <c r="L8196" s="57">
        <v>7211</v>
      </c>
      <c r="M8196" s="57">
        <v>97354</v>
      </c>
      <c r="P8196" t="e">
        <f>+VLOOKUP(C8196,'Thanh toán '!M$9366:N$10360,2,0)</f>
        <v>#N/A</v>
      </c>
      <c r="Q8196" s="61" t="e">
        <f t="shared" si="445"/>
        <v>#N/A</v>
      </c>
    </row>
    <row r="8197" spans="1:17" x14ac:dyDescent="0.3">
      <c r="A8197" s="43">
        <v>2023</v>
      </c>
      <c r="B8197" s="56" t="s">
        <v>26324</v>
      </c>
      <c r="C8197" s="19">
        <f t="shared" si="444"/>
        <v>63544</v>
      </c>
      <c r="D8197" s="56" t="s">
        <v>13350</v>
      </c>
      <c r="E8197" s="55">
        <v>45220</v>
      </c>
      <c r="F8197" s="18">
        <f t="shared" si="443"/>
        <v>10</v>
      </c>
      <c r="G8197" s="56" t="s">
        <v>12239</v>
      </c>
      <c r="H8197" s="56" t="s">
        <v>12240</v>
      </c>
      <c r="I8197" s="56" t="s">
        <v>18069</v>
      </c>
      <c r="J8197" s="57">
        <v>1220450</v>
      </c>
      <c r="K8197" s="58" t="s">
        <v>11726</v>
      </c>
      <c r="L8197" s="57">
        <v>97636</v>
      </c>
      <c r="M8197" s="57">
        <v>1318086</v>
      </c>
      <c r="P8197" t="e">
        <f>+VLOOKUP(C8197,'Thanh toán '!M$9366:N$10360,2,0)</f>
        <v>#N/A</v>
      </c>
      <c r="Q8197" s="61" t="e">
        <f t="shared" si="445"/>
        <v>#N/A</v>
      </c>
    </row>
    <row r="8198" spans="1:17" x14ac:dyDescent="0.3">
      <c r="A8198" s="43">
        <v>2023</v>
      </c>
      <c r="B8198" s="56" t="s">
        <v>26325</v>
      </c>
      <c r="C8198" s="19">
        <f t="shared" si="444"/>
        <v>63573</v>
      </c>
      <c r="D8198" s="56" t="s">
        <v>13350</v>
      </c>
      <c r="E8198" s="55">
        <v>45220</v>
      </c>
      <c r="F8198" s="18">
        <f t="shared" ref="F8198:F8261" si="446">+MONTH(E8198)</f>
        <v>10</v>
      </c>
      <c r="G8198" s="56" t="s">
        <v>12239</v>
      </c>
      <c r="H8198" s="56" t="s">
        <v>12240</v>
      </c>
      <c r="I8198" s="56" t="s">
        <v>18146</v>
      </c>
      <c r="J8198" s="57">
        <v>1220450</v>
      </c>
      <c r="K8198" s="58" t="s">
        <v>11726</v>
      </c>
      <c r="L8198" s="57">
        <v>97636</v>
      </c>
      <c r="M8198" s="57">
        <v>1318086</v>
      </c>
      <c r="P8198" t="e">
        <f>+VLOOKUP(C8198,'Thanh toán '!M$9366:N$10360,2,0)</f>
        <v>#N/A</v>
      </c>
      <c r="Q8198" s="61" t="e">
        <f t="shared" si="445"/>
        <v>#N/A</v>
      </c>
    </row>
    <row r="8199" spans="1:17" x14ac:dyDescent="0.3">
      <c r="A8199" s="43">
        <v>2023</v>
      </c>
      <c r="B8199" s="56" t="s">
        <v>26326</v>
      </c>
      <c r="C8199" s="19">
        <f t="shared" si="444"/>
        <v>63656</v>
      </c>
      <c r="D8199" s="56" t="s">
        <v>13350</v>
      </c>
      <c r="E8199" s="55">
        <v>45222</v>
      </c>
      <c r="F8199" s="18">
        <f t="shared" si="446"/>
        <v>10</v>
      </c>
      <c r="G8199" s="56" t="s">
        <v>12239</v>
      </c>
      <c r="H8199" s="56" t="s">
        <v>12240</v>
      </c>
      <c r="I8199" s="56" t="s">
        <v>18260</v>
      </c>
      <c r="J8199" s="57">
        <v>1220450</v>
      </c>
      <c r="K8199" s="58" t="s">
        <v>11726</v>
      </c>
      <c r="L8199" s="57">
        <v>97636</v>
      </c>
      <c r="M8199" s="57">
        <v>1318086</v>
      </c>
      <c r="P8199" t="e">
        <f>+VLOOKUP(C8199,'Thanh toán '!M$9366:N$10360,2,0)</f>
        <v>#N/A</v>
      </c>
      <c r="Q8199" s="61" t="e">
        <f t="shared" si="445"/>
        <v>#N/A</v>
      </c>
    </row>
    <row r="8200" spans="1:17" x14ac:dyDescent="0.3">
      <c r="A8200" s="43">
        <v>2023</v>
      </c>
      <c r="B8200" s="56" t="s">
        <v>26327</v>
      </c>
      <c r="C8200" s="19">
        <f t="shared" si="444"/>
        <v>63657</v>
      </c>
      <c r="D8200" s="56" t="s">
        <v>13350</v>
      </c>
      <c r="E8200" s="55">
        <v>45222</v>
      </c>
      <c r="F8200" s="18">
        <f t="shared" si="446"/>
        <v>10</v>
      </c>
      <c r="G8200" s="56" t="s">
        <v>12239</v>
      </c>
      <c r="H8200" s="56" t="s">
        <v>12240</v>
      </c>
      <c r="I8200" s="56" t="s">
        <v>18228</v>
      </c>
      <c r="J8200" s="57">
        <v>610225</v>
      </c>
      <c r="K8200" s="58" t="s">
        <v>11726</v>
      </c>
      <c r="L8200" s="57">
        <v>48818</v>
      </c>
      <c r="M8200" s="57">
        <v>659043</v>
      </c>
      <c r="P8200" t="e">
        <f>+VLOOKUP(C8200,'Thanh toán '!M$9366:N$10360,2,0)</f>
        <v>#N/A</v>
      </c>
      <c r="Q8200" s="61" t="e">
        <f t="shared" si="445"/>
        <v>#N/A</v>
      </c>
    </row>
    <row r="8201" spans="1:17" x14ac:dyDescent="0.3">
      <c r="A8201" s="43">
        <v>2023</v>
      </c>
      <c r="B8201" s="56" t="s">
        <v>26328</v>
      </c>
      <c r="C8201" s="19">
        <f t="shared" si="444"/>
        <v>63814</v>
      </c>
      <c r="D8201" s="56" t="s">
        <v>13350</v>
      </c>
      <c r="E8201" s="55">
        <v>45224</v>
      </c>
      <c r="F8201" s="18">
        <f t="shared" si="446"/>
        <v>10</v>
      </c>
      <c r="G8201" s="56" t="s">
        <v>12239</v>
      </c>
      <c r="H8201" s="56" t="s">
        <v>12240</v>
      </c>
      <c r="I8201" s="56" t="s">
        <v>18069</v>
      </c>
      <c r="J8201" s="57">
        <v>501820</v>
      </c>
      <c r="K8201" s="58" t="s">
        <v>11726</v>
      </c>
      <c r="L8201" s="57">
        <v>40146</v>
      </c>
      <c r="M8201" s="57">
        <v>541966</v>
      </c>
      <c r="P8201" t="e">
        <f>+VLOOKUP(C8201,'Thanh toán '!M$9366:N$10360,2,0)</f>
        <v>#N/A</v>
      </c>
      <c r="Q8201" s="61" t="e">
        <f t="shared" si="445"/>
        <v>#N/A</v>
      </c>
    </row>
    <row r="8202" spans="1:17" x14ac:dyDescent="0.3">
      <c r="A8202" s="43">
        <v>2023</v>
      </c>
      <c r="B8202" s="56" t="s">
        <v>26329</v>
      </c>
      <c r="C8202" s="19">
        <f t="shared" si="444"/>
        <v>64280</v>
      </c>
      <c r="D8202" s="56" t="s">
        <v>13350</v>
      </c>
      <c r="E8202" s="55">
        <v>45225</v>
      </c>
      <c r="F8202" s="18">
        <f t="shared" si="446"/>
        <v>10</v>
      </c>
      <c r="G8202" s="56" t="s">
        <v>12239</v>
      </c>
      <c r="H8202" s="56" t="s">
        <v>12240</v>
      </c>
      <c r="I8202" s="56" t="s">
        <v>18228</v>
      </c>
      <c r="J8202" s="57">
        <v>846240</v>
      </c>
      <c r="K8202" s="58" t="s">
        <v>11726</v>
      </c>
      <c r="L8202" s="57">
        <v>67699</v>
      </c>
      <c r="M8202" s="57">
        <v>913939</v>
      </c>
      <c r="P8202" t="e">
        <f>+VLOOKUP(C8202,'Thanh toán '!M$9366:N$10360,2,0)</f>
        <v>#N/A</v>
      </c>
      <c r="Q8202" s="61" t="e">
        <f t="shared" si="445"/>
        <v>#N/A</v>
      </c>
    </row>
    <row r="8203" spans="1:17" x14ac:dyDescent="0.3">
      <c r="A8203" s="43">
        <v>2023</v>
      </c>
      <c r="B8203" s="56" t="s">
        <v>26330</v>
      </c>
      <c r="C8203" s="19">
        <f t="shared" si="444"/>
        <v>64939</v>
      </c>
      <c r="D8203" s="56" t="s">
        <v>13350</v>
      </c>
      <c r="E8203" s="55">
        <v>45226</v>
      </c>
      <c r="F8203" s="18">
        <f t="shared" si="446"/>
        <v>10</v>
      </c>
      <c r="G8203" s="56" t="s">
        <v>12239</v>
      </c>
      <c r="H8203" s="56" t="s">
        <v>12240</v>
      </c>
      <c r="I8203" s="56" t="s">
        <v>18228</v>
      </c>
      <c r="J8203" s="57">
        <v>3065201</v>
      </c>
      <c r="K8203" s="58" t="s">
        <v>11726</v>
      </c>
      <c r="L8203" s="57">
        <v>245216</v>
      </c>
      <c r="M8203" s="57">
        <v>3310417</v>
      </c>
      <c r="P8203" t="e">
        <f>+VLOOKUP(C8203,'Thanh toán '!M$9366:N$10360,2,0)</f>
        <v>#N/A</v>
      </c>
      <c r="Q8203" s="61" t="e">
        <f t="shared" si="445"/>
        <v>#N/A</v>
      </c>
    </row>
    <row r="8204" spans="1:17" x14ac:dyDescent="0.3">
      <c r="A8204" s="43">
        <v>2023</v>
      </c>
      <c r="B8204" s="56" t="s">
        <v>26331</v>
      </c>
      <c r="C8204" s="19">
        <f t="shared" si="444"/>
        <v>65175</v>
      </c>
      <c r="D8204" s="56" t="s">
        <v>13350</v>
      </c>
      <c r="E8204" s="55">
        <v>45230</v>
      </c>
      <c r="F8204" s="18">
        <f t="shared" si="446"/>
        <v>10</v>
      </c>
      <c r="G8204" s="56" t="s">
        <v>12239</v>
      </c>
      <c r="H8204" s="56" t="s">
        <v>12240</v>
      </c>
      <c r="I8204" s="56" t="s">
        <v>18146</v>
      </c>
      <c r="J8204" s="57">
        <v>1919480</v>
      </c>
      <c r="K8204" s="58" t="s">
        <v>11726</v>
      </c>
      <c r="L8204" s="57">
        <v>153558</v>
      </c>
      <c r="M8204" s="57">
        <v>2073038</v>
      </c>
      <c r="P8204" t="e">
        <f>+VLOOKUP(C8204,'Thanh toán '!M$9366:N$10360,2,0)</f>
        <v>#N/A</v>
      </c>
      <c r="Q8204" s="61" t="e">
        <f t="shared" si="445"/>
        <v>#N/A</v>
      </c>
    </row>
    <row r="8205" spans="1:17" x14ac:dyDescent="0.3">
      <c r="A8205" s="43">
        <v>2023</v>
      </c>
      <c r="B8205" s="56" t="s">
        <v>26332</v>
      </c>
      <c r="C8205" s="19">
        <f t="shared" si="444"/>
        <v>59369</v>
      </c>
      <c r="D8205" s="56" t="s">
        <v>13350</v>
      </c>
      <c r="E8205" s="55">
        <v>45202</v>
      </c>
      <c r="F8205" s="18">
        <f t="shared" si="446"/>
        <v>10</v>
      </c>
      <c r="G8205" s="56" t="s">
        <v>12263</v>
      </c>
      <c r="H8205" s="56" t="s">
        <v>12264</v>
      </c>
      <c r="I8205" s="56" t="s">
        <v>12263</v>
      </c>
      <c r="J8205" s="57">
        <v>1452680</v>
      </c>
      <c r="K8205" s="58" t="s">
        <v>11726</v>
      </c>
      <c r="L8205" s="57">
        <v>116214</v>
      </c>
      <c r="M8205" s="57">
        <v>1568894</v>
      </c>
      <c r="P8205" t="e">
        <f>+VLOOKUP(C8205,'Thanh toán '!M$9366:N$10360,2,0)</f>
        <v>#N/A</v>
      </c>
      <c r="Q8205" s="61" t="e">
        <f t="shared" si="445"/>
        <v>#N/A</v>
      </c>
    </row>
    <row r="8206" spans="1:17" x14ac:dyDescent="0.3">
      <c r="A8206" s="43">
        <v>2023</v>
      </c>
      <c r="B8206" s="56" t="s">
        <v>26333</v>
      </c>
      <c r="C8206" s="19">
        <f t="shared" ref="C8206:C8269" si="447">+B8206*1</f>
        <v>59379</v>
      </c>
      <c r="D8206" s="56" t="s">
        <v>13350</v>
      </c>
      <c r="E8206" s="55">
        <v>45202</v>
      </c>
      <c r="F8206" s="18">
        <f t="shared" si="446"/>
        <v>10</v>
      </c>
      <c r="G8206" s="56" t="s">
        <v>12263</v>
      </c>
      <c r="H8206" s="56" t="s">
        <v>12264</v>
      </c>
      <c r="I8206" s="56" t="s">
        <v>12263</v>
      </c>
      <c r="J8206" s="57">
        <v>5225050</v>
      </c>
      <c r="K8206" s="58" t="s">
        <v>11726</v>
      </c>
      <c r="L8206" s="57">
        <v>418004</v>
      </c>
      <c r="M8206" s="57">
        <v>5643054</v>
      </c>
      <c r="P8206" t="e">
        <f>+VLOOKUP(C8206,'Thanh toán '!M$9366:N$10360,2,0)</f>
        <v>#N/A</v>
      </c>
      <c r="Q8206" s="61" t="e">
        <f t="shared" si="445"/>
        <v>#N/A</v>
      </c>
    </row>
    <row r="8207" spans="1:17" x14ac:dyDescent="0.3">
      <c r="A8207" s="43">
        <v>2023</v>
      </c>
      <c r="B8207" s="56" t="s">
        <v>26334</v>
      </c>
      <c r="C8207" s="19">
        <f t="shared" si="447"/>
        <v>61001</v>
      </c>
      <c r="D8207" s="56" t="s">
        <v>13350</v>
      </c>
      <c r="E8207" s="55">
        <v>45209</v>
      </c>
      <c r="F8207" s="18">
        <f t="shared" si="446"/>
        <v>10</v>
      </c>
      <c r="G8207" s="56" t="s">
        <v>12263</v>
      </c>
      <c r="H8207" s="56" t="s">
        <v>12264</v>
      </c>
      <c r="I8207" s="56" t="s">
        <v>12263</v>
      </c>
      <c r="J8207" s="57">
        <v>901430</v>
      </c>
      <c r="K8207" s="58" t="s">
        <v>11726</v>
      </c>
      <c r="L8207" s="57">
        <v>72114</v>
      </c>
      <c r="M8207" s="57">
        <v>973544</v>
      </c>
      <c r="P8207" t="e">
        <f>+VLOOKUP(C8207,'Thanh toán '!M$9366:N$10360,2,0)</f>
        <v>#N/A</v>
      </c>
      <c r="Q8207" s="61" t="e">
        <f t="shared" si="445"/>
        <v>#N/A</v>
      </c>
    </row>
    <row r="8208" spans="1:17" x14ac:dyDescent="0.3">
      <c r="A8208" s="43">
        <v>2023</v>
      </c>
      <c r="B8208" s="56" t="s">
        <v>26335</v>
      </c>
      <c r="C8208" s="19">
        <f t="shared" si="447"/>
        <v>61011</v>
      </c>
      <c r="D8208" s="56" t="s">
        <v>13350</v>
      </c>
      <c r="E8208" s="55">
        <v>45209</v>
      </c>
      <c r="F8208" s="18">
        <f t="shared" si="446"/>
        <v>10</v>
      </c>
      <c r="G8208" s="56" t="s">
        <v>12263</v>
      </c>
      <c r="H8208" s="56" t="s">
        <v>12264</v>
      </c>
      <c r="I8208" s="56" t="s">
        <v>12263</v>
      </c>
      <c r="J8208" s="57">
        <v>2202930</v>
      </c>
      <c r="K8208" s="58" t="s">
        <v>11726</v>
      </c>
      <c r="L8208" s="57">
        <v>176234</v>
      </c>
      <c r="M8208" s="57">
        <v>2379164</v>
      </c>
      <c r="P8208" t="e">
        <f>+VLOOKUP(C8208,'Thanh toán '!M$9366:N$10360,2,0)</f>
        <v>#N/A</v>
      </c>
      <c r="Q8208" s="61" t="e">
        <f t="shared" si="445"/>
        <v>#N/A</v>
      </c>
    </row>
    <row r="8209" spans="1:17" x14ac:dyDescent="0.3">
      <c r="A8209" s="43">
        <v>2023</v>
      </c>
      <c r="B8209" s="56" t="s">
        <v>26336</v>
      </c>
      <c r="C8209" s="19">
        <f t="shared" si="447"/>
        <v>63785</v>
      </c>
      <c r="D8209" s="56" t="s">
        <v>13350</v>
      </c>
      <c r="E8209" s="55">
        <v>45223</v>
      </c>
      <c r="F8209" s="18">
        <f t="shared" si="446"/>
        <v>10</v>
      </c>
      <c r="G8209" s="56" t="s">
        <v>12263</v>
      </c>
      <c r="H8209" s="56" t="s">
        <v>12264</v>
      </c>
      <c r="I8209" s="56" t="s">
        <v>12263</v>
      </c>
      <c r="J8209" s="57">
        <v>1452680</v>
      </c>
      <c r="K8209" s="58" t="s">
        <v>11726</v>
      </c>
      <c r="L8209" s="57">
        <v>116214</v>
      </c>
      <c r="M8209" s="57">
        <v>1568894</v>
      </c>
      <c r="P8209" t="e">
        <f>+VLOOKUP(C8209,'Thanh toán '!M$9366:N$10360,2,0)</f>
        <v>#N/A</v>
      </c>
      <c r="Q8209" s="61" t="e">
        <f t="shared" si="445"/>
        <v>#N/A</v>
      </c>
    </row>
    <row r="8210" spans="1:17" x14ac:dyDescent="0.3">
      <c r="A8210" s="43">
        <v>2023</v>
      </c>
      <c r="B8210" s="56" t="s">
        <v>26337</v>
      </c>
      <c r="C8210" s="19">
        <f t="shared" si="447"/>
        <v>63796</v>
      </c>
      <c r="D8210" s="56" t="s">
        <v>13350</v>
      </c>
      <c r="E8210" s="55">
        <v>45223</v>
      </c>
      <c r="F8210" s="18">
        <f t="shared" si="446"/>
        <v>10</v>
      </c>
      <c r="G8210" s="56" t="s">
        <v>12263</v>
      </c>
      <c r="H8210" s="56" t="s">
        <v>12264</v>
      </c>
      <c r="I8210" s="56" t="s">
        <v>12263</v>
      </c>
      <c r="J8210" s="57">
        <v>6407520</v>
      </c>
      <c r="K8210" s="58" t="s">
        <v>11726</v>
      </c>
      <c r="L8210" s="57">
        <v>512602</v>
      </c>
      <c r="M8210" s="57">
        <v>6920122</v>
      </c>
      <c r="P8210" t="e">
        <f>+VLOOKUP(C8210,'Thanh toán '!M$9366:N$10360,2,0)</f>
        <v>#N/A</v>
      </c>
      <c r="Q8210" s="61" t="e">
        <f t="shared" si="445"/>
        <v>#N/A</v>
      </c>
    </row>
    <row r="8211" spans="1:17" x14ac:dyDescent="0.3">
      <c r="A8211" s="43">
        <v>2023</v>
      </c>
      <c r="B8211" s="56" t="s">
        <v>26338</v>
      </c>
      <c r="C8211" s="19">
        <f t="shared" si="447"/>
        <v>59375</v>
      </c>
      <c r="D8211" s="56" t="s">
        <v>13350</v>
      </c>
      <c r="E8211" s="55">
        <v>45202</v>
      </c>
      <c r="F8211" s="18">
        <f t="shared" si="446"/>
        <v>10</v>
      </c>
      <c r="G8211" s="56" t="s">
        <v>12565</v>
      </c>
      <c r="H8211" s="56" t="s">
        <v>12566</v>
      </c>
      <c r="I8211" s="56" t="s">
        <v>12565</v>
      </c>
      <c r="J8211" s="57">
        <v>1844890</v>
      </c>
      <c r="K8211" s="58" t="s">
        <v>11726</v>
      </c>
      <c r="L8211" s="57">
        <v>147591</v>
      </c>
      <c r="M8211" s="57">
        <v>1992481</v>
      </c>
      <c r="P8211" t="e">
        <f>+VLOOKUP(C8211,'Thanh toán '!M$9366:N$10360,2,0)</f>
        <v>#N/A</v>
      </c>
      <c r="Q8211" s="61" t="e">
        <f t="shared" si="445"/>
        <v>#N/A</v>
      </c>
    </row>
    <row r="8212" spans="1:17" x14ac:dyDescent="0.3">
      <c r="A8212" s="43">
        <v>2023</v>
      </c>
      <c r="B8212" s="56" t="s">
        <v>26339</v>
      </c>
      <c r="C8212" s="19">
        <f t="shared" si="447"/>
        <v>61010</v>
      </c>
      <c r="D8212" s="56" t="s">
        <v>13350</v>
      </c>
      <c r="E8212" s="55">
        <v>45209</v>
      </c>
      <c r="F8212" s="18">
        <f t="shared" si="446"/>
        <v>10</v>
      </c>
      <c r="G8212" s="56" t="s">
        <v>12565</v>
      </c>
      <c r="H8212" s="56" t="s">
        <v>12566</v>
      </c>
      <c r="I8212" s="56" t="s">
        <v>12565</v>
      </c>
      <c r="J8212" s="57">
        <v>1110580</v>
      </c>
      <c r="K8212" s="58" t="s">
        <v>11726</v>
      </c>
      <c r="L8212" s="57">
        <v>88846</v>
      </c>
      <c r="M8212" s="57">
        <v>1199426</v>
      </c>
      <c r="P8212" t="e">
        <f>+VLOOKUP(C8212,'Thanh toán '!M$9366:N$10360,2,0)</f>
        <v>#N/A</v>
      </c>
      <c r="Q8212" s="61" t="e">
        <f t="shared" si="445"/>
        <v>#N/A</v>
      </c>
    </row>
    <row r="8213" spans="1:17" x14ac:dyDescent="0.3">
      <c r="A8213" s="43">
        <v>2023</v>
      </c>
      <c r="B8213" s="56" t="s">
        <v>26340</v>
      </c>
      <c r="C8213" s="19">
        <f t="shared" si="447"/>
        <v>62254</v>
      </c>
      <c r="D8213" s="56" t="s">
        <v>13350</v>
      </c>
      <c r="E8213" s="55">
        <v>45216</v>
      </c>
      <c r="F8213" s="18">
        <f t="shared" si="446"/>
        <v>10</v>
      </c>
      <c r="G8213" s="56" t="s">
        <v>12565</v>
      </c>
      <c r="H8213" s="56" t="s">
        <v>12566</v>
      </c>
      <c r="I8213" s="56" t="s">
        <v>12565</v>
      </c>
      <c r="J8213" s="57">
        <v>1465330</v>
      </c>
      <c r="K8213" s="58" t="s">
        <v>11726</v>
      </c>
      <c r="L8213" s="57">
        <v>117226</v>
      </c>
      <c r="M8213" s="57">
        <v>1582556</v>
      </c>
      <c r="P8213" t="e">
        <f>+VLOOKUP(C8213,'Thanh toán '!M$9366:N$10360,2,0)</f>
        <v>#N/A</v>
      </c>
      <c r="Q8213" s="61" t="e">
        <f t="shared" si="445"/>
        <v>#N/A</v>
      </c>
    </row>
    <row r="8214" spans="1:17" x14ac:dyDescent="0.3">
      <c r="A8214" s="43">
        <v>2023</v>
      </c>
      <c r="B8214" s="56" t="s">
        <v>26341</v>
      </c>
      <c r="C8214" s="19">
        <f t="shared" si="447"/>
        <v>63791</v>
      </c>
      <c r="D8214" s="56" t="s">
        <v>13350</v>
      </c>
      <c r="E8214" s="55">
        <v>45223</v>
      </c>
      <c r="F8214" s="18">
        <f t="shared" si="446"/>
        <v>10</v>
      </c>
      <c r="G8214" s="56" t="s">
        <v>12565</v>
      </c>
      <c r="H8214" s="56" t="s">
        <v>12566</v>
      </c>
      <c r="I8214" s="56" t="s">
        <v>12565</v>
      </c>
      <c r="J8214" s="57">
        <v>734310</v>
      </c>
      <c r="K8214" s="58" t="s">
        <v>11726</v>
      </c>
      <c r="L8214" s="57">
        <v>58745</v>
      </c>
      <c r="M8214" s="57">
        <v>793055</v>
      </c>
      <c r="P8214" t="e">
        <f>+VLOOKUP(C8214,'Thanh toán '!M$9366:N$10360,2,0)</f>
        <v>#N/A</v>
      </c>
      <c r="Q8214" s="61" t="e">
        <f t="shared" ref="Q8214:Q8277" si="448">+P8214-M8214</f>
        <v>#N/A</v>
      </c>
    </row>
    <row r="8215" spans="1:17" x14ac:dyDescent="0.3">
      <c r="A8215" s="43">
        <v>2023</v>
      </c>
      <c r="B8215" s="56" t="s">
        <v>26342</v>
      </c>
      <c r="C8215" s="19">
        <f t="shared" si="447"/>
        <v>63792</v>
      </c>
      <c r="D8215" s="56" t="s">
        <v>13350</v>
      </c>
      <c r="E8215" s="55">
        <v>45223</v>
      </c>
      <c r="F8215" s="18">
        <f t="shared" si="446"/>
        <v>10</v>
      </c>
      <c r="G8215" s="56" t="s">
        <v>12565</v>
      </c>
      <c r="H8215" s="56" t="s">
        <v>12566</v>
      </c>
      <c r="I8215" s="56" t="s">
        <v>12565</v>
      </c>
      <c r="J8215" s="57">
        <v>732270</v>
      </c>
      <c r="K8215" s="58" t="s">
        <v>11726</v>
      </c>
      <c r="L8215" s="57">
        <v>58582</v>
      </c>
      <c r="M8215" s="57">
        <v>790852</v>
      </c>
      <c r="P8215" t="e">
        <f>+VLOOKUP(C8215,'Thanh toán '!M$9366:N$10360,2,0)</f>
        <v>#N/A</v>
      </c>
      <c r="Q8215" s="61" t="e">
        <f t="shared" si="448"/>
        <v>#N/A</v>
      </c>
    </row>
    <row r="8216" spans="1:17" x14ac:dyDescent="0.3">
      <c r="A8216" s="43">
        <v>2023</v>
      </c>
      <c r="B8216" s="56" t="s">
        <v>26343</v>
      </c>
      <c r="C8216" s="19">
        <f t="shared" si="447"/>
        <v>60965</v>
      </c>
      <c r="D8216" s="56" t="s">
        <v>13350</v>
      </c>
      <c r="E8216" s="55">
        <v>45209</v>
      </c>
      <c r="F8216" s="18">
        <f t="shared" si="446"/>
        <v>10</v>
      </c>
      <c r="G8216" s="56" t="s">
        <v>12589</v>
      </c>
      <c r="H8216" s="56" t="s">
        <v>12590</v>
      </c>
      <c r="I8216" s="56" t="s">
        <v>12589</v>
      </c>
      <c r="J8216" s="57">
        <v>752730</v>
      </c>
      <c r="K8216" s="58" t="s">
        <v>11726</v>
      </c>
      <c r="L8216" s="57">
        <v>60218</v>
      </c>
      <c r="M8216" s="57">
        <v>812948</v>
      </c>
      <c r="P8216" t="e">
        <f>+VLOOKUP(C8216,'Thanh toán '!M$9366:N$10360,2,0)</f>
        <v>#N/A</v>
      </c>
      <c r="Q8216" s="61" t="e">
        <f t="shared" si="448"/>
        <v>#N/A</v>
      </c>
    </row>
    <row r="8217" spans="1:17" x14ac:dyDescent="0.3">
      <c r="A8217" s="43">
        <v>2023</v>
      </c>
      <c r="B8217" s="56" t="s">
        <v>26344</v>
      </c>
      <c r="C8217" s="19">
        <f t="shared" si="447"/>
        <v>63109</v>
      </c>
      <c r="D8217" s="56" t="s">
        <v>13350</v>
      </c>
      <c r="E8217" s="55">
        <v>45218</v>
      </c>
      <c r="F8217" s="18">
        <f t="shared" si="446"/>
        <v>10</v>
      </c>
      <c r="G8217" s="56" t="s">
        <v>12589</v>
      </c>
      <c r="H8217" s="56" t="s">
        <v>12590</v>
      </c>
      <c r="I8217" s="56" t="s">
        <v>12589</v>
      </c>
      <c r="J8217" s="57">
        <v>3376970</v>
      </c>
      <c r="K8217" s="58" t="s">
        <v>11726</v>
      </c>
      <c r="L8217" s="57">
        <v>270158</v>
      </c>
      <c r="M8217" s="57">
        <v>3647128</v>
      </c>
      <c r="P8217" t="e">
        <f>+VLOOKUP(C8217,'Thanh toán '!M$9366:N$10360,2,0)</f>
        <v>#N/A</v>
      </c>
      <c r="Q8217" s="61" t="e">
        <f t="shared" si="448"/>
        <v>#N/A</v>
      </c>
    </row>
    <row r="8218" spans="1:17" x14ac:dyDescent="0.3">
      <c r="A8218" s="43">
        <v>2023</v>
      </c>
      <c r="B8218" s="56" t="s">
        <v>26345</v>
      </c>
      <c r="C8218" s="19">
        <f t="shared" si="447"/>
        <v>63670</v>
      </c>
      <c r="D8218" s="56" t="s">
        <v>13350</v>
      </c>
      <c r="E8218" s="55">
        <v>45222</v>
      </c>
      <c r="F8218" s="18">
        <f t="shared" si="446"/>
        <v>10</v>
      </c>
      <c r="G8218" s="56" t="s">
        <v>12589</v>
      </c>
      <c r="H8218" s="56" t="s">
        <v>12590</v>
      </c>
      <c r="I8218" s="56" t="s">
        <v>12589</v>
      </c>
      <c r="J8218" s="57">
        <v>976360</v>
      </c>
      <c r="K8218" s="58" t="s">
        <v>11726</v>
      </c>
      <c r="L8218" s="57">
        <v>78109</v>
      </c>
      <c r="M8218" s="57">
        <v>1054469</v>
      </c>
      <c r="P8218" t="e">
        <f>+VLOOKUP(C8218,'Thanh toán '!M$9366:N$10360,2,0)</f>
        <v>#N/A</v>
      </c>
      <c r="Q8218" s="61" t="e">
        <f t="shared" si="448"/>
        <v>#N/A</v>
      </c>
    </row>
    <row r="8219" spans="1:17" x14ac:dyDescent="0.3">
      <c r="A8219" s="43">
        <v>2023</v>
      </c>
      <c r="B8219" s="56" t="s">
        <v>26346</v>
      </c>
      <c r="C8219" s="19">
        <f t="shared" si="447"/>
        <v>63843</v>
      </c>
      <c r="D8219" s="56" t="s">
        <v>13350</v>
      </c>
      <c r="E8219" s="55">
        <v>45224</v>
      </c>
      <c r="F8219" s="18">
        <f t="shared" si="446"/>
        <v>10</v>
      </c>
      <c r="G8219" s="56" t="s">
        <v>12589</v>
      </c>
      <c r="H8219" s="56" t="s">
        <v>12590</v>
      </c>
      <c r="I8219" s="56" t="s">
        <v>12589</v>
      </c>
      <c r="J8219" s="57">
        <v>734310</v>
      </c>
      <c r="K8219" s="58" t="s">
        <v>11726</v>
      </c>
      <c r="L8219" s="57">
        <v>58745</v>
      </c>
      <c r="M8219" s="57">
        <v>793055</v>
      </c>
      <c r="P8219" t="e">
        <f>+VLOOKUP(C8219,'Thanh toán '!M$9366:N$10360,2,0)</f>
        <v>#N/A</v>
      </c>
      <c r="Q8219" s="61" t="e">
        <f t="shared" si="448"/>
        <v>#N/A</v>
      </c>
    </row>
    <row r="8220" spans="1:17" x14ac:dyDescent="0.3">
      <c r="A8220" s="43">
        <v>2023</v>
      </c>
      <c r="B8220" s="56" t="s">
        <v>26347</v>
      </c>
      <c r="C8220" s="19">
        <f t="shared" si="447"/>
        <v>64662</v>
      </c>
      <c r="D8220" s="56" t="s">
        <v>13350</v>
      </c>
      <c r="E8220" s="55">
        <v>45225</v>
      </c>
      <c r="F8220" s="18">
        <f t="shared" si="446"/>
        <v>10</v>
      </c>
      <c r="G8220" s="56" t="s">
        <v>12589</v>
      </c>
      <c r="H8220" s="56" t="s">
        <v>12590</v>
      </c>
      <c r="I8220" s="56" t="s">
        <v>12589</v>
      </c>
      <c r="J8220" s="57">
        <v>1110580</v>
      </c>
      <c r="K8220" s="58" t="s">
        <v>11726</v>
      </c>
      <c r="L8220" s="57">
        <v>88846</v>
      </c>
      <c r="M8220" s="57">
        <v>1199426</v>
      </c>
      <c r="P8220" t="e">
        <f>+VLOOKUP(C8220,'Thanh toán '!M$9366:N$10360,2,0)</f>
        <v>#N/A</v>
      </c>
      <c r="Q8220" s="61" t="e">
        <f t="shared" si="448"/>
        <v>#N/A</v>
      </c>
    </row>
    <row r="8221" spans="1:17" x14ac:dyDescent="0.3">
      <c r="A8221" s="43">
        <v>2023</v>
      </c>
      <c r="B8221" s="56" t="s">
        <v>26348</v>
      </c>
      <c r="C8221" s="19">
        <f t="shared" si="447"/>
        <v>59358</v>
      </c>
      <c r="D8221" s="56" t="s">
        <v>13350</v>
      </c>
      <c r="E8221" s="55">
        <v>45202</v>
      </c>
      <c r="F8221" s="18">
        <f t="shared" si="446"/>
        <v>10</v>
      </c>
      <c r="G8221" s="56" t="s">
        <v>11768</v>
      </c>
      <c r="H8221" s="56" t="s">
        <v>11769</v>
      </c>
      <c r="I8221" s="56" t="s">
        <v>11768</v>
      </c>
      <c r="J8221" s="57">
        <v>901430</v>
      </c>
      <c r="K8221" s="58" t="s">
        <v>11726</v>
      </c>
      <c r="L8221" s="57">
        <v>72114</v>
      </c>
      <c r="M8221" s="57">
        <v>973544</v>
      </c>
      <c r="P8221" t="e">
        <f>+VLOOKUP(C8221,'Thanh toán '!M$9366:N$10360,2,0)</f>
        <v>#N/A</v>
      </c>
      <c r="Q8221" s="61" t="e">
        <f t="shared" si="448"/>
        <v>#N/A</v>
      </c>
    </row>
    <row r="8222" spans="1:17" x14ac:dyDescent="0.3">
      <c r="A8222" s="43">
        <v>2023</v>
      </c>
      <c r="B8222" s="56" t="s">
        <v>26349</v>
      </c>
      <c r="C8222" s="19">
        <f t="shared" si="447"/>
        <v>60581</v>
      </c>
      <c r="D8222" s="56" t="s">
        <v>13350</v>
      </c>
      <c r="E8222" s="55">
        <v>45204</v>
      </c>
      <c r="F8222" s="18">
        <f t="shared" si="446"/>
        <v>10</v>
      </c>
      <c r="G8222" s="56" t="s">
        <v>11768</v>
      </c>
      <c r="H8222" s="56" t="s">
        <v>11769</v>
      </c>
      <c r="I8222" s="56" t="s">
        <v>11768</v>
      </c>
      <c r="J8222" s="57">
        <v>1713140</v>
      </c>
      <c r="K8222" s="58" t="s">
        <v>11726</v>
      </c>
      <c r="L8222" s="57">
        <v>137051</v>
      </c>
      <c r="M8222" s="57">
        <v>1850191</v>
      </c>
      <c r="P8222" t="e">
        <f>+VLOOKUP(C8222,'Thanh toán '!M$9366:N$10360,2,0)</f>
        <v>#N/A</v>
      </c>
      <c r="Q8222" s="61" t="e">
        <f t="shared" si="448"/>
        <v>#N/A</v>
      </c>
    </row>
    <row r="8223" spans="1:17" x14ac:dyDescent="0.3">
      <c r="A8223" s="43">
        <v>2023</v>
      </c>
      <c r="B8223" s="56" t="s">
        <v>26350</v>
      </c>
      <c r="C8223" s="19">
        <f t="shared" si="447"/>
        <v>60948</v>
      </c>
      <c r="D8223" s="56" t="s">
        <v>13350</v>
      </c>
      <c r="E8223" s="55">
        <v>45209</v>
      </c>
      <c r="F8223" s="18">
        <f t="shared" si="446"/>
        <v>10</v>
      </c>
      <c r="G8223" s="56" t="s">
        <v>11768</v>
      </c>
      <c r="H8223" s="56" t="s">
        <v>11769</v>
      </c>
      <c r="I8223" s="56" t="s">
        <v>11768</v>
      </c>
      <c r="J8223" s="57">
        <v>2216140</v>
      </c>
      <c r="K8223" s="58" t="s">
        <v>11726</v>
      </c>
      <c r="L8223" s="57">
        <v>177291</v>
      </c>
      <c r="M8223" s="57">
        <v>2393431</v>
      </c>
      <c r="P8223" t="e">
        <f>+VLOOKUP(C8223,'Thanh toán '!M$9366:N$10360,2,0)</f>
        <v>#N/A</v>
      </c>
      <c r="Q8223" s="61" t="e">
        <f t="shared" si="448"/>
        <v>#N/A</v>
      </c>
    </row>
    <row r="8224" spans="1:17" x14ac:dyDescent="0.3">
      <c r="A8224" s="43">
        <v>2023</v>
      </c>
      <c r="B8224" s="56" t="s">
        <v>26351</v>
      </c>
      <c r="C8224" s="19">
        <f t="shared" si="447"/>
        <v>62025</v>
      </c>
      <c r="D8224" s="56" t="s">
        <v>13350</v>
      </c>
      <c r="E8224" s="55">
        <v>45213</v>
      </c>
      <c r="F8224" s="18">
        <f t="shared" si="446"/>
        <v>10</v>
      </c>
      <c r="G8224" s="56" t="s">
        <v>11768</v>
      </c>
      <c r="H8224" s="56" t="s">
        <v>11769</v>
      </c>
      <c r="I8224" s="56" t="s">
        <v>11768</v>
      </c>
      <c r="J8224" s="57">
        <v>1097150</v>
      </c>
      <c r="K8224" s="58" t="s">
        <v>11726</v>
      </c>
      <c r="L8224" s="57">
        <v>87772</v>
      </c>
      <c r="M8224" s="57">
        <v>1184922</v>
      </c>
      <c r="P8224" t="e">
        <f>+VLOOKUP(C8224,'Thanh toán '!M$9366:N$10360,2,0)</f>
        <v>#N/A</v>
      </c>
      <c r="Q8224" s="61" t="e">
        <f t="shared" si="448"/>
        <v>#N/A</v>
      </c>
    </row>
    <row r="8225" spans="1:17" x14ac:dyDescent="0.3">
      <c r="A8225" s="43">
        <v>2023</v>
      </c>
      <c r="B8225" s="56" t="s">
        <v>26352</v>
      </c>
      <c r="C8225" s="19">
        <f t="shared" si="447"/>
        <v>62026</v>
      </c>
      <c r="D8225" s="56" t="s">
        <v>13350</v>
      </c>
      <c r="E8225" s="55">
        <v>45213</v>
      </c>
      <c r="F8225" s="18">
        <f t="shared" si="446"/>
        <v>10</v>
      </c>
      <c r="G8225" s="56" t="s">
        <v>11768</v>
      </c>
      <c r="H8225" s="56" t="s">
        <v>11769</v>
      </c>
      <c r="I8225" s="56" t="s">
        <v>11768</v>
      </c>
      <c r="J8225" s="57">
        <v>530250</v>
      </c>
      <c r="K8225" s="58" t="s">
        <v>11726</v>
      </c>
      <c r="L8225" s="57">
        <v>42420</v>
      </c>
      <c r="M8225" s="57">
        <v>572670</v>
      </c>
      <c r="P8225" t="e">
        <f>+VLOOKUP(C8225,'Thanh toán '!M$9366:N$10360,2,0)</f>
        <v>#N/A</v>
      </c>
      <c r="Q8225" s="61" t="e">
        <f t="shared" si="448"/>
        <v>#N/A</v>
      </c>
    </row>
    <row r="8226" spans="1:17" x14ac:dyDescent="0.3">
      <c r="A8226" s="43">
        <v>2023</v>
      </c>
      <c r="B8226" s="56" t="s">
        <v>26353</v>
      </c>
      <c r="C8226" s="19">
        <f t="shared" si="447"/>
        <v>62224</v>
      </c>
      <c r="D8226" s="56" t="s">
        <v>13350</v>
      </c>
      <c r="E8226" s="55">
        <v>45216</v>
      </c>
      <c r="F8226" s="18">
        <f t="shared" si="446"/>
        <v>10</v>
      </c>
      <c r="G8226" s="56" t="s">
        <v>11768</v>
      </c>
      <c r="H8226" s="56" t="s">
        <v>11769</v>
      </c>
      <c r="I8226" s="56" t="s">
        <v>11768</v>
      </c>
      <c r="J8226" s="57">
        <v>1476810</v>
      </c>
      <c r="K8226" s="58" t="s">
        <v>11726</v>
      </c>
      <c r="L8226" s="57">
        <v>118145</v>
      </c>
      <c r="M8226" s="57">
        <v>1594955</v>
      </c>
      <c r="P8226" t="e">
        <f>+VLOOKUP(C8226,'Thanh toán '!M$9366:N$10360,2,0)</f>
        <v>#N/A</v>
      </c>
      <c r="Q8226" s="61" t="e">
        <f t="shared" si="448"/>
        <v>#N/A</v>
      </c>
    </row>
    <row r="8227" spans="1:17" x14ac:dyDescent="0.3">
      <c r="A8227" s="43">
        <v>2023</v>
      </c>
      <c r="B8227" s="56" t="s">
        <v>26354</v>
      </c>
      <c r="C8227" s="19">
        <f t="shared" si="447"/>
        <v>63396</v>
      </c>
      <c r="D8227" s="56" t="s">
        <v>13350</v>
      </c>
      <c r="E8227" s="55">
        <v>45219</v>
      </c>
      <c r="F8227" s="18">
        <f t="shared" si="446"/>
        <v>10</v>
      </c>
      <c r="G8227" s="56" t="s">
        <v>11768</v>
      </c>
      <c r="H8227" s="56" t="s">
        <v>11769</v>
      </c>
      <c r="I8227" s="56" t="s">
        <v>11768</v>
      </c>
      <c r="J8227" s="57">
        <v>551250</v>
      </c>
      <c r="K8227" s="58" t="s">
        <v>11726</v>
      </c>
      <c r="L8227" s="57">
        <v>44100</v>
      </c>
      <c r="M8227" s="57">
        <v>595350</v>
      </c>
      <c r="P8227" t="e">
        <f>+VLOOKUP(C8227,'Thanh toán '!M$9366:N$10360,2,0)</f>
        <v>#N/A</v>
      </c>
      <c r="Q8227" s="61" t="e">
        <f t="shared" si="448"/>
        <v>#N/A</v>
      </c>
    </row>
    <row r="8228" spans="1:17" x14ac:dyDescent="0.3">
      <c r="A8228" s="43">
        <v>2023</v>
      </c>
      <c r="B8228" s="56" t="s">
        <v>26355</v>
      </c>
      <c r="C8228" s="19">
        <f t="shared" si="447"/>
        <v>63397</v>
      </c>
      <c r="D8228" s="56" t="s">
        <v>13350</v>
      </c>
      <c r="E8228" s="55">
        <v>45219</v>
      </c>
      <c r="F8228" s="18">
        <f t="shared" si="446"/>
        <v>10</v>
      </c>
      <c r="G8228" s="56" t="s">
        <v>11768</v>
      </c>
      <c r="H8228" s="56" t="s">
        <v>11769</v>
      </c>
      <c r="I8228" s="56" t="s">
        <v>11768</v>
      </c>
      <c r="J8228" s="57">
        <v>1080750</v>
      </c>
      <c r="K8228" s="58" t="s">
        <v>11726</v>
      </c>
      <c r="L8228" s="57">
        <v>86460</v>
      </c>
      <c r="M8228" s="57">
        <v>1167210</v>
      </c>
      <c r="P8228" t="e">
        <f>+VLOOKUP(C8228,'Thanh toán '!M$9366:N$10360,2,0)</f>
        <v>#N/A</v>
      </c>
      <c r="Q8228" s="61" t="e">
        <f t="shared" si="448"/>
        <v>#N/A</v>
      </c>
    </row>
    <row r="8229" spans="1:17" x14ac:dyDescent="0.3">
      <c r="A8229" s="43">
        <v>2023</v>
      </c>
      <c r="B8229" s="56" t="s">
        <v>26356</v>
      </c>
      <c r="C8229" s="19">
        <f t="shared" si="447"/>
        <v>63571</v>
      </c>
      <c r="D8229" s="56" t="s">
        <v>13350</v>
      </c>
      <c r="E8229" s="55">
        <v>45220</v>
      </c>
      <c r="F8229" s="18">
        <f t="shared" si="446"/>
        <v>10</v>
      </c>
      <c r="G8229" s="56" t="s">
        <v>11768</v>
      </c>
      <c r="H8229" s="56" t="s">
        <v>11769</v>
      </c>
      <c r="I8229" s="56" t="s">
        <v>11768</v>
      </c>
      <c r="J8229" s="57">
        <v>1220450</v>
      </c>
      <c r="K8229" s="58" t="s">
        <v>11726</v>
      </c>
      <c r="L8229" s="57">
        <v>97636</v>
      </c>
      <c r="M8229" s="57">
        <v>1318086</v>
      </c>
      <c r="P8229" t="e">
        <f>+VLOOKUP(C8229,'Thanh toán '!M$9366:N$10360,2,0)</f>
        <v>#N/A</v>
      </c>
      <c r="Q8229" s="61" t="e">
        <f t="shared" si="448"/>
        <v>#N/A</v>
      </c>
    </row>
    <row r="8230" spans="1:17" x14ac:dyDescent="0.3">
      <c r="A8230" s="43">
        <v>2023</v>
      </c>
      <c r="B8230" s="56" t="s">
        <v>26357</v>
      </c>
      <c r="C8230" s="19">
        <f t="shared" si="447"/>
        <v>63742</v>
      </c>
      <c r="D8230" s="56" t="s">
        <v>13350</v>
      </c>
      <c r="E8230" s="55">
        <v>45223</v>
      </c>
      <c r="F8230" s="18">
        <f t="shared" si="446"/>
        <v>10</v>
      </c>
      <c r="G8230" s="56" t="s">
        <v>11768</v>
      </c>
      <c r="H8230" s="56" t="s">
        <v>11769</v>
      </c>
      <c r="I8230" s="56" t="s">
        <v>11768</v>
      </c>
      <c r="J8230" s="57">
        <v>901430</v>
      </c>
      <c r="K8230" s="58" t="s">
        <v>11726</v>
      </c>
      <c r="L8230" s="57">
        <v>72114</v>
      </c>
      <c r="M8230" s="57">
        <v>973544</v>
      </c>
      <c r="P8230" t="e">
        <f>+VLOOKUP(C8230,'Thanh toán '!M$9366:N$10360,2,0)</f>
        <v>#N/A</v>
      </c>
      <c r="Q8230" s="61" t="e">
        <f t="shared" si="448"/>
        <v>#N/A</v>
      </c>
    </row>
    <row r="8231" spans="1:17" x14ac:dyDescent="0.3">
      <c r="A8231" s="43">
        <v>2023</v>
      </c>
      <c r="B8231" s="56" t="s">
        <v>26358</v>
      </c>
      <c r="C8231" s="19">
        <f t="shared" si="447"/>
        <v>63743</v>
      </c>
      <c r="D8231" s="56" t="s">
        <v>13350</v>
      </c>
      <c r="E8231" s="55">
        <v>45223</v>
      </c>
      <c r="F8231" s="18">
        <f t="shared" si="446"/>
        <v>10</v>
      </c>
      <c r="G8231" s="56" t="s">
        <v>11768</v>
      </c>
      <c r="H8231" s="56" t="s">
        <v>11769</v>
      </c>
      <c r="I8231" s="56" t="s">
        <v>11768</v>
      </c>
      <c r="J8231" s="57">
        <v>2533920</v>
      </c>
      <c r="K8231" s="58" t="s">
        <v>11726</v>
      </c>
      <c r="L8231" s="57">
        <v>202714</v>
      </c>
      <c r="M8231" s="57">
        <v>2736634</v>
      </c>
      <c r="P8231" t="e">
        <f>+VLOOKUP(C8231,'Thanh toán '!M$9366:N$10360,2,0)</f>
        <v>#N/A</v>
      </c>
      <c r="Q8231" s="61" t="e">
        <f t="shared" si="448"/>
        <v>#N/A</v>
      </c>
    </row>
    <row r="8232" spans="1:17" x14ac:dyDescent="0.3">
      <c r="A8232" s="43">
        <v>2023</v>
      </c>
      <c r="B8232" s="56" t="s">
        <v>26359</v>
      </c>
      <c r="C8232" s="19">
        <f t="shared" si="447"/>
        <v>65066</v>
      </c>
      <c r="D8232" s="56" t="s">
        <v>13350</v>
      </c>
      <c r="E8232" s="55">
        <v>45227</v>
      </c>
      <c r="F8232" s="18">
        <f t="shared" si="446"/>
        <v>10</v>
      </c>
      <c r="G8232" s="56" t="s">
        <v>11768</v>
      </c>
      <c r="H8232" s="56" t="s">
        <v>11769</v>
      </c>
      <c r="I8232" s="56" t="s">
        <v>11768</v>
      </c>
      <c r="J8232" s="57">
        <v>1348060</v>
      </c>
      <c r="K8232" s="58" t="s">
        <v>11726</v>
      </c>
      <c r="L8232" s="57">
        <v>107845</v>
      </c>
      <c r="M8232" s="57">
        <v>1455905</v>
      </c>
      <c r="P8232" t="e">
        <f>+VLOOKUP(C8232,'Thanh toán '!M$9366:N$10360,2,0)</f>
        <v>#N/A</v>
      </c>
      <c r="Q8232" s="61" t="e">
        <f t="shared" si="448"/>
        <v>#N/A</v>
      </c>
    </row>
    <row r="8233" spans="1:17" x14ac:dyDescent="0.3">
      <c r="A8233" s="43">
        <v>2023</v>
      </c>
      <c r="B8233" s="56" t="s">
        <v>26360</v>
      </c>
      <c r="C8233" s="19">
        <f t="shared" si="447"/>
        <v>65067</v>
      </c>
      <c r="D8233" s="56" t="s">
        <v>13350</v>
      </c>
      <c r="E8233" s="55">
        <v>45227</v>
      </c>
      <c r="F8233" s="18">
        <f t="shared" si="446"/>
        <v>10</v>
      </c>
      <c r="G8233" s="56" t="s">
        <v>11768</v>
      </c>
      <c r="H8233" s="56" t="s">
        <v>11769</v>
      </c>
      <c r="I8233" s="56" t="s">
        <v>11768</v>
      </c>
      <c r="J8233" s="57">
        <v>1452680</v>
      </c>
      <c r="K8233" s="58" t="s">
        <v>11726</v>
      </c>
      <c r="L8233" s="57">
        <v>116214</v>
      </c>
      <c r="M8233" s="57">
        <v>1568894</v>
      </c>
      <c r="P8233" t="e">
        <f>+VLOOKUP(C8233,'Thanh toán '!M$9366:N$10360,2,0)</f>
        <v>#N/A</v>
      </c>
      <c r="Q8233" s="61" t="e">
        <f t="shared" si="448"/>
        <v>#N/A</v>
      </c>
    </row>
    <row r="8234" spans="1:17" x14ac:dyDescent="0.3">
      <c r="A8234" s="43">
        <v>2023</v>
      </c>
      <c r="B8234" s="56" t="s">
        <v>26361</v>
      </c>
      <c r="C8234" s="19">
        <f t="shared" si="447"/>
        <v>65172</v>
      </c>
      <c r="D8234" s="56" t="s">
        <v>13350</v>
      </c>
      <c r="E8234" s="55">
        <v>45230</v>
      </c>
      <c r="F8234" s="18">
        <f t="shared" si="446"/>
        <v>10</v>
      </c>
      <c r="G8234" s="56" t="s">
        <v>11768</v>
      </c>
      <c r="H8234" s="56" t="s">
        <v>11769</v>
      </c>
      <c r="I8234" s="56" t="s">
        <v>11768</v>
      </c>
      <c r="J8234" s="57">
        <v>1696795</v>
      </c>
      <c r="K8234" s="58" t="s">
        <v>11726</v>
      </c>
      <c r="L8234" s="57">
        <v>135744</v>
      </c>
      <c r="M8234" s="57">
        <v>1832539</v>
      </c>
      <c r="P8234" t="e">
        <f>+VLOOKUP(C8234,'Thanh toán '!M$9366:N$10360,2,0)</f>
        <v>#N/A</v>
      </c>
      <c r="Q8234" s="61" t="e">
        <f t="shared" si="448"/>
        <v>#N/A</v>
      </c>
    </row>
    <row r="8235" spans="1:17" x14ac:dyDescent="0.3">
      <c r="A8235" s="43">
        <v>2023</v>
      </c>
      <c r="B8235" s="56" t="s">
        <v>26362</v>
      </c>
      <c r="C8235" s="19">
        <f t="shared" si="447"/>
        <v>60955</v>
      </c>
      <c r="D8235" s="56" t="s">
        <v>13350</v>
      </c>
      <c r="E8235" s="55">
        <v>45209</v>
      </c>
      <c r="F8235" s="18">
        <f t="shared" si="446"/>
        <v>10</v>
      </c>
      <c r="G8235" s="56" t="s">
        <v>12438</v>
      </c>
      <c r="H8235" s="56" t="s">
        <v>12439</v>
      </c>
      <c r="I8235" s="56" t="s">
        <v>12438</v>
      </c>
      <c r="J8235" s="57">
        <v>2003930</v>
      </c>
      <c r="K8235" s="58" t="s">
        <v>11726</v>
      </c>
      <c r="L8235" s="57">
        <v>160314</v>
      </c>
      <c r="M8235" s="57">
        <v>2164244</v>
      </c>
      <c r="P8235" t="e">
        <f>+VLOOKUP(C8235,'Thanh toán '!M$9366:N$10360,2,0)</f>
        <v>#N/A</v>
      </c>
      <c r="Q8235" s="61" t="e">
        <f t="shared" si="448"/>
        <v>#N/A</v>
      </c>
    </row>
    <row r="8236" spans="1:17" x14ac:dyDescent="0.3">
      <c r="A8236" s="43">
        <v>2023</v>
      </c>
      <c r="B8236" s="56" t="s">
        <v>26363</v>
      </c>
      <c r="C8236" s="19">
        <f t="shared" si="447"/>
        <v>60956</v>
      </c>
      <c r="D8236" s="56" t="s">
        <v>13350</v>
      </c>
      <c r="E8236" s="55">
        <v>45209</v>
      </c>
      <c r="F8236" s="18">
        <f t="shared" si="446"/>
        <v>10</v>
      </c>
      <c r="G8236" s="56" t="s">
        <v>12438</v>
      </c>
      <c r="H8236" s="56" t="s">
        <v>12439</v>
      </c>
      <c r="I8236" s="56" t="s">
        <v>12438</v>
      </c>
      <c r="J8236" s="57">
        <v>1655214</v>
      </c>
      <c r="K8236" s="58" t="s">
        <v>11726</v>
      </c>
      <c r="L8236" s="57">
        <v>132417</v>
      </c>
      <c r="M8236" s="57">
        <v>1787631</v>
      </c>
      <c r="P8236" t="e">
        <f>+VLOOKUP(C8236,'Thanh toán '!M$9366:N$10360,2,0)</f>
        <v>#N/A</v>
      </c>
      <c r="Q8236" s="61" t="e">
        <f t="shared" si="448"/>
        <v>#N/A</v>
      </c>
    </row>
    <row r="8237" spans="1:17" x14ac:dyDescent="0.3">
      <c r="A8237" s="43">
        <v>2023</v>
      </c>
      <c r="B8237" s="56" t="s">
        <v>26364</v>
      </c>
      <c r="C8237" s="19">
        <f t="shared" si="447"/>
        <v>63736</v>
      </c>
      <c r="D8237" s="56" t="s">
        <v>13350</v>
      </c>
      <c r="E8237" s="55">
        <v>45223</v>
      </c>
      <c r="F8237" s="18">
        <f t="shared" si="446"/>
        <v>10</v>
      </c>
      <c r="G8237" s="56" t="s">
        <v>12438</v>
      </c>
      <c r="H8237" s="56" t="s">
        <v>12439</v>
      </c>
      <c r="I8237" s="56" t="s">
        <v>12438</v>
      </c>
      <c r="J8237" s="57">
        <v>976360</v>
      </c>
      <c r="K8237" s="58" t="s">
        <v>11726</v>
      </c>
      <c r="L8237" s="57">
        <v>78109</v>
      </c>
      <c r="M8237" s="57">
        <v>1054469</v>
      </c>
      <c r="P8237" t="e">
        <f>+VLOOKUP(C8237,'Thanh toán '!M$9366:N$10360,2,0)</f>
        <v>#N/A</v>
      </c>
      <c r="Q8237" s="61" t="e">
        <f t="shared" si="448"/>
        <v>#N/A</v>
      </c>
    </row>
    <row r="8238" spans="1:17" x14ac:dyDescent="0.3">
      <c r="A8238" s="43">
        <v>2023</v>
      </c>
      <c r="B8238" s="56" t="s">
        <v>26365</v>
      </c>
      <c r="C8238" s="19">
        <f t="shared" si="447"/>
        <v>64236</v>
      </c>
      <c r="D8238" s="56" t="s">
        <v>13350</v>
      </c>
      <c r="E8238" s="55">
        <v>45225</v>
      </c>
      <c r="F8238" s="18">
        <f t="shared" si="446"/>
        <v>10</v>
      </c>
      <c r="G8238" s="56" t="s">
        <v>12438</v>
      </c>
      <c r="H8238" s="56" t="s">
        <v>12439</v>
      </c>
      <c r="I8238" s="56" t="s">
        <v>12438</v>
      </c>
      <c r="J8238" s="57">
        <v>1791420</v>
      </c>
      <c r="K8238" s="58" t="s">
        <v>11726</v>
      </c>
      <c r="L8238" s="57">
        <v>143314</v>
      </c>
      <c r="M8238" s="57">
        <v>1934734</v>
      </c>
      <c r="P8238" t="e">
        <f>+VLOOKUP(C8238,'Thanh toán '!M$9366:N$10360,2,0)</f>
        <v>#N/A</v>
      </c>
      <c r="Q8238" s="61" t="e">
        <f t="shared" si="448"/>
        <v>#N/A</v>
      </c>
    </row>
    <row r="8239" spans="1:17" x14ac:dyDescent="0.3">
      <c r="A8239" s="43">
        <v>2023</v>
      </c>
      <c r="B8239" s="56" t="s">
        <v>26366</v>
      </c>
      <c r="C8239" s="19">
        <f t="shared" si="447"/>
        <v>64237</v>
      </c>
      <c r="D8239" s="56" t="s">
        <v>13350</v>
      </c>
      <c r="E8239" s="55">
        <v>45225</v>
      </c>
      <c r="F8239" s="18">
        <f t="shared" si="446"/>
        <v>10</v>
      </c>
      <c r="G8239" s="56" t="s">
        <v>12438</v>
      </c>
      <c r="H8239" s="56" t="s">
        <v>12439</v>
      </c>
      <c r="I8239" s="56" t="s">
        <v>12438</v>
      </c>
      <c r="J8239" s="57">
        <v>2003930</v>
      </c>
      <c r="K8239" s="58" t="s">
        <v>11726</v>
      </c>
      <c r="L8239" s="57">
        <v>160314</v>
      </c>
      <c r="M8239" s="57">
        <v>2164244</v>
      </c>
      <c r="P8239" t="e">
        <f>+VLOOKUP(C8239,'Thanh toán '!M$9366:N$10360,2,0)</f>
        <v>#N/A</v>
      </c>
      <c r="Q8239" s="61" t="e">
        <f t="shared" si="448"/>
        <v>#N/A</v>
      </c>
    </row>
    <row r="8240" spans="1:17" x14ac:dyDescent="0.3">
      <c r="A8240" s="43">
        <v>2023</v>
      </c>
      <c r="B8240" s="56" t="s">
        <v>26367</v>
      </c>
      <c r="C8240" s="19">
        <f t="shared" si="447"/>
        <v>59345</v>
      </c>
      <c r="D8240" s="56" t="s">
        <v>13350</v>
      </c>
      <c r="E8240" s="55">
        <v>45202</v>
      </c>
      <c r="F8240" s="18">
        <f t="shared" si="446"/>
        <v>10</v>
      </c>
      <c r="G8240" s="56" t="s">
        <v>12378</v>
      </c>
      <c r="H8240" s="56" t="s">
        <v>12379</v>
      </c>
      <c r="I8240" s="56" t="s">
        <v>12378</v>
      </c>
      <c r="J8240" s="57">
        <v>2113105</v>
      </c>
      <c r="K8240" s="58" t="s">
        <v>11726</v>
      </c>
      <c r="L8240" s="57">
        <v>169048</v>
      </c>
      <c r="M8240" s="57">
        <v>2282153</v>
      </c>
      <c r="P8240" t="e">
        <f>+VLOOKUP(C8240,'Thanh toán '!M$9366:N$10360,2,0)</f>
        <v>#N/A</v>
      </c>
      <c r="Q8240" s="61" t="e">
        <f t="shared" si="448"/>
        <v>#N/A</v>
      </c>
    </row>
    <row r="8241" spans="1:17" x14ac:dyDescent="0.3">
      <c r="A8241" s="43">
        <v>2023</v>
      </c>
      <c r="B8241" s="56" t="s">
        <v>26368</v>
      </c>
      <c r="C8241" s="19">
        <f t="shared" si="447"/>
        <v>62034</v>
      </c>
      <c r="D8241" s="56" t="s">
        <v>13350</v>
      </c>
      <c r="E8241" s="55">
        <v>45213</v>
      </c>
      <c r="F8241" s="18">
        <f t="shared" si="446"/>
        <v>10</v>
      </c>
      <c r="G8241" s="56" t="s">
        <v>12378</v>
      </c>
      <c r="H8241" s="56" t="s">
        <v>12379</v>
      </c>
      <c r="I8241" s="56" t="s">
        <v>12378</v>
      </c>
      <c r="J8241" s="57">
        <v>3295765</v>
      </c>
      <c r="K8241" s="58" t="s">
        <v>11726</v>
      </c>
      <c r="L8241" s="57">
        <v>263661</v>
      </c>
      <c r="M8241" s="57">
        <v>3559426</v>
      </c>
      <c r="P8241" t="e">
        <f>+VLOOKUP(C8241,'Thanh toán '!M$9366:N$10360,2,0)</f>
        <v>#N/A</v>
      </c>
      <c r="Q8241" s="61" t="e">
        <f t="shared" si="448"/>
        <v>#N/A</v>
      </c>
    </row>
    <row r="8242" spans="1:17" x14ac:dyDescent="0.3">
      <c r="A8242" s="43">
        <v>2023</v>
      </c>
      <c r="B8242" s="56" t="s">
        <v>26369</v>
      </c>
      <c r="C8242" s="19">
        <f t="shared" si="447"/>
        <v>63118</v>
      </c>
      <c r="D8242" s="56" t="s">
        <v>13350</v>
      </c>
      <c r="E8242" s="55">
        <v>45218</v>
      </c>
      <c r="F8242" s="18">
        <f t="shared" si="446"/>
        <v>10</v>
      </c>
      <c r="G8242" s="56" t="s">
        <v>12378</v>
      </c>
      <c r="H8242" s="56" t="s">
        <v>12379</v>
      </c>
      <c r="I8242" s="56" t="s">
        <v>12378</v>
      </c>
      <c r="J8242" s="57">
        <v>1924970</v>
      </c>
      <c r="K8242" s="58" t="s">
        <v>11726</v>
      </c>
      <c r="L8242" s="57">
        <v>153998</v>
      </c>
      <c r="M8242" s="57">
        <v>2078968</v>
      </c>
      <c r="P8242" t="e">
        <f>+VLOOKUP(C8242,'Thanh toán '!M$9366:N$10360,2,0)</f>
        <v>#N/A</v>
      </c>
      <c r="Q8242" s="61" t="e">
        <f t="shared" si="448"/>
        <v>#N/A</v>
      </c>
    </row>
    <row r="8243" spans="1:17" x14ac:dyDescent="0.3">
      <c r="A8243" s="43">
        <v>2023</v>
      </c>
      <c r="B8243" s="56" t="s">
        <v>26370</v>
      </c>
      <c r="C8243" s="19">
        <f t="shared" si="447"/>
        <v>63581</v>
      </c>
      <c r="D8243" s="56" t="s">
        <v>13350</v>
      </c>
      <c r="E8243" s="55">
        <v>45220</v>
      </c>
      <c r="F8243" s="18">
        <f t="shared" si="446"/>
        <v>10</v>
      </c>
      <c r="G8243" s="56" t="s">
        <v>12378</v>
      </c>
      <c r="H8243" s="56" t="s">
        <v>12379</v>
      </c>
      <c r="I8243" s="56" t="s">
        <v>12378</v>
      </c>
      <c r="J8243" s="57">
        <v>976360</v>
      </c>
      <c r="K8243" s="58" t="s">
        <v>11726</v>
      </c>
      <c r="L8243" s="57">
        <v>78109</v>
      </c>
      <c r="M8243" s="57">
        <v>1054469</v>
      </c>
      <c r="P8243" t="e">
        <f>+VLOOKUP(C8243,'Thanh toán '!M$9366:N$10360,2,0)</f>
        <v>#N/A</v>
      </c>
      <c r="Q8243" s="61" t="e">
        <f t="shared" si="448"/>
        <v>#N/A</v>
      </c>
    </row>
    <row r="8244" spans="1:17" x14ac:dyDescent="0.3">
      <c r="A8244" s="43">
        <v>2023</v>
      </c>
      <c r="B8244" s="56" t="s">
        <v>26371</v>
      </c>
      <c r="C8244" s="19">
        <f t="shared" si="447"/>
        <v>65078</v>
      </c>
      <c r="D8244" s="56" t="s">
        <v>13350</v>
      </c>
      <c r="E8244" s="55">
        <v>45227</v>
      </c>
      <c r="F8244" s="18">
        <f t="shared" si="446"/>
        <v>10</v>
      </c>
      <c r="G8244" s="56" t="s">
        <v>12378</v>
      </c>
      <c r="H8244" s="56" t="s">
        <v>12379</v>
      </c>
      <c r="I8244" s="56" t="s">
        <v>12378</v>
      </c>
      <c r="J8244" s="57">
        <v>2221160</v>
      </c>
      <c r="K8244" s="58" t="s">
        <v>11726</v>
      </c>
      <c r="L8244" s="57">
        <v>177693</v>
      </c>
      <c r="M8244" s="57">
        <v>2398853</v>
      </c>
      <c r="P8244" t="e">
        <f>+VLOOKUP(C8244,'Thanh toán '!M$9366:N$10360,2,0)</f>
        <v>#N/A</v>
      </c>
      <c r="Q8244" s="61" t="e">
        <f t="shared" si="448"/>
        <v>#N/A</v>
      </c>
    </row>
    <row r="8245" spans="1:17" x14ac:dyDescent="0.3">
      <c r="A8245" s="43">
        <v>2023</v>
      </c>
      <c r="B8245" s="56" t="s">
        <v>26372</v>
      </c>
      <c r="C8245" s="19">
        <f t="shared" si="447"/>
        <v>61002</v>
      </c>
      <c r="D8245" s="56" t="s">
        <v>13350</v>
      </c>
      <c r="E8245" s="55">
        <v>45209</v>
      </c>
      <c r="F8245" s="18">
        <f t="shared" si="446"/>
        <v>10</v>
      </c>
      <c r="G8245" s="56" t="s">
        <v>13007</v>
      </c>
      <c r="H8245" s="56" t="s">
        <v>12569</v>
      </c>
      <c r="I8245" s="56" t="s">
        <v>13007</v>
      </c>
      <c r="J8245" s="57">
        <v>551250</v>
      </c>
      <c r="K8245" s="58" t="s">
        <v>11726</v>
      </c>
      <c r="L8245" s="57">
        <v>44100</v>
      </c>
      <c r="M8245" s="57">
        <v>595350</v>
      </c>
      <c r="P8245" t="e">
        <f>+VLOOKUP(C8245,'Thanh toán '!M$9366:N$10360,2,0)</f>
        <v>#N/A</v>
      </c>
      <c r="Q8245" s="61" t="e">
        <f t="shared" si="448"/>
        <v>#N/A</v>
      </c>
    </row>
    <row r="8246" spans="1:17" x14ac:dyDescent="0.3">
      <c r="A8246" s="43">
        <v>2023</v>
      </c>
      <c r="B8246" s="56" t="s">
        <v>26373</v>
      </c>
      <c r="C8246" s="19">
        <f t="shared" si="447"/>
        <v>61007</v>
      </c>
      <c r="D8246" s="56" t="s">
        <v>13350</v>
      </c>
      <c r="E8246" s="55">
        <v>45209</v>
      </c>
      <c r="F8246" s="18">
        <f t="shared" si="446"/>
        <v>10</v>
      </c>
      <c r="G8246" s="56" t="s">
        <v>13007</v>
      </c>
      <c r="H8246" s="56" t="s">
        <v>12569</v>
      </c>
      <c r="I8246" s="56" t="s">
        <v>13007</v>
      </c>
      <c r="J8246" s="57">
        <v>734310</v>
      </c>
      <c r="K8246" s="58" t="s">
        <v>11726</v>
      </c>
      <c r="L8246" s="57">
        <v>58745</v>
      </c>
      <c r="M8246" s="57">
        <v>793055</v>
      </c>
      <c r="P8246" t="e">
        <f>+VLOOKUP(C8246,'Thanh toán '!M$9366:N$10360,2,0)</f>
        <v>#N/A</v>
      </c>
      <c r="Q8246" s="61" t="e">
        <f t="shared" si="448"/>
        <v>#N/A</v>
      </c>
    </row>
    <row r="8247" spans="1:17" x14ac:dyDescent="0.3">
      <c r="A8247" s="43">
        <v>2023</v>
      </c>
      <c r="B8247" s="56" t="s">
        <v>26374</v>
      </c>
      <c r="C8247" s="19">
        <f t="shared" si="447"/>
        <v>62269</v>
      </c>
      <c r="D8247" s="56" t="s">
        <v>13350</v>
      </c>
      <c r="E8247" s="55">
        <v>45216</v>
      </c>
      <c r="F8247" s="18">
        <f t="shared" si="446"/>
        <v>10</v>
      </c>
      <c r="G8247" s="56" t="s">
        <v>13007</v>
      </c>
      <c r="H8247" s="56" t="s">
        <v>12569</v>
      </c>
      <c r="I8247" s="56" t="s">
        <v>13007</v>
      </c>
      <c r="J8247" s="57">
        <v>450715</v>
      </c>
      <c r="K8247" s="58" t="s">
        <v>11726</v>
      </c>
      <c r="L8247" s="57">
        <v>36057</v>
      </c>
      <c r="M8247" s="57">
        <v>486772</v>
      </c>
      <c r="P8247" t="e">
        <f>+VLOOKUP(C8247,'Thanh toán '!M$9366:N$10360,2,0)</f>
        <v>#N/A</v>
      </c>
      <c r="Q8247" s="61" t="e">
        <f t="shared" si="448"/>
        <v>#N/A</v>
      </c>
    </row>
    <row r="8248" spans="1:17" x14ac:dyDescent="0.3">
      <c r="A8248" s="43">
        <v>2023</v>
      </c>
      <c r="B8248" s="56" t="s">
        <v>26375</v>
      </c>
      <c r="C8248" s="19">
        <f t="shared" si="447"/>
        <v>63802</v>
      </c>
      <c r="D8248" s="56" t="s">
        <v>13350</v>
      </c>
      <c r="E8248" s="55">
        <v>45223</v>
      </c>
      <c r="F8248" s="18">
        <f t="shared" si="446"/>
        <v>10</v>
      </c>
      <c r="G8248" s="56" t="s">
        <v>13007</v>
      </c>
      <c r="H8248" s="56" t="s">
        <v>12569</v>
      </c>
      <c r="I8248" s="56" t="s">
        <v>13007</v>
      </c>
      <c r="J8248" s="57">
        <v>976360</v>
      </c>
      <c r="K8248" s="58" t="s">
        <v>11726</v>
      </c>
      <c r="L8248" s="57">
        <v>78109</v>
      </c>
      <c r="M8248" s="57">
        <v>1054469</v>
      </c>
      <c r="P8248" t="e">
        <f>+VLOOKUP(C8248,'Thanh toán '!M$9366:N$10360,2,0)</f>
        <v>#N/A</v>
      </c>
      <c r="Q8248" s="61" t="e">
        <f t="shared" si="448"/>
        <v>#N/A</v>
      </c>
    </row>
    <row r="8249" spans="1:17" x14ac:dyDescent="0.3">
      <c r="A8249" s="43">
        <v>2023</v>
      </c>
      <c r="B8249" s="56" t="s">
        <v>26376</v>
      </c>
      <c r="C8249" s="19">
        <f t="shared" si="447"/>
        <v>63803</v>
      </c>
      <c r="D8249" s="56" t="s">
        <v>13350</v>
      </c>
      <c r="E8249" s="55">
        <v>45223</v>
      </c>
      <c r="F8249" s="18">
        <f t="shared" si="446"/>
        <v>10</v>
      </c>
      <c r="G8249" s="56" t="s">
        <v>13007</v>
      </c>
      <c r="H8249" s="56" t="s">
        <v>12569</v>
      </c>
      <c r="I8249" s="56" t="s">
        <v>13007</v>
      </c>
      <c r="J8249" s="57">
        <v>367155</v>
      </c>
      <c r="K8249" s="58" t="s">
        <v>11726</v>
      </c>
      <c r="L8249" s="57">
        <v>29372</v>
      </c>
      <c r="M8249" s="57">
        <v>396527</v>
      </c>
      <c r="P8249" t="e">
        <f>+VLOOKUP(C8249,'Thanh toán '!M$9366:N$10360,2,0)</f>
        <v>#N/A</v>
      </c>
      <c r="Q8249" s="61" t="e">
        <f t="shared" si="448"/>
        <v>#N/A</v>
      </c>
    </row>
    <row r="8250" spans="1:17" x14ac:dyDescent="0.3">
      <c r="A8250" s="43">
        <v>2023</v>
      </c>
      <c r="B8250" s="56" t="s">
        <v>26377</v>
      </c>
      <c r="C8250" s="19">
        <f t="shared" si="447"/>
        <v>61003</v>
      </c>
      <c r="D8250" s="56" t="s">
        <v>13350</v>
      </c>
      <c r="E8250" s="55">
        <v>45209</v>
      </c>
      <c r="F8250" s="18">
        <f t="shared" si="446"/>
        <v>10</v>
      </c>
      <c r="G8250" s="56" t="s">
        <v>14939</v>
      </c>
      <c r="H8250" s="56" t="s">
        <v>12316</v>
      </c>
      <c r="I8250" s="56" t="s">
        <v>14939</v>
      </c>
      <c r="J8250" s="57">
        <v>1102500</v>
      </c>
      <c r="K8250" s="58" t="s">
        <v>11726</v>
      </c>
      <c r="L8250" s="57">
        <v>88200</v>
      </c>
      <c r="M8250" s="57">
        <v>1190700</v>
      </c>
      <c r="P8250" t="e">
        <f>+VLOOKUP(C8250,'Thanh toán '!M$9366:N$10360,2,0)</f>
        <v>#N/A</v>
      </c>
      <c r="Q8250" s="61" t="e">
        <f t="shared" si="448"/>
        <v>#N/A</v>
      </c>
    </row>
    <row r="8251" spans="1:17" x14ac:dyDescent="0.3">
      <c r="A8251" s="43">
        <v>2023</v>
      </c>
      <c r="B8251" s="56" t="s">
        <v>26378</v>
      </c>
      <c r="C8251" s="19">
        <f t="shared" si="447"/>
        <v>62268</v>
      </c>
      <c r="D8251" s="56" t="s">
        <v>13350</v>
      </c>
      <c r="E8251" s="55">
        <v>45216</v>
      </c>
      <c r="F8251" s="18">
        <f t="shared" si="446"/>
        <v>10</v>
      </c>
      <c r="G8251" s="56" t="s">
        <v>14939</v>
      </c>
      <c r="H8251" s="56" t="s">
        <v>12316</v>
      </c>
      <c r="I8251" s="56" t="s">
        <v>14939</v>
      </c>
      <c r="J8251" s="57">
        <v>450715</v>
      </c>
      <c r="K8251" s="58" t="s">
        <v>11726</v>
      </c>
      <c r="L8251" s="57">
        <v>36057</v>
      </c>
      <c r="M8251" s="57">
        <v>486772</v>
      </c>
      <c r="P8251" t="e">
        <f>+VLOOKUP(C8251,'Thanh toán '!M$9366:N$10360,2,0)</f>
        <v>#N/A</v>
      </c>
      <c r="Q8251" s="61" t="e">
        <f t="shared" si="448"/>
        <v>#N/A</v>
      </c>
    </row>
    <row r="8252" spans="1:17" x14ac:dyDescent="0.3">
      <c r="A8252" s="43">
        <v>2023</v>
      </c>
      <c r="B8252" s="56" t="s">
        <v>26379</v>
      </c>
      <c r="C8252" s="19">
        <f t="shared" si="447"/>
        <v>63535</v>
      </c>
      <c r="D8252" s="56" t="s">
        <v>13350</v>
      </c>
      <c r="E8252" s="55">
        <v>45219</v>
      </c>
      <c r="F8252" s="18">
        <f t="shared" si="446"/>
        <v>10</v>
      </c>
      <c r="G8252" s="56" t="s">
        <v>14939</v>
      </c>
      <c r="H8252" s="56" t="s">
        <v>12316</v>
      </c>
      <c r="I8252" s="56" t="s">
        <v>14939</v>
      </c>
      <c r="J8252" s="57">
        <v>976360</v>
      </c>
      <c r="K8252" s="58" t="s">
        <v>11726</v>
      </c>
      <c r="L8252" s="57">
        <v>78109</v>
      </c>
      <c r="M8252" s="57">
        <v>1054469</v>
      </c>
      <c r="P8252" t="e">
        <f>+VLOOKUP(C8252,'Thanh toán '!M$9366:N$10360,2,0)</f>
        <v>#N/A</v>
      </c>
      <c r="Q8252" s="61" t="e">
        <f t="shared" si="448"/>
        <v>#N/A</v>
      </c>
    </row>
    <row r="8253" spans="1:17" x14ac:dyDescent="0.3">
      <c r="A8253" s="43">
        <v>2023</v>
      </c>
      <c r="B8253" s="56" t="s">
        <v>26380</v>
      </c>
      <c r="C8253" s="19">
        <f t="shared" si="447"/>
        <v>63889</v>
      </c>
      <c r="D8253" s="56" t="s">
        <v>13350</v>
      </c>
      <c r="E8253" s="55">
        <v>45224</v>
      </c>
      <c r="F8253" s="18">
        <f t="shared" si="446"/>
        <v>10</v>
      </c>
      <c r="G8253" s="56" t="s">
        <v>20273</v>
      </c>
      <c r="H8253" s="56" t="s">
        <v>20274</v>
      </c>
      <c r="I8253" s="56" t="s">
        <v>20273</v>
      </c>
      <c r="J8253" s="57">
        <v>610225</v>
      </c>
      <c r="K8253" s="58" t="s">
        <v>11726</v>
      </c>
      <c r="L8253" s="57">
        <v>48818</v>
      </c>
      <c r="M8253" s="57">
        <v>659043</v>
      </c>
      <c r="P8253" t="e">
        <f>+VLOOKUP(C8253,'Thanh toán '!M$9366:N$10360,2,0)</f>
        <v>#N/A</v>
      </c>
      <c r="Q8253" s="61" t="e">
        <f t="shared" si="448"/>
        <v>#N/A</v>
      </c>
    </row>
    <row r="8254" spans="1:17" x14ac:dyDescent="0.3">
      <c r="A8254" s="43">
        <v>2023</v>
      </c>
      <c r="B8254" s="56" t="s">
        <v>26381</v>
      </c>
      <c r="C8254" s="19">
        <f t="shared" si="447"/>
        <v>60858</v>
      </c>
      <c r="D8254" s="56" t="s">
        <v>13350</v>
      </c>
      <c r="E8254" s="55">
        <v>45206</v>
      </c>
      <c r="F8254" s="18">
        <f t="shared" si="446"/>
        <v>10</v>
      </c>
      <c r="G8254" s="56" t="s">
        <v>12419</v>
      </c>
      <c r="H8254" s="56" t="s">
        <v>12420</v>
      </c>
      <c r="I8254" s="56" t="s">
        <v>12419</v>
      </c>
      <c r="J8254" s="57">
        <v>1102500</v>
      </c>
      <c r="K8254" s="58" t="s">
        <v>11726</v>
      </c>
      <c r="L8254" s="57">
        <v>88200</v>
      </c>
      <c r="M8254" s="57">
        <v>1190700</v>
      </c>
      <c r="P8254" t="e">
        <f>+VLOOKUP(C8254,'Thanh toán '!M$9366:N$10360,2,0)</f>
        <v>#N/A</v>
      </c>
      <c r="Q8254" s="61" t="e">
        <f t="shared" si="448"/>
        <v>#N/A</v>
      </c>
    </row>
    <row r="8255" spans="1:17" x14ac:dyDescent="0.3">
      <c r="A8255" s="43">
        <v>2023</v>
      </c>
      <c r="B8255" s="56" t="s">
        <v>26382</v>
      </c>
      <c r="C8255" s="19">
        <f t="shared" si="447"/>
        <v>63629</v>
      </c>
      <c r="D8255" s="56" t="s">
        <v>13350</v>
      </c>
      <c r="E8255" s="55">
        <v>45220</v>
      </c>
      <c r="F8255" s="18">
        <f t="shared" si="446"/>
        <v>10</v>
      </c>
      <c r="G8255" s="56" t="s">
        <v>12419</v>
      </c>
      <c r="H8255" s="56" t="s">
        <v>12420</v>
      </c>
      <c r="I8255" s="56" t="s">
        <v>12419</v>
      </c>
      <c r="J8255" s="57">
        <v>901430</v>
      </c>
      <c r="K8255" s="58" t="s">
        <v>11726</v>
      </c>
      <c r="L8255" s="57">
        <v>72114</v>
      </c>
      <c r="M8255" s="57">
        <v>973544</v>
      </c>
      <c r="P8255" t="e">
        <f>+VLOOKUP(C8255,'Thanh toán '!M$9366:N$10360,2,0)</f>
        <v>#N/A</v>
      </c>
      <c r="Q8255" s="61" t="e">
        <f t="shared" si="448"/>
        <v>#N/A</v>
      </c>
    </row>
    <row r="8256" spans="1:17" x14ac:dyDescent="0.3">
      <c r="A8256" s="43">
        <v>2023</v>
      </c>
      <c r="B8256" s="56" t="s">
        <v>26383</v>
      </c>
      <c r="C8256" s="19">
        <f t="shared" si="447"/>
        <v>63635</v>
      </c>
      <c r="D8256" s="56" t="s">
        <v>13350</v>
      </c>
      <c r="E8256" s="55">
        <v>45220</v>
      </c>
      <c r="F8256" s="18">
        <f t="shared" si="446"/>
        <v>10</v>
      </c>
      <c r="G8256" s="56" t="s">
        <v>12419</v>
      </c>
      <c r="H8256" s="56" t="s">
        <v>12420</v>
      </c>
      <c r="I8256" s="56" t="s">
        <v>12419</v>
      </c>
      <c r="J8256" s="57">
        <v>732270</v>
      </c>
      <c r="K8256" s="58" t="s">
        <v>11726</v>
      </c>
      <c r="L8256" s="57">
        <v>58582</v>
      </c>
      <c r="M8256" s="57">
        <v>790852</v>
      </c>
      <c r="P8256" t="e">
        <f>+VLOOKUP(C8256,'Thanh toán '!M$9366:N$10360,2,0)</f>
        <v>#N/A</v>
      </c>
      <c r="Q8256" s="61" t="e">
        <f t="shared" si="448"/>
        <v>#N/A</v>
      </c>
    </row>
    <row r="8257" spans="1:17" x14ac:dyDescent="0.3">
      <c r="A8257" s="43">
        <v>2023</v>
      </c>
      <c r="B8257" s="56" t="s">
        <v>26384</v>
      </c>
      <c r="C8257" s="19">
        <f t="shared" si="447"/>
        <v>59455</v>
      </c>
      <c r="D8257" s="56" t="s">
        <v>13350</v>
      </c>
      <c r="E8257" s="55">
        <v>45203</v>
      </c>
      <c r="F8257" s="18">
        <f t="shared" si="446"/>
        <v>10</v>
      </c>
      <c r="G8257" s="56" t="s">
        <v>12297</v>
      </c>
      <c r="H8257" s="56" t="s">
        <v>12298</v>
      </c>
      <c r="I8257" s="56" t="s">
        <v>12297</v>
      </c>
      <c r="J8257" s="57">
        <v>551250</v>
      </c>
      <c r="K8257" s="58" t="s">
        <v>11726</v>
      </c>
      <c r="L8257" s="57">
        <v>44100</v>
      </c>
      <c r="M8257" s="57">
        <v>595350</v>
      </c>
      <c r="P8257" t="e">
        <f>+VLOOKUP(C8257,'Thanh toán '!M$9366:N$10360,2,0)</f>
        <v>#N/A</v>
      </c>
      <c r="Q8257" s="61" t="e">
        <f t="shared" si="448"/>
        <v>#N/A</v>
      </c>
    </row>
    <row r="8258" spans="1:17" x14ac:dyDescent="0.3">
      <c r="A8258" s="43">
        <v>2023</v>
      </c>
      <c r="B8258" s="56" t="s">
        <v>26385</v>
      </c>
      <c r="C8258" s="19">
        <f t="shared" si="447"/>
        <v>62361</v>
      </c>
      <c r="D8258" s="56" t="s">
        <v>13350</v>
      </c>
      <c r="E8258" s="55">
        <v>45217</v>
      </c>
      <c r="F8258" s="18">
        <f t="shared" si="446"/>
        <v>10</v>
      </c>
      <c r="G8258" s="56" t="s">
        <v>12297</v>
      </c>
      <c r="H8258" s="56" t="s">
        <v>12298</v>
      </c>
      <c r="I8258" s="56" t="s">
        <v>12297</v>
      </c>
      <c r="J8258" s="57">
        <v>450715</v>
      </c>
      <c r="K8258" s="58" t="s">
        <v>11726</v>
      </c>
      <c r="L8258" s="57">
        <v>36057</v>
      </c>
      <c r="M8258" s="57">
        <v>486772</v>
      </c>
      <c r="P8258" t="e">
        <f>+VLOOKUP(C8258,'Thanh toán '!M$9366:N$10360,2,0)</f>
        <v>#N/A</v>
      </c>
      <c r="Q8258" s="61" t="e">
        <f t="shared" si="448"/>
        <v>#N/A</v>
      </c>
    </row>
    <row r="8259" spans="1:17" x14ac:dyDescent="0.3">
      <c r="A8259" s="43">
        <v>2023</v>
      </c>
      <c r="B8259" s="56" t="s">
        <v>26386</v>
      </c>
      <c r="C8259" s="19">
        <f t="shared" si="447"/>
        <v>63890</v>
      </c>
      <c r="D8259" s="56" t="s">
        <v>13350</v>
      </c>
      <c r="E8259" s="55">
        <v>45224</v>
      </c>
      <c r="F8259" s="18">
        <f t="shared" si="446"/>
        <v>10</v>
      </c>
      <c r="G8259" s="56" t="s">
        <v>12297</v>
      </c>
      <c r="H8259" s="56" t="s">
        <v>12298</v>
      </c>
      <c r="I8259" s="56" t="s">
        <v>12297</v>
      </c>
      <c r="J8259" s="57">
        <v>732270</v>
      </c>
      <c r="K8259" s="58" t="s">
        <v>11726</v>
      </c>
      <c r="L8259" s="57">
        <v>58582</v>
      </c>
      <c r="M8259" s="57">
        <v>790852</v>
      </c>
      <c r="P8259" t="e">
        <f>+VLOOKUP(C8259,'Thanh toán '!M$9366:N$10360,2,0)</f>
        <v>#N/A</v>
      </c>
      <c r="Q8259" s="61" t="e">
        <f t="shared" si="448"/>
        <v>#N/A</v>
      </c>
    </row>
    <row r="8260" spans="1:17" x14ac:dyDescent="0.3">
      <c r="A8260" s="43">
        <v>2023</v>
      </c>
      <c r="B8260" s="56" t="s">
        <v>26387</v>
      </c>
      <c r="C8260" s="19">
        <f t="shared" si="447"/>
        <v>59459</v>
      </c>
      <c r="D8260" s="56" t="s">
        <v>13350</v>
      </c>
      <c r="E8260" s="55">
        <v>45203</v>
      </c>
      <c r="F8260" s="18">
        <f t="shared" si="446"/>
        <v>10</v>
      </c>
      <c r="G8260" s="56" t="s">
        <v>12618</v>
      </c>
      <c r="H8260" s="56" t="s">
        <v>12619</v>
      </c>
      <c r="I8260" s="56" t="s">
        <v>12618</v>
      </c>
      <c r="J8260" s="57">
        <v>442409</v>
      </c>
      <c r="K8260" s="58" t="s">
        <v>11726</v>
      </c>
      <c r="L8260" s="57">
        <v>35393</v>
      </c>
      <c r="M8260" s="57">
        <v>477802</v>
      </c>
      <c r="P8260" t="e">
        <f>+VLOOKUP(C8260,'Thanh toán '!M$9366:N$10360,2,0)</f>
        <v>#N/A</v>
      </c>
      <c r="Q8260" s="61" t="e">
        <f t="shared" si="448"/>
        <v>#N/A</v>
      </c>
    </row>
    <row r="8261" spans="1:17" x14ac:dyDescent="0.3">
      <c r="A8261" s="43">
        <v>2023</v>
      </c>
      <c r="B8261" s="56" t="s">
        <v>26388</v>
      </c>
      <c r="C8261" s="19">
        <f t="shared" si="447"/>
        <v>61066</v>
      </c>
      <c r="D8261" s="56" t="s">
        <v>13350</v>
      </c>
      <c r="E8261" s="55">
        <v>45210</v>
      </c>
      <c r="F8261" s="18">
        <f t="shared" si="446"/>
        <v>10</v>
      </c>
      <c r="G8261" s="56" t="s">
        <v>12618</v>
      </c>
      <c r="H8261" s="56" t="s">
        <v>12619</v>
      </c>
      <c r="I8261" s="56" t="s">
        <v>12618</v>
      </c>
      <c r="J8261" s="57">
        <v>511036</v>
      </c>
      <c r="K8261" s="58" t="s">
        <v>11726</v>
      </c>
      <c r="L8261" s="57">
        <v>40883</v>
      </c>
      <c r="M8261" s="57">
        <v>551919</v>
      </c>
      <c r="P8261" t="e">
        <f>+VLOOKUP(C8261,'Thanh toán '!M$9366:N$10360,2,0)</f>
        <v>#N/A</v>
      </c>
      <c r="Q8261" s="61" t="e">
        <f t="shared" si="448"/>
        <v>#N/A</v>
      </c>
    </row>
    <row r="8262" spans="1:17" x14ac:dyDescent="0.3">
      <c r="A8262" s="43">
        <v>2023</v>
      </c>
      <c r="B8262" s="56" t="s">
        <v>26389</v>
      </c>
      <c r="C8262" s="19">
        <f t="shared" si="447"/>
        <v>62370</v>
      </c>
      <c r="D8262" s="56" t="s">
        <v>13350</v>
      </c>
      <c r="E8262" s="55">
        <v>45217</v>
      </c>
      <c r="F8262" s="18">
        <f t="shared" ref="F8262:F8325" si="449">+MONTH(E8262)</f>
        <v>10</v>
      </c>
      <c r="G8262" s="56" t="s">
        <v>12618</v>
      </c>
      <c r="H8262" s="56" t="s">
        <v>12619</v>
      </c>
      <c r="I8262" s="56" t="s">
        <v>12618</v>
      </c>
      <c r="J8262" s="57">
        <v>571306</v>
      </c>
      <c r="K8262" s="58" t="s">
        <v>11726</v>
      </c>
      <c r="L8262" s="57">
        <v>45704</v>
      </c>
      <c r="M8262" s="57">
        <v>617010</v>
      </c>
      <c r="P8262" t="e">
        <f>+VLOOKUP(C8262,'Thanh toán '!M$9366:N$10360,2,0)</f>
        <v>#N/A</v>
      </c>
      <c r="Q8262" s="61" t="e">
        <f t="shared" si="448"/>
        <v>#N/A</v>
      </c>
    </row>
    <row r="8263" spans="1:17" x14ac:dyDescent="0.3">
      <c r="A8263" s="43">
        <v>2023</v>
      </c>
      <c r="B8263" s="56" t="s">
        <v>26390</v>
      </c>
      <c r="C8263" s="19">
        <f t="shared" si="447"/>
        <v>63875</v>
      </c>
      <c r="D8263" s="56" t="s">
        <v>13350</v>
      </c>
      <c r="E8263" s="55">
        <v>45224</v>
      </c>
      <c r="F8263" s="18">
        <f t="shared" si="449"/>
        <v>10</v>
      </c>
      <c r="G8263" s="56" t="s">
        <v>12618</v>
      </c>
      <c r="H8263" s="56" t="s">
        <v>12619</v>
      </c>
      <c r="I8263" s="56" t="s">
        <v>12618</v>
      </c>
      <c r="J8263" s="57">
        <v>601179</v>
      </c>
      <c r="K8263" s="58" t="s">
        <v>11726</v>
      </c>
      <c r="L8263" s="57">
        <v>48094</v>
      </c>
      <c r="M8263" s="57">
        <v>649273</v>
      </c>
      <c r="P8263" t="e">
        <f>+VLOOKUP(C8263,'Thanh toán '!M$9366:N$10360,2,0)</f>
        <v>#N/A</v>
      </c>
      <c r="Q8263" s="61" t="e">
        <f t="shared" si="448"/>
        <v>#N/A</v>
      </c>
    </row>
    <row r="8264" spans="1:17" x14ac:dyDescent="0.3">
      <c r="A8264" s="43">
        <v>2023</v>
      </c>
      <c r="B8264" s="56" t="s">
        <v>26391</v>
      </c>
      <c r="C8264" s="19">
        <f t="shared" si="447"/>
        <v>63880</v>
      </c>
      <c r="D8264" s="56" t="s">
        <v>13350</v>
      </c>
      <c r="E8264" s="55">
        <v>45224</v>
      </c>
      <c r="F8264" s="18">
        <f t="shared" si="449"/>
        <v>10</v>
      </c>
      <c r="G8264" s="56" t="s">
        <v>12618</v>
      </c>
      <c r="H8264" s="56" t="s">
        <v>12619</v>
      </c>
      <c r="I8264" s="56" t="s">
        <v>12618</v>
      </c>
      <c r="J8264" s="57">
        <v>577491</v>
      </c>
      <c r="K8264" s="58" t="s">
        <v>11726</v>
      </c>
      <c r="L8264" s="57">
        <v>46199</v>
      </c>
      <c r="M8264" s="57">
        <v>623690</v>
      </c>
      <c r="P8264" t="e">
        <f>+VLOOKUP(C8264,'Thanh toán '!M$9366:N$10360,2,0)</f>
        <v>#N/A</v>
      </c>
      <c r="Q8264" s="61" t="e">
        <f t="shared" si="448"/>
        <v>#N/A</v>
      </c>
    </row>
    <row r="8265" spans="1:17" x14ac:dyDescent="0.3">
      <c r="A8265" s="43">
        <v>2023</v>
      </c>
      <c r="B8265" s="56" t="s">
        <v>26392</v>
      </c>
      <c r="C8265" s="19">
        <f t="shared" si="447"/>
        <v>63881</v>
      </c>
      <c r="D8265" s="56" t="s">
        <v>13350</v>
      </c>
      <c r="E8265" s="55">
        <v>45224</v>
      </c>
      <c r="F8265" s="18">
        <f t="shared" si="449"/>
        <v>10</v>
      </c>
      <c r="G8265" s="56" t="s">
        <v>12618</v>
      </c>
      <c r="H8265" s="56" t="s">
        <v>12619</v>
      </c>
      <c r="I8265" s="56" t="s">
        <v>12618</v>
      </c>
      <c r="J8265" s="57">
        <v>732270</v>
      </c>
      <c r="K8265" s="58" t="s">
        <v>11726</v>
      </c>
      <c r="L8265" s="57">
        <v>58582</v>
      </c>
      <c r="M8265" s="57">
        <v>790852</v>
      </c>
      <c r="P8265" t="e">
        <f>+VLOOKUP(C8265,'Thanh toán '!M$9366:N$10360,2,0)</f>
        <v>#N/A</v>
      </c>
      <c r="Q8265" s="61" t="e">
        <f t="shared" si="448"/>
        <v>#N/A</v>
      </c>
    </row>
    <row r="8266" spans="1:17" x14ac:dyDescent="0.3">
      <c r="A8266" s="43">
        <v>2023</v>
      </c>
      <c r="B8266" s="56" t="s">
        <v>26393</v>
      </c>
      <c r="C8266" s="19">
        <f t="shared" si="447"/>
        <v>60859</v>
      </c>
      <c r="D8266" s="56" t="s">
        <v>13350</v>
      </c>
      <c r="E8266" s="55">
        <v>45206</v>
      </c>
      <c r="F8266" s="18">
        <f t="shared" si="449"/>
        <v>10</v>
      </c>
      <c r="G8266" s="56" t="s">
        <v>12164</v>
      </c>
      <c r="H8266" s="56" t="s">
        <v>12165</v>
      </c>
      <c r="I8266" s="56" t="s">
        <v>12164</v>
      </c>
      <c r="J8266" s="57">
        <v>2346710</v>
      </c>
      <c r="K8266" s="58" t="s">
        <v>11726</v>
      </c>
      <c r="L8266" s="57">
        <v>187737</v>
      </c>
      <c r="M8266" s="57">
        <v>2534447</v>
      </c>
      <c r="P8266" t="e">
        <f>+VLOOKUP(C8266,'Thanh toán '!M$9366:N$10360,2,0)</f>
        <v>#N/A</v>
      </c>
      <c r="Q8266" s="61" t="e">
        <f t="shared" si="448"/>
        <v>#N/A</v>
      </c>
    </row>
    <row r="8267" spans="1:17" x14ac:dyDescent="0.3">
      <c r="A8267" s="43">
        <v>2023</v>
      </c>
      <c r="B8267" s="56" t="s">
        <v>26394</v>
      </c>
      <c r="C8267" s="19">
        <f t="shared" si="447"/>
        <v>63631</v>
      </c>
      <c r="D8267" s="56" t="s">
        <v>13350</v>
      </c>
      <c r="E8267" s="55">
        <v>45220</v>
      </c>
      <c r="F8267" s="18">
        <f t="shared" si="449"/>
        <v>10</v>
      </c>
      <c r="G8267" s="56" t="s">
        <v>12164</v>
      </c>
      <c r="H8267" s="56" t="s">
        <v>12165</v>
      </c>
      <c r="I8267" s="56" t="s">
        <v>12164</v>
      </c>
      <c r="J8267" s="57">
        <v>2426790</v>
      </c>
      <c r="K8267" s="58" t="s">
        <v>11726</v>
      </c>
      <c r="L8267" s="57">
        <v>194143</v>
      </c>
      <c r="M8267" s="57">
        <v>2620933</v>
      </c>
      <c r="P8267" t="e">
        <f>+VLOOKUP(C8267,'Thanh toán '!M$9366:N$10360,2,0)</f>
        <v>#N/A</v>
      </c>
      <c r="Q8267" s="61" t="e">
        <f t="shared" si="448"/>
        <v>#N/A</v>
      </c>
    </row>
    <row r="8268" spans="1:17" x14ac:dyDescent="0.3">
      <c r="A8268" s="43">
        <v>2023</v>
      </c>
      <c r="B8268" s="56" t="s">
        <v>26395</v>
      </c>
      <c r="C8268" s="19">
        <f t="shared" si="447"/>
        <v>65113</v>
      </c>
      <c r="D8268" s="56" t="s">
        <v>13350</v>
      </c>
      <c r="E8268" s="55">
        <v>45227</v>
      </c>
      <c r="F8268" s="18">
        <f t="shared" si="449"/>
        <v>10</v>
      </c>
      <c r="G8268" s="56" t="s">
        <v>12164</v>
      </c>
      <c r="H8268" s="56" t="s">
        <v>12165</v>
      </c>
      <c r="I8268" s="56" t="s">
        <v>12164</v>
      </c>
      <c r="J8268" s="57">
        <v>1612400</v>
      </c>
      <c r="K8268" s="58" t="s">
        <v>11726</v>
      </c>
      <c r="L8268" s="57">
        <v>128992</v>
      </c>
      <c r="M8268" s="57">
        <v>1741392</v>
      </c>
      <c r="P8268" t="e">
        <f>+VLOOKUP(C8268,'Thanh toán '!M$9366:N$10360,2,0)</f>
        <v>#N/A</v>
      </c>
      <c r="Q8268" s="61" t="e">
        <f t="shared" si="448"/>
        <v>#N/A</v>
      </c>
    </row>
    <row r="8269" spans="1:17" x14ac:dyDescent="0.3">
      <c r="A8269" s="43">
        <v>2023</v>
      </c>
      <c r="B8269" s="56" t="s">
        <v>26396</v>
      </c>
      <c r="C8269" s="19">
        <f t="shared" si="447"/>
        <v>59319</v>
      </c>
      <c r="D8269" s="56" t="s">
        <v>13350</v>
      </c>
      <c r="E8269" s="55">
        <v>45201</v>
      </c>
      <c r="F8269" s="18">
        <f t="shared" si="449"/>
        <v>10</v>
      </c>
      <c r="G8269" s="56" t="s">
        <v>12257</v>
      </c>
      <c r="H8269" s="56" t="s">
        <v>12258</v>
      </c>
      <c r="I8269" s="56" t="s">
        <v>12257</v>
      </c>
      <c r="J8269" s="57">
        <v>1022072</v>
      </c>
      <c r="K8269" s="58" t="s">
        <v>11726</v>
      </c>
      <c r="L8269" s="57">
        <v>81766</v>
      </c>
      <c r="M8269" s="57">
        <v>1103838</v>
      </c>
      <c r="P8269" t="e">
        <f>+VLOOKUP(C8269,'Thanh toán '!M$9366:N$10360,2,0)</f>
        <v>#N/A</v>
      </c>
      <c r="Q8269" s="61" t="e">
        <f t="shared" si="448"/>
        <v>#N/A</v>
      </c>
    </row>
    <row r="8270" spans="1:17" x14ac:dyDescent="0.3">
      <c r="A8270" s="43">
        <v>2023</v>
      </c>
      <c r="B8270" s="56" t="s">
        <v>26397</v>
      </c>
      <c r="C8270" s="19">
        <f t="shared" ref="C8270:C8333" si="450">+B8270*1</f>
        <v>59330</v>
      </c>
      <c r="D8270" s="56" t="s">
        <v>13350</v>
      </c>
      <c r="E8270" s="55">
        <v>45201</v>
      </c>
      <c r="F8270" s="18">
        <f t="shared" si="449"/>
        <v>10</v>
      </c>
      <c r="G8270" s="56" t="s">
        <v>12257</v>
      </c>
      <c r="H8270" s="56" t="s">
        <v>12258</v>
      </c>
      <c r="I8270" s="56" t="s">
        <v>12257</v>
      </c>
      <c r="J8270" s="57">
        <v>1341555</v>
      </c>
      <c r="K8270" s="58" t="s">
        <v>11726</v>
      </c>
      <c r="L8270" s="57">
        <v>107324</v>
      </c>
      <c r="M8270" s="57">
        <v>1448879</v>
      </c>
      <c r="P8270" t="e">
        <f>+VLOOKUP(C8270,'Thanh toán '!M$9366:N$10360,2,0)</f>
        <v>#N/A</v>
      </c>
      <c r="Q8270" s="61" t="e">
        <f t="shared" si="448"/>
        <v>#N/A</v>
      </c>
    </row>
    <row r="8271" spans="1:17" x14ac:dyDescent="0.3">
      <c r="A8271" s="43">
        <v>2023</v>
      </c>
      <c r="B8271" s="56" t="s">
        <v>26398</v>
      </c>
      <c r="C8271" s="19">
        <f t="shared" si="450"/>
        <v>60596</v>
      </c>
      <c r="D8271" s="56" t="s">
        <v>13350</v>
      </c>
      <c r="E8271" s="55">
        <v>45204</v>
      </c>
      <c r="F8271" s="18">
        <f t="shared" si="449"/>
        <v>10</v>
      </c>
      <c r="G8271" s="56" t="s">
        <v>12257</v>
      </c>
      <c r="H8271" s="56" t="s">
        <v>12258</v>
      </c>
      <c r="I8271" s="56" t="s">
        <v>12257</v>
      </c>
      <c r="J8271" s="57">
        <v>661500</v>
      </c>
      <c r="K8271" s="58" t="s">
        <v>11726</v>
      </c>
      <c r="L8271" s="57">
        <v>52920</v>
      </c>
      <c r="M8271" s="57">
        <v>714420</v>
      </c>
      <c r="P8271" t="e">
        <f>+VLOOKUP(C8271,'Thanh toán '!M$9366:N$10360,2,0)</f>
        <v>#N/A</v>
      </c>
      <c r="Q8271" s="61" t="e">
        <f t="shared" si="448"/>
        <v>#N/A</v>
      </c>
    </row>
    <row r="8272" spans="1:17" x14ac:dyDescent="0.3">
      <c r="A8272" s="43">
        <v>2023</v>
      </c>
      <c r="B8272" s="56" t="s">
        <v>26399</v>
      </c>
      <c r="C8272" s="19">
        <f t="shared" si="450"/>
        <v>60597</v>
      </c>
      <c r="D8272" s="56" t="s">
        <v>13350</v>
      </c>
      <c r="E8272" s="55">
        <v>45204</v>
      </c>
      <c r="F8272" s="18">
        <f t="shared" si="449"/>
        <v>10</v>
      </c>
      <c r="G8272" s="56" t="s">
        <v>12257</v>
      </c>
      <c r="H8272" s="56" t="s">
        <v>12258</v>
      </c>
      <c r="I8272" s="56" t="s">
        <v>12257</v>
      </c>
      <c r="J8272" s="57">
        <v>1309212</v>
      </c>
      <c r="K8272" s="58" t="s">
        <v>11726</v>
      </c>
      <c r="L8272" s="57">
        <v>104737</v>
      </c>
      <c r="M8272" s="57">
        <v>1413949</v>
      </c>
      <c r="P8272" t="e">
        <f>+VLOOKUP(C8272,'Thanh toán '!M$9366:N$10360,2,0)</f>
        <v>#N/A</v>
      </c>
      <c r="Q8272" s="61" t="e">
        <f t="shared" si="448"/>
        <v>#N/A</v>
      </c>
    </row>
    <row r="8273" spans="1:17" x14ac:dyDescent="0.3">
      <c r="A8273" s="43">
        <v>2023</v>
      </c>
      <c r="B8273" s="56" t="s">
        <v>26400</v>
      </c>
      <c r="C8273" s="19">
        <f t="shared" si="450"/>
        <v>60930</v>
      </c>
      <c r="D8273" s="56" t="s">
        <v>13350</v>
      </c>
      <c r="E8273" s="55">
        <v>45208</v>
      </c>
      <c r="F8273" s="18">
        <f t="shared" si="449"/>
        <v>10</v>
      </c>
      <c r="G8273" s="56" t="s">
        <v>12257</v>
      </c>
      <c r="H8273" s="56" t="s">
        <v>12258</v>
      </c>
      <c r="I8273" s="56" t="s">
        <v>12257</v>
      </c>
      <c r="J8273" s="57">
        <v>1612400</v>
      </c>
      <c r="K8273" s="58" t="s">
        <v>11726</v>
      </c>
      <c r="L8273" s="57">
        <v>128992</v>
      </c>
      <c r="M8273" s="57">
        <v>1741392</v>
      </c>
      <c r="P8273" t="e">
        <f>+VLOOKUP(C8273,'Thanh toán '!M$9366:N$10360,2,0)</f>
        <v>#N/A</v>
      </c>
      <c r="Q8273" s="61" t="e">
        <f t="shared" si="448"/>
        <v>#N/A</v>
      </c>
    </row>
    <row r="8274" spans="1:17" x14ac:dyDescent="0.3">
      <c r="A8274" s="43">
        <v>2023</v>
      </c>
      <c r="B8274" s="56" t="s">
        <v>26401</v>
      </c>
      <c r="C8274" s="19">
        <f t="shared" si="450"/>
        <v>61883</v>
      </c>
      <c r="D8274" s="56" t="s">
        <v>13350</v>
      </c>
      <c r="E8274" s="55">
        <v>45211</v>
      </c>
      <c r="F8274" s="18">
        <f t="shared" si="449"/>
        <v>10</v>
      </c>
      <c r="G8274" s="56" t="s">
        <v>12257</v>
      </c>
      <c r="H8274" s="56" t="s">
        <v>12258</v>
      </c>
      <c r="I8274" s="56" t="s">
        <v>12257</v>
      </c>
      <c r="J8274" s="57">
        <v>666348</v>
      </c>
      <c r="K8274" s="58" t="s">
        <v>11726</v>
      </c>
      <c r="L8274" s="57">
        <v>53308</v>
      </c>
      <c r="M8274" s="57">
        <v>719656</v>
      </c>
      <c r="P8274" t="e">
        <f>+VLOOKUP(C8274,'Thanh toán '!M$9366:N$10360,2,0)</f>
        <v>#N/A</v>
      </c>
      <c r="Q8274" s="61" t="e">
        <f t="shared" si="448"/>
        <v>#N/A</v>
      </c>
    </row>
    <row r="8275" spans="1:17" x14ac:dyDescent="0.3">
      <c r="A8275" s="43">
        <v>2023</v>
      </c>
      <c r="B8275" s="56" t="s">
        <v>26402</v>
      </c>
      <c r="C8275" s="19">
        <f t="shared" si="450"/>
        <v>62145</v>
      </c>
      <c r="D8275" s="56" t="s">
        <v>13350</v>
      </c>
      <c r="E8275" s="55">
        <v>45215</v>
      </c>
      <c r="F8275" s="18">
        <f t="shared" si="449"/>
        <v>10</v>
      </c>
      <c r="G8275" s="56" t="s">
        <v>12257</v>
      </c>
      <c r="H8275" s="56" t="s">
        <v>12258</v>
      </c>
      <c r="I8275" s="56" t="s">
        <v>12257</v>
      </c>
      <c r="J8275" s="57">
        <v>901430</v>
      </c>
      <c r="K8275" s="58" t="s">
        <v>11726</v>
      </c>
      <c r="L8275" s="57">
        <v>72114</v>
      </c>
      <c r="M8275" s="57">
        <v>973544</v>
      </c>
      <c r="P8275" t="e">
        <f>+VLOOKUP(C8275,'Thanh toán '!M$9366:N$10360,2,0)</f>
        <v>#N/A</v>
      </c>
      <c r="Q8275" s="61" t="e">
        <f t="shared" si="448"/>
        <v>#N/A</v>
      </c>
    </row>
    <row r="8276" spans="1:17" x14ac:dyDescent="0.3">
      <c r="A8276" s="43">
        <v>2023</v>
      </c>
      <c r="B8276" s="56" t="s">
        <v>26403</v>
      </c>
      <c r="C8276" s="19">
        <f t="shared" si="450"/>
        <v>62155</v>
      </c>
      <c r="D8276" s="56" t="s">
        <v>13350</v>
      </c>
      <c r="E8276" s="55">
        <v>45215</v>
      </c>
      <c r="F8276" s="18">
        <f t="shared" si="449"/>
        <v>10</v>
      </c>
      <c r="G8276" s="56" t="s">
        <v>12257</v>
      </c>
      <c r="H8276" s="56" t="s">
        <v>12258</v>
      </c>
      <c r="I8276" s="56" t="s">
        <v>12257</v>
      </c>
      <c r="J8276" s="57">
        <v>1190660</v>
      </c>
      <c r="K8276" s="58" t="s">
        <v>11726</v>
      </c>
      <c r="L8276" s="57">
        <v>95253</v>
      </c>
      <c r="M8276" s="57">
        <v>1285913</v>
      </c>
      <c r="P8276" t="e">
        <f>+VLOOKUP(C8276,'Thanh toán '!M$9366:N$10360,2,0)</f>
        <v>#N/A</v>
      </c>
      <c r="Q8276" s="61" t="e">
        <f t="shared" si="448"/>
        <v>#N/A</v>
      </c>
    </row>
    <row r="8277" spans="1:17" x14ac:dyDescent="0.3">
      <c r="A8277" s="43">
        <v>2023</v>
      </c>
      <c r="B8277" s="56" t="s">
        <v>26404</v>
      </c>
      <c r="C8277" s="19">
        <f t="shared" si="450"/>
        <v>63377</v>
      </c>
      <c r="D8277" s="56" t="s">
        <v>13350</v>
      </c>
      <c r="E8277" s="55">
        <v>45218</v>
      </c>
      <c r="F8277" s="18">
        <f t="shared" si="449"/>
        <v>10</v>
      </c>
      <c r="G8277" s="56" t="s">
        <v>12257</v>
      </c>
      <c r="H8277" s="56" t="s">
        <v>12258</v>
      </c>
      <c r="I8277" s="56" t="s">
        <v>12257</v>
      </c>
      <c r="J8277" s="57">
        <v>942406</v>
      </c>
      <c r="K8277" s="58" t="s">
        <v>11726</v>
      </c>
      <c r="L8277" s="57">
        <v>75392</v>
      </c>
      <c r="M8277" s="57">
        <v>1017798</v>
      </c>
      <c r="P8277" t="e">
        <f>+VLOOKUP(C8277,'Thanh toán '!M$9366:N$10360,2,0)</f>
        <v>#N/A</v>
      </c>
      <c r="Q8277" s="61" t="e">
        <f t="shared" si="448"/>
        <v>#N/A</v>
      </c>
    </row>
    <row r="8278" spans="1:17" x14ac:dyDescent="0.3">
      <c r="A8278" s="43">
        <v>2023</v>
      </c>
      <c r="B8278" s="56" t="s">
        <v>26405</v>
      </c>
      <c r="C8278" s="19">
        <f t="shared" si="450"/>
        <v>63706</v>
      </c>
      <c r="D8278" s="56" t="s">
        <v>13350</v>
      </c>
      <c r="E8278" s="55">
        <v>45222</v>
      </c>
      <c r="F8278" s="18">
        <f t="shared" si="449"/>
        <v>10</v>
      </c>
      <c r="G8278" s="56" t="s">
        <v>12257</v>
      </c>
      <c r="H8278" s="56" t="s">
        <v>12258</v>
      </c>
      <c r="I8278" s="56" t="s">
        <v>12257</v>
      </c>
      <c r="J8278" s="57">
        <v>1110580</v>
      </c>
      <c r="K8278" s="58" t="s">
        <v>11726</v>
      </c>
      <c r="L8278" s="57">
        <v>88846</v>
      </c>
      <c r="M8278" s="57">
        <v>1199426</v>
      </c>
      <c r="P8278" t="e">
        <f>+VLOOKUP(C8278,'Thanh toán '!M$9366:N$10360,2,0)</f>
        <v>#N/A</v>
      </c>
      <c r="Q8278" s="61" t="e">
        <f t="shared" ref="Q8278:Q8341" si="451">+P8278-M8278</f>
        <v>#N/A</v>
      </c>
    </row>
    <row r="8279" spans="1:17" x14ac:dyDescent="0.3">
      <c r="A8279" s="43">
        <v>2023</v>
      </c>
      <c r="B8279" s="56" t="s">
        <v>26406</v>
      </c>
      <c r="C8279" s="19">
        <f t="shared" si="450"/>
        <v>63707</v>
      </c>
      <c r="D8279" s="56" t="s">
        <v>13350</v>
      </c>
      <c r="E8279" s="55">
        <v>45222</v>
      </c>
      <c r="F8279" s="18">
        <f t="shared" si="449"/>
        <v>10</v>
      </c>
      <c r="G8279" s="56" t="s">
        <v>12257</v>
      </c>
      <c r="H8279" s="56" t="s">
        <v>12258</v>
      </c>
      <c r="I8279" s="56" t="s">
        <v>12257</v>
      </c>
      <c r="J8279" s="57">
        <v>976360</v>
      </c>
      <c r="K8279" s="58" t="s">
        <v>11726</v>
      </c>
      <c r="L8279" s="57">
        <v>78109</v>
      </c>
      <c r="M8279" s="57">
        <v>1054469</v>
      </c>
      <c r="P8279" t="e">
        <f>+VLOOKUP(C8279,'Thanh toán '!M$9366:N$10360,2,0)</f>
        <v>#N/A</v>
      </c>
      <c r="Q8279" s="61" t="e">
        <f t="shared" si="451"/>
        <v>#N/A</v>
      </c>
    </row>
    <row r="8280" spans="1:17" x14ac:dyDescent="0.3">
      <c r="A8280" s="43">
        <v>2023</v>
      </c>
      <c r="B8280" s="56" t="s">
        <v>26407</v>
      </c>
      <c r="C8280" s="19">
        <f t="shared" si="450"/>
        <v>63719</v>
      </c>
      <c r="D8280" s="56" t="s">
        <v>13350</v>
      </c>
      <c r="E8280" s="55">
        <v>45222</v>
      </c>
      <c r="F8280" s="18">
        <f t="shared" si="449"/>
        <v>10</v>
      </c>
      <c r="G8280" s="56" t="s">
        <v>12257</v>
      </c>
      <c r="H8280" s="56" t="s">
        <v>12258</v>
      </c>
      <c r="I8280" s="56" t="s">
        <v>12257</v>
      </c>
      <c r="J8280" s="57">
        <v>2003930</v>
      </c>
      <c r="K8280" s="58" t="s">
        <v>11726</v>
      </c>
      <c r="L8280" s="57">
        <v>160314</v>
      </c>
      <c r="M8280" s="57">
        <v>2164244</v>
      </c>
      <c r="P8280" t="e">
        <f>+VLOOKUP(C8280,'Thanh toán '!M$9366:N$10360,2,0)</f>
        <v>#N/A</v>
      </c>
      <c r="Q8280" s="61" t="e">
        <f t="shared" si="451"/>
        <v>#N/A</v>
      </c>
    </row>
    <row r="8281" spans="1:17" x14ac:dyDescent="0.3">
      <c r="A8281" s="43">
        <v>2023</v>
      </c>
      <c r="B8281" s="56" t="s">
        <v>26408</v>
      </c>
      <c r="C8281" s="19">
        <f t="shared" si="450"/>
        <v>65136</v>
      </c>
      <c r="D8281" s="56" t="s">
        <v>13350</v>
      </c>
      <c r="E8281" s="55">
        <v>45229</v>
      </c>
      <c r="F8281" s="18">
        <f t="shared" si="449"/>
        <v>10</v>
      </c>
      <c r="G8281" s="56" t="s">
        <v>12257</v>
      </c>
      <c r="H8281" s="56" t="s">
        <v>12258</v>
      </c>
      <c r="I8281" s="56" t="s">
        <v>12257</v>
      </c>
      <c r="J8281" s="57">
        <v>3399602</v>
      </c>
      <c r="K8281" s="58" t="s">
        <v>11726</v>
      </c>
      <c r="L8281" s="57">
        <v>271968</v>
      </c>
      <c r="M8281" s="57">
        <v>3671570</v>
      </c>
      <c r="P8281" t="e">
        <f>+VLOOKUP(C8281,'Thanh toán '!M$9366:N$10360,2,0)</f>
        <v>#N/A</v>
      </c>
      <c r="Q8281" s="61" t="e">
        <f t="shared" si="451"/>
        <v>#N/A</v>
      </c>
    </row>
    <row r="8282" spans="1:17" x14ac:dyDescent="0.3">
      <c r="A8282" s="43">
        <v>2023</v>
      </c>
      <c r="B8282" s="56" t="s">
        <v>26409</v>
      </c>
      <c r="C8282" s="19">
        <f t="shared" si="450"/>
        <v>65137</v>
      </c>
      <c r="D8282" s="56" t="s">
        <v>13350</v>
      </c>
      <c r="E8282" s="55">
        <v>45229</v>
      </c>
      <c r="F8282" s="18">
        <f t="shared" si="449"/>
        <v>10</v>
      </c>
      <c r="G8282" s="56" t="s">
        <v>12257</v>
      </c>
      <c r="H8282" s="56" t="s">
        <v>12258</v>
      </c>
      <c r="I8282" s="56" t="s">
        <v>12257</v>
      </c>
      <c r="J8282" s="57">
        <v>190260</v>
      </c>
      <c r="K8282" s="58" t="s">
        <v>11726</v>
      </c>
      <c r="L8282" s="57">
        <v>15221</v>
      </c>
      <c r="M8282" s="57">
        <v>205481</v>
      </c>
      <c r="P8282" t="e">
        <f>+VLOOKUP(C8282,'Thanh toán '!M$9366:N$10360,2,0)</f>
        <v>#N/A</v>
      </c>
      <c r="Q8282" s="61" t="e">
        <f t="shared" si="451"/>
        <v>#N/A</v>
      </c>
    </row>
    <row r="8283" spans="1:17" x14ac:dyDescent="0.3">
      <c r="A8283" s="43">
        <v>2023</v>
      </c>
      <c r="B8283" s="56" t="s">
        <v>26410</v>
      </c>
      <c r="C8283" s="19">
        <f t="shared" si="450"/>
        <v>62362</v>
      </c>
      <c r="D8283" s="56" t="s">
        <v>13350</v>
      </c>
      <c r="E8283" s="55">
        <v>45217</v>
      </c>
      <c r="F8283" s="18">
        <f t="shared" si="449"/>
        <v>10</v>
      </c>
      <c r="G8283" s="56" t="s">
        <v>12615</v>
      </c>
      <c r="H8283" s="56" t="s">
        <v>12616</v>
      </c>
      <c r="I8283" s="56" t="s">
        <v>12615</v>
      </c>
      <c r="J8283" s="57">
        <v>901430</v>
      </c>
      <c r="K8283" s="58" t="s">
        <v>11726</v>
      </c>
      <c r="L8283" s="57">
        <v>72114</v>
      </c>
      <c r="M8283" s="57">
        <v>973544</v>
      </c>
      <c r="P8283" t="e">
        <f>+VLOOKUP(C8283,'Thanh toán '!M$9366:N$10360,2,0)</f>
        <v>#N/A</v>
      </c>
      <c r="Q8283" s="61" t="e">
        <f t="shared" si="451"/>
        <v>#N/A</v>
      </c>
    </row>
    <row r="8284" spans="1:17" x14ac:dyDescent="0.3">
      <c r="A8284" s="43">
        <v>2023</v>
      </c>
      <c r="B8284" s="56" t="s">
        <v>26411</v>
      </c>
      <c r="C8284" s="19">
        <f t="shared" si="450"/>
        <v>63894</v>
      </c>
      <c r="D8284" s="56" t="s">
        <v>13350</v>
      </c>
      <c r="E8284" s="55">
        <v>45224</v>
      </c>
      <c r="F8284" s="18">
        <f t="shared" si="449"/>
        <v>10</v>
      </c>
      <c r="G8284" s="56" t="s">
        <v>12615</v>
      </c>
      <c r="H8284" s="56" t="s">
        <v>12616</v>
      </c>
      <c r="I8284" s="56" t="s">
        <v>12615</v>
      </c>
      <c r="J8284" s="57">
        <v>732270</v>
      </c>
      <c r="K8284" s="58" t="s">
        <v>11726</v>
      </c>
      <c r="L8284" s="57">
        <v>58582</v>
      </c>
      <c r="M8284" s="57">
        <v>790852</v>
      </c>
      <c r="P8284" t="e">
        <f>+VLOOKUP(C8284,'Thanh toán '!M$9366:N$10360,2,0)</f>
        <v>#N/A</v>
      </c>
      <c r="Q8284" s="61" t="e">
        <f t="shared" si="451"/>
        <v>#N/A</v>
      </c>
    </row>
    <row r="8285" spans="1:17" x14ac:dyDescent="0.3">
      <c r="A8285" s="43">
        <v>2023</v>
      </c>
      <c r="B8285" s="56" t="s">
        <v>26412</v>
      </c>
      <c r="C8285" s="19">
        <f t="shared" si="450"/>
        <v>59260</v>
      </c>
      <c r="D8285" s="56" t="s">
        <v>13350</v>
      </c>
      <c r="E8285" s="55">
        <v>45201</v>
      </c>
      <c r="F8285" s="18">
        <f t="shared" si="449"/>
        <v>10</v>
      </c>
      <c r="G8285" s="56" t="s">
        <v>11860</v>
      </c>
      <c r="H8285" s="56" t="s">
        <v>11719</v>
      </c>
      <c r="I8285" s="56" t="s">
        <v>15099</v>
      </c>
      <c r="J8285" s="57">
        <v>1060988</v>
      </c>
      <c r="K8285" s="58" t="s">
        <v>11726</v>
      </c>
      <c r="L8285" s="57">
        <v>84879</v>
      </c>
      <c r="M8285" s="57">
        <v>1145867</v>
      </c>
      <c r="P8285" t="e">
        <f>+VLOOKUP(C8285,'Thanh toán '!M$9366:N$10360,2,0)</f>
        <v>#N/A</v>
      </c>
      <c r="Q8285" s="61" t="e">
        <f t="shared" si="451"/>
        <v>#N/A</v>
      </c>
    </row>
    <row r="8286" spans="1:17" x14ac:dyDescent="0.3">
      <c r="A8286" s="43">
        <v>2023</v>
      </c>
      <c r="B8286" s="56" t="s">
        <v>26413</v>
      </c>
      <c r="C8286" s="19">
        <f t="shared" si="450"/>
        <v>59360</v>
      </c>
      <c r="D8286" s="56" t="s">
        <v>13350</v>
      </c>
      <c r="E8286" s="55">
        <v>45202</v>
      </c>
      <c r="F8286" s="18">
        <f t="shared" si="449"/>
        <v>10</v>
      </c>
      <c r="G8286" s="56" t="s">
        <v>11860</v>
      </c>
      <c r="H8286" s="56" t="s">
        <v>11719</v>
      </c>
      <c r="I8286" s="56" t="s">
        <v>18044</v>
      </c>
      <c r="J8286" s="57">
        <v>1816821</v>
      </c>
      <c r="K8286" s="58" t="s">
        <v>11726</v>
      </c>
      <c r="L8286" s="57">
        <v>145346</v>
      </c>
      <c r="M8286" s="57">
        <v>1962167</v>
      </c>
      <c r="P8286" t="e">
        <f>+VLOOKUP(C8286,'Thanh toán '!M$9366:N$10360,2,0)</f>
        <v>#N/A</v>
      </c>
      <c r="Q8286" s="61" t="e">
        <f t="shared" si="451"/>
        <v>#N/A</v>
      </c>
    </row>
    <row r="8287" spans="1:17" x14ac:dyDescent="0.3">
      <c r="A8287" s="43">
        <v>2023</v>
      </c>
      <c r="B8287" s="56" t="s">
        <v>26414</v>
      </c>
      <c r="C8287" s="19">
        <f t="shared" si="450"/>
        <v>59361</v>
      </c>
      <c r="D8287" s="56" t="s">
        <v>13350</v>
      </c>
      <c r="E8287" s="55">
        <v>45202</v>
      </c>
      <c r="F8287" s="18">
        <f t="shared" si="449"/>
        <v>10</v>
      </c>
      <c r="G8287" s="56" t="s">
        <v>11860</v>
      </c>
      <c r="H8287" s="56" t="s">
        <v>11719</v>
      </c>
      <c r="I8287" s="56" t="s">
        <v>15157</v>
      </c>
      <c r="J8287" s="57">
        <v>1601386</v>
      </c>
      <c r="K8287" s="58" t="s">
        <v>11726</v>
      </c>
      <c r="L8287" s="57">
        <v>128111</v>
      </c>
      <c r="M8287" s="57">
        <v>1729497</v>
      </c>
      <c r="P8287" t="e">
        <f>+VLOOKUP(C8287,'Thanh toán '!M$9366:N$10360,2,0)</f>
        <v>#N/A</v>
      </c>
      <c r="Q8287" s="61" t="e">
        <f t="shared" si="451"/>
        <v>#N/A</v>
      </c>
    </row>
    <row r="8288" spans="1:17" x14ac:dyDescent="0.3">
      <c r="A8288" s="43">
        <v>2023</v>
      </c>
      <c r="B8288" s="56" t="s">
        <v>26415</v>
      </c>
      <c r="C8288" s="19">
        <f t="shared" si="450"/>
        <v>59362</v>
      </c>
      <c r="D8288" s="56" t="s">
        <v>13350</v>
      </c>
      <c r="E8288" s="55">
        <v>45202</v>
      </c>
      <c r="F8288" s="18">
        <f t="shared" si="449"/>
        <v>10</v>
      </c>
      <c r="G8288" s="56" t="s">
        <v>11860</v>
      </c>
      <c r="H8288" s="56" t="s">
        <v>11719</v>
      </c>
      <c r="I8288" s="56" t="s">
        <v>14820</v>
      </c>
      <c r="J8288" s="57">
        <v>975263</v>
      </c>
      <c r="K8288" s="58" t="s">
        <v>11726</v>
      </c>
      <c r="L8288" s="57">
        <v>78021</v>
      </c>
      <c r="M8288" s="57">
        <v>1053284</v>
      </c>
      <c r="P8288" t="e">
        <f>+VLOOKUP(C8288,'Thanh toán '!M$9366:N$10360,2,0)</f>
        <v>#N/A</v>
      </c>
      <c r="Q8288" s="61" t="e">
        <f t="shared" si="451"/>
        <v>#N/A</v>
      </c>
    </row>
    <row r="8289" spans="1:17" x14ac:dyDescent="0.3">
      <c r="A8289" s="43">
        <v>2023</v>
      </c>
      <c r="B8289" s="56" t="s">
        <v>26416</v>
      </c>
      <c r="C8289" s="19">
        <f t="shared" si="450"/>
        <v>59363</v>
      </c>
      <c r="D8289" s="56" t="s">
        <v>13350</v>
      </c>
      <c r="E8289" s="55">
        <v>45202</v>
      </c>
      <c r="F8289" s="18">
        <f t="shared" si="449"/>
        <v>10</v>
      </c>
      <c r="G8289" s="56" t="s">
        <v>11860</v>
      </c>
      <c r="H8289" s="56" t="s">
        <v>11719</v>
      </c>
      <c r="I8289" s="56" t="s">
        <v>14660</v>
      </c>
      <c r="J8289" s="57">
        <v>1528988</v>
      </c>
      <c r="K8289" s="58" t="s">
        <v>11726</v>
      </c>
      <c r="L8289" s="57">
        <v>122319</v>
      </c>
      <c r="M8289" s="57">
        <v>1651307</v>
      </c>
      <c r="P8289" t="e">
        <f>+VLOOKUP(C8289,'Thanh toán '!M$9366:N$10360,2,0)</f>
        <v>#N/A</v>
      </c>
      <c r="Q8289" s="61" t="e">
        <f t="shared" si="451"/>
        <v>#N/A</v>
      </c>
    </row>
    <row r="8290" spans="1:17" x14ac:dyDescent="0.3">
      <c r="A8290" s="43">
        <v>2023</v>
      </c>
      <c r="B8290" s="56" t="s">
        <v>26417</v>
      </c>
      <c r="C8290" s="19">
        <f t="shared" si="450"/>
        <v>59364</v>
      </c>
      <c r="D8290" s="56" t="s">
        <v>13350</v>
      </c>
      <c r="E8290" s="55">
        <v>45202</v>
      </c>
      <c r="F8290" s="18">
        <f t="shared" si="449"/>
        <v>10</v>
      </c>
      <c r="G8290" s="56" t="s">
        <v>11860</v>
      </c>
      <c r="H8290" s="56" t="s">
        <v>11719</v>
      </c>
      <c r="I8290" s="56" t="s">
        <v>16180</v>
      </c>
      <c r="J8290" s="57">
        <v>802331</v>
      </c>
      <c r="K8290" s="58" t="s">
        <v>11726</v>
      </c>
      <c r="L8290" s="57">
        <v>64186</v>
      </c>
      <c r="M8290" s="57">
        <v>866517</v>
      </c>
      <c r="P8290" t="e">
        <f>+VLOOKUP(C8290,'Thanh toán '!M$9366:N$10360,2,0)</f>
        <v>#N/A</v>
      </c>
      <c r="Q8290" s="61" t="e">
        <f t="shared" si="451"/>
        <v>#N/A</v>
      </c>
    </row>
    <row r="8291" spans="1:17" x14ac:dyDescent="0.3">
      <c r="A8291" s="43">
        <v>2023</v>
      </c>
      <c r="B8291" s="56" t="s">
        <v>26418</v>
      </c>
      <c r="C8291" s="19">
        <f t="shared" si="450"/>
        <v>59365</v>
      </c>
      <c r="D8291" s="56" t="s">
        <v>13350</v>
      </c>
      <c r="E8291" s="55">
        <v>45202</v>
      </c>
      <c r="F8291" s="18">
        <f t="shared" si="449"/>
        <v>10</v>
      </c>
      <c r="G8291" s="56" t="s">
        <v>11860</v>
      </c>
      <c r="H8291" s="56" t="s">
        <v>11719</v>
      </c>
      <c r="I8291" s="56" t="s">
        <v>17349</v>
      </c>
      <c r="J8291" s="57">
        <v>1035402</v>
      </c>
      <c r="K8291" s="58" t="s">
        <v>11726</v>
      </c>
      <c r="L8291" s="57">
        <v>82832</v>
      </c>
      <c r="M8291" s="57">
        <v>1118234</v>
      </c>
      <c r="P8291" t="e">
        <f>+VLOOKUP(C8291,'Thanh toán '!M$9366:N$10360,2,0)</f>
        <v>#N/A</v>
      </c>
      <c r="Q8291" s="61" t="e">
        <f t="shared" si="451"/>
        <v>#N/A</v>
      </c>
    </row>
    <row r="8292" spans="1:17" x14ac:dyDescent="0.3">
      <c r="A8292" s="43">
        <v>2023</v>
      </c>
      <c r="B8292" s="56" t="s">
        <v>26419</v>
      </c>
      <c r="C8292" s="19">
        <f t="shared" si="450"/>
        <v>60248</v>
      </c>
      <c r="D8292" s="56" t="s">
        <v>13350</v>
      </c>
      <c r="E8292" s="55">
        <v>45204</v>
      </c>
      <c r="F8292" s="18">
        <f t="shared" si="449"/>
        <v>10</v>
      </c>
      <c r="G8292" s="56" t="s">
        <v>11860</v>
      </c>
      <c r="H8292" s="56" t="s">
        <v>11719</v>
      </c>
      <c r="I8292" s="56" t="s">
        <v>14655</v>
      </c>
      <c r="J8292" s="57">
        <v>1588646</v>
      </c>
      <c r="K8292" s="58" t="s">
        <v>11726</v>
      </c>
      <c r="L8292" s="57">
        <v>127092</v>
      </c>
      <c r="M8292" s="57">
        <v>1715738</v>
      </c>
      <c r="P8292" t="e">
        <f>+VLOOKUP(C8292,'Thanh toán '!M$9366:N$10360,2,0)</f>
        <v>#N/A</v>
      </c>
      <c r="Q8292" s="61" t="e">
        <f t="shared" si="451"/>
        <v>#N/A</v>
      </c>
    </row>
    <row r="8293" spans="1:17" x14ac:dyDescent="0.3">
      <c r="A8293" s="43">
        <v>2023</v>
      </c>
      <c r="B8293" s="56" t="s">
        <v>26420</v>
      </c>
      <c r="C8293" s="19">
        <f t="shared" si="450"/>
        <v>60341</v>
      </c>
      <c r="D8293" s="56" t="s">
        <v>13350</v>
      </c>
      <c r="E8293" s="55">
        <v>45204</v>
      </c>
      <c r="F8293" s="18">
        <f t="shared" si="449"/>
        <v>10</v>
      </c>
      <c r="G8293" s="56" t="s">
        <v>11860</v>
      </c>
      <c r="H8293" s="56" t="s">
        <v>11719</v>
      </c>
      <c r="I8293" s="56" t="s">
        <v>14138</v>
      </c>
      <c r="J8293" s="57">
        <v>705836</v>
      </c>
      <c r="K8293" s="58" t="s">
        <v>11726</v>
      </c>
      <c r="L8293" s="57">
        <v>56467</v>
      </c>
      <c r="M8293" s="57">
        <v>762303</v>
      </c>
      <c r="P8293" t="e">
        <f>+VLOOKUP(C8293,'Thanh toán '!M$9366:N$10360,2,0)</f>
        <v>#N/A</v>
      </c>
      <c r="Q8293" s="61" t="e">
        <f t="shared" si="451"/>
        <v>#N/A</v>
      </c>
    </row>
    <row r="8294" spans="1:17" x14ac:dyDescent="0.3">
      <c r="A8294" s="43">
        <v>2023</v>
      </c>
      <c r="B8294" s="56" t="s">
        <v>26421</v>
      </c>
      <c r="C8294" s="19">
        <f t="shared" si="450"/>
        <v>60810</v>
      </c>
      <c r="D8294" s="56" t="s">
        <v>13350</v>
      </c>
      <c r="E8294" s="55">
        <v>45206</v>
      </c>
      <c r="F8294" s="18">
        <f t="shared" si="449"/>
        <v>10</v>
      </c>
      <c r="G8294" s="56" t="s">
        <v>11860</v>
      </c>
      <c r="H8294" s="56" t="s">
        <v>11719</v>
      </c>
      <c r="I8294" s="56" t="s">
        <v>13552</v>
      </c>
      <c r="J8294" s="57">
        <v>1071764</v>
      </c>
      <c r="K8294" s="58" t="s">
        <v>11726</v>
      </c>
      <c r="L8294" s="57">
        <v>85741</v>
      </c>
      <c r="M8294" s="57">
        <v>1157505</v>
      </c>
      <c r="P8294" t="e">
        <f>+VLOOKUP(C8294,'Thanh toán '!M$9366:N$10360,2,0)</f>
        <v>#N/A</v>
      </c>
      <c r="Q8294" s="61" t="e">
        <f t="shared" si="451"/>
        <v>#N/A</v>
      </c>
    </row>
    <row r="8295" spans="1:17" x14ac:dyDescent="0.3">
      <c r="A8295" s="43">
        <v>2023</v>
      </c>
      <c r="B8295" s="56" t="s">
        <v>26422</v>
      </c>
      <c r="C8295" s="19">
        <f t="shared" si="450"/>
        <v>60972</v>
      </c>
      <c r="D8295" s="56" t="s">
        <v>13350</v>
      </c>
      <c r="E8295" s="55">
        <v>45209</v>
      </c>
      <c r="F8295" s="18">
        <f t="shared" si="449"/>
        <v>10</v>
      </c>
      <c r="G8295" s="56" t="s">
        <v>11860</v>
      </c>
      <c r="H8295" s="56" t="s">
        <v>11719</v>
      </c>
      <c r="I8295" s="56" t="s">
        <v>14947</v>
      </c>
      <c r="J8295" s="57">
        <v>1861540</v>
      </c>
      <c r="K8295" s="58" t="s">
        <v>11726</v>
      </c>
      <c r="L8295" s="57">
        <v>148923</v>
      </c>
      <c r="M8295" s="57">
        <v>2010463</v>
      </c>
      <c r="P8295" t="e">
        <f>+VLOOKUP(C8295,'Thanh toán '!M$9366:N$10360,2,0)</f>
        <v>#N/A</v>
      </c>
      <c r="Q8295" s="61" t="e">
        <f t="shared" si="451"/>
        <v>#N/A</v>
      </c>
    </row>
    <row r="8296" spans="1:17" x14ac:dyDescent="0.3">
      <c r="A8296" s="43">
        <v>2023</v>
      </c>
      <c r="B8296" s="56" t="s">
        <v>26423</v>
      </c>
      <c r="C8296" s="19">
        <f t="shared" si="450"/>
        <v>60975</v>
      </c>
      <c r="D8296" s="56" t="s">
        <v>13350</v>
      </c>
      <c r="E8296" s="55">
        <v>45209</v>
      </c>
      <c r="F8296" s="18">
        <f t="shared" si="449"/>
        <v>10</v>
      </c>
      <c r="G8296" s="56" t="s">
        <v>11860</v>
      </c>
      <c r="H8296" s="56" t="s">
        <v>11719</v>
      </c>
      <c r="I8296" s="56" t="s">
        <v>16178</v>
      </c>
      <c r="J8296" s="57">
        <v>1936794</v>
      </c>
      <c r="K8296" s="58" t="s">
        <v>11726</v>
      </c>
      <c r="L8296" s="57">
        <v>154944</v>
      </c>
      <c r="M8296" s="57">
        <v>2091738</v>
      </c>
      <c r="P8296" t="e">
        <f>+VLOOKUP(C8296,'Thanh toán '!M$9366:N$10360,2,0)</f>
        <v>#N/A</v>
      </c>
      <c r="Q8296" s="61" t="e">
        <f t="shared" si="451"/>
        <v>#N/A</v>
      </c>
    </row>
    <row r="8297" spans="1:17" x14ac:dyDescent="0.3">
      <c r="A8297" s="43">
        <v>2023</v>
      </c>
      <c r="B8297" s="56" t="s">
        <v>26424</v>
      </c>
      <c r="C8297" s="19">
        <f t="shared" si="450"/>
        <v>60976</v>
      </c>
      <c r="D8297" s="56" t="s">
        <v>13350</v>
      </c>
      <c r="E8297" s="55">
        <v>45209</v>
      </c>
      <c r="F8297" s="18">
        <f t="shared" si="449"/>
        <v>10</v>
      </c>
      <c r="G8297" s="56" t="s">
        <v>11860</v>
      </c>
      <c r="H8297" s="56" t="s">
        <v>11719</v>
      </c>
      <c r="I8297" s="56" t="s">
        <v>14216</v>
      </c>
      <c r="J8297" s="57">
        <v>1964954</v>
      </c>
      <c r="K8297" s="58" t="s">
        <v>11726</v>
      </c>
      <c r="L8297" s="57">
        <v>157196</v>
      </c>
      <c r="M8297" s="57">
        <v>2122150</v>
      </c>
      <c r="P8297" t="e">
        <f>+VLOOKUP(C8297,'Thanh toán '!M$9366:N$10360,2,0)</f>
        <v>#N/A</v>
      </c>
      <c r="Q8297" s="61" t="e">
        <f t="shared" si="451"/>
        <v>#N/A</v>
      </c>
    </row>
    <row r="8298" spans="1:17" x14ac:dyDescent="0.3">
      <c r="A8298" s="43">
        <v>2023</v>
      </c>
      <c r="B8298" s="56" t="s">
        <v>26425</v>
      </c>
      <c r="C8298" s="19">
        <f t="shared" si="450"/>
        <v>61631</v>
      </c>
      <c r="D8298" s="56" t="s">
        <v>13350</v>
      </c>
      <c r="E8298" s="55">
        <v>45211</v>
      </c>
      <c r="F8298" s="18">
        <f t="shared" si="449"/>
        <v>10</v>
      </c>
      <c r="G8298" s="56" t="s">
        <v>11860</v>
      </c>
      <c r="H8298" s="56" t="s">
        <v>11719</v>
      </c>
      <c r="I8298" s="56" t="s">
        <v>14658</v>
      </c>
      <c r="J8298" s="57">
        <v>1185292</v>
      </c>
      <c r="K8298" s="58" t="s">
        <v>11726</v>
      </c>
      <c r="L8298" s="57">
        <v>94823</v>
      </c>
      <c r="M8298" s="57">
        <v>1280115</v>
      </c>
      <c r="P8298" t="e">
        <f>+VLOOKUP(C8298,'Thanh toán '!M$9366:N$10360,2,0)</f>
        <v>#N/A</v>
      </c>
      <c r="Q8298" s="61" t="e">
        <f t="shared" si="451"/>
        <v>#N/A</v>
      </c>
    </row>
    <row r="8299" spans="1:17" x14ac:dyDescent="0.3">
      <c r="A8299" s="43">
        <v>2023</v>
      </c>
      <c r="B8299" s="56" t="s">
        <v>26426</v>
      </c>
      <c r="C8299" s="19">
        <f t="shared" si="450"/>
        <v>61632</v>
      </c>
      <c r="D8299" s="56" t="s">
        <v>13350</v>
      </c>
      <c r="E8299" s="55">
        <v>45211</v>
      </c>
      <c r="F8299" s="18">
        <f t="shared" si="449"/>
        <v>10</v>
      </c>
      <c r="G8299" s="56" t="s">
        <v>11860</v>
      </c>
      <c r="H8299" s="56" t="s">
        <v>11719</v>
      </c>
      <c r="I8299" s="56" t="s">
        <v>14138</v>
      </c>
      <c r="J8299" s="57">
        <v>806439</v>
      </c>
      <c r="K8299" s="58" t="s">
        <v>11726</v>
      </c>
      <c r="L8299" s="57">
        <v>64515</v>
      </c>
      <c r="M8299" s="57">
        <v>870954</v>
      </c>
      <c r="P8299" t="e">
        <f>+VLOOKUP(C8299,'Thanh toán '!M$9366:N$10360,2,0)</f>
        <v>#N/A</v>
      </c>
      <c r="Q8299" s="61" t="e">
        <f t="shared" si="451"/>
        <v>#N/A</v>
      </c>
    </row>
    <row r="8300" spans="1:17" x14ac:dyDescent="0.3">
      <c r="A8300" s="43">
        <v>2023</v>
      </c>
      <c r="B8300" s="56" t="s">
        <v>26427</v>
      </c>
      <c r="C8300" s="19">
        <f t="shared" si="450"/>
        <v>62033</v>
      </c>
      <c r="D8300" s="56" t="s">
        <v>13350</v>
      </c>
      <c r="E8300" s="55">
        <v>45213</v>
      </c>
      <c r="F8300" s="18">
        <f t="shared" si="449"/>
        <v>10</v>
      </c>
      <c r="G8300" s="56" t="s">
        <v>11860</v>
      </c>
      <c r="H8300" s="56" t="s">
        <v>11719</v>
      </c>
      <c r="I8300" s="56" t="s">
        <v>15087</v>
      </c>
      <c r="J8300" s="57">
        <v>1033356</v>
      </c>
      <c r="K8300" s="58" t="s">
        <v>11726</v>
      </c>
      <c r="L8300" s="57">
        <v>82668</v>
      </c>
      <c r="M8300" s="57">
        <v>1116024</v>
      </c>
      <c r="P8300" t="e">
        <f>+VLOOKUP(C8300,'Thanh toán '!M$9366:N$10360,2,0)</f>
        <v>#N/A</v>
      </c>
      <c r="Q8300" s="61" t="e">
        <f t="shared" si="451"/>
        <v>#N/A</v>
      </c>
    </row>
    <row r="8301" spans="1:17" x14ac:dyDescent="0.3">
      <c r="A8301" s="43">
        <v>2023</v>
      </c>
      <c r="B8301" s="56" t="s">
        <v>26428</v>
      </c>
      <c r="C8301" s="19">
        <f t="shared" si="450"/>
        <v>62127</v>
      </c>
      <c r="D8301" s="56" t="s">
        <v>13350</v>
      </c>
      <c r="E8301" s="55">
        <v>45215</v>
      </c>
      <c r="F8301" s="18">
        <f t="shared" si="449"/>
        <v>10</v>
      </c>
      <c r="G8301" s="56" t="s">
        <v>11860</v>
      </c>
      <c r="H8301" s="56" t="s">
        <v>11719</v>
      </c>
      <c r="I8301" s="56" t="s">
        <v>13552</v>
      </c>
      <c r="J8301" s="57">
        <v>901430</v>
      </c>
      <c r="K8301" s="58" t="s">
        <v>11726</v>
      </c>
      <c r="L8301" s="57">
        <v>72114</v>
      </c>
      <c r="M8301" s="57">
        <v>973544</v>
      </c>
      <c r="P8301" t="e">
        <f>+VLOOKUP(C8301,'Thanh toán '!M$9366:N$10360,2,0)</f>
        <v>#N/A</v>
      </c>
      <c r="Q8301" s="61" t="e">
        <f t="shared" si="451"/>
        <v>#N/A</v>
      </c>
    </row>
    <row r="8302" spans="1:17" x14ac:dyDescent="0.3">
      <c r="A8302" s="43">
        <v>2023</v>
      </c>
      <c r="B8302" s="56" t="s">
        <v>26429</v>
      </c>
      <c r="C8302" s="19">
        <f t="shared" si="450"/>
        <v>62128</v>
      </c>
      <c r="D8302" s="56" t="s">
        <v>13350</v>
      </c>
      <c r="E8302" s="55">
        <v>45215</v>
      </c>
      <c r="F8302" s="18">
        <f t="shared" si="449"/>
        <v>10</v>
      </c>
      <c r="G8302" s="56" t="s">
        <v>11860</v>
      </c>
      <c r="H8302" s="56" t="s">
        <v>11719</v>
      </c>
      <c r="I8302" s="56" t="s">
        <v>17624</v>
      </c>
      <c r="J8302" s="57">
        <v>901430</v>
      </c>
      <c r="K8302" s="58" t="s">
        <v>11726</v>
      </c>
      <c r="L8302" s="57">
        <v>72114</v>
      </c>
      <c r="M8302" s="57">
        <v>973544</v>
      </c>
      <c r="P8302" t="e">
        <f>+VLOOKUP(C8302,'Thanh toán '!M$9366:N$10360,2,0)</f>
        <v>#N/A</v>
      </c>
      <c r="Q8302" s="61" t="e">
        <f t="shared" si="451"/>
        <v>#N/A</v>
      </c>
    </row>
    <row r="8303" spans="1:17" x14ac:dyDescent="0.3">
      <c r="A8303" s="43">
        <v>2023</v>
      </c>
      <c r="B8303" s="56" t="s">
        <v>26430</v>
      </c>
      <c r="C8303" s="19">
        <f t="shared" si="450"/>
        <v>62129</v>
      </c>
      <c r="D8303" s="56" t="s">
        <v>13350</v>
      </c>
      <c r="E8303" s="55">
        <v>45215</v>
      </c>
      <c r="F8303" s="18">
        <f t="shared" si="449"/>
        <v>10</v>
      </c>
      <c r="G8303" s="56" t="s">
        <v>11860</v>
      </c>
      <c r="H8303" s="56" t="s">
        <v>11719</v>
      </c>
      <c r="I8303" s="56" t="s">
        <v>18558</v>
      </c>
      <c r="J8303" s="57">
        <v>901430</v>
      </c>
      <c r="K8303" s="58" t="s">
        <v>11726</v>
      </c>
      <c r="L8303" s="57">
        <v>72114</v>
      </c>
      <c r="M8303" s="57">
        <v>973544</v>
      </c>
      <c r="P8303" t="e">
        <f>+VLOOKUP(C8303,'Thanh toán '!M$9366:N$10360,2,0)</f>
        <v>#N/A</v>
      </c>
      <c r="Q8303" s="61" t="e">
        <f t="shared" si="451"/>
        <v>#N/A</v>
      </c>
    </row>
    <row r="8304" spans="1:17" x14ac:dyDescent="0.3">
      <c r="A8304" s="43">
        <v>2023</v>
      </c>
      <c r="B8304" s="56" t="s">
        <v>26431</v>
      </c>
      <c r="C8304" s="19">
        <f t="shared" si="450"/>
        <v>62130</v>
      </c>
      <c r="D8304" s="56" t="s">
        <v>13350</v>
      </c>
      <c r="E8304" s="55">
        <v>45215</v>
      </c>
      <c r="F8304" s="18">
        <f t="shared" si="449"/>
        <v>10</v>
      </c>
      <c r="G8304" s="56" t="s">
        <v>11860</v>
      </c>
      <c r="H8304" s="56" t="s">
        <v>11719</v>
      </c>
      <c r="I8304" s="56" t="s">
        <v>14931</v>
      </c>
      <c r="J8304" s="57">
        <v>901430</v>
      </c>
      <c r="K8304" s="58" t="s">
        <v>11726</v>
      </c>
      <c r="L8304" s="57">
        <v>72114</v>
      </c>
      <c r="M8304" s="57">
        <v>973544</v>
      </c>
      <c r="P8304" t="e">
        <f>+VLOOKUP(C8304,'Thanh toán '!M$9366:N$10360,2,0)</f>
        <v>#N/A</v>
      </c>
      <c r="Q8304" s="61" t="e">
        <f t="shared" si="451"/>
        <v>#N/A</v>
      </c>
    </row>
    <row r="8305" spans="1:17" x14ac:dyDescent="0.3">
      <c r="A8305" s="43">
        <v>2023</v>
      </c>
      <c r="B8305" s="56" t="s">
        <v>26432</v>
      </c>
      <c r="C8305" s="19">
        <f t="shared" si="450"/>
        <v>62131</v>
      </c>
      <c r="D8305" s="56" t="s">
        <v>13350</v>
      </c>
      <c r="E8305" s="55">
        <v>45215</v>
      </c>
      <c r="F8305" s="18">
        <f t="shared" si="449"/>
        <v>10</v>
      </c>
      <c r="G8305" s="56" t="s">
        <v>11860</v>
      </c>
      <c r="H8305" s="56" t="s">
        <v>11719</v>
      </c>
      <c r="I8305" s="56" t="s">
        <v>14660</v>
      </c>
      <c r="J8305" s="57">
        <v>901430</v>
      </c>
      <c r="K8305" s="58" t="s">
        <v>11726</v>
      </c>
      <c r="L8305" s="57">
        <v>72114</v>
      </c>
      <c r="M8305" s="57">
        <v>973544</v>
      </c>
      <c r="P8305" t="e">
        <f>+VLOOKUP(C8305,'Thanh toán '!M$9366:N$10360,2,0)</f>
        <v>#N/A</v>
      </c>
      <c r="Q8305" s="61" t="e">
        <f t="shared" si="451"/>
        <v>#N/A</v>
      </c>
    </row>
    <row r="8306" spans="1:17" x14ac:dyDescent="0.3">
      <c r="A8306" s="43">
        <v>2023</v>
      </c>
      <c r="B8306" s="56" t="s">
        <v>26433</v>
      </c>
      <c r="C8306" s="19">
        <f t="shared" si="450"/>
        <v>62132</v>
      </c>
      <c r="D8306" s="56" t="s">
        <v>13350</v>
      </c>
      <c r="E8306" s="55">
        <v>45215</v>
      </c>
      <c r="F8306" s="18">
        <f t="shared" si="449"/>
        <v>10</v>
      </c>
      <c r="G8306" s="56" t="s">
        <v>11860</v>
      </c>
      <c r="H8306" s="56" t="s">
        <v>11719</v>
      </c>
      <c r="I8306" s="56" t="s">
        <v>14947</v>
      </c>
      <c r="J8306" s="57">
        <v>901430</v>
      </c>
      <c r="K8306" s="58" t="s">
        <v>11726</v>
      </c>
      <c r="L8306" s="57">
        <v>72114</v>
      </c>
      <c r="M8306" s="57">
        <v>973544</v>
      </c>
      <c r="P8306" t="e">
        <f>+VLOOKUP(C8306,'Thanh toán '!M$9366:N$10360,2,0)</f>
        <v>#N/A</v>
      </c>
      <c r="Q8306" s="61" t="e">
        <f t="shared" si="451"/>
        <v>#N/A</v>
      </c>
    </row>
    <row r="8307" spans="1:17" x14ac:dyDescent="0.3">
      <c r="A8307" s="43">
        <v>2023</v>
      </c>
      <c r="B8307" s="56" t="s">
        <v>26434</v>
      </c>
      <c r="C8307" s="19">
        <f t="shared" si="450"/>
        <v>62134</v>
      </c>
      <c r="D8307" s="56" t="s">
        <v>13350</v>
      </c>
      <c r="E8307" s="55">
        <v>45215</v>
      </c>
      <c r="F8307" s="18">
        <f t="shared" si="449"/>
        <v>10</v>
      </c>
      <c r="G8307" s="56" t="s">
        <v>11860</v>
      </c>
      <c r="H8307" s="56" t="s">
        <v>11719</v>
      </c>
      <c r="I8307" s="56" t="s">
        <v>15087</v>
      </c>
      <c r="J8307" s="57">
        <v>450715</v>
      </c>
      <c r="K8307" s="58" t="s">
        <v>11726</v>
      </c>
      <c r="L8307" s="57">
        <v>36057</v>
      </c>
      <c r="M8307" s="57">
        <v>486772</v>
      </c>
      <c r="P8307" t="e">
        <f>+VLOOKUP(C8307,'Thanh toán '!M$9366:N$10360,2,0)</f>
        <v>#N/A</v>
      </c>
      <c r="Q8307" s="61" t="e">
        <f t="shared" si="451"/>
        <v>#N/A</v>
      </c>
    </row>
    <row r="8308" spans="1:17" x14ac:dyDescent="0.3">
      <c r="A8308" s="43">
        <v>2023</v>
      </c>
      <c r="B8308" s="56" t="s">
        <v>26435</v>
      </c>
      <c r="C8308" s="19">
        <f t="shared" si="450"/>
        <v>62260</v>
      </c>
      <c r="D8308" s="56" t="s">
        <v>13350</v>
      </c>
      <c r="E8308" s="55">
        <v>45216</v>
      </c>
      <c r="F8308" s="18">
        <f t="shared" si="449"/>
        <v>10</v>
      </c>
      <c r="G8308" s="56" t="s">
        <v>11860</v>
      </c>
      <c r="H8308" s="56" t="s">
        <v>11719</v>
      </c>
      <c r="I8308" s="56" t="s">
        <v>16178</v>
      </c>
      <c r="J8308" s="57">
        <v>734310</v>
      </c>
      <c r="K8308" s="58" t="s">
        <v>11726</v>
      </c>
      <c r="L8308" s="57">
        <v>58745</v>
      </c>
      <c r="M8308" s="57">
        <v>793055</v>
      </c>
      <c r="P8308" t="e">
        <f>+VLOOKUP(C8308,'Thanh toán '!M$9366:N$10360,2,0)</f>
        <v>#N/A</v>
      </c>
      <c r="Q8308" s="61" t="e">
        <f t="shared" si="451"/>
        <v>#N/A</v>
      </c>
    </row>
    <row r="8309" spans="1:17" x14ac:dyDescent="0.3">
      <c r="A8309" s="43">
        <v>2023</v>
      </c>
      <c r="B8309" s="56" t="s">
        <v>26436</v>
      </c>
      <c r="C8309" s="19">
        <f t="shared" si="450"/>
        <v>62262</v>
      </c>
      <c r="D8309" s="56" t="s">
        <v>13350</v>
      </c>
      <c r="E8309" s="55">
        <v>45216</v>
      </c>
      <c r="F8309" s="18">
        <f t="shared" si="449"/>
        <v>10</v>
      </c>
      <c r="G8309" s="56" t="s">
        <v>11860</v>
      </c>
      <c r="H8309" s="56" t="s">
        <v>11719</v>
      </c>
      <c r="I8309" s="56" t="s">
        <v>14820</v>
      </c>
      <c r="J8309" s="57">
        <v>450715</v>
      </c>
      <c r="K8309" s="58" t="s">
        <v>11726</v>
      </c>
      <c r="L8309" s="57">
        <v>36057</v>
      </c>
      <c r="M8309" s="57">
        <v>486772</v>
      </c>
      <c r="P8309" t="e">
        <f>+VLOOKUP(C8309,'Thanh toán '!M$9366:N$10360,2,0)</f>
        <v>#N/A</v>
      </c>
      <c r="Q8309" s="61" t="e">
        <f t="shared" si="451"/>
        <v>#N/A</v>
      </c>
    </row>
    <row r="8310" spans="1:17" x14ac:dyDescent="0.3">
      <c r="A8310" s="43">
        <v>2023</v>
      </c>
      <c r="B8310" s="56" t="s">
        <v>26437</v>
      </c>
      <c r="C8310" s="19">
        <f t="shared" si="450"/>
        <v>62263</v>
      </c>
      <c r="D8310" s="56" t="s">
        <v>13350</v>
      </c>
      <c r="E8310" s="55">
        <v>45216</v>
      </c>
      <c r="F8310" s="18">
        <f t="shared" si="449"/>
        <v>10</v>
      </c>
      <c r="G8310" s="56" t="s">
        <v>11860</v>
      </c>
      <c r="H8310" s="56" t="s">
        <v>11719</v>
      </c>
      <c r="I8310" s="56" t="s">
        <v>14820</v>
      </c>
      <c r="J8310" s="57">
        <v>1517775</v>
      </c>
      <c r="K8310" s="58" t="s">
        <v>11726</v>
      </c>
      <c r="L8310" s="57">
        <v>121422</v>
      </c>
      <c r="M8310" s="57">
        <v>1639197</v>
      </c>
      <c r="P8310" t="e">
        <f>+VLOOKUP(C8310,'Thanh toán '!M$9366:N$10360,2,0)</f>
        <v>#N/A</v>
      </c>
      <c r="Q8310" s="61" t="e">
        <f t="shared" si="451"/>
        <v>#N/A</v>
      </c>
    </row>
    <row r="8311" spans="1:17" x14ac:dyDescent="0.3">
      <c r="A8311" s="43">
        <v>2023</v>
      </c>
      <c r="B8311" s="56" t="s">
        <v>26438</v>
      </c>
      <c r="C8311" s="19">
        <f t="shared" si="450"/>
        <v>62264</v>
      </c>
      <c r="D8311" s="56" t="s">
        <v>13350</v>
      </c>
      <c r="E8311" s="55">
        <v>45216</v>
      </c>
      <c r="F8311" s="18">
        <f t="shared" si="449"/>
        <v>10</v>
      </c>
      <c r="G8311" s="56" t="s">
        <v>11860</v>
      </c>
      <c r="H8311" s="56" t="s">
        <v>11719</v>
      </c>
      <c r="I8311" s="56" t="s">
        <v>18558</v>
      </c>
      <c r="J8311" s="57">
        <v>1243654</v>
      </c>
      <c r="K8311" s="58" t="s">
        <v>11726</v>
      </c>
      <c r="L8311" s="57">
        <v>99492</v>
      </c>
      <c r="M8311" s="57">
        <v>1343146</v>
      </c>
      <c r="P8311" t="e">
        <f>+VLOOKUP(C8311,'Thanh toán '!M$9366:N$10360,2,0)</f>
        <v>#N/A</v>
      </c>
      <c r="Q8311" s="61" t="e">
        <f t="shared" si="451"/>
        <v>#N/A</v>
      </c>
    </row>
    <row r="8312" spans="1:17" x14ac:dyDescent="0.3">
      <c r="A8312" s="43">
        <v>2023</v>
      </c>
      <c r="B8312" s="56" t="s">
        <v>26439</v>
      </c>
      <c r="C8312" s="19">
        <f t="shared" si="450"/>
        <v>63083</v>
      </c>
      <c r="D8312" s="56" t="s">
        <v>13350</v>
      </c>
      <c r="E8312" s="55">
        <v>45218</v>
      </c>
      <c r="F8312" s="18">
        <f t="shared" si="449"/>
        <v>10</v>
      </c>
      <c r="G8312" s="56" t="s">
        <v>11860</v>
      </c>
      <c r="H8312" s="56" t="s">
        <v>11719</v>
      </c>
      <c r="I8312" s="56" t="s">
        <v>14655</v>
      </c>
      <c r="J8312" s="57">
        <v>250910</v>
      </c>
      <c r="K8312" s="58" t="s">
        <v>11726</v>
      </c>
      <c r="L8312" s="57">
        <v>20073</v>
      </c>
      <c r="M8312" s="57">
        <v>270983</v>
      </c>
      <c r="P8312" t="e">
        <f>+VLOOKUP(C8312,'Thanh toán '!M$9366:N$10360,2,0)</f>
        <v>#N/A</v>
      </c>
      <c r="Q8312" s="61" t="e">
        <f t="shared" si="451"/>
        <v>#N/A</v>
      </c>
    </row>
    <row r="8313" spans="1:17" x14ac:dyDescent="0.3">
      <c r="A8313" s="43">
        <v>2023</v>
      </c>
      <c r="B8313" s="56" t="s">
        <v>26440</v>
      </c>
      <c r="C8313" s="19">
        <f t="shared" si="450"/>
        <v>63084</v>
      </c>
      <c r="D8313" s="56" t="s">
        <v>13350</v>
      </c>
      <c r="E8313" s="55">
        <v>45218</v>
      </c>
      <c r="F8313" s="18">
        <f t="shared" si="449"/>
        <v>10</v>
      </c>
      <c r="G8313" s="56" t="s">
        <v>11860</v>
      </c>
      <c r="H8313" s="56" t="s">
        <v>11719</v>
      </c>
      <c r="I8313" s="56" t="s">
        <v>14167</v>
      </c>
      <c r="J8313" s="57">
        <v>1748398</v>
      </c>
      <c r="K8313" s="58" t="s">
        <v>11726</v>
      </c>
      <c r="L8313" s="57">
        <v>139872</v>
      </c>
      <c r="M8313" s="57">
        <v>1888270</v>
      </c>
      <c r="P8313" t="e">
        <f>+VLOOKUP(C8313,'Thanh toán '!M$9366:N$10360,2,0)</f>
        <v>#N/A</v>
      </c>
      <c r="Q8313" s="61" t="e">
        <f t="shared" si="451"/>
        <v>#N/A</v>
      </c>
    </row>
    <row r="8314" spans="1:17" x14ac:dyDescent="0.3">
      <c r="A8314" s="43">
        <v>2023</v>
      </c>
      <c r="B8314" s="56" t="s">
        <v>26441</v>
      </c>
      <c r="C8314" s="19">
        <f t="shared" si="450"/>
        <v>63085</v>
      </c>
      <c r="D8314" s="56" t="s">
        <v>13350</v>
      </c>
      <c r="E8314" s="55">
        <v>45218</v>
      </c>
      <c r="F8314" s="18">
        <f t="shared" si="449"/>
        <v>10</v>
      </c>
      <c r="G8314" s="56" t="s">
        <v>11860</v>
      </c>
      <c r="H8314" s="56" t="s">
        <v>11719</v>
      </c>
      <c r="I8314" s="56" t="s">
        <v>15099</v>
      </c>
      <c r="J8314" s="57">
        <v>2067640</v>
      </c>
      <c r="K8314" s="58" t="s">
        <v>11726</v>
      </c>
      <c r="L8314" s="57">
        <v>165411</v>
      </c>
      <c r="M8314" s="57">
        <v>2233051</v>
      </c>
      <c r="P8314" t="e">
        <f>+VLOOKUP(C8314,'Thanh toán '!M$9366:N$10360,2,0)</f>
        <v>#N/A</v>
      </c>
      <c r="Q8314" s="61" t="e">
        <f t="shared" si="451"/>
        <v>#N/A</v>
      </c>
    </row>
    <row r="8315" spans="1:17" x14ac:dyDescent="0.3">
      <c r="A8315" s="43">
        <v>2023</v>
      </c>
      <c r="B8315" s="56" t="s">
        <v>26442</v>
      </c>
      <c r="C8315" s="19">
        <f t="shared" si="450"/>
        <v>63120</v>
      </c>
      <c r="D8315" s="56" t="s">
        <v>13350</v>
      </c>
      <c r="E8315" s="55">
        <v>45218</v>
      </c>
      <c r="F8315" s="18">
        <f t="shared" si="449"/>
        <v>10</v>
      </c>
      <c r="G8315" s="56" t="s">
        <v>11860</v>
      </c>
      <c r="H8315" s="56" t="s">
        <v>11719</v>
      </c>
      <c r="I8315" s="56" t="s">
        <v>15099</v>
      </c>
      <c r="J8315" s="57">
        <v>450715</v>
      </c>
      <c r="K8315" s="58" t="s">
        <v>11726</v>
      </c>
      <c r="L8315" s="57">
        <v>36057</v>
      </c>
      <c r="M8315" s="57">
        <v>486772</v>
      </c>
      <c r="P8315" t="e">
        <f>+VLOOKUP(C8315,'Thanh toán '!M$9366:N$10360,2,0)</f>
        <v>#N/A</v>
      </c>
      <c r="Q8315" s="61" t="e">
        <f t="shared" si="451"/>
        <v>#N/A</v>
      </c>
    </row>
    <row r="8316" spans="1:17" x14ac:dyDescent="0.3">
      <c r="A8316" s="43">
        <v>2023</v>
      </c>
      <c r="B8316" s="56" t="s">
        <v>26443</v>
      </c>
      <c r="C8316" s="19">
        <f t="shared" si="450"/>
        <v>63596</v>
      </c>
      <c r="D8316" s="56" t="s">
        <v>13350</v>
      </c>
      <c r="E8316" s="55">
        <v>45220</v>
      </c>
      <c r="F8316" s="18">
        <f t="shared" si="449"/>
        <v>10</v>
      </c>
      <c r="G8316" s="56" t="s">
        <v>11860</v>
      </c>
      <c r="H8316" s="56" t="s">
        <v>11719</v>
      </c>
      <c r="I8316" s="56" t="s">
        <v>14660</v>
      </c>
      <c r="J8316" s="57">
        <v>1218030</v>
      </c>
      <c r="K8316" s="58" t="s">
        <v>11726</v>
      </c>
      <c r="L8316" s="57">
        <v>97442</v>
      </c>
      <c r="M8316" s="57">
        <v>1315472</v>
      </c>
      <c r="P8316" t="e">
        <f>+VLOOKUP(C8316,'Thanh toán '!M$9366:N$10360,2,0)</f>
        <v>#N/A</v>
      </c>
      <c r="Q8316" s="61" t="e">
        <f t="shared" si="451"/>
        <v>#N/A</v>
      </c>
    </row>
    <row r="8317" spans="1:17" x14ac:dyDescent="0.3">
      <c r="A8317" s="43">
        <v>2023</v>
      </c>
      <c r="B8317" s="56" t="s">
        <v>26444</v>
      </c>
      <c r="C8317" s="19">
        <f t="shared" si="450"/>
        <v>63622</v>
      </c>
      <c r="D8317" s="56" t="s">
        <v>13350</v>
      </c>
      <c r="E8317" s="55">
        <v>45220</v>
      </c>
      <c r="F8317" s="18">
        <f t="shared" si="449"/>
        <v>10</v>
      </c>
      <c r="G8317" s="56" t="s">
        <v>11860</v>
      </c>
      <c r="H8317" s="56" t="s">
        <v>11719</v>
      </c>
      <c r="I8317" s="56" t="s">
        <v>13552</v>
      </c>
      <c r="J8317" s="57">
        <v>1650482</v>
      </c>
      <c r="K8317" s="58" t="s">
        <v>11726</v>
      </c>
      <c r="L8317" s="57">
        <v>132039</v>
      </c>
      <c r="M8317" s="57">
        <v>1782521</v>
      </c>
      <c r="P8317" t="e">
        <f>+VLOOKUP(C8317,'Thanh toán '!M$9366:N$10360,2,0)</f>
        <v>#N/A</v>
      </c>
      <c r="Q8317" s="61" t="e">
        <f t="shared" si="451"/>
        <v>#N/A</v>
      </c>
    </row>
    <row r="8318" spans="1:17" x14ac:dyDescent="0.3">
      <c r="A8318" s="43">
        <v>2023</v>
      </c>
      <c r="B8318" s="56" t="s">
        <v>26445</v>
      </c>
      <c r="C8318" s="19">
        <f t="shared" si="450"/>
        <v>63623</v>
      </c>
      <c r="D8318" s="56" t="s">
        <v>13350</v>
      </c>
      <c r="E8318" s="55">
        <v>45220</v>
      </c>
      <c r="F8318" s="18">
        <f t="shared" si="449"/>
        <v>10</v>
      </c>
      <c r="G8318" s="56" t="s">
        <v>11860</v>
      </c>
      <c r="H8318" s="56" t="s">
        <v>11719</v>
      </c>
      <c r="I8318" s="56" t="s">
        <v>15292</v>
      </c>
      <c r="J8318" s="57">
        <v>1531187</v>
      </c>
      <c r="K8318" s="58" t="s">
        <v>11726</v>
      </c>
      <c r="L8318" s="57">
        <v>122495</v>
      </c>
      <c r="M8318" s="57">
        <v>1653682</v>
      </c>
      <c r="P8318" t="e">
        <f>+VLOOKUP(C8318,'Thanh toán '!M$9366:N$10360,2,0)</f>
        <v>#N/A</v>
      </c>
      <c r="Q8318" s="61" t="e">
        <f t="shared" si="451"/>
        <v>#N/A</v>
      </c>
    </row>
    <row r="8319" spans="1:17" x14ac:dyDescent="0.3">
      <c r="A8319" s="43">
        <v>2023</v>
      </c>
      <c r="B8319" s="56" t="s">
        <v>26446</v>
      </c>
      <c r="C8319" s="19">
        <f t="shared" si="450"/>
        <v>63756</v>
      </c>
      <c r="D8319" s="56" t="s">
        <v>13350</v>
      </c>
      <c r="E8319" s="55">
        <v>45223</v>
      </c>
      <c r="F8319" s="18">
        <f t="shared" si="449"/>
        <v>10</v>
      </c>
      <c r="G8319" s="56" t="s">
        <v>11860</v>
      </c>
      <c r="H8319" s="56" t="s">
        <v>11719</v>
      </c>
      <c r="I8319" s="56" t="s">
        <v>14947</v>
      </c>
      <c r="J8319" s="57">
        <v>1873684</v>
      </c>
      <c r="K8319" s="58" t="s">
        <v>11726</v>
      </c>
      <c r="L8319" s="57">
        <v>149895</v>
      </c>
      <c r="M8319" s="57">
        <v>2023579</v>
      </c>
      <c r="P8319" t="e">
        <f>+VLOOKUP(C8319,'Thanh toán '!M$9366:N$10360,2,0)</f>
        <v>#N/A</v>
      </c>
      <c r="Q8319" s="61" t="e">
        <f t="shared" si="451"/>
        <v>#N/A</v>
      </c>
    </row>
    <row r="8320" spans="1:17" x14ac:dyDescent="0.3">
      <c r="A8320" s="43">
        <v>2023</v>
      </c>
      <c r="B8320" s="56" t="s">
        <v>26447</v>
      </c>
      <c r="C8320" s="19">
        <f t="shared" si="450"/>
        <v>63757</v>
      </c>
      <c r="D8320" s="56" t="s">
        <v>13350</v>
      </c>
      <c r="E8320" s="55">
        <v>45223</v>
      </c>
      <c r="F8320" s="18">
        <f t="shared" si="449"/>
        <v>10</v>
      </c>
      <c r="G8320" s="56" t="s">
        <v>11860</v>
      </c>
      <c r="H8320" s="56" t="s">
        <v>11719</v>
      </c>
      <c r="I8320" s="56" t="s">
        <v>14658</v>
      </c>
      <c r="J8320" s="57">
        <v>1023546</v>
      </c>
      <c r="K8320" s="58" t="s">
        <v>11726</v>
      </c>
      <c r="L8320" s="57">
        <v>81884</v>
      </c>
      <c r="M8320" s="57">
        <v>1105430</v>
      </c>
      <c r="P8320" t="e">
        <f>+VLOOKUP(C8320,'Thanh toán '!M$9366:N$10360,2,0)</f>
        <v>#N/A</v>
      </c>
      <c r="Q8320" s="61" t="e">
        <f t="shared" si="451"/>
        <v>#N/A</v>
      </c>
    </row>
    <row r="8321" spans="1:17" x14ac:dyDescent="0.3">
      <c r="A8321" s="43">
        <v>2023</v>
      </c>
      <c r="B8321" s="56" t="s">
        <v>26448</v>
      </c>
      <c r="C8321" s="19">
        <f t="shared" si="450"/>
        <v>63758</v>
      </c>
      <c r="D8321" s="56" t="s">
        <v>13350</v>
      </c>
      <c r="E8321" s="55">
        <v>45223</v>
      </c>
      <c r="F8321" s="18">
        <f t="shared" si="449"/>
        <v>10</v>
      </c>
      <c r="G8321" s="56" t="s">
        <v>11860</v>
      </c>
      <c r="H8321" s="56" t="s">
        <v>11719</v>
      </c>
      <c r="I8321" s="56" t="s">
        <v>14931</v>
      </c>
      <c r="J8321" s="57">
        <v>1477735</v>
      </c>
      <c r="K8321" s="58" t="s">
        <v>11726</v>
      </c>
      <c r="L8321" s="57">
        <v>118219</v>
      </c>
      <c r="M8321" s="57">
        <v>1595954</v>
      </c>
      <c r="P8321" t="e">
        <f>+VLOOKUP(C8321,'Thanh toán '!M$9366:N$10360,2,0)</f>
        <v>#N/A</v>
      </c>
      <c r="Q8321" s="61" t="e">
        <f t="shared" si="451"/>
        <v>#N/A</v>
      </c>
    </row>
    <row r="8322" spans="1:17" x14ac:dyDescent="0.3">
      <c r="A8322" s="43">
        <v>2023</v>
      </c>
      <c r="B8322" s="56" t="s">
        <v>26449</v>
      </c>
      <c r="C8322" s="19">
        <f t="shared" si="450"/>
        <v>63759</v>
      </c>
      <c r="D8322" s="56" t="s">
        <v>13350</v>
      </c>
      <c r="E8322" s="55">
        <v>45223</v>
      </c>
      <c r="F8322" s="18">
        <f t="shared" si="449"/>
        <v>10</v>
      </c>
      <c r="G8322" s="56" t="s">
        <v>11860</v>
      </c>
      <c r="H8322" s="56" t="s">
        <v>11719</v>
      </c>
      <c r="I8322" s="56" t="s">
        <v>14138</v>
      </c>
      <c r="J8322" s="57">
        <v>1507772</v>
      </c>
      <c r="K8322" s="58" t="s">
        <v>11726</v>
      </c>
      <c r="L8322" s="57">
        <v>120622</v>
      </c>
      <c r="M8322" s="57">
        <v>1628394</v>
      </c>
      <c r="P8322" t="e">
        <f>+VLOOKUP(C8322,'Thanh toán '!M$9366:N$10360,2,0)</f>
        <v>#N/A</v>
      </c>
      <c r="Q8322" s="61" t="e">
        <f t="shared" si="451"/>
        <v>#N/A</v>
      </c>
    </row>
    <row r="8323" spans="1:17" x14ac:dyDescent="0.3">
      <c r="A8323" s="43">
        <v>2023</v>
      </c>
      <c r="B8323" s="56" t="s">
        <v>26450</v>
      </c>
      <c r="C8323" s="19">
        <f t="shared" si="450"/>
        <v>63780</v>
      </c>
      <c r="D8323" s="56" t="s">
        <v>13350</v>
      </c>
      <c r="E8323" s="55">
        <v>45223</v>
      </c>
      <c r="F8323" s="18">
        <f t="shared" si="449"/>
        <v>10</v>
      </c>
      <c r="G8323" s="56" t="s">
        <v>11860</v>
      </c>
      <c r="H8323" s="56" t="s">
        <v>11719</v>
      </c>
      <c r="I8323" s="56" t="s">
        <v>17349</v>
      </c>
      <c r="J8323" s="57">
        <v>2246898</v>
      </c>
      <c r="K8323" s="58" t="s">
        <v>11726</v>
      </c>
      <c r="L8323" s="57">
        <v>179752</v>
      </c>
      <c r="M8323" s="57">
        <v>2426650</v>
      </c>
      <c r="P8323" t="e">
        <f>+VLOOKUP(C8323,'Thanh toán '!M$9366:N$10360,2,0)</f>
        <v>#N/A</v>
      </c>
      <c r="Q8323" s="61" t="e">
        <f t="shared" si="451"/>
        <v>#N/A</v>
      </c>
    </row>
    <row r="8324" spans="1:17" x14ac:dyDescent="0.3">
      <c r="A8324" s="43">
        <v>2023</v>
      </c>
      <c r="B8324" s="56" t="s">
        <v>26451</v>
      </c>
      <c r="C8324" s="19">
        <f t="shared" si="450"/>
        <v>63781</v>
      </c>
      <c r="D8324" s="56" t="s">
        <v>13350</v>
      </c>
      <c r="E8324" s="55">
        <v>45223</v>
      </c>
      <c r="F8324" s="18">
        <f t="shared" si="449"/>
        <v>10</v>
      </c>
      <c r="G8324" s="56" t="s">
        <v>11860</v>
      </c>
      <c r="H8324" s="56" t="s">
        <v>11719</v>
      </c>
      <c r="I8324" s="56" t="s">
        <v>16180</v>
      </c>
      <c r="J8324" s="57">
        <v>584084</v>
      </c>
      <c r="K8324" s="58" t="s">
        <v>11726</v>
      </c>
      <c r="L8324" s="57">
        <v>46727</v>
      </c>
      <c r="M8324" s="57">
        <v>630811</v>
      </c>
      <c r="P8324" t="e">
        <f>+VLOOKUP(C8324,'Thanh toán '!M$9366:N$10360,2,0)</f>
        <v>#N/A</v>
      </c>
      <c r="Q8324" s="61" t="e">
        <f t="shared" si="451"/>
        <v>#N/A</v>
      </c>
    </row>
    <row r="8325" spans="1:17" x14ac:dyDescent="0.3">
      <c r="A8325" s="43">
        <v>2023</v>
      </c>
      <c r="B8325" s="56" t="s">
        <v>26452</v>
      </c>
      <c r="C8325" s="19">
        <f t="shared" si="450"/>
        <v>63783</v>
      </c>
      <c r="D8325" s="56" t="s">
        <v>13350</v>
      </c>
      <c r="E8325" s="55">
        <v>45223</v>
      </c>
      <c r="F8325" s="18">
        <f t="shared" si="449"/>
        <v>10</v>
      </c>
      <c r="G8325" s="56" t="s">
        <v>11860</v>
      </c>
      <c r="H8325" s="56" t="s">
        <v>11719</v>
      </c>
      <c r="I8325" s="56" t="s">
        <v>14660</v>
      </c>
      <c r="J8325" s="57">
        <v>1424682</v>
      </c>
      <c r="K8325" s="58" t="s">
        <v>11726</v>
      </c>
      <c r="L8325" s="57">
        <v>113975</v>
      </c>
      <c r="M8325" s="57">
        <v>1538657</v>
      </c>
      <c r="P8325" t="e">
        <f>+VLOOKUP(C8325,'Thanh toán '!M$9366:N$10360,2,0)</f>
        <v>#N/A</v>
      </c>
      <c r="Q8325" s="61" t="e">
        <f t="shared" si="451"/>
        <v>#N/A</v>
      </c>
    </row>
    <row r="8326" spans="1:17" x14ac:dyDescent="0.3">
      <c r="A8326" s="43">
        <v>2023</v>
      </c>
      <c r="B8326" s="56" t="s">
        <v>26453</v>
      </c>
      <c r="C8326" s="19">
        <f t="shared" si="450"/>
        <v>64685</v>
      </c>
      <c r="D8326" s="56" t="s">
        <v>13350</v>
      </c>
      <c r="E8326" s="55">
        <v>45225</v>
      </c>
      <c r="F8326" s="18">
        <f t="shared" ref="F8326:F8389" si="452">+MONTH(E8326)</f>
        <v>10</v>
      </c>
      <c r="G8326" s="56" t="s">
        <v>11860</v>
      </c>
      <c r="H8326" s="56" t="s">
        <v>11719</v>
      </c>
      <c r="I8326" s="56" t="s">
        <v>15157</v>
      </c>
      <c r="J8326" s="57">
        <v>1894887</v>
      </c>
      <c r="K8326" s="58" t="s">
        <v>11726</v>
      </c>
      <c r="L8326" s="57">
        <v>151591</v>
      </c>
      <c r="M8326" s="57">
        <v>2046478</v>
      </c>
      <c r="P8326" t="e">
        <f>+VLOOKUP(C8326,'Thanh toán '!M$9366:N$10360,2,0)</f>
        <v>#N/A</v>
      </c>
      <c r="Q8326" s="61" t="e">
        <f t="shared" si="451"/>
        <v>#N/A</v>
      </c>
    </row>
    <row r="8327" spans="1:17" x14ac:dyDescent="0.3">
      <c r="A8327" s="43">
        <v>2023</v>
      </c>
      <c r="B8327" s="56" t="s">
        <v>26454</v>
      </c>
      <c r="C8327" s="19">
        <f t="shared" si="450"/>
        <v>65088</v>
      </c>
      <c r="D8327" s="56" t="s">
        <v>13350</v>
      </c>
      <c r="E8327" s="55">
        <v>45227</v>
      </c>
      <c r="F8327" s="18">
        <f t="shared" si="452"/>
        <v>10</v>
      </c>
      <c r="G8327" s="56" t="s">
        <v>11860</v>
      </c>
      <c r="H8327" s="56" t="s">
        <v>11719</v>
      </c>
      <c r="I8327" s="56" t="s">
        <v>17624</v>
      </c>
      <c r="J8327" s="57">
        <v>976126</v>
      </c>
      <c r="K8327" s="58" t="s">
        <v>11726</v>
      </c>
      <c r="L8327" s="57">
        <v>78090</v>
      </c>
      <c r="M8327" s="57">
        <v>1054216</v>
      </c>
      <c r="P8327" t="e">
        <f>+VLOOKUP(C8327,'Thanh toán '!M$9366:N$10360,2,0)</f>
        <v>#N/A</v>
      </c>
      <c r="Q8327" s="61" t="e">
        <f t="shared" si="451"/>
        <v>#N/A</v>
      </c>
    </row>
    <row r="8328" spans="1:17" x14ac:dyDescent="0.3">
      <c r="A8328" s="43">
        <v>2023</v>
      </c>
      <c r="B8328" s="56" t="s">
        <v>26455</v>
      </c>
      <c r="C8328" s="19">
        <f t="shared" si="450"/>
        <v>65089</v>
      </c>
      <c r="D8328" s="56" t="s">
        <v>13350</v>
      </c>
      <c r="E8328" s="55">
        <v>45227</v>
      </c>
      <c r="F8328" s="18">
        <f t="shared" si="452"/>
        <v>10</v>
      </c>
      <c r="G8328" s="56" t="s">
        <v>11860</v>
      </c>
      <c r="H8328" s="56" t="s">
        <v>11719</v>
      </c>
      <c r="I8328" s="56" t="s">
        <v>14820</v>
      </c>
      <c r="J8328" s="57">
        <v>738405</v>
      </c>
      <c r="K8328" s="58" t="s">
        <v>11726</v>
      </c>
      <c r="L8328" s="57">
        <v>59072</v>
      </c>
      <c r="M8328" s="57">
        <v>797477</v>
      </c>
      <c r="P8328" t="e">
        <f>+VLOOKUP(C8328,'Thanh toán '!M$9366:N$10360,2,0)</f>
        <v>#N/A</v>
      </c>
      <c r="Q8328" s="61" t="e">
        <f t="shared" si="451"/>
        <v>#N/A</v>
      </c>
    </row>
    <row r="8329" spans="1:17" x14ac:dyDescent="0.3">
      <c r="A8329" s="43">
        <v>2023</v>
      </c>
      <c r="B8329" s="56" t="s">
        <v>26456</v>
      </c>
      <c r="C8329" s="19">
        <f t="shared" si="450"/>
        <v>65090</v>
      </c>
      <c r="D8329" s="56" t="s">
        <v>13350</v>
      </c>
      <c r="E8329" s="55">
        <v>45227</v>
      </c>
      <c r="F8329" s="18">
        <f t="shared" si="452"/>
        <v>10</v>
      </c>
      <c r="G8329" s="56" t="s">
        <v>11860</v>
      </c>
      <c r="H8329" s="56" t="s">
        <v>11719</v>
      </c>
      <c r="I8329" s="56" t="s">
        <v>18810</v>
      </c>
      <c r="J8329" s="57">
        <v>220293</v>
      </c>
      <c r="K8329" s="58" t="s">
        <v>11726</v>
      </c>
      <c r="L8329" s="57">
        <v>17623</v>
      </c>
      <c r="M8329" s="57">
        <v>237916</v>
      </c>
      <c r="P8329" t="e">
        <f>+VLOOKUP(C8329,'Thanh toán '!M$9366:N$10360,2,0)</f>
        <v>#N/A</v>
      </c>
      <c r="Q8329" s="61" t="e">
        <f t="shared" si="451"/>
        <v>#N/A</v>
      </c>
    </row>
    <row r="8330" spans="1:17" x14ac:dyDescent="0.3">
      <c r="A8330" s="43">
        <v>2023</v>
      </c>
      <c r="B8330" s="56" t="s">
        <v>26457</v>
      </c>
      <c r="C8330" s="19">
        <f t="shared" si="450"/>
        <v>59353</v>
      </c>
      <c r="D8330" s="56" t="s">
        <v>13350</v>
      </c>
      <c r="E8330" s="55">
        <v>45202</v>
      </c>
      <c r="F8330" s="18">
        <f t="shared" si="452"/>
        <v>10</v>
      </c>
      <c r="G8330" s="56" t="s">
        <v>11838</v>
      </c>
      <c r="H8330" s="56" t="s">
        <v>11839</v>
      </c>
      <c r="I8330" s="56" t="s">
        <v>26458</v>
      </c>
      <c r="J8330" s="57">
        <v>861706</v>
      </c>
      <c r="K8330" s="58" t="s">
        <v>11726</v>
      </c>
      <c r="L8330" s="57">
        <v>68936</v>
      </c>
      <c r="M8330" s="57">
        <v>930642</v>
      </c>
      <c r="P8330" t="e">
        <f>+VLOOKUP(C8330,'Thanh toán '!M$9366:N$10360,2,0)</f>
        <v>#N/A</v>
      </c>
      <c r="Q8330" s="61" t="e">
        <f t="shared" si="451"/>
        <v>#N/A</v>
      </c>
    </row>
    <row r="8331" spans="1:17" x14ac:dyDescent="0.3">
      <c r="A8331" s="43">
        <v>2023</v>
      </c>
      <c r="B8331" s="56" t="s">
        <v>26459</v>
      </c>
      <c r="C8331" s="19">
        <f t="shared" si="450"/>
        <v>59446</v>
      </c>
      <c r="D8331" s="56" t="s">
        <v>13350</v>
      </c>
      <c r="E8331" s="55">
        <v>45203</v>
      </c>
      <c r="F8331" s="18">
        <f t="shared" si="452"/>
        <v>10</v>
      </c>
      <c r="G8331" s="56" t="s">
        <v>11838</v>
      </c>
      <c r="H8331" s="56" t="s">
        <v>11839</v>
      </c>
      <c r="I8331" s="56" t="s">
        <v>26460</v>
      </c>
      <c r="J8331" s="57">
        <v>444232</v>
      </c>
      <c r="K8331" s="58" t="s">
        <v>11726</v>
      </c>
      <c r="L8331" s="57">
        <v>35539</v>
      </c>
      <c r="M8331" s="57">
        <v>479771</v>
      </c>
      <c r="P8331" t="e">
        <f>+VLOOKUP(C8331,'Thanh toán '!M$9366:N$10360,2,0)</f>
        <v>#N/A</v>
      </c>
      <c r="Q8331" s="61" t="e">
        <f t="shared" si="451"/>
        <v>#N/A</v>
      </c>
    </row>
    <row r="8332" spans="1:17" x14ac:dyDescent="0.3">
      <c r="A8332" s="43">
        <v>2023</v>
      </c>
      <c r="B8332" s="56" t="s">
        <v>26461</v>
      </c>
      <c r="C8332" s="19">
        <f t="shared" si="450"/>
        <v>61613</v>
      </c>
      <c r="D8332" s="56" t="s">
        <v>13350</v>
      </c>
      <c r="E8332" s="55">
        <v>45211</v>
      </c>
      <c r="F8332" s="18">
        <f t="shared" si="452"/>
        <v>10</v>
      </c>
      <c r="G8332" s="56" t="s">
        <v>11838</v>
      </c>
      <c r="H8332" s="56" t="s">
        <v>11839</v>
      </c>
      <c r="I8332" s="56" t="s">
        <v>17272</v>
      </c>
      <c r="J8332" s="57">
        <v>1160950</v>
      </c>
      <c r="K8332" s="58" t="s">
        <v>11726</v>
      </c>
      <c r="L8332" s="57">
        <v>92876</v>
      </c>
      <c r="M8332" s="57">
        <v>1253826</v>
      </c>
      <c r="P8332" t="e">
        <f>+VLOOKUP(C8332,'Thanh toán '!M$9366:N$10360,2,0)</f>
        <v>#N/A</v>
      </c>
      <c r="Q8332" s="61" t="e">
        <f t="shared" si="451"/>
        <v>#N/A</v>
      </c>
    </row>
    <row r="8333" spans="1:17" x14ac:dyDescent="0.3">
      <c r="A8333" s="43">
        <v>2023</v>
      </c>
      <c r="B8333" s="56" t="s">
        <v>26462</v>
      </c>
      <c r="C8333" s="19">
        <f t="shared" si="450"/>
        <v>62031</v>
      </c>
      <c r="D8333" s="56" t="s">
        <v>13350</v>
      </c>
      <c r="E8333" s="55">
        <v>45213</v>
      </c>
      <c r="F8333" s="18">
        <f t="shared" si="452"/>
        <v>10</v>
      </c>
      <c r="G8333" s="56" t="s">
        <v>11838</v>
      </c>
      <c r="H8333" s="56" t="s">
        <v>11839</v>
      </c>
      <c r="I8333" s="56" t="s">
        <v>26463</v>
      </c>
      <c r="J8333" s="57">
        <v>1462093</v>
      </c>
      <c r="K8333" s="58" t="s">
        <v>11726</v>
      </c>
      <c r="L8333" s="57">
        <v>116967</v>
      </c>
      <c r="M8333" s="57">
        <v>1579060</v>
      </c>
      <c r="P8333" t="e">
        <f>+VLOOKUP(C8333,'Thanh toán '!M$9366:N$10360,2,0)</f>
        <v>#N/A</v>
      </c>
      <c r="Q8333" s="61" t="e">
        <f t="shared" si="451"/>
        <v>#N/A</v>
      </c>
    </row>
    <row r="8334" spans="1:17" x14ac:dyDescent="0.3">
      <c r="A8334" s="43">
        <v>2023</v>
      </c>
      <c r="B8334" s="56" t="s">
        <v>26464</v>
      </c>
      <c r="C8334" s="19">
        <f t="shared" ref="C8334:C8397" si="453">+B8334*1</f>
        <v>62212</v>
      </c>
      <c r="D8334" s="56" t="s">
        <v>13350</v>
      </c>
      <c r="E8334" s="55">
        <v>45216</v>
      </c>
      <c r="F8334" s="18">
        <f t="shared" si="452"/>
        <v>10</v>
      </c>
      <c r="G8334" s="56" t="s">
        <v>11838</v>
      </c>
      <c r="H8334" s="56" t="s">
        <v>11839</v>
      </c>
      <c r="I8334" s="56" t="s">
        <v>13459</v>
      </c>
      <c r="J8334" s="57">
        <v>450715</v>
      </c>
      <c r="K8334" s="58" t="s">
        <v>11726</v>
      </c>
      <c r="L8334" s="57">
        <v>36057</v>
      </c>
      <c r="M8334" s="57">
        <v>486772</v>
      </c>
      <c r="P8334" t="e">
        <f>+VLOOKUP(C8334,'Thanh toán '!M$9366:N$10360,2,0)</f>
        <v>#N/A</v>
      </c>
      <c r="Q8334" s="61" t="e">
        <f t="shared" si="451"/>
        <v>#N/A</v>
      </c>
    </row>
    <row r="8335" spans="1:17" x14ac:dyDescent="0.3">
      <c r="A8335" s="43">
        <v>2023</v>
      </c>
      <c r="B8335" s="56" t="s">
        <v>26465</v>
      </c>
      <c r="C8335" s="19">
        <f t="shared" si="453"/>
        <v>62213</v>
      </c>
      <c r="D8335" s="56" t="s">
        <v>13350</v>
      </c>
      <c r="E8335" s="55">
        <v>45216</v>
      </c>
      <c r="F8335" s="18">
        <f t="shared" si="452"/>
        <v>10</v>
      </c>
      <c r="G8335" s="56" t="s">
        <v>11838</v>
      </c>
      <c r="H8335" s="56" t="s">
        <v>11839</v>
      </c>
      <c r="I8335" s="56" t="s">
        <v>18752</v>
      </c>
      <c r="J8335" s="57">
        <v>270429</v>
      </c>
      <c r="K8335" s="58" t="s">
        <v>11726</v>
      </c>
      <c r="L8335" s="57">
        <v>21634</v>
      </c>
      <c r="M8335" s="57">
        <v>292063</v>
      </c>
      <c r="P8335" t="e">
        <f>+VLOOKUP(C8335,'Thanh toán '!M$9366:N$10360,2,0)</f>
        <v>#N/A</v>
      </c>
      <c r="Q8335" s="61" t="e">
        <f t="shared" si="451"/>
        <v>#N/A</v>
      </c>
    </row>
    <row r="8336" spans="1:17" x14ac:dyDescent="0.3">
      <c r="A8336" s="43">
        <v>2023</v>
      </c>
      <c r="B8336" s="56" t="s">
        <v>26466</v>
      </c>
      <c r="C8336" s="19">
        <f t="shared" si="453"/>
        <v>62228</v>
      </c>
      <c r="D8336" s="56" t="s">
        <v>13350</v>
      </c>
      <c r="E8336" s="55">
        <v>45216</v>
      </c>
      <c r="F8336" s="18">
        <f t="shared" si="452"/>
        <v>10</v>
      </c>
      <c r="G8336" s="56" t="s">
        <v>11838</v>
      </c>
      <c r="H8336" s="56" t="s">
        <v>11839</v>
      </c>
      <c r="I8336" s="56" t="s">
        <v>13459</v>
      </c>
      <c r="J8336" s="57">
        <v>1899355</v>
      </c>
      <c r="K8336" s="58" t="s">
        <v>11726</v>
      </c>
      <c r="L8336" s="57">
        <v>151948</v>
      </c>
      <c r="M8336" s="57">
        <v>2051303</v>
      </c>
      <c r="P8336" t="e">
        <f>+VLOOKUP(C8336,'Thanh toán '!M$9366:N$10360,2,0)</f>
        <v>#N/A</v>
      </c>
      <c r="Q8336" s="61" t="e">
        <f t="shared" si="451"/>
        <v>#N/A</v>
      </c>
    </row>
    <row r="8337" spans="1:17" x14ac:dyDescent="0.3">
      <c r="A8337" s="43">
        <v>2023</v>
      </c>
      <c r="B8337" s="56" t="s">
        <v>26467</v>
      </c>
      <c r="C8337" s="19">
        <f t="shared" si="453"/>
        <v>62230</v>
      </c>
      <c r="D8337" s="56" t="s">
        <v>13350</v>
      </c>
      <c r="E8337" s="55">
        <v>45216</v>
      </c>
      <c r="F8337" s="18">
        <f t="shared" si="452"/>
        <v>10</v>
      </c>
      <c r="G8337" s="56" t="s">
        <v>11838</v>
      </c>
      <c r="H8337" s="56" t="s">
        <v>11839</v>
      </c>
      <c r="I8337" s="56" t="s">
        <v>13920</v>
      </c>
      <c r="J8337" s="57">
        <v>1179414</v>
      </c>
      <c r="K8337" s="58" t="s">
        <v>11726</v>
      </c>
      <c r="L8337" s="57">
        <v>94353</v>
      </c>
      <c r="M8337" s="57">
        <v>1273767</v>
      </c>
      <c r="P8337" t="e">
        <f>+VLOOKUP(C8337,'Thanh toán '!M$9366:N$10360,2,0)</f>
        <v>#N/A</v>
      </c>
      <c r="Q8337" s="61" t="e">
        <f t="shared" si="451"/>
        <v>#N/A</v>
      </c>
    </row>
    <row r="8338" spans="1:17" x14ac:dyDescent="0.3">
      <c r="A8338" s="43">
        <v>2023</v>
      </c>
      <c r="B8338" s="56" t="s">
        <v>26468</v>
      </c>
      <c r="C8338" s="19">
        <f t="shared" si="453"/>
        <v>63099</v>
      </c>
      <c r="D8338" s="56" t="s">
        <v>13350</v>
      </c>
      <c r="E8338" s="55">
        <v>45218</v>
      </c>
      <c r="F8338" s="18">
        <f t="shared" si="452"/>
        <v>10</v>
      </c>
      <c r="G8338" s="56" t="s">
        <v>11838</v>
      </c>
      <c r="H8338" s="56" t="s">
        <v>11839</v>
      </c>
      <c r="I8338" s="56" t="s">
        <v>13930</v>
      </c>
      <c r="J8338" s="57">
        <v>1017227</v>
      </c>
      <c r="K8338" s="58" t="s">
        <v>11726</v>
      </c>
      <c r="L8338" s="57">
        <v>81378</v>
      </c>
      <c r="M8338" s="57">
        <v>1098605</v>
      </c>
      <c r="P8338" t="e">
        <f>+VLOOKUP(C8338,'Thanh toán '!M$9366:N$10360,2,0)</f>
        <v>#N/A</v>
      </c>
      <c r="Q8338" s="61" t="e">
        <f t="shared" si="451"/>
        <v>#N/A</v>
      </c>
    </row>
    <row r="8339" spans="1:17" x14ac:dyDescent="0.3">
      <c r="A8339" s="43">
        <v>2023</v>
      </c>
      <c r="B8339" s="56" t="s">
        <v>26469</v>
      </c>
      <c r="C8339" s="19">
        <f t="shared" si="453"/>
        <v>63100</v>
      </c>
      <c r="D8339" s="56" t="s">
        <v>13350</v>
      </c>
      <c r="E8339" s="55">
        <v>45218</v>
      </c>
      <c r="F8339" s="18">
        <f t="shared" si="452"/>
        <v>10</v>
      </c>
      <c r="G8339" s="56" t="s">
        <v>11838</v>
      </c>
      <c r="H8339" s="56" t="s">
        <v>11839</v>
      </c>
      <c r="I8339" s="56" t="s">
        <v>26470</v>
      </c>
      <c r="J8339" s="57">
        <v>333174</v>
      </c>
      <c r="K8339" s="58" t="s">
        <v>11726</v>
      </c>
      <c r="L8339" s="57">
        <v>26654</v>
      </c>
      <c r="M8339" s="57">
        <v>359828</v>
      </c>
      <c r="P8339" t="e">
        <f>+VLOOKUP(C8339,'Thanh toán '!M$9366:N$10360,2,0)</f>
        <v>#N/A</v>
      </c>
      <c r="Q8339" s="61" t="e">
        <f t="shared" si="451"/>
        <v>#N/A</v>
      </c>
    </row>
    <row r="8340" spans="1:17" x14ac:dyDescent="0.3">
      <c r="A8340" s="43">
        <v>2023</v>
      </c>
      <c r="B8340" s="56" t="s">
        <v>26471</v>
      </c>
      <c r="C8340" s="19">
        <f t="shared" si="453"/>
        <v>63574</v>
      </c>
      <c r="D8340" s="56" t="s">
        <v>13350</v>
      </c>
      <c r="E8340" s="55">
        <v>45220</v>
      </c>
      <c r="F8340" s="18">
        <f t="shared" si="452"/>
        <v>10</v>
      </c>
      <c r="G8340" s="56" t="s">
        <v>11838</v>
      </c>
      <c r="H8340" s="56" t="s">
        <v>11839</v>
      </c>
      <c r="I8340" s="56" t="s">
        <v>13928</v>
      </c>
      <c r="J8340" s="57">
        <v>806439</v>
      </c>
      <c r="K8340" s="58" t="s">
        <v>11726</v>
      </c>
      <c r="L8340" s="57">
        <v>64515</v>
      </c>
      <c r="M8340" s="57">
        <v>870954</v>
      </c>
      <c r="P8340" t="e">
        <f>+VLOOKUP(C8340,'Thanh toán '!M$9366:N$10360,2,0)</f>
        <v>#N/A</v>
      </c>
      <c r="Q8340" s="61" t="e">
        <f t="shared" si="451"/>
        <v>#N/A</v>
      </c>
    </row>
    <row r="8341" spans="1:17" x14ac:dyDescent="0.3">
      <c r="A8341" s="43">
        <v>2023</v>
      </c>
      <c r="B8341" s="56" t="s">
        <v>26472</v>
      </c>
      <c r="C8341" s="19">
        <f t="shared" si="453"/>
        <v>63575</v>
      </c>
      <c r="D8341" s="56" t="s">
        <v>13350</v>
      </c>
      <c r="E8341" s="55">
        <v>45220</v>
      </c>
      <c r="F8341" s="18">
        <f t="shared" si="452"/>
        <v>10</v>
      </c>
      <c r="G8341" s="56" t="s">
        <v>11838</v>
      </c>
      <c r="H8341" s="56" t="s">
        <v>11839</v>
      </c>
      <c r="I8341" s="56" t="s">
        <v>13926</v>
      </c>
      <c r="J8341" s="57">
        <v>700329</v>
      </c>
      <c r="K8341" s="58" t="s">
        <v>11726</v>
      </c>
      <c r="L8341" s="57">
        <v>56026</v>
      </c>
      <c r="M8341" s="57">
        <v>756355</v>
      </c>
      <c r="P8341" t="e">
        <f>+VLOOKUP(C8341,'Thanh toán '!M$9366:N$10360,2,0)</f>
        <v>#N/A</v>
      </c>
      <c r="Q8341" s="61" t="e">
        <f t="shared" si="451"/>
        <v>#N/A</v>
      </c>
    </row>
    <row r="8342" spans="1:17" x14ac:dyDescent="0.3">
      <c r="A8342" s="43">
        <v>2023</v>
      </c>
      <c r="B8342" s="56" t="s">
        <v>26473</v>
      </c>
      <c r="C8342" s="19">
        <f t="shared" si="453"/>
        <v>63576</v>
      </c>
      <c r="D8342" s="56" t="s">
        <v>13350</v>
      </c>
      <c r="E8342" s="55">
        <v>45220</v>
      </c>
      <c r="F8342" s="18">
        <f t="shared" si="452"/>
        <v>10</v>
      </c>
      <c r="G8342" s="56" t="s">
        <v>11838</v>
      </c>
      <c r="H8342" s="56" t="s">
        <v>11839</v>
      </c>
      <c r="I8342" s="56" t="s">
        <v>18858</v>
      </c>
      <c r="J8342" s="57">
        <v>1680914</v>
      </c>
      <c r="K8342" s="58" t="s">
        <v>11726</v>
      </c>
      <c r="L8342" s="57">
        <v>134473</v>
      </c>
      <c r="M8342" s="57">
        <v>1815387</v>
      </c>
      <c r="P8342" t="e">
        <f>+VLOOKUP(C8342,'Thanh toán '!M$9366:N$10360,2,0)</f>
        <v>#N/A</v>
      </c>
      <c r="Q8342" s="61" t="e">
        <f t="shared" ref="Q8342:Q8377" si="454">+P8342-M8342</f>
        <v>#N/A</v>
      </c>
    </row>
    <row r="8343" spans="1:17" x14ac:dyDescent="0.3">
      <c r="A8343" s="43">
        <v>2023</v>
      </c>
      <c r="B8343" s="56" t="s">
        <v>26474</v>
      </c>
      <c r="C8343" s="19">
        <f t="shared" si="453"/>
        <v>63628</v>
      </c>
      <c r="D8343" s="56" t="s">
        <v>13350</v>
      </c>
      <c r="E8343" s="55">
        <v>45220</v>
      </c>
      <c r="F8343" s="18">
        <f t="shared" si="452"/>
        <v>10</v>
      </c>
      <c r="G8343" s="56" t="s">
        <v>11838</v>
      </c>
      <c r="H8343" s="56" t="s">
        <v>11839</v>
      </c>
      <c r="I8343" s="56" t="s">
        <v>13457</v>
      </c>
      <c r="J8343" s="57">
        <v>618065</v>
      </c>
      <c r="K8343" s="58" t="s">
        <v>11726</v>
      </c>
      <c r="L8343" s="57">
        <v>49445</v>
      </c>
      <c r="M8343" s="57">
        <v>667510</v>
      </c>
      <c r="P8343" t="e">
        <f>+VLOOKUP(C8343,'Thanh toán '!M$9366:N$10360,2,0)</f>
        <v>#N/A</v>
      </c>
      <c r="Q8343" s="61" t="e">
        <f t="shared" si="454"/>
        <v>#N/A</v>
      </c>
    </row>
    <row r="8344" spans="1:17" x14ac:dyDescent="0.3">
      <c r="A8344" s="43">
        <v>2023</v>
      </c>
      <c r="B8344" s="56" t="s">
        <v>26475</v>
      </c>
      <c r="C8344" s="19">
        <f t="shared" si="453"/>
        <v>63749</v>
      </c>
      <c r="D8344" s="56" t="s">
        <v>13350</v>
      </c>
      <c r="E8344" s="55">
        <v>45223</v>
      </c>
      <c r="F8344" s="18">
        <f t="shared" si="452"/>
        <v>10</v>
      </c>
      <c r="G8344" s="56" t="s">
        <v>11838</v>
      </c>
      <c r="H8344" s="56" t="s">
        <v>11839</v>
      </c>
      <c r="I8344" s="56" t="s">
        <v>26476</v>
      </c>
      <c r="J8344" s="57">
        <v>1365990</v>
      </c>
      <c r="K8344" s="58" t="s">
        <v>11726</v>
      </c>
      <c r="L8344" s="57">
        <v>109279</v>
      </c>
      <c r="M8344" s="57">
        <v>1475269</v>
      </c>
      <c r="P8344" t="e">
        <f>+VLOOKUP(C8344,'Thanh toán '!M$9366:N$10360,2,0)</f>
        <v>#N/A</v>
      </c>
      <c r="Q8344" s="61" t="e">
        <f t="shared" si="454"/>
        <v>#N/A</v>
      </c>
    </row>
    <row r="8345" spans="1:17" x14ac:dyDescent="0.3">
      <c r="A8345" s="43">
        <v>2023</v>
      </c>
      <c r="B8345" s="56" t="s">
        <v>26477</v>
      </c>
      <c r="C8345" s="19">
        <f t="shared" si="453"/>
        <v>64649</v>
      </c>
      <c r="D8345" s="56" t="s">
        <v>13350</v>
      </c>
      <c r="E8345" s="55">
        <v>45225</v>
      </c>
      <c r="F8345" s="18">
        <f t="shared" si="452"/>
        <v>10</v>
      </c>
      <c r="G8345" s="56" t="s">
        <v>11838</v>
      </c>
      <c r="H8345" s="56" t="s">
        <v>11839</v>
      </c>
      <c r="I8345" s="56" t="s">
        <v>13924</v>
      </c>
      <c r="J8345" s="57">
        <v>1564236</v>
      </c>
      <c r="K8345" s="58" t="s">
        <v>11726</v>
      </c>
      <c r="L8345" s="57">
        <v>125139</v>
      </c>
      <c r="M8345" s="57">
        <v>1689375</v>
      </c>
      <c r="P8345" t="e">
        <f>+VLOOKUP(C8345,'Thanh toán '!M$9366:N$10360,2,0)</f>
        <v>#N/A</v>
      </c>
      <c r="Q8345" s="61" t="e">
        <f t="shared" si="454"/>
        <v>#N/A</v>
      </c>
    </row>
    <row r="8346" spans="1:17" x14ac:dyDescent="0.3">
      <c r="A8346" s="43">
        <v>2023</v>
      </c>
      <c r="B8346" s="56" t="s">
        <v>26478</v>
      </c>
      <c r="C8346" s="19">
        <f t="shared" si="453"/>
        <v>65075</v>
      </c>
      <c r="D8346" s="56" t="s">
        <v>13350</v>
      </c>
      <c r="E8346" s="55">
        <v>45227</v>
      </c>
      <c r="F8346" s="18">
        <f t="shared" si="452"/>
        <v>10</v>
      </c>
      <c r="G8346" s="56" t="s">
        <v>11838</v>
      </c>
      <c r="H8346" s="56" t="s">
        <v>11839</v>
      </c>
      <c r="I8346" s="56" t="s">
        <v>13926</v>
      </c>
      <c r="J8346" s="57">
        <v>644960</v>
      </c>
      <c r="K8346" s="58" t="s">
        <v>11726</v>
      </c>
      <c r="L8346" s="57">
        <v>51597</v>
      </c>
      <c r="M8346" s="57">
        <v>696557</v>
      </c>
      <c r="P8346" t="e">
        <f>+VLOOKUP(C8346,'Thanh toán '!M$9366:N$10360,2,0)</f>
        <v>#N/A</v>
      </c>
      <c r="Q8346" s="61" t="e">
        <f t="shared" si="454"/>
        <v>#N/A</v>
      </c>
    </row>
    <row r="8347" spans="1:17" x14ac:dyDescent="0.3">
      <c r="A8347" s="43">
        <v>2023</v>
      </c>
      <c r="B8347" s="56" t="s">
        <v>26479</v>
      </c>
      <c r="C8347" s="19">
        <f t="shared" si="453"/>
        <v>65084</v>
      </c>
      <c r="D8347" s="56" t="s">
        <v>13350</v>
      </c>
      <c r="E8347" s="55">
        <v>45227</v>
      </c>
      <c r="F8347" s="18">
        <f t="shared" si="452"/>
        <v>10</v>
      </c>
      <c r="G8347" s="56" t="s">
        <v>11838</v>
      </c>
      <c r="H8347" s="56" t="s">
        <v>11839</v>
      </c>
      <c r="I8347" s="56" t="s">
        <v>26470</v>
      </c>
      <c r="J8347" s="57">
        <v>483720</v>
      </c>
      <c r="K8347" s="58" t="s">
        <v>11726</v>
      </c>
      <c r="L8347" s="57">
        <v>38698</v>
      </c>
      <c r="M8347" s="57">
        <v>522418</v>
      </c>
      <c r="P8347" t="e">
        <f>+VLOOKUP(C8347,'Thanh toán '!M$9366:N$10360,2,0)</f>
        <v>#N/A</v>
      </c>
      <c r="Q8347" s="61" t="e">
        <f t="shared" si="454"/>
        <v>#N/A</v>
      </c>
    </row>
    <row r="8348" spans="1:17" x14ac:dyDescent="0.3">
      <c r="A8348" s="43">
        <v>2023</v>
      </c>
      <c r="B8348" s="56" t="s">
        <v>26480</v>
      </c>
      <c r="C8348" s="19">
        <f t="shared" si="453"/>
        <v>65185</v>
      </c>
      <c r="D8348" s="56" t="s">
        <v>13350</v>
      </c>
      <c r="E8348" s="55">
        <v>45230</v>
      </c>
      <c r="F8348" s="18">
        <f t="shared" si="452"/>
        <v>10</v>
      </c>
      <c r="G8348" s="56" t="s">
        <v>11838</v>
      </c>
      <c r="H8348" s="56" t="s">
        <v>11839</v>
      </c>
      <c r="I8348" s="56" t="s">
        <v>17272</v>
      </c>
      <c r="J8348" s="57">
        <v>1148879</v>
      </c>
      <c r="K8348" s="58" t="s">
        <v>11726</v>
      </c>
      <c r="L8348" s="57">
        <v>91910</v>
      </c>
      <c r="M8348" s="57">
        <v>1240789</v>
      </c>
      <c r="P8348" t="e">
        <f>+VLOOKUP(C8348,'Thanh toán '!M$9366:N$10360,2,0)</f>
        <v>#N/A</v>
      </c>
      <c r="Q8348" s="61" t="e">
        <f t="shared" si="454"/>
        <v>#N/A</v>
      </c>
    </row>
    <row r="8349" spans="1:17" x14ac:dyDescent="0.3">
      <c r="A8349" s="43">
        <v>2023</v>
      </c>
      <c r="B8349" s="56" t="s">
        <v>26481</v>
      </c>
      <c r="C8349" s="19">
        <f t="shared" si="453"/>
        <v>65186</v>
      </c>
      <c r="D8349" s="56" t="s">
        <v>13350</v>
      </c>
      <c r="E8349" s="55">
        <v>45230</v>
      </c>
      <c r="F8349" s="18">
        <f t="shared" si="452"/>
        <v>10</v>
      </c>
      <c r="G8349" s="56" t="s">
        <v>11838</v>
      </c>
      <c r="H8349" s="56" t="s">
        <v>11839</v>
      </c>
      <c r="I8349" s="56" t="s">
        <v>13939</v>
      </c>
      <c r="J8349" s="57">
        <v>2107046</v>
      </c>
      <c r="K8349" s="58" t="s">
        <v>11726</v>
      </c>
      <c r="L8349" s="57">
        <v>168564</v>
      </c>
      <c r="M8349" s="57">
        <v>2275610</v>
      </c>
      <c r="P8349" t="e">
        <f>+VLOOKUP(C8349,'Thanh toán '!M$9366:N$10360,2,0)</f>
        <v>#N/A</v>
      </c>
      <c r="Q8349" s="61" t="e">
        <f t="shared" si="454"/>
        <v>#N/A</v>
      </c>
    </row>
    <row r="8350" spans="1:17" x14ac:dyDescent="0.3">
      <c r="A8350" s="43">
        <v>2023</v>
      </c>
      <c r="B8350" s="56" t="s">
        <v>26482</v>
      </c>
      <c r="C8350" s="19">
        <f t="shared" si="453"/>
        <v>59326</v>
      </c>
      <c r="D8350" s="56" t="s">
        <v>13350</v>
      </c>
      <c r="E8350" s="55">
        <v>45201</v>
      </c>
      <c r="F8350" s="18">
        <f t="shared" si="452"/>
        <v>10</v>
      </c>
      <c r="G8350" s="56" t="s">
        <v>11970</v>
      </c>
      <c r="H8350" s="56" t="s">
        <v>11971</v>
      </c>
      <c r="I8350" s="56" t="s">
        <v>26483</v>
      </c>
      <c r="J8350" s="57">
        <v>1399707</v>
      </c>
      <c r="K8350" s="58" t="s">
        <v>11726</v>
      </c>
      <c r="L8350" s="57">
        <v>111977</v>
      </c>
      <c r="M8350" s="57">
        <v>1511684</v>
      </c>
      <c r="P8350" t="e">
        <f>+VLOOKUP(C8350,'Thanh toán '!M$9366:N$10360,2,0)</f>
        <v>#N/A</v>
      </c>
      <c r="Q8350" s="61" t="e">
        <f t="shared" si="454"/>
        <v>#N/A</v>
      </c>
    </row>
    <row r="8351" spans="1:17" x14ac:dyDescent="0.3">
      <c r="A8351" s="43">
        <v>2023</v>
      </c>
      <c r="B8351" s="56" t="s">
        <v>26484</v>
      </c>
      <c r="C8351" s="19">
        <f t="shared" si="453"/>
        <v>59327</v>
      </c>
      <c r="D8351" s="56" t="s">
        <v>13350</v>
      </c>
      <c r="E8351" s="55">
        <v>45201</v>
      </c>
      <c r="F8351" s="18">
        <f t="shared" si="452"/>
        <v>10</v>
      </c>
      <c r="G8351" s="56" t="s">
        <v>11970</v>
      </c>
      <c r="H8351" s="56" t="s">
        <v>11971</v>
      </c>
      <c r="I8351" s="56" t="s">
        <v>26485</v>
      </c>
      <c r="J8351" s="57">
        <v>333174</v>
      </c>
      <c r="K8351" s="58" t="s">
        <v>11726</v>
      </c>
      <c r="L8351" s="57">
        <v>26654</v>
      </c>
      <c r="M8351" s="57">
        <v>359828</v>
      </c>
      <c r="P8351" t="e">
        <f>+VLOOKUP(C8351,'Thanh toán '!M$9366:N$10360,2,0)</f>
        <v>#N/A</v>
      </c>
      <c r="Q8351" s="61" t="e">
        <f t="shared" si="454"/>
        <v>#N/A</v>
      </c>
    </row>
    <row r="8352" spans="1:17" x14ac:dyDescent="0.3">
      <c r="A8352" s="43">
        <v>2023</v>
      </c>
      <c r="B8352" s="56" t="s">
        <v>26486</v>
      </c>
      <c r="C8352" s="19">
        <f t="shared" si="453"/>
        <v>59328</v>
      </c>
      <c r="D8352" s="56" t="s">
        <v>13350</v>
      </c>
      <c r="E8352" s="55">
        <v>45201</v>
      </c>
      <c r="F8352" s="18">
        <f t="shared" si="452"/>
        <v>10</v>
      </c>
      <c r="G8352" s="56" t="s">
        <v>11970</v>
      </c>
      <c r="H8352" s="56" t="s">
        <v>11971</v>
      </c>
      <c r="I8352" s="56" t="s">
        <v>26485</v>
      </c>
      <c r="J8352" s="57">
        <v>333174</v>
      </c>
      <c r="K8352" s="58" t="s">
        <v>11726</v>
      </c>
      <c r="L8352" s="57">
        <v>26654</v>
      </c>
      <c r="M8352" s="57">
        <v>359828</v>
      </c>
      <c r="P8352" t="e">
        <f>+VLOOKUP(C8352,'Thanh toán '!M$9366:N$10360,2,0)</f>
        <v>#N/A</v>
      </c>
      <c r="Q8352" s="61" t="e">
        <f t="shared" si="454"/>
        <v>#N/A</v>
      </c>
    </row>
    <row r="8353" spans="1:17" x14ac:dyDescent="0.3">
      <c r="A8353" s="43">
        <v>2023</v>
      </c>
      <c r="B8353" s="56" t="s">
        <v>26487</v>
      </c>
      <c r="C8353" s="19">
        <f t="shared" si="453"/>
        <v>60935</v>
      </c>
      <c r="D8353" s="56" t="s">
        <v>13350</v>
      </c>
      <c r="E8353" s="55">
        <v>45208</v>
      </c>
      <c r="F8353" s="18">
        <f t="shared" si="452"/>
        <v>10</v>
      </c>
      <c r="G8353" s="56" t="s">
        <v>11970</v>
      </c>
      <c r="H8353" s="56" t="s">
        <v>11971</v>
      </c>
      <c r="I8353" s="56" t="s">
        <v>14543</v>
      </c>
      <c r="J8353" s="57">
        <v>926540</v>
      </c>
      <c r="K8353" s="58" t="s">
        <v>11726</v>
      </c>
      <c r="L8353" s="57">
        <v>74123</v>
      </c>
      <c r="M8353" s="57">
        <v>1000663</v>
      </c>
      <c r="P8353" t="e">
        <f>+VLOOKUP(C8353,'Thanh toán '!M$9366:N$10360,2,0)</f>
        <v>#N/A</v>
      </c>
      <c r="Q8353" s="61" t="e">
        <f t="shared" si="454"/>
        <v>#N/A</v>
      </c>
    </row>
    <row r="8354" spans="1:17" x14ac:dyDescent="0.3">
      <c r="A8354" s="43">
        <v>2023</v>
      </c>
      <c r="B8354" s="56" t="s">
        <v>26488</v>
      </c>
      <c r="C8354" s="19">
        <f t="shared" si="453"/>
        <v>60936</v>
      </c>
      <c r="D8354" s="56" t="s">
        <v>13350</v>
      </c>
      <c r="E8354" s="55">
        <v>45208</v>
      </c>
      <c r="F8354" s="18">
        <f t="shared" si="452"/>
        <v>10</v>
      </c>
      <c r="G8354" s="56" t="s">
        <v>11970</v>
      </c>
      <c r="H8354" s="56" t="s">
        <v>11971</v>
      </c>
      <c r="I8354" s="56" t="s">
        <v>14772</v>
      </c>
      <c r="J8354" s="57">
        <v>922445</v>
      </c>
      <c r="K8354" s="58" t="s">
        <v>11726</v>
      </c>
      <c r="L8354" s="57">
        <v>73796</v>
      </c>
      <c r="M8354" s="57">
        <v>996241</v>
      </c>
      <c r="P8354" t="e">
        <f>+VLOOKUP(C8354,'Thanh toán '!M$9366:N$10360,2,0)</f>
        <v>#N/A</v>
      </c>
      <c r="Q8354" s="61" t="e">
        <f t="shared" si="454"/>
        <v>#N/A</v>
      </c>
    </row>
    <row r="8355" spans="1:17" x14ac:dyDescent="0.3">
      <c r="A8355" s="43">
        <v>2023</v>
      </c>
      <c r="B8355" s="56" t="s">
        <v>26489</v>
      </c>
      <c r="C8355" s="19">
        <f t="shared" si="453"/>
        <v>60937</v>
      </c>
      <c r="D8355" s="56" t="s">
        <v>13350</v>
      </c>
      <c r="E8355" s="55">
        <v>45208</v>
      </c>
      <c r="F8355" s="18">
        <f t="shared" si="452"/>
        <v>10</v>
      </c>
      <c r="G8355" s="56" t="s">
        <v>11970</v>
      </c>
      <c r="H8355" s="56" t="s">
        <v>11971</v>
      </c>
      <c r="I8355" s="56" t="s">
        <v>15076</v>
      </c>
      <c r="J8355" s="57">
        <v>806200</v>
      </c>
      <c r="K8355" s="58" t="s">
        <v>11726</v>
      </c>
      <c r="L8355" s="57">
        <v>64496</v>
      </c>
      <c r="M8355" s="57">
        <v>870696</v>
      </c>
      <c r="P8355" t="e">
        <f>+VLOOKUP(C8355,'Thanh toán '!M$9366:N$10360,2,0)</f>
        <v>#N/A</v>
      </c>
      <c r="Q8355" s="61" t="e">
        <f t="shared" si="454"/>
        <v>#N/A</v>
      </c>
    </row>
    <row r="8356" spans="1:17" x14ac:dyDescent="0.3">
      <c r="A8356" s="43">
        <v>2023</v>
      </c>
      <c r="B8356" s="56" t="s">
        <v>26490</v>
      </c>
      <c r="C8356" s="19">
        <f t="shared" si="453"/>
        <v>62148</v>
      </c>
      <c r="D8356" s="56" t="s">
        <v>13350</v>
      </c>
      <c r="E8356" s="55">
        <v>45215</v>
      </c>
      <c r="F8356" s="18">
        <f t="shared" si="452"/>
        <v>10</v>
      </c>
      <c r="G8356" s="56" t="s">
        <v>11970</v>
      </c>
      <c r="H8356" s="56" t="s">
        <v>11971</v>
      </c>
      <c r="I8356" s="56" t="s">
        <v>17118</v>
      </c>
      <c r="J8356" s="57">
        <v>901430</v>
      </c>
      <c r="K8356" s="58" t="s">
        <v>11726</v>
      </c>
      <c r="L8356" s="57">
        <v>72114</v>
      </c>
      <c r="M8356" s="57">
        <v>973544</v>
      </c>
      <c r="P8356" t="e">
        <f>+VLOOKUP(C8356,'Thanh toán '!M$9366:N$10360,2,0)</f>
        <v>#N/A</v>
      </c>
      <c r="Q8356" s="61" t="e">
        <f t="shared" si="454"/>
        <v>#N/A</v>
      </c>
    </row>
    <row r="8357" spans="1:17" x14ac:dyDescent="0.3">
      <c r="A8357" s="43">
        <v>2023</v>
      </c>
      <c r="B8357" s="56" t="s">
        <v>26491</v>
      </c>
      <c r="C8357" s="19">
        <f t="shared" si="453"/>
        <v>62149</v>
      </c>
      <c r="D8357" s="56" t="s">
        <v>13350</v>
      </c>
      <c r="E8357" s="55">
        <v>45215</v>
      </c>
      <c r="F8357" s="18">
        <f t="shared" si="452"/>
        <v>10</v>
      </c>
      <c r="G8357" s="56" t="s">
        <v>11970</v>
      </c>
      <c r="H8357" s="56" t="s">
        <v>11971</v>
      </c>
      <c r="I8357" s="56" t="s">
        <v>15076</v>
      </c>
      <c r="J8357" s="57">
        <v>450715</v>
      </c>
      <c r="K8357" s="58" t="s">
        <v>11726</v>
      </c>
      <c r="L8357" s="57">
        <v>36057</v>
      </c>
      <c r="M8357" s="57">
        <v>486772</v>
      </c>
      <c r="P8357" t="e">
        <f>+VLOOKUP(C8357,'Thanh toán '!M$9366:N$10360,2,0)</f>
        <v>#N/A</v>
      </c>
      <c r="Q8357" s="61" t="e">
        <f t="shared" si="454"/>
        <v>#N/A</v>
      </c>
    </row>
    <row r="8358" spans="1:17" x14ac:dyDescent="0.3">
      <c r="A8358" s="43">
        <v>2023</v>
      </c>
      <c r="B8358" s="56" t="s">
        <v>26492</v>
      </c>
      <c r="C8358" s="19">
        <f t="shared" si="453"/>
        <v>62157</v>
      </c>
      <c r="D8358" s="56" t="s">
        <v>13350</v>
      </c>
      <c r="E8358" s="55">
        <v>45215</v>
      </c>
      <c r="F8358" s="18">
        <f t="shared" si="452"/>
        <v>10</v>
      </c>
      <c r="G8358" s="56" t="s">
        <v>11970</v>
      </c>
      <c r="H8358" s="56" t="s">
        <v>11971</v>
      </c>
      <c r="I8358" s="56" t="s">
        <v>13377</v>
      </c>
      <c r="J8358" s="57">
        <v>483720</v>
      </c>
      <c r="K8358" s="58" t="s">
        <v>11726</v>
      </c>
      <c r="L8358" s="57">
        <v>38698</v>
      </c>
      <c r="M8358" s="57">
        <v>522418</v>
      </c>
      <c r="P8358" t="e">
        <f>+VLOOKUP(C8358,'Thanh toán '!M$9366:N$10360,2,0)</f>
        <v>#N/A</v>
      </c>
      <c r="Q8358" s="61" t="e">
        <f t="shared" si="454"/>
        <v>#N/A</v>
      </c>
    </row>
    <row r="8359" spans="1:17" x14ac:dyDescent="0.3">
      <c r="A8359" s="43">
        <v>2023</v>
      </c>
      <c r="B8359" s="56" t="s">
        <v>26493</v>
      </c>
      <c r="C8359" s="19">
        <f t="shared" si="453"/>
        <v>62158</v>
      </c>
      <c r="D8359" s="56" t="s">
        <v>13350</v>
      </c>
      <c r="E8359" s="55">
        <v>45215</v>
      </c>
      <c r="F8359" s="18">
        <f t="shared" si="452"/>
        <v>10</v>
      </c>
      <c r="G8359" s="56" t="s">
        <v>11970</v>
      </c>
      <c r="H8359" s="56" t="s">
        <v>11971</v>
      </c>
      <c r="I8359" s="56" t="s">
        <v>14543</v>
      </c>
      <c r="J8359" s="57">
        <v>1060586</v>
      </c>
      <c r="K8359" s="58" t="s">
        <v>11726</v>
      </c>
      <c r="L8359" s="57">
        <v>84847</v>
      </c>
      <c r="M8359" s="57">
        <v>1145433</v>
      </c>
      <c r="P8359" t="e">
        <f>+VLOOKUP(C8359,'Thanh toán '!M$9366:N$10360,2,0)</f>
        <v>#N/A</v>
      </c>
      <c r="Q8359" s="61" t="e">
        <f t="shared" si="454"/>
        <v>#N/A</v>
      </c>
    </row>
    <row r="8360" spans="1:17" x14ac:dyDescent="0.3">
      <c r="A8360" s="43">
        <v>2023</v>
      </c>
      <c r="B8360" s="56" t="s">
        <v>26494</v>
      </c>
      <c r="C8360" s="19">
        <f t="shared" si="453"/>
        <v>62159</v>
      </c>
      <c r="D8360" s="56" t="s">
        <v>13350</v>
      </c>
      <c r="E8360" s="55">
        <v>45215</v>
      </c>
      <c r="F8360" s="18">
        <f t="shared" si="452"/>
        <v>10</v>
      </c>
      <c r="G8360" s="56" t="s">
        <v>11970</v>
      </c>
      <c r="H8360" s="56" t="s">
        <v>11971</v>
      </c>
      <c r="I8360" s="56" t="s">
        <v>13379</v>
      </c>
      <c r="J8360" s="57">
        <v>776217</v>
      </c>
      <c r="K8360" s="58" t="s">
        <v>11726</v>
      </c>
      <c r="L8360" s="57">
        <v>62097</v>
      </c>
      <c r="M8360" s="57">
        <v>838314</v>
      </c>
      <c r="P8360" t="e">
        <f>+VLOOKUP(C8360,'Thanh toán '!M$9366:N$10360,2,0)</f>
        <v>#N/A</v>
      </c>
      <c r="Q8360" s="61" t="e">
        <f t="shared" si="454"/>
        <v>#N/A</v>
      </c>
    </row>
    <row r="8361" spans="1:17" x14ac:dyDescent="0.3">
      <c r="A8361" s="43">
        <v>2023</v>
      </c>
      <c r="B8361" s="56" t="s">
        <v>26495</v>
      </c>
      <c r="C8361" s="19">
        <f t="shared" si="453"/>
        <v>62160</v>
      </c>
      <c r="D8361" s="56" t="s">
        <v>13350</v>
      </c>
      <c r="E8361" s="55">
        <v>45215</v>
      </c>
      <c r="F8361" s="18">
        <f t="shared" si="452"/>
        <v>10</v>
      </c>
      <c r="G8361" s="56" t="s">
        <v>11970</v>
      </c>
      <c r="H8361" s="56" t="s">
        <v>11971</v>
      </c>
      <c r="I8361" s="56" t="s">
        <v>15252</v>
      </c>
      <c r="J8361" s="57">
        <v>1235684</v>
      </c>
      <c r="K8361" s="58" t="s">
        <v>11726</v>
      </c>
      <c r="L8361" s="57">
        <v>98855</v>
      </c>
      <c r="M8361" s="57">
        <v>1334539</v>
      </c>
      <c r="P8361" t="e">
        <f>+VLOOKUP(C8361,'Thanh toán '!M$9366:N$10360,2,0)</f>
        <v>#N/A</v>
      </c>
      <c r="Q8361" s="61" t="e">
        <f t="shared" si="454"/>
        <v>#N/A</v>
      </c>
    </row>
    <row r="8362" spans="1:17" x14ac:dyDescent="0.3">
      <c r="A8362" s="43">
        <v>2023</v>
      </c>
      <c r="B8362" s="56" t="s">
        <v>26496</v>
      </c>
      <c r="C8362" s="19">
        <f t="shared" si="453"/>
        <v>65143</v>
      </c>
      <c r="D8362" s="56" t="s">
        <v>13350</v>
      </c>
      <c r="E8362" s="55">
        <v>45229</v>
      </c>
      <c r="F8362" s="18">
        <f t="shared" si="452"/>
        <v>10</v>
      </c>
      <c r="G8362" s="56" t="s">
        <v>11970</v>
      </c>
      <c r="H8362" s="56" t="s">
        <v>11971</v>
      </c>
      <c r="I8362" s="56" t="s">
        <v>14772</v>
      </c>
      <c r="J8362" s="57">
        <v>593589</v>
      </c>
      <c r="K8362" s="58" t="s">
        <v>11726</v>
      </c>
      <c r="L8362" s="57">
        <v>47487</v>
      </c>
      <c r="M8362" s="57">
        <v>641076</v>
      </c>
      <c r="P8362" t="e">
        <f>+VLOOKUP(C8362,'Thanh toán '!M$9366:N$10360,2,0)</f>
        <v>#N/A</v>
      </c>
      <c r="Q8362" s="61" t="e">
        <f t="shared" si="454"/>
        <v>#N/A</v>
      </c>
    </row>
    <row r="8363" spans="1:17" x14ac:dyDescent="0.3">
      <c r="A8363" s="43">
        <v>2023</v>
      </c>
      <c r="B8363" s="56" t="s">
        <v>26497</v>
      </c>
      <c r="C8363" s="19">
        <f t="shared" si="453"/>
        <v>65144</v>
      </c>
      <c r="D8363" s="56" t="s">
        <v>13350</v>
      </c>
      <c r="E8363" s="55">
        <v>45229</v>
      </c>
      <c r="F8363" s="18">
        <f t="shared" si="452"/>
        <v>10</v>
      </c>
      <c r="G8363" s="56" t="s">
        <v>11970</v>
      </c>
      <c r="H8363" s="56" t="s">
        <v>11971</v>
      </c>
      <c r="I8363" s="56" t="s">
        <v>13377</v>
      </c>
      <c r="J8363" s="57">
        <v>704013</v>
      </c>
      <c r="K8363" s="58" t="s">
        <v>11726</v>
      </c>
      <c r="L8363" s="57">
        <v>56321</v>
      </c>
      <c r="M8363" s="57">
        <v>760334</v>
      </c>
      <c r="P8363" t="e">
        <f>+VLOOKUP(C8363,'Thanh toán '!M$9366:N$10360,2,0)</f>
        <v>#N/A</v>
      </c>
      <c r="Q8363" s="61" t="e">
        <f t="shared" si="454"/>
        <v>#N/A</v>
      </c>
    </row>
    <row r="8364" spans="1:17" x14ac:dyDescent="0.3">
      <c r="A8364" s="43">
        <v>2023</v>
      </c>
      <c r="B8364" s="56" t="s">
        <v>26498</v>
      </c>
      <c r="C8364" s="19">
        <f t="shared" si="453"/>
        <v>65145</v>
      </c>
      <c r="D8364" s="56" t="s">
        <v>13350</v>
      </c>
      <c r="E8364" s="55">
        <v>45229</v>
      </c>
      <c r="F8364" s="18">
        <f t="shared" si="452"/>
        <v>10</v>
      </c>
      <c r="G8364" s="56" t="s">
        <v>11970</v>
      </c>
      <c r="H8364" s="56" t="s">
        <v>11971</v>
      </c>
      <c r="I8364" s="56" t="s">
        <v>15080</v>
      </c>
      <c r="J8364" s="57">
        <v>721905</v>
      </c>
      <c r="K8364" s="58" t="s">
        <v>11726</v>
      </c>
      <c r="L8364" s="57">
        <v>57752</v>
      </c>
      <c r="M8364" s="57">
        <v>779657</v>
      </c>
      <c r="P8364" t="e">
        <f>+VLOOKUP(C8364,'Thanh toán '!M$9366:N$10360,2,0)</f>
        <v>#N/A</v>
      </c>
      <c r="Q8364" s="61" t="e">
        <f t="shared" si="454"/>
        <v>#N/A</v>
      </c>
    </row>
    <row r="8365" spans="1:17" x14ac:dyDescent="0.3">
      <c r="A8365" s="43">
        <v>2023</v>
      </c>
      <c r="B8365" s="56" t="s">
        <v>26499</v>
      </c>
      <c r="C8365" s="19">
        <f t="shared" si="453"/>
        <v>61074</v>
      </c>
      <c r="D8365" s="56" t="s">
        <v>13350</v>
      </c>
      <c r="E8365" s="55">
        <v>45210</v>
      </c>
      <c r="F8365" s="18">
        <f t="shared" si="452"/>
        <v>10</v>
      </c>
      <c r="G8365" s="56" t="s">
        <v>12191</v>
      </c>
      <c r="H8365" s="56" t="s">
        <v>12192</v>
      </c>
      <c r="I8365" s="56" t="s">
        <v>14386</v>
      </c>
      <c r="J8365" s="57">
        <v>987043</v>
      </c>
      <c r="K8365" s="58" t="s">
        <v>11726</v>
      </c>
      <c r="L8365" s="57">
        <v>78963</v>
      </c>
      <c r="M8365" s="57">
        <v>1066006</v>
      </c>
      <c r="P8365" t="e">
        <f>+VLOOKUP(C8365,'Thanh toán '!M$9366:N$10360,2,0)</f>
        <v>#N/A</v>
      </c>
      <c r="Q8365" s="61" t="e">
        <f t="shared" si="454"/>
        <v>#N/A</v>
      </c>
    </row>
    <row r="8366" spans="1:17" x14ac:dyDescent="0.3">
      <c r="A8366" s="43">
        <v>2023</v>
      </c>
      <c r="B8366" s="56" t="s">
        <v>26500</v>
      </c>
      <c r="C8366" s="19">
        <f t="shared" si="453"/>
        <v>63730</v>
      </c>
      <c r="D8366" s="56" t="s">
        <v>13350</v>
      </c>
      <c r="E8366" s="55">
        <v>45223</v>
      </c>
      <c r="F8366" s="18">
        <f t="shared" si="452"/>
        <v>10</v>
      </c>
      <c r="G8366" s="56" t="s">
        <v>12191</v>
      </c>
      <c r="H8366" s="56" t="s">
        <v>12192</v>
      </c>
      <c r="I8366" s="56" t="s">
        <v>14145</v>
      </c>
      <c r="J8366" s="57">
        <v>1677239</v>
      </c>
      <c r="K8366" s="58" t="s">
        <v>11726</v>
      </c>
      <c r="L8366" s="57">
        <v>134179</v>
      </c>
      <c r="M8366" s="57">
        <v>1811418</v>
      </c>
      <c r="P8366" t="e">
        <f>+VLOOKUP(C8366,'Thanh toán '!M$9366:N$10360,2,0)</f>
        <v>#N/A</v>
      </c>
      <c r="Q8366" s="61" t="e">
        <f t="shared" si="454"/>
        <v>#N/A</v>
      </c>
    </row>
    <row r="8367" spans="1:17" x14ac:dyDescent="0.3">
      <c r="A8367" s="43">
        <v>2023</v>
      </c>
      <c r="B8367" s="56" t="s">
        <v>26501</v>
      </c>
      <c r="C8367" s="19">
        <f t="shared" si="453"/>
        <v>63898</v>
      </c>
      <c r="D8367" s="56" t="s">
        <v>13350</v>
      </c>
      <c r="E8367" s="55">
        <v>45224</v>
      </c>
      <c r="F8367" s="18">
        <f t="shared" si="452"/>
        <v>10</v>
      </c>
      <c r="G8367" s="56" t="s">
        <v>12191</v>
      </c>
      <c r="H8367" s="56" t="s">
        <v>12192</v>
      </c>
      <c r="I8367" s="56" t="s">
        <v>14386</v>
      </c>
      <c r="J8367" s="57">
        <v>974488</v>
      </c>
      <c r="K8367" s="58" t="s">
        <v>11726</v>
      </c>
      <c r="L8367" s="57">
        <v>77959</v>
      </c>
      <c r="M8367" s="57">
        <v>1052447</v>
      </c>
      <c r="P8367" t="e">
        <f>+VLOOKUP(C8367,'Thanh toán '!M$9366:N$10360,2,0)</f>
        <v>#N/A</v>
      </c>
      <c r="Q8367" s="61" t="e">
        <f t="shared" si="454"/>
        <v>#N/A</v>
      </c>
    </row>
    <row r="8368" spans="1:17" x14ac:dyDescent="0.3">
      <c r="A8368" s="43">
        <v>2023</v>
      </c>
      <c r="B8368" s="56" t="s">
        <v>26502</v>
      </c>
      <c r="C8368" s="19">
        <f t="shared" si="453"/>
        <v>63705</v>
      </c>
      <c r="D8368" s="56" t="s">
        <v>13350</v>
      </c>
      <c r="E8368" s="55">
        <v>45222</v>
      </c>
      <c r="F8368" s="18">
        <f t="shared" si="452"/>
        <v>10</v>
      </c>
      <c r="G8368" s="56" t="s">
        <v>19587</v>
      </c>
      <c r="H8368" s="56" t="s">
        <v>19588</v>
      </c>
      <c r="I8368" s="56" t="s">
        <v>19587</v>
      </c>
      <c r="J8368" s="57">
        <v>1058345</v>
      </c>
      <c r="K8368" s="58" t="s">
        <v>11726</v>
      </c>
      <c r="L8368" s="57">
        <v>84668</v>
      </c>
      <c r="M8368" s="57">
        <v>1143013</v>
      </c>
      <c r="P8368" t="e">
        <f>+VLOOKUP(C8368,'Thanh toán '!M$9366:N$10360,2,0)</f>
        <v>#N/A</v>
      </c>
      <c r="Q8368" s="61" t="e">
        <f t="shared" si="454"/>
        <v>#N/A</v>
      </c>
    </row>
    <row r="8369" spans="1:17" x14ac:dyDescent="0.3">
      <c r="A8369" s="43">
        <v>2023</v>
      </c>
      <c r="B8369" s="56" t="s">
        <v>26503</v>
      </c>
      <c r="C8369" s="19">
        <f t="shared" si="453"/>
        <v>59373</v>
      </c>
      <c r="D8369" s="56" t="s">
        <v>13350</v>
      </c>
      <c r="E8369" s="55">
        <v>45202</v>
      </c>
      <c r="F8369" s="18">
        <f t="shared" si="452"/>
        <v>10</v>
      </c>
      <c r="G8369" s="56" t="s">
        <v>12426</v>
      </c>
      <c r="H8369" s="56" t="s">
        <v>12427</v>
      </c>
      <c r="I8369" s="56" t="s">
        <v>12426</v>
      </c>
      <c r="J8369" s="57">
        <v>450715</v>
      </c>
      <c r="K8369" s="58" t="s">
        <v>11726</v>
      </c>
      <c r="L8369" s="57">
        <v>36057</v>
      </c>
      <c r="M8369" s="57">
        <v>486772</v>
      </c>
      <c r="P8369" t="e">
        <f>+VLOOKUP(C8369,'Thanh toán '!M$9366:N$10360,2,0)</f>
        <v>#N/A</v>
      </c>
      <c r="Q8369" s="61" t="e">
        <f t="shared" si="454"/>
        <v>#N/A</v>
      </c>
    </row>
    <row r="8370" spans="1:17" x14ac:dyDescent="0.3">
      <c r="A8370" s="43">
        <v>2023</v>
      </c>
      <c r="B8370" s="56" t="s">
        <v>26504</v>
      </c>
      <c r="C8370" s="19">
        <f t="shared" si="453"/>
        <v>59374</v>
      </c>
      <c r="D8370" s="56" t="s">
        <v>13350</v>
      </c>
      <c r="E8370" s="55">
        <v>45202</v>
      </c>
      <c r="F8370" s="18">
        <f t="shared" si="452"/>
        <v>10</v>
      </c>
      <c r="G8370" s="56" t="s">
        <v>12426</v>
      </c>
      <c r="H8370" s="56" t="s">
        <v>12427</v>
      </c>
      <c r="I8370" s="56" t="s">
        <v>12426</v>
      </c>
      <c r="J8370" s="57">
        <v>3537370</v>
      </c>
      <c r="K8370" s="58" t="s">
        <v>11726</v>
      </c>
      <c r="L8370" s="57">
        <v>282990</v>
      </c>
      <c r="M8370" s="57">
        <v>3820360</v>
      </c>
      <c r="P8370" t="e">
        <f>+VLOOKUP(C8370,'Thanh toán '!M$9366:N$10360,2,0)</f>
        <v>#N/A</v>
      </c>
      <c r="Q8370" s="61" t="e">
        <f t="shared" si="454"/>
        <v>#N/A</v>
      </c>
    </row>
    <row r="8371" spans="1:17" x14ac:dyDescent="0.3">
      <c r="A8371" s="43">
        <v>2023</v>
      </c>
      <c r="B8371" s="56" t="s">
        <v>26505</v>
      </c>
      <c r="C8371" s="19">
        <f t="shared" si="453"/>
        <v>61005</v>
      </c>
      <c r="D8371" s="56" t="s">
        <v>13350</v>
      </c>
      <c r="E8371" s="55">
        <v>45209</v>
      </c>
      <c r="F8371" s="18">
        <f t="shared" si="452"/>
        <v>10</v>
      </c>
      <c r="G8371" s="56" t="s">
        <v>12426</v>
      </c>
      <c r="H8371" s="56" t="s">
        <v>12427</v>
      </c>
      <c r="I8371" s="56" t="s">
        <v>12426</v>
      </c>
      <c r="J8371" s="57">
        <v>551250</v>
      </c>
      <c r="K8371" s="58" t="s">
        <v>11726</v>
      </c>
      <c r="L8371" s="57">
        <v>44100</v>
      </c>
      <c r="M8371" s="57">
        <v>595350</v>
      </c>
      <c r="P8371" t="e">
        <f>+VLOOKUP(C8371,'Thanh toán '!M$9366:N$10360,2,0)</f>
        <v>#N/A</v>
      </c>
      <c r="Q8371" s="61" t="e">
        <f t="shared" si="454"/>
        <v>#N/A</v>
      </c>
    </row>
    <row r="8372" spans="1:17" x14ac:dyDescent="0.3">
      <c r="A8372" s="43">
        <v>2023</v>
      </c>
      <c r="B8372" s="56" t="s">
        <v>26506</v>
      </c>
      <c r="C8372" s="19">
        <f t="shared" si="453"/>
        <v>61014</v>
      </c>
      <c r="D8372" s="56" t="s">
        <v>13350</v>
      </c>
      <c r="E8372" s="55">
        <v>45209</v>
      </c>
      <c r="F8372" s="18">
        <f t="shared" si="452"/>
        <v>10</v>
      </c>
      <c r="G8372" s="56" t="s">
        <v>12426</v>
      </c>
      <c r="H8372" s="56" t="s">
        <v>12427</v>
      </c>
      <c r="I8372" s="56" t="s">
        <v>12426</v>
      </c>
      <c r="J8372" s="57">
        <v>1517775</v>
      </c>
      <c r="K8372" s="58" t="s">
        <v>11726</v>
      </c>
      <c r="L8372" s="57">
        <v>121422</v>
      </c>
      <c r="M8372" s="57">
        <v>1639197</v>
      </c>
      <c r="P8372" t="e">
        <f>+VLOOKUP(C8372,'Thanh toán '!M$9366:N$10360,2,0)</f>
        <v>#N/A</v>
      </c>
      <c r="Q8372" s="61" t="e">
        <f t="shared" si="454"/>
        <v>#N/A</v>
      </c>
    </row>
    <row r="8373" spans="1:17" x14ac:dyDescent="0.3">
      <c r="A8373" s="43">
        <v>2023</v>
      </c>
      <c r="B8373" s="56" t="s">
        <v>26507</v>
      </c>
      <c r="C8373" s="19">
        <f t="shared" si="453"/>
        <v>62255</v>
      </c>
      <c r="D8373" s="56" t="s">
        <v>13350</v>
      </c>
      <c r="E8373" s="55">
        <v>45216</v>
      </c>
      <c r="F8373" s="18">
        <f t="shared" si="452"/>
        <v>10</v>
      </c>
      <c r="G8373" s="56" t="s">
        <v>12426</v>
      </c>
      <c r="H8373" s="56" t="s">
        <v>12427</v>
      </c>
      <c r="I8373" s="56" t="s">
        <v>12426</v>
      </c>
      <c r="J8373" s="57">
        <v>5462340</v>
      </c>
      <c r="K8373" s="58" t="s">
        <v>11726</v>
      </c>
      <c r="L8373" s="57">
        <v>436987</v>
      </c>
      <c r="M8373" s="57">
        <v>5899327</v>
      </c>
      <c r="P8373" t="e">
        <f>+VLOOKUP(C8373,'Thanh toán '!M$9366:N$10360,2,0)</f>
        <v>#N/A</v>
      </c>
      <c r="Q8373" s="61" t="e">
        <f t="shared" si="454"/>
        <v>#N/A</v>
      </c>
    </row>
    <row r="8374" spans="1:17" x14ac:dyDescent="0.3">
      <c r="A8374" s="43">
        <v>2023</v>
      </c>
      <c r="B8374" s="56" t="s">
        <v>26508</v>
      </c>
      <c r="C8374" s="19">
        <f t="shared" si="453"/>
        <v>62265</v>
      </c>
      <c r="D8374" s="56" t="s">
        <v>13350</v>
      </c>
      <c r="E8374" s="55">
        <v>45216</v>
      </c>
      <c r="F8374" s="18">
        <f t="shared" si="452"/>
        <v>10</v>
      </c>
      <c r="G8374" s="56" t="s">
        <v>12426</v>
      </c>
      <c r="H8374" s="56" t="s">
        <v>12427</v>
      </c>
      <c r="I8374" s="56" t="s">
        <v>12426</v>
      </c>
      <c r="J8374" s="57">
        <v>450715</v>
      </c>
      <c r="K8374" s="58" t="s">
        <v>11726</v>
      </c>
      <c r="L8374" s="57">
        <v>36057</v>
      </c>
      <c r="M8374" s="57">
        <v>486772</v>
      </c>
      <c r="P8374" t="e">
        <f>+VLOOKUP(C8374,'Thanh toán '!M$9366:N$10360,2,0)</f>
        <v>#N/A</v>
      </c>
      <c r="Q8374" s="61" t="e">
        <f t="shared" si="454"/>
        <v>#N/A</v>
      </c>
    </row>
    <row r="8375" spans="1:17" x14ac:dyDescent="0.3">
      <c r="A8375" s="43">
        <v>2023</v>
      </c>
      <c r="B8375" s="56" t="s">
        <v>26509</v>
      </c>
      <c r="C8375" s="19">
        <f t="shared" si="453"/>
        <v>63784</v>
      </c>
      <c r="D8375" s="56" t="s">
        <v>13350</v>
      </c>
      <c r="E8375" s="55">
        <v>45223</v>
      </c>
      <c r="F8375" s="18">
        <f t="shared" si="452"/>
        <v>10</v>
      </c>
      <c r="G8375" s="56" t="s">
        <v>12426</v>
      </c>
      <c r="H8375" s="56" t="s">
        <v>12427</v>
      </c>
      <c r="I8375" s="56" t="s">
        <v>12426</v>
      </c>
      <c r="J8375" s="57">
        <v>1001965</v>
      </c>
      <c r="K8375" s="58" t="s">
        <v>11726</v>
      </c>
      <c r="L8375" s="57">
        <v>80157</v>
      </c>
      <c r="M8375" s="57">
        <v>1082122</v>
      </c>
      <c r="P8375" t="e">
        <f>+VLOOKUP(C8375,'Thanh toán '!M$9366:N$10360,2,0)</f>
        <v>#N/A</v>
      </c>
      <c r="Q8375" s="61" t="e">
        <f t="shared" si="454"/>
        <v>#N/A</v>
      </c>
    </row>
    <row r="8376" spans="1:17" x14ac:dyDescent="0.3">
      <c r="A8376" s="43">
        <v>2023</v>
      </c>
      <c r="B8376" s="56" t="s">
        <v>26510</v>
      </c>
      <c r="C8376" s="19">
        <f t="shared" si="453"/>
        <v>63799</v>
      </c>
      <c r="D8376" s="56" t="s">
        <v>13350</v>
      </c>
      <c r="E8376" s="55">
        <v>45223</v>
      </c>
      <c r="F8376" s="18">
        <f t="shared" si="452"/>
        <v>10</v>
      </c>
      <c r="G8376" s="56" t="s">
        <v>12426</v>
      </c>
      <c r="H8376" s="56" t="s">
        <v>12427</v>
      </c>
      <c r="I8376" s="56" t="s">
        <v>12426</v>
      </c>
      <c r="J8376" s="57">
        <v>3457290</v>
      </c>
      <c r="K8376" s="58" t="s">
        <v>11726</v>
      </c>
      <c r="L8376" s="57">
        <v>276583</v>
      </c>
      <c r="M8376" s="57">
        <v>3733873</v>
      </c>
      <c r="P8376" t="e">
        <f>+VLOOKUP(C8376,'Thanh toán '!M$9366:N$10360,2,0)</f>
        <v>#N/A</v>
      </c>
      <c r="Q8376" s="61" t="e">
        <f t="shared" si="454"/>
        <v>#N/A</v>
      </c>
    </row>
    <row r="8377" spans="1:17" x14ac:dyDescent="0.3">
      <c r="A8377" s="43">
        <v>2023</v>
      </c>
      <c r="B8377" s="56" t="s">
        <v>26511</v>
      </c>
      <c r="C8377" s="19">
        <f t="shared" si="453"/>
        <v>62122</v>
      </c>
      <c r="D8377" s="56" t="s">
        <v>13350</v>
      </c>
      <c r="E8377" s="55">
        <v>45215</v>
      </c>
      <c r="F8377" s="18">
        <f t="shared" si="452"/>
        <v>10</v>
      </c>
      <c r="G8377" s="56" t="s">
        <v>12197</v>
      </c>
      <c r="H8377" s="56" t="s">
        <v>12198</v>
      </c>
      <c r="I8377" s="56" t="s">
        <v>26512</v>
      </c>
      <c r="J8377" s="57">
        <v>661500</v>
      </c>
      <c r="K8377" s="58" t="s">
        <v>11726</v>
      </c>
      <c r="L8377" s="57">
        <v>52920</v>
      </c>
      <c r="M8377" s="57">
        <v>714420</v>
      </c>
      <c r="P8377" t="e">
        <f>+VLOOKUP(C8377,'Thanh toán '!M$9366:N$10360,2,0)</f>
        <v>#N/A</v>
      </c>
      <c r="Q8377" s="61" t="e">
        <f t="shared" si="454"/>
        <v>#N/A</v>
      </c>
    </row>
    <row r="8378" spans="1:17" hidden="1" x14ac:dyDescent="0.3">
      <c r="A8378" s="43">
        <v>2023</v>
      </c>
      <c r="B8378" s="56" t="s">
        <v>26513</v>
      </c>
      <c r="C8378" s="19">
        <f t="shared" si="453"/>
        <v>62123</v>
      </c>
      <c r="D8378" s="56" t="s">
        <v>13350</v>
      </c>
      <c r="E8378" s="55">
        <v>45215</v>
      </c>
      <c r="F8378" s="18">
        <f t="shared" si="452"/>
        <v>10</v>
      </c>
      <c r="G8378" s="56" t="s">
        <v>12197</v>
      </c>
      <c r="H8378" s="56" t="s">
        <v>12198</v>
      </c>
      <c r="I8378" s="56"/>
      <c r="J8378" s="57">
        <v>0</v>
      </c>
      <c r="K8378" s="58" t="s">
        <v>11726</v>
      </c>
      <c r="L8378" s="57">
        <v>0</v>
      </c>
      <c r="M8378" s="57">
        <v>0</v>
      </c>
    </row>
    <row r="8379" spans="1:17" x14ac:dyDescent="0.3">
      <c r="A8379" s="43">
        <v>2023</v>
      </c>
      <c r="B8379" s="56" t="s">
        <v>26514</v>
      </c>
      <c r="C8379" s="19">
        <f t="shared" si="453"/>
        <v>62124</v>
      </c>
      <c r="D8379" s="56" t="s">
        <v>13350</v>
      </c>
      <c r="E8379" s="55">
        <v>45215</v>
      </c>
      <c r="F8379" s="18">
        <f t="shared" si="452"/>
        <v>10</v>
      </c>
      <c r="G8379" s="56" t="s">
        <v>12197</v>
      </c>
      <c r="H8379" s="56" t="s">
        <v>12198</v>
      </c>
      <c r="I8379" s="56" t="s">
        <v>26515</v>
      </c>
      <c r="J8379" s="57">
        <v>901430</v>
      </c>
      <c r="K8379" s="58" t="s">
        <v>11726</v>
      </c>
      <c r="L8379" s="57">
        <v>72114</v>
      </c>
      <c r="M8379" s="57">
        <v>973544</v>
      </c>
      <c r="P8379" t="e">
        <f>+VLOOKUP(C8379,'Thanh toán '!M$9366:N$10360,2,0)</f>
        <v>#N/A</v>
      </c>
      <c r="Q8379" s="61" t="e">
        <f t="shared" ref="Q8379:Q8442" si="455">+P8379-M8379</f>
        <v>#N/A</v>
      </c>
    </row>
    <row r="8380" spans="1:17" x14ac:dyDescent="0.3">
      <c r="A8380" s="43">
        <v>2023</v>
      </c>
      <c r="B8380" s="56" t="s">
        <v>26516</v>
      </c>
      <c r="C8380" s="19">
        <f t="shared" si="453"/>
        <v>62136</v>
      </c>
      <c r="D8380" s="56" t="s">
        <v>13350</v>
      </c>
      <c r="E8380" s="55">
        <v>45215</v>
      </c>
      <c r="F8380" s="18">
        <f t="shared" si="452"/>
        <v>10</v>
      </c>
      <c r="G8380" s="56" t="s">
        <v>12197</v>
      </c>
      <c r="H8380" s="56" t="s">
        <v>12198</v>
      </c>
      <c r="I8380" s="56" t="s">
        <v>26517</v>
      </c>
      <c r="J8380" s="57">
        <v>2535174</v>
      </c>
      <c r="K8380" s="58" t="s">
        <v>11726</v>
      </c>
      <c r="L8380" s="57">
        <v>202814</v>
      </c>
      <c r="M8380" s="57">
        <v>2737988</v>
      </c>
      <c r="P8380" t="e">
        <f>+VLOOKUP(C8380,'Thanh toán '!M$9366:N$10360,2,0)</f>
        <v>#N/A</v>
      </c>
      <c r="Q8380" s="61" t="e">
        <f t="shared" si="455"/>
        <v>#N/A</v>
      </c>
    </row>
    <row r="8381" spans="1:17" x14ac:dyDescent="0.3">
      <c r="A8381" s="43">
        <v>2023</v>
      </c>
      <c r="B8381" s="56" t="s">
        <v>26518</v>
      </c>
      <c r="C8381" s="19">
        <f t="shared" si="453"/>
        <v>59453</v>
      </c>
      <c r="D8381" s="56" t="s">
        <v>13350</v>
      </c>
      <c r="E8381" s="55">
        <v>45203</v>
      </c>
      <c r="F8381" s="18">
        <f t="shared" si="452"/>
        <v>10</v>
      </c>
      <c r="G8381" s="56" t="s">
        <v>12185</v>
      </c>
      <c r="H8381" s="56" t="s">
        <v>12186</v>
      </c>
      <c r="I8381" s="56" t="s">
        <v>12185</v>
      </c>
      <c r="J8381" s="57">
        <v>1102500</v>
      </c>
      <c r="K8381" s="58" t="s">
        <v>11726</v>
      </c>
      <c r="L8381" s="57">
        <v>88200</v>
      </c>
      <c r="M8381" s="57">
        <v>1190700</v>
      </c>
      <c r="P8381" t="e">
        <f>+VLOOKUP(C8381,'Thanh toán '!M$9366:N$10360,2,0)</f>
        <v>#N/A</v>
      </c>
      <c r="Q8381" s="61" t="e">
        <f t="shared" si="455"/>
        <v>#N/A</v>
      </c>
    </row>
    <row r="8382" spans="1:17" x14ac:dyDescent="0.3">
      <c r="A8382" s="43">
        <v>2023</v>
      </c>
      <c r="B8382" s="56" t="s">
        <v>26519</v>
      </c>
      <c r="C8382" s="19">
        <f t="shared" si="453"/>
        <v>59463</v>
      </c>
      <c r="D8382" s="56" t="s">
        <v>13350</v>
      </c>
      <c r="E8382" s="55">
        <v>45203</v>
      </c>
      <c r="F8382" s="18">
        <f t="shared" si="452"/>
        <v>10</v>
      </c>
      <c r="G8382" s="56" t="s">
        <v>12185</v>
      </c>
      <c r="H8382" s="56" t="s">
        <v>12186</v>
      </c>
      <c r="I8382" s="56" t="s">
        <v>12185</v>
      </c>
      <c r="J8382" s="57">
        <v>2942040</v>
      </c>
      <c r="K8382" s="58" t="s">
        <v>11726</v>
      </c>
      <c r="L8382" s="57">
        <v>235363</v>
      </c>
      <c r="M8382" s="57">
        <v>3177403</v>
      </c>
      <c r="P8382" t="e">
        <f>+VLOOKUP(C8382,'Thanh toán '!M$9366:N$10360,2,0)</f>
        <v>#N/A</v>
      </c>
      <c r="Q8382" s="61" t="e">
        <f t="shared" si="455"/>
        <v>#N/A</v>
      </c>
    </row>
    <row r="8383" spans="1:17" x14ac:dyDescent="0.3">
      <c r="A8383" s="43">
        <v>2023</v>
      </c>
      <c r="B8383" s="56" t="s">
        <v>26520</v>
      </c>
      <c r="C8383" s="19">
        <f t="shared" si="453"/>
        <v>62372</v>
      </c>
      <c r="D8383" s="56" t="s">
        <v>13350</v>
      </c>
      <c r="E8383" s="55">
        <v>45217</v>
      </c>
      <c r="F8383" s="18">
        <f t="shared" si="452"/>
        <v>10</v>
      </c>
      <c r="G8383" s="56" t="s">
        <v>12185</v>
      </c>
      <c r="H8383" s="56" t="s">
        <v>12186</v>
      </c>
      <c r="I8383" s="56" t="s">
        <v>12185</v>
      </c>
      <c r="J8383" s="57">
        <v>2207730</v>
      </c>
      <c r="K8383" s="58" t="s">
        <v>11726</v>
      </c>
      <c r="L8383" s="57">
        <v>176618</v>
      </c>
      <c r="M8383" s="57">
        <v>2384348</v>
      </c>
      <c r="P8383" t="e">
        <f>+VLOOKUP(C8383,'Thanh toán '!M$9366:N$10360,2,0)</f>
        <v>#N/A</v>
      </c>
      <c r="Q8383" s="61" t="e">
        <f t="shared" si="455"/>
        <v>#N/A</v>
      </c>
    </row>
    <row r="8384" spans="1:17" x14ac:dyDescent="0.3">
      <c r="A8384" s="43">
        <v>2023</v>
      </c>
      <c r="B8384" s="56" t="s">
        <v>26521</v>
      </c>
      <c r="C8384" s="19">
        <f t="shared" si="453"/>
        <v>63885</v>
      </c>
      <c r="D8384" s="56" t="s">
        <v>13350</v>
      </c>
      <c r="E8384" s="55">
        <v>45224</v>
      </c>
      <c r="F8384" s="18">
        <f t="shared" si="452"/>
        <v>10</v>
      </c>
      <c r="G8384" s="56" t="s">
        <v>12185</v>
      </c>
      <c r="H8384" s="56" t="s">
        <v>12186</v>
      </c>
      <c r="I8384" s="56" t="s">
        <v>12185</v>
      </c>
      <c r="J8384" s="57">
        <v>1648445</v>
      </c>
      <c r="K8384" s="58" t="s">
        <v>11726</v>
      </c>
      <c r="L8384" s="57">
        <v>131876</v>
      </c>
      <c r="M8384" s="57">
        <v>1780321</v>
      </c>
      <c r="P8384" t="e">
        <f>+VLOOKUP(C8384,'Thanh toán '!M$9366:N$10360,2,0)</f>
        <v>#N/A</v>
      </c>
      <c r="Q8384" s="61" t="e">
        <f t="shared" si="455"/>
        <v>#N/A</v>
      </c>
    </row>
    <row r="8385" spans="1:17" x14ac:dyDescent="0.3">
      <c r="A8385" s="43">
        <v>2023</v>
      </c>
      <c r="B8385" s="56" t="s">
        <v>26522</v>
      </c>
      <c r="C8385" s="19">
        <f t="shared" si="453"/>
        <v>63886</v>
      </c>
      <c r="D8385" s="56" t="s">
        <v>13350</v>
      </c>
      <c r="E8385" s="55">
        <v>45224</v>
      </c>
      <c r="F8385" s="18">
        <f t="shared" si="452"/>
        <v>10</v>
      </c>
      <c r="G8385" s="56" t="s">
        <v>12185</v>
      </c>
      <c r="H8385" s="56" t="s">
        <v>12186</v>
      </c>
      <c r="I8385" s="56" t="s">
        <v>12185</v>
      </c>
      <c r="J8385" s="57">
        <v>732270</v>
      </c>
      <c r="K8385" s="58" t="s">
        <v>11726</v>
      </c>
      <c r="L8385" s="57">
        <v>58582</v>
      </c>
      <c r="M8385" s="57">
        <v>790852</v>
      </c>
      <c r="P8385" t="e">
        <f>+VLOOKUP(C8385,'Thanh toán '!M$9366:N$10360,2,0)</f>
        <v>#N/A</v>
      </c>
      <c r="Q8385" s="61" t="e">
        <f t="shared" si="455"/>
        <v>#N/A</v>
      </c>
    </row>
    <row r="8386" spans="1:17" x14ac:dyDescent="0.3">
      <c r="A8386" s="43">
        <v>2023</v>
      </c>
      <c r="B8386" s="56" t="s">
        <v>26523</v>
      </c>
      <c r="C8386" s="19">
        <f t="shared" si="453"/>
        <v>63750</v>
      </c>
      <c r="D8386" s="56" t="s">
        <v>13350</v>
      </c>
      <c r="E8386" s="55">
        <v>45223</v>
      </c>
      <c r="F8386" s="18">
        <f t="shared" si="452"/>
        <v>10</v>
      </c>
      <c r="G8386" s="56" t="s">
        <v>12509</v>
      </c>
      <c r="H8386" s="56" t="s">
        <v>12510</v>
      </c>
      <c r="I8386" s="56" t="s">
        <v>12509</v>
      </c>
      <c r="J8386" s="57">
        <v>2003930</v>
      </c>
      <c r="K8386" s="58" t="s">
        <v>11726</v>
      </c>
      <c r="L8386" s="57">
        <v>160314</v>
      </c>
      <c r="M8386" s="57">
        <v>2164244</v>
      </c>
      <c r="P8386" t="e">
        <f>+VLOOKUP(C8386,'Thanh toán '!M$9366:N$10360,2,0)</f>
        <v>#N/A</v>
      </c>
      <c r="Q8386" s="61" t="e">
        <f t="shared" si="455"/>
        <v>#N/A</v>
      </c>
    </row>
    <row r="8387" spans="1:17" x14ac:dyDescent="0.3">
      <c r="A8387" s="43">
        <v>2023</v>
      </c>
      <c r="B8387" s="56" t="s">
        <v>26524</v>
      </c>
      <c r="C8387" s="19">
        <f t="shared" si="453"/>
        <v>63751</v>
      </c>
      <c r="D8387" s="56" t="s">
        <v>13350</v>
      </c>
      <c r="E8387" s="55">
        <v>45223</v>
      </c>
      <c r="F8387" s="18">
        <f t="shared" si="452"/>
        <v>10</v>
      </c>
      <c r="G8387" s="56" t="s">
        <v>12509</v>
      </c>
      <c r="H8387" s="56" t="s">
        <v>12510</v>
      </c>
      <c r="I8387" s="56" t="s">
        <v>12509</v>
      </c>
      <c r="J8387" s="57">
        <v>976360</v>
      </c>
      <c r="K8387" s="58" t="s">
        <v>11726</v>
      </c>
      <c r="L8387" s="57">
        <v>78109</v>
      </c>
      <c r="M8387" s="57">
        <v>1054469</v>
      </c>
      <c r="P8387" t="e">
        <f>+VLOOKUP(C8387,'Thanh toán '!M$9366:N$10360,2,0)</f>
        <v>#N/A</v>
      </c>
      <c r="Q8387" s="61" t="e">
        <f t="shared" si="455"/>
        <v>#N/A</v>
      </c>
    </row>
    <row r="8388" spans="1:17" x14ac:dyDescent="0.3">
      <c r="A8388" s="43">
        <v>2023</v>
      </c>
      <c r="B8388" s="56" t="s">
        <v>26525</v>
      </c>
      <c r="C8388" s="19">
        <f t="shared" si="453"/>
        <v>60870</v>
      </c>
      <c r="D8388" s="56" t="s">
        <v>13350</v>
      </c>
      <c r="E8388" s="55">
        <v>45208</v>
      </c>
      <c r="F8388" s="18">
        <f t="shared" si="452"/>
        <v>10</v>
      </c>
      <c r="G8388" s="56" t="s">
        <v>12506</v>
      </c>
      <c r="H8388" s="56" t="s">
        <v>12507</v>
      </c>
      <c r="I8388" s="56" t="s">
        <v>12506</v>
      </c>
      <c r="J8388" s="57">
        <v>3276420</v>
      </c>
      <c r="K8388" s="58" t="s">
        <v>11726</v>
      </c>
      <c r="L8388" s="57">
        <v>262114</v>
      </c>
      <c r="M8388" s="57">
        <v>3538534</v>
      </c>
      <c r="P8388" t="e">
        <f>+VLOOKUP(C8388,'Thanh toán '!M$9366:N$10360,2,0)</f>
        <v>#N/A</v>
      </c>
      <c r="Q8388" s="61" t="e">
        <f t="shared" si="455"/>
        <v>#N/A</v>
      </c>
    </row>
    <row r="8389" spans="1:17" x14ac:dyDescent="0.3">
      <c r="A8389" s="43">
        <v>2023</v>
      </c>
      <c r="B8389" s="56" t="s">
        <v>26526</v>
      </c>
      <c r="C8389" s="19">
        <f t="shared" si="453"/>
        <v>60871</v>
      </c>
      <c r="D8389" s="56" t="s">
        <v>13350</v>
      </c>
      <c r="E8389" s="55">
        <v>45208</v>
      </c>
      <c r="F8389" s="18">
        <f t="shared" si="452"/>
        <v>10</v>
      </c>
      <c r="G8389" s="56" t="s">
        <v>12506</v>
      </c>
      <c r="H8389" s="56" t="s">
        <v>12507</v>
      </c>
      <c r="I8389" s="56" t="s">
        <v>12506</v>
      </c>
      <c r="J8389" s="57">
        <v>1102500</v>
      </c>
      <c r="K8389" s="58" t="s">
        <v>11726</v>
      </c>
      <c r="L8389" s="57">
        <v>88200</v>
      </c>
      <c r="M8389" s="57">
        <v>1190700</v>
      </c>
      <c r="P8389" t="e">
        <f>+VLOOKUP(C8389,'Thanh toán '!M$9366:N$10360,2,0)</f>
        <v>#N/A</v>
      </c>
      <c r="Q8389" s="61" t="e">
        <f t="shared" si="455"/>
        <v>#N/A</v>
      </c>
    </row>
    <row r="8390" spans="1:17" x14ac:dyDescent="0.3">
      <c r="A8390" s="43">
        <v>2023</v>
      </c>
      <c r="B8390" s="56" t="s">
        <v>26527</v>
      </c>
      <c r="C8390" s="19">
        <f t="shared" si="453"/>
        <v>62211</v>
      </c>
      <c r="D8390" s="56" t="s">
        <v>13350</v>
      </c>
      <c r="E8390" s="55">
        <v>45216</v>
      </c>
      <c r="F8390" s="18">
        <f t="shared" ref="F8390:F8453" si="456">+MONTH(E8390)</f>
        <v>10</v>
      </c>
      <c r="G8390" s="56" t="s">
        <v>12506</v>
      </c>
      <c r="H8390" s="56" t="s">
        <v>12507</v>
      </c>
      <c r="I8390" s="56" t="s">
        <v>12506</v>
      </c>
      <c r="J8390" s="57">
        <v>901430</v>
      </c>
      <c r="K8390" s="58" t="s">
        <v>11726</v>
      </c>
      <c r="L8390" s="57">
        <v>72114</v>
      </c>
      <c r="M8390" s="57">
        <v>973544</v>
      </c>
      <c r="P8390" t="e">
        <f>+VLOOKUP(C8390,'Thanh toán '!M$9366:N$10360,2,0)</f>
        <v>#N/A</v>
      </c>
      <c r="Q8390" s="61" t="e">
        <f t="shared" si="455"/>
        <v>#N/A</v>
      </c>
    </row>
    <row r="8391" spans="1:17" x14ac:dyDescent="0.3">
      <c r="A8391" s="43">
        <v>2023</v>
      </c>
      <c r="B8391" s="56" t="s">
        <v>26528</v>
      </c>
      <c r="C8391" s="19">
        <f t="shared" si="453"/>
        <v>63752</v>
      </c>
      <c r="D8391" s="56" t="s">
        <v>13350</v>
      </c>
      <c r="E8391" s="55">
        <v>45223</v>
      </c>
      <c r="F8391" s="18">
        <f t="shared" si="456"/>
        <v>10</v>
      </c>
      <c r="G8391" s="56" t="s">
        <v>12506</v>
      </c>
      <c r="H8391" s="56" t="s">
        <v>12507</v>
      </c>
      <c r="I8391" s="56" t="s">
        <v>12506</v>
      </c>
      <c r="J8391" s="57">
        <v>1102500</v>
      </c>
      <c r="K8391" s="58" t="s">
        <v>11726</v>
      </c>
      <c r="L8391" s="57">
        <v>88200</v>
      </c>
      <c r="M8391" s="57">
        <v>1190700</v>
      </c>
      <c r="P8391" t="e">
        <f>+VLOOKUP(C8391,'Thanh toán '!M$9366:N$10360,2,0)</f>
        <v>#N/A</v>
      </c>
      <c r="Q8391" s="61" t="e">
        <f t="shared" si="455"/>
        <v>#N/A</v>
      </c>
    </row>
    <row r="8392" spans="1:17" x14ac:dyDescent="0.3">
      <c r="A8392" s="43">
        <v>2023</v>
      </c>
      <c r="B8392" s="56" t="s">
        <v>26529</v>
      </c>
      <c r="C8392" s="19">
        <f t="shared" si="453"/>
        <v>63753</v>
      </c>
      <c r="D8392" s="56" t="s">
        <v>13350</v>
      </c>
      <c r="E8392" s="55">
        <v>45223</v>
      </c>
      <c r="F8392" s="18">
        <f t="shared" si="456"/>
        <v>10</v>
      </c>
      <c r="G8392" s="56" t="s">
        <v>12506</v>
      </c>
      <c r="H8392" s="56" t="s">
        <v>12507</v>
      </c>
      <c r="I8392" s="56" t="s">
        <v>12506</v>
      </c>
      <c r="J8392" s="57">
        <v>2346710</v>
      </c>
      <c r="K8392" s="58" t="s">
        <v>11726</v>
      </c>
      <c r="L8392" s="57">
        <v>187737</v>
      </c>
      <c r="M8392" s="57">
        <v>2534447</v>
      </c>
      <c r="P8392" t="e">
        <f>+VLOOKUP(C8392,'Thanh toán '!M$9366:N$10360,2,0)</f>
        <v>#N/A</v>
      </c>
      <c r="Q8392" s="61" t="e">
        <f t="shared" si="455"/>
        <v>#N/A</v>
      </c>
    </row>
    <row r="8393" spans="1:17" x14ac:dyDescent="0.3">
      <c r="A8393" s="43">
        <v>2023</v>
      </c>
      <c r="B8393" s="56" t="s">
        <v>26530</v>
      </c>
      <c r="C8393" s="19">
        <f t="shared" si="453"/>
        <v>59317</v>
      </c>
      <c r="D8393" s="56" t="s">
        <v>13350</v>
      </c>
      <c r="E8393" s="55">
        <v>45201</v>
      </c>
      <c r="F8393" s="18">
        <f t="shared" si="456"/>
        <v>10</v>
      </c>
      <c r="G8393" s="56" t="s">
        <v>18379</v>
      </c>
      <c r="H8393" s="56" t="s">
        <v>18380</v>
      </c>
      <c r="I8393" s="56" t="s">
        <v>18379</v>
      </c>
      <c r="J8393" s="57">
        <v>540858</v>
      </c>
      <c r="K8393" s="58" t="s">
        <v>11726</v>
      </c>
      <c r="L8393" s="57">
        <v>43269</v>
      </c>
      <c r="M8393" s="57">
        <v>584127</v>
      </c>
      <c r="P8393" t="e">
        <f>+VLOOKUP(C8393,'Thanh toán '!M$9366:N$10360,2,0)</f>
        <v>#N/A</v>
      </c>
      <c r="Q8393" s="61" t="e">
        <f t="shared" si="455"/>
        <v>#N/A</v>
      </c>
    </row>
    <row r="8394" spans="1:17" x14ac:dyDescent="0.3">
      <c r="A8394" s="43">
        <v>2023</v>
      </c>
      <c r="B8394" s="56" t="s">
        <v>26531</v>
      </c>
      <c r="C8394" s="19">
        <f t="shared" si="453"/>
        <v>62142</v>
      </c>
      <c r="D8394" s="56" t="s">
        <v>13350</v>
      </c>
      <c r="E8394" s="55">
        <v>45215</v>
      </c>
      <c r="F8394" s="18">
        <f t="shared" si="456"/>
        <v>10</v>
      </c>
      <c r="G8394" s="56" t="s">
        <v>18379</v>
      </c>
      <c r="H8394" s="56" t="s">
        <v>18380</v>
      </c>
      <c r="I8394" s="56" t="s">
        <v>18379</v>
      </c>
      <c r="J8394" s="57">
        <v>1202358</v>
      </c>
      <c r="K8394" s="58" t="s">
        <v>11726</v>
      </c>
      <c r="L8394" s="57">
        <v>96189</v>
      </c>
      <c r="M8394" s="57">
        <v>1298547</v>
      </c>
      <c r="P8394" t="e">
        <f>+VLOOKUP(C8394,'Thanh toán '!M$9366:N$10360,2,0)</f>
        <v>#N/A</v>
      </c>
      <c r="Q8394" s="61" t="e">
        <f t="shared" si="455"/>
        <v>#N/A</v>
      </c>
    </row>
    <row r="8395" spans="1:17" x14ac:dyDescent="0.3">
      <c r="A8395" s="43">
        <v>2023</v>
      </c>
      <c r="B8395" s="56" t="s">
        <v>26532</v>
      </c>
      <c r="C8395" s="19">
        <f t="shared" si="453"/>
        <v>59381</v>
      </c>
      <c r="D8395" s="56" t="s">
        <v>13350</v>
      </c>
      <c r="E8395" s="55">
        <v>45202</v>
      </c>
      <c r="F8395" s="18">
        <f t="shared" si="456"/>
        <v>10</v>
      </c>
      <c r="G8395" s="56" t="s">
        <v>12549</v>
      </c>
      <c r="H8395" s="56" t="s">
        <v>12550</v>
      </c>
      <c r="I8395" s="56" t="s">
        <v>12549</v>
      </c>
      <c r="J8395" s="57">
        <v>3035550</v>
      </c>
      <c r="K8395" s="58" t="s">
        <v>11726</v>
      </c>
      <c r="L8395" s="57">
        <v>242844</v>
      </c>
      <c r="M8395" s="57">
        <v>3278394</v>
      </c>
      <c r="P8395" t="e">
        <f>+VLOOKUP(C8395,'Thanh toán '!M$9366:N$10360,2,0)</f>
        <v>#N/A</v>
      </c>
      <c r="Q8395" s="61" t="e">
        <f t="shared" si="455"/>
        <v>#N/A</v>
      </c>
    </row>
    <row r="8396" spans="1:17" x14ac:dyDescent="0.3">
      <c r="A8396" s="43">
        <v>2023</v>
      </c>
      <c r="B8396" s="56" t="s">
        <v>26533</v>
      </c>
      <c r="C8396" s="19">
        <f t="shared" si="453"/>
        <v>61013</v>
      </c>
      <c r="D8396" s="56" t="s">
        <v>13350</v>
      </c>
      <c r="E8396" s="55">
        <v>45209</v>
      </c>
      <c r="F8396" s="18">
        <f t="shared" si="456"/>
        <v>10</v>
      </c>
      <c r="G8396" s="56" t="s">
        <v>12549</v>
      </c>
      <c r="H8396" s="56" t="s">
        <v>12550</v>
      </c>
      <c r="I8396" s="56" t="s">
        <v>12549</v>
      </c>
      <c r="J8396" s="57">
        <v>3035550</v>
      </c>
      <c r="K8396" s="58" t="s">
        <v>11726</v>
      </c>
      <c r="L8396" s="57">
        <v>242844</v>
      </c>
      <c r="M8396" s="57">
        <v>3278394</v>
      </c>
      <c r="P8396" t="e">
        <f>+VLOOKUP(C8396,'Thanh toán '!M$9366:N$10360,2,0)</f>
        <v>#N/A</v>
      </c>
      <c r="Q8396" s="61" t="e">
        <f t="shared" si="455"/>
        <v>#N/A</v>
      </c>
    </row>
    <row r="8397" spans="1:17" x14ac:dyDescent="0.3">
      <c r="A8397" s="43">
        <v>2023</v>
      </c>
      <c r="B8397" s="56" t="s">
        <v>26534</v>
      </c>
      <c r="C8397" s="19">
        <f t="shared" si="453"/>
        <v>62252</v>
      </c>
      <c r="D8397" s="56" t="s">
        <v>13350</v>
      </c>
      <c r="E8397" s="55">
        <v>45216</v>
      </c>
      <c r="F8397" s="18">
        <f t="shared" si="456"/>
        <v>10</v>
      </c>
      <c r="G8397" s="56" t="s">
        <v>12549</v>
      </c>
      <c r="H8397" s="56" t="s">
        <v>12550</v>
      </c>
      <c r="I8397" s="56" t="s">
        <v>12549</v>
      </c>
      <c r="J8397" s="57">
        <v>3035550</v>
      </c>
      <c r="K8397" s="58" t="s">
        <v>11726</v>
      </c>
      <c r="L8397" s="57">
        <v>242844</v>
      </c>
      <c r="M8397" s="57">
        <v>3278394</v>
      </c>
      <c r="P8397" t="e">
        <f>+VLOOKUP(C8397,'Thanh toán '!M$9366:N$10360,2,0)</f>
        <v>#N/A</v>
      </c>
      <c r="Q8397" s="61" t="e">
        <f t="shared" si="455"/>
        <v>#N/A</v>
      </c>
    </row>
    <row r="8398" spans="1:17" x14ac:dyDescent="0.3">
      <c r="A8398" s="43">
        <v>2023</v>
      </c>
      <c r="B8398" s="56" t="s">
        <v>26535</v>
      </c>
      <c r="C8398" s="19">
        <f t="shared" ref="C8398:C8461" si="457">+B8398*1</f>
        <v>63797</v>
      </c>
      <c r="D8398" s="56" t="s">
        <v>13350</v>
      </c>
      <c r="E8398" s="55">
        <v>45223</v>
      </c>
      <c r="F8398" s="18">
        <f t="shared" si="456"/>
        <v>10</v>
      </c>
      <c r="G8398" s="56" t="s">
        <v>12549</v>
      </c>
      <c r="H8398" s="56" t="s">
        <v>12550</v>
      </c>
      <c r="I8398" s="56" t="s">
        <v>12549</v>
      </c>
      <c r="J8398" s="57">
        <v>3035550</v>
      </c>
      <c r="K8398" s="58" t="s">
        <v>11726</v>
      </c>
      <c r="L8398" s="57">
        <v>242844</v>
      </c>
      <c r="M8398" s="57">
        <v>3278394</v>
      </c>
      <c r="P8398" t="e">
        <f>+VLOOKUP(C8398,'Thanh toán '!M$9366:N$10360,2,0)</f>
        <v>#N/A</v>
      </c>
      <c r="Q8398" s="61" t="e">
        <f t="shared" si="455"/>
        <v>#N/A</v>
      </c>
    </row>
    <row r="8399" spans="1:17" x14ac:dyDescent="0.3">
      <c r="A8399" s="43">
        <v>2023</v>
      </c>
      <c r="B8399" s="56" t="s">
        <v>26536</v>
      </c>
      <c r="C8399" s="19">
        <f t="shared" si="457"/>
        <v>60607</v>
      </c>
      <c r="D8399" s="56" t="s">
        <v>13350</v>
      </c>
      <c r="E8399" s="55">
        <v>45205</v>
      </c>
      <c r="F8399" s="18">
        <f t="shared" si="456"/>
        <v>10</v>
      </c>
      <c r="G8399" s="56" t="s">
        <v>12513</v>
      </c>
      <c r="H8399" s="56" t="s">
        <v>12514</v>
      </c>
      <c r="I8399" s="56" t="s">
        <v>12513</v>
      </c>
      <c r="J8399" s="57">
        <v>551250</v>
      </c>
      <c r="K8399" s="58" t="s">
        <v>11726</v>
      </c>
      <c r="L8399" s="57">
        <v>44100</v>
      </c>
      <c r="M8399" s="57">
        <v>595350</v>
      </c>
      <c r="P8399" t="e">
        <f>+VLOOKUP(C8399,'Thanh toán '!M$9366:N$10360,2,0)</f>
        <v>#N/A</v>
      </c>
      <c r="Q8399" s="61" t="e">
        <f t="shared" si="455"/>
        <v>#N/A</v>
      </c>
    </row>
    <row r="8400" spans="1:17" x14ac:dyDescent="0.3">
      <c r="A8400" s="43">
        <v>2023</v>
      </c>
      <c r="B8400" s="56" t="s">
        <v>26537</v>
      </c>
      <c r="C8400" s="19">
        <f t="shared" si="457"/>
        <v>62284</v>
      </c>
      <c r="D8400" s="56" t="s">
        <v>13350</v>
      </c>
      <c r="E8400" s="55">
        <v>45217</v>
      </c>
      <c r="F8400" s="18">
        <f t="shared" si="456"/>
        <v>10</v>
      </c>
      <c r="G8400" s="56" t="s">
        <v>12513</v>
      </c>
      <c r="H8400" s="56" t="s">
        <v>12514</v>
      </c>
      <c r="I8400" s="56" t="s">
        <v>12513</v>
      </c>
      <c r="J8400" s="57">
        <v>450715</v>
      </c>
      <c r="K8400" s="58" t="s">
        <v>11726</v>
      </c>
      <c r="L8400" s="57">
        <v>36057</v>
      </c>
      <c r="M8400" s="57">
        <v>486772</v>
      </c>
      <c r="P8400" t="e">
        <f>+VLOOKUP(C8400,'Thanh toán '!M$9366:N$10360,2,0)</f>
        <v>#N/A</v>
      </c>
      <c r="Q8400" s="61" t="e">
        <f t="shared" si="455"/>
        <v>#N/A</v>
      </c>
    </row>
    <row r="8401" spans="1:17" x14ac:dyDescent="0.3">
      <c r="A8401" s="43">
        <v>2023</v>
      </c>
      <c r="B8401" s="56" t="s">
        <v>26538</v>
      </c>
      <c r="C8401" s="19">
        <f t="shared" si="457"/>
        <v>63595</v>
      </c>
      <c r="D8401" s="56" t="s">
        <v>13350</v>
      </c>
      <c r="E8401" s="55">
        <v>45220</v>
      </c>
      <c r="F8401" s="18">
        <f t="shared" si="456"/>
        <v>10</v>
      </c>
      <c r="G8401" s="56" t="s">
        <v>12513</v>
      </c>
      <c r="H8401" s="56" t="s">
        <v>12514</v>
      </c>
      <c r="I8401" s="56" t="s">
        <v>12513</v>
      </c>
      <c r="J8401" s="57">
        <v>610225</v>
      </c>
      <c r="K8401" s="58" t="s">
        <v>11726</v>
      </c>
      <c r="L8401" s="57">
        <v>48818</v>
      </c>
      <c r="M8401" s="57">
        <v>659043</v>
      </c>
      <c r="P8401" t="e">
        <f>+VLOOKUP(C8401,'Thanh toán '!M$9366:N$10360,2,0)</f>
        <v>#N/A</v>
      </c>
      <c r="Q8401" s="61" t="e">
        <f t="shared" si="455"/>
        <v>#N/A</v>
      </c>
    </row>
    <row r="8402" spans="1:17" x14ac:dyDescent="0.3">
      <c r="A8402" s="43">
        <v>2023</v>
      </c>
      <c r="B8402" s="56" t="s">
        <v>26539</v>
      </c>
      <c r="C8402" s="19">
        <f t="shared" si="457"/>
        <v>59377</v>
      </c>
      <c r="D8402" s="56" t="s">
        <v>13350</v>
      </c>
      <c r="E8402" s="55">
        <v>45202</v>
      </c>
      <c r="F8402" s="18">
        <f t="shared" si="456"/>
        <v>10</v>
      </c>
      <c r="G8402" s="56" t="s">
        <v>12650</v>
      </c>
      <c r="H8402" s="56" t="s">
        <v>12651</v>
      </c>
      <c r="I8402" s="56" t="s">
        <v>12650</v>
      </c>
      <c r="J8402" s="57">
        <v>1447905</v>
      </c>
      <c r="K8402" s="58" t="s">
        <v>11726</v>
      </c>
      <c r="L8402" s="57">
        <v>115832</v>
      </c>
      <c r="M8402" s="57">
        <v>1563737</v>
      </c>
      <c r="P8402" t="e">
        <f>+VLOOKUP(C8402,'Thanh toán '!M$9366:N$10360,2,0)</f>
        <v>#N/A</v>
      </c>
      <c r="Q8402" s="61" t="e">
        <f t="shared" si="455"/>
        <v>#N/A</v>
      </c>
    </row>
    <row r="8403" spans="1:17" x14ac:dyDescent="0.3">
      <c r="A8403" s="43">
        <v>2023</v>
      </c>
      <c r="B8403" s="56" t="s">
        <v>26540</v>
      </c>
      <c r="C8403" s="19">
        <f t="shared" si="457"/>
        <v>62266</v>
      </c>
      <c r="D8403" s="56" t="s">
        <v>13350</v>
      </c>
      <c r="E8403" s="55">
        <v>45216</v>
      </c>
      <c r="F8403" s="18">
        <f t="shared" si="456"/>
        <v>10</v>
      </c>
      <c r="G8403" s="56" t="s">
        <v>12650</v>
      </c>
      <c r="H8403" s="56" t="s">
        <v>12651</v>
      </c>
      <c r="I8403" s="56" t="s">
        <v>12650</v>
      </c>
      <c r="J8403" s="57">
        <v>901430</v>
      </c>
      <c r="K8403" s="58" t="s">
        <v>11726</v>
      </c>
      <c r="L8403" s="57">
        <v>72114</v>
      </c>
      <c r="M8403" s="57">
        <v>973544</v>
      </c>
      <c r="P8403" t="e">
        <f>+VLOOKUP(C8403,'Thanh toán '!M$9366:N$10360,2,0)</f>
        <v>#N/A</v>
      </c>
      <c r="Q8403" s="61" t="e">
        <f t="shared" si="455"/>
        <v>#N/A</v>
      </c>
    </row>
    <row r="8404" spans="1:17" x14ac:dyDescent="0.3">
      <c r="A8404" s="43">
        <v>2023</v>
      </c>
      <c r="B8404" s="56" t="s">
        <v>26541</v>
      </c>
      <c r="C8404" s="19">
        <f t="shared" si="457"/>
        <v>63790</v>
      </c>
      <c r="D8404" s="56" t="s">
        <v>13350</v>
      </c>
      <c r="E8404" s="55">
        <v>45223</v>
      </c>
      <c r="F8404" s="18">
        <f t="shared" si="456"/>
        <v>10</v>
      </c>
      <c r="G8404" s="56" t="s">
        <v>12650</v>
      </c>
      <c r="H8404" s="56" t="s">
        <v>12651</v>
      </c>
      <c r="I8404" s="56" t="s">
        <v>12650</v>
      </c>
      <c r="J8404" s="57">
        <v>2203735</v>
      </c>
      <c r="K8404" s="58" t="s">
        <v>11726</v>
      </c>
      <c r="L8404" s="57">
        <v>176299</v>
      </c>
      <c r="M8404" s="57">
        <v>2380034</v>
      </c>
      <c r="P8404" t="e">
        <f>+VLOOKUP(C8404,'Thanh toán '!M$9366:N$10360,2,0)</f>
        <v>#N/A</v>
      </c>
      <c r="Q8404" s="61" t="e">
        <f t="shared" si="455"/>
        <v>#N/A</v>
      </c>
    </row>
    <row r="8405" spans="1:17" x14ac:dyDescent="0.3">
      <c r="A8405" s="43">
        <v>2023</v>
      </c>
      <c r="B8405" s="56" t="s">
        <v>26542</v>
      </c>
      <c r="C8405" s="19">
        <f t="shared" si="457"/>
        <v>60941</v>
      </c>
      <c r="D8405" s="56" t="s">
        <v>13350</v>
      </c>
      <c r="E8405" s="55">
        <v>45209</v>
      </c>
      <c r="F8405" s="18">
        <f t="shared" si="456"/>
        <v>10</v>
      </c>
      <c r="G8405" s="56" t="s">
        <v>12581</v>
      </c>
      <c r="H8405" s="56" t="s">
        <v>12582</v>
      </c>
      <c r="I8405" s="56" t="s">
        <v>12581</v>
      </c>
      <c r="J8405" s="57">
        <v>2139935</v>
      </c>
      <c r="K8405" s="58" t="s">
        <v>11726</v>
      </c>
      <c r="L8405" s="57">
        <v>171195</v>
      </c>
      <c r="M8405" s="57">
        <v>2311130</v>
      </c>
      <c r="P8405" t="e">
        <f>+VLOOKUP(C8405,'Thanh toán '!M$9366:N$10360,2,0)</f>
        <v>#N/A</v>
      </c>
      <c r="Q8405" s="61" t="e">
        <f t="shared" si="455"/>
        <v>#N/A</v>
      </c>
    </row>
    <row r="8406" spans="1:17" x14ac:dyDescent="0.3">
      <c r="A8406" s="43">
        <v>2023</v>
      </c>
      <c r="B8406" s="56" t="s">
        <v>26543</v>
      </c>
      <c r="C8406" s="19">
        <f t="shared" si="457"/>
        <v>63731</v>
      </c>
      <c r="D8406" s="56" t="s">
        <v>13350</v>
      </c>
      <c r="E8406" s="55">
        <v>45223</v>
      </c>
      <c r="F8406" s="18">
        <f t="shared" si="456"/>
        <v>10</v>
      </c>
      <c r="G8406" s="56" t="s">
        <v>12581</v>
      </c>
      <c r="H8406" s="56" t="s">
        <v>12582</v>
      </c>
      <c r="I8406" s="56" t="s">
        <v>12581</v>
      </c>
      <c r="J8406" s="57">
        <v>732270</v>
      </c>
      <c r="K8406" s="58" t="s">
        <v>11726</v>
      </c>
      <c r="L8406" s="57">
        <v>58582</v>
      </c>
      <c r="M8406" s="57">
        <v>790852</v>
      </c>
      <c r="P8406" t="e">
        <f>+VLOOKUP(C8406,'Thanh toán '!M$9366:N$10360,2,0)</f>
        <v>#N/A</v>
      </c>
      <c r="Q8406" s="61" t="e">
        <f t="shared" si="455"/>
        <v>#N/A</v>
      </c>
    </row>
    <row r="8407" spans="1:17" x14ac:dyDescent="0.3">
      <c r="A8407" s="43">
        <v>2023</v>
      </c>
      <c r="B8407" s="56" t="s">
        <v>26544</v>
      </c>
      <c r="C8407" s="19">
        <f t="shared" si="457"/>
        <v>65162</v>
      </c>
      <c r="D8407" s="56" t="s">
        <v>13350</v>
      </c>
      <c r="E8407" s="55">
        <v>45230</v>
      </c>
      <c r="F8407" s="18">
        <f t="shared" si="456"/>
        <v>10</v>
      </c>
      <c r="G8407" s="56" t="s">
        <v>12581</v>
      </c>
      <c r="H8407" s="56" t="s">
        <v>12582</v>
      </c>
      <c r="I8407" s="56" t="s">
        <v>12581</v>
      </c>
      <c r="J8407" s="57">
        <v>1756280</v>
      </c>
      <c r="K8407" s="58" t="s">
        <v>11726</v>
      </c>
      <c r="L8407" s="57">
        <v>140502</v>
      </c>
      <c r="M8407" s="57">
        <v>1896782</v>
      </c>
      <c r="P8407" t="e">
        <f>+VLOOKUP(C8407,'Thanh toán '!M$9366:N$10360,2,0)</f>
        <v>#N/A</v>
      </c>
      <c r="Q8407" s="61" t="e">
        <f t="shared" si="455"/>
        <v>#N/A</v>
      </c>
    </row>
    <row r="8408" spans="1:17" x14ac:dyDescent="0.3">
      <c r="A8408" s="43">
        <v>2023</v>
      </c>
      <c r="B8408" s="56" t="s">
        <v>26545</v>
      </c>
      <c r="C8408" s="19">
        <f t="shared" si="457"/>
        <v>59456</v>
      </c>
      <c r="D8408" s="56" t="s">
        <v>13350</v>
      </c>
      <c r="E8408" s="55">
        <v>45203</v>
      </c>
      <c r="F8408" s="18">
        <f t="shared" si="456"/>
        <v>10</v>
      </c>
      <c r="G8408" s="56" t="s">
        <v>12167</v>
      </c>
      <c r="H8408" s="56" t="s">
        <v>12168</v>
      </c>
      <c r="I8408" s="56" t="s">
        <v>12167</v>
      </c>
      <c r="J8408" s="57">
        <v>1001965</v>
      </c>
      <c r="K8408" s="58" t="s">
        <v>11726</v>
      </c>
      <c r="L8408" s="57">
        <v>80157</v>
      </c>
      <c r="M8408" s="57">
        <v>1082122</v>
      </c>
      <c r="P8408" t="e">
        <f>+VLOOKUP(C8408,'Thanh toán '!M$9366:N$10360,2,0)</f>
        <v>#N/A</v>
      </c>
      <c r="Q8408" s="61" t="e">
        <f t="shared" si="455"/>
        <v>#N/A</v>
      </c>
    </row>
    <row r="8409" spans="1:17" x14ac:dyDescent="0.3">
      <c r="A8409" s="43">
        <v>2023</v>
      </c>
      <c r="B8409" s="56" t="s">
        <v>26546</v>
      </c>
      <c r="C8409" s="19">
        <f t="shared" si="457"/>
        <v>59457</v>
      </c>
      <c r="D8409" s="56" t="s">
        <v>13350</v>
      </c>
      <c r="E8409" s="55">
        <v>45203</v>
      </c>
      <c r="F8409" s="18">
        <f t="shared" si="456"/>
        <v>10</v>
      </c>
      <c r="G8409" s="56" t="s">
        <v>12167</v>
      </c>
      <c r="H8409" s="56" t="s">
        <v>12168</v>
      </c>
      <c r="I8409" s="56" t="s">
        <v>12167</v>
      </c>
      <c r="J8409" s="57">
        <v>1102500</v>
      </c>
      <c r="K8409" s="58" t="s">
        <v>11726</v>
      </c>
      <c r="L8409" s="57">
        <v>88200</v>
      </c>
      <c r="M8409" s="57">
        <v>1190700</v>
      </c>
      <c r="P8409" t="e">
        <f>+VLOOKUP(C8409,'Thanh toán '!M$9366:N$10360,2,0)</f>
        <v>#N/A</v>
      </c>
      <c r="Q8409" s="61" t="e">
        <f t="shared" si="455"/>
        <v>#N/A</v>
      </c>
    </row>
    <row r="8410" spans="1:17" x14ac:dyDescent="0.3">
      <c r="A8410" s="43">
        <v>2023</v>
      </c>
      <c r="B8410" s="56" t="s">
        <v>26547</v>
      </c>
      <c r="C8410" s="19">
        <f t="shared" si="457"/>
        <v>59462</v>
      </c>
      <c r="D8410" s="56" t="s">
        <v>13350</v>
      </c>
      <c r="E8410" s="55">
        <v>45203</v>
      </c>
      <c r="F8410" s="18">
        <f t="shared" si="456"/>
        <v>10</v>
      </c>
      <c r="G8410" s="56" t="s">
        <v>12167</v>
      </c>
      <c r="H8410" s="56" t="s">
        <v>12168</v>
      </c>
      <c r="I8410" s="56" t="s">
        <v>12167</v>
      </c>
      <c r="J8410" s="57">
        <v>922445</v>
      </c>
      <c r="K8410" s="58" t="s">
        <v>11726</v>
      </c>
      <c r="L8410" s="57">
        <v>73796</v>
      </c>
      <c r="M8410" s="57">
        <v>996241</v>
      </c>
      <c r="P8410" t="e">
        <f>+VLOOKUP(C8410,'Thanh toán '!M$9366:N$10360,2,0)</f>
        <v>#N/A</v>
      </c>
      <c r="Q8410" s="61" t="e">
        <f t="shared" si="455"/>
        <v>#N/A</v>
      </c>
    </row>
    <row r="8411" spans="1:17" x14ac:dyDescent="0.3">
      <c r="A8411" s="43">
        <v>2023</v>
      </c>
      <c r="B8411" s="56" t="s">
        <v>26548</v>
      </c>
      <c r="C8411" s="19">
        <f t="shared" si="457"/>
        <v>60647</v>
      </c>
      <c r="D8411" s="56" t="s">
        <v>13350</v>
      </c>
      <c r="E8411" s="55">
        <v>45205</v>
      </c>
      <c r="F8411" s="18">
        <f t="shared" si="456"/>
        <v>10</v>
      </c>
      <c r="G8411" s="56" t="s">
        <v>12167</v>
      </c>
      <c r="H8411" s="56" t="s">
        <v>12168</v>
      </c>
      <c r="I8411" s="56" t="s">
        <v>12167</v>
      </c>
      <c r="J8411" s="57">
        <v>1110580</v>
      </c>
      <c r="K8411" s="58" t="s">
        <v>11726</v>
      </c>
      <c r="L8411" s="57">
        <v>88846</v>
      </c>
      <c r="M8411" s="57">
        <v>1199426</v>
      </c>
      <c r="P8411" t="e">
        <f>+VLOOKUP(C8411,'Thanh toán '!M$9366:N$10360,2,0)</f>
        <v>#N/A</v>
      </c>
      <c r="Q8411" s="61" t="e">
        <f t="shared" si="455"/>
        <v>#N/A</v>
      </c>
    </row>
    <row r="8412" spans="1:17" x14ac:dyDescent="0.3">
      <c r="A8412" s="43">
        <v>2023</v>
      </c>
      <c r="B8412" s="56" t="s">
        <v>26549</v>
      </c>
      <c r="C8412" s="19">
        <f t="shared" si="457"/>
        <v>61077</v>
      </c>
      <c r="D8412" s="56" t="s">
        <v>13350</v>
      </c>
      <c r="E8412" s="55">
        <v>45210</v>
      </c>
      <c r="F8412" s="18">
        <f t="shared" si="456"/>
        <v>10</v>
      </c>
      <c r="G8412" s="56" t="s">
        <v>12167</v>
      </c>
      <c r="H8412" s="56" t="s">
        <v>12168</v>
      </c>
      <c r="I8412" s="56" t="s">
        <v>12167</v>
      </c>
      <c r="J8412" s="57">
        <v>1768685</v>
      </c>
      <c r="K8412" s="58" t="s">
        <v>11726</v>
      </c>
      <c r="L8412" s="57">
        <v>141495</v>
      </c>
      <c r="M8412" s="57">
        <v>1910180</v>
      </c>
      <c r="P8412" t="e">
        <f>+VLOOKUP(C8412,'Thanh toán '!M$9366:N$10360,2,0)</f>
        <v>#N/A</v>
      </c>
      <c r="Q8412" s="61" t="e">
        <f t="shared" si="455"/>
        <v>#N/A</v>
      </c>
    </row>
    <row r="8413" spans="1:17" x14ac:dyDescent="0.3">
      <c r="A8413" s="43">
        <v>2023</v>
      </c>
      <c r="B8413" s="56" t="s">
        <v>26550</v>
      </c>
      <c r="C8413" s="19">
        <f t="shared" si="457"/>
        <v>62366</v>
      </c>
      <c r="D8413" s="56" t="s">
        <v>13350</v>
      </c>
      <c r="E8413" s="55">
        <v>45217</v>
      </c>
      <c r="F8413" s="18">
        <f t="shared" si="456"/>
        <v>10</v>
      </c>
      <c r="G8413" s="56" t="s">
        <v>12167</v>
      </c>
      <c r="H8413" s="56" t="s">
        <v>12168</v>
      </c>
      <c r="I8413" s="56" t="s">
        <v>12167</v>
      </c>
      <c r="J8413" s="57">
        <v>1001965</v>
      </c>
      <c r="K8413" s="58" t="s">
        <v>11726</v>
      </c>
      <c r="L8413" s="57">
        <v>80157</v>
      </c>
      <c r="M8413" s="57">
        <v>1082122</v>
      </c>
      <c r="P8413" t="e">
        <f>+VLOOKUP(C8413,'Thanh toán '!M$9366:N$10360,2,0)</f>
        <v>#N/A</v>
      </c>
      <c r="Q8413" s="61" t="e">
        <f t="shared" si="455"/>
        <v>#N/A</v>
      </c>
    </row>
    <row r="8414" spans="1:17" x14ac:dyDescent="0.3">
      <c r="A8414" s="43">
        <v>2023</v>
      </c>
      <c r="B8414" s="56" t="s">
        <v>26551</v>
      </c>
      <c r="C8414" s="19">
        <f t="shared" si="457"/>
        <v>62367</v>
      </c>
      <c r="D8414" s="56" t="s">
        <v>13350</v>
      </c>
      <c r="E8414" s="55">
        <v>45217</v>
      </c>
      <c r="F8414" s="18">
        <f t="shared" si="456"/>
        <v>10</v>
      </c>
      <c r="G8414" s="56" t="s">
        <v>12167</v>
      </c>
      <c r="H8414" s="56" t="s">
        <v>12168</v>
      </c>
      <c r="I8414" s="56" t="s">
        <v>12167</v>
      </c>
      <c r="J8414" s="57">
        <v>450715</v>
      </c>
      <c r="K8414" s="58" t="s">
        <v>11726</v>
      </c>
      <c r="L8414" s="57">
        <v>36057</v>
      </c>
      <c r="M8414" s="57">
        <v>486772</v>
      </c>
      <c r="P8414" t="e">
        <f>+VLOOKUP(C8414,'Thanh toán '!M$9366:N$10360,2,0)</f>
        <v>#N/A</v>
      </c>
      <c r="Q8414" s="61" t="e">
        <f t="shared" si="455"/>
        <v>#N/A</v>
      </c>
    </row>
    <row r="8415" spans="1:17" x14ac:dyDescent="0.3">
      <c r="A8415" s="43">
        <v>2023</v>
      </c>
      <c r="B8415" s="56" t="s">
        <v>26552</v>
      </c>
      <c r="C8415" s="19">
        <f t="shared" si="457"/>
        <v>62374</v>
      </c>
      <c r="D8415" s="56" t="s">
        <v>13350</v>
      </c>
      <c r="E8415" s="55">
        <v>45217</v>
      </c>
      <c r="F8415" s="18">
        <f t="shared" si="456"/>
        <v>10</v>
      </c>
      <c r="G8415" s="56" t="s">
        <v>12167</v>
      </c>
      <c r="H8415" s="56" t="s">
        <v>12168</v>
      </c>
      <c r="I8415" s="56" t="s">
        <v>12167</v>
      </c>
      <c r="J8415" s="57">
        <v>1517775</v>
      </c>
      <c r="K8415" s="58" t="s">
        <v>11726</v>
      </c>
      <c r="L8415" s="57">
        <v>121422</v>
      </c>
      <c r="M8415" s="57">
        <v>1639197</v>
      </c>
      <c r="P8415" t="e">
        <f>+VLOOKUP(C8415,'Thanh toán '!M$9366:N$10360,2,0)</f>
        <v>#N/A</v>
      </c>
      <c r="Q8415" s="61" t="e">
        <f t="shared" si="455"/>
        <v>#N/A</v>
      </c>
    </row>
    <row r="8416" spans="1:17" x14ac:dyDescent="0.3">
      <c r="A8416" s="43">
        <v>2023</v>
      </c>
      <c r="B8416" s="56" t="s">
        <v>26553</v>
      </c>
      <c r="C8416" s="19">
        <f t="shared" si="457"/>
        <v>63528</v>
      </c>
      <c r="D8416" s="56" t="s">
        <v>13350</v>
      </c>
      <c r="E8416" s="55">
        <v>45219</v>
      </c>
      <c r="F8416" s="18">
        <f t="shared" si="456"/>
        <v>10</v>
      </c>
      <c r="G8416" s="56" t="s">
        <v>12167</v>
      </c>
      <c r="H8416" s="56" t="s">
        <v>12168</v>
      </c>
      <c r="I8416" s="56" t="s">
        <v>12167</v>
      </c>
      <c r="J8416" s="57">
        <v>1001965</v>
      </c>
      <c r="K8416" s="58" t="s">
        <v>11726</v>
      </c>
      <c r="L8416" s="57">
        <v>80157</v>
      </c>
      <c r="M8416" s="57">
        <v>1082122</v>
      </c>
      <c r="P8416" t="e">
        <f>+VLOOKUP(C8416,'Thanh toán '!M$9366:N$10360,2,0)</f>
        <v>#N/A</v>
      </c>
      <c r="Q8416" s="61" t="e">
        <f t="shared" si="455"/>
        <v>#N/A</v>
      </c>
    </row>
    <row r="8417" spans="1:17" x14ac:dyDescent="0.3">
      <c r="A8417" s="43">
        <v>2023</v>
      </c>
      <c r="B8417" s="56" t="s">
        <v>26554</v>
      </c>
      <c r="C8417" s="19">
        <f t="shared" si="457"/>
        <v>63530</v>
      </c>
      <c r="D8417" s="56" t="s">
        <v>13350</v>
      </c>
      <c r="E8417" s="55">
        <v>45219</v>
      </c>
      <c r="F8417" s="18">
        <f t="shared" si="456"/>
        <v>10</v>
      </c>
      <c r="G8417" s="56" t="s">
        <v>12167</v>
      </c>
      <c r="H8417" s="56" t="s">
        <v>12168</v>
      </c>
      <c r="I8417" s="56" t="s">
        <v>12167</v>
      </c>
      <c r="J8417" s="57">
        <v>1517775</v>
      </c>
      <c r="K8417" s="58" t="s">
        <v>11726</v>
      </c>
      <c r="L8417" s="57">
        <v>121422</v>
      </c>
      <c r="M8417" s="57">
        <v>1639197</v>
      </c>
      <c r="P8417" t="e">
        <f>+VLOOKUP(C8417,'Thanh toán '!M$9366:N$10360,2,0)</f>
        <v>#N/A</v>
      </c>
      <c r="Q8417" s="61" t="e">
        <f t="shared" si="455"/>
        <v>#N/A</v>
      </c>
    </row>
    <row r="8418" spans="1:17" x14ac:dyDescent="0.3">
      <c r="A8418" s="43">
        <v>2023</v>
      </c>
      <c r="B8418" s="56" t="s">
        <v>26555</v>
      </c>
      <c r="C8418" s="19">
        <f t="shared" si="457"/>
        <v>63895</v>
      </c>
      <c r="D8418" s="56" t="s">
        <v>13350</v>
      </c>
      <c r="E8418" s="55">
        <v>45224</v>
      </c>
      <c r="F8418" s="18">
        <f t="shared" si="456"/>
        <v>10</v>
      </c>
      <c r="G8418" s="56" t="s">
        <v>12167</v>
      </c>
      <c r="H8418" s="56" t="s">
        <v>12168</v>
      </c>
      <c r="I8418" s="56" t="s">
        <v>12167</v>
      </c>
      <c r="J8418" s="57">
        <v>1150620</v>
      </c>
      <c r="K8418" s="58" t="s">
        <v>11726</v>
      </c>
      <c r="L8418" s="57">
        <v>92050</v>
      </c>
      <c r="M8418" s="57">
        <v>1242670</v>
      </c>
      <c r="P8418" t="e">
        <f>+VLOOKUP(C8418,'Thanh toán '!M$9366:N$10360,2,0)</f>
        <v>#N/A</v>
      </c>
      <c r="Q8418" s="61" t="e">
        <f t="shared" si="455"/>
        <v>#N/A</v>
      </c>
    </row>
    <row r="8419" spans="1:17" x14ac:dyDescent="0.3">
      <c r="A8419" s="43">
        <v>2023</v>
      </c>
      <c r="B8419" s="56" t="s">
        <v>26556</v>
      </c>
      <c r="C8419" s="19">
        <f t="shared" si="457"/>
        <v>65050</v>
      </c>
      <c r="D8419" s="56" t="s">
        <v>13350</v>
      </c>
      <c r="E8419" s="55">
        <v>45226</v>
      </c>
      <c r="F8419" s="18">
        <f t="shared" si="456"/>
        <v>10</v>
      </c>
      <c r="G8419" s="56" t="s">
        <v>12167</v>
      </c>
      <c r="H8419" s="56" t="s">
        <v>12168</v>
      </c>
      <c r="I8419" s="56" t="s">
        <v>12167</v>
      </c>
      <c r="J8419" s="57">
        <v>1001965</v>
      </c>
      <c r="K8419" s="58" t="s">
        <v>11726</v>
      </c>
      <c r="L8419" s="57">
        <v>80157</v>
      </c>
      <c r="M8419" s="57">
        <v>1082122</v>
      </c>
      <c r="P8419" t="e">
        <f>+VLOOKUP(C8419,'Thanh toán '!M$9366:N$10360,2,0)</f>
        <v>#N/A</v>
      </c>
      <c r="Q8419" s="61" t="e">
        <f t="shared" si="455"/>
        <v>#N/A</v>
      </c>
    </row>
    <row r="8420" spans="1:17" x14ac:dyDescent="0.3">
      <c r="A8420" s="43">
        <v>2023</v>
      </c>
      <c r="B8420" s="56" t="s">
        <v>26557</v>
      </c>
      <c r="C8420" s="19">
        <f t="shared" si="457"/>
        <v>59378</v>
      </c>
      <c r="D8420" s="56" t="s">
        <v>13350</v>
      </c>
      <c r="E8420" s="55">
        <v>45202</v>
      </c>
      <c r="F8420" s="18">
        <f t="shared" si="456"/>
        <v>10</v>
      </c>
      <c r="G8420" s="56" t="s">
        <v>12788</v>
      </c>
      <c r="H8420" s="56" t="s">
        <v>12789</v>
      </c>
      <c r="I8420" s="56" t="s">
        <v>12788</v>
      </c>
      <c r="J8420" s="57">
        <v>752730</v>
      </c>
      <c r="K8420" s="58" t="s">
        <v>11726</v>
      </c>
      <c r="L8420" s="57">
        <v>60218</v>
      </c>
      <c r="M8420" s="57">
        <v>812948</v>
      </c>
      <c r="P8420" t="e">
        <f>+VLOOKUP(C8420,'Thanh toán '!M$9366:N$10360,2,0)</f>
        <v>#N/A</v>
      </c>
      <c r="Q8420" s="61" t="e">
        <f t="shared" si="455"/>
        <v>#N/A</v>
      </c>
    </row>
    <row r="8421" spans="1:17" x14ac:dyDescent="0.3">
      <c r="A8421" s="43">
        <v>2023</v>
      </c>
      <c r="B8421" s="56" t="s">
        <v>26558</v>
      </c>
      <c r="C8421" s="19">
        <f t="shared" si="457"/>
        <v>62256</v>
      </c>
      <c r="D8421" s="56" t="s">
        <v>13350</v>
      </c>
      <c r="E8421" s="55">
        <v>45216</v>
      </c>
      <c r="F8421" s="18">
        <f t="shared" si="456"/>
        <v>10</v>
      </c>
      <c r="G8421" s="56" t="s">
        <v>12788</v>
      </c>
      <c r="H8421" s="56" t="s">
        <v>12789</v>
      </c>
      <c r="I8421" s="56" t="s">
        <v>12788</v>
      </c>
      <c r="J8421" s="57">
        <v>2135840</v>
      </c>
      <c r="K8421" s="58" t="s">
        <v>11726</v>
      </c>
      <c r="L8421" s="57">
        <v>170867</v>
      </c>
      <c r="M8421" s="57">
        <v>2306707</v>
      </c>
      <c r="P8421" t="e">
        <f>+VLOOKUP(C8421,'Thanh toán '!M$9366:N$10360,2,0)</f>
        <v>#N/A</v>
      </c>
      <c r="Q8421" s="61" t="e">
        <f t="shared" si="455"/>
        <v>#N/A</v>
      </c>
    </row>
    <row r="8422" spans="1:17" x14ac:dyDescent="0.3">
      <c r="A8422" s="43">
        <v>2023</v>
      </c>
      <c r="B8422" s="56" t="s">
        <v>26559</v>
      </c>
      <c r="C8422" s="19">
        <f t="shared" si="457"/>
        <v>62272</v>
      </c>
      <c r="D8422" s="56" t="s">
        <v>13350</v>
      </c>
      <c r="E8422" s="55">
        <v>45216</v>
      </c>
      <c r="F8422" s="18">
        <f t="shared" si="456"/>
        <v>10</v>
      </c>
      <c r="G8422" s="56" t="s">
        <v>12788</v>
      </c>
      <c r="H8422" s="56" t="s">
        <v>12789</v>
      </c>
      <c r="I8422" s="56" t="s">
        <v>12788</v>
      </c>
      <c r="J8422" s="57">
        <v>2003930</v>
      </c>
      <c r="K8422" s="58" t="s">
        <v>11726</v>
      </c>
      <c r="L8422" s="57">
        <v>160314</v>
      </c>
      <c r="M8422" s="57">
        <v>2164244</v>
      </c>
      <c r="P8422" t="e">
        <f>+VLOOKUP(C8422,'Thanh toán '!M$9366:N$10360,2,0)</f>
        <v>#N/A</v>
      </c>
      <c r="Q8422" s="61" t="e">
        <f t="shared" si="455"/>
        <v>#N/A</v>
      </c>
    </row>
    <row r="8423" spans="1:17" x14ac:dyDescent="0.3">
      <c r="A8423" s="43">
        <v>2023</v>
      </c>
      <c r="B8423" s="56" t="s">
        <v>26560</v>
      </c>
      <c r="C8423" s="19">
        <f t="shared" si="457"/>
        <v>62273</v>
      </c>
      <c r="D8423" s="56" t="s">
        <v>13350</v>
      </c>
      <c r="E8423" s="55">
        <v>45216</v>
      </c>
      <c r="F8423" s="18">
        <f t="shared" si="456"/>
        <v>10</v>
      </c>
      <c r="G8423" s="56" t="s">
        <v>12788</v>
      </c>
      <c r="H8423" s="56" t="s">
        <v>12789</v>
      </c>
      <c r="I8423" s="56" t="s">
        <v>12788</v>
      </c>
      <c r="J8423" s="57">
        <v>901430</v>
      </c>
      <c r="K8423" s="58" t="s">
        <v>11726</v>
      </c>
      <c r="L8423" s="57">
        <v>72114</v>
      </c>
      <c r="M8423" s="57">
        <v>973544</v>
      </c>
      <c r="P8423" t="e">
        <f>+VLOOKUP(C8423,'Thanh toán '!M$9366:N$10360,2,0)</f>
        <v>#N/A</v>
      </c>
      <c r="Q8423" s="61" t="e">
        <f t="shared" si="455"/>
        <v>#N/A</v>
      </c>
    </row>
    <row r="8424" spans="1:17" x14ac:dyDescent="0.3">
      <c r="A8424" s="43">
        <v>2023</v>
      </c>
      <c r="B8424" s="56" t="s">
        <v>26561</v>
      </c>
      <c r="C8424" s="19">
        <f t="shared" si="457"/>
        <v>59425</v>
      </c>
      <c r="D8424" s="56" t="s">
        <v>13350</v>
      </c>
      <c r="E8424" s="55">
        <v>45203</v>
      </c>
      <c r="F8424" s="18">
        <f t="shared" si="456"/>
        <v>10</v>
      </c>
      <c r="G8424" s="56" t="s">
        <v>12235</v>
      </c>
      <c r="H8424" s="56" t="s">
        <v>12236</v>
      </c>
      <c r="I8424" s="56" t="s">
        <v>12235</v>
      </c>
      <c r="J8424" s="57">
        <v>1102500</v>
      </c>
      <c r="K8424" s="58" t="s">
        <v>11726</v>
      </c>
      <c r="L8424" s="57">
        <v>88200</v>
      </c>
      <c r="M8424" s="57">
        <v>1190700</v>
      </c>
      <c r="P8424" t="e">
        <f>+VLOOKUP(C8424,'Thanh toán '!M$9366:N$10360,2,0)</f>
        <v>#N/A</v>
      </c>
      <c r="Q8424" s="61" t="e">
        <f t="shared" si="455"/>
        <v>#N/A</v>
      </c>
    </row>
    <row r="8425" spans="1:17" x14ac:dyDescent="0.3">
      <c r="A8425" s="43">
        <v>2023</v>
      </c>
      <c r="B8425" s="56" t="s">
        <v>26562</v>
      </c>
      <c r="C8425" s="19">
        <f t="shared" si="457"/>
        <v>59452</v>
      </c>
      <c r="D8425" s="56" t="s">
        <v>13350</v>
      </c>
      <c r="E8425" s="55">
        <v>45203</v>
      </c>
      <c r="F8425" s="18">
        <f t="shared" si="456"/>
        <v>10</v>
      </c>
      <c r="G8425" s="56" t="s">
        <v>12194</v>
      </c>
      <c r="H8425" s="56" t="s">
        <v>12195</v>
      </c>
      <c r="I8425" s="56" t="s">
        <v>12194</v>
      </c>
      <c r="J8425" s="57">
        <v>551250</v>
      </c>
      <c r="K8425" s="58" t="s">
        <v>11726</v>
      </c>
      <c r="L8425" s="57">
        <v>44100</v>
      </c>
      <c r="M8425" s="57">
        <v>595350</v>
      </c>
      <c r="P8425" t="e">
        <f>+VLOOKUP(C8425,'Thanh toán '!M$9366:N$10360,2,0)</f>
        <v>#N/A</v>
      </c>
      <c r="Q8425" s="61" t="e">
        <f t="shared" si="455"/>
        <v>#N/A</v>
      </c>
    </row>
    <row r="8426" spans="1:17" x14ac:dyDescent="0.3">
      <c r="A8426" s="43">
        <v>2023</v>
      </c>
      <c r="B8426" s="56" t="s">
        <v>26563</v>
      </c>
      <c r="C8426" s="19">
        <f t="shared" si="457"/>
        <v>59464</v>
      </c>
      <c r="D8426" s="56" t="s">
        <v>13350</v>
      </c>
      <c r="E8426" s="55">
        <v>45203</v>
      </c>
      <c r="F8426" s="18">
        <f t="shared" si="456"/>
        <v>10</v>
      </c>
      <c r="G8426" s="56" t="s">
        <v>12194</v>
      </c>
      <c r="H8426" s="56" t="s">
        <v>12195</v>
      </c>
      <c r="I8426" s="56" t="s">
        <v>12194</v>
      </c>
      <c r="J8426" s="57">
        <v>1889025</v>
      </c>
      <c r="K8426" s="58" t="s">
        <v>11726</v>
      </c>
      <c r="L8426" s="57">
        <v>151122</v>
      </c>
      <c r="M8426" s="57">
        <v>2040147</v>
      </c>
      <c r="P8426" t="e">
        <f>+VLOOKUP(C8426,'Thanh toán '!M$9366:N$10360,2,0)</f>
        <v>#N/A</v>
      </c>
      <c r="Q8426" s="61" t="e">
        <f t="shared" si="455"/>
        <v>#N/A</v>
      </c>
    </row>
    <row r="8427" spans="1:17" x14ac:dyDescent="0.3">
      <c r="A8427" s="43">
        <v>2023</v>
      </c>
      <c r="B8427" s="56" t="s">
        <v>26564</v>
      </c>
      <c r="C8427" s="19">
        <f t="shared" si="457"/>
        <v>61075</v>
      </c>
      <c r="D8427" s="56" t="s">
        <v>13350</v>
      </c>
      <c r="E8427" s="55">
        <v>45210</v>
      </c>
      <c r="F8427" s="18">
        <f t="shared" si="456"/>
        <v>10</v>
      </c>
      <c r="G8427" s="56" t="s">
        <v>12194</v>
      </c>
      <c r="H8427" s="56" t="s">
        <v>12195</v>
      </c>
      <c r="I8427" s="56" t="s">
        <v>12194</v>
      </c>
      <c r="J8427" s="57">
        <v>1517775</v>
      </c>
      <c r="K8427" s="58" t="s">
        <v>11726</v>
      </c>
      <c r="L8427" s="57">
        <v>121422</v>
      </c>
      <c r="M8427" s="57">
        <v>1639197</v>
      </c>
      <c r="P8427" t="e">
        <f>+VLOOKUP(C8427,'Thanh toán '!M$9366:N$10360,2,0)</f>
        <v>#N/A</v>
      </c>
      <c r="Q8427" s="61" t="e">
        <f t="shared" si="455"/>
        <v>#N/A</v>
      </c>
    </row>
    <row r="8428" spans="1:17" x14ac:dyDescent="0.3">
      <c r="A8428" s="43">
        <v>2023</v>
      </c>
      <c r="B8428" s="56" t="s">
        <v>26565</v>
      </c>
      <c r="C8428" s="19">
        <f t="shared" si="457"/>
        <v>62080</v>
      </c>
      <c r="D8428" s="56" t="s">
        <v>13350</v>
      </c>
      <c r="E8428" s="55">
        <v>45213</v>
      </c>
      <c r="F8428" s="18">
        <f t="shared" si="456"/>
        <v>10</v>
      </c>
      <c r="G8428" s="56" t="s">
        <v>12194</v>
      </c>
      <c r="H8428" s="56" t="s">
        <v>12195</v>
      </c>
      <c r="I8428" s="56" t="s">
        <v>12194</v>
      </c>
      <c r="J8428" s="57">
        <v>2444315</v>
      </c>
      <c r="K8428" s="58" t="s">
        <v>11726</v>
      </c>
      <c r="L8428" s="57">
        <v>195545</v>
      </c>
      <c r="M8428" s="57">
        <v>2639860</v>
      </c>
      <c r="P8428" t="e">
        <f>+VLOOKUP(C8428,'Thanh toán '!M$9366:N$10360,2,0)</f>
        <v>#N/A</v>
      </c>
      <c r="Q8428" s="61" t="e">
        <f t="shared" si="455"/>
        <v>#N/A</v>
      </c>
    </row>
    <row r="8429" spans="1:17" x14ac:dyDescent="0.3">
      <c r="A8429" s="43">
        <v>2023</v>
      </c>
      <c r="B8429" s="56" t="s">
        <v>26566</v>
      </c>
      <c r="C8429" s="19">
        <f t="shared" si="457"/>
        <v>63883</v>
      </c>
      <c r="D8429" s="56" t="s">
        <v>13350</v>
      </c>
      <c r="E8429" s="55">
        <v>45224</v>
      </c>
      <c r="F8429" s="18">
        <f t="shared" si="456"/>
        <v>10</v>
      </c>
      <c r="G8429" s="56" t="s">
        <v>12194</v>
      </c>
      <c r="H8429" s="56" t="s">
        <v>12195</v>
      </c>
      <c r="I8429" s="56" t="s">
        <v>12194</v>
      </c>
      <c r="J8429" s="57">
        <v>1624945</v>
      </c>
      <c r="K8429" s="58" t="s">
        <v>11726</v>
      </c>
      <c r="L8429" s="57">
        <v>129996</v>
      </c>
      <c r="M8429" s="57">
        <v>1754941</v>
      </c>
      <c r="P8429" t="e">
        <f>+VLOOKUP(C8429,'Thanh toán '!M$9366:N$10360,2,0)</f>
        <v>#N/A</v>
      </c>
      <c r="Q8429" s="61" t="e">
        <f t="shared" si="455"/>
        <v>#N/A</v>
      </c>
    </row>
    <row r="8430" spans="1:17" x14ac:dyDescent="0.3">
      <c r="A8430" s="43">
        <v>2023</v>
      </c>
      <c r="B8430" s="56" t="s">
        <v>26567</v>
      </c>
      <c r="C8430" s="19">
        <f t="shared" si="457"/>
        <v>63884</v>
      </c>
      <c r="D8430" s="56" t="s">
        <v>13350</v>
      </c>
      <c r="E8430" s="55">
        <v>45224</v>
      </c>
      <c r="F8430" s="18">
        <f t="shared" si="456"/>
        <v>10</v>
      </c>
      <c r="G8430" s="56" t="s">
        <v>12194</v>
      </c>
      <c r="H8430" s="56" t="s">
        <v>12195</v>
      </c>
      <c r="I8430" s="56" t="s">
        <v>12194</v>
      </c>
      <c r="J8430" s="57">
        <v>284595</v>
      </c>
      <c r="K8430" s="58" t="s">
        <v>11726</v>
      </c>
      <c r="L8430" s="57">
        <v>22768</v>
      </c>
      <c r="M8430" s="57">
        <v>307363</v>
      </c>
      <c r="P8430" t="e">
        <f>+VLOOKUP(C8430,'Thanh toán '!M$9366:N$10360,2,0)</f>
        <v>#N/A</v>
      </c>
      <c r="Q8430" s="61" t="e">
        <f t="shared" si="455"/>
        <v>#N/A</v>
      </c>
    </row>
    <row r="8431" spans="1:17" x14ac:dyDescent="0.3">
      <c r="A8431" s="43">
        <v>2023</v>
      </c>
      <c r="B8431" s="56" t="s">
        <v>26568</v>
      </c>
      <c r="C8431" s="19">
        <f t="shared" si="457"/>
        <v>63375</v>
      </c>
      <c r="D8431" s="56" t="s">
        <v>13350</v>
      </c>
      <c r="E8431" s="55">
        <v>45218</v>
      </c>
      <c r="F8431" s="18">
        <f t="shared" si="456"/>
        <v>10</v>
      </c>
      <c r="G8431" s="56" t="s">
        <v>20409</v>
      </c>
      <c r="H8431" s="56" t="s">
        <v>20410</v>
      </c>
      <c r="I8431" s="56" t="s">
        <v>20409</v>
      </c>
      <c r="J8431" s="57">
        <v>901430</v>
      </c>
      <c r="K8431" s="58" t="s">
        <v>11726</v>
      </c>
      <c r="L8431" s="57">
        <v>72114</v>
      </c>
      <c r="M8431" s="57">
        <v>973544</v>
      </c>
      <c r="P8431" t="e">
        <f>+VLOOKUP(C8431,'Thanh toán '!M$9366:N$10360,2,0)</f>
        <v>#N/A</v>
      </c>
      <c r="Q8431" s="61" t="e">
        <f t="shared" si="455"/>
        <v>#N/A</v>
      </c>
    </row>
    <row r="8432" spans="1:17" x14ac:dyDescent="0.3">
      <c r="A8432" s="43">
        <v>2023</v>
      </c>
      <c r="B8432" s="56" t="s">
        <v>26569</v>
      </c>
      <c r="C8432" s="19">
        <f t="shared" si="457"/>
        <v>63376</v>
      </c>
      <c r="D8432" s="56" t="s">
        <v>13350</v>
      </c>
      <c r="E8432" s="55">
        <v>45218</v>
      </c>
      <c r="F8432" s="18">
        <f t="shared" si="456"/>
        <v>10</v>
      </c>
      <c r="G8432" s="56" t="s">
        <v>20409</v>
      </c>
      <c r="H8432" s="56" t="s">
        <v>20410</v>
      </c>
      <c r="I8432" s="56" t="s">
        <v>20409</v>
      </c>
      <c r="J8432" s="57">
        <v>3220685</v>
      </c>
      <c r="K8432" s="58" t="s">
        <v>11726</v>
      </c>
      <c r="L8432" s="57">
        <v>257655</v>
      </c>
      <c r="M8432" s="57">
        <v>3478340</v>
      </c>
      <c r="P8432" t="e">
        <f>+VLOOKUP(C8432,'Thanh toán '!M$9366:N$10360,2,0)</f>
        <v>#N/A</v>
      </c>
      <c r="Q8432" s="61" t="e">
        <f t="shared" si="455"/>
        <v>#N/A</v>
      </c>
    </row>
    <row r="8433" spans="1:17" x14ac:dyDescent="0.3">
      <c r="A8433" s="43">
        <v>2023</v>
      </c>
      <c r="B8433" s="56" t="s">
        <v>26570</v>
      </c>
      <c r="C8433" s="19">
        <f t="shared" si="457"/>
        <v>62381</v>
      </c>
      <c r="D8433" s="56" t="s">
        <v>13350</v>
      </c>
      <c r="E8433" s="55">
        <v>45218</v>
      </c>
      <c r="F8433" s="18">
        <f t="shared" si="456"/>
        <v>10</v>
      </c>
      <c r="G8433" s="56" t="s">
        <v>12381</v>
      </c>
      <c r="H8433" s="56" t="s">
        <v>12382</v>
      </c>
      <c r="I8433" s="56" t="s">
        <v>12381</v>
      </c>
      <c r="J8433" s="57">
        <v>450715</v>
      </c>
      <c r="K8433" s="58" t="s">
        <v>11726</v>
      </c>
      <c r="L8433" s="57">
        <v>36057</v>
      </c>
      <c r="M8433" s="57">
        <v>486772</v>
      </c>
      <c r="P8433" t="e">
        <f>+VLOOKUP(C8433,'Thanh toán '!M$9366:N$10360,2,0)</f>
        <v>#N/A</v>
      </c>
      <c r="Q8433" s="61" t="e">
        <f t="shared" si="455"/>
        <v>#N/A</v>
      </c>
    </row>
    <row r="8434" spans="1:17" x14ac:dyDescent="0.3">
      <c r="A8434" s="43">
        <v>2023</v>
      </c>
      <c r="B8434" s="56" t="s">
        <v>26571</v>
      </c>
      <c r="C8434" s="19">
        <f t="shared" si="457"/>
        <v>59315</v>
      </c>
      <c r="D8434" s="56" t="s">
        <v>13350</v>
      </c>
      <c r="E8434" s="55">
        <v>45201</v>
      </c>
      <c r="F8434" s="18">
        <f t="shared" si="456"/>
        <v>10</v>
      </c>
      <c r="G8434" s="56" t="s">
        <v>12473</v>
      </c>
      <c r="H8434" s="56" t="s">
        <v>12474</v>
      </c>
      <c r="I8434" s="56" t="s">
        <v>12473</v>
      </c>
      <c r="J8434" s="57">
        <v>450715</v>
      </c>
      <c r="K8434" s="58" t="s">
        <v>11726</v>
      </c>
      <c r="L8434" s="57">
        <v>36057</v>
      </c>
      <c r="M8434" s="57">
        <v>486772</v>
      </c>
      <c r="P8434" t="e">
        <f>+VLOOKUP(C8434,'Thanh toán '!M$9366:N$10360,2,0)</f>
        <v>#N/A</v>
      </c>
      <c r="Q8434" s="61" t="e">
        <f t="shared" si="455"/>
        <v>#N/A</v>
      </c>
    </row>
    <row r="8435" spans="1:17" x14ac:dyDescent="0.3">
      <c r="A8435" s="43">
        <v>2023</v>
      </c>
      <c r="B8435" s="56" t="s">
        <v>26572</v>
      </c>
      <c r="C8435" s="19">
        <f t="shared" si="457"/>
        <v>60927</v>
      </c>
      <c r="D8435" s="56" t="s">
        <v>13350</v>
      </c>
      <c r="E8435" s="55">
        <v>45208</v>
      </c>
      <c r="F8435" s="18">
        <f t="shared" si="456"/>
        <v>10</v>
      </c>
      <c r="G8435" s="56" t="s">
        <v>12473</v>
      </c>
      <c r="H8435" s="56" t="s">
        <v>12474</v>
      </c>
      <c r="I8435" s="56" t="s">
        <v>12473</v>
      </c>
      <c r="J8435" s="57">
        <v>450715</v>
      </c>
      <c r="K8435" s="58" t="s">
        <v>11726</v>
      </c>
      <c r="L8435" s="57">
        <v>36057</v>
      </c>
      <c r="M8435" s="57">
        <v>486772</v>
      </c>
      <c r="P8435" t="e">
        <f>+VLOOKUP(C8435,'Thanh toán '!M$9366:N$10360,2,0)</f>
        <v>#N/A</v>
      </c>
      <c r="Q8435" s="61" t="e">
        <f t="shared" si="455"/>
        <v>#N/A</v>
      </c>
    </row>
    <row r="8436" spans="1:17" x14ac:dyDescent="0.3">
      <c r="A8436" s="43">
        <v>2023</v>
      </c>
      <c r="B8436" s="56" t="s">
        <v>26573</v>
      </c>
      <c r="C8436" s="19">
        <f t="shared" si="457"/>
        <v>62141</v>
      </c>
      <c r="D8436" s="56" t="s">
        <v>13350</v>
      </c>
      <c r="E8436" s="55">
        <v>45215</v>
      </c>
      <c r="F8436" s="18">
        <f t="shared" si="456"/>
        <v>10</v>
      </c>
      <c r="G8436" s="56" t="s">
        <v>12473</v>
      </c>
      <c r="H8436" s="56" t="s">
        <v>12474</v>
      </c>
      <c r="I8436" s="56" t="s">
        <v>12473</v>
      </c>
      <c r="J8436" s="57">
        <v>450715</v>
      </c>
      <c r="K8436" s="58" t="s">
        <v>11726</v>
      </c>
      <c r="L8436" s="57">
        <v>36057</v>
      </c>
      <c r="M8436" s="57">
        <v>486772</v>
      </c>
      <c r="P8436" t="e">
        <f>+VLOOKUP(C8436,'Thanh toán '!M$9366:N$10360,2,0)</f>
        <v>#N/A</v>
      </c>
      <c r="Q8436" s="61" t="e">
        <f t="shared" si="455"/>
        <v>#N/A</v>
      </c>
    </row>
    <row r="8437" spans="1:17" x14ac:dyDescent="0.3">
      <c r="A8437" s="43">
        <v>2023</v>
      </c>
      <c r="B8437" s="56" t="s">
        <v>26574</v>
      </c>
      <c r="C8437" s="19">
        <f t="shared" si="457"/>
        <v>65134</v>
      </c>
      <c r="D8437" s="56" t="s">
        <v>13350</v>
      </c>
      <c r="E8437" s="55">
        <v>45229</v>
      </c>
      <c r="F8437" s="18">
        <f t="shared" si="456"/>
        <v>10</v>
      </c>
      <c r="G8437" s="56" t="s">
        <v>12473</v>
      </c>
      <c r="H8437" s="56" t="s">
        <v>12474</v>
      </c>
      <c r="I8437" s="56" t="s">
        <v>12473</v>
      </c>
      <c r="J8437" s="57">
        <v>450715</v>
      </c>
      <c r="K8437" s="58" t="s">
        <v>11726</v>
      </c>
      <c r="L8437" s="57">
        <v>36057</v>
      </c>
      <c r="M8437" s="57">
        <v>486772</v>
      </c>
      <c r="P8437" t="e">
        <f>+VLOOKUP(C8437,'Thanh toán '!M$9366:N$10360,2,0)</f>
        <v>#N/A</v>
      </c>
      <c r="Q8437" s="61" t="e">
        <f t="shared" si="455"/>
        <v>#N/A</v>
      </c>
    </row>
    <row r="8438" spans="1:17" x14ac:dyDescent="0.3">
      <c r="A8438" s="43">
        <v>2023</v>
      </c>
      <c r="B8438" s="56" t="s">
        <v>26575</v>
      </c>
      <c r="C8438" s="19">
        <f t="shared" si="457"/>
        <v>59323</v>
      </c>
      <c r="D8438" s="56" t="s">
        <v>13350</v>
      </c>
      <c r="E8438" s="55">
        <v>45201</v>
      </c>
      <c r="F8438" s="18">
        <f t="shared" si="456"/>
        <v>10</v>
      </c>
      <c r="G8438" s="56" t="s">
        <v>12251</v>
      </c>
      <c r="H8438" s="56" t="s">
        <v>12252</v>
      </c>
      <c r="I8438" s="56" t="s">
        <v>12251</v>
      </c>
      <c r="J8438" s="57">
        <v>555290</v>
      </c>
      <c r="K8438" s="58" t="s">
        <v>11726</v>
      </c>
      <c r="L8438" s="57">
        <v>44423</v>
      </c>
      <c r="M8438" s="57">
        <v>599713</v>
      </c>
      <c r="P8438" t="e">
        <f>+VLOOKUP(C8438,'Thanh toán '!M$9366:N$10360,2,0)</f>
        <v>#N/A</v>
      </c>
      <c r="Q8438" s="61" t="e">
        <f t="shared" si="455"/>
        <v>#N/A</v>
      </c>
    </row>
    <row r="8439" spans="1:17" x14ac:dyDescent="0.3">
      <c r="A8439" s="43">
        <v>2023</v>
      </c>
      <c r="B8439" s="56" t="s">
        <v>26576</v>
      </c>
      <c r="C8439" s="19">
        <f t="shared" si="457"/>
        <v>62156</v>
      </c>
      <c r="D8439" s="56" t="s">
        <v>13350</v>
      </c>
      <c r="E8439" s="55">
        <v>45215</v>
      </c>
      <c r="F8439" s="18">
        <f t="shared" si="456"/>
        <v>10</v>
      </c>
      <c r="G8439" s="56" t="s">
        <v>12251</v>
      </c>
      <c r="H8439" s="56" t="s">
        <v>12252</v>
      </c>
      <c r="I8439" s="56" t="s">
        <v>12251</v>
      </c>
      <c r="J8439" s="57">
        <v>1070945</v>
      </c>
      <c r="K8439" s="58" t="s">
        <v>11726</v>
      </c>
      <c r="L8439" s="57">
        <v>85676</v>
      </c>
      <c r="M8439" s="57">
        <v>1156621</v>
      </c>
      <c r="P8439" t="e">
        <f>+VLOOKUP(C8439,'Thanh toán '!M$9366:N$10360,2,0)</f>
        <v>#N/A</v>
      </c>
      <c r="Q8439" s="61" t="e">
        <f t="shared" si="455"/>
        <v>#N/A</v>
      </c>
    </row>
    <row r="8440" spans="1:17" x14ac:dyDescent="0.3">
      <c r="A8440" s="43">
        <v>2023</v>
      </c>
      <c r="B8440" s="56" t="s">
        <v>26577</v>
      </c>
      <c r="C8440" s="19">
        <f t="shared" si="457"/>
        <v>65139</v>
      </c>
      <c r="D8440" s="56" t="s">
        <v>13350</v>
      </c>
      <c r="E8440" s="55">
        <v>45229</v>
      </c>
      <c r="F8440" s="18">
        <f t="shared" si="456"/>
        <v>10</v>
      </c>
      <c r="G8440" s="56" t="s">
        <v>12251</v>
      </c>
      <c r="H8440" s="56" t="s">
        <v>12252</v>
      </c>
      <c r="I8440" s="56" t="s">
        <v>12251</v>
      </c>
      <c r="J8440" s="57">
        <v>812021</v>
      </c>
      <c r="K8440" s="58" t="s">
        <v>11726</v>
      </c>
      <c r="L8440" s="57">
        <v>64962</v>
      </c>
      <c r="M8440" s="57">
        <v>876983</v>
      </c>
      <c r="P8440" t="e">
        <f>+VLOOKUP(C8440,'Thanh toán '!M$9366:N$10360,2,0)</f>
        <v>#N/A</v>
      </c>
      <c r="Q8440" s="61" t="e">
        <f t="shared" si="455"/>
        <v>#N/A</v>
      </c>
    </row>
    <row r="8441" spans="1:17" x14ac:dyDescent="0.3">
      <c r="A8441" s="43">
        <v>2023</v>
      </c>
      <c r="B8441" s="56" t="s">
        <v>26578</v>
      </c>
      <c r="C8441" s="19">
        <f t="shared" si="457"/>
        <v>59324</v>
      </c>
      <c r="D8441" s="56" t="s">
        <v>13350</v>
      </c>
      <c r="E8441" s="55">
        <v>45201</v>
      </c>
      <c r="F8441" s="18">
        <f t="shared" si="456"/>
        <v>10</v>
      </c>
      <c r="G8441" s="56" t="s">
        <v>12248</v>
      </c>
      <c r="H8441" s="56" t="s">
        <v>12249</v>
      </c>
      <c r="I8441" s="56" t="s">
        <v>12248</v>
      </c>
      <c r="J8441" s="57">
        <v>1329640</v>
      </c>
      <c r="K8441" s="58" t="s">
        <v>11726</v>
      </c>
      <c r="L8441" s="57">
        <v>106371</v>
      </c>
      <c r="M8441" s="57">
        <v>1436011</v>
      </c>
      <c r="P8441" t="e">
        <f>+VLOOKUP(C8441,'Thanh toán '!M$9366:N$10360,2,0)</f>
        <v>#N/A</v>
      </c>
      <c r="Q8441" s="61" t="e">
        <f t="shared" si="455"/>
        <v>#N/A</v>
      </c>
    </row>
    <row r="8442" spans="1:17" x14ac:dyDescent="0.3">
      <c r="A8442" s="43">
        <v>2023</v>
      </c>
      <c r="B8442" s="56" t="s">
        <v>26579</v>
      </c>
      <c r="C8442" s="19">
        <f t="shared" si="457"/>
        <v>60932</v>
      </c>
      <c r="D8442" s="56" t="s">
        <v>13350</v>
      </c>
      <c r="E8442" s="55">
        <v>45208</v>
      </c>
      <c r="F8442" s="18">
        <f t="shared" si="456"/>
        <v>10</v>
      </c>
      <c r="G8442" s="56" t="s">
        <v>12248</v>
      </c>
      <c r="H8442" s="56" t="s">
        <v>12249</v>
      </c>
      <c r="I8442" s="56" t="s">
        <v>12248</v>
      </c>
      <c r="J8442" s="57">
        <v>2073065</v>
      </c>
      <c r="K8442" s="58" t="s">
        <v>11726</v>
      </c>
      <c r="L8442" s="57">
        <v>165845</v>
      </c>
      <c r="M8442" s="57">
        <v>2238910</v>
      </c>
      <c r="P8442" t="e">
        <f>+VLOOKUP(C8442,'Thanh toán '!M$9366:N$10360,2,0)</f>
        <v>#N/A</v>
      </c>
      <c r="Q8442" s="61" t="e">
        <f t="shared" si="455"/>
        <v>#N/A</v>
      </c>
    </row>
    <row r="8443" spans="1:17" x14ac:dyDescent="0.3">
      <c r="A8443" s="43">
        <v>2023</v>
      </c>
      <c r="B8443" s="56" t="s">
        <v>26580</v>
      </c>
      <c r="C8443" s="19">
        <f t="shared" si="457"/>
        <v>62151</v>
      </c>
      <c r="D8443" s="56" t="s">
        <v>13350</v>
      </c>
      <c r="E8443" s="55">
        <v>45215</v>
      </c>
      <c r="F8443" s="18">
        <f t="shared" si="456"/>
        <v>10</v>
      </c>
      <c r="G8443" s="56" t="s">
        <v>12248</v>
      </c>
      <c r="H8443" s="56" t="s">
        <v>12249</v>
      </c>
      <c r="I8443" s="56" t="s">
        <v>12248</v>
      </c>
      <c r="J8443" s="57">
        <v>922445</v>
      </c>
      <c r="K8443" s="58" t="s">
        <v>11726</v>
      </c>
      <c r="L8443" s="57">
        <v>73796</v>
      </c>
      <c r="M8443" s="57">
        <v>996241</v>
      </c>
      <c r="P8443" t="e">
        <f>+VLOOKUP(C8443,'Thanh toán '!M$9366:N$10360,2,0)</f>
        <v>#N/A</v>
      </c>
      <c r="Q8443" s="61" t="e">
        <f t="shared" ref="Q8443:Q8506" si="458">+P8443-M8443</f>
        <v>#N/A</v>
      </c>
    </row>
    <row r="8444" spans="1:17" x14ac:dyDescent="0.3">
      <c r="A8444" s="43">
        <v>2023</v>
      </c>
      <c r="B8444" s="56" t="s">
        <v>26581</v>
      </c>
      <c r="C8444" s="19">
        <f t="shared" si="457"/>
        <v>63709</v>
      </c>
      <c r="D8444" s="56" t="s">
        <v>13350</v>
      </c>
      <c r="E8444" s="55">
        <v>45222</v>
      </c>
      <c r="F8444" s="18">
        <f t="shared" si="456"/>
        <v>10</v>
      </c>
      <c r="G8444" s="56" t="s">
        <v>12248</v>
      </c>
      <c r="H8444" s="56" t="s">
        <v>12249</v>
      </c>
      <c r="I8444" s="56" t="s">
        <v>12248</v>
      </c>
      <c r="J8444" s="57">
        <v>3035550</v>
      </c>
      <c r="K8444" s="58" t="s">
        <v>11726</v>
      </c>
      <c r="L8444" s="57">
        <v>242844</v>
      </c>
      <c r="M8444" s="57">
        <v>3278394</v>
      </c>
      <c r="P8444" t="e">
        <f>+VLOOKUP(C8444,'Thanh toán '!M$9366:N$10360,2,0)</f>
        <v>#N/A</v>
      </c>
      <c r="Q8444" s="61" t="e">
        <f t="shared" si="458"/>
        <v>#N/A</v>
      </c>
    </row>
    <row r="8445" spans="1:17" x14ac:dyDescent="0.3">
      <c r="A8445" s="43">
        <v>2023</v>
      </c>
      <c r="B8445" s="56" t="s">
        <v>26582</v>
      </c>
      <c r="C8445" s="19">
        <f t="shared" si="457"/>
        <v>65141</v>
      </c>
      <c r="D8445" s="56" t="s">
        <v>13350</v>
      </c>
      <c r="E8445" s="55">
        <v>45229</v>
      </c>
      <c r="F8445" s="18">
        <f t="shared" si="456"/>
        <v>10</v>
      </c>
      <c r="G8445" s="56" t="s">
        <v>12248</v>
      </c>
      <c r="H8445" s="56" t="s">
        <v>12249</v>
      </c>
      <c r="I8445" s="56" t="s">
        <v>12248</v>
      </c>
      <c r="J8445" s="57">
        <v>2073065</v>
      </c>
      <c r="K8445" s="58" t="s">
        <v>11726</v>
      </c>
      <c r="L8445" s="57">
        <v>165845</v>
      </c>
      <c r="M8445" s="57">
        <v>2238910</v>
      </c>
      <c r="P8445" t="e">
        <f>+VLOOKUP(C8445,'Thanh toán '!M$9366:N$10360,2,0)</f>
        <v>#N/A</v>
      </c>
      <c r="Q8445" s="61" t="e">
        <f t="shared" si="458"/>
        <v>#N/A</v>
      </c>
    </row>
    <row r="8446" spans="1:17" x14ac:dyDescent="0.3">
      <c r="A8446" s="43">
        <v>2023</v>
      </c>
      <c r="B8446" s="56" t="s">
        <v>26583</v>
      </c>
      <c r="C8446" s="19">
        <f t="shared" si="457"/>
        <v>60926</v>
      </c>
      <c r="D8446" s="56" t="s">
        <v>13350</v>
      </c>
      <c r="E8446" s="55">
        <v>45208</v>
      </c>
      <c r="F8446" s="18">
        <f t="shared" si="456"/>
        <v>10</v>
      </c>
      <c r="G8446" s="56" t="s">
        <v>13381</v>
      </c>
      <c r="H8446" s="56" t="s">
        <v>13382</v>
      </c>
      <c r="I8446" s="56" t="s">
        <v>13381</v>
      </c>
      <c r="J8446" s="57">
        <v>882000</v>
      </c>
      <c r="K8446" s="58" t="s">
        <v>11726</v>
      </c>
      <c r="L8446" s="57">
        <v>70560</v>
      </c>
      <c r="M8446" s="57">
        <v>952560</v>
      </c>
      <c r="P8446" t="e">
        <f>+VLOOKUP(C8446,'Thanh toán '!M$9366:N$10360,2,0)</f>
        <v>#N/A</v>
      </c>
      <c r="Q8446" s="61" t="e">
        <f t="shared" si="458"/>
        <v>#N/A</v>
      </c>
    </row>
    <row r="8447" spans="1:17" x14ac:dyDescent="0.3">
      <c r="A8447" s="43">
        <v>2023</v>
      </c>
      <c r="B8447" s="56" t="s">
        <v>26584</v>
      </c>
      <c r="C8447" s="19">
        <f t="shared" si="457"/>
        <v>60931</v>
      </c>
      <c r="D8447" s="56" t="s">
        <v>13350</v>
      </c>
      <c r="E8447" s="55">
        <v>45208</v>
      </c>
      <c r="F8447" s="18">
        <f t="shared" si="456"/>
        <v>10</v>
      </c>
      <c r="G8447" s="56" t="s">
        <v>13381</v>
      </c>
      <c r="H8447" s="56" t="s">
        <v>13382</v>
      </c>
      <c r="I8447" s="56" t="s">
        <v>13381</v>
      </c>
      <c r="J8447" s="57">
        <v>888464</v>
      </c>
      <c r="K8447" s="58" t="s">
        <v>11726</v>
      </c>
      <c r="L8447" s="57">
        <v>71077</v>
      </c>
      <c r="M8447" s="57">
        <v>959541</v>
      </c>
      <c r="P8447" t="e">
        <f>+VLOOKUP(C8447,'Thanh toán '!M$9366:N$10360,2,0)</f>
        <v>#N/A</v>
      </c>
      <c r="Q8447" s="61" t="e">
        <f t="shared" si="458"/>
        <v>#N/A</v>
      </c>
    </row>
    <row r="8448" spans="1:17" x14ac:dyDescent="0.3">
      <c r="A8448" s="43">
        <v>2023</v>
      </c>
      <c r="B8448" s="56" t="s">
        <v>26585</v>
      </c>
      <c r="C8448" s="19">
        <f t="shared" si="457"/>
        <v>62150</v>
      </c>
      <c r="D8448" s="56" t="s">
        <v>13350</v>
      </c>
      <c r="E8448" s="55">
        <v>45215</v>
      </c>
      <c r="F8448" s="18">
        <f t="shared" si="456"/>
        <v>10</v>
      </c>
      <c r="G8448" s="56" t="s">
        <v>13381</v>
      </c>
      <c r="H8448" s="56" t="s">
        <v>13382</v>
      </c>
      <c r="I8448" s="56" t="s">
        <v>13381</v>
      </c>
      <c r="J8448" s="57">
        <v>775583</v>
      </c>
      <c r="K8448" s="58" t="s">
        <v>11726</v>
      </c>
      <c r="L8448" s="57">
        <v>62047</v>
      </c>
      <c r="M8448" s="57">
        <v>837630</v>
      </c>
      <c r="P8448" t="e">
        <f>+VLOOKUP(C8448,'Thanh toán '!M$9366:N$10360,2,0)</f>
        <v>#N/A</v>
      </c>
      <c r="Q8448" s="61" t="e">
        <f t="shared" si="458"/>
        <v>#N/A</v>
      </c>
    </row>
    <row r="8449" spans="1:17" x14ac:dyDescent="0.3">
      <c r="A8449" s="43">
        <v>2023</v>
      </c>
      <c r="B8449" s="56" t="s">
        <v>26586</v>
      </c>
      <c r="C8449" s="19">
        <f t="shared" si="457"/>
        <v>63713</v>
      </c>
      <c r="D8449" s="56" t="s">
        <v>13350</v>
      </c>
      <c r="E8449" s="55">
        <v>45222</v>
      </c>
      <c r="F8449" s="18">
        <f t="shared" si="456"/>
        <v>10</v>
      </c>
      <c r="G8449" s="56" t="s">
        <v>13381</v>
      </c>
      <c r="H8449" s="56" t="s">
        <v>13382</v>
      </c>
      <c r="I8449" s="56" t="s">
        <v>13381</v>
      </c>
      <c r="J8449" s="57">
        <v>1132781</v>
      </c>
      <c r="K8449" s="58" t="s">
        <v>11726</v>
      </c>
      <c r="L8449" s="57">
        <v>90622</v>
      </c>
      <c r="M8449" s="57">
        <v>1223403</v>
      </c>
      <c r="P8449" t="e">
        <f>+VLOOKUP(C8449,'Thanh toán '!M$9366:N$10360,2,0)</f>
        <v>#N/A</v>
      </c>
      <c r="Q8449" s="61" t="e">
        <f t="shared" si="458"/>
        <v>#N/A</v>
      </c>
    </row>
    <row r="8450" spans="1:17" x14ac:dyDescent="0.3">
      <c r="A8450" s="43">
        <v>2023</v>
      </c>
      <c r="B8450" s="56" t="s">
        <v>26587</v>
      </c>
      <c r="C8450" s="19">
        <f t="shared" si="457"/>
        <v>63718</v>
      </c>
      <c r="D8450" s="56" t="s">
        <v>13350</v>
      </c>
      <c r="E8450" s="55">
        <v>45222</v>
      </c>
      <c r="F8450" s="18">
        <f t="shared" si="456"/>
        <v>10</v>
      </c>
      <c r="G8450" s="56" t="s">
        <v>13381</v>
      </c>
      <c r="H8450" s="56" t="s">
        <v>13382</v>
      </c>
      <c r="I8450" s="56" t="s">
        <v>13381</v>
      </c>
      <c r="J8450" s="57">
        <v>821679</v>
      </c>
      <c r="K8450" s="58" t="s">
        <v>11726</v>
      </c>
      <c r="L8450" s="57">
        <v>65734</v>
      </c>
      <c r="M8450" s="57">
        <v>887413</v>
      </c>
      <c r="P8450" t="e">
        <f>+VLOOKUP(C8450,'Thanh toán '!M$9366:N$10360,2,0)</f>
        <v>#N/A</v>
      </c>
      <c r="Q8450" s="61" t="e">
        <f t="shared" si="458"/>
        <v>#N/A</v>
      </c>
    </row>
    <row r="8451" spans="1:17" x14ac:dyDescent="0.3">
      <c r="A8451" s="43">
        <v>2023</v>
      </c>
      <c r="B8451" s="56" t="s">
        <v>26588</v>
      </c>
      <c r="C8451" s="19">
        <f t="shared" si="457"/>
        <v>59314</v>
      </c>
      <c r="D8451" s="56" t="s">
        <v>13350</v>
      </c>
      <c r="E8451" s="55">
        <v>45201</v>
      </c>
      <c r="F8451" s="18">
        <f t="shared" si="456"/>
        <v>10</v>
      </c>
      <c r="G8451" s="56" t="s">
        <v>12161</v>
      </c>
      <c r="H8451" s="56" t="s">
        <v>12162</v>
      </c>
      <c r="I8451" s="56" t="s">
        <v>12161</v>
      </c>
      <c r="J8451" s="57">
        <v>1001965</v>
      </c>
      <c r="K8451" s="58" t="s">
        <v>11726</v>
      </c>
      <c r="L8451" s="57">
        <v>80157</v>
      </c>
      <c r="M8451" s="57">
        <v>1082122</v>
      </c>
      <c r="P8451" t="e">
        <f>+VLOOKUP(C8451,'Thanh toán '!M$9366:N$10360,2,0)</f>
        <v>#N/A</v>
      </c>
      <c r="Q8451" s="61" t="e">
        <f t="shared" si="458"/>
        <v>#N/A</v>
      </c>
    </row>
    <row r="8452" spans="1:17" x14ac:dyDescent="0.3">
      <c r="A8452" s="43">
        <v>2023</v>
      </c>
      <c r="B8452" s="56" t="s">
        <v>26589</v>
      </c>
      <c r="C8452" s="19">
        <f t="shared" si="457"/>
        <v>59325</v>
      </c>
      <c r="D8452" s="56" t="s">
        <v>13350</v>
      </c>
      <c r="E8452" s="55">
        <v>45201</v>
      </c>
      <c r="F8452" s="18">
        <f t="shared" si="456"/>
        <v>10</v>
      </c>
      <c r="G8452" s="56" t="s">
        <v>12161</v>
      </c>
      <c r="H8452" s="56" t="s">
        <v>12162</v>
      </c>
      <c r="I8452" s="56" t="s">
        <v>12161</v>
      </c>
      <c r="J8452" s="57">
        <v>1279643</v>
      </c>
      <c r="K8452" s="58" t="s">
        <v>11726</v>
      </c>
      <c r="L8452" s="57">
        <v>102371</v>
      </c>
      <c r="M8452" s="57">
        <v>1382014</v>
      </c>
      <c r="P8452" t="e">
        <f>+VLOOKUP(C8452,'Thanh toán '!M$9366:N$10360,2,0)</f>
        <v>#N/A</v>
      </c>
      <c r="Q8452" s="61" t="e">
        <f t="shared" si="458"/>
        <v>#N/A</v>
      </c>
    </row>
    <row r="8453" spans="1:17" x14ac:dyDescent="0.3">
      <c r="A8453" s="43">
        <v>2023</v>
      </c>
      <c r="B8453" s="56" t="s">
        <v>26590</v>
      </c>
      <c r="C8453" s="19">
        <f t="shared" si="457"/>
        <v>60924</v>
      </c>
      <c r="D8453" s="56" t="s">
        <v>13350</v>
      </c>
      <c r="E8453" s="55">
        <v>45208</v>
      </c>
      <c r="F8453" s="18">
        <f t="shared" si="456"/>
        <v>10</v>
      </c>
      <c r="G8453" s="56" t="s">
        <v>12161</v>
      </c>
      <c r="H8453" s="56" t="s">
        <v>12162</v>
      </c>
      <c r="I8453" s="56" t="s">
        <v>12161</v>
      </c>
      <c r="J8453" s="57">
        <v>551250</v>
      </c>
      <c r="K8453" s="58" t="s">
        <v>11726</v>
      </c>
      <c r="L8453" s="57">
        <v>44100</v>
      </c>
      <c r="M8453" s="57">
        <v>595350</v>
      </c>
      <c r="P8453" t="e">
        <f>+VLOOKUP(C8453,'Thanh toán '!M$9366:N$10360,2,0)</f>
        <v>#N/A</v>
      </c>
      <c r="Q8453" s="61" t="e">
        <f t="shared" si="458"/>
        <v>#N/A</v>
      </c>
    </row>
    <row r="8454" spans="1:17" x14ac:dyDescent="0.3">
      <c r="A8454" s="43">
        <v>2023</v>
      </c>
      <c r="B8454" s="56" t="s">
        <v>26591</v>
      </c>
      <c r="C8454" s="19">
        <f t="shared" si="457"/>
        <v>60925</v>
      </c>
      <c r="D8454" s="56" t="s">
        <v>13350</v>
      </c>
      <c r="E8454" s="55">
        <v>45208</v>
      </c>
      <c r="F8454" s="18">
        <f t="shared" ref="F8454:F8517" si="459">+MONTH(E8454)</f>
        <v>10</v>
      </c>
      <c r="G8454" s="56" t="s">
        <v>12161</v>
      </c>
      <c r="H8454" s="56" t="s">
        <v>12162</v>
      </c>
      <c r="I8454" s="56" t="s">
        <v>12161</v>
      </c>
      <c r="J8454" s="57">
        <v>1102500</v>
      </c>
      <c r="K8454" s="58" t="s">
        <v>11726</v>
      </c>
      <c r="L8454" s="57">
        <v>88200</v>
      </c>
      <c r="M8454" s="57">
        <v>1190700</v>
      </c>
      <c r="P8454" t="e">
        <f>+VLOOKUP(C8454,'Thanh toán '!M$9366:N$10360,2,0)</f>
        <v>#N/A</v>
      </c>
      <c r="Q8454" s="61" t="e">
        <f t="shared" si="458"/>
        <v>#N/A</v>
      </c>
    </row>
    <row r="8455" spans="1:17" x14ac:dyDescent="0.3">
      <c r="A8455" s="43">
        <v>2023</v>
      </c>
      <c r="B8455" s="56" t="s">
        <v>26592</v>
      </c>
      <c r="C8455" s="19">
        <f t="shared" si="457"/>
        <v>60934</v>
      </c>
      <c r="D8455" s="56" t="s">
        <v>13350</v>
      </c>
      <c r="E8455" s="55">
        <v>45208</v>
      </c>
      <c r="F8455" s="18">
        <f t="shared" si="459"/>
        <v>10</v>
      </c>
      <c r="G8455" s="56" t="s">
        <v>12161</v>
      </c>
      <c r="H8455" s="56" t="s">
        <v>12162</v>
      </c>
      <c r="I8455" s="56" t="s">
        <v>12161</v>
      </c>
      <c r="J8455" s="57">
        <v>1477735</v>
      </c>
      <c r="K8455" s="58" t="s">
        <v>11726</v>
      </c>
      <c r="L8455" s="57">
        <v>118219</v>
      </c>
      <c r="M8455" s="57">
        <v>1595954</v>
      </c>
      <c r="P8455" t="e">
        <f>+VLOOKUP(C8455,'Thanh toán '!M$9366:N$10360,2,0)</f>
        <v>#N/A</v>
      </c>
      <c r="Q8455" s="61" t="e">
        <f t="shared" si="458"/>
        <v>#N/A</v>
      </c>
    </row>
    <row r="8456" spans="1:17" x14ac:dyDescent="0.3">
      <c r="A8456" s="43">
        <v>2023</v>
      </c>
      <c r="B8456" s="56" t="s">
        <v>26593</v>
      </c>
      <c r="C8456" s="19">
        <f t="shared" si="457"/>
        <v>62139</v>
      </c>
      <c r="D8456" s="56" t="s">
        <v>13350</v>
      </c>
      <c r="E8456" s="55">
        <v>45215</v>
      </c>
      <c r="F8456" s="18">
        <f t="shared" si="459"/>
        <v>10</v>
      </c>
      <c r="G8456" s="56" t="s">
        <v>12161</v>
      </c>
      <c r="H8456" s="56" t="s">
        <v>12162</v>
      </c>
      <c r="I8456" s="56" t="s">
        <v>12161</v>
      </c>
      <c r="J8456" s="57">
        <v>450715</v>
      </c>
      <c r="K8456" s="58" t="s">
        <v>11726</v>
      </c>
      <c r="L8456" s="57">
        <v>36057</v>
      </c>
      <c r="M8456" s="57">
        <v>486772</v>
      </c>
      <c r="P8456" t="e">
        <f>+VLOOKUP(C8456,'Thanh toán '!M$9366:N$10360,2,0)</f>
        <v>#N/A</v>
      </c>
      <c r="Q8456" s="61" t="e">
        <f t="shared" si="458"/>
        <v>#N/A</v>
      </c>
    </row>
    <row r="8457" spans="1:17" x14ac:dyDescent="0.3">
      <c r="A8457" s="43">
        <v>2023</v>
      </c>
      <c r="B8457" s="56" t="s">
        <v>26594</v>
      </c>
      <c r="C8457" s="19">
        <f t="shared" si="457"/>
        <v>62140</v>
      </c>
      <c r="D8457" s="56" t="s">
        <v>13350</v>
      </c>
      <c r="E8457" s="55">
        <v>45215</v>
      </c>
      <c r="F8457" s="18">
        <f t="shared" si="459"/>
        <v>10</v>
      </c>
      <c r="G8457" s="56" t="s">
        <v>12161</v>
      </c>
      <c r="H8457" s="56" t="s">
        <v>12162</v>
      </c>
      <c r="I8457" s="56" t="s">
        <v>12161</v>
      </c>
      <c r="J8457" s="57">
        <v>901430</v>
      </c>
      <c r="K8457" s="58" t="s">
        <v>11726</v>
      </c>
      <c r="L8457" s="57">
        <v>72114</v>
      </c>
      <c r="M8457" s="57">
        <v>973544</v>
      </c>
      <c r="P8457" t="e">
        <f>+VLOOKUP(C8457,'Thanh toán '!M$9366:N$10360,2,0)</f>
        <v>#N/A</v>
      </c>
      <c r="Q8457" s="61" t="e">
        <f t="shared" si="458"/>
        <v>#N/A</v>
      </c>
    </row>
    <row r="8458" spans="1:17" x14ac:dyDescent="0.3">
      <c r="A8458" s="43">
        <v>2023</v>
      </c>
      <c r="B8458" s="56" t="s">
        <v>26595</v>
      </c>
      <c r="C8458" s="19">
        <f t="shared" si="457"/>
        <v>62152</v>
      </c>
      <c r="D8458" s="56" t="s">
        <v>13350</v>
      </c>
      <c r="E8458" s="55">
        <v>45215</v>
      </c>
      <c r="F8458" s="18">
        <f t="shared" si="459"/>
        <v>10</v>
      </c>
      <c r="G8458" s="56" t="s">
        <v>12161</v>
      </c>
      <c r="H8458" s="56" t="s">
        <v>12162</v>
      </c>
      <c r="I8458" s="56" t="s">
        <v>12161</v>
      </c>
      <c r="J8458" s="57">
        <v>1834933</v>
      </c>
      <c r="K8458" s="58" t="s">
        <v>11726</v>
      </c>
      <c r="L8458" s="57">
        <v>146795</v>
      </c>
      <c r="M8458" s="57">
        <v>1981728</v>
      </c>
      <c r="P8458" t="e">
        <f>+VLOOKUP(C8458,'Thanh toán '!M$9366:N$10360,2,0)</f>
        <v>#N/A</v>
      </c>
      <c r="Q8458" s="61" t="e">
        <f t="shared" si="458"/>
        <v>#N/A</v>
      </c>
    </row>
    <row r="8459" spans="1:17" x14ac:dyDescent="0.3">
      <c r="A8459" s="43">
        <v>2023</v>
      </c>
      <c r="B8459" s="56" t="s">
        <v>26596</v>
      </c>
      <c r="C8459" s="19">
        <f t="shared" si="457"/>
        <v>63708</v>
      </c>
      <c r="D8459" s="56" t="s">
        <v>13350</v>
      </c>
      <c r="E8459" s="55">
        <v>45222</v>
      </c>
      <c r="F8459" s="18">
        <f t="shared" si="459"/>
        <v>10</v>
      </c>
      <c r="G8459" s="56" t="s">
        <v>12161</v>
      </c>
      <c r="H8459" s="56" t="s">
        <v>12162</v>
      </c>
      <c r="I8459" s="56" t="s">
        <v>12161</v>
      </c>
      <c r="J8459" s="57">
        <v>1477735</v>
      </c>
      <c r="K8459" s="58" t="s">
        <v>11726</v>
      </c>
      <c r="L8459" s="57">
        <v>118219</v>
      </c>
      <c r="M8459" s="57">
        <v>1595954</v>
      </c>
      <c r="P8459" t="e">
        <f>+VLOOKUP(C8459,'Thanh toán '!M$9366:N$10360,2,0)</f>
        <v>#N/A</v>
      </c>
      <c r="Q8459" s="61" t="e">
        <f t="shared" si="458"/>
        <v>#N/A</v>
      </c>
    </row>
    <row r="8460" spans="1:17" x14ac:dyDescent="0.3">
      <c r="A8460" s="43">
        <v>2023</v>
      </c>
      <c r="B8460" s="56" t="s">
        <v>26597</v>
      </c>
      <c r="C8460" s="19">
        <f t="shared" si="457"/>
        <v>65132</v>
      </c>
      <c r="D8460" s="56" t="s">
        <v>13350</v>
      </c>
      <c r="E8460" s="55">
        <v>45229</v>
      </c>
      <c r="F8460" s="18">
        <f t="shared" si="459"/>
        <v>10</v>
      </c>
      <c r="G8460" s="56" t="s">
        <v>12161</v>
      </c>
      <c r="H8460" s="56" t="s">
        <v>12162</v>
      </c>
      <c r="I8460" s="56" t="s">
        <v>12161</v>
      </c>
      <c r="J8460" s="57">
        <v>551250</v>
      </c>
      <c r="K8460" s="58" t="s">
        <v>11726</v>
      </c>
      <c r="L8460" s="57">
        <v>44100</v>
      </c>
      <c r="M8460" s="57">
        <v>595350</v>
      </c>
      <c r="P8460" t="e">
        <f>+VLOOKUP(C8460,'Thanh toán '!M$9366:N$10360,2,0)</f>
        <v>#N/A</v>
      </c>
      <c r="Q8460" s="61" t="e">
        <f t="shared" si="458"/>
        <v>#N/A</v>
      </c>
    </row>
    <row r="8461" spans="1:17" x14ac:dyDescent="0.3">
      <c r="A8461" s="43">
        <v>2023</v>
      </c>
      <c r="B8461" s="56" t="s">
        <v>26598</v>
      </c>
      <c r="C8461" s="19">
        <f t="shared" si="457"/>
        <v>65140</v>
      </c>
      <c r="D8461" s="56" t="s">
        <v>13350</v>
      </c>
      <c r="E8461" s="55">
        <v>45229</v>
      </c>
      <c r="F8461" s="18">
        <f t="shared" si="459"/>
        <v>10</v>
      </c>
      <c r="G8461" s="56" t="s">
        <v>12161</v>
      </c>
      <c r="H8461" s="56" t="s">
        <v>12162</v>
      </c>
      <c r="I8461" s="56" t="s">
        <v>12161</v>
      </c>
      <c r="J8461" s="57">
        <v>1110580</v>
      </c>
      <c r="K8461" s="58" t="s">
        <v>11726</v>
      </c>
      <c r="L8461" s="57">
        <v>88846</v>
      </c>
      <c r="M8461" s="57">
        <v>1199426</v>
      </c>
      <c r="P8461" t="e">
        <f>+VLOOKUP(C8461,'Thanh toán '!M$9366:N$10360,2,0)</f>
        <v>#N/A</v>
      </c>
      <c r="Q8461" s="61" t="e">
        <f t="shared" si="458"/>
        <v>#N/A</v>
      </c>
    </row>
    <row r="8462" spans="1:17" x14ac:dyDescent="0.3">
      <c r="A8462" s="43">
        <v>2023</v>
      </c>
      <c r="B8462" s="56" t="s">
        <v>26599</v>
      </c>
      <c r="C8462" s="19">
        <f t="shared" ref="C8462:C8517" si="460">+B8462*1</f>
        <v>59355</v>
      </c>
      <c r="D8462" s="56" t="s">
        <v>13350</v>
      </c>
      <c r="E8462" s="55">
        <v>45202</v>
      </c>
      <c r="F8462" s="18">
        <f t="shared" si="459"/>
        <v>10</v>
      </c>
      <c r="G8462" s="56" t="s">
        <v>17858</v>
      </c>
      <c r="H8462" s="56" t="s">
        <v>12340</v>
      </c>
      <c r="I8462" s="56" t="s">
        <v>17858</v>
      </c>
      <c r="J8462" s="57">
        <v>734310</v>
      </c>
      <c r="K8462" s="58" t="s">
        <v>11726</v>
      </c>
      <c r="L8462" s="57">
        <v>58745</v>
      </c>
      <c r="M8462" s="57">
        <v>793055</v>
      </c>
      <c r="P8462" t="e">
        <f>+VLOOKUP(C8462,'Thanh toán '!M$9366:N$10360,2,0)</f>
        <v>#N/A</v>
      </c>
      <c r="Q8462" s="61" t="e">
        <f t="shared" si="458"/>
        <v>#N/A</v>
      </c>
    </row>
    <row r="8463" spans="1:17" x14ac:dyDescent="0.3">
      <c r="A8463" s="43">
        <v>2023</v>
      </c>
      <c r="B8463" s="56" t="s">
        <v>26600</v>
      </c>
      <c r="C8463" s="19">
        <f t="shared" si="460"/>
        <v>60878</v>
      </c>
      <c r="D8463" s="56" t="s">
        <v>13350</v>
      </c>
      <c r="E8463" s="55">
        <v>45208</v>
      </c>
      <c r="F8463" s="18">
        <f t="shared" si="459"/>
        <v>10</v>
      </c>
      <c r="G8463" s="56" t="s">
        <v>17858</v>
      </c>
      <c r="H8463" s="56" t="s">
        <v>12340</v>
      </c>
      <c r="I8463" s="56" t="s">
        <v>17858</v>
      </c>
      <c r="J8463" s="57">
        <v>781465</v>
      </c>
      <c r="K8463" s="58" t="s">
        <v>11726</v>
      </c>
      <c r="L8463" s="57">
        <v>62517</v>
      </c>
      <c r="M8463" s="57">
        <v>843982</v>
      </c>
      <c r="P8463" t="e">
        <f>+VLOOKUP(C8463,'Thanh toán '!M$9366:N$10360,2,0)</f>
        <v>#N/A</v>
      </c>
      <c r="Q8463" s="61" t="e">
        <f t="shared" si="458"/>
        <v>#N/A</v>
      </c>
    </row>
    <row r="8464" spans="1:17" x14ac:dyDescent="0.3">
      <c r="A8464" s="43">
        <v>2023</v>
      </c>
      <c r="B8464" s="56" t="s">
        <v>26601</v>
      </c>
      <c r="C8464" s="19">
        <f t="shared" si="460"/>
        <v>60879</v>
      </c>
      <c r="D8464" s="56" t="s">
        <v>13350</v>
      </c>
      <c r="E8464" s="55">
        <v>45208</v>
      </c>
      <c r="F8464" s="18">
        <f t="shared" si="459"/>
        <v>10</v>
      </c>
      <c r="G8464" s="56" t="s">
        <v>17858</v>
      </c>
      <c r="H8464" s="56" t="s">
        <v>12340</v>
      </c>
      <c r="I8464" s="56" t="s">
        <v>17858</v>
      </c>
      <c r="J8464" s="57">
        <v>501820</v>
      </c>
      <c r="K8464" s="58" t="s">
        <v>11726</v>
      </c>
      <c r="L8464" s="57">
        <v>40146</v>
      </c>
      <c r="M8464" s="57">
        <v>541966</v>
      </c>
      <c r="P8464" t="e">
        <f>+VLOOKUP(C8464,'Thanh toán '!M$9366:N$10360,2,0)</f>
        <v>#N/A</v>
      </c>
      <c r="Q8464" s="61" t="e">
        <f t="shared" si="458"/>
        <v>#N/A</v>
      </c>
    </row>
    <row r="8465" spans="1:17" x14ac:dyDescent="0.3">
      <c r="A8465" s="43">
        <v>2023</v>
      </c>
      <c r="B8465" s="56" t="s">
        <v>26602</v>
      </c>
      <c r="C8465" s="19">
        <f t="shared" si="460"/>
        <v>63096</v>
      </c>
      <c r="D8465" s="56" t="s">
        <v>13350</v>
      </c>
      <c r="E8465" s="55">
        <v>45218</v>
      </c>
      <c r="F8465" s="18">
        <f t="shared" si="459"/>
        <v>10</v>
      </c>
      <c r="G8465" s="56" t="s">
        <v>17858</v>
      </c>
      <c r="H8465" s="56" t="s">
        <v>12340</v>
      </c>
      <c r="I8465" s="56" t="s">
        <v>17858</v>
      </c>
      <c r="J8465" s="57">
        <v>734310</v>
      </c>
      <c r="K8465" s="58" t="s">
        <v>11726</v>
      </c>
      <c r="L8465" s="57">
        <v>58745</v>
      </c>
      <c r="M8465" s="57">
        <v>793055</v>
      </c>
      <c r="P8465" t="e">
        <f>+VLOOKUP(C8465,'Thanh toán '!M$9366:N$10360,2,0)</f>
        <v>#N/A</v>
      </c>
      <c r="Q8465" s="61" t="e">
        <f t="shared" si="458"/>
        <v>#N/A</v>
      </c>
    </row>
    <row r="8466" spans="1:17" x14ac:dyDescent="0.3">
      <c r="A8466" s="43">
        <v>2023</v>
      </c>
      <c r="B8466" s="56" t="s">
        <v>26603</v>
      </c>
      <c r="C8466" s="19">
        <f t="shared" si="460"/>
        <v>65068</v>
      </c>
      <c r="D8466" s="56" t="s">
        <v>13350</v>
      </c>
      <c r="E8466" s="55">
        <v>45227</v>
      </c>
      <c r="F8466" s="18">
        <f t="shared" si="459"/>
        <v>10</v>
      </c>
      <c r="G8466" s="56" t="s">
        <v>17858</v>
      </c>
      <c r="H8466" s="56" t="s">
        <v>12340</v>
      </c>
      <c r="I8466" s="56" t="s">
        <v>17858</v>
      </c>
      <c r="J8466" s="57">
        <v>753669</v>
      </c>
      <c r="K8466" s="58" t="s">
        <v>11726</v>
      </c>
      <c r="L8466" s="57">
        <v>60294</v>
      </c>
      <c r="M8466" s="57">
        <v>813963</v>
      </c>
      <c r="P8466" t="e">
        <f>+VLOOKUP(C8466,'Thanh toán '!M$9366:N$10360,2,0)</f>
        <v>#N/A</v>
      </c>
      <c r="Q8466" s="61" t="e">
        <f t="shared" si="458"/>
        <v>#N/A</v>
      </c>
    </row>
    <row r="8467" spans="1:17" x14ac:dyDescent="0.3">
      <c r="A8467" s="43">
        <v>2023</v>
      </c>
      <c r="B8467" s="56" t="s">
        <v>26604</v>
      </c>
      <c r="C8467" s="19">
        <f t="shared" si="460"/>
        <v>59224</v>
      </c>
      <c r="D8467" s="56" t="s">
        <v>13350</v>
      </c>
      <c r="E8467" s="55">
        <v>45201</v>
      </c>
      <c r="F8467" s="18">
        <f t="shared" si="459"/>
        <v>10</v>
      </c>
      <c r="G8467" s="56" t="s">
        <v>12170</v>
      </c>
      <c r="H8467" s="56" t="s">
        <v>12171</v>
      </c>
      <c r="I8467" s="56" t="s">
        <v>12170</v>
      </c>
      <c r="J8467" s="57">
        <v>360572</v>
      </c>
      <c r="K8467" s="58" t="s">
        <v>11726</v>
      </c>
      <c r="L8467" s="57">
        <v>28846</v>
      </c>
      <c r="M8467" s="57">
        <v>389418</v>
      </c>
      <c r="P8467" t="e">
        <f>+VLOOKUP(C8467,'Thanh toán '!M$9366:N$10360,2,0)</f>
        <v>#N/A</v>
      </c>
      <c r="Q8467" s="61" t="e">
        <f t="shared" si="458"/>
        <v>#N/A</v>
      </c>
    </row>
    <row r="8468" spans="1:17" x14ac:dyDescent="0.3">
      <c r="A8468" s="43">
        <v>2023</v>
      </c>
      <c r="B8468" s="56" t="s">
        <v>26605</v>
      </c>
      <c r="C8468" s="19">
        <f t="shared" si="460"/>
        <v>59226</v>
      </c>
      <c r="D8468" s="56" t="s">
        <v>13350</v>
      </c>
      <c r="E8468" s="55">
        <v>45201</v>
      </c>
      <c r="F8468" s="18">
        <f t="shared" si="459"/>
        <v>10</v>
      </c>
      <c r="G8468" s="56" t="s">
        <v>12170</v>
      </c>
      <c r="H8468" s="56" t="s">
        <v>12171</v>
      </c>
      <c r="I8468" s="56" t="s">
        <v>12170</v>
      </c>
      <c r="J8468" s="57">
        <v>806200</v>
      </c>
      <c r="K8468" s="58" t="s">
        <v>11726</v>
      </c>
      <c r="L8468" s="57">
        <v>64496</v>
      </c>
      <c r="M8468" s="57">
        <v>870696</v>
      </c>
      <c r="P8468" t="e">
        <f>+VLOOKUP(C8468,'Thanh toán '!M$9366:N$10360,2,0)</f>
        <v>#N/A</v>
      </c>
      <c r="Q8468" s="61" t="e">
        <f t="shared" si="458"/>
        <v>#N/A</v>
      </c>
    </row>
    <row r="8469" spans="1:17" x14ac:dyDescent="0.3">
      <c r="A8469" s="43">
        <v>2023</v>
      </c>
      <c r="B8469" s="56" t="s">
        <v>26606</v>
      </c>
      <c r="C8469" s="19">
        <f t="shared" si="460"/>
        <v>62081</v>
      </c>
      <c r="D8469" s="56" t="s">
        <v>13350</v>
      </c>
      <c r="E8469" s="55">
        <v>45213</v>
      </c>
      <c r="F8469" s="18">
        <f t="shared" si="459"/>
        <v>10</v>
      </c>
      <c r="G8469" s="56" t="s">
        <v>12170</v>
      </c>
      <c r="H8469" s="56" t="s">
        <v>12171</v>
      </c>
      <c r="I8469" s="56" t="s">
        <v>12170</v>
      </c>
      <c r="J8469" s="57">
        <v>1517775</v>
      </c>
      <c r="K8469" s="58" t="s">
        <v>11726</v>
      </c>
      <c r="L8469" s="57">
        <v>121422</v>
      </c>
      <c r="M8469" s="57">
        <v>1639197</v>
      </c>
      <c r="P8469" t="e">
        <f>+VLOOKUP(C8469,'Thanh toán '!M$9366:N$10360,2,0)</f>
        <v>#N/A</v>
      </c>
      <c r="Q8469" s="61" t="e">
        <f t="shared" si="458"/>
        <v>#N/A</v>
      </c>
    </row>
    <row r="8470" spans="1:17" x14ac:dyDescent="0.3">
      <c r="A8470" s="43">
        <v>2023</v>
      </c>
      <c r="B8470" s="56" t="s">
        <v>26607</v>
      </c>
      <c r="C8470" s="19">
        <f t="shared" si="460"/>
        <v>63630</v>
      </c>
      <c r="D8470" s="56" t="s">
        <v>13350</v>
      </c>
      <c r="E8470" s="55">
        <v>45220</v>
      </c>
      <c r="F8470" s="18">
        <f t="shared" si="459"/>
        <v>10</v>
      </c>
      <c r="G8470" s="56" t="s">
        <v>12170</v>
      </c>
      <c r="H8470" s="56" t="s">
        <v>12171</v>
      </c>
      <c r="I8470" s="56" t="s">
        <v>12170</v>
      </c>
      <c r="J8470" s="57">
        <v>450715</v>
      </c>
      <c r="K8470" s="58" t="s">
        <v>11726</v>
      </c>
      <c r="L8470" s="57">
        <v>36057</v>
      </c>
      <c r="M8470" s="57">
        <v>486772</v>
      </c>
      <c r="P8470" t="e">
        <f>+VLOOKUP(C8470,'Thanh toán '!M$9366:N$10360,2,0)</f>
        <v>#N/A</v>
      </c>
      <c r="Q8470" s="61" t="e">
        <f t="shared" si="458"/>
        <v>#N/A</v>
      </c>
    </row>
    <row r="8471" spans="1:17" x14ac:dyDescent="0.3">
      <c r="A8471" s="43">
        <v>2023</v>
      </c>
      <c r="B8471" s="56" t="s">
        <v>26608</v>
      </c>
      <c r="C8471" s="19">
        <f t="shared" si="460"/>
        <v>63637</v>
      </c>
      <c r="D8471" s="56" t="s">
        <v>13350</v>
      </c>
      <c r="E8471" s="55">
        <v>45220</v>
      </c>
      <c r="F8471" s="18">
        <f t="shared" si="459"/>
        <v>10</v>
      </c>
      <c r="G8471" s="56" t="s">
        <v>12170</v>
      </c>
      <c r="H8471" s="56" t="s">
        <v>12171</v>
      </c>
      <c r="I8471" s="56" t="s">
        <v>12170</v>
      </c>
      <c r="J8471" s="57">
        <v>610225</v>
      </c>
      <c r="K8471" s="58" t="s">
        <v>11726</v>
      </c>
      <c r="L8471" s="57">
        <v>48818</v>
      </c>
      <c r="M8471" s="57">
        <v>659043</v>
      </c>
      <c r="P8471" t="e">
        <f>+VLOOKUP(C8471,'Thanh toán '!M$9366:N$10360,2,0)</f>
        <v>#N/A</v>
      </c>
      <c r="Q8471" s="61" t="e">
        <f t="shared" si="458"/>
        <v>#N/A</v>
      </c>
    </row>
    <row r="8472" spans="1:17" x14ac:dyDescent="0.3">
      <c r="A8472" s="43">
        <v>2023</v>
      </c>
      <c r="B8472" s="56" t="s">
        <v>26609</v>
      </c>
      <c r="C8472" s="19">
        <f t="shared" si="460"/>
        <v>65112</v>
      </c>
      <c r="D8472" s="56" t="s">
        <v>13350</v>
      </c>
      <c r="E8472" s="55">
        <v>45227</v>
      </c>
      <c r="F8472" s="18">
        <f t="shared" si="459"/>
        <v>10</v>
      </c>
      <c r="G8472" s="56" t="s">
        <v>12170</v>
      </c>
      <c r="H8472" s="56" t="s">
        <v>12171</v>
      </c>
      <c r="I8472" s="56" t="s">
        <v>12170</v>
      </c>
      <c r="J8472" s="57">
        <v>1477735</v>
      </c>
      <c r="K8472" s="58" t="s">
        <v>11726</v>
      </c>
      <c r="L8472" s="57">
        <v>118219</v>
      </c>
      <c r="M8472" s="57">
        <v>1595954</v>
      </c>
      <c r="P8472" t="e">
        <f>+VLOOKUP(C8472,'Thanh toán '!M$9366:N$10360,2,0)</f>
        <v>#N/A</v>
      </c>
      <c r="Q8472" s="61" t="e">
        <f t="shared" si="458"/>
        <v>#N/A</v>
      </c>
    </row>
    <row r="8473" spans="1:17" x14ac:dyDescent="0.3">
      <c r="A8473" s="43">
        <v>2023</v>
      </c>
      <c r="B8473" s="56" t="s">
        <v>26610</v>
      </c>
      <c r="C8473" s="19">
        <f t="shared" si="460"/>
        <v>59229</v>
      </c>
      <c r="D8473" s="56" t="s">
        <v>13350</v>
      </c>
      <c r="E8473" s="55">
        <v>45201</v>
      </c>
      <c r="F8473" s="18">
        <f t="shared" si="459"/>
        <v>10</v>
      </c>
      <c r="G8473" s="56" t="s">
        <v>12835</v>
      </c>
      <c r="H8473" s="56" t="s">
        <v>12836</v>
      </c>
      <c r="I8473" s="56" t="s">
        <v>12835</v>
      </c>
      <c r="J8473" s="57">
        <v>3778050</v>
      </c>
      <c r="K8473" s="58" t="s">
        <v>11726</v>
      </c>
      <c r="L8473" s="57">
        <v>302244</v>
      </c>
      <c r="M8473" s="57">
        <v>4080294</v>
      </c>
      <c r="P8473" t="e">
        <f>+VLOOKUP(C8473,'Thanh toán '!M$9366:N$10360,2,0)</f>
        <v>#N/A</v>
      </c>
      <c r="Q8473" s="61" t="e">
        <f t="shared" si="458"/>
        <v>#N/A</v>
      </c>
    </row>
    <row r="8474" spans="1:17" x14ac:dyDescent="0.3">
      <c r="A8474" s="43">
        <v>2023</v>
      </c>
      <c r="B8474" s="56" t="s">
        <v>26611</v>
      </c>
      <c r="C8474" s="19">
        <f t="shared" si="460"/>
        <v>61072</v>
      </c>
      <c r="D8474" s="56" t="s">
        <v>13350</v>
      </c>
      <c r="E8474" s="55">
        <v>45210</v>
      </c>
      <c r="F8474" s="18">
        <f t="shared" si="459"/>
        <v>10</v>
      </c>
      <c r="G8474" s="56" t="s">
        <v>12835</v>
      </c>
      <c r="H8474" s="56" t="s">
        <v>12836</v>
      </c>
      <c r="I8474" s="56" t="s">
        <v>12835</v>
      </c>
      <c r="J8474" s="57">
        <v>1110580</v>
      </c>
      <c r="K8474" s="58" t="s">
        <v>11726</v>
      </c>
      <c r="L8474" s="57">
        <v>88846</v>
      </c>
      <c r="M8474" s="57">
        <v>1199426</v>
      </c>
      <c r="P8474" t="e">
        <f>+VLOOKUP(C8474,'Thanh toán '!M$9366:N$10360,2,0)</f>
        <v>#N/A</v>
      </c>
      <c r="Q8474" s="61" t="e">
        <f t="shared" si="458"/>
        <v>#N/A</v>
      </c>
    </row>
    <row r="8475" spans="1:17" x14ac:dyDescent="0.3">
      <c r="A8475" s="43">
        <v>2023</v>
      </c>
      <c r="B8475" s="56" t="s">
        <v>26612</v>
      </c>
      <c r="C8475" s="19">
        <f t="shared" si="460"/>
        <v>63896</v>
      </c>
      <c r="D8475" s="56" t="s">
        <v>13350</v>
      </c>
      <c r="E8475" s="55">
        <v>45224</v>
      </c>
      <c r="F8475" s="18">
        <f t="shared" si="459"/>
        <v>10</v>
      </c>
      <c r="G8475" s="56" t="s">
        <v>12835</v>
      </c>
      <c r="H8475" s="56" t="s">
        <v>12836</v>
      </c>
      <c r="I8475" s="56" t="s">
        <v>12835</v>
      </c>
      <c r="J8475" s="57">
        <v>2323975</v>
      </c>
      <c r="K8475" s="58" t="s">
        <v>11726</v>
      </c>
      <c r="L8475" s="57">
        <v>185918</v>
      </c>
      <c r="M8475" s="57">
        <v>2509893</v>
      </c>
      <c r="P8475" t="e">
        <f>+VLOOKUP(C8475,'Thanh toán '!M$9366:N$10360,2,0)</f>
        <v>#N/A</v>
      </c>
      <c r="Q8475" s="61" t="e">
        <f t="shared" si="458"/>
        <v>#N/A</v>
      </c>
    </row>
    <row r="8476" spans="1:17" x14ac:dyDescent="0.3">
      <c r="A8476" s="43">
        <v>2023</v>
      </c>
      <c r="B8476" s="56" t="s">
        <v>26613</v>
      </c>
      <c r="C8476" s="19">
        <f t="shared" si="460"/>
        <v>60646</v>
      </c>
      <c r="D8476" s="56" t="s">
        <v>13350</v>
      </c>
      <c r="E8476" s="55">
        <v>45205</v>
      </c>
      <c r="F8476" s="18">
        <f t="shared" si="459"/>
        <v>10</v>
      </c>
      <c r="G8476" s="56" t="s">
        <v>12293</v>
      </c>
      <c r="H8476" s="56" t="s">
        <v>12294</v>
      </c>
      <c r="I8476" s="56" t="s">
        <v>12293</v>
      </c>
      <c r="J8476" s="57">
        <v>2202930</v>
      </c>
      <c r="K8476" s="58" t="s">
        <v>11726</v>
      </c>
      <c r="L8476" s="57">
        <v>176234</v>
      </c>
      <c r="M8476" s="57">
        <v>2379164</v>
      </c>
      <c r="P8476" t="e">
        <f>+VLOOKUP(C8476,'Thanh toán '!M$9366:N$10360,2,0)</f>
        <v>#N/A</v>
      </c>
      <c r="Q8476" s="61" t="e">
        <f t="shared" si="458"/>
        <v>#N/A</v>
      </c>
    </row>
    <row r="8477" spans="1:17" x14ac:dyDescent="0.3">
      <c r="A8477" s="43">
        <v>2023</v>
      </c>
      <c r="B8477" s="56" t="s">
        <v>26614</v>
      </c>
      <c r="C8477" s="19">
        <f t="shared" si="460"/>
        <v>61930</v>
      </c>
      <c r="D8477" s="56" t="s">
        <v>13350</v>
      </c>
      <c r="E8477" s="55">
        <v>45212</v>
      </c>
      <c r="F8477" s="18">
        <f t="shared" si="459"/>
        <v>10</v>
      </c>
      <c r="G8477" s="56" t="s">
        <v>12293</v>
      </c>
      <c r="H8477" s="56" t="s">
        <v>12294</v>
      </c>
      <c r="I8477" s="56" t="s">
        <v>12293</v>
      </c>
      <c r="J8477" s="57">
        <v>2095800</v>
      </c>
      <c r="K8477" s="58" t="s">
        <v>11726</v>
      </c>
      <c r="L8477" s="57">
        <v>167664</v>
      </c>
      <c r="M8477" s="57">
        <v>2263464</v>
      </c>
      <c r="P8477" t="e">
        <f>+VLOOKUP(C8477,'Thanh toán '!M$9366:N$10360,2,0)</f>
        <v>#N/A</v>
      </c>
      <c r="Q8477" s="61" t="e">
        <f t="shared" si="458"/>
        <v>#N/A</v>
      </c>
    </row>
    <row r="8478" spans="1:17" x14ac:dyDescent="0.3">
      <c r="A8478" s="43">
        <v>2023</v>
      </c>
      <c r="B8478" s="56" t="s">
        <v>26615</v>
      </c>
      <c r="C8478" s="19">
        <f t="shared" si="460"/>
        <v>62257</v>
      </c>
      <c r="D8478" s="56" t="s">
        <v>13350</v>
      </c>
      <c r="E8478" s="55">
        <v>45216</v>
      </c>
      <c r="F8478" s="18">
        <f t="shared" si="459"/>
        <v>10</v>
      </c>
      <c r="G8478" s="56" t="s">
        <v>12293</v>
      </c>
      <c r="H8478" s="56" t="s">
        <v>12294</v>
      </c>
      <c r="I8478" s="56" t="s">
        <v>12293</v>
      </c>
      <c r="J8478" s="57">
        <v>2525730</v>
      </c>
      <c r="K8478" s="58" t="s">
        <v>11726</v>
      </c>
      <c r="L8478" s="57">
        <v>202058</v>
      </c>
      <c r="M8478" s="57">
        <v>2727788</v>
      </c>
      <c r="P8478" t="e">
        <f>+VLOOKUP(C8478,'Thanh toán '!M$9366:N$10360,2,0)</f>
        <v>#N/A</v>
      </c>
      <c r="Q8478" s="61" t="e">
        <f t="shared" si="458"/>
        <v>#N/A</v>
      </c>
    </row>
    <row r="8479" spans="1:17" x14ac:dyDescent="0.3">
      <c r="A8479" s="43">
        <v>2023</v>
      </c>
      <c r="B8479" s="56" t="s">
        <v>26616</v>
      </c>
      <c r="C8479" s="19">
        <f t="shared" si="460"/>
        <v>63638</v>
      </c>
      <c r="D8479" s="56" t="s">
        <v>13350</v>
      </c>
      <c r="E8479" s="55">
        <v>45220</v>
      </c>
      <c r="F8479" s="18">
        <f t="shared" si="459"/>
        <v>10</v>
      </c>
      <c r="G8479" s="56" t="s">
        <v>12293</v>
      </c>
      <c r="H8479" s="56" t="s">
        <v>12294</v>
      </c>
      <c r="I8479" s="56" t="s">
        <v>12293</v>
      </c>
      <c r="J8479" s="57">
        <v>11906600</v>
      </c>
      <c r="K8479" s="58" t="s">
        <v>11726</v>
      </c>
      <c r="L8479" s="57">
        <v>952528</v>
      </c>
      <c r="M8479" s="57">
        <v>12859128</v>
      </c>
      <c r="P8479" t="e">
        <f>+VLOOKUP(C8479,'Thanh toán '!M$9366:N$10360,2,0)</f>
        <v>#N/A</v>
      </c>
      <c r="Q8479" s="61" t="e">
        <f t="shared" si="458"/>
        <v>#N/A</v>
      </c>
    </row>
    <row r="8480" spans="1:17" x14ac:dyDescent="0.3">
      <c r="A8480" s="43">
        <v>2023</v>
      </c>
      <c r="B8480" s="56" t="s">
        <v>26617</v>
      </c>
      <c r="C8480" s="19">
        <f t="shared" si="460"/>
        <v>63798</v>
      </c>
      <c r="D8480" s="56" t="s">
        <v>13350</v>
      </c>
      <c r="E8480" s="55">
        <v>45223</v>
      </c>
      <c r="F8480" s="18">
        <f t="shared" si="459"/>
        <v>10</v>
      </c>
      <c r="G8480" s="56" t="s">
        <v>12293</v>
      </c>
      <c r="H8480" s="56" t="s">
        <v>12294</v>
      </c>
      <c r="I8480" s="56" t="s">
        <v>12293</v>
      </c>
      <c r="J8480" s="57">
        <v>2617276</v>
      </c>
      <c r="K8480" s="58" t="s">
        <v>11726</v>
      </c>
      <c r="L8480" s="57">
        <v>209382</v>
      </c>
      <c r="M8480" s="57">
        <v>2826658</v>
      </c>
      <c r="P8480" t="e">
        <f>+VLOOKUP(C8480,'Thanh toán '!M$9366:N$10360,2,0)</f>
        <v>#N/A</v>
      </c>
      <c r="Q8480" s="61" t="e">
        <f t="shared" si="458"/>
        <v>#N/A</v>
      </c>
    </row>
    <row r="8481" spans="1:17" x14ac:dyDescent="0.3">
      <c r="A8481" s="43">
        <v>2023</v>
      </c>
      <c r="B8481" s="56" t="s">
        <v>26618</v>
      </c>
      <c r="C8481" s="19">
        <f t="shared" si="460"/>
        <v>65054</v>
      </c>
      <c r="D8481" s="56" t="s">
        <v>13350</v>
      </c>
      <c r="E8481" s="55">
        <v>45226</v>
      </c>
      <c r="F8481" s="18">
        <f t="shared" si="459"/>
        <v>10</v>
      </c>
      <c r="G8481" s="56" t="s">
        <v>12293</v>
      </c>
      <c r="H8481" s="56" t="s">
        <v>12294</v>
      </c>
      <c r="I8481" s="56" t="s">
        <v>12293</v>
      </c>
      <c r="J8481" s="57">
        <v>3081020</v>
      </c>
      <c r="K8481" s="58" t="s">
        <v>11726</v>
      </c>
      <c r="L8481" s="57">
        <v>246482</v>
      </c>
      <c r="M8481" s="57">
        <v>3327502</v>
      </c>
      <c r="P8481" t="e">
        <f>+VLOOKUP(C8481,'Thanh toán '!M$9366:N$10360,2,0)</f>
        <v>#N/A</v>
      </c>
      <c r="Q8481" s="61" t="e">
        <f t="shared" si="458"/>
        <v>#N/A</v>
      </c>
    </row>
    <row r="8482" spans="1:17" x14ac:dyDescent="0.3">
      <c r="A8482" s="43">
        <v>2023</v>
      </c>
      <c r="B8482" s="56" t="s">
        <v>26619</v>
      </c>
      <c r="C8482" s="19">
        <f t="shared" si="460"/>
        <v>59466</v>
      </c>
      <c r="D8482" s="56" t="s">
        <v>13350</v>
      </c>
      <c r="E8482" s="55">
        <v>45203</v>
      </c>
      <c r="F8482" s="18">
        <f t="shared" si="459"/>
        <v>10</v>
      </c>
      <c r="G8482" s="56" t="s">
        <v>12173</v>
      </c>
      <c r="H8482" s="56" t="s">
        <v>12174</v>
      </c>
      <c r="I8482" s="56" t="s">
        <v>12173</v>
      </c>
      <c r="J8482" s="57">
        <v>3049170</v>
      </c>
      <c r="K8482" s="58" t="s">
        <v>11726</v>
      </c>
      <c r="L8482" s="57">
        <v>243934</v>
      </c>
      <c r="M8482" s="57">
        <v>3293104</v>
      </c>
      <c r="P8482" t="e">
        <f>+VLOOKUP(C8482,'Thanh toán '!M$9366:N$10360,2,0)</f>
        <v>#N/A</v>
      </c>
      <c r="Q8482" s="61" t="e">
        <f t="shared" si="458"/>
        <v>#N/A</v>
      </c>
    </row>
    <row r="8483" spans="1:17" x14ac:dyDescent="0.3">
      <c r="A8483" s="43">
        <v>2023</v>
      </c>
      <c r="B8483" s="56" t="s">
        <v>26620</v>
      </c>
      <c r="C8483" s="19">
        <f t="shared" si="460"/>
        <v>60861</v>
      </c>
      <c r="D8483" s="56" t="s">
        <v>13350</v>
      </c>
      <c r="E8483" s="55">
        <v>45206</v>
      </c>
      <c r="F8483" s="18">
        <f t="shared" si="459"/>
        <v>10</v>
      </c>
      <c r="G8483" s="56" t="s">
        <v>12173</v>
      </c>
      <c r="H8483" s="56" t="s">
        <v>12174</v>
      </c>
      <c r="I8483" s="56" t="s">
        <v>12173</v>
      </c>
      <c r="J8483" s="57">
        <v>14686200</v>
      </c>
      <c r="K8483" s="58" t="s">
        <v>11726</v>
      </c>
      <c r="L8483" s="57">
        <v>1174896</v>
      </c>
      <c r="M8483" s="57">
        <v>15861096</v>
      </c>
      <c r="P8483" t="e">
        <f>+VLOOKUP(C8483,'Thanh toán '!M$9366:N$10360,2,0)</f>
        <v>#N/A</v>
      </c>
      <c r="Q8483" s="61" t="e">
        <f t="shared" si="458"/>
        <v>#N/A</v>
      </c>
    </row>
    <row r="8484" spans="1:17" x14ac:dyDescent="0.3">
      <c r="A8484" s="43">
        <v>2023</v>
      </c>
      <c r="B8484" s="56" t="s">
        <v>26621</v>
      </c>
      <c r="C8484" s="19">
        <f t="shared" si="460"/>
        <v>61079</v>
      </c>
      <c r="D8484" s="56" t="s">
        <v>13350</v>
      </c>
      <c r="E8484" s="55">
        <v>45210</v>
      </c>
      <c r="F8484" s="18">
        <f t="shared" si="459"/>
        <v>10</v>
      </c>
      <c r="G8484" s="56" t="s">
        <v>12173</v>
      </c>
      <c r="H8484" s="56" t="s">
        <v>12174</v>
      </c>
      <c r="I8484" s="56" t="s">
        <v>12173</v>
      </c>
      <c r="J8484" s="57">
        <v>2314860</v>
      </c>
      <c r="K8484" s="58" t="s">
        <v>11726</v>
      </c>
      <c r="L8484" s="57">
        <v>185189</v>
      </c>
      <c r="M8484" s="57">
        <v>2500049</v>
      </c>
      <c r="P8484" t="e">
        <f>+VLOOKUP(C8484,'Thanh toán '!M$9366:N$10360,2,0)</f>
        <v>#N/A</v>
      </c>
      <c r="Q8484" s="61" t="e">
        <f t="shared" si="458"/>
        <v>#N/A</v>
      </c>
    </row>
    <row r="8485" spans="1:17" x14ac:dyDescent="0.3">
      <c r="A8485" s="43">
        <v>2023</v>
      </c>
      <c r="B8485" s="56" t="s">
        <v>26622</v>
      </c>
      <c r="C8485" s="19">
        <f t="shared" si="460"/>
        <v>63897</v>
      </c>
      <c r="D8485" s="56" t="s">
        <v>13350</v>
      </c>
      <c r="E8485" s="55">
        <v>45224</v>
      </c>
      <c r="F8485" s="18">
        <f t="shared" si="459"/>
        <v>10</v>
      </c>
      <c r="G8485" s="56" t="s">
        <v>12173</v>
      </c>
      <c r="H8485" s="56" t="s">
        <v>12174</v>
      </c>
      <c r="I8485" s="56" t="s">
        <v>12173</v>
      </c>
      <c r="J8485" s="57">
        <v>2135840</v>
      </c>
      <c r="K8485" s="58" t="s">
        <v>11726</v>
      </c>
      <c r="L8485" s="57">
        <v>170867</v>
      </c>
      <c r="M8485" s="57">
        <v>2306707</v>
      </c>
      <c r="P8485" t="e">
        <f>+VLOOKUP(C8485,'Thanh toán '!M$9366:N$10360,2,0)</f>
        <v>#N/A</v>
      </c>
      <c r="Q8485" s="61" t="e">
        <f t="shared" si="458"/>
        <v>#N/A</v>
      </c>
    </row>
    <row r="8486" spans="1:17" x14ac:dyDescent="0.3">
      <c r="A8486" s="43">
        <v>2023</v>
      </c>
      <c r="B8486" s="56" t="s">
        <v>26623</v>
      </c>
      <c r="C8486" s="19">
        <f t="shared" si="460"/>
        <v>65123</v>
      </c>
      <c r="D8486" s="56" t="s">
        <v>13350</v>
      </c>
      <c r="E8486" s="55">
        <v>45229</v>
      </c>
      <c r="F8486" s="18">
        <f t="shared" si="459"/>
        <v>10</v>
      </c>
      <c r="G8486" s="56" t="s">
        <v>12173</v>
      </c>
      <c r="H8486" s="56" t="s">
        <v>12174</v>
      </c>
      <c r="I8486" s="56" t="s">
        <v>12173</v>
      </c>
      <c r="J8486" s="57">
        <v>5140170</v>
      </c>
      <c r="K8486" s="58" t="s">
        <v>11726</v>
      </c>
      <c r="L8486" s="57">
        <v>411214</v>
      </c>
      <c r="M8486" s="57">
        <v>5551384</v>
      </c>
      <c r="P8486" t="e">
        <f>+VLOOKUP(C8486,'Thanh toán '!M$9366:N$10360,2,0)</f>
        <v>#N/A</v>
      </c>
      <c r="Q8486" s="61" t="e">
        <f t="shared" si="458"/>
        <v>#N/A</v>
      </c>
    </row>
    <row r="8487" spans="1:17" x14ac:dyDescent="0.3">
      <c r="A8487" s="43">
        <v>2023</v>
      </c>
      <c r="B8487" s="56" t="s">
        <v>26624</v>
      </c>
      <c r="C8487" s="19">
        <f t="shared" si="460"/>
        <v>63787</v>
      </c>
      <c r="D8487" s="56" t="s">
        <v>13350</v>
      </c>
      <c r="E8487" s="55">
        <v>45223</v>
      </c>
      <c r="F8487" s="18">
        <f t="shared" si="459"/>
        <v>10</v>
      </c>
      <c r="G8487" s="56" t="s">
        <v>12571</v>
      </c>
      <c r="H8487" s="56" t="s">
        <v>12572</v>
      </c>
      <c r="I8487" s="56" t="s">
        <v>12571</v>
      </c>
      <c r="J8487" s="57">
        <v>450715</v>
      </c>
      <c r="K8487" s="58" t="s">
        <v>11726</v>
      </c>
      <c r="L8487" s="57">
        <v>36057</v>
      </c>
      <c r="M8487" s="57">
        <v>486772</v>
      </c>
      <c r="P8487" t="e">
        <f>+VLOOKUP(C8487,'Thanh toán '!M$9366:N$10360,2,0)</f>
        <v>#N/A</v>
      </c>
      <c r="Q8487" s="61" t="e">
        <f t="shared" si="458"/>
        <v>#N/A</v>
      </c>
    </row>
    <row r="8488" spans="1:17" x14ac:dyDescent="0.3">
      <c r="A8488" s="43">
        <v>2023</v>
      </c>
      <c r="B8488" s="56" t="s">
        <v>26625</v>
      </c>
      <c r="C8488" s="19">
        <f t="shared" si="460"/>
        <v>59429</v>
      </c>
      <c r="D8488" s="56" t="s">
        <v>13350</v>
      </c>
      <c r="E8488" s="55">
        <v>45203</v>
      </c>
      <c r="F8488" s="18">
        <f t="shared" si="459"/>
        <v>10</v>
      </c>
      <c r="G8488" s="56" t="s">
        <v>12403</v>
      </c>
      <c r="H8488" s="56" t="s">
        <v>12404</v>
      </c>
      <c r="I8488" s="56" t="s">
        <v>12403</v>
      </c>
      <c r="J8488" s="57">
        <v>551250</v>
      </c>
      <c r="K8488" s="58" t="s">
        <v>11726</v>
      </c>
      <c r="L8488" s="57">
        <v>44100</v>
      </c>
      <c r="M8488" s="57">
        <v>595350</v>
      </c>
      <c r="P8488" t="e">
        <f>+VLOOKUP(C8488,'Thanh toán '!M$9366:N$10360,2,0)</f>
        <v>#N/A</v>
      </c>
      <c r="Q8488" s="61" t="e">
        <f t="shared" si="458"/>
        <v>#N/A</v>
      </c>
    </row>
    <row r="8489" spans="1:17" x14ac:dyDescent="0.3">
      <c r="A8489" s="43">
        <v>2023</v>
      </c>
      <c r="B8489" s="56" t="s">
        <v>26626</v>
      </c>
      <c r="C8489" s="19">
        <f t="shared" si="460"/>
        <v>62343</v>
      </c>
      <c r="D8489" s="56" t="s">
        <v>13350</v>
      </c>
      <c r="E8489" s="55">
        <v>45217</v>
      </c>
      <c r="F8489" s="18">
        <f t="shared" si="459"/>
        <v>10</v>
      </c>
      <c r="G8489" s="56" t="s">
        <v>12403</v>
      </c>
      <c r="H8489" s="56" t="s">
        <v>12404</v>
      </c>
      <c r="I8489" s="56" t="s">
        <v>12403</v>
      </c>
      <c r="J8489" s="57">
        <v>1996860</v>
      </c>
      <c r="K8489" s="58" t="s">
        <v>11726</v>
      </c>
      <c r="L8489" s="57">
        <v>159749</v>
      </c>
      <c r="M8489" s="57">
        <v>2156609</v>
      </c>
      <c r="P8489" t="e">
        <f>+VLOOKUP(C8489,'Thanh toán '!M$9366:N$10360,2,0)</f>
        <v>#N/A</v>
      </c>
      <c r="Q8489" s="61" t="e">
        <f t="shared" si="458"/>
        <v>#N/A</v>
      </c>
    </row>
    <row r="8490" spans="1:17" x14ac:dyDescent="0.3">
      <c r="A8490" s="43">
        <v>2023</v>
      </c>
      <c r="B8490" s="56" t="s">
        <v>26627</v>
      </c>
      <c r="C8490" s="19">
        <f t="shared" si="460"/>
        <v>63662</v>
      </c>
      <c r="D8490" s="56" t="s">
        <v>13350</v>
      </c>
      <c r="E8490" s="55">
        <v>45222</v>
      </c>
      <c r="F8490" s="18">
        <f t="shared" si="459"/>
        <v>10</v>
      </c>
      <c r="G8490" s="56" t="s">
        <v>12403</v>
      </c>
      <c r="H8490" s="56" t="s">
        <v>12404</v>
      </c>
      <c r="I8490" s="56" t="s">
        <v>12403</v>
      </c>
      <c r="J8490" s="57">
        <v>732270</v>
      </c>
      <c r="K8490" s="58" t="s">
        <v>11726</v>
      </c>
      <c r="L8490" s="57">
        <v>58582</v>
      </c>
      <c r="M8490" s="57">
        <v>790852</v>
      </c>
      <c r="P8490" t="e">
        <f>+VLOOKUP(C8490,'Thanh toán '!M$9366:N$10360,2,0)</f>
        <v>#N/A</v>
      </c>
      <c r="Q8490" s="61" t="e">
        <f t="shared" si="458"/>
        <v>#N/A</v>
      </c>
    </row>
    <row r="8491" spans="1:17" x14ac:dyDescent="0.3">
      <c r="A8491" s="43">
        <v>2023</v>
      </c>
      <c r="B8491" s="56" t="s">
        <v>26628</v>
      </c>
      <c r="C8491" s="19">
        <f t="shared" si="460"/>
        <v>59461</v>
      </c>
      <c r="D8491" s="56" t="s">
        <v>13350</v>
      </c>
      <c r="E8491" s="55">
        <v>45203</v>
      </c>
      <c r="F8491" s="18">
        <f t="shared" si="459"/>
        <v>10</v>
      </c>
      <c r="G8491" s="56" t="s">
        <v>12645</v>
      </c>
      <c r="H8491" s="56" t="s">
        <v>12646</v>
      </c>
      <c r="I8491" s="56" t="s">
        <v>12645</v>
      </c>
      <c r="J8491" s="57">
        <v>1547218</v>
      </c>
      <c r="K8491" s="58" t="s">
        <v>11726</v>
      </c>
      <c r="L8491" s="57">
        <v>123777</v>
      </c>
      <c r="M8491" s="57">
        <v>1670995</v>
      </c>
      <c r="P8491" t="e">
        <f>+VLOOKUP(C8491,'Thanh toán '!M$9366:N$10360,2,0)</f>
        <v>#N/A</v>
      </c>
      <c r="Q8491" s="61" t="e">
        <f t="shared" si="458"/>
        <v>#N/A</v>
      </c>
    </row>
    <row r="8492" spans="1:17" x14ac:dyDescent="0.3">
      <c r="A8492" s="43">
        <v>2023</v>
      </c>
      <c r="B8492" s="56" t="s">
        <v>26629</v>
      </c>
      <c r="C8492" s="19">
        <f t="shared" si="460"/>
        <v>59450</v>
      </c>
      <c r="D8492" s="56" t="s">
        <v>13350</v>
      </c>
      <c r="E8492" s="55">
        <v>45203</v>
      </c>
      <c r="F8492" s="18">
        <f t="shared" si="459"/>
        <v>10</v>
      </c>
      <c r="G8492" s="56" t="s">
        <v>12624</v>
      </c>
      <c r="H8492" s="56" t="s">
        <v>12625</v>
      </c>
      <c r="I8492" s="56" t="s">
        <v>12624</v>
      </c>
      <c r="J8492" s="57">
        <v>1452680</v>
      </c>
      <c r="K8492" s="58" t="s">
        <v>11726</v>
      </c>
      <c r="L8492" s="57">
        <v>116214</v>
      </c>
      <c r="M8492" s="57">
        <v>1568894</v>
      </c>
      <c r="P8492" t="e">
        <f>+VLOOKUP(C8492,'Thanh toán '!M$9366:N$10360,2,0)</f>
        <v>#N/A</v>
      </c>
      <c r="Q8492" s="61" t="e">
        <f t="shared" si="458"/>
        <v>#N/A</v>
      </c>
    </row>
    <row r="8493" spans="1:17" x14ac:dyDescent="0.3">
      <c r="A8493" s="43">
        <v>2023</v>
      </c>
      <c r="B8493" s="56" t="s">
        <v>26630</v>
      </c>
      <c r="C8493" s="19">
        <f t="shared" si="460"/>
        <v>59465</v>
      </c>
      <c r="D8493" s="56" t="s">
        <v>13350</v>
      </c>
      <c r="E8493" s="55">
        <v>45203</v>
      </c>
      <c r="F8493" s="18">
        <f t="shared" si="459"/>
        <v>10</v>
      </c>
      <c r="G8493" s="56" t="s">
        <v>12624</v>
      </c>
      <c r="H8493" s="56" t="s">
        <v>12625</v>
      </c>
      <c r="I8493" s="56" t="s">
        <v>12624</v>
      </c>
      <c r="J8493" s="57">
        <v>555290</v>
      </c>
      <c r="K8493" s="58" t="s">
        <v>11726</v>
      </c>
      <c r="L8493" s="57">
        <v>44423</v>
      </c>
      <c r="M8493" s="57">
        <v>599713</v>
      </c>
      <c r="P8493" t="e">
        <f>+VLOOKUP(C8493,'Thanh toán '!M$9366:N$10360,2,0)</f>
        <v>#N/A</v>
      </c>
      <c r="Q8493" s="61" t="e">
        <f t="shared" si="458"/>
        <v>#N/A</v>
      </c>
    </row>
    <row r="8494" spans="1:17" x14ac:dyDescent="0.3">
      <c r="A8494" s="43">
        <v>2023</v>
      </c>
      <c r="B8494" s="56" t="s">
        <v>26631</v>
      </c>
      <c r="C8494" s="19">
        <f t="shared" si="460"/>
        <v>61068</v>
      </c>
      <c r="D8494" s="56" t="s">
        <v>13350</v>
      </c>
      <c r="E8494" s="55">
        <v>45210</v>
      </c>
      <c r="F8494" s="18">
        <f t="shared" si="459"/>
        <v>10</v>
      </c>
      <c r="G8494" s="56" t="s">
        <v>12624</v>
      </c>
      <c r="H8494" s="56" t="s">
        <v>12625</v>
      </c>
      <c r="I8494" s="56" t="s">
        <v>12624</v>
      </c>
      <c r="J8494" s="57">
        <v>901430</v>
      </c>
      <c r="K8494" s="58" t="s">
        <v>11726</v>
      </c>
      <c r="L8494" s="57">
        <v>72114</v>
      </c>
      <c r="M8494" s="57">
        <v>973544</v>
      </c>
      <c r="P8494" t="e">
        <f>+VLOOKUP(C8494,'Thanh toán '!M$9366:N$10360,2,0)</f>
        <v>#N/A</v>
      </c>
      <c r="Q8494" s="61" t="e">
        <f t="shared" si="458"/>
        <v>#N/A</v>
      </c>
    </row>
    <row r="8495" spans="1:17" x14ac:dyDescent="0.3">
      <c r="A8495" s="43">
        <v>2023</v>
      </c>
      <c r="B8495" s="56" t="s">
        <v>26632</v>
      </c>
      <c r="C8495" s="19">
        <f t="shared" si="460"/>
        <v>61076</v>
      </c>
      <c r="D8495" s="56" t="s">
        <v>13350</v>
      </c>
      <c r="E8495" s="55">
        <v>45210</v>
      </c>
      <c r="F8495" s="18">
        <f t="shared" si="459"/>
        <v>10</v>
      </c>
      <c r="G8495" s="56" t="s">
        <v>12624</v>
      </c>
      <c r="H8495" s="56" t="s">
        <v>12625</v>
      </c>
      <c r="I8495" s="56" t="s">
        <v>12624</v>
      </c>
      <c r="J8495" s="57">
        <v>555290</v>
      </c>
      <c r="K8495" s="58" t="s">
        <v>11726</v>
      </c>
      <c r="L8495" s="57">
        <v>44423</v>
      </c>
      <c r="M8495" s="57">
        <v>599713</v>
      </c>
      <c r="P8495" t="e">
        <f>+VLOOKUP(C8495,'Thanh toán '!M$9366:N$10360,2,0)</f>
        <v>#N/A</v>
      </c>
      <c r="Q8495" s="61" t="e">
        <f t="shared" si="458"/>
        <v>#N/A</v>
      </c>
    </row>
    <row r="8496" spans="1:17" x14ac:dyDescent="0.3">
      <c r="A8496" s="43">
        <v>2023</v>
      </c>
      <c r="B8496" s="56" t="s">
        <v>26633</v>
      </c>
      <c r="C8496" s="19">
        <f t="shared" si="460"/>
        <v>62365</v>
      </c>
      <c r="D8496" s="56" t="s">
        <v>13350</v>
      </c>
      <c r="E8496" s="55">
        <v>45217</v>
      </c>
      <c r="F8496" s="18">
        <f t="shared" si="459"/>
        <v>10</v>
      </c>
      <c r="G8496" s="56" t="s">
        <v>12624</v>
      </c>
      <c r="H8496" s="56" t="s">
        <v>12625</v>
      </c>
      <c r="I8496" s="56" t="s">
        <v>12624</v>
      </c>
      <c r="J8496" s="57">
        <v>901430</v>
      </c>
      <c r="K8496" s="58" t="s">
        <v>11726</v>
      </c>
      <c r="L8496" s="57">
        <v>72114</v>
      </c>
      <c r="M8496" s="57">
        <v>973544</v>
      </c>
      <c r="P8496" t="e">
        <f>+VLOOKUP(C8496,'Thanh toán '!M$9366:N$10360,2,0)</f>
        <v>#N/A</v>
      </c>
      <c r="Q8496" s="61" t="e">
        <f t="shared" si="458"/>
        <v>#N/A</v>
      </c>
    </row>
    <row r="8497" spans="1:17" x14ac:dyDescent="0.3">
      <c r="A8497" s="43">
        <v>2023</v>
      </c>
      <c r="B8497" s="56" t="s">
        <v>26634</v>
      </c>
      <c r="C8497" s="19">
        <f t="shared" si="460"/>
        <v>63877</v>
      </c>
      <c r="D8497" s="56" t="s">
        <v>13350</v>
      </c>
      <c r="E8497" s="55">
        <v>45224</v>
      </c>
      <c r="F8497" s="18">
        <f t="shared" si="459"/>
        <v>10</v>
      </c>
      <c r="G8497" s="56" t="s">
        <v>12624</v>
      </c>
      <c r="H8497" s="56" t="s">
        <v>12625</v>
      </c>
      <c r="I8497" s="56" t="s">
        <v>12624</v>
      </c>
      <c r="J8497" s="57">
        <v>1102500</v>
      </c>
      <c r="K8497" s="58" t="s">
        <v>11726</v>
      </c>
      <c r="L8497" s="57">
        <v>88200</v>
      </c>
      <c r="M8497" s="57">
        <v>1190700</v>
      </c>
      <c r="P8497" t="e">
        <f>+VLOOKUP(C8497,'Thanh toán '!M$9366:N$10360,2,0)</f>
        <v>#N/A</v>
      </c>
      <c r="Q8497" s="61" t="e">
        <f t="shared" si="458"/>
        <v>#N/A</v>
      </c>
    </row>
    <row r="8498" spans="1:17" x14ac:dyDescent="0.3">
      <c r="A8498" s="43">
        <v>2023</v>
      </c>
      <c r="B8498" s="56" t="s">
        <v>26635</v>
      </c>
      <c r="C8498" s="19">
        <f t="shared" si="460"/>
        <v>59318</v>
      </c>
      <c r="D8498" s="56" t="s">
        <v>13350</v>
      </c>
      <c r="E8498" s="55">
        <v>45201</v>
      </c>
      <c r="F8498" s="18">
        <f t="shared" si="459"/>
        <v>10</v>
      </c>
      <c r="G8498" s="56" t="s">
        <v>12254</v>
      </c>
      <c r="H8498" s="56" t="s">
        <v>12255</v>
      </c>
      <c r="I8498" s="56" t="s">
        <v>12254</v>
      </c>
      <c r="J8498" s="57">
        <v>1452680</v>
      </c>
      <c r="K8498" s="58" t="s">
        <v>11726</v>
      </c>
      <c r="L8498" s="57">
        <v>116214</v>
      </c>
      <c r="M8498" s="57">
        <v>1568894</v>
      </c>
      <c r="P8498" t="e">
        <f>+VLOOKUP(C8498,'Thanh toán '!M$9366:N$10360,2,0)</f>
        <v>#N/A</v>
      </c>
      <c r="Q8498" s="61" t="e">
        <f t="shared" si="458"/>
        <v>#N/A</v>
      </c>
    </row>
    <row r="8499" spans="1:17" x14ac:dyDescent="0.3">
      <c r="A8499" s="43">
        <v>2023</v>
      </c>
      <c r="B8499" s="56" t="s">
        <v>26636</v>
      </c>
      <c r="C8499" s="19">
        <f t="shared" si="460"/>
        <v>59321</v>
      </c>
      <c r="D8499" s="56" t="s">
        <v>13350</v>
      </c>
      <c r="E8499" s="55">
        <v>45201</v>
      </c>
      <c r="F8499" s="18">
        <f t="shared" si="459"/>
        <v>10</v>
      </c>
      <c r="G8499" s="56" t="s">
        <v>12254</v>
      </c>
      <c r="H8499" s="56" t="s">
        <v>12255</v>
      </c>
      <c r="I8499" s="56" t="s">
        <v>12254</v>
      </c>
      <c r="J8499" s="57">
        <v>3081020</v>
      </c>
      <c r="K8499" s="58" t="s">
        <v>11726</v>
      </c>
      <c r="L8499" s="57">
        <v>246482</v>
      </c>
      <c r="M8499" s="57">
        <v>3327502</v>
      </c>
      <c r="P8499" t="e">
        <f>+VLOOKUP(C8499,'Thanh toán '!M$9366:N$10360,2,0)</f>
        <v>#N/A</v>
      </c>
      <c r="Q8499" s="61" t="e">
        <f t="shared" si="458"/>
        <v>#N/A</v>
      </c>
    </row>
    <row r="8500" spans="1:17" x14ac:dyDescent="0.3">
      <c r="A8500" s="43">
        <v>2023</v>
      </c>
      <c r="B8500" s="56" t="s">
        <v>26637</v>
      </c>
      <c r="C8500" s="19">
        <f t="shared" si="460"/>
        <v>60933</v>
      </c>
      <c r="D8500" s="56" t="s">
        <v>13350</v>
      </c>
      <c r="E8500" s="55">
        <v>45208</v>
      </c>
      <c r="F8500" s="18">
        <f t="shared" si="459"/>
        <v>10</v>
      </c>
      <c r="G8500" s="56" t="s">
        <v>12254</v>
      </c>
      <c r="H8500" s="56" t="s">
        <v>12255</v>
      </c>
      <c r="I8500" s="56" t="s">
        <v>12254</v>
      </c>
      <c r="J8500" s="57">
        <v>1844890</v>
      </c>
      <c r="K8500" s="58" t="s">
        <v>11726</v>
      </c>
      <c r="L8500" s="57">
        <v>147591</v>
      </c>
      <c r="M8500" s="57">
        <v>1992481</v>
      </c>
      <c r="P8500" t="e">
        <f>+VLOOKUP(C8500,'Thanh toán '!M$9366:N$10360,2,0)</f>
        <v>#N/A</v>
      </c>
      <c r="Q8500" s="61" t="e">
        <f t="shared" si="458"/>
        <v>#N/A</v>
      </c>
    </row>
    <row r="8501" spans="1:17" x14ac:dyDescent="0.3">
      <c r="A8501" s="43">
        <v>2023</v>
      </c>
      <c r="B8501" s="56" t="s">
        <v>26638</v>
      </c>
      <c r="C8501" s="19">
        <f t="shared" si="460"/>
        <v>62138</v>
      </c>
      <c r="D8501" s="56" t="s">
        <v>13350</v>
      </c>
      <c r="E8501" s="55">
        <v>45215</v>
      </c>
      <c r="F8501" s="18">
        <f t="shared" si="459"/>
        <v>10</v>
      </c>
      <c r="G8501" s="56" t="s">
        <v>12254</v>
      </c>
      <c r="H8501" s="56" t="s">
        <v>12255</v>
      </c>
      <c r="I8501" s="56" t="s">
        <v>12254</v>
      </c>
      <c r="J8501" s="57">
        <v>1001965</v>
      </c>
      <c r="K8501" s="58" t="s">
        <v>11726</v>
      </c>
      <c r="L8501" s="57">
        <v>80157</v>
      </c>
      <c r="M8501" s="57">
        <v>1082122</v>
      </c>
      <c r="P8501" t="e">
        <f>+VLOOKUP(C8501,'Thanh toán '!M$9366:N$10360,2,0)</f>
        <v>#N/A</v>
      </c>
      <c r="Q8501" s="61" t="e">
        <f t="shared" si="458"/>
        <v>#N/A</v>
      </c>
    </row>
    <row r="8502" spans="1:17" x14ac:dyDescent="0.3">
      <c r="A8502" s="43">
        <v>2023</v>
      </c>
      <c r="B8502" s="56" t="s">
        <v>26639</v>
      </c>
      <c r="C8502" s="19">
        <f t="shared" si="460"/>
        <v>62153</v>
      </c>
      <c r="D8502" s="56" t="s">
        <v>13350</v>
      </c>
      <c r="E8502" s="55">
        <v>45215</v>
      </c>
      <c r="F8502" s="18">
        <f t="shared" si="459"/>
        <v>10</v>
      </c>
      <c r="G8502" s="56" t="s">
        <v>12254</v>
      </c>
      <c r="H8502" s="56" t="s">
        <v>12255</v>
      </c>
      <c r="I8502" s="56" t="s">
        <v>12254</v>
      </c>
      <c r="J8502" s="57">
        <v>1844890</v>
      </c>
      <c r="K8502" s="58" t="s">
        <v>11726</v>
      </c>
      <c r="L8502" s="57">
        <v>147591</v>
      </c>
      <c r="M8502" s="57">
        <v>1992481</v>
      </c>
      <c r="P8502" t="e">
        <f>+VLOOKUP(C8502,'Thanh toán '!M$9366:N$10360,2,0)</f>
        <v>#N/A</v>
      </c>
      <c r="Q8502" s="61" t="e">
        <f t="shared" si="458"/>
        <v>#N/A</v>
      </c>
    </row>
    <row r="8503" spans="1:17" x14ac:dyDescent="0.3">
      <c r="A8503" s="43">
        <v>2023</v>
      </c>
      <c r="B8503" s="56" t="s">
        <v>26640</v>
      </c>
      <c r="C8503" s="19">
        <f t="shared" si="460"/>
        <v>63710</v>
      </c>
      <c r="D8503" s="56" t="s">
        <v>13350</v>
      </c>
      <c r="E8503" s="55">
        <v>45222</v>
      </c>
      <c r="F8503" s="18">
        <f t="shared" si="459"/>
        <v>10</v>
      </c>
      <c r="G8503" s="56" t="s">
        <v>12254</v>
      </c>
      <c r="H8503" s="56" t="s">
        <v>12255</v>
      </c>
      <c r="I8503" s="56" t="s">
        <v>12254</v>
      </c>
      <c r="J8503" s="57">
        <v>1468620</v>
      </c>
      <c r="K8503" s="58" t="s">
        <v>11726</v>
      </c>
      <c r="L8503" s="57">
        <v>117490</v>
      </c>
      <c r="M8503" s="57">
        <v>1586110</v>
      </c>
      <c r="P8503" t="e">
        <f>+VLOOKUP(C8503,'Thanh toán '!M$9366:N$10360,2,0)</f>
        <v>#N/A</v>
      </c>
      <c r="Q8503" s="61" t="e">
        <f t="shared" si="458"/>
        <v>#N/A</v>
      </c>
    </row>
    <row r="8504" spans="1:17" x14ac:dyDescent="0.3">
      <c r="A8504" s="43">
        <v>2023</v>
      </c>
      <c r="B8504" s="56" t="s">
        <v>26641</v>
      </c>
      <c r="C8504" s="19">
        <f t="shared" si="460"/>
        <v>63711</v>
      </c>
      <c r="D8504" s="56" t="s">
        <v>13350</v>
      </c>
      <c r="E8504" s="55">
        <v>45222</v>
      </c>
      <c r="F8504" s="18">
        <f t="shared" si="459"/>
        <v>10</v>
      </c>
      <c r="G8504" s="56" t="s">
        <v>12254</v>
      </c>
      <c r="H8504" s="56" t="s">
        <v>12255</v>
      </c>
      <c r="I8504" s="56" t="s">
        <v>12254</v>
      </c>
      <c r="J8504" s="57">
        <v>732270</v>
      </c>
      <c r="K8504" s="58" t="s">
        <v>11726</v>
      </c>
      <c r="L8504" s="57">
        <v>58582</v>
      </c>
      <c r="M8504" s="57">
        <v>790852</v>
      </c>
      <c r="P8504" t="e">
        <f>+VLOOKUP(C8504,'Thanh toán '!M$9366:N$10360,2,0)</f>
        <v>#N/A</v>
      </c>
      <c r="Q8504" s="61" t="e">
        <f t="shared" si="458"/>
        <v>#N/A</v>
      </c>
    </row>
    <row r="8505" spans="1:17" x14ac:dyDescent="0.3">
      <c r="A8505" s="43">
        <v>2023</v>
      </c>
      <c r="B8505" s="56" t="s">
        <v>26642</v>
      </c>
      <c r="C8505" s="19">
        <f t="shared" si="460"/>
        <v>65131</v>
      </c>
      <c r="D8505" s="56" t="s">
        <v>13350</v>
      </c>
      <c r="E8505" s="55">
        <v>45229</v>
      </c>
      <c r="F8505" s="18">
        <f t="shared" si="459"/>
        <v>10</v>
      </c>
      <c r="G8505" s="56" t="s">
        <v>12254</v>
      </c>
      <c r="H8505" s="56" t="s">
        <v>12255</v>
      </c>
      <c r="I8505" s="56" t="s">
        <v>12254</v>
      </c>
      <c r="J8505" s="57">
        <v>901430</v>
      </c>
      <c r="K8505" s="58" t="s">
        <v>11726</v>
      </c>
      <c r="L8505" s="57">
        <v>72114</v>
      </c>
      <c r="M8505" s="57">
        <v>973544</v>
      </c>
      <c r="P8505" t="e">
        <f>+VLOOKUP(C8505,'Thanh toán '!M$9366:N$10360,2,0)</f>
        <v>#N/A</v>
      </c>
      <c r="Q8505" s="61" t="e">
        <f t="shared" si="458"/>
        <v>#N/A</v>
      </c>
    </row>
    <row r="8506" spans="1:17" x14ac:dyDescent="0.3">
      <c r="A8506" s="43">
        <v>2023</v>
      </c>
      <c r="B8506" s="56" t="s">
        <v>26643</v>
      </c>
      <c r="C8506" s="19">
        <f t="shared" si="460"/>
        <v>65142</v>
      </c>
      <c r="D8506" s="56" t="s">
        <v>13350</v>
      </c>
      <c r="E8506" s="55">
        <v>45229</v>
      </c>
      <c r="F8506" s="18">
        <f t="shared" si="459"/>
        <v>10</v>
      </c>
      <c r="G8506" s="56" t="s">
        <v>12254</v>
      </c>
      <c r="H8506" s="56" t="s">
        <v>12255</v>
      </c>
      <c r="I8506" s="56" t="s">
        <v>12254</v>
      </c>
      <c r="J8506" s="57">
        <v>1289600</v>
      </c>
      <c r="K8506" s="58" t="s">
        <v>11726</v>
      </c>
      <c r="L8506" s="57">
        <v>103168</v>
      </c>
      <c r="M8506" s="57">
        <v>1392768</v>
      </c>
      <c r="P8506" t="e">
        <f>+VLOOKUP(C8506,'Thanh toán '!M$9366:N$10360,2,0)</f>
        <v>#N/A</v>
      </c>
      <c r="Q8506" s="61" t="e">
        <f t="shared" si="458"/>
        <v>#N/A</v>
      </c>
    </row>
    <row r="8507" spans="1:17" x14ac:dyDescent="0.3">
      <c r="A8507" s="43">
        <v>2023</v>
      </c>
      <c r="B8507" s="56" t="s">
        <v>26644</v>
      </c>
      <c r="C8507" s="19">
        <f t="shared" si="460"/>
        <v>59458</v>
      </c>
      <c r="D8507" s="56" t="s">
        <v>13350</v>
      </c>
      <c r="E8507" s="55">
        <v>45203</v>
      </c>
      <c r="F8507" s="18">
        <f t="shared" si="459"/>
        <v>10</v>
      </c>
      <c r="G8507" s="56" t="s">
        <v>12639</v>
      </c>
      <c r="H8507" s="56" t="s">
        <v>12640</v>
      </c>
      <c r="I8507" s="56" t="s">
        <v>12639</v>
      </c>
      <c r="J8507" s="57">
        <v>1728645</v>
      </c>
      <c r="K8507" s="58" t="s">
        <v>11726</v>
      </c>
      <c r="L8507" s="57">
        <v>138292</v>
      </c>
      <c r="M8507" s="57">
        <v>1866937</v>
      </c>
      <c r="P8507" t="e">
        <f>+VLOOKUP(C8507,'Thanh toán '!M$9366:N$10360,2,0)</f>
        <v>#N/A</v>
      </c>
      <c r="Q8507" s="61" t="e">
        <f t="shared" ref="Q8507:Q8517" si="461">+P8507-M8507</f>
        <v>#N/A</v>
      </c>
    </row>
    <row r="8508" spans="1:17" x14ac:dyDescent="0.3">
      <c r="A8508" s="43">
        <v>2023</v>
      </c>
      <c r="B8508" s="56" t="s">
        <v>26645</v>
      </c>
      <c r="C8508" s="19">
        <f t="shared" si="460"/>
        <v>62358</v>
      </c>
      <c r="D8508" s="56" t="s">
        <v>13350</v>
      </c>
      <c r="E8508" s="55">
        <v>45217</v>
      </c>
      <c r="F8508" s="18">
        <f t="shared" si="459"/>
        <v>10</v>
      </c>
      <c r="G8508" s="56" t="s">
        <v>12639</v>
      </c>
      <c r="H8508" s="56" t="s">
        <v>12640</v>
      </c>
      <c r="I8508" s="56" t="s">
        <v>12639</v>
      </c>
      <c r="J8508" s="57">
        <v>450715</v>
      </c>
      <c r="K8508" s="58" t="s">
        <v>11726</v>
      </c>
      <c r="L8508" s="57">
        <v>36057</v>
      </c>
      <c r="M8508" s="57">
        <v>486772</v>
      </c>
      <c r="P8508" t="e">
        <f>+VLOOKUP(C8508,'Thanh toán '!M$9366:N$10360,2,0)</f>
        <v>#N/A</v>
      </c>
      <c r="Q8508" s="61" t="e">
        <f t="shared" si="461"/>
        <v>#N/A</v>
      </c>
    </row>
    <row r="8509" spans="1:17" x14ac:dyDescent="0.3">
      <c r="A8509" s="43">
        <v>2023</v>
      </c>
      <c r="B8509" s="56" t="s">
        <v>26646</v>
      </c>
      <c r="C8509" s="19">
        <f t="shared" si="460"/>
        <v>62371</v>
      </c>
      <c r="D8509" s="56" t="s">
        <v>13350</v>
      </c>
      <c r="E8509" s="55">
        <v>45217</v>
      </c>
      <c r="F8509" s="18">
        <f t="shared" si="459"/>
        <v>10</v>
      </c>
      <c r="G8509" s="56" t="s">
        <v>12639</v>
      </c>
      <c r="H8509" s="56" t="s">
        <v>12640</v>
      </c>
      <c r="I8509" s="56" t="s">
        <v>12639</v>
      </c>
      <c r="J8509" s="57">
        <v>2574885</v>
      </c>
      <c r="K8509" s="58" t="s">
        <v>11726</v>
      </c>
      <c r="L8509" s="57">
        <v>205991</v>
      </c>
      <c r="M8509" s="57">
        <v>2780876</v>
      </c>
      <c r="P8509" t="e">
        <f>+VLOOKUP(C8509,'Thanh toán '!M$9366:N$10360,2,0)</f>
        <v>#N/A</v>
      </c>
      <c r="Q8509" s="61" t="e">
        <f t="shared" si="461"/>
        <v>#N/A</v>
      </c>
    </row>
    <row r="8510" spans="1:17" x14ac:dyDescent="0.3">
      <c r="A8510" s="43">
        <v>2023</v>
      </c>
      <c r="B8510" s="56" t="s">
        <v>26647</v>
      </c>
      <c r="C8510" s="19">
        <f t="shared" si="460"/>
        <v>63887</v>
      </c>
      <c r="D8510" s="56" t="s">
        <v>13350</v>
      </c>
      <c r="E8510" s="55">
        <v>45224</v>
      </c>
      <c r="F8510" s="18">
        <f t="shared" si="459"/>
        <v>10</v>
      </c>
      <c r="G8510" s="56" t="s">
        <v>12639</v>
      </c>
      <c r="H8510" s="56" t="s">
        <v>12640</v>
      </c>
      <c r="I8510" s="56" t="s">
        <v>12639</v>
      </c>
      <c r="J8510" s="57">
        <v>2574885</v>
      </c>
      <c r="K8510" s="58" t="s">
        <v>11726</v>
      </c>
      <c r="L8510" s="57">
        <v>205991</v>
      </c>
      <c r="M8510" s="57">
        <v>2780876</v>
      </c>
      <c r="P8510" t="e">
        <f>+VLOOKUP(C8510,'Thanh toán '!M$9366:N$10360,2,0)</f>
        <v>#N/A</v>
      </c>
      <c r="Q8510" s="61" t="e">
        <f t="shared" si="461"/>
        <v>#N/A</v>
      </c>
    </row>
    <row r="8511" spans="1:17" x14ac:dyDescent="0.3">
      <c r="A8511" s="43">
        <v>2023</v>
      </c>
      <c r="B8511" s="56" t="s">
        <v>26648</v>
      </c>
      <c r="C8511" s="19">
        <f t="shared" si="460"/>
        <v>63888</v>
      </c>
      <c r="D8511" s="56" t="s">
        <v>13350</v>
      </c>
      <c r="E8511" s="55">
        <v>45224</v>
      </c>
      <c r="F8511" s="18">
        <f t="shared" si="459"/>
        <v>10</v>
      </c>
      <c r="G8511" s="56" t="s">
        <v>12639</v>
      </c>
      <c r="H8511" s="56" t="s">
        <v>12640</v>
      </c>
      <c r="I8511" s="56" t="s">
        <v>12639</v>
      </c>
      <c r="J8511" s="57">
        <v>732270</v>
      </c>
      <c r="K8511" s="58" t="s">
        <v>11726</v>
      </c>
      <c r="L8511" s="57">
        <v>58582</v>
      </c>
      <c r="M8511" s="57">
        <v>790852</v>
      </c>
      <c r="P8511" t="e">
        <f>+VLOOKUP(C8511,'Thanh toán '!M$9366:N$10360,2,0)</f>
        <v>#N/A</v>
      </c>
      <c r="Q8511" s="61" t="e">
        <f t="shared" si="461"/>
        <v>#N/A</v>
      </c>
    </row>
    <row r="8512" spans="1:17" x14ac:dyDescent="0.3">
      <c r="A8512" s="43">
        <v>2023</v>
      </c>
      <c r="B8512" s="56" t="s">
        <v>26649</v>
      </c>
      <c r="C8512" s="19">
        <f t="shared" si="460"/>
        <v>60645</v>
      </c>
      <c r="D8512" s="56" t="s">
        <v>13350</v>
      </c>
      <c r="E8512" s="55">
        <v>45205</v>
      </c>
      <c r="F8512" s="18">
        <f t="shared" si="459"/>
        <v>10</v>
      </c>
      <c r="G8512" s="56" t="s">
        <v>12890</v>
      </c>
      <c r="H8512" s="56" t="s">
        <v>12891</v>
      </c>
      <c r="I8512" s="56" t="s">
        <v>12890</v>
      </c>
      <c r="J8512" s="57">
        <v>1401530</v>
      </c>
      <c r="K8512" s="58" t="s">
        <v>11726</v>
      </c>
      <c r="L8512" s="57">
        <v>112122</v>
      </c>
      <c r="M8512" s="57">
        <v>1513652</v>
      </c>
      <c r="P8512" t="e">
        <f>+VLOOKUP(C8512,'Thanh toán '!M$9366:N$10360,2,0)</f>
        <v>#N/A</v>
      </c>
      <c r="Q8512" s="61" t="e">
        <f t="shared" si="461"/>
        <v>#N/A</v>
      </c>
    </row>
    <row r="8513" spans="1:17" x14ac:dyDescent="0.3">
      <c r="A8513" s="43">
        <v>2023</v>
      </c>
      <c r="B8513" s="56" t="s">
        <v>26650</v>
      </c>
      <c r="C8513" s="19">
        <f t="shared" si="460"/>
        <v>59337</v>
      </c>
      <c r="D8513" s="56" t="s">
        <v>13350</v>
      </c>
      <c r="E8513" s="55">
        <v>45202</v>
      </c>
      <c r="F8513" s="18">
        <f t="shared" si="459"/>
        <v>10</v>
      </c>
      <c r="G8513" s="56" t="s">
        <v>12407</v>
      </c>
      <c r="H8513" s="56" t="s">
        <v>12408</v>
      </c>
      <c r="I8513" s="56" t="s">
        <v>12407</v>
      </c>
      <c r="J8513" s="57">
        <v>270429</v>
      </c>
      <c r="K8513" s="58" t="s">
        <v>11726</v>
      </c>
      <c r="L8513" s="57">
        <v>21634</v>
      </c>
      <c r="M8513" s="57">
        <v>292063</v>
      </c>
      <c r="P8513" t="e">
        <f>+VLOOKUP(C8513,'Thanh toán '!M$9366:N$10360,2,0)</f>
        <v>#N/A</v>
      </c>
      <c r="Q8513" s="61" t="e">
        <f t="shared" si="461"/>
        <v>#N/A</v>
      </c>
    </row>
    <row r="8514" spans="1:17" x14ac:dyDescent="0.3">
      <c r="A8514" s="43">
        <v>2023</v>
      </c>
      <c r="B8514" s="56" t="s">
        <v>26651</v>
      </c>
      <c r="C8514" s="19">
        <f t="shared" si="460"/>
        <v>60616</v>
      </c>
      <c r="D8514" s="56" t="s">
        <v>13350</v>
      </c>
      <c r="E8514" s="55">
        <v>45205</v>
      </c>
      <c r="F8514" s="18">
        <f t="shared" si="459"/>
        <v>10</v>
      </c>
      <c r="G8514" s="56" t="s">
        <v>12407</v>
      </c>
      <c r="H8514" s="56" t="s">
        <v>12408</v>
      </c>
      <c r="I8514" s="56" t="s">
        <v>12407</v>
      </c>
      <c r="J8514" s="57">
        <v>601179</v>
      </c>
      <c r="K8514" s="58" t="s">
        <v>11726</v>
      </c>
      <c r="L8514" s="57">
        <v>48094</v>
      </c>
      <c r="M8514" s="57">
        <v>649273</v>
      </c>
      <c r="P8514" t="e">
        <f>+VLOOKUP(C8514,'Thanh toán '!M$9366:N$10360,2,0)</f>
        <v>#N/A</v>
      </c>
      <c r="Q8514" s="61" t="e">
        <f t="shared" si="461"/>
        <v>#N/A</v>
      </c>
    </row>
    <row r="8515" spans="1:17" x14ac:dyDescent="0.3">
      <c r="A8515" s="43">
        <v>2023</v>
      </c>
      <c r="B8515" s="56" t="s">
        <v>26652</v>
      </c>
      <c r="C8515" s="19">
        <f t="shared" si="460"/>
        <v>62346</v>
      </c>
      <c r="D8515" s="56" t="s">
        <v>13350</v>
      </c>
      <c r="E8515" s="55">
        <v>45217</v>
      </c>
      <c r="F8515" s="18">
        <f t="shared" si="459"/>
        <v>10</v>
      </c>
      <c r="G8515" s="56" t="s">
        <v>12407</v>
      </c>
      <c r="H8515" s="56" t="s">
        <v>12408</v>
      </c>
      <c r="I8515" s="56" t="s">
        <v>12407</v>
      </c>
      <c r="J8515" s="57">
        <v>270429</v>
      </c>
      <c r="K8515" s="58" t="s">
        <v>11726</v>
      </c>
      <c r="L8515" s="57">
        <v>21634</v>
      </c>
      <c r="M8515" s="57">
        <v>292063</v>
      </c>
      <c r="P8515" t="e">
        <f>+VLOOKUP(C8515,'Thanh toán '!M$9366:N$10360,2,0)</f>
        <v>#N/A</v>
      </c>
      <c r="Q8515" s="61" t="e">
        <f t="shared" si="461"/>
        <v>#N/A</v>
      </c>
    </row>
    <row r="8516" spans="1:17" x14ac:dyDescent="0.3">
      <c r="A8516" s="43">
        <v>2023</v>
      </c>
      <c r="B8516" s="56" t="s">
        <v>26653</v>
      </c>
      <c r="C8516" s="19">
        <f t="shared" si="460"/>
        <v>63663</v>
      </c>
      <c r="D8516" s="56" t="s">
        <v>13350</v>
      </c>
      <c r="E8516" s="55">
        <v>45222</v>
      </c>
      <c r="F8516" s="18">
        <f t="shared" si="459"/>
        <v>10</v>
      </c>
      <c r="G8516" s="56" t="s">
        <v>12407</v>
      </c>
      <c r="H8516" s="56" t="s">
        <v>12408</v>
      </c>
      <c r="I8516" s="56" t="s">
        <v>12407</v>
      </c>
      <c r="J8516" s="57">
        <v>732270</v>
      </c>
      <c r="K8516" s="58" t="s">
        <v>11726</v>
      </c>
      <c r="L8516" s="57">
        <v>58582</v>
      </c>
      <c r="M8516" s="57">
        <v>790852</v>
      </c>
      <c r="P8516" t="e">
        <f>+VLOOKUP(C8516,'Thanh toán '!M$9366:N$10360,2,0)</f>
        <v>#N/A</v>
      </c>
      <c r="Q8516" s="61" t="e">
        <f t="shared" si="461"/>
        <v>#N/A</v>
      </c>
    </row>
    <row r="8517" spans="1:17" x14ac:dyDescent="0.3">
      <c r="A8517" s="43">
        <v>2023</v>
      </c>
      <c r="B8517" s="56" t="s">
        <v>26654</v>
      </c>
      <c r="C8517" s="19">
        <f t="shared" si="460"/>
        <v>64648</v>
      </c>
      <c r="D8517" s="56" t="s">
        <v>13350</v>
      </c>
      <c r="E8517" s="55">
        <v>45225</v>
      </c>
      <c r="F8517" s="18">
        <f t="shared" si="459"/>
        <v>10</v>
      </c>
      <c r="G8517" s="56" t="s">
        <v>12407</v>
      </c>
      <c r="H8517" s="56" t="s">
        <v>12408</v>
      </c>
      <c r="I8517" s="56" t="s">
        <v>12407</v>
      </c>
      <c r="J8517" s="57">
        <v>450715</v>
      </c>
      <c r="K8517" s="58" t="s">
        <v>11726</v>
      </c>
      <c r="L8517" s="57">
        <v>36057</v>
      </c>
      <c r="M8517" s="57">
        <v>486772</v>
      </c>
      <c r="P8517" t="e">
        <f>+VLOOKUP(C8517,'Thanh toán '!M$9366:N$10360,2,0)</f>
        <v>#N/A</v>
      </c>
      <c r="Q8517" s="61" t="e">
        <f t="shared" si="461"/>
        <v>#N/A</v>
      </c>
    </row>
  </sheetData>
  <autoFilter ref="A4:Q8517" xr:uid="{A47CBC1B-6B1B-4C88-90AE-E1C02FE60DB4}">
    <filterColumn colId="16">
      <filters>
        <filter val="#N/A"/>
      </filters>
    </filterColumn>
  </autoFilter>
  <phoneticPr fontId="1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1DE02-608A-4372-BAB6-F992524F81C8}">
  <sheetPr filterMode="1"/>
  <dimension ref="A3:AB1657"/>
  <sheetViews>
    <sheetView workbookViewId="0">
      <selection activeCell="L41" sqref="L41:L1656"/>
    </sheetView>
  </sheetViews>
  <sheetFormatPr defaultRowHeight="15.05" x14ac:dyDescent="0.3"/>
  <cols>
    <col min="2" max="2" width="10.6640625" bestFit="1" customWidth="1"/>
    <col min="8" max="8" width="12.6640625" customWidth="1"/>
    <col min="9" max="9" width="17.33203125" customWidth="1"/>
    <col min="10" max="10" width="6.5546875" customWidth="1"/>
    <col min="11" max="11" width="17.109375" customWidth="1"/>
    <col min="12" max="12" width="16.6640625" customWidth="1"/>
    <col min="13" max="13" width="12.5546875" customWidth="1"/>
    <col min="14" max="22" width="9.109375" customWidth="1"/>
    <col min="23" max="24" width="8.88671875" customWidth="1"/>
    <col min="25" max="26" width="14.6640625" customWidth="1"/>
  </cols>
  <sheetData>
    <row r="3" spans="1:25" ht="17.55" x14ac:dyDescent="0.3">
      <c r="A3" s="168" t="s">
        <v>20812</v>
      </c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U3" s="35"/>
    </row>
    <row r="4" spans="1:25" x14ac:dyDescent="0.3">
      <c r="A4" s="169" t="s">
        <v>20813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U4" s="35"/>
    </row>
    <row r="5" spans="1:25" x14ac:dyDescent="0.3">
      <c r="A5" s="63"/>
      <c r="B5" s="63"/>
      <c r="C5" s="63"/>
      <c r="D5" s="63"/>
      <c r="E5" s="63"/>
      <c r="F5" s="63"/>
      <c r="G5" s="63"/>
      <c r="H5" s="63"/>
      <c r="I5" s="64">
        <f t="shared" ref="I5:K5" si="0">+SUBTOTAL(9,I7:I1359)</f>
        <v>-1355374</v>
      </c>
      <c r="J5" s="64"/>
      <c r="K5" s="64">
        <f t="shared" si="0"/>
        <v>-129891</v>
      </c>
      <c r="L5" s="64">
        <f>+SUBTOTAL(9,L7:L1485)</f>
        <v>-1700114</v>
      </c>
      <c r="N5" t="s">
        <v>20814</v>
      </c>
      <c r="U5" s="35" t="s">
        <v>20815</v>
      </c>
      <c r="W5" t="s">
        <v>20816</v>
      </c>
      <c r="Y5" t="s">
        <v>25397</v>
      </c>
    </row>
    <row r="6" spans="1:25" ht="21.3" x14ac:dyDescent="0.3">
      <c r="B6" s="65" t="s">
        <v>11707</v>
      </c>
      <c r="C6" s="66" t="s">
        <v>11705</v>
      </c>
      <c r="D6" s="66"/>
      <c r="E6" s="66" t="s">
        <v>20817</v>
      </c>
      <c r="F6" s="66" t="s">
        <v>20818</v>
      </c>
      <c r="G6" s="66" t="s">
        <v>20819</v>
      </c>
      <c r="H6" s="66" t="s">
        <v>20820</v>
      </c>
      <c r="I6" s="67" t="s">
        <v>20821</v>
      </c>
      <c r="J6" s="66" t="s">
        <v>11712</v>
      </c>
      <c r="K6" s="67" t="s">
        <v>11713</v>
      </c>
      <c r="L6" s="68" t="s">
        <v>20822</v>
      </c>
      <c r="U6" s="35"/>
    </row>
    <row r="7" spans="1:25" hidden="1" x14ac:dyDescent="0.3">
      <c r="A7">
        <f t="shared" ref="A7:A70" si="1">+MONTH(B7)</f>
        <v>1</v>
      </c>
      <c r="B7" s="69">
        <v>44929</v>
      </c>
      <c r="C7" s="70" t="s">
        <v>13349</v>
      </c>
      <c r="D7" s="70">
        <f t="shared" ref="D7:D70" si="2">+C7*1</f>
        <v>3</v>
      </c>
      <c r="E7" s="70" t="s">
        <v>17640</v>
      </c>
      <c r="F7" s="70" t="s">
        <v>20823</v>
      </c>
      <c r="G7" s="70" t="s">
        <v>12170</v>
      </c>
      <c r="H7" s="70" t="s">
        <v>12171</v>
      </c>
      <c r="I7" s="71">
        <v>-181090</v>
      </c>
      <c r="J7" s="72" t="s">
        <v>11726</v>
      </c>
      <c r="K7" s="71">
        <v>-14487</v>
      </c>
      <c r="L7" s="73">
        <v>-195577</v>
      </c>
      <c r="M7" s="59">
        <f>+L7</f>
        <v>-195577</v>
      </c>
      <c r="N7" s="59">
        <f t="shared" ref="N7:N70" si="3">+M7-L7</f>
        <v>0</v>
      </c>
      <c r="O7" t="e">
        <f>+SUMIFS('[1]Trừ tiền'!P$8:P$893,'[1]Trừ tiền'!O$8:O$893,'[1]Hàng trả'!D7)</f>
        <v>#VALUE!</v>
      </c>
      <c r="P7" t="e">
        <f>+O7-M7</f>
        <v>#VALUE!</v>
      </c>
      <c r="Q7" t="e">
        <f>+O7-M7</f>
        <v>#VALUE!</v>
      </c>
      <c r="R7" s="59" t="e">
        <f>+Q7-L7</f>
        <v>#VALUE!</v>
      </c>
      <c r="S7">
        <v>2</v>
      </c>
      <c r="U7" s="74" t="e">
        <f>+VLOOKUP(D7,'[1]TT T7'!O$895:P$1106,2,0)</f>
        <v>#N/A</v>
      </c>
    </row>
    <row r="8" spans="1:25" hidden="1" x14ac:dyDescent="0.3">
      <c r="A8">
        <f t="shared" si="1"/>
        <v>1</v>
      </c>
      <c r="B8" s="69">
        <v>44930</v>
      </c>
      <c r="C8" s="70" t="s">
        <v>13500</v>
      </c>
      <c r="D8" s="70">
        <f t="shared" si="2"/>
        <v>121</v>
      </c>
      <c r="E8" s="70" t="s">
        <v>20824</v>
      </c>
      <c r="F8" s="70" t="s">
        <v>20825</v>
      </c>
      <c r="G8" s="70" t="s">
        <v>11799</v>
      </c>
      <c r="H8" s="70" t="s">
        <v>11725</v>
      </c>
      <c r="I8" s="71">
        <v>-151204</v>
      </c>
      <c r="J8" s="72" t="s">
        <v>11726</v>
      </c>
      <c r="K8" s="71">
        <v>-12097</v>
      </c>
      <c r="L8" s="73">
        <v>-163301</v>
      </c>
      <c r="M8">
        <f>+VLOOKUP(D8,'[1]Trừ tiền'!O$8:P$893,2,0)</f>
        <v>-163300</v>
      </c>
      <c r="N8" s="59">
        <f t="shared" si="3"/>
        <v>1</v>
      </c>
      <c r="U8" s="74" t="e">
        <f>+VLOOKUP(D8,'[1]TT T7'!O$895:P$1106,2,0)</f>
        <v>#N/A</v>
      </c>
    </row>
    <row r="9" spans="1:25" hidden="1" x14ac:dyDescent="0.3">
      <c r="A9">
        <f t="shared" si="1"/>
        <v>1</v>
      </c>
      <c r="B9" s="69">
        <v>44930</v>
      </c>
      <c r="C9" s="70" t="s">
        <v>13349</v>
      </c>
      <c r="D9" s="70">
        <f t="shared" si="2"/>
        <v>3</v>
      </c>
      <c r="E9" s="70" t="s">
        <v>20826</v>
      </c>
      <c r="F9" s="70" t="s">
        <v>20825</v>
      </c>
      <c r="G9" s="70" t="s">
        <v>12161</v>
      </c>
      <c r="H9" s="70" t="s">
        <v>12162</v>
      </c>
      <c r="I9" s="71">
        <v>-188798</v>
      </c>
      <c r="J9" s="72" t="s">
        <v>11726</v>
      </c>
      <c r="K9" s="71">
        <v>-15104</v>
      </c>
      <c r="L9" s="73">
        <v>-203902</v>
      </c>
      <c r="M9">
        <f>+VLOOKUP(D9,'[1]Trừ tiền'!O$8:P$893,2,0)</f>
        <v>-203902</v>
      </c>
      <c r="N9" s="59">
        <f t="shared" si="3"/>
        <v>0</v>
      </c>
      <c r="U9" s="74" t="e">
        <f>+VLOOKUP(D9,'[1]TT T7'!O$895:P$1106,2,0)</f>
        <v>#N/A</v>
      </c>
    </row>
    <row r="10" spans="1:25" hidden="1" x14ac:dyDescent="0.3">
      <c r="A10">
        <f t="shared" si="1"/>
        <v>1</v>
      </c>
      <c r="B10" s="69">
        <v>44930</v>
      </c>
      <c r="C10" s="70" t="s">
        <v>13373</v>
      </c>
      <c r="D10" s="70">
        <f t="shared" si="2"/>
        <v>14</v>
      </c>
      <c r="E10" s="70" t="s">
        <v>20827</v>
      </c>
      <c r="F10" s="70" t="s">
        <v>20825</v>
      </c>
      <c r="G10" s="70" t="s">
        <v>11970</v>
      </c>
      <c r="H10" s="70" t="s">
        <v>11971</v>
      </c>
      <c r="I10" s="71">
        <v>-111058</v>
      </c>
      <c r="J10" s="72" t="s">
        <v>11726</v>
      </c>
      <c r="K10" s="71">
        <v>-8885</v>
      </c>
      <c r="L10" s="73">
        <v>-119943</v>
      </c>
      <c r="M10">
        <f>+VLOOKUP(D10,'[1]Trừ tiền'!O$8:P$893,2,0)</f>
        <v>-119943</v>
      </c>
      <c r="N10" s="59">
        <f t="shared" si="3"/>
        <v>0</v>
      </c>
      <c r="U10" s="74" t="e">
        <f>+VLOOKUP(D10,'[1]TT T7'!O$895:P$1106,2,0)</f>
        <v>#N/A</v>
      </c>
    </row>
    <row r="11" spans="1:25" hidden="1" x14ac:dyDescent="0.3">
      <c r="A11">
        <f t="shared" si="1"/>
        <v>1</v>
      </c>
      <c r="B11" s="69">
        <v>44930</v>
      </c>
      <c r="C11" s="70" t="s">
        <v>13383</v>
      </c>
      <c r="D11" s="70">
        <f t="shared" si="2"/>
        <v>20</v>
      </c>
      <c r="E11" s="70" t="s">
        <v>20828</v>
      </c>
      <c r="F11" s="70" t="s">
        <v>20825</v>
      </c>
      <c r="G11" s="70" t="s">
        <v>12367</v>
      </c>
      <c r="H11" s="70" t="s">
        <v>12368</v>
      </c>
      <c r="I11" s="71">
        <v>-183150</v>
      </c>
      <c r="J11" s="72" t="s">
        <v>11726</v>
      </c>
      <c r="K11" s="71">
        <v>-14652</v>
      </c>
      <c r="L11" s="73">
        <v>-197802</v>
      </c>
      <c r="M11">
        <f>+VLOOKUP(D11,'[1]Trừ tiền'!O$8:P$893,2,0)</f>
        <v>-197802</v>
      </c>
      <c r="N11" s="59">
        <f t="shared" si="3"/>
        <v>0</v>
      </c>
      <c r="U11" s="74" t="e">
        <f>+VLOOKUP(D11,'[1]TT T7'!O$895:P$1106,2,0)</f>
        <v>#N/A</v>
      </c>
    </row>
    <row r="12" spans="1:25" hidden="1" x14ac:dyDescent="0.3">
      <c r="A12">
        <f t="shared" si="1"/>
        <v>1</v>
      </c>
      <c r="B12" s="69">
        <v>44930</v>
      </c>
      <c r="C12" s="70" t="s">
        <v>13481</v>
      </c>
      <c r="D12" s="70">
        <f t="shared" si="2"/>
        <v>108</v>
      </c>
      <c r="E12" s="70" t="s">
        <v>20824</v>
      </c>
      <c r="F12" s="70" t="s">
        <v>20825</v>
      </c>
      <c r="G12" s="70" t="s">
        <v>11799</v>
      </c>
      <c r="H12" s="70" t="s">
        <v>11725</v>
      </c>
      <c r="I12" s="71">
        <v>-582859</v>
      </c>
      <c r="J12" s="72" t="s">
        <v>11726</v>
      </c>
      <c r="K12" s="71">
        <v>-46629</v>
      </c>
      <c r="L12" s="73">
        <v>-629488</v>
      </c>
      <c r="M12">
        <f>+VLOOKUP(D12,'[1]Trừ tiền'!O$8:P$893,2,0)</f>
        <v>-629488</v>
      </c>
      <c r="N12" s="59">
        <f t="shared" si="3"/>
        <v>0</v>
      </c>
      <c r="U12" s="74" t="e">
        <f>+VLOOKUP(D12,'[1]TT T7'!O$895:P$1106,2,0)</f>
        <v>#N/A</v>
      </c>
    </row>
    <row r="13" spans="1:25" hidden="1" x14ac:dyDescent="0.3">
      <c r="A13">
        <f t="shared" si="1"/>
        <v>1</v>
      </c>
      <c r="B13" s="69">
        <v>44930</v>
      </c>
      <c r="C13" s="70" t="s">
        <v>13548</v>
      </c>
      <c r="D13" s="70">
        <f t="shared" si="2"/>
        <v>149</v>
      </c>
      <c r="E13" s="70" t="s">
        <v>20824</v>
      </c>
      <c r="F13" s="70" t="s">
        <v>20825</v>
      </c>
      <c r="G13" s="70" t="s">
        <v>11799</v>
      </c>
      <c r="H13" s="70" t="s">
        <v>11725</v>
      </c>
      <c r="I13" s="71">
        <v>-111058</v>
      </c>
      <c r="J13" s="72" t="s">
        <v>11726</v>
      </c>
      <c r="K13" s="71">
        <v>-8885</v>
      </c>
      <c r="L13" s="73">
        <v>-119943</v>
      </c>
      <c r="M13">
        <f>+VLOOKUP(D13,'[1]Trừ tiền'!O$8:P$893,2,0)</f>
        <v>-119943</v>
      </c>
      <c r="N13" s="59">
        <f t="shared" si="3"/>
        <v>0</v>
      </c>
      <c r="U13" s="74" t="e">
        <f>+VLOOKUP(D13,'[1]TT T7'!O$895:P$1106,2,0)</f>
        <v>#N/A</v>
      </c>
    </row>
    <row r="14" spans="1:25" hidden="1" x14ac:dyDescent="0.3">
      <c r="A14">
        <f t="shared" si="1"/>
        <v>1</v>
      </c>
      <c r="B14" s="69">
        <v>44930</v>
      </c>
      <c r="C14" s="70" t="s">
        <v>13561</v>
      </c>
      <c r="D14" s="70">
        <f t="shared" si="2"/>
        <v>160</v>
      </c>
      <c r="E14" s="70" t="s">
        <v>20824</v>
      </c>
      <c r="F14" s="70" t="s">
        <v>20825</v>
      </c>
      <c r="G14" s="70" t="s">
        <v>11799</v>
      </c>
      <c r="H14" s="70" t="s">
        <v>11725</v>
      </c>
      <c r="I14" s="71">
        <v>-211422</v>
      </c>
      <c r="J14" s="72" t="s">
        <v>11726</v>
      </c>
      <c r="K14" s="71">
        <v>-16914</v>
      </c>
      <c r="L14" s="73">
        <v>-228336</v>
      </c>
      <c r="M14">
        <f>+VLOOKUP(D14,'[1]Trừ tiền'!O$8:P$893,2,0)</f>
        <v>-228336</v>
      </c>
      <c r="N14" s="59">
        <f t="shared" si="3"/>
        <v>0</v>
      </c>
      <c r="U14" s="74" t="e">
        <f>+VLOOKUP(D14,'[1]TT T7'!O$895:P$1106,2,0)</f>
        <v>#N/A</v>
      </c>
    </row>
    <row r="15" spans="1:25" hidden="1" x14ac:dyDescent="0.3">
      <c r="A15">
        <f t="shared" si="1"/>
        <v>1</v>
      </c>
      <c r="B15" s="69">
        <v>44931</v>
      </c>
      <c r="C15" s="70" t="s">
        <v>20829</v>
      </c>
      <c r="D15" s="70">
        <f t="shared" si="2"/>
        <v>1</v>
      </c>
      <c r="E15" s="70" t="s">
        <v>20830</v>
      </c>
      <c r="F15" s="70" t="s">
        <v>20825</v>
      </c>
      <c r="G15" s="70" t="s">
        <v>12026</v>
      </c>
      <c r="H15" s="70" t="s">
        <v>12027</v>
      </c>
      <c r="I15" s="71">
        <v>-612219</v>
      </c>
      <c r="J15" s="72" t="s">
        <v>11726</v>
      </c>
      <c r="K15" s="71">
        <v>-48977</v>
      </c>
      <c r="L15" s="73">
        <v>-661196</v>
      </c>
      <c r="M15">
        <f>+VLOOKUP(D15,'[1]Trừ tiền'!O$8:P$893,2,0)</f>
        <v>-661197</v>
      </c>
      <c r="N15" s="59">
        <f t="shared" si="3"/>
        <v>-1</v>
      </c>
      <c r="U15" s="74" t="e">
        <f>+VLOOKUP(D15,'[1]TT T7'!O$895:P$1106,2,0)</f>
        <v>#N/A</v>
      </c>
    </row>
    <row r="16" spans="1:25" hidden="1" x14ac:dyDescent="0.3">
      <c r="A16">
        <f t="shared" si="1"/>
        <v>1</v>
      </c>
      <c r="B16" s="69">
        <v>44931</v>
      </c>
      <c r="C16" s="70" t="s">
        <v>13357</v>
      </c>
      <c r="D16" s="70">
        <f t="shared" si="2"/>
        <v>6</v>
      </c>
      <c r="E16" s="70" t="s">
        <v>20831</v>
      </c>
      <c r="F16" s="70" t="s">
        <v>20825</v>
      </c>
      <c r="G16" s="70" t="s">
        <v>12835</v>
      </c>
      <c r="H16" s="70" t="s">
        <v>12836</v>
      </c>
      <c r="I16" s="71">
        <v>-297000</v>
      </c>
      <c r="J16" s="72" t="s">
        <v>11726</v>
      </c>
      <c r="K16" s="71">
        <v>-23760</v>
      </c>
      <c r="L16" s="73">
        <v>-320760</v>
      </c>
      <c r="M16">
        <f>+VLOOKUP(D16,'[1]Trừ tiền'!O$8:P$893,2,0)</f>
        <v>-320760</v>
      </c>
      <c r="N16" s="59">
        <f t="shared" si="3"/>
        <v>0</v>
      </c>
      <c r="U16" s="74" t="e">
        <f>+VLOOKUP(D16,'[1]TT T7'!O$895:P$1106,2,0)</f>
        <v>#N/A</v>
      </c>
    </row>
    <row r="17" spans="1:21" hidden="1" x14ac:dyDescent="0.3">
      <c r="A17">
        <f t="shared" si="1"/>
        <v>1</v>
      </c>
      <c r="B17" s="69">
        <v>44931</v>
      </c>
      <c r="C17" s="70" t="s">
        <v>13359</v>
      </c>
      <c r="D17" s="70">
        <f t="shared" si="2"/>
        <v>7</v>
      </c>
      <c r="E17" s="70" t="s">
        <v>20832</v>
      </c>
      <c r="F17" s="70" t="s">
        <v>20825</v>
      </c>
      <c r="G17" s="70" t="s">
        <v>12263</v>
      </c>
      <c r="H17" s="70" t="s">
        <v>12264</v>
      </c>
      <c r="I17" s="71">
        <v>-460248</v>
      </c>
      <c r="J17" s="72" t="s">
        <v>11726</v>
      </c>
      <c r="K17" s="71">
        <v>-36820</v>
      </c>
      <c r="L17" s="73">
        <v>-497068</v>
      </c>
      <c r="M17">
        <f>+VLOOKUP(D17,'[1]Trừ tiền'!O$8:P$893,2,0)</f>
        <v>-497068</v>
      </c>
      <c r="N17" s="59">
        <f t="shared" si="3"/>
        <v>0</v>
      </c>
      <c r="U17" s="74" t="e">
        <f>+VLOOKUP(D17,'[1]TT T7'!O$895:P$1106,2,0)</f>
        <v>#N/A</v>
      </c>
    </row>
    <row r="18" spans="1:21" hidden="1" x14ac:dyDescent="0.3">
      <c r="A18">
        <f t="shared" si="1"/>
        <v>1</v>
      </c>
      <c r="B18" s="69">
        <v>44931</v>
      </c>
      <c r="C18" s="70" t="s">
        <v>13608</v>
      </c>
      <c r="D18" s="70">
        <f t="shared" si="2"/>
        <v>204</v>
      </c>
      <c r="E18" s="70" t="s">
        <v>17640</v>
      </c>
      <c r="F18" s="70" t="s">
        <v>20825</v>
      </c>
      <c r="G18" s="70" t="s">
        <v>11799</v>
      </c>
      <c r="H18" s="70" t="s">
        <v>11725</v>
      </c>
      <c r="I18" s="71">
        <v>-285040</v>
      </c>
      <c r="J18" s="72" t="s">
        <v>11726</v>
      </c>
      <c r="K18" s="71">
        <v>-22803</v>
      </c>
      <c r="L18" s="73">
        <v>-307843</v>
      </c>
      <c r="M18">
        <f>+VLOOKUP(D18,'[1]Trừ tiền'!O$8:P$893,2,0)</f>
        <v>-307843</v>
      </c>
      <c r="N18" s="59">
        <f t="shared" si="3"/>
        <v>0</v>
      </c>
      <c r="U18" s="74" t="e">
        <f>+VLOOKUP(D18,'[1]TT T7'!O$895:P$1106,2,0)</f>
        <v>#N/A</v>
      </c>
    </row>
    <row r="19" spans="1:21" hidden="1" x14ac:dyDescent="0.3">
      <c r="A19">
        <f t="shared" si="1"/>
        <v>1</v>
      </c>
      <c r="B19" s="69">
        <v>44933</v>
      </c>
      <c r="C19" s="70" t="s">
        <v>20833</v>
      </c>
      <c r="D19" s="70">
        <f t="shared" si="2"/>
        <v>29</v>
      </c>
      <c r="E19" s="70" t="s">
        <v>20834</v>
      </c>
      <c r="F19" s="70" t="s">
        <v>20825</v>
      </c>
      <c r="G19" s="70" t="s">
        <v>12182</v>
      </c>
      <c r="H19" s="70" t="s">
        <v>12183</v>
      </c>
      <c r="I19" s="71">
        <v>-653100</v>
      </c>
      <c r="J19" s="72" t="s">
        <v>11726</v>
      </c>
      <c r="K19" s="71">
        <v>-52248</v>
      </c>
      <c r="L19" s="73">
        <v>-705348</v>
      </c>
      <c r="M19">
        <f>+VLOOKUP(D19,'[1]Trừ tiền'!O$8:P$893,2,0)</f>
        <v>-705348</v>
      </c>
      <c r="N19" s="59">
        <f t="shared" si="3"/>
        <v>0</v>
      </c>
      <c r="U19" s="74" t="e">
        <f>+VLOOKUP(D19,'[1]TT T7'!O$895:P$1106,2,0)</f>
        <v>#N/A</v>
      </c>
    </row>
    <row r="20" spans="1:21" hidden="1" x14ac:dyDescent="0.3">
      <c r="A20">
        <f t="shared" si="1"/>
        <v>1</v>
      </c>
      <c r="B20" s="69">
        <v>44933</v>
      </c>
      <c r="C20" s="70" t="s">
        <v>20835</v>
      </c>
      <c r="D20" s="70">
        <f t="shared" si="2"/>
        <v>30</v>
      </c>
      <c r="E20" s="70" t="s">
        <v>20834</v>
      </c>
      <c r="F20" s="70" t="s">
        <v>20825</v>
      </c>
      <c r="G20" s="70" t="s">
        <v>12182</v>
      </c>
      <c r="H20" s="70" t="s">
        <v>12183</v>
      </c>
      <c r="I20" s="71">
        <v>-575884</v>
      </c>
      <c r="J20" s="72" t="s">
        <v>11726</v>
      </c>
      <c r="K20" s="71">
        <v>-46071</v>
      </c>
      <c r="L20" s="73">
        <v>-621955</v>
      </c>
      <c r="M20">
        <f>+VLOOKUP(D20,'[1]Trừ tiền'!O$8:P$893,2,0)</f>
        <v>-621955</v>
      </c>
      <c r="N20" s="59">
        <f t="shared" si="3"/>
        <v>0</v>
      </c>
      <c r="U20" s="74" t="e">
        <f>+VLOOKUP(D20,'[1]TT T7'!O$895:P$1106,2,0)</f>
        <v>#N/A</v>
      </c>
    </row>
    <row r="21" spans="1:21" hidden="1" x14ac:dyDescent="0.3">
      <c r="A21">
        <f t="shared" si="1"/>
        <v>1</v>
      </c>
      <c r="B21" s="69">
        <v>44935</v>
      </c>
      <c r="C21" s="70" t="s">
        <v>20836</v>
      </c>
      <c r="D21" s="70">
        <f t="shared" si="2"/>
        <v>34</v>
      </c>
      <c r="E21" s="70" t="s">
        <v>20837</v>
      </c>
      <c r="F21" s="70" t="s">
        <v>20825</v>
      </c>
      <c r="G21" s="70" t="s">
        <v>12333</v>
      </c>
      <c r="H21" s="70" t="s">
        <v>12334</v>
      </c>
      <c r="I21" s="71">
        <v>-283045</v>
      </c>
      <c r="J21" s="72" t="s">
        <v>11720</v>
      </c>
      <c r="K21" s="71">
        <v>-28305</v>
      </c>
      <c r="L21" s="73">
        <v>-311350</v>
      </c>
      <c r="M21">
        <f>+VLOOKUP(D21,'[1]Trừ tiền'!O$8:P$893,2,0)</f>
        <v>-311350</v>
      </c>
      <c r="N21" s="59">
        <f t="shared" si="3"/>
        <v>0</v>
      </c>
      <c r="U21" s="74" t="e">
        <f>+VLOOKUP(D21,'[1]TT T7'!O$895:P$1106,2,0)</f>
        <v>#N/A</v>
      </c>
    </row>
    <row r="22" spans="1:21" hidden="1" x14ac:dyDescent="0.3">
      <c r="A22">
        <f t="shared" si="1"/>
        <v>1</v>
      </c>
      <c r="B22" s="69">
        <v>44935</v>
      </c>
      <c r="C22" s="70" t="s">
        <v>13375</v>
      </c>
      <c r="D22" s="70">
        <f t="shared" si="2"/>
        <v>16</v>
      </c>
      <c r="E22" s="70" t="s">
        <v>20827</v>
      </c>
      <c r="F22" s="70" t="s">
        <v>20825</v>
      </c>
      <c r="G22" s="70" t="s">
        <v>11970</v>
      </c>
      <c r="H22" s="70" t="s">
        <v>11971</v>
      </c>
      <c r="I22" s="71">
        <v>-1083764</v>
      </c>
      <c r="J22" s="72" t="s">
        <v>11726</v>
      </c>
      <c r="K22" s="71">
        <v>-86701</v>
      </c>
      <c r="L22" s="73">
        <v>-1170465</v>
      </c>
      <c r="M22">
        <f>+VLOOKUP(D22,'[1]Trừ tiền'!O$8:P$893,2,0)</f>
        <v>-1170465</v>
      </c>
      <c r="N22" s="59">
        <f t="shared" si="3"/>
        <v>0</v>
      </c>
      <c r="U22" s="74" t="e">
        <f>+VLOOKUP(D22,'[1]TT T7'!O$895:P$1106,2,0)</f>
        <v>#N/A</v>
      </c>
    </row>
    <row r="23" spans="1:21" hidden="1" x14ac:dyDescent="0.3">
      <c r="A23">
        <f t="shared" si="1"/>
        <v>1</v>
      </c>
      <c r="B23" s="69">
        <v>44935</v>
      </c>
      <c r="C23" s="70" t="s">
        <v>20838</v>
      </c>
      <c r="D23" s="70">
        <f t="shared" si="2"/>
        <v>35</v>
      </c>
      <c r="E23" s="70" t="s">
        <v>20837</v>
      </c>
      <c r="F23" s="70" t="s">
        <v>20825</v>
      </c>
      <c r="G23" s="70" t="s">
        <v>12333</v>
      </c>
      <c r="H23" s="70" t="s">
        <v>12334</v>
      </c>
      <c r="I23" s="71">
        <v>-1250541</v>
      </c>
      <c r="J23" s="72" t="s">
        <v>11726</v>
      </c>
      <c r="K23" s="71">
        <v>-100043</v>
      </c>
      <c r="L23" s="73">
        <v>-1350584</v>
      </c>
      <c r="M23">
        <f>+VLOOKUP(D23,'[1]Trừ tiền'!O$8:P$893,2,0)</f>
        <v>-1350584</v>
      </c>
      <c r="N23" s="59">
        <f t="shared" si="3"/>
        <v>0</v>
      </c>
      <c r="U23" s="74" t="e">
        <f>+VLOOKUP(D23,'[1]TT T7'!O$895:P$1106,2,0)</f>
        <v>#N/A</v>
      </c>
    </row>
    <row r="24" spans="1:21" hidden="1" x14ac:dyDescent="0.3">
      <c r="A24">
        <f t="shared" si="1"/>
        <v>1</v>
      </c>
      <c r="B24" s="69">
        <v>44935</v>
      </c>
      <c r="C24" s="70" t="s">
        <v>20839</v>
      </c>
      <c r="D24" s="70">
        <f t="shared" si="2"/>
        <v>321</v>
      </c>
      <c r="E24" s="70" t="s">
        <v>17640</v>
      </c>
      <c r="F24" s="70" t="s">
        <v>20825</v>
      </c>
      <c r="G24" s="70" t="s">
        <v>11799</v>
      </c>
      <c r="H24" s="70" t="s">
        <v>11725</v>
      </c>
      <c r="I24" s="71">
        <v>-231414</v>
      </c>
      <c r="J24" s="72" t="s">
        <v>11726</v>
      </c>
      <c r="K24" s="71">
        <v>-18513</v>
      </c>
      <c r="L24" s="73">
        <v>-249927</v>
      </c>
      <c r="M24">
        <f>+VLOOKUP(D24,'[1]Trừ tiền'!O$8:P$893,2,0)</f>
        <v>-249927</v>
      </c>
      <c r="N24" s="59">
        <f t="shared" si="3"/>
        <v>0</v>
      </c>
      <c r="U24" s="74" t="e">
        <f>+VLOOKUP(D24,'[1]TT T7'!O$895:P$1106,2,0)</f>
        <v>#N/A</v>
      </c>
    </row>
    <row r="25" spans="1:21" hidden="1" x14ac:dyDescent="0.3">
      <c r="A25">
        <f t="shared" si="1"/>
        <v>1</v>
      </c>
      <c r="B25" s="69">
        <v>44935</v>
      </c>
      <c r="C25" s="70" t="s">
        <v>20840</v>
      </c>
      <c r="D25" s="70">
        <f t="shared" si="2"/>
        <v>333</v>
      </c>
      <c r="E25" s="70" t="s">
        <v>17640</v>
      </c>
      <c r="F25" s="70" t="s">
        <v>20825</v>
      </c>
      <c r="G25" s="70" t="s">
        <v>11799</v>
      </c>
      <c r="H25" s="70" t="s">
        <v>11725</v>
      </c>
      <c r="I25" s="71">
        <v>-220293</v>
      </c>
      <c r="J25" s="72" t="s">
        <v>11726</v>
      </c>
      <c r="K25" s="71">
        <v>-17623</v>
      </c>
      <c r="L25" s="73">
        <v>-237916</v>
      </c>
      <c r="M25">
        <f>+VLOOKUP(D25,'[1]Trừ tiền'!O$8:P$893,2,0)</f>
        <v>-237916</v>
      </c>
      <c r="N25" s="59">
        <f t="shared" si="3"/>
        <v>0</v>
      </c>
      <c r="U25" s="74" t="e">
        <f>+VLOOKUP(D25,'[1]TT T7'!O$895:P$1106,2,0)</f>
        <v>#N/A</v>
      </c>
    </row>
    <row r="26" spans="1:21" hidden="1" x14ac:dyDescent="0.3">
      <c r="A26">
        <f t="shared" si="1"/>
        <v>1</v>
      </c>
      <c r="B26" s="69">
        <v>44935</v>
      </c>
      <c r="C26" s="70" t="s">
        <v>13783</v>
      </c>
      <c r="D26" s="70">
        <f t="shared" si="2"/>
        <v>371</v>
      </c>
      <c r="E26" s="70" t="s">
        <v>20824</v>
      </c>
      <c r="F26" s="70" t="s">
        <v>20825</v>
      </c>
      <c r="G26" s="70" t="s">
        <v>11799</v>
      </c>
      <c r="H26" s="70" t="s">
        <v>11725</v>
      </c>
      <c r="I26" s="71">
        <v>-784331</v>
      </c>
      <c r="J26" s="72" t="s">
        <v>11726</v>
      </c>
      <c r="K26" s="71">
        <v>-62747</v>
      </c>
      <c r="L26" s="73">
        <v>-847078</v>
      </c>
      <c r="M26">
        <f>+VLOOKUP(D26,'[1]Trừ tiền'!O$8:P$893,2,0)</f>
        <v>-847077</v>
      </c>
      <c r="N26" s="59">
        <f t="shared" si="3"/>
        <v>1</v>
      </c>
      <c r="U26" s="74" t="e">
        <f>+VLOOKUP(D26,'[1]TT T7'!O$895:P$1106,2,0)</f>
        <v>#N/A</v>
      </c>
    </row>
    <row r="27" spans="1:21" hidden="1" x14ac:dyDescent="0.3">
      <c r="A27">
        <f t="shared" si="1"/>
        <v>1</v>
      </c>
      <c r="B27" s="69">
        <v>44935</v>
      </c>
      <c r="C27" s="70" t="s">
        <v>20841</v>
      </c>
      <c r="D27" s="70">
        <f t="shared" si="2"/>
        <v>9</v>
      </c>
      <c r="E27" s="70" t="s">
        <v>20830</v>
      </c>
      <c r="F27" s="70" t="s">
        <v>20825</v>
      </c>
      <c r="G27" s="70" t="s">
        <v>12026</v>
      </c>
      <c r="H27" s="70" t="s">
        <v>12027</v>
      </c>
      <c r="I27" s="71">
        <v>-882000</v>
      </c>
      <c r="J27" s="72" t="s">
        <v>11726</v>
      </c>
      <c r="K27" s="71">
        <v>-70560</v>
      </c>
      <c r="L27" s="73">
        <v>-952560</v>
      </c>
      <c r="M27">
        <f>+VLOOKUP(D27,'[1]Trừ tiền'!O$8:P$893,2,0)</f>
        <v>-952560</v>
      </c>
      <c r="N27" s="59">
        <f t="shared" si="3"/>
        <v>0</v>
      </c>
      <c r="U27" s="74" t="e">
        <f>+VLOOKUP(D27,'[1]TT T7'!O$895:P$1106,2,0)</f>
        <v>#N/A</v>
      </c>
    </row>
    <row r="28" spans="1:21" hidden="1" x14ac:dyDescent="0.3">
      <c r="A28">
        <f t="shared" si="1"/>
        <v>1</v>
      </c>
      <c r="B28" s="69">
        <v>44936</v>
      </c>
      <c r="C28" s="70" t="s">
        <v>20829</v>
      </c>
      <c r="D28" s="70">
        <f t="shared" si="2"/>
        <v>1</v>
      </c>
      <c r="E28" s="70" t="s">
        <v>20842</v>
      </c>
      <c r="F28" s="70" t="s">
        <v>20825</v>
      </c>
      <c r="G28" s="70" t="s">
        <v>11838</v>
      </c>
      <c r="H28" s="70" t="s">
        <v>11839</v>
      </c>
      <c r="I28" s="71">
        <v>-394831</v>
      </c>
      <c r="J28" s="72" t="s">
        <v>11726</v>
      </c>
      <c r="K28" s="71">
        <v>-31587</v>
      </c>
      <c r="L28" s="73">
        <v>-426418</v>
      </c>
      <c r="M28" s="59">
        <f>+L28</f>
        <v>-426418</v>
      </c>
      <c r="N28" s="59">
        <f t="shared" si="3"/>
        <v>0</v>
      </c>
      <c r="O28" t="e">
        <f>+SUMIFS('[1]Trừ tiền'!P$8:P$893,'[1]Trừ tiền'!O$8:O$893,'[1]Hàng trả'!D28)</f>
        <v>#VALUE!</v>
      </c>
      <c r="P28" t="e">
        <f>+O28-M28</f>
        <v>#VALUE!</v>
      </c>
      <c r="Q28" t="e">
        <f>+O28-M28</f>
        <v>#VALUE!</v>
      </c>
      <c r="R28" s="59" t="e">
        <f>+Q28-L28</f>
        <v>#VALUE!</v>
      </c>
      <c r="S28">
        <v>2</v>
      </c>
      <c r="U28" s="74" t="e">
        <f>+VLOOKUP(D28,'[1]TT T7'!O$895:P$1106,2,0)</f>
        <v>#N/A</v>
      </c>
    </row>
    <row r="29" spans="1:21" hidden="1" x14ac:dyDescent="0.3">
      <c r="A29">
        <f t="shared" si="1"/>
        <v>1</v>
      </c>
      <c r="B29" s="69">
        <v>44936</v>
      </c>
      <c r="C29" s="70" t="s">
        <v>13933</v>
      </c>
      <c r="D29" s="70">
        <f t="shared" si="2"/>
        <v>496</v>
      </c>
      <c r="E29" s="70" t="s">
        <v>20824</v>
      </c>
      <c r="F29" s="70" t="s">
        <v>20825</v>
      </c>
      <c r="G29" s="70" t="s">
        <v>11799</v>
      </c>
      <c r="H29" s="70" t="s">
        <v>11725</v>
      </c>
      <c r="I29" s="71">
        <v>-329199</v>
      </c>
      <c r="J29" s="72" t="s">
        <v>11726</v>
      </c>
      <c r="K29" s="71">
        <v>-26336</v>
      </c>
      <c r="L29" s="73">
        <v>-355535</v>
      </c>
      <c r="M29">
        <f>+VLOOKUP(D29,'[1]Trừ tiền'!O$8:P$893,2,0)</f>
        <v>-355535</v>
      </c>
      <c r="N29" s="59">
        <f t="shared" si="3"/>
        <v>0</v>
      </c>
      <c r="U29" s="74" t="e">
        <f>+VLOOKUP(D29,'[1]TT T7'!O$895:P$1106,2,0)</f>
        <v>#N/A</v>
      </c>
    </row>
    <row r="30" spans="1:21" hidden="1" x14ac:dyDescent="0.3">
      <c r="A30">
        <f t="shared" si="1"/>
        <v>1</v>
      </c>
      <c r="B30" s="69">
        <v>44936</v>
      </c>
      <c r="C30" s="70" t="s">
        <v>14015</v>
      </c>
      <c r="D30" s="70">
        <f t="shared" si="2"/>
        <v>600</v>
      </c>
      <c r="E30" s="70" t="s">
        <v>20824</v>
      </c>
      <c r="F30" s="70" t="s">
        <v>20825</v>
      </c>
      <c r="G30" s="70" t="s">
        <v>11799</v>
      </c>
      <c r="H30" s="70" t="s">
        <v>11725</v>
      </c>
      <c r="I30" s="71">
        <v>-542773</v>
      </c>
      <c r="J30" s="72" t="s">
        <v>11726</v>
      </c>
      <c r="K30" s="71">
        <v>-43421</v>
      </c>
      <c r="L30" s="73">
        <v>-586194</v>
      </c>
      <c r="M30">
        <f>+VLOOKUP(D30,'[1]Trừ tiền'!O$8:P$893,2,0)</f>
        <v>-586195</v>
      </c>
      <c r="N30" s="59">
        <f t="shared" si="3"/>
        <v>-1</v>
      </c>
      <c r="U30" s="74" t="e">
        <f>+VLOOKUP(D30,'[1]TT T7'!O$895:P$1106,2,0)</f>
        <v>#N/A</v>
      </c>
    </row>
    <row r="31" spans="1:21" hidden="1" x14ac:dyDescent="0.3">
      <c r="A31">
        <f t="shared" si="1"/>
        <v>1</v>
      </c>
      <c r="B31" s="69">
        <v>44936</v>
      </c>
      <c r="C31" s="70" t="s">
        <v>20843</v>
      </c>
      <c r="D31" s="70">
        <f t="shared" si="2"/>
        <v>639</v>
      </c>
      <c r="E31" s="70" t="s">
        <v>20824</v>
      </c>
      <c r="F31" s="70" t="s">
        <v>20825</v>
      </c>
      <c r="G31" s="70" t="s">
        <v>11799</v>
      </c>
      <c r="H31" s="70" t="s">
        <v>11725</v>
      </c>
      <c r="I31" s="71">
        <v>-74250</v>
      </c>
      <c r="J31" s="72" t="s">
        <v>11726</v>
      </c>
      <c r="K31" s="71">
        <v>-5940</v>
      </c>
      <c r="L31" s="73">
        <v>-80190</v>
      </c>
      <c r="M31">
        <f>+VLOOKUP(D31,'[1]Trừ tiền'!O$8:P$893,2,0)</f>
        <v>-80190</v>
      </c>
      <c r="N31" s="59">
        <f t="shared" si="3"/>
        <v>0</v>
      </c>
      <c r="U31" s="74" t="e">
        <f>+VLOOKUP(D31,'[1]TT T7'!O$895:P$1106,2,0)</f>
        <v>#N/A</v>
      </c>
    </row>
    <row r="32" spans="1:21" hidden="1" x14ac:dyDescent="0.3">
      <c r="A32">
        <f t="shared" si="1"/>
        <v>1</v>
      </c>
      <c r="B32" s="69">
        <v>44936</v>
      </c>
      <c r="C32" s="70" t="s">
        <v>20844</v>
      </c>
      <c r="D32" s="70">
        <f t="shared" si="2"/>
        <v>642</v>
      </c>
      <c r="E32" s="70" t="s">
        <v>20824</v>
      </c>
      <c r="F32" s="70" t="s">
        <v>20825</v>
      </c>
      <c r="G32" s="70" t="s">
        <v>11799</v>
      </c>
      <c r="H32" s="70" t="s">
        <v>11725</v>
      </c>
      <c r="I32" s="71">
        <v>-330750</v>
      </c>
      <c r="J32" s="72" t="s">
        <v>11726</v>
      </c>
      <c r="K32" s="71">
        <v>-26460</v>
      </c>
      <c r="L32" s="73">
        <v>-357210</v>
      </c>
      <c r="M32">
        <f>+VLOOKUP(D32,'[1]Trừ tiền'!O$8:P$893,2,0)</f>
        <v>-357210</v>
      </c>
      <c r="N32" s="59">
        <f t="shared" si="3"/>
        <v>0</v>
      </c>
      <c r="U32" s="74" t="e">
        <f>+VLOOKUP(D32,'[1]TT T7'!O$895:P$1106,2,0)</f>
        <v>#N/A</v>
      </c>
    </row>
    <row r="33" spans="1:27" hidden="1" x14ac:dyDescent="0.3">
      <c r="A33">
        <f t="shared" si="1"/>
        <v>1</v>
      </c>
      <c r="B33" s="69">
        <v>44936</v>
      </c>
      <c r="C33" s="70" t="s">
        <v>20845</v>
      </c>
      <c r="D33" s="70">
        <f t="shared" si="2"/>
        <v>644</v>
      </c>
      <c r="E33" s="70" t="s">
        <v>20824</v>
      </c>
      <c r="F33" s="70" t="s">
        <v>20825</v>
      </c>
      <c r="G33" s="70" t="s">
        <v>11799</v>
      </c>
      <c r="H33" s="70" t="s">
        <v>11725</v>
      </c>
      <c r="I33" s="71">
        <v>-846526</v>
      </c>
      <c r="J33" s="72" t="s">
        <v>11726</v>
      </c>
      <c r="K33" s="71">
        <v>-67723</v>
      </c>
      <c r="L33" s="73">
        <v>-914249</v>
      </c>
      <c r="M33">
        <f>+VLOOKUP(D33,'[1]Trừ tiền'!O$8:P$893,2,0)</f>
        <v>-914248</v>
      </c>
      <c r="N33" s="59">
        <f t="shared" si="3"/>
        <v>1</v>
      </c>
      <c r="U33" s="74" t="e">
        <f>+VLOOKUP(D33,'[1]TT T7'!O$895:P$1106,2,0)</f>
        <v>#N/A</v>
      </c>
    </row>
    <row r="34" spans="1:27" hidden="1" x14ac:dyDescent="0.3">
      <c r="A34">
        <f t="shared" si="1"/>
        <v>1</v>
      </c>
      <c r="B34" s="69">
        <v>44937</v>
      </c>
      <c r="C34" s="70" t="s">
        <v>20846</v>
      </c>
      <c r="D34" s="70">
        <f t="shared" si="2"/>
        <v>33</v>
      </c>
      <c r="E34" s="70" t="s">
        <v>20847</v>
      </c>
      <c r="F34" s="70" t="s">
        <v>20825</v>
      </c>
      <c r="G34" s="70" t="s">
        <v>11860</v>
      </c>
      <c r="H34" s="70" t="s">
        <v>11719</v>
      </c>
      <c r="I34" s="71">
        <v>-111058</v>
      </c>
      <c r="J34" s="72" t="s">
        <v>11726</v>
      </c>
      <c r="K34" s="71">
        <v>-8885</v>
      </c>
      <c r="L34" s="73">
        <v>-119943</v>
      </c>
      <c r="M34">
        <f>+VLOOKUP(D34,'[1]Trừ tiền'!O$8:P$893,2,0)</f>
        <v>-119943</v>
      </c>
      <c r="N34" s="59">
        <f t="shared" si="3"/>
        <v>0</v>
      </c>
      <c r="U34" s="74" t="e">
        <f>+VLOOKUP(D34,'[1]TT T7'!O$895:P$1106,2,0)</f>
        <v>#N/A</v>
      </c>
    </row>
    <row r="35" spans="1:27" hidden="1" x14ac:dyDescent="0.3">
      <c r="A35">
        <f t="shared" si="1"/>
        <v>1</v>
      </c>
      <c r="B35" s="69">
        <v>44937</v>
      </c>
      <c r="C35" s="70" t="s">
        <v>20836</v>
      </c>
      <c r="D35" s="70">
        <f t="shared" si="2"/>
        <v>34</v>
      </c>
      <c r="E35" s="70" t="s">
        <v>20847</v>
      </c>
      <c r="F35" s="70" t="s">
        <v>20825</v>
      </c>
      <c r="G35" s="70" t="s">
        <v>11860</v>
      </c>
      <c r="H35" s="70" t="s">
        <v>11719</v>
      </c>
      <c r="I35" s="71">
        <v>-371250</v>
      </c>
      <c r="J35" s="72" t="s">
        <v>11726</v>
      </c>
      <c r="K35" s="71">
        <v>-29700</v>
      </c>
      <c r="L35" s="73">
        <v>-400950</v>
      </c>
      <c r="M35" s="59">
        <f>+L35</f>
        <v>-400950</v>
      </c>
      <c r="N35" s="59">
        <f t="shared" si="3"/>
        <v>0</v>
      </c>
      <c r="O35" t="e">
        <f>+SUMIFS('[1]Trừ tiền'!P$8:P$893,'[1]Trừ tiền'!O$8:O$893,'[1]Hàng trả'!D35)</f>
        <v>#VALUE!</v>
      </c>
      <c r="P35" t="e">
        <f>+O35-M35</f>
        <v>#VALUE!</v>
      </c>
      <c r="Q35" t="e">
        <f>+O35-M35</f>
        <v>#VALUE!</v>
      </c>
      <c r="R35" s="59" t="e">
        <f>+Q35-L35</f>
        <v>#VALUE!</v>
      </c>
      <c r="S35">
        <v>2</v>
      </c>
      <c r="U35" s="74" t="e">
        <f>+VLOOKUP(D35,'[1]TT T7'!O$895:P$1106,2,0)</f>
        <v>#N/A</v>
      </c>
    </row>
    <row r="36" spans="1:27" hidden="1" x14ac:dyDescent="0.3">
      <c r="A36">
        <f t="shared" si="1"/>
        <v>1</v>
      </c>
      <c r="B36" s="69">
        <v>44937</v>
      </c>
      <c r="C36" s="70" t="s">
        <v>14098</v>
      </c>
      <c r="D36" s="70">
        <f t="shared" si="2"/>
        <v>674</v>
      </c>
      <c r="E36" s="70" t="s">
        <v>20824</v>
      </c>
      <c r="F36" s="70" t="s">
        <v>20825</v>
      </c>
      <c r="G36" s="70" t="s">
        <v>11799</v>
      </c>
      <c r="H36" s="70" t="s">
        <v>11725</v>
      </c>
      <c r="I36" s="71">
        <v>-795635</v>
      </c>
      <c r="J36" s="72" t="s">
        <v>11726</v>
      </c>
      <c r="K36" s="71">
        <v>-63651</v>
      </c>
      <c r="L36" s="73">
        <v>-859286</v>
      </c>
      <c r="M36">
        <f>+VLOOKUP(D36,'[1]Trừ tiền'!O$8:P$893,2,0)</f>
        <v>-859286</v>
      </c>
      <c r="N36" s="59">
        <f t="shared" si="3"/>
        <v>0</v>
      </c>
      <c r="U36" s="74" t="e">
        <f>+VLOOKUP(D36,'[1]TT T7'!O$895:P$1106,2,0)</f>
        <v>#N/A</v>
      </c>
    </row>
    <row r="37" spans="1:27" hidden="1" x14ac:dyDescent="0.3">
      <c r="A37">
        <f t="shared" si="1"/>
        <v>1</v>
      </c>
      <c r="B37" s="69">
        <v>44937</v>
      </c>
      <c r="C37" s="70" t="s">
        <v>20848</v>
      </c>
      <c r="D37" s="70">
        <f t="shared" si="2"/>
        <v>728</v>
      </c>
      <c r="E37" s="70" t="s">
        <v>20824</v>
      </c>
      <c r="F37" s="70" t="s">
        <v>20825</v>
      </c>
      <c r="G37" s="70" t="s">
        <v>11799</v>
      </c>
      <c r="H37" s="70" t="s">
        <v>11725</v>
      </c>
      <c r="I37" s="71">
        <v>-220293</v>
      </c>
      <c r="J37" s="72" t="s">
        <v>11726</v>
      </c>
      <c r="K37" s="71">
        <v>-17623</v>
      </c>
      <c r="L37" s="73">
        <v>-237916</v>
      </c>
      <c r="M37">
        <f>+VLOOKUP(D37,'[1]Trừ tiền'!O$8:P$893,2,0)</f>
        <v>-237916</v>
      </c>
      <c r="N37" s="59">
        <f t="shared" si="3"/>
        <v>0</v>
      </c>
      <c r="U37" s="74" t="e">
        <f>+VLOOKUP(D37,'[1]TT T7'!O$895:P$1106,2,0)</f>
        <v>#N/A</v>
      </c>
    </row>
    <row r="38" spans="1:27" hidden="1" x14ac:dyDescent="0.3">
      <c r="A38">
        <f t="shared" si="1"/>
        <v>1</v>
      </c>
      <c r="B38" s="75">
        <v>44937</v>
      </c>
      <c r="C38" s="76" t="s">
        <v>13569</v>
      </c>
      <c r="D38" s="70">
        <f t="shared" si="2"/>
        <v>168</v>
      </c>
      <c r="E38" s="77" t="s">
        <v>20849</v>
      </c>
      <c r="F38" s="70" t="s">
        <v>20825</v>
      </c>
      <c r="G38" s="77" t="s">
        <v>12239</v>
      </c>
      <c r="H38" s="77">
        <v>312263124</v>
      </c>
      <c r="I38" s="78">
        <v>-992250</v>
      </c>
      <c r="J38" s="79">
        <v>0.08</v>
      </c>
      <c r="K38" s="78">
        <v>-79380</v>
      </c>
      <c r="L38" s="37">
        <v>-1071630</v>
      </c>
      <c r="M38" s="37">
        <f>+L38</f>
        <v>-1071630</v>
      </c>
      <c r="N38" s="37">
        <f t="shared" si="3"/>
        <v>0</v>
      </c>
      <c r="U38" s="74" t="e">
        <f>+VLOOKUP(D38,'[1]TT T7'!O$895:P$1106,2,0)</f>
        <v>#N/A</v>
      </c>
    </row>
    <row r="39" spans="1:27" hidden="1" x14ac:dyDescent="0.3">
      <c r="A39">
        <f t="shared" si="1"/>
        <v>1</v>
      </c>
      <c r="B39" s="69">
        <v>44938</v>
      </c>
      <c r="C39" s="70" t="s">
        <v>13395</v>
      </c>
      <c r="D39" s="70">
        <f t="shared" si="2"/>
        <v>53</v>
      </c>
      <c r="E39" s="70" t="s">
        <v>20827</v>
      </c>
      <c r="F39" s="70" t="s">
        <v>20825</v>
      </c>
      <c r="G39" s="70" t="s">
        <v>11970</v>
      </c>
      <c r="H39" s="70" t="s">
        <v>11971</v>
      </c>
      <c r="I39" s="71">
        <v>-50182</v>
      </c>
      <c r="J39" s="72" t="s">
        <v>11726</v>
      </c>
      <c r="K39" s="71">
        <v>-4015</v>
      </c>
      <c r="L39" s="73">
        <v>-54197</v>
      </c>
      <c r="M39">
        <f>+VLOOKUP(D39,'[1]Trừ tiền'!O$8:P$893,2,0)</f>
        <v>-54197</v>
      </c>
      <c r="N39" s="59">
        <f t="shared" si="3"/>
        <v>0</v>
      </c>
      <c r="U39" s="74" t="e">
        <f>+VLOOKUP(D39,'[1]TT T7'!O$895:P$1106,2,0)</f>
        <v>#N/A</v>
      </c>
    </row>
    <row r="40" spans="1:27" hidden="1" x14ac:dyDescent="0.3">
      <c r="A40">
        <f t="shared" si="1"/>
        <v>1</v>
      </c>
      <c r="B40" s="69">
        <v>44938</v>
      </c>
      <c r="C40" s="70" t="s">
        <v>20850</v>
      </c>
      <c r="D40" s="70">
        <f t="shared" si="2"/>
        <v>836</v>
      </c>
      <c r="E40" s="70" t="s">
        <v>20824</v>
      </c>
      <c r="F40" s="70" t="s">
        <v>20825</v>
      </c>
      <c r="G40" s="70" t="s">
        <v>11799</v>
      </c>
      <c r="H40" s="70" t="s">
        <v>11725</v>
      </c>
      <c r="I40" s="71">
        <v>-333174</v>
      </c>
      <c r="J40" s="72" t="s">
        <v>11726</v>
      </c>
      <c r="K40" s="71">
        <v>-26654</v>
      </c>
      <c r="L40" s="73">
        <v>-359828</v>
      </c>
      <c r="M40">
        <f>+VLOOKUP(D40,'[1]Trừ tiền'!O$8:P$893,2,0)</f>
        <v>-359828</v>
      </c>
      <c r="N40" s="59">
        <f t="shared" si="3"/>
        <v>0</v>
      </c>
      <c r="U40" s="74" t="e">
        <f>+VLOOKUP(D40,'[1]TT T7'!O$895:P$1106,2,0)</f>
        <v>#N/A</v>
      </c>
    </row>
    <row r="41" spans="1:27" x14ac:dyDescent="0.3">
      <c r="A41">
        <f t="shared" si="1"/>
        <v>1</v>
      </c>
      <c r="B41" s="69">
        <v>44939</v>
      </c>
      <c r="C41" s="70" t="s">
        <v>13378</v>
      </c>
      <c r="D41" s="70">
        <f t="shared" si="2"/>
        <v>18</v>
      </c>
      <c r="E41" s="70" t="s">
        <v>20851</v>
      </c>
      <c r="F41" s="70" t="s">
        <v>20825</v>
      </c>
      <c r="G41" s="70" t="s">
        <v>12170</v>
      </c>
      <c r="H41" s="70" t="s">
        <v>12171</v>
      </c>
      <c r="I41" s="71">
        <v>-282296</v>
      </c>
      <c r="J41" s="72" t="s">
        <v>11726</v>
      </c>
      <c r="K41" s="71">
        <v>-22583</v>
      </c>
      <c r="L41" s="73">
        <v>-304879</v>
      </c>
      <c r="M41" t="e">
        <f>+VLOOKUP(D41,'[1]Trừ tiền'!O$8:P$893,2,0)</f>
        <v>#N/A</v>
      </c>
      <c r="N41" s="59" t="e">
        <f t="shared" si="3"/>
        <v>#N/A</v>
      </c>
      <c r="U41" s="74" t="e">
        <f>+VLOOKUP(D41,'[1]TT T7'!O$895:P$1106,2,0)</f>
        <v>#N/A</v>
      </c>
      <c r="W41" t="e">
        <f>+VLOOKUP(D41,'[1]TT T8'!O$865:P$1022,2,0)</f>
        <v>#N/A</v>
      </c>
      <c r="X41" s="59" t="e">
        <f>+W41-L41</f>
        <v>#N/A</v>
      </c>
      <c r="Y41" s="59" t="e">
        <f>+VLOOKUP(D41,'Thanh toán '!M$9244:N$9365,2,0)</f>
        <v>#N/A</v>
      </c>
      <c r="Z41" s="59" t="e">
        <f>+Y41-L41</f>
        <v>#N/A</v>
      </c>
      <c r="AA41" t="e">
        <f>+VLOOKUP(D41,'Thanh toán '!M$10227:N$10360,2,0)</f>
        <v>#N/A</v>
      </c>
    </row>
    <row r="42" spans="1:27" hidden="1" x14ac:dyDescent="0.3">
      <c r="A42">
        <f t="shared" si="1"/>
        <v>1</v>
      </c>
      <c r="B42" s="69">
        <v>44939</v>
      </c>
      <c r="C42" s="70" t="s">
        <v>13383</v>
      </c>
      <c r="D42" s="70">
        <f t="shared" si="2"/>
        <v>20</v>
      </c>
      <c r="E42" s="70" t="s">
        <v>20851</v>
      </c>
      <c r="F42" s="70" t="s">
        <v>20825</v>
      </c>
      <c r="G42" s="70" t="s">
        <v>12170</v>
      </c>
      <c r="H42" s="70" t="s">
        <v>12171</v>
      </c>
      <c r="I42" s="71">
        <v>-282296</v>
      </c>
      <c r="J42" s="72" t="s">
        <v>11720</v>
      </c>
      <c r="K42" s="71">
        <v>-28230</v>
      </c>
      <c r="L42" s="73">
        <v>-310526</v>
      </c>
      <c r="M42" s="59">
        <f>+L42</f>
        <v>-310526</v>
      </c>
      <c r="N42" s="59">
        <f t="shared" si="3"/>
        <v>0</v>
      </c>
      <c r="O42" t="e">
        <f>+SUMIFS('[1]Trừ tiền'!P$8:P$893,'[1]Trừ tiền'!O$8:O$893,'[1]Hàng trả'!D41)</f>
        <v>#VALUE!</v>
      </c>
      <c r="P42" t="e">
        <f>+O42-M42</f>
        <v>#VALUE!</v>
      </c>
      <c r="Q42" t="e">
        <f>+O42-M42</f>
        <v>#VALUE!</v>
      </c>
      <c r="R42" s="59" t="e">
        <f>+Q42-L42</f>
        <v>#VALUE!</v>
      </c>
      <c r="S42">
        <v>2</v>
      </c>
      <c r="U42" s="74" t="e">
        <f>+VLOOKUP(D42,'[1]TT T7'!O$895:P$1106,2,0)</f>
        <v>#N/A</v>
      </c>
    </row>
    <row r="43" spans="1:27" hidden="1" x14ac:dyDescent="0.3">
      <c r="A43">
        <f t="shared" si="1"/>
        <v>1</v>
      </c>
      <c r="B43" s="69">
        <v>44939</v>
      </c>
      <c r="C43" s="70" t="s">
        <v>13385</v>
      </c>
      <c r="D43" s="70">
        <f t="shared" si="2"/>
        <v>22</v>
      </c>
      <c r="E43" s="70" t="s">
        <v>20851</v>
      </c>
      <c r="F43" s="70" t="s">
        <v>20825</v>
      </c>
      <c r="G43" s="70" t="s">
        <v>12170</v>
      </c>
      <c r="H43" s="70" t="s">
        <v>12171</v>
      </c>
      <c r="I43" s="71">
        <v>-260073</v>
      </c>
      <c r="J43" s="72" t="s">
        <v>11720</v>
      </c>
      <c r="K43" s="71">
        <v>-26007</v>
      </c>
      <c r="L43" s="73">
        <v>-286080</v>
      </c>
      <c r="M43">
        <f>+VLOOKUP(D43,'[1]Trừ tiền'!O$8:P$893,2,0)</f>
        <v>-286080</v>
      </c>
      <c r="N43" s="59">
        <f t="shared" si="3"/>
        <v>0</v>
      </c>
      <c r="U43" s="74" t="e">
        <f>+VLOOKUP(D43,'[1]TT T7'!O$895:P$1106,2,0)</f>
        <v>#N/A</v>
      </c>
    </row>
    <row r="44" spans="1:27" hidden="1" x14ac:dyDescent="0.3">
      <c r="A44">
        <f t="shared" si="1"/>
        <v>1</v>
      </c>
      <c r="B44" s="69">
        <v>44939</v>
      </c>
      <c r="C44" s="70" t="s">
        <v>14309</v>
      </c>
      <c r="D44" s="70">
        <f t="shared" si="2"/>
        <v>975</v>
      </c>
      <c r="E44" s="70" t="s">
        <v>20824</v>
      </c>
      <c r="F44" s="70" t="s">
        <v>20825</v>
      </c>
      <c r="G44" s="70" t="s">
        <v>11799</v>
      </c>
      <c r="H44" s="70" t="s">
        <v>11725</v>
      </c>
      <c r="I44" s="71">
        <v>-255565</v>
      </c>
      <c r="J44" s="72" t="s">
        <v>11726</v>
      </c>
      <c r="K44" s="71">
        <v>-20445</v>
      </c>
      <c r="L44" s="73">
        <v>-276010</v>
      </c>
      <c r="M44">
        <f>+VLOOKUP(D44,'[1]Trừ tiền'!O$8:P$893,2,0)</f>
        <v>-276010</v>
      </c>
      <c r="N44" s="59">
        <f t="shared" si="3"/>
        <v>0</v>
      </c>
      <c r="U44" s="74" t="e">
        <f>+VLOOKUP(D44,'[1]TT T7'!O$895:P$1106,2,0)</f>
        <v>#N/A</v>
      </c>
    </row>
    <row r="45" spans="1:27" hidden="1" x14ac:dyDescent="0.3">
      <c r="A45">
        <f t="shared" si="1"/>
        <v>1</v>
      </c>
      <c r="B45" s="69">
        <v>44939</v>
      </c>
      <c r="C45" s="70" t="s">
        <v>14351</v>
      </c>
      <c r="D45" s="70">
        <f t="shared" si="2"/>
        <v>1043</v>
      </c>
      <c r="E45" s="70" t="s">
        <v>20824</v>
      </c>
      <c r="F45" s="70" t="s">
        <v>20825</v>
      </c>
      <c r="G45" s="70" t="s">
        <v>11799</v>
      </c>
      <c r="H45" s="70" t="s">
        <v>11725</v>
      </c>
      <c r="I45" s="71">
        <v>-200728</v>
      </c>
      <c r="J45" s="72" t="s">
        <v>11726</v>
      </c>
      <c r="K45" s="71">
        <v>-16058</v>
      </c>
      <c r="L45" s="73">
        <v>-216786</v>
      </c>
      <c r="M45">
        <f>+VLOOKUP(D45,'[1]Trừ tiền'!O$8:P$893,2,0)</f>
        <v>-216786</v>
      </c>
      <c r="N45" s="59">
        <f t="shared" si="3"/>
        <v>0</v>
      </c>
      <c r="U45" s="74" t="e">
        <f>+VLOOKUP(D45,'[1]TT T7'!O$895:P$1106,2,0)</f>
        <v>#N/A</v>
      </c>
    </row>
    <row r="46" spans="1:27" hidden="1" x14ac:dyDescent="0.3">
      <c r="A46">
        <f t="shared" si="1"/>
        <v>1</v>
      </c>
      <c r="B46" s="69">
        <v>44940</v>
      </c>
      <c r="C46" s="70" t="s">
        <v>13376</v>
      </c>
      <c r="D46" s="70">
        <f t="shared" si="2"/>
        <v>17</v>
      </c>
      <c r="E46" s="70" t="s">
        <v>20852</v>
      </c>
      <c r="F46" s="70" t="s">
        <v>20825</v>
      </c>
      <c r="G46" s="70" t="s">
        <v>12167</v>
      </c>
      <c r="H46" s="70" t="s">
        <v>12168</v>
      </c>
      <c r="I46" s="71">
        <v>-111058</v>
      </c>
      <c r="J46" s="72" t="s">
        <v>11726</v>
      </c>
      <c r="K46" s="71">
        <v>-8885</v>
      </c>
      <c r="L46" s="73">
        <v>-119943</v>
      </c>
      <c r="M46">
        <f>+VLOOKUP(D46,'[1]Trừ tiền'!O$8:P$893,2,0)</f>
        <v>-119943</v>
      </c>
      <c r="N46" s="59">
        <f t="shared" si="3"/>
        <v>0</v>
      </c>
      <c r="U46" s="74" t="e">
        <f>+VLOOKUP(D46,'[1]TT T7'!O$895:P$1106,2,0)</f>
        <v>#N/A</v>
      </c>
    </row>
    <row r="47" spans="1:27" hidden="1" x14ac:dyDescent="0.3">
      <c r="A47">
        <f t="shared" si="1"/>
        <v>1</v>
      </c>
      <c r="B47" s="69">
        <v>44940</v>
      </c>
      <c r="C47" s="70" t="s">
        <v>13389</v>
      </c>
      <c r="D47" s="70">
        <f t="shared" si="2"/>
        <v>24</v>
      </c>
      <c r="E47" s="70" t="s">
        <v>20853</v>
      </c>
      <c r="F47" s="70" t="s">
        <v>20825</v>
      </c>
      <c r="G47" s="70" t="s">
        <v>12426</v>
      </c>
      <c r="H47" s="70" t="s">
        <v>12427</v>
      </c>
      <c r="I47" s="71">
        <v>-269036</v>
      </c>
      <c r="J47" s="72" t="s">
        <v>11720</v>
      </c>
      <c r="K47" s="71">
        <v>-26904</v>
      </c>
      <c r="L47" s="73">
        <v>-295940</v>
      </c>
      <c r="M47">
        <f>+VLOOKUP(D47,'[1]Trừ tiền'!O$8:P$893,2,0)</f>
        <v>-295940</v>
      </c>
      <c r="N47" s="59">
        <f t="shared" si="3"/>
        <v>0</v>
      </c>
      <c r="U47" s="74" t="e">
        <f>+VLOOKUP(D47,'[1]TT T7'!O$895:P$1106,2,0)</f>
        <v>#N/A</v>
      </c>
    </row>
    <row r="48" spans="1:27" hidden="1" x14ac:dyDescent="0.3">
      <c r="A48">
        <f t="shared" si="1"/>
        <v>1</v>
      </c>
      <c r="B48" s="69">
        <v>44940</v>
      </c>
      <c r="C48" s="70" t="s">
        <v>20854</v>
      </c>
      <c r="D48" s="70">
        <f t="shared" si="2"/>
        <v>56</v>
      </c>
      <c r="E48" s="70" t="s">
        <v>20827</v>
      </c>
      <c r="F48" s="70" t="s">
        <v>20825</v>
      </c>
      <c r="G48" s="70" t="s">
        <v>11970</v>
      </c>
      <c r="H48" s="70" t="s">
        <v>11971</v>
      </c>
      <c r="I48" s="71">
        <v>-441000</v>
      </c>
      <c r="J48" s="72" t="s">
        <v>11726</v>
      </c>
      <c r="K48" s="71">
        <v>-35280</v>
      </c>
      <c r="L48" s="73">
        <v>-476280</v>
      </c>
      <c r="M48" s="59">
        <f>+L48</f>
        <v>-476280</v>
      </c>
      <c r="N48" s="59">
        <f t="shared" si="3"/>
        <v>0</v>
      </c>
      <c r="O48" t="e">
        <f>+SUMIFS('[1]Trừ tiền'!P$8:P$893,'[1]Trừ tiền'!O$8:O$893,'[1]Hàng trả'!D48)</f>
        <v>#VALUE!</v>
      </c>
      <c r="P48" t="e">
        <f>+O48-M48</f>
        <v>#VALUE!</v>
      </c>
      <c r="Q48" t="e">
        <f>+O48-M48</f>
        <v>#VALUE!</v>
      </c>
      <c r="R48" s="59" t="e">
        <f>+Q48-L48</f>
        <v>#VALUE!</v>
      </c>
      <c r="S48">
        <v>2</v>
      </c>
      <c r="U48" s="74" t="e">
        <f>+VLOOKUP(D48,'[1]TT T7'!O$895:P$1106,2,0)</f>
        <v>#N/A</v>
      </c>
    </row>
    <row r="49" spans="1:22" hidden="1" x14ac:dyDescent="0.3">
      <c r="A49">
        <f t="shared" si="1"/>
        <v>1</v>
      </c>
      <c r="B49" s="69">
        <v>44940</v>
      </c>
      <c r="C49" s="70" t="s">
        <v>13398</v>
      </c>
      <c r="D49" s="70">
        <f t="shared" si="2"/>
        <v>59</v>
      </c>
      <c r="E49" s="70" t="s">
        <v>20827</v>
      </c>
      <c r="F49" s="70" t="s">
        <v>20825</v>
      </c>
      <c r="G49" s="70" t="s">
        <v>11970</v>
      </c>
      <c r="H49" s="70" t="s">
        <v>11971</v>
      </c>
      <c r="I49" s="71">
        <v>-61050</v>
      </c>
      <c r="J49" s="72" t="s">
        <v>11726</v>
      </c>
      <c r="K49" s="71">
        <v>-4884</v>
      </c>
      <c r="L49" s="73">
        <v>-65934</v>
      </c>
      <c r="M49">
        <f>+VLOOKUP(D49,'[1]Trừ tiền'!O$8:P$893,2,0)</f>
        <v>-65934</v>
      </c>
      <c r="N49" s="59">
        <f t="shared" si="3"/>
        <v>0</v>
      </c>
      <c r="U49" s="74" t="e">
        <f>+VLOOKUP(D49,'[1]TT T7'!O$895:P$1106,2,0)</f>
        <v>#N/A</v>
      </c>
    </row>
    <row r="50" spans="1:22" hidden="1" x14ac:dyDescent="0.3">
      <c r="A50">
        <f t="shared" si="1"/>
        <v>1</v>
      </c>
      <c r="B50" s="69">
        <v>44940</v>
      </c>
      <c r="C50" s="70" t="s">
        <v>13404</v>
      </c>
      <c r="D50" s="70">
        <f t="shared" si="2"/>
        <v>63</v>
      </c>
      <c r="E50" s="70" t="s">
        <v>20827</v>
      </c>
      <c r="F50" s="70" t="s">
        <v>20825</v>
      </c>
      <c r="G50" s="70" t="s">
        <v>11970</v>
      </c>
      <c r="H50" s="70" t="s">
        <v>11971</v>
      </c>
      <c r="I50" s="71">
        <v>-456155</v>
      </c>
      <c r="J50" s="72" t="s">
        <v>11726</v>
      </c>
      <c r="K50" s="71">
        <v>-36492</v>
      </c>
      <c r="L50" s="73">
        <v>-492647</v>
      </c>
      <c r="M50">
        <f>+VLOOKUP(D50,'[1]Trừ tiền'!O$8:P$893,2,0)</f>
        <v>-492647</v>
      </c>
      <c r="N50" s="59">
        <f t="shared" si="3"/>
        <v>0</v>
      </c>
      <c r="U50" s="74" t="e">
        <f>+VLOOKUP(D50,'[1]TT T7'!O$895:P$1106,2,0)</f>
        <v>#N/A</v>
      </c>
    </row>
    <row r="51" spans="1:22" hidden="1" x14ac:dyDescent="0.3">
      <c r="A51">
        <f t="shared" si="1"/>
        <v>1</v>
      </c>
      <c r="B51" s="69">
        <v>44940</v>
      </c>
      <c r="C51" s="70" t="s">
        <v>13406</v>
      </c>
      <c r="D51" s="70">
        <f t="shared" si="2"/>
        <v>64</v>
      </c>
      <c r="E51" s="70" t="s">
        <v>20827</v>
      </c>
      <c r="F51" s="70" t="s">
        <v>20855</v>
      </c>
      <c r="G51" s="70" t="s">
        <v>11970</v>
      </c>
      <c r="H51" s="70" t="s">
        <v>11971</v>
      </c>
      <c r="I51" s="71">
        <v>-106050</v>
      </c>
      <c r="J51" s="72" t="s">
        <v>11726</v>
      </c>
      <c r="K51" s="71">
        <v>-8484</v>
      </c>
      <c r="L51" s="73">
        <v>-114534</v>
      </c>
      <c r="M51">
        <f>+VLOOKUP(D51,'[1]Trừ tiền'!O$8:P$893,2,0)</f>
        <v>-114534</v>
      </c>
      <c r="N51" s="59">
        <f t="shared" si="3"/>
        <v>0</v>
      </c>
      <c r="U51" s="74" t="e">
        <f>+VLOOKUP(D51,'[1]TT T7'!O$895:P$1106,2,0)</f>
        <v>#N/A</v>
      </c>
    </row>
    <row r="52" spans="1:22" hidden="1" x14ac:dyDescent="0.3">
      <c r="A52">
        <f t="shared" si="1"/>
        <v>1</v>
      </c>
      <c r="B52" s="69">
        <v>44943</v>
      </c>
      <c r="C52" s="70" t="s">
        <v>13393</v>
      </c>
      <c r="D52" s="70">
        <f t="shared" si="2"/>
        <v>49</v>
      </c>
      <c r="E52" s="70" t="s">
        <v>20834</v>
      </c>
      <c r="F52" s="70" t="s">
        <v>20825</v>
      </c>
      <c r="G52" s="70" t="s">
        <v>12182</v>
      </c>
      <c r="H52" s="70" t="s">
        <v>12183</v>
      </c>
      <c r="I52" s="71">
        <v>-436800</v>
      </c>
      <c r="J52" s="72" t="s">
        <v>11726</v>
      </c>
      <c r="K52" s="71">
        <v>-34944</v>
      </c>
      <c r="L52" s="73">
        <v>-471744</v>
      </c>
      <c r="M52">
        <f>+VLOOKUP(D52,'[1]Trừ tiền'!O$8:P$893,2,0)</f>
        <v>-471744</v>
      </c>
      <c r="N52" s="59">
        <f t="shared" si="3"/>
        <v>0</v>
      </c>
      <c r="U52" s="74" t="e">
        <f>+VLOOKUP(D52,'[1]TT T7'!O$895:P$1106,2,0)</f>
        <v>#N/A</v>
      </c>
    </row>
    <row r="53" spans="1:22" hidden="1" x14ac:dyDescent="0.3">
      <c r="A53">
        <f t="shared" si="1"/>
        <v>1</v>
      </c>
      <c r="B53" s="69">
        <v>44943</v>
      </c>
      <c r="C53" s="70" t="s">
        <v>20856</v>
      </c>
      <c r="D53" s="70">
        <f t="shared" si="2"/>
        <v>50</v>
      </c>
      <c r="E53" s="70" t="s">
        <v>20834</v>
      </c>
      <c r="F53" s="70" t="s">
        <v>20825</v>
      </c>
      <c r="G53" s="70" t="s">
        <v>12182</v>
      </c>
      <c r="H53" s="70" t="s">
        <v>12183</v>
      </c>
      <c r="I53" s="71">
        <v>-433772</v>
      </c>
      <c r="J53" s="72" t="s">
        <v>11726</v>
      </c>
      <c r="K53" s="71">
        <v>-34702</v>
      </c>
      <c r="L53" s="73">
        <v>-468474</v>
      </c>
      <c r="M53">
        <f>+VLOOKUP(D53,'[1]Trừ tiền'!O$8:P$893,2,0)</f>
        <v>-468474</v>
      </c>
      <c r="N53" s="59">
        <f t="shared" si="3"/>
        <v>0</v>
      </c>
      <c r="U53" s="74" t="e">
        <f>+VLOOKUP(D53,'[1]TT T7'!O$895:P$1106,2,0)</f>
        <v>#N/A</v>
      </c>
    </row>
    <row r="54" spans="1:22" hidden="1" x14ac:dyDescent="0.3">
      <c r="A54">
        <f t="shared" si="1"/>
        <v>1</v>
      </c>
      <c r="B54" s="69">
        <v>44943</v>
      </c>
      <c r="C54" s="70" t="s">
        <v>13412</v>
      </c>
      <c r="D54" s="70">
        <f t="shared" si="2"/>
        <v>67</v>
      </c>
      <c r="E54" s="70" t="s">
        <v>20827</v>
      </c>
      <c r="F54" s="70" t="s">
        <v>20857</v>
      </c>
      <c r="G54" s="70" t="s">
        <v>11970</v>
      </c>
      <c r="H54" s="70" t="s">
        <v>11971</v>
      </c>
      <c r="I54" s="71">
        <v>-176400</v>
      </c>
      <c r="J54" s="72" t="s">
        <v>11726</v>
      </c>
      <c r="K54" s="71">
        <v>-14112</v>
      </c>
      <c r="L54" s="73">
        <v>-190512</v>
      </c>
      <c r="M54">
        <f>+VLOOKUP(D54,'[1]Trừ tiền'!O$8:P$893,2,0)</f>
        <v>-190512</v>
      </c>
      <c r="N54" s="59">
        <f t="shared" si="3"/>
        <v>0</v>
      </c>
      <c r="U54" s="74" t="e">
        <f>+VLOOKUP(D54,'[1]TT T7'!O$895:P$1106,2,0)</f>
        <v>#N/A</v>
      </c>
    </row>
    <row r="55" spans="1:22" hidden="1" x14ac:dyDescent="0.3">
      <c r="A55">
        <f t="shared" si="1"/>
        <v>1</v>
      </c>
      <c r="B55" s="69">
        <v>44943</v>
      </c>
      <c r="C55" s="70" t="s">
        <v>20858</v>
      </c>
      <c r="D55" s="70">
        <f t="shared" si="2"/>
        <v>1333</v>
      </c>
      <c r="E55" s="70" t="s">
        <v>20824</v>
      </c>
      <c r="F55" s="70" t="s">
        <v>20825</v>
      </c>
      <c r="G55" s="70" t="s">
        <v>11799</v>
      </c>
      <c r="H55" s="70" t="s">
        <v>11725</v>
      </c>
      <c r="I55" s="71">
        <v>-111058</v>
      </c>
      <c r="J55" s="72" t="s">
        <v>11726</v>
      </c>
      <c r="K55" s="71">
        <v>-8885</v>
      </c>
      <c r="L55" s="73">
        <v>-119943</v>
      </c>
      <c r="M55">
        <f>+VLOOKUP(D55,'[1]Trừ tiền'!O$8:P$893,2,0)</f>
        <v>-119943</v>
      </c>
      <c r="N55" s="59">
        <f t="shared" si="3"/>
        <v>0</v>
      </c>
      <c r="U55" s="74" t="e">
        <f>+VLOOKUP(D55,'[1]TT T7'!O$895:P$1106,2,0)</f>
        <v>#N/A</v>
      </c>
    </row>
    <row r="56" spans="1:22" hidden="1" x14ac:dyDescent="0.3">
      <c r="A56">
        <f t="shared" si="1"/>
        <v>1</v>
      </c>
      <c r="B56" s="69">
        <v>44943</v>
      </c>
      <c r="C56" s="70" t="s">
        <v>20859</v>
      </c>
      <c r="D56" s="70">
        <f t="shared" si="2"/>
        <v>1401</v>
      </c>
      <c r="E56" s="70" t="s">
        <v>20824</v>
      </c>
      <c r="F56" s="70" t="s">
        <v>20825</v>
      </c>
      <c r="G56" s="70" t="s">
        <v>11799</v>
      </c>
      <c r="H56" s="70" t="s">
        <v>11725</v>
      </c>
      <c r="I56" s="71">
        <v>-1255930</v>
      </c>
      <c r="J56" s="72" t="s">
        <v>11726</v>
      </c>
      <c r="K56" s="71">
        <v>-100474</v>
      </c>
      <c r="L56" s="73">
        <v>-1356404</v>
      </c>
      <c r="M56">
        <f>+VLOOKUP(D56,'[1]Trừ tiền'!O$8:P$893,2,0)</f>
        <v>-1356404</v>
      </c>
      <c r="N56" s="59">
        <f t="shared" si="3"/>
        <v>0</v>
      </c>
      <c r="U56" s="74" t="e">
        <f>+VLOOKUP(D56,'[1]TT T7'!O$895:P$1106,2,0)</f>
        <v>#N/A</v>
      </c>
    </row>
    <row r="57" spans="1:22" hidden="1" x14ac:dyDescent="0.3">
      <c r="A57">
        <f t="shared" si="1"/>
        <v>1</v>
      </c>
      <c r="B57" s="69">
        <v>44943</v>
      </c>
      <c r="C57" s="70" t="s">
        <v>14414</v>
      </c>
      <c r="D57" s="70">
        <f t="shared" si="2"/>
        <v>1424</v>
      </c>
      <c r="E57" s="70" t="s">
        <v>20824</v>
      </c>
      <c r="F57" s="70" t="s">
        <v>20825</v>
      </c>
      <c r="G57" s="70" t="s">
        <v>11799</v>
      </c>
      <c r="H57" s="70" t="s">
        <v>11725</v>
      </c>
      <c r="I57" s="71">
        <v>-88200</v>
      </c>
      <c r="J57" s="72" t="s">
        <v>11726</v>
      </c>
      <c r="K57" s="71">
        <v>-7056</v>
      </c>
      <c r="L57" s="73">
        <v>-95256</v>
      </c>
      <c r="M57">
        <f>+VLOOKUP(D57,'[1]Trừ tiền'!O$8:P$893,2,0)</f>
        <v>-95256</v>
      </c>
      <c r="N57" s="59">
        <f t="shared" si="3"/>
        <v>0</v>
      </c>
      <c r="U57" s="74" t="e">
        <f>+VLOOKUP(D57,'[1]TT T7'!O$895:P$1106,2,0)</f>
        <v>#N/A</v>
      </c>
    </row>
    <row r="58" spans="1:22" hidden="1" x14ac:dyDescent="0.3">
      <c r="A58">
        <f t="shared" si="1"/>
        <v>1</v>
      </c>
      <c r="B58" s="69">
        <v>44943</v>
      </c>
      <c r="C58" s="70" t="s">
        <v>14432</v>
      </c>
      <c r="D58" s="70">
        <f t="shared" si="2"/>
        <v>1487</v>
      </c>
      <c r="E58" s="70" t="s">
        <v>20824</v>
      </c>
      <c r="F58" s="70" t="s">
        <v>20825</v>
      </c>
      <c r="G58" s="70" t="s">
        <v>11799</v>
      </c>
      <c r="H58" s="70" t="s">
        <v>11725</v>
      </c>
      <c r="I58" s="71">
        <v>-494414</v>
      </c>
      <c r="J58" s="72" t="s">
        <v>11726</v>
      </c>
      <c r="K58" s="71">
        <v>-39554</v>
      </c>
      <c r="L58" s="73">
        <v>-533968</v>
      </c>
      <c r="M58">
        <f>+VLOOKUP(D58,'[1]Trừ tiền'!O$8:P$893,2,0)</f>
        <v>-533967</v>
      </c>
      <c r="N58" s="59">
        <f t="shared" si="3"/>
        <v>1</v>
      </c>
      <c r="U58" s="74" t="e">
        <f>+VLOOKUP(D58,'[1]TT T7'!O$895:P$1106,2,0)</f>
        <v>#N/A</v>
      </c>
    </row>
    <row r="59" spans="1:22" hidden="1" x14ac:dyDescent="0.3">
      <c r="A59">
        <f t="shared" si="1"/>
        <v>1</v>
      </c>
      <c r="B59" s="69">
        <v>44944</v>
      </c>
      <c r="C59" s="70" t="s">
        <v>13435</v>
      </c>
      <c r="D59" s="70">
        <f t="shared" si="2"/>
        <v>80</v>
      </c>
      <c r="E59" s="70" t="s">
        <v>20860</v>
      </c>
      <c r="F59" s="70" t="s">
        <v>20825</v>
      </c>
      <c r="G59" s="70" t="s">
        <v>12215</v>
      </c>
      <c r="H59" s="70" t="s">
        <v>12216</v>
      </c>
      <c r="I59" s="71">
        <v>-655733</v>
      </c>
      <c r="J59" s="72" t="s">
        <v>11720</v>
      </c>
      <c r="K59" s="71">
        <v>-65573</v>
      </c>
      <c r="L59" s="73">
        <v>-721306</v>
      </c>
      <c r="M59">
        <f>+VLOOKUP(D59,'[1]Trừ tiền'!O$8:P$893,2,0)</f>
        <v>-721305</v>
      </c>
      <c r="N59" s="59">
        <f t="shared" si="3"/>
        <v>1</v>
      </c>
      <c r="U59" s="74" t="e">
        <f>+VLOOKUP(D59,'[1]TT T7'!O$895:P$1106,2,0)</f>
        <v>#N/A</v>
      </c>
    </row>
    <row r="60" spans="1:22" hidden="1" x14ac:dyDescent="0.3">
      <c r="A60">
        <f t="shared" si="1"/>
        <v>1</v>
      </c>
      <c r="B60" s="69">
        <v>44944</v>
      </c>
      <c r="C60" s="70" t="s">
        <v>13448</v>
      </c>
      <c r="D60" s="70">
        <f t="shared" si="2"/>
        <v>89</v>
      </c>
      <c r="E60" s="70" t="s">
        <v>20847</v>
      </c>
      <c r="F60" s="70" t="s">
        <v>20825</v>
      </c>
      <c r="G60" s="70" t="s">
        <v>11860</v>
      </c>
      <c r="H60" s="70" t="s">
        <v>11719</v>
      </c>
      <c r="I60" s="71">
        <v>-569267</v>
      </c>
      <c r="J60" s="72" t="s">
        <v>11726</v>
      </c>
      <c r="K60" s="71">
        <v>-45542</v>
      </c>
      <c r="L60" s="73">
        <v>-614809</v>
      </c>
      <c r="M60">
        <f>+VLOOKUP(D60,'[1]Trừ tiền'!O$8:P$893,2,0)</f>
        <v>-614808</v>
      </c>
      <c r="N60" s="59">
        <f t="shared" si="3"/>
        <v>1</v>
      </c>
      <c r="U60" s="74" t="e">
        <f>+VLOOKUP(D60,'[1]TT T7'!O$895:P$1106,2,0)</f>
        <v>#N/A</v>
      </c>
    </row>
    <row r="61" spans="1:22" hidden="1" x14ac:dyDescent="0.3">
      <c r="A61">
        <f t="shared" si="1"/>
        <v>1</v>
      </c>
      <c r="B61" s="69">
        <v>44945</v>
      </c>
      <c r="C61" s="70" t="s">
        <v>11735</v>
      </c>
      <c r="D61" s="70">
        <f t="shared" si="2"/>
        <v>36</v>
      </c>
      <c r="E61" s="70" t="s">
        <v>20861</v>
      </c>
      <c r="F61" s="70" t="s">
        <v>20825</v>
      </c>
      <c r="G61" s="70" t="s">
        <v>12173</v>
      </c>
      <c r="H61" s="70" t="s">
        <v>12174</v>
      </c>
      <c r="I61" s="71">
        <v>-297000</v>
      </c>
      <c r="J61" s="72" t="s">
        <v>11726</v>
      </c>
      <c r="K61" s="71">
        <v>-23760</v>
      </c>
      <c r="L61" s="73">
        <v>-320760</v>
      </c>
      <c r="M61">
        <f>+VLOOKUP(D61,'[1]Trừ tiền'!O$8:P$893,2,0)</f>
        <v>-320760</v>
      </c>
      <c r="N61" s="59">
        <f t="shared" si="3"/>
        <v>0</v>
      </c>
      <c r="U61" s="74" t="e">
        <f>+VLOOKUP(D61,'[1]TT T7'!O$895:P$1106,2,0)</f>
        <v>#N/A</v>
      </c>
    </row>
    <row r="62" spans="1:22" hidden="1" x14ac:dyDescent="0.3">
      <c r="A62">
        <f t="shared" si="1"/>
        <v>1</v>
      </c>
      <c r="B62" s="69">
        <v>44956</v>
      </c>
      <c r="C62" s="70" t="s">
        <v>13437</v>
      </c>
      <c r="D62" s="70">
        <f t="shared" si="2"/>
        <v>81</v>
      </c>
      <c r="E62" s="70" t="s">
        <v>20862</v>
      </c>
      <c r="F62" s="70" t="s">
        <v>20863</v>
      </c>
      <c r="G62" s="70" t="s">
        <v>12200</v>
      </c>
      <c r="H62" s="70" t="s">
        <v>12201</v>
      </c>
      <c r="I62" s="71">
        <v>-1070484</v>
      </c>
      <c r="J62" s="72" t="s">
        <v>11720</v>
      </c>
      <c r="K62" s="71">
        <v>-107048</v>
      </c>
      <c r="L62" s="73">
        <v>-1177532</v>
      </c>
      <c r="M62">
        <f>+VLOOKUP(D62,'[1]Trừ tiền'!O$8:P$893,2,0)</f>
        <v>-1177532</v>
      </c>
      <c r="N62" s="59">
        <f t="shared" si="3"/>
        <v>0</v>
      </c>
      <c r="U62" s="74" t="e">
        <f>+VLOOKUP(D62,'[1]TT T7'!O$895:P$1106,2,0)</f>
        <v>#N/A</v>
      </c>
    </row>
    <row r="63" spans="1:22" hidden="1" x14ac:dyDescent="0.3">
      <c r="A63">
        <f t="shared" si="1"/>
        <v>1</v>
      </c>
      <c r="B63" s="69">
        <v>44956</v>
      </c>
      <c r="C63" s="70" t="s">
        <v>14574</v>
      </c>
      <c r="D63" s="70">
        <f t="shared" si="2"/>
        <v>1742</v>
      </c>
      <c r="E63" s="70" t="s">
        <v>20824</v>
      </c>
      <c r="F63" s="70" t="s">
        <v>20825</v>
      </c>
      <c r="G63" s="70" t="s">
        <v>11799</v>
      </c>
      <c r="H63" s="70" t="s">
        <v>11725</v>
      </c>
      <c r="I63" s="71">
        <v>-333174</v>
      </c>
      <c r="J63" s="72" t="s">
        <v>11726</v>
      </c>
      <c r="K63" s="71">
        <v>-26654</v>
      </c>
      <c r="L63" s="73">
        <v>-359828</v>
      </c>
      <c r="M63">
        <f>+VLOOKUP(D63,'[1]Trừ tiền'!O$8:P$893,2,0)</f>
        <v>-359828</v>
      </c>
      <c r="N63" s="59">
        <f t="shared" si="3"/>
        <v>0</v>
      </c>
      <c r="U63" s="74" t="e">
        <f>+VLOOKUP(D63,'[1]TT T7'!O$895:P$1106,2,0)</f>
        <v>#N/A</v>
      </c>
    </row>
    <row r="64" spans="1:22" hidden="1" x14ac:dyDescent="0.3">
      <c r="A64">
        <f t="shared" si="1"/>
        <v>1</v>
      </c>
      <c r="B64" s="69">
        <v>44939</v>
      </c>
      <c r="C64" s="70" t="s">
        <v>14229</v>
      </c>
      <c r="D64" s="70">
        <f t="shared" si="2"/>
        <v>858</v>
      </c>
      <c r="E64" s="70" t="s">
        <v>20824</v>
      </c>
      <c r="F64" s="70" t="s">
        <v>20825</v>
      </c>
      <c r="G64" s="70" t="s">
        <v>11799</v>
      </c>
      <c r="H64" s="70" t="s">
        <v>11725</v>
      </c>
      <c r="I64" s="71">
        <v>-110250</v>
      </c>
      <c r="J64" s="72" t="s">
        <v>11726</v>
      </c>
      <c r="K64" s="71">
        <v>-8820</v>
      </c>
      <c r="L64" s="73">
        <v>-119070</v>
      </c>
      <c r="M64">
        <f>+VLOOKUP(D64,'[1]Trừ tiền'!O$8:P$893,2,0)</f>
        <v>-119070</v>
      </c>
      <c r="N64" s="59">
        <f t="shared" si="3"/>
        <v>0</v>
      </c>
      <c r="U64" s="74" t="s">
        <v>20864</v>
      </c>
      <c r="V64" s="59" t="e">
        <f>+U64-L64</f>
        <v>#VALUE!</v>
      </c>
    </row>
    <row r="65" spans="1:21" hidden="1" x14ac:dyDescent="0.3">
      <c r="A65">
        <f t="shared" si="1"/>
        <v>2</v>
      </c>
      <c r="B65" s="69">
        <v>44958</v>
      </c>
      <c r="C65" s="70" t="s">
        <v>20854</v>
      </c>
      <c r="D65" s="70">
        <f t="shared" si="2"/>
        <v>56</v>
      </c>
      <c r="E65" s="70" t="s">
        <v>20865</v>
      </c>
      <c r="F65" s="70" t="s">
        <v>20825</v>
      </c>
      <c r="G65" s="70" t="s">
        <v>12396</v>
      </c>
      <c r="H65" s="70" t="s">
        <v>12397</v>
      </c>
      <c r="I65" s="71">
        <v>-978087</v>
      </c>
      <c r="J65" s="72" t="s">
        <v>11726</v>
      </c>
      <c r="K65" s="71">
        <v>-78247</v>
      </c>
      <c r="L65" s="73">
        <v>-1056334</v>
      </c>
      <c r="M65">
        <f>+VLOOKUP(D65,'[1]Trừ tiền'!O$8:P$893,2,0)</f>
        <v>-1056334</v>
      </c>
      <c r="N65" s="59">
        <f t="shared" si="3"/>
        <v>0</v>
      </c>
      <c r="U65" s="74" t="e">
        <f>+VLOOKUP(D65,'[1]TT T7'!O$895:P$1106,2,0)</f>
        <v>#N/A</v>
      </c>
    </row>
    <row r="66" spans="1:21" hidden="1" x14ac:dyDescent="0.3">
      <c r="A66">
        <f t="shared" si="1"/>
        <v>2</v>
      </c>
      <c r="B66" s="69">
        <v>44958</v>
      </c>
      <c r="C66" s="70" t="s">
        <v>13410</v>
      </c>
      <c r="D66" s="70">
        <f t="shared" si="2"/>
        <v>66</v>
      </c>
      <c r="E66" s="70" t="s">
        <v>20866</v>
      </c>
      <c r="F66" s="70" t="s">
        <v>20825</v>
      </c>
      <c r="G66" s="70" t="s">
        <v>12228</v>
      </c>
      <c r="H66" s="70" t="s">
        <v>12229</v>
      </c>
      <c r="I66" s="71">
        <v>-188798</v>
      </c>
      <c r="J66" s="72" t="s">
        <v>11720</v>
      </c>
      <c r="K66" s="71">
        <v>-18880</v>
      </c>
      <c r="L66" s="73">
        <v>-207678</v>
      </c>
      <c r="M66">
        <f>+VLOOKUP(D66,'[1]Trừ tiền'!O$8:P$893,2,0)</f>
        <v>-207678</v>
      </c>
      <c r="N66" s="59">
        <f t="shared" si="3"/>
        <v>0</v>
      </c>
      <c r="U66" s="74" t="e">
        <f>+VLOOKUP(D66,'[1]TT T7'!O$895:P$1106,2,0)</f>
        <v>#N/A</v>
      </c>
    </row>
    <row r="67" spans="1:21" hidden="1" x14ac:dyDescent="0.3">
      <c r="A67">
        <f t="shared" si="1"/>
        <v>2</v>
      </c>
      <c r="B67" s="69">
        <v>44958</v>
      </c>
      <c r="C67" s="70" t="s">
        <v>20867</v>
      </c>
      <c r="D67" s="70">
        <f t="shared" si="2"/>
        <v>1871</v>
      </c>
      <c r="E67" s="70" t="s">
        <v>20824</v>
      </c>
      <c r="F67" s="70" t="s">
        <v>20868</v>
      </c>
      <c r="G67" s="70" t="s">
        <v>11799</v>
      </c>
      <c r="H67" s="70" t="s">
        <v>11725</v>
      </c>
      <c r="I67" s="71">
        <v>-86691</v>
      </c>
      <c r="J67" s="72" t="s">
        <v>11720</v>
      </c>
      <c r="K67" s="71">
        <v>-8669</v>
      </c>
      <c r="L67" s="73">
        <v>-95360</v>
      </c>
      <c r="M67">
        <f>+VLOOKUP(D67,'[1]Trừ tiền'!O$8:P$893,2,0)</f>
        <v>-95360</v>
      </c>
      <c r="N67" s="59">
        <f t="shared" si="3"/>
        <v>0</v>
      </c>
      <c r="U67" s="74" t="e">
        <f>+VLOOKUP(D67,'[1]TT T7'!O$895:P$1106,2,0)</f>
        <v>#N/A</v>
      </c>
    </row>
    <row r="68" spans="1:21" hidden="1" x14ac:dyDescent="0.3">
      <c r="A68">
        <f t="shared" si="1"/>
        <v>2</v>
      </c>
      <c r="B68" s="69">
        <v>44958</v>
      </c>
      <c r="C68" s="70" t="s">
        <v>20869</v>
      </c>
      <c r="D68" s="70">
        <f t="shared" si="2"/>
        <v>1983</v>
      </c>
      <c r="E68" s="70" t="s">
        <v>20824</v>
      </c>
      <c r="F68" s="70" t="s">
        <v>20870</v>
      </c>
      <c r="G68" s="70" t="s">
        <v>11799</v>
      </c>
      <c r="H68" s="70" t="s">
        <v>11725</v>
      </c>
      <c r="I68" s="71">
        <v>-661500</v>
      </c>
      <c r="J68" s="72" t="s">
        <v>11726</v>
      </c>
      <c r="K68" s="71">
        <v>-52920</v>
      </c>
      <c r="L68" s="73">
        <v>-714420</v>
      </c>
      <c r="M68">
        <f>+VLOOKUP(D68,'[1]Trừ tiền'!O$8:P$893,2,0)</f>
        <v>-714420</v>
      </c>
      <c r="N68" s="59">
        <f t="shared" si="3"/>
        <v>0</v>
      </c>
      <c r="U68" s="74" t="e">
        <f>+VLOOKUP(D68,'[1]TT T7'!O$895:P$1106,2,0)</f>
        <v>#N/A</v>
      </c>
    </row>
    <row r="69" spans="1:21" hidden="1" x14ac:dyDescent="0.3">
      <c r="A69">
        <f t="shared" si="1"/>
        <v>2</v>
      </c>
      <c r="B69" s="69">
        <v>44958</v>
      </c>
      <c r="C69" s="70" t="s">
        <v>20871</v>
      </c>
      <c r="D69" s="70">
        <f t="shared" si="2"/>
        <v>1984</v>
      </c>
      <c r="E69" s="70" t="s">
        <v>20824</v>
      </c>
      <c r="F69" s="70" t="s">
        <v>20870</v>
      </c>
      <c r="G69" s="70" t="s">
        <v>11799</v>
      </c>
      <c r="H69" s="70" t="s">
        <v>11725</v>
      </c>
      <c r="I69" s="71">
        <v>-868581</v>
      </c>
      <c r="J69" s="72" t="s">
        <v>11726</v>
      </c>
      <c r="K69" s="71">
        <v>-69486</v>
      </c>
      <c r="L69" s="73">
        <v>-938067</v>
      </c>
      <c r="M69">
        <f>+VLOOKUP(D69,'[1]Trừ tiền'!O$8:P$893,2,0)</f>
        <v>-938067</v>
      </c>
      <c r="N69" s="59">
        <f t="shared" si="3"/>
        <v>0</v>
      </c>
      <c r="U69" s="74" t="e">
        <f>+VLOOKUP(D69,'[1]TT T7'!O$895:P$1106,2,0)</f>
        <v>#N/A</v>
      </c>
    </row>
    <row r="70" spans="1:21" hidden="1" x14ac:dyDescent="0.3">
      <c r="A70">
        <f t="shared" si="1"/>
        <v>2</v>
      </c>
      <c r="B70" s="69">
        <v>44958</v>
      </c>
      <c r="C70" s="70" t="s">
        <v>20872</v>
      </c>
      <c r="D70" s="70">
        <f t="shared" si="2"/>
        <v>1985</v>
      </c>
      <c r="E70" s="70" t="s">
        <v>20824</v>
      </c>
      <c r="F70" s="70" t="s">
        <v>20870</v>
      </c>
      <c r="G70" s="70" t="s">
        <v>11799</v>
      </c>
      <c r="H70" s="70" t="s">
        <v>11725</v>
      </c>
      <c r="I70" s="71">
        <v>-594000</v>
      </c>
      <c r="J70" s="72" t="s">
        <v>11726</v>
      </c>
      <c r="K70" s="71">
        <v>-47520</v>
      </c>
      <c r="L70" s="73">
        <v>-641520</v>
      </c>
      <c r="M70">
        <f>+VLOOKUP(D70,'[1]Trừ tiền'!O$8:P$893,2,0)</f>
        <v>-641520</v>
      </c>
      <c r="N70" s="59">
        <f t="shared" si="3"/>
        <v>0</v>
      </c>
      <c r="U70" s="74" t="e">
        <f>+VLOOKUP(D70,'[1]TT T7'!O$895:P$1106,2,0)</f>
        <v>#N/A</v>
      </c>
    </row>
    <row r="71" spans="1:21" hidden="1" x14ac:dyDescent="0.3">
      <c r="A71">
        <f t="shared" ref="A71:A134" si="4">+MONTH(B71)</f>
        <v>2</v>
      </c>
      <c r="B71" s="69">
        <v>44958</v>
      </c>
      <c r="C71" s="70" t="s">
        <v>20873</v>
      </c>
      <c r="D71" s="70">
        <f t="shared" ref="D71:D134" si="5">+C71*1</f>
        <v>2014</v>
      </c>
      <c r="E71" s="70" t="s">
        <v>20824</v>
      </c>
      <c r="F71" s="70" t="s">
        <v>20825</v>
      </c>
      <c r="G71" s="70" t="s">
        <v>11799</v>
      </c>
      <c r="H71" s="70" t="s">
        <v>11725</v>
      </c>
      <c r="I71" s="71">
        <v>-73431</v>
      </c>
      <c r="J71" s="72" t="s">
        <v>11726</v>
      </c>
      <c r="K71" s="71">
        <v>-5874</v>
      </c>
      <c r="L71" s="73">
        <v>-79305</v>
      </c>
      <c r="M71">
        <f>+VLOOKUP(D71,'[1]Trừ tiền'!O$8:P$893,2,0)</f>
        <v>-79305</v>
      </c>
      <c r="N71" s="59">
        <f t="shared" ref="N71:N134" si="6">+M71-L71</f>
        <v>0</v>
      </c>
      <c r="U71" s="74" t="e">
        <f>+VLOOKUP(D71,'[1]TT T7'!O$895:P$1106,2,0)</f>
        <v>#N/A</v>
      </c>
    </row>
    <row r="72" spans="1:21" hidden="1" x14ac:dyDescent="0.3">
      <c r="A72">
        <f t="shared" si="4"/>
        <v>2</v>
      </c>
      <c r="B72" s="69">
        <v>44958</v>
      </c>
      <c r="C72" s="70" t="s">
        <v>20874</v>
      </c>
      <c r="D72" s="70">
        <f t="shared" si="5"/>
        <v>2015</v>
      </c>
      <c r="E72" s="70" t="s">
        <v>20824</v>
      </c>
      <c r="F72" s="70" t="s">
        <v>20875</v>
      </c>
      <c r="G72" s="70" t="s">
        <v>11799</v>
      </c>
      <c r="H72" s="70" t="s">
        <v>11725</v>
      </c>
      <c r="I72" s="71">
        <v>-551250</v>
      </c>
      <c r="J72" s="72" t="s">
        <v>11726</v>
      </c>
      <c r="K72" s="71">
        <v>-44100</v>
      </c>
      <c r="L72" s="73">
        <v>-595350</v>
      </c>
      <c r="M72">
        <f>+VLOOKUP(D72,'[1]Trừ tiền'!O$8:P$893,2,0)</f>
        <v>-595350</v>
      </c>
      <c r="N72" s="59">
        <f t="shared" si="6"/>
        <v>0</v>
      </c>
      <c r="U72" s="74" t="e">
        <f>+VLOOKUP(D72,'[1]TT T7'!O$895:P$1106,2,0)</f>
        <v>#N/A</v>
      </c>
    </row>
    <row r="73" spans="1:21" hidden="1" x14ac:dyDescent="0.3">
      <c r="A73">
        <f t="shared" si="4"/>
        <v>2</v>
      </c>
      <c r="B73" s="69">
        <v>44959</v>
      </c>
      <c r="C73" s="70" t="s">
        <v>20876</v>
      </c>
      <c r="D73" s="70">
        <f t="shared" si="5"/>
        <v>2143</v>
      </c>
      <c r="E73" s="70" t="s">
        <v>20824</v>
      </c>
      <c r="F73" s="70" t="s">
        <v>20825</v>
      </c>
      <c r="G73" s="70" t="s">
        <v>11799</v>
      </c>
      <c r="H73" s="70" t="s">
        <v>11725</v>
      </c>
      <c r="I73" s="71">
        <v>-987600</v>
      </c>
      <c r="J73" s="72" t="s">
        <v>11726</v>
      </c>
      <c r="K73" s="71">
        <v>-79008</v>
      </c>
      <c r="L73" s="73">
        <v>-1066608</v>
      </c>
      <c r="M73">
        <f>+VLOOKUP(D73,'[1]Trừ tiền'!O$8:P$893,2,0)</f>
        <v>-1066608</v>
      </c>
      <c r="N73" s="59">
        <f t="shared" si="6"/>
        <v>0</v>
      </c>
      <c r="U73" s="74" t="e">
        <f>+VLOOKUP(D73,'[1]TT T7'!O$895:P$1106,2,0)</f>
        <v>#N/A</v>
      </c>
    </row>
    <row r="74" spans="1:21" hidden="1" x14ac:dyDescent="0.3">
      <c r="A74">
        <f t="shared" si="4"/>
        <v>2</v>
      </c>
      <c r="B74" s="69">
        <v>44959</v>
      </c>
      <c r="C74" s="70" t="s">
        <v>20877</v>
      </c>
      <c r="D74" s="70">
        <f t="shared" si="5"/>
        <v>2273</v>
      </c>
      <c r="E74" s="70" t="s">
        <v>20824</v>
      </c>
      <c r="F74" s="70" t="s">
        <v>20878</v>
      </c>
      <c r="G74" s="70" t="s">
        <v>11799</v>
      </c>
      <c r="H74" s="70" t="s">
        <v>11725</v>
      </c>
      <c r="I74" s="71">
        <v>-173040</v>
      </c>
      <c r="J74" s="72" t="s">
        <v>11726</v>
      </c>
      <c r="K74" s="71">
        <v>-13843</v>
      </c>
      <c r="L74" s="73">
        <v>-186883</v>
      </c>
      <c r="M74">
        <f>+VLOOKUP(D74,'[1]Trừ tiền'!O$8:P$893,2,0)</f>
        <v>-186883</v>
      </c>
      <c r="N74" s="59">
        <f t="shared" si="6"/>
        <v>0</v>
      </c>
      <c r="U74" s="74" t="e">
        <f>+VLOOKUP(D74,'[1]TT T7'!O$895:P$1106,2,0)</f>
        <v>#N/A</v>
      </c>
    </row>
    <row r="75" spans="1:21" hidden="1" x14ac:dyDescent="0.3">
      <c r="A75">
        <f t="shared" si="4"/>
        <v>2</v>
      </c>
      <c r="B75" s="69">
        <v>44960</v>
      </c>
      <c r="C75" s="70" t="s">
        <v>20838</v>
      </c>
      <c r="D75" s="70">
        <f t="shared" si="5"/>
        <v>35</v>
      </c>
      <c r="E75" s="70" t="s">
        <v>20842</v>
      </c>
      <c r="F75" s="70" t="s">
        <v>20825</v>
      </c>
      <c r="G75" s="70" t="s">
        <v>11838</v>
      </c>
      <c r="H75" s="70" t="s">
        <v>11839</v>
      </c>
      <c r="I75" s="71">
        <v>-283166</v>
      </c>
      <c r="J75" s="72" t="s">
        <v>11726</v>
      </c>
      <c r="K75" s="71">
        <v>-22653</v>
      </c>
      <c r="L75" s="73">
        <v>-305819</v>
      </c>
      <c r="M75" s="59">
        <f>+L75</f>
        <v>-305819</v>
      </c>
      <c r="N75" s="59">
        <f t="shared" si="6"/>
        <v>0</v>
      </c>
      <c r="O75" t="e">
        <f>+SUMIFS('[1]Trừ tiền'!P$8:P$893,'[1]Trừ tiền'!O$8:O$893,'[1]Hàng trả'!D74)</f>
        <v>#VALUE!</v>
      </c>
      <c r="P75" t="e">
        <f>+O75-M75</f>
        <v>#VALUE!</v>
      </c>
      <c r="Q75" t="e">
        <f>+O75-M75</f>
        <v>#VALUE!</v>
      </c>
      <c r="R75" s="59" t="e">
        <f>+Q75-L75</f>
        <v>#VALUE!</v>
      </c>
      <c r="S75">
        <v>2</v>
      </c>
      <c r="U75" s="74" t="e">
        <f>+VLOOKUP(D75,'[1]TT T7'!O$895:P$1106,2,0)</f>
        <v>#N/A</v>
      </c>
    </row>
    <row r="76" spans="1:21" hidden="1" x14ac:dyDescent="0.3">
      <c r="A76">
        <f t="shared" si="4"/>
        <v>2</v>
      </c>
      <c r="B76" s="69">
        <v>44960</v>
      </c>
      <c r="C76" s="70" t="s">
        <v>20879</v>
      </c>
      <c r="D76" s="70">
        <f t="shared" si="5"/>
        <v>52</v>
      </c>
      <c r="E76" s="70" t="s">
        <v>20831</v>
      </c>
      <c r="F76" s="70" t="s">
        <v>20825</v>
      </c>
      <c r="G76" s="70" t="s">
        <v>12835</v>
      </c>
      <c r="H76" s="70" t="s">
        <v>12836</v>
      </c>
      <c r="I76" s="71">
        <v>-445500</v>
      </c>
      <c r="J76" s="72" t="s">
        <v>11720</v>
      </c>
      <c r="K76" s="71">
        <v>-44550</v>
      </c>
      <c r="L76" s="73">
        <v>-490050</v>
      </c>
      <c r="M76">
        <f>+VLOOKUP(D76,'[1]Trừ tiền'!O$8:P$893,2,0)</f>
        <v>-490050</v>
      </c>
      <c r="N76" s="59">
        <f t="shared" si="6"/>
        <v>0</v>
      </c>
      <c r="U76" s="74" t="e">
        <f>+VLOOKUP(D76,'[1]TT T7'!O$895:P$1106,2,0)</f>
        <v>#N/A</v>
      </c>
    </row>
    <row r="77" spans="1:21" hidden="1" x14ac:dyDescent="0.3">
      <c r="A77">
        <f t="shared" si="4"/>
        <v>2</v>
      </c>
      <c r="B77" s="69">
        <v>44960</v>
      </c>
      <c r="C77" s="70" t="s">
        <v>20880</v>
      </c>
      <c r="D77" s="70">
        <f t="shared" si="5"/>
        <v>57</v>
      </c>
      <c r="E77" s="70" t="s">
        <v>20881</v>
      </c>
      <c r="F77" s="70" t="s">
        <v>20882</v>
      </c>
      <c r="G77" s="70" t="s">
        <v>12164</v>
      </c>
      <c r="H77" s="70" t="s">
        <v>12165</v>
      </c>
      <c r="I77" s="71">
        <v>-95040</v>
      </c>
      <c r="J77" s="72" t="s">
        <v>11726</v>
      </c>
      <c r="K77" s="71">
        <v>-7603</v>
      </c>
      <c r="L77" s="73">
        <v>-102643</v>
      </c>
      <c r="M77">
        <f>+VLOOKUP(D77,'[1]Trừ tiền'!O$8:P$893,2,0)</f>
        <v>-102643</v>
      </c>
      <c r="N77" s="59">
        <f t="shared" si="6"/>
        <v>0</v>
      </c>
      <c r="U77" s="74" t="e">
        <f>+VLOOKUP(D77,'[1]TT T7'!O$895:P$1106,2,0)</f>
        <v>#N/A</v>
      </c>
    </row>
    <row r="78" spans="1:21" hidden="1" x14ac:dyDescent="0.3">
      <c r="A78">
        <f t="shared" si="4"/>
        <v>2</v>
      </c>
      <c r="B78" s="69">
        <v>44960</v>
      </c>
      <c r="C78" s="70" t="s">
        <v>20883</v>
      </c>
      <c r="D78" s="70">
        <f t="shared" si="5"/>
        <v>58</v>
      </c>
      <c r="E78" s="70" t="s">
        <v>20881</v>
      </c>
      <c r="F78" s="70" t="s">
        <v>20882</v>
      </c>
      <c r="G78" s="70" t="s">
        <v>12164</v>
      </c>
      <c r="H78" s="70" t="s">
        <v>12165</v>
      </c>
      <c r="I78" s="71">
        <v>-283197</v>
      </c>
      <c r="J78" s="72" t="s">
        <v>11720</v>
      </c>
      <c r="K78" s="71">
        <v>-28320</v>
      </c>
      <c r="L78" s="73">
        <v>-311517</v>
      </c>
      <c r="M78">
        <f>+VLOOKUP(D78,'[1]Trừ tiền'!O$8:P$893,2,0)</f>
        <v>-311517</v>
      </c>
      <c r="N78" s="59">
        <f t="shared" si="6"/>
        <v>0</v>
      </c>
      <c r="U78" s="74" t="e">
        <f>+VLOOKUP(D78,'[1]TT T7'!O$895:P$1106,2,0)</f>
        <v>#N/A</v>
      </c>
    </row>
    <row r="79" spans="1:21" hidden="1" x14ac:dyDescent="0.3">
      <c r="A79">
        <f t="shared" si="4"/>
        <v>2</v>
      </c>
      <c r="B79" s="69">
        <v>44960</v>
      </c>
      <c r="C79" s="70" t="s">
        <v>13487</v>
      </c>
      <c r="D79" s="70">
        <f t="shared" si="5"/>
        <v>111</v>
      </c>
      <c r="E79" s="70" t="s">
        <v>20884</v>
      </c>
      <c r="F79" s="70" t="s">
        <v>20885</v>
      </c>
      <c r="G79" s="70" t="s">
        <v>12179</v>
      </c>
      <c r="H79" s="70" t="s">
        <v>12180</v>
      </c>
      <c r="I79" s="71">
        <v>-968657</v>
      </c>
      <c r="J79" s="72" t="s">
        <v>11720</v>
      </c>
      <c r="K79" s="71">
        <v>-96866</v>
      </c>
      <c r="L79" s="73">
        <v>-1065523</v>
      </c>
      <c r="M79">
        <f>+VLOOKUP(D79,'[1]Trừ tiền'!O$8:P$893,2,0)</f>
        <v>-1065523</v>
      </c>
      <c r="N79" s="59">
        <f t="shared" si="6"/>
        <v>0</v>
      </c>
      <c r="U79" s="74" t="e">
        <f>+VLOOKUP(D79,'[1]TT T7'!O$895:P$1106,2,0)</f>
        <v>#N/A</v>
      </c>
    </row>
    <row r="80" spans="1:21" hidden="1" x14ac:dyDescent="0.3">
      <c r="A80">
        <f t="shared" si="4"/>
        <v>2</v>
      </c>
      <c r="B80" s="69">
        <v>44960</v>
      </c>
      <c r="C80" s="70" t="s">
        <v>13525</v>
      </c>
      <c r="D80" s="70">
        <f t="shared" si="5"/>
        <v>137</v>
      </c>
      <c r="E80" s="70" t="s">
        <v>20827</v>
      </c>
      <c r="F80" s="70" t="s">
        <v>20886</v>
      </c>
      <c r="G80" s="70" t="s">
        <v>11970</v>
      </c>
      <c r="H80" s="70" t="s">
        <v>11971</v>
      </c>
      <c r="I80" s="71">
        <v>-142560</v>
      </c>
      <c r="J80" s="72" t="s">
        <v>11726</v>
      </c>
      <c r="K80" s="71">
        <v>-11405</v>
      </c>
      <c r="L80" s="73">
        <v>-153965</v>
      </c>
      <c r="M80">
        <f>+VLOOKUP(D80,'[1]Trừ tiền'!O$8:P$893,2,0)</f>
        <v>-153965</v>
      </c>
      <c r="N80" s="59">
        <f t="shared" si="6"/>
        <v>0</v>
      </c>
      <c r="U80" s="74" t="e">
        <f>+VLOOKUP(D80,'[1]TT T7'!O$895:P$1106,2,0)</f>
        <v>#N/A</v>
      </c>
    </row>
    <row r="81" spans="1:21" hidden="1" x14ac:dyDescent="0.3">
      <c r="A81">
        <f t="shared" si="4"/>
        <v>2</v>
      </c>
      <c r="B81" s="69">
        <v>44960</v>
      </c>
      <c r="C81" s="70" t="s">
        <v>13653</v>
      </c>
      <c r="D81" s="70">
        <f t="shared" si="5"/>
        <v>237</v>
      </c>
      <c r="E81" s="70" t="s">
        <v>20828</v>
      </c>
      <c r="F81" s="70" t="s">
        <v>20887</v>
      </c>
      <c r="G81" s="70" t="s">
        <v>12367</v>
      </c>
      <c r="H81" s="70" t="s">
        <v>12368</v>
      </c>
      <c r="I81" s="71">
        <v>-888360</v>
      </c>
      <c r="J81" s="72" t="s">
        <v>11726</v>
      </c>
      <c r="K81" s="71">
        <v>-71069</v>
      </c>
      <c r="L81" s="73">
        <v>-959429</v>
      </c>
      <c r="M81">
        <f>+VLOOKUP(D81,'[1]Trừ tiền'!O$8:P$893,2,0)</f>
        <v>-959429</v>
      </c>
      <c r="N81" s="59">
        <f t="shared" si="6"/>
        <v>0</v>
      </c>
      <c r="U81" s="74" t="e">
        <f>+VLOOKUP(D81,'[1]TT T7'!O$895:P$1106,2,0)</f>
        <v>#N/A</v>
      </c>
    </row>
    <row r="82" spans="1:21" hidden="1" x14ac:dyDescent="0.3">
      <c r="A82">
        <f t="shared" si="4"/>
        <v>2</v>
      </c>
      <c r="B82" s="69">
        <v>44961</v>
      </c>
      <c r="C82" s="70" t="s">
        <v>13514</v>
      </c>
      <c r="D82" s="70">
        <f t="shared" si="5"/>
        <v>129</v>
      </c>
      <c r="E82" s="70" t="s">
        <v>20826</v>
      </c>
      <c r="F82" s="70" t="s">
        <v>20888</v>
      </c>
      <c r="G82" s="70" t="s">
        <v>12161</v>
      </c>
      <c r="H82" s="70" t="s">
        <v>12162</v>
      </c>
      <c r="I82" s="71">
        <v>-188798</v>
      </c>
      <c r="J82" s="72" t="s">
        <v>11726</v>
      </c>
      <c r="K82" s="71">
        <v>-15104</v>
      </c>
      <c r="L82" s="73">
        <v>-203902</v>
      </c>
      <c r="M82">
        <f>+VLOOKUP(D82,'[1]Trừ tiền'!O$8:P$893,2,0)</f>
        <v>-203902</v>
      </c>
      <c r="N82" s="59">
        <f t="shared" si="6"/>
        <v>0</v>
      </c>
      <c r="U82" s="74" t="e">
        <f>+VLOOKUP(D82,'[1]TT T7'!O$895:P$1106,2,0)</f>
        <v>#N/A</v>
      </c>
    </row>
    <row r="83" spans="1:21" hidden="1" x14ac:dyDescent="0.3">
      <c r="A83">
        <f t="shared" si="4"/>
        <v>2</v>
      </c>
      <c r="B83" s="69">
        <v>44961</v>
      </c>
      <c r="C83" s="70" t="s">
        <v>13516</v>
      </c>
      <c r="D83" s="70">
        <f t="shared" si="5"/>
        <v>130</v>
      </c>
      <c r="E83" s="70" t="s">
        <v>20826</v>
      </c>
      <c r="F83" s="70" t="s">
        <v>20889</v>
      </c>
      <c r="G83" s="70" t="s">
        <v>12161</v>
      </c>
      <c r="H83" s="70" t="s">
        <v>12162</v>
      </c>
      <c r="I83" s="71">
        <v>-352800</v>
      </c>
      <c r="J83" s="72" t="s">
        <v>11720</v>
      </c>
      <c r="K83" s="71">
        <v>-35280</v>
      </c>
      <c r="L83" s="73">
        <v>-388080</v>
      </c>
      <c r="M83">
        <f>+VLOOKUP(D83,'[1]Trừ tiền'!O$8:P$893,2,0)</f>
        <v>-388080</v>
      </c>
      <c r="N83" s="59">
        <f t="shared" si="6"/>
        <v>0</v>
      </c>
      <c r="U83" s="74" t="e">
        <f>+VLOOKUP(D83,'[1]TT T7'!O$895:P$1106,2,0)</f>
        <v>#N/A</v>
      </c>
    </row>
    <row r="84" spans="1:21" hidden="1" x14ac:dyDescent="0.3">
      <c r="A84">
        <f t="shared" si="4"/>
        <v>2</v>
      </c>
      <c r="B84" s="69">
        <v>44961</v>
      </c>
      <c r="C84" s="70" t="s">
        <v>13537</v>
      </c>
      <c r="D84" s="70">
        <f t="shared" si="5"/>
        <v>143</v>
      </c>
      <c r="E84" s="70" t="s">
        <v>20890</v>
      </c>
      <c r="F84" s="70" t="s">
        <v>20825</v>
      </c>
      <c r="G84" s="70" t="s">
        <v>12194</v>
      </c>
      <c r="H84" s="70" t="s">
        <v>12195</v>
      </c>
      <c r="I84" s="71">
        <v>-242080</v>
      </c>
      <c r="J84" s="72" t="s">
        <v>11726</v>
      </c>
      <c r="K84" s="71">
        <v>-19366</v>
      </c>
      <c r="L84" s="73">
        <v>-261446</v>
      </c>
      <c r="M84">
        <f>+VLOOKUP(D84,'[1]Trừ tiền'!O$8:P$893,2,0)</f>
        <v>-261446</v>
      </c>
      <c r="N84" s="59">
        <f t="shared" si="6"/>
        <v>0</v>
      </c>
      <c r="U84" s="74" t="e">
        <f>+VLOOKUP(D84,'[1]TT T7'!O$895:P$1106,2,0)</f>
        <v>#N/A</v>
      </c>
    </row>
    <row r="85" spans="1:21" hidden="1" x14ac:dyDescent="0.3">
      <c r="A85">
        <f t="shared" si="4"/>
        <v>2</v>
      </c>
      <c r="B85" s="69">
        <v>44961</v>
      </c>
      <c r="C85" s="70" t="s">
        <v>20891</v>
      </c>
      <c r="D85" s="70">
        <f t="shared" si="5"/>
        <v>177</v>
      </c>
      <c r="E85" s="70" t="s">
        <v>20892</v>
      </c>
      <c r="F85" s="70" t="s">
        <v>20893</v>
      </c>
      <c r="G85" s="70" t="s">
        <v>12556</v>
      </c>
      <c r="H85" s="70" t="s">
        <v>12557</v>
      </c>
      <c r="I85" s="71">
        <v>-61275</v>
      </c>
      <c r="J85" s="72" t="s">
        <v>11726</v>
      </c>
      <c r="K85" s="71">
        <v>-4902</v>
      </c>
      <c r="L85" s="73">
        <v>-66177</v>
      </c>
      <c r="M85">
        <f>+VLOOKUP(D85,'[1]Trừ tiền'!O$8:P$893,2,0)</f>
        <v>-66177</v>
      </c>
      <c r="N85" s="59">
        <f t="shared" si="6"/>
        <v>0</v>
      </c>
      <c r="U85" s="74" t="e">
        <f>+VLOOKUP(D85,'[1]TT T7'!O$895:P$1106,2,0)</f>
        <v>#N/A</v>
      </c>
    </row>
    <row r="86" spans="1:21" hidden="1" x14ac:dyDescent="0.3">
      <c r="A86">
        <f t="shared" si="4"/>
        <v>2</v>
      </c>
      <c r="B86" s="69">
        <v>44961</v>
      </c>
      <c r="C86" s="70" t="s">
        <v>13578</v>
      </c>
      <c r="D86" s="70">
        <f t="shared" si="5"/>
        <v>178</v>
      </c>
      <c r="E86" s="70" t="s">
        <v>20892</v>
      </c>
      <c r="F86" s="70" t="s">
        <v>20893</v>
      </c>
      <c r="G86" s="70" t="s">
        <v>12556</v>
      </c>
      <c r="H86" s="70" t="s">
        <v>12557</v>
      </c>
      <c r="I86" s="71">
        <v>-567883</v>
      </c>
      <c r="J86" s="72" t="s">
        <v>11720</v>
      </c>
      <c r="K86" s="71">
        <v>-56788</v>
      </c>
      <c r="L86" s="73">
        <v>-624671</v>
      </c>
      <c r="M86">
        <f>+VLOOKUP(D86,'[1]Trừ tiền'!O$8:P$893,2,0)</f>
        <v>-624671</v>
      </c>
      <c r="N86" s="59">
        <f t="shared" si="6"/>
        <v>0</v>
      </c>
      <c r="U86" s="74" t="e">
        <f>+VLOOKUP(D86,'[1]TT T7'!O$895:P$1106,2,0)</f>
        <v>#N/A</v>
      </c>
    </row>
    <row r="87" spans="1:21" hidden="1" x14ac:dyDescent="0.3">
      <c r="A87">
        <f t="shared" si="4"/>
        <v>2</v>
      </c>
      <c r="B87" s="69">
        <v>44963</v>
      </c>
      <c r="C87" s="70" t="s">
        <v>13553</v>
      </c>
      <c r="D87" s="70">
        <f t="shared" si="5"/>
        <v>153</v>
      </c>
      <c r="E87" s="70" t="s">
        <v>20860</v>
      </c>
      <c r="F87" s="70" t="s">
        <v>20894</v>
      </c>
      <c r="G87" s="70" t="s">
        <v>12215</v>
      </c>
      <c r="H87" s="70" t="s">
        <v>12216</v>
      </c>
      <c r="I87" s="71">
        <v>-405805</v>
      </c>
      <c r="J87" s="72" t="s">
        <v>11720</v>
      </c>
      <c r="K87" s="71">
        <v>-40581</v>
      </c>
      <c r="L87" s="73">
        <v>-446386</v>
      </c>
      <c r="M87" s="59">
        <f>+L87</f>
        <v>-446386</v>
      </c>
      <c r="N87" s="59">
        <f t="shared" si="6"/>
        <v>0</v>
      </c>
      <c r="O87" t="e">
        <f>+SUMIFS('[1]Trừ tiền'!P$8:P$893,'[1]Trừ tiền'!O$8:O$893,'[1]Hàng trả'!D86)</f>
        <v>#VALUE!</v>
      </c>
      <c r="P87" t="e">
        <f>+O87-M87</f>
        <v>#VALUE!</v>
      </c>
      <c r="Q87" t="e">
        <f>+O87-M87</f>
        <v>#VALUE!</v>
      </c>
      <c r="R87" s="59" t="e">
        <f>+Q87-L87</f>
        <v>#VALUE!</v>
      </c>
      <c r="S87">
        <v>2</v>
      </c>
      <c r="U87" s="74" t="e">
        <f>+VLOOKUP(D87,'[1]TT T7'!O$895:P$1106,2,0)</f>
        <v>#N/A</v>
      </c>
    </row>
    <row r="88" spans="1:21" hidden="1" x14ac:dyDescent="0.3">
      <c r="A88">
        <f t="shared" si="4"/>
        <v>2</v>
      </c>
      <c r="B88" s="69">
        <v>44963</v>
      </c>
      <c r="C88" s="70" t="s">
        <v>13553</v>
      </c>
      <c r="D88" s="70">
        <f t="shared" si="5"/>
        <v>153</v>
      </c>
      <c r="E88" s="70" t="s">
        <v>20827</v>
      </c>
      <c r="F88" s="70" t="s">
        <v>20895</v>
      </c>
      <c r="G88" s="70" t="s">
        <v>11970</v>
      </c>
      <c r="H88" s="70" t="s">
        <v>11971</v>
      </c>
      <c r="I88" s="71">
        <v>-193364</v>
      </c>
      <c r="J88" s="72" t="s">
        <v>11726</v>
      </c>
      <c r="K88" s="71">
        <v>-15469</v>
      </c>
      <c r="L88" s="73">
        <v>-208833</v>
      </c>
      <c r="M88">
        <f>+VLOOKUP(D88,'[1]Trừ tiền'!O$8:P$893,2,0)</f>
        <v>-208833</v>
      </c>
      <c r="N88" s="59">
        <f t="shared" si="6"/>
        <v>0</v>
      </c>
      <c r="U88" s="74" t="e">
        <f>+VLOOKUP(D88,'[1]TT T7'!O$895:P$1106,2,0)</f>
        <v>#N/A</v>
      </c>
    </row>
    <row r="89" spans="1:21" hidden="1" x14ac:dyDescent="0.3">
      <c r="A89">
        <f t="shared" si="4"/>
        <v>2</v>
      </c>
      <c r="B89" s="69">
        <v>44963</v>
      </c>
      <c r="C89" s="70" t="s">
        <v>13664</v>
      </c>
      <c r="D89" s="70">
        <f t="shared" si="5"/>
        <v>243</v>
      </c>
      <c r="E89" s="70" t="s">
        <v>20828</v>
      </c>
      <c r="F89" s="70" t="s">
        <v>20887</v>
      </c>
      <c r="G89" s="70" t="s">
        <v>12367</v>
      </c>
      <c r="H89" s="70" t="s">
        <v>12368</v>
      </c>
      <c r="I89" s="71">
        <v>-594000</v>
      </c>
      <c r="J89" s="72" t="s">
        <v>11726</v>
      </c>
      <c r="K89" s="71">
        <v>-47520</v>
      </c>
      <c r="L89" s="73">
        <v>-641520</v>
      </c>
      <c r="M89">
        <f>+VLOOKUP(D89,'[1]Trừ tiền'!O$8:P$893,2,0)</f>
        <v>-641520</v>
      </c>
      <c r="N89" s="59">
        <f t="shared" si="6"/>
        <v>0</v>
      </c>
      <c r="U89" s="74" t="e">
        <f>+VLOOKUP(D89,'[1]TT T7'!O$895:P$1106,2,0)</f>
        <v>#N/A</v>
      </c>
    </row>
    <row r="90" spans="1:21" hidden="1" x14ac:dyDescent="0.3">
      <c r="A90">
        <f t="shared" si="4"/>
        <v>2</v>
      </c>
      <c r="B90" s="69">
        <v>44963</v>
      </c>
      <c r="C90" s="70" t="s">
        <v>20896</v>
      </c>
      <c r="D90" s="70">
        <f t="shared" si="5"/>
        <v>2399</v>
      </c>
      <c r="E90" s="70" t="s">
        <v>20824</v>
      </c>
      <c r="F90" s="70" t="s">
        <v>20897</v>
      </c>
      <c r="G90" s="70" t="s">
        <v>11799</v>
      </c>
      <c r="H90" s="70" t="s">
        <v>11725</v>
      </c>
      <c r="I90" s="71">
        <v>-99509</v>
      </c>
      <c r="J90" s="72" t="s">
        <v>11720</v>
      </c>
      <c r="K90" s="71">
        <v>-9951</v>
      </c>
      <c r="L90" s="73">
        <v>-109460</v>
      </c>
      <c r="M90">
        <f>+VLOOKUP(D90,'[1]Trừ tiền'!O$8:P$893,2,0)</f>
        <v>-109460</v>
      </c>
      <c r="N90" s="59">
        <f t="shared" si="6"/>
        <v>0</v>
      </c>
      <c r="U90" s="74" t="e">
        <f>+VLOOKUP(D90,'[1]TT T7'!O$895:P$1106,2,0)</f>
        <v>#N/A</v>
      </c>
    </row>
    <row r="91" spans="1:21" hidden="1" x14ac:dyDescent="0.3">
      <c r="A91">
        <f t="shared" si="4"/>
        <v>2</v>
      </c>
      <c r="B91" s="69">
        <v>44963</v>
      </c>
      <c r="C91" s="70" t="s">
        <v>20898</v>
      </c>
      <c r="D91" s="70">
        <f t="shared" si="5"/>
        <v>2491</v>
      </c>
      <c r="E91" s="70" t="s">
        <v>20824</v>
      </c>
      <c r="F91" s="70" t="s">
        <v>20899</v>
      </c>
      <c r="G91" s="70" t="s">
        <v>11799</v>
      </c>
      <c r="H91" s="70" t="s">
        <v>11725</v>
      </c>
      <c r="I91" s="71">
        <v>-476916</v>
      </c>
      <c r="J91" s="72" t="s">
        <v>11726</v>
      </c>
      <c r="K91" s="71">
        <v>-38153</v>
      </c>
      <c r="L91" s="73">
        <v>-515069</v>
      </c>
      <c r="M91">
        <f>+VLOOKUP(D91,'[1]Trừ tiền'!O$8:P$893,2,0)</f>
        <v>-515069</v>
      </c>
      <c r="N91" s="59">
        <f t="shared" si="6"/>
        <v>0</v>
      </c>
      <c r="U91" s="74" t="e">
        <f>+VLOOKUP(D91,'[1]TT T7'!O$895:P$1106,2,0)</f>
        <v>#N/A</v>
      </c>
    </row>
    <row r="92" spans="1:21" hidden="1" x14ac:dyDescent="0.3">
      <c r="A92">
        <f t="shared" si="4"/>
        <v>2</v>
      </c>
      <c r="B92" s="69">
        <v>44963</v>
      </c>
      <c r="C92" s="70" t="s">
        <v>20900</v>
      </c>
      <c r="D92" s="70">
        <f t="shared" si="5"/>
        <v>2528</v>
      </c>
      <c r="E92" s="70" t="s">
        <v>20824</v>
      </c>
      <c r="F92" s="70" t="s">
        <v>20901</v>
      </c>
      <c r="G92" s="70" t="s">
        <v>11799</v>
      </c>
      <c r="H92" s="70" t="s">
        <v>11725</v>
      </c>
      <c r="I92" s="71">
        <v>-133739</v>
      </c>
      <c r="J92" s="72" t="s">
        <v>11726</v>
      </c>
      <c r="K92" s="71">
        <v>-10699</v>
      </c>
      <c r="L92" s="73">
        <v>-144438</v>
      </c>
      <c r="M92">
        <f>+VLOOKUP(D92,'[1]Trừ tiền'!O$8:P$893,2,0)</f>
        <v>-144438</v>
      </c>
      <c r="N92" s="59">
        <f t="shared" si="6"/>
        <v>0</v>
      </c>
      <c r="U92" s="74" t="e">
        <f>+VLOOKUP(D92,'[1]TT T7'!O$895:P$1106,2,0)</f>
        <v>#N/A</v>
      </c>
    </row>
    <row r="93" spans="1:21" hidden="1" x14ac:dyDescent="0.3">
      <c r="A93">
        <f t="shared" si="4"/>
        <v>2</v>
      </c>
      <c r="B93" s="75">
        <v>44963</v>
      </c>
      <c r="C93" s="80" t="s">
        <v>13555</v>
      </c>
      <c r="D93" s="70">
        <f t="shared" si="5"/>
        <v>155</v>
      </c>
      <c r="E93" s="70" t="s">
        <v>20860</v>
      </c>
      <c r="F93" s="70" t="s">
        <v>20825</v>
      </c>
      <c r="G93" s="77" t="s">
        <v>12215</v>
      </c>
      <c r="H93" s="76" t="s">
        <v>12216</v>
      </c>
      <c r="I93" s="78">
        <v>-189000</v>
      </c>
      <c r="J93" s="77" t="e">
        <f>+#REF!</f>
        <v>#REF!</v>
      </c>
      <c r="K93" s="78">
        <v>-18900</v>
      </c>
      <c r="L93" s="59">
        <f>+K93+I93</f>
        <v>-207900</v>
      </c>
      <c r="M93" s="59">
        <f>+L93</f>
        <v>-207900</v>
      </c>
      <c r="N93" s="59">
        <f t="shared" si="6"/>
        <v>0</v>
      </c>
      <c r="U93" s="74" t="e">
        <f>+VLOOKUP(D93,'[1]TT T7'!O$895:P$1106,2,0)</f>
        <v>#N/A</v>
      </c>
    </row>
    <row r="94" spans="1:21" hidden="1" x14ac:dyDescent="0.3">
      <c r="A94">
        <f t="shared" si="4"/>
        <v>2</v>
      </c>
      <c r="B94" s="69">
        <v>44964</v>
      </c>
      <c r="C94" s="70" t="s">
        <v>13392</v>
      </c>
      <c r="D94" s="70">
        <f t="shared" si="5"/>
        <v>48</v>
      </c>
      <c r="E94" s="70" t="s">
        <v>20830</v>
      </c>
      <c r="F94" s="70" t="s">
        <v>20902</v>
      </c>
      <c r="G94" s="70" t="s">
        <v>12026</v>
      </c>
      <c r="H94" s="70" t="s">
        <v>12027</v>
      </c>
      <c r="I94" s="71">
        <v>-704222</v>
      </c>
      <c r="J94" s="72" t="s">
        <v>11720</v>
      </c>
      <c r="K94" s="71">
        <v>-70422</v>
      </c>
      <c r="L94" s="73">
        <v>-774644</v>
      </c>
      <c r="M94">
        <f>+VLOOKUP(D94,'[1]Trừ tiền'!O$8:P$893,2,0)</f>
        <v>-774644</v>
      </c>
      <c r="N94" s="59">
        <f t="shared" si="6"/>
        <v>0</v>
      </c>
      <c r="U94" s="74" t="e">
        <f>+VLOOKUP(D94,'[1]TT T7'!O$895:P$1106,2,0)</f>
        <v>#N/A</v>
      </c>
    </row>
    <row r="95" spans="1:21" hidden="1" x14ac:dyDescent="0.3">
      <c r="A95">
        <f t="shared" si="4"/>
        <v>2</v>
      </c>
      <c r="B95" s="69">
        <v>44964</v>
      </c>
      <c r="C95" s="70" t="s">
        <v>13420</v>
      </c>
      <c r="D95" s="70">
        <f t="shared" si="5"/>
        <v>71</v>
      </c>
      <c r="E95" s="70" t="s">
        <v>20903</v>
      </c>
      <c r="F95" s="70" t="s">
        <v>20825</v>
      </c>
      <c r="G95" s="70" t="s">
        <v>12645</v>
      </c>
      <c r="H95" s="70" t="s">
        <v>12646</v>
      </c>
      <c r="I95" s="71">
        <v>-94399</v>
      </c>
      <c r="J95" s="72" t="s">
        <v>11726</v>
      </c>
      <c r="K95" s="71">
        <v>-7552</v>
      </c>
      <c r="L95" s="73">
        <v>-101951</v>
      </c>
      <c r="M95">
        <f>+VLOOKUP(D95,'[1]Trừ tiền'!O$8:P$893,2,0)</f>
        <v>-101951</v>
      </c>
      <c r="N95" s="59">
        <f t="shared" si="6"/>
        <v>0</v>
      </c>
      <c r="U95" s="74" t="e">
        <f>+VLOOKUP(D95,'[1]TT T7'!O$895:P$1106,2,0)</f>
        <v>#N/A</v>
      </c>
    </row>
    <row r="96" spans="1:21" hidden="1" x14ac:dyDescent="0.3">
      <c r="A96">
        <f t="shared" si="4"/>
        <v>2</v>
      </c>
      <c r="B96" s="69">
        <v>44964</v>
      </c>
      <c r="C96" s="70" t="s">
        <v>13555</v>
      </c>
      <c r="D96" s="70">
        <f t="shared" si="5"/>
        <v>155</v>
      </c>
      <c r="E96" s="70" t="s">
        <v>20847</v>
      </c>
      <c r="F96" s="70" t="s">
        <v>20904</v>
      </c>
      <c r="G96" s="70" t="s">
        <v>11860</v>
      </c>
      <c r="H96" s="70" t="s">
        <v>11719</v>
      </c>
      <c r="I96" s="71">
        <v>-563674</v>
      </c>
      <c r="J96" s="72" t="s">
        <v>11726</v>
      </c>
      <c r="K96" s="71">
        <v>-45094</v>
      </c>
      <c r="L96" s="73">
        <v>-608768</v>
      </c>
      <c r="M96">
        <f>+VLOOKUP(D96,'[1]Trừ tiền'!O$8:P$893,2,0)</f>
        <v>-608768</v>
      </c>
      <c r="N96" s="59">
        <f t="shared" si="6"/>
        <v>0</v>
      </c>
      <c r="U96" s="74" t="e">
        <f>+VLOOKUP(D96,'[1]TT T7'!O$895:P$1106,2,0)</f>
        <v>#N/A</v>
      </c>
    </row>
    <row r="97" spans="1:21" hidden="1" x14ac:dyDescent="0.3">
      <c r="A97">
        <f t="shared" si="4"/>
        <v>2</v>
      </c>
      <c r="B97" s="69">
        <v>44964</v>
      </c>
      <c r="C97" s="70" t="s">
        <v>13558</v>
      </c>
      <c r="D97" s="70">
        <f t="shared" si="5"/>
        <v>157</v>
      </c>
      <c r="E97" s="70" t="s">
        <v>20847</v>
      </c>
      <c r="F97" s="70" t="s">
        <v>20905</v>
      </c>
      <c r="G97" s="70" t="s">
        <v>11860</v>
      </c>
      <c r="H97" s="70" t="s">
        <v>11719</v>
      </c>
      <c r="I97" s="71">
        <v>-222116</v>
      </c>
      <c r="J97" s="72" t="s">
        <v>11726</v>
      </c>
      <c r="K97" s="71">
        <v>-17769</v>
      </c>
      <c r="L97" s="73">
        <v>-239885</v>
      </c>
      <c r="M97">
        <f>+VLOOKUP(D97,'[1]Trừ tiền'!O$8:P$893,2,0)</f>
        <v>-239885</v>
      </c>
      <c r="N97" s="59">
        <f t="shared" si="6"/>
        <v>0</v>
      </c>
      <c r="U97" s="74" t="e">
        <f>+VLOOKUP(D97,'[1]TT T7'!O$895:P$1106,2,0)</f>
        <v>#N/A</v>
      </c>
    </row>
    <row r="98" spans="1:21" hidden="1" x14ac:dyDescent="0.3">
      <c r="A98">
        <f t="shared" si="4"/>
        <v>2</v>
      </c>
      <c r="B98" s="69">
        <v>44964</v>
      </c>
      <c r="C98" s="70" t="s">
        <v>13566</v>
      </c>
      <c r="D98" s="70">
        <f t="shared" si="5"/>
        <v>165</v>
      </c>
      <c r="E98" s="70" t="s">
        <v>20827</v>
      </c>
      <c r="F98" s="70" t="s">
        <v>20906</v>
      </c>
      <c r="G98" s="70" t="s">
        <v>11970</v>
      </c>
      <c r="H98" s="70" t="s">
        <v>11971</v>
      </c>
      <c r="I98" s="71">
        <v>-507500</v>
      </c>
      <c r="J98" s="72" t="s">
        <v>11726</v>
      </c>
      <c r="K98" s="71">
        <v>-40600</v>
      </c>
      <c r="L98" s="73">
        <v>-548100</v>
      </c>
      <c r="M98">
        <f>+VLOOKUP(D98,'[1]Trừ tiền'!O$8:P$893,2,0)</f>
        <v>-548100</v>
      </c>
      <c r="N98" s="59">
        <f t="shared" si="6"/>
        <v>0</v>
      </c>
      <c r="U98" s="74" t="e">
        <f>+VLOOKUP(D98,'[1]TT T7'!O$895:P$1106,2,0)</f>
        <v>#N/A</v>
      </c>
    </row>
    <row r="99" spans="1:21" hidden="1" x14ac:dyDescent="0.3">
      <c r="A99">
        <f t="shared" si="4"/>
        <v>2</v>
      </c>
      <c r="B99" s="69">
        <v>44964</v>
      </c>
      <c r="C99" s="70" t="s">
        <v>13567</v>
      </c>
      <c r="D99" s="70">
        <f t="shared" si="5"/>
        <v>166</v>
      </c>
      <c r="E99" s="70" t="s">
        <v>20827</v>
      </c>
      <c r="F99" s="70" t="s">
        <v>20906</v>
      </c>
      <c r="G99" s="70" t="s">
        <v>11970</v>
      </c>
      <c r="H99" s="70" t="s">
        <v>11971</v>
      </c>
      <c r="I99" s="71">
        <v>-97078</v>
      </c>
      <c r="J99" s="72" t="s">
        <v>11726</v>
      </c>
      <c r="K99" s="71">
        <v>-7766</v>
      </c>
      <c r="L99" s="73">
        <v>-104844</v>
      </c>
      <c r="M99">
        <f>+VLOOKUP(D99,'[1]Trừ tiền'!O$8:P$893,2,0)</f>
        <v>-104844</v>
      </c>
      <c r="N99" s="59">
        <f t="shared" si="6"/>
        <v>0</v>
      </c>
      <c r="U99" s="74" t="e">
        <f>+VLOOKUP(D99,'[1]TT T7'!O$895:P$1106,2,0)</f>
        <v>#N/A</v>
      </c>
    </row>
    <row r="100" spans="1:21" hidden="1" x14ac:dyDescent="0.3">
      <c r="A100">
        <f t="shared" si="4"/>
        <v>2</v>
      </c>
      <c r="B100" s="69">
        <v>44964</v>
      </c>
      <c r="C100" s="70" t="s">
        <v>13568</v>
      </c>
      <c r="D100" s="70">
        <f t="shared" si="5"/>
        <v>167</v>
      </c>
      <c r="E100" s="70" t="s">
        <v>20827</v>
      </c>
      <c r="F100" s="70" t="s">
        <v>20906</v>
      </c>
      <c r="G100" s="70" t="s">
        <v>11970</v>
      </c>
      <c r="H100" s="70" t="s">
        <v>11971</v>
      </c>
      <c r="I100" s="71">
        <v>-173382</v>
      </c>
      <c r="J100" s="72" t="s">
        <v>11726</v>
      </c>
      <c r="K100" s="71">
        <v>-13871</v>
      </c>
      <c r="L100" s="73">
        <v>-187253</v>
      </c>
      <c r="M100">
        <f>+VLOOKUP(D100,'[1]Trừ tiền'!O$8:P$893,2,0)</f>
        <v>-187253</v>
      </c>
      <c r="N100" s="59">
        <f t="shared" si="6"/>
        <v>0</v>
      </c>
      <c r="U100" s="74" t="e">
        <f>+VLOOKUP(D100,'[1]TT T7'!O$895:P$1106,2,0)</f>
        <v>#N/A</v>
      </c>
    </row>
    <row r="101" spans="1:21" hidden="1" x14ac:dyDescent="0.3">
      <c r="A101">
        <f t="shared" si="4"/>
        <v>2</v>
      </c>
      <c r="B101" s="69">
        <v>44964</v>
      </c>
      <c r="C101" s="70" t="s">
        <v>13578</v>
      </c>
      <c r="D101" s="70">
        <f t="shared" si="5"/>
        <v>178</v>
      </c>
      <c r="E101" s="70" t="s">
        <v>20827</v>
      </c>
      <c r="F101" s="70" t="s">
        <v>20907</v>
      </c>
      <c r="G101" s="70" t="s">
        <v>11970</v>
      </c>
      <c r="H101" s="70" t="s">
        <v>11971</v>
      </c>
      <c r="I101" s="71">
        <v>-574030</v>
      </c>
      <c r="J101" s="72" t="s">
        <v>11726</v>
      </c>
      <c r="K101" s="71">
        <v>-45922</v>
      </c>
      <c r="L101" s="73">
        <v>-619952</v>
      </c>
      <c r="M101" s="59">
        <f>+L101</f>
        <v>-619952</v>
      </c>
      <c r="N101" s="59">
        <f t="shared" si="6"/>
        <v>0</v>
      </c>
      <c r="O101" t="e">
        <f>+SUMIFS('[1]Trừ tiền'!P$8:P$893,'[1]Trừ tiền'!O$8:O$893,'[1]Hàng trả'!D99)</f>
        <v>#VALUE!</v>
      </c>
      <c r="P101" t="e">
        <f>+O101-M101</f>
        <v>#VALUE!</v>
      </c>
      <c r="Q101" t="e">
        <f>+O101-M101</f>
        <v>#VALUE!</v>
      </c>
      <c r="R101" s="59"/>
      <c r="U101" s="74" t="e">
        <f>+VLOOKUP(D101,'[1]TT T7'!O$895:P$1106,2,0)</f>
        <v>#N/A</v>
      </c>
    </row>
    <row r="102" spans="1:21" hidden="1" x14ac:dyDescent="0.3">
      <c r="A102">
        <f t="shared" si="4"/>
        <v>2</v>
      </c>
      <c r="B102" s="69">
        <v>44964</v>
      </c>
      <c r="C102" s="70" t="s">
        <v>20908</v>
      </c>
      <c r="D102" s="70">
        <f t="shared" si="5"/>
        <v>2562</v>
      </c>
      <c r="E102" s="70" t="s">
        <v>20824</v>
      </c>
      <c r="F102" s="70" t="s">
        <v>20909</v>
      </c>
      <c r="G102" s="70" t="s">
        <v>11799</v>
      </c>
      <c r="H102" s="70" t="s">
        <v>11725</v>
      </c>
      <c r="I102" s="71">
        <v>-551805</v>
      </c>
      <c r="J102" s="72" t="s">
        <v>11720</v>
      </c>
      <c r="K102" s="71">
        <v>-55181</v>
      </c>
      <c r="L102" s="73">
        <v>-606986</v>
      </c>
      <c r="M102">
        <f>+VLOOKUP(D102,'[1]Trừ tiền'!O$8:P$893,2,0)</f>
        <v>-606986</v>
      </c>
      <c r="N102" s="59">
        <f t="shared" si="6"/>
        <v>0</v>
      </c>
      <c r="U102" s="74" t="e">
        <f>+VLOOKUP(D102,'[1]TT T7'!O$895:P$1106,2,0)</f>
        <v>#N/A</v>
      </c>
    </row>
    <row r="103" spans="1:21" hidden="1" x14ac:dyDescent="0.3">
      <c r="A103">
        <f t="shared" si="4"/>
        <v>2</v>
      </c>
      <c r="B103" s="69">
        <v>44964</v>
      </c>
      <c r="C103" s="70" t="s">
        <v>20910</v>
      </c>
      <c r="D103" s="70">
        <f t="shared" si="5"/>
        <v>2589</v>
      </c>
      <c r="E103" s="70" t="s">
        <v>20824</v>
      </c>
      <c r="F103" s="70" t="s">
        <v>20911</v>
      </c>
      <c r="G103" s="70" t="s">
        <v>11799</v>
      </c>
      <c r="H103" s="70" t="s">
        <v>11725</v>
      </c>
      <c r="I103" s="71">
        <v>-851123</v>
      </c>
      <c r="J103" s="72" t="s">
        <v>11720</v>
      </c>
      <c r="K103" s="71">
        <v>-85112</v>
      </c>
      <c r="L103" s="73">
        <v>-936235</v>
      </c>
      <c r="M103">
        <f>+VLOOKUP(D103,'[1]Trừ tiền'!O$8:P$893,2,0)</f>
        <v>-936235</v>
      </c>
      <c r="N103" s="59">
        <f t="shared" si="6"/>
        <v>0</v>
      </c>
      <c r="U103" s="74" t="e">
        <f>+VLOOKUP(D103,'[1]TT T7'!O$895:P$1106,2,0)</f>
        <v>#N/A</v>
      </c>
    </row>
    <row r="104" spans="1:21" hidden="1" x14ac:dyDescent="0.3">
      <c r="A104">
        <f t="shared" si="4"/>
        <v>2</v>
      </c>
      <c r="B104" s="69">
        <v>44964</v>
      </c>
      <c r="C104" s="70" t="s">
        <v>20912</v>
      </c>
      <c r="D104" s="70">
        <f t="shared" si="5"/>
        <v>2626</v>
      </c>
      <c r="E104" s="70" t="s">
        <v>20824</v>
      </c>
      <c r="F104" s="70" t="s">
        <v>20913</v>
      </c>
      <c r="G104" s="70" t="s">
        <v>11799</v>
      </c>
      <c r="H104" s="70" t="s">
        <v>11725</v>
      </c>
      <c r="I104" s="71">
        <v>-176400</v>
      </c>
      <c r="J104" s="72" t="s">
        <v>11720</v>
      </c>
      <c r="K104" s="71">
        <v>-17640</v>
      </c>
      <c r="L104" s="73">
        <v>-194040</v>
      </c>
      <c r="M104">
        <f>+VLOOKUP(D104,'[1]Trừ tiền'!O$8:P$893,2,0)</f>
        <v>-194040</v>
      </c>
      <c r="N104" s="59">
        <f t="shared" si="6"/>
        <v>0</v>
      </c>
      <c r="U104" s="74" t="e">
        <f>+VLOOKUP(D104,'[1]TT T7'!O$895:P$1106,2,0)</f>
        <v>#N/A</v>
      </c>
    </row>
    <row r="105" spans="1:21" hidden="1" x14ac:dyDescent="0.3">
      <c r="A105">
        <f t="shared" si="4"/>
        <v>2</v>
      </c>
      <c r="B105" s="69">
        <v>44964</v>
      </c>
      <c r="C105" s="70" t="s">
        <v>20914</v>
      </c>
      <c r="D105" s="70">
        <f t="shared" si="5"/>
        <v>2627</v>
      </c>
      <c r="E105" s="70" t="s">
        <v>20824</v>
      </c>
      <c r="F105" s="70" t="s">
        <v>20913</v>
      </c>
      <c r="G105" s="70" t="s">
        <v>11799</v>
      </c>
      <c r="H105" s="70" t="s">
        <v>11725</v>
      </c>
      <c r="I105" s="71">
        <v>-1756783</v>
      </c>
      <c r="J105" s="72" t="s">
        <v>11720</v>
      </c>
      <c r="K105" s="71">
        <v>-175678</v>
      </c>
      <c r="L105" s="73">
        <v>-1932461</v>
      </c>
      <c r="M105">
        <f>+VLOOKUP(D105,'[1]Trừ tiền'!O$8:P$893,2,0)</f>
        <v>-1932461</v>
      </c>
      <c r="N105" s="59">
        <f t="shared" si="6"/>
        <v>0</v>
      </c>
      <c r="U105" s="74" t="e">
        <f>+VLOOKUP(D105,'[1]TT T7'!O$895:P$1106,2,0)</f>
        <v>#N/A</v>
      </c>
    </row>
    <row r="106" spans="1:21" hidden="1" x14ac:dyDescent="0.3">
      <c r="A106">
        <f t="shared" si="4"/>
        <v>2</v>
      </c>
      <c r="B106" s="75">
        <v>44964</v>
      </c>
      <c r="C106" s="76" t="s">
        <v>13556</v>
      </c>
      <c r="D106" s="77">
        <f t="shared" si="5"/>
        <v>156</v>
      </c>
      <c r="E106" s="77" t="s">
        <v>20847</v>
      </c>
      <c r="F106" s="77" t="e">
        <f>+#REF!</f>
        <v>#REF!</v>
      </c>
      <c r="G106" s="77" t="s">
        <v>11860</v>
      </c>
      <c r="H106" s="77" t="s">
        <v>11719</v>
      </c>
      <c r="I106" s="78">
        <v>-110250</v>
      </c>
      <c r="J106" s="79">
        <v>0.08</v>
      </c>
      <c r="K106" s="81">
        <v>-8820</v>
      </c>
      <c r="L106" s="37">
        <v>-119070</v>
      </c>
      <c r="M106" s="37">
        <f>+L106</f>
        <v>-119070</v>
      </c>
      <c r="N106" s="37">
        <f t="shared" si="6"/>
        <v>0</v>
      </c>
      <c r="U106" s="74" t="e">
        <f>+VLOOKUP(D106,'[1]TT T7'!O$895:P$1106,2,0)</f>
        <v>#N/A</v>
      </c>
    </row>
    <row r="107" spans="1:21" hidden="1" x14ac:dyDescent="0.3">
      <c r="A107">
        <f t="shared" si="4"/>
        <v>2</v>
      </c>
      <c r="B107" s="69">
        <v>44965</v>
      </c>
      <c r="C107" s="70" t="s">
        <v>13460</v>
      </c>
      <c r="D107" s="70">
        <f t="shared" si="5"/>
        <v>97</v>
      </c>
      <c r="E107" s="70" t="s">
        <v>20915</v>
      </c>
      <c r="F107" s="70" t="s">
        <v>20916</v>
      </c>
      <c r="G107" s="70" t="s">
        <v>20917</v>
      </c>
      <c r="H107" s="70" t="s">
        <v>20918</v>
      </c>
      <c r="I107" s="71">
        <v>-544500</v>
      </c>
      <c r="J107" s="72" t="s">
        <v>11726</v>
      </c>
      <c r="K107" s="71">
        <v>-43560</v>
      </c>
      <c r="L107" s="73">
        <v>-588060</v>
      </c>
      <c r="M107">
        <f>+VLOOKUP(D107,'[1]Trừ tiền'!O$8:P$893,2,0)</f>
        <v>-588060</v>
      </c>
      <c r="N107" s="59">
        <f t="shared" si="6"/>
        <v>0</v>
      </c>
      <c r="U107" s="74" t="e">
        <f>+VLOOKUP(D107,'[1]TT T7'!O$895:P$1106,2,0)</f>
        <v>#N/A</v>
      </c>
    </row>
    <row r="108" spans="1:21" hidden="1" x14ac:dyDescent="0.3">
      <c r="A108">
        <f t="shared" si="4"/>
        <v>2</v>
      </c>
      <c r="B108" s="69">
        <v>44965</v>
      </c>
      <c r="C108" s="70" t="s">
        <v>13462</v>
      </c>
      <c r="D108" s="70">
        <f t="shared" si="5"/>
        <v>98</v>
      </c>
      <c r="E108" s="70" t="s">
        <v>20915</v>
      </c>
      <c r="F108" s="70" t="s">
        <v>20916</v>
      </c>
      <c r="G108" s="70" t="s">
        <v>20917</v>
      </c>
      <c r="H108" s="70" t="s">
        <v>20918</v>
      </c>
      <c r="I108" s="71">
        <v>-110250</v>
      </c>
      <c r="J108" s="72" t="s">
        <v>11726</v>
      </c>
      <c r="K108" s="71">
        <v>-8820</v>
      </c>
      <c r="L108" s="73">
        <v>-119070</v>
      </c>
      <c r="M108">
        <f>+VLOOKUP(D108,'[1]Trừ tiền'!O$8:P$893,2,0)</f>
        <v>-119070</v>
      </c>
      <c r="N108" s="59">
        <f t="shared" si="6"/>
        <v>0</v>
      </c>
      <c r="U108" s="74" t="e">
        <f>+VLOOKUP(D108,'[1]TT T7'!O$895:P$1106,2,0)</f>
        <v>#N/A</v>
      </c>
    </row>
    <row r="109" spans="1:21" hidden="1" x14ac:dyDescent="0.3">
      <c r="A109">
        <f t="shared" si="4"/>
        <v>2</v>
      </c>
      <c r="B109" s="69">
        <v>44965</v>
      </c>
      <c r="C109" s="70" t="s">
        <v>13508</v>
      </c>
      <c r="D109" s="70">
        <f t="shared" si="5"/>
        <v>125</v>
      </c>
      <c r="E109" s="70" t="s">
        <v>20919</v>
      </c>
      <c r="F109" s="70" t="s">
        <v>20920</v>
      </c>
      <c r="G109" s="70" t="s">
        <v>12565</v>
      </c>
      <c r="H109" s="70" t="s">
        <v>12566</v>
      </c>
      <c r="I109" s="71">
        <v>-110250</v>
      </c>
      <c r="J109" s="72" t="s">
        <v>11726</v>
      </c>
      <c r="K109" s="71">
        <v>-8820</v>
      </c>
      <c r="L109" s="73">
        <v>-119070</v>
      </c>
      <c r="M109">
        <f>+VLOOKUP(D109,'[1]Trừ tiền'!O$8:P$893,2,0)</f>
        <v>-119070</v>
      </c>
      <c r="N109" s="59">
        <f t="shared" si="6"/>
        <v>0</v>
      </c>
      <c r="U109" s="74" t="e">
        <f>+VLOOKUP(D109,'[1]TT T7'!O$895:P$1106,2,0)</f>
        <v>#N/A</v>
      </c>
    </row>
    <row r="110" spans="1:21" hidden="1" x14ac:dyDescent="0.3">
      <c r="A110">
        <f t="shared" si="4"/>
        <v>2</v>
      </c>
      <c r="B110" s="69">
        <v>44965</v>
      </c>
      <c r="C110" s="70" t="s">
        <v>13584</v>
      </c>
      <c r="D110" s="70">
        <f t="shared" si="5"/>
        <v>182</v>
      </c>
      <c r="E110" s="70" t="s">
        <v>20847</v>
      </c>
      <c r="F110" s="70" t="s">
        <v>20921</v>
      </c>
      <c r="G110" s="70" t="s">
        <v>11860</v>
      </c>
      <c r="H110" s="70" t="s">
        <v>11719</v>
      </c>
      <c r="I110" s="71">
        <v>-1096977</v>
      </c>
      <c r="J110" s="72" t="s">
        <v>11726</v>
      </c>
      <c r="K110" s="71">
        <v>-87758</v>
      </c>
      <c r="L110" s="73">
        <v>-1184735</v>
      </c>
      <c r="M110" s="59">
        <f>+L110</f>
        <v>-1184735</v>
      </c>
      <c r="N110" s="59">
        <f t="shared" si="6"/>
        <v>0</v>
      </c>
      <c r="O110" t="e">
        <f>+SUMIFS('[1]Trừ tiền'!P$8:P$893,'[1]Trừ tiền'!O$8:O$893,'[1]Hàng trả'!D107)</f>
        <v>#VALUE!</v>
      </c>
      <c r="P110" t="e">
        <f>+O110-M110</f>
        <v>#VALUE!</v>
      </c>
      <c r="Q110" t="e">
        <f>+O110-M110</f>
        <v>#VALUE!</v>
      </c>
      <c r="R110" s="59" t="e">
        <f>+Q110-L110</f>
        <v>#VALUE!</v>
      </c>
      <c r="S110">
        <v>3</v>
      </c>
      <c r="U110" s="74" t="e">
        <f>+VLOOKUP(D110,'[1]TT T7'!O$895:P$1106,2,0)</f>
        <v>#N/A</v>
      </c>
    </row>
    <row r="111" spans="1:21" hidden="1" x14ac:dyDescent="0.3">
      <c r="A111">
        <f t="shared" si="4"/>
        <v>2</v>
      </c>
      <c r="B111" s="69">
        <v>44965</v>
      </c>
      <c r="C111" s="70" t="s">
        <v>13586</v>
      </c>
      <c r="D111" s="70">
        <f t="shared" si="5"/>
        <v>183</v>
      </c>
      <c r="E111" s="70" t="s">
        <v>20847</v>
      </c>
      <c r="F111" s="70" t="s">
        <v>20922</v>
      </c>
      <c r="G111" s="70" t="s">
        <v>11860</v>
      </c>
      <c r="H111" s="70" t="s">
        <v>11719</v>
      </c>
      <c r="I111" s="71">
        <v>-111058</v>
      </c>
      <c r="J111" s="72" t="s">
        <v>11726</v>
      </c>
      <c r="K111" s="71">
        <v>-8885</v>
      </c>
      <c r="L111" s="73">
        <v>-119943</v>
      </c>
      <c r="M111" s="59">
        <f>+L111</f>
        <v>-119943</v>
      </c>
      <c r="N111" s="59">
        <f t="shared" si="6"/>
        <v>0</v>
      </c>
      <c r="O111" t="e">
        <f>+SUMIFS('[1]Trừ tiền'!P$8:P$893,'[1]Trừ tiền'!O$8:O$893,'[1]Hàng trả'!D108)</f>
        <v>#VALUE!</v>
      </c>
      <c r="P111" t="e">
        <f>+O111-M111</f>
        <v>#VALUE!</v>
      </c>
      <c r="Q111" t="e">
        <f>+O111-M111</f>
        <v>#VALUE!</v>
      </c>
      <c r="R111" s="59" t="e">
        <f>+Q111-L111</f>
        <v>#VALUE!</v>
      </c>
      <c r="S111">
        <v>2</v>
      </c>
      <c r="U111" s="74" t="e">
        <f>+VLOOKUP(D111,'[1]TT T7'!O$895:P$1106,2,0)</f>
        <v>#N/A</v>
      </c>
    </row>
    <row r="112" spans="1:21" hidden="1" x14ac:dyDescent="0.3">
      <c r="A112">
        <f t="shared" si="4"/>
        <v>2</v>
      </c>
      <c r="B112" s="69">
        <v>44965</v>
      </c>
      <c r="C112" s="70" t="s">
        <v>20923</v>
      </c>
      <c r="D112" s="70">
        <f t="shared" si="5"/>
        <v>228</v>
      </c>
      <c r="E112" s="70" t="s">
        <v>20847</v>
      </c>
      <c r="F112" s="70" t="s">
        <v>20924</v>
      </c>
      <c r="G112" s="70" t="s">
        <v>11860</v>
      </c>
      <c r="H112" s="70" t="s">
        <v>11719</v>
      </c>
      <c r="I112" s="71">
        <v>-407956</v>
      </c>
      <c r="J112" s="72" t="s">
        <v>11726</v>
      </c>
      <c r="K112" s="71">
        <v>-32636</v>
      </c>
      <c r="L112" s="73">
        <v>-440592</v>
      </c>
      <c r="M112">
        <f>+VLOOKUP(D112,'[1]Trừ tiền'!O$8:P$893,2,0)</f>
        <v>-440592</v>
      </c>
      <c r="N112" s="59">
        <f t="shared" si="6"/>
        <v>0</v>
      </c>
      <c r="U112" s="74" t="e">
        <f>+VLOOKUP(D112,'[1]TT T7'!O$895:P$1106,2,0)</f>
        <v>#N/A</v>
      </c>
    </row>
    <row r="113" spans="1:21" hidden="1" x14ac:dyDescent="0.3">
      <c r="A113">
        <f t="shared" si="4"/>
        <v>2</v>
      </c>
      <c r="B113" s="69">
        <v>44965</v>
      </c>
      <c r="C113" s="70" t="s">
        <v>20925</v>
      </c>
      <c r="D113" s="70">
        <f t="shared" si="5"/>
        <v>2281</v>
      </c>
      <c r="E113" s="70" t="s">
        <v>20824</v>
      </c>
      <c r="F113" s="70" t="s">
        <v>20825</v>
      </c>
      <c r="G113" s="70" t="s">
        <v>11799</v>
      </c>
      <c r="H113" s="70" t="s">
        <v>11725</v>
      </c>
      <c r="I113" s="71">
        <v>-877525</v>
      </c>
      <c r="J113" s="72" t="s">
        <v>11726</v>
      </c>
      <c r="K113" s="71">
        <v>-70202</v>
      </c>
      <c r="L113" s="73">
        <v>-947727</v>
      </c>
      <c r="M113">
        <f>+VLOOKUP(D113,'[1]Trừ tiền'!O$8:P$893,2,0)</f>
        <v>-947727</v>
      </c>
      <c r="N113" s="59">
        <f t="shared" si="6"/>
        <v>0</v>
      </c>
      <c r="U113" s="74" t="e">
        <f>+VLOOKUP(D113,'[1]TT T7'!O$895:P$1106,2,0)</f>
        <v>#N/A</v>
      </c>
    </row>
    <row r="114" spans="1:21" hidden="1" x14ac:dyDescent="0.3">
      <c r="A114">
        <f t="shared" si="4"/>
        <v>2</v>
      </c>
      <c r="B114" s="69">
        <v>44966</v>
      </c>
      <c r="C114" s="70" t="s">
        <v>20926</v>
      </c>
      <c r="D114" s="70">
        <f t="shared" si="5"/>
        <v>232</v>
      </c>
      <c r="E114" s="70" t="s">
        <v>20847</v>
      </c>
      <c r="F114" s="70" t="s">
        <v>20927</v>
      </c>
      <c r="G114" s="70" t="s">
        <v>11860</v>
      </c>
      <c r="H114" s="70" t="s">
        <v>11719</v>
      </c>
      <c r="I114" s="71">
        <v>-150546</v>
      </c>
      <c r="J114" s="72" t="s">
        <v>11726</v>
      </c>
      <c r="K114" s="71">
        <v>-12044</v>
      </c>
      <c r="L114" s="73">
        <v>-162590</v>
      </c>
      <c r="M114">
        <f>+VLOOKUP(D114,'[1]Trừ tiền'!O$8:P$893,2,0)</f>
        <v>-162590</v>
      </c>
      <c r="N114" s="59">
        <f t="shared" si="6"/>
        <v>0</v>
      </c>
      <c r="U114" s="74" t="e">
        <f>+VLOOKUP(D114,'[1]TT T7'!O$895:P$1106,2,0)</f>
        <v>#N/A</v>
      </c>
    </row>
    <row r="115" spans="1:21" hidden="1" x14ac:dyDescent="0.3">
      <c r="A115">
        <f t="shared" si="4"/>
        <v>2</v>
      </c>
      <c r="B115" s="69">
        <v>44966</v>
      </c>
      <c r="C115" s="70" t="s">
        <v>13655</v>
      </c>
      <c r="D115" s="70">
        <f t="shared" si="5"/>
        <v>238</v>
      </c>
      <c r="E115" s="70" t="s">
        <v>20847</v>
      </c>
      <c r="F115" s="70" t="s">
        <v>20928</v>
      </c>
      <c r="G115" s="70" t="s">
        <v>11860</v>
      </c>
      <c r="H115" s="70" t="s">
        <v>11719</v>
      </c>
      <c r="I115" s="71">
        <v>-614062</v>
      </c>
      <c r="J115" s="72" t="s">
        <v>11726</v>
      </c>
      <c r="K115" s="71">
        <v>-49125</v>
      </c>
      <c r="L115" s="73">
        <v>-663187</v>
      </c>
      <c r="M115">
        <f>+VLOOKUP(D115,'[1]Trừ tiền'!O$8:P$893,2,0)</f>
        <v>-663187</v>
      </c>
      <c r="N115" s="59">
        <f t="shared" si="6"/>
        <v>0</v>
      </c>
      <c r="U115" s="74" t="e">
        <f>+VLOOKUP(D115,'[1]TT T7'!O$895:P$1106,2,0)</f>
        <v>#N/A</v>
      </c>
    </row>
    <row r="116" spans="1:21" hidden="1" x14ac:dyDescent="0.3">
      <c r="A116">
        <f t="shared" si="4"/>
        <v>2</v>
      </c>
      <c r="B116" s="69">
        <v>44966</v>
      </c>
      <c r="C116" s="70" t="s">
        <v>14740</v>
      </c>
      <c r="D116" s="70">
        <f t="shared" si="5"/>
        <v>2985</v>
      </c>
      <c r="E116" s="70" t="s">
        <v>20824</v>
      </c>
      <c r="F116" s="70" t="s">
        <v>20929</v>
      </c>
      <c r="G116" s="70" t="s">
        <v>11799</v>
      </c>
      <c r="H116" s="70" t="s">
        <v>11725</v>
      </c>
      <c r="I116" s="71">
        <v>-642860</v>
      </c>
      <c r="J116" s="72" t="s">
        <v>11726</v>
      </c>
      <c r="K116" s="71">
        <v>-51429</v>
      </c>
      <c r="L116" s="73">
        <v>-694289</v>
      </c>
      <c r="M116">
        <f>+VLOOKUP(D116,'[1]Trừ tiền'!O$8:P$893,2,0)</f>
        <v>-694289</v>
      </c>
      <c r="N116" s="59">
        <f t="shared" si="6"/>
        <v>0</v>
      </c>
      <c r="U116" s="74" t="e">
        <f>+VLOOKUP(D116,'[1]TT T7'!O$895:P$1106,2,0)</f>
        <v>#N/A</v>
      </c>
    </row>
    <row r="117" spans="1:21" hidden="1" x14ac:dyDescent="0.3">
      <c r="A117">
        <f t="shared" si="4"/>
        <v>2</v>
      </c>
      <c r="B117" s="69">
        <v>44967</v>
      </c>
      <c r="C117" s="70" t="s">
        <v>13477</v>
      </c>
      <c r="D117" s="70">
        <f t="shared" si="5"/>
        <v>106</v>
      </c>
      <c r="E117" s="70" t="s">
        <v>20930</v>
      </c>
      <c r="F117" s="70" t="s">
        <v>20931</v>
      </c>
      <c r="G117" s="70" t="s">
        <v>12306</v>
      </c>
      <c r="H117" s="70" t="s">
        <v>12307</v>
      </c>
      <c r="I117" s="71">
        <v>-110250</v>
      </c>
      <c r="J117" s="72" t="s">
        <v>11726</v>
      </c>
      <c r="K117" s="71">
        <v>-8820</v>
      </c>
      <c r="L117" s="73">
        <v>-119070</v>
      </c>
      <c r="M117">
        <f>+VLOOKUP(D117,'[1]Trừ tiền'!O$8:P$893,2,0)</f>
        <v>-119070</v>
      </c>
      <c r="N117" s="59">
        <f t="shared" si="6"/>
        <v>0</v>
      </c>
      <c r="U117" s="74" t="e">
        <f>+VLOOKUP(D117,'[1]TT T7'!O$895:P$1106,2,0)</f>
        <v>#N/A</v>
      </c>
    </row>
    <row r="118" spans="1:21" hidden="1" x14ac:dyDescent="0.3">
      <c r="A118">
        <f t="shared" si="4"/>
        <v>2</v>
      </c>
      <c r="B118" s="69">
        <v>44967</v>
      </c>
      <c r="C118" s="70" t="s">
        <v>13541</v>
      </c>
      <c r="D118" s="70">
        <f t="shared" si="5"/>
        <v>145</v>
      </c>
      <c r="E118" s="70" t="s">
        <v>20890</v>
      </c>
      <c r="F118" s="70" t="s">
        <v>20825</v>
      </c>
      <c r="G118" s="70" t="s">
        <v>12194</v>
      </c>
      <c r="H118" s="70" t="s">
        <v>12195</v>
      </c>
      <c r="I118" s="71">
        <v>-110250</v>
      </c>
      <c r="J118" s="72" t="s">
        <v>11726</v>
      </c>
      <c r="K118" s="71">
        <v>-8820</v>
      </c>
      <c r="L118" s="73">
        <v>-119070</v>
      </c>
      <c r="M118">
        <f>+VLOOKUP(D118,'[1]Trừ tiền'!O$8:P$893,2,0)</f>
        <v>-119070</v>
      </c>
      <c r="N118" s="59">
        <f t="shared" si="6"/>
        <v>0</v>
      </c>
      <c r="U118" s="74" t="e">
        <f>+VLOOKUP(D118,'[1]TT T7'!O$895:P$1106,2,0)</f>
        <v>#N/A</v>
      </c>
    </row>
    <row r="119" spans="1:21" hidden="1" x14ac:dyDescent="0.3">
      <c r="A119">
        <f t="shared" si="4"/>
        <v>2</v>
      </c>
      <c r="B119" s="69">
        <v>44967</v>
      </c>
      <c r="C119" s="70" t="s">
        <v>13544</v>
      </c>
      <c r="D119" s="70">
        <f t="shared" si="5"/>
        <v>147</v>
      </c>
      <c r="E119" s="70" t="s">
        <v>20932</v>
      </c>
      <c r="F119" s="70" t="s">
        <v>20933</v>
      </c>
      <c r="G119" s="70" t="s">
        <v>12225</v>
      </c>
      <c r="H119" s="70" t="s">
        <v>12226</v>
      </c>
      <c r="I119" s="71">
        <v>-146862</v>
      </c>
      <c r="J119" s="72" t="s">
        <v>11720</v>
      </c>
      <c r="K119" s="71">
        <v>-14686</v>
      </c>
      <c r="L119" s="73">
        <v>-161548</v>
      </c>
      <c r="M119">
        <f>+VLOOKUP(D119,'[1]Trừ tiền'!O$8:P$893,2,0)</f>
        <v>-161548</v>
      </c>
      <c r="N119" s="59">
        <f t="shared" si="6"/>
        <v>0</v>
      </c>
      <c r="U119" s="74" t="e">
        <f>+VLOOKUP(D119,'[1]TT T7'!O$895:P$1106,2,0)</f>
        <v>#N/A</v>
      </c>
    </row>
    <row r="120" spans="1:21" hidden="1" x14ac:dyDescent="0.3">
      <c r="A120">
        <f t="shared" si="4"/>
        <v>2</v>
      </c>
      <c r="B120" s="69">
        <v>44967</v>
      </c>
      <c r="C120" s="70" t="s">
        <v>20934</v>
      </c>
      <c r="D120" s="70">
        <f t="shared" si="5"/>
        <v>3211</v>
      </c>
      <c r="E120" s="70" t="s">
        <v>20824</v>
      </c>
      <c r="F120" s="70" t="s">
        <v>20935</v>
      </c>
      <c r="G120" s="70" t="s">
        <v>11799</v>
      </c>
      <c r="H120" s="70" t="s">
        <v>11725</v>
      </c>
      <c r="I120" s="71">
        <v>-181955</v>
      </c>
      <c r="J120" s="72" t="s">
        <v>11720</v>
      </c>
      <c r="K120" s="71">
        <v>-18196</v>
      </c>
      <c r="L120" s="73">
        <v>-200151</v>
      </c>
      <c r="M120">
        <f>+VLOOKUP(D120,'[1]Trừ tiền'!O$8:P$893,2,0)</f>
        <v>-200151</v>
      </c>
      <c r="N120" s="59">
        <f t="shared" si="6"/>
        <v>0</v>
      </c>
      <c r="U120" s="74" t="e">
        <f>+VLOOKUP(D120,'[1]TT T7'!O$895:P$1106,2,0)</f>
        <v>#N/A</v>
      </c>
    </row>
    <row r="121" spans="1:21" hidden="1" x14ac:dyDescent="0.3">
      <c r="A121">
        <f t="shared" si="4"/>
        <v>2</v>
      </c>
      <c r="B121" s="69">
        <v>44967</v>
      </c>
      <c r="C121" s="70" t="s">
        <v>20936</v>
      </c>
      <c r="D121" s="70">
        <f t="shared" si="5"/>
        <v>3266</v>
      </c>
      <c r="E121" s="70" t="s">
        <v>20824</v>
      </c>
      <c r="F121" s="70" t="s">
        <v>20937</v>
      </c>
      <c r="G121" s="70" t="s">
        <v>11799</v>
      </c>
      <c r="H121" s="70" t="s">
        <v>11725</v>
      </c>
      <c r="I121" s="71">
        <v>-330750</v>
      </c>
      <c r="J121" s="72" t="s">
        <v>11720</v>
      </c>
      <c r="K121" s="71">
        <v>-33075</v>
      </c>
      <c r="L121" s="73">
        <v>-363825</v>
      </c>
      <c r="M121">
        <f>+VLOOKUP(D121,'[1]Trừ tiền'!O$8:P$893,2,0)</f>
        <v>-363825</v>
      </c>
      <c r="N121" s="59">
        <f t="shared" si="6"/>
        <v>0</v>
      </c>
      <c r="U121" s="74" t="e">
        <f>+VLOOKUP(D121,'[1]TT T7'!O$895:P$1106,2,0)</f>
        <v>#N/A</v>
      </c>
    </row>
    <row r="122" spans="1:21" hidden="1" x14ac:dyDescent="0.3">
      <c r="A122">
        <f t="shared" si="4"/>
        <v>2</v>
      </c>
      <c r="B122" s="69">
        <v>44968</v>
      </c>
      <c r="C122" s="70" t="s">
        <v>13402</v>
      </c>
      <c r="D122" s="70">
        <f t="shared" si="5"/>
        <v>62</v>
      </c>
      <c r="E122" s="70" t="s">
        <v>20842</v>
      </c>
      <c r="F122" s="70" t="s">
        <v>20825</v>
      </c>
      <c r="G122" s="70" t="s">
        <v>11838</v>
      </c>
      <c r="H122" s="70" t="s">
        <v>11839</v>
      </c>
      <c r="I122" s="71">
        <v>-656967</v>
      </c>
      <c r="J122" s="72" t="s">
        <v>11726</v>
      </c>
      <c r="K122" s="71">
        <v>-52558</v>
      </c>
      <c r="L122" s="73">
        <v>-709525</v>
      </c>
      <c r="M122">
        <f>+VLOOKUP(D122,'[1]Trừ tiền'!O$8:P$893,2,0)</f>
        <v>-709524</v>
      </c>
      <c r="N122" s="59">
        <f t="shared" si="6"/>
        <v>1</v>
      </c>
      <c r="U122" s="74" t="e">
        <f>+VLOOKUP(D122,'[1]TT T7'!O$895:P$1106,2,0)</f>
        <v>#N/A</v>
      </c>
    </row>
    <row r="123" spans="1:21" hidden="1" x14ac:dyDescent="0.3">
      <c r="A123">
        <f t="shared" si="4"/>
        <v>2</v>
      </c>
      <c r="B123" s="69">
        <v>44968</v>
      </c>
      <c r="C123" s="70" t="s">
        <v>13416</v>
      </c>
      <c r="D123" s="70">
        <f t="shared" si="5"/>
        <v>69</v>
      </c>
      <c r="E123" s="70" t="s">
        <v>20842</v>
      </c>
      <c r="F123" s="70" t="s">
        <v>20938</v>
      </c>
      <c r="G123" s="70" t="s">
        <v>11838</v>
      </c>
      <c r="H123" s="70" t="s">
        <v>11839</v>
      </c>
      <c r="I123" s="71">
        <v>-514017</v>
      </c>
      <c r="J123" s="72" t="s">
        <v>11720</v>
      </c>
      <c r="K123" s="71">
        <v>-51402</v>
      </c>
      <c r="L123" s="73">
        <v>-565419</v>
      </c>
      <c r="M123">
        <f>+VLOOKUP(D123,'[1]Trừ tiền'!O$8:P$893,2,0)</f>
        <v>-565419</v>
      </c>
      <c r="N123" s="59">
        <f t="shared" si="6"/>
        <v>0</v>
      </c>
      <c r="U123" s="74" t="e">
        <f>+VLOOKUP(D123,'[1]TT T7'!O$895:P$1106,2,0)</f>
        <v>#N/A</v>
      </c>
    </row>
    <row r="124" spans="1:21" hidden="1" x14ac:dyDescent="0.3">
      <c r="A124">
        <f t="shared" si="4"/>
        <v>2</v>
      </c>
      <c r="B124" s="69">
        <v>44968</v>
      </c>
      <c r="C124" s="70" t="s">
        <v>20939</v>
      </c>
      <c r="D124" s="70">
        <f t="shared" si="5"/>
        <v>259</v>
      </c>
      <c r="E124" s="70" t="s">
        <v>20860</v>
      </c>
      <c r="F124" s="70" t="s">
        <v>20940</v>
      </c>
      <c r="G124" s="70" t="s">
        <v>12215</v>
      </c>
      <c r="H124" s="70" t="s">
        <v>12216</v>
      </c>
      <c r="I124" s="71">
        <v>-846450</v>
      </c>
      <c r="J124" s="72" t="s">
        <v>11726</v>
      </c>
      <c r="K124" s="71">
        <v>-67716</v>
      </c>
      <c r="L124" s="73">
        <v>-914166</v>
      </c>
      <c r="M124">
        <f>+VLOOKUP(D124,'[1]Trừ tiền'!O$8:P$893,2,0)</f>
        <v>-914166</v>
      </c>
      <c r="N124" s="59">
        <f t="shared" si="6"/>
        <v>0</v>
      </c>
      <c r="U124" s="74" t="e">
        <f>+VLOOKUP(D124,'[1]TT T7'!O$895:P$1106,2,0)</f>
        <v>#N/A</v>
      </c>
    </row>
    <row r="125" spans="1:21" hidden="1" x14ac:dyDescent="0.3">
      <c r="A125">
        <f t="shared" si="4"/>
        <v>2</v>
      </c>
      <c r="B125" s="69">
        <v>44968</v>
      </c>
      <c r="C125" s="70" t="s">
        <v>20941</v>
      </c>
      <c r="D125" s="70">
        <f t="shared" si="5"/>
        <v>3424</v>
      </c>
      <c r="E125" s="70" t="s">
        <v>20824</v>
      </c>
      <c r="F125" s="70" t="s">
        <v>20942</v>
      </c>
      <c r="G125" s="70" t="s">
        <v>11799</v>
      </c>
      <c r="H125" s="70" t="s">
        <v>11725</v>
      </c>
      <c r="I125" s="71">
        <v>-666348</v>
      </c>
      <c r="J125" s="72" t="s">
        <v>11720</v>
      </c>
      <c r="K125" s="71">
        <v>-66635</v>
      </c>
      <c r="L125" s="73">
        <v>-732983</v>
      </c>
      <c r="M125">
        <f>+VLOOKUP(D125,'[1]Trừ tiền'!O$8:P$893,2,0)</f>
        <v>-732983</v>
      </c>
      <c r="N125" s="59">
        <f t="shared" si="6"/>
        <v>0</v>
      </c>
      <c r="U125" s="74" t="e">
        <f>+VLOOKUP(D125,'[1]TT T7'!O$895:P$1106,2,0)</f>
        <v>#N/A</v>
      </c>
    </row>
    <row r="126" spans="1:21" hidden="1" x14ac:dyDescent="0.3">
      <c r="A126">
        <f t="shared" si="4"/>
        <v>2</v>
      </c>
      <c r="B126" s="69">
        <v>44970</v>
      </c>
      <c r="C126" s="70" t="s">
        <v>13640</v>
      </c>
      <c r="D126" s="70">
        <f t="shared" si="5"/>
        <v>220</v>
      </c>
      <c r="E126" s="70" t="s">
        <v>20827</v>
      </c>
      <c r="F126" s="70" t="s">
        <v>20943</v>
      </c>
      <c r="G126" s="70" t="s">
        <v>11970</v>
      </c>
      <c r="H126" s="70" t="s">
        <v>11971</v>
      </c>
      <c r="I126" s="71">
        <v>-222750</v>
      </c>
      <c r="J126" s="72" t="s">
        <v>11726</v>
      </c>
      <c r="K126" s="71">
        <v>-17820</v>
      </c>
      <c r="L126" s="73">
        <v>-240570</v>
      </c>
      <c r="M126">
        <f>+VLOOKUP(D126,'[1]Trừ tiền'!O$8:P$893,2,0)</f>
        <v>-240570</v>
      </c>
      <c r="N126" s="59">
        <f t="shared" si="6"/>
        <v>0</v>
      </c>
      <c r="U126" s="74" t="e">
        <f>+VLOOKUP(D126,'[1]TT T7'!O$895:P$1106,2,0)</f>
        <v>#N/A</v>
      </c>
    </row>
    <row r="127" spans="1:21" hidden="1" x14ac:dyDescent="0.3">
      <c r="A127">
        <f t="shared" si="4"/>
        <v>2</v>
      </c>
      <c r="B127" s="69">
        <v>44970</v>
      </c>
      <c r="C127" s="70" t="s">
        <v>13642</v>
      </c>
      <c r="D127" s="70">
        <f t="shared" si="5"/>
        <v>224</v>
      </c>
      <c r="E127" s="70" t="s">
        <v>20827</v>
      </c>
      <c r="F127" s="70" t="s">
        <v>20944</v>
      </c>
      <c r="G127" s="70" t="s">
        <v>11970</v>
      </c>
      <c r="H127" s="70" t="s">
        <v>11971</v>
      </c>
      <c r="I127" s="71">
        <v>-203978</v>
      </c>
      <c r="J127" s="72" t="s">
        <v>11726</v>
      </c>
      <c r="K127" s="71">
        <v>-16318</v>
      </c>
      <c r="L127" s="73">
        <v>-220296</v>
      </c>
      <c r="M127">
        <f>+VLOOKUP(D127,'[1]Trừ tiền'!O$8:P$893,2,0)</f>
        <v>-220296</v>
      </c>
      <c r="N127" s="59">
        <f t="shared" si="6"/>
        <v>0</v>
      </c>
      <c r="U127" s="74" t="e">
        <f>+VLOOKUP(D127,'[1]TT T7'!O$895:P$1106,2,0)</f>
        <v>#N/A</v>
      </c>
    </row>
    <row r="128" spans="1:21" hidden="1" x14ac:dyDescent="0.3">
      <c r="A128">
        <f t="shared" si="4"/>
        <v>2</v>
      </c>
      <c r="B128" s="69">
        <v>44970</v>
      </c>
      <c r="C128" s="70" t="s">
        <v>20945</v>
      </c>
      <c r="D128" s="70">
        <f t="shared" si="5"/>
        <v>229</v>
      </c>
      <c r="E128" s="70" t="s">
        <v>20827</v>
      </c>
      <c r="F128" s="70" t="s">
        <v>20946</v>
      </c>
      <c r="G128" s="70" t="s">
        <v>11970</v>
      </c>
      <c r="H128" s="70" t="s">
        <v>11971</v>
      </c>
      <c r="I128" s="71">
        <v>-357198</v>
      </c>
      <c r="J128" s="72" t="s">
        <v>11726</v>
      </c>
      <c r="K128" s="71">
        <v>-28576</v>
      </c>
      <c r="L128" s="73">
        <v>-385774</v>
      </c>
      <c r="M128">
        <f>+VLOOKUP(D128,'[1]Trừ tiền'!O$8:P$893,2,0)</f>
        <v>-385774</v>
      </c>
      <c r="N128" s="59">
        <f t="shared" si="6"/>
        <v>0</v>
      </c>
      <c r="U128" s="74" t="e">
        <f>+VLOOKUP(D128,'[1]TT T7'!O$895:P$1106,2,0)</f>
        <v>#N/A</v>
      </c>
    </row>
    <row r="129" spans="1:27" hidden="1" x14ac:dyDescent="0.3">
      <c r="A129">
        <f t="shared" si="4"/>
        <v>2</v>
      </c>
      <c r="B129" s="69">
        <v>44971</v>
      </c>
      <c r="C129" s="70" t="s">
        <v>13429</v>
      </c>
      <c r="D129" s="70">
        <f t="shared" si="5"/>
        <v>77</v>
      </c>
      <c r="E129" s="70" t="s">
        <v>20842</v>
      </c>
      <c r="F129" s="70" t="s">
        <v>20825</v>
      </c>
      <c r="G129" s="70" t="s">
        <v>11838</v>
      </c>
      <c r="H129" s="70" t="s">
        <v>11839</v>
      </c>
      <c r="I129" s="71">
        <v>-1297721</v>
      </c>
      <c r="J129" s="72" t="s">
        <v>11726</v>
      </c>
      <c r="K129" s="71">
        <v>-103817</v>
      </c>
      <c r="L129" s="73">
        <v>-1401538</v>
      </c>
      <c r="M129">
        <f>+VLOOKUP(D129,'[1]Trừ tiền'!O$8:P$893,2,0)</f>
        <v>-1401539</v>
      </c>
      <c r="N129" s="59">
        <f t="shared" si="6"/>
        <v>-1</v>
      </c>
      <c r="U129" s="74" t="e">
        <f>+VLOOKUP(D129,'[1]TT T7'!O$895:P$1106,2,0)</f>
        <v>#N/A</v>
      </c>
    </row>
    <row r="130" spans="1:27" hidden="1" x14ac:dyDescent="0.3">
      <c r="A130">
        <f t="shared" si="4"/>
        <v>2</v>
      </c>
      <c r="B130" s="69">
        <v>44971</v>
      </c>
      <c r="C130" s="70" t="s">
        <v>13431</v>
      </c>
      <c r="D130" s="70">
        <f t="shared" si="5"/>
        <v>78</v>
      </c>
      <c r="E130" s="70" t="s">
        <v>20842</v>
      </c>
      <c r="F130" s="70" t="s">
        <v>20825</v>
      </c>
      <c r="G130" s="70" t="s">
        <v>11838</v>
      </c>
      <c r="H130" s="70" t="s">
        <v>11839</v>
      </c>
      <c r="I130" s="71">
        <v>-524420</v>
      </c>
      <c r="J130" s="72" t="s">
        <v>11726</v>
      </c>
      <c r="K130" s="71">
        <v>-41954</v>
      </c>
      <c r="L130" s="73">
        <v>-566374</v>
      </c>
      <c r="M130">
        <f>+VLOOKUP(D130,'[1]Trừ tiền'!O$8:P$893,2,0)</f>
        <v>-566374</v>
      </c>
      <c r="N130" s="59">
        <f t="shared" si="6"/>
        <v>0</v>
      </c>
      <c r="U130" s="74" t="e">
        <f>+VLOOKUP(D130,'[1]TT T7'!O$895:P$1106,2,0)</f>
        <v>#N/A</v>
      </c>
    </row>
    <row r="131" spans="1:27" hidden="1" x14ac:dyDescent="0.3">
      <c r="A131">
        <f t="shared" si="4"/>
        <v>2</v>
      </c>
      <c r="B131" s="69">
        <v>44971</v>
      </c>
      <c r="C131" s="70" t="s">
        <v>13433</v>
      </c>
      <c r="D131" s="70">
        <f t="shared" si="5"/>
        <v>79</v>
      </c>
      <c r="E131" s="70" t="s">
        <v>20842</v>
      </c>
      <c r="F131" s="70" t="s">
        <v>20947</v>
      </c>
      <c r="G131" s="70" t="s">
        <v>11838</v>
      </c>
      <c r="H131" s="70" t="s">
        <v>11839</v>
      </c>
      <c r="I131" s="71">
        <v>-260318</v>
      </c>
      <c r="J131" s="72" t="s">
        <v>11726</v>
      </c>
      <c r="K131" s="71">
        <v>-20825</v>
      </c>
      <c r="L131" s="73">
        <v>-281143</v>
      </c>
      <c r="M131">
        <f>+VLOOKUP(D131,'[1]Trừ tiền'!O$8:P$893,2,0)</f>
        <v>-281143</v>
      </c>
      <c r="N131" s="59">
        <f t="shared" si="6"/>
        <v>0</v>
      </c>
      <c r="U131" s="74" t="e">
        <f>+VLOOKUP(D131,'[1]TT T7'!O$895:P$1106,2,0)</f>
        <v>#N/A</v>
      </c>
    </row>
    <row r="132" spans="1:27" hidden="1" x14ac:dyDescent="0.3">
      <c r="A132">
        <f t="shared" si="4"/>
        <v>2</v>
      </c>
      <c r="B132" s="69">
        <v>44971</v>
      </c>
      <c r="C132" s="70" t="s">
        <v>13664</v>
      </c>
      <c r="D132" s="70">
        <f t="shared" si="5"/>
        <v>243</v>
      </c>
      <c r="E132" s="70" t="s">
        <v>20827</v>
      </c>
      <c r="F132" s="70" t="s">
        <v>20948</v>
      </c>
      <c r="G132" s="70" t="s">
        <v>11970</v>
      </c>
      <c r="H132" s="70" t="s">
        <v>11971</v>
      </c>
      <c r="I132" s="71">
        <v>-693862</v>
      </c>
      <c r="J132" s="72" t="s">
        <v>11726</v>
      </c>
      <c r="K132" s="71">
        <v>-55509</v>
      </c>
      <c r="L132" s="73">
        <v>-749371</v>
      </c>
      <c r="M132" s="59">
        <f>+L132</f>
        <v>-749371</v>
      </c>
      <c r="N132" s="59">
        <f t="shared" si="6"/>
        <v>0</v>
      </c>
      <c r="O132" t="e">
        <f>+SUMIFS('[1]Trừ tiền'!P$8:P$893,'[1]Trừ tiền'!O$8:O$893,'[1]Hàng trả'!D129)</f>
        <v>#VALUE!</v>
      </c>
      <c r="P132" t="e">
        <f>+O132-M132</f>
        <v>#VALUE!</v>
      </c>
      <c r="Q132" t="e">
        <f>+O132-M132</f>
        <v>#VALUE!</v>
      </c>
      <c r="R132" s="59" t="e">
        <f>+Q132-L132</f>
        <v>#VALUE!</v>
      </c>
      <c r="S132">
        <v>2</v>
      </c>
      <c r="U132" s="74" t="e">
        <f>+VLOOKUP(D132,'[1]TT T7'!O$895:P$1106,2,0)</f>
        <v>#N/A</v>
      </c>
    </row>
    <row r="133" spans="1:27" hidden="1" x14ac:dyDescent="0.3">
      <c r="A133">
        <f t="shared" si="4"/>
        <v>2</v>
      </c>
      <c r="B133" s="69">
        <v>44971</v>
      </c>
      <c r="C133" s="70" t="s">
        <v>20949</v>
      </c>
      <c r="D133" s="70">
        <f t="shared" si="5"/>
        <v>354</v>
      </c>
      <c r="E133" s="70" t="s">
        <v>20847</v>
      </c>
      <c r="F133" s="70" t="s">
        <v>20950</v>
      </c>
      <c r="G133" s="70" t="s">
        <v>11860</v>
      </c>
      <c r="H133" s="70" t="s">
        <v>11719</v>
      </c>
      <c r="I133" s="71">
        <v>-443292</v>
      </c>
      <c r="J133" s="72" t="s">
        <v>11726</v>
      </c>
      <c r="K133" s="71">
        <v>-35463</v>
      </c>
      <c r="L133" s="73">
        <v>-478755</v>
      </c>
      <c r="M133">
        <f>+VLOOKUP(D133,'[1]Trừ tiền'!O$8:P$893,2,0)</f>
        <v>-478755</v>
      </c>
      <c r="N133" s="59">
        <f t="shared" si="6"/>
        <v>0</v>
      </c>
      <c r="U133" s="74" t="e">
        <f>+VLOOKUP(D133,'[1]TT T7'!O$895:P$1106,2,0)</f>
        <v>#N/A</v>
      </c>
    </row>
    <row r="134" spans="1:27" hidden="1" x14ac:dyDescent="0.3">
      <c r="A134">
        <f t="shared" si="4"/>
        <v>2</v>
      </c>
      <c r="B134" s="69">
        <v>44971</v>
      </c>
      <c r="C134" s="70" t="s">
        <v>20951</v>
      </c>
      <c r="D134" s="70">
        <f t="shared" si="5"/>
        <v>355</v>
      </c>
      <c r="E134" s="70" t="s">
        <v>20847</v>
      </c>
      <c r="F134" s="70" t="s">
        <v>20952</v>
      </c>
      <c r="G134" s="70" t="s">
        <v>11860</v>
      </c>
      <c r="H134" s="70" t="s">
        <v>11719</v>
      </c>
      <c r="I134" s="71">
        <v>-345168</v>
      </c>
      <c r="J134" s="72" t="s">
        <v>11726</v>
      </c>
      <c r="K134" s="71">
        <v>-27613</v>
      </c>
      <c r="L134" s="73">
        <v>-372781</v>
      </c>
      <c r="M134">
        <f>+VLOOKUP(D134,'[1]Trừ tiền'!O$8:P$893,2,0)</f>
        <v>-372781</v>
      </c>
      <c r="N134" s="59">
        <f t="shared" si="6"/>
        <v>0</v>
      </c>
      <c r="U134" s="74" t="e">
        <f>+VLOOKUP(D134,'[1]TT T7'!O$895:P$1106,2,0)</f>
        <v>#N/A</v>
      </c>
    </row>
    <row r="135" spans="1:27" hidden="1" x14ac:dyDescent="0.3">
      <c r="A135">
        <f t="shared" ref="A135:A198" si="7">+MONTH(B135)</f>
        <v>2</v>
      </c>
      <c r="B135" s="69">
        <v>44971</v>
      </c>
      <c r="C135" s="70" t="s">
        <v>20953</v>
      </c>
      <c r="D135" s="70">
        <f t="shared" ref="D135:D198" si="8">+C135*1</f>
        <v>356</v>
      </c>
      <c r="E135" s="70" t="s">
        <v>20847</v>
      </c>
      <c r="F135" s="70" t="s">
        <v>20922</v>
      </c>
      <c r="G135" s="70" t="s">
        <v>11860</v>
      </c>
      <c r="H135" s="70" t="s">
        <v>11719</v>
      </c>
      <c r="I135" s="71">
        <v>-1007259</v>
      </c>
      <c r="J135" s="72" t="s">
        <v>11726</v>
      </c>
      <c r="K135" s="71">
        <v>-80581</v>
      </c>
      <c r="L135" s="73">
        <v>-1087840</v>
      </c>
      <c r="M135">
        <f>+VLOOKUP(D135,'[1]Trừ tiền'!O$8:P$893,2,0)</f>
        <v>-1087840</v>
      </c>
      <c r="N135" s="59">
        <f t="shared" ref="N135:N198" si="9">+M135-L135</f>
        <v>0</v>
      </c>
      <c r="U135" s="74" t="e">
        <f>+VLOOKUP(D135,'[1]TT T7'!O$895:P$1106,2,0)</f>
        <v>#N/A</v>
      </c>
    </row>
    <row r="136" spans="1:27" hidden="1" x14ac:dyDescent="0.3">
      <c r="A136">
        <f t="shared" si="7"/>
        <v>2</v>
      </c>
      <c r="B136" s="69">
        <v>44971</v>
      </c>
      <c r="C136" s="70" t="s">
        <v>20954</v>
      </c>
      <c r="D136" s="70">
        <f t="shared" si="8"/>
        <v>357</v>
      </c>
      <c r="E136" s="70" t="s">
        <v>20847</v>
      </c>
      <c r="F136" s="70" t="s">
        <v>20955</v>
      </c>
      <c r="G136" s="70" t="s">
        <v>11860</v>
      </c>
      <c r="H136" s="70" t="s">
        <v>11719</v>
      </c>
      <c r="I136" s="71">
        <v>-351382</v>
      </c>
      <c r="J136" s="72" t="s">
        <v>11726</v>
      </c>
      <c r="K136" s="71">
        <v>-28111</v>
      </c>
      <c r="L136" s="73">
        <v>-379493</v>
      </c>
      <c r="M136">
        <f>+VLOOKUP(D136,'[1]Trừ tiền'!O$8:P$893,2,0)</f>
        <v>-379493</v>
      </c>
      <c r="N136" s="59">
        <f t="shared" si="9"/>
        <v>0</v>
      </c>
      <c r="U136" s="74" t="e">
        <f>+VLOOKUP(D136,'[1]TT T7'!O$895:P$1106,2,0)</f>
        <v>#N/A</v>
      </c>
    </row>
    <row r="137" spans="1:27" hidden="1" x14ac:dyDescent="0.3">
      <c r="A137">
        <f t="shared" si="7"/>
        <v>2</v>
      </c>
      <c r="B137" s="69">
        <v>44971</v>
      </c>
      <c r="C137" s="70" t="s">
        <v>20956</v>
      </c>
      <c r="D137" s="70">
        <f t="shared" si="8"/>
        <v>3731</v>
      </c>
      <c r="E137" s="70" t="s">
        <v>20824</v>
      </c>
      <c r="F137" s="70" t="s">
        <v>20957</v>
      </c>
      <c r="G137" s="70" t="s">
        <v>11799</v>
      </c>
      <c r="H137" s="70" t="s">
        <v>11725</v>
      </c>
      <c r="I137" s="71">
        <v>-364272</v>
      </c>
      <c r="J137" s="72" t="s">
        <v>11720</v>
      </c>
      <c r="K137" s="71">
        <v>-36427</v>
      </c>
      <c r="L137" s="73">
        <v>-400699</v>
      </c>
      <c r="M137">
        <f>+VLOOKUP(D137,'[1]Trừ tiền'!O$8:P$893,2,0)</f>
        <v>-400699</v>
      </c>
      <c r="N137" s="59">
        <f t="shared" si="9"/>
        <v>0</v>
      </c>
      <c r="U137" s="74" t="e">
        <f>+VLOOKUP(D137,'[1]TT T7'!O$895:P$1106,2,0)</f>
        <v>#N/A</v>
      </c>
    </row>
    <row r="138" spans="1:27" hidden="1" x14ac:dyDescent="0.3">
      <c r="A138">
        <f t="shared" si="7"/>
        <v>2</v>
      </c>
      <c r="B138" s="55">
        <v>44971</v>
      </c>
      <c r="C138" s="56" t="s">
        <v>13675</v>
      </c>
      <c r="D138" s="70">
        <f t="shared" si="8"/>
        <v>250</v>
      </c>
      <c r="E138" s="56" t="s">
        <v>20827</v>
      </c>
      <c r="F138" s="56" t="s">
        <v>20825</v>
      </c>
      <c r="G138" s="56" t="s">
        <v>11970</v>
      </c>
      <c r="H138" s="56" t="s">
        <v>11971</v>
      </c>
      <c r="I138" s="57">
        <v>-220500</v>
      </c>
      <c r="J138" s="58" t="s">
        <v>11726</v>
      </c>
      <c r="K138" s="57">
        <v>-17640</v>
      </c>
      <c r="L138" s="82">
        <v>-238140</v>
      </c>
      <c r="M138">
        <f>+VLOOKUP(D138,'[1]Trừ tiền'!O$8:P$893,2,0)</f>
        <v>-238140</v>
      </c>
      <c r="N138" s="59">
        <f t="shared" si="9"/>
        <v>0</v>
      </c>
      <c r="U138" s="74" t="e">
        <f>+VLOOKUP(D138,'[1]TT T7'!O$895:P$1106,2,0)</f>
        <v>#N/A</v>
      </c>
    </row>
    <row r="139" spans="1:27" x14ac:dyDescent="0.3">
      <c r="A139">
        <f t="shared" si="7"/>
        <v>2</v>
      </c>
      <c r="B139" s="69">
        <v>44972</v>
      </c>
      <c r="C139" s="70" t="s">
        <v>13544</v>
      </c>
      <c r="D139" s="70">
        <f t="shared" si="8"/>
        <v>147</v>
      </c>
      <c r="E139" s="70" t="s">
        <v>20851</v>
      </c>
      <c r="F139" s="70" t="s">
        <v>20825</v>
      </c>
      <c r="G139" s="70" t="s">
        <v>12263</v>
      </c>
      <c r="H139" s="70" t="s">
        <v>12264</v>
      </c>
      <c r="I139" s="71">
        <v>-650922</v>
      </c>
      <c r="J139" s="72" t="s">
        <v>11720</v>
      </c>
      <c r="K139" s="71">
        <v>-65092</v>
      </c>
      <c r="L139" s="73">
        <v>-716014</v>
      </c>
      <c r="M139" t="s">
        <v>20864</v>
      </c>
      <c r="N139" s="59" t="e">
        <f t="shared" si="9"/>
        <v>#VALUE!</v>
      </c>
      <c r="O139" t="e">
        <f>+SUMIFS('[1]Trừ tiền'!P$8:P$893,'[1]Trừ tiền'!O$8:O$893,'[1]Hàng trả'!D135)</f>
        <v>#VALUE!</v>
      </c>
      <c r="P139" t="e">
        <f>+O139-M139</f>
        <v>#VALUE!</v>
      </c>
      <c r="Q139" t="e">
        <f>+O139-M139</f>
        <v>#VALUE!</v>
      </c>
      <c r="R139" s="59" t="e">
        <f>+Q139-L139</f>
        <v>#VALUE!</v>
      </c>
      <c r="U139" s="74" t="e">
        <f>+VLOOKUP(D139,'[1]TT T7'!O$895:P$1106,2,0)</f>
        <v>#N/A</v>
      </c>
      <c r="W139" t="e">
        <f>+VLOOKUP(D139,'[1]TT T8'!O$865:P$1022,2,0)</f>
        <v>#N/A</v>
      </c>
      <c r="X139" s="59" t="e">
        <f>+W139-L139</f>
        <v>#N/A</v>
      </c>
      <c r="Y139" s="59" t="e">
        <f>+VLOOKUP(D139,'Thanh toán '!M$9244:N$9365,2,0)</f>
        <v>#N/A</v>
      </c>
      <c r="Z139" s="59" t="e">
        <f>+Y139-L139</f>
        <v>#N/A</v>
      </c>
      <c r="AA139" t="e">
        <f>+VLOOKUP(D139,'Thanh toán '!M$10227:N$10360,2,0)</f>
        <v>#N/A</v>
      </c>
    </row>
    <row r="140" spans="1:27" hidden="1" x14ac:dyDescent="0.3">
      <c r="A140">
        <f t="shared" si="7"/>
        <v>2</v>
      </c>
      <c r="B140" s="69">
        <v>44972</v>
      </c>
      <c r="C140" s="70" t="s">
        <v>13569</v>
      </c>
      <c r="D140" s="70">
        <f t="shared" si="8"/>
        <v>168</v>
      </c>
      <c r="E140" s="70" t="s">
        <v>20832</v>
      </c>
      <c r="F140" s="70" t="s">
        <v>20825</v>
      </c>
      <c r="G140" s="70" t="s">
        <v>12263</v>
      </c>
      <c r="H140" s="70" t="s">
        <v>12264</v>
      </c>
      <c r="I140" s="71">
        <v>-650922</v>
      </c>
      <c r="J140" s="72" t="s">
        <v>11720</v>
      </c>
      <c r="K140" s="71">
        <v>-65092</v>
      </c>
      <c r="L140" s="73">
        <v>-716014</v>
      </c>
      <c r="M140">
        <f>+VLOOKUP(D140,'[1]Trừ tiền'!O$8:P$893,2,0)</f>
        <v>-716014</v>
      </c>
      <c r="N140" s="59">
        <f t="shared" si="9"/>
        <v>0</v>
      </c>
      <c r="U140" s="74" t="e">
        <f>+VLOOKUP(D140,'[1]TT T7'!O$895:P$1106,2,0)</f>
        <v>#N/A</v>
      </c>
    </row>
    <row r="141" spans="1:27" hidden="1" x14ac:dyDescent="0.3">
      <c r="A141">
        <f t="shared" si="7"/>
        <v>2</v>
      </c>
      <c r="B141" s="69">
        <v>44972</v>
      </c>
      <c r="C141" s="70" t="s">
        <v>13586</v>
      </c>
      <c r="D141" s="70">
        <f t="shared" si="8"/>
        <v>183</v>
      </c>
      <c r="E141" s="70" t="s">
        <v>20932</v>
      </c>
      <c r="F141" s="70" t="s">
        <v>20825</v>
      </c>
      <c r="G141" s="70" t="s">
        <v>12225</v>
      </c>
      <c r="H141" s="70" t="s">
        <v>12226</v>
      </c>
      <c r="I141" s="71">
        <v>-460248</v>
      </c>
      <c r="J141" s="72" t="s">
        <v>11720</v>
      </c>
      <c r="K141" s="71">
        <v>-46025</v>
      </c>
      <c r="L141" s="73">
        <v>-506273</v>
      </c>
      <c r="M141">
        <f>+VLOOKUP(D141,'[1]Trừ tiền'!O$8:P$893,2,0)</f>
        <v>-506273</v>
      </c>
      <c r="N141" s="59">
        <f t="shared" si="9"/>
        <v>0</v>
      </c>
      <c r="U141" s="74" t="e">
        <f>+VLOOKUP(D141,'[1]TT T7'!O$895:P$1106,2,0)</f>
        <v>#N/A</v>
      </c>
    </row>
    <row r="142" spans="1:27" hidden="1" x14ac:dyDescent="0.3">
      <c r="A142">
        <f t="shared" si="7"/>
        <v>2</v>
      </c>
      <c r="B142" s="69">
        <v>44972</v>
      </c>
      <c r="C142" s="70" t="s">
        <v>15011</v>
      </c>
      <c r="D142" s="70">
        <f t="shared" si="8"/>
        <v>3952</v>
      </c>
      <c r="E142" s="70" t="s">
        <v>20824</v>
      </c>
      <c r="F142" s="70" t="s">
        <v>20958</v>
      </c>
      <c r="G142" s="70" t="s">
        <v>11799</v>
      </c>
      <c r="H142" s="70" t="s">
        <v>11725</v>
      </c>
      <c r="I142" s="71">
        <v>-88200</v>
      </c>
      <c r="J142" s="72" t="s">
        <v>11720</v>
      </c>
      <c r="K142" s="71">
        <v>-8820</v>
      </c>
      <c r="L142" s="73">
        <v>-97020</v>
      </c>
      <c r="M142">
        <f>+VLOOKUP(D142,'[1]Trừ tiền'!O$8:P$893,2,0)</f>
        <v>-97020</v>
      </c>
      <c r="N142" s="59">
        <f t="shared" si="9"/>
        <v>0</v>
      </c>
      <c r="U142" s="74" t="e">
        <f>+VLOOKUP(D142,'[1]TT T7'!O$895:P$1106,2,0)</f>
        <v>#N/A</v>
      </c>
    </row>
    <row r="143" spans="1:27" hidden="1" x14ac:dyDescent="0.3">
      <c r="A143">
        <f t="shared" si="7"/>
        <v>2</v>
      </c>
      <c r="B143" s="69">
        <v>44972</v>
      </c>
      <c r="C143" s="70" t="s">
        <v>15012</v>
      </c>
      <c r="D143" s="70">
        <f t="shared" si="8"/>
        <v>3953</v>
      </c>
      <c r="E143" s="70" t="s">
        <v>20824</v>
      </c>
      <c r="F143" s="70" t="s">
        <v>20959</v>
      </c>
      <c r="G143" s="70" t="s">
        <v>11799</v>
      </c>
      <c r="H143" s="70" t="s">
        <v>11725</v>
      </c>
      <c r="I143" s="71">
        <v>-480670</v>
      </c>
      <c r="J143" s="72" t="s">
        <v>11720</v>
      </c>
      <c r="K143" s="71">
        <v>-48067</v>
      </c>
      <c r="L143" s="73">
        <v>-528737</v>
      </c>
      <c r="M143">
        <f>+VLOOKUP(D143,'[1]Trừ tiền'!O$8:P$893,2,0)</f>
        <v>-528737</v>
      </c>
      <c r="N143" s="59">
        <f t="shared" si="9"/>
        <v>0</v>
      </c>
      <c r="U143" s="74" t="e">
        <f>+VLOOKUP(D143,'[1]TT T7'!O$895:P$1106,2,0)</f>
        <v>#N/A</v>
      </c>
    </row>
    <row r="144" spans="1:27" hidden="1" x14ac:dyDescent="0.3">
      <c r="A144">
        <f t="shared" si="7"/>
        <v>2</v>
      </c>
      <c r="B144" s="69">
        <v>44972</v>
      </c>
      <c r="C144" s="70" t="s">
        <v>20960</v>
      </c>
      <c r="D144" s="70">
        <f t="shared" si="8"/>
        <v>4096</v>
      </c>
      <c r="E144" s="70" t="s">
        <v>20824</v>
      </c>
      <c r="F144" s="70" t="s">
        <v>20961</v>
      </c>
      <c r="G144" s="70" t="s">
        <v>11799</v>
      </c>
      <c r="H144" s="70" t="s">
        <v>11725</v>
      </c>
      <c r="I144" s="71">
        <v>-555290</v>
      </c>
      <c r="J144" s="72" t="s">
        <v>11720</v>
      </c>
      <c r="K144" s="71">
        <v>-55529</v>
      </c>
      <c r="L144" s="73">
        <v>-610819</v>
      </c>
      <c r="M144">
        <f>+VLOOKUP(D144,'[1]Trừ tiền'!O$8:P$893,2,0)</f>
        <v>-610819</v>
      </c>
      <c r="N144" s="59">
        <f t="shared" si="9"/>
        <v>0</v>
      </c>
      <c r="U144" s="74" t="e">
        <f>+VLOOKUP(D144,'[1]TT T7'!O$895:P$1106,2,0)</f>
        <v>#N/A</v>
      </c>
    </row>
    <row r="145" spans="1:21" hidden="1" x14ac:dyDescent="0.3">
      <c r="A145">
        <f t="shared" si="7"/>
        <v>2</v>
      </c>
      <c r="B145" s="69">
        <v>44973</v>
      </c>
      <c r="C145" s="70" t="s">
        <v>13466</v>
      </c>
      <c r="D145" s="70">
        <f t="shared" si="8"/>
        <v>100</v>
      </c>
      <c r="E145" s="70" t="s">
        <v>20842</v>
      </c>
      <c r="F145" s="70" t="s">
        <v>20962</v>
      </c>
      <c r="G145" s="70" t="s">
        <v>11838</v>
      </c>
      <c r="H145" s="70" t="s">
        <v>11839</v>
      </c>
      <c r="I145" s="71">
        <v>-329844</v>
      </c>
      <c r="J145" s="72" t="s">
        <v>11726</v>
      </c>
      <c r="K145" s="71">
        <v>-26388</v>
      </c>
      <c r="L145" s="73">
        <v>-356232</v>
      </c>
      <c r="M145">
        <f>+VLOOKUP(D145,'[1]Trừ tiền'!O$8:P$893,2,0)</f>
        <v>-356232</v>
      </c>
      <c r="N145" s="59">
        <f t="shared" si="9"/>
        <v>0</v>
      </c>
      <c r="U145" s="74" t="e">
        <f>+VLOOKUP(D145,'[1]TT T7'!O$895:P$1106,2,0)</f>
        <v>#N/A</v>
      </c>
    </row>
    <row r="146" spans="1:21" hidden="1" x14ac:dyDescent="0.3">
      <c r="A146">
        <f t="shared" si="7"/>
        <v>2</v>
      </c>
      <c r="B146" s="69">
        <v>44973</v>
      </c>
      <c r="C146" s="70" t="s">
        <v>13468</v>
      </c>
      <c r="D146" s="70">
        <f t="shared" si="8"/>
        <v>101</v>
      </c>
      <c r="E146" s="70" t="s">
        <v>20842</v>
      </c>
      <c r="F146" s="70" t="s">
        <v>20963</v>
      </c>
      <c r="G146" s="70" t="s">
        <v>11838</v>
      </c>
      <c r="H146" s="70" t="s">
        <v>11839</v>
      </c>
      <c r="I146" s="71">
        <v>-361848</v>
      </c>
      <c r="J146" s="72" t="s">
        <v>11726</v>
      </c>
      <c r="K146" s="71">
        <v>-28948</v>
      </c>
      <c r="L146" s="73">
        <v>-390796</v>
      </c>
      <c r="M146">
        <f>+VLOOKUP(D146,'[1]Trừ tiền'!O$8:P$893,2,0)</f>
        <v>-390796</v>
      </c>
      <c r="N146" s="59">
        <f t="shared" si="9"/>
        <v>0</v>
      </c>
      <c r="U146" s="74" t="e">
        <f>+VLOOKUP(D146,'[1]TT T7'!O$895:P$1106,2,0)</f>
        <v>#N/A</v>
      </c>
    </row>
    <row r="147" spans="1:21" hidden="1" x14ac:dyDescent="0.3">
      <c r="A147">
        <f t="shared" si="7"/>
        <v>2</v>
      </c>
      <c r="B147" s="69">
        <v>44973</v>
      </c>
      <c r="C147" s="70" t="s">
        <v>13479</v>
      </c>
      <c r="D147" s="70">
        <f t="shared" si="8"/>
        <v>107</v>
      </c>
      <c r="E147" s="70" t="s">
        <v>20842</v>
      </c>
      <c r="F147" s="70" t="s">
        <v>20964</v>
      </c>
      <c r="G147" s="70" t="s">
        <v>11838</v>
      </c>
      <c r="H147" s="70" t="s">
        <v>11839</v>
      </c>
      <c r="I147" s="71">
        <v>-804129</v>
      </c>
      <c r="J147" s="72" t="s">
        <v>11720</v>
      </c>
      <c r="K147" s="71">
        <v>-80412</v>
      </c>
      <c r="L147" s="73">
        <v>-884541</v>
      </c>
      <c r="M147">
        <f>+VLOOKUP(D147,'[1]Trừ tiền'!O$8:P$893,2,0)</f>
        <v>-884542</v>
      </c>
      <c r="N147" s="59">
        <f t="shared" si="9"/>
        <v>-1</v>
      </c>
      <c r="U147" s="74" t="e">
        <f>+VLOOKUP(D147,'[1]TT T7'!O$895:P$1106,2,0)</f>
        <v>#N/A</v>
      </c>
    </row>
    <row r="148" spans="1:21" hidden="1" x14ac:dyDescent="0.3">
      <c r="A148">
        <f t="shared" si="7"/>
        <v>2</v>
      </c>
      <c r="B148" s="69">
        <v>44973</v>
      </c>
      <c r="C148" s="70" t="s">
        <v>13544</v>
      </c>
      <c r="D148" s="70">
        <f t="shared" si="8"/>
        <v>147</v>
      </c>
      <c r="E148" s="70" t="s">
        <v>20851</v>
      </c>
      <c r="F148" s="70" t="s">
        <v>20825</v>
      </c>
      <c r="G148" s="70" t="s">
        <v>12170</v>
      </c>
      <c r="H148" s="70" t="s">
        <v>12171</v>
      </c>
      <c r="I148" s="71">
        <v>-628976</v>
      </c>
      <c r="J148" s="72" t="s">
        <v>11720</v>
      </c>
      <c r="K148" s="71">
        <v>-62898</v>
      </c>
      <c r="L148" s="73">
        <v>-691874</v>
      </c>
      <c r="M148" s="59">
        <f>+L148</f>
        <v>-691874</v>
      </c>
      <c r="N148" s="59">
        <f t="shared" si="9"/>
        <v>0</v>
      </c>
      <c r="O148" t="e">
        <f>+SUMIFS('[1]Trừ tiền'!P$8:P$893,'[1]Trừ tiền'!O$8:O$893,'[1]Hàng trả'!D144)</f>
        <v>#VALUE!</v>
      </c>
      <c r="P148" t="e">
        <f>+O148-M148</f>
        <v>#VALUE!</v>
      </c>
      <c r="Q148" t="e">
        <f>+O148-M148</f>
        <v>#VALUE!</v>
      </c>
      <c r="R148" s="59" t="e">
        <f>+Q148-L148</f>
        <v>#VALUE!</v>
      </c>
      <c r="S148">
        <v>2</v>
      </c>
      <c r="U148" s="74" t="e">
        <f>+VLOOKUP(D148,'[1]TT T7'!O$895:P$1106,2,0)</f>
        <v>#N/A</v>
      </c>
    </row>
    <row r="149" spans="1:21" hidden="1" x14ac:dyDescent="0.3">
      <c r="A149">
        <f t="shared" si="7"/>
        <v>2</v>
      </c>
      <c r="B149" s="69">
        <v>44973</v>
      </c>
      <c r="C149" s="70" t="s">
        <v>13562</v>
      </c>
      <c r="D149" s="70">
        <f t="shared" si="8"/>
        <v>161</v>
      </c>
      <c r="E149" s="70" t="s">
        <v>20965</v>
      </c>
      <c r="F149" s="70" t="s">
        <v>20966</v>
      </c>
      <c r="G149" s="70" t="s">
        <v>12438</v>
      </c>
      <c r="H149" s="70" t="s">
        <v>12439</v>
      </c>
      <c r="I149" s="71">
        <v>-167830</v>
      </c>
      <c r="J149" s="72" t="s">
        <v>11720</v>
      </c>
      <c r="K149" s="71">
        <v>-16783</v>
      </c>
      <c r="L149" s="73">
        <v>-184613</v>
      </c>
      <c r="M149">
        <f>+VLOOKUP(D149,'[1]Trừ tiền'!O$8:P$893,2,0)</f>
        <v>-184613</v>
      </c>
      <c r="N149" s="59">
        <f t="shared" si="9"/>
        <v>0</v>
      </c>
      <c r="U149" s="74" t="e">
        <f>+VLOOKUP(D149,'[1]TT T7'!O$895:P$1106,2,0)</f>
        <v>#N/A</v>
      </c>
    </row>
    <row r="150" spans="1:21" hidden="1" x14ac:dyDescent="0.3">
      <c r="A150">
        <f t="shared" si="7"/>
        <v>2</v>
      </c>
      <c r="B150" s="69">
        <v>44973</v>
      </c>
      <c r="C150" s="70" t="s">
        <v>20967</v>
      </c>
      <c r="D150" s="70">
        <f t="shared" si="8"/>
        <v>1334</v>
      </c>
      <c r="E150" s="70" t="s">
        <v>20824</v>
      </c>
      <c r="F150" s="70" t="s">
        <v>20825</v>
      </c>
      <c r="G150" s="70" t="s">
        <v>11799</v>
      </c>
      <c r="H150" s="70" t="s">
        <v>11725</v>
      </c>
      <c r="I150" s="71">
        <v>-330750</v>
      </c>
      <c r="J150" s="72" t="s">
        <v>11726</v>
      </c>
      <c r="K150" s="71">
        <v>-26460</v>
      </c>
      <c r="L150" s="73">
        <v>-357210</v>
      </c>
      <c r="M150">
        <f>+VLOOKUP(D150,'[1]Trừ tiền'!O$8:P$893,2,0)</f>
        <v>-357210</v>
      </c>
      <c r="N150" s="59">
        <f t="shared" si="9"/>
        <v>0</v>
      </c>
      <c r="U150" s="74" t="e">
        <f>+VLOOKUP(D150,'[1]TT T7'!O$895:P$1106,2,0)</f>
        <v>#N/A</v>
      </c>
    </row>
    <row r="151" spans="1:21" hidden="1" x14ac:dyDescent="0.3">
      <c r="A151">
        <f t="shared" si="7"/>
        <v>2</v>
      </c>
      <c r="B151" s="69">
        <v>44973</v>
      </c>
      <c r="C151" s="70" t="s">
        <v>20968</v>
      </c>
      <c r="D151" s="70">
        <f t="shared" si="8"/>
        <v>4178</v>
      </c>
      <c r="E151" s="70" t="s">
        <v>20824</v>
      </c>
      <c r="F151" s="70" t="s">
        <v>20969</v>
      </c>
      <c r="G151" s="70" t="s">
        <v>11799</v>
      </c>
      <c r="H151" s="70" t="s">
        <v>11725</v>
      </c>
      <c r="I151" s="71">
        <v>-77883</v>
      </c>
      <c r="J151" s="72" t="s">
        <v>11720</v>
      </c>
      <c r="K151" s="71">
        <v>-7788</v>
      </c>
      <c r="L151" s="73">
        <v>-85671</v>
      </c>
      <c r="M151">
        <f>+VLOOKUP(D151,'[1]Trừ tiền'!O$8:P$893,2,0)</f>
        <v>-85671</v>
      </c>
      <c r="N151" s="59">
        <f t="shared" si="9"/>
        <v>0</v>
      </c>
      <c r="U151" s="74" t="e">
        <f>+VLOOKUP(D151,'[1]TT T7'!O$895:P$1106,2,0)</f>
        <v>#N/A</v>
      </c>
    </row>
    <row r="152" spans="1:21" hidden="1" x14ac:dyDescent="0.3">
      <c r="A152">
        <f t="shared" si="7"/>
        <v>2</v>
      </c>
      <c r="B152" s="69">
        <v>44973</v>
      </c>
      <c r="C152" s="70" t="s">
        <v>15149</v>
      </c>
      <c r="D152" s="70">
        <f t="shared" si="8"/>
        <v>4199</v>
      </c>
      <c r="E152" s="70" t="s">
        <v>20824</v>
      </c>
      <c r="F152" s="70" t="s">
        <v>20970</v>
      </c>
      <c r="G152" s="70" t="s">
        <v>11799</v>
      </c>
      <c r="H152" s="70" t="s">
        <v>11725</v>
      </c>
      <c r="I152" s="71">
        <v>-462579</v>
      </c>
      <c r="J152" s="72" t="s">
        <v>11720</v>
      </c>
      <c r="K152" s="71">
        <v>-46258</v>
      </c>
      <c r="L152" s="73">
        <v>-508837</v>
      </c>
      <c r="M152">
        <f>+VLOOKUP(D152,'[1]Trừ tiền'!O$8:P$893,2,0)</f>
        <v>-508837</v>
      </c>
      <c r="N152" s="59">
        <f t="shared" si="9"/>
        <v>0</v>
      </c>
      <c r="U152" s="74" t="e">
        <f>+VLOOKUP(D152,'[1]TT T7'!O$895:P$1106,2,0)</f>
        <v>#N/A</v>
      </c>
    </row>
    <row r="153" spans="1:21" hidden="1" x14ac:dyDescent="0.3">
      <c r="A153">
        <f t="shared" si="7"/>
        <v>2</v>
      </c>
      <c r="B153" s="69">
        <v>44973</v>
      </c>
      <c r="C153" s="70" t="s">
        <v>15150</v>
      </c>
      <c r="D153" s="70">
        <f t="shared" si="8"/>
        <v>4200</v>
      </c>
      <c r="E153" s="70" t="s">
        <v>20824</v>
      </c>
      <c r="F153" s="70" t="s">
        <v>20971</v>
      </c>
      <c r="G153" s="70" t="s">
        <v>11799</v>
      </c>
      <c r="H153" s="70" t="s">
        <v>11725</v>
      </c>
      <c r="I153" s="71">
        <v>-352800</v>
      </c>
      <c r="J153" s="72" t="s">
        <v>11720</v>
      </c>
      <c r="K153" s="71">
        <v>-35280</v>
      </c>
      <c r="L153" s="73">
        <v>-388080</v>
      </c>
      <c r="M153">
        <f>+VLOOKUP(D153,'[1]Trừ tiền'!O$8:P$893,2,0)</f>
        <v>-388080</v>
      </c>
      <c r="N153" s="59">
        <f t="shared" si="9"/>
        <v>0</v>
      </c>
      <c r="U153" s="74" t="e">
        <f>+VLOOKUP(D153,'[1]TT T7'!O$895:P$1106,2,0)</f>
        <v>#N/A</v>
      </c>
    </row>
    <row r="154" spans="1:21" hidden="1" x14ac:dyDescent="0.3">
      <c r="A154">
        <f t="shared" si="7"/>
        <v>2</v>
      </c>
      <c r="B154" s="69">
        <v>44973</v>
      </c>
      <c r="C154" s="70" t="s">
        <v>20972</v>
      </c>
      <c r="D154" s="70">
        <f t="shared" si="8"/>
        <v>4334</v>
      </c>
      <c r="E154" s="70" t="s">
        <v>20824</v>
      </c>
      <c r="F154" s="70" t="s">
        <v>20973</v>
      </c>
      <c r="G154" s="70" t="s">
        <v>11799</v>
      </c>
      <c r="H154" s="70" t="s">
        <v>11725</v>
      </c>
      <c r="I154" s="71">
        <v>-404782</v>
      </c>
      <c r="J154" s="72" t="s">
        <v>11720</v>
      </c>
      <c r="K154" s="71">
        <v>-40478</v>
      </c>
      <c r="L154" s="73">
        <v>-445260</v>
      </c>
      <c r="M154">
        <f>+VLOOKUP(D154,'[1]Trừ tiền'!O$8:P$893,2,0)</f>
        <v>-445260</v>
      </c>
      <c r="N154" s="59">
        <f t="shared" si="9"/>
        <v>0</v>
      </c>
      <c r="U154" s="74" t="e">
        <f>+VLOOKUP(D154,'[1]TT T7'!O$895:P$1106,2,0)</f>
        <v>#N/A</v>
      </c>
    </row>
    <row r="155" spans="1:21" hidden="1" x14ac:dyDescent="0.3">
      <c r="A155">
        <f t="shared" si="7"/>
        <v>2</v>
      </c>
      <c r="B155" s="69">
        <v>44974</v>
      </c>
      <c r="C155" s="70" t="s">
        <v>13564</v>
      </c>
      <c r="D155" s="70">
        <f t="shared" si="8"/>
        <v>163</v>
      </c>
      <c r="E155" s="70" t="s">
        <v>20834</v>
      </c>
      <c r="F155" s="70" t="s">
        <v>20825</v>
      </c>
      <c r="G155" s="70" t="s">
        <v>12182</v>
      </c>
      <c r="H155" s="70" t="s">
        <v>12183</v>
      </c>
      <c r="I155" s="71">
        <v>-382294</v>
      </c>
      <c r="J155" s="72" t="s">
        <v>11720</v>
      </c>
      <c r="K155" s="71">
        <v>-38230</v>
      </c>
      <c r="L155" s="73">
        <v>-420524</v>
      </c>
      <c r="M155">
        <f>+VLOOKUP(D155,'[1]Trừ tiền'!O$8:P$893,2,0)</f>
        <v>-420523</v>
      </c>
      <c r="N155" s="59">
        <f t="shared" si="9"/>
        <v>1</v>
      </c>
      <c r="U155" s="74" t="e">
        <f>+VLOOKUP(D155,'[1]TT T7'!O$895:P$1106,2,0)</f>
        <v>#N/A</v>
      </c>
    </row>
    <row r="156" spans="1:21" hidden="1" x14ac:dyDescent="0.3">
      <c r="A156">
        <f t="shared" si="7"/>
        <v>2</v>
      </c>
      <c r="B156" s="69">
        <v>44974</v>
      </c>
      <c r="C156" s="70" t="s">
        <v>13582</v>
      </c>
      <c r="D156" s="70">
        <f t="shared" si="8"/>
        <v>181</v>
      </c>
      <c r="E156" s="70" t="s">
        <v>20974</v>
      </c>
      <c r="F156" s="70" t="s">
        <v>20825</v>
      </c>
      <c r="G156" s="70" t="s">
        <v>12257</v>
      </c>
      <c r="H156" s="70" t="s">
        <v>12258</v>
      </c>
      <c r="I156" s="71">
        <v>-332531</v>
      </c>
      <c r="J156" s="72" t="s">
        <v>11720</v>
      </c>
      <c r="K156" s="71">
        <v>-33253</v>
      </c>
      <c r="L156" s="73">
        <v>-365784</v>
      </c>
      <c r="M156">
        <f>+VLOOKUP(D156,'[1]Trừ tiền'!O$8:P$893,2,0)</f>
        <v>-365784</v>
      </c>
      <c r="N156" s="59">
        <f t="shared" si="9"/>
        <v>0</v>
      </c>
      <c r="U156" s="74" t="e">
        <f>+VLOOKUP(D156,'[1]TT T7'!O$895:P$1106,2,0)</f>
        <v>#N/A</v>
      </c>
    </row>
    <row r="157" spans="1:21" hidden="1" x14ac:dyDescent="0.3">
      <c r="A157">
        <f t="shared" si="7"/>
        <v>2</v>
      </c>
      <c r="B157" s="69">
        <v>44974</v>
      </c>
      <c r="C157" s="70" t="s">
        <v>13584</v>
      </c>
      <c r="D157" s="70">
        <f t="shared" si="8"/>
        <v>182</v>
      </c>
      <c r="E157" s="70" t="s">
        <v>20974</v>
      </c>
      <c r="F157" s="70" t="s">
        <v>20825</v>
      </c>
      <c r="G157" s="70" t="s">
        <v>12257</v>
      </c>
      <c r="H157" s="70" t="s">
        <v>12258</v>
      </c>
      <c r="I157" s="71">
        <v>-94399</v>
      </c>
      <c r="J157" s="72" t="s">
        <v>11720</v>
      </c>
      <c r="K157" s="71">
        <v>-9440</v>
      </c>
      <c r="L157" s="73">
        <v>-103839</v>
      </c>
      <c r="M157">
        <f>+VLOOKUP(D157,'[1]Trừ tiền'!O$8:P$893,2,0)</f>
        <v>-103839</v>
      </c>
      <c r="N157" s="59">
        <f t="shared" si="9"/>
        <v>0</v>
      </c>
      <c r="S157">
        <v>3</v>
      </c>
      <c r="U157" s="74" t="e">
        <f>+VLOOKUP(D157,'[1]TT T7'!O$895:P$1106,2,0)</f>
        <v>#N/A</v>
      </c>
    </row>
    <row r="158" spans="1:21" hidden="1" x14ac:dyDescent="0.3">
      <c r="A158">
        <f t="shared" si="7"/>
        <v>2</v>
      </c>
      <c r="B158" s="69">
        <v>44974</v>
      </c>
      <c r="C158" s="70" t="s">
        <v>20975</v>
      </c>
      <c r="D158" s="70">
        <f t="shared" si="8"/>
        <v>4523</v>
      </c>
      <c r="E158" s="70" t="s">
        <v>20824</v>
      </c>
      <c r="F158" s="70" t="s">
        <v>20976</v>
      </c>
      <c r="G158" s="70" t="s">
        <v>11799</v>
      </c>
      <c r="H158" s="70" t="s">
        <v>11725</v>
      </c>
      <c r="I158" s="71">
        <v>-777406</v>
      </c>
      <c r="J158" s="72" t="s">
        <v>11720</v>
      </c>
      <c r="K158" s="71">
        <v>-77741</v>
      </c>
      <c r="L158" s="73">
        <v>-855147</v>
      </c>
      <c r="M158">
        <f>+VLOOKUP(D158,'[1]Trừ tiền'!O$8:P$893,2,0)</f>
        <v>-855147</v>
      </c>
      <c r="N158" s="59">
        <f t="shared" si="9"/>
        <v>0</v>
      </c>
      <c r="U158" s="74" t="e">
        <f>+VLOOKUP(D158,'[1]TT T7'!O$895:P$1106,2,0)</f>
        <v>#N/A</v>
      </c>
    </row>
    <row r="159" spans="1:21" hidden="1" x14ac:dyDescent="0.3">
      <c r="A159">
        <f t="shared" si="7"/>
        <v>2</v>
      </c>
      <c r="B159" s="69">
        <v>44974</v>
      </c>
      <c r="C159" s="70" t="s">
        <v>20977</v>
      </c>
      <c r="D159" s="70">
        <f t="shared" si="8"/>
        <v>4524</v>
      </c>
      <c r="E159" s="70" t="s">
        <v>20824</v>
      </c>
      <c r="F159" s="70" t="s">
        <v>20825</v>
      </c>
      <c r="G159" s="70" t="s">
        <v>11799</v>
      </c>
      <c r="H159" s="70" t="s">
        <v>11725</v>
      </c>
      <c r="I159" s="71">
        <v>-254520</v>
      </c>
      <c r="J159" s="72" t="s">
        <v>11720</v>
      </c>
      <c r="K159" s="71">
        <v>-25452</v>
      </c>
      <c r="L159" s="73">
        <v>-279972</v>
      </c>
      <c r="M159">
        <f>+VLOOKUP(D159,'[1]Trừ tiền'!O$8:P$893,2,0)</f>
        <v>-279972</v>
      </c>
      <c r="N159" s="59">
        <f t="shared" si="9"/>
        <v>0</v>
      </c>
      <c r="U159" s="74" t="e">
        <f>+VLOOKUP(D159,'[1]TT T7'!O$895:P$1106,2,0)</f>
        <v>#N/A</v>
      </c>
    </row>
    <row r="160" spans="1:21" hidden="1" x14ac:dyDescent="0.3">
      <c r="A160">
        <f t="shared" si="7"/>
        <v>2</v>
      </c>
      <c r="B160" s="69">
        <v>44974</v>
      </c>
      <c r="C160" s="70" t="s">
        <v>20978</v>
      </c>
      <c r="D160" s="70">
        <f t="shared" si="8"/>
        <v>4603</v>
      </c>
      <c r="E160" s="70" t="s">
        <v>20824</v>
      </c>
      <c r="F160" s="70" t="s">
        <v>20979</v>
      </c>
      <c r="G160" s="70" t="s">
        <v>11799</v>
      </c>
      <c r="H160" s="70" t="s">
        <v>11725</v>
      </c>
      <c r="I160" s="71">
        <v>-2474839</v>
      </c>
      <c r="J160" s="72" t="s">
        <v>11720</v>
      </c>
      <c r="K160" s="71">
        <v>-247484</v>
      </c>
      <c r="L160" s="73">
        <v>-2722323</v>
      </c>
      <c r="M160">
        <f>+VLOOKUP(D160,'[1]Trừ tiền'!O$8:P$893,2,0)</f>
        <v>-2722323</v>
      </c>
      <c r="N160" s="59">
        <f t="shared" si="9"/>
        <v>0</v>
      </c>
      <c r="U160" s="74" t="e">
        <f>+VLOOKUP(D160,'[1]TT T7'!O$895:P$1106,2,0)</f>
        <v>#N/A</v>
      </c>
    </row>
    <row r="161" spans="1:21" hidden="1" x14ac:dyDescent="0.3">
      <c r="A161">
        <f t="shared" si="7"/>
        <v>2</v>
      </c>
      <c r="B161" s="69">
        <v>44975</v>
      </c>
      <c r="C161" s="70" t="s">
        <v>13435</v>
      </c>
      <c r="D161" s="70">
        <f t="shared" si="8"/>
        <v>80</v>
      </c>
      <c r="E161" s="70" t="s">
        <v>20830</v>
      </c>
      <c r="F161" s="70" t="s">
        <v>20980</v>
      </c>
      <c r="G161" s="70" t="s">
        <v>12026</v>
      </c>
      <c r="H161" s="70" t="s">
        <v>12027</v>
      </c>
      <c r="I161" s="71">
        <v>-182136</v>
      </c>
      <c r="J161" s="72" t="s">
        <v>11720</v>
      </c>
      <c r="K161" s="71">
        <v>-18214</v>
      </c>
      <c r="L161" s="73">
        <v>-200350</v>
      </c>
      <c r="M161" s="59">
        <f>+L161</f>
        <v>-200350</v>
      </c>
      <c r="N161" s="59">
        <f t="shared" si="9"/>
        <v>0</v>
      </c>
      <c r="O161" t="e">
        <f>+SUMIFS('[1]Trừ tiền'!P$8:P$893,'[1]Trừ tiền'!O$8:O$893,'[1]Hàng trả'!D157)</f>
        <v>#VALUE!</v>
      </c>
      <c r="P161" t="e">
        <f>+O161-M161</f>
        <v>#VALUE!</v>
      </c>
      <c r="Q161" t="e">
        <f>+O161-M161</f>
        <v>#VALUE!</v>
      </c>
      <c r="R161" s="59" t="e">
        <f>+Q161-L161</f>
        <v>#VALUE!</v>
      </c>
      <c r="S161">
        <v>2</v>
      </c>
      <c r="U161" s="74" t="e">
        <f>+VLOOKUP(D161,'[1]TT T7'!O$895:P$1106,2,0)</f>
        <v>#N/A</v>
      </c>
    </row>
    <row r="162" spans="1:21" hidden="1" x14ac:dyDescent="0.3">
      <c r="A162">
        <f t="shared" si="7"/>
        <v>2</v>
      </c>
      <c r="B162" s="69">
        <v>44975</v>
      </c>
      <c r="C162" s="70" t="s">
        <v>20981</v>
      </c>
      <c r="D162" s="70">
        <f t="shared" si="8"/>
        <v>82</v>
      </c>
      <c r="E162" s="70" t="s">
        <v>20830</v>
      </c>
      <c r="F162" s="70" t="s">
        <v>20982</v>
      </c>
      <c r="G162" s="70" t="s">
        <v>12026</v>
      </c>
      <c r="H162" s="70" t="s">
        <v>12027</v>
      </c>
      <c r="I162" s="71">
        <v>-182136</v>
      </c>
      <c r="J162" s="72" t="s">
        <v>11720</v>
      </c>
      <c r="K162" s="71">
        <v>-18214</v>
      </c>
      <c r="L162" s="73">
        <v>-200350</v>
      </c>
      <c r="M162">
        <f>+VLOOKUP(D162,'[1]Trừ tiền'!O$8:P$893,2,0)</f>
        <v>-200350</v>
      </c>
      <c r="N162" s="59">
        <f t="shared" si="9"/>
        <v>0</v>
      </c>
      <c r="U162" s="74" t="e">
        <f>+VLOOKUP(D162,'[1]TT T7'!O$895:P$1106,2,0)</f>
        <v>#N/A</v>
      </c>
    </row>
    <row r="163" spans="1:21" hidden="1" x14ac:dyDescent="0.3">
      <c r="A163">
        <f t="shared" si="7"/>
        <v>2</v>
      </c>
      <c r="B163" s="69">
        <v>44975</v>
      </c>
      <c r="C163" s="70" t="s">
        <v>20983</v>
      </c>
      <c r="D163" s="70">
        <f t="shared" si="8"/>
        <v>4633</v>
      </c>
      <c r="E163" s="70" t="s">
        <v>20824</v>
      </c>
      <c r="F163" s="70" t="s">
        <v>20984</v>
      </c>
      <c r="G163" s="70" t="s">
        <v>11799</v>
      </c>
      <c r="H163" s="70" t="s">
        <v>11725</v>
      </c>
      <c r="I163" s="71">
        <v>-169248</v>
      </c>
      <c r="J163" s="72" t="s">
        <v>11720</v>
      </c>
      <c r="K163" s="71">
        <v>-16925</v>
      </c>
      <c r="L163" s="73">
        <v>-186173</v>
      </c>
      <c r="M163">
        <f>+VLOOKUP(D163,'[1]Trừ tiền'!O$8:P$893,2,0)</f>
        <v>-186173</v>
      </c>
      <c r="N163" s="59">
        <f t="shared" si="9"/>
        <v>0</v>
      </c>
      <c r="U163" s="74" t="e">
        <f>+VLOOKUP(D163,'[1]TT T7'!O$895:P$1106,2,0)</f>
        <v>#N/A</v>
      </c>
    </row>
    <row r="164" spans="1:21" hidden="1" x14ac:dyDescent="0.3">
      <c r="A164">
        <f t="shared" si="7"/>
        <v>2</v>
      </c>
      <c r="B164" s="75">
        <v>44976</v>
      </c>
      <c r="C164" s="70" t="s">
        <v>13402</v>
      </c>
      <c r="D164" s="70">
        <f t="shared" si="8"/>
        <v>62</v>
      </c>
      <c r="E164" s="77" t="s">
        <v>20985</v>
      </c>
      <c r="F164" s="77" t="s">
        <v>20825</v>
      </c>
      <c r="G164" s="77" t="s">
        <v>20986</v>
      </c>
      <c r="H164" s="77" t="s">
        <v>12670</v>
      </c>
      <c r="I164" s="78">
        <v>-220500</v>
      </c>
      <c r="J164" s="79">
        <v>0.1</v>
      </c>
      <c r="K164" s="78">
        <v>-22050</v>
      </c>
      <c r="L164" s="59">
        <f>K164+I164</f>
        <v>-242550</v>
      </c>
      <c r="M164" s="59">
        <v>-242550</v>
      </c>
      <c r="N164" s="59">
        <f t="shared" si="9"/>
        <v>0</v>
      </c>
      <c r="U164" s="74" t="e">
        <f>+VLOOKUP(D164,'[1]TT T7'!O$895:P$1106,2,0)</f>
        <v>#N/A</v>
      </c>
    </row>
    <row r="165" spans="1:21" hidden="1" x14ac:dyDescent="0.3">
      <c r="A165">
        <f t="shared" si="7"/>
        <v>2</v>
      </c>
      <c r="B165" s="69">
        <v>44977</v>
      </c>
      <c r="C165" s="70" t="s">
        <v>13443</v>
      </c>
      <c r="D165" s="70">
        <f t="shared" si="8"/>
        <v>86</v>
      </c>
      <c r="E165" s="70" t="s">
        <v>20830</v>
      </c>
      <c r="F165" s="70" t="s">
        <v>20987</v>
      </c>
      <c r="G165" s="70" t="s">
        <v>12026</v>
      </c>
      <c r="H165" s="70" t="s">
        <v>12027</v>
      </c>
      <c r="I165" s="71">
        <v>-868924</v>
      </c>
      <c r="J165" s="72" t="s">
        <v>11720</v>
      </c>
      <c r="K165" s="71">
        <v>-86892</v>
      </c>
      <c r="L165" s="73">
        <v>-955816</v>
      </c>
      <c r="M165">
        <f>+VLOOKUP(D165,'[1]Trừ tiền'!O$8:P$893,2,0)</f>
        <v>-955816</v>
      </c>
      <c r="N165" s="59">
        <f t="shared" si="9"/>
        <v>0</v>
      </c>
      <c r="U165" s="74" t="e">
        <f>+VLOOKUP(D165,'[1]TT T7'!O$895:P$1106,2,0)</f>
        <v>#N/A</v>
      </c>
    </row>
    <row r="166" spans="1:21" hidden="1" x14ac:dyDescent="0.3">
      <c r="A166">
        <f t="shared" si="7"/>
        <v>2</v>
      </c>
      <c r="B166" s="69">
        <v>44977</v>
      </c>
      <c r="C166" s="70" t="s">
        <v>20988</v>
      </c>
      <c r="D166" s="70">
        <f t="shared" si="8"/>
        <v>221</v>
      </c>
      <c r="E166" s="70" t="s">
        <v>20826</v>
      </c>
      <c r="F166" s="70" t="s">
        <v>20889</v>
      </c>
      <c r="G166" s="70" t="s">
        <v>12161</v>
      </c>
      <c r="H166" s="70" t="s">
        <v>12162</v>
      </c>
      <c r="I166" s="71">
        <v>-111058</v>
      </c>
      <c r="J166" s="72" t="s">
        <v>11720</v>
      </c>
      <c r="K166" s="71">
        <v>-11106</v>
      </c>
      <c r="L166" s="73">
        <v>-122164</v>
      </c>
      <c r="M166">
        <f>+VLOOKUP(D166,'[1]Trừ tiền'!O$8:P$893,2,0)</f>
        <v>-122164</v>
      </c>
      <c r="N166" s="59">
        <f t="shared" si="9"/>
        <v>0</v>
      </c>
      <c r="U166" s="74" t="e">
        <f>+VLOOKUP(D166,'[1]TT T7'!O$895:P$1106,2,0)</f>
        <v>#N/A</v>
      </c>
    </row>
    <row r="167" spans="1:21" hidden="1" x14ac:dyDescent="0.3">
      <c r="A167">
        <f t="shared" si="7"/>
        <v>2</v>
      </c>
      <c r="B167" s="69">
        <v>44977</v>
      </c>
      <c r="C167" s="70" t="s">
        <v>20989</v>
      </c>
      <c r="D167" s="70">
        <f t="shared" si="8"/>
        <v>222</v>
      </c>
      <c r="E167" s="70" t="s">
        <v>20826</v>
      </c>
      <c r="F167" s="70" t="s">
        <v>20889</v>
      </c>
      <c r="G167" s="70" t="s">
        <v>12161</v>
      </c>
      <c r="H167" s="70" t="s">
        <v>12162</v>
      </c>
      <c r="I167" s="71">
        <v>-330750</v>
      </c>
      <c r="J167" s="72" t="s">
        <v>11720</v>
      </c>
      <c r="K167" s="71">
        <v>-33075</v>
      </c>
      <c r="L167" s="73">
        <v>-363825</v>
      </c>
      <c r="M167">
        <f>+VLOOKUP(D167,'[1]Trừ tiền'!O$8:P$893,2,0)</f>
        <v>-363825</v>
      </c>
      <c r="N167" s="59">
        <f t="shared" si="9"/>
        <v>0</v>
      </c>
      <c r="U167" s="74" t="e">
        <f>+VLOOKUP(D167,'[1]TT T7'!O$895:P$1106,2,0)</f>
        <v>#N/A</v>
      </c>
    </row>
    <row r="168" spans="1:21" hidden="1" x14ac:dyDescent="0.3">
      <c r="A168">
        <f t="shared" si="7"/>
        <v>2</v>
      </c>
      <c r="B168" s="69">
        <v>44977</v>
      </c>
      <c r="C168" s="70" t="s">
        <v>20990</v>
      </c>
      <c r="D168" s="70">
        <f t="shared" si="8"/>
        <v>556</v>
      </c>
      <c r="E168" s="70" t="s">
        <v>20847</v>
      </c>
      <c r="F168" s="70" t="s">
        <v>20991</v>
      </c>
      <c r="G168" s="70" t="s">
        <v>11860</v>
      </c>
      <c r="H168" s="70" t="s">
        <v>11719</v>
      </c>
      <c r="I168" s="71">
        <v>-809184</v>
      </c>
      <c r="J168" s="72" t="s">
        <v>11726</v>
      </c>
      <c r="K168" s="71">
        <v>-64735</v>
      </c>
      <c r="L168" s="73">
        <v>-873919</v>
      </c>
      <c r="M168">
        <f>+VLOOKUP(D168,'[1]Trừ tiền'!O$8:P$893,2,0)</f>
        <v>-873919</v>
      </c>
      <c r="N168" s="59">
        <f t="shared" si="9"/>
        <v>0</v>
      </c>
      <c r="U168" s="74" t="e">
        <f>+VLOOKUP(D168,'[1]TT T7'!O$895:P$1106,2,0)</f>
        <v>#N/A</v>
      </c>
    </row>
    <row r="169" spans="1:21" hidden="1" x14ac:dyDescent="0.3">
      <c r="A169">
        <f t="shared" si="7"/>
        <v>2</v>
      </c>
      <c r="B169" s="69">
        <v>44977</v>
      </c>
      <c r="C169" s="70" t="s">
        <v>20992</v>
      </c>
      <c r="D169" s="70">
        <f t="shared" si="8"/>
        <v>4713</v>
      </c>
      <c r="E169" s="70" t="s">
        <v>20824</v>
      </c>
      <c r="F169" s="70" t="s">
        <v>20993</v>
      </c>
      <c r="G169" s="70" t="s">
        <v>11799</v>
      </c>
      <c r="H169" s="70" t="s">
        <v>11725</v>
      </c>
      <c r="I169" s="71">
        <v>-1629810</v>
      </c>
      <c r="J169" s="72" t="s">
        <v>11720</v>
      </c>
      <c r="K169" s="71">
        <v>-162981</v>
      </c>
      <c r="L169" s="73">
        <v>-1792791</v>
      </c>
      <c r="M169">
        <f>+VLOOKUP(D169,'[1]Trừ tiền'!O$8:P$893,2,0)</f>
        <v>-1792791</v>
      </c>
      <c r="N169" s="59">
        <f t="shared" si="9"/>
        <v>0</v>
      </c>
      <c r="U169" s="74" t="e">
        <f>+VLOOKUP(D169,'[1]TT T7'!O$895:P$1106,2,0)</f>
        <v>#N/A</v>
      </c>
    </row>
    <row r="170" spans="1:21" hidden="1" x14ac:dyDescent="0.3">
      <c r="A170">
        <f t="shared" si="7"/>
        <v>2</v>
      </c>
      <c r="B170" s="69">
        <v>44977</v>
      </c>
      <c r="C170" s="70" t="s">
        <v>20994</v>
      </c>
      <c r="D170" s="70">
        <f t="shared" si="8"/>
        <v>4756</v>
      </c>
      <c r="E170" s="70" t="s">
        <v>20824</v>
      </c>
      <c r="F170" s="70" t="s">
        <v>20995</v>
      </c>
      <c r="G170" s="70" t="s">
        <v>11799</v>
      </c>
      <c r="H170" s="70" t="s">
        <v>11725</v>
      </c>
      <c r="I170" s="71">
        <v>-948980</v>
      </c>
      <c r="J170" s="72" t="s">
        <v>11720</v>
      </c>
      <c r="K170" s="71">
        <v>-94898</v>
      </c>
      <c r="L170" s="73">
        <v>-1043878</v>
      </c>
      <c r="M170">
        <f>+VLOOKUP(D170,'[1]Trừ tiền'!O$8:P$893,2,0)</f>
        <v>-1043878</v>
      </c>
      <c r="N170" s="59">
        <f t="shared" si="9"/>
        <v>0</v>
      </c>
      <c r="U170" s="74" t="e">
        <f>+VLOOKUP(D170,'[1]TT T7'!O$895:P$1106,2,0)</f>
        <v>#N/A</v>
      </c>
    </row>
    <row r="171" spans="1:21" hidden="1" x14ac:dyDescent="0.3">
      <c r="A171">
        <f t="shared" si="7"/>
        <v>2</v>
      </c>
      <c r="B171" s="69">
        <v>44977</v>
      </c>
      <c r="C171" s="70" t="s">
        <v>20996</v>
      </c>
      <c r="D171" s="70">
        <f t="shared" si="8"/>
        <v>4763</v>
      </c>
      <c r="E171" s="70" t="s">
        <v>20824</v>
      </c>
      <c r="F171" s="70" t="s">
        <v>20997</v>
      </c>
      <c r="G171" s="70" t="s">
        <v>11799</v>
      </c>
      <c r="H171" s="70" t="s">
        <v>11725</v>
      </c>
      <c r="I171" s="71">
        <v>-102450</v>
      </c>
      <c r="J171" s="72" t="s">
        <v>11720</v>
      </c>
      <c r="K171" s="71">
        <v>-10245</v>
      </c>
      <c r="L171" s="73">
        <v>-112695</v>
      </c>
      <c r="M171">
        <f>+VLOOKUP(D171,'[1]Trừ tiền'!O$8:P$893,2,0)</f>
        <v>-112695</v>
      </c>
      <c r="N171" s="59">
        <f t="shared" si="9"/>
        <v>0</v>
      </c>
      <c r="U171" s="74" t="e">
        <f>+VLOOKUP(D171,'[1]TT T7'!O$895:P$1106,2,0)</f>
        <v>#N/A</v>
      </c>
    </row>
    <row r="172" spans="1:21" hidden="1" x14ac:dyDescent="0.3">
      <c r="A172">
        <f t="shared" si="7"/>
        <v>2</v>
      </c>
      <c r="B172" s="69">
        <v>44977</v>
      </c>
      <c r="C172" s="70" t="s">
        <v>20998</v>
      </c>
      <c r="D172" s="70">
        <f t="shared" si="8"/>
        <v>4824</v>
      </c>
      <c r="E172" s="70" t="s">
        <v>20824</v>
      </c>
      <c r="F172" s="70" t="s">
        <v>20999</v>
      </c>
      <c r="G172" s="70" t="s">
        <v>11799</v>
      </c>
      <c r="H172" s="70" t="s">
        <v>11725</v>
      </c>
      <c r="I172" s="71">
        <v>-616204</v>
      </c>
      <c r="J172" s="72" t="s">
        <v>11720</v>
      </c>
      <c r="K172" s="71">
        <v>-61620</v>
      </c>
      <c r="L172" s="73">
        <v>-677824</v>
      </c>
      <c r="M172">
        <f>+VLOOKUP(D172,'[1]Trừ tiền'!O$8:P$893,2,0)</f>
        <v>-677824</v>
      </c>
      <c r="N172" s="59">
        <f t="shared" si="9"/>
        <v>0</v>
      </c>
      <c r="U172" s="74" t="e">
        <f>+VLOOKUP(D172,'[1]TT T7'!O$895:P$1106,2,0)</f>
        <v>#N/A</v>
      </c>
    </row>
    <row r="173" spans="1:21" hidden="1" x14ac:dyDescent="0.3">
      <c r="A173">
        <f t="shared" si="7"/>
        <v>2</v>
      </c>
      <c r="B173" s="69">
        <v>44978</v>
      </c>
      <c r="C173" s="70" t="s">
        <v>13408</v>
      </c>
      <c r="D173" s="70">
        <f t="shared" si="8"/>
        <v>65</v>
      </c>
      <c r="E173" s="70" t="s">
        <v>21000</v>
      </c>
      <c r="F173" s="70" t="s">
        <v>21001</v>
      </c>
      <c r="G173" s="70" t="s">
        <v>12197</v>
      </c>
      <c r="H173" s="70" t="s">
        <v>12198</v>
      </c>
      <c r="I173" s="71">
        <v>-86691</v>
      </c>
      <c r="J173" s="72" t="s">
        <v>11720</v>
      </c>
      <c r="K173" s="71">
        <v>-8669</v>
      </c>
      <c r="L173" s="73">
        <v>-95360</v>
      </c>
      <c r="M173">
        <f>+VLOOKUP(D173,'[1]Trừ tiền'!O$8:P$893,2,0)</f>
        <v>-95360</v>
      </c>
      <c r="N173" s="59">
        <f t="shared" si="9"/>
        <v>0</v>
      </c>
      <c r="U173" s="74" t="e">
        <f>+VLOOKUP(D173,'[1]TT T7'!O$895:P$1106,2,0)</f>
        <v>#N/A</v>
      </c>
    </row>
    <row r="174" spans="1:21" hidden="1" x14ac:dyDescent="0.3">
      <c r="A174">
        <f t="shared" si="7"/>
        <v>2</v>
      </c>
      <c r="B174" s="69">
        <v>44978</v>
      </c>
      <c r="C174" s="70" t="s">
        <v>21002</v>
      </c>
      <c r="D174" s="70">
        <f t="shared" si="8"/>
        <v>5068</v>
      </c>
      <c r="E174" s="70" t="s">
        <v>20824</v>
      </c>
      <c r="F174" s="70" t="s">
        <v>21003</v>
      </c>
      <c r="G174" s="70" t="s">
        <v>11799</v>
      </c>
      <c r="H174" s="70" t="s">
        <v>11725</v>
      </c>
      <c r="I174" s="71">
        <v>-441000</v>
      </c>
      <c r="J174" s="72" t="s">
        <v>11720</v>
      </c>
      <c r="K174" s="71">
        <v>-44100</v>
      </c>
      <c r="L174" s="73">
        <v>-485100</v>
      </c>
      <c r="M174">
        <f>+VLOOKUP(D174,'[1]Trừ tiền'!O$8:P$893,2,0)</f>
        <v>-485100</v>
      </c>
      <c r="N174" s="59">
        <f t="shared" si="9"/>
        <v>0</v>
      </c>
      <c r="U174" s="74" t="e">
        <f>+VLOOKUP(D174,'[1]TT T7'!O$895:P$1106,2,0)</f>
        <v>#N/A</v>
      </c>
    </row>
    <row r="175" spans="1:21" hidden="1" x14ac:dyDescent="0.3">
      <c r="A175">
        <f t="shared" si="7"/>
        <v>2</v>
      </c>
      <c r="B175" s="69">
        <v>44978</v>
      </c>
      <c r="C175" s="70" t="s">
        <v>21004</v>
      </c>
      <c r="D175" s="70">
        <f t="shared" si="8"/>
        <v>5116</v>
      </c>
      <c r="E175" s="70" t="s">
        <v>20824</v>
      </c>
      <c r="F175" s="70" t="s">
        <v>20999</v>
      </c>
      <c r="G175" s="70" t="s">
        <v>11799</v>
      </c>
      <c r="H175" s="70" t="s">
        <v>11725</v>
      </c>
      <c r="I175" s="71">
        <v>-123613</v>
      </c>
      <c r="J175" s="72" t="s">
        <v>11726</v>
      </c>
      <c r="K175" s="71">
        <v>-9889</v>
      </c>
      <c r="L175" s="73">
        <v>-133502</v>
      </c>
      <c r="M175">
        <f>+VLOOKUP(D175,'[1]Trừ tiền'!O$8:P$893,2,0)</f>
        <v>-133502</v>
      </c>
      <c r="N175" s="59">
        <f t="shared" si="9"/>
        <v>0</v>
      </c>
      <c r="U175" s="74" t="e">
        <f>+VLOOKUP(D175,'[1]TT T7'!O$895:P$1106,2,0)</f>
        <v>#N/A</v>
      </c>
    </row>
    <row r="176" spans="1:21" hidden="1" x14ac:dyDescent="0.3">
      <c r="A176">
        <f t="shared" si="7"/>
        <v>2</v>
      </c>
      <c r="B176" s="69">
        <v>44979</v>
      </c>
      <c r="C176" s="70" t="s">
        <v>13487</v>
      </c>
      <c r="D176" s="70">
        <f t="shared" si="8"/>
        <v>111</v>
      </c>
      <c r="E176" s="70" t="s">
        <v>21005</v>
      </c>
      <c r="F176" s="70" t="s">
        <v>21006</v>
      </c>
      <c r="G176" s="70" t="s">
        <v>12549</v>
      </c>
      <c r="H176" s="70" t="s">
        <v>12550</v>
      </c>
      <c r="I176" s="71">
        <v>-222116</v>
      </c>
      <c r="J176" s="72" t="s">
        <v>11720</v>
      </c>
      <c r="K176" s="71">
        <v>-22212</v>
      </c>
      <c r="L176" s="73">
        <v>-244328</v>
      </c>
      <c r="M176" s="59">
        <f>+L176</f>
        <v>-244328</v>
      </c>
      <c r="N176" s="59">
        <f t="shared" si="9"/>
        <v>0</v>
      </c>
      <c r="O176" t="e">
        <f>+SUMIFS('[1]Trừ tiền'!P$8:P$893,'[1]Trừ tiền'!O$8:O$893,'[1]Hàng trả'!D171)</f>
        <v>#VALUE!</v>
      </c>
      <c r="P176" t="e">
        <f>+O176-M176</f>
        <v>#VALUE!</v>
      </c>
      <c r="Q176" t="e">
        <f>+O176-M176</f>
        <v>#VALUE!</v>
      </c>
      <c r="R176" s="59" t="e">
        <f>+Q176-L176</f>
        <v>#VALUE!</v>
      </c>
      <c r="S176">
        <v>2</v>
      </c>
      <c r="U176" s="74" t="e">
        <f>+VLOOKUP(D176,'[1]TT T7'!O$895:P$1106,2,0)</f>
        <v>#N/A</v>
      </c>
    </row>
    <row r="177" spans="1:21" hidden="1" x14ac:dyDescent="0.3">
      <c r="A177">
        <f t="shared" si="7"/>
        <v>2</v>
      </c>
      <c r="B177" s="69">
        <v>44979</v>
      </c>
      <c r="C177" s="70" t="s">
        <v>13488</v>
      </c>
      <c r="D177" s="70">
        <f t="shared" si="8"/>
        <v>112</v>
      </c>
      <c r="E177" s="70" t="s">
        <v>21005</v>
      </c>
      <c r="F177" s="70" t="s">
        <v>21006</v>
      </c>
      <c r="G177" s="70" t="s">
        <v>12549</v>
      </c>
      <c r="H177" s="70" t="s">
        <v>12550</v>
      </c>
      <c r="I177" s="71">
        <v>-297000</v>
      </c>
      <c r="J177" s="72" t="s">
        <v>11726</v>
      </c>
      <c r="K177" s="71">
        <v>-23760</v>
      </c>
      <c r="L177" s="73">
        <v>-320760</v>
      </c>
      <c r="M177">
        <f>+VLOOKUP(D177,'[1]Trừ tiền'!O$8:P$893,2,0)</f>
        <v>-320760</v>
      </c>
      <c r="N177" s="59">
        <f t="shared" si="9"/>
        <v>0</v>
      </c>
      <c r="U177" s="74" t="e">
        <f>+VLOOKUP(D177,'[1]TT T7'!O$895:P$1106,2,0)</f>
        <v>#N/A</v>
      </c>
    </row>
    <row r="178" spans="1:21" hidden="1" x14ac:dyDescent="0.3">
      <c r="A178">
        <f t="shared" si="7"/>
        <v>2</v>
      </c>
      <c r="B178" s="69">
        <v>44979</v>
      </c>
      <c r="C178" s="70" t="s">
        <v>13672</v>
      </c>
      <c r="D178" s="70">
        <f t="shared" si="8"/>
        <v>248</v>
      </c>
      <c r="E178" s="70" t="s">
        <v>20826</v>
      </c>
      <c r="F178" s="70" t="s">
        <v>20825</v>
      </c>
      <c r="G178" s="70" t="s">
        <v>12161</v>
      </c>
      <c r="H178" s="70" t="s">
        <v>12162</v>
      </c>
      <c r="I178" s="71">
        <v>-1212750</v>
      </c>
      <c r="J178" s="72" t="s">
        <v>11720</v>
      </c>
      <c r="K178" s="71">
        <v>-121275</v>
      </c>
      <c r="L178" s="73">
        <v>-1334025</v>
      </c>
      <c r="M178">
        <f>+VLOOKUP(D178,'[1]Trừ tiền'!O$8:P$893,2,0)</f>
        <v>-1334025</v>
      </c>
      <c r="N178" s="59">
        <f t="shared" si="9"/>
        <v>0</v>
      </c>
      <c r="U178" s="74" t="e">
        <f>+VLOOKUP(D178,'[1]TT T7'!O$895:P$1106,2,0)</f>
        <v>#N/A</v>
      </c>
    </row>
    <row r="179" spans="1:21" hidden="1" x14ac:dyDescent="0.3">
      <c r="A179">
        <f t="shared" si="7"/>
        <v>2</v>
      </c>
      <c r="B179" s="69">
        <v>44979</v>
      </c>
      <c r="C179" s="70" t="s">
        <v>13725</v>
      </c>
      <c r="D179" s="70">
        <f t="shared" si="8"/>
        <v>286</v>
      </c>
      <c r="E179" s="70" t="s">
        <v>21007</v>
      </c>
      <c r="F179" s="70" t="s">
        <v>21008</v>
      </c>
      <c r="G179" s="70" t="s">
        <v>12518</v>
      </c>
      <c r="H179" s="70" t="s">
        <v>12519</v>
      </c>
      <c r="I179" s="71">
        <v>-462828</v>
      </c>
      <c r="J179" s="72" t="s">
        <v>11726</v>
      </c>
      <c r="K179" s="71">
        <v>-37026</v>
      </c>
      <c r="L179" s="73">
        <v>-499854</v>
      </c>
      <c r="M179">
        <f>+VLOOKUP(D179,'[1]Trừ tiền'!O$8:P$893,2,0)</f>
        <v>-499854</v>
      </c>
      <c r="N179" s="59">
        <f t="shared" si="9"/>
        <v>0</v>
      </c>
      <c r="U179" s="74" t="e">
        <f>+VLOOKUP(D179,'[1]TT T7'!O$895:P$1106,2,0)</f>
        <v>#N/A</v>
      </c>
    </row>
    <row r="180" spans="1:21" hidden="1" x14ac:dyDescent="0.3">
      <c r="A180">
        <f t="shared" si="7"/>
        <v>2</v>
      </c>
      <c r="B180" s="69">
        <v>44979</v>
      </c>
      <c r="C180" s="70" t="s">
        <v>13726</v>
      </c>
      <c r="D180" s="70">
        <f t="shared" si="8"/>
        <v>287</v>
      </c>
      <c r="E180" s="70" t="s">
        <v>21007</v>
      </c>
      <c r="F180" s="70" t="s">
        <v>21008</v>
      </c>
      <c r="G180" s="70" t="s">
        <v>12518</v>
      </c>
      <c r="H180" s="70" t="s">
        <v>12519</v>
      </c>
      <c r="I180" s="71">
        <v>-119066</v>
      </c>
      <c r="J180" s="72" t="s">
        <v>11720</v>
      </c>
      <c r="K180" s="71">
        <v>-11907</v>
      </c>
      <c r="L180" s="73">
        <v>-130973</v>
      </c>
      <c r="M180">
        <f>+VLOOKUP(D180,'[1]Trừ tiền'!O$8:P$893,2,0)</f>
        <v>-130973</v>
      </c>
      <c r="N180" s="59">
        <f t="shared" si="9"/>
        <v>0</v>
      </c>
      <c r="U180" s="74" t="e">
        <f>+VLOOKUP(D180,'[1]TT T7'!O$895:P$1106,2,0)</f>
        <v>#N/A</v>
      </c>
    </row>
    <row r="181" spans="1:21" hidden="1" x14ac:dyDescent="0.3">
      <c r="A181">
        <f t="shared" si="7"/>
        <v>2</v>
      </c>
      <c r="B181" s="69">
        <v>44979</v>
      </c>
      <c r="C181" s="70" t="s">
        <v>21009</v>
      </c>
      <c r="D181" s="70">
        <f t="shared" si="8"/>
        <v>577</v>
      </c>
      <c r="E181" s="70" t="s">
        <v>20847</v>
      </c>
      <c r="F181" s="70" t="s">
        <v>21010</v>
      </c>
      <c r="G181" s="70" t="s">
        <v>11860</v>
      </c>
      <c r="H181" s="70" t="s">
        <v>11719</v>
      </c>
      <c r="I181" s="71">
        <v>-91068</v>
      </c>
      <c r="J181" s="72" t="s">
        <v>11726</v>
      </c>
      <c r="K181" s="71">
        <v>-7285</v>
      </c>
      <c r="L181" s="73">
        <v>-98353</v>
      </c>
      <c r="M181">
        <f>+VLOOKUP(D181,'[1]Trừ tiền'!O$8:P$893,2,0)</f>
        <v>-98353</v>
      </c>
      <c r="N181" s="59">
        <f t="shared" si="9"/>
        <v>0</v>
      </c>
      <c r="U181" s="74" t="e">
        <f>+VLOOKUP(D181,'[1]TT T7'!O$895:P$1106,2,0)</f>
        <v>#N/A</v>
      </c>
    </row>
    <row r="182" spans="1:21" hidden="1" x14ac:dyDescent="0.3">
      <c r="A182">
        <f t="shared" si="7"/>
        <v>2</v>
      </c>
      <c r="B182" s="69">
        <v>44979</v>
      </c>
      <c r="C182" s="70" t="s">
        <v>21011</v>
      </c>
      <c r="D182" s="70">
        <f t="shared" si="8"/>
        <v>578</v>
      </c>
      <c r="E182" s="70" t="s">
        <v>20847</v>
      </c>
      <c r="F182" s="70" t="s">
        <v>21012</v>
      </c>
      <c r="G182" s="70" t="s">
        <v>11860</v>
      </c>
      <c r="H182" s="70" t="s">
        <v>11719</v>
      </c>
      <c r="I182" s="71">
        <v>-273166</v>
      </c>
      <c r="J182" s="72" t="s">
        <v>11726</v>
      </c>
      <c r="K182" s="71">
        <v>-21853</v>
      </c>
      <c r="L182" s="73">
        <v>-295019</v>
      </c>
      <c r="M182">
        <f>+VLOOKUP(D182,'[1]Trừ tiền'!O$8:P$893,2,0)</f>
        <v>-295019</v>
      </c>
      <c r="N182" s="59">
        <f t="shared" si="9"/>
        <v>0</v>
      </c>
      <c r="U182" s="74" t="e">
        <f>+VLOOKUP(D182,'[1]TT T7'!O$895:P$1106,2,0)</f>
        <v>#N/A</v>
      </c>
    </row>
    <row r="183" spans="1:21" hidden="1" x14ac:dyDescent="0.3">
      <c r="A183">
        <f t="shared" si="7"/>
        <v>2</v>
      </c>
      <c r="B183" s="69">
        <v>44979</v>
      </c>
      <c r="C183" s="70" t="s">
        <v>21013</v>
      </c>
      <c r="D183" s="70">
        <f t="shared" si="8"/>
        <v>579</v>
      </c>
      <c r="E183" s="70" t="s">
        <v>20847</v>
      </c>
      <c r="F183" s="70" t="s">
        <v>21014</v>
      </c>
      <c r="G183" s="70" t="s">
        <v>11860</v>
      </c>
      <c r="H183" s="70" t="s">
        <v>11719</v>
      </c>
      <c r="I183" s="71">
        <v>-877215</v>
      </c>
      <c r="J183" s="72" t="s">
        <v>11726</v>
      </c>
      <c r="K183" s="71">
        <v>-70177</v>
      </c>
      <c r="L183" s="73">
        <v>-947392</v>
      </c>
      <c r="M183">
        <f>+VLOOKUP(D183,'[1]Trừ tiền'!O$8:P$893,2,0)</f>
        <v>-947392</v>
      </c>
      <c r="N183" s="59">
        <f t="shared" si="9"/>
        <v>0</v>
      </c>
      <c r="U183" s="74" t="e">
        <f>+VLOOKUP(D183,'[1]TT T7'!O$895:P$1106,2,0)</f>
        <v>#N/A</v>
      </c>
    </row>
    <row r="184" spans="1:21" hidden="1" x14ac:dyDescent="0.3">
      <c r="A184">
        <f t="shared" si="7"/>
        <v>2</v>
      </c>
      <c r="B184" s="69">
        <v>44979</v>
      </c>
      <c r="C184" s="70" t="s">
        <v>21015</v>
      </c>
      <c r="D184" s="70">
        <f t="shared" si="8"/>
        <v>5227</v>
      </c>
      <c r="E184" s="70" t="s">
        <v>20824</v>
      </c>
      <c r="F184" s="70" t="s">
        <v>21016</v>
      </c>
      <c r="G184" s="70" t="s">
        <v>11799</v>
      </c>
      <c r="H184" s="70" t="s">
        <v>11725</v>
      </c>
      <c r="I184" s="71">
        <v>-91067</v>
      </c>
      <c r="J184" s="72" t="s">
        <v>11720</v>
      </c>
      <c r="K184" s="71">
        <v>-9107</v>
      </c>
      <c r="L184" s="73">
        <v>-100174</v>
      </c>
      <c r="M184">
        <f>+VLOOKUP(D184,'[1]Trừ tiền'!O$8:P$893,2,0)</f>
        <v>-100174</v>
      </c>
      <c r="N184" s="59">
        <f t="shared" si="9"/>
        <v>0</v>
      </c>
      <c r="U184" s="74" t="e">
        <f>+VLOOKUP(D184,'[1]TT T7'!O$895:P$1106,2,0)</f>
        <v>#N/A</v>
      </c>
    </row>
    <row r="185" spans="1:21" hidden="1" x14ac:dyDescent="0.3">
      <c r="A185">
        <f t="shared" si="7"/>
        <v>2</v>
      </c>
      <c r="B185" s="69">
        <v>44979</v>
      </c>
      <c r="C185" s="70" t="s">
        <v>21017</v>
      </c>
      <c r="D185" s="70">
        <f t="shared" si="8"/>
        <v>5507</v>
      </c>
      <c r="E185" s="70" t="s">
        <v>20824</v>
      </c>
      <c r="F185" s="70" t="s">
        <v>21018</v>
      </c>
      <c r="G185" s="70" t="s">
        <v>11799</v>
      </c>
      <c r="H185" s="70" t="s">
        <v>11725</v>
      </c>
      <c r="I185" s="71">
        <v>-90689</v>
      </c>
      <c r="J185" s="72" t="s">
        <v>11720</v>
      </c>
      <c r="K185" s="71">
        <v>-9069</v>
      </c>
      <c r="L185" s="73">
        <v>-99758</v>
      </c>
      <c r="M185">
        <f>+VLOOKUP(D185,'[1]Trừ tiền'!O$8:P$893,2,0)</f>
        <v>-99758</v>
      </c>
      <c r="N185" s="59">
        <f t="shared" si="9"/>
        <v>0</v>
      </c>
      <c r="U185" s="74" t="e">
        <f>+VLOOKUP(D185,'[1]TT T7'!O$895:P$1106,2,0)</f>
        <v>#N/A</v>
      </c>
    </row>
    <row r="186" spans="1:21" hidden="1" x14ac:dyDescent="0.3">
      <c r="A186">
        <f t="shared" si="7"/>
        <v>2</v>
      </c>
      <c r="B186" s="69">
        <v>44980</v>
      </c>
      <c r="C186" s="70" t="s">
        <v>13490</v>
      </c>
      <c r="D186" s="70">
        <f t="shared" si="8"/>
        <v>113</v>
      </c>
      <c r="E186" s="70" t="s">
        <v>21005</v>
      </c>
      <c r="F186" s="70" t="s">
        <v>20825</v>
      </c>
      <c r="G186" s="70" t="s">
        <v>12549</v>
      </c>
      <c r="H186" s="70" t="s">
        <v>12550</v>
      </c>
      <c r="I186" s="71">
        <v>-441000</v>
      </c>
      <c r="J186" s="72" t="s">
        <v>11726</v>
      </c>
      <c r="K186" s="71">
        <v>-35280</v>
      </c>
      <c r="L186" s="73">
        <v>-476280</v>
      </c>
      <c r="M186">
        <f>+VLOOKUP(D186,'[1]Trừ tiền'!O$8:P$893,2,0)</f>
        <v>-476280</v>
      </c>
      <c r="N186" s="59">
        <f t="shared" si="9"/>
        <v>0</v>
      </c>
      <c r="U186" s="74" t="e">
        <f>+VLOOKUP(D186,'[1]TT T7'!O$895:P$1106,2,0)</f>
        <v>#N/A</v>
      </c>
    </row>
    <row r="187" spans="1:21" hidden="1" x14ac:dyDescent="0.3">
      <c r="A187">
        <f t="shared" si="7"/>
        <v>2</v>
      </c>
      <c r="B187" s="69">
        <v>44980</v>
      </c>
      <c r="C187" s="70" t="s">
        <v>13626</v>
      </c>
      <c r="D187" s="70">
        <f t="shared" si="8"/>
        <v>213</v>
      </c>
      <c r="E187" s="70" t="s">
        <v>20865</v>
      </c>
      <c r="F187" s="70" t="s">
        <v>21019</v>
      </c>
      <c r="G187" s="70" t="s">
        <v>12396</v>
      </c>
      <c r="H187" s="70" t="s">
        <v>12397</v>
      </c>
      <c r="I187" s="71">
        <v>-60308</v>
      </c>
      <c r="J187" s="72" t="s">
        <v>11726</v>
      </c>
      <c r="K187" s="71">
        <v>-4825</v>
      </c>
      <c r="L187" s="73">
        <v>-65133</v>
      </c>
      <c r="M187">
        <f>+VLOOKUP(D187,'[1]Trừ tiền'!O$8:P$893,2,0)</f>
        <v>-65133</v>
      </c>
      <c r="N187" s="59">
        <f t="shared" si="9"/>
        <v>0</v>
      </c>
      <c r="U187" s="74" t="e">
        <f>+VLOOKUP(D187,'[1]TT T7'!O$895:P$1106,2,0)</f>
        <v>#N/A</v>
      </c>
    </row>
    <row r="188" spans="1:21" hidden="1" x14ac:dyDescent="0.3">
      <c r="A188">
        <f t="shared" si="7"/>
        <v>2</v>
      </c>
      <c r="B188" s="69">
        <v>44980</v>
      </c>
      <c r="C188" s="70" t="s">
        <v>13628</v>
      </c>
      <c r="D188" s="70">
        <f t="shared" si="8"/>
        <v>214</v>
      </c>
      <c r="E188" s="70" t="s">
        <v>20865</v>
      </c>
      <c r="F188" s="70" t="s">
        <v>21020</v>
      </c>
      <c r="G188" s="70" t="s">
        <v>12396</v>
      </c>
      <c r="H188" s="70" t="s">
        <v>12397</v>
      </c>
      <c r="I188" s="71">
        <v>-110250</v>
      </c>
      <c r="J188" s="72" t="s">
        <v>11726</v>
      </c>
      <c r="K188" s="71">
        <v>-8820</v>
      </c>
      <c r="L188" s="73">
        <v>-119070</v>
      </c>
      <c r="M188">
        <f>+VLOOKUP(D188,'[1]Trừ tiền'!O$8:P$893,2,0)</f>
        <v>-119070</v>
      </c>
      <c r="N188" s="59">
        <f t="shared" si="9"/>
        <v>0</v>
      </c>
      <c r="U188" s="74" t="e">
        <f>+VLOOKUP(D188,'[1]TT T7'!O$895:P$1106,2,0)</f>
        <v>#N/A</v>
      </c>
    </row>
    <row r="189" spans="1:21" hidden="1" x14ac:dyDescent="0.3">
      <c r="A189">
        <f t="shared" si="7"/>
        <v>2</v>
      </c>
      <c r="B189" s="69">
        <v>44980</v>
      </c>
      <c r="C189" s="70" t="s">
        <v>13703</v>
      </c>
      <c r="D189" s="70">
        <f t="shared" si="8"/>
        <v>268</v>
      </c>
      <c r="E189" s="70" t="s">
        <v>21021</v>
      </c>
      <c r="F189" s="70" t="s">
        <v>21022</v>
      </c>
      <c r="G189" s="70" t="s">
        <v>13007</v>
      </c>
      <c r="H189" s="70" t="s">
        <v>12569</v>
      </c>
      <c r="I189" s="71">
        <v>-110250</v>
      </c>
      <c r="J189" s="72" t="s">
        <v>11720</v>
      </c>
      <c r="K189" s="71">
        <v>-11025</v>
      </c>
      <c r="L189" s="73">
        <v>-121275</v>
      </c>
      <c r="M189" s="59">
        <f>+L189</f>
        <v>-121275</v>
      </c>
      <c r="N189" s="59">
        <f t="shared" si="9"/>
        <v>0</v>
      </c>
      <c r="O189" t="e">
        <f>+SUMIFS('[1]Trừ tiền'!P$8:P$893,'[1]Trừ tiền'!O$8:O$893,'[1]Hàng trả'!D184)</f>
        <v>#VALUE!</v>
      </c>
      <c r="P189" t="e">
        <f>+O189-M189</f>
        <v>#VALUE!</v>
      </c>
      <c r="Q189" t="e">
        <f>+O189-M189</f>
        <v>#VALUE!</v>
      </c>
      <c r="R189" s="59" t="e">
        <f>+Q189-L189</f>
        <v>#VALUE!</v>
      </c>
      <c r="S189">
        <v>2</v>
      </c>
      <c r="U189" s="74" t="e">
        <f>+VLOOKUP(D189,'[1]TT T7'!O$895:P$1106,2,0)</f>
        <v>#N/A</v>
      </c>
    </row>
    <row r="190" spans="1:21" hidden="1" x14ac:dyDescent="0.3">
      <c r="A190">
        <f t="shared" si="7"/>
        <v>2</v>
      </c>
      <c r="B190" s="69">
        <v>44980</v>
      </c>
      <c r="C190" s="70" t="s">
        <v>21023</v>
      </c>
      <c r="D190" s="70">
        <f t="shared" si="8"/>
        <v>350</v>
      </c>
      <c r="E190" s="70" t="s">
        <v>20860</v>
      </c>
      <c r="F190" s="70" t="s">
        <v>20894</v>
      </c>
      <c r="G190" s="70" t="s">
        <v>12215</v>
      </c>
      <c r="H190" s="70" t="s">
        <v>12216</v>
      </c>
      <c r="I190" s="71">
        <v>-385690</v>
      </c>
      <c r="J190" s="72" t="s">
        <v>11720</v>
      </c>
      <c r="K190" s="71">
        <v>-38569</v>
      </c>
      <c r="L190" s="73">
        <v>-424259</v>
      </c>
      <c r="M190">
        <f>+VLOOKUP(D190,'[1]Trừ tiền'!O$8:P$893,2,0)</f>
        <v>-424259</v>
      </c>
      <c r="N190" s="59">
        <f t="shared" si="9"/>
        <v>0</v>
      </c>
      <c r="U190" s="74" t="e">
        <f>+VLOOKUP(D190,'[1]TT T7'!O$895:P$1106,2,0)</f>
        <v>#N/A</v>
      </c>
    </row>
    <row r="191" spans="1:21" hidden="1" x14ac:dyDescent="0.3">
      <c r="A191">
        <f t="shared" si="7"/>
        <v>2</v>
      </c>
      <c r="B191" s="69">
        <v>44980</v>
      </c>
      <c r="C191" s="70" t="s">
        <v>14071</v>
      </c>
      <c r="D191" s="70">
        <f t="shared" si="8"/>
        <v>655</v>
      </c>
      <c r="E191" s="70" t="s">
        <v>20847</v>
      </c>
      <c r="F191" s="70" t="s">
        <v>21024</v>
      </c>
      <c r="G191" s="70" t="s">
        <v>11860</v>
      </c>
      <c r="H191" s="70" t="s">
        <v>11719</v>
      </c>
      <c r="I191" s="71">
        <v>-233975</v>
      </c>
      <c r="J191" s="72" t="s">
        <v>11726</v>
      </c>
      <c r="K191" s="71">
        <v>-18718</v>
      </c>
      <c r="L191" s="73">
        <v>-252693</v>
      </c>
      <c r="M191">
        <f>+VLOOKUP(D191,'[1]Trừ tiền'!O$8:P$893,2,0)</f>
        <v>-252693</v>
      </c>
      <c r="N191" s="59">
        <f t="shared" si="9"/>
        <v>0</v>
      </c>
      <c r="U191" s="74" t="e">
        <f>+VLOOKUP(D191,'[1]TT T7'!O$895:P$1106,2,0)</f>
        <v>#N/A</v>
      </c>
    </row>
    <row r="192" spans="1:21" hidden="1" x14ac:dyDescent="0.3">
      <c r="A192">
        <f t="shared" si="7"/>
        <v>2</v>
      </c>
      <c r="B192" s="69">
        <v>44980</v>
      </c>
      <c r="C192" s="70" t="s">
        <v>21025</v>
      </c>
      <c r="D192" s="70">
        <f t="shared" si="8"/>
        <v>5665</v>
      </c>
      <c r="E192" s="70" t="s">
        <v>20824</v>
      </c>
      <c r="F192" s="70" t="s">
        <v>21026</v>
      </c>
      <c r="G192" s="70" t="s">
        <v>11799</v>
      </c>
      <c r="H192" s="70" t="s">
        <v>11725</v>
      </c>
      <c r="I192" s="71">
        <v>-296181</v>
      </c>
      <c r="J192" s="72" t="s">
        <v>11720</v>
      </c>
      <c r="K192" s="71">
        <v>-29618</v>
      </c>
      <c r="L192" s="73">
        <v>-325799</v>
      </c>
      <c r="M192">
        <f>+VLOOKUP(D192,'[1]Trừ tiền'!O$8:P$893,2,0)</f>
        <v>-325799</v>
      </c>
      <c r="N192" s="59">
        <f t="shared" si="9"/>
        <v>0</v>
      </c>
      <c r="U192" s="74" t="e">
        <f>+VLOOKUP(D192,'[1]TT T7'!O$895:P$1106,2,0)</f>
        <v>#N/A</v>
      </c>
    </row>
    <row r="193" spans="1:21" hidden="1" x14ac:dyDescent="0.3">
      <c r="A193">
        <f t="shared" si="7"/>
        <v>2</v>
      </c>
      <c r="B193" s="69">
        <v>44980</v>
      </c>
      <c r="C193" s="70" t="s">
        <v>21027</v>
      </c>
      <c r="D193" s="70">
        <f t="shared" si="8"/>
        <v>5701</v>
      </c>
      <c r="E193" s="70" t="s">
        <v>20824</v>
      </c>
      <c r="F193" s="70" t="s">
        <v>21028</v>
      </c>
      <c r="G193" s="70" t="s">
        <v>11799</v>
      </c>
      <c r="H193" s="70" t="s">
        <v>11725</v>
      </c>
      <c r="I193" s="71">
        <v>-146862</v>
      </c>
      <c r="J193" s="72" t="s">
        <v>11720</v>
      </c>
      <c r="K193" s="71">
        <v>-14686</v>
      </c>
      <c r="L193" s="73">
        <v>-161548</v>
      </c>
      <c r="M193">
        <f>+VLOOKUP(D193,'[1]Trừ tiền'!O$8:P$893,2,0)</f>
        <v>-161548</v>
      </c>
      <c r="N193" s="59">
        <f t="shared" si="9"/>
        <v>0</v>
      </c>
      <c r="U193" s="74" t="e">
        <f>+VLOOKUP(D193,'[1]TT T7'!O$895:P$1106,2,0)</f>
        <v>#N/A</v>
      </c>
    </row>
    <row r="194" spans="1:21" hidden="1" x14ac:dyDescent="0.3">
      <c r="A194">
        <f t="shared" si="7"/>
        <v>2</v>
      </c>
      <c r="B194" s="69">
        <v>44980</v>
      </c>
      <c r="C194" s="70" t="s">
        <v>21029</v>
      </c>
      <c r="D194" s="70">
        <f t="shared" si="8"/>
        <v>5741</v>
      </c>
      <c r="E194" s="70" t="s">
        <v>20824</v>
      </c>
      <c r="F194" s="70" t="s">
        <v>21030</v>
      </c>
      <c r="G194" s="70" t="s">
        <v>11799</v>
      </c>
      <c r="H194" s="70" t="s">
        <v>11725</v>
      </c>
      <c r="I194" s="71">
        <v>-361968</v>
      </c>
      <c r="J194" s="72" t="s">
        <v>11720</v>
      </c>
      <c r="K194" s="71">
        <v>-36197</v>
      </c>
      <c r="L194" s="73">
        <v>-398165</v>
      </c>
      <c r="M194">
        <f>+VLOOKUP(D194,'[1]Trừ tiền'!O$8:P$893,2,0)</f>
        <v>-398165</v>
      </c>
      <c r="N194" s="59">
        <f t="shared" si="9"/>
        <v>0</v>
      </c>
      <c r="U194" s="74" t="e">
        <f>+VLOOKUP(D194,'[1]TT T7'!O$895:P$1106,2,0)</f>
        <v>#N/A</v>
      </c>
    </row>
    <row r="195" spans="1:21" hidden="1" x14ac:dyDescent="0.3">
      <c r="A195">
        <f t="shared" si="7"/>
        <v>2</v>
      </c>
      <c r="B195" s="69">
        <v>44980</v>
      </c>
      <c r="C195" s="70" t="s">
        <v>21031</v>
      </c>
      <c r="D195" s="70">
        <f t="shared" si="8"/>
        <v>5744</v>
      </c>
      <c r="E195" s="70" t="s">
        <v>20824</v>
      </c>
      <c r="F195" s="70" t="s">
        <v>21032</v>
      </c>
      <c r="G195" s="70" t="s">
        <v>11799</v>
      </c>
      <c r="H195" s="70" t="s">
        <v>11725</v>
      </c>
      <c r="I195" s="71">
        <v>-626898</v>
      </c>
      <c r="J195" s="72" t="s">
        <v>11720</v>
      </c>
      <c r="K195" s="71">
        <v>-62690</v>
      </c>
      <c r="L195" s="73">
        <v>-689588</v>
      </c>
      <c r="M195">
        <f>+VLOOKUP(D195,'[1]Trừ tiền'!O$8:P$893,2,0)</f>
        <v>-689588</v>
      </c>
      <c r="N195" s="59">
        <f t="shared" si="9"/>
        <v>0</v>
      </c>
      <c r="U195" s="74" t="e">
        <f>+VLOOKUP(D195,'[1]TT T7'!O$895:P$1106,2,0)</f>
        <v>#N/A</v>
      </c>
    </row>
    <row r="196" spans="1:21" hidden="1" x14ac:dyDescent="0.3">
      <c r="A196">
        <f t="shared" si="7"/>
        <v>2</v>
      </c>
      <c r="B196" s="69">
        <v>44981</v>
      </c>
      <c r="C196" s="70" t="s">
        <v>21033</v>
      </c>
      <c r="D196" s="70">
        <f t="shared" si="8"/>
        <v>93</v>
      </c>
      <c r="E196" s="70" t="s">
        <v>21034</v>
      </c>
      <c r="F196" s="70" t="s">
        <v>21035</v>
      </c>
      <c r="G196" s="70" t="s">
        <v>12788</v>
      </c>
      <c r="H196" s="70" t="s">
        <v>12789</v>
      </c>
      <c r="I196" s="71">
        <v>-466656</v>
      </c>
      <c r="J196" s="72" t="s">
        <v>11720</v>
      </c>
      <c r="K196" s="71">
        <v>-46666</v>
      </c>
      <c r="L196" s="73">
        <v>-513322</v>
      </c>
      <c r="M196">
        <f>+VLOOKUP(D196,'[1]Trừ tiền'!O$8:P$893,2,0)</f>
        <v>-513322</v>
      </c>
      <c r="N196" s="59">
        <f t="shared" si="9"/>
        <v>0</v>
      </c>
      <c r="U196" s="74" t="e">
        <f>+VLOOKUP(D196,'[1]TT T7'!O$895:P$1106,2,0)</f>
        <v>#N/A</v>
      </c>
    </row>
    <row r="197" spans="1:21" hidden="1" x14ac:dyDescent="0.3">
      <c r="A197">
        <f t="shared" si="7"/>
        <v>2</v>
      </c>
      <c r="B197" s="69">
        <v>44981</v>
      </c>
      <c r="C197" s="70" t="s">
        <v>21036</v>
      </c>
      <c r="D197" s="70">
        <f t="shared" si="8"/>
        <v>94</v>
      </c>
      <c r="E197" s="70" t="s">
        <v>21034</v>
      </c>
      <c r="F197" s="70" t="s">
        <v>21035</v>
      </c>
      <c r="G197" s="70" t="s">
        <v>12788</v>
      </c>
      <c r="H197" s="70" t="s">
        <v>12789</v>
      </c>
      <c r="I197" s="71">
        <v>-352800</v>
      </c>
      <c r="J197" s="72" t="s">
        <v>11720</v>
      </c>
      <c r="K197" s="71">
        <v>-35280</v>
      </c>
      <c r="L197" s="73">
        <v>-388080</v>
      </c>
      <c r="M197">
        <f>+VLOOKUP(D197,'[1]Trừ tiền'!O$8:P$893,2,0)</f>
        <v>-388080</v>
      </c>
      <c r="N197" s="59">
        <f t="shared" si="9"/>
        <v>0</v>
      </c>
      <c r="U197" s="74" t="e">
        <f>+VLOOKUP(D197,'[1]TT T7'!O$895:P$1106,2,0)</f>
        <v>#N/A</v>
      </c>
    </row>
    <row r="198" spans="1:21" hidden="1" x14ac:dyDescent="0.3">
      <c r="A198">
        <f t="shared" si="7"/>
        <v>2</v>
      </c>
      <c r="B198" s="69">
        <v>44981</v>
      </c>
      <c r="C198" s="70" t="s">
        <v>13519</v>
      </c>
      <c r="D198" s="70">
        <f t="shared" si="8"/>
        <v>133</v>
      </c>
      <c r="E198" s="70" t="s">
        <v>21037</v>
      </c>
      <c r="F198" s="70" t="s">
        <v>20825</v>
      </c>
      <c r="G198" s="70" t="s">
        <v>12322</v>
      </c>
      <c r="H198" s="70" t="s">
        <v>12323</v>
      </c>
      <c r="I198" s="71">
        <v>-441000</v>
      </c>
      <c r="J198" s="72" t="s">
        <v>11726</v>
      </c>
      <c r="K198" s="71">
        <v>-35280</v>
      </c>
      <c r="L198" s="73">
        <v>-476280</v>
      </c>
      <c r="M198">
        <f>+VLOOKUP(D198,'[1]Trừ tiền'!O$8:P$893,2,0)</f>
        <v>-476280</v>
      </c>
      <c r="N198" s="59">
        <f t="shared" si="9"/>
        <v>0</v>
      </c>
      <c r="U198" s="74" t="e">
        <f>+VLOOKUP(D198,'[1]TT T7'!O$895:P$1106,2,0)</f>
        <v>#N/A</v>
      </c>
    </row>
    <row r="199" spans="1:21" hidden="1" x14ac:dyDescent="0.3">
      <c r="A199">
        <f t="shared" ref="A199:A262" si="10">+MONTH(B199)</f>
        <v>2</v>
      </c>
      <c r="B199" s="69">
        <v>44981</v>
      </c>
      <c r="C199" s="70" t="s">
        <v>13647</v>
      </c>
      <c r="D199" s="70">
        <f t="shared" ref="D199:D262" si="11">+C199*1</f>
        <v>234</v>
      </c>
      <c r="E199" s="70" t="s">
        <v>20884</v>
      </c>
      <c r="F199" s="70" t="s">
        <v>21038</v>
      </c>
      <c r="G199" s="70" t="s">
        <v>12179</v>
      </c>
      <c r="H199" s="70" t="s">
        <v>12180</v>
      </c>
      <c r="I199" s="71">
        <v>-111058</v>
      </c>
      <c r="J199" s="72" t="s">
        <v>11720</v>
      </c>
      <c r="K199" s="71">
        <v>-11106</v>
      </c>
      <c r="L199" s="73">
        <v>-122164</v>
      </c>
      <c r="M199">
        <f>+VLOOKUP(D199,'[1]Trừ tiền'!O$8:P$893,2,0)</f>
        <v>-122164</v>
      </c>
      <c r="N199" s="59">
        <f t="shared" ref="N199:N262" si="12">+M199-L199</f>
        <v>0</v>
      </c>
      <c r="U199" s="74" t="e">
        <f>+VLOOKUP(D199,'[1]TT T7'!O$895:P$1106,2,0)</f>
        <v>#N/A</v>
      </c>
    </row>
    <row r="200" spans="1:21" hidden="1" x14ac:dyDescent="0.3">
      <c r="A200">
        <f t="shared" si="10"/>
        <v>2</v>
      </c>
      <c r="B200" s="69">
        <v>44981</v>
      </c>
      <c r="C200" s="70" t="s">
        <v>13730</v>
      </c>
      <c r="D200" s="70">
        <f t="shared" si="11"/>
        <v>289</v>
      </c>
      <c r="E200" s="70" t="s">
        <v>20827</v>
      </c>
      <c r="F200" s="70" t="s">
        <v>21039</v>
      </c>
      <c r="G200" s="70" t="s">
        <v>11970</v>
      </c>
      <c r="H200" s="70" t="s">
        <v>11971</v>
      </c>
      <c r="I200" s="71">
        <v>-533863</v>
      </c>
      <c r="J200" s="72" t="s">
        <v>11720</v>
      </c>
      <c r="K200" s="71">
        <v>-53386</v>
      </c>
      <c r="L200" s="73">
        <v>-587249</v>
      </c>
      <c r="M200">
        <f>+VLOOKUP(D200,'[1]Trừ tiền'!O$8:P$893,2,0)</f>
        <v>-587249</v>
      </c>
      <c r="N200" s="59">
        <f t="shared" si="12"/>
        <v>0</v>
      </c>
      <c r="U200" s="74" t="e">
        <f>+VLOOKUP(D200,'[1]TT T7'!O$895:P$1106,2,0)</f>
        <v>#N/A</v>
      </c>
    </row>
    <row r="201" spans="1:21" hidden="1" x14ac:dyDescent="0.3">
      <c r="A201">
        <f t="shared" si="10"/>
        <v>2</v>
      </c>
      <c r="B201" s="69">
        <v>44981</v>
      </c>
      <c r="C201" s="70" t="s">
        <v>13736</v>
      </c>
      <c r="D201" s="70">
        <f t="shared" si="11"/>
        <v>292</v>
      </c>
      <c r="E201" s="70" t="s">
        <v>20827</v>
      </c>
      <c r="F201" s="70" t="s">
        <v>20943</v>
      </c>
      <c r="G201" s="70" t="s">
        <v>11970</v>
      </c>
      <c r="H201" s="70" t="s">
        <v>11971</v>
      </c>
      <c r="I201" s="71">
        <v>-220500</v>
      </c>
      <c r="J201" s="72" t="s">
        <v>11720</v>
      </c>
      <c r="K201" s="71">
        <v>-22050</v>
      </c>
      <c r="L201" s="73">
        <v>-242550</v>
      </c>
      <c r="M201" s="59">
        <f>+L201</f>
        <v>-242550</v>
      </c>
      <c r="N201" s="59">
        <f t="shared" si="12"/>
        <v>0</v>
      </c>
      <c r="O201" t="e">
        <f>+SUMIFS('[1]Trừ tiền'!P$8:P$893,'[1]Trừ tiền'!O$8:O$893,'[1]Hàng trả'!D196)</f>
        <v>#VALUE!</v>
      </c>
      <c r="P201" t="e">
        <f>+O201-M201</f>
        <v>#VALUE!</v>
      </c>
      <c r="Q201" t="e">
        <f>+O201-M201</f>
        <v>#VALUE!</v>
      </c>
      <c r="R201" s="59" t="e">
        <f>+Q201-L201</f>
        <v>#VALUE!</v>
      </c>
      <c r="S201">
        <v>2</v>
      </c>
      <c r="U201" s="74" t="e">
        <f>+VLOOKUP(D201,'[1]TT T7'!O$895:P$1106,2,0)</f>
        <v>#N/A</v>
      </c>
    </row>
    <row r="202" spans="1:21" hidden="1" x14ac:dyDescent="0.3">
      <c r="A202">
        <f t="shared" si="10"/>
        <v>2</v>
      </c>
      <c r="B202" s="69">
        <v>44981</v>
      </c>
      <c r="C202" s="70" t="s">
        <v>21040</v>
      </c>
      <c r="D202" s="70">
        <f t="shared" si="11"/>
        <v>319</v>
      </c>
      <c r="E202" s="70" t="s">
        <v>20827</v>
      </c>
      <c r="F202" s="70" t="s">
        <v>21041</v>
      </c>
      <c r="G202" s="70" t="s">
        <v>11970</v>
      </c>
      <c r="H202" s="70" t="s">
        <v>11971</v>
      </c>
      <c r="I202" s="71">
        <v>-315759</v>
      </c>
      <c r="J202" s="72" t="s">
        <v>11720</v>
      </c>
      <c r="K202" s="71">
        <v>-31576</v>
      </c>
      <c r="L202" s="73">
        <v>-347335</v>
      </c>
      <c r="M202">
        <f>+VLOOKUP(D202,'[1]Trừ tiền'!O$8:P$893,2,0)</f>
        <v>-347335</v>
      </c>
      <c r="N202" s="59">
        <f t="shared" si="12"/>
        <v>0</v>
      </c>
      <c r="S202">
        <v>3</v>
      </c>
      <c r="U202" s="74" t="e">
        <f>+VLOOKUP(D202,'[1]TT T7'!O$895:P$1106,2,0)</f>
        <v>#N/A</v>
      </c>
    </row>
    <row r="203" spans="1:21" hidden="1" x14ac:dyDescent="0.3">
      <c r="A203">
        <f t="shared" si="10"/>
        <v>2</v>
      </c>
      <c r="B203" s="69">
        <v>44981</v>
      </c>
      <c r="C203" s="70" t="s">
        <v>13778</v>
      </c>
      <c r="D203" s="70">
        <f t="shared" si="11"/>
        <v>368</v>
      </c>
      <c r="E203" s="70" t="s">
        <v>20860</v>
      </c>
      <c r="F203" s="70" t="s">
        <v>21042</v>
      </c>
      <c r="G203" s="70" t="s">
        <v>12215</v>
      </c>
      <c r="H203" s="70" t="s">
        <v>12216</v>
      </c>
      <c r="I203" s="71">
        <v>-460350</v>
      </c>
      <c r="J203" s="72" t="s">
        <v>11720</v>
      </c>
      <c r="K203" s="71">
        <v>-46035</v>
      </c>
      <c r="L203" s="73">
        <v>-506385</v>
      </c>
      <c r="M203">
        <f>+VLOOKUP(D203,'[1]Trừ tiền'!O$8:P$893,2,0)</f>
        <v>-506385</v>
      </c>
      <c r="N203" s="59">
        <f t="shared" si="12"/>
        <v>0</v>
      </c>
      <c r="U203" s="74" t="e">
        <f>+VLOOKUP(D203,'[1]TT T7'!O$895:P$1106,2,0)</f>
        <v>#N/A</v>
      </c>
    </row>
    <row r="204" spans="1:21" hidden="1" x14ac:dyDescent="0.3">
      <c r="A204">
        <f t="shared" si="10"/>
        <v>2</v>
      </c>
      <c r="B204" s="69">
        <v>44981</v>
      </c>
      <c r="C204" s="70" t="s">
        <v>21043</v>
      </c>
      <c r="D204" s="70">
        <f t="shared" si="11"/>
        <v>5933</v>
      </c>
      <c r="E204" s="70" t="s">
        <v>20824</v>
      </c>
      <c r="F204" s="70" t="s">
        <v>21044</v>
      </c>
      <c r="G204" s="70" t="s">
        <v>11799</v>
      </c>
      <c r="H204" s="70" t="s">
        <v>11725</v>
      </c>
      <c r="I204" s="71">
        <v>-440586</v>
      </c>
      <c r="J204" s="72" t="s">
        <v>11720</v>
      </c>
      <c r="K204" s="71">
        <v>-44059</v>
      </c>
      <c r="L204" s="73">
        <v>-484645</v>
      </c>
      <c r="M204">
        <f>+VLOOKUP(D204,'[1]Trừ tiền'!O$8:P$893,2,0)</f>
        <v>-484645</v>
      </c>
      <c r="N204" s="59">
        <f t="shared" si="12"/>
        <v>0</v>
      </c>
      <c r="U204" s="74" t="e">
        <f>+VLOOKUP(D204,'[1]TT T7'!O$895:P$1106,2,0)</f>
        <v>#N/A</v>
      </c>
    </row>
    <row r="205" spans="1:21" hidden="1" x14ac:dyDescent="0.3">
      <c r="A205">
        <f t="shared" si="10"/>
        <v>2</v>
      </c>
      <c r="B205" s="69">
        <v>44981</v>
      </c>
      <c r="C205" s="70" t="s">
        <v>21045</v>
      </c>
      <c r="D205" s="70">
        <f t="shared" si="11"/>
        <v>5934</v>
      </c>
      <c r="E205" s="70" t="s">
        <v>20824</v>
      </c>
      <c r="F205" s="70" t="s">
        <v>21046</v>
      </c>
      <c r="G205" s="70" t="s">
        <v>11799</v>
      </c>
      <c r="H205" s="70" t="s">
        <v>11725</v>
      </c>
      <c r="I205" s="71">
        <v>-220293</v>
      </c>
      <c r="J205" s="72" t="s">
        <v>11720</v>
      </c>
      <c r="K205" s="71">
        <v>-22029</v>
      </c>
      <c r="L205" s="73">
        <v>-242322</v>
      </c>
      <c r="M205">
        <f>+VLOOKUP(D205,'[1]Trừ tiền'!O$8:P$893,2,0)</f>
        <v>-242322</v>
      </c>
      <c r="N205" s="59">
        <f t="shared" si="12"/>
        <v>0</v>
      </c>
      <c r="U205" s="74" t="e">
        <f>+VLOOKUP(D205,'[1]TT T7'!O$895:P$1106,2,0)</f>
        <v>#N/A</v>
      </c>
    </row>
    <row r="206" spans="1:21" hidden="1" x14ac:dyDescent="0.3">
      <c r="A206">
        <f t="shared" si="10"/>
        <v>2</v>
      </c>
      <c r="B206" s="69">
        <v>44981</v>
      </c>
      <c r="C206" s="70" t="s">
        <v>21047</v>
      </c>
      <c r="D206" s="70">
        <f t="shared" si="11"/>
        <v>6043</v>
      </c>
      <c r="E206" s="70" t="s">
        <v>20824</v>
      </c>
      <c r="F206" s="70" t="s">
        <v>21048</v>
      </c>
      <c r="G206" s="70" t="s">
        <v>11799</v>
      </c>
      <c r="H206" s="70" t="s">
        <v>11725</v>
      </c>
      <c r="I206" s="71">
        <v>-452240</v>
      </c>
      <c r="J206" s="72" t="s">
        <v>11720</v>
      </c>
      <c r="K206" s="71">
        <v>-45224</v>
      </c>
      <c r="L206" s="73">
        <v>-497464</v>
      </c>
      <c r="M206">
        <f>+VLOOKUP(D206,'[1]Trừ tiền'!O$8:P$893,2,0)</f>
        <v>-497464</v>
      </c>
      <c r="N206" s="59">
        <f t="shared" si="12"/>
        <v>0</v>
      </c>
      <c r="U206" s="74" t="e">
        <f>+VLOOKUP(D206,'[1]TT T7'!O$895:P$1106,2,0)</f>
        <v>#N/A</v>
      </c>
    </row>
    <row r="207" spans="1:21" hidden="1" x14ac:dyDescent="0.3">
      <c r="A207">
        <f t="shared" si="10"/>
        <v>2</v>
      </c>
      <c r="B207" s="69">
        <v>44981</v>
      </c>
      <c r="C207" s="70" t="s">
        <v>21049</v>
      </c>
      <c r="D207" s="70">
        <f t="shared" si="11"/>
        <v>6069</v>
      </c>
      <c r="E207" s="70" t="s">
        <v>20824</v>
      </c>
      <c r="F207" s="70" t="s">
        <v>21050</v>
      </c>
      <c r="G207" s="70" t="s">
        <v>11799</v>
      </c>
      <c r="H207" s="70" t="s">
        <v>11725</v>
      </c>
      <c r="I207" s="71">
        <v>-111058</v>
      </c>
      <c r="J207" s="72" t="s">
        <v>11720</v>
      </c>
      <c r="K207" s="71">
        <v>-11106</v>
      </c>
      <c r="L207" s="73">
        <v>-122164</v>
      </c>
      <c r="M207">
        <f>+VLOOKUP(D207,'[1]Trừ tiền'!O$8:P$893,2,0)</f>
        <v>-122164</v>
      </c>
      <c r="N207" s="59">
        <f t="shared" si="12"/>
        <v>0</v>
      </c>
      <c r="U207" s="74" t="e">
        <f>+VLOOKUP(D207,'[1]TT T7'!O$895:P$1106,2,0)</f>
        <v>#N/A</v>
      </c>
    </row>
    <row r="208" spans="1:21" hidden="1" x14ac:dyDescent="0.3">
      <c r="A208">
        <f t="shared" si="10"/>
        <v>2</v>
      </c>
      <c r="B208" s="55">
        <v>44981</v>
      </c>
      <c r="C208" s="56" t="s">
        <v>13718</v>
      </c>
      <c r="D208" s="70">
        <f t="shared" si="11"/>
        <v>282</v>
      </c>
      <c r="E208" s="56" t="s">
        <v>20827</v>
      </c>
      <c r="F208" s="56" t="s">
        <v>20825</v>
      </c>
      <c r="G208" s="56" t="s">
        <v>11970</v>
      </c>
      <c r="H208" s="56" t="s">
        <v>11971</v>
      </c>
      <c r="I208" s="57">
        <v>-382804</v>
      </c>
      <c r="J208" s="58" t="s">
        <v>11720</v>
      </c>
      <c r="K208" s="57">
        <v>-38281</v>
      </c>
      <c r="L208" s="82">
        <v>-421085</v>
      </c>
      <c r="M208">
        <f>+VLOOKUP(D208,'[1]Trừ tiền'!O$8:P$893,2,0)</f>
        <v>-421084</v>
      </c>
      <c r="N208" s="59">
        <f t="shared" si="12"/>
        <v>1</v>
      </c>
      <c r="U208" s="74" t="e">
        <f>+VLOOKUP(D208,'[1]TT T7'!O$895:P$1106,2,0)</f>
        <v>#N/A</v>
      </c>
    </row>
    <row r="209" spans="1:26" hidden="1" x14ac:dyDescent="0.3">
      <c r="A209">
        <f t="shared" si="10"/>
        <v>2</v>
      </c>
      <c r="B209" s="69">
        <v>44982</v>
      </c>
      <c r="C209" s="70" t="s">
        <v>13747</v>
      </c>
      <c r="D209" s="70">
        <f t="shared" si="11"/>
        <v>303</v>
      </c>
      <c r="E209" s="70" t="s">
        <v>21051</v>
      </c>
      <c r="F209" s="70" t="s">
        <v>21052</v>
      </c>
      <c r="G209" s="70" t="s">
        <v>12384</v>
      </c>
      <c r="H209" s="70" t="s">
        <v>12385</v>
      </c>
      <c r="I209" s="71">
        <v>-1431374</v>
      </c>
      <c r="J209" s="72" t="s">
        <v>11720</v>
      </c>
      <c r="K209" s="71">
        <v>-143137</v>
      </c>
      <c r="L209" s="73">
        <v>-1574511</v>
      </c>
      <c r="M209">
        <f>+VLOOKUP(D209,'[1]Trừ tiền'!O$8:P$893,2,0)</f>
        <v>-1574511</v>
      </c>
      <c r="N209" s="59">
        <f t="shared" si="12"/>
        <v>0</v>
      </c>
      <c r="U209" s="74" t="e">
        <f>+VLOOKUP(D209,'[1]TT T7'!O$895:P$1106,2,0)</f>
        <v>#N/A</v>
      </c>
    </row>
    <row r="210" spans="1:26" hidden="1" x14ac:dyDescent="0.3">
      <c r="A210">
        <f t="shared" si="10"/>
        <v>2</v>
      </c>
      <c r="B210" s="69">
        <v>44982</v>
      </c>
      <c r="C210" s="70" t="s">
        <v>21053</v>
      </c>
      <c r="D210" s="70">
        <f t="shared" si="11"/>
        <v>6229</v>
      </c>
      <c r="E210" s="70" t="s">
        <v>20824</v>
      </c>
      <c r="F210" s="70" t="s">
        <v>20899</v>
      </c>
      <c r="G210" s="70" t="s">
        <v>11799</v>
      </c>
      <c r="H210" s="70" t="s">
        <v>11725</v>
      </c>
      <c r="I210" s="71">
        <v>-776540</v>
      </c>
      <c r="J210" s="72" t="s">
        <v>11726</v>
      </c>
      <c r="K210" s="71">
        <v>-62123</v>
      </c>
      <c r="L210" s="73">
        <v>-838663</v>
      </c>
      <c r="M210">
        <f>+VLOOKUP(D210,'[1]Trừ tiền'!O$8:P$893,2,0)</f>
        <v>-838663</v>
      </c>
      <c r="N210" s="59">
        <f t="shared" si="12"/>
        <v>0</v>
      </c>
      <c r="U210" s="74" t="e">
        <f>+VLOOKUP(D210,'[1]TT T7'!O$895:P$1106,2,0)</f>
        <v>#N/A</v>
      </c>
    </row>
    <row r="211" spans="1:26" hidden="1" x14ac:dyDescent="0.3">
      <c r="A211">
        <f t="shared" si="10"/>
        <v>2</v>
      </c>
      <c r="B211" s="69">
        <v>44984</v>
      </c>
      <c r="C211" s="70" t="s">
        <v>13510</v>
      </c>
      <c r="D211" s="70">
        <f t="shared" si="11"/>
        <v>126</v>
      </c>
      <c r="E211" s="70" t="s">
        <v>20842</v>
      </c>
      <c r="F211" s="70" t="s">
        <v>21054</v>
      </c>
      <c r="G211" s="70" t="s">
        <v>11838</v>
      </c>
      <c r="H211" s="70" t="s">
        <v>11839</v>
      </c>
      <c r="I211" s="71">
        <v>-110250</v>
      </c>
      <c r="J211" s="72" t="s">
        <v>11720</v>
      </c>
      <c r="K211" s="71">
        <v>-11025</v>
      </c>
      <c r="L211" s="73">
        <v>-121275</v>
      </c>
      <c r="M211">
        <f>+VLOOKUP(D211,'[1]Trừ tiền'!O$8:P$893,2,0)</f>
        <v>-121275</v>
      </c>
      <c r="N211" s="59">
        <f t="shared" si="12"/>
        <v>0</v>
      </c>
      <c r="U211" s="74" t="e">
        <f>+VLOOKUP(D211,'[1]TT T7'!O$895:P$1106,2,0)</f>
        <v>#N/A</v>
      </c>
    </row>
    <row r="212" spans="1:26" hidden="1" x14ac:dyDescent="0.3">
      <c r="A212">
        <f t="shared" si="10"/>
        <v>2</v>
      </c>
      <c r="B212" s="69">
        <v>44984</v>
      </c>
      <c r="C212" s="70" t="s">
        <v>13521</v>
      </c>
      <c r="D212" s="70">
        <f t="shared" si="11"/>
        <v>134</v>
      </c>
      <c r="E212" s="70" t="s">
        <v>20842</v>
      </c>
      <c r="F212" s="70" t="s">
        <v>21055</v>
      </c>
      <c r="G212" s="70" t="s">
        <v>11838</v>
      </c>
      <c r="H212" s="70" t="s">
        <v>11839</v>
      </c>
      <c r="I212" s="71">
        <v>-283166</v>
      </c>
      <c r="J212" s="72" t="s">
        <v>11720</v>
      </c>
      <c r="K212" s="71">
        <v>-28317</v>
      </c>
      <c r="L212" s="73">
        <v>-311483</v>
      </c>
      <c r="M212">
        <f>+VLOOKUP(D212,'[1]Trừ tiền'!O$8:P$893,2,0)</f>
        <v>-311483</v>
      </c>
      <c r="N212" s="59">
        <f t="shared" si="12"/>
        <v>0</v>
      </c>
      <c r="U212" s="74" t="e">
        <f>+VLOOKUP(D212,'[1]TT T7'!O$895:P$1106,2,0)</f>
        <v>#N/A</v>
      </c>
    </row>
    <row r="213" spans="1:26" hidden="1" x14ac:dyDescent="0.3">
      <c r="A213">
        <f t="shared" si="10"/>
        <v>2</v>
      </c>
      <c r="B213" s="69">
        <v>44984</v>
      </c>
      <c r="C213" s="70" t="s">
        <v>13539</v>
      </c>
      <c r="D213" s="70">
        <f t="shared" si="11"/>
        <v>144</v>
      </c>
      <c r="E213" s="70" t="s">
        <v>21037</v>
      </c>
      <c r="F213" s="70" t="s">
        <v>21056</v>
      </c>
      <c r="G213" s="70" t="s">
        <v>12322</v>
      </c>
      <c r="H213" s="70" t="s">
        <v>12323</v>
      </c>
      <c r="I213" s="71">
        <v>-1883808</v>
      </c>
      <c r="J213" s="72" t="s">
        <v>11726</v>
      </c>
      <c r="K213" s="71">
        <v>-150705</v>
      </c>
      <c r="L213" s="73">
        <v>-2034513</v>
      </c>
      <c r="M213" t="e">
        <f>+VLOOKUP(D213,'[1]Trừ tiền'!O$8:P$893,2,0)</f>
        <v>#N/A</v>
      </c>
      <c r="N213" s="59" t="e">
        <f t="shared" si="12"/>
        <v>#N/A</v>
      </c>
      <c r="U213" s="74" t="e">
        <f>+VLOOKUP(D213,'[1]TT T7'!O$895:P$1106,2,0)</f>
        <v>#N/A</v>
      </c>
      <c r="W213" t="e">
        <f>+VLOOKUP(D213,'[1]TT T8'!O$865:P$1022,2,0)</f>
        <v>#N/A</v>
      </c>
      <c r="X213" s="59" t="e">
        <f>+W213-L213</f>
        <v>#N/A</v>
      </c>
      <c r="Y213" s="59">
        <f>+VLOOKUP(D213,'Thanh toán '!M$9244:N$9365,2,0)</f>
        <v>-2034513</v>
      </c>
      <c r="Z213" s="59">
        <f>+Y213-L213</f>
        <v>0</v>
      </c>
    </row>
    <row r="214" spans="1:26" hidden="1" x14ac:dyDescent="0.3">
      <c r="A214">
        <f t="shared" si="10"/>
        <v>2</v>
      </c>
      <c r="B214" s="69">
        <v>44984</v>
      </c>
      <c r="C214" s="70" t="s">
        <v>13542</v>
      </c>
      <c r="D214" s="70">
        <f t="shared" si="11"/>
        <v>146</v>
      </c>
      <c r="E214" s="70" t="s">
        <v>21057</v>
      </c>
      <c r="F214" s="70" t="s">
        <v>21058</v>
      </c>
      <c r="G214" s="70" t="s">
        <v>12188</v>
      </c>
      <c r="H214" s="70" t="s">
        <v>12189</v>
      </c>
      <c r="I214" s="71">
        <v>-110250</v>
      </c>
      <c r="J214" s="72" t="s">
        <v>11720</v>
      </c>
      <c r="K214" s="71">
        <v>-11025</v>
      </c>
      <c r="L214" s="73">
        <v>-121275</v>
      </c>
      <c r="M214" s="59">
        <f>+L214</f>
        <v>-121275</v>
      </c>
      <c r="N214" s="59">
        <f t="shared" si="12"/>
        <v>0</v>
      </c>
      <c r="O214" t="e">
        <f>+SUMIFS('[1]Trừ tiền'!P$8:P$893,'[1]Trừ tiền'!O$8:O$893,'[1]Hàng trả'!D208)</f>
        <v>#VALUE!</v>
      </c>
      <c r="P214" t="e">
        <f>+O214-M214</f>
        <v>#VALUE!</v>
      </c>
      <c r="Q214" t="e">
        <f>+O214-M214</f>
        <v>#VALUE!</v>
      </c>
      <c r="R214" s="59" t="e">
        <f>+Q214-L214</f>
        <v>#VALUE!</v>
      </c>
      <c r="S214">
        <v>2</v>
      </c>
      <c r="U214" s="74" t="e">
        <f>+VLOOKUP(D214,'[1]TT T7'!O$895:P$1106,2,0)</f>
        <v>#N/A</v>
      </c>
    </row>
    <row r="215" spans="1:26" hidden="1" x14ac:dyDescent="0.3">
      <c r="A215">
        <f t="shared" si="10"/>
        <v>2</v>
      </c>
      <c r="B215" s="69">
        <v>44984</v>
      </c>
      <c r="C215" s="70" t="s">
        <v>13548</v>
      </c>
      <c r="D215" s="70">
        <f t="shared" si="11"/>
        <v>149</v>
      </c>
      <c r="E215" s="70" t="s">
        <v>21057</v>
      </c>
      <c r="F215" s="70" t="s">
        <v>21059</v>
      </c>
      <c r="G215" s="70" t="s">
        <v>12188</v>
      </c>
      <c r="H215" s="70" t="s">
        <v>12189</v>
      </c>
      <c r="I215" s="71">
        <v>-119066</v>
      </c>
      <c r="J215" s="72" t="s">
        <v>11720</v>
      </c>
      <c r="K215" s="71">
        <v>-11907</v>
      </c>
      <c r="L215" s="73">
        <v>-130973</v>
      </c>
      <c r="M215" s="59">
        <f>+L215</f>
        <v>-130973</v>
      </c>
      <c r="N215" s="59">
        <f t="shared" si="12"/>
        <v>0</v>
      </c>
      <c r="O215" t="e">
        <f>+SUMIFS('[1]Trừ tiền'!P$8:P$893,'[1]Trừ tiền'!O$8:O$893,'[1]Hàng trả'!D209)</f>
        <v>#VALUE!</v>
      </c>
      <c r="P215" t="e">
        <f>+O215-M215</f>
        <v>#VALUE!</v>
      </c>
      <c r="Q215" t="e">
        <f>+O215-M215</f>
        <v>#VALUE!</v>
      </c>
      <c r="R215" s="59" t="e">
        <f>+Q215-L215</f>
        <v>#VALUE!</v>
      </c>
      <c r="S215">
        <v>2</v>
      </c>
      <c r="U215" s="74" t="e">
        <f>+VLOOKUP(D215,'[1]TT T7'!O$895:P$1106,2,0)</f>
        <v>#N/A</v>
      </c>
    </row>
    <row r="216" spans="1:26" hidden="1" x14ac:dyDescent="0.3">
      <c r="A216">
        <f t="shared" si="10"/>
        <v>2</v>
      </c>
      <c r="B216" s="69">
        <v>44984</v>
      </c>
      <c r="C216" s="70" t="s">
        <v>13556</v>
      </c>
      <c r="D216" s="70">
        <f t="shared" si="11"/>
        <v>156</v>
      </c>
      <c r="E216" s="70" t="s">
        <v>21060</v>
      </c>
      <c r="F216" s="70" t="s">
        <v>20825</v>
      </c>
      <c r="G216" s="70" t="s">
        <v>12231</v>
      </c>
      <c r="H216" s="70" t="s">
        <v>12232</v>
      </c>
      <c r="I216" s="71">
        <v>-308528</v>
      </c>
      <c r="J216" s="72" t="s">
        <v>11720</v>
      </c>
      <c r="K216" s="71">
        <v>-30853</v>
      </c>
      <c r="L216" s="73">
        <v>-339381</v>
      </c>
      <c r="M216">
        <f>+VLOOKUP(D216,'[1]Trừ tiền'!O$8:P$893,2,0)</f>
        <v>-339381</v>
      </c>
      <c r="N216" s="59">
        <f t="shared" si="12"/>
        <v>0</v>
      </c>
      <c r="U216" s="74" t="e">
        <f>+VLOOKUP(D216,'[1]TT T7'!O$895:P$1106,2,0)</f>
        <v>#N/A</v>
      </c>
    </row>
    <row r="217" spans="1:26" hidden="1" x14ac:dyDescent="0.3">
      <c r="A217">
        <f t="shared" si="10"/>
        <v>2</v>
      </c>
      <c r="B217" s="69">
        <v>44984</v>
      </c>
      <c r="C217" s="70" t="s">
        <v>13685</v>
      </c>
      <c r="D217" s="70">
        <f t="shared" si="11"/>
        <v>256</v>
      </c>
      <c r="E217" s="70" t="s">
        <v>21061</v>
      </c>
      <c r="F217" s="70" t="s">
        <v>21062</v>
      </c>
      <c r="G217" s="70" t="s">
        <v>12357</v>
      </c>
      <c r="H217" s="70" t="s">
        <v>12358</v>
      </c>
      <c r="I217" s="71">
        <v>-220500</v>
      </c>
      <c r="J217" s="72" t="s">
        <v>11720</v>
      </c>
      <c r="K217" s="71">
        <v>-22050</v>
      </c>
      <c r="L217" s="73">
        <v>-242550</v>
      </c>
      <c r="M217">
        <f>+VLOOKUP(D217,'[1]Trừ tiền'!O$8:P$893,2,0)</f>
        <v>-242550</v>
      </c>
      <c r="N217" s="59">
        <f t="shared" si="12"/>
        <v>0</v>
      </c>
      <c r="U217" s="74" t="e">
        <f>+VLOOKUP(D217,'[1]TT T7'!O$895:P$1106,2,0)</f>
        <v>#N/A</v>
      </c>
    </row>
    <row r="218" spans="1:26" hidden="1" x14ac:dyDescent="0.3">
      <c r="A218">
        <f t="shared" si="10"/>
        <v>2</v>
      </c>
      <c r="B218" s="69">
        <v>44984</v>
      </c>
      <c r="C218" s="70" t="s">
        <v>13687</v>
      </c>
      <c r="D218" s="70">
        <f t="shared" si="11"/>
        <v>257</v>
      </c>
      <c r="E218" s="70" t="s">
        <v>21061</v>
      </c>
      <c r="F218" s="70" t="s">
        <v>21062</v>
      </c>
      <c r="G218" s="70" t="s">
        <v>12357</v>
      </c>
      <c r="H218" s="70" t="s">
        <v>12358</v>
      </c>
      <c r="I218" s="71">
        <v>-73431</v>
      </c>
      <c r="J218" s="72" t="s">
        <v>11720</v>
      </c>
      <c r="K218" s="71">
        <v>-7343</v>
      </c>
      <c r="L218" s="73">
        <v>-80774</v>
      </c>
      <c r="M218">
        <f>+VLOOKUP(D218,'[1]Trừ tiền'!O$8:P$893,2,0)</f>
        <v>-80774</v>
      </c>
      <c r="N218" s="59">
        <f t="shared" si="12"/>
        <v>0</v>
      </c>
      <c r="U218" s="74" t="e">
        <f>+VLOOKUP(D218,'[1]TT T7'!O$895:P$1106,2,0)</f>
        <v>#N/A</v>
      </c>
    </row>
    <row r="219" spans="1:26" hidden="1" x14ac:dyDescent="0.3">
      <c r="A219">
        <f t="shared" si="10"/>
        <v>2</v>
      </c>
      <c r="B219" s="69">
        <v>44984</v>
      </c>
      <c r="C219" s="70" t="s">
        <v>21063</v>
      </c>
      <c r="D219" s="70">
        <f t="shared" si="11"/>
        <v>6280</v>
      </c>
      <c r="E219" s="70" t="s">
        <v>20824</v>
      </c>
      <c r="F219" s="70" t="s">
        <v>21064</v>
      </c>
      <c r="G219" s="70" t="s">
        <v>11799</v>
      </c>
      <c r="H219" s="70" t="s">
        <v>11725</v>
      </c>
      <c r="I219" s="71">
        <v>-1570954</v>
      </c>
      <c r="J219" s="72" t="s">
        <v>11720</v>
      </c>
      <c r="K219" s="71">
        <v>-157095</v>
      </c>
      <c r="L219" s="73">
        <v>-1728049</v>
      </c>
      <c r="M219">
        <f>+VLOOKUP(D219,'[1]Trừ tiền'!O$8:P$893,2,0)</f>
        <v>-1728049</v>
      </c>
      <c r="N219" s="59">
        <f t="shared" si="12"/>
        <v>0</v>
      </c>
      <c r="U219" s="74" t="e">
        <f>+VLOOKUP(D219,'[1]TT T7'!O$895:P$1106,2,0)</f>
        <v>#N/A</v>
      </c>
    </row>
    <row r="220" spans="1:26" hidden="1" x14ac:dyDescent="0.3">
      <c r="A220">
        <f t="shared" si="10"/>
        <v>2</v>
      </c>
      <c r="B220" s="69">
        <v>44984</v>
      </c>
      <c r="C220" s="70" t="s">
        <v>21065</v>
      </c>
      <c r="D220" s="70">
        <f t="shared" si="11"/>
        <v>6330</v>
      </c>
      <c r="E220" s="70" t="s">
        <v>20824</v>
      </c>
      <c r="F220" s="70" t="s">
        <v>21066</v>
      </c>
      <c r="G220" s="70" t="s">
        <v>11799</v>
      </c>
      <c r="H220" s="70" t="s">
        <v>11725</v>
      </c>
      <c r="I220" s="71">
        <v>-230670</v>
      </c>
      <c r="J220" s="72" t="s">
        <v>11726</v>
      </c>
      <c r="K220" s="71">
        <v>-18454</v>
      </c>
      <c r="L220" s="73">
        <v>-249124</v>
      </c>
      <c r="M220">
        <f>+VLOOKUP(D220,'[1]Trừ tiền'!O$8:P$893,2,0)</f>
        <v>-249124</v>
      </c>
      <c r="N220" s="59">
        <f t="shared" si="12"/>
        <v>0</v>
      </c>
      <c r="U220" s="74" t="e">
        <f>+VLOOKUP(D220,'[1]TT T7'!O$895:P$1106,2,0)</f>
        <v>#N/A</v>
      </c>
    </row>
    <row r="221" spans="1:26" hidden="1" x14ac:dyDescent="0.3">
      <c r="A221">
        <f t="shared" si="10"/>
        <v>2</v>
      </c>
      <c r="B221" s="69">
        <v>44984</v>
      </c>
      <c r="C221" s="70" t="s">
        <v>15185</v>
      </c>
      <c r="D221" s="70">
        <f t="shared" si="11"/>
        <v>6375</v>
      </c>
      <c r="E221" s="70" t="s">
        <v>20824</v>
      </c>
      <c r="F221" s="70" t="s">
        <v>21067</v>
      </c>
      <c r="G221" s="70" t="s">
        <v>11799</v>
      </c>
      <c r="H221" s="70" t="s">
        <v>11725</v>
      </c>
      <c r="I221" s="71">
        <v>-695142</v>
      </c>
      <c r="J221" s="72" t="s">
        <v>11720</v>
      </c>
      <c r="K221" s="71">
        <v>-69514</v>
      </c>
      <c r="L221" s="73">
        <v>-764656</v>
      </c>
      <c r="M221">
        <f>+VLOOKUP(D221,'[1]Trừ tiền'!O$8:P$893,2,0)</f>
        <v>-764656</v>
      </c>
      <c r="N221" s="59">
        <f t="shared" si="12"/>
        <v>0</v>
      </c>
      <c r="U221" s="74" t="e">
        <f>+VLOOKUP(D221,'[1]TT T7'!O$895:P$1106,2,0)</f>
        <v>#N/A</v>
      </c>
    </row>
    <row r="222" spans="1:26" hidden="1" x14ac:dyDescent="0.3">
      <c r="A222">
        <f t="shared" si="10"/>
        <v>2</v>
      </c>
      <c r="B222" s="75">
        <v>44984</v>
      </c>
      <c r="C222" s="80" t="s">
        <v>13558</v>
      </c>
      <c r="D222" s="70">
        <f t="shared" si="11"/>
        <v>157</v>
      </c>
      <c r="E222" s="70" t="s">
        <v>21068</v>
      </c>
      <c r="F222" s="70" t="s">
        <v>21069</v>
      </c>
      <c r="G222" s="77" t="s">
        <v>12433</v>
      </c>
      <c r="H222" s="77" t="s">
        <v>12434</v>
      </c>
      <c r="I222" s="78">
        <v>-318150</v>
      </c>
      <c r="J222" s="72" t="s">
        <v>11726</v>
      </c>
      <c r="K222" s="78">
        <f>+J222*I222</f>
        <v>-25452</v>
      </c>
      <c r="L222" s="59">
        <f>+K222+I222</f>
        <v>-343602</v>
      </c>
      <c r="M222">
        <v>-343602</v>
      </c>
      <c r="N222" s="59">
        <f t="shared" si="12"/>
        <v>0</v>
      </c>
      <c r="U222" s="74" t="e">
        <f>+VLOOKUP(D222,'[1]TT T7'!O$895:P$1106,2,0)</f>
        <v>#N/A</v>
      </c>
    </row>
    <row r="223" spans="1:26" hidden="1" x14ac:dyDescent="0.3">
      <c r="A223">
        <f t="shared" si="10"/>
        <v>2</v>
      </c>
      <c r="B223" s="69">
        <v>44985</v>
      </c>
      <c r="C223" s="70" t="s">
        <v>21070</v>
      </c>
      <c r="D223" s="70">
        <f t="shared" si="11"/>
        <v>199</v>
      </c>
      <c r="E223" s="70" t="s">
        <v>20866</v>
      </c>
      <c r="F223" s="70" t="s">
        <v>21071</v>
      </c>
      <c r="G223" s="70" t="s">
        <v>12228</v>
      </c>
      <c r="H223" s="70" t="s">
        <v>12229</v>
      </c>
      <c r="I223" s="71">
        <v>-295547</v>
      </c>
      <c r="J223" s="72" t="s">
        <v>11720</v>
      </c>
      <c r="K223" s="71">
        <v>-29555</v>
      </c>
      <c r="L223" s="73">
        <v>-325102</v>
      </c>
      <c r="M223">
        <f>+VLOOKUP(D223,'[1]Trừ tiền'!O$8:P$893,2,0)</f>
        <v>-325102</v>
      </c>
      <c r="N223" s="59">
        <f t="shared" si="12"/>
        <v>0</v>
      </c>
      <c r="U223" s="74" t="e">
        <f>+VLOOKUP(D223,'[1]TT T7'!O$895:P$1106,2,0)</f>
        <v>#N/A</v>
      </c>
    </row>
    <row r="224" spans="1:26" hidden="1" x14ac:dyDescent="0.3">
      <c r="A224">
        <f t="shared" si="10"/>
        <v>2</v>
      </c>
      <c r="B224" s="69">
        <v>44985</v>
      </c>
      <c r="C224" s="70" t="s">
        <v>13879</v>
      </c>
      <c r="D224" s="70">
        <f t="shared" si="11"/>
        <v>459</v>
      </c>
      <c r="E224" s="70" t="s">
        <v>20860</v>
      </c>
      <c r="F224" s="70" t="s">
        <v>21042</v>
      </c>
      <c r="G224" s="70" t="s">
        <v>12215</v>
      </c>
      <c r="H224" s="70" t="s">
        <v>12216</v>
      </c>
      <c r="I224" s="71">
        <v>-183150</v>
      </c>
      <c r="J224" s="72" t="s">
        <v>11720</v>
      </c>
      <c r="K224" s="71">
        <v>-18315</v>
      </c>
      <c r="L224" s="73">
        <v>-201465</v>
      </c>
      <c r="M224">
        <f>+VLOOKUP(D224,'[1]Trừ tiền'!O$8:P$893,2,0)</f>
        <v>-201465</v>
      </c>
      <c r="N224" s="59">
        <f t="shared" si="12"/>
        <v>0</v>
      </c>
      <c r="U224" s="74" t="e">
        <f>+VLOOKUP(D224,'[1]TT T7'!O$895:P$1106,2,0)</f>
        <v>#N/A</v>
      </c>
    </row>
    <row r="225" spans="1:21" hidden="1" x14ac:dyDescent="0.3">
      <c r="A225">
        <f t="shared" si="10"/>
        <v>2</v>
      </c>
      <c r="B225" s="69">
        <v>44985</v>
      </c>
      <c r="C225" s="70" t="s">
        <v>21072</v>
      </c>
      <c r="D225" s="70">
        <f t="shared" si="11"/>
        <v>6423</v>
      </c>
      <c r="E225" s="70" t="s">
        <v>20824</v>
      </c>
      <c r="F225" s="70" t="s">
        <v>21073</v>
      </c>
      <c r="G225" s="70" t="s">
        <v>11799</v>
      </c>
      <c r="H225" s="70" t="s">
        <v>11725</v>
      </c>
      <c r="I225" s="71">
        <v>-367155</v>
      </c>
      <c r="J225" s="72" t="s">
        <v>11720</v>
      </c>
      <c r="K225" s="71">
        <v>-36716</v>
      </c>
      <c r="L225" s="73">
        <v>-403871</v>
      </c>
      <c r="M225">
        <f>+VLOOKUP(D225,'[1]Trừ tiền'!O$8:P$893,2,0)</f>
        <v>-403871</v>
      </c>
      <c r="N225" s="59">
        <f t="shared" si="12"/>
        <v>0</v>
      </c>
      <c r="U225" s="74" t="e">
        <f>+VLOOKUP(D225,'[1]TT T7'!O$895:P$1106,2,0)</f>
        <v>#N/A</v>
      </c>
    </row>
    <row r="226" spans="1:21" hidden="1" x14ac:dyDescent="0.3">
      <c r="A226">
        <f t="shared" si="10"/>
        <v>2</v>
      </c>
      <c r="B226" s="69">
        <v>44985</v>
      </c>
      <c r="C226" s="70" t="s">
        <v>21074</v>
      </c>
      <c r="D226" s="70">
        <f t="shared" si="11"/>
        <v>6454</v>
      </c>
      <c r="E226" s="70" t="s">
        <v>20824</v>
      </c>
      <c r="F226" s="70" t="s">
        <v>21075</v>
      </c>
      <c r="G226" s="70" t="s">
        <v>11799</v>
      </c>
      <c r="H226" s="70" t="s">
        <v>11725</v>
      </c>
      <c r="I226" s="71">
        <v>-212100</v>
      </c>
      <c r="J226" s="72" t="s">
        <v>11720</v>
      </c>
      <c r="K226" s="71">
        <v>-21210</v>
      </c>
      <c r="L226" s="73">
        <v>-233310</v>
      </c>
      <c r="M226">
        <f>+VLOOKUP(D226,'[1]Trừ tiền'!O$8:P$893,2,0)</f>
        <v>-233310</v>
      </c>
      <c r="N226" s="59">
        <f t="shared" si="12"/>
        <v>0</v>
      </c>
      <c r="U226" s="74" t="e">
        <f>+VLOOKUP(D226,'[1]TT T7'!O$895:P$1106,2,0)</f>
        <v>#N/A</v>
      </c>
    </row>
    <row r="227" spans="1:21" hidden="1" x14ac:dyDescent="0.3">
      <c r="A227">
        <f t="shared" si="10"/>
        <v>2</v>
      </c>
      <c r="B227" s="69">
        <v>44985</v>
      </c>
      <c r="C227" s="70" t="s">
        <v>21076</v>
      </c>
      <c r="D227" s="70">
        <f t="shared" si="11"/>
        <v>6455</v>
      </c>
      <c r="E227" s="70" t="s">
        <v>20824</v>
      </c>
      <c r="F227" s="70" t="s">
        <v>21075</v>
      </c>
      <c r="G227" s="70" t="s">
        <v>11799</v>
      </c>
      <c r="H227" s="70" t="s">
        <v>11725</v>
      </c>
      <c r="I227" s="71">
        <v>-1985586</v>
      </c>
      <c r="J227" s="72" t="s">
        <v>11720</v>
      </c>
      <c r="K227" s="71">
        <v>-198559</v>
      </c>
      <c r="L227" s="73">
        <v>-2184145</v>
      </c>
      <c r="M227">
        <f>+VLOOKUP(D227,'[1]Trừ tiền'!O$8:P$893,2,0)</f>
        <v>-2184145</v>
      </c>
      <c r="N227" s="59">
        <f t="shared" si="12"/>
        <v>0</v>
      </c>
      <c r="U227" s="74" t="e">
        <f>+VLOOKUP(D227,'[1]TT T7'!O$895:P$1106,2,0)</f>
        <v>#N/A</v>
      </c>
    </row>
    <row r="228" spans="1:21" hidden="1" x14ac:dyDescent="0.3">
      <c r="A228">
        <f t="shared" si="10"/>
        <v>3</v>
      </c>
      <c r="B228" s="69">
        <v>44986</v>
      </c>
      <c r="C228" s="70" t="s">
        <v>13594</v>
      </c>
      <c r="D228" s="70">
        <f t="shared" si="11"/>
        <v>187</v>
      </c>
      <c r="E228" s="70" t="s">
        <v>21077</v>
      </c>
      <c r="F228" s="70" t="s">
        <v>21078</v>
      </c>
      <c r="G228" s="70" t="s">
        <v>12251</v>
      </c>
      <c r="H228" s="70" t="s">
        <v>12252</v>
      </c>
      <c r="I228" s="71">
        <v>-992250</v>
      </c>
      <c r="J228" s="72" t="s">
        <v>11726</v>
      </c>
      <c r="K228" s="71">
        <v>-79380</v>
      </c>
      <c r="L228" s="73">
        <v>-1071630</v>
      </c>
      <c r="M228">
        <f>+VLOOKUP(D228,'[1]Trừ tiền'!O$8:P$893,2,0)</f>
        <v>-1071630</v>
      </c>
      <c r="N228" s="59">
        <f t="shared" si="12"/>
        <v>0</v>
      </c>
      <c r="U228" s="74" t="e">
        <f>+VLOOKUP(D228,'[1]TT T7'!O$895:P$1106,2,0)</f>
        <v>#N/A</v>
      </c>
    </row>
    <row r="229" spans="1:21" hidden="1" x14ac:dyDescent="0.3">
      <c r="A229">
        <f t="shared" si="10"/>
        <v>3</v>
      </c>
      <c r="B229" s="69">
        <v>44986</v>
      </c>
      <c r="C229" s="70" t="s">
        <v>13601</v>
      </c>
      <c r="D229" s="70">
        <f t="shared" si="11"/>
        <v>191</v>
      </c>
      <c r="E229" s="70" t="s">
        <v>21077</v>
      </c>
      <c r="F229" s="70" t="s">
        <v>20825</v>
      </c>
      <c r="G229" s="70" t="s">
        <v>12251</v>
      </c>
      <c r="H229" s="70" t="s">
        <v>12252</v>
      </c>
      <c r="I229" s="71">
        <v>-1903916</v>
      </c>
      <c r="J229" s="72" t="s">
        <v>11726</v>
      </c>
      <c r="K229" s="71">
        <v>-152313</v>
      </c>
      <c r="L229" s="73">
        <v>-2056229</v>
      </c>
      <c r="M229">
        <f>+VLOOKUP(D229,'[1]Trừ tiền'!O$8:P$893,2,0)</f>
        <v>-2056229</v>
      </c>
      <c r="N229" s="59">
        <f t="shared" si="12"/>
        <v>0</v>
      </c>
      <c r="U229" s="74" t="e">
        <f>+VLOOKUP(D229,'[1]TT T7'!O$895:P$1106,2,0)</f>
        <v>#N/A</v>
      </c>
    </row>
    <row r="230" spans="1:21" hidden="1" x14ac:dyDescent="0.3">
      <c r="A230">
        <f t="shared" si="10"/>
        <v>3</v>
      </c>
      <c r="B230" s="69">
        <v>44986</v>
      </c>
      <c r="C230" s="70" t="s">
        <v>14155</v>
      </c>
      <c r="D230" s="70">
        <f t="shared" si="11"/>
        <v>747</v>
      </c>
      <c r="E230" s="70" t="s">
        <v>20847</v>
      </c>
      <c r="F230" s="70" t="s">
        <v>21079</v>
      </c>
      <c r="G230" s="70" t="s">
        <v>11860</v>
      </c>
      <c r="H230" s="70" t="s">
        <v>11719</v>
      </c>
      <c r="I230" s="71">
        <v>-220681</v>
      </c>
      <c r="J230" s="72" t="s">
        <v>11726</v>
      </c>
      <c r="K230" s="71">
        <v>-17654</v>
      </c>
      <c r="L230" s="73">
        <v>-238335</v>
      </c>
      <c r="M230">
        <f>+VLOOKUP(D230,'[1]Trừ tiền'!O$8:P$893,2,0)</f>
        <v>-238335</v>
      </c>
      <c r="N230" s="59">
        <f t="shared" si="12"/>
        <v>0</v>
      </c>
      <c r="U230" s="74" t="e">
        <f>+VLOOKUP(D230,'[1]TT T7'!O$895:P$1106,2,0)</f>
        <v>#N/A</v>
      </c>
    </row>
    <row r="231" spans="1:21" hidden="1" x14ac:dyDescent="0.3">
      <c r="A231">
        <f t="shared" si="10"/>
        <v>3</v>
      </c>
      <c r="B231" s="69">
        <v>44986</v>
      </c>
      <c r="C231" s="70" t="s">
        <v>14156</v>
      </c>
      <c r="D231" s="70">
        <f t="shared" si="11"/>
        <v>748</v>
      </c>
      <c r="E231" s="70" t="s">
        <v>20847</v>
      </c>
      <c r="F231" s="70" t="s">
        <v>20825</v>
      </c>
      <c r="G231" s="70" t="s">
        <v>11860</v>
      </c>
      <c r="H231" s="70" t="s">
        <v>11719</v>
      </c>
      <c r="I231" s="71">
        <v>-217580</v>
      </c>
      <c r="J231" s="72" t="s">
        <v>11726</v>
      </c>
      <c r="K231" s="71">
        <v>-17406</v>
      </c>
      <c r="L231" s="73">
        <v>-234986</v>
      </c>
      <c r="M231">
        <f>+VLOOKUP(D231,'[1]Trừ tiền'!O$8:P$893,2,0)</f>
        <v>-234986</v>
      </c>
      <c r="N231" s="59">
        <f t="shared" si="12"/>
        <v>0</v>
      </c>
      <c r="U231" s="74" t="e">
        <f>+VLOOKUP(D231,'[1]TT T7'!O$895:P$1106,2,0)</f>
        <v>#N/A</v>
      </c>
    </row>
    <row r="232" spans="1:21" hidden="1" x14ac:dyDescent="0.3">
      <c r="A232">
        <f t="shared" si="10"/>
        <v>3</v>
      </c>
      <c r="B232" s="69">
        <v>44986</v>
      </c>
      <c r="C232" s="70" t="s">
        <v>14157</v>
      </c>
      <c r="D232" s="70">
        <f t="shared" si="11"/>
        <v>749</v>
      </c>
      <c r="E232" s="70" t="s">
        <v>20847</v>
      </c>
      <c r="F232" s="70" t="s">
        <v>21080</v>
      </c>
      <c r="G232" s="70" t="s">
        <v>11860</v>
      </c>
      <c r="H232" s="70" t="s">
        <v>11719</v>
      </c>
      <c r="I232" s="71">
        <v>-1388199</v>
      </c>
      <c r="J232" s="72" t="s">
        <v>11726</v>
      </c>
      <c r="K232" s="71">
        <v>-111056</v>
      </c>
      <c r="L232" s="73">
        <v>-1499255</v>
      </c>
      <c r="M232">
        <f>+VLOOKUP(D232,'[1]Trừ tiền'!O$8:P$893,2,0)</f>
        <v>-1499255</v>
      </c>
      <c r="N232" s="59">
        <f t="shared" si="12"/>
        <v>0</v>
      </c>
      <c r="U232" s="74" t="e">
        <f>+VLOOKUP(D232,'[1]TT T7'!O$895:P$1106,2,0)</f>
        <v>#N/A</v>
      </c>
    </row>
    <row r="233" spans="1:21" hidden="1" x14ac:dyDescent="0.3">
      <c r="A233">
        <f t="shared" si="10"/>
        <v>3</v>
      </c>
      <c r="B233" s="69">
        <v>44986</v>
      </c>
      <c r="C233" s="70" t="s">
        <v>21081</v>
      </c>
      <c r="D233" s="70">
        <f t="shared" si="11"/>
        <v>6605</v>
      </c>
      <c r="E233" s="70" t="s">
        <v>20824</v>
      </c>
      <c r="F233" s="70" t="s">
        <v>21082</v>
      </c>
      <c r="G233" s="70" t="s">
        <v>11799</v>
      </c>
      <c r="H233" s="70" t="s">
        <v>11725</v>
      </c>
      <c r="I233" s="71">
        <v>-285120</v>
      </c>
      <c r="J233" s="72" t="s">
        <v>11720</v>
      </c>
      <c r="K233" s="71">
        <v>-28512</v>
      </c>
      <c r="L233" s="73">
        <v>-313632</v>
      </c>
      <c r="M233">
        <f>+VLOOKUP(D233,'[1]Trừ tiền'!O$8:P$893,2,0)</f>
        <v>-313632</v>
      </c>
      <c r="N233" s="59">
        <f t="shared" si="12"/>
        <v>0</v>
      </c>
      <c r="U233" s="74" t="e">
        <f>+VLOOKUP(D233,'[1]TT T7'!O$895:P$1106,2,0)</f>
        <v>#N/A</v>
      </c>
    </row>
    <row r="234" spans="1:21" hidden="1" x14ac:dyDescent="0.3">
      <c r="A234">
        <f t="shared" si="10"/>
        <v>3</v>
      </c>
      <c r="B234" s="69">
        <v>44986</v>
      </c>
      <c r="C234" s="70" t="s">
        <v>21083</v>
      </c>
      <c r="D234" s="70">
        <f t="shared" si="11"/>
        <v>6665</v>
      </c>
      <c r="E234" s="70" t="s">
        <v>20824</v>
      </c>
      <c r="F234" s="70" t="s">
        <v>21084</v>
      </c>
      <c r="G234" s="70" t="s">
        <v>11799</v>
      </c>
      <c r="H234" s="70" t="s">
        <v>11725</v>
      </c>
      <c r="I234" s="71">
        <v>-497190</v>
      </c>
      <c r="J234" s="72" t="s">
        <v>11720</v>
      </c>
      <c r="K234" s="71">
        <v>-49719</v>
      </c>
      <c r="L234" s="73">
        <v>-546909</v>
      </c>
      <c r="M234">
        <f>+VLOOKUP(D234,'[1]Trừ tiền'!O$8:P$893,2,0)</f>
        <v>-546909</v>
      </c>
      <c r="N234" s="59">
        <f t="shared" si="12"/>
        <v>0</v>
      </c>
      <c r="U234" s="74" t="e">
        <f>+VLOOKUP(D234,'[1]TT T7'!O$895:P$1106,2,0)</f>
        <v>#N/A</v>
      </c>
    </row>
    <row r="235" spans="1:21" hidden="1" x14ac:dyDescent="0.3">
      <c r="A235">
        <f t="shared" si="10"/>
        <v>3</v>
      </c>
      <c r="B235" s="69">
        <v>44986</v>
      </c>
      <c r="C235" s="70" t="s">
        <v>21085</v>
      </c>
      <c r="D235" s="70">
        <f t="shared" si="11"/>
        <v>6737</v>
      </c>
      <c r="E235" s="70" t="s">
        <v>20824</v>
      </c>
      <c r="F235" s="70" t="s">
        <v>20997</v>
      </c>
      <c r="G235" s="70" t="s">
        <v>11799</v>
      </c>
      <c r="H235" s="70" t="s">
        <v>11725</v>
      </c>
      <c r="I235" s="71">
        <v>-204900</v>
      </c>
      <c r="J235" s="72" t="s">
        <v>11720</v>
      </c>
      <c r="K235" s="71">
        <v>-20490</v>
      </c>
      <c r="L235" s="73">
        <v>-225390</v>
      </c>
      <c r="M235">
        <f>+VLOOKUP(D235,'[1]Trừ tiền'!O$8:P$893,2,0)</f>
        <v>-225390</v>
      </c>
      <c r="N235" s="59">
        <f t="shared" si="12"/>
        <v>0</v>
      </c>
      <c r="U235" s="74" t="e">
        <f>+VLOOKUP(D235,'[1]TT T7'!O$895:P$1106,2,0)</f>
        <v>#N/A</v>
      </c>
    </row>
    <row r="236" spans="1:21" hidden="1" x14ac:dyDescent="0.3">
      <c r="A236">
        <f t="shared" si="10"/>
        <v>3</v>
      </c>
      <c r="B236" s="69">
        <v>44986</v>
      </c>
      <c r="C236" s="70" t="s">
        <v>15280</v>
      </c>
      <c r="D236" s="70">
        <f t="shared" si="11"/>
        <v>6796</v>
      </c>
      <c r="E236" s="70" t="s">
        <v>20824</v>
      </c>
      <c r="F236" s="70" t="s">
        <v>21086</v>
      </c>
      <c r="G236" s="70" t="s">
        <v>11799</v>
      </c>
      <c r="H236" s="70" t="s">
        <v>11725</v>
      </c>
      <c r="I236" s="71">
        <v>-444232</v>
      </c>
      <c r="J236" s="72" t="s">
        <v>11720</v>
      </c>
      <c r="K236" s="71">
        <v>-44423</v>
      </c>
      <c r="L236" s="73">
        <v>-488655</v>
      </c>
      <c r="M236">
        <f>+VLOOKUP(D236,'[1]Trừ tiền'!O$8:P$893,2,0)</f>
        <v>-488655</v>
      </c>
      <c r="N236" s="59">
        <f t="shared" si="12"/>
        <v>0</v>
      </c>
      <c r="U236" s="74" t="e">
        <f>+VLOOKUP(D236,'[1]TT T7'!O$895:P$1106,2,0)</f>
        <v>#N/A</v>
      </c>
    </row>
    <row r="237" spans="1:21" hidden="1" x14ac:dyDescent="0.3">
      <c r="A237">
        <f t="shared" si="10"/>
        <v>3</v>
      </c>
      <c r="B237" s="69">
        <v>44986</v>
      </c>
      <c r="C237" s="70" t="s">
        <v>21087</v>
      </c>
      <c r="D237" s="70">
        <f t="shared" si="11"/>
        <v>6811</v>
      </c>
      <c r="E237" s="70" t="s">
        <v>20824</v>
      </c>
      <c r="F237" s="70" t="s">
        <v>21088</v>
      </c>
      <c r="G237" s="70" t="s">
        <v>11799</v>
      </c>
      <c r="H237" s="70" t="s">
        <v>11725</v>
      </c>
      <c r="I237" s="71">
        <v>-185508</v>
      </c>
      <c r="J237" s="72" t="s">
        <v>11720</v>
      </c>
      <c r="K237" s="71">
        <v>-18551</v>
      </c>
      <c r="L237" s="73">
        <v>-204059</v>
      </c>
      <c r="M237">
        <f>+VLOOKUP(D237,'[1]Trừ tiền'!O$8:P$893,2,0)</f>
        <v>-204059</v>
      </c>
      <c r="N237" s="59">
        <f t="shared" si="12"/>
        <v>0</v>
      </c>
      <c r="U237" s="74" t="e">
        <f>+VLOOKUP(D237,'[1]TT T7'!O$895:P$1106,2,0)</f>
        <v>#N/A</v>
      </c>
    </row>
    <row r="238" spans="1:21" hidden="1" x14ac:dyDescent="0.3">
      <c r="A238">
        <f t="shared" si="10"/>
        <v>3</v>
      </c>
      <c r="B238" s="69">
        <v>44986</v>
      </c>
      <c r="C238" s="70" t="s">
        <v>21089</v>
      </c>
      <c r="D238" s="70">
        <f t="shared" si="11"/>
        <v>6880</v>
      </c>
      <c r="E238" s="70" t="s">
        <v>20824</v>
      </c>
      <c r="F238" s="70" t="s">
        <v>21090</v>
      </c>
      <c r="G238" s="70" t="s">
        <v>11799</v>
      </c>
      <c r="H238" s="70" t="s">
        <v>11725</v>
      </c>
      <c r="I238" s="71">
        <v>-1757981</v>
      </c>
      <c r="J238" s="72" t="s">
        <v>11720</v>
      </c>
      <c r="K238" s="71">
        <v>-175798</v>
      </c>
      <c r="L238" s="73">
        <v>-1933779</v>
      </c>
      <c r="M238">
        <f>+VLOOKUP(D238,'[1]Trừ tiền'!O$8:P$893,2,0)</f>
        <v>-1933779</v>
      </c>
      <c r="N238" s="59">
        <f t="shared" si="12"/>
        <v>0</v>
      </c>
      <c r="U238" s="74" t="e">
        <f>+VLOOKUP(D238,'[1]TT T7'!O$895:P$1106,2,0)</f>
        <v>#N/A</v>
      </c>
    </row>
    <row r="239" spans="1:21" hidden="1" x14ac:dyDescent="0.3">
      <c r="A239">
        <f t="shared" si="10"/>
        <v>3</v>
      </c>
      <c r="B239" s="69">
        <v>44986</v>
      </c>
      <c r="C239" s="70" t="s">
        <v>21091</v>
      </c>
      <c r="D239" s="70">
        <f t="shared" si="11"/>
        <v>6890</v>
      </c>
      <c r="E239" s="70" t="s">
        <v>20824</v>
      </c>
      <c r="F239" s="70" t="s">
        <v>21092</v>
      </c>
      <c r="G239" s="70" t="s">
        <v>11799</v>
      </c>
      <c r="H239" s="70" t="s">
        <v>11725</v>
      </c>
      <c r="I239" s="71">
        <v>-4192607</v>
      </c>
      <c r="J239" s="72" t="s">
        <v>11720</v>
      </c>
      <c r="K239" s="71">
        <v>-419261</v>
      </c>
      <c r="L239" s="73">
        <v>-4611868</v>
      </c>
      <c r="M239">
        <f>+VLOOKUP(D239,'[1]Trừ tiền'!O$8:P$893,2,0)</f>
        <v>-4611868</v>
      </c>
      <c r="N239" s="59">
        <f t="shared" si="12"/>
        <v>0</v>
      </c>
      <c r="U239" s="74" t="e">
        <f>+VLOOKUP(D239,'[1]TT T7'!O$895:P$1106,2,0)</f>
        <v>#N/A</v>
      </c>
    </row>
    <row r="240" spans="1:21" hidden="1" x14ac:dyDescent="0.3">
      <c r="A240">
        <f t="shared" si="10"/>
        <v>3</v>
      </c>
      <c r="B240" s="55">
        <v>44986</v>
      </c>
      <c r="C240" s="56" t="s">
        <v>15212</v>
      </c>
      <c r="D240" s="70">
        <f t="shared" si="11"/>
        <v>6664</v>
      </c>
      <c r="E240" s="56" t="s">
        <v>20824</v>
      </c>
      <c r="F240" s="56" t="s">
        <v>21093</v>
      </c>
      <c r="G240" s="56" t="s">
        <v>11799</v>
      </c>
      <c r="H240" s="56" t="s">
        <v>11725</v>
      </c>
      <c r="I240" s="57">
        <v>-176400</v>
      </c>
      <c r="J240" s="58" t="s">
        <v>11720</v>
      </c>
      <c r="K240" s="57">
        <v>-17640</v>
      </c>
      <c r="L240" s="82">
        <v>-194040</v>
      </c>
      <c r="M240">
        <f>+VLOOKUP(D240,'[1]Trừ tiền'!O$8:P$893,2,0)</f>
        <v>-194040</v>
      </c>
      <c r="N240" s="59">
        <f t="shared" si="12"/>
        <v>0</v>
      </c>
      <c r="U240" s="74" t="e">
        <f>+VLOOKUP(D240,'[1]TT T7'!O$895:P$1106,2,0)</f>
        <v>#N/A</v>
      </c>
    </row>
    <row r="241" spans="1:21" hidden="1" x14ac:dyDescent="0.3">
      <c r="A241">
        <f t="shared" si="10"/>
        <v>3</v>
      </c>
      <c r="B241" s="69">
        <v>44987</v>
      </c>
      <c r="C241" s="70" t="s">
        <v>21094</v>
      </c>
      <c r="D241" s="70">
        <f t="shared" si="11"/>
        <v>152</v>
      </c>
      <c r="E241" s="70" t="s">
        <v>20842</v>
      </c>
      <c r="F241" s="70" t="s">
        <v>21095</v>
      </c>
      <c r="G241" s="70" t="s">
        <v>11838</v>
      </c>
      <c r="H241" s="70" t="s">
        <v>11839</v>
      </c>
      <c r="I241" s="71">
        <v>-1129288</v>
      </c>
      <c r="J241" s="72" t="s">
        <v>11720</v>
      </c>
      <c r="K241" s="71">
        <v>-112929</v>
      </c>
      <c r="L241" s="73">
        <v>-1242217</v>
      </c>
      <c r="M241">
        <f>+VLOOKUP(D241,'[1]Trừ tiền'!O$8:P$893,2,0)</f>
        <v>-1242217</v>
      </c>
      <c r="N241" s="59">
        <f t="shared" si="12"/>
        <v>0</v>
      </c>
      <c r="U241" s="74" t="e">
        <f>+VLOOKUP(D241,'[1]TT T7'!O$895:P$1106,2,0)</f>
        <v>#N/A</v>
      </c>
    </row>
    <row r="242" spans="1:21" hidden="1" x14ac:dyDescent="0.3">
      <c r="A242">
        <f t="shared" si="10"/>
        <v>3</v>
      </c>
      <c r="B242" s="69">
        <v>44987</v>
      </c>
      <c r="C242" s="70" t="s">
        <v>13680</v>
      </c>
      <c r="D242" s="70">
        <f t="shared" si="11"/>
        <v>253</v>
      </c>
      <c r="E242" s="70" t="s">
        <v>20974</v>
      </c>
      <c r="F242" s="70" t="s">
        <v>20825</v>
      </c>
      <c r="G242" s="70" t="s">
        <v>12257</v>
      </c>
      <c r="H242" s="70" t="s">
        <v>12258</v>
      </c>
      <c r="I242" s="71">
        <v>-176400</v>
      </c>
      <c r="J242" s="72" t="s">
        <v>11720</v>
      </c>
      <c r="K242" s="71">
        <v>-17640</v>
      </c>
      <c r="L242" s="73">
        <v>-194040</v>
      </c>
      <c r="M242">
        <f>+VLOOKUP(D242,'[1]Trừ tiền'!O$8:P$893,2,0)</f>
        <v>-194040</v>
      </c>
      <c r="N242" s="59">
        <f t="shared" si="12"/>
        <v>0</v>
      </c>
      <c r="U242" s="74" t="e">
        <f>+VLOOKUP(D242,'[1]TT T7'!O$895:P$1106,2,0)</f>
        <v>#N/A</v>
      </c>
    </row>
    <row r="243" spans="1:21" hidden="1" x14ac:dyDescent="0.3">
      <c r="A243">
        <f t="shared" si="10"/>
        <v>3</v>
      </c>
      <c r="B243" s="69">
        <v>44987</v>
      </c>
      <c r="C243" s="70" t="s">
        <v>14201</v>
      </c>
      <c r="D243" s="70">
        <f t="shared" si="11"/>
        <v>791</v>
      </c>
      <c r="E243" s="70" t="s">
        <v>20847</v>
      </c>
      <c r="F243" s="70" t="s">
        <v>21096</v>
      </c>
      <c r="G243" s="70" t="s">
        <v>11860</v>
      </c>
      <c r="H243" s="70" t="s">
        <v>11719</v>
      </c>
      <c r="I243" s="71">
        <v>-222750</v>
      </c>
      <c r="J243" s="72" t="s">
        <v>11726</v>
      </c>
      <c r="K243" s="71">
        <v>-17820</v>
      </c>
      <c r="L243" s="73">
        <v>-240570</v>
      </c>
      <c r="M243">
        <f>+VLOOKUP(D243,'[1]Trừ tiền'!O$8:P$893,2,0)</f>
        <v>-240570</v>
      </c>
      <c r="N243" s="59">
        <f t="shared" si="12"/>
        <v>0</v>
      </c>
      <c r="U243" s="74" t="e">
        <f>+VLOOKUP(D243,'[1]TT T7'!O$895:P$1106,2,0)</f>
        <v>#N/A</v>
      </c>
    </row>
    <row r="244" spans="1:21" hidden="1" x14ac:dyDescent="0.3">
      <c r="A244">
        <f t="shared" si="10"/>
        <v>3</v>
      </c>
      <c r="B244" s="69">
        <v>44987</v>
      </c>
      <c r="C244" s="70" t="s">
        <v>21097</v>
      </c>
      <c r="D244" s="70">
        <f t="shared" si="11"/>
        <v>7052</v>
      </c>
      <c r="E244" s="70" t="s">
        <v>20824</v>
      </c>
      <c r="F244" s="70" t="s">
        <v>21098</v>
      </c>
      <c r="G244" s="70" t="s">
        <v>11799</v>
      </c>
      <c r="H244" s="70" t="s">
        <v>11725</v>
      </c>
      <c r="I244" s="71">
        <v>-184489</v>
      </c>
      <c r="J244" s="72" t="s">
        <v>11720</v>
      </c>
      <c r="K244" s="71">
        <v>-18449</v>
      </c>
      <c r="L244" s="73">
        <v>-202938</v>
      </c>
      <c r="M244">
        <f>+VLOOKUP(D244,'[1]Trừ tiền'!O$8:P$893,2,0)</f>
        <v>-202938</v>
      </c>
      <c r="N244" s="59">
        <f t="shared" si="12"/>
        <v>0</v>
      </c>
      <c r="U244" s="74" t="e">
        <f>+VLOOKUP(D244,'[1]TT T7'!O$895:P$1106,2,0)</f>
        <v>#N/A</v>
      </c>
    </row>
    <row r="245" spans="1:21" hidden="1" x14ac:dyDescent="0.3">
      <c r="A245">
        <f t="shared" si="10"/>
        <v>3</v>
      </c>
      <c r="B245" s="69">
        <v>44988</v>
      </c>
      <c r="C245" s="70" t="s">
        <v>14222</v>
      </c>
      <c r="D245" s="70">
        <f t="shared" si="11"/>
        <v>848</v>
      </c>
      <c r="E245" s="70" t="s">
        <v>20847</v>
      </c>
      <c r="F245" s="70" t="s">
        <v>21099</v>
      </c>
      <c r="G245" s="70" t="s">
        <v>11860</v>
      </c>
      <c r="H245" s="70" t="s">
        <v>11719</v>
      </c>
      <c r="I245" s="71">
        <v>-161240</v>
      </c>
      <c r="J245" s="72" t="s">
        <v>11726</v>
      </c>
      <c r="K245" s="71">
        <v>-12899</v>
      </c>
      <c r="L245" s="73">
        <v>-174139</v>
      </c>
      <c r="M245">
        <f>+VLOOKUP(D245,'[1]Trừ tiền'!O$8:P$893,2,0)</f>
        <v>-174139</v>
      </c>
      <c r="N245" s="59">
        <f t="shared" si="12"/>
        <v>0</v>
      </c>
      <c r="U245" s="74" t="e">
        <f>+VLOOKUP(D245,'[1]TT T7'!O$895:P$1106,2,0)</f>
        <v>#N/A</v>
      </c>
    </row>
    <row r="246" spans="1:21" hidden="1" x14ac:dyDescent="0.3">
      <c r="A246">
        <f t="shared" si="10"/>
        <v>3</v>
      </c>
      <c r="B246" s="69">
        <v>44988</v>
      </c>
      <c r="C246" s="70" t="s">
        <v>21100</v>
      </c>
      <c r="D246" s="70">
        <f t="shared" si="11"/>
        <v>849</v>
      </c>
      <c r="E246" s="70" t="s">
        <v>20847</v>
      </c>
      <c r="F246" s="70" t="s">
        <v>21101</v>
      </c>
      <c r="G246" s="70" t="s">
        <v>11860</v>
      </c>
      <c r="H246" s="70" t="s">
        <v>11719</v>
      </c>
      <c r="I246" s="71">
        <v>-110250</v>
      </c>
      <c r="J246" s="72" t="s">
        <v>11726</v>
      </c>
      <c r="K246" s="71">
        <v>-8820</v>
      </c>
      <c r="L246" s="73">
        <v>-119070</v>
      </c>
      <c r="M246">
        <f>+VLOOKUP(D246,'[1]Trừ tiền'!O$8:P$893,2,0)</f>
        <v>-119070</v>
      </c>
      <c r="N246" s="59">
        <f t="shared" si="12"/>
        <v>0</v>
      </c>
      <c r="U246" s="74" t="e">
        <f>+VLOOKUP(D246,'[1]TT T7'!O$895:P$1106,2,0)</f>
        <v>#N/A</v>
      </c>
    </row>
    <row r="247" spans="1:21" hidden="1" x14ac:dyDescent="0.3">
      <c r="A247">
        <f t="shared" si="10"/>
        <v>3</v>
      </c>
      <c r="B247" s="69">
        <v>44988</v>
      </c>
      <c r="C247" s="70" t="s">
        <v>21102</v>
      </c>
      <c r="D247" s="70">
        <f t="shared" si="11"/>
        <v>7221</v>
      </c>
      <c r="E247" s="70" t="s">
        <v>20824</v>
      </c>
      <c r="F247" s="70" t="s">
        <v>21103</v>
      </c>
      <c r="G247" s="70" t="s">
        <v>11799</v>
      </c>
      <c r="H247" s="70" t="s">
        <v>11725</v>
      </c>
      <c r="I247" s="71">
        <v>-607212</v>
      </c>
      <c r="J247" s="72" t="s">
        <v>11720</v>
      </c>
      <c r="K247" s="71">
        <v>-60721</v>
      </c>
      <c r="L247" s="73">
        <v>-667933</v>
      </c>
      <c r="M247">
        <f>+VLOOKUP(D247,'[1]Trừ tiền'!O$8:P$893,2,0)</f>
        <v>-667933</v>
      </c>
      <c r="N247" s="59">
        <f t="shared" si="12"/>
        <v>0</v>
      </c>
      <c r="U247" s="74" t="e">
        <f>+VLOOKUP(D247,'[1]TT T7'!O$895:P$1106,2,0)</f>
        <v>#N/A</v>
      </c>
    </row>
    <row r="248" spans="1:21" hidden="1" x14ac:dyDescent="0.3">
      <c r="A248">
        <f t="shared" si="10"/>
        <v>3</v>
      </c>
      <c r="B248" s="69">
        <v>44989</v>
      </c>
      <c r="C248" s="70" t="s">
        <v>13578</v>
      </c>
      <c r="D248" s="70">
        <f t="shared" si="11"/>
        <v>178</v>
      </c>
      <c r="E248" s="70" t="s">
        <v>21104</v>
      </c>
      <c r="F248" s="70" t="s">
        <v>21105</v>
      </c>
      <c r="G248" s="70" t="s">
        <v>12624</v>
      </c>
      <c r="H248" s="70" t="s">
        <v>12625</v>
      </c>
      <c r="I248" s="71">
        <v>-261240</v>
      </c>
      <c r="J248" s="72" t="s">
        <v>11720</v>
      </c>
      <c r="K248" s="71">
        <v>-26124</v>
      </c>
      <c r="L248" s="73">
        <v>-287364</v>
      </c>
      <c r="M248" s="59">
        <f>+L248</f>
        <v>-287364</v>
      </c>
      <c r="N248" s="59">
        <f t="shared" si="12"/>
        <v>0</v>
      </c>
      <c r="O248" t="e">
        <f>+SUMIFS('[1]Trừ tiền'!P$8:P$893,'[1]Trừ tiền'!O$8:O$893,'[1]Hàng trả'!D240)</f>
        <v>#VALUE!</v>
      </c>
      <c r="P248" t="e">
        <f>+O248-M248</f>
        <v>#VALUE!</v>
      </c>
      <c r="Q248" t="e">
        <f>+O248-M248</f>
        <v>#VALUE!</v>
      </c>
      <c r="R248" s="59"/>
      <c r="U248" s="74" t="e">
        <f>+VLOOKUP(D248,'[1]TT T7'!O$895:P$1106,2,0)</f>
        <v>#N/A</v>
      </c>
    </row>
    <row r="249" spans="1:21" hidden="1" x14ac:dyDescent="0.3">
      <c r="A249">
        <f t="shared" si="10"/>
        <v>3</v>
      </c>
      <c r="B249" s="69">
        <v>44991</v>
      </c>
      <c r="C249" s="70" t="s">
        <v>14255</v>
      </c>
      <c r="D249" s="70">
        <f t="shared" si="11"/>
        <v>887</v>
      </c>
      <c r="E249" s="70" t="s">
        <v>20847</v>
      </c>
      <c r="F249" s="70" t="s">
        <v>21106</v>
      </c>
      <c r="G249" s="70" t="s">
        <v>11860</v>
      </c>
      <c r="H249" s="70" t="s">
        <v>11719</v>
      </c>
      <c r="I249" s="71">
        <v>-399372</v>
      </c>
      <c r="J249" s="72" t="s">
        <v>11726</v>
      </c>
      <c r="K249" s="71">
        <v>-31950</v>
      </c>
      <c r="L249" s="73">
        <v>-431322</v>
      </c>
      <c r="M249">
        <f>+VLOOKUP(D249,'[1]Trừ tiền'!O$8:P$893,2,0)</f>
        <v>-431322</v>
      </c>
      <c r="N249" s="59">
        <f t="shared" si="12"/>
        <v>0</v>
      </c>
      <c r="U249" s="74" t="e">
        <f>+VLOOKUP(D249,'[1]TT T7'!O$895:P$1106,2,0)</f>
        <v>#N/A</v>
      </c>
    </row>
    <row r="250" spans="1:21" hidden="1" x14ac:dyDescent="0.3">
      <c r="A250">
        <f t="shared" si="10"/>
        <v>3</v>
      </c>
      <c r="B250" s="69">
        <v>44991</v>
      </c>
      <c r="C250" s="70" t="s">
        <v>14256</v>
      </c>
      <c r="D250" s="70">
        <f t="shared" si="11"/>
        <v>888</v>
      </c>
      <c r="E250" s="70" t="s">
        <v>20847</v>
      </c>
      <c r="F250" s="70" t="s">
        <v>20825</v>
      </c>
      <c r="G250" s="70" t="s">
        <v>11860</v>
      </c>
      <c r="H250" s="70" t="s">
        <v>11719</v>
      </c>
      <c r="I250" s="71">
        <v>-268938</v>
      </c>
      <c r="J250" s="72" t="s">
        <v>11726</v>
      </c>
      <c r="K250" s="71">
        <v>-21515</v>
      </c>
      <c r="L250" s="73">
        <v>-290453</v>
      </c>
      <c r="M250">
        <f>+VLOOKUP(D250,'[1]Trừ tiền'!O$8:P$893,2,0)</f>
        <v>-290453</v>
      </c>
      <c r="N250" s="59">
        <f t="shared" si="12"/>
        <v>0</v>
      </c>
      <c r="U250" s="74" t="e">
        <f>+VLOOKUP(D250,'[1]TT T7'!O$895:P$1106,2,0)</f>
        <v>#N/A</v>
      </c>
    </row>
    <row r="251" spans="1:21" hidden="1" x14ac:dyDescent="0.3">
      <c r="A251">
        <f t="shared" si="10"/>
        <v>3</v>
      </c>
      <c r="B251" s="69">
        <v>44991</v>
      </c>
      <c r="C251" s="70" t="s">
        <v>14257</v>
      </c>
      <c r="D251" s="70">
        <f t="shared" si="11"/>
        <v>889</v>
      </c>
      <c r="E251" s="70" t="s">
        <v>20847</v>
      </c>
      <c r="F251" s="70" t="s">
        <v>21107</v>
      </c>
      <c r="G251" s="70" t="s">
        <v>11860</v>
      </c>
      <c r="H251" s="70" t="s">
        <v>11719</v>
      </c>
      <c r="I251" s="71">
        <v>-377716</v>
      </c>
      <c r="J251" s="72" t="s">
        <v>11726</v>
      </c>
      <c r="K251" s="71">
        <v>-30217</v>
      </c>
      <c r="L251" s="73">
        <v>-407933</v>
      </c>
      <c r="M251">
        <f>+VLOOKUP(D251,'[1]Trừ tiền'!O$8:P$893,2,0)</f>
        <v>-407933</v>
      </c>
      <c r="N251" s="59">
        <f t="shared" si="12"/>
        <v>0</v>
      </c>
      <c r="U251" s="74" t="e">
        <f>+VLOOKUP(D251,'[1]TT T7'!O$895:P$1106,2,0)</f>
        <v>#N/A</v>
      </c>
    </row>
    <row r="252" spans="1:21" hidden="1" x14ac:dyDescent="0.3">
      <c r="A252">
        <f t="shared" si="10"/>
        <v>3</v>
      </c>
      <c r="B252" s="69">
        <v>44991</v>
      </c>
      <c r="C252" s="70" t="s">
        <v>14607</v>
      </c>
      <c r="D252" s="70">
        <f t="shared" si="11"/>
        <v>1794</v>
      </c>
      <c r="E252" s="70" t="s">
        <v>20849</v>
      </c>
      <c r="F252" s="70" t="s">
        <v>21108</v>
      </c>
      <c r="G252" s="70" t="s">
        <v>12239</v>
      </c>
      <c r="H252" s="70" t="s">
        <v>12240</v>
      </c>
      <c r="I252" s="71">
        <v>-1388212</v>
      </c>
      <c r="J252" s="72" t="s">
        <v>11726</v>
      </c>
      <c r="K252" s="71">
        <v>-111057</v>
      </c>
      <c r="L252" s="73">
        <v>-1499269</v>
      </c>
      <c r="M252">
        <f>+VLOOKUP(D252,'[1]Trừ tiền'!O$8:P$893,2,0)</f>
        <v>-1499269</v>
      </c>
      <c r="N252" s="59">
        <f t="shared" si="12"/>
        <v>0</v>
      </c>
      <c r="U252" s="74" t="e">
        <f>+VLOOKUP(D252,'[1]TT T7'!O$895:P$1106,2,0)</f>
        <v>#N/A</v>
      </c>
    </row>
    <row r="253" spans="1:21" hidden="1" x14ac:dyDescent="0.3">
      <c r="A253">
        <f t="shared" si="10"/>
        <v>3</v>
      </c>
      <c r="B253" s="69">
        <v>44991</v>
      </c>
      <c r="C253" s="70" t="s">
        <v>21109</v>
      </c>
      <c r="D253" s="70">
        <f t="shared" si="11"/>
        <v>7292</v>
      </c>
      <c r="E253" s="70" t="s">
        <v>20824</v>
      </c>
      <c r="F253" s="70" t="s">
        <v>21110</v>
      </c>
      <c r="G253" s="70" t="s">
        <v>11799</v>
      </c>
      <c r="H253" s="70" t="s">
        <v>11725</v>
      </c>
      <c r="I253" s="71">
        <v>-257920</v>
      </c>
      <c r="J253" s="72" t="s">
        <v>11720</v>
      </c>
      <c r="K253" s="71">
        <v>-25792</v>
      </c>
      <c r="L253" s="73">
        <v>-283712</v>
      </c>
      <c r="M253">
        <f>+VLOOKUP(D253,'[1]Trừ tiền'!O$8:P$893,2,0)</f>
        <v>-283712</v>
      </c>
      <c r="N253" s="59">
        <f t="shared" si="12"/>
        <v>0</v>
      </c>
      <c r="U253" s="74" t="e">
        <f>+VLOOKUP(D253,'[1]TT T7'!O$895:P$1106,2,0)</f>
        <v>#N/A</v>
      </c>
    </row>
    <row r="254" spans="1:21" hidden="1" x14ac:dyDescent="0.3">
      <c r="A254">
        <f t="shared" si="10"/>
        <v>3</v>
      </c>
      <c r="B254" s="69">
        <v>44991</v>
      </c>
      <c r="C254" s="70" t="s">
        <v>21111</v>
      </c>
      <c r="D254" s="70">
        <f t="shared" si="11"/>
        <v>7359</v>
      </c>
      <c r="E254" s="70" t="s">
        <v>20824</v>
      </c>
      <c r="F254" s="70" t="s">
        <v>21112</v>
      </c>
      <c r="G254" s="70" t="s">
        <v>11799</v>
      </c>
      <c r="H254" s="70" t="s">
        <v>11725</v>
      </c>
      <c r="I254" s="71">
        <v>-318150</v>
      </c>
      <c r="J254" s="72" t="s">
        <v>11720</v>
      </c>
      <c r="K254" s="71">
        <v>-31815</v>
      </c>
      <c r="L254" s="73">
        <v>-349965</v>
      </c>
      <c r="M254">
        <f>+VLOOKUP(D254,'[1]Trừ tiền'!O$8:P$893,2,0)</f>
        <v>-349965</v>
      </c>
      <c r="N254" s="59">
        <f t="shared" si="12"/>
        <v>0</v>
      </c>
      <c r="U254" s="74" t="e">
        <f>+VLOOKUP(D254,'[1]TT T7'!O$895:P$1106,2,0)</f>
        <v>#N/A</v>
      </c>
    </row>
    <row r="255" spans="1:21" hidden="1" x14ac:dyDescent="0.3">
      <c r="A255">
        <f t="shared" si="10"/>
        <v>3</v>
      </c>
      <c r="B255" s="69">
        <v>44991</v>
      </c>
      <c r="C255" s="70" t="s">
        <v>21113</v>
      </c>
      <c r="D255" s="70">
        <f t="shared" si="11"/>
        <v>7363</v>
      </c>
      <c r="E255" s="70" t="s">
        <v>20824</v>
      </c>
      <c r="F255" s="70" t="s">
        <v>21114</v>
      </c>
      <c r="G255" s="70" t="s">
        <v>11799</v>
      </c>
      <c r="H255" s="70" t="s">
        <v>11725</v>
      </c>
      <c r="I255" s="71">
        <v>-922445</v>
      </c>
      <c r="J255" s="72" t="s">
        <v>11720</v>
      </c>
      <c r="K255" s="71">
        <v>-92245</v>
      </c>
      <c r="L255" s="73">
        <v>-1014690</v>
      </c>
      <c r="M255">
        <f>+VLOOKUP(D255,'[1]Trừ tiền'!O$8:P$893,2,0)</f>
        <v>-1014690</v>
      </c>
      <c r="N255" s="59">
        <f t="shared" si="12"/>
        <v>0</v>
      </c>
      <c r="U255" s="74" t="e">
        <f>+VLOOKUP(D255,'[1]TT T7'!O$895:P$1106,2,0)</f>
        <v>#N/A</v>
      </c>
    </row>
    <row r="256" spans="1:21" hidden="1" x14ac:dyDescent="0.3">
      <c r="A256">
        <f t="shared" si="10"/>
        <v>3</v>
      </c>
      <c r="B256" s="69">
        <v>44991</v>
      </c>
      <c r="C256" s="70" t="s">
        <v>21115</v>
      </c>
      <c r="D256" s="70">
        <f t="shared" si="11"/>
        <v>7372</v>
      </c>
      <c r="E256" s="70" t="s">
        <v>20824</v>
      </c>
      <c r="F256" s="70" t="s">
        <v>21116</v>
      </c>
      <c r="G256" s="70" t="s">
        <v>11799</v>
      </c>
      <c r="H256" s="70" t="s">
        <v>11725</v>
      </c>
      <c r="I256" s="71">
        <v>-1307865</v>
      </c>
      <c r="J256" s="72" t="s">
        <v>11720</v>
      </c>
      <c r="K256" s="71">
        <v>-130787</v>
      </c>
      <c r="L256" s="73">
        <v>-1438652</v>
      </c>
      <c r="M256">
        <f>+VLOOKUP(D256,'[1]Trừ tiền'!O$8:P$893,2,0)</f>
        <v>-1438652</v>
      </c>
      <c r="N256" s="59">
        <f t="shared" si="12"/>
        <v>0</v>
      </c>
      <c r="U256" s="74" t="e">
        <f>+VLOOKUP(D256,'[1]TT T7'!O$895:P$1106,2,0)</f>
        <v>#N/A</v>
      </c>
    </row>
    <row r="257" spans="1:21" hidden="1" x14ac:dyDescent="0.3">
      <c r="A257">
        <f t="shared" si="10"/>
        <v>3</v>
      </c>
      <c r="B257" s="69">
        <v>44991</v>
      </c>
      <c r="C257" s="70" t="s">
        <v>21117</v>
      </c>
      <c r="D257" s="70">
        <f t="shared" si="11"/>
        <v>7477</v>
      </c>
      <c r="E257" s="70" t="s">
        <v>20824</v>
      </c>
      <c r="F257" s="70" t="s">
        <v>21118</v>
      </c>
      <c r="G257" s="70" t="s">
        <v>11799</v>
      </c>
      <c r="H257" s="70" t="s">
        <v>11725</v>
      </c>
      <c r="I257" s="71">
        <v>-109582</v>
      </c>
      <c r="J257" s="72" t="s">
        <v>11720</v>
      </c>
      <c r="K257" s="71">
        <v>-10958</v>
      </c>
      <c r="L257" s="73">
        <v>-120540</v>
      </c>
      <c r="M257">
        <f>+VLOOKUP(D257,'[1]Trừ tiền'!O$8:P$893,2,0)</f>
        <v>-120540</v>
      </c>
      <c r="N257" s="59">
        <f t="shared" si="12"/>
        <v>0</v>
      </c>
      <c r="U257" s="74" t="e">
        <f>+VLOOKUP(D257,'[1]TT T7'!O$895:P$1106,2,0)</f>
        <v>#N/A</v>
      </c>
    </row>
    <row r="258" spans="1:21" hidden="1" x14ac:dyDescent="0.3">
      <c r="A258">
        <f t="shared" si="10"/>
        <v>3</v>
      </c>
      <c r="B258" s="69">
        <v>44991</v>
      </c>
      <c r="C258" s="70" t="s">
        <v>21119</v>
      </c>
      <c r="D258" s="70">
        <f t="shared" si="11"/>
        <v>7502</v>
      </c>
      <c r="E258" s="70" t="s">
        <v>20824</v>
      </c>
      <c r="F258" s="70" t="s">
        <v>21120</v>
      </c>
      <c r="G258" s="70" t="s">
        <v>11799</v>
      </c>
      <c r="H258" s="70" t="s">
        <v>11725</v>
      </c>
      <c r="I258" s="71">
        <v>-419684</v>
      </c>
      <c r="J258" s="72" t="s">
        <v>11720</v>
      </c>
      <c r="K258" s="71">
        <v>-41968</v>
      </c>
      <c r="L258" s="73">
        <v>-461652</v>
      </c>
      <c r="M258">
        <f>+VLOOKUP(D258,'[1]Trừ tiền'!O$8:P$893,2,0)</f>
        <v>-461652</v>
      </c>
      <c r="N258" s="59">
        <f t="shared" si="12"/>
        <v>0</v>
      </c>
      <c r="U258" s="74" t="e">
        <f>+VLOOKUP(D258,'[1]TT T7'!O$895:P$1106,2,0)</f>
        <v>#N/A</v>
      </c>
    </row>
    <row r="259" spans="1:21" hidden="1" x14ac:dyDescent="0.3">
      <c r="A259">
        <f t="shared" si="10"/>
        <v>3</v>
      </c>
      <c r="B259" s="69">
        <v>44991</v>
      </c>
      <c r="C259" s="70" t="s">
        <v>21121</v>
      </c>
      <c r="D259" s="70">
        <f t="shared" si="11"/>
        <v>7506</v>
      </c>
      <c r="E259" s="70" t="s">
        <v>20824</v>
      </c>
      <c r="F259" s="70" t="s">
        <v>21122</v>
      </c>
      <c r="G259" s="70" t="s">
        <v>11799</v>
      </c>
      <c r="H259" s="70" t="s">
        <v>11725</v>
      </c>
      <c r="I259" s="71">
        <v>-916576</v>
      </c>
      <c r="J259" s="72" t="s">
        <v>11720</v>
      </c>
      <c r="K259" s="71">
        <v>-91658</v>
      </c>
      <c r="L259" s="73">
        <v>-1008234</v>
      </c>
      <c r="M259">
        <f>+VLOOKUP(D259,'[1]Trừ tiền'!O$8:P$893,2,0)</f>
        <v>-1008234</v>
      </c>
      <c r="N259" s="59">
        <f t="shared" si="12"/>
        <v>0</v>
      </c>
      <c r="U259" s="74" t="e">
        <f>+VLOOKUP(D259,'[1]TT T7'!O$895:P$1106,2,0)</f>
        <v>#N/A</v>
      </c>
    </row>
    <row r="260" spans="1:21" hidden="1" x14ac:dyDescent="0.3">
      <c r="A260">
        <f t="shared" si="10"/>
        <v>3</v>
      </c>
      <c r="B260" s="69">
        <v>44991</v>
      </c>
      <c r="C260" s="70" t="s">
        <v>15357</v>
      </c>
      <c r="D260" s="70">
        <f t="shared" si="11"/>
        <v>7507</v>
      </c>
      <c r="E260" s="70" t="s">
        <v>20824</v>
      </c>
      <c r="F260" s="70" t="s">
        <v>21123</v>
      </c>
      <c r="G260" s="70" t="s">
        <v>11799</v>
      </c>
      <c r="H260" s="70" t="s">
        <v>11725</v>
      </c>
      <c r="I260" s="71">
        <v>-88200</v>
      </c>
      <c r="J260" s="72" t="s">
        <v>11720</v>
      </c>
      <c r="K260" s="71">
        <v>-8820</v>
      </c>
      <c r="L260" s="73">
        <v>-97020</v>
      </c>
      <c r="M260">
        <f>+VLOOKUP(D260,'[1]Trừ tiền'!O$8:P$893,2,0)</f>
        <v>-97020</v>
      </c>
      <c r="N260" s="59">
        <f t="shared" si="12"/>
        <v>0</v>
      </c>
      <c r="U260" s="74" t="e">
        <f>+VLOOKUP(D260,'[1]TT T7'!O$895:P$1106,2,0)</f>
        <v>#N/A</v>
      </c>
    </row>
    <row r="261" spans="1:21" hidden="1" x14ac:dyDescent="0.3">
      <c r="A261">
        <f t="shared" si="10"/>
        <v>3</v>
      </c>
      <c r="B261" s="69">
        <v>44991</v>
      </c>
      <c r="C261" s="70" t="s">
        <v>15358</v>
      </c>
      <c r="D261" s="70">
        <f t="shared" si="11"/>
        <v>7508</v>
      </c>
      <c r="E261" s="70" t="s">
        <v>20824</v>
      </c>
      <c r="F261" s="70" t="s">
        <v>21124</v>
      </c>
      <c r="G261" s="70" t="s">
        <v>11799</v>
      </c>
      <c r="H261" s="70" t="s">
        <v>11725</v>
      </c>
      <c r="I261" s="71">
        <v>-176400</v>
      </c>
      <c r="J261" s="72" t="s">
        <v>11720</v>
      </c>
      <c r="K261" s="71">
        <v>-17640</v>
      </c>
      <c r="L261" s="73">
        <v>-194040</v>
      </c>
      <c r="M261">
        <f>+VLOOKUP(D261,'[1]Trừ tiền'!O$8:P$893,2,0)</f>
        <v>-194040</v>
      </c>
      <c r="N261" s="59">
        <f t="shared" si="12"/>
        <v>0</v>
      </c>
      <c r="U261" s="74" t="e">
        <f>+VLOOKUP(D261,'[1]TT T7'!O$895:P$1106,2,0)</f>
        <v>#N/A</v>
      </c>
    </row>
    <row r="262" spans="1:21" hidden="1" x14ac:dyDescent="0.3">
      <c r="A262">
        <f t="shared" si="10"/>
        <v>3</v>
      </c>
      <c r="B262" s="69">
        <v>44992</v>
      </c>
      <c r="C262" s="70" t="s">
        <v>13567</v>
      </c>
      <c r="D262" s="70">
        <f t="shared" si="11"/>
        <v>166</v>
      </c>
      <c r="E262" s="70" t="s">
        <v>20842</v>
      </c>
      <c r="F262" s="70" t="s">
        <v>21125</v>
      </c>
      <c r="G262" s="70" t="s">
        <v>11838</v>
      </c>
      <c r="H262" s="70" t="s">
        <v>11839</v>
      </c>
      <c r="I262" s="71">
        <v>-383356</v>
      </c>
      <c r="J262" s="72" t="s">
        <v>11720</v>
      </c>
      <c r="K262" s="71">
        <v>-38336</v>
      </c>
      <c r="L262" s="73">
        <v>-421692</v>
      </c>
      <c r="M262" s="59">
        <f>+L262</f>
        <v>-421692</v>
      </c>
      <c r="N262" s="59">
        <f t="shared" si="12"/>
        <v>0</v>
      </c>
      <c r="O262" t="e">
        <f>+SUMIFS('[1]Trừ tiền'!P$8:P$893,'[1]Trừ tiền'!O$8:O$893,'[1]Hàng trả'!D255)</f>
        <v>#VALUE!</v>
      </c>
      <c r="P262" t="e">
        <f>+O262-M262</f>
        <v>#VALUE!</v>
      </c>
      <c r="Q262" t="e">
        <f>+O262-M262</f>
        <v>#VALUE!</v>
      </c>
      <c r="R262" s="59" t="e">
        <f>+Q262-L262</f>
        <v>#VALUE!</v>
      </c>
      <c r="S262">
        <v>2</v>
      </c>
      <c r="U262" s="74" t="e">
        <f>+VLOOKUP(D262,'[1]TT T7'!O$895:P$1106,2,0)</f>
        <v>#N/A</v>
      </c>
    </row>
    <row r="263" spans="1:21" hidden="1" x14ac:dyDescent="0.3">
      <c r="A263">
        <f t="shared" ref="A263:A326" si="13">+MONTH(B263)</f>
        <v>3</v>
      </c>
      <c r="B263" s="69">
        <v>44992</v>
      </c>
      <c r="C263" s="70" t="s">
        <v>13828</v>
      </c>
      <c r="D263" s="70">
        <f t="shared" ref="D263:D326" si="14">+C263*1</f>
        <v>397</v>
      </c>
      <c r="E263" s="70" t="s">
        <v>20827</v>
      </c>
      <c r="F263" s="70" t="s">
        <v>21126</v>
      </c>
      <c r="G263" s="70" t="s">
        <v>11970</v>
      </c>
      <c r="H263" s="70" t="s">
        <v>11971</v>
      </c>
      <c r="I263" s="71">
        <v>-434280</v>
      </c>
      <c r="J263" s="72" t="s">
        <v>11720</v>
      </c>
      <c r="K263" s="71">
        <v>-43428</v>
      </c>
      <c r="L263" s="73">
        <v>-477708</v>
      </c>
      <c r="M263">
        <f>+VLOOKUP(D263,'[1]Trừ tiền'!O$8:P$893,2,0)</f>
        <v>-477708</v>
      </c>
      <c r="N263" s="59">
        <f t="shared" ref="N263:N326" si="15">+M263-L263</f>
        <v>0</v>
      </c>
      <c r="U263" s="74" t="e">
        <f>+VLOOKUP(D263,'[1]TT T7'!O$895:P$1106,2,0)</f>
        <v>#N/A</v>
      </c>
    </row>
    <row r="264" spans="1:21" hidden="1" x14ac:dyDescent="0.3">
      <c r="A264">
        <f t="shared" si="13"/>
        <v>3</v>
      </c>
      <c r="B264" s="69">
        <v>44992</v>
      </c>
      <c r="C264" s="70" t="s">
        <v>21127</v>
      </c>
      <c r="D264" s="70">
        <f t="shared" si="14"/>
        <v>7578</v>
      </c>
      <c r="E264" s="70" t="s">
        <v>20824</v>
      </c>
      <c r="F264" s="70" t="s">
        <v>21128</v>
      </c>
      <c r="G264" s="70" t="s">
        <v>11799</v>
      </c>
      <c r="H264" s="70" t="s">
        <v>11725</v>
      </c>
      <c r="I264" s="71">
        <v>-119066</v>
      </c>
      <c r="J264" s="72" t="s">
        <v>11720</v>
      </c>
      <c r="K264" s="71">
        <v>-11907</v>
      </c>
      <c r="L264" s="73">
        <v>-130973</v>
      </c>
      <c r="M264">
        <f>+VLOOKUP(D264,'[1]Trừ tiền'!O$8:P$893,2,0)</f>
        <v>-130973</v>
      </c>
      <c r="N264" s="59">
        <f t="shared" si="15"/>
        <v>0</v>
      </c>
      <c r="U264" s="74" t="e">
        <f>+VLOOKUP(D264,'[1]TT T7'!O$895:P$1106,2,0)</f>
        <v>#N/A</v>
      </c>
    </row>
    <row r="265" spans="1:21" hidden="1" x14ac:dyDescent="0.3">
      <c r="A265">
        <f t="shared" si="13"/>
        <v>3</v>
      </c>
      <c r="B265" s="69">
        <v>44993</v>
      </c>
      <c r="C265" s="70" t="s">
        <v>13691</v>
      </c>
      <c r="D265" s="70">
        <f t="shared" si="14"/>
        <v>260</v>
      </c>
      <c r="E265" s="70" t="s">
        <v>21129</v>
      </c>
      <c r="F265" s="70" t="s">
        <v>21130</v>
      </c>
      <c r="G265" s="70" t="s">
        <v>12248</v>
      </c>
      <c r="H265" s="70" t="s">
        <v>12249</v>
      </c>
      <c r="I265" s="71">
        <v>-50182</v>
      </c>
      <c r="J265" s="72" t="s">
        <v>11720</v>
      </c>
      <c r="K265" s="71">
        <v>-5018</v>
      </c>
      <c r="L265" s="73">
        <v>-55200</v>
      </c>
      <c r="M265">
        <f>+VLOOKUP(D265,'[1]Trừ tiền'!O$8:P$893,2,0)</f>
        <v>-55200</v>
      </c>
      <c r="N265" s="59">
        <f t="shared" si="15"/>
        <v>0</v>
      </c>
      <c r="U265" s="74" t="e">
        <f>+VLOOKUP(D265,'[1]TT T7'!O$895:P$1106,2,0)</f>
        <v>#N/A</v>
      </c>
    </row>
    <row r="266" spans="1:21" hidden="1" x14ac:dyDescent="0.3">
      <c r="A266">
        <f t="shared" si="13"/>
        <v>3</v>
      </c>
      <c r="B266" s="69">
        <v>44993</v>
      </c>
      <c r="C266" s="70" t="s">
        <v>21040</v>
      </c>
      <c r="D266" s="70">
        <f t="shared" si="14"/>
        <v>319</v>
      </c>
      <c r="E266" s="70" t="s">
        <v>20974</v>
      </c>
      <c r="F266" s="70" t="s">
        <v>20825</v>
      </c>
      <c r="G266" s="70" t="s">
        <v>12257</v>
      </c>
      <c r="H266" s="70" t="s">
        <v>12258</v>
      </c>
      <c r="I266" s="71">
        <v>-330750</v>
      </c>
      <c r="J266" s="72" t="s">
        <v>11720</v>
      </c>
      <c r="K266" s="71">
        <v>-33075</v>
      </c>
      <c r="L266" s="73">
        <v>-363825</v>
      </c>
      <c r="M266" s="59">
        <f>+L266</f>
        <v>-363825</v>
      </c>
      <c r="N266" s="59">
        <f t="shared" si="15"/>
        <v>0</v>
      </c>
      <c r="O266" t="e">
        <f>+SUMIFS('[1]Trừ tiền'!P$8:P$893,'[1]Trừ tiền'!O$8:O$893,'[1]Hàng trả'!D259)</f>
        <v>#VALUE!</v>
      </c>
      <c r="P266" t="e">
        <f>+O266-M266</f>
        <v>#VALUE!</v>
      </c>
      <c r="Q266" t="e">
        <f>+O266-M266</f>
        <v>#VALUE!</v>
      </c>
      <c r="R266" s="59" t="e">
        <f>+Q266-L266</f>
        <v>#VALUE!</v>
      </c>
      <c r="S266">
        <v>3</v>
      </c>
      <c r="U266" s="74" t="e">
        <f>+VLOOKUP(D266,'[1]TT T7'!O$895:P$1106,2,0)</f>
        <v>#N/A</v>
      </c>
    </row>
    <row r="267" spans="1:21" hidden="1" x14ac:dyDescent="0.3">
      <c r="A267">
        <f t="shared" si="13"/>
        <v>3</v>
      </c>
      <c r="B267" s="69">
        <v>44993</v>
      </c>
      <c r="C267" s="70" t="s">
        <v>13839</v>
      </c>
      <c r="D267" s="70">
        <f t="shared" si="14"/>
        <v>408</v>
      </c>
      <c r="E267" s="70" t="s">
        <v>20827</v>
      </c>
      <c r="F267" s="70" t="s">
        <v>20825</v>
      </c>
      <c r="G267" s="70" t="s">
        <v>11970</v>
      </c>
      <c r="H267" s="70" t="s">
        <v>11971</v>
      </c>
      <c r="I267" s="71">
        <v>-106050</v>
      </c>
      <c r="J267" s="72" t="s">
        <v>11720</v>
      </c>
      <c r="K267" s="71">
        <v>-10605</v>
      </c>
      <c r="L267" s="73">
        <v>-116655</v>
      </c>
      <c r="M267">
        <f>+VLOOKUP(D267,'[1]Trừ tiền'!O$8:P$893,2,0)</f>
        <v>-116655</v>
      </c>
      <c r="N267" s="59">
        <f t="shared" si="15"/>
        <v>0</v>
      </c>
      <c r="U267" s="74" t="e">
        <f>+VLOOKUP(D267,'[1]TT T7'!O$895:P$1106,2,0)</f>
        <v>#N/A</v>
      </c>
    </row>
    <row r="268" spans="1:21" hidden="1" x14ac:dyDescent="0.3">
      <c r="A268">
        <f t="shared" si="13"/>
        <v>3</v>
      </c>
      <c r="B268" s="69">
        <v>44993</v>
      </c>
      <c r="C268" s="70" t="s">
        <v>21131</v>
      </c>
      <c r="D268" s="70">
        <f t="shared" si="14"/>
        <v>414</v>
      </c>
      <c r="E268" s="70" t="s">
        <v>20827</v>
      </c>
      <c r="F268" s="70" t="s">
        <v>20825</v>
      </c>
      <c r="G268" s="70" t="s">
        <v>11970</v>
      </c>
      <c r="H268" s="70" t="s">
        <v>11971</v>
      </c>
      <c r="I268" s="71">
        <v>-664970</v>
      </c>
      <c r="J268" s="72" t="s">
        <v>11720</v>
      </c>
      <c r="K268" s="71">
        <v>-66497</v>
      </c>
      <c r="L268" s="73">
        <v>-731467</v>
      </c>
      <c r="M268">
        <f>+VLOOKUP(D268,'[1]Trừ tiền'!O$8:P$893,2,0)</f>
        <v>-731467</v>
      </c>
      <c r="N268" s="59">
        <f t="shared" si="15"/>
        <v>0</v>
      </c>
      <c r="S268">
        <v>3</v>
      </c>
      <c r="U268" s="74" t="e">
        <f>+VLOOKUP(D268,'[1]TT T7'!O$895:P$1106,2,0)</f>
        <v>#N/A</v>
      </c>
    </row>
    <row r="269" spans="1:21" hidden="1" x14ac:dyDescent="0.3">
      <c r="A269">
        <f t="shared" si="13"/>
        <v>3</v>
      </c>
      <c r="B269" s="69">
        <v>44993</v>
      </c>
      <c r="C269" s="70" t="s">
        <v>21132</v>
      </c>
      <c r="D269" s="70">
        <f t="shared" si="14"/>
        <v>7721</v>
      </c>
      <c r="E269" s="70" t="s">
        <v>20824</v>
      </c>
      <c r="F269" s="70" t="s">
        <v>21133</v>
      </c>
      <c r="G269" s="70" t="s">
        <v>11799</v>
      </c>
      <c r="H269" s="70" t="s">
        <v>11725</v>
      </c>
      <c r="I269" s="71">
        <v>-347104</v>
      </c>
      <c r="J269" s="72" t="s">
        <v>11720</v>
      </c>
      <c r="K269" s="71">
        <v>-34710</v>
      </c>
      <c r="L269" s="73">
        <v>-381814</v>
      </c>
      <c r="M269">
        <f>+VLOOKUP(D269,'[1]Trừ tiền'!O$8:P$893,2,0)</f>
        <v>-381814</v>
      </c>
      <c r="N269" s="59">
        <f t="shared" si="15"/>
        <v>0</v>
      </c>
      <c r="U269" s="74" t="e">
        <f>+VLOOKUP(D269,'[1]TT T7'!O$895:P$1106,2,0)</f>
        <v>#N/A</v>
      </c>
    </row>
    <row r="270" spans="1:21" hidden="1" x14ac:dyDescent="0.3">
      <c r="A270">
        <f t="shared" si="13"/>
        <v>3</v>
      </c>
      <c r="B270" s="69">
        <v>44993</v>
      </c>
      <c r="C270" s="70" t="s">
        <v>21134</v>
      </c>
      <c r="D270" s="70">
        <f t="shared" si="14"/>
        <v>7736</v>
      </c>
      <c r="E270" s="70" t="s">
        <v>20824</v>
      </c>
      <c r="F270" s="70" t="s">
        <v>21135</v>
      </c>
      <c r="G270" s="70" t="s">
        <v>11799</v>
      </c>
      <c r="H270" s="70" t="s">
        <v>11725</v>
      </c>
      <c r="I270" s="71">
        <v>-84840</v>
      </c>
      <c r="J270" s="72" t="s">
        <v>11720</v>
      </c>
      <c r="K270" s="71">
        <v>-8484</v>
      </c>
      <c r="L270" s="73">
        <v>-93324</v>
      </c>
      <c r="M270">
        <f>+VLOOKUP(D270,'[1]Trừ tiền'!O$8:P$893,2,0)</f>
        <v>-93324</v>
      </c>
      <c r="N270" s="59">
        <f t="shared" si="15"/>
        <v>0</v>
      </c>
      <c r="U270" s="74" t="e">
        <f>+VLOOKUP(D270,'[1]TT T7'!O$895:P$1106,2,0)</f>
        <v>#N/A</v>
      </c>
    </row>
    <row r="271" spans="1:21" hidden="1" x14ac:dyDescent="0.3">
      <c r="A271">
        <f t="shared" si="13"/>
        <v>3</v>
      </c>
      <c r="B271" s="69">
        <v>44993</v>
      </c>
      <c r="C271" s="70" t="s">
        <v>21136</v>
      </c>
      <c r="D271" s="70">
        <f t="shared" si="14"/>
        <v>7747</v>
      </c>
      <c r="E271" s="70" t="s">
        <v>20824</v>
      </c>
      <c r="F271" s="70" t="s">
        <v>21137</v>
      </c>
      <c r="G271" s="70" t="s">
        <v>11799</v>
      </c>
      <c r="H271" s="70" t="s">
        <v>11725</v>
      </c>
      <c r="I271" s="71">
        <v>-732720</v>
      </c>
      <c r="J271" s="72" t="s">
        <v>11720</v>
      </c>
      <c r="K271" s="71">
        <v>-73272</v>
      </c>
      <c r="L271" s="73">
        <v>-805992</v>
      </c>
      <c r="M271">
        <f>+VLOOKUP(D271,'[1]Trừ tiền'!O$8:P$893,2,0)</f>
        <v>-805992</v>
      </c>
      <c r="N271" s="59">
        <f t="shared" si="15"/>
        <v>0</v>
      </c>
      <c r="U271" s="74" t="e">
        <f>+VLOOKUP(D271,'[1]TT T7'!O$895:P$1106,2,0)</f>
        <v>#N/A</v>
      </c>
    </row>
    <row r="272" spans="1:21" hidden="1" x14ac:dyDescent="0.3">
      <c r="A272">
        <f t="shared" si="13"/>
        <v>3</v>
      </c>
      <c r="B272" s="69">
        <v>44993</v>
      </c>
      <c r="C272" s="70" t="s">
        <v>21138</v>
      </c>
      <c r="D272" s="70">
        <f t="shared" si="14"/>
        <v>7798</v>
      </c>
      <c r="E272" s="70" t="s">
        <v>20824</v>
      </c>
      <c r="F272" s="70" t="s">
        <v>21139</v>
      </c>
      <c r="G272" s="70" t="s">
        <v>11799</v>
      </c>
      <c r="H272" s="70" t="s">
        <v>11725</v>
      </c>
      <c r="I272" s="71">
        <v>-427969</v>
      </c>
      <c r="J272" s="72" t="s">
        <v>11720</v>
      </c>
      <c r="K272" s="71">
        <v>-42797</v>
      </c>
      <c r="L272" s="73">
        <v>-470766</v>
      </c>
      <c r="M272">
        <f>+VLOOKUP(D272,'[1]Trừ tiền'!O$8:P$893,2,0)</f>
        <v>-470766</v>
      </c>
      <c r="N272" s="59">
        <f t="shared" si="15"/>
        <v>0</v>
      </c>
      <c r="U272" s="74" t="e">
        <f>+VLOOKUP(D272,'[1]TT T7'!O$895:P$1106,2,0)</f>
        <v>#N/A</v>
      </c>
    </row>
    <row r="273" spans="1:21" hidden="1" x14ac:dyDescent="0.3">
      <c r="A273">
        <f t="shared" si="13"/>
        <v>3</v>
      </c>
      <c r="B273" s="69">
        <v>44993</v>
      </c>
      <c r="C273" s="70" t="s">
        <v>21140</v>
      </c>
      <c r="D273" s="70">
        <f t="shared" si="14"/>
        <v>7799</v>
      </c>
      <c r="E273" s="70" t="s">
        <v>20824</v>
      </c>
      <c r="F273" s="70" t="s">
        <v>21141</v>
      </c>
      <c r="G273" s="70" t="s">
        <v>11799</v>
      </c>
      <c r="H273" s="70" t="s">
        <v>11725</v>
      </c>
      <c r="I273" s="71">
        <v>-593286</v>
      </c>
      <c r="J273" s="72" t="s">
        <v>11720</v>
      </c>
      <c r="K273" s="71">
        <v>-59329</v>
      </c>
      <c r="L273" s="73">
        <v>-652615</v>
      </c>
      <c r="M273">
        <f>+VLOOKUP(D273,'[1]Trừ tiền'!O$8:P$893,2,0)</f>
        <v>-652615</v>
      </c>
      <c r="N273" s="59">
        <f t="shared" si="15"/>
        <v>0</v>
      </c>
      <c r="U273" s="74" t="e">
        <f>+VLOOKUP(D273,'[1]TT T7'!O$895:P$1106,2,0)</f>
        <v>#N/A</v>
      </c>
    </row>
    <row r="274" spans="1:21" hidden="1" x14ac:dyDescent="0.3">
      <c r="A274">
        <f t="shared" si="13"/>
        <v>3</v>
      </c>
      <c r="B274" s="69">
        <v>44993</v>
      </c>
      <c r="C274" s="70" t="s">
        <v>21142</v>
      </c>
      <c r="D274" s="70">
        <f t="shared" si="14"/>
        <v>7831</v>
      </c>
      <c r="E274" s="70" t="s">
        <v>20824</v>
      </c>
      <c r="F274" s="70" t="s">
        <v>21143</v>
      </c>
      <c r="G274" s="70" t="s">
        <v>11799</v>
      </c>
      <c r="H274" s="70" t="s">
        <v>11725</v>
      </c>
      <c r="I274" s="71">
        <v>-506032</v>
      </c>
      <c r="J274" s="72" t="s">
        <v>11720</v>
      </c>
      <c r="K274" s="71">
        <v>-50603</v>
      </c>
      <c r="L274" s="73">
        <v>-556635</v>
      </c>
      <c r="M274">
        <f>+VLOOKUP(D274,'[1]Trừ tiền'!O$8:P$893,2,0)</f>
        <v>-556635</v>
      </c>
      <c r="N274" s="59">
        <f t="shared" si="15"/>
        <v>0</v>
      </c>
      <c r="U274" s="74" t="e">
        <f>+VLOOKUP(D274,'[1]TT T7'!O$895:P$1106,2,0)</f>
        <v>#N/A</v>
      </c>
    </row>
    <row r="275" spans="1:21" hidden="1" x14ac:dyDescent="0.3">
      <c r="A275">
        <f t="shared" si="13"/>
        <v>3</v>
      </c>
      <c r="B275" s="69">
        <v>44993</v>
      </c>
      <c r="C275" s="70" t="s">
        <v>21144</v>
      </c>
      <c r="D275" s="70">
        <f t="shared" si="14"/>
        <v>7832</v>
      </c>
      <c r="E275" s="70" t="s">
        <v>20824</v>
      </c>
      <c r="F275" s="70" t="s">
        <v>21145</v>
      </c>
      <c r="G275" s="70" t="s">
        <v>11799</v>
      </c>
      <c r="H275" s="70" t="s">
        <v>11725</v>
      </c>
      <c r="I275" s="71">
        <v>-264600</v>
      </c>
      <c r="J275" s="72" t="s">
        <v>11720</v>
      </c>
      <c r="K275" s="71">
        <v>-26460</v>
      </c>
      <c r="L275" s="73">
        <v>-291060</v>
      </c>
      <c r="M275">
        <f>+VLOOKUP(D275,'[1]Trừ tiền'!O$8:P$893,2,0)</f>
        <v>-291060</v>
      </c>
      <c r="N275" s="59">
        <f t="shared" si="15"/>
        <v>0</v>
      </c>
      <c r="U275" s="74" t="e">
        <f>+VLOOKUP(D275,'[1]TT T7'!O$895:P$1106,2,0)</f>
        <v>#N/A</v>
      </c>
    </row>
    <row r="276" spans="1:21" hidden="1" x14ac:dyDescent="0.3">
      <c r="A276">
        <f t="shared" si="13"/>
        <v>3</v>
      </c>
      <c r="B276" s="69">
        <v>44994</v>
      </c>
      <c r="C276" s="70" t="s">
        <v>13668</v>
      </c>
      <c r="D276" s="70">
        <f t="shared" si="14"/>
        <v>246</v>
      </c>
      <c r="E276" s="70" t="s">
        <v>20834</v>
      </c>
      <c r="F276" s="70" t="s">
        <v>20825</v>
      </c>
      <c r="G276" s="70" t="s">
        <v>12182</v>
      </c>
      <c r="H276" s="70" t="s">
        <v>12183</v>
      </c>
      <c r="I276" s="71">
        <v>-579059</v>
      </c>
      <c r="J276" s="72" t="s">
        <v>11720</v>
      </c>
      <c r="K276" s="71">
        <v>-57906</v>
      </c>
      <c r="L276" s="73">
        <v>-636965</v>
      </c>
      <c r="M276">
        <f>+VLOOKUP(D276,'[1]Trừ tiền'!O$8:P$893,2,0)</f>
        <v>-636965</v>
      </c>
      <c r="N276" s="59">
        <f t="shared" si="15"/>
        <v>0</v>
      </c>
      <c r="U276" s="74" t="e">
        <f>+VLOOKUP(D276,'[1]TT T7'!O$895:P$1106,2,0)</f>
        <v>#N/A</v>
      </c>
    </row>
    <row r="277" spans="1:21" hidden="1" x14ac:dyDescent="0.3">
      <c r="A277">
        <f t="shared" si="13"/>
        <v>3</v>
      </c>
      <c r="B277" s="69">
        <v>44994</v>
      </c>
      <c r="C277" s="70" t="s">
        <v>21146</v>
      </c>
      <c r="D277" s="70">
        <f t="shared" si="14"/>
        <v>8043</v>
      </c>
      <c r="E277" s="70" t="s">
        <v>20824</v>
      </c>
      <c r="F277" s="70" t="s">
        <v>21147</v>
      </c>
      <c r="G277" s="70" t="s">
        <v>11799</v>
      </c>
      <c r="H277" s="70" t="s">
        <v>11725</v>
      </c>
      <c r="I277" s="71">
        <v>-796468</v>
      </c>
      <c r="J277" s="72" t="s">
        <v>11720</v>
      </c>
      <c r="K277" s="71">
        <v>-79647</v>
      </c>
      <c r="L277" s="73">
        <v>-876115</v>
      </c>
      <c r="M277">
        <f>+VLOOKUP(D277,'[1]Trừ tiền'!O$8:P$893,2,0)</f>
        <v>-876115</v>
      </c>
      <c r="N277" s="59">
        <f t="shared" si="15"/>
        <v>0</v>
      </c>
      <c r="U277" s="74" t="e">
        <f>+VLOOKUP(D277,'[1]TT T7'!O$895:P$1106,2,0)</f>
        <v>#N/A</v>
      </c>
    </row>
    <row r="278" spans="1:21" hidden="1" x14ac:dyDescent="0.3">
      <c r="A278">
        <f t="shared" si="13"/>
        <v>3</v>
      </c>
      <c r="B278" s="69">
        <v>44994</v>
      </c>
      <c r="C278" s="70" t="s">
        <v>21148</v>
      </c>
      <c r="D278" s="70">
        <f t="shared" si="14"/>
        <v>8076</v>
      </c>
      <c r="E278" s="70" t="s">
        <v>20824</v>
      </c>
      <c r="F278" s="70" t="s">
        <v>21149</v>
      </c>
      <c r="G278" s="70" t="s">
        <v>12257</v>
      </c>
      <c r="H278" s="70" t="s">
        <v>12258</v>
      </c>
      <c r="I278" s="71">
        <v>-212100</v>
      </c>
      <c r="J278" s="72" t="s">
        <v>11720</v>
      </c>
      <c r="K278" s="71">
        <v>-21210</v>
      </c>
      <c r="L278" s="73">
        <v>-233310</v>
      </c>
      <c r="M278">
        <f>+VLOOKUP(D278,'[1]Trừ tiền'!O$8:P$893,2,0)</f>
        <v>-233310</v>
      </c>
      <c r="N278" s="59">
        <f t="shared" si="15"/>
        <v>0</v>
      </c>
      <c r="U278" s="74" t="e">
        <f>+VLOOKUP(D278,'[1]TT T7'!O$895:P$1106,2,0)</f>
        <v>#N/A</v>
      </c>
    </row>
    <row r="279" spans="1:21" hidden="1" x14ac:dyDescent="0.3">
      <c r="A279">
        <f t="shared" si="13"/>
        <v>3</v>
      </c>
      <c r="B279" s="69">
        <v>44994</v>
      </c>
      <c r="C279" s="70" t="s">
        <v>21150</v>
      </c>
      <c r="D279" s="70">
        <f t="shared" si="14"/>
        <v>8077</v>
      </c>
      <c r="E279" s="70" t="s">
        <v>20824</v>
      </c>
      <c r="F279" s="70" t="s">
        <v>21151</v>
      </c>
      <c r="G279" s="70" t="s">
        <v>11799</v>
      </c>
      <c r="H279" s="70" t="s">
        <v>11725</v>
      </c>
      <c r="I279" s="71">
        <v>-111058</v>
      </c>
      <c r="J279" s="72" t="s">
        <v>11720</v>
      </c>
      <c r="K279" s="71">
        <v>-11106</v>
      </c>
      <c r="L279" s="73">
        <v>-122164</v>
      </c>
      <c r="M279">
        <f>+VLOOKUP(D279,'[1]Trừ tiền'!O$8:P$893,2,0)</f>
        <v>-122164</v>
      </c>
      <c r="N279" s="59">
        <f t="shared" si="15"/>
        <v>0</v>
      </c>
      <c r="U279" s="74" t="e">
        <f>+VLOOKUP(D279,'[1]TT T7'!O$895:P$1106,2,0)</f>
        <v>#N/A</v>
      </c>
    </row>
    <row r="280" spans="1:21" hidden="1" x14ac:dyDescent="0.3">
      <c r="A280">
        <f t="shared" si="13"/>
        <v>3</v>
      </c>
      <c r="B280" s="69">
        <v>44995</v>
      </c>
      <c r="C280" s="70" t="s">
        <v>13703</v>
      </c>
      <c r="D280" s="70">
        <f t="shared" si="14"/>
        <v>268</v>
      </c>
      <c r="E280" s="70" t="s">
        <v>20866</v>
      </c>
      <c r="F280" s="70" t="s">
        <v>21152</v>
      </c>
      <c r="G280" s="70" t="s">
        <v>12228</v>
      </c>
      <c r="H280" s="70" t="s">
        <v>12229</v>
      </c>
      <c r="I280" s="71">
        <v>-73431</v>
      </c>
      <c r="J280" s="72" t="s">
        <v>11720</v>
      </c>
      <c r="K280" s="71">
        <v>-7343</v>
      </c>
      <c r="L280" s="73">
        <v>-80774</v>
      </c>
      <c r="M280">
        <f>+VLOOKUP(D280,'[1]Trừ tiền'!O$8:P$893,2,0)</f>
        <v>-80774</v>
      </c>
      <c r="N280" s="59">
        <f t="shared" si="15"/>
        <v>0</v>
      </c>
      <c r="U280" s="74" t="e">
        <f>+VLOOKUP(D280,'[1]TT T7'!O$895:P$1106,2,0)</f>
        <v>#N/A</v>
      </c>
    </row>
    <row r="281" spans="1:21" hidden="1" x14ac:dyDescent="0.3">
      <c r="A281">
        <f t="shared" si="13"/>
        <v>3</v>
      </c>
      <c r="B281" s="69">
        <v>44995</v>
      </c>
      <c r="C281" s="70" t="s">
        <v>13867</v>
      </c>
      <c r="D281" s="70">
        <f t="shared" si="14"/>
        <v>437</v>
      </c>
      <c r="E281" s="70" t="s">
        <v>20827</v>
      </c>
      <c r="F281" s="70" t="s">
        <v>20825</v>
      </c>
      <c r="G281" s="70" t="s">
        <v>11970</v>
      </c>
      <c r="H281" s="70" t="s">
        <v>11971</v>
      </c>
      <c r="I281" s="71">
        <v>-264781</v>
      </c>
      <c r="J281" s="72" t="s">
        <v>11720</v>
      </c>
      <c r="K281" s="71">
        <v>-26478</v>
      </c>
      <c r="L281" s="73">
        <v>-291259</v>
      </c>
      <c r="M281">
        <f>+VLOOKUP(D281,'[1]Trừ tiền'!O$8:P$893,2,0)</f>
        <v>-291259</v>
      </c>
      <c r="N281" s="59">
        <f t="shared" si="15"/>
        <v>0</v>
      </c>
      <c r="U281" s="74" t="e">
        <f>+VLOOKUP(D281,'[1]TT T7'!O$895:P$1106,2,0)</f>
        <v>#N/A</v>
      </c>
    </row>
    <row r="282" spans="1:21" hidden="1" x14ac:dyDescent="0.3">
      <c r="A282">
        <f t="shared" si="13"/>
        <v>3</v>
      </c>
      <c r="B282" s="69">
        <v>44996</v>
      </c>
      <c r="C282" s="70" t="s">
        <v>13691</v>
      </c>
      <c r="D282" s="70">
        <f t="shared" si="14"/>
        <v>260</v>
      </c>
      <c r="E282" s="70" t="s">
        <v>20865</v>
      </c>
      <c r="F282" s="70" t="s">
        <v>20825</v>
      </c>
      <c r="G282" s="70" t="s">
        <v>12396</v>
      </c>
      <c r="H282" s="70" t="s">
        <v>12397</v>
      </c>
      <c r="I282" s="71">
        <v>-2193570</v>
      </c>
      <c r="J282" s="72" t="s">
        <v>11720</v>
      </c>
      <c r="K282" s="71">
        <v>-219357</v>
      </c>
      <c r="L282" s="73">
        <v>-2412927</v>
      </c>
      <c r="M282" s="59">
        <f>+L282</f>
        <v>-2412927</v>
      </c>
      <c r="N282" s="59">
        <f t="shared" si="15"/>
        <v>0</v>
      </c>
      <c r="O282" t="e">
        <f>+SUMIFS('[1]Trừ tiền'!P$8:P$893,'[1]Trừ tiền'!O$8:O$893,'[1]Hàng trả'!D275)</f>
        <v>#VALUE!</v>
      </c>
      <c r="P282" t="e">
        <f>+O282-M282</f>
        <v>#VALUE!</v>
      </c>
      <c r="Q282" t="e">
        <f>+O282-M282</f>
        <v>#VALUE!</v>
      </c>
      <c r="R282" s="59" t="e">
        <f>+Q282-L282</f>
        <v>#VALUE!</v>
      </c>
      <c r="S282">
        <v>2</v>
      </c>
      <c r="U282" s="74" t="e">
        <f>+VLOOKUP(D282,'[1]TT T7'!O$895:P$1106,2,0)</f>
        <v>#N/A</v>
      </c>
    </row>
    <row r="283" spans="1:21" hidden="1" x14ac:dyDescent="0.3">
      <c r="A283">
        <f t="shared" si="13"/>
        <v>3</v>
      </c>
      <c r="B283" s="69">
        <v>44996</v>
      </c>
      <c r="C283" s="70" t="s">
        <v>13697</v>
      </c>
      <c r="D283" s="70">
        <f t="shared" si="14"/>
        <v>263</v>
      </c>
      <c r="E283" s="70" t="s">
        <v>20865</v>
      </c>
      <c r="F283" s="70" t="s">
        <v>21153</v>
      </c>
      <c r="G283" s="70" t="s">
        <v>12396</v>
      </c>
      <c r="H283" s="70" t="s">
        <v>12397</v>
      </c>
      <c r="I283" s="71">
        <v>-110250</v>
      </c>
      <c r="J283" s="72" t="s">
        <v>11720</v>
      </c>
      <c r="K283" s="71">
        <v>-11025</v>
      </c>
      <c r="L283" s="73">
        <v>-121275</v>
      </c>
      <c r="M283">
        <f>+VLOOKUP(D283,'[1]Trừ tiền'!O$8:P$893,2,0)</f>
        <v>-121275</v>
      </c>
      <c r="N283" s="59">
        <f t="shared" si="15"/>
        <v>0</v>
      </c>
      <c r="U283" s="74" t="e">
        <f>+VLOOKUP(D283,'[1]TT T7'!O$895:P$1106,2,0)</f>
        <v>#N/A</v>
      </c>
    </row>
    <row r="284" spans="1:21" hidden="1" x14ac:dyDescent="0.3">
      <c r="A284">
        <f t="shared" si="13"/>
        <v>3</v>
      </c>
      <c r="B284" s="69">
        <v>44996</v>
      </c>
      <c r="C284" s="70" t="s">
        <v>13721</v>
      </c>
      <c r="D284" s="70">
        <f t="shared" si="14"/>
        <v>284</v>
      </c>
      <c r="E284" s="70" t="s">
        <v>21129</v>
      </c>
      <c r="F284" s="70" t="s">
        <v>21154</v>
      </c>
      <c r="G284" s="70" t="s">
        <v>12248</v>
      </c>
      <c r="H284" s="70" t="s">
        <v>12249</v>
      </c>
      <c r="I284" s="71">
        <v>-617400</v>
      </c>
      <c r="J284" s="72" t="s">
        <v>11720</v>
      </c>
      <c r="K284" s="71">
        <v>-61740</v>
      </c>
      <c r="L284" s="73">
        <v>-679140</v>
      </c>
      <c r="M284">
        <f>+VLOOKUP(D284,'[1]Trừ tiền'!O$8:P$893,2,0)</f>
        <v>-679140</v>
      </c>
      <c r="N284" s="59">
        <f t="shared" si="15"/>
        <v>0</v>
      </c>
      <c r="U284" s="74" t="e">
        <f>+VLOOKUP(D284,'[1]TT T7'!O$895:P$1106,2,0)</f>
        <v>#N/A</v>
      </c>
    </row>
    <row r="285" spans="1:21" hidden="1" x14ac:dyDescent="0.3">
      <c r="A285">
        <f t="shared" si="13"/>
        <v>3</v>
      </c>
      <c r="B285" s="69">
        <v>44996</v>
      </c>
      <c r="C285" s="70" t="s">
        <v>14308</v>
      </c>
      <c r="D285" s="70">
        <f t="shared" si="14"/>
        <v>973</v>
      </c>
      <c r="E285" s="70" t="s">
        <v>20847</v>
      </c>
      <c r="F285" s="70" t="s">
        <v>21155</v>
      </c>
      <c r="G285" s="70" t="s">
        <v>11860</v>
      </c>
      <c r="H285" s="70" t="s">
        <v>11719</v>
      </c>
      <c r="I285" s="71">
        <v>-328509</v>
      </c>
      <c r="J285" s="72" t="s">
        <v>11720</v>
      </c>
      <c r="K285" s="71">
        <v>-32851</v>
      </c>
      <c r="L285" s="73">
        <v>-361360</v>
      </c>
      <c r="M285">
        <f>+VLOOKUP(D285,'[1]Trừ tiền'!O$8:P$893,2,0)</f>
        <v>-361360</v>
      </c>
      <c r="N285" s="59">
        <f t="shared" si="15"/>
        <v>0</v>
      </c>
      <c r="U285" s="74" t="e">
        <f>+VLOOKUP(D285,'[1]TT T7'!O$895:P$1106,2,0)</f>
        <v>#N/A</v>
      </c>
    </row>
    <row r="286" spans="1:21" hidden="1" x14ac:dyDescent="0.3">
      <c r="A286">
        <f t="shared" si="13"/>
        <v>3</v>
      </c>
      <c r="B286" s="69">
        <v>44996</v>
      </c>
      <c r="C286" s="70" t="s">
        <v>21156</v>
      </c>
      <c r="D286" s="70">
        <f t="shared" si="14"/>
        <v>974</v>
      </c>
      <c r="E286" s="70" t="s">
        <v>20847</v>
      </c>
      <c r="F286" s="70" t="s">
        <v>21157</v>
      </c>
      <c r="G286" s="70" t="s">
        <v>11860</v>
      </c>
      <c r="H286" s="70" t="s">
        <v>11719</v>
      </c>
      <c r="I286" s="71">
        <v>-96182</v>
      </c>
      <c r="J286" s="72" t="s">
        <v>11720</v>
      </c>
      <c r="K286" s="71">
        <v>-9618</v>
      </c>
      <c r="L286" s="73">
        <v>-105800</v>
      </c>
      <c r="M286">
        <f>+VLOOKUP(D286,'[1]Trừ tiền'!O$8:P$893,2,0)</f>
        <v>-105800</v>
      </c>
      <c r="N286" s="59">
        <f t="shared" si="15"/>
        <v>0</v>
      </c>
      <c r="U286" s="74" t="e">
        <f>+VLOOKUP(D286,'[1]TT T7'!O$895:P$1106,2,0)</f>
        <v>#N/A</v>
      </c>
    </row>
    <row r="287" spans="1:21" hidden="1" x14ac:dyDescent="0.3">
      <c r="A287">
        <f t="shared" si="13"/>
        <v>3</v>
      </c>
      <c r="B287" s="69">
        <v>44996</v>
      </c>
      <c r="C287" s="70" t="s">
        <v>21158</v>
      </c>
      <c r="D287" s="70">
        <f t="shared" si="14"/>
        <v>8353</v>
      </c>
      <c r="E287" s="70" t="s">
        <v>20824</v>
      </c>
      <c r="F287" s="70" t="s">
        <v>21159</v>
      </c>
      <c r="G287" s="70" t="s">
        <v>11799</v>
      </c>
      <c r="H287" s="70" t="s">
        <v>11725</v>
      </c>
      <c r="I287" s="71">
        <v>-565711</v>
      </c>
      <c r="J287" s="72" t="s">
        <v>11720</v>
      </c>
      <c r="K287" s="71">
        <v>-56571</v>
      </c>
      <c r="L287" s="73">
        <v>-622282</v>
      </c>
      <c r="M287">
        <f>+VLOOKUP(D287,'[1]Trừ tiền'!O$8:P$893,2,0)</f>
        <v>-622282</v>
      </c>
      <c r="N287" s="59">
        <f t="shared" si="15"/>
        <v>0</v>
      </c>
      <c r="U287" s="74" t="e">
        <f>+VLOOKUP(D287,'[1]TT T7'!O$895:P$1106,2,0)</f>
        <v>#N/A</v>
      </c>
    </row>
    <row r="288" spans="1:21" hidden="1" x14ac:dyDescent="0.3">
      <c r="A288">
        <f t="shared" si="13"/>
        <v>3</v>
      </c>
      <c r="B288" s="69">
        <v>44996</v>
      </c>
      <c r="C288" s="70" t="s">
        <v>21160</v>
      </c>
      <c r="D288" s="70">
        <f t="shared" si="14"/>
        <v>8410</v>
      </c>
      <c r="E288" s="70" t="s">
        <v>20824</v>
      </c>
      <c r="F288" s="70" t="s">
        <v>21161</v>
      </c>
      <c r="G288" s="70" t="s">
        <v>11799</v>
      </c>
      <c r="H288" s="70" t="s">
        <v>11725</v>
      </c>
      <c r="I288" s="71">
        <v>-976299</v>
      </c>
      <c r="J288" s="72" t="s">
        <v>11720</v>
      </c>
      <c r="K288" s="71">
        <v>-97630</v>
      </c>
      <c r="L288" s="73">
        <v>-1073929</v>
      </c>
      <c r="M288">
        <f>+VLOOKUP(D288,'[1]Trừ tiền'!O$8:P$893,2,0)</f>
        <v>-1073929</v>
      </c>
      <c r="N288" s="59">
        <f t="shared" si="15"/>
        <v>0</v>
      </c>
      <c r="U288" s="74" t="e">
        <f>+VLOOKUP(D288,'[1]TT T7'!O$895:P$1106,2,0)</f>
        <v>#N/A</v>
      </c>
    </row>
    <row r="289" spans="1:21" hidden="1" x14ac:dyDescent="0.3">
      <c r="A289">
        <f t="shared" si="13"/>
        <v>3</v>
      </c>
      <c r="B289" s="69">
        <v>44996</v>
      </c>
      <c r="C289" s="70" t="s">
        <v>21162</v>
      </c>
      <c r="D289" s="70">
        <f t="shared" si="14"/>
        <v>8462</v>
      </c>
      <c r="E289" s="70" t="s">
        <v>20824</v>
      </c>
      <c r="F289" s="70" t="s">
        <v>21163</v>
      </c>
      <c r="G289" s="70" t="s">
        <v>11799</v>
      </c>
      <c r="H289" s="70" t="s">
        <v>11725</v>
      </c>
      <c r="I289" s="71">
        <v>-204900</v>
      </c>
      <c r="J289" s="72" t="s">
        <v>11720</v>
      </c>
      <c r="K289" s="71">
        <v>-20490</v>
      </c>
      <c r="L289" s="73">
        <v>-225390</v>
      </c>
      <c r="M289">
        <f>+VLOOKUP(D289,'[1]Trừ tiền'!O$8:P$893,2,0)</f>
        <v>-225390</v>
      </c>
      <c r="N289" s="59">
        <f t="shared" si="15"/>
        <v>0</v>
      </c>
      <c r="U289" s="74" t="e">
        <f>+VLOOKUP(D289,'[1]TT T7'!O$895:P$1106,2,0)</f>
        <v>#N/A</v>
      </c>
    </row>
    <row r="290" spans="1:21" hidden="1" x14ac:dyDescent="0.3">
      <c r="A290">
        <f t="shared" si="13"/>
        <v>3</v>
      </c>
      <c r="B290" s="69">
        <v>44998</v>
      </c>
      <c r="C290" s="70" t="s">
        <v>13728</v>
      </c>
      <c r="D290" s="70">
        <f t="shared" si="14"/>
        <v>288</v>
      </c>
      <c r="E290" s="70" t="s">
        <v>20832</v>
      </c>
      <c r="F290" s="70" t="s">
        <v>20825</v>
      </c>
      <c r="G290" s="70" t="s">
        <v>12263</v>
      </c>
      <c r="H290" s="70" t="s">
        <v>12264</v>
      </c>
      <c r="I290" s="71">
        <v>-811387</v>
      </c>
      <c r="J290" s="72" t="s">
        <v>11720</v>
      </c>
      <c r="K290" s="71">
        <v>-81139</v>
      </c>
      <c r="L290" s="73">
        <v>-892526</v>
      </c>
      <c r="M290">
        <f>+VLOOKUP(D290,'[1]Trừ tiền'!O$8:P$893,2,0)</f>
        <v>-892526</v>
      </c>
      <c r="N290" s="59">
        <f t="shared" si="15"/>
        <v>0</v>
      </c>
      <c r="U290" s="74" t="e">
        <f>+VLOOKUP(D290,'[1]TT T7'!O$895:P$1106,2,0)</f>
        <v>#N/A</v>
      </c>
    </row>
    <row r="291" spans="1:21" hidden="1" x14ac:dyDescent="0.3">
      <c r="A291">
        <f t="shared" si="13"/>
        <v>3</v>
      </c>
      <c r="B291" s="69">
        <v>44998</v>
      </c>
      <c r="C291" s="70" t="s">
        <v>21164</v>
      </c>
      <c r="D291" s="70">
        <f t="shared" si="14"/>
        <v>326</v>
      </c>
      <c r="E291" s="70" t="s">
        <v>20919</v>
      </c>
      <c r="F291" s="70" t="s">
        <v>20920</v>
      </c>
      <c r="G291" s="70" t="s">
        <v>12565</v>
      </c>
      <c r="H291" s="70" t="s">
        <v>12566</v>
      </c>
      <c r="I291" s="71">
        <v>-464231</v>
      </c>
      <c r="J291" s="72" t="s">
        <v>11720</v>
      </c>
      <c r="K291" s="71">
        <v>-46423</v>
      </c>
      <c r="L291" s="73">
        <v>-510654</v>
      </c>
      <c r="M291">
        <f>+VLOOKUP(D291,'[1]Trừ tiền'!O$8:P$893,2,0)</f>
        <v>-510654</v>
      </c>
      <c r="N291" s="59">
        <f t="shared" si="15"/>
        <v>0</v>
      </c>
      <c r="U291" s="74" t="e">
        <f>+VLOOKUP(D291,'[1]TT T7'!O$895:P$1106,2,0)</f>
        <v>#N/A</v>
      </c>
    </row>
    <row r="292" spans="1:21" hidden="1" x14ac:dyDescent="0.3">
      <c r="A292">
        <f t="shared" si="13"/>
        <v>3</v>
      </c>
      <c r="B292" s="69">
        <v>44998</v>
      </c>
      <c r="C292" s="70" t="s">
        <v>21131</v>
      </c>
      <c r="D292" s="70">
        <f t="shared" si="14"/>
        <v>414</v>
      </c>
      <c r="E292" s="70" t="s">
        <v>21165</v>
      </c>
      <c r="F292" s="70" t="s">
        <v>20825</v>
      </c>
      <c r="G292" s="70" t="s">
        <v>12221</v>
      </c>
      <c r="H292" s="70" t="s">
        <v>12222</v>
      </c>
      <c r="I292" s="71">
        <v>-297000</v>
      </c>
      <c r="J292" s="72" t="s">
        <v>11720</v>
      </c>
      <c r="K292" s="71">
        <v>-29700</v>
      </c>
      <c r="L292" s="73">
        <v>-326700</v>
      </c>
      <c r="M292" s="59">
        <f>+L292</f>
        <v>-326700</v>
      </c>
      <c r="N292" s="59">
        <f t="shared" si="15"/>
        <v>0</v>
      </c>
      <c r="O292" t="e">
        <f>+SUMIFS('[1]Trừ tiền'!P$8:P$893,'[1]Trừ tiền'!O$8:O$893,'[1]Hàng trả'!D285)</f>
        <v>#VALUE!</v>
      </c>
      <c r="P292" t="e">
        <f>+O292-M292</f>
        <v>#VALUE!</v>
      </c>
      <c r="Q292" t="e">
        <f>+O292-M292</f>
        <v>#VALUE!</v>
      </c>
      <c r="R292" s="59" t="e">
        <f>+Q292-L292</f>
        <v>#VALUE!</v>
      </c>
      <c r="S292">
        <v>3</v>
      </c>
      <c r="U292" s="74" t="e">
        <f>+VLOOKUP(D292,'[1]TT T7'!O$895:P$1106,2,0)</f>
        <v>#N/A</v>
      </c>
    </row>
    <row r="293" spans="1:21" hidden="1" x14ac:dyDescent="0.3">
      <c r="A293">
        <f t="shared" si="13"/>
        <v>3</v>
      </c>
      <c r="B293" s="69">
        <v>44998</v>
      </c>
      <c r="C293" s="70" t="s">
        <v>14148</v>
      </c>
      <c r="D293" s="70">
        <f t="shared" si="14"/>
        <v>742</v>
      </c>
      <c r="E293" s="70" t="s">
        <v>20828</v>
      </c>
      <c r="F293" s="70" t="s">
        <v>20887</v>
      </c>
      <c r="G293" s="70" t="s">
        <v>12367</v>
      </c>
      <c r="H293" s="70" t="s">
        <v>12368</v>
      </c>
      <c r="I293" s="71">
        <v>-616974</v>
      </c>
      <c r="J293" s="72" t="s">
        <v>11720</v>
      </c>
      <c r="K293" s="71">
        <v>-61697</v>
      </c>
      <c r="L293" s="73">
        <v>-678671</v>
      </c>
      <c r="M293">
        <f>+VLOOKUP(D293,'[1]Trừ tiền'!O$8:P$893,2,0)</f>
        <v>-678671</v>
      </c>
      <c r="N293" s="59">
        <f t="shared" si="15"/>
        <v>0</v>
      </c>
      <c r="U293" s="74" t="e">
        <f>+VLOOKUP(D293,'[1]TT T7'!O$895:P$1106,2,0)</f>
        <v>#N/A</v>
      </c>
    </row>
    <row r="294" spans="1:21" hidden="1" x14ac:dyDescent="0.3">
      <c r="A294">
        <f t="shared" si="13"/>
        <v>3</v>
      </c>
      <c r="B294" s="69">
        <v>44998</v>
      </c>
      <c r="C294" s="70" t="s">
        <v>21166</v>
      </c>
      <c r="D294" s="70">
        <f t="shared" si="14"/>
        <v>8536</v>
      </c>
      <c r="E294" s="70" t="s">
        <v>20824</v>
      </c>
      <c r="F294" s="70" t="s">
        <v>21167</v>
      </c>
      <c r="G294" s="70" t="s">
        <v>11799</v>
      </c>
      <c r="H294" s="70" t="s">
        <v>11725</v>
      </c>
      <c r="I294" s="71">
        <v>-333174</v>
      </c>
      <c r="J294" s="72" t="s">
        <v>11720</v>
      </c>
      <c r="K294" s="71">
        <v>-33317</v>
      </c>
      <c r="L294" s="73">
        <v>-366491</v>
      </c>
      <c r="M294">
        <f>+VLOOKUP(D294,'[1]Trừ tiền'!O$8:P$893,2,0)</f>
        <v>-366491</v>
      </c>
      <c r="N294" s="59">
        <f t="shared" si="15"/>
        <v>0</v>
      </c>
      <c r="U294" s="74" t="e">
        <f>+VLOOKUP(D294,'[1]TT T7'!O$895:P$1106,2,0)</f>
        <v>#N/A</v>
      </c>
    </row>
    <row r="295" spans="1:21" hidden="1" x14ac:dyDescent="0.3">
      <c r="A295">
        <f t="shared" si="13"/>
        <v>3</v>
      </c>
      <c r="B295" s="69">
        <v>44998</v>
      </c>
      <c r="C295" s="70" t="s">
        <v>21168</v>
      </c>
      <c r="D295" s="70">
        <f t="shared" si="14"/>
        <v>8595</v>
      </c>
      <c r="E295" s="70" t="s">
        <v>20824</v>
      </c>
      <c r="F295" s="70" t="s">
        <v>21169</v>
      </c>
      <c r="G295" s="70" t="s">
        <v>11799</v>
      </c>
      <c r="H295" s="70" t="s">
        <v>11725</v>
      </c>
      <c r="I295" s="71">
        <v>-786700</v>
      </c>
      <c r="J295" s="72" t="s">
        <v>11720</v>
      </c>
      <c r="K295" s="71">
        <v>-78670</v>
      </c>
      <c r="L295" s="73">
        <v>-865370</v>
      </c>
      <c r="M295">
        <f>+VLOOKUP(D295,'[1]Trừ tiền'!O$8:P$893,2,0)</f>
        <v>-865370</v>
      </c>
      <c r="N295" s="59">
        <f t="shared" si="15"/>
        <v>0</v>
      </c>
      <c r="U295" s="74" t="e">
        <f>+VLOOKUP(D295,'[1]TT T7'!O$895:P$1106,2,0)</f>
        <v>#N/A</v>
      </c>
    </row>
    <row r="296" spans="1:21" hidden="1" x14ac:dyDescent="0.3">
      <c r="A296">
        <f t="shared" si="13"/>
        <v>3</v>
      </c>
      <c r="B296" s="69">
        <v>44998</v>
      </c>
      <c r="C296" s="70" t="s">
        <v>21170</v>
      </c>
      <c r="D296" s="70">
        <f t="shared" si="14"/>
        <v>8603</v>
      </c>
      <c r="E296" s="70" t="s">
        <v>20824</v>
      </c>
      <c r="F296" s="70" t="s">
        <v>21171</v>
      </c>
      <c r="G296" s="70" t="s">
        <v>11799</v>
      </c>
      <c r="H296" s="70" t="s">
        <v>11725</v>
      </c>
      <c r="I296" s="71">
        <v>-257880</v>
      </c>
      <c r="J296" s="72" t="s">
        <v>11720</v>
      </c>
      <c r="K296" s="71">
        <v>-25788</v>
      </c>
      <c r="L296" s="73">
        <v>-283668</v>
      </c>
      <c r="M296">
        <f>+VLOOKUP(D296,'[1]Trừ tiền'!O$8:P$893,2,0)</f>
        <v>-283668</v>
      </c>
      <c r="N296" s="59">
        <f t="shared" si="15"/>
        <v>0</v>
      </c>
      <c r="U296" s="74" t="e">
        <f>+VLOOKUP(D296,'[1]TT T7'!O$895:P$1106,2,0)</f>
        <v>#N/A</v>
      </c>
    </row>
    <row r="297" spans="1:21" hidden="1" x14ac:dyDescent="0.3">
      <c r="A297">
        <f t="shared" si="13"/>
        <v>3</v>
      </c>
      <c r="B297" s="69">
        <v>44998</v>
      </c>
      <c r="C297" s="70" t="s">
        <v>21172</v>
      </c>
      <c r="D297" s="70">
        <f t="shared" si="14"/>
        <v>8606</v>
      </c>
      <c r="E297" s="70" t="s">
        <v>20824</v>
      </c>
      <c r="F297" s="70" t="s">
        <v>21173</v>
      </c>
      <c r="G297" s="70" t="s">
        <v>11799</v>
      </c>
      <c r="H297" s="70" t="s">
        <v>11725</v>
      </c>
      <c r="I297" s="71">
        <v>-220293</v>
      </c>
      <c r="J297" s="72" t="s">
        <v>11720</v>
      </c>
      <c r="K297" s="71">
        <v>-22029</v>
      </c>
      <c r="L297" s="73">
        <v>-242322</v>
      </c>
      <c r="M297">
        <f>+VLOOKUP(D297,'[1]Trừ tiền'!O$8:P$893,2,0)</f>
        <v>-242322</v>
      </c>
      <c r="N297" s="59">
        <f t="shared" si="15"/>
        <v>0</v>
      </c>
      <c r="U297" s="74" t="e">
        <f>+VLOOKUP(D297,'[1]TT T7'!O$895:P$1106,2,0)</f>
        <v>#N/A</v>
      </c>
    </row>
    <row r="298" spans="1:21" hidden="1" x14ac:dyDescent="0.3">
      <c r="A298">
        <f t="shared" si="13"/>
        <v>3</v>
      </c>
      <c r="B298" s="69">
        <v>44998</v>
      </c>
      <c r="C298" s="70" t="s">
        <v>21174</v>
      </c>
      <c r="D298" s="70">
        <f t="shared" si="14"/>
        <v>8665</v>
      </c>
      <c r="E298" s="70" t="s">
        <v>20824</v>
      </c>
      <c r="F298" s="70" t="s">
        <v>21175</v>
      </c>
      <c r="G298" s="70" t="s">
        <v>11799</v>
      </c>
      <c r="H298" s="70" t="s">
        <v>11725</v>
      </c>
      <c r="I298" s="71">
        <v>-176400</v>
      </c>
      <c r="J298" s="72" t="s">
        <v>11720</v>
      </c>
      <c r="K298" s="71">
        <v>-17640</v>
      </c>
      <c r="L298" s="73">
        <v>-194040</v>
      </c>
      <c r="M298">
        <f>+VLOOKUP(D298,'[1]Trừ tiền'!O$8:P$893,2,0)</f>
        <v>-194040</v>
      </c>
      <c r="N298" s="59">
        <f t="shared" si="15"/>
        <v>0</v>
      </c>
      <c r="U298" s="74" t="e">
        <f>+VLOOKUP(D298,'[1]TT T7'!O$895:P$1106,2,0)</f>
        <v>#N/A</v>
      </c>
    </row>
    <row r="299" spans="1:21" hidden="1" x14ac:dyDescent="0.3">
      <c r="A299">
        <f t="shared" si="13"/>
        <v>3</v>
      </c>
      <c r="B299" s="69">
        <v>44998</v>
      </c>
      <c r="C299" s="70" t="s">
        <v>21176</v>
      </c>
      <c r="D299" s="70">
        <f t="shared" si="14"/>
        <v>8678</v>
      </c>
      <c r="E299" s="70" t="s">
        <v>20824</v>
      </c>
      <c r="F299" s="70" t="s">
        <v>21177</v>
      </c>
      <c r="G299" s="70" t="s">
        <v>11799</v>
      </c>
      <c r="H299" s="70" t="s">
        <v>11725</v>
      </c>
      <c r="I299" s="71">
        <v>-264600</v>
      </c>
      <c r="J299" s="72" t="s">
        <v>11720</v>
      </c>
      <c r="K299" s="71">
        <v>-26460</v>
      </c>
      <c r="L299" s="73">
        <v>-291060</v>
      </c>
      <c r="M299">
        <f>+VLOOKUP(D299,'[1]Trừ tiền'!O$8:P$893,2,0)</f>
        <v>-291060</v>
      </c>
      <c r="N299" s="59">
        <f t="shared" si="15"/>
        <v>0</v>
      </c>
      <c r="U299" s="74" t="e">
        <f>+VLOOKUP(D299,'[1]TT T7'!O$895:P$1106,2,0)</f>
        <v>#N/A</v>
      </c>
    </row>
    <row r="300" spans="1:21" hidden="1" x14ac:dyDescent="0.3">
      <c r="A300">
        <f t="shared" si="13"/>
        <v>3</v>
      </c>
      <c r="B300" s="69">
        <v>44998</v>
      </c>
      <c r="C300" s="70" t="s">
        <v>21178</v>
      </c>
      <c r="D300" s="70">
        <f t="shared" si="14"/>
        <v>8682</v>
      </c>
      <c r="E300" s="70" t="s">
        <v>20824</v>
      </c>
      <c r="F300" s="70" t="s">
        <v>21179</v>
      </c>
      <c r="G300" s="70" t="s">
        <v>11799</v>
      </c>
      <c r="H300" s="70" t="s">
        <v>11725</v>
      </c>
      <c r="I300" s="71">
        <v>-562752</v>
      </c>
      <c r="J300" s="72" t="s">
        <v>11720</v>
      </c>
      <c r="K300" s="71">
        <v>-56275</v>
      </c>
      <c r="L300" s="73">
        <v>-619027</v>
      </c>
      <c r="M300">
        <f>+VLOOKUP(D300,'[1]Trừ tiền'!O$8:P$893,2,0)</f>
        <v>-619027</v>
      </c>
      <c r="N300" s="59">
        <f t="shared" si="15"/>
        <v>0</v>
      </c>
      <c r="U300" s="74" t="e">
        <f>+VLOOKUP(D300,'[1]TT T7'!O$895:P$1106,2,0)</f>
        <v>#N/A</v>
      </c>
    </row>
    <row r="301" spans="1:21" hidden="1" x14ac:dyDescent="0.3">
      <c r="A301">
        <f t="shared" si="13"/>
        <v>3</v>
      </c>
      <c r="B301" s="69">
        <v>44998</v>
      </c>
      <c r="C301" s="70" t="s">
        <v>21180</v>
      </c>
      <c r="D301" s="70">
        <f t="shared" si="14"/>
        <v>8688</v>
      </c>
      <c r="E301" s="70" t="s">
        <v>20824</v>
      </c>
      <c r="F301" s="70" t="s">
        <v>21181</v>
      </c>
      <c r="G301" s="70" t="s">
        <v>11799</v>
      </c>
      <c r="H301" s="70" t="s">
        <v>11725</v>
      </c>
      <c r="I301" s="71">
        <v>-553073</v>
      </c>
      <c r="J301" s="72" t="s">
        <v>11720</v>
      </c>
      <c r="K301" s="71">
        <v>-55307</v>
      </c>
      <c r="L301" s="73">
        <v>-608380</v>
      </c>
      <c r="M301">
        <f>+VLOOKUP(D301,'[1]Trừ tiền'!O$8:P$893,2,0)</f>
        <v>-608380</v>
      </c>
      <c r="N301" s="59">
        <f t="shared" si="15"/>
        <v>0</v>
      </c>
      <c r="U301" s="74" t="e">
        <f>+VLOOKUP(D301,'[1]TT T7'!O$895:P$1106,2,0)</f>
        <v>#N/A</v>
      </c>
    </row>
    <row r="302" spans="1:21" hidden="1" x14ac:dyDescent="0.3">
      <c r="A302">
        <f t="shared" si="13"/>
        <v>3</v>
      </c>
      <c r="B302" s="69">
        <v>44998</v>
      </c>
      <c r="C302" s="70" t="s">
        <v>21182</v>
      </c>
      <c r="D302" s="70">
        <f t="shared" si="14"/>
        <v>8689</v>
      </c>
      <c r="E302" s="70" t="s">
        <v>20824</v>
      </c>
      <c r="F302" s="70" t="s">
        <v>21183</v>
      </c>
      <c r="G302" s="70" t="s">
        <v>11799</v>
      </c>
      <c r="H302" s="70" t="s">
        <v>11725</v>
      </c>
      <c r="I302" s="71">
        <v>-264600</v>
      </c>
      <c r="J302" s="72" t="s">
        <v>11720</v>
      </c>
      <c r="K302" s="71">
        <v>-26460</v>
      </c>
      <c r="L302" s="73">
        <v>-291060</v>
      </c>
      <c r="M302">
        <f>+VLOOKUP(D302,'[1]Trừ tiền'!O$8:P$893,2,0)</f>
        <v>-291060</v>
      </c>
      <c r="N302" s="59">
        <f t="shared" si="15"/>
        <v>0</v>
      </c>
      <c r="U302" s="74" t="e">
        <f>+VLOOKUP(D302,'[1]TT T7'!O$895:P$1106,2,0)</f>
        <v>#N/A</v>
      </c>
    </row>
    <row r="303" spans="1:21" hidden="1" x14ac:dyDescent="0.3">
      <c r="A303">
        <f t="shared" si="13"/>
        <v>3</v>
      </c>
      <c r="B303" s="69">
        <v>44998</v>
      </c>
      <c r="C303" s="70" t="s">
        <v>21184</v>
      </c>
      <c r="D303" s="70">
        <f t="shared" si="14"/>
        <v>8704</v>
      </c>
      <c r="E303" s="70" t="s">
        <v>20824</v>
      </c>
      <c r="F303" s="70" t="s">
        <v>21185</v>
      </c>
      <c r="G303" s="70" t="s">
        <v>11799</v>
      </c>
      <c r="H303" s="70" t="s">
        <v>11725</v>
      </c>
      <c r="I303" s="71">
        <v>-1103674</v>
      </c>
      <c r="J303" s="72" t="s">
        <v>11720</v>
      </c>
      <c r="K303" s="71">
        <v>-110367</v>
      </c>
      <c r="L303" s="73">
        <v>-1214041</v>
      </c>
      <c r="M303">
        <f>+VLOOKUP(D303,'[1]Trừ tiền'!O$8:P$893,2,0)</f>
        <v>-1214041</v>
      </c>
      <c r="N303" s="59">
        <f t="shared" si="15"/>
        <v>0</v>
      </c>
      <c r="U303" s="74" t="e">
        <f>+VLOOKUP(D303,'[1]TT T7'!O$895:P$1106,2,0)</f>
        <v>#N/A</v>
      </c>
    </row>
    <row r="304" spans="1:21" hidden="1" x14ac:dyDescent="0.3">
      <c r="A304">
        <f t="shared" si="13"/>
        <v>3</v>
      </c>
      <c r="B304" s="69">
        <v>44998</v>
      </c>
      <c r="C304" s="70" t="s">
        <v>21186</v>
      </c>
      <c r="D304" s="70">
        <f t="shared" si="14"/>
        <v>8724</v>
      </c>
      <c r="E304" s="70" t="s">
        <v>20824</v>
      </c>
      <c r="F304" s="70" t="s">
        <v>21187</v>
      </c>
      <c r="G304" s="70" t="s">
        <v>11799</v>
      </c>
      <c r="H304" s="70" t="s">
        <v>11725</v>
      </c>
      <c r="I304" s="71">
        <v>-90750</v>
      </c>
      <c r="J304" s="72" t="s">
        <v>11720</v>
      </c>
      <c r="K304" s="71">
        <v>-9075</v>
      </c>
      <c r="L304" s="73">
        <v>-99825</v>
      </c>
      <c r="M304">
        <f>+VLOOKUP(D304,'[1]Trừ tiền'!O$8:P$893,2,0)</f>
        <v>-99825</v>
      </c>
      <c r="N304" s="59">
        <f t="shared" si="15"/>
        <v>0</v>
      </c>
      <c r="U304" s="74" t="e">
        <f>+VLOOKUP(D304,'[1]TT T7'!O$895:P$1106,2,0)</f>
        <v>#N/A</v>
      </c>
    </row>
    <row r="305" spans="1:21" hidden="1" x14ac:dyDescent="0.3">
      <c r="A305">
        <f t="shared" si="13"/>
        <v>3</v>
      </c>
      <c r="B305" s="69">
        <v>44999</v>
      </c>
      <c r="C305" s="70" t="s">
        <v>13558</v>
      </c>
      <c r="D305" s="70">
        <f t="shared" si="14"/>
        <v>157</v>
      </c>
      <c r="E305" s="70" t="s">
        <v>21188</v>
      </c>
      <c r="F305" s="70" t="s">
        <v>21189</v>
      </c>
      <c r="G305" s="70" t="s">
        <v>12293</v>
      </c>
      <c r="H305" s="70" t="s">
        <v>12294</v>
      </c>
      <c r="I305" s="71">
        <v>-326550</v>
      </c>
      <c r="J305" s="72" t="s">
        <v>11726</v>
      </c>
      <c r="K305" s="71">
        <v>-26124</v>
      </c>
      <c r="L305" s="73">
        <v>-352674</v>
      </c>
      <c r="M305" s="59">
        <f>+L305</f>
        <v>-352674</v>
      </c>
      <c r="N305" s="59">
        <f t="shared" si="15"/>
        <v>0</v>
      </c>
      <c r="O305" t="e">
        <f>+SUMIFS('[1]Trừ tiền'!P$8:P$893,'[1]Trừ tiền'!O$8:O$893,'[1]Hàng trả'!D298)</f>
        <v>#VALUE!</v>
      </c>
      <c r="P305" t="e">
        <f>+O305-M305</f>
        <v>#VALUE!</v>
      </c>
      <c r="Q305" t="e">
        <f>+O305-M305</f>
        <v>#VALUE!</v>
      </c>
      <c r="R305" s="59" t="e">
        <f>+Q305-L305</f>
        <v>#VALUE!</v>
      </c>
      <c r="U305" s="74" t="e">
        <f>+VLOOKUP(D305,'[1]TT T7'!O$895:P$1106,2,0)</f>
        <v>#N/A</v>
      </c>
    </row>
    <row r="306" spans="1:21" hidden="1" x14ac:dyDescent="0.3">
      <c r="A306">
        <f t="shared" si="13"/>
        <v>3</v>
      </c>
      <c r="B306" s="69">
        <v>44999</v>
      </c>
      <c r="C306" s="70" t="s">
        <v>13584</v>
      </c>
      <c r="D306" s="70">
        <f t="shared" si="14"/>
        <v>182</v>
      </c>
      <c r="E306" s="70" t="s">
        <v>21190</v>
      </c>
      <c r="F306" s="70" t="s">
        <v>21191</v>
      </c>
      <c r="G306" s="70" t="s">
        <v>15067</v>
      </c>
      <c r="H306" s="70" t="s">
        <v>12738</v>
      </c>
      <c r="I306" s="71">
        <v>-771750</v>
      </c>
      <c r="J306" s="72" t="s">
        <v>11720</v>
      </c>
      <c r="K306" s="71">
        <v>-77175</v>
      </c>
      <c r="L306" s="73">
        <v>-848925</v>
      </c>
      <c r="M306" s="59">
        <f>+L306</f>
        <v>-848925</v>
      </c>
      <c r="N306" s="59">
        <f t="shared" si="15"/>
        <v>0</v>
      </c>
      <c r="O306" t="e">
        <f>+SUMIFS('[1]Trừ tiền'!P$8:P$893,'[1]Trừ tiền'!O$8:O$893,'[1]Hàng trả'!D299)</f>
        <v>#VALUE!</v>
      </c>
      <c r="P306" t="e">
        <f>+O306-M306</f>
        <v>#VALUE!</v>
      </c>
      <c r="Q306" t="e">
        <f>+O306-M306</f>
        <v>#VALUE!</v>
      </c>
      <c r="R306" s="59" t="e">
        <f>+Q306-L306</f>
        <v>#VALUE!</v>
      </c>
      <c r="S306">
        <v>3</v>
      </c>
      <c r="U306" s="74" t="e">
        <f>+VLOOKUP(D306,'[1]TT T7'!O$895:P$1106,2,0)</f>
        <v>#N/A</v>
      </c>
    </row>
    <row r="307" spans="1:21" hidden="1" x14ac:dyDescent="0.3">
      <c r="A307">
        <f t="shared" si="13"/>
        <v>3</v>
      </c>
      <c r="B307" s="69">
        <v>44999</v>
      </c>
      <c r="C307" s="70" t="s">
        <v>13590</v>
      </c>
      <c r="D307" s="70">
        <f t="shared" si="14"/>
        <v>185</v>
      </c>
      <c r="E307" s="70" t="s">
        <v>20842</v>
      </c>
      <c r="F307" s="70" t="s">
        <v>20825</v>
      </c>
      <c r="G307" s="70" t="s">
        <v>11838</v>
      </c>
      <c r="H307" s="70" t="s">
        <v>11839</v>
      </c>
      <c r="I307" s="71">
        <v>-751422</v>
      </c>
      <c r="J307" s="72" t="s">
        <v>11726</v>
      </c>
      <c r="K307" s="71">
        <v>-60114</v>
      </c>
      <c r="L307" s="73">
        <v>-811536</v>
      </c>
      <c r="M307">
        <f>+VLOOKUP(D307,'[1]Trừ tiền'!O$8:P$893,2,0)</f>
        <v>-811536</v>
      </c>
      <c r="N307" s="59">
        <f t="shared" si="15"/>
        <v>0</v>
      </c>
      <c r="U307" s="74" t="e">
        <f>+VLOOKUP(D307,'[1]TT T7'!O$895:P$1106,2,0)</f>
        <v>#N/A</v>
      </c>
    </row>
    <row r="308" spans="1:21" hidden="1" x14ac:dyDescent="0.3">
      <c r="A308">
        <f t="shared" si="13"/>
        <v>3</v>
      </c>
      <c r="B308" s="69">
        <v>44999</v>
      </c>
      <c r="C308" s="70" t="s">
        <v>13755</v>
      </c>
      <c r="D308" s="70">
        <f t="shared" si="14"/>
        <v>311</v>
      </c>
      <c r="E308" s="70" t="s">
        <v>20890</v>
      </c>
      <c r="F308" s="70" t="s">
        <v>20825</v>
      </c>
      <c r="G308" s="70" t="s">
        <v>12194</v>
      </c>
      <c r="H308" s="70" t="s">
        <v>12195</v>
      </c>
      <c r="I308" s="71">
        <v>-94399</v>
      </c>
      <c r="J308" s="72" t="s">
        <v>11720</v>
      </c>
      <c r="K308" s="71">
        <v>-9440</v>
      </c>
      <c r="L308" s="73">
        <v>-103839</v>
      </c>
      <c r="M308">
        <f>+VLOOKUP(D308,'[1]Trừ tiền'!O$8:P$893,2,0)</f>
        <v>-103839</v>
      </c>
      <c r="N308" s="59">
        <f t="shared" si="15"/>
        <v>0</v>
      </c>
      <c r="U308" s="74" t="e">
        <f>+VLOOKUP(D308,'[1]TT T7'!O$895:P$1106,2,0)</f>
        <v>#N/A</v>
      </c>
    </row>
    <row r="309" spans="1:21" hidden="1" x14ac:dyDescent="0.3">
      <c r="A309">
        <f t="shared" si="13"/>
        <v>3</v>
      </c>
      <c r="B309" s="69">
        <v>44999</v>
      </c>
      <c r="C309" s="70" t="s">
        <v>13790</v>
      </c>
      <c r="D309" s="70">
        <f t="shared" si="14"/>
        <v>375</v>
      </c>
      <c r="E309" s="70" t="s">
        <v>21192</v>
      </c>
      <c r="F309" s="70" t="s">
        <v>21193</v>
      </c>
      <c r="G309" s="70" t="s">
        <v>12254</v>
      </c>
      <c r="H309" s="70" t="s">
        <v>12255</v>
      </c>
      <c r="I309" s="71">
        <v>-106050</v>
      </c>
      <c r="J309" s="72" t="s">
        <v>11726</v>
      </c>
      <c r="K309" s="71">
        <v>-8484</v>
      </c>
      <c r="L309" s="73">
        <v>-114534</v>
      </c>
      <c r="M309">
        <f>+VLOOKUP(D309,'[1]Trừ tiền'!O$8:P$893,2,0)</f>
        <v>-114534</v>
      </c>
      <c r="N309" s="59">
        <f t="shared" si="15"/>
        <v>0</v>
      </c>
      <c r="U309" s="74" t="e">
        <f>+VLOOKUP(D309,'[1]TT T7'!O$895:P$1106,2,0)</f>
        <v>#N/A</v>
      </c>
    </row>
    <row r="310" spans="1:21" hidden="1" x14ac:dyDescent="0.3">
      <c r="A310">
        <f t="shared" si="13"/>
        <v>3</v>
      </c>
      <c r="B310" s="69">
        <v>44999</v>
      </c>
      <c r="C310" s="70" t="s">
        <v>13794</v>
      </c>
      <c r="D310" s="70">
        <f t="shared" si="14"/>
        <v>377</v>
      </c>
      <c r="E310" s="70" t="s">
        <v>21192</v>
      </c>
      <c r="F310" s="70" t="s">
        <v>20825</v>
      </c>
      <c r="G310" s="70" t="s">
        <v>12254</v>
      </c>
      <c r="H310" s="70" t="s">
        <v>12255</v>
      </c>
      <c r="I310" s="71">
        <v>-50182</v>
      </c>
      <c r="J310" s="72" t="s">
        <v>11720</v>
      </c>
      <c r="K310" s="71">
        <v>-5018</v>
      </c>
      <c r="L310" s="73">
        <v>-55200</v>
      </c>
      <c r="M310">
        <f>+VLOOKUP(D310,'[1]Trừ tiền'!O$8:P$893,2,0)</f>
        <v>-55200</v>
      </c>
      <c r="N310" s="59">
        <f t="shared" si="15"/>
        <v>0</v>
      </c>
      <c r="U310" s="74" t="e">
        <f>+VLOOKUP(D310,'[1]TT T7'!O$895:P$1106,2,0)</f>
        <v>#N/A</v>
      </c>
    </row>
    <row r="311" spans="1:21" hidden="1" x14ac:dyDescent="0.3">
      <c r="A311">
        <f t="shared" si="13"/>
        <v>3</v>
      </c>
      <c r="B311" s="69">
        <v>44999</v>
      </c>
      <c r="C311" s="70" t="s">
        <v>21194</v>
      </c>
      <c r="D311" s="70">
        <f t="shared" si="14"/>
        <v>380</v>
      </c>
      <c r="E311" s="70" t="s">
        <v>20884</v>
      </c>
      <c r="F311" s="70" t="s">
        <v>20825</v>
      </c>
      <c r="G311" s="70" t="s">
        <v>12179</v>
      </c>
      <c r="H311" s="70" t="s">
        <v>12180</v>
      </c>
      <c r="I311" s="71">
        <v>-50182</v>
      </c>
      <c r="J311" s="72" t="s">
        <v>11720</v>
      </c>
      <c r="K311" s="71">
        <v>-5018</v>
      </c>
      <c r="L311" s="73">
        <v>-55200</v>
      </c>
      <c r="M311">
        <f>+VLOOKUP(D311,'[1]Trừ tiền'!O$8:P$893,2,0)</f>
        <v>-55200</v>
      </c>
      <c r="N311" s="59">
        <f t="shared" si="15"/>
        <v>0</v>
      </c>
      <c r="U311" s="74" t="e">
        <f>+VLOOKUP(D311,'[1]TT T7'!O$895:P$1106,2,0)</f>
        <v>#N/A</v>
      </c>
    </row>
    <row r="312" spans="1:21" hidden="1" x14ac:dyDescent="0.3">
      <c r="A312">
        <f t="shared" si="13"/>
        <v>3</v>
      </c>
      <c r="B312" s="69">
        <v>44999</v>
      </c>
      <c r="C312" s="70" t="s">
        <v>21195</v>
      </c>
      <c r="D312" s="70">
        <f t="shared" si="14"/>
        <v>1009</v>
      </c>
      <c r="E312" s="70" t="s">
        <v>20847</v>
      </c>
      <c r="F312" s="70" t="s">
        <v>21196</v>
      </c>
      <c r="G312" s="70" t="s">
        <v>11860</v>
      </c>
      <c r="H312" s="70" t="s">
        <v>11719</v>
      </c>
      <c r="I312" s="71">
        <v>-74250</v>
      </c>
      <c r="J312" s="72" t="s">
        <v>11720</v>
      </c>
      <c r="K312" s="71">
        <v>-7425</v>
      </c>
      <c r="L312" s="73">
        <v>-81675</v>
      </c>
      <c r="M312">
        <f>+VLOOKUP(D312,'[1]Trừ tiền'!O$8:P$893,2,0)</f>
        <v>-81675</v>
      </c>
      <c r="N312" s="59">
        <f t="shared" si="15"/>
        <v>0</v>
      </c>
      <c r="U312" s="74" t="e">
        <f>+VLOOKUP(D312,'[1]TT T7'!O$895:P$1106,2,0)</f>
        <v>#N/A</v>
      </c>
    </row>
    <row r="313" spans="1:21" hidden="1" x14ac:dyDescent="0.3">
      <c r="A313">
        <f t="shared" si="13"/>
        <v>3</v>
      </c>
      <c r="B313" s="69">
        <v>44999</v>
      </c>
      <c r="C313" s="70" t="s">
        <v>21197</v>
      </c>
      <c r="D313" s="70">
        <f t="shared" si="14"/>
        <v>1010</v>
      </c>
      <c r="E313" s="70" t="s">
        <v>20847</v>
      </c>
      <c r="F313" s="70" t="s">
        <v>21198</v>
      </c>
      <c r="G313" s="70" t="s">
        <v>11860</v>
      </c>
      <c r="H313" s="70" t="s">
        <v>11719</v>
      </c>
      <c r="I313" s="71">
        <v>-106050</v>
      </c>
      <c r="J313" s="72" t="s">
        <v>11720</v>
      </c>
      <c r="K313" s="71">
        <v>-10605</v>
      </c>
      <c r="L313" s="73">
        <v>-116655</v>
      </c>
      <c r="M313">
        <f>+VLOOKUP(D313,'[1]Trừ tiền'!O$8:P$893,2,0)</f>
        <v>-116655</v>
      </c>
      <c r="N313" s="59">
        <f t="shared" si="15"/>
        <v>0</v>
      </c>
      <c r="U313" s="74" t="e">
        <f>+VLOOKUP(D313,'[1]TT T7'!O$895:P$1106,2,0)</f>
        <v>#N/A</v>
      </c>
    </row>
    <row r="314" spans="1:21" hidden="1" x14ac:dyDescent="0.3">
      <c r="A314">
        <f t="shared" si="13"/>
        <v>3</v>
      </c>
      <c r="B314" s="69">
        <v>44999</v>
      </c>
      <c r="C314" s="70" t="s">
        <v>21199</v>
      </c>
      <c r="D314" s="70">
        <f t="shared" si="14"/>
        <v>1011</v>
      </c>
      <c r="E314" s="70" t="s">
        <v>20847</v>
      </c>
      <c r="F314" s="70" t="s">
        <v>21200</v>
      </c>
      <c r="G314" s="70" t="s">
        <v>11860</v>
      </c>
      <c r="H314" s="70" t="s">
        <v>11719</v>
      </c>
      <c r="I314" s="71">
        <v>-246048</v>
      </c>
      <c r="J314" s="72" t="s">
        <v>11720</v>
      </c>
      <c r="K314" s="71">
        <v>-24605</v>
      </c>
      <c r="L314" s="73">
        <v>-270653</v>
      </c>
      <c r="M314">
        <f>+VLOOKUP(D314,'[1]Trừ tiền'!O$8:P$893,2,0)</f>
        <v>-270653</v>
      </c>
      <c r="N314" s="59">
        <f t="shared" si="15"/>
        <v>0</v>
      </c>
      <c r="U314" s="74" t="e">
        <f>+VLOOKUP(D314,'[1]TT T7'!O$895:P$1106,2,0)</f>
        <v>#N/A</v>
      </c>
    </row>
    <row r="315" spans="1:21" hidden="1" x14ac:dyDescent="0.3">
      <c r="A315">
        <f t="shared" si="13"/>
        <v>3</v>
      </c>
      <c r="B315" s="69">
        <v>44999</v>
      </c>
      <c r="C315" s="70" t="s">
        <v>21201</v>
      </c>
      <c r="D315" s="70">
        <f t="shared" si="14"/>
        <v>8844</v>
      </c>
      <c r="E315" s="70" t="s">
        <v>20824</v>
      </c>
      <c r="F315" s="70" t="s">
        <v>21202</v>
      </c>
      <c r="G315" s="70" t="s">
        <v>11799</v>
      </c>
      <c r="H315" s="70" t="s">
        <v>11725</v>
      </c>
      <c r="I315" s="71">
        <v>-705248</v>
      </c>
      <c r="J315" s="72" t="s">
        <v>11720</v>
      </c>
      <c r="K315" s="71">
        <v>-70525</v>
      </c>
      <c r="L315" s="73">
        <v>-775773</v>
      </c>
      <c r="M315">
        <f>+VLOOKUP(D315,'[1]Trừ tiền'!O$8:P$893,2,0)</f>
        <v>-775773</v>
      </c>
      <c r="N315" s="59">
        <f t="shared" si="15"/>
        <v>0</v>
      </c>
      <c r="U315" s="74" t="e">
        <f>+VLOOKUP(D315,'[1]TT T7'!O$895:P$1106,2,0)</f>
        <v>#N/A</v>
      </c>
    </row>
    <row r="316" spans="1:21" hidden="1" x14ac:dyDescent="0.3">
      <c r="A316">
        <f t="shared" si="13"/>
        <v>3</v>
      </c>
      <c r="B316" s="69">
        <v>44999</v>
      </c>
      <c r="C316" s="70" t="s">
        <v>21203</v>
      </c>
      <c r="D316" s="70">
        <f t="shared" si="14"/>
        <v>8857</v>
      </c>
      <c r="E316" s="70" t="s">
        <v>20824</v>
      </c>
      <c r="F316" s="70" t="s">
        <v>21204</v>
      </c>
      <c r="G316" s="70" t="s">
        <v>11799</v>
      </c>
      <c r="H316" s="70" t="s">
        <v>11725</v>
      </c>
      <c r="I316" s="71">
        <v>-220500</v>
      </c>
      <c r="J316" s="72" t="s">
        <v>11720</v>
      </c>
      <c r="K316" s="71">
        <v>-22050</v>
      </c>
      <c r="L316" s="73">
        <v>-242550</v>
      </c>
      <c r="M316">
        <f>+VLOOKUP(D316,'[1]Trừ tiền'!O$8:P$893,2,0)</f>
        <v>-242550</v>
      </c>
      <c r="N316" s="59">
        <f t="shared" si="15"/>
        <v>0</v>
      </c>
      <c r="U316" s="74" t="e">
        <f>+VLOOKUP(D316,'[1]TT T7'!O$895:P$1106,2,0)</f>
        <v>#N/A</v>
      </c>
    </row>
    <row r="317" spans="1:21" hidden="1" x14ac:dyDescent="0.3">
      <c r="A317">
        <f t="shared" si="13"/>
        <v>3</v>
      </c>
      <c r="B317" s="69">
        <v>44999</v>
      </c>
      <c r="C317" s="70" t="s">
        <v>21205</v>
      </c>
      <c r="D317" s="70">
        <f t="shared" si="14"/>
        <v>8859</v>
      </c>
      <c r="E317" s="70" t="s">
        <v>20824</v>
      </c>
      <c r="F317" s="70" t="s">
        <v>21206</v>
      </c>
      <c r="G317" s="70" t="s">
        <v>11799</v>
      </c>
      <c r="H317" s="70" t="s">
        <v>11725</v>
      </c>
      <c r="I317" s="71">
        <v>-1421321</v>
      </c>
      <c r="J317" s="72" t="s">
        <v>11720</v>
      </c>
      <c r="K317" s="71">
        <v>-142132</v>
      </c>
      <c r="L317" s="73">
        <v>-1563453</v>
      </c>
      <c r="M317">
        <f>+VLOOKUP(D317,'[1]Trừ tiền'!O$8:P$893,2,0)</f>
        <v>-1563453</v>
      </c>
      <c r="N317" s="59">
        <f t="shared" si="15"/>
        <v>0</v>
      </c>
      <c r="U317" s="74" t="e">
        <f>+VLOOKUP(D317,'[1]TT T7'!O$895:P$1106,2,0)</f>
        <v>#N/A</v>
      </c>
    </row>
    <row r="318" spans="1:21" hidden="1" x14ac:dyDescent="0.3">
      <c r="A318">
        <f t="shared" si="13"/>
        <v>3</v>
      </c>
      <c r="B318" s="69">
        <v>44999</v>
      </c>
      <c r="C318" s="70" t="s">
        <v>21207</v>
      </c>
      <c r="D318" s="70">
        <f t="shared" si="14"/>
        <v>8860</v>
      </c>
      <c r="E318" s="70" t="s">
        <v>20824</v>
      </c>
      <c r="F318" s="70" t="s">
        <v>21208</v>
      </c>
      <c r="G318" s="70" t="s">
        <v>11799</v>
      </c>
      <c r="H318" s="70" t="s">
        <v>11725</v>
      </c>
      <c r="I318" s="71">
        <v>-88200</v>
      </c>
      <c r="J318" s="72" t="s">
        <v>11720</v>
      </c>
      <c r="K318" s="71">
        <v>-8820</v>
      </c>
      <c r="L318" s="73">
        <v>-97020</v>
      </c>
      <c r="M318">
        <f>+VLOOKUP(D318,'[1]Trừ tiền'!O$8:P$893,2,0)</f>
        <v>-97020</v>
      </c>
      <c r="N318" s="59">
        <f t="shared" si="15"/>
        <v>0</v>
      </c>
      <c r="U318" s="74" t="e">
        <f>+VLOOKUP(D318,'[1]TT T7'!O$895:P$1106,2,0)</f>
        <v>#N/A</v>
      </c>
    </row>
    <row r="319" spans="1:21" hidden="1" x14ac:dyDescent="0.3">
      <c r="A319">
        <f t="shared" si="13"/>
        <v>3</v>
      </c>
      <c r="B319" s="69">
        <v>44999</v>
      </c>
      <c r="C319" s="70" t="s">
        <v>21209</v>
      </c>
      <c r="D319" s="70">
        <f t="shared" si="14"/>
        <v>8941</v>
      </c>
      <c r="E319" s="70" t="s">
        <v>20824</v>
      </c>
      <c r="F319" s="70" t="s">
        <v>21210</v>
      </c>
      <c r="G319" s="70" t="s">
        <v>11799</v>
      </c>
      <c r="H319" s="70" t="s">
        <v>11725</v>
      </c>
      <c r="I319" s="71">
        <v>-88200</v>
      </c>
      <c r="J319" s="72" t="s">
        <v>11720</v>
      </c>
      <c r="K319" s="71">
        <v>-8820</v>
      </c>
      <c r="L319" s="73">
        <v>-97020</v>
      </c>
      <c r="M319">
        <f>+VLOOKUP(D319,'[1]Trừ tiền'!O$8:P$893,2,0)</f>
        <v>-97020</v>
      </c>
      <c r="N319" s="59">
        <f t="shared" si="15"/>
        <v>0</v>
      </c>
      <c r="U319" s="74" t="e">
        <f>+VLOOKUP(D319,'[1]TT T7'!O$895:P$1106,2,0)</f>
        <v>#N/A</v>
      </c>
    </row>
    <row r="320" spans="1:21" hidden="1" x14ac:dyDescent="0.3">
      <c r="A320">
        <f t="shared" si="13"/>
        <v>3</v>
      </c>
      <c r="B320" s="69">
        <v>45000</v>
      </c>
      <c r="C320" s="70" t="s">
        <v>13588</v>
      </c>
      <c r="D320" s="70">
        <f t="shared" si="14"/>
        <v>184</v>
      </c>
      <c r="E320" s="70" t="s">
        <v>21188</v>
      </c>
      <c r="F320" s="70" t="s">
        <v>20825</v>
      </c>
      <c r="G320" s="70" t="s">
        <v>12293</v>
      </c>
      <c r="H320" s="70" t="s">
        <v>12294</v>
      </c>
      <c r="I320" s="71">
        <v>-442409</v>
      </c>
      <c r="J320" s="72" t="s">
        <v>11720</v>
      </c>
      <c r="K320" s="71">
        <v>-44241</v>
      </c>
      <c r="L320" s="73">
        <v>-486650</v>
      </c>
      <c r="M320">
        <f>+VLOOKUP(D320,'[1]Trừ tiền'!O$8:P$893,2,0)</f>
        <v>-486650</v>
      </c>
      <c r="N320" s="59">
        <f t="shared" si="15"/>
        <v>0</v>
      </c>
      <c r="U320" s="74" t="e">
        <f>+VLOOKUP(D320,'[1]TT T7'!O$895:P$1106,2,0)</f>
        <v>#N/A</v>
      </c>
    </row>
    <row r="321" spans="1:21" hidden="1" x14ac:dyDescent="0.3">
      <c r="A321">
        <f t="shared" si="13"/>
        <v>3</v>
      </c>
      <c r="B321" s="69">
        <v>45000</v>
      </c>
      <c r="C321" s="70" t="s">
        <v>21211</v>
      </c>
      <c r="D321" s="70">
        <f t="shared" si="14"/>
        <v>392</v>
      </c>
      <c r="E321" s="70" t="s">
        <v>20884</v>
      </c>
      <c r="F321" s="70" t="s">
        <v>21038</v>
      </c>
      <c r="G321" s="70" t="s">
        <v>12179</v>
      </c>
      <c r="H321" s="70" t="s">
        <v>12180</v>
      </c>
      <c r="I321" s="71">
        <v>-111058</v>
      </c>
      <c r="J321" s="72" t="s">
        <v>11720</v>
      </c>
      <c r="K321" s="71">
        <v>-11106</v>
      </c>
      <c r="L321" s="73">
        <v>-122164</v>
      </c>
      <c r="M321">
        <f>+VLOOKUP(D321,'[1]Trừ tiền'!O$8:P$893,2,0)</f>
        <v>-122164</v>
      </c>
      <c r="N321" s="59">
        <f t="shared" si="15"/>
        <v>0</v>
      </c>
      <c r="U321" s="74" t="e">
        <f>+VLOOKUP(D321,'[1]TT T7'!O$895:P$1106,2,0)</f>
        <v>#N/A</v>
      </c>
    </row>
    <row r="322" spans="1:21" hidden="1" x14ac:dyDescent="0.3">
      <c r="A322">
        <f t="shared" si="13"/>
        <v>3</v>
      </c>
      <c r="B322" s="69">
        <v>45000</v>
      </c>
      <c r="C322" s="70" t="s">
        <v>21212</v>
      </c>
      <c r="D322" s="70">
        <f t="shared" si="14"/>
        <v>9213</v>
      </c>
      <c r="E322" s="70" t="s">
        <v>20824</v>
      </c>
      <c r="F322" s="70" t="s">
        <v>21213</v>
      </c>
      <c r="G322" s="70" t="s">
        <v>11799</v>
      </c>
      <c r="H322" s="70" t="s">
        <v>11725</v>
      </c>
      <c r="I322" s="71">
        <v>-547012</v>
      </c>
      <c r="J322" s="72" t="s">
        <v>11720</v>
      </c>
      <c r="K322" s="71">
        <v>-54701</v>
      </c>
      <c r="L322" s="73">
        <v>-601713</v>
      </c>
      <c r="M322">
        <f>+VLOOKUP(D322,'[1]Trừ tiền'!O$8:P$893,2,0)</f>
        <v>-601713</v>
      </c>
      <c r="N322" s="59">
        <f t="shared" si="15"/>
        <v>0</v>
      </c>
      <c r="U322" s="74" t="e">
        <f>+VLOOKUP(D322,'[1]TT T7'!O$895:P$1106,2,0)</f>
        <v>#N/A</v>
      </c>
    </row>
    <row r="323" spans="1:21" hidden="1" x14ac:dyDescent="0.3">
      <c r="A323">
        <f t="shared" si="13"/>
        <v>3</v>
      </c>
      <c r="B323" s="69">
        <v>45000</v>
      </c>
      <c r="C323" s="70" t="s">
        <v>21214</v>
      </c>
      <c r="D323" s="70">
        <f t="shared" si="14"/>
        <v>9241</v>
      </c>
      <c r="E323" s="70" t="s">
        <v>20824</v>
      </c>
      <c r="F323" s="70" t="s">
        <v>21215</v>
      </c>
      <c r="G323" s="70" t="s">
        <v>11799</v>
      </c>
      <c r="H323" s="70" t="s">
        <v>11725</v>
      </c>
      <c r="I323" s="71">
        <v>-1426946</v>
      </c>
      <c r="J323" s="72" t="s">
        <v>11720</v>
      </c>
      <c r="K323" s="71">
        <v>-142695</v>
      </c>
      <c r="L323" s="73">
        <v>-1569641</v>
      </c>
      <c r="M323">
        <f>+VLOOKUP(D323,'[1]Trừ tiền'!O$8:P$893,2,0)</f>
        <v>-1569641</v>
      </c>
      <c r="N323" s="59">
        <f t="shared" si="15"/>
        <v>0</v>
      </c>
      <c r="U323" s="74" t="e">
        <f>+VLOOKUP(D323,'[1]TT T7'!O$895:P$1106,2,0)</f>
        <v>#N/A</v>
      </c>
    </row>
    <row r="324" spans="1:21" hidden="1" x14ac:dyDescent="0.3">
      <c r="A324">
        <f t="shared" si="13"/>
        <v>3</v>
      </c>
      <c r="B324" s="69">
        <v>45000</v>
      </c>
      <c r="C324" s="70" t="s">
        <v>21216</v>
      </c>
      <c r="D324" s="70">
        <f t="shared" si="14"/>
        <v>9261</v>
      </c>
      <c r="E324" s="70" t="s">
        <v>20824</v>
      </c>
      <c r="F324" s="70" t="s">
        <v>21217</v>
      </c>
      <c r="G324" s="70" t="s">
        <v>11799</v>
      </c>
      <c r="H324" s="70" t="s">
        <v>11725</v>
      </c>
      <c r="I324" s="71">
        <v>-342720</v>
      </c>
      <c r="J324" s="72" t="s">
        <v>11720</v>
      </c>
      <c r="K324" s="71">
        <v>-34272</v>
      </c>
      <c r="L324" s="73">
        <v>-376992</v>
      </c>
      <c r="M324">
        <f>+VLOOKUP(D324,'[1]Trừ tiền'!O$8:P$893,2,0)</f>
        <v>-376992</v>
      </c>
      <c r="N324" s="59">
        <f t="shared" si="15"/>
        <v>0</v>
      </c>
      <c r="U324" s="74" t="e">
        <f>+VLOOKUP(D324,'[1]TT T7'!O$895:P$1106,2,0)</f>
        <v>#N/A</v>
      </c>
    </row>
    <row r="325" spans="1:21" hidden="1" x14ac:dyDescent="0.3">
      <c r="A325">
        <f t="shared" si="13"/>
        <v>3</v>
      </c>
      <c r="B325" s="69">
        <v>45001</v>
      </c>
      <c r="C325" s="70" t="s">
        <v>21218</v>
      </c>
      <c r="D325" s="70">
        <f t="shared" si="14"/>
        <v>344</v>
      </c>
      <c r="E325" s="70" t="s">
        <v>20861</v>
      </c>
      <c r="F325" s="70" t="s">
        <v>20825</v>
      </c>
      <c r="G325" s="70" t="s">
        <v>12173</v>
      </c>
      <c r="H325" s="70" t="s">
        <v>12174</v>
      </c>
      <c r="I325" s="71">
        <v>-333174</v>
      </c>
      <c r="J325" s="72" t="s">
        <v>11720</v>
      </c>
      <c r="K325" s="71">
        <v>-33317</v>
      </c>
      <c r="L325" s="73">
        <v>-366491</v>
      </c>
      <c r="M325">
        <f>+VLOOKUP(D325,'[1]Trừ tiền'!O$8:P$893,2,0)</f>
        <v>-366491</v>
      </c>
      <c r="N325" s="59">
        <f t="shared" si="15"/>
        <v>0</v>
      </c>
      <c r="U325" s="74" t="e">
        <f>+VLOOKUP(D325,'[1]TT T7'!O$895:P$1106,2,0)</f>
        <v>#N/A</v>
      </c>
    </row>
    <row r="326" spans="1:21" hidden="1" x14ac:dyDescent="0.3">
      <c r="A326">
        <f t="shared" si="13"/>
        <v>3</v>
      </c>
      <c r="B326" s="69">
        <v>45001</v>
      </c>
      <c r="C326" s="70" t="s">
        <v>21219</v>
      </c>
      <c r="D326" s="70">
        <f t="shared" si="14"/>
        <v>9352</v>
      </c>
      <c r="E326" s="70" t="s">
        <v>20824</v>
      </c>
      <c r="F326" s="70" t="s">
        <v>21220</v>
      </c>
      <c r="G326" s="70" t="s">
        <v>11799</v>
      </c>
      <c r="H326" s="70" t="s">
        <v>11725</v>
      </c>
      <c r="I326" s="71">
        <v>-430920</v>
      </c>
      <c r="J326" s="72" t="s">
        <v>11720</v>
      </c>
      <c r="K326" s="71">
        <v>-43092</v>
      </c>
      <c r="L326" s="73">
        <v>-474012</v>
      </c>
      <c r="M326">
        <f>+VLOOKUP(D326,'[1]Trừ tiền'!O$8:P$893,2,0)</f>
        <v>-474012</v>
      </c>
      <c r="N326" s="59">
        <f t="shared" si="15"/>
        <v>0</v>
      </c>
      <c r="U326" s="74" t="e">
        <f>+VLOOKUP(D326,'[1]TT T7'!O$895:P$1106,2,0)</f>
        <v>#N/A</v>
      </c>
    </row>
    <row r="327" spans="1:21" hidden="1" x14ac:dyDescent="0.3">
      <c r="A327">
        <f t="shared" ref="A327:A390" si="16">+MONTH(B327)</f>
        <v>3</v>
      </c>
      <c r="B327" s="69">
        <v>45001</v>
      </c>
      <c r="C327" s="70" t="s">
        <v>21221</v>
      </c>
      <c r="D327" s="70">
        <f t="shared" ref="D327:D390" si="17">+C327*1</f>
        <v>9419</v>
      </c>
      <c r="E327" s="70" t="s">
        <v>20824</v>
      </c>
      <c r="F327" s="70" t="s">
        <v>21222</v>
      </c>
      <c r="G327" s="70" t="s">
        <v>11799</v>
      </c>
      <c r="H327" s="70" t="s">
        <v>11725</v>
      </c>
      <c r="I327" s="71">
        <v>-88200</v>
      </c>
      <c r="J327" s="72" t="s">
        <v>11720</v>
      </c>
      <c r="K327" s="71">
        <v>-8820</v>
      </c>
      <c r="L327" s="73">
        <v>-97020</v>
      </c>
      <c r="M327">
        <f>+VLOOKUP(D327,'[1]Trừ tiền'!O$8:P$893,2,0)</f>
        <v>-97020</v>
      </c>
      <c r="N327" s="59">
        <f t="shared" ref="N327:N390" si="18">+M327-L327</f>
        <v>0</v>
      </c>
      <c r="U327" s="74" t="e">
        <f>+VLOOKUP(D327,'[1]TT T7'!O$895:P$1106,2,0)</f>
        <v>#N/A</v>
      </c>
    </row>
    <row r="328" spans="1:21" hidden="1" x14ac:dyDescent="0.3">
      <c r="A328">
        <f t="shared" si="16"/>
        <v>3</v>
      </c>
      <c r="B328" s="69">
        <v>45001</v>
      </c>
      <c r="C328" s="70" t="s">
        <v>21223</v>
      </c>
      <c r="D328" s="70">
        <f t="shared" si="17"/>
        <v>9434</v>
      </c>
      <c r="E328" s="70" t="s">
        <v>20824</v>
      </c>
      <c r="F328" s="70" t="s">
        <v>21224</v>
      </c>
      <c r="G328" s="70" t="s">
        <v>11799</v>
      </c>
      <c r="H328" s="70" t="s">
        <v>11725</v>
      </c>
      <c r="I328" s="71">
        <v>-183150</v>
      </c>
      <c r="J328" s="72" t="s">
        <v>11720</v>
      </c>
      <c r="K328" s="71">
        <v>-18315</v>
      </c>
      <c r="L328" s="73">
        <v>-201465</v>
      </c>
      <c r="M328">
        <f>+VLOOKUP(D328,'[1]Trừ tiền'!O$8:P$893,2,0)</f>
        <v>-201465</v>
      </c>
      <c r="N328" s="59">
        <f t="shared" si="18"/>
        <v>0</v>
      </c>
      <c r="U328" s="74" t="e">
        <f>+VLOOKUP(D328,'[1]TT T7'!O$895:P$1106,2,0)</f>
        <v>#N/A</v>
      </c>
    </row>
    <row r="329" spans="1:21" hidden="1" x14ac:dyDescent="0.3">
      <c r="A329">
        <f t="shared" si="16"/>
        <v>3</v>
      </c>
      <c r="B329" s="69">
        <v>45001</v>
      </c>
      <c r="C329" s="70" t="s">
        <v>21225</v>
      </c>
      <c r="D329" s="70">
        <f t="shared" si="17"/>
        <v>9439</v>
      </c>
      <c r="E329" s="70" t="s">
        <v>20824</v>
      </c>
      <c r="F329" s="70" t="s">
        <v>21226</v>
      </c>
      <c r="G329" s="70" t="s">
        <v>11799</v>
      </c>
      <c r="H329" s="70" t="s">
        <v>11725</v>
      </c>
      <c r="I329" s="71">
        <v>-344390</v>
      </c>
      <c r="J329" s="72" t="s">
        <v>11720</v>
      </c>
      <c r="K329" s="71">
        <v>-34439</v>
      </c>
      <c r="L329" s="73">
        <v>-378829</v>
      </c>
      <c r="M329">
        <f>+VLOOKUP(D329,'[1]Trừ tiền'!O$8:P$893,2,0)</f>
        <v>-378829</v>
      </c>
      <c r="N329" s="59">
        <f t="shared" si="18"/>
        <v>0</v>
      </c>
      <c r="U329" s="74" t="e">
        <f>+VLOOKUP(D329,'[1]TT T7'!O$895:P$1106,2,0)</f>
        <v>#N/A</v>
      </c>
    </row>
    <row r="330" spans="1:21" hidden="1" x14ac:dyDescent="0.3">
      <c r="A330">
        <f t="shared" si="16"/>
        <v>3</v>
      </c>
      <c r="B330" s="69">
        <v>45001</v>
      </c>
      <c r="C330" s="70" t="s">
        <v>21227</v>
      </c>
      <c r="D330" s="70">
        <f t="shared" si="17"/>
        <v>9448</v>
      </c>
      <c r="E330" s="70" t="s">
        <v>20824</v>
      </c>
      <c r="F330" s="70" t="s">
        <v>21228</v>
      </c>
      <c r="G330" s="70" t="s">
        <v>11799</v>
      </c>
      <c r="H330" s="70" t="s">
        <v>11725</v>
      </c>
      <c r="I330" s="71">
        <v>-352800</v>
      </c>
      <c r="J330" s="72" t="s">
        <v>11720</v>
      </c>
      <c r="K330" s="71">
        <v>-35280</v>
      </c>
      <c r="L330" s="73">
        <v>-388080</v>
      </c>
      <c r="M330">
        <f>+VLOOKUP(D330,'[1]Trừ tiền'!O$8:P$893,2,0)</f>
        <v>-388080</v>
      </c>
      <c r="N330" s="59">
        <f t="shared" si="18"/>
        <v>0</v>
      </c>
      <c r="U330" s="74" t="e">
        <f>+VLOOKUP(D330,'[1]TT T7'!O$895:P$1106,2,0)</f>
        <v>#N/A</v>
      </c>
    </row>
    <row r="331" spans="1:21" hidden="1" x14ac:dyDescent="0.3">
      <c r="A331">
        <f t="shared" si="16"/>
        <v>3</v>
      </c>
      <c r="B331" s="69">
        <v>45001</v>
      </c>
      <c r="C331" s="70" t="s">
        <v>21229</v>
      </c>
      <c r="D331" s="70">
        <f t="shared" si="17"/>
        <v>9464</v>
      </c>
      <c r="E331" s="70" t="s">
        <v>20824</v>
      </c>
      <c r="F331" s="70" t="s">
        <v>21230</v>
      </c>
      <c r="G331" s="70" t="s">
        <v>11799</v>
      </c>
      <c r="H331" s="70" t="s">
        <v>11725</v>
      </c>
      <c r="I331" s="71">
        <v>-88200</v>
      </c>
      <c r="J331" s="72" t="s">
        <v>11720</v>
      </c>
      <c r="K331" s="71">
        <v>-8820</v>
      </c>
      <c r="L331" s="73">
        <v>-97020</v>
      </c>
      <c r="M331">
        <f>+VLOOKUP(D331,'[1]Trừ tiền'!O$8:P$893,2,0)</f>
        <v>-97020</v>
      </c>
      <c r="N331" s="59">
        <f t="shared" si="18"/>
        <v>0</v>
      </c>
      <c r="U331" s="74" t="e">
        <f>+VLOOKUP(D331,'[1]TT T7'!O$895:P$1106,2,0)</f>
        <v>#N/A</v>
      </c>
    </row>
    <row r="332" spans="1:21" hidden="1" x14ac:dyDescent="0.3">
      <c r="A332">
        <f t="shared" si="16"/>
        <v>3</v>
      </c>
      <c r="B332" s="69">
        <v>45001</v>
      </c>
      <c r="C332" s="70" t="s">
        <v>21231</v>
      </c>
      <c r="D332" s="70">
        <f t="shared" si="17"/>
        <v>9466</v>
      </c>
      <c r="E332" s="70" t="s">
        <v>20824</v>
      </c>
      <c r="F332" s="70" t="s">
        <v>21232</v>
      </c>
      <c r="G332" s="70" t="s">
        <v>11799</v>
      </c>
      <c r="H332" s="70" t="s">
        <v>11725</v>
      </c>
      <c r="I332" s="71">
        <v>-1654622</v>
      </c>
      <c r="J332" s="72" t="s">
        <v>11720</v>
      </c>
      <c r="K332" s="71">
        <v>-165462</v>
      </c>
      <c r="L332" s="73">
        <v>-1820084</v>
      </c>
      <c r="M332">
        <f>+VLOOKUP(D332,'[1]Trừ tiền'!O$8:P$893,2,0)</f>
        <v>-1820084</v>
      </c>
      <c r="N332" s="59">
        <f t="shared" si="18"/>
        <v>0</v>
      </c>
      <c r="U332" s="74" t="e">
        <f>+VLOOKUP(D332,'[1]TT T7'!O$895:P$1106,2,0)</f>
        <v>#N/A</v>
      </c>
    </row>
    <row r="333" spans="1:21" hidden="1" x14ac:dyDescent="0.3">
      <c r="A333">
        <f t="shared" si="16"/>
        <v>3</v>
      </c>
      <c r="B333" s="55">
        <v>45001</v>
      </c>
      <c r="C333" s="56" t="s">
        <v>21233</v>
      </c>
      <c r="D333" s="70">
        <f t="shared" si="17"/>
        <v>9447</v>
      </c>
      <c r="E333" s="56" t="s">
        <v>20824</v>
      </c>
      <c r="F333" s="56" t="s">
        <v>21234</v>
      </c>
      <c r="G333" s="56" t="s">
        <v>11799</v>
      </c>
      <c r="H333" s="56" t="s">
        <v>11725</v>
      </c>
      <c r="I333" s="57">
        <v>-176400</v>
      </c>
      <c r="J333" s="58" t="s">
        <v>11720</v>
      </c>
      <c r="K333" s="57">
        <v>-17640</v>
      </c>
      <c r="L333" s="82">
        <v>-194040</v>
      </c>
      <c r="M333">
        <f>+VLOOKUP(D333,'[1]Trừ tiền'!O$8:P$893,2,0)</f>
        <v>-194040</v>
      </c>
      <c r="N333" s="59">
        <f t="shared" si="18"/>
        <v>0</v>
      </c>
      <c r="U333" s="74" t="e">
        <f>+VLOOKUP(D333,'[1]TT T7'!O$895:P$1106,2,0)</f>
        <v>#N/A</v>
      </c>
    </row>
    <row r="334" spans="1:21" hidden="1" x14ac:dyDescent="0.3">
      <c r="A334">
        <f t="shared" si="16"/>
        <v>3</v>
      </c>
      <c r="B334" s="69">
        <v>45001</v>
      </c>
      <c r="C334" s="70" t="s">
        <v>13706</v>
      </c>
      <c r="D334" s="70">
        <f t="shared" si="17"/>
        <v>272</v>
      </c>
      <c r="E334" s="70" t="s">
        <v>20851</v>
      </c>
      <c r="F334" s="70" t="s">
        <v>21235</v>
      </c>
      <c r="G334" s="70" t="s">
        <v>12170</v>
      </c>
      <c r="H334" s="70" t="s">
        <v>12171</v>
      </c>
      <c r="I334" s="71">
        <v>-110250</v>
      </c>
      <c r="J334" s="83">
        <v>0.08</v>
      </c>
      <c r="K334" s="71">
        <f>+J334*I334</f>
        <v>-8820</v>
      </c>
      <c r="L334" s="59">
        <f>+K334+I334</f>
        <v>-119070</v>
      </c>
      <c r="M334">
        <f>+VLOOKUP(D334,'[1]Trừ tiền'!O$8:P$893,2,0)</f>
        <v>-119070</v>
      </c>
      <c r="N334" s="59">
        <f t="shared" si="18"/>
        <v>0</v>
      </c>
      <c r="U334" s="74" t="e">
        <f>+VLOOKUP(D334,'[1]TT T7'!O$895:P$1106,2,0)</f>
        <v>#N/A</v>
      </c>
    </row>
    <row r="335" spans="1:21" hidden="1" x14ac:dyDescent="0.3">
      <c r="A335">
        <f t="shared" si="16"/>
        <v>3</v>
      </c>
      <c r="B335" s="69">
        <v>45002</v>
      </c>
      <c r="C335" s="70" t="s">
        <v>13542</v>
      </c>
      <c r="D335" s="70">
        <f t="shared" si="17"/>
        <v>146</v>
      </c>
      <c r="E335" s="70" t="s">
        <v>20830</v>
      </c>
      <c r="F335" s="70" t="s">
        <v>20825</v>
      </c>
      <c r="G335" s="70" t="s">
        <v>12026</v>
      </c>
      <c r="H335" s="70" t="s">
        <v>12027</v>
      </c>
      <c r="I335" s="71">
        <v>-355803</v>
      </c>
      <c r="J335" s="72" t="s">
        <v>11720</v>
      </c>
      <c r="K335" s="71">
        <v>-35580</v>
      </c>
      <c r="L335" s="73">
        <v>-391383</v>
      </c>
      <c r="M335">
        <f>+VLOOKUP(D335,'[1]Trừ tiền'!O$8:P$893,2,0)</f>
        <v>-391383</v>
      </c>
      <c r="N335" s="59">
        <f t="shared" si="18"/>
        <v>0</v>
      </c>
      <c r="U335" s="74" t="e">
        <f>+VLOOKUP(D335,'[1]TT T7'!O$895:P$1106,2,0)</f>
        <v>#N/A</v>
      </c>
    </row>
    <row r="336" spans="1:21" hidden="1" x14ac:dyDescent="0.3">
      <c r="A336">
        <f t="shared" si="16"/>
        <v>3</v>
      </c>
      <c r="B336" s="69">
        <v>45002</v>
      </c>
      <c r="C336" s="70" t="s">
        <v>21236</v>
      </c>
      <c r="D336" s="70">
        <f t="shared" si="17"/>
        <v>1039</v>
      </c>
      <c r="E336" s="70" t="s">
        <v>20847</v>
      </c>
      <c r="F336" s="70" t="s">
        <v>21237</v>
      </c>
      <c r="G336" s="70" t="s">
        <v>11860</v>
      </c>
      <c r="H336" s="70" t="s">
        <v>11719</v>
      </c>
      <c r="I336" s="71">
        <v>-148549</v>
      </c>
      <c r="J336" s="72" t="s">
        <v>11720</v>
      </c>
      <c r="K336" s="71">
        <v>-14855</v>
      </c>
      <c r="L336" s="73">
        <v>-163404</v>
      </c>
      <c r="M336">
        <f>+VLOOKUP(D336,'[1]Trừ tiền'!O$8:P$893,2,0)</f>
        <v>-163404</v>
      </c>
      <c r="N336" s="59">
        <f t="shared" si="18"/>
        <v>0</v>
      </c>
      <c r="U336" s="74" t="e">
        <f>+VLOOKUP(D336,'[1]TT T7'!O$895:P$1106,2,0)</f>
        <v>#N/A</v>
      </c>
    </row>
    <row r="337" spans="1:21" hidden="1" x14ac:dyDescent="0.3">
      <c r="A337">
        <f t="shared" si="16"/>
        <v>3</v>
      </c>
      <c r="B337" s="69">
        <v>45002</v>
      </c>
      <c r="C337" s="70" t="s">
        <v>21238</v>
      </c>
      <c r="D337" s="70">
        <f t="shared" si="17"/>
        <v>1040</v>
      </c>
      <c r="E337" s="70" t="s">
        <v>20847</v>
      </c>
      <c r="F337" s="70" t="s">
        <v>21239</v>
      </c>
      <c r="G337" s="70" t="s">
        <v>11860</v>
      </c>
      <c r="H337" s="70" t="s">
        <v>11719</v>
      </c>
      <c r="I337" s="71">
        <v>-320657</v>
      </c>
      <c r="J337" s="72" t="s">
        <v>11720</v>
      </c>
      <c r="K337" s="71">
        <v>-32066</v>
      </c>
      <c r="L337" s="73">
        <v>-352723</v>
      </c>
      <c r="M337">
        <f>+VLOOKUP(D337,'[1]Trừ tiền'!O$8:P$893,2,0)</f>
        <v>-352723</v>
      </c>
      <c r="N337" s="59">
        <f t="shared" si="18"/>
        <v>0</v>
      </c>
      <c r="U337" s="74" t="e">
        <f>+VLOOKUP(D337,'[1]TT T7'!O$895:P$1106,2,0)</f>
        <v>#N/A</v>
      </c>
    </row>
    <row r="338" spans="1:21" hidden="1" x14ac:dyDescent="0.3">
      <c r="A338">
        <f t="shared" si="16"/>
        <v>3</v>
      </c>
      <c r="B338" s="55">
        <v>45002</v>
      </c>
      <c r="C338" s="56" t="s">
        <v>21240</v>
      </c>
      <c r="D338" s="70">
        <f t="shared" si="17"/>
        <v>9472</v>
      </c>
      <c r="E338" s="56" t="s">
        <v>20824</v>
      </c>
      <c r="F338" s="56" t="s">
        <v>21241</v>
      </c>
      <c r="G338" s="56" t="s">
        <v>11799</v>
      </c>
      <c r="H338" s="56" t="s">
        <v>11725</v>
      </c>
      <c r="I338" s="57">
        <v>-607885</v>
      </c>
      <c r="J338" s="58" t="s">
        <v>11720</v>
      </c>
      <c r="K338" s="57">
        <v>-60789</v>
      </c>
      <c r="L338" s="82">
        <v>-668674</v>
      </c>
      <c r="M338">
        <f>+VLOOKUP(D338,'[1]Trừ tiền'!O$8:P$893,2,0)</f>
        <v>-668674</v>
      </c>
      <c r="N338" s="59">
        <f t="shared" si="18"/>
        <v>0</v>
      </c>
      <c r="U338" s="74" t="e">
        <f>+VLOOKUP(D338,'[1]TT T7'!O$895:P$1106,2,0)</f>
        <v>#N/A</v>
      </c>
    </row>
    <row r="339" spans="1:21" hidden="1" x14ac:dyDescent="0.3">
      <c r="A339">
        <f t="shared" si="16"/>
        <v>3</v>
      </c>
      <c r="B339" s="69">
        <v>45003</v>
      </c>
      <c r="C339" s="70" t="s">
        <v>21242</v>
      </c>
      <c r="D339" s="70">
        <f t="shared" si="17"/>
        <v>9703</v>
      </c>
      <c r="E339" s="70" t="s">
        <v>20824</v>
      </c>
      <c r="F339" s="70" t="s">
        <v>21243</v>
      </c>
      <c r="G339" s="70" t="s">
        <v>11799</v>
      </c>
      <c r="H339" s="70" t="s">
        <v>11725</v>
      </c>
      <c r="I339" s="71">
        <v>-100364</v>
      </c>
      <c r="J339" s="72" t="s">
        <v>11720</v>
      </c>
      <c r="K339" s="71">
        <v>-10036</v>
      </c>
      <c r="L339" s="73">
        <v>-110400</v>
      </c>
      <c r="M339">
        <f>+VLOOKUP(D339,'[1]Trừ tiền'!O$8:P$893,2,0)</f>
        <v>-110400</v>
      </c>
      <c r="N339" s="59">
        <f t="shared" si="18"/>
        <v>0</v>
      </c>
      <c r="U339" s="74" t="e">
        <f>+VLOOKUP(D339,'[1]TT T7'!O$895:P$1106,2,0)</f>
        <v>#N/A</v>
      </c>
    </row>
    <row r="340" spans="1:21" hidden="1" x14ac:dyDescent="0.3">
      <c r="A340">
        <f t="shared" si="16"/>
        <v>3</v>
      </c>
      <c r="B340" s="69">
        <v>45005</v>
      </c>
      <c r="C340" s="70" t="s">
        <v>21244</v>
      </c>
      <c r="D340" s="70">
        <f t="shared" si="17"/>
        <v>197</v>
      </c>
      <c r="E340" s="70" t="s">
        <v>21245</v>
      </c>
      <c r="F340" s="70" t="s">
        <v>20825</v>
      </c>
      <c r="G340" s="70" t="s">
        <v>12639</v>
      </c>
      <c r="H340" s="70" t="s">
        <v>12640</v>
      </c>
      <c r="I340" s="71">
        <v>-46000</v>
      </c>
      <c r="J340" s="72" t="s">
        <v>11726</v>
      </c>
      <c r="K340" s="71">
        <v>-3680</v>
      </c>
      <c r="L340" s="73">
        <v>-49680</v>
      </c>
      <c r="M340">
        <f>+VLOOKUP(D340,'[1]Trừ tiền'!O$8:P$893,2,0)</f>
        <v>-49680</v>
      </c>
      <c r="N340" s="59">
        <f t="shared" si="18"/>
        <v>0</v>
      </c>
      <c r="U340" s="74" t="e">
        <f>+VLOOKUP(D340,'[1]TT T7'!O$895:P$1106,2,0)</f>
        <v>#N/A</v>
      </c>
    </row>
    <row r="341" spans="1:21" hidden="1" x14ac:dyDescent="0.3">
      <c r="A341">
        <f t="shared" si="16"/>
        <v>3</v>
      </c>
      <c r="B341" s="69">
        <v>45005</v>
      </c>
      <c r="C341" s="70" t="s">
        <v>21246</v>
      </c>
      <c r="D341" s="70">
        <f t="shared" si="17"/>
        <v>198</v>
      </c>
      <c r="E341" s="70" t="s">
        <v>21245</v>
      </c>
      <c r="F341" s="70" t="s">
        <v>20825</v>
      </c>
      <c r="G341" s="70" t="s">
        <v>12639</v>
      </c>
      <c r="H341" s="70" t="s">
        <v>12640</v>
      </c>
      <c r="I341" s="71">
        <v>-534498</v>
      </c>
      <c r="J341" s="72" t="s">
        <v>11720</v>
      </c>
      <c r="K341" s="71">
        <v>-53450</v>
      </c>
      <c r="L341" s="73">
        <v>-587948</v>
      </c>
      <c r="M341">
        <f>+VLOOKUP(D341,'[1]Trừ tiền'!O$8:P$893,2,0)</f>
        <v>-587948</v>
      </c>
      <c r="N341" s="59">
        <f t="shared" si="18"/>
        <v>0</v>
      </c>
      <c r="U341" s="74" t="e">
        <f>+VLOOKUP(D341,'[1]TT T7'!O$895:P$1106,2,0)</f>
        <v>#N/A</v>
      </c>
    </row>
    <row r="342" spans="1:21" hidden="1" x14ac:dyDescent="0.3">
      <c r="A342">
        <f t="shared" si="16"/>
        <v>3</v>
      </c>
      <c r="B342" s="69">
        <v>45005</v>
      </c>
      <c r="C342" s="70" t="s">
        <v>13752</v>
      </c>
      <c r="D342" s="70">
        <f t="shared" si="17"/>
        <v>308</v>
      </c>
      <c r="E342" s="70" t="s">
        <v>20852</v>
      </c>
      <c r="F342" s="70" t="s">
        <v>21247</v>
      </c>
      <c r="G342" s="70" t="s">
        <v>12167</v>
      </c>
      <c r="H342" s="70" t="s">
        <v>12168</v>
      </c>
      <c r="I342" s="71">
        <v>-595330</v>
      </c>
      <c r="J342" s="72" t="s">
        <v>11720</v>
      </c>
      <c r="K342" s="71">
        <v>-59533</v>
      </c>
      <c r="L342" s="73">
        <v>-654863</v>
      </c>
      <c r="M342">
        <f>+VLOOKUP(D342,'[1]Trừ tiền'!O$8:P$893,2,0)</f>
        <v>-654863</v>
      </c>
      <c r="N342" s="59">
        <f t="shared" si="18"/>
        <v>0</v>
      </c>
      <c r="U342" s="74" t="e">
        <f>+VLOOKUP(D342,'[1]TT T7'!O$895:P$1106,2,0)</f>
        <v>#N/A</v>
      </c>
    </row>
    <row r="343" spans="1:21" hidden="1" x14ac:dyDescent="0.3">
      <c r="A343">
        <f t="shared" si="16"/>
        <v>3</v>
      </c>
      <c r="B343" s="69">
        <v>45005</v>
      </c>
      <c r="C343" s="70" t="s">
        <v>13929</v>
      </c>
      <c r="D343" s="70">
        <f t="shared" si="17"/>
        <v>494</v>
      </c>
      <c r="E343" s="70" t="s">
        <v>20827</v>
      </c>
      <c r="F343" s="70" t="s">
        <v>21248</v>
      </c>
      <c r="G343" s="70" t="s">
        <v>11970</v>
      </c>
      <c r="H343" s="70" t="s">
        <v>11971</v>
      </c>
      <c r="I343" s="71">
        <v>-673235</v>
      </c>
      <c r="J343" s="72" t="s">
        <v>11720</v>
      </c>
      <c r="K343" s="71">
        <v>-67324</v>
      </c>
      <c r="L343" s="73">
        <v>-740559</v>
      </c>
      <c r="M343" s="59">
        <f>+L343</f>
        <v>-740559</v>
      </c>
      <c r="N343" s="59">
        <f t="shared" si="18"/>
        <v>0</v>
      </c>
      <c r="O343" t="e">
        <f>+SUMIFS('[1]Trừ tiền'!P$8:P$893,'[1]Trừ tiền'!O$8:O$893,'[1]Hàng trả'!D333)</f>
        <v>#VALUE!</v>
      </c>
      <c r="P343" t="e">
        <f>+O343-M343</f>
        <v>#VALUE!</v>
      </c>
      <c r="Q343" t="e">
        <f>+O343-M343</f>
        <v>#VALUE!</v>
      </c>
      <c r="R343" s="59" t="e">
        <f>+Q343-L343</f>
        <v>#VALUE!</v>
      </c>
      <c r="S343">
        <v>2</v>
      </c>
      <c r="U343" s="74" t="e">
        <f>+VLOOKUP(D343,'[1]TT T7'!O$895:P$1106,2,0)</f>
        <v>#N/A</v>
      </c>
    </row>
    <row r="344" spans="1:21" hidden="1" x14ac:dyDescent="0.3">
      <c r="A344">
        <f t="shared" si="16"/>
        <v>3</v>
      </c>
      <c r="B344" s="69">
        <v>45005</v>
      </c>
      <c r="C344" s="70" t="s">
        <v>13931</v>
      </c>
      <c r="D344" s="70">
        <f t="shared" si="17"/>
        <v>495</v>
      </c>
      <c r="E344" s="70" t="s">
        <v>20827</v>
      </c>
      <c r="F344" s="70" t="s">
        <v>21248</v>
      </c>
      <c r="G344" s="70" t="s">
        <v>11970</v>
      </c>
      <c r="H344" s="70" t="s">
        <v>11971</v>
      </c>
      <c r="I344" s="71">
        <v>-222116</v>
      </c>
      <c r="J344" s="72" t="s">
        <v>11720</v>
      </c>
      <c r="K344" s="71">
        <v>-22212</v>
      </c>
      <c r="L344" s="73">
        <v>-244328</v>
      </c>
      <c r="M344" s="59">
        <f>+L344</f>
        <v>-244328</v>
      </c>
      <c r="N344" s="59">
        <f t="shared" si="18"/>
        <v>0</v>
      </c>
      <c r="O344" t="e">
        <f>+SUMIFS('[1]Trừ tiền'!P$8:P$893,'[1]Trừ tiền'!O$8:O$893,'[1]Hàng trả'!D334)</f>
        <v>#VALUE!</v>
      </c>
      <c r="P344" t="e">
        <f>+O344-M344</f>
        <v>#VALUE!</v>
      </c>
      <c r="Q344" t="e">
        <f>+O344-M344</f>
        <v>#VALUE!</v>
      </c>
      <c r="R344" s="59" t="e">
        <f>+Q344-L344</f>
        <v>#VALUE!</v>
      </c>
      <c r="S344">
        <v>3</v>
      </c>
      <c r="U344" s="74" t="e">
        <f>+VLOOKUP(D344,'[1]TT T7'!O$895:P$1106,2,0)</f>
        <v>#N/A</v>
      </c>
    </row>
    <row r="345" spans="1:21" hidden="1" x14ac:dyDescent="0.3">
      <c r="A345">
        <f t="shared" si="16"/>
        <v>3</v>
      </c>
      <c r="B345" s="69">
        <v>45005</v>
      </c>
      <c r="C345" s="70" t="s">
        <v>21249</v>
      </c>
      <c r="D345" s="70">
        <f t="shared" si="17"/>
        <v>1052</v>
      </c>
      <c r="E345" s="70" t="s">
        <v>20847</v>
      </c>
      <c r="F345" s="70" t="s">
        <v>21250</v>
      </c>
      <c r="G345" s="70" t="s">
        <v>11860</v>
      </c>
      <c r="H345" s="70" t="s">
        <v>11719</v>
      </c>
      <c r="I345" s="71">
        <v>-933142</v>
      </c>
      <c r="J345" s="72" t="s">
        <v>11720</v>
      </c>
      <c r="K345" s="71">
        <v>-93314</v>
      </c>
      <c r="L345" s="73">
        <v>-1026456</v>
      </c>
      <c r="M345">
        <f>+VLOOKUP(D345,'[1]Trừ tiền'!O$8:P$893,2,0)</f>
        <v>-1026456</v>
      </c>
      <c r="N345" s="59">
        <f t="shared" si="18"/>
        <v>0</v>
      </c>
      <c r="U345" s="74" t="e">
        <f>+VLOOKUP(D345,'[1]TT T7'!O$895:P$1106,2,0)</f>
        <v>#N/A</v>
      </c>
    </row>
    <row r="346" spans="1:21" hidden="1" x14ac:dyDescent="0.3">
      <c r="A346">
        <f t="shared" si="16"/>
        <v>3</v>
      </c>
      <c r="B346" s="69">
        <v>45005</v>
      </c>
      <c r="C346" s="70" t="s">
        <v>21251</v>
      </c>
      <c r="D346" s="70">
        <f t="shared" si="17"/>
        <v>9735</v>
      </c>
      <c r="E346" s="70" t="s">
        <v>20824</v>
      </c>
      <c r="F346" s="70" t="s">
        <v>21252</v>
      </c>
      <c r="G346" s="70" t="s">
        <v>11799</v>
      </c>
      <c r="H346" s="70" t="s">
        <v>11725</v>
      </c>
      <c r="I346" s="71">
        <v>-73431</v>
      </c>
      <c r="J346" s="72" t="s">
        <v>11720</v>
      </c>
      <c r="K346" s="71">
        <v>-7343</v>
      </c>
      <c r="L346" s="73">
        <v>-80774</v>
      </c>
      <c r="M346">
        <f>+VLOOKUP(D346,'[1]Trừ tiền'!O$8:P$893,2,0)</f>
        <v>-80774</v>
      </c>
      <c r="N346" s="59">
        <f t="shared" si="18"/>
        <v>0</v>
      </c>
      <c r="U346" s="74" t="e">
        <f>+VLOOKUP(D346,'[1]TT T7'!O$895:P$1106,2,0)</f>
        <v>#N/A</v>
      </c>
    </row>
    <row r="347" spans="1:21" hidden="1" x14ac:dyDescent="0.3">
      <c r="A347">
        <f t="shared" si="16"/>
        <v>3</v>
      </c>
      <c r="B347" s="69">
        <v>45006</v>
      </c>
      <c r="C347" s="70" t="s">
        <v>13610</v>
      </c>
      <c r="D347" s="70">
        <f t="shared" si="17"/>
        <v>205</v>
      </c>
      <c r="E347" s="70" t="s">
        <v>20842</v>
      </c>
      <c r="F347" s="70" t="s">
        <v>21253</v>
      </c>
      <c r="G347" s="70" t="s">
        <v>11838</v>
      </c>
      <c r="H347" s="70" t="s">
        <v>11839</v>
      </c>
      <c r="I347" s="71">
        <v>-602250</v>
      </c>
      <c r="J347" s="72" t="s">
        <v>11720</v>
      </c>
      <c r="K347" s="71">
        <v>-60225</v>
      </c>
      <c r="L347" s="73">
        <v>-662475</v>
      </c>
      <c r="M347">
        <f>+VLOOKUP(D347,'[1]Trừ tiền'!O$8:P$893,2,0)</f>
        <v>-662475</v>
      </c>
      <c r="N347" s="59">
        <f t="shared" si="18"/>
        <v>0</v>
      </c>
      <c r="U347" s="74" t="e">
        <f>+VLOOKUP(D347,'[1]TT T7'!O$895:P$1106,2,0)</f>
        <v>#N/A</v>
      </c>
    </row>
    <row r="348" spans="1:21" hidden="1" x14ac:dyDescent="0.3">
      <c r="A348">
        <f t="shared" si="16"/>
        <v>3</v>
      </c>
      <c r="B348" s="69">
        <v>45006</v>
      </c>
      <c r="C348" s="70" t="s">
        <v>13649</v>
      </c>
      <c r="D348" s="70">
        <f t="shared" si="17"/>
        <v>235</v>
      </c>
      <c r="E348" s="70" t="s">
        <v>21254</v>
      </c>
      <c r="F348" s="70" t="s">
        <v>20825</v>
      </c>
      <c r="G348" s="70" t="s">
        <v>12260</v>
      </c>
      <c r="H348" s="70" t="s">
        <v>12261</v>
      </c>
      <c r="I348" s="71">
        <v>-924268</v>
      </c>
      <c r="J348" s="72" t="s">
        <v>11720</v>
      </c>
      <c r="K348" s="71">
        <v>-92427</v>
      </c>
      <c r="L348" s="73">
        <v>-1016695</v>
      </c>
      <c r="M348">
        <f>+VLOOKUP(D348,'[1]Trừ tiền'!O$8:P$893,2,0)</f>
        <v>-1016695</v>
      </c>
      <c r="N348" s="59">
        <f t="shared" si="18"/>
        <v>0</v>
      </c>
      <c r="U348" s="74" t="e">
        <f>+VLOOKUP(D348,'[1]TT T7'!O$895:P$1106,2,0)</f>
        <v>#N/A</v>
      </c>
    </row>
    <row r="349" spans="1:21" hidden="1" x14ac:dyDescent="0.3">
      <c r="A349">
        <f t="shared" si="16"/>
        <v>3</v>
      </c>
      <c r="B349" s="69">
        <v>45006</v>
      </c>
      <c r="C349" s="70" t="s">
        <v>21255</v>
      </c>
      <c r="D349" s="70">
        <f t="shared" si="17"/>
        <v>9891</v>
      </c>
      <c r="E349" s="70" t="s">
        <v>20824</v>
      </c>
      <c r="F349" s="70" t="s">
        <v>21256</v>
      </c>
      <c r="G349" s="70" t="s">
        <v>11799</v>
      </c>
      <c r="H349" s="70" t="s">
        <v>11725</v>
      </c>
      <c r="I349" s="71">
        <v>-367882</v>
      </c>
      <c r="J349" s="72" t="s">
        <v>11720</v>
      </c>
      <c r="K349" s="71">
        <v>-36788</v>
      </c>
      <c r="L349" s="73">
        <v>-404670</v>
      </c>
      <c r="M349">
        <f>+VLOOKUP(D349,'[1]Trừ tiền'!O$8:P$893,2,0)</f>
        <v>-404670</v>
      </c>
      <c r="N349" s="59">
        <f t="shared" si="18"/>
        <v>0</v>
      </c>
      <c r="U349" s="74" t="e">
        <f>+VLOOKUP(D349,'[1]TT T7'!O$895:P$1106,2,0)</f>
        <v>#N/A</v>
      </c>
    </row>
    <row r="350" spans="1:21" hidden="1" x14ac:dyDescent="0.3">
      <c r="A350">
        <f t="shared" si="16"/>
        <v>3</v>
      </c>
      <c r="B350" s="69">
        <v>45006</v>
      </c>
      <c r="C350" s="70" t="s">
        <v>21257</v>
      </c>
      <c r="D350" s="70">
        <f t="shared" si="17"/>
        <v>10006</v>
      </c>
      <c r="E350" s="70" t="s">
        <v>20824</v>
      </c>
      <c r="F350" s="70" t="s">
        <v>21258</v>
      </c>
      <c r="G350" s="70" t="s">
        <v>11799</v>
      </c>
      <c r="H350" s="70" t="s">
        <v>11725</v>
      </c>
      <c r="I350" s="71">
        <v>-254520</v>
      </c>
      <c r="J350" s="72" t="s">
        <v>11720</v>
      </c>
      <c r="K350" s="71">
        <v>-25452</v>
      </c>
      <c r="L350" s="73">
        <v>-279972</v>
      </c>
      <c r="M350">
        <f>+VLOOKUP(D350,'[1]Trừ tiền'!O$8:P$893,2,0)</f>
        <v>-279972</v>
      </c>
      <c r="N350" s="59">
        <f t="shared" si="18"/>
        <v>0</v>
      </c>
      <c r="U350" s="74" t="e">
        <f>+VLOOKUP(D350,'[1]TT T7'!O$895:P$1106,2,0)</f>
        <v>#N/A</v>
      </c>
    </row>
    <row r="351" spans="1:21" hidden="1" x14ac:dyDescent="0.3">
      <c r="A351">
        <f t="shared" si="16"/>
        <v>3</v>
      </c>
      <c r="B351" s="69">
        <v>45006</v>
      </c>
      <c r="C351" s="70" t="s">
        <v>21259</v>
      </c>
      <c r="D351" s="70">
        <f t="shared" si="17"/>
        <v>10008</v>
      </c>
      <c r="E351" s="70" t="s">
        <v>20824</v>
      </c>
      <c r="F351" s="70" t="s">
        <v>21260</v>
      </c>
      <c r="G351" s="70" t="s">
        <v>11799</v>
      </c>
      <c r="H351" s="70" t="s">
        <v>11725</v>
      </c>
      <c r="I351" s="71">
        <v>-211422</v>
      </c>
      <c r="J351" s="72" t="s">
        <v>11720</v>
      </c>
      <c r="K351" s="71">
        <v>-21142</v>
      </c>
      <c r="L351" s="73">
        <v>-232564</v>
      </c>
      <c r="M351">
        <f>+VLOOKUP(D351,'[1]Trừ tiền'!O$8:P$893,2,0)</f>
        <v>-232564</v>
      </c>
      <c r="N351" s="59">
        <f t="shared" si="18"/>
        <v>0</v>
      </c>
      <c r="U351" s="74" t="e">
        <f>+VLOOKUP(D351,'[1]TT T7'!O$895:P$1106,2,0)</f>
        <v>#N/A</v>
      </c>
    </row>
    <row r="352" spans="1:21" hidden="1" x14ac:dyDescent="0.3">
      <c r="A352">
        <f t="shared" si="16"/>
        <v>3</v>
      </c>
      <c r="B352" s="69">
        <v>45006</v>
      </c>
      <c r="C352" s="70" t="s">
        <v>21261</v>
      </c>
      <c r="D352" s="70">
        <f t="shared" si="17"/>
        <v>10077</v>
      </c>
      <c r="E352" s="70" t="s">
        <v>20824</v>
      </c>
      <c r="F352" s="70" t="s">
        <v>21262</v>
      </c>
      <c r="G352" s="70" t="s">
        <v>11799</v>
      </c>
      <c r="H352" s="70" t="s">
        <v>11725</v>
      </c>
      <c r="I352" s="71">
        <v>-111058</v>
      </c>
      <c r="J352" s="72" t="s">
        <v>11720</v>
      </c>
      <c r="K352" s="71">
        <v>-11106</v>
      </c>
      <c r="L352" s="73">
        <v>-122164</v>
      </c>
      <c r="M352">
        <f>+VLOOKUP(D352,'[1]Trừ tiền'!O$8:P$893,2,0)</f>
        <v>-122164</v>
      </c>
      <c r="N352" s="59">
        <f t="shared" si="18"/>
        <v>0</v>
      </c>
      <c r="U352" s="74" t="e">
        <f>+VLOOKUP(D352,'[1]TT T7'!O$895:P$1106,2,0)</f>
        <v>#N/A</v>
      </c>
    </row>
    <row r="353" spans="1:21" hidden="1" x14ac:dyDescent="0.3">
      <c r="A353">
        <f t="shared" si="16"/>
        <v>3</v>
      </c>
      <c r="B353" s="69">
        <v>45006</v>
      </c>
      <c r="C353" s="70" t="s">
        <v>21263</v>
      </c>
      <c r="D353" s="70">
        <f t="shared" si="17"/>
        <v>10126</v>
      </c>
      <c r="E353" s="70" t="s">
        <v>20824</v>
      </c>
      <c r="F353" s="70" t="s">
        <v>21264</v>
      </c>
      <c r="G353" s="70" t="s">
        <v>11799</v>
      </c>
      <c r="H353" s="70" t="s">
        <v>11725</v>
      </c>
      <c r="I353" s="71">
        <v>-88200</v>
      </c>
      <c r="J353" s="72" t="s">
        <v>11720</v>
      </c>
      <c r="K353" s="71">
        <v>-8820</v>
      </c>
      <c r="L353" s="73">
        <v>-97020</v>
      </c>
      <c r="M353">
        <f>+VLOOKUP(D353,'[1]Trừ tiền'!O$8:P$893,2,0)</f>
        <v>-97020</v>
      </c>
      <c r="N353" s="59">
        <f t="shared" si="18"/>
        <v>0</v>
      </c>
      <c r="U353" s="74" t="e">
        <f>+VLOOKUP(D353,'[1]TT T7'!O$895:P$1106,2,0)</f>
        <v>#N/A</v>
      </c>
    </row>
    <row r="354" spans="1:21" hidden="1" x14ac:dyDescent="0.3">
      <c r="A354">
        <f t="shared" si="16"/>
        <v>3</v>
      </c>
      <c r="B354" s="69">
        <v>45006</v>
      </c>
      <c r="C354" s="70" t="s">
        <v>21265</v>
      </c>
      <c r="D354" s="70">
        <f t="shared" si="17"/>
        <v>10143</v>
      </c>
      <c r="E354" s="70" t="s">
        <v>20824</v>
      </c>
      <c r="F354" s="70" t="s">
        <v>21266</v>
      </c>
      <c r="G354" s="70" t="s">
        <v>11799</v>
      </c>
      <c r="H354" s="70" t="s">
        <v>11725</v>
      </c>
      <c r="I354" s="71">
        <v>-111058</v>
      </c>
      <c r="J354" s="72" t="s">
        <v>11720</v>
      </c>
      <c r="K354" s="71">
        <v>-11106</v>
      </c>
      <c r="L354" s="73">
        <v>-122164</v>
      </c>
      <c r="M354">
        <f>+VLOOKUP(D354,'[1]Trừ tiền'!O$8:P$893,2,0)</f>
        <v>-122164</v>
      </c>
      <c r="N354" s="59">
        <f t="shared" si="18"/>
        <v>0</v>
      </c>
      <c r="U354" s="74" t="e">
        <f>+VLOOKUP(D354,'[1]TT T7'!O$895:P$1106,2,0)</f>
        <v>#N/A</v>
      </c>
    </row>
    <row r="355" spans="1:21" hidden="1" x14ac:dyDescent="0.3">
      <c r="A355">
        <f t="shared" si="16"/>
        <v>3</v>
      </c>
      <c r="B355" s="69">
        <v>45006</v>
      </c>
      <c r="C355" s="70" t="s">
        <v>21267</v>
      </c>
      <c r="D355" s="70">
        <f t="shared" si="17"/>
        <v>10148</v>
      </c>
      <c r="E355" s="70" t="s">
        <v>20824</v>
      </c>
      <c r="F355" s="70" t="s">
        <v>21268</v>
      </c>
      <c r="G355" s="70" t="s">
        <v>11799</v>
      </c>
      <c r="H355" s="70" t="s">
        <v>11725</v>
      </c>
      <c r="I355" s="71">
        <v>-161940</v>
      </c>
      <c r="J355" s="72" t="s">
        <v>11720</v>
      </c>
      <c r="K355" s="71">
        <v>-16194</v>
      </c>
      <c r="L355" s="73">
        <v>-178134</v>
      </c>
      <c r="M355">
        <f>+VLOOKUP(D355,'[1]Trừ tiền'!O$8:P$893,2,0)</f>
        <v>-178134</v>
      </c>
      <c r="N355" s="59">
        <f t="shared" si="18"/>
        <v>0</v>
      </c>
      <c r="U355" s="74" t="e">
        <f>+VLOOKUP(D355,'[1]TT T7'!O$895:P$1106,2,0)</f>
        <v>#N/A</v>
      </c>
    </row>
    <row r="356" spans="1:21" hidden="1" x14ac:dyDescent="0.3">
      <c r="A356">
        <f t="shared" si="16"/>
        <v>3</v>
      </c>
      <c r="B356" s="69">
        <v>45007</v>
      </c>
      <c r="C356" s="70" t="s">
        <v>13958</v>
      </c>
      <c r="D356" s="70">
        <f t="shared" si="17"/>
        <v>512</v>
      </c>
      <c r="E356" s="70" t="s">
        <v>20827</v>
      </c>
      <c r="F356" s="70" t="s">
        <v>20825</v>
      </c>
      <c r="G356" s="70" t="s">
        <v>11970</v>
      </c>
      <c r="H356" s="70" t="s">
        <v>11971</v>
      </c>
      <c r="I356" s="71">
        <v>-193364</v>
      </c>
      <c r="J356" s="72" t="s">
        <v>11720</v>
      </c>
      <c r="K356" s="71">
        <v>-19336</v>
      </c>
      <c r="L356" s="73">
        <v>-212700</v>
      </c>
      <c r="M356">
        <f>+VLOOKUP(D356,'[1]Trừ tiền'!O$8:P$893,2,0)</f>
        <v>-212700</v>
      </c>
      <c r="N356" s="59">
        <f t="shared" si="18"/>
        <v>0</v>
      </c>
      <c r="U356" s="74" t="e">
        <f>+VLOOKUP(D356,'[1]TT T7'!O$895:P$1106,2,0)</f>
        <v>#N/A</v>
      </c>
    </row>
    <row r="357" spans="1:21" hidden="1" x14ac:dyDescent="0.3">
      <c r="A357">
        <f t="shared" si="16"/>
        <v>3</v>
      </c>
      <c r="B357" s="69">
        <v>45007</v>
      </c>
      <c r="C357" s="70" t="s">
        <v>21269</v>
      </c>
      <c r="D357" s="70">
        <f t="shared" si="17"/>
        <v>10181</v>
      </c>
      <c r="E357" s="70" t="s">
        <v>20824</v>
      </c>
      <c r="F357" s="70" t="s">
        <v>21270</v>
      </c>
      <c r="G357" s="70" t="s">
        <v>11799</v>
      </c>
      <c r="H357" s="70" t="s">
        <v>11725</v>
      </c>
      <c r="I357" s="71">
        <v>-555290</v>
      </c>
      <c r="J357" s="72" t="s">
        <v>11720</v>
      </c>
      <c r="K357" s="71">
        <v>-55529</v>
      </c>
      <c r="L357" s="73">
        <v>-610819</v>
      </c>
      <c r="M357">
        <f>+VLOOKUP(D357,'[1]Trừ tiền'!O$8:P$893,2,0)</f>
        <v>-610819</v>
      </c>
      <c r="N357" s="59">
        <f t="shared" si="18"/>
        <v>0</v>
      </c>
      <c r="U357" s="74" t="e">
        <f>+VLOOKUP(D357,'[1]TT T7'!O$895:P$1106,2,0)</f>
        <v>#N/A</v>
      </c>
    </row>
    <row r="358" spans="1:21" hidden="1" x14ac:dyDescent="0.3">
      <c r="A358">
        <f t="shared" si="16"/>
        <v>3</v>
      </c>
      <c r="B358" s="69">
        <v>45007</v>
      </c>
      <c r="C358" s="70" t="s">
        <v>21271</v>
      </c>
      <c r="D358" s="70">
        <f t="shared" si="17"/>
        <v>10184</v>
      </c>
      <c r="E358" s="70" t="s">
        <v>20824</v>
      </c>
      <c r="F358" s="70" t="s">
        <v>21272</v>
      </c>
      <c r="G358" s="70" t="s">
        <v>11799</v>
      </c>
      <c r="H358" s="70" t="s">
        <v>11725</v>
      </c>
      <c r="I358" s="71">
        <v>-767550</v>
      </c>
      <c r="J358" s="72" t="s">
        <v>11720</v>
      </c>
      <c r="K358" s="71">
        <v>-76755</v>
      </c>
      <c r="L358" s="73">
        <v>-844305</v>
      </c>
      <c r="M358">
        <f>+VLOOKUP(D358,'[1]Trừ tiền'!O$8:P$893,2,0)</f>
        <v>-844305</v>
      </c>
      <c r="N358" s="59">
        <f t="shared" si="18"/>
        <v>0</v>
      </c>
      <c r="U358" s="74" t="e">
        <f>+VLOOKUP(D358,'[1]TT T7'!O$895:P$1106,2,0)</f>
        <v>#N/A</v>
      </c>
    </row>
    <row r="359" spans="1:21" hidden="1" x14ac:dyDescent="0.3">
      <c r="A359">
        <f t="shared" si="16"/>
        <v>3</v>
      </c>
      <c r="B359" s="69">
        <v>45007</v>
      </c>
      <c r="C359" s="70" t="s">
        <v>21273</v>
      </c>
      <c r="D359" s="70">
        <f t="shared" si="17"/>
        <v>10185</v>
      </c>
      <c r="E359" s="70" t="s">
        <v>20824</v>
      </c>
      <c r="F359" s="70" t="s">
        <v>21274</v>
      </c>
      <c r="G359" s="70" t="s">
        <v>11799</v>
      </c>
      <c r="H359" s="70" t="s">
        <v>11725</v>
      </c>
      <c r="I359" s="71">
        <v>-111058</v>
      </c>
      <c r="J359" s="72" t="s">
        <v>11720</v>
      </c>
      <c r="K359" s="71">
        <v>-11106</v>
      </c>
      <c r="L359" s="73">
        <v>-122164</v>
      </c>
      <c r="M359">
        <f>+VLOOKUP(D359,'[1]Trừ tiền'!O$8:P$893,2,0)</f>
        <v>-122164</v>
      </c>
      <c r="N359" s="59">
        <f t="shared" si="18"/>
        <v>0</v>
      </c>
      <c r="U359" s="74" t="e">
        <f>+VLOOKUP(D359,'[1]TT T7'!O$895:P$1106,2,0)</f>
        <v>#N/A</v>
      </c>
    </row>
    <row r="360" spans="1:21" hidden="1" x14ac:dyDescent="0.3">
      <c r="A360">
        <f t="shared" si="16"/>
        <v>3</v>
      </c>
      <c r="B360" s="69">
        <v>45007</v>
      </c>
      <c r="C360" s="70" t="s">
        <v>21275</v>
      </c>
      <c r="D360" s="70">
        <f t="shared" si="17"/>
        <v>10240</v>
      </c>
      <c r="E360" s="70" t="s">
        <v>20824</v>
      </c>
      <c r="F360" s="70" t="s">
        <v>21276</v>
      </c>
      <c r="G360" s="70" t="s">
        <v>11799</v>
      </c>
      <c r="H360" s="70" t="s">
        <v>11725</v>
      </c>
      <c r="I360" s="71">
        <v>-640359</v>
      </c>
      <c r="J360" s="72" t="s">
        <v>11720</v>
      </c>
      <c r="K360" s="71">
        <v>-64036</v>
      </c>
      <c r="L360" s="73">
        <v>-704395</v>
      </c>
      <c r="M360">
        <f>+VLOOKUP(D360,'[1]Trừ tiền'!O$8:P$893,2,0)</f>
        <v>-704395</v>
      </c>
      <c r="N360" s="59">
        <f t="shared" si="18"/>
        <v>0</v>
      </c>
      <c r="U360" s="74" t="e">
        <f>+VLOOKUP(D360,'[1]TT T7'!O$895:P$1106,2,0)</f>
        <v>#N/A</v>
      </c>
    </row>
    <row r="361" spans="1:21" hidden="1" x14ac:dyDescent="0.3">
      <c r="A361">
        <f t="shared" si="16"/>
        <v>3</v>
      </c>
      <c r="B361" s="69">
        <v>45008</v>
      </c>
      <c r="C361" s="70" t="s">
        <v>13578</v>
      </c>
      <c r="D361" s="70">
        <f t="shared" si="17"/>
        <v>178</v>
      </c>
      <c r="E361" s="70" t="s">
        <v>21277</v>
      </c>
      <c r="F361" s="70" t="s">
        <v>20825</v>
      </c>
      <c r="G361" s="70" t="s">
        <v>12581</v>
      </c>
      <c r="H361" s="70" t="s">
        <v>12582</v>
      </c>
      <c r="I361" s="71">
        <v>-809630</v>
      </c>
      <c r="J361" s="72" t="s">
        <v>11726</v>
      </c>
      <c r="K361" s="71">
        <v>-64770</v>
      </c>
      <c r="L361" s="73">
        <v>-874400</v>
      </c>
      <c r="M361" s="59">
        <f>+L361</f>
        <v>-874400</v>
      </c>
      <c r="N361" s="59">
        <f t="shared" si="18"/>
        <v>0</v>
      </c>
      <c r="O361" t="e">
        <f>+SUMIFS('[1]Trừ tiền'!P$8:P$893,'[1]Trừ tiền'!O$8:O$893,'[1]Hàng trả'!D352)</f>
        <v>#VALUE!</v>
      </c>
      <c r="P361" t="e">
        <f>+O361-M361</f>
        <v>#VALUE!</v>
      </c>
      <c r="Q361" t="e">
        <f>+O361-M361</f>
        <v>#VALUE!</v>
      </c>
      <c r="R361" s="59"/>
      <c r="U361" s="74" t="e">
        <f>+VLOOKUP(D361,'[1]TT T7'!O$895:P$1106,2,0)</f>
        <v>#N/A</v>
      </c>
    </row>
    <row r="362" spans="1:21" hidden="1" x14ac:dyDescent="0.3">
      <c r="A362">
        <f t="shared" si="16"/>
        <v>3</v>
      </c>
      <c r="B362" s="69">
        <v>45008</v>
      </c>
      <c r="C362" s="70" t="s">
        <v>21278</v>
      </c>
      <c r="D362" s="70">
        <f t="shared" si="17"/>
        <v>180</v>
      </c>
      <c r="E362" s="70" t="s">
        <v>21277</v>
      </c>
      <c r="F362" s="70" t="s">
        <v>20825</v>
      </c>
      <c r="G362" s="70" t="s">
        <v>12581</v>
      </c>
      <c r="H362" s="70" t="s">
        <v>12582</v>
      </c>
      <c r="I362" s="71">
        <v>-622328</v>
      </c>
      <c r="J362" s="72" t="s">
        <v>11720</v>
      </c>
      <c r="K362" s="71">
        <v>-62233</v>
      </c>
      <c r="L362" s="73">
        <v>-684561</v>
      </c>
      <c r="M362">
        <f>+VLOOKUP(D362,'[1]Trừ tiền'!O$8:P$893,2,0)</f>
        <v>-684561</v>
      </c>
      <c r="N362" s="59">
        <f t="shared" si="18"/>
        <v>0</v>
      </c>
      <c r="U362" s="74" t="e">
        <f>+VLOOKUP(D362,'[1]TT T7'!O$895:P$1106,2,0)</f>
        <v>#N/A</v>
      </c>
    </row>
    <row r="363" spans="1:21" hidden="1" x14ac:dyDescent="0.3">
      <c r="A363">
        <f t="shared" si="16"/>
        <v>3</v>
      </c>
      <c r="B363" s="69">
        <v>45008</v>
      </c>
      <c r="C363" s="70" t="s">
        <v>13931</v>
      </c>
      <c r="D363" s="70">
        <f t="shared" si="17"/>
        <v>495</v>
      </c>
      <c r="E363" s="70" t="s">
        <v>21165</v>
      </c>
      <c r="F363" s="70" t="s">
        <v>21279</v>
      </c>
      <c r="G363" s="70" t="s">
        <v>12221</v>
      </c>
      <c r="H363" s="70" t="s">
        <v>12222</v>
      </c>
      <c r="I363" s="71">
        <v>-387480</v>
      </c>
      <c r="J363" s="72" t="s">
        <v>11720</v>
      </c>
      <c r="K363" s="71">
        <v>-38748</v>
      </c>
      <c r="L363" s="73">
        <v>-426228</v>
      </c>
      <c r="M363">
        <f>+VLOOKUP(D363,'[1]Trừ tiền'!O$8:P$893,2,0)</f>
        <v>-426228</v>
      </c>
      <c r="N363" s="59">
        <f t="shared" si="18"/>
        <v>0</v>
      </c>
      <c r="S363">
        <v>3</v>
      </c>
      <c r="U363" s="74" t="e">
        <f>+VLOOKUP(D363,'[1]TT T7'!O$895:P$1106,2,0)</f>
        <v>#N/A</v>
      </c>
    </row>
    <row r="364" spans="1:21" hidden="1" x14ac:dyDescent="0.3">
      <c r="A364">
        <f t="shared" si="16"/>
        <v>3</v>
      </c>
      <c r="B364" s="69">
        <v>45008</v>
      </c>
      <c r="C364" s="70" t="s">
        <v>14094</v>
      </c>
      <c r="D364" s="70">
        <f t="shared" si="17"/>
        <v>671</v>
      </c>
      <c r="E364" s="70" t="s">
        <v>20860</v>
      </c>
      <c r="F364" s="70" t="s">
        <v>21280</v>
      </c>
      <c r="G364" s="70" t="s">
        <v>12215</v>
      </c>
      <c r="H364" s="70" t="s">
        <v>12216</v>
      </c>
      <c r="I364" s="71">
        <v>-173382</v>
      </c>
      <c r="J364" s="72" t="s">
        <v>11720</v>
      </c>
      <c r="K364" s="71">
        <v>-17338</v>
      </c>
      <c r="L364" s="73">
        <v>-190720</v>
      </c>
      <c r="M364">
        <f>+VLOOKUP(D364,'[1]Trừ tiền'!O$8:P$893,2,0)</f>
        <v>-190720</v>
      </c>
      <c r="N364" s="59">
        <f t="shared" si="18"/>
        <v>0</v>
      </c>
      <c r="U364" s="74" t="e">
        <f>+VLOOKUP(D364,'[1]TT T7'!O$895:P$1106,2,0)</f>
        <v>#N/A</v>
      </c>
    </row>
    <row r="365" spans="1:21" hidden="1" x14ac:dyDescent="0.3">
      <c r="A365">
        <f t="shared" si="16"/>
        <v>3</v>
      </c>
      <c r="B365" s="69">
        <v>45008</v>
      </c>
      <c r="C365" s="70" t="s">
        <v>21281</v>
      </c>
      <c r="D365" s="70">
        <f t="shared" si="17"/>
        <v>10371</v>
      </c>
      <c r="E365" s="70" t="s">
        <v>20824</v>
      </c>
      <c r="F365" s="70" t="s">
        <v>21282</v>
      </c>
      <c r="G365" s="70" t="s">
        <v>11799</v>
      </c>
      <c r="H365" s="70" t="s">
        <v>11725</v>
      </c>
      <c r="I365" s="71">
        <v>-444232</v>
      </c>
      <c r="J365" s="72" t="s">
        <v>11720</v>
      </c>
      <c r="K365" s="71">
        <v>-44423</v>
      </c>
      <c r="L365" s="73">
        <v>-488655</v>
      </c>
      <c r="M365">
        <f>+VLOOKUP(D365,'[1]Trừ tiền'!O$8:P$893,2,0)</f>
        <v>-488655</v>
      </c>
      <c r="N365" s="59">
        <f t="shared" si="18"/>
        <v>0</v>
      </c>
      <c r="U365" s="74" t="e">
        <f>+VLOOKUP(D365,'[1]TT T7'!O$895:P$1106,2,0)</f>
        <v>#N/A</v>
      </c>
    </row>
    <row r="366" spans="1:21" hidden="1" x14ac:dyDescent="0.3">
      <c r="A366">
        <f t="shared" si="16"/>
        <v>3</v>
      </c>
      <c r="B366" s="69">
        <v>45008</v>
      </c>
      <c r="C366" s="70" t="s">
        <v>21283</v>
      </c>
      <c r="D366" s="70">
        <f t="shared" si="17"/>
        <v>10383</v>
      </c>
      <c r="E366" s="70" t="s">
        <v>20824</v>
      </c>
      <c r="F366" s="70" t="s">
        <v>21284</v>
      </c>
      <c r="G366" s="70" t="s">
        <v>11799</v>
      </c>
      <c r="H366" s="70" t="s">
        <v>11725</v>
      </c>
      <c r="I366" s="71">
        <v>-123613</v>
      </c>
      <c r="J366" s="72" t="s">
        <v>11720</v>
      </c>
      <c r="K366" s="71">
        <v>-12361</v>
      </c>
      <c r="L366" s="73">
        <v>-135974</v>
      </c>
      <c r="M366">
        <f>+VLOOKUP(D366,'[1]Trừ tiền'!O$8:P$893,2,0)</f>
        <v>-135974</v>
      </c>
      <c r="N366" s="59">
        <f t="shared" si="18"/>
        <v>0</v>
      </c>
      <c r="U366" s="74" t="e">
        <f>+VLOOKUP(D366,'[1]TT T7'!O$895:P$1106,2,0)</f>
        <v>#N/A</v>
      </c>
    </row>
    <row r="367" spans="1:21" hidden="1" x14ac:dyDescent="0.3">
      <c r="A367">
        <f t="shared" si="16"/>
        <v>3</v>
      </c>
      <c r="B367" s="69">
        <v>45008</v>
      </c>
      <c r="C367" s="70" t="s">
        <v>21285</v>
      </c>
      <c r="D367" s="70">
        <f t="shared" si="17"/>
        <v>10384</v>
      </c>
      <c r="E367" s="70" t="s">
        <v>20824</v>
      </c>
      <c r="F367" s="70" t="s">
        <v>21286</v>
      </c>
      <c r="G367" s="70" t="s">
        <v>11799</v>
      </c>
      <c r="H367" s="70" t="s">
        <v>11725</v>
      </c>
      <c r="I367" s="71">
        <v>-515760</v>
      </c>
      <c r="J367" s="72" t="s">
        <v>11720</v>
      </c>
      <c r="K367" s="71">
        <v>-51576</v>
      </c>
      <c r="L367" s="73">
        <v>-567336</v>
      </c>
      <c r="M367">
        <f>+VLOOKUP(D367,'[1]Trừ tiền'!O$8:P$893,2,0)</f>
        <v>-567336</v>
      </c>
      <c r="N367" s="59">
        <f t="shared" si="18"/>
        <v>0</v>
      </c>
      <c r="U367" s="74" t="e">
        <f>+VLOOKUP(D367,'[1]TT T7'!O$895:P$1106,2,0)</f>
        <v>#N/A</v>
      </c>
    </row>
    <row r="368" spans="1:21" hidden="1" x14ac:dyDescent="0.3">
      <c r="A368">
        <f t="shared" si="16"/>
        <v>3</v>
      </c>
      <c r="B368" s="69">
        <v>45008</v>
      </c>
      <c r="C368" s="70" t="s">
        <v>21287</v>
      </c>
      <c r="D368" s="70">
        <f t="shared" si="17"/>
        <v>10409</v>
      </c>
      <c r="E368" s="70" t="s">
        <v>20824</v>
      </c>
      <c r="F368" s="70" t="s">
        <v>21288</v>
      </c>
      <c r="G368" s="70" t="s">
        <v>11799</v>
      </c>
      <c r="H368" s="70" t="s">
        <v>11725</v>
      </c>
      <c r="I368" s="71">
        <v>-176400</v>
      </c>
      <c r="J368" s="72" t="s">
        <v>11720</v>
      </c>
      <c r="K368" s="71">
        <v>-17640</v>
      </c>
      <c r="L368" s="73">
        <v>-194040</v>
      </c>
      <c r="M368">
        <f>+VLOOKUP(D368,'[1]Trừ tiền'!O$8:P$893,2,0)</f>
        <v>-194040</v>
      </c>
      <c r="N368" s="59">
        <f t="shared" si="18"/>
        <v>0</v>
      </c>
      <c r="U368" s="74" t="e">
        <f>+VLOOKUP(D368,'[1]TT T7'!O$895:P$1106,2,0)</f>
        <v>#N/A</v>
      </c>
    </row>
    <row r="369" spans="1:21" hidden="1" x14ac:dyDescent="0.3">
      <c r="A369">
        <f t="shared" si="16"/>
        <v>3</v>
      </c>
      <c r="B369" s="69">
        <v>45008</v>
      </c>
      <c r="C369" s="70" t="s">
        <v>21289</v>
      </c>
      <c r="D369" s="70">
        <f t="shared" si="17"/>
        <v>10413</v>
      </c>
      <c r="E369" s="70" t="s">
        <v>20824</v>
      </c>
      <c r="F369" s="70" t="s">
        <v>21290</v>
      </c>
      <c r="G369" s="70" t="s">
        <v>11799</v>
      </c>
      <c r="H369" s="70" t="s">
        <v>11725</v>
      </c>
      <c r="I369" s="71">
        <v>-222116</v>
      </c>
      <c r="J369" s="72" t="s">
        <v>11720</v>
      </c>
      <c r="K369" s="71">
        <v>-22212</v>
      </c>
      <c r="L369" s="73">
        <v>-244328</v>
      </c>
      <c r="M369">
        <f>+VLOOKUP(D369,'[1]Trừ tiền'!O$8:P$893,2,0)</f>
        <v>-244328</v>
      </c>
      <c r="N369" s="59">
        <f t="shared" si="18"/>
        <v>0</v>
      </c>
      <c r="U369" s="74" t="e">
        <f>+VLOOKUP(D369,'[1]TT T7'!O$895:P$1106,2,0)</f>
        <v>#N/A</v>
      </c>
    </row>
    <row r="370" spans="1:21" hidden="1" x14ac:dyDescent="0.3">
      <c r="A370">
        <f t="shared" si="16"/>
        <v>3</v>
      </c>
      <c r="B370" s="69">
        <v>45008</v>
      </c>
      <c r="C370" s="70" t="s">
        <v>21291</v>
      </c>
      <c r="D370" s="70">
        <f t="shared" si="17"/>
        <v>10466</v>
      </c>
      <c r="E370" s="70" t="s">
        <v>20824</v>
      </c>
      <c r="F370" s="70" t="s">
        <v>21292</v>
      </c>
      <c r="G370" s="70" t="s">
        <v>11799</v>
      </c>
      <c r="H370" s="70" t="s">
        <v>11725</v>
      </c>
      <c r="I370" s="71">
        <v>-446093</v>
      </c>
      <c r="J370" s="72" t="s">
        <v>11720</v>
      </c>
      <c r="K370" s="71">
        <v>-44609</v>
      </c>
      <c r="L370" s="73">
        <v>-490702</v>
      </c>
      <c r="M370">
        <f>+VLOOKUP(D370,'[1]Trừ tiền'!O$8:P$893,2,0)</f>
        <v>-490702</v>
      </c>
      <c r="N370" s="59">
        <f t="shared" si="18"/>
        <v>0</v>
      </c>
      <c r="U370" s="74" t="e">
        <f>+VLOOKUP(D370,'[1]TT T7'!O$895:P$1106,2,0)</f>
        <v>#N/A</v>
      </c>
    </row>
    <row r="371" spans="1:21" hidden="1" x14ac:dyDescent="0.3">
      <c r="A371">
        <f t="shared" si="16"/>
        <v>3</v>
      </c>
      <c r="B371" s="69">
        <v>45008</v>
      </c>
      <c r="C371" s="70" t="s">
        <v>21293</v>
      </c>
      <c r="D371" s="70">
        <f t="shared" si="17"/>
        <v>10472</v>
      </c>
      <c r="E371" s="70" t="s">
        <v>20824</v>
      </c>
      <c r="F371" s="70" t="s">
        <v>21294</v>
      </c>
      <c r="G371" s="70" t="s">
        <v>11799</v>
      </c>
      <c r="H371" s="70" t="s">
        <v>11725</v>
      </c>
      <c r="I371" s="71">
        <v>-900035</v>
      </c>
      <c r="J371" s="72" t="s">
        <v>11720</v>
      </c>
      <c r="K371" s="71">
        <v>-90004</v>
      </c>
      <c r="L371" s="73">
        <v>-990039</v>
      </c>
      <c r="M371">
        <f>+VLOOKUP(D371,'[1]Trừ tiền'!O$8:P$893,2,0)</f>
        <v>-990039</v>
      </c>
      <c r="N371" s="59">
        <f t="shared" si="18"/>
        <v>0</v>
      </c>
      <c r="U371" s="74" t="e">
        <f>+VLOOKUP(D371,'[1]TT T7'!O$895:P$1106,2,0)</f>
        <v>#N/A</v>
      </c>
    </row>
    <row r="372" spans="1:21" hidden="1" x14ac:dyDescent="0.3">
      <c r="A372">
        <f t="shared" si="16"/>
        <v>3</v>
      </c>
      <c r="B372" s="69">
        <v>45009</v>
      </c>
      <c r="C372" s="70" t="s">
        <v>21295</v>
      </c>
      <c r="D372" s="70">
        <f t="shared" si="17"/>
        <v>10487</v>
      </c>
      <c r="E372" s="70" t="s">
        <v>20824</v>
      </c>
      <c r="F372" s="70" t="s">
        <v>21296</v>
      </c>
      <c r="G372" s="70" t="s">
        <v>11799</v>
      </c>
      <c r="H372" s="70" t="s">
        <v>11725</v>
      </c>
      <c r="I372" s="71">
        <v>-707067</v>
      </c>
      <c r="J372" s="72" t="s">
        <v>11720</v>
      </c>
      <c r="K372" s="71">
        <v>-70707</v>
      </c>
      <c r="L372" s="73">
        <v>-777774</v>
      </c>
      <c r="M372">
        <f>+VLOOKUP(D372,'[1]Trừ tiền'!O$8:P$893,2,0)</f>
        <v>-777774</v>
      </c>
      <c r="N372" s="59">
        <f t="shared" si="18"/>
        <v>0</v>
      </c>
      <c r="U372" s="74" t="e">
        <f>+VLOOKUP(D372,'[1]TT T7'!O$895:P$1106,2,0)</f>
        <v>#N/A</v>
      </c>
    </row>
    <row r="373" spans="1:21" hidden="1" x14ac:dyDescent="0.3">
      <c r="A373">
        <f t="shared" si="16"/>
        <v>3</v>
      </c>
      <c r="B373" s="69">
        <v>45009</v>
      </c>
      <c r="C373" s="70" t="s">
        <v>21297</v>
      </c>
      <c r="D373" s="70">
        <f t="shared" si="17"/>
        <v>10518</v>
      </c>
      <c r="E373" s="70" t="s">
        <v>20824</v>
      </c>
      <c r="F373" s="70" t="s">
        <v>21298</v>
      </c>
      <c r="G373" s="70" t="s">
        <v>11799</v>
      </c>
      <c r="H373" s="70" t="s">
        <v>11725</v>
      </c>
      <c r="I373" s="71">
        <v>-111058</v>
      </c>
      <c r="J373" s="72" t="s">
        <v>11720</v>
      </c>
      <c r="K373" s="71">
        <v>-11106</v>
      </c>
      <c r="L373" s="73">
        <v>-122164</v>
      </c>
      <c r="M373">
        <f>+VLOOKUP(D373,'[1]Trừ tiền'!O$8:P$893,2,0)</f>
        <v>-122164</v>
      </c>
      <c r="N373" s="59">
        <f t="shared" si="18"/>
        <v>0</v>
      </c>
      <c r="U373" s="74" t="e">
        <f>+VLOOKUP(D373,'[1]TT T7'!O$895:P$1106,2,0)</f>
        <v>#N/A</v>
      </c>
    </row>
    <row r="374" spans="1:21" hidden="1" x14ac:dyDescent="0.3">
      <c r="A374">
        <f t="shared" si="16"/>
        <v>3</v>
      </c>
      <c r="B374" s="69">
        <v>45009</v>
      </c>
      <c r="C374" s="70" t="s">
        <v>21299</v>
      </c>
      <c r="D374" s="70">
        <f t="shared" si="17"/>
        <v>10610</v>
      </c>
      <c r="E374" s="70" t="s">
        <v>20824</v>
      </c>
      <c r="F374" s="70" t="s">
        <v>21300</v>
      </c>
      <c r="G374" s="70" t="s">
        <v>11799</v>
      </c>
      <c r="H374" s="70" t="s">
        <v>11725</v>
      </c>
      <c r="I374" s="71">
        <v>-743185</v>
      </c>
      <c r="J374" s="72" t="s">
        <v>11720</v>
      </c>
      <c r="K374" s="71">
        <v>-74319</v>
      </c>
      <c r="L374" s="73">
        <v>-817504</v>
      </c>
      <c r="M374">
        <f>+VLOOKUP(D374,'[1]Trừ tiền'!O$8:P$893,2,0)</f>
        <v>-817504</v>
      </c>
      <c r="N374" s="59">
        <f t="shared" si="18"/>
        <v>0</v>
      </c>
      <c r="U374" s="74" t="e">
        <f>+VLOOKUP(D374,'[1]TT T7'!O$895:P$1106,2,0)</f>
        <v>#N/A</v>
      </c>
    </row>
    <row r="375" spans="1:21" hidden="1" x14ac:dyDescent="0.3">
      <c r="A375">
        <f t="shared" si="16"/>
        <v>3</v>
      </c>
      <c r="B375" s="69">
        <v>45009</v>
      </c>
      <c r="C375" s="70" t="s">
        <v>21301</v>
      </c>
      <c r="D375" s="70">
        <f t="shared" si="17"/>
        <v>10619</v>
      </c>
      <c r="E375" s="70" t="s">
        <v>20824</v>
      </c>
      <c r="F375" s="70" t="s">
        <v>21302</v>
      </c>
      <c r="G375" s="70" t="s">
        <v>11799</v>
      </c>
      <c r="H375" s="70" t="s">
        <v>11725</v>
      </c>
      <c r="I375" s="71">
        <v>-348658</v>
      </c>
      <c r="J375" s="72" t="s">
        <v>11720</v>
      </c>
      <c r="K375" s="71">
        <v>-34866</v>
      </c>
      <c r="L375" s="73">
        <v>-383524</v>
      </c>
      <c r="M375">
        <f>+VLOOKUP(D375,'[1]Trừ tiền'!O$8:P$893,2,0)</f>
        <v>-383524</v>
      </c>
      <c r="N375" s="59">
        <f t="shared" si="18"/>
        <v>0</v>
      </c>
      <c r="U375" s="74" t="e">
        <f>+VLOOKUP(D375,'[1]TT T7'!O$895:P$1106,2,0)</f>
        <v>#N/A</v>
      </c>
    </row>
    <row r="376" spans="1:21" hidden="1" x14ac:dyDescent="0.3">
      <c r="A376">
        <f t="shared" si="16"/>
        <v>3</v>
      </c>
      <c r="B376" s="69">
        <v>45009</v>
      </c>
      <c r="C376" s="70" t="s">
        <v>21303</v>
      </c>
      <c r="D376" s="70">
        <f t="shared" si="17"/>
        <v>10640</v>
      </c>
      <c r="E376" s="70" t="s">
        <v>20824</v>
      </c>
      <c r="F376" s="70" t="s">
        <v>21304</v>
      </c>
      <c r="G376" s="70" t="s">
        <v>11799</v>
      </c>
      <c r="H376" s="70" t="s">
        <v>11725</v>
      </c>
      <c r="I376" s="71">
        <v>-295547</v>
      </c>
      <c r="J376" s="72" t="s">
        <v>11720</v>
      </c>
      <c r="K376" s="71">
        <v>-29555</v>
      </c>
      <c r="L376" s="73">
        <v>-325102</v>
      </c>
      <c r="M376">
        <f>+VLOOKUP(D376,'[1]Trừ tiền'!O$8:P$893,2,0)</f>
        <v>-325102</v>
      </c>
      <c r="N376" s="59">
        <f t="shared" si="18"/>
        <v>0</v>
      </c>
      <c r="U376" s="74" t="e">
        <f>+VLOOKUP(D376,'[1]TT T7'!O$895:P$1106,2,0)</f>
        <v>#N/A</v>
      </c>
    </row>
    <row r="377" spans="1:21" hidden="1" x14ac:dyDescent="0.3">
      <c r="A377">
        <f t="shared" si="16"/>
        <v>3</v>
      </c>
      <c r="B377" s="69">
        <v>45009</v>
      </c>
      <c r="C377" s="70" t="s">
        <v>21305</v>
      </c>
      <c r="D377" s="70">
        <f t="shared" si="17"/>
        <v>10648</v>
      </c>
      <c r="E377" s="70" t="s">
        <v>20824</v>
      </c>
      <c r="F377" s="70" t="s">
        <v>21306</v>
      </c>
      <c r="G377" s="70" t="s">
        <v>11799</v>
      </c>
      <c r="H377" s="70" t="s">
        <v>11725</v>
      </c>
      <c r="I377" s="71">
        <v>-318150</v>
      </c>
      <c r="J377" s="72" t="s">
        <v>11720</v>
      </c>
      <c r="K377" s="71">
        <v>-31815</v>
      </c>
      <c r="L377" s="73">
        <v>-349965</v>
      </c>
      <c r="M377">
        <f>+VLOOKUP(D377,'[1]Trừ tiền'!O$8:P$893,2,0)</f>
        <v>-349965</v>
      </c>
      <c r="N377" s="59">
        <f t="shared" si="18"/>
        <v>0</v>
      </c>
      <c r="U377" s="74" t="e">
        <f>+VLOOKUP(D377,'[1]TT T7'!O$895:P$1106,2,0)</f>
        <v>#N/A</v>
      </c>
    </row>
    <row r="378" spans="1:21" hidden="1" x14ac:dyDescent="0.3">
      <c r="A378">
        <f t="shared" si="16"/>
        <v>3</v>
      </c>
      <c r="B378" s="69">
        <v>45010</v>
      </c>
      <c r="C378" s="70" t="s">
        <v>13561</v>
      </c>
      <c r="D378" s="70">
        <f t="shared" si="17"/>
        <v>160</v>
      </c>
      <c r="E378" s="70" t="s">
        <v>21307</v>
      </c>
      <c r="F378" s="70" t="s">
        <v>21308</v>
      </c>
      <c r="G378" s="70" t="s">
        <v>12890</v>
      </c>
      <c r="H378" s="70" t="s">
        <v>12891</v>
      </c>
      <c r="I378" s="71">
        <v>-1246392</v>
      </c>
      <c r="J378" s="72" t="s">
        <v>11726</v>
      </c>
      <c r="K378" s="71">
        <v>-99711</v>
      </c>
      <c r="L378" s="73">
        <v>-1346103</v>
      </c>
      <c r="M378" s="59">
        <f>+L378</f>
        <v>-1346103</v>
      </c>
      <c r="N378" s="59">
        <f t="shared" si="18"/>
        <v>0</v>
      </c>
      <c r="O378" t="e">
        <f>+SUMIFS('[1]Trừ tiền'!P$8:P$893,'[1]Trừ tiền'!O$8:O$893,'[1]Hàng trả'!D369)</f>
        <v>#VALUE!</v>
      </c>
      <c r="P378" t="e">
        <f>+O378-M378</f>
        <v>#VALUE!</v>
      </c>
      <c r="Q378" t="e">
        <f>+O378-M378</f>
        <v>#VALUE!</v>
      </c>
      <c r="R378" s="59" t="e">
        <f>+Q378-L378</f>
        <v>#VALUE!</v>
      </c>
      <c r="S378">
        <v>2</v>
      </c>
      <c r="U378" s="74" t="e">
        <f>+VLOOKUP(D378,'[1]TT T7'!O$895:P$1106,2,0)</f>
        <v>#N/A</v>
      </c>
    </row>
    <row r="379" spans="1:21" hidden="1" x14ac:dyDescent="0.3">
      <c r="A379">
        <f t="shared" si="16"/>
        <v>3</v>
      </c>
      <c r="B379" s="69">
        <v>45010</v>
      </c>
      <c r="C379" s="70" t="s">
        <v>13868</v>
      </c>
      <c r="D379" s="70">
        <f t="shared" si="17"/>
        <v>438</v>
      </c>
      <c r="E379" s="70" t="s">
        <v>20826</v>
      </c>
      <c r="F379" s="70" t="s">
        <v>21309</v>
      </c>
      <c r="G379" s="70" t="s">
        <v>12161</v>
      </c>
      <c r="H379" s="70" t="s">
        <v>12162</v>
      </c>
      <c r="I379" s="71">
        <v>-106050</v>
      </c>
      <c r="J379" s="72" t="s">
        <v>11720</v>
      </c>
      <c r="K379" s="71">
        <v>-10605</v>
      </c>
      <c r="L379" s="73">
        <v>-116655</v>
      </c>
      <c r="M379">
        <f>+VLOOKUP(D379,'[1]Trừ tiền'!O$8:P$893,2,0)</f>
        <v>-116655</v>
      </c>
      <c r="N379" s="59">
        <f t="shared" si="18"/>
        <v>0</v>
      </c>
      <c r="U379" s="74" t="e">
        <f>+VLOOKUP(D379,'[1]TT T7'!O$895:P$1106,2,0)</f>
        <v>#N/A</v>
      </c>
    </row>
    <row r="380" spans="1:21" hidden="1" x14ac:dyDescent="0.3">
      <c r="A380">
        <f t="shared" si="16"/>
        <v>3</v>
      </c>
      <c r="B380" s="69">
        <v>45010</v>
      </c>
      <c r="C380" s="70" t="s">
        <v>21310</v>
      </c>
      <c r="D380" s="70">
        <f t="shared" si="17"/>
        <v>1147</v>
      </c>
      <c r="E380" s="70" t="s">
        <v>20847</v>
      </c>
      <c r="F380" s="70" t="s">
        <v>21311</v>
      </c>
      <c r="G380" s="70" t="s">
        <v>11860</v>
      </c>
      <c r="H380" s="70" t="s">
        <v>11719</v>
      </c>
      <c r="I380" s="71">
        <v>-86691</v>
      </c>
      <c r="J380" s="72" t="s">
        <v>11720</v>
      </c>
      <c r="K380" s="71">
        <v>-8669</v>
      </c>
      <c r="L380" s="73">
        <v>-95360</v>
      </c>
      <c r="M380">
        <f>+VLOOKUP(D380,'[1]Trừ tiền'!O$8:P$893,2,0)</f>
        <v>-95360</v>
      </c>
      <c r="N380" s="59">
        <f t="shared" si="18"/>
        <v>0</v>
      </c>
      <c r="U380" s="74" t="e">
        <f>+VLOOKUP(D380,'[1]TT T7'!O$895:P$1106,2,0)</f>
        <v>#N/A</v>
      </c>
    </row>
    <row r="381" spans="1:21" hidden="1" x14ac:dyDescent="0.3">
      <c r="A381">
        <f t="shared" si="16"/>
        <v>3</v>
      </c>
      <c r="B381" s="69">
        <v>45010</v>
      </c>
      <c r="C381" s="70" t="s">
        <v>21312</v>
      </c>
      <c r="D381" s="70">
        <f t="shared" si="17"/>
        <v>2658</v>
      </c>
      <c r="E381" s="70" t="s">
        <v>20849</v>
      </c>
      <c r="F381" s="70" t="s">
        <v>21313</v>
      </c>
      <c r="G381" s="70" t="s">
        <v>12239</v>
      </c>
      <c r="H381" s="70" t="s">
        <v>12240</v>
      </c>
      <c r="I381" s="71">
        <v>-482464</v>
      </c>
      <c r="J381" s="72" t="s">
        <v>11720</v>
      </c>
      <c r="K381" s="71">
        <v>-48246</v>
      </c>
      <c r="L381" s="73">
        <v>-530710</v>
      </c>
      <c r="M381">
        <f>+VLOOKUP(D381,'[1]Trừ tiền'!O$8:P$893,2,0)</f>
        <v>-530710</v>
      </c>
      <c r="N381" s="59">
        <f t="shared" si="18"/>
        <v>0</v>
      </c>
      <c r="U381" s="74" t="e">
        <f>+VLOOKUP(D381,'[1]TT T7'!O$895:P$1106,2,0)</f>
        <v>#N/A</v>
      </c>
    </row>
    <row r="382" spans="1:21" hidden="1" x14ac:dyDescent="0.3">
      <c r="A382">
        <f t="shared" si="16"/>
        <v>3</v>
      </c>
      <c r="B382" s="69">
        <v>45010</v>
      </c>
      <c r="C382" s="70" t="s">
        <v>21314</v>
      </c>
      <c r="D382" s="70">
        <f t="shared" si="17"/>
        <v>10721</v>
      </c>
      <c r="E382" s="70" t="s">
        <v>20824</v>
      </c>
      <c r="F382" s="70" t="s">
        <v>21315</v>
      </c>
      <c r="G382" s="70" t="s">
        <v>11799</v>
      </c>
      <c r="H382" s="70" t="s">
        <v>11725</v>
      </c>
      <c r="I382" s="71">
        <v>-334453</v>
      </c>
      <c r="J382" s="72" t="s">
        <v>11720</v>
      </c>
      <c r="K382" s="71">
        <v>-33445</v>
      </c>
      <c r="L382" s="73">
        <v>-367898</v>
      </c>
      <c r="M382">
        <f>+VLOOKUP(D382,'[1]Trừ tiền'!O$8:P$893,2,0)</f>
        <v>-367898</v>
      </c>
      <c r="N382" s="59">
        <f t="shared" si="18"/>
        <v>0</v>
      </c>
      <c r="U382" s="74" t="e">
        <f>+VLOOKUP(D382,'[1]TT T7'!O$895:P$1106,2,0)</f>
        <v>#N/A</v>
      </c>
    </row>
    <row r="383" spans="1:21" hidden="1" x14ac:dyDescent="0.3">
      <c r="A383">
        <f t="shared" si="16"/>
        <v>3</v>
      </c>
      <c r="B383" s="69">
        <v>45010</v>
      </c>
      <c r="C383" s="70" t="s">
        <v>21316</v>
      </c>
      <c r="D383" s="70">
        <f t="shared" si="17"/>
        <v>10723</v>
      </c>
      <c r="E383" s="70" t="s">
        <v>20824</v>
      </c>
      <c r="F383" s="70" t="s">
        <v>21317</v>
      </c>
      <c r="G383" s="70" t="s">
        <v>11799</v>
      </c>
      <c r="H383" s="70" t="s">
        <v>11725</v>
      </c>
      <c r="I383" s="71">
        <v>-333174</v>
      </c>
      <c r="J383" s="72" t="s">
        <v>11720</v>
      </c>
      <c r="K383" s="71">
        <v>-33317</v>
      </c>
      <c r="L383" s="73">
        <v>-366491</v>
      </c>
      <c r="M383">
        <f>+VLOOKUP(D383,'[1]Trừ tiền'!O$8:P$893,2,0)</f>
        <v>-366491</v>
      </c>
      <c r="N383" s="59">
        <f t="shared" si="18"/>
        <v>0</v>
      </c>
      <c r="U383" s="74" t="e">
        <f>+VLOOKUP(D383,'[1]TT T7'!O$895:P$1106,2,0)</f>
        <v>#N/A</v>
      </c>
    </row>
    <row r="384" spans="1:21" hidden="1" x14ac:dyDescent="0.3">
      <c r="A384">
        <f t="shared" si="16"/>
        <v>3</v>
      </c>
      <c r="B384" s="69">
        <v>45010</v>
      </c>
      <c r="C384" s="70" t="s">
        <v>21318</v>
      </c>
      <c r="D384" s="70">
        <f t="shared" si="17"/>
        <v>10736</v>
      </c>
      <c r="E384" s="70" t="s">
        <v>20824</v>
      </c>
      <c r="F384" s="70" t="s">
        <v>21319</v>
      </c>
      <c r="G384" s="70" t="s">
        <v>11799</v>
      </c>
      <c r="H384" s="70" t="s">
        <v>11725</v>
      </c>
      <c r="I384" s="71">
        <v>-522480</v>
      </c>
      <c r="J384" s="72" t="s">
        <v>11720</v>
      </c>
      <c r="K384" s="71">
        <v>-52248</v>
      </c>
      <c r="L384" s="73">
        <v>-574728</v>
      </c>
      <c r="M384">
        <f>+VLOOKUP(D384,'[1]Trừ tiền'!O$8:P$893,2,0)</f>
        <v>-574728</v>
      </c>
      <c r="N384" s="59">
        <f t="shared" si="18"/>
        <v>0</v>
      </c>
      <c r="U384" s="74" t="e">
        <f>+VLOOKUP(D384,'[1]TT T7'!O$895:P$1106,2,0)</f>
        <v>#N/A</v>
      </c>
    </row>
    <row r="385" spans="1:21" hidden="1" x14ac:dyDescent="0.3">
      <c r="A385">
        <f t="shared" si="16"/>
        <v>3</v>
      </c>
      <c r="B385" s="69">
        <v>45012</v>
      </c>
      <c r="C385" s="70" t="s">
        <v>21320</v>
      </c>
      <c r="D385" s="70">
        <f t="shared" si="17"/>
        <v>225</v>
      </c>
      <c r="E385" s="70" t="s">
        <v>20842</v>
      </c>
      <c r="F385" s="70" t="s">
        <v>21321</v>
      </c>
      <c r="G385" s="70" t="s">
        <v>11838</v>
      </c>
      <c r="H385" s="70" t="s">
        <v>11839</v>
      </c>
      <c r="I385" s="71">
        <v>-462072</v>
      </c>
      <c r="J385" s="72" t="s">
        <v>11720</v>
      </c>
      <c r="K385" s="71">
        <v>-46207</v>
      </c>
      <c r="L385" s="73">
        <v>-508279</v>
      </c>
      <c r="M385">
        <f>+VLOOKUP(D385,'[1]Trừ tiền'!O$8:P$893,2,0)</f>
        <v>-508279</v>
      </c>
      <c r="N385" s="59">
        <f t="shared" si="18"/>
        <v>0</v>
      </c>
      <c r="U385" s="74" t="e">
        <f>+VLOOKUP(D385,'[1]TT T7'!O$895:P$1106,2,0)</f>
        <v>#N/A</v>
      </c>
    </row>
    <row r="386" spans="1:21" hidden="1" x14ac:dyDescent="0.3">
      <c r="A386">
        <f t="shared" si="16"/>
        <v>3</v>
      </c>
      <c r="B386" s="69">
        <v>45012</v>
      </c>
      <c r="C386" s="70" t="s">
        <v>21322</v>
      </c>
      <c r="D386" s="70">
        <f t="shared" si="17"/>
        <v>230</v>
      </c>
      <c r="E386" s="70" t="s">
        <v>20842</v>
      </c>
      <c r="F386" s="70" t="s">
        <v>21323</v>
      </c>
      <c r="G386" s="70" t="s">
        <v>11838</v>
      </c>
      <c r="H386" s="70" t="s">
        <v>11839</v>
      </c>
      <c r="I386" s="71">
        <v>-883780</v>
      </c>
      <c r="J386" s="72" t="s">
        <v>11720</v>
      </c>
      <c r="K386" s="71">
        <v>-88378</v>
      </c>
      <c r="L386" s="73">
        <v>-972158</v>
      </c>
      <c r="M386" s="59">
        <f>+L386</f>
        <v>-972158</v>
      </c>
      <c r="N386" s="59">
        <f t="shared" si="18"/>
        <v>0</v>
      </c>
      <c r="O386" t="e">
        <f>+SUMIFS('[1]Trừ tiền'!P$8:P$893,'[1]Trừ tiền'!O$8:O$893,'[1]Hàng trả'!D377)</f>
        <v>#VALUE!</v>
      </c>
      <c r="P386" t="e">
        <f>+O386-M386</f>
        <v>#VALUE!</v>
      </c>
      <c r="Q386" t="e">
        <f>+O386-M386</f>
        <v>#VALUE!</v>
      </c>
      <c r="R386" s="59" t="e">
        <f>+Q386-L386</f>
        <v>#VALUE!</v>
      </c>
      <c r="S386">
        <v>2</v>
      </c>
      <c r="U386" s="74" t="e">
        <f>+VLOOKUP(D386,'[1]TT T7'!O$895:P$1106,2,0)</f>
        <v>#N/A</v>
      </c>
    </row>
    <row r="387" spans="1:21" hidden="1" x14ac:dyDescent="0.3">
      <c r="A387">
        <f t="shared" si="16"/>
        <v>3</v>
      </c>
      <c r="B387" s="69">
        <v>45012</v>
      </c>
      <c r="C387" s="70" t="s">
        <v>21324</v>
      </c>
      <c r="D387" s="70">
        <f t="shared" si="17"/>
        <v>231</v>
      </c>
      <c r="E387" s="70" t="s">
        <v>20842</v>
      </c>
      <c r="F387" s="70" t="s">
        <v>20825</v>
      </c>
      <c r="G387" s="70" t="s">
        <v>11838</v>
      </c>
      <c r="H387" s="70" t="s">
        <v>11839</v>
      </c>
      <c r="I387" s="71">
        <v>-475862</v>
      </c>
      <c r="J387" s="72" t="s">
        <v>11720</v>
      </c>
      <c r="K387" s="71">
        <v>-47586</v>
      </c>
      <c r="L387" s="73">
        <v>-523448</v>
      </c>
      <c r="M387">
        <f>+VLOOKUP(D387,'[1]Trừ tiền'!O$8:P$893,2,0)</f>
        <v>-523448</v>
      </c>
      <c r="N387" s="59">
        <f t="shared" si="18"/>
        <v>0</v>
      </c>
      <c r="U387" s="74" t="e">
        <f>+VLOOKUP(D387,'[1]TT T7'!O$895:P$1106,2,0)</f>
        <v>#N/A</v>
      </c>
    </row>
    <row r="388" spans="1:21" hidden="1" x14ac:dyDescent="0.3">
      <c r="A388">
        <f t="shared" si="16"/>
        <v>3</v>
      </c>
      <c r="B388" s="69">
        <v>45012</v>
      </c>
      <c r="C388" s="70" t="s">
        <v>21325</v>
      </c>
      <c r="D388" s="70">
        <f t="shared" si="17"/>
        <v>315</v>
      </c>
      <c r="E388" s="70" t="s">
        <v>20834</v>
      </c>
      <c r="F388" s="70" t="s">
        <v>20825</v>
      </c>
      <c r="G388" s="70" t="s">
        <v>12182</v>
      </c>
      <c r="H388" s="70" t="s">
        <v>12183</v>
      </c>
      <c r="I388" s="71">
        <v>-406599</v>
      </c>
      <c r="J388" s="72" t="s">
        <v>11720</v>
      </c>
      <c r="K388" s="71">
        <v>-40660</v>
      </c>
      <c r="L388" s="73">
        <v>-447259</v>
      </c>
      <c r="M388">
        <f>+VLOOKUP(D388,'[1]Trừ tiền'!O$8:P$893,2,0)</f>
        <v>-447259</v>
      </c>
      <c r="N388" s="59">
        <f t="shared" si="18"/>
        <v>0</v>
      </c>
      <c r="U388" s="74" t="e">
        <f>+VLOOKUP(D388,'[1]TT T7'!O$895:P$1106,2,0)</f>
        <v>#N/A</v>
      </c>
    </row>
    <row r="389" spans="1:21" hidden="1" x14ac:dyDescent="0.3">
      <c r="A389">
        <f t="shared" si="16"/>
        <v>3</v>
      </c>
      <c r="B389" s="69">
        <v>45012</v>
      </c>
      <c r="C389" s="70" t="s">
        <v>21326</v>
      </c>
      <c r="D389" s="70">
        <f t="shared" si="17"/>
        <v>343</v>
      </c>
      <c r="E389" s="70" t="s">
        <v>20890</v>
      </c>
      <c r="F389" s="70" t="s">
        <v>20825</v>
      </c>
      <c r="G389" s="70" t="s">
        <v>12194</v>
      </c>
      <c r="H389" s="70" t="s">
        <v>12195</v>
      </c>
      <c r="I389" s="71">
        <v>-119066</v>
      </c>
      <c r="J389" s="72" t="s">
        <v>11720</v>
      </c>
      <c r="K389" s="71">
        <v>-11907</v>
      </c>
      <c r="L389" s="73">
        <v>-130973</v>
      </c>
      <c r="M389">
        <f>+VLOOKUP(D389,'[1]Trừ tiền'!O$8:P$893,2,0)</f>
        <v>-130973</v>
      </c>
      <c r="N389" s="59">
        <f t="shared" si="18"/>
        <v>0</v>
      </c>
      <c r="S389">
        <v>3</v>
      </c>
      <c r="U389" s="74" t="e">
        <f>+VLOOKUP(D389,'[1]TT T7'!O$895:P$1106,2,0)</f>
        <v>#N/A</v>
      </c>
    </row>
    <row r="390" spans="1:21" hidden="1" x14ac:dyDescent="0.3">
      <c r="A390">
        <f t="shared" si="16"/>
        <v>3</v>
      </c>
      <c r="B390" s="69">
        <v>45012</v>
      </c>
      <c r="C390" s="70" t="s">
        <v>13847</v>
      </c>
      <c r="D390" s="70">
        <f t="shared" si="17"/>
        <v>419</v>
      </c>
      <c r="E390" s="70" t="s">
        <v>20974</v>
      </c>
      <c r="F390" s="70" t="s">
        <v>21327</v>
      </c>
      <c r="G390" s="70" t="s">
        <v>12257</v>
      </c>
      <c r="H390" s="70" t="s">
        <v>12258</v>
      </c>
      <c r="I390" s="71">
        <v>-237237</v>
      </c>
      <c r="J390" s="72" t="s">
        <v>11720</v>
      </c>
      <c r="K390" s="71">
        <v>-23724</v>
      </c>
      <c r="L390" s="73">
        <v>-260961</v>
      </c>
      <c r="M390">
        <f>+VLOOKUP(D390,'[1]Trừ tiền'!O$8:P$893,2,0)</f>
        <v>-260961</v>
      </c>
      <c r="N390" s="59">
        <f t="shared" si="18"/>
        <v>0</v>
      </c>
      <c r="U390" s="74" t="e">
        <f>+VLOOKUP(D390,'[1]TT T7'!O$895:P$1106,2,0)</f>
        <v>#N/A</v>
      </c>
    </row>
    <row r="391" spans="1:21" hidden="1" x14ac:dyDescent="0.3">
      <c r="A391">
        <f t="shared" ref="A391:A454" si="19">+MONTH(B391)</f>
        <v>3</v>
      </c>
      <c r="B391" s="69">
        <v>45012</v>
      </c>
      <c r="C391" s="70" t="s">
        <v>21328</v>
      </c>
      <c r="D391" s="70">
        <f t="shared" ref="D391:D454" si="20">+C391*1</f>
        <v>540</v>
      </c>
      <c r="E391" s="70" t="s">
        <v>20827</v>
      </c>
      <c r="F391" s="70" t="s">
        <v>21329</v>
      </c>
      <c r="G391" s="70" t="s">
        <v>11970</v>
      </c>
      <c r="H391" s="70" t="s">
        <v>11971</v>
      </c>
      <c r="I391" s="71">
        <v>-368175</v>
      </c>
      <c r="J391" s="72" t="s">
        <v>11720</v>
      </c>
      <c r="K391" s="71">
        <v>-36818</v>
      </c>
      <c r="L391" s="73">
        <v>-404993</v>
      </c>
      <c r="M391">
        <f>+VLOOKUP(D391,'[1]Trừ tiền'!O$8:P$893,2,0)</f>
        <v>-404993</v>
      </c>
      <c r="N391" s="59">
        <f t="shared" ref="N391:N454" si="21">+M391-L391</f>
        <v>0</v>
      </c>
      <c r="U391" s="74" t="e">
        <f>+VLOOKUP(D391,'[1]TT T7'!O$895:P$1106,2,0)</f>
        <v>#N/A</v>
      </c>
    </row>
    <row r="392" spans="1:21" hidden="1" x14ac:dyDescent="0.3">
      <c r="A392">
        <f t="shared" si="19"/>
        <v>3</v>
      </c>
      <c r="B392" s="69">
        <v>45012</v>
      </c>
      <c r="C392" s="70" t="s">
        <v>21330</v>
      </c>
      <c r="D392" s="70">
        <f t="shared" si="20"/>
        <v>10770</v>
      </c>
      <c r="E392" s="70" t="s">
        <v>20824</v>
      </c>
      <c r="F392" s="70" t="s">
        <v>21331</v>
      </c>
      <c r="G392" s="70" t="s">
        <v>11799</v>
      </c>
      <c r="H392" s="70" t="s">
        <v>11725</v>
      </c>
      <c r="I392" s="71">
        <v>-212100</v>
      </c>
      <c r="J392" s="72" t="s">
        <v>11720</v>
      </c>
      <c r="K392" s="71">
        <v>-21210</v>
      </c>
      <c r="L392" s="73">
        <v>-233310</v>
      </c>
      <c r="M392">
        <f>+VLOOKUP(D392,'[1]Trừ tiền'!O$8:P$893,2,0)</f>
        <v>-233310</v>
      </c>
      <c r="N392" s="59">
        <f t="shared" si="21"/>
        <v>0</v>
      </c>
      <c r="U392" s="74" t="e">
        <f>+VLOOKUP(D392,'[1]TT T7'!O$895:P$1106,2,0)</f>
        <v>#N/A</v>
      </c>
    </row>
    <row r="393" spans="1:21" hidden="1" x14ac:dyDescent="0.3">
      <c r="A393">
        <f t="shared" si="19"/>
        <v>3</v>
      </c>
      <c r="B393" s="69">
        <v>45012</v>
      </c>
      <c r="C393" s="70" t="s">
        <v>21332</v>
      </c>
      <c r="D393" s="70">
        <f t="shared" si="20"/>
        <v>10788</v>
      </c>
      <c r="E393" s="70" t="s">
        <v>20824</v>
      </c>
      <c r="F393" s="70" t="s">
        <v>21333</v>
      </c>
      <c r="G393" s="70" t="s">
        <v>11799</v>
      </c>
      <c r="H393" s="70" t="s">
        <v>11725</v>
      </c>
      <c r="I393" s="71">
        <v>-88200</v>
      </c>
      <c r="J393" s="72" t="s">
        <v>11720</v>
      </c>
      <c r="K393" s="71">
        <v>-8820</v>
      </c>
      <c r="L393" s="73">
        <v>-97020</v>
      </c>
      <c r="M393">
        <f>+VLOOKUP(D393,'[1]Trừ tiền'!O$8:P$893,2,0)</f>
        <v>-97020</v>
      </c>
      <c r="N393" s="59">
        <f t="shared" si="21"/>
        <v>0</v>
      </c>
      <c r="U393" s="74" t="e">
        <f>+VLOOKUP(D393,'[1]TT T7'!O$895:P$1106,2,0)</f>
        <v>#N/A</v>
      </c>
    </row>
    <row r="394" spans="1:21" hidden="1" x14ac:dyDescent="0.3">
      <c r="A394">
        <f t="shared" si="19"/>
        <v>3</v>
      </c>
      <c r="B394" s="69">
        <v>45012</v>
      </c>
      <c r="C394" s="70" t="s">
        <v>21334</v>
      </c>
      <c r="D394" s="70">
        <f t="shared" si="20"/>
        <v>10851</v>
      </c>
      <c r="E394" s="70" t="s">
        <v>20824</v>
      </c>
      <c r="F394" s="70" t="s">
        <v>21335</v>
      </c>
      <c r="G394" s="70" t="s">
        <v>11799</v>
      </c>
      <c r="H394" s="70" t="s">
        <v>11725</v>
      </c>
      <c r="I394" s="71">
        <v>-73431</v>
      </c>
      <c r="J394" s="72" t="s">
        <v>11720</v>
      </c>
      <c r="K394" s="71">
        <v>-7343</v>
      </c>
      <c r="L394" s="73">
        <v>-80774</v>
      </c>
      <c r="M394">
        <f>+VLOOKUP(D394,'[1]Trừ tiền'!O$8:P$893,2,0)</f>
        <v>-80774</v>
      </c>
      <c r="N394" s="59">
        <f t="shared" si="21"/>
        <v>0</v>
      </c>
      <c r="U394" s="74" t="e">
        <f>+VLOOKUP(D394,'[1]TT T7'!O$895:P$1106,2,0)</f>
        <v>#N/A</v>
      </c>
    </row>
    <row r="395" spans="1:21" hidden="1" x14ac:dyDescent="0.3">
      <c r="A395">
        <f t="shared" si="19"/>
        <v>3</v>
      </c>
      <c r="B395" s="69">
        <v>45012</v>
      </c>
      <c r="C395" s="70" t="s">
        <v>21336</v>
      </c>
      <c r="D395" s="70">
        <f t="shared" si="20"/>
        <v>10874</v>
      </c>
      <c r="E395" s="70" t="s">
        <v>20824</v>
      </c>
      <c r="F395" s="70" t="s">
        <v>21337</v>
      </c>
      <c r="G395" s="70" t="s">
        <v>11799</v>
      </c>
      <c r="H395" s="70" t="s">
        <v>11725</v>
      </c>
      <c r="I395" s="71">
        <v>-617088</v>
      </c>
      <c r="J395" s="72" t="s">
        <v>11720</v>
      </c>
      <c r="K395" s="71">
        <v>-61709</v>
      </c>
      <c r="L395" s="73">
        <v>-678797</v>
      </c>
      <c r="M395">
        <f>+VLOOKUP(D395,'[1]Trừ tiền'!O$8:P$893,2,0)</f>
        <v>-678797</v>
      </c>
      <c r="N395" s="59">
        <f t="shared" si="21"/>
        <v>0</v>
      </c>
      <c r="U395" s="74" t="e">
        <f>+VLOOKUP(D395,'[1]TT T7'!O$895:P$1106,2,0)</f>
        <v>#N/A</v>
      </c>
    </row>
    <row r="396" spans="1:21" hidden="1" x14ac:dyDescent="0.3">
      <c r="A396">
        <f t="shared" si="19"/>
        <v>3</v>
      </c>
      <c r="B396" s="69">
        <v>45012</v>
      </c>
      <c r="C396" s="70" t="s">
        <v>21338</v>
      </c>
      <c r="D396" s="70">
        <f t="shared" si="20"/>
        <v>10885</v>
      </c>
      <c r="E396" s="70" t="s">
        <v>20824</v>
      </c>
      <c r="F396" s="70" t="s">
        <v>21339</v>
      </c>
      <c r="G396" s="70" t="s">
        <v>11799</v>
      </c>
      <c r="H396" s="70" t="s">
        <v>11725</v>
      </c>
      <c r="I396" s="71">
        <v>-206262</v>
      </c>
      <c r="J396" s="72" t="s">
        <v>11720</v>
      </c>
      <c r="K396" s="71">
        <v>-20626</v>
      </c>
      <c r="L396" s="73">
        <v>-226888</v>
      </c>
      <c r="M396">
        <f>+VLOOKUP(D396,'[1]Trừ tiền'!O$8:P$893,2,0)</f>
        <v>-226888</v>
      </c>
      <c r="N396" s="59">
        <f t="shared" si="21"/>
        <v>0</v>
      </c>
      <c r="U396" s="74" t="e">
        <f>+VLOOKUP(D396,'[1]TT T7'!O$895:P$1106,2,0)</f>
        <v>#N/A</v>
      </c>
    </row>
    <row r="397" spans="1:21" hidden="1" x14ac:dyDescent="0.3">
      <c r="A397">
        <f t="shared" si="19"/>
        <v>3</v>
      </c>
      <c r="B397" s="69">
        <v>45012</v>
      </c>
      <c r="C397" s="70" t="s">
        <v>21340</v>
      </c>
      <c r="D397" s="70">
        <f t="shared" si="20"/>
        <v>10894</v>
      </c>
      <c r="E397" s="70" t="s">
        <v>20824</v>
      </c>
      <c r="F397" s="70" t="s">
        <v>21341</v>
      </c>
      <c r="G397" s="70" t="s">
        <v>11799</v>
      </c>
      <c r="H397" s="70" t="s">
        <v>11725</v>
      </c>
      <c r="I397" s="71">
        <v>-342720</v>
      </c>
      <c r="J397" s="72" t="s">
        <v>11720</v>
      </c>
      <c r="K397" s="71">
        <v>-34272</v>
      </c>
      <c r="L397" s="73">
        <v>-376992</v>
      </c>
      <c r="M397">
        <f>+VLOOKUP(D397,'[1]Trừ tiền'!O$8:P$893,2,0)</f>
        <v>-376992</v>
      </c>
      <c r="N397" s="59">
        <f t="shared" si="21"/>
        <v>0</v>
      </c>
      <c r="U397" s="74" t="e">
        <f>+VLOOKUP(D397,'[1]TT T7'!O$895:P$1106,2,0)</f>
        <v>#N/A</v>
      </c>
    </row>
    <row r="398" spans="1:21" hidden="1" x14ac:dyDescent="0.3">
      <c r="A398">
        <f t="shared" si="19"/>
        <v>3</v>
      </c>
      <c r="B398" s="69">
        <v>45012</v>
      </c>
      <c r="C398" s="70" t="s">
        <v>21342</v>
      </c>
      <c r="D398" s="70">
        <f t="shared" si="20"/>
        <v>10895</v>
      </c>
      <c r="E398" s="70" t="s">
        <v>20824</v>
      </c>
      <c r="F398" s="70" t="s">
        <v>21343</v>
      </c>
      <c r="G398" s="70" t="s">
        <v>11799</v>
      </c>
      <c r="H398" s="70" t="s">
        <v>11725</v>
      </c>
      <c r="I398" s="71">
        <v>-734310</v>
      </c>
      <c r="J398" s="72" t="s">
        <v>11720</v>
      </c>
      <c r="K398" s="71">
        <v>-73431</v>
      </c>
      <c r="L398" s="73">
        <v>-807741</v>
      </c>
      <c r="M398">
        <f>+VLOOKUP(D398,'[1]Trừ tiền'!O$8:P$893,2,0)</f>
        <v>-807741</v>
      </c>
      <c r="N398" s="59">
        <f t="shared" si="21"/>
        <v>0</v>
      </c>
      <c r="U398" s="74" t="e">
        <f>+VLOOKUP(D398,'[1]TT T7'!O$895:P$1106,2,0)</f>
        <v>#N/A</v>
      </c>
    </row>
    <row r="399" spans="1:21" hidden="1" x14ac:dyDescent="0.3">
      <c r="A399">
        <f t="shared" si="19"/>
        <v>3</v>
      </c>
      <c r="B399" s="69">
        <v>45012</v>
      </c>
      <c r="C399" s="70" t="s">
        <v>21344</v>
      </c>
      <c r="D399" s="70">
        <f t="shared" si="20"/>
        <v>10946</v>
      </c>
      <c r="E399" s="70" t="s">
        <v>20824</v>
      </c>
      <c r="F399" s="70" t="s">
        <v>21345</v>
      </c>
      <c r="G399" s="70" t="s">
        <v>11799</v>
      </c>
      <c r="H399" s="70" t="s">
        <v>11725</v>
      </c>
      <c r="I399" s="71">
        <v>-552463</v>
      </c>
      <c r="J399" s="72" t="s">
        <v>11720</v>
      </c>
      <c r="K399" s="71">
        <v>-55246</v>
      </c>
      <c r="L399" s="73">
        <v>-607709</v>
      </c>
      <c r="M399">
        <f>+VLOOKUP(D399,'[1]Trừ tiền'!O$8:P$893,2,0)</f>
        <v>-607709</v>
      </c>
      <c r="N399" s="59">
        <f t="shared" si="21"/>
        <v>0</v>
      </c>
      <c r="U399" s="74" t="e">
        <f>+VLOOKUP(D399,'[1]TT T7'!O$895:P$1106,2,0)</f>
        <v>#N/A</v>
      </c>
    </row>
    <row r="400" spans="1:21" hidden="1" x14ac:dyDescent="0.3">
      <c r="A400">
        <f t="shared" si="19"/>
        <v>3</v>
      </c>
      <c r="B400" s="69">
        <v>45012</v>
      </c>
      <c r="C400" s="70" t="s">
        <v>21346</v>
      </c>
      <c r="D400" s="70">
        <f t="shared" si="20"/>
        <v>10967</v>
      </c>
      <c r="E400" s="70" t="s">
        <v>20824</v>
      </c>
      <c r="F400" s="70" t="s">
        <v>21347</v>
      </c>
      <c r="G400" s="70" t="s">
        <v>11799</v>
      </c>
      <c r="H400" s="70" t="s">
        <v>11725</v>
      </c>
      <c r="I400" s="71">
        <v>-480036</v>
      </c>
      <c r="J400" s="72" t="s">
        <v>11720</v>
      </c>
      <c r="K400" s="71">
        <v>-48004</v>
      </c>
      <c r="L400" s="73">
        <v>-528040</v>
      </c>
      <c r="M400">
        <f>+VLOOKUP(D400,'[1]Trừ tiền'!O$8:P$893,2,0)</f>
        <v>-528040</v>
      </c>
      <c r="N400" s="59">
        <f t="shared" si="21"/>
        <v>0</v>
      </c>
      <c r="U400" s="74" t="e">
        <f>+VLOOKUP(D400,'[1]TT T7'!O$895:P$1106,2,0)</f>
        <v>#N/A</v>
      </c>
    </row>
    <row r="401" spans="1:21" hidden="1" x14ac:dyDescent="0.3">
      <c r="A401">
        <f t="shared" si="19"/>
        <v>3</v>
      </c>
      <c r="B401" s="69">
        <v>45012</v>
      </c>
      <c r="C401" s="70" t="s">
        <v>21348</v>
      </c>
      <c r="D401" s="70">
        <f t="shared" si="20"/>
        <v>10968</v>
      </c>
      <c r="E401" s="70" t="s">
        <v>20824</v>
      </c>
      <c r="F401" s="70" t="s">
        <v>21349</v>
      </c>
      <c r="G401" s="70" t="s">
        <v>11799</v>
      </c>
      <c r="H401" s="70" t="s">
        <v>11725</v>
      </c>
      <c r="I401" s="71">
        <v>-169680</v>
      </c>
      <c r="J401" s="72" t="s">
        <v>11720</v>
      </c>
      <c r="K401" s="71">
        <v>-16968</v>
      </c>
      <c r="L401" s="73">
        <v>-186648</v>
      </c>
      <c r="M401">
        <f>+VLOOKUP(D401,'[1]Trừ tiền'!O$8:P$893,2,0)</f>
        <v>-186648</v>
      </c>
      <c r="N401" s="59">
        <f t="shared" si="21"/>
        <v>0</v>
      </c>
      <c r="U401" s="74" t="e">
        <f>+VLOOKUP(D401,'[1]TT T7'!O$895:P$1106,2,0)</f>
        <v>#N/A</v>
      </c>
    </row>
    <row r="402" spans="1:21" hidden="1" x14ac:dyDescent="0.3">
      <c r="A402">
        <f t="shared" si="19"/>
        <v>3</v>
      </c>
      <c r="B402" s="69">
        <v>45013</v>
      </c>
      <c r="C402" s="70" t="s">
        <v>13568</v>
      </c>
      <c r="D402" s="70">
        <f t="shared" si="20"/>
        <v>167</v>
      </c>
      <c r="E402" s="70" t="s">
        <v>20830</v>
      </c>
      <c r="F402" s="70" t="s">
        <v>21350</v>
      </c>
      <c r="G402" s="70" t="s">
        <v>12026</v>
      </c>
      <c r="H402" s="70" t="s">
        <v>12027</v>
      </c>
      <c r="I402" s="71">
        <v>-181500</v>
      </c>
      <c r="J402" s="72" t="s">
        <v>11720</v>
      </c>
      <c r="K402" s="71">
        <v>-18150</v>
      </c>
      <c r="L402" s="73">
        <v>-199650</v>
      </c>
      <c r="M402" s="59">
        <f>+L402</f>
        <v>-199650</v>
      </c>
      <c r="N402" s="59">
        <f t="shared" si="21"/>
        <v>0</v>
      </c>
      <c r="O402" t="e">
        <f>+SUMIFS('[1]Trừ tiền'!P$8:P$893,'[1]Trừ tiền'!O$8:O$893,'[1]Hàng trả'!D393)</f>
        <v>#VALUE!</v>
      </c>
      <c r="P402" t="e">
        <f>+O402-M402</f>
        <v>#VALUE!</v>
      </c>
      <c r="Q402" t="e">
        <f>+O402-M402</f>
        <v>#VALUE!</v>
      </c>
      <c r="R402" s="59" t="e">
        <f>+Q402-L402</f>
        <v>#VALUE!</v>
      </c>
      <c r="S402">
        <v>2</v>
      </c>
      <c r="U402" s="74" t="e">
        <f>+VLOOKUP(D402,'[1]TT T7'!O$895:P$1106,2,0)</f>
        <v>#N/A</v>
      </c>
    </row>
    <row r="403" spans="1:21" hidden="1" x14ac:dyDescent="0.3">
      <c r="A403">
        <f t="shared" si="19"/>
        <v>3</v>
      </c>
      <c r="B403" s="69">
        <v>45013</v>
      </c>
      <c r="C403" s="70" t="s">
        <v>21351</v>
      </c>
      <c r="D403" s="70">
        <f t="shared" si="20"/>
        <v>11036</v>
      </c>
      <c r="E403" s="70" t="s">
        <v>20824</v>
      </c>
      <c r="F403" s="70" t="s">
        <v>21352</v>
      </c>
      <c r="G403" s="70" t="s">
        <v>11799</v>
      </c>
      <c r="H403" s="70" t="s">
        <v>11725</v>
      </c>
      <c r="I403" s="71">
        <v>-333174</v>
      </c>
      <c r="J403" s="72" t="s">
        <v>11720</v>
      </c>
      <c r="K403" s="71">
        <v>-33317</v>
      </c>
      <c r="L403" s="73">
        <v>-366491</v>
      </c>
      <c r="M403">
        <f>+VLOOKUP(D403,'[1]Trừ tiền'!O$8:P$893,2,0)</f>
        <v>-366491</v>
      </c>
      <c r="N403" s="59">
        <f t="shared" si="21"/>
        <v>0</v>
      </c>
      <c r="U403" s="74" t="e">
        <f>+VLOOKUP(D403,'[1]TT T7'!O$895:P$1106,2,0)</f>
        <v>#N/A</v>
      </c>
    </row>
    <row r="404" spans="1:21" hidden="1" x14ac:dyDescent="0.3">
      <c r="A404">
        <f t="shared" si="19"/>
        <v>3</v>
      </c>
      <c r="B404" s="69">
        <v>45013</v>
      </c>
      <c r="C404" s="70" t="s">
        <v>21353</v>
      </c>
      <c r="D404" s="70">
        <f t="shared" si="20"/>
        <v>11037</v>
      </c>
      <c r="E404" s="70" t="s">
        <v>20824</v>
      </c>
      <c r="F404" s="70" t="s">
        <v>21354</v>
      </c>
      <c r="G404" s="70" t="s">
        <v>11799</v>
      </c>
      <c r="H404" s="70" t="s">
        <v>11725</v>
      </c>
      <c r="I404" s="71">
        <v>-84840</v>
      </c>
      <c r="J404" s="72" t="s">
        <v>11720</v>
      </c>
      <c r="K404" s="71">
        <v>-8484</v>
      </c>
      <c r="L404" s="73">
        <v>-93324</v>
      </c>
      <c r="M404">
        <f>+VLOOKUP(D404,'[1]Trừ tiền'!O$8:P$893,2,0)</f>
        <v>-93324</v>
      </c>
      <c r="N404" s="59">
        <f t="shared" si="21"/>
        <v>0</v>
      </c>
      <c r="U404" s="74" t="e">
        <f>+VLOOKUP(D404,'[1]TT T7'!O$895:P$1106,2,0)</f>
        <v>#N/A</v>
      </c>
    </row>
    <row r="405" spans="1:21" hidden="1" x14ac:dyDescent="0.3">
      <c r="A405">
        <f t="shared" si="19"/>
        <v>3</v>
      </c>
      <c r="B405" s="69">
        <v>45013</v>
      </c>
      <c r="C405" s="70" t="s">
        <v>21355</v>
      </c>
      <c r="D405" s="70">
        <f t="shared" si="20"/>
        <v>11079</v>
      </c>
      <c r="E405" s="70" t="s">
        <v>20824</v>
      </c>
      <c r="F405" s="70" t="s">
        <v>21356</v>
      </c>
      <c r="G405" s="70" t="s">
        <v>11799</v>
      </c>
      <c r="H405" s="70" t="s">
        <v>11725</v>
      </c>
      <c r="I405" s="71">
        <v>-222116</v>
      </c>
      <c r="J405" s="72" t="s">
        <v>11720</v>
      </c>
      <c r="K405" s="71">
        <v>-22212</v>
      </c>
      <c r="L405" s="73">
        <v>-244328</v>
      </c>
      <c r="M405">
        <f>+VLOOKUP(D405,'[1]Trừ tiền'!O$8:P$893,2,0)</f>
        <v>-244328</v>
      </c>
      <c r="N405" s="59">
        <f t="shared" si="21"/>
        <v>0</v>
      </c>
      <c r="U405" s="74" t="e">
        <f>+VLOOKUP(D405,'[1]TT T7'!O$895:P$1106,2,0)</f>
        <v>#N/A</v>
      </c>
    </row>
    <row r="406" spans="1:21" hidden="1" x14ac:dyDescent="0.3">
      <c r="A406">
        <f t="shared" si="19"/>
        <v>3</v>
      </c>
      <c r="B406" s="69">
        <v>45013</v>
      </c>
      <c r="C406" s="70" t="s">
        <v>21357</v>
      </c>
      <c r="D406" s="70">
        <f t="shared" si="20"/>
        <v>11088</v>
      </c>
      <c r="E406" s="70" t="s">
        <v>20824</v>
      </c>
      <c r="F406" s="70" t="s">
        <v>21358</v>
      </c>
      <c r="G406" s="70" t="s">
        <v>11799</v>
      </c>
      <c r="H406" s="70" t="s">
        <v>11725</v>
      </c>
      <c r="I406" s="71">
        <v>-346764</v>
      </c>
      <c r="J406" s="72" t="s">
        <v>11720</v>
      </c>
      <c r="K406" s="71">
        <v>-34676</v>
      </c>
      <c r="L406" s="73">
        <v>-381440</v>
      </c>
      <c r="M406">
        <f>+VLOOKUP(D406,'[1]Trừ tiền'!O$8:P$893,2,0)</f>
        <v>-381440</v>
      </c>
      <c r="N406" s="59">
        <f t="shared" si="21"/>
        <v>0</v>
      </c>
      <c r="U406" s="74" t="e">
        <f>+VLOOKUP(D406,'[1]TT T7'!O$895:P$1106,2,0)</f>
        <v>#N/A</v>
      </c>
    </row>
    <row r="407" spans="1:21" hidden="1" x14ac:dyDescent="0.3">
      <c r="A407">
        <f t="shared" si="19"/>
        <v>3</v>
      </c>
      <c r="B407" s="69">
        <v>45013</v>
      </c>
      <c r="C407" s="70" t="s">
        <v>21359</v>
      </c>
      <c r="D407" s="70">
        <f t="shared" si="20"/>
        <v>11106</v>
      </c>
      <c r="E407" s="70" t="s">
        <v>20824</v>
      </c>
      <c r="F407" s="70" t="s">
        <v>21360</v>
      </c>
      <c r="G407" s="70" t="s">
        <v>11799</v>
      </c>
      <c r="H407" s="70" t="s">
        <v>11725</v>
      </c>
      <c r="I407" s="71">
        <v>-489602</v>
      </c>
      <c r="J407" s="72" t="s">
        <v>11720</v>
      </c>
      <c r="K407" s="71">
        <v>-48960</v>
      </c>
      <c r="L407" s="73">
        <v>-538562</v>
      </c>
      <c r="M407">
        <f>+VLOOKUP(D407,'[1]Trừ tiền'!O$8:P$893,2,0)</f>
        <v>-538562</v>
      </c>
      <c r="N407" s="59">
        <f t="shared" si="21"/>
        <v>0</v>
      </c>
      <c r="U407" s="74" t="e">
        <f>+VLOOKUP(D407,'[1]TT T7'!O$895:P$1106,2,0)</f>
        <v>#N/A</v>
      </c>
    </row>
    <row r="408" spans="1:21" hidden="1" x14ac:dyDescent="0.3">
      <c r="A408">
        <f t="shared" si="19"/>
        <v>3</v>
      </c>
      <c r="B408" s="69">
        <v>45013</v>
      </c>
      <c r="C408" s="70" t="s">
        <v>21361</v>
      </c>
      <c r="D408" s="70">
        <f t="shared" si="20"/>
        <v>11153</v>
      </c>
      <c r="E408" s="70" t="s">
        <v>20824</v>
      </c>
      <c r="F408" s="70" t="s">
        <v>21362</v>
      </c>
      <c r="G408" s="70" t="s">
        <v>11799</v>
      </c>
      <c r="H408" s="70" t="s">
        <v>11725</v>
      </c>
      <c r="I408" s="71">
        <v>-257880</v>
      </c>
      <c r="J408" s="72" t="s">
        <v>11720</v>
      </c>
      <c r="K408" s="71">
        <v>-25788</v>
      </c>
      <c r="L408" s="73">
        <v>-283668</v>
      </c>
      <c r="M408">
        <f>+VLOOKUP(D408,'[1]Trừ tiền'!O$8:P$893,2,0)</f>
        <v>-283668</v>
      </c>
      <c r="N408" s="59">
        <f t="shared" si="21"/>
        <v>0</v>
      </c>
      <c r="U408" s="74" t="e">
        <f>+VLOOKUP(D408,'[1]TT T7'!O$895:P$1106,2,0)</f>
        <v>#N/A</v>
      </c>
    </row>
    <row r="409" spans="1:21" hidden="1" x14ac:dyDescent="0.3">
      <c r="A409">
        <f t="shared" si="19"/>
        <v>3</v>
      </c>
      <c r="B409" s="69">
        <v>45013</v>
      </c>
      <c r="C409" s="70" t="s">
        <v>21363</v>
      </c>
      <c r="D409" s="70">
        <f t="shared" si="20"/>
        <v>11154</v>
      </c>
      <c r="E409" s="70" t="s">
        <v>20824</v>
      </c>
      <c r="F409" s="70" t="s">
        <v>21364</v>
      </c>
      <c r="G409" s="70" t="s">
        <v>11799</v>
      </c>
      <c r="H409" s="70" t="s">
        <v>11725</v>
      </c>
      <c r="I409" s="71">
        <v>-111058</v>
      </c>
      <c r="J409" s="72" t="s">
        <v>11720</v>
      </c>
      <c r="K409" s="71">
        <v>-11106</v>
      </c>
      <c r="L409" s="73">
        <v>-122164</v>
      </c>
      <c r="M409">
        <f>+VLOOKUP(D409,'[1]Trừ tiền'!O$8:P$893,2,0)</f>
        <v>-122164</v>
      </c>
      <c r="N409" s="59">
        <f t="shared" si="21"/>
        <v>0</v>
      </c>
      <c r="U409" s="74" t="e">
        <f>+VLOOKUP(D409,'[1]TT T7'!O$895:P$1106,2,0)</f>
        <v>#N/A</v>
      </c>
    </row>
    <row r="410" spans="1:21" hidden="1" x14ac:dyDescent="0.3">
      <c r="A410">
        <f t="shared" si="19"/>
        <v>3</v>
      </c>
      <c r="B410" s="69">
        <v>45013</v>
      </c>
      <c r="C410" s="70" t="s">
        <v>21365</v>
      </c>
      <c r="D410" s="70">
        <f t="shared" si="20"/>
        <v>11184</v>
      </c>
      <c r="E410" s="70" t="s">
        <v>20824</v>
      </c>
      <c r="F410" s="70" t="s">
        <v>21366</v>
      </c>
      <c r="G410" s="70" t="s">
        <v>11799</v>
      </c>
      <c r="H410" s="70" t="s">
        <v>11725</v>
      </c>
      <c r="I410" s="71">
        <v>-176400</v>
      </c>
      <c r="J410" s="72" t="s">
        <v>11720</v>
      </c>
      <c r="K410" s="71">
        <v>-17640</v>
      </c>
      <c r="L410" s="73">
        <v>-194040</v>
      </c>
      <c r="M410">
        <f>+VLOOKUP(D410,'[1]Trừ tiền'!O$8:P$893,2,0)</f>
        <v>-194040</v>
      </c>
      <c r="N410" s="59">
        <f t="shared" si="21"/>
        <v>0</v>
      </c>
      <c r="U410" s="74" t="e">
        <f>+VLOOKUP(D410,'[1]TT T7'!O$895:P$1106,2,0)</f>
        <v>#N/A</v>
      </c>
    </row>
    <row r="411" spans="1:21" hidden="1" x14ac:dyDescent="0.3">
      <c r="A411">
        <f t="shared" si="19"/>
        <v>3</v>
      </c>
      <c r="B411" s="69">
        <v>45013</v>
      </c>
      <c r="C411" s="70" t="s">
        <v>21367</v>
      </c>
      <c r="D411" s="70">
        <f t="shared" si="20"/>
        <v>11191</v>
      </c>
      <c r="E411" s="70" t="s">
        <v>20824</v>
      </c>
      <c r="F411" s="70" t="s">
        <v>21368</v>
      </c>
      <c r="G411" s="70" t="s">
        <v>11799</v>
      </c>
      <c r="H411" s="70" t="s">
        <v>11725</v>
      </c>
      <c r="I411" s="71">
        <v>-169680</v>
      </c>
      <c r="J411" s="72" t="s">
        <v>11720</v>
      </c>
      <c r="K411" s="71">
        <v>-16968</v>
      </c>
      <c r="L411" s="73">
        <v>-186648</v>
      </c>
      <c r="M411">
        <f>+VLOOKUP(D411,'[1]Trừ tiền'!O$8:P$893,2,0)</f>
        <v>-186648</v>
      </c>
      <c r="N411" s="59">
        <f t="shared" si="21"/>
        <v>0</v>
      </c>
      <c r="U411" s="74" t="e">
        <f>+VLOOKUP(D411,'[1]TT T7'!O$895:P$1106,2,0)</f>
        <v>#N/A</v>
      </c>
    </row>
    <row r="412" spans="1:21" hidden="1" x14ac:dyDescent="0.3">
      <c r="A412">
        <f t="shared" si="19"/>
        <v>3</v>
      </c>
      <c r="B412" s="69">
        <v>45013</v>
      </c>
      <c r="C412" s="70" t="s">
        <v>15549</v>
      </c>
      <c r="D412" s="70">
        <f t="shared" si="20"/>
        <v>11249</v>
      </c>
      <c r="E412" s="70" t="s">
        <v>20824</v>
      </c>
      <c r="F412" s="70" t="s">
        <v>21369</v>
      </c>
      <c r="G412" s="70" t="s">
        <v>11799</v>
      </c>
      <c r="H412" s="70" t="s">
        <v>11725</v>
      </c>
      <c r="I412" s="71">
        <v>-84840</v>
      </c>
      <c r="J412" s="72" t="s">
        <v>11720</v>
      </c>
      <c r="K412" s="71">
        <v>-8484</v>
      </c>
      <c r="L412" s="73">
        <v>-93324</v>
      </c>
      <c r="M412">
        <f>+VLOOKUP(D412,'[1]Trừ tiền'!O$8:P$893,2,0)</f>
        <v>-93324</v>
      </c>
      <c r="N412" s="59">
        <f t="shared" si="21"/>
        <v>0</v>
      </c>
      <c r="U412" s="74" t="e">
        <f>+VLOOKUP(D412,'[1]TT T7'!O$895:P$1106,2,0)</f>
        <v>#N/A</v>
      </c>
    </row>
    <row r="413" spans="1:21" hidden="1" x14ac:dyDescent="0.3">
      <c r="A413">
        <f t="shared" si="19"/>
        <v>3</v>
      </c>
      <c r="B413" s="69">
        <v>45013</v>
      </c>
      <c r="C413" s="70" t="s">
        <v>15553</v>
      </c>
      <c r="D413" s="70">
        <f t="shared" si="20"/>
        <v>11253</v>
      </c>
      <c r="E413" s="70" t="s">
        <v>20824</v>
      </c>
      <c r="F413" s="70" t="s">
        <v>21370</v>
      </c>
      <c r="G413" s="70" t="s">
        <v>11799</v>
      </c>
      <c r="H413" s="70" t="s">
        <v>11725</v>
      </c>
      <c r="I413" s="71">
        <v>-174870</v>
      </c>
      <c r="J413" s="72" t="s">
        <v>11720</v>
      </c>
      <c r="K413" s="71">
        <v>-17487</v>
      </c>
      <c r="L413" s="73">
        <v>-192357</v>
      </c>
      <c r="M413">
        <f>+VLOOKUP(D413,'[1]Trừ tiền'!O$8:P$893,2,0)</f>
        <v>-192357</v>
      </c>
      <c r="N413" s="59">
        <f t="shared" si="21"/>
        <v>0</v>
      </c>
      <c r="U413" s="74" t="e">
        <f>+VLOOKUP(D413,'[1]TT T7'!O$895:P$1106,2,0)</f>
        <v>#N/A</v>
      </c>
    </row>
    <row r="414" spans="1:21" hidden="1" x14ac:dyDescent="0.3">
      <c r="A414">
        <f t="shared" si="19"/>
        <v>3</v>
      </c>
      <c r="B414" s="69">
        <v>45013</v>
      </c>
      <c r="C414" s="70" t="s">
        <v>21371</v>
      </c>
      <c r="D414" s="70">
        <f t="shared" si="20"/>
        <v>11275</v>
      </c>
      <c r="E414" s="70" t="s">
        <v>20824</v>
      </c>
      <c r="F414" s="70" t="s">
        <v>21372</v>
      </c>
      <c r="G414" s="70" t="s">
        <v>11799</v>
      </c>
      <c r="H414" s="70" t="s">
        <v>11725</v>
      </c>
      <c r="I414" s="71">
        <v>-492591</v>
      </c>
      <c r="J414" s="72" t="s">
        <v>11720</v>
      </c>
      <c r="K414" s="71">
        <v>-49259</v>
      </c>
      <c r="L414" s="73">
        <v>-541850</v>
      </c>
      <c r="M414">
        <f>+VLOOKUP(D414,'[1]Trừ tiền'!O$8:P$893,2,0)</f>
        <v>-541850</v>
      </c>
      <c r="N414" s="59">
        <f t="shared" si="21"/>
        <v>0</v>
      </c>
      <c r="U414" s="74" t="e">
        <f>+VLOOKUP(D414,'[1]TT T7'!O$895:P$1106,2,0)</f>
        <v>#N/A</v>
      </c>
    </row>
    <row r="415" spans="1:21" hidden="1" x14ac:dyDescent="0.3">
      <c r="A415">
        <f t="shared" si="19"/>
        <v>3</v>
      </c>
      <c r="B415" s="69">
        <v>45013</v>
      </c>
      <c r="C415" s="70" t="s">
        <v>21373</v>
      </c>
      <c r="D415" s="70">
        <f t="shared" si="20"/>
        <v>11276</v>
      </c>
      <c r="E415" s="70" t="s">
        <v>20824</v>
      </c>
      <c r="F415" s="70" t="s">
        <v>21374</v>
      </c>
      <c r="G415" s="70" t="s">
        <v>11799</v>
      </c>
      <c r="H415" s="70" t="s">
        <v>11725</v>
      </c>
      <c r="I415" s="71">
        <v>-88200</v>
      </c>
      <c r="J415" s="72" t="s">
        <v>11720</v>
      </c>
      <c r="K415" s="71">
        <v>-8820</v>
      </c>
      <c r="L415" s="73">
        <v>-97020</v>
      </c>
      <c r="M415">
        <f>+VLOOKUP(D415,'[1]Trừ tiền'!O$8:P$893,2,0)</f>
        <v>-97020</v>
      </c>
      <c r="N415" s="59">
        <f t="shared" si="21"/>
        <v>0</v>
      </c>
      <c r="U415" s="74" t="e">
        <f>+VLOOKUP(D415,'[1]TT T7'!O$895:P$1106,2,0)</f>
        <v>#N/A</v>
      </c>
    </row>
    <row r="416" spans="1:21" hidden="1" x14ac:dyDescent="0.3">
      <c r="A416">
        <f t="shared" si="19"/>
        <v>3</v>
      </c>
      <c r="B416" s="55">
        <v>45013</v>
      </c>
      <c r="C416" s="56" t="s">
        <v>21375</v>
      </c>
      <c r="D416" s="70">
        <f t="shared" si="20"/>
        <v>11080</v>
      </c>
      <c r="E416" s="56" t="s">
        <v>20824</v>
      </c>
      <c r="F416" s="56" t="s">
        <v>20825</v>
      </c>
      <c r="G416" s="56" t="s">
        <v>11799</v>
      </c>
      <c r="H416" s="56" t="s">
        <v>11725</v>
      </c>
      <c r="I416" s="57">
        <v>-339360</v>
      </c>
      <c r="J416" s="58" t="s">
        <v>11720</v>
      </c>
      <c r="K416" s="57">
        <v>-33936</v>
      </c>
      <c r="L416" s="82">
        <v>-373296</v>
      </c>
      <c r="M416">
        <f>+VLOOKUP(D416,'[1]Trừ tiền'!O$8:P$893,2,0)</f>
        <v>-373296</v>
      </c>
      <c r="N416" s="59">
        <f t="shared" si="21"/>
        <v>0</v>
      </c>
      <c r="U416" s="74" t="e">
        <f>+VLOOKUP(D416,'[1]TT T7'!O$895:P$1106,2,0)</f>
        <v>#N/A</v>
      </c>
    </row>
    <row r="417" spans="1:27" hidden="1" x14ac:dyDescent="0.3">
      <c r="A417">
        <f t="shared" si="19"/>
        <v>3</v>
      </c>
      <c r="B417" s="69">
        <v>45014</v>
      </c>
      <c r="C417" s="70" t="s">
        <v>13659</v>
      </c>
      <c r="D417" s="70">
        <f t="shared" si="20"/>
        <v>240</v>
      </c>
      <c r="E417" s="70" t="s">
        <v>20842</v>
      </c>
      <c r="F417" s="70" t="s">
        <v>21376</v>
      </c>
      <c r="G417" s="70" t="s">
        <v>11838</v>
      </c>
      <c r="H417" s="70" t="s">
        <v>11839</v>
      </c>
      <c r="I417" s="71">
        <v>-452240</v>
      </c>
      <c r="J417" s="72" t="s">
        <v>11720</v>
      </c>
      <c r="K417" s="71">
        <v>-45224</v>
      </c>
      <c r="L417" s="73">
        <v>-497464</v>
      </c>
      <c r="M417">
        <f>+VLOOKUP(D417,'[1]Trừ tiền'!O$8:P$893,2,0)</f>
        <v>-497464</v>
      </c>
      <c r="N417" s="59">
        <f t="shared" si="21"/>
        <v>0</v>
      </c>
      <c r="U417" s="74" t="e">
        <f>+VLOOKUP(D417,'[1]TT T7'!O$895:P$1106,2,0)</f>
        <v>#N/A</v>
      </c>
    </row>
    <row r="418" spans="1:27" hidden="1" x14ac:dyDescent="0.3">
      <c r="A418">
        <f t="shared" si="19"/>
        <v>3</v>
      </c>
      <c r="B418" s="69">
        <v>45014</v>
      </c>
      <c r="C418" s="70" t="s">
        <v>13660</v>
      </c>
      <c r="D418" s="70">
        <f t="shared" si="20"/>
        <v>241</v>
      </c>
      <c r="E418" s="70" t="s">
        <v>20842</v>
      </c>
      <c r="F418" s="70" t="s">
        <v>21377</v>
      </c>
      <c r="G418" s="70" t="s">
        <v>11838</v>
      </c>
      <c r="H418" s="70" t="s">
        <v>11839</v>
      </c>
      <c r="I418" s="71">
        <v>-345729</v>
      </c>
      <c r="J418" s="72" t="s">
        <v>11720</v>
      </c>
      <c r="K418" s="71">
        <v>-34573</v>
      </c>
      <c r="L418" s="73">
        <v>-380302</v>
      </c>
      <c r="M418">
        <f>+VLOOKUP(D418,'[1]Trừ tiền'!O$8:P$893,2,0)</f>
        <v>-380302</v>
      </c>
      <c r="N418" s="59">
        <f t="shared" si="21"/>
        <v>0</v>
      </c>
      <c r="U418" s="74" t="e">
        <f>+VLOOKUP(D418,'[1]TT T7'!O$895:P$1106,2,0)</f>
        <v>#N/A</v>
      </c>
    </row>
    <row r="419" spans="1:27" hidden="1" x14ac:dyDescent="0.3">
      <c r="A419">
        <f t="shared" si="19"/>
        <v>3</v>
      </c>
      <c r="B419" s="69">
        <v>45014</v>
      </c>
      <c r="C419" s="70" t="s">
        <v>13662</v>
      </c>
      <c r="D419" s="70">
        <f t="shared" si="20"/>
        <v>242</v>
      </c>
      <c r="E419" s="70" t="s">
        <v>20842</v>
      </c>
      <c r="F419" s="70" t="s">
        <v>21378</v>
      </c>
      <c r="G419" s="70" t="s">
        <v>11838</v>
      </c>
      <c r="H419" s="70" t="s">
        <v>11839</v>
      </c>
      <c r="I419" s="71">
        <v>-333174</v>
      </c>
      <c r="J419" s="72" t="s">
        <v>11720</v>
      </c>
      <c r="K419" s="71">
        <v>-33317</v>
      </c>
      <c r="L419" s="73">
        <v>-366491</v>
      </c>
      <c r="M419">
        <f>+VLOOKUP(D419,'[1]Trừ tiền'!O$8:P$893,2,0)</f>
        <v>-366491</v>
      </c>
      <c r="N419" s="59">
        <f t="shared" si="21"/>
        <v>0</v>
      </c>
      <c r="U419" s="74" t="e">
        <f>+VLOOKUP(D419,'[1]TT T7'!O$895:P$1106,2,0)</f>
        <v>#N/A</v>
      </c>
    </row>
    <row r="420" spans="1:27" x14ac:dyDescent="0.3">
      <c r="A420">
        <f t="shared" si="19"/>
        <v>3</v>
      </c>
      <c r="B420" s="69">
        <v>45014</v>
      </c>
      <c r="C420" s="70" t="s">
        <v>13839</v>
      </c>
      <c r="D420" s="70">
        <f t="shared" si="20"/>
        <v>408</v>
      </c>
      <c r="E420" s="70" t="s">
        <v>21077</v>
      </c>
      <c r="F420" s="70" t="s">
        <v>21379</v>
      </c>
      <c r="G420" s="70" t="s">
        <v>12251</v>
      </c>
      <c r="H420" s="70" t="s">
        <v>12252</v>
      </c>
      <c r="I420" s="71">
        <v>-422156</v>
      </c>
      <c r="J420" s="72" t="s">
        <v>11720</v>
      </c>
      <c r="K420" s="71">
        <v>-42216</v>
      </c>
      <c r="L420" s="73">
        <v>-464372</v>
      </c>
      <c r="M420" t="s">
        <v>20864</v>
      </c>
      <c r="N420" s="59" t="e">
        <f t="shared" si="21"/>
        <v>#VALUE!</v>
      </c>
      <c r="O420" t="e">
        <f>+SUMIFS('[1]Trừ tiền'!P$8:P$893,'[1]Trừ tiền'!O$8:O$893,'[1]Hàng trả'!D410)</f>
        <v>#VALUE!</v>
      </c>
      <c r="P420" t="e">
        <f>+O420-M420</f>
        <v>#VALUE!</v>
      </c>
      <c r="U420" s="74" t="e">
        <f>+VLOOKUP(D420,'[1]TT T7'!O$895:P$1106,2,0)</f>
        <v>#N/A</v>
      </c>
      <c r="W420" t="e">
        <f>+VLOOKUP(D420,'[1]TT T8'!O$865:P$1022,2,0)</f>
        <v>#N/A</v>
      </c>
      <c r="X420" s="59" t="e">
        <f>+W420-L420</f>
        <v>#N/A</v>
      </c>
      <c r="Y420" s="59" t="e">
        <f>+VLOOKUP(D420,'Thanh toán '!M$9244:N$9365,2,0)</f>
        <v>#N/A</v>
      </c>
      <c r="Z420" s="59" t="e">
        <f>+Y420-L420</f>
        <v>#N/A</v>
      </c>
      <c r="AA420" t="e">
        <f>+VLOOKUP(D420,'Thanh toán '!M$10227:N$10360,2,0)</f>
        <v>#N/A</v>
      </c>
    </row>
    <row r="421" spans="1:27" hidden="1" x14ac:dyDescent="0.3">
      <c r="A421">
        <f t="shared" si="19"/>
        <v>3</v>
      </c>
      <c r="B421" s="69">
        <v>45014</v>
      </c>
      <c r="C421" s="70" t="s">
        <v>13847</v>
      </c>
      <c r="D421" s="70">
        <f t="shared" si="20"/>
        <v>419</v>
      </c>
      <c r="E421" s="70" t="s">
        <v>20861</v>
      </c>
      <c r="F421" s="70" t="s">
        <v>21380</v>
      </c>
      <c r="G421" s="70" t="s">
        <v>12173</v>
      </c>
      <c r="H421" s="70" t="s">
        <v>12174</v>
      </c>
      <c r="I421" s="71">
        <v>-222116</v>
      </c>
      <c r="J421" s="72" t="s">
        <v>11720</v>
      </c>
      <c r="K421" s="71">
        <v>-22212</v>
      </c>
      <c r="L421" s="73">
        <v>-244328</v>
      </c>
      <c r="M421" s="59">
        <f>+L421</f>
        <v>-244328</v>
      </c>
      <c r="N421" s="59">
        <f t="shared" si="21"/>
        <v>0</v>
      </c>
      <c r="O421" t="e">
        <f>+SUMIFS('[1]Trừ tiền'!P$8:P$893,'[1]Trừ tiền'!O$8:O$893,'[1]Hàng trả'!D412)</f>
        <v>#VALUE!</v>
      </c>
      <c r="P421" t="e">
        <f>+O421-M421</f>
        <v>#VALUE!</v>
      </c>
      <c r="Q421" t="e">
        <f>+O421-M421</f>
        <v>#VALUE!</v>
      </c>
      <c r="R421" s="59" t="e">
        <f>+Q421-L421</f>
        <v>#VALUE!</v>
      </c>
      <c r="S421">
        <v>2</v>
      </c>
      <c r="U421" s="74" t="e">
        <f>+VLOOKUP(D421,'[1]TT T7'!O$895:P$1106,2,0)</f>
        <v>#N/A</v>
      </c>
    </row>
    <row r="422" spans="1:27" hidden="1" x14ac:dyDescent="0.3">
      <c r="A422">
        <f t="shared" si="19"/>
        <v>3</v>
      </c>
      <c r="B422" s="69">
        <v>45014</v>
      </c>
      <c r="C422" s="70" t="s">
        <v>21381</v>
      </c>
      <c r="D422" s="70">
        <f t="shared" si="20"/>
        <v>11295</v>
      </c>
      <c r="E422" s="70" t="s">
        <v>20824</v>
      </c>
      <c r="F422" s="70" t="s">
        <v>21382</v>
      </c>
      <c r="G422" s="70" t="s">
        <v>11799</v>
      </c>
      <c r="H422" s="70" t="s">
        <v>11725</v>
      </c>
      <c r="I422" s="71">
        <v>-422844</v>
      </c>
      <c r="J422" s="72" t="s">
        <v>11726</v>
      </c>
      <c r="K422" s="71">
        <v>-33828</v>
      </c>
      <c r="L422" s="73">
        <v>-456672</v>
      </c>
      <c r="M422">
        <f>+VLOOKUP(D422,'[1]Trừ tiền'!O$8:P$893,2,0)</f>
        <v>-456672</v>
      </c>
      <c r="N422" s="59">
        <f t="shared" si="21"/>
        <v>0</v>
      </c>
      <c r="U422" s="74" t="e">
        <f>+VLOOKUP(D422,'[1]TT T7'!O$895:P$1106,2,0)</f>
        <v>#N/A</v>
      </c>
    </row>
    <row r="423" spans="1:27" hidden="1" x14ac:dyDescent="0.3">
      <c r="A423">
        <f t="shared" si="19"/>
        <v>3</v>
      </c>
      <c r="B423" s="69">
        <v>45014</v>
      </c>
      <c r="C423" s="70" t="s">
        <v>21383</v>
      </c>
      <c r="D423" s="70">
        <f t="shared" si="20"/>
        <v>11373</v>
      </c>
      <c r="E423" s="70" t="s">
        <v>20824</v>
      </c>
      <c r="F423" s="70" t="s">
        <v>21384</v>
      </c>
      <c r="G423" s="70" t="s">
        <v>11799</v>
      </c>
      <c r="H423" s="70" t="s">
        <v>11725</v>
      </c>
      <c r="I423" s="71">
        <v>-88200</v>
      </c>
      <c r="J423" s="72" t="s">
        <v>11720</v>
      </c>
      <c r="K423" s="71">
        <v>-8820</v>
      </c>
      <c r="L423" s="73">
        <v>-97020</v>
      </c>
      <c r="M423">
        <f>+VLOOKUP(D423,'[1]Trừ tiền'!O$8:P$893,2,0)</f>
        <v>-97020</v>
      </c>
      <c r="N423" s="59">
        <f t="shared" si="21"/>
        <v>0</v>
      </c>
      <c r="U423" s="74" t="e">
        <f>+VLOOKUP(D423,'[1]TT T7'!O$895:P$1106,2,0)</f>
        <v>#N/A</v>
      </c>
    </row>
    <row r="424" spans="1:27" hidden="1" x14ac:dyDescent="0.3">
      <c r="A424">
        <f t="shared" si="19"/>
        <v>3</v>
      </c>
      <c r="B424" s="69">
        <v>45014</v>
      </c>
      <c r="C424" s="70" t="s">
        <v>21385</v>
      </c>
      <c r="D424" s="70">
        <f t="shared" si="20"/>
        <v>11374</v>
      </c>
      <c r="E424" s="70" t="s">
        <v>20824</v>
      </c>
      <c r="F424" s="70" t="s">
        <v>21386</v>
      </c>
      <c r="G424" s="70" t="s">
        <v>11799</v>
      </c>
      <c r="H424" s="70" t="s">
        <v>11725</v>
      </c>
      <c r="I424" s="71">
        <v>-250050</v>
      </c>
      <c r="J424" s="72" t="s">
        <v>11720</v>
      </c>
      <c r="K424" s="71">
        <v>-25005</v>
      </c>
      <c r="L424" s="73">
        <v>-275055</v>
      </c>
      <c r="M424">
        <f>+VLOOKUP(D424,'[1]Trừ tiền'!O$8:P$893,2,0)</f>
        <v>-275055</v>
      </c>
      <c r="N424" s="59">
        <f t="shared" si="21"/>
        <v>0</v>
      </c>
      <c r="U424" s="74" t="e">
        <f>+VLOOKUP(D424,'[1]TT T7'!O$895:P$1106,2,0)</f>
        <v>#N/A</v>
      </c>
    </row>
    <row r="425" spans="1:27" hidden="1" x14ac:dyDescent="0.3">
      <c r="A425">
        <f t="shared" si="19"/>
        <v>3</v>
      </c>
      <c r="B425" s="69">
        <v>45014</v>
      </c>
      <c r="C425" s="70" t="s">
        <v>15619</v>
      </c>
      <c r="D425" s="70">
        <f t="shared" si="20"/>
        <v>11418</v>
      </c>
      <c r="E425" s="70" t="s">
        <v>20824</v>
      </c>
      <c r="F425" s="70" t="s">
        <v>21387</v>
      </c>
      <c r="G425" s="70" t="s">
        <v>11799</v>
      </c>
      <c r="H425" s="70" t="s">
        <v>11725</v>
      </c>
      <c r="I425" s="71">
        <v>-257880</v>
      </c>
      <c r="J425" s="72" t="s">
        <v>11720</v>
      </c>
      <c r="K425" s="71">
        <v>-25788</v>
      </c>
      <c r="L425" s="73">
        <v>-283668</v>
      </c>
      <c r="M425">
        <f>+VLOOKUP(D425,'[1]Trừ tiền'!O$8:P$893,2,0)</f>
        <v>-283668</v>
      </c>
      <c r="N425" s="59">
        <f t="shared" si="21"/>
        <v>0</v>
      </c>
      <c r="U425" s="74" t="e">
        <f>+VLOOKUP(D425,'[1]TT T7'!O$895:P$1106,2,0)</f>
        <v>#N/A</v>
      </c>
    </row>
    <row r="426" spans="1:27" hidden="1" x14ac:dyDescent="0.3">
      <c r="A426">
        <f t="shared" si="19"/>
        <v>3</v>
      </c>
      <c r="B426" s="69">
        <v>45014</v>
      </c>
      <c r="C426" s="70" t="s">
        <v>21388</v>
      </c>
      <c r="D426" s="70">
        <f t="shared" si="20"/>
        <v>11429</v>
      </c>
      <c r="E426" s="70" t="s">
        <v>20824</v>
      </c>
      <c r="F426" s="70" t="s">
        <v>21389</v>
      </c>
      <c r="G426" s="70" t="s">
        <v>11799</v>
      </c>
      <c r="H426" s="70" t="s">
        <v>11725</v>
      </c>
      <c r="I426" s="71">
        <v>-50182</v>
      </c>
      <c r="J426" s="72" t="s">
        <v>11720</v>
      </c>
      <c r="K426" s="71">
        <v>-5018</v>
      </c>
      <c r="L426" s="73">
        <v>-55200</v>
      </c>
      <c r="M426">
        <f>+VLOOKUP(D426,'[1]Trừ tiền'!O$8:P$893,2,0)</f>
        <v>-55200</v>
      </c>
      <c r="N426" s="59">
        <f t="shared" si="21"/>
        <v>0</v>
      </c>
      <c r="U426" s="74" t="e">
        <f>+VLOOKUP(D426,'[1]TT T7'!O$895:P$1106,2,0)</f>
        <v>#N/A</v>
      </c>
    </row>
    <row r="427" spans="1:27" hidden="1" x14ac:dyDescent="0.3">
      <c r="A427">
        <f t="shared" si="19"/>
        <v>3</v>
      </c>
      <c r="B427" s="69">
        <v>45014</v>
      </c>
      <c r="C427" s="70" t="s">
        <v>21390</v>
      </c>
      <c r="D427" s="70">
        <f t="shared" si="20"/>
        <v>11452</v>
      </c>
      <c r="E427" s="70" t="s">
        <v>20824</v>
      </c>
      <c r="F427" s="70" t="s">
        <v>21391</v>
      </c>
      <c r="G427" s="70" t="s">
        <v>11799</v>
      </c>
      <c r="H427" s="70" t="s">
        <v>11725</v>
      </c>
      <c r="I427" s="71">
        <v>-438900</v>
      </c>
      <c r="J427" s="72" t="s">
        <v>11720</v>
      </c>
      <c r="K427" s="71">
        <v>-43890</v>
      </c>
      <c r="L427" s="73">
        <v>-482790</v>
      </c>
      <c r="M427">
        <f>+VLOOKUP(D427,'[1]Trừ tiền'!O$8:P$893,2,0)</f>
        <v>-482790</v>
      </c>
      <c r="N427" s="59">
        <f t="shared" si="21"/>
        <v>0</v>
      </c>
      <c r="U427" s="74" t="e">
        <f>+VLOOKUP(D427,'[1]TT T7'!O$895:P$1106,2,0)</f>
        <v>#N/A</v>
      </c>
    </row>
    <row r="428" spans="1:27" hidden="1" x14ac:dyDescent="0.3">
      <c r="A428">
        <f t="shared" si="19"/>
        <v>3</v>
      </c>
      <c r="B428" s="69">
        <v>45014</v>
      </c>
      <c r="C428" s="70" t="s">
        <v>21392</v>
      </c>
      <c r="D428" s="70">
        <f t="shared" si="20"/>
        <v>11454</v>
      </c>
      <c r="E428" s="70" t="s">
        <v>20824</v>
      </c>
      <c r="F428" s="70" t="s">
        <v>21393</v>
      </c>
      <c r="G428" s="70" t="s">
        <v>11799</v>
      </c>
      <c r="H428" s="70" t="s">
        <v>11725</v>
      </c>
      <c r="I428" s="71">
        <v>-738949</v>
      </c>
      <c r="J428" s="72" t="s">
        <v>11720</v>
      </c>
      <c r="K428" s="71">
        <v>-73895</v>
      </c>
      <c r="L428" s="73">
        <v>-812844</v>
      </c>
      <c r="M428">
        <f>+VLOOKUP(D428,'[1]Trừ tiền'!O$8:P$893,2,0)</f>
        <v>-812844</v>
      </c>
      <c r="N428" s="59">
        <f t="shared" si="21"/>
        <v>0</v>
      </c>
      <c r="U428" s="74" t="e">
        <f>+VLOOKUP(D428,'[1]TT T7'!O$895:P$1106,2,0)</f>
        <v>#N/A</v>
      </c>
    </row>
    <row r="429" spans="1:27" hidden="1" x14ac:dyDescent="0.3">
      <c r="A429">
        <f t="shared" si="19"/>
        <v>3</v>
      </c>
      <c r="B429" s="69">
        <v>45015</v>
      </c>
      <c r="C429" s="70" t="s">
        <v>13858</v>
      </c>
      <c r="D429" s="70">
        <f t="shared" si="20"/>
        <v>428</v>
      </c>
      <c r="E429" s="70" t="s">
        <v>21077</v>
      </c>
      <c r="F429" s="70" t="s">
        <v>21394</v>
      </c>
      <c r="G429" s="70" t="s">
        <v>12251</v>
      </c>
      <c r="H429" s="70" t="s">
        <v>12252</v>
      </c>
      <c r="I429" s="71">
        <v>-422156</v>
      </c>
      <c r="J429" s="72" t="s">
        <v>11720</v>
      </c>
      <c r="K429" s="71">
        <v>-42216</v>
      </c>
      <c r="L429" s="73">
        <v>-464372</v>
      </c>
      <c r="M429">
        <f>+VLOOKUP(D429,'[1]Trừ tiền'!O$8:P$893,2,0)</f>
        <v>-464372</v>
      </c>
      <c r="N429" s="59">
        <f t="shared" si="21"/>
        <v>0</v>
      </c>
      <c r="U429" s="74" t="e">
        <f>+VLOOKUP(D429,'[1]TT T7'!O$895:P$1106,2,0)</f>
        <v>#N/A</v>
      </c>
    </row>
    <row r="430" spans="1:27" hidden="1" x14ac:dyDescent="0.3">
      <c r="A430">
        <f t="shared" si="19"/>
        <v>3</v>
      </c>
      <c r="B430" s="69">
        <v>45015</v>
      </c>
      <c r="C430" s="70" t="s">
        <v>13927</v>
      </c>
      <c r="D430" s="70">
        <f t="shared" si="20"/>
        <v>493</v>
      </c>
      <c r="E430" s="70" t="s">
        <v>20892</v>
      </c>
      <c r="F430" s="70" t="s">
        <v>21395</v>
      </c>
      <c r="G430" s="70" t="s">
        <v>12556</v>
      </c>
      <c r="H430" s="70" t="s">
        <v>12557</v>
      </c>
      <c r="I430" s="71">
        <v>-518706</v>
      </c>
      <c r="J430" s="72" t="s">
        <v>11720</v>
      </c>
      <c r="K430" s="71">
        <v>-51874</v>
      </c>
      <c r="L430" s="73">
        <v>-570580</v>
      </c>
      <c r="M430">
        <f>+VLOOKUP(D430,'[1]Trừ tiền'!O$8:P$893,2,0)</f>
        <v>-570580</v>
      </c>
      <c r="N430" s="59">
        <f t="shared" si="21"/>
        <v>0</v>
      </c>
      <c r="U430" s="74" t="e">
        <f>+VLOOKUP(D430,'[1]TT T7'!O$895:P$1106,2,0)</f>
        <v>#N/A</v>
      </c>
    </row>
    <row r="431" spans="1:27" hidden="1" x14ac:dyDescent="0.3">
      <c r="A431">
        <f t="shared" si="19"/>
        <v>3</v>
      </c>
      <c r="B431" s="69">
        <v>45015</v>
      </c>
      <c r="C431" s="70" t="s">
        <v>13931</v>
      </c>
      <c r="D431" s="70">
        <f t="shared" si="20"/>
        <v>495</v>
      </c>
      <c r="E431" s="70" t="s">
        <v>20892</v>
      </c>
      <c r="F431" s="70" t="s">
        <v>21396</v>
      </c>
      <c r="G431" s="70" t="s">
        <v>12556</v>
      </c>
      <c r="H431" s="70" t="s">
        <v>12557</v>
      </c>
      <c r="I431" s="71">
        <v>-110250</v>
      </c>
      <c r="J431" s="72" t="s">
        <v>11720</v>
      </c>
      <c r="K431" s="71">
        <v>-11025</v>
      </c>
      <c r="L431" s="73">
        <v>-121275</v>
      </c>
      <c r="M431" s="59">
        <f>+L431</f>
        <v>-121275</v>
      </c>
      <c r="N431" s="59">
        <f t="shared" si="21"/>
        <v>0</v>
      </c>
      <c r="O431" t="e">
        <f>+SUMIFS('[1]Trừ tiền'!P$8:P$893,'[1]Trừ tiền'!O$8:O$893,'[1]Hàng trả'!D422)</f>
        <v>#VALUE!</v>
      </c>
      <c r="P431" t="e">
        <f>+O431-M431</f>
        <v>#VALUE!</v>
      </c>
      <c r="Q431" t="e">
        <f>+O431-M431</f>
        <v>#VALUE!</v>
      </c>
      <c r="R431" s="59" t="e">
        <f>+Q431-L431</f>
        <v>#VALUE!</v>
      </c>
      <c r="S431">
        <v>3</v>
      </c>
      <c r="U431" s="74" t="e">
        <f>+VLOOKUP(D431,'[1]TT T7'!O$895:P$1106,2,0)</f>
        <v>#N/A</v>
      </c>
    </row>
    <row r="432" spans="1:27" hidden="1" x14ac:dyDescent="0.3">
      <c r="A432">
        <f t="shared" si="19"/>
        <v>3</v>
      </c>
      <c r="B432" s="69">
        <v>45015</v>
      </c>
      <c r="C432" s="70" t="s">
        <v>21397</v>
      </c>
      <c r="D432" s="70">
        <f t="shared" si="20"/>
        <v>1203</v>
      </c>
      <c r="E432" s="70" t="s">
        <v>20847</v>
      </c>
      <c r="F432" s="70" t="s">
        <v>21398</v>
      </c>
      <c r="G432" s="70" t="s">
        <v>11860</v>
      </c>
      <c r="H432" s="70" t="s">
        <v>11719</v>
      </c>
      <c r="I432" s="71">
        <v>-117399</v>
      </c>
      <c r="J432" s="72" t="s">
        <v>11720</v>
      </c>
      <c r="K432" s="71">
        <v>-11740</v>
      </c>
      <c r="L432" s="73">
        <v>-129139</v>
      </c>
      <c r="M432">
        <f>+VLOOKUP(D432,'[1]Trừ tiền'!O$8:P$893,2,0)</f>
        <v>-129138</v>
      </c>
      <c r="N432" s="59">
        <f t="shared" si="21"/>
        <v>1</v>
      </c>
      <c r="U432" s="74" t="e">
        <f>+VLOOKUP(D432,'[1]TT T7'!O$895:P$1106,2,0)</f>
        <v>#N/A</v>
      </c>
    </row>
    <row r="433" spans="1:22" hidden="1" x14ac:dyDescent="0.3">
      <c r="A433">
        <f t="shared" si="19"/>
        <v>3</v>
      </c>
      <c r="B433" s="69">
        <v>45015</v>
      </c>
      <c r="C433" s="70" t="s">
        <v>21399</v>
      </c>
      <c r="D433" s="70">
        <f t="shared" si="20"/>
        <v>11715</v>
      </c>
      <c r="E433" s="70" t="s">
        <v>20824</v>
      </c>
      <c r="F433" s="70" t="s">
        <v>21400</v>
      </c>
      <c r="G433" s="70" t="s">
        <v>11799</v>
      </c>
      <c r="H433" s="70" t="s">
        <v>11725</v>
      </c>
      <c r="I433" s="71">
        <v>-198126</v>
      </c>
      <c r="J433" s="72" t="s">
        <v>11720</v>
      </c>
      <c r="K433" s="71">
        <v>-19813</v>
      </c>
      <c r="L433" s="73">
        <v>-217939</v>
      </c>
      <c r="M433">
        <f>+VLOOKUP(D433,'[1]Trừ tiền'!O$8:P$893,2,0)</f>
        <v>-217939</v>
      </c>
      <c r="N433" s="59">
        <f t="shared" si="21"/>
        <v>0</v>
      </c>
      <c r="U433" s="74" t="e">
        <f>+VLOOKUP(D433,'[1]TT T7'!O$895:P$1106,2,0)</f>
        <v>#N/A</v>
      </c>
    </row>
    <row r="434" spans="1:22" hidden="1" x14ac:dyDescent="0.3">
      <c r="A434">
        <f t="shared" si="19"/>
        <v>3</v>
      </c>
      <c r="B434" s="69">
        <v>45015</v>
      </c>
      <c r="C434" s="70" t="s">
        <v>21401</v>
      </c>
      <c r="D434" s="70">
        <f t="shared" si="20"/>
        <v>11729</v>
      </c>
      <c r="E434" s="70" t="s">
        <v>20824</v>
      </c>
      <c r="F434" s="70" t="s">
        <v>21402</v>
      </c>
      <c r="G434" s="70" t="s">
        <v>11799</v>
      </c>
      <c r="H434" s="70" t="s">
        <v>11725</v>
      </c>
      <c r="I434" s="71">
        <v>-176400</v>
      </c>
      <c r="J434" s="72" t="s">
        <v>11720</v>
      </c>
      <c r="K434" s="71">
        <v>-17640</v>
      </c>
      <c r="L434" s="73">
        <v>-194040</v>
      </c>
      <c r="M434">
        <f>+VLOOKUP(D434,'[1]Trừ tiền'!O$8:P$893,2,0)</f>
        <v>-194040</v>
      </c>
      <c r="N434" s="59">
        <f t="shared" si="21"/>
        <v>0</v>
      </c>
      <c r="U434" s="74" t="e">
        <f>+VLOOKUP(D434,'[1]TT T7'!O$895:P$1106,2,0)</f>
        <v>#N/A</v>
      </c>
    </row>
    <row r="435" spans="1:22" hidden="1" x14ac:dyDescent="0.3">
      <c r="A435">
        <f t="shared" si="19"/>
        <v>3</v>
      </c>
      <c r="B435" s="69">
        <v>45015</v>
      </c>
      <c r="C435" s="70" t="s">
        <v>21403</v>
      </c>
      <c r="D435" s="70">
        <f t="shared" si="20"/>
        <v>11731</v>
      </c>
      <c r="E435" s="70" t="s">
        <v>20824</v>
      </c>
      <c r="F435" s="70" t="s">
        <v>21404</v>
      </c>
      <c r="G435" s="70" t="s">
        <v>11799</v>
      </c>
      <c r="H435" s="70" t="s">
        <v>11725</v>
      </c>
      <c r="I435" s="71">
        <v>-548318</v>
      </c>
      <c r="J435" s="72" t="s">
        <v>11720</v>
      </c>
      <c r="K435" s="71">
        <v>-54832</v>
      </c>
      <c r="L435" s="73">
        <v>-603150</v>
      </c>
      <c r="M435">
        <f>+VLOOKUP(D435,'[1]Trừ tiền'!O$8:P$893,2,0)</f>
        <v>-603150</v>
      </c>
      <c r="N435" s="59">
        <f t="shared" si="21"/>
        <v>0</v>
      </c>
      <c r="U435" s="74" t="e">
        <f>+VLOOKUP(D435,'[1]TT T7'!O$895:P$1106,2,0)</f>
        <v>#N/A</v>
      </c>
    </row>
    <row r="436" spans="1:22" hidden="1" x14ac:dyDescent="0.3">
      <c r="A436">
        <f t="shared" si="19"/>
        <v>3</v>
      </c>
      <c r="B436" s="69">
        <v>45015</v>
      </c>
      <c r="C436" s="70" t="s">
        <v>21405</v>
      </c>
      <c r="D436" s="70">
        <f t="shared" si="20"/>
        <v>11757</v>
      </c>
      <c r="E436" s="70" t="s">
        <v>20824</v>
      </c>
      <c r="F436" s="70" t="s">
        <v>21406</v>
      </c>
      <c r="G436" s="70" t="s">
        <v>11799</v>
      </c>
      <c r="H436" s="70" t="s">
        <v>11725</v>
      </c>
      <c r="I436" s="71">
        <v>-297366</v>
      </c>
      <c r="J436" s="72" t="s">
        <v>11720</v>
      </c>
      <c r="K436" s="71">
        <v>-29737</v>
      </c>
      <c r="L436" s="73">
        <v>-327103</v>
      </c>
      <c r="M436">
        <f>+VLOOKUP(D436,'[1]Trừ tiền'!O$8:P$893,2,0)</f>
        <v>-327103</v>
      </c>
      <c r="N436" s="59">
        <f t="shared" si="21"/>
        <v>0</v>
      </c>
      <c r="U436" s="74" t="e">
        <f>+VLOOKUP(D436,'[1]TT T7'!O$895:P$1106,2,0)</f>
        <v>#N/A</v>
      </c>
    </row>
    <row r="437" spans="1:22" hidden="1" x14ac:dyDescent="0.3">
      <c r="A437">
        <f t="shared" si="19"/>
        <v>3</v>
      </c>
      <c r="B437" s="69">
        <v>45015</v>
      </c>
      <c r="C437" s="70" t="s">
        <v>21407</v>
      </c>
      <c r="D437" s="70">
        <f t="shared" si="20"/>
        <v>11774</v>
      </c>
      <c r="E437" s="70" t="s">
        <v>20824</v>
      </c>
      <c r="F437" s="70" t="s">
        <v>21408</v>
      </c>
      <c r="G437" s="70" t="s">
        <v>11799</v>
      </c>
      <c r="H437" s="70" t="s">
        <v>11725</v>
      </c>
      <c r="I437" s="71">
        <v>-460248</v>
      </c>
      <c r="J437" s="72" t="s">
        <v>11720</v>
      </c>
      <c r="K437" s="71">
        <v>-46025</v>
      </c>
      <c r="L437" s="73">
        <v>-506273</v>
      </c>
      <c r="M437">
        <f>+VLOOKUP(D437,'[1]Trừ tiền'!O$8:P$893,2,0)</f>
        <v>-506273</v>
      </c>
      <c r="N437" s="59">
        <f t="shared" si="21"/>
        <v>0</v>
      </c>
      <c r="U437" s="74" t="e">
        <f>+VLOOKUP(D437,'[1]TT T7'!O$895:P$1106,2,0)</f>
        <v>#N/A</v>
      </c>
    </row>
    <row r="438" spans="1:22" hidden="1" x14ac:dyDescent="0.3">
      <c r="A438">
        <f t="shared" si="19"/>
        <v>3</v>
      </c>
      <c r="B438" s="69">
        <v>45016</v>
      </c>
      <c r="C438" s="70" t="s">
        <v>21409</v>
      </c>
      <c r="D438" s="70">
        <f t="shared" si="20"/>
        <v>575</v>
      </c>
      <c r="E438" s="70" t="s">
        <v>20827</v>
      </c>
      <c r="F438" s="70" t="s">
        <v>21410</v>
      </c>
      <c r="G438" s="70" t="s">
        <v>11970</v>
      </c>
      <c r="H438" s="70" t="s">
        <v>11971</v>
      </c>
      <c r="I438" s="71">
        <v>-150546</v>
      </c>
      <c r="J438" s="72" t="s">
        <v>11720</v>
      </c>
      <c r="K438" s="71">
        <v>-15055</v>
      </c>
      <c r="L438" s="73">
        <v>-165601</v>
      </c>
      <c r="M438">
        <f>+VLOOKUP(D438,'[1]Trừ tiền'!O$8:P$893,2,0)</f>
        <v>-165601</v>
      </c>
      <c r="N438" s="59">
        <f t="shared" si="21"/>
        <v>0</v>
      </c>
      <c r="U438" s="74" t="e">
        <f>+VLOOKUP(D438,'[1]TT T7'!O$895:P$1106,2,0)</f>
        <v>#N/A</v>
      </c>
    </row>
    <row r="439" spans="1:22" hidden="1" x14ac:dyDescent="0.3">
      <c r="A439">
        <f t="shared" si="19"/>
        <v>3</v>
      </c>
      <c r="B439" s="69">
        <v>45016</v>
      </c>
      <c r="C439" s="70" t="s">
        <v>21411</v>
      </c>
      <c r="D439" s="70">
        <f t="shared" si="20"/>
        <v>11939</v>
      </c>
      <c r="E439" s="70" t="s">
        <v>20824</v>
      </c>
      <c r="F439" s="70" t="s">
        <v>21412</v>
      </c>
      <c r="G439" s="70" t="s">
        <v>11799</v>
      </c>
      <c r="H439" s="70" t="s">
        <v>11725</v>
      </c>
      <c r="I439" s="71">
        <v>-404782</v>
      </c>
      <c r="J439" s="72" t="s">
        <v>11720</v>
      </c>
      <c r="K439" s="71">
        <v>-40478</v>
      </c>
      <c r="L439" s="73">
        <v>-445260</v>
      </c>
      <c r="M439">
        <f>+VLOOKUP(D439,'[1]Trừ tiền'!O$8:P$893,2,0)</f>
        <v>-445260</v>
      </c>
      <c r="N439" s="59">
        <f t="shared" si="21"/>
        <v>0</v>
      </c>
      <c r="U439" s="74" t="e">
        <f>+VLOOKUP(D439,'[1]TT T7'!O$895:P$1106,2,0)</f>
        <v>#N/A</v>
      </c>
    </row>
    <row r="440" spans="1:22" hidden="1" x14ac:dyDescent="0.3">
      <c r="A440">
        <f t="shared" si="19"/>
        <v>3</v>
      </c>
      <c r="B440" s="69">
        <v>45016</v>
      </c>
      <c r="C440" s="70" t="s">
        <v>21413</v>
      </c>
      <c r="D440" s="70">
        <f t="shared" si="20"/>
        <v>11966</v>
      </c>
      <c r="E440" s="70" t="s">
        <v>20824</v>
      </c>
      <c r="F440" s="70" t="s">
        <v>21414</v>
      </c>
      <c r="G440" s="70" t="s">
        <v>11799</v>
      </c>
      <c r="H440" s="70" t="s">
        <v>11725</v>
      </c>
      <c r="I440" s="71">
        <v>-88200</v>
      </c>
      <c r="J440" s="72" t="s">
        <v>11720</v>
      </c>
      <c r="K440" s="71">
        <v>-8820</v>
      </c>
      <c r="L440" s="73">
        <v>-97020</v>
      </c>
      <c r="M440">
        <f>+VLOOKUP(D440,'[1]Trừ tiền'!O$8:P$893,2,0)</f>
        <v>-97020</v>
      </c>
      <c r="N440" s="59">
        <f t="shared" si="21"/>
        <v>0</v>
      </c>
      <c r="U440" s="74" t="e">
        <f>+VLOOKUP(D440,'[1]TT T7'!O$895:P$1106,2,0)</f>
        <v>#N/A</v>
      </c>
    </row>
    <row r="441" spans="1:22" hidden="1" x14ac:dyDescent="0.3">
      <c r="A441">
        <f t="shared" si="19"/>
        <v>3</v>
      </c>
      <c r="B441" s="69">
        <v>45016</v>
      </c>
      <c r="C441" s="70" t="s">
        <v>21415</v>
      </c>
      <c r="D441" s="70">
        <f t="shared" si="20"/>
        <v>11967</v>
      </c>
      <c r="E441" s="70" t="s">
        <v>20824</v>
      </c>
      <c r="F441" s="70" t="s">
        <v>21416</v>
      </c>
      <c r="G441" s="70" t="s">
        <v>11799</v>
      </c>
      <c r="H441" s="70" t="s">
        <v>11725</v>
      </c>
      <c r="I441" s="71">
        <v>-273746</v>
      </c>
      <c r="J441" s="72" t="s">
        <v>11720</v>
      </c>
      <c r="K441" s="71">
        <v>-27375</v>
      </c>
      <c r="L441" s="73">
        <v>-301121</v>
      </c>
      <c r="M441">
        <f>+VLOOKUP(D441,'[1]Trừ tiền'!O$8:P$893,2,0)</f>
        <v>-301121</v>
      </c>
      <c r="N441" s="59">
        <f t="shared" si="21"/>
        <v>0</v>
      </c>
      <c r="U441" s="74" t="e">
        <f>+VLOOKUP(D441,'[1]TT T7'!O$895:P$1106,2,0)</f>
        <v>#N/A</v>
      </c>
    </row>
    <row r="442" spans="1:22" hidden="1" x14ac:dyDescent="0.3">
      <c r="A442">
        <f t="shared" si="19"/>
        <v>3</v>
      </c>
      <c r="B442" s="69">
        <v>45016</v>
      </c>
      <c r="C442" s="70" t="s">
        <v>21417</v>
      </c>
      <c r="D442" s="70">
        <f t="shared" si="20"/>
        <v>11968</v>
      </c>
      <c r="E442" s="70" t="s">
        <v>20824</v>
      </c>
      <c r="F442" s="70" t="s">
        <v>21418</v>
      </c>
      <c r="G442" s="70" t="s">
        <v>11799</v>
      </c>
      <c r="H442" s="70" t="s">
        <v>11725</v>
      </c>
      <c r="I442" s="71">
        <v>-332005</v>
      </c>
      <c r="J442" s="72" t="s">
        <v>11720</v>
      </c>
      <c r="K442" s="71">
        <v>-33201</v>
      </c>
      <c r="L442" s="73">
        <v>-365206</v>
      </c>
      <c r="M442">
        <f>+VLOOKUP(D442,'[1]Trừ tiền'!O$8:P$893,2,0)</f>
        <v>-365206</v>
      </c>
      <c r="N442" s="59">
        <f t="shared" si="21"/>
        <v>0</v>
      </c>
      <c r="U442" s="74" t="e">
        <f>+VLOOKUP(D442,'[1]TT T7'!O$895:P$1106,2,0)</f>
        <v>#N/A</v>
      </c>
    </row>
    <row r="443" spans="1:22" hidden="1" x14ac:dyDescent="0.3">
      <c r="A443">
        <f t="shared" si="19"/>
        <v>3</v>
      </c>
      <c r="B443" s="69">
        <v>45016</v>
      </c>
      <c r="C443" s="70" t="s">
        <v>21419</v>
      </c>
      <c r="D443" s="70">
        <f t="shared" si="20"/>
        <v>11981</v>
      </c>
      <c r="E443" s="70" t="s">
        <v>20824</v>
      </c>
      <c r="F443" s="70" t="s">
        <v>21420</v>
      </c>
      <c r="G443" s="70" t="s">
        <v>11799</v>
      </c>
      <c r="H443" s="70" t="s">
        <v>11725</v>
      </c>
      <c r="I443" s="71">
        <v>-483720</v>
      </c>
      <c r="J443" s="72" t="s">
        <v>11720</v>
      </c>
      <c r="K443" s="71">
        <v>-48372</v>
      </c>
      <c r="L443" s="73">
        <v>-532092</v>
      </c>
      <c r="M443">
        <f>+VLOOKUP(D443,'[1]Trừ tiền'!O$8:P$893,2,0)</f>
        <v>-532092</v>
      </c>
      <c r="N443" s="59">
        <f t="shared" si="21"/>
        <v>0</v>
      </c>
      <c r="U443" s="74" t="e">
        <f>+VLOOKUP(D443,'[1]TT T7'!O$895:P$1106,2,0)</f>
        <v>#N/A</v>
      </c>
    </row>
    <row r="444" spans="1:22" hidden="1" x14ac:dyDescent="0.3">
      <c r="A444">
        <f t="shared" si="19"/>
        <v>3</v>
      </c>
      <c r="B444" s="69">
        <v>45016</v>
      </c>
      <c r="C444" s="70" t="s">
        <v>21421</v>
      </c>
      <c r="D444" s="70">
        <f t="shared" si="20"/>
        <v>11992</v>
      </c>
      <c r="E444" s="70" t="s">
        <v>20824</v>
      </c>
      <c r="F444" s="70" t="s">
        <v>21422</v>
      </c>
      <c r="G444" s="70" t="s">
        <v>11799</v>
      </c>
      <c r="H444" s="70" t="s">
        <v>11725</v>
      </c>
      <c r="I444" s="71">
        <v>-509040</v>
      </c>
      <c r="J444" s="72" t="s">
        <v>11720</v>
      </c>
      <c r="K444" s="71">
        <v>-50904</v>
      </c>
      <c r="L444" s="73">
        <v>-559944</v>
      </c>
      <c r="M444">
        <f>+VLOOKUP(D444,'[1]Trừ tiền'!O$8:P$893,2,0)</f>
        <v>-559944</v>
      </c>
      <c r="N444" s="59">
        <f t="shared" si="21"/>
        <v>0</v>
      </c>
      <c r="U444" s="74" t="e">
        <f>+VLOOKUP(D444,'[1]TT T7'!O$895:P$1106,2,0)</f>
        <v>#N/A</v>
      </c>
    </row>
    <row r="445" spans="1:22" hidden="1" x14ac:dyDescent="0.3">
      <c r="A445">
        <f t="shared" si="19"/>
        <v>3</v>
      </c>
      <c r="B445" s="69">
        <v>44991</v>
      </c>
      <c r="C445" s="70" t="s">
        <v>14258</v>
      </c>
      <c r="D445" s="70">
        <f t="shared" si="20"/>
        <v>890</v>
      </c>
      <c r="E445" s="70" t="s">
        <v>20847</v>
      </c>
      <c r="F445" s="70" t="s">
        <v>21423</v>
      </c>
      <c r="G445" s="70" t="s">
        <v>11860</v>
      </c>
      <c r="H445" s="70" t="s">
        <v>11719</v>
      </c>
      <c r="I445" s="71">
        <v>-346882</v>
      </c>
      <c r="J445" s="72" t="s">
        <v>11726</v>
      </c>
      <c r="K445" s="71">
        <v>-27751</v>
      </c>
      <c r="L445" s="73">
        <v>-374633</v>
      </c>
      <c r="M445">
        <f>+VLOOKUP(D445,'[1]Trừ tiền'!O$8:P$893,2,0)</f>
        <v>-374633</v>
      </c>
      <c r="N445" s="59">
        <f t="shared" si="21"/>
        <v>0</v>
      </c>
      <c r="U445" s="74" t="s">
        <v>20864</v>
      </c>
      <c r="V445" s="59" t="e">
        <f>+U445-L445</f>
        <v>#VALUE!</v>
      </c>
    </row>
    <row r="446" spans="1:22" hidden="1" x14ac:dyDescent="0.3">
      <c r="A446">
        <f t="shared" si="19"/>
        <v>3</v>
      </c>
      <c r="B446" s="69">
        <v>45007</v>
      </c>
      <c r="C446" s="70" t="s">
        <v>21424</v>
      </c>
      <c r="D446" s="70">
        <f t="shared" si="20"/>
        <v>450</v>
      </c>
      <c r="E446" s="70" t="s">
        <v>20892</v>
      </c>
      <c r="F446" s="70" t="s">
        <v>20825</v>
      </c>
      <c r="G446" s="70" t="s">
        <v>12556</v>
      </c>
      <c r="H446" s="70" t="s">
        <v>12557</v>
      </c>
      <c r="I446" s="71">
        <v>-131857</v>
      </c>
      <c r="J446" s="72" t="s">
        <v>11720</v>
      </c>
      <c r="K446" s="71">
        <v>-13186</v>
      </c>
      <c r="L446" s="73">
        <v>-145043</v>
      </c>
      <c r="M446">
        <f>+VLOOKUP(D446,'[1]Trừ tiền'!O$8:P$893,2,0)</f>
        <v>-145043</v>
      </c>
      <c r="N446" s="59">
        <f t="shared" si="21"/>
        <v>0</v>
      </c>
      <c r="U446" s="74" t="s">
        <v>20864</v>
      </c>
      <c r="V446" s="59" t="e">
        <f>+U446-L446</f>
        <v>#VALUE!</v>
      </c>
    </row>
    <row r="447" spans="1:22" hidden="1" x14ac:dyDescent="0.3">
      <c r="A447">
        <f t="shared" si="19"/>
        <v>3</v>
      </c>
      <c r="B447" s="69">
        <v>45014</v>
      </c>
      <c r="C447" s="70" t="s">
        <v>13845</v>
      </c>
      <c r="D447" s="70">
        <f t="shared" si="20"/>
        <v>418</v>
      </c>
      <c r="E447" s="70" t="s">
        <v>20861</v>
      </c>
      <c r="F447" s="70" t="s">
        <v>21425</v>
      </c>
      <c r="G447" s="70" t="s">
        <v>12173</v>
      </c>
      <c r="H447" s="70" t="s">
        <v>12174</v>
      </c>
      <c r="I447" s="71">
        <v>-110250</v>
      </c>
      <c r="J447" s="72" t="s">
        <v>11726</v>
      </c>
      <c r="K447" s="71">
        <v>-8820</v>
      </c>
      <c r="L447" s="73">
        <v>-119070</v>
      </c>
      <c r="M447" t="e">
        <f>+VLOOKUP(D447,'[1]Trừ tiền'!O$8:P$893,2,0)</f>
        <v>#N/A</v>
      </c>
      <c r="N447" s="59" t="e">
        <f t="shared" si="21"/>
        <v>#N/A</v>
      </c>
      <c r="U447" s="84">
        <f>+VLOOKUP(D447,'[1]TT T7'!O$895:P$1106,2,0)</f>
        <v>-119070</v>
      </c>
      <c r="V447" s="59">
        <f>+U447-L447</f>
        <v>0</v>
      </c>
    </row>
    <row r="448" spans="1:22" hidden="1" x14ac:dyDescent="0.3">
      <c r="A448">
        <f t="shared" si="19"/>
        <v>4</v>
      </c>
      <c r="B448" s="69">
        <v>45017</v>
      </c>
      <c r="C448" s="70" t="s">
        <v>13809</v>
      </c>
      <c r="D448" s="70">
        <f t="shared" si="20"/>
        <v>387</v>
      </c>
      <c r="E448" s="70" t="s">
        <v>20852</v>
      </c>
      <c r="F448" s="70" t="s">
        <v>21426</v>
      </c>
      <c r="G448" s="70" t="s">
        <v>12167</v>
      </c>
      <c r="H448" s="70" t="s">
        <v>12168</v>
      </c>
      <c r="I448" s="71">
        <v>-220500</v>
      </c>
      <c r="J448" s="72" t="s">
        <v>11720</v>
      </c>
      <c r="K448" s="71">
        <v>-22050</v>
      </c>
      <c r="L448" s="73">
        <v>-242550</v>
      </c>
      <c r="M448">
        <f>+VLOOKUP(D448,'[1]Trừ tiền'!O$8:P$893,2,0)</f>
        <v>-242550</v>
      </c>
      <c r="N448" s="59">
        <f t="shared" si="21"/>
        <v>0</v>
      </c>
      <c r="U448" s="74" t="e">
        <f>+VLOOKUP(D448,'[1]TT T7'!O$895:P$1106,2,0)</f>
        <v>#N/A</v>
      </c>
    </row>
    <row r="449" spans="1:21" hidden="1" x14ac:dyDescent="0.3">
      <c r="A449">
        <f t="shared" si="19"/>
        <v>4</v>
      </c>
      <c r="B449" s="69">
        <v>45017</v>
      </c>
      <c r="C449" s="70" t="s">
        <v>21427</v>
      </c>
      <c r="D449" s="70">
        <f t="shared" si="20"/>
        <v>12043</v>
      </c>
      <c r="E449" s="70" t="s">
        <v>20824</v>
      </c>
      <c r="F449" s="70" t="s">
        <v>21428</v>
      </c>
      <c r="G449" s="70" t="s">
        <v>11799</v>
      </c>
      <c r="H449" s="70" t="s">
        <v>11725</v>
      </c>
      <c r="I449" s="71">
        <v>-267300</v>
      </c>
      <c r="J449" s="72" t="s">
        <v>11720</v>
      </c>
      <c r="K449" s="71">
        <v>-26730</v>
      </c>
      <c r="L449" s="73">
        <v>-294030</v>
      </c>
      <c r="M449">
        <f>+VLOOKUP(D449,'[1]Trừ tiền'!O$8:P$893,2,0)</f>
        <v>-294030</v>
      </c>
      <c r="N449" s="59">
        <f t="shared" si="21"/>
        <v>0</v>
      </c>
      <c r="U449" s="74" t="e">
        <f>+VLOOKUP(D449,'[1]TT T7'!O$895:P$1106,2,0)</f>
        <v>#N/A</v>
      </c>
    </row>
    <row r="450" spans="1:21" hidden="1" x14ac:dyDescent="0.3">
      <c r="A450">
        <f t="shared" si="19"/>
        <v>4</v>
      </c>
      <c r="B450" s="69">
        <v>45017</v>
      </c>
      <c r="C450" s="70" t="s">
        <v>21429</v>
      </c>
      <c r="D450" s="70">
        <f t="shared" si="20"/>
        <v>12044</v>
      </c>
      <c r="E450" s="70" t="s">
        <v>20824</v>
      </c>
      <c r="F450" s="70" t="s">
        <v>21430</v>
      </c>
      <c r="G450" s="70" t="s">
        <v>11799</v>
      </c>
      <c r="H450" s="70" t="s">
        <v>11725</v>
      </c>
      <c r="I450" s="71">
        <v>-257880</v>
      </c>
      <c r="J450" s="72" t="s">
        <v>11720</v>
      </c>
      <c r="K450" s="71">
        <v>-25788</v>
      </c>
      <c r="L450" s="73">
        <v>-283668</v>
      </c>
      <c r="M450">
        <f>+VLOOKUP(D450,'[1]Trừ tiền'!O$8:P$893,2,0)</f>
        <v>-283668</v>
      </c>
      <c r="N450" s="59">
        <f t="shared" si="21"/>
        <v>0</v>
      </c>
      <c r="U450" s="74" t="e">
        <f>+VLOOKUP(D450,'[1]TT T7'!O$895:P$1106,2,0)</f>
        <v>#N/A</v>
      </c>
    </row>
    <row r="451" spans="1:21" hidden="1" x14ac:dyDescent="0.3">
      <c r="A451">
        <f t="shared" si="19"/>
        <v>4</v>
      </c>
      <c r="B451" s="69">
        <v>45019</v>
      </c>
      <c r="C451" s="70" t="s">
        <v>13710</v>
      </c>
      <c r="D451" s="70">
        <f t="shared" si="20"/>
        <v>274</v>
      </c>
      <c r="E451" s="70" t="s">
        <v>20842</v>
      </c>
      <c r="F451" s="70" t="s">
        <v>21431</v>
      </c>
      <c r="G451" s="70" t="s">
        <v>11838</v>
      </c>
      <c r="H451" s="70" t="s">
        <v>11839</v>
      </c>
      <c r="I451" s="71">
        <v>-855683</v>
      </c>
      <c r="J451" s="72" t="s">
        <v>11720</v>
      </c>
      <c r="K451" s="71">
        <v>-85568</v>
      </c>
      <c r="L451" s="73">
        <v>-941251</v>
      </c>
      <c r="M451">
        <f>+VLOOKUP(D451,'[1]Trừ tiền'!O$8:P$893,2,0)</f>
        <v>-941251</v>
      </c>
      <c r="N451" s="59">
        <f t="shared" si="21"/>
        <v>0</v>
      </c>
      <c r="U451" s="74" t="e">
        <f>+VLOOKUP(D451,'[1]TT T7'!O$895:P$1106,2,0)</f>
        <v>#N/A</v>
      </c>
    </row>
    <row r="452" spans="1:21" hidden="1" x14ac:dyDescent="0.3">
      <c r="A452">
        <f t="shared" si="19"/>
        <v>4</v>
      </c>
      <c r="B452" s="69">
        <v>45019</v>
      </c>
      <c r="C452" s="70" t="s">
        <v>13716</v>
      </c>
      <c r="D452" s="70">
        <f t="shared" si="20"/>
        <v>279</v>
      </c>
      <c r="E452" s="70" t="s">
        <v>20842</v>
      </c>
      <c r="F452" s="70" t="s">
        <v>21432</v>
      </c>
      <c r="G452" s="70" t="s">
        <v>11838</v>
      </c>
      <c r="H452" s="70" t="s">
        <v>11839</v>
      </c>
      <c r="I452" s="71">
        <v>-935119</v>
      </c>
      <c r="J452" s="72" t="s">
        <v>11720</v>
      </c>
      <c r="K452" s="71">
        <v>-93512</v>
      </c>
      <c r="L452" s="73">
        <v>-1028631</v>
      </c>
      <c r="M452" s="59">
        <f>+L452</f>
        <v>-1028631</v>
      </c>
      <c r="N452" s="59">
        <f t="shared" si="21"/>
        <v>0</v>
      </c>
      <c r="O452" t="e">
        <f>+SUMIFS('[1]Trừ tiền'!P$8:P$893,'[1]Trừ tiền'!O$8:O$893,'[1]Hàng trả'!D440)</f>
        <v>#VALUE!</v>
      </c>
      <c r="P452" t="e">
        <f>+O452-M452</f>
        <v>#VALUE!</v>
      </c>
      <c r="Q452" t="e">
        <f>+O452-M452</f>
        <v>#VALUE!</v>
      </c>
      <c r="R452" s="59" t="e">
        <f>+Q452-L452</f>
        <v>#VALUE!</v>
      </c>
      <c r="S452">
        <v>2</v>
      </c>
      <c r="U452" s="74" t="e">
        <f>+VLOOKUP(D452,'[1]TT T7'!O$895:P$1106,2,0)</f>
        <v>#N/A</v>
      </c>
    </row>
    <row r="453" spans="1:21" hidden="1" x14ac:dyDescent="0.3">
      <c r="A453">
        <f t="shared" si="19"/>
        <v>4</v>
      </c>
      <c r="B453" s="69">
        <v>45019</v>
      </c>
      <c r="C453" s="70" t="s">
        <v>21433</v>
      </c>
      <c r="D453" s="70">
        <f t="shared" si="20"/>
        <v>322</v>
      </c>
      <c r="E453" s="70" t="s">
        <v>21434</v>
      </c>
      <c r="F453" s="70" t="s">
        <v>21435</v>
      </c>
      <c r="G453" s="70" t="s">
        <v>12470</v>
      </c>
      <c r="H453" s="70" t="s">
        <v>12471</v>
      </c>
      <c r="I453" s="71">
        <v>-538072</v>
      </c>
      <c r="J453" s="72" t="s">
        <v>11720</v>
      </c>
      <c r="K453" s="71">
        <v>-53807</v>
      </c>
      <c r="L453" s="73">
        <v>-591879</v>
      </c>
      <c r="M453">
        <f>+VLOOKUP(D453,'[1]Trừ tiền'!O$8:P$893,2,0)</f>
        <v>-591879</v>
      </c>
      <c r="N453" s="59">
        <f t="shared" si="21"/>
        <v>0</v>
      </c>
      <c r="U453" s="74" t="e">
        <f>+VLOOKUP(D453,'[1]TT T7'!O$895:P$1106,2,0)</f>
        <v>#N/A</v>
      </c>
    </row>
    <row r="454" spans="1:21" hidden="1" x14ac:dyDescent="0.3">
      <c r="A454">
        <f t="shared" si="19"/>
        <v>4</v>
      </c>
      <c r="B454" s="69">
        <v>45019</v>
      </c>
      <c r="C454" s="70" t="s">
        <v>21436</v>
      </c>
      <c r="D454" s="70">
        <f t="shared" si="20"/>
        <v>526</v>
      </c>
      <c r="E454" s="70" t="s">
        <v>20862</v>
      </c>
      <c r="F454" s="70" t="s">
        <v>21437</v>
      </c>
      <c r="G454" s="70" t="s">
        <v>12200</v>
      </c>
      <c r="H454" s="70" t="s">
        <v>12201</v>
      </c>
      <c r="I454" s="71">
        <v>-765347</v>
      </c>
      <c r="J454" s="72" t="s">
        <v>11720</v>
      </c>
      <c r="K454" s="71">
        <v>-76535</v>
      </c>
      <c r="L454" s="73">
        <v>-841882</v>
      </c>
      <c r="M454">
        <f>+VLOOKUP(D454,'[1]Trừ tiền'!O$8:P$893,2,0)</f>
        <v>-841882</v>
      </c>
      <c r="N454" s="59">
        <f t="shared" si="21"/>
        <v>0</v>
      </c>
      <c r="U454" s="74" t="e">
        <f>+VLOOKUP(D454,'[1]TT T7'!O$895:P$1106,2,0)</f>
        <v>#N/A</v>
      </c>
    </row>
    <row r="455" spans="1:21" hidden="1" x14ac:dyDescent="0.3">
      <c r="A455">
        <f t="shared" ref="A455:A518" si="22">+MONTH(B455)</f>
        <v>4</v>
      </c>
      <c r="B455" s="69">
        <v>45019</v>
      </c>
      <c r="C455" s="70" t="s">
        <v>21438</v>
      </c>
      <c r="D455" s="70">
        <f t="shared" ref="D455:D518" si="23">+C455*1</f>
        <v>527</v>
      </c>
      <c r="E455" s="70" t="s">
        <v>20862</v>
      </c>
      <c r="F455" s="70" t="s">
        <v>21439</v>
      </c>
      <c r="G455" s="70" t="s">
        <v>12200</v>
      </c>
      <c r="H455" s="70" t="s">
        <v>12201</v>
      </c>
      <c r="I455" s="71">
        <v>-93288</v>
      </c>
      <c r="J455" s="72" t="s">
        <v>11720</v>
      </c>
      <c r="K455" s="71">
        <v>-9329</v>
      </c>
      <c r="L455" s="73">
        <v>-102617</v>
      </c>
      <c r="M455">
        <f>+VLOOKUP(D455,'[1]Trừ tiền'!O$8:P$893,2,0)</f>
        <v>-102617</v>
      </c>
      <c r="N455" s="59">
        <f t="shared" ref="N455:N518" si="24">+M455-L455</f>
        <v>0</v>
      </c>
      <c r="U455" s="74" t="e">
        <f>+VLOOKUP(D455,'[1]TT T7'!O$895:P$1106,2,0)</f>
        <v>#N/A</v>
      </c>
    </row>
    <row r="456" spans="1:21" hidden="1" x14ac:dyDescent="0.3">
      <c r="A456">
        <f t="shared" si="22"/>
        <v>4</v>
      </c>
      <c r="B456" s="69">
        <v>45019</v>
      </c>
      <c r="C456" s="70" t="s">
        <v>21440</v>
      </c>
      <c r="D456" s="70">
        <f t="shared" si="23"/>
        <v>8716</v>
      </c>
      <c r="E456" s="70" t="s">
        <v>20824</v>
      </c>
      <c r="F456" s="70" t="s">
        <v>21441</v>
      </c>
      <c r="G456" s="70" t="s">
        <v>11799</v>
      </c>
      <c r="H456" s="70" t="s">
        <v>11725</v>
      </c>
      <c r="I456" s="71">
        <v>-357198</v>
      </c>
      <c r="J456" s="72" t="s">
        <v>11720</v>
      </c>
      <c r="K456" s="71">
        <v>-35720</v>
      </c>
      <c r="L456" s="73">
        <v>-392918</v>
      </c>
      <c r="M456">
        <f>+VLOOKUP(D456,'[1]Trừ tiền'!O$8:P$893,2,0)</f>
        <v>-392918</v>
      </c>
      <c r="N456" s="59">
        <f t="shared" si="24"/>
        <v>0</v>
      </c>
      <c r="U456" s="74" t="e">
        <f>+VLOOKUP(D456,'[1]TT T7'!O$895:P$1106,2,0)</f>
        <v>#N/A</v>
      </c>
    </row>
    <row r="457" spans="1:21" hidden="1" x14ac:dyDescent="0.3">
      <c r="A457">
        <f t="shared" si="22"/>
        <v>4</v>
      </c>
      <c r="B457" s="69">
        <v>45019</v>
      </c>
      <c r="C457" s="70" t="s">
        <v>21442</v>
      </c>
      <c r="D457" s="70">
        <f t="shared" si="23"/>
        <v>12079</v>
      </c>
      <c r="E457" s="70" t="s">
        <v>20824</v>
      </c>
      <c r="F457" s="70" t="s">
        <v>21443</v>
      </c>
      <c r="G457" s="70" t="s">
        <v>11799</v>
      </c>
      <c r="H457" s="70" t="s">
        <v>11725</v>
      </c>
      <c r="I457" s="71">
        <v>-1326422</v>
      </c>
      <c r="J457" s="72" t="s">
        <v>11720</v>
      </c>
      <c r="K457" s="71">
        <v>-132642</v>
      </c>
      <c r="L457" s="73">
        <v>-1459064</v>
      </c>
      <c r="M457">
        <f>+VLOOKUP(D457,'[1]Trừ tiền'!O$8:P$893,2,0)</f>
        <v>-1459064</v>
      </c>
      <c r="N457" s="59">
        <f t="shared" si="24"/>
        <v>0</v>
      </c>
      <c r="U457" s="74" t="e">
        <f>+VLOOKUP(D457,'[1]TT T7'!O$895:P$1106,2,0)</f>
        <v>#N/A</v>
      </c>
    </row>
    <row r="458" spans="1:21" hidden="1" x14ac:dyDescent="0.3">
      <c r="A458">
        <f t="shared" si="22"/>
        <v>4</v>
      </c>
      <c r="B458" s="69">
        <v>45019</v>
      </c>
      <c r="C458" s="70" t="s">
        <v>21444</v>
      </c>
      <c r="D458" s="70">
        <f t="shared" si="23"/>
        <v>12081</v>
      </c>
      <c r="E458" s="70" t="s">
        <v>20824</v>
      </c>
      <c r="F458" s="70" t="s">
        <v>21445</v>
      </c>
      <c r="G458" s="70" t="s">
        <v>11799</v>
      </c>
      <c r="H458" s="70" t="s">
        <v>11725</v>
      </c>
      <c r="I458" s="71">
        <v>-658968</v>
      </c>
      <c r="J458" s="72" t="s">
        <v>11720</v>
      </c>
      <c r="K458" s="71">
        <v>-65897</v>
      </c>
      <c r="L458" s="73">
        <v>-724865</v>
      </c>
      <c r="M458">
        <f>+VLOOKUP(D458,'[1]Trừ tiền'!O$8:P$893,2,0)</f>
        <v>-724865</v>
      </c>
      <c r="N458" s="59">
        <f t="shared" si="24"/>
        <v>0</v>
      </c>
      <c r="U458" s="74" t="e">
        <f>+VLOOKUP(D458,'[1]TT T7'!O$895:P$1106,2,0)</f>
        <v>#N/A</v>
      </c>
    </row>
    <row r="459" spans="1:21" hidden="1" x14ac:dyDescent="0.3">
      <c r="A459">
        <f t="shared" si="22"/>
        <v>4</v>
      </c>
      <c r="B459" s="69">
        <v>45019</v>
      </c>
      <c r="C459" s="70" t="s">
        <v>21446</v>
      </c>
      <c r="D459" s="70">
        <f t="shared" si="23"/>
        <v>12082</v>
      </c>
      <c r="E459" s="70" t="s">
        <v>20824</v>
      </c>
      <c r="F459" s="70" t="s">
        <v>21447</v>
      </c>
      <c r="G459" s="70" t="s">
        <v>11799</v>
      </c>
      <c r="H459" s="70" t="s">
        <v>11725</v>
      </c>
      <c r="I459" s="71">
        <v>-1031532</v>
      </c>
      <c r="J459" s="72" t="s">
        <v>11720</v>
      </c>
      <c r="K459" s="71">
        <v>-103153</v>
      </c>
      <c r="L459" s="73">
        <v>-1134685</v>
      </c>
      <c r="M459">
        <f>+VLOOKUP(D459,'[1]Trừ tiền'!O$8:P$893,2,0)</f>
        <v>-1134685</v>
      </c>
      <c r="N459" s="59">
        <f t="shared" si="24"/>
        <v>0</v>
      </c>
      <c r="U459" s="74" t="e">
        <f>+VLOOKUP(D459,'[1]TT T7'!O$895:P$1106,2,0)</f>
        <v>#N/A</v>
      </c>
    </row>
    <row r="460" spans="1:21" hidden="1" x14ac:dyDescent="0.3">
      <c r="A460">
        <f t="shared" si="22"/>
        <v>4</v>
      </c>
      <c r="B460" s="69">
        <v>45019</v>
      </c>
      <c r="C460" s="70" t="s">
        <v>21448</v>
      </c>
      <c r="D460" s="70">
        <f t="shared" si="23"/>
        <v>12232</v>
      </c>
      <c r="E460" s="70" t="s">
        <v>20824</v>
      </c>
      <c r="F460" s="70" t="s">
        <v>21449</v>
      </c>
      <c r="G460" s="70" t="s">
        <v>11799</v>
      </c>
      <c r="H460" s="70" t="s">
        <v>11725</v>
      </c>
      <c r="I460" s="71">
        <v>-1501012</v>
      </c>
      <c r="J460" s="72" t="s">
        <v>11720</v>
      </c>
      <c r="K460" s="71">
        <v>-150101</v>
      </c>
      <c r="L460" s="73">
        <v>-1651113</v>
      </c>
      <c r="M460">
        <f>+VLOOKUP(D460,'[1]Trừ tiền'!O$8:P$893,2,0)</f>
        <v>-1651113</v>
      </c>
      <c r="N460" s="59">
        <f t="shared" si="24"/>
        <v>0</v>
      </c>
      <c r="U460" s="74" t="e">
        <f>+VLOOKUP(D460,'[1]TT T7'!O$895:P$1106,2,0)</f>
        <v>#N/A</v>
      </c>
    </row>
    <row r="461" spans="1:21" hidden="1" x14ac:dyDescent="0.3">
      <c r="A461">
        <f t="shared" si="22"/>
        <v>4</v>
      </c>
      <c r="B461" s="69">
        <v>45019</v>
      </c>
      <c r="C461" s="70" t="s">
        <v>21450</v>
      </c>
      <c r="D461" s="70">
        <f t="shared" si="23"/>
        <v>12245</v>
      </c>
      <c r="E461" s="70" t="s">
        <v>20824</v>
      </c>
      <c r="F461" s="70" t="s">
        <v>21451</v>
      </c>
      <c r="G461" s="70" t="s">
        <v>11799</v>
      </c>
      <c r="H461" s="70" t="s">
        <v>11725</v>
      </c>
      <c r="I461" s="71">
        <v>-169680</v>
      </c>
      <c r="J461" s="72" t="s">
        <v>11720</v>
      </c>
      <c r="K461" s="71">
        <v>-16968</v>
      </c>
      <c r="L461" s="73">
        <v>-186648</v>
      </c>
      <c r="M461">
        <f>+VLOOKUP(D461,'[1]Trừ tiền'!O$8:P$893,2,0)</f>
        <v>-186648</v>
      </c>
      <c r="N461" s="59">
        <f t="shared" si="24"/>
        <v>0</v>
      </c>
      <c r="U461" s="74" t="e">
        <f>+VLOOKUP(D461,'[1]TT T7'!O$895:P$1106,2,0)</f>
        <v>#N/A</v>
      </c>
    </row>
    <row r="462" spans="1:21" hidden="1" x14ac:dyDescent="0.3">
      <c r="A462">
        <f t="shared" si="22"/>
        <v>4</v>
      </c>
      <c r="B462" s="69">
        <v>45019</v>
      </c>
      <c r="C462" s="70" t="s">
        <v>21452</v>
      </c>
      <c r="D462" s="70">
        <f t="shared" si="23"/>
        <v>12261</v>
      </c>
      <c r="E462" s="70" t="s">
        <v>20824</v>
      </c>
      <c r="F462" s="70" t="s">
        <v>21453</v>
      </c>
      <c r="G462" s="70" t="s">
        <v>11799</v>
      </c>
      <c r="H462" s="70" t="s">
        <v>11725</v>
      </c>
      <c r="I462" s="71">
        <v>-219450</v>
      </c>
      <c r="J462" s="72" t="s">
        <v>11720</v>
      </c>
      <c r="K462" s="71">
        <v>-21945</v>
      </c>
      <c r="L462" s="73">
        <v>-241395</v>
      </c>
      <c r="M462">
        <f>+VLOOKUP(D462,'[1]Trừ tiền'!O$8:P$893,2,0)</f>
        <v>-241395</v>
      </c>
      <c r="N462" s="59">
        <f t="shared" si="24"/>
        <v>0</v>
      </c>
      <c r="U462" s="74" t="e">
        <f>+VLOOKUP(D462,'[1]TT T7'!O$895:P$1106,2,0)</f>
        <v>#N/A</v>
      </c>
    </row>
    <row r="463" spans="1:21" hidden="1" x14ac:dyDescent="0.3">
      <c r="A463">
        <f t="shared" si="22"/>
        <v>4</v>
      </c>
      <c r="B463" s="69">
        <v>45020</v>
      </c>
      <c r="C463" s="70" t="s">
        <v>21322</v>
      </c>
      <c r="D463" s="70">
        <f t="shared" si="23"/>
        <v>230</v>
      </c>
      <c r="E463" s="70" t="s">
        <v>21188</v>
      </c>
      <c r="F463" s="70" t="s">
        <v>21454</v>
      </c>
      <c r="G463" s="70" t="s">
        <v>12293</v>
      </c>
      <c r="H463" s="70" t="s">
        <v>12294</v>
      </c>
      <c r="I463" s="71">
        <v>-742500</v>
      </c>
      <c r="J463" s="72" t="s">
        <v>11720</v>
      </c>
      <c r="K463" s="71">
        <v>-74250</v>
      </c>
      <c r="L463" s="73">
        <v>-816750</v>
      </c>
      <c r="M463">
        <f>+VLOOKUP(D463,'[1]Trừ tiền'!O$8:P$893,2,0)</f>
        <v>-816750</v>
      </c>
      <c r="N463" s="59">
        <f t="shared" si="24"/>
        <v>0</v>
      </c>
      <c r="U463" s="74" t="e">
        <f>+VLOOKUP(D463,'[1]TT T7'!O$895:P$1106,2,0)</f>
        <v>#N/A</v>
      </c>
    </row>
    <row r="464" spans="1:21" hidden="1" x14ac:dyDescent="0.3">
      <c r="A464">
        <f t="shared" si="22"/>
        <v>4</v>
      </c>
      <c r="B464" s="69">
        <v>45020</v>
      </c>
      <c r="C464" s="70" t="s">
        <v>13681</v>
      </c>
      <c r="D464" s="70">
        <f t="shared" si="23"/>
        <v>254</v>
      </c>
      <c r="E464" s="70" t="s">
        <v>20853</v>
      </c>
      <c r="F464" s="70" t="s">
        <v>21455</v>
      </c>
      <c r="G464" s="70" t="s">
        <v>12426</v>
      </c>
      <c r="H464" s="70" t="s">
        <v>12427</v>
      </c>
      <c r="I464" s="71">
        <v>-504756</v>
      </c>
      <c r="J464" s="72" t="s">
        <v>11720</v>
      </c>
      <c r="K464" s="71">
        <v>-50476</v>
      </c>
      <c r="L464" s="73">
        <v>-555232</v>
      </c>
      <c r="M464">
        <f>+VLOOKUP(D464,'[1]Trừ tiền'!O$8:P$893,2,0)</f>
        <v>-555232</v>
      </c>
      <c r="N464" s="59">
        <f t="shared" si="24"/>
        <v>0</v>
      </c>
      <c r="U464" s="74" t="e">
        <f>+VLOOKUP(D464,'[1]TT T7'!O$895:P$1106,2,0)</f>
        <v>#N/A</v>
      </c>
    </row>
    <row r="465" spans="1:21" hidden="1" x14ac:dyDescent="0.3">
      <c r="A465">
        <f t="shared" si="22"/>
        <v>4</v>
      </c>
      <c r="B465" s="69">
        <v>45021</v>
      </c>
      <c r="C465" s="70" t="s">
        <v>21456</v>
      </c>
      <c r="D465" s="70">
        <f t="shared" si="23"/>
        <v>1267</v>
      </c>
      <c r="E465" s="70" t="s">
        <v>20847</v>
      </c>
      <c r="F465" s="70" t="s">
        <v>21457</v>
      </c>
      <c r="G465" s="70" t="s">
        <v>11860</v>
      </c>
      <c r="H465" s="70" t="s">
        <v>11719</v>
      </c>
      <c r="I465" s="71">
        <v>-304287</v>
      </c>
      <c r="J465" s="72" t="s">
        <v>11720</v>
      </c>
      <c r="K465" s="71">
        <v>-30429</v>
      </c>
      <c r="L465" s="73">
        <v>-334716</v>
      </c>
      <c r="M465">
        <f>+VLOOKUP(D465,'[1]Trừ tiền'!O$8:P$893,2,0)</f>
        <v>-334716</v>
      </c>
      <c r="N465" s="59">
        <f t="shared" si="24"/>
        <v>0</v>
      </c>
      <c r="U465" s="74" t="e">
        <f>+VLOOKUP(D465,'[1]TT T7'!O$895:P$1106,2,0)</f>
        <v>#N/A</v>
      </c>
    </row>
    <row r="466" spans="1:21" hidden="1" x14ac:dyDescent="0.3">
      <c r="A466">
        <f t="shared" si="22"/>
        <v>4</v>
      </c>
      <c r="B466" s="69">
        <v>45021</v>
      </c>
      <c r="C466" s="70" t="s">
        <v>21458</v>
      </c>
      <c r="D466" s="70">
        <f t="shared" si="23"/>
        <v>1268</v>
      </c>
      <c r="E466" s="70" t="s">
        <v>20847</v>
      </c>
      <c r="F466" s="70" t="s">
        <v>21459</v>
      </c>
      <c r="G466" s="70" t="s">
        <v>11860</v>
      </c>
      <c r="H466" s="70" t="s">
        <v>11719</v>
      </c>
      <c r="I466" s="71">
        <v>-475167</v>
      </c>
      <c r="J466" s="72" t="s">
        <v>11720</v>
      </c>
      <c r="K466" s="71">
        <v>-47517</v>
      </c>
      <c r="L466" s="73">
        <v>-522684</v>
      </c>
      <c r="M466">
        <f>+VLOOKUP(D466,'[1]Trừ tiền'!O$8:P$893,2,0)</f>
        <v>-522684</v>
      </c>
      <c r="N466" s="59">
        <f t="shared" si="24"/>
        <v>0</v>
      </c>
      <c r="U466" s="74" t="e">
        <f>+VLOOKUP(D466,'[1]TT T7'!O$895:P$1106,2,0)</f>
        <v>#N/A</v>
      </c>
    </row>
    <row r="467" spans="1:21" hidden="1" x14ac:dyDescent="0.3">
      <c r="A467">
        <f t="shared" si="22"/>
        <v>4</v>
      </c>
      <c r="B467" s="69">
        <v>45021</v>
      </c>
      <c r="C467" s="70" t="s">
        <v>21460</v>
      </c>
      <c r="D467" s="70">
        <f t="shared" si="23"/>
        <v>12083</v>
      </c>
      <c r="E467" s="70" t="s">
        <v>20824</v>
      </c>
      <c r="F467" s="70" t="s">
        <v>21461</v>
      </c>
      <c r="G467" s="70" t="s">
        <v>11799</v>
      </c>
      <c r="H467" s="70" t="s">
        <v>11725</v>
      </c>
      <c r="I467" s="71">
        <v>-731667</v>
      </c>
      <c r="J467" s="72" t="s">
        <v>11720</v>
      </c>
      <c r="K467" s="71">
        <v>-73166</v>
      </c>
      <c r="L467" s="73">
        <v>-804833</v>
      </c>
      <c r="M467">
        <f>+VLOOKUP(D467,'[1]Trừ tiền'!O$8:P$893,2,0)</f>
        <v>-804834</v>
      </c>
      <c r="N467" s="59">
        <f t="shared" si="24"/>
        <v>-1</v>
      </c>
      <c r="U467" s="74" t="e">
        <f>+VLOOKUP(D467,'[1]TT T7'!O$895:P$1106,2,0)</f>
        <v>#N/A</v>
      </c>
    </row>
    <row r="468" spans="1:21" hidden="1" x14ac:dyDescent="0.3">
      <c r="A468">
        <f t="shared" si="22"/>
        <v>4</v>
      </c>
      <c r="B468" s="69">
        <v>45021</v>
      </c>
      <c r="C468" s="70" t="s">
        <v>21462</v>
      </c>
      <c r="D468" s="70">
        <f t="shared" si="23"/>
        <v>12427</v>
      </c>
      <c r="E468" s="70" t="s">
        <v>20824</v>
      </c>
      <c r="F468" s="70" t="s">
        <v>21463</v>
      </c>
      <c r="G468" s="70" t="s">
        <v>11799</v>
      </c>
      <c r="H468" s="70" t="s">
        <v>11725</v>
      </c>
      <c r="I468" s="71">
        <v>-729860</v>
      </c>
      <c r="J468" s="72" t="s">
        <v>11720</v>
      </c>
      <c r="K468" s="71">
        <v>-72987</v>
      </c>
      <c r="L468" s="73">
        <v>-802847</v>
      </c>
      <c r="M468">
        <f>+VLOOKUP(D468,'[1]Trừ tiền'!O$8:P$893,2,0)</f>
        <v>-802846</v>
      </c>
      <c r="N468" s="59">
        <f t="shared" si="24"/>
        <v>1</v>
      </c>
      <c r="U468" s="74" t="e">
        <f>+VLOOKUP(D468,'[1]TT T7'!O$895:P$1106,2,0)</f>
        <v>#N/A</v>
      </c>
    </row>
    <row r="469" spans="1:21" hidden="1" x14ac:dyDescent="0.3">
      <c r="A469">
        <f t="shared" si="22"/>
        <v>4</v>
      </c>
      <c r="B469" s="69">
        <v>45021</v>
      </c>
      <c r="C469" s="70" t="s">
        <v>21464</v>
      </c>
      <c r="D469" s="70">
        <f t="shared" si="23"/>
        <v>12428</v>
      </c>
      <c r="E469" s="70" t="s">
        <v>20824</v>
      </c>
      <c r="F469" s="70" t="s">
        <v>21465</v>
      </c>
      <c r="G469" s="70" t="s">
        <v>11799</v>
      </c>
      <c r="H469" s="70" t="s">
        <v>11725</v>
      </c>
      <c r="I469" s="71">
        <v>-593880</v>
      </c>
      <c r="J469" s="72" t="s">
        <v>11720</v>
      </c>
      <c r="K469" s="71">
        <v>-59388</v>
      </c>
      <c r="L469" s="73">
        <v>-653268</v>
      </c>
      <c r="M469">
        <f>+VLOOKUP(D469,'[1]Trừ tiền'!O$8:P$893,2,0)</f>
        <v>-653268</v>
      </c>
      <c r="N469" s="59">
        <f t="shared" si="24"/>
        <v>0</v>
      </c>
      <c r="U469" s="74" t="e">
        <f>+VLOOKUP(D469,'[1]TT T7'!O$895:P$1106,2,0)</f>
        <v>#N/A</v>
      </c>
    </row>
    <row r="470" spans="1:21" hidden="1" x14ac:dyDescent="0.3">
      <c r="A470">
        <f t="shared" si="22"/>
        <v>4</v>
      </c>
      <c r="B470" s="69">
        <v>45021</v>
      </c>
      <c r="C470" s="70" t="s">
        <v>21466</v>
      </c>
      <c r="D470" s="70">
        <f t="shared" si="23"/>
        <v>12480</v>
      </c>
      <c r="E470" s="70" t="s">
        <v>20824</v>
      </c>
      <c r="F470" s="70" t="s">
        <v>21467</v>
      </c>
      <c r="G470" s="70" t="s">
        <v>11799</v>
      </c>
      <c r="H470" s="70" t="s">
        <v>11725</v>
      </c>
      <c r="I470" s="71">
        <v>-563298</v>
      </c>
      <c r="J470" s="72" t="s">
        <v>11720</v>
      </c>
      <c r="K470" s="71">
        <v>-56330</v>
      </c>
      <c r="L470" s="73">
        <v>-619628</v>
      </c>
      <c r="M470">
        <f>+VLOOKUP(D470,'[1]Trừ tiền'!O$8:P$893,2,0)</f>
        <v>-619628</v>
      </c>
      <c r="N470" s="59">
        <f t="shared" si="24"/>
        <v>0</v>
      </c>
      <c r="U470" s="74" t="e">
        <f>+VLOOKUP(D470,'[1]TT T7'!O$895:P$1106,2,0)</f>
        <v>#N/A</v>
      </c>
    </row>
    <row r="471" spans="1:21" hidden="1" x14ac:dyDescent="0.3">
      <c r="A471">
        <f t="shared" si="22"/>
        <v>4</v>
      </c>
      <c r="B471" s="69">
        <v>45021</v>
      </c>
      <c r="C471" s="70" t="s">
        <v>21468</v>
      </c>
      <c r="D471" s="70">
        <f t="shared" si="23"/>
        <v>12481</v>
      </c>
      <c r="E471" s="70" t="s">
        <v>20824</v>
      </c>
      <c r="F471" s="70" t="s">
        <v>21469</v>
      </c>
      <c r="G471" s="70" t="s">
        <v>11799</v>
      </c>
      <c r="H471" s="70" t="s">
        <v>11725</v>
      </c>
      <c r="I471" s="71">
        <v>-176400</v>
      </c>
      <c r="J471" s="72" t="s">
        <v>11720</v>
      </c>
      <c r="K471" s="71">
        <v>-17640</v>
      </c>
      <c r="L471" s="73">
        <v>-194040</v>
      </c>
      <c r="M471">
        <f>+VLOOKUP(D471,'[1]Trừ tiền'!O$8:P$893,2,0)</f>
        <v>-194040</v>
      </c>
      <c r="N471" s="59">
        <f t="shared" si="24"/>
        <v>0</v>
      </c>
      <c r="U471" s="74" t="e">
        <f>+VLOOKUP(D471,'[1]TT T7'!O$895:P$1106,2,0)</f>
        <v>#N/A</v>
      </c>
    </row>
    <row r="472" spans="1:21" hidden="1" x14ac:dyDescent="0.3">
      <c r="A472">
        <f t="shared" si="22"/>
        <v>4</v>
      </c>
      <c r="B472" s="69">
        <v>45021</v>
      </c>
      <c r="C472" s="70" t="s">
        <v>21470</v>
      </c>
      <c r="D472" s="70">
        <f t="shared" si="23"/>
        <v>12526</v>
      </c>
      <c r="E472" s="70" t="s">
        <v>20824</v>
      </c>
      <c r="F472" s="70" t="s">
        <v>21471</v>
      </c>
      <c r="G472" s="70" t="s">
        <v>11799</v>
      </c>
      <c r="H472" s="70" t="s">
        <v>11725</v>
      </c>
      <c r="I472" s="71">
        <v>-653901</v>
      </c>
      <c r="J472" s="72" t="s">
        <v>11720</v>
      </c>
      <c r="K472" s="71">
        <v>-65390</v>
      </c>
      <c r="L472" s="73">
        <v>-719291</v>
      </c>
      <c r="M472">
        <f>+VLOOKUP(D472,'[1]Trừ tiền'!O$8:P$893,2,0)</f>
        <v>-719291</v>
      </c>
      <c r="N472" s="59">
        <f t="shared" si="24"/>
        <v>0</v>
      </c>
      <c r="U472" s="74" t="e">
        <f>+VLOOKUP(D472,'[1]TT T7'!O$895:P$1106,2,0)</f>
        <v>#N/A</v>
      </c>
    </row>
    <row r="473" spans="1:21" hidden="1" x14ac:dyDescent="0.3">
      <c r="A473">
        <f t="shared" si="22"/>
        <v>4</v>
      </c>
      <c r="B473" s="69">
        <v>45021</v>
      </c>
      <c r="C473" s="70" t="s">
        <v>21472</v>
      </c>
      <c r="D473" s="70">
        <f t="shared" si="23"/>
        <v>12558</v>
      </c>
      <c r="E473" s="70" t="s">
        <v>20824</v>
      </c>
      <c r="F473" s="70" t="s">
        <v>21473</v>
      </c>
      <c r="G473" s="70" t="s">
        <v>11799</v>
      </c>
      <c r="H473" s="70" t="s">
        <v>11725</v>
      </c>
      <c r="I473" s="71">
        <v>-264600</v>
      </c>
      <c r="J473" s="72" t="s">
        <v>11720</v>
      </c>
      <c r="K473" s="71">
        <v>-26460</v>
      </c>
      <c r="L473" s="73">
        <v>-291060</v>
      </c>
      <c r="M473">
        <f>+VLOOKUP(D473,'[1]Trừ tiền'!O$8:P$893,2,0)</f>
        <v>-291060</v>
      </c>
      <c r="N473" s="59">
        <f t="shared" si="24"/>
        <v>0</v>
      </c>
      <c r="U473" s="74" t="e">
        <f>+VLOOKUP(D473,'[1]TT T7'!O$895:P$1106,2,0)</f>
        <v>#N/A</v>
      </c>
    </row>
    <row r="474" spans="1:21" hidden="1" x14ac:dyDescent="0.3">
      <c r="A474">
        <f t="shared" si="22"/>
        <v>4</v>
      </c>
      <c r="B474" s="69">
        <v>45022</v>
      </c>
      <c r="C474" s="70" t="s">
        <v>13734</v>
      </c>
      <c r="D474" s="70">
        <f t="shared" si="23"/>
        <v>291</v>
      </c>
      <c r="E474" s="70" t="s">
        <v>20842</v>
      </c>
      <c r="F474" s="70" t="s">
        <v>21474</v>
      </c>
      <c r="G474" s="70" t="s">
        <v>11838</v>
      </c>
      <c r="H474" s="70" t="s">
        <v>11839</v>
      </c>
      <c r="I474" s="71">
        <v>-110250</v>
      </c>
      <c r="J474" s="72" t="s">
        <v>11720</v>
      </c>
      <c r="K474" s="71">
        <v>-11025</v>
      </c>
      <c r="L474" s="73">
        <v>-121275</v>
      </c>
      <c r="M474" s="59">
        <f>+L474</f>
        <v>-121275</v>
      </c>
      <c r="N474" s="59">
        <f t="shared" si="24"/>
        <v>0</v>
      </c>
      <c r="O474" t="e">
        <f>+SUMIFS('[1]Trừ tiền'!P$8:P$893,'[1]Trừ tiền'!O$8:O$893,'[1]Hàng trả'!D462)</f>
        <v>#VALUE!</v>
      </c>
      <c r="P474" t="e">
        <f>+O474-M474</f>
        <v>#VALUE!</v>
      </c>
      <c r="Q474" t="e">
        <f>+O474-M474</f>
        <v>#VALUE!</v>
      </c>
      <c r="R474" s="59" t="e">
        <f>+Q474-L474</f>
        <v>#VALUE!</v>
      </c>
      <c r="S474">
        <v>2</v>
      </c>
      <c r="U474" s="74" t="e">
        <f>+VLOOKUP(D474,'[1]TT T7'!O$895:P$1106,2,0)</f>
        <v>#N/A</v>
      </c>
    </row>
    <row r="475" spans="1:21" hidden="1" x14ac:dyDescent="0.3">
      <c r="A475">
        <f t="shared" si="22"/>
        <v>4</v>
      </c>
      <c r="B475" s="69">
        <v>45022</v>
      </c>
      <c r="C475" s="70" t="s">
        <v>13738</v>
      </c>
      <c r="D475" s="70">
        <f t="shared" si="23"/>
        <v>294</v>
      </c>
      <c r="E475" s="70" t="s">
        <v>20842</v>
      </c>
      <c r="F475" s="70" t="s">
        <v>21475</v>
      </c>
      <c r="G475" s="70" t="s">
        <v>11838</v>
      </c>
      <c r="H475" s="70" t="s">
        <v>11839</v>
      </c>
      <c r="I475" s="71">
        <v>-222116</v>
      </c>
      <c r="J475" s="72" t="s">
        <v>11720</v>
      </c>
      <c r="K475" s="71">
        <v>-22212</v>
      </c>
      <c r="L475" s="73">
        <v>-244328</v>
      </c>
      <c r="M475" s="59">
        <f>+L475</f>
        <v>-244328</v>
      </c>
      <c r="N475" s="59">
        <f t="shared" si="24"/>
        <v>0</v>
      </c>
      <c r="O475" t="e">
        <f>+SUMIFS('[1]Trừ tiền'!P$8:P$893,'[1]Trừ tiền'!O$8:O$893,'[1]Hàng trả'!D463)</f>
        <v>#VALUE!</v>
      </c>
      <c r="P475" t="e">
        <f>+O475-M475</f>
        <v>#VALUE!</v>
      </c>
      <c r="Q475" t="e">
        <f>+O475-M475</f>
        <v>#VALUE!</v>
      </c>
      <c r="R475" s="59" t="e">
        <f>+Q475-L475</f>
        <v>#VALUE!</v>
      </c>
      <c r="S475">
        <v>2</v>
      </c>
      <c r="U475" s="74" t="e">
        <f>+VLOOKUP(D475,'[1]TT T7'!O$895:P$1106,2,0)</f>
        <v>#N/A</v>
      </c>
    </row>
    <row r="476" spans="1:21" hidden="1" x14ac:dyDescent="0.3">
      <c r="A476">
        <f t="shared" si="22"/>
        <v>4</v>
      </c>
      <c r="B476" s="69">
        <v>45022</v>
      </c>
      <c r="C476" s="70" t="s">
        <v>13739</v>
      </c>
      <c r="D476" s="70">
        <f t="shared" si="23"/>
        <v>295</v>
      </c>
      <c r="E476" s="70" t="s">
        <v>20842</v>
      </c>
      <c r="F476" s="70" t="s">
        <v>21476</v>
      </c>
      <c r="G476" s="70" t="s">
        <v>11838</v>
      </c>
      <c r="H476" s="70" t="s">
        <v>11839</v>
      </c>
      <c r="I476" s="71">
        <v>-269632</v>
      </c>
      <c r="J476" s="72" t="s">
        <v>11720</v>
      </c>
      <c r="K476" s="71">
        <v>-26963</v>
      </c>
      <c r="L476" s="73">
        <v>-296595</v>
      </c>
      <c r="M476">
        <f>+VLOOKUP(D476,'[1]Trừ tiền'!O$8:P$893,2,0)</f>
        <v>-296595</v>
      </c>
      <c r="N476" s="59">
        <f t="shared" si="24"/>
        <v>0</v>
      </c>
      <c r="U476" s="74" t="e">
        <f>+VLOOKUP(D476,'[1]TT T7'!O$895:P$1106,2,0)</f>
        <v>#N/A</v>
      </c>
    </row>
    <row r="477" spans="1:21" hidden="1" x14ac:dyDescent="0.3">
      <c r="A477">
        <f t="shared" si="22"/>
        <v>4</v>
      </c>
      <c r="B477" s="69">
        <v>45022</v>
      </c>
      <c r="C477" s="70" t="s">
        <v>13741</v>
      </c>
      <c r="D477" s="70">
        <f t="shared" si="23"/>
        <v>297</v>
      </c>
      <c r="E477" s="70" t="s">
        <v>20842</v>
      </c>
      <c r="F477" s="70" t="s">
        <v>21477</v>
      </c>
      <c r="G477" s="70" t="s">
        <v>11838</v>
      </c>
      <c r="H477" s="70" t="s">
        <v>11839</v>
      </c>
      <c r="I477" s="71">
        <v>-444232</v>
      </c>
      <c r="J477" s="72" t="s">
        <v>11720</v>
      </c>
      <c r="K477" s="71">
        <v>-44423</v>
      </c>
      <c r="L477" s="73">
        <v>-488655</v>
      </c>
      <c r="M477" s="59">
        <f>+L477</f>
        <v>-488655</v>
      </c>
      <c r="N477" s="59">
        <f t="shared" si="24"/>
        <v>0</v>
      </c>
      <c r="O477" t="e">
        <f>+SUMIFS('[1]Trừ tiền'!P$8:P$893,'[1]Trừ tiền'!O$8:O$893,'[1]Hàng trả'!D465)</f>
        <v>#VALUE!</v>
      </c>
      <c r="P477" t="e">
        <f>+O477-M477</f>
        <v>#VALUE!</v>
      </c>
      <c r="Q477" t="e">
        <f>+O477-M477</f>
        <v>#VALUE!</v>
      </c>
      <c r="R477" s="59" t="e">
        <f>+Q477-L477</f>
        <v>#VALUE!</v>
      </c>
      <c r="S477">
        <v>2</v>
      </c>
      <c r="U477" s="74" t="e">
        <f>+VLOOKUP(D477,'[1]TT T7'!O$895:P$1106,2,0)</f>
        <v>#N/A</v>
      </c>
    </row>
    <row r="478" spans="1:21" hidden="1" x14ac:dyDescent="0.3">
      <c r="A478">
        <f t="shared" si="22"/>
        <v>4</v>
      </c>
      <c r="B478" s="69">
        <v>45022</v>
      </c>
      <c r="C478" s="70" t="s">
        <v>13950</v>
      </c>
      <c r="D478" s="70">
        <f t="shared" si="23"/>
        <v>507</v>
      </c>
      <c r="E478" s="70" t="s">
        <v>20884</v>
      </c>
      <c r="F478" s="70" t="s">
        <v>21478</v>
      </c>
      <c r="G478" s="70" t="s">
        <v>12179</v>
      </c>
      <c r="H478" s="70" t="s">
        <v>12180</v>
      </c>
      <c r="I478" s="71">
        <v>-119066</v>
      </c>
      <c r="J478" s="72" t="s">
        <v>11720</v>
      </c>
      <c r="K478" s="71">
        <v>-11907</v>
      </c>
      <c r="L478" s="73">
        <v>-130973</v>
      </c>
      <c r="M478">
        <f>+VLOOKUP(D478,'[1]Trừ tiền'!O$8:P$893,2,0)</f>
        <v>-130973</v>
      </c>
      <c r="N478" s="59">
        <f t="shared" si="24"/>
        <v>0</v>
      </c>
      <c r="U478" s="74" t="e">
        <f>+VLOOKUP(D478,'[1]TT T7'!O$895:P$1106,2,0)</f>
        <v>#N/A</v>
      </c>
    </row>
    <row r="479" spans="1:21" hidden="1" x14ac:dyDescent="0.3">
      <c r="A479">
        <f t="shared" si="22"/>
        <v>4</v>
      </c>
      <c r="B479" s="69">
        <v>45022</v>
      </c>
      <c r="C479" s="70" t="s">
        <v>13953</v>
      </c>
      <c r="D479" s="70">
        <f t="shared" si="23"/>
        <v>509</v>
      </c>
      <c r="E479" s="70" t="s">
        <v>20884</v>
      </c>
      <c r="F479" s="70" t="s">
        <v>21478</v>
      </c>
      <c r="G479" s="70" t="s">
        <v>12179</v>
      </c>
      <c r="H479" s="70" t="s">
        <v>12180</v>
      </c>
      <c r="I479" s="71">
        <v>-88200</v>
      </c>
      <c r="J479" s="72" t="s">
        <v>11720</v>
      </c>
      <c r="K479" s="71">
        <v>-8820</v>
      </c>
      <c r="L479" s="73">
        <v>-97020</v>
      </c>
      <c r="M479">
        <f>+VLOOKUP(D479,'[1]Trừ tiền'!O$8:P$893,2,0)</f>
        <v>-97020</v>
      </c>
      <c r="N479" s="59">
        <f t="shared" si="24"/>
        <v>0</v>
      </c>
      <c r="U479" s="74" t="e">
        <f>+VLOOKUP(D479,'[1]TT T7'!O$895:P$1106,2,0)</f>
        <v>#N/A</v>
      </c>
    </row>
    <row r="480" spans="1:21" hidden="1" x14ac:dyDescent="0.3">
      <c r="A480">
        <f t="shared" si="22"/>
        <v>4</v>
      </c>
      <c r="B480" s="69">
        <v>45022</v>
      </c>
      <c r="C480" s="70" t="s">
        <v>14035</v>
      </c>
      <c r="D480" s="70">
        <f t="shared" si="23"/>
        <v>616</v>
      </c>
      <c r="E480" s="70" t="s">
        <v>20827</v>
      </c>
      <c r="F480" s="70" t="s">
        <v>21479</v>
      </c>
      <c r="G480" s="70" t="s">
        <v>11970</v>
      </c>
      <c r="H480" s="70" t="s">
        <v>11971</v>
      </c>
      <c r="I480" s="71">
        <v>-315482</v>
      </c>
      <c r="J480" s="72" t="s">
        <v>11720</v>
      </c>
      <c r="K480" s="71">
        <v>-31548</v>
      </c>
      <c r="L480" s="73">
        <v>-347030</v>
      </c>
      <c r="M480">
        <f>+VLOOKUP(D480,'[1]Trừ tiền'!O$8:P$893,2,0)</f>
        <v>-347030</v>
      </c>
      <c r="N480" s="59">
        <f t="shared" si="24"/>
        <v>0</v>
      </c>
      <c r="U480" s="74" t="e">
        <f>+VLOOKUP(D480,'[1]TT T7'!O$895:P$1106,2,0)</f>
        <v>#N/A</v>
      </c>
    </row>
    <row r="481" spans="1:26" hidden="1" x14ac:dyDescent="0.3">
      <c r="A481">
        <f t="shared" si="22"/>
        <v>4</v>
      </c>
      <c r="B481" s="69">
        <v>45022</v>
      </c>
      <c r="C481" s="70" t="s">
        <v>14043</v>
      </c>
      <c r="D481" s="70">
        <f t="shared" si="23"/>
        <v>623</v>
      </c>
      <c r="E481" s="70" t="s">
        <v>20827</v>
      </c>
      <c r="F481" s="70" t="s">
        <v>21480</v>
      </c>
      <c r="G481" s="70" t="s">
        <v>11970</v>
      </c>
      <c r="H481" s="70" t="s">
        <v>11971</v>
      </c>
      <c r="I481" s="71">
        <v>-185308</v>
      </c>
      <c r="J481" s="72" t="s">
        <v>11720</v>
      </c>
      <c r="K481" s="71">
        <v>-18531</v>
      </c>
      <c r="L481" s="73">
        <v>-203839</v>
      </c>
      <c r="M481">
        <f>+VLOOKUP(D481,'[1]Trừ tiền'!O$8:P$893,2,0)</f>
        <v>-203839</v>
      </c>
      <c r="N481" s="59">
        <f t="shared" si="24"/>
        <v>0</v>
      </c>
      <c r="U481" s="74" t="e">
        <f>+VLOOKUP(D481,'[1]TT T7'!O$895:P$1106,2,0)</f>
        <v>#N/A</v>
      </c>
    </row>
    <row r="482" spans="1:26" hidden="1" x14ac:dyDescent="0.3">
      <c r="A482">
        <f t="shared" si="22"/>
        <v>4</v>
      </c>
      <c r="B482" s="69">
        <v>45022</v>
      </c>
      <c r="C482" s="70" t="s">
        <v>21481</v>
      </c>
      <c r="D482" s="70">
        <f t="shared" si="23"/>
        <v>12559</v>
      </c>
      <c r="E482" s="70" t="s">
        <v>20824</v>
      </c>
      <c r="F482" s="70" t="s">
        <v>21482</v>
      </c>
      <c r="G482" s="70" t="s">
        <v>11799</v>
      </c>
      <c r="H482" s="70" t="s">
        <v>11725</v>
      </c>
      <c r="I482" s="71">
        <v>-444232</v>
      </c>
      <c r="J482" s="72" t="s">
        <v>11720</v>
      </c>
      <c r="K482" s="71">
        <v>-44423</v>
      </c>
      <c r="L482" s="73">
        <v>-488655</v>
      </c>
      <c r="M482">
        <f>+VLOOKUP(D482,'[1]Trừ tiền'!O$8:P$893,2,0)</f>
        <v>-488655</v>
      </c>
      <c r="N482" s="59">
        <f t="shared" si="24"/>
        <v>0</v>
      </c>
      <c r="U482" s="74" t="e">
        <f>+VLOOKUP(D482,'[1]TT T7'!O$895:P$1106,2,0)</f>
        <v>#N/A</v>
      </c>
    </row>
    <row r="483" spans="1:26" hidden="1" x14ac:dyDescent="0.3">
      <c r="A483">
        <f t="shared" si="22"/>
        <v>4</v>
      </c>
      <c r="B483" s="69">
        <v>45023</v>
      </c>
      <c r="C483" s="70" t="s">
        <v>21483</v>
      </c>
      <c r="D483" s="70">
        <f t="shared" si="23"/>
        <v>280</v>
      </c>
      <c r="E483" s="70" t="s">
        <v>21057</v>
      </c>
      <c r="F483" s="70" t="s">
        <v>21484</v>
      </c>
      <c r="G483" s="70" t="s">
        <v>12188</v>
      </c>
      <c r="H483" s="70" t="s">
        <v>12189</v>
      </c>
      <c r="I483" s="71">
        <v>-119066</v>
      </c>
      <c r="J483" s="72" t="s">
        <v>11720</v>
      </c>
      <c r="K483" s="71">
        <v>-11907</v>
      </c>
      <c r="L483" s="73">
        <v>-130973</v>
      </c>
      <c r="M483">
        <f>+VLOOKUP(D483,'[1]Trừ tiền'!O$8:P$893,2,0)</f>
        <v>-130973</v>
      </c>
      <c r="N483" s="59">
        <f t="shared" si="24"/>
        <v>0</v>
      </c>
      <c r="U483" s="74" t="e">
        <f>+VLOOKUP(D483,'[1]TT T7'!O$895:P$1106,2,0)</f>
        <v>#N/A</v>
      </c>
    </row>
    <row r="484" spans="1:26" hidden="1" x14ac:dyDescent="0.3">
      <c r="A484">
        <f t="shared" si="22"/>
        <v>4</v>
      </c>
      <c r="B484" s="69">
        <v>45023</v>
      </c>
      <c r="C484" s="70" t="s">
        <v>13851</v>
      </c>
      <c r="D484" s="70">
        <f t="shared" si="23"/>
        <v>422</v>
      </c>
      <c r="E484" s="70" t="s">
        <v>21485</v>
      </c>
      <c r="F484" s="70" t="s">
        <v>21486</v>
      </c>
      <c r="G484" s="70" t="s">
        <v>12357</v>
      </c>
      <c r="H484" s="70" t="s">
        <v>12358</v>
      </c>
      <c r="I484" s="71">
        <v>-432600</v>
      </c>
      <c r="J484" s="72" t="s">
        <v>11726</v>
      </c>
      <c r="K484" s="71">
        <v>-34608</v>
      </c>
      <c r="L484" s="73">
        <v>-467208</v>
      </c>
      <c r="M484" s="59">
        <f>+L484</f>
        <v>-467208</v>
      </c>
      <c r="N484" s="59">
        <f t="shared" si="24"/>
        <v>0</v>
      </c>
      <c r="O484" t="e">
        <f>+SUMIFS('[1]Trừ tiền'!P$8:P$893,'[1]Trừ tiền'!O$8:O$893,'[1]Hàng trả'!D472)</f>
        <v>#VALUE!</v>
      </c>
      <c r="P484" t="e">
        <f>+O484-M484</f>
        <v>#VALUE!</v>
      </c>
      <c r="Q484" t="e">
        <f>+O484-M484</f>
        <v>#VALUE!</v>
      </c>
      <c r="R484" s="59" t="e">
        <f>+Q484-L484</f>
        <v>#VALUE!</v>
      </c>
      <c r="S484">
        <v>2</v>
      </c>
      <c r="U484" s="74" t="e">
        <f>+VLOOKUP(D484,'[1]TT T7'!O$895:P$1106,2,0)</f>
        <v>#N/A</v>
      </c>
    </row>
    <row r="485" spans="1:26" hidden="1" x14ac:dyDescent="0.3">
      <c r="A485">
        <f t="shared" si="22"/>
        <v>4</v>
      </c>
      <c r="B485" s="69">
        <v>45023</v>
      </c>
      <c r="C485" s="70" t="s">
        <v>14048</v>
      </c>
      <c r="D485" s="70">
        <f t="shared" si="23"/>
        <v>627</v>
      </c>
      <c r="E485" s="70" t="s">
        <v>20827</v>
      </c>
      <c r="F485" s="70" t="s">
        <v>21487</v>
      </c>
      <c r="G485" s="70" t="s">
        <v>11970</v>
      </c>
      <c r="H485" s="70" t="s">
        <v>11971</v>
      </c>
      <c r="I485" s="71">
        <v>-232262</v>
      </c>
      <c r="J485" s="72" t="s">
        <v>11720</v>
      </c>
      <c r="K485" s="71">
        <v>-23226</v>
      </c>
      <c r="L485" s="73">
        <v>-255488</v>
      </c>
      <c r="M485">
        <f>+VLOOKUP(D485,'[1]Trừ tiền'!O$8:P$893,2,0)</f>
        <v>-255488</v>
      </c>
      <c r="N485" s="59">
        <f t="shared" si="24"/>
        <v>0</v>
      </c>
      <c r="S485">
        <v>3</v>
      </c>
      <c r="U485" s="74" t="e">
        <f>+VLOOKUP(D485,'[1]TT T7'!O$895:P$1106,2,0)</f>
        <v>#N/A</v>
      </c>
    </row>
    <row r="486" spans="1:26" hidden="1" x14ac:dyDescent="0.3">
      <c r="A486">
        <f t="shared" si="22"/>
        <v>4</v>
      </c>
      <c r="B486" s="69">
        <v>45023</v>
      </c>
      <c r="C486" s="70" t="s">
        <v>14051</v>
      </c>
      <c r="D486" s="70">
        <f t="shared" si="23"/>
        <v>629</v>
      </c>
      <c r="E486" s="70" t="s">
        <v>20827</v>
      </c>
      <c r="F486" s="70" t="s">
        <v>21488</v>
      </c>
      <c r="G486" s="70" t="s">
        <v>11970</v>
      </c>
      <c r="H486" s="70" t="s">
        <v>11971</v>
      </c>
      <c r="I486" s="71">
        <v>-146862</v>
      </c>
      <c r="J486" s="72" t="s">
        <v>11720</v>
      </c>
      <c r="K486" s="71">
        <v>-14686</v>
      </c>
      <c r="L486" s="73">
        <v>-161548</v>
      </c>
      <c r="M486">
        <f>+VLOOKUP(D486,'[1]Trừ tiền'!O$8:P$893,2,0)</f>
        <v>-161548</v>
      </c>
      <c r="N486" s="59">
        <f t="shared" si="24"/>
        <v>0</v>
      </c>
      <c r="U486" s="74" t="e">
        <f>+VLOOKUP(D486,'[1]TT T7'!O$895:P$1106,2,0)</f>
        <v>#N/A</v>
      </c>
    </row>
    <row r="487" spans="1:26" hidden="1" x14ac:dyDescent="0.3">
      <c r="A487">
        <f t="shared" si="22"/>
        <v>4</v>
      </c>
      <c r="B487" s="69">
        <v>45023</v>
      </c>
      <c r="C487" s="70" t="s">
        <v>21489</v>
      </c>
      <c r="D487" s="70">
        <f t="shared" si="23"/>
        <v>1289</v>
      </c>
      <c r="E487" s="70" t="s">
        <v>20847</v>
      </c>
      <c r="F487" s="70" t="s">
        <v>21490</v>
      </c>
      <c r="G487" s="70" t="s">
        <v>11860</v>
      </c>
      <c r="H487" s="70" t="s">
        <v>11719</v>
      </c>
      <c r="I487" s="71">
        <v>-1112993</v>
      </c>
      <c r="J487" s="72" t="s">
        <v>11720</v>
      </c>
      <c r="K487" s="71">
        <v>-111299</v>
      </c>
      <c r="L487" s="73">
        <v>-1224292</v>
      </c>
      <c r="M487">
        <f>+VLOOKUP(D487,'[1]Trừ tiền'!O$8:P$893,2,0)</f>
        <v>-1224292</v>
      </c>
      <c r="N487" s="59">
        <f t="shared" si="24"/>
        <v>0</v>
      </c>
      <c r="U487" s="74" t="e">
        <f>+VLOOKUP(D487,'[1]TT T7'!O$895:P$1106,2,0)</f>
        <v>#N/A</v>
      </c>
    </row>
    <row r="488" spans="1:26" hidden="1" x14ac:dyDescent="0.3">
      <c r="A488">
        <f t="shared" si="22"/>
        <v>4</v>
      </c>
      <c r="B488" s="69">
        <v>45023</v>
      </c>
      <c r="C488" s="70" t="s">
        <v>21491</v>
      </c>
      <c r="D488" s="70">
        <f t="shared" si="23"/>
        <v>12741</v>
      </c>
      <c r="E488" s="70" t="s">
        <v>20824</v>
      </c>
      <c r="F488" s="70" t="s">
        <v>21492</v>
      </c>
      <c r="G488" s="70" t="s">
        <v>11799</v>
      </c>
      <c r="H488" s="70" t="s">
        <v>11725</v>
      </c>
      <c r="I488" s="71">
        <v>-809564</v>
      </c>
      <c r="J488" s="72" t="s">
        <v>11720</v>
      </c>
      <c r="K488" s="71">
        <v>-80957</v>
      </c>
      <c r="L488" s="73">
        <v>-890521</v>
      </c>
      <c r="M488">
        <f>+VLOOKUP(D488,'[1]Trừ tiền'!O$8:P$893,2,0)</f>
        <v>-890520</v>
      </c>
      <c r="N488" s="59">
        <f t="shared" si="24"/>
        <v>1</v>
      </c>
      <c r="U488" s="74" t="e">
        <f>+VLOOKUP(D488,'[1]TT T7'!O$895:P$1106,2,0)</f>
        <v>#N/A</v>
      </c>
    </row>
    <row r="489" spans="1:26" hidden="1" x14ac:dyDescent="0.3">
      <c r="A489">
        <f t="shared" si="22"/>
        <v>4</v>
      </c>
      <c r="B489" s="69">
        <v>45023</v>
      </c>
      <c r="C489" s="70" t="s">
        <v>21493</v>
      </c>
      <c r="D489" s="70">
        <f t="shared" si="23"/>
        <v>12765</v>
      </c>
      <c r="E489" s="70" t="s">
        <v>20824</v>
      </c>
      <c r="F489" s="70" t="s">
        <v>21494</v>
      </c>
      <c r="G489" s="70" t="s">
        <v>11799</v>
      </c>
      <c r="H489" s="70" t="s">
        <v>11725</v>
      </c>
      <c r="I489" s="71">
        <v>-182008</v>
      </c>
      <c r="J489" s="72" t="s">
        <v>11720</v>
      </c>
      <c r="K489" s="71">
        <v>-18201</v>
      </c>
      <c r="L489" s="73">
        <v>-200209</v>
      </c>
      <c r="M489">
        <f>+VLOOKUP(D489,'[1]Trừ tiền'!O$8:P$893,2,0)</f>
        <v>-200209</v>
      </c>
      <c r="N489" s="59">
        <f t="shared" si="24"/>
        <v>0</v>
      </c>
      <c r="U489" s="74" t="e">
        <f>+VLOOKUP(D489,'[1]TT T7'!O$895:P$1106,2,0)</f>
        <v>#N/A</v>
      </c>
    </row>
    <row r="490" spans="1:26" hidden="1" x14ac:dyDescent="0.3">
      <c r="A490">
        <f t="shared" si="22"/>
        <v>4</v>
      </c>
      <c r="B490" s="69">
        <v>45026</v>
      </c>
      <c r="C490" s="70" t="s">
        <v>21324</v>
      </c>
      <c r="D490" s="70">
        <f t="shared" si="23"/>
        <v>231</v>
      </c>
      <c r="E490" s="70" t="s">
        <v>21495</v>
      </c>
      <c r="F490" s="70" t="s">
        <v>21496</v>
      </c>
      <c r="G490" s="70" t="s">
        <v>12496</v>
      </c>
      <c r="H490" s="70" t="s">
        <v>12497</v>
      </c>
      <c r="I490" s="71">
        <v>-441000</v>
      </c>
      <c r="J490" s="72" t="s">
        <v>11720</v>
      </c>
      <c r="K490" s="71">
        <v>-44100</v>
      </c>
      <c r="L490" s="73">
        <v>-485100</v>
      </c>
      <c r="M490" t="s">
        <v>21497</v>
      </c>
      <c r="N490" s="59" t="e">
        <f t="shared" si="24"/>
        <v>#VALUE!</v>
      </c>
      <c r="O490" t="e">
        <f>+SUMIFS('[1]Trừ tiền'!P$8:P$893,'[1]Trừ tiền'!O$8:O$893,'[1]Hàng trả'!D478)</f>
        <v>#VALUE!</v>
      </c>
      <c r="P490" t="e">
        <f>+O490-M490</f>
        <v>#VALUE!</v>
      </c>
      <c r="U490" s="74" t="e">
        <f>+VLOOKUP(D490,'[1]TT T7'!O$895:P$1106,2,0)</f>
        <v>#N/A</v>
      </c>
      <c r="W490">
        <f>+VLOOKUP(D490,'[1]TT T8'!O$865:P$1022,2,0)</f>
        <v>-485100</v>
      </c>
      <c r="X490" s="59">
        <f>+W490-L490</f>
        <v>0</v>
      </c>
      <c r="Y490" s="59"/>
      <c r="Z490" s="59"/>
    </row>
    <row r="491" spans="1:26" hidden="1" x14ac:dyDescent="0.3">
      <c r="A491">
        <f t="shared" si="22"/>
        <v>4</v>
      </c>
      <c r="B491" s="69">
        <v>45026</v>
      </c>
      <c r="C491" s="70" t="s">
        <v>13838</v>
      </c>
      <c r="D491" s="70">
        <f t="shared" si="23"/>
        <v>407</v>
      </c>
      <c r="E491" s="70" t="s">
        <v>20852</v>
      </c>
      <c r="F491" s="70" t="s">
        <v>21498</v>
      </c>
      <c r="G491" s="70" t="s">
        <v>12167</v>
      </c>
      <c r="H491" s="70" t="s">
        <v>12168</v>
      </c>
      <c r="I491" s="71">
        <v>-222116</v>
      </c>
      <c r="J491" s="72" t="s">
        <v>11720</v>
      </c>
      <c r="K491" s="71">
        <v>-22212</v>
      </c>
      <c r="L491" s="73">
        <v>-244328</v>
      </c>
      <c r="M491">
        <f>+VLOOKUP(D491,'[1]Trừ tiền'!O$8:P$893,2,0)</f>
        <v>-244328</v>
      </c>
      <c r="N491" s="59">
        <f t="shared" si="24"/>
        <v>0</v>
      </c>
      <c r="U491" s="74" t="e">
        <f>+VLOOKUP(D491,'[1]TT T7'!O$895:P$1106,2,0)</f>
        <v>#N/A</v>
      </c>
    </row>
    <row r="492" spans="1:26" hidden="1" x14ac:dyDescent="0.3">
      <c r="A492">
        <f t="shared" si="22"/>
        <v>4</v>
      </c>
      <c r="B492" s="69">
        <v>45026</v>
      </c>
      <c r="C492" s="70" t="s">
        <v>13910</v>
      </c>
      <c r="D492" s="70">
        <f t="shared" si="23"/>
        <v>483</v>
      </c>
      <c r="E492" s="70" t="s">
        <v>20919</v>
      </c>
      <c r="F492" s="70" t="s">
        <v>21499</v>
      </c>
      <c r="G492" s="70" t="s">
        <v>12565</v>
      </c>
      <c r="H492" s="70" t="s">
        <v>12566</v>
      </c>
      <c r="I492" s="71">
        <v>-212100</v>
      </c>
      <c r="J492" s="72" t="s">
        <v>11720</v>
      </c>
      <c r="K492" s="71">
        <v>-21210</v>
      </c>
      <c r="L492" s="73">
        <v>-233310</v>
      </c>
      <c r="M492">
        <f>+VLOOKUP(D492,'[1]Trừ tiền'!O$8:P$893,2,0)</f>
        <v>-233310</v>
      </c>
      <c r="N492" s="59">
        <f t="shared" si="24"/>
        <v>0</v>
      </c>
      <c r="U492" s="74" t="e">
        <f>+VLOOKUP(D492,'[1]TT T7'!O$895:P$1106,2,0)</f>
        <v>#N/A</v>
      </c>
    </row>
    <row r="493" spans="1:26" hidden="1" x14ac:dyDescent="0.3">
      <c r="A493">
        <f t="shared" si="22"/>
        <v>4</v>
      </c>
      <c r="B493" s="69">
        <v>45026</v>
      </c>
      <c r="C493" s="70" t="s">
        <v>13911</v>
      </c>
      <c r="D493" s="70">
        <f t="shared" si="23"/>
        <v>484</v>
      </c>
      <c r="E493" s="70" t="s">
        <v>20919</v>
      </c>
      <c r="F493" s="70" t="s">
        <v>21500</v>
      </c>
      <c r="G493" s="70" t="s">
        <v>12565</v>
      </c>
      <c r="H493" s="70" t="s">
        <v>12566</v>
      </c>
      <c r="I493" s="71">
        <v>-358734</v>
      </c>
      <c r="J493" s="72" t="s">
        <v>11720</v>
      </c>
      <c r="K493" s="71">
        <v>-35873</v>
      </c>
      <c r="L493" s="73">
        <v>-394607</v>
      </c>
      <c r="M493">
        <f>+VLOOKUP(D493,'[1]Trừ tiền'!O$8:P$893,2,0)</f>
        <v>-394607</v>
      </c>
      <c r="N493" s="59">
        <f t="shared" si="24"/>
        <v>0</v>
      </c>
      <c r="U493" s="74" t="e">
        <f>+VLOOKUP(D493,'[1]TT T7'!O$895:P$1106,2,0)</f>
        <v>#N/A</v>
      </c>
    </row>
    <row r="494" spans="1:26" hidden="1" x14ac:dyDescent="0.3">
      <c r="A494">
        <f t="shared" si="22"/>
        <v>4</v>
      </c>
      <c r="B494" s="69">
        <v>45026</v>
      </c>
      <c r="C494" s="70" t="s">
        <v>13984</v>
      </c>
      <c r="D494" s="70">
        <f t="shared" si="23"/>
        <v>562</v>
      </c>
      <c r="E494" s="70" t="s">
        <v>20826</v>
      </c>
      <c r="F494" s="70" t="s">
        <v>21501</v>
      </c>
      <c r="G494" s="70" t="s">
        <v>12161</v>
      </c>
      <c r="H494" s="70" t="s">
        <v>12162</v>
      </c>
      <c r="I494" s="71">
        <v>-176400</v>
      </c>
      <c r="J494" s="72" t="s">
        <v>11720</v>
      </c>
      <c r="K494" s="71">
        <v>-17640</v>
      </c>
      <c r="L494" s="73">
        <v>-194040</v>
      </c>
      <c r="M494" s="59">
        <f>+L494</f>
        <v>-194040</v>
      </c>
      <c r="N494" s="59">
        <f t="shared" si="24"/>
        <v>0</v>
      </c>
      <c r="O494" t="e">
        <f>+SUMIFS('[1]Trừ tiền'!P$8:P$893,'[1]Trừ tiền'!O$8:O$893,'[1]Hàng trả'!D482)</f>
        <v>#VALUE!</v>
      </c>
      <c r="P494" t="e">
        <f>+O494-M494</f>
        <v>#VALUE!</v>
      </c>
      <c r="Q494" t="e">
        <f>+O494-M494</f>
        <v>#VALUE!</v>
      </c>
      <c r="R494" s="59" t="e">
        <f>+Q494-L494</f>
        <v>#VALUE!</v>
      </c>
      <c r="S494">
        <v>2</v>
      </c>
      <c r="U494" s="74" t="e">
        <f>+VLOOKUP(D494,'[1]TT T7'!O$895:P$1106,2,0)</f>
        <v>#N/A</v>
      </c>
    </row>
    <row r="495" spans="1:26" hidden="1" x14ac:dyDescent="0.3">
      <c r="A495">
        <f t="shared" si="22"/>
        <v>4</v>
      </c>
      <c r="B495" s="69">
        <v>45026</v>
      </c>
      <c r="C495" s="70" t="s">
        <v>21502</v>
      </c>
      <c r="D495" s="70">
        <f t="shared" si="23"/>
        <v>12779</v>
      </c>
      <c r="E495" s="70" t="s">
        <v>20824</v>
      </c>
      <c r="F495" s="70" t="s">
        <v>21503</v>
      </c>
      <c r="G495" s="70" t="s">
        <v>11799</v>
      </c>
      <c r="H495" s="70" t="s">
        <v>11725</v>
      </c>
      <c r="I495" s="71">
        <v>-73431</v>
      </c>
      <c r="J495" s="72" t="s">
        <v>11720</v>
      </c>
      <c r="K495" s="71">
        <v>-7343</v>
      </c>
      <c r="L495" s="73">
        <v>-80774</v>
      </c>
      <c r="M495">
        <f>+VLOOKUP(D495,'[1]Trừ tiền'!O$8:P$893,2,0)</f>
        <v>-80774</v>
      </c>
      <c r="N495" s="59">
        <f t="shared" si="24"/>
        <v>0</v>
      </c>
      <c r="U495" s="74" t="e">
        <f>+VLOOKUP(D495,'[1]TT T7'!O$895:P$1106,2,0)</f>
        <v>#N/A</v>
      </c>
    </row>
    <row r="496" spans="1:26" hidden="1" x14ac:dyDescent="0.3">
      <c r="A496">
        <f t="shared" si="22"/>
        <v>4</v>
      </c>
      <c r="B496" s="69">
        <v>45026</v>
      </c>
      <c r="C496" s="70" t="s">
        <v>21504</v>
      </c>
      <c r="D496" s="70">
        <f t="shared" si="23"/>
        <v>12828</v>
      </c>
      <c r="E496" s="70" t="s">
        <v>20824</v>
      </c>
      <c r="F496" s="70" t="s">
        <v>21505</v>
      </c>
      <c r="G496" s="70" t="s">
        <v>11799</v>
      </c>
      <c r="H496" s="70" t="s">
        <v>11725</v>
      </c>
      <c r="I496" s="71">
        <v>-863436</v>
      </c>
      <c r="J496" s="72" t="s">
        <v>11720</v>
      </c>
      <c r="K496" s="71">
        <v>-86344</v>
      </c>
      <c r="L496" s="73">
        <v>-949780</v>
      </c>
      <c r="M496">
        <f>+VLOOKUP(D496,'[1]Trừ tiền'!O$8:P$893,2,0)</f>
        <v>-949780</v>
      </c>
      <c r="N496" s="59">
        <f t="shared" si="24"/>
        <v>0</v>
      </c>
      <c r="U496" s="74" t="e">
        <f>+VLOOKUP(D496,'[1]TT T7'!O$895:P$1106,2,0)</f>
        <v>#N/A</v>
      </c>
    </row>
    <row r="497" spans="1:21" hidden="1" x14ac:dyDescent="0.3">
      <c r="A497">
        <f t="shared" si="22"/>
        <v>4</v>
      </c>
      <c r="B497" s="69">
        <v>45026</v>
      </c>
      <c r="C497" s="70" t="s">
        <v>21506</v>
      </c>
      <c r="D497" s="70">
        <f t="shared" si="23"/>
        <v>12830</v>
      </c>
      <c r="E497" s="70" t="s">
        <v>20824</v>
      </c>
      <c r="F497" s="70" t="s">
        <v>21507</v>
      </c>
      <c r="G497" s="70" t="s">
        <v>11799</v>
      </c>
      <c r="H497" s="70" t="s">
        <v>11725</v>
      </c>
      <c r="I497" s="71">
        <v>-84840</v>
      </c>
      <c r="J497" s="72" t="s">
        <v>11720</v>
      </c>
      <c r="K497" s="71">
        <v>-8484</v>
      </c>
      <c r="L497" s="73">
        <v>-93324</v>
      </c>
      <c r="M497">
        <f>+VLOOKUP(D497,'[1]Trừ tiền'!O$8:P$893,2,0)</f>
        <v>-93324</v>
      </c>
      <c r="N497" s="59">
        <f t="shared" si="24"/>
        <v>0</v>
      </c>
      <c r="U497" s="74" t="e">
        <f>+VLOOKUP(D497,'[1]TT T7'!O$895:P$1106,2,0)</f>
        <v>#N/A</v>
      </c>
    </row>
    <row r="498" spans="1:21" hidden="1" x14ac:dyDescent="0.3">
      <c r="A498">
        <f t="shared" si="22"/>
        <v>4</v>
      </c>
      <c r="B498" s="69">
        <v>45026</v>
      </c>
      <c r="C498" s="70" t="s">
        <v>21508</v>
      </c>
      <c r="D498" s="70">
        <f t="shared" si="23"/>
        <v>12862</v>
      </c>
      <c r="E498" s="70" t="s">
        <v>20824</v>
      </c>
      <c r="F498" s="70" t="s">
        <v>21509</v>
      </c>
      <c r="G498" s="70" t="s">
        <v>11799</v>
      </c>
      <c r="H498" s="70" t="s">
        <v>11725</v>
      </c>
      <c r="I498" s="71">
        <v>-147681</v>
      </c>
      <c r="J498" s="72" t="s">
        <v>11720</v>
      </c>
      <c r="K498" s="71">
        <v>-14768</v>
      </c>
      <c r="L498" s="73">
        <v>-162449</v>
      </c>
      <c r="M498">
        <f>+VLOOKUP(D498,'[1]Trừ tiền'!O$8:P$893,2,0)</f>
        <v>-162449</v>
      </c>
      <c r="N498" s="59">
        <f t="shared" si="24"/>
        <v>0</v>
      </c>
      <c r="U498" s="74" t="e">
        <f>+VLOOKUP(D498,'[1]TT T7'!O$895:P$1106,2,0)</f>
        <v>#N/A</v>
      </c>
    </row>
    <row r="499" spans="1:21" hidden="1" x14ac:dyDescent="0.3">
      <c r="A499">
        <f t="shared" si="22"/>
        <v>4</v>
      </c>
      <c r="B499" s="69">
        <v>45027</v>
      </c>
      <c r="C499" s="70" t="s">
        <v>13873</v>
      </c>
      <c r="D499" s="70">
        <f t="shared" si="23"/>
        <v>442</v>
      </c>
      <c r="E499" s="70" t="s">
        <v>20890</v>
      </c>
      <c r="F499" s="70" t="s">
        <v>21510</v>
      </c>
      <c r="G499" s="70" t="s">
        <v>12194</v>
      </c>
      <c r="H499" s="70" t="s">
        <v>12195</v>
      </c>
      <c r="I499" s="71">
        <v>-111058</v>
      </c>
      <c r="J499" s="72" t="s">
        <v>11720</v>
      </c>
      <c r="K499" s="71">
        <v>-11106</v>
      </c>
      <c r="L499" s="73">
        <v>-122164</v>
      </c>
      <c r="M499">
        <f>+VLOOKUP(D499,'[1]Trừ tiền'!O$8:P$893,2,0)</f>
        <v>-122164</v>
      </c>
      <c r="N499" s="59">
        <f t="shared" si="24"/>
        <v>0</v>
      </c>
      <c r="U499" s="74" t="e">
        <f>+VLOOKUP(D499,'[1]TT T7'!O$895:P$1106,2,0)</f>
        <v>#N/A</v>
      </c>
    </row>
    <row r="500" spans="1:21" hidden="1" x14ac:dyDescent="0.3">
      <c r="A500">
        <f t="shared" si="22"/>
        <v>4</v>
      </c>
      <c r="B500" s="69">
        <v>45027</v>
      </c>
      <c r="C500" s="70" t="s">
        <v>21511</v>
      </c>
      <c r="D500" s="70">
        <f t="shared" si="23"/>
        <v>645</v>
      </c>
      <c r="E500" s="70" t="s">
        <v>20827</v>
      </c>
      <c r="F500" s="70" t="s">
        <v>21512</v>
      </c>
      <c r="G500" s="70" t="s">
        <v>11970</v>
      </c>
      <c r="H500" s="70" t="s">
        <v>11971</v>
      </c>
      <c r="I500" s="71">
        <v>-68063</v>
      </c>
      <c r="J500" s="72" t="s">
        <v>11720</v>
      </c>
      <c r="K500" s="71">
        <v>-6806</v>
      </c>
      <c r="L500" s="73">
        <v>-74869</v>
      </c>
      <c r="M500">
        <f>+VLOOKUP(D500,'[1]Trừ tiền'!O$8:P$893,2,0)</f>
        <v>-74869</v>
      </c>
      <c r="N500" s="59">
        <f t="shared" si="24"/>
        <v>0</v>
      </c>
      <c r="U500" s="74" t="e">
        <f>+VLOOKUP(D500,'[1]TT T7'!O$895:P$1106,2,0)</f>
        <v>#N/A</v>
      </c>
    </row>
    <row r="501" spans="1:21" hidden="1" x14ac:dyDescent="0.3">
      <c r="A501">
        <f t="shared" si="22"/>
        <v>4</v>
      </c>
      <c r="B501" s="69">
        <v>45027</v>
      </c>
      <c r="C501" s="70" t="s">
        <v>14069</v>
      </c>
      <c r="D501" s="70">
        <f t="shared" si="23"/>
        <v>653</v>
      </c>
      <c r="E501" s="70" t="s">
        <v>20827</v>
      </c>
      <c r="F501" s="70" t="s">
        <v>21513</v>
      </c>
      <c r="G501" s="70" t="s">
        <v>11970</v>
      </c>
      <c r="H501" s="70" t="s">
        <v>11971</v>
      </c>
      <c r="I501" s="71">
        <v>-301785</v>
      </c>
      <c r="J501" s="72" t="s">
        <v>11720</v>
      </c>
      <c r="K501" s="71">
        <v>-30179</v>
      </c>
      <c r="L501" s="73">
        <v>-331964</v>
      </c>
      <c r="M501">
        <f>+VLOOKUP(D501,'[1]Trừ tiền'!O$8:P$893,2,0)</f>
        <v>-331964</v>
      </c>
      <c r="N501" s="59">
        <f t="shared" si="24"/>
        <v>0</v>
      </c>
      <c r="U501" s="74" t="e">
        <f>+VLOOKUP(D501,'[1]TT T7'!O$895:P$1106,2,0)</f>
        <v>#N/A</v>
      </c>
    </row>
    <row r="502" spans="1:21" hidden="1" x14ac:dyDescent="0.3">
      <c r="A502">
        <f t="shared" si="22"/>
        <v>4</v>
      </c>
      <c r="B502" s="69">
        <v>45027</v>
      </c>
      <c r="C502" s="70" t="s">
        <v>14077</v>
      </c>
      <c r="D502" s="70">
        <f t="shared" si="23"/>
        <v>660</v>
      </c>
      <c r="E502" s="70" t="s">
        <v>20827</v>
      </c>
      <c r="F502" s="70" t="s">
        <v>21514</v>
      </c>
      <c r="G502" s="70" t="s">
        <v>11970</v>
      </c>
      <c r="H502" s="70" t="s">
        <v>11971</v>
      </c>
      <c r="I502" s="71">
        <v>-301785</v>
      </c>
      <c r="J502" s="72" t="s">
        <v>11720</v>
      </c>
      <c r="K502" s="71">
        <v>-30179</v>
      </c>
      <c r="L502" s="73">
        <v>-331964</v>
      </c>
      <c r="M502">
        <f>+VLOOKUP(D502,'[1]Trừ tiền'!O$8:P$893,2,0)</f>
        <v>-331964</v>
      </c>
      <c r="N502" s="59">
        <f t="shared" si="24"/>
        <v>0</v>
      </c>
      <c r="U502" s="74" t="e">
        <f>+VLOOKUP(D502,'[1]TT T7'!O$895:P$1106,2,0)</f>
        <v>#N/A</v>
      </c>
    </row>
    <row r="503" spans="1:21" hidden="1" x14ac:dyDescent="0.3">
      <c r="A503">
        <f t="shared" si="22"/>
        <v>4</v>
      </c>
      <c r="B503" s="69">
        <v>45027</v>
      </c>
      <c r="C503" s="70" t="s">
        <v>21515</v>
      </c>
      <c r="D503" s="70">
        <f t="shared" si="23"/>
        <v>1330</v>
      </c>
      <c r="E503" s="70" t="s">
        <v>20847</v>
      </c>
      <c r="F503" s="70" t="s">
        <v>21516</v>
      </c>
      <c r="G503" s="70" t="s">
        <v>11860</v>
      </c>
      <c r="H503" s="70" t="s">
        <v>11719</v>
      </c>
      <c r="I503" s="71">
        <v>-217794</v>
      </c>
      <c r="J503" s="72" t="s">
        <v>11720</v>
      </c>
      <c r="K503" s="71">
        <v>-21779</v>
      </c>
      <c r="L503" s="73">
        <v>-239573</v>
      </c>
      <c r="M503">
        <f>+VLOOKUP(D503,'[1]Trừ tiền'!O$8:P$893,2,0)</f>
        <v>-239573</v>
      </c>
      <c r="N503" s="59">
        <f t="shared" si="24"/>
        <v>0</v>
      </c>
      <c r="U503" s="74" t="e">
        <f>+VLOOKUP(D503,'[1]TT T7'!O$895:P$1106,2,0)</f>
        <v>#N/A</v>
      </c>
    </row>
    <row r="504" spans="1:21" hidden="1" x14ac:dyDescent="0.3">
      <c r="A504">
        <f t="shared" si="22"/>
        <v>4</v>
      </c>
      <c r="B504" s="69">
        <v>45027</v>
      </c>
      <c r="C504" s="70" t="s">
        <v>21517</v>
      </c>
      <c r="D504" s="70">
        <f t="shared" si="23"/>
        <v>12992</v>
      </c>
      <c r="E504" s="70" t="s">
        <v>20824</v>
      </c>
      <c r="F504" s="70" t="s">
        <v>21518</v>
      </c>
      <c r="G504" s="70" t="s">
        <v>11799</v>
      </c>
      <c r="H504" s="70" t="s">
        <v>11725</v>
      </c>
      <c r="I504" s="71">
        <v>-333174</v>
      </c>
      <c r="J504" s="72" t="s">
        <v>11720</v>
      </c>
      <c r="K504" s="71">
        <v>-33317</v>
      </c>
      <c r="L504" s="73">
        <v>-366491</v>
      </c>
      <c r="M504">
        <f>+VLOOKUP(D504,'[1]Trừ tiền'!O$8:P$893,2,0)</f>
        <v>-366491</v>
      </c>
      <c r="N504" s="59">
        <f t="shared" si="24"/>
        <v>0</v>
      </c>
      <c r="U504" s="74" t="e">
        <f>+VLOOKUP(D504,'[1]TT T7'!O$895:P$1106,2,0)</f>
        <v>#N/A</v>
      </c>
    </row>
    <row r="505" spans="1:21" hidden="1" x14ac:dyDescent="0.3">
      <c r="A505">
        <f t="shared" si="22"/>
        <v>4</v>
      </c>
      <c r="B505" s="69">
        <v>45027</v>
      </c>
      <c r="C505" s="70" t="s">
        <v>21519</v>
      </c>
      <c r="D505" s="70">
        <f t="shared" si="23"/>
        <v>13000</v>
      </c>
      <c r="E505" s="70" t="s">
        <v>20824</v>
      </c>
      <c r="F505" s="70" t="s">
        <v>21520</v>
      </c>
      <c r="G505" s="70" t="s">
        <v>11799</v>
      </c>
      <c r="H505" s="70" t="s">
        <v>11725</v>
      </c>
      <c r="I505" s="71">
        <v>-666348</v>
      </c>
      <c r="J505" s="72" t="s">
        <v>11720</v>
      </c>
      <c r="K505" s="71">
        <v>-66635</v>
      </c>
      <c r="L505" s="73">
        <v>-732983</v>
      </c>
      <c r="M505">
        <f>+VLOOKUP(D505,'[1]Trừ tiền'!O$8:P$893,2,0)</f>
        <v>-732983</v>
      </c>
      <c r="N505" s="59">
        <f t="shared" si="24"/>
        <v>0</v>
      </c>
      <c r="U505" s="74" t="e">
        <f>+VLOOKUP(D505,'[1]TT T7'!O$895:P$1106,2,0)</f>
        <v>#N/A</v>
      </c>
    </row>
    <row r="506" spans="1:21" hidden="1" x14ac:dyDescent="0.3">
      <c r="A506">
        <f t="shared" si="22"/>
        <v>4</v>
      </c>
      <c r="B506" s="69">
        <v>45027</v>
      </c>
      <c r="C506" s="70" t="s">
        <v>21521</v>
      </c>
      <c r="D506" s="70">
        <f t="shared" si="23"/>
        <v>13023</v>
      </c>
      <c r="E506" s="70" t="s">
        <v>20824</v>
      </c>
      <c r="F506" s="70" t="s">
        <v>21522</v>
      </c>
      <c r="G506" s="70" t="s">
        <v>11799</v>
      </c>
      <c r="H506" s="70" t="s">
        <v>11725</v>
      </c>
      <c r="I506" s="71">
        <v>-73431</v>
      </c>
      <c r="J506" s="72" t="s">
        <v>11720</v>
      </c>
      <c r="K506" s="71">
        <v>-7343</v>
      </c>
      <c r="L506" s="73">
        <v>-80774</v>
      </c>
      <c r="M506">
        <f>+VLOOKUP(D506,'[1]Trừ tiền'!O$8:P$893,2,0)</f>
        <v>-80774</v>
      </c>
      <c r="N506" s="59">
        <f t="shared" si="24"/>
        <v>0</v>
      </c>
      <c r="U506" s="74" t="e">
        <f>+VLOOKUP(D506,'[1]TT T7'!O$895:P$1106,2,0)</f>
        <v>#N/A</v>
      </c>
    </row>
    <row r="507" spans="1:21" hidden="1" x14ac:dyDescent="0.3">
      <c r="A507">
        <f t="shared" si="22"/>
        <v>4</v>
      </c>
      <c r="B507" s="69">
        <v>45027</v>
      </c>
      <c r="C507" s="70" t="s">
        <v>21523</v>
      </c>
      <c r="D507" s="70">
        <f t="shared" si="23"/>
        <v>13033</v>
      </c>
      <c r="E507" s="70" t="s">
        <v>20824</v>
      </c>
      <c r="F507" s="70" t="s">
        <v>21524</v>
      </c>
      <c r="G507" s="70" t="s">
        <v>11799</v>
      </c>
      <c r="H507" s="70" t="s">
        <v>11725</v>
      </c>
      <c r="I507" s="71">
        <v>-551644</v>
      </c>
      <c r="J507" s="72" t="s">
        <v>11720</v>
      </c>
      <c r="K507" s="71">
        <v>-55164</v>
      </c>
      <c r="L507" s="73">
        <v>-606808</v>
      </c>
      <c r="M507">
        <f>+VLOOKUP(D507,'[1]Trừ tiền'!O$8:P$893,2,0)</f>
        <v>-606808</v>
      </c>
      <c r="N507" s="59">
        <f t="shared" si="24"/>
        <v>0</v>
      </c>
      <c r="U507" s="74" t="e">
        <f>+VLOOKUP(D507,'[1]TT T7'!O$895:P$1106,2,0)</f>
        <v>#N/A</v>
      </c>
    </row>
    <row r="508" spans="1:21" hidden="1" x14ac:dyDescent="0.3">
      <c r="A508">
        <f t="shared" si="22"/>
        <v>4</v>
      </c>
      <c r="B508" s="69">
        <v>45027</v>
      </c>
      <c r="C508" s="70" t="s">
        <v>21525</v>
      </c>
      <c r="D508" s="70">
        <f t="shared" si="23"/>
        <v>13034</v>
      </c>
      <c r="E508" s="70" t="s">
        <v>20824</v>
      </c>
      <c r="F508" s="70" t="s">
        <v>21526</v>
      </c>
      <c r="G508" s="70" t="s">
        <v>11799</v>
      </c>
      <c r="H508" s="70" t="s">
        <v>11725</v>
      </c>
      <c r="I508" s="71">
        <v>-525840</v>
      </c>
      <c r="J508" s="72" t="s">
        <v>11720</v>
      </c>
      <c r="K508" s="71">
        <v>-52584</v>
      </c>
      <c r="L508" s="73">
        <v>-578424</v>
      </c>
      <c r="M508">
        <f>+VLOOKUP(D508,'[1]Trừ tiền'!O$8:P$893,2,0)</f>
        <v>-578424</v>
      </c>
      <c r="N508" s="59">
        <f t="shared" si="24"/>
        <v>0</v>
      </c>
      <c r="U508" s="74" t="e">
        <f>+VLOOKUP(D508,'[1]TT T7'!O$895:P$1106,2,0)</f>
        <v>#N/A</v>
      </c>
    </row>
    <row r="509" spans="1:21" hidden="1" x14ac:dyDescent="0.3">
      <c r="A509">
        <f t="shared" si="22"/>
        <v>4</v>
      </c>
      <c r="B509" s="69">
        <v>45027</v>
      </c>
      <c r="C509" s="70" t="s">
        <v>21527</v>
      </c>
      <c r="D509" s="70">
        <f t="shared" si="23"/>
        <v>13068</v>
      </c>
      <c r="E509" s="70" t="s">
        <v>20824</v>
      </c>
      <c r="F509" s="70" t="s">
        <v>21528</v>
      </c>
      <c r="G509" s="70" t="s">
        <v>11799</v>
      </c>
      <c r="H509" s="70" t="s">
        <v>11725</v>
      </c>
      <c r="I509" s="71">
        <v>-861607</v>
      </c>
      <c r="J509" s="72" t="s">
        <v>11720</v>
      </c>
      <c r="K509" s="71">
        <v>-86161</v>
      </c>
      <c r="L509" s="73">
        <v>-947768</v>
      </c>
      <c r="M509">
        <f>+VLOOKUP(D509,'[1]Trừ tiền'!O$8:P$893,2,0)</f>
        <v>-947768</v>
      </c>
      <c r="N509" s="59">
        <f t="shared" si="24"/>
        <v>0</v>
      </c>
      <c r="U509" s="74" t="e">
        <f>+VLOOKUP(D509,'[1]TT T7'!O$895:P$1106,2,0)</f>
        <v>#N/A</v>
      </c>
    </row>
    <row r="510" spans="1:21" hidden="1" x14ac:dyDescent="0.3">
      <c r="A510">
        <f t="shared" si="22"/>
        <v>4</v>
      </c>
      <c r="B510" s="69">
        <v>45027</v>
      </c>
      <c r="C510" s="70" t="s">
        <v>21529</v>
      </c>
      <c r="D510" s="70">
        <f t="shared" si="23"/>
        <v>13072</v>
      </c>
      <c r="E510" s="70" t="s">
        <v>20824</v>
      </c>
      <c r="F510" s="70" t="s">
        <v>21530</v>
      </c>
      <c r="G510" s="70" t="s">
        <v>11799</v>
      </c>
      <c r="H510" s="70" t="s">
        <v>11725</v>
      </c>
      <c r="I510" s="71">
        <v>-266737</v>
      </c>
      <c r="J510" s="72" t="s">
        <v>11720</v>
      </c>
      <c r="K510" s="71">
        <v>-26674</v>
      </c>
      <c r="L510" s="73">
        <v>-293411</v>
      </c>
      <c r="M510">
        <f>+VLOOKUP(D510,'[1]Trừ tiền'!O$8:P$893,2,0)</f>
        <v>-293411</v>
      </c>
      <c r="N510" s="59">
        <f t="shared" si="24"/>
        <v>0</v>
      </c>
      <c r="U510" s="74" t="e">
        <f>+VLOOKUP(D510,'[1]TT T7'!O$895:P$1106,2,0)</f>
        <v>#N/A</v>
      </c>
    </row>
    <row r="511" spans="1:21" hidden="1" x14ac:dyDescent="0.3">
      <c r="A511">
        <f t="shared" si="22"/>
        <v>4</v>
      </c>
      <c r="B511" s="69">
        <v>45027</v>
      </c>
      <c r="C511" s="70" t="s">
        <v>21531</v>
      </c>
      <c r="D511" s="70">
        <f t="shared" si="23"/>
        <v>13104</v>
      </c>
      <c r="E511" s="70" t="s">
        <v>20824</v>
      </c>
      <c r="F511" s="70" t="s">
        <v>21532</v>
      </c>
      <c r="G511" s="70" t="s">
        <v>11799</v>
      </c>
      <c r="H511" s="70" t="s">
        <v>11725</v>
      </c>
      <c r="I511" s="71">
        <v>-220293</v>
      </c>
      <c r="J511" s="72" t="s">
        <v>11720</v>
      </c>
      <c r="K511" s="71">
        <v>-22029</v>
      </c>
      <c r="L511" s="73">
        <v>-242322</v>
      </c>
      <c r="M511">
        <f>+VLOOKUP(D511,'[1]Trừ tiền'!O$8:P$893,2,0)</f>
        <v>-242322</v>
      </c>
      <c r="N511" s="59">
        <f t="shared" si="24"/>
        <v>0</v>
      </c>
      <c r="U511" s="74" t="e">
        <f>+VLOOKUP(D511,'[1]TT T7'!O$895:P$1106,2,0)</f>
        <v>#N/A</v>
      </c>
    </row>
    <row r="512" spans="1:21" hidden="1" x14ac:dyDescent="0.3">
      <c r="A512">
        <f t="shared" si="22"/>
        <v>4</v>
      </c>
      <c r="B512" s="55">
        <v>45027</v>
      </c>
      <c r="C512" s="56" t="s">
        <v>21533</v>
      </c>
      <c r="D512" s="70">
        <f t="shared" si="23"/>
        <v>13103</v>
      </c>
      <c r="E512" s="56" t="s">
        <v>20824</v>
      </c>
      <c r="F512" s="56" t="s">
        <v>21534</v>
      </c>
      <c r="G512" s="56" t="s">
        <v>11799</v>
      </c>
      <c r="H512" s="56" t="s">
        <v>11725</v>
      </c>
      <c r="I512" s="57">
        <v>-176400</v>
      </c>
      <c r="J512" s="58" t="s">
        <v>11720</v>
      </c>
      <c r="K512" s="57">
        <v>-17640</v>
      </c>
      <c r="L512" s="82">
        <v>-194040</v>
      </c>
      <c r="M512">
        <f>+VLOOKUP(D512,'[1]Trừ tiền'!O$8:P$893,2,0)</f>
        <v>-194040</v>
      </c>
      <c r="N512" s="59">
        <f t="shared" si="24"/>
        <v>0</v>
      </c>
      <c r="U512" s="74" t="e">
        <f>+VLOOKUP(D512,'[1]TT T7'!O$895:P$1106,2,0)</f>
        <v>#N/A</v>
      </c>
    </row>
    <row r="513" spans="1:21" hidden="1" x14ac:dyDescent="0.3">
      <c r="A513">
        <f t="shared" si="22"/>
        <v>4</v>
      </c>
      <c r="B513" s="69">
        <v>45028</v>
      </c>
      <c r="C513" s="70" t="s">
        <v>13672</v>
      </c>
      <c r="D513" s="70">
        <f t="shared" si="23"/>
        <v>248</v>
      </c>
      <c r="E513" s="70" t="s">
        <v>21188</v>
      </c>
      <c r="F513" s="70" t="s">
        <v>21535</v>
      </c>
      <c r="G513" s="70" t="s">
        <v>12293</v>
      </c>
      <c r="H513" s="70" t="s">
        <v>12294</v>
      </c>
      <c r="I513" s="71">
        <v>-404782</v>
      </c>
      <c r="J513" s="72" t="s">
        <v>11720</v>
      </c>
      <c r="K513" s="71">
        <v>-40478</v>
      </c>
      <c r="L513" s="73">
        <v>-445260</v>
      </c>
      <c r="M513" s="59">
        <f>+L513</f>
        <v>-445260</v>
      </c>
      <c r="N513" s="59">
        <f t="shared" si="24"/>
        <v>0</v>
      </c>
      <c r="O513" t="e">
        <f>+SUMIFS('[1]Trừ tiền'!P$8:P$893,'[1]Trừ tiền'!O$8:O$893,'[1]Hàng trả'!D501)</f>
        <v>#VALUE!</v>
      </c>
      <c r="P513" t="e">
        <f>+O513-M513</f>
        <v>#VALUE!</v>
      </c>
      <c r="Q513" t="e">
        <f>+O513-M513</f>
        <v>#VALUE!</v>
      </c>
      <c r="R513" s="59" t="e">
        <f>+Q513-L513</f>
        <v>#VALUE!</v>
      </c>
      <c r="S513">
        <v>2</v>
      </c>
      <c r="U513" s="74" t="e">
        <f>+VLOOKUP(D513,'[1]TT T7'!O$895:P$1106,2,0)</f>
        <v>#N/A</v>
      </c>
    </row>
    <row r="514" spans="1:21" hidden="1" x14ac:dyDescent="0.3">
      <c r="A514">
        <f t="shared" si="22"/>
        <v>4</v>
      </c>
      <c r="B514" s="69">
        <v>45028</v>
      </c>
      <c r="C514" s="70" t="s">
        <v>21536</v>
      </c>
      <c r="D514" s="70">
        <f t="shared" si="23"/>
        <v>335</v>
      </c>
      <c r="E514" s="70" t="s">
        <v>21254</v>
      </c>
      <c r="F514" s="70" t="s">
        <v>21537</v>
      </c>
      <c r="G514" s="70" t="s">
        <v>12260</v>
      </c>
      <c r="H514" s="70" t="s">
        <v>12261</v>
      </c>
      <c r="I514" s="71">
        <v>-222116</v>
      </c>
      <c r="J514" s="72" t="s">
        <v>11720</v>
      </c>
      <c r="K514" s="71">
        <v>-22212</v>
      </c>
      <c r="L514" s="73">
        <v>-244328</v>
      </c>
      <c r="M514">
        <f>+VLOOKUP(D514,'[1]Trừ tiền'!O$8:P$893,2,0)</f>
        <v>-244328</v>
      </c>
      <c r="N514" s="59">
        <f t="shared" si="24"/>
        <v>0</v>
      </c>
      <c r="U514" s="74" t="e">
        <f>+VLOOKUP(D514,'[1]TT T7'!O$895:P$1106,2,0)</f>
        <v>#N/A</v>
      </c>
    </row>
    <row r="515" spans="1:21" hidden="1" x14ac:dyDescent="0.3">
      <c r="A515">
        <f t="shared" si="22"/>
        <v>4</v>
      </c>
      <c r="B515" s="69">
        <v>45028</v>
      </c>
      <c r="C515" s="70" t="s">
        <v>14217</v>
      </c>
      <c r="D515" s="70">
        <f t="shared" si="23"/>
        <v>826</v>
      </c>
      <c r="E515" s="70" t="s">
        <v>20860</v>
      </c>
      <c r="F515" s="70" t="s">
        <v>21538</v>
      </c>
      <c r="G515" s="70" t="s">
        <v>12215</v>
      </c>
      <c r="H515" s="70" t="s">
        <v>12216</v>
      </c>
      <c r="I515" s="71">
        <v>-580445</v>
      </c>
      <c r="J515" s="72" t="s">
        <v>11720</v>
      </c>
      <c r="K515" s="71">
        <v>-58045</v>
      </c>
      <c r="L515" s="73">
        <v>-638490</v>
      </c>
      <c r="M515">
        <f>+VLOOKUP(D515,'[1]Trừ tiền'!O$8:P$893,2,0)</f>
        <v>-638490</v>
      </c>
      <c r="N515" s="59">
        <f t="shared" si="24"/>
        <v>0</v>
      </c>
      <c r="U515" s="74" t="e">
        <f>+VLOOKUP(D515,'[1]TT T7'!O$895:P$1106,2,0)</f>
        <v>#N/A</v>
      </c>
    </row>
    <row r="516" spans="1:21" hidden="1" x14ac:dyDescent="0.3">
      <c r="A516">
        <f t="shared" si="22"/>
        <v>4</v>
      </c>
      <c r="B516" s="69">
        <v>45028</v>
      </c>
      <c r="C516" s="70" t="s">
        <v>21539</v>
      </c>
      <c r="D516" s="70">
        <f t="shared" si="23"/>
        <v>13165</v>
      </c>
      <c r="E516" s="70" t="s">
        <v>20824</v>
      </c>
      <c r="F516" s="70" t="s">
        <v>21540</v>
      </c>
      <c r="G516" s="70" t="s">
        <v>11799</v>
      </c>
      <c r="H516" s="70" t="s">
        <v>11725</v>
      </c>
      <c r="I516" s="71">
        <v>-148500</v>
      </c>
      <c r="J516" s="72" t="s">
        <v>11720</v>
      </c>
      <c r="K516" s="71">
        <v>-14850</v>
      </c>
      <c r="L516" s="73">
        <v>-163350</v>
      </c>
      <c r="M516">
        <f>+VLOOKUP(D516,'[1]Trừ tiền'!O$8:P$893,2,0)</f>
        <v>-163350</v>
      </c>
      <c r="N516" s="59">
        <f t="shared" si="24"/>
        <v>0</v>
      </c>
      <c r="U516" s="74" t="e">
        <f>+VLOOKUP(D516,'[1]TT T7'!O$895:P$1106,2,0)</f>
        <v>#N/A</v>
      </c>
    </row>
    <row r="517" spans="1:21" hidden="1" x14ac:dyDescent="0.3">
      <c r="A517">
        <f t="shared" si="22"/>
        <v>4</v>
      </c>
      <c r="B517" s="69">
        <v>45028</v>
      </c>
      <c r="C517" s="70" t="s">
        <v>21541</v>
      </c>
      <c r="D517" s="70">
        <f t="shared" si="23"/>
        <v>13361</v>
      </c>
      <c r="E517" s="70" t="s">
        <v>20824</v>
      </c>
      <c r="F517" s="70" t="s">
        <v>21542</v>
      </c>
      <c r="G517" s="70" t="s">
        <v>11799</v>
      </c>
      <c r="H517" s="70" t="s">
        <v>11725</v>
      </c>
      <c r="I517" s="71">
        <v>-220293</v>
      </c>
      <c r="J517" s="72" t="s">
        <v>11720</v>
      </c>
      <c r="K517" s="71">
        <v>-22029</v>
      </c>
      <c r="L517" s="73">
        <v>-242322</v>
      </c>
      <c r="M517">
        <f>+VLOOKUP(D517,'[1]Trừ tiền'!O$8:P$893,2,0)</f>
        <v>-242322</v>
      </c>
      <c r="N517" s="59">
        <f t="shared" si="24"/>
        <v>0</v>
      </c>
      <c r="U517" s="74" t="e">
        <f>+VLOOKUP(D517,'[1]TT T7'!O$895:P$1106,2,0)</f>
        <v>#N/A</v>
      </c>
    </row>
    <row r="518" spans="1:21" hidden="1" x14ac:dyDescent="0.3">
      <c r="A518">
        <f t="shared" si="22"/>
        <v>4</v>
      </c>
      <c r="B518" s="69">
        <v>45028</v>
      </c>
      <c r="C518" s="70" t="s">
        <v>21543</v>
      </c>
      <c r="D518" s="70">
        <f t="shared" si="23"/>
        <v>13364</v>
      </c>
      <c r="E518" s="70" t="s">
        <v>20824</v>
      </c>
      <c r="F518" s="70" t="s">
        <v>21544</v>
      </c>
      <c r="G518" s="70" t="s">
        <v>11799</v>
      </c>
      <c r="H518" s="70" t="s">
        <v>11725</v>
      </c>
      <c r="I518" s="71">
        <v>-189210</v>
      </c>
      <c r="J518" s="72" t="s">
        <v>11720</v>
      </c>
      <c r="K518" s="71">
        <v>-18921</v>
      </c>
      <c r="L518" s="73">
        <v>-208131</v>
      </c>
      <c r="M518">
        <f>+VLOOKUP(D518,'[1]Trừ tiền'!O$8:P$893,2,0)</f>
        <v>-208131</v>
      </c>
      <c r="N518" s="59">
        <f t="shared" si="24"/>
        <v>0</v>
      </c>
      <c r="U518" s="74" t="e">
        <f>+VLOOKUP(D518,'[1]TT T7'!O$895:P$1106,2,0)</f>
        <v>#N/A</v>
      </c>
    </row>
    <row r="519" spans="1:21" hidden="1" x14ac:dyDescent="0.3">
      <c r="A519">
        <f t="shared" ref="A519:A582" si="25">+MONTH(B519)</f>
        <v>4</v>
      </c>
      <c r="B519" s="69">
        <v>45028</v>
      </c>
      <c r="C519" s="70" t="s">
        <v>21545</v>
      </c>
      <c r="D519" s="70">
        <f t="shared" ref="D519:D582" si="26">+C519*1</f>
        <v>13366</v>
      </c>
      <c r="E519" s="70" t="s">
        <v>20824</v>
      </c>
      <c r="F519" s="70" t="s">
        <v>21546</v>
      </c>
      <c r="G519" s="70" t="s">
        <v>11799</v>
      </c>
      <c r="H519" s="70" t="s">
        <v>11725</v>
      </c>
      <c r="I519" s="71">
        <v>-440586</v>
      </c>
      <c r="J519" s="72" t="s">
        <v>11720</v>
      </c>
      <c r="K519" s="71">
        <v>-44059</v>
      </c>
      <c r="L519" s="73">
        <v>-484645</v>
      </c>
      <c r="M519">
        <f>+VLOOKUP(D519,'[1]Trừ tiền'!O$8:P$893,2,0)</f>
        <v>-484645</v>
      </c>
      <c r="N519" s="59">
        <f t="shared" ref="N519:N582" si="27">+M519-L519</f>
        <v>0</v>
      </c>
      <c r="U519" s="74" t="e">
        <f>+VLOOKUP(D519,'[1]TT T7'!O$895:P$1106,2,0)</f>
        <v>#N/A</v>
      </c>
    </row>
    <row r="520" spans="1:21" hidden="1" x14ac:dyDescent="0.3">
      <c r="A520">
        <f t="shared" si="25"/>
        <v>4</v>
      </c>
      <c r="B520" s="69">
        <v>45028</v>
      </c>
      <c r="C520" s="70" t="s">
        <v>15839</v>
      </c>
      <c r="D520" s="70">
        <f t="shared" si="26"/>
        <v>13450</v>
      </c>
      <c r="E520" s="70" t="s">
        <v>20824</v>
      </c>
      <c r="F520" s="70" t="s">
        <v>21547</v>
      </c>
      <c r="G520" s="70" t="s">
        <v>11799</v>
      </c>
      <c r="H520" s="70" t="s">
        <v>11725</v>
      </c>
      <c r="I520" s="71">
        <v>-247184</v>
      </c>
      <c r="J520" s="72" t="s">
        <v>11720</v>
      </c>
      <c r="K520" s="71">
        <v>-24718</v>
      </c>
      <c r="L520" s="73">
        <v>-271902</v>
      </c>
      <c r="M520">
        <f>+VLOOKUP(D520,'[1]Trừ tiền'!O$8:P$893,2,0)</f>
        <v>-271902</v>
      </c>
      <c r="N520" s="59">
        <f t="shared" si="27"/>
        <v>0</v>
      </c>
      <c r="U520" s="74" t="e">
        <f>+VLOOKUP(D520,'[1]TT T7'!O$895:P$1106,2,0)</f>
        <v>#N/A</v>
      </c>
    </row>
    <row r="521" spans="1:21" hidden="1" x14ac:dyDescent="0.3">
      <c r="A521">
        <f t="shared" si="25"/>
        <v>4</v>
      </c>
      <c r="B521" s="69">
        <v>45028</v>
      </c>
      <c r="C521" s="70" t="s">
        <v>15859</v>
      </c>
      <c r="D521" s="70">
        <f t="shared" si="26"/>
        <v>13476</v>
      </c>
      <c r="E521" s="70" t="s">
        <v>20824</v>
      </c>
      <c r="F521" s="70" t="s">
        <v>21548</v>
      </c>
      <c r="G521" s="70" t="s">
        <v>11799</v>
      </c>
      <c r="H521" s="70" t="s">
        <v>11725</v>
      </c>
      <c r="I521" s="71">
        <v>-293066</v>
      </c>
      <c r="J521" s="72" t="s">
        <v>11720</v>
      </c>
      <c r="K521" s="71">
        <v>-29307</v>
      </c>
      <c r="L521" s="73">
        <v>-322373</v>
      </c>
      <c r="M521">
        <f>+VLOOKUP(D521,'[1]Trừ tiền'!O$8:P$893,2,0)</f>
        <v>-322373</v>
      </c>
      <c r="N521" s="59">
        <f t="shared" si="27"/>
        <v>0</v>
      </c>
      <c r="U521" s="74" t="e">
        <f>+VLOOKUP(D521,'[1]TT T7'!O$895:P$1106,2,0)</f>
        <v>#N/A</v>
      </c>
    </row>
    <row r="522" spans="1:21" hidden="1" x14ac:dyDescent="0.3">
      <c r="A522">
        <f t="shared" si="25"/>
        <v>4</v>
      </c>
      <c r="B522" s="55">
        <v>45028</v>
      </c>
      <c r="C522" s="56" t="s">
        <v>21549</v>
      </c>
      <c r="D522" s="70">
        <f t="shared" si="26"/>
        <v>13166</v>
      </c>
      <c r="E522" s="56" t="s">
        <v>20824</v>
      </c>
      <c r="F522" s="56" t="s">
        <v>21550</v>
      </c>
      <c r="G522" s="56" t="s">
        <v>11799</v>
      </c>
      <c r="H522" s="56" t="s">
        <v>11725</v>
      </c>
      <c r="I522" s="57">
        <v>-84840</v>
      </c>
      <c r="J522" s="58" t="s">
        <v>11720</v>
      </c>
      <c r="K522" s="57">
        <v>-8484</v>
      </c>
      <c r="L522" s="82">
        <v>-93324</v>
      </c>
      <c r="M522">
        <f>+VLOOKUP(D522,'[1]Trừ tiền'!O$8:P$893,2,0)</f>
        <v>-93324</v>
      </c>
      <c r="N522" s="59">
        <f t="shared" si="27"/>
        <v>0</v>
      </c>
      <c r="U522" s="74" t="e">
        <f>+VLOOKUP(D522,'[1]TT T7'!O$895:P$1106,2,0)</f>
        <v>#N/A</v>
      </c>
    </row>
    <row r="523" spans="1:21" hidden="1" x14ac:dyDescent="0.3">
      <c r="A523">
        <f t="shared" si="25"/>
        <v>4</v>
      </c>
      <c r="B523" s="55">
        <v>45028</v>
      </c>
      <c r="C523" s="56" t="s">
        <v>15862</v>
      </c>
      <c r="D523" s="70">
        <f t="shared" si="26"/>
        <v>13478</v>
      </c>
      <c r="E523" s="56" t="s">
        <v>20824</v>
      </c>
      <c r="F523" s="56" t="s">
        <v>21551</v>
      </c>
      <c r="G523" s="56" t="s">
        <v>11799</v>
      </c>
      <c r="H523" s="56" t="s">
        <v>11725</v>
      </c>
      <c r="I523" s="57">
        <v>-424200</v>
      </c>
      <c r="J523" s="58" t="s">
        <v>11720</v>
      </c>
      <c r="K523" s="57">
        <v>-42420</v>
      </c>
      <c r="L523" s="82">
        <v>-466620</v>
      </c>
      <c r="M523">
        <f>+VLOOKUP(D523,'[1]Trừ tiền'!O$8:P$893,2,0)</f>
        <v>-466620</v>
      </c>
      <c r="N523" s="59">
        <f t="shared" si="27"/>
        <v>0</v>
      </c>
      <c r="U523" s="74" t="e">
        <f>+VLOOKUP(D523,'[1]TT T7'!O$895:P$1106,2,0)</f>
        <v>#N/A</v>
      </c>
    </row>
    <row r="524" spans="1:21" hidden="1" x14ac:dyDescent="0.3">
      <c r="A524">
        <f t="shared" si="25"/>
        <v>4</v>
      </c>
      <c r="B524" s="55">
        <v>45028</v>
      </c>
      <c r="C524" s="56" t="s">
        <v>15864</v>
      </c>
      <c r="D524" s="70">
        <f t="shared" si="26"/>
        <v>13480</v>
      </c>
      <c r="E524" s="56" t="s">
        <v>20824</v>
      </c>
      <c r="F524" s="56" t="s">
        <v>21552</v>
      </c>
      <c r="G524" s="56" t="s">
        <v>11799</v>
      </c>
      <c r="H524" s="56" t="s">
        <v>11725</v>
      </c>
      <c r="I524" s="57">
        <v>-84840</v>
      </c>
      <c r="J524" s="58" t="s">
        <v>11720</v>
      </c>
      <c r="K524" s="57">
        <v>-8484</v>
      </c>
      <c r="L524" s="82">
        <v>-93324</v>
      </c>
      <c r="M524">
        <f>+VLOOKUP(D524,'[1]Trừ tiền'!O$8:P$893,2,0)</f>
        <v>-93324</v>
      </c>
      <c r="N524" s="59">
        <f t="shared" si="27"/>
        <v>0</v>
      </c>
      <c r="U524" s="74" t="e">
        <f>+VLOOKUP(D524,'[1]TT T7'!O$895:P$1106,2,0)</f>
        <v>#N/A</v>
      </c>
    </row>
    <row r="525" spans="1:21" hidden="1" x14ac:dyDescent="0.3">
      <c r="A525">
        <f t="shared" si="25"/>
        <v>4</v>
      </c>
      <c r="B525" s="75">
        <v>45028</v>
      </c>
      <c r="C525" s="76" t="s">
        <v>21553</v>
      </c>
      <c r="D525" s="70">
        <f t="shared" si="26"/>
        <v>13365</v>
      </c>
      <c r="E525" s="77" t="s">
        <v>20824</v>
      </c>
      <c r="F525" s="77" t="s">
        <v>21554</v>
      </c>
      <c r="G525" s="77" t="s">
        <v>11799</v>
      </c>
      <c r="H525" s="77"/>
      <c r="I525" s="78">
        <v>-88200</v>
      </c>
      <c r="J525" s="58" t="s">
        <v>11720</v>
      </c>
      <c r="K525" s="78">
        <v>-8820</v>
      </c>
      <c r="L525" s="37">
        <v>-97020</v>
      </c>
      <c r="M525">
        <f>+VLOOKUP(D525,'[1]Trừ tiền'!O$8:P$893,2,0)</f>
        <v>-97020</v>
      </c>
      <c r="N525" s="59">
        <f t="shared" si="27"/>
        <v>0</v>
      </c>
      <c r="U525" s="74" t="e">
        <f>+VLOOKUP(D525,'[1]TT T7'!O$895:P$1106,2,0)</f>
        <v>#N/A</v>
      </c>
    </row>
    <row r="526" spans="1:21" hidden="1" x14ac:dyDescent="0.3">
      <c r="A526">
        <f t="shared" si="25"/>
        <v>4</v>
      </c>
      <c r="B526" s="69">
        <v>45029</v>
      </c>
      <c r="C526" s="70" t="s">
        <v>21023</v>
      </c>
      <c r="D526" s="70">
        <f t="shared" si="26"/>
        <v>350</v>
      </c>
      <c r="E526" s="70" t="s">
        <v>20903</v>
      </c>
      <c r="F526" s="70" t="s">
        <v>21555</v>
      </c>
      <c r="G526" s="70" t="s">
        <v>12645</v>
      </c>
      <c r="H526" s="70" t="s">
        <v>12646</v>
      </c>
      <c r="I526" s="71">
        <v>-51893</v>
      </c>
      <c r="J526" s="72" t="s">
        <v>11720</v>
      </c>
      <c r="K526" s="71">
        <v>-5189</v>
      </c>
      <c r="L526" s="73">
        <v>-57082</v>
      </c>
      <c r="M526" s="59">
        <f>+L526</f>
        <v>-57082</v>
      </c>
      <c r="N526" s="59">
        <f t="shared" si="27"/>
        <v>0</v>
      </c>
      <c r="O526" t="e">
        <f>+SUMIFS('[1]Trừ tiền'!P$8:P$893,'[1]Trừ tiền'!O$8:O$893,'[1]Hàng trả'!D512)</f>
        <v>#VALUE!</v>
      </c>
      <c r="P526" t="e">
        <f>+O526-M526</f>
        <v>#VALUE!</v>
      </c>
      <c r="Q526" t="e">
        <f>+O526-M526</f>
        <v>#VALUE!</v>
      </c>
      <c r="R526" s="59" t="e">
        <f>+Q526-L526</f>
        <v>#VALUE!</v>
      </c>
      <c r="S526">
        <v>2</v>
      </c>
      <c r="U526" s="74" t="e">
        <f>+VLOOKUP(D526,'[1]TT T7'!O$895:P$1106,2,0)</f>
        <v>#N/A</v>
      </c>
    </row>
    <row r="527" spans="1:21" hidden="1" x14ac:dyDescent="0.3">
      <c r="A527">
        <f t="shared" si="25"/>
        <v>4</v>
      </c>
      <c r="B527" s="69">
        <v>45029</v>
      </c>
      <c r="C527" s="70" t="s">
        <v>15867</v>
      </c>
      <c r="D527" s="70">
        <f t="shared" si="26"/>
        <v>13505</v>
      </c>
      <c r="E527" s="70" t="s">
        <v>20824</v>
      </c>
      <c r="F527" s="70" t="s">
        <v>21556</v>
      </c>
      <c r="G527" s="70" t="s">
        <v>11799</v>
      </c>
      <c r="H527" s="70" t="s">
        <v>11725</v>
      </c>
      <c r="I527" s="71">
        <v>-283340</v>
      </c>
      <c r="J527" s="72" t="s">
        <v>11720</v>
      </c>
      <c r="K527" s="71">
        <v>-28334</v>
      </c>
      <c r="L527" s="73">
        <v>-311674</v>
      </c>
      <c r="M527">
        <f>+VLOOKUP(D527,'[1]Trừ tiền'!O$8:P$893,2,0)</f>
        <v>-311674</v>
      </c>
      <c r="N527" s="59">
        <f t="shared" si="27"/>
        <v>0</v>
      </c>
      <c r="U527" s="74" t="e">
        <f>+VLOOKUP(D527,'[1]TT T7'!O$895:P$1106,2,0)</f>
        <v>#N/A</v>
      </c>
    </row>
    <row r="528" spans="1:21" hidden="1" x14ac:dyDescent="0.3">
      <c r="A528">
        <f t="shared" si="25"/>
        <v>4</v>
      </c>
      <c r="B528" s="69">
        <v>45029</v>
      </c>
      <c r="C528" s="70" t="s">
        <v>21557</v>
      </c>
      <c r="D528" s="70">
        <f t="shared" si="26"/>
        <v>13626</v>
      </c>
      <c r="E528" s="70" t="s">
        <v>20824</v>
      </c>
      <c r="F528" s="70" t="s">
        <v>21558</v>
      </c>
      <c r="G528" s="70" t="s">
        <v>11799</v>
      </c>
      <c r="H528" s="70" t="s">
        <v>11725</v>
      </c>
      <c r="I528" s="71">
        <v>-307353</v>
      </c>
      <c r="J528" s="72" t="s">
        <v>11720</v>
      </c>
      <c r="K528" s="71">
        <v>-30735</v>
      </c>
      <c r="L528" s="73">
        <v>-338088</v>
      </c>
      <c r="M528">
        <f>+VLOOKUP(D528,'[1]Trừ tiền'!O$8:P$893,2,0)</f>
        <v>-338088</v>
      </c>
      <c r="N528" s="59">
        <f t="shared" si="27"/>
        <v>0</v>
      </c>
      <c r="U528" s="74" t="e">
        <f>+VLOOKUP(D528,'[1]TT T7'!O$895:P$1106,2,0)</f>
        <v>#N/A</v>
      </c>
    </row>
    <row r="529" spans="1:21" hidden="1" x14ac:dyDescent="0.3">
      <c r="A529">
        <f t="shared" si="25"/>
        <v>4</v>
      </c>
      <c r="B529" s="69">
        <v>45029</v>
      </c>
      <c r="C529" s="70" t="s">
        <v>16009</v>
      </c>
      <c r="D529" s="70">
        <f t="shared" si="26"/>
        <v>13710</v>
      </c>
      <c r="E529" s="70" t="s">
        <v>20824</v>
      </c>
      <c r="F529" s="70" t="s">
        <v>21559</v>
      </c>
      <c r="G529" s="70" t="s">
        <v>11799</v>
      </c>
      <c r="H529" s="70" t="s">
        <v>11725</v>
      </c>
      <c r="I529" s="71">
        <v>-222116</v>
      </c>
      <c r="J529" s="72" t="s">
        <v>11720</v>
      </c>
      <c r="K529" s="71">
        <v>-22212</v>
      </c>
      <c r="L529" s="73">
        <v>-244328</v>
      </c>
      <c r="M529">
        <f>+VLOOKUP(D529,'[1]Trừ tiền'!O$8:P$893,2,0)</f>
        <v>-244328</v>
      </c>
      <c r="N529" s="59">
        <f t="shared" si="27"/>
        <v>0</v>
      </c>
      <c r="U529" s="74" t="e">
        <f>+VLOOKUP(D529,'[1]TT T7'!O$895:P$1106,2,0)</f>
        <v>#N/A</v>
      </c>
    </row>
    <row r="530" spans="1:21" hidden="1" x14ac:dyDescent="0.3">
      <c r="A530">
        <f t="shared" si="25"/>
        <v>4</v>
      </c>
      <c r="B530" s="55">
        <v>45029</v>
      </c>
      <c r="C530" s="56" t="s">
        <v>15930</v>
      </c>
      <c r="D530" s="70">
        <f t="shared" si="26"/>
        <v>13625</v>
      </c>
      <c r="E530" s="56" t="s">
        <v>20824</v>
      </c>
      <c r="F530" s="56" t="s">
        <v>21560</v>
      </c>
      <c r="G530" s="56" t="s">
        <v>11799</v>
      </c>
      <c r="H530" s="56" t="s">
        <v>11725</v>
      </c>
      <c r="I530" s="57">
        <v>-176400</v>
      </c>
      <c r="J530" s="58" t="s">
        <v>11720</v>
      </c>
      <c r="K530" s="57">
        <v>-17640</v>
      </c>
      <c r="L530" s="82">
        <v>-194040</v>
      </c>
      <c r="M530">
        <f>+VLOOKUP(D530,'[1]Trừ tiền'!O$8:P$893,2,0)</f>
        <v>-194040</v>
      </c>
      <c r="N530" s="59">
        <f t="shared" si="27"/>
        <v>0</v>
      </c>
      <c r="U530" s="74" t="e">
        <f>+VLOOKUP(D530,'[1]TT T7'!O$895:P$1106,2,0)</f>
        <v>#N/A</v>
      </c>
    </row>
    <row r="531" spans="1:21" hidden="1" x14ac:dyDescent="0.3">
      <c r="A531">
        <f t="shared" si="25"/>
        <v>4</v>
      </c>
      <c r="B531" s="69">
        <v>45030</v>
      </c>
      <c r="C531" s="70" t="s">
        <v>13757</v>
      </c>
      <c r="D531" s="70">
        <f t="shared" si="26"/>
        <v>313</v>
      </c>
      <c r="E531" s="70" t="s">
        <v>20842</v>
      </c>
      <c r="F531" s="70" t="s">
        <v>21561</v>
      </c>
      <c r="G531" s="70" t="s">
        <v>11838</v>
      </c>
      <c r="H531" s="70" t="s">
        <v>11839</v>
      </c>
      <c r="I531" s="71">
        <v>-216300</v>
      </c>
      <c r="J531" s="72" t="s">
        <v>11720</v>
      </c>
      <c r="K531" s="71">
        <v>-21630</v>
      </c>
      <c r="L531" s="73">
        <v>-237930</v>
      </c>
      <c r="M531">
        <f>+VLOOKUP(D531,'[1]Trừ tiền'!O$8:P$893,2,0)</f>
        <v>-237930</v>
      </c>
      <c r="N531" s="59">
        <f t="shared" si="27"/>
        <v>0</v>
      </c>
      <c r="U531" s="74" t="e">
        <f>+VLOOKUP(D531,'[1]TT T7'!O$895:P$1106,2,0)</f>
        <v>#N/A</v>
      </c>
    </row>
    <row r="532" spans="1:21" hidden="1" x14ac:dyDescent="0.3">
      <c r="A532">
        <f t="shared" si="25"/>
        <v>4</v>
      </c>
      <c r="B532" s="69">
        <v>45030</v>
      </c>
      <c r="C532" s="70" t="s">
        <v>13758</v>
      </c>
      <c r="D532" s="70">
        <f t="shared" si="26"/>
        <v>314</v>
      </c>
      <c r="E532" s="70" t="s">
        <v>20842</v>
      </c>
      <c r="F532" s="70" t="s">
        <v>21562</v>
      </c>
      <c r="G532" s="70" t="s">
        <v>11838</v>
      </c>
      <c r="H532" s="70" t="s">
        <v>11839</v>
      </c>
      <c r="I532" s="71">
        <v>-111058</v>
      </c>
      <c r="J532" s="72" t="s">
        <v>11720</v>
      </c>
      <c r="K532" s="71">
        <v>-11106</v>
      </c>
      <c r="L532" s="73">
        <v>-122164</v>
      </c>
      <c r="M532">
        <f>+VLOOKUP(D532,'[1]Trừ tiền'!O$8:P$893,2,0)</f>
        <v>-122164</v>
      </c>
      <c r="N532" s="59">
        <f t="shared" si="27"/>
        <v>0</v>
      </c>
      <c r="U532" s="74" t="e">
        <f>+VLOOKUP(D532,'[1]TT T7'!O$895:P$1106,2,0)</f>
        <v>#N/A</v>
      </c>
    </row>
    <row r="533" spans="1:21" hidden="1" x14ac:dyDescent="0.3">
      <c r="A533">
        <f t="shared" si="25"/>
        <v>4</v>
      </c>
      <c r="B533" s="69">
        <v>45030</v>
      </c>
      <c r="C533" s="70" t="s">
        <v>13925</v>
      </c>
      <c r="D533" s="70">
        <f t="shared" si="26"/>
        <v>492</v>
      </c>
      <c r="E533" s="70" t="s">
        <v>20865</v>
      </c>
      <c r="F533" s="70" t="s">
        <v>21563</v>
      </c>
      <c r="G533" s="70" t="s">
        <v>12396</v>
      </c>
      <c r="H533" s="70" t="s">
        <v>12397</v>
      </c>
      <c r="I533" s="71">
        <v>-937009</v>
      </c>
      <c r="J533" s="72" t="s">
        <v>11720</v>
      </c>
      <c r="K533" s="71">
        <v>-93701</v>
      </c>
      <c r="L533" s="73">
        <v>-1030710</v>
      </c>
      <c r="M533">
        <f>+VLOOKUP(D533,'[1]Trừ tiền'!O$8:P$893,2,0)</f>
        <v>-1030710</v>
      </c>
      <c r="N533" s="59">
        <f t="shared" si="27"/>
        <v>0</v>
      </c>
      <c r="U533" s="74" t="e">
        <f>+VLOOKUP(D533,'[1]TT T7'!O$895:P$1106,2,0)</f>
        <v>#N/A</v>
      </c>
    </row>
    <row r="534" spans="1:21" hidden="1" x14ac:dyDescent="0.3">
      <c r="A534">
        <f t="shared" si="25"/>
        <v>4</v>
      </c>
      <c r="B534" s="69">
        <v>45030</v>
      </c>
      <c r="C534" s="70" t="s">
        <v>14415</v>
      </c>
      <c r="D534" s="70">
        <f t="shared" si="26"/>
        <v>1425</v>
      </c>
      <c r="E534" s="70" t="s">
        <v>20847</v>
      </c>
      <c r="F534" s="70" t="s">
        <v>21564</v>
      </c>
      <c r="G534" s="70" t="s">
        <v>11860</v>
      </c>
      <c r="H534" s="70" t="s">
        <v>11719</v>
      </c>
      <c r="I534" s="71">
        <v>-50182</v>
      </c>
      <c r="J534" s="72" t="s">
        <v>11720</v>
      </c>
      <c r="K534" s="71">
        <v>-5018</v>
      </c>
      <c r="L534" s="73">
        <v>-55200</v>
      </c>
      <c r="M534">
        <f>+VLOOKUP(D534,'[1]Trừ tiền'!O$8:P$893,2,0)</f>
        <v>-55200</v>
      </c>
      <c r="N534" s="59">
        <f t="shared" si="27"/>
        <v>0</v>
      </c>
      <c r="U534" s="74" t="e">
        <f>+VLOOKUP(D534,'[1]TT T7'!O$895:P$1106,2,0)</f>
        <v>#N/A</v>
      </c>
    </row>
    <row r="535" spans="1:21" hidden="1" x14ac:dyDescent="0.3">
      <c r="A535">
        <f t="shared" si="25"/>
        <v>4</v>
      </c>
      <c r="B535" s="69">
        <v>45030</v>
      </c>
      <c r="C535" s="70" t="s">
        <v>14417</v>
      </c>
      <c r="D535" s="70">
        <f t="shared" si="26"/>
        <v>1427</v>
      </c>
      <c r="E535" s="70" t="s">
        <v>20847</v>
      </c>
      <c r="F535" s="70" t="s">
        <v>21565</v>
      </c>
      <c r="G535" s="70" t="s">
        <v>11860</v>
      </c>
      <c r="H535" s="70" t="s">
        <v>11719</v>
      </c>
      <c r="I535" s="71">
        <v>-333174</v>
      </c>
      <c r="J535" s="72" t="s">
        <v>11720</v>
      </c>
      <c r="K535" s="71">
        <v>-33317</v>
      </c>
      <c r="L535" s="73">
        <v>-366491</v>
      </c>
      <c r="M535">
        <f>+VLOOKUP(D535,'[1]Trừ tiền'!O$8:P$893,2,0)</f>
        <v>-366491</v>
      </c>
      <c r="N535" s="59">
        <f t="shared" si="27"/>
        <v>0</v>
      </c>
      <c r="U535" s="74" t="e">
        <f>+VLOOKUP(D535,'[1]TT T7'!O$895:P$1106,2,0)</f>
        <v>#N/A</v>
      </c>
    </row>
    <row r="536" spans="1:21" hidden="1" x14ac:dyDescent="0.3">
      <c r="A536">
        <f t="shared" si="25"/>
        <v>4</v>
      </c>
      <c r="B536" s="69">
        <v>45030</v>
      </c>
      <c r="C536" s="70" t="s">
        <v>14418</v>
      </c>
      <c r="D536" s="70">
        <f t="shared" si="26"/>
        <v>1428</v>
      </c>
      <c r="E536" s="70" t="s">
        <v>20847</v>
      </c>
      <c r="F536" s="70" t="s">
        <v>21566</v>
      </c>
      <c r="G536" s="70" t="s">
        <v>11860</v>
      </c>
      <c r="H536" s="70" t="s">
        <v>11719</v>
      </c>
      <c r="I536" s="71">
        <v>-296366</v>
      </c>
      <c r="J536" s="72" t="s">
        <v>11720</v>
      </c>
      <c r="K536" s="71">
        <v>-29637</v>
      </c>
      <c r="L536" s="73">
        <v>-326003</v>
      </c>
      <c r="M536">
        <f>+VLOOKUP(D536,'[1]Trừ tiền'!O$8:P$893,2,0)</f>
        <v>-326003</v>
      </c>
      <c r="N536" s="59">
        <f t="shared" si="27"/>
        <v>0</v>
      </c>
      <c r="U536" s="74" t="e">
        <f>+VLOOKUP(D536,'[1]TT T7'!O$895:P$1106,2,0)</f>
        <v>#N/A</v>
      </c>
    </row>
    <row r="537" spans="1:21" hidden="1" x14ac:dyDescent="0.3">
      <c r="A537">
        <f t="shared" si="25"/>
        <v>4</v>
      </c>
      <c r="B537" s="69">
        <v>45030</v>
      </c>
      <c r="C537" s="70" t="s">
        <v>14420</v>
      </c>
      <c r="D537" s="70">
        <f t="shared" si="26"/>
        <v>1429</v>
      </c>
      <c r="E537" s="70" t="s">
        <v>20847</v>
      </c>
      <c r="F537" s="70" t="s">
        <v>21567</v>
      </c>
      <c r="G537" s="70" t="s">
        <v>11860</v>
      </c>
      <c r="H537" s="70" t="s">
        <v>11719</v>
      </c>
      <c r="I537" s="71">
        <v>-532371</v>
      </c>
      <c r="J537" s="72" t="s">
        <v>11720</v>
      </c>
      <c r="K537" s="71">
        <v>-53237</v>
      </c>
      <c r="L537" s="73">
        <v>-585608</v>
      </c>
      <c r="M537">
        <f>+VLOOKUP(D537,'[1]Trừ tiền'!O$8:P$893,2,0)</f>
        <v>-585608</v>
      </c>
      <c r="N537" s="59">
        <f t="shared" si="27"/>
        <v>0</v>
      </c>
      <c r="U537" s="74" t="e">
        <f>+VLOOKUP(D537,'[1]TT T7'!O$895:P$1106,2,0)</f>
        <v>#N/A</v>
      </c>
    </row>
    <row r="538" spans="1:21" hidden="1" x14ac:dyDescent="0.3">
      <c r="A538">
        <f t="shared" si="25"/>
        <v>4</v>
      </c>
      <c r="B538" s="69">
        <v>45030</v>
      </c>
      <c r="C538" s="70" t="s">
        <v>14421</v>
      </c>
      <c r="D538" s="70">
        <f t="shared" si="26"/>
        <v>1430</v>
      </c>
      <c r="E538" s="70" t="s">
        <v>20847</v>
      </c>
      <c r="F538" s="70" t="s">
        <v>21568</v>
      </c>
      <c r="G538" s="70" t="s">
        <v>11860</v>
      </c>
      <c r="H538" s="70" t="s">
        <v>11719</v>
      </c>
      <c r="I538" s="71">
        <v>-842417</v>
      </c>
      <c r="J538" s="72" t="s">
        <v>11720</v>
      </c>
      <c r="K538" s="71">
        <v>-84242</v>
      </c>
      <c r="L538" s="73">
        <v>-926659</v>
      </c>
      <c r="M538">
        <f>+VLOOKUP(D538,'[1]Trừ tiền'!O$8:P$893,2,0)</f>
        <v>-926659</v>
      </c>
      <c r="N538" s="59">
        <f t="shared" si="27"/>
        <v>0</v>
      </c>
      <c r="U538" s="74" t="e">
        <f>+VLOOKUP(D538,'[1]TT T7'!O$895:P$1106,2,0)</f>
        <v>#N/A</v>
      </c>
    </row>
    <row r="539" spans="1:21" hidden="1" x14ac:dyDescent="0.3">
      <c r="A539">
        <f t="shared" si="25"/>
        <v>4</v>
      </c>
      <c r="B539" s="69">
        <v>45030</v>
      </c>
      <c r="C539" s="70" t="s">
        <v>21569</v>
      </c>
      <c r="D539" s="70">
        <f t="shared" si="26"/>
        <v>12997</v>
      </c>
      <c r="E539" s="70" t="s">
        <v>20824</v>
      </c>
      <c r="F539" s="70" t="s">
        <v>21570</v>
      </c>
      <c r="G539" s="70" t="s">
        <v>11799</v>
      </c>
      <c r="H539" s="70" t="s">
        <v>11725</v>
      </c>
      <c r="I539" s="71">
        <v>-782648</v>
      </c>
      <c r="J539" s="72" t="s">
        <v>11720</v>
      </c>
      <c r="K539" s="71">
        <v>-78265</v>
      </c>
      <c r="L539" s="73">
        <v>-860913</v>
      </c>
      <c r="M539">
        <f>+VLOOKUP(D539,'[1]Trừ tiền'!O$8:P$893,2,0)</f>
        <v>-860913</v>
      </c>
      <c r="N539" s="59">
        <f t="shared" si="27"/>
        <v>0</v>
      </c>
      <c r="U539" s="74" t="e">
        <f>+VLOOKUP(D539,'[1]TT T7'!O$895:P$1106,2,0)</f>
        <v>#N/A</v>
      </c>
    </row>
    <row r="540" spans="1:21" hidden="1" x14ac:dyDescent="0.3">
      <c r="A540">
        <f t="shared" si="25"/>
        <v>4</v>
      </c>
      <c r="B540" s="69">
        <v>45030</v>
      </c>
      <c r="C540" s="70" t="s">
        <v>21571</v>
      </c>
      <c r="D540" s="70">
        <f t="shared" si="26"/>
        <v>13842</v>
      </c>
      <c r="E540" s="70" t="s">
        <v>20824</v>
      </c>
      <c r="F540" s="70" t="s">
        <v>21572</v>
      </c>
      <c r="G540" s="70" t="s">
        <v>11799</v>
      </c>
      <c r="H540" s="70" t="s">
        <v>11725</v>
      </c>
      <c r="I540" s="71">
        <v>-218609</v>
      </c>
      <c r="J540" s="72" t="s">
        <v>11720</v>
      </c>
      <c r="K540" s="71">
        <v>-21861</v>
      </c>
      <c r="L540" s="73">
        <v>-240470</v>
      </c>
      <c r="M540">
        <f>+VLOOKUP(D540,'[1]Trừ tiền'!O$8:P$893,2,0)</f>
        <v>-240470</v>
      </c>
      <c r="N540" s="59">
        <f t="shared" si="27"/>
        <v>0</v>
      </c>
      <c r="U540" s="74" t="e">
        <f>+VLOOKUP(D540,'[1]TT T7'!O$895:P$1106,2,0)</f>
        <v>#N/A</v>
      </c>
    </row>
    <row r="541" spans="1:21" hidden="1" x14ac:dyDescent="0.3">
      <c r="A541">
        <f t="shared" si="25"/>
        <v>4</v>
      </c>
      <c r="B541" s="69">
        <v>45030</v>
      </c>
      <c r="C541" s="70" t="s">
        <v>21573</v>
      </c>
      <c r="D541" s="70">
        <f t="shared" si="26"/>
        <v>13851</v>
      </c>
      <c r="E541" s="70" t="s">
        <v>20824</v>
      </c>
      <c r="F541" s="70" t="s">
        <v>21574</v>
      </c>
      <c r="G541" s="70" t="s">
        <v>11799</v>
      </c>
      <c r="H541" s="70" t="s">
        <v>11725</v>
      </c>
      <c r="I541" s="71">
        <v>-718391</v>
      </c>
      <c r="J541" s="72" t="s">
        <v>11720</v>
      </c>
      <c r="K541" s="71">
        <v>-71839</v>
      </c>
      <c r="L541" s="73">
        <v>-790230</v>
      </c>
      <c r="M541">
        <f>+VLOOKUP(D541,'[1]Trừ tiền'!O$8:P$893,2,0)</f>
        <v>-790230</v>
      </c>
      <c r="N541" s="59">
        <f t="shared" si="27"/>
        <v>0</v>
      </c>
      <c r="U541" s="74" t="e">
        <f>+VLOOKUP(D541,'[1]TT T7'!O$895:P$1106,2,0)</f>
        <v>#N/A</v>
      </c>
    </row>
    <row r="542" spans="1:21" hidden="1" x14ac:dyDescent="0.3">
      <c r="A542">
        <f t="shared" si="25"/>
        <v>4</v>
      </c>
      <c r="B542" s="69">
        <v>45030</v>
      </c>
      <c r="C542" s="70" t="s">
        <v>21575</v>
      </c>
      <c r="D542" s="70">
        <f t="shared" si="26"/>
        <v>13872</v>
      </c>
      <c r="E542" s="70" t="s">
        <v>20824</v>
      </c>
      <c r="F542" s="70" t="s">
        <v>21576</v>
      </c>
      <c r="G542" s="70" t="s">
        <v>11799</v>
      </c>
      <c r="H542" s="70" t="s">
        <v>11725</v>
      </c>
      <c r="I542" s="71">
        <v>-562870</v>
      </c>
      <c r="J542" s="72" t="s">
        <v>11720</v>
      </c>
      <c r="K542" s="71">
        <v>-56287</v>
      </c>
      <c r="L542" s="73">
        <v>-619157</v>
      </c>
      <c r="M542">
        <f>+VLOOKUP(D542,'[1]Trừ tiền'!O$8:P$893,2,0)</f>
        <v>-619157</v>
      </c>
      <c r="N542" s="59">
        <f t="shared" si="27"/>
        <v>0</v>
      </c>
      <c r="U542" s="74" t="e">
        <f>+VLOOKUP(D542,'[1]TT T7'!O$895:P$1106,2,0)</f>
        <v>#N/A</v>
      </c>
    </row>
    <row r="543" spans="1:21" hidden="1" x14ac:dyDescent="0.3">
      <c r="A543">
        <f t="shared" si="25"/>
        <v>4</v>
      </c>
      <c r="B543" s="69">
        <v>45030</v>
      </c>
      <c r="C543" s="70" t="s">
        <v>21577</v>
      </c>
      <c r="D543" s="70">
        <f t="shared" si="26"/>
        <v>13889</v>
      </c>
      <c r="E543" s="70" t="s">
        <v>20824</v>
      </c>
      <c r="F543" s="70" t="s">
        <v>21578</v>
      </c>
      <c r="G543" s="70" t="s">
        <v>11799</v>
      </c>
      <c r="H543" s="70" t="s">
        <v>11725</v>
      </c>
      <c r="I543" s="71">
        <v>-444232</v>
      </c>
      <c r="J543" s="72" t="s">
        <v>11720</v>
      </c>
      <c r="K543" s="71">
        <v>-44423</v>
      </c>
      <c r="L543" s="73">
        <v>-488655</v>
      </c>
      <c r="M543">
        <f>+VLOOKUP(D543,'[1]Trừ tiền'!O$8:P$893,2,0)</f>
        <v>-488655</v>
      </c>
      <c r="N543" s="59">
        <f t="shared" si="27"/>
        <v>0</v>
      </c>
      <c r="U543" s="74" t="e">
        <f>+VLOOKUP(D543,'[1]TT T7'!O$895:P$1106,2,0)</f>
        <v>#N/A</v>
      </c>
    </row>
    <row r="544" spans="1:21" hidden="1" x14ac:dyDescent="0.3">
      <c r="A544">
        <f t="shared" si="25"/>
        <v>4</v>
      </c>
      <c r="B544" s="69">
        <v>45030</v>
      </c>
      <c r="C544" s="70" t="s">
        <v>21579</v>
      </c>
      <c r="D544" s="70">
        <f t="shared" si="26"/>
        <v>13987</v>
      </c>
      <c r="E544" s="70" t="s">
        <v>20824</v>
      </c>
      <c r="F544" s="70" t="s">
        <v>21580</v>
      </c>
      <c r="G544" s="70" t="s">
        <v>11799</v>
      </c>
      <c r="H544" s="70" t="s">
        <v>11725</v>
      </c>
      <c r="I544" s="71">
        <v>-352800</v>
      </c>
      <c r="J544" s="72" t="s">
        <v>11720</v>
      </c>
      <c r="K544" s="71">
        <v>-35280</v>
      </c>
      <c r="L544" s="73">
        <v>-388080</v>
      </c>
      <c r="M544">
        <f>+VLOOKUP(D544,'[1]Trừ tiền'!O$8:P$893,2,0)</f>
        <v>-388080</v>
      </c>
      <c r="N544" s="59">
        <f t="shared" si="27"/>
        <v>0</v>
      </c>
      <c r="U544" s="74" t="e">
        <f>+VLOOKUP(D544,'[1]TT T7'!O$895:P$1106,2,0)</f>
        <v>#N/A</v>
      </c>
    </row>
    <row r="545" spans="1:21" hidden="1" x14ac:dyDescent="0.3">
      <c r="A545">
        <f t="shared" si="25"/>
        <v>4</v>
      </c>
      <c r="B545" s="69">
        <v>45030</v>
      </c>
      <c r="C545" s="70" t="s">
        <v>21581</v>
      </c>
      <c r="D545" s="70">
        <f t="shared" si="26"/>
        <v>13988</v>
      </c>
      <c r="E545" s="70" t="s">
        <v>20824</v>
      </c>
      <c r="F545" s="70" t="s">
        <v>21582</v>
      </c>
      <c r="G545" s="70" t="s">
        <v>11799</v>
      </c>
      <c r="H545" s="70" t="s">
        <v>11725</v>
      </c>
      <c r="I545" s="71">
        <v>-169680</v>
      </c>
      <c r="J545" s="72" t="s">
        <v>11720</v>
      </c>
      <c r="K545" s="71">
        <v>-16968</v>
      </c>
      <c r="L545" s="73">
        <v>-186648</v>
      </c>
      <c r="M545">
        <f>+VLOOKUP(D545,'[1]Trừ tiền'!O$8:P$893,2,0)</f>
        <v>-186648</v>
      </c>
      <c r="N545" s="59">
        <f t="shared" si="27"/>
        <v>0</v>
      </c>
      <c r="U545" s="74" t="e">
        <f>+VLOOKUP(D545,'[1]TT T7'!O$895:P$1106,2,0)</f>
        <v>#N/A</v>
      </c>
    </row>
    <row r="546" spans="1:21" hidden="1" x14ac:dyDescent="0.3">
      <c r="A546">
        <f t="shared" si="25"/>
        <v>4</v>
      </c>
      <c r="B546" s="69">
        <v>45030</v>
      </c>
      <c r="C546" s="70" t="s">
        <v>21583</v>
      </c>
      <c r="D546" s="70">
        <f t="shared" si="26"/>
        <v>13989</v>
      </c>
      <c r="E546" s="70" t="s">
        <v>20824</v>
      </c>
      <c r="F546" s="70" t="s">
        <v>21584</v>
      </c>
      <c r="G546" s="70" t="s">
        <v>11799</v>
      </c>
      <c r="H546" s="70" t="s">
        <v>11725</v>
      </c>
      <c r="I546" s="71">
        <v>-73431</v>
      </c>
      <c r="J546" s="72" t="s">
        <v>11720</v>
      </c>
      <c r="K546" s="71">
        <v>-7343</v>
      </c>
      <c r="L546" s="73">
        <v>-80774</v>
      </c>
      <c r="M546">
        <f>+VLOOKUP(D546,'[1]Trừ tiền'!O$8:P$893,2,0)</f>
        <v>-80774</v>
      </c>
      <c r="N546" s="59">
        <f t="shared" si="27"/>
        <v>0</v>
      </c>
      <c r="U546" s="74" t="e">
        <f>+VLOOKUP(D546,'[1]TT T7'!O$895:P$1106,2,0)</f>
        <v>#N/A</v>
      </c>
    </row>
    <row r="547" spans="1:21" hidden="1" x14ac:dyDescent="0.3">
      <c r="A547">
        <f t="shared" si="25"/>
        <v>4</v>
      </c>
      <c r="B547" s="69">
        <v>45030</v>
      </c>
      <c r="C547" s="70" t="s">
        <v>21585</v>
      </c>
      <c r="D547" s="70">
        <f t="shared" si="26"/>
        <v>14011</v>
      </c>
      <c r="E547" s="70" t="s">
        <v>20824</v>
      </c>
      <c r="F547" s="70" t="s">
        <v>21586</v>
      </c>
      <c r="G547" s="70" t="s">
        <v>11799</v>
      </c>
      <c r="H547" s="70" t="s">
        <v>11725</v>
      </c>
      <c r="I547" s="71">
        <v>-341816</v>
      </c>
      <c r="J547" s="72" t="s">
        <v>11720</v>
      </c>
      <c r="K547" s="71">
        <v>-34182</v>
      </c>
      <c r="L547" s="73">
        <v>-375998</v>
      </c>
      <c r="M547">
        <f>+VLOOKUP(D547,'[1]Trừ tiền'!O$8:P$893,2,0)</f>
        <v>-375998</v>
      </c>
      <c r="N547" s="59">
        <f t="shared" si="27"/>
        <v>0</v>
      </c>
      <c r="U547" s="74" t="e">
        <f>+VLOOKUP(D547,'[1]TT T7'!O$895:P$1106,2,0)</f>
        <v>#N/A</v>
      </c>
    </row>
    <row r="548" spans="1:21" hidden="1" x14ac:dyDescent="0.3">
      <c r="A548">
        <f t="shared" si="25"/>
        <v>4</v>
      </c>
      <c r="B548" s="69">
        <v>45030</v>
      </c>
      <c r="C548" s="70" t="s">
        <v>21587</v>
      </c>
      <c r="D548" s="70">
        <f t="shared" si="26"/>
        <v>14031</v>
      </c>
      <c r="E548" s="70" t="s">
        <v>20824</v>
      </c>
      <c r="F548" s="70" t="s">
        <v>21588</v>
      </c>
      <c r="G548" s="70" t="s">
        <v>11799</v>
      </c>
      <c r="H548" s="70" t="s">
        <v>11725</v>
      </c>
      <c r="I548" s="71">
        <v>-422844</v>
      </c>
      <c r="J548" s="72" t="s">
        <v>11720</v>
      </c>
      <c r="K548" s="71">
        <v>-42284</v>
      </c>
      <c r="L548" s="73">
        <v>-465128</v>
      </c>
      <c r="M548">
        <f>+VLOOKUP(D548,'[1]Trừ tiền'!O$8:P$893,2,0)</f>
        <v>-465128</v>
      </c>
      <c r="N548" s="59">
        <f t="shared" si="27"/>
        <v>0</v>
      </c>
      <c r="U548" s="74" t="e">
        <f>+VLOOKUP(D548,'[1]TT T7'!O$895:P$1106,2,0)</f>
        <v>#N/A</v>
      </c>
    </row>
    <row r="549" spans="1:21" hidden="1" x14ac:dyDescent="0.3">
      <c r="A549">
        <f t="shared" si="25"/>
        <v>4</v>
      </c>
      <c r="B549" s="69">
        <v>45030</v>
      </c>
      <c r="C549" s="70" t="s">
        <v>21589</v>
      </c>
      <c r="D549" s="70">
        <f t="shared" si="26"/>
        <v>14032</v>
      </c>
      <c r="E549" s="70" t="s">
        <v>20824</v>
      </c>
      <c r="F549" s="70" t="s">
        <v>21590</v>
      </c>
      <c r="G549" s="70" t="s">
        <v>11799</v>
      </c>
      <c r="H549" s="70" t="s">
        <v>11725</v>
      </c>
      <c r="I549" s="71">
        <v>-441000</v>
      </c>
      <c r="J549" s="72" t="s">
        <v>11720</v>
      </c>
      <c r="K549" s="71">
        <v>-44100</v>
      </c>
      <c r="L549" s="73">
        <v>-485100</v>
      </c>
      <c r="M549">
        <f>+VLOOKUP(D549,'[1]Trừ tiền'!O$8:P$893,2,0)</f>
        <v>-485100</v>
      </c>
      <c r="N549" s="59">
        <f t="shared" si="27"/>
        <v>0</v>
      </c>
      <c r="U549" s="74" t="e">
        <f>+VLOOKUP(D549,'[1]TT T7'!O$895:P$1106,2,0)</f>
        <v>#N/A</v>
      </c>
    </row>
    <row r="550" spans="1:21" hidden="1" x14ac:dyDescent="0.3">
      <c r="A550">
        <f t="shared" si="25"/>
        <v>4</v>
      </c>
      <c r="B550" s="55">
        <v>45030</v>
      </c>
      <c r="C550" s="56" t="s">
        <v>21591</v>
      </c>
      <c r="D550" s="70">
        <f t="shared" si="26"/>
        <v>13850</v>
      </c>
      <c r="E550" s="56" t="s">
        <v>20824</v>
      </c>
      <c r="F550" s="56" t="s">
        <v>21592</v>
      </c>
      <c r="G550" s="56" t="s">
        <v>11799</v>
      </c>
      <c r="H550" s="56" t="s">
        <v>11725</v>
      </c>
      <c r="I550" s="57">
        <v>-169680</v>
      </c>
      <c r="J550" s="58" t="s">
        <v>11720</v>
      </c>
      <c r="K550" s="57">
        <v>-16968</v>
      </c>
      <c r="L550" s="82">
        <v>-186648</v>
      </c>
      <c r="M550">
        <f>+VLOOKUP(D550,'[1]Trừ tiền'!O$8:P$893,2,0)</f>
        <v>-186648</v>
      </c>
      <c r="N550" s="59">
        <f t="shared" si="27"/>
        <v>0</v>
      </c>
      <c r="U550" s="74" t="e">
        <f>+VLOOKUP(D550,'[1]TT T7'!O$895:P$1106,2,0)</f>
        <v>#N/A</v>
      </c>
    </row>
    <row r="551" spans="1:21" hidden="1" x14ac:dyDescent="0.3">
      <c r="A551">
        <f t="shared" si="25"/>
        <v>4</v>
      </c>
      <c r="B551" s="55">
        <v>45030</v>
      </c>
      <c r="C551" s="56" t="s">
        <v>21593</v>
      </c>
      <c r="D551" s="70">
        <f t="shared" si="26"/>
        <v>13871</v>
      </c>
      <c r="E551" s="56" t="s">
        <v>20824</v>
      </c>
      <c r="F551" s="56" t="s">
        <v>21594</v>
      </c>
      <c r="G551" s="56" t="s">
        <v>11799</v>
      </c>
      <c r="H551" s="56" t="s">
        <v>11725</v>
      </c>
      <c r="I551" s="57">
        <v>-88200</v>
      </c>
      <c r="J551" s="58" t="s">
        <v>11720</v>
      </c>
      <c r="K551" s="57">
        <v>-8820</v>
      </c>
      <c r="L551" s="82">
        <v>-97020</v>
      </c>
      <c r="M551">
        <f>+VLOOKUP(D551,'[1]Trừ tiền'!O$8:P$893,2,0)</f>
        <v>-97020</v>
      </c>
      <c r="N551" s="59">
        <f t="shared" si="27"/>
        <v>0</v>
      </c>
      <c r="U551" s="74" t="e">
        <f>+VLOOKUP(D551,'[1]TT T7'!O$895:P$1106,2,0)</f>
        <v>#N/A</v>
      </c>
    </row>
    <row r="552" spans="1:21" hidden="1" x14ac:dyDescent="0.3">
      <c r="A552">
        <f t="shared" si="25"/>
        <v>4</v>
      </c>
      <c r="B552" s="69">
        <v>45031</v>
      </c>
      <c r="C552" s="70" t="s">
        <v>13746</v>
      </c>
      <c r="D552" s="70">
        <f t="shared" si="26"/>
        <v>302</v>
      </c>
      <c r="E552" s="70" t="s">
        <v>21060</v>
      </c>
      <c r="F552" s="70" t="s">
        <v>21595</v>
      </c>
      <c r="G552" s="70" t="s">
        <v>12231</v>
      </c>
      <c r="H552" s="70" t="s">
        <v>12232</v>
      </c>
      <c r="I552" s="71">
        <v>-119066</v>
      </c>
      <c r="J552" s="72" t="s">
        <v>11720</v>
      </c>
      <c r="K552" s="71">
        <v>-11907</v>
      </c>
      <c r="L552" s="73">
        <v>-130973</v>
      </c>
      <c r="M552">
        <f>+VLOOKUP(D552,'[1]Trừ tiền'!O$8:P$893,2,0)</f>
        <v>-130973</v>
      </c>
      <c r="N552" s="59">
        <f t="shared" si="27"/>
        <v>0</v>
      </c>
      <c r="U552" s="74" t="e">
        <f>+VLOOKUP(D552,'[1]TT T7'!O$895:P$1106,2,0)</f>
        <v>#N/A</v>
      </c>
    </row>
    <row r="553" spans="1:21" hidden="1" x14ac:dyDescent="0.3">
      <c r="A553">
        <f t="shared" si="25"/>
        <v>4</v>
      </c>
      <c r="B553" s="69">
        <v>45031</v>
      </c>
      <c r="C553" s="70" t="s">
        <v>13837</v>
      </c>
      <c r="D553" s="70">
        <f t="shared" si="26"/>
        <v>406</v>
      </c>
      <c r="E553" s="70" t="s">
        <v>20832</v>
      </c>
      <c r="F553" s="70" t="s">
        <v>21596</v>
      </c>
      <c r="G553" s="70" t="s">
        <v>12263</v>
      </c>
      <c r="H553" s="70" t="s">
        <v>12264</v>
      </c>
      <c r="I553" s="71">
        <v>-553467</v>
      </c>
      <c r="J553" s="72" t="s">
        <v>11720</v>
      </c>
      <c r="K553" s="71">
        <v>-55346</v>
      </c>
      <c r="L553" s="73">
        <v>-608813</v>
      </c>
      <c r="M553">
        <f>+VLOOKUP(D553,'[1]Trừ tiền'!O$8:P$893,2,0)</f>
        <v>-608814</v>
      </c>
      <c r="N553" s="59">
        <f t="shared" si="27"/>
        <v>-1</v>
      </c>
      <c r="O553" t="e">
        <f>+SUMIFS('[1]Trừ tiền'!P$8:P$893,'[1]Trừ tiền'!O$8:O$893,'[1]Hàng trả'!D536)</f>
        <v>#VALUE!</v>
      </c>
      <c r="P553" t="e">
        <f>+O553-M553</f>
        <v>#VALUE!</v>
      </c>
      <c r="U553" s="74" t="e">
        <f>+VLOOKUP(D553,'[1]TT T7'!O$895:P$1106,2,0)</f>
        <v>#N/A</v>
      </c>
    </row>
    <row r="554" spans="1:21" hidden="1" x14ac:dyDescent="0.3">
      <c r="A554">
        <f t="shared" si="25"/>
        <v>4</v>
      </c>
      <c r="B554" s="69">
        <v>45031</v>
      </c>
      <c r="C554" s="70" t="s">
        <v>14416</v>
      </c>
      <c r="D554" s="70">
        <f t="shared" si="26"/>
        <v>1426</v>
      </c>
      <c r="E554" s="70" t="s">
        <v>20847</v>
      </c>
      <c r="F554" s="70" t="s">
        <v>21597</v>
      </c>
      <c r="G554" s="70" t="s">
        <v>11860</v>
      </c>
      <c r="H554" s="70" t="s">
        <v>11719</v>
      </c>
      <c r="I554" s="71">
        <v>-455388</v>
      </c>
      <c r="J554" s="72" t="s">
        <v>11720</v>
      </c>
      <c r="K554" s="71">
        <v>-45539</v>
      </c>
      <c r="L554" s="73">
        <v>-500927</v>
      </c>
      <c r="M554">
        <f>+VLOOKUP(D554,'[1]Trừ tiền'!O$8:P$893,2,0)</f>
        <v>-500927</v>
      </c>
      <c r="N554" s="59">
        <f t="shared" si="27"/>
        <v>0</v>
      </c>
      <c r="U554" s="74" t="e">
        <f>+VLOOKUP(D554,'[1]TT T7'!O$895:P$1106,2,0)</f>
        <v>#N/A</v>
      </c>
    </row>
    <row r="555" spans="1:21" hidden="1" x14ac:dyDescent="0.3">
      <c r="A555">
        <f t="shared" si="25"/>
        <v>4</v>
      </c>
      <c r="B555" s="69">
        <v>45033</v>
      </c>
      <c r="C555" s="70" t="s">
        <v>21598</v>
      </c>
      <c r="D555" s="70">
        <f t="shared" si="26"/>
        <v>14147</v>
      </c>
      <c r="E555" s="70" t="s">
        <v>20824</v>
      </c>
      <c r="F555" s="70" t="s">
        <v>21599</v>
      </c>
      <c r="G555" s="70" t="s">
        <v>11799</v>
      </c>
      <c r="H555" s="70" t="s">
        <v>11725</v>
      </c>
      <c r="I555" s="71">
        <v>-378318</v>
      </c>
      <c r="J555" s="72" t="s">
        <v>11720</v>
      </c>
      <c r="K555" s="71">
        <v>-37832</v>
      </c>
      <c r="L555" s="73">
        <v>-416150</v>
      </c>
      <c r="M555">
        <f>+VLOOKUP(D555,'[1]Trừ tiền'!O$8:P$893,2,0)</f>
        <v>-416150</v>
      </c>
      <c r="N555" s="59">
        <f t="shared" si="27"/>
        <v>0</v>
      </c>
      <c r="U555" s="74" t="e">
        <f>+VLOOKUP(D555,'[1]TT T7'!O$895:P$1106,2,0)</f>
        <v>#N/A</v>
      </c>
    </row>
    <row r="556" spans="1:21" hidden="1" x14ac:dyDescent="0.3">
      <c r="A556">
        <f t="shared" si="25"/>
        <v>4</v>
      </c>
      <c r="B556" s="69">
        <v>45033</v>
      </c>
      <c r="C556" s="70" t="s">
        <v>21600</v>
      </c>
      <c r="D556" s="70">
        <f t="shared" si="26"/>
        <v>14160</v>
      </c>
      <c r="E556" s="70" t="s">
        <v>20824</v>
      </c>
      <c r="F556" s="70" t="s">
        <v>21601</v>
      </c>
      <c r="G556" s="70" t="s">
        <v>11799</v>
      </c>
      <c r="H556" s="70" t="s">
        <v>11725</v>
      </c>
      <c r="I556" s="71">
        <v>-698645</v>
      </c>
      <c r="J556" s="72" t="s">
        <v>11720</v>
      </c>
      <c r="K556" s="71">
        <v>-69865</v>
      </c>
      <c r="L556" s="73">
        <v>-768510</v>
      </c>
      <c r="M556">
        <f>+VLOOKUP(D556,'[1]Trừ tiền'!O$8:P$893,2,0)</f>
        <v>-768510</v>
      </c>
      <c r="N556" s="59">
        <f t="shared" si="27"/>
        <v>0</v>
      </c>
      <c r="U556" s="74" t="e">
        <f>+VLOOKUP(D556,'[1]TT T7'!O$895:P$1106,2,0)</f>
        <v>#N/A</v>
      </c>
    </row>
    <row r="557" spans="1:21" hidden="1" x14ac:dyDescent="0.3">
      <c r="A557">
        <f t="shared" si="25"/>
        <v>4</v>
      </c>
      <c r="B557" s="69">
        <v>45033</v>
      </c>
      <c r="C557" s="70" t="s">
        <v>21602</v>
      </c>
      <c r="D557" s="70">
        <f t="shared" si="26"/>
        <v>14173</v>
      </c>
      <c r="E557" s="70" t="s">
        <v>20824</v>
      </c>
      <c r="F557" s="70" t="s">
        <v>21603</v>
      </c>
      <c r="G557" s="70" t="s">
        <v>11799</v>
      </c>
      <c r="H557" s="70" t="s">
        <v>11725</v>
      </c>
      <c r="I557" s="71">
        <v>-247184</v>
      </c>
      <c r="J557" s="72" t="s">
        <v>11720</v>
      </c>
      <c r="K557" s="71">
        <v>-24718</v>
      </c>
      <c r="L557" s="73">
        <v>-271902</v>
      </c>
      <c r="M557">
        <f>+VLOOKUP(D557,'[1]Trừ tiền'!O$8:P$893,2,0)</f>
        <v>-271902</v>
      </c>
      <c r="N557" s="59">
        <f t="shared" si="27"/>
        <v>0</v>
      </c>
      <c r="U557" s="74" t="e">
        <f>+VLOOKUP(D557,'[1]TT T7'!O$895:P$1106,2,0)</f>
        <v>#N/A</v>
      </c>
    </row>
    <row r="558" spans="1:21" hidden="1" x14ac:dyDescent="0.3">
      <c r="A558">
        <f t="shared" si="25"/>
        <v>4</v>
      </c>
      <c r="B558" s="69">
        <v>45033</v>
      </c>
      <c r="C558" s="70" t="s">
        <v>21604</v>
      </c>
      <c r="D558" s="70">
        <f t="shared" si="26"/>
        <v>14174</v>
      </c>
      <c r="E558" s="70" t="s">
        <v>20824</v>
      </c>
      <c r="F558" s="70" t="s">
        <v>21605</v>
      </c>
      <c r="G558" s="70" t="s">
        <v>11799</v>
      </c>
      <c r="H558" s="70" t="s">
        <v>11725</v>
      </c>
      <c r="I558" s="71">
        <v>-469342</v>
      </c>
      <c r="J558" s="72" t="s">
        <v>11720</v>
      </c>
      <c r="K558" s="71">
        <v>-46934</v>
      </c>
      <c r="L558" s="73">
        <v>-516276</v>
      </c>
      <c r="M558">
        <f>+VLOOKUP(D558,'[1]Trừ tiền'!O$8:P$893,2,0)</f>
        <v>-516276</v>
      </c>
      <c r="N558" s="59">
        <f t="shared" si="27"/>
        <v>0</v>
      </c>
      <c r="U558" s="74" t="e">
        <f>+VLOOKUP(D558,'[1]TT T7'!O$895:P$1106,2,0)</f>
        <v>#N/A</v>
      </c>
    </row>
    <row r="559" spans="1:21" hidden="1" x14ac:dyDescent="0.3">
      <c r="A559">
        <f t="shared" si="25"/>
        <v>4</v>
      </c>
      <c r="B559" s="69">
        <v>45033</v>
      </c>
      <c r="C559" s="70" t="s">
        <v>21606</v>
      </c>
      <c r="D559" s="70">
        <f t="shared" si="26"/>
        <v>14251</v>
      </c>
      <c r="E559" s="70" t="s">
        <v>20824</v>
      </c>
      <c r="F559" s="70" t="s">
        <v>21607</v>
      </c>
      <c r="G559" s="70" t="s">
        <v>11799</v>
      </c>
      <c r="H559" s="70" t="s">
        <v>11725</v>
      </c>
      <c r="I559" s="71">
        <v>-301092</v>
      </c>
      <c r="J559" s="72" t="s">
        <v>11720</v>
      </c>
      <c r="K559" s="71">
        <v>-30109</v>
      </c>
      <c r="L559" s="73">
        <v>-331201</v>
      </c>
      <c r="M559">
        <f>+VLOOKUP(D559,'[1]Trừ tiền'!O$8:P$893,2,0)</f>
        <v>-331201</v>
      </c>
      <c r="N559" s="59">
        <f t="shared" si="27"/>
        <v>0</v>
      </c>
      <c r="U559" s="74" t="e">
        <f>+VLOOKUP(D559,'[1]TT T7'!O$895:P$1106,2,0)</f>
        <v>#N/A</v>
      </c>
    </row>
    <row r="560" spans="1:21" hidden="1" x14ac:dyDescent="0.3">
      <c r="A560">
        <f t="shared" si="25"/>
        <v>4</v>
      </c>
      <c r="B560" s="69">
        <v>45033</v>
      </c>
      <c r="C560" s="70" t="s">
        <v>21608</v>
      </c>
      <c r="D560" s="70">
        <f t="shared" si="26"/>
        <v>14290</v>
      </c>
      <c r="E560" s="70" t="s">
        <v>20824</v>
      </c>
      <c r="F560" s="70" t="s">
        <v>21609</v>
      </c>
      <c r="G560" s="70" t="s">
        <v>11799</v>
      </c>
      <c r="H560" s="70" t="s">
        <v>11725</v>
      </c>
      <c r="I560" s="71">
        <v>-111058</v>
      </c>
      <c r="J560" s="72" t="s">
        <v>11720</v>
      </c>
      <c r="K560" s="71">
        <v>-11106</v>
      </c>
      <c r="L560" s="73">
        <v>-122164</v>
      </c>
      <c r="M560">
        <f>+VLOOKUP(D560,'[1]Trừ tiền'!O$8:P$893,2,0)</f>
        <v>-122164</v>
      </c>
      <c r="N560" s="59">
        <f t="shared" si="27"/>
        <v>0</v>
      </c>
      <c r="U560" s="74" t="e">
        <f>+VLOOKUP(D560,'[1]TT T7'!O$895:P$1106,2,0)</f>
        <v>#N/A</v>
      </c>
    </row>
    <row r="561" spans="1:21" hidden="1" x14ac:dyDescent="0.3">
      <c r="A561">
        <f t="shared" si="25"/>
        <v>4</v>
      </c>
      <c r="B561" s="69">
        <v>45034</v>
      </c>
      <c r="C561" s="70" t="s">
        <v>13792</v>
      </c>
      <c r="D561" s="70">
        <f t="shared" si="26"/>
        <v>376</v>
      </c>
      <c r="E561" s="70" t="s">
        <v>21610</v>
      </c>
      <c r="F561" s="70" t="s">
        <v>21611</v>
      </c>
      <c r="G561" s="70" t="s">
        <v>12185</v>
      </c>
      <c r="H561" s="70" t="s">
        <v>12186</v>
      </c>
      <c r="I561" s="71">
        <v>-169248</v>
      </c>
      <c r="J561" s="72" t="s">
        <v>11720</v>
      </c>
      <c r="K561" s="71">
        <v>-16925</v>
      </c>
      <c r="L561" s="73">
        <v>-186173</v>
      </c>
      <c r="M561">
        <f>+VLOOKUP(D561,'[1]Trừ tiền'!O$8:P$893,2,0)</f>
        <v>-186173</v>
      </c>
      <c r="N561" s="59">
        <f t="shared" si="27"/>
        <v>0</v>
      </c>
      <c r="U561" s="74" t="e">
        <f>+VLOOKUP(D561,'[1]TT T7'!O$895:P$1106,2,0)</f>
        <v>#N/A</v>
      </c>
    </row>
    <row r="562" spans="1:21" hidden="1" x14ac:dyDescent="0.3">
      <c r="A562">
        <f t="shared" si="25"/>
        <v>4</v>
      </c>
      <c r="B562" s="69">
        <v>45034</v>
      </c>
      <c r="C562" s="70" t="s">
        <v>13971</v>
      </c>
      <c r="D562" s="70">
        <f t="shared" si="26"/>
        <v>528</v>
      </c>
      <c r="E562" s="70" t="s">
        <v>21612</v>
      </c>
      <c r="F562" s="70" t="s">
        <v>21613</v>
      </c>
      <c r="G562" s="70" t="s">
        <v>12330</v>
      </c>
      <c r="H562" s="70" t="s">
        <v>12331</v>
      </c>
      <c r="I562" s="71">
        <v>-124658</v>
      </c>
      <c r="J562" s="72" t="s">
        <v>11720</v>
      </c>
      <c r="K562" s="71">
        <v>-12466</v>
      </c>
      <c r="L562" s="73">
        <v>-137124</v>
      </c>
      <c r="M562">
        <f>+VLOOKUP(D562,'[1]Trừ tiền'!O$8:P$893,2,0)</f>
        <v>-137124</v>
      </c>
      <c r="N562" s="59">
        <f t="shared" si="27"/>
        <v>0</v>
      </c>
      <c r="U562" s="74" t="e">
        <f>+VLOOKUP(D562,'[1]TT T7'!O$895:P$1106,2,0)</f>
        <v>#N/A</v>
      </c>
    </row>
    <row r="563" spans="1:21" hidden="1" x14ac:dyDescent="0.3">
      <c r="A563">
        <f t="shared" si="25"/>
        <v>4</v>
      </c>
      <c r="B563" s="69">
        <v>45034</v>
      </c>
      <c r="C563" s="70" t="s">
        <v>13974</v>
      </c>
      <c r="D563" s="70">
        <f t="shared" si="26"/>
        <v>530</v>
      </c>
      <c r="E563" s="70" t="s">
        <v>21612</v>
      </c>
      <c r="F563" s="70" t="s">
        <v>21613</v>
      </c>
      <c r="G563" s="70" t="s">
        <v>12330</v>
      </c>
      <c r="H563" s="70" t="s">
        <v>12331</v>
      </c>
      <c r="I563" s="71">
        <v>-61050</v>
      </c>
      <c r="J563" s="72" t="s">
        <v>11726</v>
      </c>
      <c r="K563" s="71">
        <v>-4884</v>
      </c>
      <c r="L563" s="73">
        <v>-65934</v>
      </c>
      <c r="M563">
        <f>+VLOOKUP(D563,'[1]Trừ tiền'!O$8:P$893,2,0)</f>
        <v>-65934</v>
      </c>
      <c r="N563" s="59">
        <f t="shared" si="27"/>
        <v>0</v>
      </c>
      <c r="U563" s="74" t="e">
        <f>+VLOOKUP(D563,'[1]TT T7'!O$895:P$1106,2,0)</f>
        <v>#N/A</v>
      </c>
    </row>
    <row r="564" spans="1:21" hidden="1" x14ac:dyDescent="0.3">
      <c r="A564">
        <f t="shared" si="25"/>
        <v>4</v>
      </c>
      <c r="B564" s="69">
        <v>45034</v>
      </c>
      <c r="C564" s="70" t="s">
        <v>21614</v>
      </c>
      <c r="D564" s="70">
        <f t="shared" si="26"/>
        <v>574</v>
      </c>
      <c r="E564" s="70" t="s">
        <v>20884</v>
      </c>
      <c r="F564" s="70" t="s">
        <v>21478</v>
      </c>
      <c r="G564" s="70" t="s">
        <v>12179</v>
      </c>
      <c r="H564" s="70" t="s">
        <v>12180</v>
      </c>
      <c r="I564" s="71">
        <v>-453750</v>
      </c>
      <c r="J564" s="72" t="s">
        <v>11720</v>
      </c>
      <c r="K564" s="71">
        <v>-45375</v>
      </c>
      <c r="L564" s="73">
        <v>-499125</v>
      </c>
      <c r="M564">
        <f>+VLOOKUP(D564,'[1]Trừ tiền'!O$8:P$893,2,0)</f>
        <v>-499125</v>
      </c>
      <c r="N564" s="59">
        <f t="shared" si="27"/>
        <v>0</v>
      </c>
      <c r="U564" s="74" t="e">
        <f>+VLOOKUP(D564,'[1]TT T7'!O$895:P$1106,2,0)</f>
        <v>#N/A</v>
      </c>
    </row>
    <row r="565" spans="1:21" hidden="1" x14ac:dyDescent="0.3">
      <c r="A565">
        <f t="shared" si="25"/>
        <v>4</v>
      </c>
      <c r="B565" s="69">
        <v>45034</v>
      </c>
      <c r="C565" s="70" t="s">
        <v>21615</v>
      </c>
      <c r="D565" s="70">
        <f t="shared" si="26"/>
        <v>1113</v>
      </c>
      <c r="E565" s="70" t="s">
        <v>20828</v>
      </c>
      <c r="F565" s="70" t="s">
        <v>21616</v>
      </c>
      <c r="G565" s="70" t="s">
        <v>12367</v>
      </c>
      <c r="H565" s="70" t="s">
        <v>12368</v>
      </c>
      <c r="I565" s="71">
        <v>-452608</v>
      </c>
      <c r="J565" s="72" t="s">
        <v>11720</v>
      </c>
      <c r="K565" s="71">
        <v>-45261</v>
      </c>
      <c r="L565" s="73">
        <v>-497869</v>
      </c>
      <c r="M565">
        <f>+VLOOKUP(D565,'[1]Trừ tiền'!O$8:P$893,2,0)</f>
        <v>-497869</v>
      </c>
      <c r="N565" s="59">
        <f t="shared" si="27"/>
        <v>0</v>
      </c>
      <c r="U565" s="74" t="e">
        <f>+VLOOKUP(D565,'[1]TT T7'!O$895:P$1106,2,0)</f>
        <v>#N/A</v>
      </c>
    </row>
    <row r="566" spans="1:21" hidden="1" x14ac:dyDescent="0.3">
      <c r="A566">
        <f t="shared" si="25"/>
        <v>4</v>
      </c>
      <c r="B566" s="69">
        <v>45034</v>
      </c>
      <c r="C566" s="70" t="s">
        <v>21617</v>
      </c>
      <c r="D566" s="70">
        <f t="shared" si="26"/>
        <v>14432</v>
      </c>
      <c r="E566" s="70" t="s">
        <v>20824</v>
      </c>
      <c r="F566" s="70" t="s">
        <v>21618</v>
      </c>
      <c r="G566" s="70" t="s">
        <v>11799</v>
      </c>
      <c r="H566" s="70" t="s">
        <v>11725</v>
      </c>
      <c r="I566" s="71">
        <v>-700329</v>
      </c>
      <c r="J566" s="72" t="s">
        <v>11720</v>
      </c>
      <c r="K566" s="71">
        <v>-70033</v>
      </c>
      <c r="L566" s="73">
        <v>-770362</v>
      </c>
      <c r="M566">
        <f>+VLOOKUP(D566,'[1]Trừ tiền'!O$8:P$893,2,0)</f>
        <v>-770362</v>
      </c>
      <c r="N566" s="59">
        <f t="shared" si="27"/>
        <v>0</v>
      </c>
      <c r="U566" s="74" t="e">
        <f>+VLOOKUP(D566,'[1]TT T7'!O$895:P$1106,2,0)</f>
        <v>#N/A</v>
      </c>
    </row>
    <row r="567" spans="1:21" hidden="1" x14ac:dyDescent="0.3">
      <c r="A567">
        <f t="shared" si="25"/>
        <v>4</v>
      </c>
      <c r="B567" s="69">
        <v>45034</v>
      </c>
      <c r="C567" s="70" t="s">
        <v>21619</v>
      </c>
      <c r="D567" s="70">
        <f t="shared" si="26"/>
        <v>14473</v>
      </c>
      <c r="E567" s="70" t="s">
        <v>20824</v>
      </c>
      <c r="F567" s="70" t="s">
        <v>21620</v>
      </c>
      <c r="G567" s="70" t="s">
        <v>11799</v>
      </c>
      <c r="H567" s="70" t="s">
        <v>11725</v>
      </c>
      <c r="I567" s="71">
        <v>-926951</v>
      </c>
      <c r="J567" s="72" t="s">
        <v>11720</v>
      </c>
      <c r="K567" s="71">
        <v>-92695</v>
      </c>
      <c r="L567" s="73">
        <v>-1019646</v>
      </c>
      <c r="M567">
        <f>+VLOOKUP(D567,'[1]Trừ tiền'!O$8:P$893,2,0)</f>
        <v>-1019646</v>
      </c>
      <c r="N567" s="59">
        <f t="shared" si="27"/>
        <v>0</v>
      </c>
      <c r="U567" s="74" t="e">
        <f>+VLOOKUP(D567,'[1]TT T7'!O$895:P$1106,2,0)</f>
        <v>#N/A</v>
      </c>
    </row>
    <row r="568" spans="1:21" hidden="1" x14ac:dyDescent="0.3">
      <c r="A568">
        <f t="shared" si="25"/>
        <v>4</v>
      </c>
      <c r="B568" s="69">
        <v>45034</v>
      </c>
      <c r="C568" s="70" t="s">
        <v>21621</v>
      </c>
      <c r="D568" s="70">
        <f t="shared" si="26"/>
        <v>14487</v>
      </c>
      <c r="E568" s="70" t="s">
        <v>20824</v>
      </c>
      <c r="F568" s="70" t="s">
        <v>21622</v>
      </c>
      <c r="G568" s="70" t="s">
        <v>11799</v>
      </c>
      <c r="H568" s="70" t="s">
        <v>11725</v>
      </c>
      <c r="I568" s="71">
        <v>-807183</v>
      </c>
      <c r="J568" s="72" t="s">
        <v>11720</v>
      </c>
      <c r="K568" s="71">
        <v>-80718</v>
      </c>
      <c r="L568" s="73">
        <v>-887901</v>
      </c>
      <c r="M568">
        <f>+VLOOKUP(D568,'[1]Trừ tiền'!O$8:P$893,2,0)</f>
        <v>-887901</v>
      </c>
      <c r="N568" s="59">
        <f t="shared" si="27"/>
        <v>0</v>
      </c>
      <c r="U568" s="74" t="e">
        <f>+VLOOKUP(D568,'[1]TT T7'!O$895:P$1106,2,0)</f>
        <v>#N/A</v>
      </c>
    </row>
    <row r="569" spans="1:21" hidden="1" x14ac:dyDescent="0.3">
      <c r="A569">
        <f t="shared" si="25"/>
        <v>4</v>
      </c>
      <c r="B569" s="69">
        <v>45034</v>
      </c>
      <c r="C569" s="70" t="s">
        <v>21623</v>
      </c>
      <c r="D569" s="70">
        <f t="shared" si="26"/>
        <v>14496</v>
      </c>
      <c r="E569" s="70" t="s">
        <v>20824</v>
      </c>
      <c r="F569" s="70" t="s">
        <v>21624</v>
      </c>
      <c r="G569" s="70" t="s">
        <v>11799</v>
      </c>
      <c r="H569" s="70" t="s">
        <v>11725</v>
      </c>
      <c r="I569" s="71">
        <v>-456787</v>
      </c>
      <c r="J569" s="72" t="s">
        <v>11720</v>
      </c>
      <c r="K569" s="71">
        <v>-45679</v>
      </c>
      <c r="L569" s="73">
        <v>-502466</v>
      </c>
      <c r="M569">
        <f>+VLOOKUP(D569,'[1]Trừ tiền'!O$8:P$893,2,0)</f>
        <v>-502466</v>
      </c>
      <c r="N569" s="59">
        <f t="shared" si="27"/>
        <v>0</v>
      </c>
      <c r="U569" s="74" t="e">
        <f>+VLOOKUP(D569,'[1]TT T7'!O$895:P$1106,2,0)</f>
        <v>#N/A</v>
      </c>
    </row>
    <row r="570" spans="1:21" hidden="1" x14ac:dyDescent="0.3">
      <c r="A570">
        <f t="shared" si="25"/>
        <v>4</v>
      </c>
      <c r="B570" s="69">
        <v>45034</v>
      </c>
      <c r="C570" s="70" t="s">
        <v>21625</v>
      </c>
      <c r="D570" s="70">
        <f t="shared" si="26"/>
        <v>14519</v>
      </c>
      <c r="E570" s="70" t="s">
        <v>20824</v>
      </c>
      <c r="F570" s="70" t="s">
        <v>21626</v>
      </c>
      <c r="G570" s="70" t="s">
        <v>11799</v>
      </c>
      <c r="H570" s="70" t="s">
        <v>11725</v>
      </c>
      <c r="I570" s="71">
        <v>-254520</v>
      </c>
      <c r="J570" s="72" t="s">
        <v>11720</v>
      </c>
      <c r="K570" s="71">
        <v>-25452</v>
      </c>
      <c r="L570" s="73">
        <v>-279972</v>
      </c>
      <c r="M570">
        <f>+VLOOKUP(D570,'[1]Trừ tiền'!O$8:P$893,2,0)</f>
        <v>-279972</v>
      </c>
      <c r="N570" s="59">
        <f t="shared" si="27"/>
        <v>0</v>
      </c>
      <c r="U570" s="74" t="e">
        <f>+VLOOKUP(D570,'[1]TT T7'!O$895:P$1106,2,0)</f>
        <v>#N/A</v>
      </c>
    </row>
    <row r="571" spans="1:21" hidden="1" x14ac:dyDescent="0.3">
      <c r="A571">
        <f t="shared" si="25"/>
        <v>4</v>
      </c>
      <c r="B571" s="69">
        <v>45034</v>
      </c>
      <c r="C571" s="70" t="s">
        <v>21627</v>
      </c>
      <c r="D571" s="70">
        <f t="shared" si="26"/>
        <v>14523</v>
      </c>
      <c r="E571" s="70" t="s">
        <v>20824</v>
      </c>
      <c r="F571" s="70" t="s">
        <v>21628</v>
      </c>
      <c r="G571" s="70" t="s">
        <v>11799</v>
      </c>
      <c r="H571" s="70" t="s">
        <v>11725</v>
      </c>
      <c r="I571" s="71">
        <v>-392922</v>
      </c>
      <c r="J571" s="72" t="s">
        <v>11720</v>
      </c>
      <c r="K571" s="71">
        <v>-39292</v>
      </c>
      <c r="L571" s="73">
        <v>-432214</v>
      </c>
      <c r="M571">
        <f>+VLOOKUP(D571,'[1]Trừ tiền'!O$8:P$893,2,0)</f>
        <v>-432214</v>
      </c>
      <c r="N571" s="59">
        <f t="shared" si="27"/>
        <v>0</v>
      </c>
      <c r="U571" s="74" t="e">
        <f>+VLOOKUP(D571,'[1]TT T7'!O$895:P$1106,2,0)</f>
        <v>#N/A</v>
      </c>
    </row>
    <row r="572" spans="1:21" hidden="1" x14ac:dyDescent="0.3">
      <c r="A572">
        <f t="shared" si="25"/>
        <v>4</v>
      </c>
      <c r="B572" s="69">
        <v>45034</v>
      </c>
      <c r="C572" s="70" t="s">
        <v>21629</v>
      </c>
      <c r="D572" s="70">
        <f t="shared" si="26"/>
        <v>14531</v>
      </c>
      <c r="E572" s="70" t="s">
        <v>20824</v>
      </c>
      <c r="F572" s="70" t="s">
        <v>21630</v>
      </c>
      <c r="G572" s="70" t="s">
        <v>11799</v>
      </c>
      <c r="H572" s="70" t="s">
        <v>11725</v>
      </c>
      <c r="I572" s="71">
        <v>-523842</v>
      </c>
      <c r="J572" s="72" t="s">
        <v>11720</v>
      </c>
      <c r="K572" s="71">
        <v>-52384</v>
      </c>
      <c r="L572" s="73">
        <v>-576226</v>
      </c>
      <c r="M572">
        <f>+VLOOKUP(D572,'[1]Trừ tiền'!O$8:P$893,2,0)</f>
        <v>-576226</v>
      </c>
      <c r="N572" s="59">
        <f t="shared" si="27"/>
        <v>0</v>
      </c>
      <c r="U572" s="74" t="e">
        <f>+VLOOKUP(D572,'[1]TT T7'!O$895:P$1106,2,0)</f>
        <v>#N/A</v>
      </c>
    </row>
    <row r="573" spans="1:21" hidden="1" x14ac:dyDescent="0.3">
      <c r="A573">
        <f t="shared" si="25"/>
        <v>4</v>
      </c>
      <c r="B573" s="69">
        <v>45035</v>
      </c>
      <c r="C573" s="70" t="s">
        <v>20990</v>
      </c>
      <c r="D573" s="70">
        <f t="shared" si="26"/>
        <v>556</v>
      </c>
      <c r="E573" s="70" t="s">
        <v>20974</v>
      </c>
      <c r="F573" s="70" t="s">
        <v>21631</v>
      </c>
      <c r="G573" s="70" t="s">
        <v>12257</v>
      </c>
      <c r="H573" s="70" t="s">
        <v>12258</v>
      </c>
      <c r="I573" s="71">
        <v>-50182</v>
      </c>
      <c r="J573" s="72" t="s">
        <v>11720</v>
      </c>
      <c r="K573" s="71">
        <v>-5018</v>
      </c>
      <c r="L573" s="73">
        <v>-55200</v>
      </c>
      <c r="M573" s="59">
        <f>+L573</f>
        <v>-55200</v>
      </c>
      <c r="N573" s="59">
        <f t="shared" si="27"/>
        <v>0</v>
      </c>
      <c r="O573" t="e">
        <f>+SUMIFS('[1]Trừ tiền'!P$8:P$893,'[1]Trừ tiền'!O$8:O$893,'[1]Hàng trả'!D556)</f>
        <v>#VALUE!</v>
      </c>
      <c r="P573" t="e">
        <f>+O573-M573</f>
        <v>#VALUE!</v>
      </c>
      <c r="Q573" t="e">
        <f>+O573-M573</f>
        <v>#VALUE!</v>
      </c>
      <c r="R573" s="59" t="e">
        <f>+Q573-L573</f>
        <v>#VALUE!</v>
      </c>
      <c r="S573">
        <v>2</v>
      </c>
      <c r="U573" s="74" t="e">
        <f>+VLOOKUP(D573,'[1]TT T7'!O$895:P$1106,2,0)</f>
        <v>#N/A</v>
      </c>
    </row>
    <row r="574" spans="1:21" hidden="1" x14ac:dyDescent="0.3">
      <c r="A574">
        <f t="shared" si="25"/>
        <v>4</v>
      </c>
      <c r="B574" s="69">
        <v>45035</v>
      </c>
      <c r="C574" s="70" t="s">
        <v>14114</v>
      </c>
      <c r="D574" s="70">
        <f t="shared" si="26"/>
        <v>693</v>
      </c>
      <c r="E574" s="70" t="s">
        <v>20862</v>
      </c>
      <c r="F574" s="70" t="s">
        <v>21632</v>
      </c>
      <c r="G574" s="70" t="s">
        <v>12200</v>
      </c>
      <c r="H574" s="70" t="s">
        <v>12201</v>
      </c>
      <c r="I574" s="71">
        <v>-173382</v>
      </c>
      <c r="J574" s="72" t="s">
        <v>11720</v>
      </c>
      <c r="K574" s="71">
        <v>-17338</v>
      </c>
      <c r="L574" s="73">
        <v>-190720</v>
      </c>
      <c r="M574">
        <f>+VLOOKUP(D574,'[1]Trừ tiền'!O$8:P$893,2,0)</f>
        <v>-190720</v>
      </c>
      <c r="N574" s="59">
        <f t="shared" si="27"/>
        <v>0</v>
      </c>
      <c r="U574" s="74" t="e">
        <f>+VLOOKUP(D574,'[1]TT T7'!O$895:P$1106,2,0)</f>
        <v>#N/A</v>
      </c>
    </row>
    <row r="575" spans="1:21" hidden="1" x14ac:dyDescent="0.3">
      <c r="A575">
        <f t="shared" si="25"/>
        <v>4</v>
      </c>
      <c r="B575" s="69">
        <v>45035</v>
      </c>
      <c r="C575" s="70" t="s">
        <v>14880</v>
      </c>
      <c r="D575" s="70">
        <f t="shared" si="26"/>
        <v>3568</v>
      </c>
      <c r="E575" s="70" t="s">
        <v>20849</v>
      </c>
      <c r="F575" s="70" t="s">
        <v>21633</v>
      </c>
      <c r="G575" s="70" t="s">
        <v>12239</v>
      </c>
      <c r="H575" s="70" t="s">
        <v>12240</v>
      </c>
      <c r="I575" s="71">
        <v>-663388</v>
      </c>
      <c r="J575" s="72" t="s">
        <v>11720</v>
      </c>
      <c r="K575" s="71">
        <v>-66333</v>
      </c>
      <c r="L575" s="73">
        <v>-729721</v>
      </c>
      <c r="M575">
        <f>+VLOOKUP(D575,'[1]Trừ tiền'!O$8:P$893,2,0)</f>
        <v>-729721</v>
      </c>
      <c r="N575" s="59">
        <f t="shared" si="27"/>
        <v>0</v>
      </c>
      <c r="U575" s="74" t="e">
        <f>+VLOOKUP(D575,'[1]TT T7'!O$895:P$1106,2,0)</f>
        <v>#N/A</v>
      </c>
    </row>
    <row r="576" spans="1:21" hidden="1" x14ac:dyDescent="0.3">
      <c r="A576">
        <f t="shared" si="25"/>
        <v>4</v>
      </c>
      <c r="B576" s="69">
        <v>45035</v>
      </c>
      <c r="C576" s="70" t="s">
        <v>21634</v>
      </c>
      <c r="D576" s="70">
        <f t="shared" si="26"/>
        <v>14652</v>
      </c>
      <c r="E576" s="70" t="s">
        <v>20824</v>
      </c>
      <c r="F576" s="70" t="s">
        <v>21635</v>
      </c>
      <c r="G576" s="70" t="s">
        <v>11799</v>
      </c>
      <c r="H576" s="70" t="s">
        <v>11725</v>
      </c>
      <c r="I576" s="71">
        <v>-985977</v>
      </c>
      <c r="J576" s="72" t="s">
        <v>11720</v>
      </c>
      <c r="K576" s="71">
        <v>-98598</v>
      </c>
      <c r="L576" s="73">
        <v>-1084575</v>
      </c>
      <c r="M576">
        <f>+VLOOKUP(D576,'[1]Trừ tiền'!O$8:P$893,2,0)</f>
        <v>-1084575</v>
      </c>
      <c r="N576" s="59">
        <f t="shared" si="27"/>
        <v>0</v>
      </c>
      <c r="U576" s="74" t="e">
        <f>+VLOOKUP(D576,'[1]TT T7'!O$895:P$1106,2,0)</f>
        <v>#N/A</v>
      </c>
    </row>
    <row r="577" spans="1:21" hidden="1" x14ac:dyDescent="0.3">
      <c r="A577">
        <f t="shared" si="25"/>
        <v>4</v>
      </c>
      <c r="B577" s="69">
        <v>45035</v>
      </c>
      <c r="C577" s="70" t="s">
        <v>21636</v>
      </c>
      <c r="D577" s="70">
        <f t="shared" si="26"/>
        <v>14653</v>
      </c>
      <c r="E577" s="70" t="s">
        <v>20824</v>
      </c>
      <c r="F577" s="70" t="s">
        <v>21637</v>
      </c>
      <c r="G577" s="70" t="s">
        <v>11799</v>
      </c>
      <c r="H577" s="70" t="s">
        <v>11725</v>
      </c>
      <c r="I577" s="71">
        <v>-88200</v>
      </c>
      <c r="J577" s="72" t="s">
        <v>11720</v>
      </c>
      <c r="K577" s="71">
        <v>-8820</v>
      </c>
      <c r="L577" s="73">
        <v>-97020</v>
      </c>
      <c r="M577">
        <f>+VLOOKUP(D577,'[1]Trừ tiền'!O$8:P$893,2,0)</f>
        <v>-97020</v>
      </c>
      <c r="N577" s="59">
        <f t="shared" si="27"/>
        <v>0</v>
      </c>
      <c r="U577" s="74" t="e">
        <f>+VLOOKUP(D577,'[1]TT T7'!O$895:P$1106,2,0)</f>
        <v>#N/A</v>
      </c>
    </row>
    <row r="578" spans="1:21" hidden="1" x14ac:dyDescent="0.3">
      <c r="A578">
        <f t="shared" si="25"/>
        <v>4</v>
      </c>
      <c r="B578" s="69">
        <v>45035</v>
      </c>
      <c r="C578" s="70" t="s">
        <v>21638</v>
      </c>
      <c r="D578" s="70">
        <f t="shared" si="26"/>
        <v>14667</v>
      </c>
      <c r="E578" s="70" t="s">
        <v>20824</v>
      </c>
      <c r="F578" s="70" t="s">
        <v>21639</v>
      </c>
      <c r="G578" s="70" t="s">
        <v>11799</v>
      </c>
      <c r="H578" s="70" t="s">
        <v>11725</v>
      </c>
      <c r="I578" s="71">
        <v>-517498</v>
      </c>
      <c r="J578" s="72" t="s">
        <v>11720</v>
      </c>
      <c r="K578" s="71">
        <v>-51750</v>
      </c>
      <c r="L578" s="73">
        <v>-569248</v>
      </c>
      <c r="M578">
        <f>+VLOOKUP(D578,'[1]Trừ tiền'!O$8:P$893,2,0)</f>
        <v>-569248</v>
      </c>
      <c r="N578" s="59">
        <f t="shared" si="27"/>
        <v>0</v>
      </c>
      <c r="U578" s="74" t="e">
        <f>+VLOOKUP(D578,'[1]TT T7'!O$895:P$1106,2,0)</f>
        <v>#N/A</v>
      </c>
    </row>
    <row r="579" spans="1:21" hidden="1" x14ac:dyDescent="0.3">
      <c r="A579">
        <f t="shared" si="25"/>
        <v>4</v>
      </c>
      <c r="B579" s="69">
        <v>45035</v>
      </c>
      <c r="C579" s="70" t="s">
        <v>21640</v>
      </c>
      <c r="D579" s="70">
        <f t="shared" si="26"/>
        <v>14680</v>
      </c>
      <c r="E579" s="70" t="s">
        <v>20824</v>
      </c>
      <c r="F579" s="70" t="s">
        <v>21641</v>
      </c>
      <c r="G579" s="70" t="s">
        <v>11799</v>
      </c>
      <c r="H579" s="70" t="s">
        <v>11725</v>
      </c>
      <c r="I579" s="71">
        <v>-150546</v>
      </c>
      <c r="J579" s="72" t="s">
        <v>11720</v>
      </c>
      <c r="K579" s="71">
        <v>-15055</v>
      </c>
      <c r="L579" s="73">
        <v>-165601</v>
      </c>
      <c r="M579">
        <f>+VLOOKUP(D579,'[1]Trừ tiền'!O$8:P$893,2,0)</f>
        <v>-165601</v>
      </c>
      <c r="N579" s="59">
        <f t="shared" si="27"/>
        <v>0</v>
      </c>
      <c r="U579" s="74" t="e">
        <f>+VLOOKUP(D579,'[1]TT T7'!O$895:P$1106,2,0)</f>
        <v>#N/A</v>
      </c>
    </row>
    <row r="580" spans="1:21" hidden="1" x14ac:dyDescent="0.3">
      <c r="A580">
        <f t="shared" si="25"/>
        <v>4</v>
      </c>
      <c r="B580" s="69">
        <v>45035</v>
      </c>
      <c r="C580" s="70" t="s">
        <v>21642</v>
      </c>
      <c r="D580" s="70">
        <f t="shared" si="26"/>
        <v>14723</v>
      </c>
      <c r="E580" s="70" t="s">
        <v>20824</v>
      </c>
      <c r="F580" s="70" t="s">
        <v>21643</v>
      </c>
      <c r="G580" s="70" t="s">
        <v>11799</v>
      </c>
      <c r="H580" s="70" t="s">
        <v>11725</v>
      </c>
      <c r="I580" s="71">
        <v>-700329</v>
      </c>
      <c r="J580" s="72" t="s">
        <v>11720</v>
      </c>
      <c r="K580" s="71">
        <v>-70033</v>
      </c>
      <c r="L580" s="73">
        <v>-770362</v>
      </c>
      <c r="M580">
        <f>+VLOOKUP(D580,'[1]Trừ tiền'!O$8:P$893,2,0)</f>
        <v>-770362</v>
      </c>
      <c r="N580" s="59">
        <f t="shared" si="27"/>
        <v>0</v>
      </c>
      <c r="U580" s="74" t="e">
        <f>+VLOOKUP(D580,'[1]TT T7'!O$895:P$1106,2,0)</f>
        <v>#N/A</v>
      </c>
    </row>
    <row r="581" spans="1:21" hidden="1" x14ac:dyDescent="0.3">
      <c r="A581">
        <f t="shared" si="25"/>
        <v>4</v>
      </c>
      <c r="B581" s="69">
        <v>45036</v>
      </c>
      <c r="C581" s="70" t="s">
        <v>13612</v>
      </c>
      <c r="D581" s="70">
        <f t="shared" si="26"/>
        <v>206</v>
      </c>
      <c r="E581" s="70" t="s">
        <v>20830</v>
      </c>
      <c r="F581" s="70" t="s">
        <v>21644</v>
      </c>
      <c r="G581" s="70" t="s">
        <v>12026</v>
      </c>
      <c r="H581" s="70" t="s">
        <v>12027</v>
      </c>
      <c r="I581" s="71">
        <v>-371250</v>
      </c>
      <c r="J581" s="72" t="s">
        <v>11720</v>
      </c>
      <c r="K581" s="71">
        <v>-37125</v>
      </c>
      <c r="L581" s="73">
        <v>-408375</v>
      </c>
      <c r="M581">
        <f>+VLOOKUP(D581,'[1]Trừ tiền'!O$8:P$893,2,0)</f>
        <v>-408375</v>
      </c>
      <c r="N581" s="59">
        <f t="shared" si="27"/>
        <v>0</v>
      </c>
      <c r="U581" s="74" t="e">
        <f>+VLOOKUP(D581,'[1]TT T7'!O$895:P$1106,2,0)</f>
        <v>#N/A</v>
      </c>
    </row>
    <row r="582" spans="1:21" hidden="1" x14ac:dyDescent="0.3">
      <c r="A582">
        <f t="shared" si="25"/>
        <v>4</v>
      </c>
      <c r="B582" s="69">
        <v>45036</v>
      </c>
      <c r="C582" s="70" t="s">
        <v>13614</v>
      </c>
      <c r="D582" s="70">
        <f t="shared" si="26"/>
        <v>207</v>
      </c>
      <c r="E582" s="70" t="s">
        <v>20830</v>
      </c>
      <c r="F582" s="70" t="s">
        <v>21645</v>
      </c>
      <c r="G582" s="70" t="s">
        <v>12026</v>
      </c>
      <c r="H582" s="70" t="s">
        <v>12027</v>
      </c>
      <c r="I582" s="71">
        <v>-483720</v>
      </c>
      <c r="J582" s="72" t="s">
        <v>11720</v>
      </c>
      <c r="K582" s="71">
        <v>-48372</v>
      </c>
      <c r="L582" s="73">
        <v>-532092</v>
      </c>
      <c r="M582">
        <f>+VLOOKUP(D582,'[1]Trừ tiền'!O$8:P$893,2,0)</f>
        <v>-532092</v>
      </c>
      <c r="N582" s="59">
        <f t="shared" si="27"/>
        <v>0</v>
      </c>
      <c r="U582" s="74" t="e">
        <f>+VLOOKUP(D582,'[1]TT T7'!O$895:P$1106,2,0)</f>
        <v>#N/A</v>
      </c>
    </row>
    <row r="583" spans="1:21" hidden="1" x14ac:dyDescent="0.3">
      <c r="A583">
        <f t="shared" ref="A583:A646" si="28">+MONTH(B583)</f>
        <v>4</v>
      </c>
      <c r="B583" s="69">
        <v>45036</v>
      </c>
      <c r="C583" s="70" t="s">
        <v>21326</v>
      </c>
      <c r="D583" s="70">
        <f t="shared" ref="D583:D646" si="29">+C583*1</f>
        <v>343</v>
      </c>
      <c r="E583" s="70" t="s">
        <v>20842</v>
      </c>
      <c r="F583" s="70" t="s">
        <v>21646</v>
      </c>
      <c r="G583" s="70" t="s">
        <v>11838</v>
      </c>
      <c r="H583" s="70" t="s">
        <v>11839</v>
      </c>
      <c r="I583" s="71">
        <v>-232190</v>
      </c>
      <c r="J583" s="72" t="s">
        <v>11720</v>
      </c>
      <c r="K583" s="71">
        <v>-23219</v>
      </c>
      <c r="L583" s="73">
        <v>-255409</v>
      </c>
      <c r="M583" s="59">
        <f>+L583</f>
        <v>-255409</v>
      </c>
      <c r="N583" s="59">
        <f t="shared" ref="N583:N646" si="30">+M583-L583</f>
        <v>0</v>
      </c>
      <c r="O583" t="e">
        <f>+SUMIFS('[1]Trừ tiền'!P$8:P$893,'[1]Trừ tiền'!O$8:O$893,'[1]Hàng trả'!D567)</f>
        <v>#VALUE!</v>
      </c>
      <c r="P583" t="e">
        <f>+O583-M583</f>
        <v>#VALUE!</v>
      </c>
      <c r="Q583" t="e">
        <f>+O583-M583</f>
        <v>#VALUE!</v>
      </c>
      <c r="R583" s="59" t="e">
        <f>+Q583-L583</f>
        <v>#VALUE!</v>
      </c>
      <c r="S583">
        <v>3</v>
      </c>
      <c r="U583" s="74" t="e">
        <f>+VLOOKUP(D583,'[1]TT T7'!O$895:P$1106,2,0)</f>
        <v>#N/A</v>
      </c>
    </row>
    <row r="584" spans="1:21" hidden="1" x14ac:dyDescent="0.3">
      <c r="A584">
        <f t="shared" si="28"/>
        <v>4</v>
      </c>
      <c r="B584" s="69">
        <v>45036</v>
      </c>
      <c r="C584" s="70" t="s">
        <v>21647</v>
      </c>
      <c r="D584" s="70">
        <f t="shared" si="29"/>
        <v>345</v>
      </c>
      <c r="E584" s="70" t="s">
        <v>20842</v>
      </c>
      <c r="F584" s="70" t="s">
        <v>21648</v>
      </c>
      <c r="G584" s="70" t="s">
        <v>11838</v>
      </c>
      <c r="H584" s="70" t="s">
        <v>11839</v>
      </c>
      <c r="I584" s="71">
        <v>-222116</v>
      </c>
      <c r="J584" s="72" t="s">
        <v>11720</v>
      </c>
      <c r="K584" s="71">
        <v>-22212</v>
      </c>
      <c r="L584" s="73">
        <v>-244328</v>
      </c>
      <c r="M584">
        <f>+VLOOKUP(D584,'[1]Trừ tiền'!O$8:P$893,2,0)</f>
        <v>-244328</v>
      </c>
      <c r="N584" s="59">
        <f t="shared" si="30"/>
        <v>0</v>
      </c>
      <c r="U584" s="74" t="e">
        <f>+VLOOKUP(D584,'[1]TT T7'!O$895:P$1106,2,0)</f>
        <v>#N/A</v>
      </c>
    </row>
    <row r="585" spans="1:21" hidden="1" x14ac:dyDescent="0.3">
      <c r="A585">
        <f t="shared" si="28"/>
        <v>4</v>
      </c>
      <c r="B585" s="69">
        <v>45036</v>
      </c>
      <c r="C585" s="70" t="s">
        <v>21649</v>
      </c>
      <c r="D585" s="70">
        <f t="shared" si="29"/>
        <v>349</v>
      </c>
      <c r="E585" s="70" t="s">
        <v>20842</v>
      </c>
      <c r="F585" s="70" t="s">
        <v>21650</v>
      </c>
      <c r="G585" s="70" t="s">
        <v>11838</v>
      </c>
      <c r="H585" s="70" t="s">
        <v>11839</v>
      </c>
      <c r="I585" s="71">
        <v>-111058</v>
      </c>
      <c r="J585" s="72" t="s">
        <v>11720</v>
      </c>
      <c r="K585" s="71">
        <v>-11106</v>
      </c>
      <c r="L585" s="73">
        <v>-122164</v>
      </c>
      <c r="M585">
        <f>+VLOOKUP(D585,'[1]Trừ tiền'!O$8:P$893,2,0)</f>
        <v>-122164</v>
      </c>
      <c r="N585" s="59">
        <f t="shared" si="30"/>
        <v>0</v>
      </c>
      <c r="U585" s="74" t="e">
        <f>+VLOOKUP(D585,'[1]TT T7'!O$895:P$1106,2,0)</f>
        <v>#N/A</v>
      </c>
    </row>
    <row r="586" spans="1:21" hidden="1" x14ac:dyDescent="0.3">
      <c r="A586">
        <f t="shared" si="28"/>
        <v>4</v>
      </c>
      <c r="B586" s="69">
        <v>45036</v>
      </c>
      <c r="C586" s="70" t="s">
        <v>21651</v>
      </c>
      <c r="D586" s="70">
        <f t="shared" si="29"/>
        <v>352</v>
      </c>
      <c r="E586" s="70" t="s">
        <v>20842</v>
      </c>
      <c r="F586" s="70" t="s">
        <v>21652</v>
      </c>
      <c r="G586" s="70" t="s">
        <v>11838</v>
      </c>
      <c r="H586" s="70" t="s">
        <v>11839</v>
      </c>
      <c r="I586" s="71">
        <v>-893648</v>
      </c>
      <c r="J586" s="72" t="s">
        <v>11720</v>
      </c>
      <c r="K586" s="71">
        <v>-89365</v>
      </c>
      <c r="L586" s="73">
        <v>-983013</v>
      </c>
      <c r="M586">
        <f>+VLOOKUP(D586,'[1]Trừ tiền'!O$8:P$893,2,0)</f>
        <v>-983013</v>
      </c>
      <c r="N586" s="59">
        <f t="shared" si="30"/>
        <v>0</v>
      </c>
      <c r="U586" s="74" t="e">
        <f>+VLOOKUP(D586,'[1]TT T7'!O$895:P$1106,2,0)</f>
        <v>#N/A</v>
      </c>
    </row>
    <row r="587" spans="1:21" hidden="1" x14ac:dyDescent="0.3">
      <c r="A587">
        <f t="shared" si="28"/>
        <v>4</v>
      </c>
      <c r="B587" s="69">
        <v>45036</v>
      </c>
      <c r="C587" s="70" t="s">
        <v>14089</v>
      </c>
      <c r="D587" s="70">
        <f t="shared" si="29"/>
        <v>668</v>
      </c>
      <c r="E587" s="70" t="s">
        <v>20892</v>
      </c>
      <c r="F587" s="70" t="s">
        <v>21653</v>
      </c>
      <c r="G587" s="70" t="s">
        <v>12556</v>
      </c>
      <c r="H587" s="70" t="s">
        <v>12557</v>
      </c>
      <c r="I587" s="71">
        <v>-385466</v>
      </c>
      <c r="J587" s="72" t="s">
        <v>11720</v>
      </c>
      <c r="K587" s="71">
        <v>-38547</v>
      </c>
      <c r="L587" s="73">
        <v>-424013</v>
      </c>
      <c r="M587">
        <f>+VLOOKUP(D587,'[1]Trừ tiền'!O$8:P$893,2,0)</f>
        <v>-424013</v>
      </c>
      <c r="N587" s="59">
        <f t="shared" si="30"/>
        <v>0</v>
      </c>
      <c r="U587" s="74" t="e">
        <f>+VLOOKUP(D587,'[1]TT T7'!O$895:P$1106,2,0)</f>
        <v>#N/A</v>
      </c>
    </row>
    <row r="588" spans="1:21" hidden="1" x14ac:dyDescent="0.3">
      <c r="A588">
        <f t="shared" si="28"/>
        <v>4</v>
      </c>
      <c r="B588" s="69">
        <v>45036</v>
      </c>
      <c r="C588" s="70" t="s">
        <v>14179</v>
      </c>
      <c r="D588" s="70">
        <f t="shared" si="29"/>
        <v>776</v>
      </c>
      <c r="E588" s="70" t="s">
        <v>20827</v>
      </c>
      <c r="F588" s="70" t="s">
        <v>21654</v>
      </c>
      <c r="G588" s="70" t="s">
        <v>11970</v>
      </c>
      <c r="H588" s="70" t="s">
        <v>11971</v>
      </c>
      <c r="I588" s="71">
        <v>-88200</v>
      </c>
      <c r="J588" s="72" t="s">
        <v>11720</v>
      </c>
      <c r="K588" s="71">
        <v>-8820</v>
      </c>
      <c r="L588" s="73">
        <v>-97020</v>
      </c>
      <c r="M588">
        <f>+VLOOKUP(D588,'[1]Trừ tiền'!O$8:P$893,2,0)</f>
        <v>-97020</v>
      </c>
      <c r="N588" s="59">
        <f t="shared" si="30"/>
        <v>0</v>
      </c>
      <c r="U588" s="74" t="e">
        <f>+VLOOKUP(D588,'[1]TT T7'!O$895:P$1106,2,0)</f>
        <v>#N/A</v>
      </c>
    </row>
    <row r="589" spans="1:21" hidden="1" x14ac:dyDescent="0.3">
      <c r="A589">
        <f t="shared" si="28"/>
        <v>4</v>
      </c>
      <c r="B589" s="69">
        <v>45036</v>
      </c>
      <c r="C589" s="70" t="s">
        <v>14180</v>
      </c>
      <c r="D589" s="70">
        <f t="shared" si="29"/>
        <v>777</v>
      </c>
      <c r="E589" s="70" t="s">
        <v>20827</v>
      </c>
      <c r="F589" s="70" t="s">
        <v>21655</v>
      </c>
      <c r="G589" s="70" t="s">
        <v>11970</v>
      </c>
      <c r="H589" s="70" t="s">
        <v>11971</v>
      </c>
      <c r="I589" s="71">
        <v>-222116</v>
      </c>
      <c r="J589" s="72" t="s">
        <v>11720</v>
      </c>
      <c r="K589" s="71">
        <v>-22212</v>
      </c>
      <c r="L589" s="73">
        <v>-244328</v>
      </c>
      <c r="M589">
        <f>+VLOOKUP(D589,'[1]Trừ tiền'!O$8:P$893,2,0)</f>
        <v>-244328</v>
      </c>
      <c r="N589" s="59">
        <f t="shared" si="30"/>
        <v>0</v>
      </c>
      <c r="U589" s="74" t="e">
        <f>+VLOOKUP(D589,'[1]TT T7'!O$895:P$1106,2,0)</f>
        <v>#N/A</v>
      </c>
    </row>
    <row r="590" spans="1:21" hidden="1" x14ac:dyDescent="0.3">
      <c r="A590">
        <f t="shared" si="28"/>
        <v>4</v>
      </c>
      <c r="B590" s="69">
        <v>45036</v>
      </c>
      <c r="C590" s="70" t="s">
        <v>21656</v>
      </c>
      <c r="D590" s="70">
        <f t="shared" si="29"/>
        <v>1483</v>
      </c>
      <c r="E590" s="70" t="s">
        <v>20847</v>
      </c>
      <c r="F590" s="70" t="s">
        <v>21657</v>
      </c>
      <c r="G590" s="70" t="s">
        <v>11860</v>
      </c>
      <c r="H590" s="70" t="s">
        <v>11719</v>
      </c>
      <c r="I590" s="71">
        <v>-177692</v>
      </c>
      <c r="J590" s="72" t="s">
        <v>11720</v>
      </c>
      <c r="K590" s="71">
        <v>-17769</v>
      </c>
      <c r="L590" s="73">
        <v>-195461</v>
      </c>
      <c r="M590">
        <f>+VLOOKUP(D590,'[1]Trừ tiền'!O$8:P$893,2,0)</f>
        <v>-195461</v>
      </c>
      <c r="N590" s="59">
        <f t="shared" si="30"/>
        <v>0</v>
      </c>
      <c r="U590" s="74" t="e">
        <f>+VLOOKUP(D590,'[1]TT T7'!O$895:P$1106,2,0)</f>
        <v>#N/A</v>
      </c>
    </row>
    <row r="591" spans="1:21" hidden="1" x14ac:dyDescent="0.3">
      <c r="A591">
        <f t="shared" si="28"/>
        <v>4</v>
      </c>
      <c r="B591" s="69">
        <v>45036</v>
      </c>
      <c r="C591" s="70" t="s">
        <v>21658</v>
      </c>
      <c r="D591" s="70">
        <f t="shared" si="29"/>
        <v>1484</v>
      </c>
      <c r="E591" s="70" t="s">
        <v>20847</v>
      </c>
      <c r="F591" s="70" t="s">
        <v>21659</v>
      </c>
      <c r="G591" s="70" t="s">
        <v>11860</v>
      </c>
      <c r="H591" s="70" t="s">
        <v>11719</v>
      </c>
      <c r="I591" s="71">
        <v>-134481</v>
      </c>
      <c r="J591" s="72" t="s">
        <v>11720</v>
      </c>
      <c r="K591" s="71">
        <v>-13448</v>
      </c>
      <c r="L591" s="73">
        <v>-147929</v>
      </c>
      <c r="M591">
        <f>+VLOOKUP(D591,'[1]Trừ tiền'!O$8:P$893,2,0)</f>
        <v>-147929</v>
      </c>
      <c r="N591" s="59">
        <f t="shared" si="30"/>
        <v>0</v>
      </c>
      <c r="U591" s="74" t="e">
        <f>+VLOOKUP(D591,'[1]TT T7'!O$895:P$1106,2,0)</f>
        <v>#N/A</v>
      </c>
    </row>
    <row r="592" spans="1:21" hidden="1" x14ac:dyDescent="0.3">
      <c r="A592">
        <f t="shared" si="28"/>
        <v>4</v>
      </c>
      <c r="B592" s="69">
        <v>45036</v>
      </c>
      <c r="C592" s="70" t="s">
        <v>14430</v>
      </c>
      <c r="D592" s="70">
        <f t="shared" si="29"/>
        <v>1485</v>
      </c>
      <c r="E592" s="70" t="s">
        <v>20847</v>
      </c>
      <c r="F592" s="70" t="s">
        <v>21660</v>
      </c>
      <c r="G592" s="70" t="s">
        <v>11860</v>
      </c>
      <c r="H592" s="70" t="s">
        <v>11719</v>
      </c>
      <c r="I592" s="71">
        <v>-111058</v>
      </c>
      <c r="J592" s="72" t="s">
        <v>11720</v>
      </c>
      <c r="K592" s="71">
        <v>-11106</v>
      </c>
      <c r="L592" s="73">
        <v>-122164</v>
      </c>
      <c r="M592">
        <f>+VLOOKUP(D592,'[1]Trừ tiền'!O$8:P$893,2,0)</f>
        <v>-122164</v>
      </c>
      <c r="N592" s="59">
        <f t="shared" si="30"/>
        <v>0</v>
      </c>
      <c r="U592" s="74" t="e">
        <f>+VLOOKUP(D592,'[1]TT T7'!O$895:P$1106,2,0)</f>
        <v>#N/A</v>
      </c>
    </row>
    <row r="593" spans="1:21" hidden="1" x14ac:dyDescent="0.3">
      <c r="A593">
        <f t="shared" si="28"/>
        <v>4</v>
      </c>
      <c r="B593" s="69">
        <v>45036</v>
      </c>
      <c r="C593" s="70" t="s">
        <v>14431</v>
      </c>
      <c r="D593" s="70">
        <f t="shared" si="29"/>
        <v>1486</v>
      </c>
      <c r="E593" s="70" t="s">
        <v>20847</v>
      </c>
      <c r="F593" s="70" t="s">
        <v>21661</v>
      </c>
      <c r="G593" s="70" t="s">
        <v>11860</v>
      </c>
      <c r="H593" s="70" t="s">
        <v>11719</v>
      </c>
      <c r="I593" s="71">
        <v>-222116</v>
      </c>
      <c r="J593" s="72" t="s">
        <v>11720</v>
      </c>
      <c r="K593" s="71">
        <v>-22212</v>
      </c>
      <c r="L593" s="73">
        <v>-244328</v>
      </c>
      <c r="M593">
        <f>+VLOOKUP(D593,'[1]Trừ tiền'!O$8:P$893,2,0)</f>
        <v>-244328</v>
      </c>
      <c r="N593" s="59">
        <f t="shared" si="30"/>
        <v>0</v>
      </c>
      <c r="U593" s="74" t="e">
        <f>+VLOOKUP(D593,'[1]TT T7'!O$895:P$1106,2,0)</f>
        <v>#N/A</v>
      </c>
    </row>
    <row r="594" spans="1:21" hidden="1" x14ac:dyDescent="0.3">
      <c r="A594">
        <f t="shared" si="28"/>
        <v>4</v>
      </c>
      <c r="B594" s="69">
        <v>45036</v>
      </c>
      <c r="C594" s="70" t="s">
        <v>21662</v>
      </c>
      <c r="D594" s="70">
        <f t="shared" si="29"/>
        <v>14810</v>
      </c>
      <c r="E594" s="70" t="s">
        <v>20824</v>
      </c>
      <c r="F594" s="70" t="s">
        <v>21663</v>
      </c>
      <c r="G594" s="70" t="s">
        <v>11799</v>
      </c>
      <c r="H594" s="70" t="s">
        <v>11725</v>
      </c>
      <c r="I594" s="71">
        <v>-752730</v>
      </c>
      <c r="J594" s="72" t="s">
        <v>11720</v>
      </c>
      <c r="K594" s="71">
        <v>-75273</v>
      </c>
      <c r="L594" s="73">
        <v>-828003</v>
      </c>
      <c r="M594">
        <f>+VLOOKUP(D594,'[1]Trừ tiền'!O$8:P$893,2,0)</f>
        <v>-828003</v>
      </c>
      <c r="N594" s="59">
        <f t="shared" si="30"/>
        <v>0</v>
      </c>
      <c r="U594" s="74" t="e">
        <f>+VLOOKUP(D594,'[1]TT T7'!O$895:P$1106,2,0)</f>
        <v>#N/A</v>
      </c>
    </row>
    <row r="595" spans="1:21" hidden="1" x14ac:dyDescent="0.3">
      <c r="A595">
        <f t="shared" si="28"/>
        <v>4</v>
      </c>
      <c r="B595" s="69">
        <v>45036</v>
      </c>
      <c r="C595" s="70" t="s">
        <v>21664</v>
      </c>
      <c r="D595" s="70">
        <f t="shared" si="29"/>
        <v>14818</v>
      </c>
      <c r="E595" s="70" t="s">
        <v>20824</v>
      </c>
      <c r="F595" s="70" t="s">
        <v>21665</v>
      </c>
      <c r="G595" s="70" t="s">
        <v>11799</v>
      </c>
      <c r="H595" s="70" t="s">
        <v>11725</v>
      </c>
      <c r="I595" s="71">
        <v>-70950</v>
      </c>
      <c r="J595" s="72" t="s">
        <v>11720</v>
      </c>
      <c r="K595" s="71">
        <v>-7095</v>
      </c>
      <c r="L595" s="73">
        <v>-78045</v>
      </c>
      <c r="M595">
        <f>+VLOOKUP(D595,'[1]Trừ tiền'!O$8:P$893,2,0)</f>
        <v>-78045</v>
      </c>
      <c r="N595" s="59">
        <f t="shared" si="30"/>
        <v>0</v>
      </c>
      <c r="U595" s="74" t="e">
        <f>+VLOOKUP(D595,'[1]TT T7'!O$895:P$1106,2,0)</f>
        <v>#N/A</v>
      </c>
    </row>
    <row r="596" spans="1:21" hidden="1" x14ac:dyDescent="0.3">
      <c r="A596">
        <f t="shared" si="28"/>
        <v>4</v>
      </c>
      <c r="B596" s="69">
        <v>45036</v>
      </c>
      <c r="C596" s="70" t="s">
        <v>21666</v>
      </c>
      <c r="D596" s="70">
        <f t="shared" si="29"/>
        <v>14830</v>
      </c>
      <c r="E596" s="70" t="s">
        <v>20824</v>
      </c>
      <c r="F596" s="70" t="s">
        <v>21667</v>
      </c>
      <c r="G596" s="70" t="s">
        <v>11799</v>
      </c>
      <c r="H596" s="70" t="s">
        <v>11725</v>
      </c>
      <c r="I596" s="71">
        <v>-173463</v>
      </c>
      <c r="J596" s="72" t="s">
        <v>11720</v>
      </c>
      <c r="K596" s="71">
        <v>-17346</v>
      </c>
      <c r="L596" s="73">
        <v>-190809</v>
      </c>
      <c r="M596">
        <f>+VLOOKUP(D596,'[1]Trừ tiền'!O$8:P$893,2,0)</f>
        <v>-190809</v>
      </c>
      <c r="N596" s="59">
        <f t="shared" si="30"/>
        <v>0</v>
      </c>
      <c r="U596" s="74" t="e">
        <f>+VLOOKUP(D596,'[1]TT T7'!O$895:P$1106,2,0)</f>
        <v>#N/A</v>
      </c>
    </row>
    <row r="597" spans="1:21" hidden="1" x14ac:dyDescent="0.3">
      <c r="A597">
        <f t="shared" si="28"/>
        <v>4</v>
      </c>
      <c r="B597" s="69">
        <v>45036</v>
      </c>
      <c r="C597" s="70" t="s">
        <v>21668</v>
      </c>
      <c r="D597" s="70">
        <f t="shared" si="29"/>
        <v>14851</v>
      </c>
      <c r="E597" s="70" t="s">
        <v>20824</v>
      </c>
      <c r="F597" s="70" t="s">
        <v>21669</v>
      </c>
      <c r="G597" s="70" t="s">
        <v>11799</v>
      </c>
      <c r="H597" s="70" t="s">
        <v>11725</v>
      </c>
      <c r="I597" s="71">
        <v>-440586</v>
      </c>
      <c r="J597" s="72" t="s">
        <v>11720</v>
      </c>
      <c r="K597" s="71">
        <v>-44059</v>
      </c>
      <c r="L597" s="73">
        <v>-484645</v>
      </c>
      <c r="M597">
        <f>+VLOOKUP(D597,'[1]Trừ tiền'!O$8:P$893,2,0)</f>
        <v>-484645</v>
      </c>
      <c r="N597" s="59">
        <f t="shared" si="30"/>
        <v>0</v>
      </c>
      <c r="U597" s="74" t="e">
        <f>+VLOOKUP(D597,'[1]TT T7'!O$895:P$1106,2,0)</f>
        <v>#N/A</v>
      </c>
    </row>
    <row r="598" spans="1:21" hidden="1" x14ac:dyDescent="0.3">
      <c r="A598">
        <f t="shared" si="28"/>
        <v>4</v>
      </c>
      <c r="B598" s="69">
        <v>45036</v>
      </c>
      <c r="C598" s="70" t="s">
        <v>21670</v>
      </c>
      <c r="D598" s="70">
        <f t="shared" si="29"/>
        <v>14895</v>
      </c>
      <c r="E598" s="70" t="s">
        <v>20824</v>
      </c>
      <c r="F598" s="70" t="s">
        <v>21671</v>
      </c>
      <c r="G598" s="70" t="s">
        <v>11799</v>
      </c>
      <c r="H598" s="70" t="s">
        <v>11725</v>
      </c>
      <c r="I598" s="71">
        <v>-660960</v>
      </c>
      <c r="J598" s="72" t="s">
        <v>11720</v>
      </c>
      <c r="K598" s="71">
        <v>-66096</v>
      </c>
      <c r="L598" s="73">
        <v>-727056</v>
      </c>
      <c r="M598">
        <f>+VLOOKUP(D598,'[1]Trừ tiền'!O$8:P$893,2,0)</f>
        <v>-727056</v>
      </c>
      <c r="N598" s="59">
        <f t="shared" si="30"/>
        <v>0</v>
      </c>
      <c r="U598" s="74" t="e">
        <f>+VLOOKUP(D598,'[1]TT T7'!O$895:P$1106,2,0)</f>
        <v>#N/A</v>
      </c>
    </row>
    <row r="599" spans="1:21" hidden="1" x14ac:dyDescent="0.3">
      <c r="A599">
        <f t="shared" si="28"/>
        <v>4</v>
      </c>
      <c r="B599" s="69">
        <v>45037</v>
      </c>
      <c r="C599" s="70" t="s">
        <v>13630</v>
      </c>
      <c r="D599" s="70">
        <f t="shared" si="29"/>
        <v>215</v>
      </c>
      <c r="E599" s="70" t="s">
        <v>20830</v>
      </c>
      <c r="F599" s="70" t="s">
        <v>21672</v>
      </c>
      <c r="G599" s="70" t="s">
        <v>12026</v>
      </c>
      <c r="H599" s="70" t="s">
        <v>12027</v>
      </c>
      <c r="I599" s="71">
        <v>-171314</v>
      </c>
      <c r="J599" s="72" t="s">
        <v>11720</v>
      </c>
      <c r="K599" s="71">
        <v>-17131</v>
      </c>
      <c r="L599" s="73">
        <v>-188445</v>
      </c>
      <c r="M599">
        <f>+VLOOKUP(D599,'[1]Trừ tiền'!O$8:P$893,2,0)</f>
        <v>-188445</v>
      </c>
      <c r="N599" s="59">
        <f t="shared" si="30"/>
        <v>0</v>
      </c>
      <c r="U599" s="74" t="e">
        <f>+VLOOKUP(D599,'[1]TT T7'!O$895:P$1106,2,0)</f>
        <v>#N/A</v>
      </c>
    </row>
    <row r="600" spans="1:21" hidden="1" x14ac:dyDescent="0.3">
      <c r="A600">
        <f t="shared" si="28"/>
        <v>4</v>
      </c>
      <c r="B600" s="69">
        <v>45037</v>
      </c>
      <c r="C600" s="70" t="s">
        <v>13788</v>
      </c>
      <c r="D600" s="70">
        <f t="shared" si="29"/>
        <v>374</v>
      </c>
      <c r="E600" s="70" t="s">
        <v>21673</v>
      </c>
      <c r="F600" s="70" t="s">
        <v>21674</v>
      </c>
      <c r="G600" s="70" t="s">
        <v>12499</v>
      </c>
      <c r="H600" s="70" t="s">
        <v>12500</v>
      </c>
      <c r="I600" s="71">
        <v>-749606</v>
      </c>
      <c r="J600" s="72" t="s">
        <v>11720</v>
      </c>
      <c r="K600" s="71">
        <v>-74961</v>
      </c>
      <c r="L600" s="73">
        <v>-824567</v>
      </c>
      <c r="M600">
        <f>+VLOOKUP(D600,'[1]Trừ tiền'!O$8:P$893,2,0)</f>
        <v>-824567</v>
      </c>
      <c r="N600" s="59">
        <f t="shared" si="30"/>
        <v>0</v>
      </c>
      <c r="U600" s="74" t="e">
        <f>+VLOOKUP(D600,'[1]TT T7'!O$895:P$1106,2,0)</f>
        <v>#N/A</v>
      </c>
    </row>
    <row r="601" spans="1:21" hidden="1" x14ac:dyDescent="0.3">
      <c r="A601">
        <f t="shared" si="28"/>
        <v>4</v>
      </c>
      <c r="B601" s="69">
        <v>45037</v>
      </c>
      <c r="C601" s="70" t="s">
        <v>13790</v>
      </c>
      <c r="D601" s="70">
        <f t="shared" si="29"/>
        <v>375</v>
      </c>
      <c r="E601" s="70" t="s">
        <v>21673</v>
      </c>
      <c r="F601" s="70" t="s">
        <v>21674</v>
      </c>
      <c r="G601" s="70" t="s">
        <v>12499</v>
      </c>
      <c r="H601" s="70" t="s">
        <v>12500</v>
      </c>
      <c r="I601" s="71">
        <v>-220500</v>
      </c>
      <c r="J601" s="72" t="s">
        <v>11720</v>
      </c>
      <c r="K601" s="71">
        <v>-22050</v>
      </c>
      <c r="L601" s="73">
        <v>-242550</v>
      </c>
      <c r="M601" s="59">
        <f>+L601</f>
        <v>-242550</v>
      </c>
      <c r="N601" s="59">
        <f t="shared" si="30"/>
        <v>0</v>
      </c>
      <c r="O601" t="e">
        <f>+SUMIFS('[1]Trừ tiền'!P$8:P$893,'[1]Trừ tiền'!O$8:O$893,'[1]Hàng trả'!D586)</f>
        <v>#VALUE!</v>
      </c>
      <c r="P601" t="e">
        <f>+O601-M601</f>
        <v>#VALUE!</v>
      </c>
      <c r="Q601" t="e">
        <f>+O601-M601</f>
        <v>#VALUE!</v>
      </c>
      <c r="R601" s="59" t="e">
        <f>+Q601-L601</f>
        <v>#VALUE!</v>
      </c>
      <c r="S601">
        <v>2</v>
      </c>
      <c r="U601" s="74" t="e">
        <f>+VLOOKUP(D601,'[1]TT T7'!O$895:P$1106,2,0)</f>
        <v>#N/A</v>
      </c>
    </row>
    <row r="602" spans="1:21" hidden="1" x14ac:dyDescent="0.3">
      <c r="A602">
        <f t="shared" si="28"/>
        <v>4</v>
      </c>
      <c r="B602" s="69">
        <v>45037</v>
      </c>
      <c r="C602" s="70" t="s">
        <v>21675</v>
      </c>
      <c r="D602" s="70">
        <f t="shared" si="29"/>
        <v>525</v>
      </c>
      <c r="E602" s="70" t="s">
        <v>20919</v>
      </c>
      <c r="F602" s="70" t="s">
        <v>21676</v>
      </c>
      <c r="G602" s="70" t="s">
        <v>12565</v>
      </c>
      <c r="H602" s="70" t="s">
        <v>12566</v>
      </c>
      <c r="I602" s="71">
        <v>-1129009</v>
      </c>
      <c r="J602" s="72" t="s">
        <v>11720</v>
      </c>
      <c r="K602" s="71">
        <v>-112901</v>
      </c>
      <c r="L602" s="73">
        <v>-1241910</v>
      </c>
      <c r="M602">
        <f>+VLOOKUP(D602,'[1]Trừ tiền'!O$8:P$893,2,0)</f>
        <v>-1241910</v>
      </c>
      <c r="N602" s="59">
        <f t="shared" si="30"/>
        <v>0</v>
      </c>
      <c r="S602">
        <v>3</v>
      </c>
      <c r="U602" s="74" t="e">
        <f>+VLOOKUP(D602,'[1]TT T7'!O$895:P$1106,2,0)</f>
        <v>#N/A</v>
      </c>
    </row>
    <row r="603" spans="1:21" hidden="1" x14ac:dyDescent="0.3">
      <c r="A603">
        <f t="shared" si="28"/>
        <v>4</v>
      </c>
      <c r="B603" s="69">
        <v>45037</v>
      </c>
      <c r="C603" s="70" t="s">
        <v>16041</v>
      </c>
      <c r="D603" s="70">
        <f t="shared" si="29"/>
        <v>14959</v>
      </c>
      <c r="E603" s="70" t="s">
        <v>20824</v>
      </c>
      <c r="F603" s="70" t="s">
        <v>21677</v>
      </c>
      <c r="G603" s="70" t="s">
        <v>11799</v>
      </c>
      <c r="H603" s="70" t="s">
        <v>11725</v>
      </c>
      <c r="I603" s="71">
        <v>-169680</v>
      </c>
      <c r="J603" s="72" t="s">
        <v>11720</v>
      </c>
      <c r="K603" s="71">
        <v>-16968</v>
      </c>
      <c r="L603" s="73">
        <v>-186648</v>
      </c>
      <c r="M603">
        <f>+VLOOKUP(D603,'[1]Trừ tiền'!O$8:P$893,2,0)</f>
        <v>-186648</v>
      </c>
      <c r="N603" s="59">
        <f t="shared" si="30"/>
        <v>0</v>
      </c>
      <c r="U603" s="74" t="e">
        <f>+VLOOKUP(D603,'[1]TT T7'!O$895:P$1106,2,0)</f>
        <v>#N/A</v>
      </c>
    </row>
    <row r="604" spans="1:21" hidden="1" x14ac:dyDescent="0.3">
      <c r="A604">
        <f t="shared" si="28"/>
        <v>4</v>
      </c>
      <c r="B604" s="69">
        <v>45037</v>
      </c>
      <c r="C604" s="70" t="s">
        <v>21678</v>
      </c>
      <c r="D604" s="70">
        <f t="shared" si="29"/>
        <v>14975</v>
      </c>
      <c r="E604" s="70" t="s">
        <v>20824</v>
      </c>
      <c r="F604" s="70" t="s">
        <v>21679</v>
      </c>
      <c r="G604" s="70" t="s">
        <v>11799</v>
      </c>
      <c r="H604" s="70" t="s">
        <v>11725</v>
      </c>
      <c r="I604" s="71">
        <v>-725060</v>
      </c>
      <c r="J604" s="72" t="s">
        <v>11720</v>
      </c>
      <c r="K604" s="71">
        <v>-72506</v>
      </c>
      <c r="L604" s="73">
        <v>-797566</v>
      </c>
      <c r="M604">
        <f>+VLOOKUP(D604,'[1]Trừ tiền'!O$8:P$893,2,0)</f>
        <v>-797566</v>
      </c>
      <c r="N604" s="59">
        <f t="shared" si="30"/>
        <v>0</v>
      </c>
      <c r="U604" s="74" t="e">
        <f>+VLOOKUP(D604,'[1]TT T7'!O$895:P$1106,2,0)</f>
        <v>#N/A</v>
      </c>
    </row>
    <row r="605" spans="1:21" hidden="1" x14ac:dyDescent="0.3">
      <c r="A605">
        <f t="shared" si="28"/>
        <v>4</v>
      </c>
      <c r="B605" s="69">
        <v>45038</v>
      </c>
      <c r="C605" s="70" t="s">
        <v>13738</v>
      </c>
      <c r="D605" s="70">
        <f t="shared" si="29"/>
        <v>294</v>
      </c>
      <c r="E605" s="70" t="s">
        <v>21005</v>
      </c>
      <c r="F605" s="70" t="s">
        <v>21680</v>
      </c>
      <c r="G605" s="70" t="s">
        <v>12549</v>
      </c>
      <c r="H605" s="70" t="s">
        <v>12550</v>
      </c>
      <c r="I605" s="71">
        <v>-544500</v>
      </c>
      <c r="J605" s="72" t="s">
        <v>11720</v>
      </c>
      <c r="K605" s="71">
        <v>-54450</v>
      </c>
      <c r="L605" s="73">
        <v>-598950</v>
      </c>
      <c r="M605">
        <f>+VLOOKUP(D605,'[1]Trừ tiền'!O$8:P$893,2,0)</f>
        <v>-598950</v>
      </c>
      <c r="N605" s="59">
        <f t="shared" si="30"/>
        <v>0</v>
      </c>
      <c r="U605" s="74" t="e">
        <f>+VLOOKUP(D605,'[1]TT T7'!O$895:P$1106,2,0)</f>
        <v>#N/A</v>
      </c>
    </row>
    <row r="606" spans="1:21" hidden="1" x14ac:dyDescent="0.3">
      <c r="A606">
        <f t="shared" si="28"/>
        <v>4</v>
      </c>
      <c r="B606" s="69">
        <v>45038</v>
      </c>
      <c r="C606" s="70" t="s">
        <v>21040</v>
      </c>
      <c r="D606" s="70">
        <f t="shared" si="29"/>
        <v>319</v>
      </c>
      <c r="E606" s="70" t="s">
        <v>21060</v>
      </c>
      <c r="F606" s="70" t="s">
        <v>21681</v>
      </c>
      <c r="G606" s="70" t="s">
        <v>12231</v>
      </c>
      <c r="H606" s="70" t="s">
        <v>12232</v>
      </c>
      <c r="I606" s="71">
        <v>-273342</v>
      </c>
      <c r="J606" s="72" t="s">
        <v>11720</v>
      </c>
      <c r="K606" s="71">
        <v>-27334</v>
      </c>
      <c r="L606" s="73">
        <v>-300676</v>
      </c>
      <c r="M606" s="59">
        <f>+L606</f>
        <v>-300676</v>
      </c>
      <c r="N606" s="59">
        <f t="shared" si="30"/>
        <v>0</v>
      </c>
      <c r="O606" t="e">
        <f>+SUMIFS('[1]Trừ tiền'!P$8:P$893,'[1]Trừ tiền'!O$8:O$893,'[1]Hàng trả'!D591)</f>
        <v>#VALUE!</v>
      </c>
      <c r="P606" t="e">
        <f>+O606-M606</f>
        <v>#VALUE!</v>
      </c>
      <c r="Q606" t="e">
        <f>+O606-M606</f>
        <v>#VALUE!</v>
      </c>
      <c r="R606" s="59" t="e">
        <f>+Q606-L606</f>
        <v>#VALUE!</v>
      </c>
      <c r="S606">
        <v>3</v>
      </c>
      <c r="U606" s="74" t="e">
        <f>+VLOOKUP(D606,'[1]TT T7'!O$895:P$1106,2,0)</f>
        <v>#N/A</v>
      </c>
    </row>
    <row r="607" spans="1:21" hidden="1" x14ac:dyDescent="0.3">
      <c r="A607">
        <f t="shared" si="28"/>
        <v>4</v>
      </c>
      <c r="B607" s="69">
        <v>45038</v>
      </c>
      <c r="C607" s="70" t="s">
        <v>21682</v>
      </c>
      <c r="D607" s="70">
        <f t="shared" si="29"/>
        <v>15080</v>
      </c>
      <c r="E607" s="70" t="s">
        <v>20824</v>
      </c>
      <c r="F607" s="70" t="s">
        <v>21683</v>
      </c>
      <c r="G607" s="70" t="s">
        <v>11799</v>
      </c>
      <c r="H607" s="70" t="s">
        <v>11725</v>
      </c>
      <c r="I607" s="71">
        <v>-222116</v>
      </c>
      <c r="J607" s="72" t="s">
        <v>11720</v>
      </c>
      <c r="K607" s="71">
        <v>-22212</v>
      </c>
      <c r="L607" s="73">
        <v>-244328</v>
      </c>
      <c r="M607">
        <f>+VLOOKUP(D607,'[1]Trừ tiền'!O$8:P$893,2,0)</f>
        <v>-244328</v>
      </c>
      <c r="N607" s="59">
        <f t="shared" si="30"/>
        <v>0</v>
      </c>
      <c r="U607" s="74" t="e">
        <f>+VLOOKUP(D607,'[1]TT T7'!O$895:P$1106,2,0)</f>
        <v>#N/A</v>
      </c>
    </row>
    <row r="608" spans="1:21" hidden="1" x14ac:dyDescent="0.3">
      <c r="A608">
        <f t="shared" si="28"/>
        <v>4</v>
      </c>
      <c r="B608" s="69">
        <v>45038</v>
      </c>
      <c r="C608" s="70" t="s">
        <v>21684</v>
      </c>
      <c r="D608" s="70">
        <f t="shared" si="29"/>
        <v>15085</v>
      </c>
      <c r="E608" s="70" t="s">
        <v>20824</v>
      </c>
      <c r="F608" s="70" t="s">
        <v>21685</v>
      </c>
      <c r="G608" s="70" t="s">
        <v>11799</v>
      </c>
      <c r="H608" s="70" t="s">
        <v>11725</v>
      </c>
      <c r="I608" s="71">
        <v>-172939</v>
      </c>
      <c r="J608" s="72" t="s">
        <v>11720</v>
      </c>
      <c r="K608" s="71">
        <v>-17294</v>
      </c>
      <c r="L608" s="73">
        <v>-190233</v>
      </c>
      <c r="M608">
        <f>+VLOOKUP(D608,'[1]Trừ tiền'!O$8:P$893,2,0)</f>
        <v>-190233</v>
      </c>
      <c r="N608" s="59">
        <f t="shared" si="30"/>
        <v>0</v>
      </c>
      <c r="U608" s="74" t="e">
        <f>+VLOOKUP(D608,'[1]TT T7'!O$895:P$1106,2,0)</f>
        <v>#N/A</v>
      </c>
    </row>
    <row r="609" spans="1:21" hidden="1" x14ac:dyDescent="0.3">
      <c r="A609">
        <f t="shared" si="28"/>
        <v>4</v>
      </c>
      <c r="B609" s="69">
        <v>45038</v>
      </c>
      <c r="C609" s="70" t="s">
        <v>21686</v>
      </c>
      <c r="D609" s="70">
        <f t="shared" si="29"/>
        <v>15086</v>
      </c>
      <c r="E609" s="70" t="s">
        <v>20824</v>
      </c>
      <c r="F609" s="70" t="s">
        <v>21687</v>
      </c>
      <c r="G609" s="70" t="s">
        <v>11799</v>
      </c>
      <c r="H609" s="70" t="s">
        <v>11725</v>
      </c>
      <c r="I609" s="71">
        <v>-1084268</v>
      </c>
      <c r="J609" s="72" t="s">
        <v>11720</v>
      </c>
      <c r="K609" s="71">
        <v>-108427</v>
      </c>
      <c r="L609" s="73">
        <v>-1192695</v>
      </c>
      <c r="M609">
        <f>+VLOOKUP(D609,'[1]Trừ tiền'!O$8:P$893,2,0)</f>
        <v>-1192695</v>
      </c>
      <c r="N609" s="59">
        <f t="shared" si="30"/>
        <v>0</v>
      </c>
      <c r="U609" s="74" t="e">
        <f>+VLOOKUP(D609,'[1]TT T7'!O$895:P$1106,2,0)</f>
        <v>#N/A</v>
      </c>
    </row>
    <row r="610" spans="1:21" hidden="1" x14ac:dyDescent="0.3">
      <c r="A610">
        <f t="shared" si="28"/>
        <v>4</v>
      </c>
      <c r="B610" s="69">
        <v>45040</v>
      </c>
      <c r="C610" s="70" t="s">
        <v>13734</v>
      </c>
      <c r="D610" s="70">
        <f t="shared" si="29"/>
        <v>291</v>
      </c>
      <c r="E610" s="70" t="s">
        <v>21034</v>
      </c>
      <c r="F610" s="70" t="s">
        <v>21688</v>
      </c>
      <c r="G610" s="70" t="s">
        <v>12788</v>
      </c>
      <c r="H610" s="70" t="s">
        <v>12789</v>
      </c>
      <c r="I610" s="71">
        <v>-111058</v>
      </c>
      <c r="J610" s="72" t="s">
        <v>11720</v>
      </c>
      <c r="K610" s="71">
        <v>-11106</v>
      </c>
      <c r="L610" s="73">
        <v>-122164</v>
      </c>
      <c r="M610">
        <f>+VLOOKUP(D610,'[1]Trừ tiền'!O$8:P$893,2,0)</f>
        <v>-122164</v>
      </c>
      <c r="N610" s="59">
        <f t="shared" si="30"/>
        <v>0</v>
      </c>
      <c r="U610" s="74" t="e">
        <f>+VLOOKUP(D610,'[1]TT T7'!O$895:P$1106,2,0)</f>
        <v>#N/A</v>
      </c>
    </row>
    <row r="611" spans="1:21" hidden="1" x14ac:dyDescent="0.3">
      <c r="A611">
        <f t="shared" si="28"/>
        <v>4</v>
      </c>
      <c r="B611" s="69">
        <v>45040</v>
      </c>
      <c r="C611" s="70" t="s">
        <v>14013</v>
      </c>
      <c r="D611" s="70">
        <f t="shared" si="29"/>
        <v>599</v>
      </c>
      <c r="E611" s="70" t="s">
        <v>20884</v>
      </c>
      <c r="F611" s="70" t="s">
        <v>21478</v>
      </c>
      <c r="G611" s="70" t="s">
        <v>12179</v>
      </c>
      <c r="H611" s="70" t="s">
        <v>12180</v>
      </c>
      <c r="I611" s="71">
        <v>-88200</v>
      </c>
      <c r="J611" s="72" t="s">
        <v>11720</v>
      </c>
      <c r="K611" s="71">
        <v>-8820</v>
      </c>
      <c r="L611" s="73">
        <v>-97020</v>
      </c>
      <c r="M611">
        <f>+VLOOKUP(D611,'[1]Trừ tiền'!O$8:P$893,2,0)</f>
        <v>-97020</v>
      </c>
      <c r="N611" s="59">
        <f t="shared" si="30"/>
        <v>0</v>
      </c>
      <c r="U611" s="74" t="e">
        <f>+VLOOKUP(D611,'[1]TT T7'!O$895:P$1106,2,0)</f>
        <v>#N/A</v>
      </c>
    </row>
    <row r="612" spans="1:21" hidden="1" x14ac:dyDescent="0.3">
      <c r="A612">
        <f t="shared" si="28"/>
        <v>4</v>
      </c>
      <c r="B612" s="69">
        <v>45040</v>
      </c>
      <c r="C612" s="70" t="s">
        <v>14065</v>
      </c>
      <c r="D612" s="70">
        <f t="shared" si="29"/>
        <v>649</v>
      </c>
      <c r="E612" s="70" t="s">
        <v>20826</v>
      </c>
      <c r="F612" s="70" t="s">
        <v>21689</v>
      </c>
      <c r="G612" s="70" t="s">
        <v>12161</v>
      </c>
      <c r="H612" s="70" t="s">
        <v>12162</v>
      </c>
      <c r="I612" s="71">
        <v>-88846</v>
      </c>
      <c r="J612" s="72" t="s">
        <v>11720</v>
      </c>
      <c r="K612" s="71">
        <v>-8885</v>
      </c>
      <c r="L612" s="73">
        <v>-97731</v>
      </c>
      <c r="M612">
        <f>+VLOOKUP(D612,'[1]Trừ tiền'!O$8:P$893,2,0)</f>
        <v>-97731</v>
      </c>
      <c r="N612" s="59">
        <f t="shared" si="30"/>
        <v>0</v>
      </c>
      <c r="U612" s="74" t="e">
        <f>+VLOOKUP(D612,'[1]TT T7'!O$895:P$1106,2,0)</f>
        <v>#N/A</v>
      </c>
    </row>
    <row r="613" spans="1:21" hidden="1" x14ac:dyDescent="0.3">
      <c r="A613">
        <f t="shared" si="28"/>
        <v>4</v>
      </c>
      <c r="B613" s="69">
        <v>45040</v>
      </c>
      <c r="C613" s="70" t="s">
        <v>21690</v>
      </c>
      <c r="D613" s="70">
        <f t="shared" si="29"/>
        <v>15223</v>
      </c>
      <c r="E613" s="70" t="s">
        <v>20824</v>
      </c>
      <c r="F613" s="70" t="s">
        <v>21691</v>
      </c>
      <c r="G613" s="70" t="s">
        <v>11799</v>
      </c>
      <c r="H613" s="70" t="s">
        <v>11725</v>
      </c>
      <c r="I613" s="71">
        <v>-375342</v>
      </c>
      <c r="J613" s="72" t="s">
        <v>11720</v>
      </c>
      <c r="K613" s="71">
        <v>-37534</v>
      </c>
      <c r="L613" s="73">
        <v>-412876</v>
      </c>
      <c r="M613">
        <f>+VLOOKUP(D613,'[1]Trừ tiền'!O$8:P$893,2,0)</f>
        <v>-412876</v>
      </c>
      <c r="N613" s="59">
        <f t="shared" si="30"/>
        <v>0</v>
      </c>
      <c r="U613" s="74" t="e">
        <f>+VLOOKUP(D613,'[1]TT T7'!O$895:P$1106,2,0)</f>
        <v>#N/A</v>
      </c>
    </row>
    <row r="614" spans="1:21" hidden="1" x14ac:dyDescent="0.3">
      <c r="A614">
        <f t="shared" si="28"/>
        <v>4</v>
      </c>
      <c r="B614" s="69">
        <v>45040</v>
      </c>
      <c r="C614" s="70" t="s">
        <v>21692</v>
      </c>
      <c r="D614" s="70">
        <f t="shared" si="29"/>
        <v>15229</v>
      </c>
      <c r="E614" s="70" t="s">
        <v>20824</v>
      </c>
      <c r="F614" s="70" t="s">
        <v>21693</v>
      </c>
      <c r="G614" s="70" t="s">
        <v>11799</v>
      </c>
      <c r="H614" s="70" t="s">
        <v>11725</v>
      </c>
      <c r="I614" s="71">
        <v>-553644</v>
      </c>
      <c r="J614" s="72" t="s">
        <v>11720</v>
      </c>
      <c r="K614" s="71">
        <v>-55364</v>
      </c>
      <c r="L614" s="73">
        <v>-609008</v>
      </c>
      <c r="M614">
        <f>+VLOOKUP(D614,'[1]Trừ tiền'!O$8:P$893,2,0)</f>
        <v>-609008</v>
      </c>
      <c r="N614" s="59">
        <f t="shared" si="30"/>
        <v>0</v>
      </c>
      <c r="U614" s="74" t="e">
        <f>+VLOOKUP(D614,'[1]TT T7'!O$895:P$1106,2,0)</f>
        <v>#N/A</v>
      </c>
    </row>
    <row r="615" spans="1:21" hidden="1" x14ac:dyDescent="0.3">
      <c r="A615">
        <f t="shared" si="28"/>
        <v>4</v>
      </c>
      <c r="B615" s="69">
        <v>45040</v>
      </c>
      <c r="C615" s="70" t="s">
        <v>21694</v>
      </c>
      <c r="D615" s="70">
        <f t="shared" si="29"/>
        <v>15257</v>
      </c>
      <c r="E615" s="70" t="s">
        <v>20824</v>
      </c>
      <c r="F615" s="70" t="s">
        <v>21695</v>
      </c>
      <c r="G615" s="70" t="s">
        <v>11799</v>
      </c>
      <c r="H615" s="70" t="s">
        <v>11725</v>
      </c>
      <c r="I615" s="71">
        <v>-530250</v>
      </c>
      <c r="J615" s="72" t="s">
        <v>11720</v>
      </c>
      <c r="K615" s="71">
        <v>-53025</v>
      </c>
      <c r="L615" s="73">
        <v>-583275</v>
      </c>
      <c r="M615">
        <f>+VLOOKUP(D615,'[1]Trừ tiền'!O$8:P$893,2,0)</f>
        <v>-583275</v>
      </c>
      <c r="N615" s="59">
        <f t="shared" si="30"/>
        <v>0</v>
      </c>
      <c r="U615" s="74" t="e">
        <f>+VLOOKUP(D615,'[1]TT T7'!O$895:P$1106,2,0)</f>
        <v>#N/A</v>
      </c>
    </row>
    <row r="616" spans="1:21" hidden="1" x14ac:dyDescent="0.3">
      <c r="A616">
        <f t="shared" si="28"/>
        <v>4</v>
      </c>
      <c r="B616" s="69">
        <v>45040</v>
      </c>
      <c r="C616" s="70" t="s">
        <v>21696</v>
      </c>
      <c r="D616" s="70">
        <f t="shared" si="29"/>
        <v>15290</v>
      </c>
      <c r="E616" s="70" t="s">
        <v>20824</v>
      </c>
      <c r="F616" s="70" t="s">
        <v>21697</v>
      </c>
      <c r="G616" s="70" t="s">
        <v>11799</v>
      </c>
      <c r="H616" s="70" t="s">
        <v>11725</v>
      </c>
      <c r="I616" s="71">
        <v>-501555</v>
      </c>
      <c r="J616" s="72" t="s">
        <v>11720</v>
      </c>
      <c r="K616" s="71">
        <v>-50156</v>
      </c>
      <c r="L616" s="73">
        <v>-551711</v>
      </c>
      <c r="M616">
        <f>+VLOOKUP(D616,'[1]Trừ tiền'!O$8:P$893,2,0)</f>
        <v>-551711</v>
      </c>
      <c r="N616" s="59">
        <f t="shared" si="30"/>
        <v>0</v>
      </c>
      <c r="U616" s="74" t="e">
        <f>+VLOOKUP(D616,'[1]TT T7'!O$895:P$1106,2,0)</f>
        <v>#N/A</v>
      </c>
    </row>
    <row r="617" spans="1:21" hidden="1" x14ac:dyDescent="0.3">
      <c r="A617">
        <f t="shared" si="28"/>
        <v>4</v>
      </c>
      <c r="B617" s="69">
        <v>45040</v>
      </c>
      <c r="C617" s="70" t="s">
        <v>21698</v>
      </c>
      <c r="D617" s="70">
        <f t="shared" si="29"/>
        <v>15397</v>
      </c>
      <c r="E617" s="70" t="s">
        <v>20824</v>
      </c>
      <c r="F617" s="70" t="s">
        <v>21699</v>
      </c>
      <c r="G617" s="70" t="s">
        <v>11799</v>
      </c>
      <c r="H617" s="70" t="s">
        <v>11725</v>
      </c>
      <c r="I617" s="71">
        <v>-183279</v>
      </c>
      <c r="J617" s="72" t="s">
        <v>11720</v>
      </c>
      <c r="K617" s="71">
        <v>-18328</v>
      </c>
      <c r="L617" s="73">
        <v>-201607</v>
      </c>
      <c r="M617">
        <f>+VLOOKUP(D617,'[1]Trừ tiền'!O$8:P$893,2,0)</f>
        <v>-201607</v>
      </c>
      <c r="N617" s="59">
        <f t="shared" si="30"/>
        <v>0</v>
      </c>
      <c r="U617" s="74" t="e">
        <f>+VLOOKUP(D617,'[1]TT T7'!O$895:P$1106,2,0)</f>
        <v>#N/A</v>
      </c>
    </row>
    <row r="618" spans="1:21" hidden="1" x14ac:dyDescent="0.3">
      <c r="A618">
        <f t="shared" si="28"/>
        <v>4</v>
      </c>
      <c r="B618" s="69">
        <v>45041</v>
      </c>
      <c r="C618" s="70" t="s">
        <v>13708</v>
      </c>
      <c r="D618" s="70">
        <f t="shared" si="29"/>
        <v>273</v>
      </c>
      <c r="E618" s="70" t="s">
        <v>20831</v>
      </c>
      <c r="F618" s="70" t="s">
        <v>20825</v>
      </c>
      <c r="G618" s="70" t="s">
        <v>12835</v>
      </c>
      <c r="H618" s="70" t="s">
        <v>12836</v>
      </c>
      <c r="I618" s="71">
        <v>-148500</v>
      </c>
      <c r="J618" s="72" t="s">
        <v>11720</v>
      </c>
      <c r="K618" s="71">
        <v>-14850</v>
      </c>
      <c r="L618" s="73">
        <v>-163350</v>
      </c>
      <c r="M618">
        <f>+VLOOKUP(D618,'[1]Trừ tiền'!O$8:P$893,2,0)</f>
        <v>-163350</v>
      </c>
      <c r="N618" s="59">
        <f t="shared" si="30"/>
        <v>0</v>
      </c>
      <c r="U618" s="74" t="e">
        <f>+VLOOKUP(D618,'[1]TT T7'!O$895:P$1106,2,0)</f>
        <v>#N/A</v>
      </c>
    </row>
    <row r="619" spans="1:21" hidden="1" x14ac:dyDescent="0.3">
      <c r="A619">
        <f t="shared" si="28"/>
        <v>4</v>
      </c>
      <c r="B619" s="69">
        <v>45041</v>
      </c>
      <c r="C619" s="70" t="s">
        <v>13736</v>
      </c>
      <c r="D619" s="70">
        <f t="shared" si="29"/>
        <v>292</v>
      </c>
      <c r="E619" s="70" t="s">
        <v>21034</v>
      </c>
      <c r="F619" s="70" t="s">
        <v>21688</v>
      </c>
      <c r="G619" s="70" t="s">
        <v>12788</v>
      </c>
      <c r="H619" s="70" t="s">
        <v>12789</v>
      </c>
      <c r="I619" s="71">
        <v>-339360</v>
      </c>
      <c r="J619" s="72" t="s">
        <v>11720</v>
      </c>
      <c r="K619" s="71">
        <v>-33936</v>
      </c>
      <c r="L619" s="73">
        <v>-373296</v>
      </c>
      <c r="M619">
        <f>+VLOOKUP(D619,'[1]Trừ tiền'!O$8:P$893,2,0)</f>
        <v>-373296</v>
      </c>
      <c r="N619" s="59">
        <f t="shared" si="30"/>
        <v>0</v>
      </c>
      <c r="U619" s="74" t="e">
        <f>+VLOOKUP(D619,'[1]TT T7'!O$895:P$1106,2,0)</f>
        <v>#N/A</v>
      </c>
    </row>
    <row r="620" spans="1:21" hidden="1" x14ac:dyDescent="0.3">
      <c r="A620">
        <f t="shared" si="28"/>
        <v>4</v>
      </c>
      <c r="B620" s="69">
        <v>45041</v>
      </c>
      <c r="C620" s="70" t="s">
        <v>13741</v>
      </c>
      <c r="D620" s="70">
        <f t="shared" si="29"/>
        <v>297</v>
      </c>
      <c r="E620" s="70" t="s">
        <v>21034</v>
      </c>
      <c r="F620" s="70" t="s">
        <v>21700</v>
      </c>
      <c r="G620" s="70" t="s">
        <v>12788</v>
      </c>
      <c r="H620" s="70" t="s">
        <v>12789</v>
      </c>
      <c r="I620" s="71">
        <v>-401456</v>
      </c>
      <c r="J620" s="72" t="s">
        <v>11720</v>
      </c>
      <c r="K620" s="71">
        <v>-40146</v>
      </c>
      <c r="L620" s="73">
        <v>-441602</v>
      </c>
      <c r="M620">
        <f>+VLOOKUP(D620,'[1]Trừ tiền'!O$8:P$893,2,0)</f>
        <v>-441602</v>
      </c>
      <c r="N620" s="59">
        <f t="shared" si="30"/>
        <v>0</v>
      </c>
      <c r="U620" s="74" t="e">
        <f>+VLOOKUP(D620,'[1]TT T7'!O$895:P$1106,2,0)</f>
        <v>#N/A</v>
      </c>
    </row>
    <row r="621" spans="1:21" hidden="1" x14ac:dyDescent="0.3">
      <c r="A621">
        <f t="shared" si="28"/>
        <v>4</v>
      </c>
      <c r="B621" s="69">
        <v>45041</v>
      </c>
      <c r="C621" s="70" t="s">
        <v>21701</v>
      </c>
      <c r="D621" s="70">
        <f t="shared" si="29"/>
        <v>15291</v>
      </c>
      <c r="E621" s="70" t="s">
        <v>20824</v>
      </c>
      <c r="F621" s="70" t="s">
        <v>21702</v>
      </c>
      <c r="G621" s="70" t="s">
        <v>11799</v>
      </c>
      <c r="H621" s="70" t="s">
        <v>11725</v>
      </c>
      <c r="I621" s="71">
        <v>-254520</v>
      </c>
      <c r="J621" s="72" t="s">
        <v>11720</v>
      </c>
      <c r="K621" s="71">
        <v>-25452</v>
      </c>
      <c r="L621" s="73">
        <v>-279972</v>
      </c>
      <c r="M621">
        <f>+VLOOKUP(D621,'[1]Trừ tiền'!O$8:P$893,2,0)</f>
        <v>-279972</v>
      </c>
      <c r="N621" s="59">
        <f t="shared" si="30"/>
        <v>0</v>
      </c>
      <c r="U621" s="74" t="e">
        <f>+VLOOKUP(D621,'[1]TT T7'!O$895:P$1106,2,0)</f>
        <v>#N/A</v>
      </c>
    </row>
    <row r="622" spans="1:21" hidden="1" x14ac:dyDescent="0.3">
      <c r="A622">
        <f t="shared" si="28"/>
        <v>4</v>
      </c>
      <c r="B622" s="69">
        <v>45041</v>
      </c>
      <c r="C622" s="70" t="s">
        <v>21703</v>
      </c>
      <c r="D622" s="70">
        <f t="shared" si="29"/>
        <v>15415</v>
      </c>
      <c r="E622" s="70" t="s">
        <v>20824</v>
      </c>
      <c r="F622" s="70" t="s">
        <v>21704</v>
      </c>
      <c r="G622" s="70" t="s">
        <v>11799</v>
      </c>
      <c r="H622" s="70" t="s">
        <v>11725</v>
      </c>
      <c r="I622" s="71">
        <v>-911612</v>
      </c>
      <c r="J622" s="72" t="s">
        <v>11720</v>
      </c>
      <c r="K622" s="71">
        <v>-91161</v>
      </c>
      <c r="L622" s="73">
        <v>-1002773</v>
      </c>
      <c r="M622">
        <f>+VLOOKUP(D622,'[1]Trừ tiền'!O$8:P$893,2,0)</f>
        <v>-1002773</v>
      </c>
      <c r="N622" s="59">
        <f t="shared" si="30"/>
        <v>0</v>
      </c>
      <c r="U622" s="74" t="e">
        <f>+VLOOKUP(D622,'[1]TT T7'!O$895:P$1106,2,0)</f>
        <v>#N/A</v>
      </c>
    </row>
    <row r="623" spans="1:21" hidden="1" x14ac:dyDescent="0.3">
      <c r="A623">
        <f t="shared" si="28"/>
        <v>4</v>
      </c>
      <c r="B623" s="69">
        <v>45041</v>
      </c>
      <c r="C623" s="70" t="s">
        <v>21705</v>
      </c>
      <c r="D623" s="70">
        <f t="shared" si="29"/>
        <v>15438</v>
      </c>
      <c r="E623" s="70" t="s">
        <v>20824</v>
      </c>
      <c r="F623" s="70" t="s">
        <v>21706</v>
      </c>
      <c r="G623" s="70" t="s">
        <v>11799</v>
      </c>
      <c r="H623" s="70" t="s">
        <v>11725</v>
      </c>
      <c r="I623" s="71">
        <v>-222116</v>
      </c>
      <c r="J623" s="72" t="s">
        <v>11720</v>
      </c>
      <c r="K623" s="71">
        <v>-22212</v>
      </c>
      <c r="L623" s="73">
        <v>-244328</v>
      </c>
      <c r="M623">
        <f>+VLOOKUP(D623,'[1]Trừ tiền'!O$8:P$893,2,0)</f>
        <v>-244328</v>
      </c>
      <c r="N623" s="59">
        <f t="shared" si="30"/>
        <v>0</v>
      </c>
      <c r="U623" s="74" t="e">
        <f>+VLOOKUP(D623,'[1]TT T7'!O$895:P$1106,2,0)</f>
        <v>#N/A</v>
      </c>
    </row>
    <row r="624" spans="1:21" hidden="1" x14ac:dyDescent="0.3">
      <c r="A624">
        <f t="shared" si="28"/>
        <v>4</v>
      </c>
      <c r="B624" s="69">
        <v>45042</v>
      </c>
      <c r="C624" s="70" t="s">
        <v>13874</v>
      </c>
      <c r="D624" s="70">
        <f t="shared" si="29"/>
        <v>443</v>
      </c>
      <c r="E624" s="70" t="s">
        <v>20834</v>
      </c>
      <c r="F624" s="70" t="s">
        <v>21707</v>
      </c>
      <c r="G624" s="70" t="s">
        <v>12182</v>
      </c>
      <c r="H624" s="70" t="s">
        <v>12183</v>
      </c>
      <c r="I624" s="71">
        <v>-827330</v>
      </c>
      <c r="J624" s="72" t="s">
        <v>11720</v>
      </c>
      <c r="K624" s="71">
        <v>-82733</v>
      </c>
      <c r="L624" s="73">
        <v>-910063</v>
      </c>
      <c r="M624">
        <f>+VLOOKUP(D624,'[1]Trừ tiền'!O$8:P$893,2,0)</f>
        <v>-910063</v>
      </c>
      <c r="N624" s="59">
        <f t="shared" si="30"/>
        <v>0</v>
      </c>
      <c r="U624" s="74" t="e">
        <f>+VLOOKUP(D624,'[1]TT T7'!O$895:P$1106,2,0)</f>
        <v>#N/A</v>
      </c>
    </row>
    <row r="625" spans="1:21" hidden="1" x14ac:dyDescent="0.3">
      <c r="A625">
        <f t="shared" si="28"/>
        <v>4</v>
      </c>
      <c r="B625" s="69">
        <v>45042</v>
      </c>
      <c r="C625" s="70" t="s">
        <v>21708</v>
      </c>
      <c r="D625" s="70">
        <f t="shared" si="29"/>
        <v>814</v>
      </c>
      <c r="E625" s="70" t="s">
        <v>20827</v>
      </c>
      <c r="F625" s="70" t="s">
        <v>21709</v>
      </c>
      <c r="G625" s="70" t="s">
        <v>11970</v>
      </c>
      <c r="H625" s="70" t="s">
        <v>11971</v>
      </c>
      <c r="I625" s="71">
        <v>-450450</v>
      </c>
      <c r="J625" s="72" t="s">
        <v>11720</v>
      </c>
      <c r="K625" s="71">
        <v>-45045</v>
      </c>
      <c r="L625" s="73">
        <v>-495495</v>
      </c>
      <c r="M625">
        <f>+VLOOKUP(D625,'[1]Trừ tiền'!O$8:P$893,2,0)</f>
        <v>-495495</v>
      </c>
      <c r="N625" s="59">
        <f t="shared" si="30"/>
        <v>0</v>
      </c>
      <c r="U625" s="74" t="e">
        <f>+VLOOKUP(D625,'[1]TT T7'!O$895:P$1106,2,0)</f>
        <v>#N/A</v>
      </c>
    </row>
    <row r="626" spans="1:21" hidden="1" x14ac:dyDescent="0.3">
      <c r="A626">
        <f t="shared" si="28"/>
        <v>4</v>
      </c>
      <c r="B626" s="69">
        <v>45042</v>
      </c>
      <c r="C626" s="70" t="s">
        <v>21710</v>
      </c>
      <c r="D626" s="70">
        <f t="shared" si="29"/>
        <v>15522</v>
      </c>
      <c r="E626" s="70" t="s">
        <v>20824</v>
      </c>
      <c r="F626" s="70" t="s">
        <v>21711</v>
      </c>
      <c r="G626" s="70" t="s">
        <v>11799</v>
      </c>
      <c r="H626" s="70" t="s">
        <v>11725</v>
      </c>
      <c r="I626" s="71">
        <v>-1477713</v>
      </c>
      <c r="J626" s="72" t="s">
        <v>11720</v>
      </c>
      <c r="K626" s="71">
        <v>-147771</v>
      </c>
      <c r="L626" s="73">
        <v>-1625484</v>
      </c>
      <c r="M626">
        <f>+VLOOKUP(D626,'[1]Trừ tiền'!O$8:P$893,2,0)</f>
        <v>-1625484</v>
      </c>
      <c r="N626" s="59">
        <f t="shared" si="30"/>
        <v>0</v>
      </c>
      <c r="U626" s="74" t="e">
        <f>+VLOOKUP(D626,'[1]TT T7'!O$895:P$1106,2,0)</f>
        <v>#N/A</v>
      </c>
    </row>
    <row r="627" spans="1:21" hidden="1" x14ac:dyDescent="0.3">
      <c r="A627">
        <f t="shared" si="28"/>
        <v>4</v>
      </c>
      <c r="B627" s="69">
        <v>45042</v>
      </c>
      <c r="C627" s="70" t="s">
        <v>21712</v>
      </c>
      <c r="D627" s="70">
        <f t="shared" si="29"/>
        <v>15530</v>
      </c>
      <c r="E627" s="70" t="s">
        <v>20824</v>
      </c>
      <c r="F627" s="70" t="s">
        <v>21713</v>
      </c>
      <c r="G627" s="70" t="s">
        <v>11799</v>
      </c>
      <c r="H627" s="70" t="s">
        <v>11725</v>
      </c>
      <c r="I627" s="71">
        <v>-305967</v>
      </c>
      <c r="J627" s="72" t="s">
        <v>11720</v>
      </c>
      <c r="K627" s="71">
        <v>-30597</v>
      </c>
      <c r="L627" s="73">
        <v>-336564</v>
      </c>
      <c r="M627">
        <f>+VLOOKUP(D627,'[1]Trừ tiền'!O$8:P$893,2,0)</f>
        <v>-336564</v>
      </c>
      <c r="N627" s="59">
        <f t="shared" si="30"/>
        <v>0</v>
      </c>
      <c r="U627" s="74" t="e">
        <f>+VLOOKUP(D627,'[1]TT T7'!O$895:P$1106,2,0)</f>
        <v>#N/A</v>
      </c>
    </row>
    <row r="628" spans="1:21" hidden="1" x14ac:dyDescent="0.3">
      <c r="A628">
        <f t="shared" si="28"/>
        <v>4</v>
      </c>
      <c r="B628" s="69">
        <v>45042</v>
      </c>
      <c r="C628" s="70" t="s">
        <v>21714</v>
      </c>
      <c r="D628" s="70">
        <f t="shared" si="29"/>
        <v>15571</v>
      </c>
      <c r="E628" s="70" t="s">
        <v>20824</v>
      </c>
      <c r="F628" s="70" t="s">
        <v>21715</v>
      </c>
      <c r="G628" s="70" t="s">
        <v>11799</v>
      </c>
      <c r="H628" s="70" t="s">
        <v>11725</v>
      </c>
      <c r="I628" s="71">
        <v>-106050</v>
      </c>
      <c r="J628" s="72" t="s">
        <v>11720</v>
      </c>
      <c r="K628" s="71">
        <v>-10605</v>
      </c>
      <c r="L628" s="73">
        <v>-116655</v>
      </c>
      <c r="M628">
        <f>+VLOOKUP(D628,'[1]Trừ tiền'!O$8:P$893,2,0)</f>
        <v>-116655</v>
      </c>
      <c r="N628" s="59">
        <f t="shared" si="30"/>
        <v>0</v>
      </c>
      <c r="U628" s="74" t="e">
        <f>+VLOOKUP(D628,'[1]TT T7'!O$895:P$1106,2,0)</f>
        <v>#N/A</v>
      </c>
    </row>
    <row r="629" spans="1:21" hidden="1" x14ac:dyDescent="0.3">
      <c r="A629">
        <f t="shared" si="28"/>
        <v>4</v>
      </c>
      <c r="B629" s="69">
        <v>45042</v>
      </c>
      <c r="C629" s="70" t="s">
        <v>21716</v>
      </c>
      <c r="D629" s="70">
        <f t="shared" si="29"/>
        <v>15625</v>
      </c>
      <c r="E629" s="70" t="s">
        <v>20824</v>
      </c>
      <c r="F629" s="70" t="s">
        <v>21717</v>
      </c>
      <c r="G629" s="70" t="s">
        <v>11799</v>
      </c>
      <c r="H629" s="70" t="s">
        <v>11725</v>
      </c>
      <c r="I629" s="71">
        <v>-611934</v>
      </c>
      <c r="J629" s="72" t="s">
        <v>11720</v>
      </c>
      <c r="K629" s="71">
        <v>-61193</v>
      </c>
      <c r="L629" s="73">
        <v>-673127</v>
      </c>
      <c r="M629">
        <f>+VLOOKUP(D629,'[1]Trừ tiền'!O$8:P$893,2,0)</f>
        <v>-673127</v>
      </c>
      <c r="N629" s="59">
        <f t="shared" si="30"/>
        <v>0</v>
      </c>
      <c r="U629" s="74" t="e">
        <f>+VLOOKUP(D629,'[1]TT T7'!O$895:P$1106,2,0)</f>
        <v>#N/A</v>
      </c>
    </row>
    <row r="630" spans="1:21" hidden="1" x14ac:dyDescent="0.3">
      <c r="A630">
        <f t="shared" si="28"/>
        <v>4</v>
      </c>
      <c r="B630" s="69">
        <v>45042</v>
      </c>
      <c r="C630" s="70" t="s">
        <v>21718</v>
      </c>
      <c r="D630" s="70">
        <f t="shared" si="29"/>
        <v>15631</v>
      </c>
      <c r="E630" s="70" t="s">
        <v>20824</v>
      </c>
      <c r="F630" s="70" t="s">
        <v>21719</v>
      </c>
      <c r="G630" s="70" t="s">
        <v>11799</v>
      </c>
      <c r="H630" s="70" t="s">
        <v>11725</v>
      </c>
      <c r="I630" s="71">
        <v>-70950</v>
      </c>
      <c r="J630" s="72" t="s">
        <v>11720</v>
      </c>
      <c r="K630" s="71">
        <v>-7095</v>
      </c>
      <c r="L630" s="73">
        <v>-78045</v>
      </c>
      <c r="M630">
        <f>+VLOOKUP(D630,'[1]Trừ tiền'!O$8:P$893,2,0)</f>
        <v>-78045</v>
      </c>
      <c r="N630" s="59">
        <f t="shared" si="30"/>
        <v>0</v>
      </c>
      <c r="U630" s="74" t="e">
        <f>+VLOOKUP(D630,'[1]TT T7'!O$895:P$1106,2,0)</f>
        <v>#N/A</v>
      </c>
    </row>
    <row r="631" spans="1:21" hidden="1" x14ac:dyDescent="0.3">
      <c r="A631">
        <f t="shared" si="28"/>
        <v>4</v>
      </c>
      <c r="B631" s="69">
        <v>45042</v>
      </c>
      <c r="C631" s="70" t="s">
        <v>16106</v>
      </c>
      <c r="D631" s="70">
        <f t="shared" si="29"/>
        <v>15680</v>
      </c>
      <c r="E631" s="70" t="s">
        <v>20824</v>
      </c>
      <c r="F631" s="70" t="s">
        <v>21720</v>
      </c>
      <c r="G631" s="70" t="s">
        <v>11799</v>
      </c>
      <c r="H631" s="70" t="s">
        <v>11725</v>
      </c>
      <c r="I631" s="71">
        <v>-73431</v>
      </c>
      <c r="J631" s="72" t="s">
        <v>11720</v>
      </c>
      <c r="K631" s="71">
        <v>-7343</v>
      </c>
      <c r="L631" s="73">
        <v>-80774</v>
      </c>
      <c r="M631">
        <f>+VLOOKUP(D631,'[1]Trừ tiền'!O$8:P$893,2,0)</f>
        <v>-80774</v>
      </c>
      <c r="N631" s="59">
        <f t="shared" si="30"/>
        <v>0</v>
      </c>
      <c r="U631" s="74" t="e">
        <f>+VLOOKUP(D631,'[1]TT T7'!O$895:P$1106,2,0)</f>
        <v>#N/A</v>
      </c>
    </row>
    <row r="632" spans="1:21" hidden="1" x14ac:dyDescent="0.3">
      <c r="A632">
        <f t="shared" si="28"/>
        <v>4</v>
      </c>
      <c r="B632" s="69">
        <v>45042</v>
      </c>
      <c r="C632" s="70" t="s">
        <v>21721</v>
      </c>
      <c r="D632" s="70">
        <f t="shared" si="29"/>
        <v>15681</v>
      </c>
      <c r="E632" s="70" t="s">
        <v>20824</v>
      </c>
      <c r="F632" s="70" t="s">
        <v>21720</v>
      </c>
      <c r="G632" s="70" t="s">
        <v>11799</v>
      </c>
      <c r="H632" s="70" t="s">
        <v>11725</v>
      </c>
      <c r="I632" s="71">
        <v>-68063</v>
      </c>
      <c r="J632" s="72" t="s">
        <v>11720</v>
      </c>
      <c r="K632" s="71">
        <v>-6806</v>
      </c>
      <c r="L632" s="73">
        <v>-74869</v>
      </c>
      <c r="M632">
        <f>+VLOOKUP(D632,'[1]Trừ tiền'!O$8:P$893,2,0)</f>
        <v>-74869</v>
      </c>
      <c r="N632" s="59">
        <f t="shared" si="30"/>
        <v>0</v>
      </c>
      <c r="U632" s="74" t="e">
        <f>+VLOOKUP(D632,'[1]TT T7'!O$895:P$1106,2,0)</f>
        <v>#N/A</v>
      </c>
    </row>
    <row r="633" spans="1:21" hidden="1" x14ac:dyDescent="0.3">
      <c r="A633">
        <f t="shared" si="28"/>
        <v>4</v>
      </c>
      <c r="B633" s="69">
        <v>45042</v>
      </c>
      <c r="C633" s="70" t="s">
        <v>21722</v>
      </c>
      <c r="D633" s="70">
        <f t="shared" si="29"/>
        <v>15687</v>
      </c>
      <c r="E633" s="70" t="s">
        <v>20824</v>
      </c>
      <c r="F633" s="70" t="s">
        <v>21723</v>
      </c>
      <c r="G633" s="70" t="s">
        <v>11799</v>
      </c>
      <c r="H633" s="70" t="s">
        <v>11725</v>
      </c>
      <c r="I633" s="71">
        <v>-428400</v>
      </c>
      <c r="J633" s="72" t="s">
        <v>11720</v>
      </c>
      <c r="K633" s="71">
        <v>-42840</v>
      </c>
      <c r="L633" s="73">
        <v>-471240</v>
      </c>
      <c r="M633">
        <f>+VLOOKUP(D633,'[1]Trừ tiền'!O$8:P$893,2,0)</f>
        <v>-471240</v>
      </c>
      <c r="N633" s="59">
        <f t="shared" si="30"/>
        <v>0</v>
      </c>
      <c r="U633" s="74" t="e">
        <f>+VLOOKUP(D633,'[1]TT T7'!O$895:P$1106,2,0)</f>
        <v>#N/A</v>
      </c>
    </row>
    <row r="634" spans="1:21" hidden="1" x14ac:dyDescent="0.3">
      <c r="A634">
        <f t="shared" si="28"/>
        <v>4</v>
      </c>
      <c r="B634" s="69">
        <v>45042</v>
      </c>
      <c r="C634" s="70" t="s">
        <v>21724</v>
      </c>
      <c r="D634" s="70">
        <f t="shared" si="29"/>
        <v>15753</v>
      </c>
      <c r="E634" s="70" t="s">
        <v>20824</v>
      </c>
      <c r="F634" s="70" t="s">
        <v>21725</v>
      </c>
      <c r="G634" s="70" t="s">
        <v>11799</v>
      </c>
      <c r="H634" s="70" t="s">
        <v>11725</v>
      </c>
      <c r="I634" s="71">
        <v>-753639</v>
      </c>
      <c r="J634" s="72" t="s">
        <v>11720</v>
      </c>
      <c r="K634" s="71">
        <v>-75364</v>
      </c>
      <c r="L634" s="73">
        <v>-829003</v>
      </c>
      <c r="M634">
        <f>+VLOOKUP(D634,'[1]Trừ tiền'!O$8:P$893,2,0)</f>
        <v>-829003</v>
      </c>
      <c r="N634" s="59">
        <f t="shared" si="30"/>
        <v>0</v>
      </c>
      <c r="U634" s="74" t="e">
        <f>+VLOOKUP(D634,'[1]TT T7'!O$895:P$1106,2,0)</f>
        <v>#N/A</v>
      </c>
    </row>
    <row r="635" spans="1:21" hidden="1" x14ac:dyDescent="0.3">
      <c r="A635">
        <f t="shared" si="28"/>
        <v>4</v>
      </c>
      <c r="B635" s="69">
        <v>45043</v>
      </c>
      <c r="C635" s="70" t="s">
        <v>13651</v>
      </c>
      <c r="D635" s="70">
        <f t="shared" si="29"/>
        <v>236</v>
      </c>
      <c r="E635" s="70" t="s">
        <v>20830</v>
      </c>
      <c r="F635" s="70" t="s">
        <v>21726</v>
      </c>
      <c r="G635" s="70" t="s">
        <v>12026</v>
      </c>
      <c r="H635" s="70" t="s">
        <v>12027</v>
      </c>
      <c r="I635" s="71">
        <v>-278056</v>
      </c>
      <c r="J635" s="72" t="s">
        <v>11720</v>
      </c>
      <c r="K635" s="71">
        <v>-27806</v>
      </c>
      <c r="L635" s="73">
        <v>-305862</v>
      </c>
      <c r="M635">
        <f>+VLOOKUP(D635,'[1]Trừ tiền'!O$8:P$893,2,0)</f>
        <v>-305862</v>
      </c>
      <c r="N635" s="59">
        <f t="shared" si="30"/>
        <v>0</v>
      </c>
      <c r="U635" s="74" t="e">
        <f>+VLOOKUP(D635,'[1]TT T7'!O$895:P$1106,2,0)</f>
        <v>#N/A</v>
      </c>
    </row>
    <row r="636" spans="1:21" hidden="1" x14ac:dyDescent="0.3">
      <c r="A636">
        <f t="shared" si="28"/>
        <v>4</v>
      </c>
      <c r="B636" s="69">
        <v>45043</v>
      </c>
      <c r="C636" s="70" t="s">
        <v>14106</v>
      </c>
      <c r="D636" s="70">
        <f t="shared" si="29"/>
        <v>679</v>
      </c>
      <c r="E636" s="70" t="s">
        <v>21727</v>
      </c>
      <c r="F636" s="70" t="s">
        <v>21728</v>
      </c>
      <c r="G636" s="70" t="s">
        <v>12287</v>
      </c>
      <c r="H636" s="70" t="s">
        <v>12288</v>
      </c>
      <c r="I636" s="71">
        <v>-642274</v>
      </c>
      <c r="J636" s="72" t="s">
        <v>11720</v>
      </c>
      <c r="K636" s="71">
        <v>-64227</v>
      </c>
      <c r="L636" s="73">
        <v>-706501</v>
      </c>
      <c r="M636">
        <f>+VLOOKUP(D636,'[1]Trừ tiền'!O$8:P$893,2,0)</f>
        <v>-706501</v>
      </c>
      <c r="N636" s="59">
        <f t="shared" si="30"/>
        <v>0</v>
      </c>
      <c r="U636" s="74" t="e">
        <f>+VLOOKUP(D636,'[1]TT T7'!O$895:P$1106,2,0)</f>
        <v>#N/A</v>
      </c>
    </row>
    <row r="637" spans="1:21" hidden="1" x14ac:dyDescent="0.3">
      <c r="A637">
        <f t="shared" si="28"/>
        <v>4</v>
      </c>
      <c r="B637" s="69">
        <v>45043</v>
      </c>
      <c r="C637" s="70" t="s">
        <v>21729</v>
      </c>
      <c r="D637" s="70">
        <f t="shared" si="29"/>
        <v>834</v>
      </c>
      <c r="E637" s="70" t="s">
        <v>20827</v>
      </c>
      <c r="F637" s="70" t="s">
        <v>21730</v>
      </c>
      <c r="G637" s="70" t="s">
        <v>11970</v>
      </c>
      <c r="H637" s="70" t="s">
        <v>11971</v>
      </c>
      <c r="I637" s="71">
        <v>-297408</v>
      </c>
      <c r="J637" s="72" t="s">
        <v>11720</v>
      </c>
      <c r="K637" s="71">
        <v>-29741</v>
      </c>
      <c r="L637" s="73">
        <v>-327149</v>
      </c>
      <c r="M637">
        <f>+VLOOKUP(D637,'[1]Trừ tiền'!O$8:P$893,2,0)</f>
        <v>-327149</v>
      </c>
      <c r="N637" s="59">
        <f t="shared" si="30"/>
        <v>0</v>
      </c>
      <c r="U637" s="74" t="e">
        <f>+VLOOKUP(D637,'[1]TT T7'!O$895:P$1106,2,0)</f>
        <v>#N/A</v>
      </c>
    </row>
    <row r="638" spans="1:21" hidden="1" x14ac:dyDescent="0.3">
      <c r="A638">
        <f t="shared" si="28"/>
        <v>4</v>
      </c>
      <c r="B638" s="69">
        <v>45043</v>
      </c>
      <c r="C638" s="70" t="s">
        <v>21731</v>
      </c>
      <c r="D638" s="70">
        <f t="shared" si="29"/>
        <v>950</v>
      </c>
      <c r="E638" s="70" t="s">
        <v>20860</v>
      </c>
      <c r="F638" s="70" t="s">
        <v>21732</v>
      </c>
      <c r="G638" s="70" t="s">
        <v>12215</v>
      </c>
      <c r="H638" s="70" t="s">
        <v>12216</v>
      </c>
      <c r="I638" s="71">
        <v>-453750</v>
      </c>
      <c r="J638" s="72" t="s">
        <v>11720</v>
      </c>
      <c r="K638" s="71">
        <v>-45375</v>
      </c>
      <c r="L638" s="73">
        <v>-499125</v>
      </c>
      <c r="M638">
        <f>+VLOOKUP(D638,'[1]Trừ tiền'!O$8:P$893,2,0)</f>
        <v>-499125</v>
      </c>
      <c r="N638" s="59">
        <f t="shared" si="30"/>
        <v>0</v>
      </c>
      <c r="U638" s="74" t="e">
        <f>+VLOOKUP(D638,'[1]TT T7'!O$895:P$1106,2,0)</f>
        <v>#N/A</v>
      </c>
    </row>
    <row r="639" spans="1:21" hidden="1" x14ac:dyDescent="0.3">
      <c r="A639">
        <f t="shared" si="28"/>
        <v>4</v>
      </c>
      <c r="B639" s="69">
        <v>45043</v>
      </c>
      <c r="C639" s="70" t="s">
        <v>21733</v>
      </c>
      <c r="D639" s="70">
        <f t="shared" si="29"/>
        <v>3951</v>
      </c>
      <c r="E639" s="70" t="s">
        <v>20849</v>
      </c>
      <c r="F639" s="70" t="s">
        <v>21734</v>
      </c>
      <c r="G639" s="70" t="s">
        <v>12239</v>
      </c>
      <c r="H639" s="70" t="s">
        <v>12240</v>
      </c>
      <c r="I639" s="71">
        <v>-709500</v>
      </c>
      <c r="J639" s="72" t="s">
        <v>11720</v>
      </c>
      <c r="K639" s="71">
        <v>-70950</v>
      </c>
      <c r="L639" s="73">
        <v>-780450</v>
      </c>
      <c r="M639">
        <f>+VLOOKUP(D639,'[1]Trừ tiền'!O$8:P$893,2,0)</f>
        <v>-780450</v>
      </c>
      <c r="N639" s="59">
        <f t="shared" si="30"/>
        <v>0</v>
      </c>
      <c r="U639" s="74" t="e">
        <f>+VLOOKUP(D639,'[1]TT T7'!O$895:P$1106,2,0)</f>
        <v>#N/A</v>
      </c>
    </row>
    <row r="640" spans="1:21" hidden="1" x14ac:dyDescent="0.3">
      <c r="A640">
        <f t="shared" si="28"/>
        <v>4</v>
      </c>
      <c r="B640" s="69">
        <v>45043</v>
      </c>
      <c r="C640" s="70" t="s">
        <v>16187</v>
      </c>
      <c r="D640" s="70">
        <f t="shared" si="29"/>
        <v>15840</v>
      </c>
      <c r="E640" s="70" t="s">
        <v>20824</v>
      </c>
      <c r="F640" s="70" t="s">
        <v>21735</v>
      </c>
      <c r="G640" s="70" t="s">
        <v>11799</v>
      </c>
      <c r="H640" s="70" t="s">
        <v>11725</v>
      </c>
      <c r="I640" s="71">
        <v>-365429</v>
      </c>
      <c r="J640" s="72" t="s">
        <v>11720</v>
      </c>
      <c r="K640" s="71">
        <v>-36543</v>
      </c>
      <c r="L640" s="73">
        <v>-401972</v>
      </c>
      <c r="M640">
        <f>+VLOOKUP(D640,'[1]Trừ tiền'!O$8:P$893,2,0)</f>
        <v>-401972</v>
      </c>
      <c r="N640" s="59">
        <f t="shared" si="30"/>
        <v>0</v>
      </c>
      <c r="U640" s="74" t="e">
        <f>+VLOOKUP(D640,'[1]TT T7'!O$895:P$1106,2,0)</f>
        <v>#N/A</v>
      </c>
    </row>
    <row r="641" spans="1:22" hidden="1" x14ac:dyDescent="0.3">
      <c r="A641">
        <f t="shared" si="28"/>
        <v>4</v>
      </c>
      <c r="B641" s="69">
        <v>45043</v>
      </c>
      <c r="C641" s="70" t="s">
        <v>16217</v>
      </c>
      <c r="D641" s="70">
        <f t="shared" si="29"/>
        <v>15888</v>
      </c>
      <c r="E641" s="70" t="s">
        <v>20824</v>
      </c>
      <c r="F641" s="70" t="s">
        <v>21736</v>
      </c>
      <c r="G641" s="70" t="s">
        <v>11799</v>
      </c>
      <c r="H641" s="70" t="s">
        <v>11725</v>
      </c>
      <c r="I641" s="71">
        <v>-65340</v>
      </c>
      <c r="J641" s="72" t="s">
        <v>11720</v>
      </c>
      <c r="K641" s="71">
        <v>-6534</v>
      </c>
      <c r="L641" s="73">
        <v>-71874</v>
      </c>
      <c r="M641">
        <f>+VLOOKUP(D641,'[1]Trừ tiền'!O$8:P$893,2,0)</f>
        <v>-71874</v>
      </c>
      <c r="N641" s="59">
        <f t="shared" si="30"/>
        <v>0</v>
      </c>
      <c r="U641" s="74" t="e">
        <f>+VLOOKUP(D641,'[1]TT T7'!O$895:P$1106,2,0)</f>
        <v>#N/A</v>
      </c>
    </row>
    <row r="642" spans="1:22" hidden="1" x14ac:dyDescent="0.3">
      <c r="A642">
        <f t="shared" si="28"/>
        <v>4</v>
      </c>
      <c r="B642" s="69">
        <v>45043</v>
      </c>
      <c r="C642" s="70" t="s">
        <v>16235</v>
      </c>
      <c r="D642" s="70">
        <f t="shared" si="29"/>
        <v>15926</v>
      </c>
      <c r="E642" s="70" t="s">
        <v>20824</v>
      </c>
      <c r="F642" s="70" t="s">
        <v>21737</v>
      </c>
      <c r="G642" s="70" t="s">
        <v>11799</v>
      </c>
      <c r="H642" s="70" t="s">
        <v>11725</v>
      </c>
      <c r="I642" s="71">
        <v>-501820</v>
      </c>
      <c r="J642" s="72" t="s">
        <v>11720</v>
      </c>
      <c r="K642" s="71">
        <v>-50182</v>
      </c>
      <c r="L642" s="73">
        <v>-552002</v>
      </c>
      <c r="M642">
        <f>+VLOOKUP(D642,'[1]Trừ tiền'!O$8:P$893,2,0)</f>
        <v>-552002</v>
      </c>
      <c r="N642" s="59">
        <f t="shared" si="30"/>
        <v>0</v>
      </c>
      <c r="U642" s="74" t="e">
        <f>+VLOOKUP(D642,'[1]TT T7'!O$895:P$1106,2,0)</f>
        <v>#N/A</v>
      </c>
    </row>
    <row r="643" spans="1:22" hidden="1" x14ac:dyDescent="0.3">
      <c r="A643">
        <f t="shared" si="28"/>
        <v>4</v>
      </c>
      <c r="B643" s="69">
        <v>45043</v>
      </c>
      <c r="C643" s="70" t="s">
        <v>21738</v>
      </c>
      <c r="D643" s="70">
        <f t="shared" si="29"/>
        <v>15943</v>
      </c>
      <c r="E643" s="70" t="s">
        <v>20824</v>
      </c>
      <c r="F643" s="70" t="s">
        <v>21739</v>
      </c>
      <c r="G643" s="70" t="s">
        <v>11799</v>
      </c>
      <c r="H643" s="70" t="s">
        <v>11725</v>
      </c>
      <c r="I643" s="71">
        <v>-88200</v>
      </c>
      <c r="J643" s="72" t="s">
        <v>11720</v>
      </c>
      <c r="K643" s="71">
        <v>-8820</v>
      </c>
      <c r="L643" s="73">
        <v>-97020</v>
      </c>
      <c r="M643">
        <f>+VLOOKUP(D643,'[1]Trừ tiền'!O$8:P$893,2,0)</f>
        <v>-97020</v>
      </c>
      <c r="N643" s="59">
        <f t="shared" si="30"/>
        <v>0</v>
      </c>
      <c r="U643" s="74" t="e">
        <f>+VLOOKUP(D643,'[1]TT T7'!O$895:P$1106,2,0)</f>
        <v>#N/A</v>
      </c>
    </row>
    <row r="644" spans="1:22" hidden="1" x14ac:dyDescent="0.3">
      <c r="A644">
        <f t="shared" si="28"/>
        <v>4</v>
      </c>
      <c r="B644" s="69">
        <v>45043</v>
      </c>
      <c r="C644" s="70" t="s">
        <v>21740</v>
      </c>
      <c r="D644" s="70">
        <f t="shared" si="29"/>
        <v>15944</v>
      </c>
      <c r="E644" s="70" t="s">
        <v>20824</v>
      </c>
      <c r="F644" s="70" t="s">
        <v>21739</v>
      </c>
      <c r="G644" s="70" t="s">
        <v>11799</v>
      </c>
      <c r="H644" s="70" t="s">
        <v>11725</v>
      </c>
      <c r="I644" s="71">
        <v>-197176</v>
      </c>
      <c r="J644" s="72" t="s">
        <v>11720</v>
      </c>
      <c r="K644" s="71">
        <v>-19718</v>
      </c>
      <c r="L644" s="73">
        <v>-216894</v>
      </c>
      <c r="M644">
        <f>+VLOOKUP(D644,'[1]Trừ tiền'!O$8:P$893,2,0)</f>
        <v>-216894</v>
      </c>
      <c r="N644" s="59">
        <f t="shared" si="30"/>
        <v>0</v>
      </c>
      <c r="U644" s="74" t="e">
        <f>+VLOOKUP(D644,'[1]TT T7'!O$895:P$1106,2,0)</f>
        <v>#N/A</v>
      </c>
    </row>
    <row r="645" spans="1:22" hidden="1" x14ac:dyDescent="0.3">
      <c r="A645">
        <f t="shared" si="28"/>
        <v>4</v>
      </c>
      <c r="B645" s="69">
        <v>45044</v>
      </c>
      <c r="C645" s="70" t="s">
        <v>13821</v>
      </c>
      <c r="D645" s="70">
        <f t="shared" si="29"/>
        <v>394</v>
      </c>
      <c r="E645" s="70" t="s">
        <v>20842</v>
      </c>
      <c r="F645" s="70" t="s">
        <v>21741</v>
      </c>
      <c r="G645" s="70" t="s">
        <v>11838</v>
      </c>
      <c r="H645" s="70" t="s">
        <v>11839</v>
      </c>
      <c r="I645" s="71">
        <v>-88846</v>
      </c>
      <c r="J645" s="72" t="s">
        <v>11720</v>
      </c>
      <c r="K645" s="71">
        <v>-8885</v>
      </c>
      <c r="L645" s="73">
        <v>-97731</v>
      </c>
      <c r="M645">
        <f>+VLOOKUP(D645,'[1]Trừ tiền'!O$8:P$893,2,0)</f>
        <v>-97731</v>
      </c>
      <c r="N645" s="59">
        <f t="shared" si="30"/>
        <v>0</v>
      </c>
      <c r="U645" s="74" t="e">
        <f>+VLOOKUP(D645,'[1]TT T7'!O$895:P$1106,2,0)</f>
        <v>#N/A</v>
      </c>
    </row>
    <row r="646" spans="1:22" hidden="1" x14ac:dyDescent="0.3">
      <c r="A646">
        <f t="shared" si="28"/>
        <v>4</v>
      </c>
      <c r="B646" s="69">
        <v>45044</v>
      </c>
      <c r="C646" s="70" t="s">
        <v>13823</v>
      </c>
      <c r="D646" s="70">
        <f t="shared" si="29"/>
        <v>395</v>
      </c>
      <c r="E646" s="70" t="s">
        <v>20842</v>
      </c>
      <c r="F646" s="70" t="s">
        <v>21742</v>
      </c>
      <c r="G646" s="70" t="s">
        <v>11838</v>
      </c>
      <c r="H646" s="70" t="s">
        <v>11839</v>
      </c>
      <c r="I646" s="71">
        <v>-237600</v>
      </c>
      <c r="J646" s="72" t="s">
        <v>11720</v>
      </c>
      <c r="K646" s="71">
        <v>-23760</v>
      </c>
      <c r="L646" s="73">
        <v>-261360</v>
      </c>
      <c r="M646">
        <f>+VLOOKUP(D646,'[1]Trừ tiền'!O$8:P$893,2,0)</f>
        <v>-261360</v>
      </c>
      <c r="N646" s="59">
        <f t="shared" si="30"/>
        <v>0</v>
      </c>
      <c r="U646" s="74" t="e">
        <f>+VLOOKUP(D646,'[1]TT T7'!O$895:P$1106,2,0)</f>
        <v>#N/A</v>
      </c>
    </row>
    <row r="647" spans="1:22" hidden="1" x14ac:dyDescent="0.3">
      <c r="A647">
        <f t="shared" ref="A647:A710" si="31">+MONTH(B647)</f>
        <v>4</v>
      </c>
      <c r="B647" s="69">
        <v>45044</v>
      </c>
      <c r="C647" s="70" t="s">
        <v>13851</v>
      </c>
      <c r="D647" s="70">
        <f t="shared" ref="D647:D710" si="32">+C647*1</f>
        <v>422</v>
      </c>
      <c r="E647" s="70" t="s">
        <v>21610</v>
      </c>
      <c r="F647" s="70" t="s">
        <v>21611</v>
      </c>
      <c r="G647" s="70" t="s">
        <v>12185</v>
      </c>
      <c r="H647" s="70" t="s">
        <v>12186</v>
      </c>
      <c r="I647" s="71">
        <v>-139028</v>
      </c>
      <c r="J647" s="72" t="s">
        <v>11720</v>
      </c>
      <c r="K647" s="71">
        <v>-13903</v>
      </c>
      <c r="L647" s="73">
        <v>-152931</v>
      </c>
      <c r="M647">
        <f>+VLOOKUP(D647,'[1]Trừ tiền'!O$8:P$893,2,0)</f>
        <v>-152931</v>
      </c>
      <c r="N647" s="59">
        <f t="shared" ref="N647:N710" si="33">+M647-L647</f>
        <v>0</v>
      </c>
      <c r="U647" s="74" t="e">
        <f>+VLOOKUP(D647,'[1]TT T7'!O$895:P$1106,2,0)</f>
        <v>#N/A</v>
      </c>
    </row>
    <row r="648" spans="1:22" hidden="1" x14ac:dyDescent="0.3">
      <c r="A648">
        <f t="shared" si="31"/>
        <v>4</v>
      </c>
      <c r="B648" s="69">
        <v>45044</v>
      </c>
      <c r="C648" s="70" t="s">
        <v>21743</v>
      </c>
      <c r="D648" s="70">
        <f t="shared" si="32"/>
        <v>845</v>
      </c>
      <c r="E648" s="70" t="s">
        <v>20827</v>
      </c>
      <c r="F648" s="70" t="s">
        <v>21744</v>
      </c>
      <c r="G648" s="70" t="s">
        <v>11970</v>
      </c>
      <c r="H648" s="70" t="s">
        <v>11971</v>
      </c>
      <c r="I648" s="71">
        <v>-146862</v>
      </c>
      <c r="J648" s="72" t="s">
        <v>11720</v>
      </c>
      <c r="K648" s="71">
        <v>-14686</v>
      </c>
      <c r="L648" s="73">
        <v>-161548</v>
      </c>
      <c r="M648">
        <f>+VLOOKUP(D648,'[1]Trừ tiền'!O$8:P$893,2,0)</f>
        <v>-161548</v>
      </c>
      <c r="N648" s="59">
        <f t="shared" si="33"/>
        <v>0</v>
      </c>
      <c r="U648" s="74" t="e">
        <f>+VLOOKUP(D648,'[1]TT T7'!O$895:P$1106,2,0)</f>
        <v>#N/A</v>
      </c>
    </row>
    <row r="649" spans="1:22" hidden="1" x14ac:dyDescent="0.3">
      <c r="A649">
        <f t="shared" si="31"/>
        <v>4</v>
      </c>
      <c r="B649" s="69">
        <v>45044</v>
      </c>
      <c r="C649" s="70" t="s">
        <v>21745</v>
      </c>
      <c r="D649" s="70">
        <f t="shared" si="32"/>
        <v>16029</v>
      </c>
      <c r="E649" s="70" t="s">
        <v>20824</v>
      </c>
      <c r="F649" s="70" t="s">
        <v>21746</v>
      </c>
      <c r="G649" s="70" t="s">
        <v>11799</v>
      </c>
      <c r="H649" s="70" t="s">
        <v>11725</v>
      </c>
      <c r="I649" s="71">
        <v>-221112</v>
      </c>
      <c r="J649" s="72" t="s">
        <v>11720</v>
      </c>
      <c r="K649" s="71">
        <v>-22111</v>
      </c>
      <c r="L649" s="73">
        <v>-243223</v>
      </c>
      <c r="M649">
        <f>+VLOOKUP(D649,'[1]Trừ tiền'!O$8:P$893,2,0)</f>
        <v>-243223</v>
      </c>
      <c r="N649" s="59">
        <f t="shared" si="33"/>
        <v>0</v>
      </c>
      <c r="U649" s="74" t="e">
        <f>+VLOOKUP(D649,'[1]TT T7'!O$895:P$1106,2,0)</f>
        <v>#N/A</v>
      </c>
    </row>
    <row r="650" spans="1:22" hidden="1" x14ac:dyDescent="0.3">
      <c r="A650">
        <f t="shared" si="31"/>
        <v>4</v>
      </c>
      <c r="B650" s="69">
        <v>45027</v>
      </c>
      <c r="C650" s="70" t="s">
        <v>21747</v>
      </c>
      <c r="D650" s="70">
        <f t="shared" si="32"/>
        <v>1336</v>
      </c>
      <c r="E650" s="70" t="s">
        <v>20847</v>
      </c>
      <c r="F650" s="70" t="s">
        <v>21748</v>
      </c>
      <c r="G650" s="70" t="s">
        <v>11860</v>
      </c>
      <c r="H650" s="70" t="s">
        <v>11719</v>
      </c>
      <c r="I650" s="71">
        <v>-222116</v>
      </c>
      <c r="J650" s="72" t="s">
        <v>11720</v>
      </c>
      <c r="K650" s="71">
        <v>-22212</v>
      </c>
      <c r="L650" s="73">
        <v>-244328</v>
      </c>
      <c r="M650">
        <f>+VLOOKUP(D650,'[1]Trừ tiền'!O$8:P$893,2,0)</f>
        <v>-244328</v>
      </c>
      <c r="N650" s="59">
        <f t="shared" si="33"/>
        <v>0</v>
      </c>
      <c r="U650" s="74" t="s">
        <v>20864</v>
      </c>
      <c r="V650" s="59" t="e">
        <f>+U650-L650</f>
        <v>#VALUE!</v>
      </c>
    </row>
    <row r="651" spans="1:22" hidden="1" x14ac:dyDescent="0.3">
      <c r="A651">
        <f t="shared" si="31"/>
        <v>4</v>
      </c>
      <c r="B651" s="69">
        <v>45028</v>
      </c>
      <c r="C651" s="70" t="s">
        <v>13919</v>
      </c>
      <c r="D651" s="70">
        <f t="shared" si="32"/>
        <v>489</v>
      </c>
      <c r="E651" s="70" t="s">
        <v>20861</v>
      </c>
      <c r="F651" s="70" t="s">
        <v>21749</v>
      </c>
      <c r="G651" s="70" t="s">
        <v>12173</v>
      </c>
      <c r="H651" s="70" t="s">
        <v>12174</v>
      </c>
      <c r="I651" s="71">
        <v>-61050</v>
      </c>
      <c r="J651" s="72" t="s">
        <v>11720</v>
      </c>
      <c r="K651" s="71">
        <v>-6105</v>
      </c>
      <c r="L651" s="73">
        <v>-67155</v>
      </c>
      <c r="M651">
        <f>+VLOOKUP(D651,'[1]Trừ tiền'!O$8:P$893,2,0)</f>
        <v>-67155</v>
      </c>
      <c r="N651" s="59">
        <f t="shared" si="33"/>
        <v>0</v>
      </c>
      <c r="U651" s="74" t="s">
        <v>20864</v>
      </c>
    </row>
    <row r="652" spans="1:22" hidden="1" x14ac:dyDescent="0.3">
      <c r="A652">
        <f t="shared" si="31"/>
        <v>4</v>
      </c>
      <c r="B652" s="69">
        <v>45028</v>
      </c>
      <c r="C652" s="70" t="s">
        <v>14221</v>
      </c>
      <c r="D652" s="70">
        <f t="shared" si="32"/>
        <v>838</v>
      </c>
      <c r="E652" s="70" t="s">
        <v>20860</v>
      </c>
      <c r="F652" s="70" t="s">
        <v>21750</v>
      </c>
      <c r="G652" s="70" t="s">
        <v>12215</v>
      </c>
      <c r="H652" s="70" t="s">
        <v>12216</v>
      </c>
      <c r="I652" s="71">
        <v>-340738</v>
      </c>
      <c r="J652" s="72" t="s">
        <v>11720</v>
      </c>
      <c r="K652" s="71">
        <v>-34074</v>
      </c>
      <c r="L652" s="73">
        <v>-374812</v>
      </c>
      <c r="M652">
        <f>+VLOOKUP(D652,'[1]Trừ tiền'!O$8:P$893,2,0)</f>
        <v>-374812</v>
      </c>
      <c r="N652" s="59">
        <f t="shared" si="33"/>
        <v>0</v>
      </c>
      <c r="U652" s="74" t="s">
        <v>20864</v>
      </c>
      <c r="V652" s="59" t="e">
        <f>+U652-L652</f>
        <v>#VALUE!</v>
      </c>
    </row>
    <row r="653" spans="1:22" hidden="1" x14ac:dyDescent="0.3">
      <c r="A653">
        <f t="shared" si="31"/>
        <v>4</v>
      </c>
      <c r="B653" s="69">
        <v>45035</v>
      </c>
      <c r="C653" s="70" t="s">
        <v>21751</v>
      </c>
      <c r="D653" s="70">
        <f t="shared" si="32"/>
        <v>557</v>
      </c>
      <c r="E653" s="70" t="s">
        <v>20974</v>
      </c>
      <c r="F653" s="70" t="s">
        <v>21631</v>
      </c>
      <c r="G653" s="70" t="s">
        <v>12257</v>
      </c>
      <c r="H653" s="70" t="s">
        <v>12258</v>
      </c>
      <c r="I653" s="71">
        <v>-84840</v>
      </c>
      <c r="J653" s="72" t="s">
        <v>11720</v>
      </c>
      <c r="K653" s="71">
        <v>-8484</v>
      </c>
      <c r="L653" s="73">
        <v>-93324</v>
      </c>
      <c r="M653">
        <f>+VLOOKUP(D653,'[1]Trừ tiền'!O$8:P$893,2,0)</f>
        <v>-93324</v>
      </c>
      <c r="N653" s="59">
        <f t="shared" si="33"/>
        <v>0</v>
      </c>
      <c r="U653" s="74" t="s">
        <v>20864</v>
      </c>
      <c r="V653" s="59" t="e">
        <f>+U653-L653</f>
        <v>#VALUE!</v>
      </c>
    </row>
    <row r="654" spans="1:22" hidden="1" x14ac:dyDescent="0.3">
      <c r="A654">
        <f t="shared" si="31"/>
        <v>4</v>
      </c>
      <c r="B654" s="69">
        <v>45036</v>
      </c>
      <c r="C654" s="70" t="s">
        <v>14091</v>
      </c>
      <c r="D654" s="70">
        <f t="shared" si="32"/>
        <v>669</v>
      </c>
      <c r="E654" s="70" t="s">
        <v>20892</v>
      </c>
      <c r="F654" s="70" t="s">
        <v>21752</v>
      </c>
      <c r="G654" s="70" t="s">
        <v>12556</v>
      </c>
      <c r="H654" s="70" t="s">
        <v>12557</v>
      </c>
      <c r="I654" s="71">
        <v>-736200</v>
      </c>
      <c r="J654" s="72" t="s">
        <v>11720</v>
      </c>
      <c r="K654" s="71">
        <v>-73621</v>
      </c>
      <c r="L654" s="73">
        <v>-809821</v>
      </c>
      <c r="M654">
        <f>+VLOOKUP(D654,'[1]Trừ tiền'!O$8:P$893,2,0)</f>
        <v>-809821</v>
      </c>
      <c r="N654" s="59">
        <f t="shared" si="33"/>
        <v>0</v>
      </c>
      <c r="U654" s="74" t="s">
        <v>20864</v>
      </c>
      <c r="V654" s="59" t="e">
        <f>+U654-L654</f>
        <v>#VALUE!</v>
      </c>
    </row>
    <row r="655" spans="1:22" hidden="1" x14ac:dyDescent="0.3">
      <c r="A655">
        <f t="shared" si="31"/>
        <v>4</v>
      </c>
      <c r="B655" s="69">
        <v>45040</v>
      </c>
      <c r="C655" s="70" t="s">
        <v>14066</v>
      </c>
      <c r="D655" s="70">
        <f t="shared" si="32"/>
        <v>650</v>
      </c>
      <c r="E655" s="70" t="s">
        <v>20826</v>
      </c>
      <c r="F655" s="70" t="s">
        <v>21689</v>
      </c>
      <c r="G655" s="70" t="s">
        <v>12161</v>
      </c>
      <c r="H655" s="70" t="s">
        <v>12162</v>
      </c>
      <c r="I655" s="71">
        <v>-84840</v>
      </c>
      <c r="J655" s="72" t="s">
        <v>11720</v>
      </c>
      <c r="K655" s="71">
        <v>-8484</v>
      </c>
      <c r="L655" s="73">
        <v>-93324</v>
      </c>
      <c r="M655">
        <f>+VLOOKUP(D655,'[1]Trừ tiền'!O$8:P$893,2,0)</f>
        <v>-93324</v>
      </c>
      <c r="N655" s="59">
        <f t="shared" si="33"/>
        <v>0</v>
      </c>
      <c r="U655" s="74" t="s">
        <v>20864</v>
      </c>
      <c r="V655" s="59" t="e">
        <f>+U655-L655</f>
        <v>#VALUE!</v>
      </c>
    </row>
    <row r="656" spans="1:22" hidden="1" x14ac:dyDescent="0.3">
      <c r="A656">
        <f t="shared" si="31"/>
        <v>5</v>
      </c>
      <c r="B656" s="69">
        <v>45048</v>
      </c>
      <c r="C656" s="70" t="s">
        <v>21753</v>
      </c>
      <c r="D656" s="70">
        <f t="shared" si="32"/>
        <v>1536</v>
      </c>
      <c r="E656" s="70" t="s">
        <v>20847</v>
      </c>
      <c r="F656" s="70" t="s">
        <v>21754</v>
      </c>
      <c r="G656" s="70" t="s">
        <v>11860</v>
      </c>
      <c r="H656" s="70" t="s">
        <v>11719</v>
      </c>
      <c r="I656" s="71">
        <v>-291540</v>
      </c>
      <c r="J656" s="72" t="s">
        <v>11720</v>
      </c>
      <c r="K656" s="71">
        <v>-29154</v>
      </c>
      <c r="L656" s="73">
        <v>-320694</v>
      </c>
      <c r="M656">
        <f>+VLOOKUP(D656,'[1]Trừ tiền'!O$8:P$893,2,0)</f>
        <v>-320694</v>
      </c>
      <c r="N656" s="59">
        <f t="shared" si="33"/>
        <v>0</v>
      </c>
      <c r="U656" s="74" t="e">
        <f>+VLOOKUP(D656,'[1]TT T7'!O$895:P$1106,2,0)</f>
        <v>#N/A</v>
      </c>
    </row>
    <row r="657" spans="1:21" hidden="1" x14ac:dyDescent="0.3">
      <c r="A657">
        <f t="shared" si="31"/>
        <v>5</v>
      </c>
      <c r="B657" s="55">
        <v>45048</v>
      </c>
      <c r="C657" s="56" t="s">
        <v>21755</v>
      </c>
      <c r="D657" s="70">
        <f t="shared" si="32"/>
        <v>1537</v>
      </c>
      <c r="E657" s="56" t="s">
        <v>20847</v>
      </c>
      <c r="F657" s="56" t="s">
        <v>21756</v>
      </c>
      <c r="G657" s="56" t="s">
        <v>11860</v>
      </c>
      <c r="H657" s="56" t="s">
        <v>11719</v>
      </c>
      <c r="I657" s="57">
        <v>-88200</v>
      </c>
      <c r="J657" s="58" t="s">
        <v>11720</v>
      </c>
      <c r="K657" s="57">
        <v>-8820</v>
      </c>
      <c r="L657" s="82">
        <v>-97020</v>
      </c>
      <c r="M657">
        <f>+VLOOKUP(D657,'[1]Trừ tiền'!O$8:P$893,2,0)</f>
        <v>-97020</v>
      </c>
      <c r="N657" s="59">
        <f t="shared" si="33"/>
        <v>0</v>
      </c>
      <c r="U657" s="74" t="e">
        <f>+VLOOKUP(D657,'[1]TT T7'!O$895:P$1106,2,0)</f>
        <v>#N/A</v>
      </c>
    </row>
    <row r="658" spans="1:21" hidden="1" x14ac:dyDescent="0.3">
      <c r="A658">
        <f t="shared" si="31"/>
        <v>5</v>
      </c>
      <c r="B658" s="69">
        <v>45049</v>
      </c>
      <c r="C658" s="70" t="s">
        <v>14100</v>
      </c>
      <c r="D658" s="70">
        <f t="shared" si="32"/>
        <v>675</v>
      </c>
      <c r="E658" s="70" t="s">
        <v>20884</v>
      </c>
      <c r="F658" s="70" t="s">
        <v>21478</v>
      </c>
      <c r="G658" s="70" t="s">
        <v>12179</v>
      </c>
      <c r="H658" s="70" t="s">
        <v>12180</v>
      </c>
      <c r="I658" s="71">
        <v>-88846</v>
      </c>
      <c r="J658" s="72" t="s">
        <v>11720</v>
      </c>
      <c r="K658" s="71">
        <v>-8885</v>
      </c>
      <c r="L658" s="73">
        <v>-97731</v>
      </c>
      <c r="M658">
        <f>+VLOOKUP(D658,'[1]Trừ tiền'!O$8:P$893,2,0)</f>
        <v>-97731</v>
      </c>
      <c r="N658" s="59">
        <f t="shared" si="33"/>
        <v>0</v>
      </c>
      <c r="U658" s="74" t="e">
        <f>+VLOOKUP(D658,'[1]TT T7'!O$895:P$1106,2,0)</f>
        <v>#N/A</v>
      </c>
    </row>
    <row r="659" spans="1:21" hidden="1" x14ac:dyDescent="0.3">
      <c r="A659">
        <f t="shared" si="31"/>
        <v>5</v>
      </c>
      <c r="B659" s="69">
        <v>45049</v>
      </c>
      <c r="C659" s="70" t="s">
        <v>21757</v>
      </c>
      <c r="D659" s="70">
        <f t="shared" si="32"/>
        <v>16005</v>
      </c>
      <c r="E659" s="70" t="s">
        <v>20824</v>
      </c>
      <c r="F659" s="70" t="s">
        <v>21758</v>
      </c>
      <c r="G659" s="70" t="s">
        <v>11799</v>
      </c>
      <c r="H659" s="70" t="s">
        <v>11725</v>
      </c>
      <c r="I659" s="71">
        <v>-718432</v>
      </c>
      <c r="J659" s="72" t="s">
        <v>11720</v>
      </c>
      <c r="K659" s="71">
        <v>-71844</v>
      </c>
      <c r="L659" s="73">
        <v>-790276</v>
      </c>
      <c r="M659">
        <f>+VLOOKUP(D659,'[1]Trừ tiền'!O$8:P$893,2,0)</f>
        <v>-790275</v>
      </c>
      <c r="N659" s="59">
        <f t="shared" si="33"/>
        <v>1</v>
      </c>
      <c r="U659" s="74" t="e">
        <f>+VLOOKUP(D659,'[1]TT T7'!O$895:P$1106,2,0)</f>
        <v>#N/A</v>
      </c>
    </row>
    <row r="660" spans="1:21" hidden="1" x14ac:dyDescent="0.3">
      <c r="A660">
        <f t="shared" si="31"/>
        <v>4</v>
      </c>
      <c r="B660" s="69">
        <v>45044</v>
      </c>
      <c r="C660" s="70" t="s">
        <v>21759</v>
      </c>
      <c r="D660" s="70">
        <f t="shared" si="32"/>
        <v>16026</v>
      </c>
      <c r="E660" s="70" t="s">
        <v>20824</v>
      </c>
      <c r="F660" s="70" t="s">
        <v>21760</v>
      </c>
      <c r="G660" s="70" t="s">
        <v>11799</v>
      </c>
      <c r="H660" s="70" t="s">
        <v>11725</v>
      </c>
      <c r="I660" s="71">
        <v>-204189</v>
      </c>
      <c r="J660" s="72" t="s">
        <v>11720</v>
      </c>
      <c r="K660" s="71">
        <v>-20419</v>
      </c>
      <c r="L660" s="73">
        <v>-224608</v>
      </c>
      <c r="M660">
        <f>+VLOOKUP(D660,'[1]Trừ tiền'!O$8:P$893,2,0)</f>
        <v>-224608</v>
      </c>
      <c r="N660" s="59">
        <f t="shared" si="33"/>
        <v>0</v>
      </c>
      <c r="U660" s="74" t="e">
        <f>+VLOOKUP(D660,'[1]TT T7'!O$895:P$1106,2,0)</f>
        <v>#N/A</v>
      </c>
    </row>
    <row r="661" spans="1:21" hidden="1" x14ac:dyDescent="0.3">
      <c r="A661">
        <f t="shared" si="31"/>
        <v>5</v>
      </c>
      <c r="B661" s="69">
        <v>45051</v>
      </c>
      <c r="C661" s="70" t="s">
        <v>21131</v>
      </c>
      <c r="D661" s="70">
        <f t="shared" si="32"/>
        <v>414</v>
      </c>
      <c r="E661" s="70" t="s">
        <v>20842</v>
      </c>
      <c r="F661" s="70" t="s">
        <v>21761</v>
      </c>
      <c r="G661" s="70" t="s">
        <v>11838</v>
      </c>
      <c r="H661" s="70" t="s">
        <v>11839</v>
      </c>
      <c r="I661" s="71">
        <v>-294208</v>
      </c>
      <c r="J661" s="72" t="s">
        <v>11720</v>
      </c>
      <c r="K661" s="71">
        <v>-29421</v>
      </c>
      <c r="L661" s="73">
        <v>-323629</v>
      </c>
      <c r="M661" s="59">
        <f>+L661</f>
        <v>-323629</v>
      </c>
      <c r="N661" s="59">
        <f t="shared" si="33"/>
        <v>0</v>
      </c>
      <c r="O661" t="e">
        <f>+SUMIFS('[1]Trừ tiền'!P$8:P$893,'[1]Trừ tiền'!O$8:O$893,'[1]Hàng trả'!D641)</f>
        <v>#VALUE!</v>
      </c>
      <c r="P661" t="e">
        <f>+O661-M661</f>
        <v>#VALUE!</v>
      </c>
      <c r="Q661" t="e">
        <f>+O661-M661</f>
        <v>#VALUE!</v>
      </c>
      <c r="R661" s="59" t="e">
        <f>+Q661-L661</f>
        <v>#VALUE!</v>
      </c>
      <c r="S661">
        <v>3</v>
      </c>
      <c r="U661" s="74" t="e">
        <f>+VLOOKUP(D661,'[1]TT T7'!O$895:P$1106,2,0)</f>
        <v>#N/A</v>
      </c>
    </row>
    <row r="662" spans="1:21" hidden="1" x14ac:dyDescent="0.3">
      <c r="A662">
        <f t="shared" si="31"/>
        <v>5</v>
      </c>
      <c r="B662" s="69">
        <v>45051</v>
      </c>
      <c r="C662" s="70" t="s">
        <v>14048</v>
      </c>
      <c r="D662" s="70">
        <f t="shared" si="32"/>
        <v>627</v>
      </c>
      <c r="E662" s="70" t="s">
        <v>21129</v>
      </c>
      <c r="F662" s="70" t="s">
        <v>21762</v>
      </c>
      <c r="G662" s="70" t="s">
        <v>12248</v>
      </c>
      <c r="H662" s="70" t="s">
        <v>12249</v>
      </c>
      <c r="I662" s="71">
        <v>-295127</v>
      </c>
      <c r="J662" s="72" t="s">
        <v>11720</v>
      </c>
      <c r="K662" s="71">
        <v>-29513</v>
      </c>
      <c r="L662" s="73">
        <v>-324640</v>
      </c>
      <c r="M662" s="59">
        <f>+L662</f>
        <v>-324640</v>
      </c>
      <c r="N662" s="59">
        <f t="shared" si="33"/>
        <v>0</v>
      </c>
      <c r="O662" t="e">
        <f>+SUMIFS('[1]Trừ tiền'!P$8:P$893,'[1]Trừ tiền'!O$8:O$893,'[1]Hàng trả'!D642)</f>
        <v>#VALUE!</v>
      </c>
      <c r="P662" t="e">
        <f>+O662-M662</f>
        <v>#VALUE!</v>
      </c>
      <c r="Q662" t="e">
        <f>+O662-M662</f>
        <v>#VALUE!</v>
      </c>
      <c r="R662" s="59" t="e">
        <f>+Q662-L662</f>
        <v>#VALUE!</v>
      </c>
      <c r="S662">
        <v>3</v>
      </c>
      <c r="U662" s="74" t="e">
        <f>+VLOOKUP(D662,'[1]TT T7'!O$895:P$1106,2,0)</f>
        <v>#N/A</v>
      </c>
    </row>
    <row r="663" spans="1:21" hidden="1" x14ac:dyDescent="0.3">
      <c r="A663">
        <f t="shared" si="31"/>
        <v>5</v>
      </c>
      <c r="B663" s="69">
        <v>45051</v>
      </c>
      <c r="C663" s="70" t="s">
        <v>21763</v>
      </c>
      <c r="D663" s="70">
        <f t="shared" si="32"/>
        <v>16245</v>
      </c>
      <c r="E663" s="70" t="s">
        <v>20824</v>
      </c>
      <c r="F663" s="70" t="s">
        <v>21764</v>
      </c>
      <c r="G663" s="70" t="s">
        <v>11799</v>
      </c>
      <c r="H663" s="70" t="s">
        <v>11725</v>
      </c>
      <c r="I663" s="71">
        <v>-272252</v>
      </c>
      <c r="J663" s="72" t="s">
        <v>11720</v>
      </c>
      <c r="K663" s="71">
        <v>-27225</v>
      </c>
      <c r="L663" s="73">
        <v>-299477</v>
      </c>
      <c r="M663">
        <f>+VLOOKUP(D663,'[1]Trừ tiền'!O$8:P$893,2,0)</f>
        <v>-299477</v>
      </c>
      <c r="N663" s="59">
        <f t="shared" si="33"/>
        <v>0</v>
      </c>
      <c r="U663" s="74" t="e">
        <f>+VLOOKUP(D663,'[1]TT T7'!O$895:P$1106,2,0)</f>
        <v>#N/A</v>
      </c>
    </row>
    <row r="664" spans="1:21" hidden="1" x14ac:dyDescent="0.3">
      <c r="A664">
        <f t="shared" si="31"/>
        <v>5</v>
      </c>
      <c r="B664" s="69">
        <v>45051</v>
      </c>
      <c r="C664" s="70" t="s">
        <v>21765</v>
      </c>
      <c r="D664" s="70">
        <f t="shared" si="32"/>
        <v>16286</v>
      </c>
      <c r="E664" s="70" t="s">
        <v>20824</v>
      </c>
      <c r="F664" s="70" t="s">
        <v>21766</v>
      </c>
      <c r="G664" s="70" t="s">
        <v>11799</v>
      </c>
      <c r="H664" s="70" t="s">
        <v>11725</v>
      </c>
      <c r="I664" s="71">
        <v>-332344</v>
      </c>
      <c r="J664" s="72" t="s">
        <v>11720</v>
      </c>
      <c r="K664" s="71">
        <v>-33234</v>
      </c>
      <c r="L664" s="73">
        <v>-365578</v>
      </c>
      <c r="M664">
        <f>+VLOOKUP(D664,'[1]Trừ tiền'!O$8:P$893,2,0)</f>
        <v>-365578</v>
      </c>
      <c r="N664" s="59">
        <f t="shared" si="33"/>
        <v>0</v>
      </c>
      <c r="U664" s="74" t="e">
        <f>+VLOOKUP(D664,'[1]TT T7'!O$895:P$1106,2,0)</f>
        <v>#N/A</v>
      </c>
    </row>
    <row r="665" spans="1:21" hidden="1" x14ac:dyDescent="0.3">
      <c r="A665">
        <f t="shared" si="31"/>
        <v>5</v>
      </c>
      <c r="B665" s="69">
        <v>45051</v>
      </c>
      <c r="C665" s="70" t="s">
        <v>21767</v>
      </c>
      <c r="D665" s="70">
        <f t="shared" si="32"/>
        <v>16311</v>
      </c>
      <c r="E665" s="70" t="s">
        <v>20824</v>
      </c>
      <c r="F665" s="70" t="s">
        <v>21768</v>
      </c>
      <c r="G665" s="70" t="s">
        <v>11799</v>
      </c>
      <c r="H665" s="70" t="s">
        <v>11725</v>
      </c>
      <c r="I665" s="71">
        <v>-111058</v>
      </c>
      <c r="J665" s="72" t="s">
        <v>11720</v>
      </c>
      <c r="K665" s="71">
        <v>-11106</v>
      </c>
      <c r="L665" s="73">
        <v>-122164</v>
      </c>
      <c r="M665">
        <f>+VLOOKUP(D665,'[1]Trừ tiền'!O$8:P$893,2,0)</f>
        <v>-122164</v>
      </c>
      <c r="N665" s="59">
        <f t="shared" si="33"/>
        <v>0</v>
      </c>
      <c r="U665" s="74" t="e">
        <f>+VLOOKUP(D665,'[1]TT T7'!O$895:P$1106,2,0)</f>
        <v>#N/A</v>
      </c>
    </row>
    <row r="666" spans="1:21" hidden="1" x14ac:dyDescent="0.3">
      <c r="A666">
        <f t="shared" si="31"/>
        <v>5</v>
      </c>
      <c r="B666" s="69">
        <v>45051</v>
      </c>
      <c r="C666" s="70" t="s">
        <v>21769</v>
      </c>
      <c r="D666" s="70">
        <f t="shared" si="32"/>
        <v>16368</v>
      </c>
      <c r="E666" s="70" t="s">
        <v>20824</v>
      </c>
      <c r="F666" s="70" t="s">
        <v>21770</v>
      </c>
      <c r="G666" s="70" t="s">
        <v>11799</v>
      </c>
      <c r="H666" s="70" t="s">
        <v>11725</v>
      </c>
      <c r="I666" s="71">
        <v>-502246</v>
      </c>
      <c r="J666" s="72" t="s">
        <v>11720</v>
      </c>
      <c r="K666" s="71">
        <v>-50225</v>
      </c>
      <c r="L666" s="73">
        <v>-552471</v>
      </c>
      <c r="M666">
        <f>+VLOOKUP(D666,'[1]Trừ tiền'!O$8:P$893,2,0)</f>
        <v>-552471</v>
      </c>
      <c r="N666" s="59">
        <f t="shared" si="33"/>
        <v>0</v>
      </c>
      <c r="U666" s="74" t="e">
        <f>+VLOOKUP(D666,'[1]TT T7'!O$895:P$1106,2,0)</f>
        <v>#N/A</v>
      </c>
    </row>
    <row r="667" spans="1:21" hidden="1" x14ac:dyDescent="0.3">
      <c r="A667">
        <f t="shared" si="31"/>
        <v>5</v>
      </c>
      <c r="B667" s="69">
        <v>45051</v>
      </c>
      <c r="C667" s="70" t="s">
        <v>21771</v>
      </c>
      <c r="D667" s="70">
        <f t="shared" si="32"/>
        <v>16382</v>
      </c>
      <c r="E667" s="70" t="s">
        <v>20824</v>
      </c>
      <c r="F667" s="70" t="s">
        <v>21772</v>
      </c>
      <c r="G667" s="70" t="s">
        <v>11799</v>
      </c>
      <c r="H667" s="70" t="s">
        <v>11725</v>
      </c>
      <c r="I667" s="71">
        <v>-177692</v>
      </c>
      <c r="J667" s="72" t="s">
        <v>11720</v>
      </c>
      <c r="K667" s="71">
        <v>-17769</v>
      </c>
      <c r="L667" s="73">
        <v>-195461</v>
      </c>
      <c r="M667">
        <f>+VLOOKUP(D667,'[1]Trừ tiền'!O$8:P$893,2,0)</f>
        <v>-195461</v>
      </c>
      <c r="N667" s="59">
        <f t="shared" si="33"/>
        <v>0</v>
      </c>
      <c r="U667" s="74" t="e">
        <f>+VLOOKUP(D667,'[1]TT T7'!O$895:P$1106,2,0)</f>
        <v>#N/A</v>
      </c>
    </row>
    <row r="668" spans="1:21" hidden="1" x14ac:dyDescent="0.3">
      <c r="A668">
        <f t="shared" si="31"/>
        <v>5</v>
      </c>
      <c r="B668" s="69">
        <v>45051</v>
      </c>
      <c r="C668" s="70" t="s">
        <v>21773</v>
      </c>
      <c r="D668" s="70">
        <f t="shared" si="32"/>
        <v>16392</v>
      </c>
      <c r="E668" s="70" t="s">
        <v>20824</v>
      </c>
      <c r="F668" s="70" t="s">
        <v>21774</v>
      </c>
      <c r="G668" s="70" t="s">
        <v>11799</v>
      </c>
      <c r="H668" s="70" t="s">
        <v>11725</v>
      </c>
      <c r="I668" s="71">
        <v>-354317</v>
      </c>
      <c r="J668" s="72" t="s">
        <v>11720</v>
      </c>
      <c r="K668" s="71">
        <v>-35432</v>
      </c>
      <c r="L668" s="73">
        <v>-389749</v>
      </c>
      <c r="M668">
        <f>+VLOOKUP(D668,'[1]Trừ tiền'!O$8:P$893,2,0)</f>
        <v>-389749</v>
      </c>
      <c r="N668" s="59">
        <f t="shared" si="33"/>
        <v>0</v>
      </c>
      <c r="U668" s="74" t="e">
        <f>+VLOOKUP(D668,'[1]TT T7'!O$895:P$1106,2,0)</f>
        <v>#N/A</v>
      </c>
    </row>
    <row r="669" spans="1:21" hidden="1" x14ac:dyDescent="0.3">
      <c r="A669">
        <f t="shared" si="31"/>
        <v>5</v>
      </c>
      <c r="B669" s="55">
        <v>45051</v>
      </c>
      <c r="C669" s="85" t="s">
        <v>14152</v>
      </c>
      <c r="D669" s="70">
        <f t="shared" si="32"/>
        <v>744</v>
      </c>
      <c r="E669" s="56" t="s">
        <v>21775</v>
      </c>
      <c r="F669" s="56" t="s">
        <v>21776</v>
      </c>
      <c r="G669" s="56" t="s">
        <v>12618</v>
      </c>
      <c r="H669" s="56" t="s">
        <v>12619</v>
      </c>
      <c r="I669" s="57">
        <v>-176400</v>
      </c>
      <c r="J669" s="58" t="s">
        <v>11720</v>
      </c>
      <c r="K669" s="57">
        <v>-17640</v>
      </c>
      <c r="L669" s="82">
        <v>-194040</v>
      </c>
      <c r="M669">
        <f>+VLOOKUP(D669,'[1]Trừ tiền'!O$8:P$893,2,0)</f>
        <v>-194040</v>
      </c>
      <c r="N669" s="59">
        <f t="shared" si="33"/>
        <v>0</v>
      </c>
      <c r="U669" s="74" t="e">
        <f>+VLOOKUP(D669,'[1]TT T7'!O$895:P$1106,2,0)</f>
        <v>#N/A</v>
      </c>
    </row>
    <row r="670" spans="1:21" hidden="1" x14ac:dyDescent="0.3">
      <c r="A670">
        <f t="shared" si="31"/>
        <v>5</v>
      </c>
      <c r="B670" s="69">
        <v>45052</v>
      </c>
      <c r="C670" s="70" t="s">
        <v>21326</v>
      </c>
      <c r="D670" s="70">
        <f t="shared" si="32"/>
        <v>343</v>
      </c>
      <c r="E670" s="70" t="s">
        <v>20853</v>
      </c>
      <c r="F670" s="70" t="s">
        <v>21777</v>
      </c>
      <c r="G670" s="70" t="s">
        <v>12426</v>
      </c>
      <c r="H670" s="70" t="s">
        <v>12427</v>
      </c>
      <c r="I670" s="71">
        <v>-612655</v>
      </c>
      <c r="J670" s="72" t="s">
        <v>11720</v>
      </c>
      <c r="K670" s="71">
        <v>-61266</v>
      </c>
      <c r="L670" s="73">
        <v>-673921</v>
      </c>
      <c r="M670" s="59">
        <f>+L670</f>
        <v>-673921</v>
      </c>
      <c r="N670" s="59">
        <f t="shared" si="33"/>
        <v>0</v>
      </c>
      <c r="O670" t="e">
        <f>+SUMIFS('[1]Trừ tiền'!P$8:P$893,'[1]Trừ tiền'!O$8:O$893,'[1]Hàng trả'!D649)</f>
        <v>#VALUE!</v>
      </c>
      <c r="P670" t="e">
        <f>+O670-M670</f>
        <v>#VALUE!</v>
      </c>
      <c r="Q670" t="e">
        <f>+O670-M670</f>
        <v>#VALUE!</v>
      </c>
      <c r="R670" s="59" t="e">
        <f>+Q670-L670</f>
        <v>#VALUE!</v>
      </c>
      <c r="S670">
        <v>3</v>
      </c>
      <c r="U670" s="74" t="e">
        <f>+VLOOKUP(D670,'[1]TT T7'!O$895:P$1106,2,0)</f>
        <v>#N/A</v>
      </c>
    </row>
    <row r="671" spans="1:21" hidden="1" x14ac:dyDescent="0.3">
      <c r="A671">
        <f t="shared" si="31"/>
        <v>5</v>
      </c>
      <c r="B671" s="69">
        <v>45052</v>
      </c>
      <c r="C671" s="70" t="s">
        <v>21778</v>
      </c>
      <c r="D671" s="70">
        <f t="shared" si="32"/>
        <v>1587</v>
      </c>
      <c r="E671" s="70" t="s">
        <v>20847</v>
      </c>
      <c r="F671" s="70" t="s">
        <v>21779</v>
      </c>
      <c r="G671" s="70" t="s">
        <v>11860</v>
      </c>
      <c r="H671" s="70" t="s">
        <v>11719</v>
      </c>
      <c r="I671" s="71">
        <v>-365840</v>
      </c>
      <c r="J671" s="72" t="s">
        <v>11720</v>
      </c>
      <c r="K671" s="71">
        <v>-36584</v>
      </c>
      <c r="L671" s="73">
        <v>-402424</v>
      </c>
      <c r="M671">
        <f>+VLOOKUP(D671,'[1]Trừ tiền'!O$8:P$893,2,0)</f>
        <v>-402424</v>
      </c>
      <c r="N671" s="59">
        <f t="shared" si="33"/>
        <v>0</v>
      </c>
      <c r="U671" s="74" t="e">
        <f>+VLOOKUP(D671,'[1]TT T7'!O$895:P$1106,2,0)</f>
        <v>#N/A</v>
      </c>
    </row>
    <row r="672" spans="1:21" hidden="1" x14ac:dyDescent="0.3">
      <c r="A672">
        <f t="shared" si="31"/>
        <v>5</v>
      </c>
      <c r="B672" s="69">
        <v>45052</v>
      </c>
      <c r="C672" s="70" t="s">
        <v>21780</v>
      </c>
      <c r="D672" s="70">
        <f t="shared" si="32"/>
        <v>16456</v>
      </c>
      <c r="E672" s="70" t="s">
        <v>20824</v>
      </c>
      <c r="F672" s="70" t="s">
        <v>21781</v>
      </c>
      <c r="G672" s="70" t="s">
        <v>11799</v>
      </c>
      <c r="H672" s="70" t="s">
        <v>11725</v>
      </c>
      <c r="I672" s="71">
        <v>-184489</v>
      </c>
      <c r="J672" s="72" t="s">
        <v>11720</v>
      </c>
      <c r="K672" s="71">
        <v>-18449</v>
      </c>
      <c r="L672" s="73">
        <v>-202938</v>
      </c>
      <c r="M672">
        <f>+VLOOKUP(D672,'[1]Trừ tiền'!O$8:P$893,2,0)</f>
        <v>-202938</v>
      </c>
      <c r="N672" s="59">
        <f t="shared" si="33"/>
        <v>0</v>
      </c>
      <c r="U672" s="74" t="e">
        <f>+VLOOKUP(D672,'[1]TT T7'!O$895:P$1106,2,0)</f>
        <v>#N/A</v>
      </c>
    </row>
    <row r="673" spans="1:21" hidden="1" x14ac:dyDescent="0.3">
      <c r="A673">
        <f t="shared" si="31"/>
        <v>5</v>
      </c>
      <c r="B673" s="69">
        <v>45052</v>
      </c>
      <c r="C673" s="70" t="s">
        <v>21782</v>
      </c>
      <c r="D673" s="70">
        <f t="shared" si="32"/>
        <v>16466</v>
      </c>
      <c r="E673" s="70" t="s">
        <v>20824</v>
      </c>
      <c r="F673" s="70" t="s">
        <v>21783</v>
      </c>
      <c r="G673" s="70" t="s">
        <v>11799</v>
      </c>
      <c r="H673" s="70" t="s">
        <v>11725</v>
      </c>
      <c r="I673" s="71">
        <v>-462318</v>
      </c>
      <c r="J673" s="72" t="s">
        <v>11720</v>
      </c>
      <c r="K673" s="71">
        <v>-46232</v>
      </c>
      <c r="L673" s="73">
        <v>-508550</v>
      </c>
      <c r="M673">
        <f>+VLOOKUP(D673,'[1]Trừ tiền'!O$8:P$893,2,0)</f>
        <v>-508550</v>
      </c>
      <c r="N673" s="59">
        <f t="shared" si="33"/>
        <v>0</v>
      </c>
      <c r="U673" s="74" t="e">
        <f>+VLOOKUP(D673,'[1]TT T7'!O$895:P$1106,2,0)</f>
        <v>#N/A</v>
      </c>
    </row>
    <row r="674" spans="1:21" hidden="1" x14ac:dyDescent="0.3">
      <c r="A674">
        <f t="shared" si="31"/>
        <v>5</v>
      </c>
      <c r="B674" s="69">
        <v>45052</v>
      </c>
      <c r="C674" s="70" t="s">
        <v>21784</v>
      </c>
      <c r="D674" s="70">
        <f t="shared" si="32"/>
        <v>16584</v>
      </c>
      <c r="E674" s="70" t="s">
        <v>20824</v>
      </c>
      <c r="F674" s="70" t="s">
        <v>21785</v>
      </c>
      <c r="G674" s="70" t="s">
        <v>11799</v>
      </c>
      <c r="H674" s="70" t="s">
        <v>11725</v>
      </c>
      <c r="I674" s="71">
        <v>-283166</v>
      </c>
      <c r="J674" s="72" t="s">
        <v>11720</v>
      </c>
      <c r="K674" s="71">
        <v>-28317</v>
      </c>
      <c r="L674" s="73">
        <v>-311483</v>
      </c>
      <c r="M674">
        <f>+VLOOKUP(D674,'[1]Trừ tiền'!O$8:P$893,2,0)</f>
        <v>-311483</v>
      </c>
      <c r="N674" s="59">
        <f t="shared" si="33"/>
        <v>0</v>
      </c>
      <c r="U674" s="74" t="e">
        <f>+VLOOKUP(D674,'[1]TT T7'!O$895:P$1106,2,0)</f>
        <v>#N/A</v>
      </c>
    </row>
    <row r="675" spans="1:21" hidden="1" x14ac:dyDescent="0.3">
      <c r="A675">
        <f t="shared" si="31"/>
        <v>5</v>
      </c>
      <c r="B675" s="55">
        <v>45052</v>
      </c>
      <c r="C675" s="56" t="s">
        <v>21786</v>
      </c>
      <c r="D675" s="70">
        <f t="shared" si="32"/>
        <v>16465</v>
      </c>
      <c r="E675" s="56" t="s">
        <v>20824</v>
      </c>
      <c r="F675" s="56" t="s">
        <v>21787</v>
      </c>
      <c r="G675" s="56" t="s">
        <v>11799</v>
      </c>
      <c r="H675" s="56" t="s">
        <v>11725</v>
      </c>
      <c r="I675" s="57">
        <v>-84840</v>
      </c>
      <c r="J675" s="58" t="s">
        <v>11720</v>
      </c>
      <c r="K675" s="57">
        <v>-8484</v>
      </c>
      <c r="L675" s="82">
        <v>-93324</v>
      </c>
      <c r="M675">
        <f>+VLOOKUP(D675,'[1]Trừ tiền'!O$8:P$893,2,0)</f>
        <v>-93324</v>
      </c>
      <c r="N675" s="59">
        <f t="shared" si="33"/>
        <v>0</v>
      </c>
      <c r="U675" s="74" t="e">
        <f>+VLOOKUP(D675,'[1]TT T7'!O$895:P$1106,2,0)</f>
        <v>#N/A</v>
      </c>
    </row>
    <row r="676" spans="1:21" hidden="1" x14ac:dyDescent="0.3">
      <c r="A676">
        <f t="shared" si="31"/>
        <v>5</v>
      </c>
      <c r="B676" s="69">
        <v>45054</v>
      </c>
      <c r="C676" s="70" t="s">
        <v>13716</v>
      </c>
      <c r="D676" s="70">
        <f t="shared" si="32"/>
        <v>279</v>
      </c>
      <c r="E676" s="70" t="s">
        <v>21788</v>
      </c>
      <c r="F676" s="70" t="s">
        <v>21789</v>
      </c>
      <c r="G676" s="70" t="s">
        <v>13381</v>
      </c>
      <c r="H676" s="70" t="s">
        <v>13382</v>
      </c>
      <c r="I676" s="71">
        <v>-88846</v>
      </c>
      <c r="J676" s="72" t="s">
        <v>11720</v>
      </c>
      <c r="K676" s="71">
        <v>-8885</v>
      </c>
      <c r="L676" s="73">
        <v>-97731</v>
      </c>
      <c r="M676">
        <f>+VLOOKUP(D676,'[1]Trừ tiền'!O$8:P$893,2,0)</f>
        <v>-97731</v>
      </c>
      <c r="N676" s="59">
        <f t="shared" si="33"/>
        <v>0</v>
      </c>
      <c r="U676" s="74" t="e">
        <f>+VLOOKUP(D676,'[1]TT T7'!O$895:P$1106,2,0)</f>
        <v>#N/A</v>
      </c>
    </row>
    <row r="677" spans="1:21" hidden="1" x14ac:dyDescent="0.3">
      <c r="A677">
        <f t="shared" si="31"/>
        <v>5</v>
      </c>
      <c r="B677" s="69">
        <v>45054</v>
      </c>
      <c r="C677" s="70" t="s">
        <v>13859</v>
      </c>
      <c r="D677" s="70">
        <f t="shared" si="32"/>
        <v>429</v>
      </c>
      <c r="E677" s="70" t="s">
        <v>20903</v>
      </c>
      <c r="F677" s="70" t="s">
        <v>21790</v>
      </c>
      <c r="G677" s="70" t="s">
        <v>12645</v>
      </c>
      <c r="H677" s="70" t="s">
        <v>12646</v>
      </c>
      <c r="I677" s="71">
        <v>-59400</v>
      </c>
      <c r="J677" s="72" t="s">
        <v>11720</v>
      </c>
      <c r="K677" s="71">
        <v>-5940</v>
      </c>
      <c r="L677" s="73">
        <v>-65340</v>
      </c>
      <c r="M677">
        <f>+VLOOKUP(D677,'[1]Trừ tiền'!O$8:P$893,2,0)</f>
        <v>-65340</v>
      </c>
      <c r="N677" s="59">
        <f t="shared" si="33"/>
        <v>0</v>
      </c>
      <c r="U677" s="74" t="e">
        <f>+VLOOKUP(D677,'[1]TT T7'!O$895:P$1106,2,0)</f>
        <v>#N/A</v>
      </c>
    </row>
    <row r="678" spans="1:21" hidden="1" x14ac:dyDescent="0.3">
      <c r="A678">
        <f t="shared" si="31"/>
        <v>5</v>
      </c>
      <c r="B678" s="69">
        <v>45054</v>
      </c>
      <c r="C678" s="70" t="s">
        <v>21791</v>
      </c>
      <c r="D678" s="70">
        <f t="shared" si="32"/>
        <v>444</v>
      </c>
      <c r="E678" s="70" t="s">
        <v>20851</v>
      </c>
      <c r="F678" s="70" t="s">
        <v>21792</v>
      </c>
      <c r="G678" s="70" t="s">
        <v>12170</v>
      </c>
      <c r="H678" s="70" t="s">
        <v>12171</v>
      </c>
      <c r="I678" s="71">
        <v>-90750</v>
      </c>
      <c r="J678" s="72" t="s">
        <v>11720</v>
      </c>
      <c r="K678" s="71">
        <v>-9075</v>
      </c>
      <c r="L678" s="73">
        <v>-99825</v>
      </c>
      <c r="M678">
        <f>+VLOOKUP(D678,'[1]Trừ tiền'!O$8:P$893,2,0)</f>
        <v>-99825</v>
      </c>
      <c r="N678" s="59">
        <f t="shared" si="33"/>
        <v>0</v>
      </c>
      <c r="U678" s="74" t="e">
        <f>+VLOOKUP(D678,'[1]TT T7'!O$895:P$1106,2,0)</f>
        <v>#N/A</v>
      </c>
    </row>
    <row r="679" spans="1:21" hidden="1" x14ac:dyDescent="0.3">
      <c r="A679">
        <f t="shared" si="31"/>
        <v>5</v>
      </c>
      <c r="B679" s="69">
        <v>45054</v>
      </c>
      <c r="C679" s="70" t="s">
        <v>14051</v>
      </c>
      <c r="D679" s="70">
        <f t="shared" si="32"/>
        <v>629</v>
      </c>
      <c r="E679" s="70" t="s">
        <v>20919</v>
      </c>
      <c r="F679" s="70" t="s">
        <v>21793</v>
      </c>
      <c r="G679" s="70" t="s">
        <v>12565</v>
      </c>
      <c r="H679" s="70" t="s">
        <v>12566</v>
      </c>
      <c r="I679" s="71">
        <v>-70950</v>
      </c>
      <c r="J679" s="72" t="s">
        <v>11720</v>
      </c>
      <c r="K679" s="71">
        <v>-7095</v>
      </c>
      <c r="L679" s="73">
        <v>-78045</v>
      </c>
      <c r="M679" s="59">
        <f>+L679</f>
        <v>-78045</v>
      </c>
      <c r="N679" s="59">
        <f t="shared" si="33"/>
        <v>0</v>
      </c>
      <c r="O679" t="e">
        <f>+SUMIFS('[1]Trừ tiền'!P$8:P$893,'[1]Trừ tiền'!O$8:O$893,'[1]Hàng trả'!D657)</f>
        <v>#VALUE!</v>
      </c>
      <c r="P679" t="e">
        <f>+O679-M679</f>
        <v>#VALUE!</v>
      </c>
      <c r="Q679" t="e">
        <f>+O679-M679</f>
        <v>#VALUE!</v>
      </c>
      <c r="R679" s="59" t="e">
        <f>+Q679-L679</f>
        <v>#VALUE!</v>
      </c>
      <c r="S679">
        <v>2</v>
      </c>
      <c r="U679" s="74" t="e">
        <f>+VLOOKUP(D679,'[1]TT T7'!O$895:P$1106,2,0)</f>
        <v>#N/A</v>
      </c>
    </row>
    <row r="680" spans="1:21" hidden="1" x14ac:dyDescent="0.3">
      <c r="A680">
        <f t="shared" si="31"/>
        <v>5</v>
      </c>
      <c r="B680" s="69">
        <v>45054</v>
      </c>
      <c r="C680" s="70" t="s">
        <v>14114</v>
      </c>
      <c r="D680" s="70">
        <f t="shared" si="32"/>
        <v>693</v>
      </c>
      <c r="E680" s="70" t="s">
        <v>21192</v>
      </c>
      <c r="F680" s="70" t="s">
        <v>21794</v>
      </c>
      <c r="G680" s="70" t="s">
        <v>12254</v>
      </c>
      <c r="H680" s="70" t="s">
        <v>12255</v>
      </c>
      <c r="I680" s="71">
        <v>-139028</v>
      </c>
      <c r="J680" s="72" t="s">
        <v>11720</v>
      </c>
      <c r="K680" s="71">
        <v>-13903</v>
      </c>
      <c r="L680" s="73">
        <v>-152931</v>
      </c>
      <c r="M680" s="59">
        <f>+L680</f>
        <v>-152931</v>
      </c>
      <c r="N680" s="59">
        <f t="shared" si="33"/>
        <v>0</v>
      </c>
      <c r="O680" t="e">
        <f>+SUMIFS('[1]Trừ tiền'!P$8:P$893,'[1]Trừ tiền'!O$8:O$893,'[1]Hàng trả'!D658)</f>
        <v>#VALUE!</v>
      </c>
      <c r="P680" t="e">
        <f>+O680-M680</f>
        <v>#VALUE!</v>
      </c>
      <c r="Q680" t="e">
        <f>+O680-M680</f>
        <v>#VALUE!</v>
      </c>
      <c r="R680" s="59" t="e">
        <f>+Q680-L680</f>
        <v>#VALUE!</v>
      </c>
      <c r="S680">
        <v>2</v>
      </c>
      <c r="U680" s="74" t="e">
        <f>+VLOOKUP(D680,'[1]TT T7'!O$895:P$1106,2,0)</f>
        <v>#N/A</v>
      </c>
    </row>
    <row r="681" spans="1:21" hidden="1" x14ac:dyDescent="0.3">
      <c r="A681">
        <f t="shared" si="31"/>
        <v>5</v>
      </c>
      <c r="B681" s="69">
        <v>45054</v>
      </c>
      <c r="C681" s="70" t="s">
        <v>14150</v>
      </c>
      <c r="D681" s="70">
        <f t="shared" si="32"/>
        <v>743</v>
      </c>
      <c r="E681" s="70" t="s">
        <v>21165</v>
      </c>
      <c r="F681" s="70" t="s">
        <v>21795</v>
      </c>
      <c r="G681" s="70" t="s">
        <v>12221</v>
      </c>
      <c r="H681" s="70" t="s">
        <v>12222</v>
      </c>
      <c r="I681" s="71">
        <v>-685678</v>
      </c>
      <c r="J681" s="72" t="s">
        <v>11720</v>
      </c>
      <c r="K681" s="71">
        <v>-68568</v>
      </c>
      <c r="L681" s="73">
        <v>-754246</v>
      </c>
      <c r="M681">
        <f>+VLOOKUP(D681,'[1]Trừ tiền'!O$8:P$893,2,0)</f>
        <v>-754246</v>
      </c>
      <c r="N681" s="59">
        <f t="shared" si="33"/>
        <v>0</v>
      </c>
      <c r="U681" s="74" t="e">
        <f>+VLOOKUP(D681,'[1]TT T7'!O$895:P$1106,2,0)</f>
        <v>#N/A</v>
      </c>
    </row>
    <row r="682" spans="1:21" hidden="1" x14ac:dyDescent="0.3">
      <c r="A682">
        <f t="shared" si="31"/>
        <v>5</v>
      </c>
      <c r="B682" s="69">
        <v>45054</v>
      </c>
      <c r="C682" s="70" t="s">
        <v>14235</v>
      </c>
      <c r="D682" s="70">
        <f t="shared" si="32"/>
        <v>864</v>
      </c>
      <c r="E682" s="70" t="s">
        <v>20827</v>
      </c>
      <c r="F682" s="70" t="s">
        <v>21796</v>
      </c>
      <c r="G682" s="70" t="s">
        <v>11970</v>
      </c>
      <c r="H682" s="70" t="s">
        <v>11971</v>
      </c>
      <c r="I682" s="71">
        <v>-449366</v>
      </c>
      <c r="J682" s="72" t="s">
        <v>11720</v>
      </c>
      <c r="K682" s="71">
        <v>-44937</v>
      </c>
      <c r="L682" s="73">
        <v>-494303</v>
      </c>
      <c r="M682">
        <f>+VLOOKUP(D682,'[1]Trừ tiền'!O$8:P$893,2,0)</f>
        <v>-494303</v>
      </c>
      <c r="N682" s="59">
        <f t="shared" si="33"/>
        <v>0</v>
      </c>
      <c r="U682" s="74" t="e">
        <f>+VLOOKUP(D682,'[1]TT T7'!O$895:P$1106,2,0)</f>
        <v>#N/A</v>
      </c>
    </row>
    <row r="683" spans="1:21" hidden="1" x14ac:dyDescent="0.3">
      <c r="A683">
        <f t="shared" si="31"/>
        <v>5</v>
      </c>
      <c r="B683" s="69">
        <v>45054</v>
      </c>
      <c r="C683" s="70" t="s">
        <v>14260</v>
      </c>
      <c r="D683" s="70">
        <f t="shared" si="32"/>
        <v>891</v>
      </c>
      <c r="E683" s="70" t="s">
        <v>20827</v>
      </c>
      <c r="F683" s="70" t="s">
        <v>21797</v>
      </c>
      <c r="G683" s="70" t="s">
        <v>11970</v>
      </c>
      <c r="H683" s="70" t="s">
        <v>11971</v>
      </c>
      <c r="I683" s="71">
        <v>-293724</v>
      </c>
      <c r="J683" s="72" t="s">
        <v>11720</v>
      </c>
      <c r="K683" s="71">
        <v>-29372</v>
      </c>
      <c r="L683" s="73">
        <v>-323096</v>
      </c>
      <c r="M683">
        <f>+VLOOKUP(D683,'[1]Trừ tiền'!O$8:P$893,2,0)</f>
        <v>-323096</v>
      </c>
      <c r="N683" s="59">
        <f t="shared" si="33"/>
        <v>0</v>
      </c>
      <c r="U683" s="74" t="e">
        <f>+VLOOKUP(D683,'[1]TT T7'!O$895:P$1106,2,0)</f>
        <v>#N/A</v>
      </c>
    </row>
    <row r="684" spans="1:21" hidden="1" x14ac:dyDescent="0.3">
      <c r="A684">
        <f t="shared" si="31"/>
        <v>5</v>
      </c>
      <c r="B684" s="69">
        <v>45054</v>
      </c>
      <c r="C684" s="70" t="s">
        <v>14273</v>
      </c>
      <c r="D684" s="70">
        <f t="shared" si="32"/>
        <v>916</v>
      </c>
      <c r="E684" s="70" t="s">
        <v>20827</v>
      </c>
      <c r="F684" s="70" t="s">
        <v>21798</v>
      </c>
      <c r="G684" s="70" t="s">
        <v>11970</v>
      </c>
      <c r="H684" s="70" t="s">
        <v>11971</v>
      </c>
      <c r="I684" s="71">
        <v>-771375</v>
      </c>
      <c r="J684" s="72" t="s">
        <v>11720</v>
      </c>
      <c r="K684" s="71">
        <v>-77138</v>
      </c>
      <c r="L684" s="73">
        <v>-848513</v>
      </c>
      <c r="M684">
        <f>+VLOOKUP(D684,'[1]Trừ tiền'!O$8:P$893,2,0)</f>
        <v>-848513</v>
      </c>
      <c r="N684" s="59">
        <f t="shared" si="33"/>
        <v>0</v>
      </c>
      <c r="U684" s="74" t="e">
        <f>+VLOOKUP(D684,'[1]TT T7'!O$895:P$1106,2,0)</f>
        <v>#N/A</v>
      </c>
    </row>
    <row r="685" spans="1:21" hidden="1" x14ac:dyDescent="0.3">
      <c r="A685">
        <f t="shared" si="31"/>
        <v>5</v>
      </c>
      <c r="B685" s="69">
        <v>45054</v>
      </c>
      <c r="C685" s="70" t="s">
        <v>21799</v>
      </c>
      <c r="D685" s="70">
        <f t="shared" si="32"/>
        <v>953</v>
      </c>
      <c r="E685" s="70" t="s">
        <v>20827</v>
      </c>
      <c r="F685" s="70" t="s">
        <v>21800</v>
      </c>
      <c r="G685" s="70" t="s">
        <v>11970</v>
      </c>
      <c r="H685" s="70" t="s">
        <v>11971</v>
      </c>
      <c r="I685" s="71">
        <v>-444226</v>
      </c>
      <c r="J685" s="72" t="s">
        <v>11720</v>
      </c>
      <c r="K685" s="71">
        <v>-44423</v>
      </c>
      <c r="L685" s="73">
        <v>-488649</v>
      </c>
      <c r="M685">
        <f>+VLOOKUP(D685,'[1]Trừ tiền'!O$8:P$893,2,0)</f>
        <v>-488649</v>
      </c>
      <c r="N685" s="59">
        <f t="shared" si="33"/>
        <v>0</v>
      </c>
      <c r="U685" s="74" t="e">
        <f>+VLOOKUP(D685,'[1]TT T7'!O$895:P$1106,2,0)</f>
        <v>#N/A</v>
      </c>
    </row>
    <row r="686" spans="1:21" hidden="1" x14ac:dyDescent="0.3">
      <c r="A686">
        <f t="shared" si="31"/>
        <v>5</v>
      </c>
      <c r="B686" s="69">
        <v>45054</v>
      </c>
      <c r="C686" s="70" t="s">
        <v>21801</v>
      </c>
      <c r="D686" s="70">
        <f t="shared" si="32"/>
        <v>955</v>
      </c>
      <c r="E686" s="70" t="s">
        <v>20827</v>
      </c>
      <c r="F686" s="70" t="s">
        <v>21800</v>
      </c>
      <c r="G686" s="70" t="s">
        <v>11970</v>
      </c>
      <c r="H686" s="70" t="s">
        <v>11971</v>
      </c>
      <c r="I686" s="71">
        <v>-1188063</v>
      </c>
      <c r="J686" s="72" t="s">
        <v>11720</v>
      </c>
      <c r="K686" s="71">
        <v>-118806</v>
      </c>
      <c r="L686" s="73">
        <v>-1306869</v>
      </c>
      <c r="M686">
        <f>+VLOOKUP(D686,'[1]Trừ tiền'!O$8:P$893,2,0)</f>
        <v>-1306869</v>
      </c>
      <c r="N686" s="59">
        <f t="shared" si="33"/>
        <v>0</v>
      </c>
      <c r="U686" s="74" t="e">
        <f>+VLOOKUP(D686,'[1]TT T7'!O$895:P$1106,2,0)</f>
        <v>#N/A</v>
      </c>
    </row>
    <row r="687" spans="1:21" hidden="1" x14ac:dyDescent="0.3">
      <c r="A687">
        <f t="shared" si="31"/>
        <v>5</v>
      </c>
      <c r="B687" s="69">
        <v>45054</v>
      </c>
      <c r="C687" s="70" t="s">
        <v>21802</v>
      </c>
      <c r="D687" s="70">
        <f t="shared" si="32"/>
        <v>16727</v>
      </c>
      <c r="E687" s="70" t="s">
        <v>20824</v>
      </c>
      <c r="F687" s="70" t="s">
        <v>21803</v>
      </c>
      <c r="G687" s="70" t="s">
        <v>11799</v>
      </c>
      <c r="H687" s="70" t="s">
        <v>11725</v>
      </c>
      <c r="I687" s="71">
        <v>-324554</v>
      </c>
      <c r="J687" s="72" t="s">
        <v>11720</v>
      </c>
      <c r="K687" s="71">
        <v>-32455</v>
      </c>
      <c r="L687" s="73">
        <v>-357009</v>
      </c>
      <c r="M687">
        <f>+VLOOKUP(D687,'[1]Trừ tiền'!O$8:P$893,2,0)</f>
        <v>-357009</v>
      </c>
      <c r="N687" s="59">
        <f t="shared" si="33"/>
        <v>0</v>
      </c>
      <c r="U687" s="74" t="e">
        <f>+VLOOKUP(D687,'[1]TT T7'!O$895:P$1106,2,0)</f>
        <v>#N/A</v>
      </c>
    </row>
    <row r="688" spans="1:21" hidden="1" x14ac:dyDescent="0.3">
      <c r="A688">
        <f t="shared" si="31"/>
        <v>5</v>
      </c>
      <c r="B688" s="69">
        <v>45054</v>
      </c>
      <c r="C688" s="70" t="s">
        <v>21804</v>
      </c>
      <c r="D688" s="70">
        <f t="shared" si="32"/>
        <v>16765</v>
      </c>
      <c r="E688" s="70" t="s">
        <v>20824</v>
      </c>
      <c r="F688" s="70" t="s">
        <v>21805</v>
      </c>
      <c r="G688" s="70" t="s">
        <v>11799</v>
      </c>
      <c r="H688" s="70" t="s">
        <v>11725</v>
      </c>
      <c r="I688" s="71">
        <v>-482592</v>
      </c>
      <c r="J688" s="72" t="s">
        <v>11720</v>
      </c>
      <c r="K688" s="71">
        <v>-48259</v>
      </c>
      <c r="L688" s="73">
        <v>-530851</v>
      </c>
      <c r="M688">
        <f>+VLOOKUP(D688,'[1]Trừ tiền'!O$8:P$893,2,0)</f>
        <v>-530851</v>
      </c>
      <c r="N688" s="59">
        <f t="shared" si="33"/>
        <v>0</v>
      </c>
      <c r="U688" s="74" t="e">
        <f>+VLOOKUP(D688,'[1]TT T7'!O$895:P$1106,2,0)</f>
        <v>#N/A</v>
      </c>
    </row>
    <row r="689" spans="1:21" hidden="1" x14ac:dyDescent="0.3">
      <c r="A689">
        <f t="shared" si="31"/>
        <v>5</v>
      </c>
      <c r="B689" s="69">
        <v>45055</v>
      </c>
      <c r="C689" s="70" t="s">
        <v>13676</v>
      </c>
      <c r="D689" s="70">
        <f t="shared" si="32"/>
        <v>251</v>
      </c>
      <c r="E689" s="70" t="s">
        <v>20830</v>
      </c>
      <c r="F689" s="70" t="s">
        <v>21806</v>
      </c>
      <c r="G689" s="70" t="s">
        <v>12026</v>
      </c>
      <c r="H689" s="70" t="s">
        <v>12027</v>
      </c>
      <c r="I689" s="71">
        <v>-159796</v>
      </c>
      <c r="J689" s="72" t="s">
        <v>11720</v>
      </c>
      <c r="K689" s="71">
        <v>-15980</v>
      </c>
      <c r="L689" s="73">
        <v>-175776</v>
      </c>
      <c r="M689">
        <f>+VLOOKUP(D689,'[1]Trừ tiền'!O$8:P$893,2,0)</f>
        <v>-175776</v>
      </c>
      <c r="N689" s="59">
        <f t="shared" si="33"/>
        <v>0</v>
      </c>
      <c r="U689" s="74" t="e">
        <f>+VLOOKUP(D689,'[1]TT T7'!O$895:P$1106,2,0)</f>
        <v>#N/A</v>
      </c>
    </row>
    <row r="690" spans="1:21" hidden="1" x14ac:dyDescent="0.3">
      <c r="A690">
        <f t="shared" si="31"/>
        <v>5</v>
      </c>
      <c r="B690" s="69">
        <v>45055</v>
      </c>
      <c r="C690" s="70" t="s">
        <v>13856</v>
      </c>
      <c r="D690" s="70">
        <f t="shared" si="32"/>
        <v>426</v>
      </c>
      <c r="E690" s="70" t="s">
        <v>20842</v>
      </c>
      <c r="F690" s="70" t="s">
        <v>21807</v>
      </c>
      <c r="G690" s="70" t="s">
        <v>11838</v>
      </c>
      <c r="H690" s="70" t="s">
        <v>11839</v>
      </c>
      <c r="I690" s="71">
        <v>-70950</v>
      </c>
      <c r="J690" s="72" t="s">
        <v>11720</v>
      </c>
      <c r="K690" s="71">
        <v>-7095</v>
      </c>
      <c r="L690" s="73">
        <v>-78045</v>
      </c>
      <c r="M690">
        <f>+VLOOKUP(D690,'[1]Trừ tiền'!O$8:P$893,2,0)</f>
        <v>-78045</v>
      </c>
      <c r="N690" s="59">
        <f t="shared" si="33"/>
        <v>0</v>
      </c>
      <c r="U690" s="74" t="e">
        <f>+VLOOKUP(D690,'[1]TT T7'!O$895:P$1106,2,0)</f>
        <v>#N/A</v>
      </c>
    </row>
    <row r="691" spans="1:21" hidden="1" x14ac:dyDescent="0.3">
      <c r="A691">
        <f t="shared" si="31"/>
        <v>5</v>
      </c>
      <c r="B691" s="69">
        <v>45055</v>
      </c>
      <c r="C691" s="70" t="s">
        <v>14128</v>
      </c>
      <c r="D691" s="70">
        <f t="shared" si="32"/>
        <v>702</v>
      </c>
      <c r="E691" s="70" t="s">
        <v>21808</v>
      </c>
      <c r="F691" s="70" t="s">
        <v>21809</v>
      </c>
      <c r="G691" s="70" t="s">
        <v>12309</v>
      </c>
      <c r="H691" s="70" t="s">
        <v>12310</v>
      </c>
      <c r="I691" s="71">
        <v>-88846</v>
      </c>
      <c r="J691" s="72" t="s">
        <v>11720</v>
      </c>
      <c r="K691" s="71">
        <v>-8885</v>
      </c>
      <c r="L691" s="73">
        <v>-97731</v>
      </c>
      <c r="M691">
        <f>+VLOOKUP(D691,'[1]Trừ tiền'!O$8:P$893,2,0)</f>
        <v>-97731</v>
      </c>
      <c r="N691" s="59">
        <f t="shared" si="33"/>
        <v>0</v>
      </c>
      <c r="U691" s="74" t="e">
        <f>+VLOOKUP(D691,'[1]TT T7'!O$895:P$1106,2,0)</f>
        <v>#N/A</v>
      </c>
    </row>
    <row r="692" spans="1:21" hidden="1" x14ac:dyDescent="0.3">
      <c r="A692">
        <f t="shared" si="31"/>
        <v>5</v>
      </c>
      <c r="B692" s="69">
        <v>45055</v>
      </c>
      <c r="C692" s="70" t="s">
        <v>14169</v>
      </c>
      <c r="D692" s="70">
        <f t="shared" si="32"/>
        <v>762</v>
      </c>
      <c r="E692" s="70" t="s">
        <v>20826</v>
      </c>
      <c r="F692" s="70" t="s">
        <v>21810</v>
      </c>
      <c r="G692" s="70" t="s">
        <v>12161</v>
      </c>
      <c r="H692" s="70" t="s">
        <v>12162</v>
      </c>
      <c r="I692" s="71">
        <v>-84840</v>
      </c>
      <c r="J692" s="72" t="s">
        <v>11720</v>
      </c>
      <c r="K692" s="71">
        <v>-8484</v>
      </c>
      <c r="L692" s="73">
        <v>-93324</v>
      </c>
      <c r="M692">
        <f>+VLOOKUP(D692,'[1]Trừ tiền'!O$8:P$893,2,0)</f>
        <v>-93324</v>
      </c>
      <c r="N692" s="59">
        <f t="shared" si="33"/>
        <v>0</v>
      </c>
      <c r="U692" s="74" t="e">
        <f>+VLOOKUP(D692,'[1]TT T7'!O$895:P$1106,2,0)</f>
        <v>#N/A</v>
      </c>
    </row>
    <row r="693" spans="1:21" hidden="1" x14ac:dyDescent="0.3">
      <c r="A693">
        <f t="shared" si="31"/>
        <v>5</v>
      </c>
      <c r="B693" s="69">
        <v>45055</v>
      </c>
      <c r="C693" s="70" t="s">
        <v>21811</v>
      </c>
      <c r="D693" s="70">
        <f t="shared" si="32"/>
        <v>982</v>
      </c>
      <c r="E693" s="70" t="s">
        <v>20827</v>
      </c>
      <c r="F693" s="70" t="s">
        <v>21812</v>
      </c>
      <c r="G693" s="70" t="s">
        <v>11970</v>
      </c>
      <c r="H693" s="70" t="s">
        <v>11971</v>
      </c>
      <c r="I693" s="71">
        <v>-734539</v>
      </c>
      <c r="J693" s="72" t="s">
        <v>11720</v>
      </c>
      <c r="K693" s="71">
        <v>-73454</v>
      </c>
      <c r="L693" s="73">
        <v>-807993</v>
      </c>
      <c r="M693">
        <f>+VLOOKUP(D693,'[1]Trừ tiền'!O$8:P$893,2,0)</f>
        <v>-807993</v>
      </c>
      <c r="N693" s="59">
        <f t="shared" si="33"/>
        <v>0</v>
      </c>
      <c r="U693" s="74" t="e">
        <f>+VLOOKUP(D693,'[1]TT T7'!O$895:P$1106,2,0)</f>
        <v>#N/A</v>
      </c>
    </row>
    <row r="694" spans="1:21" hidden="1" x14ac:dyDescent="0.3">
      <c r="A694">
        <f t="shared" si="31"/>
        <v>5</v>
      </c>
      <c r="B694" s="69">
        <v>45055</v>
      </c>
      <c r="C694" s="70" t="s">
        <v>14319</v>
      </c>
      <c r="D694" s="70">
        <f t="shared" si="32"/>
        <v>1000</v>
      </c>
      <c r="E694" s="70" t="s">
        <v>20827</v>
      </c>
      <c r="F694" s="70" t="s">
        <v>21813</v>
      </c>
      <c r="G694" s="70" t="s">
        <v>11970</v>
      </c>
      <c r="H694" s="70" t="s">
        <v>11971</v>
      </c>
      <c r="I694" s="71">
        <v>-856197</v>
      </c>
      <c r="J694" s="72" t="s">
        <v>11720</v>
      </c>
      <c r="K694" s="71">
        <v>-85620</v>
      </c>
      <c r="L694" s="73">
        <v>-941817</v>
      </c>
      <c r="M694">
        <f>+VLOOKUP(D694,'[1]Trừ tiền'!O$8:P$893,2,0)</f>
        <v>-941817</v>
      </c>
      <c r="N694" s="59">
        <f t="shared" si="33"/>
        <v>0</v>
      </c>
      <c r="U694" s="74" t="e">
        <f>+VLOOKUP(D694,'[1]TT T7'!O$895:P$1106,2,0)</f>
        <v>#N/A</v>
      </c>
    </row>
    <row r="695" spans="1:21" hidden="1" x14ac:dyDescent="0.3">
      <c r="A695">
        <f t="shared" si="31"/>
        <v>5</v>
      </c>
      <c r="B695" s="69">
        <v>45055</v>
      </c>
      <c r="C695" s="70" t="s">
        <v>21814</v>
      </c>
      <c r="D695" s="70">
        <f t="shared" si="32"/>
        <v>16857</v>
      </c>
      <c r="E695" s="70" t="s">
        <v>20824</v>
      </c>
      <c r="F695" s="70" t="s">
        <v>21815</v>
      </c>
      <c r="G695" s="70" t="s">
        <v>11799</v>
      </c>
      <c r="H695" s="70" t="s">
        <v>11725</v>
      </c>
      <c r="I695" s="71">
        <v>-332046</v>
      </c>
      <c r="J695" s="72" t="s">
        <v>11720</v>
      </c>
      <c r="K695" s="71">
        <v>-33205</v>
      </c>
      <c r="L695" s="73">
        <v>-365251</v>
      </c>
      <c r="M695">
        <f>+VLOOKUP(D695,'[1]Trừ tiền'!O$8:P$893,2,0)</f>
        <v>-365251</v>
      </c>
      <c r="N695" s="59">
        <f t="shared" si="33"/>
        <v>0</v>
      </c>
      <c r="U695" s="74" t="e">
        <f>+VLOOKUP(D695,'[1]TT T7'!O$895:P$1106,2,0)</f>
        <v>#N/A</v>
      </c>
    </row>
    <row r="696" spans="1:21" hidden="1" x14ac:dyDescent="0.3">
      <c r="A696">
        <f t="shared" si="31"/>
        <v>5</v>
      </c>
      <c r="B696" s="69">
        <v>45055</v>
      </c>
      <c r="C696" s="70" t="s">
        <v>21816</v>
      </c>
      <c r="D696" s="70">
        <f t="shared" si="32"/>
        <v>16861</v>
      </c>
      <c r="E696" s="70" t="s">
        <v>20824</v>
      </c>
      <c r="F696" s="70" t="s">
        <v>21817</v>
      </c>
      <c r="G696" s="70" t="s">
        <v>11799</v>
      </c>
      <c r="H696" s="70" t="s">
        <v>11725</v>
      </c>
      <c r="I696" s="71">
        <v>-272298</v>
      </c>
      <c r="J696" s="72" t="s">
        <v>11720</v>
      </c>
      <c r="K696" s="71">
        <v>-27230</v>
      </c>
      <c r="L696" s="73">
        <v>-299528</v>
      </c>
      <c r="M696">
        <f>+VLOOKUP(D696,'[1]Trừ tiền'!O$8:P$893,2,0)</f>
        <v>-299528</v>
      </c>
      <c r="N696" s="59">
        <f t="shared" si="33"/>
        <v>0</v>
      </c>
      <c r="U696" s="74" t="e">
        <f>+VLOOKUP(D696,'[1]TT T7'!O$895:P$1106,2,0)</f>
        <v>#N/A</v>
      </c>
    </row>
    <row r="697" spans="1:21" hidden="1" x14ac:dyDescent="0.3">
      <c r="A697">
        <f t="shared" si="31"/>
        <v>5</v>
      </c>
      <c r="B697" s="69">
        <v>45055</v>
      </c>
      <c r="C697" s="70" t="s">
        <v>21818</v>
      </c>
      <c r="D697" s="70">
        <f t="shared" si="32"/>
        <v>16881</v>
      </c>
      <c r="E697" s="70" t="s">
        <v>20824</v>
      </c>
      <c r="F697" s="70" t="s">
        <v>21819</v>
      </c>
      <c r="G697" s="70" t="s">
        <v>11799</v>
      </c>
      <c r="H697" s="70" t="s">
        <v>11725</v>
      </c>
      <c r="I697" s="71">
        <v>-333174</v>
      </c>
      <c r="J697" s="72" t="s">
        <v>11720</v>
      </c>
      <c r="K697" s="71">
        <v>-33317</v>
      </c>
      <c r="L697" s="73">
        <v>-366491</v>
      </c>
      <c r="M697">
        <f>+VLOOKUP(D697,'[1]Trừ tiền'!O$8:P$893,2,0)</f>
        <v>-366491</v>
      </c>
      <c r="N697" s="59">
        <f t="shared" si="33"/>
        <v>0</v>
      </c>
      <c r="U697" s="74" t="e">
        <f>+VLOOKUP(D697,'[1]TT T7'!O$895:P$1106,2,0)</f>
        <v>#N/A</v>
      </c>
    </row>
    <row r="698" spans="1:21" hidden="1" x14ac:dyDescent="0.3">
      <c r="A698">
        <f t="shared" si="31"/>
        <v>5</v>
      </c>
      <c r="B698" s="69">
        <v>45055</v>
      </c>
      <c r="C698" s="70" t="s">
        <v>21820</v>
      </c>
      <c r="D698" s="70">
        <f t="shared" si="32"/>
        <v>16946</v>
      </c>
      <c r="E698" s="70" t="s">
        <v>20824</v>
      </c>
      <c r="F698" s="70" t="s">
        <v>21821</v>
      </c>
      <c r="G698" s="70" t="s">
        <v>11799</v>
      </c>
      <c r="H698" s="70" t="s">
        <v>11725</v>
      </c>
      <c r="I698" s="71">
        <v>-207900</v>
      </c>
      <c r="J698" s="72" t="s">
        <v>11720</v>
      </c>
      <c r="K698" s="71">
        <v>-20790</v>
      </c>
      <c r="L698" s="73">
        <v>-228690</v>
      </c>
      <c r="M698">
        <f>+VLOOKUP(D698,'[1]Trừ tiền'!O$8:P$893,2,0)</f>
        <v>-228690</v>
      </c>
      <c r="N698" s="59">
        <f t="shared" si="33"/>
        <v>0</v>
      </c>
      <c r="U698" s="74" t="e">
        <f>+VLOOKUP(D698,'[1]TT T7'!O$895:P$1106,2,0)</f>
        <v>#N/A</v>
      </c>
    </row>
    <row r="699" spans="1:21" hidden="1" x14ac:dyDescent="0.3">
      <c r="A699">
        <f t="shared" si="31"/>
        <v>5</v>
      </c>
      <c r="B699" s="69">
        <v>45055</v>
      </c>
      <c r="C699" s="70" t="s">
        <v>21822</v>
      </c>
      <c r="D699" s="70">
        <f t="shared" si="32"/>
        <v>17012</v>
      </c>
      <c r="E699" s="70" t="s">
        <v>20824</v>
      </c>
      <c r="F699" s="70" t="s">
        <v>21823</v>
      </c>
      <c r="G699" s="70" t="s">
        <v>11799</v>
      </c>
      <c r="H699" s="70" t="s">
        <v>11725</v>
      </c>
      <c r="I699" s="71">
        <v>-111058</v>
      </c>
      <c r="J699" s="72" t="s">
        <v>11720</v>
      </c>
      <c r="K699" s="71">
        <v>-11106</v>
      </c>
      <c r="L699" s="73">
        <v>-122164</v>
      </c>
      <c r="M699">
        <f>+VLOOKUP(D699,'[1]Trừ tiền'!O$8:P$893,2,0)</f>
        <v>-122164</v>
      </c>
      <c r="N699" s="59">
        <f t="shared" si="33"/>
        <v>0</v>
      </c>
      <c r="U699" s="74" t="e">
        <f>+VLOOKUP(D699,'[1]TT T7'!O$895:P$1106,2,0)</f>
        <v>#N/A</v>
      </c>
    </row>
    <row r="700" spans="1:21" hidden="1" x14ac:dyDescent="0.3">
      <c r="A700">
        <f t="shared" si="31"/>
        <v>5</v>
      </c>
      <c r="B700" s="69">
        <v>45055</v>
      </c>
      <c r="C700" s="70" t="s">
        <v>21824</v>
      </c>
      <c r="D700" s="70">
        <f t="shared" si="32"/>
        <v>17123</v>
      </c>
      <c r="E700" s="70" t="s">
        <v>20824</v>
      </c>
      <c r="F700" s="70" t="s">
        <v>21825</v>
      </c>
      <c r="G700" s="70" t="s">
        <v>11799</v>
      </c>
      <c r="H700" s="70" t="s">
        <v>11725</v>
      </c>
      <c r="I700" s="71">
        <v>-784547</v>
      </c>
      <c r="J700" s="72" t="s">
        <v>11720</v>
      </c>
      <c r="K700" s="71">
        <v>-78455</v>
      </c>
      <c r="L700" s="73">
        <v>-863002</v>
      </c>
      <c r="M700">
        <f>+VLOOKUP(D700,'[1]Trừ tiền'!O$8:P$893,2,0)</f>
        <v>-863002</v>
      </c>
      <c r="N700" s="59">
        <f t="shared" si="33"/>
        <v>0</v>
      </c>
      <c r="U700" s="74" t="e">
        <f>+VLOOKUP(D700,'[1]TT T7'!O$895:P$1106,2,0)</f>
        <v>#N/A</v>
      </c>
    </row>
    <row r="701" spans="1:21" hidden="1" x14ac:dyDescent="0.3">
      <c r="A701">
        <f t="shared" si="31"/>
        <v>5</v>
      </c>
      <c r="B701" s="69">
        <v>45055</v>
      </c>
      <c r="C701" s="70" t="s">
        <v>21826</v>
      </c>
      <c r="D701" s="70">
        <f t="shared" si="32"/>
        <v>17141</v>
      </c>
      <c r="E701" s="70" t="s">
        <v>20824</v>
      </c>
      <c r="F701" s="70" t="s">
        <v>21827</v>
      </c>
      <c r="G701" s="70" t="s">
        <v>11799</v>
      </c>
      <c r="H701" s="70" t="s">
        <v>11725</v>
      </c>
      <c r="I701" s="71">
        <v>-1603759</v>
      </c>
      <c r="J701" s="72" t="s">
        <v>11720</v>
      </c>
      <c r="K701" s="71">
        <v>-160376</v>
      </c>
      <c r="L701" s="73">
        <v>-1764135</v>
      </c>
      <c r="M701">
        <f>+VLOOKUP(D701,'[1]Trừ tiền'!O$8:P$893,2,0)</f>
        <v>-1764135</v>
      </c>
      <c r="N701" s="59">
        <f t="shared" si="33"/>
        <v>0</v>
      </c>
      <c r="U701" s="74" t="e">
        <f>+VLOOKUP(D701,'[1]TT T7'!O$895:P$1106,2,0)</f>
        <v>#N/A</v>
      </c>
    </row>
    <row r="702" spans="1:21" hidden="1" x14ac:dyDescent="0.3">
      <c r="A702">
        <f t="shared" si="31"/>
        <v>5</v>
      </c>
      <c r="B702" s="55">
        <v>45055</v>
      </c>
      <c r="C702" s="56" t="s">
        <v>21828</v>
      </c>
      <c r="D702" s="70">
        <f t="shared" si="32"/>
        <v>16860</v>
      </c>
      <c r="E702" s="56" t="s">
        <v>20824</v>
      </c>
      <c r="F702" s="56" t="s">
        <v>21234</v>
      </c>
      <c r="G702" s="56" t="s">
        <v>11799</v>
      </c>
      <c r="H702" s="56" t="s">
        <v>11725</v>
      </c>
      <c r="I702" s="57">
        <v>-176400</v>
      </c>
      <c r="J702" s="58" t="s">
        <v>11720</v>
      </c>
      <c r="K702" s="57">
        <v>-17640</v>
      </c>
      <c r="L702" s="82">
        <v>-194040</v>
      </c>
      <c r="M702">
        <f>+VLOOKUP(D702,'[1]Trừ tiền'!O$8:P$893,2,0)</f>
        <v>-194040</v>
      </c>
      <c r="N702" s="59">
        <f t="shared" si="33"/>
        <v>0</v>
      </c>
      <c r="U702" s="74" t="e">
        <f>+VLOOKUP(D702,'[1]TT T7'!O$895:P$1106,2,0)</f>
        <v>#N/A</v>
      </c>
    </row>
    <row r="703" spans="1:21" hidden="1" x14ac:dyDescent="0.3">
      <c r="A703">
        <f t="shared" si="31"/>
        <v>5</v>
      </c>
      <c r="B703" s="55">
        <v>45055</v>
      </c>
      <c r="C703" s="56" t="s">
        <v>21829</v>
      </c>
      <c r="D703" s="70">
        <f t="shared" si="32"/>
        <v>16966</v>
      </c>
      <c r="E703" s="56" t="s">
        <v>20824</v>
      </c>
      <c r="F703" s="56" t="s">
        <v>21830</v>
      </c>
      <c r="G703" s="56" t="s">
        <v>11799</v>
      </c>
      <c r="H703" s="56" t="s">
        <v>11725</v>
      </c>
      <c r="I703" s="57">
        <v>-250910</v>
      </c>
      <c r="J703" s="58" t="s">
        <v>11720</v>
      </c>
      <c r="K703" s="57">
        <v>-25091</v>
      </c>
      <c r="L703" s="82">
        <v>-276001</v>
      </c>
      <c r="M703">
        <f>+VLOOKUP(D703,'[1]Trừ tiền'!O$8:P$893,2,0)</f>
        <v>-276001</v>
      </c>
      <c r="N703" s="59">
        <f t="shared" si="33"/>
        <v>0</v>
      </c>
      <c r="U703" s="74" t="e">
        <f>+VLOOKUP(D703,'[1]TT T7'!O$895:P$1106,2,0)</f>
        <v>#N/A</v>
      </c>
    </row>
    <row r="704" spans="1:21" hidden="1" x14ac:dyDescent="0.3">
      <c r="A704">
        <f t="shared" si="31"/>
        <v>5</v>
      </c>
      <c r="B704" s="75">
        <v>45055</v>
      </c>
      <c r="C704" s="85" t="s">
        <v>21831</v>
      </c>
      <c r="D704" s="70">
        <f t="shared" si="32"/>
        <v>16880</v>
      </c>
      <c r="E704" s="77" t="s">
        <v>20824</v>
      </c>
      <c r="F704" s="56" t="s">
        <v>21832</v>
      </c>
      <c r="G704" s="56" t="s">
        <v>11799</v>
      </c>
      <c r="H704" s="56" t="s">
        <v>11725</v>
      </c>
      <c r="I704" s="78">
        <v>-318150</v>
      </c>
      <c r="J704" s="58" t="s">
        <v>11720</v>
      </c>
      <c r="K704" s="78">
        <v>-31815</v>
      </c>
      <c r="L704" s="82">
        <v>-349965</v>
      </c>
      <c r="M704">
        <f>+VLOOKUP(D704,'[1]Trừ tiền'!O$8:P$893,2,0)</f>
        <v>-349965</v>
      </c>
      <c r="N704" s="59">
        <f t="shared" si="33"/>
        <v>0</v>
      </c>
      <c r="U704" s="74" t="e">
        <f>+VLOOKUP(D704,'[1]TT T7'!O$895:P$1106,2,0)</f>
        <v>#N/A</v>
      </c>
    </row>
    <row r="705" spans="1:21" hidden="1" x14ac:dyDescent="0.3">
      <c r="A705">
        <f t="shared" si="31"/>
        <v>5</v>
      </c>
      <c r="B705" s="69">
        <v>45056</v>
      </c>
      <c r="C705" s="70" t="s">
        <v>20939</v>
      </c>
      <c r="D705" s="70">
        <f t="shared" si="32"/>
        <v>259</v>
      </c>
      <c r="E705" s="70" t="s">
        <v>20830</v>
      </c>
      <c r="F705" s="70" t="s">
        <v>21833</v>
      </c>
      <c r="G705" s="70" t="s">
        <v>12026</v>
      </c>
      <c r="H705" s="70" t="s">
        <v>12027</v>
      </c>
      <c r="I705" s="71">
        <v>-561826</v>
      </c>
      <c r="J705" s="72" t="s">
        <v>11720</v>
      </c>
      <c r="K705" s="71">
        <v>-56183</v>
      </c>
      <c r="L705" s="73">
        <v>-618009</v>
      </c>
      <c r="M705" s="59">
        <f>+L705</f>
        <v>-618009</v>
      </c>
      <c r="N705" s="59">
        <f t="shared" si="33"/>
        <v>0</v>
      </c>
      <c r="O705" t="e">
        <f>+SUMIFS('[1]Trừ tiền'!P$8:P$893,'[1]Trừ tiền'!O$8:O$893,'[1]Hàng trả'!D681)</f>
        <v>#VALUE!</v>
      </c>
      <c r="P705" t="e">
        <f>+O705-M705</f>
        <v>#VALUE!</v>
      </c>
      <c r="Q705" t="e">
        <f>+O705-M705</f>
        <v>#VALUE!</v>
      </c>
      <c r="R705" s="59" t="e">
        <f>+Q705-L705</f>
        <v>#VALUE!</v>
      </c>
      <c r="S705">
        <v>2</v>
      </c>
      <c r="U705" s="74" t="e">
        <f>+VLOOKUP(D705,'[1]TT T7'!O$895:P$1106,2,0)</f>
        <v>#N/A</v>
      </c>
    </row>
    <row r="706" spans="1:21" hidden="1" x14ac:dyDescent="0.3">
      <c r="A706">
        <f t="shared" si="31"/>
        <v>5</v>
      </c>
      <c r="B706" s="69">
        <v>45056</v>
      </c>
      <c r="C706" s="70" t="s">
        <v>21834</v>
      </c>
      <c r="D706" s="70">
        <f t="shared" si="32"/>
        <v>638</v>
      </c>
      <c r="E706" s="70" t="s">
        <v>20919</v>
      </c>
      <c r="F706" s="70" t="s">
        <v>21835</v>
      </c>
      <c r="G706" s="70" t="s">
        <v>12565</v>
      </c>
      <c r="H706" s="70" t="s">
        <v>12566</v>
      </c>
      <c r="I706" s="71">
        <v>-247226</v>
      </c>
      <c r="J706" s="72" t="s">
        <v>11720</v>
      </c>
      <c r="K706" s="71">
        <v>-24723</v>
      </c>
      <c r="L706" s="73">
        <v>-271949</v>
      </c>
      <c r="M706">
        <f>+VLOOKUP(D706,'[1]Trừ tiền'!O$8:P$893,2,0)</f>
        <v>-271949</v>
      </c>
      <c r="N706" s="59">
        <f t="shared" si="33"/>
        <v>0</v>
      </c>
      <c r="U706" s="74" t="e">
        <f>+VLOOKUP(D706,'[1]TT T7'!O$895:P$1106,2,0)</f>
        <v>#N/A</v>
      </c>
    </row>
    <row r="707" spans="1:21" hidden="1" x14ac:dyDescent="0.3">
      <c r="A707">
        <f t="shared" si="31"/>
        <v>5</v>
      </c>
      <c r="B707" s="69">
        <v>45056</v>
      </c>
      <c r="C707" s="70" t="s">
        <v>14502</v>
      </c>
      <c r="D707" s="70">
        <f t="shared" si="32"/>
        <v>1633</v>
      </c>
      <c r="E707" s="70" t="s">
        <v>20847</v>
      </c>
      <c r="F707" s="70" t="s">
        <v>21836</v>
      </c>
      <c r="G707" s="70" t="s">
        <v>11860</v>
      </c>
      <c r="H707" s="70" t="s">
        <v>11719</v>
      </c>
      <c r="I707" s="71">
        <v>-150546</v>
      </c>
      <c r="J707" s="72" t="s">
        <v>11720</v>
      </c>
      <c r="K707" s="71">
        <v>-15055</v>
      </c>
      <c r="L707" s="73">
        <v>-165601</v>
      </c>
      <c r="M707">
        <f>+VLOOKUP(D707,'[1]Trừ tiền'!O$8:P$893,2,0)</f>
        <v>-165601</v>
      </c>
      <c r="N707" s="59">
        <f t="shared" si="33"/>
        <v>0</v>
      </c>
      <c r="U707" s="74" t="e">
        <f>+VLOOKUP(D707,'[1]TT T7'!O$895:P$1106,2,0)</f>
        <v>#N/A</v>
      </c>
    </row>
    <row r="708" spans="1:21" hidden="1" x14ac:dyDescent="0.3">
      <c r="A708">
        <f t="shared" si="31"/>
        <v>5</v>
      </c>
      <c r="B708" s="69">
        <v>45056</v>
      </c>
      <c r="C708" s="70" t="s">
        <v>21837</v>
      </c>
      <c r="D708" s="70">
        <f t="shared" si="32"/>
        <v>1634</v>
      </c>
      <c r="E708" s="70" t="s">
        <v>20847</v>
      </c>
      <c r="F708" s="70" t="s">
        <v>21838</v>
      </c>
      <c r="G708" s="70" t="s">
        <v>11860</v>
      </c>
      <c r="H708" s="70" t="s">
        <v>11719</v>
      </c>
      <c r="I708" s="71">
        <v>-118245</v>
      </c>
      <c r="J708" s="72" t="s">
        <v>11720</v>
      </c>
      <c r="K708" s="71">
        <v>-11825</v>
      </c>
      <c r="L708" s="73">
        <v>-130070</v>
      </c>
      <c r="M708">
        <f>+VLOOKUP(D708,'[1]Trừ tiền'!O$8:P$893,2,0)</f>
        <v>-130070</v>
      </c>
      <c r="N708" s="59">
        <f t="shared" si="33"/>
        <v>0</v>
      </c>
      <c r="U708" s="74" t="e">
        <f>+VLOOKUP(D708,'[1]TT T7'!O$895:P$1106,2,0)</f>
        <v>#N/A</v>
      </c>
    </row>
    <row r="709" spans="1:21" hidden="1" x14ac:dyDescent="0.3">
      <c r="A709">
        <f t="shared" si="31"/>
        <v>5</v>
      </c>
      <c r="B709" s="69">
        <v>45056</v>
      </c>
      <c r="C709" s="70" t="s">
        <v>14504</v>
      </c>
      <c r="D709" s="70">
        <f t="shared" si="32"/>
        <v>1636</v>
      </c>
      <c r="E709" s="70" t="s">
        <v>20847</v>
      </c>
      <c r="F709" s="70" t="s">
        <v>21839</v>
      </c>
      <c r="G709" s="70" t="s">
        <v>11860</v>
      </c>
      <c r="H709" s="70" t="s">
        <v>11719</v>
      </c>
      <c r="I709" s="71">
        <v>-346548</v>
      </c>
      <c r="J709" s="72" t="s">
        <v>11720</v>
      </c>
      <c r="K709" s="71">
        <v>-34655</v>
      </c>
      <c r="L709" s="73">
        <v>-381203</v>
      </c>
      <c r="M709">
        <f>+VLOOKUP(D709,'[1]Trừ tiền'!O$8:P$893,2,0)</f>
        <v>-381203</v>
      </c>
      <c r="N709" s="59">
        <f t="shared" si="33"/>
        <v>0</v>
      </c>
      <c r="U709" s="74" t="e">
        <f>+VLOOKUP(D709,'[1]TT T7'!O$895:P$1106,2,0)</f>
        <v>#N/A</v>
      </c>
    </row>
    <row r="710" spans="1:21" hidden="1" x14ac:dyDescent="0.3">
      <c r="A710">
        <f t="shared" si="31"/>
        <v>5</v>
      </c>
      <c r="B710" s="69">
        <v>45056</v>
      </c>
      <c r="C710" s="70" t="s">
        <v>21840</v>
      </c>
      <c r="D710" s="70">
        <f t="shared" si="32"/>
        <v>17198</v>
      </c>
      <c r="E710" s="70" t="s">
        <v>20824</v>
      </c>
      <c r="F710" s="70" t="s">
        <v>21841</v>
      </c>
      <c r="G710" s="70" t="s">
        <v>11799</v>
      </c>
      <c r="H710" s="70" t="s">
        <v>11725</v>
      </c>
      <c r="I710" s="71">
        <v>-272250</v>
      </c>
      <c r="J710" s="72" t="s">
        <v>11720</v>
      </c>
      <c r="K710" s="71">
        <v>-27225</v>
      </c>
      <c r="L710" s="73">
        <v>-299475</v>
      </c>
      <c r="M710">
        <f>+VLOOKUP(D710,'[1]Trừ tiền'!O$8:P$893,2,0)</f>
        <v>-299475</v>
      </c>
      <c r="N710" s="59">
        <f t="shared" si="33"/>
        <v>0</v>
      </c>
      <c r="U710" s="74" t="e">
        <f>+VLOOKUP(D710,'[1]TT T7'!O$895:P$1106,2,0)</f>
        <v>#N/A</v>
      </c>
    </row>
    <row r="711" spans="1:21" hidden="1" x14ac:dyDescent="0.3">
      <c r="A711">
        <f t="shared" ref="A711:A774" si="34">+MONTH(B711)</f>
        <v>5</v>
      </c>
      <c r="B711" s="69">
        <v>45056</v>
      </c>
      <c r="C711" s="70" t="s">
        <v>21842</v>
      </c>
      <c r="D711" s="70">
        <f t="shared" ref="D711:D774" si="35">+C711*1</f>
        <v>17218</v>
      </c>
      <c r="E711" s="70" t="s">
        <v>20824</v>
      </c>
      <c r="F711" s="70" t="s">
        <v>21843</v>
      </c>
      <c r="G711" s="70" t="s">
        <v>11799</v>
      </c>
      <c r="H711" s="70" t="s">
        <v>11725</v>
      </c>
      <c r="I711" s="71">
        <v>-1298216</v>
      </c>
      <c r="J711" s="72" t="s">
        <v>11720</v>
      </c>
      <c r="K711" s="71">
        <v>-129822</v>
      </c>
      <c r="L711" s="73">
        <v>-1428038</v>
      </c>
      <c r="M711">
        <f>+VLOOKUP(D711,'[1]Trừ tiền'!O$8:P$893,2,0)</f>
        <v>-1428038</v>
      </c>
      <c r="N711" s="59">
        <f t="shared" ref="N711:N774" si="36">+M711-L711</f>
        <v>0</v>
      </c>
      <c r="U711" s="74" t="e">
        <f>+VLOOKUP(D711,'[1]TT T7'!O$895:P$1106,2,0)</f>
        <v>#N/A</v>
      </c>
    </row>
    <row r="712" spans="1:21" hidden="1" x14ac:dyDescent="0.3">
      <c r="A712">
        <f t="shared" si="34"/>
        <v>5</v>
      </c>
      <c r="B712" s="69">
        <v>45056</v>
      </c>
      <c r="C712" s="70" t="s">
        <v>21844</v>
      </c>
      <c r="D712" s="70">
        <f t="shared" si="35"/>
        <v>17221</v>
      </c>
      <c r="E712" s="70" t="s">
        <v>20824</v>
      </c>
      <c r="F712" s="70" t="s">
        <v>21845</v>
      </c>
      <c r="G712" s="70" t="s">
        <v>11799</v>
      </c>
      <c r="H712" s="70" t="s">
        <v>11725</v>
      </c>
      <c r="I712" s="71">
        <v>-500555</v>
      </c>
      <c r="J712" s="72" t="s">
        <v>11720</v>
      </c>
      <c r="K712" s="71">
        <v>-50056</v>
      </c>
      <c r="L712" s="73">
        <v>-550611</v>
      </c>
      <c r="M712">
        <f>+VLOOKUP(D712,'[1]Trừ tiền'!O$8:P$893,2,0)</f>
        <v>-550611</v>
      </c>
      <c r="N712" s="59">
        <f t="shared" si="36"/>
        <v>0</v>
      </c>
      <c r="U712" s="74" t="e">
        <f>+VLOOKUP(D712,'[1]TT T7'!O$895:P$1106,2,0)</f>
        <v>#N/A</v>
      </c>
    </row>
    <row r="713" spans="1:21" hidden="1" x14ac:dyDescent="0.3">
      <c r="A713">
        <f t="shared" si="34"/>
        <v>5</v>
      </c>
      <c r="B713" s="69">
        <v>45056</v>
      </c>
      <c r="C713" s="70" t="s">
        <v>21846</v>
      </c>
      <c r="D713" s="70">
        <f t="shared" si="35"/>
        <v>17235</v>
      </c>
      <c r="E713" s="70" t="s">
        <v>20824</v>
      </c>
      <c r="F713" s="70" t="s">
        <v>21847</v>
      </c>
      <c r="G713" s="70" t="s">
        <v>11799</v>
      </c>
      <c r="H713" s="70" t="s">
        <v>11725</v>
      </c>
      <c r="I713" s="71">
        <v>-394044</v>
      </c>
      <c r="J713" s="72" t="s">
        <v>11720</v>
      </c>
      <c r="K713" s="71">
        <v>-39404</v>
      </c>
      <c r="L713" s="73">
        <v>-433448</v>
      </c>
      <c r="M713">
        <f>+VLOOKUP(D713,'[1]Trừ tiền'!O$8:P$893,2,0)</f>
        <v>-433448</v>
      </c>
      <c r="N713" s="59">
        <f t="shared" si="36"/>
        <v>0</v>
      </c>
      <c r="U713" s="74" t="e">
        <f>+VLOOKUP(D713,'[1]TT T7'!O$895:P$1106,2,0)</f>
        <v>#N/A</v>
      </c>
    </row>
    <row r="714" spans="1:21" hidden="1" x14ac:dyDescent="0.3">
      <c r="A714">
        <f t="shared" si="34"/>
        <v>5</v>
      </c>
      <c r="B714" s="55">
        <v>45056</v>
      </c>
      <c r="C714" s="56" t="s">
        <v>14006</v>
      </c>
      <c r="D714" s="70">
        <f t="shared" si="35"/>
        <v>594</v>
      </c>
      <c r="E714" s="56" t="s">
        <v>20932</v>
      </c>
      <c r="F714" s="56" t="s">
        <v>21848</v>
      </c>
      <c r="G714" s="56" t="s">
        <v>12225</v>
      </c>
      <c r="H714" s="56" t="s">
        <v>12226</v>
      </c>
      <c r="I714" s="57">
        <v>-106050</v>
      </c>
      <c r="J714" s="58" t="s">
        <v>11720</v>
      </c>
      <c r="K714" s="57">
        <v>-10605</v>
      </c>
      <c r="L714" s="82">
        <v>-116655</v>
      </c>
      <c r="M714">
        <f>+VLOOKUP(D714,'[1]Trừ tiền'!O$8:P$893,2,0)</f>
        <v>-116655</v>
      </c>
      <c r="N714" s="59">
        <f t="shared" si="36"/>
        <v>0</v>
      </c>
      <c r="U714" s="74" t="e">
        <f>+VLOOKUP(D714,'[1]TT T7'!O$895:P$1106,2,0)</f>
        <v>#N/A</v>
      </c>
    </row>
    <row r="715" spans="1:21" hidden="1" x14ac:dyDescent="0.3">
      <c r="A715">
        <f t="shared" si="34"/>
        <v>5</v>
      </c>
      <c r="B715" s="55">
        <v>45056</v>
      </c>
      <c r="C715" s="56" t="s">
        <v>14503</v>
      </c>
      <c r="D715" s="70">
        <f t="shared" si="35"/>
        <v>1635</v>
      </c>
      <c r="E715" s="56" t="s">
        <v>20847</v>
      </c>
      <c r="F715" s="56" t="s">
        <v>21849</v>
      </c>
      <c r="G715" s="56" t="s">
        <v>11860</v>
      </c>
      <c r="H715" s="56" t="s">
        <v>11719</v>
      </c>
      <c r="I715" s="57">
        <v>-176400</v>
      </c>
      <c r="J715" s="58" t="s">
        <v>11720</v>
      </c>
      <c r="K715" s="57">
        <v>-17640</v>
      </c>
      <c r="L715" s="82">
        <v>-194040</v>
      </c>
      <c r="M715">
        <f>+VLOOKUP(D715,'[1]Trừ tiền'!O$8:P$893,2,0)</f>
        <v>-194040</v>
      </c>
      <c r="N715" s="59">
        <f t="shared" si="36"/>
        <v>0</v>
      </c>
      <c r="U715" s="74" t="e">
        <f>+VLOOKUP(D715,'[1]TT T7'!O$895:P$1106,2,0)</f>
        <v>#N/A</v>
      </c>
    </row>
    <row r="716" spans="1:21" hidden="1" x14ac:dyDescent="0.3">
      <c r="A716">
        <f t="shared" si="34"/>
        <v>5</v>
      </c>
      <c r="B716" s="55">
        <v>45056</v>
      </c>
      <c r="C716" s="56" t="s">
        <v>21850</v>
      </c>
      <c r="D716" s="70">
        <f t="shared" si="35"/>
        <v>17217</v>
      </c>
      <c r="E716" s="56" t="s">
        <v>20824</v>
      </c>
      <c r="F716" s="56" t="s">
        <v>21851</v>
      </c>
      <c r="G716" s="56" t="s">
        <v>11799</v>
      </c>
      <c r="H716" s="56" t="s">
        <v>11725</v>
      </c>
      <c r="I716" s="57">
        <v>-648900</v>
      </c>
      <c r="J716" s="58" t="s">
        <v>11720</v>
      </c>
      <c r="K716" s="57">
        <v>-64890</v>
      </c>
      <c r="L716" s="82">
        <v>-713790</v>
      </c>
      <c r="M716">
        <f>+VLOOKUP(D716,'[1]Trừ tiền'!O$8:P$893,2,0)</f>
        <v>-713790</v>
      </c>
      <c r="N716" s="59">
        <f t="shared" si="36"/>
        <v>0</v>
      </c>
      <c r="U716" s="74" t="e">
        <f>+VLOOKUP(D716,'[1]TT T7'!O$895:P$1106,2,0)</f>
        <v>#N/A</v>
      </c>
    </row>
    <row r="717" spans="1:21" hidden="1" x14ac:dyDescent="0.3">
      <c r="A717">
        <f t="shared" si="34"/>
        <v>5</v>
      </c>
      <c r="B717" s="69">
        <v>45057</v>
      </c>
      <c r="C717" s="70" t="s">
        <v>13858</v>
      </c>
      <c r="D717" s="70">
        <f t="shared" si="35"/>
        <v>428</v>
      </c>
      <c r="E717" s="70" t="s">
        <v>20842</v>
      </c>
      <c r="F717" s="70" t="s">
        <v>21852</v>
      </c>
      <c r="G717" s="70" t="s">
        <v>11838</v>
      </c>
      <c r="H717" s="70" t="s">
        <v>11839</v>
      </c>
      <c r="I717" s="71">
        <v>-182008</v>
      </c>
      <c r="J717" s="72" t="s">
        <v>11720</v>
      </c>
      <c r="K717" s="71">
        <v>-18201</v>
      </c>
      <c r="L717" s="73">
        <v>-200209</v>
      </c>
      <c r="M717" s="59">
        <f>+L717</f>
        <v>-200209</v>
      </c>
      <c r="N717" s="59">
        <f t="shared" si="36"/>
        <v>0</v>
      </c>
      <c r="O717" t="e">
        <f>+SUMIFS('[1]Trừ tiền'!P$8:P$893,'[1]Trừ tiền'!O$8:O$893,'[1]Hàng trả'!D690)</f>
        <v>#VALUE!</v>
      </c>
      <c r="P717" t="e">
        <f>+O717-M717</f>
        <v>#VALUE!</v>
      </c>
      <c r="Q717" t="e">
        <f>+O717-M717</f>
        <v>#VALUE!</v>
      </c>
      <c r="R717" s="59" t="e">
        <f>+Q717-L717</f>
        <v>#VALUE!</v>
      </c>
      <c r="S717">
        <v>2</v>
      </c>
      <c r="U717" s="74" t="e">
        <f>+VLOOKUP(D717,'[1]TT T7'!O$895:P$1106,2,0)</f>
        <v>#N/A</v>
      </c>
    </row>
    <row r="718" spans="1:21" hidden="1" x14ac:dyDescent="0.3">
      <c r="A718">
        <f t="shared" si="34"/>
        <v>5</v>
      </c>
      <c r="B718" s="69">
        <v>45057</v>
      </c>
      <c r="C718" s="70" t="s">
        <v>13863</v>
      </c>
      <c r="D718" s="70">
        <f t="shared" si="35"/>
        <v>433</v>
      </c>
      <c r="E718" s="70" t="s">
        <v>20842</v>
      </c>
      <c r="F718" s="70" t="s">
        <v>21853</v>
      </c>
      <c r="G718" s="70" t="s">
        <v>11838</v>
      </c>
      <c r="H718" s="70" t="s">
        <v>11839</v>
      </c>
      <c r="I718" s="71">
        <v>-544486</v>
      </c>
      <c r="J718" s="72" t="s">
        <v>11720</v>
      </c>
      <c r="K718" s="71">
        <v>-54449</v>
      </c>
      <c r="L718" s="73">
        <v>-598935</v>
      </c>
      <c r="M718">
        <f>+VLOOKUP(D718,'[1]Trừ tiền'!O$8:P$893,2,0)</f>
        <v>-598935</v>
      </c>
      <c r="N718" s="59">
        <f t="shared" si="36"/>
        <v>0</v>
      </c>
      <c r="U718" s="74" t="e">
        <f>+VLOOKUP(D718,'[1]TT T7'!O$895:P$1106,2,0)</f>
        <v>#N/A</v>
      </c>
    </row>
    <row r="719" spans="1:21" hidden="1" x14ac:dyDescent="0.3">
      <c r="A719">
        <f t="shared" si="34"/>
        <v>5</v>
      </c>
      <c r="B719" s="69">
        <v>45057</v>
      </c>
      <c r="C719" s="70" t="s">
        <v>13882</v>
      </c>
      <c r="D719" s="70">
        <f t="shared" si="35"/>
        <v>461</v>
      </c>
      <c r="E719" s="70" t="s">
        <v>20851</v>
      </c>
      <c r="F719" s="70" t="s">
        <v>21854</v>
      </c>
      <c r="G719" s="70" t="s">
        <v>12170</v>
      </c>
      <c r="H719" s="70" t="s">
        <v>12171</v>
      </c>
      <c r="I719" s="71">
        <v>-50182</v>
      </c>
      <c r="J719" s="72" t="s">
        <v>11720</v>
      </c>
      <c r="K719" s="71">
        <v>-5018</v>
      </c>
      <c r="L719" s="73">
        <v>-55200</v>
      </c>
      <c r="M719">
        <f>+VLOOKUP(D719,'[1]Trừ tiền'!O$8:P$893,2,0)</f>
        <v>-55200</v>
      </c>
      <c r="N719" s="59">
        <f t="shared" si="36"/>
        <v>0</v>
      </c>
      <c r="U719" s="74" t="e">
        <f>+VLOOKUP(D719,'[1]TT T7'!O$895:P$1106,2,0)</f>
        <v>#N/A</v>
      </c>
    </row>
    <row r="720" spans="1:21" hidden="1" x14ac:dyDescent="0.3">
      <c r="A720">
        <f t="shared" si="34"/>
        <v>5</v>
      </c>
      <c r="B720" s="69">
        <v>45057</v>
      </c>
      <c r="C720" s="70" t="s">
        <v>13929</v>
      </c>
      <c r="D720" s="70">
        <f t="shared" si="35"/>
        <v>494</v>
      </c>
      <c r="E720" s="70" t="s">
        <v>21855</v>
      </c>
      <c r="F720" s="70" t="s">
        <v>21856</v>
      </c>
      <c r="G720" s="70" t="s">
        <v>12300</v>
      </c>
      <c r="H720" s="70" t="s">
        <v>12301</v>
      </c>
      <c r="I720" s="71">
        <v>-100364</v>
      </c>
      <c r="J720" s="72" t="s">
        <v>11720</v>
      </c>
      <c r="K720" s="71">
        <v>-10036</v>
      </c>
      <c r="L720" s="73">
        <v>-110400</v>
      </c>
      <c r="M720">
        <f>+VLOOKUP(D720,'[1]Trừ tiền'!O$8:P$893,2,0)</f>
        <v>-110400</v>
      </c>
      <c r="N720" s="59">
        <f t="shared" si="36"/>
        <v>0</v>
      </c>
      <c r="U720" s="74" t="e">
        <f>+VLOOKUP(D720,'[1]TT T7'!O$895:P$1106,2,0)</f>
        <v>#N/A</v>
      </c>
    </row>
    <row r="721" spans="1:21" hidden="1" x14ac:dyDescent="0.3">
      <c r="A721">
        <f t="shared" si="34"/>
        <v>5</v>
      </c>
      <c r="B721" s="69">
        <v>45057</v>
      </c>
      <c r="C721" s="70" t="s">
        <v>14048</v>
      </c>
      <c r="D721" s="70">
        <f t="shared" si="35"/>
        <v>627</v>
      </c>
      <c r="E721" s="70" t="s">
        <v>20861</v>
      </c>
      <c r="F721" s="70" t="s">
        <v>21749</v>
      </c>
      <c r="G721" s="70" t="s">
        <v>12173</v>
      </c>
      <c r="H721" s="70" t="s">
        <v>12174</v>
      </c>
      <c r="I721" s="71">
        <v>-88846</v>
      </c>
      <c r="J721" s="72" t="s">
        <v>11720</v>
      </c>
      <c r="K721" s="71">
        <v>-8885</v>
      </c>
      <c r="L721" s="73">
        <v>-97731</v>
      </c>
      <c r="M721" s="59">
        <f>+L721</f>
        <v>-97731</v>
      </c>
      <c r="N721" s="59">
        <f t="shared" si="36"/>
        <v>0</v>
      </c>
      <c r="O721" t="e">
        <f>+SUMIFS('[1]Trừ tiền'!P$8:P$893,'[1]Trừ tiền'!O$8:O$893,'[1]Hàng trả'!D694)</f>
        <v>#VALUE!</v>
      </c>
      <c r="P721" t="e">
        <f>+O721-M721</f>
        <v>#VALUE!</v>
      </c>
      <c r="Q721" t="e">
        <f>+O721-M721</f>
        <v>#VALUE!</v>
      </c>
      <c r="R721" s="59" t="e">
        <f>+Q721-L721</f>
        <v>#VALUE!</v>
      </c>
      <c r="S721">
        <v>3</v>
      </c>
      <c r="U721" s="74" t="e">
        <f>+VLOOKUP(D721,'[1]TT T7'!O$895:P$1106,2,0)</f>
        <v>#N/A</v>
      </c>
    </row>
    <row r="722" spans="1:21" hidden="1" x14ac:dyDescent="0.3">
      <c r="A722">
        <f t="shared" si="34"/>
        <v>5</v>
      </c>
      <c r="B722" s="69">
        <v>45057</v>
      </c>
      <c r="C722" s="70" t="s">
        <v>21857</v>
      </c>
      <c r="D722" s="70">
        <f t="shared" si="35"/>
        <v>1066</v>
      </c>
      <c r="E722" s="70" t="s">
        <v>20827</v>
      </c>
      <c r="F722" s="70" t="s">
        <v>21858</v>
      </c>
      <c r="G722" s="70" t="s">
        <v>11970</v>
      </c>
      <c r="H722" s="70" t="s">
        <v>11971</v>
      </c>
      <c r="I722" s="71">
        <v>-593973</v>
      </c>
      <c r="J722" s="72" t="s">
        <v>11720</v>
      </c>
      <c r="K722" s="71">
        <v>-59397</v>
      </c>
      <c r="L722" s="73">
        <v>-653370</v>
      </c>
      <c r="M722">
        <f>+VLOOKUP(D722,'[1]Trừ tiền'!O$8:P$893,2,0)</f>
        <v>-653370</v>
      </c>
      <c r="N722" s="59">
        <f t="shared" si="36"/>
        <v>0</v>
      </c>
      <c r="U722" s="74" t="e">
        <f>+VLOOKUP(D722,'[1]TT T7'!O$895:P$1106,2,0)</f>
        <v>#N/A</v>
      </c>
    </row>
    <row r="723" spans="1:21" hidden="1" x14ac:dyDescent="0.3">
      <c r="A723">
        <f t="shared" si="34"/>
        <v>5</v>
      </c>
      <c r="B723" s="69">
        <v>45057</v>
      </c>
      <c r="C723" s="70" t="s">
        <v>21859</v>
      </c>
      <c r="D723" s="70">
        <f t="shared" si="35"/>
        <v>1074</v>
      </c>
      <c r="E723" s="70" t="s">
        <v>20827</v>
      </c>
      <c r="F723" s="70" t="s">
        <v>21858</v>
      </c>
      <c r="G723" s="70" t="s">
        <v>11970</v>
      </c>
      <c r="H723" s="70" t="s">
        <v>11971</v>
      </c>
      <c r="I723" s="71">
        <v>-593973</v>
      </c>
      <c r="J723" s="72" t="s">
        <v>11720</v>
      </c>
      <c r="K723" s="71">
        <v>-59397</v>
      </c>
      <c r="L723" s="73">
        <v>-653370</v>
      </c>
      <c r="M723">
        <f>+VLOOKUP(D723,'[1]Trừ tiền'!O$8:P$893,2,0)</f>
        <v>-653370</v>
      </c>
      <c r="N723" s="59">
        <f t="shared" si="36"/>
        <v>0</v>
      </c>
      <c r="U723" s="74" t="e">
        <f>+VLOOKUP(D723,'[1]TT T7'!O$895:P$1106,2,0)</f>
        <v>#N/A</v>
      </c>
    </row>
    <row r="724" spans="1:21" hidden="1" x14ac:dyDescent="0.3">
      <c r="A724">
        <f t="shared" si="34"/>
        <v>5</v>
      </c>
      <c r="B724" s="69">
        <v>45057</v>
      </c>
      <c r="C724" s="70" t="s">
        <v>21860</v>
      </c>
      <c r="D724" s="70">
        <f t="shared" si="35"/>
        <v>1139</v>
      </c>
      <c r="E724" s="70" t="s">
        <v>20827</v>
      </c>
      <c r="F724" s="70" t="s">
        <v>21861</v>
      </c>
      <c r="G724" s="70" t="s">
        <v>11970</v>
      </c>
      <c r="H724" s="70" t="s">
        <v>11971</v>
      </c>
      <c r="I724" s="71">
        <v>-1058882</v>
      </c>
      <c r="J724" s="72" t="s">
        <v>11720</v>
      </c>
      <c r="K724" s="71">
        <v>-105888</v>
      </c>
      <c r="L724" s="73">
        <v>-1164770</v>
      </c>
      <c r="M724">
        <f>+VLOOKUP(D724,'[1]Trừ tiền'!O$8:P$893,2,0)</f>
        <v>-1164770</v>
      </c>
      <c r="N724" s="59">
        <f t="shared" si="36"/>
        <v>0</v>
      </c>
      <c r="U724" s="74" t="e">
        <f>+VLOOKUP(D724,'[1]TT T7'!O$895:P$1106,2,0)</f>
        <v>#N/A</v>
      </c>
    </row>
    <row r="725" spans="1:21" hidden="1" x14ac:dyDescent="0.3">
      <c r="A725">
        <f t="shared" si="34"/>
        <v>5</v>
      </c>
      <c r="B725" s="69">
        <v>45057</v>
      </c>
      <c r="C725" s="70" t="s">
        <v>21862</v>
      </c>
      <c r="D725" s="70">
        <f t="shared" si="35"/>
        <v>1673</v>
      </c>
      <c r="E725" s="70" t="s">
        <v>20847</v>
      </c>
      <c r="F725" s="70" t="s">
        <v>21863</v>
      </c>
      <c r="G725" s="70" t="s">
        <v>11860</v>
      </c>
      <c r="H725" s="70" t="s">
        <v>11719</v>
      </c>
      <c r="I725" s="71">
        <v>-333174</v>
      </c>
      <c r="J725" s="72" t="s">
        <v>11720</v>
      </c>
      <c r="K725" s="71">
        <v>-33317</v>
      </c>
      <c r="L725" s="73">
        <v>-366491</v>
      </c>
      <c r="M725">
        <f>+VLOOKUP(D725,'[1]Trừ tiền'!O$8:P$893,2,0)</f>
        <v>-366491</v>
      </c>
      <c r="N725" s="59">
        <f t="shared" si="36"/>
        <v>0</v>
      </c>
      <c r="U725" s="74" t="e">
        <f>+VLOOKUP(D725,'[1]TT T7'!O$895:P$1106,2,0)</f>
        <v>#N/A</v>
      </c>
    </row>
    <row r="726" spans="1:21" hidden="1" x14ac:dyDescent="0.3">
      <c r="A726">
        <f t="shared" si="34"/>
        <v>5</v>
      </c>
      <c r="B726" s="69">
        <v>45057</v>
      </c>
      <c r="C726" s="70" t="s">
        <v>14538</v>
      </c>
      <c r="D726" s="70">
        <f t="shared" si="35"/>
        <v>1696</v>
      </c>
      <c r="E726" s="70" t="s">
        <v>20847</v>
      </c>
      <c r="F726" s="70" t="s">
        <v>21864</v>
      </c>
      <c r="G726" s="70" t="s">
        <v>11860</v>
      </c>
      <c r="H726" s="70" t="s">
        <v>11719</v>
      </c>
      <c r="I726" s="71">
        <v>-279913</v>
      </c>
      <c r="J726" s="72" t="s">
        <v>11720</v>
      </c>
      <c r="K726" s="71">
        <v>-27991</v>
      </c>
      <c r="L726" s="73">
        <v>-307904</v>
      </c>
      <c r="M726">
        <f>+VLOOKUP(D726,'[1]Trừ tiền'!O$8:P$893,2,0)</f>
        <v>-307904</v>
      </c>
      <c r="N726" s="59">
        <f t="shared" si="36"/>
        <v>0</v>
      </c>
      <c r="U726" s="74" t="e">
        <f>+VLOOKUP(D726,'[1]TT T7'!O$895:P$1106,2,0)</f>
        <v>#N/A</v>
      </c>
    </row>
    <row r="727" spans="1:21" hidden="1" x14ac:dyDescent="0.3">
      <c r="A727">
        <f t="shared" si="34"/>
        <v>5</v>
      </c>
      <c r="B727" s="69">
        <v>45057</v>
      </c>
      <c r="C727" s="70" t="s">
        <v>21865</v>
      </c>
      <c r="D727" s="70">
        <f t="shared" si="35"/>
        <v>17370</v>
      </c>
      <c r="E727" s="70" t="s">
        <v>20824</v>
      </c>
      <c r="F727" s="70" t="s">
        <v>21866</v>
      </c>
      <c r="G727" s="70" t="s">
        <v>11799</v>
      </c>
      <c r="H727" s="70" t="s">
        <v>11725</v>
      </c>
      <c r="I727" s="71">
        <v>-272252</v>
      </c>
      <c r="J727" s="72" t="s">
        <v>11720</v>
      </c>
      <c r="K727" s="71">
        <v>-27225</v>
      </c>
      <c r="L727" s="73">
        <v>-299477</v>
      </c>
      <c r="M727">
        <f>+VLOOKUP(D727,'[1]Trừ tiền'!O$8:P$893,2,0)</f>
        <v>-299477</v>
      </c>
      <c r="N727" s="59">
        <f t="shared" si="36"/>
        <v>0</v>
      </c>
      <c r="U727" s="74" t="e">
        <f>+VLOOKUP(D727,'[1]TT T7'!O$895:P$1106,2,0)</f>
        <v>#N/A</v>
      </c>
    </row>
    <row r="728" spans="1:21" hidden="1" x14ac:dyDescent="0.3">
      <c r="A728">
        <f t="shared" si="34"/>
        <v>5</v>
      </c>
      <c r="B728" s="69">
        <v>45057</v>
      </c>
      <c r="C728" s="70" t="s">
        <v>21867</v>
      </c>
      <c r="D728" s="70">
        <f t="shared" si="35"/>
        <v>17392</v>
      </c>
      <c r="E728" s="70" t="s">
        <v>20824</v>
      </c>
      <c r="F728" s="70" t="s">
        <v>21868</v>
      </c>
      <c r="G728" s="70" t="s">
        <v>11799</v>
      </c>
      <c r="H728" s="70" t="s">
        <v>11725</v>
      </c>
      <c r="I728" s="71">
        <v>-179121</v>
      </c>
      <c r="J728" s="72" t="s">
        <v>11720</v>
      </c>
      <c r="K728" s="71">
        <v>-17912</v>
      </c>
      <c r="L728" s="73">
        <v>-197033</v>
      </c>
      <c r="M728">
        <f>+VLOOKUP(D728,'[1]Trừ tiền'!O$8:P$893,2,0)</f>
        <v>-197033</v>
      </c>
      <c r="N728" s="59">
        <f t="shared" si="36"/>
        <v>0</v>
      </c>
      <c r="U728" s="74" t="e">
        <f>+VLOOKUP(D728,'[1]TT T7'!O$895:P$1106,2,0)</f>
        <v>#N/A</v>
      </c>
    </row>
    <row r="729" spans="1:21" hidden="1" x14ac:dyDescent="0.3">
      <c r="A729">
        <f t="shared" si="34"/>
        <v>5</v>
      </c>
      <c r="B729" s="69">
        <v>45057</v>
      </c>
      <c r="C729" s="70" t="s">
        <v>16270</v>
      </c>
      <c r="D729" s="70">
        <f t="shared" si="35"/>
        <v>17440</v>
      </c>
      <c r="E729" s="70" t="s">
        <v>20824</v>
      </c>
      <c r="F729" s="70" t="s">
        <v>21869</v>
      </c>
      <c r="G729" s="70" t="s">
        <v>11799</v>
      </c>
      <c r="H729" s="70" t="s">
        <v>11725</v>
      </c>
      <c r="I729" s="71">
        <v>-150546</v>
      </c>
      <c r="J729" s="72" t="s">
        <v>11720</v>
      </c>
      <c r="K729" s="71">
        <v>-15055</v>
      </c>
      <c r="L729" s="73">
        <v>-165601</v>
      </c>
      <c r="M729">
        <f>+VLOOKUP(D729,'[1]Trừ tiền'!O$8:P$893,2,0)</f>
        <v>-165601</v>
      </c>
      <c r="N729" s="59">
        <f t="shared" si="36"/>
        <v>0</v>
      </c>
      <c r="U729" s="74" t="e">
        <f>+VLOOKUP(D729,'[1]TT T7'!O$895:P$1106,2,0)</f>
        <v>#N/A</v>
      </c>
    </row>
    <row r="730" spans="1:21" hidden="1" x14ac:dyDescent="0.3">
      <c r="A730">
        <f t="shared" si="34"/>
        <v>5</v>
      </c>
      <c r="B730" s="69">
        <v>45058</v>
      </c>
      <c r="C730" s="70" t="s">
        <v>13890</v>
      </c>
      <c r="D730" s="70">
        <f t="shared" si="35"/>
        <v>470</v>
      </c>
      <c r="E730" s="70" t="s">
        <v>21610</v>
      </c>
      <c r="F730" s="70" t="s">
        <v>21611</v>
      </c>
      <c r="G730" s="70" t="s">
        <v>12185</v>
      </c>
      <c r="H730" s="70" t="s">
        <v>12186</v>
      </c>
      <c r="I730" s="71">
        <v>-88846</v>
      </c>
      <c r="J730" s="72" t="s">
        <v>11720</v>
      </c>
      <c r="K730" s="71">
        <v>-8885</v>
      </c>
      <c r="L730" s="73">
        <v>-97731</v>
      </c>
      <c r="M730">
        <f>+VLOOKUP(D730,'[1]Trừ tiền'!O$8:P$893,2,0)</f>
        <v>-97731</v>
      </c>
      <c r="N730" s="59">
        <f t="shared" si="36"/>
        <v>0</v>
      </c>
      <c r="U730" s="74" t="e">
        <f>+VLOOKUP(D730,'[1]TT T7'!O$895:P$1106,2,0)</f>
        <v>#N/A</v>
      </c>
    </row>
    <row r="731" spans="1:21" hidden="1" x14ac:dyDescent="0.3">
      <c r="A731">
        <f t="shared" si="34"/>
        <v>5</v>
      </c>
      <c r="B731" s="69">
        <v>45058</v>
      </c>
      <c r="C731" s="70" t="s">
        <v>14544</v>
      </c>
      <c r="D731" s="70">
        <f t="shared" si="35"/>
        <v>1701</v>
      </c>
      <c r="E731" s="70" t="s">
        <v>20847</v>
      </c>
      <c r="F731" s="70" t="s">
        <v>21870</v>
      </c>
      <c r="G731" s="70" t="s">
        <v>11860</v>
      </c>
      <c r="H731" s="70" t="s">
        <v>11719</v>
      </c>
      <c r="I731" s="71">
        <v>-161240</v>
      </c>
      <c r="J731" s="72" t="s">
        <v>11720</v>
      </c>
      <c r="K731" s="71">
        <v>-16124</v>
      </c>
      <c r="L731" s="73">
        <v>-177364</v>
      </c>
      <c r="M731">
        <f>+VLOOKUP(D731,'[1]Trừ tiền'!O$8:P$893,2,0)</f>
        <v>-177364</v>
      </c>
      <c r="N731" s="59">
        <f t="shared" si="36"/>
        <v>0</v>
      </c>
      <c r="U731" s="74" t="e">
        <f>+VLOOKUP(D731,'[1]TT T7'!O$895:P$1106,2,0)</f>
        <v>#N/A</v>
      </c>
    </row>
    <row r="732" spans="1:21" hidden="1" x14ac:dyDescent="0.3">
      <c r="A732">
        <f t="shared" si="34"/>
        <v>5</v>
      </c>
      <c r="B732" s="69">
        <v>45058</v>
      </c>
      <c r="C732" s="70" t="s">
        <v>21871</v>
      </c>
      <c r="D732" s="70">
        <f t="shared" si="35"/>
        <v>17452</v>
      </c>
      <c r="E732" s="70" t="s">
        <v>20824</v>
      </c>
      <c r="F732" s="70" t="s">
        <v>21872</v>
      </c>
      <c r="G732" s="70" t="s">
        <v>11799</v>
      </c>
      <c r="H732" s="70" t="s">
        <v>11725</v>
      </c>
      <c r="I732" s="71">
        <v>-272252</v>
      </c>
      <c r="J732" s="72" t="s">
        <v>11720</v>
      </c>
      <c r="K732" s="71">
        <v>-27225</v>
      </c>
      <c r="L732" s="73">
        <v>-299477</v>
      </c>
      <c r="M732">
        <f>+VLOOKUP(D732,'[1]Trừ tiền'!O$8:P$893,2,0)</f>
        <v>-299477</v>
      </c>
      <c r="N732" s="59">
        <f t="shared" si="36"/>
        <v>0</v>
      </c>
      <c r="U732" s="74" t="e">
        <f>+VLOOKUP(D732,'[1]TT T7'!O$895:P$1106,2,0)</f>
        <v>#N/A</v>
      </c>
    </row>
    <row r="733" spans="1:21" hidden="1" x14ac:dyDescent="0.3">
      <c r="A733">
        <f t="shared" si="34"/>
        <v>5</v>
      </c>
      <c r="B733" s="69">
        <v>45058</v>
      </c>
      <c r="C733" s="70" t="s">
        <v>21873</v>
      </c>
      <c r="D733" s="70">
        <f t="shared" si="35"/>
        <v>17458</v>
      </c>
      <c r="E733" s="70" t="s">
        <v>20824</v>
      </c>
      <c r="F733" s="70" t="s">
        <v>21874</v>
      </c>
      <c r="G733" s="70" t="s">
        <v>11799</v>
      </c>
      <c r="H733" s="70" t="s">
        <v>11725</v>
      </c>
      <c r="I733" s="71">
        <v>-204189</v>
      </c>
      <c r="J733" s="72" t="s">
        <v>11720</v>
      </c>
      <c r="K733" s="71">
        <v>-20419</v>
      </c>
      <c r="L733" s="73">
        <v>-224608</v>
      </c>
      <c r="M733">
        <f>+VLOOKUP(D733,'[1]Trừ tiền'!O$8:P$893,2,0)</f>
        <v>-224608</v>
      </c>
      <c r="N733" s="59">
        <f t="shared" si="36"/>
        <v>0</v>
      </c>
      <c r="U733" s="74" t="e">
        <f>+VLOOKUP(D733,'[1]TT T7'!O$895:P$1106,2,0)</f>
        <v>#N/A</v>
      </c>
    </row>
    <row r="734" spans="1:21" hidden="1" x14ac:dyDescent="0.3">
      <c r="A734">
        <f t="shared" si="34"/>
        <v>5</v>
      </c>
      <c r="B734" s="69">
        <v>45058</v>
      </c>
      <c r="C734" s="70" t="s">
        <v>16285</v>
      </c>
      <c r="D734" s="70">
        <f t="shared" si="35"/>
        <v>17476</v>
      </c>
      <c r="E734" s="70" t="s">
        <v>20824</v>
      </c>
      <c r="F734" s="70" t="s">
        <v>21875</v>
      </c>
      <c r="G734" s="70" t="s">
        <v>11799</v>
      </c>
      <c r="H734" s="70" t="s">
        <v>11725</v>
      </c>
      <c r="I734" s="71">
        <v>-839603</v>
      </c>
      <c r="J734" s="72" t="s">
        <v>11720</v>
      </c>
      <c r="K734" s="71">
        <v>-83960</v>
      </c>
      <c r="L734" s="73">
        <v>-923563</v>
      </c>
      <c r="M734">
        <f>+VLOOKUP(D734,'[1]Trừ tiền'!O$8:P$893,2,0)</f>
        <v>-923563</v>
      </c>
      <c r="N734" s="59">
        <f t="shared" si="36"/>
        <v>0</v>
      </c>
      <c r="U734" s="74" t="e">
        <f>+VLOOKUP(D734,'[1]TT T7'!O$895:P$1106,2,0)</f>
        <v>#N/A</v>
      </c>
    </row>
    <row r="735" spans="1:21" hidden="1" x14ac:dyDescent="0.3">
      <c r="A735">
        <f t="shared" si="34"/>
        <v>5</v>
      </c>
      <c r="B735" s="69">
        <v>45058</v>
      </c>
      <c r="C735" s="70" t="s">
        <v>16309</v>
      </c>
      <c r="D735" s="70">
        <f t="shared" si="35"/>
        <v>17513</v>
      </c>
      <c r="E735" s="70" t="s">
        <v>20824</v>
      </c>
      <c r="F735" s="70" t="s">
        <v>21876</v>
      </c>
      <c r="G735" s="70" t="s">
        <v>11799</v>
      </c>
      <c r="H735" s="70" t="s">
        <v>11725</v>
      </c>
      <c r="I735" s="71">
        <v>-136126</v>
      </c>
      <c r="J735" s="72" t="s">
        <v>11720</v>
      </c>
      <c r="K735" s="71">
        <v>-13613</v>
      </c>
      <c r="L735" s="73">
        <v>-149739</v>
      </c>
      <c r="M735">
        <f>+VLOOKUP(D735,'[1]Trừ tiền'!O$8:P$893,2,0)</f>
        <v>-149739</v>
      </c>
      <c r="N735" s="59">
        <f t="shared" si="36"/>
        <v>0</v>
      </c>
      <c r="U735" s="74" t="e">
        <f>+VLOOKUP(D735,'[1]TT T7'!O$895:P$1106,2,0)</f>
        <v>#N/A</v>
      </c>
    </row>
    <row r="736" spans="1:21" hidden="1" x14ac:dyDescent="0.3">
      <c r="A736">
        <f t="shared" si="34"/>
        <v>5</v>
      </c>
      <c r="B736" s="69">
        <v>45058</v>
      </c>
      <c r="C736" s="70" t="s">
        <v>16325</v>
      </c>
      <c r="D736" s="70">
        <f t="shared" si="35"/>
        <v>17567</v>
      </c>
      <c r="E736" s="70" t="s">
        <v>20824</v>
      </c>
      <c r="F736" s="70" t="s">
        <v>21877</v>
      </c>
      <c r="G736" s="70" t="s">
        <v>11799</v>
      </c>
      <c r="H736" s="70" t="s">
        <v>11725</v>
      </c>
      <c r="I736" s="71">
        <v>-68063</v>
      </c>
      <c r="J736" s="72" t="s">
        <v>11720</v>
      </c>
      <c r="K736" s="71">
        <v>-6806</v>
      </c>
      <c r="L736" s="73">
        <v>-74869</v>
      </c>
      <c r="M736">
        <f>+VLOOKUP(D736,'[1]Trừ tiền'!O$8:P$893,2,0)</f>
        <v>-74869</v>
      </c>
      <c r="N736" s="59">
        <f t="shared" si="36"/>
        <v>0</v>
      </c>
      <c r="U736" s="74" t="e">
        <f>+VLOOKUP(D736,'[1]TT T7'!O$895:P$1106,2,0)</f>
        <v>#N/A</v>
      </c>
    </row>
    <row r="737" spans="1:21" hidden="1" x14ac:dyDescent="0.3">
      <c r="A737">
        <f t="shared" si="34"/>
        <v>5</v>
      </c>
      <c r="B737" s="69">
        <v>45058</v>
      </c>
      <c r="C737" s="70" t="s">
        <v>21878</v>
      </c>
      <c r="D737" s="70">
        <f t="shared" si="35"/>
        <v>17587</v>
      </c>
      <c r="E737" s="70" t="s">
        <v>20824</v>
      </c>
      <c r="F737" s="70" t="s">
        <v>21879</v>
      </c>
      <c r="G737" s="70" t="s">
        <v>11799</v>
      </c>
      <c r="H737" s="70" t="s">
        <v>11725</v>
      </c>
      <c r="I737" s="71">
        <v>-911250</v>
      </c>
      <c r="J737" s="72" t="s">
        <v>11720</v>
      </c>
      <c r="K737" s="71">
        <v>-91125</v>
      </c>
      <c r="L737" s="73">
        <v>-1002375</v>
      </c>
      <c r="M737">
        <f>+VLOOKUP(D737,'[1]Trừ tiền'!O$8:P$893,2,0)</f>
        <v>-1002375</v>
      </c>
      <c r="N737" s="59">
        <f t="shared" si="36"/>
        <v>0</v>
      </c>
      <c r="U737" s="74" t="e">
        <f>+VLOOKUP(D737,'[1]TT T7'!O$895:P$1106,2,0)</f>
        <v>#N/A</v>
      </c>
    </row>
    <row r="738" spans="1:21" hidden="1" x14ac:dyDescent="0.3">
      <c r="A738">
        <f t="shared" si="34"/>
        <v>5</v>
      </c>
      <c r="B738" s="69">
        <v>45058</v>
      </c>
      <c r="C738" s="70" t="s">
        <v>21880</v>
      </c>
      <c r="D738" s="70">
        <f t="shared" si="35"/>
        <v>17631</v>
      </c>
      <c r="E738" s="70" t="s">
        <v>20824</v>
      </c>
      <c r="F738" s="70" t="s">
        <v>21881</v>
      </c>
      <c r="G738" s="70" t="s">
        <v>11799</v>
      </c>
      <c r="H738" s="70" t="s">
        <v>11725</v>
      </c>
      <c r="I738" s="71">
        <v>-531856</v>
      </c>
      <c r="J738" s="72" t="s">
        <v>11720</v>
      </c>
      <c r="K738" s="71">
        <v>-53186</v>
      </c>
      <c r="L738" s="73">
        <v>-585042</v>
      </c>
      <c r="M738">
        <f>+VLOOKUP(D738,'[1]Trừ tiền'!O$8:P$893,2,0)</f>
        <v>-585042</v>
      </c>
      <c r="N738" s="59">
        <f t="shared" si="36"/>
        <v>0</v>
      </c>
      <c r="U738" s="74" t="e">
        <f>+VLOOKUP(D738,'[1]TT T7'!O$895:P$1106,2,0)</f>
        <v>#N/A</v>
      </c>
    </row>
    <row r="739" spans="1:21" hidden="1" x14ac:dyDescent="0.3">
      <c r="A739">
        <f t="shared" si="34"/>
        <v>5</v>
      </c>
      <c r="B739" s="55">
        <v>45058</v>
      </c>
      <c r="C739" s="56" t="s">
        <v>14542</v>
      </c>
      <c r="D739" s="70">
        <f t="shared" si="35"/>
        <v>1700</v>
      </c>
      <c r="E739" s="56" t="s">
        <v>20847</v>
      </c>
      <c r="F739" s="56" t="s">
        <v>21882</v>
      </c>
      <c r="G739" s="56" t="s">
        <v>11860</v>
      </c>
      <c r="H739" s="56" t="s">
        <v>11719</v>
      </c>
      <c r="I739" s="57">
        <v>-106050</v>
      </c>
      <c r="J739" s="58" t="s">
        <v>11720</v>
      </c>
      <c r="K739" s="57">
        <v>-10605</v>
      </c>
      <c r="L739" s="82">
        <v>-116655</v>
      </c>
      <c r="M739">
        <f>+VLOOKUP(D739,'[1]Trừ tiền'!O$8:P$893,2,0)</f>
        <v>-116655</v>
      </c>
      <c r="N739" s="59">
        <f t="shared" si="36"/>
        <v>0</v>
      </c>
      <c r="U739" s="74" t="e">
        <f>+VLOOKUP(D739,'[1]TT T7'!O$895:P$1106,2,0)</f>
        <v>#N/A</v>
      </c>
    </row>
    <row r="740" spans="1:21" hidden="1" x14ac:dyDescent="0.3">
      <c r="A740">
        <f t="shared" si="34"/>
        <v>5</v>
      </c>
      <c r="B740" s="69">
        <v>45059</v>
      </c>
      <c r="C740" s="70" t="s">
        <v>21883</v>
      </c>
      <c r="D740" s="70">
        <f t="shared" si="35"/>
        <v>1084</v>
      </c>
      <c r="E740" s="70" t="s">
        <v>20860</v>
      </c>
      <c r="F740" s="70" t="s">
        <v>21884</v>
      </c>
      <c r="G740" s="70" t="s">
        <v>12215</v>
      </c>
      <c r="H740" s="70" t="s">
        <v>12216</v>
      </c>
      <c r="I740" s="71">
        <v>-782009</v>
      </c>
      <c r="J740" s="72" t="s">
        <v>11720</v>
      </c>
      <c r="K740" s="71">
        <v>-78201</v>
      </c>
      <c r="L740" s="73">
        <v>-860210</v>
      </c>
      <c r="M740">
        <f>+VLOOKUP(D740,'[1]Trừ tiền'!O$8:P$893,2,0)</f>
        <v>-860210</v>
      </c>
      <c r="N740" s="59">
        <f t="shared" si="36"/>
        <v>0</v>
      </c>
      <c r="U740" s="74" t="e">
        <f>+VLOOKUP(D740,'[1]TT T7'!O$895:P$1106,2,0)</f>
        <v>#N/A</v>
      </c>
    </row>
    <row r="741" spans="1:21" hidden="1" x14ac:dyDescent="0.3">
      <c r="A741">
        <f t="shared" si="34"/>
        <v>5</v>
      </c>
      <c r="B741" s="69">
        <v>45061</v>
      </c>
      <c r="C741" s="70" t="s">
        <v>13963</v>
      </c>
      <c r="D741" s="70">
        <f t="shared" si="35"/>
        <v>515</v>
      </c>
      <c r="E741" s="70" t="s">
        <v>20930</v>
      </c>
      <c r="F741" s="70" t="s">
        <v>21885</v>
      </c>
      <c r="G741" s="70" t="s">
        <v>12306</v>
      </c>
      <c r="H741" s="70" t="s">
        <v>12307</v>
      </c>
      <c r="I741" s="71">
        <v>-88846</v>
      </c>
      <c r="J741" s="72" t="s">
        <v>11720</v>
      </c>
      <c r="K741" s="71">
        <v>-8885</v>
      </c>
      <c r="L741" s="73">
        <v>-97731</v>
      </c>
      <c r="M741">
        <f>+VLOOKUP(D741,'[1]Trừ tiền'!O$8:P$893,2,0)</f>
        <v>-97731</v>
      </c>
      <c r="N741" s="59">
        <f t="shared" si="36"/>
        <v>0</v>
      </c>
      <c r="U741" s="74" t="e">
        <f>+VLOOKUP(D741,'[1]TT T7'!O$895:P$1106,2,0)</f>
        <v>#N/A</v>
      </c>
    </row>
    <row r="742" spans="1:21" hidden="1" x14ac:dyDescent="0.3">
      <c r="A742">
        <f t="shared" si="34"/>
        <v>5</v>
      </c>
      <c r="B742" s="69">
        <v>45061</v>
      </c>
      <c r="C742" s="70" t="s">
        <v>21675</v>
      </c>
      <c r="D742" s="70">
        <f t="shared" si="35"/>
        <v>525</v>
      </c>
      <c r="E742" s="70" t="s">
        <v>20832</v>
      </c>
      <c r="F742" s="70" t="s">
        <v>21886</v>
      </c>
      <c r="G742" s="70" t="s">
        <v>12263</v>
      </c>
      <c r="H742" s="70" t="s">
        <v>12264</v>
      </c>
      <c r="I742" s="71">
        <v>-238132</v>
      </c>
      <c r="J742" s="72" t="s">
        <v>11720</v>
      </c>
      <c r="K742" s="71">
        <v>-23813</v>
      </c>
      <c r="L742" s="73">
        <v>-261945</v>
      </c>
      <c r="M742" s="59">
        <f>+L742</f>
        <v>-261945</v>
      </c>
      <c r="N742" s="59">
        <f t="shared" si="36"/>
        <v>0</v>
      </c>
      <c r="O742" t="e">
        <f>+SUMIFS('[1]Trừ tiền'!P$8:P$893,'[1]Trừ tiền'!O$8:O$893,'[1]Hàng trả'!D715)</f>
        <v>#VALUE!</v>
      </c>
      <c r="P742" t="e">
        <f>+O742-M742</f>
        <v>#VALUE!</v>
      </c>
      <c r="Q742" t="e">
        <f>+O742-M742</f>
        <v>#VALUE!</v>
      </c>
      <c r="R742" s="59" t="e">
        <f>+Q742-L742</f>
        <v>#VALUE!</v>
      </c>
      <c r="S742">
        <v>3</v>
      </c>
      <c r="U742" s="74" t="e">
        <f>+VLOOKUP(D742,'[1]TT T7'!O$895:P$1106,2,0)</f>
        <v>#N/A</v>
      </c>
    </row>
    <row r="743" spans="1:21" hidden="1" x14ac:dyDescent="0.3">
      <c r="A743">
        <f t="shared" si="34"/>
        <v>5</v>
      </c>
      <c r="B743" s="69">
        <v>45061</v>
      </c>
      <c r="C743" s="70" t="s">
        <v>14069</v>
      </c>
      <c r="D743" s="70">
        <f t="shared" si="35"/>
        <v>653</v>
      </c>
      <c r="E743" s="70" t="s">
        <v>21007</v>
      </c>
      <c r="F743" s="70" t="s">
        <v>21887</v>
      </c>
      <c r="G743" s="70" t="s">
        <v>12518</v>
      </c>
      <c r="H743" s="70" t="s">
        <v>12519</v>
      </c>
      <c r="I743" s="71">
        <v>-224146</v>
      </c>
      <c r="J743" s="72" t="s">
        <v>11720</v>
      </c>
      <c r="K743" s="71">
        <v>-22415</v>
      </c>
      <c r="L743" s="73">
        <v>-246561</v>
      </c>
      <c r="M743" s="59">
        <f>+L743</f>
        <v>-246561</v>
      </c>
      <c r="N743" s="59">
        <f t="shared" si="36"/>
        <v>0</v>
      </c>
      <c r="O743" t="e">
        <f>+SUMIFS('[1]Trừ tiền'!P$8:P$893,'[1]Trừ tiền'!O$8:O$893,'[1]Hàng trả'!D716)</f>
        <v>#VALUE!</v>
      </c>
      <c r="P743" t="e">
        <f>+O743-M743</f>
        <v>#VALUE!</v>
      </c>
      <c r="Q743" t="e">
        <f>+O743-M743</f>
        <v>#VALUE!</v>
      </c>
      <c r="R743" s="59" t="e">
        <f>+Q743-L743</f>
        <v>#VALUE!</v>
      </c>
      <c r="S743">
        <v>2</v>
      </c>
      <c r="U743" s="74" t="e">
        <f>+VLOOKUP(D743,'[1]TT T7'!O$895:P$1106,2,0)</f>
        <v>#N/A</v>
      </c>
    </row>
    <row r="744" spans="1:21" hidden="1" x14ac:dyDescent="0.3">
      <c r="A744">
        <f t="shared" si="34"/>
        <v>5</v>
      </c>
      <c r="B744" s="69">
        <v>45061</v>
      </c>
      <c r="C744" s="70" t="s">
        <v>21888</v>
      </c>
      <c r="D744" s="70">
        <f t="shared" si="35"/>
        <v>1172</v>
      </c>
      <c r="E744" s="70" t="s">
        <v>20827</v>
      </c>
      <c r="F744" s="70" t="s">
        <v>21889</v>
      </c>
      <c r="G744" s="70" t="s">
        <v>11970</v>
      </c>
      <c r="H744" s="70" t="s">
        <v>11971</v>
      </c>
      <c r="I744" s="71">
        <v>-371250</v>
      </c>
      <c r="J744" s="72" t="s">
        <v>11720</v>
      </c>
      <c r="K744" s="71">
        <v>-37125</v>
      </c>
      <c r="L744" s="73">
        <v>-408375</v>
      </c>
      <c r="M744">
        <f>+VLOOKUP(D744,'[1]Trừ tiền'!O$8:P$893,2,0)</f>
        <v>-408375</v>
      </c>
      <c r="N744" s="59">
        <f t="shared" si="36"/>
        <v>0</v>
      </c>
      <c r="U744" s="74" t="e">
        <f>+VLOOKUP(D744,'[1]TT T7'!O$895:P$1106,2,0)</f>
        <v>#N/A</v>
      </c>
    </row>
    <row r="745" spans="1:21" hidden="1" x14ac:dyDescent="0.3">
      <c r="A745">
        <f t="shared" si="34"/>
        <v>5</v>
      </c>
      <c r="B745" s="69">
        <v>45061</v>
      </c>
      <c r="C745" s="70" t="s">
        <v>21890</v>
      </c>
      <c r="D745" s="70">
        <f t="shared" si="35"/>
        <v>1400</v>
      </c>
      <c r="E745" s="70" t="s">
        <v>20828</v>
      </c>
      <c r="F745" s="70" t="s">
        <v>21891</v>
      </c>
      <c r="G745" s="70" t="s">
        <v>12367</v>
      </c>
      <c r="H745" s="70" t="s">
        <v>12368</v>
      </c>
      <c r="I745" s="71">
        <v>-1310314</v>
      </c>
      <c r="J745" s="72" t="s">
        <v>11720</v>
      </c>
      <c r="K745" s="71">
        <v>-131031</v>
      </c>
      <c r="L745" s="73">
        <v>-1441345</v>
      </c>
      <c r="M745">
        <f>+VLOOKUP(D745,'[1]Trừ tiền'!O$8:P$893,2,0)</f>
        <v>-1441345</v>
      </c>
      <c r="N745" s="59">
        <f t="shared" si="36"/>
        <v>0</v>
      </c>
      <c r="U745" s="74" t="e">
        <f>+VLOOKUP(D745,'[1]TT T7'!O$895:P$1106,2,0)</f>
        <v>#N/A</v>
      </c>
    </row>
    <row r="746" spans="1:21" hidden="1" x14ac:dyDescent="0.3">
      <c r="A746">
        <f t="shared" si="34"/>
        <v>5</v>
      </c>
      <c r="B746" s="69">
        <v>45061</v>
      </c>
      <c r="C746" s="70" t="s">
        <v>16420</v>
      </c>
      <c r="D746" s="70">
        <f t="shared" si="35"/>
        <v>17736</v>
      </c>
      <c r="E746" s="70" t="s">
        <v>20824</v>
      </c>
      <c r="F746" s="70" t="s">
        <v>21892</v>
      </c>
      <c r="G746" s="70" t="s">
        <v>11799</v>
      </c>
      <c r="H746" s="70" t="s">
        <v>11725</v>
      </c>
      <c r="I746" s="71">
        <v>-244200</v>
      </c>
      <c r="J746" s="72" t="s">
        <v>11720</v>
      </c>
      <c r="K746" s="71">
        <v>-24420</v>
      </c>
      <c r="L746" s="73">
        <v>-268620</v>
      </c>
      <c r="M746">
        <f>+VLOOKUP(D746,'[1]Trừ tiền'!O$8:P$893,2,0)</f>
        <v>-268620</v>
      </c>
      <c r="N746" s="59">
        <f t="shared" si="36"/>
        <v>0</v>
      </c>
      <c r="U746" s="74" t="e">
        <f>+VLOOKUP(D746,'[1]TT T7'!O$895:P$1106,2,0)</f>
        <v>#N/A</v>
      </c>
    </row>
    <row r="747" spans="1:21" hidden="1" x14ac:dyDescent="0.3">
      <c r="A747">
        <f t="shared" si="34"/>
        <v>5</v>
      </c>
      <c r="B747" s="69">
        <v>45061</v>
      </c>
      <c r="C747" s="70" t="s">
        <v>16434</v>
      </c>
      <c r="D747" s="70">
        <f t="shared" si="35"/>
        <v>17755</v>
      </c>
      <c r="E747" s="70" t="s">
        <v>20824</v>
      </c>
      <c r="F747" s="70" t="s">
        <v>21893</v>
      </c>
      <c r="G747" s="70" t="s">
        <v>11799</v>
      </c>
      <c r="H747" s="70" t="s">
        <v>11725</v>
      </c>
      <c r="I747" s="71">
        <v>-122100</v>
      </c>
      <c r="J747" s="72" t="s">
        <v>11720</v>
      </c>
      <c r="K747" s="71">
        <v>-12210</v>
      </c>
      <c r="L747" s="73">
        <v>-134310</v>
      </c>
      <c r="M747">
        <f>+VLOOKUP(D747,'[1]Trừ tiền'!O$8:P$893,2,0)</f>
        <v>-134310</v>
      </c>
      <c r="N747" s="59">
        <f t="shared" si="36"/>
        <v>0</v>
      </c>
      <c r="U747" s="74" t="e">
        <f>+VLOOKUP(D747,'[1]TT T7'!O$895:P$1106,2,0)</f>
        <v>#N/A</v>
      </c>
    </row>
    <row r="748" spans="1:21" hidden="1" x14ac:dyDescent="0.3">
      <c r="A748">
        <f t="shared" si="34"/>
        <v>5</v>
      </c>
      <c r="B748" s="69">
        <v>45061</v>
      </c>
      <c r="C748" s="70" t="s">
        <v>16438</v>
      </c>
      <c r="D748" s="70">
        <f t="shared" si="35"/>
        <v>17759</v>
      </c>
      <c r="E748" s="70" t="s">
        <v>20824</v>
      </c>
      <c r="F748" s="70" t="s">
        <v>21894</v>
      </c>
      <c r="G748" s="70" t="s">
        <v>11799</v>
      </c>
      <c r="H748" s="70" t="s">
        <v>11725</v>
      </c>
      <c r="I748" s="71">
        <v>-680630</v>
      </c>
      <c r="J748" s="72" t="s">
        <v>11720</v>
      </c>
      <c r="K748" s="71">
        <v>-68063</v>
      </c>
      <c r="L748" s="73">
        <v>-748693</v>
      </c>
      <c r="M748">
        <f>+VLOOKUP(D748,'[1]Trừ tiền'!O$8:P$893,2,0)</f>
        <v>-748693</v>
      </c>
      <c r="N748" s="59">
        <f t="shared" si="36"/>
        <v>0</v>
      </c>
      <c r="U748" s="74" t="e">
        <f>+VLOOKUP(D748,'[1]TT T7'!O$895:P$1106,2,0)</f>
        <v>#N/A</v>
      </c>
    </row>
    <row r="749" spans="1:21" hidden="1" x14ac:dyDescent="0.3">
      <c r="A749">
        <f t="shared" si="34"/>
        <v>5</v>
      </c>
      <c r="B749" s="69">
        <v>45061</v>
      </c>
      <c r="C749" s="70" t="s">
        <v>16441</v>
      </c>
      <c r="D749" s="70">
        <f t="shared" si="35"/>
        <v>17762</v>
      </c>
      <c r="E749" s="70" t="s">
        <v>20824</v>
      </c>
      <c r="F749" s="70" t="s">
        <v>21895</v>
      </c>
      <c r="G749" s="70" t="s">
        <v>11799</v>
      </c>
      <c r="H749" s="70" t="s">
        <v>11725</v>
      </c>
      <c r="I749" s="71">
        <v>-287782</v>
      </c>
      <c r="J749" s="72" t="s">
        <v>11720</v>
      </c>
      <c r="K749" s="71">
        <v>-28778</v>
      </c>
      <c r="L749" s="73">
        <v>-316560</v>
      </c>
      <c r="M749">
        <f>+VLOOKUP(D749,'[1]Trừ tiền'!O$8:P$893,2,0)</f>
        <v>-316560</v>
      </c>
      <c r="N749" s="59">
        <f t="shared" si="36"/>
        <v>0</v>
      </c>
      <c r="U749" s="74" t="e">
        <f>+VLOOKUP(D749,'[1]TT T7'!O$895:P$1106,2,0)</f>
        <v>#N/A</v>
      </c>
    </row>
    <row r="750" spans="1:21" hidden="1" x14ac:dyDescent="0.3">
      <c r="A750">
        <f t="shared" si="34"/>
        <v>5</v>
      </c>
      <c r="B750" s="69">
        <v>45061</v>
      </c>
      <c r="C750" s="70" t="s">
        <v>21896</v>
      </c>
      <c r="D750" s="70">
        <f t="shared" si="35"/>
        <v>17764</v>
      </c>
      <c r="E750" s="70" t="s">
        <v>20824</v>
      </c>
      <c r="F750" s="70" t="s">
        <v>21897</v>
      </c>
      <c r="G750" s="70" t="s">
        <v>11799</v>
      </c>
      <c r="H750" s="70" t="s">
        <v>11725</v>
      </c>
      <c r="I750" s="71">
        <v>-325050</v>
      </c>
      <c r="J750" s="72" t="s">
        <v>11720</v>
      </c>
      <c r="K750" s="71">
        <v>-32505</v>
      </c>
      <c r="L750" s="73">
        <v>-357555</v>
      </c>
      <c r="M750">
        <f>+VLOOKUP(D750,'[1]Trừ tiền'!O$8:P$893,2,0)</f>
        <v>-357555</v>
      </c>
      <c r="N750" s="59">
        <f t="shared" si="36"/>
        <v>0</v>
      </c>
      <c r="U750" s="74" t="e">
        <f>+VLOOKUP(D750,'[1]TT T7'!O$895:P$1106,2,0)</f>
        <v>#N/A</v>
      </c>
    </row>
    <row r="751" spans="1:21" hidden="1" x14ac:dyDescent="0.3">
      <c r="A751">
        <f t="shared" si="34"/>
        <v>5</v>
      </c>
      <c r="B751" s="69">
        <v>45061</v>
      </c>
      <c r="C751" s="70" t="s">
        <v>21898</v>
      </c>
      <c r="D751" s="70">
        <f t="shared" si="35"/>
        <v>17771</v>
      </c>
      <c r="E751" s="70" t="s">
        <v>20824</v>
      </c>
      <c r="F751" s="70" t="s">
        <v>21899</v>
      </c>
      <c r="G751" s="70" t="s">
        <v>11799</v>
      </c>
      <c r="H751" s="70" t="s">
        <v>11725</v>
      </c>
      <c r="I751" s="71">
        <v>-272252</v>
      </c>
      <c r="J751" s="72" t="s">
        <v>11720</v>
      </c>
      <c r="K751" s="71">
        <v>-27225</v>
      </c>
      <c r="L751" s="73">
        <v>-299477</v>
      </c>
      <c r="M751">
        <f>+VLOOKUP(D751,'[1]Trừ tiền'!O$8:P$893,2,0)</f>
        <v>-299477</v>
      </c>
      <c r="N751" s="59">
        <f t="shared" si="36"/>
        <v>0</v>
      </c>
      <c r="U751" s="74" t="e">
        <f>+VLOOKUP(D751,'[1]TT T7'!O$895:P$1106,2,0)</f>
        <v>#N/A</v>
      </c>
    </row>
    <row r="752" spans="1:21" hidden="1" x14ac:dyDescent="0.3">
      <c r="A752">
        <f t="shared" si="34"/>
        <v>5</v>
      </c>
      <c r="B752" s="69">
        <v>45061</v>
      </c>
      <c r="C752" s="70" t="s">
        <v>21900</v>
      </c>
      <c r="D752" s="70">
        <f t="shared" si="35"/>
        <v>17857</v>
      </c>
      <c r="E752" s="70" t="s">
        <v>20824</v>
      </c>
      <c r="F752" s="70" t="s">
        <v>21901</v>
      </c>
      <c r="G752" s="70" t="s">
        <v>11799</v>
      </c>
      <c r="H752" s="70" t="s">
        <v>11725</v>
      </c>
      <c r="I752" s="71">
        <v>-319528</v>
      </c>
      <c r="J752" s="72" t="s">
        <v>11720</v>
      </c>
      <c r="K752" s="71">
        <v>-31953</v>
      </c>
      <c r="L752" s="73">
        <v>-351481</v>
      </c>
      <c r="M752">
        <f>+VLOOKUP(D752,'[1]Trừ tiền'!O$8:P$893,2,0)</f>
        <v>-351481</v>
      </c>
      <c r="N752" s="59">
        <f t="shared" si="36"/>
        <v>0</v>
      </c>
      <c r="U752" s="74" t="e">
        <f>+VLOOKUP(D752,'[1]TT T7'!O$895:P$1106,2,0)</f>
        <v>#N/A</v>
      </c>
    </row>
    <row r="753" spans="1:21" hidden="1" x14ac:dyDescent="0.3">
      <c r="A753">
        <f t="shared" si="34"/>
        <v>5</v>
      </c>
      <c r="B753" s="69">
        <v>45061</v>
      </c>
      <c r="C753" s="70" t="s">
        <v>21902</v>
      </c>
      <c r="D753" s="70">
        <f t="shared" si="35"/>
        <v>17873</v>
      </c>
      <c r="E753" s="70" t="s">
        <v>20824</v>
      </c>
      <c r="F753" s="70" t="s">
        <v>21903</v>
      </c>
      <c r="G753" s="70" t="s">
        <v>11799</v>
      </c>
      <c r="H753" s="70" t="s">
        <v>11725</v>
      </c>
      <c r="I753" s="71">
        <v>-211422</v>
      </c>
      <c r="J753" s="72" t="s">
        <v>11720</v>
      </c>
      <c r="K753" s="71">
        <v>-21142</v>
      </c>
      <c r="L753" s="73">
        <v>-232564</v>
      </c>
      <c r="M753">
        <f>+VLOOKUP(D753,'[1]Trừ tiền'!O$8:P$893,2,0)</f>
        <v>-232564</v>
      </c>
      <c r="N753" s="59">
        <f t="shared" si="36"/>
        <v>0</v>
      </c>
      <c r="U753" s="74" t="e">
        <f>+VLOOKUP(D753,'[1]TT T7'!O$895:P$1106,2,0)</f>
        <v>#N/A</v>
      </c>
    </row>
    <row r="754" spans="1:21" hidden="1" x14ac:dyDescent="0.3">
      <c r="A754">
        <f t="shared" si="34"/>
        <v>5</v>
      </c>
      <c r="B754" s="69">
        <v>45061</v>
      </c>
      <c r="C754" s="70" t="s">
        <v>21904</v>
      </c>
      <c r="D754" s="70">
        <f t="shared" si="35"/>
        <v>17879</v>
      </c>
      <c r="E754" s="70" t="s">
        <v>20824</v>
      </c>
      <c r="F754" s="70" t="s">
        <v>21905</v>
      </c>
      <c r="G754" s="70" t="s">
        <v>11799</v>
      </c>
      <c r="H754" s="70" t="s">
        <v>11725</v>
      </c>
      <c r="I754" s="71">
        <v>-601919</v>
      </c>
      <c r="J754" s="72" t="s">
        <v>11720</v>
      </c>
      <c r="K754" s="71">
        <v>-60192</v>
      </c>
      <c r="L754" s="73">
        <v>-662111</v>
      </c>
      <c r="M754">
        <f>+VLOOKUP(D754,'[1]Trừ tiền'!O$8:P$893,2,0)</f>
        <v>-662111</v>
      </c>
      <c r="N754" s="59">
        <f t="shared" si="36"/>
        <v>0</v>
      </c>
      <c r="U754" s="74" t="e">
        <f>+VLOOKUP(D754,'[1]TT T7'!O$895:P$1106,2,0)</f>
        <v>#N/A</v>
      </c>
    </row>
    <row r="755" spans="1:21" hidden="1" x14ac:dyDescent="0.3">
      <c r="A755">
        <f t="shared" si="34"/>
        <v>5</v>
      </c>
      <c r="B755" s="69">
        <v>45062</v>
      </c>
      <c r="C755" s="70" t="s">
        <v>14076</v>
      </c>
      <c r="D755" s="70">
        <f t="shared" si="35"/>
        <v>659</v>
      </c>
      <c r="E755" s="70" t="s">
        <v>21129</v>
      </c>
      <c r="F755" s="70" t="s">
        <v>21906</v>
      </c>
      <c r="G755" s="70" t="s">
        <v>12248</v>
      </c>
      <c r="H755" s="70" t="s">
        <v>12249</v>
      </c>
      <c r="I755" s="71">
        <v>-88846</v>
      </c>
      <c r="J755" s="72" t="s">
        <v>11720</v>
      </c>
      <c r="K755" s="71">
        <v>-8885</v>
      </c>
      <c r="L755" s="73">
        <v>-97731</v>
      </c>
      <c r="M755">
        <f>+VLOOKUP(D755,'[1]Trừ tiền'!O$8:P$893,2,0)</f>
        <v>-97731</v>
      </c>
      <c r="N755" s="59">
        <f t="shared" si="36"/>
        <v>0</v>
      </c>
      <c r="U755" s="74" t="e">
        <f>+VLOOKUP(D755,'[1]TT T7'!O$895:P$1106,2,0)</f>
        <v>#N/A</v>
      </c>
    </row>
    <row r="756" spans="1:21" hidden="1" x14ac:dyDescent="0.3">
      <c r="A756">
        <f t="shared" si="34"/>
        <v>5</v>
      </c>
      <c r="B756" s="69">
        <v>45062</v>
      </c>
      <c r="C756" s="70" t="s">
        <v>21907</v>
      </c>
      <c r="D756" s="70">
        <f t="shared" si="35"/>
        <v>17904</v>
      </c>
      <c r="E756" s="70" t="s">
        <v>20824</v>
      </c>
      <c r="F756" s="70" t="s">
        <v>21908</v>
      </c>
      <c r="G756" s="70" t="s">
        <v>11799</v>
      </c>
      <c r="H756" s="70" t="s">
        <v>11725</v>
      </c>
      <c r="I756" s="71">
        <v>-599748</v>
      </c>
      <c r="J756" s="72" t="s">
        <v>11720</v>
      </c>
      <c r="K756" s="71">
        <v>-59975</v>
      </c>
      <c r="L756" s="73">
        <v>-659723</v>
      </c>
      <c r="M756">
        <f>+VLOOKUP(D756,'[1]Trừ tiền'!O$8:P$893,2,0)</f>
        <v>-659723</v>
      </c>
      <c r="N756" s="59">
        <f t="shared" si="36"/>
        <v>0</v>
      </c>
      <c r="U756" s="74" t="e">
        <f>+VLOOKUP(D756,'[1]TT T7'!O$895:P$1106,2,0)</f>
        <v>#N/A</v>
      </c>
    </row>
    <row r="757" spans="1:21" hidden="1" x14ac:dyDescent="0.3">
      <c r="A757">
        <f t="shared" si="34"/>
        <v>5</v>
      </c>
      <c r="B757" s="69">
        <v>45062</v>
      </c>
      <c r="C757" s="70" t="s">
        <v>21909</v>
      </c>
      <c r="D757" s="70">
        <f t="shared" si="35"/>
        <v>17958</v>
      </c>
      <c r="E757" s="70" t="s">
        <v>20824</v>
      </c>
      <c r="F757" s="70" t="s">
        <v>21910</v>
      </c>
      <c r="G757" s="70" t="s">
        <v>11799</v>
      </c>
      <c r="H757" s="70" t="s">
        <v>11725</v>
      </c>
      <c r="I757" s="71">
        <v>-528743</v>
      </c>
      <c r="J757" s="72" t="s">
        <v>11720</v>
      </c>
      <c r="K757" s="71">
        <v>-52874</v>
      </c>
      <c r="L757" s="73">
        <v>-581617</v>
      </c>
      <c r="M757">
        <f>+VLOOKUP(D757,'[1]Trừ tiền'!O$8:P$893,2,0)</f>
        <v>-581617</v>
      </c>
      <c r="N757" s="59">
        <f t="shared" si="36"/>
        <v>0</v>
      </c>
      <c r="U757" s="74" t="e">
        <f>+VLOOKUP(D757,'[1]TT T7'!O$895:P$1106,2,0)</f>
        <v>#N/A</v>
      </c>
    </row>
    <row r="758" spans="1:21" hidden="1" x14ac:dyDescent="0.3">
      <c r="A758">
        <f t="shared" si="34"/>
        <v>5</v>
      </c>
      <c r="B758" s="69">
        <v>45062</v>
      </c>
      <c r="C758" s="70" t="s">
        <v>21911</v>
      </c>
      <c r="D758" s="70">
        <f t="shared" si="35"/>
        <v>17975</v>
      </c>
      <c r="E758" s="70" t="s">
        <v>20824</v>
      </c>
      <c r="F758" s="70" t="s">
        <v>21912</v>
      </c>
      <c r="G758" s="70" t="s">
        <v>11799</v>
      </c>
      <c r="H758" s="70" t="s">
        <v>11725</v>
      </c>
      <c r="I758" s="71">
        <v>-383310</v>
      </c>
      <c r="J758" s="72" t="s">
        <v>11720</v>
      </c>
      <c r="K758" s="71">
        <v>-38331</v>
      </c>
      <c r="L758" s="73">
        <v>-421641</v>
      </c>
      <c r="M758">
        <f>+VLOOKUP(D758,'[1]Trừ tiền'!O$8:P$893,2,0)</f>
        <v>-421641</v>
      </c>
      <c r="N758" s="59">
        <f t="shared" si="36"/>
        <v>0</v>
      </c>
      <c r="U758" s="74" t="e">
        <f>+VLOOKUP(D758,'[1]TT T7'!O$895:P$1106,2,0)</f>
        <v>#N/A</v>
      </c>
    </row>
    <row r="759" spans="1:21" hidden="1" x14ac:dyDescent="0.3">
      <c r="A759">
        <f t="shared" si="34"/>
        <v>5</v>
      </c>
      <c r="B759" s="69">
        <v>45062</v>
      </c>
      <c r="C759" s="70" t="s">
        <v>21913</v>
      </c>
      <c r="D759" s="70">
        <f t="shared" si="35"/>
        <v>17993</v>
      </c>
      <c r="E759" s="70" t="s">
        <v>20824</v>
      </c>
      <c r="F759" s="70" t="s">
        <v>21914</v>
      </c>
      <c r="G759" s="70" t="s">
        <v>11799</v>
      </c>
      <c r="H759" s="70" t="s">
        <v>11725</v>
      </c>
      <c r="I759" s="71">
        <v>-207912</v>
      </c>
      <c r="J759" s="72" t="s">
        <v>11720</v>
      </c>
      <c r="K759" s="71">
        <v>-20792</v>
      </c>
      <c r="L759" s="73">
        <v>-228704</v>
      </c>
      <c r="M759">
        <f>+VLOOKUP(D759,'[1]Trừ tiền'!O$8:P$893,2,0)</f>
        <v>-228703</v>
      </c>
      <c r="N759" s="59">
        <f t="shared" si="36"/>
        <v>1</v>
      </c>
      <c r="U759" s="74" t="e">
        <f>+VLOOKUP(D759,'[1]TT T7'!O$895:P$1106,2,0)</f>
        <v>#N/A</v>
      </c>
    </row>
    <row r="760" spans="1:21" hidden="1" x14ac:dyDescent="0.3">
      <c r="A760">
        <f t="shared" si="34"/>
        <v>5</v>
      </c>
      <c r="B760" s="69">
        <v>45062</v>
      </c>
      <c r="C760" s="70" t="s">
        <v>21915</v>
      </c>
      <c r="D760" s="70">
        <f t="shared" si="35"/>
        <v>18015</v>
      </c>
      <c r="E760" s="70" t="s">
        <v>20824</v>
      </c>
      <c r="F760" s="70" t="s">
        <v>21916</v>
      </c>
      <c r="G760" s="70" t="s">
        <v>11799</v>
      </c>
      <c r="H760" s="70" t="s">
        <v>11725</v>
      </c>
      <c r="I760" s="71">
        <v>-848615</v>
      </c>
      <c r="J760" s="72" t="s">
        <v>11720</v>
      </c>
      <c r="K760" s="71">
        <v>-84862</v>
      </c>
      <c r="L760" s="73">
        <v>-933477</v>
      </c>
      <c r="M760">
        <f>+VLOOKUP(D760,'[1]Trừ tiền'!O$8:P$893,2,0)</f>
        <v>-933477</v>
      </c>
      <c r="N760" s="59">
        <f t="shared" si="36"/>
        <v>0</v>
      </c>
      <c r="U760" s="74" t="e">
        <f>+VLOOKUP(D760,'[1]TT T7'!O$895:P$1106,2,0)</f>
        <v>#N/A</v>
      </c>
    </row>
    <row r="761" spans="1:21" hidden="1" x14ac:dyDescent="0.3">
      <c r="A761">
        <f t="shared" si="34"/>
        <v>5</v>
      </c>
      <c r="B761" s="69">
        <v>45062</v>
      </c>
      <c r="C761" s="70" t="s">
        <v>21917</v>
      </c>
      <c r="D761" s="70">
        <f t="shared" si="35"/>
        <v>18036</v>
      </c>
      <c r="E761" s="70" t="s">
        <v>20824</v>
      </c>
      <c r="F761" s="70" t="s">
        <v>21918</v>
      </c>
      <c r="G761" s="70" t="s">
        <v>11799</v>
      </c>
      <c r="H761" s="70" t="s">
        <v>11725</v>
      </c>
      <c r="I761" s="71">
        <v>-333174</v>
      </c>
      <c r="J761" s="72" t="s">
        <v>11720</v>
      </c>
      <c r="K761" s="71">
        <v>-33317</v>
      </c>
      <c r="L761" s="73">
        <v>-366491</v>
      </c>
      <c r="M761">
        <f>+VLOOKUP(D761,'[1]Trừ tiền'!O$8:P$893,2,0)</f>
        <v>-366491</v>
      </c>
      <c r="N761" s="59">
        <f t="shared" si="36"/>
        <v>0</v>
      </c>
      <c r="U761" s="74" t="e">
        <f>+VLOOKUP(D761,'[1]TT T7'!O$895:P$1106,2,0)</f>
        <v>#N/A</v>
      </c>
    </row>
    <row r="762" spans="1:21" hidden="1" x14ac:dyDescent="0.3">
      <c r="A762">
        <f t="shared" si="34"/>
        <v>5</v>
      </c>
      <c r="B762" s="55">
        <v>45062</v>
      </c>
      <c r="C762" s="56" t="s">
        <v>14193</v>
      </c>
      <c r="D762" s="70">
        <f t="shared" si="35"/>
        <v>786</v>
      </c>
      <c r="E762" s="56" t="s">
        <v>20826</v>
      </c>
      <c r="F762" s="56" t="s">
        <v>21919</v>
      </c>
      <c r="G762" s="56" t="s">
        <v>12161</v>
      </c>
      <c r="H762" s="56" t="s">
        <v>12162</v>
      </c>
      <c r="I762" s="57">
        <v>-84840</v>
      </c>
      <c r="J762" s="58" t="s">
        <v>11720</v>
      </c>
      <c r="K762" s="57">
        <v>-8484</v>
      </c>
      <c r="L762" s="82">
        <v>-93324</v>
      </c>
      <c r="M762">
        <f>+VLOOKUP(D762,'[1]Trừ tiền'!O$8:P$893,2,0)</f>
        <v>-93324</v>
      </c>
      <c r="N762" s="59">
        <f t="shared" si="36"/>
        <v>0</v>
      </c>
      <c r="U762" s="74" t="e">
        <f>+VLOOKUP(D762,'[1]TT T7'!O$895:P$1106,2,0)</f>
        <v>#N/A</v>
      </c>
    </row>
    <row r="763" spans="1:21" hidden="1" x14ac:dyDescent="0.3">
      <c r="A763">
        <f t="shared" si="34"/>
        <v>5</v>
      </c>
      <c r="B763" s="69">
        <v>45063</v>
      </c>
      <c r="C763" s="70" t="s">
        <v>21920</v>
      </c>
      <c r="D763" s="70">
        <f t="shared" si="35"/>
        <v>18254</v>
      </c>
      <c r="E763" s="70" t="s">
        <v>20824</v>
      </c>
      <c r="F763" s="70" t="s">
        <v>21921</v>
      </c>
      <c r="G763" s="70" t="s">
        <v>11799</v>
      </c>
      <c r="H763" s="70" t="s">
        <v>11725</v>
      </c>
      <c r="I763" s="71">
        <v>-200728</v>
      </c>
      <c r="J763" s="72" t="s">
        <v>11720</v>
      </c>
      <c r="K763" s="71">
        <v>-20073</v>
      </c>
      <c r="L763" s="73">
        <v>-220801</v>
      </c>
      <c r="M763">
        <f>+VLOOKUP(D763,'[1]Trừ tiền'!O$8:P$893,2,0)</f>
        <v>-220801</v>
      </c>
      <c r="N763" s="59">
        <f t="shared" si="36"/>
        <v>0</v>
      </c>
      <c r="U763" s="74" t="e">
        <f>+VLOOKUP(D763,'[1]TT T7'!O$895:P$1106,2,0)</f>
        <v>#N/A</v>
      </c>
    </row>
    <row r="764" spans="1:21" hidden="1" x14ac:dyDescent="0.3">
      <c r="A764">
        <f t="shared" si="34"/>
        <v>5</v>
      </c>
      <c r="B764" s="69">
        <v>45063</v>
      </c>
      <c r="C764" s="70" t="s">
        <v>21922</v>
      </c>
      <c r="D764" s="70">
        <f t="shared" si="35"/>
        <v>18299</v>
      </c>
      <c r="E764" s="70" t="s">
        <v>20824</v>
      </c>
      <c r="F764" s="70" t="s">
        <v>21923</v>
      </c>
      <c r="G764" s="70" t="s">
        <v>11799</v>
      </c>
      <c r="H764" s="70" t="s">
        <v>11725</v>
      </c>
      <c r="I764" s="71">
        <v>-88846</v>
      </c>
      <c r="J764" s="72" t="s">
        <v>11720</v>
      </c>
      <c r="K764" s="71">
        <v>-8885</v>
      </c>
      <c r="L764" s="73">
        <v>-97731</v>
      </c>
      <c r="M764">
        <f>+VLOOKUP(D764,'[1]Trừ tiền'!O$8:P$893,2,0)</f>
        <v>-97731</v>
      </c>
      <c r="N764" s="59">
        <f t="shared" si="36"/>
        <v>0</v>
      </c>
      <c r="U764" s="74" t="e">
        <f>+VLOOKUP(D764,'[1]TT T7'!O$895:P$1106,2,0)</f>
        <v>#N/A</v>
      </c>
    </row>
    <row r="765" spans="1:21" hidden="1" x14ac:dyDescent="0.3">
      <c r="A765">
        <f t="shared" si="34"/>
        <v>5</v>
      </c>
      <c r="B765" s="55">
        <v>45063</v>
      </c>
      <c r="C765" s="56" t="s">
        <v>21924</v>
      </c>
      <c r="D765" s="70">
        <f t="shared" si="35"/>
        <v>18052</v>
      </c>
      <c r="E765" s="56" t="s">
        <v>20824</v>
      </c>
      <c r="F765" s="56" t="s">
        <v>21925</v>
      </c>
      <c r="G765" s="56" t="s">
        <v>11799</v>
      </c>
      <c r="H765" s="56" t="s">
        <v>11725</v>
      </c>
      <c r="I765" s="57">
        <v>-372616</v>
      </c>
      <c r="J765" s="58" t="s">
        <v>11720</v>
      </c>
      <c r="K765" s="57">
        <v>-37261</v>
      </c>
      <c r="L765" s="82">
        <v>-409877</v>
      </c>
      <c r="M765">
        <f>+VLOOKUP(D765,'[1]Trừ tiền'!O$8:P$893,2,0)</f>
        <v>-409878</v>
      </c>
      <c r="N765" s="59">
        <f t="shared" si="36"/>
        <v>-1</v>
      </c>
      <c r="U765" s="74" t="e">
        <f>+VLOOKUP(D765,'[1]TT T7'!O$895:P$1106,2,0)</f>
        <v>#N/A</v>
      </c>
    </row>
    <row r="766" spans="1:21" hidden="1" x14ac:dyDescent="0.3">
      <c r="A766">
        <f t="shared" si="34"/>
        <v>5</v>
      </c>
      <c r="B766" s="69">
        <v>45064</v>
      </c>
      <c r="C766" s="70" t="s">
        <v>21926</v>
      </c>
      <c r="D766" s="70">
        <f t="shared" si="35"/>
        <v>1213</v>
      </c>
      <c r="E766" s="70" t="s">
        <v>20827</v>
      </c>
      <c r="F766" s="70" t="s">
        <v>21927</v>
      </c>
      <c r="G766" s="70" t="s">
        <v>11970</v>
      </c>
      <c r="H766" s="70" t="s">
        <v>11971</v>
      </c>
      <c r="I766" s="71">
        <v>-702468</v>
      </c>
      <c r="J766" s="72" t="s">
        <v>11720</v>
      </c>
      <c r="K766" s="71">
        <v>-70248</v>
      </c>
      <c r="L766" s="73">
        <v>-772716</v>
      </c>
      <c r="M766">
        <f>+VLOOKUP(D766,'[1]Trừ tiền'!O$8:P$893,2,0)</f>
        <v>-772715</v>
      </c>
      <c r="N766" s="59">
        <f t="shared" si="36"/>
        <v>1</v>
      </c>
      <c r="U766" s="74" t="e">
        <f>+VLOOKUP(D766,'[1]TT T7'!O$895:P$1106,2,0)</f>
        <v>#N/A</v>
      </c>
    </row>
    <row r="767" spans="1:21" hidden="1" x14ac:dyDescent="0.3">
      <c r="A767">
        <f t="shared" si="34"/>
        <v>5</v>
      </c>
      <c r="B767" s="69">
        <v>45064</v>
      </c>
      <c r="C767" s="70" t="s">
        <v>21928</v>
      </c>
      <c r="D767" s="70">
        <f t="shared" si="35"/>
        <v>18329</v>
      </c>
      <c r="E767" s="70" t="s">
        <v>20824</v>
      </c>
      <c r="F767" s="70" t="s">
        <v>21929</v>
      </c>
      <c r="G767" s="70" t="s">
        <v>11799</v>
      </c>
      <c r="H767" s="70" t="s">
        <v>11725</v>
      </c>
      <c r="I767" s="71">
        <v>-476441</v>
      </c>
      <c r="J767" s="72" t="s">
        <v>11720</v>
      </c>
      <c r="K767" s="71">
        <v>-47644</v>
      </c>
      <c r="L767" s="73">
        <v>-524085</v>
      </c>
      <c r="M767">
        <f>+VLOOKUP(D767,'[1]Trừ tiền'!O$8:P$893,2,0)</f>
        <v>-524085</v>
      </c>
      <c r="N767" s="59">
        <f t="shared" si="36"/>
        <v>0</v>
      </c>
      <c r="U767" s="74" t="e">
        <f>+VLOOKUP(D767,'[1]TT T7'!O$895:P$1106,2,0)</f>
        <v>#N/A</v>
      </c>
    </row>
    <row r="768" spans="1:21" hidden="1" x14ac:dyDescent="0.3">
      <c r="A768">
        <f t="shared" si="34"/>
        <v>5</v>
      </c>
      <c r="B768" s="69">
        <v>45064</v>
      </c>
      <c r="C768" s="70" t="s">
        <v>21930</v>
      </c>
      <c r="D768" s="70">
        <f t="shared" si="35"/>
        <v>18343</v>
      </c>
      <c r="E768" s="70" t="s">
        <v>20824</v>
      </c>
      <c r="F768" s="70" t="s">
        <v>21931</v>
      </c>
      <c r="G768" s="70" t="s">
        <v>11799</v>
      </c>
      <c r="H768" s="70" t="s">
        <v>11725</v>
      </c>
      <c r="I768" s="71">
        <v>-614474</v>
      </c>
      <c r="J768" s="72" t="s">
        <v>11720</v>
      </c>
      <c r="K768" s="71">
        <v>-61447</v>
      </c>
      <c r="L768" s="73">
        <v>-675921</v>
      </c>
      <c r="M768">
        <f>+VLOOKUP(D768,'[1]Trừ tiền'!O$8:P$893,2,0)</f>
        <v>-675921</v>
      </c>
      <c r="N768" s="59">
        <f t="shared" si="36"/>
        <v>0</v>
      </c>
      <c r="U768" s="74" t="e">
        <f>+VLOOKUP(D768,'[1]TT T7'!O$895:P$1106,2,0)</f>
        <v>#N/A</v>
      </c>
    </row>
    <row r="769" spans="1:21" hidden="1" x14ac:dyDescent="0.3">
      <c r="A769">
        <f t="shared" si="34"/>
        <v>5</v>
      </c>
      <c r="B769" s="69">
        <v>45064</v>
      </c>
      <c r="C769" s="70" t="s">
        <v>21932</v>
      </c>
      <c r="D769" s="70">
        <f t="shared" si="35"/>
        <v>18347</v>
      </c>
      <c r="E769" s="70" t="s">
        <v>20824</v>
      </c>
      <c r="F769" s="70" t="s">
        <v>21933</v>
      </c>
      <c r="G769" s="70" t="s">
        <v>11799</v>
      </c>
      <c r="H769" s="70" t="s">
        <v>11725</v>
      </c>
      <c r="I769" s="71">
        <v>-204189</v>
      </c>
      <c r="J769" s="72" t="s">
        <v>11720</v>
      </c>
      <c r="K769" s="71">
        <v>-20419</v>
      </c>
      <c r="L769" s="73">
        <v>-224608</v>
      </c>
      <c r="M769">
        <f>+VLOOKUP(D769,'[1]Trừ tiền'!O$8:P$893,2,0)</f>
        <v>-224608</v>
      </c>
      <c r="N769" s="59">
        <f t="shared" si="36"/>
        <v>0</v>
      </c>
      <c r="U769" s="74" t="e">
        <f>+VLOOKUP(D769,'[1]TT T7'!O$895:P$1106,2,0)</f>
        <v>#N/A</v>
      </c>
    </row>
    <row r="770" spans="1:21" hidden="1" x14ac:dyDescent="0.3">
      <c r="A770">
        <f t="shared" si="34"/>
        <v>5</v>
      </c>
      <c r="B770" s="69">
        <v>45064</v>
      </c>
      <c r="C770" s="70" t="s">
        <v>21934</v>
      </c>
      <c r="D770" s="70">
        <f t="shared" si="35"/>
        <v>18431</v>
      </c>
      <c r="E770" s="70" t="s">
        <v>20824</v>
      </c>
      <c r="F770" s="70" t="s">
        <v>21935</v>
      </c>
      <c r="G770" s="70" t="s">
        <v>11799</v>
      </c>
      <c r="H770" s="70" t="s">
        <v>11725</v>
      </c>
      <c r="I770" s="71">
        <v>-187129</v>
      </c>
      <c r="J770" s="72" t="s">
        <v>11720</v>
      </c>
      <c r="K770" s="71">
        <v>-18713</v>
      </c>
      <c r="L770" s="73">
        <v>-205842</v>
      </c>
      <c r="M770">
        <f>+VLOOKUP(D770,'[1]Trừ tiền'!O$8:P$893,2,0)</f>
        <v>-205842</v>
      </c>
      <c r="N770" s="59">
        <f t="shared" si="36"/>
        <v>0</v>
      </c>
      <c r="U770" s="74" t="e">
        <f>+VLOOKUP(D770,'[1]TT T7'!O$895:P$1106,2,0)</f>
        <v>#N/A</v>
      </c>
    </row>
    <row r="771" spans="1:21" hidden="1" x14ac:dyDescent="0.3">
      <c r="A771">
        <f t="shared" si="34"/>
        <v>5</v>
      </c>
      <c r="B771" s="69">
        <v>45064</v>
      </c>
      <c r="C771" s="70" t="s">
        <v>21936</v>
      </c>
      <c r="D771" s="70">
        <f t="shared" si="35"/>
        <v>18455</v>
      </c>
      <c r="E771" s="70" t="s">
        <v>20824</v>
      </c>
      <c r="F771" s="70" t="s">
        <v>21937</v>
      </c>
      <c r="G771" s="70" t="s">
        <v>11799</v>
      </c>
      <c r="H771" s="70" t="s">
        <v>11725</v>
      </c>
      <c r="I771" s="71">
        <v>-754276</v>
      </c>
      <c r="J771" s="72" t="s">
        <v>11720</v>
      </c>
      <c r="K771" s="71">
        <v>-75428</v>
      </c>
      <c r="L771" s="73">
        <v>-829704</v>
      </c>
      <c r="M771">
        <f>+VLOOKUP(D771,'[1]Trừ tiền'!O$8:P$893,2,0)</f>
        <v>-829704</v>
      </c>
      <c r="N771" s="59">
        <f t="shared" si="36"/>
        <v>0</v>
      </c>
      <c r="U771" s="74" t="e">
        <f>+VLOOKUP(D771,'[1]TT T7'!O$895:P$1106,2,0)</f>
        <v>#N/A</v>
      </c>
    </row>
    <row r="772" spans="1:21" hidden="1" x14ac:dyDescent="0.3">
      <c r="A772">
        <f t="shared" si="34"/>
        <v>5</v>
      </c>
      <c r="B772" s="69">
        <v>45065</v>
      </c>
      <c r="C772" s="70" t="s">
        <v>13712</v>
      </c>
      <c r="D772" s="70">
        <f t="shared" si="35"/>
        <v>275</v>
      </c>
      <c r="E772" s="70" t="s">
        <v>20830</v>
      </c>
      <c r="F772" s="70" t="s">
        <v>21938</v>
      </c>
      <c r="G772" s="70" t="s">
        <v>12026</v>
      </c>
      <c r="H772" s="70" t="s">
        <v>12027</v>
      </c>
      <c r="I772" s="71">
        <v>-293035</v>
      </c>
      <c r="J772" s="72" t="s">
        <v>11720</v>
      </c>
      <c r="K772" s="71">
        <v>-29304</v>
      </c>
      <c r="L772" s="73">
        <v>-322339</v>
      </c>
      <c r="M772">
        <f>+VLOOKUP(D772,'[1]Trừ tiền'!O$8:P$893,2,0)</f>
        <v>-322339</v>
      </c>
      <c r="N772" s="59">
        <f t="shared" si="36"/>
        <v>0</v>
      </c>
      <c r="U772" s="74" t="e">
        <f>+VLOOKUP(D772,'[1]TT T7'!O$895:P$1106,2,0)</f>
        <v>#N/A</v>
      </c>
    </row>
    <row r="773" spans="1:21" hidden="1" x14ac:dyDescent="0.3">
      <c r="A773">
        <f t="shared" si="34"/>
        <v>5</v>
      </c>
      <c r="B773" s="69">
        <v>45065</v>
      </c>
      <c r="C773" s="70" t="s">
        <v>13883</v>
      </c>
      <c r="D773" s="70">
        <f t="shared" si="35"/>
        <v>462</v>
      </c>
      <c r="E773" s="70" t="s">
        <v>20842</v>
      </c>
      <c r="F773" s="70" t="s">
        <v>21939</v>
      </c>
      <c r="G773" s="70" t="s">
        <v>11838</v>
      </c>
      <c r="H773" s="70" t="s">
        <v>11839</v>
      </c>
      <c r="I773" s="71">
        <v>-1392720</v>
      </c>
      <c r="J773" s="72" t="s">
        <v>11720</v>
      </c>
      <c r="K773" s="71">
        <v>-139272</v>
      </c>
      <c r="L773" s="73">
        <v>-1531992</v>
      </c>
      <c r="M773">
        <f>+VLOOKUP(D773,'[1]Trừ tiền'!O$8:P$893,2,0)</f>
        <v>-1531992</v>
      </c>
      <c r="N773" s="59">
        <f t="shared" si="36"/>
        <v>0</v>
      </c>
      <c r="U773" s="74" t="e">
        <f>+VLOOKUP(D773,'[1]TT T7'!O$895:P$1106,2,0)</f>
        <v>#N/A</v>
      </c>
    </row>
    <row r="774" spans="1:21" hidden="1" x14ac:dyDescent="0.3">
      <c r="A774">
        <f t="shared" si="34"/>
        <v>5</v>
      </c>
      <c r="B774" s="69">
        <v>45065</v>
      </c>
      <c r="C774" s="70" t="s">
        <v>13889</v>
      </c>
      <c r="D774" s="70">
        <f t="shared" si="35"/>
        <v>466</v>
      </c>
      <c r="E774" s="70" t="s">
        <v>20842</v>
      </c>
      <c r="F774" s="70" t="s">
        <v>21940</v>
      </c>
      <c r="G774" s="70" t="s">
        <v>11838</v>
      </c>
      <c r="H774" s="70" t="s">
        <v>11839</v>
      </c>
      <c r="I774" s="71">
        <v>-560032</v>
      </c>
      <c r="J774" s="72" t="s">
        <v>11720</v>
      </c>
      <c r="K774" s="71">
        <v>-56003</v>
      </c>
      <c r="L774" s="73">
        <v>-616035</v>
      </c>
      <c r="M774">
        <f>+VLOOKUP(D774,'[1]Trừ tiền'!O$8:P$893,2,0)</f>
        <v>-616035</v>
      </c>
      <c r="N774" s="59">
        <f t="shared" si="36"/>
        <v>0</v>
      </c>
      <c r="U774" s="74" t="e">
        <f>+VLOOKUP(D774,'[1]TT T7'!O$895:P$1106,2,0)</f>
        <v>#N/A</v>
      </c>
    </row>
    <row r="775" spans="1:21" hidden="1" x14ac:dyDescent="0.3">
      <c r="A775">
        <f t="shared" ref="A775:A838" si="37">+MONTH(B775)</f>
        <v>5</v>
      </c>
      <c r="B775" s="69">
        <v>45065</v>
      </c>
      <c r="C775" s="70" t="s">
        <v>13977</v>
      </c>
      <c r="D775" s="70">
        <f t="shared" ref="D775:D838" si="38">+C775*1</f>
        <v>533</v>
      </c>
      <c r="E775" s="70" t="s">
        <v>20866</v>
      </c>
      <c r="F775" s="70" t="s">
        <v>21941</v>
      </c>
      <c r="G775" s="70" t="s">
        <v>12228</v>
      </c>
      <c r="H775" s="70" t="s">
        <v>12229</v>
      </c>
      <c r="I775" s="71">
        <v>-326978</v>
      </c>
      <c r="J775" s="72" t="s">
        <v>11720</v>
      </c>
      <c r="K775" s="71">
        <v>-32698</v>
      </c>
      <c r="L775" s="73">
        <v>-359676</v>
      </c>
      <c r="M775">
        <f>+VLOOKUP(D775,'[1]Trừ tiền'!O$8:P$893,2,0)</f>
        <v>-359676</v>
      </c>
      <c r="N775" s="59">
        <f t="shared" ref="N775:N838" si="39">+M775-L775</f>
        <v>0</v>
      </c>
      <c r="U775" s="74" t="e">
        <f>+VLOOKUP(D775,'[1]TT T7'!O$895:P$1106,2,0)</f>
        <v>#N/A</v>
      </c>
    </row>
    <row r="776" spans="1:21" hidden="1" x14ac:dyDescent="0.3">
      <c r="A776">
        <f t="shared" si="37"/>
        <v>5</v>
      </c>
      <c r="B776" s="69">
        <v>45065</v>
      </c>
      <c r="C776" s="70" t="s">
        <v>21942</v>
      </c>
      <c r="D776" s="70">
        <f t="shared" si="38"/>
        <v>1771</v>
      </c>
      <c r="E776" s="70" t="s">
        <v>20847</v>
      </c>
      <c r="F776" s="70" t="s">
        <v>21943</v>
      </c>
      <c r="G776" s="70" t="s">
        <v>11860</v>
      </c>
      <c r="H776" s="70" t="s">
        <v>11719</v>
      </c>
      <c r="I776" s="71">
        <v>-555290</v>
      </c>
      <c r="J776" s="72" t="s">
        <v>11720</v>
      </c>
      <c r="K776" s="71">
        <v>-55529</v>
      </c>
      <c r="L776" s="73">
        <v>-610819</v>
      </c>
      <c r="M776">
        <f>+VLOOKUP(D776,'[1]Trừ tiền'!O$8:P$893,2,0)</f>
        <v>-610819</v>
      </c>
      <c r="N776" s="59">
        <f t="shared" si="39"/>
        <v>0</v>
      </c>
      <c r="U776" s="74" t="e">
        <f>+VLOOKUP(D776,'[1]TT T7'!O$895:P$1106,2,0)</f>
        <v>#N/A</v>
      </c>
    </row>
    <row r="777" spans="1:21" hidden="1" x14ac:dyDescent="0.3">
      <c r="A777">
        <f t="shared" si="37"/>
        <v>5</v>
      </c>
      <c r="B777" s="69">
        <v>45065</v>
      </c>
      <c r="C777" s="70" t="s">
        <v>21944</v>
      </c>
      <c r="D777" s="70">
        <f t="shared" si="38"/>
        <v>18530</v>
      </c>
      <c r="E777" s="70" t="s">
        <v>20824</v>
      </c>
      <c r="F777" s="70" t="s">
        <v>21945</v>
      </c>
      <c r="G777" s="70" t="s">
        <v>11799</v>
      </c>
      <c r="H777" s="70" t="s">
        <v>11725</v>
      </c>
      <c r="I777" s="71">
        <v>-455400</v>
      </c>
      <c r="J777" s="72" t="s">
        <v>11720</v>
      </c>
      <c r="K777" s="71">
        <v>-45540</v>
      </c>
      <c r="L777" s="73">
        <v>-500940</v>
      </c>
      <c r="M777">
        <f>+VLOOKUP(D777,'[1]Trừ tiền'!O$8:P$893,2,0)</f>
        <v>-500940</v>
      </c>
      <c r="N777" s="59">
        <f t="shared" si="39"/>
        <v>0</v>
      </c>
      <c r="U777" s="74" t="e">
        <f>+VLOOKUP(D777,'[1]TT T7'!O$895:P$1106,2,0)</f>
        <v>#N/A</v>
      </c>
    </row>
    <row r="778" spans="1:21" hidden="1" x14ac:dyDescent="0.3">
      <c r="A778">
        <f t="shared" si="37"/>
        <v>5</v>
      </c>
      <c r="B778" s="69">
        <v>45065</v>
      </c>
      <c r="C778" s="70" t="s">
        <v>21946</v>
      </c>
      <c r="D778" s="70">
        <f t="shared" si="38"/>
        <v>18585</v>
      </c>
      <c r="E778" s="70" t="s">
        <v>20824</v>
      </c>
      <c r="F778" s="70" t="s">
        <v>21947</v>
      </c>
      <c r="G778" s="70" t="s">
        <v>11799</v>
      </c>
      <c r="H778" s="70" t="s">
        <v>11725</v>
      </c>
      <c r="I778" s="71">
        <v>-295547</v>
      </c>
      <c r="J778" s="72" t="s">
        <v>11720</v>
      </c>
      <c r="K778" s="71">
        <v>-29555</v>
      </c>
      <c r="L778" s="73">
        <v>-325102</v>
      </c>
      <c r="M778">
        <f>+VLOOKUP(D778,'[1]Trừ tiền'!O$8:P$893,2,0)</f>
        <v>-325102</v>
      </c>
      <c r="N778" s="59">
        <f t="shared" si="39"/>
        <v>0</v>
      </c>
      <c r="U778" s="74" t="e">
        <f>+VLOOKUP(D778,'[1]TT T7'!O$895:P$1106,2,0)</f>
        <v>#N/A</v>
      </c>
    </row>
    <row r="779" spans="1:21" hidden="1" x14ac:dyDescent="0.3">
      <c r="A779">
        <f t="shared" si="37"/>
        <v>5</v>
      </c>
      <c r="B779" s="69">
        <v>45065</v>
      </c>
      <c r="C779" s="70" t="s">
        <v>21948</v>
      </c>
      <c r="D779" s="70">
        <f t="shared" si="38"/>
        <v>18600</v>
      </c>
      <c r="E779" s="70" t="s">
        <v>20824</v>
      </c>
      <c r="F779" s="70" t="s">
        <v>21949</v>
      </c>
      <c r="G779" s="70" t="s">
        <v>11799</v>
      </c>
      <c r="H779" s="70" t="s">
        <v>11725</v>
      </c>
      <c r="I779" s="71">
        <v>-523375</v>
      </c>
      <c r="J779" s="72" t="s">
        <v>11720</v>
      </c>
      <c r="K779" s="71">
        <v>-52338</v>
      </c>
      <c r="L779" s="73">
        <v>-575713</v>
      </c>
      <c r="M779">
        <f>+VLOOKUP(D779,'[1]Trừ tiền'!O$8:P$893,2,0)</f>
        <v>-575713</v>
      </c>
      <c r="N779" s="59">
        <f t="shared" si="39"/>
        <v>0</v>
      </c>
      <c r="U779" s="74" t="e">
        <f>+VLOOKUP(D779,'[1]TT T7'!O$895:P$1106,2,0)</f>
        <v>#N/A</v>
      </c>
    </row>
    <row r="780" spans="1:21" hidden="1" x14ac:dyDescent="0.3">
      <c r="A780">
        <f t="shared" si="37"/>
        <v>5</v>
      </c>
      <c r="B780" s="69">
        <v>45065</v>
      </c>
      <c r="C780" s="70" t="s">
        <v>21950</v>
      </c>
      <c r="D780" s="70">
        <f t="shared" si="38"/>
        <v>18613</v>
      </c>
      <c r="E780" s="70" t="s">
        <v>20824</v>
      </c>
      <c r="F780" s="70" t="s">
        <v>21951</v>
      </c>
      <c r="G780" s="70" t="s">
        <v>11799</v>
      </c>
      <c r="H780" s="70" t="s">
        <v>11725</v>
      </c>
      <c r="I780" s="71">
        <v>-544504</v>
      </c>
      <c r="J780" s="72" t="s">
        <v>11720</v>
      </c>
      <c r="K780" s="71">
        <v>-54450</v>
      </c>
      <c r="L780" s="73">
        <v>-598954</v>
      </c>
      <c r="M780">
        <f>+VLOOKUP(D780,'[1]Trừ tiền'!O$8:P$893,2,0)</f>
        <v>-598954</v>
      </c>
      <c r="N780" s="59">
        <f t="shared" si="39"/>
        <v>0</v>
      </c>
      <c r="U780" s="74" t="e">
        <f>+VLOOKUP(D780,'[1]TT T7'!O$895:P$1106,2,0)</f>
        <v>#N/A</v>
      </c>
    </row>
    <row r="781" spans="1:21" hidden="1" x14ac:dyDescent="0.3">
      <c r="A781">
        <f t="shared" si="37"/>
        <v>5</v>
      </c>
      <c r="B781" s="69">
        <v>45065</v>
      </c>
      <c r="C781" s="70" t="s">
        <v>11778</v>
      </c>
      <c r="D781" s="70">
        <f t="shared" si="38"/>
        <v>18621</v>
      </c>
      <c r="E781" s="70" t="s">
        <v>20824</v>
      </c>
      <c r="F781" s="70" t="s">
        <v>21952</v>
      </c>
      <c r="G781" s="70" t="s">
        <v>11799</v>
      </c>
      <c r="H781" s="70" t="s">
        <v>11725</v>
      </c>
      <c r="I781" s="71">
        <v>-287782</v>
      </c>
      <c r="J781" s="72" t="s">
        <v>11720</v>
      </c>
      <c r="K781" s="71">
        <v>-28778</v>
      </c>
      <c r="L781" s="73">
        <v>-316560</v>
      </c>
      <c r="M781">
        <f>+VLOOKUP(D781,'[1]Trừ tiền'!O$8:P$893,2,0)</f>
        <v>-316560</v>
      </c>
      <c r="N781" s="59">
        <f t="shared" si="39"/>
        <v>0</v>
      </c>
      <c r="U781" s="74" t="e">
        <f>+VLOOKUP(D781,'[1]TT T7'!O$895:P$1106,2,0)</f>
        <v>#N/A</v>
      </c>
    </row>
    <row r="782" spans="1:21" hidden="1" x14ac:dyDescent="0.3">
      <c r="A782">
        <f t="shared" si="37"/>
        <v>5</v>
      </c>
      <c r="B782" s="69">
        <v>45065</v>
      </c>
      <c r="C782" s="70" t="s">
        <v>21953</v>
      </c>
      <c r="D782" s="70">
        <f t="shared" si="38"/>
        <v>18635</v>
      </c>
      <c r="E782" s="70" t="s">
        <v>20824</v>
      </c>
      <c r="F782" s="70" t="s">
        <v>21954</v>
      </c>
      <c r="G782" s="70" t="s">
        <v>11799</v>
      </c>
      <c r="H782" s="70" t="s">
        <v>11725</v>
      </c>
      <c r="I782" s="71">
        <v>-61050</v>
      </c>
      <c r="J782" s="72" t="s">
        <v>11720</v>
      </c>
      <c r="K782" s="71">
        <v>-6105</v>
      </c>
      <c r="L782" s="73">
        <v>-67155</v>
      </c>
      <c r="M782">
        <f>+VLOOKUP(D782,'[1]Trừ tiền'!O$8:P$893,2,0)</f>
        <v>-67155</v>
      </c>
      <c r="N782" s="59">
        <f t="shared" si="39"/>
        <v>0</v>
      </c>
      <c r="U782" s="74" t="e">
        <f>+VLOOKUP(D782,'[1]TT T7'!O$895:P$1106,2,0)</f>
        <v>#N/A</v>
      </c>
    </row>
    <row r="783" spans="1:21" hidden="1" x14ac:dyDescent="0.3">
      <c r="A783">
        <f t="shared" si="37"/>
        <v>5</v>
      </c>
      <c r="B783" s="69">
        <v>45065</v>
      </c>
      <c r="C783" s="70" t="s">
        <v>21955</v>
      </c>
      <c r="D783" s="70">
        <f t="shared" si="38"/>
        <v>18764</v>
      </c>
      <c r="E783" s="70" t="s">
        <v>20824</v>
      </c>
      <c r="F783" s="70" t="s">
        <v>21956</v>
      </c>
      <c r="G783" s="70" t="s">
        <v>11799</v>
      </c>
      <c r="H783" s="70" t="s">
        <v>11725</v>
      </c>
      <c r="I783" s="71">
        <v>-606082</v>
      </c>
      <c r="J783" s="72" t="s">
        <v>11720</v>
      </c>
      <c r="K783" s="71">
        <v>-60608</v>
      </c>
      <c r="L783" s="73">
        <v>-666690</v>
      </c>
      <c r="M783">
        <f>+VLOOKUP(D783,'[1]Trừ tiền'!O$8:P$893,2,0)</f>
        <v>-666690</v>
      </c>
      <c r="N783" s="59">
        <f t="shared" si="39"/>
        <v>0</v>
      </c>
      <c r="U783" s="74" t="e">
        <f>+VLOOKUP(D783,'[1]TT T7'!O$895:P$1106,2,0)</f>
        <v>#N/A</v>
      </c>
    </row>
    <row r="784" spans="1:21" hidden="1" x14ac:dyDescent="0.3">
      <c r="A784">
        <f t="shared" si="37"/>
        <v>5</v>
      </c>
      <c r="B784" s="55">
        <v>45065</v>
      </c>
      <c r="C784" s="56" t="s">
        <v>13760</v>
      </c>
      <c r="D784" s="70">
        <f t="shared" si="38"/>
        <v>359</v>
      </c>
      <c r="E784" s="56" t="s">
        <v>21034</v>
      </c>
      <c r="F784" s="56" t="s">
        <v>20825</v>
      </c>
      <c r="G784" s="56" t="s">
        <v>12788</v>
      </c>
      <c r="H784" s="56" t="s">
        <v>12789</v>
      </c>
      <c r="I784" s="57">
        <v>-88200</v>
      </c>
      <c r="J784" s="58" t="s">
        <v>11720</v>
      </c>
      <c r="K784" s="57">
        <v>-8820</v>
      </c>
      <c r="L784" s="82">
        <v>-97020</v>
      </c>
      <c r="M784">
        <f>+VLOOKUP(D784,'[1]Trừ tiền'!O$8:P$893,2,0)</f>
        <v>-97020</v>
      </c>
      <c r="N784" s="59">
        <f t="shared" si="39"/>
        <v>0</v>
      </c>
      <c r="U784" s="74" t="e">
        <f>+VLOOKUP(D784,'[1]TT T7'!O$895:P$1106,2,0)</f>
        <v>#N/A</v>
      </c>
    </row>
    <row r="785" spans="1:26" hidden="1" x14ac:dyDescent="0.3">
      <c r="A785">
        <f t="shared" si="37"/>
        <v>5</v>
      </c>
      <c r="B785" s="69">
        <v>45066</v>
      </c>
      <c r="C785" s="70" t="s">
        <v>21957</v>
      </c>
      <c r="D785" s="70">
        <f t="shared" si="38"/>
        <v>4766</v>
      </c>
      <c r="E785" s="70" t="s">
        <v>20849</v>
      </c>
      <c r="F785" s="70" t="s">
        <v>21958</v>
      </c>
      <c r="G785" s="70" t="s">
        <v>12239</v>
      </c>
      <c r="H785" s="70" t="s">
        <v>12240</v>
      </c>
      <c r="I785" s="71">
        <v>-636300</v>
      </c>
      <c r="J785" s="72" t="s">
        <v>11720</v>
      </c>
      <c r="K785" s="71">
        <v>-63630</v>
      </c>
      <c r="L785" s="73">
        <v>-699930</v>
      </c>
      <c r="M785">
        <f>+VLOOKUP(D785,'[1]Trừ tiền'!O$8:P$893,2,0)</f>
        <v>-699930</v>
      </c>
      <c r="N785" s="59">
        <f t="shared" si="39"/>
        <v>0</v>
      </c>
      <c r="U785" s="74" t="e">
        <f>+VLOOKUP(D785,'[1]TT T7'!O$895:P$1106,2,0)</f>
        <v>#N/A</v>
      </c>
    </row>
    <row r="786" spans="1:26" hidden="1" x14ac:dyDescent="0.3">
      <c r="A786">
        <f t="shared" si="37"/>
        <v>5</v>
      </c>
      <c r="B786" s="69">
        <v>45068</v>
      </c>
      <c r="C786" s="70" t="s">
        <v>14123</v>
      </c>
      <c r="D786" s="70">
        <f t="shared" si="38"/>
        <v>699</v>
      </c>
      <c r="E786" s="70" t="s">
        <v>20865</v>
      </c>
      <c r="F786" s="70" t="s">
        <v>21959</v>
      </c>
      <c r="G786" s="70" t="s">
        <v>12396</v>
      </c>
      <c r="H786" s="70" t="s">
        <v>12397</v>
      </c>
      <c r="I786" s="71">
        <v>-60308</v>
      </c>
      <c r="J786" s="72" t="s">
        <v>11720</v>
      </c>
      <c r="K786" s="71">
        <v>-6031</v>
      </c>
      <c r="L786" s="73">
        <v>-66339</v>
      </c>
      <c r="M786">
        <f>+VLOOKUP(D786,'[1]Trừ tiền'!O$8:P$893,2,0)</f>
        <v>-66339</v>
      </c>
      <c r="N786" s="59">
        <f t="shared" si="39"/>
        <v>0</v>
      </c>
      <c r="U786" s="74" t="e">
        <f>+VLOOKUP(D786,'[1]TT T7'!O$895:P$1106,2,0)</f>
        <v>#N/A</v>
      </c>
    </row>
    <row r="787" spans="1:26" hidden="1" x14ac:dyDescent="0.3">
      <c r="A787">
        <f t="shared" si="37"/>
        <v>5</v>
      </c>
      <c r="B787" s="69">
        <v>45068</v>
      </c>
      <c r="C787" s="70" t="s">
        <v>14130</v>
      </c>
      <c r="D787" s="70">
        <f t="shared" si="38"/>
        <v>704</v>
      </c>
      <c r="E787" s="70" t="s">
        <v>20865</v>
      </c>
      <c r="F787" s="70" t="s">
        <v>21959</v>
      </c>
      <c r="G787" s="70" t="s">
        <v>12396</v>
      </c>
      <c r="H787" s="70" t="s">
        <v>12397</v>
      </c>
      <c r="I787" s="71">
        <v>-142560</v>
      </c>
      <c r="J787" s="72" t="s">
        <v>11726</v>
      </c>
      <c r="K787" s="71">
        <v>-11405</v>
      </c>
      <c r="L787" s="73">
        <v>-153965</v>
      </c>
      <c r="M787">
        <f>+VLOOKUP(D787,'[1]Trừ tiền'!O$8:P$893,2,0)</f>
        <v>-153965</v>
      </c>
      <c r="N787" s="59">
        <f t="shared" si="39"/>
        <v>0</v>
      </c>
      <c r="U787" s="74" t="e">
        <f>+VLOOKUP(D787,'[1]TT T7'!O$895:P$1106,2,0)</f>
        <v>#N/A</v>
      </c>
    </row>
    <row r="788" spans="1:26" hidden="1" x14ac:dyDescent="0.3">
      <c r="A788">
        <f t="shared" si="37"/>
        <v>5</v>
      </c>
      <c r="B788" s="69">
        <v>45068</v>
      </c>
      <c r="C788" s="70" t="s">
        <v>21960</v>
      </c>
      <c r="D788" s="70">
        <f t="shared" si="38"/>
        <v>1244</v>
      </c>
      <c r="E788" s="70" t="s">
        <v>20827</v>
      </c>
      <c r="F788" s="70" t="s">
        <v>21961</v>
      </c>
      <c r="G788" s="70" t="s">
        <v>11970</v>
      </c>
      <c r="H788" s="70" t="s">
        <v>11971</v>
      </c>
      <c r="I788" s="71">
        <v>-88200</v>
      </c>
      <c r="J788" s="72" t="s">
        <v>11720</v>
      </c>
      <c r="K788" s="71">
        <v>-8820</v>
      </c>
      <c r="L788" s="73">
        <v>-97020</v>
      </c>
      <c r="M788" t="e">
        <f>+VLOOKUP(D788,'[1]Trừ tiền'!O$8:P$893,2,0)</f>
        <v>#N/A</v>
      </c>
      <c r="N788" s="59" t="e">
        <f t="shared" si="39"/>
        <v>#N/A</v>
      </c>
      <c r="U788" s="74" t="e">
        <f>+VLOOKUP(D788,'[1]TT T7'!O$895:P$1106,2,0)</f>
        <v>#N/A</v>
      </c>
      <c r="W788">
        <f>+VLOOKUP(D788,'[1]TT T8'!O$865:P$1022,2,0)</f>
        <v>-97020</v>
      </c>
      <c r="X788" s="59">
        <f>+W788-L788</f>
        <v>0</v>
      </c>
      <c r="Y788" s="59"/>
      <c r="Z788" s="59"/>
    </row>
    <row r="789" spans="1:26" hidden="1" x14ac:dyDescent="0.3">
      <c r="A789">
        <f t="shared" si="37"/>
        <v>5</v>
      </c>
      <c r="B789" s="69">
        <v>45068</v>
      </c>
      <c r="C789" s="70" t="s">
        <v>21962</v>
      </c>
      <c r="D789" s="70">
        <f t="shared" si="38"/>
        <v>1245</v>
      </c>
      <c r="E789" s="70" t="s">
        <v>20827</v>
      </c>
      <c r="F789" s="70" t="s">
        <v>21961</v>
      </c>
      <c r="G789" s="70" t="s">
        <v>11970</v>
      </c>
      <c r="H789" s="70" t="s">
        <v>11971</v>
      </c>
      <c r="I789" s="71">
        <v>-123613</v>
      </c>
      <c r="J789" s="72" t="s">
        <v>11720</v>
      </c>
      <c r="K789" s="71">
        <v>-12361</v>
      </c>
      <c r="L789" s="73">
        <v>-135974</v>
      </c>
      <c r="M789">
        <f>+VLOOKUP(D789,'[1]Trừ tiền'!O$8:P$893,2,0)</f>
        <v>-135974</v>
      </c>
      <c r="N789" s="59">
        <f t="shared" si="39"/>
        <v>0</v>
      </c>
      <c r="U789" s="74" t="e">
        <f>+VLOOKUP(D789,'[1]TT T7'!O$895:P$1106,2,0)</f>
        <v>#N/A</v>
      </c>
    </row>
    <row r="790" spans="1:26" hidden="1" x14ac:dyDescent="0.3">
      <c r="A790">
        <f t="shared" si="37"/>
        <v>5</v>
      </c>
      <c r="B790" s="69">
        <v>45069</v>
      </c>
      <c r="C790" s="70" t="s">
        <v>13904</v>
      </c>
      <c r="D790" s="70">
        <f t="shared" si="38"/>
        <v>478</v>
      </c>
      <c r="E790" s="70" t="s">
        <v>20842</v>
      </c>
      <c r="F790" s="70" t="s">
        <v>21963</v>
      </c>
      <c r="G790" s="70" t="s">
        <v>11838</v>
      </c>
      <c r="H790" s="70" t="s">
        <v>11839</v>
      </c>
      <c r="I790" s="71">
        <v>-204189</v>
      </c>
      <c r="J790" s="72" t="s">
        <v>11720</v>
      </c>
      <c r="K790" s="71">
        <v>-20419</v>
      </c>
      <c r="L790" s="73">
        <v>-224608</v>
      </c>
      <c r="M790">
        <f>+VLOOKUP(D790,'[1]Trừ tiền'!O$8:P$893,2,0)</f>
        <v>-224608</v>
      </c>
      <c r="N790" s="59">
        <f t="shared" si="39"/>
        <v>0</v>
      </c>
      <c r="U790" s="74" t="e">
        <f>+VLOOKUP(D790,'[1]TT T7'!O$895:P$1106,2,0)</f>
        <v>#N/A</v>
      </c>
    </row>
    <row r="791" spans="1:26" hidden="1" x14ac:dyDescent="0.3">
      <c r="A791">
        <f t="shared" si="37"/>
        <v>5</v>
      </c>
      <c r="B791" s="69">
        <v>45069</v>
      </c>
      <c r="C791" s="70" t="s">
        <v>13925</v>
      </c>
      <c r="D791" s="70">
        <f t="shared" si="38"/>
        <v>492</v>
      </c>
      <c r="E791" s="70" t="s">
        <v>20851</v>
      </c>
      <c r="F791" s="70" t="s">
        <v>21964</v>
      </c>
      <c r="G791" s="70" t="s">
        <v>12170</v>
      </c>
      <c r="H791" s="70" t="s">
        <v>12171</v>
      </c>
      <c r="I791" s="71">
        <v>-498706</v>
      </c>
      <c r="J791" s="72" t="s">
        <v>11720</v>
      </c>
      <c r="K791" s="71">
        <v>-49871</v>
      </c>
      <c r="L791" s="73">
        <v>-548577</v>
      </c>
      <c r="M791" s="59">
        <f>+L791</f>
        <v>-548577</v>
      </c>
      <c r="N791" s="59">
        <f t="shared" si="39"/>
        <v>0</v>
      </c>
      <c r="O791" t="e">
        <f>+SUMIFS('[1]Trừ tiền'!P$8:P$893,'[1]Trừ tiền'!O$8:O$893,'[1]Hàng trả'!D764)</f>
        <v>#VALUE!</v>
      </c>
      <c r="P791" t="e">
        <f>+O791-M791</f>
        <v>#VALUE!</v>
      </c>
      <c r="Q791" t="e">
        <f>+O791-M791</f>
        <v>#VALUE!</v>
      </c>
      <c r="R791" s="59" t="e">
        <f>+Q791-L791</f>
        <v>#VALUE!</v>
      </c>
      <c r="S791">
        <v>2</v>
      </c>
      <c r="U791" s="74" t="e">
        <f>+VLOOKUP(D791,'[1]TT T7'!O$895:P$1106,2,0)</f>
        <v>#N/A</v>
      </c>
    </row>
    <row r="792" spans="1:26" hidden="1" x14ac:dyDescent="0.3">
      <c r="A792">
        <f t="shared" si="37"/>
        <v>5</v>
      </c>
      <c r="B792" s="69">
        <v>45069</v>
      </c>
      <c r="C792" s="70" t="s">
        <v>14617</v>
      </c>
      <c r="D792" s="70">
        <f t="shared" si="38"/>
        <v>1815</v>
      </c>
      <c r="E792" s="70" t="s">
        <v>20847</v>
      </c>
      <c r="F792" s="70" t="s">
        <v>21965</v>
      </c>
      <c r="G792" s="70" t="s">
        <v>11860</v>
      </c>
      <c r="H792" s="70" t="s">
        <v>11719</v>
      </c>
      <c r="I792" s="71">
        <v>-304374</v>
      </c>
      <c r="J792" s="72" t="s">
        <v>11720</v>
      </c>
      <c r="K792" s="71">
        <v>-30437</v>
      </c>
      <c r="L792" s="73">
        <v>-334811</v>
      </c>
      <c r="M792">
        <f>+VLOOKUP(D792,'[1]Trừ tiền'!O$8:P$893,2,0)</f>
        <v>-334811</v>
      </c>
      <c r="N792" s="59">
        <f t="shared" si="39"/>
        <v>0</v>
      </c>
      <c r="U792" s="74" t="e">
        <f>+VLOOKUP(D792,'[1]TT T7'!O$895:P$1106,2,0)</f>
        <v>#N/A</v>
      </c>
    </row>
    <row r="793" spans="1:26" hidden="1" x14ac:dyDescent="0.3">
      <c r="A793">
        <f t="shared" si="37"/>
        <v>5</v>
      </c>
      <c r="B793" s="69">
        <v>45069</v>
      </c>
      <c r="C793" s="70" t="s">
        <v>21966</v>
      </c>
      <c r="D793" s="70">
        <f t="shared" si="38"/>
        <v>18948</v>
      </c>
      <c r="E793" s="70" t="s">
        <v>20824</v>
      </c>
      <c r="F793" s="70" t="s">
        <v>21967</v>
      </c>
      <c r="G793" s="70" t="s">
        <v>11799</v>
      </c>
      <c r="H793" s="70" t="s">
        <v>11725</v>
      </c>
      <c r="I793" s="71">
        <v>-474058</v>
      </c>
      <c r="J793" s="72" t="s">
        <v>11720</v>
      </c>
      <c r="K793" s="71">
        <v>-47406</v>
      </c>
      <c r="L793" s="73">
        <v>-521464</v>
      </c>
      <c r="M793">
        <f>+VLOOKUP(D793,'[1]Trừ tiền'!O$8:P$893,2,0)</f>
        <v>-521464</v>
      </c>
      <c r="N793" s="59">
        <f t="shared" si="39"/>
        <v>0</v>
      </c>
      <c r="U793" s="74" t="e">
        <f>+VLOOKUP(D793,'[1]TT T7'!O$895:P$1106,2,0)</f>
        <v>#N/A</v>
      </c>
    </row>
    <row r="794" spans="1:26" hidden="1" x14ac:dyDescent="0.3">
      <c r="A794">
        <f t="shared" si="37"/>
        <v>5</v>
      </c>
      <c r="B794" s="69">
        <v>45069</v>
      </c>
      <c r="C794" s="70" t="s">
        <v>21968</v>
      </c>
      <c r="D794" s="70">
        <f t="shared" si="38"/>
        <v>19020</v>
      </c>
      <c r="E794" s="70" t="s">
        <v>20824</v>
      </c>
      <c r="F794" s="70" t="s">
        <v>21969</v>
      </c>
      <c r="G794" s="70" t="s">
        <v>11799</v>
      </c>
      <c r="H794" s="70" t="s">
        <v>11725</v>
      </c>
      <c r="I794" s="71">
        <v>-150546</v>
      </c>
      <c r="J794" s="72" t="s">
        <v>11720</v>
      </c>
      <c r="K794" s="71">
        <v>-15055</v>
      </c>
      <c r="L794" s="73">
        <v>-165601</v>
      </c>
      <c r="M794">
        <f>+VLOOKUP(D794,'[1]Trừ tiền'!O$8:P$893,2,0)</f>
        <v>-165601</v>
      </c>
      <c r="N794" s="59">
        <f t="shared" si="39"/>
        <v>0</v>
      </c>
      <c r="U794" s="74" t="e">
        <f>+VLOOKUP(D794,'[1]TT T7'!O$895:P$1106,2,0)</f>
        <v>#N/A</v>
      </c>
    </row>
    <row r="795" spans="1:26" hidden="1" x14ac:dyDescent="0.3">
      <c r="A795">
        <f t="shared" si="37"/>
        <v>5</v>
      </c>
      <c r="B795" s="69">
        <v>45070</v>
      </c>
      <c r="C795" s="70" t="s">
        <v>21970</v>
      </c>
      <c r="D795" s="70">
        <f t="shared" si="38"/>
        <v>568</v>
      </c>
      <c r="E795" s="70" t="s">
        <v>20852</v>
      </c>
      <c r="F795" s="70" t="s">
        <v>21971</v>
      </c>
      <c r="G795" s="70" t="s">
        <v>12167</v>
      </c>
      <c r="H795" s="70" t="s">
        <v>12168</v>
      </c>
      <c r="I795" s="71">
        <v>-110250</v>
      </c>
      <c r="J795" s="72" t="s">
        <v>11720</v>
      </c>
      <c r="K795" s="71">
        <v>-11025</v>
      </c>
      <c r="L795" s="73">
        <v>-121275</v>
      </c>
      <c r="M795">
        <f>+VLOOKUP(D795,'[1]Trừ tiền'!O$8:P$893,2,0)</f>
        <v>-121275</v>
      </c>
      <c r="N795" s="59">
        <f t="shared" si="39"/>
        <v>0</v>
      </c>
      <c r="U795" s="74" t="e">
        <f>+VLOOKUP(D795,'[1]TT T7'!O$895:P$1106,2,0)</f>
        <v>#N/A</v>
      </c>
    </row>
    <row r="796" spans="1:26" hidden="1" x14ac:dyDescent="0.3">
      <c r="A796">
        <f t="shared" si="37"/>
        <v>5</v>
      </c>
      <c r="B796" s="69">
        <v>45070</v>
      </c>
      <c r="C796" s="70" t="s">
        <v>21972</v>
      </c>
      <c r="D796" s="70">
        <f t="shared" si="38"/>
        <v>569</v>
      </c>
      <c r="E796" s="70" t="s">
        <v>20852</v>
      </c>
      <c r="F796" s="70" t="s">
        <v>21973</v>
      </c>
      <c r="G796" s="70" t="s">
        <v>12167</v>
      </c>
      <c r="H796" s="70" t="s">
        <v>12168</v>
      </c>
      <c r="I796" s="71">
        <v>-88846</v>
      </c>
      <c r="J796" s="72" t="s">
        <v>11720</v>
      </c>
      <c r="K796" s="71">
        <v>-8885</v>
      </c>
      <c r="L796" s="73">
        <v>-97731</v>
      </c>
      <c r="M796">
        <f>+VLOOKUP(D796,'[1]Trừ tiền'!O$8:P$893,2,0)</f>
        <v>-97731</v>
      </c>
      <c r="N796" s="59">
        <f t="shared" si="39"/>
        <v>0</v>
      </c>
      <c r="U796" s="74" t="e">
        <f>+VLOOKUP(D796,'[1]TT T7'!O$895:P$1106,2,0)</f>
        <v>#N/A</v>
      </c>
    </row>
    <row r="797" spans="1:26" hidden="1" x14ac:dyDescent="0.3">
      <c r="A797">
        <f t="shared" si="37"/>
        <v>5</v>
      </c>
      <c r="B797" s="69">
        <v>45070</v>
      </c>
      <c r="C797" s="70" t="s">
        <v>21974</v>
      </c>
      <c r="D797" s="70">
        <f t="shared" si="38"/>
        <v>19124</v>
      </c>
      <c r="E797" s="70" t="s">
        <v>20824</v>
      </c>
      <c r="F797" s="70" t="s">
        <v>21975</v>
      </c>
      <c r="G797" s="70" t="s">
        <v>11799</v>
      </c>
      <c r="H797" s="70" t="s">
        <v>11725</v>
      </c>
      <c r="I797" s="71">
        <v>-204189</v>
      </c>
      <c r="J797" s="72" t="s">
        <v>11720</v>
      </c>
      <c r="K797" s="71">
        <v>-20419</v>
      </c>
      <c r="L797" s="73">
        <v>-224608</v>
      </c>
      <c r="M797">
        <f>+VLOOKUP(D797,'[1]Trừ tiền'!O$8:P$893,2,0)</f>
        <v>-224608</v>
      </c>
      <c r="N797" s="59">
        <f t="shared" si="39"/>
        <v>0</v>
      </c>
      <c r="U797" s="74" t="e">
        <f>+VLOOKUP(D797,'[1]TT T7'!O$895:P$1106,2,0)</f>
        <v>#N/A</v>
      </c>
    </row>
    <row r="798" spans="1:26" hidden="1" x14ac:dyDescent="0.3">
      <c r="A798">
        <f t="shared" si="37"/>
        <v>5</v>
      </c>
      <c r="B798" s="69">
        <v>45070</v>
      </c>
      <c r="C798" s="70" t="s">
        <v>21976</v>
      </c>
      <c r="D798" s="70">
        <f t="shared" si="38"/>
        <v>19166</v>
      </c>
      <c r="E798" s="70" t="s">
        <v>20824</v>
      </c>
      <c r="F798" s="70" t="s">
        <v>21977</v>
      </c>
      <c r="G798" s="70" t="s">
        <v>11799</v>
      </c>
      <c r="H798" s="70" t="s">
        <v>11725</v>
      </c>
      <c r="I798" s="71">
        <v>-220293</v>
      </c>
      <c r="J798" s="72" t="s">
        <v>11720</v>
      </c>
      <c r="K798" s="71">
        <v>-22029</v>
      </c>
      <c r="L798" s="73">
        <v>-242322</v>
      </c>
      <c r="M798">
        <f>+VLOOKUP(D798,'[1]Trừ tiền'!O$8:P$893,2,0)</f>
        <v>-242322</v>
      </c>
      <c r="N798" s="59">
        <f t="shared" si="39"/>
        <v>0</v>
      </c>
      <c r="U798" s="74" t="e">
        <f>+VLOOKUP(D798,'[1]TT T7'!O$895:P$1106,2,0)</f>
        <v>#N/A</v>
      </c>
    </row>
    <row r="799" spans="1:26" hidden="1" x14ac:dyDescent="0.3">
      <c r="A799">
        <f t="shared" si="37"/>
        <v>5</v>
      </c>
      <c r="B799" s="69">
        <v>45071</v>
      </c>
      <c r="C799" s="70" t="s">
        <v>13936</v>
      </c>
      <c r="D799" s="70">
        <f t="shared" si="38"/>
        <v>498</v>
      </c>
      <c r="E799" s="70" t="s">
        <v>20851</v>
      </c>
      <c r="F799" s="70" t="s">
        <v>21978</v>
      </c>
      <c r="G799" s="70" t="s">
        <v>12170</v>
      </c>
      <c r="H799" s="70" t="s">
        <v>12171</v>
      </c>
      <c r="I799" s="71">
        <v>-111058</v>
      </c>
      <c r="J799" s="72" t="s">
        <v>11720</v>
      </c>
      <c r="K799" s="71">
        <v>-11106</v>
      </c>
      <c r="L799" s="73">
        <v>-122164</v>
      </c>
      <c r="M799">
        <f>+VLOOKUP(D799,'[1]Trừ tiền'!O$8:P$893,2,0)</f>
        <v>-122164</v>
      </c>
      <c r="N799" s="59">
        <f t="shared" si="39"/>
        <v>0</v>
      </c>
      <c r="U799" s="74" t="e">
        <f>+VLOOKUP(D799,'[1]TT T7'!O$895:P$1106,2,0)</f>
        <v>#N/A</v>
      </c>
    </row>
    <row r="800" spans="1:26" hidden="1" x14ac:dyDescent="0.3">
      <c r="A800">
        <f t="shared" si="37"/>
        <v>5</v>
      </c>
      <c r="B800" s="69">
        <v>45071</v>
      </c>
      <c r="C800" s="70" t="s">
        <v>20845</v>
      </c>
      <c r="D800" s="70">
        <f t="shared" si="38"/>
        <v>644</v>
      </c>
      <c r="E800" s="70" t="s">
        <v>21077</v>
      </c>
      <c r="F800" s="70" t="s">
        <v>21379</v>
      </c>
      <c r="G800" s="70" t="s">
        <v>12251</v>
      </c>
      <c r="H800" s="70" t="s">
        <v>12252</v>
      </c>
      <c r="I800" s="71">
        <v>-261604</v>
      </c>
      <c r="J800" s="72" t="s">
        <v>11726</v>
      </c>
      <c r="K800" s="71">
        <v>-20928</v>
      </c>
      <c r="L800" s="73">
        <v>-282532</v>
      </c>
      <c r="M800" s="59">
        <f>+L800</f>
        <v>-282532</v>
      </c>
      <c r="N800" s="59">
        <f t="shared" si="39"/>
        <v>0</v>
      </c>
      <c r="O800" t="e">
        <f>+SUMIFS('[1]Trừ tiền'!P$8:P$893,'[1]Trừ tiền'!O$8:O$893,'[1]Hàng trả'!D774)</f>
        <v>#VALUE!</v>
      </c>
      <c r="P800" t="e">
        <f>+O800-M800</f>
        <v>#VALUE!</v>
      </c>
      <c r="Q800" t="e">
        <f>+O800-M800</f>
        <v>#VALUE!</v>
      </c>
      <c r="R800" s="59" t="e">
        <f>+Q800-L800</f>
        <v>#VALUE!</v>
      </c>
      <c r="S800">
        <v>2</v>
      </c>
      <c r="U800" s="74" t="e">
        <f>+VLOOKUP(D800,'[1]TT T7'!O$895:P$1106,2,0)</f>
        <v>#N/A</v>
      </c>
    </row>
    <row r="801" spans="1:21" hidden="1" x14ac:dyDescent="0.3">
      <c r="A801">
        <f t="shared" si="37"/>
        <v>5</v>
      </c>
      <c r="B801" s="69">
        <v>45071</v>
      </c>
      <c r="C801" s="70" t="s">
        <v>21979</v>
      </c>
      <c r="D801" s="70">
        <f t="shared" si="38"/>
        <v>1850</v>
      </c>
      <c r="E801" s="70" t="s">
        <v>20847</v>
      </c>
      <c r="F801" s="70" t="s">
        <v>21980</v>
      </c>
      <c r="G801" s="70" t="s">
        <v>11860</v>
      </c>
      <c r="H801" s="70" t="s">
        <v>11719</v>
      </c>
      <c r="I801" s="71">
        <v>-136126</v>
      </c>
      <c r="J801" s="72" t="s">
        <v>11720</v>
      </c>
      <c r="K801" s="71">
        <v>-13613</v>
      </c>
      <c r="L801" s="73">
        <v>-149739</v>
      </c>
      <c r="M801">
        <f>+VLOOKUP(D801,'[1]Trừ tiền'!O$8:P$893,2,0)</f>
        <v>-149739</v>
      </c>
      <c r="N801" s="59">
        <f t="shared" si="39"/>
        <v>0</v>
      </c>
      <c r="U801" s="74" t="e">
        <f>+VLOOKUP(D801,'[1]TT T7'!O$895:P$1106,2,0)</f>
        <v>#N/A</v>
      </c>
    </row>
    <row r="802" spans="1:21" hidden="1" x14ac:dyDescent="0.3">
      <c r="A802">
        <f t="shared" si="37"/>
        <v>5</v>
      </c>
      <c r="B802" s="69">
        <v>45071</v>
      </c>
      <c r="C802" s="70" t="s">
        <v>21981</v>
      </c>
      <c r="D802" s="70">
        <f t="shared" si="38"/>
        <v>1852</v>
      </c>
      <c r="E802" s="70" t="s">
        <v>20847</v>
      </c>
      <c r="F802" s="70" t="s">
        <v>21982</v>
      </c>
      <c r="G802" s="70" t="s">
        <v>11860</v>
      </c>
      <c r="H802" s="70" t="s">
        <v>11719</v>
      </c>
      <c r="I802" s="71">
        <v>-305967</v>
      </c>
      <c r="J802" s="72" t="s">
        <v>11720</v>
      </c>
      <c r="K802" s="71">
        <v>-30597</v>
      </c>
      <c r="L802" s="73">
        <v>-336564</v>
      </c>
      <c r="M802">
        <f>+VLOOKUP(D802,'[1]Trừ tiền'!O$8:P$893,2,0)</f>
        <v>-336564</v>
      </c>
      <c r="N802" s="59">
        <f t="shared" si="39"/>
        <v>0</v>
      </c>
      <c r="U802" s="74" t="e">
        <f>+VLOOKUP(D802,'[1]TT T7'!O$895:P$1106,2,0)</f>
        <v>#N/A</v>
      </c>
    </row>
    <row r="803" spans="1:21" hidden="1" x14ac:dyDescent="0.3">
      <c r="A803">
        <f t="shared" si="37"/>
        <v>5</v>
      </c>
      <c r="B803" s="69">
        <v>45071</v>
      </c>
      <c r="C803" s="70" t="s">
        <v>16583</v>
      </c>
      <c r="D803" s="70">
        <f t="shared" si="38"/>
        <v>19249</v>
      </c>
      <c r="E803" s="70" t="s">
        <v>20824</v>
      </c>
      <c r="F803" s="70" t="s">
        <v>21983</v>
      </c>
      <c r="G803" s="70" t="s">
        <v>11799</v>
      </c>
      <c r="H803" s="70" t="s">
        <v>11725</v>
      </c>
      <c r="I803" s="71">
        <v>-204189</v>
      </c>
      <c r="J803" s="72" t="s">
        <v>11720</v>
      </c>
      <c r="K803" s="71">
        <v>-20419</v>
      </c>
      <c r="L803" s="73">
        <v>-224608</v>
      </c>
      <c r="M803">
        <f>+VLOOKUP(D803,'[1]Trừ tiền'!O$8:P$893,2,0)</f>
        <v>-224608</v>
      </c>
      <c r="N803" s="59">
        <f t="shared" si="39"/>
        <v>0</v>
      </c>
      <c r="U803" s="74" t="e">
        <f>+VLOOKUP(D803,'[1]TT T7'!O$895:P$1106,2,0)</f>
        <v>#N/A</v>
      </c>
    </row>
    <row r="804" spans="1:21" hidden="1" x14ac:dyDescent="0.3">
      <c r="A804">
        <f t="shared" si="37"/>
        <v>5</v>
      </c>
      <c r="B804" s="69">
        <v>45071</v>
      </c>
      <c r="C804" s="70" t="s">
        <v>16584</v>
      </c>
      <c r="D804" s="70">
        <f t="shared" si="38"/>
        <v>19251</v>
      </c>
      <c r="E804" s="70" t="s">
        <v>20824</v>
      </c>
      <c r="F804" s="70" t="s">
        <v>21984</v>
      </c>
      <c r="G804" s="70" t="s">
        <v>11799</v>
      </c>
      <c r="H804" s="70" t="s">
        <v>11725</v>
      </c>
      <c r="I804" s="71">
        <v>-185087</v>
      </c>
      <c r="J804" s="72" t="s">
        <v>11720</v>
      </c>
      <c r="K804" s="71">
        <v>-18509</v>
      </c>
      <c r="L804" s="73">
        <v>-203596</v>
      </c>
      <c r="M804">
        <f>+VLOOKUP(D804,'[1]Trừ tiền'!O$8:P$893,2,0)</f>
        <v>-203596</v>
      </c>
      <c r="N804" s="59">
        <f t="shared" si="39"/>
        <v>0</v>
      </c>
      <c r="U804" s="74" t="e">
        <f>+VLOOKUP(D804,'[1]TT T7'!O$895:P$1106,2,0)</f>
        <v>#N/A</v>
      </c>
    </row>
    <row r="805" spans="1:21" hidden="1" x14ac:dyDescent="0.3">
      <c r="A805">
        <f t="shared" si="37"/>
        <v>5</v>
      </c>
      <c r="B805" s="69">
        <v>45071</v>
      </c>
      <c r="C805" s="70" t="s">
        <v>21985</v>
      </c>
      <c r="D805" s="70">
        <f t="shared" si="38"/>
        <v>19272</v>
      </c>
      <c r="E805" s="70" t="s">
        <v>20824</v>
      </c>
      <c r="F805" s="70" t="s">
        <v>21986</v>
      </c>
      <c r="G805" s="70" t="s">
        <v>11799</v>
      </c>
      <c r="H805" s="70" t="s">
        <v>11725</v>
      </c>
      <c r="I805" s="71">
        <v>-428602</v>
      </c>
      <c r="J805" s="72" t="s">
        <v>11720</v>
      </c>
      <c r="K805" s="71">
        <v>-42860</v>
      </c>
      <c r="L805" s="73">
        <v>-471462</v>
      </c>
      <c r="M805">
        <f>+VLOOKUP(D805,'[1]Trừ tiền'!O$8:P$893,2,0)</f>
        <v>-471462</v>
      </c>
      <c r="N805" s="59">
        <f t="shared" si="39"/>
        <v>0</v>
      </c>
      <c r="U805" s="74" t="e">
        <f>+VLOOKUP(D805,'[1]TT T7'!O$895:P$1106,2,0)</f>
        <v>#N/A</v>
      </c>
    </row>
    <row r="806" spans="1:21" hidden="1" x14ac:dyDescent="0.3">
      <c r="A806">
        <f t="shared" si="37"/>
        <v>5</v>
      </c>
      <c r="B806" s="69">
        <v>45071</v>
      </c>
      <c r="C806" s="70" t="s">
        <v>21987</v>
      </c>
      <c r="D806" s="70">
        <f t="shared" si="38"/>
        <v>19275</v>
      </c>
      <c r="E806" s="70" t="s">
        <v>20824</v>
      </c>
      <c r="F806" s="70" t="s">
        <v>21988</v>
      </c>
      <c r="G806" s="70" t="s">
        <v>11799</v>
      </c>
      <c r="H806" s="70" t="s">
        <v>11725</v>
      </c>
      <c r="I806" s="71">
        <v>-901118</v>
      </c>
      <c r="J806" s="72" t="s">
        <v>11720</v>
      </c>
      <c r="K806" s="71">
        <v>-90112</v>
      </c>
      <c r="L806" s="73">
        <v>-991230</v>
      </c>
      <c r="M806">
        <f>+VLOOKUP(D806,'[1]Trừ tiền'!O$8:P$893,2,0)</f>
        <v>-991230</v>
      </c>
      <c r="N806" s="59">
        <f t="shared" si="39"/>
        <v>0</v>
      </c>
      <c r="U806" s="74" t="e">
        <f>+VLOOKUP(D806,'[1]TT T7'!O$895:P$1106,2,0)</f>
        <v>#N/A</v>
      </c>
    </row>
    <row r="807" spans="1:21" hidden="1" x14ac:dyDescent="0.3">
      <c r="A807">
        <f t="shared" si="37"/>
        <v>5</v>
      </c>
      <c r="B807" s="69">
        <v>45071</v>
      </c>
      <c r="C807" s="70" t="s">
        <v>21989</v>
      </c>
      <c r="D807" s="70">
        <f t="shared" si="38"/>
        <v>19384</v>
      </c>
      <c r="E807" s="70" t="s">
        <v>20824</v>
      </c>
      <c r="F807" s="70" t="s">
        <v>21990</v>
      </c>
      <c r="G807" s="70" t="s">
        <v>11799</v>
      </c>
      <c r="H807" s="70" t="s">
        <v>11725</v>
      </c>
      <c r="I807" s="71">
        <v>-136126</v>
      </c>
      <c r="J807" s="72" t="s">
        <v>11720</v>
      </c>
      <c r="K807" s="71">
        <v>-13613</v>
      </c>
      <c r="L807" s="73">
        <v>-149739</v>
      </c>
      <c r="M807">
        <f>+VLOOKUP(D807,'[1]Trừ tiền'!O$8:P$893,2,0)</f>
        <v>-149739</v>
      </c>
      <c r="N807" s="59">
        <f t="shared" si="39"/>
        <v>0</v>
      </c>
      <c r="U807" s="74" t="e">
        <f>+VLOOKUP(D807,'[1]TT T7'!O$895:P$1106,2,0)</f>
        <v>#N/A</v>
      </c>
    </row>
    <row r="808" spans="1:21" hidden="1" x14ac:dyDescent="0.3">
      <c r="A808">
        <f t="shared" si="37"/>
        <v>5</v>
      </c>
      <c r="B808" s="69">
        <v>45071</v>
      </c>
      <c r="C808" s="70" t="s">
        <v>21991</v>
      </c>
      <c r="D808" s="70">
        <f t="shared" si="38"/>
        <v>19391</v>
      </c>
      <c r="E808" s="70" t="s">
        <v>20824</v>
      </c>
      <c r="F808" s="70" t="s">
        <v>21992</v>
      </c>
      <c r="G808" s="70" t="s">
        <v>11799</v>
      </c>
      <c r="H808" s="70" t="s">
        <v>11725</v>
      </c>
      <c r="I808" s="71">
        <v>-311786</v>
      </c>
      <c r="J808" s="72" t="s">
        <v>11720</v>
      </c>
      <c r="K808" s="71">
        <v>-31179</v>
      </c>
      <c r="L808" s="73">
        <v>-342965</v>
      </c>
      <c r="M808">
        <f>+VLOOKUP(D808,'[1]Trừ tiền'!O$8:P$893,2,0)</f>
        <v>-342965</v>
      </c>
      <c r="N808" s="59">
        <f t="shared" si="39"/>
        <v>0</v>
      </c>
      <c r="U808" s="74" t="e">
        <f>+VLOOKUP(D808,'[1]TT T7'!O$895:P$1106,2,0)</f>
        <v>#N/A</v>
      </c>
    </row>
    <row r="809" spans="1:21" hidden="1" x14ac:dyDescent="0.3">
      <c r="A809">
        <f t="shared" si="37"/>
        <v>5</v>
      </c>
      <c r="B809" s="55">
        <v>45071</v>
      </c>
      <c r="C809" s="56" t="s">
        <v>21993</v>
      </c>
      <c r="D809" s="70">
        <f t="shared" si="38"/>
        <v>19214</v>
      </c>
      <c r="E809" s="56" t="s">
        <v>20824</v>
      </c>
      <c r="F809" s="56" t="s">
        <v>21994</v>
      </c>
      <c r="G809" s="56" t="s">
        <v>11799</v>
      </c>
      <c r="H809" s="56" t="s">
        <v>11725</v>
      </c>
      <c r="I809" s="57">
        <v>-218609</v>
      </c>
      <c r="J809" s="58" t="s">
        <v>11720</v>
      </c>
      <c r="K809" s="57">
        <v>-21861</v>
      </c>
      <c r="L809" s="82">
        <v>-240470</v>
      </c>
      <c r="M809">
        <f>+VLOOKUP(D809,'[1]Trừ tiền'!O$8:P$893,2,0)</f>
        <v>-240470</v>
      </c>
      <c r="N809" s="59">
        <f t="shared" si="39"/>
        <v>0</v>
      </c>
      <c r="U809" s="74" t="e">
        <f>+VLOOKUP(D809,'[1]TT T7'!O$895:P$1106,2,0)</f>
        <v>#N/A</v>
      </c>
    </row>
    <row r="810" spans="1:21" hidden="1" x14ac:dyDescent="0.3">
      <c r="A810">
        <f t="shared" si="37"/>
        <v>5</v>
      </c>
      <c r="B810" s="55">
        <v>45071</v>
      </c>
      <c r="C810" s="56" t="s">
        <v>21995</v>
      </c>
      <c r="D810" s="70">
        <f t="shared" si="38"/>
        <v>19222</v>
      </c>
      <c r="E810" s="56" t="s">
        <v>20824</v>
      </c>
      <c r="F810" s="56" t="s">
        <v>21996</v>
      </c>
      <c r="G810" s="56" t="s">
        <v>11799</v>
      </c>
      <c r="H810" s="56" t="s">
        <v>11725</v>
      </c>
      <c r="I810" s="57">
        <v>-586070</v>
      </c>
      <c r="J810" s="58" t="s">
        <v>11720</v>
      </c>
      <c r="K810" s="57">
        <v>-58607</v>
      </c>
      <c r="L810" s="82">
        <v>-644677</v>
      </c>
      <c r="M810">
        <f>+VLOOKUP(D810,'[1]Trừ tiền'!O$8:P$893,2,0)</f>
        <v>-644677</v>
      </c>
      <c r="N810" s="59">
        <f t="shared" si="39"/>
        <v>0</v>
      </c>
      <c r="U810" s="74" t="e">
        <f>+VLOOKUP(D810,'[1]TT T7'!O$895:P$1106,2,0)</f>
        <v>#N/A</v>
      </c>
    </row>
    <row r="811" spans="1:21" hidden="1" x14ac:dyDescent="0.3">
      <c r="A811">
        <f t="shared" si="37"/>
        <v>5</v>
      </c>
      <c r="B811" s="69">
        <v>45072</v>
      </c>
      <c r="C811" s="70" t="s">
        <v>13725</v>
      </c>
      <c r="D811" s="70">
        <f t="shared" si="38"/>
        <v>286</v>
      </c>
      <c r="E811" s="70" t="s">
        <v>21000</v>
      </c>
      <c r="F811" s="70" t="s">
        <v>21997</v>
      </c>
      <c r="G811" s="70" t="s">
        <v>12197</v>
      </c>
      <c r="H811" s="70" t="s">
        <v>12198</v>
      </c>
      <c r="I811" s="71">
        <v>-278228</v>
      </c>
      <c r="J811" s="72" t="s">
        <v>11720</v>
      </c>
      <c r="K811" s="71">
        <v>-27823</v>
      </c>
      <c r="L811" s="73">
        <v>-306051</v>
      </c>
      <c r="M811" s="59">
        <f>+L811</f>
        <v>-306051</v>
      </c>
      <c r="N811" s="59">
        <f t="shared" si="39"/>
        <v>0</v>
      </c>
      <c r="O811" t="e">
        <f>+SUMIFS('[1]Trừ tiền'!P$8:P$893,'[1]Trừ tiền'!O$8:O$893,'[1]Hàng trả'!D783)</f>
        <v>#VALUE!</v>
      </c>
      <c r="P811" t="e">
        <f>+O811-M811</f>
        <v>#VALUE!</v>
      </c>
      <c r="Q811" t="e">
        <f>+O811-M811</f>
        <v>#VALUE!</v>
      </c>
      <c r="R811" s="59" t="e">
        <f>+Q811-L811</f>
        <v>#VALUE!</v>
      </c>
      <c r="S811">
        <v>2</v>
      </c>
      <c r="U811" s="74" t="e">
        <f>+VLOOKUP(D811,'[1]TT T7'!O$895:P$1106,2,0)</f>
        <v>#N/A</v>
      </c>
    </row>
    <row r="812" spans="1:21" hidden="1" x14ac:dyDescent="0.3">
      <c r="A812">
        <f t="shared" si="37"/>
        <v>5</v>
      </c>
      <c r="B812" s="69">
        <v>45072</v>
      </c>
      <c r="C812" s="70" t="s">
        <v>21998</v>
      </c>
      <c r="D812" s="70">
        <f t="shared" si="38"/>
        <v>1175</v>
      </c>
      <c r="E812" s="70" t="s">
        <v>20860</v>
      </c>
      <c r="F812" s="70" t="s">
        <v>21999</v>
      </c>
      <c r="G812" s="70" t="s">
        <v>12215</v>
      </c>
      <c r="H812" s="70" t="s">
        <v>12216</v>
      </c>
      <c r="I812" s="71">
        <v>-481704</v>
      </c>
      <c r="J812" s="72" t="s">
        <v>11720</v>
      </c>
      <c r="K812" s="71">
        <v>-48170</v>
      </c>
      <c r="L812" s="73">
        <v>-529874</v>
      </c>
      <c r="M812">
        <f>+VLOOKUP(D812,'[1]Trừ tiền'!O$8:P$893,2,0)</f>
        <v>-529874</v>
      </c>
      <c r="N812" s="59">
        <f t="shared" si="39"/>
        <v>0</v>
      </c>
      <c r="U812" s="74" t="e">
        <f>+VLOOKUP(D812,'[1]TT T7'!O$895:P$1106,2,0)</f>
        <v>#N/A</v>
      </c>
    </row>
    <row r="813" spans="1:21" hidden="1" x14ac:dyDescent="0.3">
      <c r="A813">
        <f t="shared" si="37"/>
        <v>5</v>
      </c>
      <c r="B813" s="69">
        <v>45072</v>
      </c>
      <c r="C813" s="70" t="s">
        <v>14469</v>
      </c>
      <c r="D813" s="70">
        <f t="shared" si="38"/>
        <v>1571</v>
      </c>
      <c r="E813" s="70" t="s">
        <v>20828</v>
      </c>
      <c r="F813" s="70" t="s">
        <v>22000</v>
      </c>
      <c r="G813" s="70" t="s">
        <v>12367</v>
      </c>
      <c r="H813" s="70" t="s">
        <v>12368</v>
      </c>
      <c r="I813" s="71">
        <v>-311563</v>
      </c>
      <c r="J813" s="72" t="s">
        <v>11720</v>
      </c>
      <c r="K813" s="71">
        <v>-31156</v>
      </c>
      <c r="L813" s="73">
        <v>-342719</v>
      </c>
      <c r="M813">
        <f>+VLOOKUP(D813,'[1]Trừ tiền'!O$8:P$893,2,0)</f>
        <v>-342719</v>
      </c>
      <c r="N813" s="59">
        <f t="shared" si="39"/>
        <v>0</v>
      </c>
      <c r="U813" s="74" t="e">
        <f>+VLOOKUP(D813,'[1]TT T7'!O$895:P$1106,2,0)</f>
        <v>#N/A</v>
      </c>
    </row>
    <row r="814" spans="1:21" hidden="1" x14ac:dyDescent="0.3">
      <c r="A814">
        <f t="shared" si="37"/>
        <v>5</v>
      </c>
      <c r="B814" s="69">
        <v>45075</v>
      </c>
      <c r="C814" s="70" t="s">
        <v>22001</v>
      </c>
      <c r="D814" s="70">
        <f t="shared" si="38"/>
        <v>351</v>
      </c>
      <c r="E814" s="70" t="s">
        <v>21188</v>
      </c>
      <c r="F814" s="70" t="s">
        <v>21535</v>
      </c>
      <c r="G814" s="70" t="s">
        <v>12293</v>
      </c>
      <c r="H814" s="70" t="s">
        <v>12294</v>
      </c>
      <c r="I814" s="71">
        <v>-742500</v>
      </c>
      <c r="J814" s="72" t="s">
        <v>11720</v>
      </c>
      <c r="K814" s="71">
        <v>-74250</v>
      </c>
      <c r="L814" s="73">
        <v>-816750</v>
      </c>
      <c r="M814">
        <f>+VLOOKUP(D814,'[1]Trừ tiền'!O$8:P$893,2,0)</f>
        <v>-816750</v>
      </c>
      <c r="N814" s="59">
        <f t="shared" si="39"/>
        <v>0</v>
      </c>
      <c r="U814" s="74" t="e">
        <f>+VLOOKUP(D814,'[1]TT T7'!O$895:P$1106,2,0)</f>
        <v>#N/A</v>
      </c>
    </row>
    <row r="815" spans="1:21" hidden="1" x14ac:dyDescent="0.3">
      <c r="A815">
        <f t="shared" si="37"/>
        <v>5</v>
      </c>
      <c r="B815" s="69">
        <v>45075</v>
      </c>
      <c r="C815" s="70" t="s">
        <v>22002</v>
      </c>
      <c r="D815" s="70">
        <f t="shared" si="38"/>
        <v>19648</v>
      </c>
      <c r="E815" s="70" t="s">
        <v>20824</v>
      </c>
      <c r="F815" s="70" t="s">
        <v>22003</v>
      </c>
      <c r="G815" s="70" t="s">
        <v>11799</v>
      </c>
      <c r="H815" s="70" t="s">
        <v>11725</v>
      </c>
      <c r="I815" s="71">
        <v>-404917</v>
      </c>
      <c r="J815" s="72" t="s">
        <v>11720</v>
      </c>
      <c r="K815" s="71">
        <v>-40492</v>
      </c>
      <c r="L815" s="73">
        <v>-445409</v>
      </c>
      <c r="M815">
        <f>+VLOOKUP(D815,'[1]Trừ tiền'!O$8:P$893,2,0)</f>
        <v>-445409</v>
      </c>
      <c r="N815" s="59">
        <f t="shared" si="39"/>
        <v>0</v>
      </c>
      <c r="U815" s="74" t="e">
        <f>+VLOOKUP(D815,'[1]TT T7'!O$895:P$1106,2,0)</f>
        <v>#N/A</v>
      </c>
    </row>
    <row r="816" spans="1:21" hidden="1" x14ac:dyDescent="0.3">
      <c r="A816">
        <f t="shared" si="37"/>
        <v>5</v>
      </c>
      <c r="B816" s="69">
        <v>45075</v>
      </c>
      <c r="C816" s="70" t="s">
        <v>22004</v>
      </c>
      <c r="D816" s="70">
        <f t="shared" si="38"/>
        <v>19726</v>
      </c>
      <c r="E816" s="70" t="s">
        <v>20824</v>
      </c>
      <c r="F816" s="70" t="s">
        <v>22005</v>
      </c>
      <c r="G816" s="70" t="s">
        <v>11799</v>
      </c>
      <c r="H816" s="70" t="s">
        <v>11725</v>
      </c>
      <c r="I816" s="71">
        <v>-444232</v>
      </c>
      <c r="J816" s="72" t="s">
        <v>11720</v>
      </c>
      <c r="K816" s="71">
        <v>-44423</v>
      </c>
      <c r="L816" s="73">
        <v>-488655</v>
      </c>
      <c r="M816">
        <f>+VLOOKUP(D816,'[1]Trừ tiền'!O$8:P$893,2,0)</f>
        <v>-488655</v>
      </c>
      <c r="N816" s="59">
        <f t="shared" si="39"/>
        <v>0</v>
      </c>
      <c r="U816" s="74" t="e">
        <f>+VLOOKUP(D816,'[1]TT T7'!O$895:P$1106,2,0)</f>
        <v>#N/A</v>
      </c>
    </row>
    <row r="817" spans="1:21" hidden="1" x14ac:dyDescent="0.3">
      <c r="A817">
        <f t="shared" si="37"/>
        <v>5</v>
      </c>
      <c r="B817" s="69">
        <v>45075</v>
      </c>
      <c r="C817" s="70" t="s">
        <v>22006</v>
      </c>
      <c r="D817" s="70">
        <f t="shared" si="38"/>
        <v>19823</v>
      </c>
      <c r="E817" s="70" t="s">
        <v>20824</v>
      </c>
      <c r="F817" s="70" t="s">
        <v>22007</v>
      </c>
      <c r="G817" s="70" t="s">
        <v>11799</v>
      </c>
      <c r="H817" s="70" t="s">
        <v>11725</v>
      </c>
      <c r="I817" s="71">
        <v>-847167</v>
      </c>
      <c r="J817" s="72" t="s">
        <v>11720</v>
      </c>
      <c r="K817" s="71">
        <v>-84717</v>
      </c>
      <c r="L817" s="73">
        <v>-931884</v>
      </c>
      <c r="M817">
        <f>+VLOOKUP(D817,'[1]Trừ tiền'!O$8:P$893,2,0)</f>
        <v>-931884</v>
      </c>
      <c r="N817" s="59">
        <f t="shared" si="39"/>
        <v>0</v>
      </c>
      <c r="U817" s="74" t="e">
        <f>+VLOOKUP(D817,'[1]TT T7'!O$895:P$1106,2,0)</f>
        <v>#N/A</v>
      </c>
    </row>
    <row r="818" spans="1:21" hidden="1" x14ac:dyDescent="0.3">
      <c r="A818">
        <f t="shared" si="37"/>
        <v>5</v>
      </c>
      <c r="B818" s="69">
        <v>45075</v>
      </c>
      <c r="C818" s="70" t="s">
        <v>22008</v>
      </c>
      <c r="D818" s="70">
        <f t="shared" si="38"/>
        <v>19859</v>
      </c>
      <c r="E818" s="70" t="s">
        <v>20824</v>
      </c>
      <c r="F818" s="70" t="s">
        <v>22009</v>
      </c>
      <c r="G818" s="70" t="s">
        <v>11799</v>
      </c>
      <c r="H818" s="70" t="s">
        <v>11725</v>
      </c>
      <c r="I818" s="71">
        <v>-272252</v>
      </c>
      <c r="J818" s="72" t="s">
        <v>11720</v>
      </c>
      <c r="K818" s="71">
        <v>-27225</v>
      </c>
      <c r="L818" s="73">
        <v>-299477</v>
      </c>
      <c r="M818">
        <f>+VLOOKUP(D818,'[1]Trừ tiền'!O$8:P$893,2,0)</f>
        <v>-299477</v>
      </c>
      <c r="N818" s="59">
        <f t="shared" si="39"/>
        <v>0</v>
      </c>
      <c r="U818" s="74" t="e">
        <f>+VLOOKUP(D818,'[1]TT T7'!O$895:P$1106,2,0)</f>
        <v>#N/A</v>
      </c>
    </row>
    <row r="819" spans="1:21" hidden="1" x14ac:dyDescent="0.3">
      <c r="A819">
        <f t="shared" si="37"/>
        <v>5</v>
      </c>
      <c r="B819" s="69">
        <v>45075</v>
      </c>
      <c r="C819" s="70" t="s">
        <v>22010</v>
      </c>
      <c r="D819" s="70">
        <f t="shared" si="38"/>
        <v>19867</v>
      </c>
      <c r="E819" s="70" t="s">
        <v>20824</v>
      </c>
      <c r="F819" s="70" t="s">
        <v>22011</v>
      </c>
      <c r="G819" s="70" t="s">
        <v>11799</v>
      </c>
      <c r="H819" s="70" t="s">
        <v>11725</v>
      </c>
      <c r="I819" s="71">
        <v>-161414</v>
      </c>
      <c r="J819" s="72" t="s">
        <v>11720</v>
      </c>
      <c r="K819" s="71">
        <v>-16141</v>
      </c>
      <c r="L819" s="73">
        <v>-177555</v>
      </c>
      <c r="M819">
        <f>+VLOOKUP(D819,'[1]Trừ tiền'!O$8:P$893,2,0)</f>
        <v>-177555</v>
      </c>
      <c r="N819" s="59">
        <f t="shared" si="39"/>
        <v>0</v>
      </c>
      <c r="U819" s="74" t="e">
        <f>+VLOOKUP(D819,'[1]TT T7'!O$895:P$1106,2,0)</f>
        <v>#N/A</v>
      </c>
    </row>
    <row r="820" spans="1:21" hidden="1" x14ac:dyDescent="0.3">
      <c r="A820">
        <f t="shared" si="37"/>
        <v>5</v>
      </c>
      <c r="B820" s="69">
        <v>45075</v>
      </c>
      <c r="C820" s="70" t="s">
        <v>22012</v>
      </c>
      <c r="D820" s="70">
        <f t="shared" si="38"/>
        <v>19874</v>
      </c>
      <c r="E820" s="70" t="s">
        <v>20824</v>
      </c>
      <c r="F820" s="70" t="s">
        <v>22013</v>
      </c>
      <c r="G820" s="70" t="s">
        <v>11799</v>
      </c>
      <c r="H820" s="70" t="s">
        <v>11725</v>
      </c>
      <c r="I820" s="71">
        <v>-233158</v>
      </c>
      <c r="J820" s="72" t="s">
        <v>11720</v>
      </c>
      <c r="K820" s="71">
        <v>-23316</v>
      </c>
      <c r="L820" s="73">
        <v>-256474</v>
      </c>
      <c r="M820">
        <f>+VLOOKUP(D820,'[1]Trừ tiền'!O$8:P$893,2,0)</f>
        <v>-256474</v>
      </c>
      <c r="N820" s="59">
        <f t="shared" si="39"/>
        <v>0</v>
      </c>
      <c r="U820" s="74" t="e">
        <f>+VLOOKUP(D820,'[1]TT T7'!O$895:P$1106,2,0)</f>
        <v>#N/A</v>
      </c>
    </row>
    <row r="821" spans="1:21" hidden="1" x14ac:dyDescent="0.3">
      <c r="A821">
        <f t="shared" si="37"/>
        <v>5</v>
      </c>
      <c r="B821" s="69">
        <v>45075</v>
      </c>
      <c r="C821" s="70" t="s">
        <v>22014</v>
      </c>
      <c r="D821" s="70">
        <f t="shared" si="38"/>
        <v>19903</v>
      </c>
      <c r="E821" s="70" t="s">
        <v>20824</v>
      </c>
      <c r="F821" s="70" t="s">
        <v>22015</v>
      </c>
      <c r="G821" s="70" t="s">
        <v>11799</v>
      </c>
      <c r="H821" s="70" t="s">
        <v>11725</v>
      </c>
      <c r="I821" s="71">
        <v>-928456</v>
      </c>
      <c r="J821" s="72" t="s">
        <v>11720</v>
      </c>
      <c r="K821" s="71">
        <v>-92846</v>
      </c>
      <c r="L821" s="73">
        <v>-1021302</v>
      </c>
      <c r="M821">
        <f>+VLOOKUP(D821,'[1]Trừ tiền'!O$8:P$893,2,0)</f>
        <v>-1021302</v>
      </c>
      <c r="N821" s="59">
        <f t="shared" si="39"/>
        <v>0</v>
      </c>
      <c r="U821" s="74" t="e">
        <f>+VLOOKUP(D821,'[1]TT T7'!O$895:P$1106,2,0)</f>
        <v>#N/A</v>
      </c>
    </row>
    <row r="822" spans="1:21" hidden="1" x14ac:dyDescent="0.3">
      <c r="A822">
        <f t="shared" si="37"/>
        <v>5</v>
      </c>
      <c r="B822" s="69">
        <v>45075</v>
      </c>
      <c r="C822" s="70" t="s">
        <v>22016</v>
      </c>
      <c r="D822" s="70">
        <f t="shared" si="38"/>
        <v>19927</v>
      </c>
      <c r="E822" s="70" t="s">
        <v>20824</v>
      </c>
      <c r="F822" s="70" t="s">
        <v>22017</v>
      </c>
      <c r="G822" s="70" t="s">
        <v>11799</v>
      </c>
      <c r="H822" s="70" t="s">
        <v>11725</v>
      </c>
      <c r="I822" s="71">
        <v>-481897</v>
      </c>
      <c r="J822" s="72" t="s">
        <v>11720</v>
      </c>
      <c r="K822" s="71">
        <v>-48190</v>
      </c>
      <c r="L822" s="73">
        <v>-530087</v>
      </c>
      <c r="M822">
        <f>+VLOOKUP(D822,'[1]Trừ tiền'!O$8:P$893,2,0)</f>
        <v>-530087</v>
      </c>
      <c r="N822" s="59">
        <f t="shared" si="39"/>
        <v>0</v>
      </c>
      <c r="U822" s="74" t="e">
        <f>+VLOOKUP(D822,'[1]TT T7'!O$895:P$1106,2,0)</f>
        <v>#N/A</v>
      </c>
    </row>
    <row r="823" spans="1:21" hidden="1" x14ac:dyDescent="0.3">
      <c r="A823">
        <f t="shared" si="37"/>
        <v>5</v>
      </c>
      <c r="B823" s="55">
        <v>45075</v>
      </c>
      <c r="C823" s="56" t="s">
        <v>14238</v>
      </c>
      <c r="D823" s="70">
        <f t="shared" si="38"/>
        <v>866</v>
      </c>
      <c r="E823" s="56" t="s">
        <v>20892</v>
      </c>
      <c r="F823" s="56" t="s">
        <v>22018</v>
      </c>
      <c r="G823" s="56" t="s">
        <v>12556</v>
      </c>
      <c r="H823" s="56" t="s">
        <v>12557</v>
      </c>
      <c r="I823" s="57">
        <v>-318990</v>
      </c>
      <c r="J823" s="58" t="s">
        <v>11720</v>
      </c>
      <c r="K823" s="57">
        <v>-31899</v>
      </c>
      <c r="L823" s="82">
        <v>-350889</v>
      </c>
      <c r="M823">
        <f>+VLOOKUP(D823,'[1]Trừ tiền'!O$8:P$893,2,0)</f>
        <v>-350889</v>
      </c>
      <c r="N823" s="59">
        <f t="shared" si="39"/>
        <v>0</v>
      </c>
      <c r="U823" s="74" t="e">
        <f>+VLOOKUP(D823,'[1]TT T7'!O$895:P$1106,2,0)</f>
        <v>#N/A</v>
      </c>
    </row>
    <row r="824" spans="1:21" hidden="1" x14ac:dyDescent="0.3">
      <c r="A824">
        <f t="shared" si="37"/>
        <v>5</v>
      </c>
      <c r="B824" s="69">
        <v>45076</v>
      </c>
      <c r="C824" s="70" t="s">
        <v>22019</v>
      </c>
      <c r="D824" s="70">
        <f t="shared" si="38"/>
        <v>1938</v>
      </c>
      <c r="E824" s="70" t="s">
        <v>20847</v>
      </c>
      <c r="F824" s="70" t="s">
        <v>22020</v>
      </c>
      <c r="G824" s="70" t="s">
        <v>11860</v>
      </c>
      <c r="H824" s="70" t="s">
        <v>11719</v>
      </c>
      <c r="I824" s="71">
        <v>-279693</v>
      </c>
      <c r="J824" s="72" t="s">
        <v>11720</v>
      </c>
      <c r="K824" s="71">
        <v>-27969</v>
      </c>
      <c r="L824" s="73">
        <v>-307662</v>
      </c>
      <c r="M824">
        <f>+VLOOKUP(D824,'[1]Trừ tiền'!O$8:P$893,2,0)</f>
        <v>-307662</v>
      </c>
      <c r="N824" s="59">
        <f t="shared" si="39"/>
        <v>0</v>
      </c>
      <c r="U824" s="74" t="e">
        <f>+VLOOKUP(D824,'[1]TT T7'!O$895:P$1106,2,0)</f>
        <v>#N/A</v>
      </c>
    </row>
    <row r="825" spans="1:21" hidden="1" x14ac:dyDescent="0.3">
      <c r="A825">
        <f t="shared" si="37"/>
        <v>5</v>
      </c>
      <c r="B825" s="69">
        <v>45076</v>
      </c>
      <c r="C825" s="70" t="s">
        <v>22021</v>
      </c>
      <c r="D825" s="70">
        <f t="shared" si="38"/>
        <v>1939</v>
      </c>
      <c r="E825" s="70" t="s">
        <v>20847</v>
      </c>
      <c r="F825" s="70" t="s">
        <v>22022</v>
      </c>
      <c r="G825" s="70" t="s">
        <v>11860</v>
      </c>
      <c r="H825" s="70" t="s">
        <v>11719</v>
      </c>
      <c r="I825" s="71">
        <v>-357198</v>
      </c>
      <c r="J825" s="72" t="s">
        <v>11720</v>
      </c>
      <c r="K825" s="71">
        <v>-35720</v>
      </c>
      <c r="L825" s="73">
        <v>-392918</v>
      </c>
      <c r="M825">
        <f>+VLOOKUP(D825,'[1]Trừ tiền'!O$8:P$893,2,0)</f>
        <v>-392918</v>
      </c>
      <c r="N825" s="59">
        <f t="shared" si="39"/>
        <v>0</v>
      </c>
      <c r="U825" s="74" t="e">
        <f>+VLOOKUP(D825,'[1]TT T7'!O$895:P$1106,2,0)</f>
        <v>#N/A</v>
      </c>
    </row>
    <row r="826" spans="1:21" hidden="1" x14ac:dyDescent="0.3">
      <c r="A826">
        <f t="shared" si="37"/>
        <v>5</v>
      </c>
      <c r="B826" s="69">
        <v>45076</v>
      </c>
      <c r="C826" s="70" t="s">
        <v>22023</v>
      </c>
      <c r="D826" s="70">
        <f t="shared" si="38"/>
        <v>1940</v>
      </c>
      <c r="E826" s="70" t="s">
        <v>20847</v>
      </c>
      <c r="F826" s="70" t="s">
        <v>22024</v>
      </c>
      <c r="G826" s="70" t="s">
        <v>11860</v>
      </c>
      <c r="H826" s="70" t="s">
        <v>11719</v>
      </c>
      <c r="I826" s="71">
        <v>-839990</v>
      </c>
      <c r="J826" s="72" t="s">
        <v>11720</v>
      </c>
      <c r="K826" s="71">
        <v>-83999</v>
      </c>
      <c r="L826" s="73">
        <v>-923989</v>
      </c>
      <c r="M826">
        <f>+VLOOKUP(D826,'[1]Trừ tiền'!O$8:P$893,2,0)</f>
        <v>-923989</v>
      </c>
      <c r="N826" s="59">
        <f t="shared" si="39"/>
        <v>0</v>
      </c>
      <c r="U826" s="74" t="e">
        <f>+VLOOKUP(D826,'[1]TT T7'!O$895:P$1106,2,0)</f>
        <v>#N/A</v>
      </c>
    </row>
    <row r="827" spans="1:21" hidden="1" x14ac:dyDescent="0.3">
      <c r="A827">
        <f t="shared" si="37"/>
        <v>5</v>
      </c>
      <c r="B827" s="69">
        <v>45076</v>
      </c>
      <c r="C827" s="70" t="s">
        <v>22025</v>
      </c>
      <c r="D827" s="70">
        <f t="shared" si="38"/>
        <v>19980</v>
      </c>
      <c r="E827" s="70" t="s">
        <v>20824</v>
      </c>
      <c r="F827" s="70" t="s">
        <v>22026</v>
      </c>
      <c r="G827" s="70" t="s">
        <v>11799</v>
      </c>
      <c r="H827" s="70" t="s">
        <v>11725</v>
      </c>
      <c r="I827" s="71">
        <v>-136126</v>
      </c>
      <c r="J827" s="72" t="s">
        <v>11720</v>
      </c>
      <c r="K827" s="71">
        <v>-13613</v>
      </c>
      <c r="L827" s="73">
        <v>-149739</v>
      </c>
      <c r="M827">
        <f>+VLOOKUP(D827,'[1]Trừ tiền'!O$8:P$893,2,0)</f>
        <v>-149739</v>
      </c>
      <c r="N827" s="59">
        <f t="shared" si="39"/>
        <v>0</v>
      </c>
      <c r="U827" s="74" t="e">
        <f>+VLOOKUP(D827,'[1]TT T7'!O$895:P$1106,2,0)</f>
        <v>#N/A</v>
      </c>
    </row>
    <row r="828" spans="1:21" hidden="1" x14ac:dyDescent="0.3">
      <c r="A828">
        <f t="shared" si="37"/>
        <v>5</v>
      </c>
      <c r="B828" s="69">
        <v>45076</v>
      </c>
      <c r="C828" s="70" t="s">
        <v>22027</v>
      </c>
      <c r="D828" s="70">
        <f t="shared" si="38"/>
        <v>20074</v>
      </c>
      <c r="E828" s="70" t="s">
        <v>20824</v>
      </c>
      <c r="F828" s="70" t="s">
        <v>22028</v>
      </c>
      <c r="G828" s="70" t="s">
        <v>11799</v>
      </c>
      <c r="H828" s="70" t="s">
        <v>11725</v>
      </c>
      <c r="I828" s="71">
        <v>-344038</v>
      </c>
      <c r="J828" s="72" t="s">
        <v>11720</v>
      </c>
      <c r="K828" s="71">
        <v>-34404</v>
      </c>
      <c r="L828" s="73">
        <v>-378442</v>
      </c>
      <c r="M828">
        <f>+VLOOKUP(D828,'[1]Trừ tiền'!O$8:P$893,2,0)</f>
        <v>-378442</v>
      </c>
      <c r="N828" s="59">
        <f t="shared" si="39"/>
        <v>0</v>
      </c>
      <c r="U828" s="74" t="e">
        <f>+VLOOKUP(D828,'[1]TT T7'!O$895:P$1106,2,0)</f>
        <v>#N/A</v>
      </c>
    </row>
    <row r="829" spans="1:21" hidden="1" x14ac:dyDescent="0.3">
      <c r="A829">
        <f t="shared" si="37"/>
        <v>5</v>
      </c>
      <c r="B829" s="69">
        <v>45076</v>
      </c>
      <c r="C829" s="70" t="s">
        <v>22029</v>
      </c>
      <c r="D829" s="70">
        <f t="shared" si="38"/>
        <v>20133</v>
      </c>
      <c r="E829" s="70" t="s">
        <v>20824</v>
      </c>
      <c r="F829" s="70" t="s">
        <v>22030</v>
      </c>
      <c r="G829" s="70" t="s">
        <v>11799</v>
      </c>
      <c r="H829" s="70" t="s">
        <v>11725</v>
      </c>
      <c r="I829" s="71">
        <v>-266520</v>
      </c>
      <c r="J829" s="72" t="s">
        <v>11720</v>
      </c>
      <c r="K829" s="71">
        <v>-26652</v>
      </c>
      <c r="L829" s="73">
        <v>-293172</v>
      </c>
      <c r="M829">
        <f>+VLOOKUP(D829,'[1]Trừ tiền'!O$8:P$893,2,0)</f>
        <v>-293172</v>
      </c>
      <c r="N829" s="59">
        <f t="shared" si="39"/>
        <v>0</v>
      </c>
      <c r="U829" s="74" t="e">
        <f>+VLOOKUP(D829,'[1]TT T7'!O$895:P$1106,2,0)</f>
        <v>#N/A</v>
      </c>
    </row>
    <row r="830" spans="1:21" hidden="1" x14ac:dyDescent="0.3">
      <c r="A830">
        <f t="shared" si="37"/>
        <v>5</v>
      </c>
      <c r="B830" s="55">
        <v>45076</v>
      </c>
      <c r="C830" s="56" t="s">
        <v>13853</v>
      </c>
      <c r="D830" s="70">
        <f t="shared" si="38"/>
        <v>424</v>
      </c>
      <c r="E830" s="56" t="s">
        <v>21057</v>
      </c>
      <c r="F830" s="56" t="s">
        <v>20825</v>
      </c>
      <c r="G830" s="56" t="s">
        <v>12188</v>
      </c>
      <c r="H830" s="56" t="s">
        <v>12189</v>
      </c>
      <c r="I830" s="57">
        <v>-110250</v>
      </c>
      <c r="J830" s="58" t="s">
        <v>11720</v>
      </c>
      <c r="K830" s="57">
        <v>-11025</v>
      </c>
      <c r="L830" s="82">
        <v>-121275</v>
      </c>
      <c r="M830">
        <f>+VLOOKUP(D830,'[1]Trừ tiền'!O$8:P$893,2,0)</f>
        <v>-121275</v>
      </c>
      <c r="N830" s="59">
        <f t="shared" si="39"/>
        <v>0</v>
      </c>
      <c r="U830" s="74" t="e">
        <f>+VLOOKUP(D830,'[1]TT T7'!O$895:P$1106,2,0)</f>
        <v>#N/A</v>
      </c>
    </row>
    <row r="831" spans="1:21" hidden="1" x14ac:dyDescent="0.3">
      <c r="A831">
        <f t="shared" si="37"/>
        <v>5</v>
      </c>
      <c r="B831" s="69">
        <v>45077</v>
      </c>
      <c r="C831" s="70" t="s">
        <v>13752</v>
      </c>
      <c r="D831" s="70">
        <f t="shared" si="38"/>
        <v>308</v>
      </c>
      <c r="E831" s="70" t="s">
        <v>22031</v>
      </c>
      <c r="F831" s="70" t="s">
        <v>22032</v>
      </c>
      <c r="G831" s="70" t="s">
        <v>12354</v>
      </c>
      <c r="H831" s="70" t="s">
        <v>12355</v>
      </c>
      <c r="I831" s="71">
        <v>-332640</v>
      </c>
      <c r="J831" s="72" t="s">
        <v>11720</v>
      </c>
      <c r="K831" s="71">
        <v>-33264</v>
      </c>
      <c r="L831" s="73">
        <v>-365904</v>
      </c>
      <c r="M831" s="59">
        <f>+L831</f>
        <v>-365904</v>
      </c>
      <c r="N831" s="59">
        <f t="shared" si="39"/>
        <v>0</v>
      </c>
      <c r="O831" t="e">
        <f>+SUMIFS('[1]Trừ tiền'!P$8:P$893,'[1]Trừ tiền'!O$8:O$893,'[1]Hàng trả'!D802)</f>
        <v>#VALUE!</v>
      </c>
      <c r="P831" t="e">
        <f>+O831-M831</f>
        <v>#VALUE!</v>
      </c>
      <c r="Q831" t="e">
        <f>+O831-M831</f>
        <v>#VALUE!</v>
      </c>
      <c r="R831" s="59" t="e">
        <f>+Q831-L831</f>
        <v>#VALUE!</v>
      </c>
      <c r="S831">
        <v>2</v>
      </c>
      <c r="U831" s="74" t="e">
        <f>+VLOOKUP(D831,'[1]TT T7'!O$895:P$1106,2,0)</f>
        <v>#N/A</v>
      </c>
    </row>
    <row r="832" spans="1:21" hidden="1" x14ac:dyDescent="0.3">
      <c r="A832">
        <f t="shared" si="37"/>
        <v>5</v>
      </c>
      <c r="B832" s="69">
        <v>45077</v>
      </c>
      <c r="C832" s="70" t="s">
        <v>22033</v>
      </c>
      <c r="D832" s="70">
        <f t="shared" si="38"/>
        <v>521</v>
      </c>
      <c r="E832" s="70" t="s">
        <v>20842</v>
      </c>
      <c r="F832" s="70" t="s">
        <v>22034</v>
      </c>
      <c r="G832" s="70" t="s">
        <v>11838</v>
      </c>
      <c r="H832" s="70" t="s">
        <v>11839</v>
      </c>
      <c r="I832" s="71">
        <v>-862584</v>
      </c>
      <c r="J832" s="72" t="s">
        <v>11720</v>
      </c>
      <c r="K832" s="71">
        <v>-86258</v>
      </c>
      <c r="L832" s="73">
        <v>-948842</v>
      </c>
      <c r="M832">
        <f>+VLOOKUP(D832,'[1]Trừ tiền'!O$8:P$893,2,0)</f>
        <v>-948842</v>
      </c>
      <c r="N832" s="59">
        <f t="shared" si="39"/>
        <v>0</v>
      </c>
      <c r="U832" s="74" t="e">
        <f>+VLOOKUP(D832,'[1]TT T7'!O$895:P$1106,2,0)</f>
        <v>#N/A</v>
      </c>
    </row>
    <row r="833" spans="1:22" hidden="1" x14ac:dyDescent="0.3">
      <c r="A833">
        <f t="shared" si="37"/>
        <v>5</v>
      </c>
      <c r="B833" s="69">
        <v>45077</v>
      </c>
      <c r="C833" s="70" t="s">
        <v>21675</v>
      </c>
      <c r="D833" s="70">
        <f t="shared" si="38"/>
        <v>525</v>
      </c>
      <c r="E833" s="70" t="s">
        <v>20842</v>
      </c>
      <c r="F833" s="70" t="s">
        <v>22035</v>
      </c>
      <c r="G833" s="70" t="s">
        <v>11838</v>
      </c>
      <c r="H833" s="70" t="s">
        <v>11839</v>
      </c>
      <c r="I833" s="71">
        <v>-460034</v>
      </c>
      <c r="J833" s="72" t="s">
        <v>11720</v>
      </c>
      <c r="K833" s="71">
        <v>-46003</v>
      </c>
      <c r="L833" s="73">
        <v>-506037</v>
      </c>
      <c r="M833" s="59">
        <f>+L833</f>
        <v>-506037</v>
      </c>
      <c r="N833" s="59">
        <f t="shared" si="39"/>
        <v>0</v>
      </c>
      <c r="O833" t="e">
        <f>+SUMIFS('[1]Trừ tiền'!P$8:P$893,'[1]Trừ tiền'!O$8:O$893,'[1]Hàng trả'!D804)</f>
        <v>#VALUE!</v>
      </c>
      <c r="P833" t="e">
        <f>+O833-M833</f>
        <v>#VALUE!</v>
      </c>
      <c r="Q833" t="e">
        <f>+O833-M833</f>
        <v>#VALUE!</v>
      </c>
      <c r="R833" s="59" t="e">
        <f>+Q833-L833</f>
        <v>#VALUE!</v>
      </c>
      <c r="S833">
        <v>3</v>
      </c>
      <c r="U833" s="74" t="e">
        <f>+VLOOKUP(D833,'[1]TT T7'!O$895:P$1106,2,0)</f>
        <v>#N/A</v>
      </c>
    </row>
    <row r="834" spans="1:22" hidden="1" x14ac:dyDescent="0.3">
      <c r="A834">
        <f t="shared" si="37"/>
        <v>5</v>
      </c>
      <c r="B834" s="69">
        <v>45077</v>
      </c>
      <c r="C834" s="70" t="s">
        <v>21436</v>
      </c>
      <c r="D834" s="70">
        <f t="shared" si="38"/>
        <v>526</v>
      </c>
      <c r="E834" s="70" t="s">
        <v>20842</v>
      </c>
      <c r="F834" s="70" t="s">
        <v>22036</v>
      </c>
      <c r="G834" s="70" t="s">
        <v>11838</v>
      </c>
      <c r="H834" s="70" t="s">
        <v>11839</v>
      </c>
      <c r="I834" s="71">
        <v>-111058</v>
      </c>
      <c r="J834" s="72" t="s">
        <v>11720</v>
      </c>
      <c r="K834" s="71">
        <v>-11106</v>
      </c>
      <c r="L834" s="73">
        <v>-122164</v>
      </c>
      <c r="M834" s="59">
        <f>+L834</f>
        <v>-122164</v>
      </c>
      <c r="N834" s="59">
        <f t="shared" si="39"/>
        <v>0</v>
      </c>
      <c r="O834" t="e">
        <f>+SUMIFS('[1]Trừ tiền'!P$8:P$893,'[1]Trừ tiền'!O$8:O$893,'[1]Hàng trả'!D805)</f>
        <v>#VALUE!</v>
      </c>
      <c r="P834" t="e">
        <f>+O834-M834</f>
        <v>#VALUE!</v>
      </c>
      <c r="Q834" t="e">
        <f>+O834-M834</f>
        <v>#VALUE!</v>
      </c>
      <c r="R834" s="59" t="e">
        <f>+Q834-L834</f>
        <v>#VALUE!</v>
      </c>
      <c r="S834">
        <v>2</v>
      </c>
      <c r="U834" s="74" t="e">
        <f>+VLOOKUP(D834,'[1]TT T7'!O$895:P$1106,2,0)</f>
        <v>#N/A</v>
      </c>
    </row>
    <row r="835" spans="1:22" hidden="1" x14ac:dyDescent="0.3">
      <c r="A835">
        <f t="shared" si="37"/>
        <v>5</v>
      </c>
      <c r="B835" s="69">
        <v>45077</v>
      </c>
      <c r="C835" s="70" t="s">
        <v>14101</v>
      </c>
      <c r="D835" s="70">
        <f t="shared" si="38"/>
        <v>676</v>
      </c>
      <c r="E835" s="70" t="s">
        <v>20915</v>
      </c>
      <c r="F835" s="70" t="s">
        <v>22037</v>
      </c>
      <c r="G835" s="70" t="s">
        <v>20917</v>
      </c>
      <c r="H835" s="70" t="s">
        <v>20918</v>
      </c>
      <c r="I835" s="71">
        <v>-849937</v>
      </c>
      <c r="J835" s="72" t="s">
        <v>11720</v>
      </c>
      <c r="K835" s="71">
        <v>-84994</v>
      </c>
      <c r="L835" s="73">
        <v>-934931</v>
      </c>
      <c r="M835">
        <f>+VLOOKUP(D835,'[1]Trừ tiền'!O$8:P$893,2,0)</f>
        <v>-934931</v>
      </c>
      <c r="N835" s="59">
        <f t="shared" si="39"/>
        <v>0</v>
      </c>
      <c r="U835" s="74" t="e">
        <f>+VLOOKUP(D835,'[1]TT T7'!O$895:P$1106,2,0)</f>
        <v>#N/A</v>
      </c>
    </row>
    <row r="836" spans="1:22" hidden="1" x14ac:dyDescent="0.3">
      <c r="A836">
        <f t="shared" si="37"/>
        <v>5</v>
      </c>
      <c r="B836" s="69">
        <v>45077</v>
      </c>
      <c r="C836" s="70" t="s">
        <v>22038</v>
      </c>
      <c r="D836" s="70">
        <f t="shared" si="38"/>
        <v>528</v>
      </c>
      <c r="E836" s="70" t="s">
        <v>20842</v>
      </c>
      <c r="F836" s="70" t="s">
        <v>22039</v>
      </c>
      <c r="G836" s="70" t="s">
        <v>11838</v>
      </c>
      <c r="H836" s="70" t="s">
        <v>11839</v>
      </c>
      <c r="I836" s="71">
        <v>-220640</v>
      </c>
      <c r="J836" s="72" t="s">
        <v>11720</v>
      </c>
      <c r="K836" s="71">
        <v>-22064</v>
      </c>
      <c r="L836" s="73">
        <v>-242704</v>
      </c>
      <c r="M836" s="59">
        <f>+L836</f>
        <v>-242704</v>
      </c>
      <c r="N836" s="59">
        <f t="shared" si="39"/>
        <v>0</v>
      </c>
      <c r="O836" t="e">
        <f>+SUMIFS('[1]Trừ tiền'!P$8:P$893,'[1]Trừ tiền'!O$8:O$893,'[1]Hàng trả'!D808)</f>
        <v>#VALUE!</v>
      </c>
      <c r="P836" t="e">
        <f>+O836-M836</f>
        <v>#VALUE!</v>
      </c>
      <c r="Q836" t="e">
        <f>+O836-M836</f>
        <v>#VALUE!</v>
      </c>
      <c r="R836" s="59" t="e">
        <f>+Q836-L836</f>
        <v>#VALUE!</v>
      </c>
      <c r="S836">
        <v>2</v>
      </c>
      <c r="U836" s="74" t="e">
        <f>+VLOOKUP(D836,'[1]TT T7'!O$895:P$1106,2,0)</f>
        <v>#N/A</v>
      </c>
    </row>
    <row r="837" spans="1:22" hidden="1" x14ac:dyDescent="0.3">
      <c r="A837">
        <f t="shared" si="37"/>
        <v>5</v>
      </c>
      <c r="B837" s="69">
        <v>45077</v>
      </c>
      <c r="C837" s="70" t="s">
        <v>22040</v>
      </c>
      <c r="D837" s="70">
        <f t="shared" si="38"/>
        <v>20238</v>
      </c>
      <c r="E837" s="70" t="s">
        <v>20824</v>
      </c>
      <c r="F837" s="70" t="s">
        <v>22041</v>
      </c>
      <c r="G837" s="70" t="s">
        <v>11799</v>
      </c>
      <c r="H837" s="70" t="s">
        <v>11725</v>
      </c>
      <c r="I837" s="71">
        <v>-330000</v>
      </c>
      <c r="J837" s="72" t="s">
        <v>11720</v>
      </c>
      <c r="K837" s="71">
        <v>-33000</v>
      </c>
      <c r="L837" s="73">
        <v>-363000</v>
      </c>
      <c r="M837">
        <f>+VLOOKUP(D837,'[1]Trừ tiền'!O$8:P$893,2,0)</f>
        <v>-363000</v>
      </c>
      <c r="N837" s="59">
        <f t="shared" si="39"/>
        <v>0</v>
      </c>
      <c r="U837" s="74" t="e">
        <f>+VLOOKUP(D837,'[1]TT T7'!O$895:P$1106,2,0)</f>
        <v>#N/A</v>
      </c>
    </row>
    <row r="838" spans="1:22" hidden="1" x14ac:dyDescent="0.3">
      <c r="A838">
        <f t="shared" si="37"/>
        <v>5</v>
      </c>
      <c r="B838" s="69">
        <v>45077</v>
      </c>
      <c r="C838" s="70" t="s">
        <v>22042</v>
      </c>
      <c r="D838" s="70">
        <f t="shared" si="38"/>
        <v>20251</v>
      </c>
      <c r="E838" s="70" t="s">
        <v>20824</v>
      </c>
      <c r="F838" s="70" t="s">
        <v>22043</v>
      </c>
      <c r="G838" s="70" t="s">
        <v>11799</v>
      </c>
      <c r="H838" s="70" t="s">
        <v>11725</v>
      </c>
      <c r="I838" s="71">
        <v>-68063</v>
      </c>
      <c r="J838" s="72" t="s">
        <v>11720</v>
      </c>
      <c r="K838" s="71">
        <v>-6806</v>
      </c>
      <c r="L838" s="73">
        <v>-74869</v>
      </c>
      <c r="M838">
        <f>+VLOOKUP(D838,'[1]Trừ tiền'!O$8:P$893,2,0)</f>
        <v>-74869</v>
      </c>
      <c r="N838" s="59">
        <f t="shared" si="39"/>
        <v>0</v>
      </c>
      <c r="U838" s="74" t="e">
        <f>+VLOOKUP(D838,'[1]TT T7'!O$895:P$1106,2,0)</f>
        <v>#N/A</v>
      </c>
    </row>
    <row r="839" spans="1:22" hidden="1" x14ac:dyDescent="0.3">
      <c r="A839">
        <f t="shared" ref="A839:A902" si="40">+MONTH(B839)</f>
        <v>5</v>
      </c>
      <c r="B839" s="69">
        <v>45077</v>
      </c>
      <c r="C839" s="70" t="s">
        <v>22044</v>
      </c>
      <c r="D839" s="70">
        <f t="shared" ref="D839:D902" si="41">+C839*1</f>
        <v>20316</v>
      </c>
      <c r="E839" s="70" t="s">
        <v>20824</v>
      </c>
      <c r="F839" s="70" t="s">
        <v>22045</v>
      </c>
      <c r="G839" s="70" t="s">
        <v>11799</v>
      </c>
      <c r="H839" s="70" t="s">
        <v>11725</v>
      </c>
      <c r="I839" s="71">
        <v>-203978</v>
      </c>
      <c r="J839" s="72" t="s">
        <v>11720</v>
      </c>
      <c r="K839" s="71">
        <v>-20398</v>
      </c>
      <c r="L839" s="73">
        <v>-224376</v>
      </c>
      <c r="M839">
        <f>+VLOOKUP(D839,'[1]Trừ tiền'!O$8:P$893,2,0)</f>
        <v>-224376</v>
      </c>
      <c r="N839" s="59">
        <f t="shared" ref="N839:N902" si="42">+M839-L839</f>
        <v>0</v>
      </c>
      <c r="U839" s="74" t="e">
        <f>+VLOOKUP(D839,'[1]TT T7'!O$895:P$1106,2,0)</f>
        <v>#N/A</v>
      </c>
    </row>
    <row r="840" spans="1:22" hidden="1" x14ac:dyDescent="0.3">
      <c r="A840">
        <f t="shared" si="40"/>
        <v>5</v>
      </c>
      <c r="B840" s="69">
        <v>45077</v>
      </c>
      <c r="C840" s="70" t="s">
        <v>22046</v>
      </c>
      <c r="D840" s="70">
        <f t="shared" si="41"/>
        <v>20318</v>
      </c>
      <c r="E840" s="70" t="s">
        <v>20824</v>
      </c>
      <c r="F840" s="70" t="s">
        <v>22047</v>
      </c>
      <c r="G840" s="70" t="s">
        <v>11799</v>
      </c>
      <c r="H840" s="70" t="s">
        <v>11725</v>
      </c>
      <c r="I840" s="71">
        <v>-201808</v>
      </c>
      <c r="J840" s="72" t="s">
        <v>11720</v>
      </c>
      <c r="K840" s="71">
        <v>-20181</v>
      </c>
      <c r="L840" s="73">
        <v>-221989</v>
      </c>
      <c r="M840">
        <f>+VLOOKUP(D840,'[1]Trừ tiền'!O$8:P$893,2,0)</f>
        <v>-221989</v>
      </c>
      <c r="N840" s="59">
        <f t="shared" si="42"/>
        <v>0</v>
      </c>
      <c r="U840" s="74" t="e">
        <f>+VLOOKUP(D840,'[1]TT T7'!O$895:P$1106,2,0)</f>
        <v>#N/A</v>
      </c>
    </row>
    <row r="841" spans="1:22" hidden="1" x14ac:dyDescent="0.3">
      <c r="A841">
        <f t="shared" si="40"/>
        <v>5</v>
      </c>
      <c r="B841" s="69">
        <v>45054</v>
      </c>
      <c r="C841" s="70" t="s">
        <v>14245</v>
      </c>
      <c r="D841" s="70">
        <f t="shared" si="41"/>
        <v>875</v>
      </c>
      <c r="E841" s="70" t="s">
        <v>20827</v>
      </c>
      <c r="F841" s="70" t="s">
        <v>22048</v>
      </c>
      <c r="G841" s="70" t="s">
        <v>11970</v>
      </c>
      <c r="H841" s="70" t="s">
        <v>11971</v>
      </c>
      <c r="I841" s="71">
        <v>-346502</v>
      </c>
      <c r="J841" s="72" t="s">
        <v>11720</v>
      </c>
      <c r="K841" s="71">
        <v>-34650</v>
      </c>
      <c r="L841" s="73">
        <v>-381152</v>
      </c>
      <c r="M841">
        <f>+VLOOKUP(D841,'[1]Trừ tiền'!O$8:P$893,2,0)</f>
        <v>-381152</v>
      </c>
      <c r="N841" s="59">
        <f t="shared" si="42"/>
        <v>0</v>
      </c>
      <c r="U841" s="74" t="s">
        <v>20864</v>
      </c>
      <c r="V841" s="59" t="e">
        <f t="shared" ref="V841:V860" si="43">+U841-L841</f>
        <v>#VALUE!</v>
      </c>
    </row>
    <row r="842" spans="1:22" hidden="1" x14ac:dyDescent="0.3">
      <c r="A842">
        <f t="shared" si="40"/>
        <v>5</v>
      </c>
      <c r="B842" s="69">
        <v>45060</v>
      </c>
      <c r="C842" s="70" t="s">
        <v>22049</v>
      </c>
      <c r="D842" s="70">
        <f t="shared" si="41"/>
        <v>467</v>
      </c>
      <c r="E842" s="70" t="s">
        <v>21434</v>
      </c>
      <c r="F842" s="70" t="s">
        <v>22050</v>
      </c>
      <c r="G842" s="70" t="s">
        <v>12470</v>
      </c>
      <c r="H842" s="70" t="s">
        <v>12471</v>
      </c>
      <c r="I842" s="71">
        <v>-235708</v>
      </c>
      <c r="J842" s="72" t="s">
        <v>11720</v>
      </c>
      <c r="K842" s="71">
        <v>-23571</v>
      </c>
      <c r="L842" s="73">
        <v>-259279</v>
      </c>
      <c r="M842">
        <f>+VLOOKUP(D842,'[1]Trừ tiền'!O$8:P$893,2,0)</f>
        <v>-259279</v>
      </c>
      <c r="N842" s="59">
        <f t="shared" si="42"/>
        <v>0</v>
      </c>
      <c r="U842" s="74" t="s">
        <v>20864</v>
      </c>
      <c r="V842" s="59" t="e">
        <f t="shared" si="43"/>
        <v>#VALUE!</v>
      </c>
    </row>
    <row r="843" spans="1:22" hidden="1" x14ac:dyDescent="0.3">
      <c r="A843">
        <f t="shared" si="40"/>
        <v>5</v>
      </c>
      <c r="B843" s="69">
        <v>45064</v>
      </c>
      <c r="C843" s="70" t="s">
        <v>13992</v>
      </c>
      <c r="D843" s="70">
        <f t="shared" si="41"/>
        <v>585</v>
      </c>
      <c r="E843" s="70" t="s">
        <v>20890</v>
      </c>
      <c r="F843" s="70" t="s">
        <v>22051</v>
      </c>
      <c r="G843" s="70" t="s">
        <v>12194</v>
      </c>
      <c r="H843" s="70" t="s">
        <v>12195</v>
      </c>
      <c r="I843" s="71">
        <v>-88846</v>
      </c>
      <c r="J843" s="72" t="s">
        <v>11720</v>
      </c>
      <c r="K843" s="71">
        <v>-8885</v>
      </c>
      <c r="L843" s="73">
        <v>-97731</v>
      </c>
      <c r="M843">
        <f>+VLOOKUP(D843,'[1]Trừ tiền'!O$8:P$893,2,0)</f>
        <v>-97731</v>
      </c>
      <c r="N843" s="59">
        <f t="shared" si="42"/>
        <v>0</v>
      </c>
      <c r="U843" s="74" t="s">
        <v>20864</v>
      </c>
      <c r="V843" s="59" t="e">
        <f t="shared" si="43"/>
        <v>#VALUE!</v>
      </c>
    </row>
    <row r="844" spans="1:22" hidden="1" x14ac:dyDescent="0.3">
      <c r="A844">
        <f t="shared" si="40"/>
        <v>5</v>
      </c>
      <c r="B844" s="69">
        <v>45065</v>
      </c>
      <c r="C844" s="70" t="s">
        <v>13762</v>
      </c>
      <c r="D844" s="70">
        <f t="shared" si="41"/>
        <v>360</v>
      </c>
      <c r="E844" s="70" t="s">
        <v>21034</v>
      </c>
      <c r="F844" s="70" t="s">
        <v>22052</v>
      </c>
      <c r="G844" s="70" t="s">
        <v>12788</v>
      </c>
      <c r="H844" s="70" t="s">
        <v>12789</v>
      </c>
      <c r="I844" s="71">
        <v>-88846</v>
      </c>
      <c r="J844" s="72" t="s">
        <v>11720</v>
      </c>
      <c r="K844" s="71">
        <v>-8885</v>
      </c>
      <c r="L844" s="73">
        <v>-97731</v>
      </c>
      <c r="M844">
        <f>+VLOOKUP(D844,'[1]Trừ tiền'!O$8:P$893,2,0)</f>
        <v>-97731</v>
      </c>
      <c r="N844" s="59">
        <f t="shared" si="42"/>
        <v>0</v>
      </c>
      <c r="U844" s="74" t="s">
        <v>20864</v>
      </c>
      <c r="V844" s="59" t="e">
        <f t="shared" si="43"/>
        <v>#VALUE!</v>
      </c>
    </row>
    <row r="845" spans="1:22" hidden="1" x14ac:dyDescent="0.3">
      <c r="A845">
        <f t="shared" si="40"/>
        <v>5</v>
      </c>
      <c r="B845" s="69">
        <v>45070</v>
      </c>
      <c r="C845" s="70" t="s">
        <v>14103</v>
      </c>
      <c r="D845" s="70">
        <f t="shared" si="41"/>
        <v>677</v>
      </c>
      <c r="E845" s="70" t="s">
        <v>20919</v>
      </c>
      <c r="F845" s="70" t="s">
        <v>22053</v>
      </c>
      <c r="G845" s="70" t="s">
        <v>12565</v>
      </c>
      <c r="H845" s="70" t="s">
        <v>12566</v>
      </c>
      <c r="I845" s="71">
        <v>-100364</v>
      </c>
      <c r="J845" s="72" t="s">
        <v>11720</v>
      </c>
      <c r="K845" s="71">
        <v>-10036</v>
      </c>
      <c r="L845" s="73">
        <v>-110400</v>
      </c>
      <c r="M845">
        <f>+VLOOKUP(D845,'[1]Trừ tiền'!O$8:P$893,2,0)</f>
        <v>-110400</v>
      </c>
      <c r="N845" s="59">
        <f t="shared" si="42"/>
        <v>0</v>
      </c>
      <c r="U845" s="74" t="s">
        <v>20864</v>
      </c>
      <c r="V845" s="59" t="e">
        <f t="shared" si="43"/>
        <v>#VALUE!</v>
      </c>
    </row>
    <row r="846" spans="1:22" hidden="1" x14ac:dyDescent="0.3">
      <c r="A846">
        <f t="shared" si="40"/>
        <v>5</v>
      </c>
      <c r="B846" s="69">
        <v>45076</v>
      </c>
      <c r="C846" s="70" t="s">
        <v>14245</v>
      </c>
      <c r="D846" s="70">
        <f t="shared" si="41"/>
        <v>875</v>
      </c>
      <c r="E846" s="70" t="s">
        <v>20892</v>
      </c>
      <c r="F846" s="70" t="s">
        <v>22054</v>
      </c>
      <c r="G846" s="70" t="s">
        <v>12556</v>
      </c>
      <c r="H846" s="70" t="s">
        <v>12557</v>
      </c>
      <c r="I846" s="71">
        <v>-141872</v>
      </c>
      <c r="J846" s="72" t="s">
        <v>11720</v>
      </c>
      <c r="K846" s="71">
        <v>-14186</v>
      </c>
      <c r="L846" s="73">
        <v>-156058</v>
      </c>
      <c r="M846" s="59">
        <f>+L846</f>
        <v>-156058</v>
      </c>
      <c r="N846" s="59">
        <f t="shared" si="42"/>
        <v>0</v>
      </c>
      <c r="O846" t="e">
        <f>+SUMIFS('[1]Trừ tiền'!P$8:P$893,'[1]Trừ tiền'!O$8:O$893,'[1]Hàng trả'!D795)</f>
        <v>#VALUE!</v>
      </c>
      <c r="P846" t="e">
        <f>+O846-M846</f>
        <v>#VALUE!</v>
      </c>
      <c r="Q846" t="e">
        <f>+O846-M846</f>
        <v>#VALUE!</v>
      </c>
      <c r="R846" s="59" t="e">
        <f>+Q846-L846</f>
        <v>#VALUE!</v>
      </c>
      <c r="S846">
        <v>2</v>
      </c>
      <c r="U846" s="74" t="s">
        <v>20864</v>
      </c>
      <c r="V846" s="59" t="e">
        <f t="shared" si="43"/>
        <v>#VALUE!</v>
      </c>
    </row>
    <row r="847" spans="1:22" hidden="1" x14ac:dyDescent="0.3">
      <c r="A847">
        <f t="shared" si="40"/>
        <v>5</v>
      </c>
      <c r="B847" s="55">
        <v>45076</v>
      </c>
      <c r="C847" s="56" t="s">
        <v>22055</v>
      </c>
      <c r="D847" s="70">
        <f t="shared" si="41"/>
        <v>20075</v>
      </c>
      <c r="E847" s="56" t="s">
        <v>20824</v>
      </c>
      <c r="F847" s="56" t="s">
        <v>22056</v>
      </c>
      <c r="G847" s="56" t="s">
        <v>11799</v>
      </c>
      <c r="H847" s="56" t="s">
        <v>11725</v>
      </c>
      <c r="I847" s="57">
        <v>-88200</v>
      </c>
      <c r="J847" s="58" t="s">
        <v>11720</v>
      </c>
      <c r="K847" s="57">
        <v>-8820</v>
      </c>
      <c r="L847" s="82">
        <v>-97020</v>
      </c>
      <c r="M847" t="e">
        <f>+VLOOKUP(D847,'[1]Trừ tiền'!O$8:P$893,2,0)</f>
        <v>#N/A</v>
      </c>
      <c r="N847" s="59" t="e">
        <f t="shared" si="42"/>
        <v>#N/A</v>
      </c>
      <c r="U847" s="84">
        <f>+VLOOKUP(D847,'[1]TT T7'!O$895:P$1106,2,0)</f>
        <v>-97020</v>
      </c>
      <c r="V847" s="59">
        <f t="shared" si="43"/>
        <v>0</v>
      </c>
    </row>
    <row r="848" spans="1:22" hidden="1" x14ac:dyDescent="0.3">
      <c r="A848">
        <f t="shared" si="40"/>
        <v>5</v>
      </c>
      <c r="B848" s="55">
        <v>45077</v>
      </c>
      <c r="C848" s="56" t="s">
        <v>22057</v>
      </c>
      <c r="D848" s="70">
        <f t="shared" si="41"/>
        <v>20249</v>
      </c>
      <c r="E848" s="56" t="s">
        <v>20824</v>
      </c>
      <c r="F848" s="56" t="s">
        <v>22058</v>
      </c>
      <c r="G848" s="56" t="s">
        <v>11799</v>
      </c>
      <c r="H848" s="56" t="s">
        <v>11725</v>
      </c>
      <c r="I848" s="57">
        <v>-88200</v>
      </c>
      <c r="J848" s="58" t="s">
        <v>11720</v>
      </c>
      <c r="K848" s="57">
        <v>-8820</v>
      </c>
      <c r="L848" s="82">
        <v>-97020</v>
      </c>
      <c r="M848" t="e">
        <f>+VLOOKUP(D848,'[1]Trừ tiền'!O$8:P$893,2,0)</f>
        <v>#N/A</v>
      </c>
      <c r="N848" s="59" t="e">
        <f t="shared" si="42"/>
        <v>#N/A</v>
      </c>
      <c r="U848" s="84">
        <f>+VLOOKUP(D848,'[1]TT T7'!O$895:P$1106,2,0)</f>
        <v>-97020</v>
      </c>
      <c r="V848" s="59">
        <f t="shared" si="43"/>
        <v>0</v>
      </c>
    </row>
    <row r="849" spans="1:22" hidden="1" x14ac:dyDescent="0.3">
      <c r="A849">
        <f t="shared" si="40"/>
        <v>5</v>
      </c>
      <c r="B849" s="55">
        <v>45065</v>
      </c>
      <c r="C849" s="56" t="s">
        <v>22059</v>
      </c>
      <c r="D849" s="70">
        <f t="shared" si="41"/>
        <v>18594</v>
      </c>
      <c r="E849" s="56" t="s">
        <v>20824</v>
      </c>
      <c r="F849" s="56" t="s">
        <v>22060</v>
      </c>
      <c r="G849" s="56" t="s">
        <v>11799</v>
      </c>
      <c r="H849" s="56" t="s">
        <v>11725</v>
      </c>
      <c r="I849" s="57">
        <v>-176400</v>
      </c>
      <c r="J849" s="58" t="s">
        <v>11720</v>
      </c>
      <c r="K849" s="57">
        <v>-17640</v>
      </c>
      <c r="L849" s="82">
        <v>-194040</v>
      </c>
      <c r="M849" t="e">
        <f>+VLOOKUP(D849,'[1]Trừ tiền'!O$8:P$893,2,0)</f>
        <v>#N/A</v>
      </c>
      <c r="N849" s="59" t="e">
        <f t="shared" si="42"/>
        <v>#N/A</v>
      </c>
      <c r="U849" s="84">
        <f>+VLOOKUP(D849,'[1]TT T7'!O$895:P$1106,2,0)</f>
        <v>-194040</v>
      </c>
      <c r="V849" s="59">
        <f t="shared" si="43"/>
        <v>0</v>
      </c>
    </row>
    <row r="850" spans="1:22" hidden="1" x14ac:dyDescent="0.3">
      <c r="A850">
        <f t="shared" si="40"/>
        <v>5</v>
      </c>
      <c r="B850" s="55">
        <v>45076</v>
      </c>
      <c r="C850" s="56" t="s">
        <v>22061</v>
      </c>
      <c r="D850" s="70">
        <f t="shared" si="41"/>
        <v>20134</v>
      </c>
      <c r="E850" s="56" t="s">
        <v>20824</v>
      </c>
      <c r="F850" s="56" t="s">
        <v>22062</v>
      </c>
      <c r="G850" s="56" t="s">
        <v>11799</v>
      </c>
      <c r="H850" s="56" t="s">
        <v>11725</v>
      </c>
      <c r="I850" s="57">
        <v>-176400</v>
      </c>
      <c r="J850" s="58" t="s">
        <v>11720</v>
      </c>
      <c r="K850" s="57">
        <v>-17640</v>
      </c>
      <c r="L850" s="82">
        <v>-194040</v>
      </c>
      <c r="M850" t="e">
        <f>+VLOOKUP(D850,'[1]Trừ tiền'!O$8:P$893,2,0)</f>
        <v>#N/A</v>
      </c>
      <c r="N850" s="59" t="e">
        <f t="shared" si="42"/>
        <v>#N/A</v>
      </c>
      <c r="U850" s="84">
        <f>+VLOOKUP(D850,'[1]TT T7'!O$895:P$1106,2,0)</f>
        <v>-194040</v>
      </c>
      <c r="V850" s="59">
        <f t="shared" si="43"/>
        <v>0</v>
      </c>
    </row>
    <row r="851" spans="1:22" hidden="1" x14ac:dyDescent="0.3">
      <c r="A851">
        <f t="shared" si="40"/>
        <v>5</v>
      </c>
      <c r="B851" s="55">
        <v>45075</v>
      </c>
      <c r="C851" s="56" t="s">
        <v>22063</v>
      </c>
      <c r="D851" s="70">
        <f t="shared" si="41"/>
        <v>19725</v>
      </c>
      <c r="E851" s="56" t="s">
        <v>20824</v>
      </c>
      <c r="F851" s="56" t="s">
        <v>22064</v>
      </c>
      <c r="G851" s="56" t="s">
        <v>11799</v>
      </c>
      <c r="H851" s="56" t="s">
        <v>11725</v>
      </c>
      <c r="I851" s="57">
        <v>-254520</v>
      </c>
      <c r="J851" s="58" t="s">
        <v>11720</v>
      </c>
      <c r="K851" s="57">
        <v>-25452</v>
      </c>
      <c r="L851" s="82">
        <v>-279972</v>
      </c>
      <c r="M851" t="e">
        <f>+VLOOKUP(D851,'[1]Trừ tiền'!O$8:P$893,2,0)</f>
        <v>#N/A</v>
      </c>
      <c r="N851" s="59" t="e">
        <f t="shared" si="42"/>
        <v>#N/A</v>
      </c>
      <c r="U851" s="84">
        <f>+VLOOKUP(D851,'[1]TT T7'!O$895:P$1106,2,0)</f>
        <v>-279972</v>
      </c>
      <c r="V851" s="59">
        <f t="shared" si="43"/>
        <v>0</v>
      </c>
    </row>
    <row r="852" spans="1:22" hidden="1" x14ac:dyDescent="0.3">
      <c r="A852">
        <f t="shared" si="40"/>
        <v>5</v>
      </c>
      <c r="B852" s="69">
        <v>45077</v>
      </c>
      <c r="C852" s="70" t="s">
        <v>14103</v>
      </c>
      <c r="D852" s="70">
        <f t="shared" si="41"/>
        <v>677</v>
      </c>
      <c r="E852" s="70" t="s">
        <v>20915</v>
      </c>
      <c r="F852" s="70" t="s">
        <v>22065</v>
      </c>
      <c r="G852" s="70" t="s">
        <v>20917</v>
      </c>
      <c r="H852" s="70" t="s">
        <v>20918</v>
      </c>
      <c r="I852" s="71">
        <v>-264600</v>
      </c>
      <c r="J852" s="72" t="s">
        <v>11720</v>
      </c>
      <c r="K852" s="71">
        <v>-26460</v>
      </c>
      <c r="L852" s="73">
        <v>-291060</v>
      </c>
      <c r="M852" t="s">
        <v>20864</v>
      </c>
      <c r="N852" s="59" t="e">
        <f t="shared" si="42"/>
        <v>#VALUE!</v>
      </c>
      <c r="O852" t="e">
        <f>+SUMIFS('[1]Trừ tiền'!P$8:P$893,'[1]Trừ tiền'!O$8:O$893,'[1]Hàng trả'!D807)</f>
        <v>#VALUE!</v>
      </c>
      <c r="P852" t="e">
        <f>+O852-M852</f>
        <v>#VALUE!</v>
      </c>
      <c r="U852" s="84">
        <f>+VLOOKUP(D852,'[1]TT T7'!O$895:P$1106,2,0)</f>
        <v>-291060</v>
      </c>
      <c r="V852" s="59">
        <f t="shared" si="43"/>
        <v>0</v>
      </c>
    </row>
    <row r="853" spans="1:22" hidden="1" x14ac:dyDescent="0.3">
      <c r="A853">
        <f t="shared" si="40"/>
        <v>5</v>
      </c>
      <c r="B853" s="55">
        <v>45069</v>
      </c>
      <c r="C853" s="56" t="s">
        <v>22066</v>
      </c>
      <c r="D853" s="70">
        <f t="shared" si="41"/>
        <v>18897</v>
      </c>
      <c r="E853" s="56" t="s">
        <v>20824</v>
      </c>
      <c r="F853" s="56" t="s">
        <v>22067</v>
      </c>
      <c r="G853" s="56" t="s">
        <v>11799</v>
      </c>
      <c r="H853" s="56" t="s">
        <v>11725</v>
      </c>
      <c r="I853" s="57">
        <v>-330750</v>
      </c>
      <c r="J853" s="58" t="s">
        <v>11720</v>
      </c>
      <c r="K853" s="57">
        <v>-33075</v>
      </c>
      <c r="L853" s="82">
        <v>-363825</v>
      </c>
      <c r="M853" t="e">
        <f>+VLOOKUP(D853,'[1]Trừ tiền'!O$8:P$893,2,0)</f>
        <v>#N/A</v>
      </c>
      <c r="N853" s="59" t="e">
        <f t="shared" si="42"/>
        <v>#N/A</v>
      </c>
      <c r="U853" s="84">
        <f>+VLOOKUP(D853,'[1]TT T7'!O$895:P$1106,2,0)</f>
        <v>-363825</v>
      </c>
      <c r="V853" s="59">
        <f t="shared" si="43"/>
        <v>0</v>
      </c>
    </row>
    <row r="854" spans="1:22" hidden="1" x14ac:dyDescent="0.3">
      <c r="A854">
        <f t="shared" si="40"/>
        <v>5</v>
      </c>
      <c r="B854" s="55">
        <v>45051</v>
      </c>
      <c r="C854" s="56" t="s">
        <v>22068</v>
      </c>
      <c r="D854" s="70">
        <f t="shared" si="41"/>
        <v>16367</v>
      </c>
      <c r="E854" s="56" t="s">
        <v>20824</v>
      </c>
      <c r="F854" s="56" t="s">
        <v>21851</v>
      </c>
      <c r="G854" s="56" t="s">
        <v>11799</v>
      </c>
      <c r="H854" s="56" t="s">
        <v>11725</v>
      </c>
      <c r="I854" s="57">
        <v>-339360</v>
      </c>
      <c r="J854" s="58" t="s">
        <v>11720</v>
      </c>
      <c r="K854" s="57">
        <v>-33936</v>
      </c>
      <c r="L854" s="82">
        <v>-373296</v>
      </c>
      <c r="M854" t="e">
        <f>+VLOOKUP(D854,'[1]Trừ tiền'!O$8:P$893,2,0)</f>
        <v>#N/A</v>
      </c>
      <c r="N854" s="59" t="e">
        <f t="shared" si="42"/>
        <v>#N/A</v>
      </c>
      <c r="U854" s="84">
        <f>+VLOOKUP(D854,'[1]TT T7'!O$895:P$1106,2,0)</f>
        <v>-373296</v>
      </c>
      <c r="V854" s="59">
        <f t="shared" si="43"/>
        <v>0</v>
      </c>
    </row>
    <row r="855" spans="1:22" hidden="1" x14ac:dyDescent="0.3">
      <c r="A855">
        <f t="shared" si="40"/>
        <v>5</v>
      </c>
      <c r="B855" s="55">
        <v>45058</v>
      </c>
      <c r="C855" s="56" t="s">
        <v>16324</v>
      </c>
      <c r="D855" s="70">
        <f t="shared" si="41"/>
        <v>17566</v>
      </c>
      <c r="E855" s="56" t="s">
        <v>20824</v>
      </c>
      <c r="F855" s="56" t="s">
        <v>22069</v>
      </c>
      <c r="G855" s="56" t="s">
        <v>11799</v>
      </c>
      <c r="H855" s="56" t="s">
        <v>11725</v>
      </c>
      <c r="I855" s="57">
        <v>-339360</v>
      </c>
      <c r="J855" s="58" t="s">
        <v>11720</v>
      </c>
      <c r="K855" s="57">
        <v>-33936</v>
      </c>
      <c r="L855" s="82">
        <v>-373296</v>
      </c>
      <c r="M855" t="e">
        <f>+VLOOKUP(D855,'[1]Trừ tiền'!O$8:P$893,2,0)</f>
        <v>#N/A</v>
      </c>
      <c r="N855" s="59" t="e">
        <f t="shared" si="42"/>
        <v>#N/A</v>
      </c>
      <c r="U855" s="84">
        <f>+VLOOKUP(D855,'[1]TT T7'!O$895:P$1106,2,0)</f>
        <v>-373296</v>
      </c>
      <c r="V855" s="59">
        <f t="shared" si="43"/>
        <v>0</v>
      </c>
    </row>
    <row r="856" spans="1:22" hidden="1" x14ac:dyDescent="0.3">
      <c r="A856">
        <f t="shared" si="40"/>
        <v>5</v>
      </c>
      <c r="B856" s="55">
        <v>45069</v>
      </c>
      <c r="C856" s="56" t="s">
        <v>22070</v>
      </c>
      <c r="D856" s="70">
        <f t="shared" si="41"/>
        <v>19385</v>
      </c>
      <c r="E856" s="56" t="s">
        <v>20824</v>
      </c>
      <c r="F856" s="56" t="s">
        <v>22071</v>
      </c>
      <c r="G856" s="56" t="s">
        <v>11799</v>
      </c>
      <c r="H856" s="56" t="s">
        <v>11725</v>
      </c>
      <c r="I856" s="57">
        <v>-437640</v>
      </c>
      <c r="J856" s="58" t="s">
        <v>11720</v>
      </c>
      <c r="K856" s="57">
        <f>+J856*I856</f>
        <v>-43764</v>
      </c>
      <c r="L856" s="82">
        <f>+K856+I856</f>
        <v>-481404</v>
      </c>
      <c r="M856" t="e">
        <f>+VLOOKUP(D856,'[1]Trừ tiền'!O$8:P$893,2,0)</f>
        <v>#N/A</v>
      </c>
      <c r="N856" s="59" t="e">
        <f t="shared" si="42"/>
        <v>#N/A</v>
      </c>
      <c r="U856" s="84">
        <f>+VLOOKUP(D856,'[1]TT T7'!O$895:P$1106,2,0)</f>
        <v>-481404</v>
      </c>
      <c r="V856" s="59">
        <f t="shared" si="43"/>
        <v>0</v>
      </c>
    </row>
    <row r="857" spans="1:22" hidden="1" x14ac:dyDescent="0.3">
      <c r="A857">
        <f t="shared" si="40"/>
        <v>5</v>
      </c>
      <c r="B857" s="69">
        <v>45049</v>
      </c>
      <c r="C857" s="70" t="s">
        <v>22072</v>
      </c>
      <c r="D857" s="70">
        <f t="shared" si="41"/>
        <v>448</v>
      </c>
      <c r="E857" s="70" t="s">
        <v>22073</v>
      </c>
      <c r="F857" s="70" t="s">
        <v>22074</v>
      </c>
      <c r="G857" s="70" t="s">
        <v>12422</v>
      </c>
      <c r="H857" s="70" t="s">
        <v>12423</v>
      </c>
      <c r="I857" s="71">
        <v>-445500</v>
      </c>
      <c r="J857" s="72" t="s">
        <v>11720</v>
      </c>
      <c r="K857" s="71">
        <v>-44550</v>
      </c>
      <c r="L857" s="73">
        <v>-490050</v>
      </c>
      <c r="M857" t="e">
        <f>+VLOOKUP(D857,'[1]Trừ tiền'!O$8:P$893,2,0)</f>
        <v>#N/A</v>
      </c>
      <c r="N857" s="59" t="e">
        <f t="shared" si="42"/>
        <v>#N/A</v>
      </c>
      <c r="U857" s="84">
        <f>+VLOOKUP(D857,'[1]TT T7'!O$895:P$1106,2,0)</f>
        <v>-490050</v>
      </c>
      <c r="V857" s="59">
        <f t="shared" si="43"/>
        <v>0</v>
      </c>
    </row>
    <row r="858" spans="1:22" hidden="1" x14ac:dyDescent="0.3">
      <c r="A858">
        <f t="shared" si="40"/>
        <v>5</v>
      </c>
      <c r="B858" s="55">
        <v>45065</v>
      </c>
      <c r="C858" s="56" t="s">
        <v>13884</v>
      </c>
      <c r="D858" s="70">
        <f t="shared" si="41"/>
        <v>463</v>
      </c>
      <c r="E858" s="56" t="s">
        <v>20842</v>
      </c>
      <c r="F858" s="56" t="s">
        <v>22075</v>
      </c>
      <c r="G858" s="56" t="s">
        <v>11838</v>
      </c>
      <c r="H858" s="56" t="s">
        <v>11839</v>
      </c>
      <c r="I858" s="57">
        <v>-644700</v>
      </c>
      <c r="J858" s="58" t="s">
        <v>11720</v>
      </c>
      <c r="K858" s="57">
        <v>-64470</v>
      </c>
      <c r="L858" s="82">
        <v>-709170</v>
      </c>
      <c r="M858" t="e">
        <f>+VLOOKUP(D858,'[1]Trừ tiền'!O$8:P$893,2,0)</f>
        <v>#N/A</v>
      </c>
      <c r="N858" s="59" t="e">
        <f t="shared" si="42"/>
        <v>#N/A</v>
      </c>
      <c r="U858" s="84">
        <f>+VLOOKUP(D858,'[1]TT T7'!O$895:P$1106,2,0)</f>
        <v>-709170</v>
      </c>
      <c r="V858" s="59">
        <f t="shared" si="43"/>
        <v>0</v>
      </c>
    </row>
    <row r="859" spans="1:22" hidden="1" x14ac:dyDescent="0.3">
      <c r="A859">
        <f t="shared" si="40"/>
        <v>5</v>
      </c>
      <c r="B859" s="55">
        <v>45075</v>
      </c>
      <c r="C859" s="56" t="s">
        <v>22076</v>
      </c>
      <c r="D859" s="70">
        <f t="shared" si="41"/>
        <v>19822</v>
      </c>
      <c r="E859" s="56" t="s">
        <v>20824</v>
      </c>
      <c r="F859" s="56" t="s">
        <v>22077</v>
      </c>
      <c r="G859" s="56" t="s">
        <v>11799</v>
      </c>
      <c r="H859" s="56" t="s">
        <v>11725</v>
      </c>
      <c r="I859" s="57">
        <v>-754950</v>
      </c>
      <c r="J859" s="58" t="s">
        <v>11720</v>
      </c>
      <c r="K859" s="57">
        <v>-75495</v>
      </c>
      <c r="L859" s="82">
        <v>-830445</v>
      </c>
      <c r="M859" t="e">
        <f>+VLOOKUP(D859,'[1]Trừ tiền'!O$8:P$893,2,0)</f>
        <v>#N/A</v>
      </c>
      <c r="N859" s="59" t="e">
        <f t="shared" si="42"/>
        <v>#N/A</v>
      </c>
      <c r="U859" s="84">
        <f>+VLOOKUP(D859,'[1]TT T7'!O$895:P$1106,2,0)</f>
        <v>-830445</v>
      </c>
      <c r="V859" s="59">
        <f t="shared" si="43"/>
        <v>0</v>
      </c>
    </row>
    <row r="860" spans="1:22" hidden="1" x14ac:dyDescent="0.3">
      <c r="A860">
        <f t="shared" si="40"/>
        <v>5</v>
      </c>
      <c r="B860" s="69">
        <v>45062</v>
      </c>
      <c r="C860" s="70" t="s">
        <v>13968</v>
      </c>
      <c r="D860" s="70">
        <f t="shared" si="41"/>
        <v>519</v>
      </c>
      <c r="E860" s="70" t="s">
        <v>22073</v>
      </c>
      <c r="F860" s="70" t="s">
        <v>22078</v>
      </c>
      <c r="G860" s="70" t="s">
        <v>12422</v>
      </c>
      <c r="H860" s="70" t="s">
        <v>12423</v>
      </c>
      <c r="I860" s="71">
        <v>-907500</v>
      </c>
      <c r="J860" s="72" t="s">
        <v>11720</v>
      </c>
      <c r="K860" s="71">
        <v>-90750</v>
      </c>
      <c r="L860" s="73">
        <v>-998250</v>
      </c>
      <c r="M860" t="e">
        <f>+VLOOKUP(D860,'[1]Trừ tiền'!O$8:P$893,2,0)</f>
        <v>#N/A</v>
      </c>
      <c r="N860" s="59" t="e">
        <f t="shared" si="42"/>
        <v>#N/A</v>
      </c>
      <c r="U860" s="84">
        <f>+VLOOKUP(D860,'[1]TT T7'!O$895:P$1106,2,0)</f>
        <v>-998250</v>
      </c>
      <c r="V860" s="59">
        <f t="shared" si="43"/>
        <v>0</v>
      </c>
    </row>
    <row r="861" spans="1:22" hidden="1" x14ac:dyDescent="0.3">
      <c r="A861">
        <f t="shared" si="40"/>
        <v>6</v>
      </c>
      <c r="B861" s="69">
        <v>45078</v>
      </c>
      <c r="C861" s="70" t="s">
        <v>14242</v>
      </c>
      <c r="D861" s="70">
        <f t="shared" si="41"/>
        <v>872</v>
      </c>
      <c r="E861" s="70" t="s">
        <v>20826</v>
      </c>
      <c r="F861" s="70" t="s">
        <v>21689</v>
      </c>
      <c r="G861" s="70" t="s">
        <v>12161</v>
      </c>
      <c r="H861" s="70" t="s">
        <v>12162</v>
      </c>
      <c r="I861" s="71">
        <v>-264600</v>
      </c>
      <c r="J861" s="72" t="s">
        <v>11720</v>
      </c>
      <c r="K861" s="71">
        <v>-26460</v>
      </c>
      <c r="L861" s="73">
        <v>-291060</v>
      </c>
      <c r="M861">
        <f>+VLOOKUP(D861,'[1]Trừ tiền'!O$8:P$893,2,0)</f>
        <v>-291060</v>
      </c>
      <c r="N861" s="59">
        <f t="shared" si="42"/>
        <v>0</v>
      </c>
      <c r="U861" s="74" t="e">
        <f>+VLOOKUP(D861,'[1]TT T7'!O$895:P$1106,2,0)</f>
        <v>#N/A</v>
      </c>
    </row>
    <row r="862" spans="1:22" hidden="1" x14ac:dyDescent="0.3">
      <c r="A862">
        <f t="shared" si="40"/>
        <v>6</v>
      </c>
      <c r="B862" s="69">
        <v>45078</v>
      </c>
      <c r="C862" s="70" t="s">
        <v>14243</v>
      </c>
      <c r="D862" s="70">
        <f t="shared" si="41"/>
        <v>873</v>
      </c>
      <c r="E862" s="70" t="s">
        <v>20826</v>
      </c>
      <c r="F862" s="70" t="s">
        <v>21689</v>
      </c>
      <c r="G862" s="70" t="s">
        <v>12161</v>
      </c>
      <c r="H862" s="70" t="s">
        <v>12162</v>
      </c>
      <c r="I862" s="71">
        <v>-111058</v>
      </c>
      <c r="J862" s="72" t="s">
        <v>11720</v>
      </c>
      <c r="K862" s="71">
        <v>-11106</v>
      </c>
      <c r="L862" s="73">
        <v>-122164</v>
      </c>
      <c r="M862">
        <f>+VLOOKUP(D862,'[1]Trừ tiền'!O$8:P$893,2,0)</f>
        <v>-122164</v>
      </c>
      <c r="N862" s="59">
        <f t="shared" si="42"/>
        <v>0</v>
      </c>
      <c r="U862" s="74" t="e">
        <f>+VLOOKUP(D862,'[1]TT T7'!O$895:P$1106,2,0)</f>
        <v>#N/A</v>
      </c>
    </row>
    <row r="863" spans="1:22" hidden="1" x14ac:dyDescent="0.3">
      <c r="A863">
        <f t="shared" si="40"/>
        <v>6</v>
      </c>
      <c r="B863" s="69">
        <v>45078</v>
      </c>
      <c r="C863" s="70" t="s">
        <v>22079</v>
      </c>
      <c r="D863" s="70">
        <f t="shared" si="41"/>
        <v>5353</v>
      </c>
      <c r="E863" s="70" t="s">
        <v>20849</v>
      </c>
      <c r="F863" s="70" t="s">
        <v>22080</v>
      </c>
      <c r="G863" s="70" t="s">
        <v>12239</v>
      </c>
      <c r="H863" s="70" t="s">
        <v>12240</v>
      </c>
      <c r="I863" s="71">
        <v>-333174</v>
      </c>
      <c r="J863" s="72" t="s">
        <v>11720</v>
      </c>
      <c r="K863" s="71">
        <v>-33317</v>
      </c>
      <c r="L863" s="73">
        <v>-366491</v>
      </c>
      <c r="M863">
        <f>+VLOOKUP(D863,'[1]Trừ tiền'!O$8:P$893,2,0)</f>
        <v>-366491</v>
      </c>
      <c r="N863" s="59">
        <f t="shared" si="42"/>
        <v>0</v>
      </c>
      <c r="U863" s="74" t="e">
        <f>+VLOOKUP(D863,'[1]TT T7'!O$895:P$1106,2,0)</f>
        <v>#N/A</v>
      </c>
    </row>
    <row r="864" spans="1:22" hidden="1" x14ac:dyDescent="0.3">
      <c r="A864">
        <f t="shared" si="40"/>
        <v>6</v>
      </c>
      <c r="B864" s="69">
        <v>45078</v>
      </c>
      <c r="C864" s="70" t="s">
        <v>22081</v>
      </c>
      <c r="D864" s="70">
        <f t="shared" si="41"/>
        <v>20433</v>
      </c>
      <c r="E864" s="70" t="s">
        <v>20824</v>
      </c>
      <c r="F864" s="70" t="s">
        <v>22082</v>
      </c>
      <c r="G864" s="70" t="s">
        <v>11799</v>
      </c>
      <c r="H864" s="70" t="s">
        <v>11725</v>
      </c>
      <c r="I864" s="71">
        <v>-316200</v>
      </c>
      <c r="J864" s="72" t="s">
        <v>11720</v>
      </c>
      <c r="K864" s="71">
        <v>-31620</v>
      </c>
      <c r="L864" s="73">
        <v>-347820</v>
      </c>
      <c r="M864">
        <f>+VLOOKUP(D864,'[1]Trừ tiền'!O$8:P$893,2,0)</f>
        <v>-347820</v>
      </c>
      <c r="N864" s="59">
        <f t="shared" si="42"/>
        <v>0</v>
      </c>
      <c r="U864" s="74" t="e">
        <f>+VLOOKUP(D864,'[1]TT T7'!O$895:P$1106,2,0)</f>
        <v>#N/A</v>
      </c>
    </row>
    <row r="865" spans="1:21" hidden="1" x14ac:dyDescent="0.3">
      <c r="A865">
        <f t="shared" si="40"/>
        <v>6</v>
      </c>
      <c r="B865" s="69">
        <v>45078</v>
      </c>
      <c r="C865" s="70" t="s">
        <v>16712</v>
      </c>
      <c r="D865" s="70">
        <f t="shared" si="41"/>
        <v>20485</v>
      </c>
      <c r="E865" s="70" t="s">
        <v>20824</v>
      </c>
      <c r="F865" s="70" t="s">
        <v>22083</v>
      </c>
      <c r="G865" s="70" t="s">
        <v>11799</v>
      </c>
      <c r="H865" s="70" t="s">
        <v>11725</v>
      </c>
      <c r="I865" s="71">
        <v>-50182</v>
      </c>
      <c r="J865" s="72" t="s">
        <v>11720</v>
      </c>
      <c r="K865" s="71">
        <v>-5018</v>
      </c>
      <c r="L865" s="73">
        <v>-55200</v>
      </c>
      <c r="M865">
        <f>+VLOOKUP(D865,'[1]Trừ tiền'!O$8:P$893,2,0)</f>
        <v>-55200</v>
      </c>
      <c r="N865" s="59">
        <f t="shared" si="42"/>
        <v>0</v>
      </c>
      <c r="U865" s="74" t="e">
        <f>+VLOOKUP(D865,'[1]TT T7'!O$895:P$1106,2,0)</f>
        <v>#N/A</v>
      </c>
    </row>
    <row r="866" spans="1:21" hidden="1" x14ac:dyDescent="0.3">
      <c r="A866">
        <f t="shared" si="40"/>
        <v>6</v>
      </c>
      <c r="B866" s="69">
        <v>45078</v>
      </c>
      <c r="C866" s="70" t="s">
        <v>22084</v>
      </c>
      <c r="D866" s="70">
        <f t="shared" si="41"/>
        <v>20734</v>
      </c>
      <c r="E866" s="70" t="s">
        <v>20824</v>
      </c>
      <c r="F866" s="70" t="s">
        <v>22085</v>
      </c>
      <c r="G866" s="70" t="s">
        <v>11799</v>
      </c>
      <c r="H866" s="70" t="s">
        <v>11725</v>
      </c>
      <c r="I866" s="71">
        <v>-827540</v>
      </c>
      <c r="J866" s="72" t="s">
        <v>11720</v>
      </c>
      <c r="K866" s="71">
        <v>-82754</v>
      </c>
      <c r="L866" s="73">
        <v>-910294</v>
      </c>
      <c r="M866">
        <f>+VLOOKUP(D866,'[1]Trừ tiền'!O$8:P$893,2,0)</f>
        <v>-910294</v>
      </c>
      <c r="N866" s="59">
        <f t="shared" si="42"/>
        <v>0</v>
      </c>
      <c r="U866" s="74" t="e">
        <f>+VLOOKUP(D866,'[1]TT T7'!O$895:P$1106,2,0)</f>
        <v>#N/A</v>
      </c>
    </row>
    <row r="867" spans="1:21" hidden="1" x14ac:dyDescent="0.3">
      <c r="A867">
        <f t="shared" si="40"/>
        <v>6</v>
      </c>
      <c r="B867" s="69">
        <v>45078</v>
      </c>
      <c r="C867" s="70" t="s">
        <v>22086</v>
      </c>
      <c r="D867" s="70">
        <f t="shared" si="41"/>
        <v>20748</v>
      </c>
      <c r="E867" s="70" t="s">
        <v>20824</v>
      </c>
      <c r="F867" s="70" t="s">
        <v>22087</v>
      </c>
      <c r="G867" s="70" t="s">
        <v>11799</v>
      </c>
      <c r="H867" s="70" t="s">
        <v>11725</v>
      </c>
      <c r="I867" s="71">
        <v>-100364</v>
      </c>
      <c r="J867" s="72" t="s">
        <v>11720</v>
      </c>
      <c r="K867" s="71">
        <v>-10036</v>
      </c>
      <c r="L867" s="73">
        <v>-110400</v>
      </c>
      <c r="M867">
        <f>+VLOOKUP(D867,'[1]Trừ tiền'!O$8:P$893,2,0)</f>
        <v>-110400</v>
      </c>
      <c r="N867" s="59">
        <f t="shared" si="42"/>
        <v>0</v>
      </c>
      <c r="U867" s="74" t="e">
        <f>+VLOOKUP(D867,'[1]TT T7'!O$895:P$1106,2,0)</f>
        <v>#N/A</v>
      </c>
    </row>
    <row r="868" spans="1:21" hidden="1" x14ac:dyDescent="0.3">
      <c r="A868">
        <f t="shared" si="40"/>
        <v>6</v>
      </c>
      <c r="B868" s="69">
        <v>45078</v>
      </c>
      <c r="C868" s="70" t="s">
        <v>22088</v>
      </c>
      <c r="D868" s="70">
        <f t="shared" si="41"/>
        <v>20754</v>
      </c>
      <c r="E868" s="70" t="s">
        <v>20824</v>
      </c>
      <c r="F868" s="70" t="s">
        <v>22089</v>
      </c>
      <c r="G868" s="70" t="s">
        <v>11799</v>
      </c>
      <c r="H868" s="70" t="s">
        <v>11725</v>
      </c>
      <c r="I868" s="71">
        <v>-715687</v>
      </c>
      <c r="J868" s="72" t="s">
        <v>11720</v>
      </c>
      <c r="K868" s="71">
        <v>-71569</v>
      </c>
      <c r="L868" s="73">
        <v>-787256</v>
      </c>
      <c r="M868">
        <f>+VLOOKUP(D868,'[1]Trừ tiền'!O$8:P$893,2,0)</f>
        <v>-787256</v>
      </c>
      <c r="N868" s="59">
        <f t="shared" si="42"/>
        <v>0</v>
      </c>
      <c r="U868" s="74" t="e">
        <f>+VLOOKUP(D868,'[1]TT T7'!O$895:P$1106,2,0)</f>
        <v>#N/A</v>
      </c>
    </row>
    <row r="869" spans="1:21" hidden="1" x14ac:dyDescent="0.3">
      <c r="A869">
        <f t="shared" si="40"/>
        <v>6</v>
      </c>
      <c r="B869" s="69">
        <v>45078</v>
      </c>
      <c r="C869" s="70" t="s">
        <v>22090</v>
      </c>
      <c r="D869" s="70">
        <f t="shared" si="41"/>
        <v>20806</v>
      </c>
      <c r="E869" s="70" t="s">
        <v>20824</v>
      </c>
      <c r="F869" s="70" t="s">
        <v>22091</v>
      </c>
      <c r="G869" s="70" t="s">
        <v>11799</v>
      </c>
      <c r="H869" s="70" t="s">
        <v>11725</v>
      </c>
      <c r="I869" s="71">
        <v>-361098</v>
      </c>
      <c r="J869" s="72" t="s">
        <v>11720</v>
      </c>
      <c r="K869" s="71">
        <v>-36110</v>
      </c>
      <c r="L869" s="73">
        <v>-397208</v>
      </c>
      <c r="M869">
        <f>+VLOOKUP(D869,'[1]Trừ tiền'!O$8:P$893,2,0)</f>
        <v>-397208</v>
      </c>
      <c r="N869" s="59">
        <f t="shared" si="42"/>
        <v>0</v>
      </c>
      <c r="U869" s="74" t="e">
        <f>+VLOOKUP(D869,'[1]TT T7'!O$895:P$1106,2,0)</f>
        <v>#N/A</v>
      </c>
    </row>
    <row r="870" spans="1:21" hidden="1" x14ac:dyDescent="0.3">
      <c r="A870">
        <f t="shared" si="40"/>
        <v>6</v>
      </c>
      <c r="B870" s="69">
        <v>45079</v>
      </c>
      <c r="C870" s="70" t="s">
        <v>22092</v>
      </c>
      <c r="D870" s="70">
        <f t="shared" si="41"/>
        <v>20844</v>
      </c>
      <c r="E870" s="70" t="s">
        <v>20824</v>
      </c>
      <c r="F870" s="70" t="s">
        <v>22093</v>
      </c>
      <c r="G870" s="70" t="s">
        <v>11799</v>
      </c>
      <c r="H870" s="70" t="s">
        <v>11725</v>
      </c>
      <c r="I870" s="71">
        <v>-857858</v>
      </c>
      <c r="J870" s="72" t="s">
        <v>11720</v>
      </c>
      <c r="K870" s="71">
        <v>-85786</v>
      </c>
      <c r="L870" s="73">
        <v>-943644</v>
      </c>
      <c r="M870">
        <f>+VLOOKUP(D870,'[1]Trừ tiền'!O$8:P$893,2,0)</f>
        <v>-943644</v>
      </c>
      <c r="N870" s="59">
        <f t="shared" si="42"/>
        <v>0</v>
      </c>
      <c r="U870" s="74" t="e">
        <f>+VLOOKUP(D870,'[1]TT T7'!O$895:P$1106,2,0)</f>
        <v>#N/A</v>
      </c>
    </row>
    <row r="871" spans="1:21" hidden="1" x14ac:dyDescent="0.3">
      <c r="A871">
        <f t="shared" si="40"/>
        <v>6</v>
      </c>
      <c r="B871" s="69">
        <v>45079</v>
      </c>
      <c r="C871" s="70" t="s">
        <v>22094</v>
      </c>
      <c r="D871" s="70">
        <f t="shared" si="41"/>
        <v>20857</v>
      </c>
      <c r="E871" s="70" t="s">
        <v>20824</v>
      </c>
      <c r="F871" s="70" t="s">
        <v>22095</v>
      </c>
      <c r="G871" s="70" t="s">
        <v>11799</v>
      </c>
      <c r="H871" s="70" t="s">
        <v>11725</v>
      </c>
      <c r="I871" s="71">
        <v>-1182883</v>
      </c>
      <c r="J871" s="72" t="s">
        <v>11720</v>
      </c>
      <c r="K871" s="71">
        <v>-118288</v>
      </c>
      <c r="L871" s="73">
        <v>-1301171</v>
      </c>
      <c r="M871">
        <f>+VLOOKUP(D871,'[1]Trừ tiền'!O$8:P$893,2,0)</f>
        <v>-1301171</v>
      </c>
      <c r="N871" s="59">
        <f t="shared" si="42"/>
        <v>0</v>
      </c>
      <c r="U871" s="74" t="e">
        <f>+VLOOKUP(D871,'[1]TT T7'!O$895:P$1106,2,0)</f>
        <v>#N/A</v>
      </c>
    </row>
    <row r="872" spans="1:21" hidden="1" x14ac:dyDescent="0.3">
      <c r="A872">
        <f t="shared" si="40"/>
        <v>6</v>
      </c>
      <c r="B872" s="69">
        <v>45079</v>
      </c>
      <c r="C872" s="70" t="s">
        <v>22096</v>
      </c>
      <c r="D872" s="70">
        <f t="shared" si="41"/>
        <v>20885</v>
      </c>
      <c r="E872" s="70" t="s">
        <v>20824</v>
      </c>
      <c r="F872" s="70" t="s">
        <v>22097</v>
      </c>
      <c r="G872" s="70" t="s">
        <v>11799</v>
      </c>
      <c r="H872" s="70" t="s">
        <v>11725</v>
      </c>
      <c r="I872" s="71">
        <v>-263589</v>
      </c>
      <c r="J872" s="72" t="s">
        <v>11720</v>
      </c>
      <c r="K872" s="71">
        <v>-26359</v>
      </c>
      <c r="L872" s="73">
        <v>-289948</v>
      </c>
      <c r="M872">
        <f>+VLOOKUP(D872,'[1]Trừ tiền'!O$8:P$893,2,0)</f>
        <v>-289948</v>
      </c>
      <c r="N872" s="59">
        <f t="shared" si="42"/>
        <v>0</v>
      </c>
      <c r="U872" s="74" t="e">
        <f>+VLOOKUP(D872,'[1]TT T7'!O$895:P$1106,2,0)</f>
        <v>#N/A</v>
      </c>
    </row>
    <row r="873" spans="1:21" hidden="1" x14ac:dyDescent="0.3">
      <c r="A873">
        <f t="shared" si="40"/>
        <v>6</v>
      </c>
      <c r="B873" s="69">
        <v>45079</v>
      </c>
      <c r="C873" s="70" t="s">
        <v>22098</v>
      </c>
      <c r="D873" s="70">
        <f t="shared" si="41"/>
        <v>20899</v>
      </c>
      <c r="E873" s="70" t="s">
        <v>20824</v>
      </c>
      <c r="F873" s="70" t="s">
        <v>22099</v>
      </c>
      <c r="G873" s="70" t="s">
        <v>11799</v>
      </c>
      <c r="H873" s="70" t="s">
        <v>11725</v>
      </c>
      <c r="I873" s="71">
        <v>-70950</v>
      </c>
      <c r="J873" s="72" t="s">
        <v>11720</v>
      </c>
      <c r="K873" s="71">
        <v>-7095</v>
      </c>
      <c r="L873" s="73">
        <v>-78045</v>
      </c>
      <c r="M873">
        <f>+VLOOKUP(D873,'[1]Trừ tiền'!O$8:P$893,2,0)</f>
        <v>-78045</v>
      </c>
      <c r="N873" s="59">
        <f t="shared" si="42"/>
        <v>0</v>
      </c>
      <c r="U873" s="74" t="e">
        <f>+VLOOKUP(D873,'[1]TT T7'!O$895:P$1106,2,0)</f>
        <v>#N/A</v>
      </c>
    </row>
    <row r="874" spans="1:21" hidden="1" x14ac:dyDescent="0.3">
      <c r="A874">
        <f t="shared" si="40"/>
        <v>6</v>
      </c>
      <c r="B874" s="69">
        <v>45080</v>
      </c>
      <c r="C874" s="70" t="s">
        <v>22100</v>
      </c>
      <c r="D874" s="70">
        <f t="shared" si="41"/>
        <v>20988</v>
      </c>
      <c r="E874" s="70" t="s">
        <v>20824</v>
      </c>
      <c r="F874" s="70" t="s">
        <v>22101</v>
      </c>
      <c r="G874" s="70" t="s">
        <v>11799</v>
      </c>
      <c r="H874" s="70" t="s">
        <v>11725</v>
      </c>
      <c r="I874" s="71">
        <v>-340315</v>
      </c>
      <c r="J874" s="72" t="s">
        <v>11720</v>
      </c>
      <c r="K874" s="71">
        <v>-34032</v>
      </c>
      <c r="L874" s="73">
        <v>-374347</v>
      </c>
      <c r="M874">
        <f>+VLOOKUP(D874,'[1]Trừ tiền'!O$8:P$893,2,0)</f>
        <v>-374347</v>
      </c>
      <c r="N874" s="59">
        <f t="shared" si="42"/>
        <v>0</v>
      </c>
      <c r="U874" s="74" t="e">
        <f>+VLOOKUP(D874,'[1]TT T7'!O$895:P$1106,2,0)</f>
        <v>#N/A</v>
      </c>
    </row>
    <row r="875" spans="1:21" hidden="1" x14ac:dyDescent="0.3">
      <c r="A875">
        <f t="shared" si="40"/>
        <v>6</v>
      </c>
      <c r="B875" s="69">
        <v>45082</v>
      </c>
      <c r="C875" s="70" t="s">
        <v>22102</v>
      </c>
      <c r="D875" s="70">
        <f t="shared" si="41"/>
        <v>901</v>
      </c>
      <c r="E875" s="70" t="s">
        <v>20826</v>
      </c>
      <c r="F875" s="70" t="s">
        <v>21689</v>
      </c>
      <c r="G875" s="70" t="s">
        <v>12161</v>
      </c>
      <c r="H875" s="70" t="s">
        <v>12162</v>
      </c>
      <c r="I875" s="71">
        <v>-110250</v>
      </c>
      <c r="J875" s="72" t="s">
        <v>11720</v>
      </c>
      <c r="K875" s="71">
        <v>-11025</v>
      </c>
      <c r="L875" s="73">
        <v>-121275</v>
      </c>
      <c r="M875">
        <f>+VLOOKUP(D875,'[1]Trừ tiền'!O$8:P$893,2,0)</f>
        <v>-121275</v>
      </c>
      <c r="N875" s="59">
        <f t="shared" si="42"/>
        <v>0</v>
      </c>
      <c r="U875" s="74" t="e">
        <f>+VLOOKUP(D875,'[1]TT T7'!O$895:P$1106,2,0)</f>
        <v>#N/A</v>
      </c>
    </row>
    <row r="876" spans="1:21" hidden="1" x14ac:dyDescent="0.3">
      <c r="A876">
        <f t="shared" si="40"/>
        <v>6</v>
      </c>
      <c r="B876" s="69">
        <v>45082</v>
      </c>
      <c r="C876" s="70" t="s">
        <v>22103</v>
      </c>
      <c r="D876" s="70">
        <f t="shared" si="41"/>
        <v>2017</v>
      </c>
      <c r="E876" s="70" t="s">
        <v>20847</v>
      </c>
      <c r="F876" s="70" t="s">
        <v>22104</v>
      </c>
      <c r="G876" s="70" t="s">
        <v>11860</v>
      </c>
      <c r="H876" s="70" t="s">
        <v>11719</v>
      </c>
      <c r="I876" s="71">
        <v>-222116</v>
      </c>
      <c r="J876" s="72" t="s">
        <v>11720</v>
      </c>
      <c r="K876" s="71">
        <v>-22212</v>
      </c>
      <c r="L876" s="73">
        <v>-244328</v>
      </c>
      <c r="M876">
        <f>+VLOOKUP(D876,'[1]Trừ tiền'!O$8:P$893,2,0)</f>
        <v>-244328</v>
      </c>
      <c r="N876" s="59">
        <f t="shared" si="42"/>
        <v>0</v>
      </c>
      <c r="U876" s="74" t="e">
        <f>+VLOOKUP(D876,'[1]TT T7'!O$895:P$1106,2,0)</f>
        <v>#N/A</v>
      </c>
    </row>
    <row r="877" spans="1:21" hidden="1" x14ac:dyDescent="0.3">
      <c r="A877">
        <f t="shared" si="40"/>
        <v>6</v>
      </c>
      <c r="B877" s="69">
        <v>45082</v>
      </c>
      <c r="C877" s="70" t="s">
        <v>22105</v>
      </c>
      <c r="D877" s="70">
        <f t="shared" si="41"/>
        <v>21055</v>
      </c>
      <c r="E877" s="70" t="s">
        <v>20824</v>
      </c>
      <c r="F877" s="70" t="s">
        <v>22106</v>
      </c>
      <c r="G877" s="70" t="s">
        <v>11799</v>
      </c>
      <c r="H877" s="70" t="s">
        <v>11725</v>
      </c>
      <c r="I877" s="71">
        <v>-193316</v>
      </c>
      <c r="J877" s="72" t="s">
        <v>11720</v>
      </c>
      <c r="K877" s="71">
        <v>-19332</v>
      </c>
      <c r="L877" s="73">
        <v>-212648</v>
      </c>
      <c r="M877">
        <f>+VLOOKUP(D877,'[1]Trừ tiền'!O$8:P$893,2,0)</f>
        <v>-212648</v>
      </c>
      <c r="N877" s="59">
        <f t="shared" si="42"/>
        <v>0</v>
      </c>
      <c r="U877" s="74" t="e">
        <f>+VLOOKUP(D877,'[1]TT T7'!O$895:P$1106,2,0)</f>
        <v>#N/A</v>
      </c>
    </row>
    <row r="878" spans="1:21" hidden="1" x14ac:dyDescent="0.3">
      <c r="A878">
        <f t="shared" si="40"/>
        <v>6</v>
      </c>
      <c r="B878" s="69">
        <v>45082</v>
      </c>
      <c r="C878" s="70" t="s">
        <v>22107</v>
      </c>
      <c r="D878" s="70">
        <f t="shared" si="41"/>
        <v>21127</v>
      </c>
      <c r="E878" s="70" t="s">
        <v>20824</v>
      </c>
      <c r="F878" s="70" t="s">
        <v>22108</v>
      </c>
      <c r="G878" s="70" t="s">
        <v>11799</v>
      </c>
      <c r="H878" s="70" t="s">
        <v>11725</v>
      </c>
      <c r="I878" s="71">
        <v>-271426</v>
      </c>
      <c r="J878" s="72" t="s">
        <v>11720</v>
      </c>
      <c r="K878" s="71">
        <v>-27143</v>
      </c>
      <c r="L878" s="73">
        <v>-298569</v>
      </c>
      <c r="M878">
        <f>+VLOOKUP(D878,'[1]Trừ tiền'!O$8:P$893,2,0)</f>
        <v>-298569</v>
      </c>
      <c r="N878" s="59">
        <f t="shared" si="42"/>
        <v>0</v>
      </c>
      <c r="U878" s="74" t="e">
        <f>+VLOOKUP(D878,'[1]TT T7'!O$895:P$1106,2,0)</f>
        <v>#N/A</v>
      </c>
    </row>
    <row r="879" spans="1:21" hidden="1" x14ac:dyDescent="0.3">
      <c r="A879">
        <f t="shared" si="40"/>
        <v>6</v>
      </c>
      <c r="B879" s="69">
        <v>45083</v>
      </c>
      <c r="C879" s="70" t="s">
        <v>13984</v>
      </c>
      <c r="D879" s="70">
        <f t="shared" si="41"/>
        <v>562</v>
      </c>
      <c r="E879" s="70" t="s">
        <v>21673</v>
      </c>
      <c r="F879" s="70" t="s">
        <v>22109</v>
      </c>
      <c r="G879" s="70" t="s">
        <v>12499</v>
      </c>
      <c r="H879" s="70" t="s">
        <v>12500</v>
      </c>
      <c r="I879" s="71">
        <v>-636300</v>
      </c>
      <c r="J879" s="72" t="s">
        <v>11720</v>
      </c>
      <c r="K879" s="71">
        <v>-63630</v>
      </c>
      <c r="L879" s="73">
        <v>-699930</v>
      </c>
      <c r="M879">
        <f>+VLOOKUP(D879,'[1]Trừ tiền'!O$8:P$893,2,0)</f>
        <v>-699930</v>
      </c>
      <c r="N879" s="59">
        <f t="shared" si="42"/>
        <v>0</v>
      </c>
      <c r="U879" s="74" t="e">
        <f>+VLOOKUP(D879,'[1]TT T7'!O$895:P$1106,2,0)</f>
        <v>#N/A</v>
      </c>
    </row>
    <row r="880" spans="1:21" hidden="1" x14ac:dyDescent="0.3">
      <c r="A880">
        <f t="shared" si="40"/>
        <v>6</v>
      </c>
      <c r="B880" s="69">
        <v>45083</v>
      </c>
      <c r="C880" s="70" t="s">
        <v>22110</v>
      </c>
      <c r="D880" s="70">
        <f t="shared" si="41"/>
        <v>736</v>
      </c>
      <c r="E880" s="70" t="s">
        <v>20861</v>
      </c>
      <c r="F880" s="70" t="s">
        <v>21749</v>
      </c>
      <c r="G880" s="70" t="s">
        <v>12173</v>
      </c>
      <c r="H880" s="70" t="s">
        <v>12174</v>
      </c>
      <c r="I880" s="71">
        <v>-750750</v>
      </c>
      <c r="J880" s="72" t="s">
        <v>11720</v>
      </c>
      <c r="K880" s="71">
        <v>-75075</v>
      </c>
      <c r="L880" s="73">
        <v>-825825</v>
      </c>
      <c r="M880">
        <f>+VLOOKUP(D880,'[1]Trừ tiền'!O$8:P$893,2,0)</f>
        <v>-825825</v>
      </c>
      <c r="N880" s="59">
        <f t="shared" si="42"/>
        <v>0</v>
      </c>
      <c r="U880" s="74" t="e">
        <f>+VLOOKUP(D880,'[1]TT T7'!O$895:P$1106,2,0)</f>
        <v>#N/A</v>
      </c>
    </row>
    <row r="881" spans="1:26" hidden="1" x14ac:dyDescent="0.3">
      <c r="A881">
        <f t="shared" si="40"/>
        <v>6</v>
      </c>
      <c r="B881" s="69">
        <v>45083</v>
      </c>
      <c r="C881" s="70" t="s">
        <v>22111</v>
      </c>
      <c r="D881" s="70">
        <f t="shared" si="41"/>
        <v>21248</v>
      </c>
      <c r="E881" s="70" t="s">
        <v>20824</v>
      </c>
      <c r="F881" s="70" t="s">
        <v>22112</v>
      </c>
      <c r="G881" s="70" t="s">
        <v>11799</v>
      </c>
      <c r="H881" s="70" t="s">
        <v>11725</v>
      </c>
      <c r="I881" s="71">
        <v>-69878</v>
      </c>
      <c r="J881" s="72" t="s">
        <v>11720</v>
      </c>
      <c r="K881" s="71">
        <v>-6988</v>
      </c>
      <c r="L881" s="73">
        <v>-76866</v>
      </c>
      <c r="M881">
        <f>+VLOOKUP(D881,'[1]Trừ tiền'!O$8:P$893,2,0)</f>
        <v>-76866</v>
      </c>
      <c r="N881" s="59">
        <f t="shared" si="42"/>
        <v>0</v>
      </c>
      <c r="U881" s="74" t="e">
        <f>+VLOOKUP(D881,'[1]TT T7'!O$895:P$1106,2,0)</f>
        <v>#N/A</v>
      </c>
    </row>
    <row r="882" spans="1:26" hidden="1" x14ac:dyDescent="0.3">
      <c r="A882">
        <f t="shared" si="40"/>
        <v>6</v>
      </c>
      <c r="B882" s="69">
        <v>45083</v>
      </c>
      <c r="C882" s="70" t="s">
        <v>22113</v>
      </c>
      <c r="D882" s="70">
        <f t="shared" si="41"/>
        <v>21255</v>
      </c>
      <c r="E882" s="70" t="s">
        <v>20824</v>
      </c>
      <c r="F882" s="70" t="s">
        <v>22114</v>
      </c>
      <c r="G882" s="70" t="s">
        <v>11799</v>
      </c>
      <c r="H882" s="70" t="s">
        <v>11725</v>
      </c>
      <c r="I882" s="71">
        <v>-1566266</v>
      </c>
      <c r="J882" s="72" t="s">
        <v>11720</v>
      </c>
      <c r="K882" s="71">
        <v>-156627</v>
      </c>
      <c r="L882" s="73">
        <v>-1722893</v>
      </c>
      <c r="M882">
        <f>+VLOOKUP(D882,'[1]Trừ tiền'!O$8:P$893,2,0)</f>
        <v>-1722893</v>
      </c>
      <c r="N882" s="59">
        <f t="shared" si="42"/>
        <v>0</v>
      </c>
      <c r="U882" s="74" t="e">
        <f>+VLOOKUP(D882,'[1]TT T7'!O$895:P$1106,2,0)</f>
        <v>#N/A</v>
      </c>
    </row>
    <row r="883" spans="1:26" hidden="1" x14ac:dyDescent="0.3">
      <c r="A883">
        <f t="shared" si="40"/>
        <v>6</v>
      </c>
      <c r="B883" s="69">
        <v>45083</v>
      </c>
      <c r="C883" s="70" t="s">
        <v>22115</v>
      </c>
      <c r="D883" s="70">
        <f t="shared" si="41"/>
        <v>21292</v>
      </c>
      <c r="E883" s="70" t="s">
        <v>20824</v>
      </c>
      <c r="F883" s="70" t="s">
        <v>22116</v>
      </c>
      <c r="G883" s="70" t="s">
        <v>11799</v>
      </c>
      <c r="H883" s="70" t="s">
        <v>11725</v>
      </c>
      <c r="I883" s="71">
        <v>-1110100</v>
      </c>
      <c r="J883" s="72" t="s">
        <v>11720</v>
      </c>
      <c r="K883" s="71">
        <v>-111010</v>
      </c>
      <c r="L883" s="73">
        <v>-1221110</v>
      </c>
      <c r="M883">
        <f>+VLOOKUP(D883,'[1]Trừ tiền'!O$8:P$893,2,0)</f>
        <v>-1221110</v>
      </c>
      <c r="N883" s="59">
        <f t="shared" si="42"/>
        <v>0</v>
      </c>
      <c r="U883" s="74" t="e">
        <f>+VLOOKUP(D883,'[1]TT T7'!O$895:P$1106,2,0)</f>
        <v>#N/A</v>
      </c>
    </row>
    <row r="884" spans="1:26" hidden="1" x14ac:dyDescent="0.3">
      <c r="A884">
        <f t="shared" si="40"/>
        <v>6</v>
      </c>
      <c r="B884" s="69">
        <v>45083</v>
      </c>
      <c r="C884" s="70" t="s">
        <v>22117</v>
      </c>
      <c r="D884" s="70">
        <f t="shared" si="41"/>
        <v>21317</v>
      </c>
      <c r="E884" s="70" t="s">
        <v>20824</v>
      </c>
      <c r="F884" s="70" t="s">
        <v>22118</v>
      </c>
      <c r="G884" s="70" t="s">
        <v>11799</v>
      </c>
      <c r="H884" s="70" t="s">
        <v>11725</v>
      </c>
      <c r="I884" s="71">
        <v>-333174</v>
      </c>
      <c r="J884" s="72" t="s">
        <v>11720</v>
      </c>
      <c r="K884" s="71">
        <v>-33317</v>
      </c>
      <c r="L884" s="73">
        <v>-366491</v>
      </c>
      <c r="M884">
        <f>+VLOOKUP(D884,'[1]Trừ tiền'!O$8:P$893,2,0)</f>
        <v>-366491</v>
      </c>
      <c r="N884" s="59">
        <f t="shared" si="42"/>
        <v>0</v>
      </c>
      <c r="U884" s="74" t="e">
        <f>+VLOOKUP(D884,'[1]TT T7'!O$895:P$1106,2,0)</f>
        <v>#N/A</v>
      </c>
    </row>
    <row r="885" spans="1:26" hidden="1" x14ac:dyDescent="0.3">
      <c r="A885">
        <f t="shared" si="40"/>
        <v>6</v>
      </c>
      <c r="B885" s="69">
        <v>45084</v>
      </c>
      <c r="C885" s="70" t="s">
        <v>13993</v>
      </c>
      <c r="D885" s="70">
        <f t="shared" si="41"/>
        <v>586</v>
      </c>
      <c r="E885" s="70" t="s">
        <v>20842</v>
      </c>
      <c r="F885" s="70" t="s">
        <v>22119</v>
      </c>
      <c r="G885" s="70" t="s">
        <v>11838</v>
      </c>
      <c r="H885" s="70" t="s">
        <v>11839</v>
      </c>
      <c r="I885" s="71">
        <v>-110250</v>
      </c>
      <c r="J885" s="72" t="s">
        <v>11720</v>
      </c>
      <c r="K885" s="71">
        <v>-11025</v>
      </c>
      <c r="L885" s="73">
        <v>-121275</v>
      </c>
      <c r="M885" t="e">
        <f>+VLOOKUP(D885,'[1]Trừ tiền'!O$8:P$893,2,0)</f>
        <v>#N/A</v>
      </c>
      <c r="N885" s="59" t="e">
        <f t="shared" si="42"/>
        <v>#N/A</v>
      </c>
      <c r="U885" s="74" t="e">
        <f>+VLOOKUP(D885,'[1]TT T7'!O$895:P$1106,2,0)</f>
        <v>#N/A</v>
      </c>
      <c r="W885">
        <f>+VLOOKUP(D885,'[1]TT T8'!O$865:P$1022,2,0)</f>
        <v>-121275</v>
      </c>
      <c r="X885" s="59">
        <f>+W885-L885</f>
        <v>0</v>
      </c>
      <c r="Y885" s="59"/>
      <c r="Z885" s="59"/>
    </row>
    <row r="886" spans="1:26" hidden="1" x14ac:dyDescent="0.3">
      <c r="A886">
        <f t="shared" si="40"/>
        <v>6</v>
      </c>
      <c r="B886" s="69">
        <v>45084</v>
      </c>
      <c r="C886" s="70" t="s">
        <v>22120</v>
      </c>
      <c r="D886" s="70">
        <f t="shared" si="41"/>
        <v>21367</v>
      </c>
      <c r="E886" s="70" t="s">
        <v>20824</v>
      </c>
      <c r="F886" s="70" t="s">
        <v>22121</v>
      </c>
      <c r="G886" s="70" t="s">
        <v>11799</v>
      </c>
      <c r="H886" s="70" t="s">
        <v>11725</v>
      </c>
      <c r="I886" s="71">
        <v>-776105</v>
      </c>
      <c r="J886" s="72" t="s">
        <v>11720</v>
      </c>
      <c r="K886" s="71">
        <v>-77611</v>
      </c>
      <c r="L886" s="73">
        <v>-853716</v>
      </c>
      <c r="M886">
        <f>+VLOOKUP(D886,'[1]Trừ tiền'!O$8:P$893,2,0)</f>
        <v>-853716</v>
      </c>
      <c r="N886" s="59">
        <f t="shared" si="42"/>
        <v>0</v>
      </c>
      <c r="U886" s="74" t="e">
        <f>+VLOOKUP(D886,'[1]TT T7'!O$895:P$1106,2,0)</f>
        <v>#N/A</v>
      </c>
    </row>
    <row r="887" spans="1:26" hidden="1" x14ac:dyDescent="0.3">
      <c r="A887">
        <f t="shared" si="40"/>
        <v>6</v>
      </c>
      <c r="B887" s="69">
        <v>45084</v>
      </c>
      <c r="C887" s="70" t="s">
        <v>22122</v>
      </c>
      <c r="D887" s="70">
        <f t="shared" si="41"/>
        <v>21368</v>
      </c>
      <c r="E887" s="70" t="s">
        <v>20824</v>
      </c>
      <c r="F887" s="70" t="s">
        <v>22123</v>
      </c>
      <c r="G887" s="70" t="s">
        <v>11799</v>
      </c>
      <c r="H887" s="70" t="s">
        <v>11725</v>
      </c>
      <c r="I887" s="71">
        <v>-785762</v>
      </c>
      <c r="J887" s="72" t="s">
        <v>11720</v>
      </c>
      <c r="K887" s="71">
        <v>-78576</v>
      </c>
      <c r="L887" s="73">
        <v>-864338</v>
      </c>
      <c r="M887">
        <f>+VLOOKUP(D887,'[1]Trừ tiền'!O$8:P$893,2,0)</f>
        <v>-864338</v>
      </c>
      <c r="N887" s="59">
        <f t="shared" si="42"/>
        <v>0</v>
      </c>
      <c r="U887" s="74" t="e">
        <f>+VLOOKUP(D887,'[1]TT T7'!O$895:P$1106,2,0)</f>
        <v>#N/A</v>
      </c>
    </row>
    <row r="888" spans="1:26" hidden="1" x14ac:dyDescent="0.3">
      <c r="A888">
        <f t="shared" si="40"/>
        <v>6</v>
      </c>
      <c r="B888" s="69">
        <v>45084</v>
      </c>
      <c r="C888" s="70" t="s">
        <v>22124</v>
      </c>
      <c r="D888" s="70">
        <f t="shared" si="41"/>
        <v>21369</v>
      </c>
      <c r="E888" s="70" t="s">
        <v>20824</v>
      </c>
      <c r="F888" s="70" t="s">
        <v>22125</v>
      </c>
      <c r="G888" s="70" t="s">
        <v>11799</v>
      </c>
      <c r="H888" s="70" t="s">
        <v>11725</v>
      </c>
      <c r="I888" s="71">
        <v>-303289</v>
      </c>
      <c r="J888" s="72" t="s">
        <v>11720</v>
      </c>
      <c r="K888" s="71">
        <v>-30329</v>
      </c>
      <c r="L888" s="73">
        <v>-333618</v>
      </c>
      <c r="M888">
        <f>+VLOOKUP(D888,'[1]Trừ tiền'!O$8:P$893,2,0)</f>
        <v>-333618</v>
      </c>
      <c r="N888" s="59">
        <f t="shared" si="42"/>
        <v>0</v>
      </c>
      <c r="U888" s="74" t="e">
        <f>+VLOOKUP(D888,'[1]TT T7'!O$895:P$1106,2,0)</f>
        <v>#N/A</v>
      </c>
    </row>
    <row r="889" spans="1:26" hidden="1" x14ac:dyDescent="0.3">
      <c r="A889">
        <f t="shared" si="40"/>
        <v>6</v>
      </c>
      <c r="B889" s="69">
        <v>45085</v>
      </c>
      <c r="C889" s="70" t="s">
        <v>22126</v>
      </c>
      <c r="D889" s="70">
        <f t="shared" si="41"/>
        <v>1312</v>
      </c>
      <c r="E889" s="70" t="s">
        <v>20827</v>
      </c>
      <c r="F889" s="70" t="s">
        <v>22127</v>
      </c>
      <c r="G889" s="70" t="s">
        <v>11970</v>
      </c>
      <c r="H889" s="70" t="s">
        <v>11971</v>
      </c>
      <c r="I889" s="71">
        <v>-177692</v>
      </c>
      <c r="J889" s="72" t="s">
        <v>11720</v>
      </c>
      <c r="K889" s="71">
        <v>-17769</v>
      </c>
      <c r="L889" s="73">
        <v>-195461</v>
      </c>
      <c r="M889">
        <f>+VLOOKUP(D889,'[1]Trừ tiền'!O$8:P$893,2,0)</f>
        <v>-195461</v>
      </c>
      <c r="N889" s="59">
        <f t="shared" si="42"/>
        <v>0</v>
      </c>
      <c r="U889" s="74" t="e">
        <f>+VLOOKUP(D889,'[1]TT T7'!O$895:P$1106,2,0)</f>
        <v>#N/A</v>
      </c>
    </row>
    <row r="890" spans="1:26" hidden="1" x14ac:dyDescent="0.3">
      <c r="A890">
        <f t="shared" si="40"/>
        <v>6</v>
      </c>
      <c r="B890" s="69">
        <v>45085</v>
      </c>
      <c r="C890" s="70" t="s">
        <v>22128</v>
      </c>
      <c r="D890" s="70">
        <f t="shared" si="41"/>
        <v>1315</v>
      </c>
      <c r="E890" s="70" t="s">
        <v>20827</v>
      </c>
      <c r="F890" s="70" t="s">
        <v>22129</v>
      </c>
      <c r="G890" s="70" t="s">
        <v>11970</v>
      </c>
      <c r="H890" s="70" t="s">
        <v>11971</v>
      </c>
      <c r="I890" s="71">
        <v>-111058</v>
      </c>
      <c r="J890" s="72" t="s">
        <v>11720</v>
      </c>
      <c r="K890" s="71">
        <v>-11106</v>
      </c>
      <c r="L890" s="73">
        <v>-122164</v>
      </c>
      <c r="M890">
        <f>+VLOOKUP(D890,'[1]Trừ tiền'!O$8:P$893,2,0)</f>
        <v>-122164</v>
      </c>
      <c r="N890" s="59">
        <f t="shared" si="42"/>
        <v>0</v>
      </c>
      <c r="U890" s="74" t="e">
        <f>+VLOOKUP(D890,'[1]TT T7'!O$895:P$1106,2,0)</f>
        <v>#N/A</v>
      </c>
    </row>
    <row r="891" spans="1:26" hidden="1" x14ac:dyDescent="0.3">
      <c r="A891">
        <f t="shared" si="40"/>
        <v>6</v>
      </c>
      <c r="B891" s="69">
        <v>45085</v>
      </c>
      <c r="C891" s="70" t="s">
        <v>22130</v>
      </c>
      <c r="D891" s="70">
        <f t="shared" si="41"/>
        <v>21430</v>
      </c>
      <c r="E891" s="70" t="s">
        <v>20824</v>
      </c>
      <c r="F891" s="70" t="s">
        <v>22131</v>
      </c>
      <c r="G891" s="70" t="s">
        <v>11799</v>
      </c>
      <c r="H891" s="70" t="s">
        <v>11725</v>
      </c>
      <c r="I891" s="71">
        <v>-876246</v>
      </c>
      <c r="J891" s="72" t="s">
        <v>11720</v>
      </c>
      <c r="K891" s="71">
        <v>-87625</v>
      </c>
      <c r="L891" s="73">
        <v>-963871</v>
      </c>
      <c r="M891">
        <f>+VLOOKUP(D891,'[1]Trừ tiền'!O$8:P$893,2,0)</f>
        <v>-963871</v>
      </c>
      <c r="N891" s="59">
        <f t="shared" si="42"/>
        <v>0</v>
      </c>
      <c r="U891" s="74" t="e">
        <f>+VLOOKUP(D891,'[1]TT T7'!O$895:P$1106,2,0)</f>
        <v>#N/A</v>
      </c>
    </row>
    <row r="892" spans="1:26" hidden="1" x14ac:dyDescent="0.3">
      <c r="A892">
        <f t="shared" si="40"/>
        <v>6</v>
      </c>
      <c r="B892" s="69">
        <v>45085</v>
      </c>
      <c r="C892" s="70" t="s">
        <v>22132</v>
      </c>
      <c r="D892" s="70">
        <f t="shared" si="41"/>
        <v>21432</v>
      </c>
      <c r="E892" s="70" t="s">
        <v>20824</v>
      </c>
      <c r="F892" s="70" t="s">
        <v>22133</v>
      </c>
      <c r="G892" s="70" t="s">
        <v>11799</v>
      </c>
      <c r="H892" s="70" t="s">
        <v>11725</v>
      </c>
      <c r="I892" s="71">
        <v>-340315</v>
      </c>
      <c r="J892" s="72" t="s">
        <v>11720</v>
      </c>
      <c r="K892" s="71">
        <v>-34032</v>
      </c>
      <c r="L892" s="73">
        <v>-374347</v>
      </c>
      <c r="M892">
        <f>+VLOOKUP(D892,'[1]Trừ tiền'!O$8:P$893,2,0)</f>
        <v>-374347</v>
      </c>
      <c r="N892" s="59">
        <f t="shared" si="42"/>
        <v>0</v>
      </c>
      <c r="U892" s="74" t="e">
        <f>+VLOOKUP(D892,'[1]TT T7'!O$895:P$1106,2,0)</f>
        <v>#N/A</v>
      </c>
    </row>
    <row r="893" spans="1:26" hidden="1" x14ac:dyDescent="0.3">
      <c r="A893">
        <f t="shared" si="40"/>
        <v>6</v>
      </c>
      <c r="B893" s="69">
        <v>45085</v>
      </c>
      <c r="C893" s="70" t="s">
        <v>22134</v>
      </c>
      <c r="D893" s="70">
        <f t="shared" si="41"/>
        <v>21527</v>
      </c>
      <c r="E893" s="70" t="s">
        <v>20824</v>
      </c>
      <c r="F893" s="70" t="s">
        <v>22135</v>
      </c>
      <c r="G893" s="70" t="s">
        <v>11799</v>
      </c>
      <c r="H893" s="70" t="s">
        <v>11725</v>
      </c>
      <c r="I893" s="71">
        <v>-146862</v>
      </c>
      <c r="J893" s="72" t="s">
        <v>11720</v>
      </c>
      <c r="K893" s="71">
        <v>-14686</v>
      </c>
      <c r="L893" s="73">
        <v>-161548</v>
      </c>
      <c r="M893">
        <f>+VLOOKUP(D893,'[1]Trừ tiền'!O$8:P$893,2,0)</f>
        <v>-161548</v>
      </c>
      <c r="N893" s="59">
        <f t="shared" si="42"/>
        <v>0</v>
      </c>
      <c r="U893" s="74" t="e">
        <f>+VLOOKUP(D893,'[1]TT T7'!O$895:P$1106,2,0)</f>
        <v>#N/A</v>
      </c>
    </row>
    <row r="894" spans="1:26" hidden="1" x14ac:dyDescent="0.3">
      <c r="A894">
        <f t="shared" si="40"/>
        <v>6</v>
      </c>
      <c r="B894" s="69">
        <v>45085</v>
      </c>
      <c r="C894" s="70" t="s">
        <v>22136</v>
      </c>
      <c r="D894" s="70">
        <f t="shared" si="41"/>
        <v>21532</v>
      </c>
      <c r="E894" s="70" t="s">
        <v>20824</v>
      </c>
      <c r="F894" s="70" t="s">
        <v>22137</v>
      </c>
      <c r="G894" s="70" t="s">
        <v>11799</v>
      </c>
      <c r="H894" s="70" t="s">
        <v>11725</v>
      </c>
      <c r="I894" s="71">
        <v>-662702</v>
      </c>
      <c r="J894" s="72" t="s">
        <v>11720</v>
      </c>
      <c r="K894" s="71">
        <v>-66270</v>
      </c>
      <c r="L894" s="73">
        <v>-728972</v>
      </c>
      <c r="M894">
        <f>+VLOOKUP(D894,'[1]Trừ tiền'!O$8:P$893,2,0)</f>
        <v>-728972</v>
      </c>
      <c r="N894" s="59">
        <f t="shared" si="42"/>
        <v>0</v>
      </c>
      <c r="U894" s="74" t="e">
        <f>+VLOOKUP(D894,'[1]TT T7'!O$895:P$1106,2,0)</f>
        <v>#N/A</v>
      </c>
    </row>
    <row r="895" spans="1:26" hidden="1" x14ac:dyDescent="0.3">
      <c r="A895">
        <f t="shared" si="40"/>
        <v>6</v>
      </c>
      <c r="B895" s="69">
        <v>45085</v>
      </c>
      <c r="C895" s="70" t="s">
        <v>22138</v>
      </c>
      <c r="D895" s="70">
        <f t="shared" si="41"/>
        <v>21534</v>
      </c>
      <c r="E895" s="70" t="s">
        <v>20824</v>
      </c>
      <c r="F895" s="70" t="s">
        <v>22139</v>
      </c>
      <c r="G895" s="70" t="s">
        <v>11799</v>
      </c>
      <c r="H895" s="70" t="s">
        <v>11725</v>
      </c>
      <c r="I895" s="71">
        <v>-520325</v>
      </c>
      <c r="J895" s="72" t="s">
        <v>11720</v>
      </c>
      <c r="K895" s="71">
        <v>-52033</v>
      </c>
      <c r="L895" s="73">
        <v>-572358</v>
      </c>
      <c r="M895">
        <f>+VLOOKUP(D895,'[1]Trừ tiền'!O$8:P$893,2,0)</f>
        <v>-572358</v>
      </c>
      <c r="N895" s="59">
        <f t="shared" si="42"/>
        <v>0</v>
      </c>
      <c r="U895" s="74" t="e">
        <f>+VLOOKUP(D895,'[1]TT T7'!O$895:P$1106,2,0)</f>
        <v>#N/A</v>
      </c>
    </row>
    <row r="896" spans="1:26" hidden="1" x14ac:dyDescent="0.3">
      <c r="A896">
        <f t="shared" si="40"/>
        <v>6</v>
      </c>
      <c r="B896" s="69">
        <v>45085</v>
      </c>
      <c r="C896" s="70" t="s">
        <v>22140</v>
      </c>
      <c r="D896" s="70">
        <f t="shared" si="41"/>
        <v>21568</v>
      </c>
      <c r="E896" s="70" t="s">
        <v>20824</v>
      </c>
      <c r="F896" s="70" t="s">
        <v>22141</v>
      </c>
      <c r="G896" s="70" t="s">
        <v>11799</v>
      </c>
      <c r="H896" s="70" t="s">
        <v>11725</v>
      </c>
      <c r="I896" s="71">
        <v>-333174</v>
      </c>
      <c r="J896" s="72" t="s">
        <v>11720</v>
      </c>
      <c r="K896" s="71">
        <v>-33317</v>
      </c>
      <c r="L896" s="73">
        <v>-366491</v>
      </c>
      <c r="M896">
        <f>+VLOOKUP(D896,'[1]Trừ tiền'!O$8:P$893,2,0)</f>
        <v>-366491</v>
      </c>
      <c r="N896" s="59">
        <f t="shared" si="42"/>
        <v>0</v>
      </c>
      <c r="U896" s="74" t="e">
        <f>+VLOOKUP(D896,'[1]TT T7'!O$895:P$1106,2,0)</f>
        <v>#N/A</v>
      </c>
    </row>
    <row r="897" spans="1:21" hidden="1" x14ac:dyDescent="0.3">
      <c r="A897">
        <f t="shared" si="40"/>
        <v>6</v>
      </c>
      <c r="B897" s="69">
        <v>45086</v>
      </c>
      <c r="C897" s="70" t="s">
        <v>22142</v>
      </c>
      <c r="D897" s="70">
        <f t="shared" si="41"/>
        <v>21656</v>
      </c>
      <c r="E897" s="70" t="s">
        <v>20824</v>
      </c>
      <c r="F897" s="70" t="s">
        <v>22143</v>
      </c>
      <c r="G897" s="70" t="s">
        <v>11799</v>
      </c>
      <c r="H897" s="70" t="s">
        <v>11725</v>
      </c>
      <c r="I897" s="71">
        <v>-383356</v>
      </c>
      <c r="J897" s="72" t="s">
        <v>11720</v>
      </c>
      <c r="K897" s="71">
        <v>-38336</v>
      </c>
      <c r="L897" s="73">
        <v>-421692</v>
      </c>
      <c r="M897">
        <f>+VLOOKUP(D897,'[1]Trừ tiền'!O$8:P$893,2,0)</f>
        <v>-421692</v>
      </c>
      <c r="N897" s="59">
        <f t="shared" si="42"/>
        <v>0</v>
      </c>
      <c r="U897" s="74" t="e">
        <f>+VLOOKUP(D897,'[1]TT T7'!O$895:P$1106,2,0)</f>
        <v>#N/A</v>
      </c>
    </row>
    <row r="898" spans="1:21" hidden="1" x14ac:dyDescent="0.3">
      <c r="A898">
        <f t="shared" si="40"/>
        <v>6</v>
      </c>
      <c r="B898" s="69">
        <v>45086</v>
      </c>
      <c r="C898" s="70" t="s">
        <v>22144</v>
      </c>
      <c r="D898" s="70">
        <f t="shared" si="41"/>
        <v>21703</v>
      </c>
      <c r="E898" s="70" t="s">
        <v>20824</v>
      </c>
      <c r="F898" s="70" t="s">
        <v>22145</v>
      </c>
      <c r="G898" s="70" t="s">
        <v>11799</v>
      </c>
      <c r="H898" s="70" t="s">
        <v>11725</v>
      </c>
      <c r="I898" s="71">
        <v>-738773</v>
      </c>
      <c r="J898" s="72" t="s">
        <v>11720</v>
      </c>
      <c r="K898" s="71">
        <v>-73877</v>
      </c>
      <c r="L898" s="73">
        <v>-812650</v>
      </c>
      <c r="M898">
        <f>+VLOOKUP(D898,'[1]Trừ tiền'!O$8:P$893,2,0)</f>
        <v>-812650</v>
      </c>
      <c r="N898" s="59">
        <f t="shared" si="42"/>
        <v>0</v>
      </c>
      <c r="U898" s="74" t="e">
        <f>+VLOOKUP(D898,'[1]TT T7'!O$895:P$1106,2,0)</f>
        <v>#N/A</v>
      </c>
    </row>
    <row r="899" spans="1:21" hidden="1" x14ac:dyDescent="0.3">
      <c r="A899">
        <f t="shared" si="40"/>
        <v>6</v>
      </c>
      <c r="B899" s="69">
        <v>45087</v>
      </c>
      <c r="C899" s="70" t="s">
        <v>13951</v>
      </c>
      <c r="D899" s="70">
        <f t="shared" si="41"/>
        <v>508</v>
      </c>
      <c r="E899" s="70" t="s">
        <v>20881</v>
      </c>
      <c r="F899" s="70" t="s">
        <v>22146</v>
      </c>
      <c r="G899" s="70" t="s">
        <v>12164</v>
      </c>
      <c r="H899" s="70" t="s">
        <v>12165</v>
      </c>
      <c r="I899" s="71">
        <v>-218076</v>
      </c>
      <c r="J899" s="72" t="s">
        <v>11720</v>
      </c>
      <c r="K899" s="71">
        <v>-21808</v>
      </c>
      <c r="L899" s="73">
        <v>-239884</v>
      </c>
      <c r="M899">
        <f>+VLOOKUP(D899,'[1]Trừ tiền'!O$8:P$893,2,0)</f>
        <v>-239883</v>
      </c>
      <c r="N899" s="59">
        <f t="shared" si="42"/>
        <v>1</v>
      </c>
      <c r="U899" s="74" t="e">
        <f>+VLOOKUP(D899,'[1]TT T7'!O$895:P$1106,2,0)</f>
        <v>#N/A</v>
      </c>
    </row>
    <row r="900" spans="1:21" hidden="1" x14ac:dyDescent="0.3">
      <c r="A900">
        <f t="shared" si="40"/>
        <v>6</v>
      </c>
      <c r="B900" s="69">
        <v>45087</v>
      </c>
      <c r="C900" s="70" t="s">
        <v>22147</v>
      </c>
      <c r="D900" s="70">
        <f t="shared" si="41"/>
        <v>21765</v>
      </c>
      <c r="E900" s="70" t="s">
        <v>20824</v>
      </c>
      <c r="F900" s="70" t="s">
        <v>22148</v>
      </c>
      <c r="G900" s="70" t="s">
        <v>11799</v>
      </c>
      <c r="H900" s="70" t="s">
        <v>11725</v>
      </c>
      <c r="I900" s="71">
        <v>-549313</v>
      </c>
      <c r="J900" s="72" t="s">
        <v>11720</v>
      </c>
      <c r="K900" s="71">
        <v>-54931</v>
      </c>
      <c r="L900" s="73">
        <v>-604244</v>
      </c>
      <c r="M900">
        <f>+VLOOKUP(D900,'[1]Trừ tiền'!O$8:P$893,2,0)</f>
        <v>-604244</v>
      </c>
      <c r="N900" s="59">
        <f t="shared" si="42"/>
        <v>0</v>
      </c>
      <c r="U900" s="74" t="e">
        <f>+VLOOKUP(D900,'[1]TT T7'!O$895:P$1106,2,0)</f>
        <v>#N/A</v>
      </c>
    </row>
    <row r="901" spans="1:21" hidden="1" x14ac:dyDescent="0.3">
      <c r="A901">
        <f t="shared" si="40"/>
        <v>6</v>
      </c>
      <c r="B901" s="69">
        <v>45089</v>
      </c>
      <c r="C901" s="70" t="s">
        <v>22149</v>
      </c>
      <c r="D901" s="70">
        <f t="shared" si="41"/>
        <v>21788</v>
      </c>
      <c r="E901" s="70" t="s">
        <v>20824</v>
      </c>
      <c r="F901" s="70" t="s">
        <v>22150</v>
      </c>
      <c r="G901" s="70" t="s">
        <v>11799</v>
      </c>
      <c r="H901" s="70" t="s">
        <v>11725</v>
      </c>
      <c r="I901" s="71">
        <v>-46000</v>
      </c>
      <c r="J901" s="72" t="s">
        <v>11720</v>
      </c>
      <c r="K901" s="71">
        <v>-4600</v>
      </c>
      <c r="L901" s="73">
        <v>-50600</v>
      </c>
      <c r="M901">
        <f>+VLOOKUP(D901,'[1]Trừ tiền'!O$8:P$893,2,0)</f>
        <v>-50600</v>
      </c>
      <c r="N901" s="59">
        <f t="shared" si="42"/>
        <v>0</v>
      </c>
      <c r="U901" s="74" t="e">
        <f>+VLOOKUP(D901,'[1]TT T7'!O$895:P$1106,2,0)</f>
        <v>#N/A</v>
      </c>
    </row>
    <row r="902" spans="1:21" hidden="1" x14ac:dyDescent="0.3">
      <c r="A902">
        <f t="shared" si="40"/>
        <v>6</v>
      </c>
      <c r="B902" s="69">
        <v>45089</v>
      </c>
      <c r="C902" s="70" t="s">
        <v>22151</v>
      </c>
      <c r="D902" s="70">
        <f t="shared" si="41"/>
        <v>21830</v>
      </c>
      <c r="E902" s="70" t="s">
        <v>20824</v>
      </c>
      <c r="F902" s="70" t="s">
        <v>22152</v>
      </c>
      <c r="G902" s="70" t="s">
        <v>11799</v>
      </c>
      <c r="H902" s="70" t="s">
        <v>11725</v>
      </c>
      <c r="I902" s="71">
        <v>-701758</v>
      </c>
      <c r="J902" s="72" t="s">
        <v>11720</v>
      </c>
      <c r="K902" s="71">
        <v>-70176</v>
      </c>
      <c r="L902" s="73">
        <v>-771934</v>
      </c>
      <c r="M902">
        <f>+VLOOKUP(D902,'[1]Trừ tiền'!O$8:P$893,2,0)</f>
        <v>-771934</v>
      </c>
      <c r="N902" s="59">
        <f t="shared" si="42"/>
        <v>0</v>
      </c>
      <c r="U902" s="74" t="e">
        <f>+VLOOKUP(D902,'[1]TT T7'!O$895:P$1106,2,0)</f>
        <v>#N/A</v>
      </c>
    </row>
    <row r="903" spans="1:21" hidden="1" x14ac:dyDescent="0.3">
      <c r="A903">
        <f t="shared" ref="A903:A966" si="44">+MONTH(B903)</f>
        <v>6</v>
      </c>
      <c r="B903" s="69">
        <v>45089</v>
      </c>
      <c r="C903" s="70" t="s">
        <v>22153</v>
      </c>
      <c r="D903" s="70">
        <f t="shared" ref="D903:D966" si="45">+C903*1</f>
        <v>21834</v>
      </c>
      <c r="E903" s="70" t="s">
        <v>20824</v>
      </c>
      <c r="F903" s="70" t="s">
        <v>22154</v>
      </c>
      <c r="G903" s="70" t="s">
        <v>11799</v>
      </c>
      <c r="H903" s="70" t="s">
        <v>11725</v>
      </c>
      <c r="I903" s="71">
        <v>-671965</v>
      </c>
      <c r="J903" s="72" t="s">
        <v>11720</v>
      </c>
      <c r="K903" s="71">
        <v>-67197</v>
      </c>
      <c r="L903" s="73">
        <v>-739162</v>
      </c>
      <c r="M903">
        <f>+VLOOKUP(D903,'[1]Trừ tiền'!O$8:P$893,2,0)</f>
        <v>-739162</v>
      </c>
      <c r="N903" s="59">
        <f t="shared" ref="N903:N966" si="46">+M903-L903</f>
        <v>0</v>
      </c>
      <c r="U903" s="74" t="e">
        <f>+VLOOKUP(D903,'[1]TT T7'!O$895:P$1106,2,0)</f>
        <v>#N/A</v>
      </c>
    </row>
    <row r="904" spans="1:21" hidden="1" x14ac:dyDescent="0.3">
      <c r="A904">
        <f t="shared" si="44"/>
        <v>6</v>
      </c>
      <c r="B904" s="69">
        <v>45089</v>
      </c>
      <c r="C904" s="70" t="s">
        <v>22155</v>
      </c>
      <c r="D904" s="70">
        <f t="shared" si="45"/>
        <v>21840</v>
      </c>
      <c r="E904" s="70" t="s">
        <v>20824</v>
      </c>
      <c r="F904" s="70" t="s">
        <v>22156</v>
      </c>
      <c r="G904" s="70" t="s">
        <v>11799</v>
      </c>
      <c r="H904" s="70" t="s">
        <v>11725</v>
      </c>
      <c r="I904" s="71">
        <v>-200728</v>
      </c>
      <c r="J904" s="72" t="s">
        <v>11720</v>
      </c>
      <c r="K904" s="71">
        <v>-20073</v>
      </c>
      <c r="L904" s="73">
        <v>-220801</v>
      </c>
      <c r="M904">
        <f>+VLOOKUP(D904,'[1]Trừ tiền'!O$8:P$893,2,0)</f>
        <v>-220801</v>
      </c>
      <c r="N904" s="59">
        <f t="shared" si="46"/>
        <v>0</v>
      </c>
      <c r="U904" s="74" t="e">
        <f>+VLOOKUP(D904,'[1]TT T7'!O$895:P$1106,2,0)</f>
        <v>#N/A</v>
      </c>
    </row>
    <row r="905" spans="1:21" hidden="1" x14ac:dyDescent="0.3">
      <c r="A905">
        <f t="shared" si="44"/>
        <v>6</v>
      </c>
      <c r="B905" s="69">
        <v>45090</v>
      </c>
      <c r="C905" s="70" t="s">
        <v>13823</v>
      </c>
      <c r="D905" s="70">
        <f t="shared" si="45"/>
        <v>395</v>
      </c>
      <c r="E905" s="70" t="s">
        <v>21188</v>
      </c>
      <c r="F905" s="70" t="s">
        <v>22157</v>
      </c>
      <c r="G905" s="70" t="s">
        <v>12293</v>
      </c>
      <c r="H905" s="70" t="s">
        <v>12294</v>
      </c>
      <c r="I905" s="71">
        <v>-123613</v>
      </c>
      <c r="J905" s="72" t="s">
        <v>11720</v>
      </c>
      <c r="K905" s="71">
        <v>-12361</v>
      </c>
      <c r="L905" s="73">
        <v>-135974</v>
      </c>
      <c r="M905" s="59">
        <f>+L905</f>
        <v>-135974</v>
      </c>
      <c r="N905" s="59">
        <f t="shared" si="46"/>
        <v>0</v>
      </c>
      <c r="O905" t="e">
        <f>+SUMIFS('[1]Trừ tiền'!P$8:P$893,'[1]Trừ tiền'!O$8:O$893,'[1]Hàng trả'!D880)</f>
        <v>#VALUE!</v>
      </c>
      <c r="P905" t="e">
        <f>+O905-M905</f>
        <v>#VALUE!</v>
      </c>
      <c r="Q905" t="e">
        <f>+O905-M905</f>
        <v>#VALUE!</v>
      </c>
      <c r="R905" s="59" t="e">
        <f>+Q905-L905</f>
        <v>#VALUE!</v>
      </c>
      <c r="S905">
        <v>2</v>
      </c>
      <c r="U905" s="74" t="e">
        <f>+VLOOKUP(D905,'[1]TT T7'!O$895:P$1106,2,0)</f>
        <v>#N/A</v>
      </c>
    </row>
    <row r="906" spans="1:21" hidden="1" x14ac:dyDescent="0.3">
      <c r="A906">
        <f t="shared" si="44"/>
        <v>6</v>
      </c>
      <c r="B906" s="69">
        <v>45090</v>
      </c>
      <c r="C906" s="70" t="s">
        <v>22158</v>
      </c>
      <c r="D906" s="70">
        <f t="shared" si="45"/>
        <v>22066</v>
      </c>
      <c r="E906" s="70" t="s">
        <v>20824</v>
      </c>
      <c r="F906" s="70" t="s">
        <v>22159</v>
      </c>
      <c r="G906" s="70" t="s">
        <v>11799</v>
      </c>
      <c r="H906" s="70" t="s">
        <v>11725</v>
      </c>
      <c r="I906" s="71">
        <v>-266538</v>
      </c>
      <c r="J906" s="72" t="s">
        <v>11720</v>
      </c>
      <c r="K906" s="71">
        <v>-26654</v>
      </c>
      <c r="L906" s="73">
        <v>-293192</v>
      </c>
      <c r="M906">
        <f>+VLOOKUP(D906,'[1]Trừ tiền'!O$8:P$893,2,0)</f>
        <v>-293192</v>
      </c>
      <c r="N906" s="59">
        <f t="shared" si="46"/>
        <v>0</v>
      </c>
      <c r="U906" s="74" t="e">
        <f>+VLOOKUP(D906,'[1]TT T7'!O$895:P$1106,2,0)</f>
        <v>#N/A</v>
      </c>
    </row>
    <row r="907" spans="1:21" hidden="1" x14ac:dyDescent="0.3">
      <c r="A907">
        <f t="shared" si="44"/>
        <v>6</v>
      </c>
      <c r="B907" s="69">
        <v>45091</v>
      </c>
      <c r="C907" s="70" t="s">
        <v>14278</v>
      </c>
      <c r="D907" s="70">
        <f t="shared" si="45"/>
        <v>928</v>
      </c>
      <c r="E907" s="70" t="s">
        <v>20884</v>
      </c>
      <c r="F907" s="70" t="s">
        <v>21478</v>
      </c>
      <c r="G907" s="70" t="s">
        <v>12179</v>
      </c>
      <c r="H907" s="70" t="s">
        <v>12180</v>
      </c>
      <c r="I907" s="71">
        <v>-755795</v>
      </c>
      <c r="J907" s="72" t="s">
        <v>11720</v>
      </c>
      <c r="K907" s="71">
        <v>-75580</v>
      </c>
      <c r="L907" s="73">
        <v>-831375</v>
      </c>
      <c r="M907">
        <f>+VLOOKUP(D907,'[1]Trừ tiền'!O$8:P$893,2,0)</f>
        <v>-831375</v>
      </c>
      <c r="N907" s="59">
        <f t="shared" si="46"/>
        <v>0</v>
      </c>
      <c r="U907" s="74" t="e">
        <f>+VLOOKUP(D907,'[1]TT T7'!O$895:P$1106,2,0)</f>
        <v>#N/A</v>
      </c>
    </row>
    <row r="908" spans="1:21" hidden="1" x14ac:dyDescent="0.3">
      <c r="A908">
        <f t="shared" si="44"/>
        <v>6</v>
      </c>
      <c r="B908" s="69">
        <v>45091</v>
      </c>
      <c r="C908" s="70" t="s">
        <v>14279</v>
      </c>
      <c r="D908" s="70">
        <f t="shared" si="45"/>
        <v>929</v>
      </c>
      <c r="E908" s="70" t="s">
        <v>20884</v>
      </c>
      <c r="F908" s="70" t="s">
        <v>21478</v>
      </c>
      <c r="G908" s="70" t="s">
        <v>12179</v>
      </c>
      <c r="H908" s="70" t="s">
        <v>12180</v>
      </c>
      <c r="I908" s="71">
        <v>-122100</v>
      </c>
      <c r="J908" s="72" t="s">
        <v>11726</v>
      </c>
      <c r="K908" s="71">
        <v>-9768</v>
      </c>
      <c r="L908" s="73">
        <v>-131868</v>
      </c>
      <c r="M908">
        <f>+VLOOKUP(D908,'[1]Trừ tiền'!O$8:P$893,2,0)</f>
        <v>-131868</v>
      </c>
      <c r="N908" s="59">
        <f t="shared" si="46"/>
        <v>0</v>
      </c>
      <c r="U908" s="74" t="e">
        <f>+VLOOKUP(D908,'[1]TT T7'!O$895:P$1106,2,0)</f>
        <v>#N/A</v>
      </c>
    </row>
    <row r="909" spans="1:21" hidden="1" x14ac:dyDescent="0.3">
      <c r="A909">
        <f t="shared" si="44"/>
        <v>6</v>
      </c>
      <c r="B909" s="69">
        <v>45091</v>
      </c>
      <c r="C909" s="70" t="s">
        <v>22160</v>
      </c>
      <c r="D909" s="70">
        <f t="shared" si="45"/>
        <v>22220</v>
      </c>
      <c r="E909" s="70" t="s">
        <v>20824</v>
      </c>
      <c r="F909" s="70" t="s">
        <v>22161</v>
      </c>
      <c r="G909" s="70" t="s">
        <v>11799</v>
      </c>
      <c r="H909" s="70" t="s">
        <v>11725</v>
      </c>
      <c r="I909" s="71">
        <v>-494368</v>
      </c>
      <c r="J909" s="72" t="s">
        <v>11720</v>
      </c>
      <c r="K909" s="71">
        <v>-49437</v>
      </c>
      <c r="L909" s="73">
        <v>-543805</v>
      </c>
      <c r="M909">
        <f>+VLOOKUP(D909,'[1]Trừ tiền'!O$8:P$893,2,0)</f>
        <v>-543805</v>
      </c>
      <c r="N909" s="59">
        <f t="shared" si="46"/>
        <v>0</v>
      </c>
      <c r="U909" s="74" t="e">
        <f>+VLOOKUP(D909,'[1]TT T7'!O$895:P$1106,2,0)</f>
        <v>#N/A</v>
      </c>
    </row>
    <row r="910" spans="1:21" hidden="1" x14ac:dyDescent="0.3">
      <c r="A910">
        <f t="shared" si="44"/>
        <v>6</v>
      </c>
      <c r="B910" s="69">
        <v>45092</v>
      </c>
      <c r="C910" s="70" t="s">
        <v>13946</v>
      </c>
      <c r="D910" s="70">
        <f t="shared" si="45"/>
        <v>505</v>
      </c>
      <c r="E910" s="70" t="s">
        <v>21254</v>
      </c>
      <c r="F910" s="70" t="s">
        <v>21537</v>
      </c>
      <c r="G910" s="70" t="s">
        <v>12260</v>
      </c>
      <c r="H910" s="70" t="s">
        <v>12261</v>
      </c>
      <c r="I910" s="71">
        <v>-535108</v>
      </c>
      <c r="J910" s="72" t="s">
        <v>11720</v>
      </c>
      <c r="K910" s="71">
        <v>-53511</v>
      </c>
      <c r="L910" s="73">
        <v>-588619</v>
      </c>
      <c r="M910">
        <f>+VLOOKUP(D910,'[1]Trừ tiền'!O$8:P$893,2,0)</f>
        <v>-588619</v>
      </c>
      <c r="N910" s="59">
        <f t="shared" si="46"/>
        <v>0</v>
      </c>
      <c r="U910" s="74" t="e">
        <f>+VLOOKUP(D910,'[1]TT T7'!O$895:P$1106,2,0)</f>
        <v>#N/A</v>
      </c>
    </row>
    <row r="911" spans="1:21" hidden="1" x14ac:dyDescent="0.3">
      <c r="A911">
        <f t="shared" si="44"/>
        <v>6</v>
      </c>
      <c r="B911" s="69">
        <v>45092</v>
      </c>
      <c r="C911" s="70" t="s">
        <v>22162</v>
      </c>
      <c r="D911" s="70">
        <f t="shared" si="45"/>
        <v>22343</v>
      </c>
      <c r="E911" s="70" t="s">
        <v>20824</v>
      </c>
      <c r="F911" s="70" t="s">
        <v>22163</v>
      </c>
      <c r="G911" s="70" t="s">
        <v>11799</v>
      </c>
      <c r="H911" s="70" t="s">
        <v>11725</v>
      </c>
      <c r="I911" s="71">
        <v>-222116</v>
      </c>
      <c r="J911" s="72" t="s">
        <v>11720</v>
      </c>
      <c r="K911" s="71">
        <v>-22212</v>
      </c>
      <c r="L911" s="73">
        <v>-244328</v>
      </c>
      <c r="M911">
        <f>+VLOOKUP(D911,'[1]Trừ tiền'!O$8:P$893,2,0)</f>
        <v>-244328</v>
      </c>
      <c r="N911" s="59">
        <f t="shared" si="46"/>
        <v>0</v>
      </c>
      <c r="U911" s="74" t="e">
        <f>+VLOOKUP(D911,'[1]TT T7'!O$895:P$1106,2,0)</f>
        <v>#N/A</v>
      </c>
    </row>
    <row r="912" spans="1:21" hidden="1" x14ac:dyDescent="0.3">
      <c r="A912">
        <f t="shared" si="44"/>
        <v>6</v>
      </c>
      <c r="B912" s="69">
        <v>45092</v>
      </c>
      <c r="C912" s="70" t="s">
        <v>22164</v>
      </c>
      <c r="D912" s="70">
        <f t="shared" si="45"/>
        <v>22482</v>
      </c>
      <c r="E912" s="70" t="s">
        <v>20824</v>
      </c>
      <c r="F912" s="70" t="s">
        <v>22165</v>
      </c>
      <c r="G912" s="70" t="s">
        <v>11799</v>
      </c>
      <c r="H912" s="70" t="s">
        <v>11725</v>
      </c>
      <c r="I912" s="71">
        <v>-100364</v>
      </c>
      <c r="J912" s="72" t="s">
        <v>11720</v>
      </c>
      <c r="K912" s="71">
        <v>-10036</v>
      </c>
      <c r="L912" s="73">
        <v>-110400</v>
      </c>
      <c r="M912">
        <f>+VLOOKUP(D912,'[1]Trừ tiền'!O$8:P$893,2,0)</f>
        <v>-110400</v>
      </c>
      <c r="N912" s="59">
        <f t="shared" si="46"/>
        <v>0</v>
      </c>
      <c r="U912" s="74" t="e">
        <f>+VLOOKUP(D912,'[1]TT T7'!O$895:P$1106,2,0)</f>
        <v>#N/A</v>
      </c>
    </row>
    <row r="913" spans="1:26" hidden="1" x14ac:dyDescent="0.3">
      <c r="A913">
        <f t="shared" si="44"/>
        <v>6</v>
      </c>
      <c r="B913" s="69">
        <v>45096</v>
      </c>
      <c r="C913" s="70" t="s">
        <v>22166</v>
      </c>
      <c r="D913" s="70">
        <f t="shared" si="45"/>
        <v>582</v>
      </c>
      <c r="E913" s="70" t="s">
        <v>20903</v>
      </c>
      <c r="F913" s="70" t="s">
        <v>22167</v>
      </c>
      <c r="G913" s="70" t="s">
        <v>12645</v>
      </c>
      <c r="H913" s="70" t="s">
        <v>12646</v>
      </c>
      <c r="I913" s="71">
        <v>-84840</v>
      </c>
      <c r="J913" s="72" t="s">
        <v>11720</v>
      </c>
      <c r="K913" s="71">
        <v>-8484</v>
      </c>
      <c r="L913" s="73">
        <v>-93324</v>
      </c>
      <c r="M913" t="e">
        <f>+VLOOKUP(D913,'[1]Trừ tiền'!O$8:P$893,2,0)</f>
        <v>#N/A</v>
      </c>
      <c r="N913" s="59" t="e">
        <f t="shared" si="46"/>
        <v>#N/A</v>
      </c>
      <c r="U913" s="74" t="e">
        <f>+VLOOKUP(D913,'[1]TT T7'!O$895:P$1106,2,0)</f>
        <v>#N/A</v>
      </c>
      <c r="W913">
        <f>+VLOOKUP(D913,'[1]TT T8'!O$865:P$1022,2,0)</f>
        <v>-93324</v>
      </c>
      <c r="X913" s="59">
        <f>+W913-L913</f>
        <v>0</v>
      </c>
      <c r="Y913" s="59"/>
      <c r="Z913" s="59"/>
    </row>
    <row r="914" spans="1:26" hidden="1" x14ac:dyDescent="0.3">
      <c r="A914">
        <f t="shared" si="44"/>
        <v>6</v>
      </c>
      <c r="B914" s="69">
        <v>45097</v>
      </c>
      <c r="C914" s="70" t="s">
        <v>21194</v>
      </c>
      <c r="D914" s="70">
        <f t="shared" si="45"/>
        <v>380</v>
      </c>
      <c r="E914" s="70" t="s">
        <v>21307</v>
      </c>
      <c r="F914" s="70" t="s">
        <v>22168</v>
      </c>
      <c r="G914" s="70" t="s">
        <v>12890</v>
      </c>
      <c r="H914" s="70" t="s">
        <v>12891</v>
      </c>
      <c r="I914" s="71">
        <v>-288314</v>
      </c>
      <c r="J914" s="72" t="s">
        <v>11720</v>
      </c>
      <c r="K914" s="71">
        <v>-28831</v>
      </c>
      <c r="L914" s="73">
        <v>-317145</v>
      </c>
      <c r="M914" t="s">
        <v>20864</v>
      </c>
      <c r="N914" s="59" t="e">
        <f t="shared" si="46"/>
        <v>#VALUE!</v>
      </c>
      <c r="O914" t="e">
        <f>+SUMIFS('[1]Trừ tiền'!P$8:P$893,'[1]Trừ tiền'!O$8:O$893,'[1]Hàng trả'!D921)</f>
        <v>#VALUE!</v>
      </c>
      <c r="P914" t="e">
        <f>+O914-M914</f>
        <v>#VALUE!</v>
      </c>
      <c r="U914" s="74" t="e">
        <f>+VLOOKUP(D914,'[1]TT T7'!O$895:P$1106,2,0)</f>
        <v>#N/A</v>
      </c>
      <c r="W914">
        <f>+VLOOKUP(D914,'[1]TT T8'!O$865:P$1022,2,0)</f>
        <v>-317145</v>
      </c>
      <c r="X914" s="59">
        <f>+W914-L914</f>
        <v>0</v>
      </c>
      <c r="Y914" s="59"/>
      <c r="Z914" s="59"/>
    </row>
    <row r="915" spans="1:26" hidden="1" x14ac:dyDescent="0.3">
      <c r="A915">
        <f t="shared" si="44"/>
        <v>6</v>
      </c>
      <c r="B915" s="69">
        <v>45097</v>
      </c>
      <c r="C915" s="70" t="s">
        <v>20844</v>
      </c>
      <c r="D915" s="70">
        <f t="shared" si="45"/>
        <v>642</v>
      </c>
      <c r="E915" s="70" t="s">
        <v>20842</v>
      </c>
      <c r="F915" s="70" t="s">
        <v>22169</v>
      </c>
      <c r="G915" s="70" t="s">
        <v>11838</v>
      </c>
      <c r="H915" s="70" t="s">
        <v>11839</v>
      </c>
      <c r="I915" s="71">
        <v>-173040</v>
      </c>
      <c r="J915" s="72" t="s">
        <v>11720</v>
      </c>
      <c r="K915" s="71">
        <v>-17304</v>
      </c>
      <c r="L915" s="73">
        <v>-190344</v>
      </c>
      <c r="M915" t="s">
        <v>20864</v>
      </c>
      <c r="N915" s="59" t="e">
        <f t="shared" si="46"/>
        <v>#VALUE!</v>
      </c>
      <c r="O915" t="e">
        <f>+SUMIFS('[1]Trừ tiền'!P$8:P$893,'[1]Trừ tiền'!O$8:O$893,'[1]Hàng trả'!D922)</f>
        <v>#VALUE!</v>
      </c>
      <c r="P915" t="e">
        <f>+O915-M915</f>
        <v>#VALUE!</v>
      </c>
      <c r="U915" s="74" t="e">
        <f>+VLOOKUP(D915,'[1]TT T7'!O$895:P$1106,2,0)</f>
        <v>#N/A</v>
      </c>
      <c r="W915">
        <f>+VLOOKUP(D915,'[1]TT T8'!O$865:P$1022,2,0)</f>
        <v>-190344</v>
      </c>
      <c r="X915" s="59">
        <f>+W915-L915</f>
        <v>0</v>
      </c>
      <c r="Y915" s="59"/>
      <c r="Z915" s="59"/>
    </row>
    <row r="916" spans="1:26" hidden="1" x14ac:dyDescent="0.3">
      <c r="A916">
        <f t="shared" si="44"/>
        <v>6</v>
      </c>
      <c r="B916" s="69">
        <v>45107</v>
      </c>
      <c r="C916" s="70" t="s">
        <v>22170</v>
      </c>
      <c r="D916" s="70">
        <f t="shared" si="45"/>
        <v>839</v>
      </c>
      <c r="E916" s="70" t="s">
        <v>22171</v>
      </c>
      <c r="F916" s="70" t="s">
        <v>22172</v>
      </c>
      <c r="G916" s="70" t="s">
        <v>12589</v>
      </c>
      <c r="H916" s="70" t="s">
        <v>12590</v>
      </c>
      <c r="I916" s="71">
        <v>-110250</v>
      </c>
      <c r="J916" s="72" t="s">
        <v>11726</v>
      </c>
      <c r="K916" s="71">
        <v>-8820</v>
      </c>
      <c r="L916" s="73">
        <v>-119070</v>
      </c>
      <c r="M916" t="e">
        <f>+VLOOKUP(D916,'[1]Trừ tiền'!O$8:P$893,2,0)</f>
        <v>#N/A</v>
      </c>
      <c r="N916" s="59" t="e">
        <f t="shared" si="46"/>
        <v>#N/A</v>
      </c>
      <c r="U916" s="74" t="e">
        <f>+VLOOKUP(D916,'[1]TT T7'!O$895:P$1106,2,0)</f>
        <v>#N/A</v>
      </c>
      <c r="W916">
        <f>+VLOOKUP(D916,'[1]TT T8'!O$865:P$1022,2,0)</f>
        <v>-119070</v>
      </c>
      <c r="X916" s="59">
        <f>+W916-L916</f>
        <v>0</v>
      </c>
      <c r="Y916" s="59"/>
      <c r="Z916" s="59"/>
    </row>
    <row r="917" spans="1:26" hidden="1" x14ac:dyDescent="0.3">
      <c r="A917">
        <f t="shared" si="44"/>
        <v>6</v>
      </c>
      <c r="B917" s="69">
        <v>45090</v>
      </c>
      <c r="C917" s="70" t="s">
        <v>14039</v>
      </c>
      <c r="D917" s="70">
        <f t="shared" si="45"/>
        <v>619</v>
      </c>
      <c r="E917" s="70" t="s">
        <v>20965</v>
      </c>
      <c r="F917" s="70" t="s">
        <v>22173</v>
      </c>
      <c r="G917" s="70" t="s">
        <v>12438</v>
      </c>
      <c r="H917" s="70" t="s">
        <v>12439</v>
      </c>
      <c r="I917" s="71">
        <v>-751258</v>
      </c>
      <c r="J917" s="72" t="s">
        <v>11720</v>
      </c>
      <c r="K917" s="71">
        <v>-75126</v>
      </c>
      <c r="L917" s="73">
        <v>-826384</v>
      </c>
      <c r="M917">
        <f>+VLOOKUP(D917,'[1]Trừ tiền'!O$8:P$893,2,0)</f>
        <v>-826384</v>
      </c>
      <c r="N917" s="59">
        <f t="shared" si="46"/>
        <v>0</v>
      </c>
      <c r="U917" s="74" t="s">
        <v>20864</v>
      </c>
      <c r="V917" s="59" t="e">
        <f t="shared" ref="V917:V980" si="47">+U917-L917</f>
        <v>#VALUE!</v>
      </c>
    </row>
    <row r="918" spans="1:26" hidden="1" x14ac:dyDescent="0.3">
      <c r="A918">
        <f t="shared" si="44"/>
        <v>6</v>
      </c>
      <c r="B918" s="69">
        <v>45099</v>
      </c>
      <c r="C918" s="70" t="s">
        <v>22174</v>
      </c>
      <c r="D918" s="70">
        <f t="shared" si="45"/>
        <v>2217</v>
      </c>
      <c r="E918" s="70" t="s">
        <v>20847</v>
      </c>
      <c r="F918" s="70" t="s">
        <v>22175</v>
      </c>
      <c r="G918" s="70" t="s">
        <v>11860</v>
      </c>
      <c r="H918" s="70" t="s">
        <v>11719</v>
      </c>
      <c r="I918" s="71">
        <v>-50182</v>
      </c>
      <c r="J918" s="72" t="s">
        <v>11720</v>
      </c>
      <c r="K918" s="71">
        <v>-5018</v>
      </c>
      <c r="L918" s="73">
        <v>-55200</v>
      </c>
      <c r="M918" t="e">
        <f>+VLOOKUP(D918,'[1]Trừ tiền'!O$8:P$893,2,0)</f>
        <v>#N/A</v>
      </c>
      <c r="N918" s="59" t="e">
        <f t="shared" si="46"/>
        <v>#N/A</v>
      </c>
      <c r="U918" s="84">
        <f>+VLOOKUP(D918,'[1]TT T7'!O$895:P$1106,2,0)</f>
        <v>-55200</v>
      </c>
      <c r="V918" s="59">
        <f t="shared" si="47"/>
        <v>0</v>
      </c>
    </row>
    <row r="919" spans="1:26" hidden="1" x14ac:dyDescent="0.3">
      <c r="A919">
        <f t="shared" si="44"/>
        <v>6</v>
      </c>
      <c r="B919" s="69">
        <v>45100</v>
      </c>
      <c r="C919" s="70" t="s">
        <v>22176</v>
      </c>
      <c r="D919" s="70">
        <f t="shared" si="45"/>
        <v>23507</v>
      </c>
      <c r="E919" s="70" t="s">
        <v>20824</v>
      </c>
      <c r="F919" s="70" t="s">
        <v>22177</v>
      </c>
      <c r="G919" s="70" t="s">
        <v>11799</v>
      </c>
      <c r="H919" s="70" t="s">
        <v>11725</v>
      </c>
      <c r="I919" s="71">
        <v>-50182</v>
      </c>
      <c r="J919" s="72" t="s">
        <v>11720</v>
      </c>
      <c r="K919" s="71">
        <v>-5018</v>
      </c>
      <c r="L919" s="73">
        <v>-55200</v>
      </c>
      <c r="M919" t="e">
        <f>+VLOOKUP(D919,'[1]Trừ tiền'!O$8:P$893,2,0)</f>
        <v>#N/A</v>
      </c>
      <c r="N919" s="59" t="e">
        <f t="shared" si="46"/>
        <v>#N/A</v>
      </c>
      <c r="U919" s="84">
        <f>+VLOOKUP(D919,'[1]TT T7'!O$895:P$1106,2,0)</f>
        <v>-55200</v>
      </c>
      <c r="V919" s="59">
        <f t="shared" si="47"/>
        <v>0</v>
      </c>
    </row>
    <row r="920" spans="1:26" hidden="1" x14ac:dyDescent="0.3">
      <c r="A920">
        <f t="shared" si="44"/>
        <v>6</v>
      </c>
      <c r="B920" s="69">
        <v>45104</v>
      </c>
      <c r="C920" s="70" t="s">
        <v>14039</v>
      </c>
      <c r="D920" s="70">
        <f t="shared" si="45"/>
        <v>619</v>
      </c>
      <c r="E920" s="70" t="s">
        <v>20851</v>
      </c>
      <c r="F920" s="70" t="s">
        <v>22178</v>
      </c>
      <c r="G920" s="70" t="s">
        <v>12170</v>
      </c>
      <c r="H920" s="70" t="s">
        <v>12171</v>
      </c>
      <c r="I920" s="71">
        <v>-50182</v>
      </c>
      <c r="J920" s="72" t="s">
        <v>11720</v>
      </c>
      <c r="K920" s="71">
        <v>-5018</v>
      </c>
      <c r="L920" s="73">
        <v>-55200</v>
      </c>
      <c r="M920" t="s">
        <v>20864</v>
      </c>
      <c r="N920" s="59" t="e">
        <f t="shared" si="46"/>
        <v>#VALUE!</v>
      </c>
      <c r="O920" t="e">
        <f>+SUMIFS('[1]Trừ tiền'!P$8:P$893,'[1]Trừ tiền'!O$8:O$893,'[1]Hàng trả'!D985)</f>
        <v>#VALUE!</v>
      </c>
      <c r="P920" t="e">
        <f>+O920-M920</f>
        <v>#VALUE!</v>
      </c>
      <c r="U920" s="84">
        <f>+VLOOKUP(D920,'[1]TT T7'!O$895:P$1106,2,0)</f>
        <v>-55200</v>
      </c>
      <c r="V920" s="59">
        <f t="shared" si="47"/>
        <v>0</v>
      </c>
    </row>
    <row r="921" spans="1:26" hidden="1" x14ac:dyDescent="0.3">
      <c r="A921">
        <f t="shared" si="44"/>
        <v>6</v>
      </c>
      <c r="B921" s="69">
        <v>45099</v>
      </c>
      <c r="C921" s="70" t="s">
        <v>14073</v>
      </c>
      <c r="D921" s="70">
        <f t="shared" si="45"/>
        <v>657</v>
      </c>
      <c r="E921" s="70" t="s">
        <v>20842</v>
      </c>
      <c r="F921" s="70" t="s">
        <v>22179</v>
      </c>
      <c r="G921" s="70" t="s">
        <v>11838</v>
      </c>
      <c r="H921" s="70" t="s">
        <v>11839</v>
      </c>
      <c r="I921" s="71">
        <v>-59400</v>
      </c>
      <c r="J921" s="72" t="s">
        <v>11720</v>
      </c>
      <c r="K921" s="71">
        <v>-5940</v>
      </c>
      <c r="L921" s="73">
        <v>-65340</v>
      </c>
      <c r="M921" t="e">
        <f>+VLOOKUP(D921,'[1]Trừ tiền'!O$8:P$893,2,0)</f>
        <v>#N/A</v>
      </c>
      <c r="N921" s="59" t="e">
        <f t="shared" si="46"/>
        <v>#N/A</v>
      </c>
      <c r="U921" s="84">
        <f>+VLOOKUP(D921,'[1]TT T7'!O$895:P$1106,2,0)</f>
        <v>-65340</v>
      </c>
      <c r="V921" s="59">
        <f t="shared" si="47"/>
        <v>0</v>
      </c>
    </row>
    <row r="922" spans="1:26" hidden="1" x14ac:dyDescent="0.3">
      <c r="A922">
        <f t="shared" si="44"/>
        <v>6</v>
      </c>
      <c r="B922" s="69">
        <v>45090</v>
      </c>
      <c r="C922" s="70" t="s">
        <v>14025</v>
      </c>
      <c r="D922" s="70">
        <f t="shared" si="45"/>
        <v>608</v>
      </c>
      <c r="E922" s="70" t="s">
        <v>20842</v>
      </c>
      <c r="F922" s="70" t="s">
        <v>22180</v>
      </c>
      <c r="G922" s="70" t="s">
        <v>11838</v>
      </c>
      <c r="H922" s="70" t="s">
        <v>11839</v>
      </c>
      <c r="I922" s="71">
        <v>-68063</v>
      </c>
      <c r="J922" s="72" t="s">
        <v>11720</v>
      </c>
      <c r="K922" s="71">
        <v>-6806</v>
      </c>
      <c r="L922" s="73">
        <v>-74869</v>
      </c>
      <c r="M922" t="e">
        <f>+VLOOKUP(D922,'[1]Trừ tiền'!O$8:P$893,2,0)</f>
        <v>#N/A</v>
      </c>
      <c r="N922" s="59" t="e">
        <f t="shared" si="46"/>
        <v>#N/A</v>
      </c>
      <c r="U922" s="84">
        <f>+VLOOKUP(D922,'[1]TT T7'!O$895:P$1106,2,0)</f>
        <v>-74869</v>
      </c>
      <c r="V922" s="59">
        <f t="shared" si="47"/>
        <v>0</v>
      </c>
    </row>
    <row r="923" spans="1:26" hidden="1" x14ac:dyDescent="0.3">
      <c r="A923">
        <f t="shared" si="44"/>
        <v>6</v>
      </c>
      <c r="B923" s="69">
        <v>45097</v>
      </c>
      <c r="C923" s="70" t="s">
        <v>22181</v>
      </c>
      <c r="D923" s="70">
        <f t="shared" si="45"/>
        <v>643</v>
      </c>
      <c r="E923" s="70" t="s">
        <v>20842</v>
      </c>
      <c r="F923" s="70" t="s">
        <v>22182</v>
      </c>
      <c r="G923" s="70" t="s">
        <v>11838</v>
      </c>
      <c r="H923" s="70" t="s">
        <v>11839</v>
      </c>
      <c r="I923" s="71">
        <v>-68063</v>
      </c>
      <c r="J923" s="72" t="s">
        <v>11720</v>
      </c>
      <c r="K923" s="71">
        <v>-6806</v>
      </c>
      <c r="L923" s="73">
        <v>-74869</v>
      </c>
      <c r="M923" t="e">
        <f>+VLOOKUP(D923,'[1]Trừ tiền'!O$8:P$893,2,0)</f>
        <v>#N/A</v>
      </c>
      <c r="N923" s="59" t="e">
        <f t="shared" si="46"/>
        <v>#N/A</v>
      </c>
      <c r="U923" s="84">
        <f>+VLOOKUP(D923,'[1]TT T7'!O$895:P$1106,2,0)</f>
        <v>-74869</v>
      </c>
      <c r="V923" s="59">
        <f t="shared" si="47"/>
        <v>0</v>
      </c>
    </row>
    <row r="924" spans="1:26" hidden="1" x14ac:dyDescent="0.3">
      <c r="A924">
        <f t="shared" si="44"/>
        <v>6</v>
      </c>
      <c r="B924" s="69">
        <v>45097</v>
      </c>
      <c r="C924" s="70" t="s">
        <v>22183</v>
      </c>
      <c r="D924" s="70">
        <f t="shared" si="45"/>
        <v>348</v>
      </c>
      <c r="E924" s="70" t="s">
        <v>20830</v>
      </c>
      <c r="F924" s="70" t="s">
        <v>22184</v>
      </c>
      <c r="G924" s="70" t="s">
        <v>12026</v>
      </c>
      <c r="H924" s="70" t="s">
        <v>12027</v>
      </c>
      <c r="I924" s="71">
        <v>-70950</v>
      </c>
      <c r="J924" s="72" t="s">
        <v>11720</v>
      </c>
      <c r="K924" s="71">
        <v>-7095</v>
      </c>
      <c r="L924" s="73">
        <v>-78045</v>
      </c>
      <c r="M924" t="e">
        <f>+VLOOKUP(D924,'[1]Trừ tiền'!O$8:P$893,2,0)</f>
        <v>#N/A</v>
      </c>
      <c r="N924" s="59" t="e">
        <f t="shared" si="46"/>
        <v>#N/A</v>
      </c>
      <c r="U924" s="84">
        <f>+VLOOKUP(D924,'[1]TT T7'!O$895:P$1106,2,0)</f>
        <v>-78045</v>
      </c>
      <c r="V924" s="59">
        <f t="shared" si="47"/>
        <v>0</v>
      </c>
    </row>
    <row r="925" spans="1:26" hidden="1" x14ac:dyDescent="0.3">
      <c r="A925">
        <f t="shared" si="44"/>
        <v>6</v>
      </c>
      <c r="B925" s="69">
        <v>45100</v>
      </c>
      <c r="C925" s="70" t="s">
        <v>22185</v>
      </c>
      <c r="D925" s="70">
        <f t="shared" si="45"/>
        <v>2235</v>
      </c>
      <c r="E925" s="70" t="s">
        <v>20847</v>
      </c>
      <c r="F925" s="70" t="s">
        <v>22186</v>
      </c>
      <c r="G925" s="70" t="s">
        <v>11860</v>
      </c>
      <c r="H925" s="70" t="s">
        <v>11719</v>
      </c>
      <c r="I925" s="71">
        <v>-70950</v>
      </c>
      <c r="J925" s="72" t="s">
        <v>11720</v>
      </c>
      <c r="K925" s="71">
        <v>-7095</v>
      </c>
      <c r="L925" s="73">
        <v>-78045</v>
      </c>
      <c r="M925" t="e">
        <f>+VLOOKUP(D925,'[1]Trừ tiền'!O$8:P$893,2,0)</f>
        <v>#N/A</v>
      </c>
      <c r="N925" s="59" t="e">
        <f t="shared" si="46"/>
        <v>#N/A</v>
      </c>
      <c r="U925" s="84">
        <f>+VLOOKUP(D925,'[1]TT T7'!O$895:P$1106,2,0)</f>
        <v>-78045</v>
      </c>
      <c r="V925" s="59">
        <f t="shared" si="47"/>
        <v>0</v>
      </c>
    </row>
    <row r="926" spans="1:26" hidden="1" x14ac:dyDescent="0.3">
      <c r="A926">
        <f t="shared" si="44"/>
        <v>6</v>
      </c>
      <c r="B926" s="69">
        <v>45100</v>
      </c>
      <c r="C926" s="70" t="s">
        <v>22187</v>
      </c>
      <c r="D926" s="70">
        <f t="shared" si="45"/>
        <v>2234</v>
      </c>
      <c r="E926" s="70" t="s">
        <v>20847</v>
      </c>
      <c r="F926" s="70" t="s">
        <v>22188</v>
      </c>
      <c r="G926" s="70" t="s">
        <v>11860</v>
      </c>
      <c r="H926" s="70" t="s">
        <v>11719</v>
      </c>
      <c r="I926" s="71">
        <v>-73431</v>
      </c>
      <c r="J926" s="72" t="s">
        <v>11720</v>
      </c>
      <c r="K926" s="71">
        <v>-7343</v>
      </c>
      <c r="L926" s="73">
        <v>-80774</v>
      </c>
      <c r="M926" t="e">
        <f>+VLOOKUP(D926,'[1]Trừ tiền'!O$8:P$893,2,0)</f>
        <v>#N/A</v>
      </c>
      <c r="N926" s="59" t="e">
        <f t="shared" si="46"/>
        <v>#N/A</v>
      </c>
      <c r="U926" s="84">
        <f>+VLOOKUP(D926,'[1]TT T7'!O$895:P$1106,2,0)</f>
        <v>-80774</v>
      </c>
      <c r="V926" s="59">
        <f t="shared" si="47"/>
        <v>0</v>
      </c>
    </row>
    <row r="927" spans="1:26" hidden="1" x14ac:dyDescent="0.3">
      <c r="A927">
        <f t="shared" si="44"/>
        <v>6</v>
      </c>
      <c r="B927" s="69">
        <v>45107</v>
      </c>
      <c r="C927" s="70" t="s">
        <v>14221</v>
      </c>
      <c r="D927" s="70">
        <f t="shared" si="45"/>
        <v>838</v>
      </c>
      <c r="E927" s="70" t="s">
        <v>22171</v>
      </c>
      <c r="F927" s="70" t="s">
        <v>22172</v>
      </c>
      <c r="G927" s="70" t="s">
        <v>12589</v>
      </c>
      <c r="H927" s="70" t="s">
        <v>12590</v>
      </c>
      <c r="I927" s="71">
        <v>-73431</v>
      </c>
      <c r="J927" s="72" t="s">
        <v>11720</v>
      </c>
      <c r="K927" s="71">
        <v>-7343</v>
      </c>
      <c r="L927" s="73">
        <v>-80774</v>
      </c>
      <c r="M927" t="s">
        <v>20864</v>
      </c>
      <c r="N927" s="59" t="e">
        <f t="shared" si="46"/>
        <v>#VALUE!</v>
      </c>
      <c r="O927" t="e">
        <f>+SUMIFS('[1]Trừ tiền'!P$8:P$893,'[1]Trừ tiền'!O$8:O$893,'[1]Hàng trả'!D1002)</f>
        <v>#VALUE!</v>
      </c>
      <c r="P927" t="e">
        <f>+O927-M927</f>
        <v>#VALUE!</v>
      </c>
      <c r="U927" s="84">
        <v>-80774</v>
      </c>
      <c r="V927" s="59">
        <f t="shared" si="47"/>
        <v>0</v>
      </c>
    </row>
    <row r="928" spans="1:26" hidden="1" x14ac:dyDescent="0.3">
      <c r="A928">
        <f t="shared" si="44"/>
        <v>6</v>
      </c>
      <c r="B928" s="69">
        <v>45078</v>
      </c>
      <c r="C928" s="70" t="s">
        <v>22189</v>
      </c>
      <c r="D928" s="70">
        <f t="shared" si="45"/>
        <v>20660</v>
      </c>
      <c r="E928" s="70" t="s">
        <v>20824</v>
      </c>
      <c r="F928" s="70" t="s">
        <v>22190</v>
      </c>
      <c r="G928" s="70" t="s">
        <v>11799</v>
      </c>
      <c r="H928" s="70" t="s">
        <v>11725</v>
      </c>
      <c r="I928" s="71">
        <v>-84840</v>
      </c>
      <c r="J928" s="72" t="s">
        <v>11720</v>
      </c>
      <c r="K928" s="71">
        <v>-8484</v>
      </c>
      <c r="L928" s="73">
        <v>-93324</v>
      </c>
      <c r="M928" t="e">
        <f>+VLOOKUP(D928,'[1]Trừ tiền'!O$8:P$893,2,0)</f>
        <v>#N/A</v>
      </c>
      <c r="N928" s="59" t="e">
        <f t="shared" si="46"/>
        <v>#N/A</v>
      </c>
      <c r="U928" s="84">
        <f>+VLOOKUP(D928,'[1]TT T7'!O$895:P$1106,2,0)</f>
        <v>-93324</v>
      </c>
      <c r="V928" s="59">
        <f t="shared" si="47"/>
        <v>0</v>
      </c>
    </row>
    <row r="929" spans="1:22" hidden="1" x14ac:dyDescent="0.3">
      <c r="A929">
        <f t="shared" si="44"/>
        <v>6</v>
      </c>
      <c r="B929" s="69">
        <v>45078</v>
      </c>
      <c r="C929" s="70" t="s">
        <v>22191</v>
      </c>
      <c r="D929" s="70">
        <f t="shared" si="45"/>
        <v>20432</v>
      </c>
      <c r="E929" s="70" t="s">
        <v>20824</v>
      </c>
      <c r="F929" s="70" t="s">
        <v>22192</v>
      </c>
      <c r="G929" s="70" t="s">
        <v>11799</v>
      </c>
      <c r="H929" s="70" t="s">
        <v>11725</v>
      </c>
      <c r="I929" s="71">
        <v>-88200</v>
      </c>
      <c r="J929" s="72" t="s">
        <v>11720</v>
      </c>
      <c r="K929" s="71">
        <v>-8820</v>
      </c>
      <c r="L929" s="73">
        <v>-97020</v>
      </c>
      <c r="M929" t="e">
        <f>+VLOOKUP(D929,'[1]Trừ tiền'!O$8:P$893,2,0)</f>
        <v>#N/A</v>
      </c>
      <c r="N929" s="59" t="e">
        <f t="shared" si="46"/>
        <v>#N/A</v>
      </c>
      <c r="U929" s="84">
        <f>+VLOOKUP(D929,'[1]TT T7'!O$895:P$1106,2,0)</f>
        <v>-97020</v>
      </c>
      <c r="V929" s="59">
        <f t="shared" si="47"/>
        <v>0</v>
      </c>
    </row>
    <row r="930" spans="1:22" hidden="1" x14ac:dyDescent="0.3">
      <c r="A930">
        <f t="shared" si="44"/>
        <v>6</v>
      </c>
      <c r="B930" s="69">
        <v>45082</v>
      </c>
      <c r="C930" s="70" t="s">
        <v>22193</v>
      </c>
      <c r="D930" s="70">
        <f t="shared" si="45"/>
        <v>21056</v>
      </c>
      <c r="E930" s="70" t="s">
        <v>20824</v>
      </c>
      <c r="F930" s="70" t="s">
        <v>22194</v>
      </c>
      <c r="G930" s="70" t="s">
        <v>11799</v>
      </c>
      <c r="H930" s="70" t="s">
        <v>11725</v>
      </c>
      <c r="I930" s="71">
        <v>-88200</v>
      </c>
      <c r="J930" s="72" t="s">
        <v>11720</v>
      </c>
      <c r="K930" s="71">
        <v>-8820</v>
      </c>
      <c r="L930" s="73">
        <v>-97020</v>
      </c>
      <c r="M930" t="e">
        <f>+VLOOKUP(D930,'[1]Trừ tiền'!O$8:P$893,2,0)</f>
        <v>#N/A</v>
      </c>
      <c r="N930" s="59" t="e">
        <f t="shared" si="46"/>
        <v>#N/A</v>
      </c>
      <c r="U930" s="84">
        <f>+VLOOKUP(D930,'[1]TT T7'!O$895:P$1106,2,0)</f>
        <v>-97020</v>
      </c>
      <c r="V930" s="59">
        <f t="shared" si="47"/>
        <v>0</v>
      </c>
    </row>
    <row r="931" spans="1:22" hidden="1" x14ac:dyDescent="0.3">
      <c r="A931">
        <f t="shared" si="44"/>
        <v>6</v>
      </c>
      <c r="B931" s="69">
        <v>45085</v>
      </c>
      <c r="C931" s="70" t="s">
        <v>22195</v>
      </c>
      <c r="D931" s="70">
        <f t="shared" si="45"/>
        <v>2067</v>
      </c>
      <c r="E931" s="70" t="s">
        <v>20847</v>
      </c>
      <c r="F931" s="70" t="s">
        <v>22196</v>
      </c>
      <c r="G931" s="70" t="s">
        <v>11860</v>
      </c>
      <c r="H931" s="70" t="s">
        <v>11719</v>
      </c>
      <c r="I931" s="71">
        <v>-88200</v>
      </c>
      <c r="J931" s="72" t="s">
        <v>11720</v>
      </c>
      <c r="K931" s="71">
        <v>-8820</v>
      </c>
      <c r="L931" s="73">
        <v>-97020</v>
      </c>
      <c r="M931" t="e">
        <f>+VLOOKUP(D931,'[1]Trừ tiền'!O$8:P$893,2,0)</f>
        <v>#N/A</v>
      </c>
      <c r="N931" s="59" t="e">
        <f t="shared" si="46"/>
        <v>#N/A</v>
      </c>
      <c r="U931" s="84">
        <f>+VLOOKUP(D931,'[1]TT T7'!O$895:P$1106,2,0)</f>
        <v>-97020</v>
      </c>
      <c r="V931" s="59">
        <f t="shared" si="47"/>
        <v>0</v>
      </c>
    </row>
    <row r="932" spans="1:22" hidden="1" x14ac:dyDescent="0.3">
      <c r="A932">
        <f t="shared" si="44"/>
        <v>6</v>
      </c>
      <c r="B932" s="69">
        <v>45100</v>
      </c>
      <c r="C932" s="70" t="s">
        <v>22197</v>
      </c>
      <c r="D932" s="70">
        <f t="shared" si="45"/>
        <v>23428</v>
      </c>
      <c r="E932" s="70" t="s">
        <v>20824</v>
      </c>
      <c r="F932" s="70" t="s">
        <v>22198</v>
      </c>
      <c r="G932" s="70" t="s">
        <v>11799</v>
      </c>
      <c r="H932" s="70" t="s">
        <v>11725</v>
      </c>
      <c r="I932" s="71">
        <v>-88200</v>
      </c>
      <c r="J932" s="72" t="s">
        <v>11720</v>
      </c>
      <c r="K932" s="71">
        <v>-8820</v>
      </c>
      <c r="L932" s="73">
        <v>-97020</v>
      </c>
      <c r="M932" t="e">
        <f>+VLOOKUP(D932,'[1]Trừ tiền'!O$8:P$893,2,0)</f>
        <v>#N/A</v>
      </c>
      <c r="N932" s="59" t="e">
        <f t="shared" si="46"/>
        <v>#N/A</v>
      </c>
      <c r="U932" s="84">
        <f>+VLOOKUP(D932,'[1]TT T7'!O$895:P$1106,2,0)</f>
        <v>-97020</v>
      </c>
      <c r="V932" s="59">
        <f t="shared" si="47"/>
        <v>0</v>
      </c>
    </row>
    <row r="933" spans="1:22" hidden="1" x14ac:dyDescent="0.3">
      <c r="A933">
        <f t="shared" si="44"/>
        <v>6</v>
      </c>
      <c r="B933" s="69">
        <v>45097</v>
      </c>
      <c r="C933" s="70" t="s">
        <v>22199</v>
      </c>
      <c r="D933" s="70">
        <f t="shared" si="45"/>
        <v>22880</v>
      </c>
      <c r="E933" s="70" t="s">
        <v>20824</v>
      </c>
      <c r="F933" s="70" t="s">
        <v>22200</v>
      </c>
      <c r="G933" s="70" t="s">
        <v>11799</v>
      </c>
      <c r="H933" s="70" t="s">
        <v>11725</v>
      </c>
      <c r="I933" s="71">
        <v>-88846</v>
      </c>
      <c r="J933" s="72" t="s">
        <v>11720</v>
      </c>
      <c r="K933" s="71">
        <v>-8885</v>
      </c>
      <c r="L933" s="73">
        <v>-97731</v>
      </c>
      <c r="M933" t="e">
        <f>+VLOOKUP(D933,'[1]Trừ tiền'!O$8:P$893,2,0)</f>
        <v>#N/A</v>
      </c>
      <c r="N933" s="59" t="e">
        <f t="shared" si="46"/>
        <v>#N/A</v>
      </c>
      <c r="U933" s="84">
        <f>+VLOOKUP(D933,'[1]TT T7'!O$895:P$1106,2,0)</f>
        <v>-97731</v>
      </c>
      <c r="V933" s="59">
        <f t="shared" si="47"/>
        <v>0</v>
      </c>
    </row>
    <row r="934" spans="1:22" hidden="1" x14ac:dyDescent="0.3">
      <c r="A934">
        <f t="shared" si="44"/>
        <v>6</v>
      </c>
      <c r="B934" s="69">
        <v>45099</v>
      </c>
      <c r="C934" s="70" t="s">
        <v>22049</v>
      </c>
      <c r="D934" s="70">
        <f t="shared" si="45"/>
        <v>467</v>
      </c>
      <c r="E934" s="70" t="s">
        <v>21034</v>
      </c>
      <c r="F934" s="70" t="s">
        <v>22201</v>
      </c>
      <c r="G934" s="70" t="s">
        <v>12788</v>
      </c>
      <c r="H934" s="70" t="s">
        <v>12789</v>
      </c>
      <c r="I934" s="71">
        <v>-88846</v>
      </c>
      <c r="J934" s="72" t="s">
        <v>11720</v>
      </c>
      <c r="K934" s="71">
        <v>-8885</v>
      </c>
      <c r="L934" s="73">
        <v>-97731</v>
      </c>
      <c r="M934" t="s">
        <v>20864</v>
      </c>
      <c r="N934" s="59" t="e">
        <f t="shared" si="46"/>
        <v>#VALUE!</v>
      </c>
      <c r="O934" t="e">
        <f>+SUMIFS('[1]Trừ tiền'!P$8:P$893,'[1]Trừ tiền'!O$8:O$893,'[1]Hàng trả'!D940)</f>
        <v>#VALUE!</v>
      </c>
      <c r="P934" t="e">
        <f>+O934-M934</f>
        <v>#VALUE!</v>
      </c>
      <c r="U934" s="84">
        <f>+VLOOKUP(D934,'[1]TT T7'!O$895:P$1106,2,0)</f>
        <v>-97731</v>
      </c>
      <c r="V934" s="59">
        <f t="shared" si="47"/>
        <v>0</v>
      </c>
    </row>
    <row r="935" spans="1:22" hidden="1" x14ac:dyDescent="0.3">
      <c r="A935">
        <f t="shared" si="44"/>
        <v>6</v>
      </c>
      <c r="B935" s="69">
        <v>45100</v>
      </c>
      <c r="C935" s="70" t="s">
        <v>22202</v>
      </c>
      <c r="D935" s="70">
        <f t="shared" si="45"/>
        <v>415</v>
      </c>
      <c r="E935" s="70" t="s">
        <v>21245</v>
      </c>
      <c r="F935" s="70" t="s">
        <v>22203</v>
      </c>
      <c r="G935" s="70" t="s">
        <v>12639</v>
      </c>
      <c r="H935" s="70" t="s">
        <v>12640</v>
      </c>
      <c r="I935" s="71">
        <v>-90143</v>
      </c>
      <c r="J935" s="72" t="s">
        <v>11720</v>
      </c>
      <c r="K935" s="71">
        <v>-9014</v>
      </c>
      <c r="L935" s="73">
        <v>-99157</v>
      </c>
      <c r="M935" t="e">
        <f>+VLOOKUP(D935,'[1]Trừ tiền'!O$8:P$893,2,0)</f>
        <v>#N/A</v>
      </c>
      <c r="N935" s="59" t="e">
        <f t="shared" si="46"/>
        <v>#N/A</v>
      </c>
      <c r="U935" s="84">
        <f>+VLOOKUP(D935,'[1]TT T7'!O$895:P$1106,2,0)</f>
        <v>-99157</v>
      </c>
      <c r="V935" s="59">
        <f t="shared" si="47"/>
        <v>0</v>
      </c>
    </row>
    <row r="936" spans="1:22" hidden="1" x14ac:dyDescent="0.3">
      <c r="A936">
        <f t="shared" si="44"/>
        <v>6</v>
      </c>
      <c r="B936" s="69">
        <v>45091</v>
      </c>
      <c r="C936" s="70" t="s">
        <v>22204</v>
      </c>
      <c r="D936" s="70">
        <f t="shared" si="45"/>
        <v>576</v>
      </c>
      <c r="E936" s="70" t="s">
        <v>20851</v>
      </c>
      <c r="F936" s="70" t="s">
        <v>22205</v>
      </c>
      <c r="G936" s="70" t="s">
        <v>12170</v>
      </c>
      <c r="H936" s="70" t="s">
        <v>12171</v>
      </c>
      <c r="I936" s="71">
        <v>-90750</v>
      </c>
      <c r="J936" s="72" t="s">
        <v>11720</v>
      </c>
      <c r="K936" s="71">
        <v>-9075</v>
      </c>
      <c r="L936" s="73">
        <v>-99825</v>
      </c>
      <c r="M936" t="e">
        <f>+VLOOKUP(D936,'[1]Trừ tiền'!O$8:P$893,2,0)</f>
        <v>#N/A</v>
      </c>
      <c r="N936" s="59" t="e">
        <f t="shared" si="46"/>
        <v>#N/A</v>
      </c>
      <c r="U936" s="84">
        <f>+VLOOKUP(D936,'[1]TT T7'!O$895:P$1106,2,0)</f>
        <v>-99825</v>
      </c>
      <c r="V936" s="59">
        <f t="shared" si="47"/>
        <v>0</v>
      </c>
    </row>
    <row r="937" spans="1:22" hidden="1" x14ac:dyDescent="0.3">
      <c r="A937">
        <f t="shared" si="44"/>
        <v>6</v>
      </c>
      <c r="B937" s="69">
        <v>45091</v>
      </c>
      <c r="C937" s="70" t="s">
        <v>22206</v>
      </c>
      <c r="D937" s="70">
        <f t="shared" si="45"/>
        <v>22100</v>
      </c>
      <c r="E937" s="70" t="s">
        <v>20824</v>
      </c>
      <c r="F937" s="70" t="s">
        <v>22207</v>
      </c>
      <c r="G937" s="70" t="s">
        <v>11799</v>
      </c>
      <c r="H937" s="70" t="s">
        <v>11725</v>
      </c>
      <c r="I937" s="71">
        <v>-100364</v>
      </c>
      <c r="J937" s="72" t="s">
        <v>11720</v>
      </c>
      <c r="K937" s="71">
        <v>-10036</v>
      </c>
      <c r="L937" s="73">
        <v>-110400</v>
      </c>
      <c r="M937" t="e">
        <f>+VLOOKUP(D937,'[1]Trừ tiền'!O$8:P$893,2,0)</f>
        <v>#N/A</v>
      </c>
      <c r="N937" s="59" t="e">
        <f t="shared" si="46"/>
        <v>#N/A</v>
      </c>
      <c r="U937" s="84">
        <f>+VLOOKUP(D937,'[1]TT T7'!O$895:P$1106,2,0)</f>
        <v>-110400</v>
      </c>
      <c r="V937" s="59">
        <f t="shared" si="47"/>
        <v>0</v>
      </c>
    </row>
    <row r="938" spans="1:22" hidden="1" x14ac:dyDescent="0.3">
      <c r="A938">
        <f t="shared" si="44"/>
        <v>6</v>
      </c>
      <c r="B938" s="69">
        <v>45092</v>
      </c>
      <c r="C938" s="70" t="s">
        <v>22208</v>
      </c>
      <c r="D938" s="70">
        <f t="shared" si="45"/>
        <v>22275</v>
      </c>
      <c r="E938" s="70" t="s">
        <v>20824</v>
      </c>
      <c r="F938" s="70" t="s">
        <v>22209</v>
      </c>
      <c r="G938" s="70" t="s">
        <v>11799</v>
      </c>
      <c r="H938" s="70" t="s">
        <v>11725</v>
      </c>
      <c r="I938" s="71">
        <v>-101989</v>
      </c>
      <c r="J938" s="72" t="s">
        <v>11720</v>
      </c>
      <c r="K938" s="71">
        <v>-10199</v>
      </c>
      <c r="L938" s="73">
        <v>-112188</v>
      </c>
      <c r="M938" t="e">
        <f>+VLOOKUP(D938,'[1]Trừ tiền'!O$8:P$893,2,0)</f>
        <v>#N/A</v>
      </c>
      <c r="N938" s="59" t="e">
        <f t="shared" si="46"/>
        <v>#N/A</v>
      </c>
      <c r="U938" s="84">
        <f>+VLOOKUP(D938,'[1]TT T7'!O$895:P$1106,2,0)</f>
        <v>-112188</v>
      </c>
      <c r="V938" s="59">
        <f t="shared" si="47"/>
        <v>0</v>
      </c>
    </row>
    <row r="939" spans="1:22" hidden="1" x14ac:dyDescent="0.3">
      <c r="A939">
        <f t="shared" si="44"/>
        <v>6</v>
      </c>
      <c r="B939" s="69">
        <v>45100</v>
      </c>
      <c r="C939" s="70" t="s">
        <v>22210</v>
      </c>
      <c r="D939" s="70">
        <f t="shared" si="45"/>
        <v>23508</v>
      </c>
      <c r="E939" s="70" t="s">
        <v>20824</v>
      </c>
      <c r="F939" s="70" t="s">
        <v>22211</v>
      </c>
      <c r="G939" s="70" t="s">
        <v>11799</v>
      </c>
      <c r="H939" s="70" t="s">
        <v>11725</v>
      </c>
      <c r="I939" s="71">
        <v>-106050</v>
      </c>
      <c r="J939" s="72" t="s">
        <v>11720</v>
      </c>
      <c r="K939" s="71">
        <v>-10605</v>
      </c>
      <c r="L939" s="73">
        <v>-116655</v>
      </c>
      <c r="M939" t="e">
        <f>+VLOOKUP(D939,'[1]Trừ tiền'!O$8:P$893,2,0)</f>
        <v>#N/A</v>
      </c>
      <c r="N939" s="59" t="e">
        <f t="shared" si="46"/>
        <v>#N/A</v>
      </c>
      <c r="U939" s="84">
        <f>+VLOOKUP(D939,'[1]TT T7'!O$895:P$1106,2,0)</f>
        <v>-116655</v>
      </c>
      <c r="V939" s="59">
        <f t="shared" si="47"/>
        <v>0</v>
      </c>
    </row>
    <row r="940" spans="1:22" hidden="1" x14ac:dyDescent="0.3">
      <c r="A940">
        <f t="shared" si="44"/>
        <v>6</v>
      </c>
      <c r="B940" s="69">
        <v>45098</v>
      </c>
      <c r="C940" s="70" t="s">
        <v>22212</v>
      </c>
      <c r="D940" s="70">
        <f t="shared" si="45"/>
        <v>717</v>
      </c>
      <c r="E940" s="70" t="s">
        <v>20852</v>
      </c>
      <c r="F940" s="70" t="s">
        <v>22213</v>
      </c>
      <c r="G940" s="70" t="s">
        <v>12167</v>
      </c>
      <c r="H940" s="70" t="s">
        <v>12168</v>
      </c>
      <c r="I940" s="71">
        <v>-110250</v>
      </c>
      <c r="J940" s="72" t="s">
        <v>11720</v>
      </c>
      <c r="K940" s="71">
        <v>-11025</v>
      </c>
      <c r="L940" s="73">
        <v>-121275</v>
      </c>
      <c r="M940" t="e">
        <f>+VLOOKUP(D940,'[1]Trừ tiền'!O$8:P$893,2,0)</f>
        <v>#N/A</v>
      </c>
      <c r="N940" s="59" t="e">
        <f t="shared" si="46"/>
        <v>#N/A</v>
      </c>
      <c r="U940" s="84">
        <f>+VLOOKUP(D940,'[1]TT T7'!O$895:P$1106,2,0)</f>
        <v>-121275</v>
      </c>
      <c r="V940" s="59">
        <f t="shared" si="47"/>
        <v>0</v>
      </c>
    </row>
    <row r="941" spans="1:22" hidden="1" x14ac:dyDescent="0.3">
      <c r="A941">
        <f t="shared" si="44"/>
        <v>6</v>
      </c>
      <c r="B941" s="69">
        <v>45093</v>
      </c>
      <c r="C941" s="70" t="s">
        <v>22214</v>
      </c>
      <c r="D941" s="70">
        <f t="shared" si="45"/>
        <v>22661</v>
      </c>
      <c r="E941" s="70" t="s">
        <v>20824</v>
      </c>
      <c r="F941" s="70" t="s">
        <v>22215</v>
      </c>
      <c r="G941" s="70" t="s">
        <v>11799</v>
      </c>
      <c r="H941" s="70" t="s">
        <v>11725</v>
      </c>
      <c r="I941" s="71">
        <v>-111058</v>
      </c>
      <c r="J941" s="72" t="s">
        <v>11720</v>
      </c>
      <c r="K941" s="71">
        <v>-11106</v>
      </c>
      <c r="L941" s="73">
        <v>-122164</v>
      </c>
      <c r="M941" t="e">
        <f>+VLOOKUP(D941,'[1]Trừ tiền'!O$8:P$893,2,0)</f>
        <v>#N/A</v>
      </c>
      <c r="N941" s="59" t="e">
        <f t="shared" si="46"/>
        <v>#N/A</v>
      </c>
      <c r="U941" s="84">
        <f>+VLOOKUP(D941,'[1]TT T7'!O$895:P$1106,2,0)</f>
        <v>-122164</v>
      </c>
      <c r="V941" s="59">
        <f t="shared" si="47"/>
        <v>0</v>
      </c>
    </row>
    <row r="942" spans="1:22" hidden="1" x14ac:dyDescent="0.3">
      <c r="A942">
        <f t="shared" si="44"/>
        <v>6</v>
      </c>
      <c r="B942" s="69">
        <v>45097</v>
      </c>
      <c r="C942" s="70" t="s">
        <v>22216</v>
      </c>
      <c r="D942" s="70">
        <f t="shared" si="45"/>
        <v>2167</v>
      </c>
      <c r="E942" s="70" t="s">
        <v>20847</v>
      </c>
      <c r="F942" s="70" t="s">
        <v>22217</v>
      </c>
      <c r="G942" s="70" t="s">
        <v>11860</v>
      </c>
      <c r="H942" s="70" t="s">
        <v>11719</v>
      </c>
      <c r="I942" s="71">
        <v>-111058</v>
      </c>
      <c r="J942" s="72" t="s">
        <v>11720</v>
      </c>
      <c r="K942" s="71">
        <v>-11106</v>
      </c>
      <c r="L942" s="73">
        <v>-122164</v>
      </c>
      <c r="M942" t="e">
        <f>+VLOOKUP(D942,'[1]Trừ tiền'!O$8:P$893,2,0)</f>
        <v>#N/A</v>
      </c>
      <c r="N942" s="59" t="e">
        <f t="shared" si="46"/>
        <v>#N/A</v>
      </c>
      <c r="U942" s="84">
        <f>+VLOOKUP(D942,'[1]TT T7'!O$895:P$1106,2,0)</f>
        <v>-122164</v>
      </c>
      <c r="V942" s="59">
        <f t="shared" si="47"/>
        <v>0</v>
      </c>
    </row>
    <row r="943" spans="1:22" hidden="1" x14ac:dyDescent="0.3">
      <c r="A943">
        <f t="shared" si="44"/>
        <v>6</v>
      </c>
      <c r="B943" s="69">
        <v>45098</v>
      </c>
      <c r="C943" s="70" t="s">
        <v>22218</v>
      </c>
      <c r="D943" s="70">
        <f t="shared" si="45"/>
        <v>711</v>
      </c>
      <c r="E943" s="70" t="s">
        <v>20852</v>
      </c>
      <c r="F943" s="70" t="s">
        <v>22219</v>
      </c>
      <c r="G943" s="70" t="s">
        <v>12167</v>
      </c>
      <c r="H943" s="70" t="s">
        <v>12168</v>
      </c>
      <c r="I943" s="71">
        <v>-111058</v>
      </c>
      <c r="J943" s="72" t="s">
        <v>11720</v>
      </c>
      <c r="K943" s="71">
        <v>-11106</v>
      </c>
      <c r="L943" s="73">
        <v>-122164</v>
      </c>
      <c r="M943" t="e">
        <f>+VLOOKUP(D943,'[1]Trừ tiền'!O$8:P$893,2,0)</f>
        <v>#N/A</v>
      </c>
      <c r="N943" s="59" t="e">
        <f t="shared" si="46"/>
        <v>#N/A</v>
      </c>
      <c r="U943" s="84">
        <f>+VLOOKUP(D943,'[1]TT T7'!O$895:P$1106,2,0)</f>
        <v>-122164</v>
      </c>
      <c r="V943" s="59">
        <f t="shared" si="47"/>
        <v>0</v>
      </c>
    </row>
    <row r="944" spans="1:22" hidden="1" x14ac:dyDescent="0.3">
      <c r="A944">
        <f t="shared" si="44"/>
        <v>6</v>
      </c>
      <c r="B944" s="69">
        <v>45099</v>
      </c>
      <c r="C944" s="70" t="s">
        <v>22220</v>
      </c>
      <c r="D944" s="70">
        <f t="shared" si="45"/>
        <v>23279</v>
      </c>
      <c r="E944" s="70" t="s">
        <v>20824</v>
      </c>
      <c r="F944" s="70" t="s">
        <v>22221</v>
      </c>
      <c r="G944" s="70" t="s">
        <v>11799</v>
      </c>
      <c r="H944" s="70" t="s">
        <v>11725</v>
      </c>
      <c r="I944" s="71">
        <v>-111058</v>
      </c>
      <c r="J944" s="72" t="s">
        <v>11720</v>
      </c>
      <c r="K944" s="71">
        <v>-11106</v>
      </c>
      <c r="L944" s="73">
        <v>-122164</v>
      </c>
      <c r="M944" t="e">
        <f>+VLOOKUP(D944,'[1]Trừ tiền'!O$8:P$893,2,0)</f>
        <v>#N/A</v>
      </c>
      <c r="N944" s="59" t="e">
        <f t="shared" si="46"/>
        <v>#N/A</v>
      </c>
      <c r="U944" s="84">
        <f>+VLOOKUP(D944,'[1]TT T7'!O$895:P$1106,2,0)</f>
        <v>-122164</v>
      </c>
      <c r="V944" s="59">
        <f t="shared" si="47"/>
        <v>0</v>
      </c>
    </row>
    <row r="945" spans="1:22" hidden="1" x14ac:dyDescent="0.3">
      <c r="A945">
        <f t="shared" si="44"/>
        <v>6</v>
      </c>
      <c r="B945" s="69">
        <v>45100</v>
      </c>
      <c r="C945" s="70" t="s">
        <v>22222</v>
      </c>
      <c r="D945" s="70">
        <f t="shared" si="45"/>
        <v>23431</v>
      </c>
      <c r="E945" s="70" t="s">
        <v>20824</v>
      </c>
      <c r="F945" s="70" t="s">
        <v>22223</v>
      </c>
      <c r="G945" s="70" t="s">
        <v>11799</v>
      </c>
      <c r="H945" s="70" t="s">
        <v>11725</v>
      </c>
      <c r="I945" s="71">
        <v>-111058</v>
      </c>
      <c r="J945" s="72" t="s">
        <v>11720</v>
      </c>
      <c r="K945" s="71">
        <v>-11106</v>
      </c>
      <c r="L945" s="73">
        <v>-122164</v>
      </c>
      <c r="M945" t="e">
        <f>+VLOOKUP(D945,'[1]Trừ tiền'!O$8:P$893,2,0)</f>
        <v>#N/A</v>
      </c>
      <c r="N945" s="59" t="e">
        <f t="shared" si="46"/>
        <v>#N/A</v>
      </c>
      <c r="U945" s="84">
        <f>+VLOOKUP(D945,'[1]TT T7'!O$895:P$1106,2,0)</f>
        <v>-122164</v>
      </c>
      <c r="V945" s="59">
        <f t="shared" si="47"/>
        <v>0</v>
      </c>
    </row>
    <row r="946" spans="1:22" hidden="1" x14ac:dyDescent="0.3">
      <c r="A946">
        <f t="shared" si="44"/>
        <v>6</v>
      </c>
      <c r="B946" s="69">
        <v>45103</v>
      </c>
      <c r="C946" s="70" t="s">
        <v>22224</v>
      </c>
      <c r="D946" s="70">
        <f t="shared" si="45"/>
        <v>965</v>
      </c>
      <c r="E946" s="70" t="s">
        <v>20826</v>
      </c>
      <c r="F946" s="70" t="s">
        <v>21689</v>
      </c>
      <c r="G946" s="70" t="s">
        <v>12161</v>
      </c>
      <c r="H946" s="70" t="s">
        <v>12162</v>
      </c>
      <c r="I946" s="71">
        <v>-111058</v>
      </c>
      <c r="J946" s="72" t="s">
        <v>11720</v>
      </c>
      <c r="K946" s="71">
        <v>-11106</v>
      </c>
      <c r="L946" s="73">
        <v>-122164</v>
      </c>
      <c r="M946" t="e">
        <f>+VLOOKUP(D946,'[1]Trừ tiền'!O$8:P$893,2,0)</f>
        <v>#N/A</v>
      </c>
      <c r="N946" s="59" t="e">
        <f t="shared" si="46"/>
        <v>#N/A</v>
      </c>
      <c r="U946" s="84">
        <f>+VLOOKUP(D946,'[1]TT T7'!O$895:P$1106,2,0)</f>
        <v>-122164</v>
      </c>
      <c r="V946" s="59">
        <f t="shared" si="47"/>
        <v>0</v>
      </c>
    </row>
    <row r="947" spans="1:22" hidden="1" x14ac:dyDescent="0.3">
      <c r="A947">
        <f t="shared" si="44"/>
        <v>6</v>
      </c>
      <c r="B947" s="69">
        <v>45104</v>
      </c>
      <c r="C947" s="70" t="s">
        <v>22225</v>
      </c>
      <c r="D947" s="70">
        <f t="shared" si="45"/>
        <v>963</v>
      </c>
      <c r="E947" s="70" t="s">
        <v>21808</v>
      </c>
      <c r="F947" s="70" t="s">
        <v>21809</v>
      </c>
      <c r="G947" s="70" t="s">
        <v>12309</v>
      </c>
      <c r="H947" s="70" t="s">
        <v>12310</v>
      </c>
      <c r="I947" s="71">
        <v>-111058</v>
      </c>
      <c r="J947" s="72" t="s">
        <v>11720</v>
      </c>
      <c r="K947" s="71">
        <v>-11106</v>
      </c>
      <c r="L947" s="73">
        <v>-122164</v>
      </c>
      <c r="M947" t="e">
        <f>+VLOOKUP(D947,'[1]Trừ tiền'!O$8:P$893,2,0)</f>
        <v>#N/A</v>
      </c>
      <c r="N947" s="59" t="e">
        <f t="shared" si="46"/>
        <v>#N/A</v>
      </c>
      <c r="U947" s="84">
        <f>+VLOOKUP(D947,'[1]TT T7'!O$895:P$1106,2,0)</f>
        <v>-122164</v>
      </c>
      <c r="V947" s="59">
        <f t="shared" si="47"/>
        <v>0</v>
      </c>
    </row>
    <row r="948" spans="1:22" hidden="1" x14ac:dyDescent="0.3">
      <c r="A948">
        <f t="shared" si="44"/>
        <v>6</v>
      </c>
      <c r="B948" s="69">
        <v>45106</v>
      </c>
      <c r="C948" s="70" t="s">
        <v>22226</v>
      </c>
      <c r="D948" s="70">
        <f t="shared" si="45"/>
        <v>1106</v>
      </c>
      <c r="E948" s="70" t="s">
        <v>20892</v>
      </c>
      <c r="F948" s="70" t="s">
        <v>21653</v>
      </c>
      <c r="G948" s="70" t="s">
        <v>12556</v>
      </c>
      <c r="H948" s="70" t="s">
        <v>12557</v>
      </c>
      <c r="I948" s="71">
        <v>-111058</v>
      </c>
      <c r="J948" s="72" t="s">
        <v>11720</v>
      </c>
      <c r="K948" s="71">
        <v>-11106</v>
      </c>
      <c r="L948" s="73">
        <v>-122164</v>
      </c>
      <c r="M948" t="e">
        <f>+VLOOKUP(D948,'[1]Trừ tiền'!O$8:P$893,2,0)</f>
        <v>#N/A</v>
      </c>
      <c r="N948" s="59" t="e">
        <f t="shared" si="46"/>
        <v>#N/A</v>
      </c>
      <c r="U948" s="84">
        <f>+VLOOKUP(D948,'[1]TT T7'!O$895:P$1106,2,0)</f>
        <v>-122164</v>
      </c>
      <c r="V948" s="59">
        <f t="shared" si="47"/>
        <v>0</v>
      </c>
    </row>
    <row r="949" spans="1:22" hidden="1" x14ac:dyDescent="0.3">
      <c r="A949">
        <f t="shared" si="44"/>
        <v>6</v>
      </c>
      <c r="B949" s="69">
        <v>45103</v>
      </c>
      <c r="C949" s="70" t="s">
        <v>14245</v>
      </c>
      <c r="D949" s="70">
        <f t="shared" si="45"/>
        <v>875</v>
      </c>
      <c r="E949" s="70" t="s">
        <v>21007</v>
      </c>
      <c r="F949" s="70" t="s">
        <v>22227</v>
      </c>
      <c r="G949" s="70" t="s">
        <v>12518</v>
      </c>
      <c r="H949" s="70" t="s">
        <v>12519</v>
      </c>
      <c r="I949" s="71">
        <v>-118800</v>
      </c>
      <c r="J949" s="72" t="s">
        <v>11720</v>
      </c>
      <c r="K949" s="71">
        <v>-11880</v>
      </c>
      <c r="L949" s="73">
        <v>-130680</v>
      </c>
      <c r="M949" t="s">
        <v>20864</v>
      </c>
      <c r="N949" s="59" t="e">
        <f t="shared" si="46"/>
        <v>#VALUE!</v>
      </c>
      <c r="O949" t="e">
        <f>+SUMIFS('[1]Trừ tiền'!P$8:P$893,'[1]Trừ tiền'!O$8:O$893,'[1]Hàng trả'!D974)</f>
        <v>#VALUE!</v>
      </c>
      <c r="P949" t="e">
        <f>+O949-M949</f>
        <v>#VALUE!</v>
      </c>
      <c r="Q949" t="e">
        <f>+O949-M949</f>
        <v>#VALUE!</v>
      </c>
      <c r="R949" s="59" t="e">
        <f>+Q949-L949</f>
        <v>#VALUE!</v>
      </c>
      <c r="U949" s="84">
        <f>+VLOOKUP(D949,'[1]TT T7'!O$895:P$1106,2,0)</f>
        <v>-130680</v>
      </c>
      <c r="V949" s="59">
        <f t="shared" si="47"/>
        <v>0</v>
      </c>
    </row>
    <row r="950" spans="1:22" hidden="1" x14ac:dyDescent="0.3">
      <c r="A950">
        <f t="shared" si="44"/>
        <v>6</v>
      </c>
      <c r="B950" s="69">
        <v>45092</v>
      </c>
      <c r="C950" s="70" t="s">
        <v>14104</v>
      </c>
      <c r="D950" s="70">
        <f t="shared" si="45"/>
        <v>678</v>
      </c>
      <c r="E950" s="70" t="s">
        <v>22228</v>
      </c>
      <c r="F950" s="70" t="s">
        <v>22229</v>
      </c>
      <c r="G950" s="70" t="s">
        <v>12371</v>
      </c>
      <c r="H950" s="70" t="s">
        <v>12372</v>
      </c>
      <c r="I950" s="71">
        <v>-119045</v>
      </c>
      <c r="J950" s="72" t="s">
        <v>11720</v>
      </c>
      <c r="K950" s="71">
        <v>-11904</v>
      </c>
      <c r="L950" s="73">
        <v>-130949</v>
      </c>
      <c r="M950" t="e">
        <f>+VLOOKUP(D950,'[1]Trừ tiền'!O$8:P$893,2,0)</f>
        <v>#N/A</v>
      </c>
      <c r="N950" s="59" t="e">
        <f t="shared" si="46"/>
        <v>#N/A</v>
      </c>
      <c r="U950" s="84">
        <f>+VLOOKUP(D950,'[1]TT T7'!O$895:P$1106,2,0)</f>
        <v>-130949</v>
      </c>
      <c r="V950" s="59">
        <f t="shared" si="47"/>
        <v>0</v>
      </c>
    </row>
    <row r="951" spans="1:22" hidden="1" x14ac:dyDescent="0.3">
      <c r="A951">
        <f t="shared" si="44"/>
        <v>6</v>
      </c>
      <c r="B951" s="69">
        <v>45100</v>
      </c>
      <c r="C951" s="70" t="s">
        <v>13762</v>
      </c>
      <c r="D951" s="70">
        <f t="shared" si="45"/>
        <v>360</v>
      </c>
      <c r="E951" s="70" t="s">
        <v>20830</v>
      </c>
      <c r="F951" s="70" t="s">
        <v>22230</v>
      </c>
      <c r="G951" s="70" t="s">
        <v>12026</v>
      </c>
      <c r="H951" s="70" t="s">
        <v>12027</v>
      </c>
      <c r="I951" s="71">
        <v>-119066</v>
      </c>
      <c r="J951" s="72" t="s">
        <v>11720</v>
      </c>
      <c r="K951" s="71">
        <v>-11907</v>
      </c>
      <c r="L951" s="73">
        <v>-130973</v>
      </c>
      <c r="M951" t="s">
        <v>20864</v>
      </c>
      <c r="N951" s="59" t="e">
        <f t="shared" si="46"/>
        <v>#VALUE!</v>
      </c>
      <c r="O951" t="e">
        <f>+SUMIFS('[1]Trừ tiền'!P$8:P$893,'[1]Trừ tiền'!O$8:O$893,'[1]Hàng trả'!D951)</f>
        <v>#VALUE!</v>
      </c>
      <c r="P951" t="e">
        <f>+O951-M951</f>
        <v>#VALUE!</v>
      </c>
      <c r="U951" s="84">
        <f>+VLOOKUP(D951,'[1]TT T7'!O$895:P$1106,2,0)</f>
        <v>-130973</v>
      </c>
      <c r="V951" s="59">
        <f t="shared" si="47"/>
        <v>0</v>
      </c>
    </row>
    <row r="952" spans="1:22" hidden="1" x14ac:dyDescent="0.3">
      <c r="A952">
        <f t="shared" si="44"/>
        <v>6</v>
      </c>
      <c r="B952" s="69">
        <v>45096</v>
      </c>
      <c r="C952" s="70" t="s">
        <v>22231</v>
      </c>
      <c r="D952" s="70">
        <f t="shared" si="45"/>
        <v>581</v>
      </c>
      <c r="E952" s="70" t="s">
        <v>20903</v>
      </c>
      <c r="F952" s="70" t="s">
        <v>22167</v>
      </c>
      <c r="G952" s="70" t="s">
        <v>12645</v>
      </c>
      <c r="H952" s="70" t="s">
        <v>12646</v>
      </c>
      <c r="I952" s="71">
        <v>-122100</v>
      </c>
      <c r="J952" s="72" t="s">
        <v>11720</v>
      </c>
      <c r="K952" s="71">
        <v>-12210</v>
      </c>
      <c r="L952" s="73">
        <v>-134310</v>
      </c>
      <c r="M952" t="e">
        <f>+VLOOKUP(D952,'[1]Trừ tiền'!O$8:P$893,2,0)</f>
        <v>#N/A</v>
      </c>
      <c r="N952" s="59" t="e">
        <f t="shared" si="46"/>
        <v>#N/A</v>
      </c>
      <c r="U952" s="84">
        <f>+VLOOKUP(D952,'[1]TT T7'!O$895:P$1106,2,0)</f>
        <v>-134310</v>
      </c>
      <c r="V952" s="59">
        <f t="shared" si="47"/>
        <v>0</v>
      </c>
    </row>
    <row r="953" spans="1:22" hidden="1" x14ac:dyDescent="0.3">
      <c r="A953">
        <f t="shared" si="44"/>
        <v>6</v>
      </c>
      <c r="B953" s="69">
        <v>45096</v>
      </c>
      <c r="C953" s="70" t="s">
        <v>22232</v>
      </c>
      <c r="D953" s="70">
        <f t="shared" si="45"/>
        <v>22676</v>
      </c>
      <c r="E953" s="70" t="s">
        <v>20824</v>
      </c>
      <c r="F953" s="70" t="s">
        <v>22233</v>
      </c>
      <c r="G953" s="70" t="s">
        <v>11799</v>
      </c>
      <c r="H953" s="70" t="s">
        <v>11725</v>
      </c>
      <c r="I953" s="71">
        <v>-122100</v>
      </c>
      <c r="J953" s="72" t="s">
        <v>11720</v>
      </c>
      <c r="K953" s="71">
        <v>-12210</v>
      </c>
      <c r="L953" s="73">
        <v>-134310</v>
      </c>
      <c r="M953" t="e">
        <f>+VLOOKUP(D953,'[1]Trừ tiền'!O$8:P$893,2,0)</f>
        <v>#N/A</v>
      </c>
      <c r="N953" s="59" t="e">
        <f t="shared" si="46"/>
        <v>#N/A</v>
      </c>
      <c r="U953" s="84">
        <f>+VLOOKUP(D953,'[1]TT T7'!O$895:P$1106,2,0)</f>
        <v>-134310</v>
      </c>
      <c r="V953" s="59">
        <f t="shared" si="47"/>
        <v>0</v>
      </c>
    </row>
    <row r="954" spans="1:22" hidden="1" x14ac:dyDescent="0.3">
      <c r="A954">
        <f t="shared" si="44"/>
        <v>6</v>
      </c>
      <c r="B954" s="69">
        <v>45099</v>
      </c>
      <c r="C954" s="70" t="s">
        <v>14082</v>
      </c>
      <c r="D954" s="70">
        <f t="shared" si="45"/>
        <v>663</v>
      </c>
      <c r="E954" s="70" t="s">
        <v>20842</v>
      </c>
      <c r="F954" s="70" t="s">
        <v>22234</v>
      </c>
      <c r="G954" s="70" t="s">
        <v>11838</v>
      </c>
      <c r="H954" s="70" t="s">
        <v>11839</v>
      </c>
      <c r="I954" s="71">
        <v>-122100</v>
      </c>
      <c r="J954" s="72" t="s">
        <v>11720</v>
      </c>
      <c r="K954" s="71">
        <v>-12210</v>
      </c>
      <c r="L954" s="73">
        <v>-134310</v>
      </c>
      <c r="M954" t="e">
        <f>+VLOOKUP(D954,'[1]Trừ tiền'!O$8:P$893,2,0)</f>
        <v>#N/A</v>
      </c>
      <c r="N954" s="59" t="e">
        <f t="shared" si="46"/>
        <v>#N/A</v>
      </c>
      <c r="U954" s="84">
        <f>+VLOOKUP(D954,'[1]TT T7'!O$895:P$1106,2,0)</f>
        <v>-134310</v>
      </c>
      <c r="V954" s="59">
        <f t="shared" si="47"/>
        <v>0</v>
      </c>
    </row>
    <row r="955" spans="1:22" hidden="1" x14ac:dyDescent="0.3">
      <c r="A955">
        <f t="shared" si="44"/>
        <v>6</v>
      </c>
      <c r="B955" s="69">
        <v>45103</v>
      </c>
      <c r="C955" s="70" t="s">
        <v>22235</v>
      </c>
      <c r="D955" s="70">
        <f t="shared" si="45"/>
        <v>23871</v>
      </c>
      <c r="E955" s="70" t="s">
        <v>20824</v>
      </c>
      <c r="F955" s="70" t="s">
        <v>22236</v>
      </c>
      <c r="G955" s="70" t="s">
        <v>11799</v>
      </c>
      <c r="H955" s="70" t="s">
        <v>11725</v>
      </c>
      <c r="I955" s="71">
        <v>-136126</v>
      </c>
      <c r="J955" s="72" t="s">
        <v>11720</v>
      </c>
      <c r="K955" s="71">
        <v>-13613</v>
      </c>
      <c r="L955" s="73">
        <v>-149739</v>
      </c>
      <c r="M955" t="e">
        <f>+VLOOKUP(D955,'[1]Trừ tiền'!O$8:P$893,2,0)</f>
        <v>#N/A</v>
      </c>
      <c r="N955" s="59" t="e">
        <f t="shared" si="46"/>
        <v>#N/A</v>
      </c>
      <c r="U955" s="84">
        <f>+VLOOKUP(D955,'[1]TT T7'!O$895:P$1106,2,0)</f>
        <v>-149739</v>
      </c>
      <c r="V955" s="59">
        <f t="shared" si="47"/>
        <v>0</v>
      </c>
    </row>
    <row r="956" spans="1:22" hidden="1" x14ac:dyDescent="0.3">
      <c r="A956">
        <f t="shared" si="44"/>
        <v>6</v>
      </c>
      <c r="B956" s="69">
        <v>45103</v>
      </c>
      <c r="C956" s="70" t="s">
        <v>22237</v>
      </c>
      <c r="D956" s="70">
        <f t="shared" si="45"/>
        <v>23828</v>
      </c>
      <c r="E956" s="70" t="s">
        <v>20824</v>
      </c>
      <c r="F956" s="70" t="s">
        <v>22238</v>
      </c>
      <c r="G956" s="70" t="s">
        <v>11799</v>
      </c>
      <c r="H956" s="70" t="s">
        <v>11725</v>
      </c>
      <c r="I956" s="71">
        <v>-145200</v>
      </c>
      <c r="J956" s="72" t="s">
        <v>11720</v>
      </c>
      <c r="K956" s="71">
        <v>-14520</v>
      </c>
      <c r="L956" s="73">
        <v>-159720</v>
      </c>
      <c r="M956" t="e">
        <f>+VLOOKUP(D956,'[1]Trừ tiền'!O$8:P$893,2,0)</f>
        <v>#N/A</v>
      </c>
      <c r="N956" s="59" t="e">
        <f t="shared" si="46"/>
        <v>#N/A</v>
      </c>
      <c r="U956" s="84">
        <f>+VLOOKUP(D956,'[1]TT T7'!O$895:P$1106,2,0)</f>
        <v>-159720</v>
      </c>
      <c r="V956" s="59">
        <f t="shared" si="47"/>
        <v>0</v>
      </c>
    </row>
    <row r="957" spans="1:22" hidden="1" x14ac:dyDescent="0.3">
      <c r="A957">
        <f t="shared" si="44"/>
        <v>6</v>
      </c>
      <c r="B957" s="69">
        <v>45099</v>
      </c>
      <c r="C957" s="70" t="s">
        <v>14078</v>
      </c>
      <c r="D957" s="70">
        <f t="shared" si="45"/>
        <v>661</v>
      </c>
      <c r="E957" s="70" t="s">
        <v>20842</v>
      </c>
      <c r="F957" s="70" t="s">
        <v>22239</v>
      </c>
      <c r="G957" s="70" t="s">
        <v>11838</v>
      </c>
      <c r="H957" s="70" t="s">
        <v>11839</v>
      </c>
      <c r="I957" s="71">
        <v>-148500</v>
      </c>
      <c r="J957" s="72" t="s">
        <v>11720</v>
      </c>
      <c r="K957" s="71">
        <v>-14850</v>
      </c>
      <c r="L957" s="73">
        <v>-163350</v>
      </c>
      <c r="M957" t="e">
        <f>+VLOOKUP(D957,'[1]Trừ tiền'!O$8:P$893,2,0)</f>
        <v>#N/A</v>
      </c>
      <c r="N957" s="59" t="e">
        <f t="shared" si="46"/>
        <v>#N/A</v>
      </c>
      <c r="U957" s="84">
        <f>+VLOOKUP(D957,'[1]TT T7'!O$895:P$1106,2,0)</f>
        <v>-163350</v>
      </c>
      <c r="V957" s="59">
        <f t="shared" si="47"/>
        <v>0</v>
      </c>
    </row>
    <row r="958" spans="1:22" hidden="1" x14ac:dyDescent="0.3">
      <c r="A958">
        <f t="shared" si="44"/>
        <v>6</v>
      </c>
      <c r="B958" s="69">
        <v>45104</v>
      </c>
      <c r="C958" s="70" t="s">
        <v>22240</v>
      </c>
      <c r="D958" s="70">
        <f t="shared" si="45"/>
        <v>24048</v>
      </c>
      <c r="E958" s="70" t="s">
        <v>20824</v>
      </c>
      <c r="F958" s="70" t="s">
        <v>22241</v>
      </c>
      <c r="G958" s="70" t="s">
        <v>11799</v>
      </c>
      <c r="H958" s="70" t="s">
        <v>11725</v>
      </c>
      <c r="I958" s="71">
        <v>-150546</v>
      </c>
      <c r="J958" s="72" t="s">
        <v>11720</v>
      </c>
      <c r="K958" s="71">
        <v>-15055</v>
      </c>
      <c r="L958" s="73">
        <v>-165601</v>
      </c>
      <c r="M958" t="e">
        <f>+VLOOKUP(D958,'[1]Trừ tiền'!O$8:P$893,2,0)</f>
        <v>#N/A</v>
      </c>
      <c r="N958" s="59" t="e">
        <f t="shared" si="46"/>
        <v>#N/A</v>
      </c>
      <c r="U958" s="84">
        <f>+VLOOKUP(D958,'[1]TT T7'!O$895:P$1106,2,0)</f>
        <v>-165601</v>
      </c>
      <c r="V958" s="59">
        <f t="shared" si="47"/>
        <v>0</v>
      </c>
    </row>
    <row r="959" spans="1:22" hidden="1" x14ac:dyDescent="0.3">
      <c r="A959">
        <f t="shared" si="44"/>
        <v>6</v>
      </c>
      <c r="B959" s="69">
        <v>45092</v>
      </c>
      <c r="C959" s="70" t="s">
        <v>22242</v>
      </c>
      <c r="D959" s="70">
        <f t="shared" si="45"/>
        <v>22274</v>
      </c>
      <c r="E959" s="70" t="s">
        <v>20824</v>
      </c>
      <c r="F959" s="70" t="s">
        <v>22243</v>
      </c>
      <c r="G959" s="70" t="s">
        <v>11799</v>
      </c>
      <c r="H959" s="70" t="s">
        <v>11725</v>
      </c>
      <c r="I959" s="71">
        <v>-154897</v>
      </c>
      <c r="J959" s="72" t="s">
        <v>11720</v>
      </c>
      <c r="K959" s="71">
        <v>-15490</v>
      </c>
      <c r="L959" s="73">
        <v>-170387</v>
      </c>
      <c r="M959" t="e">
        <f>+VLOOKUP(D959,'[1]Trừ tiền'!O$8:P$893,2,0)</f>
        <v>#N/A</v>
      </c>
      <c r="N959" s="59" t="e">
        <f t="shared" si="46"/>
        <v>#N/A</v>
      </c>
      <c r="U959" s="84">
        <f>+VLOOKUP(D959,'[1]TT T7'!O$895:P$1106,2,0)</f>
        <v>-170387</v>
      </c>
      <c r="V959" s="59">
        <f t="shared" si="47"/>
        <v>0</v>
      </c>
    </row>
    <row r="960" spans="1:22" hidden="1" x14ac:dyDescent="0.3">
      <c r="A960">
        <f t="shared" si="44"/>
        <v>6</v>
      </c>
      <c r="B960" s="69">
        <v>45078</v>
      </c>
      <c r="C960" s="70" t="s">
        <v>22244</v>
      </c>
      <c r="D960" s="70">
        <f t="shared" si="45"/>
        <v>543</v>
      </c>
      <c r="E960" s="70" t="s">
        <v>20842</v>
      </c>
      <c r="F960" s="70" t="s">
        <v>22245</v>
      </c>
      <c r="G960" s="70" t="s">
        <v>11838</v>
      </c>
      <c r="H960" s="70" t="s">
        <v>11839</v>
      </c>
      <c r="I960" s="71">
        <v>-161240</v>
      </c>
      <c r="J960" s="72" t="s">
        <v>11720</v>
      </c>
      <c r="K960" s="71">
        <v>-16124</v>
      </c>
      <c r="L960" s="73">
        <v>-177364</v>
      </c>
      <c r="M960" t="e">
        <f>+VLOOKUP(D960,'[1]Trừ tiền'!O$8:P$893,2,0)</f>
        <v>#N/A</v>
      </c>
      <c r="N960" s="59" t="e">
        <f t="shared" si="46"/>
        <v>#N/A</v>
      </c>
      <c r="U960" s="84">
        <f>+VLOOKUP(D960,'[1]TT T7'!O$895:P$1106,2,0)</f>
        <v>-177364</v>
      </c>
      <c r="V960" s="59">
        <f t="shared" si="47"/>
        <v>0</v>
      </c>
    </row>
    <row r="961" spans="1:22" hidden="1" x14ac:dyDescent="0.3">
      <c r="A961">
        <f t="shared" si="44"/>
        <v>6</v>
      </c>
      <c r="B961" s="69">
        <v>45100</v>
      </c>
      <c r="C961" s="70" t="s">
        <v>22246</v>
      </c>
      <c r="D961" s="70">
        <f t="shared" si="45"/>
        <v>23328</v>
      </c>
      <c r="E961" s="70" t="s">
        <v>20824</v>
      </c>
      <c r="F961" s="70" t="s">
        <v>22247</v>
      </c>
      <c r="G961" s="70" t="s">
        <v>11799</v>
      </c>
      <c r="H961" s="70" t="s">
        <v>11725</v>
      </c>
      <c r="I961" s="71">
        <v>-161240</v>
      </c>
      <c r="J961" s="72" t="s">
        <v>11720</v>
      </c>
      <c r="K961" s="71">
        <v>-16124</v>
      </c>
      <c r="L961" s="73">
        <v>-177364</v>
      </c>
      <c r="M961" t="e">
        <f>+VLOOKUP(D961,'[1]Trừ tiền'!O$8:P$893,2,0)</f>
        <v>#N/A</v>
      </c>
      <c r="N961" s="59" t="e">
        <f t="shared" si="46"/>
        <v>#N/A</v>
      </c>
      <c r="U961" s="84">
        <f>+VLOOKUP(D961,'[1]TT T7'!O$895:P$1106,2,0)</f>
        <v>-177364</v>
      </c>
      <c r="V961" s="59">
        <f t="shared" si="47"/>
        <v>0</v>
      </c>
    </row>
    <row r="962" spans="1:22" hidden="1" x14ac:dyDescent="0.3">
      <c r="A962">
        <f t="shared" si="44"/>
        <v>6</v>
      </c>
      <c r="B962" s="69">
        <v>45107</v>
      </c>
      <c r="C962" s="70" t="s">
        <v>22248</v>
      </c>
      <c r="D962" s="70">
        <f t="shared" si="45"/>
        <v>2355</v>
      </c>
      <c r="E962" s="70" t="s">
        <v>20847</v>
      </c>
      <c r="F962" s="70" t="s">
        <v>21568</v>
      </c>
      <c r="G962" s="70" t="s">
        <v>11860</v>
      </c>
      <c r="H962" s="70" t="s">
        <v>11719</v>
      </c>
      <c r="I962" s="71">
        <v>-162277</v>
      </c>
      <c r="J962" s="72" t="s">
        <v>11720</v>
      </c>
      <c r="K962" s="71">
        <v>-16228</v>
      </c>
      <c r="L962" s="73">
        <v>-178505</v>
      </c>
      <c r="M962" t="e">
        <f>+VLOOKUP(D962,'[1]Trừ tiền'!O$8:P$893,2,0)</f>
        <v>#N/A</v>
      </c>
      <c r="N962" s="59" t="e">
        <f t="shared" si="46"/>
        <v>#N/A</v>
      </c>
      <c r="U962" s="84">
        <f>+VLOOKUP(D962,'[1]TT T7'!O$895:P$1106,2,0)</f>
        <v>-178505</v>
      </c>
      <c r="V962" s="59">
        <f t="shared" si="47"/>
        <v>0</v>
      </c>
    </row>
    <row r="963" spans="1:22" hidden="1" x14ac:dyDescent="0.3">
      <c r="A963">
        <f t="shared" si="44"/>
        <v>6</v>
      </c>
      <c r="B963" s="69">
        <v>45089</v>
      </c>
      <c r="C963" s="70" t="s">
        <v>22249</v>
      </c>
      <c r="D963" s="70">
        <f t="shared" si="45"/>
        <v>21896</v>
      </c>
      <c r="E963" s="70" t="s">
        <v>20824</v>
      </c>
      <c r="F963" s="70" t="s">
        <v>22250</v>
      </c>
      <c r="G963" s="70" t="s">
        <v>11799</v>
      </c>
      <c r="H963" s="70" t="s">
        <v>11725</v>
      </c>
      <c r="I963" s="71">
        <v>-176400</v>
      </c>
      <c r="J963" s="72" t="s">
        <v>11720</v>
      </c>
      <c r="K963" s="71">
        <v>-17640</v>
      </c>
      <c r="L963" s="73">
        <v>-194040</v>
      </c>
      <c r="M963" t="e">
        <f>+VLOOKUP(D963,'[1]Trừ tiền'!O$8:P$893,2,0)</f>
        <v>#N/A</v>
      </c>
      <c r="N963" s="59" t="e">
        <f t="shared" si="46"/>
        <v>#N/A</v>
      </c>
      <c r="U963" s="84">
        <f>+VLOOKUP(D963,'[1]TT T7'!O$895:P$1106,2,0)</f>
        <v>-194040</v>
      </c>
      <c r="V963" s="59">
        <f t="shared" si="47"/>
        <v>0</v>
      </c>
    </row>
    <row r="964" spans="1:22" hidden="1" x14ac:dyDescent="0.3">
      <c r="A964">
        <f t="shared" si="44"/>
        <v>6</v>
      </c>
      <c r="B964" s="69">
        <v>45105</v>
      </c>
      <c r="C964" s="70" t="s">
        <v>13784</v>
      </c>
      <c r="D964" s="70">
        <f t="shared" si="45"/>
        <v>372</v>
      </c>
      <c r="E964" s="70" t="s">
        <v>20830</v>
      </c>
      <c r="F964" s="70" t="s">
        <v>22251</v>
      </c>
      <c r="G964" s="70" t="s">
        <v>12026</v>
      </c>
      <c r="H964" s="70" t="s">
        <v>12027</v>
      </c>
      <c r="I964" s="71">
        <v>-182008</v>
      </c>
      <c r="J964" s="72" t="s">
        <v>11720</v>
      </c>
      <c r="K964" s="71">
        <v>-18201</v>
      </c>
      <c r="L964" s="73">
        <v>-200209</v>
      </c>
      <c r="M964" t="e">
        <f>+VLOOKUP(D964,'[1]Trừ tiền'!O$8:P$893,2,0)</f>
        <v>#N/A</v>
      </c>
      <c r="N964" s="59" t="e">
        <f t="shared" si="46"/>
        <v>#N/A</v>
      </c>
      <c r="U964" s="84">
        <f>+VLOOKUP(D964,'[1]TT T7'!O$895:P$1106,2,0)</f>
        <v>-200209</v>
      </c>
      <c r="V964" s="59">
        <f t="shared" si="47"/>
        <v>0</v>
      </c>
    </row>
    <row r="965" spans="1:22" hidden="1" x14ac:dyDescent="0.3">
      <c r="A965">
        <f t="shared" si="44"/>
        <v>6</v>
      </c>
      <c r="B965" s="69">
        <v>45082</v>
      </c>
      <c r="C965" s="70" t="s">
        <v>14023</v>
      </c>
      <c r="D965" s="70">
        <f t="shared" si="45"/>
        <v>606</v>
      </c>
      <c r="E965" s="70" t="s">
        <v>20834</v>
      </c>
      <c r="F965" s="70" t="s">
        <v>22252</v>
      </c>
      <c r="G965" s="70" t="s">
        <v>12182</v>
      </c>
      <c r="H965" s="70" t="s">
        <v>12183</v>
      </c>
      <c r="I965" s="71">
        <v>-182734</v>
      </c>
      <c r="J965" s="72" t="s">
        <v>11720</v>
      </c>
      <c r="K965" s="71">
        <v>-18273</v>
      </c>
      <c r="L965" s="73">
        <v>-201007</v>
      </c>
      <c r="M965" t="e">
        <f>+VLOOKUP(D965,'[1]Trừ tiền'!O$8:P$893,2,0)</f>
        <v>#N/A</v>
      </c>
      <c r="N965" s="59" t="e">
        <f t="shared" si="46"/>
        <v>#N/A</v>
      </c>
      <c r="U965" s="84">
        <f>+VLOOKUP(D965,'[1]TT T7'!O$895:P$1106,2,0)</f>
        <v>-201007</v>
      </c>
      <c r="V965" s="59">
        <f t="shared" si="47"/>
        <v>0</v>
      </c>
    </row>
    <row r="966" spans="1:22" hidden="1" x14ac:dyDescent="0.3">
      <c r="A966">
        <f t="shared" si="44"/>
        <v>6</v>
      </c>
      <c r="B966" s="69">
        <v>45097</v>
      </c>
      <c r="C966" s="70" t="s">
        <v>14221</v>
      </c>
      <c r="D966" s="70">
        <f t="shared" si="45"/>
        <v>838</v>
      </c>
      <c r="E966" s="70" t="s">
        <v>20932</v>
      </c>
      <c r="F966" s="70" t="s">
        <v>22253</v>
      </c>
      <c r="G966" s="70" t="s">
        <v>12225</v>
      </c>
      <c r="H966" s="70" t="s">
        <v>12226</v>
      </c>
      <c r="I966" s="71">
        <v>-182818</v>
      </c>
      <c r="J966" s="72" t="s">
        <v>11720</v>
      </c>
      <c r="K966" s="71">
        <v>-18282</v>
      </c>
      <c r="L966" s="73">
        <v>-201100</v>
      </c>
      <c r="M966" t="s">
        <v>20864</v>
      </c>
      <c r="N966" s="59" t="e">
        <f t="shared" si="46"/>
        <v>#VALUE!</v>
      </c>
      <c r="O966" t="e">
        <f>+SUMIFS('[1]Trừ tiền'!P$8:P$893,'[1]Trừ tiền'!O$8:O$893,'[1]Hàng trả'!D924)</f>
        <v>#VALUE!</v>
      </c>
      <c r="P966" t="e">
        <f>+O966-M966</f>
        <v>#VALUE!</v>
      </c>
      <c r="U966" s="84">
        <v>-201100</v>
      </c>
      <c r="V966" s="59">
        <f t="shared" si="47"/>
        <v>0</v>
      </c>
    </row>
    <row r="967" spans="1:22" hidden="1" x14ac:dyDescent="0.3">
      <c r="A967">
        <f t="shared" ref="A967:A1030" si="48">+MONTH(B967)</f>
        <v>6</v>
      </c>
      <c r="B967" s="69">
        <v>45098</v>
      </c>
      <c r="C967" s="70" t="s">
        <v>22254</v>
      </c>
      <c r="D967" s="70">
        <f t="shared" ref="D967:D1030" si="49">+C967*1</f>
        <v>22924</v>
      </c>
      <c r="E967" s="70" t="s">
        <v>20824</v>
      </c>
      <c r="F967" s="70" t="s">
        <v>22255</v>
      </c>
      <c r="G967" s="70" t="s">
        <v>11799</v>
      </c>
      <c r="H967" s="70" t="s">
        <v>11725</v>
      </c>
      <c r="I967" s="71">
        <v>-183150</v>
      </c>
      <c r="J967" s="72" t="s">
        <v>11720</v>
      </c>
      <c r="K967" s="71">
        <v>-18315</v>
      </c>
      <c r="L967" s="73">
        <v>-201465</v>
      </c>
      <c r="M967" t="e">
        <f>+VLOOKUP(D967,'[1]Trừ tiền'!O$8:P$893,2,0)</f>
        <v>#N/A</v>
      </c>
      <c r="N967" s="59" t="e">
        <f t="shared" ref="N967:N1030" si="50">+M967-L967</f>
        <v>#N/A</v>
      </c>
      <c r="U967" s="84">
        <f>+VLOOKUP(D967,'[1]TT T7'!O$895:P$1106,2,0)</f>
        <v>-201465</v>
      </c>
      <c r="V967" s="59">
        <f t="shared" si="47"/>
        <v>0</v>
      </c>
    </row>
    <row r="968" spans="1:22" hidden="1" x14ac:dyDescent="0.3">
      <c r="A968">
        <f t="shared" si="48"/>
        <v>6</v>
      </c>
      <c r="B968" s="69">
        <v>45085</v>
      </c>
      <c r="C968" s="70" t="s">
        <v>22256</v>
      </c>
      <c r="D968" s="70">
        <f t="shared" si="49"/>
        <v>2066</v>
      </c>
      <c r="E968" s="70" t="s">
        <v>20847</v>
      </c>
      <c r="F968" s="70" t="s">
        <v>22257</v>
      </c>
      <c r="G968" s="70" t="s">
        <v>11860</v>
      </c>
      <c r="H968" s="70" t="s">
        <v>11719</v>
      </c>
      <c r="I968" s="71">
        <v>-185308</v>
      </c>
      <c r="J968" s="72" t="s">
        <v>11720</v>
      </c>
      <c r="K968" s="71">
        <v>-18531</v>
      </c>
      <c r="L968" s="73">
        <v>-203839</v>
      </c>
      <c r="M968" t="e">
        <f>+VLOOKUP(D968,'[1]Trừ tiền'!O$8:P$893,2,0)</f>
        <v>#N/A</v>
      </c>
      <c r="N968" s="59" t="e">
        <f t="shared" si="50"/>
        <v>#N/A</v>
      </c>
      <c r="U968" s="84">
        <f>+VLOOKUP(D968,'[1]TT T7'!O$895:P$1106,2,0)</f>
        <v>-203839</v>
      </c>
      <c r="V968" s="59">
        <f t="shared" si="47"/>
        <v>0</v>
      </c>
    </row>
    <row r="969" spans="1:22" hidden="1" x14ac:dyDescent="0.3">
      <c r="A969">
        <f t="shared" si="48"/>
        <v>6</v>
      </c>
      <c r="B969" s="69">
        <v>45089</v>
      </c>
      <c r="C969" s="70" t="s">
        <v>22258</v>
      </c>
      <c r="D969" s="70">
        <f t="shared" si="49"/>
        <v>21884</v>
      </c>
      <c r="E969" s="70" t="s">
        <v>20824</v>
      </c>
      <c r="F969" s="70" t="s">
        <v>22259</v>
      </c>
      <c r="G969" s="70" t="s">
        <v>11799</v>
      </c>
      <c r="H969" s="70" t="s">
        <v>11725</v>
      </c>
      <c r="I969" s="71">
        <v>-200728</v>
      </c>
      <c r="J969" s="72" t="s">
        <v>11720</v>
      </c>
      <c r="K969" s="71">
        <v>-20073</v>
      </c>
      <c r="L969" s="73">
        <v>-220801</v>
      </c>
      <c r="M969" t="e">
        <f>+VLOOKUP(D969,'[1]Trừ tiền'!O$8:P$893,2,0)</f>
        <v>#N/A</v>
      </c>
      <c r="N969" s="59" t="e">
        <f t="shared" si="50"/>
        <v>#N/A</v>
      </c>
      <c r="U969" s="84">
        <f>+VLOOKUP(D969,'[1]TT T7'!O$895:P$1106,2,0)</f>
        <v>-220801</v>
      </c>
      <c r="V969" s="59">
        <f t="shared" si="47"/>
        <v>0</v>
      </c>
    </row>
    <row r="970" spans="1:22" hidden="1" x14ac:dyDescent="0.3">
      <c r="A970">
        <f t="shared" si="48"/>
        <v>6</v>
      </c>
      <c r="B970" s="69">
        <v>45107</v>
      </c>
      <c r="C970" s="70" t="s">
        <v>22260</v>
      </c>
      <c r="D970" s="70">
        <f t="shared" si="49"/>
        <v>24800</v>
      </c>
      <c r="E970" s="70" t="s">
        <v>20824</v>
      </c>
      <c r="F970" s="70" t="s">
        <v>22261</v>
      </c>
      <c r="G970" s="70" t="s">
        <v>11799</v>
      </c>
      <c r="H970" s="70" t="s">
        <v>11725</v>
      </c>
      <c r="I970" s="71">
        <v>-200728</v>
      </c>
      <c r="J970" s="72" t="s">
        <v>11720</v>
      </c>
      <c r="K970" s="71">
        <v>-20073</v>
      </c>
      <c r="L970" s="73">
        <v>-220801</v>
      </c>
      <c r="M970" t="e">
        <f>+VLOOKUP(D970,'[1]Trừ tiền'!O$8:P$893,2,0)</f>
        <v>#N/A</v>
      </c>
      <c r="N970" s="59" t="e">
        <f t="shared" si="50"/>
        <v>#N/A</v>
      </c>
      <c r="U970" s="84">
        <f>+VLOOKUP(D970,'[1]TT T7'!O$895:P$1106,2,0)</f>
        <v>-220801</v>
      </c>
      <c r="V970" s="59">
        <f t="shared" si="47"/>
        <v>0</v>
      </c>
    </row>
    <row r="971" spans="1:22" hidden="1" x14ac:dyDescent="0.3">
      <c r="A971">
        <f t="shared" si="48"/>
        <v>6</v>
      </c>
      <c r="B971" s="69">
        <v>45090</v>
      </c>
      <c r="C971" s="70" t="s">
        <v>14027</v>
      </c>
      <c r="D971" s="70">
        <f t="shared" si="49"/>
        <v>610</v>
      </c>
      <c r="E971" s="70" t="s">
        <v>20842</v>
      </c>
      <c r="F971" s="70" t="s">
        <v>22262</v>
      </c>
      <c r="G971" s="70" t="s">
        <v>11838</v>
      </c>
      <c r="H971" s="70" t="s">
        <v>11839</v>
      </c>
      <c r="I971" s="71">
        <v>-212850</v>
      </c>
      <c r="J971" s="72" t="s">
        <v>11720</v>
      </c>
      <c r="K971" s="71">
        <v>-21285</v>
      </c>
      <c r="L971" s="73">
        <v>-234135</v>
      </c>
      <c r="M971" t="e">
        <f>+VLOOKUP(D971,'[1]Trừ tiền'!O$8:P$893,2,0)</f>
        <v>#N/A</v>
      </c>
      <c r="N971" s="59" t="e">
        <f t="shared" si="50"/>
        <v>#N/A</v>
      </c>
      <c r="U971" s="84">
        <f>+VLOOKUP(D971,'[1]TT T7'!O$895:P$1106,2,0)</f>
        <v>-234135</v>
      </c>
      <c r="V971" s="59">
        <f t="shared" si="47"/>
        <v>0</v>
      </c>
    </row>
    <row r="972" spans="1:22" hidden="1" x14ac:dyDescent="0.3">
      <c r="A972">
        <f t="shared" si="48"/>
        <v>6</v>
      </c>
      <c r="B972" s="69">
        <v>45105</v>
      </c>
      <c r="C972" s="70" t="s">
        <v>14046</v>
      </c>
      <c r="D972" s="70">
        <f t="shared" si="49"/>
        <v>626</v>
      </c>
      <c r="E972" s="70" t="s">
        <v>20903</v>
      </c>
      <c r="F972" s="70" t="s">
        <v>22167</v>
      </c>
      <c r="G972" s="70" t="s">
        <v>12645</v>
      </c>
      <c r="H972" s="70" t="s">
        <v>12646</v>
      </c>
      <c r="I972" s="71">
        <v>-212850</v>
      </c>
      <c r="J972" s="72" t="s">
        <v>11720</v>
      </c>
      <c r="K972" s="71">
        <v>-21285</v>
      </c>
      <c r="L972" s="73">
        <v>-234135</v>
      </c>
      <c r="M972" t="e">
        <f>+VLOOKUP(D972,'[1]Trừ tiền'!O$8:P$893,2,0)</f>
        <v>#N/A</v>
      </c>
      <c r="N972" s="59" t="e">
        <f t="shared" si="50"/>
        <v>#N/A</v>
      </c>
      <c r="U972" s="84">
        <f>+VLOOKUP(D972,'[1]TT T7'!O$895:P$1106,2,0)</f>
        <v>-234135</v>
      </c>
      <c r="V972" s="59">
        <f t="shared" si="47"/>
        <v>0</v>
      </c>
    </row>
    <row r="973" spans="1:22" hidden="1" x14ac:dyDescent="0.3">
      <c r="A973">
        <f t="shared" si="48"/>
        <v>6</v>
      </c>
      <c r="B973" s="69">
        <v>45098</v>
      </c>
      <c r="C973" s="70" t="s">
        <v>22263</v>
      </c>
      <c r="D973" s="70">
        <f t="shared" si="49"/>
        <v>1350</v>
      </c>
      <c r="E973" s="70" t="s">
        <v>20827</v>
      </c>
      <c r="F973" s="70" t="s">
        <v>22264</v>
      </c>
      <c r="G973" s="70" t="s">
        <v>11970</v>
      </c>
      <c r="H973" s="70" t="s">
        <v>11971</v>
      </c>
      <c r="I973" s="71">
        <v>-220293</v>
      </c>
      <c r="J973" s="72" t="s">
        <v>11720</v>
      </c>
      <c r="K973" s="71">
        <v>-22029</v>
      </c>
      <c r="L973" s="73">
        <v>-242322</v>
      </c>
      <c r="M973" t="e">
        <f>+VLOOKUP(D973,'[1]Trừ tiền'!O$8:P$893,2,0)</f>
        <v>#N/A</v>
      </c>
      <c r="N973" s="59" t="e">
        <f t="shared" si="50"/>
        <v>#N/A</v>
      </c>
      <c r="U973" s="84">
        <f>+VLOOKUP(D973,'[1]TT T7'!O$895:P$1106,2,0)</f>
        <v>-242322</v>
      </c>
      <c r="V973" s="59">
        <f t="shared" si="47"/>
        <v>0</v>
      </c>
    </row>
    <row r="974" spans="1:22" hidden="1" x14ac:dyDescent="0.3">
      <c r="A974">
        <f t="shared" si="48"/>
        <v>6</v>
      </c>
      <c r="B974" s="69">
        <v>45104</v>
      </c>
      <c r="C974" s="70" t="s">
        <v>22265</v>
      </c>
      <c r="D974" s="70">
        <f t="shared" si="49"/>
        <v>24049</v>
      </c>
      <c r="E974" s="70" t="s">
        <v>20824</v>
      </c>
      <c r="F974" s="70" t="s">
        <v>22266</v>
      </c>
      <c r="G974" s="70" t="s">
        <v>11799</v>
      </c>
      <c r="H974" s="70" t="s">
        <v>11725</v>
      </c>
      <c r="I974" s="71">
        <v>-220500</v>
      </c>
      <c r="J974" s="72" t="s">
        <v>11720</v>
      </c>
      <c r="K974" s="71">
        <v>-22050</v>
      </c>
      <c r="L974" s="73">
        <v>-242550</v>
      </c>
      <c r="M974" t="e">
        <f>+VLOOKUP(D974,'[1]Trừ tiền'!O$8:P$893,2,0)</f>
        <v>#N/A</v>
      </c>
      <c r="N974" s="59" t="e">
        <f t="shared" si="50"/>
        <v>#N/A</v>
      </c>
      <c r="U974" s="84">
        <f>+VLOOKUP(D974,'[1]TT T7'!O$895:P$1106,2,0)</f>
        <v>-242550</v>
      </c>
      <c r="V974" s="59">
        <f t="shared" si="47"/>
        <v>0</v>
      </c>
    </row>
    <row r="975" spans="1:22" hidden="1" x14ac:dyDescent="0.3">
      <c r="A975">
        <f t="shared" si="48"/>
        <v>6</v>
      </c>
      <c r="B975" s="69">
        <v>45092</v>
      </c>
      <c r="C975" s="70" t="s">
        <v>22267</v>
      </c>
      <c r="D975" s="70">
        <f t="shared" si="49"/>
        <v>996</v>
      </c>
      <c r="E975" s="70" t="s">
        <v>21165</v>
      </c>
      <c r="F975" s="70" t="s">
        <v>21795</v>
      </c>
      <c r="G975" s="70" t="s">
        <v>12221</v>
      </c>
      <c r="H975" s="70" t="s">
        <v>12222</v>
      </c>
      <c r="I975" s="71">
        <v>-222116</v>
      </c>
      <c r="J975" s="72" t="s">
        <v>11720</v>
      </c>
      <c r="K975" s="71">
        <v>-22212</v>
      </c>
      <c r="L975" s="73">
        <v>-244328</v>
      </c>
      <c r="M975" t="e">
        <f>+VLOOKUP(D975,'[1]Trừ tiền'!O$8:P$893,2,0)</f>
        <v>#N/A</v>
      </c>
      <c r="N975" s="59" t="e">
        <f t="shared" si="50"/>
        <v>#N/A</v>
      </c>
      <c r="U975" s="84">
        <f>+VLOOKUP(D975,'[1]TT T7'!O$895:P$1106,2,0)</f>
        <v>-244328</v>
      </c>
      <c r="V975" s="59">
        <f t="shared" si="47"/>
        <v>0</v>
      </c>
    </row>
    <row r="976" spans="1:22" hidden="1" x14ac:dyDescent="0.3">
      <c r="A976">
        <f t="shared" si="48"/>
        <v>6</v>
      </c>
      <c r="B976" s="69">
        <v>45100</v>
      </c>
      <c r="C976" s="70" t="s">
        <v>13843</v>
      </c>
      <c r="D976" s="70">
        <f t="shared" si="49"/>
        <v>416</v>
      </c>
      <c r="E976" s="70" t="s">
        <v>21245</v>
      </c>
      <c r="F976" s="70" t="s">
        <v>22203</v>
      </c>
      <c r="G976" s="70" t="s">
        <v>12639</v>
      </c>
      <c r="H976" s="70" t="s">
        <v>12640</v>
      </c>
      <c r="I976" s="71">
        <v>-222116</v>
      </c>
      <c r="J976" s="72" t="s">
        <v>11720</v>
      </c>
      <c r="K976" s="71">
        <v>-22212</v>
      </c>
      <c r="L976" s="73">
        <v>-244328</v>
      </c>
      <c r="M976" t="e">
        <f>+VLOOKUP(D976,'[1]Trừ tiền'!O$8:P$893,2,0)</f>
        <v>#N/A</v>
      </c>
      <c r="N976" s="59" t="e">
        <f t="shared" si="50"/>
        <v>#N/A</v>
      </c>
      <c r="U976" s="84">
        <f>+VLOOKUP(D976,'[1]TT T7'!O$895:P$1106,2,0)</f>
        <v>-244328</v>
      </c>
      <c r="V976" s="59">
        <f t="shared" si="47"/>
        <v>0</v>
      </c>
    </row>
    <row r="977" spans="1:22" hidden="1" x14ac:dyDescent="0.3">
      <c r="A977">
        <f t="shared" si="48"/>
        <v>6</v>
      </c>
      <c r="B977" s="69">
        <v>45105</v>
      </c>
      <c r="C977" s="70" t="s">
        <v>14066</v>
      </c>
      <c r="D977" s="70">
        <f t="shared" si="49"/>
        <v>650</v>
      </c>
      <c r="E977" s="70" t="s">
        <v>21610</v>
      </c>
      <c r="F977" s="70" t="s">
        <v>22268</v>
      </c>
      <c r="G977" s="70" t="s">
        <v>12185</v>
      </c>
      <c r="H977" s="70" t="s">
        <v>12186</v>
      </c>
      <c r="I977" s="71">
        <v>-238132</v>
      </c>
      <c r="J977" s="72" t="s">
        <v>11720</v>
      </c>
      <c r="K977" s="71">
        <v>-23813</v>
      </c>
      <c r="L977" s="73">
        <v>-261945</v>
      </c>
      <c r="M977" t="s">
        <v>20864</v>
      </c>
      <c r="N977" s="59" t="e">
        <f t="shared" si="50"/>
        <v>#VALUE!</v>
      </c>
      <c r="O977" t="e">
        <f>+SUMIFS('[1]Trừ tiền'!P$8:P$893,'[1]Trừ tiền'!O$8:O$893,'[1]Hàng trả'!D993)</f>
        <v>#VALUE!</v>
      </c>
      <c r="P977" t="e">
        <f>+O977-M977</f>
        <v>#VALUE!</v>
      </c>
      <c r="U977" s="84">
        <f>+VLOOKUP(D977,'[1]TT T7'!O$895:P$1106,2,0)</f>
        <v>-261945</v>
      </c>
      <c r="V977" s="59">
        <f t="shared" si="47"/>
        <v>0</v>
      </c>
    </row>
    <row r="978" spans="1:22" hidden="1" x14ac:dyDescent="0.3">
      <c r="A978">
        <f t="shared" si="48"/>
        <v>6</v>
      </c>
      <c r="B978" s="69">
        <v>45098</v>
      </c>
      <c r="C978" s="70" t="s">
        <v>22269</v>
      </c>
      <c r="D978" s="70">
        <f t="shared" si="49"/>
        <v>22981</v>
      </c>
      <c r="E978" s="70" t="s">
        <v>20824</v>
      </c>
      <c r="F978" s="70" t="s">
        <v>22270</v>
      </c>
      <c r="G978" s="70" t="s">
        <v>11799</v>
      </c>
      <c r="H978" s="70" t="s">
        <v>11725</v>
      </c>
      <c r="I978" s="71">
        <v>-247184</v>
      </c>
      <c r="J978" s="72" t="s">
        <v>11720</v>
      </c>
      <c r="K978" s="71">
        <v>-24718</v>
      </c>
      <c r="L978" s="73">
        <v>-271902</v>
      </c>
      <c r="M978" t="e">
        <f>+VLOOKUP(D978,'[1]Trừ tiền'!O$8:P$893,2,0)</f>
        <v>#N/A</v>
      </c>
      <c r="N978" s="59" t="e">
        <f t="shared" si="50"/>
        <v>#N/A</v>
      </c>
      <c r="U978" s="84">
        <f>+VLOOKUP(D978,'[1]TT T7'!O$895:P$1106,2,0)</f>
        <v>-271902</v>
      </c>
      <c r="V978" s="59">
        <f t="shared" si="47"/>
        <v>0</v>
      </c>
    </row>
    <row r="979" spans="1:22" hidden="1" x14ac:dyDescent="0.3">
      <c r="A979">
        <f t="shared" si="48"/>
        <v>6</v>
      </c>
      <c r="B979" s="69">
        <v>45100</v>
      </c>
      <c r="C979" s="70" t="s">
        <v>22271</v>
      </c>
      <c r="D979" s="70">
        <f t="shared" si="49"/>
        <v>23323</v>
      </c>
      <c r="E979" s="70" t="s">
        <v>20824</v>
      </c>
      <c r="F979" s="70" t="s">
        <v>22272</v>
      </c>
      <c r="G979" s="70" t="s">
        <v>11799</v>
      </c>
      <c r="H979" s="70" t="s">
        <v>11725</v>
      </c>
      <c r="I979" s="71">
        <v>-248864</v>
      </c>
      <c r="J979" s="72" t="s">
        <v>11720</v>
      </c>
      <c r="K979" s="71">
        <v>-24886</v>
      </c>
      <c r="L979" s="73">
        <v>-273750</v>
      </c>
      <c r="M979" t="e">
        <f>+VLOOKUP(D979,'[1]Trừ tiền'!O$8:P$893,2,0)</f>
        <v>#N/A</v>
      </c>
      <c r="N979" s="59" t="e">
        <f t="shared" si="50"/>
        <v>#N/A</v>
      </c>
      <c r="U979" s="84">
        <f>+VLOOKUP(D979,'[1]TT T7'!O$895:P$1106,2,0)</f>
        <v>-273750</v>
      </c>
      <c r="V979" s="59">
        <f t="shared" si="47"/>
        <v>0</v>
      </c>
    </row>
    <row r="980" spans="1:22" hidden="1" x14ac:dyDescent="0.3">
      <c r="A980">
        <f t="shared" si="48"/>
        <v>6</v>
      </c>
      <c r="B980" s="69">
        <v>45092</v>
      </c>
      <c r="C980" s="70" t="s">
        <v>22273</v>
      </c>
      <c r="D980" s="70">
        <f t="shared" si="49"/>
        <v>2141</v>
      </c>
      <c r="E980" s="70" t="s">
        <v>20847</v>
      </c>
      <c r="F980" s="70" t="s">
        <v>22274</v>
      </c>
      <c r="G980" s="70" t="s">
        <v>11860</v>
      </c>
      <c r="H980" s="70" t="s">
        <v>11719</v>
      </c>
      <c r="I980" s="71">
        <v>-250910</v>
      </c>
      <c r="J980" s="72" t="s">
        <v>11720</v>
      </c>
      <c r="K980" s="71">
        <v>-25091</v>
      </c>
      <c r="L980" s="73">
        <v>-276001</v>
      </c>
      <c r="M980" t="e">
        <f>+VLOOKUP(D980,'[1]Trừ tiền'!O$8:P$893,2,0)</f>
        <v>#N/A</v>
      </c>
      <c r="N980" s="59" t="e">
        <f t="shared" si="50"/>
        <v>#N/A</v>
      </c>
      <c r="U980" s="84">
        <f>+VLOOKUP(D980,'[1]TT T7'!O$895:P$1106,2,0)</f>
        <v>-276001</v>
      </c>
      <c r="V980" s="59">
        <f t="shared" si="47"/>
        <v>0</v>
      </c>
    </row>
    <row r="981" spans="1:22" hidden="1" x14ac:dyDescent="0.3">
      <c r="A981">
        <f t="shared" si="48"/>
        <v>6</v>
      </c>
      <c r="B981" s="69">
        <v>45098</v>
      </c>
      <c r="C981" s="70" t="s">
        <v>22275</v>
      </c>
      <c r="D981" s="70">
        <f t="shared" si="49"/>
        <v>23089</v>
      </c>
      <c r="E981" s="70" t="s">
        <v>20824</v>
      </c>
      <c r="F981" s="70" t="s">
        <v>22276</v>
      </c>
      <c r="G981" s="70" t="s">
        <v>11799</v>
      </c>
      <c r="H981" s="70" t="s">
        <v>11725</v>
      </c>
      <c r="I981" s="71">
        <v>-251942</v>
      </c>
      <c r="J981" s="72" t="s">
        <v>11720</v>
      </c>
      <c r="K981" s="71">
        <v>-25194</v>
      </c>
      <c r="L981" s="73">
        <v>-277136</v>
      </c>
      <c r="M981" t="e">
        <f>+VLOOKUP(D981,'[1]Trừ tiền'!O$8:P$893,2,0)</f>
        <v>#N/A</v>
      </c>
      <c r="N981" s="59" t="e">
        <f t="shared" si="50"/>
        <v>#N/A</v>
      </c>
      <c r="U981" s="84">
        <f>+VLOOKUP(D981,'[1]TT T7'!O$895:P$1106,2,0)</f>
        <v>-277136</v>
      </c>
      <c r="V981" s="59">
        <f t="shared" ref="V981:V1044" si="51">+U981-L981</f>
        <v>0</v>
      </c>
    </row>
    <row r="982" spans="1:22" hidden="1" x14ac:dyDescent="0.3">
      <c r="A982">
        <f t="shared" si="48"/>
        <v>6</v>
      </c>
      <c r="B982" s="69">
        <v>45089</v>
      </c>
      <c r="C982" s="70" t="s">
        <v>22277</v>
      </c>
      <c r="D982" s="70">
        <f t="shared" si="49"/>
        <v>21883</v>
      </c>
      <c r="E982" s="70" t="s">
        <v>20824</v>
      </c>
      <c r="F982" s="70" t="s">
        <v>22278</v>
      </c>
      <c r="G982" s="70" t="s">
        <v>11799</v>
      </c>
      <c r="H982" s="70" t="s">
        <v>11725</v>
      </c>
      <c r="I982" s="71">
        <v>-257880</v>
      </c>
      <c r="J982" s="72" t="s">
        <v>11720</v>
      </c>
      <c r="K982" s="71">
        <v>-25788</v>
      </c>
      <c r="L982" s="73">
        <v>-283668</v>
      </c>
      <c r="M982" t="e">
        <f>+VLOOKUP(D982,'[1]Trừ tiền'!O$8:P$893,2,0)</f>
        <v>#N/A</v>
      </c>
      <c r="N982" s="59" t="e">
        <f t="shared" si="50"/>
        <v>#N/A</v>
      </c>
      <c r="U982" s="84">
        <f>+VLOOKUP(D982,'[1]TT T7'!O$895:P$1106,2,0)</f>
        <v>-283668</v>
      </c>
      <c r="V982" s="59">
        <f t="shared" si="51"/>
        <v>0</v>
      </c>
    </row>
    <row r="983" spans="1:22" hidden="1" x14ac:dyDescent="0.3">
      <c r="A983">
        <f t="shared" si="48"/>
        <v>6</v>
      </c>
      <c r="B983" s="69">
        <v>45098</v>
      </c>
      <c r="C983" s="70" t="s">
        <v>22279</v>
      </c>
      <c r="D983" s="70">
        <f t="shared" si="49"/>
        <v>22942</v>
      </c>
      <c r="E983" s="70" t="s">
        <v>20824</v>
      </c>
      <c r="F983" s="70" t="s">
        <v>22280</v>
      </c>
      <c r="G983" s="70" t="s">
        <v>11799</v>
      </c>
      <c r="H983" s="70" t="s">
        <v>11725</v>
      </c>
      <c r="I983" s="71">
        <v>-259558</v>
      </c>
      <c r="J983" s="72" t="s">
        <v>11720</v>
      </c>
      <c r="K983" s="71">
        <v>-25956</v>
      </c>
      <c r="L983" s="73">
        <v>-285514</v>
      </c>
      <c r="M983" t="e">
        <f>+VLOOKUP(D983,'[1]Trừ tiền'!O$8:P$893,2,0)</f>
        <v>#N/A</v>
      </c>
      <c r="N983" s="59" t="e">
        <f t="shared" si="50"/>
        <v>#N/A</v>
      </c>
      <c r="U983" s="84">
        <f>+VLOOKUP(D983,'[1]TT T7'!O$895:P$1106,2,0)</f>
        <v>-285514</v>
      </c>
      <c r="V983" s="59">
        <f t="shared" si="51"/>
        <v>0</v>
      </c>
    </row>
    <row r="984" spans="1:22" hidden="1" x14ac:dyDescent="0.3">
      <c r="A984">
        <f t="shared" si="48"/>
        <v>6</v>
      </c>
      <c r="B984" s="69">
        <v>45103</v>
      </c>
      <c r="C984" s="70" t="s">
        <v>22281</v>
      </c>
      <c r="D984" s="70">
        <f t="shared" si="49"/>
        <v>23603</v>
      </c>
      <c r="E984" s="70" t="s">
        <v>20824</v>
      </c>
      <c r="F984" s="70" t="s">
        <v>22282</v>
      </c>
      <c r="G984" s="70" t="s">
        <v>11799</v>
      </c>
      <c r="H984" s="70" t="s">
        <v>11725</v>
      </c>
      <c r="I984" s="71">
        <v>-259558</v>
      </c>
      <c r="J984" s="72" t="s">
        <v>11720</v>
      </c>
      <c r="K984" s="71">
        <v>-25956</v>
      </c>
      <c r="L984" s="73">
        <v>-285514</v>
      </c>
      <c r="M984" t="e">
        <f>+VLOOKUP(D984,'[1]Trừ tiền'!O$8:P$893,2,0)</f>
        <v>#N/A</v>
      </c>
      <c r="N984" s="59" t="e">
        <f t="shared" si="50"/>
        <v>#N/A</v>
      </c>
      <c r="U984" s="84">
        <f>+VLOOKUP(D984,'[1]TT T7'!O$895:P$1106,2,0)</f>
        <v>-285514</v>
      </c>
      <c r="V984" s="59">
        <f t="shared" si="51"/>
        <v>0</v>
      </c>
    </row>
    <row r="985" spans="1:22" hidden="1" x14ac:dyDescent="0.3">
      <c r="A985">
        <f t="shared" si="48"/>
        <v>6</v>
      </c>
      <c r="B985" s="69">
        <v>45078</v>
      </c>
      <c r="C985" s="70" t="s">
        <v>22283</v>
      </c>
      <c r="D985" s="70">
        <f t="shared" si="49"/>
        <v>20737</v>
      </c>
      <c r="E985" s="70" t="s">
        <v>20824</v>
      </c>
      <c r="F985" s="70" t="s">
        <v>22284</v>
      </c>
      <c r="G985" s="70" t="s">
        <v>11799</v>
      </c>
      <c r="H985" s="70" t="s">
        <v>11725</v>
      </c>
      <c r="I985" s="71">
        <v>-264600</v>
      </c>
      <c r="J985" s="72" t="s">
        <v>11720</v>
      </c>
      <c r="K985" s="71">
        <v>-26460</v>
      </c>
      <c r="L985" s="73">
        <v>-291060</v>
      </c>
      <c r="M985" t="e">
        <f>+VLOOKUP(D985,'[1]Trừ tiền'!O$8:P$893,2,0)</f>
        <v>#N/A</v>
      </c>
      <c r="N985" s="59" t="e">
        <f t="shared" si="50"/>
        <v>#N/A</v>
      </c>
      <c r="U985" s="84">
        <f>+VLOOKUP(D985,'[1]TT T7'!O$895:P$1106,2,0)</f>
        <v>-291060</v>
      </c>
      <c r="V985" s="59">
        <f t="shared" si="51"/>
        <v>0</v>
      </c>
    </row>
    <row r="986" spans="1:22" hidden="1" x14ac:dyDescent="0.3">
      <c r="A986">
        <f t="shared" si="48"/>
        <v>6</v>
      </c>
      <c r="B986" s="69">
        <v>45089</v>
      </c>
      <c r="C986" s="70" t="s">
        <v>22285</v>
      </c>
      <c r="D986" s="70">
        <f t="shared" si="49"/>
        <v>21888</v>
      </c>
      <c r="E986" s="70" t="s">
        <v>20824</v>
      </c>
      <c r="F986" s="70" t="s">
        <v>22286</v>
      </c>
      <c r="G986" s="70" t="s">
        <v>11799</v>
      </c>
      <c r="H986" s="70" t="s">
        <v>11725</v>
      </c>
      <c r="I986" s="71">
        <v>-266538</v>
      </c>
      <c r="J986" s="72" t="s">
        <v>11720</v>
      </c>
      <c r="K986" s="71">
        <v>-26654</v>
      </c>
      <c r="L986" s="73">
        <v>-293192</v>
      </c>
      <c r="M986" t="e">
        <f>+VLOOKUP(D986,'[1]Trừ tiền'!O$8:P$893,2,0)</f>
        <v>#N/A</v>
      </c>
      <c r="N986" s="59" t="e">
        <f t="shared" si="50"/>
        <v>#N/A</v>
      </c>
      <c r="U986" s="84">
        <f>+VLOOKUP(D986,'[1]TT T7'!O$895:P$1106,2,0)</f>
        <v>-293192</v>
      </c>
      <c r="V986" s="59">
        <f t="shared" si="51"/>
        <v>0</v>
      </c>
    </row>
    <row r="987" spans="1:22" hidden="1" x14ac:dyDescent="0.3">
      <c r="A987">
        <f t="shared" si="48"/>
        <v>6</v>
      </c>
      <c r="B987" s="69">
        <v>45097</v>
      </c>
      <c r="C987" s="70" t="s">
        <v>22287</v>
      </c>
      <c r="D987" s="70">
        <f t="shared" si="49"/>
        <v>22816</v>
      </c>
      <c r="E987" s="70" t="s">
        <v>20824</v>
      </c>
      <c r="F987" s="70" t="s">
        <v>22288</v>
      </c>
      <c r="G987" s="70" t="s">
        <v>11799</v>
      </c>
      <c r="H987" s="70" t="s">
        <v>11725</v>
      </c>
      <c r="I987" s="71">
        <v>-266538</v>
      </c>
      <c r="J987" s="72" t="s">
        <v>11720</v>
      </c>
      <c r="K987" s="71">
        <v>-26654</v>
      </c>
      <c r="L987" s="73">
        <v>-293192</v>
      </c>
      <c r="M987" t="e">
        <f>+VLOOKUP(D987,'[1]Trừ tiền'!O$8:P$893,2,0)</f>
        <v>#N/A</v>
      </c>
      <c r="N987" s="59" t="e">
        <f t="shared" si="50"/>
        <v>#N/A</v>
      </c>
      <c r="U987" s="84">
        <f>+VLOOKUP(D987,'[1]TT T7'!O$895:P$1106,2,0)</f>
        <v>-293192</v>
      </c>
      <c r="V987" s="59">
        <f t="shared" si="51"/>
        <v>0</v>
      </c>
    </row>
    <row r="988" spans="1:22" hidden="1" x14ac:dyDescent="0.3">
      <c r="A988">
        <f t="shared" si="48"/>
        <v>6</v>
      </c>
      <c r="B988" s="69">
        <v>45105</v>
      </c>
      <c r="C988" s="70" t="s">
        <v>22289</v>
      </c>
      <c r="D988" s="70">
        <f t="shared" si="49"/>
        <v>2299</v>
      </c>
      <c r="E988" s="70" t="s">
        <v>20847</v>
      </c>
      <c r="F988" s="70" t="s">
        <v>22290</v>
      </c>
      <c r="G988" s="70" t="s">
        <v>11860</v>
      </c>
      <c r="H988" s="70" t="s">
        <v>11719</v>
      </c>
      <c r="I988" s="71">
        <v>-269612</v>
      </c>
      <c r="J988" s="72" t="s">
        <v>11720</v>
      </c>
      <c r="K988" s="71">
        <v>-26961</v>
      </c>
      <c r="L988" s="73">
        <v>-296573</v>
      </c>
      <c r="M988" t="e">
        <f>+VLOOKUP(D988,'[1]Trừ tiền'!O$8:P$893,2,0)</f>
        <v>#N/A</v>
      </c>
      <c r="N988" s="59" t="e">
        <f t="shared" si="50"/>
        <v>#N/A</v>
      </c>
      <c r="U988" s="84">
        <f>+VLOOKUP(D988,'[1]TT T7'!O$895:P$1106,2,0)</f>
        <v>-296573</v>
      </c>
      <c r="V988" s="59">
        <f t="shared" si="51"/>
        <v>0</v>
      </c>
    </row>
    <row r="989" spans="1:22" hidden="1" x14ac:dyDescent="0.3">
      <c r="A989">
        <f t="shared" si="48"/>
        <v>6</v>
      </c>
      <c r="B989" s="69">
        <v>45090</v>
      </c>
      <c r="C989" s="70" t="s">
        <v>22291</v>
      </c>
      <c r="D989" s="70">
        <f t="shared" si="49"/>
        <v>1326</v>
      </c>
      <c r="E989" s="70" t="s">
        <v>20827</v>
      </c>
      <c r="F989" s="70" t="s">
        <v>22292</v>
      </c>
      <c r="G989" s="70" t="s">
        <v>11970</v>
      </c>
      <c r="H989" s="70" t="s">
        <v>11971</v>
      </c>
      <c r="I989" s="71">
        <v>-272250</v>
      </c>
      <c r="J989" s="72" t="s">
        <v>11720</v>
      </c>
      <c r="K989" s="71">
        <v>-27225</v>
      </c>
      <c r="L989" s="73">
        <v>-299475</v>
      </c>
      <c r="M989" t="e">
        <f>+VLOOKUP(D989,'[1]Trừ tiền'!O$8:P$893,2,0)</f>
        <v>#N/A</v>
      </c>
      <c r="N989" s="59" t="e">
        <f t="shared" si="50"/>
        <v>#N/A</v>
      </c>
      <c r="U989" s="84">
        <f>+VLOOKUP(D989,'[1]TT T7'!O$895:P$1106,2,0)</f>
        <v>-299475</v>
      </c>
      <c r="V989" s="59">
        <f t="shared" si="51"/>
        <v>0</v>
      </c>
    </row>
    <row r="990" spans="1:22" hidden="1" x14ac:dyDescent="0.3">
      <c r="A990">
        <f t="shared" si="48"/>
        <v>6</v>
      </c>
      <c r="B990" s="69">
        <v>45094</v>
      </c>
      <c r="C990" s="70" t="s">
        <v>13919</v>
      </c>
      <c r="D990" s="70">
        <f t="shared" si="49"/>
        <v>489</v>
      </c>
      <c r="E990" s="70" t="s">
        <v>21060</v>
      </c>
      <c r="F990" s="70" t="s">
        <v>21595</v>
      </c>
      <c r="G990" s="70" t="s">
        <v>12231</v>
      </c>
      <c r="H990" s="70" t="s">
        <v>12232</v>
      </c>
      <c r="I990" s="71">
        <v>-272250</v>
      </c>
      <c r="J990" s="72" t="s">
        <v>11720</v>
      </c>
      <c r="K990" s="71">
        <v>-27225</v>
      </c>
      <c r="L990" s="73">
        <v>-299475</v>
      </c>
      <c r="M990" t="s">
        <v>20864</v>
      </c>
      <c r="N990" s="59" t="e">
        <f t="shared" si="50"/>
        <v>#VALUE!</v>
      </c>
      <c r="O990" t="e">
        <f>+SUMIFS('[1]Trừ tiền'!P$8:P$893,'[1]Trừ tiền'!O$8:O$893,'[1]Hàng trả'!D911)</f>
        <v>#VALUE!</v>
      </c>
      <c r="P990" t="e">
        <f>+O990-M990</f>
        <v>#VALUE!</v>
      </c>
      <c r="U990" s="84">
        <v>-299475</v>
      </c>
      <c r="V990" s="59">
        <f t="shared" si="51"/>
        <v>0</v>
      </c>
    </row>
    <row r="991" spans="1:22" hidden="1" x14ac:dyDescent="0.3">
      <c r="A991">
        <f t="shared" si="48"/>
        <v>6</v>
      </c>
      <c r="B991" s="69">
        <v>45104</v>
      </c>
      <c r="C991" s="70" t="s">
        <v>22293</v>
      </c>
      <c r="D991" s="70">
        <f t="shared" si="49"/>
        <v>23967</v>
      </c>
      <c r="E991" s="70" t="s">
        <v>20824</v>
      </c>
      <c r="F991" s="70" t="s">
        <v>22294</v>
      </c>
      <c r="G991" s="70" t="s">
        <v>11799</v>
      </c>
      <c r="H991" s="70" t="s">
        <v>11725</v>
      </c>
      <c r="I991" s="71">
        <v>-272250</v>
      </c>
      <c r="J991" s="72" t="s">
        <v>11720</v>
      </c>
      <c r="K991" s="71">
        <v>-27225</v>
      </c>
      <c r="L991" s="73">
        <v>-299475</v>
      </c>
      <c r="M991" t="e">
        <f>+VLOOKUP(D991,'[1]Trừ tiền'!O$8:P$893,2,0)</f>
        <v>#N/A</v>
      </c>
      <c r="N991" s="59" t="e">
        <f t="shared" si="50"/>
        <v>#N/A</v>
      </c>
      <c r="U991" s="84">
        <f>+VLOOKUP(D991,'[1]TT T7'!O$895:P$1106,2,0)</f>
        <v>-299475</v>
      </c>
      <c r="V991" s="59">
        <f t="shared" si="51"/>
        <v>0</v>
      </c>
    </row>
    <row r="992" spans="1:22" hidden="1" x14ac:dyDescent="0.3">
      <c r="A992">
        <f t="shared" si="48"/>
        <v>6</v>
      </c>
      <c r="B992" s="69">
        <v>45101</v>
      </c>
      <c r="C992" s="70" t="s">
        <v>17057</v>
      </c>
      <c r="D992" s="70">
        <f t="shared" si="49"/>
        <v>23555</v>
      </c>
      <c r="E992" s="70" t="s">
        <v>20824</v>
      </c>
      <c r="F992" s="70" t="s">
        <v>22295</v>
      </c>
      <c r="G992" s="70" t="s">
        <v>11799</v>
      </c>
      <c r="H992" s="70" t="s">
        <v>11725</v>
      </c>
      <c r="I992" s="71">
        <v>-272252</v>
      </c>
      <c r="J992" s="72" t="s">
        <v>11720</v>
      </c>
      <c r="K992" s="71">
        <v>-27225</v>
      </c>
      <c r="L992" s="73">
        <v>-299477</v>
      </c>
      <c r="M992" t="e">
        <f>+VLOOKUP(D992,'[1]Trừ tiền'!O$8:P$893,2,0)</f>
        <v>#N/A</v>
      </c>
      <c r="N992" s="59" t="e">
        <f t="shared" si="50"/>
        <v>#N/A</v>
      </c>
      <c r="U992" s="84">
        <f>+VLOOKUP(D992,'[1]TT T7'!O$895:P$1106,2,0)</f>
        <v>-299477</v>
      </c>
      <c r="V992" s="59">
        <f t="shared" si="51"/>
        <v>0</v>
      </c>
    </row>
    <row r="993" spans="1:22" hidden="1" x14ac:dyDescent="0.3">
      <c r="A993">
        <f t="shared" si="48"/>
        <v>6</v>
      </c>
      <c r="B993" s="69">
        <v>45100</v>
      </c>
      <c r="C993" s="70" t="s">
        <v>22296</v>
      </c>
      <c r="D993" s="70">
        <f t="shared" si="49"/>
        <v>2232</v>
      </c>
      <c r="E993" s="70" t="s">
        <v>20847</v>
      </c>
      <c r="F993" s="70" t="s">
        <v>22297</v>
      </c>
      <c r="G993" s="70" t="s">
        <v>11860</v>
      </c>
      <c r="H993" s="70" t="s">
        <v>11719</v>
      </c>
      <c r="I993" s="71">
        <v>-272298</v>
      </c>
      <c r="J993" s="72" t="s">
        <v>11720</v>
      </c>
      <c r="K993" s="71">
        <v>-27230</v>
      </c>
      <c r="L993" s="73">
        <v>-299528</v>
      </c>
      <c r="M993" t="e">
        <f>+VLOOKUP(D993,'[1]Trừ tiền'!O$8:P$893,2,0)</f>
        <v>#N/A</v>
      </c>
      <c r="N993" s="59" t="e">
        <f t="shared" si="50"/>
        <v>#N/A</v>
      </c>
      <c r="U993" s="84">
        <f>+VLOOKUP(D993,'[1]TT T7'!O$895:P$1106,2,0)</f>
        <v>-299528</v>
      </c>
      <c r="V993" s="59">
        <f t="shared" si="51"/>
        <v>0</v>
      </c>
    </row>
    <row r="994" spans="1:22" hidden="1" x14ac:dyDescent="0.3">
      <c r="A994">
        <f t="shared" si="48"/>
        <v>6</v>
      </c>
      <c r="B994" s="69">
        <v>45092</v>
      </c>
      <c r="C994" s="70" t="s">
        <v>21747</v>
      </c>
      <c r="D994" s="70">
        <f t="shared" si="49"/>
        <v>1336</v>
      </c>
      <c r="E994" s="70" t="s">
        <v>20860</v>
      </c>
      <c r="F994" s="70" t="s">
        <v>22298</v>
      </c>
      <c r="G994" s="70" t="s">
        <v>12215</v>
      </c>
      <c r="H994" s="70" t="s">
        <v>12216</v>
      </c>
      <c r="I994" s="71">
        <v>-274978</v>
      </c>
      <c r="J994" s="72" t="s">
        <v>11720</v>
      </c>
      <c r="K994" s="71">
        <v>-27498</v>
      </c>
      <c r="L994" s="73">
        <v>-302476</v>
      </c>
      <c r="M994" t="s">
        <v>20864</v>
      </c>
      <c r="N994" s="59" t="e">
        <f t="shared" si="50"/>
        <v>#VALUE!</v>
      </c>
      <c r="O994" t="e">
        <f>+SUMIFS('[1]Trừ tiền'!P$8:P$893,'[1]Trừ tiền'!O$8:O$893,'[1]Hàng trả'!D901)</f>
        <v>#VALUE!</v>
      </c>
      <c r="P994" t="e">
        <f>+O994-M994</f>
        <v>#VALUE!</v>
      </c>
      <c r="U994" s="84">
        <f>+VLOOKUP(D994,'[1]TT T7'!O$895:P$1106,2,0)</f>
        <v>-302476</v>
      </c>
      <c r="V994" s="59">
        <f t="shared" si="51"/>
        <v>0</v>
      </c>
    </row>
    <row r="995" spans="1:22" hidden="1" x14ac:dyDescent="0.3">
      <c r="A995">
        <f t="shared" si="48"/>
        <v>6</v>
      </c>
      <c r="B995" s="69">
        <v>45096</v>
      </c>
      <c r="C995" s="70" t="s">
        <v>14254</v>
      </c>
      <c r="D995" s="70">
        <f t="shared" si="49"/>
        <v>885</v>
      </c>
      <c r="E995" s="70" t="s">
        <v>20974</v>
      </c>
      <c r="F995" s="70" t="s">
        <v>22299</v>
      </c>
      <c r="G995" s="70" t="s">
        <v>12257</v>
      </c>
      <c r="H995" s="70" t="s">
        <v>12258</v>
      </c>
      <c r="I995" s="71">
        <v>-280306</v>
      </c>
      <c r="J995" s="72" t="s">
        <v>11720</v>
      </c>
      <c r="K995" s="71">
        <v>-28031</v>
      </c>
      <c r="L995" s="73">
        <v>-308337</v>
      </c>
      <c r="M995" t="e">
        <f>+VLOOKUP(D995,'[1]Trừ tiền'!O$8:P$893,2,0)</f>
        <v>#N/A</v>
      </c>
      <c r="N995" s="59" t="e">
        <f t="shared" si="50"/>
        <v>#N/A</v>
      </c>
      <c r="U995" s="84">
        <f>+VLOOKUP(D995,'[1]TT T7'!O$895:P$1106,2,0)</f>
        <v>-308337</v>
      </c>
      <c r="V995" s="59">
        <f t="shared" si="51"/>
        <v>0</v>
      </c>
    </row>
    <row r="996" spans="1:22" hidden="1" x14ac:dyDescent="0.3">
      <c r="A996">
        <f t="shared" si="48"/>
        <v>6</v>
      </c>
      <c r="B996" s="69">
        <v>45097</v>
      </c>
      <c r="C996" s="70" t="s">
        <v>22300</v>
      </c>
      <c r="D996" s="70">
        <f t="shared" si="49"/>
        <v>1341</v>
      </c>
      <c r="E996" s="70" t="s">
        <v>20827</v>
      </c>
      <c r="F996" s="70" t="s">
        <v>21927</v>
      </c>
      <c r="G996" s="70" t="s">
        <v>11970</v>
      </c>
      <c r="H996" s="70" t="s">
        <v>11971</v>
      </c>
      <c r="I996" s="71">
        <v>-286316</v>
      </c>
      <c r="J996" s="72" t="s">
        <v>11720</v>
      </c>
      <c r="K996" s="71">
        <v>-28632</v>
      </c>
      <c r="L996" s="73">
        <v>-314948</v>
      </c>
      <c r="M996" t="e">
        <f>+VLOOKUP(D996,'[1]Trừ tiền'!O$8:P$893,2,0)</f>
        <v>#N/A</v>
      </c>
      <c r="N996" s="59" t="e">
        <f t="shared" si="50"/>
        <v>#N/A</v>
      </c>
      <c r="U996" s="84">
        <v>-314948</v>
      </c>
      <c r="V996" s="59">
        <f t="shared" si="51"/>
        <v>0</v>
      </c>
    </row>
    <row r="997" spans="1:22" hidden="1" x14ac:dyDescent="0.3">
      <c r="A997">
        <f t="shared" si="48"/>
        <v>6</v>
      </c>
      <c r="B997" s="69">
        <v>45107</v>
      </c>
      <c r="C997" s="70" t="s">
        <v>22301</v>
      </c>
      <c r="D997" s="70">
        <f t="shared" si="49"/>
        <v>24777</v>
      </c>
      <c r="E997" s="70" t="s">
        <v>20824</v>
      </c>
      <c r="F997" s="70" t="s">
        <v>22302</v>
      </c>
      <c r="G997" s="70" t="s">
        <v>11799</v>
      </c>
      <c r="H997" s="70" t="s">
        <v>11725</v>
      </c>
      <c r="I997" s="71">
        <v>-286672</v>
      </c>
      <c r="J997" s="72" t="s">
        <v>11720</v>
      </c>
      <c r="K997" s="71">
        <v>-28667</v>
      </c>
      <c r="L997" s="73">
        <v>-315339</v>
      </c>
      <c r="M997" t="e">
        <f>+VLOOKUP(D997,'[1]Trừ tiền'!O$8:P$893,2,0)</f>
        <v>#N/A</v>
      </c>
      <c r="N997" s="59" t="e">
        <f t="shared" si="50"/>
        <v>#N/A</v>
      </c>
      <c r="U997" s="84">
        <f>+VLOOKUP(D997,'[1]TT T7'!O$895:P$1106,2,0)</f>
        <v>-315339</v>
      </c>
      <c r="V997" s="59">
        <f t="shared" si="51"/>
        <v>0</v>
      </c>
    </row>
    <row r="998" spans="1:22" hidden="1" x14ac:dyDescent="0.3">
      <c r="A998">
        <f t="shared" si="48"/>
        <v>6</v>
      </c>
      <c r="B998" s="69">
        <v>45091</v>
      </c>
      <c r="C998" s="70" t="s">
        <v>22303</v>
      </c>
      <c r="D998" s="70">
        <f t="shared" si="49"/>
        <v>2115</v>
      </c>
      <c r="E998" s="70" t="s">
        <v>20847</v>
      </c>
      <c r="F998" s="70" t="s">
        <v>22304</v>
      </c>
      <c r="G998" s="70" t="s">
        <v>11860</v>
      </c>
      <c r="H998" s="70" t="s">
        <v>11719</v>
      </c>
      <c r="I998" s="71">
        <v>-287297</v>
      </c>
      <c r="J998" s="72" t="s">
        <v>11720</v>
      </c>
      <c r="K998" s="71">
        <v>-28730</v>
      </c>
      <c r="L998" s="73">
        <v>-316027</v>
      </c>
      <c r="M998" t="e">
        <f>+VLOOKUP(D998,'[1]Trừ tiền'!O$8:P$893,2,0)</f>
        <v>#N/A</v>
      </c>
      <c r="N998" s="59" t="e">
        <f t="shared" si="50"/>
        <v>#N/A</v>
      </c>
      <c r="U998" s="84">
        <f>+VLOOKUP(D998,'[1]TT T7'!O$895:P$1106,2,0)</f>
        <v>-316027</v>
      </c>
      <c r="V998" s="59">
        <f t="shared" si="51"/>
        <v>0</v>
      </c>
    </row>
    <row r="999" spans="1:22" hidden="1" x14ac:dyDescent="0.3">
      <c r="A999">
        <f t="shared" si="48"/>
        <v>6</v>
      </c>
      <c r="B999" s="69">
        <v>45103</v>
      </c>
      <c r="C999" s="70" t="s">
        <v>22305</v>
      </c>
      <c r="D999" s="70">
        <f t="shared" si="49"/>
        <v>690</v>
      </c>
      <c r="E999" s="70" t="s">
        <v>20832</v>
      </c>
      <c r="F999" s="70" t="s">
        <v>22306</v>
      </c>
      <c r="G999" s="70" t="s">
        <v>12263</v>
      </c>
      <c r="H999" s="70" t="s">
        <v>12264</v>
      </c>
      <c r="I999" s="71">
        <v>-293724</v>
      </c>
      <c r="J999" s="72" t="s">
        <v>11720</v>
      </c>
      <c r="K999" s="71">
        <v>-29372</v>
      </c>
      <c r="L999" s="73">
        <v>-323096</v>
      </c>
      <c r="M999" t="e">
        <f>+VLOOKUP(D999,'[1]Trừ tiền'!O$8:P$893,2,0)</f>
        <v>#N/A</v>
      </c>
      <c r="N999" s="59" t="e">
        <f t="shared" si="50"/>
        <v>#N/A</v>
      </c>
      <c r="U999" s="84">
        <f>+VLOOKUP(D999,'[1]TT T7'!O$895:P$1106,2,0)</f>
        <v>-323096</v>
      </c>
      <c r="V999" s="59">
        <f t="shared" si="51"/>
        <v>0</v>
      </c>
    </row>
    <row r="1000" spans="1:22" hidden="1" x14ac:dyDescent="0.3">
      <c r="A1000">
        <f t="shared" si="48"/>
        <v>6</v>
      </c>
      <c r="B1000" s="69">
        <v>45098</v>
      </c>
      <c r="C1000" s="70" t="s">
        <v>22307</v>
      </c>
      <c r="D1000" s="70">
        <f t="shared" si="49"/>
        <v>23052</v>
      </c>
      <c r="E1000" s="70" t="s">
        <v>20824</v>
      </c>
      <c r="F1000" s="70" t="s">
        <v>22308</v>
      </c>
      <c r="G1000" s="70" t="s">
        <v>11799</v>
      </c>
      <c r="H1000" s="70" t="s">
        <v>11725</v>
      </c>
      <c r="I1000" s="71">
        <v>-305967</v>
      </c>
      <c r="J1000" s="72" t="s">
        <v>11720</v>
      </c>
      <c r="K1000" s="71">
        <v>-30597</v>
      </c>
      <c r="L1000" s="73">
        <v>-336564</v>
      </c>
      <c r="M1000" t="e">
        <f>+VLOOKUP(D1000,'[1]Trừ tiền'!O$8:P$893,2,0)</f>
        <v>#N/A</v>
      </c>
      <c r="N1000" s="59" t="e">
        <f t="shared" si="50"/>
        <v>#N/A</v>
      </c>
      <c r="U1000" s="84">
        <f>+VLOOKUP(D1000,'[1]TT T7'!O$895:P$1106,2,0)</f>
        <v>-336564</v>
      </c>
      <c r="V1000" s="59">
        <f t="shared" si="51"/>
        <v>0</v>
      </c>
    </row>
    <row r="1001" spans="1:22" hidden="1" x14ac:dyDescent="0.3">
      <c r="A1001">
        <f t="shared" si="48"/>
        <v>6</v>
      </c>
      <c r="B1001" s="69">
        <v>45096</v>
      </c>
      <c r="C1001" s="70" t="s">
        <v>22309</v>
      </c>
      <c r="D1001" s="70">
        <f t="shared" si="49"/>
        <v>346</v>
      </c>
      <c r="E1001" s="70" t="s">
        <v>20830</v>
      </c>
      <c r="F1001" s="70" t="s">
        <v>22310</v>
      </c>
      <c r="G1001" s="70" t="s">
        <v>12026</v>
      </c>
      <c r="H1001" s="70" t="s">
        <v>12027</v>
      </c>
      <c r="I1001" s="71">
        <v>-309082</v>
      </c>
      <c r="J1001" s="72" t="s">
        <v>11720</v>
      </c>
      <c r="K1001" s="71">
        <v>-30908</v>
      </c>
      <c r="L1001" s="73">
        <v>-339990</v>
      </c>
      <c r="M1001" t="e">
        <f>+VLOOKUP(D1001,'[1]Trừ tiền'!O$8:P$893,2,0)</f>
        <v>#N/A</v>
      </c>
      <c r="N1001" s="59" t="e">
        <f t="shared" si="50"/>
        <v>#N/A</v>
      </c>
      <c r="U1001" s="84">
        <f>+VLOOKUP(D1001,'[1]TT T7'!O$895:P$1106,2,0)</f>
        <v>-339990</v>
      </c>
      <c r="V1001" s="59">
        <f t="shared" si="51"/>
        <v>0</v>
      </c>
    </row>
    <row r="1002" spans="1:22" hidden="1" x14ac:dyDescent="0.3">
      <c r="A1002">
        <f t="shared" si="48"/>
        <v>6</v>
      </c>
      <c r="B1002" s="69">
        <v>45105</v>
      </c>
      <c r="C1002" s="70" t="s">
        <v>14110</v>
      </c>
      <c r="D1002" s="70">
        <f t="shared" si="49"/>
        <v>691</v>
      </c>
      <c r="E1002" s="70" t="s">
        <v>20842</v>
      </c>
      <c r="F1002" s="70" t="s">
        <v>22311</v>
      </c>
      <c r="G1002" s="70" t="s">
        <v>11838</v>
      </c>
      <c r="H1002" s="70" t="s">
        <v>11839</v>
      </c>
      <c r="I1002" s="71">
        <v>-313642</v>
      </c>
      <c r="J1002" s="72" t="s">
        <v>11720</v>
      </c>
      <c r="K1002" s="71">
        <v>-31364</v>
      </c>
      <c r="L1002" s="73">
        <v>-345006</v>
      </c>
      <c r="M1002" t="e">
        <f>+VLOOKUP(D1002,'[1]Trừ tiền'!O$8:P$893,2,0)</f>
        <v>#N/A</v>
      </c>
      <c r="N1002" s="59" t="e">
        <f t="shared" si="50"/>
        <v>#N/A</v>
      </c>
      <c r="U1002" s="84">
        <f>+VLOOKUP(D1002,'[1]TT T7'!O$895:P$1106,2,0)</f>
        <v>-345006</v>
      </c>
      <c r="V1002" s="59">
        <f t="shared" si="51"/>
        <v>0</v>
      </c>
    </row>
    <row r="1003" spans="1:22" hidden="1" x14ac:dyDescent="0.3">
      <c r="A1003">
        <f t="shared" si="48"/>
        <v>6</v>
      </c>
      <c r="B1003" s="69">
        <v>45089</v>
      </c>
      <c r="C1003" s="70" t="s">
        <v>22312</v>
      </c>
      <c r="D1003" s="70">
        <f t="shared" si="49"/>
        <v>830</v>
      </c>
      <c r="E1003" s="70" t="s">
        <v>20974</v>
      </c>
      <c r="F1003" s="70" t="s">
        <v>21631</v>
      </c>
      <c r="G1003" s="70" t="s">
        <v>12257</v>
      </c>
      <c r="H1003" s="70" t="s">
        <v>12258</v>
      </c>
      <c r="I1003" s="71">
        <v>-315036</v>
      </c>
      <c r="J1003" s="72" t="s">
        <v>11720</v>
      </c>
      <c r="K1003" s="71">
        <v>-31504</v>
      </c>
      <c r="L1003" s="73">
        <v>-346540</v>
      </c>
      <c r="M1003" t="e">
        <f>+VLOOKUP(D1003,'[1]Trừ tiền'!O$8:P$893,2,0)</f>
        <v>#N/A</v>
      </c>
      <c r="N1003" s="59" t="e">
        <f t="shared" si="50"/>
        <v>#N/A</v>
      </c>
      <c r="U1003" s="84">
        <f>+VLOOKUP(D1003,'[1]TT T7'!O$895:P$1106,2,0)</f>
        <v>-346540</v>
      </c>
      <c r="V1003" s="59">
        <f t="shared" si="51"/>
        <v>0</v>
      </c>
    </row>
    <row r="1004" spans="1:22" hidden="1" x14ac:dyDescent="0.3">
      <c r="A1004">
        <f t="shared" si="48"/>
        <v>6</v>
      </c>
      <c r="B1004" s="69">
        <v>45085</v>
      </c>
      <c r="C1004" s="70" t="s">
        <v>22313</v>
      </c>
      <c r="D1004" s="70">
        <f t="shared" si="49"/>
        <v>21533</v>
      </c>
      <c r="E1004" s="70" t="s">
        <v>20824</v>
      </c>
      <c r="F1004" s="70" t="s">
        <v>22314</v>
      </c>
      <c r="G1004" s="70" t="s">
        <v>11799</v>
      </c>
      <c r="H1004" s="70" t="s">
        <v>11725</v>
      </c>
      <c r="I1004" s="71">
        <v>-318150</v>
      </c>
      <c r="J1004" s="72" t="s">
        <v>11720</v>
      </c>
      <c r="K1004" s="71">
        <v>-31815</v>
      </c>
      <c r="L1004" s="73">
        <v>-349965</v>
      </c>
      <c r="M1004" t="e">
        <f>+VLOOKUP(D1004,'[1]Trừ tiền'!O$8:P$893,2,0)</f>
        <v>#N/A</v>
      </c>
      <c r="N1004" s="59" t="e">
        <f t="shared" si="50"/>
        <v>#N/A</v>
      </c>
      <c r="U1004" s="84">
        <f>+VLOOKUP(D1004,'[1]TT T7'!O$895:P$1106,2,0)</f>
        <v>-349965</v>
      </c>
      <c r="V1004" s="59">
        <f t="shared" si="51"/>
        <v>0</v>
      </c>
    </row>
    <row r="1005" spans="1:22" hidden="1" x14ac:dyDescent="0.3">
      <c r="A1005">
        <f t="shared" si="48"/>
        <v>6</v>
      </c>
      <c r="B1005" s="69">
        <v>45103</v>
      </c>
      <c r="C1005" s="70" t="s">
        <v>15195</v>
      </c>
      <c r="D1005" s="70">
        <f t="shared" si="49"/>
        <v>6394</v>
      </c>
      <c r="E1005" s="70" t="s">
        <v>20849</v>
      </c>
      <c r="F1005" s="70" t="s">
        <v>22315</v>
      </c>
      <c r="G1005" s="70" t="s">
        <v>12239</v>
      </c>
      <c r="H1005" s="70" t="s">
        <v>12240</v>
      </c>
      <c r="I1005" s="71">
        <v>-326550</v>
      </c>
      <c r="J1005" s="72" t="s">
        <v>11720</v>
      </c>
      <c r="K1005" s="71">
        <v>-32655</v>
      </c>
      <c r="L1005" s="73">
        <v>-359205</v>
      </c>
      <c r="M1005" t="e">
        <f>+VLOOKUP(D1005,'[1]Trừ tiền'!O$8:P$893,2,0)</f>
        <v>#N/A</v>
      </c>
      <c r="N1005" s="59" t="e">
        <f t="shared" si="50"/>
        <v>#N/A</v>
      </c>
      <c r="U1005" s="84">
        <f>+VLOOKUP(D1005,'[1]TT T7'!O$895:P$1106,2,0)</f>
        <v>-359205</v>
      </c>
      <c r="V1005" s="59">
        <f t="shared" si="51"/>
        <v>0</v>
      </c>
    </row>
    <row r="1006" spans="1:22" hidden="1" x14ac:dyDescent="0.3">
      <c r="A1006">
        <f t="shared" si="48"/>
        <v>6</v>
      </c>
      <c r="B1006" s="69">
        <v>45099</v>
      </c>
      <c r="C1006" s="70" t="s">
        <v>22316</v>
      </c>
      <c r="D1006" s="70">
        <f t="shared" si="49"/>
        <v>2218</v>
      </c>
      <c r="E1006" s="70" t="s">
        <v>20847</v>
      </c>
      <c r="F1006" s="70" t="s">
        <v>22317</v>
      </c>
      <c r="G1006" s="70" t="s">
        <v>11860</v>
      </c>
      <c r="H1006" s="70" t="s">
        <v>11719</v>
      </c>
      <c r="I1006" s="71">
        <v>-330750</v>
      </c>
      <c r="J1006" s="72" t="s">
        <v>11720</v>
      </c>
      <c r="K1006" s="71">
        <v>-33075</v>
      </c>
      <c r="L1006" s="73">
        <v>-363825</v>
      </c>
      <c r="M1006" t="e">
        <f>+VLOOKUP(D1006,'[1]Trừ tiền'!O$8:P$893,2,0)</f>
        <v>#N/A</v>
      </c>
      <c r="N1006" s="59" t="e">
        <f t="shared" si="50"/>
        <v>#N/A</v>
      </c>
      <c r="U1006" s="84">
        <f>+VLOOKUP(D1006,'[1]TT T7'!O$895:P$1106,2,0)</f>
        <v>-363825</v>
      </c>
      <c r="V1006" s="59">
        <f t="shared" si="51"/>
        <v>0</v>
      </c>
    </row>
    <row r="1007" spans="1:22" hidden="1" x14ac:dyDescent="0.3">
      <c r="A1007">
        <f t="shared" si="48"/>
        <v>6</v>
      </c>
      <c r="B1007" s="69">
        <v>45106</v>
      </c>
      <c r="C1007" s="70" t="s">
        <v>22318</v>
      </c>
      <c r="D1007" s="70">
        <f t="shared" si="49"/>
        <v>1105</v>
      </c>
      <c r="E1007" s="70" t="s">
        <v>20892</v>
      </c>
      <c r="F1007" s="70" t="s">
        <v>21653</v>
      </c>
      <c r="G1007" s="70" t="s">
        <v>12556</v>
      </c>
      <c r="H1007" s="70" t="s">
        <v>12557</v>
      </c>
      <c r="I1007" s="71">
        <v>-330750</v>
      </c>
      <c r="J1007" s="72" t="s">
        <v>11720</v>
      </c>
      <c r="K1007" s="71">
        <v>-33075</v>
      </c>
      <c r="L1007" s="73">
        <v>-363825</v>
      </c>
      <c r="M1007" t="e">
        <f>+VLOOKUP(D1007,'[1]Trừ tiền'!O$8:P$893,2,0)</f>
        <v>#N/A</v>
      </c>
      <c r="N1007" s="59" t="e">
        <f t="shared" si="50"/>
        <v>#N/A</v>
      </c>
      <c r="U1007" s="84">
        <f>+VLOOKUP(D1007,'[1]TT T7'!O$895:P$1106,2,0)</f>
        <v>-363825</v>
      </c>
      <c r="V1007" s="59">
        <f t="shared" si="51"/>
        <v>0</v>
      </c>
    </row>
    <row r="1008" spans="1:22" hidden="1" x14ac:dyDescent="0.3">
      <c r="A1008">
        <f t="shared" si="48"/>
        <v>6</v>
      </c>
      <c r="B1008" s="69">
        <v>45097</v>
      </c>
      <c r="C1008" s="70" t="s">
        <v>22319</v>
      </c>
      <c r="D1008" s="70">
        <f t="shared" si="49"/>
        <v>1859</v>
      </c>
      <c r="E1008" s="70" t="s">
        <v>20828</v>
      </c>
      <c r="F1008" s="70" t="s">
        <v>21616</v>
      </c>
      <c r="G1008" s="70" t="s">
        <v>12367</v>
      </c>
      <c r="H1008" s="70" t="s">
        <v>12368</v>
      </c>
      <c r="I1008" s="71">
        <v>-331351</v>
      </c>
      <c r="J1008" s="72" t="s">
        <v>11720</v>
      </c>
      <c r="K1008" s="71">
        <v>-33135</v>
      </c>
      <c r="L1008" s="73">
        <v>-364486</v>
      </c>
      <c r="M1008" t="e">
        <f>+VLOOKUP(D1008,'[1]Trừ tiền'!O$8:P$893,2,0)</f>
        <v>#N/A</v>
      </c>
      <c r="N1008" s="59" t="e">
        <f t="shared" si="50"/>
        <v>#N/A</v>
      </c>
      <c r="U1008" s="84">
        <f>+VLOOKUP(D1008,'[1]TT T7'!O$895:P$1106,2,0)</f>
        <v>-364486</v>
      </c>
      <c r="V1008" s="59">
        <f t="shared" si="51"/>
        <v>0</v>
      </c>
    </row>
    <row r="1009" spans="1:22" hidden="1" x14ac:dyDescent="0.3">
      <c r="A1009">
        <f t="shared" si="48"/>
        <v>6</v>
      </c>
      <c r="B1009" s="69">
        <v>45091</v>
      </c>
      <c r="C1009" s="70" t="s">
        <v>22320</v>
      </c>
      <c r="D1009" s="70">
        <f t="shared" si="49"/>
        <v>1329</v>
      </c>
      <c r="E1009" s="70" t="s">
        <v>20827</v>
      </c>
      <c r="F1009" s="70" t="s">
        <v>22321</v>
      </c>
      <c r="G1009" s="70" t="s">
        <v>11970</v>
      </c>
      <c r="H1009" s="70" t="s">
        <v>11971</v>
      </c>
      <c r="I1009" s="71">
        <v>-333174</v>
      </c>
      <c r="J1009" s="72" t="s">
        <v>11720</v>
      </c>
      <c r="K1009" s="71">
        <v>-33317</v>
      </c>
      <c r="L1009" s="73">
        <v>-366491</v>
      </c>
      <c r="M1009" t="e">
        <f>+VLOOKUP(D1009,'[1]Trừ tiền'!O$8:P$893,2,0)</f>
        <v>#N/A</v>
      </c>
      <c r="N1009" s="59" t="e">
        <f t="shared" si="50"/>
        <v>#N/A</v>
      </c>
      <c r="U1009" s="84">
        <f>+VLOOKUP(D1009,'[1]TT T7'!O$895:P$1106,2,0)</f>
        <v>-366491</v>
      </c>
      <c r="V1009" s="59">
        <f t="shared" si="51"/>
        <v>0</v>
      </c>
    </row>
    <row r="1010" spans="1:22" hidden="1" x14ac:dyDescent="0.3">
      <c r="A1010">
        <f t="shared" si="48"/>
        <v>6</v>
      </c>
      <c r="B1010" s="69">
        <v>45103</v>
      </c>
      <c r="C1010" s="70" t="s">
        <v>13948</v>
      </c>
      <c r="D1010" s="70">
        <f t="shared" si="49"/>
        <v>506</v>
      </c>
      <c r="E1010" s="70" t="s">
        <v>21060</v>
      </c>
      <c r="F1010" s="70" t="s">
        <v>22322</v>
      </c>
      <c r="G1010" s="70" t="s">
        <v>12231</v>
      </c>
      <c r="H1010" s="70" t="s">
        <v>12232</v>
      </c>
      <c r="I1010" s="71">
        <v>-333174</v>
      </c>
      <c r="J1010" s="72" t="s">
        <v>11720</v>
      </c>
      <c r="K1010" s="71">
        <v>-33317</v>
      </c>
      <c r="L1010" s="73">
        <v>-366491</v>
      </c>
      <c r="M1010" t="e">
        <f>+VLOOKUP(D1010,'[1]Trừ tiền'!O$8:P$893,2,0)</f>
        <v>#N/A</v>
      </c>
      <c r="N1010" s="59" t="e">
        <f t="shared" si="50"/>
        <v>#N/A</v>
      </c>
      <c r="U1010" s="84">
        <f>+VLOOKUP(D1010,'[1]TT T7'!O$895:P$1106,2,0)</f>
        <v>-366491</v>
      </c>
      <c r="V1010" s="59">
        <f t="shared" si="51"/>
        <v>0</v>
      </c>
    </row>
    <row r="1011" spans="1:22" hidden="1" x14ac:dyDescent="0.3">
      <c r="A1011">
        <f t="shared" si="48"/>
        <v>6</v>
      </c>
      <c r="B1011" s="116">
        <v>45107</v>
      </c>
      <c r="C1011" s="117" t="s">
        <v>22323</v>
      </c>
      <c r="D1011" s="117">
        <f t="shared" si="49"/>
        <v>2342</v>
      </c>
      <c r="E1011" s="117" t="s">
        <v>20847</v>
      </c>
      <c r="F1011" s="117" t="s">
        <v>22324</v>
      </c>
      <c r="G1011" s="117" t="s">
        <v>11860</v>
      </c>
      <c r="H1011" s="117" t="s">
        <v>11719</v>
      </c>
      <c r="I1011" s="118">
        <v>-335854</v>
      </c>
      <c r="J1011" s="72" t="s">
        <v>11720</v>
      </c>
      <c r="K1011" s="118">
        <v>-33585</v>
      </c>
      <c r="L1011" s="73">
        <v>-369439</v>
      </c>
      <c r="M1011" t="e">
        <f>+VLOOKUP(D1011,'[1]Trừ tiền'!O$8:P$893,2,0)</f>
        <v>#N/A</v>
      </c>
      <c r="N1011" s="59" t="e">
        <f t="shared" si="50"/>
        <v>#N/A</v>
      </c>
      <c r="U1011" s="84">
        <f>+VLOOKUP(D1011,'[1]TT T7'!O$895:P$1106,2,0)</f>
        <v>-369439</v>
      </c>
      <c r="V1011" s="59">
        <f t="shared" si="51"/>
        <v>0</v>
      </c>
    </row>
    <row r="1012" spans="1:22" hidden="1" x14ac:dyDescent="0.3">
      <c r="A1012">
        <f t="shared" si="48"/>
        <v>6</v>
      </c>
      <c r="B1012" s="116">
        <v>45101</v>
      </c>
      <c r="C1012" s="117" t="s">
        <v>14091</v>
      </c>
      <c r="D1012" s="70">
        <f t="shared" si="49"/>
        <v>669</v>
      </c>
      <c r="E1012" s="117" t="s">
        <v>20866</v>
      </c>
      <c r="F1012" s="70" t="s">
        <v>22325</v>
      </c>
      <c r="G1012" s="117" t="s">
        <v>12228</v>
      </c>
      <c r="H1012" s="117" t="s">
        <v>12229</v>
      </c>
      <c r="I1012" s="118">
        <v>-341182</v>
      </c>
      <c r="J1012" s="119" t="s">
        <v>11720</v>
      </c>
      <c r="K1012" s="118">
        <v>-34118</v>
      </c>
      <c r="L1012" s="73">
        <v>-375300</v>
      </c>
      <c r="M1012" t="s">
        <v>20864</v>
      </c>
      <c r="N1012" s="59" t="e">
        <f t="shared" si="50"/>
        <v>#VALUE!</v>
      </c>
      <c r="O1012" t="e">
        <f>+SUMIFS('[1]Trừ tiền'!P$8:P$893,'[1]Trừ tiền'!O$8:O$893,'[1]Hàng trả'!D969)</f>
        <v>#VALUE!</v>
      </c>
      <c r="P1012" t="e">
        <f>+O1012-M1012</f>
        <v>#VALUE!</v>
      </c>
      <c r="U1012" s="84">
        <f>+VLOOKUP(D1012,'[1]TT T7'!O$895:P$1106,2,0)</f>
        <v>-375300</v>
      </c>
      <c r="V1012" s="59">
        <f t="shared" si="51"/>
        <v>0</v>
      </c>
    </row>
    <row r="1013" spans="1:22" hidden="1" x14ac:dyDescent="0.3">
      <c r="A1013">
        <f t="shared" si="48"/>
        <v>6</v>
      </c>
      <c r="B1013" s="116">
        <v>45100</v>
      </c>
      <c r="C1013" s="117" t="s">
        <v>22326</v>
      </c>
      <c r="D1013" s="117">
        <f t="shared" si="49"/>
        <v>23429</v>
      </c>
      <c r="E1013" s="117" t="s">
        <v>20824</v>
      </c>
      <c r="F1013" s="117" t="s">
        <v>22327</v>
      </c>
      <c r="G1013" s="117" t="s">
        <v>11799</v>
      </c>
      <c r="H1013" s="117" t="s">
        <v>11725</v>
      </c>
      <c r="I1013" s="118">
        <v>-345683</v>
      </c>
      <c r="J1013" s="119" t="s">
        <v>11720</v>
      </c>
      <c r="K1013" s="118">
        <v>-34568</v>
      </c>
      <c r="L1013" s="73">
        <v>-380251</v>
      </c>
      <c r="M1013" t="e">
        <f>+VLOOKUP(D1013,'[1]Trừ tiền'!O$8:P$893,2,0)</f>
        <v>#N/A</v>
      </c>
      <c r="N1013" s="59" t="e">
        <f t="shared" si="50"/>
        <v>#N/A</v>
      </c>
      <c r="U1013" s="84">
        <f>+VLOOKUP(D1013,'[1]TT T7'!O$895:P$1106,2,0)</f>
        <v>-380251</v>
      </c>
      <c r="V1013" s="59">
        <f t="shared" si="51"/>
        <v>0</v>
      </c>
    </row>
    <row r="1014" spans="1:22" hidden="1" x14ac:dyDescent="0.3">
      <c r="A1014">
        <f t="shared" si="48"/>
        <v>6</v>
      </c>
      <c r="B1014" s="116">
        <v>45100</v>
      </c>
      <c r="C1014" s="117" t="s">
        <v>22328</v>
      </c>
      <c r="D1014" s="117">
        <f t="shared" si="49"/>
        <v>23509</v>
      </c>
      <c r="E1014" s="117" t="s">
        <v>20824</v>
      </c>
      <c r="F1014" s="117" t="s">
        <v>22329</v>
      </c>
      <c r="G1014" s="117" t="s">
        <v>11799</v>
      </c>
      <c r="H1014" s="117" t="s">
        <v>11725</v>
      </c>
      <c r="I1014" s="118">
        <v>-346064</v>
      </c>
      <c r="J1014" s="119" t="s">
        <v>11720</v>
      </c>
      <c r="K1014" s="118">
        <v>-34606</v>
      </c>
      <c r="L1014" s="73">
        <v>-380670</v>
      </c>
      <c r="M1014" t="e">
        <f>+VLOOKUP(D1014,'[1]Trừ tiền'!O$8:P$893,2,0)</f>
        <v>#N/A</v>
      </c>
      <c r="N1014" s="59" t="e">
        <f t="shared" si="50"/>
        <v>#N/A</v>
      </c>
      <c r="U1014" s="84">
        <f>+VLOOKUP(D1014,'[1]TT T7'!O$895:P$1106,2,0)</f>
        <v>-380670</v>
      </c>
      <c r="V1014" s="59">
        <f t="shared" si="51"/>
        <v>0</v>
      </c>
    </row>
    <row r="1015" spans="1:22" hidden="1" x14ac:dyDescent="0.3">
      <c r="A1015">
        <f t="shared" si="48"/>
        <v>6</v>
      </c>
      <c r="B1015" s="116">
        <v>45107</v>
      </c>
      <c r="C1015" s="70" t="s">
        <v>22330</v>
      </c>
      <c r="D1015" s="70">
        <f t="shared" si="49"/>
        <v>24637</v>
      </c>
      <c r="E1015" s="117" t="s">
        <v>20824</v>
      </c>
      <c r="F1015" s="117" t="s">
        <v>22331</v>
      </c>
      <c r="G1015" s="117" t="s">
        <v>11799</v>
      </c>
      <c r="H1015" s="117" t="s">
        <v>11725</v>
      </c>
      <c r="I1015" s="118">
        <v>-346363</v>
      </c>
      <c r="J1015" s="119" t="s">
        <v>11720</v>
      </c>
      <c r="K1015" s="118">
        <v>-34636</v>
      </c>
      <c r="L1015" s="73">
        <v>-380999</v>
      </c>
      <c r="M1015" t="e">
        <f>+VLOOKUP(D1015,'[1]Trừ tiền'!O$8:P$893,2,0)</f>
        <v>#N/A</v>
      </c>
      <c r="N1015" s="59" t="e">
        <f t="shared" si="50"/>
        <v>#N/A</v>
      </c>
      <c r="U1015" s="84">
        <f>+VLOOKUP(D1015,'[1]TT T7'!O$895:P$1106,2,0)</f>
        <v>-380999</v>
      </c>
      <c r="V1015" s="59">
        <f t="shared" si="51"/>
        <v>0</v>
      </c>
    </row>
    <row r="1016" spans="1:22" hidden="1" x14ac:dyDescent="0.3">
      <c r="A1016">
        <f t="shared" si="48"/>
        <v>6</v>
      </c>
      <c r="B1016" s="69">
        <v>45100</v>
      </c>
      <c r="C1016" s="70" t="s">
        <v>22332</v>
      </c>
      <c r="D1016" s="70">
        <f t="shared" si="49"/>
        <v>23505</v>
      </c>
      <c r="E1016" s="70" t="s">
        <v>20824</v>
      </c>
      <c r="F1016" s="70" t="s">
        <v>22333</v>
      </c>
      <c r="G1016" s="70" t="s">
        <v>11799</v>
      </c>
      <c r="H1016" s="70" t="s">
        <v>11725</v>
      </c>
      <c r="I1016" s="71">
        <v>-347374</v>
      </c>
      <c r="J1016" s="72" t="s">
        <v>11720</v>
      </c>
      <c r="K1016" s="71">
        <v>-34737</v>
      </c>
      <c r="L1016" s="86">
        <v>-382111</v>
      </c>
      <c r="M1016" t="e">
        <f>+VLOOKUP(D1016,'[1]Trừ tiền'!O$8:P$893,2,0)</f>
        <v>#N/A</v>
      </c>
      <c r="N1016" s="59" t="e">
        <f t="shared" si="50"/>
        <v>#N/A</v>
      </c>
      <c r="U1016" s="84">
        <f>+VLOOKUP(D1016,'[1]TT T7'!O$895:P$1106,2,0)</f>
        <v>-382111</v>
      </c>
      <c r="V1016" s="59">
        <f t="shared" si="51"/>
        <v>0</v>
      </c>
    </row>
    <row r="1017" spans="1:22" hidden="1" x14ac:dyDescent="0.3">
      <c r="A1017">
        <f t="shared" si="48"/>
        <v>6</v>
      </c>
      <c r="B1017" s="69">
        <v>45092</v>
      </c>
      <c r="C1017" s="70" t="s">
        <v>22334</v>
      </c>
      <c r="D1017" s="70">
        <f t="shared" si="49"/>
        <v>22483</v>
      </c>
      <c r="E1017" s="70" t="s">
        <v>20824</v>
      </c>
      <c r="F1017" s="70" t="s">
        <v>22165</v>
      </c>
      <c r="G1017" s="70" t="s">
        <v>11799</v>
      </c>
      <c r="H1017" s="70" t="s">
        <v>11725</v>
      </c>
      <c r="I1017" s="71">
        <v>-349440</v>
      </c>
      <c r="J1017" s="72" t="s">
        <v>11720</v>
      </c>
      <c r="K1017" s="71">
        <v>-34944</v>
      </c>
      <c r="L1017" s="86">
        <v>-384384</v>
      </c>
      <c r="M1017" t="e">
        <f>+VLOOKUP(D1017,'[1]Trừ tiền'!O$8:P$893,2,0)</f>
        <v>#N/A</v>
      </c>
      <c r="N1017" s="59" t="e">
        <f t="shared" si="50"/>
        <v>#N/A</v>
      </c>
      <c r="U1017" s="84">
        <f>+VLOOKUP(D1017,'[1]TT T7'!O$895:P$1106,2,0)</f>
        <v>-384384</v>
      </c>
      <c r="V1017" s="59">
        <f t="shared" si="51"/>
        <v>0</v>
      </c>
    </row>
    <row r="1018" spans="1:22" hidden="1" x14ac:dyDescent="0.3">
      <c r="A1018">
        <f t="shared" si="48"/>
        <v>6</v>
      </c>
      <c r="B1018" s="69">
        <v>45099</v>
      </c>
      <c r="C1018" s="70" t="s">
        <v>22335</v>
      </c>
      <c r="D1018" s="70">
        <f t="shared" si="49"/>
        <v>1877</v>
      </c>
      <c r="E1018" s="70" t="s">
        <v>20828</v>
      </c>
      <c r="F1018" s="70" t="s">
        <v>21616</v>
      </c>
      <c r="G1018" s="70" t="s">
        <v>12367</v>
      </c>
      <c r="H1018" s="70" t="s">
        <v>12368</v>
      </c>
      <c r="I1018" s="71">
        <v>-354750</v>
      </c>
      <c r="J1018" s="72" t="s">
        <v>11720</v>
      </c>
      <c r="K1018" s="71">
        <v>-35475</v>
      </c>
      <c r="L1018" s="86">
        <v>-390225</v>
      </c>
      <c r="M1018" t="e">
        <f>+VLOOKUP(D1018,'[1]Trừ tiền'!O$8:P$893,2,0)</f>
        <v>#N/A</v>
      </c>
      <c r="N1018" s="59" t="e">
        <f t="shared" si="50"/>
        <v>#N/A</v>
      </c>
      <c r="U1018" s="84">
        <f>+VLOOKUP(D1018,'[1]TT T7'!O$895:P$1106,2,0)</f>
        <v>-390225</v>
      </c>
      <c r="V1018" s="59">
        <f t="shared" si="51"/>
        <v>0</v>
      </c>
    </row>
    <row r="1019" spans="1:22" hidden="1" x14ac:dyDescent="0.3">
      <c r="A1019">
        <f t="shared" si="48"/>
        <v>6</v>
      </c>
      <c r="B1019" s="69">
        <v>45099</v>
      </c>
      <c r="C1019" s="70" t="s">
        <v>22336</v>
      </c>
      <c r="D1019" s="70">
        <f t="shared" si="49"/>
        <v>23206</v>
      </c>
      <c r="E1019" s="70" t="s">
        <v>20824</v>
      </c>
      <c r="F1019" s="70" t="s">
        <v>22337</v>
      </c>
      <c r="G1019" s="70" t="s">
        <v>11799</v>
      </c>
      <c r="H1019" s="70" t="s">
        <v>11725</v>
      </c>
      <c r="I1019" s="71">
        <v>-357198</v>
      </c>
      <c r="J1019" s="72" t="s">
        <v>11720</v>
      </c>
      <c r="K1019" s="71">
        <v>-35720</v>
      </c>
      <c r="L1019" s="86">
        <v>-392918</v>
      </c>
      <c r="M1019" t="e">
        <f>+VLOOKUP(D1019,'[1]Trừ tiền'!O$8:P$893,2,0)</f>
        <v>#N/A</v>
      </c>
      <c r="N1019" s="59" t="e">
        <f t="shared" si="50"/>
        <v>#N/A</v>
      </c>
      <c r="U1019" s="84">
        <f>+VLOOKUP(D1019,'[1]TT T7'!O$895:P$1106,2,0)</f>
        <v>-392918</v>
      </c>
      <c r="V1019" s="59">
        <f t="shared" si="51"/>
        <v>0</v>
      </c>
    </row>
    <row r="1020" spans="1:22" hidden="1" x14ac:dyDescent="0.3">
      <c r="A1020">
        <f t="shared" si="48"/>
        <v>6</v>
      </c>
      <c r="B1020" s="69">
        <v>45099</v>
      </c>
      <c r="C1020" s="70" t="s">
        <v>22338</v>
      </c>
      <c r="D1020" s="70">
        <f t="shared" si="49"/>
        <v>825</v>
      </c>
      <c r="E1020" s="70" t="s">
        <v>22339</v>
      </c>
      <c r="F1020" s="70" t="s">
        <v>22340</v>
      </c>
      <c r="G1020" s="70" t="s">
        <v>12312</v>
      </c>
      <c r="H1020" s="70" t="s">
        <v>12313</v>
      </c>
      <c r="I1020" s="71">
        <v>-360572</v>
      </c>
      <c r="J1020" s="72" t="s">
        <v>11720</v>
      </c>
      <c r="K1020" s="71">
        <v>-36057</v>
      </c>
      <c r="L1020" s="86">
        <v>-396629</v>
      </c>
      <c r="M1020" t="e">
        <f>+VLOOKUP(D1020,'[1]Trừ tiền'!O$8:P$893,2,0)</f>
        <v>#N/A</v>
      </c>
      <c r="N1020" s="59" t="e">
        <f t="shared" si="50"/>
        <v>#N/A</v>
      </c>
      <c r="U1020" s="84">
        <f>+VLOOKUP(D1020,'[1]TT T7'!O$895:P$1106,2,0)</f>
        <v>-396629</v>
      </c>
      <c r="V1020" s="59">
        <f t="shared" si="51"/>
        <v>0</v>
      </c>
    </row>
    <row r="1021" spans="1:22" hidden="1" x14ac:dyDescent="0.3">
      <c r="A1021">
        <f t="shared" si="48"/>
        <v>6</v>
      </c>
      <c r="B1021" s="69">
        <v>45105</v>
      </c>
      <c r="C1021" s="70" t="s">
        <v>22341</v>
      </c>
      <c r="D1021" s="70">
        <f t="shared" si="49"/>
        <v>24435</v>
      </c>
      <c r="E1021" s="70" t="s">
        <v>20824</v>
      </c>
      <c r="F1021" s="70" t="s">
        <v>22342</v>
      </c>
      <c r="G1021" s="70" t="s">
        <v>11799</v>
      </c>
      <c r="H1021" s="70" t="s">
        <v>11725</v>
      </c>
      <c r="I1021" s="71">
        <v>-367155</v>
      </c>
      <c r="J1021" s="72" t="s">
        <v>11720</v>
      </c>
      <c r="K1021" s="71">
        <v>-36716</v>
      </c>
      <c r="L1021" s="86">
        <v>-403871</v>
      </c>
      <c r="M1021" t="e">
        <f>+VLOOKUP(D1021,'[1]Trừ tiền'!O$8:P$893,2,0)</f>
        <v>#N/A</v>
      </c>
      <c r="N1021" s="59" t="e">
        <f t="shared" si="50"/>
        <v>#N/A</v>
      </c>
      <c r="U1021" s="84">
        <f>+VLOOKUP(D1021,'[1]TT T7'!O$895:P$1106,2,0)</f>
        <v>-403871</v>
      </c>
      <c r="V1021" s="59">
        <f t="shared" si="51"/>
        <v>0</v>
      </c>
    </row>
    <row r="1022" spans="1:22" hidden="1" x14ac:dyDescent="0.3">
      <c r="A1022">
        <f t="shared" si="48"/>
        <v>6</v>
      </c>
      <c r="B1022" s="69">
        <v>45093</v>
      </c>
      <c r="C1022" s="70" t="s">
        <v>22343</v>
      </c>
      <c r="D1022" s="70">
        <f t="shared" si="49"/>
        <v>22599</v>
      </c>
      <c r="E1022" s="70" t="s">
        <v>20824</v>
      </c>
      <c r="F1022" s="70" t="s">
        <v>22344</v>
      </c>
      <c r="G1022" s="70" t="s">
        <v>11799</v>
      </c>
      <c r="H1022" s="70" t="s">
        <v>11725</v>
      </c>
      <c r="I1022" s="71">
        <v>-368978</v>
      </c>
      <c r="J1022" s="72" t="s">
        <v>11720</v>
      </c>
      <c r="K1022" s="71">
        <v>-36898</v>
      </c>
      <c r="L1022" s="86">
        <v>-405876</v>
      </c>
      <c r="M1022" t="e">
        <f>+VLOOKUP(D1022,'[1]Trừ tiền'!O$8:P$893,2,0)</f>
        <v>#N/A</v>
      </c>
      <c r="N1022" s="59" t="e">
        <f t="shared" si="50"/>
        <v>#N/A</v>
      </c>
      <c r="U1022" s="84">
        <f>+VLOOKUP(D1022,'[1]TT T7'!O$895:P$1106,2,0)</f>
        <v>-405876</v>
      </c>
      <c r="V1022" s="59">
        <f t="shared" si="51"/>
        <v>0</v>
      </c>
    </row>
    <row r="1023" spans="1:22" hidden="1" x14ac:dyDescent="0.3">
      <c r="A1023">
        <f t="shared" si="48"/>
        <v>6</v>
      </c>
      <c r="B1023" s="69">
        <v>45107</v>
      </c>
      <c r="C1023" s="70" t="s">
        <v>22345</v>
      </c>
      <c r="D1023" s="70">
        <f t="shared" si="49"/>
        <v>2324</v>
      </c>
      <c r="E1023" s="70" t="s">
        <v>20847</v>
      </c>
      <c r="F1023" s="70" t="s">
        <v>22346</v>
      </c>
      <c r="G1023" s="70" t="s">
        <v>11860</v>
      </c>
      <c r="H1023" s="70" t="s">
        <v>11719</v>
      </c>
      <c r="I1023" s="71">
        <v>-368978</v>
      </c>
      <c r="J1023" s="72" t="s">
        <v>11720</v>
      </c>
      <c r="K1023" s="71">
        <v>-36898</v>
      </c>
      <c r="L1023" s="86">
        <v>-405876</v>
      </c>
      <c r="M1023" t="e">
        <f>+VLOOKUP(D1023,'[1]Trừ tiền'!O$8:P$893,2,0)</f>
        <v>#N/A</v>
      </c>
      <c r="N1023" s="59" t="e">
        <f t="shared" si="50"/>
        <v>#N/A</v>
      </c>
      <c r="U1023" s="84">
        <f>+VLOOKUP(D1023,'[1]TT T7'!O$895:P$1106,2,0)</f>
        <v>-405876</v>
      </c>
      <c r="V1023" s="59">
        <f t="shared" si="51"/>
        <v>0</v>
      </c>
    </row>
    <row r="1024" spans="1:22" hidden="1" x14ac:dyDescent="0.3">
      <c r="A1024">
        <f t="shared" si="48"/>
        <v>6</v>
      </c>
      <c r="B1024" s="69">
        <v>45105</v>
      </c>
      <c r="C1024" s="70" t="s">
        <v>22347</v>
      </c>
      <c r="D1024" s="70">
        <f t="shared" si="49"/>
        <v>24412</v>
      </c>
      <c r="E1024" s="70" t="s">
        <v>20824</v>
      </c>
      <c r="F1024" s="70" t="s">
        <v>22348</v>
      </c>
      <c r="G1024" s="70" t="s">
        <v>11799</v>
      </c>
      <c r="H1024" s="70" t="s">
        <v>11725</v>
      </c>
      <c r="I1024" s="71">
        <v>-372024</v>
      </c>
      <c r="J1024" s="72" t="s">
        <v>11720</v>
      </c>
      <c r="K1024" s="71">
        <v>-37202</v>
      </c>
      <c r="L1024" s="86">
        <v>-409226</v>
      </c>
      <c r="M1024" t="e">
        <f>+VLOOKUP(D1024,'[1]Trừ tiền'!O$8:P$893,2,0)</f>
        <v>#N/A</v>
      </c>
      <c r="N1024" s="59" t="e">
        <f t="shared" si="50"/>
        <v>#N/A</v>
      </c>
      <c r="U1024" s="84">
        <f>+VLOOKUP(D1024,'[1]TT T7'!O$895:P$1106,2,0)</f>
        <v>-409226</v>
      </c>
      <c r="V1024" s="59">
        <f t="shared" si="51"/>
        <v>0</v>
      </c>
    </row>
    <row r="1025" spans="1:22" hidden="1" x14ac:dyDescent="0.3">
      <c r="A1025">
        <f t="shared" si="48"/>
        <v>6</v>
      </c>
      <c r="B1025" s="69">
        <v>45090</v>
      </c>
      <c r="C1025" s="70" t="s">
        <v>22349</v>
      </c>
      <c r="D1025" s="70">
        <f t="shared" si="49"/>
        <v>995</v>
      </c>
      <c r="E1025" s="70" t="s">
        <v>20892</v>
      </c>
      <c r="F1025" s="70" t="s">
        <v>21653</v>
      </c>
      <c r="G1025" s="70" t="s">
        <v>12556</v>
      </c>
      <c r="H1025" s="70" t="s">
        <v>12557</v>
      </c>
      <c r="I1025" s="71">
        <v>-380012</v>
      </c>
      <c r="J1025" s="72" t="s">
        <v>11720</v>
      </c>
      <c r="K1025" s="71">
        <v>-38001</v>
      </c>
      <c r="L1025" s="86">
        <v>-418013</v>
      </c>
      <c r="M1025" t="e">
        <f>+VLOOKUP(D1025,'[1]Trừ tiền'!O$8:P$893,2,0)</f>
        <v>#N/A</v>
      </c>
      <c r="N1025" s="59" t="e">
        <f t="shared" si="50"/>
        <v>#N/A</v>
      </c>
      <c r="U1025" s="84">
        <f>+VLOOKUP(D1025,'[1]TT T7'!O$895:P$1106,2,0)</f>
        <v>-418013</v>
      </c>
      <c r="V1025" s="59">
        <f t="shared" si="51"/>
        <v>0</v>
      </c>
    </row>
    <row r="1026" spans="1:22" hidden="1" x14ac:dyDescent="0.3">
      <c r="A1026">
        <f t="shared" si="48"/>
        <v>6</v>
      </c>
      <c r="B1026" s="69">
        <v>45100</v>
      </c>
      <c r="C1026" s="70" t="s">
        <v>22350</v>
      </c>
      <c r="D1026" s="70">
        <f t="shared" si="49"/>
        <v>2233</v>
      </c>
      <c r="E1026" s="70" t="s">
        <v>20847</v>
      </c>
      <c r="F1026" s="70" t="s">
        <v>22351</v>
      </c>
      <c r="G1026" s="70" t="s">
        <v>11860</v>
      </c>
      <c r="H1026" s="70" t="s">
        <v>11719</v>
      </c>
      <c r="I1026" s="71">
        <v>-394224</v>
      </c>
      <c r="J1026" s="72" t="s">
        <v>11720</v>
      </c>
      <c r="K1026" s="71">
        <v>-39422</v>
      </c>
      <c r="L1026" s="86">
        <v>-433646</v>
      </c>
      <c r="M1026" t="e">
        <f>+VLOOKUP(D1026,'[1]Trừ tiền'!O$8:P$893,2,0)</f>
        <v>#N/A</v>
      </c>
      <c r="N1026" s="59" t="e">
        <f t="shared" si="50"/>
        <v>#N/A</v>
      </c>
      <c r="U1026" s="84">
        <f>+VLOOKUP(D1026,'[1]TT T7'!O$895:P$1106,2,0)</f>
        <v>-433646</v>
      </c>
      <c r="V1026" s="59">
        <f t="shared" si="51"/>
        <v>0</v>
      </c>
    </row>
    <row r="1027" spans="1:22" hidden="1" x14ac:dyDescent="0.3">
      <c r="A1027">
        <f t="shared" si="48"/>
        <v>6</v>
      </c>
      <c r="B1027" s="69">
        <v>45091</v>
      </c>
      <c r="C1027" s="70" t="s">
        <v>22352</v>
      </c>
      <c r="D1027" s="70">
        <f t="shared" si="49"/>
        <v>1304</v>
      </c>
      <c r="E1027" s="70" t="s">
        <v>20860</v>
      </c>
      <c r="F1027" s="70" t="s">
        <v>22353</v>
      </c>
      <c r="G1027" s="70" t="s">
        <v>12215</v>
      </c>
      <c r="H1027" s="70" t="s">
        <v>12216</v>
      </c>
      <c r="I1027" s="71">
        <v>-421414</v>
      </c>
      <c r="J1027" s="72" t="s">
        <v>11720</v>
      </c>
      <c r="K1027" s="71">
        <v>-42141</v>
      </c>
      <c r="L1027" s="86">
        <v>-463555</v>
      </c>
      <c r="M1027" t="e">
        <f>+VLOOKUP(D1027,'[1]Trừ tiền'!O$8:P$893,2,0)</f>
        <v>#N/A</v>
      </c>
      <c r="N1027" s="59" t="e">
        <f t="shared" si="50"/>
        <v>#N/A</v>
      </c>
      <c r="U1027" s="84">
        <f>+VLOOKUP(D1027,'[1]TT T7'!O$895:P$1106,2,0)</f>
        <v>-463555</v>
      </c>
      <c r="V1027" s="59">
        <f t="shared" si="51"/>
        <v>0</v>
      </c>
    </row>
    <row r="1028" spans="1:22" hidden="1" x14ac:dyDescent="0.3">
      <c r="A1028">
        <f t="shared" si="48"/>
        <v>6</v>
      </c>
      <c r="B1028" s="69">
        <v>45078</v>
      </c>
      <c r="C1028" s="70" t="s">
        <v>22354</v>
      </c>
      <c r="D1028" s="70">
        <f t="shared" si="49"/>
        <v>20752</v>
      </c>
      <c r="E1028" s="70" t="s">
        <v>20824</v>
      </c>
      <c r="F1028" s="70" t="s">
        <v>22355</v>
      </c>
      <c r="G1028" s="70" t="s">
        <v>11799</v>
      </c>
      <c r="H1028" s="70" t="s">
        <v>11725</v>
      </c>
      <c r="I1028" s="71">
        <v>-424200</v>
      </c>
      <c r="J1028" s="72" t="s">
        <v>11720</v>
      </c>
      <c r="K1028" s="71">
        <v>-42420</v>
      </c>
      <c r="L1028" s="86">
        <v>-466620</v>
      </c>
      <c r="M1028" t="e">
        <f>+VLOOKUP(D1028,'[1]Trừ tiền'!O$8:P$893,2,0)</f>
        <v>#N/A</v>
      </c>
      <c r="N1028" s="59" t="e">
        <f t="shared" si="50"/>
        <v>#N/A</v>
      </c>
      <c r="U1028" s="84">
        <f>+VLOOKUP(D1028,'[1]TT T7'!O$895:P$1106,2,0)</f>
        <v>-466620</v>
      </c>
      <c r="V1028" s="59">
        <f t="shared" si="51"/>
        <v>0</v>
      </c>
    </row>
    <row r="1029" spans="1:22" hidden="1" x14ac:dyDescent="0.3">
      <c r="A1029">
        <f t="shared" si="48"/>
        <v>6</v>
      </c>
      <c r="B1029" s="69">
        <v>45078</v>
      </c>
      <c r="C1029" s="70" t="s">
        <v>21751</v>
      </c>
      <c r="D1029" s="70">
        <f t="shared" si="49"/>
        <v>557</v>
      </c>
      <c r="E1029" s="70" t="s">
        <v>20842</v>
      </c>
      <c r="F1029" s="70" t="s">
        <v>22356</v>
      </c>
      <c r="G1029" s="70" t="s">
        <v>11838</v>
      </c>
      <c r="H1029" s="70" t="s">
        <v>11839</v>
      </c>
      <c r="I1029" s="71">
        <v>-430142</v>
      </c>
      <c r="J1029" s="72" t="s">
        <v>11720</v>
      </c>
      <c r="K1029" s="71">
        <v>-43014</v>
      </c>
      <c r="L1029" s="86">
        <v>-473156</v>
      </c>
      <c r="M1029" t="s">
        <v>20864</v>
      </c>
      <c r="N1029" s="59" t="e">
        <f t="shared" si="50"/>
        <v>#VALUE!</v>
      </c>
      <c r="O1029" t="e">
        <f>+SUMIFS('[1]Trừ tiền'!P$8:P$893,'[1]Trừ tiền'!O$8:O$893,'[1]Hàng trả'!D814)</f>
        <v>#VALUE!</v>
      </c>
      <c r="P1029" t="e">
        <f>+O1029-M1029</f>
        <v>#VALUE!</v>
      </c>
      <c r="U1029" s="84">
        <f>+VLOOKUP(D1029,'[1]TT T7'!O$895:P$1106,2,0)</f>
        <v>-473156</v>
      </c>
      <c r="V1029" s="59">
        <f t="shared" si="51"/>
        <v>0</v>
      </c>
    </row>
    <row r="1030" spans="1:22" hidden="1" x14ac:dyDescent="0.3">
      <c r="A1030">
        <f t="shared" si="48"/>
        <v>6</v>
      </c>
      <c r="B1030" s="69">
        <v>45090</v>
      </c>
      <c r="C1030" s="70" t="s">
        <v>22357</v>
      </c>
      <c r="D1030" s="70">
        <f t="shared" si="49"/>
        <v>997</v>
      </c>
      <c r="E1030" s="70" t="s">
        <v>20892</v>
      </c>
      <c r="F1030" s="70" t="s">
        <v>21653</v>
      </c>
      <c r="G1030" s="70" t="s">
        <v>12556</v>
      </c>
      <c r="H1030" s="70" t="s">
        <v>12557</v>
      </c>
      <c r="I1030" s="71">
        <v>-432180</v>
      </c>
      <c r="J1030" s="72" t="s">
        <v>11720</v>
      </c>
      <c r="K1030" s="71">
        <v>-43218</v>
      </c>
      <c r="L1030" s="86">
        <v>-475398</v>
      </c>
      <c r="M1030" t="e">
        <f>+VLOOKUP(D1030,'[1]Trừ tiền'!O$8:P$893,2,0)</f>
        <v>#N/A</v>
      </c>
      <c r="N1030" s="59" t="e">
        <f t="shared" si="50"/>
        <v>#N/A</v>
      </c>
      <c r="U1030" s="84">
        <f>+VLOOKUP(D1030,'[1]TT T7'!O$895:P$1106,2,0)</f>
        <v>-475398</v>
      </c>
      <c r="V1030" s="59">
        <f t="shared" si="51"/>
        <v>0</v>
      </c>
    </row>
    <row r="1031" spans="1:22" hidden="1" x14ac:dyDescent="0.3">
      <c r="A1031">
        <f t="shared" ref="A1031:A1094" si="52">+MONTH(B1031)</f>
        <v>6</v>
      </c>
      <c r="B1031" s="69">
        <v>45103</v>
      </c>
      <c r="C1031" s="70" t="s">
        <v>17091</v>
      </c>
      <c r="D1031" s="70">
        <f t="shared" ref="D1031:D1094" si="53">+C1031*1</f>
        <v>23671</v>
      </c>
      <c r="E1031" s="70" t="s">
        <v>20824</v>
      </c>
      <c r="F1031" s="70" t="s">
        <v>22358</v>
      </c>
      <c r="G1031" s="70" t="s">
        <v>11799</v>
      </c>
      <c r="H1031" s="70" t="s">
        <v>11725</v>
      </c>
      <c r="I1031" s="71">
        <v>-444232</v>
      </c>
      <c r="J1031" s="72" t="s">
        <v>11720</v>
      </c>
      <c r="K1031" s="71">
        <v>-44423</v>
      </c>
      <c r="L1031" s="86">
        <v>-488655</v>
      </c>
      <c r="M1031" t="e">
        <f>+VLOOKUP(D1031,'[1]Trừ tiền'!O$8:P$893,2,0)</f>
        <v>#N/A</v>
      </c>
      <c r="N1031" s="59" t="e">
        <f t="shared" ref="N1031:N1058" si="54">+M1031-L1031</f>
        <v>#N/A</v>
      </c>
      <c r="U1031" s="84">
        <f>+VLOOKUP(D1031,'[1]TT T7'!O$895:P$1106,2,0)</f>
        <v>-488655</v>
      </c>
      <c r="V1031" s="59">
        <f t="shared" si="51"/>
        <v>0</v>
      </c>
    </row>
    <row r="1032" spans="1:22" hidden="1" x14ac:dyDescent="0.3">
      <c r="A1032">
        <f t="shared" si="52"/>
        <v>6</v>
      </c>
      <c r="B1032" s="69">
        <v>45096</v>
      </c>
      <c r="C1032" s="70" t="s">
        <v>22359</v>
      </c>
      <c r="D1032" s="70">
        <f t="shared" si="53"/>
        <v>22711</v>
      </c>
      <c r="E1032" s="70" t="s">
        <v>20824</v>
      </c>
      <c r="F1032" s="70" t="s">
        <v>22360</v>
      </c>
      <c r="G1032" s="70" t="s">
        <v>11799</v>
      </c>
      <c r="H1032" s="70" t="s">
        <v>11725</v>
      </c>
      <c r="I1032" s="71">
        <v>-452240</v>
      </c>
      <c r="J1032" s="72" t="s">
        <v>11720</v>
      </c>
      <c r="K1032" s="71">
        <v>-45224</v>
      </c>
      <c r="L1032" s="86">
        <v>-497464</v>
      </c>
      <c r="M1032" t="e">
        <f>+VLOOKUP(D1032,'[1]Trừ tiền'!O$8:P$893,2,0)</f>
        <v>#N/A</v>
      </c>
      <c r="N1032" s="59" t="e">
        <f t="shared" si="54"/>
        <v>#N/A</v>
      </c>
      <c r="U1032" s="84">
        <f>+VLOOKUP(D1032,'[1]TT T7'!O$895:P$1106,2,0)</f>
        <v>-497464</v>
      </c>
      <c r="V1032" s="59">
        <f t="shared" si="51"/>
        <v>0</v>
      </c>
    </row>
    <row r="1033" spans="1:22" hidden="1" x14ac:dyDescent="0.3">
      <c r="A1033">
        <f t="shared" si="52"/>
        <v>6</v>
      </c>
      <c r="B1033" s="69">
        <v>45078</v>
      </c>
      <c r="C1033" s="70" t="s">
        <v>22361</v>
      </c>
      <c r="D1033" s="70">
        <f t="shared" si="53"/>
        <v>566</v>
      </c>
      <c r="E1033" s="70" t="s">
        <v>20842</v>
      </c>
      <c r="F1033" s="70" t="s">
        <v>22362</v>
      </c>
      <c r="G1033" s="70" t="s">
        <v>11838</v>
      </c>
      <c r="H1033" s="70" t="s">
        <v>11839</v>
      </c>
      <c r="I1033" s="71">
        <v>-453972</v>
      </c>
      <c r="J1033" s="72" t="s">
        <v>11720</v>
      </c>
      <c r="K1033" s="71">
        <v>-45397</v>
      </c>
      <c r="L1033" s="86">
        <v>-499369</v>
      </c>
      <c r="M1033" t="e">
        <f>+VLOOKUP(D1033,'[1]Trừ tiền'!O$8:P$893,2,0)</f>
        <v>#N/A</v>
      </c>
      <c r="N1033" s="59" t="e">
        <f t="shared" si="54"/>
        <v>#N/A</v>
      </c>
      <c r="U1033" s="84">
        <f>+VLOOKUP(D1033,'[1]TT T7'!O$895:P$1106,2,0)</f>
        <v>-499369</v>
      </c>
      <c r="V1033" s="59">
        <f t="shared" si="51"/>
        <v>0</v>
      </c>
    </row>
    <row r="1034" spans="1:22" hidden="1" x14ac:dyDescent="0.3">
      <c r="A1034">
        <f t="shared" si="52"/>
        <v>6</v>
      </c>
      <c r="B1034" s="69">
        <v>45104</v>
      </c>
      <c r="C1034" s="70" t="s">
        <v>22363</v>
      </c>
      <c r="D1034" s="70">
        <f t="shared" si="53"/>
        <v>24097</v>
      </c>
      <c r="E1034" s="70" t="s">
        <v>20824</v>
      </c>
      <c r="F1034" s="70" t="s">
        <v>22364</v>
      </c>
      <c r="G1034" s="70" t="s">
        <v>11799</v>
      </c>
      <c r="H1034" s="70" t="s">
        <v>11725</v>
      </c>
      <c r="I1034" s="71">
        <v>-469342</v>
      </c>
      <c r="J1034" s="72" t="s">
        <v>11720</v>
      </c>
      <c r="K1034" s="71">
        <v>-46934</v>
      </c>
      <c r="L1034" s="86">
        <v>-516276</v>
      </c>
      <c r="M1034" t="e">
        <f>+VLOOKUP(D1034,'[1]Trừ tiền'!O$8:P$893,2,0)</f>
        <v>#N/A</v>
      </c>
      <c r="N1034" s="59" t="e">
        <f t="shared" si="54"/>
        <v>#N/A</v>
      </c>
      <c r="U1034" s="84">
        <f>+VLOOKUP(D1034,'[1]TT T7'!O$895:P$1106,2,0)</f>
        <v>-516276</v>
      </c>
      <c r="V1034" s="59">
        <f t="shared" si="51"/>
        <v>0</v>
      </c>
    </row>
    <row r="1035" spans="1:22" hidden="1" x14ac:dyDescent="0.3">
      <c r="A1035">
        <f t="shared" si="52"/>
        <v>6</v>
      </c>
      <c r="B1035" s="69">
        <v>45080</v>
      </c>
      <c r="C1035" s="70" t="s">
        <v>14221</v>
      </c>
      <c r="D1035" s="70">
        <f t="shared" si="53"/>
        <v>838</v>
      </c>
      <c r="E1035" s="70" t="s">
        <v>21192</v>
      </c>
      <c r="F1035" s="70" t="s">
        <v>22365</v>
      </c>
      <c r="G1035" s="70" t="s">
        <v>12254</v>
      </c>
      <c r="H1035" s="70" t="s">
        <v>12255</v>
      </c>
      <c r="I1035" s="71">
        <v>-471416</v>
      </c>
      <c r="J1035" s="72" t="s">
        <v>11720</v>
      </c>
      <c r="K1035" s="71">
        <v>-47142</v>
      </c>
      <c r="L1035" s="86">
        <v>-518558</v>
      </c>
      <c r="M1035" t="s">
        <v>20864</v>
      </c>
      <c r="N1035" s="59" t="e">
        <f t="shared" si="54"/>
        <v>#VALUE!</v>
      </c>
      <c r="O1035" t="e">
        <f>+SUMIFS('[1]Trừ tiền'!P$8:P$893,'[1]Trừ tiền'!O$8:O$893,'[1]Hàng trả'!D833)</f>
        <v>#VALUE!</v>
      </c>
      <c r="P1035" t="e">
        <f>+O1035-M1035</f>
        <v>#VALUE!</v>
      </c>
      <c r="U1035" s="84">
        <f>+VLOOKUP(D1035,'[1]TT T7'!O$895:P$1106,2,0)</f>
        <v>-518558</v>
      </c>
      <c r="V1035" s="59">
        <f t="shared" si="51"/>
        <v>0</v>
      </c>
    </row>
    <row r="1036" spans="1:22" hidden="1" x14ac:dyDescent="0.3">
      <c r="A1036">
        <f t="shared" si="52"/>
        <v>6</v>
      </c>
      <c r="B1036" s="69">
        <v>45091</v>
      </c>
      <c r="C1036" s="70" t="s">
        <v>16887</v>
      </c>
      <c r="D1036" s="70">
        <f t="shared" si="53"/>
        <v>22148</v>
      </c>
      <c r="E1036" s="70" t="s">
        <v>20824</v>
      </c>
      <c r="F1036" s="70" t="s">
        <v>22366</v>
      </c>
      <c r="G1036" s="70" t="s">
        <v>11799</v>
      </c>
      <c r="H1036" s="70" t="s">
        <v>11725</v>
      </c>
      <c r="I1036" s="71">
        <v>-509945</v>
      </c>
      <c r="J1036" s="72" t="s">
        <v>11720</v>
      </c>
      <c r="K1036" s="71">
        <v>-50995</v>
      </c>
      <c r="L1036" s="86">
        <v>-560940</v>
      </c>
      <c r="M1036" t="e">
        <f>+VLOOKUP(D1036,'[1]Trừ tiền'!O$8:P$893,2,0)</f>
        <v>#N/A</v>
      </c>
      <c r="N1036" s="59" t="e">
        <f t="shared" si="54"/>
        <v>#N/A</v>
      </c>
      <c r="U1036" s="84">
        <f>+VLOOKUP(D1036,'[1]TT T7'!O$895:P$1106,2,0)</f>
        <v>-560940</v>
      </c>
      <c r="V1036" s="59">
        <f t="shared" si="51"/>
        <v>0</v>
      </c>
    </row>
    <row r="1037" spans="1:22" hidden="1" x14ac:dyDescent="0.3">
      <c r="A1037">
        <f t="shared" si="52"/>
        <v>6</v>
      </c>
      <c r="B1037" s="69">
        <v>45101</v>
      </c>
      <c r="C1037" s="70" t="s">
        <v>14229</v>
      </c>
      <c r="D1037" s="70">
        <f t="shared" si="53"/>
        <v>858</v>
      </c>
      <c r="E1037" s="70" t="s">
        <v>20861</v>
      </c>
      <c r="F1037" s="70" t="s">
        <v>21749</v>
      </c>
      <c r="G1037" s="70" t="s">
        <v>12173</v>
      </c>
      <c r="H1037" s="70" t="s">
        <v>12174</v>
      </c>
      <c r="I1037" s="71">
        <v>-509945</v>
      </c>
      <c r="J1037" s="72" t="s">
        <v>11720</v>
      </c>
      <c r="K1037" s="71">
        <v>-50995</v>
      </c>
      <c r="L1037" s="86">
        <v>-560940</v>
      </c>
      <c r="M1037" t="s">
        <v>20864</v>
      </c>
      <c r="N1037" s="59" t="e">
        <f t="shared" si="54"/>
        <v>#VALUE!</v>
      </c>
      <c r="O1037" t="e">
        <f>+SUMIFS('[1]Trừ tiền'!P$8:P$893,'[1]Trừ tiền'!O$8:O$893,'[1]Hàng trả'!D970)</f>
        <v>#VALUE!</v>
      </c>
      <c r="P1037" t="e">
        <f>+O1037-M1037</f>
        <v>#VALUE!</v>
      </c>
      <c r="U1037" s="84">
        <f>+VLOOKUP(D1037,'[1]TT T7'!O$895:P$1106,2,0)</f>
        <v>-560940</v>
      </c>
      <c r="V1037" s="59">
        <f t="shared" si="51"/>
        <v>0</v>
      </c>
    </row>
    <row r="1038" spans="1:22" hidden="1" x14ac:dyDescent="0.3">
      <c r="A1038">
        <f t="shared" si="52"/>
        <v>6</v>
      </c>
      <c r="B1038" s="69">
        <v>45103</v>
      </c>
      <c r="C1038" s="70" t="s">
        <v>17133</v>
      </c>
      <c r="D1038" s="70">
        <f t="shared" si="53"/>
        <v>23772</v>
      </c>
      <c r="E1038" s="70" t="s">
        <v>20824</v>
      </c>
      <c r="F1038" s="70" t="s">
        <v>22367</v>
      </c>
      <c r="G1038" s="70" t="s">
        <v>11799</v>
      </c>
      <c r="H1038" s="70" t="s">
        <v>11725</v>
      </c>
      <c r="I1038" s="71">
        <v>-512516</v>
      </c>
      <c r="J1038" s="72" t="s">
        <v>11720</v>
      </c>
      <c r="K1038" s="71">
        <v>-51252</v>
      </c>
      <c r="L1038" s="86">
        <v>-563768</v>
      </c>
      <c r="M1038" t="e">
        <f>+VLOOKUP(D1038,'[1]Trừ tiền'!O$8:P$893,2,0)</f>
        <v>#N/A</v>
      </c>
      <c r="N1038" s="59" t="e">
        <f t="shared" si="54"/>
        <v>#N/A</v>
      </c>
      <c r="U1038" s="84">
        <f>+VLOOKUP(D1038,'[1]TT T7'!O$895:P$1106,2,0)</f>
        <v>-563768</v>
      </c>
      <c r="V1038" s="59">
        <f t="shared" si="51"/>
        <v>0</v>
      </c>
    </row>
    <row r="1039" spans="1:22" hidden="1" x14ac:dyDescent="0.3">
      <c r="A1039">
        <f t="shared" si="52"/>
        <v>6</v>
      </c>
      <c r="B1039" s="69">
        <v>45084</v>
      </c>
      <c r="C1039" s="70" t="s">
        <v>22368</v>
      </c>
      <c r="D1039" s="70">
        <f t="shared" si="53"/>
        <v>21370</v>
      </c>
      <c r="E1039" s="70" t="s">
        <v>20824</v>
      </c>
      <c r="F1039" s="70" t="s">
        <v>22369</v>
      </c>
      <c r="G1039" s="70" t="s">
        <v>11799</v>
      </c>
      <c r="H1039" s="70" t="s">
        <v>11725</v>
      </c>
      <c r="I1039" s="71">
        <v>-522480</v>
      </c>
      <c r="J1039" s="72" t="s">
        <v>11720</v>
      </c>
      <c r="K1039" s="71">
        <v>-52248</v>
      </c>
      <c r="L1039" s="86">
        <v>-574728</v>
      </c>
      <c r="M1039" t="e">
        <f>+VLOOKUP(D1039,'[1]Trừ tiền'!O$8:P$893,2,0)</f>
        <v>#N/A</v>
      </c>
      <c r="N1039" s="59" t="e">
        <f t="shared" si="54"/>
        <v>#N/A</v>
      </c>
      <c r="U1039" s="84">
        <f>+VLOOKUP(D1039,'[1]TT T7'!O$895:P$1106,2,0)</f>
        <v>-574728</v>
      </c>
      <c r="V1039" s="59">
        <f t="shared" si="51"/>
        <v>0</v>
      </c>
    </row>
    <row r="1040" spans="1:22" hidden="1" x14ac:dyDescent="0.3">
      <c r="A1040">
        <f t="shared" si="52"/>
        <v>6</v>
      </c>
      <c r="B1040" s="69">
        <v>45086</v>
      </c>
      <c r="C1040" s="70" t="s">
        <v>22370</v>
      </c>
      <c r="D1040" s="70">
        <f t="shared" si="53"/>
        <v>807</v>
      </c>
      <c r="E1040" s="70" t="s">
        <v>20865</v>
      </c>
      <c r="F1040" s="70" t="s">
        <v>22371</v>
      </c>
      <c r="G1040" s="70" t="s">
        <v>12396</v>
      </c>
      <c r="H1040" s="70" t="s">
        <v>12397</v>
      </c>
      <c r="I1040" s="71">
        <v>-538650</v>
      </c>
      <c r="J1040" s="72" t="s">
        <v>11720</v>
      </c>
      <c r="K1040" s="71">
        <v>-53865</v>
      </c>
      <c r="L1040" s="86">
        <v>-592515</v>
      </c>
      <c r="M1040" t="e">
        <f>+VLOOKUP(D1040,'[1]Trừ tiền'!O$8:P$893,2,0)</f>
        <v>#N/A</v>
      </c>
      <c r="N1040" s="59" t="e">
        <f t="shared" si="54"/>
        <v>#N/A</v>
      </c>
      <c r="U1040" s="84">
        <f>+VLOOKUP(D1040,'[1]TT T7'!O$895:P$1106,2,0)</f>
        <v>-592515</v>
      </c>
      <c r="V1040" s="59">
        <f t="shared" si="51"/>
        <v>0</v>
      </c>
    </row>
    <row r="1041" spans="1:22" hidden="1" x14ac:dyDescent="0.3">
      <c r="A1041">
        <f t="shared" si="52"/>
        <v>6</v>
      </c>
      <c r="B1041" s="69">
        <v>45100</v>
      </c>
      <c r="C1041" s="70" t="s">
        <v>22372</v>
      </c>
      <c r="D1041" s="70">
        <f t="shared" si="53"/>
        <v>23358</v>
      </c>
      <c r="E1041" s="70" t="s">
        <v>20824</v>
      </c>
      <c r="F1041" s="70" t="s">
        <v>22373</v>
      </c>
      <c r="G1041" s="70" t="s">
        <v>11799</v>
      </c>
      <c r="H1041" s="70" t="s">
        <v>11725</v>
      </c>
      <c r="I1041" s="71">
        <v>-555290</v>
      </c>
      <c r="J1041" s="72" t="s">
        <v>11720</v>
      </c>
      <c r="K1041" s="71">
        <v>-55529</v>
      </c>
      <c r="L1041" s="86">
        <v>-610819</v>
      </c>
      <c r="M1041" t="e">
        <f>+VLOOKUP(D1041,'[1]Trừ tiền'!O$8:P$893,2,0)</f>
        <v>#N/A</v>
      </c>
      <c r="N1041" s="59" t="e">
        <f t="shared" si="54"/>
        <v>#N/A</v>
      </c>
      <c r="U1041" s="84">
        <f>+VLOOKUP(D1041,'[1]TT T7'!O$895:P$1106,2,0)</f>
        <v>-610819</v>
      </c>
      <c r="V1041" s="59">
        <f t="shared" si="51"/>
        <v>0</v>
      </c>
    </row>
    <row r="1042" spans="1:22" hidden="1" x14ac:dyDescent="0.3">
      <c r="A1042">
        <f t="shared" si="52"/>
        <v>6</v>
      </c>
      <c r="B1042" s="69">
        <v>45098</v>
      </c>
      <c r="C1042" s="70" t="s">
        <v>22374</v>
      </c>
      <c r="D1042" s="70">
        <f t="shared" si="53"/>
        <v>23003</v>
      </c>
      <c r="E1042" s="70" t="s">
        <v>20824</v>
      </c>
      <c r="F1042" s="70" t="s">
        <v>22375</v>
      </c>
      <c r="G1042" s="70" t="s">
        <v>11799</v>
      </c>
      <c r="H1042" s="70" t="s">
        <v>11725</v>
      </c>
      <c r="I1042" s="71">
        <v>-586132</v>
      </c>
      <c r="J1042" s="72" t="s">
        <v>11720</v>
      </c>
      <c r="K1042" s="71">
        <v>-58613</v>
      </c>
      <c r="L1042" s="86">
        <v>-644745</v>
      </c>
      <c r="M1042" t="e">
        <f>+VLOOKUP(D1042,'[1]Trừ tiền'!O$8:P$893,2,0)</f>
        <v>#N/A</v>
      </c>
      <c r="N1042" s="59" t="e">
        <f t="shared" si="54"/>
        <v>#N/A</v>
      </c>
      <c r="U1042" s="84">
        <f>+VLOOKUP(D1042,'[1]TT T7'!O$895:P$1106,2,0)</f>
        <v>-644745</v>
      </c>
      <c r="V1042" s="59">
        <f t="shared" si="51"/>
        <v>0</v>
      </c>
    </row>
    <row r="1043" spans="1:22" hidden="1" x14ac:dyDescent="0.3">
      <c r="A1043">
        <f t="shared" si="52"/>
        <v>6</v>
      </c>
      <c r="B1043" s="69">
        <v>45099</v>
      </c>
      <c r="C1043" s="70" t="s">
        <v>22376</v>
      </c>
      <c r="D1043" s="70">
        <f t="shared" si="53"/>
        <v>23278</v>
      </c>
      <c r="E1043" s="70" t="s">
        <v>20824</v>
      </c>
      <c r="F1043" s="70" t="s">
        <v>22377</v>
      </c>
      <c r="G1043" s="70" t="s">
        <v>11799</v>
      </c>
      <c r="H1043" s="70" t="s">
        <v>11725</v>
      </c>
      <c r="I1043" s="71">
        <v>-654478</v>
      </c>
      <c r="J1043" s="72" t="s">
        <v>11720</v>
      </c>
      <c r="K1043" s="71">
        <v>-65448</v>
      </c>
      <c r="L1043" s="86">
        <v>-719926</v>
      </c>
      <c r="M1043" t="e">
        <f>+VLOOKUP(D1043,'[1]Trừ tiền'!O$8:P$893,2,0)</f>
        <v>#N/A</v>
      </c>
      <c r="N1043" s="59" t="e">
        <f t="shared" si="54"/>
        <v>#N/A</v>
      </c>
      <c r="U1043" s="84">
        <f>+VLOOKUP(D1043,'[1]TT T7'!O$895:P$1106,2,0)</f>
        <v>-719926</v>
      </c>
      <c r="V1043" s="59">
        <f t="shared" si="51"/>
        <v>0</v>
      </c>
    </row>
    <row r="1044" spans="1:22" hidden="1" x14ac:dyDescent="0.3">
      <c r="A1044">
        <f t="shared" si="52"/>
        <v>6</v>
      </c>
      <c r="B1044" s="69">
        <v>45103</v>
      </c>
      <c r="C1044" s="70" t="s">
        <v>17116</v>
      </c>
      <c r="D1044" s="70">
        <f t="shared" si="53"/>
        <v>23730</v>
      </c>
      <c r="E1044" s="70" t="s">
        <v>20824</v>
      </c>
      <c r="F1044" s="70" t="s">
        <v>22378</v>
      </c>
      <c r="G1044" s="70" t="s">
        <v>11799</v>
      </c>
      <c r="H1044" s="70" t="s">
        <v>11725</v>
      </c>
      <c r="I1044" s="71">
        <v>-655654</v>
      </c>
      <c r="J1044" s="72" t="s">
        <v>11720</v>
      </c>
      <c r="K1044" s="71">
        <v>-65565</v>
      </c>
      <c r="L1044" s="86">
        <v>-721219</v>
      </c>
      <c r="M1044" t="e">
        <f>+VLOOKUP(D1044,'[1]Trừ tiền'!O$8:P$893,2,0)</f>
        <v>#N/A</v>
      </c>
      <c r="N1044" s="59" t="e">
        <f t="shared" si="54"/>
        <v>#N/A</v>
      </c>
      <c r="U1044" s="84">
        <f>+VLOOKUP(D1044,'[1]TT T7'!O$895:P$1106,2,0)</f>
        <v>-721219</v>
      </c>
      <c r="V1044" s="59">
        <f t="shared" si="51"/>
        <v>0</v>
      </c>
    </row>
    <row r="1045" spans="1:22" hidden="1" x14ac:dyDescent="0.3">
      <c r="A1045">
        <f t="shared" si="52"/>
        <v>6</v>
      </c>
      <c r="B1045" s="69">
        <v>45104</v>
      </c>
      <c r="C1045" s="70" t="s">
        <v>21424</v>
      </c>
      <c r="D1045" s="70">
        <f t="shared" si="53"/>
        <v>450</v>
      </c>
      <c r="E1045" s="70" t="s">
        <v>21188</v>
      </c>
      <c r="F1045" s="70" t="s">
        <v>21535</v>
      </c>
      <c r="G1045" s="70" t="s">
        <v>12293</v>
      </c>
      <c r="H1045" s="70" t="s">
        <v>12294</v>
      </c>
      <c r="I1045" s="71">
        <v>-664525</v>
      </c>
      <c r="J1045" s="72" t="s">
        <v>11720</v>
      </c>
      <c r="K1045" s="71">
        <v>-66453</v>
      </c>
      <c r="L1045" s="86">
        <v>-730978</v>
      </c>
      <c r="M1045" t="s">
        <v>20864</v>
      </c>
      <c r="N1045" s="59" t="e">
        <f t="shared" si="54"/>
        <v>#VALUE!</v>
      </c>
      <c r="O1045" t="e">
        <f>+SUMIFS('[1]Trừ tiền'!P$8:P$893,'[1]Trừ tiền'!O$8:O$893,'[1]Hàng trả'!D984)</f>
        <v>#VALUE!</v>
      </c>
      <c r="P1045" t="e">
        <f>+O1045-M1045</f>
        <v>#VALUE!</v>
      </c>
      <c r="U1045" s="84">
        <f>+VLOOKUP(D1045,'[1]TT T7'!O$895:P$1106,2,0)</f>
        <v>-730978</v>
      </c>
      <c r="V1045" s="59">
        <f t="shared" ref="V1045:V1108" si="55">+U1045-L1045</f>
        <v>0</v>
      </c>
    </row>
    <row r="1046" spans="1:22" hidden="1" x14ac:dyDescent="0.3">
      <c r="A1046">
        <f t="shared" si="52"/>
        <v>6</v>
      </c>
      <c r="B1046" s="69">
        <v>45100</v>
      </c>
      <c r="C1046" s="70" t="s">
        <v>22379</v>
      </c>
      <c r="D1046" s="70">
        <f t="shared" si="53"/>
        <v>23506</v>
      </c>
      <c r="E1046" s="70" t="s">
        <v>20824</v>
      </c>
      <c r="F1046" s="70" t="s">
        <v>22380</v>
      </c>
      <c r="G1046" s="70" t="s">
        <v>11799</v>
      </c>
      <c r="H1046" s="70" t="s">
        <v>11725</v>
      </c>
      <c r="I1046" s="71">
        <v>-683226</v>
      </c>
      <c r="J1046" s="72" t="s">
        <v>11720</v>
      </c>
      <c r="K1046" s="71">
        <v>-68324</v>
      </c>
      <c r="L1046" s="86">
        <v>-751550</v>
      </c>
      <c r="M1046" t="e">
        <f>+VLOOKUP(D1046,'[1]Trừ tiền'!O$8:P$893,2,0)</f>
        <v>#N/A</v>
      </c>
      <c r="N1046" s="59" t="e">
        <f t="shared" si="54"/>
        <v>#N/A</v>
      </c>
      <c r="U1046" s="84">
        <f>+VLOOKUP(D1046,'[1]TT T7'!O$895:P$1106,2,0)</f>
        <v>-751550</v>
      </c>
      <c r="V1046" s="59">
        <f t="shared" si="55"/>
        <v>0</v>
      </c>
    </row>
    <row r="1047" spans="1:22" hidden="1" x14ac:dyDescent="0.3">
      <c r="A1047">
        <f t="shared" si="52"/>
        <v>6</v>
      </c>
      <c r="B1047" s="69">
        <v>45092</v>
      </c>
      <c r="C1047" s="70" t="s">
        <v>16984</v>
      </c>
      <c r="D1047" s="70">
        <f t="shared" si="53"/>
        <v>22407</v>
      </c>
      <c r="E1047" s="70" t="s">
        <v>20824</v>
      </c>
      <c r="F1047" s="70" t="s">
        <v>22381</v>
      </c>
      <c r="G1047" s="70" t="s">
        <v>11799</v>
      </c>
      <c r="H1047" s="70" t="s">
        <v>11725</v>
      </c>
      <c r="I1047" s="71">
        <v>-719808</v>
      </c>
      <c r="J1047" s="72" t="s">
        <v>11720</v>
      </c>
      <c r="K1047" s="71">
        <v>-71981</v>
      </c>
      <c r="L1047" s="86">
        <v>-791789</v>
      </c>
      <c r="M1047" t="e">
        <f>+VLOOKUP(D1047,'[1]Trừ tiền'!O$8:P$893,2,0)</f>
        <v>#N/A</v>
      </c>
      <c r="N1047" s="59" t="e">
        <f t="shared" si="54"/>
        <v>#N/A</v>
      </c>
      <c r="U1047" s="84">
        <f>+VLOOKUP(D1047,'[1]TT T7'!O$895:P$1106,2,0)</f>
        <v>-791789</v>
      </c>
      <c r="V1047" s="59">
        <f t="shared" si="55"/>
        <v>0</v>
      </c>
    </row>
    <row r="1048" spans="1:22" hidden="1" x14ac:dyDescent="0.3">
      <c r="A1048">
        <f t="shared" si="52"/>
        <v>6</v>
      </c>
      <c r="B1048" s="69">
        <v>45105</v>
      </c>
      <c r="C1048" s="70" t="s">
        <v>22382</v>
      </c>
      <c r="D1048" s="70">
        <f t="shared" si="53"/>
        <v>24241</v>
      </c>
      <c r="E1048" s="70" t="s">
        <v>20824</v>
      </c>
      <c r="F1048" s="70" t="s">
        <v>22383</v>
      </c>
      <c r="G1048" s="70" t="s">
        <v>11799</v>
      </c>
      <c r="H1048" s="70" t="s">
        <v>11725</v>
      </c>
      <c r="I1048" s="71">
        <v>-733838</v>
      </c>
      <c r="J1048" s="72" t="s">
        <v>11720</v>
      </c>
      <c r="K1048" s="71">
        <v>-73384</v>
      </c>
      <c r="L1048" s="86">
        <v>-807222</v>
      </c>
      <c r="M1048" t="e">
        <f>+VLOOKUP(D1048,'[1]Trừ tiền'!O$8:P$893,2,0)</f>
        <v>#N/A</v>
      </c>
      <c r="N1048" s="59" t="e">
        <f t="shared" si="54"/>
        <v>#N/A</v>
      </c>
      <c r="U1048" s="84">
        <f>+VLOOKUP(D1048,'[1]TT T7'!O$895:P$1106,2,0)</f>
        <v>-807222</v>
      </c>
      <c r="V1048" s="59">
        <f t="shared" si="55"/>
        <v>0</v>
      </c>
    </row>
    <row r="1049" spans="1:22" hidden="1" x14ac:dyDescent="0.3">
      <c r="A1049">
        <f t="shared" si="52"/>
        <v>6</v>
      </c>
      <c r="B1049" s="69">
        <v>45097</v>
      </c>
      <c r="C1049" s="70" t="s">
        <v>22384</v>
      </c>
      <c r="D1049" s="70">
        <f t="shared" si="53"/>
        <v>2166</v>
      </c>
      <c r="E1049" s="70" t="s">
        <v>20847</v>
      </c>
      <c r="F1049" s="70" t="s">
        <v>21863</v>
      </c>
      <c r="G1049" s="70" t="s">
        <v>11860</v>
      </c>
      <c r="H1049" s="70" t="s">
        <v>11719</v>
      </c>
      <c r="I1049" s="71">
        <v>-807615</v>
      </c>
      <c r="J1049" s="72" t="s">
        <v>11720</v>
      </c>
      <c r="K1049" s="71">
        <v>-80762</v>
      </c>
      <c r="L1049" s="86">
        <v>-888377</v>
      </c>
      <c r="M1049" t="e">
        <f>+VLOOKUP(D1049,'[1]Trừ tiền'!O$8:P$893,2,0)</f>
        <v>#N/A</v>
      </c>
      <c r="N1049" s="59" t="e">
        <f t="shared" si="54"/>
        <v>#N/A</v>
      </c>
      <c r="U1049" s="84">
        <f>+VLOOKUP(D1049,'[1]TT T7'!O$895:P$1106,2,0)</f>
        <v>-888377</v>
      </c>
      <c r="V1049" s="59">
        <f t="shared" si="55"/>
        <v>0</v>
      </c>
    </row>
    <row r="1050" spans="1:22" hidden="1" x14ac:dyDescent="0.3">
      <c r="A1050">
        <f t="shared" si="52"/>
        <v>6</v>
      </c>
      <c r="B1050" s="69">
        <v>45106</v>
      </c>
      <c r="C1050" s="70" t="s">
        <v>14346</v>
      </c>
      <c r="D1050" s="70">
        <f t="shared" si="53"/>
        <v>1035</v>
      </c>
      <c r="E1050" s="70" t="s">
        <v>20884</v>
      </c>
      <c r="F1050" s="70" t="s">
        <v>22385</v>
      </c>
      <c r="G1050" s="70" t="s">
        <v>12179</v>
      </c>
      <c r="H1050" s="70" t="s">
        <v>12180</v>
      </c>
      <c r="I1050" s="71">
        <v>-815912</v>
      </c>
      <c r="J1050" s="72" t="s">
        <v>11720</v>
      </c>
      <c r="K1050" s="71">
        <v>-81591</v>
      </c>
      <c r="L1050" s="86">
        <v>-897503</v>
      </c>
      <c r="M1050" t="e">
        <f>+VLOOKUP(D1050,'[1]Trừ tiền'!O$8:P$893,2,0)</f>
        <v>#N/A</v>
      </c>
      <c r="N1050" s="59" t="e">
        <f t="shared" si="54"/>
        <v>#N/A</v>
      </c>
      <c r="U1050" s="84">
        <f>+VLOOKUP(D1050,'[1]TT T7'!O$895:P$1106,2,0)</f>
        <v>-897503</v>
      </c>
      <c r="V1050" s="59">
        <f t="shared" si="55"/>
        <v>0</v>
      </c>
    </row>
    <row r="1051" spans="1:22" hidden="1" x14ac:dyDescent="0.3">
      <c r="A1051">
        <f t="shared" si="52"/>
        <v>6</v>
      </c>
      <c r="B1051" s="69">
        <v>45090</v>
      </c>
      <c r="C1051" s="70" t="s">
        <v>22386</v>
      </c>
      <c r="D1051" s="70">
        <f t="shared" si="53"/>
        <v>22008</v>
      </c>
      <c r="E1051" s="70" t="s">
        <v>20824</v>
      </c>
      <c r="F1051" s="70" t="s">
        <v>22387</v>
      </c>
      <c r="G1051" s="70" t="s">
        <v>11799</v>
      </c>
      <c r="H1051" s="70" t="s">
        <v>11725</v>
      </c>
      <c r="I1051" s="71">
        <v>-848400</v>
      </c>
      <c r="J1051" s="72" t="s">
        <v>11720</v>
      </c>
      <c r="K1051" s="71">
        <v>-84840</v>
      </c>
      <c r="L1051" s="86">
        <v>-933240</v>
      </c>
      <c r="M1051" t="e">
        <f>+VLOOKUP(D1051,'[1]Trừ tiền'!O$8:P$893,2,0)</f>
        <v>#N/A</v>
      </c>
      <c r="N1051" s="59" t="e">
        <f t="shared" si="54"/>
        <v>#N/A</v>
      </c>
      <c r="U1051" s="84">
        <f>+VLOOKUP(D1051,'[1]TT T7'!O$895:P$1106,2,0)</f>
        <v>-933240</v>
      </c>
      <c r="V1051" s="59">
        <f t="shared" si="55"/>
        <v>0</v>
      </c>
    </row>
    <row r="1052" spans="1:22" hidden="1" x14ac:dyDescent="0.3">
      <c r="A1052">
        <f t="shared" si="52"/>
        <v>6</v>
      </c>
      <c r="B1052" s="69">
        <v>45084</v>
      </c>
      <c r="C1052" s="70" t="s">
        <v>13992</v>
      </c>
      <c r="D1052" s="70">
        <f t="shared" si="53"/>
        <v>585</v>
      </c>
      <c r="E1052" s="70" t="s">
        <v>20842</v>
      </c>
      <c r="F1052" s="70" t="s">
        <v>22388</v>
      </c>
      <c r="G1052" s="70" t="s">
        <v>11838</v>
      </c>
      <c r="H1052" s="70" t="s">
        <v>11839</v>
      </c>
      <c r="I1052" s="71">
        <v>-893852</v>
      </c>
      <c r="J1052" s="72" t="s">
        <v>11720</v>
      </c>
      <c r="K1052" s="71">
        <v>-89385</v>
      </c>
      <c r="L1052" s="86">
        <v>-983237</v>
      </c>
      <c r="M1052" t="s">
        <v>20864</v>
      </c>
      <c r="N1052" s="59" t="e">
        <f t="shared" si="54"/>
        <v>#VALUE!</v>
      </c>
      <c r="O1052" t="e">
        <f>+SUMIFS('[1]Trừ tiền'!P$8:P$893,'[1]Trừ tiền'!O$8:O$893,'[1]Hàng trả'!D847)</f>
        <v>#VALUE!</v>
      </c>
      <c r="P1052" t="e">
        <f>+O1052-M1052</f>
        <v>#VALUE!</v>
      </c>
      <c r="U1052" s="84">
        <f>+VLOOKUP(D1052,'[1]TT T7'!O$895:P$1106,2,0)</f>
        <v>-983237</v>
      </c>
      <c r="V1052" s="59">
        <f t="shared" si="55"/>
        <v>0</v>
      </c>
    </row>
    <row r="1053" spans="1:22" hidden="1" x14ac:dyDescent="0.3">
      <c r="A1053">
        <f t="shared" si="52"/>
        <v>6</v>
      </c>
      <c r="B1053" s="69">
        <v>45085</v>
      </c>
      <c r="C1053" s="70" t="s">
        <v>22389</v>
      </c>
      <c r="D1053" s="70">
        <f t="shared" si="53"/>
        <v>2065</v>
      </c>
      <c r="E1053" s="70" t="s">
        <v>20847</v>
      </c>
      <c r="F1053" s="70" t="s">
        <v>22390</v>
      </c>
      <c r="G1053" s="70" t="s">
        <v>11860</v>
      </c>
      <c r="H1053" s="70" t="s">
        <v>11719</v>
      </c>
      <c r="I1053" s="71">
        <v>-1132494</v>
      </c>
      <c r="J1053" s="72" t="s">
        <v>11720</v>
      </c>
      <c r="K1053" s="71">
        <v>-113249</v>
      </c>
      <c r="L1053" s="86">
        <v>-1245743</v>
      </c>
      <c r="M1053" t="e">
        <f>+VLOOKUP(D1053,'[1]Trừ tiền'!O$8:P$893,2,0)</f>
        <v>#N/A</v>
      </c>
      <c r="N1053" s="59" t="e">
        <f t="shared" si="54"/>
        <v>#N/A</v>
      </c>
      <c r="U1053" s="84">
        <f>+VLOOKUP(D1053,'[1]TT T7'!O$895:P$1106,2,0)</f>
        <v>-1245743</v>
      </c>
      <c r="V1053" s="59">
        <f t="shared" si="55"/>
        <v>0</v>
      </c>
    </row>
    <row r="1054" spans="1:22" hidden="1" x14ac:dyDescent="0.3">
      <c r="A1054">
        <f t="shared" si="52"/>
        <v>6</v>
      </c>
      <c r="B1054" s="69">
        <v>45096</v>
      </c>
      <c r="C1054" s="70" t="s">
        <v>22391</v>
      </c>
      <c r="D1054" s="70">
        <f t="shared" si="53"/>
        <v>1174</v>
      </c>
      <c r="E1054" s="70" t="s">
        <v>22392</v>
      </c>
      <c r="F1054" s="70" t="s">
        <v>22393</v>
      </c>
      <c r="G1054" s="70" t="s">
        <v>12400</v>
      </c>
      <c r="H1054" s="70" t="s">
        <v>12401</v>
      </c>
      <c r="I1054" s="71">
        <v>-1150641</v>
      </c>
      <c r="J1054" s="72" t="s">
        <v>11720</v>
      </c>
      <c r="K1054" s="71">
        <v>-115064</v>
      </c>
      <c r="L1054" s="86">
        <v>-1265705</v>
      </c>
      <c r="M1054" t="e">
        <f>+VLOOKUP(D1054,'[1]Trừ tiền'!O$8:P$893,2,0)</f>
        <v>#N/A</v>
      </c>
      <c r="N1054" s="59" t="e">
        <f t="shared" si="54"/>
        <v>#N/A</v>
      </c>
      <c r="U1054" s="84">
        <f>+VLOOKUP(D1054,'[1]TT T7'!O$895:P$1106,2,0)</f>
        <v>-1265705</v>
      </c>
      <c r="V1054" s="59">
        <f t="shared" si="55"/>
        <v>0</v>
      </c>
    </row>
    <row r="1055" spans="1:22" hidden="1" x14ac:dyDescent="0.3">
      <c r="A1055">
        <f t="shared" si="52"/>
        <v>6</v>
      </c>
      <c r="B1055" s="69">
        <v>45107</v>
      </c>
      <c r="C1055" s="70" t="s">
        <v>22394</v>
      </c>
      <c r="D1055" s="70">
        <f t="shared" si="53"/>
        <v>24741</v>
      </c>
      <c r="E1055" s="70" t="s">
        <v>20824</v>
      </c>
      <c r="F1055" s="70" t="s">
        <v>22395</v>
      </c>
      <c r="G1055" s="70" t="s">
        <v>11799</v>
      </c>
      <c r="H1055" s="70" t="s">
        <v>11725</v>
      </c>
      <c r="I1055" s="71">
        <v>-1402406</v>
      </c>
      <c r="J1055" s="72" t="s">
        <v>11720</v>
      </c>
      <c r="K1055" s="71">
        <v>-140241</v>
      </c>
      <c r="L1055" s="86">
        <v>-1542647</v>
      </c>
      <c r="M1055" t="e">
        <f>+VLOOKUP(D1055,'[1]Trừ tiền'!O$8:P$893,2,0)</f>
        <v>#N/A</v>
      </c>
      <c r="N1055" s="59" t="e">
        <f t="shared" si="54"/>
        <v>#N/A</v>
      </c>
      <c r="U1055" s="84">
        <f>+VLOOKUP(D1055,'[1]TT T7'!O$895:P$1106,2,0)</f>
        <v>-1542647</v>
      </c>
      <c r="V1055" s="59">
        <f t="shared" si="55"/>
        <v>0</v>
      </c>
    </row>
    <row r="1056" spans="1:22" hidden="1" x14ac:dyDescent="0.3">
      <c r="A1056">
        <f t="shared" si="52"/>
        <v>6</v>
      </c>
      <c r="B1056" s="116">
        <v>45096</v>
      </c>
      <c r="C1056" s="87" t="s">
        <v>21747</v>
      </c>
      <c r="D1056" s="87">
        <f t="shared" si="53"/>
        <v>1336</v>
      </c>
      <c r="E1056" s="117" t="s">
        <v>20827</v>
      </c>
      <c r="F1056" s="87" t="s">
        <v>22396</v>
      </c>
      <c r="G1056" s="70" t="s">
        <v>11970</v>
      </c>
      <c r="H1056" s="70" t="s">
        <v>11971</v>
      </c>
      <c r="I1056" s="118">
        <v>-1583438</v>
      </c>
      <c r="J1056" s="72" t="s">
        <v>11720</v>
      </c>
      <c r="K1056" s="118">
        <v>-158344</v>
      </c>
      <c r="L1056" s="88">
        <v>-1741782</v>
      </c>
      <c r="M1056" t="s">
        <v>20864</v>
      </c>
      <c r="N1056" s="59" t="e">
        <f t="shared" si="54"/>
        <v>#VALUE!</v>
      </c>
      <c r="O1056" t="e">
        <f>+SUMIFS('[1]Trừ tiền'!P$8:P$893,'[1]Trừ tiền'!O$8:O$893,'[1]Hàng trả'!D917)</f>
        <v>#VALUE!</v>
      </c>
      <c r="P1056" t="e">
        <f>+O1056-M1056</f>
        <v>#VALUE!</v>
      </c>
      <c r="U1056" s="84">
        <v>-1741782</v>
      </c>
      <c r="V1056" s="59">
        <f t="shared" si="55"/>
        <v>0</v>
      </c>
    </row>
    <row r="1057" spans="1:26" hidden="1" x14ac:dyDescent="0.3">
      <c r="A1057">
        <f t="shared" si="52"/>
        <v>6</v>
      </c>
      <c r="B1057" s="116">
        <v>45086</v>
      </c>
      <c r="C1057" s="117" t="s">
        <v>22397</v>
      </c>
      <c r="D1057" s="87">
        <f t="shared" si="53"/>
        <v>802</v>
      </c>
      <c r="E1057" s="117" t="s">
        <v>20865</v>
      </c>
      <c r="F1057" s="117" t="s">
        <v>22398</v>
      </c>
      <c r="G1057" s="117" t="s">
        <v>12396</v>
      </c>
      <c r="H1057" s="117" t="s">
        <v>12397</v>
      </c>
      <c r="I1057" s="118">
        <v>-1669808</v>
      </c>
      <c r="J1057" s="72" t="s">
        <v>11720</v>
      </c>
      <c r="K1057" s="118">
        <v>-166981</v>
      </c>
      <c r="L1057" s="73">
        <v>-1836789</v>
      </c>
      <c r="M1057" t="e">
        <f>+VLOOKUP(D1057,'[1]Trừ tiền'!O$8:P$893,2,0)</f>
        <v>#N/A</v>
      </c>
      <c r="N1057" s="59" t="e">
        <f t="shared" si="54"/>
        <v>#N/A</v>
      </c>
      <c r="U1057" s="84">
        <f>+VLOOKUP(D1057,'[1]TT T7'!O$895:P$1106,2,0)</f>
        <v>-1836789</v>
      </c>
      <c r="V1057" s="59">
        <f t="shared" si="55"/>
        <v>0</v>
      </c>
    </row>
    <row r="1058" spans="1:26" hidden="1" x14ac:dyDescent="0.3">
      <c r="A1058">
        <f t="shared" si="52"/>
        <v>6</v>
      </c>
      <c r="B1058" s="69">
        <v>45103</v>
      </c>
      <c r="C1058" s="70" t="s">
        <v>15196</v>
      </c>
      <c r="D1058" s="87">
        <f t="shared" si="53"/>
        <v>6395</v>
      </c>
      <c r="E1058" s="70" t="s">
        <v>20849</v>
      </c>
      <c r="F1058" s="70" t="s">
        <v>22399</v>
      </c>
      <c r="G1058" s="70" t="s">
        <v>12239</v>
      </c>
      <c r="H1058" s="70" t="s">
        <v>12240</v>
      </c>
      <c r="I1058" s="71">
        <v>-1929894</v>
      </c>
      <c r="J1058" s="72" t="s">
        <v>11720</v>
      </c>
      <c r="K1058" s="71">
        <v>-192989</v>
      </c>
      <c r="L1058" s="73">
        <v>-2122883</v>
      </c>
      <c r="M1058" t="e">
        <f>+VLOOKUP(D1058,'[1]Trừ tiền'!O$8:P$893,2,0)</f>
        <v>#N/A</v>
      </c>
      <c r="N1058" s="59" t="e">
        <f t="shared" si="54"/>
        <v>#N/A</v>
      </c>
      <c r="U1058" s="84">
        <f>+VLOOKUP(D1058,'[1]TT T7'!O$895:P$1106,2,0)</f>
        <v>-2122883</v>
      </c>
      <c r="V1058" s="59">
        <f t="shared" si="55"/>
        <v>0</v>
      </c>
    </row>
    <row r="1059" spans="1:26" hidden="1" x14ac:dyDescent="0.3">
      <c r="A1059">
        <f t="shared" si="52"/>
        <v>7</v>
      </c>
      <c r="B1059" s="55">
        <v>45110</v>
      </c>
      <c r="C1059" s="56" t="s">
        <v>22400</v>
      </c>
      <c r="D1059" s="87">
        <f t="shared" si="53"/>
        <v>1083</v>
      </c>
      <c r="E1059" s="56" t="s">
        <v>20884</v>
      </c>
      <c r="F1059" s="56" t="s">
        <v>12179</v>
      </c>
      <c r="G1059" s="56" t="s">
        <v>12180</v>
      </c>
      <c r="H1059" s="56" t="s">
        <v>22401</v>
      </c>
      <c r="I1059" s="57">
        <v>-184489</v>
      </c>
      <c r="J1059" s="58" t="s">
        <v>11720</v>
      </c>
      <c r="K1059" s="57">
        <v>-18449</v>
      </c>
      <c r="L1059" s="59">
        <v>-202938</v>
      </c>
      <c r="U1059" s="84">
        <f>+VLOOKUP(D1059,'[1]TT T7'!O$895:P$1106,2,0)</f>
        <v>-202938</v>
      </c>
      <c r="V1059" s="59">
        <f t="shared" si="55"/>
        <v>0</v>
      </c>
    </row>
    <row r="1060" spans="1:26" hidden="1" x14ac:dyDescent="0.3">
      <c r="A1060">
        <f t="shared" si="52"/>
        <v>7</v>
      </c>
      <c r="B1060" s="55">
        <v>45110</v>
      </c>
      <c r="C1060" s="56" t="s">
        <v>22402</v>
      </c>
      <c r="D1060" s="87">
        <f t="shared" si="53"/>
        <v>1090</v>
      </c>
      <c r="E1060" s="56" t="s">
        <v>20884</v>
      </c>
      <c r="F1060" s="56" t="s">
        <v>12179</v>
      </c>
      <c r="G1060" s="56" t="s">
        <v>12180</v>
      </c>
      <c r="H1060" s="56" t="s">
        <v>22403</v>
      </c>
      <c r="I1060" s="57">
        <v>-305967</v>
      </c>
      <c r="J1060" s="58" t="s">
        <v>11720</v>
      </c>
      <c r="K1060" s="57">
        <v>-30597</v>
      </c>
      <c r="L1060" s="59">
        <v>-336564</v>
      </c>
      <c r="U1060" s="84">
        <f>+VLOOKUP(D1060,'[1]TT T7'!O$895:P$1106,2,0)</f>
        <v>-336564</v>
      </c>
      <c r="V1060" s="59">
        <f t="shared" si="55"/>
        <v>0</v>
      </c>
    </row>
    <row r="1061" spans="1:26" hidden="1" x14ac:dyDescent="0.3">
      <c r="A1061">
        <f t="shared" si="52"/>
        <v>7</v>
      </c>
      <c r="B1061" s="55">
        <v>45111</v>
      </c>
      <c r="C1061" s="56" t="s">
        <v>13811</v>
      </c>
      <c r="D1061" s="87">
        <f t="shared" si="53"/>
        <v>388</v>
      </c>
      <c r="E1061" s="56" t="s">
        <v>20830</v>
      </c>
      <c r="F1061" s="56" t="s">
        <v>22404</v>
      </c>
      <c r="G1061" s="56" t="s">
        <v>12026</v>
      </c>
      <c r="H1061" s="56" t="s">
        <v>12027</v>
      </c>
      <c r="I1061" s="57">
        <v>-70950</v>
      </c>
      <c r="J1061" s="58" t="s">
        <v>11726</v>
      </c>
      <c r="K1061" s="57">
        <v>-5676</v>
      </c>
      <c r="L1061" s="59">
        <v>-76626</v>
      </c>
      <c r="U1061" s="74" t="e">
        <f>+VLOOKUP(D1061,'[1]TT T7'!O$895:P$1106,2,0)</f>
        <v>#N/A</v>
      </c>
      <c r="V1061" s="59" t="e">
        <f t="shared" si="55"/>
        <v>#N/A</v>
      </c>
      <c r="W1061">
        <f>+VLOOKUP(D1061,'[1]TT T8'!O$865:P$1022,2,0)</f>
        <v>-76626</v>
      </c>
      <c r="X1061" s="59">
        <f>+W1061-L1061</f>
        <v>0</v>
      </c>
      <c r="Y1061" s="59"/>
      <c r="Z1061" s="59"/>
    </row>
    <row r="1062" spans="1:26" hidden="1" x14ac:dyDescent="0.3">
      <c r="A1062">
        <f t="shared" si="52"/>
        <v>7</v>
      </c>
      <c r="B1062" s="55">
        <v>45111</v>
      </c>
      <c r="C1062" s="56" t="s">
        <v>14203</v>
      </c>
      <c r="D1062" s="87">
        <f t="shared" si="53"/>
        <v>792</v>
      </c>
      <c r="E1062" s="56" t="s">
        <v>21077</v>
      </c>
      <c r="F1062" s="56" t="s">
        <v>22405</v>
      </c>
      <c r="G1062" s="56" t="s">
        <v>12251</v>
      </c>
      <c r="H1062" s="56" t="s">
        <v>12252</v>
      </c>
      <c r="I1062" s="57">
        <v>-367974</v>
      </c>
      <c r="J1062" s="58" t="s">
        <v>11720</v>
      </c>
      <c r="K1062" s="57">
        <v>-36797</v>
      </c>
      <c r="L1062" s="59">
        <v>-404771</v>
      </c>
      <c r="U1062" s="74" t="e">
        <f>+VLOOKUP(D1062,'[1]TT T7'!O$895:P$1106,2,0)</f>
        <v>#N/A</v>
      </c>
      <c r="V1062" s="59" t="e">
        <f t="shared" si="55"/>
        <v>#N/A</v>
      </c>
      <c r="W1062">
        <f>+VLOOKUP(D1062,'[1]TT T8'!O$865:P$1022,2,0)</f>
        <v>-404771</v>
      </c>
      <c r="X1062" s="59">
        <f>+W1062-L1062</f>
        <v>0</v>
      </c>
      <c r="Y1062" s="59"/>
      <c r="Z1062" s="59"/>
    </row>
    <row r="1063" spans="1:26" hidden="1" x14ac:dyDescent="0.3">
      <c r="A1063">
        <f t="shared" si="52"/>
        <v>7</v>
      </c>
      <c r="B1063" s="55">
        <v>45111</v>
      </c>
      <c r="C1063" s="56" t="s">
        <v>22406</v>
      </c>
      <c r="D1063" s="87">
        <f t="shared" si="53"/>
        <v>908</v>
      </c>
      <c r="E1063" s="56" t="s">
        <v>20919</v>
      </c>
      <c r="F1063" s="56" t="s">
        <v>22407</v>
      </c>
      <c r="G1063" s="56" t="s">
        <v>12565</v>
      </c>
      <c r="H1063" s="56" t="s">
        <v>12566</v>
      </c>
      <c r="I1063" s="57">
        <v>-111058</v>
      </c>
      <c r="J1063" s="58" t="s">
        <v>11720</v>
      </c>
      <c r="K1063" s="57">
        <v>-11106</v>
      </c>
      <c r="L1063" s="59">
        <v>-122164</v>
      </c>
      <c r="U1063" s="84">
        <f>+VLOOKUP(D1063,'[1]TT T7'!O$895:P$1106,2,0)</f>
        <v>-122164</v>
      </c>
      <c r="V1063" s="59">
        <f t="shared" si="55"/>
        <v>0</v>
      </c>
    </row>
    <row r="1064" spans="1:26" hidden="1" x14ac:dyDescent="0.3">
      <c r="A1064">
        <f t="shared" si="52"/>
        <v>7</v>
      </c>
      <c r="B1064" s="55">
        <v>45111</v>
      </c>
      <c r="C1064" s="56" t="s">
        <v>22408</v>
      </c>
      <c r="D1064" s="87">
        <f t="shared" si="53"/>
        <v>959</v>
      </c>
      <c r="E1064" s="56" t="s">
        <v>20865</v>
      </c>
      <c r="F1064" s="56" t="s">
        <v>22409</v>
      </c>
      <c r="G1064" s="56" t="s">
        <v>12396</v>
      </c>
      <c r="H1064" s="56" t="s">
        <v>12397</v>
      </c>
      <c r="I1064" s="57">
        <v>-466131</v>
      </c>
      <c r="J1064" s="58" t="s">
        <v>11720</v>
      </c>
      <c r="K1064" s="57">
        <v>-46613</v>
      </c>
      <c r="L1064" s="59">
        <v>-512744</v>
      </c>
      <c r="U1064" s="74" t="e">
        <f>+VLOOKUP(D1064,'[1]TT T7'!O$895:P$1106,2,0)</f>
        <v>#N/A</v>
      </c>
      <c r="V1064" s="59" t="e">
        <f t="shared" si="55"/>
        <v>#N/A</v>
      </c>
      <c r="W1064">
        <f>+VLOOKUP(D1064,'[1]TT T8'!O$865:P$1022,2,0)</f>
        <v>-512744</v>
      </c>
      <c r="X1064" s="59">
        <f>+W1064-L1064</f>
        <v>0</v>
      </c>
      <c r="Y1064" s="59"/>
      <c r="Z1064" s="59"/>
    </row>
    <row r="1065" spans="1:26" hidden="1" x14ac:dyDescent="0.3">
      <c r="A1065">
        <f t="shared" si="52"/>
        <v>7</v>
      </c>
      <c r="B1065" s="55">
        <v>45111</v>
      </c>
      <c r="C1065" s="56" t="s">
        <v>22410</v>
      </c>
      <c r="D1065" s="87">
        <f t="shared" si="53"/>
        <v>24862</v>
      </c>
      <c r="E1065" s="56" t="s">
        <v>20824</v>
      </c>
      <c r="F1065" s="56" t="s">
        <v>22411</v>
      </c>
      <c r="G1065" s="56" t="s">
        <v>11799</v>
      </c>
      <c r="H1065" s="56" t="s">
        <v>11725</v>
      </c>
      <c r="I1065" s="57">
        <v>-526920</v>
      </c>
      <c r="J1065" s="58" t="s">
        <v>11720</v>
      </c>
      <c r="K1065" s="57">
        <v>-52692</v>
      </c>
      <c r="L1065" s="59">
        <v>-579612</v>
      </c>
      <c r="U1065" s="84">
        <f>+VLOOKUP(D1065,'[1]TT T7'!O$895:P$1106,2,0)</f>
        <v>-579612</v>
      </c>
      <c r="V1065" s="59">
        <f t="shared" si="55"/>
        <v>0</v>
      </c>
    </row>
    <row r="1066" spans="1:26" hidden="1" x14ac:dyDescent="0.3">
      <c r="A1066">
        <f t="shared" si="52"/>
        <v>7</v>
      </c>
      <c r="B1066" s="55">
        <v>45111</v>
      </c>
      <c r="C1066" s="56" t="s">
        <v>17229</v>
      </c>
      <c r="D1066" s="87">
        <f t="shared" si="53"/>
        <v>25044</v>
      </c>
      <c r="E1066" s="56" t="s">
        <v>20824</v>
      </c>
      <c r="F1066" s="56" t="s">
        <v>22412</v>
      </c>
      <c r="G1066" s="56" t="s">
        <v>11799</v>
      </c>
      <c r="H1066" s="56" t="s">
        <v>11725</v>
      </c>
      <c r="I1066" s="57">
        <v>-331351</v>
      </c>
      <c r="J1066" s="58" t="s">
        <v>11720</v>
      </c>
      <c r="K1066" s="57">
        <v>-33135</v>
      </c>
      <c r="L1066" s="59">
        <v>-364486</v>
      </c>
      <c r="U1066" s="84">
        <f>+VLOOKUP(D1066,'[1]TT T7'!O$895:P$1106,2,0)</f>
        <v>-364486</v>
      </c>
      <c r="V1066" s="59">
        <f t="shared" si="55"/>
        <v>0</v>
      </c>
    </row>
    <row r="1067" spans="1:26" hidden="1" x14ac:dyDescent="0.3">
      <c r="A1067">
        <f t="shared" si="52"/>
        <v>7</v>
      </c>
      <c r="B1067" s="55">
        <v>45111</v>
      </c>
      <c r="C1067" s="56" t="s">
        <v>22413</v>
      </c>
      <c r="D1067" s="87">
        <f t="shared" si="53"/>
        <v>25074</v>
      </c>
      <c r="E1067" s="56" t="s">
        <v>20824</v>
      </c>
      <c r="F1067" s="56" t="s">
        <v>22414</v>
      </c>
      <c r="G1067" s="56" t="s">
        <v>11799</v>
      </c>
      <c r="H1067" s="56" t="s">
        <v>11725</v>
      </c>
      <c r="I1067" s="57">
        <v>-1142604</v>
      </c>
      <c r="J1067" s="58" t="s">
        <v>11720</v>
      </c>
      <c r="K1067" s="57">
        <v>-114260</v>
      </c>
      <c r="L1067" s="59">
        <v>-1256864</v>
      </c>
      <c r="U1067" s="84">
        <f>+VLOOKUP(D1067,'[1]TT T7'!O$895:P$1106,2,0)</f>
        <v>-1256864</v>
      </c>
      <c r="V1067" s="59">
        <f t="shared" si="55"/>
        <v>0</v>
      </c>
    </row>
    <row r="1068" spans="1:26" hidden="1" x14ac:dyDescent="0.3">
      <c r="A1068">
        <f t="shared" si="52"/>
        <v>7</v>
      </c>
      <c r="B1068" s="55">
        <v>45111</v>
      </c>
      <c r="C1068" s="56" t="s">
        <v>22415</v>
      </c>
      <c r="D1068" s="87">
        <f t="shared" si="53"/>
        <v>25185</v>
      </c>
      <c r="E1068" s="56" t="s">
        <v>20824</v>
      </c>
      <c r="F1068" s="56" t="s">
        <v>22416</v>
      </c>
      <c r="G1068" s="56" t="s">
        <v>11799</v>
      </c>
      <c r="H1068" s="56" t="s">
        <v>11725</v>
      </c>
      <c r="I1068" s="57">
        <v>-222116</v>
      </c>
      <c r="J1068" s="58" t="s">
        <v>11720</v>
      </c>
      <c r="K1068" s="57">
        <v>-22212</v>
      </c>
      <c r="L1068" s="59">
        <v>-244328</v>
      </c>
      <c r="U1068" s="84">
        <f>+VLOOKUP(D1068,'[1]TT T7'!O$895:P$1106,2,0)</f>
        <v>-244328</v>
      </c>
      <c r="V1068" s="59">
        <f t="shared" si="55"/>
        <v>0</v>
      </c>
    </row>
    <row r="1069" spans="1:26" hidden="1" x14ac:dyDescent="0.3">
      <c r="A1069">
        <f t="shared" si="52"/>
        <v>7</v>
      </c>
      <c r="B1069" s="55">
        <v>45111</v>
      </c>
      <c r="C1069" s="56" t="s">
        <v>17247</v>
      </c>
      <c r="D1069" s="87">
        <f t="shared" si="53"/>
        <v>25189</v>
      </c>
      <c r="E1069" s="56" t="s">
        <v>20824</v>
      </c>
      <c r="F1069" s="56" t="s">
        <v>22417</v>
      </c>
      <c r="G1069" s="56" t="s">
        <v>11799</v>
      </c>
      <c r="H1069" s="56" t="s">
        <v>11725</v>
      </c>
      <c r="I1069" s="57">
        <v>-561826</v>
      </c>
      <c r="J1069" s="58" t="s">
        <v>11720</v>
      </c>
      <c r="K1069" s="57">
        <v>-56183</v>
      </c>
      <c r="L1069" s="59">
        <v>-618009</v>
      </c>
      <c r="U1069" s="84">
        <f>+VLOOKUP(D1069,'[1]TT T7'!O$895:P$1106,2,0)</f>
        <v>-618009</v>
      </c>
      <c r="V1069" s="59">
        <f t="shared" si="55"/>
        <v>0</v>
      </c>
    </row>
    <row r="1070" spans="1:26" hidden="1" x14ac:dyDescent="0.3">
      <c r="A1070">
        <f t="shared" si="52"/>
        <v>7</v>
      </c>
      <c r="B1070" s="55">
        <v>45111</v>
      </c>
      <c r="C1070" s="56" t="s">
        <v>17248</v>
      </c>
      <c r="D1070" s="87">
        <f t="shared" si="53"/>
        <v>25190</v>
      </c>
      <c r="E1070" s="56" t="s">
        <v>20824</v>
      </c>
      <c r="F1070" s="56" t="s">
        <v>22418</v>
      </c>
      <c r="G1070" s="56" t="s">
        <v>11799</v>
      </c>
      <c r="H1070" s="56" t="s">
        <v>11725</v>
      </c>
      <c r="I1070" s="57">
        <v>-176400</v>
      </c>
      <c r="J1070" s="58" t="s">
        <v>11720</v>
      </c>
      <c r="K1070" s="57">
        <v>-17640</v>
      </c>
      <c r="L1070" s="59">
        <v>-194040</v>
      </c>
      <c r="U1070" s="84">
        <f>+VLOOKUP(D1070,'[1]TT T7'!O$895:P$1106,2,0)</f>
        <v>-194040</v>
      </c>
      <c r="V1070" s="59">
        <f t="shared" si="55"/>
        <v>0</v>
      </c>
    </row>
    <row r="1071" spans="1:26" hidden="1" x14ac:dyDescent="0.3">
      <c r="A1071">
        <f t="shared" si="52"/>
        <v>7</v>
      </c>
      <c r="B1071" s="55">
        <v>45112</v>
      </c>
      <c r="C1071" s="56" t="s">
        <v>14136</v>
      </c>
      <c r="D1071" s="87">
        <f t="shared" si="53"/>
        <v>710</v>
      </c>
      <c r="E1071" s="56" t="s">
        <v>20842</v>
      </c>
      <c r="F1071" s="56" t="s">
        <v>22419</v>
      </c>
      <c r="G1071" s="56" t="s">
        <v>11838</v>
      </c>
      <c r="H1071" s="56" t="s">
        <v>11839</v>
      </c>
      <c r="I1071" s="57">
        <v>-648421</v>
      </c>
      <c r="J1071" s="58" t="s">
        <v>11720</v>
      </c>
      <c r="K1071" s="57">
        <v>-64842</v>
      </c>
      <c r="L1071" s="59">
        <v>-713263</v>
      </c>
      <c r="U1071" s="74" t="e">
        <f>+VLOOKUP(D1071,'[1]TT T7'!O$895:P$1106,2,0)</f>
        <v>#N/A</v>
      </c>
      <c r="V1071" s="59" t="e">
        <f t="shared" si="55"/>
        <v>#N/A</v>
      </c>
      <c r="W1071">
        <f>+VLOOKUP(D1071,'[1]TT T8'!O$865:P$1022,2,0)</f>
        <v>-713263</v>
      </c>
      <c r="X1071" s="59">
        <f>+W1071-L1071</f>
        <v>0</v>
      </c>
      <c r="Y1071" s="59"/>
      <c r="Z1071" s="59"/>
    </row>
    <row r="1072" spans="1:26" hidden="1" x14ac:dyDescent="0.3">
      <c r="A1072">
        <f t="shared" si="52"/>
        <v>7</v>
      </c>
      <c r="B1072" s="55">
        <v>45112</v>
      </c>
      <c r="C1072" s="56" t="s">
        <v>22420</v>
      </c>
      <c r="D1072" s="87">
        <f t="shared" si="53"/>
        <v>919</v>
      </c>
      <c r="E1072" s="56" t="s">
        <v>21129</v>
      </c>
      <c r="F1072" s="56" t="s">
        <v>22421</v>
      </c>
      <c r="G1072" s="56" t="s">
        <v>12248</v>
      </c>
      <c r="H1072" s="56" t="s">
        <v>12249</v>
      </c>
      <c r="I1072" s="57">
        <v>-90143</v>
      </c>
      <c r="J1072" s="58" t="s">
        <v>11720</v>
      </c>
      <c r="K1072" s="57">
        <v>-9014</v>
      </c>
      <c r="L1072" s="59">
        <v>-99157</v>
      </c>
      <c r="U1072" s="84">
        <f>+VLOOKUP(D1072,'[1]TT T7'!O$895:P$1106,2,0)</f>
        <v>-99157</v>
      </c>
      <c r="V1072" s="59">
        <f t="shared" si="55"/>
        <v>0</v>
      </c>
    </row>
    <row r="1073" spans="1:26" hidden="1" x14ac:dyDescent="0.3">
      <c r="A1073">
        <f t="shared" si="52"/>
        <v>7</v>
      </c>
      <c r="B1073" s="55">
        <v>45112</v>
      </c>
      <c r="C1073" s="56" t="s">
        <v>22422</v>
      </c>
      <c r="D1073" s="87">
        <f t="shared" si="53"/>
        <v>1403</v>
      </c>
      <c r="E1073" s="56" t="s">
        <v>20827</v>
      </c>
      <c r="F1073" s="56" t="s">
        <v>22423</v>
      </c>
      <c r="G1073" s="56" t="s">
        <v>11970</v>
      </c>
      <c r="H1073" s="56" t="s">
        <v>11971</v>
      </c>
      <c r="I1073" s="57">
        <v>-173795</v>
      </c>
      <c r="J1073" s="58" t="s">
        <v>11720</v>
      </c>
      <c r="K1073" s="57">
        <v>-17380</v>
      </c>
      <c r="L1073" s="59">
        <v>-191175</v>
      </c>
      <c r="U1073" s="74" t="e">
        <f>+VLOOKUP(D1073,'[1]TT T7'!O$895:P$1106,2,0)</f>
        <v>#N/A</v>
      </c>
      <c r="V1073" s="59" t="e">
        <f t="shared" si="55"/>
        <v>#N/A</v>
      </c>
      <c r="W1073">
        <f>+VLOOKUP(D1073,'[1]TT T8'!O$865:P$1022,2,0)</f>
        <v>-191175</v>
      </c>
      <c r="X1073" s="59">
        <f>+W1073-L1073</f>
        <v>0</v>
      </c>
      <c r="Y1073" s="59"/>
      <c r="Z1073" s="59"/>
    </row>
    <row r="1074" spans="1:26" hidden="1" x14ac:dyDescent="0.3">
      <c r="A1074">
        <f t="shared" si="52"/>
        <v>7</v>
      </c>
      <c r="B1074" s="55">
        <v>45112</v>
      </c>
      <c r="C1074" s="56" t="s">
        <v>22424</v>
      </c>
      <c r="D1074" s="87">
        <f t="shared" si="53"/>
        <v>1412</v>
      </c>
      <c r="E1074" s="56" t="s">
        <v>20827</v>
      </c>
      <c r="F1074" s="56" t="s">
        <v>22425</v>
      </c>
      <c r="G1074" s="56" t="s">
        <v>11970</v>
      </c>
      <c r="H1074" s="56" t="s">
        <v>11971</v>
      </c>
      <c r="I1074" s="57">
        <v>-222750</v>
      </c>
      <c r="J1074" s="58" t="s">
        <v>11720</v>
      </c>
      <c r="K1074" s="57">
        <v>-22275</v>
      </c>
      <c r="L1074" s="59">
        <v>-245025</v>
      </c>
      <c r="U1074" s="74" t="e">
        <f>+VLOOKUP(D1074,'[1]TT T7'!O$895:P$1106,2,0)</f>
        <v>#N/A</v>
      </c>
      <c r="V1074" s="59" t="e">
        <f t="shared" si="55"/>
        <v>#N/A</v>
      </c>
      <c r="W1074">
        <f>+VLOOKUP(D1074,'[1]TT T8'!O$865:P$1022,2,0)</f>
        <v>-245025</v>
      </c>
      <c r="X1074" s="59">
        <f>+W1074-L1074</f>
        <v>0</v>
      </c>
      <c r="Y1074" s="59"/>
      <c r="Z1074" s="59"/>
    </row>
    <row r="1075" spans="1:26" hidden="1" x14ac:dyDescent="0.3">
      <c r="A1075">
        <f t="shared" si="52"/>
        <v>7</v>
      </c>
      <c r="B1075" s="55">
        <v>45112</v>
      </c>
      <c r="C1075" s="56" t="s">
        <v>14431</v>
      </c>
      <c r="D1075" s="87">
        <f t="shared" si="53"/>
        <v>1486</v>
      </c>
      <c r="E1075" s="56" t="s">
        <v>20860</v>
      </c>
      <c r="F1075" s="56" t="s">
        <v>22426</v>
      </c>
      <c r="G1075" s="56" t="s">
        <v>12215</v>
      </c>
      <c r="H1075" s="56" t="s">
        <v>12216</v>
      </c>
      <c r="I1075" s="57">
        <v>-432897</v>
      </c>
      <c r="J1075" s="58" t="s">
        <v>11720</v>
      </c>
      <c r="K1075" s="57">
        <v>-43290</v>
      </c>
      <c r="L1075" s="59">
        <v>-476187</v>
      </c>
      <c r="U1075" s="74" t="e">
        <f>+VLOOKUP(D1075,'[1]TT T7'!O$895:P$1106,2,0)</f>
        <v>#N/A</v>
      </c>
      <c r="V1075" s="59" t="e">
        <f t="shared" si="55"/>
        <v>#N/A</v>
      </c>
      <c r="W1075">
        <f>+VLOOKUP(D1075,'[1]TT T8'!O$865:P$1022,2,0)</f>
        <v>-476187</v>
      </c>
      <c r="X1075" s="59">
        <f>+W1075-L1075</f>
        <v>0</v>
      </c>
      <c r="Y1075" s="59"/>
      <c r="Z1075" s="59"/>
    </row>
    <row r="1076" spans="1:26" hidden="1" x14ac:dyDescent="0.3">
      <c r="A1076">
        <f t="shared" si="52"/>
        <v>7</v>
      </c>
      <c r="B1076" s="55">
        <v>45112</v>
      </c>
      <c r="C1076" s="56" t="s">
        <v>22427</v>
      </c>
      <c r="D1076" s="87">
        <f t="shared" si="53"/>
        <v>1504</v>
      </c>
      <c r="E1076" s="56" t="s">
        <v>20860</v>
      </c>
      <c r="F1076" s="56" t="s">
        <v>22426</v>
      </c>
      <c r="G1076" s="56" t="s">
        <v>12215</v>
      </c>
      <c r="H1076" s="56" t="s">
        <v>12216</v>
      </c>
      <c r="I1076" s="57">
        <v>-520425</v>
      </c>
      <c r="J1076" s="58" t="s">
        <v>11720</v>
      </c>
      <c r="K1076" s="57">
        <v>-52043</v>
      </c>
      <c r="L1076" s="59">
        <v>-572468</v>
      </c>
      <c r="U1076" s="74" t="e">
        <f>+VLOOKUP(D1076,'[1]TT T7'!O$895:P$1106,2,0)</f>
        <v>#N/A</v>
      </c>
      <c r="V1076" s="59" t="e">
        <f t="shared" si="55"/>
        <v>#N/A</v>
      </c>
      <c r="W1076">
        <f>+VLOOKUP(D1076,'[1]TT T8'!O$865:P$1022,2,0)</f>
        <v>-572468</v>
      </c>
      <c r="X1076" s="59">
        <f>+W1076-L1076</f>
        <v>0</v>
      </c>
      <c r="Y1076" s="59"/>
      <c r="Z1076" s="59"/>
    </row>
    <row r="1077" spans="1:26" hidden="1" x14ac:dyDescent="0.3">
      <c r="A1077">
        <f t="shared" si="52"/>
        <v>7</v>
      </c>
      <c r="B1077" s="55">
        <v>45112</v>
      </c>
      <c r="C1077" s="56" t="s">
        <v>17277</v>
      </c>
      <c r="D1077" s="87">
        <f t="shared" si="53"/>
        <v>25267</v>
      </c>
      <c r="E1077" s="56" t="s">
        <v>20824</v>
      </c>
      <c r="F1077" s="56" t="s">
        <v>22428</v>
      </c>
      <c r="G1077" s="56" t="s">
        <v>11799</v>
      </c>
      <c r="H1077" s="56" t="s">
        <v>11725</v>
      </c>
      <c r="I1077" s="57">
        <v>-283166</v>
      </c>
      <c r="J1077" s="58" t="s">
        <v>11720</v>
      </c>
      <c r="K1077" s="57">
        <v>-28317</v>
      </c>
      <c r="L1077" s="59">
        <v>-311483</v>
      </c>
      <c r="U1077" s="84">
        <f>+VLOOKUP(D1077,'[1]TT T7'!O$895:P$1106,2,0)</f>
        <v>-311483</v>
      </c>
      <c r="V1077" s="59">
        <f t="shared" si="55"/>
        <v>0</v>
      </c>
    </row>
    <row r="1078" spans="1:26" hidden="1" x14ac:dyDescent="0.3">
      <c r="A1078">
        <f t="shared" si="52"/>
        <v>7</v>
      </c>
      <c r="B1078" s="55">
        <v>45112</v>
      </c>
      <c r="C1078" s="56" t="s">
        <v>22429</v>
      </c>
      <c r="D1078" s="87">
        <f t="shared" si="53"/>
        <v>25406</v>
      </c>
      <c r="E1078" s="56" t="s">
        <v>20824</v>
      </c>
      <c r="F1078" s="56" t="s">
        <v>22430</v>
      </c>
      <c r="G1078" s="56" t="s">
        <v>11799</v>
      </c>
      <c r="H1078" s="56" t="s">
        <v>11725</v>
      </c>
      <c r="I1078" s="57">
        <v>-222116</v>
      </c>
      <c r="J1078" s="58" t="s">
        <v>11720</v>
      </c>
      <c r="K1078" s="57">
        <v>-22212</v>
      </c>
      <c r="L1078" s="59">
        <v>-244328</v>
      </c>
      <c r="U1078" s="74" t="e">
        <f>+VLOOKUP(D1078,'[1]TT T7'!O$895:P$1106,2,0)</f>
        <v>#N/A</v>
      </c>
      <c r="V1078" s="59" t="e">
        <f t="shared" si="55"/>
        <v>#N/A</v>
      </c>
      <c r="W1078">
        <f>+VLOOKUP(D1078,'[1]TT T8'!O$865:P$1022,2,0)</f>
        <v>-244328</v>
      </c>
      <c r="X1078" s="59">
        <f>+W1078-L1078</f>
        <v>0</v>
      </c>
      <c r="Y1078" s="59"/>
      <c r="Z1078" s="59"/>
    </row>
    <row r="1079" spans="1:26" hidden="1" x14ac:dyDescent="0.3">
      <c r="A1079">
        <f t="shared" si="52"/>
        <v>7</v>
      </c>
      <c r="B1079" s="55">
        <v>45112</v>
      </c>
      <c r="C1079" s="56" t="s">
        <v>17350</v>
      </c>
      <c r="D1079" s="87">
        <f t="shared" si="53"/>
        <v>25465</v>
      </c>
      <c r="E1079" s="56" t="s">
        <v>20824</v>
      </c>
      <c r="F1079" s="56" t="s">
        <v>22431</v>
      </c>
      <c r="G1079" s="56" t="s">
        <v>11799</v>
      </c>
      <c r="H1079" s="56" t="s">
        <v>11725</v>
      </c>
      <c r="I1079" s="57">
        <v>-444232</v>
      </c>
      <c r="J1079" s="58" t="s">
        <v>11720</v>
      </c>
      <c r="K1079" s="57">
        <v>-44423</v>
      </c>
      <c r="L1079" s="59">
        <v>-488655</v>
      </c>
      <c r="U1079" s="84">
        <f>+VLOOKUP(D1079,'[1]TT T7'!O$895:P$1106,2,0)</f>
        <v>-488655</v>
      </c>
      <c r="V1079" s="59">
        <f t="shared" si="55"/>
        <v>0</v>
      </c>
    </row>
    <row r="1080" spans="1:26" hidden="1" x14ac:dyDescent="0.3">
      <c r="A1080">
        <f t="shared" si="52"/>
        <v>7</v>
      </c>
      <c r="B1080" s="55">
        <v>45112</v>
      </c>
      <c r="C1080" s="56" t="s">
        <v>22432</v>
      </c>
      <c r="D1080" s="87">
        <f t="shared" si="53"/>
        <v>25468</v>
      </c>
      <c r="E1080" s="56" t="s">
        <v>20824</v>
      </c>
      <c r="F1080" s="56" t="s">
        <v>22433</v>
      </c>
      <c r="G1080" s="56" t="s">
        <v>11799</v>
      </c>
      <c r="H1080" s="56" t="s">
        <v>11725</v>
      </c>
      <c r="I1080" s="57">
        <v>-369284</v>
      </c>
      <c r="J1080" s="58" t="s">
        <v>11720</v>
      </c>
      <c r="K1080" s="57">
        <v>-36928</v>
      </c>
      <c r="L1080" s="59">
        <v>-406212</v>
      </c>
      <c r="U1080" s="84">
        <f>+VLOOKUP(D1080,'[1]TT T7'!O$895:P$1106,2,0)</f>
        <v>-406212</v>
      </c>
      <c r="V1080" s="59">
        <f t="shared" si="55"/>
        <v>0</v>
      </c>
    </row>
    <row r="1081" spans="1:26" hidden="1" x14ac:dyDescent="0.3">
      <c r="A1081">
        <f t="shared" si="52"/>
        <v>7</v>
      </c>
      <c r="B1081" s="55">
        <v>45112</v>
      </c>
      <c r="C1081" s="56" t="s">
        <v>22434</v>
      </c>
      <c r="D1081" s="87">
        <f t="shared" si="53"/>
        <v>25495</v>
      </c>
      <c r="E1081" s="56" t="s">
        <v>20824</v>
      </c>
      <c r="F1081" s="56" t="s">
        <v>22435</v>
      </c>
      <c r="G1081" s="56" t="s">
        <v>11799</v>
      </c>
      <c r="H1081" s="56" t="s">
        <v>11725</v>
      </c>
      <c r="I1081" s="57">
        <v>-305967</v>
      </c>
      <c r="J1081" s="58" t="s">
        <v>11720</v>
      </c>
      <c r="K1081" s="57">
        <v>-30597</v>
      </c>
      <c r="L1081" s="59">
        <v>-336564</v>
      </c>
      <c r="U1081" s="84">
        <f>+VLOOKUP(D1081,'[1]TT T7'!O$895:P$1106,2,0)</f>
        <v>-336564</v>
      </c>
      <c r="V1081" s="59">
        <f t="shared" si="55"/>
        <v>0</v>
      </c>
    </row>
    <row r="1082" spans="1:26" hidden="1" x14ac:dyDescent="0.3">
      <c r="A1082">
        <f t="shared" si="52"/>
        <v>7</v>
      </c>
      <c r="B1082" s="55">
        <v>45112</v>
      </c>
      <c r="C1082" s="56" t="s">
        <v>17363</v>
      </c>
      <c r="D1082" s="87">
        <f t="shared" si="53"/>
        <v>25514</v>
      </c>
      <c r="E1082" s="56" t="s">
        <v>20824</v>
      </c>
      <c r="F1082" s="56" t="s">
        <v>22436</v>
      </c>
      <c r="G1082" s="56" t="s">
        <v>11799</v>
      </c>
      <c r="H1082" s="56" t="s">
        <v>11725</v>
      </c>
      <c r="I1082" s="57">
        <v>-295547</v>
      </c>
      <c r="J1082" s="58" t="s">
        <v>11720</v>
      </c>
      <c r="K1082" s="57">
        <v>-29555</v>
      </c>
      <c r="L1082" s="59">
        <v>-325102</v>
      </c>
      <c r="U1082" s="84">
        <f>+VLOOKUP(D1082,'[1]TT T7'!O$895:P$1106,2,0)</f>
        <v>-325102</v>
      </c>
      <c r="V1082" s="59">
        <f t="shared" si="55"/>
        <v>0</v>
      </c>
    </row>
    <row r="1083" spans="1:26" hidden="1" x14ac:dyDescent="0.3">
      <c r="A1083">
        <f t="shared" si="52"/>
        <v>7</v>
      </c>
      <c r="B1083" s="55">
        <v>45112</v>
      </c>
      <c r="C1083" s="56" t="s">
        <v>22437</v>
      </c>
      <c r="D1083" s="87">
        <f t="shared" si="53"/>
        <v>25523</v>
      </c>
      <c r="E1083" s="56" t="s">
        <v>20824</v>
      </c>
      <c r="F1083" s="56" t="s">
        <v>22438</v>
      </c>
      <c r="G1083" s="56" t="s">
        <v>11799</v>
      </c>
      <c r="H1083" s="56" t="s">
        <v>11725</v>
      </c>
      <c r="I1083" s="57">
        <v>-405774</v>
      </c>
      <c r="J1083" s="58" t="s">
        <v>11720</v>
      </c>
      <c r="K1083" s="57">
        <v>-40577</v>
      </c>
      <c r="L1083" s="59">
        <v>-446351</v>
      </c>
      <c r="U1083" s="84">
        <f>+VLOOKUP(D1083,'[1]TT T7'!O$895:P$1106,2,0)</f>
        <v>-446351</v>
      </c>
      <c r="V1083" s="59">
        <f t="shared" si="55"/>
        <v>0</v>
      </c>
    </row>
    <row r="1084" spans="1:26" hidden="1" x14ac:dyDescent="0.3">
      <c r="A1084">
        <f t="shared" si="52"/>
        <v>7</v>
      </c>
      <c r="B1084" s="55">
        <v>45112</v>
      </c>
      <c r="C1084" s="56" t="s">
        <v>22439</v>
      </c>
      <c r="D1084" s="87">
        <f t="shared" si="53"/>
        <v>25529</v>
      </c>
      <c r="E1084" s="56" t="s">
        <v>20824</v>
      </c>
      <c r="F1084" s="56" t="s">
        <v>22440</v>
      </c>
      <c r="G1084" s="56" t="s">
        <v>11799</v>
      </c>
      <c r="H1084" s="56" t="s">
        <v>11725</v>
      </c>
      <c r="I1084" s="57">
        <v>-339360</v>
      </c>
      <c r="J1084" s="58" t="s">
        <v>11720</v>
      </c>
      <c r="K1084" s="57">
        <v>-33936</v>
      </c>
      <c r="L1084" s="59">
        <v>-373296</v>
      </c>
      <c r="U1084" s="84">
        <f>+VLOOKUP(D1084,'[1]TT T7'!O$895:P$1106,2,0)</f>
        <v>-373296</v>
      </c>
      <c r="V1084" s="59">
        <f t="shared" si="55"/>
        <v>0</v>
      </c>
    </row>
    <row r="1085" spans="1:26" hidden="1" x14ac:dyDescent="0.3">
      <c r="A1085">
        <f t="shared" si="52"/>
        <v>7</v>
      </c>
      <c r="B1085" s="55">
        <v>45112</v>
      </c>
      <c r="C1085" s="56" t="s">
        <v>22441</v>
      </c>
      <c r="D1085" s="87">
        <f t="shared" si="53"/>
        <v>25660</v>
      </c>
      <c r="E1085" s="56" t="s">
        <v>20824</v>
      </c>
      <c r="F1085" s="56" t="s">
        <v>22442</v>
      </c>
      <c r="G1085" s="56" t="s">
        <v>11799</v>
      </c>
      <c r="H1085" s="56" t="s">
        <v>11725</v>
      </c>
      <c r="I1085" s="57">
        <v>-220814</v>
      </c>
      <c r="J1085" s="58" t="s">
        <v>11720</v>
      </c>
      <c r="K1085" s="57">
        <v>-22081</v>
      </c>
      <c r="L1085" s="59">
        <v>-242895</v>
      </c>
      <c r="U1085" s="84">
        <f>+VLOOKUP(D1085,'[1]TT T7'!O$895:P$1106,2,0)</f>
        <v>-242895</v>
      </c>
      <c r="V1085" s="59">
        <f t="shared" si="55"/>
        <v>0</v>
      </c>
    </row>
    <row r="1086" spans="1:26" hidden="1" x14ac:dyDescent="0.3">
      <c r="A1086">
        <f t="shared" si="52"/>
        <v>7</v>
      </c>
      <c r="B1086" s="55">
        <v>45113</v>
      </c>
      <c r="C1086" s="56" t="s">
        <v>17423</v>
      </c>
      <c r="D1086" s="87">
        <f t="shared" si="53"/>
        <v>25690</v>
      </c>
      <c r="E1086" s="56" t="s">
        <v>20824</v>
      </c>
      <c r="F1086" s="56" t="s">
        <v>22443</v>
      </c>
      <c r="G1086" s="56" t="s">
        <v>11799</v>
      </c>
      <c r="H1086" s="56" t="s">
        <v>11725</v>
      </c>
      <c r="I1086" s="57">
        <v>-406420</v>
      </c>
      <c r="J1086" s="58" t="s">
        <v>11720</v>
      </c>
      <c r="K1086" s="57">
        <v>-40642</v>
      </c>
      <c r="L1086" s="59">
        <v>-447062</v>
      </c>
      <c r="U1086" s="84">
        <f>+VLOOKUP(D1086,'[1]TT T7'!O$895:P$1106,2,0)</f>
        <v>-447062</v>
      </c>
      <c r="V1086" s="59">
        <f t="shared" si="55"/>
        <v>0</v>
      </c>
    </row>
    <row r="1087" spans="1:26" hidden="1" x14ac:dyDescent="0.3">
      <c r="A1087">
        <f t="shared" si="52"/>
        <v>7</v>
      </c>
      <c r="B1087" s="55">
        <v>45113</v>
      </c>
      <c r="C1087" s="56" t="s">
        <v>22444</v>
      </c>
      <c r="D1087" s="87">
        <f t="shared" si="53"/>
        <v>25753</v>
      </c>
      <c r="E1087" s="56" t="s">
        <v>20824</v>
      </c>
      <c r="F1087" s="56" t="s">
        <v>22445</v>
      </c>
      <c r="G1087" s="56" t="s">
        <v>11799</v>
      </c>
      <c r="H1087" s="56" t="s">
        <v>11725</v>
      </c>
      <c r="I1087" s="57">
        <v>-222116</v>
      </c>
      <c r="J1087" s="58" t="s">
        <v>11720</v>
      </c>
      <c r="K1087" s="57">
        <v>-22212</v>
      </c>
      <c r="L1087" s="59">
        <v>-244328</v>
      </c>
      <c r="U1087" s="74" t="e">
        <f>+VLOOKUP(D1087,'[1]TT T7'!O$895:P$1106,2,0)</f>
        <v>#N/A</v>
      </c>
      <c r="V1087" s="59" t="e">
        <f t="shared" si="55"/>
        <v>#N/A</v>
      </c>
      <c r="W1087">
        <f>+VLOOKUP(D1087,'[1]TT T8'!O$865:P$1022,2,0)</f>
        <v>-244328</v>
      </c>
      <c r="X1087" s="59">
        <f>+W1087-L1087</f>
        <v>0</v>
      </c>
      <c r="Y1087" s="59"/>
      <c r="Z1087" s="59"/>
    </row>
    <row r="1088" spans="1:26" hidden="1" x14ac:dyDescent="0.3">
      <c r="A1088">
        <f t="shared" si="52"/>
        <v>7</v>
      </c>
      <c r="B1088" s="55">
        <v>45113</v>
      </c>
      <c r="C1088" s="56" t="s">
        <v>22446</v>
      </c>
      <c r="D1088" s="87">
        <f t="shared" si="53"/>
        <v>25762</v>
      </c>
      <c r="E1088" s="56" t="s">
        <v>20824</v>
      </c>
      <c r="F1088" s="56" t="s">
        <v>22447</v>
      </c>
      <c r="G1088" s="56" t="s">
        <v>11799</v>
      </c>
      <c r="H1088" s="56" t="s">
        <v>11725</v>
      </c>
      <c r="I1088" s="57">
        <v>-88846</v>
      </c>
      <c r="J1088" s="58" t="s">
        <v>11720</v>
      </c>
      <c r="K1088" s="57">
        <v>-8885</v>
      </c>
      <c r="L1088" s="59">
        <v>-97731</v>
      </c>
      <c r="U1088" s="74" t="e">
        <f>+VLOOKUP(D1088,'[1]TT T7'!O$895:P$1106,2,0)</f>
        <v>#N/A</v>
      </c>
      <c r="V1088" s="59" t="e">
        <f t="shared" si="55"/>
        <v>#N/A</v>
      </c>
      <c r="W1088">
        <f>+VLOOKUP(D1088,'[1]TT T8'!O$865:P$1022,2,0)</f>
        <v>-97731</v>
      </c>
      <c r="X1088" s="59">
        <f>+W1088-L1088</f>
        <v>0</v>
      </c>
      <c r="Y1088" s="59"/>
      <c r="Z1088" s="59"/>
    </row>
    <row r="1089" spans="1:26" hidden="1" x14ac:dyDescent="0.3">
      <c r="A1089">
        <f t="shared" si="52"/>
        <v>7</v>
      </c>
      <c r="B1089" s="55">
        <v>45113</v>
      </c>
      <c r="C1089" s="56" t="s">
        <v>17437</v>
      </c>
      <c r="D1089" s="87">
        <f t="shared" si="53"/>
        <v>25831</v>
      </c>
      <c r="E1089" s="56" t="s">
        <v>20824</v>
      </c>
      <c r="F1089" s="56" t="s">
        <v>22448</v>
      </c>
      <c r="G1089" s="56" t="s">
        <v>11799</v>
      </c>
      <c r="H1089" s="56" t="s">
        <v>11725</v>
      </c>
      <c r="I1089" s="57">
        <v>-747915</v>
      </c>
      <c r="J1089" s="58" t="s">
        <v>11720</v>
      </c>
      <c r="K1089" s="57">
        <v>-74792</v>
      </c>
      <c r="L1089" s="59">
        <v>-822707</v>
      </c>
      <c r="U1089" s="84">
        <f>+VLOOKUP(D1089,'[1]TT T7'!O$895:P$1106,2,0)</f>
        <v>-822707</v>
      </c>
      <c r="V1089" s="59">
        <f t="shared" si="55"/>
        <v>0</v>
      </c>
    </row>
    <row r="1090" spans="1:26" hidden="1" x14ac:dyDescent="0.3">
      <c r="A1090">
        <f t="shared" si="52"/>
        <v>7</v>
      </c>
      <c r="B1090" s="55">
        <v>45113</v>
      </c>
      <c r="C1090" s="56" t="s">
        <v>22449</v>
      </c>
      <c r="D1090" s="87">
        <f t="shared" si="53"/>
        <v>25836</v>
      </c>
      <c r="E1090" s="56" t="s">
        <v>20824</v>
      </c>
      <c r="F1090" s="56" t="s">
        <v>22450</v>
      </c>
      <c r="G1090" s="56" t="s">
        <v>11799</v>
      </c>
      <c r="H1090" s="56" t="s">
        <v>11725</v>
      </c>
      <c r="I1090" s="57">
        <v>-772897</v>
      </c>
      <c r="J1090" s="58" t="s">
        <v>11720</v>
      </c>
      <c r="K1090" s="57">
        <v>-77290</v>
      </c>
      <c r="L1090" s="59">
        <v>-850187</v>
      </c>
      <c r="U1090" s="84">
        <f>+VLOOKUP(D1090,'[1]TT T7'!O$895:P$1106,2,0)</f>
        <v>-850187</v>
      </c>
      <c r="V1090" s="59">
        <f t="shared" si="55"/>
        <v>0</v>
      </c>
    </row>
    <row r="1091" spans="1:26" hidden="1" x14ac:dyDescent="0.3">
      <c r="A1091">
        <f t="shared" si="52"/>
        <v>7</v>
      </c>
      <c r="B1091" s="55">
        <v>45113</v>
      </c>
      <c r="C1091" s="56" t="s">
        <v>17480</v>
      </c>
      <c r="D1091" s="87">
        <f t="shared" si="53"/>
        <v>26039</v>
      </c>
      <c r="E1091" s="56" t="s">
        <v>20824</v>
      </c>
      <c r="F1091" s="56" t="s">
        <v>22451</v>
      </c>
      <c r="G1091" s="56" t="s">
        <v>11799</v>
      </c>
      <c r="H1091" s="56" t="s">
        <v>11725</v>
      </c>
      <c r="I1091" s="57">
        <v>-429508</v>
      </c>
      <c r="J1091" s="58" t="s">
        <v>11720</v>
      </c>
      <c r="K1091" s="57">
        <v>-42951</v>
      </c>
      <c r="L1091" s="59">
        <v>-472459</v>
      </c>
      <c r="U1091" s="84">
        <f>+VLOOKUP(D1091,'[1]TT T7'!O$895:P$1106,2,0)</f>
        <v>-472459</v>
      </c>
      <c r="V1091" s="59">
        <f t="shared" si="55"/>
        <v>0</v>
      </c>
    </row>
    <row r="1092" spans="1:26" hidden="1" x14ac:dyDescent="0.3">
      <c r="A1092">
        <f t="shared" si="52"/>
        <v>7</v>
      </c>
      <c r="B1092" s="55">
        <v>45113</v>
      </c>
      <c r="C1092" s="56" t="s">
        <v>17482</v>
      </c>
      <c r="D1092" s="87">
        <f t="shared" si="53"/>
        <v>26043</v>
      </c>
      <c r="E1092" s="56" t="s">
        <v>20824</v>
      </c>
      <c r="F1092" s="56" t="s">
        <v>22452</v>
      </c>
      <c r="G1092" s="56" t="s">
        <v>11799</v>
      </c>
      <c r="H1092" s="56" t="s">
        <v>11725</v>
      </c>
      <c r="I1092" s="57">
        <v>-621003</v>
      </c>
      <c r="J1092" s="58" t="s">
        <v>11720</v>
      </c>
      <c r="K1092" s="57">
        <v>-62100</v>
      </c>
      <c r="L1092" s="59">
        <v>-683103</v>
      </c>
      <c r="U1092" s="84">
        <f>+VLOOKUP(D1092,'[1]TT T7'!O$895:P$1106,2,0)</f>
        <v>-683103</v>
      </c>
      <c r="V1092" s="59">
        <f t="shared" si="55"/>
        <v>0</v>
      </c>
    </row>
    <row r="1093" spans="1:26" hidden="1" x14ac:dyDescent="0.3">
      <c r="A1093">
        <f t="shared" si="52"/>
        <v>7</v>
      </c>
      <c r="B1093" s="55">
        <v>45113</v>
      </c>
      <c r="C1093" s="56" t="s">
        <v>17483</v>
      </c>
      <c r="D1093" s="87">
        <f t="shared" si="53"/>
        <v>26050</v>
      </c>
      <c r="E1093" s="56" t="s">
        <v>20824</v>
      </c>
      <c r="F1093" s="56" t="s">
        <v>22453</v>
      </c>
      <c r="G1093" s="56" t="s">
        <v>11799</v>
      </c>
      <c r="H1093" s="56" t="s">
        <v>11725</v>
      </c>
      <c r="I1093" s="57">
        <v>-408590</v>
      </c>
      <c r="J1093" s="58" t="s">
        <v>11720</v>
      </c>
      <c r="K1093" s="57">
        <v>-40859</v>
      </c>
      <c r="L1093" s="59">
        <v>-449449</v>
      </c>
      <c r="U1093" s="84">
        <f>+VLOOKUP(D1093,'[1]TT T7'!O$895:P$1106,2,0)</f>
        <v>-449449</v>
      </c>
      <c r="V1093" s="59">
        <f t="shared" si="55"/>
        <v>0</v>
      </c>
    </row>
    <row r="1094" spans="1:26" hidden="1" x14ac:dyDescent="0.3">
      <c r="A1094">
        <f t="shared" si="52"/>
        <v>7</v>
      </c>
      <c r="B1094" s="55">
        <v>45114</v>
      </c>
      <c r="C1094" s="56" t="s">
        <v>22454</v>
      </c>
      <c r="D1094" s="87">
        <f t="shared" si="53"/>
        <v>109</v>
      </c>
      <c r="E1094" s="56" t="s">
        <v>22455</v>
      </c>
      <c r="F1094" s="56" t="s">
        <v>22456</v>
      </c>
      <c r="G1094" s="56" t="s">
        <v>12191</v>
      </c>
      <c r="H1094" s="56" t="s">
        <v>12192</v>
      </c>
      <c r="I1094" s="57">
        <v>-474058</v>
      </c>
      <c r="J1094" s="58" t="s">
        <v>11726</v>
      </c>
      <c r="K1094" s="57">
        <v>-37925</v>
      </c>
      <c r="L1094" s="59">
        <v>-511983</v>
      </c>
      <c r="U1094" s="74" t="e">
        <f>+VLOOKUP(D1094,'[1]TT T7'!O$895:P$1106,2,0)</f>
        <v>#N/A</v>
      </c>
      <c r="V1094" s="59" t="e">
        <f t="shared" si="55"/>
        <v>#N/A</v>
      </c>
      <c r="W1094">
        <f>+VLOOKUP(D1094,'[1]TT T8'!O$865:P$1022,2,0)</f>
        <v>-511983</v>
      </c>
      <c r="X1094" s="59">
        <f>+W1094-L1094</f>
        <v>0</v>
      </c>
      <c r="Y1094" s="59"/>
      <c r="Z1094" s="59"/>
    </row>
    <row r="1095" spans="1:26" hidden="1" x14ac:dyDescent="0.3">
      <c r="A1095">
        <f t="shared" ref="A1095:A1158" si="56">+MONTH(B1095)</f>
        <v>7</v>
      </c>
      <c r="B1095" s="55">
        <v>45114</v>
      </c>
      <c r="C1095" s="56" t="s">
        <v>14298</v>
      </c>
      <c r="D1095" s="87">
        <f t="shared" ref="D1095:D1158" si="57">+C1095*1</f>
        <v>941</v>
      </c>
      <c r="E1095" s="56" t="s">
        <v>21129</v>
      </c>
      <c r="F1095" s="56" t="s">
        <v>22457</v>
      </c>
      <c r="G1095" s="56" t="s">
        <v>12248</v>
      </c>
      <c r="H1095" s="56" t="s">
        <v>12249</v>
      </c>
      <c r="I1095" s="57">
        <v>-111058</v>
      </c>
      <c r="J1095" s="58" t="s">
        <v>11720</v>
      </c>
      <c r="K1095" s="57">
        <v>-11106</v>
      </c>
      <c r="L1095" s="59">
        <v>-122164</v>
      </c>
      <c r="U1095" s="84">
        <f>+VLOOKUP(D1095,'[1]TT T7'!O$895:P$1106,2,0)</f>
        <v>-122164</v>
      </c>
      <c r="V1095" s="59">
        <f t="shared" si="55"/>
        <v>0</v>
      </c>
    </row>
    <row r="1096" spans="1:26" hidden="1" x14ac:dyDescent="0.3">
      <c r="A1096">
        <f t="shared" si="56"/>
        <v>7</v>
      </c>
      <c r="B1096" s="55">
        <v>45114</v>
      </c>
      <c r="C1096" s="56" t="s">
        <v>22458</v>
      </c>
      <c r="D1096" s="87">
        <f t="shared" si="57"/>
        <v>26094</v>
      </c>
      <c r="E1096" s="56" t="s">
        <v>20824</v>
      </c>
      <c r="F1096" s="56" t="s">
        <v>22459</v>
      </c>
      <c r="G1096" s="56" t="s">
        <v>11799</v>
      </c>
      <c r="H1096" s="56" t="s">
        <v>11725</v>
      </c>
      <c r="I1096" s="57">
        <v>-220500</v>
      </c>
      <c r="J1096" s="58" t="s">
        <v>11720</v>
      </c>
      <c r="K1096" s="57">
        <v>-22050</v>
      </c>
      <c r="L1096" s="59">
        <v>-242550</v>
      </c>
      <c r="U1096" s="84">
        <f>+VLOOKUP(D1096,'[1]TT T7'!O$895:P$1106,2,0)</f>
        <v>-242550</v>
      </c>
      <c r="V1096" s="59">
        <f t="shared" si="55"/>
        <v>0</v>
      </c>
    </row>
    <row r="1097" spans="1:26" hidden="1" x14ac:dyDescent="0.3">
      <c r="A1097">
        <f t="shared" si="56"/>
        <v>7</v>
      </c>
      <c r="B1097" s="55">
        <v>45114</v>
      </c>
      <c r="C1097" s="56" t="s">
        <v>22460</v>
      </c>
      <c r="D1097" s="87">
        <f t="shared" si="57"/>
        <v>26095</v>
      </c>
      <c r="E1097" s="56" t="s">
        <v>20824</v>
      </c>
      <c r="F1097" s="56" t="s">
        <v>22461</v>
      </c>
      <c r="G1097" s="56" t="s">
        <v>11799</v>
      </c>
      <c r="H1097" s="56" t="s">
        <v>11725</v>
      </c>
      <c r="I1097" s="57">
        <v>-238132</v>
      </c>
      <c r="J1097" s="58" t="s">
        <v>11720</v>
      </c>
      <c r="K1097" s="57">
        <v>-23813</v>
      </c>
      <c r="L1097" s="59">
        <v>-261945</v>
      </c>
      <c r="U1097" s="84">
        <f>+VLOOKUP(D1097,'[1]TT T7'!O$895:P$1106,2,0)</f>
        <v>-261945</v>
      </c>
      <c r="V1097" s="59">
        <f t="shared" si="55"/>
        <v>0</v>
      </c>
    </row>
    <row r="1098" spans="1:26" hidden="1" x14ac:dyDescent="0.3">
      <c r="A1098">
        <f t="shared" si="56"/>
        <v>7</v>
      </c>
      <c r="B1098" s="55">
        <v>45114</v>
      </c>
      <c r="C1098" s="56" t="s">
        <v>22462</v>
      </c>
      <c r="D1098" s="87">
        <f t="shared" si="57"/>
        <v>26166</v>
      </c>
      <c r="E1098" s="56" t="s">
        <v>20824</v>
      </c>
      <c r="F1098" s="56" t="s">
        <v>22463</v>
      </c>
      <c r="G1098" s="56" t="s">
        <v>11799</v>
      </c>
      <c r="H1098" s="56" t="s">
        <v>11725</v>
      </c>
      <c r="I1098" s="57">
        <v>-220500</v>
      </c>
      <c r="J1098" s="58" t="s">
        <v>11720</v>
      </c>
      <c r="K1098" s="57">
        <v>-22050</v>
      </c>
      <c r="L1098" s="59">
        <v>-242550</v>
      </c>
      <c r="U1098" s="84">
        <f>+VLOOKUP(D1098,'[1]TT T7'!O$895:P$1106,2,0)</f>
        <v>-242550</v>
      </c>
      <c r="V1098" s="59">
        <f t="shared" si="55"/>
        <v>0</v>
      </c>
    </row>
    <row r="1099" spans="1:26" hidden="1" x14ac:dyDescent="0.3">
      <c r="A1099">
        <f t="shared" si="56"/>
        <v>7</v>
      </c>
      <c r="B1099" s="55">
        <v>45114</v>
      </c>
      <c r="C1099" s="56" t="s">
        <v>22464</v>
      </c>
      <c r="D1099" s="87">
        <f t="shared" si="57"/>
        <v>26167</v>
      </c>
      <c r="E1099" s="56" t="s">
        <v>20824</v>
      </c>
      <c r="F1099" s="56" t="s">
        <v>22465</v>
      </c>
      <c r="G1099" s="56" t="s">
        <v>11799</v>
      </c>
      <c r="H1099" s="56" t="s">
        <v>11725</v>
      </c>
      <c r="I1099" s="57">
        <v>-88846</v>
      </c>
      <c r="J1099" s="58" t="s">
        <v>11720</v>
      </c>
      <c r="K1099" s="57">
        <v>-8885</v>
      </c>
      <c r="L1099" s="59">
        <v>-97731</v>
      </c>
      <c r="U1099" s="84">
        <f>+VLOOKUP(D1099,'[1]TT T7'!O$895:P$1106,2,0)</f>
        <v>-97731</v>
      </c>
      <c r="V1099" s="59">
        <f t="shared" si="55"/>
        <v>0</v>
      </c>
    </row>
    <row r="1100" spans="1:26" hidden="1" x14ac:dyDescent="0.3">
      <c r="A1100">
        <f t="shared" si="56"/>
        <v>7</v>
      </c>
      <c r="B1100" s="55">
        <v>45114</v>
      </c>
      <c r="C1100" s="56" t="s">
        <v>11827</v>
      </c>
      <c r="D1100" s="87">
        <f t="shared" si="57"/>
        <v>26244</v>
      </c>
      <c r="E1100" s="56" t="s">
        <v>20824</v>
      </c>
      <c r="F1100" s="56" t="s">
        <v>22466</v>
      </c>
      <c r="G1100" s="56" t="s">
        <v>11799</v>
      </c>
      <c r="H1100" s="56" t="s">
        <v>11725</v>
      </c>
      <c r="I1100" s="57">
        <v>-408378</v>
      </c>
      <c r="J1100" s="58" t="s">
        <v>11720</v>
      </c>
      <c r="K1100" s="57">
        <v>-40838</v>
      </c>
      <c r="L1100" s="59">
        <v>-449216</v>
      </c>
      <c r="U1100" s="84">
        <f>+VLOOKUP(D1100,'[1]TT T7'!O$895:P$1106,2,0)</f>
        <v>-449216</v>
      </c>
      <c r="V1100" s="59">
        <f t="shared" si="55"/>
        <v>0</v>
      </c>
    </row>
    <row r="1101" spans="1:26" hidden="1" x14ac:dyDescent="0.3">
      <c r="A1101">
        <f t="shared" si="56"/>
        <v>7</v>
      </c>
      <c r="B1101" s="55">
        <v>45115</v>
      </c>
      <c r="C1101" s="56" t="s">
        <v>14060</v>
      </c>
      <c r="D1101" s="87">
        <f t="shared" si="57"/>
        <v>635</v>
      </c>
      <c r="E1101" s="56" t="s">
        <v>20881</v>
      </c>
      <c r="F1101" s="56" t="s">
        <v>22146</v>
      </c>
      <c r="G1101" s="56" t="s">
        <v>12164</v>
      </c>
      <c r="H1101" s="56" t="s">
        <v>12165</v>
      </c>
      <c r="I1101" s="57">
        <v>-222054</v>
      </c>
      <c r="J1101" s="58" t="s">
        <v>11720</v>
      </c>
      <c r="K1101" s="57">
        <v>-22205</v>
      </c>
      <c r="L1101" s="59">
        <v>-244259</v>
      </c>
      <c r="U1101" s="84">
        <f>+VLOOKUP(D1101,'[1]TT T7'!O$895:P$1106,2,0)</f>
        <v>-244259</v>
      </c>
      <c r="V1101" s="59">
        <f t="shared" si="55"/>
        <v>0</v>
      </c>
    </row>
    <row r="1102" spans="1:26" hidden="1" x14ac:dyDescent="0.3">
      <c r="A1102">
        <f t="shared" si="56"/>
        <v>7</v>
      </c>
      <c r="B1102" s="55">
        <v>45115</v>
      </c>
      <c r="C1102" s="56" t="s">
        <v>14168</v>
      </c>
      <c r="D1102" s="87">
        <f t="shared" si="57"/>
        <v>761</v>
      </c>
      <c r="E1102" s="56" t="s">
        <v>20866</v>
      </c>
      <c r="F1102" s="56" t="s">
        <v>22467</v>
      </c>
      <c r="G1102" s="56" t="s">
        <v>12228</v>
      </c>
      <c r="H1102" s="56" t="s">
        <v>12229</v>
      </c>
      <c r="I1102" s="57">
        <v>-185308</v>
      </c>
      <c r="J1102" s="58" t="s">
        <v>11720</v>
      </c>
      <c r="K1102" s="57">
        <v>-18531</v>
      </c>
      <c r="L1102" s="59">
        <v>-203839</v>
      </c>
      <c r="U1102" s="74" t="e">
        <f>+VLOOKUP(D1102,'[1]TT T7'!O$895:P$1106,2,0)</f>
        <v>#N/A</v>
      </c>
      <c r="V1102" s="59" t="e">
        <f t="shared" si="55"/>
        <v>#N/A</v>
      </c>
      <c r="W1102">
        <f>+VLOOKUP(D1102,'[1]TT T8'!O$865:P$1022,2,0)</f>
        <v>-203839</v>
      </c>
      <c r="X1102" s="59">
        <f>+W1102-L1102</f>
        <v>0</v>
      </c>
      <c r="Y1102" s="59"/>
      <c r="Z1102" s="59"/>
    </row>
    <row r="1103" spans="1:26" hidden="1" x14ac:dyDescent="0.3">
      <c r="A1103">
        <f t="shared" si="56"/>
        <v>7</v>
      </c>
      <c r="B1103" s="55">
        <v>45115</v>
      </c>
      <c r="C1103" s="56" t="s">
        <v>14221</v>
      </c>
      <c r="D1103" s="87">
        <f t="shared" si="57"/>
        <v>838</v>
      </c>
      <c r="E1103" s="56" t="s">
        <v>20890</v>
      </c>
      <c r="F1103" s="56" t="s">
        <v>22468</v>
      </c>
      <c r="G1103" s="56" t="s">
        <v>12194</v>
      </c>
      <c r="H1103" s="56" t="s">
        <v>12195</v>
      </c>
      <c r="I1103" s="57">
        <v>-73431</v>
      </c>
      <c r="J1103" s="58" t="s">
        <v>11720</v>
      </c>
      <c r="K1103" s="57">
        <v>-7343</v>
      </c>
      <c r="L1103" s="59">
        <v>-80774</v>
      </c>
      <c r="U1103" s="84">
        <v>-80774</v>
      </c>
      <c r="V1103" s="59">
        <f t="shared" si="55"/>
        <v>0</v>
      </c>
    </row>
    <row r="1104" spans="1:26" hidden="1" x14ac:dyDescent="0.3">
      <c r="A1104">
        <f t="shared" si="56"/>
        <v>7</v>
      </c>
      <c r="B1104" s="55">
        <v>45115</v>
      </c>
      <c r="C1104" s="56" t="s">
        <v>22469</v>
      </c>
      <c r="D1104" s="87">
        <f t="shared" si="57"/>
        <v>1079</v>
      </c>
      <c r="E1104" s="56" t="s">
        <v>20826</v>
      </c>
      <c r="F1104" s="56" t="s">
        <v>22470</v>
      </c>
      <c r="G1104" s="56" t="s">
        <v>12161</v>
      </c>
      <c r="H1104" s="56" t="s">
        <v>12162</v>
      </c>
      <c r="I1104" s="57">
        <v>-88200</v>
      </c>
      <c r="J1104" s="58" t="s">
        <v>11726</v>
      </c>
      <c r="K1104" s="57">
        <v>-7056</v>
      </c>
      <c r="L1104" s="59">
        <v>-95256</v>
      </c>
      <c r="U1104" s="84">
        <f>+VLOOKUP(D1104,'[1]TT T7'!O$895:P$1106,2,0)</f>
        <v>-95256</v>
      </c>
      <c r="V1104" s="59">
        <f t="shared" si="55"/>
        <v>0</v>
      </c>
    </row>
    <row r="1105" spans="1:26" hidden="1" x14ac:dyDescent="0.3">
      <c r="A1105">
        <f t="shared" si="56"/>
        <v>7</v>
      </c>
      <c r="B1105" s="55">
        <v>45115</v>
      </c>
      <c r="C1105" s="56" t="s">
        <v>22471</v>
      </c>
      <c r="D1105" s="87">
        <f t="shared" si="57"/>
        <v>1541</v>
      </c>
      <c r="E1105" s="56" t="s">
        <v>20860</v>
      </c>
      <c r="F1105" s="56" t="s">
        <v>22472</v>
      </c>
      <c r="G1105" s="56" t="s">
        <v>12215</v>
      </c>
      <c r="H1105" s="56" t="s">
        <v>12216</v>
      </c>
      <c r="I1105" s="57">
        <v>-148500</v>
      </c>
      <c r="J1105" s="58" t="s">
        <v>11726</v>
      </c>
      <c r="K1105" s="57">
        <v>-11880</v>
      </c>
      <c r="L1105" s="59">
        <v>-160380</v>
      </c>
      <c r="U1105" s="74" t="e">
        <f>+VLOOKUP(D1105,'[1]TT T7'!O$895:P$1106,2,0)</f>
        <v>#N/A</v>
      </c>
      <c r="V1105" s="59" t="e">
        <f t="shared" si="55"/>
        <v>#N/A</v>
      </c>
      <c r="W1105">
        <f>+VLOOKUP(D1105,'[1]TT T8'!O$865:P$1022,2,0)</f>
        <v>-160380</v>
      </c>
      <c r="X1105" s="59">
        <f>+W1105-L1105</f>
        <v>0</v>
      </c>
      <c r="Y1105" s="59"/>
      <c r="Z1105" s="59"/>
    </row>
    <row r="1106" spans="1:26" hidden="1" x14ac:dyDescent="0.3">
      <c r="A1106">
        <f t="shared" si="56"/>
        <v>7</v>
      </c>
      <c r="B1106" s="55">
        <v>45115</v>
      </c>
      <c r="C1106" s="56" t="s">
        <v>22473</v>
      </c>
      <c r="D1106" s="87">
        <f t="shared" si="57"/>
        <v>2397</v>
      </c>
      <c r="E1106" s="56" t="s">
        <v>20847</v>
      </c>
      <c r="F1106" s="56" t="s">
        <v>22474</v>
      </c>
      <c r="G1106" s="56" t="s">
        <v>11860</v>
      </c>
      <c r="H1106" s="56" t="s">
        <v>11719</v>
      </c>
      <c r="I1106" s="57">
        <v>-203978</v>
      </c>
      <c r="J1106" s="58" t="s">
        <v>11720</v>
      </c>
      <c r="K1106" s="57">
        <v>-20398</v>
      </c>
      <c r="L1106" s="59">
        <v>-224376</v>
      </c>
      <c r="U1106" s="84">
        <f>+VLOOKUP(D1106,'[1]TT T7'!O$895:P$1106,2,0)</f>
        <v>-224376</v>
      </c>
      <c r="V1106" s="59">
        <f t="shared" si="55"/>
        <v>0</v>
      </c>
    </row>
    <row r="1107" spans="1:26" hidden="1" x14ac:dyDescent="0.3">
      <c r="A1107">
        <f t="shared" si="56"/>
        <v>7</v>
      </c>
      <c r="B1107" s="55">
        <v>45115</v>
      </c>
      <c r="C1107" s="56" t="s">
        <v>22475</v>
      </c>
      <c r="D1107" s="87">
        <f t="shared" si="57"/>
        <v>25376</v>
      </c>
      <c r="E1107" s="56" t="s">
        <v>20824</v>
      </c>
      <c r="F1107" s="56" t="s">
        <v>22476</v>
      </c>
      <c r="G1107" s="56" t="s">
        <v>11799</v>
      </c>
      <c r="H1107" s="56" t="s">
        <v>11725</v>
      </c>
      <c r="I1107" s="57">
        <v>-408466</v>
      </c>
      <c r="J1107" s="58" t="s">
        <v>11720</v>
      </c>
      <c r="K1107" s="57">
        <v>-40847</v>
      </c>
      <c r="L1107" s="59">
        <v>-449313</v>
      </c>
      <c r="U1107" s="74" t="e">
        <f>+VLOOKUP(D1107,'[1]TT T7'!O$895:P$1106,2,0)</f>
        <v>#N/A</v>
      </c>
      <c r="V1107" s="59" t="e">
        <f t="shared" si="55"/>
        <v>#N/A</v>
      </c>
      <c r="W1107">
        <f>+VLOOKUP(D1107,'[1]TT T8'!O$865:P$1022,2,0)</f>
        <v>-449313</v>
      </c>
      <c r="X1107" s="59">
        <f t="shared" ref="X1107:X1114" si="58">+W1107-L1107</f>
        <v>0</v>
      </c>
      <c r="Y1107" s="59"/>
      <c r="Z1107" s="59"/>
    </row>
    <row r="1108" spans="1:26" hidden="1" x14ac:dyDescent="0.3">
      <c r="A1108">
        <f t="shared" si="56"/>
        <v>7</v>
      </c>
      <c r="B1108" s="55">
        <v>45117</v>
      </c>
      <c r="C1108" s="56" t="s">
        <v>14339</v>
      </c>
      <c r="D1108" s="87">
        <f t="shared" si="57"/>
        <v>1028</v>
      </c>
      <c r="E1108" s="56" t="s">
        <v>20865</v>
      </c>
      <c r="F1108" s="56" t="s">
        <v>22477</v>
      </c>
      <c r="G1108" s="56" t="s">
        <v>12396</v>
      </c>
      <c r="H1108" s="56" t="s">
        <v>12397</v>
      </c>
      <c r="I1108" s="57">
        <v>-520740</v>
      </c>
      <c r="J1108" s="58" t="s">
        <v>11726</v>
      </c>
      <c r="K1108" s="57">
        <v>-41659</v>
      </c>
      <c r="L1108" s="59">
        <v>-562399</v>
      </c>
      <c r="U1108" s="74" t="e">
        <f>+VLOOKUP(D1108,'[1]TT T7'!O$895:P$1106,2,0)</f>
        <v>#N/A</v>
      </c>
      <c r="V1108" s="59" t="e">
        <f t="shared" si="55"/>
        <v>#N/A</v>
      </c>
      <c r="W1108">
        <f>+VLOOKUP(D1108,'[1]TT T8'!O$865:P$1022,2,0)</f>
        <v>-562399</v>
      </c>
      <c r="X1108" s="59">
        <f t="shared" si="58"/>
        <v>0</v>
      </c>
      <c r="Y1108" s="59"/>
      <c r="Z1108" s="59"/>
    </row>
    <row r="1109" spans="1:26" hidden="1" x14ac:dyDescent="0.3">
      <c r="A1109">
        <f t="shared" si="56"/>
        <v>7</v>
      </c>
      <c r="B1109" s="55">
        <v>45117</v>
      </c>
      <c r="C1109" s="56" t="s">
        <v>22478</v>
      </c>
      <c r="D1109" s="87">
        <f t="shared" si="57"/>
        <v>1431</v>
      </c>
      <c r="E1109" s="56" t="s">
        <v>20827</v>
      </c>
      <c r="F1109" s="56" t="s">
        <v>22479</v>
      </c>
      <c r="G1109" s="56" t="s">
        <v>11970</v>
      </c>
      <c r="H1109" s="56" t="s">
        <v>11971</v>
      </c>
      <c r="I1109" s="57">
        <v>-650922</v>
      </c>
      <c r="J1109" s="58" t="s">
        <v>11720</v>
      </c>
      <c r="K1109" s="57">
        <v>-65092</v>
      </c>
      <c r="L1109" s="59">
        <v>-716014</v>
      </c>
      <c r="U1109" s="74" t="e">
        <f>+VLOOKUP(D1109,'[1]TT T7'!O$895:P$1106,2,0)</f>
        <v>#N/A</v>
      </c>
      <c r="V1109" s="59" t="e">
        <f t="shared" ref="V1109:V1172" si="59">+U1109-L1109</f>
        <v>#N/A</v>
      </c>
      <c r="W1109">
        <f>+VLOOKUP(D1109,'[1]TT T8'!O$865:P$1022,2,0)</f>
        <v>-716014</v>
      </c>
      <c r="X1109" s="59">
        <f t="shared" si="58"/>
        <v>0</v>
      </c>
      <c r="Y1109" s="59"/>
      <c r="Z1109" s="59"/>
    </row>
    <row r="1110" spans="1:26" hidden="1" x14ac:dyDescent="0.3">
      <c r="A1110">
        <f t="shared" si="56"/>
        <v>7</v>
      </c>
      <c r="B1110" s="55">
        <v>45117</v>
      </c>
      <c r="C1110" s="56" t="s">
        <v>22480</v>
      </c>
      <c r="D1110" s="87">
        <f t="shared" si="57"/>
        <v>1435</v>
      </c>
      <c r="E1110" s="56" t="s">
        <v>20827</v>
      </c>
      <c r="F1110" s="56" t="s">
        <v>22481</v>
      </c>
      <c r="G1110" s="56" t="s">
        <v>11970</v>
      </c>
      <c r="H1110" s="56" t="s">
        <v>11971</v>
      </c>
      <c r="I1110" s="57">
        <v>-147681</v>
      </c>
      <c r="J1110" s="58" t="s">
        <v>11720</v>
      </c>
      <c r="K1110" s="57">
        <v>-14768</v>
      </c>
      <c r="L1110" s="59">
        <v>-162449</v>
      </c>
      <c r="U1110" s="74" t="e">
        <f>+VLOOKUP(D1110,'[1]TT T7'!O$895:P$1106,2,0)</f>
        <v>#N/A</v>
      </c>
      <c r="V1110" s="59" t="e">
        <f t="shared" si="59"/>
        <v>#N/A</v>
      </c>
      <c r="W1110">
        <f>+VLOOKUP(D1110,'[1]TT T8'!O$865:P$1022,2,0)</f>
        <v>-162449</v>
      </c>
      <c r="X1110" s="59">
        <f t="shared" si="58"/>
        <v>0</v>
      </c>
      <c r="Y1110" s="59"/>
      <c r="Z1110" s="59"/>
    </row>
    <row r="1111" spans="1:26" hidden="1" x14ac:dyDescent="0.3">
      <c r="A1111">
        <f t="shared" si="56"/>
        <v>7</v>
      </c>
      <c r="B1111" s="55">
        <v>45117</v>
      </c>
      <c r="C1111" s="56" t="s">
        <v>22482</v>
      </c>
      <c r="D1111" s="87">
        <f t="shared" si="57"/>
        <v>6985</v>
      </c>
      <c r="E1111" s="56" t="s">
        <v>20849</v>
      </c>
      <c r="F1111" s="56" t="s">
        <v>22483</v>
      </c>
      <c r="G1111" s="56" t="s">
        <v>12239</v>
      </c>
      <c r="H1111" s="56" t="s">
        <v>12240</v>
      </c>
      <c r="I1111" s="57">
        <v>-407956</v>
      </c>
      <c r="J1111" s="58" t="s">
        <v>11720</v>
      </c>
      <c r="K1111" s="57">
        <v>-40796</v>
      </c>
      <c r="L1111" s="59">
        <v>-448752</v>
      </c>
      <c r="U1111" s="74" t="e">
        <f>+VLOOKUP(D1111,'[1]TT T7'!O$895:P$1106,2,0)</f>
        <v>#N/A</v>
      </c>
      <c r="V1111" s="59" t="e">
        <f t="shared" si="59"/>
        <v>#N/A</v>
      </c>
      <c r="W1111">
        <f>+VLOOKUP(D1111,'[1]TT T8'!O$865:P$1022,2,0)</f>
        <v>-448752</v>
      </c>
      <c r="X1111" s="59">
        <f t="shared" si="58"/>
        <v>0</v>
      </c>
      <c r="Y1111" s="59"/>
      <c r="Z1111" s="59"/>
    </row>
    <row r="1112" spans="1:26" hidden="1" x14ac:dyDescent="0.3">
      <c r="A1112">
        <f t="shared" si="56"/>
        <v>7</v>
      </c>
      <c r="B1112" s="55">
        <v>45118</v>
      </c>
      <c r="C1112" s="56" t="s">
        <v>13837</v>
      </c>
      <c r="D1112" s="87">
        <f t="shared" si="57"/>
        <v>406</v>
      </c>
      <c r="E1112" s="56" t="s">
        <v>20830</v>
      </c>
      <c r="F1112" s="56" t="s">
        <v>22484</v>
      </c>
      <c r="G1112" s="56" t="s">
        <v>12026</v>
      </c>
      <c r="H1112" s="56" t="s">
        <v>12027</v>
      </c>
      <c r="I1112" s="57">
        <v>-222116</v>
      </c>
      <c r="J1112" s="58" t="s">
        <v>11726</v>
      </c>
      <c r="K1112" s="57">
        <v>-17769</v>
      </c>
      <c r="L1112" s="59">
        <v>-239885</v>
      </c>
      <c r="U1112" s="74" t="e">
        <f>+VLOOKUP(D1112,'[1]TT T7'!O$895:P$1106,2,0)</f>
        <v>#N/A</v>
      </c>
      <c r="V1112" s="59" t="e">
        <f t="shared" si="59"/>
        <v>#N/A</v>
      </c>
      <c r="W1112">
        <f>+VLOOKUP(D1112,'[1]TT T8'!O$865:P$1022,2,0)</f>
        <v>-239885</v>
      </c>
      <c r="X1112" s="59">
        <f t="shared" si="58"/>
        <v>0</v>
      </c>
      <c r="Y1112" s="59"/>
      <c r="Z1112" s="59"/>
    </row>
    <row r="1113" spans="1:26" hidden="1" x14ac:dyDescent="0.3">
      <c r="A1113">
        <f t="shared" si="56"/>
        <v>7</v>
      </c>
      <c r="B1113" s="55">
        <v>45118</v>
      </c>
      <c r="C1113" s="56" t="s">
        <v>13852</v>
      </c>
      <c r="D1113" s="87">
        <f t="shared" si="57"/>
        <v>423</v>
      </c>
      <c r="E1113" s="56" t="s">
        <v>22485</v>
      </c>
      <c r="F1113" s="56" t="s">
        <v>22486</v>
      </c>
      <c r="G1113" s="56" t="s">
        <v>20917</v>
      </c>
      <c r="H1113" s="56" t="s">
        <v>20918</v>
      </c>
      <c r="I1113" s="57">
        <v>-631950</v>
      </c>
      <c r="J1113" s="58" t="s">
        <v>11720</v>
      </c>
      <c r="K1113" s="57">
        <v>-63195</v>
      </c>
      <c r="L1113" s="59">
        <v>-695145</v>
      </c>
      <c r="U1113" s="74" t="e">
        <f>+VLOOKUP(D1113,'[1]TT T7'!O$895:P$1106,2,0)</f>
        <v>#N/A</v>
      </c>
      <c r="V1113" s="59" t="e">
        <f t="shared" si="59"/>
        <v>#N/A</v>
      </c>
      <c r="W1113">
        <f>+VLOOKUP(D1113,'[1]TT T8'!O$865:P$1022,2,0)</f>
        <v>-695145</v>
      </c>
      <c r="X1113" s="59">
        <f t="shared" si="58"/>
        <v>0</v>
      </c>
      <c r="Y1113" s="59"/>
      <c r="Z1113" s="59"/>
    </row>
    <row r="1114" spans="1:26" hidden="1" x14ac:dyDescent="0.3">
      <c r="A1114">
        <f t="shared" si="56"/>
        <v>7</v>
      </c>
      <c r="B1114" s="55">
        <v>45118</v>
      </c>
      <c r="C1114" s="56" t="s">
        <v>22487</v>
      </c>
      <c r="D1114" s="87">
        <f t="shared" si="57"/>
        <v>926</v>
      </c>
      <c r="E1114" s="56" t="s">
        <v>20861</v>
      </c>
      <c r="F1114" s="56" t="s">
        <v>22488</v>
      </c>
      <c r="G1114" s="56" t="s">
        <v>12173</v>
      </c>
      <c r="H1114" s="56" t="s">
        <v>12174</v>
      </c>
      <c r="I1114" s="57">
        <v>-88846</v>
      </c>
      <c r="J1114" s="58" t="s">
        <v>11726</v>
      </c>
      <c r="K1114" s="57">
        <v>-7108</v>
      </c>
      <c r="L1114" s="59">
        <v>-95954</v>
      </c>
      <c r="U1114" s="74" t="e">
        <f>+VLOOKUP(D1114,'[1]TT T7'!O$895:P$1106,2,0)</f>
        <v>#N/A</v>
      </c>
      <c r="V1114" s="59" t="e">
        <f t="shared" si="59"/>
        <v>#N/A</v>
      </c>
      <c r="W1114">
        <f>+VLOOKUP(D1114,'[1]TT T8'!O$865:P$1022,2,0)</f>
        <v>-95954</v>
      </c>
      <c r="X1114" s="59">
        <f t="shared" si="58"/>
        <v>0</v>
      </c>
      <c r="Y1114" s="59"/>
      <c r="Z1114" s="59"/>
    </row>
    <row r="1115" spans="1:26" hidden="1" x14ac:dyDescent="0.3">
      <c r="A1115">
        <f t="shared" si="56"/>
        <v>7</v>
      </c>
      <c r="B1115" s="55">
        <v>45118</v>
      </c>
      <c r="C1115" s="56" t="s">
        <v>22489</v>
      </c>
      <c r="D1115" s="87">
        <f t="shared" si="57"/>
        <v>2411</v>
      </c>
      <c r="E1115" s="56" t="s">
        <v>20847</v>
      </c>
      <c r="F1115" s="56" t="s">
        <v>22490</v>
      </c>
      <c r="G1115" s="56" t="s">
        <v>11860</v>
      </c>
      <c r="H1115" s="56" t="s">
        <v>11719</v>
      </c>
      <c r="I1115" s="57">
        <v>-288314</v>
      </c>
      <c r="J1115" s="58" t="s">
        <v>11720</v>
      </c>
      <c r="K1115" s="57">
        <v>-28831</v>
      </c>
      <c r="L1115" s="59">
        <v>-317145</v>
      </c>
      <c r="U1115" s="84">
        <f>+VLOOKUP(D1115,'[1]TT T7'!O$895:P$1106,2,0)</f>
        <v>-317145</v>
      </c>
      <c r="V1115" s="59">
        <f t="shared" si="59"/>
        <v>0</v>
      </c>
    </row>
    <row r="1116" spans="1:26" hidden="1" x14ac:dyDescent="0.3">
      <c r="A1116">
        <f t="shared" si="56"/>
        <v>7</v>
      </c>
      <c r="B1116" s="55">
        <v>45118</v>
      </c>
      <c r="C1116" s="56" t="s">
        <v>22491</v>
      </c>
      <c r="D1116" s="87">
        <f t="shared" si="57"/>
        <v>2412</v>
      </c>
      <c r="E1116" s="56" t="s">
        <v>20847</v>
      </c>
      <c r="F1116" s="56" t="s">
        <v>22492</v>
      </c>
      <c r="G1116" s="56" t="s">
        <v>11860</v>
      </c>
      <c r="H1116" s="56" t="s">
        <v>11719</v>
      </c>
      <c r="I1116" s="57">
        <v>-174614</v>
      </c>
      <c r="J1116" s="58" t="s">
        <v>11720</v>
      </c>
      <c r="K1116" s="57">
        <v>-17461</v>
      </c>
      <c r="L1116" s="59">
        <v>-192075</v>
      </c>
      <c r="U1116" s="84">
        <f>+VLOOKUP(D1116,'[1]TT T7'!O$895:P$1106,2,0)</f>
        <v>-192075</v>
      </c>
      <c r="V1116" s="59">
        <f t="shared" si="59"/>
        <v>0</v>
      </c>
    </row>
    <row r="1117" spans="1:26" hidden="1" x14ac:dyDescent="0.3">
      <c r="A1117">
        <f t="shared" si="56"/>
        <v>7</v>
      </c>
      <c r="B1117" s="55">
        <v>45118</v>
      </c>
      <c r="C1117" s="56" t="s">
        <v>22493</v>
      </c>
      <c r="D1117" s="87">
        <f t="shared" si="57"/>
        <v>2413</v>
      </c>
      <c r="E1117" s="56" t="s">
        <v>20847</v>
      </c>
      <c r="F1117" s="56" t="s">
        <v>22494</v>
      </c>
      <c r="G1117" s="56" t="s">
        <v>11860</v>
      </c>
      <c r="H1117" s="56" t="s">
        <v>11719</v>
      </c>
      <c r="I1117" s="57">
        <v>-207912</v>
      </c>
      <c r="J1117" s="58" t="s">
        <v>11720</v>
      </c>
      <c r="K1117" s="57">
        <v>-20791</v>
      </c>
      <c r="L1117" s="59">
        <v>-228703</v>
      </c>
      <c r="U1117" s="84">
        <f>+VLOOKUP(D1117,'[1]TT T7'!O$895:P$1106,2,0)</f>
        <v>-228703</v>
      </c>
      <c r="V1117" s="59">
        <f t="shared" si="59"/>
        <v>0</v>
      </c>
    </row>
    <row r="1118" spans="1:26" hidden="1" x14ac:dyDescent="0.3">
      <c r="A1118">
        <f t="shared" si="56"/>
        <v>7</v>
      </c>
      <c r="B1118" s="55">
        <v>45118</v>
      </c>
      <c r="C1118" s="56" t="s">
        <v>22495</v>
      </c>
      <c r="D1118" s="87">
        <f t="shared" si="57"/>
        <v>2414</v>
      </c>
      <c r="E1118" s="56" t="s">
        <v>20847</v>
      </c>
      <c r="F1118" s="56" t="s">
        <v>22496</v>
      </c>
      <c r="G1118" s="56" t="s">
        <v>11860</v>
      </c>
      <c r="H1118" s="56" t="s">
        <v>11719</v>
      </c>
      <c r="I1118" s="57">
        <v>-310643</v>
      </c>
      <c r="J1118" s="58" t="s">
        <v>11720</v>
      </c>
      <c r="K1118" s="57">
        <v>-31064</v>
      </c>
      <c r="L1118" s="59">
        <v>-341707</v>
      </c>
      <c r="U1118" s="84">
        <f>+VLOOKUP(D1118,'[1]TT T7'!O$895:P$1106,2,0)</f>
        <v>-341707</v>
      </c>
      <c r="V1118" s="59">
        <f t="shared" si="59"/>
        <v>0</v>
      </c>
    </row>
    <row r="1119" spans="1:26" hidden="1" x14ac:dyDescent="0.3">
      <c r="A1119">
        <f t="shared" si="56"/>
        <v>7</v>
      </c>
      <c r="B1119" s="55">
        <v>45118</v>
      </c>
      <c r="C1119" s="56" t="s">
        <v>22497</v>
      </c>
      <c r="D1119" s="87">
        <f t="shared" si="57"/>
        <v>2415</v>
      </c>
      <c r="E1119" s="56" t="s">
        <v>20847</v>
      </c>
      <c r="F1119" s="56" t="s">
        <v>21870</v>
      </c>
      <c r="G1119" s="56" t="s">
        <v>11860</v>
      </c>
      <c r="H1119" s="56" t="s">
        <v>11719</v>
      </c>
      <c r="I1119" s="57">
        <v>-211422</v>
      </c>
      <c r="J1119" s="58" t="s">
        <v>11720</v>
      </c>
      <c r="K1119" s="57">
        <v>-21142</v>
      </c>
      <c r="L1119" s="59">
        <v>-232564</v>
      </c>
      <c r="U1119" s="84">
        <f>+VLOOKUP(D1119,'[1]TT T7'!O$895:P$1106,2,0)</f>
        <v>-232564</v>
      </c>
      <c r="V1119" s="59">
        <f t="shared" si="59"/>
        <v>0</v>
      </c>
    </row>
    <row r="1120" spans="1:26" hidden="1" x14ac:dyDescent="0.3">
      <c r="A1120">
        <f t="shared" si="56"/>
        <v>7</v>
      </c>
      <c r="B1120" s="55">
        <v>45118</v>
      </c>
      <c r="C1120" s="56" t="s">
        <v>22498</v>
      </c>
      <c r="D1120" s="87">
        <f t="shared" si="57"/>
        <v>26578</v>
      </c>
      <c r="E1120" s="56" t="s">
        <v>20824</v>
      </c>
      <c r="F1120" s="56" t="s">
        <v>22499</v>
      </c>
      <c r="G1120" s="56" t="s">
        <v>11799</v>
      </c>
      <c r="H1120" s="56" t="s">
        <v>11725</v>
      </c>
      <c r="I1120" s="57">
        <v>-196213</v>
      </c>
      <c r="J1120" s="58" t="s">
        <v>11720</v>
      </c>
      <c r="K1120" s="57">
        <v>-19621</v>
      </c>
      <c r="L1120" s="59">
        <v>-215834</v>
      </c>
      <c r="U1120" s="74" t="e">
        <f>+VLOOKUP(D1120,'[1]TT T7'!O$895:P$1106,2,0)</f>
        <v>#N/A</v>
      </c>
      <c r="V1120" s="59" t="e">
        <f t="shared" si="59"/>
        <v>#N/A</v>
      </c>
      <c r="W1120">
        <f>+VLOOKUP(D1120,'[1]TT T8'!O$865:P$1022,2,0)</f>
        <v>-215834</v>
      </c>
      <c r="X1120" s="59">
        <f>+W1120-L1120</f>
        <v>0</v>
      </c>
      <c r="Y1120" s="59"/>
      <c r="Z1120" s="59"/>
    </row>
    <row r="1121" spans="1:26" hidden="1" x14ac:dyDescent="0.3">
      <c r="A1121">
        <f t="shared" si="56"/>
        <v>7</v>
      </c>
      <c r="B1121" s="55">
        <v>45118</v>
      </c>
      <c r="C1121" s="56" t="s">
        <v>22500</v>
      </c>
      <c r="D1121" s="87">
        <f t="shared" si="57"/>
        <v>26673</v>
      </c>
      <c r="E1121" s="56" t="s">
        <v>20824</v>
      </c>
      <c r="F1121" s="56" t="s">
        <v>22501</v>
      </c>
      <c r="G1121" s="56" t="s">
        <v>11799</v>
      </c>
      <c r="H1121" s="56" t="s">
        <v>11725</v>
      </c>
      <c r="I1121" s="57">
        <v>-1053679</v>
      </c>
      <c r="J1121" s="58" t="s">
        <v>11720</v>
      </c>
      <c r="K1121" s="57">
        <v>-105368</v>
      </c>
      <c r="L1121" s="59">
        <v>-1159047</v>
      </c>
      <c r="U1121" s="84">
        <f>+VLOOKUP(D1121,'[1]TT T7'!O$895:P$1106,2,0)</f>
        <v>-1159047</v>
      </c>
      <c r="V1121" s="59">
        <f t="shared" si="59"/>
        <v>0</v>
      </c>
    </row>
    <row r="1122" spans="1:26" hidden="1" x14ac:dyDescent="0.3">
      <c r="A1122">
        <f t="shared" si="56"/>
        <v>7</v>
      </c>
      <c r="B1122" s="55">
        <v>45118</v>
      </c>
      <c r="C1122" s="56" t="s">
        <v>22502</v>
      </c>
      <c r="D1122" s="87">
        <f t="shared" si="57"/>
        <v>26676</v>
      </c>
      <c r="E1122" s="56" t="s">
        <v>20824</v>
      </c>
      <c r="F1122" s="56" t="s">
        <v>22503</v>
      </c>
      <c r="G1122" s="56" t="s">
        <v>11799</v>
      </c>
      <c r="H1122" s="56" t="s">
        <v>11725</v>
      </c>
      <c r="I1122" s="57">
        <v>-760855</v>
      </c>
      <c r="J1122" s="58" t="s">
        <v>11720</v>
      </c>
      <c r="K1122" s="57">
        <v>-76086</v>
      </c>
      <c r="L1122" s="59">
        <v>-836941</v>
      </c>
      <c r="U1122" s="84">
        <f>+VLOOKUP(D1122,'[1]TT T7'!O$895:P$1106,2,0)</f>
        <v>-836941</v>
      </c>
      <c r="V1122" s="59">
        <f t="shared" si="59"/>
        <v>0</v>
      </c>
    </row>
    <row r="1123" spans="1:26" hidden="1" x14ac:dyDescent="0.3">
      <c r="A1123">
        <f t="shared" si="56"/>
        <v>7</v>
      </c>
      <c r="B1123" s="55">
        <v>45118</v>
      </c>
      <c r="C1123" s="56" t="s">
        <v>22504</v>
      </c>
      <c r="D1123" s="87">
        <f t="shared" si="57"/>
        <v>26715</v>
      </c>
      <c r="E1123" s="56" t="s">
        <v>20824</v>
      </c>
      <c r="F1123" s="56" t="s">
        <v>22505</v>
      </c>
      <c r="G1123" s="56" t="s">
        <v>11799</v>
      </c>
      <c r="H1123" s="56" t="s">
        <v>11725</v>
      </c>
      <c r="I1123" s="57">
        <v>-193050</v>
      </c>
      <c r="J1123" s="58" t="s">
        <v>11720</v>
      </c>
      <c r="K1123" s="57">
        <v>-19305</v>
      </c>
      <c r="L1123" s="59">
        <v>-212355</v>
      </c>
      <c r="U1123" s="84">
        <f>+VLOOKUP(D1123,'[1]TT T7'!O$895:P$1106,2,0)</f>
        <v>-212355</v>
      </c>
      <c r="V1123" s="59">
        <f t="shared" si="59"/>
        <v>0</v>
      </c>
    </row>
    <row r="1124" spans="1:26" hidden="1" x14ac:dyDescent="0.3">
      <c r="A1124">
        <f t="shared" si="56"/>
        <v>7</v>
      </c>
      <c r="B1124" s="55">
        <v>45118</v>
      </c>
      <c r="C1124" s="56" t="s">
        <v>22506</v>
      </c>
      <c r="D1124" s="87">
        <f t="shared" si="57"/>
        <v>26716</v>
      </c>
      <c r="E1124" s="56" t="s">
        <v>20824</v>
      </c>
      <c r="F1124" s="56" t="s">
        <v>22505</v>
      </c>
      <c r="G1124" s="56" t="s">
        <v>11799</v>
      </c>
      <c r="H1124" s="56" t="s">
        <v>11725</v>
      </c>
      <c r="I1124" s="57">
        <v>-363000</v>
      </c>
      <c r="J1124" s="58" t="s">
        <v>11726</v>
      </c>
      <c r="K1124" s="57">
        <v>-29040</v>
      </c>
      <c r="L1124" s="59">
        <v>-392040</v>
      </c>
      <c r="U1124" s="84">
        <f>+VLOOKUP(D1124,'[1]TT T7'!O$895:P$1106,2,0)</f>
        <v>-392040</v>
      </c>
      <c r="V1124" s="59">
        <f t="shared" si="59"/>
        <v>0</v>
      </c>
    </row>
    <row r="1125" spans="1:26" hidden="1" x14ac:dyDescent="0.3">
      <c r="A1125">
        <f t="shared" si="56"/>
        <v>7</v>
      </c>
      <c r="B1125" s="55">
        <v>45118</v>
      </c>
      <c r="C1125" s="56" t="s">
        <v>22507</v>
      </c>
      <c r="D1125" s="87">
        <f t="shared" si="57"/>
        <v>26741</v>
      </c>
      <c r="E1125" s="56" t="s">
        <v>20824</v>
      </c>
      <c r="F1125" s="56" t="s">
        <v>22508</v>
      </c>
      <c r="G1125" s="56" t="s">
        <v>11799</v>
      </c>
      <c r="H1125" s="56" t="s">
        <v>11725</v>
      </c>
      <c r="I1125" s="57">
        <v>-815480</v>
      </c>
      <c r="J1125" s="58" t="s">
        <v>11720</v>
      </c>
      <c r="K1125" s="57">
        <v>-81548</v>
      </c>
      <c r="L1125" s="59">
        <v>-897028</v>
      </c>
      <c r="U1125" s="84">
        <f>+VLOOKUP(D1125,'[1]TT T7'!O$895:P$1106,2,0)</f>
        <v>-897028</v>
      </c>
      <c r="V1125" s="59">
        <f t="shared" si="59"/>
        <v>0</v>
      </c>
    </row>
    <row r="1126" spans="1:26" hidden="1" x14ac:dyDescent="0.3">
      <c r="A1126">
        <f t="shared" si="56"/>
        <v>7</v>
      </c>
      <c r="B1126" s="55">
        <v>45119</v>
      </c>
      <c r="C1126" s="56" t="s">
        <v>20990</v>
      </c>
      <c r="D1126" s="87">
        <f t="shared" si="57"/>
        <v>556</v>
      </c>
      <c r="E1126" s="56" t="s">
        <v>20853</v>
      </c>
      <c r="F1126" s="56" t="s">
        <v>22509</v>
      </c>
      <c r="G1126" s="56" t="s">
        <v>12426</v>
      </c>
      <c r="H1126" s="56" t="s">
        <v>12427</v>
      </c>
      <c r="I1126" s="57">
        <v>-912975</v>
      </c>
      <c r="J1126" s="58" t="s">
        <v>11720</v>
      </c>
      <c r="K1126" s="57">
        <v>-91298</v>
      </c>
      <c r="L1126" s="59">
        <v>-1004273</v>
      </c>
      <c r="U1126" s="74" t="e">
        <f>+VLOOKUP(D1126,'[1]TT T7'!O$895:P$1106,2,0)</f>
        <v>#N/A</v>
      </c>
      <c r="V1126" s="59" t="e">
        <f t="shared" si="59"/>
        <v>#N/A</v>
      </c>
      <c r="W1126">
        <f>+VLOOKUP(D1126,'[1]TT T8'!O$865:P$1022,2,0)</f>
        <v>-1004273</v>
      </c>
      <c r="X1126" s="59">
        <f>+W1126-L1126</f>
        <v>0</v>
      </c>
      <c r="Y1126" s="59"/>
      <c r="Z1126" s="59"/>
    </row>
    <row r="1127" spans="1:26" hidden="1" x14ac:dyDescent="0.3">
      <c r="A1127">
        <f t="shared" si="56"/>
        <v>7</v>
      </c>
      <c r="B1127" s="55">
        <v>45119</v>
      </c>
      <c r="C1127" s="56" t="s">
        <v>14168</v>
      </c>
      <c r="D1127" s="87">
        <f t="shared" si="57"/>
        <v>761</v>
      </c>
      <c r="E1127" s="56" t="s">
        <v>20842</v>
      </c>
      <c r="F1127" s="56" t="s">
        <v>22510</v>
      </c>
      <c r="G1127" s="56" t="s">
        <v>11838</v>
      </c>
      <c r="H1127" s="56" t="s">
        <v>11839</v>
      </c>
      <c r="I1127" s="57">
        <v>-1135937</v>
      </c>
      <c r="J1127" s="58" t="s">
        <v>11720</v>
      </c>
      <c r="K1127" s="57">
        <v>-113594</v>
      </c>
      <c r="L1127" s="59">
        <v>-1249531</v>
      </c>
      <c r="U1127" s="74" t="e">
        <f>+VLOOKUP(D1127,'[1]TT T7'!O$895:P$1106,2,0)</f>
        <v>#N/A</v>
      </c>
      <c r="V1127" s="59" t="e">
        <f t="shared" si="59"/>
        <v>#N/A</v>
      </c>
      <c r="W1127">
        <v>-1249531</v>
      </c>
      <c r="X1127" s="59">
        <f>+W1127-L1127</f>
        <v>0</v>
      </c>
      <c r="Y1127" s="59"/>
      <c r="Z1127" s="59"/>
    </row>
    <row r="1128" spans="1:26" hidden="1" x14ac:dyDescent="0.3">
      <c r="A1128">
        <f t="shared" si="56"/>
        <v>7</v>
      </c>
      <c r="B1128" s="55">
        <v>45119</v>
      </c>
      <c r="C1128" s="56" t="s">
        <v>14195</v>
      </c>
      <c r="D1128" s="87">
        <f t="shared" si="57"/>
        <v>787</v>
      </c>
      <c r="E1128" s="56" t="s">
        <v>20834</v>
      </c>
      <c r="F1128" s="56" t="s">
        <v>22511</v>
      </c>
      <c r="G1128" s="56" t="s">
        <v>12182</v>
      </c>
      <c r="H1128" s="56" t="s">
        <v>12183</v>
      </c>
      <c r="I1128" s="57">
        <v>-165115</v>
      </c>
      <c r="J1128" s="58" t="s">
        <v>11726</v>
      </c>
      <c r="K1128" s="57">
        <v>-13209</v>
      </c>
      <c r="L1128" s="59">
        <v>-178324</v>
      </c>
      <c r="U1128" s="74" t="e">
        <f>+VLOOKUP(D1128,'[1]TT T7'!O$895:P$1106,2,0)</f>
        <v>#N/A</v>
      </c>
      <c r="V1128" s="59" t="e">
        <f t="shared" si="59"/>
        <v>#N/A</v>
      </c>
      <c r="W1128">
        <f>+VLOOKUP(D1128,'[1]TT T8'!O$865:P$1022,2,0)</f>
        <v>-178324</v>
      </c>
      <c r="X1128" s="59">
        <f>+W1128-L1128</f>
        <v>0</v>
      </c>
      <c r="Y1128" s="59"/>
      <c r="Z1128" s="59"/>
    </row>
    <row r="1129" spans="1:26" hidden="1" x14ac:dyDescent="0.3">
      <c r="A1129">
        <f t="shared" si="56"/>
        <v>7</v>
      </c>
      <c r="B1129" s="55">
        <v>45119</v>
      </c>
      <c r="C1129" s="56" t="s">
        <v>22512</v>
      </c>
      <c r="D1129" s="87">
        <f t="shared" si="57"/>
        <v>26767</v>
      </c>
      <c r="E1129" s="56" t="s">
        <v>20824</v>
      </c>
      <c r="F1129" s="56" t="s">
        <v>22513</v>
      </c>
      <c r="G1129" s="56" t="s">
        <v>11799</v>
      </c>
      <c r="H1129" s="56" t="s">
        <v>11725</v>
      </c>
      <c r="I1129" s="57">
        <v>-452240</v>
      </c>
      <c r="J1129" s="58" t="s">
        <v>11720</v>
      </c>
      <c r="K1129" s="57">
        <v>-45224</v>
      </c>
      <c r="L1129" s="59">
        <v>-497464</v>
      </c>
      <c r="U1129" s="74" t="e">
        <f>+VLOOKUP(D1129,'[1]TT T7'!O$895:P$1106,2,0)</f>
        <v>#N/A</v>
      </c>
      <c r="V1129" s="59" t="e">
        <f t="shared" si="59"/>
        <v>#N/A</v>
      </c>
      <c r="W1129">
        <f>+VLOOKUP(D1129,'[1]TT T8'!O$865:P$1022,2,0)</f>
        <v>-497464</v>
      </c>
      <c r="X1129" s="59">
        <f>+W1129-L1129</f>
        <v>0</v>
      </c>
      <c r="Y1129" s="59"/>
      <c r="Z1129" s="59"/>
    </row>
    <row r="1130" spans="1:26" hidden="1" x14ac:dyDescent="0.3">
      <c r="A1130">
        <f t="shared" si="56"/>
        <v>7</v>
      </c>
      <c r="B1130" s="55">
        <v>45119</v>
      </c>
      <c r="C1130" s="56" t="s">
        <v>22514</v>
      </c>
      <c r="D1130" s="87">
        <f t="shared" si="57"/>
        <v>26775</v>
      </c>
      <c r="E1130" s="56" t="s">
        <v>20824</v>
      </c>
      <c r="F1130" s="56" t="s">
        <v>22515</v>
      </c>
      <c r="G1130" s="56" t="s">
        <v>11799</v>
      </c>
      <c r="H1130" s="56" t="s">
        <v>11725</v>
      </c>
      <c r="I1130" s="57">
        <v>-150546</v>
      </c>
      <c r="J1130" s="58" t="s">
        <v>11720</v>
      </c>
      <c r="K1130" s="57">
        <v>-15055</v>
      </c>
      <c r="L1130" s="59">
        <v>-165601</v>
      </c>
      <c r="U1130" s="74" t="e">
        <f>+VLOOKUP(D1130,'[1]TT T7'!O$895:P$1106,2,0)</f>
        <v>#N/A</v>
      </c>
      <c r="V1130" s="59" t="e">
        <f t="shared" si="59"/>
        <v>#N/A</v>
      </c>
      <c r="W1130">
        <f>+VLOOKUP(D1130,'[1]TT T8'!O$865:P$1022,2,0)</f>
        <v>-165601</v>
      </c>
      <c r="X1130" s="59">
        <f>+W1130-L1130</f>
        <v>0</v>
      </c>
      <c r="Y1130" s="59"/>
      <c r="Z1130" s="59"/>
    </row>
    <row r="1131" spans="1:26" hidden="1" x14ac:dyDescent="0.3">
      <c r="A1131">
        <f t="shared" si="56"/>
        <v>7</v>
      </c>
      <c r="B1131" s="55">
        <v>45119</v>
      </c>
      <c r="C1131" s="56" t="s">
        <v>22516</v>
      </c>
      <c r="D1131" s="87">
        <f t="shared" si="57"/>
        <v>26887</v>
      </c>
      <c r="E1131" s="56" t="s">
        <v>20824</v>
      </c>
      <c r="F1131" s="56" t="s">
        <v>22517</v>
      </c>
      <c r="G1131" s="56" t="s">
        <v>11799</v>
      </c>
      <c r="H1131" s="56" t="s">
        <v>11725</v>
      </c>
      <c r="I1131" s="57">
        <v>-711798</v>
      </c>
      <c r="J1131" s="58" t="s">
        <v>11720</v>
      </c>
      <c r="K1131" s="57">
        <v>-71180</v>
      </c>
      <c r="L1131" s="59">
        <v>-782978</v>
      </c>
      <c r="U1131" s="84">
        <f>+VLOOKUP(D1131,'[1]TT T7'!O$895:P$1106,2,0)</f>
        <v>-782978</v>
      </c>
      <c r="V1131" s="59">
        <f t="shared" si="59"/>
        <v>0</v>
      </c>
    </row>
    <row r="1132" spans="1:26" hidden="1" x14ac:dyDescent="0.3">
      <c r="A1132">
        <f t="shared" si="56"/>
        <v>7</v>
      </c>
      <c r="B1132" s="55">
        <v>45119</v>
      </c>
      <c r="C1132" s="56" t="s">
        <v>22518</v>
      </c>
      <c r="D1132" s="87">
        <f t="shared" si="57"/>
        <v>26893</v>
      </c>
      <c r="E1132" s="56" t="s">
        <v>20824</v>
      </c>
      <c r="F1132" s="56" t="s">
        <v>22519</v>
      </c>
      <c r="G1132" s="56" t="s">
        <v>11799</v>
      </c>
      <c r="H1132" s="56" t="s">
        <v>11725</v>
      </c>
      <c r="I1132" s="57">
        <v>-691496</v>
      </c>
      <c r="J1132" s="58" t="s">
        <v>11720</v>
      </c>
      <c r="K1132" s="57">
        <v>-69150</v>
      </c>
      <c r="L1132" s="59">
        <v>-760646</v>
      </c>
      <c r="U1132" s="84">
        <f>+VLOOKUP(D1132,'[1]TT T7'!O$895:P$1106,2,0)</f>
        <v>-760646</v>
      </c>
      <c r="V1132" s="59">
        <f t="shared" si="59"/>
        <v>0</v>
      </c>
    </row>
    <row r="1133" spans="1:26" hidden="1" x14ac:dyDescent="0.3">
      <c r="A1133">
        <f t="shared" si="56"/>
        <v>7</v>
      </c>
      <c r="B1133" s="55">
        <v>45119</v>
      </c>
      <c r="C1133" s="56" t="s">
        <v>22520</v>
      </c>
      <c r="D1133" s="87">
        <f t="shared" si="57"/>
        <v>26896</v>
      </c>
      <c r="E1133" s="56" t="s">
        <v>20824</v>
      </c>
      <c r="F1133" s="56" t="s">
        <v>22521</v>
      </c>
      <c r="G1133" s="56" t="s">
        <v>11799</v>
      </c>
      <c r="H1133" s="56" t="s">
        <v>11725</v>
      </c>
      <c r="I1133" s="57">
        <v>-50182</v>
      </c>
      <c r="J1133" s="58" t="s">
        <v>11720</v>
      </c>
      <c r="K1133" s="57">
        <v>-5018</v>
      </c>
      <c r="L1133" s="59">
        <v>-55200</v>
      </c>
      <c r="U1133" s="84">
        <f>+VLOOKUP(D1133,'[1]TT T7'!O$895:P$1106,2,0)</f>
        <v>-55200</v>
      </c>
      <c r="V1133" s="59">
        <f t="shared" si="59"/>
        <v>0</v>
      </c>
    </row>
    <row r="1134" spans="1:26" hidden="1" x14ac:dyDescent="0.3">
      <c r="A1134">
        <f t="shared" si="56"/>
        <v>7</v>
      </c>
      <c r="B1134" s="55">
        <v>45120</v>
      </c>
      <c r="C1134" s="56" t="s">
        <v>14117</v>
      </c>
      <c r="D1134" s="87">
        <f t="shared" si="57"/>
        <v>695</v>
      </c>
      <c r="E1134" s="56" t="s">
        <v>20851</v>
      </c>
      <c r="F1134" s="56" t="s">
        <v>21854</v>
      </c>
      <c r="G1134" s="56" t="s">
        <v>12170</v>
      </c>
      <c r="H1134" s="56" t="s">
        <v>12171</v>
      </c>
      <c r="I1134" s="57">
        <v>-88200</v>
      </c>
      <c r="J1134" s="58" t="s">
        <v>11726</v>
      </c>
      <c r="K1134" s="57">
        <v>-7056</v>
      </c>
      <c r="L1134" s="59">
        <v>-95256</v>
      </c>
      <c r="U1134" s="74" t="e">
        <f>+VLOOKUP(D1134,'[1]TT T7'!O$895:P$1106,2,0)</f>
        <v>#N/A</v>
      </c>
      <c r="V1134" s="59" t="e">
        <f t="shared" si="59"/>
        <v>#N/A</v>
      </c>
      <c r="W1134">
        <f>+VLOOKUP(D1134,'[1]TT T8'!O$865:P$1022,2,0)</f>
        <v>-95256</v>
      </c>
      <c r="X1134" s="59">
        <f>+W1134-L1134</f>
        <v>0</v>
      </c>
      <c r="Y1134" s="59"/>
      <c r="Z1134" s="59"/>
    </row>
    <row r="1135" spans="1:26" hidden="1" x14ac:dyDescent="0.3">
      <c r="A1135">
        <f t="shared" si="56"/>
        <v>7</v>
      </c>
      <c r="B1135" s="55">
        <v>45120</v>
      </c>
      <c r="C1135" s="56" t="s">
        <v>14283</v>
      </c>
      <c r="D1135" s="87">
        <f t="shared" si="57"/>
        <v>932</v>
      </c>
      <c r="E1135" s="56" t="s">
        <v>20919</v>
      </c>
      <c r="F1135" s="56" t="s">
        <v>22522</v>
      </c>
      <c r="G1135" s="56" t="s">
        <v>12565</v>
      </c>
      <c r="H1135" s="56" t="s">
        <v>12566</v>
      </c>
      <c r="I1135" s="57">
        <v>-111058</v>
      </c>
      <c r="J1135" s="58" t="s">
        <v>11720</v>
      </c>
      <c r="K1135" s="57">
        <v>-11106</v>
      </c>
      <c r="L1135" s="59">
        <v>-122164</v>
      </c>
      <c r="U1135" s="84">
        <f>+VLOOKUP(D1135,'[1]TT T7'!O$895:P$1106,2,0)</f>
        <v>-122164</v>
      </c>
      <c r="V1135" s="59">
        <f t="shared" si="59"/>
        <v>0</v>
      </c>
    </row>
    <row r="1136" spans="1:26" hidden="1" x14ac:dyDescent="0.3">
      <c r="A1136">
        <f t="shared" si="56"/>
        <v>7</v>
      </c>
      <c r="B1136" s="55">
        <v>45120</v>
      </c>
      <c r="C1136" s="56" t="s">
        <v>22523</v>
      </c>
      <c r="D1136" s="87">
        <f t="shared" si="57"/>
        <v>2436</v>
      </c>
      <c r="E1136" s="56" t="s">
        <v>20847</v>
      </c>
      <c r="F1136" s="56" t="s">
        <v>22524</v>
      </c>
      <c r="G1136" s="56" t="s">
        <v>11860</v>
      </c>
      <c r="H1136" s="56" t="s">
        <v>11719</v>
      </c>
      <c r="I1136" s="57">
        <v>-391364</v>
      </c>
      <c r="J1136" s="58" t="s">
        <v>11720</v>
      </c>
      <c r="K1136" s="57">
        <v>-39136</v>
      </c>
      <c r="L1136" s="59">
        <v>-430500</v>
      </c>
      <c r="U1136" s="74" t="e">
        <f>+VLOOKUP(D1136,'[1]TT T7'!O$895:P$1106,2,0)</f>
        <v>#N/A</v>
      </c>
      <c r="V1136" s="59" t="e">
        <f t="shared" si="59"/>
        <v>#N/A</v>
      </c>
      <c r="W1136">
        <f>+VLOOKUP(D1136,'[1]TT T8'!O$865:P$1022,2,0)</f>
        <v>-430500</v>
      </c>
      <c r="X1136" s="59">
        <f t="shared" ref="X1136:X1143" si="60">+W1136-L1136</f>
        <v>0</v>
      </c>
      <c r="Y1136" s="59"/>
      <c r="Z1136" s="59"/>
    </row>
    <row r="1137" spans="1:26" hidden="1" x14ac:dyDescent="0.3">
      <c r="A1137">
        <f t="shared" si="56"/>
        <v>7</v>
      </c>
      <c r="B1137" s="55">
        <v>45120</v>
      </c>
      <c r="C1137" s="56" t="s">
        <v>22525</v>
      </c>
      <c r="D1137" s="87">
        <f t="shared" si="57"/>
        <v>26918</v>
      </c>
      <c r="E1137" s="56" t="s">
        <v>20824</v>
      </c>
      <c r="F1137" s="56" t="s">
        <v>22526</v>
      </c>
      <c r="G1137" s="56" t="s">
        <v>11799</v>
      </c>
      <c r="H1137" s="56" t="s">
        <v>11725</v>
      </c>
      <c r="I1137" s="57">
        <v>-177692</v>
      </c>
      <c r="J1137" s="58" t="s">
        <v>11720</v>
      </c>
      <c r="K1137" s="57">
        <v>-17769</v>
      </c>
      <c r="L1137" s="59">
        <v>-195461</v>
      </c>
      <c r="U1137" s="74" t="e">
        <f>+VLOOKUP(D1137,'[1]TT T7'!O$895:P$1106,2,0)</f>
        <v>#N/A</v>
      </c>
      <c r="V1137" s="59" t="e">
        <f t="shared" si="59"/>
        <v>#N/A</v>
      </c>
      <c r="W1137">
        <f>+VLOOKUP(D1137,'[1]TT T8'!O$865:P$1022,2,0)</f>
        <v>-195461</v>
      </c>
      <c r="X1137" s="59">
        <f t="shared" si="60"/>
        <v>0</v>
      </c>
      <c r="Y1137" s="59"/>
      <c r="Z1137" s="59"/>
    </row>
    <row r="1138" spans="1:26" hidden="1" x14ac:dyDescent="0.3">
      <c r="A1138">
        <f t="shared" si="56"/>
        <v>7</v>
      </c>
      <c r="B1138" s="55">
        <v>45120</v>
      </c>
      <c r="C1138" s="56" t="s">
        <v>22527</v>
      </c>
      <c r="D1138" s="87">
        <f t="shared" si="57"/>
        <v>26919</v>
      </c>
      <c r="E1138" s="56" t="s">
        <v>20824</v>
      </c>
      <c r="F1138" s="56" t="s">
        <v>22528</v>
      </c>
      <c r="G1138" s="56" t="s">
        <v>11799</v>
      </c>
      <c r="H1138" s="56" t="s">
        <v>11725</v>
      </c>
      <c r="I1138" s="57">
        <v>-626238</v>
      </c>
      <c r="J1138" s="58" t="s">
        <v>11720</v>
      </c>
      <c r="K1138" s="57">
        <v>-62624</v>
      </c>
      <c r="L1138" s="59">
        <v>-688862</v>
      </c>
      <c r="U1138" s="74" t="e">
        <f>+VLOOKUP(D1138,'[1]TT T7'!O$895:P$1106,2,0)</f>
        <v>#N/A</v>
      </c>
      <c r="V1138" s="59" t="e">
        <f t="shared" si="59"/>
        <v>#N/A</v>
      </c>
      <c r="W1138">
        <f>+VLOOKUP(D1138,'[1]TT T8'!O$865:P$1022,2,0)</f>
        <v>-688862</v>
      </c>
      <c r="X1138" s="59">
        <f t="shared" si="60"/>
        <v>0</v>
      </c>
      <c r="Y1138" s="59"/>
      <c r="Z1138" s="59"/>
    </row>
    <row r="1139" spans="1:26" hidden="1" x14ac:dyDescent="0.3">
      <c r="A1139">
        <f t="shared" si="56"/>
        <v>7</v>
      </c>
      <c r="B1139" s="55">
        <v>45120</v>
      </c>
      <c r="C1139" s="56" t="s">
        <v>22529</v>
      </c>
      <c r="D1139" s="87">
        <f t="shared" si="57"/>
        <v>26941</v>
      </c>
      <c r="E1139" s="56" t="s">
        <v>20824</v>
      </c>
      <c r="F1139" s="56" t="s">
        <v>22530</v>
      </c>
      <c r="G1139" s="56" t="s">
        <v>11799</v>
      </c>
      <c r="H1139" s="56" t="s">
        <v>11725</v>
      </c>
      <c r="I1139" s="57">
        <v>-333174</v>
      </c>
      <c r="J1139" s="58" t="s">
        <v>11720</v>
      </c>
      <c r="K1139" s="57">
        <v>-33317</v>
      </c>
      <c r="L1139" s="59">
        <v>-366491</v>
      </c>
      <c r="U1139" s="74" t="e">
        <f>+VLOOKUP(D1139,'[1]TT T7'!O$895:P$1106,2,0)</f>
        <v>#N/A</v>
      </c>
      <c r="V1139" s="59" t="e">
        <f t="shared" si="59"/>
        <v>#N/A</v>
      </c>
      <c r="W1139">
        <f>+VLOOKUP(D1139,'[1]TT T8'!O$865:P$1022,2,0)</f>
        <v>-366491</v>
      </c>
      <c r="X1139" s="59">
        <f t="shared" si="60"/>
        <v>0</v>
      </c>
      <c r="Y1139" s="59"/>
      <c r="Z1139" s="59"/>
    </row>
    <row r="1140" spans="1:26" hidden="1" x14ac:dyDescent="0.3">
      <c r="A1140">
        <f t="shared" si="56"/>
        <v>7</v>
      </c>
      <c r="B1140" s="55">
        <v>45120</v>
      </c>
      <c r="C1140" s="56" t="s">
        <v>22531</v>
      </c>
      <c r="D1140" s="87">
        <f t="shared" si="57"/>
        <v>26986</v>
      </c>
      <c r="E1140" s="56" t="s">
        <v>20824</v>
      </c>
      <c r="F1140" s="56" t="s">
        <v>22532</v>
      </c>
      <c r="G1140" s="56" t="s">
        <v>11799</v>
      </c>
      <c r="H1140" s="56" t="s">
        <v>11725</v>
      </c>
      <c r="I1140" s="57">
        <v>-50182</v>
      </c>
      <c r="J1140" s="58" t="s">
        <v>11720</v>
      </c>
      <c r="K1140" s="57">
        <v>-5018</v>
      </c>
      <c r="L1140" s="59">
        <v>-55200</v>
      </c>
      <c r="U1140" s="74" t="e">
        <f>+VLOOKUP(D1140,'[1]TT T7'!O$895:P$1106,2,0)</f>
        <v>#N/A</v>
      </c>
      <c r="V1140" s="59" t="e">
        <f t="shared" si="59"/>
        <v>#N/A</v>
      </c>
      <c r="W1140">
        <f>+VLOOKUP(D1140,'[1]TT T8'!O$865:P$1022,2,0)</f>
        <v>-55200</v>
      </c>
      <c r="X1140" s="59">
        <f t="shared" si="60"/>
        <v>0</v>
      </c>
      <c r="Y1140" s="59"/>
      <c r="Z1140" s="59"/>
    </row>
    <row r="1141" spans="1:26" hidden="1" x14ac:dyDescent="0.3">
      <c r="A1141">
        <f t="shared" si="56"/>
        <v>7</v>
      </c>
      <c r="B1141" s="55">
        <v>45120</v>
      </c>
      <c r="C1141" s="56" t="s">
        <v>22533</v>
      </c>
      <c r="D1141" s="87">
        <f t="shared" si="57"/>
        <v>27040</v>
      </c>
      <c r="E1141" s="56" t="s">
        <v>20824</v>
      </c>
      <c r="F1141" s="56" t="s">
        <v>22534</v>
      </c>
      <c r="G1141" s="56" t="s">
        <v>11799</v>
      </c>
      <c r="H1141" s="56" t="s">
        <v>11725</v>
      </c>
      <c r="I1141" s="57">
        <v>-122100</v>
      </c>
      <c r="J1141" s="58" t="s">
        <v>11720</v>
      </c>
      <c r="K1141" s="57">
        <v>-12210</v>
      </c>
      <c r="L1141" s="59">
        <v>-134310</v>
      </c>
      <c r="U1141" s="74" t="e">
        <f>+VLOOKUP(D1141,'[1]TT T7'!O$895:P$1106,2,0)</f>
        <v>#N/A</v>
      </c>
      <c r="V1141" s="59" t="e">
        <f t="shared" si="59"/>
        <v>#N/A</v>
      </c>
      <c r="W1141">
        <f>+VLOOKUP(D1141,'[1]TT T8'!O$865:P$1022,2,0)</f>
        <v>-134310</v>
      </c>
      <c r="X1141" s="59">
        <f t="shared" si="60"/>
        <v>0</v>
      </c>
      <c r="Y1141" s="59"/>
      <c r="Z1141" s="59"/>
    </row>
    <row r="1142" spans="1:26" hidden="1" x14ac:dyDescent="0.3">
      <c r="A1142">
        <f t="shared" si="56"/>
        <v>7</v>
      </c>
      <c r="B1142" s="55">
        <v>45120</v>
      </c>
      <c r="C1142" s="56" t="s">
        <v>22535</v>
      </c>
      <c r="D1142" s="87">
        <f t="shared" si="57"/>
        <v>27137</v>
      </c>
      <c r="E1142" s="56" t="s">
        <v>20824</v>
      </c>
      <c r="F1142" s="56" t="s">
        <v>22536</v>
      </c>
      <c r="G1142" s="56" t="s">
        <v>11799</v>
      </c>
      <c r="H1142" s="56" t="s">
        <v>11725</v>
      </c>
      <c r="I1142" s="57">
        <v>-599033</v>
      </c>
      <c r="J1142" s="58" t="s">
        <v>11720</v>
      </c>
      <c r="K1142" s="57">
        <v>-59903</v>
      </c>
      <c r="L1142" s="59">
        <v>-658936</v>
      </c>
      <c r="U1142" s="74" t="e">
        <f>+VLOOKUP(D1142,'[1]TT T7'!O$895:P$1106,2,0)</f>
        <v>#N/A</v>
      </c>
      <c r="V1142" s="59" t="e">
        <f t="shared" si="59"/>
        <v>#N/A</v>
      </c>
      <c r="W1142">
        <f>+VLOOKUP(D1142,'[1]TT T8'!O$865:P$1022,2,0)</f>
        <v>-658936</v>
      </c>
      <c r="X1142" s="59">
        <f t="shared" si="60"/>
        <v>0</v>
      </c>
      <c r="Y1142" s="59"/>
      <c r="Z1142" s="59"/>
    </row>
    <row r="1143" spans="1:26" hidden="1" x14ac:dyDescent="0.3">
      <c r="A1143">
        <f t="shared" si="56"/>
        <v>7</v>
      </c>
      <c r="B1143" s="55">
        <v>45120</v>
      </c>
      <c r="C1143" s="56" t="s">
        <v>22537</v>
      </c>
      <c r="D1143" s="87">
        <f t="shared" si="57"/>
        <v>27143</v>
      </c>
      <c r="E1143" s="56" t="s">
        <v>20824</v>
      </c>
      <c r="F1143" s="56" t="s">
        <v>22538</v>
      </c>
      <c r="G1143" s="56" t="s">
        <v>11799</v>
      </c>
      <c r="H1143" s="56" t="s">
        <v>11725</v>
      </c>
      <c r="I1143" s="57">
        <v>-544500</v>
      </c>
      <c r="J1143" s="58" t="s">
        <v>11720</v>
      </c>
      <c r="K1143" s="57">
        <v>-54450</v>
      </c>
      <c r="L1143" s="59">
        <v>-598950</v>
      </c>
      <c r="U1143" s="74" t="e">
        <f>+VLOOKUP(D1143,'[1]TT T7'!O$895:P$1106,2,0)</f>
        <v>#N/A</v>
      </c>
      <c r="V1143" s="59" t="e">
        <f t="shared" si="59"/>
        <v>#N/A</v>
      </c>
      <c r="W1143">
        <f>+VLOOKUP(D1143,'[1]TT T8'!O$865:P$1022,2,0)</f>
        <v>-598950</v>
      </c>
      <c r="X1143" s="59">
        <f t="shared" si="60"/>
        <v>0</v>
      </c>
      <c r="Y1143" s="59"/>
      <c r="Z1143" s="59"/>
    </row>
    <row r="1144" spans="1:26" hidden="1" x14ac:dyDescent="0.3">
      <c r="A1144">
        <f t="shared" si="56"/>
        <v>7</v>
      </c>
      <c r="B1144" s="55">
        <v>45121</v>
      </c>
      <c r="C1144" s="56" t="s">
        <v>14258</v>
      </c>
      <c r="D1144" s="87">
        <f t="shared" si="57"/>
        <v>890</v>
      </c>
      <c r="E1144" s="56" t="s">
        <v>20837</v>
      </c>
      <c r="F1144" s="56" t="s">
        <v>22539</v>
      </c>
      <c r="G1144" s="56" t="s">
        <v>12333</v>
      </c>
      <c r="H1144" s="56" t="s">
        <v>12334</v>
      </c>
      <c r="I1144" s="57">
        <v>-446829</v>
      </c>
      <c r="J1144" s="58" t="s">
        <v>11726</v>
      </c>
      <c r="K1144" s="57">
        <v>-35746</v>
      </c>
      <c r="L1144" s="59">
        <v>-482575</v>
      </c>
      <c r="U1144" s="84">
        <f>+VLOOKUP(D1144,'[1]TT T7'!O$895:P$1106,2,0)</f>
        <v>-482575</v>
      </c>
      <c r="V1144" s="59">
        <f t="shared" si="59"/>
        <v>0</v>
      </c>
    </row>
    <row r="1145" spans="1:26" hidden="1" x14ac:dyDescent="0.3">
      <c r="A1145">
        <f t="shared" si="56"/>
        <v>7</v>
      </c>
      <c r="B1145" s="55">
        <v>45121</v>
      </c>
      <c r="C1145" s="56" t="s">
        <v>14263</v>
      </c>
      <c r="D1145" s="87">
        <f t="shared" si="57"/>
        <v>894</v>
      </c>
      <c r="E1145" s="56" t="s">
        <v>20837</v>
      </c>
      <c r="F1145" s="56" t="s">
        <v>22540</v>
      </c>
      <c r="G1145" s="56" t="s">
        <v>12333</v>
      </c>
      <c r="H1145" s="56" t="s">
        <v>12334</v>
      </c>
      <c r="I1145" s="57">
        <v>-1535120</v>
      </c>
      <c r="J1145" s="58" t="s">
        <v>11726</v>
      </c>
      <c r="K1145" s="57">
        <v>-122810</v>
      </c>
      <c r="L1145" s="59">
        <v>-1657930</v>
      </c>
      <c r="U1145" s="84">
        <f>+VLOOKUP(D1145,'[1]TT T7'!O$895:P$1106,2,0)</f>
        <v>-1657930</v>
      </c>
      <c r="V1145" s="59">
        <f t="shared" si="59"/>
        <v>0</v>
      </c>
    </row>
    <row r="1146" spans="1:26" hidden="1" x14ac:dyDescent="0.3">
      <c r="A1146">
        <f t="shared" si="56"/>
        <v>7</v>
      </c>
      <c r="B1146" s="55">
        <v>45121</v>
      </c>
      <c r="C1146" s="56" t="s">
        <v>22541</v>
      </c>
      <c r="D1146" s="87">
        <f t="shared" si="57"/>
        <v>27176</v>
      </c>
      <c r="E1146" s="56" t="s">
        <v>20824</v>
      </c>
      <c r="F1146" s="56" t="s">
        <v>22542</v>
      </c>
      <c r="G1146" s="56" t="s">
        <v>11799</v>
      </c>
      <c r="H1146" s="56" t="s">
        <v>11725</v>
      </c>
      <c r="I1146" s="57">
        <v>-272250</v>
      </c>
      <c r="J1146" s="58" t="s">
        <v>11720</v>
      </c>
      <c r="K1146" s="57">
        <v>-27225</v>
      </c>
      <c r="L1146" s="59">
        <v>-299475</v>
      </c>
      <c r="U1146" s="84">
        <f>+VLOOKUP(D1146,'[1]TT T7'!O$895:P$1106,2,0)</f>
        <v>-299475</v>
      </c>
      <c r="V1146" s="59">
        <f t="shared" si="59"/>
        <v>0</v>
      </c>
    </row>
    <row r="1147" spans="1:26" hidden="1" x14ac:dyDescent="0.3">
      <c r="A1147">
        <f t="shared" si="56"/>
        <v>7</v>
      </c>
      <c r="B1147" s="55">
        <v>45122</v>
      </c>
      <c r="C1147" s="56" t="s">
        <v>22543</v>
      </c>
      <c r="D1147" s="87">
        <f t="shared" si="57"/>
        <v>841</v>
      </c>
      <c r="E1147" s="56" t="s">
        <v>20852</v>
      </c>
      <c r="F1147" s="56" t="s">
        <v>22544</v>
      </c>
      <c r="G1147" s="56" t="s">
        <v>12167</v>
      </c>
      <c r="H1147" s="56" t="s">
        <v>12168</v>
      </c>
      <c r="I1147" s="57">
        <v>-266538</v>
      </c>
      <c r="J1147" s="58" t="s">
        <v>11726</v>
      </c>
      <c r="K1147" s="57">
        <v>-21323</v>
      </c>
      <c r="L1147" s="59">
        <v>-287861</v>
      </c>
      <c r="U1147" s="74" t="e">
        <f>+VLOOKUP(D1147,'[1]TT T7'!O$895:P$1106,2,0)</f>
        <v>#N/A</v>
      </c>
      <c r="V1147" s="59" t="e">
        <f t="shared" si="59"/>
        <v>#N/A</v>
      </c>
      <c r="W1147">
        <f>+VLOOKUP(D1147,'[1]TT T8'!O$865:P$1022,2,0)</f>
        <v>-287861</v>
      </c>
      <c r="X1147" s="59">
        <f t="shared" ref="X1147:X1158" si="61">+W1147-L1147</f>
        <v>0</v>
      </c>
      <c r="Y1147" s="59"/>
      <c r="Z1147" s="59"/>
    </row>
    <row r="1148" spans="1:26" hidden="1" x14ac:dyDescent="0.3">
      <c r="A1148">
        <f t="shared" si="56"/>
        <v>7</v>
      </c>
      <c r="B1148" s="55">
        <v>45124</v>
      </c>
      <c r="C1148" s="56" t="s">
        <v>13847</v>
      </c>
      <c r="D1148" s="87">
        <f t="shared" si="57"/>
        <v>419</v>
      </c>
      <c r="E1148" s="56" t="s">
        <v>20830</v>
      </c>
      <c r="F1148" s="56" t="s">
        <v>22545</v>
      </c>
      <c r="G1148" s="56" t="s">
        <v>12026</v>
      </c>
      <c r="H1148" s="56" t="s">
        <v>12027</v>
      </c>
      <c r="I1148" s="57">
        <v>-111058</v>
      </c>
      <c r="J1148" s="58" t="s">
        <v>11726</v>
      </c>
      <c r="K1148" s="57">
        <v>-8885</v>
      </c>
      <c r="L1148" s="59">
        <v>-119943</v>
      </c>
      <c r="U1148" s="74" t="e">
        <f>+VLOOKUP(D1148,'[1]TT T7'!O$895:P$1106,2,0)</f>
        <v>#N/A</v>
      </c>
      <c r="V1148" s="59" t="e">
        <f t="shared" si="59"/>
        <v>#N/A</v>
      </c>
      <c r="W1148">
        <f>+VLOOKUP(D1148,'[1]TT T8'!O$865:P$1022,2,0)</f>
        <v>-119943</v>
      </c>
      <c r="X1148" s="59">
        <f t="shared" si="61"/>
        <v>0</v>
      </c>
      <c r="Y1148" s="59"/>
      <c r="Z1148" s="59"/>
    </row>
    <row r="1149" spans="1:26" hidden="1" x14ac:dyDescent="0.3">
      <c r="A1149">
        <f t="shared" si="56"/>
        <v>7</v>
      </c>
      <c r="B1149" s="55">
        <v>45124</v>
      </c>
      <c r="C1149" s="56" t="s">
        <v>21857</v>
      </c>
      <c r="D1149" s="87">
        <f t="shared" si="57"/>
        <v>1066</v>
      </c>
      <c r="E1149" s="56" t="s">
        <v>21808</v>
      </c>
      <c r="F1149" s="56" t="s">
        <v>22546</v>
      </c>
      <c r="G1149" s="56" t="s">
        <v>12309</v>
      </c>
      <c r="H1149" s="56" t="s">
        <v>12310</v>
      </c>
      <c r="I1149" s="57">
        <v>-170818</v>
      </c>
      <c r="J1149" s="58" t="s">
        <v>11726</v>
      </c>
      <c r="K1149" s="57">
        <v>-13665</v>
      </c>
      <c r="L1149" s="59">
        <v>-184483</v>
      </c>
      <c r="U1149" s="74" t="e">
        <f>+VLOOKUP(D1149,'[1]TT T7'!O$895:P$1106,2,0)</f>
        <v>#N/A</v>
      </c>
      <c r="V1149" s="59" t="e">
        <f t="shared" si="59"/>
        <v>#N/A</v>
      </c>
      <c r="W1149">
        <f>+VLOOKUP(D1149,'[1]TT T8'!O$865:P$1022,2,0)</f>
        <v>-184483</v>
      </c>
      <c r="X1149" s="59">
        <f t="shared" si="61"/>
        <v>0</v>
      </c>
      <c r="Y1149" s="59"/>
      <c r="Z1149" s="59"/>
    </row>
    <row r="1150" spans="1:26" hidden="1" x14ac:dyDescent="0.3">
      <c r="A1150">
        <f t="shared" si="56"/>
        <v>7</v>
      </c>
      <c r="B1150" s="55">
        <v>45124</v>
      </c>
      <c r="C1150" s="56" t="s">
        <v>22547</v>
      </c>
      <c r="D1150" s="87">
        <f t="shared" si="57"/>
        <v>2462</v>
      </c>
      <c r="E1150" s="56" t="s">
        <v>20847</v>
      </c>
      <c r="F1150" s="56" t="s">
        <v>22548</v>
      </c>
      <c r="G1150" s="56" t="s">
        <v>11860</v>
      </c>
      <c r="H1150" s="56" t="s">
        <v>11719</v>
      </c>
      <c r="I1150" s="57">
        <v>-145200</v>
      </c>
      <c r="J1150" s="58" t="s">
        <v>11720</v>
      </c>
      <c r="K1150" s="57">
        <v>-14520</v>
      </c>
      <c r="L1150" s="59">
        <v>-159720</v>
      </c>
      <c r="U1150" s="74" t="e">
        <f>+VLOOKUP(D1150,'[1]TT T7'!O$895:P$1106,2,0)</f>
        <v>#N/A</v>
      </c>
      <c r="V1150" s="59" t="e">
        <f t="shared" si="59"/>
        <v>#N/A</v>
      </c>
      <c r="W1150">
        <f>+VLOOKUP(D1150,'[1]TT T8'!O$865:P$1022,2,0)</f>
        <v>-159720</v>
      </c>
      <c r="X1150" s="59">
        <f t="shared" si="61"/>
        <v>0</v>
      </c>
      <c r="Y1150" s="59"/>
      <c r="Z1150" s="59"/>
    </row>
    <row r="1151" spans="1:26" hidden="1" x14ac:dyDescent="0.3">
      <c r="A1151">
        <f t="shared" si="56"/>
        <v>7</v>
      </c>
      <c r="B1151" s="55">
        <v>45124</v>
      </c>
      <c r="C1151" s="56" t="s">
        <v>22549</v>
      </c>
      <c r="D1151" s="87">
        <f t="shared" si="57"/>
        <v>27320</v>
      </c>
      <c r="E1151" s="56" t="s">
        <v>20824</v>
      </c>
      <c r="F1151" s="56" t="s">
        <v>22550</v>
      </c>
      <c r="G1151" s="56" t="s">
        <v>11799</v>
      </c>
      <c r="H1151" s="56" t="s">
        <v>11725</v>
      </c>
      <c r="I1151" s="57">
        <v>-72600</v>
      </c>
      <c r="J1151" s="58" t="s">
        <v>11720</v>
      </c>
      <c r="K1151" s="57">
        <v>-7260</v>
      </c>
      <c r="L1151" s="59">
        <v>-79860</v>
      </c>
      <c r="U1151" s="74" t="e">
        <f>+VLOOKUP(D1151,'[1]TT T7'!O$895:P$1106,2,0)</f>
        <v>#N/A</v>
      </c>
      <c r="V1151" s="59" t="e">
        <f t="shared" si="59"/>
        <v>#N/A</v>
      </c>
      <c r="W1151">
        <f>+VLOOKUP(D1151,'[1]TT T8'!O$865:P$1022,2,0)</f>
        <v>-79860</v>
      </c>
      <c r="X1151" s="59">
        <f t="shared" si="61"/>
        <v>0</v>
      </c>
      <c r="Y1151" s="59"/>
      <c r="Z1151" s="59"/>
    </row>
    <row r="1152" spans="1:26" hidden="1" x14ac:dyDescent="0.3">
      <c r="A1152">
        <f t="shared" si="56"/>
        <v>7</v>
      </c>
      <c r="B1152" s="55">
        <v>45124</v>
      </c>
      <c r="C1152" s="56" t="s">
        <v>22551</v>
      </c>
      <c r="D1152" s="87">
        <f t="shared" si="57"/>
        <v>27333</v>
      </c>
      <c r="E1152" s="56" t="s">
        <v>20824</v>
      </c>
      <c r="F1152" s="56" t="s">
        <v>22552</v>
      </c>
      <c r="G1152" s="56" t="s">
        <v>11799</v>
      </c>
      <c r="H1152" s="56" t="s">
        <v>11725</v>
      </c>
      <c r="I1152" s="57">
        <v>-453750</v>
      </c>
      <c r="J1152" s="58" t="s">
        <v>11720</v>
      </c>
      <c r="K1152" s="57">
        <v>-45375</v>
      </c>
      <c r="L1152" s="59">
        <v>-499125</v>
      </c>
      <c r="U1152" s="74" t="e">
        <f>+VLOOKUP(D1152,'[1]TT T7'!O$895:P$1106,2,0)</f>
        <v>#N/A</v>
      </c>
      <c r="V1152" s="59" t="e">
        <f t="shared" si="59"/>
        <v>#N/A</v>
      </c>
      <c r="W1152">
        <f>+VLOOKUP(D1152,'[1]TT T8'!O$865:P$1022,2,0)</f>
        <v>-499125</v>
      </c>
      <c r="X1152" s="59">
        <f t="shared" si="61"/>
        <v>0</v>
      </c>
      <c r="Y1152" s="59"/>
      <c r="Z1152" s="59"/>
    </row>
    <row r="1153" spans="1:26" hidden="1" x14ac:dyDescent="0.3">
      <c r="A1153">
        <f t="shared" si="56"/>
        <v>7</v>
      </c>
      <c r="B1153" s="55">
        <v>45124</v>
      </c>
      <c r="C1153" s="56" t="s">
        <v>22553</v>
      </c>
      <c r="D1153" s="87">
        <f t="shared" si="57"/>
        <v>27334</v>
      </c>
      <c r="E1153" s="56" t="s">
        <v>20824</v>
      </c>
      <c r="F1153" s="56" t="s">
        <v>22554</v>
      </c>
      <c r="G1153" s="56" t="s">
        <v>11799</v>
      </c>
      <c r="H1153" s="56" t="s">
        <v>11725</v>
      </c>
      <c r="I1153" s="57">
        <v>-176400</v>
      </c>
      <c r="J1153" s="58" t="s">
        <v>11720</v>
      </c>
      <c r="K1153" s="57">
        <v>-17640</v>
      </c>
      <c r="L1153" s="59">
        <v>-194040</v>
      </c>
      <c r="U1153" s="74" t="e">
        <f>+VLOOKUP(D1153,'[1]TT T7'!O$895:P$1106,2,0)</f>
        <v>#N/A</v>
      </c>
      <c r="V1153" s="59" t="e">
        <f t="shared" si="59"/>
        <v>#N/A</v>
      </c>
      <c r="W1153">
        <f>+VLOOKUP(D1153,'[1]TT T8'!O$865:P$1022,2,0)</f>
        <v>-194040</v>
      </c>
      <c r="X1153" s="59">
        <f t="shared" si="61"/>
        <v>0</v>
      </c>
      <c r="Y1153" s="59"/>
      <c r="Z1153" s="59"/>
    </row>
    <row r="1154" spans="1:26" hidden="1" x14ac:dyDescent="0.3">
      <c r="A1154">
        <f t="shared" si="56"/>
        <v>7</v>
      </c>
      <c r="B1154" s="55">
        <v>45124</v>
      </c>
      <c r="C1154" s="56" t="s">
        <v>22555</v>
      </c>
      <c r="D1154" s="87">
        <f t="shared" si="57"/>
        <v>27340</v>
      </c>
      <c r="E1154" s="56" t="s">
        <v>20824</v>
      </c>
      <c r="F1154" s="56" t="s">
        <v>22556</v>
      </c>
      <c r="G1154" s="56" t="s">
        <v>11799</v>
      </c>
      <c r="H1154" s="56" t="s">
        <v>11725</v>
      </c>
      <c r="I1154" s="57">
        <v>-314727</v>
      </c>
      <c r="J1154" s="58" t="s">
        <v>11720</v>
      </c>
      <c r="K1154" s="57">
        <v>-31473</v>
      </c>
      <c r="L1154" s="59">
        <v>-346200</v>
      </c>
      <c r="U1154" s="74" t="e">
        <f>+VLOOKUP(D1154,'[1]TT T7'!O$895:P$1106,2,0)</f>
        <v>#N/A</v>
      </c>
      <c r="V1154" s="59" t="e">
        <f t="shared" si="59"/>
        <v>#N/A</v>
      </c>
      <c r="W1154">
        <f>+VLOOKUP(D1154,'[1]TT T8'!O$865:P$1022,2,0)</f>
        <v>-346200</v>
      </c>
      <c r="X1154" s="59">
        <f t="shared" si="61"/>
        <v>0</v>
      </c>
      <c r="Y1154" s="59"/>
      <c r="Z1154" s="59"/>
    </row>
    <row r="1155" spans="1:26" hidden="1" x14ac:dyDescent="0.3">
      <c r="A1155">
        <f t="shared" si="56"/>
        <v>7</v>
      </c>
      <c r="B1155" s="55">
        <v>45124</v>
      </c>
      <c r="C1155" s="56" t="s">
        <v>22557</v>
      </c>
      <c r="D1155" s="87">
        <f t="shared" si="57"/>
        <v>27393</v>
      </c>
      <c r="E1155" s="56" t="s">
        <v>20824</v>
      </c>
      <c r="F1155" s="56" t="s">
        <v>22558</v>
      </c>
      <c r="G1155" s="56" t="s">
        <v>11799</v>
      </c>
      <c r="H1155" s="56" t="s">
        <v>11725</v>
      </c>
      <c r="I1155" s="57">
        <v>-88200</v>
      </c>
      <c r="J1155" s="58" t="s">
        <v>11720</v>
      </c>
      <c r="K1155" s="57">
        <v>-8820</v>
      </c>
      <c r="L1155" s="59">
        <v>-97020</v>
      </c>
      <c r="U1155" s="74" t="e">
        <f>+VLOOKUP(D1155,'[1]TT T7'!O$895:P$1106,2,0)</f>
        <v>#N/A</v>
      </c>
      <c r="V1155" s="59" t="e">
        <f t="shared" si="59"/>
        <v>#N/A</v>
      </c>
      <c r="W1155">
        <f>+VLOOKUP(D1155,'[1]TT T8'!O$865:P$1022,2,0)</f>
        <v>-97020</v>
      </c>
      <c r="X1155" s="59">
        <f t="shared" si="61"/>
        <v>0</v>
      </c>
      <c r="Y1155" s="59"/>
      <c r="Z1155" s="59"/>
    </row>
    <row r="1156" spans="1:26" hidden="1" x14ac:dyDescent="0.3">
      <c r="A1156">
        <f t="shared" si="56"/>
        <v>7</v>
      </c>
      <c r="B1156" s="55">
        <v>45124</v>
      </c>
      <c r="C1156" s="56" t="s">
        <v>22559</v>
      </c>
      <c r="D1156" s="87">
        <f t="shared" si="57"/>
        <v>27394</v>
      </c>
      <c r="E1156" s="56" t="s">
        <v>20824</v>
      </c>
      <c r="F1156" s="56" t="s">
        <v>22560</v>
      </c>
      <c r="G1156" s="56" t="s">
        <v>11799</v>
      </c>
      <c r="H1156" s="56" t="s">
        <v>11725</v>
      </c>
      <c r="I1156" s="57">
        <v>-311786</v>
      </c>
      <c r="J1156" s="58" t="s">
        <v>11720</v>
      </c>
      <c r="K1156" s="57">
        <v>-31179</v>
      </c>
      <c r="L1156" s="59">
        <v>-342965</v>
      </c>
      <c r="U1156" s="74" t="e">
        <f>+VLOOKUP(D1156,'[1]TT T7'!O$895:P$1106,2,0)</f>
        <v>#N/A</v>
      </c>
      <c r="V1156" s="59" t="e">
        <f t="shared" si="59"/>
        <v>#N/A</v>
      </c>
      <c r="W1156">
        <f>+VLOOKUP(D1156,'[1]TT T8'!O$865:P$1022,2,0)</f>
        <v>-342965</v>
      </c>
      <c r="X1156" s="59">
        <f t="shared" si="61"/>
        <v>0</v>
      </c>
      <c r="Y1156" s="59"/>
      <c r="Z1156" s="59"/>
    </row>
    <row r="1157" spans="1:26" hidden="1" x14ac:dyDescent="0.3">
      <c r="A1157">
        <f t="shared" si="56"/>
        <v>7</v>
      </c>
      <c r="B1157" s="55">
        <v>45125</v>
      </c>
      <c r="C1157" s="56" t="s">
        <v>14135</v>
      </c>
      <c r="D1157" s="87">
        <f t="shared" si="57"/>
        <v>709</v>
      </c>
      <c r="E1157" s="56" t="s">
        <v>20851</v>
      </c>
      <c r="F1157" s="56" t="s">
        <v>22561</v>
      </c>
      <c r="G1157" s="56" t="s">
        <v>12170</v>
      </c>
      <c r="H1157" s="56" t="s">
        <v>12171</v>
      </c>
      <c r="I1157" s="57">
        <v>-264600</v>
      </c>
      <c r="J1157" s="58" t="s">
        <v>11720</v>
      </c>
      <c r="K1157" s="57">
        <v>-26460</v>
      </c>
      <c r="L1157" s="59">
        <v>-291060</v>
      </c>
      <c r="U1157" s="74" t="e">
        <f>+VLOOKUP(D1157,'[1]TT T7'!O$895:P$1106,2,0)</f>
        <v>#N/A</v>
      </c>
      <c r="V1157" s="59" t="e">
        <f t="shared" si="59"/>
        <v>#N/A</v>
      </c>
      <c r="W1157">
        <f>+VLOOKUP(D1157,'[1]TT T8'!O$865:P$1022,2,0)</f>
        <v>-291060</v>
      </c>
      <c r="X1157" s="59">
        <f t="shared" si="61"/>
        <v>0</v>
      </c>
      <c r="Y1157" s="59"/>
      <c r="Z1157" s="59"/>
    </row>
    <row r="1158" spans="1:26" hidden="1" x14ac:dyDescent="0.3">
      <c r="A1158">
        <f t="shared" si="56"/>
        <v>7</v>
      </c>
      <c r="B1158" s="55">
        <v>45125</v>
      </c>
      <c r="C1158" s="56" t="s">
        <v>14217</v>
      </c>
      <c r="D1158" s="87">
        <f t="shared" si="57"/>
        <v>826</v>
      </c>
      <c r="E1158" s="56" t="s">
        <v>20832</v>
      </c>
      <c r="F1158" s="56" t="s">
        <v>22562</v>
      </c>
      <c r="G1158" s="56" t="s">
        <v>12263</v>
      </c>
      <c r="H1158" s="56" t="s">
        <v>12264</v>
      </c>
      <c r="I1158" s="57">
        <v>-367210</v>
      </c>
      <c r="J1158" s="58" t="s">
        <v>11726</v>
      </c>
      <c r="K1158" s="57">
        <v>-29377</v>
      </c>
      <c r="L1158" s="59">
        <v>-396587</v>
      </c>
      <c r="U1158" s="74" t="e">
        <f>+VLOOKUP(D1158,'[1]TT T7'!O$895:P$1106,2,0)</f>
        <v>#N/A</v>
      </c>
      <c r="V1158" s="59" t="e">
        <f t="shared" si="59"/>
        <v>#N/A</v>
      </c>
      <c r="W1158">
        <v>-396587</v>
      </c>
      <c r="X1158" s="59">
        <f t="shared" si="61"/>
        <v>0</v>
      </c>
      <c r="Y1158" s="59"/>
      <c r="Z1158" s="59"/>
    </row>
    <row r="1159" spans="1:26" hidden="1" x14ac:dyDescent="0.3">
      <c r="A1159">
        <f t="shared" ref="A1159:A1222" si="62">+MONTH(B1159)</f>
        <v>7</v>
      </c>
      <c r="B1159" s="55">
        <v>45125</v>
      </c>
      <c r="C1159" s="56" t="s">
        <v>14316</v>
      </c>
      <c r="D1159" s="87">
        <f t="shared" ref="D1159:D1222" si="63">+C1159*1</f>
        <v>998</v>
      </c>
      <c r="E1159" s="56" t="s">
        <v>20932</v>
      </c>
      <c r="F1159" s="56" t="s">
        <v>22563</v>
      </c>
      <c r="G1159" s="56" t="s">
        <v>12225</v>
      </c>
      <c r="H1159" s="56" t="s">
        <v>12226</v>
      </c>
      <c r="I1159" s="57">
        <v>-220500</v>
      </c>
      <c r="J1159" s="58" t="s">
        <v>11726</v>
      </c>
      <c r="K1159" s="57">
        <v>-17640</v>
      </c>
      <c r="L1159" s="59">
        <v>-238140</v>
      </c>
      <c r="U1159" s="84">
        <f>+VLOOKUP(D1159,'[1]TT T7'!O$895:P$1106,2,0)</f>
        <v>-238140</v>
      </c>
      <c r="V1159" s="59">
        <f t="shared" si="59"/>
        <v>0</v>
      </c>
    </row>
    <row r="1160" spans="1:26" hidden="1" x14ac:dyDescent="0.3">
      <c r="A1160">
        <f t="shared" si="62"/>
        <v>7</v>
      </c>
      <c r="B1160" s="55">
        <v>45125</v>
      </c>
      <c r="C1160" s="56" t="s">
        <v>22564</v>
      </c>
      <c r="D1160" s="87">
        <f t="shared" si="63"/>
        <v>27486</v>
      </c>
      <c r="E1160" s="56" t="s">
        <v>20824</v>
      </c>
      <c r="F1160" s="56" t="s">
        <v>22565</v>
      </c>
      <c r="G1160" s="56" t="s">
        <v>11799</v>
      </c>
      <c r="H1160" s="56" t="s">
        <v>11725</v>
      </c>
      <c r="I1160" s="57">
        <v>-177692</v>
      </c>
      <c r="J1160" s="58" t="s">
        <v>11720</v>
      </c>
      <c r="K1160" s="57">
        <v>-17769</v>
      </c>
      <c r="L1160" s="59">
        <v>-195461</v>
      </c>
      <c r="U1160" s="74" t="e">
        <f>+VLOOKUP(D1160,'[1]TT T7'!O$895:P$1106,2,0)</f>
        <v>#N/A</v>
      </c>
      <c r="V1160" s="59" t="e">
        <f t="shared" si="59"/>
        <v>#N/A</v>
      </c>
      <c r="W1160">
        <f>+VLOOKUP(D1160,'[1]TT T8'!O$865:P$1022,2,0)</f>
        <v>-195461</v>
      </c>
      <c r="X1160" s="59">
        <f>+W1160-L1160</f>
        <v>0</v>
      </c>
      <c r="Y1160" s="59"/>
      <c r="Z1160" s="59"/>
    </row>
    <row r="1161" spans="1:26" hidden="1" x14ac:dyDescent="0.3">
      <c r="A1161">
        <f t="shared" si="62"/>
        <v>7</v>
      </c>
      <c r="B1161" s="55">
        <v>45125</v>
      </c>
      <c r="C1161" s="56" t="s">
        <v>22566</v>
      </c>
      <c r="D1161" s="87">
        <f t="shared" si="63"/>
        <v>27634</v>
      </c>
      <c r="E1161" s="56" t="s">
        <v>20824</v>
      </c>
      <c r="F1161" s="56" t="s">
        <v>22567</v>
      </c>
      <c r="G1161" s="56" t="s">
        <v>11799</v>
      </c>
      <c r="H1161" s="56" t="s">
        <v>11725</v>
      </c>
      <c r="I1161" s="57">
        <v>-293066</v>
      </c>
      <c r="J1161" s="58" t="s">
        <v>11720</v>
      </c>
      <c r="K1161" s="57">
        <v>-29307</v>
      </c>
      <c r="L1161" s="59">
        <v>-322373</v>
      </c>
      <c r="U1161" s="74" t="e">
        <f>+VLOOKUP(D1161,'[1]TT T7'!O$895:P$1106,2,0)</f>
        <v>#N/A</v>
      </c>
      <c r="V1161" s="59" t="e">
        <f t="shared" si="59"/>
        <v>#N/A</v>
      </c>
      <c r="W1161">
        <f>+VLOOKUP(D1161,'[1]TT T8'!O$865:P$1022,2,0)</f>
        <v>-322373</v>
      </c>
      <c r="X1161" s="59">
        <f>+W1161-L1161</f>
        <v>0</v>
      </c>
      <c r="Y1161" s="59"/>
      <c r="Z1161" s="59"/>
    </row>
    <row r="1162" spans="1:26" hidden="1" x14ac:dyDescent="0.3">
      <c r="A1162">
        <f t="shared" si="62"/>
        <v>7</v>
      </c>
      <c r="B1162" s="55">
        <v>45125</v>
      </c>
      <c r="C1162" s="56" t="s">
        <v>22568</v>
      </c>
      <c r="D1162" s="87">
        <f t="shared" si="63"/>
        <v>27642</v>
      </c>
      <c r="E1162" s="56" t="s">
        <v>20824</v>
      </c>
      <c r="F1162" s="56" t="s">
        <v>22569</v>
      </c>
      <c r="G1162" s="56" t="s">
        <v>11799</v>
      </c>
      <c r="H1162" s="56" t="s">
        <v>11725</v>
      </c>
      <c r="I1162" s="57">
        <v>-263032</v>
      </c>
      <c r="J1162" s="58" t="s">
        <v>11720</v>
      </c>
      <c r="K1162" s="57">
        <v>-26303</v>
      </c>
      <c r="L1162" s="59">
        <v>-289335</v>
      </c>
      <c r="U1162" s="74" t="e">
        <f>+VLOOKUP(D1162,'[1]TT T7'!O$895:P$1106,2,0)</f>
        <v>#N/A</v>
      </c>
      <c r="V1162" s="59" t="e">
        <f t="shared" si="59"/>
        <v>#N/A</v>
      </c>
      <c r="W1162">
        <f>+VLOOKUP(D1162,'[1]TT T8'!O$865:P$1022,2,0)</f>
        <v>-289335</v>
      </c>
      <c r="X1162" s="59">
        <f>+W1162-L1162</f>
        <v>0</v>
      </c>
      <c r="Y1162" s="59"/>
      <c r="Z1162" s="59"/>
    </row>
    <row r="1163" spans="1:26" hidden="1" x14ac:dyDescent="0.3">
      <c r="A1163">
        <f t="shared" si="62"/>
        <v>7</v>
      </c>
      <c r="B1163" s="55">
        <v>45126</v>
      </c>
      <c r="C1163" s="56" t="s">
        <v>13858</v>
      </c>
      <c r="D1163" s="87">
        <f t="shared" si="63"/>
        <v>428</v>
      </c>
      <c r="E1163" s="56" t="s">
        <v>20830</v>
      </c>
      <c r="F1163" s="56" t="s">
        <v>22570</v>
      </c>
      <c r="G1163" s="56" t="s">
        <v>12026</v>
      </c>
      <c r="H1163" s="56" t="s">
        <v>12027</v>
      </c>
      <c r="I1163" s="57">
        <v>-88846</v>
      </c>
      <c r="J1163" s="58" t="s">
        <v>11726</v>
      </c>
      <c r="K1163" s="57">
        <v>-7108</v>
      </c>
      <c r="L1163" s="59">
        <v>-95954</v>
      </c>
      <c r="U1163" s="74" t="e">
        <f>+VLOOKUP(D1163,'[1]TT T7'!O$895:P$1106,2,0)</f>
        <v>#N/A</v>
      </c>
      <c r="V1163" s="59" t="e">
        <f t="shared" si="59"/>
        <v>#N/A</v>
      </c>
      <c r="W1163">
        <f>+VLOOKUP(D1163,'[1]TT T8'!O$865:P$1022,2,0)</f>
        <v>-95954</v>
      </c>
      <c r="X1163" s="59">
        <f>+W1163-L1163</f>
        <v>0</v>
      </c>
      <c r="Y1163" s="59"/>
      <c r="Z1163" s="59"/>
    </row>
    <row r="1164" spans="1:26" hidden="1" x14ac:dyDescent="0.3">
      <c r="A1164">
        <f t="shared" si="62"/>
        <v>7</v>
      </c>
      <c r="B1164" s="55">
        <v>45126</v>
      </c>
      <c r="C1164" s="56" t="s">
        <v>22571</v>
      </c>
      <c r="D1164" s="87">
        <f t="shared" si="63"/>
        <v>756</v>
      </c>
      <c r="E1164" s="56" t="s">
        <v>20965</v>
      </c>
      <c r="F1164" s="56" t="s">
        <v>22572</v>
      </c>
      <c r="G1164" s="56" t="s">
        <v>12438</v>
      </c>
      <c r="H1164" s="56" t="s">
        <v>12439</v>
      </c>
      <c r="I1164" s="57">
        <v>-90143</v>
      </c>
      <c r="J1164" s="58" t="s">
        <v>11720</v>
      </c>
      <c r="K1164" s="57">
        <v>-9014</v>
      </c>
      <c r="L1164" s="59">
        <v>-99157</v>
      </c>
      <c r="U1164" s="84">
        <f>+VLOOKUP(D1164,'[1]TT T7'!O$895:P$1106,2,0)</f>
        <v>-99157</v>
      </c>
      <c r="V1164" s="59">
        <f t="shared" si="59"/>
        <v>0</v>
      </c>
    </row>
    <row r="1165" spans="1:26" hidden="1" x14ac:dyDescent="0.3">
      <c r="A1165">
        <f t="shared" si="62"/>
        <v>7</v>
      </c>
      <c r="B1165" s="55">
        <v>45126</v>
      </c>
      <c r="C1165" s="56" t="s">
        <v>14363</v>
      </c>
      <c r="D1165" s="87">
        <f t="shared" si="63"/>
        <v>1065</v>
      </c>
      <c r="E1165" s="56" t="s">
        <v>20974</v>
      </c>
      <c r="F1165" s="56" t="s">
        <v>22573</v>
      </c>
      <c r="G1165" s="56" t="s">
        <v>12257</v>
      </c>
      <c r="H1165" s="56" t="s">
        <v>12258</v>
      </c>
      <c r="I1165" s="57">
        <v>-383356</v>
      </c>
      <c r="J1165" s="58" t="s">
        <v>11720</v>
      </c>
      <c r="K1165" s="57">
        <v>-38336</v>
      </c>
      <c r="L1165" s="59">
        <v>-421692</v>
      </c>
      <c r="U1165" s="74" t="e">
        <f>+VLOOKUP(D1165,'[1]TT T7'!O$895:P$1106,2,0)</f>
        <v>#N/A</v>
      </c>
      <c r="V1165" s="59" t="e">
        <f t="shared" si="59"/>
        <v>#N/A</v>
      </c>
      <c r="W1165">
        <f>+VLOOKUP(D1165,'[1]TT T8'!O$865:P$1022,2,0)</f>
        <v>-421692</v>
      </c>
      <c r="X1165" s="59">
        <f t="shared" ref="X1165:X1196" si="64">+W1165-L1165</f>
        <v>0</v>
      </c>
      <c r="Y1165" s="59"/>
      <c r="Z1165" s="59"/>
    </row>
    <row r="1166" spans="1:26" hidden="1" x14ac:dyDescent="0.3">
      <c r="A1166">
        <f t="shared" si="62"/>
        <v>7</v>
      </c>
      <c r="B1166" s="55">
        <v>45126</v>
      </c>
      <c r="C1166" s="56" t="s">
        <v>22574</v>
      </c>
      <c r="D1166" s="87">
        <f t="shared" si="63"/>
        <v>2494</v>
      </c>
      <c r="E1166" s="56" t="s">
        <v>20847</v>
      </c>
      <c r="F1166" s="56" t="s">
        <v>22575</v>
      </c>
      <c r="G1166" s="56" t="s">
        <v>11860</v>
      </c>
      <c r="H1166" s="56" t="s">
        <v>11719</v>
      </c>
      <c r="I1166" s="57">
        <v>-401458</v>
      </c>
      <c r="J1166" s="58" t="s">
        <v>11720</v>
      </c>
      <c r="K1166" s="57">
        <v>-40146</v>
      </c>
      <c r="L1166" s="59">
        <v>-441604</v>
      </c>
      <c r="U1166" s="74" t="e">
        <f>+VLOOKUP(D1166,'[1]TT T7'!O$895:P$1106,2,0)</f>
        <v>#N/A</v>
      </c>
      <c r="V1166" s="59" t="e">
        <f t="shared" si="59"/>
        <v>#N/A</v>
      </c>
      <c r="W1166">
        <f>+VLOOKUP(D1166,'[1]TT T8'!O$865:P$1022,2,0)</f>
        <v>-441604</v>
      </c>
      <c r="X1166" s="59">
        <f t="shared" si="64"/>
        <v>0</v>
      </c>
      <c r="Y1166" s="59"/>
      <c r="Z1166" s="59"/>
    </row>
    <row r="1167" spans="1:26" hidden="1" x14ac:dyDescent="0.3">
      <c r="A1167">
        <f t="shared" si="62"/>
        <v>7</v>
      </c>
      <c r="B1167" s="55">
        <v>45126</v>
      </c>
      <c r="C1167" s="56" t="s">
        <v>22576</v>
      </c>
      <c r="D1167" s="87">
        <f t="shared" si="63"/>
        <v>2495</v>
      </c>
      <c r="E1167" s="56" t="s">
        <v>20847</v>
      </c>
      <c r="F1167" s="56" t="s">
        <v>22577</v>
      </c>
      <c r="G1167" s="56" t="s">
        <v>11860</v>
      </c>
      <c r="H1167" s="56" t="s">
        <v>11719</v>
      </c>
      <c r="I1167" s="57">
        <v>-177692</v>
      </c>
      <c r="J1167" s="58" t="s">
        <v>11720</v>
      </c>
      <c r="K1167" s="57">
        <v>-17769</v>
      </c>
      <c r="L1167" s="59">
        <v>-195461</v>
      </c>
      <c r="U1167" s="74" t="e">
        <f>+VLOOKUP(D1167,'[1]TT T7'!O$895:P$1106,2,0)</f>
        <v>#N/A</v>
      </c>
      <c r="V1167" s="59" t="e">
        <f t="shared" si="59"/>
        <v>#N/A</v>
      </c>
      <c r="W1167">
        <f>+VLOOKUP(D1167,'[1]TT T8'!O$865:P$1022,2,0)</f>
        <v>-195461</v>
      </c>
      <c r="X1167" s="59">
        <f t="shared" si="64"/>
        <v>0</v>
      </c>
      <c r="Y1167" s="59"/>
      <c r="Z1167" s="59"/>
    </row>
    <row r="1168" spans="1:26" hidden="1" x14ac:dyDescent="0.3">
      <c r="A1168">
        <f t="shared" si="62"/>
        <v>7</v>
      </c>
      <c r="B1168" s="55">
        <v>45126</v>
      </c>
      <c r="C1168" s="56" t="s">
        <v>22578</v>
      </c>
      <c r="D1168" s="87">
        <f t="shared" si="63"/>
        <v>2496</v>
      </c>
      <c r="E1168" s="56" t="s">
        <v>20847</v>
      </c>
      <c r="F1168" s="56" t="s">
        <v>22579</v>
      </c>
      <c r="G1168" s="56" t="s">
        <v>11860</v>
      </c>
      <c r="H1168" s="56" t="s">
        <v>11719</v>
      </c>
      <c r="I1168" s="57">
        <v>-88846</v>
      </c>
      <c r="J1168" s="58" t="s">
        <v>11720</v>
      </c>
      <c r="K1168" s="57">
        <v>-8885</v>
      </c>
      <c r="L1168" s="59">
        <v>-97731</v>
      </c>
      <c r="U1168" s="74" t="e">
        <f>+VLOOKUP(D1168,'[1]TT T7'!O$895:P$1106,2,0)</f>
        <v>#N/A</v>
      </c>
      <c r="V1168" s="59" t="e">
        <f t="shared" si="59"/>
        <v>#N/A</v>
      </c>
      <c r="W1168">
        <f>+VLOOKUP(D1168,'[1]TT T8'!O$865:P$1022,2,0)</f>
        <v>-97731</v>
      </c>
      <c r="X1168" s="59">
        <f t="shared" si="64"/>
        <v>0</v>
      </c>
      <c r="Y1168" s="59"/>
      <c r="Z1168" s="59"/>
    </row>
    <row r="1169" spans="1:26" hidden="1" x14ac:dyDescent="0.3">
      <c r="A1169">
        <f t="shared" si="62"/>
        <v>7</v>
      </c>
      <c r="B1169" s="55">
        <v>45126</v>
      </c>
      <c r="C1169" s="56" t="s">
        <v>22580</v>
      </c>
      <c r="D1169" s="87">
        <f t="shared" si="63"/>
        <v>2497</v>
      </c>
      <c r="E1169" s="56" t="s">
        <v>20847</v>
      </c>
      <c r="F1169" s="56" t="s">
        <v>22581</v>
      </c>
      <c r="G1169" s="56" t="s">
        <v>11860</v>
      </c>
      <c r="H1169" s="56" t="s">
        <v>11719</v>
      </c>
      <c r="I1169" s="57">
        <v>-146862</v>
      </c>
      <c r="J1169" s="58" t="s">
        <v>11720</v>
      </c>
      <c r="K1169" s="57">
        <v>-14686</v>
      </c>
      <c r="L1169" s="59">
        <v>-161548</v>
      </c>
      <c r="U1169" s="74" t="e">
        <f>+VLOOKUP(D1169,'[1]TT T7'!O$895:P$1106,2,0)</f>
        <v>#N/A</v>
      </c>
      <c r="V1169" s="59" t="e">
        <f t="shared" si="59"/>
        <v>#N/A</v>
      </c>
      <c r="W1169">
        <f>+VLOOKUP(D1169,'[1]TT T8'!O$865:P$1022,2,0)</f>
        <v>-161548</v>
      </c>
      <c r="X1169" s="59">
        <f t="shared" si="64"/>
        <v>0</v>
      </c>
      <c r="Y1169" s="59"/>
      <c r="Z1169" s="59"/>
    </row>
    <row r="1170" spans="1:26" hidden="1" x14ac:dyDescent="0.3">
      <c r="A1170">
        <f t="shared" si="62"/>
        <v>7</v>
      </c>
      <c r="B1170" s="55">
        <v>45126</v>
      </c>
      <c r="C1170" s="56" t="s">
        <v>22582</v>
      </c>
      <c r="D1170" s="87">
        <f t="shared" si="63"/>
        <v>2498</v>
      </c>
      <c r="E1170" s="56" t="s">
        <v>20847</v>
      </c>
      <c r="F1170" s="56" t="s">
        <v>22583</v>
      </c>
      <c r="G1170" s="56" t="s">
        <v>11860</v>
      </c>
      <c r="H1170" s="56" t="s">
        <v>11719</v>
      </c>
      <c r="I1170" s="57">
        <v>-296758</v>
      </c>
      <c r="J1170" s="58" t="s">
        <v>11720</v>
      </c>
      <c r="K1170" s="57">
        <v>-29676</v>
      </c>
      <c r="L1170" s="59">
        <v>-326434</v>
      </c>
      <c r="U1170" s="74" t="e">
        <f>+VLOOKUP(D1170,'[1]TT T7'!O$895:P$1106,2,0)</f>
        <v>#N/A</v>
      </c>
      <c r="V1170" s="59" t="e">
        <f t="shared" si="59"/>
        <v>#N/A</v>
      </c>
      <c r="W1170">
        <f>+VLOOKUP(D1170,'[1]TT T8'!O$865:P$1022,2,0)</f>
        <v>-326434</v>
      </c>
      <c r="X1170" s="59">
        <f t="shared" si="64"/>
        <v>0</v>
      </c>
      <c r="Y1170" s="59"/>
      <c r="Z1170" s="59"/>
    </row>
    <row r="1171" spans="1:26" hidden="1" x14ac:dyDescent="0.3">
      <c r="A1171">
        <f t="shared" si="62"/>
        <v>7</v>
      </c>
      <c r="B1171" s="55">
        <v>45127</v>
      </c>
      <c r="C1171" s="56" t="s">
        <v>14172</v>
      </c>
      <c r="D1171" s="87">
        <f t="shared" si="63"/>
        <v>770</v>
      </c>
      <c r="E1171" s="56" t="s">
        <v>20842</v>
      </c>
      <c r="F1171" s="56" t="s">
        <v>22584</v>
      </c>
      <c r="G1171" s="56" t="s">
        <v>11838</v>
      </c>
      <c r="H1171" s="56" t="s">
        <v>11839</v>
      </c>
      <c r="I1171" s="57">
        <v>-422439</v>
      </c>
      <c r="J1171" s="58" t="s">
        <v>11720</v>
      </c>
      <c r="K1171" s="57">
        <v>-42244</v>
      </c>
      <c r="L1171" s="59">
        <v>-464683</v>
      </c>
      <c r="U1171" s="74" t="e">
        <f>+VLOOKUP(D1171,'[1]TT T7'!O$895:P$1106,2,0)</f>
        <v>#N/A</v>
      </c>
      <c r="V1171" s="59" t="e">
        <f t="shared" si="59"/>
        <v>#N/A</v>
      </c>
      <c r="W1171">
        <f>+VLOOKUP(D1171,'[1]TT T8'!O$865:P$1022,2,0)</f>
        <v>-464683</v>
      </c>
      <c r="X1171" s="59">
        <f t="shared" si="64"/>
        <v>0</v>
      </c>
      <c r="Y1171" s="59"/>
      <c r="Z1171" s="59"/>
    </row>
    <row r="1172" spans="1:26" hidden="1" x14ac:dyDescent="0.3">
      <c r="A1172">
        <f t="shared" si="62"/>
        <v>7</v>
      </c>
      <c r="B1172" s="55">
        <v>45127</v>
      </c>
      <c r="C1172" s="56" t="s">
        <v>21310</v>
      </c>
      <c r="D1172" s="87">
        <f t="shared" si="63"/>
        <v>1147</v>
      </c>
      <c r="E1172" s="56" t="s">
        <v>21775</v>
      </c>
      <c r="F1172" s="56" t="s">
        <v>22585</v>
      </c>
      <c r="G1172" s="56" t="s">
        <v>12618</v>
      </c>
      <c r="H1172" s="56" t="s">
        <v>12619</v>
      </c>
      <c r="I1172" s="57">
        <v>-119066</v>
      </c>
      <c r="J1172" s="58" t="s">
        <v>11720</v>
      </c>
      <c r="K1172" s="57">
        <v>-11907</v>
      </c>
      <c r="L1172" s="59">
        <v>-130973</v>
      </c>
      <c r="U1172" s="74" t="e">
        <f>+VLOOKUP(D1172,'[1]TT T7'!O$895:P$1106,2,0)</f>
        <v>#N/A</v>
      </c>
      <c r="V1172" s="59" t="e">
        <f t="shared" si="59"/>
        <v>#N/A</v>
      </c>
      <c r="W1172">
        <f>+VLOOKUP(D1172,'[1]TT T8'!O$865:P$1022,2,0)</f>
        <v>-130972</v>
      </c>
      <c r="X1172" s="59">
        <f t="shared" si="64"/>
        <v>1</v>
      </c>
      <c r="Y1172" s="59"/>
      <c r="Z1172" s="59"/>
    </row>
    <row r="1173" spans="1:26" hidden="1" x14ac:dyDescent="0.3">
      <c r="A1173">
        <f t="shared" si="62"/>
        <v>7</v>
      </c>
      <c r="B1173" s="55">
        <v>45127</v>
      </c>
      <c r="C1173" s="56" t="s">
        <v>22586</v>
      </c>
      <c r="D1173" s="87">
        <f t="shared" si="63"/>
        <v>27846</v>
      </c>
      <c r="E1173" s="56" t="s">
        <v>20824</v>
      </c>
      <c r="F1173" s="56" t="s">
        <v>22587</v>
      </c>
      <c r="G1173" s="56" t="s">
        <v>11799</v>
      </c>
      <c r="H1173" s="56" t="s">
        <v>11725</v>
      </c>
      <c r="I1173" s="57">
        <v>-311596</v>
      </c>
      <c r="J1173" s="58" t="s">
        <v>11720</v>
      </c>
      <c r="K1173" s="57">
        <v>-31160</v>
      </c>
      <c r="L1173" s="59">
        <v>-342756</v>
      </c>
      <c r="U1173" s="74" t="e">
        <f>+VLOOKUP(D1173,'[1]TT T7'!O$895:P$1106,2,0)</f>
        <v>#N/A</v>
      </c>
      <c r="V1173" s="59" t="e">
        <f t="shared" ref="V1173:V1210" si="65">+U1173-L1173</f>
        <v>#N/A</v>
      </c>
      <c r="W1173">
        <f>+VLOOKUP(D1173,'[1]TT T8'!O$865:P$1022,2,0)</f>
        <v>-342756</v>
      </c>
      <c r="X1173" s="59">
        <f t="shared" si="64"/>
        <v>0</v>
      </c>
      <c r="Y1173" s="59"/>
      <c r="Z1173" s="59"/>
    </row>
    <row r="1174" spans="1:26" hidden="1" x14ac:dyDescent="0.3">
      <c r="A1174">
        <f t="shared" si="62"/>
        <v>7</v>
      </c>
      <c r="B1174" s="55">
        <v>45127</v>
      </c>
      <c r="C1174" s="56" t="s">
        <v>22588</v>
      </c>
      <c r="D1174" s="87">
        <f t="shared" si="63"/>
        <v>27856</v>
      </c>
      <c r="E1174" s="56" t="s">
        <v>20824</v>
      </c>
      <c r="F1174" s="56" t="s">
        <v>22589</v>
      </c>
      <c r="G1174" s="56" t="s">
        <v>11799</v>
      </c>
      <c r="H1174" s="56" t="s">
        <v>11725</v>
      </c>
      <c r="I1174" s="57">
        <v>-100364</v>
      </c>
      <c r="J1174" s="58" t="s">
        <v>11720</v>
      </c>
      <c r="K1174" s="57">
        <v>-10036</v>
      </c>
      <c r="L1174" s="59">
        <v>-110400</v>
      </c>
      <c r="U1174" s="74" t="e">
        <f>+VLOOKUP(D1174,'[1]TT T7'!O$895:P$1106,2,0)</f>
        <v>#N/A</v>
      </c>
      <c r="V1174" s="59" t="e">
        <f t="shared" si="65"/>
        <v>#N/A</v>
      </c>
      <c r="W1174">
        <f>+VLOOKUP(D1174,'[1]TT T8'!O$865:P$1022,2,0)</f>
        <v>-110400</v>
      </c>
      <c r="X1174" s="59">
        <f t="shared" si="64"/>
        <v>0</v>
      </c>
      <c r="Y1174" s="59"/>
      <c r="Z1174" s="59"/>
    </row>
    <row r="1175" spans="1:26" hidden="1" x14ac:dyDescent="0.3">
      <c r="A1175">
        <f t="shared" si="62"/>
        <v>7</v>
      </c>
      <c r="B1175" s="55">
        <v>45127</v>
      </c>
      <c r="C1175" s="56" t="s">
        <v>22590</v>
      </c>
      <c r="D1175" s="87">
        <f t="shared" si="63"/>
        <v>27940</v>
      </c>
      <c r="E1175" s="56" t="s">
        <v>20824</v>
      </c>
      <c r="F1175" s="56" t="s">
        <v>22591</v>
      </c>
      <c r="G1175" s="56" t="s">
        <v>11799</v>
      </c>
      <c r="H1175" s="56" t="s">
        <v>11725</v>
      </c>
      <c r="I1175" s="57">
        <v>-766712</v>
      </c>
      <c r="J1175" s="58" t="s">
        <v>11720</v>
      </c>
      <c r="K1175" s="57">
        <v>-76671</v>
      </c>
      <c r="L1175" s="59">
        <v>-843383</v>
      </c>
      <c r="U1175" s="74" t="e">
        <f>+VLOOKUP(D1175,'[1]TT T7'!O$895:P$1106,2,0)</f>
        <v>#N/A</v>
      </c>
      <c r="V1175" s="59" t="e">
        <f t="shared" si="65"/>
        <v>#N/A</v>
      </c>
      <c r="W1175">
        <f>+VLOOKUP(D1175,'[1]TT T8'!O$865:P$1022,2,0)</f>
        <v>-843383</v>
      </c>
      <c r="X1175" s="59">
        <f t="shared" si="64"/>
        <v>0</v>
      </c>
      <c r="Y1175" s="59"/>
      <c r="Z1175" s="59"/>
    </row>
    <row r="1176" spans="1:26" hidden="1" x14ac:dyDescent="0.3">
      <c r="A1176">
        <f t="shared" si="62"/>
        <v>7</v>
      </c>
      <c r="B1176" s="55">
        <v>45128</v>
      </c>
      <c r="C1176" s="56" t="s">
        <v>22592</v>
      </c>
      <c r="D1176" s="87">
        <f t="shared" si="63"/>
        <v>803</v>
      </c>
      <c r="E1176" s="56" t="s">
        <v>22073</v>
      </c>
      <c r="F1176" s="56" t="s">
        <v>22593</v>
      </c>
      <c r="G1176" s="56" t="s">
        <v>12422</v>
      </c>
      <c r="H1176" s="56" t="s">
        <v>12423</v>
      </c>
      <c r="I1176" s="57">
        <v>-222750</v>
      </c>
      <c r="J1176" s="58" t="s">
        <v>11720</v>
      </c>
      <c r="K1176" s="57">
        <v>-22275</v>
      </c>
      <c r="L1176" s="59">
        <v>-245025</v>
      </c>
      <c r="U1176" s="74" t="e">
        <f>+VLOOKUP(D1176,'[1]TT T7'!O$895:P$1106,2,0)</f>
        <v>#N/A</v>
      </c>
      <c r="V1176" s="59" t="e">
        <f t="shared" si="65"/>
        <v>#N/A</v>
      </c>
      <c r="W1176">
        <f>+VLOOKUP(D1176,'[1]TT T8'!O$865:P$1022,2,0)</f>
        <v>-245025</v>
      </c>
      <c r="X1176" s="59">
        <f t="shared" si="64"/>
        <v>0</v>
      </c>
      <c r="Y1176" s="59"/>
      <c r="Z1176" s="59"/>
    </row>
    <row r="1177" spans="1:26" hidden="1" x14ac:dyDescent="0.3">
      <c r="A1177">
        <f t="shared" si="62"/>
        <v>7</v>
      </c>
      <c r="B1177" s="55">
        <v>45128</v>
      </c>
      <c r="C1177" s="56" t="s">
        <v>22594</v>
      </c>
      <c r="D1177" s="87">
        <f t="shared" si="63"/>
        <v>2520</v>
      </c>
      <c r="E1177" s="56" t="s">
        <v>20847</v>
      </c>
      <c r="F1177" s="56" t="s">
        <v>22595</v>
      </c>
      <c r="G1177" s="56" t="s">
        <v>11860</v>
      </c>
      <c r="H1177" s="56" t="s">
        <v>11719</v>
      </c>
      <c r="I1177" s="57">
        <v>-177692</v>
      </c>
      <c r="J1177" s="58" t="s">
        <v>11720</v>
      </c>
      <c r="K1177" s="57">
        <v>-17769</v>
      </c>
      <c r="L1177" s="59">
        <v>-195461</v>
      </c>
      <c r="U1177" s="74" t="e">
        <f>+VLOOKUP(D1177,'[1]TT T7'!O$895:P$1106,2,0)</f>
        <v>#N/A</v>
      </c>
      <c r="V1177" s="59" t="e">
        <f t="shared" si="65"/>
        <v>#N/A</v>
      </c>
      <c r="W1177">
        <f>+VLOOKUP(D1177,'[1]TT T8'!O$865:P$1022,2,0)</f>
        <v>-195461</v>
      </c>
      <c r="X1177" s="59">
        <f t="shared" si="64"/>
        <v>0</v>
      </c>
      <c r="Y1177" s="59"/>
      <c r="Z1177" s="59"/>
    </row>
    <row r="1178" spans="1:26" hidden="1" x14ac:dyDescent="0.3">
      <c r="A1178">
        <f t="shared" si="62"/>
        <v>7</v>
      </c>
      <c r="B1178" s="55">
        <v>45128</v>
      </c>
      <c r="C1178" s="56" t="s">
        <v>22596</v>
      </c>
      <c r="D1178" s="87">
        <f t="shared" si="63"/>
        <v>2521</v>
      </c>
      <c r="E1178" s="56" t="s">
        <v>20847</v>
      </c>
      <c r="F1178" s="56" t="s">
        <v>22597</v>
      </c>
      <c r="G1178" s="56" t="s">
        <v>11860</v>
      </c>
      <c r="H1178" s="56" t="s">
        <v>11719</v>
      </c>
      <c r="I1178" s="57">
        <v>-272298</v>
      </c>
      <c r="J1178" s="58" t="s">
        <v>11720</v>
      </c>
      <c r="K1178" s="57">
        <v>-27230</v>
      </c>
      <c r="L1178" s="59">
        <v>-299528</v>
      </c>
      <c r="U1178" s="74" t="e">
        <f>+VLOOKUP(D1178,'[1]TT T7'!O$895:P$1106,2,0)</f>
        <v>#N/A</v>
      </c>
      <c r="V1178" s="59" t="e">
        <f t="shared" si="65"/>
        <v>#N/A</v>
      </c>
      <c r="W1178">
        <f>+VLOOKUP(D1178,'[1]TT T8'!O$865:P$1022,2,0)</f>
        <v>-299528</v>
      </c>
      <c r="X1178" s="59">
        <f t="shared" si="64"/>
        <v>0</v>
      </c>
      <c r="Y1178" s="59"/>
      <c r="Z1178" s="59"/>
    </row>
    <row r="1179" spans="1:26" hidden="1" x14ac:dyDescent="0.3">
      <c r="A1179">
        <f t="shared" si="62"/>
        <v>7</v>
      </c>
      <c r="B1179" s="55">
        <v>45128</v>
      </c>
      <c r="C1179" s="56" t="s">
        <v>22598</v>
      </c>
      <c r="D1179" s="87">
        <f t="shared" si="63"/>
        <v>2523</v>
      </c>
      <c r="E1179" s="56" t="s">
        <v>20847</v>
      </c>
      <c r="F1179" s="56" t="s">
        <v>22599</v>
      </c>
      <c r="G1179" s="56" t="s">
        <v>11860</v>
      </c>
      <c r="H1179" s="56" t="s">
        <v>11719</v>
      </c>
      <c r="I1179" s="57">
        <v>-222116</v>
      </c>
      <c r="J1179" s="58" t="s">
        <v>11720</v>
      </c>
      <c r="K1179" s="57">
        <v>-22212</v>
      </c>
      <c r="L1179" s="59">
        <v>-244328</v>
      </c>
      <c r="U1179" s="74" t="e">
        <f>+VLOOKUP(D1179,'[1]TT T7'!O$895:P$1106,2,0)</f>
        <v>#N/A</v>
      </c>
      <c r="V1179" s="59" t="e">
        <f t="shared" si="65"/>
        <v>#N/A</v>
      </c>
      <c r="W1179">
        <f>+VLOOKUP(D1179,'[1]TT T8'!O$865:P$1022,2,0)</f>
        <v>-244328</v>
      </c>
      <c r="X1179" s="59">
        <f t="shared" si="64"/>
        <v>0</v>
      </c>
      <c r="Y1179" s="59"/>
      <c r="Z1179" s="59"/>
    </row>
    <row r="1180" spans="1:26" hidden="1" x14ac:dyDescent="0.3">
      <c r="A1180">
        <f t="shared" si="62"/>
        <v>7</v>
      </c>
      <c r="B1180" s="55">
        <v>45129</v>
      </c>
      <c r="C1180" s="56" t="s">
        <v>14019</v>
      </c>
      <c r="D1180" s="87">
        <f t="shared" si="63"/>
        <v>603</v>
      </c>
      <c r="E1180" s="56" t="s">
        <v>21057</v>
      </c>
      <c r="F1180" s="56" t="s">
        <v>22600</v>
      </c>
      <c r="G1180" s="56" t="s">
        <v>12188</v>
      </c>
      <c r="H1180" s="56" t="s">
        <v>12189</v>
      </c>
      <c r="I1180" s="57">
        <v>-119066</v>
      </c>
      <c r="J1180" s="58" t="s">
        <v>11726</v>
      </c>
      <c r="K1180" s="57">
        <v>-9525</v>
      </c>
      <c r="L1180" s="59">
        <v>-128591</v>
      </c>
      <c r="U1180" s="74" t="e">
        <f>+VLOOKUP(D1180,'[1]TT T7'!O$895:P$1106,2,0)</f>
        <v>#N/A</v>
      </c>
      <c r="V1180" s="59" t="e">
        <f t="shared" si="65"/>
        <v>#N/A</v>
      </c>
      <c r="W1180">
        <f>+VLOOKUP(D1180,'[1]TT T8'!O$865:P$1022,2,0)</f>
        <v>-128591</v>
      </c>
      <c r="X1180" s="59">
        <f t="shared" si="64"/>
        <v>0</v>
      </c>
      <c r="Y1180" s="59"/>
      <c r="Z1180" s="59"/>
    </row>
    <row r="1181" spans="1:26" hidden="1" x14ac:dyDescent="0.3">
      <c r="A1181">
        <f t="shared" si="62"/>
        <v>7</v>
      </c>
      <c r="B1181" s="55">
        <v>45129</v>
      </c>
      <c r="C1181" s="56" t="s">
        <v>14228</v>
      </c>
      <c r="D1181" s="87">
        <f t="shared" si="63"/>
        <v>857</v>
      </c>
      <c r="E1181" s="56" t="s">
        <v>20852</v>
      </c>
      <c r="F1181" s="56" t="s">
        <v>21426</v>
      </c>
      <c r="G1181" s="56" t="s">
        <v>12167</v>
      </c>
      <c r="H1181" s="56" t="s">
        <v>12168</v>
      </c>
      <c r="I1181" s="57">
        <v>-119066</v>
      </c>
      <c r="J1181" s="58" t="s">
        <v>11726</v>
      </c>
      <c r="K1181" s="57">
        <v>-9525</v>
      </c>
      <c r="L1181" s="59">
        <v>-128591</v>
      </c>
      <c r="U1181" s="74" t="e">
        <f>+VLOOKUP(D1181,'[1]TT T7'!O$895:P$1106,2,0)</f>
        <v>#N/A</v>
      </c>
      <c r="V1181" s="59" t="e">
        <f t="shared" si="65"/>
        <v>#N/A</v>
      </c>
      <c r="W1181">
        <f>+VLOOKUP(D1181,'[1]TT T8'!O$865:P$1022,2,0)</f>
        <v>-128591</v>
      </c>
      <c r="X1181" s="59">
        <f t="shared" si="64"/>
        <v>0</v>
      </c>
      <c r="Y1181" s="59"/>
      <c r="Z1181" s="59"/>
    </row>
    <row r="1182" spans="1:26" hidden="1" x14ac:dyDescent="0.3">
      <c r="A1182">
        <f t="shared" si="62"/>
        <v>7</v>
      </c>
      <c r="B1182" s="55">
        <v>45129</v>
      </c>
      <c r="C1182" s="56" t="s">
        <v>14233</v>
      </c>
      <c r="D1182" s="87">
        <f t="shared" si="63"/>
        <v>862</v>
      </c>
      <c r="E1182" s="56" t="s">
        <v>21104</v>
      </c>
      <c r="F1182" s="56" t="s">
        <v>22601</v>
      </c>
      <c r="G1182" s="56" t="s">
        <v>12624</v>
      </c>
      <c r="H1182" s="56" t="s">
        <v>12625</v>
      </c>
      <c r="I1182" s="57">
        <v>-176400</v>
      </c>
      <c r="J1182" s="58" t="s">
        <v>11720</v>
      </c>
      <c r="K1182" s="57">
        <v>-17640</v>
      </c>
      <c r="L1182" s="59">
        <v>-194040</v>
      </c>
      <c r="U1182" s="74" t="e">
        <f>+VLOOKUP(D1182,'[1]TT T7'!O$895:P$1106,2,0)</f>
        <v>#N/A</v>
      </c>
      <c r="V1182" s="59" t="e">
        <f t="shared" si="65"/>
        <v>#N/A</v>
      </c>
      <c r="W1182">
        <f>+VLOOKUP(D1182,'[1]TT T8'!O$865:P$1022,2,0)</f>
        <v>-194040</v>
      </c>
      <c r="X1182" s="59">
        <f t="shared" si="64"/>
        <v>0</v>
      </c>
      <c r="Y1182" s="59"/>
      <c r="Z1182" s="59"/>
    </row>
    <row r="1183" spans="1:26" hidden="1" x14ac:dyDescent="0.3">
      <c r="A1183">
        <f t="shared" si="62"/>
        <v>7</v>
      </c>
      <c r="B1183" s="55">
        <v>45131</v>
      </c>
      <c r="C1183" s="56" t="s">
        <v>22602</v>
      </c>
      <c r="D1183" s="87">
        <f t="shared" si="63"/>
        <v>1109</v>
      </c>
      <c r="E1183" s="56" t="s">
        <v>21808</v>
      </c>
      <c r="F1183" s="56" t="s">
        <v>22603</v>
      </c>
      <c r="G1183" s="56" t="s">
        <v>12309</v>
      </c>
      <c r="H1183" s="56" t="s">
        <v>12310</v>
      </c>
      <c r="I1183" s="57">
        <v>-311563</v>
      </c>
      <c r="J1183" s="58" t="s">
        <v>11720</v>
      </c>
      <c r="K1183" s="57">
        <v>-31156</v>
      </c>
      <c r="L1183" s="59">
        <v>-342719</v>
      </c>
      <c r="U1183" s="74" t="e">
        <f>+VLOOKUP(D1183,'[1]TT T7'!O$895:P$1106,2,0)</f>
        <v>#N/A</v>
      </c>
      <c r="V1183" s="59" t="e">
        <f t="shared" si="65"/>
        <v>#N/A</v>
      </c>
      <c r="W1183">
        <f>+VLOOKUP(D1183,'[1]TT T8'!O$865:P$1022,2,0)</f>
        <v>-342719</v>
      </c>
      <c r="X1183" s="59">
        <f t="shared" si="64"/>
        <v>0</v>
      </c>
      <c r="Y1183" s="59"/>
      <c r="Z1183" s="59"/>
    </row>
    <row r="1184" spans="1:26" hidden="1" x14ac:dyDescent="0.3">
      <c r="A1184">
        <f t="shared" si="62"/>
        <v>7</v>
      </c>
      <c r="B1184" s="55">
        <v>45131</v>
      </c>
      <c r="C1184" s="56" t="s">
        <v>22604</v>
      </c>
      <c r="D1184" s="87">
        <f t="shared" si="63"/>
        <v>1451</v>
      </c>
      <c r="E1184" s="56" t="s">
        <v>22392</v>
      </c>
      <c r="F1184" s="56" t="s">
        <v>22605</v>
      </c>
      <c r="G1184" s="56" t="s">
        <v>12400</v>
      </c>
      <c r="H1184" s="56" t="s">
        <v>12401</v>
      </c>
      <c r="I1184" s="57">
        <v>-848898</v>
      </c>
      <c r="J1184" s="58" t="s">
        <v>11720</v>
      </c>
      <c r="K1184" s="57">
        <v>-84890</v>
      </c>
      <c r="L1184" s="59">
        <v>-933788</v>
      </c>
      <c r="U1184" s="74" t="e">
        <f>+VLOOKUP(D1184,'[1]TT T7'!O$895:P$1106,2,0)</f>
        <v>#N/A</v>
      </c>
      <c r="V1184" s="59" t="e">
        <f t="shared" si="65"/>
        <v>#N/A</v>
      </c>
      <c r="W1184">
        <f>+VLOOKUP(D1184,'[1]TT T8'!O$865:P$1022,2,0)</f>
        <v>-933788</v>
      </c>
      <c r="X1184" s="59">
        <f t="shared" si="64"/>
        <v>0</v>
      </c>
      <c r="Y1184" s="59"/>
      <c r="Z1184" s="59"/>
    </row>
    <row r="1185" spans="1:26" hidden="1" x14ac:dyDescent="0.3">
      <c r="A1185">
        <f t="shared" si="62"/>
        <v>7</v>
      </c>
      <c r="B1185" s="55">
        <v>45131</v>
      </c>
      <c r="C1185" s="56" t="s">
        <v>22606</v>
      </c>
      <c r="D1185" s="87">
        <f t="shared" si="63"/>
        <v>2538</v>
      </c>
      <c r="E1185" s="56" t="s">
        <v>20847</v>
      </c>
      <c r="F1185" s="56" t="s">
        <v>22607</v>
      </c>
      <c r="G1185" s="56" t="s">
        <v>11860</v>
      </c>
      <c r="H1185" s="56" t="s">
        <v>11719</v>
      </c>
      <c r="I1185" s="57">
        <v>-339335</v>
      </c>
      <c r="J1185" s="58" t="s">
        <v>11720</v>
      </c>
      <c r="K1185" s="57">
        <v>-33934</v>
      </c>
      <c r="L1185" s="59">
        <v>-373269</v>
      </c>
      <c r="U1185" s="74" t="e">
        <f>+VLOOKUP(D1185,'[1]TT T7'!O$895:P$1106,2,0)</f>
        <v>#N/A</v>
      </c>
      <c r="V1185" s="59" t="e">
        <f t="shared" si="65"/>
        <v>#N/A</v>
      </c>
      <c r="W1185">
        <f>+VLOOKUP(D1185,'[1]TT T8'!O$865:P$1022,2,0)</f>
        <v>-373269</v>
      </c>
      <c r="X1185" s="59">
        <f t="shared" si="64"/>
        <v>0</v>
      </c>
      <c r="Y1185" s="59"/>
      <c r="Z1185" s="59"/>
    </row>
    <row r="1186" spans="1:26" hidden="1" x14ac:dyDescent="0.3">
      <c r="A1186">
        <f t="shared" si="62"/>
        <v>7</v>
      </c>
      <c r="B1186" s="55">
        <v>45131</v>
      </c>
      <c r="C1186" s="56" t="s">
        <v>22608</v>
      </c>
      <c r="D1186" s="87">
        <f t="shared" si="63"/>
        <v>28179</v>
      </c>
      <c r="E1186" s="56" t="s">
        <v>20824</v>
      </c>
      <c r="F1186" s="56" t="s">
        <v>22609</v>
      </c>
      <c r="G1186" s="56" t="s">
        <v>11799</v>
      </c>
      <c r="H1186" s="56" t="s">
        <v>11725</v>
      </c>
      <c r="I1186" s="57">
        <v>-353737</v>
      </c>
      <c r="J1186" s="58" t="s">
        <v>11720</v>
      </c>
      <c r="K1186" s="57">
        <v>-35374</v>
      </c>
      <c r="L1186" s="59">
        <v>-389111</v>
      </c>
      <c r="U1186" s="74" t="e">
        <f>+VLOOKUP(D1186,'[1]TT T7'!O$895:P$1106,2,0)</f>
        <v>#N/A</v>
      </c>
      <c r="V1186" s="59" t="e">
        <f t="shared" si="65"/>
        <v>#N/A</v>
      </c>
      <c r="W1186">
        <f>+VLOOKUP(D1186,'[1]TT T8'!O$865:P$1022,2,0)</f>
        <v>-389111</v>
      </c>
      <c r="X1186" s="59">
        <f t="shared" si="64"/>
        <v>0</v>
      </c>
      <c r="Y1186" s="59"/>
      <c r="Z1186" s="59"/>
    </row>
    <row r="1187" spans="1:26" hidden="1" x14ac:dyDescent="0.3">
      <c r="A1187">
        <f t="shared" si="62"/>
        <v>7</v>
      </c>
      <c r="B1187" s="55">
        <v>45131</v>
      </c>
      <c r="C1187" s="56" t="s">
        <v>22610</v>
      </c>
      <c r="D1187" s="87">
        <f t="shared" si="63"/>
        <v>28189</v>
      </c>
      <c r="E1187" s="56" t="s">
        <v>20824</v>
      </c>
      <c r="F1187" s="56" t="s">
        <v>22611</v>
      </c>
      <c r="G1187" s="56" t="s">
        <v>11799</v>
      </c>
      <c r="H1187" s="56" t="s">
        <v>11725</v>
      </c>
      <c r="I1187" s="57">
        <v>-219450</v>
      </c>
      <c r="J1187" s="58" t="s">
        <v>11720</v>
      </c>
      <c r="K1187" s="57">
        <v>-21945</v>
      </c>
      <c r="L1187" s="59">
        <v>-241395</v>
      </c>
      <c r="U1187" s="74" t="e">
        <f>+VLOOKUP(D1187,'[1]TT T7'!O$895:P$1106,2,0)</f>
        <v>#N/A</v>
      </c>
      <c r="V1187" s="59" t="e">
        <f t="shared" si="65"/>
        <v>#N/A</v>
      </c>
      <c r="W1187">
        <f>+VLOOKUP(D1187,'[1]TT T8'!O$865:P$1022,2,0)</f>
        <v>-241395</v>
      </c>
      <c r="X1187" s="59">
        <f t="shared" si="64"/>
        <v>0</v>
      </c>
      <c r="Y1187" s="59"/>
      <c r="Z1187" s="59"/>
    </row>
    <row r="1188" spans="1:26" hidden="1" x14ac:dyDescent="0.3">
      <c r="A1188">
        <f t="shared" si="62"/>
        <v>7</v>
      </c>
      <c r="B1188" s="55">
        <v>45131</v>
      </c>
      <c r="C1188" s="56" t="s">
        <v>22612</v>
      </c>
      <c r="D1188" s="87">
        <f t="shared" si="63"/>
        <v>28232</v>
      </c>
      <c r="E1188" s="56" t="s">
        <v>20824</v>
      </c>
      <c r="F1188" s="56" t="s">
        <v>22613</v>
      </c>
      <c r="G1188" s="56" t="s">
        <v>11799</v>
      </c>
      <c r="H1188" s="56" t="s">
        <v>11725</v>
      </c>
      <c r="I1188" s="57">
        <v>-173040</v>
      </c>
      <c r="J1188" s="58" t="s">
        <v>11720</v>
      </c>
      <c r="K1188" s="57">
        <v>-17304</v>
      </c>
      <c r="L1188" s="59">
        <v>-190344</v>
      </c>
      <c r="U1188" s="74" t="e">
        <f>+VLOOKUP(D1188,'[1]TT T7'!O$895:P$1106,2,0)</f>
        <v>#N/A</v>
      </c>
      <c r="V1188" s="59" t="e">
        <f t="shared" si="65"/>
        <v>#N/A</v>
      </c>
      <c r="W1188">
        <f>+VLOOKUP(D1188,'[1]TT T8'!O$865:P$1022,2,0)</f>
        <v>-190344</v>
      </c>
      <c r="X1188" s="59">
        <f t="shared" si="64"/>
        <v>0</v>
      </c>
      <c r="Y1188" s="59"/>
      <c r="Z1188" s="59"/>
    </row>
    <row r="1189" spans="1:26" hidden="1" x14ac:dyDescent="0.3">
      <c r="A1189">
        <f t="shared" si="62"/>
        <v>7</v>
      </c>
      <c r="B1189" s="55">
        <v>45131</v>
      </c>
      <c r="C1189" s="56" t="s">
        <v>22614</v>
      </c>
      <c r="D1189" s="87">
        <f t="shared" si="63"/>
        <v>28233</v>
      </c>
      <c r="E1189" s="56" t="s">
        <v>20824</v>
      </c>
      <c r="F1189" s="56" t="s">
        <v>22613</v>
      </c>
      <c r="G1189" s="56" t="s">
        <v>11799</v>
      </c>
      <c r="H1189" s="56" t="s">
        <v>11725</v>
      </c>
      <c r="I1189" s="57">
        <v>-111058</v>
      </c>
      <c r="J1189" s="58" t="s">
        <v>11720</v>
      </c>
      <c r="K1189" s="57">
        <v>-11106</v>
      </c>
      <c r="L1189" s="59">
        <v>-122164</v>
      </c>
      <c r="U1189" s="74" t="e">
        <f>+VLOOKUP(D1189,'[1]TT T7'!O$895:P$1106,2,0)</f>
        <v>#N/A</v>
      </c>
      <c r="V1189" s="59" t="e">
        <f t="shared" si="65"/>
        <v>#N/A</v>
      </c>
      <c r="W1189">
        <f>+VLOOKUP(D1189,'[1]TT T8'!O$865:P$1022,2,0)</f>
        <v>-122164</v>
      </c>
      <c r="X1189" s="59">
        <f t="shared" si="64"/>
        <v>0</v>
      </c>
      <c r="Y1189" s="59"/>
      <c r="Z1189" s="59"/>
    </row>
    <row r="1190" spans="1:26" hidden="1" x14ac:dyDescent="0.3">
      <c r="A1190">
        <f t="shared" si="62"/>
        <v>7</v>
      </c>
      <c r="B1190" s="55">
        <v>45131</v>
      </c>
      <c r="C1190" s="56" t="s">
        <v>17575</v>
      </c>
      <c r="D1190" s="87">
        <f t="shared" si="63"/>
        <v>28295</v>
      </c>
      <c r="E1190" s="56" t="s">
        <v>20824</v>
      </c>
      <c r="F1190" s="56" t="s">
        <v>22615</v>
      </c>
      <c r="G1190" s="56" t="s">
        <v>11799</v>
      </c>
      <c r="H1190" s="56" t="s">
        <v>11725</v>
      </c>
      <c r="I1190" s="57">
        <v>-119066</v>
      </c>
      <c r="J1190" s="58" t="s">
        <v>11720</v>
      </c>
      <c r="K1190" s="57">
        <v>-11907</v>
      </c>
      <c r="L1190" s="59">
        <v>-130973</v>
      </c>
      <c r="U1190" s="74" t="e">
        <f>+VLOOKUP(D1190,'[1]TT T7'!O$895:P$1106,2,0)</f>
        <v>#N/A</v>
      </c>
      <c r="V1190" s="59" t="e">
        <f t="shared" si="65"/>
        <v>#N/A</v>
      </c>
      <c r="W1190">
        <f>+VLOOKUP(D1190,'[1]TT T8'!O$865:P$1022,2,0)</f>
        <v>-130973</v>
      </c>
      <c r="X1190" s="59">
        <f t="shared" si="64"/>
        <v>0</v>
      </c>
      <c r="Y1190" s="59"/>
      <c r="Z1190" s="59"/>
    </row>
    <row r="1191" spans="1:26" hidden="1" x14ac:dyDescent="0.3">
      <c r="A1191">
        <f t="shared" si="62"/>
        <v>7</v>
      </c>
      <c r="B1191" s="55">
        <v>45131</v>
      </c>
      <c r="C1191" s="56" t="s">
        <v>22616</v>
      </c>
      <c r="D1191" s="87">
        <f t="shared" si="63"/>
        <v>28331</v>
      </c>
      <c r="E1191" s="56" t="s">
        <v>20824</v>
      </c>
      <c r="F1191" s="56" t="s">
        <v>22617</v>
      </c>
      <c r="G1191" s="56" t="s">
        <v>11799</v>
      </c>
      <c r="H1191" s="56" t="s">
        <v>11725</v>
      </c>
      <c r="I1191" s="57">
        <v>-161240</v>
      </c>
      <c r="J1191" s="58" t="s">
        <v>11720</v>
      </c>
      <c r="K1191" s="57">
        <v>-16124</v>
      </c>
      <c r="L1191" s="59">
        <v>-177364</v>
      </c>
      <c r="U1191" s="74" t="e">
        <f>+VLOOKUP(D1191,'[1]TT T7'!O$895:P$1106,2,0)</f>
        <v>#N/A</v>
      </c>
      <c r="V1191" s="59" t="e">
        <f t="shared" si="65"/>
        <v>#N/A</v>
      </c>
      <c r="W1191">
        <f>+VLOOKUP(D1191,'[1]TT T8'!O$865:P$1022,2,0)</f>
        <v>-177364</v>
      </c>
      <c r="X1191" s="59">
        <f t="shared" si="64"/>
        <v>0</v>
      </c>
      <c r="Y1191" s="59"/>
      <c r="Z1191" s="59"/>
    </row>
    <row r="1192" spans="1:26" hidden="1" x14ac:dyDescent="0.3">
      <c r="A1192">
        <f t="shared" si="62"/>
        <v>7</v>
      </c>
      <c r="B1192" s="55">
        <v>45132</v>
      </c>
      <c r="C1192" s="56" t="s">
        <v>13943</v>
      </c>
      <c r="D1192" s="87">
        <f t="shared" si="63"/>
        <v>503</v>
      </c>
      <c r="E1192" s="56" t="s">
        <v>21188</v>
      </c>
      <c r="F1192" s="56" t="s">
        <v>21535</v>
      </c>
      <c r="G1192" s="56" t="s">
        <v>12293</v>
      </c>
      <c r="H1192" s="56" t="s">
        <v>12294</v>
      </c>
      <c r="I1192" s="57">
        <v>-309958</v>
      </c>
      <c r="J1192" s="58" t="s">
        <v>11726</v>
      </c>
      <c r="K1192" s="57">
        <v>-24797</v>
      </c>
      <c r="L1192" s="59">
        <v>-334755</v>
      </c>
      <c r="U1192" s="74" t="e">
        <f>+VLOOKUP(D1192,'[1]TT T7'!O$895:P$1106,2,0)</f>
        <v>#N/A</v>
      </c>
      <c r="V1192" s="59" t="e">
        <f t="shared" si="65"/>
        <v>#N/A</v>
      </c>
      <c r="W1192">
        <f>+VLOOKUP(D1192,'[1]TT T8'!O$865:P$1022,2,0)</f>
        <v>-334755</v>
      </c>
      <c r="X1192" s="59">
        <f t="shared" si="64"/>
        <v>0</v>
      </c>
      <c r="Y1192" s="59"/>
      <c r="Z1192" s="59"/>
    </row>
    <row r="1193" spans="1:26" hidden="1" x14ac:dyDescent="0.3">
      <c r="A1193">
        <f t="shared" si="62"/>
        <v>7</v>
      </c>
      <c r="B1193" s="55">
        <v>45132</v>
      </c>
      <c r="C1193" s="56" t="s">
        <v>14218</v>
      </c>
      <c r="D1193" s="87">
        <f t="shared" si="63"/>
        <v>827</v>
      </c>
      <c r="E1193" s="56" t="s">
        <v>20866</v>
      </c>
      <c r="F1193" s="56" t="s">
        <v>22618</v>
      </c>
      <c r="G1193" s="56" t="s">
        <v>12228</v>
      </c>
      <c r="H1193" s="56" t="s">
        <v>12229</v>
      </c>
      <c r="I1193" s="57">
        <v>-184489</v>
      </c>
      <c r="J1193" s="58" t="s">
        <v>11720</v>
      </c>
      <c r="K1193" s="57">
        <v>-18449</v>
      </c>
      <c r="L1193" s="59">
        <v>-202938</v>
      </c>
      <c r="U1193" s="74" t="e">
        <f>+VLOOKUP(D1193,'[1]TT T7'!O$895:P$1106,2,0)</f>
        <v>#N/A</v>
      </c>
      <c r="V1193" s="59" t="e">
        <f t="shared" si="65"/>
        <v>#N/A</v>
      </c>
      <c r="W1193">
        <f>+VLOOKUP(D1193,'[1]TT T8'!O$865:P$1022,2,0)</f>
        <v>-202938</v>
      </c>
      <c r="X1193" s="59">
        <f t="shared" si="64"/>
        <v>0</v>
      </c>
      <c r="Y1193" s="59"/>
      <c r="Z1193" s="59"/>
    </row>
    <row r="1194" spans="1:26" hidden="1" x14ac:dyDescent="0.3">
      <c r="A1194">
        <f t="shared" si="62"/>
        <v>7</v>
      </c>
      <c r="B1194" s="55">
        <v>45132</v>
      </c>
      <c r="C1194" s="56" t="s">
        <v>22619</v>
      </c>
      <c r="D1194" s="87">
        <f t="shared" si="63"/>
        <v>7758</v>
      </c>
      <c r="E1194" s="56" t="s">
        <v>20849</v>
      </c>
      <c r="F1194" s="56" t="s">
        <v>22620</v>
      </c>
      <c r="G1194" s="56" t="s">
        <v>12239</v>
      </c>
      <c r="H1194" s="56" t="s">
        <v>12240</v>
      </c>
      <c r="I1194" s="57">
        <v>-260073</v>
      </c>
      <c r="J1194" s="58" t="s">
        <v>11720</v>
      </c>
      <c r="K1194" s="57">
        <v>-26007</v>
      </c>
      <c r="L1194" s="59">
        <v>-286080</v>
      </c>
      <c r="U1194" s="74" t="e">
        <f>+VLOOKUP(D1194,'[1]TT T7'!O$895:P$1106,2,0)</f>
        <v>#N/A</v>
      </c>
      <c r="V1194" s="59" t="e">
        <f t="shared" si="65"/>
        <v>#N/A</v>
      </c>
      <c r="W1194">
        <f>+VLOOKUP(D1194,'[1]TT T8'!O$865:P$1022,2,0)</f>
        <v>-286080</v>
      </c>
      <c r="X1194" s="59">
        <f t="shared" si="64"/>
        <v>0</v>
      </c>
      <c r="Y1194" s="59"/>
      <c r="Z1194" s="59"/>
    </row>
    <row r="1195" spans="1:26" hidden="1" x14ac:dyDescent="0.3">
      <c r="A1195">
        <f t="shared" si="62"/>
        <v>7</v>
      </c>
      <c r="B1195" s="55">
        <v>45132</v>
      </c>
      <c r="C1195" s="56" t="s">
        <v>22621</v>
      </c>
      <c r="D1195" s="87">
        <f t="shared" si="63"/>
        <v>28373</v>
      </c>
      <c r="E1195" s="56" t="s">
        <v>20824</v>
      </c>
      <c r="F1195" s="56" t="s">
        <v>22622</v>
      </c>
      <c r="G1195" s="56" t="s">
        <v>11799</v>
      </c>
      <c r="H1195" s="56" t="s">
        <v>11725</v>
      </c>
      <c r="I1195" s="57">
        <v>-417084</v>
      </c>
      <c r="J1195" s="58" t="s">
        <v>11720</v>
      </c>
      <c r="K1195" s="57">
        <v>-41708</v>
      </c>
      <c r="L1195" s="59">
        <v>-458792</v>
      </c>
      <c r="U1195" s="74" t="e">
        <f>+VLOOKUP(D1195,'[1]TT T7'!O$895:P$1106,2,0)</f>
        <v>#N/A</v>
      </c>
      <c r="V1195" s="59" t="e">
        <f t="shared" si="65"/>
        <v>#N/A</v>
      </c>
      <c r="W1195">
        <f>+VLOOKUP(D1195,'[1]TT T8'!O$865:P$1022,2,0)</f>
        <v>-458792</v>
      </c>
      <c r="X1195" s="59">
        <f t="shared" si="64"/>
        <v>0</v>
      </c>
      <c r="Y1195" s="59"/>
      <c r="Z1195" s="59"/>
    </row>
    <row r="1196" spans="1:26" hidden="1" x14ac:dyDescent="0.3">
      <c r="A1196">
        <f t="shared" si="62"/>
        <v>7</v>
      </c>
      <c r="B1196" s="55">
        <v>45132</v>
      </c>
      <c r="C1196" s="56" t="s">
        <v>22623</v>
      </c>
      <c r="D1196" s="87">
        <f t="shared" si="63"/>
        <v>28436</v>
      </c>
      <c r="E1196" s="56" t="s">
        <v>20824</v>
      </c>
      <c r="F1196" s="56" t="s">
        <v>22624</v>
      </c>
      <c r="G1196" s="56" t="s">
        <v>11799</v>
      </c>
      <c r="H1196" s="56" t="s">
        <v>11725</v>
      </c>
      <c r="I1196" s="57">
        <v>-68063</v>
      </c>
      <c r="J1196" s="58" t="s">
        <v>11720</v>
      </c>
      <c r="K1196" s="57">
        <v>-6806</v>
      </c>
      <c r="L1196" s="59">
        <v>-74869</v>
      </c>
      <c r="U1196" s="74" t="e">
        <f>+VLOOKUP(D1196,'[1]TT T7'!O$895:P$1106,2,0)</f>
        <v>#N/A</v>
      </c>
      <c r="V1196" s="59" t="e">
        <f t="shared" si="65"/>
        <v>#N/A</v>
      </c>
      <c r="W1196">
        <f>+VLOOKUP(D1196,'[1]TT T8'!O$865:P$1022,2,0)</f>
        <v>-74869</v>
      </c>
      <c r="X1196" s="59">
        <f t="shared" si="64"/>
        <v>0</v>
      </c>
      <c r="Y1196" s="59"/>
      <c r="Z1196" s="59"/>
    </row>
    <row r="1197" spans="1:26" hidden="1" x14ac:dyDescent="0.3">
      <c r="A1197">
        <f t="shared" si="62"/>
        <v>7</v>
      </c>
      <c r="B1197" s="55">
        <v>45132</v>
      </c>
      <c r="C1197" s="56" t="s">
        <v>17636</v>
      </c>
      <c r="D1197" s="87">
        <f t="shared" si="63"/>
        <v>28446</v>
      </c>
      <c r="E1197" s="56" t="s">
        <v>20824</v>
      </c>
      <c r="F1197" s="56" t="s">
        <v>22625</v>
      </c>
      <c r="G1197" s="56" t="s">
        <v>11799</v>
      </c>
      <c r="H1197" s="56" t="s">
        <v>11725</v>
      </c>
      <c r="I1197" s="57">
        <v>-136126</v>
      </c>
      <c r="J1197" s="58" t="s">
        <v>11720</v>
      </c>
      <c r="K1197" s="57">
        <v>-13613</v>
      </c>
      <c r="L1197" s="59">
        <v>-149739</v>
      </c>
      <c r="U1197" s="74" t="e">
        <f>+VLOOKUP(D1197,'[1]TT T7'!O$895:P$1106,2,0)</f>
        <v>#N/A</v>
      </c>
      <c r="V1197" s="59" t="e">
        <f t="shared" si="65"/>
        <v>#N/A</v>
      </c>
      <c r="W1197">
        <f>+VLOOKUP(D1197,'[1]TT T8'!O$865:P$1022,2,0)</f>
        <v>-149739</v>
      </c>
      <c r="X1197" s="59">
        <f t="shared" ref="X1197:X1228" si="66">+W1197-L1197</f>
        <v>0</v>
      </c>
      <c r="Y1197" s="59"/>
      <c r="Z1197" s="59"/>
    </row>
    <row r="1198" spans="1:26" hidden="1" x14ac:dyDescent="0.3">
      <c r="A1198">
        <f t="shared" si="62"/>
        <v>7</v>
      </c>
      <c r="B1198" s="55">
        <v>45133</v>
      </c>
      <c r="C1198" s="56" t="s">
        <v>13992</v>
      </c>
      <c r="D1198" s="87">
        <f t="shared" si="63"/>
        <v>585</v>
      </c>
      <c r="E1198" s="56" t="s">
        <v>21060</v>
      </c>
      <c r="F1198" s="56" t="s">
        <v>22626</v>
      </c>
      <c r="G1198" s="56" t="s">
        <v>12231</v>
      </c>
      <c r="H1198" s="56" t="s">
        <v>12232</v>
      </c>
      <c r="I1198" s="57">
        <v>-536758</v>
      </c>
      <c r="J1198" s="58" t="s">
        <v>11720</v>
      </c>
      <c r="K1198" s="57">
        <v>-53676</v>
      </c>
      <c r="L1198" s="59">
        <v>-590434</v>
      </c>
      <c r="U1198" s="74" t="s">
        <v>20864</v>
      </c>
      <c r="V1198" s="59" t="e">
        <f t="shared" si="65"/>
        <v>#VALUE!</v>
      </c>
      <c r="W1198">
        <f>+VLOOKUP(D1198,'[1]TT T8'!O$865:P$1022,2,0)</f>
        <v>-590434</v>
      </c>
      <c r="X1198" s="59">
        <f t="shared" si="66"/>
        <v>0</v>
      </c>
      <c r="Y1198" s="59"/>
      <c r="Z1198" s="59"/>
    </row>
    <row r="1199" spans="1:26" hidden="1" x14ac:dyDescent="0.3">
      <c r="A1199">
        <f t="shared" si="62"/>
        <v>7</v>
      </c>
      <c r="B1199" s="55">
        <v>45133</v>
      </c>
      <c r="C1199" s="56" t="s">
        <v>21249</v>
      </c>
      <c r="D1199" s="87">
        <f t="shared" si="63"/>
        <v>1052</v>
      </c>
      <c r="E1199" s="56" t="s">
        <v>22339</v>
      </c>
      <c r="F1199" s="56" t="s">
        <v>22627</v>
      </c>
      <c r="G1199" s="56" t="s">
        <v>12312</v>
      </c>
      <c r="H1199" s="56" t="s">
        <v>12313</v>
      </c>
      <c r="I1199" s="57">
        <v>-88200</v>
      </c>
      <c r="J1199" s="58" t="s">
        <v>11726</v>
      </c>
      <c r="K1199" s="57">
        <v>-7056</v>
      </c>
      <c r="L1199" s="59">
        <v>-95256</v>
      </c>
      <c r="U1199" s="74" t="e">
        <f>+VLOOKUP(D1199,'[1]TT T7'!O$895:P$1106,2,0)</f>
        <v>#N/A</v>
      </c>
      <c r="V1199" s="59" t="e">
        <f t="shared" si="65"/>
        <v>#N/A</v>
      </c>
      <c r="W1199">
        <f>+VLOOKUP(D1199,'[1]TT T8'!O$865:P$1022,2,0)</f>
        <v>-95256</v>
      </c>
      <c r="X1199" s="59">
        <f t="shared" si="66"/>
        <v>0</v>
      </c>
      <c r="Y1199" s="59"/>
      <c r="Z1199" s="59"/>
    </row>
    <row r="1200" spans="1:26" hidden="1" x14ac:dyDescent="0.3">
      <c r="A1200">
        <f t="shared" si="62"/>
        <v>7</v>
      </c>
      <c r="B1200" s="55">
        <v>45133</v>
      </c>
      <c r="C1200" s="56" t="s">
        <v>22628</v>
      </c>
      <c r="D1200" s="87">
        <f t="shared" si="63"/>
        <v>28736</v>
      </c>
      <c r="E1200" s="56" t="s">
        <v>20824</v>
      </c>
      <c r="F1200" s="56" t="s">
        <v>22629</v>
      </c>
      <c r="G1200" s="56" t="s">
        <v>11799</v>
      </c>
      <c r="H1200" s="56" t="s">
        <v>11725</v>
      </c>
      <c r="I1200" s="57">
        <v>-785540</v>
      </c>
      <c r="J1200" s="58" t="s">
        <v>11726</v>
      </c>
      <c r="K1200" s="57">
        <v>-62843</v>
      </c>
      <c r="L1200" s="59">
        <v>-848383</v>
      </c>
      <c r="U1200" s="74" t="e">
        <f>+VLOOKUP(D1200,'[1]TT T7'!O$895:P$1106,2,0)</f>
        <v>#N/A</v>
      </c>
      <c r="V1200" s="59" t="e">
        <f t="shared" si="65"/>
        <v>#N/A</v>
      </c>
      <c r="W1200">
        <f>+VLOOKUP(D1200,'[1]TT T8'!O$865:P$1022,2,0)</f>
        <v>-848383</v>
      </c>
      <c r="X1200" s="59">
        <f t="shared" si="66"/>
        <v>0</v>
      </c>
      <c r="Y1200" s="59"/>
      <c r="Z1200" s="59"/>
    </row>
    <row r="1201" spans="1:26" hidden="1" x14ac:dyDescent="0.3">
      <c r="A1201">
        <f t="shared" si="62"/>
        <v>7</v>
      </c>
      <c r="B1201" s="55">
        <v>45133</v>
      </c>
      <c r="C1201" s="56" t="s">
        <v>22630</v>
      </c>
      <c r="D1201" s="87">
        <f t="shared" si="63"/>
        <v>28759</v>
      </c>
      <c r="E1201" s="56" t="s">
        <v>20824</v>
      </c>
      <c r="F1201" s="56" t="s">
        <v>22631</v>
      </c>
      <c r="G1201" s="56" t="s">
        <v>11799</v>
      </c>
      <c r="H1201" s="56" t="s">
        <v>11725</v>
      </c>
      <c r="I1201" s="57">
        <v>-435600</v>
      </c>
      <c r="J1201" s="58" t="s">
        <v>11720</v>
      </c>
      <c r="K1201" s="57">
        <v>-43560</v>
      </c>
      <c r="L1201" s="59">
        <v>-479160</v>
      </c>
      <c r="U1201" s="74" t="e">
        <f>+VLOOKUP(D1201,'[1]TT T7'!O$895:P$1106,2,0)</f>
        <v>#N/A</v>
      </c>
      <c r="V1201" s="59" t="e">
        <f t="shared" si="65"/>
        <v>#N/A</v>
      </c>
      <c r="W1201">
        <f>+VLOOKUP(D1201,'[1]TT T8'!O$865:P$1022,2,0)</f>
        <v>-479160</v>
      </c>
      <c r="X1201" s="59">
        <f t="shared" si="66"/>
        <v>0</v>
      </c>
      <c r="Y1201" s="59"/>
      <c r="Z1201" s="59"/>
    </row>
    <row r="1202" spans="1:26" hidden="1" x14ac:dyDescent="0.3">
      <c r="A1202">
        <f t="shared" si="62"/>
        <v>7</v>
      </c>
      <c r="B1202" s="55">
        <v>45134</v>
      </c>
      <c r="C1202" s="56" t="s">
        <v>22632</v>
      </c>
      <c r="D1202" s="87">
        <f t="shared" si="63"/>
        <v>1056</v>
      </c>
      <c r="E1202" s="56" t="s">
        <v>22339</v>
      </c>
      <c r="F1202" s="56" t="s">
        <v>22627</v>
      </c>
      <c r="G1202" s="56" t="s">
        <v>12312</v>
      </c>
      <c r="H1202" s="56" t="s">
        <v>12313</v>
      </c>
      <c r="I1202" s="57">
        <v>-88200</v>
      </c>
      <c r="J1202" s="58" t="s">
        <v>11726</v>
      </c>
      <c r="K1202" s="57">
        <v>-7056</v>
      </c>
      <c r="L1202" s="59">
        <v>-95256</v>
      </c>
      <c r="U1202" s="74" t="e">
        <f>+VLOOKUP(D1202,'[1]TT T7'!O$895:P$1106,2,0)</f>
        <v>#N/A</v>
      </c>
      <c r="V1202" s="59" t="e">
        <f t="shared" si="65"/>
        <v>#N/A</v>
      </c>
      <c r="W1202">
        <f>+VLOOKUP(D1202,'[1]TT T8'!O$865:P$1022,2,0)</f>
        <v>-95256</v>
      </c>
      <c r="X1202" s="59">
        <f t="shared" si="66"/>
        <v>0</v>
      </c>
      <c r="Y1202" s="59"/>
      <c r="Z1202" s="59"/>
    </row>
    <row r="1203" spans="1:26" hidden="1" x14ac:dyDescent="0.3">
      <c r="A1203">
        <f t="shared" si="62"/>
        <v>7</v>
      </c>
      <c r="B1203" s="55">
        <v>45134</v>
      </c>
      <c r="C1203" s="56" t="s">
        <v>14377</v>
      </c>
      <c r="D1203" s="87">
        <f t="shared" si="63"/>
        <v>1095</v>
      </c>
      <c r="E1203" s="56" t="s">
        <v>21192</v>
      </c>
      <c r="F1203" s="56" t="s">
        <v>22633</v>
      </c>
      <c r="G1203" s="56" t="s">
        <v>12254</v>
      </c>
      <c r="H1203" s="56" t="s">
        <v>12255</v>
      </c>
      <c r="I1203" s="57">
        <v>-88846</v>
      </c>
      <c r="J1203" s="58" t="s">
        <v>11726</v>
      </c>
      <c r="K1203" s="57">
        <v>-7108</v>
      </c>
      <c r="L1203" s="59">
        <v>-95954</v>
      </c>
      <c r="U1203" s="74" t="e">
        <f>+VLOOKUP(D1203,'[1]TT T7'!O$895:P$1106,2,0)</f>
        <v>#N/A</v>
      </c>
      <c r="V1203" s="59" t="e">
        <f t="shared" si="65"/>
        <v>#N/A</v>
      </c>
      <c r="W1203">
        <f>+VLOOKUP(D1203,'[1]TT T8'!O$865:P$1022,2,0)</f>
        <v>-95954</v>
      </c>
      <c r="X1203" s="59">
        <f t="shared" si="66"/>
        <v>0</v>
      </c>
      <c r="Y1203" s="59"/>
      <c r="Z1203" s="59"/>
    </row>
    <row r="1204" spans="1:26" hidden="1" x14ac:dyDescent="0.3">
      <c r="A1204">
        <f t="shared" si="62"/>
        <v>7</v>
      </c>
      <c r="B1204" s="55">
        <v>45134</v>
      </c>
      <c r="C1204" s="56" t="s">
        <v>22634</v>
      </c>
      <c r="D1204" s="87">
        <f t="shared" si="63"/>
        <v>28871</v>
      </c>
      <c r="E1204" s="56" t="s">
        <v>20824</v>
      </c>
      <c r="F1204" s="56" t="s">
        <v>22635</v>
      </c>
      <c r="G1204" s="56" t="s">
        <v>11799</v>
      </c>
      <c r="H1204" s="56" t="s">
        <v>11725</v>
      </c>
      <c r="I1204" s="57">
        <v>-709787</v>
      </c>
      <c r="J1204" s="58" t="s">
        <v>11720</v>
      </c>
      <c r="K1204" s="57">
        <v>-70979</v>
      </c>
      <c r="L1204" s="59">
        <v>-780766</v>
      </c>
      <c r="U1204" s="74" t="e">
        <f>+VLOOKUP(D1204,'[1]TT T7'!O$895:P$1106,2,0)</f>
        <v>#N/A</v>
      </c>
      <c r="V1204" s="59" t="e">
        <f t="shared" si="65"/>
        <v>#N/A</v>
      </c>
      <c r="W1204">
        <f>+VLOOKUP(D1204,'[1]TT T8'!O$865:P$1022,2,0)</f>
        <v>-780766</v>
      </c>
      <c r="X1204" s="59">
        <f t="shared" si="66"/>
        <v>0</v>
      </c>
      <c r="Y1204" s="59"/>
      <c r="Z1204" s="59"/>
    </row>
    <row r="1205" spans="1:26" hidden="1" x14ac:dyDescent="0.3">
      <c r="A1205">
        <f t="shared" si="62"/>
        <v>8</v>
      </c>
      <c r="B1205" s="55">
        <v>45141</v>
      </c>
      <c r="C1205" s="56" t="s">
        <v>22636</v>
      </c>
      <c r="D1205" s="87">
        <f t="shared" si="63"/>
        <v>29800</v>
      </c>
      <c r="E1205" s="56" t="s">
        <v>20824</v>
      </c>
      <c r="F1205" s="56" t="s">
        <v>22637</v>
      </c>
      <c r="G1205" s="56" t="s">
        <v>11799</v>
      </c>
      <c r="H1205" s="56" t="s">
        <v>11725</v>
      </c>
      <c r="I1205" s="57">
        <v>-605645</v>
      </c>
      <c r="J1205" s="58" t="s">
        <v>11720</v>
      </c>
      <c r="K1205" s="57">
        <v>-60565</v>
      </c>
      <c r="L1205" s="59">
        <v>-666210</v>
      </c>
      <c r="U1205" s="74" t="e">
        <f>+VLOOKUP(D1205,'[1]TT T7'!O$895:P$1106,2,0)</f>
        <v>#N/A</v>
      </c>
      <c r="V1205" s="59" t="e">
        <f t="shared" si="65"/>
        <v>#N/A</v>
      </c>
      <c r="W1205">
        <f>+VLOOKUP(D1205,'[1]TT T8'!O$865:P$1022,2,0)</f>
        <v>-666210</v>
      </c>
      <c r="X1205" s="59">
        <f t="shared" si="66"/>
        <v>0</v>
      </c>
      <c r="Y1205" s="59"/>
      <c r="Z1205" s="59"/>
    </row>
    <row r="1206" spans="1:26" hidden="1" x14ac:dyDescent="0.3">
      <c r="A1206">
        <f t="shared" si="62"/>
        <v>7</v>
      </c>
      <c r="B1206" s="55">
        <v>45135</v>
      </c>
      <c r="C1206" s="56" t="s">
        <v>22638</v>
      </c>
      <c r="D1206" s="87">
        <f t="shared" si="63"/>
        <v>29000</v>
      </c>
      <c r="E1206" s="56" t="s">
        <v>20824</v>
      </c>
      <c r="F1206" s="56" t="s">
        <v>22639</v>
      </c>
      <c r="G1206" s="56" t="s">
        <v>11799</v>
      </c>
      <c r="H1206" s="56" t="s">
        <v>11725</v>
      </c>
      <c r="I1206" s="57">
        <v>-211422</v>
      </c>
      <c r="J1206" s="58" t="s">
        <v>11720</v>
      </c>
      <c r="K1206" s="57">
        <v>-21142</v>
      </c>
      <c r="L1206" s="59">
        <v>-232564</v>
      </c>
      <c r="U1206" s="74" t="e">
        <f>+VLOOKUP(D1206,'[1]TT T7'!O$895:P$1106,2,0)</f>
        <v>#N/A</v>
      </c>
      <c r="V1206" s="59" t="e">
        <f t="shared" si="65"/>
        <v>#N/A</v>
      </c>
      <c r="W1206">
        <f>+VLOOKUP(D1206,'[1]TT T8'!O$865:P$1022,2,0)</f>
        <v>-232564</v>
      </c>
      <c r="X1206" s="59">
        <f t="shared" si="66"/>
        <v>0</v>
      </c>
      <c r="Y1206" s="59"/>
      <c r="Z1206" s="59"/>
    </row>
    <row r="1207" spans="1:26" hidden="1" x14ac:dyDescent="0.3">
      <c r="A1207">
        <f t="shared" si="62"/>
        <v>7</v>
      </c>
      <c r="B1207" s="55">
        <v>45135</v>
      </c>
      <c r="C1207" s="56" t="s">
        <v>22640</v>
      </c>
      <c r="D1207" s="87">
        <f t="shared" si="63"/>
        <v>29024</v>
      </c>
      <c r="E1207" s="56" t="s">
        <v>20824</v>
      </c>
      <c r="F1207" s="56" t="s">
        <v>22641</v>
      </c>
      <c r="G1207" s="56" t="s">
        <v>11799</v>
      </c>
      <c r="H1207" s="56" t="s">
        <v>11725</v>
      </c>
      <c r="I1207" s="57">
        <v>-220293</v>
      </c>
      <c r="J1207" s="89">
        <v>0.1</v>
      </c>
      <c r="K1207" s="57">
        <f>+J1207*I1207</f>
        <v>-22029.300000000003</v>
      </c>
      <c r="L1207" s="59">
        <f>+K1207+I1207</f>
        <v>-242322.3</v>
      </c>
      <c r="U1207" s="74" t="e">
        <f>+VLOOKUP(D1207,'[1]TT T7'!O$895:P$1106,2,0)</f>
        <v>#N/A</v>
      </c>
      <c r="V1207" s="59" t="e">
        <f t="shared" si="65"/>
        <v>#N/A</v>
      </c>
      <c r="W1207">
        <v>-242322</v>
      </c>
      <c r="X1207" s="59">
        <f t="shared" si="66"/>
        <v>0.29999999998835847</v>
      </c>
      <c r="Y1207" s="59"/>
      <c r="Z1207" s="59"/>
    </row>
    <row r="1208" spans="1:26" hidden="1" x14ac:dyDescent="0.3">
      <c r="A1208">
        <f t="shared" si="62"/>
        <v>7</v>
      </c>
      <c r="B1208" s="55">
        <v>45136</v>
      </c>
      <c r="C1208" s="56" t="s">
        <v>21998</v>
      </c>
      <c r="D1208" s="87">
        <f t="shared" si="63"/>
        <v>1175</v>
      </c>
      <c r="E1208" s="56" t="s">
        <v>20826</v>
      </c>
      <c r="F1208" s="56" t="s">
        <v>21689</v>
      </c>
      <c r="G1208" s="56" t="s">
        <v>12161</v>
      </c>
      <c r="H1208" s="56" t="s">
        <v>12162</v>
      </c>
      <c r="I1208" s="57">
        <v>-177692</v>
      </c>
      <c r="J1208" s="58" t="s">
        <v>11726</v>
      </c>
      <c r="K1208" s="57">
        <v>-14215</v>
      </c>
      <c r="L1208" s="59">
        <v>-191907</v>
      </c>
      <c r="U1208" s="74" t="e">
        <f>+VLOOKUP(D1208,'[1]TT T7'!O$895:P$1106,2,0)</f>
        <v>#N/A</v>
      </c>
      <c r="V1208" s="59" t="e">
        <f t="shared" si="65"/>
        <v>#N/A</v>
      </c>
      <c r="W1208">
        <f>+VLOOKUP(D1208,'[1]TT T8'!O$865:P$1022,2,0)</f>
        <v>-191907</v>
      </c>
      <c r="X1208" s="59">
        <f t="shared" si="66"/>
        <v>0</v>
      </c>
      <c r="Y1208" s="59"/>
      <c r="Z1208" s="59"/>
    </row>
    <row r="1209" spans="1:26" hidden="1" x14ac:dyDescent="0.3">
      <c r="A1209">
        <f t="shared" si="62"/>
        <v>7</v>
      </c>
      <c r="B1209" s="55">
        <v>45136</v>
      </c>
      <c r="C1209" s="56" t="s">
        <v>22642</v>
      </c>
      <c r="D1209" s="87">
        <f t="shared" si="63"/>
        <v>1176</v>
      </c>
      <c r="E1209" s="56" t="s">
        <v>20826</v>
      </c>
      <c r="F1209" s="56" t="s">
        <v>22643</v>
      </c>
      <c r="G1209" s="56" t="s">
        <v>12161</v>
      </c>
      <c r="H1209" s="56" t="s">
        <v>12162</v>
      </c>
      <c r="I1209" s="57">
        <v>-88200</v>
      </c>
      <c r="J1209" s="58" t="s">
        <v>11726</v>
      </c>
      <c r="K1209" s="57">
        <v>-7056</v>
      </c>
      <c r="L1209" s="59">
        <v>-95256</v>
      </c>
      <c r="U1209" s="74" t="e">
        <f>+VLOOKUP(D1209,'[1]TT T7'!O$895:P$1106,2,0)</f>
        <v>#N/A</v>
      </c>
      <c r="V1209" s="59" t="e">
        <f t="shared" si="65"/>
        <v>#N/A</v>
      </c>
      <c r="W1209">
        <f>+VLOOKUP(D1209,'[1]TT T8'!O$865:P$1022,2,0)</f>
        <v>-95256</v>
      </c>
      <c r="X1209" s="59">
        <f t="shared" si="66"/>
        <v>0</v>
      </c>
      <c r="Y1209" s="59"/>
      <c r="Z1209" s="59"/>
    </row>
    <row r="1210" spans="1:26" hidden="1" x14ac:dyDescent="0.3">
      <c r="A1210">
        <f t="shared" si="62"/>
        <v>7</v>
      </c>
      <c r="B1210" s="55">
        <v>45138</v>
      </c>
      <c r="C1210" s="56" t="s">
        <v>22644</v>
      </c>
      <c r="D1210" s="87">
        <f t="shared" si="63"/>
        <v>2456</v>
      </c>
      <c r="E1210" s="56" t="s">
        <v>20828</v>
      </c>
      <c r="F1210" s="56" t="s">
        <v>22645</v>
      </c>
      <c r="G1210" s="56" t="s">
        <v>12367</v>
      </c>
      <c r="H1210" s="56" t="s">
        <v>12368</v>
      </c>
      <c r="I1210" s="57">
        <v>-203978</v>
      </c>
      <c r="J1210" s="58" t="s">
        <v>11726</v>
      </c>
      <c r="K1210" s="57">
        <v>-16318</v>
      </c>
      <c r="L1210" s="59">
        <v>-220296</v>
      </c>
      <c r="U1210" s="74" t="e">
        <f>+VLOOKUP(D1210,'[1]TT T7'!O$895:P$1106,2,0)</f>
        <v>#N/A</v>
      </c>
      <c r="V1210" s="59" t="e">
        <f t="shared" si="65"/>
        <v>#N/A</v>
      </c>
      <c r="W1210">
        <f>+VLOOKUP(D1210,'[1]TT T8'!O$865:P$1022,2,0)</f>
        <v>-220296</v>
      </c>
      <c r="X1210" s="59">
        <f t="shared" si="66"/>
        <v>0</v>
      </c>
      <c r="Y1210" s="59"/>
      <c r="Z1210" s="59"/>
    </row>
    <row r="1211" spans="1:26" hidden="1" x14ac:dyDescent="0.3">
      <c r="A1211">
        <f t="shared" si="62"/>
        <v>8</v>
      </c>
      <c r="B1211" s="55">
        <v>45139</v>
      </c>
      <c r="C1211" s="56" t="s">
        <v>14284</v>
      </c>
      <c r="D1211" s="87">
        <f t="shared" si="63"/>
        <v>933</v>
      </c>
      <c r="E1211" s="56" t="s">
        <v>20852</v>
      </c>
      <c r="F1211" s="56" t="s">
        <v>12167</v>
      </c>
      <c r="G1211" s="56" t="s">
        <v>12168</v>
      </c>
      <c r="H1211" s="56" t="s">
        <v>22646</v>
      </c>
      <c r="I1211" s="57">
        <v>-266538</v>
      </c>
      <c r="J1211" s="58" t="s">
        <v>11726</v>
      </c>
      <c r="K1211" s="57">
        <v>-21323</v>
      </c>
      <c r="L1211" s="59">
        <v>-287861</v>
      </c>
      <c r="U1211" s="120"/>
      <c r="W1211" t="e">
        <f>+VLOOKUP(D1211,'[1]TT T8'!O$865:P$1022,2,0)</f>
        <v>#N/A</v>
      </c>
      <c r="X1211" s="59" t="e">
        <f t="shared" si="66"/>
        <v>#N/A</v>
      </c>
      <c r="Y1211" s="59">
        <f>+VLOOKUP(D1211,'Thanh toán '!M$9244:N$9365,2,0)</f>
        <v>-287861</v>
      </c>
      <c r="Z1211" s="59">
        <f>+Y1211-L1211</f>
        <v>0</v>
      </c>
    </row>
    <row r="1212" spans="1:26" hidden="1" x14ac:dyDescent="0.3">
      <c r="A1212">
        <f t="shared" si="62"/>
        <v>8</v>
      </c>
      <c r="B1212" s="55">
        <v>45139</v>
      </c>
      <c r="C1212" s="56" t="s">
        <v>14448</v>
      </c>
      <c r="D1212" s="87">
        <f t="shared" si="63"/>
        <v>1520</v>
      </c>
      <c r="E1212" s="56" t="s">
        <v>20827</v>
      </c>
      <c r="F1212" s="56" t="s">
        <v>11970</v>
      </c>
      <c r="G1212" s="56" t="s">
        <v>11971</v>
      </c>
      <c r="H1212" s="56" t="s">
        <v>22647</v>
      </c>
      <c r="I1212" s="57">
        <v>-148500</v>
      </c>
      <c r="J1212" s="58" t="s">
        <v>11726</v>
      </c>
      <c r="K1212" s="57">
        <v>-11880</v>
      </c>
      <c r="L1212" s="59">
        <v>-160380</v>
      </c>
      <c r="U1212" s="35"/>
      <c r="W1212">
        <f>+VLOOKUP(D1212,'[1]TT T8'!O$865:P$1022,2,0)</f>
        <v>-160380</v>
      </c>
      <c r="X1212" s="59">
        <f t="shared" si="66"/>
        <v>0</v>
      </c>
      <c r="Y1212" s="59"/>
      <c r="Z1212" s="59"/>
    </row>
    <row r="1213" spans="1:26" hidden="1" x14ac:dyDescent="0.3">
      <c r="A1213">
        <f t="shared" si="62"/>
        <v>8</v>
      </c>
      <c r="B1213" s="55">
        <v>45139</v>
      </c>
      <c r="C1213" s="56" t="s">
        <v>22648</v>
      </c>
      <c r="D1213" s="87">
        <f t="shared" si="63"/>
        <v>1527</v>
      </c>
      <c r="E1213" s="56" t="s">
        <v>20827</v>
      </c>
      <c r="F1213" s="56" t="s">
        <v>11970</v>
      </c>
      <c r="G1213" s="56" t="s">
        <v>11971</v>
      </c>
      <c r="H1213" s="56" t="s">
        <v>22649</v>
      </c>
      <c r="I1213" s="57">
        <v>-88846</v>
      </c>
      <c r="J1213" s="58" t="s">
        <v>11726</v>
      </c>
      <c r="K1213" s="57">
        <v>-7108</v>
      </c>
      <c r="L1213" s="59">
        <v>-95954</v>
      </c>
      <c r="U1213" s="35"/>
      <c r="W1213">
        <f>+VLOOKUP(D1213,'[1]TT T8'!O$865:P$1022,2,0)</f>
        <v>-95954</v>
      </c>
      <c r="X1213" s="59">
        <f t="shared" si="66"/>
        <v>0</v>
      </c>
      <c r="Y1213" s="59"/>
      <c r="Z1213" s="59"/>
    </row>
    <row r="1214" spans="1:26" hidden="1" x14ac:dyDescent="0.3">
      <c r="A1214">
        <f t="shared" si="62"/>
        <v>8</v>
      </c>
      <c r="B1214" s="55">
        <v>45139</v>
      </c>
      <c r="C1214" s="56" t="s">
        <v>22650</v>
      </c>
      <c r="D1214" s="87">
        <f t="shared" si="63"/>
        <v>1533</v>
      </c>
      <c r="E1214" s="56" t="s">
        <v>20827</v>
      </c>
      <c r="F1214" s="56" t="s">
        <v>11970</v>
      </c>
      <c r="G1214" s="56" t="s">
        <v>11971</v>
      </c>
      <c r="H1214" s="56" t="s">
        <v>22651</v>
      </c>
      <c r="I1214" s="57">
        <v>-227874</v>
      </c>
      <c r="J1214" s="58" t="s">
        <v>11726</v>
      </c>
      <c r="K1214" s="57">
        <v>-18230</v>
      </c>
      <c r="L1214" s="59">
        <v>-246104</v>
      </c>
      <c r="U1214" s="35"/>
      <c r="W1214">
        <f>+VLOOKUP(D1214,'[1]TT T8'!O$865:P$1022,2,0)</f>
        <v>-246104</v>
      </c>
      <c r="X1214" s="59">
        <f t="shared" si="66"/>
        <v>0</v>
      </c>
      <c r="Y1214" s="59"/>
      <c r="Z1214" s="59"/>
    </row>
    <row r="1215" spans="1:26" hidden="1" x14ac:dyDescent="0.3">
      <c r="A1215">
        <f t="shared" si="62"/>
        <v>8</v>
      </c>
      <c r="B1215" s="55">
        <v>45139</v>
      </c>
      <c r="C1215" s="56" t="s">
        <v>22652</v>
      </c>
      <c r="D1215" s="87">
        <f t="shared" si="63"/>
        <v>2500</v>
      </c>
      <c r="E1215" s="56" t="s">
        <v>20828</v>
      </c>
      <c r="F1215" s="56" t="s">
        <v>12367</v>
      </c>
      <c r="G1215" s="56" t="s">
        <v>12368</v>
      </c>
      <c r="H1215" s="56" t="s">
        <v>22653</v>
      </c>
      <c r="I1215" s="57">
        <v>-554666</v>
      </c>
      <c r="J1215" s="58" t="s">
        <v>11720</v>
      </c>
      <c r="K1215" s="57">
        <v>-55467</v>
      </c>
      <c r="L1215" s="59">
        <v>-610133</v>
      </c>
      <c r="U1215" s="35"/>
      <c r="W1215">
        <f>+VLOOKUP(D1215,'[1]TT T8'!O$865:P$1022,2,0)</f>
        <v>-610133</v>
      </c>
      <c r="X1215" s="59">
        <f t="shared" si="66"/>
        <v>0</v>
      </c>
      <c r="Y1215" s="59"/>
      <c r="Z1215" s="59"/>
    </row>
    <row r="1216" spans="1:26" hidden="1" x14ac:dyDescent="0.3">
      <c r="A1216">
        <f t="shared" si="62"/>
        <v>8</v>
      </c>
      <c r="B1216" s="55">
        <v>45139</v>
      </c>
      <c r="C1216" s="56" t="s">
        <v>22654</v>
      </c>
      <c r="D1216" s="87">
        <f t="shared" si="63"/>
        <v>2630</v>
      </c>
      <c r="E1216" s="56" t="s">
        <v>20847</v>
      </c>
      <c r="F1216" s="56" t="s">
        <v>11860</v>
      </c>
      <c r="G1216" s="56" t="s">
        <v>11719</v>
      </c>
      <c r="H1216" s="56" t="s">
        <v>22655</v>
      </c>
      <c r="I1216" s="57">
        <v>-74250</v>
      </c>
      <c r="J1216" s="58" t="s">
        <v>11720</v>
      </c>
      <c r="K1216" s="57">
        <v>-7425</v>
      </c>
      <c r="L1216" s="59">
        <v>-81675</v>
      </c>
      <c r="U1216" s="35"/>
      <c r="W1216">
        <f>+VLOOKUP(D1216,'[1]TT T8'!O$865:P$1022,2,0)</f>
        <v>-81675</v>
      </c>
      <c r="X1216" s="59">
        <f t="shared" si="66"/>
        <v>0</v>
      </c>
      <c r="Y1216" s="59"/>
      <c r="Z1216" s="59"/>
    </row>
    <row r="1217" spans="1:26" hidden="1" x14ac:dyDescent="0.3">
      <c r="A1217">
        <f t="shared" si="62"/>
        <v>8</v>
      </c>
      <c r="B1217" s="55">
        <v>45139</v>
      </c>
      <c r="C1217" s="56" t="s">
        <v>22656</v>
      </c>
      <c r="D1217" s="87">
        <f t="shared" si="63"/>
        <v>2631</v>
      </c>
      <c r="E1217" s="56" t="s">
        <v>20847</v>
      </c>
      <c r="F1217" s="56" t="s">
        <v>11860</v>
      </c>
      <c r="G1217" s="56" t="s">
        <v>11719</v>
      </c>
      <c r="H1217" s="56" t="s">
        <v>22657</v>
      </c>
      <c r="I1217" s="57">
        <v>-148500</v>
      </c>
      <c r="J1217" s="58" t="s">
        <v>11720</v>
      </c>
      <c r="K1217" s="57">
        <v>-14850</v>
      </c>
      <c r="L1217" s="59">
        <v>-163350</v>
      </c>
      <c r="U1217" s="35"/>
      <c r="W1217">
        <f>+VLOOKUP(D1217,'[1]TT T8'!O$865:P$1022,2,0)</f>
        <v>-163350</v>
      </c>
      <c r="X1217" s="59">
        <f t="shared" si="66"/>
        <v>0</v>
      </c>
      <c r="Y1217" s="59"/>
      <c r="Z1217" s="59"/>
    </row>
    <row r="1218" spans="1:26" hidden="1" x14ac:dyDescent="0.3">
      <c r="A1218">
        <f t="shared" si="62"/>
        <v>8</v>
      </c>
      <c r="B1218" s="55">
        <v>45139</v>
      </c>
      <c r="C1218" s="56" t="s">
        <v>22658</v>
      </c>
      <c r="D1218" s="87">
        <f t="shared" si="63"/>
        <v>29245</v>
      </c>
      <c r="E1218" s="56" t="s">
        <v>20824</v>
      </c>
      <c r="F1218" s="56" t="s">
        <v>11799</v>
      </c>
      <c r="G1218" s="56" t="s">
        <v>11725</v>
      </c>
      <c r="H1218" s="56" t="s">
        <v>22395</v>
      </c>
      <c r="I1218" s="57">
        <v>-949282</v>
      </c>
      <c r="J1218" s="58" t="s">
        <v>11720</v>
      </c>
      <c r="K1218" s="57">
        <v>-94928</v>
      </c>
      <c r="L1218" s="59">
        <v>-1044210</v>
      </c>
      <c r="U1218" s="35"/>
      <c r="W1218">
        <f>+VLOOKUP(D1218,'[1]TT T8'!O$865:P$1022,2,0)</f>
        <v>-1044210</v>
      </c>
      <c r="X1218" s="59">
        <f t="shared" si="66"/>
        <v>0</v>
      </c>
      <c r="Y1218" s="59"/>
      <c r="Z1218" s="59"/>
    </row>
    <row r="1219" spans="1:26" hidden="1" x14ac:dyDescent="0.3">
      <c r="A1219">
        <f t="shared" si="62"/>
        <v>8</v>
      </c>
      <c r="B1219" s="55">
        <v>45140</v>
      </c>
      <c r="C1219" s="56" t="s">
        <v>13971</v>
      </c>
      <c r="D1219" s="87">
        <f t="shared" si="63"/>
        <v>528</v>
      </c>
      <c r="E1219" s="56" t="s">
        <v>20831</v>
      </c>
      <c r="F1219" s="56" t="s">
        <v>12835</v>
      </c>
      <c r="G1219" s="56" t="s">
        <v>12836</v>
      </c>
      <c r="H1219" s="56" t="s">
        <v>22659</v>
      </c>
      <c r="I1219" s="57">
        <v>-119066</v>
      </c>
      <c r="J1219" s="58" t="s">
        <v>11726</v>
      </c>
      <c r="K1219" s="57">
        <v>-9525</v>
      </c>
      <c r="L1219" s="59">
        <v>-128591</v>
      </c>
      <c r="U1219" s="35"/>
      <c r="W1219">
        <f>+VLOOKUP(D1219,'[1]TT T8'!O$865:P$1022,2,0)</f>
        <v>-128591</v>
      </c>
      <c r="X1219" s="59">
        <f t="shared" si="66"/>
        <v>0</v>
      </c>
      <c r="Y1219" s="59"/>
      <c r="Z1219" s="59"/>
    </row>
    <row r="1220" spans="1:26" hidden="1" x14ac:dyDescent="0.3">
      <c r="A1220">
        <f t="shared" si="62"/>
        <v>8</v>
      </c>
      <c r="B1220" s="55">
        <v>45140</v>
      </c>
      <c r="C1220" s="56" t="s">
        <v>14256</v>
      </c>
      <c r="D1220" s="87">
        <f t="shared" si="63"/>
        <v>888</v>
      </c>
      <c r="E1220" s="56" t="s">
        <v>20890</v>
      </c>
      <c r="F1220" s="56" t="s">
        <v>12194</v>
      </c>
      <c r="G1220" s="56" t="s">
        <v>12195</v>
      </c>
      <c r="H1220" s="56" t="s">
        <v>22660</v>
      </c>
      <c r="I1220" s="57">
        <v>-88846</v>
      </c>
      <c r="J1220" s="58" t="s">
        <v>11726</v>
      </c>
      <c r="K1220" s="57">
        <v>-7108</v>
      </c>
      <c r="L1220" s="59">
        <v>-95954</v>
      </c>
      <c r="U1220" s="35"/>
      <c r="W1220">
        <f>+VLOOKUP(D1220,'[1]TT T8'!O$865:P$1022,2,0)</f>
        <v>-95954</v>
      </c>
      <c r="X1220" s="59">
        <f t="shared" si="66"/>
        <v>0</v>
      </c>
      <c r="Y1220" s="59"/>
      <c r="Z1220" s="59"/>
    </row>
    <row r="1221" spans="1:26" hidden="1" x14ac:dyDescent="0.3">
      <c r="A1221">
        <f t="shared" si="62"/>
        <v>8</v>
      </c>
      <c r="B1221" s="55">
        <v>45140</v>
      </c>
      <c r="C1221" s="56" t="s">
        <v>21238</v>
      </c>
      <c r="D1221" s="87">
        <f t="shared" si="63"/>
        <v>1040</v>
      </c>
      <c r="E1221" s="56" t="s">
        <v>20919</v>
      </c>
      <c r="F1221" s="56" t="s">
        <v>12565</v>
      </c>
      <c r="G1221" s="56" t="s">
        <v>12566</v>
      </c>
      <c r="H1221" s="56" t="s">
        <v>22661</v>
      </c>
      <c r="I1221" s="57">
        <v>-73431</v>
      </c>
      <c r="J1221" s="58" t="s">
        <v>11726</v>
      </c>
      <c r="K1221" s="57">
        <v>-5874</v>
      </c>
      <c r="L1221" s="59">
        <v>-79305</v>
      </c>
      <c r="U1221" s="35"/>
      <c r="W1221">
        <f>+VLOOKUP(D1221,'[1]TT T8'!O$865:P$1022,2,0)</f>
        <v>-79305</v>
      </c>
      <c r="X1221" s="59">
        <f t="shared" si="66"/>
        <v>0</v>
      </c>
      <c r="Y1221" s="59"/>
      <c r="Z1221" s="59"/>
    </row>
    <row r="1222" spans="1:26" hidden="1" x14ac:dyDescent="0.3">
      <c r="A1222">
        <f t="shared" si="62"/>
        <v>8</v>
      </c>
      <c r="B1222" s="55">
        <v>45140</v>
      </c>
      <c r="C1222" s="56" t="s">
        <v>22662</v>
      </c>
      <c r="D1222" s="87">
        <f t="shared" si="63"/>
        <v>29301</v>
      </c>
      <c r="E1222" s="56" t="s">
        <v>20824</v>
      </c>
      <c r="F1222" s="56" t="s">
        <v>11799</v>
      </c>
      <c r="G1222" s="56" t="s">
        <v>11725</v>
      </c>
      <c r="H1222" s="56" t="s">
        <v>22663</v>
      </c>
      <c r="I1222" s="57">
        <v>-272252</v>
      </c>
      <c r="J1222" s="58" t="s">
        <v>11720</v>
      </c>
      <c r="K1222" s="57">
        <v>-27225</v>
      </c>
      <c r="L1222" s="59">
        <v>-299477</v>
      </c>
      <c r="U1222" s="35"/>
      <c r="W1222">
        <f>+VLOOKUP(D1222,'[1]TT T8'!O$865:P$1022,2,0)</f>
        <v>-299477</v>
      </c>
      <c r="X1222" s="59">
        <f t="shared" si="66"/>
        <v>0</v>
      </c>
      <c r="Y1222" s="59"/>
      <c r="Z1222" s="59"/>
    </row>
    <row r="1223" spans="1:26" hidden="1" x14ac:dyDescent="0.3">
      <c r="A1223">
        <f t="shared" ref="A1223:A1286" si="67">+MONTH(B1223)</f>
        <v>8</v>
      </c>
      <c r="B1223" s="55">
        <v>45140</v>
      </c>
      <c r="C1223" s="56" t="s">
        <v>22664</v>
      </c>
      <c r="D1223" s="87">
        <f t="shared" ref="D1223:D1286" si="68">+C1223*1</f>
        <v>29331</v>
      </c>
      <c r="E1223" s="56" t="s">
        <v>20824</v>
      </c>
      <c r="F1223" s="56" t="s">
        <v>11799</v>
      </c>
      <c r="G1223" s="56" t="s">
        <v>11725</v>
      </c>
      <c r="H1223" s="56" t="s">
        <v>22665</v>
      </c>
      <c r="I1223" s="57">
        <v>-227874</v>
      </c>
      <c r="J1223" s="58" t="s">
        <v>11720</v>
      </c>
      <c r="K1223" s="57">
        <v>-22787</v>
      </c>
      <c r="L1223" s="59">
        <v>-250661</v>
      </c>
      <c r="U1223" s="35"/>
      <c r="W1223">
        <f>+VLOOKUP(D1223,'[1]TT T8'!O$865:P$1022,2,0)</f>
        <v>-250661</v>
      </c>
      <c r="X1223" s="59">
        <f t="shared" si="66"/>
        <v>0</v>
      </c>
      <c r="Y1223" s="59"/>
      <c r="Z1223" s="59"/>
    </row>
    <row r="1224" spans="1:26" hidden="1" x14ac:dyDescent="0.3">
      <c r="A1224">
        <f t="shared" si="67"/>
        <v>8</v>
      </c>
      <c r="B1224" s="55">
        <v>45140</v>
      </c>
      <c r="C1224" s="56" t="s">
        <v>22666</v>
      </c>
      <c r="D1224" s="87">
        <f t="shared" si="68"/>
        <v>29444</v>
      </c>
      <c r="E1224" s="56" t="s">
        <v>20824</v>
      </c>
      <c r="F1224" s="56" t="s">
        <v>11799</v>
      </c>
      <c r="G1224" s="56" t="s">
        <v>11725</v>
      </c>
      <c r="H1224" s="56" t="s">
        <v>22667</v>
      </c>
      <c r="I1224" s="57">
        <v>-146862</v>
      </c>
      <c r="J1224" s="58" t="s">
        <v>11726</v>
      </c>
      <c r="K1224" s="57">
        <v>-11749</v>
      </c>
      <c r="L1224" s="59">
        <v>-158611</v>
      </c>
      <c r="U1224" s="35"/>
      <c r="W1224">
        <f>+VLOOKUP(D1224,'[1]TT T8'!O$865:P$1022,2,0)</f>
        <v>-158611</v>
      </c>
      <c r="X1224" s="59">
        <f t="shared" si="66"/>
        <v>0</v>
      </c>
      <c r="Y1224" s="59"/>
      <c r="Z1224" s="59"/>
    </row>
    <row r="1225" spans="1:26" hidden="1" x14ac:dyDescent="0.3">
      <c r="A1225">
        <f t="shared" si="67"/>
        <v>8</v>
      </c>
      <c r="B1225" s="55">
        <v>45140</v>
      </c>
      <c r="C1225" s="56" t="s">
        <v>22668</v>
      </c>
      <c r="D1225" s="87">
        <f t="shared" si="68"/>
        <v>29538</v>
      </c>
      <c r="E1225" s="56" t="s">
        <v>20824</v>
      </c>
      <c r="F1225" s="56" t="s">
        <v>11799</v>
      </c>
      <c r="G1225" s="56" t="s">
        <v>11725</v>
      </c>
      <c r="H1225" s="56" t="s">
        <v>22669</v>
      </c>
      <c r="I1225" s="57">
        <v>-480036</v>
      </c>
      <c r="J1225" s="58" t="s">
        <v>11720</v>
      </c>
      <c r="K1225" s="57">
        <v>-48004</v>
      </c>
      <c r="L1225" s="59">
        <v>-528040</v>
      </c>
      <c r="U1225" s="35"/>
      <c r="W1225">
        <f>+VLOOKUP(D1225,'[1]TT T8'!O$865:P$1022,2,0)</f>
        <v>-528040</v>
      </c>
      <c r="X1225" s="59">
        <f t="shared" si="66"/>
        <v>0</v>
      </c>
      <c r="Y1225" s="59"/>
      <c r="Z1225" s="59"/>
    </row>
    <row r="1226" spans="1:26" hidden="1" x14ac:dyDescent="0.3">
      <c r="A1226">
        <f t="shared" si="67"/>
        <v>8</v>
      </c>
      <c r="B1226" s="55">
        <v>45140</v>
      </c>
      <c r="C1226" s="56" t="s">
        <v>22670</v>
      </c>
      <c r="D1226" s="87">
        <f t="shared" si="68"/>
        <v>29539</v>
      </c>
      <c r="E1226" s="56" t="s">
        <v>20824</v>
      </c>
      <c r="F1226" s="56" t="s">
        <v>11799</v>
      </c>
      <c r="G1226" s="56" t="s">
        <v>11725</v>
      </c>
      <c r="H1226" s="56" t="s">
        <v>22671</v>
      </c>
      <c r="I1226" s="57">
        <v>-222116</v>
      </c>
      <c r="J1226" s="58" t="s">
        <v>11720</v>
      </c>
      <c r="K1226" s="57">
        <v>-22212</v>
      </c>
      <c r="L1226" s="59">
        <v>-244328</v>
      </c>
      <c r="U1226" s="35"/>
      <c r="W1226">
        <f>+VLOOKUP(D1226,'[1]TT T8'!O$865:P$1022,2,0)</f>
        <v>-244328</v>
      </c>
      <c r="X1226" s="59">
        <f t="shared" si="66"/>
        <v>0</v>
      </c>
      <c r="Y1226" s="59"/>
      <c r="Z1226" s="59"/>
    </row>
    <row r="1227" spans="1:26" hidden="1" x14ac:dyDescent="0.3">
      <c r="A1227">
        <f t="shared" si="67"/>
        <v>8</v>
      </c>
      <c r="B1227" s="55">
        <v>45140</v>
      </c>
      <c r="C1227" s="56" t="s">
        <v>22672</v>
      </c>
      <c r="D1227" s="87">
        <f t="shared" si="68"/>
        <v>29540</v>
      </c>
      <c r="E1227" s="56" t="s">
        <v>20824</v>
      </c>
      <c r="F1227" s="56" t="s">
        <v>11799</v>
      </c>
      <c r="G1227" s="56" t="s">
        <v>11725</v>
      </c>
      <c r="H1227" s="56" t="s">
        <v>22673</v>
      </c>
      <c r="I1227" s="57">
        <v>-222116</v>
      </c>
      <c r="J1227" s="58" t="s">
        <v>11720</v>
      </c>
      <c r="K1227" s="57">
        <v>-22212</v>
      </c>
      <c r="L1227" s="59">
        <v>-244328</v>
      </c>
      <c r="U1227" s="35"/>
      <c r="W1227">
        <f>+VLOOKUP(D1227,'[1]TT T8'!O$865:P$1022,2,0)</f>
        <v>-244328</v>
      </c>
      <c r="X1227" s="59">
        <f t="shared" si="66"/>
        <v>0</v>
      </c>
      <c r="Y1227" s="59"/>
      <c r="Z1227" s="59"/>
    </row>
    <row r="1228" spans="1:26" hidden="1" x14ac:dyDescent="0.3">
      <c r="A1228">
        <f t="shared" si="67"/>
        <v>8</v>
      </c>
      <c r="B1228" s="55">
        <v>45140</v>
      </c>
      <c r="C1228" s="56" t="s">
        <v>22674</v>
      </c>
      <c r="D1228" s="87">
        <f t="shared" si="68"/>
        <v>29562</v>
      </c>
      <c r="E1228" s="56" t="s">
        <v>20824</v>
      </c>
      <c r="F1228" s="56" t="s">
        <v>11799</v>
      </c>
      <c r="G1228" s="56" t="s">
        <v>11725</v>
      </c>
      <c r="H1228" s="56" t="s">
        <v>22675</v>
      </c>
      <c r="I1228" s="57">
        <v>-383308</v>
      </c>
      <c r="J1228" s="58" t="s">
        <v>11720</v>
      </c>
      <c r="K1228" s="57">
        <v>-38331</v>
      </c>
      <c r="L1228" s="59">
        <v>-421639</v>
      </c>
      <c r="U1228" s="35"/>
      <c r="W1228">
        <f>+VLOOKUP(D1228,'[1]TT T8'!O$865:P$1022,2,0)</f>
        <v>-421639</v>
      </c>
      <c r="X1228" s="59">
        <f t="shared" si="66"/>
        <v>0</v>
      </c>
      <c r="Y1228" s="59"/>
      <c r="Z1228" s="59"/>
    </row>
    <row r="1229" spans="1:26" hidden="1" x14ac:dyDescent="0.3">
      <c r="A1229">
        <f t="shared" si="67"/>
        <v>8</v>
      </c>
      <c r="B1229" s="55">
        <v>45141</v>
      </c>
      <c r="C1229" s="56" t="s">
        <v>13829</v>
      </c>
      <c r="D1229" s="87">
        <f t="shared" si="68"/>
        <v>401</v>
      </c>
      <c r="E1229" s="56" t="s">
        <v>21000</v>
      </c>
      <c r="F1229" s="56" t="s">
        <v>12197</v>
      </c>
      <c r="G1229" s="56" t="s">
        <v>12198</v>
      </c>
      <c r="H1229" s="56" t="s">
        <v>22676</v>
      </c>
      <c r="I1229" s="57">
        <v>-416066</v>
      </c>
      <c r="J1229" s="58" t="s">
        <v>11726</v>
      </c>
      <c r="K1229" s="57">
        <v>-33285</v>
      </c>
      <c r="L1229" s="59">
        <v>-449351</v>
      </c>
      <c r="U1229" s="120"/>
      <c r="W1229" t="e">
        <f>+VLOOKUP(D1229,'[1]TT T8'!O$865:P$1022,2,0)</f>
        <v>#N/A</v>
      </c>
      <c r="X1229" s="59" t="e">
        <f t="shared" ref="X1229:X1260" si="69">+W1229-L1229</f>
        <v>#N/A</v>
      </c>
      <c r="Y1229" s="59">
        <f>+VLOOKUP(D1229,'Thanh toán '!M$9244:N$9365,2,0)</f>
        <v>-449351</v>
      </c>
      <c r="Z1229" s="59">
        <f>+Y1229-L1229</f>
        <v>0</v>
      </c>
    </row>
    <row r="1230" spans="1:26" hidden="1" x14ac:dyDescent="0.3">
      <c r="A1230">
        <f t="shared" si="67"/>
        <v>8</v>
      </c>
      <c r="B1230" s="55">
        <v>45141</v>
      </c>
      <c r="C1230" s="56" t="s">
        <v>14204</v>
      </c>
      <c r="D1230" s="87">
        <f t="shared" si="68"/>
        <v>793</v>
      </c>
      <c r="E1230" s="56" t="s">
        <v>20851</v>
      </c>
      <c r="F1230" s="56" t="s">
        <v>12170</v>
      </c>
      <c r="G1230" s="56" t="s">
        <v>12171</v>
      </c>
      <c r="H1230" s="56" t="s">
        <v>22677</v>
      </c>
      <c r="I1230" s="57">
        <v>-220348</v>
      </c>
      <c r="J1230" s="58" t="s">
        <v>11726</v>
      </c>
      <c r="K1230" s="57">
        <v>-17628</v>
      </c>
      <c r="L1230" s="59">
        <v>-237976</v>
      </c>
      <c r="U1230" s="35"/>
      <c r="W1230">
        <f>+VLOOKUP(D1230,'[1]TT T8'!O$865:P$1022,2,0)</f>
        <v>-237976</v>
      </c>
      <c r="X1230" s="59">
        <f t="shared" si="69"/>
        <v>0</v>
      </c>
      <c r="Y1230" s="59"/>
      <c r="Z1230" s="59"/>
    </row>
    <row r="1231" spans="1:26" hidden="1" x14ac:dyDescent="0.3">
      <c r="A1231">
        <f t="shared" si="67"/>
        <v>8</v>
      </c>
      <c r="B1231" s="55">
        <v>45141</v>
      </c>
      <c r="C1231" s="56" t="s">
        <v>22678</v>
      </c>
      <c r="D1231" s="87">
        <f t="shared" si="68"/>
        <v>831</v>
      </c>
      <c r="E1231" s="56" t="s">
        <v>20965</v>
      </c>
      <c r="F1231" s="56" t="s">
        <v>12438</v>
      </c>
      <c r="G1231" s="56" t="s">
        <v>12439</v>
      </c>
      <c r="H1231" s="56" t="s">
        <v>22679</v>
      </c>
      <c r="I1231" s="57">
        <v>-146862</v>
      </c>
      <c r="J1231" s="58" t="s">
        <v>11726</v>
      </c>
      <c r="K1231" s="57">
        <v>-11749</v>
      </c>
      <c r="L1231" s="59">
        <v>-158611</v>
      </c>
      <c r="U1231" s="35"/>
      <c r="W1231">
        <f>+VLOOKUP(D1231,'[1]TT T8'!O$865:P$1022,2,0)</f>
        <v>-158611</v>
      </c>
      <c r="X1231" s="59">
        <f t="shared" si="69"/>
        <v>0</v>
      </c>
      <c r="Y1231" s="59"/>
      <c r="Z1231" s="59"/>
    </row>
    <row r="1232" spans="1:26" hidden="1" x14ac:dyDescent="0.3">
      <c r="A1232">
        <f t="shared" si="67"/>
        <v>8</v>
      </c>
      <c r="B1232" s="55">
        <v>45141</v>
      </c>
      <c r="C1232" s="56" t="s">
        <v>22680</v>
      </c>
      <c r="D1232" s="87">
        <f t="shared" si="68"/>
        <v>1276</v>
      </c>
      <c r="E1232" s="56" t="s">
        <v>20884</v>
      </c>
      <c r="F1232" s="56" t="s">
        <v>12179</v>
      </c>
      <c r="G1232" s="56" t="s">
        <v>12180</v>
      </c>
      <c r="H1232" s="56" t="s">
        <v>22681</v>
      </c>
      <c r="I1232" s="57">
        <v>-88846</v>
      </c>
      <c r="J1232" s="58" t="s">
        <v>11726</v>
      </c>
      <c r="K1232" s="57">
        <v>-7108</v>
      </c>
      <c r="L1232" s="59">
        <v>-95954</v>
      </c>
      <c r="U1232" s="35"/>
      <c r="W1232">
        <f>+VLOOKUP(D1232,'[1]TT T8'!O$865:P$1022,2,0)</f>
        <v>-95954</v>
      </c>
      <c r="X1232" s="59">
        <f t="shared" si="69"/>
        <v>0</v>
      </c>
      <c r="Y1232" s="59"/>
      <c r="Z1232" s="59"/>
    </row>
    <row r="1233" spans="1:26" hidden="1" x14ac:dyDescent="0.3">
      <c r="A1233">
        <f t="shared" si="67"/>
        <v>8</v>
      </c>
      <c r="B1233" s="55">
        <v>45141</v>
      </c>
      <c r="C1233" s="56" t="s">
        <v>22682</v>
      </c>
      <c r="D1233" s="87">
        <f t="shared" si="68"/>
        <v>1277</v>
      </c>
      <c r="E1233" s="56" t="s">
        <v>20884</v>
      </c>
      <c r="F1233" s="56" t="s">
        <v>12179</v>
      </c>
      <c r="G1233" s="56" t="s">
        <v>12180</v>
      </c>
      <c r="H1233" s="56" t="s">
        <v>22681</v>
      </c>
      <c r="I1233" s="57">
        <v>-88200</v>
      </c>
      <c r="J1233" s="58" t="s">
        <v>11726</v>
      </c>
      <c r="K1233" s="57">
        <v>-7056</v>
      </c>
      <c r="L1233" s="59">
        <v>-95256</v>
      </c>
      <c r="U1233" s="35"/>
      <c r="W1233">
        <f>+VLOOKUP(D1233,'[1]TT T8'!O$865:P$1022,2,0)</f>
        <v>-95256</v>
      </c>
      <c r="X1233" s="59">
        <f t="shared" si="69"/>
        <v>0</v>
      </c>
      <c r="Y1233" s="59"/>
      <c r="Z1233" s="59"/>
    </row>
    <row r="1234" spans="1:26" hidden="1" x14ac:dyDescent="0.3">
      <c r="A1234">
        <f t="shared" si="67"/>
        <v>8</v>
      </c>
      <c r="B1234" s="55">
        <v>45141</v>
      </c>
      <c r="C1234" s="56" t="s">
        <v>17717</v>
      </c>
      <c r="D1234" s="87">
        <f t="shared" si="68"/>
        <v>29707</v>
      </c>
      <c r="E1234" s="56" t="s">
        <v>20824</v>
      </c>
      <c r="F1234" s="56" t="s">
        <v>11799</v>
      </c>
      <c r="G1234" s="56" t="s">
        <v>11725</v>
      </c>
      <c r="H1234" s="56" t="s">
        <v>22683</v>
      </c>
      <c r="I1234" s="57">
        <v>-533076</v>
      </c>
      <c r="J1234" s="58" t="s">
        <v>11720</v>
      </c>
      <c r="K1234" s="57">
        <v>-53308</v>
      </c>
      <c r="L1234" s="59">
        <v>-586384</v>
      </c>
      <c r="U1234" s="35"/>
      <c r="W1234">
        <f>+VLOOKUP(D1234,'[1]TT T8'!O$865:P$1022,2,0)</f>
        <v>-586384</v>
      </c>
      <c r="X1234" s="59">
        <f t="shared" si="69"/>
        <v>0</v>
      </c>
      <c r="Y1234" s="59"/>
      <c r="Z1234" s="59"/>
    </row>
    <row r="1235" spans="1:26" hidden="1" x14ac:dyDescent="0.3">
      <c r="A1235">
        <f t="shared" si="67"/>
        <v>8</v>
      </c>
      <c r="B1235" s="55">
        <v>45141</v>
      </c>
      <c r="C1235" s="56" t="s">
        <v>17724</v>
      </c>
      <c r="D1235" s="87">
        <f t="shared" si="68"/>
        <v>29739</v>
      </c>
      <c r="E1235" s="56" t="s">
        <v>20824</v>
      </c>
      <c r="F1235" s="56" t="s">
        <v>11799</v>
      </c>
      <c r="G1235" s="56" t="s">
        <v>11725</v>
      </c>
      <c r="H1235" s="56" t="s">
        <v>22684</v>
      </c>
      <c r="I1235" s="57">
        <v>-699932</v>
      </c>
      <c r="J1235" s="58" t="s">
        <v>11720</v>
      </c>
      <c r="K1235" s="57">
        <v>-69993</v>
      </c>
      <c r="L1235" s="59">
        <v>-769925</v>
      </c>
      <c r="U1235" s="35"/>
      <c r="W1235">
        <f>+VLOOKUP(D1235,'[1]TT T8'!O$865:P$1022,2,0)</f>
        <v>-769925</v>
      </c>
      <c r="X1235" s="59">
        <f t="shared" si="69"/>
        <v>0</v>
      </c>
      <c r="Y1235" s="59"/>
      <c r="Z1235" s="59"/>
    </row>
    <row r="1236" spans="1:26" hidden="1" x14ac:dyDescent="0.3">
      <c r="A1236">
        <f t="shared" si="67"/>
        <v>8</v>
      </c>
      <c r="B1236" s="55">
        <v>45142</v>
      </c>
      <c r="C1236" s="56" t="s">
        <v>14004</v>
      </c>
      <c r="D1236" s="87">
        <f t="shared" si="68"/>
        <v>592</v>
      </c>
      <c r="E1236" s="56" t="s">
        <v>21005</v>
      </c>
      <c r="F1236" s="56" t="s">
        <v>12549</v>
      </c>
      <c r="G1236" s="56" t="s">
        <v>12550</v>
      </c>
      <c r="H1236" s="56" t="s">
        <v>22685</v>
      </c>
      <c r="I1236" s="57">
        <v>-354774</v>
      </c>
      <c r="J1236" s="58" t="s">
        <v>11726</v>
      </c>
      <c r="K1236" s="57">
        <v>-28382</v>
      </c>
      <c r="L1236" s="59">
        <v>-383156</v>
      </c>
      <c r="U1236" s="35"/>
      <c r="W1236">
        <f>+VLOOKUP(D1236,'[1]TT T8'!O$865:P$1022,2,0)</f>
        <v>-383156</v>
      </c>
      <c r="X1236" s="59">
        <f t="shared" si="69"/>
        <v>0</v>
      </c>
      <c r="Y1236" s="59"/>
      <c r="Z1236" s="59"/>
    </row>
    <row r="1237" spans="1:26" hidden="1" x14ac:dyDescent="0.3">
      <c r="A1237">
        <f t="shared" si="67"/>
        <v>8</v>
      </c>
      <c r="B1237" s="55">
        <v>45142</v>
      </c>
      <c r="C1237" s="56" t="s">
        <v>14205</v>
      </c>
      <c r="D1237" s="87">
        <f t="shared" si="68"/>
        <v>794</v>
      </c>
      <c r="E1237" s="56" t="s">
        <v>21673</v>
      </c>
      <c r="F1237" s="56" t="s">
        <v>12499</v>
      </c>
      <c r="G1237" s="56" t="s">
        <v>12500</v>
      </c>
      <c r="H1237" s="56" t="s">
        <v>22686</v>
      </c>
      <c r="I1237" s="57">
        <v>-88846</v>
      </c>
      <c r="J1237" s="58" t="s">
        <v>11726</v>
      </c>
      <c r="K1237" s="57">
        <v>-7108</v>
      </c>
      <c r="L1237" s="59">
        <v>-95954</v>
      </c>
      <c r="U1237" s="35"/>
      <c r="W1237">
        <f>+VLOOKUP(D1237,'[1]TT T8'!O$865:P$1022,2,0)</f>
        <v>-95954</v>
      </c>
      <c r="X1237" s="59">
        <f t="shared" si="69"/>
        <v>0</v>
      </c>
      <c r="Y1237" s="59"/>
      <c r="Z1237" s="59"/>
    </row>
    <row r="1238" spans="1:26" hidden="1" x14ac:dyDescent="0.3">
      <c r="A1238">
        <f t="shared" si="67"/>
        <v>8</v>
      </c>
      <c r="B1238" s="55">
        <v>45142</v>
      </c>
      <c r="C1238" s="56" t="s">
        <v>14217</v>
      </c>
      <c r="D1238" s="87">
        <f t="shared" si="68"/>
        <v>826</v>
      </c>
      <c r="E1238" s="56" t="s">
        <v>20903</v>
      </c>
      <c r="F1238" s="56" t="s">
        <v>12645</v>
      </c>
      <c r="G1238" s="56" t="s">
        <v>12646</v>
      </c>
      <c r="H1238" s="56" t="s">
        <v>22687</v>
      </c>
      <c r="I1238" s="57">
        <v>-74250</v>
      </c>
      <c r="J1238" s="58" t="s">
        <v>11726</v>
      </c>
      <c r="K1238" s="57">
        <v>-5940</v>
      </c>
      <c r="L1238" s="59">
        <v>-80190</v>
      </c>
      <c r="U1238" s="35"/>
      <c r="W1238">
        <f>+VLOOKUP(D1238,'[1]TT T8'!O$865:P$1022,2,0)</f>
        <v>-80190</v>
      </c>
      <c r="X1238" s="59">
        <f t="shared" si="69"/>
        <v>0</v>
      </c>
      <c r="Y1238" s="59"/>
      <c r="Z1238" s="59"/>
    </row>
    <row r="1239" spans="1:26" hidden="1" x14ac:dyDescent="0.3">
      <c r="A1239">
        <f t="shared" si="67"/>
        <v>8</v>
      </c>
      <c r="B1239" s="55">
        <v>45142</v>
      </c>
      <c r="C1239" s="56" t="s">
        <v>14218</v>
      </c>
      <c r="D1239" s="87">
        <f t="shared" si="68"/>
        <v>827</v>
      </c>
      <c r="E1239" s="56" t="s">
        <v>20903</v>
      </c>
      <c r="F1239" s="56" t="s">
        <v>12645</v>
      </c>
      <c r="G1239" s="56" t="s">
        <v>12646</v>
      </c>
      <c r="H1239" s="56" t="s">
        <v>22688</v>
      </c>
      <c r="I1239" s="57">
        <v>-141900</v>
      </c>
      <c r="J1239" s="58" t="s">
        <v>11726</v>
      </c>
      <c r="K1239" s="57">
        <v>-11352</v>
      </c>
      <c r="L1239" s="59">
        <v>-153252</v>
      </c>
      <c r="U1239" s="35"/>
      <c r="W1239">
        <v>-153252</v>
      </c>
      <c r="X1239" s="59">
        <f t="shared" si="69"/>
        <v>0</v>
      </c>
      <c r="Y1239" s="59"/>
      <c r="Z1239" s="59"/>
    </row>
    <row r="1240" spans="1:26" hidden="1" x14ac:dyDescent="0.3">
      <c r="A1240">
        <f t="shared" si="67"/>
        <v>8</v>
      </c>
      <c r="B1240" s="55">
        <v>45142</v>
      </c>
      <c r="C1240" s="56" t="s">
        <v>22689</v>
      </c>
      <c r="D1240" s="87">
        <f t="shared" si="68"/>
        <v>2676</v>
      </c>
      <c r="E1240" s="56" t="s">
        <v>20847</v>
      </c>
      <c r="F1240" s="56" t="s">
        <v>11860</v>
      </c>
      <c r="G1240" s="56" t="s">
        <v>11719</v>
      </c>
      <c r="H1240" s="56" t="s">
        <v>22690</v>
      </c>
      <c r="I1240" s="57">
        <v>-215182</v>
      </c>
      <c r="J1240" s="58" t="s">
        <v>11720</v>
      </c>
      <c r="K1240" s="57">
        <v>-21518</v>
      </c>
      <c r="L1240" s="59">
        <v>-236700</v>
      </c>
      <c r="U1240" s="35"/>
      <c r="W1240">
        <f>+VLOOKUP(D1240,'[1]TT T8'!O$865:P$1022,2,0)</f>
        <v>-236700</v>
      </c>
      <c r="X1240" s="59">
        <f t="shared" si="69"/>
        <v>0</v>
      </c>
      <c r="Y1240" s="59"/>
      <c r="Z1240" s="59"/>
    </row>
    <row r="1241" spans="1:26" hidden="1" x14ac:dyDescent="0.3">
      <c r="A1241">
        <f t="shared" si="67"/>
        <v>8</v>
      </c>
      <c r="B1241" s="55">
        <v>45142</v>
      </c>
      <c r="C1241" s="56" t="s">
        <v>22691</v>
      </c>
      <c r="D1241" s="87">
        <f t="shared" si="68"/>
        <v>2677</v>
      </c>
      <c r="E1241" s="56" t="s">
        <v>20847</v>
      </c>
      <c r="F1241" s="56" t="s">
        <v>11860</v>
      </c>
      <c r="G1241" s="56" t="s">
        <v>11719</v>
      </c>
      <c r="H1241" s="56" t="s">
        <v>22690</v>
      </c>
      <c r="I1241" s="57">
        <v>-110250</v>
      </c>
      <c r="J1241" s="58" t="s">
        <v>11720</v>
      </c>
      <c r="K1241" s="57">
        <v>-11025</v>
      </c>
      <c r="L1241" s="59">
        <v>-121275</v>
      </c>
      <c r="U1241" s="35"/>
      <c r="W1241">
        <f>+VLOOKUP(D1241,'[1]TT T8'!O$865:P$1022,2,0)</f>
        <v>-121275</v>
      </c>
      <c r="X1241" s="59">
        <f t="shared" si="69"/>
        <v>0</v>
      </c>
      <c r="Y1241" s="59"/>
      <c r="Z1241" s="59"/>
    </row>
    <row r="1242" spans="1:26" hidden="1" x14ac:dyDescent="0.3">
      <c r="A1242">
        <f t="shared" si="67"/>
        <v>8</v>
      </c>
      <c r="B1242" s="55">
        <v>45142</v>
      </c>
      <c r="C1242" s="56" t="s">
        <v>22692</v>
      </c>
      <c r="D1242" s="87">
        <f t="shared" si="68"/>
        <v>29473</v>
      </c>
      <c r="E1242" s="56" t="s">
        <v>20824</v>
      </c>
      <c r="F1242" s="56" t="s">
        <v>11799</v>
      </c>
      <c r="G1242" s="56" t="s">
        <v>11725</v>
      </c>
      <c r="H1242" s="56" t="s">
        <v>22693</v>
      </c>
      <c r="I1242" s="57">
        <v>-415824</v>
      </c>
      <c r="J1242" s="58" t="s">
        <v>11720</v>
      </c>
      <c r="K1242" s="57">
        <v>-41582</v>
      </c>
      <c r="L1242" s="59">
        <v>-457406</v>
      </c>
      <c r="U1242" s="35"/>
      <c r="W1242">
        <f>+VLOOKUP(D1242,'[1]TT T8'!O$865:P$1022,2,0)</f>
        <v>-457406</v>
      </c>
      <c r="X1242" s="59">
        <f t="shared" si="69"/>
        <v>0</v>
      </c>
      <c r="Y1242" s="59"/>
      <c r="Z1242" s="59"/>
    </row>
    <row r="1243" spans="1:26" hidden="1" x14ac:dyDescent="0.3">
      <c r="A1243">
        <f t="shared" si="67"/>
        <v>8</v>
      </c>
      <c r="B1243" s="55">
        <v>45142</v>
      </c>
      <c r="C1243" s="56" t="s">
        <v>22694</v>
      </c>
      <c r="D1243" s="87">
        <f t="shared" si="68"/>
        <v>29942</v>
      </c>
      <c r="E1243" s="56" t="s">
        <v>20824</v>
      </c>
      <c r="F1243" s="56" t="s">
        <v>11799</v>
      </c>
      <c r="G1243" s="56" t="s">
        <v>11725</v>
      </c>
      <c r="H1243" s="56" t="s">
        <v>22695</v>
      </c>
      <c r="I1243" s="57">
        <v>-118245</v>
      </c>
      <c r="J1243" s="58" t="s">
        <v>11720</v>
      </c>
      <c r="K1243" s="57">
        <v>-11825</v>
      </c>
      <c r="L1243" s="59">
        <v>-130070</v>
      </c>
      <c r="U1243" s="35"/>
      <c r="W1243">
        <f>+VLOOKUP(D1243,'[1]TT T8'!O$865:P$1022,2,0)</f>
        <v>-130070</v>
      </c>
      <c r="X1243" s="59">
        <f t="shared" si="69"/>
        <v>0</v>
      </c>
      <c r="Y1243" s="59"/>
      <c r="Z1243" s="59"/>
    </row>
    <row r="1244" spans="1:26" hidden="1" x14ac:dyDescent="0.3">
      <c r="A1244">
        <f t="shared" si="67"/>
        <v>8</v>
      </c>
      <c r="B1244" s="55">
        <v>45142</v>
      </c>
      <c r="C1244" s="56" t="s">
        <v>17786</v>
      </c>
      <c r="D1244" s="87">
        <f t="shared" si="68"/>
        <v>29963</v>
      </c>
      <c r="E1244" s="56" t="s">
        <v>20824</v>
      </c>
      <c r="F1244" s="56" t="s">
        <v>11799</v>
      </c>
      <c r="G1244" s="56" t="s">
        <v>11725</v>
      </c>
      <c r="H1244" s="56" t="s">
        <v>22696</v>
      </c>
      <c r="I1244" s="57">
        <v>-173382</v>
      </c>
      <c r="J1244" s="58" t="s">
        <v>11720</v>
      </c>
      <c r="K1244" s="57">
        <v>-17338</v>
      </c>
      <c r="L1244" s="59">
        <v>-190720</v>
      </c>
      <c r="U1244" s="35"/>
      <c r="W1244">
        <f>+VLOOKUP(D1244,'[1]TT T8'!O$865:P$1022,2,0)</f>
        <v>-190720</v>
      </c>
      <c r="X1244" s="59">
        <f t="shared" si="69"/>
        <v>0</v>
      </c>
      <c r="Y1244" s="59"/>
      <c r="Z1244" s="59"/>
    </row>
    <row r="1245" spans="1:26" hidden="1" x14ac:dyDescent="0.3">
      <c r="A1245">
        <f t="shared" si="67"/>
        <v>8</v>
      </c>
      <c r="B1245" s="55">
        <v>45143</v>
      </c>
      <c r="C1245" s="56" t="s">
        <v>14271</v>
      </c>
      <c r="D1245" s="87">
        <f t="shared" si="68"/>
        <v>914</v>
      </c>
      <c r="E1245" s="56" t="s">
        <v>20832</v>
      </c>
      <c r="F1245" s="56" t="s">
        <v>12263</v>
      </c>
      <c r="G1245" s="56" t="s">
        <v>12264</v>
      </c>
      <c r="H1245" s="56" t="s">
        <v>22697</v>
      </c>
      <c r="I1245" s="57">
        <v>-395911</v>
      </c>
      <c r="J1245" s="58" t="s">
        <v>11726</v>
      </c>
      <c r="K1245" s="57">
        <v>-31673</v>
      </c>
      <c r="L1245" s="59">
        <v>-427584</v>
      </c>
      <c r="U1245" s="35"/>
      <c r="W1245">
        <f>+VLOOKUP(D1245,'[1]TT T8'!O$865:P$1022,2,0)</f>
        <v>-427584</v>
      </c>
      <c r="X1245" s="59">
        <f t="shared" si="69"/>
        <v>0</v>
      </c>
      <c r="Y1245" s="59"/>
      <c r="Z1245" s="59"/>
    </row>
    <row r="1246" spans="1:26" hidden="1" x14ac:dyDescent="0.3">
      <c r="A1246">
        <f t="shared" si="67"/>
        <v>8</v>
      </c>
      <c r="B1246" s="55">
        <v>45143</v>
      </c>
      <c r="C1246" s="56" t="s">
        <v>22698</v>
      </c>
      <c r="D1246" s="87">
        <f t="shared" si="68"/>
        <v>1291</v>
      </c>
      <c r="E1246" s="56" t="s">
        <v>21061</v>
      </c>
      <c r="F1246" s="56" t="s">
        <v>12357</v>
      </c>
      <c r="G1246" s="56" t="s">
        <v>12358</v>
      </c>
      <c r="H1246" s="56" t="s">
        <v>22699</v>
      </c>
      <c r="I1246" s="57">
        <v>-816750</v>
      </c>
      <c r="J1246" s="58" t="s">
        <v>11720</v>
      </c>
      <c r="K1246" s="57">
        <v>-81675</v>
      </c>
      <c r="L1246" s="59">
        <v>-898425</v>
      </c>
      <c r="U1246" s="35"/>
      <c r="W1246">
        <f>+VLOOKUP(D1246,'[1]TT T8'!O$865:P$1022,2,0)</f>
        <v>-898425</v>
      </c>
      <c r="X1246" s="59">
        <f t="shared" si="69"/>
        <v>0</v>
      </c>
      <c r="Y1246" s="59"/>
      <c r="Z1246" s="59"/>
    </row>
    <row r="1247" spans="1:26" hidden="1" x14ac:dyDescent="0.3">
      <c r="A1247">
        <f t="shared" si="67"/>
        <v>8</v>
      </c>
      <c r="B1247" s="55">
        <v>45143</v>
      </c>
      <c r="C1247" s="56" t="s">
        <v>22700</v>
      </c>
      <c r="D1247" s="87">
        <f t="shared" si="68"/>
        <v>30240</v>
      </c>
      <c r="E1247" s="56" t="s">
        <v>20824</v>
      </c>
      <c r="F1247" s="56" t="s">
        <v>11799</v>
      </c>
      <c r="G1247" s="56" t="s">
        <v>11725</v>
      </c>
      <c r="H1247" s="56" t="s">
        <v>22701</v>
      </c>
      <c r="I1247" s="57">
        <v>-181500</v>
      </c>
      <c r="J1247" s="58" t="s">
        <v>11720</v>
      </c>
      <c r="K1247" s="57">
        <v>-18150</v>
      </c>
      <c r="L1247" s="59">
        <v>-199650</v>
      </c>
      <c r="U1247" s="120"/>
      <c r="W1247" t="e">
        <f>+VLOOKUP(D1247,'[1]TT T8'!O$865:P$1022,2,0)</f>
        <v>#N/A</v>
      </c>
      <c r="X1247" s="59" t="e">
        <f t="shared" si="69"/>
        <v>#N/A</v>
      </c>
      <c r="Y1247" s="59">
        <f>+VLOOKUP(D1247,'Thanh toán '!M$9244:N$9365,2,0)</f>
        <v>-199650</v>
      </c>
      <c r="Z1247" s="59">
        <f>+Y1247-L1247</f>
        <v>0</v>
      </c>
    </row>
    <row r="1248" spans="1:26" hidden="1" x14ac:dyDescent="0.3">
      <c r="A1248">
        <f t="shared" si="67"/>
        <v>8</v>
      </c>
      <c r="B1248" s="55">
        <v>45145</v>
      </c>
      <c r="C1248" s="56" t="s">
        <v>22702</v>
      </c>
      <c r="D1248" s="87">
        <f t="shared" si="68"/>
        <v>1263</v>
      </c>
      <c r="E1248" s="56" t="s">
        <v>20826</v>
      </c>
      <c r="F1248" s="56" t="s">
        <v>12161</v>
      </c>
      <c r="G1248" s="56" t="s">
        <v>12162</v>
      </c>
      <c r="H1248" s="56" t="s">
        <v>22703</v>
      </c>
      <c r="I1248" s="57">
        <v>-176400</v>
      </c>
      <c r="J1248" s="58" t="s">
        <v>11726</v>
      </c>
      <c r="K1248" s="57">
        <v>-14112</v>
      </c>
      <c r="L1248" s="59">
        <v>-190512</v>
      </c>
      <c r="U1248" s="35"/>
      <c r="W1248">
        <f>+VLOOKUP(D1248,'[1]TT T8'!O$865:P$1022,2,0)</f>
        <v>-190512</v>
      </c>
      <c r="X1248" s="59">
        <f t="shared" si="69"/>
        <v>0</v>
      </c>
      <c r="Y1248" s="59"/>
      <c r="Z1248" s="59"/>
    </row>
    <row r="1249" spans="1:26" hidden="1" x14ac:dyDescent="0.3">
      <c r="A1249">
        <f t="shared" si="67"/>
        <v>8</v>
      </c>
      <c r="B1249" s="55">
        <v>45145</v>
      </c>
      <c r="C1249" s="56" t="s">
        <v>14462</v>
      </c>
      <c r="D1249" s="87">
        <f t="shared" si="68"/>
        <v>1561</v>
      </c>
      <c r="E1249" s="56" t="s">
        <v>20827</v>
      </c>
      <c r="F1249" s="56" t="s">
        <v>11970</v>
      </c>
      <c r="G1249" s="56" t="s">
        <v>11971</v>
      </c>
      <c r="H1249" s="56" t="s">
        <v>22704</v>
      </c>
      <c r="I1249" s="57">
        <v>-371250</v>
      </c>
      <c r="J1249" s="58" t="s">
        <v>11720</v>
      </c>
      <c r="K1249" s="57">
        <v>-37125</v>
      </c>
      <c r="L1249" s="59">
        <v>-408375</v>
      </c>
      <c r="U1249" s="120"/>
      <c r="W1249" t="e">
        <f>+VLOOKUP(D1249,'[1]TT T8'!O$865:P$1022,2,0)</f>
        <v>#N/A</v>
      </c>
      <c r="X1249" s="59" t="e">
        <f t="shared" si="69"/>
        <v>#N/A</v>
      </c>
      <c r="Y1249" s="59">
        <f>+VLOOKUP(D1249,'Thanh toán '!M$9244:N$9365,2,0)</f>
        <v>-408375</v>
      </c>
      <c r="Z1249" s="59">
        <f>+Y1249-L1249</f>
        <v>0</v>
      </c>
    </row>
    <row r="1250" spans="1:26" hidden="1" x14ac:dyDescent="0.3">
      <c r="A1250">
        <f t="shared" si="67"/>
        <v>8</v>
      </c>
      <c r="B1250" s="55">
        <v>45145</v>
      </c>
      <c r="C1250" s="56" t="s">
        <v>22705</v>
      </c>
      <c r="D1250" s="87">
        <f t="shared" si="68"/>
        <v>30348</v>
      </c>
      <c r="E1250" s="56" t="s">
        <v>20824</v>
      </c>
      <c r="F1250" s="56" t="s">
        <v>11799</v>
      </c>
      <c r="G1250" s="56" t="s">
        <v>11725</v>
      </c>
      <c r="H1250" s="56" t="s">
        <v>22706</v>
      </c>
      <c r="I1250" s="57">
        <v>-334204</v>
      </c>
      <c r="J1250" s="58" t="s">
        <v>11720</v>
      </c>
      <c r="K1250" s="57">
        <v>-33420</v>
      </c>
      <c r="L1250" s="59">
        <v>-367624</v>
      </c>
      <c r="U1250" s="35"/>
      <c r="W1250">
        <f>+VLOOKUP(D1250,'[1]TT T8'!O$865:P$1022,2,0)</f>
        <v>-367624</v>
      </c>
      <c r="X1250" s="59">
        <f t="shared" si="69"/>
        <v>0</v>
      </c>
      <c r="Y1250" s="59"/>
      <c r="Z1250" s="59"/>
    </row>
    <row r="1251" spans="1:26" hidden="1" x14ac:dyDescent="0.3">
      <c r="A1251">
        <f t="shared" si="67"/>
        <v>8</v>
      </c>
      <c r="B1251" s="55">
        <v>45145</v>
      </c>
      <c r="C1251" s="56" t="s">
        <v>22707</v>
      </c>
      <c r="D1251" s="87">
        <f t="shared" si="68"/>
        <v>30491</v>
      </c>
      <c r="E1251" s="56" t="s">
        <v>20824</v>
      </c>
      <c r="F1251" s="56" t="s">
        <v>11799</v>
      </c>
      <c r="G1251" s="56" t="s">
        <v>11725</v>
      </c>
      <c r="H1251" s="56" t="s">
        <v>22708</v>
      </c>
      <c r="I1251" s="57">
        <v>-623572</v>
      </c>
      <c r="J1251" s="58" t="s">
        <v>11720</v>
      </c>
      <c r="K1251" s="57">
        <v>-62357</v>
      </c>
      <c r="L1251" s="59">
        <v>-685929</v>
      </c>
      <c r="U1251" s="35"/>
      <c r="W1251">
        <f>+VLOOKUP(D1251,'[1]TT T8'!O$865:P$1022,2,0)</f>
        <v>-685929</v>
      </c>
      <c r="X1251" s="59">
        <f t="shared" si="69"/>
        <v>0</v>
      </c>
      <c r="Y1251" s="59"/>
      <c r="Z1251" s="59"/>
    </row>
    <row r="1252" spans="1:26" hidden="1" x14ac:dyDescent="0.3">
      <c r="A1252">
        <f t="shared" si="67"/>
        <v>8</v>
      </c>
      <c r="B1252" s="55">
        <v>45145</v>
      </c>
      <c r="C1252" s="56" t="s">
        <v>22709</v>
      </c>
      <c r="D1252" s="87">
        <f t="shared" si="68"/>
        <v>30599</v>
      </c>
      <c r="E1252" s="56" t="s">
        <v>20824</v>
      </c>
      <c r="F1252" s="56" t="s">
        <v>11799</v>
      </c>
      <c r="G1252" s="56" t="s">
        <v>11725</v>
      </c>
      <c r="H1252" s="56" t="s">
        <v>22710</v>
      </c>
      <c r="I1252" s="57">
        <v>-150546</v>
      </c>
      <c r="J1252" s="58" t="s">
        <v>11720</v>
      </c>
      <c r="K1252" s="57">
        <v>-15055</v>
      </c>
      <c r="L1252" s="59">
        <v>-165601</v>
      </c>
      <c r="U1252" s="120"/>
      <c r="W1252" t="e">
        <f>+VLOOKUP(D1252,'[1]TT T8'!O$865:P$1022,2,0)</f>
        <v>#N/A</v>
      </c>
      <c r="X1252" s="59" t="e">
        <f t="shared" si="69"/>
        <v>#N/A</v>
      </c>
      <c r="Y1252" s="59">
        <f>+VLOOKUP(D1252,'Thanh toán '!M$9244:N$9365,2,0)</f>
        <v>-165601</v>
      </c>
      <c r="Z1252" s="59">
        <f>+Y1252-L1252</f>
        <v>0</v>
      </c>
    </row>
    <row r="1253" spans="1:26" hidden="1" x14ac:dyDescent="0.3">
      <c r="A1253">
        <f t="shared" si="67"/>
        <v>8</v>
      </c>
      <c r="B1253" s="55">
        <v>45145</v>
      </c>
      <c r="C1253" s="56" t="s">
        <v>22711</v>
      </c>
      <c r="D1253" s="87">
        <f t="shared" si="68"/>
        <v>30600</v>
      </c>
      <c r="E1253" s="56" t="s">
        <v>20824</v>
      </c>
      <c r="F1253" s="56" t="s">
        <v>11799</v>
      </c>
      <c r="G1253" s="56" t="s">
        <v>11725</v>
      </c>
      <c r="H1253" s="56" t="s">
        <v>22712</v>
      </c>
      <c r="I1253" s="57">
        <v>-88846</v>
      </c>
      <c r="J1253" s="58" t="s">
        <v>11720</v>
      </c>
      <c r="K1253" s="57">
        <v>-8885</v>
      </c>
      <c r="L1253" s="59">
        <v>-97731</v>
      </c>
      <c r="U1253" s="120"/>
      <c r="W1253" t="e">
        <f>+VLOOKUP(D1253,'[1]TT T8'!O$865:P$1022,2,0)</f>
        <v>#N/A</v>
      </c>
      <c r="X1253" s="59" t="e">
        <f t="shared" si="69"/>
        <v>#N/A</v>
      </c>
      <c r="Y1253" s="59">
        <f>+VLOOKUP(D1253,'Thanh toán '!M$9244:N$9365,2,0)</f>
        <v>-97731</v>
      </c>
      <c r="Z1253" s="59">
        <f>+Y1253-L1253</f>
        <v>0</v>
      </c>
    </row>
    <row r="1254" spans="1:26" hidden="1" x14ac:dyDescent="0.3">
      <c r="A1254">
        <f t="shared" si="67"/>
        <v>8</v>
      </c>
      <c r="B1254" s="55">
        <v>45146</v>
      </c>
      <c r="C1254" s="56" t="s">
        <v>14175</v>
      </c>
      <c r="D1254" s="87">
        <f t="shared" si="68"/>
        <v>772</v>
      </c>
      <c r="E1254" s="56" t="s">
        <v>20881</v>
      </c>
      <c r="F1254" s="56" t="s">
        <v>12164</v>
      </c>
      <c r="G1254" s="56" t="s">
        <v>12165</v>
      </c>
      <c r="H1254" s="56" t="s">
        <v>22713</v>
      </c>
      <c r="I1254" s="57">
        <v>-119066</v>
      </c>
      <c r="J1254" s="58" t="s">
        <v>11726</v>
      </c>
      <c r="K1254" s="57">
        <v>-9525</v>
      </c>
      <c r="L1254" s="59">
        <v>-128591</v>
      </c>
      <c r="U1254" s="35"/>
      <c r="W1254">
        <f>+VLOOKUP(D1254,'[1]TT T8'!O$865:P$1022,2,0)</f>
        <v>-128591</v>
      </c>
      <c r="X1254" s="59">
        <f t="shared" si="69"/>
        <v>0</v>
      </c>
      <c r="Y1254" s="59"/>
      <c r="Z1254" s="59"/>
    </row>
    <row r="1255" spans="1:26" hidden="1" x14ac:dyDescent="0.3">
      <c r="A1255">
        <f t="shared" si="67"/>
        <v>8</v>
      </c>
      <c r="B1255" s="55">
        <v>45146</v>
      </c>
      <c r="C1255" s="56" t="s">
        <v>22714</v>
      </c>
      <c r="D1255" s="87">
        <f t="shared" si="68"/>
        <v>808</v>
      </c>
      <c r="E1255" s="56" t="s">
        <v>20851</v>
      </c>
      <c r="F1255" s="56" t="s">
        <v>12170</v>
      </c>
      <c r="G1255" s="56" t="s">
        <v>12171</v>
      </c>
      <c r="H1255" s="56" t="s">
        <v>22715</v>
      </c>
      <c r="I1255" s="57">
        <v>-222116</v>
      </c>
      <c r="J1255" s="58" t="s">
        <v>11726</v>
      </c>
      <c r="K1255" s="57">
        <v>-17769</v>
      </c>
      <c r="L1255" s="59">
        <v>-239885</v>
      </c>
      <c r="U1255" s="120"/>
      <c r="W1255" t="e">
        <f>+VLOOKUP(D1255,'[1]TT T8'!O$865:P$1022,2,0)</f>
        <v>#N/A</v>
      </c>
      <c r="X1255" s="59" t="e">
        <f t="shared" si="69"/>
        <v>#N/A</v>
      </c>
      <c r="Y1255" s="59">
        <f>+VLOOKUP(D1255,'Thanh toán '!M$9244:N$9365,2,0)</f>
        <v>-239885</v>
      </c>
      <c r="Z1255" s="59">
        <f>+Y1255-L1255</f>
        <v>0</v>
      </c>
    </row>
    <row r="1256" spans="1:26" hidden="1" x14ac:dyDescent="0.3">
      <c r="A1256">
        <f t="shared" si="67"/>
        <v>8</v>
      </c>
      <c r="B1256" s="55">
        <v>45146</v>
      </c>
      <c r="C1256" s="56" t="s">
        <v>22716</v>
      </c>
      <c r="D1256" s="87">
        <f t="shared" si="68"/>
        <v>817</v>
      </c>
      <c r="E1256" s="56" t="s">
        <v>21434</v>
      </c>
      <c r="F1256" s="56" t="s">
        <v>12470</v>
      </c>
      <c r="G1256" s="56" t="s">
        <v>12471</v>
      </c>
      <c r="H1256" s="56" t="s">
        <v>22717</v>
      </c>
      <c r="I1256" s="57">
        <v>-444232</v>
      </c>
      <c r="J1256" s="58" t="s">
        <v>11726</v>
      </c>
      <c r="K1256" s="57">
        <v>-35539</v>
      </c>
      <c r="L1256" s="59">
        <v>-479771</v>
      </c>
      <c r="U1256" s="35"/>
      <c r="W1256">
        <f>+VLOOKUP(D1256,'[1]TT T8'!O$865:P$1022,2,0)</f>
        <v>-479770</v>
      </c>
      <c r="X1256" s="59">
        <f t="shared" si="69"/>
        <v>1</v>
      </c>
      <c r="Y1256" s="59"/>
      <c r="Z1256" s="59"/>
    </row>
    <row r="1257" spans="1:26" hidden="1" x14ac:dyDescent="0.3">
      <c r="A1257">
        <f t="shared" si="67"/>
        <v>8</v>
      </c>
      <c r="B1257" s="55">
        <v>45146</v>
      </c>
      <c r="C1257" s="56" t="s">
        <v>14224</v>
      </c>
      <c r="D1257" s="87">
        <f t="shared" si="68"/>
        <v>852</v>
      </c>
      <c r="E1257" s="56" t="s">
        <v>20903</v>
      </c>
      <c r="F1257" s="56" t="s">
        <v>12645</v>
      </c>
      <c r="G1257" s="56" t="s">
        <v>12646</v>
      </c>
      <c r="H1257" s="56" t="s">
        <v>22718</v>
      </c>
      <c r="I1257" s="57">
        <v>-141900</v>
      </c>
      <c r="J1257" s="58" t="s">
        <v>11726</v>
      </c>
      <c r="K1257" s="57">
        <v>-11352</v>
      </c>
      <c r="L1257" s="59">
        <v>-153252</v>
      </c>
      <c r="U1257" s="35"/>
      <c r="W1257">
        <f>+VLOOKUP(D1257,'[1]TT T8'!O$865:P$1022,2,0)</f>
        <v>-153252</v>
      </c>
      <c r="X1257" s="59">
        <f t="shared" si="69"/>
        <v>0</v>
      </c>
      <c r="Y1257" s="59"/>
      <c r="Z1257" s="59"/>
    </row>
    <row r="1258" spans="1:26" hidden="1" x14ac:dyDescent="0.3">
      <c r="A1258">
        <f t="shared" si="67"/>
        <v>8</v>
      </c>
      <c r="B1258" s="55">
        <v>45146</v>
      </c>
      <c r="C1258" s="56" t="s">
        <v>22719</v>
      </c>
      <c r="D1258" s="87">
        <f t="shared" si="68"/>
        <v>2602</v>
      </c>
      <c r="E1258" s="56" t="s">
        <v>20828</v>
      </c>
      <c r="F1258" s="56" t="s">
        <v>12367</v>
      </c>
      <c r="G1258" s="56" t="s">
        <v>12368</v>
      </c>
      <c r="H1258" s="56" t="s">
        <v>22720</v>
      </c>
      <c r="I1258" s="57">
        <v>-413775</v>
      </c>
      <c r="J1258" s="58" t="s">
        <v>11726</v>
      </c>
      <c r="K1258" s="57">
        <v>-33102</v>
      </c>
      <c r="L1258" s="59">
        <v>-446877</v>
      </c>
      <c r="U1258" s="35"/>
      <c r="W1258">
        <f>+VLOOKUP(D1258,'[1]TT T8'!O$865:P$1022,2,0)</f>
        <v>-446877</v>
      </c>
      <c r="X1258" s="59">
        <f t="shared" si="69"/>
        <v>0</v>
      </c>
      <c r="Y1258" s="59"/>
      <c r="Z1258" s="59"/>
    </row>
    <row r="1259" spans="1:26" hidden="1" x14ac:dyDescent="0.3">
      <c r="A1259">
        <f t="shared" si="67"/>
        <v>8</v>
      </c>
      <c r="B1259" s="55">
        <v>45146</v>
      </c>
      <c r="C1259" s="56" t="s">
        <v>22721</v>
      </c>
      <c r="D1259" s="87">
        <f t="shared" si="68"/>
        <v>30812</v>
      </c>
      <c r="E1259" s="56" t="s">
        <v>20824</v>
      </c>
      <c r="F1259" s="56" t="s">
        <v>11799</v>
      </c>
      <c r="G1259" s="56" t="s">
        <v>11725</v>
      </c>
      <c r="H1259" s="56" t="s">
        <v>22722</v>
      </c>
      <c r="I1259" s="57">
        <v>-710158</v>
      </c>
      <c r="J1259" s="58" t="s">
        <v>11726</v>
      </c>
      <c r="K1259" s="57">
        <v>-56813</v>
      </c>
      <c r="L1259" s="59">
        <v>-766971</v>
      </c>
      <c r="U1259" s="120"/>
      <c r="W1259" t="e">
        <f>+VLOOKUP(D1259,'[1]TT T8'!O$865:P$1022,2,0)</f>
        <v>#N/A</v>
      </c>
      <c r="X1259" s="59" t="e">
        <f t="shared" si="69"/>
        <v>#N/A</v>
      </c>
      <c r="Y1259" s="59">
        <f>+VLOOKUP(D1259,'Thanh toán '!M$9244:N$9365,2,0)</f>
        <v>-766971</v>
      </c>
      <c r="Z1259" s="59">
        <f>+Y1259-L1259</f>
        <v>0</v>
      </c>
    </row>
    <row r="1260" spans="1:26" hidden="1" x14ac:dyDescent="0.3">
      <c r="A1260">
        <f t="shared" si="67"/>
        <v>8</v>
      </c>
      <c r="B1260" s="55">
        <v>45146</v>
      </c>
      <c r="C1260" s="56" t="s">
        <v>22723</v>
      </c>
      <c r="D1260" s="87">
        <f t="shared" si="68"/>
        <v>30813</v>
      </c>
      <c r="E1260" s="56" t="s">
        <v>20824</v>
      </c>
      <c r="F1260" s="56" t="s">
        <v>11799</v>
      </c>
      <c r="G1260" s="56" t="s">
        <v>11725</v>
      </c>
      <c r="H1260" s="56" t="s">
        <v>22724</v>
      </c>
      <c r="I1260" s="57">
        <v>-401848</v>
      </c>
      <c r="J1260" s="58" t="s">
        <v>11726</v>
      </c>
      <c r="K1260" s="57">
        <v>-32148</v>
      </c>
      <c r="L1260" s="59">
        <v>-433996</v>
      </c>
      <c r="U1260" s="120"/>
      <c r="W1260" t="e">
        <f>+VLOOKUP(D1260,'[1]TT T8'!O$865:P$1022,2,0)</f>
        <v>#N/A</v>
      </c>
      <c r="X1260" s="59" t="e">
        <f t="shared" si="69"/>
        <v>#N/A</v>
      </c>
      <c r="Y1260" s="59">
        <f>+VLOOKUP(D1260,'Thanh toán '!M$9244:N$9365,2,0)</f>
        <v>-433996</v>
      </c>
      <c r="Z1260" s="59">
        <f>+Y1260-L1260</f>
        <v>0</v>
      </c>
    </row>
    <row r="1261" spans="1:26" hidden="1" x14ac:dyDescent="0.3">
      <c r="A1261">
        <f t="shared" si="67"/>
        <v>8</v>
      </c>
      <c r="B1261" s="55">
        <v>45146</v>
      </c>
      <c r="C1261" s="56" t="s">
        <v>22725</v>
      </c>
      <c r="D1261" s="87">
        <f t="shared" si="68"/>
        <v>30855</v>
      </c>
      <c r="E1261" s="56" t="s">
        <v>20824</v>
      </c>
      <c r="F1261" s="56" t="s">
        <v>11799</v>
      </c>
      <c r="G1261" s="56" t="s">
        <v>11725</v>
      </c>
      <c r="H1261" s="56" t="s">
        <v>22726</v>
      </c>
      <c r="I1261" s="57">
        <v>-244200</v>
      </c>
      <c r="J1261" s="58" t="s">
        <v>11720</v>
      </c>
      <c r="K1261" s="57">
        <v>-24420</v>
      </c>
      <c r="L1261" s="59">
        <v>-268620</v>
      </c>
      <c r="U1261" s="35"/>
      <c r="W1261">
        <f>+VLOOKUP(D1261,'[1]TT T8'!O$865:P$1022,2,0)</f>
        <v>-268620</v>
      </c>
      <c r="X1261" s="59">
        <f t="shared" ref="X1261:X1292" si="70">+W1261-L1261</f>
        <v>0</v>
      </c>
      <c r="Y1261" s="59"/>
      <c r="Z1261" s="59"/>
    </row>
    <row r="1262" spans="1:26" hidden="1" x14ac:dyDescent="0.3">
      <c r="A1262">
        <f t="shared" si="67"/>
        <v>8</v>
      </c>
      <c r="B1262" s="55">
        <v>45147</v>
      </c>
      <c r="C1262" s="56" t="s">
        <v>22727</v>
      </c>
      <c r="D1262" s="87">
        <f t="shared" si="68"/>
        <v>824</v>
      </c>
      <c r="E1262" s="56" t="s">
        <v>20842</v>
      </c>
      <c r="F1262" s="56" t="s">
        <v>11838</v>
      </c>
      <c r="G1262" s="56" t="s">
        <v>11839</v>
      </c>
      <c r="H1262" s="56" t="s">
        <v>22728</v>
      </c>
      <c r="I1262" s="57">
        <v>-323908</v>
      </c>
      <c r="J1262" s="58" t="s">
        <v>11720</v>
      </c>
      <c r="K1262" s="57">
        <v>-32391</v>
      </c>
      <c r="L1262" s="59">
        <v>-356299</v>
      </c>
      <c r="U1262" s="120"/>
      <c r="W1262" t="e">
        <f>+VLOOKUP(D1262,'[1]TT T8'!O$865:P$1022,2,0)</f>
        <v>#N/A</v>
      </c>
      <c r="X1262" s="59" t="e">
        <f t="shared" si="70"/>
        <v>#N/A</v>
      </c>
      <c r="Y1262" s="59">
        <f>+VLOOKUP(D1262,'Thanh toán '!M$9244:N$9365,2,0)</f>
        <v>-356299</v>
      </c>
      <c r="Z1262" s="59">
        <f>+Y1262-L1262</f>
        <v>0</v>
      </c>
    </row>
    <row r="1263" spans="1:26" hidden="1" x14ac:dyDescent="0.3">
      <c r="A1263">
        <f t="shared" si="67"/>
        <v>8</v>
      </c>
      <c r="B1263" s="55">
        <v>45147</v>
      </c>
      <c r="C1263" s="56" t="s">
        <v>22338</v>
      </c>
      <c r="D1263" s="87">
        <f t="shared" si="68"/>
        <v>825</v>
      </c>
      <c r="E1263" s="56" t="s">
        <v>20842</v>
      </c>
      <c r="F1263" s="56" t="s">
        <v>11838</v>
      </c>
      <c r="G1263" s="56" t="s">
        <v>11839</v>
      </c>
      <c r="H1263" s="56" t="s">
        <v>22728</v>
      </c>
      <c r="I1263" s="57">
        <v>-74250</v>
      </c>
      <c r="J1263" s="58" t="s">
        <v>11726</v>
      </c>
      <c r="K1263" s="57">
        <v>-5940</v>
      </c>
      <c r="L1263" s="59">
        <v>-80190</v>
      </c>
      <c r="U1263" s="120"/>
      <c r="W1263" t="e">
        <f>+VLOOKUP(D1263,'[1]TT T8'!O$865:P$1022,2,0)</f>
        <v>#N/A</v>
      </c>
      <c r="X1263" s="59" t="e">
        <f t="shared" si="70"/>
        <v>#N/A</v>
      </c>
      <c r="Y1263" s="59">
        <f>+VLOOKUP(D1263,'Thanh toán '!M$9244:N$9365,2,0)</f>
        <v>-80190</v>
      </c>
      <c r="Z1263" s="59">
        <f>+Y1263-L1263</f>
        <v>0</v>
      </c>
    </row>
    <row r="1264" spans="1:26" hidden="1" x14ac:dyDescent="0.3">
      <c r="A1264">
        <f t="shared" si="67"/>
        <v>8</v>
      </c>
      <c r="B1264" s="55">
        <v>45147</v>
      </c>
      <c r="C1264" s="56" t="s">
        <v>22729</v>
      </c>
      <c r="D1264" s="87">
        <f t="shared" si="68"/>
        <v>1059</v>
      </c>
      <c r="E1264" s="56" t="s">
        <v>20919</v>
      </c>
      <c r="F1264" s="56" t="s">
        <v>12565</v>
      </c>
      <c r="G1264" s="56" t="s">
        <v>12566</v>
      </c>
      <c r="H1264" s="56" t="s">
        <v>22730</v>
      </c>
      <c r="I1264" s="57">
        <v>-230746</v>
      </c>
      <c r="J1264" s="58" t="s">
        <v>11726</v>
      </c>
      <c r="K1264" s="57">
        <v>-18460</v>
      </c>
      <c r="L1264" s="59">
        <v>-249206</v>
      </c>
      <c r="U1264" s="35"/>
      <c r="W1264">
        <f>+VLOOKUP(D1264,'[1]TT T8'!O$865:P$1022,2,0)</f>
        <v>-249206</v>
      </c>
      <c r="X1264" s="59">
        <f t="shared" si="70"/>
        <v>0</v>
      </c>
      <c r="Y1264" s="59"/>
      <c r="Z1264" s="59"/>
    </row>
    <row r="1265" spans="1:26" hidden="1" x14ac:dyDescent="0.3">
      <c r="A1265">
        <f t="shared" si="67"/>
        <v>8</v>
      </c>
      <c r="B1265" s="55">
        <v>45147</v>
      </c>
      <c r="C1265" s="56" t="s">
        <v>22731</v>
      </c>
      <c r="D1265" s="87">
        <f t="shared" si="68"/>
        <v>1161</v>
      </c>
      <c r="E1265" s="56" t="s">
        <v>20974</v>
      </c>
      <c r="F1265" s="56" t="s">
        <v>12257</v>
      </c>
      <c r="G1265" s="56" t="s">
        <v>12258</v>
      </c>
      <c r="H1265" s="56" t="s">
        <v>22732</v>
      </c>
      <c r="I1265" s="57">
        <v>-207912</v>
      </c>
      <c r="J1265" s="58" t="s">
        <v>11726</v>
      </c>
      <c r="K1265" s="57">
        <v>-16633</v>
      </c>
      <c r="L1265" s="59">
        <v>-224545</v>
      </c>
      <c r="U1265" s="120"/>
      <c r="W1265" t="e">
        <f>+VLOOKUP(D1265,'[1]TT T8'!O$865:P$1022,2,0)</f>
        <v>#N/A</v>
      </c>
      <c r="X1265" s="59" t="e">
        <f t="shared" si="70"/>
        <v>#N/A</v>
      </c>
      <c r="Y1265" s="59">
        <f>+VLOOKUP(D1265,'Thanh toán '!M$9244:N$9365,2,0)</f>
        <v>-224545</v>
      </c>
      <c r="Z1265" s="59">
        <f>+Y1265-L1265</f>
        <v>0</v>
      </c>
    </row>
    <row r="1266" spans="1:26" hidden="1" x14ac:dyDescent="0.3">
      <c r="A1266">
        <f t="shared" si="67"/>
        <v>8</v>
      </c>
      <c r="B1266" s="55">
        <v>45147</v>
      </c>
      <c r="C1266" s="56" t="s">
        <v>22733</v>
      </c>
      <c r="D1266" s="87">
        <f t="shared" si="68"/>
        <v>1165</v>
      </c>
      <c r="E1266" s="56" t="s">
        <v>20974</v>
      </c>
      <c r="F1266" s="56" t="s">
        <v>12257</v>
      </c>
      <c r="G1266" s="56" t="s">
        <v>12258</v>
      </c>
      <c r="H1266" s="56" t="s">
        <v>22734</v>
      </c>
      <c r="I1266" s="57">
        <v>-264600</v>
      </c>
      <c r="J1266" s="58" t="s">
        <v>11726</v>
      </c>
      <c r="K1266" s="57">
        <v>-21168</v>
      </c>
      <c r="L1266" s="59">
        <v>-285768</v>
      </c>
      <c r="U1266" s="120"/>
      <c r="W1266" t="e">
        <f>+VLOOKUP(D1266,'[1]TT T8'!O$865:P$1022,2,0)</f>
        <v>#N/A</v>
      </c>
      <c r="X1266" s="59" t="e">
        <f t="shared" si="70"/>
        <v>#N/A</v>
      </c>
      <c r="Y1266" s="59">
        <f>+VLOOKUP(D1266,'Thanh toán '!M$9244:N$9365,2,0)</f>
        <v>-285768</v>
      </c>
      <c r="Z1266" s="59">
        <f>+Y1266-L1266</f>
        <v>0</v>
      </c>
    </row>
    <row r="1267" spans="1:26" hidden="1" x14ac:dyDescent="0.3">
      <c r="A1267">
        <f t="shared" si="67"/>
        <v>8</v>
      </c>
      <c r="B1267" s="55">
        <v>45147</v>
      </c>
      <c r="C1267" s="56" t="s">
        <v>22735</v>
      </c>
      <c r="D1267" s="87">
        <f t="shared" si="68"/>
        <v>1196</v>
      </c>
      <c r="E1267" s="56" t="s">
        <v>21808</v>
      </c>
      <c r="F1267" s="56" t="s">
        <v>12309</v>
      </c>
      <c r="G1267" s="56" t="s">
        <v>12310</v>
      </c>
      <c r="H1267" s="56" t="s">
        <v>22736</v>
      </c>
      <c r="I1267" s="57">
        <v>-257920</v>
      </c>
      <c r="J1267" s="58" t="s">
        <v>11726</v>
      </c>
      <c r="K1267" s="57">
        <v>-20634</v>
      </c>
      <c r="L1267" s="59">
        <v>-278554</v>
      </c>
      <c r="U1267" s="35"/>
      <c r="W1267">
        <f>+VLOOKUP(D1267,'[1]TT T8'!O$865:P$1022,2,0)</f>
        <v>-278554</v>
      </c>
      <c r="X1267" s="59">
        <f t="shared" si="70"/>
        <v>0</v>
      </c>
      <c r="Y1267" s="59"/>
      <c r="Z1267" s="59"/>
    </row>
    <row r="1268" spans="1:26" hidden="1" x14ac:dyDescent="0.3">
      <c r="A1268">
        <f t="shared" si="67"/>
        <v>8</v>
      </c>
      <c r="B1268" s="55">
        <v>45147</v>
      </c>
      <c r="C1268" s="56" t="s">
        <v>22737</v>
      </c>
      <c r="D1268" s="87">
        <f t="shared" si="68"/>
        <v>30976</v>
      </c>
      <c r="E1268" s="56" t="s">
        <v>20824</v>
      </c>
      <c r="F1268" s="56" t="s">
        <v>11799</v>
      </c>
      <c r="G1268" s="56" t="s">
        <v>11725</v>
      </c>
      <c r="H1268" s="56" t="s">
        <v>22738</v>
      </c>
      <c r="I1268" s="57">
        <v>-222116</v>
      </c>
      <c r="J1268" s="58" t="s">
        <v>11720</v>
      </c>
      <c r="K1268" s="57">
        <v>-22212</v>
      </c>
      <c r="L1268" s="59">
        <v>-244328</v>
      </c>
      <c r="U1268" s="120"/>
      <c r="W1268" t="e">
        <f>+VLOOKUP(D1268,'[1]TT T8'!O$865:P$1022,2,0)</f>
        <v>#N/A</v>
      </c>
      <c r="X1268" s="59" t="e">
        <f t="shared" si="70"/>
        <v>#N/A</v>
      </c>
      <c r="Y1268" s="59">
        <f>+VLOOKUP(D1268,'Thanh toán '!M$9244:N$9365,2,0)</f>
        <v>-244328</v>
      </c>
      <c r="Z1268" s="59">
        <f>+Y1268-L1268</f>
        <v>0</v>
      </c>
    </row>
    <row r="1269" spans="1:26" hidden="1" x14ac:dyDescent="0.3">
      <c r="A1269">
        <f t="shared" si="67"/>
        <v>8</v>
      </c>
      <c r="B1269" s="55">
        <v>45147</v>
      </c>
      <c r="C1269" s="56" t="s">
        <v>22739</v>
      </c>
      <c r="D1269" s="87">
        <f t="shared" si="68"/>
        <v>31002</v>
      </c>
      <c r="E1269" s="56" t="s">
        <v>20824</v>
      </c>
      <c r="F1269" s="56" t="s">
        <v>11799</v>
      </c>
      <c r="G1269" s="56" t="s">
        <v>11725</v>
      </c>
      <c r="H1269" s="56" t="s">
        <v>22740</v>
      </c>
      <c r="I1269" s="57">
        <v>-482004</v>
      </c>
      <c r="J1269" s="58" t="s">
        <v>11720</v>
      </c>
      <c r="K1269" s="57">
        <v>-48200</v>
      </c>
      <c r="L1269" s="59">
        <v>-530204</v>
      </c>
      <c r="U1269" s="35"/>
      <c r="W1269">
        <f>+VLOOKUP(D1269,'[1]TT T8'!O$865:P$1022,2,0)</f>
        <v>-530204</v>
      </c>
      <c r="X1269" s="59">
        <f t="shared" si="70"/>
        <v>0</v>
      </c>
      <c r="Y1269" s="59"/>
      <c r="Z1269" s="59"/>
    </row>
    <row r="1270" spans="1:26" hidden="1" x14ac:dyDescent="0.3">
      <c r="A1270">
        <f t="shared" si="67"/>
        <v>8</v>
      </c>
      <c r="B1270" s="55">
        <v>45147</v>
      </c>
      <c r="C1270" s="56" t="s">
        <v>22741</v>
      </c>
      <c r="D1270" s="87">
        <f t="shared" si="68"/>
        <v>31043</v>
      </c>
      <c r="E1270" s="56" t="s">
        <v>20824</v>
      </c>
      <c r="F1270" s="56" t="s">
        <v>11799</v>
      </c>
      <c r="G1270" s="56" t="s">
        <v>11725</v>
      </c>
      <c r="H1270" s="56" t="s">
        <v>22742</v>
      </c>
      <c r="I1270" s="57">
        <v>-150546</v>
      </c>
      <c r="J1270" s="58" t="s">
        <v>11720</v>
      </c>
      <c r="K1270" s="57">
        <v>-15055</v>
      </c>
      <c r="L1270" s="59">
        <v>-165601</v>
      </c>
      <c r="U1270" s="35"/>
      <c r="W1270">
        <f>+VLOOKUP(D1270,'[1]TT T8'!O$865:P$1022,2,0)</f>
        <v>-165601</v>
      </c>
      <c r="X1270" s="59">
        <f t="shared" si="70"/>
        <v>0</v>
      </c>
      <c r="Y1270" s="59"/>
      <c r="Z1270" s="59"/>
    </row>
    <row r="1271" spans="1:26" hidden="1" x14ac:dyDescent="0.3">
      <c r="A1271">
        <f t="shared" si="67"/>
        <v>8</v>
      </c>
      <c r="B1271" s="55">
        <v>45147</v>
      </c>
      <c r="C1271" s="56" t="s">
        <v>22743</v>
      </c>
      <c r="D1271" s="87">
        <f t="shared" si="68"/>
        <v>31065</v>
      </c>
      <c r="E1271" s="56" t="s">
        <v>20824</v>
      </c>
      <c r="F1271" s="56" t="s">
        <v>11799</v>
      </c>
      <c r="G1271" s="56" t="s">
        <v>11725</v>
      </c>
      <c r="H1271" s="56" t="s">
        <v>22744</v>
      </c>
      <c r="I1271" s="57">
        <v>-415824</v>
      </c>
      <c r="J1271" s="58" t="s">
        <v>11720</v>
      </c>
      <c r="K1271" s="57">
        <v>-41582</v>
      </c>
      <c r="L1271" s="59">
        <v>-457406</v>
      </c>
      <c r="U1271" s="120"/>
      <c r="W1271" t="e">
        <f>+VLOOKUP(D1271,'[1]TT T8'!O$865:P$1022,2,0)</f>
        <v>#N/A</v>
      </c>
      <c r="X1271" s="59" t="e">
        <f t="shared" si="70"/>
        <v>#N/A</v>
      </c>
      <c r="Y1271" s="59">
        <f>+VLOOKUP(D1271,'Thanh toán '!M$9244:N$9365,2,0)</f>
        <v>-457406</v>
      </c>
      <c r="Z1271" s="59">
        <f>+Y1271-L1271</f>
        <v>0</v>
      </c>
    </row>
    <row r="1272" spans="1:26" hidden="1" x14ac:dyDescent="0.3">
      <c r="A1272">
        <f t="shared" si="67"/>
        <v>8</v>
      </c>
      <c r="B1272" s="55">
        <v>45148</v>
      </c>
      <c r="C1272" s="56" t="s">
        <v>13892</v>
      </c>
      <c r="D1272" s="87">
        <f t="shared" si="68"/>
        <v>471</v>
      </c>
      <c r="E1272" s="56" t="s">
        <v>20830</v>
      </c>
      <c r="F1272" s="56" t="s">
        <v>12026</v>
      </c>
      <c r="G1272" s="56" t="s">
        <v>12027</v>
      </c>
      <c r="H1272" s="56" t="s">
        <v>22745</v>
      </c>
      <c r="I1272" s="57">
        <v>-290400</v>
      </c>
      <c r="J1272" s="58" t="s">
        <v>11726</v>
      </c>
      <c r="K1272" s="57">
        <v>-23232</v>
      </c>
      <c r="L1272" s="59">
        <v>-313632</v>
      </c>
      <c r="U1272" s="120"/>
      <c r="W1272" t="e">
        <f>+VLOOKUP(D1272,'[1]TT T8'!O$865:P$1022,2,0)</f>
        <v>#N/A</v>
      </c>
      <c r="X1272" s="59" t="e">
        <f t="shared" si="70"/>
        <v>#N/A</v>
      </c>
      <c r="Y1272" s="59">
        <f>+VLOOKUP(D1272,'Thanh toán '!M$9244:N$9365,2,0)</f>
        <v>-313632</v>
      </c>
      <c r="Z1272" s="59">
        <f>+Y1272-L1272</f>
        <v>0</v>
      </c>
    </row>
    <row r="1273" spans="1:26" hidden="1" x14ac:dyDescent="0.3">
      <c r="A1273">
        <f t="shared" si="67"/>
        <v>8</v>
      </c>
      <c r="B1273" s="55">
        <v>45148</v>
      </c>
      <c r="C1273" s="56" t="s">
        <v>14246</v>
      </c>
      <c r="D1273" s="87">
        <f t="shared" si="68"/>
        <v>876</v>
      </c>
      <c r="E1273" s="56" t="s">
        <v>21610</v>
      </c>
      <c r="F1273" s="56" t="s">
        <v>12185</v>
      </c>
      <c r="G1273" s="56" t="s">
        <v>12186</v>
      </c>
      <c r="H1273" s="56" t="s">
        <v>22746</v>
      </c>
      <c r="I1273" s="57">
        <v>-88284</v>
      </c>
      <c r="J1273" s="58" t="s">
        <v>11726</v>
      </c>
      <c r="K1273" s="57">
        <v>-7063</v>
      </c>
      <c r="L1273" s="59">
        <v>-95347</v>
      </c>
      <c r="U1273" s="120"/>
      <c r="W1273" t="e">
        <f>+VLOOKUP(D1273,'[1]TT T8'!O$865:P$1022,2,0)</f>
        <v>#N/A</v>
      </c>
      <c r="X1273" s="59" t="e">
        <f t="shared" si="70"/>
        <v>#N/A</v>
      </c>
      <c r="Y1273" s="59">
        <f>+VLOOKUP(D1273,'Thanh toán '!M$9244:N$9365,2,0)</f>
        <v>-95347</v>
      </c>
      <c r="Z1273" s="59">
        <f>+Y1273-L1273</f>
        <v>0</v>
      </c>
    </row>
    <row r="1274" spans="1:26" hidden="1" x14ac:dyDescent="0.3">
      <c r="A1274">
        <f t="shared" si="67"/>
        <v>8</v>
      </c>
      <c r="B1274" s="55">
        <v>45148</v>
      </c>
      <c r="C1274" s="56" t="s">
        <v>22747</v>
      </c>
      <c r="D1274" s="87">
        <f t="shared" si="68"/>
        <v>31190</v>
      </c>
      <c r="E1274" s="56" t="s">
        <v>20824</v>
      </c>
      <c r="F1274" s="56" t="s">
        <v>11799</v>
      </c>
      <c r="G1274" s="56" t="s">
        <v>11725</v>
      </c>
      <c r="H1274" s="56" t="s">
        <v>22748</v>
      </c>
      <c r="I1274" s="57">
        <v>-177692</v>
      </c>
      <c r="J1274" s="58" t="s">
        <v>11720</v>
      </c>
      <c r="K1274" s="57">
        <v>-17769</v>
      </c>
      <c r="L1274" s="59">
        <v>-195461</v>
      </c>
      <c r="U1274" s="120"/>
      <c r="W1274" t="e">
        <f>+VLOOKUP(D1274,'[1]TT T8'!O$865:P$1022,2,0)</f>
        <v>#N/A</v>
      </c>
      <c r="X1274" s="59" t="e">
        <f t="shared" si="70"/>
        <v>#N/A</v>
      </c>
      <c r="Y1274" s="59">
        <f>+VLOOKUP(D1274,'Thanh toán '!M$9244:N$9365,2,0)</f>
        <v>-195461</v>
      </c>
      <c r="Z1274" s="59">
        <f>+Y1274-L1274</f>
        <v>0</v>
      </c>
    </row>
    <row r="1275" spans="1:26" hidden="1" x14ac:dyDescent="0.3">
      <c r="A1275">
        <f t="shared" si="67"/>
        <v>8</v>
      </c>
      <c r="B1275" s="55">
        <v>45148</v>
      </c>
      <c r="C1275" s="56" t="s">
        <v>22749</v>
      </c>
      <c r="D1275" s="87">
        <f t="shared" si="68"/>
        <v>31191</v>
      </c>
      <c r="E1275" s="56" t="s">
        <v>20824</v>
      </c>
      <c r="F1275" s="56" t="s">
        <v>11799</v>
      </c>
      <c r="G1275" s="56" t="s">
        <v>11725</v>
      </c>
      <c r="H1275" s="56" t="s">
        <v>22750</v>
      </c>
      <c r="I1275" s="57">
        <v>-220500</v>
      </c>
      <c r="J1275" s="58" t="s">
        <v>11720</v>
      </c>
      <c r="K1275" s="57">
        <v>-22050</v>
      </c>
      <c r="L1275" s="59">
        <v>-242550</v>
      </c>
      <c r="U1275" s="35"/>
      <c r="W1275">
        <f>+VLOOKUP(D1275,'[1]TT T8'!O$865:P$1022,2,0)</f>
        <v>-242550</v>
      </c>
      <c r="X1275" s="59">
        <f t="shared" si="70"/>
        <v>0</v>
      </c>
      <c r="Y1275" s="59"/>
      <c r="Z1275" s="59"/>
    </row>
    <row r="1276" spans="1:26" hidden="1" x14ac:dyDescent="0.3">
      <c r="A1276">
        <f t="shared" si="67"/>
        <v>8</v>
      </c>
      <c r="B1276" s="55">
        <v>45148</v>
      </c>
      <c r="C1276" s="56" t="s">
        <v>22751</v>
      </c>
      <c r="D1276" s="87">
        <f t="shared" si="68"/>
        <v>31197</v>
      </c>
      <c r="E1276" s="56" t="s">
        <v>20824</v>
      </c>
      <c r="F1276" s="56" t="s">
        <v>11799</v>
      </c>
      <c r="G1276" s="56" t="s">
        <v>11725</v>
      </c>
      <c r="H1276" s="56" t="s">
        <v>22752</v>
      </c>
      <c r="I1276" s="57">
        <v>-272248</v>
      </c>
      <c r="J1276" s="58" t="s">
        <v>11720</v>
      </c>
      <c r="K1276" s="57">
        <v>-27225</v>
      </c>
      <c r="L1276" s="59">
        <v>-299473</v>
      </c>
      <c r="U1276" s="120"/>
      <c r="W1276" t="e">
        <f>+VLOOKUP(D1276,'[1]TT T8'!O$865:P$1022,2,0)</f>
        <v>#N/A</v>
      </c>
      <c r="X1276" s="59" t="e">
        <f t="shared" si="70"/>
        <v>#N/A</v>
      </c>
      <c r="Y1276" s="59">
        <f>+VLOOKUP(D1276,'Thanh toán '!M$9244:N$9365,2,0)</f>
        <v>-299473</v>
      </c>
      <c r="Z1276" s="59">
        <f t="shared" ref="Z1276:Z1281" si="71">+Y1276-L1276</f>
        <v>0</v>
      </c>
    </row>
    <row r="1277" spans="1:26" hidden="1" x14ac:dyDescent="0.3">
      <c r="A1277">
        <f t="shared" si="67"/>
        <v>8</v>
      </c>
      <c r="B1277" s="55">
        <v>45148</v>
      </c>
      <c r="C1277" s="56" t="s">
        <v>22753</v>
      </c>
      <c r="D1277" s="87">
        <f t="shared" si="68"/>
        <v>31207</v>
      </c>
      <c r="E1277" s="56" t="s">
        <v>20824</v>
      </c>
      <c r="F1277" s="56" t="s">
        <v>11799</v>
      </c>
      <c r="G1277" s="56" t="s">
        <v>11725</v>
      </c>
      <c r="H1277" s="56" t="s">
        <v>22754</v>
      </c>
      <c r="I1277" s="57">
        <v>-260732</v>
      </c>
      <c r="J1277" s="58" t="s">
        <v>11726</v>
      </c>
      <c r="K1277" s="57">
        <v>-20859</v>
      </c>
      <c r="L1277" s="59">
        <v>-281591</v>
      </c>
      <c r="U1277" s="120"/>
      <c r="W1277" t="e">
        <f>+VLOOKUP(D1277,'[1]TT T8'!O$865:P$1022,2,0)</f>
        <v>#N/A</v>
      </c>
      <c r="X1277" s="59" t="e">
        <f t="shared" si="70"/>
        <v>#N/A</v>
      </c>
      <c r="Y1277" s="59">
        <f>+VLOOKUP(D1277,'Thanh toán '!M$9244:N$9365,2,0)</f>
        <v>-281591</v>
      </c>
      <c r="Z1277" s="59">
        <f t="shared" si="71"/>
        <v>0</v>
      </c>
    </row>
    <row r="1278" spans="1:26" hidden="1" x14ac:dyDescent="0.3">
      <c r="A1278">
        <f t="shared" si="67"/>
        <v>8</v>
      </c>
      <c r="B1278" s="55">
        <v>45149</v>
      </c>
      <c r="C1278" s="56" t="s">
        <v>22755</v>
      </c>
      <c r="D1278" s="87">
        <f t="shared" si="68"/>
        <v>837</v>
      </c>
      <c r="E1278" s="56" t="s">
        <v>20842</v>
      </c>
      <c r="F1278" s="56" t="s">
        <v>11838</v>
      </c>
      <c r="G1278" s="56" t="s">
        <v>11839</v>
      </c>
      <c r="H1278" s="56" t="s">
        <v>22756</v>
      </c>
      <c r="I1278" s="57">
        <v>-591951</v>
      </c>
      <c r="J1278" s="58" t="s">
        <v>11726</v>
      </c>
      <c r="K1278" s="57">
        <v>-47356</v>
      </c>
      <c r="L1278" s="59">
        <v>-639307</v>
      </c>
      <c r="U1278" s="120"/>
      <c r="W1278" t="e">
        <f>+VLOOKUP(D1278,'[1]TT T8'!O$865:P$1022,2,0)</f>
        <v>#N/A</v>
      </c>
      <c r="X1278" s="59" t="e">
        <f t="shared" si="70"/>
        <v>#N/A</v>
      </c>
      <c r="Y1278" s="59">
        <f>+VLOOKUP(D1278,'Thanh toán '!M$9244:N$9365,2,0)</f>
        <v>-639307</v>
      </c>
      <c r="Z1278" s="59">
        <f t="shared" si="71"/>
        <v>0</v>
      </c>
    </row>
    <row r="1279" spans="1:26" hidden="1" x14ac:dyDescent="0.3">
      <c r="A1279">
        <f t="shared" si="67"/>
        <v>8</v>
      </c>
      <c r="B1279" s="55">
        <v>45149</v>
      </c>
      <c r="C1279" s="56" t="s">
        <v>22757</v>
      </c>
      <c r="D1279" s="87">
        <f t="shared" si="68"/>
        <v>840</v>
      </c>
      <c r="E1279" s="56" t="s">
        <v>20842</v>
      </c>
      <c r="F1279" s="56" t="s">
        <v>11838</v>
      </c>
      <c r="G1279" s="56" t="s">
        <v>11839</v>
      </c>
      <c r="H1279" s="56" t="s">
        <v>22758</v>
      </c>
      <c r="I1279" s="57">
        <v>-444232</v>
      </c>
      <c r="J1279" s="58" t="s">
        <v>11726</v>
      </c>
      <c r="K1279" s="57">
        <v>-35539</v>
      </c>
      <c r="L1279" s="59">
        <v>-479771</v>
      </c>
      <c r="U1279" s="120"/>
      <c r="W1279" t="e">
        <f>+VLOOKUP(D1279,'[1]TT T8'!O$865:P$1022,2,0)</f>
        <v>#N/A</v>
      </c>
      <c r="X1279" s="59" t="e">
        <f t="shared" si="70"/>
        <v>#N/A</v>
      </c>
      <c r="Y1279" s="59">
        <f>+VLOOKUP(D1279,'Thanh toán '!M$9244:N$9365,2,0)</f>
        <v>-479771</v>
      </c>
      <c r="Z1279" s="59">
        <f t="shared" si="71"/>
        <v>0</v>
      </c>
    </row>
    <row r="1280" spans="1:26" hidden="1" x14ac:dyDescent="0.3">
      <c r="A1280">
        <f t="shared" si="67"/>
        <v>8</v>
      </c>
      <c r="B1280" s="55">
        <v>45149</v>
      </c>
      <c r="C1280" s="56" t="s">
        <v>22759</v>
      </c>
      <c r="D1280" s="87">
        <f t="shared" si="68"/>
        <v>2770</v>
      </c>
      <c r="E1280" s="56" t="s">
        <v>20847</v>
      </c>
      <c r="F1280" s="56" t="s">
        <v>11860</v>
      </c>
      <c r="G1280" s="56" t="s">
        <v>11719</v>
      </c>
      <c r="H1280" s="56" t="s">
        <v>22760</v>
      </c>
      <c r="I1280" s="57">
        <v>-296758</v>
      </c>
      <c r="J1280" s="58" t="s">
        <v>11720</v>
      </c>
      <c r="K1280" s="57">
        <v>-29676</v>
      </c>
      <c r="L1280" s="59">
        <v>-326434</v>
      </c>
      <c r="U1280" s="120"/>
      <c r="W1280" t="e">
        <f>+VLOOKUP(D1280,'[1]TT T8'!O$865:P$1022,2,0)</f>
        <v>#N/A</v>
      </c>
      <c r="X1280" s="59" t="e">
        <f t="shared" si="70"/>
        <v>#N/A</v>
      </c>
      <c r="Y1280" s="59">
        <f>+VLOOKUP(D1280,'Thanh toán '!M$9244:N$9365,2,0)</f>
        <v>-326434</v>
      </c>
      <c r="Z1280" s="59">
        <f t="shared" si="71"/>
        <v>0</v>
      </c>
    </row>
    <row r="1281" spans="1:26" hidden="1" x14ac:dyDescent="0.3">
      <c r="A1281">
        <f t="shared" si="67"/>
        <v>8</v>
      </c>
      <c r="B1281" s="55">
        <v>45152</v>
      </c>
      <c r="C1281" s="56" t="s">
        <v>22244</v>
      </c>
      <c r="D1281" s="87">
        <f t="shared" si="68"/>
        <v>543</v>
      </c>
      <c r="E1281" s="56" t="s">
        <v>21245</v>
      </c>
      <c r="F1281" s="56" t="s">
        <v>12639</v>
      </c>
      <c r="G1281" s="56" t="s">
        <v>12640</v>
      </c>
      <c r="H1281" s="56" t="s">
        <v>22761</v>
      </c>
      <c r="I1281" s="57">
        <v>-547271</v>
      </c>
      <c r="J1281" s="58" t="s">
        <v>11726</v>
      </c>
      <c r="K1281" s="57">
        <v>-43782</v>
      </c>
      <c r="L1281" s="59">
        <v>-591053</v>
      </c>
      <c r="U1281" s="120"/>
      <c r="W1281" t="e">
        <f>+VLOOKUP(D1281,'[1]TT T8'!O$865:P$1022,2,0)</f>
        <v>#N/A</v>
      </c>
      <c r="X1281" s="59" t="e">
        <f t="shared" si="70"/>
        <v>#N/A</v>
      </c>
      <c r="Y1281" s="59">
        <f>+VLOOKUP(D1281,'Thanh toán '!M$9244:N$9365,2,0)</f>
        <v>-591053</v>
      </c>
      <c r="Z1281" s="59">
        <f t="shared" si="71"/>
        <v>0</v>
      </c>
    </row>
    <row r="1282" spans="1:26" hidden="1" x14ac:dyDescent="0.3">
      <c r="A1282">
        <f t="shared" si="67"/>
        <v>8</v>
      </c>
      <c r="B1282" s="55">
        <v>45152</v>
      </c>
      <c r="C1282" s="56" t="s">
        <v>14301</v>
      </c>
      <c r="D1282" s="87">
        <f t="shared" si="68"/>
        <v>943</v>
      </c>
      <c r="E1282" s="56" t="s">
        <v>21104</v>
      </c>
      <c r="F1282" s="56" t="s">
        <v>12624</v>
      </c>
      <c r="G1282" s="56" t="s">
        <v>12625</v>
      </c>
      <c r="H1282" s="56" t="s">
        <v>22762</v>
      </c>
      <c r="I1282" s="57">
        <v>-110250</v>
      </c>
      <c r="J1282" s="58" t="s">
        <v>11726</v>
      </c>
      <c r="K1282" s="57">
        <v>-8820</v>
      </c>
      <c r="L1282" s="59">
        <v>-119070</v>
      </c>
      <c r="U1282" s="35"/>
      <c r="W1282">
        <f>+VLOOKUP(D1282,'[1]TT T8'!O$865:P$1022,2,0)</f>
        <v>-119070</v>
      </c>
      <c r="X1282" s="59">
        <f t="shared" si="70"/>
        <v>0</v>
      </c>
      <c r="Y1282" s="59"/>
      <c r="Z1282" s="59"/>
    </row>
    <row r="1283" spans="1:26" hidden="1" x14ac:dyDescent="0.3">
      <c r="A1283">
        <f t="shared" si="67"/>
        <v>8</v>
      </c>
      <c r="B1283" s="55">
        <v>45152</v>
      </c>
      <c r="C1283" s="56" t="s">
        <v>21801</v>
      </c>
      <c r="D1283" s="87">
        <f t="shared" si="68"/>
        <v>955</v>
      </c>
      <c r="E1283" s="56" t="s">
        <v>20930</v>
      </c>
      <c r="F1283" s="56" t="s">
        <v>12306</v>
      </c>
      <c r="G1283" s="56" t="s">
        <v>12307</v>
      </c>
      <c r="H1283" s="56" t="s">
        <v>22763</v>
      </c>
      <c r="I1283" s="57">
        <v>-73431</v>
      </c>
      <c r="J1283" s="58" t="s">
        <v>11726</v>
      </c>
      <c r="K1283" s="57">
        <v>-5874</v>
      </c>
      <c r="L1283" s="59">
        <v>-79305</v>
      </c>
      <c r="U1283" s="120"/>
      <c r="W1283" t="e">
        <f>+VLOOKUP(D1283,'[1]TT T8'!O$865:P$1022,2,0)</f>
        <v>#N/A</v>
      </c>
      <c r="X1283" s="59" t="e">
        <f t="shared" si="70"/>
        <v>#N/A</v>
      </c>
      <c r="Y1283" s="59">
        <f>+VLOOKUP(D1283,'Thanh toán '!M$9244:N$9365,2,0)</f>
        <v>-79305</v>
      </c>
      <c r="Z1283" s="59">
        <f t="shared" ref="Z1283:Z1301" si="72">+Y1283-L1283</f>
        <v>0</v>
      </c>
    </row>
    <row r="1284" spans="1:26" hidden="1" x14ac:dyDescent="0.3">
      <c r="A1284">
        <f t="shared" si="67"/>
        <v>8</v>
      </c>
      <c r="B1284" s="55">
        <v>45152</v>
      </c>
      <c r="C1284" s="56" t="s">
        <v>14474</v>
      </c>
      <c r="D1284" s="87">
        <f t="shared" si="68"/>
        <v>1575</v>
      </c>
      <c r="E1284" s="56" t="s">
        <v>20827</v>
      </c>
      <c r="F1284" s="56" t="s">
        <v>11970</v>
      </c>
      <c r="G1284" s="56" t="s">
        <v>11971</v>
      </c>
      <c r="H1284" s="56" t="s">
        <v>22764</v>
      </c>
      <c r="I1284" s="57">
        <v>-294543</v>
      </c>
      <c r="J1284" s="58" t="s">
        <v>11720</v>
      </c>
      <c r="K1284" s="57">
        <v>-29454</v>
      </c>
      <c r="L1284" s="59">
        <v>-323997</v>
      </c>
      <c r="U1284" s="120"/>
      <c r="W1284" t="e">
        <f>+VLOOKUP(D1284,'[1]TT T8'!O$865:P$1022,2,0)</f>
        <v>#N/A</v>
      </c>
      <c r="X1284" s="59" t="e">
        <f t="shared" si="70"/>
        <v>#N/A</v>
      </c>
      <c r="Y1284" s="59">
        <f>+VLOOKUP(D1284,'Thanh toán '!M$9244:N$9365,2,0)</f>
        <v>-323997</v>
      </c>
      <c r="Z1284" s="59">
        <f t="shared" si="72"/>
        <v>0</v>
      </c>
    </row>
    <row r="1285" spans="1:26" hidden="1" x14ac:dyDescent="0.3">
      <c r="A1285">
        <f t="shared" si="67"/>
        <v>8</v>
      </c>
      <c r="B1285" s="55">
        <v>45152</v>
      </c>
      <c r="C1285" s="56" t="s">
        <v>22765</v>
      </c>
      <c r="D1285" s="87">
        <f t="shared" si="68"/>
        <v>1580</v>
      </c>
      <c r="E1285" s="56" t="s">
        <v>20827</v>
      </c>
      <c r="F1285" s="56" t="s">
        <v>11970</v>
      </c>
      <c r="G1285" s="56" t="s">
        <v>11971</v>
      </c>
      <c r="H1285" s="56" t="s">
        <v>22766</v>
      </c>
      <c r="I1285" s="57">
        <v>-124432</v>
      </c>
      <c r="J1285" s="58" t="s">
        <v>11720</v>
      </c>
      <c r="K1285" s="57">
        <v>-12443</v>
      </c>
      <c r="L1285" s="59">
        <v>-136875</v>
      </c>
      <c r="U1285" s="120"/>
      <c r="W1285" t="e">
        <f>+VLOOKUP(D1285,'[1]TT T8'!O$865:P$1022,2,0)</f>
        <v>#N/A</v>
      </c>
      <c r="X1285" s="59" t="e">
        <f t="shared" si="70"/>
        <v>#N/A</v>
      </c>
      <c r="Y1285" s="59">
        <f>+VLOOKUP(D1285,'Thanh toán '!M$9244:N$9365,2,0)</f>
        <v>-136875</v>
      </c>
      <c r="Z1285" s="59">
        <f t="shared" si="72"/>
        <v>0</v>
      </c>
    </row>
    <row r="1286" spans="1:26" hidden="1" x14ac:dyDescent="0.3">
      <c r="A1286">
        <f t="shared" si="67"/>
        <v>8</v>
      </c>
      <c r="B1286" s="55">
        <v>45152</v>
      </c>
      <c r="C1286" s="56" t="s">
        <v>22767</v>
      </c>
      <c r="D1286" s="87">
        <f t="shared" si="68"/>
        <v>31585</v>
      </c>
      <c r="E1286" s="56" t="s">
        <v>20824</v>
      </c>
      <c r="F1286" s="56" t="s">
        <v>11799</v>
      </c>
      <c r="G1286" s="56" t="s">
        <v>11725</v>
      </c>
      <c r="H1286" s="56" t="s">
        <v>22768</v>
      </c>
      <c r="I1286" s="57">
        <v>-111058</v>
      </c>
      <c r="J1286" s="58" t="s">
        <v>11720</v>
      </c>
      <c r="K1286" s="57">
        <v>-11106</v>
      </c>
      <c r="L1286" s="59">
        <v>-122164</v>
      </c>
      <c r="U1286" s="120"/>
      <c r="W1286" t="e">
        <f>+VLOOKUP(D1286,'[1]TT T8'!O$865:P$1022,2,0)</f>
        <v>#N/A</v>
      </c>
      <c r="X1286" s="59" t="e">
        <f t="shared" si="70"/>
        <v>#N/A</v>
      </c>
      <c r="Y1286" s="59">
        <f>+VLOOKUP(D1286,'Thanh toán '!M$9244:N$9365,2,0)</f>
        <v>-122164</v>
      </c>
      <c r="Z1286" s="59">
        <f t="shared" si="72"/>
        <v>0</v>
      </c>
    </row>
    <row r="1287" spans="1:26" hidden="1" x14ac:dyDescent="0.3">
      <c r="A1287">
        <f t="shared" ref="A1287:A1350" si="73">+MONTH(B1287)</f>
        <v>8</v>
      </c>
      <c r="B1287" s="55">
        <v>45152</v>
      </c>
      <c r="C1287" s="56" t="s">
        <v>22769</v>
      </c>
      <c r="D1287" s="87">
        <f t="shared" ref="D1287:D1350" si="74">+C1287*1</f>
        <v>31590</v>
      </c>
      <c r="E1287" s="56" t="s">
        <v>20824</v>
      </c>
      <c r="F1287" s="56" t="s">
        <v>11799</v>
      </c>
      <c r="G1287" s="56" t="s">
        <v>11725</v>
      </c>
      <c r="H1287" s="56" t="s">
        <v>22770</v>
      </c>
      <c r="I1287" s="57">
        <v>-422844</v>
      </c>
      <c r="J1287" s="58" t="s">
        <v>11720</v>
      </c>
      <c r="K1287" s="57">
        <v>-42284</v>
      </c>
      <c r="L1287" s="59">
        <v>-465128</v>
      </c>
      <c r="U1287" s="120"/>
      <c r="W1287" t="e">
        <f>+VLOOKUP(D1287,'[1]TT T8'!O$865:P$1022,2,0)</f>
        <v>#N/A</v>
      </c>
      <c r="X1287" s="59" t="e">
        <f t="shared" si="70"/>
        <v>#N/A</v>
      </c>
      <c r="Y1287" s="59">
        <f>+VLOOKUP(D1287,'Thanh toán '!M$9244:N$9365,2,0)</f>
        <v>-465128</v>
      </c>
      <c r="Z1287" s="59">
        <f t="shared" si="72"/>
        <v>0</v>
      </c>
    </row>
    <row r="1288" spans="1:26" hidden="1" x14ac:dyDescent="0.3">
      <c r="A1288">
        <f t="shared" si="73"/>
        <v>8</v>
      </c>
      <c r="B1288" s="55">
        <v>45152</v>
      </c>
      <c r="C1288" s="56" t="s">
        <v>17984</v>
      </c>
      <c r="D1288" s="87">
        <f t="shared" si="74"/>
        <v>31615</v>
      </c>
      <c r="E1288" s="56" t="s">
        <v>20824</v>
      </c>
      <c r="F1288" s="56" t="s">
        <v>11799</v>
      </c>
      <c r="G1288" s="56" t="s">
        <v>11725</v>
      </c>
      <c r="H1288" s="56" t="s">
        <v>22771</v>
      </c>
      <c r="I1288" s="57">
        <v>-443893</v>
      </c>
      <c r="J1288" s="58" t="s">
        <v>11726</v>
      </c>
      <c r="K1288" s="57">
        <v>-35511</v>
      </c>
      <c r="L1288" s="59">
        <v>-479404</v>
      </c>
      <c r="U1288" s="120"/>
      <c r="W1288" t="e">
        <f>+VLOOKUP(D1288,'[1]TT T8'!O$865:P$1022,2,0)</f>
        <v>#N/A</v>
      </c>
      <c r="X1288" s="59" t="e">
        <f t="shared" si="70"/>
        <v>#N/A</v>
      </c>
      <c r="Y1288" s="59">
        <f>+VLOOKUP(D1288,'Thanh toán '!M$9244:N$9365,2,0)</f>
        <v>-479404</v>
      </c>
      <c r="Z1288" s="59">
        <f t="shared" si="72"/>
        <v>0</v>
      </c>
    </row>
    <row r="1289" spans="1:26" hidden="1" x14ac:dyDescent="0.3">
      <c r="A1289">
        <f t="shared" si="73"/>
        <v>8</v>
      </c>
      <c r="B1289" s="55">
        <v>45152</v>
      </c>
      <c r="C1289" s="56" t="s">
        <v>22772</v>
      </c>
      <c r="D1289" s="87">
        <f t="shared" si="74"/>
        <v>31620</v>
      </c>
      <c r="E1289" s="56" t="s">
        <v>20824</v>
      </c>
      <c r="F1289" s="56" t="s">
        <v>11799</v>
      </c>
      <c r="G1289" s="56" t="s">
        <v>11725</v>
      </c>
      <c r="H1289" s="56" t="s">
        <v>22773</v>
      </c>
      <c r="I1289" s="57">
        <v>-595635</v>
      </c>
      <c r="J1289" s="58" t="s">
        <v>11720</v>
      </c>
      <c r="K1289" s="57">
        <v>-59564</v>
      </c>
      <c r="L1289" s="59">
        <v>-655199</v>
      </c>
      <c r="U1289" s="120"/>
      <c r="W1289" t="e">
        <f>+VLOOKUP(D1289,'[1]TT T8'!O$865:P$1022,2,0)</f>
        <v>#N/A</v>
      </c>
      <c r="X1289" s="59" t="e">
        <f t="shared" si="70"/>
        <v>#N/A</v>
      </c>
      <c r="Y1289" s="59">
        <f>+VLOOKUP(D1289,'Thanh toán '!M$9244:N$9365,2,0)</f>
        <v>-655199</v>
      </c>
      <c r="Z1289" s="59">
        <f t="shared" si="72"/>
        <v>0</v>
      </c>
    </row>
    <row r="1290" spans="1:26" hidden="1" x14ac:dyDescent="0.3">
      <c r="A1290">
        <f t="shared" si="73"/>
        <v>8</v>
      </c>
      <c r="B1290" s="55">
        <v>45153</v>
      </c>
      <c r="C1290" s="56" t="s">
        <v>22774</v>
      </c>
      <c r="D1290" s="87">
        <f t="shared" si="74"/>
        <v>1118</v>
      </c>
      <c r="E1290" s="56" t="s">
        <v>20932</v>
      </c>
      <c r="F1290" s="56" t="s">
        <v>12225</v>
      </c>
      <c r="G1290" s="56" t="s">
        <v>12226</v>
      </c>
      <c r="H1290" s="56" t="s">
        <v>22775</v>
      </c>
      <c r="I1290" s="57">
        <v>-238132</v>
      </c>
      <c r="J1290" s="58" t="s">
        <v>11726</v>
      </c>
      <c r="K1290" s="57">
        <v>-19051</v>
      </c>
      <c r="L1290" s="59">
        <v>-257183</v>
      </c>
      <c r="U1290" s="120"/>
      <c r="W1290" t="e">
        <f>+VLOOKUP(D1290,'[1]TT T8'!O$865:P$1022,2,0)</f>
        <v>#N/A</v>
      </c>
      <c r="X1290" s="59" t="e">
        <f t="shared" si="70"/>
        <v>#N/A</v>
      </c>
      <c r="Y1290" s="59">
        <f>+VLOOKUP(D1290,'Thanh toán '!M$9244:N$9365,2,0)</f>
        <v>-257183</v>
      </c>
      <c r="Z1290" s="59">
        <f t="shared" si="72"/>
        <v>0</v>
      </c>
    </row>
    <row r="1291" spans="1:26" hidden="1" x14ac:dyDescent="0.3">
      <c r="A1291">
        <f t="shared" si="73"/>
        <v>8</v>
      </c>
      <c r="B1291" s="55">
        <v>45153</v>
      </c>
      <c r="C1291" s="56" t="s">
        <v>22319</v>
      </c>
      <c r="D1291" s="87">
        <f t="shared" si="74"/>
        <v>1859</v>
      </c>
      <c r="E1291" s="56" t="s">
        <v>20860</v>
      </c>
      <c r="F1291" s="56" t="s">
        <v>12215</v>
      </c>
      <c r="G1291" s="56" t="s">
        <v>12216</v>
      </c>
      <c r="H1291" s="56" t="s">
        <v>22776</v>
      </c>
      <c r="I1291" s="57">
        <v>-473946</v>
      </c>
      <c r="J1291" s="58" t="s">
        <v>11726</v>
      </c>
      <c r="K1291" s="57">
        <v>-37916</v>
      </c>
      <c r="L1291" s="59">
        <v>-511862</v>
      </c>
      <c r="U1291" s="120"/>
      <c r="W1291" t="e">
        <f>+VLOOKUP(D1291,'[1]TT T8'!O$865:P$1022,2,0)</f>
        <v>#N/A</v>
      </c>
      <c r="X1291" s="59" t="e">
        <f t="shared" si="70"/>
        <v>#N/A</v>
      </c>
      <c r="Y1291" s="59">
        <f>+VLOOKUP(D1291,'Thanh toán '!M$9244:N$9365,2,0)</f>
        <v>-511862</v>
      </c>
      <c r="Z1291" s="59">
        <f t="shared" si="72"/>
        <v>0</v>
      </c>
    </row>
    <row r="1292" spans="1:26" hidden="1" x14ac:dyDescent="0.3">
      <c r="A1292">
        <f t="shared" si="73"/>
        <v>8</v>
      </c>
      <c r="B1292" s="55">
        <v>45153</v>
      </c>
      <c r="C1292" s="56" t="s">
        <v>18013</v>
      </c>
      <c r="D1292" s="87">
        <f t="shared" si="74"/>
        <v>31673</v>
      </c>
      <c r="E1292" s="56" t="s">
        <v>20824</v>
      </c>
      <c r="F1292" s="56" t="s">
        <v>11799</v>
      </c>
      <c r="G1292" s="56" t="s">
        <v>11725</v>
      </c>
      <c r="H1292" s="56" t="s">
        <v>22777</v>
      </c>
      <c r="I1292" s="57">
        <v>-265239</v>
      </c>
      <c r="J1292" s="58" t="s">
        <v>11720</v>
      </c>
      <c r="K1292" s="57">
        <v>-26524</v>
      </c>
      <c r="L1292" s="59">
        <v>-291763</v>
      </c>
      <c r="U1292" s="120"/>
      <c r="W1292" t="e">
        <f>+VLOOKUP(D1292,'[1]TT T8'!O$865:P$1022,2,0)</f>
        <v>#N/A</v>
      </c>
      <c r="X1292" s="59" t="e">
        <f t="shared" si="70"/>
        <v>#N/A</v>
      </c>
      <c r="Y1292" s="59">
        <f>+VLOOKUP(D1292,'Thanh toán '!M$9244:N$9365,2,0)</f>
        <v>-291763</v>
      </c>
      <c r="Z1292" s="59">
        <f t="shared" si="72"/>
        <v>0</v>
      </c>
    </row>
    <row r="1293" spans="1:26" hidden="1" x14ac:dyDescent="0.3">
      <c r="A1293">
        <f t="shared" si="73"/>
        <v>8</v>
      </c>
      <c r="B1293" s="55">
        <v>45154</v>
      </c>
      <c r="C1293" s="56" t="s">
        <v>21972</v>
      </c>
      <c r="D1293" s="87">
        <f t="shared" si="74"/>
        <v>569</v>
      </c>
      <c r="E1293" s="56" t="s">
        <v>21188</v>
      </c>
      <c r="F1293" s="56" t="s">
        <v>12293</v>
      </c>
      <c r="G1293" s="56" t="s">
        <v>12294</v>
      </c>
      <c r="H1293" s="56" t="s">
        <v>22778</v>
      </c>
      <c r="I1293" s="57">
        <v>-333174</v>
      </c>
      <c r="J1293" s="58" t="s">
        <v>11726</v>
      </c>
      <c r="K1293" s="57">
        <v>-26654</v>
      </c>
      <c r="L1293" s="59">
        <v>-359828</v>
      </c>
      <c r="U1293" s="120"/>
      <c r="W1293" t="e">
        <f>+VLOOKUP(D1293,'[1]TT T8'!O$865:P$1022,2,0)</f>
        <v>#N/A</v>
      </c>
      <c r="X1293" s="59" t="e">
        <f t="shared" ref="X1293:X1324" si="75">+W1293-L1293</f>
        <v>#N/A</v>
      </c>
      <c r="Y1293" s="59">
        <f>+VLOOKUP(D1293,'Thanh toán '!M$9244:N$9365,2,0)</f>
        <v>-359828</v>
      </c>
      <c r="Z1293" s="59">
        <f t="shared" si="72"/>
        <v>0</v>
      </c>
    </row>
    <row r="1294" spans="1:26" hidden="1" x14ac:dyDescent="0.3">
      <c r="A1294">
        <f t="shared" si="73"/>
        <v>8</v>
      </c>
      <c r="B1294" s="55">
        <v>45154</v>
      </c>
      <c r="C1294" s="56" t="s">
        <v>22779</v>
      </c>
      <c r="D1294" s="87">
        <f t="shared" si="74"/>
        <v>31834</v>
      </c>
      <c r="E1294" s="56" t="s">
        <v>20824</v>
      </c>
      <c r="F1294" s="56" t="s">
        <v>11799</v>
      </c>
      <c r="G1294" s="56" t="s">
        <v>11725</v>
      </c>
      <c r="H1294" s="56" t="s">
        <v>22780</v>
      </c>
      <c r="I1294" s="57">
        <v>-179596</v>
      </c>
      <c r="J1294" s="58" t="s">
        <v>11720</v>
      </c>
      <c r="K1294" s="57">
        <v>-17960</v>
      </c>
      <c r="L1294" s="59">
        <v>-197556</v>
      </c>
      <c r="U1294" s="120"/>
      <c r="W1294" t="e">
        <f>+VLOOKUP(D1294,'[1]TT T8'!O$865:P$1022,2,0)</f>
        <v>#N/A</v>
      </c>
      <c r="X1294" s="59" t="e">
        <f t="shared" si="75"/>
        <v>#N/A</v>
      </c>
      <c r="Y1294" s="59">
        <f>+VLOOKUP(D1294,'Thanh toán '!M$9244:N$9365,2,0)</f>
        <v>-197556</v>
      </c>
      <c r="Z1294" s="59">
        <f t="shared" si="72"/>
        <v>0</v>
      </c>
    </row>
    <row r="1295" spans="1:26" hidden="1" x14ac:dyDescent="0.3">
      <c r="A1295">
        <f t="shared" si="73"/>
        <v>8</v>
      </c>
      <c r="B1295" s="55">
        <v>45154</v>
      </c>
      <c r="C1295" s="56" t="s">
        <v>22781</v>
      </c>
      <c r="D1295" s="87">
        <f t="shared" si="74"/>
        <v>31959</v>
      </c>
      <c r="E1295" s="56" t="s">
        <v>20824</v>
      </c>
      <c r="F1295" s="56" t="s">
        <v>11799</v>
      </c>
      <c r="G1295" s="56" t="s">
        <v>11725</v>
      </c>
      <c r="H1295" s="56" t="s">
        <v>22782</v>
      </c>
      <c r="I1295" s="57">
        <v>-272758</v>
      </c>
      <c r="J1295" s="58" t="s">
        <v>11726</v>
      </c>
      <c r="K1295" s="57">
        <v>-21821</v>
      </c>
      <c r="L1295" s="59">
        <v>-294579</v>
      </c>
      <c r="U1295" s="120"/>
      <c r="W1295" t="e">
        <f>+VLOOKUP(D1295,'[1]TT T8'!O$865:P$1022,2,0)</f>
        <v>#N/A</v>
      </c>
      <c r="X1295" s="59" t="e">
        <f t="shared" si="75"/>
        <v>#N/A</v>
      </c>
      <c r="Y1295" s="59">
        <f>+VLOOKUP(D1295,'Thanh toán '!M$9244:N$9365,2,0)</f>
        <v>-294579</v>
      </c>
      <c r="Z1295" s="59">
        <f t="shared" si="72"/>
        <v>0</v>
      </c>
    </row>
    <row r="1296" spans="1:26" hidden="1" x14ac:dyDescent="0.3">
      <c r="A1296">
        <f t="shared" si="73"/>
        <v>8</v>
      </c>
      <c r="B1296" s="55">
        <v>45154</v>
      </c>
      <c r="C1296" s="56" t="s">
        <v>22783</v>
      </c>
      <c r="D1296" s="87">
        <f t="shared" si="74"/>
        <v>31960</v>
      </c>
      <c r="E1296" s="56" t="s">
        <v>20824</v>
      </c>
      <c r="F1296" s="56" t="s">
        <v>11799</v>
      </c>
      <c r="G1296" s="56" t="s">
        <v>11725</v>
      </c>
      <c r="H1296" s="56" t="s">
        <v>22784</v>
      </c>
      <c r="I1296" s="57">
        <v>-441000</v>
      </c>
      <c r="J1296" s="58" t="s">
        <v>11726</v>
      </c>
      <c r="K1296" s="57">
        <v>-35280</v>
      </c>
      <c r="L1296" s="59">
        <v>-476280</v>
      </c>
      <c r="U1296" s="120"/>
      <c r="W1296" t="e">
        <f>+VLOOKUP(D1296,'[1]TT T8'!O$865:P$1022,2,0)</f>
        <v>#N/A</v>
      </c>
      <c r="X1296" s="59" t="e">
        <f t="shared" si="75"/>
        <v>#N/A</v>
      </c>
      <c r="Y1296" s="59">
        <f>+VLOOKUP(D1296,'Thanh toán '!M$9244:N$9365,2,0)</f>
        <v>-476280</v>
      </c>
      <c r="Z1296" s="59">
        <f t="shared" si="72"/>
        <v>0</v>
      </c>
    </row>
    <row r="1297" spans="1:28" hidden="1" x14ac:dyDescent="0.3">
      <c r="A1297">
        <f t="shared" si="73"/>
        <v>8</v>
      </c>
      <c r="B1297" s="55">
        <v>45154</v>
      </c>
      <c r="C1297" s="56" t="s">
        <v>22785</v>
      </c>
      <c r="D1297" s="87">
        <f t="shared" si="74"/>
        <v>32034</v>
      </c>
      <c r="E1297" s="56" t="s">
        <v>20824</v>
      </c>
      <c r="F1297" s="56" t="s">
        <v>11799</v>
      </c>
      <c r="G1297" s="56" t="s">
        <v>11725</v>
      </c>
      <c r="H1297" s="56" t="s">
        <v>22786</v>
      </c>
      <c r="I1297" s="57">
        <v>-714707</v>
      </c>
      <c r="J1297" s="58" t="s">
        <v>11720</v>
      </c>
      <c r="K1297" s="57">
        <v>-71471</v>
      </c>
      <c r="L1297" s="59">
        <v>-786178</v>
      </c>
      <c r="U1297" s="120"/>
      <c r="W1297" t="e">
        <f>+VLOOKUP(D1297,'[1]TT T8'!O$865:P$1022,2,0)</f>
        <v>#N/A</v>
      </c>
      <c r="X1297" s="59" t="e">
        <f t="shared" si="75"/>
        <v>#N/A</v>
      </c>
      <c r="Y1297" s="59">
        <f>+VLOOKUP(D1297,'Thanh toán '!M$9244:N$9365,2,0)</f>
        <v>-786178</v>
      </c>
      <c r="Z1297" s="59">
        <f t="shared" si="72"/>
        <v>0</v>
      </c>
    </row>
    <row r="1298" spans="1:28" hidden="1" x14ac:dyDescent="0.3">
      <c r="A1298">
        <f t="shared" si="73"/>
        <v>8</v>
      </c>
      <c r="B1298" s="55">
        <v>45155</v>
      </c>
      <c r="C1298" s="56" t="s">
        <v>14232</v>
      </c>
      <c r="D1298" s="87">
        <f t="shared" si="74"/>
        <v>861</v>
      </c>
      <c r="E1298" s="56" t="s">
        <v>20842</v>
      </c>
      <c r="F1298" s="56" t="s">
        <v>11838</v>
      </c>
      <c r="G1298" s="56" t="s">
        <v>11839</v>
      </c>
      <c r="H1298" s="56" t="s">
        <v>22787</v>
      </c>
      <c r="I1298" s="57">
        <v>-183150</v>
      </c>
      <c r="J1298" s="58" t="s">
        <v>11726</v>
      </c>
      <c r="K1298" s="57">
        <v>-14652</v>
      </c>
      <c r="L1298" s="59">
        <v>-197802</v>
      </c>
      <c r="U1298" s="120"/>
      <c r="W1298" t="e">
        <f>+VLOOKUP(D1298,'[1]TT T8'!O$865:P$1022,2,0)</f>
        <v>#N/A</v>
      </c>
      <c r="X1298" s="59" t="e">
        <f t="shared" si="75"/>
        <v>#N/A</v>
      </c>
      <c r="Y1298" s="59">
        <f>+VLOOKUP(D1298,'Thanh toán '!M$9244:N$9365,2,0)</f>
        <v>-197802</v>
      </c>
      <c r="Z1298" s="59">
        <f t="shared" si="72"/>
        <v>0</v>
      </c>
    </row>
    <row r="1299" spans="1:28" hidden="1" x14ac:dyDescent="0.3">
      <c r="A1299">
        <f t="shared" si="73"/>
        <v>8</v>
      </c>
      <c r="B1299" s="55">
        <v>45155</v>
      </c>
      <c r="C1299" s="56" t="s">
        <v>22300</v>
      </c>
      <c r="D1299" s="87">
        <f t="shared" si="74"/>
        <v>1341</v>
      </c>
      <c r="E1299" s="56" t="s">
        <v>20884</v>
      </c>
      <c r="F1299" s="56" t="s">
        <v>12179</v>
      </c>
      <c r="G1299" s="56" t="s">
        <v>12180</v>
      </c>
      <c r="H1299" s="56" t="s">
        <v>22681</v>
      </c>
      <c r="I1299" s="57">
        <v>-400409</v>
      </c>
      <c r="J1299" s="58" t="s">
        <v>11726</v>
      </c>
      <c r="K1299" s="57">
        <v>-32033</v>
      </c>
      <c r="L1299" s="59">
        <v>-432442</v>
      </c>
      <c r="U1299" s="120"/>
      <c r="W1299" t="e">
        <f>+VLOOKUP(D1299,'[1]TT T8'!O$865:P$1022,2,0)</f>
        <v>#N/A</v>
      </c>
      <c r="X1299" s="59" t="e">
        <f t="shared" si="75"/>
        <v>#N/A</v>
      </c>
      <c r="Y1299" s="59">
        <f>+VLOOKUP(D1299,'Thanh toán '!M$9244:N$9365,2,0)</f>
        <v>-432442</v>
      </c>
      <c r="Z1299" s="59">
        <f t="shared" si="72"/>
        <v>0</v>
      </c>
    </row>
    <row r="1300" spans="1:28" hidden="1" x14ac:dyDescent="0.3">
      <c r="A1300">
        <f t="shared" si="73"/>
        <v>8</v>
      </c>
      <c r="B1300" s="55">
        <v>45155</v>
      </c>
      <c r="C1300" s="56" t="s">
        <v>22788</v>
      </c>
      <c r="D1300" s="87">
        <f t="shared" si="74"/>
        <v>32175</v>
      </c>
      <c r="E1300" s="56" t="s">
        <v>20824</v>
      </c>
      <c r="F1300" s="56" t="s">
        <v>11799</v>
      </c>
      <c r="G1300" s="56" t="s">
        <v>11725</v>
      </c>
      <c r="H1300" s="56" t="s">
        <v>22789</v>
      </c>
      <c r="I1300" s="57">
        <v>-222750</v>
      </c>
      <c r="J1300" s="58" t="s">
        <v>11720</v>
      </c>
      <c r="K1300" s="57">
        <v>-22275</v>
      </c>
      <c r="L1300" s="59">
        <v>-245025</v>
      </c>
      <c r="U1300" s="120"/>
      <c r="W1300" t="e">
        <f>+VLOOKUP(D1300,'[1]TT T8'!O$865:P$1022,2,0)</f>
        <v>#N/A</v>
      </c>
      <c r="X1300" s="59" t="e">
        <f t="shared" si="75"/>
        <v>#N/A</v>
      </c>
      <c r="Y1300" s="59">
        <f>+VLOOKUP(D1300,'Thanh toán '!M$9244:N$9365,2,0)</f>
        <v>-245025</v>
      </c>
      <c r="Z1300" s="59">
        <f t="shared" si="72"/>
        <v>0</v>
      </c>
    </row>
    <row r="1301" spans="1:28" hidden="1" x14ac:dyDescent="0.3">
      <c r="A1301">
        <f t="shared" si="73"/>
        <v>8</v>
      </c>
      <c r="B1301" s="55">
        <v>45156</v>
      </c>
      <c r="C1301" s="56" t="s">
        <v>22790</v>
      </c>
      <c r="D1301" s="87">
        <f t="shared" si="74"/>
        <v>1545</v>
      </c>
      <c r="E1301" s="56" t="s">
        <v>21165</v>
      </c>
      <c r="F1301" s="56" t="s">
        <v>12221</v>
      </c>
      <c r="G1301" s="56" t="s">
        <v>12222</v>
      </c>
      <c r="H1301" s="56" t="s">
        <v>22791</v>
      </c>
      <c r="I1301" s="57">
        <v>-333174</v>
      </c>
      <c r="J1301" s="58" t="s">
        <v>11726</v>
      </c>
      <c r="K1301" s="57">
        <v>-26654</v>
      </c>
      <c r="L1301" s="59">
        <v>-359828</v>
      </c>
      <c r="U1301" s="120"/>
      <c r="W1301" t="e">
        <f>+VLOOKUP(D1301,'[1]TT T8'!O$865:P$1022,2,0)</f>
        <v>#N/A</v>
      </c>
      <c r="X1301" s="59" t="e">
        <f t="shared" si="75"/>
        <v>#N/A</v>
      </c>
      <c r="Y1301" s="59">
        <f>+VLOOKUP(D1301,'Thanh toán '!M$9244:N$9365,2,0)</f>
        <v>-359828</v>
      </c>
      <c r="Z1301" s="59">
        <f t="shared" si="72"/>
        <v>0</v>
      </c>
    </row>
    <row r="1302" spans="1:28" hidden="1" x14ac:dyDescent="0.3">
      <c r="A1302">
        <f t="shared" si="73"/>
        <v>8</v>
      </c>
      <c r="B1302" s="55">
        <v>45156</v>
      </c>
      <c r="C1302" s="56" t="s">
        <v>22792</v>
      </c>
      <c r="D1302" s="87">
        <f t="shared" si="74"/>
        <v>1933</v>
      </c>
      <c r="E1302" s="56" t="s">
        <v>22793</v>
      </c>
      <c r="F1302" s="56" t="s">
        <v>19985</v>
      </c>
      <c r="G1302" s="56" t="s">
        <v>12493</v>
      </c>
      <c r="H1302" s="56" t="s">
        <v>22794</v>
      </c>
      <c r="I1302" s="57">
        <v>-110250</v>
      </c>
      <c r="J1302" s="58" t="s">
        <v>11726</v>
      </c>
      <c r="K1302" s="57">
        <v>-8820</v>
      </c>
      <c r="L1302" s="59">
        <v>-119070</v>
      </c>
      <c r="U1302" s="35"/>
      <c r="W1302">
        <f>+VLOOKUP(D1302,'[1]TT T8'!O$865:P$1022,2,0)</f>
        <v>-119070</v>
      </c>
      <c r="X1302" s="59">
        <f t="shared" si="75"/>
        <v>0</v>
      </c>
      <c r="Y1302" s="59"/>
      <c r="Z1302" s="59"/>
    </row>
    <row r="1303" spans="1:28" hidden="1" x14ac:dyDescent="0.3">
      <c r="A1303">
        <f t="shared" si="73"/>
        <v>8</v>
      </c>
      <c r="B1303" s="55">
        <v>45156</v>
      </c>
      <c r="C1303" s="56" t="s">
        <v>22795</v>
      </c>
      <c r="D1303" s="87">
        <f t="shared" si="74"/>
        <v>2816</v>
      </c>
      <c r="E1303" s="56" t="s">
        <v>20847</v>
      </c>
      <c r="F1303" s="56" t="s">
        <v>11860</v>
      </c>
      <c r="G1303" s="56" t="s">
        <v>11719</v>
      </c>
      <c r="H1303" s="56" t="s">
        <v>22796</v>
      </c>
      <c r="I1303" s="57">
        <v>-220500</v>
      </c>
      <c r="J1303" s="58" t="s">
        <v>11720</v>
      </c>
      <c r="K1303" s="57">
        <v>-22050</v>
      </c>
      <c r="L1303" s="59">
        <v>-242550</v>
      </c>
      <c r="U1303" s="120"/>
      <c r="W1303" t="e">
        <f>+VLOOKUP(D1303,'[1]TT T8'!O$865:P$1022,2,0)</f>
        <v>#N/A</v>
      </c>
      <c r="X1303" s="59" t="e">
        <f t="shared" si="75"/>
        <v>#N/A</v>
      </c>
      <c r="Y1303" s="59" t="e">
        <f>+VLOOKUP(D1303,'Thanh toán '!M$9244:N$9365,2,0)</f>
        <v>#N/A</v>
      </c>
      <c r="Z1303" s="59" t="e">
        <f t="shared" ref="Z1303:Z1334" si="76">+Y1303-L1303</f>
        <v>#N/A</v>
      </c>
      <c r="AA1303">
        <f>+VLOOKUP(D1303,'Thanh toán '!M$10227:N$10360,2,0)</f>
        <v>-242550</v>
      </c>
      <c r="AB1303" s="59">
        <f>+AA1303-L1303</f>
        <v>0</v>
      </c>
    </row>
    <row r="1304" spans="1:28" hidden="1" x14ac:dyDescent="0.3">
      <c r="A1304">
        <f t="shared" si="73"/>
        <v>8</v>
      </c>
      <c r="B1304" s="55">
        <v>45156</v>
      </c>
      <c r="C1304" s="56" t="s">
        <v>22797</v>
      </c>
      <c r="D1304" s="87">
        <f t="shared" si="74"/>
        <v>2817</v>
      </c>
      <c r="E1304" s="56" t="s">
        <v>20847</v>
      </c>
      <c r="F1304" s="56" t="s">
        <v>11860</v>
      </c>
      <c r="G1304" s="56" t="s">
        <v>11719</v>
      </c>
      <c r="H1304" s="56" t="s">
        <v>22798</v>
      </c>
      <c r="I1304" s="57">
        <v>-308296</v>
      </c>
      <c r="J1304" s="58" t="s">
        <v>11720</v>
      </c>
      <c r="K1304" s="57">
        <v>-30830</v>
      </c>
      <c r="L1304" s="59">
        <v>-339126</v>
      </c>
      <c r="U1304" s="120"/>
      <c r="W1304" t="e">
        <f>+VLOOKUP(D1304,'[1]TT T8'!O$865:P$1022,2,0)</f>
        <v>#N/A</v>
      </c>
      <c r="X1304" s="59" t="e">
        <f t="shared" si="75"/>
        <v>#N/A</v>
      </c>
      <c r="Y1304" s="59">
        <f>+VLOOKUP(D1304,'Thanh toán '!M$9244:N$9365,2,0)</f>
        <v>-339126</v>
      </c>
      <c r="Z1304" s="59">
        <f t="shared" si="76"/>
        <v>0</v>
      </c>
    </row>
    <row r="1305" spans="1:28" hidden="1" x14ac:dyDescent="0.3">
      <c r="A1305">
        <f t="shared" si="73"/>
        <v>8</v>
      </c>
      <c r="B1305" s="55">
        <v>45156</v>
      </c>
      <c r="C1305" s="56" t="s">
        <v>14631</v>
      </c>
      <c r="D1305" s="87">
        <f t="shared" si="74"/>
        <v>2818</v>
      </c>
      <c r="E1305" s="56" t="s">
        <v>20847</v>
      </c>
      <c r="F1305" s="56" t="s">
        <v>11860</v>
      </c>
      <c r="G1305" s="56" t="s">
        <v>11719</v>
      </c>
      <c r="H1305" s="56" t="s">
        <v>22799</v>
      </c>
      <c r="I1305" s="57">
        <v>-74250</v>
      </c>
      <c r="J1305" s="58" t="s">
        <v>11720</v>
      </c>
      <c r="K1305" s="57">
        <v>-7425</v>
      </c>
      <c r="L1305" s="59">
        <v>-81675</v>
      </c>
      <c r="U1305" s="120"/>
      <c r="W1305" t="e">
        <f>+VLOOKUP(D1305,'[1]TT T8'!O$865:P$1022,2,0)</f>
        <v>#N/A</v>
      </c>
      <c r="X1305" s="59" t="e">
        <f t="shared" si="75"/>
        <v>#N/A</v>
      </c>
      <c r="Y1305" s="59">
        <f>+VLOOKUP(D1305,'Thanh toán '!M$9244:N$9365,2,0)</f>
        <v>-81675</v>
      </c>
      <c r="Z1305" s="59">
        <f t="shared" si="76"/>
        <v>0</v>
      </c>
    </row>
    <row r="1306" spans="1:28" hidden="1" x14ac:dyDescent="0.3">
      <c r="A1306">
        <f t="shared" si="73"/>
        <v>8</v>
      </c>
      <c r="B1306" s="55">
        <v>45156</v>
      </c>
      <c r="C1306" s="56" t="s">
        <v>22800</v>
      </c>
      <c r="D1306" s="87">
        <f t="shared" si="74"/>
        <v>32474</v>
      </c>
      <c r="E1306" s="56" t="s">
        <v>20824</v>
      </c>
      <c r="F1306" s="56" t="s">
        <v>11799</v>
      </c>
      <c r="G1306" s="56" t="s">
        <v>11725</v>
      </c>
      <c r="H1306" s="56" t="s">
        <v>22801</v>
      </c>
      <c r="I1306" s="57">
        <v>-603392</v>
      </c>
      <c r="J1306" s="58" t="s">
        <v>11720</v>
      </c>
      <c r="K1306" s="57">
        <v>-60339</v>
      </c>
      <c r="L1306" s="59">
        <v>-663731</v>
      </c>
      <c r="U1306" s="120"/>
      <c r="W1306" t="e">
        <f>+VLOOKUP(D1306,'[1]TT T8'!O$865:P$1022,2,0)</f>
        <v>#N/A</v>
      </c>
      <c r="X1306" s="59" t="e">
        <f t="shared" si="75"/>
        <v>#N/A</v>
      </c>
      <c r="Y1306" s="59">
        <f>+VLOOKUP(D1306,'Thanh toán '!M$9244:N$9365,2,0)</f>
        <v>-663731</v>
      </c>
      <c r="Z1306" s="59">
        <f t="shared" si="76"/>
        <v>0</v>
      </c>
    </row>
    <row r="1307" spans="1:28" hidden="1" x14ac:dyDescent="0.3">
      <c r="A1307">
        <f t="shared" si="73"/>
        <v>8</v>
      </c>
      <c r="B1307" s="55">
        <v>45157</v>
      </c>
      <c r="C1307" s="56" t="s">
        <v>14378</v>
      </c>
      <c r="D1307" s="87">
        <f t="shared" si="74"/>
        <v>1096</v>
      </c>
      <c r="E1307" s="56" t="s">
        <v>20919</v>
      </c>
      <c r="F1307" s="56" t="s">
        <v>12565</v>
      </c>
      <c r="G1307" s="56" t="s">
        <v>12566</v>
      </c>
      <c r="H1307" s="56" t="s">
        <v>22802</v>
      </c>
      <c r="I1307" s="57">
        <v>-111058</v>
      </c>
      <c r="J1307" s="58" t="s">
        <v>11726</v>
      </c>
      <c r="K1307" s="57">
        <v>-8885</v>
      </c>
      <c r="L1307" s="59">
        <v>-119943</v>
      </c>
      <c r="U1307" s="120"/>
      <c r="W1307" t="e">
        <f>+VLOOKUP(D1307,'[1]TT T8'!O$865:P$1022,2,0)</f>
        <v>#N/A</v>
      </c>
      <c r="X1307" s="59" t="e">
        <f t="shared" si="75"/>
        <v>#N/A</v>
      </c>
      <c r="Y1307" s="59">
        <f>+VLOOKUP(D1307,'Thanh toán '!M$9244:N$9365,2,0)</f>
        <v>-119943</v>
      </c>
      <c r="Z1307" s="59">
        <f t="shared" si="76"/>
        <v>0</v>
      </c>
    </row>
    <row r="1308" spans="1:28" hidden="1" x14ac:dyDescent="0.3">
      <c r="A1308">
        <f t="shared" si="73"/>
        <v>8</v>
      </c>
      <c r="B1308" s="55">
        <v>45157</v>
      </c>
      <c r="C1308" s="56" t="s">
        <v>14379</v>
      </c>
      <c r="D1308" s="87">
        <f t="shared" si="74"/>
        <v>1097</v>
      </c>
      <c r="E1308" s="56" t="s">
        <v>20919</v>
      </c>
      <c r="F1308" s="56" t="s">
        <v>12565</v>
      </c>
      <c r="G1308" s="56" t="s">
        <v>12566</v>
      </c>
      <c r="H1308" s="56" t="s">
        <v>22803</v>
      </c>
      <c r="I1308" s="57">
        <v>-42656</v>
      </c>
      <c r="J1308" s="58" t="s">
        <v>11726</v>
      </c>
      <c r="K1308" s="57">
        <v>-3412</v>
      </c>
      <c r="L1308" s="59">
        <v>-46068</v>
      </c>
      <c r="U1308" s="120"/>
      <c r="W1308" t="e">
        <f>+VLOOKUP(D1308,'[1]TT T8'!O$865:P$1022,2,0)</f>
        <v>#N/A</v>
      </c>
      <c r="X1308" s="59" t="e">
        <f t="shared" si="75"/>
        <v>#N/A</v>
      </c>
      <c r="Y1308" s="59">
        <f>+VLOOKUP(D1308,'Thanh toán '!M$9244:N$9365,2,0)</f>
        <v>-46068</v>
      </c>
      <c r="Z1308" s="59">
        <f t="shared" si="76"/>
        <v>0</v>
      </c>
    </row>
    <row r="1309" spans="1:28" hidden="1" x14ac:dyDescent="0.3">
      <c r="A1309">
        <f t="shared" si="73"/>
        <v>8</v>
      </c>
      <c r="B1309" s="55">
        <v>45157</v>
      </c>
      <c r="C1309" s="56" t="s">
        <v>22804</v>
      </c>
      <c r="D1309" s="87">
        <f t="shared" si="74"/>
        <v>9141</v>
      </c>
      <c r="E1309" s="56" t="s">
        <v>20849</v>
      </c>
      <c r="F1309" s="56" t="s">
        <v>12239</v>
      </c>
      <c r="G1309" s="56" t="s">
        <v>12240</v>
      </c>
      <c r="H1309" s="56" t="s">
        <v>22805</v>
      </c>
      <c r="I1309" s="57">
        <v>-451167</v>
      </c>
      <c r="J1309" s="58" t="s">
        <v>11726</v>
      </c>
      <c r="K1309" s="57">
        <v>-36093</v>
      </c>
      <c r="L1309" s="59">
        <v>-487260</v>
      </c>
      <c r="U1309" s="120"/>
      <c r="W1309" t="e">
        <f>+VLOOKUP(D1309,'[1]TT T8'!O$865:P$1022,2,0)</f>
        <v>#N/A</v>
      </c>
      <c r="X1309" s="59" t="e">
        <f t="shared" si="75"/>
        <v>#N/A</v>
      </c>
      <c r="Y1309" s="59">
        <f>+VLOOKUP(D1309,'Thanh toán '!M$9244:N$9365,2,0)</f>
        <v>-487260</v>
      </c>
      <c r="Z1309" s="59">
        <f t="shared" si="76"/>
        <v>0</v>
      </c>
    </row>
    <row r="1310" spans="1:28" hidden="1" x14ac:dyDescent="0.3">
      <c r="A1310">
        <f t="shared" si="73"/>
        <v>8</v>
      </c>
      <c r="B1310" s="55">
        <v>45159</v>
      </c>
      <c r="C1310" s="56" t="s">
        <v>14080</v>
      </c>
      <c r="D1310" s="87">
        <f t="shared" si="74"/>
        <v>662</v>
      </c>
      <c r="E1310" s="56" t="s">
        <v>21060</v>
      </c>
      <c r="F1310" s="56" t="s">
        <v>12231</v>
      </c>
      <c r="G1310" s="56" t="s">
        <v>12232</v>
      </c>
      <c r="H1310" s="56" t="s">
        <v>22806</v>
      </c>
      <c r="I1310" s="57">
        <v>-508200</v>
      </c>
      <c r="J1310" s="58" t="s">
        <v>11720</v>
      </c>
      <c r="K1310" s="57">
        <v>-50820</v>
      </c>
      <c r="L1310" s="59">
        <v>-559020</v>
      </c>
      <c r="U1310" s="120"/>
      <c r="W1310" t="e">
        <f>+VLOOKUP(D1310,'[1]TT T8'!O$865:P$1022,2,0)</f>
        <v>#N/A</v>
      </c>
      <c r="X1310" s="59" t="e">
        <f t="shared" si="75"/>
        <v>#N/A</v>
      </c>
      <c r="Y1310" s="59">
        <f>+VLOOKUP(D1310,'Thanh toán '!M$9244:N$9365,2,0)</f>
        <v>-559020</v>
      </c>
      <c r="Z1310" s="59">
        <f t="shared" si="76"/>
        <v>0</v>
      </c>
    </row>
    <row r="1311" spans="1:28" hidden="1" x14ac:dyDescent="0.3">
      <c r="A1311">
        <f t="shared" si="73"/>
        <v>8</v>
      </c>
      <c r="B1311" s="55">
        <v>45159</v>
      </c>
      <c r="C1311" s="56" t="s">
        <v>22807</v>
      </c>
      <c r="D1311" s="87">
        <f t="shared" si="74"/>
        <v>1331</v>
      </c>
      <c r="E1311" s="56" t="s">
        <v>20826</v>
      </c>
      <c r="F1311" s="56" t="s">
        <v>12161</v>
      </c>
      <c r="G1311" s="56" t="s">
        <v>12162</v>
      </c>
      <c r="H1311" s="56" t="s">
        <v>22808</v>
      </c>
      <c r="I1311" s="57">
        <v>-111058</v>
      </c>
      <c r="J1311" s="58" t="s">
        <v>11726</v>
      </c>
      <c r="K1311" s="57">
        <v>-8885</v>
      </c>
      <c r="L1311" s="59">
        <v>-119943</v>
      </c>
      <c r="U1311" s="120"/>
      <c r="W1311" t="e">
        <f>+VLOOKUP(D1311,'[1]TT T8'!O$865:P$1022,2,0)</f>
        <v>#N/A</v>
      </c>
      <c r="X1311" s="59" t="e">
        <f t="shared" si="75"/>
        <v>#N/A</v>
      </c>
      <c r="Y1311" s="59">
        <f>+VLOOKUP(D1311,'Thanh toán '!M$9244:N$9365,2,0)</f>
        <v>-119943</v>
      </c>
      <c r="Z1311" s="59">
        <f t="shared" si="76"/>
        <v>0</v>
      </c>
    </row>
    <row r="1312" spans="1:28" hidden="1" x14ac:dyDescent="0.3">
      <c r="A1312">
        <f t="shared" si="73"/>
        <v>8</v>
      </c>
      <c r="B1312" s="55">
        <v>45160</v>
      </c>
      <c r="C1312" s="56" t="s">
        <v>14263</v>
      </c>
      <c r="D1312" s="87">
        <f t="shared" si="74"/>
        <v>894</v>
      </c>
      <c r="E1312" s="56" t="s">
        <v>20842</v>
      </c>
      <c r="F1312" s="56" t="s">
        <v>11838</v>
      </c>
      <c r="G1312" s="56" t="s">
        <v>11839</v>
      </c>
      <c r="H1312" s="56" t="s">
        <v>22809</v>
      </c>
      <c r="I1312" s="57">
        <v>-542253</v>
      </c>
      <c r="J1312" s="58" t="s">
        <v>11726</v>
      </c>
      <c r="K1312" s="57">
        <v>-43380</v>
      </c>
      <c r="L1312" s="59">
        <v>-585633</v>
      </c>
      <c r="U1312" s="120"/>
      <c r="W1312" t="e">
        <f>+VLOOKUP(D1312,'[1]TT T8'!O$865:P$1022,2,0)</f>
        <v>#N/A</v>
      </c>
      <c r="X1312" s="59" t="e">
        <f t="shared" si="75"/>
        <v>#N/A</v>
      </c>
      <c r="Y1312" s="59">
        <f>+VLOOKUP(D1312,'Thanh toán '!M$9244:N$9365,2,0)</f>
        <v>-585633</v>
      </c>
      <c r="Z1312" s="59">
        <f t="shared" si="76"/>
        <v>0</v>
      </c>
    </row>
    <row r="1313" spans="1:28" hidden="1" x14ac:dyDescent="0.3">
      <c r="A1313">
        <f t="shared" si="73"/>
        <v>8</v>
      </c>
      <c r="B1313" s="55">
        <v>45160</v>
      </c>
      <c r="C1313" s="56" t="s">
        <v>22810</v>
      </c>
      <c r="D1313" s="87">
        <f t="shared" si="74"/>
        <v>895</v>
      </c>
      <c r="E1313" s="56" t="s">
        <v>20842</v>
      </c>
      <c r="F1313" s="56" t="s">
        <v>11838</v>
      </c>
      <c r="G1313" s="56" t="s">
        <v>11839</v>
      </c>
      <c r="H1313" s="56" t="s">
        <v>22809</v>
      </c>
      <c r="I1313" s="57">
        <v>-442055</v>
      </c>
      <c r="J1313" s="58" t="s">
        <v>11720</v>
      </c>
      <c r="K1313" s="57">
        <v>-44206</v>
      </c>
      <c r="L1313" s="59">
        <v>-486261</v>
      </c>
      <c r="U1313" s="120"/>
      <c r="W1313" t="e">
        <f>+VLOOKUP(D1313,'[1]TT T8'!O$865:P$1022,2,0)</f>
        <v>#N/A</v>
      </c>
      <c r="X1313" s="59" t="e">
        <f t="shared" si="75"/>
        <v>#N/A</v>
      </c>
      <c r="Y1313" s="59">
        <f>+VLOOKUP(D1313,'Thanh toán '!M$9244:N$9365,2,0)</f>
        <v>-486261</v>
      </c>
      <c r="Z1313" s="59">
        <f t="shared" si="76"/>
        <v>0</v>
      </c>
    </row>
    <row r="1314" spans="1:28" hidden="1" x14ac:dyDescent="0.3">
      <c r="A1314">
        <f t="shared" si="73"/>
        <v>8</v>
      </c>
      <c r="B1314" s="55">
        <v>45160</v>
      </c>
      <c r="C1314" s="56" t="s">
        <v>22811</v>
      </c>
      <c r="D1314" s="87">
        <f t="shared" si="74"/>
        <v>2866</v>
      </c>
      <c r="E1314" s="56" t="s">
        <v>20847</v>
      </c>
      <c r="F1314" s="56" t="s">
        <v>11860</v>
      </c>
      <c r="G1314" s="56" t="s">
        <v>11719</v>
      </c>
      <c r="H1314" s="56" t="s">
        <v>22812</v>
      </c>
      <c r="I1314" s="57">
        <v>-347652</v>
      </c>
      <c r="J1314" s="58" t="s">
        <v>11726</v>
      </c>
      <c r="K1314" s="57">
        <v>-27812</v>
      </c>
      <c r="L1314" s="59">
        <v>-375464</v>
      </c>
      <c r="U1314" s="120"/>
      <c r="W1314" t="e">
        <f>+VLOOKUP(D1314,'[1]TT T8'!O$865:P$1022,2,0)</f>
        <v>#N/A</v>
      </c>
      <c r="X1314" s="59" t="e">
        <f t="shared" si="75"/>
        <v>#N/A</v>
      </c>
      <c r="Y1314" s="59">
        <f>+VLOOKUP(D1314,'Thanh toán '!M$9244:N$9365,2,0)</f>
        <v>-375464</v>
      </c>
      <c r="Z1314" s="59">
        <f t="shared" si="76"/>
        <v>0</v>
      </c>
    </row>
    <row r="1315" spans="1:28" hidden="1" x14ac:dyDescent="0.3">
      <c r="A1315">
        <f t="shared" si="73"/>
        <v>8</v>
      </c>
      <c r="B1315" s="55">
        <v>45160</v>
      </c>
      <c r="C1315" s="56" t="s">
        <v>22813</v>
      </c>
      <c r="D1315" s="87">
        <f t="shared" si="74"/>
        <v>2867</v>
      </c>
      <c r="E1315" s="56" t="s">
        <v>20847</v>
      </c>
      <c r="F1315" s="56" t="s">
        <v>11860</v>
      </c>
      <c r="G1315" s="56" t="s">
        <v>11719</v>
      </c>
      <c r="H1315" s="56" t="s">
        <v>22814</v>
      </c>
      <c r="I1315" s="57">
        <v>-111058</v>
      </c>
      <c r="J1315" s="58" t="s">
        <v>11726</v>
      </c>
      <c r="K1315" s="57">
        <v>-8885</v>
      </c>
      <c r="L1315" s="59">
        <v>-119943</v>
      </c>
      <c r="U1315" s="120"/>
      <c r="W1315" t="e">
        <f>+VLOOKUP(D1315,'[1]TT T8'!O$865:P$1022,2,0)</f>
        <v>#N/A</v>
      </c>
      <c r="X1315" s="59" t="e">
        <f t="shared" si="75"/>
        <v>#N/A</v>
      </c>
      <c r="Y1315" s="59">
        <f>+VLOOKUP(D1315,'Thanh toán '!M$9244:N$9365,2,0)</f>
        <v>-119943</v>
      </c>
      <c r="Z1315" s="59">
        <f t="shared" si="76"/>
        <v>0</v>
      </c>
    </row>
    <row r="1316" spans="1:28" hidden="1" x14ac:dyDescent="0.3">
      <c r="A1316">
        <f t="shared" si="73"/>
        <v>8</v>
      </c>
      <c r="B1316" s="55">
        <v>45160</v>
      </c>
      <c r="C1316" s="56" t="s">
        <v>22815</v>
      </c>
      <c r="D1316" s="87">
        <f t="shared" si="74"/>
        <v>32659</v>
      </c>
      <c r="E1316" s="56" t="s">
        <v>20824</v>
      </c>
      <c r="F1316" s="56" t="s">
        <v>11799</v>
      </c>
      <c r="G1316" s="56" t="s">
        <v>11725</v>
      </c>
      <c r="H1316" s="56" t="s">
        <v>22816</v>
      </c>
      <c r="I1316" s="57">
        <v>-133406</v>
      </c>
      <c r="J1316" s="58" t="s">
        <v>11726</v>
      </c>
      <c r="K1316" s="57">
        <v>-10672</v>
      </c>
      <c r="L1316" s="59">
        <v>-144078</v>
      </c>
      <c r="U1316" s="120"/>
      <c r="W1316" t="e">
        <f>+VLOOKUP(D1316,'[1]TT T8'!O$865:P$1022,2,0)</f>
        <v>#N/A</v>
      </c>
      <c r="X1316" s="59" t="e">
        <f t="shared" si="75"/>
        <v>#N/A</v>
      </c>
      <c r="Y1316" s="59">
        <f>+VLOOKUP(D1316,'Thanh toán '!M$9244:N$9365,2,0)</f>
        <v>-144078</v>
      </c>
      <c r="Z1316" s="59">
        <f t="shared" si="76"/>
        <v>0</v>
      </c>
    </row>
    <row r="1317" spans="1:28" hidden="1" x14ac:dyDescent="0.3">
      <c r="A1317">
        <f t="shared" si="73"/>
        <v>8</v>
      </c>
      <c r="B1317" s="55">
        <v>45160</v>
      </c>
      <c r="C1317" s="56" t="s">
        <v>22817</v>
      </c>
      <c r="D1317" s="87">
        <f t="shared" si="74"/>
        <v>32721</v>
      </c>
      <c r="E1317" s="56" t="s">
        <v>20824</v>
      </c>
      <c r="F1317" s="56" t="s">
        <v>11799</v>
      </c>
      <c r="G1317" s="56" t="s">
        <v>11725</v>
      </c>
      <c r="H1317" s="56" t="s">
        <v>22818</v>
      </c>
      <c r="I1317" s="57">
        <v>-333174</v>
      </c>
      <c r="J1317" s="58" t="s">
        <v>11726</v>
      </c>
      <c r="K1317" s="57">
        <v>-26654</v>
      </c>
      <c r="L1317" s="59">
        <v>-359828</v>
      </c>
      <c r="U1317" s="120"/>
      <c r="W1317" t="e">
        <f>+VLOOKUP(D1317,'[1]TT T8'!O$865:P$1022,2,0)</f>
        <v>#N/A</v>
      </c>
      <c r="X1317" s="59" t="e">
        <f t="shared" si="75"/>
        <v>#N/A</v>
      </c>
      <c r="Y1317" s="59">
        <f>+VLOOKUP(D1317,'Thanh toán '!M$9244:N$9365,2,0)</f>
        <v>-359828</v>
      </c>
      <c r="Z1317" s="59">
        <f t="shared" si="76"/>
        <v>0</v>
      </c>
    </row>
    <row r="1318" spans="1:28" hidden="1" x14ac:dyDescent="0.3">
      <c r="A1318">
        <f t="shared" si="73"/>
        <v>8</v>
      </c>
      <c r="B1318" s="55">
        <v>45160</v>
      </c>
      <c r="C1318" s="56" t="s">
        <v>22819</v>
      </c>
      <c r="D1318" s="87">
        <f t="shared" si="74"/>
        <v>32880</v>
      </c>
      <c r="E1318" s="56" t="s">
        <v>20824</v>
      </c>
      <c r="F1318" s="56" t="s">
        <v>11799</v>
      </c>
      <c r="G1318" s="56" t="s">
        <v>11725</v>
      </c>
      <c r="H1318" s="56" t="s">
        <v>22820</v>
      </c>
      <c r="I1318" s="57">
        <v>-347182</v>
      </c>
      <c r="J1318" s="58" t="s">
        <v>11720</v>
      </c>
      <c r="K1318" s="57">
        <v>-34718</v>
      </c>
      <c r="L1318" s="59">
        <v>-381900</v>
      </c>
      <c r="U1318" s="120"/>
      <c r="W1318" t="e">
        <f>+VLOOKUP(D1318,'[1]TT T8'!O$865:P$1022,2,0)</f>
        <v>#N/A</v>
      </c>
      <c r="X1318" s="59" t="e">
        <f t="shared" si="75"/>
        <v>#N/A</v>
      </c>
      <c r="Y1318" s="59">
        <f>+VLOOKUP(D1318,'Thanh toán '!M$9244:N$9365,2,0)</f>
        <v>-381900</v>
      </c>
      <c r="Z1318" s="59">
        <f t="shared" si="76"/>
        <v>0</v>
      </c>
    </row>
    <row r="1319" spans="1:28" hidden="1" x14ac:dyDescent="0.3">
      <c r="A1319">
        <f t="shared" si="73"/>
        <v>8</v>
      </c>
      <c r="B1319" s="55">
        <v>45160</v>
      </c>
      <c r="C1319" s="56" t="s">
        <v>22821</v>
      </c>
      <c r="D1319" s="87">
        <f t="shared" si="74"/>
        <v>32885</v>
      </c>
      <c r="E1319" s="56" t="s">
        <v>20824</v>
      </c>
      <c r="F1319" s="56" t="s">
        <v>11799</v>
      </c>
      <c r="G1319" s="56" t="s">
        <v>11725</v>
      </c>
      <c r="H1319" s="56" t="s">
        <v>22822</v>
      </c>
      <c r="I1319" s="57">
        <v>-475000</v>
      </c>
      <c r="J1319" s="58" t="s">
        <v>11726</v>
      </c>
      <c r="K1319" s="57">
        <v>-38000</v>
      </c>
      <c r="L1319" s="59">
        <v>-513000</v>
      </c>
      <c r="U1319" s="120"/>
      <c r="W1319" t="e">
        <f>+VLOOKUP(D1319,'[1]TT T8'!O$865:P$1022,2,0)</f>
        <v>#N/A</v>
      </c>
      <c r="X1319" s="59" t="e">
        <f t="shared" si="75"/>
        <v>#N/A</v>
      </c>
      <c r="Y1319" s="59">
        <f>+VLOOKUP(D1319,'Thanh toán '!M$9244:N$9365,2,0)</f>
        <v>-513000</v>
      </c>
      <c r="Z1319" s="59">
        <f t="shared" si="76"/>
        <v>0</v>
      </c>
    </row>
    <row r="1320" spans="1:28" hidden="1" x14ac:dyDescent="0.3">
      <c r="A1320">
        <f t="shared" si="73"/>
        <v>8</v>
      </c>
      <c r="B1320" s="55">
        <v>45161</v>
      </c>
      <c r="C1320" s="56" t="s">
        <v>22823</v>
      </c>
      <c r="D1320" s="87">
        <f t="shared" si="74"/>
        <v>851</v>
      </c>
      <c r="E1320" s="56" t="s">
        <v>20851</v>
      </c>
      <c r="F1320" s="56" t="s">
        <v>12170</v>
      </c>
      <c r="G1320" s="56" t="s">
        <v>12171</v>
      </c>
      <c r="H1320" s="56" t="s">
        <v>22824</v>
      </c>
      <c r="I1320" s="57">
        <v>-111058</v>
      </c>
      <c r="J1320" s="58" t="s">
        <v>11726</v>
      </c>
      <c r="K1320" s="57">
        <v>-8885</v>
      </c>
      <c r="L1320" s="59">
        <v>-119943</v>
      </c>
      <c r="U1320" s="120"/>
      <c r="W1320" t="e">
        <f>+VLOOKUP(D1320,'[1]TT T8'!O$865:P$1022,2,0)</f>
        <v>#N/A</v>
      </c>
      <c r="X1320" s="59" t="e">
        <f t="shared" si="75"/>
        <v>#N/A</v>
      </c>
      <c r="Y1320" s="59">
        <f>+VLOOKUP(D1320,'Thanh toán '!M$9244:N$9365,2,0)</f>
        <v>-119943</v>
      </c>
      <c r="Z1320" s="59">
        <f t="shared" si="76"/>
        <v>0</v>
      </c>
    </row>
    <row r="1321" spans="1:28" hidden="1" x14ac:dyDescent="0.3">
      <c r="A1321">
        <f t="shared" si="73"/>
        <v>8</v>
      </c>
      <c r="B1321" s="55">
        <v>45161</v>
      </c>
      <c r="C1321" s="56" t="s">
        <v>22825</v>
      </c>
      <c r="D1321" s="87">
        <f t="shared" si="74"/>
        <v>2885</v>
      </c>
      <c r="E1321" s="56" t="s">
        <v>20847</v>
      </c>
      <c r="F1321" s="56" t="s">
        <v>11860</v>
      </c>
      <c r="G1321" s="56" t="s">
        <v>11719</v>
      </c>
      <c r="H1321" s="56" t="s">
        <v>22826</v>
      </c>
      <c r="I1321" s="57">
        <v>-452122</v>
      </c>
      <c r="J1321" s="58" t="s">
        <v>11726</v>
      </c>
      <c r="K1321" s="57">
        <v>-36170</v>
      </c>
      <c r="L1321" s="59">
        <v>-488292</v>
      </c>
      <c r="U1321" s="120"/>
      <c r="W1321" t="e">
        <f>+VLOOKUP(D1321,'[1]TT T8'!O$865:P$1022,2,0)</f>
        <v>#N/A</v>
      </c>
      <c r="X1321" s="59" t="e">
        <f t="shared" si="75"/>
        <v>#N/A</v>
      </c>
      <c r="Y1321" s="59">
        <f>+VLOOKUP(D1321,'Thanh toán '!M$9244:N$9365,2,0)</f>
        <v>-488292</v>
      </c>
      <c r="Z1321" s="59">
        <f t="shared" si="76"/>
        <v>0</v>
      </c>
    </row>
    <row r="1322" spans="1:28" hidden="1" x14ac:dyDescent="0.3">
      <c r="A1322">
        <f t="shared" si="73"/>
        <v>8</v>
      </c>
      <c r="B1322" s="55">
        <v>45161</v>
      </c>
      <c r="C1322" s="56" t="s">
        <v>22827</v>
      </c>
      <c r="D1322" s="87">
        <f t="shared" si="74"/>
        <v>2890</v>
      </c>
      <c r="E1322" s="56" t="s">
        <v>20847</v>
      </c>
      <c r="F1322" s="56" t="s">
        <v>11860</v>
      </c>
      <c r="G1322" s="56" t="s">
        <v>11719</v>
      </c>
      <c r="H1322" s="56" t="s">
        <v>22828</v>
      </c>
      <c r="I1322" s="57">
        <v>-330750</v>
      </c>
      <c r="J1322" s="58" t="s">
        <v>11720</v>
      </c>
      <c r="K1322" s="57">
        <v>-33075</v>
      </c>
      <c r="L1322" s="59">
        <v>-363825</v>
      </c>
      <c r="U1322" s="120"/>
      <c r="W1322" t="e">
        <f>+VLOOKUP(D1322,'[1]TT T8'!O$865:P$1022,2,0)</f>
        <v>#N/A</v>
      </c>
      <c r="X1322" s="59" t="e">
        <f t="shared" si="75"/>
        <v>#N/A</v>
      </c>
      <c r="Y1322" s="59" t="e">
        <f>+VLOOKUP(D1322,'Thanh toán '!M$9244:N$9365,2,0)</f>
        <v>#N/A</v>
      </c>
      <c r="Z1322" s="59" t="e">
        <f t="shared" si="76"/>
        <v>#N/A</v>
      </c>
      <c r="AA1322">
        <f>+VLOOKUP(D1322,'Thanh toán '!M$10227:N$10360,2,0)</f>
        <v>-363825</v>
      </c>
      <c r="AB1322" s="59">
        <f>+AA1322-L1322</f>
        <v>0</v>
      </c>
    </row>
    <row r="1323" spans="1:28" hidden="1" x14ac:dyDescent="0.3">
      <c r="A1323">
        <f t="shared" si="73"/>
        <v>8</v>
      </c>
      <c r="B1323" s="55">
        <v>45161</v>
      </c>
      <c r="C1323" s="56" t="s">
        <v>22829</v>
      </c>
      <c r="D1323" s="87">
        <f t="shared" si="74"/>
        <v>33072</v>
      </c>
      <c r="E1323" s="56" t="s">
        <v>20824</v>
      </c>
      <c r="F1323" s="56" t="s">
        <v>11799</v>
      </c>
      <c r="G1323" s="56" t="s">
        <v>11725</v>
      </c>
      <c r="H1323" s="56" t="s">
        <v>22830</v>
      </c>
      <c r="I1323" s="57">
        <v>-322480</v>
      </c>
      <c r="J1323" s="58" t="s">
        <v>11720</v>
      </c>
      <c r="K1323" s="57">
        <v>-32248</v>
      </c>
      <c r="L1323" s="59">
        <v>-354728</v>
      </c>
      <c r="U1323" s="120"/>
      <c r="W1323" t="e">
        <f>+VLOOKUP(D1323,'[1]TT T8'!O$865:P$1022,2,0)</f>
        <v>#N/A</v>
      </c>
      <c r="X1323" s="59" t="e">
        <f t="shared" si="75"/>
        <v>#N/A</v>
      </c>
      <c r="Y1323" s="59">
        <f>+VLOOKUP(D1323,'Thanh toán '!M$9244:N$9365,2,0)</f>
        <v>-354728</v>
      </c>
      <c r="Z1323" s="59">
        <f t="shared" si="76"/>
        <v>0</v>
      </c>
    </row>
    <row r="1324" spans="1:28" hidden="1" x14ac:dyDescent="0.3">
      <c r="A1324">
        <f t="shared" si="73"/>
        <v>8</v>
      </c>
      <c r="B1324" s="55">
        <v>45161</v>
      </c>
      <c r="C1324" s="56" t="s">
        <v>22831</v>
      </c>
      <c r="D1324" s="87">
        <f t="shared" si="74"/>
        <v>33140</v>
      </c>
      <c r="E1324" s="56" t="s">
        <v>20824</v>
      </c>
      <c r="F1324" s="56" t="s">
        <v>11799</v>
      </c>
      <c r="G1324" s="56" t="s">
        <v>11725</v>
      </c>
      <c r="H1324" s="56" t="s">
        <v>22832</v>
      </c>
      <c r="I1324" s="57">
        <v>-150546</v>
      </c>
      <c r="J1324" s="58" t="s">
        <v>11720</v>
      </c>
      <c r="K1324" s="57">
        <v>-15055</v>
      </c>
      <c r="L1324" s="59">
        <v>-165601</v>
      </c>
      <c r="U1324" s="120"/>
      <c r="W1324" t="e">
        <f>+VLOOKUP(D1324,'[1]TT T8'!O$865:P$1022,2,0)</f>
        <v>#N/A</v>
      </c>
      <c r="X1324" s="59" t="e">
        <f t="shared" si="75"/>
        <v>#N/A</v>
      </c>
      <c r="Y1324" s="59">
        <f>+VLOOKUP(D1324,'Thanh toán '!M$9244:N$9365,2,0)</f>
        <v>-165601</v>
      </c>
      <c r="Z1324" s="59">
        <f t="shared" si="76"/>
        <v>0</v>
      </c>
    </row>
    <row r="1325" spans="1:28" hidden="1" x14ac:dyDescent="0.3">
      <c r="A1325">
        <f t="shared" si="73"/>
        <v>8</v>
      </c>
      <c r="B1325" s="55">
        <v>45161</v>
      </c>
      <c r="C1325" s="56" t="s">
        <v>22833</v>
      </c>
      <c r="D1325" s="87">
        <f t="shared" si="74"/>
        <v>33164</v>
      </c>
      <c r="E1325" s="56" t="s">
        <v>20824</v>
      </c>
      <c r="F1325" s="56" t="s">
        <v>11799</v>
      </c>
      <c r="G1325" s="56" t="s">
        <v>11725</v>
      </c>
      <c r="H1325" s="56" t="s">
        <v>22834</v>
      </c>
      <c r="I1325" s="57">
        <v>-217800</v>
      </c>
      <c r="J1325" s="58" t="s">
        <v>11720</v>
      </c>
      <c r="K1325" s="57">
        <v>-21780</v>
      </c>
      <c r="L1325" s="59">
        <v>-239580</v>
      </c>
      <c r="U1325" s="120"/>
      <c r="W1325" t="e">
        <f>+VLOOKUP(D1325,'[1]TT T8'!O$865:P$1022,2,0)</f>
        <v>#N/A</v>
      </c>
      <c r="X1325" s="59" t="e">
        <f t="shared" ref="X1325:X1356" si="77">+W1325-L1325</f>
        <v>#N/A</v>
      </c>
      <c r="Y1325" s="59">
        <f>+VLOOKUP(D1325,'Thanh toán '!M$9244:N$9365,2,0)</f>
        <v>-239580</v>
      </c>
      <c r="Z1325" s="59">
        <f t="shared" si="76"/>
        <v>0</v>
      </c>
    </row>
    <row r="1326" spans="1:28" hidden="1" x14ac:dyDescent="0.3">
      <c r="A1326">
        <f t="shared" si="73"/>
        <v>8</v>
      </c>
      <c r="B1326" s="55">
        <v>45161</v>
      </c>
      <c r="C1326" s="56" t="s">
        <v>22835</v>
      </c>
      <c r="D1326" s="87">
        <f t="shared" si="74"/>
        <v>33190</v>
      </c>
      <c r="E1326" s="56" t="s">
        <v>20824</v>
      </c>
      <c r="F1326" s="56" t="s">
        <v>11799</v>
      </c>
      <c r="G1326" s="56" t="s">
        <v>11725</v>
      </c>
      <c r="H1326" s="56" t="s">
        <v>22836</v>
      </c>
      <c r="I1326" s="57">
        <v>-204189</v>
      </c>
      <c r="J1326" s="58" t="s">
        <v>11726</v>
      </c>
      <c r="K1326" s="57">
        <v>-16335</v>
      </c>
      <c r="L1326" s="59">
        <v>-220524</v>
      </c>
      <c r="U1326" s="120"/>
      <c r="W1326" t="e">
        <f>+VLOOKUP(D1326,'[1]TT T8'!O$865:P$1022,2,0)</f>
        <v>#N/A</v>
      </c>
      <c r="X1326" s="59" t="e">
        <f t="shared" si="77"/>
        <v>#N/A</v>
      </c>
      <c r="Y1326" s="59">
        <f>+VLOOKUP(D1326,'Thanh toán '!M$9244:N$9365,2,0)</f>
        <v>-220524</v>
      </c>
      <c r="Z1326" s="59">
        <f t="shared" si="76"/>
        <v>0</v>
      </c>
    </row>
    <row r="1327" spans="1:28" hidden="1" x14ac:dyDescent="0.3">
      <c r="A1327">
        <f t="shared" si="73"/>
        <v>8</v>
      </c>
      <c r="B1327" s="55">
        <v>45161</v>
      </c>
      <c r="C1327" s="56" t="s">
        <v>22837</v>
      </c>
      <c r="D1327" s="87">
        <f t="shared" si="74"/>
        <v>33237</v>
      </c>
      <c r="E1327" s="56" t="s">
        <v>20824</v>
      </c>
      <c r="F1327" s="56" t="s">
        <v>11799</v>
      </c>
      <c r="G1327" s="56" t="s">
        <v>11725</v>
      </c>
      <c r="H1327" s="56" t="s">
        <v>22838</v>
      </c>
      <c r="I1327" s="57">
        <v>-544500</v>
      </c>
      <c r="J1327" s="58" t="s">
        <v>11720</v>
      </c>
      <c r="K1327" s="57">
        <v>-54450</v>
      </c>
      <c r="L1327" s="59">
        <v>-598950</v>
      </c>
      <c r="U1327" s="120"/>
      <c r="W1327" t="e">
        <f>+VLOOKUP(D1327,'[1]TT T8'!O$865:P$1022,2,0)</f>
        <v>#N/A</v>
      </c>
      <c r="X1327" s="59" t="e">
        <f t="shared" si="77"/>
        <v>#N/A</v>
      </c>
      <c r="Y1327" s="59">
        <f>+VLOOKUP(D1327,'Thanh toán '!M$9244:N$9365,2,0)</f>
        <v>-598950</v>
      </c>
      <c r="Z1327" s="59">
        <f t="shared" si="76"/>
        <v>0</v>
      </c>
    </row>
    <row r="1328" spans="1:28" hidden="1" x14ac:dyDescent="0.3">
      <c r="A1328">
        <f t="shared" si="73"/>
        <v>8</v>
      </c>
      <c r="B1328" s="55">
        <v>45161</v>
      </c>
      <c r="C1328" s="56" t="s">
        <v>22839</v>
      </c>
      <c r="D1328" s="87">
        <f t="shared" si="74"/>
        <v>33317</v>
      </c>
      <c r="E1328" s="56" t="s">
        <v>20824</v>
      </c>
      <c r="F1328" s="56" t="s">
        <v>11799</v>
      </c>
      <c r="G1328" s="56" t="s">
        <v>11725</v>
      </c>
      <c r="H1328" s="56" t="s">
        <v>22840</v>
      </c>
      <c r="I1328" s="57">
        <v>-409466</v>
      </c>
      <c r="J1328" s="58" t="s">
        <v>11720</v>
      </c>
      <c r="K1328" s="57">
        <v>-40947</v>
      </c>
      <c r="L1328" s="59">
        <v>-450413</v>
      </c>
      <c r="U1328" s="120"/>
      <c r="W1328" t="e">
        <f>+VLOOKUP(D1328,'[1]TT T8'!O$865:P$1022,2,0)</f>
        <v>#N/A</v>
      </c>
      <c r="X1328" s="59" t="e">
        <f t="shared" si="77"/>
        <v>#N/A</v>
      </c>
      <c r="Y1328" s="59">
        <f>+VLOOKUP(D1328,'Thanh toán '!M$9244:N$9365,2,0)</f>
        <v>-450413</v>
      </c>
      <c r="Z1328" s="59">
        <f t="shared" si="76"/>
        <v>0</v>
      </c>
    </row>
    <row r="1329" spans="1:26" hidden="1" x14ac:dyDescent="0.3">
      <c r="A1329">
        <f t="shared" si="73"/>
        <v>8</v>
      </c>
      <c r="B1329" s="55">
        <v>45161</v>
      </c>
      <c r="C1329" s="56" t="s">
        <v>18221</v>
      </c>
      <c r="D1329" s="87">
        <f t="shared" si="74"/>
        <v>33321</v>
      </c>
      <c r="E1329" s="56" t="s">
        <v>20824</v>
      </c>
      <c r="F1329" s="56" t="s">
        <v>11799</v>
      </c>
      <c r="G1329" s="56" t="s">
        <v>11725</v>
      </c>
      <c r="H1329" s="56" t="s">
        <v>22841</v>
      </c>
      <c r="I1329" s="57">
        <v>-462828</v>
      </c>
      <c r="J1329" s="58" t="s">
        <v>11720</v>
      </c>
      <c r="K1329" s="57">
        <v>-46283</v>
      </c>
      <c r="L1329" s="59">
        <v>-509111</v>
      </c>
      <c r="U1329" s="120"/>
      <c r="W1329" t="e">
        <f>+VLOOKUP(D1329,'[1]TT T8'!O$865:P$1022,2,0)</f>
        <v>#N/A</v>
      </c>
      <c r="X1329" s="59" t="e">
        <f t="shared" si="77"/>
        <v>#N/A</v>
      </c>
      <c r="Y1329" s="59">
        <f>+VLOOKUP(D1329,'Thanh toán '!M$9244:N$9365,2,0)</f>
        <v>-509111</v>
      </c>
      <c r="Z1329" s="59">
        <f t="shared" si="76"/>
        <v>0</v>
      </c>
    </row>
    <row r="1330" spans="1:26" hidden="1" x14ac:dyDescent="0.3">
      <c r="A1330">
        <f t="shared" si="73"/>
        <v>8</v>
      </c>
      <c r="B1330" s="55">
        <v>45162</v>
      </c>
      <c r="C1330" s="56" t="s">
        <v>21731</v>
      </c>
      <c r="D1330" s="87">
        <f t="shared" si="74"/>
        <v>950</v>
      </c>
      <c r="E1330" s="56" t="s">
        <v>20866</v>
      </c>
      <c r="F1330" s="56" t="s">
        <v>12228</v>
      </c>
      <c r="G1330" s="56" t="s">
        <v>12229</v>
      </c>
      <c r="H1330" s="56" t="s">
        <v>22842</v>
      </c>
      <c r="I1330" s="57">
        <v>-555290</v>
      </c>
      <c r="J1330" s="58" t="s">
        <v>11726</v>
      </c>
      <c r="K1330" s="57">
        <v>-44423</v>
      </c>
      <c r="L1330" s="59">
        <v>-599713</v>
      </c>
      <c r="U1330" s="120"/>
      <c r="W1330" t="e">
        <f>+VLOOKUP(D1330,'[1]TT T8'!O$865:P$1022,2,0)</f>
        <v>#N/A</v>
      </c>
      <c r="X1330" s="59" t="e">
        <f t="shared" si="77"/>
        <v>#N/A</v>
      </c>
      <c r="Y1330" s="59">
        <f>+VLOOKUP(D1330,'Thanh toán '!M$9244:N$9365,2,0)</f>
        <v>-599713</v>
      </c>
      <c r="Z1330" s="59">
        <f t="shared" si="76"/>
        <v>0</v>
      </c>
    </row>
    <row r="1331" spans="1:26" hidden="1" x14ac:dyDescent="0.3">
      <c r="A1331">
        <f t="shared" si="73"/>
        <v>8</v>
      </c>
      <c r="B1331" s="55">
        <v>45162</v>
      </c>
      <c r="C1331" s="56" t="s">
        <v>22843</v>
      </c>
      <c r="D1331" s="87">
        <f t="shared" si="74"/>
        <v>951</v>
      </c>
      <c r="E1331" s="56" t="s">
        <v>20866</v>
      </c>
      <c r="F1331" s="56" t="s">
        <v>12228</v>
      </c>
      <c r="G1331" s="56" t="s">
        <v>12229</v>
      </c>
      <c r="H1331" s="56" t="s">
        <v>22844</v>
      </c>
      <c r="I1331" s="57">
        <v>-111058</v>
      </c>
      <c r="J1331" s="58" t="s">
        <v>11726</v>
      </c>
      <c r="K1331" s="57">
        <v>-8885</v>
      </c>
      <c r="L1331" s="59">
        <v>-119943</v>
      </c>
      <c r="U1331" s="120"/>
      <c r="W1331" t="e">
        <f>+VLOOKUP(D1331,'[1]TT T8'!O$865:P$1022,2,0)</f>
        <v>#N/A</v>
      </c>
      <c r="X1331" s="59" t="e">
        <f t="shared" si="77"/>
        <v>#N/A</v>
      </c>
      <c r="Y1331" s="59">
        <f>+VLOOKUP(D1331,'Thanh toán '!M$9244:N$9365,2,0)</f>
        <v>-119943</v>
      </c>
      <c r="Z1331" s="59">
        <f t="shared" si="76"/>
        <v>0</v>
      </c>
    </row>
    <row r="1332" spans="1:26" hidden="1" x14ac:dyDescent="0.3">
      <c r="A1332">
        <f t="shared" si="73"/>
        <v>8</v>
      </c>
      <c r="B1332" s="55">
        <v>45162</v>
      </c>
      <c r="C1332" s="56" t="s">
        <v>22845</v>
      </c>
      <c r="D1332" s="87">
        <f t="shared" si="74"/>
        <v>1038</v>
      </c>
      <c r="E1332" s="56" t="s">
        <v>20852</v>
      </c>
      <c r="F1332" s="56" t="s">
        <v>12167</v>
      </c>
      <c r="G1332" s="56" t="s">
        <v>12168</v>
      </c>
      <c r="H1332" s="56" t="s">
        <v>22846</v>
      </c>
      <c r="I1332" s="57">
        <v>-326550</v>
      </c>
      <c r="J1332" s="58" t="s">
        <v>11726</v>
      </c>
      <c r="K1332" s="57">
        <v>-26124</v>
      </c>
      <c r="L1332" s="59">
        <v>-352674</v>
      </c>
      <c r="U1332" s="120"/>
      <c r="W1332" t="e">
        <f>+VLOOKUP(D1332,'[1]TT T8'!O$865:P$1022,2,0)</f>
        <v>#N/A</v>
      </c>
      <c r="X1332" s="59" t="e">
        <f t="shared" si="77"/>
        <v>#N/A</v>
      </c>
      <c r="Y1332" s="59">
        <f>+VLOOKUP(D1332,'Thanh toán '!M$9244:N$9365,2,0)</f>
        <v>-352674</v>
      </c>
      <c r="Z1332" s="59">
        <f t="shared" si="76"/>
        <v>0</v>
      </c>
    </row>
    <row r="1333" spans="1:26" hidden="1" x14ac:dyDescent="0.3">
      <c r="A1333">
        <f t="shared" si="73"/>
        <v>8</v>
      </c>
      <c r="B1333" s="55">
        <v>45162</v>
      </c>
      <c r="C1333" s="56" t="s">
        <v>22847</v>
      </c>
      <c r="D1333" s="87">
        <f t="shared" si="74"/>
        <v>33442</v>
      </c>
      <c r="E1333" s="56" t="s">
        <v>20824</v>
      </c>
      <c r="F1333" s="56" t="s">
        <v>11799</v>
      </c>
      <c r="G1333" s="56" t="s">
        <v>11725</v>
      </c>
      <c r="H1333" s="56" t="s">
        <v>22848</v>
      </c>
      <c r="I1333" s="57">
        <v>-580400</v>
      </c>
      <c r="J1333" s="58" t="s">
        <v>11720</v>
      </c>
      <c r="K1333" s="57">
        <v>-58040</v>
      </c>
      <c r="L1333" s="59">
        <v>-638440</v>
      </c>
      <c r="U1333" s="120"/>
      <c r="W1333" t="e">
        <f>+VLOOKUP(D1333,'[1]TT T8'!O$865:P$1022,2,0)</f>
        <v>#N/A</v>
      </c>
      <c r="X1333" s="59" t="e">
        <f t="shared" si="77"/>
        <v>#N/A</v>
      </c>
      <c r="Y1333" s="59">
        <f>+VLOOKUP(D1333,'Thanh toán '!M$9244:N$9365,2,0)</f>
        <v>-638440</v>
      </c>
      <c r="Z1333" s="59">
        <f t="shared" si="76"/>
        <v>0</v>
      </c>
    </row>
    <row r="1334" spans="1:26" hidden="1" x14ac:dyDescent="0.3">
      <c r="A1334">
        <f t="shared" si="73"/>
        <v>8</v>
      </c>
      <c r="B1334" s="55">
        <v>45162</v>
      </c>
      <c r="C1334" s="56" t="s">
        <v>22849</v>
      </c>
      <c r="D1334" s="87">
        <f t="shared" si="74"/>
        <v>33443</v>
      </c>
      <c r="E1334" s="56" t="s">
        <v>20824</v>
      </c>
      <c r="F1334" s="56" t="s">
        <v>11799</v>
      </c>
      <c r="G1334" s="56" t="s">
        <v>11725</v>
      </c>
      <c r="H1334" s="56" t="s">
        <v>22850</v>
      </c>
      <c r="I1334" s="57">
        <v>-441000</v>
      </c>
      <c r="J1334" s="58" t="s">
        <v>11720</v>
      </c>
      <c r="K1334" s="57">
        <v>-44100</v>
      </c>
      <c r="L1334" s="59">
        <v>-485100</v>
      </c>
      <c r="U1334" s="120"/>
      <c r="W1334" t="e">
        <f>+VLOOKUP(D1334,'[1]TT T8'!O$865:P$1022,2,0)</f>
        <v>#N/A</v>
      </c>
      <c r="X1334" s="59" t="e">
        <f t="shared" si="77"/>
        <v>#N/A</v>
      </c>
      <c r="Y1334" s="59">
        <f>+VLOOKUP(D1334,'Thanh toán '!M$9244:N$9365,2,0)</f>
        <v>-485100</v>
      </c>
      <c r="Z1334" s="59">
        <f t="shared" si="76"/>
        <v>0</v>
      </c>
    </row>
    <row r="1335" spans="1:26" hidden="1" x14ac:dyDescent="0.3">
      <c r="A1335">
        <f t="shared" si="73"/>
        <v>8</v>
      </c>
      <c r="B1335" s="55">
        <v>45163</v>
      </c>
      <c r="C1335" s="56" t="s">
        <v>13811</v>
      </c>
      <c r="D1335" s="87">
        <f t="shared" si="74"/>
        <v>388</v>
      </c>
      <c r="E1335" s="56" t="s">
        <v>22851</v>
      </c>
      <c r="F1335" s="56" t="s">
        <v>19587</v>
      </c>
      <c r="G1335" s="56" t="s">
        <v>19588</v>
      </c>
      <c r="H1335" s="56" t="s">
        <v>22852</v>
      </c>
      <c r="I1335" s="57">
        <v>-257920</v>
      </c>
      <c r="J1335" s="58" t="s">
        <v>11726</v>
      </c>
      <c r="K1335" s="57">
        <v>-20634</v>
      </c>
      <c r="L1335" s="59">
        <v>-278554</v>
      </c>
      <c r="U1335" s="120"/>
      <c r="W1335" t="s">
        <v>20864</v>
      </c>
      <c r="X1335" s="59" t="e">
        <f t="shared" si="77"/>
        <v>#VALUE!</v>
      </c>
      <c r="Y1335" s="59">
        <f>+VLOOKUP(D1335,'Thanh toán '!M$9244:N$9365,2,0)</f>
        <v>-278554</v>
      </c>
      <c r="Z1335" s="59">
        <f t="shared" ref="Z1335:Z1358" si="78">+Y1335-L1335</f>
        <v>0</v>
      </c>
    </row>
    <row r="1336" spans="1:26" hidden="1" x14ac:dyDescent="0.3">
      <c r="A1336">
        <f t="shared" si="73"/>
        <v>8</v>
      </c>
      <c r="B1336" s="55">
        <v>45163</v>
      </c>
      <c r="C1336" s="56" t="s">
        <v>14098</v>
      </c>
      <c r="D1336" s="87">
        <f t="shared" si="74"/>
        <v>674</v>
      </c>
      <c r="E1336" s="56" t="s">
        <v>22853</v>
      </c>
      <c r="F1336" s="56" t="s">
        <v>12413</v>
      </c>
      <c r="G1336" s="56" t="s">
        <v>12414</v>
      </c>
      <c r="H1336" s="56" t="s">
        <v>22854</v>
      </c>
      <c r="I1336" s="57">
        <v>-192498</v>
      </c>
      <c r="J1336" s="58" t="s">
        <v>11726</v>
      </c>
      <c r="K1336" s="57">
        <v>-15400</v>
      </c>
      <c r="L1336" s="59">
        <v>-207898</v>
      </c>
      <c r="U1336" s="120"/>
      <c r="W1336" t="e">
        <f>+VLOOKUP(D1336,'[1]TT T8'!O$865:P$1022,2,0)</f>
        <v>#N/A</v>
      </c>
      <c r="X1336" s="59" t="e">
        <f t="shared" si="77"/>
        <v>#N/A</v>
      </c>
      <c r="Y1336" s="59">
        <f>+VLOOKUP(D1336,'Thanh toán '!M$9244:N$9365,2,0)</f>
        <v>-207897</v>
      </c>
      <c r="Z1336" s="59">
        <f t="shared" si="78"/>
        <v>1</v>
      </c>
    </row>
    <row r="1337" spans="1:26" hidden="1" x14ac:dyDescent="0.3">
      <c r="A1337">
        <f t="shared" si="73"/>
        <v>8</v>
      </c>
      <c r="B1337" s="55">
        <v>45163</v>
      </c>
      <c r="C1337" s="56" t="s">
        <v>22855</v>
      </c>
      <c r="D1337" s="87">
        <f t="shared" si="74"/>
        <v>968</v>
      </c>
      <c r="E1337" s="56" t="s">
        <v>20834</v>
      </c>
      <c r="F1337" s="56" t="s">
        <v>12182</v>
      </c>
      <c r="G1337" s="56" t="s">
        <v>12183</v>
      </c>
      <c r="H1337" s="56" t="s">
        <v>22856</v>
      </c>
      <c r="I1337" s="57">
        <v>-228180</v>
      </c>
      <c r="J1337" s="58" t="s">
        <v>11726</v>
      </c>
      <c r="K1337" s="57">
        <v>-18254</v>
      </c>
      <c r="L1337" s="59">
        <v>-246434</v>
      </c>
      <c r="U1337" s="120"/>
      <c r="W1337" t="e">
        <f>+VLOOKUP(D1337,'[1]TT T8'!O$865:P$1022,2,0)</f>
        <v>#N/A</v>
      </c>
      <c r="X1337" s="59" t="e">
        <f t="shared" si="77"/>
        <v>#N/A</v>
      </c>
      <c r="Y1337" s="59">
        <f>+VLOOKUP(D1337,'Thanh toán '!M$9244:N$9365,2,0)</f>
        <v>-246434</v>
      </c>
      <c r="Z1337" s="59">
        <f t="shared" si="78"/>
        <v>0</v>
      </c>
    </row>
    <row r="1338" spans="1:26" hidden="1" x14ac:dyDescent="0.3">
      <c r="A1338">
        <f t="shared" si="73"/>
        <v>8</v>
      </c>
      <c r="B1338" s="55">
        <v>45163</v>
      </c>
      <c r="C1338" s="56" t="s">
        <v>22857</v>
      </c>
      <c r="D1338" s="87">
        <f t="shared" si="74"/>
        <v>2901</v>
      </c>
      <c r="E1338" s="56" t="s">
        <v>20847</v>
      </c>
      <c r="F1338" s="56" t="s">
        <v>11860</v>
      </c>
      <c r="G1338" s="56" t="s">
        <v>11719</v>
      </c>
      <c r="H1338" s="56" t="s">
        <v>22858</v>
      </c>
      <c r="I1338" s="57">
        <v>-185308</v>
      </c>
      <c r="J1338" s="58" t="s">
        <v>11726</v>
      </c>
      <c r="K1338" s="57">
        <v>-14825</v>
      </c>
      <c r="L1338" s="59">
        <v>-200133</v>
      </c>
      <c r="U1338" s="120"/>
      <c r="W1338" t="e">
        <f>+VLOOKUP(D1338,'[1]TT T8'!O$865:P$1022,2,0)</f>
        <v>#N/A</v>
      </c>
      <c r="X1338" s="59" t="e">
        <f t="shared" si="77"/>
        <v>#N/A</v>
      </c>
      <c r="Y1338" s="59">
        <f>+VLOOKUP(D1338,'Thanh toán '!M$9244:N$9365,2,0)</f>
        <v>-200133</v>
      </c>
      <c r="Z1338" s="59">
        <f t="shared" si="78"/>
        <v>0</v>
      </c>
    </row>
    <row r="1339" spans="1:26" hidden="1" x14ac:dyDescent="0.3">
      <c r="A1339">
        <f t="shared" si="73"/>
        <v>8</v>
      </c>
      <c r="B1339" s="55">
        <v>45163</v>
      </c>
      <c r="C1339" s="56" t="s">
        <v>22859</v>
      </c>
      <c r="D1339" s="87">
        <f t="shared" si="74"/>
        <v>33558</v>
      </c>
      <c r="E1339" s="56" t="s">
        <v>20824</v>
      </c>
      <c r="F1339" s="56" t="s">
        <v>11799</v>
      </c>
      <c r="G1339" s="56" t="s">
        <v>11725</v>
      </c>
      <c r="H1339" s="56" t="s">
        <v>22860</v>
      </c>
      <c r="I1339" s="57">
        <v>-177692</v>
      </c>
      <c r="J1339" s="58" t="s">
        <v>11726</v>
      </c>
      <c r="K1339" s="57">
        <v>-14215</v>
      </c>
      <c r="L1339" s="59">
        <v>-191907</v>
      </c>
      <c r="U1339" s="120"/>
      <c r="W1339" t="e">
        <f>+VLOOKUP(D1339,'[1]TT T8'!O$865:P$1022,2,0)</f>
        <v>#N/A</v>
      </c>
      <c r="X1339" s="59" t="e">
        <f t="shared" si="77"/>
        <v>#N/A</v>
      </c>
      <c r="Y1339" s="59">
        <f>+VLOOKUP(D1339,'Thanh toán '!M$9244:N$9365,2,0)</f>
        <v>-191907</v>
      </c>
      <c r="Z1339" s="59">
        <f t="shared" si="78"/>
        <v>0</v>
      </c>
    </row>
    <row r="1340" spans="1:26" hidden="1" x14ac:dyDescent="0.3">
      <c r="A1340">
        <f t="shared" si="73"/>
        <v>8</v>
      </c>
      <c r="B1340" s="55">
        <v>45164</v>
      </c>
      <c r="C1340" s="56" t="s">
        <v>14010</v>
      </c>
      <c r="D1340" s="87">
        <f t="shared" si="74"/>
        <v>597</v>
      </c>
      <c r="E1340" s="56" t="s">
        <v>21307</v>
      </c>
      <c r="F1340" s="56" t="s">
        <v>12890</v>
      </c>
      <c r="G1340" s="56" t="s">
        <v>12891</v>
      </c>
      <c r="H1340" s="56" t="s">
        <v>22861</v>
      </c>
      <c r="I1340" s="57">
        <v>-111058</v>
      </c>
      <c r="J1340" s="58" t="s">
        <v>11726</v>
      </c>
      <c r="K1340" s="57">
        <v>-8885</v>
      </c>
      <c r="L1340" s="59">
        <v>-119943</v>
      </c>
      <c r="U1340" s="120"/>
      <c r="W1340" t="e">
        <f>+VLOOKUP(D1340,'[1]TT T8'!O$865:P$1022,2,0)</f>
        <v>#N/A</v>
      </c>
      <c r="X1340" s="59" t="e">
        <f t="shared" si="77"/>
        <v>#N/A</v>
      </c>
      <c r="Y1340" s="59">
        <f>+VLOOKUP(D1340,'Thanh toán '!M$9244:N$9365,2,0)</f>
        <v>-119943</v>
      </c>
      <c r="Z1340" s="59">
        <f t="shared" si="78"/>
        <v>0</v>
      </c>
    </row>
    <row r="1341" spans="1:26" hidden="1" x14ac:dyDescent="0.3">
      <c r="A1341">
        <f t="shared" si="73"/>
        <v>8</v>
      </c>
      <c r="B1341" s="55">
        <v>45166</v>
      </c>
      <c r="C1341" s="56" t="s">
        <v>14094</v>
      </c>
      <c r="D1341" s="87">
        <f t="shared" si="74"/>
        <v>671</v>
      </c>
      <c r="E1341" s="56" t="s">
        <v>21005</v>
      </c>
      <c r="F1341" s="56" t="s">
        <v>12549</v>
      </c>
      <c r="G1341" s="56" t="s">
        <v>12550</v>
      </c>
      <c r="H1341" s="56" t="s">
        <v>21680</v>
      </c>
      <c r="I1341" s="57">
        <v>-488044</v>
      </c>
      <c r="J1341" s="58" t="s">
        <v>11726</v>
      </c>
      <c r="K1341" s="57">
        <v>-39044</v>
      </c>
      <c r="L1341" s="59">
        <v>-527088</v>
      </c>
      <c r="U1341" s="120"/>
      <c r="W1341" t="e">
        <f>+VLOOKUP(D1341,'[1]TT T8'!O$865:P$1022,2,0)</f>
        <v>#N/A</v>
      </c>
      <c r="X1341" s="59" t="e">
        <f t="shared" si="77"/>
        <v>#N/A</v>
      </c>
      <c r="Y1341" s="59">
        <f>+VLOOKUP(D1341,'Thanh toán '!M$9244:N$9365,2,0)</f>
        <v>-527088</v>
      </c>
      <c r="Z1341" s="59">
        <f t="shared" si="78"/>
        <v>0</v>
      </c>
    </row>
    <row r="1342" spans="1:26" hidden="1" x14ac:dyDescent="0.3">
      <c r="A1342">
        <f t="shared" si="73"/>
        <v>8</v>
      </c>
      <c r="B1342" s="55">
        <v>45166</v>
      </c>
      <c r="C1342" s="56" t="s">
        <v>22110</v>
      </c>
      <c r="D1342" s="87">
        <f t="shared" si="74"/>
        <v>736</v>
      </c>
      <c r="E1342" s="56" t="s">
        <v>20853</v>
      </c>
      <c r="F1342" s="56" t="s">
        <v>12426</v>
      </c>
      <c r="G1342" s="56" t="s">
        <v>12427</v>
      </c>
      <c r="H1342" s="56" t="s">
        <v>22509</v>
      </c>
      <c r="I1342" s="57">
        <v>-230124</v>
      </c>
      <c r="J1342" s="58" t="s">
        <v>11726</v>
      </c>
      <c r="K1342" s="57">
        <v>-18410</v>
      </c>
      <c r="L1342" s="59">
        <v>-248534</v>
      </c>
      <c r="U1342" s="120"/>
      <c r="W1342" t="e">
        <f>+VLOOKUP(D1342,'[1]TT T8'!O$865:P$1022,2,0)</f>
        <v>#N/A</v>
      </c>
      <c r="X1342" s="59" t="e">
        <f t="shared" si="77"/>
        <v>#N/A</v>
      </c>
      <c r="Y1342" s="59">
        <f>+VLOOKUP(D1342,'Thanh toán '!M$9244:N$9365,2,0)</f>
        <v>-248534</v>
      </c>
      <c r="Z1342" s="59">
        <f t="shared" si="78"/>
        <v>0</v>
      </c>
    </row>
    <row r="1343" spans="1:26" hidden="1" x14ac:dyDescent="0.3">
      <c r="A1343">
        <f t="shared" si="73"/>
        <v>8</v>
      </c>
      <c r="B1343" s="55">
        <v>45166</v>
      </c>
      <c r="C1343" s="56" t="s">
        <v>22862</v>
      </c>
      <c r="D1343" s="87">
        <f t="shared" si="74"/>
        <v>1343</v>
      </c>
      <c r="E1343" s="56" t="s">
        <v>20862</v>
      </c>
      <c r="F1343" s="56" t="s">
        <v>12200</v>
      </c>
      <c r="G1343" s="56" t="s">
        <v>12201</v>
      </c>
      <c r="H1343" s="56" t="s">
        <v>22863</v>
      </c>
      <c r="I1343" s="57">
        <v>-110250</v>
      </c>
      <c r="J1343" s="58" t="s">
        <v>11720</v>
      </c>
      <c r="K1343" s="57">
        <v>-11025</v>
      </c>
      <c r="L1343" s="59">
        <v>-121275</v>
      </c>
      <c r="U1343" s="120"/>
      <c r="W1343" t="e">
        <f>+VLOOKUP(D1343,'[1]TT T8'!O$865:P$1022,2,0)</f>
        <v>#N/A</v>
      </c>
      <c r="X1343" s="59" t="e">
        <f t="shared" si="77"/>
        <v>#N/A</v>
      </c>
      <c r="Y1343" s="59">
        <f>+VLOOKUP(D1343,'Thanh toán '!M$9244:N$9365,2,0)</f>
        <v>-121275</v>
      </c>
      <c r="Z1343" s="59">
        <f t="shared" si="78"/>
        <v>0</v>
      </c>
    </row>
    <row r="1344" spans="1:26" hidden="1" x14ac:dyDescent="0.3">
      <c r="A1344">
        <f t="shared" si="73"/>
        <v>8</v>
      </c>
      <c r="B1344" s="55">
        <v>45166</v>
      </c>
      <c r="C1344" s="56" t="s">
        <v>22864</v>
      </c>
      <c r="D1344" s="87">
        <f t="shared" si="74"/>
        <v>1344</v>
      </c>
      <c r="E1344" s="56" t="s">
        <v>20862</v>
      </c>
      <c r="F1344" s="56" t="s">
        <v>12200</v>
      </c>
      <c r="G1344" s="56" t="s">
        <v>12201</v>
      </c>
      <c r="H1344" s="56" t="s">
        <v>22865</v>
      </c>
      <c r="I1344" s="57">
        <v>-110250</v>
      </c>
      <c r="J1344" s="58" t="s">
        <v>11726</v>
      </c>
      <c r="K1344" s="57">
        <v>-8820</v>
      </c>
      <c r="L1344" s="59">
        <v>-119070</v>
      </c>
      <c r="U1344" s="120"/>
      <c r="W1344" t="e">
        <f>+VLOOKUP(D1344,'[1]TT T8'!O$865:P$1022,2,0)</f>
        <v>#N/A</v>
      </c>
      <c r="X1344" s="59" t="e">
        <f t="shared" si="77"/>
        <v>#N/A</v>
      </c>
      <c r="Y1344" s="59">
        <f>+VLOOKUP(D1344,'Thanh toán '!M$9244:N$9365,2,0)</f>
        <v>-119070</v>
      </c>
      <c r="Z1344" s="59">
        <f t="shared" si="78"/>
        <v>0</v>
      </c>
    </row>
    <row r="1345" spans="1:28" hidden="1" x14ac:dyDescent="0.3">
      <c r="A1345">
        <f t="shared" si="73"/>
        <v>8</v>
      </c>
      <c r="B1345" s="55">
        <v>45166</v>
      </c>
      <c r="C1345" s="56" t="s">
        <v>22866</v>
      </c>
      <c r="D1345" s="87">
        <f t="shared" si="74"/>
        <v>1345</v>
      </c>
      <c r="E1345" s="56" t="s">
        <v>20862</v>
      </c>
      <c r="F1345" s="56" t="s">
        <v>12200</v>
      </c>
      <c r="G1345" s="56" t="s">
        <v>12201</v>
      </c>
      <c r="H1345" s="56" t="s">
        <v>22867</v>
      </c>
      <c r="I1345" s="57">
        <v>-580895</v>
      </c>
      <c r="J1345" s="58" t="s">
        <v>11720</v>
      </c>
      <c r="K1345" s="57">
        <v>-58090</v>
      </c>
      <c r="L1345" s="59">
        <v>-638985</v>
      </c>
      <c r="U1345" s="120"/>
      <c r="W1345" t="e">
        <f>+VLOOKUP(D1345,'[1]TT T8'!O$865:P$1022,2,0)</f>
        <v>#N/A</v>
      </c>
      <c r="X1345" s="59" t="e">
        <f t="shared" si="77"/>
        <v>#N/A</v>
      </c>
      <c r="Y1345" s="59">
        <f>+VLOOKUP(D1345,'Thanh toán '!M$9244:N$9365,2,0)</f>
        <v>-638985</v>
      </c>
      <c r="Z1345" s="59">
        <f t="shared" si="78"/>
        <v>0</v>
      </c>
    </row>
    <row r="1346" spans="1:28" hidden="1" x14ac:dyDescent="0.3">
      <c r="A1346">
        <f t="shared" si="73"/>
        <v>8</v>
      </c>
      <c r="B1346" s="55">
        <v>45166</v>
      </c>
      <c r="C1346" s="56" t="s">
        <v>22868</v>
      </c>
      <c r="D1346" s="87">
        <f t="shared" si="74"/>
        <v>33937</v>
      </c>
      <c r="E1346" s="56" t="s">
        <v>20824</v>
      </c>
      <c r="F1346" s="56" t="s">
        <v>11799</v>
      </c>
      <c r="G1346" s="56" t="s">
        <v>11725</v>
      </c>
      <c r="H1346" s="56" t="s">
        <v>22869</v>
      </c>
      <c r="I1346" s="57">
        <v>-468256</v>
      </c>
      <c r="J1346" s="58" t="s">
        <v>11720</v>
      </c>
      <c r="K1346" s="57">
        <v>-46826</v>
      </c>
      <c r="L1346" s="59">
        <v>-515082</v>
      </c>
      <c r="U1346" s="120"/>
      <c r="W1346" t="e">
        <f>+VLOOKUP(D1346,'[1]TT T8'!O$865:P$1022,2,0)</f>
        <v>#N/A</v>
      </c>
      <c r="X1346" s="59" t="e">
        <f t="shared" si="77"/>
        <v>#N/A</v>
      </c>
      <c r="Y1346" s="59">
        <f>+VLOOKUP(D1346,'Thanh toán '!M$9244:N$9365,2,0)</f>
        <v>-515082</v>
      </c>
      <c r="Z1346" s="59">
        <f t="shared" si="78"/>
        <v>0</v>
      </c>
    </row>
    <row r="1347" spans="1:28" hidden="1" x14ac:dyDescent="0.3">
      <c r="A1347">
        <f t="shared" si="73"/>
        <v>8</v>
      </c>
      <c r="B1347" s="55">
        <v>45166</v>
      </c>
      <c r="C1347" s="56" t="s">
        <v>22870</v>
      </c>
      <c r="D1347" s="87">
        <f t="shared" si="74"/>
        <v>33941</v>
      </c>
      <c r="E1347" s="56" t="s">
        <v>20824</v>
      </c>
      <c r="F1347" s="56" t="s">
        <v>11799</v>
      </c>
      <c r="G1347" s="56" t="s">
        <v>11725</v>
      </c>
      <c r="H1347" s="56" t="s">
        <v>22871</v>
      </c>
      <c r="I1347" s="57">
        <v>-106050</v>
      </c>
      <c r="J1347" s="58" t="s">
        <v>11720</v>
      </c>
      <c r="K1347" s="57">
        <v>-10605</v>
      </c>
      <c r="L1347" s="59">
        <v>-116655</v>
      </c>
      <c r="U1347" s="120"/>
      <c r="W1347" t="e">
        <f>+VLOOKUP(D1347,'[1]TT T8'!O$865:P$1022,2,0)</f>
        <v>#N/A</v>
      </c>
      <c r="X1347" s="59" t="e">
        <f t="shared" si="77"/>
        <v>#N/A</v>
      </c>
      <c r="Y1347" s="59">
        <f>+VLOOKUP(D1347,'Thanh toán '!M$9244:N$9365,2,0)</f>
        <v>-116655</v>
      </c>
      <c r="Z1347" s="59">
        <f t="shared" si="78"/>
        <v>0</v>
      </c>
    </row>
    <row r="1348" spans="1:28" hidden="1" x14ac:dyDescent="0.3">
      <c r="A1348">
        <f t="shared" si="73"/>
        <v>8</v>
      </c>
      <c r="B1348" s="55">
        <v>45167</v>
      </c>
      <c r="C1348" s="56" t="s">
        <v>13946</v>
      </c>
      <c r="D1348" s="87">
        <f t="shared" si="74"/>
        <v>505</v>
      </c>
      <c r="E1348" s="56" t="s">
        <v>20830</v>
      </c>
      <c r="F1348" s="56" t="s">
        <v>12026</v>
      </c>
      <c r="G1348" s="56" t="s">
        <v>12027</v>
      </c>
      <c r="H1348" s="56" t="s">
        <v>22872</v>
      </c>
      <c r="I1348" s="57">
        <v>-295547</v>
      </c>
      <c r="J1348" s="58" t="s">
        <v>11726</v>
      </c>
      <c r="K1348" s="57">
        <v>-23644</v>
      </c>
      <c r="L1348" s="59">
        <v>-319191</v>
      </c>
      <c r="U1348" s="120"/>
      <c r="W1348" t="e">
        <f>+VLOOKUP(D1348,'[1]TT T8'!O$865:P$1022,2,0)</f>
        <v>#N/A</v>
      </c>
      <c r="X1348" s="59" t="e">
        <f t="shared" si="77"/>
        <v>#N/A</v>
      </c>
      <c r="Y1348" s="59">
        <f>+VLOOKUP(D1348,'Thanh toán '!M$9244:N$9365,2,0)</f>
        <v>-319191</v>
      </c>
      <c r="Z1348" s="59">
        <f t="shared" si="78"/>
        <v>0</v>
      </c>
    </row>
    <row r="1349" spans="1:28" hidden="1" x14ac:dyDescent="0.3">
      <c r="A1349">
        <f t="shared" si="73"/>
        <v>8</v>
      </c>
      <c r="B1349" s="55">
        <v>45167</v>
      </c>
      <c r="C1349" s="56" t="s">
        <v>13957</v>
      </c>
      <c r="D1349" s="87">
        <f t="shared" si="74"/>
        <v>511</v>
      </c>
      <c r="E1349" s="56" t="s">
        <v>20830</v>
      </c>
      <c r="F1349" s="56" t="s">
        <v>12026</v>
      </c>
      <c r="G1349" s="56" t="s">
        <v>12027</v>
      </c>
      <c r="H1349" s="56" t="s">
        <v>22873</v>
      </c>
      <c r="I1349" s="57">
        <v>-111058</v>
      </c>
      <c r="J1349" s="58" t="s">
        <v>11726</v>
      </c>
      <c r="K1349" s="57">
        <v>-8885</v>
      </c>
      <c r="L1349" s="59">
        <v>-119943</v>
      </c>
      <c r="U1349" s="120"/>
      <c r="W1349" t="e">
        <f>+VLOOKUP(D1349,'[1]TT T8'!O$865:P$1022,2,0)</f>
        <v>#N/A</v>
      </c>
      <c r="X1349" s="59" t="e">
        <f t="shared" si="77"/>
        <v>#N/A</v>
      </c>
      <c r="Y1349" s="59">
        <f>+VLOOKUP(D1349,'Thanh toán '!M$9244:N$9365,2,0)</f>
        <v>-119943</v>
      </c>
      <c r="Z1349" s="59">
        <f t="shared" si="78"/>
        <v>0</v>
      </c>
    </row>
    <row r="1350" spans="1:28" hidden="1" x14ac:dyDescent="0.3">
      <c r="A1350">
        <f t="shared" si="73"/>
        <v>8</v>
      </c>
      <c r="B1350" s="55">
        <v>45167</v>
      </c>
      <c r="C1350" s="56" t="s">
        <v>14337</v>
      </c>
      <c r="D1350" s="87">
        <f t="shared" si="74"/>
        <v>1026</v>
      </c>
      <c r="E1350" s="56" t="s">
        <v>20930</v>
      </c>
      <c r="F1350" s="56" t="s">
        <v>12306</v>
      </c>
      <c r="G1350" s="56" t="s">
        <v>12307</v>
      </c>
      <c r="H1350" s="56" t="s">
        <v>21885</v>
      </c>
      <c r="I1350" s="57">
        <v>-123613</v>
      </c>
      <c r="J1350" s="58" t="s">
        <v>11726</v>
      </c>
      <c r="K1350" s="57">
        <v>-9889</v>
      </c>
      <c r="L1350" s="59">
        <v>-133502</v>
      </c>
      <c r="U1350" s="120"/>
      <c r="W1350" t="e">
        <f>+VLOOKUP(D1350,'[1]TT T8'!O$865:P$1022,2,0)</f>
        <v>#N/A</v>
      </c>
      <c r="X1350" s="59" t="e">
        <f t="shared" si="77"/>
        <v>#N/A</v>
      </c>
      <c r="Y1350" s="59">
        <f>+VLOOKUP(D1350,'Thanh toán '!M$9244:N$9365,2,0)</f>
        <v>-133502</v>
      </c>
      <c r="Z1350" s="59">
        <f t="shared" si="78"/>
        <v>0</v>
      </c>
    </row>
    <row r="1351" spans="1:28" hidden="1" x14ac:dyDescent="0.3">
      <c r="A1351">
        <f t="shared" ref="A1351:A1414" si="79">+MONTH(B1351)</f>
        <v>8</v>
      </c>
      <c r="B1351" s="55">
        <v>45167</v>
      </c>
      <c r="C1351" s="56" t="s">
        <v>22874</v>
      </c>
      <c r="D1351" s="87">
        <f t="shared" ref="D1351:D1414" si="80">+C1351*1</f>
        <v>34103</v>
      </c>
      <c r="E1351" s="56" t="s">
        <v>20824</v>
      </c>
      <c r="F1351" s="56" t="s">
        <v>11799</v>
      </c>
      <c r="G1351" s="56" t="s">
        <v>11725</v>
      </c>
      <c r="H1351" s="56" t="s">
        <v>22875</v>
      </c>
      <c r="I1351" s="57">
        <v>-433490</v>
      </c>
      <c r="J1351" s="58" t="s">
        <v>11726</v>
      </c>
      <c r="K1351" s="57">
        <v>-34679</v>
      </c>
      <c r="L1351" s="59">
        <v>-468169</v>
      </c>
      <c r="U1351" s="120"/>
      <c r="W1351" t="e">
        <f>+VLOOKUP(D1351,'[1]TT T8'!O$865:P$1022,2,0)</f>
        <v>#N/A</v>
      </c>
      <c r="X1351" s="59" t="e">
        <f t="shared" si="77"/>
        <v>#N/A</v>
      </c>
      <c r="Y1351" s="59">
        <f>+VLOOKUP(D1351,'Thanh toán '!M$9244:N$9365,2,0)</f>
        <v>-468169</v>
      </c>
      <c r="Z1351" s="59">
        <f t="shared" si="78"/>
        <v>0</v>
      </c>
    </row>
    <row r="1352" spans="1:28" hidden="1" x14ac:dyDescent="0.3">
      <c r="A1352">
        <f t="shared" si="79"/>
        <v>8</v>
      </c>
      <c r="B1352" s="55">
        <v>45167</v>
      </c>
      <c r="C1352" s="56" t="s">
        <v>22876</v>
      </c>
      <c r="D1352" s="87">
        <f t="shared" si="80"/>
        <v>34120</v>
      </c>
      <c r="E1352" s="56" t="s">
        <v>20824</v>
      </c>
      <c r="F1352" s="56" t="s">
        <v>11799</v>
      </c>
      <c r="G1352" s="56" t="s">
        <v>11725</v>
      </c>
      <c r="H1352" s="56" t="s">
        <v>22877</v>
      </c>
      <c r="I1352" s="57">
        <v>-102557</v>
      </c>
      <c r="J1352" s="58" t="s">
        <v>11720</v>
      </c>
      <c r="K1352" s="57">
        <v>-10256</v>
      </c>
      <c r="L1352" s="59">
        <v>-112813</v>
      </c>
      <c r="U1352" s="120"/>
      <c r="W1352" t="e">
        <f>+VLOOKUP(D1352,'[1]TT T8'!O$865:P$1022,2,0)</f>
        <v>#N/A</v>
      </c>
      <c r="X1352" s="59" t="e">
        <f t="shared" si="77"/>
        <v>#N/A</v>
      </c>
      <c r="Y1352" s="59">
        <f>+VLOOKUP(D1352,'Thanh toán '!M$9244:N$9365,2,0)</f>
        <v>-112813</v>
      </c>
      <c r="Z1352" s="59">
        <f t="shared" si="78"/>
        <v>0</v>
      </c>
    </row>
    <row r="1353" spans="1:28" hidden="1" x14ac:dyDescent="0.3">
      <c r="A1353">
        <f t="shared" si="79"/>
        <v>8</v>
      </c>
      <c r="B1353" s="55">
        <v>45169</v>
      </c>
      <c r="C1353" s="56" t="s">
        <v>22878</v>
      </c>
      <c r="D1353" s="87">
        <f t="shared" si="80"/>
        <v>571</v>
      </c>
      <c r="E1353" s="56" t="s">
        <v>20831</v>
      </c>
      <c r="F1353" s="56" t="s">
        <v>12835</v>
      </c>
      <c r="G1353" s="56" t="s">
        <v>12836</v>
      </c>
      <c r="H1353" s="56" t="s">
        <v>22879</v>
      </c>
      <c r="I1353" s="57">
        <v>-111058</v>
      </c>
      <c r="J1353" s="58" t="s">
        <v>11726</v>
      </c>
      <c r="K1353" s="57">
        <v>-8885</v>
      </c>
      <c r="L1353" s="59">
        <v>-119943</v>
      </c>
      <c r="U1353" s="120"/>
      <c r="W1353" t="e">
        <f>+VLOOKUP(D1353,'[1]TT T8'!O$865:P$1022,2,0)</f>
        <v>#N/A</v>
      </c>
      <c r="X1353" s="59" t="e">
        <f t="shared" si="77"/>
        <v>#N/A</v>
      </c>
      <c r="Y1353" s="59">
        <f>+VLOOKUP(D1353,'Thanh toán '!M$9244:N$9365,2,0)</f>
        <v>-119943</v>
      </c>
      <c r="Z1353" s="59">
        <f t="shared" si="78"/>
        <v>0</v>
      </c>
    </row>
    <row r="1354" spans="1:28" hidden="1" x14ac:dyDescent="0.3">
      <c r="A1354">
        <f t="shared" si="79"/>
        <v>8</v>
      </c>
      <c r="B1354" s="55">
        <v>45169</v>
      </c>
      <c r="C1354" s="56" t="s">
        <v>14022</v>
      </c>
      <c r="D1354" s="87">
        <f t="shared" si="80"/>
        <v>605</v>
      </c>
      <c r="E1354" s="56" t="s">
        <v>21188</v>
      </c>
      <c r="F1354" s="56" t="s">
        <v>12293</v>
      </c>
      <c r="G1354" s="56" t="s">
        <v>12294</v>
      </c>
      <c r="H1354" s="56" t="s">
        <v>21535</v>
      </c>
      <c r="I1354" s="57">
        <v>-198682</v>
      </c>
      <c r="J1354" s="58" t="s">
        <v>11726</v>
      </c>
      <c r="K1354" s="57">
        <v>-15895</v>
      </c>
      <c r="L1354" s="59">
        <v>-214577</v>
      </c>
      <c r="U1354" s="120"/>
      <c r="W1354" t="e">
        <f>+VLOOKUP(D1354,'[1]TT T8'!O$865:P$1022,2,0)</f>
        <v>#N/A</v>
      </c>
      <c r="X1354" s="59" t="e">
        <f t="shared" si="77"/>
        <v>#N/A</v>
      </c>
      <c r="Y1354" s="59">
        <f>+VLOOKUP(D1354,'Thanh toán '!M$9244:N$9365,2,0)</f>
        <v>-214577</v>
      </c>
      <c r="Z1354" s="59">
        <f t="shared" si="78"/>
        <v>0</v>
      </c>
    </row>
    <row r="1355" spans="1:28" hidden="1" x14ac:dyDescent="0.3">
      <c r="A1355">
        <f t="shared" si="79"/>
        <v>8</v>
      </c>
      <c r="B1355" s="55">
        <v>45169</v>
      </c>
      <c r="C1355" s="56" t="s">
        <v>14305</v>
      </c>
      <c r="D1355" s="87">
        <f t="shared" si="80"/>
        <v>970</v>
      </c>
      <c r="E1355" s="56" t="s">
        <v>20866</v>
      </c>
      <c r="F1355" s="56" t="s">
        <v>12228</v>
      </c>
      <c r="G1355" s="56" t="s">
        <v>12229</v>
      </c>
      <c r="H1355" s="56" t="s">
        <v>22880</v>
      </c>
      <c r="I1355" s="57">
        <v>-111058</v>
      </c>
      <c r="J1355" s="58" t="s">
        <v>11726</v>
      </c>
      <c r="K1355" s="57">
        <v>-8885</v>
      </c>
      <c r="L1355" s="59">
        <v>-119943</v>
      </c>
      <c r="U1355" s="120"/>
      <c r="W1355" t="e">
        <f>+VLOOKUP(D1355,'[1]TT T8'!O$865:P$1022,2,0)</f>
        <v>#N/A</v>
      </c>
      <c r="X1355" s="59" t="e">
        <f t="shared" si="77"/>
        <v>#N/A</v>
      </c>
      <c r="Y1355" s="59">
        <f>+VLOOKUP(D1355,'Thanh toán '!M$9244:N$9365,2,0)</f>
        <v>-119943</v>
      </c>
      <c r="Z1355" s="59">
        <f t="shared" si="78"/>
        <v>0</v>
      </c>
    </row>
    <row r="1356" spans="1:28" hidden="1" x14ac:dyDescent="0.3">
      <c r="A1356">
        <f t="shared" si="79"/>
        <v>8</v>
      </c>
      <c r="B1356" s="55">
        <v>45169</v>
      </c>
      <c r="C1356" s="56">
        <v>34717</v>
      </c>
      <c r="D1356" s="87">
        <f t="shared" si="80"/>
        <v>34717</v>
      </c>
      <c r="E1356" s="56"/>
      <c r="F1356" s="56"/>
      <c r="G1356" s="56"/>
      <c r="H1356" s="56"/>
      <c r="I1356" s="57"/>
      <c r="J1356" s="58"/>
      <c r="K1356" s="57"/>
      <c r="L1356" s="59">
        <v>-236984</v>
      </c>
      <c r="U1356" s="120"/>
      <c r="W1356" t="e">
        <f>+VLOOKUP(D1356,'[1]TT T8'!O$865:P$1022,2,0)</f>
        <v>#N/A</v>
      </c>
      <c r="X1356" s="59" t="e">
        <f t="shared" si="77"/>
        <v>#N/A</v>
      </c>
      <c r="Y1356" s="59">
        <f>+VLOOKUP(D1356,'Thanh toán '!M$9244:N$9365,2,0)</f>
        <v>-236984</v>
      </c>
      <c r="Z1356" s="59">
        <f t="shared" si="78"/>
        <v>0</v>
      </c>
    </row>
    <row r="1357" spans="1:28" hidden="1" x14ac:dyDescent="0.3">
      <c r="A1357">
        <f t="shared" si="79"/>
        <v>8</v>
      </c>
      <c r="B1357" s="55">
        <v>45169</v>
      </c>
      <c r="C1357" s="56" t="s">
        <v>22881</v>
      </c>
      <c r="D1357" s="87">
        <f t="shared" si="80"/>
        <v>2948</v>
      </c>
      <c r="E1357" s="56" t="s">
        <v>20847</v>
      </c>
      <c r="F1357" s="56" t="s">
        <v>11860</v>
      </c>
      <c r="G1357" s="56" t="s">
        <v>11719</v>
      </c>
      <c r="H1357" s="56" t="s">
        <v>22882</v>
      </c>
      <c r="I1357" s="57">
        <v>-382352</v>
      </c>
      <c r="J1357" s="58" t="s">
        <v>11726</v>
      </c>
      <c r="K1357" s="57">
        <v>-30588</v>
      </c>
      <c r="L1357" s="59">
        <v>-412940</v>
      </c>
      <c r="U1357" s="120"/>
      <c r="W1357" t="e">
        <f>+VLOOKUP(D1357,'[1]TT T8'!O$865:P$1022,2,0)</f>
        <v>#N/A</v>
      </c>
      <c r="X1357" s="59" t="e">
        <f t="shared" ref="X1357:X1358" si="81">+W1357-L1357</f>
        <v>#N/A</v>
      </c>
      <c r="Y1357" s="59">
        <f>+VLOOKUP(D1357,'Thanh toán '!M$9244:N$9365,2,0)</f>
        <v>-412940</v>
      </c>
      <c r="Z1357" s="59">
        <f t="shared" si="78"/>
        <v>0</v>
      </c>
    </row>
    <row r="1358" spans="1:28" hidden="1" x14ac:dyDescent="0.3">
      <c r="A1358">
        <f t="shared" si="79"/>
        <v>8</v>
      </c>
      <c r="B1358" s="55">
        <v>45169</v>
      </c>
      <c r="C1358" s="56" t="s">
        <v>14720</v>
      </c>
      <c r="D1358" s="87">
        <f t="shared" si="80"/>
        <v>2953</v>
      </c>
      <c r="E1358" s="56" t="s">
        <v>20847</v>
      </c>
      <c r="F1358" s="56" t="s">
        <v>11860</v>
      </c>
      <c r="G1358" s="56" t="s">
        <v>11719</v>
      </c>
      <c r="H1358" s="56" t="s">
        <v>22883</v>
      </c>
      <c r="I1358" s="57">
        <v>-111058</v>
      </c>
      <c r="J1358" s="58" t="s">
        <v>11726</v>
      </c>
      <c r="K1358" s="57">
        <v>-8885</v>
      </c>
      <c r="L1358" s="59">
        <v>-119943</v>
      </c>
      <c r="U1358" s="120"/>
      <c r="W1358" t="e">
        <f>+VLOOKUP(D1358,'[1]TT T8'!O$865:P$1022,2,0)</f>
        <v>#N/A</v>
      </c>
      <c r="X1358" s="59" t="e">
        <f t="shared" si="81"/>
        <v>#N/A</v>
      </c>
      <c r="Y1358" s="59">
        <f>+VLOOKUP(D1358,'Thanh toán '!M$9244:N$9365,2,0)</f>
        <v>-119943</v>
      </c>
      <c r="Z1358" s="59">
        <f t="shared" si="78"/>
        <v>0</v>
      </c>
    </row>
    <row r="1359" spans="1:28" hidden="1" x14ac:dyDescent="0.3">
      <c r="A1359">
        <f t="shared" si="79"/>
        <v>3</v>
      </c>
      <c r="B1359" s="115">
        <v>45010</v>
      </c>
      <c r="C1359">
        <v>10754</v>
      </c>
      <c r="D1359" s="87">
        <f t="shared" si="80"/>
        <v>10754</v>
      </c>
      <c r="L1359" s="59">
        <v>668674</v>
      </c>
      <c r="W1359" s="59">
        <v>668674</v>
      </c>
      <c r="X1359">
        <v>0</v>
      </c>
    </row>
    <row r="1360" spans="1:28" hidden="1" x14ac:dyDescent="0.3">
      <c r="A1360">
        <f t="shared" si="79"/>
        <v>9</v>
      </c>
      <c r="B1360" s="55">
        <v>45173</v>
      </c>
      <c r="C1360" s="56" t="s">
        <v>23674</v>
      </c>
      <c r="D1360" s="87">
        <f t="shared" si="80"/>
        <v>1153</v>
      </c>
      <c r="E1360" s="56" t="s">
        <v>20861</v>
      </c>
      <c r="F1360" s="56" t="s">
        <v>12173</v>
      </c>
      <c r="G1360" s="56" t="s">
        <v>12174</v>
      </c>
      <c r="H1360" s="56" t="s">
        <v>21749</v>
      </c>
      <c r="I1360" s="57">
        <v>-389286</v>
      </c>
      <c r="J1360" s="58" t="s">
        <v>11726</v>
      </c>
      <c r="K1360" s="57">
        <v>-31143</v>
      </c>
      <c r="L1360" s="59">
        <f t="shared" ref="L1360:L1391" si="82">+K1360+I1360</f>
        <v>-420429</v>
      </c>
      <c r="Y1360" s="59" t="e">
        <f>+VLOOKUP(D1360,'Thanh toán '!M$9244:N$9365,2,0)</f>
        <v>#N/A</v>
      </c>
      <c r="Z1360" s="59" t="e">
        <f t="shared" ref="Z1360:Z1391" si="83">+Y1360-L1360</f>
        <v>#N/A</v>
      </c>
      <c r="AA1360">
        <f>+VLOOKUP(D1360,'Thanh toán '!M$10227:N$10360,2,0)</f>
        <v>-420429</v>
      </c>
      <c r="AB1360" s="59">
        <f>+AA1360-L1360</f>
        <v>0</v>
      </c>
    </row>
    <row r="1361" spans="1:28" hidden="1" x14ac:dyDescent="0.3">
      <c r="A1361">
        <f t="shared" si="79"/>
        <v>9</v>
      </c>
      <c r="B1361" s="55">
        <v>45175</v>
      </c>
      <c r="C1361" s="56" t="s">
        <v>23675</v>
      </c>
      <c r="D1361" s="87">
        <f t="shared" si="80"/>
        <v>1191</v>
      </c>
      <c r="E1361" s="56" t="s">
        <v>20919</v>
      </c>
      <c r="F1361" s="56" t="s">
        <v>12565</v>
      </c>
      <c r="G1361" s="56" t="s">
        <v>12566</v>
      </c>
      <c r="H1361" s="56" t="s">
        <v>23758</v>
      </c>
      <c r="I1361" s="57">
        <v>-315005</v>
      </c>
      <c r="J1361" s="58" t="s">
        <v>11726</v>
      </c>
      <c r="K1361" s="57">
        <v>-25200</v>
      </c>
      <c r="L1361" s="59">
        <f t="shared" si="82"/>
        <v>-340205</v>
      </c>
      <c r="Y1361" s="59">
        <f>+VLOOKUP(D1361,'Thanh toán '!M$9244:N$9365,2,0)</f>
        <v>-340205</v>
      </c>
      <c r="Z1361" s="59">
        <f t="shared" si="83"/>
        <v>0</v>
      </c>
    </row>
    <row r="1362" spans="1:28" hidden="1" x14ac:dyDescent="0.3">
      <c r="A1362">
        <f t="shared" si="79"/>
        <v>9</v>
      </c>
      <c r="B1362" s="55">
        <v>45175</v>
      </c>
      <c r="C1362" s="56" t="s">
        <v>23676</v>
      </c>
      <c r="D1362" s="87">
        <f t="shared" si="80"/>
        <v>1232</v>
      </c>
      <c r="E1362" s="56" t="s">
        <v>21021</v>
      </c>
      <c r="F1362" s="56" t="s">
        <v>13007</v>
      </c>
      <c r="G1362" s="56" t="s">
        <v>12569</v>
      </c>
      <c r="H1362" s="56" t="s">
        <v>23759</v>
      </c>
      <c r="I1362" s="57">
        <v>-367155</v>
      </c>
      <c r="J1362" s="58" t="s">
        <v>11726</v>
      </c>
      <c r="K1362" s="57">
        <v>-29372</v>
      </c>
      <c r="L1362" s="59">
        <f t="shared" si="82"/>
        <v>-396527</v>
      </c>
      <c r="Y1362" s="59" t="e">
        <f>+VLOOKUP(D1362,'Thanh toán '!M$9244:N$9365,2,0)</f>
        <v>#N/A</v>
      </c>
      <c r="Z1362" s="59" t="e">
        <f t="shared" si="83"/>
        <v>#N/A</v>
      </c>
      <c r="AA1362">
        <f>+VLOOKUP(D1362,'Thanh toán '!M$10227:N$10360,2,0)</f>
        <v>-396527</v>
      </c>
      <c r="AB1362" s="59">
        <f t="shared" ref="AB1362:AB1366" si="84">+AA1362-L1362</f>
        <v>0</v>
      </c>
    </row>
    <row r="1363" spans="1:28" hidden="1" x14ac:dyDescent="0.3">
      <c r="A1363">
        <f t="shared" si="79"/>
        <v>9</v>
      </c>
      <c r="B1363" s="55">
        <v>45175</v>
      </c>
      <c r="C1363" s="56" t="s">
        <v>14518</v>
      </c>
      <c r="D1363" s="87">
        <f t="shared" si="80"/>
        <v>1652</v>
      </c>
      <c r="E1363" s="56" t="s">
        <v>20827</v>
      </c>
      <c r="F1363" s="56" t="s">
        <v>11970</v>
      </c>
      <c r="G1363" s="56" t="s">
        <v>11971</v>
      </c>
      <c r="H1363" s="56" t="s">
        <v>23760</v>
      </c>
      <c r="I1363" s="57">
        <v>-365481</v>
      </c>
      <c r="J1363" s="58" t="s">
        <v>11726</v>
      </c>
      <c r="K1363" s="57">
        <v>-29238</v>
      </c>
      <c r="L1363" s="59">
        <f t="shared" si="82"/>
        <v>-394719</v>
      </c>
      <c r="Y1363" s="59" t="e">
        <f>+VLOOKUP(D1363,'Thanh toán '!M$9244:N$9365,2,0)</f>
        <v>#N/A</v>
      </c>
      <c r="Z1363" s="59" t="e">
        <f t="shared" si="83"/>
        <v>#N/A</v>
      </c>
      <c r="AA1363">
        <f>+VLOOKUP(D1363,'Thanh toán '!M$10227:N$10360,2,0)</f>
        <v>-394719</v>
      </c>
      <c r="AB1363" s="59">
        <f t="shared" si="84"/>
        <v>0</v>
      </c>
    </row>
    <row r="1364" spans="1:28" hidden="1" x14ac:dyDescent="0.3">
      <c r="A1364">
        <f t="shared" si="79"/>
        <v>9</v>
      </c>
      <c r="B1364" s="55">
        <v>45175</v>
      </c>
      <c r="C1364" s="56" t="s">
        <v>14527</v>
      </c>
      <c r="D1364" s="87">
        <f t="shared" si="80"/>
        <v>1660</v>
      </c>
      <c r="E1364" s="56" t="s">
        <v>20827</v>
      </c>
      <c r="F1364" s="56" t="s">
        <v>11970</v>
      </c>
      <c r="G1364" s="56" t="s">
        <v>11971</v>
      </c>
      <c r="H1364" s="56" t="s">
        <v>21927</v>
      </c>
      <c r="I1364" s="57">
        <v>-303555</v>
      </c>
      <c r="J1364" s="58" t="s">
        <v>11720</v>
      </c>
      <c r="K1364" s="57">
        <v>-30356</v>
      </c>
      <c r="L1364" s="59">
        <f t="shared" si="82"/>
        <v>-333911</v>
      </c>
      <c r="Y1364" s="59" t="e">
        <f>+VLOOKUP(D1364,'Thanh toán '!M$9244:N$9365,2,0)</f>
        <v>#N/A</v>
      </c>
      <c r="Z1364" s="59" t="e">
        <f t="shared" si="83"/>
        <v>#N/A</v>
      </c>
      <c r="AA1364">
        <f>+VLOOKUP(D1364,'Thanh toán '!M$10227:N$10360,2,0)</f>
        <v>-333911</v>
      </c>
      <c r="AB1364" s="59">
        <f t="shared" si="84"/>
        <v>0</v>
      </c>
    </row>
    <row r="1365" spans="1:28" hidden="1" x14ac:dyDescent="0.3">
      <c r="A1365">
        <f t="shared" si="79"/>
        <v>9</v>
      </c>
      <c r="B1365" s="55">
        <v>45175</v>
      </c>
      <c r="C1365" s="56" t="s">
        <v>23677</v>
      </c>
      <c r="D1365" s="87">
        <f t="shared" si="80"/>
        <v>1665</v>
      </c>
      <c r="E1365" s="56" t="s">
        <v>20827</v>
      </c>
      <c r="F1365" s="56" t="s">
        <v>11970</v>
      </c>
      <c r="G1365" s="56" t="s">
        <v>11971</v>
      </c>
      <c r="H1365" s="56" t="s">
        <v>23761</v>
      </c>
      <c r="I1365" s="57">
        <v>-176400</v>
      </c>
      <c r="J1365" s="58" t="s">
        <v>11726</v>
      </c>
      <c r="K1365" s="57">
        <v>-14112</v>
      </c>
      <c r="L1365" s="59">
        <f t="shared" si="82"/>
        <v>-190512</v>
      </c>
      <c r="Y1365" s="59" t="e">
        <f>+VLOOKUP(D1365,'Thanh toán '!M$9244:N$9365,2,0)</f>
        <v>#N/A</v>
      </c>
      <c r="Z1365" s="59" t="e">
        <f t="shared" si="83"/>
        <v>#N/A</v>
      </c>
      <c r="AA1365">
        <f>+VLOOKUP(D1365,'Thanh toán '!M$10227:N$10360,2,0)</f>
        <v>-190512</v>
      </c>
      <c r="AB1365" s="59">
        <f t="shared" si="84"/>
        <v>0</v>
      </c>
    </row>
    <row r="1366" spans="1:28" hidden="1" x14ac:dyDescent="0.3">
      <c r="A1366">
        <f t="shared" si="79"/>
        <v>9</v>
      </c>
      <c r="B1366" s="55">
        <v>45175</v>
      </c>
      <c r="C1366" s="56" t="s">
        <v>14531</v>
      </c>
      <c r="D1366" s="87">
        <f t="shared" si="80"/>
        <v>1666</v>
      </c>
      <c r="E1366" s="56" t="s">
        <v>20827</v>
      </c>
      <c r="F1366" s="56" t="s">
        <v>11970</v>
      </c>
      <c r="G1366" s="56" t="s">
        <v>11971</v>
      </c>
      <c r="H1366" s="56" t="s">
        <v>23761</v>
      </c>
      <c r="I1366" s="57">
        <v>-88846</v>
      </c>
      <c r="J1366" s="58" t="s">
        <v>11726</v>
      </c>
      <c r="K1366" s="57">
        <v>-7108</v>
      </c>
      <c r="L1366" s="59">
        <f t="shared" si="82"/>
        <v>-95954</v>
      </c>
      <c r="Y1366" s="59" t="e">
        <f>+VLOOKUP(D1366,'Thanh toán '!M$9244:N$9365,2,0)</f>
        <v>#N/A</v>
      </c>
      <c r="Z1366" s="59" t="e">
        <f t="shared" si="83"/>
        <v>#N/A</v>
      </c>
      <c r="AA1366">
        <f>+VLOOKUP(D1366,'Thanh toán '!M$10227:N$10360,2,0)</f>
        <v>-95954</v>
      </c>
      <c r="AB1366" s="59">
        <f t="shared" si="84"/>
        <v>0</v>
      </c>
    </row>
    <row r="1367" spans="1:28" hidden="1" x14ac:dyDescent="0.3">
      <c r="A1367">
        <f t="shared" si="79"/>
        <v>9</v>
      </c>
      <c r="B1367" s="55">
        <v>45175</v>
      </c>
      <c r="C1367" s="56" t="s">
        <v>23678</v>
      </c>
      <c r="D1367" s="87">
        <f t="shared" si="80"/>
        <v>34783</v>
      </c>
      <c r="E1367" s="56" t="s">
        <v>20824</v>
      </c>
      <c r="F1367" s="56" t="s">
        <v>11799</v>
      </c>
      <c r="G1367" s="56" t="s">
        <v>11725</v>
      </c>
      <c r="H1367" s="56" t="s">
        <v>23762</v>
      </c>
      <c r="I1367" s="57">
        <v>-395911</v>
      </c>
      <c r="J1367" s="58" t="s">
        <v>11720</v>
      </c>
      <c r="K1367" s="57">
        <v>-39591</v>
      </c>
      <c r="L1367" s="59">
        <f t="shared" si="82"/>
        <v>-435502</v>
      </c>
      <c r="Y1367" s="59">
        <f>+VLOOKUP(D1367,'Thanh toán '!M$9244:N$9365,2,0)</f>
        <v>-435502</v>
      </c>
      <c r="Z1367" s="59">
        <f t="shared" si="83"/>
        <v>0</v>
      </c>
    </row>
    <row r="1368" spans="1:28" hidden="1" x14ac:dyDescent="0.3">
      <c r="A1368">
        <f t="shared" si="79"/>
        <v>9</v>
      </c>
      <c r="B1368" s="55">
        <v>45175</v>
      </c>
      <c r="C1368" s="56" t="s">
        <v>23679</v>
      </c>
      <c r="D1368" s="87">
        <f t="shared" si="80"/>
        <v>34790</v>
      </c>
      <c r="E1368" s="56" t="s">
        <v>20824</v>
      </c>
      <c r="F1368" s="56" t="s">
        <v>11799</v>
      </c>
      <c r="G1368" s="56" t="s">
        <v>11725</v>
      </c>
      <c r="H1368" s="56" t="s">
        <v>23763</v>
      </c>
      <c r="I1368" s="57">
        <v>-212100</v>
      </c>
      <c r="J1368" s="58" t="s">
        <v>11720</v>
      </c>
      <c r="K1368" s="57">
        <v>-21210</v>
      </c>
      <c r="L1368" s="59">
        <f t="shared" si="82"/>
        <v>-233310</v>
      </c>
      <c r="Y1368" s="59">
        <f>+VLOOKUP(D1368,'Thanh toán '!M$9244:N$9365,2,0)</f>
        <v>-233310</v>
      </c>
      <c r="Z1368" s="59">
        <f t="shared" si="83"/>
        <v>0</v>
      </c>
    </row>
    <row r="1369" spans="1:28" hidden="1" x14ac:dyDescent="0.3">
      <c r="A1369">
        <f t="shared" si="79"/>
        <v>9</v>
      </c>
      <c r="B1369" s="55">
        <v>45175</v>
      </c>
      <c r="C1369" s="56" t="s">
        <v>23680</v>
      </c>
      <c r="D1369" s="87">
        <f t="shared" si="80"/>
        <v>34795</v>
      </c>
      <c r="E1369" s="56" t="s">
        <v>20824</v>
      </c>
      <c r="F1369" s="56" t="s">
        <v>11799</v>
      </c>
      <c r="G1369" s="56" t="s">
        <v>11725</v>
      </c>
      <c r="H1369" s="56" t="s">
        <v>23764</v>
      </c>
      <c r="I1369" s="57">
        <v>-295547</v>
      </c>
      <c r="J1369" s="58" t="s">
        <v>11720</v>
      </c>
      <c r="K1369" s="57">
        <v>-29555</v>
      </c>
      <c r="L1369" s="59">
        <f t="shared" si="82"/>
        <v>-325102</v>
      </c>
      <c r="Y1369" s="59">
        <f>+VLOOKUP(D1369,'Thanh toán '!M$9244:N$9365,2,0)</f>
        <v>-325102</v>
      </c>
      <c r="Z1369" s="59">
        <f t="shared" si="83"/>
        <v>0</v>
      </c>
    </row>
    <row r="1370" spans="1:28" hidden="1" x14ac:dyDescent="0.3">
      <c r="A1370">
        <f t="shared" si="79"/>
        <v>9</v>
      </c>
      <c r="B1370" s="55">
        <v>45175</v>
      </c>
      <c r="C1370" s="56" t="s">
        <v>23681</v>
      </c>
      <c r="D1370" s="87">
        <f t="shared" si="80"/>
        <v>34820</v>
      </c>
      <c r="E1370" s="56" t="s">
        <v>20824</v>
      </c>
      <c r="F1370" s="56" t="s">
        <v>11799</v>
      </c>
      <c r="G1370" s="56" t="s">
        <v>11725</v>
      </c>
      <c r="H1370" s="56" t="s">
        <v>23765</v>
      </c>
      <c r="I1370" s="57">
        <v>-623353</v>
      </c>
      <c r="J1370" s="58" t="s">
        <v>11720</v>
      </c>
      <c r="K1370" s="57">
        <v>-62335</v>
      </c>
      <c r="L1370" s="59">
        <f t="shared" si="82"/>
        <v>-685688</v>
      </c>
      <c r="Y1370" s="59" t="e">
        <f>+VLOOKUP(D1370,'Thanh toán '!M$9244:N$9365,2,0)</f>
        <v>#N/A</v>
      </c>
      <c r="Z1370" s="59" t="e">
        <f t="shared" si="83"/>
        <v>#N/A</v>
      </c>
      <c r="AA1370">
        <f>+VLOOKUP(D1370,'Thanh toán '!M$10227:N$10360,2,0)</f>
        <v>-685688</v>
      </c>
      <c r="AB1370" s="59">
        <f t="shared" ref="AB1370:AB1372" si="85">+AA1370-L1370</f>
        <v>0</v>
      </c>
    </row>
    <row r="1371" spans="1:28" hidden="1" x14ac:dyDescent="0.3">
      <c r="A1371">
        <f t="shared" si="79"/>
        <v>9</v>
      </c>
      <c r="B1371" s="55">
        <v>45176</v>
      </c>
      <c r="C1371" s="56" t="s">
        <v>14269</v>
      </c>
      <c r="D1371" s="87">
        <f t="shared" si="80"/>
        <v>910</v>
      </c>
      <c r="E1371" s="56" t="s">
        <v>20851</v>
      </c>
      <c r="F1371" s="56" t="s">
        <v>12170</v>
      </c>
      <c r="G1371" s="56" t="s">
        <v>12171</v>
      </c>
      <c r="H1371" s="56" t="s">
        <v>23766</v>
      </c>
      <c r="I1371" s="57">
        <v>-50182</v>
      </c>
      <c r="J1371" s="58" t="s">
        <v>11726</v>
      </c>
      <c r="K1371" s="57">
        <v>-4015</v>
      </c>
      <c r="L1371" s="59">
        <f t="shared" si="82"/>
        <v>-54197</v>
      </c>
      <c r="Y1371" s="59" t="e">
        <f>+VLOOKUP(D1371,'Thanh toán '!M$9244:N$9365,2,0)</f>
        <v>#N/A</v>
      </c>
      <c r="Z1371" s="59" t="e">
        <f t="shared" si="83"/>
        <v>#N/A</v>
      </c>
      <c r="AA1371">
        <f>+VLOOKUP(D1371,'Thanh toán '!M$10227:N$10360,2,0)</f>
        <v>-54197</v>
      </c>
      <c r="AB1371" s="59">
        <f t="shared" si="85"/>
        <v>0</v>
      </c>
    </row>
    <row r="1372" spans="1:28" hidden="1" x14ac:dyDescent="0.3">
      <c r="A1372">
        <f t="shared" si="79"/>
        <v>9</v>
      </c>
      <c r="B1372" s="55">
        <v>45176</v>
      </c>
      <c r="C1372" s="56" t="s">
        <v>21249</v>
      </c>
      <c r="D1372" s="87">
        <f t="shared" si="80"/>
        <v>1052</v>
      </c>
      <c r="E1372" s="56" t="s">
        <v>20834</v>
      </c>
      <c r="F1372" s="56" t="s">
        <v>12182</v>
      </c>
      <c r="G1372" s="56" t="s">
        <v>12183</v>
      </c>
      <c r="H1372" s="56" t="s">
        <v>23767</v>
      </c>
      <c r="I1372" s="57">
        <v>-222750</v>
      </c>
      <c r="J1372" s="58" t="s">
        <v>11726</v>
      </c>
      <c r="K1372" s="57">
        <v>-17820</v>
      </c>
      <c r="L1372" s="59">
        <f t="shared" si="82"/>
        <v>-240570</v>
      </c>
      <c r="Y1372" s="59" t="e">
        <f>+VLOOKUP(D1372,'Thanh toán '!M$9244:N$9365,2,0)</f>
        <v>#N/A</v>
      </c>
      <c r="Z1372" s="59" t="e">
        <f t="shared" si="83"/>
        <v>#N/A</v>
      </c>
      <c r="AA1372">
        <f>+VLOOKUP(D1372,'Thanh toán '!M$10227:N$10360,2,0)</f>
        <v>-240570</v>
      </c>
      <c r="AB1372" s="59">
        <f t="shared" si="85"/>
        <v>0</v>
      </c>
    </row>
    <row r="1373" spans="1:28" hidden="1" x14ac:dyDescent="0.3">
      <c r="A1373">
        <f t="shared" si="79"/>
        <v>9</v>
      </c>
      <c r="B1373" s="55">
        <v>45176</v>
      </c>
      <c r="C1373" s="56" t="s">
        <v>23682</v>
      </c>
      <c r="D1373" s="87">
        <f t="shared" si="80"/>
        <v>1220</v>
      </c>
      <c r="E1373" s="56" t="s">
        <v>21129</v>
      </c>
      <c r="F1373" s="56" t="s">
        <v>12248</v>
      </c>
      <c r="G1373" s="56" t="s">
        <v>12249</v>
      </c>
      <c r="H1373" s="56" t="s">
        <v>23768</v>
      </c>
      <c r="I1373" s="57">
        <v>-119066</v>
      </c>
      <c r="J1373" s="58" t="s">
        <v>11726</v>
      </c>
      <c r="K1373" s="57">
        <v>-9525</v>
      </c>
      <c r="L1373" s="59">
        <f t="shared" si="82"/>
        <v>-128591</v>
      </c>
      <c r="Y1373" s="59">
        <f>+VLOOKUP(D1373,'Thanh toán '!M$9244:N$9365,2,0)</f>
        <v>-128591</v>
      </c>
      <c r="Z1373" s="59">
        <f t="shared" si="83"/>
        <v>0</v>
      </c>
    </row>
    <row r="1374" spans="1:28" hidden="1" x14ac:dyDescent="0.3">
      <c r="A1374">
        <f t="shared" si="79"/>
        <v>9</v>
      </c>
      <c r="B1374" s="55">
        <v>45176</v>
      </c>
      <c r="C1374" s="56" t="s">
        <v>23683</v>
      </c>
      <c r="D1374" s="87">
        <f t="shared" si="80"/>
        <v>1450</v>
      </c>
      <c r="E1374" s="56" t="s">
        <v>20826</v>
      </c>
      <c r="F1374" s="56" t="s">
        <v>12161</v>
      </c>
      <c r="G1374" s="56" t="s">
        <v>12162</v>
      </c>
      <c r="H1374" s="56" t="s">
        <v>21689</v>
      </c>
      <c r="I1374" s="57">
        <v>-119066</v>
      </c>
      <c r="J1374" s="58" t="s">
        <v>11726</v>
      </c>
      <c r="K1374" s="57">
        <v>-9525</v>
      </c>
      <c r="L1374" s="59">
        <f t="shared" si="82"/>
        <v>-128591</v>
      </c>
      <c r="Y1374" s="59">
        <f>+VLOOKUP(D1374,'Thanh toán '!M$9244:N$9365,2,0)</f>
        <v>-128591</v>
      </c>
      <c r="Z1374" s="59">
        <f t="shared" si="83"/>
        <v>0</v>
      </c>
    </row>
    <row r="1375" spans="1:28" hidden="1" x14ac:dyDescent="0.3">
      <c r="A1375">
        <f t="shared" si="79"/>
        <v>9</v>
      </c>
      <c r="B1375" s="55">
        <v>45176</v>
      </c>
      <c r="C1375" s="56" t="s">
        <v>23684</v>
      </c>
      <c r="D1375" s="87">
        <f t="shared" si="80"/>
        <v>3017</v>
      </c>
      <c r="E1375" s="56" t="s">
        <v>20847</v>
      </c>
      <c r="F1375" s="56" t="s">
        <v>11860</v>
      </c>
      <c r="G1375" s="56" t="s">
        <v>11719</v>
      </c>
      <c r="H1375" s="56" t="s">
        <v>23769</v>
      </c>
      <c r="I1375" s="57">
        <v>-88200</v>
      </c>
      <c r="J1375" s="58" t="s">
        <v>11726</v>
      </c>
      <c r="K1375" s="57">
        <v>-7056</v>
      </c>
      <c r="L1375" s="59">
        <f t="shared" si="82"/>
        <v>-95256</v>
      </c>
      <c r="Y1375" s="59" t="e">
        <f>+VLOOKUP(D1375,'Thanh toán '!M$9244:N$9365,2,0)</f>
        <v>#N/A</v>
      </c>
      <c r="Z1375" s="59" t="e">
        <f t="shared" si="83"/>
        <v>#N/A</v>
      </c>
      <c r="AA1375">
        <f>+VLOOKUP(D1375,'Thanh toán '!M$10227:N$10360,2,0)</f>
        <v>-95256</v>
      </c>
      <c r="AB1375" s="59">
        <f>+AA1375-L1375</f>
        <v>0</v>
      </c>
    </row>
    <row r="1376" spans="1:28" hidden="1" x14ac:dyDescent="0.3">
      <c r="A1376">
        <f t="shared" si="79"/>
        <v>9</v>
      </c>
      <c r="B1376" s="55">
        <v>45176</v>
      </c>
      <c r="C1376" s="56" t="s">
        <v>14762</v>
      </c>
      <c r="D1376" s="87">
        <f t="shared" si="80"/>
        <v>3018</v>
      </c>
      <c r="E1376" s="56" t="s">
        <v>20847</v>
      </c>
      <c r="F1376" s="56" t="s">
        <v>11860</v>
      </c>
      <c r="G1376" s="56" t="s">
        <v>11719</v>
      </c>
      <c r="H1376" s="56" t="s">
        <v>23770</v>
      </c>
      <c r="I1376" s="57">
        <v>-230124</v>
      </c>
      <c r="J1376" s="58" t="s">
        <v>11726</v>
      </c>
      <c r="K1376" s="57">
        <v>-18410</v>
      </c>
      <c r="L1376" s="59">
        <f t="shared" si="82"/>
        <v>-248534</v>
      </c>
      <c r="Y1376" s="59">
        <f>+VLOOKUP(D1376,'Thanh toán '!M$9244:N$9365,2,0)</f>
        <v>-248534</v>
      </c>
      <c r="Z1376" s="59">
        <f t="shared" si="83"/>
        <v>0</v>
      </c>
    </row>
    <row r="1377" spans="1:28" hidden="1" x14ac:dyDescent="0.3">
      <c r="A1377">
        <f t="shared" si="79"/>
        <v>9</v>
      </c>
      <c r="B1377" s="55">
        <v>45176</v>
      </c>
      <c r="C1377" s="56" t="s">
        <v>14763</v>
      </c>
      <c r="D1377" s="87">
        <f t="shared" si="80"/>
        <v>3019</v>
      </c>
      <c r="E1377" s="56" t="s">
        <v>20847</v>
      </c>
      <c r="F1377" s="56" t="s">
        <v>11860</v>
      </c>
      <c r="G1377" s="56" t="s">
        <v>11719</v>
      </c>
      <c r="H1377" s="56" t="s">
        <v>23771</v>
      </c>
      <c r="I1377" s="57">
        <v>-207912</v>
      </c>
      <c r="J1377" s="58" t="s">
        <v>11726</v>
      </c>
      <c r="K1377" s="57">
        <v>-16633</v>
      </c>
      <c r="L1377" s="59">
        <f t="shared" si="82"/>
        <v>-224545</v>
      </c>
      <c r="Y1377" s="59">
        <f>+VLOOKUP(D1377,'Thanh toán '!M$9244:N$9365,2,0)</f>
        <v>-224545</v>
      </c>
      <c r="Z1377" s="59">
        <f t="shared" si="83"/>
        <v>0</v>
      </c>
    </row>
    <row r="1378" spans="1:28" hidden="1" x14ac:dyDescent="0.3">
      <c r="A1378">
        <f t="shared" si="79"/>
        <v>9</v>
      </c>
      <c r="B1378" s="55">
        <v>45176</v>
      </c>
      <c r="C1378" s="56" t="s">
        <v>14765</v>
      </c>
      <c r="D1378" s="87">
        <f t="shared" si="80"/>
        <v>3020</v>
      </c>
      <c r="E1378" s="56" t="s">
        <v>20847</v>
      </c>
      <c r="F1378" s="56" t="s">
        <v>11860</v>
      </c>
      <c r="G1378" s="56" t="s">
        <v>11719</v>
      </c>
      <c r="H1378" s="56" t="s">
        <v>23772</v>
      </c>
      <c r="I1378" s="57">
        <v>-100364</v>
      </c>
      <c r="J1378" s="58" t="s">
        <v>11726</v>
      </c>
      <c r="K1378" s="57">
        <v>-8029</v>
      </c>
      <c r="L1378" s="59">
        <f t="shared" si="82"/>
        <v>-108393</v>
      </c>
      <c r="Y1378" s="59">
        <f>+VLOOKUP(D1378,'Thanh toán '!M$9244:N$9365,2,0)</f>
        <v>-108393</v>
      </c>
      <c r="Z1378" s="59">
        <f t="shared" si="83"/>
        <v>0</v>
      </c>
    </row>
    <row r="1379" spans="1:28" hidden="1" x14ac:dyDescent="0.3">
      <c r="A1379">
        <f t="shared" si="79"/>
        <v>9</v>
      </c>
      <c r="B1379" s="55">
        <v>45176</v>
      </c>
      <c r="C1379" s="56" t="s">
        <v>23685</v>
      </c>
      <c r="D1379" s="87">
        <f t="shared" si="80"/>
        <v>35080</v>
      </c>
      <c r="E1379" s="56" t="s">
        <v>20824</v>
      </c>
      <c r="F1379" s="56" t="s">
        <v>11799</v>
      </c>
      <c r="G1379" s="56" t="s">
        <v>11725</v>
      </c>
      <c r="H1379" s="56" t="s">
        <v>23773</v>
      </c>
      <c r="I1379" s="57">
        <v>-274159</v>
      </c>
      <c r="J1379" s="58" t="s">
        <v>11720</v>
      </c>
      <c r="K1379" s="57">
        <v>-27416</v>
      </c>
      <c r="L1379" s="59">
        <f t="shared" si="82"/>
        <v>-301575</v>
      </c>
      <c r="Y1379" s="59" t="e">
        <f>+VLOOKUP(D1379,'Thanh toán '!M$9244:N$9365,2,0)</f>
        <v>#N/A</v>
      </c>
      <c r="Z1379" s="59" t="e">
        <f t="shared" si="83"/>
        <v>#N/A</v>
      </c>
      <c r="AA1379">
        <f>+VLOOKUP(D1379,'Thanh toán '!M$10227:N$10360,2,0)</f>
        <v>-301575</v>
      </c>
      <c r="AB1379" s="59">
        <f t="shared" ref="AB1379:AB1382" si="86">+AA1379-L1379</f>
        <v>0</v>
      </c>
    </row>
    <row r="1380" spans="1:28" hidden="1" x14ac:dyDescent="0.3">
      <c r="A1380">
        <f t="shared" si="79"/>
        <v>9</v>
      </c>
      <c r="B1380" s="55">
        <v>45176</v>
      </c>
      <c r="C1380" s="56" t="s">
        <v>23686</v>
      </c>
      <c r="D1380" s="87">
        <f t="shared" si="80"/>
        <v>35100</v>
      </c>
      <c r="E1380" s="56" t="s">
        <v>20824</v>
      </c>
      <c r="F1380" s="56" t="s">
        <v>11799</v>
      </c>
      <c r="G1380" s="56" t="s">
        <v>11725</v>
      </c>
      <c r="H1380" s="56" t="s">
        <v>23774</v>
      </c>
      <c r="I1380" s="57">
        <v>-235490</v>
      </c>
      <c r="J1380" s="58" t="s">
        <v>11726</v>
      </c>
      <c r="K1380" s="57">
        <v>-18839</v>
      </c>
      <c r="L1380" s="59">
        <f t="shared" si="82"/>
        <v>-254329</v>
      </c>
      <c r="Y1380" s="59" t="e">
        <f>+VLOOKUP(D1380,'Thanh toán '!M$9244:N$9365,2,0)</f>
        <v>#N/A</v>
      </c>
      <c r="Z1380" s="59" t="e">
        <f t="shared" si="83"/>
        <v>#N/A</v>
      </c>
      <c r="AA1380">
        <f>+VLOOKUP(D1380,'Thanh toán '!M$10227:N$10360,2,0)</f>
        <v>-254329</v>
      </c>
      <c r="AB1380" s="59">
        <f t="shared" si="86"/>
        <v>0</v>
      </c>
    </row>
    <row r="1381" spans="1:28" hidden="1" x14ac:dyDescent="0.3">
      <c r="A1381">
        <f t="shared" si="79"/>
        <v>9</v>
      </c>
      <c r="B1381" s="55">
        <v>45176</v>
      </c>
      <c r="C1381" s="56" t="s">
        <v>23687</v>
      </c>
      <c r="D1381" s="87">
        <f t="shared" si="80"/>
        <v>35118</v>
      </c>
      <c r="E1381" s="56" t="s">
        <v>20824</v>
      </c>
      <c r="F1381" s="56" t="s">
        <v>11799</v>
      </c>
      <c r="G1381" s="56" t="s">
        <v>11725</v>
      </c>
      <c r="H1381" s="56" t="s">
        <v>23775</v>
      </c>
      <c r="I1381" s="57">
        <v>-655562</v>
      </c>
      <c r="J1381" s="58" t="s">
        <v>11720</v>
      </c>
      <c r="K1381" s="57">
        <v>-65556</v>
      </c>
      <c r="L1381" s="59">
        <f t="shared" si="82"/>
        <v>-721118</v>
      </c>
      <c r="Y1381" s="59" t="e">
        <f>+VLOOKUP(D1381,'Thanh toán '!M$9244:N$9365,2,0)</f>
        <v>#N/A</v>
      </c>
      <c r="Z1381" s="59" t="e">
        <f t="shared" si="83"/>
        <v>#N/A</v>
      </c>
      <c r="AA1381">
        <f>+VLOOKUP(D1381,'Thanh toán '!M$10227:N$10360,2,0)</f>
        <v>-721118</v>
      </c>
      <c r="AB1381" s="59">
        <f t="shared" si="86"/>
        <v>0</v>
      </c>
    </row>
    <row r="1382" spans="1:28" hidden="1" x14ac:dyDescent="0.3">
      <c r="A1382">
        <f t="shared" si="79"/>
        <v>9</v>
      </c>
      <c r="B1382" s="55">
        <v>45177</v>
      </c>
      <c r="C1382" s="56" t="s">
        <v>14323</v>
      </c>
      <c r="D1382" s="87">
        <f t="shared" si="80"/>
        <v>1006</v>
      </c>
      <c r="E1382" s="56" t="s">
        <v>20866</v>
      </c>
      <c r="F1382" s="56" t="s">
        <v>12228</v>
      </c>
      <c r="G1382" s="56" t="s">
        <v>12229</v>
      </c>
      <c r="H1382" s="56" t="s">
        <v>23776</v>
      </c>
      <c r="I1382" s="57">
        <v>-74250</v>
      </c>
      <c r="J1382" s="58" t="s">
        <v>11726</v>
      </c>
      <c r="K1382" s="57">
        <v>-5940</v>
      </c>
      <c r="L1382" s="59">
        <f t="shared" si="82"/>
        <v>-80190</v>
      </c>
      <c r="Y1382" s="59" t="e">
        <f>+VLOOKUP(D1382,'Thanh toán '!M$9244:N$9365,2,0)</f>
        <v>#N/A</v>
      </c>
      <c r="Z1382" s="59" t="e">
        <f t="shared" si="83"/>
        <v>#N/A</v>
      </c>
      <c r="AA1382">
        <f>+VLOOKUP(D1382,'Thanh toán '!M$10227:N$10360,2,0)</f>
        <v>-80190</v>
      </c>
      <c r="AB1382" s="59">
        <f t="shared" si="86"/>
        <v>0</v>
      </c>
    </row>
    <row r="1383" spans="1:28" hidden="1" x14ac:dyDescent="0.3">
      <c r="A1383">
        <f t="shared" si="79"/>
        <v>9</v>
      </c>
      <c r="B1383" s="55">
        <v>45177</v>
      </c>
      <c r="C1383" s="56" t="s">
        <v>14338</v>
      </c>
      <c r="D1383" s="87">
        <f t="shared" si="80"/>
        <v>1027</v>
      </c>
      <c r="E1383" s="56" t="s">
        <v>20832</v>
      </c>
      <c r="F1383" s="56" t="s">
        <v>12263</v>
      </c>
      <c r="G1383" s="56" t="s">
        <v>12264</v>
      </c>
      <c r="H1383" s="56" t="s">
        <v>23777</v>
      </c>
      <c r="I1383" s="57">
        <v>-946469</v>
      </c>
      <c r="J1383" s="58" t="s">
        <v>11726</v>
      </c>
      <c r="K1383" s="57">
        <v>-75718</v>
      </c>
      <c r="L1383" s="59">
        <f t="shared" si="82"/>
        <v>-1022187</v>
      </c>
      <c r="Y1383" s="59">
        <f>+VLOOKUP(D1383,'Thanh toán '!M$9244:N$9365,2,0)</f>
        <v>-1022187</v>
      </c>
      <c r="Z1383" s="59">
        <f t="shared" si="83"/>
        <v>0</v>
      </c>
    </row>
    <row r="1384" spans="1:28" hidden="1" x14ac:dyDescent="0.3">
      <c r="A1384">
        <f t="shared" si="79"/>
        <v>9</v>
      </c>
      <c r="B1384" s="55">
        <v>45177</v>
      </c>
      <c r="C1384" s="56" t="s">
        <v>23688</v>
      </c>
      <c r="D1384" s="87">
        <f t="shared" si="80"/>
        <v>1681</v>
      </c>
      <c r="E1384" s="56" t="s">
        <v>20827</v>
      </c>
      <c r="F1384" s="56" t="s">
        <v>11970</v>
      </c>
      <c r="G1384" s="56" t="s">
        <v>11971</v>
      </c>
      <c r="H1384" s="56" t="s">
        <v>23778</v>
      </c>
      <c r="I1384" s="57">
        <v>-591913</v>
      </c>
      <c r="J1384" s="58" t="s">
        <v>11720</v>
      </c>
      <c r="K1384" s="57">
        <v>-59191</v>
      </c>
      <c r="L1384" s="59">
        <f t="shared" si="82"/>
        <v>-651104</v>
      </c>
      <c r="Y1384" s="59" t="e">
        <f>+VLOOKUP(D1384,'Thanh toán '!M$9244:N$9365,2,0)</f>
        <v>#N/A</v>
      </c>
      <c r="Z1384" s="59" t="e">
        <f t="shared" si="83"/>
        <v>#N/A</v>
      </c>
      <c r="AA1384">
        <f>+VLOOKUP(D1384,'Thanh toán '!M$10227:N$10360,2,0)</f>
        <v>-651104</v>
      </c>
      <c r="AB1384" s="59">
        <f>+AA1384-L1384</f>
        <v>0</v>
      </c>
    </row>
    <row r="1385" spans="1:28" hidden="1" x14ac:dyDescent="0.3">
      <c r="A1385">
        <f t="shared" si="79"/>
        <v>9</v>
      </c>
      <c r="B1385" s="55">
        <v>45177</v>
      </c>
      <c r="C1385" s="56" t="s">
        <v>23689</v>
      </c>
      <c r="D1385" s="87">
        <f t="shared" si="80"/>
        <v>35202</v>
      </c>
      <c r="E1385" s="56" t="s">
        <v>20824</v>
      </c>
      <c r="F1385" s="56" t="s">
        <v>11799</v>
      </c>
      <c r="G1385" s="56" t="s">
        <v>11725</v>
      </c>
      <c r="H1385" s="56" t="s">
        <v>23779</v>
      </c>
      <c r="I1385" s="57">
        <v>-390543</v>
      </c>
      <c r="J1385" s="58" t="s">
        <v>11726</v>
      </c>
      <c r="K1385" s="57">
        <v>-31243</v>
      </c>
      <c r="L1385" s="59">
        <f t="shared" si="82"/>
        <v>-421786</v>
      </c>
      <c r="Y1385" s="59">
        <f>+VLOOKUP(D1385,'Thanh toán '!M$9244:N$9365,2,0)</f>
        <v>-421786</v>
      </c>
      <c r="Z1385" s="59">
        <f t="shared" si="83"/>
        <v>0</v>
      </c>
    </row>
    <row r="1386" spans="1:28" hidden="1" x14ac:dyDescent="0.3">
      <c r="A1386">
        <f t="shared" si="79"/>
        <v>9</v>
      </c>
      <c r="B1386" s="55">
        <v>45177</v>
      </c>
      <c r="C1386" s="56" t="s">
        <v>23690</v>
      </c>
      <c r="D1386" s="87">
        <f t="shared" si="80"/>
        <v>35248</v>
      </c>
      <c r="E1386" s="56" t="s">
        <v>20824</v>
      </c>
      <c r="F1386" s="56" t="s">
        <v>11799</v>
      </c>
      <c r="G1386" s="56" t="s">
        <v>11725</v>
      </c>
      <c r="H1386" s="56" t="s">
        <v>23780</v>
      </c>
      <c r="I1386" s="57">
        <v>-376571</v>
      </c>
      <c r="J1386" s="58" t="s">
        <v>11720</v>
      </c>
      <c r="K1386" s="57">
        <v>-37657</v>
      </c>
      <c r="L1386" s="59">
        <f t="shared" si="82"/>
        <v>-414228</v>
      </c>
      <c r="Y1386" s="59" t="e">
        <f>+VLOOKUP(D1386,'Thanh toán '!M$9244:N$9365,2,0)</f>
        <v>#N/A</v>
      </c>
      <c r="Z1386" s="59" t="e">
        <f t="shared" si="83"/>
        <v>#N/A</v>
      </c>
      <c r="AA1386">
        <f>+VLOOKUP(D1386,'Thanh toán '!M$10227:N$10360,2,0)</f>
        <v>-414228</v>
      </c>
      <c r="AB1386" s="59">
        <f t="shared" ref="AB1386:AB1387" si="87">+AA1386-L1386</f>
        <v>0</v>
      </c>
    </row>
    <row r="1387" spans="1:28" hidden="1" x14ac:dyDescent="0.3">
      <c r="A1387">
        <f t="shared" si="79"/>
        <v>9</v>
      </c>
      <c r="B1387" s="55">
        <v>45177</v>
      </c>
      <c r="C1387" s="56" t="s">
        <v>23691</v>
      </c>
      <c r="D1387" s="87">
        <f t="shared" si="80"/>
        <v>35312</v>
      </c>
      <c r="E1387" s="56" t="s">
        <v>20824</v>
      </c>
      <c r="F1387" s="56" t="s">
        <v>11799</v>
      </c>
      <c r="G1387" s="56" t="s">
        <v>11725</v>
      </c>
      <c r="H1387" s="56" t="s">
        <v>23781</v>
      </c>
      <c r="I1387" s="57">
        <v>-542773</v>
      </c>
      <c r="J1387" s="58" t="s">
        <v>11720</v>
      </c>
      <c r="K1387" s="57">
        <v>-54277</v>
      </c>
      <c r="L1387" s="59">
        <f t="shared" si="82"/>
        <v>-597050</v>
      </c>
      <c r="Y1387" s="59" t="e">
        <f>+VLOOKUP(D1387,'Thanh toán '!M$9244:N$9365,2,0)</f>
        <v>#N/A</v>
      </c>
      <c r="Z1387" s="59" t="e">
        <f t="shared" si="83"/>
        <v>#N/A</v>
      </c>
      <c r="AA1387">
        <f>+VLOOKUP(D1387,'Thanh toán '!M$10227:N$10360,2,0)</f>
        <v>-597050</v>
      </c>
      <c r="AB1387" s="59">
        <f t="shared" si="87"/>
        <v>0</v>
      </c>
    </row>
    <row r="1388" spans="1:28" hidden="1" x14ac:dyDescent="0.3">
      <c r="A1388">
        <f t="shared" si="79"/>
        <v>9</v>
      </c>
      <c r="B1388" s="55">
        <v>45178</v>
      </c>
      <c r="C1388" s="56" t="s">
        <v>14044</v>
      </c>
      <c r="D1388" s="87">
        <f t="shared" si="80"/>
        <v>624</v>
      </c>
      <c r="E1388" s="56" t="s">
        <v>21245</v>
      </c>
      <c r="F1388" s="56" t="s">
        <v>12639</v>
      </c>
      <c r="G1388" s="56" t="s">
        <v>12640</v>
      </c>
      <c r="H1388" s="56" t="s">
        <v>22203</v>
      </c>
      <c r="I1388" s="57">
        <v>-595330</v>
      </c>
      <c r="J1388" s="58" t="s">
        <v>11726</v>
      </c>
      <c r="K1388" s="57">
        <v>-47626</v>
      </c>
      <c r="L1388" s="59">
        <f t="shared" si="82"/>
        <v>-642956</v>
      </c>
      <c r="Y1388" s="59">
        <f>+VLOOKUP(D1388,'Thanh toán '!M$9244:N$9365,2,0)</f>
        <v>-642956</v>
      </c>
      <c r="Z1388" s="59">
        <f t="shared" si="83"/>
        <v>0</v>
      </c>
    </row>
    <row r="1389" spans="1:28" hidden="1" x14ac:dyDescent="0.3">
      <c r="A1389">
        <f t="shared" si="79"/>
        <v>9</v>
      </c>
      <c r="B1389" s="55">
        <v>45178</v>
      </c>
      <c r="C1389" s="56" t="s">
        <v>23692</v>
      </c>
      <c r="D1389" s="87">
        <f t="shared" si="80"/>
        <v>35534</v>
      </c>
      <c r="E1389" s="56" t="s">
        <v>20824</v>
      </c>
      <c r="F1389" s="56" t="s">
        <v>11799</v>
      </c>
      <c r="G1389" s="56" t="s">
        <v>11725</v>
      </c>
      <c r="H1389" s="56" t="s">
        <v>23782</v>
      </c>
      <c r="I1389" s="57">
        <v>-416942</v>
      </c>
      <c r="J1389" s="58" t="s">
        <v>11726</v>
      </c>
      <c r="K1389" s="57">
        <v>-33355</v>
      </c>
      <c r="L1389" s="59">
        <f t="shared" si="82"/>
        <v>-450297</v>
      </c>
      <c r="Y1389" s="59" t="e">
        <f>+VLOOKUP(D1389,'Thanh toán '!M$9244:N$9365,2,0)</f>
        <v>#N/A</v>
      </c>
      <c r="Z1389" s="59" t="e">
        <f t="shared" si="83"/>
        <v>#N/A</v>
      </c>
      <c r="AA1389">
        <f>+VLOOKUP(D1389,'Thanh toán '!M$10227:N$10360,2,0)</f>
        <v>-450297</v>
      </c>
      <c r="AB1389" s="59">
        <f>+AA1389-L1389</f>
        <v>0</v>
      </c>
    </row>
    <row r="1390" spans="1:28" hidden="1" x14ac:dyDescent="0.3">
      <c r="A1390">
        <f t="shared" si="79"/>
        <v>9</v>
      </c>
      <c r="B1390" s="55">
        <v>45178</v>
      </c>
      <c r="C1390" s="56" t="s">
        <v>23693</v>
      </c>
      <c r="D1390" s="87">
        <f t="shared" si="80"/>
        <v>35535</v>
      </c>
      <c r="E1390" s="56" t="s">
        <v>20824</v>
      </c>
      <c r="F1390" s="56" t="s">
        <v>11799</v>
      </c>
      <c r="G1390" s="56" t="s">
        <v>11725</v>
      </c>
      <c r="H1390" s="56" t="s">
        <v>23783</v>
      </c>
      <c r="I1390" s="57">
        <v>-106050</v>
      </c>
      <c r="J1390" s="58" t="s">
        <v>11726</v>
      </c>
      <c r="K1390" s="57">
        <v>-8484</v>
      </c>
      <c r="L1390" s="59">
        <f t="shared" si="82"/>
        <v>-114534</v>
      </c>
      <c r="Y1390" s="59">
        <f>+VLOOKUP(D1390,'Thanh toán '!M$9244:N$9365,2,0)</f>
        <v>-114534</v>
      </c>
      <c r="Z1390" s="59">
        <f t="shared" si="83"/>
        <v>0</v>
      </c>
    </row>
    <row r="1391" spans="1:28" hidden="1" x14ac:dyDescent="0.3">
      <c r="A1391">
        <f t="shared" si="79"/>
        <v>9</v>
      </c>
      <c r="B1391" s="55">
        <v>45178</v>
      </c>
      <c r="C1391" s="56" t="s">
        <v>23694</v>
      </c>
      <c r="D1391" s="87">
        <f t="shared" si="80"/>
        <v>35566</v>
      </c>
      <c r="E1391" s="56" t="s">
        <v>20824</v>
      </c>
      <c r="F1391" s="56" t="s">
        <v>11799</v>
      </c>
      <c r="G1391" s="56" t="s">
        <v>11725</v>
      </c>
      <c r="H1391" s="56" t="s">
        <v>23784</v>
      </c>
      <c r="I1391" s="57">
        <v>-330750</v>
      </c>
      <c r="J1391" s="58" t="s">
        <v>11726</v>
      </c>
      <c r="K1391" s="57">
        <v>-26460</v>
      </c>
      <c r="L1391" s="59">
        <f t="shared" si="82"/>
        <v>-357210</v>
      </c>
      <c r="Y1391" s="59">
        <f>+VLOOKUP(D1391,'Thanh toán '!M$9244:N$9365,2,0)</f>
        <v>-357210</v>
      </c>
      <c r="Z1391" s="59">
        <f t="shared" si="83"/>
        <v>0</v>
      </c>
    </row>
    <row r="1392" spans="1:28" hidden="1" x14ac:dyDescent="0.3">
      <c r="A1392">
        <f t="shared" si="79"/>
        <v>9</v>
      </c>
      <c r="B1392" s="55">
        <v>45178</v>
      </c>
      <c r="C1392" s="56" t="s">
        <v>23695</v>
      </c>
      <c r="D1392" s="87">
        <f t="shared" si="80"/>
        <v>35567</v>
      </c>
      <c r="E1392" s="56" t="s">
        <v>20824</v>
      </c>
      <c r="F1392" s="56" t="s">
        <v>11799</v>
      </c>
      <c r="G1392" s="56" t="s">
        <v>11725</v>
      </c>
      <c r="H1392" s="56" t="s">
        <v>23785</v>
      </c>
      <c r="I1392" s="57">
        <v>-263460</v>
      </c>
      <c r="J1392" s="58" t="s">
        <v>11726</v>
      </c>
      <c r="K1392" s="57">
        <v>-21077</v>
      </c>
      <c r="L1392" s="59">
        <f t="shared" ref="L1392:L1423" si="88">+K1392+I1392</f>
        <v>-284537</v>
      </c>
      <c r="Y1392" s="59" t="e">
        <f>+VLOOKUP(D1392,'Thanh toán '!M$9244:N$9365,2,0)</f>
        <v>#N/A</v>
      </c>
      <c r="Z1392" s="59" t="e">
        <f t="shared" ref="Z1392:Z1423" si="89">+Y1392-L1392</f>
        <v>#N/A</v>
      </c>
      <c r="AA1392">
        <f>+VLOOKUP(D1392,'Thanh toán '!M$10227:N$10360,2,0)</f>
        <v>-284537</v>
      </c>
      <c r="AB1392" s="59">
        <f t="shared" ref="AB1392:AB1393" si="90">+AA1392-L1392</f>
        <v>0</v>
      </c>
    </row>
    <row r="1393" spans="1:28" hidden="1" x14ac:dyDescent="0.3">
      <c r="A1393">
        <f t="shared" si="79"/>
        <v>9</v>
      </c>
      <c r="B1393" s="55">
        <v>45178</v>
      </c>
      <c r="C1393" s="56" t="s">
        <v>23696</v>
      </c>
      <c r="D1393" s="87">
        <f t="shared" si="80"/>
        <v>35672</v>
      </c>
      <c r="E1393" s="56" t="s">
        <v>20824</v>
      </c>
      <c r="F1393" s="56" t="s">
        <v>11799</v>
      </c>
      <c r="G1393" s="56" t="s">
        <v>11725</v>
      </c>
      <c r="H1393" s="56" t="s">
        <v>23786</v>
      </c>
      <c r="I1393" s="57">
        <v>-453750</v>
      </c>
      <c r="J1393" s="58" t="s">
        <v>11720</v>
      </c>
      <c r="K1393" s="57">
        <v>-45375</v>
      </c>
      <c r="L1393" s="59">
        <f t="shared" si="88"/>
        <v>-499125</v>
      </c>
      <c r="Y1393" s="59" t="e">
        <f>+VLOOKUP(D1393,'Thanh toán '!M$9244:N$9365,2,0)</f>
        <v>#N/A</v>
      </c>
      <c r="Z1393" s="59" t="e">
        <f t="shared" si="89"/>
        <v>#N/A</v>
      </c>
      <c r="AA1393">
        <f>+VLOOKUP(D1393,'Thanh toán '!M$10227:N$10360,2,0)</f>
        <v>-499125</v>
      </c>
      <c r="AB1393" s="59">
        <f t="shared" si="90"/>
        <v>0</v>
      </c>
    </row>
    <row r="1394" spans="1:28" hidden="1" x14ac:dyDescent="0.3">
      <c r="A1394">
        <f t="shared" si="79"/>
        <v>9</v>
      </c>
      <c r="B1394" s="55">
        <v>45180</v>
      </c>
      <c r="C1394" s="56" t="s">
        <v>13981</v>
      </c>
      <c r="D1394" s="87">
        <f t="shared" si="80"/>
        <v>546</v>
      </c>
      <c r="E1394" s="56" t="s">
        <v>21788</v>
      </c>
      <c r="F1394" s="56" t="s">
        <v>13381</v>
      </c>
      <c r="G1394" s="56" t="s">
        <v>13382</v>
      </c>
      <c r="H1394" s="56" t="s">
        <v>23787</v>
      </c>
      <c r="I1394" s="57">
        <v>-110250</v>
      </c>
      <c r="J1394" s="58" t="s">
        <v>11726</v>
      </c>
      <c r="K1394" s="57">
        <v>-8820</v>
      </c>
      <c r="L1394" s="59">
        <f t="shared" si="88"/>
        <v>-119070</v>
      </c>
      <c r="Y1394" s="59">
        <f>+VLOOKUP(D1394,'Thanh toán '!M$9244:N$9365,2,0)</f>
        <v>-119070</v>
      </c>
      <c r="Z1394" s="59">
        <f t="shared" si="89"/>
        <v>0</v>
      </c>
    </row>
    <row r="1395" spans="1:28" hidden="1" x14ac:dyDescent="0.3">
      <c r="A1395">
        <f t="shared" si="79"/>
        <v>9</v>
      </c>
      <c r="B1395" s="55">
        <v>45180</v>
      </c>
      <c r="C1395" s="56" t="s">
        <v>23697</v>
      </c>
      <c r="D1395" s="87">
        <f t="shared" si="80"/>
        <v>548</v>
      </c>
      <c r="E1395" s="56" t="s">
        <v>21788</v>
      </c>
      <c r="F1395" s="56" t="s">
        <v>13381</v>
      </c>
      <c r="G1395" s="56" t="s">
        <v>13382</v>
      </c>
      <c r="H1395" s="56" t="s">
        <v>23788</v>
      </c>
      <c r="I1395" s="57">
        <v>-222116</v>
      </c>
      <c r="J1395" s="58" t="s">
        <v>11726</v>
      </c>
      <c r="K1395" s="57">
        <v>-17769</v>
      </c>
      <c r="L1395" s="59">
        <f t="shared" si="88"/>
        <v>-239885</v>
      </c>
      <c r="Y1395" s="59" t="e">
        <f>+VLOOKUP(D1395,'Thanh toán '!M$9244:N$9365,2,0)</f>
        <v>#N/A</v>
      </c>
      <c r="Z1395" s="59" t="e">
        <f t="shared" si="89"/>
        <v>#N/A</v>
      </c>
      <c r="AA1395">
        <f>+VLOOKUP(D1395,'Thanh toán '!M$10227:N$10360,2,0)</f>
        <v>-239885</v>
      </c>
      <c r="AB1395" s="59">
        <f>+AA1395-L1395</f>
        <v>0</v>
      </c>
    </row>
    <row r="1396" spans="1:28" hidden="1" x14ac:dyDescent="0.3">
      <c r="A1396">
        <f t="shared" si="79"/>
        <v>9</v>
      </c>
      <c r="B1396" s="55">
        <v>45180</v>
      </c>
      <c r="C1396" s="56" t="s">
        <v>23698</v>
      </c>
      <c r="D1396" s="87">
        <f t="shared" si="80"/>
        <v>880</v>
      </c>
      <c r="E1396" s="56" t="s">
        <v>20881</v>
      </c>
      <c r="F1396" s="56" t="s">
        <v>12164</v>
      </c>
      <c r="G1396" s="56" t="s">
        <v>12165</v>
      </c>
      <c r="H1396" s="56" t="s">
        <v>22146</v>
      </c>
      <c r="I1396" s="57">
        <v>-119066</v>
      </c>
      <c r="J1396" s="58" t="s">
        <v>11726</v>
      </c>
      <c r="K1396" s="57">
        <v>-9525</v>
      </c>
      <c r="L1396" s="59">
        <f t="shared" si="88"/>
        <v>-128591</v>
      </c>
      <c r="Y1396" s="59">
        <f>+VLOOKUP(D1396,'Thanh toán '!M$9244:N$9365,2,0)</f>
        <v>-128591</v>
      </c>
      <c r="Z1396" s="59">
        <f t="shared" si="89"/>
        <v>0</v>
      </c>
    </row>
    <row r="1397" spans="1:28" hidden="1" x14ac:dyDescent="0.3">
      <c r="A1397">
        <f t="shared" si="79"/>
        <v>9</v>
      </c>
      <c r="B1397" s="55">
        <v>45180</v>
      </c>
      <c r="C1397" s="56" t="s">
        <v>23699</v>
      </c>
      <c r="D1397" s="87">
        <f t="shared" si="80"/>
        <v>1476</v>
      </c>
      <c r="E1397" s="56" t="s">
        <v>20884</v>
      </c>
      <c r="F1397" s="56" t="s">
        <v>12179</v>
      </c>
      <c r="G1397" s="56" t="s">
        <v>12180</v>
      </c>
      <c r="H1397" s="56" t="s">
        <v>22681</v>
      </c>
      <c r="I1397" s="57">
        <v>-220500</v>
      </c>
      <c r="J1397" s="58" t="s">
        <v>11726</v>
      </c>
      <c r="K1397" s="57">
        <v>-17640</v>
      </c>
      <c r="L1397" s="59">
        <f t="shared" si="88"/>
        <v>-238140</v>
      </c>
      <c r="Y1397" s="59">
        <f>+VLOOKUP(D1397,'Thanh toán '!M$9244:N$9365,2,0)</f>
        <v>-238140</v>
      </c>
      <c r="Z1397" s="59">
        <f t="shared" si="89"/>
        <v>0</v>
      </c>
    </row>
    <row r="1398" spans="1:28" hidden="1" x14ac:dyDescent="0.3">
      <c r="A1398">
        <f t="shared" si="79"/>
        <v>9</v>
      </c>
      <c r="B1398" s="55">
        <v>45180</v>
      </c>
      <c r="C1398" s="56" t="s">
        <v>23700</v>
      </c>
      <c r="D1398" s="87">
        <f t="shared" si="80"/>
        <v>1477</v>
      </c>
      <c r="E1398" s="56" t="s">
        <v>20884</v>
      </c>
      <c r="F1398" s="56" t="s">
        <v>12179</v>
      </c>
      <c r="G1398" s="56" t="s">
        <v>12180</v>
      </c>
      <c r="H1398" s="56" t="s">
        <v>21478</v>
      </c>
      <c r="I1398" s="57">
        <v>-368978</v>
      </c>
      <c r="J1398" s="58" t="s">
        <v>11726</v>
      </c>
      <c r="K1398" s="57">
        <v>-29518</v>
      </c>
      <c r="L1398" s="59">
        <f t="shared" si="88"/>
        <v>-398496</v>
      </c>
      <c r="Y1398" s="59">
        <f>+VLOOKUP(D1398,'Thanh toán '!M$9244:N$9365,2,0)</f>
        <v>-398496</v>
      </c>
      <c r="Z1398" s="59">
        <f t="shared" si="89"/>
        <v>0</v>
      </c>
    </row>
    <row r="1399" spans="1:28" hidden="1" x14ac:dyDescent="0.3">
      <c r="A1399">
        <f t="shared" si="79"/>
        <v>9</v>
      </c>
      <c r="B1399" s="55">
        <v>45180</v>
      </c>
      <c r="C1399" s="56" t="s">
        <v>23701</v>
      </c>
      <c r="D1399" s="87">
        <f t="shared" si="80"/>
        <v>3067</v>
      </c>
      <c r="E1399" s="56" t="s">
        <v>20847</v>
      </c>
      <c r="F1399" s="56" t="s">
        <v>11860</v>
      </c>
      <c r="G1399" s="56" t="s">
        <v>11719</v>
      </c>
      <c r="H1399" s="56" t="s">
        <v>23789</v>
      </c>
      <c r="I1399" s="57">
        <v>-177692</v>
      </c>
      <c r="J1399" s="58" t="s">
        <v>11726</v>
      </c>
      <c r="K1399" s="57">
        <v>-14215</v>
      </c>
      <c r="L1399" s="59">
        <f t="shared" si="88"/>
        <v>-191907</v>
      </c>
      <c r="Y1399" s="59">
        <f>+VLOOKUP(D1399,'Thanh toán '!M$9244:N$9365,2,0)</f>
        <v>-191907</v>
      </c>
      <c r="Z1399" s="59">
        <f t="shared" si="89"/>
        <v>0</v>
      </c>
    </row>
    <row r="1400" spans="1:28" hidden="1" x14ac:dyDescent="0.3">
      <c r="A1400">
        <f t="shared" si="79"/>
        <v>9</v>
      </c>
      <c r="B1400" s="55">
        <v>45180</v>
      </c>
      <c r="C1400" s="56" t="s">
        <v>23702</v>
      </c>
      <c r="D1400" s="87">
        <f t="shared" si="80"/>
        <v>35832</v>
      </c>
      <c r="E1400" s="56" t="s">
        <v>20824</v>
      </c>
      <c r="F1400" s="56" t="s">
        <v>11799</v>
      </c>
      <c r="G1400" s="56" t="s">
        <v>11725</v>
      </c>
      <c r="H1400" s="56" t="s">
        <v>23790</v>
      </c>
      <c r="I1400" s="57">
        <v>-939673</v>
      </c>
      <c r="J1400" s="58" t="s">
        <v>11720</v>
      </c>
      <c r="K1400" s="57">
        <v>-93967</v>
      </c>
      <c r="L1400" s="59">
        <f t="shared" si="88"/>
        <v>-1033640</v>
      </c>
      <c r="Y1400" s="59" t="e">
        <f>+VLOOKUP(D1400,'Thanh toán '!M$9244:N$9365,2,0)</f>
        <v>#N/A</v>
      </c>
      <c r="Z1400" s="59" t="e">
        <f t="shared" si="89"/>
        <v>#N/A</v>
      </c>
      <c r="AA1400">
        <f>+VLOOKUP(D1400,'Thanh toán '!M$10227:N$10360,2,0)</f>
        <v>-1033640</v>
      </c>
      <c r="AB1400" s="59">
        <f t="shared" ref="AB1400:AB1401" si="91">+AA1400-L1400</f>
        <v>0</v>
      </c>
    </row>
    <row r="1401" spans="1:28" hidden="1" x14ac:dyDescent="0.3">
      <c r="A1401">
        <f t="shared" si="79"/>
        <v>9</v>
      </c>
      <c r="B1401" s="55">
        <v>45181</v>
      </c>
      <c r="C1401" s="56" t="s">
        <v>21857</v>
      </c>
      <c r="D1401" s="87">
        <f t="shared" si="80"/>
        <v>1066</v>
      </c>
      <c r="E1401" s="56" t="s">
        <v>20903</v>
      </c>
      <c r="F1401" s="56" t="s">
        <v>12645</v>
      </c>
      <c r="G1401" s="56" t="s">
        <v>12646</v>
      </c>
      <c r="H1401" s="56" t="s">
        <v>23791</v>
      </c>
      <c r="I1401" s="57">
        <v>-74250</v>
      </c>
      <c r="J1401" s="58" t="s">
        <v>11726</v>
      </c>
      <c r="K1401" s="57">
        <v>-5940</v>
      </c>
      <c r="L1401" s="59">
        <f t="shared" si="88"/>
        <v>-80190</v>
      </c>
      <c r="Y1401" s="59" t="e">
        <f>+VLOOKUP(D1401,'Thanh toán '!M$9244:N$9365,2,0)</f>
        <v>#N/A</v>
      </c>
      <c r="Z1401" s="59" t="e">
        <f t="shared" si="89"/>
        <v>#N/A</v>
      </c>
      <c r="AA1401">
        <f>+VLOOKUP(D1401,'Thanh toán '!M$10227:N$10360,2,0)</f>
        <v>-80190</v>
      </c>
      <c r="AB1401" s="59">
        <f t="shared" si="91"/>
        <v>0</v>
      </c>
    </row>
    <row r="1402" spans="1:28" hidden="1" x14ac:dyDescent="0.3">
      <c r="A1402">
        <f t="shared" si="79"/>
        <v>9</v>
      </c>
      <c r="B1402" s="55">
        <v>45181</v>
      </c>
      <c r="C1402" s="56" t="s">
        <v>14823</v>
      </c>
      <c r="D1402" s="87">
        <f t="shared" si="80"/>
        <v>3109</v>
      </c>
      <c r="E1402" s="56" t="s">
        <v>20847</v>
      </c>
      <c r="F1402" s="56" t="s">
        <v>11860</v>
      </c>
      <c r="G1402" s="56" t="s">
        <v>11719</v>
      </c>
      <c r="H1402" s="56" t="s">
        <v>23792</v>
      </c>
      <c r="I1402" s="57">
        <v>-296366</v>
      </c>
      <c r="J1402" s="58" t="s">
        <v>11726</v>
      </c>
      <c r="K1402" s="57">
        <v>-23709</v>
      </c>
      <c r="L1402" s="59">
        <f t="shared" si="88"/>
        <v>-320075</v>
      </c>
      <c r="Y1402" s="59">
        <f>+VLOOKUP(D1402,'Thanh toán '!M$9244:N$9365,2,0)</f>
        <v>-320075</v>
      </c>
      <c r="Z1402" s="59">
        <f t="shared" si="89"/>
        <v>0</v>
      </c>
    </row>
    <row r="1403" spans="1:28" hidden="1" x14ac:dyDescent="0.3">
      <c r="A1403">
        <f t="shared" si="79"/>
        <v>9</v>
      </c>
      <c r="B1403" s="55">
        <v>45181</v>
      </c>
      <c r="C1403" s="56" t="s">
        <v>23703</v>
      </c>
      <c r="D1403" s="87">
        <f t="shared" si="80"/>
        <v>35931</v>
      </c>
      <c r="E1403" s="56" t="s">
        <v>20824</v>
      </c>
      <c r="F1403" s="56" t="s">
        <v>11799</v>
      </c>
      <c r="G1403" s="56" t="s">
        <v>11725</v>
      </c>
      <c r="H1403" s="56" t="s">
        <v>23793</v>
      </c>
      <c r="I1403" s="57">
        <v>-250910</v>
      </c>
      <c r="J1403" s="58" t="s">
        <v>11720</v>
      </c>
      <c r="K1403" s="57">
        <v>-25091</v>
      </c>
      <c r="L1403" s="59">
        <f t="shared" si="88"/>
        <v>-276001</v>
      </c>
      <c r="Y1403" s="59" t="e">
        <f>+VLOOKUP(D1403,'Thanh toán '!M$9244:N$9365,2,0)</f>
        <v>#N/A</v>
      </c>
      <c r="Z1403" s="59" t="e">
        <f t="shared" si="89"/>
        <v>#N/A</v>
      </c>
      <c r="AA1403">
        <f>+VLOOKUP(D1403,'Thanh toán '!M$10227:N$10360,2,0)</f>
        <v>-276001</v>
      </c>
      <c r="AB1403" s="59">
        <f t="shared" ref="AB1403:AB1407" si="92">+AA1403-L1403</f>
        <v>0</v>
      </c>
    </row>
    <row r="1404" spans="1:28" hidden="1" x14ac:dyDescent="0.3">
      <c r="A1404">
        <f t="shared" si="79"/>
        <v>9</v>
      </c>
      <c r="B1404" s="55">
        <v>45181</v>
      </c>
      <c r="C1404" s="56" t="s">
        <v>18494</v>
      </c>
      <c r="D1404" s="87">
        <f t="shared" si="80"/>
        <v>35998</v>
      </c>
      <c r="E1404" s="56" t="s">
        <v>20824</v>
      </c>
      <c r="F1404" s="56" t="s">
        <v>11799</v>
      </c>
      <c r="G1404" s="56" t="s">
        <v>11725</v>
      </c>
      <c r="H1404" s="56" t="s">
        <v>23794</v>
      </c>
      <c r="I1404" s="57">
        <v>-642439</v>
      </c>
      <c r="J1404" s="58" t="s">
        <v>11720</v>
      </c>
      <c r="K1404" s="57">
        <v>-64244</v>
      </c>
      <c r="L1404" s="59">
        <f t="shared" si="88"/>
        <v>-706683</v>
      </c>
      <c r="Y1404" s="59" t="e">
        <f>+VLOOKUP(D1404,'Thanh toán '!M$9244:N$9365,2,0)</f>
        <v>#N/A</v>
      </c>
      <c r="Z1404" s="59" t="e">
        <f t="shared" si="89"/>
        <v>#N/A</v>
      </c>
      <c r="AA1404">
        <f>+VLOOKUP(D1404,'Thanh toán '!M$10227:N$10360,2,0)</f>
        <v>-706683</v>
      </c>
      <c r="AB1404" s="59">
        <f t="shared" si="92"/>
        <v>0</v>
      </c>
    </row>
    <row r="1405" spans="1:28" hidden="1" x14ac:dyDescent="0.3">
      <c r="A1405">
        <f t="shared" si="79"/>
        <v>9</v>
      </c>
      <c r="B1405" s="55">
        <v>45181</v>
      </c>
      <c r="C1405" s="56" t="s">
        <v>18512</v>
      </c>
      <c r="D1405" s="87">
        <f t="shared" si="80"/>
        <v>36024</v>
      </c>
      <c r="E1405" s="56" t="s">
        <v>20824</v>
      </c>
      <c r="F1405" s="56" t="s">
        <v>11799</v>
      </c>
      <c r="G1405" s="56" t="s">
        <v>11725</v>
      </c>
      <c r="H1405" s="56" t="s">
        <v>23795</v>
      </c>
      <c r="I1405" s="57">
        <v>-421021</v>
      </c>
      <c r="J1405" s="58" t="s">
        <v>11726</v>
      </c>
      <c r="K1405" s="57">
        <v>-33682</v>
      </c>
      <c r="L1405" s="59">
        <f t="shared" si="88"/>
        <v>-454703</v>
      </c>
      <c r="Y1405" s="59" t="e">
        <f>+VLOOKUP(D1405,'Thanh toán '!M$9244:N$9365,2,0)</f>
        <v>#N/A</v>
      </c>
      <c r="Z1405" s="59" t="e">
        <f t="shared" si="89"/>
        <v>#N/A</v>
      </c>
      <c r="AA1405">
        <f>+VLOOKUP(D1405,'Thanh toán '!M$10227:N$10360,2,0)</f>
        <v>-454703</v>
      </c>
      <c r="AB1405" s="59">
        <f t="shared" si="92"/>
        <v>0</v>
      </c>
    </row>
    <row r="1406" spans="1:28" hidden="1" x14ac:dyDescent="0.3">
      <c r="A1406">
        <f t="shared" si="79"/>
        <v>9</v>
      </c>
      <c r="B1406" s="55">
        <v>45181</v>
      </c>
      <c r="C1406" s="56" t="s">
        <v>23704</v>
      </c>
      <c r="D1406" s="87">
        <f t="shared" si="80"/>
        <v>36081</v>
      </c>
      <c r="E1406" s="56" t="s">
        <v>20824</v>
      </c>
      <c r="F1406" s="56" t="s">
        <v>11799</v>
      </c>
      <c r="G1406" s="56" t="s">
        <v>11725</v>
      </c>
      <c r="H1406" s="56" t="s">
        <v>23796</v>
      </c>
      <c r="I1406" s="57">
        <v>-340315</v>
      </c>
      <c r="J1406" s="58" t="s">
        <v>11720</v>
      </c>
      <c r="K1406" s="57">
        <v>-34032</v>
      </c>
      <c r="L1406" s="59">
        <f t="shared" si="88"/>
        <v>-374347</v>
      </c>
      <c r="Y1406" s="59" t="e">
        <f>+VLOOKUP(D1406,'Thanh toán '!M$9244:N$9365,2,0)</f>
        <v>#N/A</v>
      </c>
      <c r="Z1406" s="59" t="e">
        <f t="shared" si="89"/>
        <v>#N/A</v>
      </c>
      <c r="AA1406">
        <f>+VLOOKUP(D1406,'Thanh toán '!M$10227:N$10360,2,0)</f>
        <v>-374347</v>
      </c>
      <c r="AB1406" s="59">
        <f t="shared" si="92"/>
        <v>0</v>
      </c>
    </row>
    <row r="1407" spans="1:28" hidden="1" x14ac:dyDescent="0.3">
      <c r="A1407">
        <f t="shared" si="79"/>
        <v>9</v>
      </c>
      <c r="B1407" s="55">
        <v>45181</v>
      </c>
      <c r="C1407" s="56" t="s">
        <v>23705</v>
      </c>
      <c r="D1407" s="87">
        <f t="shared" si="80"/>
        <v>36096</v>
      </c>
      <c r="E1407" s="56" t="s">
        <v>20824</v>
      </c>
      <c r="F1407" s="56" t="s">
        <v>11799</v>
      </c>
      <c r="G1407" s="56" t="s">
        <v>11725</v>
      </c>
      <c r="H1407" s="56" t="s">
        <v>23797</v>
      </c>
      <c r="I1407" s="57">
        <v>-70950</v>
      </c>
      <c r="J1407" s="58" t="s">
        <v>11726</v>
      </c>
      <c r="K1407" s="57">
        <v>-5676</v>
      </c>
      <c r="L1407" s="59">
        <f t="shared" si="88"/>
        <v>-76626</v>
      </c>
      <c r="Y1407" s="59" t="e">
        <f>+VLOOKUP(D1407,'Thanh toán '!M$9244:N$9365,2,0)</f>
        <v>#N/A</v>
      </c>
      <c r="Z1407" s="59" t="e">
        <f t="shared" si="89"/>
        <v>#N/A</v>
      </c>
      <c r="AA1407">
        <f>+VLOOKUP(D1407,'Thanh toán '!M$10227:N$10360,2,0)</f>
        <v>-76626</v>
      </c>
      <c r="AB1407" s="59">
        <f t="shared" si="92"/>
        <v>0</v>
      </c>
    </row>
    <row r="1408" spans="1:28" hidden="1" x14ac:dyDescent="0.3">
      <c r="A1408">
        <f t="shared" si="79"/>
        <v>9</v>
      </c>
      <c r="B1408" s="55">
        <v>45182</v>
      </c>
      <c r="C1408" s="56" t="s">
        <v>23706</v>
      </c>
      <c r="D1408" s="87">
        <f t="shared" si="80"/>
        <v>1085</v>
      </c>
      <c r="E1408" s="56" t="s">
        <v>21104</v>
      </c>
      <c r="F1408" s="56" t="s">
        <v>12624</v>
      </c>
      <c r="G1408" s="56" t="s">
        <v>12625</v>
      </c>
      <c r="H1408" s="56" t="s">
        <v>23798</v>
      </c>
      <c r="I1408" s="57">
        <v>-110250</v>
      </c>
      <c r="J1408" s="58" t="s">
        <v>11726</v>
      </c>
      <c r="K1408" s="57">
        <v>-8820</v>
      </c>
      <c r="L1408" s="59">
        <f t="shared" si="88"/>
        <v>-119070</v>
      </c>
      <c r="Y1408" s="59">
        <f>+VLOOKUP(D1408,'Thanh toán '!M$9244:N$9365,2,0)</f>
        <v>-119070</v>
      </c>
      <c r="Z1408" s="59">
        <f t="shared" si="89"/>
        <v>0</v>
      </c>
    </row>
    <row r="1409" spans="1:28" hidden="1" x14ac:dyDescent="0.3">
      <c r="A1409">
        <f t="shared" si="79"/>
        <v>9</v>
      </c>
      <c r="B1409" s="55">
        <v>45182</v>
      </c>
      <c r="C1409" s="56" t="s">
        <v>18595</v>
      </c>
      <c r="D1409" s="87">
        <f t="shared" si="80"/>
        <v>36262</v>
      </c>
      <c r="E1409" s="56" t="s">
        <v>20824</v>
      </c>
      <c r="F1409" s="56" t="s">
        <v>11799</v>
      </c>
      <c r="G1409" s="56" t="s">
        <v>11725</v>
      </c>
      <c r="H1409" s="56" t="s">
        <v>23799</v>
      </c>
      <c r="I1409" s="57">
        <v>-540058</v>
      </c>
      <c r="J1409" s="58" t="s">
        <v>11720</v>
      </c>
      <c r="K1409" s="57">
        <v>-54006</v>
      </c>
      <c r="L1409" s="59">
        <f t="shared" si="88"/>
        <v>-594064</v>
      </c>
      <c r="Y1409" s="59" t="e">
        <f>+VLOOKUP(D1409,'Thanh toán '!M$9244:N$9365,2,0)</f>
        <v>#N/A</v>
      </c>
      <c r="Z1409" s="59" t="e">
        <f t="shared" si="89"/>
        <v>#N/A</v>
      </c>
      <c r="AA1409">
        <f>+VLOOKUP(D1409,'Thanh toán '!M$10227:N$10360,2,0)</f>
        <v>-594064</v>
      </c>
      <c r="AB1409" s="59">
        <f t="shared" ref="AB1409:AB1411" si="93">+AA1409-L1409</f>
        <v>0</v>
      </c>
    </row>
    <row r="1410" spans="1:28" hidden="1" x14ac:dyDescent="0.3">
      <c r="A1410">
        <f t="shared" si="79"/>
        <v>9</v>
      </c>
      <c r="B1410" s="55">
        <v>45182</v>
      </c>
      <c r="C1410" s="56" t="s">
        <v>18648</v>
      </c>
      <c r="D1410" s="87">
        <f t="shared" si="80"/>
        <v>36382</v>
      </c>
      <c r="E1410" s="56" t="s">
        <v>20824</v>
      </c>
      <c r="F1410" s="56" t="s">
        <v>11799</v>
      </c>
      <c r="G1410" s="56" t="s">
        <v>11725</v>
      </c>
      <c r="H1410" s="56" t="s">
        <v>23800</v>
      </c>
      <c r="I1410" s="57">
        <v>-161240</v>
      </c>
      <c r="J1410" s="58" t="s">
        <v>11720</v>
      </c>
      <c r="K1410" s="57">
        <v>-16124</v>
      </c>
      <c r="L1410" s="59">
        <f t="shared" si="88"/>
        <v>-177364</v>
      </c>
      <c r="Y1410" s="59" t="e">
        <f>+VLOOKUP(D1410,'Thanh toán '!M$9244:N$9365,2,0)</f>
        <v>#N/A</v>
      </c>
      <c r="Z1410" s="59" t="e">
        <f t="shared" si="89"/>
        <v>#N/A</v>
      </c>
      <c r="AA1410">
        <f>+VLOOKUP(D1410,'Thanh toán '!M$10227:N$10360,2,0)</f>
        <v>-177364</v>
      </c>
      <c r="AB1410" s="59">
        <f t="shared" si="93"/>
        <v>0</v>
      </c>
    </row>
    <row r="1411" spans="1:28" hidden="1" x14ac:dyDescent="0.3">
      <c r="A1411">
        <f t="shared" si="79"/>
        <v>9</v>
      </c>
      <c r="B1411" s="55">
        <v>45183</v>
      </c>
      <c r="C1411" s="56" t="s">
        <v>23707</v>
      </c>
      <c r="D1411" s="87">
        <f t="shared" si="80"/>
        <v>555</v>
      </c>
      <c r="E1411" s="56" t="s">
        <v>20830</v>
      </c>
      <c r="F1411" s="56" t="s">
        <v>12026</v>
      </c>
      <c r="G1411" s="56" t="s">
        <v>12027</v>
      </c>
      <c r="H1411" s="56" t="s">
        <v>23801</v>
      </c>
      <c r="I1411" s="57">
        <v>-296366</v>
      </c>
      <c r="J1411" s="58" t="s">
        <v>11726</v>
      </c>
      <c r="K1411" s="57">
        <v>-23709</v>
      </c>
      <c r="L1411" s="59">
        <f t="shared" si="88"/>
        <v>-320075</v>
      </c>
      <c r="Y1411" s="59" t="e">
        <f>+VLOOKUP(D1411,'Thanh toán '!M$9244:N$9365,2,0)</f>
        <v>#N/A</v>
      </c>
      <c r="Z1411" s="59" t="e">
        <f t="shared" si="89"/>
        <v>#N/A</v>
      </c>
      <c r="AA1411">
        <v>-320075</v>
      </c>
      <c r="AB1411" s="59">
        <f t="shared" si="93"/>
        <v>0</v>
      </c>
    </row>
    <row r="1412" spans="1:28" x14ac:dyDescent="0.3">
      <c r="A1412">
        <f t="shared" si="79"/>
        <v>9</v>
      </c>
      <c r="B1412" s="55">
        <v>45183</v>
      </c>
      <c r="C1412" s="56" t="s">
        <v>20990</v>
      </c>
      <c r="D1412" s="87">
        <f t="shared" si="80"/>
        <v>556</v>
      </c>
      <c r="E1412" s="56" t="s">
        <v>20830</v>
      </c>
      <c r="F1412" s="56" t="s">
        <v>12026</v>
      </c>
      <c r="G1412" s="56" t="s">
        <v>12027</v>
      </c>
      <c r="H1412" s="56" t="s">
        <v>23801</v>
      </c>
      <c r="I1412" s="57">
        <v>-88200</v>
      </c>
      <c r="J1412" s="58" t="s">
        <v>11726</v>
      </c>
      <c r="K1412" s="57">
        <v>-7056</v>
      </c>
      <c r="L1412" s="59">
        <f t="shared" si="88"/>
        <v>-95256</v>
      </c>
      <c r="Y1412" s="59" t="e">
        <f>+VLOOKUP(D1412,'Thanh toán '!M$9244:N$9365,2,0)</f>
        <v>#N/A</v>
      </c>
      <c r="Z1412" s="59" t="e">
        <f t="shared" si="89"/>
        <v>#N/A</v>
      </c>
      <c r="AA1412" t="e">
        <f>+VLOOKUP(D1412,'Thanh toán '!M$10227:N$10360,2,0)</f>
        <v>#N/A</v>
      </c>
    </row>
    <row r="1413" spans="1:28" hidden="1" x14ac:dyDescent="0.3">
      <c r="A1413">
        <f t="shared" si="79"/>
        <v>9</v>
      </c>
      <c r="B1413" s="55">
        <v>45183</v>
      </c>
      <c r="C1413" s="56" t="s">
        <v>21751</v>
      </c>
      <c r="D1413" s="87">
        <f t="shared" si="80"/>
        <v>557</v>
      </c>
      <c r="E1413" s="56" t="s">
        <v>20830</v>
      </c>
      <c r="F1413" s="56" t="s">
        <v>12026</v>
      </c>
      <c r="G1413" s="56" t="s">
        <v>12027</v>
      </c>
      <c r="H1413" s="56" t="s">
        <v>23802</v>
      </c>
      <c r="I1413" s="57">
        <v>-150546</v>
      </c>
      <c r="J1413" s="58" t="s">
        <v>11726</v>
      </c>
      <c r="K1413" s="57">
        <v>-12044</v>
      </c>
      <c r="L1413" s="59">
        <f t="shared" si="88"/>
        <v>-162590</v>
      </c>
      <c r="Y1413" s="59" t="e">
        <f>+VLOOKUP(D1413,'Thanh toán '!M$9244:N$9365,2,0)</f>
        <v>#N/A</v>
      </c>
      <c r="Z1413" s="59" t="e">
        <f t="shared" si="89"/>
        <v>#N/A</v>
      </c>
      <c r="AA1413">
        <f>+VLOOKUP(D1413,'Thanh toán '!M$10227:N$10360,2,0)</f>
        <v>-162590</v>
      </c>
      <c r="AB1413" s="59">
        <f>+AA1413-L1413</f>
        <v>0</v>
      </c>
    </row>
    <row r="1414" spans="1:28" hidden="1" x14ac:dyDescent="0.3">
      <c r="A1414">
        <f t="shared" si="79"/>
        <v>9</v>
      </c>
      <c r="B1414" s="55">
        <v>45183</v>
      </c>
      <c r="C1414" s="56" t="s">
        <v>14077</v>
      </c>
      <c r="D1414" s="87">
        <f t="shared" si="80"/>
        <v>660</v>
      </c>
      <c r="E1414" s="56" t="s">
        <v>21188</v>
      </c>
      <c r="F1414" s="56" t="s">
        <v>12293</v>
      </c>
      <c r="G1414" s="56" t="s">
        <v>12294</v>
      </c>
      <c r="H1414" s="56" t="s">
        <v>22778</v>
      </c>
      <c r="I1414" s="57">
        <v>-90143</v>
      </c>
      <c r="J1414" s="58" t="s">
        <v>11726</v>
      </c>
      <c r="K1414" s="57">
        <v>-7211</v>
      </c>
      <c r="L1414" s="59">
        <f t="shared" si="88"/>
        <v>-97354</v>
      </c>
      <c r="Y1414" s="59">
        <f>+VLOOKUP(D1414,'Thanh toán '!M$9244:N$9365,2,0)</f>
        <v>-97354</v>
      </c>
      <c r="Z1414" s="59">
        <f t="shared" si="89"/>
        <v>0</v>
      </c>
    </row>
    <row r="1415" spans="1:28" hidden="1" x14ac:dyDescent="0.3">
      <c r="A1415">
        <f t="shared" ref="A1415:A1478" si="94">+MONTH(B1415)</f>
        <v>9</v>
      </c>
      <c r="B1415" s="55">
        <v>45183</v>
      </c>
      <c r="C1415" s="56" t="s">
        <v>14284</v>
      </c>
      <c r="D1415" s="87">
        <f t="shared" ref="D1415:D1478" si="95">+C1415*1</f>
        <v>933</v>
      </c>
      <c r="E1415" s="56" t="s">
        <v>20851</v>
      </c>
      <c r="F1415" s="56" t="s">
        <v>12170</v>
      </c>
      <c r="G1415" s="56" t="s">
        <v>12171</v>
      </c>
      <c r="H1415" s="56" t="s">
        <v>23803</v>
      </c>
      <c r="I1415" s="57">
        <v>-90750</v>
      </c>
      <c r="J1415" s="58" t="s">
        <v>11726</v>
      </c>
      <c r="K1415" s="57">
        <v>-7260</v>
      </c>
      <c r="L1415" s="59">
        <f t="shared" si="88"/>
        <v>-98010</v>
      </c>
      <c r="Y1415" s="59" t="s">
        <v>20864</v>
      </c>
      <c r="Z1415" s="59" t="e">
        <f t="shared" si="89"/>
        <v>#VALUE!</v>
      </c>
      <c r="AA1415">
        <f>+VLOOKUP(D1415,'Thanh toán '!M$10227:N$10360,2,0)</f>
        <v>-98010</v>
      </c>
      <c r="AB1415" s="59">
        <f t="shared" ref="AB1415:AB1422" si="96">+AA1415-L1415</f>
        <v>0</v>
      </c>
    </row>
    <row r="1416" spans="1:28" hidden="1" x14ac:dyDescent="0.3">
      <c r="A1416">
        <f t="shared" si="94"/>
        <v>9</v>
      </c>
      <c r="B1416" s="55">
        <v>45183</v>
      </c>
      <c r="C1416" s="56" t="s">
        <v>14329</v>
      </c>
      <c r="D1416" s="87">
        <f t="shared" si="95"/>
        <v>1019</v>
      </c>
      <c r="E1416" s="56" t="s">
        <v>20866</v>
      </c>
      <c r="F1416" s="56" t="s">
        <v>12228</v>
      </c>
      <c r="G1416" s="56" t="s">
        <v>12229</v>
      </c>
      <c r="H1416" s="56" t="s">
        <v>23804</v>
      </c>
      <c r="I1416" s="57">
        <v>-148500</v>
      </c>
      <c r="J1416" s="58" t="s">
        <v>11726</v>
      </c>
      <c r="K1416" s="57">
        <v>-11880</v>
      </c>
      <c r="L1416" s="59">
        <f t="shared" si="88"/>
        <v>-160380</v>
      </c>
      <c r="Y1416" s="59" t="e">
        <f>+VLOOKUP(D1416,'Thanh toán '!M$9244:N$9365,2,0)</f>
        <v>#N/A</v>
      </c>
      <c r="Z1416" s="59" t="e">
        <f t="shared" si="89"/>
        <v>#N/A</v>
      </c>
      <c r="AA1416">
        <f>+VLOOKUP(D1416,'Thanh toán '!M$10227:N$10360,2,0)</f>
        <v>-160380</v>
      </c>
      <c r="AB1416" s="59">
        <f t="shared" si="96"/>
        <v>0</v>
      </c>
    </row>
    <row r="1417" spans="1:28" hidden="1" x14ac:dyDescent="0.3">
      <c r="A1417">
        <f t="shared" si="94"/>
        <v>9</v>
      </c>
      <c r="B1417" s="55">
        <v>45183</v>
      </c>
      <c r="C1417" s="56" t="s">
        <v>14848</v>
      </c>
      <c r="D1417" s="87">
        <f t="shared" si="95"/>
        <v>3150</v>
      </c>
      <c r="E1417" s="56" t="s">
        <v>20847</v>
      </c>
      <c r="F1417" s="56" t="s">
        <v>11860</v>
      </c>
      <c r="G1417" s="56" t="s">
        <v>11719</v>
      </c>
      <c r="H1417" s="56" t="s">
        <v>23772</v>
      </c>
      <c r="I1417" s="57">
        <v>-212100</v>
      </c>
      <c r="J1417" s="58" t="s">
        <v>11726</v>
      </c>
      <c r="K1417" s="57">
        <v>-16968</v>
      </c>
      <c r="L1417" s="59">
        <f t="shared" si="88"/>
        <v>-229068</v>
      </c>
      <c r="Y1417" s="59" t="e">
        <f>+VLOOKUP(D1417,'Thanh toán '!M$9244:N$9365,2,0)</f>
        <v>#N/A</v>
      </c>
      <c r="Z1417" s="59" t="e">
        <f t="shared" si="89"/>
        <v>#N/A</v>
      </c>
      <c r="AA1417">
        <f>+VLOOKUP(D1417,'Thanh toán '!M$10227:N$10360,2,0)</f>
        <v>-229068</v>
      </c>
      <c r="AB1417" s="59">
        <f t="shared" si="96"/>
        <v>0</v>
      </c>
    </row>
    <row r="1418" spans="1:28" hidden="1" x14ac:dyDescent="0.3">
      <c r="A1418">
        <f t="shared" si="94"/>
        <v>9</v>
      </c>
      <c r="B1418" s="55">
        <v>45183</v>
      </c>
      <c r="C1418" s="56" t="s">
        <v>14849</v>
      </c>
      <c r="D1418" s="87">
        <f t="shared" si="95"/>
        <v>3151</v>
      </c>
      <c r="E1418" s="56" t="s">
        <v>20847</v>
      </c>
      <c r="F1418" s="56" t="s">
        <v>11860</v>
      </c>
      <c r="G1418" s="56" t="s">
        <v>11719</v>
      </c>
      <c r="H1418" s="56" t="s">
        <v>23772</v>
      </c>
      <c r="I1418" s="57">
        <v>-74250</v>
      </c>
      <c r="J1418" s="58" t="s">
        <v>11726</v>
      </c>
      <c r="K1418" s="57">
        <v>-5940</v>
      </c>
      <c r="L1418" s="59">
        <f t="shared" si="88"/>
        <v>-80190</v>
      </c>
      <c r="Y1418" s="59" t="e">
        <f>+VLOOKUP(D1418,'Thanh toán '!M$9244:N$9365,2,0)</f>
        <v>#N/A</v>
      </c>
      <c r="Z1418" s="59" t="e">
        <f t="shared" si="89"/>
        <v>#N/A</v>
      </c>
      <c r="AA1418">
        <f>+VLOOKUP(D1418,'Thanh toán '!M$10227:N$10360,2,0)</f>
        <v>-80190</v>
      </c>
      <c r="AB1418" s="59">
        <f t="shared" si="96"/>
        <v>0</v>
      </c>
    </row>
    <row r="1419" spans="1:28" hidden="1" x14ac:dyDescent="0.3">
      <c r="A1419">
        <f t="shared" si="94"/>
        <v>9</v>
      </c>
      <c r="B1419" s="55">
        <v>45183</v>
      </c>
      <c r="C1419" s="56" t="s">
        <v>23708</v>
      </c>
      <c r="D1419" s="87">
        <f t="shared" si="95"/>
        <v>36574</v>
      </c>
      <c r="E1419" s="56" t="s">
        <v>20824</v>
      </c>
      <c r="F1419" s="56" t="s">
        <v>11799</v>
      </c>
      <c r="G1419" s="56" t="s">
        <v>11725</v>
      </c>
      <c r="H1419" s="56" t="s">
        <v>23805</v>
      </c>
      <c r="I1419" s="57">
        <v>-247589</v>
      </c>
      <c r="J1419" s="58" t="s">
        <v>11726</v>
      </c>
      <c r="K1419" s="57">
        <v>-19807</v>
      </c>
      <c r="L1419" s="59">
        <f t="shared" si="88"/>
        <v>-267396</v>
      </c>
      <c r="Y1419" s="59" t="e">
        <f>+VLOOKUP(D1419,'Thanh toán '!M$9244:N$9365,2,0)</f>
        <v>#N/A</v>
      </c>
      <c r="Z1419" s="59" t="e">
        <f t="shared" si="89"/>
        <v>#N/A</v>
      </c>
      <c r="AA1419">
        <f>+VLOOKUP(D1419,'Thanh toán '!M$10227:N$10360,2,0)</f>
        <v>-267396</v>
      </c>
      <c r="AB1419" s="59">
        <f t="shared" si="96"/>
        <v>0</v>
      </c>
    </row>
    <row r="1420" spans="1:28" hidden="1" x14ac:dyDescent="0.3">
      <c r="A1420">
        <f t="shared" si="94"/>
        <v>9</v>
      </c>
      <c r="B1420" s="55">
        <v>45184</v>
      </c>
      <c r="C1420" s="56" t="s">
        <v>23707</v>
      </c>
      <c r="D1420" s="87">
        <f t="shared" si="95"/>
        <v>555</v>
      </c>
      <c r="E1420" s="56" t="s">
        <v>21788</v>
      </c>
      <c r="F1420" s="56" t="s">
        <v>13381</v>
      </c>
      <c r="G1420" s="56" t="s">
        <v>13382</v>
      </c>
      <c r="H1420" s="56" t="s">
        <v>23806</v>
      </c>
      <c r="I1420" s="57">
        <v>-209816</v>
      </c>
      <c r="J1420" s="58" t="s">
        <v>11726</v>
      </c>
      <c r="K1420" s="57">
        <v>-16785</v>
      </c>
      <c r="L1420" s="59">
        <f t="shared" si="88"/>
        <v>-226601</v>
      </c>
      <c r="Y1420" s="59" t="e">
        <f>+VLOOKUP(D1420,'Thanh toán '!M$9244:N$9365,2,0)</f>
        <v>#N/A</v>
      </c>
      <c r="Z1420" s="59" t="e">
        <f t="shared" si="89"/>
        <v>#N/A</v>
      </c>
      <c r="AA1420">
        <f>+VLOOKUP(D1420,'Thanh toán '!M$10227:N$10360,2,0)</f>
        <v>-226601</v>
      </c>
      <c r="AB1420" s="59">
        <f t="shared" si="96"/>
        <v>0</v>
      </c>
    </row>
    <row r="1421" spans="1:28" hidden="1" x14ac:dyDescent="0.3">
      <c r="A1421">
        <f t="shared" si="94"/>
        <v>9</v>
      </c>
      <c r="B1421" s="55">
        <v>45184</v>
      </c>
      <c r="C1421" s="56" t="s">
        <v>14335</v>
      </c>
      <c r="D1421" s="87">
        <f t="shared" si="95"/>
        <v>1024</v>
      </c>
      <c r="E1421" s="56" t="s">
        <v>21610</v>
      </c>
      <c r="F1421" s="56" t="s">
        <v>12185</v>
      </c>
      <c r="G1421" s="56" t="s">
        <v>12186</v>
      </c>
      <c r="H1421" s="56" t="s">
        <v>21611</v>
      </c>
      <c r="I1421" s="57">
        <v>-100364</v>
      </c>
      <c r="J1421" s="58" t="s">
        <v>11726</v>
      </c>
      <c r="K1421" s="57">
        <v>-8029</v>
      </c>
      <c r="L1421" s="59">
        <f t="shared" si="88"/>
        <v>-108393</v>
      </c>
      <c r="Y1421" s="59" t="e">
        <f>+VLOOKUP(D1421,'Thanh toán '!M$9244:N$9365,2,0)</f>
        <v>#N/A</v>
      </c>
      <c r="Z1421" s="59" t="e">
        <f t="shared" si="89"/>
        <v>#N/A</v>
      </c>
      <c r="AA1421">
        <f>+VLOOKUP(D1421,'Thanh toán '!M$10227:N$10360,2,0)</f>
        <v>-108393</v>
      </c>
      <c r="AB1421" s="59">
        <f t="shared" si="96"/>
        <v>0</v>
      </c>
    </row>
    <row r="1422" spans="1:28" hidden="1" x14ac:dyDescent="0.3">
      <c r="A1422">
        <f t="shared" si="94"/>
        <v>9</v>
      </c>
      <c r="B1422" s="55">
        <v>45184</v>
      </c>
      <c r="C1422" s="56" t="s">
        <v>14340</v>
      </c>
      <c r="D1422" s="87">
        <f t="shared" si="95"/>
        <v>1029</v>
      </c>
      <c r="E1422" s="56" t="s">
        <v>21610</v>
      </c>
      <c r="F1422" s="56" t="s">
        <v>12185</v>
      </c>
      <c r="G1422" s="56" t="s">
        <v>12186</v>
      </c>
      <c r="H1422" s="56" t="s">
        <v>21611</v>
      </c>
      <c r="I1422" s="57">
        <v>-70950</v>
      </c>
      <c r="J1422" s="58" t="s">
        <v>11726</v>
      </c>
      <c r="K1422" s="57">
        <v>-5676</v>
      </c>
      <c r="L1422" s="59">
        <f t="shared" si="88"/>
        <v>-76626</v>
      </c>
      <c r="Y1422" s="59" t="e">
        <f>+VLOOKUP(D1422,'Thanh toán '!M$9244:N$9365,2,0)</f>
        <v>#N/A</v>
      </c>
      <c r="Z1422" s="59" t="e">
        <f t="shared" si="89"/>
        <v>#N/A</v>
      </c>
      <c r="AA1422">
        <f>+VLOOKUP(D1422,'Thanh toán '!M$10227:N$10360,2,0)</f>
        <v>-76626</v>
      </c>
      <c r="AB1422" s="59">
        <f t="shared" si="96"/>
        <v>0</v>
      </c>
    </row>
    <row r="1423" spans="1:28" hidden="1" x14ac:dyDescent="0.3">
      <c r="A1423">
        <f t="shared" si="94"/>
        <v>9</v>
      </c>
      <c r="B1423" s="55">
        <v>45184</v>
      </c>
      <c r="C1423" s="56" t="s">
        <v>23709</v>
      </c>
      <c r="D1423" s="87">
        <f t="shared" si="95"/>
        <v>1219</v>
      </c>
      <c r="E1423" s="56" t="s">
        <v>20919</v>
      </c>
      <c r="F1423" s="56" t="s">
        <v>12565</v>
      </c>
      <c r="G1423" s="56" t="s">
        <v>12566</v>
      </c>
      <c r="H1423" s="56" t="s">
        <v>23807</v>
      </c>
      <c r="I1423" s="57">
        <v>-182008</v>
      </c>
      <c r="J1423" s="58" t="s">
        <v>11726</v>
      </c>
      <c r="K1423" s="57">
        <v>-14561</v>
      </c>
      <c r="L1423" s="59">
        <f t="shared" si="88"/>
        <v>-196569</v>
      </c>
      <c r="Y1423" s="59">
        <f>+VLOOKUP(D1423,'Thanh toán '!M$9244:N$9365,2,0)</f>
        <v>-196569</v>
      </c>
      <c r="Z1423" s="59">
        <f t="shared" si="89"/>
        <v>0</v>
      </c>
    </row>
    <row r="1424" spans="1:28" hidden="1" x14ac:dyDescent="0.3">
      <c r="A1424">
        <f t="shared" si="94"/>
        <v>9</v>
      </c>
      <c r="B1424" s="55">
        <v>45184</v>
      </c>
      <c r="C1424" s="56" t="s">
        <v>14555</v>
      </c>
      <c r="D1424" s="87">
        <f t="shared" si="95"/>
        <v>1716</v>
      </c>
      <c r="E1424" s="56" t="s">
        <v>20827</v>
      </c>
      <c r="F1424" s="56" t="s">
        <v>11970</v>
      </c>
      <c r="G1424" s="56" t="s">
        <v>11971</v>
      </c>
      <c r="H1424" s="56" t="s">
        <v>23808</v>
      </c>
      <c r="I1424" s="57">
        <v>-346940</v>
      </c>
      <c r="J1424" s="58" t="s">
        <v>11726</v>
      </c>
      <c r="K1424" s="57">
        <v>-27755</v>
      </c>
      <c r="L1424" s="59">
        <f t="shared" ref="L1424:L1455" si="97">+K1424+I1424</f>
        <v>-374695</v>
      </c>
      <c r="Y1424" s="59" t="e">
        <f>+VLOOKUP(D1424,'Thanh toán '!M$9244:N$9365,2,0)</f>
        <v>#N/A</v>
      </c>
      <c r="Z1424" s="59" t="e">
        <f t="shared" ref="Z1424:Z1455" si="98">+Y1424-L1424</f>
        <v>#N/A</v>
      </c>
      <c r="AA1424">
        <f>+VLOOKUP(D1424,'Thanh toán '!M$10227:N$10360,2,0)</f>
        <v>-374695</v>
      </c>
      <c r="AB1424" s="59">
        <f>+AA1424-L1424</f>
        <v>0</v>
      </c>
    </row>
    <row r="1425" spans="1:28" x14ac:dyDescent="0.3">
      <c r="A1425">
        <f t="shared" si="94"/>
        <v>9</v>
      </c>
      <c r="B1425" s="55">
        <v>45185</v>
      </c>
      <c r="C1425" s="56" t="s">
        <v>23710</v>
      </c>
      <c r="D1425" s="87">
        <f t="shared" si="95"/>
        <v>715</v>
      </c>
      <c r="E1425" s="56" t="s">
        <v>23755</v>
      </c>
      <c r="F1425" s="56" t="s">
        <v>17555</v>
      </c>
      <c r="G1425" s="56" t="s">
        <v>17556</v>
      </c>
      <c r="H1425" s="56" t="s">
        <v>23809</v>
      </c>
      <c r="I1425" s="57">
        <v>-110734</v>
      </c>
      <c r="J1425" s="58" t="s">
        <v>11726</v>
      </c>
      <c r="K1425" s="57">
        <v>-8859</v>
      </c>
      <c r="L1425" s="59">
        <f t="shared" si="97"/>
        <v>-119593</v>
      </c>
      <c r="Y1425" s="59" t="e">
        <f>+VLOOKUP(D1425,'Thanh toán '!M$9244:N$9365,2,0)</f>
        <v>#N/A</v>
      </c>
      <c r="Z1425" s="59" t="e">
        <f t="shared" si="98"/>
        <v>#N/A</v>
      </c>
      <c r="AA1425" t="e">
        <f>+VLOOKUP(D1425,'Thanh toán '!M$10227:N$10360,2,0)</f>
        <v>#N/A</v>
      </c>
    </row>
    <row r="1426" spans="1:28" hidden="1" x14ac:dyDescent="0.3">
      <c r="A1426">
        <f t="shared" si="94"/>
        <v>9</v>
      </c>
      <c r="B1426" s="55">
        <v>45185</v>
      </c>
      <c r="C1426" s="56" t="s">
        <v>23711</v>
      </c>
      <c r="D1426" s="87">
        <f t="shared" si="95"/>
        <v>36763</v>
      </c>
      <c r="E1426" s="56" t="s">
        <v>20824</v>
      </c>
      <c r="F1426" s="56" t="s">
        <v>11799</v>
      </c>
      <c r="G1426" s="56" t="s">
        <v>11725</v>
      </c>
      <c r="H1426" s="56" t="s">
        <v>23810</v>
      </c>
      <c r="I1426" s="57">
        <v>-220500</v>
      </c>
      <c r="J1426" s="58" t="s">
        <v>11726</v>
      </c>
      <c r="K1426" s="57">
        <v>-17640</v>
      </c>
      <c r="L1426" s="59">
        <f t="shared" si="97"/>
        <v>-238140</v>
      </c>
      <c r="Y1426" s="59" t="e">
        <f>+VLOOKUP(D1426,'Thanh toán '!M$9244:N$9365,2,0)</f>
        <v>#N/A</v>
      </c>
      <c r="Z1426" s="59" t="e">
        <f t="shared" si="98"/>
        <v>#N/A</v>
      </c>
      <c r="AA1426">
        <f>+VLOOKUP(D1426,'Thanh toán '!M$10227:N$10360,2,0)</f>
        <v>-238140</v>
      </c>
      <c r="AB1426" s="59">
        <f t="shared" ref="AB1426:AB1428" si="99">+AA1426-L1426</f>
        <v>0</v>
      </c>
    </row>
    <row r="1427" spans="1:28" hidden="1" x14ac:dyDescent="0.3">
      <c r="A1427">
        <f t="shared" si="94"/>
        <v>9</v>
      </c>
      <c r="B1427" s="55">
        <v>45185</v>
      </c>
      <c r="C1427" s="56" t="s">
        <v>23712</v>
      </c>
      <c r="D1427" s="87">
        <f t="shared" si="95"/>
        <v>36764</v>
      </c>
      <c r="E1427" s="56" t="s">
        <v>20824</v>
      </c>
      <c r="F1427" s="56" t="s">
        <v>11799</v>
      </c>
      <c r="G1427" s="56" t="s">
        <v>11725</v>
      </c>
      <c r="H1427" s="56" t="s">
        <v>23811</v>
      </c>
      <c r="I1427" s="57">
        <v>-630888</v>
      </c>
      <c r="J1427" s="58" t="s">
        <v>11726</v>
      </c>
      <c r="K1427" s="57">
        <v>-50470</v>
      </c>
      <c r="L1427" s="59">
        <f t="shared" si="97"/>
        <v>-681358</v>
      </c>
      <c r="Y1427" s="59" t="e">
        <f>+VLOOKUP(D1427,'Thanh toán '!M$9244:N$9365,2,0)</f>
        <v>#N/A</v>
      </c>
      <c r="Z1427" s="59" t="e">
        <f t="shared" si="98"/>
        <v>#N/A</v>
      </c>
      <c r="AA1427">
        <f>+VLOOKUP(D1427,'Thanh toán '!M$10227:N$10360,2,0)</f>
        <v>-681358</v>
      </c>
      <c r="AB1427" s="59">
        <f t="shared" si="99"/>
        <v>0</v>
      </c>
    </row>
    <row r="1428" spans="1:28" hidden="1" x14ac:dyDescent="0.3">
      <c r="A1428">
        <f t="shared" si="94"/>
        <v>9</v>
      </c>
      <c r="B1428" s="55">
        <v>45185</v>
      </c>
      <c r="C1428" s="56" t="s">
        <v>23713</v>
      </c>
      <c r="D1428" s="87">
        <f t="shared" si="95"/>
        <v>36784</v>
      </c>
      <c r="E1428" s="56" t="s">
        <v>20824</v>
      </c>
      <c r="F1428" s="56" t="s">
        <v>11799</v>
      </c>
      <c r="G1428" s="56" t="s">
        <v>11725</v>
      </c>
      <c r="H1428" s="56" t="s">
        <v>23812</v>
      </c>
      <c r="I1428" s="57">
        <v>-110250</v>
      </c>
      <c r="J1428" s="58" t="s">
        <v>11726</v>
      </c>
      <c r="K1428" s="57">
        <v>-8820</v>
      </c>
      <c r="L1428" s="59">
        <f t="shared" si="97"/>
        <v>-119070</v>
      </c>
      <c r="Y1428" s="59" t="e">
        <f>+VLOOKUP(D1428,'Thanh toán '!M$9244:N$9365,2,0)</f>
        <v>#N/A</v>
      </c>
      <c r="Z1428" s="59" t="e">
        <f t="shared" si="98"/>
        <v>#N/A</v>
      </c>
      <c r="AA1428">
        <f>+VLOOKUP(D1428,'Thanh toán '!M$10227:N$10360,2,0)</f>
        <v>-119070</v>
      </c>
      <c r="AB1428" s="59">
        <f t="shared" si="99"/>
        <v>0</v>
      </c>
    </row>
    <row r="1429" spans="1:28" hidden="1" x14ac:dyDescent="0.3">
      <c r="A1429">
        <f t="shared" si="94"/>
        <v>9</v>
      </c>
      <c r="B1429" s="55">
        <v>45187</v>
      </c>
      <c r="C1429" s="56" t="s">
        <v>14387</v>
      </c>
      <c r="D1429" s="87">
        <f t="shared" si="95"/>
        <v>1104</v>
      </c>
      <c r="E1429" s="56" t="s">
        <v>21104</v>
      </c>
      <c r="F1429" s="56" t="s">
        <v>12624</v>
      </c>
      <c r="G1429" s="56" t="s">
        <v>12625</v>
      </c>
      <c r="H1429" s="56" t="s">
        <v>23813</v>
      </c>
      <c r="I1429" s="57">
        <v>-200393</v>
      </c>
      <c r="J1429" s="58" t="s">
        <v>11726</v>
      </c>
      <c r="K1429" s="57">
        <v>-16031</v>
      </c>
      <c r="L1429" s="59">
        <f t="shared" si="97"/>
        <v>-216424</v>
      </c>
      <c r="Y1429" s="59">
        <f>+VLOOKUP(D1429,'Thanh toán '!M$9244:N$9365,2,0)</f>
        <v>-216424</v>
      </c>
      <c r="Z1429" s="59">
        <f t="shared" si="98"/>
        <v>0</v>
      </c>
    </row>
    <row r="1430" spans="1:28" hidden="1" x14ac:dyDescent="0.3">
      <c r="A1430">
        <f t="shared" si="94"/>
        <v>9</v>
      </c>
      <c r="B1430" s="55">
        <v>45187</v>
      </c>
      <c r="C1430" s="56" t="s">
        <v>23714</v>
      </c>
      <c r="D1430" s="87">
        <f t="shared" si="95"/>
        <v>36822</v>
      </c>
      <c r="E1430" s="56" t="s">
        <v>20824</v>
      </c>
      <c r="F1430" s="56" t="s">
        <v>11799</v>
      </c>
      <c r="G1430" s="56" t="s">
        <v>11725</v>
      </c>
      <c r="H1430" s="56" t="s">
        <v>23814</v>
      </c>
      <c r="I1430" s="57">
        <v>-95869</v>
      </c>
      <c r="J1430" s="58" t="s">
        <v>11726</v>
      </c>
      <c r="K1430" s="57">
        <v>-7670</v>
      </c>
      <c r="L1430" s="59">
        <f t="shared" si="97"/>
        <v>-103539</v>
      </c>
      <c r="Y1430" s="59" t="e">
        <f>+VLOOKUP(D1430,'Thanh toán '!M$9244:N$9365,2,0)</f>
        <v>#N/A</v>
      </c>
      <c r="Z1430" s="59" t="e">
        <f t="shared" si="98"/>
        <v>#N/A</v>
      </c>
      <c r="AA1430">
        <f>+VLOOKUP(D1430,'Thanh toán '!M$10227:N$10360,2,0)</f>
        <v>-103539</v>
      </c>
      <c r="AB1430" s="59">
        <f t="shared" ref="AB1430:AB1485" si="100">+AA1430-L1430</f>
        <v>0</v>
      </c>
    </row>
    <row r="1431" spans="1:28" hidden="1" x14ac:dyDescent="0.3">
      <c r="A1431">
        <f t="shared" si="94"/>
        <v>9</v>
      </c>
      <c r="B1431" s="55">
        <v>45187</v>
      </c>
      <c r="C1431" s="56" t="s">
        <v>23715</v>
      </c>
      <c r="D1431" s="87">
        <f t="shared" si="95"/>
        <v>36924</v>
      </c>
      <c r="E1431" s="56" t="s">
        <v>20824</v>
      </c>
      <c r="F1431" s="56" t="s">
        <v>11799</v>
      </c>
      <c r="G1431" s="56" t="s">
        <v>11725</v>
      </c>
      <c r="H1431" s="56" t="s">
        <v>23815</v>
      </c>
      <c r="I1431" s="57">
        <v>-145116</v>
      </c>
      <c r="J1431" s="58" t="s">
        <v>11726</v>
      </c>
      <c r="K1431" s="57">
        <v>-11609</v>
      </c>
      <c r="L1431" s="59">
        <f t="shared" si="97"/>
        <v>-156725</v>
      </c>
      <c r="Y1431" s="59" t="e">
        <f>+VLOOKUP(D1431,'Thanh toán '!M$9244:N$9365,2,0)</f>
        <v>#N/A</v>
      </c>
      <c r="Z1431" s="59" t="e">
        <f t="shared" si="98"/>
        <v>#N/A</v>
      </c>
      <c r="AA1431">
        <f>+VLOOKUP(D1431,'Thanh toán '!M$10227:N$10360,2,0)</f>
        <v>-156725</v>
      </c>
      <c r="AB1431" s="59">
        <f t="shared" si="100"/>
        <v>0</v>
      </c>
    </row>
    <row r="1432" spans="1:28" hidden="1" x14ac:dyDescent="0.3">
      <c r="A1432">
        <f t="shared" si="94"/>
        <v>9</v>
      </c>
      <c r="B1432" s="55">
        <v>45187</v>
      </c>
      <c r="C1432" s="56" t="s">
        <v>23716</v>
      </c>
      <c r="D1432" s="87">
        <f t="shared" si="95"/>
        <v>37028</v>
      </c>
      <c r="E1432" s="56" t="s">
        <v>20824</v>
      </c>
      <c r="F1432" s="56" t="s">
        <v>11799</v>
      </c>
      <c r="G1432" s="56" t="s">
        <v>11725</v>
      </c>
      <c r="H1432" s="56" t="s">
        <v>23816</v>
      </c>
      <c r="I1432" s="57">
        <v>-508200</v>
      </c>
      <c r="J1432" s="58" t="s">
        <v>11726</v>
      </c>
      <c r="K1432" s="57">
        <v>-40656</v>
      </c>
      <c r="L1432" s="59">
        <f t="shared" si="97"/>
        <v>-548856</v>
      </c>
      <c r="Y1432" s="59" t="e">
        <f>+VLOOKUP(D1432,'Thanh toán '!M$9244:N$9365,2,0)</f>
        <v>#N/A</v>
      </c>
      <c r="Z1432" s="59" t="e">
        <f t="shared" si="98"/>
        <v>#N/A</v>
      </c>
      <c r="AA1432">
        <f>+VLOOKUP(D1432,'Thanh toán '!M$10227:N$10360,2,0)</f>
        <v>-548856</v>
      </c>
      <c r="AB1432" s="59">
        <f t="shared" si="100"/>
        <v>0</v>
      </c>
    </row>
    <row r="1433" spans="1:28" hidden="1" x14ac:dyDescent="0.3">
      <c r="A1433">
        <f t="shared" si="94"/>
        <v>9</v>
      </c>
      <c r="B1433" s="55">
        <v>45188</v>
      </c>
      <c r="C1433" s="56" t="s">
        <v>14092</v>
      </c>
      <c r="D1433" s="87">
        <f t="shared" si="95"/>
        <v>670</v>
      </c>
      <c r="E1433" s="56" t="s">
        <v>23756</v>
      </c>
      <c r="F1433" s="56" t="s">
        <v>12571</v>
      </c>
      <c r="G1433" s="56" t="s">
        <v>12572</v>
      </c>
      <c r="H1433" s="56" t="s">
        <v>23817</v>
      </c>
      <c r="I1433" s="57">
        <v>-88846</v>
      </c>
      <c r="J1433" s="58" t="s">
        <v>11726</v>
      </c>
      <c r="K1433" s="57">
        <v>-7108</v>
      </c>
      <c r="L1433" s="59">
        <f t="shared" si="97"/>
        <v>-95954</v>
      </c>
      <c r="Y1433" s="59" t="e">
        <f>+VLOOKUP(D1433,'Thanh toán '!M$9244:N$9365,2,0)</f>
        <v>#N/A</v>
      </c>
      <c r="Z1433" s="59" t="e">
        <f t="shared" si="98"/>
        <v>#N/A</v>
      </c>
      <c r="AA1433">
        <f>+VLOOKUP(D1433,'Thanh toán '!M$10227:N$10360,2,0)</f>
        <v>-95954</v>
      </c>
      <c r="AB1433" s="59">
        <f t="shared" si="100"/>
        <v>0</v>
      </c>
    </row>
    <row r="1434" spans="1:28" hidden="1" x14ac:dyDescent="0.3">
      <c r="A1434">
        <f t="shared" si="94"/>
        <v>9</v>
      </c>
      <c r="B1434" s="55">
        <v>45188</v>
      </c>
      <c r="C1434" s="56" t="s">
        <v>14313</v>
      </c>
      <c r="D1434" s="87">
        <f t="shared" si="95"/>
        <v>992</v>
      </c>
      <c r="E1434" s="56" t="s">
        <v>20842</v>
      </c>
      <c r="F1434" s="56" t="s">
        <v>11838</v>
      </c>
      <c r="G1434" s="56" t="s">
        <v>11839</v>
      </c>
      <c r="H1434" s="56" t="s">
        <v>23818</v>
      </c>
      <c r="I1434" s="57">
        <v>-560612</v>
      </c>
      <c r="J1434" s="58" t="s">
        <v>11726</v>
      </c>
      <c r="K1434" s="57">
        <v>-44849</v>
      </c>
      <c r="L1434" s="59">
        <f t="shared" si="97"/>
        <v>-605461</v>
      </c>
      <c r="Y1434" s="59" t="e">
        <f>+VLOOKUP(D1434,'Thanh toán '!M$9244:N$9365,2,0)</f>
        <v>#N/A</v>
      </c>
      <c r="Z1434" s="59" t="e">
        <f t="shared" si="98"/>
        <v>#N/A</v>
      </c>
      <c r="AA1434">
        <f>+VLOOKUP(D1434,'Thanh toán '!M$10227:N$10360,2,0)</f>
        <v>-605461</v>
      </c>
      <c r="AB1434" s="59">
        <f t="shared" si="100"/>
        <v>0</v>
      </c>
    </row>
    <row r="1435" spans="1:28" hidden="1" x14ac:dyDescent="0.3">
      <c r="A1435">
        <f t="shared" si="94"/>
        <v>9</v>
      </c>
      <c r="B1435" s="55">
        <v>45188</v>
      </c>
      <c r="C1435" s="56" t="s">
        <v>14576</v>
      </c>
      <c r="D1435" s="87">
        <f t="shared" si="95"/>
        <v>1745</v>
      </c>
      <c r="E1435" s="56" t="s">
        <v>20827</v>
      </c>
      <c r="F1435" s="56" t="s">
        <v>11970</v>
      </c>
      <c r="G1435" s="56" t="s">
        <v>11971</v>
      </c>
      <c r="H1435" s="56" t="s">
        <v>23819</v>
      </c>
      <c r="I1435" s="57">
        <v>-250910</v>
      </c>
      <c r="J1435" s="58" t="s">
        <v>11726</v>
      </c>
      <c r="K1435" s="57">
        <v>-20073</v>
      </c>
      <c r="L1435" s="59">
        <f t="shared" si="97"/>
        <v>-270983</v>
      </c>
      <c r="Y1435" s="59" t="e">
        <f>+VLOOKUP(D1435,'Thanh toán '!M$9244:N$9365,2,0)</f>
        <v>#N/A</v>
      </c>
      <c r="Z1435" s="59" t="e">
        <f t="shared" si="98"/>
        <v>#N/A</v>
      </c>
      <c r="AA1435">
        <f>+VLOOKUP(D1435,'Thanh toán '!M$10227:N$10360,2,0)</f>
        <v>-270983</v>
      </c>
      <c r="AB1435" s="59">
        <f t="shared" si="100"/>
        <v>0</v>
      </c>
    </row>
    <row r="1436" spans="1:28" hidden="1" x14ac:dyDescent="0.3">
      <c r="A1436">
        <f t="shared" si="94"/>
        <v>9</v>
      </c>
      <c r="B1436" s="55">
        <v>45188</v>
      </c>
      <c r="C1436" s="56" t="s">
        <v>14581</v>
      </c>
      <c r="D1436" s="87">
        <f t="shared" si="95"/>
        <v>1751</v>
      </c>
      <c r="E1436" s="56" t="s">
        <v>20827</v>
      </c>
      <c r="F1436" s="56" t="s">
        <v>11970</v>
      </c>
      <c r="G1436" s="56" t="s">
        <v>11971</v>
      </c>
      <c r="H1436" s="56" t="s">
        <v>23820</v>
      </c>
      <c r="I1436" s="57">
        <v>-775583</v>
      </c>
      <c r="J1436" s="58" t="s">
        <v>11720</v>
      </c>
      <c r="K1436" s="57">
        <v>-77558</v>
      </c>
      <c r="L1436" s="59">
        <f t="shared" si="97"/>
        <v>-853141</v>
      </c>
      <c r="Y1436" s="59" t="e">
        <f>+VLOOKUP(D1436,'Thanh toán '!M$9244:N$9365,2,0)</f>
        <v>#N/A</v>
      </c>
      <c r="Z1436" s="59" t="e">
        <f t="shared" si="98"/>
        <v>#N/A</v>
      </c>
      <c r="AA1436">
        <f>+VLOOKUP(D1436,'Thanh toán '!M$10227:N$10360,2,0)</f>
        <v>-853141</v>
      </c>
      <c r="AB1436" s="59">
        <f t="shared" si="100"/>
        <v>0</v>
      </c>
    </row>
    <row r="1437" spans="1:28" hidden="1" x14ac:dyDescent="0.3">
      <c r="A1437">
        <f t="shared" si="94"/>
        <v>9</v>
      </c>
      <c r="B1437" s="55">
        <v>45188</v>
      </c>
      <c r="C1437" s="56" t="s">
        <v>23717</v>
      </c>
      <c r="D1437" s="87">
        <f t="shared" si="95"/>
        <v>37116</v>
      </c>
      <c r="E1437" s="56" t="s">
        <v>20824</v>
      </c>
      <c r="F1437" s="56" t="s">
        <v>11799</v>
      </c>
      <c r="G1437" s="56" t="s">
        <v>11725</v>
      </c>
      <c r="H1437" s="56" t="s">
        <v>23821</v>
      </c>
      <c r="I1437" s="57">
        <v>-778091</v>
      </c>
      <c r="J1437" s="58" t="s">
        <v>11726</v>
      </c>
      <c r="K1437" s="57">
        <v>-62247</v>
      </c>
      <c r="L1437" s="59">
        <f t="shared" si="97"/>
        <v>-840338</v>
      </c>
      <c r="Y1437" s="59" t="e">
        <f>+VLOOKUP(D1437,'Thanh toán '!M$9244:N$9365,2,0)</f>
        <v>#N/A</v>
      </c>
      <c r="Z1437" s="59" t="e">
        <f t="shared" si="98"/>
        <v>#N/A</v>
      </c>
      <c r="AA1437">
        <f>+VLOOKUP(D1437,'Thanh toán '!M$10227:N$10360,2,0)</f>
        <v>-840338</v>
      </c>
      <c r="AB1437" s="59">
        <f t="shared" si="100"/>
        <v>0</v>
      </c>
    </row>
    <row r="1438" spans="1:28" hidden="1" x14ac:dyDescent="0.3">
      <c r="A1438">
        <f t="shared" si="94"/>
        <v>9</v>
      </c>
      <c r="B1438" s="55">
        <v>45188</v>
      </c>
      <c r="C1438" s="56" t="s">
        <v>23718</v>
      </c>
      <c r="D1438" s="87">
        <f t="shared" si="95"/>
        <v>37160</v>
      </c>
      <c r="E1438" s="56" t="s">
        <v>20824</v>
      </c>
      <c r="F1438" s="56" t="s">
        <v>11799</v>
      </c>
      <c r="G1438" s="56" t="s">
        <v>11725</v>
      </c>
      <c r="H1438" s="56" t="s">
        <v>23822</v>
      </c>
      <c r="I1438" s="57">
        <v>-247226</v>
      </c>
      <c r="J1438" s="58" t="s">
        <v>11726</v>
      </c>
      <c r="K1438" s="57">
        <v>-19778</v>
      </c>
      <c r="L1438" s="59">
        <f t="shared" si="97"/>
        <v>-267004</v>
      </c>
      <c r="Y1438" s="59" t="e">
        <f>+VLOOKUP(D1438,'Thanh toán '!M$9244:N$9365,2,0)</f>
        <v>#N/A</v>
      </c>
      <c r="Z1438" s="59" t="e">
        <f t="shared" si="98"/>
        <v>#N/A</v>
      </c>
      <c r="AA1438">
        <f>+VLOOKUP(D1438,'Thanh toán '!M$10227:N$10360,2,0)</f>
        <v>-267004</v>
      </c>
      <c r="AB1438" s="59">
        <f t="shared" si="100"/>
        <v>0</v>
      </c>
    </row>
    <row r="1439" spans="1:28" hidden="1" x14ac:dyDescent="0.3">
      <c r="A1439">
        <f t="shared" si="94"/>
        <v>9</v>
      </c>
      <c r="B1439" s="55">
        <v>45188</v>
      </c>
      <c r="C1439" s="56" t="s">
        <v>23719</v>
      </c>
      <c r="D1439" s="87">
        <f t="shared" si="95"/>
        <v>37174</v>
      </c>
      <c r="E1439" s="56" t="s">
        <v>20824</v>
      </c>
      <c r="F1439" s="56" t="s">
        <v>11799</v>
      </c>
      <c r="G1439" s="56" t="s">
        <v>11725</v>
      </c>
      <c r="H1439" s="56" t="s">
        <v>23823</v>
      </c>
      <c r="I1439" s="57">
        <v>-150546</v>
      </c>
      <c r="J1439" s="58" t="s">
        <v>11726</v>
      </c>
      <c r="K1439" s="57">
        <v>-12044</v>
      </c>
      <c r="L1439" s="59">
        <f t="shared" si="97"/>
        <v>-162590</v>
      </c>
      <c r="Y1439" s="59" t="e">
        <f>+VLOOKUP(D1439,'Thanh toán '!M$9244:N$9365,2,0)</f>
        <v>#N/A</v>
      </c>
      <c r="Z1439" s="59" t="e">
        <f t="shared" si="98"/>
        <v>#N/A</v>
      </c>
      <c r="AA1439">
        <f>+VLOOKUP(D1439,'Thanh toán '!M$10227:N$10360,2,0)</f>
        <v>-162590</v>
      </c>
      <c r="AB1439" s="59">
        <f t="shared" si="100"/>
        <v>0</v>
      </c>
    </row>
    <row r="1440" spans="1:28" hidden="1" x14ac:dyDescent="0.3">
      <c r="A1440">
        <f t="shared" si="94"/>
        <v>9</v>
      </c>
      <c r="B1440" s="55">
        <v>45189</v>
      </c>
      <c r="C1440" s="56" t="s">
        <v>23720</v>
      </c>
      <c r="D1440" s="87">
        <f t="shared" si="95"/>
        <v>1257</v>
      </c>
      <c r="E1440" s="56" t="s">
        <v>20919</v>
      </c>
      <c r="F1440" s="56" t="s">
        <v>12565</v>
      </c>
      <c r="G1440" s="56" t="s">
        <v>12566</v>
      </c>
      <c r="H1440" s="56" t="s">
        <v>23824</v>
      </c>
      <c r="I1440" s="57">
        <v>-111058</v>
      </c>
      <c r="J1440" s="58" t="s">
        <v>11726</v>
      </c>
      <c r="K1440" s="57">
        <v>-8885</v>
      </c>
      <c r="L1440" s="59">
        <f t="shared" si="97"/>
        <v>-119943</v>
      </c>
      <c r="Y1440" s="59" t="e">
        <f>+VLOOKUP(D1440,'Thanh toán '!M$9244:N$9365,2,0)</f>
        <v>#N/A</v>
      </c>
      <c r="Z1440" s="59" t="e">
        <f t="shared" si="98"/>
        <v>#N/A</v>
      </c>
      <c r="AA1440">
        <f>+VLOOKUP(D1440,'Thanh toán '!M$10227:N$10360,2,0)</f>
        <v>-119943</v>
      </c>
      <c r="AB1440" s="59">
        <f t="shared" si="100"/>
        <v>0</v>
      </c>
    </row>
    <row r="1441" spans="1:28" hidden="1" x14ac:dyDescent="0.3">
      <c r="A1441">
        <f t="shared" si="94"/>
        <v>9</v>
      </c>
      <c r="B1441" s="55">
        <v>45189</v>
      </c>
      <c r="C1441" s="56" t="s">
        <v>23721</v>
      </c>
      <c r="D1441" s="87">
        <f t="shared" si="95"/>
        <v>3198</v>
      </c>
      <c r="E1441" s="56" t="s">
        <v>20847</v>
      </c>
      <c r="F1441" s="56" t="s">
        <v>11860</v>
      </c>
      <c r="G1441" s="56" t="s">
        <v>11719</v>
      </c>
      <c r="H1441" s="56" t="s">
        <v>23825</v>
      </c>
      <c r="I1441" s="57">
        <v>-176811</v>
      </c>
      <c r="J1441" s="58" t="s">
        <v>11726</v>
      </c>
      <c r="K1441" s="57">
        <v>-14145</v>
      </c>
      <c r="L1441" s="59">
        <f t="shared" si="97"/>
        <v>-190956</v>
      </c>
      <c r="Y1441" s="59" t="e">
        <f>+VLOOKUP(D1441,'Thanh toán '!M$9244:N$9365,2,0)</f>
        <v>#N/A</v>
      </c>
      <c r="Z1441" s="59" t="e">
        <f t="shared" si="98"/>
        <v>#N/A</v>
      </c>
      <c r="AA1441">
        <f>+VLOOKUP(D1441,'Thanh toán '!M$10227:N$10360,2,0)</f>
        <v>-190956</v>
      </c>
      <c r="AB1441" s="59">
        <f t="shared" si="100"/>
        <v>0</v>
      </c>
    </row>
    <row r="1442" spans="1:28" hidden="1" x14ac:dyDescent="0.3">
      <c r="A1442">
        <f t="shared" si="94"/>
        <v>9</v>
      </c>
      <c r="B1442" s="55">
        <v>45189</v>
      </c>
      <c r="C1442" s="56" t="s">
        <v>23722</v>
      </c>
      <c r="D1442" s="87">
        <f t="shared" si="95"/>
        <v>37345</v>
      </c>
      <c r="E1442" s="56" t="s">
        <v>20824</v>
      </c>
      <c r="F1442" s="56" t="s">
        <v>11799</v>
      </c>
      <c r="G1442" s="56" t="s">
        <v>11725</v>
      </c>
      <c r="H1442" s="56" t="s">
        <v>23826</v>
      </c>
      <c r="I1442" s="57">
        <v>-548517</v>
      </c>
      <c r="J1442" s="58" t="s">
        <v>11720</v>
      </c>
      <c r="K1442" s="57">
        <v>-54852</v>
      </c>
      <c r="L1442" s="59">
        <f t="shared" si="97"/>
        <v>-603369</v>
      </c>
      <c r="Y1442" s="59" t="e">
        <f>+VLOOKUP(D1442,'Thanh toán '!M$9244:N$9365,2,0)</f>
        <v>#N/A</v>
      </c>
      <c r="Z1442" s="59" t="e">
        <f t="shared" si="98"/>
        <v>#N/A</v>
      </c>
      <c r="AA1442">
        <f>+VLOOKUP(D1442,'Thanh toán '!M$10227:N$10360,2,0)</f>
        <v>-603369</v>
      </c>
      <c r="AB1442" s="59">
        <f t="shared" si="100"/>
        <v>0</v>
      </c>
    </row>
    <row r="1443" spans="1:28" hidden="1" x14ac:dyDescent="0.3">
      <c r="A1443">
        <f t="shared" si="94"/>
        <v>9</v>
      </c>
      <c r="B1443" s="55">
        <v>45190</v>
      </c>
      <c r="C1443" s="56" t="s">
        <v>13863</v>
      </c>
      <c r="D1443" s="87">
        <f t="shared" si="95"/>
        <v>433</v>
      </c>
      <c r="E1443" s="56" t="s">
        <v>22851</v>
      </c>
      <c r="F1443" s="56" t="s">
        <v>19587</v>
      </c>
      <c r="G1443" s="56" t="s">
        <v>19588</v>
      </c>
      <c r="H1443" s="56" t="s">
        <v>23827</v>
      </c>
      <c r="I1443" s="57">
        <v>-181500</v>
      </c>
      <c r="J1443" s="58" t="s">
        <v>11726</v>
      </c>
      <c r="K1443" s="57">
        <v>-14520</v>
      </c>
      <c r="L1443" s="59">
        <f t="shared" si="97"/>
        <v>-196020</v>
      </c>
      <c r="Y1443" s="59" t="e">
        <f>+VLOOKUP(D1443,'Thanh toán '!M$9244:N$9365,2,0)</f>
        <v>#N/A</v>
      </c>
      <c r="Z1443" s="59" t="e">
        <f t="shared" si="98"/>
        <v>#N/A</v>
      </c>
      <c r="AA1443">
        <f>+VLOOKUP(D1443,'Thanh toán '!M$10227:N$10360,2,0)</f>
        <v>-196020</v>
      </c>
      <c r="AB1443" s="59">
        <f t="shared" si="100"/>
        <v>0</v>
      </c>
    </row>
    <row r="1444" spans="1:28" hidden="1" x14ac:dyDescent="0.3">
      <c r="A1444">
        <f t="shared" si="94"/>
        <v>9</v>
      </c>
      <c r="B1444" s="55">
        <v>45190</v>
      </c>
      <c r="C1444" s="56" t="s">
        <v>22204</v>
      </c>
      <c r="D1444" s="87">
        <f t="shared" si="95"/>
        <v>576</v>
      </c>
      <c r="E1444" s="56" t="s">
        <v>21788</v>
      </c>
      <c r="F1444" s="56" t="s">
        <v>13381</v>
      </c>
      <c r="G1444" s="56" t="s">
        <v>13382</v>
      </c>
      <c r="H1444" s="56" t="s">
        <v>23828</v>
      </c>
      <c r="I1444" s="57">
        <v>-88200</v>
      </c>
      <c r="J1444" s="58" t="s">
        <v>11726</v>
      </c>
      <c r="K1444" s="57">
        <v>-7056</v>
      </c>
      <c r="L1444" s="59">
        <f t="shared" si="97"/>
        <v>-95256</v>
      </c>
      <c r="Y1444" s="59" t="e">
        <f>+VLOOKUP(D1444,'Thanh toán '!M$9244:N$9365,2,0)</f>
        <v>#N/A</v>
      </c>
      <c r="Z1444" s="59" t="e">
        <f t="shared" si="98"/>
        <v>#N/A</v>
      </c>
      <c r="AA1444">
        <f>+VLOOKUP(D1444,'Thanh toán '!M$10227:N$10360,2,0)</f>
        <v>-95256</v>
      </c>
      <c r="AB1444" s="59">
        <f t="shared" si="100"/>
        <v>0</v>
      </c>
    </row>
    <row r="1445" spans="1:28" hidden="1" x14ac:dyDescent="0.3">
      <c r="A1445">
        <f t="shared" si="94"/>
        <v>9</v>
      </c>
      <c r="B1445" s="55">
        <v>45190</v>
      </c>
      <c r="C1445" s="56" t="s">
        <v>23723</v>
      </c>
      <c r="D1445" s="87">
        <f t="shared" si="95"/>
        <v>1543</v>
      </c>
      <c r="E1445" s="56" t="s">
        <v>20884</v>
      </c>
      <c r="F1445" s="56" t="s">
        <v>12179</v>
      </c>
      <c r="G1445" s="56" t="s">
        <v>12180</v>
      </c>
      <c r="H1445" s="56" t="s">
        <v>21478</v>
      </c>
      <c r="I1445" s="57">
        <v>-1262250</v>
      </c>
      <c r="J1445" s="58" t="s">
        <v>11726</v>
      </c>
      <c r="K1445" s="57">
        <v>-100980</v>
      </c>
      <c r="L1445" s="59">
        <f t="shared" si="97"/>
        <v>-1363230</v>
      </c>
      <c r="Y1445" s="59" t="e">
        <f>+VLOOKUP(D1445,'Thanh toán '!M$9244:N$9365,2,0)</f>
        <v>#N/A</v>
      </c>
      <c r="Z1445" s="59" t="e">
        <f t="shared" si="98"/>
        <v>#N/A</v>
      </c>
      <c r="AA1445">
        <f>+VLOOKUP(D1445,'Thanh toán '!M$10227:N$10360,2,0)</f>
        <v>-1363230</v>
      </c>
      <c r="AB1445" s="59">
        <f t="shared" si="100"/>
        <v>0</v>
      </c>
    </row>
    <row r="1446" spans="1:28" hidden="1" x14ac:dyDescent="0.3">
      <c r="A1446">
        <f t="shared" si="94"/>
        <v>9</v>
      </c>
      <c r="B1446" s="55">
        <v>45190</v>
      </c>
      <c r="C1446" s="56" t="s">
        <v>23724</v>
      </c>
      <c r="D1446" s="87">
        <f t="shared" si="95"/>
        <v>3230</v>
      </c>
      <c r="E1446" s="56" t="s">
        <v>20847</v>
      </c>
      <c r="F1446" s="56" t="s">
        <v>11860</v>
      </c>
      <c r="G1446" s="56" t="s">
        <v>11719</v>
      </c>
      <c r="H1446" s="56" t="s">
        <v>23829</v>
      </c>
      <c r="I1446" s="57">
        <v>-88846</v>
      </c>
      <c r="J1446" s="58" t="s">
        <v>11726</v>
      </c>
      <c r="K1446" s="57">
        <v>-7108</v>
      </c>
      <c r="L1446" s="59">
        <f t="shared" si="97"/>
        <v>-95954</v>
      </c>
      <c r="Y1446" s="59" t="e">
        <f>+VLOOKUP(D1446,'Thanh toán '!M$9244:N$9365,2,0)</f>
        <v>#N/A</v>
      </c>
      <c r="Z1446" s="59" t="e">
        <f t="shared" si="98"/>
        <v>#N/A</v>
      </c>
      <c r="AA1446">
        <f>+VLOOKUP(D1446,'Thanh toán '!M$10227:N$10360,2,0)</f>
        <v>-95954</v>
      </c>
      <c r="AB1446" s="59">
        <f t="shared" si="100"/>
        <v>0</v>
      </c>
    </row>
    <row r="1447" spans="1:28" hidden="1" x14ac:dyDescent="0.3">
      <c r="A1447">
        <f t="shared" si="94"/>
        <v>9</v>
      </c>
      <c r="B1447" s="55">
        <v>45190</v>
      </c>
      <c r="C1447" s="56" t="s">
        <v>23725</v>
      </c>
      <c r="D1447" s="87">
        <f t="shared" si="95"/>
        <v>37640</v>
      </c>
      <c r="E1447" s="56" t="s">
        <v>20824</v>
      </c>
      <c r="F1447" s="56" t="s">
        <v>11799</v>
      </c>
      <c r="G1447" s="56" t="s">
        <v>11725</v>
      </c>
      <c r="H1447" s="56" t="s">
        <v>23830</v>
      </c>
      <c r="I1447" s="57">
        <v>-111058</v>
      </c>
      <c r="J1447" s="58" t="s">
        <v>11726</v>
      </c>
      <c r="K1447" s="57">
        <v>-8885</v>
      </c>
      <c r="L1447" s="59">
        <f t="shared" si="97"/>
        <v>-119943</v>
      </c>
      <c r="Y1447" s="59" t="e">
        <f>+VLOOKUP(D1447,'Thanh toán '!M$9244:N$9365,2,0)</f>
        <v>#N/A</v>
      </c>
      <c r="Z1447" s="59" t="e">
        <f t="shared" si="98"/>
        <v>#N/A</v>
      </c>
      <c r="AA1447">
        <f>+VLOOKUP(D1447,'Thanh toán '!M$10227:N$10360,2,0)</f>
        <v>-119943</v>
      </c>
      <c r="AB1447" s="59">
        <f t="shared" si="100"/>
        <v>0</v>
      </c>
    </row>
    <row r="1448" spans="1:28" hidden="1" x14ac:dyDescent="0.3">
      <c r="A1448">
        <f t="shared" si="94"/>
        <v>9</v>
      </c>
      <c r="B1448" s="55">
        <v>45190</v>
      </c>
      <c r="C1448" s="56" t="s">
        <v>23726</v>
      </c>
      <c r="D1448" s="87">
        <f t="shared" si="95"/>
        <v>37641</v>
      </c>
      <c r="E1448" s="56" t="s">
        <v>20824</v>
      </c>
      <c r="F1448" s="56" t="s">
        <v>11799</v>
      </c>
      <c r="G1448" s="56" t="s">
        <v>11725</v>
      </c>
      <c r="H1448" s="56" t="s">
        <v>23831</v>
      </c>
      <c r="I1448" s="57">
        <v>-111058</v>
      </c>
      <c r="J1448" s="58" t="s">
        <v>11726</v>
      </c>
      <c r="K1448" s="57">
        <v>-8885</v>
      </c>
      <c r="L1448" s="59">
        <f t="shared" si="97"/>
        <v>-119943</v>
      </c>
      <c r="Y1448" s="59" t="e">
        <f>+VLOOKUP(D1448,'Thanh toán '!M$9244:N$9365,2,0)</f>
        <v>#N/A</v>
      </c>
      <c r="Z1448" s="59" t="e">
        <f t="shared" si="98"/>
        <v>#N/A</v>
      </c>
      <c r="AA1448">
        <f>+VLOOKUP(D1448,'Thanh toán '!M$10227:N$10360,2,0)</f>
        <v>-119943</v>
      </c>
      <c r="AB1448" s="59">
        <f t="shared" si="100"/>
        <v>0</v>
      </c>
    </row>
    <row r="1449" spans="1:28" hidden="1" x14ac:dyDescent="0.3">
      <c r="A1449">
        <f t="shared" si="94"/>
        <v>9</v>
      </c>
      <c r="B1449" s="55">
        <v>45190</v>
      </c>
      <c r="C1449" s="56" t="s">
        <v>23727</v>
      </c>
      <c r="D1449" s="87">
        <f t="shared" si="95"/>
        <v>37701</v>
      </c>
      <c r="E1449" s="56" t="s">
        <v>20824</v>
      </c>
      <c r="F1449" s="56" t="s">
        <v>11799</v>
      </c>
      <c r="G1449" s="56" t="s">
        <v>11725</v>
      </c>
      <c r="H1449" s="56" t="s">
        <v>23832</v>
      </c>
      <c r="I1449" s="57">
        <v>-242679</v>
      </c>
      <c r="J1449" s="58" t="s">
        <v>11726</v>
      </c>
      <c r="K1449" s="57">
        <v>-19414</v>
      </c>
      <c r="L1449" s="59">
        <f t="shared" si="97"/>
        <v>-262093</v>
      </c>
      <c r="Y1449" s="59" t="e">
        <f>+VLOOKUP(D1449,'Thanh toán '!M$9244:N$9365,2,0)</f>
        <v>#N/A</v>
      </c>
      <c r="Z1449" s="59" t="e">
        <f t="shared" si="98"/>
        <v>#N/A</v>
      </c>
      <c r="AA1449">
        <f>+VLOOKUP(D1449,'Thanh toán '!M$10227:N$10360,2,0)</f>
        <v>-262093</v>
      </c>
      <c r="AB1449" s="59">
        <f t="shared" si="100"/>
        <v>0</v>
      </c>
    </row>
    <row r="1450" spans="1:28" hidden="1" x14ac:dyDescent="0.3">
      <c r="A1450">
        <f t="shared" si="94"/>
        <v>9</v>
      </c>
      <c r="B1450" s="55">
        <v>45190</v>
      </c>
      <c r="C1450" s="56" t="s">
        <v>23728</v>
      </c>
      <c r="D1450" s="87">
        <f t="shared" si="95"/>
        <v>37741</v>
      </c>
      <c r="E1450" s="56" t="s">
        <v>20824</v>
      </c>
      <c r="F1450" s="56" t="s">
        <v>11799</v>
      </c>
      <c r="G1450" s="56" t="s">
        <v>11725</v>
      </c>
      <c r="H1450" s="56" t="s">
        <v>23833</v>
      </c>
      <c r="I1450" s="57">
        <v>-882869</v>
      </c>
      <c r="J1450" s="58" t="s">
        <v>11720</v>
      </c>
      <c r="K1450" s="57">
        <v>-88287</v>
      </c>
      <c r="L1450" s="59">
        <f t="shared" si="97"/>
        <v>-971156</v>
      </c>
      <c r="Y1450" s="59" t="e">
        <f>+VLOOKUP(D1450,'Thanh toán '!M$9244:N$9365,2,0)</f>
        <v>#N/A</v>
      </c>
      <c r="Z1450" s="59" t="e">
        <f t="shared" si="98"/>
        <v>#N/A</v>
      </c>
      <c r="AA1450">
        <f>+VLOOKUP(D1450,'Thanh toán '!M$10227:N$10360,2,0)</f>
        <v>-971156</v>
      </c>
      <c r="AB1450" s="59">
        <f t="shared" si="100"/>
        <v>0</v>
      </c>
    </row>
    <row r="1451" spans="1:28" hidden="1" x14ac:dyDescent="0.3">
      <c r="A1451">
        <f t="shared" si="94"/>
        <v>9</v>
      </c>
      <c r="B1451" s="55">
        <v>45190</v>
      </c>
      <c r="C1451" s="56" t="s">
        <v>18775</v>
      </c>
      <c r="D1451" s="87">
        <f t="shared" si="95"/>
        <v>37757</v>
      </c>
      <c r="E1451" s="56" t="s">
        <v>20824</v>
      </c>
      <c r="F1451" s="56" t="s">
        <v>11799</v>
      </c>
      <c r="G1451" s="56" t="s">
        <v>11725</v>
      </c>
      <c r="H1451" s="56" t="s">
        <v>23834</v>
      </c>
      <c r="I1451" s="57">
        <v>-420158</v>
      </c>
      <c r="J1451" s="58" t="s">
        <v>11720</v>
      </c>
      <c r="K1451" s="57">
        <v>-42016</v>
      </c>
      <c r="L1451" s="59">
        <f t="shared" si="97"/>
        <v>-462174</v>
      </c>
      <c r="Y1451" s="59" t="e">
        <f>+VLOOKUP(D1451,'Thanh toán '!M$9244:N$9365,2,0)</f>
        <v>#N/A</v>
      </c>
      <c r="Z1451" s="59" t="e">
        <f t="shared" si="98"/>
        <v>#N/A</v>
      </c>
      <c r="AA1451">
        <f>+VLOOKUP(D1451,'Thanh toán '!M$10227:N$10360,2,0)</f>
        <v>-462174</v>
      </c>
      <c r="AB1451" s="59">
        <f t="shared" si="100"/>
        <v>0</v>
      </c>
    </row>
    <row r="1452" spans="1:28" hidden="1" x14ac:dyDescent="0.3">
      <c r="A1452">
        <f t="shared" si="94"/>
        <v>9</v>
      </c>
      <c r="B1452" s="55">
        <v>45190</v>
      </c>
      <c r="C1452" s="56" t="s">
        <v>23729</v>
      </c>
      <c r="D1452" s="87">
        <f t="shared" si="95"/>
        <v>37774</v>
      </c>
      <c r="E1452" s="56" t="s">
        <v>20824</v>
      </c>
      <c r="F1452" s="56" t="s">
        <v>11799</v>
      </c>
      <c r="G1452" s="56" t="s">
        <v>11725</v>
      </c>
      <c r="H1452" s="56" t="s">
        <v>23835</v>
      </c>
      <c r="I1452" s="57">
        <v>-322480</v>
      </c>
      <c r="J1452" s="58" t="s">
        <v>11720</v>
      </c>
      <c r="K1452" s="57">
        <v>-32248</v>
      </c>
      <c r="L1452" s="59">
        <f t="shared" si="97"/>
        <v>-354728</v>
      </c>
      <c r="Y1452" s="59" t="e">
        <f>+VLOOKUP(D1452,'Thanh toán '!M$9244:N$9365,2,0)</f>
        <v>#N/A</v>
      </c>
      <c r="Z1452" s="59" t="e">
        <f t="shared" si="98"/>
        <v>#N/A</v>
      </c>
      <c r="AA1452">
        <f>+VLOOKUP(D1452,'Thanh toán '!M$10227:N$10360,2,0)</f>
        <v>-354728</v>
      </c>
      <c r="AB1452" s="59">
        <f t="shared" si="100"/>
        <v>0</v>
      </c>
    </row>
    <row r="1453" spans="1:28" hidden="1" x14ac:dyDescent="0.3">
      <c r="A1453">
        <f t="shared" si="94"/>
        <v>9</v>
      </c>
      <c r="B1453" s="55">
        <v>45190</v>
      </c>
      <c r="C1453" s="56" t="s">
        <v>23730</v>
      </c>
      <c r="D1453" s="87">
        <f t="shared" si="95"/>
        <v>37822</v>
      </c>
      <c r="E1453" s="56" t="s">
        <v>20824</v>
      </c>
      <c r="F1453" s="56" t="s">
        <v>11799</v>
      </c>
      <c r="G1453" s="56" t="s">
        <v>11725</v>
      </c>
      <c r="H1453" s="56" t="s">
        <v>23836</v>
      </c>
      <c r="I1453" s="57">
        <v>-510382</v>
      </c>
      <c r="J1453" s="58" t="s">
        <v>11726</v>
      </c>
      <c r="K1453" s="57">
        <v>-40831</v>
      </c>
      <c r="L1453" s="59">
        <f t="shared" si="97"/>
        <v>-551213</v>
      </c>
      <c r="Y1453" s="59" t="e">
        <f>+VLOOKUP(D1453,'Thanh toán '!M$9244:N$9365,2,0)</f>
        <v>#N/A</v>
      </c>
      <c r="Z1453" s="59" t="e">
        <f t="shared" si="98"/>
        <v>#N/A</v>
      </c>
      <c r="AA1453">
        <f>+VLOOKUP(D1453,'Thanh toán '!M$10227:N$10360,2,0)</f>
        <v>-551213</v>
      </c>
      <c r="AB1453" s="59">
        <f t="shared" si="100"/>
        <v>0</v>
      </c>
    </row>
    <row r="1454" spans="1:28" hidden="1" x14ac:dyDescent="0.3">
      <c r="A1454">
        <f t="shared" si="94"/>
        <v>9</v>
      </c>
      <c r="B1454" s="55">
        <v>45191</v>
      </c>
      <c r="C1454" s="56" t="s">
        <v>23731</v>
      </c>
      <c r="D1454" s="87">
        <f t="shared" si="95"/>
        <v>809</v>
      </c>
      <c r="E1454" s="56" t="s">
        <v>23757</v>
      </c>
      <c r="F1454" s="56" t="s">
        <v>12627</v>
      </c>
      <c r="G1454" s="56" t="s">
        <v>12628</v>
      </c>
      <c r="H1454" s="56" t="s">
        <v>23837</v>
      </c>
      <c r="I1454" s="57">
        <v>-90143</v>
      </c>
      <c r="J1454" s="58" t="s">
        <v>11726</v>
      </c>
      <c r="K1454" s="57">
        <v>-7211</v>
      </c>
      <c r="L1454" s="59">
        <f t="shared" si="97"/>
        <v>-97354</v>
      </c>
      <c r="Y1454" s="59" t="e">
        <f>+VLOOKUP(D1454,'Thanh toán '!M$9244:N$9365,2,0)</f>
        <v>#N/A</v>
      </c>
      <c r="Z1454" s="59" t="e">
        <f t="shared" si="98"/>
        <v>#N/A</v>
      </c>
      <c r="AA1454">
        <f>+VLOOKUP(D1454,'Thanh toán '!M$10227:N$10360,2,0)</f>
        <v>-97354</v>
      </c>
      <c r="AB1454" s="59">
        <f t="shared" si="100"/>
        <v>0</v>
      </c>
    </row>
    <row r="1455" spans="1:28" hidden="1" x14ac:dyDescent="0.3">
      <c r="A1455">
        <f t="shared" si="94"/>
        <v>9</v>
      </c>
      <c r="B1455" s="55">
        <v>45191</v>
      </c>
      <c r="C1455" s="56" t="s">
        <v>23732</v>
      </c>
      <c r="D1455" s="87">
        <f t="shared" si="95"/>
        <v>3246</v>
      </c>
      <c r="E1455" s="56" t="s">
        <v>20847</v>
      </c>
      <c r="F1455" s="56" t="s">
        <v>11860</v>
      </c>
      <c r="G1455" s="56" t="s">
        <v>11719</v>
      </c>
      <c r="H1455" s="56" t="s">
        <v>23838</v>
      </c>
      <c r="I1455" s="57">
        <v>-119066</v>
      </c>
      <c r="J1455" s="58" t="s">
        <v>11726</v>
      </c>
      <c r="K1455" s="57">
        <v>-9525</v>
      </c>
      <c r="L1455" s="59">
        <f t="shared" si="97"/>
        <v>-128591</v>
      </c>
      <c r="Y1455" s="59" t="e">
        <f>+VLOOKUP(D1455,'Thanh toán '!M$9244:N$9365,2,0)</f>
        <v>#N/A</v>
      </c>
      <c r="Z1455" s="59" t="e">
        <f t="shared" si="98"/>
        <v>#N/A</v>
      </c>
      <c r="AA1455">
        <f>+VLOOKUP(D1455,'Thanh toán '!M$10227:N$10360,2,0)</f>
        <v>-128591</v>
      </c>
      <c r="AB1455" s="59">
        <f t="shared" si="100"/>
        <v>0</v>
      </c>
    </row>
    <row r="1456" spans="1:28" hidden="1" x14ac:dyDescent="0.3">
      <c r="A1456">
        <f t="shared" si="94"/>
        <v>9</v>
      </c>
      <c r="B1456" s="55">
        <v>45191</v>
      </c>
      <c r="C1456" s="56" t="s">
        <v>23733</v>
      </c>
      <c r="D1456" s="87">
        <f t="shared" si="95"/>
        <v>3250</v>
      </c>
      <c r="E1456" s="56" t="s">
        <v>20847</v>
      </c>
      <c r="F1456" s="56" t="s">
        <v>11860</v>
      </c>
      <c r="G1456" s="56" t="s">
        <v>11719</v>
      </c>
      <c r="H1456" s="56" t="s">
        <v>23839</v>
      </c>
      <c r="I1456" s="57">
        <v>-396545</v>
      </c>
      <c r="J1456" s="58" t="s">
        <v>11726</v>
      </c>
      <c r="K1456" s="57">
        <v>-31724</v>
      </c>
      <c r="L1456" s="59">
        <f t="shared" ref="L1456:L1485" si="101">+K1456+I1456</f>
        <v>-428269</v>
      </c>
      <c r="Y1456" s="59" t="e">
        <f>+VLOOKUP(D1456,'Thanh toán '!M$9244:N$9365,2,0)</f>
        <v>#N/A</v>
      </c>
      <c r="Z1456" s="59" t="e">
        <f t="shared" ref="Z1456:Z1485" si="102">+Y1456-L1456</f>
        <v>#N/A</v>
      </c>
      <c r="AA1456">
        <f>+VLOOKUP(D1456,'Thanh toán '!M$10227:N$10360,2,0)</f>
        <v>-428269</v>
      </c>
      <c r="AB1456" s="59">
        <f t="shared" si="100"/>
        <v>0</v>
      </c>
    </row>
    <row r="1457" spans="1:28" hidden="1" x14ac:dyDescent="0.3">
      <c r="A1457">
        <f t="shared" si="94"/>
        <v>9</v>
      </c>
      <c r="B1457" s="55">
        <v>45191</v>
      </c>
      <c r="C1457" s="56" t="s">
        <v>23734</v>
      </c>
      <c r="D1457" s="87">
        <f t="shared" si="95"/>
        <v>37849</v>
      </c>
      <c r="E1457" s="56" t="s">
        <v>20824</v>
      </c>
      <c r="F1457" s="56" t="s">
        <v>11799</v>
      </c>
      <c r="G1457" s="56" t="s">
        <v>11725</v>
      </c>
      <c r="H1457" s="56" t="s">
        <v>23840</v>
      </c>
      <c r="I1457" s="57">
        <v>-88846</v>
      </c>
      <c r="J1457" s="58" t="s">
        <v>11726</v>
      </c>
      <c r="K1457" s="57">
        <v>-7108</v>
      </c>
      <c r="L1457" s="59">
        <f t="shared" si="101"/>
        <v>-95954</v>
      </c>
      <c r="Y1457" s="59" t="e">
        <f>+VLOOKUP(D1457,'Thanh toán '!M$9244:N$9365,2,0)</f>
        <v>#N/A</v>
      </c>
      <c r="Z1457" s="59" t="e">
        <f t="shared" si="102"/>
        <v>#N/A</v>
      </c>
      <c r="AA1457">
        <f>+VLOOKUP(D1457,'Thanh toán '!M$10227:N$10360,2,0)</f>
        <v>-95954</v>
      </c>
      <c r="AB1457" s="59">
        <f t="shared" si="100"/>
        <v>0</v>
      </c>
    </row>
    <row r="1458" spans="1:28" hidden="1" x14ac:dyDescent="0.3">
      <c r="A1458">
        <f t="shared" si="94"/>
        <v>9</v>
      </c>
      <c r="B1458" s="55">
        <v>45191</v>
      </c>
      <c r="C1458" s="56" t="s">
        <v>23735</v>
      </c>
      <c r="D1458" s="87">
        <f t="shared" si="95"/>
        <v>37915</v>
      </c>
      <c r="E1458" s="56" t="s">
        <v>20824</v>
      </c>
      <c r="F1458" s="56" t="s">
        <v>11799</v>
      </c>
      <c r="G1458" s="56" t="s">
        <v>11725</v>
      </c>
      <c r="H1458" s="56" t="s">
        <v>23841</v>
      </c>
      <c r="I1458" s="57">
        <v>-111058</v>
      </c>
      <c r="J1458" s="58" t="s">
        <v>11726</v>
      </c>
      <c r="K1458" s="57">
        <v>-8885</v>
      </c>
      <c r="L1458" s="59">
        <f t="shared" si="101"/>
        <v>-119943</v>
      </c>
      <c r="Y1458" s="59" t="e">
        <f>+VLOOKUP(D1458,'Thanh toán '!M$9244:N$9365,2,0)</f>
        <v>#N/A</v>
      </c>
      <c r="Z1458" s="59" t="e">
        <f t="shared" si="102"/>
        <v>#N/A</v>
      </c>
      <c r="AA1458">
        <f>+VLOOKUP(D1458,'Thanh toán '!M$10227:N$10360,2,0)</f>
        <v>-119943</v>
      </c>
      <c r="AB1458" s="59">
        <f t="shared" si="100"/>
        <v>0</v>
      </c>
    </row>
    <row r="1459" spans="1:28" hidden="1" x14ac:dyDescent="0.3">
      <c r="A1459">
        <f t="shared" si="94"/>
        <v>9</v>
      </c>
      <c r="B1459" s="55">
        <v>45192</v>
      </c>
      <c r="C1459" s="56" t="s">
        <v>14171</v>
      </c>
      <c r="D1459" s="87">
        <f t="shared" si="95"/>
        <v>765</v>
      </c>
      <c r="E1459" s="56" t="s">
        <v>21060</v>
      </c>
      <c r="F1459" s="56" t="s">
        <v>12231</v>
      </c>
      <c r="G1459" s="56" t="s">
        <v>12232</v>
      </c>
      <c r="H1459" s="56" t="s">
        <v>23842</v>
      </c>
      <c r="I1459" s="57">
        <v>-181500</v>
      </c>
      <c r="J1459" s="58" t="s">
        <v>11726</v>
      </c>
      <c r="K1459" s="57">
        <v>-14520</v>
      </c>
      <c r="L1459" s="59">
        <f t="shared" si="101"/>
        <v>-196020</v>
      </c>
      <c r="Y1459" s="59" t="e">
        <f>+VLOOKUP(D1459,'Thanh toán '!M$9244:N$9365,2,0)</f>
        <v>#N/A</v>
      </c>
      <c r="Z1459" s="59" t="e">
        <f t="shared" si="102"/>
        <v>#N/A</v>
      </c>
      <c r="AA1459">
        <f>+VLOOKUP(D1459,'Thanh toán '!M$10227:N$10360,2,0)</f>
        <v>-196020</v>
      </c>
      <c r="AB1459" s="59">
        <f t="shared" si="100"/>
        <v>0</v>
      </c>
    </row>
    <row r="1460" spans="1:28" hidden="1" x14ac:dyDescent="0.3">
      <c r="A1460">
        <f t="shared" si="94"/>
        <v>9</v>
      </c>
      <c r="B1460" s="55">
        <v>45192</v>
      </c>
      <c r="C1460" s="56" t="s">
        <v>23736</v>
      </c>
      <c r="D1460" s="87">
        <f t="shared" si="95"/>
        <v>3257</v>
      </c>
      <c r="E1460" s="56" t="s">
        <v>20847</v>
      </c>
      <c r="F1460" s="56" t="s">
        <v>11860</v>
      </c>
      <c r="G1460" s="56" t="s">
        <v>11719</v>
      </c>
      <c r="H1460" s="56" t="s">
        <v>23843</v>
      </c>
      <c r="I1460" s="57">
        <v>-220293</v>
      </c>
      <c r="J1460" s="58" t="s">
        <v>11726</v>
      </c>
      <c r="K1460" s="57">
        <v>-17623</v>
      </c>
      <c r="L1460" s="59">
        <f t="shared" si="101"/>
        <v>-237916</v>
      </c>
      <c r="Y1460" s="59" t="e">
        <f>+VLOOKUP(D1460,'Thanh toán '!M$9244:N$9365,2,0)</f>
        <v>#N/A</v>
      </c>
      <c r="Z1460" s="59" t="e">
        <f t="shared" si="102"/>
        <v>#N/A</v>
      </c>
      <c r="AA1460">
        <f>+VLOOKUP(D1460,'Thanh toán '!M$10227:N$10360,2,0)</f>
        <v>-237916</v>
      </c>
      <c r="AB1460" s="59">
        <f t="shared" si="100"/>
        <v>0</v>
      </c>
    </row>
    <row r="1461" spans="1:28" hidden="1" x14ac:dyDescent="0.3">
      <c r="A1461">
        <f t="shared" si="94"/>
        <v>9</v>
      </c>
      <c r="B1461" s="55">
        <v>45193</v>
      </c>
      <c r="C1461" s="56" t="s">
        <v>23737</v>
      </c>
      <c r="D1461" s="87">
        <f t="shared" si="95"/>
        <v>990</v>
      </c>
      <c r="E1461" s="56" t="s">
        <v>21434</v>
      </c>
      <c r="F1461" s="56" t="s">
        <v>12470</v>
      </c>
      <c r="G1461" s="56" t="s">
        <v>12471</v>
      </c>
      <c r="H1461" s="56" t="s">
        <v>22050</v>
      </c>
      <c r="I1461" s="57">
        <v>-555290</v>
      </c>
      <c r="J1461" s="58" t="s">
        <v>11726</v>
      </c>
      <c r="K1461" s="57">
        <v>-44423</v>
      </c>
      <c r="L1461" s="59">
        <f t="shared" si="101"/>
        <v>-599713</v>
      </c>
      <c r="Y1461" s="59" t="e">
        <f>+VLOOKUP(D1461,'Thanh toán '!M$9244:N$9365,2,0)</f>
        <v>#N/A</v>
      </c>
      <c r="Z1461" s="59" t="e">
        <f t="shared" si="102"/>
        <v>#N/A</v>
      </c>
      <c r="AA1461">
        <f>+VLOOKUP(D1461,'Thanh toán '!M$10227:N$10360,2,0)</f>
        <v>-599713</v>
      </c>
      <c r="AB1461" s="59">
        <f t="shared" si="100"/>
        <v>0</v>
      </c>
    </row>
    <row r="1462" spans="1:28" hidden="1" x14ac:dyDescent="0.3">
      <c r="A1462">
        <f t="shared" si="94"/>
        <v>9</v>
      </c>
      <c r="B1462" s="55">
        <v>45194</v>
      </c>
      <c r="C1462" s="56" t="s">
        <v>23738</v>
      </c>
      <c r="D1462" s="87">
        <f t="shared" si="95"/>
        <v>38155</v>
      </c>
      <c r="E1462" s="56" t="s">
        <v>20824</v>
      </c>
      <c r="F1462" s="56" t="s">
        <v>11799</v>
      </c>
      <c r="G1462" s="56" t="s">
        <v>11725</v>
      </c>
      <c r="H1462" s="56" t="s">
        <v>23844</v>
      </c>
      <c r="I1462" s="57">
        <v>-230124</v>
      </c>
      <c r="J1462" s="58" t="s">
        <v>11726</v>
      </c>
      <c r="K1462" s="57">
        <v>-18410</v>
      </c>
      <c r="L1462" s="59">
        <f t="shared" si="101"/>
        <v>-248534</v>
      </c>
      <c r="Y1462" s="59" t="e">
        <f>+VLOOKUP(D1462,'Thanh toán '!M$9244:N$9365,2,0)</f>
        <v>#N/A</v>
      </c>
      <c r="Z1462" s="59" t="e">
        <f t="shared" si="102"/>
        <v>#N/A</v>
      </c>
      <c r="AA1462">
        <f>+VLOOKUP(D1462,'Thanh toán '!M$10227:N$10360,2,0)</f>
        <v>-248534</v>
      </c>
      <c r="AB1462" s="59">
        <f t="shared" si="100"/>
        <v>0</v>
      </c>
    </row>
    <row r="1463" spans="1:28" hidden="1" x14ac:dyDescent="0.3">
      <c r="A1463">
        <f t="shared" si="94"/>
        <v>9</v>
      </c>
      <c r="B1463" s="55">
        <v>45194</v>
      </c>
      <c r="C1463" s="56" t="s">
        <v>23739</v>
      </c>
      <c r="D1463" s="87">
        <f t="shared" si="95"/>
        <v>38197</v>
      </c>
      <c r="E1463" s="56" t="s">
        <v>20824</v>
      </c>
      <c r="F1463" s="56" t="s">
        <v>11799</v>
      </c>
      <c r="G1463" s="56" t="s">
        <v>11725</v>
      </c>
      <c r="H1463" s="56" t="s">
        <v>23845</v>
      </c>
      <c r="I1463" s="57">
        <v>-181500</v>
      </c>
      <c r="J1463" s="58" t="s">
        <v>11726</v>
      </c>
      <c r="K1463" s="57">
        <v>-14520</v>
      </c>
      <c r="L1463" s="59">
        <f t="shared" si="101"/>
        <v>-196020</v>
      </c>
      <c r="Y1463" s="59" t="e">
        <f>+VLOOKUP(D1463,'Thanh toán '!M$9244:N$9365,2,0)</f>
        <v>#N/A</v>
      </c>
      <c r="Z1463" s="59" t="e">
        <f t="shared" si="102"/>
        <v>#N/A</v>
      </c>
      <c r="AA1463">
        <f>+VLOOKUP(D1463,'Thanh toán '!M$10227:N$10360,2,0)</f>
        <v>-196020</v>
      </c>
      <c r="AB1463" s="59">
        <f t="shared" si="100"/>
        <v>0</v>
      </c>
    </row>
    <row r="1464" spans="1:28" hidden="1" x14ac:dyDescent="0.3">
      <c r="A1464">
        <f t="shared" si="94"/>
        <v>9</v>
      </c>
      <c r="B1464" s="55">
        <v>45195</v>
      </c>
      <c r="C1464" s="56" t="s">
        <v>21397</v>
      </c>
      <c r="D1464" s="87">
        <f t="shared" si="95"/>
        <v>1203</v>
      </c>
      <c r="E1464" s="56" t="s">
        <v>20852</v>
      </c>
      <c r="F1464" s="56" t="s">
        <v>12167</v>
      </c>
      <c r="G1464" s="56" t="s">
        <v>12168</v>
      </c>
      <c r="H1464" s="56" t="s">
        <v>23846</v>
      </c>
      <c r="I1464" s="57">
        <v>-176400</v>
      </c>
      <c r="J1464" s="58" t="s">
        <v>11726</v>
      </c>
      <c r="K1464" s="57">
        <v>-14112</v>
      </c>
      <c r="L1464" s="59">
        <f t="shared" si="101"/>
        <v>-190512</v>
      </c>
      <c r="Y1464" s="59" t="e">
        <f>+VLOOKUP(D1464,'Thanh toán '!M$9244:N$9365,2,0)</f>
        <v>#N/A</v>
      </c>
      <c r="Z1464" s="59" t="e">
        <f t="shared" si="102"/>
        <v>#N/A</v>
      </c>
      <c r="AA1464">
        <f>+VLOOKUP(D1464,'Thanh toán '!M$10227:N$10360,2,0)</f>
        <v>-190512</v>
      </c>
      <c r="AB1464" s="59">
        <f t="shared" si="100"/>
        <v>0</v>
      </c>
    </row>
    <row r="1465" spans="1:28" hidden="1" x14ac:dyDescent="0.3">
      <c r="A1465">
        <f t="shared" si="94"/>
        <v>9</v>
      </c>
      <c r="B1465" s="55">
        <v>45195</v>
      </c>
      <c r="C1465" s="56" t="s">
        <v>23740</v>
      </c>
      <c r="D1465" s="87">
        <f t="shared" si="95"/>
        <v>1204</v>
      </c>
      <c r="E1465" s="56" t="s">
        <v>20852</v>
      </c>
      <c r="F1465" s="56" t="s">
        <v>12167</v>
      </c>
      <c r="G1465" s="56" t="s">
        <v>12168</v>
      </c>
      <c r="H1465" s="56" t="s">
        <v>22846</v>
      </c>
      <c r="I1465" s="57">
        <v>-111058</v>
      </c>
      <c r="J1465" s="58" t="s">
        <v>11726</v>
      </c>
      <c r="K1465" s="57">
        <v>-8885</v>
      </c>
      <c r="L1465" s="59">
        <f t="shared" si="101"/>
        <v>-119943</v>
      </c>
      <c r="Y1465" s="59" t="e">
        <f>+VLOOKUP(D1465,'Thanh toán '!M$9244:N$9365,2,0)</f>
        <v>#N/A</v>
      </c>
      <c r="Z1465" s="59" t="e">
        <f t="shared" si="102"/>
        <v>#N/A</v>
      </c>
      <c r="AA1465">
        <f>+VLOOKUP(D1465,'Thanh toán '!M$10227:N$10360,2,0)</f>
        <v>-119943</v>
      </c>
      <c r="AB1465" s="59">
        <f t="shared" si="100"/>
        <v>0</v>
      </c>
    </row>
    <row r="1466" spans="1:28" hidden="1" x14ac:dyDescent="0.3">
      <c r="A1466">
        <f t="shared" si="94"/>
        <v>9</v>
      </c>
      <c r="B1466" s="55">
        <v>45195</v>
      </c>
      <c r="C1466" s="56" t="s">
        <v>23741</v>
      </c>
      <c r="D1466" s="87">
        <f t="shared" si="95"/>
        <v>1439</v>
      </c>
      <c r="E1466" s="56" t="s">
        <v>20974</v>
      </c>
      <c r="F1466" s="56" t="s">
        <v>12257</v>
      </c>
      <c r="G1466" s="56" t="s">
        <v>12258</v>
      </c>
      <c r="H1466" s="56" t="s">
        <v>23847</v>
      </c>
      <c r="I1466" s="57">
        <v>-437230</v>
      </c>
      <c r="J1466" s="58" t="s">
        <v>11726</v>
      </c>
      <c r="K1466" s="57">
        <v>-34978</v>
      </c>
      <c r="L1466" s="59">
        <f t="shared" si="101"/>
        <v>-472208</v>
      </c>
      <c r="Y1466" s="59" t="e">
        <f>+VLOOKUP(D1466,'Thanh toán '!M$9244:N$9365,2,0)</f>
        <v>#N/A</v>
      </c>
      <c r="Z1466" s="59" t="e">
        <f t="shared" si="102"/>
        <v>#N/A</v>
      </c>
      <c r="AA1466">
        <f>+VLOOKUP(D1466,'Thanh toán '!M$10227:N$10360,2,0)</f>
        <v>-472208</v>
      </c>
      <c r="AB1466" s="59">
        <f t="shared" si="100"/>
        <v>0</v>
      </c>
    </row>
    <row r="1467" spans="1:28" hidden="1" x14ac:dyDescent="0.3">
      <c r="A1467">
        <f t="shared" si="94"/>
        <v>9</v>
      </c>
      <c r="B1467" s="55">
        <v>45195</v>
      </c>
      <c r="C1467" s="56" t="s">
        <v>23742</v>
      </c>
      <c r="D1467" s="87">
        <f t="shared" si="95"/>
        <v>2188</v>
      </c>
      <c r="E1467" s="56" t="s">
        <v>20860</v>
      </c>
      <c r="F1467" s="56" t="s">
        <v>12215</v>
      </c>
      <c r="G1467" s="56" t="s">
        <v>12216</v>
      </c>
      <c r="H1467" s="56" t="s">
        <v>23848</v>
      </c>
      <c r="I1467" s="57">
        <v>-176400</v>
      </c>
      <c r="J1467" s="58" t="s">
        <v>11726</v>
      </c>
      <c r="K1467" s="57">
        <v>-14112</v>
      </c>
      <c r="L1467" s="59">
        <f t="shared" si="101"/>
        <v>-190512</v>
      </c>
      <c r="Y1467" s="59" t="e">
        <f>+VLOOKUP(D1467,'Thanh toán '!M$9244:N$9365,2,0)</f>
        <v>#N/A</v>
      </c>
      <c r="Z1467" s="59" t="e">
        <f t="shared" si="102"/>
        <v>#N/A</v>
      </c>
      <c r="AA1467">
        <f>+VLOOKUP(D1467,'Thanh toán '!M$10227:N$10360,2,0)</f>
        <v>-190512</v>
      </c>
      <c r="AB1467" s="59">
        <f t="shared" si="100"/>
        <v>0</v>
      </c>
    </row>
    <row r="1468" spans="1:28" hidden="1" x14ac:dyDescent="0.3">
      <c r="A1468">
        <f t="shared" si="94"/>
        <v>9</v>
      </c>
      <c r="B1468" s="55">
        <v>45195</v>
      </c>
      <c r="C1468" s="56" t="s">
        <v>23743</v>
      </c>
      <c r="D1468" s="87">
        <f t="shared" si="95"/>
        <v>2189</v>
      </c>
      <c r="E1468" s="56" t="s">
        <v>20860</v>
      </c>
      <c r="F1468" s="56" t="s">
        <v>12215</v>
      </c>
      <c r="G1468" s="56" t="s">
        <v>12216</v>
      </c>
      <c r="H1468" s="56" t="s">
        <v>23849</v>
      </c>
      <c r="I1468" s="57">
        <v>-256258</v>
      </c>
      <c r="J1468" s="58" t="s">
        <v>11726</v>
      </c>
      <c r="K1468" s="57">
        <v>-20501</v>
      </c>
      <c r="L1468" s="59">
        <f t="shared" si="101"/>
        <v>-276759</v>
      </c>
      <c r="Y1468" s="59" t="e">
        <f>+VLOOKUP(D1468,'Thanh toán '!M$9244:N$9365,2,0)</f>
        <v>#N/A</v>
      </c>
      <c r="Z1468" s="59" t="e">
        <f t="shared" si="102"/>
        <v>#N/A</v>
      </c>
      <c r="AA1468">
        <f>+VLOOKUP(D1468,'Thanh toán '!M$10227:N$10360,2,0)</f>
        <v>-276759</v>
      </c>
      <c r="AB1468" s="59">
        <f t="shared" si="100"/>
        <v>0</v>
      </c>
    </row>
    <row r="1469" spans="1:28" hidden="1" x14ac:dyDescent="0.3">
      <c r="A1469">
        <f t="shared" si="94"/>
        <v>9</v>
      </c>
      <c r="B1469" s="55">
        <v>45195</v>
      </c>
      <c r="C1469" s="56" t="s">
        <v>23744</v>
      </c>
      <c r="D1469" s="87">
        <f t="shared" si="95"/>
        <v>3268</v>
      </c>
      <c r="E1469" s="56" t="s">
        <v>20847</v>
      </c>
      <c r="F1469" s="56" t="s">
        <v>11860</v>
      </c>
      <c r="G1469" s="56" t="s">
        <v>11719</v>
      </c>
      <c r="H1469" s="56" t="s">
        <v>23850</v>
      </c>
      <c r="I1469" s="57">
        <v>-88846</v>
      </c>
      <c r="J1469" s="58" t="s">
        <v>11726</v>
      </c>
      <c r="K1469" s="57">
        <v>-7108</v>
      </c>
      <c r="L1469" s="59">
        <f t="shared" si="101"/>
        <v>-95954</v>
      </c>
      <c r="Y1469" s="59" t="e">
        <f>+VLOOKUP(D1469,'Thanh toán '!M$9244:N$9365,2,0)</f>
        <v>#N/A</v>
      </c>
      <c r="Z1469" s="59" t="e">
        <f t="shared" si="102"/>
        <v>#N/A</v>
      </c>
      <c r="AA1469">
        <f>+VLOOKUP(D1469,'Thanh toán '!M$10227:N$10360,2,0)</f>
        <v>-95954</v>
      </c>
      <c r="AB1469" s="59">
        <f t="shared" si="100"/>
        <v>0</v>
      </c>
    </row>
    <row r="1470" spans="1:28" hidden="1" x14ac:dyDescent="0.3">
      <c r="A1470">
        <f t="shared" si="94"/>
        <v>9</v>
      </c>
      <c r="B1470" s="55">
        <v>45196</v>
      </c>
      <c r="C1470" s="56" t="s">
        <v>14107</v>
      </c>
      <c r="D1470" s="87">
        <f t="shared" si="95"/>
        <v>680</v>
      </c>
      <c r="E1470" s="56" t="s">
        <v>21307</v>
      </c>
      <c r="F1470" s="56" t="s">
        <v>12890</v>
      </c>
      <c r="G1470" s="56" t="s">
        <v>12891</v>
      </c>
      <c r="H1470" s="56" t="s">
        <v>23851</v>
      </c>
      <c r="I1470" s="57">
        <v>-100364</v>
      </c>
      <c r="J1470" s="58" t="s">
        <v>11726</v>
      </c>
      <c r="K1470" s="57">
        <v>-8029</v>
      </c>
      <c r="L1470" s="59">
        <f t="shared" si="101"/>
        <v>-108393</v>
      </c>
      <c r="Y1470" s="59" t="e">
        <f>+VLOOKUP(D1470,'Thanh toán '!M$9244:N$9365,2,0)</f>
        <v>#N/A</v>
      </c>
      <c r="Z1470" s="59" t="e">
        <f t="shared" si="102"/>
        <v>#N/A</v>
      </c>
      <c r="AA1470">
        <f>+VLOOKUP(D1470,'Thanh toán '!M$10227:N$10360,2,0)</f>
        <v>-108393</v>
      </c>
      <c r="AB1470" s="59">
        <f t="shared" si="100"/>
        <v>0</v>
      </c>
    </row>
    <row r="1471" spans="1:28" hidden="1" x14ac:dyDescent="0.3">
      <c r="A1471">
        <f t="shared" si="94"/>
        <v>9</v>
      </c>
      <c r="B1471" s="55">
        <v>45196</v>
      </c>
      <c r="C1471" s="56" t="s">
        <v>14334</v>
      </c>
      <c r="D1471" s="87">
        <f t="shared" si="95"/>
        <v>1023</v>
      </c>
      <c r="E1471" s="56" t="s">
        <v>20842</v>
      </c>
      <c r="F1471" s="56" t="s">
        <v>11838</v>
      </c>
      <c r="G1471" s="56" t="s">
        <v>11839</v>
      </c>
      <c r="H1471" s="56" t="s">
        <v>23852</v>
      </c>
      <c r="I1471" s="57">
        <v>-353737</v>
      </c>
      <c r="J1471" s="58" t="s">
        <v>11726</v>
      </c>
      <c r="K1471" s="57">
        <v>-28299</v>
      </c>
      <c r="L1471" s="59">
        <f t="shared" si="101"/>
        <v>-382036</v>
      </c>
      <c r="Y1471" s="59" t="e">
        <f>+VLOOKUP(D1471,'Thanh toán '!M$9244:N$9365,2,0)</f>
        <v>#N/A</v>
      </c>
      <c r="Z1471" s="59" t="e">
        <f t="shared" si="102"/>
        <v>#N/A</v>
      </c>
      <c r="AA1471">
        <f>+VLOOKUP(D1471,'Thanh toán '!M$10227:N$10360,2,0)</f>
        <v>-382036</v>
      </c>
      <c r="AB1471" s="59">
        <f t="shared" si="100"/>
        <v>0</v>
      </c>
    </row>
    <row r="1472" spans="1:28" hidden="1" x14ac:dyDescent="0.3">
      <c r="A1472">
        <f t="shared" si="94"/>
        <v>9</v>
      </c>
      <c r="B1472" s="55">
        <v>45196</v>
      </c>
      <c r="C1472" s="56" t="s">
        <v>14378</v>
      </c>
      <c r="D1472" s="87">
        <f t="shared" si="95"/>
        <v>1096</v>
      </c>
      <c r="E1472" s="56" t="s">
        <v>20866</v>
      </c>
      <c r="F1472" s="56" t="s">
        <v>12228</v>
      </c>
      <c r="G1472" s="56" t="s">
        <v>12229</v>
      </c>
      <c r="H1472" s="56" t="s">
        <v>23853</v>
      </c>
      <c r="I1472" s="57">
        <v>-119066</v>
      </c>
      <c r="J1472" s="58" t="s">
        <v>11726</v>
      </c>
      <c r="K1472" s="57">
        <v>-9525</v>
      </c>
      <c r="L1472" s="59">
        <f t="shared" si="101"/>
        <v>-128591</v>
      </c>
      <c r="Y1472" s="59" t="s">
        <v>20864</v>
      </c>
      <c r="Z1472" s="59" t="e">
        <f t="shared" si="102"/>
        <v>#VALUE!</v>
      </c>
      <c r="AA1472">
        <f>+VLOOKUP(D1472,'Thanh toán '!M$10227:N$10360,2,0)</f>
        <v>-128591</v>
      </c>
      <c r="AB1472" s="59">
        <f t="shared" si="100"/>
        <v>0</v>
      </c>
    </row>
    <row r="1473" spans="1:28" hidden="1" x14ac:dyDescent="0.3">
      <c r="A1473">
        <f t="shared" si="94"/>
        <v>9</v>
      </c>
      <c r="B1473" s="55">
        <v>45196</v>
      </c>
      <c r="C1473" s="56" t="s">
        <v>23745</v>
      </c>
      <c r="D1473" s="87">
        <f t="shared" si="95"/>
        <v>38547</v>
      </c>
      <c r="E1473" s="56" t="s">
        <v>20824</v>
      </c>
      <c r="F1473" s="56" t="s">
        <v>11799</v>
      </c>
      <c r="G1473" s="56" t="s">
        <v>11725</v>
      </c>
      <c r="H1473" s="56" t="s">
        <v>23854</v>
      </c>
      <c r="I1473" s="57">
        <v>-146862</v>
      </c>
      <c r="J1473" s="58" t="s">
        <v>11726</v>
      </c>
      <c r="K1473" s="57">
        <v>-11749</v>
      </c>
      <c r="L1473" s="59">
        <f t="shared" si="101"/>
        <v>-158611</v>
      </c>
      <c r="Y1473" s="59" t="e">
        <f>+VLOOKUP(D1473,'Thanh toán '!M$9244:N$9365,2,0)</f>
        <v>#N/A</v>
      </c>
      <c r="Z1473" s="59" t="e">
        <f t="shared" si="102"/>
        <v>#N/A</v>
      </c>
      <c r="AA1473">
        <f>+VLOOKUP(D1473,'Thanh toán '!M$10227:N$10360,2,0)</f>
        <v>-158611</v>
      </c>
      <c r="AB1473" s="59">
        <f t="shared" si="100"/>
        <v>0</v>
      </c>
    </row>
    <row r="1474" spans="1:28" hidden="1" x14ac:dyDescent="0.3">
      <c r="A1474">
        <f t="shared" si="94"/>
        <v>9</v>
      </c>
      <c r="B1474" s="55">
        <v>45197</v>
      </c>
      <c r="C1474" s="56" t="s">
        <v>14593</v>
      </c>
      <c r="D1474" s="87">
        <f t="shared" si="95"/>
        <v>1774</v>
      </c>
      <c r="E1474" s="56" t="s">
        <v>20827</v>
      </c>
      <c r="F1474" s="56" t="s">
        <v>11970</v>
      </c>
      <c r="G1474" s="56" t="s">
        <v>11971</v>
      </c>
      <c r="H1474" s="56" t="s">
        <v>23808</v>
      </c>
      <c r="I1474" s="57">
        <v>-357198</v>
      </c>
      <c r="J1474" s="58" t="s">
        <v>11726</v>
      </c>
      <c r="K1474" s="57">
        <v>-28576</v>
      </c>
      <c r="L1474" s="59">
        <f t="shared" si="101"/>
        <v>-385774</v>
      </c>
      <c r="Y1474" s="59" t="e">
        <f>+VLOOKUP(D1474,'Thanh toán '!M$9244:N$9365,2,0)</f>
        <v>#N/A</v>
      </c>
      <c r="Z1474" s="59" t="e">
        <f t="shared" si="102"/>
        <v>#N/A</v>
      </c>
      <c r="AA1474">
        <f>+VLOOKUP(D1474,'Thanh toán '!M$10227:N$10360,2,0)</f>
        <v>-385774</v>
      </c>
      <c r="AB1474" s="59">
        <f t="shared" si="100"/>
        <v>0</v>
      </c>
    </row>
    <row r="1475" spans="1:28" hidden="1" x14ac:dyDescent="0.3">
      <c r="A1475">
        <f t="shared" si="94"/>
        <v>9</v>
      </c>
      <c r="B1475" s="55">
        <v>45197</v>
      </c>
      <c r="C1475" s="56" t="s">
        <v>23746</v>
      </c>
      <c r="D1475" s="87">
        <f t="shared" si="95"/>
        <v>1779</v>
      </c>
      <c r="E1475" s="56" t="s">
        <v>20827</v>
      </c>
      <c r="F1475" s="56" t="s">
        <v>11970</v>
      </c>
      <c r="G1475" s="56" t="s">
        <v>11971</v>
      </c>
      <c r="H1475" s="56" t="s">
        <v>21858</v>
      </c>
      <c r="I1475" s="57">
        <v>-607366</v>
      </c>
      <c r="J1475" s="58" t="s">
        <v>11726</v>
      </c>
      <c r="K1475" s="57">
        <v>-48589</v>
      </c>
      <c r="L1475" s="59">
        <f t="shared" si="101"/>
        <v>-655955</v>
      </c>
      <c r="Y1475" s="59" t="e">
        <f>+VLOOKUP(D1475,'Thanh toán '!M$9244:N$9365,2,0)</f>
        <v>#N/A</v>
      </c>
      <c r="Z1475" s="59" t="e">
        <f t="shared" si="102"/>
        <v>#N/A</v>
      </c>
      <c r="AA1475">
        <f>+VLOOKUP(D1475,'Thanh toán '!M$10227:N$10360,2,0)</f>
        <v>-655955</v>
      </c>
      <c r="AB1475" s="59">
        <f t="shared" si="100"/>
        <v>0</v>
      </c>
    </row>
    <row r="1476" spans="1:28" hidden="1" x14ac:dyDescent="0.3">
      <c r="A1476">
        <f t="shared" si="94"/>
        <v>9</v>
      </c>
      <c r="B1476" s="55">
        <v>45198</v>
      </c>
      <c r="C1476" s="56" t="s">
        <v>14467</v>
      </c>
      <c r="D1476" s="87">
        <f t="shared" si="95"/>
        <v>1565</v>
      </c>
      <c r="E1476" s="56" t="s">
        <v>20826</v>
      </c>
      <c r="F1476" s="56" t="s">
        <v>12161</v>
      </c>
      <c r="G1476" s="56" t="s">
        <v>12162</v>
      </c>
      <c r="H1476" s="56" t="s">
        <v>23855</v>
      </c>
      <c r="I1476" s="57">
        <v>-178343</v>
      </c>
      <c r="J1476" s="58" t="s">
        <v>11726</v>
      </c>
      <c r="K1476" s="57">
        <v>-14267</v>
      </c>
      <c r="L1476" s="59">
        <f t="shared" si="101"/>
        <v>-192610</v>
      </c>
      <c r="Y1476" s="59" t="e">
        <f>+VLOOKUP(D1476,'Thanh toán '!M$9244:N$9365,2,0)</f>
        <v>#N/A</v>
      </c>
      <c r="Z1476" s="59" t="e">
        <f t="shared" si="102"/>
        <v>#N/A</v>
      </c>
      <c r="AA1476">
        <f>+VLOOKUP(D1476,'Thanh toán '!M$10227:N$10360,2,0)</f>
        <v>-192610</v>
      </c>
      <c r="AB1476" s="59">
        <f t="shared" si="100"/>
        <v>0</v>
      </c>
    </row>
    <row r="1477" spans="1:28" hidden="1" x14ac:dyDescent="0.3">
      <c r="A1477">
        <f t="shared" si="94"/>
        <v>9</v>
      </c>
      <c r="B1477" s="55">
        <v>45198</v>
      </c>
      <c r="C1477" s="56" t="s">
        <v>14474</v>
      </c>
      <c r="D1477" s="87">
        <f t="shared" si="95"/>
        <v>1575</v>
      </c>
      <c r="E1477" s="56" t="s">
        <v>20884</v>
      </c>
      <c r="F1477" s="56" t="s">
        <v>12179</v>
      </c>
      <c r="G1477" s="56" t="s">
        <v>12180</v>
      </c>
      <c r="H1477" s="56" t="s">
        <v>21478</v>
      </c>
      <c r="I1477" s="57">
        <v>-341182</v>
      </c>
      <c r="J1477" s="58" t="s">
        <v>11726</v>
      </c>
      <c r="K1477" s="57">
        <v>-27295</v>
      </c>
      <c r="L1477" s="59">
        <f t="shared" si="101"/>
        <v>-368477</v>
      </c>
      <c r="Y1477" s="59" t="s">
        <v>20864</v>
      </c>
      <c r="Z1477" s="59" t="e">
        <f t="shared" si="102"/>
        <v>#VALUE!</v>
      </c>
      <c r="AA1477">
        <f>+VLOOKUP(D1477,'Thanh toán '!M$10227:N$10360,2,0)</f>
        <v>-368477</v>
      </c>
      <c r="AB1477" s="59">
        <f t="shared" si="100"/>
        <v>0</v>
      </c>
    </row>
    <row r="1478" spans="1:28" hidden="1" x14ac:dyDescent="0.3">
      <c r="A1478">
        <f t="shared" si="94"/>
        <v>9</v>
      </c>
      <c r="B1478" s="55">
        <v>45198</v>
      </c>
      <c r="C1478" s="56" t="s">
        <v>23747</v>
      </c>
      <c r="D1478" s="87">
        <f t="shared" si="95"/>
        <v>1576</v>
      </c>
      <c r="E1478" s="56" t="s">
        <v>20884</v>
      </c>
      <c r="F1478" s="56" t="s">
        <v>12179</v>
      </c>
      <c r="G1478" s="56" t="s">
        <v>12180</v>
      </c>
      <c r="H1478" s="56" t="s">
        <v>22681</v>
      </c>
      <c r="I1478" s="57">
        <v>-90143</v>
      </c>
      <c r="J1478" s="58" t="s">
        <v>11726</v>
      </c>
      <c r="K1478" s="57">
        <v>-7211</v>
      </c>
      <c r="L1478" s="59">
        <f t="shared" si="101"/>
        <v>-97354</v>
      </c>
      <c r="Y1478" s="59" t="e">
        <f>+VLOOKUP(D1478,'Thanh toán '!M$9244:N$9365,2,0)</f>
        <v>#N/A</v>
      </c>
      <c r="Z1478" s="59" t="e">
        <f t="shared" si="102"/>
        <v>#N/A</v>
      </c>
      <c r="AA1478">
        <f>+VLOOKUP(D1478,'Thanh toán '!M$10227:N$10360,2,0)</f>
        <v>-97354</v>
      </c>
      <c r="AB1478" s="59">
        <f t="shared" si="100"/>
        <v>0</v>
      </c>
    </row>
    <row r="1479" spans="1:28" hidden="1" x14ac:dyDescent="0.3">
      <c r="A1479">
        <f t="shared" ref="A1479:A1542" si="103">+MONTH(B1479)</f>
        <v>9</v>
      </c>
      <c r="B1479" s="55">
        <v>45198</v>
      </c>
      <c r="C1479" s="56" t="s">
        <v>23748</v>
      </c>
      <c r="D1479" s="87">
        <f t="shared" ref="D1479:D1542" si="104">+C1479*1</f>
        <v>38700</v>
      </c>
      <c r="E1479" s="56" t="s">
        <v>20824</v>
      </c>
      <c r="F1479" s="56" t="s">
        <v>11799</v>
      </c>
      <c r="G1479" s="56" t="s">
        <v>11725</v>
      </c>
      <c r="H1479" s="56" t="s">
        <v>23856</v>
      </c>
      <c r="I1479" s="57">
        <v>-68063</v>
      </c>
      <c r="J1479" s="58" t="s">
        <v>11726</v>
      </c>
      <c r="K1479" s="57">
        <v>-5445</v>
      </c>
      <c r="L1479" s="59">
        <f t="shared" si="101"/>
        <v>-73508</v>
      </c>
      <c r="Y1479" s="59" t="e">
        <f>+VLOOKUP(D1479,'Thanh toán '!M$9244:N$9365,2,0)</f>
        <v>#N/A</v>
      </c>
      <c r="Z1479" s="59" t="e">
        <f t="shared" si="102"/>
        <v>#N/A</v>
      </c>
      <c r="AA1479">
        <f>+VLOOKUP(D1479,'Thanh toán '!M$10227:N$10360,2,0)</f>
        <v>-73508</v>
      </c>
      <c r="AB1479" s="59">
        <f t="shared" si="100"/>
        <v>0</v>
      </c>
    </row>
    <row r="1480" spans="1:28" hidden="1" x14ac:dyDescent="0.3">
      <c r="A1480">
        <f t="shared" si="103"/>
        <v>9</v>
      </c>
      <c r="B1480" s="55">
        <v>45198</v>
      </c>
      <c r="C1480" s="56" t="s">
        <v>23749</v>
      </c>
      <c r="D1480" s="87">
        <f t="shared" si="104"/>
        <v>38739</v>
      </c>
      <c r="E1480" s="56" t="s">
        <v>20824</v>
      </c>
      <c r="F1480" s="56" t="s">
        <v>11799</v>
      </c>
      <c r="G1480" s="56" t="s">
        <v>11725</v>
      </c>
      <c r="H1480" s="56" t="s">
        <v>23857</v>
      </c>
      <c r="I1480" s="57">
        <v>-267566</v>
      </c>
      <c r="J1480" s="58" t="s">
        <v>11726</v>
      </c>
      <c r="K1480" s="57">
        <v>-21405</v>
      </c>
      <c r="L1480" s="59">
        <f t="shared" si="101"/>
        <v>-288971</v>
      </c>
      <c r="Y1480" s="59" t="e">
        <f>+VLOOKUP(D1480,'Thanh toán '!M$9244:N$9365,2,0)</f>
        <v>#N/A</v>
      </c>
      <c r="Z1480" s="59" t="e">
        <f t="shared" si="102"/>
        <v>#N/A</v>
      </c>
      <c r="AA1480">
        <f>+VLOOKUP(D1480,'Thanh toán '!M$10227:N$10360,2,0)</f>
        <v>-288971</v>
      </c>
      <c r="AB1480" s="59">
        <f t="shared" si="100"/>
        <v>0</v>
      </c>
    </row>
    <row r="1481" spans="1:28" hidden="1" x14ac:dyDescent="0.3">
      <c r="A1481">
        <f t="shared" si="103"/>
        <v>9</v>
      </c>
      <c r="B1481" s="55">
        <v>45198</v>
      </c>
      <c r="C1481" s="56" t="s">
        <v>23750</v>
      </c>
      <c r="D1481" s="87">
        <f t="shared" si="104"/>
        <v>38761</v>
      </c>
      <c r="E1481" s="56" t="s">
        <v>20824</v>
      </c>
      <c r="F1481" s="56" t="s">
        <v>11799</v>
      </c>
      <c r="G1481" s="56" t="s">
        <v>11725</v>
      </c>
      <c r="H1481" s="56" t="s">
        <v>23858</v>
      </c>
      <c r="I1481" s="57">
        <v>-453750</v>
      </c>
      <c r="J1481" s="58" t="s">
        <v>11726</v>
      </c>
      <c r="K1481" s="57">
        <v>-36300</v>
      </c>
      <c r="L1481" s="59">
        <f t="shared" si="101"/>
        <v>-490050</v>
      </c>
      <c r="Y1481" s="59" t="e">
        <f>+VLOOKUP(D1481,'Thanh toán '!M$9244:N$9365,2,0)</f>
        <v>#N/A</v>
      </c>
      <c r="Z1481" s="59" t="e">
        <f t="shared" si="102"/>
        <v>#N/A</v>
      </c>
      <c r="AA1481">
        <f>+VLOOKUP(D1481,'Thanh toán '!M$10227:N$10360,2,0)</f>
        <v>-490050</v>
      </c>
      <c r="AB1481" s="59">
        <f t="shared" si="100"/>
        <v>0</v>
      </c>
    </row>
    <row r="1482" spans="1:28" hidden="1" x14ac:dyDescent="0.3">
      <c r="A1482">
        <f t="shared" si="103"/>
        <v>9</v>
      </c>
      <c r="B1482" s="55">
        <v>45198</v>
      </c>
      <c r="C1482" s="56" t="s">
        <v>23751</v>
      </c>
      <c r="D1482" s="87">
        <f t="shared" si="104"/>
        <v>38870</v>
      </c>
      <c r="E1482" s="56" t="s">
        <v>20824</v>
      </c>
      <c r="F1482" s="56" t="s">
        <v>11799</v>
      </c>
      <c r="G1482" s="56" t="s">
        <v>11725</v>
      </c>
      <c r="H1482" s="56" t="s">
        <v>23859</v>
      </c>
      <c r="I1482" s="57">
        <v>-145200</v>
      </c>
      <c r="J1482" s="58" t="s">
        <v>11720</v>
      </c>
      <c r="K1482" s="57">
        <v>-14520</v>
      </c>
      <c r="L1482" s="59">
        <f t="shared" si="101"/>
        <v>-159720</v>
      </c>
      <c r="Y1482" s="59" t="e">
        <f>+VLOOKUP(D1482,'Thanh toán '!M$9244:N$9365,2,0)</f>
        <v>#N/A</v>
      </c>
      <c r="Z1482" s="59" t="e">
        <f t="shared" si="102"/>
        <v>#N/A</v>
      </c>
      <c r="AA1482">
        <f>+VLOOKUP(D1482,'Thanh toán '!M$10227:N$10360,2,0)</f>
        <v>-159720</v>
      </c>
      <c r="AB1482" s="59">
        <f t="shared" si="100"/>
        <v>0</v>
      </c>
    </row>
    <row r="1483" spans="1:28" hidden="1" x14ac:dyDescent="0.3">
      <c r="A1483">
        <f t="shared" si="103"/>
        <v>9</v>
      </c>
      <c r="B1483" s="55">
        <v>45198</v>
      </c>
      <c r="C1483" s="56" t="s">
        <v>23752</v>
      </c>
      <c r="D1483" s="87">
        <f t="shared" si="104"/>
        <v>38884</v>
      </c>
      <c r="E1483" s="56" t="s">
        <v>20824</v>
      </c>
      <c r="F1483" s="56" t="s">
        <v>11799</v>
      </c>
      <c r="G1483" s="56" t="s">
        <v>11725</v>
      </c>
      <c r="H1483" s="56" t="s">
        <v>23860</v>
      </c>
      <c r="I1483" s="57">
        <v>-136126</v>
      </c>
      <c r="J1483" s="58" t="s">
        <v>11720</v>
      </c>
      <c r="K1483" s="57">
        <v>-13613</v>
      </c>
      <c r="L1483" s="59">
        <f t="shared" si="101"/>
        <v>-149739</v>
      </c>
      <c r="Y1483" s="59" t="e">
        <f>+VLOOKUP(D1483,'Thanh toán '!M$9244:N$9365,2,0)</f>
        <v>#N/A</v>
      </c>
      <c r="Z1483" s="59" t="e">
        <f t="shared" si="102"/>
        <v>#N/A</v>
      </c>
      <c r="AA1483">
        <f>+VLOOKUP(D1483,'Thanh toán '!M$10227:N$10360,2,0)</f>
        <v>-149739</v>
      </c>
      <c r="AB1483" s="59">
        <f t="shared" si="100"/>
        <v>0</v>
      </c>
    </row>
    <row r="1484" spans="1:28" hidden="1" x14ac:dyDescent="0.3">
      <c r="A1484">
        <f t="shared" si="103"/>
        <v>9</v>
      </c>
      <c r="B1484" s="55">
        <v>45198</v>
      </c>
      <c r="C1484" s="56" t="s">
        <v>23753</v>
      </c>
      <c r="D1484" s="87">
        <f t="shared" si="104"/>
        <v>38925</v>
      </c>
      <c r="E1484" s="56" t="s">
        <v>20824</v>
      </c>
      <c r="F1484" s="56" t="s">
        <v>11799</v>
      </c>
      <c r="G1484" s="56" t="s">
        <v>11725</v>
      </c>
      <c r="H1484" s="56" t="s">
        <v>23861</v>
      </c>
      <c r="I1484" s="57">
        <v>-90750</v>
      </c>
      <c r="J1484" s="58" t="s">
        <v>11726</v>
      </c>
      <c r="K1484" s="57">
        <v>-7260</v>
      </c>
      <c r="L1484" s="59">
        <f t="shared" si="101"/>
        <v>-98010</v>
      </c>
      <c r="Y1484" s="59" t="e">
        <f>+VLOOKUP(D1484,'Thanh toán '!M$9244:N$9365,2,0)</f>
        <v>#N/A</v>
      </c>
      <c r="Z1484" s="59" t="e">
        <f t="shared" si="102"/>
        <v>#N/A</v>
      </c>
      <c r="AA1484">
        <f>+VLOOKUP(D1484,'Thanh toán '!M$10227:N$10360,2,0)</f>
        <v>-98010</v>
      </c>
      <c r="AB1484" s="59">
        <f t="shared" si="100"/>
        <v>0</v>
      </c>
    </row>
    <row r="1485" spans="1:28" hidden="1" x14ac:dyDescent="0.3">
      <c r="A1485">
        <f t="shared" si="103"/>
        <v>9</v>
      </c>
      <c r="B1485" s="55">
        <v>45198</v>
      </c>
      <c r="C1485" s="56" t="s">
        <v>23754</v>
      </c>
      <c r="D1485" s="87">
        <f t="shared" si="104"/>
        <v>39033</v>
      </c>
      <c r="E1485" s="56" t="s">
        <v>20824</v>
      </c>
      <c r="F1485" s="56" t="s">
        <v>11799</v>
      </c>
      <c r="G1485" s="56" t="s">
        <v>11725</v>
      </c>
      <c r="H1485" s="56" t="s">
        <v>23862</v>
      </c>
      <c r="I1485" s="57">
        <v>-272298</v>
      </c>
      <c r="J1485" s="58" t="s">
        <v>11726</v>
      </c>
      <c r="K1485" s="57">
        <v>-21784</v>
      </c>
      <c r="L1485" s="59">
        <f t="shared" si="101"/>
        <v>-294082</v>
      </c>
      <c r="Y1485" s="59" t="e">
        <f>+VLOOKUP(D1485,'Thanh toán '!M$9244:N$9365,2,0)</f>
        <v>#N/A</v>
      </c>
      <c r="Z1485" s="59" t="e">
        <f t="shared" si="102"/>
        <v>#N/A</v>
      </c>
      <c r="AA1485">
        <f>+VLOOKUP(D1485,'Thanh toán '!M$10227:N$10360,2,0)</f>
        <v>-294082</v>
      </c>
      <c r="AB1485" s="59">
        <f t="shared" si="100"/>
        <v>0</v>
      </c>
    </row>
    <row r="1486" spans="1:28" x14ac:dyDescent="0.3">
      <c r="A1486">
        <f t="shared" si="103"/>
        <v>10</v>
      </c>
      <c r="B1486" s="55">
        <v>45205</v>
      </c>
      <c r="C1486" s="56" t="s">
        <v>25399</v>
      </c>
      <c r="D1486" s="87">
        <f t="shared" si="104"/>
        <v>640</v>
      </c>
      <c r="E1486" s="56" t="s">
        <v>20830</v>
      </c>
      <c r="F1486" s="56" t="s">
        <v>12026</v>
      </c>
      <c r="G1486" s="56" t="s">
        <v>12027</v>
      </c>
      <c r="H1486" s="56" t="s">
        <v>25400</v>
      </c>
      <c r="I1486" s="57">
        <v>-111058</v>
      </c>
      <c r="J1486" s="58" t="s">
        <v>11726</v>
      </c>
      <c r="K1486" s="57">
        <v>-8885</v>
      </c>
      <c r="L1486" s="57">
        <v>-119943</v>
      </c>
      <c r="AA1486" t="e">
        <f>+VLOOKUP(D1486,'Thanh toán '!M$10227:N$10360,2,0)</f>
        <v>#N/A</v>
      </c>
    </row>
    <row r="1487" spans="1:28" x14ac:dyDescent="0.3">
      <c r="A1487">
        <f t="shared" si="103"/>
        <v>10</v>
      </c>
      <c r="B1487" s="55">
        <v>45209</v>
      </c>
      <c r="C1487" s="56" t="s">
        <v>14065</v>
      </c>
      <c r="D1487" s="87">
        <f t="shared" si="104"/>
        <v>649</v>
      </c>
      <c r="E1487" s="56" t="s">
        <v>20830</v>
      </c>
      <c r="F1487" s="56" t="s">
        <v>12026</v>
      </c>
      <c r="G1487" s="56" t="s">
        <v>12027</v>
      </c>
      <c r="H1487" s="56" t="s">
        <v>25401</v>
      </c>
      <c r="I1487" s="57">
        <v>-287100</v>
      </c>
      <c r="J1487" s="58" t="s">
        <v>11726</v>
      </c>
      <c r="K1487" s="57">
        <v>-22968</v>
      </c>
      <c r="L1487" s="57">
        <v>-310068</v>
      </c>
      <c r="AA1487" t="e">
        <f>+VLOOKUP(D1487,'Thanh toán '!M$10227:N$10360,2,0)</f>
        <v>#N/A</v>
      </c>
    </row>
    <row r="1488" spans="1:28" x14ac:dyDescent="0.3">
      <c r="A1488">
        <f t="shared" si="103"/>
        <v>10</v>
      </c>
      <c r="B1488" s="55">
        <v>45217</v>
      </c>
      <c r="C1488" s="56" t="s">
        <v>14082</v>
      </c>
      <c r="D1488" s="87">
        <f t="shared" si="104"/>
        <v>663</v>
      </c>
      <c r="E1488" s="56" t="s">
        <v>20830</v>
      </c>
      <c r="F1488" s="56" t="s">
        <v>12026</v>
      </c>
      <c r="G1488" s="56" t="s">
        <v>12027</v>
      </c>
      <c r="H1488" s="56" t="s">
        <v>25402</v>
      </c>
      <c r="I1488" s="57">
        <v>-182008</v>
      </c>
      <c r="J1488" s="58" t="s">
        <v>11726</v>
      </c>
      <c r="K1488" s="57">
        <v>-14561</v>
      </c>
      <c r="L1488" s="57">
        <v>-196569</v>
      </c>
      <c r="AA1488" t="e">
        <f>+VLOOKUP(D1488,'Thanh toán '!M$10227:N$10360,2,0)</f>
        <v>#N/A</v>
      </c>
    </row>
    <row r="1489" spans="1:28" x14ac:dyDescent="0.3">
      <c r="A1489">
        <f t="shared" si="103"/>
        <v>10</v>
      </c>
      <c r="B1489" s="55">
        <v>45223</v>
      </c>
      <c r="C1489" s="56" t="s">
        <v>14092</v>
      </c>
      <c r="D1489" s="87">
        <f t="shared" si="104"/>
        <v>670</v>
      </c>
      <c r="E1489" s="56" t="s">
        <v>20830</v>
      </c>
      <c r="F1489" s="56" t="s">
        <v>12026</v>
      </c>
      <c r="G1489" s="56" t="s">
        <v>12027</v>
      </c>
      <c r="H1489" s="56" t="s">
        <v>25403</v>
      </c>
      <c r="I1489" s="57">
        <v>-141900</v>
      </c>
      <c r="J1489" s="58" t="s">
        <v>11726</v>
      </c>
      <c r="K1489" s="57">
        <v>-11352</v>
      </c>
      <c r="L1489" s="57">
        <v>-153252</v>
      </c>
      <c r="AA1489" t="s">
        <v>20864</v>
      </c>
      <c r="AB1489" s="59" t="e">
        <f>+AA1489-L1489</f>
        <v>#VALUE!</v>
      </c>
    </row>
    <row r="1490" spans="1:28" x14ac:dyDescent="0.3">
      <c r="A1490">
        <f t="shared" si="103"/>
        <v>10</v>
      </c>
      <c r="B1490" s="55">
        <v>45223</v>
      </c>
      <c r="C1490" s="56" t="s">
        <v>14095</v>
      </c>
      <c r="D1490" s="87">
        <f t="shared" si="104"/>
        <v>672</v>
      </c>
      <c r="E1490" s="56" t="s">
        <v>20830</v>
      </c>
      <c r="F1490" s="56" t="s">
        <v>12026</v>
      </c>
      <c r="G1490" s="56" t="s">
        <v>12027</v>
      </c>
      <c r="H1490" s="56" t="s">
        <v>25404</v>
      </c>
      <c r="I1490" s="57">
        <v>-50182</v>
      </c>
      <c r="J1490" s="58" t="s">
        <v>11726</v>
      </c>
      <c r="K1490" s="57">
        <v>-4015</v>
      </c>
      <c r="L1490" s="57">
        <v>-54197</v>
      </c>
      <c r="AA1490" t="e">
        <f>+VLOOKUP(D1490,'Thanh toán '!M$10227:N$10360,2,0)</f>
        <v>#N/A</v>
      </c>
    </row>
    <row r="1491" spans="1:28" x14ac:dyDescent="0.3">
      <c r="A1491">
        <f t="shared" si="103"/>
        <v>10</v>
      </c>
      <c r="B1491" s="55">
        <v>45223</v>
      </c>
      <c r="C1491" s="56" t="s">
        <v>14101</v>
      </c>
      <c r="D1491" s="87">
        <f t="shared" si="104"/>
        <v>676</v>
      </c>
      <c r="E1491" s="56" t="s">
        <v>20830</v>
      </c>
      <c r="F1491" s="56" t="s">
        <v>12026</v>
      </c>
      <c r="G1491" s="56" t="s">
        <v>12027</v>
      </c>
      <c r="H1491" s="56" t="s">
        <v>25405</v>
      </c>
      <c r="I1491" s="57">
        <v>-148500</v>
      </c>
      <c r="J1491" s="58" t="s">
        <v>11726</v>
      </c>
      <c r="K1491" s="57">
        <v>-11880</v>
      </c>
      <c r="L1491" s="57">
        <v>-160380</v>
      </c>
      <c r="AA1491" t="e">
        <f>+VLOOKUP(D1491,'Thanh toán '!M$10227:N$10360,2,0)</f>
        <v>#N/A</v>
      </c>
    </row>
    <row r="1492" spans="1:28" x14ac:dyDescent="0.3">
      <c r="A1492">
        <f t="shared" si="103"/>
        <v>10</v>
      </c>
      <c r="B1492" s="55">
        <v>45223</v>
      </c>
      <c r="C1492" s="56" t="s">
        <v>14103</v>
      </c>
      <c r="D1492" s="87">
        <f t="shared" si="104"/>
        <v>677</v>
      </c>
      <c r="E1492" s="56" t="s">
        <v>20830</v>
      </c>
      <c r="F1492" s="56" t="s">
        <v>12026</v>
      </c>
      <c r="G1492" s="56" t="s">
        <v>12027</v>
      </c>
      <c r="H1492" s="56" t="s">
        <v>25406</v>
      </c>
      <c r="I1492" s="57">
        <v>-111058</v>
      </c>
      <c r="J1492" s="58" t="s">
        <v>11726</v>
      </c>
      <c r="K1492" s="57">
        <v>-8885</v>
      </c>
      <c r="L1492" s="57">
        <v>-119943</v>
      </c>
      <c r="AA1492" t="e">
        <f>+VLOOKUP(D1492,'Thanh toán '!M$10227:N$10360,2,0)</f>
        <v>#N/A</v>
      </c>
    </row>
    <row r="1493" spans="1:28" x14ac:dyDescent="0.3">
      <c r="A1493">
        <f t="shared" si="103"/>
        <v>10</v>
      </c>
      <c r="B1493" s="55">
        <v>45217</v>
      </c>
      <c r="C1493" s="56" t="s">
        <v>25407</v>
      </c>
      <c r="D1493" s="87">
        <f t="shared" si="104"/>
        <v>3364</v>
      </c>
      <c r="E1493" s="56" t="s">
        <v>20828</v>
      </c>
      <c r="F1493" s="56" t="s">
        <v>12367</v>
      </c>
      <c r="G1493" s="56" t="s">
        <v>12368</v>
      </c>
      <c r="H1493" s="56" t="s">
        <v>25408</v>
      </c>
      <c r="I1493" s="57">
        <v>-431448</v>
      </c>
      <c r="J1493" s="58" t="s">
        <v>11726</v>
      </c>
      <c r="K1493" s="57">
        <v>-34516</v>
      </c>
      <c r="L1493" s="57">
        <v>-465964</v>
      </c>
      <c r="AA1493" t="e">
        <f>+VLOOKUP(D1493,'Thanh toán '!M$10227:N$10360,2,0)</f>
        <v>#N/A</v>
      </c>
    </row>
    <row r="1494" spans="1:28" x14ac:dyDescent="0.3">
      <c r="A1494">
        <f t="shared" si="103"/>
        <v>10</v>
      </c>
      <c r="B1494" s="55">
        <v>45201</v>
      </c>
      <c r="C1494" s="56" t="s">
        <v>14158</v>
      </c>
      <c r="D1494" s="87">
        <f t="shared" si="104"/>
        <v>750</v>
      </c>
      <c r="E1494" s="56" t="s">
        <v>23755</v>
      </c>
      <c r="F1494" s="56" t="s">
        <v>17555</v>
      </c>
      <c r="G1494" s="56" t="s">
        <v>17556</v>
      </c>
      <c r="H1494" s="56" t="s">
        <v>25409</v>
      </c>
      <c r="I1494" s="57">
        <v>-90750</v>
      </c>
      <c r="J1494" s="58" t="s">
        <v>11726</v>
      </c>
      <c r="K1494" s="57">
        <v>-7260</v>
      </c>
      <c r="L1494" s="57">
        <v>-98010</v>
      </c>
      <c r="AA1494" t="e">
        <f>+VLOOKUP(D1494,'Thanh toán '!M$10227:N$10360,2,0)</f>
        <v>#N/A</v>
      </c>
    </row>
    <row r="1495" spans="1:28" x14ac:dyDescent="0.3">
      <c r="A1495">
        <f t="shared" si="103"/>
        <v>10</v>
      </c>
      <c r="B1495" s="55">
        <v>45211</v>
      </c>
      <c r="C1495" s="56" t="s">
        <v>14200</v>
      </c>
      <c r="D1495" s="87">
        <f t="shared" si="104"/>
        <v>790</v>
      </c>
      <c r="E1495" s="56" t="s">
        <v>23755</v>
      </c>
      <c r="F1495" s="56" t="s">
        <v>17555</v>
      </c>
      <c r="G1495" s="56" t="s">
        <v>17556</v>
      </c>
      <c r="H1495" s="56" t="s">
        <v>25410</v>
      </c>
      <c r="I1495" s="57">
        <v>-181500</v>
      </c>
      <c r="J1495" s="58" t="s">
        <v>11726</v>
      </c>
      <c r="K1495" s="57">
        <v>-14520</v>
      </c>
      <c r="L1495" s="57">
        <v>-196020</v>
      </c>
      <c r="AA1495" t="e">
        <f>+VLOOKUP(D1495,'Thanh toán '!M$10227:N$10360,2,0)</f>
        <v>#N/A</v>
      </c>
    </row>
    <row r="1496" spans="1:28" x14ac:dyDescent="0.3">
      <c r="A1496">
        <f t="shared" si="103"/>
        <v>10</v>
      </c>
      <c r="B1496" s="55">
        <v>45223</v>
      </c>
      <c r="C1496" s="56" t="s">
        <v>14217</v>
      </c>
      <c r="D1496" s="87">
        <f t="shared" si="104"/>
        <v>826</v>
      </c>
      <c r="E1496" s="56" t="s">
        <v>23755</v>
      </c>
      <c r="F1496" s="56" t="s">
        <v>17555</v>
      </c>
      <c r="G1496" s="56" t="s">
        <v>17556</v>
      </c>
      <c r="H1496" s="56" t="s">
        <v>25411</v>
      </c>
      <c r="I1496" s="57">
        <v>-111058</v>
      </c>
      <c r="J1496" s="58" t="s">
        <v>11726</v>
      </c>
      <c r="K1496" s="57">
        <v>-8885</v>
      </c>
      <c r="L1496" s="57">
        <v>-119943</v>
      </c>
      <c r="AA1496" t="e">
        <f>+VLOOKUP(D1496,'Thanh toán '!M$10227:N$10360,2,0)</f>
        <v>#N/A</v>
      </c>
    </row>
    <row r="1497" spans="1:28" x14ac:dyDescent="0.3">
      <c r="A1497">
        <f t="shared" si="103"/>
        <v>10</v>
      </c>
      <c r="B1497" s="55">
        <v>45218</v>
      </c>
      <c r="C1497" s="56" t="s">
        <v>25412</v>
      </c>
      <c r="D1497" s="87">
        <f t="shared" si="104"/>
        <v>1405</v>
      </c>
      <c r="E1497" s="56" t="s">
        <v>20837</v>
      </c>
      <c r="F1497" s="56" t="s">
        <v>12333</v>
      </c>
      <c r="G1497" s="56" t="s">
        <v>12334</v>
      </c>
      <c r="H1497" s="56" t="s">
        <v>25413</v>
      </c>
      <c r="I1497" s="57">
        <v>-566978</v>
      </c>
      <c r="J1497" s="58" t="s">
        <v>11726</v>
      </c>
      <c r="K1497" s="57">
        <v>-45358</v>
      </c>
      <c r="L1497" s="57">
        <v>-612336</v>
      </c>
      <c r="AA1497" t="e">
        <f>+VLOOKUP(D1497,'Thanh toán '!M$10227:N$10360,2,0)</f>
        <v>#N/A</v>
      </c>
    </row>
    <row r="1498" spans="1:28" x14ac:dyDescent="0.3">
      <c r="A1498">
        <f t="shared" si="103"/>
        <v>10</v>
      </c>
      <c r="B1498" s="55">
        <v>45207</v>
      </c>
      <c r="C1498" s="56" t="s">
        <v>14243</v>
      </c>
      <c r="D1498" s="87">
        <f t="shared" si="104"/>
        <v>873</v>
      </c>
      <c r="E1498" s="56" t="s">
        <v>23757</v>
      </c>
      <c r="F1498" s="56" t="s">
        <v>12627</v>
      </c>
      <c r="G1498" s="56" t="s">
        <v>12628</v>
      </c>
      <c r="H1498" s="56" t="s">
        <v>25414</v>
      </c>
      <c r="I1498" s="57">
        <v>-58745</v>
      </c>
      <c r="J1498" s="58" t="s">
        <v>11726</v>
      </c>
      <c r="K1498" s="57">
        <v>-4699</v>
      </c>
      <c r="L1498" s="57">
        <v>-63444</v>
      </c>
      <c r="AA1498" t="e">
        <f>+VLOOKUP(D1498,'Thanh toán '!M$10227:N$10360,2,0)</f>
        <v>#N/A</v>
      </c>
    </row>
    <row r="1499" spans="1:28" x14ac:dyDescent="0.3">
      <c r="A1499">
        <f t="shared" si="103"/>
        <v>10</v>
      </c>
      <c r="B1499" s="55">
        <v>45202</v>
      </c>
      <c r="C1499" s="56" t="s">
        <v>25415</v>
      </c>
      <c r="D1499" s="87">
        <f t="shared" si="104"/>
        <v>1178</v>
      </c>
      <c r="E1499" s="56" t="s">
        <v>20866</v>
      </c>
      <c r="F1499" s="56" t="s">
        <v>12228</v>
      </c>
      <c r="G1499" s="56" t="s">
        <v>12229</v>
      </c>
      <c r="H1499" s="56" t="s">
        <v>25416</v>
      </c>
      <c r="I1499" s="57">
        <v>-185308</v>
      </c>
      <c r="J1499" s="58" t="s">
        <v>11726</v>
      </c>
      <c r="K1499" s="57">
        <v>-14825</v>
      </c>
      <c r="L1499" s="57">
        <v>-200133</v>
      </c>
      <c r="AA1499" t="e">
        <f>+VLOOKUP(D1499,'Thanh toán '!M$10227:N$10360,2,0)</f>
        <v>#N/A</v>
      </c>
    </row>
    <row r="1500" spans="1:28" x14ac:dyDescent="0.3">
      <c r="A1500">
        <f t="shared" si="103"/>
        <v>10</v>
      </c>
      <c r="B1500" s="55">
        <v>45211</v>
      </c>
      <c r="C1500" s="56" t="s">
        <v>25417</v>
      </c>
      <c r="D1500" s="87">
        <f t="shared" si="104"/>
        <v>1198</v>
      </c>
      <c r="E1500" s="56" t="s">
        <v>20866</v>
      </c>
      <c r="F1500" s="56" t="s">
        <v>12228</v>
      </c>
      <c r="G1500" s="56" t="s">
        <v>12229</v>
      </c>
      <c r="H1500" s="56" t="s">
        <v>25418</v>
      </c>
      <c r="I1500" s="57">
        <v>-146862</v>
      </c>
      <c r="J1500" s="58" t="s">
        <v>11726</v>
      </c>
      <c r="K1500" s="57">
        <v>-11749</v>
      </c>
      <c r="L1500" s="57">
        <v>-158611</v>
      </c>
      <c r="AA1500" t="e">
        <f>+VLOOKUP(D1500,'Thanh toán '!M$10227:N$10360,2,0)</f>
        <v>#N/A</v>
      </c>
    </row>
    <row r="1501" spans="1:28" x14ac:dyDescent="0.3">
      <c r="A1501">
        <f t="shared" si="103"/>
        <v>10</v>
      </c>
      <c r="B1501" s="55">
        <v>45216</v>
      </c>
      <c r="C1501" s="56" t="s">
        <v>21926</v>
      </c>
      <c r="D1501" s="87">
        <f t="shared" si="104"/>
        <v>1213</v>
      </c>
      <c r="E1501" s="56" t="s">
        <v>20866</v>
      </c>
      <c r="F1501" s="56" t="s">
        <v>12228</v>
      </c>
      <c r="G1501" s="56" t="s">
        <v>12229</v>
      </c>
      <c r="H1501" s="56" t="s">
        <v>25419</v>
      </c>
      <c r="I1501" s="57">
        <v>-88200</v>
      </c>
      <c r="J1501" s="58" t="s">
        <v>11726</v>
      </c>
      <c r="K1501" s="57">
        <v>-7056</v>
      </c>
      <c r="L1501" s="57">
        <v>-95256</v>
      </c>
      <c r="AA1501" t="e">
        <f>+VLOOKUP(D1501,'Thanh toán '!M$10227:N$10360,2,0)</f>
        <v>#N/A</v>
      </c>
    </row>
    <row r="1502" spans="1:28" hidden="1" x14ac:dyDescent="0.3">
      <c r="A1502">
        <f t="shared" si="103"/>
        <v>10</v>
      </c>
      <c r="B1502" s="55">
        <v>45209</v>
      </c>
      <c r="C1502" s="56" t="s">
        <v>14232</v>
      </c>
      <c r="D1502" s="87">
        <f t="shared" si="104"/>
        <v>861</v>
      </c>
      <c r="E1502" s="56" t="s">
        <v>21254</v>
      </c>
      <c r="F1502" s="56" t="s">
        <v>12260</v>
      </c>
      <c r="G1502" s="56" t="s">
        <v>12261</v>
      </c>
      <c r="H1502" s="56" t="s">
        <v>25420</v>
      </c>
      <c r="I1502" s="57">
        <v>-74250</v>
      </c>
      <c r="J1502" s="58" t="s">
        <v>11726</v>
      </c>
      <c r="K1502" s="57">
        <v>-5940</v>
      </c>
      <c r="L1502" s="57">
        <v>-80190</v>
      </c>
      <c r="AA1502">
        <f>+VLOOKUP(D1502,'Thanh toán '!M$10227:N$10360,2,0)</f>
        <v>-80190</v>
      </c>
      <c r="AB1502" s="59">
        <f>+AA1502-L1502</f>
        <v>0</v>
      </c>
    </row>
    <row r="1503" spans="1:28" x14ac:dyDescent="0.3">
      <c r="A1503">
        <f t="shared" si="103"/>
        <v>10</v>
      </c>
      <c r="B1503" s="55">
        <v>45224</v>
      </c>
      <c r="C1503" s="56" t="s">
        <v>25421</v>
      </c>
      <c r="D1503" s="87">
        <f t="shared" si="104"/>
        <v>63873</v>
      </c>
      <c r="E1503" s="56" t="s">
        <v>13350</v>
      </c>
      <c r="F1503" s="56" t="s">
        <v>12215</v>
      </c>
      <c r="G1503" s="56" t="s">
        <v>12216</v>
      </c>
      <c r="H1503" s="56" t="s">
        <v>17640</v>
      </c>
      <c r="I1503" s="57">
        <v>-141900</v>
      </c>
      <c r="J1503" s="58" t="s">
        <v>11726</v>
      </c>
      <c r="K1503" s="57">
        <v>-11352</v>
      </c>
      <c r="L1503" s="57">
        <v>-153252</v>
      </c>
      <c r="AA1503" t="e">
        <f>+VLOOKUP(D1503,'Thanh toán '!M$10227:N$10360,2,0)</f>
        <v>#N/A</v>
      </c>
    </row>
    <row r="1504" spans="1:28" hidden="1" x14ac:dyDescent="0.3">
      <c r="A1504">
        <f t="shared" si="103"/>
        <v>10</v>
      </c>
      <c r="B1504" s="55">
        <v>45205</v>
      </c>
      <c r="C1504" s="56" t="s">
        <v>22391</v>
      </c>
      <c r="D1504" s="87">
        <f t="shared" si="104"/>
        <v>1174</v>
      </c>
      <c r="E1504" s="56" t="s">
        <v>20834</v>
      </c>
      <c r="F1504" s="56" t="s">
        <v>12182</v>
      </c>
      <c r="G1504" s="56" t="s">
        <v>12183</v>
      </c>
      <c r="H1504" s="56" t="s">
        <v>25422</v>
      </c>
      <c r="I1504" s="57">
        <v>-630798</v>
      </c>
      <c r="J1504" s="58" t="s">
        <v>11726</v>
      </c>
      <c r="K1504" s="57">
        <v>-50464</v>
      </c>
      <c r="L1504" s="57">
        <v>-681262</v>
      </c>
      <c r="AA1504">
        <f>+VLOOKUP(D1504,'Thanh toán '!M$10227:N$10360,2,0)</f>
        <v>-681262</v>
      </c>
      <c r="AB1504" s="59">
        <f>+AA1504-L1504</f>
        <v>0</v>
      </c>
    </row>
    <row r="1505" spans="1:28" x14ac:dyDescent="0.3">
      <c r="A1505">
        <f t="shared" si="103"/>
        <v>10</v>
      </c>
      <c r="B1505" s="55">
        <v>45224</v>
      </c>
      <c r="C1505" s="56" t="s">
        <v>25423</v>
      </c>
      <c r="D1505" s="87">
        <f t="shared" si="104"/>
        <v>1256</v>
      </c>
      <c r="E1505" s="56" t="s">
        <v>20834</v>
      </c>
      <c r="F1505" s="56" t="s">
        <v>12182</v>
      </c>
      <c r="G1505" s="56" t="s">
        <v>12183</v>
      </c>
      <c r="H1505" s="56" t="s">
        <v>25424</v>
      </c>
      <c r="I1505" s="57">
        <v>-230124</v>
      </c>
      <c r="J1505" s="58" t="s">
        <v>11726</v>
      </c>
      <c r="K1505" s="57">
        <v>-18410</v>
      </c>
      <c r="L1505" s="57">
        <v>-248534</v>
      </c>
      <c r="AA1505" t="e">
        <f>+VLOOKUP(D1505,'Thanh toán '!M$10227:N$10360,2,0)</f>
        <v>#N/A</v>
      </c>
    </row>
    <row r="1506" spans="1:28" hidden="1" x14ac:dyDescent="0.3">
      <c r="A1506">
        <f t="shared" si="103"/>
        <v>10</v>
      </c>
      <c r="B1506" s="55">
        <v>45205</v>
      </c>
      <c r="C1506" s="56" t="s">
        <v>23674</v>
      </c>
      <c r="D1506" s="87">
        <f t="shared" si="104"/>
        <v>1153</v>
      </c>
      <c r="E1506" s="56" t="s">
        <v>25425</v>
      </c>
      <c r="F1506" s="56" t="s">
        <v>12336</v>
      </c>
      <c r="G1506" s="56" t="s">
        <v>12337</v>
      </c>
      <c r="H1506" s="56" t="s">
        <v>25426</v>
      </c>
      <c r="I1506" s="57">
        <v>-181500</v>
      </c>
      <c r="J1506" s="58" t="s">
        <v>11720</v>
      </c>
      <c r="K1506" s="57">
        <v>-18150</v>
      </c>
      <c r="L1506" s="57">
        <v>-199650</v>
      </c>
      <c r="AA1506">
        <v>-199650</v>
      </c>
      <c r="AB1506" s="59">
        <f>+AA1506-L1506</f>
        <v>0</v>
      </c>
    </row>
    <row r="1507" spans="1:28" x14ac:dyDescent="0.3">
      <c r="A1507">
        <f t="shared" si="103"/>
        <v>10</v>
      </c>
      <c r="B1507" s="55">
        <v>45220</v>
      </c>
      <c r="C1507" s="56" t="s">
        <v>25427</v>
      </c>
      <c r="D1507" s="87">
        <f t="shared" si="104"/>
        <v>1690</v>
      </c>
      <c r="E1507" s="56" t="s">
        <v>25428</v>
      </c>
      <c r="F1507" s="56" t="s">
        <v>12363</v>
      </c>
      <c r="G1507" s="56" t="s">
        <v>12364</v>
      </c>
      <c r="H1507" s="56" t="s">
        <v>25429</v>
      </c>
      <c r="I1507" s="57">
        <v>-90750</v>
      </c>
      <c r="J1507" s="58" t="s">
        <v>11726</v>
      </c>
      <c r="K1507" s="57">
        <v>-7260</v>
      </c>
      <c r="L1507" s="57">
        <v>-98010</v>
      </c>
      <c r="AA1507" t="e">
        <f>+VLOOKUP(D1507,'Thanh toán '!M$10227:N$10360,2,0)</f>
        <v>#N/A</v>
      </c>
    </row>
    <row r="1508" spans="1:28" x14ac:dyDescent="0.3">
      <c r="A1508">
        <f t="shared" si="103"/>
        <v>10</v>
      </c>
      <c r="B1508" s="55">
        <v>45217</v>
      </c>
      <c r="C1508" s="56" t="s">
        <v>25430</v>
      </c>
      <c r="D1508" s="87">
        <f t="shared" si="104"/>
        <v>1964</v>
      </c>
      <c r="E1508" s="56" t="s">
        <v>21165</v>
      </c>
      <c r="F1508" s="56" t="s">
        <v>12221</v>
      </c>
      <c r="G1508" s="56" t="s">
        <v>12222</v>
      </c>
      <c r="H1508" s="56" t="s">
        <v>25431</v>
      </c>
      <c r="I1508" s="57">
        <v>-238132</v>
      </c>
      <c r="J1508" s="58" t="s">
        <v>11726</v>
      </c>
      <c r="K1508" s="57">
        <v>-19051</v>
      </c>
      <c r="L1508" s="57">
        <v>-257183</v>
      </c>
      <c r="AA1508" t="e">
        <f>+VLOOKUP(D1508,'Thanh toán '!M$10227:N$10360,2,0)</f>
        <v>#N/A</v>
      </c>
    </row>
    <row r="1509" spans="1:28" x14ac:dyDescent="0.3">
      <c r="A1509">
        <f t="shared" si="103"/>
        <v>10</v>
      </c>
      <c r="B1509" s="55">
        <v>45201</v>
      </c>
      <c r="C1509" s="56" t="s">
        <v>25432</v>
      </c>
      <c r="D1509" s="87">
        <f t="shared" si="104"/>
        <v>1946</v>
      </c>
      <c r="E1509" s="56" t="s">
        <v>25433</v>
      </c>
      <c r="F1509" s="56" t="s">
        <v>12245</v>
      </c>
      <c r="G1509" s="56" t="s">
        <v>12246</v>
      </c>
      <c r="H1509" s="56" t="s">
        <v>25434</v>
      </c>
      <c r="I1509" s="57">
        <v>-453750</v>
      </c>
      <c r="J1509" s="58" t="s">
        <v>11726</v>
      </c>
      <c r="K1509" s="57">
        <v>-36300</v>
      </c>
      <c r="L1509" s="57">
        <v>-490050</v>
      </c>
      <c r="AA1509" t="e">
        <f>+VLOOKUP(D1509,'Thanh toán '!M$10227:N$10360,2,0)</f>
        <v>#N/A</v>
      </c>
    </row>
    <row r="1510" spans="1:28" x14ac:dyDescent="0.3">
      <c r="A1510">
        <f t="shared" si="103"/>
        <v>10</v>
      </c>
      <c r="B1510" s="55">
        <v>45218</v>
      </c>
      <c r="C1510" s="56" t="s">
        <v>14611</v>
      </c>
      <c r="D1510" s="87">
        <f t="shared" si="104"/>
        <v>1802</v>
      </c>
      <c r="E1510" s="56" t="s">
        <v>20892</v>
      </c>
      <c r="F1510" s="56" t="s">
        <v>12556</v>
      </c>
      <c r="G1510" s="56" t="s">
        <v>12557</v>
      </c>
      <c r="H1510" s="56" t="s">
        <v>21653</v>
      </c>
      <c r="I1510" s="57">
        <v>-354743</v>
      </c>
      <c r="J1510" s="58" t="s">
        <v>11726</v>
      </c>
      <c r="K1510" s="57">
        <v>-28379</v>
      </c>
      <c r="L1510" s="57">
        <v>-383122</v>
      </c>
      <c r="AA1510" t="e">
        <f>+VLOOKUP(D1510,'Thanh toán '!M$10227:N$10360,2,0)</f>
        <v>#N/A</v>
      </c>
    </row>
    <row r="1511" spans="1:28" x14ac:dyDescent="0.3">
      <c r="A1511">
        <f t="shared" si="103"/>
        <v>10</v>
      </c>
      <c r="B1511" s="55">
        <v>45218</v>
      </c>
      <c r="C1511" s="56" t="s">
        <v>25435</v>
      </c>
      <c r="D1511" s="87">
        <f t="shared" si="104"/>
        <v>1805</v>
      </c>
      <c r="E1511" s="56" t="s">
        <v>20892</v>
      </c>
      <c r="F1511" s="56" t="s">
        <v>12556</v>
      </c>
      <c r="G1511" s="56" t="s">
        <v>12557</v>
      </c>
      <c r="H1511" s="56" t="s">
        <v>25436</v>
      </c>
      <c r="I1511" s="57">
        <v>-1410164</v>
      </c>
      <c r="J1511" s="58" t="s">
        <v>11726</v>
      </c>
      <c r="K1511" s="57">
        <v>-112813</v>
      </c>
      <c r="L1511" s="57">
        <v>-1522977</v>
      </c>
      <c r="AA1511" t="e">
        <f>+VLOOKUP(D1511,'Thanh toán '!M$10227:N$10360,2,0)</f>
        <v>#N/A</v>
      </c>
    </row>
    <row r="1512" spans="1:28" x14ac:dyDescent="0.3">
      <c r="A1512">
        <f t="shared" si="103"/>
        <v>10</v>
      </c>
      <c r="B1512" s="55">
        <v>45202</v>
      </c>
      <c r="C1512" s="56" t="s">
        <v>18969</v>
      </c>
      <c r="D1512" s="87">
        <f t="shared" si="104"/>
        <v>39467</v>
      </c>
      <c r="E1512" s="56" t="s">
        <v>20824</v>
      </c>
      <c r="F1512" s="56" t="s">
        <v>11799</v>
      </c>
      <c r="G1512" s="56" t="s">
        <v>11725</v>
      </c>
      <c r="H1512" s="56" t="s">
        <v>25437</v>
      </c>
      <c r="I1512" s="57">
        <v>-222116</v>
      </c>
      <c r="J1512" s="58" t="s">
        <v>11720</v>
      </c>
      <c r="K1512" s="57">
        <v>-22212</v>
      </c>
      <c r="L1512" s="57">
        <v>-244328</v>
      </c>
      <c r="AA1512" t="e">
        <f>+VLOOKUP(D1512,'Thanh toán '!M$10227:N$10360,2,0)</f>
        <v>#N/A</v>
      </c>
    </row>
    <row r="1513" spans="1:28" x14ac:dyDescent="0.3">
      <c r="A1513">
        <f t="shared" si="103"/>
        <v>10</v>
      </c>
      <c r="B1513" s="55">
        <v>45202</v>
      </c>
      <c r="C1513" s="56" t="s">
        <v>19039</v>
      </c>
      <c r="D1513" s="87">
        <f t="shared" si="104"/>
        <v>39547</v>
      </c>
      <c r="E1513" s="56" t="s">
        <v>20824</v>
      </c>
      <c r="F1513" s="56" t="s">
        <v>11799</v>
      </c>
      <c r="G1513" s="56" t="s">
        <v>11725</v>
      </c>
      <c r="H1513" s="56" t="s">
        <v>25438</v>
      </c>
      <c r="I1513" s="57">
        <v>-859629</v>
      </c>
      <c r="J1513" s="58" t="s">
        <v>11726</v>
      </c>
      <c r="K1513" s="57">
        <v>-68770</v>
      </c>
      <c r="L1513" s="57">
        <v>-928399</v>
      </c>
      <c r="AA1513" t="e">
        <f>+VLOOKUP(D1513,'Thanh toán '!M$10227:N$10360,2,0)</f>
        <v>#N/A</v>
      </c>
    </row>
    <row r="1514" spans="1:28" x14ac:dyDescent="0.3">
      <c r="A1514">
        <f t="shared" si="103"/>
        <v>10</v>
      </c>
      <c r="B1514" s="55">
        <v>45202</v>
      </c>
      <c r="C1514" s="56" t="s">
        <v>25439</v>
      </c>
      <c r="D1514" s="87">
        <f t="shared" si="104"/>
        <v>39637</v>
      </c>
      <c r="E1514" s="56" t="s">
        <v>20824</v>
      </c>
      <c r="F1514" s="56" t="s">
        <v>11799</v>
      </c>
      <c r="G1514" s="56" t="s">
        <v>11725</v>
      </c>
      <c r="H1514" s="56" t="s">
        <v>25440</v>
      </c>
      <c r="I1514" s="57">
        <v>-141900</v>
      </c>
      <c r="J1514" s="58" t="s">
        <v>11726</v>
      </c>
      <c r="K1514" s="57">
        <v>-11352</v>
      </c>
      <c r="L1514" s="57">
        <v>-153252</v>
      </c>
      <c r="AA1514" t="e">
        <f>+VLOOKUP(D1514,'Thanh toán '!M$10227:N$10360,2,0)</f>
        <v>#N/A</v>
      </c>
    </row>
    <row r="1515" spans="1:28" x14ac:dyDescent="0.3">
      <c r="A1515">
        <f t="shared" si="103"/>
        <v>10</v>
      </c>
      <c r="B1515" s="55">
        <v>45202</v>
      </c>
      <c r="C1515" s="56" t="s">
        <v>25441</v>
      </c>
      <c r="D1515" s="87">
        <f t="shared" si="104"/>
        <v>39662</v>
      </c>
      <c r="E1515" s="56" t="s">
        <v>20824</v>
      </c>
      <c r="F1515" s="56" t="s">
        <v>11799</v>
      </c>
      <c r="G1515" s="56" t="s">
        <v>11725</v>
      </c>
      <c r="H1515" s="56" t="s">
        <v>25442</v>
      </c>
      <c r="I1515" s="57">
        <v>-657515</v>
      </c>
      <c r="J1515" s="58" t="s">
        <v>11720</v>
      </c>
      <c r="K1515" s="57">
        <v>-65752</v>
      </c>
      <c r="L1515" s="57">
        <v>-723267</v>
      </c>
      <c r="AA1515" t="e">
        <f>+VLOOKUP(D1515,'Thanh toán '!M$10227:N$10360,2,0)</f>
        <v>#N/A</v>
      </c>
    </row>
    <row r="1516" spans="1:28" hidden="1" x14ac:dyDescent="0.3">
      <c r="A1516">
        <f t="shared" si="103"/>
        <v>10</v>
      </c>
      <c r="B1516" s="55">
        <v>45202</v>
      </c>
      <c r="C1516" s="56" t="s">
        <v>25443</v>
      </c>
      <c r="D1516" s="87">
        <f t="shared" si="104"/>
        <v>39736</v>
      </c>
      <c r="E1516" s="56" t="s">
        <v>20824</v>
      </c>
      <c r="F1516" s="56" t="s">
        <v>11799</v>
      </c>
      <c r="G1516" s="56" t="s">
        <v>11725</v>
      </c>
      <c r="H1516" s="56" t="s">
        <v>25444</v>
      </c>
      <c r="I1516" s="57">
        <v>-200728</v>
      </c>
      <c r="J1516" s="58" t="s">
        <v>11726</v>
      </c>
      <c r="K1516" s="57">
        <v>-16058</v>
      </c>
      <c r="L1516" s="57">
        <v>-216786</v>
      </c>
      <c r="AA1516">
        <f>+VLOOKUP(D1516,'Thanh toán '!M$10227:N$10360,2,0)</f>
        <v>-216786</v>
      </c>
      <c r="AB1516" s="59">
        <f t="shared" ref="AB1516:AB1520" si="105">+AA1516-L1516</f>
        <v>0</v>
      </c>
    </row>
    <row r="1517" spans="1:28" hidden="1" x14ac:dyDescent="0.3">
      <c r="A1517">
        <f t="shared" si="103"/>
        <v>10</v>
      </c>
      <c r="B1517" s="55">
        <v>45202</v>
      </c>
      <c r="C1517" s="56" t="s">
        <v>25445</v>
      </c>
      <c r="D1517" s="87">
        <f t="shared" si="104"/>
        <v>39784</v>
      </c>
      <c r="E1517" s="56" t="s">
        <v>20824</v>
      </c>
      <c r="F1517" s="56" t="s">
        <v>11799</v>
      </c>
      <c r="G1517" s="56" t="s">
        <v>11725</v>
      </c>
      <c r="H1517" s="56" t="s">
        <v>25446</v>
      </c>
      <c r="I1517" s="57">
        <v>-110250</v>
      </c>
      <c r="J1517" s="58" t="s">
        <v>11726</v>
      </c>
      <c r="K1517" s="57">
        <v>-8820</v>
      </c>
      <c r="L1517" s="57">
        <v>-119070</v>
      </c>
      <c r="AA1517">
        <f>+VLOOKUP(D1517,'Thanh toán '!M$10227:N$10360,2,0)</f>
        <v>-119070</v>
      </c>
      <c r="AB1517" s="59">
        <f t="shared" si="105"/>
        <v>0</v>
      </c>
    </row>
    <row r="1518" spans="1:28" hidden="1" x14ac:dyDescent="0.3">
      <c r="A1518">
        <f t="shared" si="103"/>
        <v>10</v>
      </c>
      <c r="B1518" s="55">
        <v>45203</v>
      </c>
      <c r="C1518" s="56" t="s">
        <v>25447</v>
      </c>
      <c r="D1518" s="87">
        <f t="shared" si="104"/>
        <v>39889</v>
      </c>
      <c r="E1518" s="56" t="s">
        <v>20824</v>
      </c>
      <c r="F1518" s="56" t="s">
        <v>11799</v>
      </c>
      <c r="G1518" s="56" t="s">
        <v>11725</v>
      </c>
      <c r="H1518" s="56" t="s">
        <v>25448</v>
      </c>
      <c r="I1518" s="57">
        <v>-1037098</v>
      </c>
      <c r="J1518" s="58" t="s">
        <v>11726</v>
      </c>
      <c r="K1518" s="57">
        <v>-82968</v>
      </c>
      <c r="L1518" s="57">
        <v>-1120066</v>
      </c>
      <c r="AA1518">
        <f>+VLOOKUP(D1518,'Thanh toán '!M$10227:N$10360,2,0)</f>
        <v>-1120066</v>
      </c>
      <c r="AB1518" s="59">
        <f t="shared" si="105"/>
        <v>0</v>
      </c>
    </row>
    <row r="1519" spans="1:28" hidden="1" x14ac:dyDescent="0.3">
      <c r="A1519">
        <f t="shared" si="103"/>
        <v>10</v>
      </c>
      <c r="B1519" s="55">
        <v>45203</v>
      </c>
      <c r="C1519" s="56" t="s">
        <v>25449</v>
      </c>
      <c r="D1519" s="87">
        <f t="shared" si="104"/>
        <v>39890</v>
      </c>
      <c r="E1519" s="56" t="s">
        <v>20824</v>
      </c>
      <c r="F1519" s="56" t="s">
        <v>11799</v>
      </c>
      <c r="G1519" s="56" t="s">
        <v>11725</v>
      </c>
      <c r="H1519" s="56" t="s">
        <v>25450</v>
      </c>
      <c r="I1519" s="57">
        <v>-169248</v>
      </c>
      <c r="J1519" s="58" t="s">
        <v>11726</v>
      </c>
      <c r="K1519" s="57">
        <v>-13540</v>
      </c>
      <c r="L1519" s="57">
        <v>-182788</v>
      </c>
      <c r="AA1519">
        <f>+VLOOKUP(D1519,'Thanh toán '!M$10227:N$10360,2,0)</f>
        <v>-182788</v>
      </c>
      <c r="AB1519" s="59">
        <f t="shared" si="105"/>
        <v>0</v>
      </c>
    </row>
    <row r="1520" spans="1:28" hidden="1" x14ac:dyDescent="0.3">
      <c r="A1520">
        <f t="shared" si="103"/>
        <v>10</v>
      </c>
      <c r="B1520" s="55">
        <v>45203</v>
      </c>
      <c r="C1520" s="56" t="s">
        <v>25451</v>
      </c>
      <c r="D1520" s="87">
        <f t="shared" si="104"/>
        <v>39891</v>
      </c>
      <c r="E1520" s="56" t="s">
        <v>20824</v>
      </c>
      <c r="F1520" s="56" t="s">
        <v>11799</v>
      </c>
      <c r="G1520" s="56" t="s">
        <v>11725</v>
      </c>
      <c r="H1520" s="56" t="s">
        <v>25452</v>
      </c>
      <c r="I1520" s="57">
        <v>-88200</v>
      </c>
      <c r="J1520" s="58" t="s">
        <v>11726</v>
      </c>
      <c r="K1520" s="57">
        <v>-7056</v>
      </c>
      <c r="L1520" s="57">
        <v>-95256</v>
      </c>
      <c r="AA1520">
        <f>+VLOOKUP(D1520,'Thanh toán '!M$10227:N$10360,2,0)</f>
        <v>-95256</v>
      </c>
      <c r="AB1520" s="59">
        <f t="shared" si="105"/>
        <v>0</v>
      </c>
    </row>
    <row r="1521" spans="1:28" x14ac:dyDescent="0.3">
      <c r="A1521">
        <f t="shared" si="103"/>
        <v>10</v>
      </c>
      <c r="B1521" s="55">
        <v>45204</v>
      </c>
      <c r="C1521" s="56" t="s">
        <v>25453</v>
      </c>
      <c r="D1521" s="87">
        <f t="shared" si="104"/>
        <v>40047</v>
      </c>
      <c r="E1521" s="56" t="s">
        <v>20824</v>
      </c>
      <c r="F1521" s="56" t="s">
        <v>11799</v>
      </c>
      <c r="G1521" s="56" t="s">
        <v>11725</v>
      </c>
      <c r="H1521" s="56" t="s">
        <v>25454</v>
      </c>
      <c r="I1521" s="57">
        <v>-367155</v>
      </c>
      <c r="J1521" s="58" t="s">
        <v>11720</v>
      </c>
      <c r="K1521" s="57">
        <v>-36716</v>
      </c>
      <c r="L1521" s="57">
        <v>-403871</v>
      </c>
      <c r="AA1521" t="e">
        <f>+VLOOKUP(D1521,'Thanh toán '!M$10227:N$10360,2,0)</f>
        <v>#N/A</v>
      </c>
    </row>
    <row r="1522" spans="1:28" x14ac:dyDescent="0.3">
      <c r="A1522">
        <f t="shared" si="103"/>
        <v>10</v>
      </c>
      <c r="B1522" s="55">
        <v>45204</v>
      </c>
      <c r="C1522" s="56" t="s">
        <v>25455</v>
      </c>
      <c r="D1522" s="87">
        <f t="shared" si="104"/>
        <v>40083</v>
      </c>
      <c r="E1522" s="56" t="s">
        <v>20824</v>
      </c>
      <c r="F1522" s="56" t="s">
        <v>11799</v>
      </c>
      <c r="G1522" s="56" t="s">
        <v>11725</v>
      </c>
      <c r="H1522" s="56" t="s">
        <v>25456</v>
      </c>
      <c r="I1522" s="57">
        <v>-333174</v>
      </c>
      <c r="J1522" s="58" t="s">
        <v>11726</v>
      </c>
      <c r="K1522" s="57">
        <v>-26654</v>
      </c>
      <c r="L1522" s="57">
        <v>-359828</v>
      </c>
      <c r="AA1522" t="e">
        <f>+VLOOKUP(D1522,'Thanh toán '!M$10227:N$10360,2,0)</f>
        <v>#N/A</v>
      </c>
    </row>
    <row r="1523" spans="1:28" x14ac:dyDescent="0.3">
      <c r="A1523">
        <f t="shared" si="103"/>
        <v>10</v>
      </c>
      <c r="B1523" s="55">
        <v>45204</v>
      </c>
      <c r="C1523" s="56" t="s">
        <v>25457</v>
      </c>
      <c r="D1523" s="87">
        <f t="shared" si="104"/>
        <v>40084</v>
      </c>
      <c r="E1523" s="56" t="s">
        <v>20824</v>
      </c>
      <c r="F1523" s="56" t="s">
        <v>11799</v>
      </c>
      <c r="G1523" s="56" t="s">
        <v>11725</v>
      </c>
      <c r="H1523" s="56" t="s">
        <v>25458</v>
      </c>
      <c r="I1523" s="57">
        <v>-88200</v>
      </c>
      <c r="J1523" s="58" t="s">
        <v>11726</v>
      </c>
      <c r="K1523" s="57">
        <v>-7056</v>
      </c>
      <c r="L1523" s="57">
        <v>-95256</v>
      </c>
      <c r="AA1523" t="e">
        <f>+VLOOKUP(D1523,'Thanh toán '!M$10227:N$10360,2,0)</f>
        <v>#N/A</v>
      </c>
    </row>
    <row r="1524" spans="1:28" x14ac:dyDescent="0.3">
      <c r="A1524">
        <f t="shared" si="103"/>
        <v>10</v>
      </c>
      <c r="B1524" s="55">
        <v>45204</v>
      </c>
      <c r="C1524" s="56" t="s">
        <v>25459</v>
      </c>
      <c r="D1524" s="87">
        <f t="shared" si="104"/>
        <v>40099</v>
      </c>
      <c r="E1524" s="56" t="s">
        <v>20824</v>
      </c>
      <c r="F1524" s="56" t="s">
        <v>11799</v>
      </c>
      <c r="G1524" s="56" t="s">
        <v>11725</v>
      </c>
      <c r="H1524" s="56" t="s">
        <v>25460</v>
      </c>
      <c r="I1524" s="57">
        <v>-372662</v>
      </c>
      <c r="J1524" s="58" t="s">
        <v>11726</v>
      </c>
      <c r="K1524" s="57">
        <v>-29813</v>
      </c>
      <c r="L1524" s="57">
        <v>-402475</v>
      </c>
      <c r="AA1524" t="e">
        <f>+VLOOKUP(D1524,'Thanh toán '!M$10227:N$10360,2,0)</f>
        <v>#N/A</v>
      </c>
    </row>
    <row r="1525" spans="1:28" x14ac:dyDescent="0.3">
      <c r="A1525">
        <f t="shared" si="103"/>
        <v>10</v>
      </c>
      <c r="B1525" s="55">
        <v>45205</v>
      </c>
      <c r="C1525" s="56" t="s">
        <v>25461</v>
      </c>
      <c r="D1525" s="87">
        <f t="shared" si="104"/>
        <v>40222</v>
      </c>
      <c r="E1525" s="56" t="s">
        <v>20824</v>
      </c>
      <c r="F1525" s="56" t="s">
        <v>11799</v>
      </c>
      <c r="G1525" s="56" t="s">
        <v>11725</v>
      </c>
      <c r="H1525" s="56" t="s">
        <v>25462</v>
      </c>
      <c r="I1525" s="57">
        <v>-111058</v>
      </c>
      <c r="J1525" s="58" t="s">
        <v>11720</v>
      </c>
      <c r="K1525" s="57">
        <v>-11106</v>
      </c>
      <c r="L1525" s="57">
        <v>-122164</v>
      </c>
      <c r="AA1525" t="e">
        <f>+VLOOKUP(D1525,'Thanh toán '!M$10227:N$10360,2,0)</f>
        <v>#N/A</v>
      </c>
    </row>
    <row r="1526" spans="1:28" x14ac:dyDescent="0.3">
      <c r="A1526">
        <f t="shared" si="103"/>
        <v>10</v>
      </c>
      <c r="B1526" s="55">
        <v>45205</v>
      </c>
      <c r="C1526" s="56" t="s">
        <v>25463</v>
      </c>
      <c r="D1526" s="87">
        <f t="shared" si="104"/>
        <v>40294</v>
      </c>
      <c r="E1526" s="56" t="s">
        <v>20824</v>
      </c>
      <c r="F1526" s="56" t="s">
        <v>11799</v>
      </c>
      <c r="G1526" s="56" t="s">
        <v>11725</v>
      </c>
      <c r="H1526" s="56" t="s">
        <v>25464</v>
      </c>
      <c r="I1526" s="57">
        <v>-111058</v>
      </c>
      <c r="J1526" s="58" t="s">
        <v>11726</v>
      </c>
      <c r="K1526" s="57">
        <v>-8885</v>
      </c>
      <c r="L1526" s="57">
        <v>-119943</v>
      </c>
      <c r="AA1526" t="e">
        <f>+VLOOKUP(D1526,'Thanh toán '!M$10227:N$10360,2,0)</f>
        <v>#N/A</v>
      </c>
    </row>
    <row r="1527" spans="1:28" x14ac:dyDescent="0.3">
      <c r="A1527">
        <f t="shared" si="103"/>
        <v>10</v>
      </c>
      <c r="B1527" s="55">
        <v>45205</v>
      </c>
      <c r="C1527" s="56" t="s">
        <v>25465</v>
      </c>
      <c r="D1527" s="87">
        <f t="shared" si="104"/>
        <v>40326</v>
      </c>
      <c r="E1527" s="56" t="s">
        <v>20824</v>
      </c>
      <c r="F1527" s="56" t="s">
        <v>11799</v>
      </c>
      <c r="G1527" s="56" t="s">
        <v>11725</v>
      </c>
      <c r="H1527" s="56" t="s">
        <v>25466</v>
      </c>
      <c r="I1527" s="57">
        <v>-106050</v>
      </c>
      <c r="J1527" s="58" t="s">
        <v>11720</v>
      </c>
      <c r="K1527" s="57">
        <v>-10605</v>
      </c>
      <c r="L1527" s="57">
        <v>-116655</v>
      </c>
      <c r="AA1527" t="e">
        <f>+VLOOKUP(D1527,'Thanh toán '!M$10227:N$10360,2,0)</f>
        <v>#N/A</v>
      </c>
    </row>
    <row r="1528" spans="1:28" x14ac:dyDescent="0.3">
      <c r="A1528">
        <f t="shared" si="103"/>
        <v>10</v>
      </c>
      <c r="B1528" s="55">
        <v>45205</v>
      </c>
      <c r="C1528" s="56" t="s">
        <v>25467</v>
      </c>
      <c r="D1528" s="87">
        <f t="shared" si="104"/>
        <v>40335</v>
      </c>
      <c r="E1528" s="56" t="s">
        <v>20824</v>
      </c>
      <c r="F1528" s="56" t="s">
        <v>11799</v>
      </c>
      <c r="G1528" s="56" t="s">
        <v>11725</v>
      </c>
      <c r="H1528" s="56" t="s">
        <v>25468</v>
      </c>
      <c r="I1528" s="57">
        <v>-408466</v>
      </c>
      <c r="J1528" s="58" t="s">
        <v>11726</v>
      </c>
      <c r="K1528" s="57">
        <v>-32677</v>
      </c>
      <c r="L1528" s="57">
        <v>-441143</v>
      </c>
      <c r="AA1528" t="e">
        <f>+VLOOKUP(D1528,'Thanh toán '!M$10227:N$10360,2,0)</f>
        <v>#N/A</v>
      </c>
    </row>
    <row r="1529" spans="1:28" x14ac:dyDescent="0.3">
      <c r="A1529">
        <f t="shared" si="103"/>
        <v>10</v>
      </c>
      <c r="B1529" s="55">
        <v>45205</v>
      </c>
      <c r="C1529" s="56" t="s">
        <v>25469</v>
      </c>
      <c r="D1529" s="87">
        <f t="shared" si="104"/>
        <v>40401</v>
      </c>
      <c r="E1529" s="56" t="s">
        <v>20824</v>
      </c>
      <c r="F1529" s="56" t="s">
        <v>11799</v>
      </c>
      <c r="G1529" s="56" t="s">
        <v>11725</v>
      </c>
      <c r="H1529" s="56" t="s">
        <v>25470</v>
      </c>
      <c r="I1529" s="57">
        <v>-460248</v>
      </c>
      <c r="J1529" s="58" t="s">
        <v>11726</v>
      </c>
      <c r="K1529" s="57">
        <v>-36820</v>
      </c>
      <c r="L1529" s="57">
        <v>-497068</v>
      </c>
      <c r="AA1529" t="e">
        <f>+VLOOKUP(D1529,'Thanh toán '!M$10227:N$10360,2,0)</f>
        <v>#N/A</v>
      </c>
    </row>
    <row r="1530" spans="1:28" x14ac:dyDescent="0.3">
      <c r="A1530">
        <f t="shared" si="103"/>
        <v>10</v>
      </c>
      <c r="B1530" s="55">
        <v>45205</v>
      </c>
      <c r="C1530" s="56" t="s">
        <v>25471</v>
      </c>
      <c r="D1530" s="87">
        <f t="shared" si="104"/>
        <v>40408</v>
      </c>
      <c r="E1530" s="56" t="s">
        <v>20824</v>
      </c>
      <c r="F1530" s="56" t="s">
        <v>11799</v>
      </c>
      <c r="G1530" s="56" t="s">
        <v>11725</v>
      </c>
      <c r="H1530" s="56" t="s">
        <v>25472</v>
      </c>
      <c r="I1530" s="57">
        <v>-192082</v>
      </c>
      <c r="J1530" s="58" t="s">
        <v>11726</v>
      </c>
      <c r="K1530" s="57">
        <v>-15367</v>
      </c>
      <c r="L1530" s="57">
        <v>-207449</v>
      </c>
      <c r="AA1530" t="e">
        <f>+VLOOKUP(D1530,'Thanh toán '!M$10227:N$10360,2,0)</f>
        <v>#N/A</v>
      </c>
    </row>
    <row r="1531" spans="1:28" x14ac:dyDescent="0.3">
      <c r="A1531">
        <f t="shared" si="103"/>
        <v>10</v>
      </c>
      <c r="B1531" s="55">
        <v>45209</v>
      </c>
      <c r="C1531" s="56" t="s">
        <v>25473</v>
      </c>
      <c r="D1531" s="87">
        <f t="shared" si="104"/>
        <v>40789</v>
      </c>
      <c r="E1531" s="56" t="s">
        <v>20824</v>
      </c>
      <c r="F1531" s="56" t="s">
        <v>11799</v>
      </c>
      <c r="G1531" s="56" t="s">
        <v>11725</v>
      </c>
      <c r="H1531" s="56" t="s">
        <v>25474</v>
      </c>
      <c r="I1531" s="57">
        <v>-315824</v>
      </c>
      <c r="J1531" s="58" t="s">
        <v>11726</v>
      </c>
      <c r="K1531" s="57">
        <v>-25266</v>
      </c>
      <c r="L1531" s="57">
        <v>-341090</v>
      </c>
      <c r="AA1531" t="e">
        <f>+VLOOKUP(D1531,'Thanh toán '!M$10227:N$10360,2,0)</f>
        <v>#N/A</v>
      </c>
    </row>
    <row r="1532" spans="1:28" x14ac:dyDescent="0.3">
      <c r="A1532">
        <f t="shared" si="103"/>
        <v>10</v>
      </c>
      <c r="B1532" s="55">
        <v>45209</v>
      </c>
      <c r="C1532" s="56" t="s">
        <v>19162</v>
      </c>
      <c r="D1532" s="87">
        <f t="shared" si="104"/>
        <v>40865</v>
      </c>
      <c r="E1532" s="56" t="s">
        <v>20824</v>
      </c>
      <c r="F1532" s="56" t="s">
        <v>11799</v>
      </c>
      <c r="G1532" s="56" t="s">
        <v>11725</v>
      </c>
      <c r="H1532" s="56" t="s">
        <v>25475</v>
      </c>
      <c r="I1532" s="57">
        <v>-111058</v>
      </c>
      <c r="J1532" s="58" t="s">
        <v>11726</v>
      </c>
      <c r="K1532" s="57">
        <v>-8885</v>
      </c>
      <c r="L1532" s="57">
        <v>-119943</v>
      </c>
      <c r="AA1532" t="e">
        <f>+VLOOKUP(D1532,'Thanh toán '!M$10227:N$10360,2,0)</f>
        <v>#N/A</v>
      </c>
    </row>
    <row r="1533" spans="1:28" x14ac:dyDescent="0.3">
      <c r="A1533">
        <f t="shared" si="103"/>
        <v>10</v>
      </c>
      <c r="B1533" s="55">
        <v>45209</v>
      </c>
      <c r="C1533" s="56" t="s">
        <v>19171</v>
      </c>
      <c r="D1533" s="87">
        <f t="shared" si="104"/>
        <v>40884</v>
      </c>
      <c r="E1533" s="56" t="s">
        <v>20824</v>
      </c>
      <c r="F1533" s="56" t="s">
        <v>11799</v>
      </c>
      <c r="G1533" s="56" t="s">
        <v>11725</v>
      </c>
      <c r="H1533" s="56" t="s">
        <v>25476</v>
      </c>
      <c r="I1533" s="57">
        <v>-181500</v>
      </c>
      <c r="J1533" s="58" t="s">
        <v>11726</v>
      </c>
      <c r="K1533" s="57">
        <v>-14520</v>
      </c>
      <c r="L1533" s="57">
        <v>-196020</v>
      </c>
      <c r="AA1533" t="e">
        <f>+VLOOKUP(D1533,'Thanh toán '!M$10227:N$10360,2,0)</f>
        <v>#N/A</v>
      </c>
    </row>
    <row r="1534" spans="1:28" hidden="1" x14ac:dyDescent="0.3">
      <c r="A1534">
        <f t="shared" si="103"/>
        <v>10</v>
      </c>
      <c r="B1534" s="55">
        <v>45209</v>
      </c>
      <c r="C1534" s="56" t="s">
        <v>19198</v>
      </c>
      <c r="D1534" s="87">
        <f t="shared" si="104"/>
        <v>40940</v>
      </c>
      <c r="E1534" s="56" t="s">
        <v>20824</v>
      </c>
      <c r="F1534" s="56" t="s">
        <v>11799</v>
      </c>
      <c r="G1534" s="56" t="s">
        <v>11725</v>
      </c>
      <c r="H1534" s="56" t="s">
        <v>25477</v>
      </c>
      <c r="I1534" s="57">
        <v>-292062</v>
      </c>
      <c r="J1534" s="58" t="s">
        <v>11726</v>
      </c>
      <c r="K1534" s="57">
        <v>-23365</v>
      </c>
      <c r="L1534" s="57">
        <v>-315427</v>
      </c>
      <c r="AA1534">
        <f>+VLOOKUP(D1534,'Thanh toán '!M$10227:N$10360,2,0)</f>
        <v>-315427</v>
      </c>
      <c r="AB1534" s="59">
        <f t="shared" ref="AB1534:AB1536" si="106">+AA1534-L1534</f>
        <v>0</v>
      </c>
    </row>
    <row r="1535" spans="1:28" hidden="1" x14ac:dyDescent="0.3">
      <c r="A1535">
        <f t="shared" si="103"/>
        <v>10</v>
      </c>
      <c r="B1535" s="55">
        <v>45210</v>
      </c>
      <c r="C1535" s="56" t="s">
        <v>19244</v>
      </c>
      <c r="D1535" s="87">
        <f t="shared" si="104"/>
        <v>41033</v>
      </c>
      <c r="E1535" s="56" t="s">
        <v>20824</v>
      </c>
      <c r="F1535" s="56" t="s">
        <v>11799</v>
      </c>
      <c r="G1535" s="56" t="s">
        <v>11725</v>
      </c>
      <c r="H1535" s="56" t="s">
        <v>25478</v>
      </c>
      <c r="I1535" s="57">
        <v>-220500</v>
      </c>
      <c r="J1535" s="58" t="s">
        <v>11726</v>
      </c>
      <c r="K1535" s="57">
        <v>-17640</v>
      </c>
      <c r="L1535" s="57">
        <v>-238140</v>
      </c>
      <c r="AA1535">
        <f>+VLOOKUP(D1535,'Thanh toán '!M$10227:N$10360,2,0)</f>
        <v>-238140</v>
      </c>
      <c r="AB1535" s="59">
        <f t="shared" si="106"/>
        <v>0</v>
      </c>
    </row>
    <row r="1536" spans="1:28" hidden="1" x14ac:dyDescent="0.3">
      <c r="A1536">
        <f t="shared" si="103"/>
        <v>10</v>
      </c>
      <c r="B1536" s="55">
        <v>45210</v>
      </c>
      <c r="C1536" s="56" t="s">
        <v>19245</v>
      </c>
      <c r="D1536" s="87">
        <f t="shared" si="104"/>
        <v>41034</v>
      </c>
      <c r="E1536" s="56" t="s">
        <v>20824</v>
      </c>
      <c r="F1536" s="56" t="s">
        <v>11799</v>
      </c>
      <c r="G1536" s="56" t="s">
        <v>11725</v>
      </c>
      <c r="H1536" s="56" t="s">
        <v>25479</v>
      </c>
      <c r="I1536" s="57">
        <v>-222750</v>
      </c>
      <c r="J1536" s="58" t="s">
        <v>11726</v>
      </c>
      <c r="K1536" s="57">
        <v>-17820</v>
      </c>
      <c r="L1536" s="57">
        <v>-240570</v>
      </c>
      <c r="AA1536">
        <f>+VLOOKUP(D1536,'Thanh toán '!M$10227:N$10360,2,0)</f>
        <v>-240570</v>
      </c>
      <c r="AB1536" s="59">
        <f t="shared" si="106"/>
        <v>0</v>
      </c>
    </row>
    <row r="1537" spans="1:27" x14ac:dyDescent="0.3">
      <c r="A1537">
        <f t="shared" si="103"/>
        <v>10</v>
      </c>
      <c r="B1537" s="55">
        <v>45210</v>
      </c>
      <c r="C1537" s="56" t="s">
        <v>25480</v>
      </c>
      <c r="D1537" s="87">
        <f t="shared" si="104"/>
        <v>41126</v>
      </c>
      <c r="E1537" s="56" t="s">
        <v>20824</v>
      </c>
      <c r="F1537" s="56" t="s">
        <v>11799</v>
      </c>
      <c r="G1537" s="56" t="s">
        <v>11725</v>
      </c>
      <c r="H1537" s="56" t="s">
        <v>25481</v>
      </c>
      <c r="I1537" s="57">
        <v>-911751</v>
      </c>
      <c r="J1537" s="58" t="s">
        <v>11720</v>
      </c>
      <c r="K1537" s="57">
        <v>-91175</v>
      </c>
      <c r="L1537" s="57">
        <v>-1002926</v>
      </c>
      <c r="AA1537" t="e">
        <f>+VLOOKUP(D1537,'Thanh toán '!M$10227:N$10360,2,0)</f>
        <v>#N/A</v>
      </c>
    </row>
    <row r="1538" spans="1:27" x14ac:dyDescent="0.3">
      <c r="A1538">
        <f t="shared" si="103"/>
        <v>10</v>
      </c>
      <c r="B1538" s="55">
        <v>45210</v>
      </c>
      <c r="C1538" s="56" t="s">
        <v>25482</v>
      </c>
      <c r="D1538" s="87">
        <f t="shared" si="104"/>
        <v>41138</v>
      </c>
      <c r="E1538" s="56" t="s">
        <v>20824</v>
      </c>
      <c r="F1538" s="56" t="s">
        <v>11799</v>
      </c>
      <c r="G1538" s="56" t="s">
        <v>11725</v>
      </c>
      <c r="H1538" s="56" t="s">
        <v>25483</v>
      </c>
      <c r="I1538" s="57">
        <v>-519524</v>
      </c>
      <c r="J1538" s="58" t="s">
        <v>11726</v>
      </c>
      <c r="K1538" s="57">
        <v>-41562</v>
      </c>
      <c r="L1538" s="57">
        <v>-561086</v>
      </c>
      <c r="AA1538" t="e">
        <f>+VLOOKUP(D1538,'Thanh toán '!M$10227:N$10360,2,0)</f>
        <v>#N/A</v>
      </c>
    </row>
    <row r="1539" spans="1:27" x14ac:dyDescent="0.3">
      <c r="A1539">
        <f t="shared" si="103"/>
        <v>10</v>
      </c>
      <c r="B1539" s="55">
        <v>45210</v>
      </c>
      <c r="C1539" s="56" t="s">
        <v>25484</v>
      </c>
      <c r="D1539" s="87">
        <f t="shared" si="104"/>
        <v>41427</v>
      </c>
      <c r="E1539" s="56" t="s">
        <v>20824</v>
      </c>
      <c r="F1539" s="56" t="s">
        <v>11799</v>
      </c>
      <c r="G1539" s="56" t="s">
        <v>11725</v>
      </c>
      <c r="H1539" s="56" t="s">
        <v>25485</v>
      </c>
      <c r="I1539" s="57">
        <v>-204189</v>
      </c>
      <c r="J1539" s="58" t="s">
        <v>11720</v>
      </c>
      <c r="K1539" s="57">
        <v>-20419</v>
      </c>
      <c r="L1539" s="57">
        <v>-224608</v>
      </c>
      <c r="AA1539" t="e">
        <f>+VLOOKUP(D1539,'Thanh toán '!M$10227:N$10360,2,0)</f>
        <v>#N/A</v>
      </c>
    </row>
    <row r="1540" spans="1:27" x14ac:dyDescent="0.3">
      <c r="A1540">
        <f t="shared" si="103"/>
        <v>10</v>
      </c>
      <c r="B1540" s="55">
        <v>45211</v>
      </c>
      <c r="C1540" s="56" t="s">
        <v>25486</v>
      </c>
      <c r="D1540" s="87">
        <f t="shared" si="104"/>
        <v>41531</v>
      </c>
      <c r="E1540" s="56" t="s">
        <v>20824</v>
      </c>
      <c r="F1540" s="56" t="s">
        <v>11799</v>
      </c>
      <c r="G1540" s="56" t="s">
        <v>11725</v>
      </c>
      <c r="H1540" s="56" t="s">
        <v>25487</v>
      </c>
      <c r="I1540" s="57">
        <v>-181500</v>
      </c>
      <c r="J1540" s="58" t="s">
        <v>11726</v>
      </c>
      <c r="K1540" s="57">
        <v>-14520</v>
      </c>
      <c r="L1540" s="57">
        <v>-196020</v>
      </c>
      <c r="AA1540" t="e">
        <f>+VLOOKUP(D1540,'Thanh toán '!M$10227:N$10360,2,0)</f>
        <v>#N/A</v>
      </c>
    </row>
    <row r="1541" spans="1:27" x14ac:dyDescent="0.3">
      <c r="A1541">
        <f t="shared" si="103"/>
        <v>10</v>
      </c>
      <c r="B1541" s="55">
        <v>45212</v>
      </c>
      <c r="C1541" s="56" t="s">
        <v>25488</v>
      </c>
      <c r="D1541" s="87">
        <f t="shared" si="104"/>
        <v>41643</v>
      </c>
      <c r="E1541" s="56" t="s">
        <v>20824</v>
      </c>
      <c r="F1541" s="56" t="s">
        <v>11799</v>
      </c>
      <c r="G1541" s="56" t="s">
        <v>11725</v>
      </c>
      <c r="H1541" s="56" t="s">
        <v>25489</v>
      </c>
      <c r="I1541" s="57">
        <v>-1767125</v>
      </c>
      <c r="J1541" s="58" t="s">
        <v>11726</v>
      </c>
      <c r="K1541" s="57">
        <v>-141370</v>
      </c>
      <c r="L1541" s="57">
        <v>-1908495</v>
      </c>
      <c r="AA1541" t="e">
        <f>+VLOOKUP(D1541,'Thanh toán '!M$10227:N$10360,2,0)</f>
        <v>#N/A</v>
      </c>
    </row>
    <row r="1542" spans="1:27" x14ac:dyDescent="0.3">
      <c r="A1542">
        <f t="shared" si="103"/>
        <v>10</v>
      </c>
      <c r="B1542" s="55">
        <v>45212</v>
      </c>
      <c r="C1542" s="56" t="s">
        <v>25490</v>
      </c>
      <c r="D1542" s="87">
        <f t="shared" si="104"/>
        <v>41659</v>
      </c>
      <c r="E1542" s="56" t="s">
        <v>20824</v>
      </c>
      <c r="F1542" s="56" t="s">
        <v>11799</v>
      </c>
      <c r="G1542" s="56" t="s">
        <v>11725</v>
      </c>
      <c r="H1542" s="56" t="s">
        <v>25491</v>
      </c>
      <c r="I1542" s="57">
        <v>-250910</v>
      </c>
      <c r="J1542" s="58" t="s">
        <v>11726</v>
      </c>
      <c r="K1542" s="57">
        <v>-20073</v>
      </c>
      <c r="L1542" s="57">
        <v>-270983</v>
      </c>
      <c r="AA1542" t="e">
        <f>+VLOOKUP(D1542,'Thanh toán '!M$10227:N$10360,2,0)</f>
        <v>#N/A</v>
      </c>
    </row>
    <row r="1543" spans="1:27" x14ac:dyDescent="0.3">
      <c r="A1543">
        <f t="shared" ref="A1543:A1606" si="107">+MONTH(B1543)</f>
        <v>10</v>
      </c>
      <c r="B1543" s="55">
        <v>45212</v>
      </c>
      <c r="C1543" s="56" t="s">
        <v>25492</v>
      </c>
      <c r="D1543" s="87">
        <f t="shared" ref="D1543:D1606" si="108">+C1543*1</f>
        <v>41689</v>
      </c>
      <c r="E1543" s="56" t="s">
        <v>20824</v>
      </c>
      <c r="F1543" s="56" t="s">
        <v>11799</v>
      </c>
      <c r="G1543" s="56" t="s">
        <v>11725</v>
      </c>
      <c r="H1543" s="56" t="s">
        <v>25493</v>
      </c>
      <c r="I1543" s="57">
        <v>-1488892</v>
      </c>
      <c r="J1543" s="58" t="s">
        <v>11726</v>
      </c>
      <c r="K1543" s="57">
        <v>-119111</v>
      </c>
      <c r="L1543" s="57">
        <v>-1608003</v>
      </c>
      <c r="AA1543" t="e">
        <f>+VLOOKUP(D1543,'Thanh toán '!M$10227:N$10360,2,0)</f>
        <v>#N/A</v>
      </c>
    </row>
    <row r="1544" spans="1:27" x14ac:dyDescent="0.3">
      <c r="A1544">
        <f t="shared" si="107"/>
        <v>10</v>
      </c>
      <c r="B1544" s="55">
        <v>45212</v>
      </c>
      <c r="C1544" s="56" t="s">
        <v>25494</v>
      </c>
      <c r="D1544" s="87">
        <f t="shared" si="108"/>
        <v>41691</v>
      </c>
      <c r="E1544" s="56" t="s">
        <v>20824</v>
      </c>
      <c r="F1544" s="56" t="s">
        <v>11799</v>
      </c>
      <c r="G1544" s="56" t="s">
        <v>11725</v>
      </c>
      <c r="H1544" s="56" t="s">
        <v>25495</v>
      </c>
      <c r="I1544" s="57">
        <v>-84840</v>
      </c>
      <c r="J1544" s="58" t="s">
        <v>11720</v>
      </c>
      <c r="K1544" s="57">
        <v>-8484</v>
      </c>
      <c r="L1544" s="57">
        <v>-93324</v>
      </c>
      <c r="AA1544" t="e">
        <f>+VLOOKUP(D1544,'Thanh toán '!M$10227:N$10360,2,0)</f>
        <v>#N/A</v>
      </c>
    </row>
    <row r="1545" spans="1:27" x14ac:dyDescent="0.3">
      <c r="A1545">
        <f t="shared" si="107"/>
        <v>10</v>
      </c>
      <c r="B1545" s="55">
        <v>45213</v>
      </c>
      <c r="C1545" s="56" t="s">
        <v>25496</v>
      </c>
      <c r="D1545" s="87">
        <f t="shared" si="108"/>
        <v>41756</v>
      </c>
      <c r="E1545" s="56" t="s">
        <v>20824</v>
      </c>
      <c r="F1545" s="56" t="s">
        <v>11799</v>
      </c>
      <c r="G1545" s="56" t="s">
        <v>11725</v>
      </c>
      <c r="H1545" s="56" t="s">
        <v>25497</v>
      </c>
      <c r="I1545" s="57">
        <v>-980119</v>
      </c>
      <c r="J1545" s="58" t="s">
        <v>11726</v>
      </c>
      <c r="K1545" s="57">
        <v>-78410</v>
      </c>
      <c r="L1545" s="57">
        <v>-1058529</v>
      </c>
      <c r="AA1545" t="e">
        <f>+VLOOKUP(D1545,'Thanh toán '!M$10227:N$10360,2,0)</f>
        <v>#N/A</v>
      </c>
    </row>
    <row r="1546" spans="1:27" x14ac:dyDescent="0.3">
      <c r="A1546">
        <f t="shared" si="107"/>
        <v>10</v>
      </c>
      <c r="B1546" s="55">
        <v>45213</v>
      </c>
      <c r="C1546" s="56" t="s">
        <v>25498</v>
      </c>
      <c r="D1546" s="87">
        <f t="shared" si="108"/>
        <v>41782</v>
      </c>
      <c r="E1546" s="56" t="s">
        <v>20824</v>
      </c>
      <c r="F1546" s="56" t="s">
        <v>11799</v>
      </c>
      <c r="G1546" s="56" t="s">
        <v>11725</v>
      </c>
      <c r="H1546" s="56" t="s">
        <v>25499</v>
      </c>
      <c r="I1546" s="57">
        <v>-136126</v>
      </c>
      <c r="J1546" s="58" t="s">
        <v>11720</v>
      </c>
      <c r="K1546" s="57">
        <v>-13613</v>
      </c>
      <c r="L1546" s="57">
        <v>-149739</v>
      </c>
      <c r="AA1546" t="e">
        <f>+VLOOKUP(D1546,'Thanh toán '!M$10227:N$10360,2,0)</f>
        <v>#N/A</v>
      </c>
    </row>
    <row r="1547" spans="1:27" x14ac:dyDescent="0.3">
      <c r="A1547">
        <f t="shared" si="107"/>
        <v>10</v>
      </c>
      <c r="B1547" s="55">
        <v>45215</v>
      </c>
      <c r="C1547" s="56" t="s">
        <v>19312</v>
      </c>
      <c r="D1547" s="87">
        <f t="shared" si="108"/>
        <v>41839</v>
      </c>
      <c r="E1547" s="56" t="s">
        <v>20824</v>
      </c>
      <c r="F1547" s="56" t="s">
        <v>11799</v>
      </c>
      <c r="G1547" s="56" t="s">
        <v>11725</v>
      </c>
      <c r="H1547" s="56" t="s">
        <v>25500</v>
      </c>
      <c r="I1547" s="57">
        <v>-146862</v>
      </c>
      <c r="J1547" s="58" t="s">
        <v>11726</v>
      </c>
      <c r="K1547" s="57">
        <v>-11749</v>
      </c>
      <c r="L1547" s="57">
        <v>-158611</v>
      </c>
      <c r="AA1547" t="e">
        <f>+VLOOKUP(D1547,'Thanh toán '!M$10227:N$10360,2,0)</f>
        <v>#N/A</v>
      </c>
    </row>
    <row r="1548" spans="1:27" x14ac:dyDescent="0.3">
      <c r="A1548">
        <f t="shared" si="107"/>
        <v>10</v>
      </c>
      <c r="B1548" s="55">
        <v>45215</v>
      </c>
      <c r="C1548" s="56" t="s">
        <v>19313</v>
      </c>
      <c r="D1548" s="87">
        <f t="shared" si="108"/>
        <v>41840</v>
      </c>
      <c r="E1548" s="56" t="s">
        <v>20824</v>
      </c>
      <c r="F1548" s="56" t="s">
        <v>11799</v>
      </c>
      <c r="G1548" s="56" t="s">
        <v>11725</v>
      </c>
      <c r="H1548" s="56" t="s">
        <v>25501</v>
      </c>
      <c r="I1548" s="57">
        <v>-88200</v>
      </c>
      <c r="J1548" s="58" t="s">
        <v>11726</v>
      </c>
      <c r="K1548" s="57">
        <v>-7056</v>
      </c>
      <c r="L1548" s="57">
        <v>-95256</v>
      </c>
      <c r="AA1548" t="e">
        <f>+VLOOKUP(D1548,'Thanh toán '!M$10227:N$10360,2,0)</f>
        <v>#N/A</v>
      </c>
    </row>
    <row r="1549" spans="1:27" x14ac:dyDescent="0.3">
      <c r="A1549">
        <f t="shared" si="107"/>
        <v>10</v>
      </c>
      <c r="B1549" s="55">
        <v>45215</v>
      </c>
      <c r="C1549" s="56" t="s">
        <v>25502</v>
      </c>
      <c r="D1549" s="87">
        <f t="shared" si="108"/>
        <v>41930</v>
      </c>
      <c r="E1549" s="56" t="s">
        <v>20824</v>
      </c>
      <c r="F1549" s="56" t="s">
        <v>11799</v>
      </c>
      <c r="G1549" s="56" t="s">
        <v>11725</v>
      </c>
      <c r="H1549" s="56" t="s">
        <v>25503</v>
      </c>
      <c r="I1549" s="57">
        <v>-161240</v>
      </c>
      <c r="J1549" s="58" t="s">
        <v>11726</v>
      </c>
      <c r="K1549" s="57">
        <v>-12899</v>
      </c>
      <c r="L1549" s="57">
        <v>-174139</v>
      </c>
      <c r="AA1549" t="e">
        <f>+VLOOKUP(D1549,'Thanh toán '!M$10227:N$10360,2,0)</f>
        <v>#N/A</v>
      </c>
    </row>
    <row r="1550" spans="1:27" x14ac:dyDescent="0.3">
      <c r="A1550">
        <f t="shared" si="107"/>
        <v>10</v>
      </c>
      <c r="B1550" s="55">
        <v>45216</v>
      </c>
      <c r="C1550" s="56" t="s">
        <v>25504</v>
      </c>
      <c r="D1550" s="87">
        <f t="shared" si="108"/>
        <v>42009</v>
      </c>
      <c r="E1550" s="56" t="s">
        <v>20824</v>
      </c>
      <c r="F1550" s="56" t="s">
        <v>11799</v>
      </c>
      <c r="G1550" s="56" t="s">
        <v>11725</v>
      </c>
      <c r="H1550" s="56" t="s">
        <v>25505</v>
      </c>
      <c r="I1550" s="57">
        <v>-181500</v>
      </c>
      <c r="J1550" s="58" t="s">
        <v>11726</v>
      </c>
      <c r="K1550" s="57">
        <v>-14520</v>
      </c>
      <c r="L1550" s="57">
        <v>-196020</v>
      </c>
      <c r="AA1550" t="e">
        <f>+VLOOKUP(D1550,'Thanh toán '!M$10227:N$10360,2,0)</f>
        <v>#N/A</v>
      </c>
    </row>
    <row r="1551" spans="1:27" x14ac:dyDescent="0.3">
      <c r="A1551">
        <f t="shared" si="107"/>
        <v>10</v>
      </c>
      <c r="B1551" s="55">
        <v>45216</v>
      </c>
      <c r="C1551" s="56" t="s">
        <v>25506</v>
      </c>
      <c r="D1551" s="87">
        <f t="shared" si="108"/>
        <v>42010</v>
      </c>
      <c r="E1551" s="56" t="s">
        <v>20824</v>
      </c>
      <c r="F1551" s="56" t="s">
        <v>11799</v>
      </c>
      <c r="G1551" s="56" t="s">
        <v>11725</v>
      </c>
      <c r="H1551" s="56" t="s">
        <v>25507</v>
      </c>
      <c r="I1551" s="57">
        <v>-181500</v>
      </c>
      <c r="J1551" s="58" t="s">
        <v>11726</v>
      </c>
      <c r="K1551" s="57">
        <v>-14520</v>
      </c>
      <c r="L1551" s="57">
        <v>-196020</v>
      </c>
      <c r="AA1551" t="e">
        <f>+VLOOKUP(D1551,'Thanh toán '!M$10227:N$10360,2,0)</f>
        <v>#N/A</v>
      </c>
    </row>
    <row r="1552" spans="1:27" x14ac:dyDescent="0.3">
      <c r="A1552">
        <f t="shared" si="107"/>
        <v>10</v>
      </c>
      <c r="B1552" s="55">
        <v>45216</v>
      </c>
      <c r="C1552" s="56" t="s">
        <v>25508</v>
      </c>
      <c r="D1552" s="87">
        <f t="shared" si="108"/>
        <v>42149</v>
      </c>
      <c r="E1552" s="56" t="s">
        <v>20824</v>
      </c>
      <c r="F1552" s="56" t="s">
        <v>11799</v>
      </c>
      <c r="G1552" s="56" t="s">
        <v>11725</v>
      </c>
      <c r="H1552" s="56" t="s">
        <v>25509</v>
      </c>
      <c r="I1552" s="57">
        <v>-333174</v>
      </c>
      <c r="J1552" s="58" t="s">
        <v>11726</v>
      </c>
      <c r="K1552" s="57">
        <v>-26654</v>
      </c>
      <c r="L1552" s="57">
        <v>-359828</v>
      </c>
      <c r="AA1552" t="e">
        <f>+VLOOKUP(D1552,'Thanh toán '!M$10227:N$10360,2,0)</f>
        <v>#N/A</v>
      </c>
    </row>
    <row r="1553" spans="1:27" x14ac:dyDescent="0.3">
      <c r="A1553">
        <f t="shared" si="107"/>
        <v>10</v>
      </c>
      <c r="B1553" s="55">
        <v>45216</v>
      </c>
      <c r="C1553" s="56" t="s">
        <v>25510</v>
      </c>
      <c r="D1553" s="87">
        <f t="shared" si="108"/>
        <v>42231</v>
      </c>
      <c r="E1553" s="56" t="s">
        <v>20824</v>
      </c>
      <c r="F1553" s="56" t="s">
        <v>11799</v>
      </c>
      <c r="G1553" s="56" t="s">
        <v>11725</v>
      </c>
      <c r="H1553" s="56" t="s">
        <v>25511</v>
      </c>
      <c r="I1553" s="57">
        <v>-560262</v>
      </c>
      <c r="J1553" s="58" t="s">
        <v>11726</v>
      </c>
      <c r="K1553" s="57">
        <v>-44821</v>
      </c>
      <c r="L1553" s="57">
        <v>-605083</v>
      </c>
      <c r="AA1553" t="e">
        <f>+VLOOKUP(D1553,'Thanh toán '!M$10227:N$10360,2,0)</f>
        <v>#N/A</v>
      </c>
    </row>
    <row r="1554" spans="1:27" x14ac:dyDescent="0.3">
      <c r="A1554">
        <f t="shared" si="107"/>
        <v>10</v>
      </c>
      <c r="B1554" s="55">
        <v>45216</v>
      </c>
      <c r="C1554" s="56" t="s">
        <v>19390</v>
      </c>
      <c r="D1554" s="87">
        <f t="shared" si="108"/>
        <v>42245</v>
      </c>
      <c r="E1554" s="56" t="s">
        <v>20824</v>
      </c>
      <c r="F1554" s="56" t="s">
        <v>11799</v>
      </c>
      <c r="G1554" s="56" t="s">
        <v>11725</v>
      </c>
      <c r="H1554" s="56" t="s">
        <v>25512</v>
      </c>
      <c r="I1554" s="57">
        <v>-370839</v>
      </c>
      <c r="J1554" s="58" t="s">
        <v>11726</v>
      </c>
      <c r="K1554" s="57">
        <v>-29667</v>
      </c>
      <c r="L1554" s="57">
        <v>-400506</v>
      </c>
      <c r="AA1554" t="e">
        <f>+VLOOKUP(D1554,'Thanh toán '!M$10227:N$10360,2,0)</f>
        <v>#N/A</v>
      </c>
    </row>
    <row r="1555" spans="1:27" x14ac:dyDescent="0.3">
      <c r="A1555">
        <f t="shared" si="107"/>
        <v>10</v>
      </c>
      <c r="B1555" s="55">
        <v>45216</v>
      </c>
      <c r="C1555" s="56" t="s">
        <v>19394</v>
      </c>
      <c r="D1555" s="87">
        <f t="shared" si="108"/>
        <v>42249</v>
      </c>
      <c r="E1555" s="56" t="s">
        <v>20824</v>
      </c>
      <c r="F1555" s="56" t="s">
        <v>11799</v>
      </c>
      <c r="G1555" s="56" t="s">
        <v>11725</v>
      </c>
      <c r="H1555" s="56" t="s">
        <v>25513</v>
      </c>
      <c r="I1555" s="57">
        <v>-531812</v>
      </c>
      <c r="J1555" s="58" t="s">
        <v>11726</v>
      </c>
      <c r="K1555" s="57">
        <v>-42545</v>
      </c>
      <c r="L1555" s="57">
        <v>-574357</v>
      </c>
      <c r="AA1555" t="e">
        <f>+VLOOKUP(D1555,'Thanh toán '!M$10227:N$10360,2,0)</f>
        <v>#N/A</v>
      </c>
    </row>
    <row r="1556" spans="1:27" x14ac:dyDescent="0.3">
      <c r="A1556">
        <f t="shared" si="107"/>
        <v>10</v>
      </c>
      <c r="B1556" s="55">
        <v>45216</v>
      </c>
      <c r="C1556" s="56" t="s">
        <v>25514</v>
      </c>
      <c r="D1556" s="87">
        <f t="shared" si="108"/>
        <v>42276</v>
      </c>
      <c r="E1556" s="56" t="s">
        <v>20824</v>
      </c>
      <c r="F1556" s="56" t="s">
        <v>11799</v>
      </c>
      <c r="G1556" s="56" t="s">
        <v>11725</v>
      </c>
      <c r="H1556" s="56" t="s">
        <v>25515</v>
      </c>
      <c r="I1556" s="57">
        <v>-347590</v>
      </c>
      <c r="J1556" s="58" t="s">
        <v>11726</v>
      </c>
      <c r="K1556" s="57">
        <v>-27807</v>
      </c>
      <c r="L1556" s="57">
        <v>-375397</v>
      </c>
      <c r="AA1556" t="e">
        <f>+VLOOKUP(D1556,'Thanh toán '!M$10227:N$10360,2,0)</f>
        <v>#N/A</v>
      </c>
    </row>
    <row r="1557" spans="1:27" x14ac:dyDescent="0.3">
      <c r="A1557">
        <f t="shared" si="107"/>
        <v>10</v>
      </c>
      <c r="B1557" s="55">
        <v>45216</v>
      </c>
      <c r="C1557" s="56" t="s">
        <v>25516</v>
      </c>
      <c r="D1557" s="87">
        <f t="shared" si="108"/>
        <v>42289</v>
      </c>
      <c r="E1557" s="56" t="s">
        <v>20824</v>
      </c>
      <c r="F1557" s="56" t="s">
        <v>11799</v>
      </c>
      <c r="G1557" s="56" t="s">
        <v>11725</v>
      </c>
      <c r="H1557" s="56" t="s">
        <v>25517</v>
      </c>
      <c r="I1557" s="57">
        <v>-293066</v>
      </c>
      <c r="J1557" s="58" t="s">
        <v>11726</v>
      </c>
      <c r="K1557" s="57">
        <v>-23445</v>
      </c>
      <c r="L1557" s="57">
        <v>-316511</v>
      </c>
      <c r="AA1557" t="e">
        <f>+VLOOKUP(D1557,'Thanh toán '!M$10227:N$10360,2,0)</f>
        <v>#N/A</v>
      </c>
    </row>
    <row r="1558" spans="1:27" x14ac:dyDescent="0.3">
      <c r="A1558">
        <f t="shared" si="107"/>
        <v>10</v>
      </c>
      <c r="B1558" s="55">
        <v>45216</v>
      </c>
      <c r="C1558" s="56" t="s">
        <v>25518</v>
      </c>
      <c r="D1558" s="87">
        <f t="shared" si="108"/>
        <v>42296</v>
      </c>
      <c r="E1558" s="56" t="s">
        <v>20824</v>
      </c>
      <c r="F1558" s="56" t="s">
        <v>11799</v>
      </c>
      <c r="G1558" s="56" t="s">
        <v>11725</v>
      </c>
      <c r="H1558" s="56" t="s">
        <v>25519</v>
      </c>
      <c r="I1558" s="57">
        <v>-680764</v>
      </c>
      <c r="J1558" s="58" t="s">
        <v>11726</v>
      </c>
      <c r="K1558" s="57">
        <v>-54461</v>
      </c>
      <c r="L1558" s="57">
        <v>-735225</v>
      </c>
      <c r="AA1558" t="e">
        <f>+VLOOKUP(D1558,'Thanh toán '!M$10227:N$10360,2,0)</f>
        <v>#N/A</v>
      </c>
    </row>
    <row r="1559" spans="1:27" x14ac:dyDescent="0.3">
      <c r="A1559">
        <f t="shared" si="107"/>
        <v>10</v>
      </c>
      <c r="B1559" s="55">
        <v>45217</v>
      </c>
      <c r="C1559" s="56" t="s">
        <v>25520</v>
      </c>
      <c r="D1559" s="87">
        <f t="shared" si="108"/>
        <v>42401</v>
      </c>
      <c r="E1559" s="56" t="s">
        <v>20824</v>
      </c>
      <c r="F1559" s="56" t="s">
        <v>11799</v>
      </c>
      <c r="G1559" s="56" t="s">
        <v>11725</v>
      </c>
      <c r="H1559" s="56" t="s">
        <v>25521</v>
      </c>
      <c r="I1559" s="57">
        <v>-72600</v>
      </c>
      <c r="J1559" s="58" t="s">
        <v>11726</v>
      </c>
      <c r="K1559" s="57">
        <v>-5808</v>
      </c>
      <c r="L1559" s="57">
        <v>-78408</v>
      </c>
      <c r="AA1559" t="e">
        <f>+VLOOKUP(D1559,'Thanh toán '!M$10227:N$10360,2,0)</f>
        <v>#N/A</v>
      </c>
    </row>
    <row r="1560" spans="1:27" x14ac:dyDescent="0.3">
      <c r="A1560">
        <f t="shared" si="107"/>
        <v>10</v>
      </c>
      <c r="B1560" s="55">
        <v>45217</v>
      </c>
      <c r="C1560" s="56" t="s">
        <v>25522</v>
      </c>
      <c r="D1560" s="87">
        <f t="shared" si="108"/>
        <v>42514</v>
      </c>
      <c r="E1560" s="56" t="s">
        <v>20824</v>
      </c>
      <c r="F1560" s="56" t="s">
        <v>11799</v>
      </c>
      <c r="G1560" s="56" t="s">
        <v>11725</v>
      </c>
      <c r="H1560" s="56" t="s">
        <v>25523</v>
      </c>
      <c r="I1560" s="57">
        <v>-68063</v>
      </c>
      <c r="J1560" s="58" t="s">
        <v>11720</v>
      </c>
      <c r="K1560" s="57">
        <v>-6806</v>
      </c>
      <c r="L1560" s="57">
        <v>-74869</v>
      </c>
      <c r="AA1560" t="e">
        <f>+VLOOKUP(D1560,'Thanh toán '!M$10227:N$10360,2,0)</f>
        <v>#N/A</v>
      </c>
    </row>
    <row r="1561" spans="1:27" x14ac:dyDescent="0.3">
      <c r="A1561">
        <f t="shared" si="107"/>
        <v>10</v>
      </c>
      <c r="B1561" s="55">
        <v>45219</v>
      </c>
      <c r="C1561" s="56" t="s">
        <v>25524</v>
      </c>
      <c r="D1561" s="87">
        <f t="shared" si="108"/>
        <v>42729</v>
      </c>
      <c r="E1561" s="56" t="s">
        <v>20824</v>
      </c>
      <c r="F1561" s="56" t="s">
        <v>11799</v>
      </c>
      <c r="G1561" s="56" t="s">
        <v>11725</v>
      </c>
      <c r="H1561" s="56" t="s">
        <v>25525</v>
      </c>
      <c r="I1561" s="57">
        <v>-106050</v>
      </c>
      <c r="J1561" s="58" t="s">
        <v>11720</v>
      </c>
      <c r="K1561" s="57">
        <v>-10605</v>
      </c>
      <c r="L1561" s="57">
        <v>-116655</v>
      </c>
      <c r="AA1561" t="e">
        <f>+VLOOKUP(D1561,'Thanh toán '!M$10227:N$10360,2,0)</f>
        <v>#N/A</v>
      </c>
    </row>
    <row r="1562" spans="1:27" x14ac:dyDescent="0.3">
      <c r="A1562">
        <f t="shared" si="107"/>
        <v>10</v>
      </c>
      <c r="B1562" s="55">
        <v>45219</v>
      </c>
      <c r="C1562" s="56" t="s">
        <v>25526</v>
      </c>
      <c r="D1562" s="87">
        <f t="shared" si="108"/>
        <v>42730</v>
      </c>
      <c r="E1562" s="56" t="s">
        <v>20824</v>
      </c>
      <c r="F1562" s="56" t="s">
        <v>11799</v>
      </c>
      <c r="G1562" s="56" t="s">
        <v>11725</v>
      </c>
      <c r="H1562" s="56" t="s">
        <v>25527</v>
      </c>
      <c r="I1562" s="57">
        <v>-534450</v>
      </c>
      <c r="J1562" s="58" t="s">
        <v>11720</v>
      </c>
      <c r="K1562" s="57">
        <v>-53445</v>
      </c>
      <c r="L1562" s="57">
        <v>-587895</v>
      </c>
      <c r="AA1562" t="e">
        <f>+VLOOKUP(D1562,'Thanh toán '!M$10227:N$10360,2,0)</f>
        <v>#N/A</v>
      </c>
    </row>
    <row r="1563" spans="1:27" x14ac:dyDescent="0.3">
      <c r="A1563">
        <f t="shared" si="107"/>
        <v>10</v>
      </c>
      <c r="B1563" s="55">
        <v>45219</v>
      </c>
      <c r="C1563" s="56" t="s">
        <v>25528</v>
      </c>
      <c r="D1563" s="87">
        <f t="shared" si="108"/>
        <v>42731</v>
      </c>
      <c r="E1563" s="56" t="s">
        <v>20824</v>
      </c>
      <c r="F1563" s="56" t="s">
        <v>11799</v>
      </c>
      <c r="G1563" s="56" t="s">
        <v>11725</v>
      </c>
      <c r="H1563" s="56" t="s">
        <v>25529</v>
      </c>
      <c r="I1563" s="57">
        <v>-110250</v>
      </c>
      <c r="J1563" s="58" t="s">
        <v>11720</v>
      </c>
      <c r="K1563" s="57">
        <v>-11025</v>
      </c>
      <c r="L1563" s="57">
        <v>-121275</v>
      </c>
      <c r="AA1563" t="e">
        <f>+VLOOKUP(D1563,'Thanh toán '!M$10227:N$10360,2,0)</f>
        <v>#N/A</v>
      </c>
    </row>
    <row r="1564" spans="1:27" x14ac:dyDescent="0.3">
      <c r="A1564">
        <f t="shared" si="107"/>
        <v>10</v>
      </c>
      <c r="B1564" s="55">
        <v>45219</v>
      </c>
      <c r="C1564" s="56" t="s">
        <v>19499</v>
      </c>
      <c r="D1564" s="87">
        <f t="shared" si="108"/>
        <v>42762</v>
      </c>
      <c r="E1564" s="56" t="s">
        <v>20824</v>
      </c>
      <c r="F1564" s="56" t="s">
        <v>11799</v>
      </c>
      <c r="G1564" s="56" t="s">
        <v>11725</v>
      </c>
      <c r="H1564" s="56" t="s">
        <v>25530</v>
      </c>
      <c r="I1564" s="57">
        <v>-443612</v>
      </c>
      <c r="J1564" s="58" t="s">
        <v>11726</v>
      </c>
      <c r="K1564" s="57">
        <v>-35489</v>
      </c>
      <c r="L1564" s="57">
        <v>-479101</v>
      </c>
      <c r="AA1564" t="e">
        <f>+VLOOKUP(D1564,'Thanh toán '!M$10227:N$10360,2,0)</f>
        <v>#N/A</v>
      </c>
    </row>
    <row r="1565" spans="1:27" x14ac:dyDescent="0.3">
      <c r="A1565">
        <f t="shared" si="107"/>
        <v>10</v>
      </c>
      <c r="B1565" s="55">
        <v>45219</v>
      </c>
      <c r="C1565" s="56" t="s">
        <v>25531</v>
      </c>
      <c r="D1565" s="87">
        <f t="shared" si="108"/>
        <v>42763</v>
      </c>
      <c r="E1565" s="56" t="s">
        <v>20824</v>
      </c>
      <c r="F1565" s="56" t="s">
        <v>11799</v>
      </c>
      <c r="G1565" s="56" t="s">
        <v>11725</v>
      </c>
      <c r="H1565" s="56" t="s">
        <v>25532</v>
      </c>
      <c r="I1565" s="57">
        <v>-145200</v>
      </c>
      <c r="J1565" s="58" t="s">
        <v>11726</v>
      </c>
      <c r="K1565" s="57">
        <v>-11616</v>
      </c>
      <c r="L1565" s="57">
        <v>-156816</v>
      </c>
      <c r="AA1565" t="e">
        <f>+VLOOKUP(D1565,'Thanh toán '!M$10227:N$10360,2,0)</f>
        <v>#N/A</v>
      </c>
    </row>
    <row r="1566" spans="1:27" x14ac:dyDescent="0.3">
      <c r="A1566">
        <f t="shared" si="107"/>
        <v>10</v>
      </c>
      <c r="B1566" s="55">
        <v>45219</v>
      </c>
      <c r="C1566" s="56" t="s">
        <v>25533</v>
      </c>
      <c r="D1566" s="87">
        <f t="shared" si="108"/>
        <v>42764</v>
      </c>
      <c r="E1566" s="56" t="s">
        <v>20824</v>
      </c>
      <c r="F1566" s="56" t="s">
        <v>11799</v>
      </c>
      <c r="G1566" s="56" t="s">
        <v>11725</v>
      </c>
      <c r="H1566" s="56" t="s">
        <v>25534</v>
      </c>
      <c r="I1566" s="57">
        <v>-1166533</v>
      </c>
      <c r="J1566" s="58" t="s">
        <v>11726</v>
      </c>
      <c r="K1566" s="57">
        <v>-93323</v>
      </c>
      <c r="L1566" s="57">
        <v>-1259856</v>
      </c>
      <c r="AA1566" t="e">
        <f>+VLOOKUP(D1566,'Thanh toán '!M$10227:N$10360,2,0)</f>
        <v>#N/A</v>
      </c>
    </row>
    <row r="1567" spans="1:27" x14ac:dyDescent="0.3">
      <c r="A1567">
        <f t="shared" si="107"/>
        <v>10</v>
      </c>
      <c r="B1567" s="55">
        <v>45219</v>
      </c>
      <c r="C1567" s="56" t="s">
        <v>25535</v>
      </c>
      <c r="D1567" s="87">
        <f t="shared" si="108"/>
        <v>42770</v>
      </c>
      <c r="E1567" s="56" t="s">
        <v>20824</v>
      </c>
      <c r="F1567" s="56" t="s">
        <v>11799</v>
      </c>
      <c r="G1567" s="56" t="s">
        <v>11725</v>
      </c>
      <c r="H1567" s="56" t="s">
        <v>25536</v>
      </c>
      <c r="I1567" s="57">
        <v>-907116</v>
      </c>
      <c r="J1567" s="58" t="s">
        <v>11726</v>
      </c>
      <c r="K1567" s="57">
        <v>-72569</v>
      </c>
      <c r="L1567" s="57">
        <v>-979685</v>
      </c>
      <c r="AA1567" t="e">
        <f>+VLOOKUP(D1567,'Thanh toán '!M$10227:N$10360,2,0)</f>
        <v>#N/A</v>
      </c>
    </row>
    <row r="1568" spans="1:27" x14ac:dyDescent="0.3">
      <c r="A1568">
        <f t="shared" si="107"/>
        <v>10</v>
      </c>
      <c r="B1568" s="55">
        <v>45222</v>
      </c>
      <c r="C1568" s="56" t="s">
        <v>25537</v>
      </c>
      <c r="D1568" s="87">
        <f t="shared" si="108"/>
        <v>42984</v>
      </c>
      <c r="E1568" s="56" t="s">
        <v>20824</v>
      </c>
      <c r="F1568" s="56" t="s">
        <v>11799</v>
      </c>
      <c r="G1568" s="56" t="s">
        <v>11725</v>
      </c>
      <c r="H1568" s="56" t="s">
        <v>25538</v>
      </c>
      <c r="I1568" s="57">
        <v>-555328</v>
      </c>
      <c r="J1568" s="58" t="s">
        <v>11720</v>
      </c>
      <c r="K1568" s="57">
        <v>-55533</v>
      </c>
      <c r="L1568" s="57">
        <v>-610861</v>
      </c>
      <c r="AA1568" t="e">
        <f>+VLOOKUP(D1568,'Thanh toán '!M$10227:N$10360,2,0)</f>
        <v>#N/A</v>
      </c>
    </row>
    <row r="1569" spans="1:27" x14ac:dyDescent="0.3">
      <c r="A1569">
        <f t="shared" si="107"/>
        <v>10</v>
      </c>
      <c r="B1569" s="55">
        <v>45222</v>
      </c>
      <c r="C1569" s="56" t="s">
        <v>25539</v>
      </c>
      <c r="D1569" s="87">
        <f t="shared" si="108"/>
        <v>43085</v>
      </c>
      <c r="E1569" s="56" t="s">
        <v>20824</v>
      </c>
      <c r="F1569" s="56" t="s">
        <v>11799</v>
      </c>
      <c r="G1569" s="56" t="s">
        <v>11725</v>
      </c>
      <c r="H1569" s="56" t="s">
        <v>25540</v>
      </c>
      <c r="I1569" s="57">
        <v>-181500</v>
      </c>
      <c r="J1569" s="58" t="s">
        <v>11726</v>
      </c>
      <c r="K1569" s="57">
        <v>-14520</v>
      </c>
      <c r="L1569" s="57">
        <v>-196020</v>
      </c>
      <c r="AA1569" t="e">
        <f>+VLOOKUP(D1569,'Thanh toán '!M$10227:N$10360,2,0)</f>
        <v>#N/A</v>
      </c>
    </row>
    <row r="1570" spans="1:27" x14ac:dyDescent="0.3">
      <c r="A1570">
        <f t="shared" si="107"/>
        <v>10</v>
      </c>
      <c r="B1570" s="55">
        <v>45223</v>
      </c>
      <c r="C1570" s="56" t="s">
        <v>25541</v>
      </c>
      <c r="D1570" s="87">
        <f t="shared" si="108"/>
        <v>43159</v>
      </c>
      <c r="E1570" s="56" t="s">
        <v>20824</v>
      </c>
      <c r="F1570" s="56" t="s">
        <v>11799</v>
      </c>
      <c r="G1570" s="56" t="s">
        <v>11725</v>
      </c>
      <c r="H1570" s="56" t="s">
        <v>25542</v>
      </c>
      <c r="I1570" s="57">
        <v>-284853</v>
      </c>
      <c r="J1570" s="58" t="s">
        <v>11726</v>
      </c>
      <c r="K1570" s="57">
        <v>-22788</v>
      </c>
      <c r="L1570" s="57">
        <v>-307641</v>
      </c>
      <c r="AA1570" t="e">
        <f>+VLOOKUP(D1570,'Thanh toán '!M$10227:N$10360,2,0)</f>
        <v>#N/A</v>
      </c>
    </row>
    <row r="1571" spans="1:27" x14ac:dyDescent="0.3">
      <c r="A1571">
        <f t="shared" si="107"/>
        <v>10</v>
      </c>
      <c r="B1571" s="55">
        <v>45223</v>
      </c>
      <c r="C1571" s="56" t="s">
        <v>25543</v>
      </c>
      <c r="D1571" s="87">
        <f t="shared" si="108"/>
        <v>43196</v>
      </c>
      <c r="E1571" s="56" t="s">
        <v>20824</v>
      </c>
      <c r="F1571" s="56" t="s">
        <v>11799</v>
      </c>
      <c r="G1571" s="56" t="s">
        <v>11725</v>
      </c>
      <c r="H1571" s="56" t="s">
        <v>25544</v>
      </c>
      <c r="I1571" s="57">
        <v>-216814</v>
      </c>
      <c r="J1571" s="58" t="s">
        <v>11726</v>
      </c>
      <c r="K1571" s="57">
        <v>-17345</v>
      </c>
      <c r="L1571" s="57">
        <v>-234159</v>
      </c>
      <c r="AA1571" t="e">
        <f>+VLOOKUP(D1571,'Thanh toán '!M$10227:N$10360,2,0)</f>
        <v>#N/A</v>
      </c>
    </row>
    <row r="1572" spans="1:27" x14ac:dyDescent="0.3">
      <c r="A1572">
        <f t="shared" si="107"/>
        <v>10</v>
      </c>
      <c r="B1572" s="55">
        <v>45223</v>
      </c>
      <c r="C1572" s="56" t="s">
        <v>25545</v>
      </c>
      <c r="D1572" s="87">
        <f t="shared" si="108"/>
        <v>43200</v>
      </c>
      <c r="E1572" s="56" t="s">
        <v>20824</v>
      </c>
      <c r="F1572" s="56" t="s">
        <v>11799</v>
      </c>
      <c r="G1572" s="56" t="s">
        <v>11725</v>
      </c>
      <c r="H1572" s="56" t="s">
        <v>25546</v>
      </c>
      <c r="I1572" s="57">
        <v>-272250</v>
      </c>
      <c r="J1572" s="58" t="s">
        <v>11726</v>
      </c>
      <c r="K1572" s="57">
        <v>-21780</v>
      </c>
      <c r="L1572" s="57">
        <v>-294030</v>
      </c>
      <c r="AA1572" t="e">
        <f>+VLOOKUP(D1572,'Thanh toán '!M$10227:N$10360,2,0)</f>
        <v>#N/A</v>
      </c>
    </row>
    <row r="1573" spans="1:27" x14ac:dyDescent="0.3">
      <c r="A1573">
        <f t="shared" si="107"/>
        <v>10</v>
      </c>
      <c r="B1573" s="55">
        <v>45223</v>
      </c>
      <c r="C1573" s="56" t="s">
        <v>25547</v>
      </c>
      <c r="D1573" s="87">
        <f t="shared" si="108"/>
        <v>43240</v>
      </c>
      <c r="E1573" s="56" t="s">
        <v>20824</v>
      </c>
      <c r="F1573" s="56" t="s">
        <v>11799</v>
      </c>
      <c r="G1573" s="56" t="s">
        <v>11725</v>
      </c>
      <c r="H1573" s="56" t="s">
        <v>25548</v>
      </c>
      <c r="I1573" s="57">
        <v>-72600</v>
      </c>
      <c r="J1573" s="58" t="s">
        <v>11726</v>
      </c>
      <c r="K1573" s="57">
        <v>-5808</v>
      </c>
      <c r="L1573" s="57">
        <v>-78408</v>
      </c>
      <c r="AA1573" t="e">
        <f>+VLOOKUP(D1573,'Thanh toán '!M$10227:N$10360,2,0)</f>
        <v>#N/A</v>
      </c>
    </row>
    <row r="1574" spans="1:27" x14ac:dyDescent="0.3">
      <c r="A1574">
        <f t="shared" si="107"/>
        <v>10</v>
      </c>
      <c r="B1574" s="55">
        <v>45223</v>
      </c>
      <c r="C1574" s="56" t="s">
        <v>25549</v>
      </c>
      <c r="D1574" s="87">
        <f t="shared" si="108"/>
        <v>43259</v>
      </c>
      <c r="E1574" s="56" t="s">
        <v>20824</v>
      </c>
      <c r="F1574" s="56" t="s">
        <v>11799</v>
      </c>
      <c r="G1574" s="56" t="s">
        <v>11725</v>
      </c>
      <c r="H1574" s="56" t="s">
        <v>25550</v>
      </c>
      <c r="I1574" s="57">
        <v>-73431</v>
      </c>
      <c r="J1574" s="58" t="s">
        <v>11726</v>
      </c>
      <c r="K1574" s="57">
        <v>-5874</v>
      </c>
      <c r="L1574" s="57">
        <v>-79305</v>
      </c>
      <c r="AA1574" t="e">
        <f>+VLOOKUP(D1574,'Thanh toán '!M$10227:N$10360,2,0)</f>
        <v>#N/A</v>
      </c>
    </row>
    <row r="1575" spans="1:27" x14ac:dyDescent="0.3">
      <c r="A1575">
        <f t="shared" si="107"/>
        <v>10</v>
      </c>
      <c r="B1575" s="55">
        <v>45223</v>
      </c>
      <c r="C1575" s="56" t="s">
        <v>25551</v>
      </c>
      <c r="D1575" s="87">
        <f t="shared" si="108"/>
        <v>43273</v>
      </c>
      <c r="E1575" s="56" t="s">
        <v>20824</v>
      </c>
      <c r="F1575" s="56" t="s">
        <v>11799</v>
      </c>
      <c r="G1575" s="56" t="s">
        <v>11725</v>
      </c>
      <c r="H1575" s="56" t="s">
        <v>25552</v>
      </c>
      <c r="I1575" s="57">
        <v>-1049658</v>
      </c>
      <c r="J1575" s="58" t="s">
        <v>11720</v>
      </c>
      <c r="K1575" s="57">
        <v>-104966</v>
      </c>
      <c r="L1575" s="57">
        <v>-1154624</v>
      </c>
      <c r="AA1575" t="e">
        <f>+VLOOKUP(D1575,'Thanh toán '!M$10227:N$10360,2,0)</f>
        <v>#N/A</v>
      </c>
    </row>
    <row r="1576" spans="1:27" x14ac:dyDescent="0.3">
      <c r="A1576">
        <f t="shared" si="107"/>
        <v>10</v>
      </c>
      <c r="B1576" s="55">
        <v>45224</v>
      </c>
      <c r="C1576" s="56" t="s">
        <v>25553</v>
      </c>
      <c r="D1576" s="87">
        <f t="shared" si="108"/>
        <v>43395</v>
      </c>
      <c r="E1576" s="56" t="s">
        <v>20824</v>
      </c>
      <c r="F1576" s="56" t="s">
        <v>11799</v>
      </c>
      <c r="G1576" s="56" t="s">
        <v>11725</v>
      </c>
      <c r="H1576" s="56" t="s">
        <v>25554</v>
      </c>
      <c r="I1576" s="57">
        <v>-460882</v>
      </c>
      <c r="J1576" s="58" t="s">
        <v>11726</v>
      </c>
      <c r="K1576" s="57">
        <v>-36871</v>
      </c>
      <c r="L1576" s="57">
        <v>-497753</v>
      </c>
      <c r="AA1576" t="e">
        <f>+VLOOKUP(D1576,'Thanh toán '!M$10227:N$10360,2,0)</f>
        <v>#N/A</v>
      </c>
    </row>
    <row r="1577" spans="1:27" x14ac:dyDescent="0.3">
      <c r="A1577">
        <f t="shared" si="107"/>
        <v>10</v>
      </c>
      <c r="B1577" s="55">
        <v>45224</v>
      </c>
      <c r="C1577" s="56" t="s">
        <v>25555</v>
      </c>
      <c r="D1577" s="87">
        <f t="shared" si="108"/>
        <v>43537</v>
      </c>
      <c r="E1577" s="56" t="s">
        <v>20824</v>
      </c>
      <c r="F1577" s="56" t="s">
        <v>11799</v>
      </c>
      <c r="G1577" s="56" t="s">
        <v>11725</v>
      </c>
      <c r="H1577" s="56" t="s">
        <v>25556</v>
      </c>
      <c r="I1577" s="57">
        <v>-145200</v>
      </c>
      <c r="J1577" s="58" t="s">
        <v>11726</v>
      </c>
      <c r="K1577" s="57">
        <v>-11616</v>
      </c>
      <c r="L1577" s="57">
        <v>-156816</v>
      </c>
      <c r="AA1577" t="e">
        <f>+VLOOKUP(D1577,'Thanh toán '!M$10227:N$10360,2,0)</f>
        <v>#N/A</v>
      </c>
    </row>
    <row r="1578" spans="1:27" x14ac:dyDescent="0.3">
      <c r="A1578">
        <f t="shared" si="107"/>
        <v>10</v>
      </c>
      <c r="B1578" s="55">
        <v>45226</v>
      </c>
      <c r="C1578" s="56" t="s">
        <v>25557</v>
      </c>
      <c r="D1578" s="87">
        <f t="shared" si="108"/>
        <v>43726</v>
      </c>
      <c r="E1578" s="56" t="s">
        <v>20824</v>
      </c>
      <c r="F1578" s="56" t="s">
        <v>11799</v>
      </c>
      <c r="G1578" s="56" t="s">
        <v>11725</v>
      </c>
      <c r="H1578" s="56" t="s">
        <v>25558</v>
      </c>
      <c r="I1578" s="57">
        <v>-264600</v>
      </c>
      <c r="J1578" s="58" t="s">
        <v>11726</v>
      </c>
      <c r="K1578" s="57">
        <v>-21168</v>
      </c>
      <c r="L1578" s="57">
        <v>-285768</v>
      </c>
      <c r="AA1578" t="e">
        <f>+VLOOKUP(D1578,'Thanh toán '!M$10227:N$10360,2,0)</f>
        <v>#N/A</v>
      </c>
    </row>
    <row r="1579" spans="1:27" x14ac:dyDescent="0.3">
      <c r="A1579">
        <f t="shared" si="107"/>
        <v>10</v>
      </c>
      <c r="B1579" s="55">
        <v>45226</v>
      </c>
      <c r="C1579" s="56" t="s">
        <v>19543</v>
      </c>
      <c r="D1579" s="87">
        <f t="shared" si="108"/>
        <v>43755</v>
      </c>
      <c r="E1579" s="56" t="s">
        <v>20824</v>
      </c>
      <c r="F1579" s="56" t="s">
        <v>11799</v>
      </c>
      <c r="G1579" s="56" t="s">
        <v>11725</v>
      </c>
      <c r="H1579" s="56" t="s">
        <v>25559</v>
      </c>
      <c r="I1579" s="57">
        <v>-245564</v>
      </c>
      <c r="J1579" s="58" t="s">
        <v>11726</v>
      </c>
      <c r="K1579" s="57">
        <v>-19645</v>
      </c>
      <c r="L1579" s="57">
        <v>-265209</v>
      </c>
      <c r="AA1579" t="e">
        <f>+VLOOKUP(D1579,'Thanh toán '!M$10227:N$10360,2,0)</f>
        <v>#N/A</v>
      </c>
    </row>
    <row r="1580" spans="1:27" x14ac:dyDescent="0.3">
      <c r="A1580">
        <f t="shared" si="107"/>
        <v>10</v>
      </c>
      <c r="B1580" s="55">
        <v>45226</v>
      </c>
      <c r="C1580" s="56" t="s">
        <v>25560</v>
      </c>
      <c r="D1580" s="87">
        <f t="shared" si="108"/>
        <v>43929</v>
      </c>
      <c r="E1580" s="56" t="s">
        <v>20824</v>
      </c>
      <c r="F1580" s="56" t="s">
        <v>11799</v>
      </c>
      <c r="G1580" s="56" t="s">
        <v>11725</v>
      </c>
      <c r="H1580" s="56" t="s">
        <v>25561</v>
      </c>
      <c r="I1580" s="57">
        <v>-111058</v>
      </c>
      <c r="J1580" s="58" t="s">
        <v>11726</v>
      </c>
      <c r="K1580" s="57">
        <v>-8885</v>
      </c>
      <c r="L1580" s="57">
        <v>-119943</v>
      </c>
      <c r="AA1580" t="e">
        <f>+VLOOKUP(D1580,'Thanh toán '!M$10227:N$10360,2,0)</f>
        <v>#N/A</v>
      </c>
    </row>
    <row r="1581" spans="1:27" x14ac:dyDescent="0.3">
      <c r="A1581">
        <f t="shared" si="107"/>
        <v>10</v>
      </c>
      <c r="B1581" s="55">
        <v>45229</v>
      </c>
      <c r="C1581" s="56" t="s">
        <v>25562</v>
      </c>
      <c r="D1581" s="87">
        <f t="shared" si="108"/>
        <v>43990</v>
      </c>
      <c r="E1581" s="56" t="s">
        <v>20824</v>
      </c>
      <c r="F1581" s="56" t="s">
        <v>11799</v>
      </c>
      <c r="G1581" s="56" t="s">
        <v>11725</v>
      </c>
      <c r="H1581" s="56" t="s">
        <v>25563</v>
      </c>
      <c r="I1581" s="57">
        <v>-336866</v>
      </c>
      <c r="J1581" s="58" t="s">
        <v>11726</v>
      </c>
      <c r="K1581" s="57">
        <v>-26949</v>
      </c>
      <c r="L1581" s="57">
        <v>-363815</v>
      </c>
      <c r="AA1581" t="e">
        <f>+VLOOKUP(D1581,'Thanh toán '!M$10227:N$10360,2,0)</f>
        <v>#N/A</v>
      </c>
    </row>
    <row r="1582" spans="1:27" x14ac:dyDescent="0.3">
      <c r="A1582">
        <f t="shared" si="107"/>
        <v>10</v>
      </c>
      <c r="B1582" s="55">
        <v>45230</v>
      </c>
      <c r="C1582" s="56" t="s">
        <v>25564</v>
      </c>
      <c r="D1582" s="87">
        <f t="shared" si="108"/>
        <v>44136</v>
      </c>
      <c r="E1582" s="56" t="s">
        <v>20824</v>
      </c>
      <c r="F1582" s="56" t="s">
        <v>11799</v>
      </c>
      <c r="G1582" s="56" t="s">
        <v>11725</v>
      </c>
      <c r="H1582" s="56" t="s">
        <v>25565</v>
      </c>
      <c r="I1582" s="57">
        <v>-766712</v>
      </c>
      <c r="J1582" s="58" t="s">
        <v>11726</v>
      </c>
      <c r="K1582" s="57">
        <v>-61336</v>
      </c>
      <c r="L1582" s="57">
        <v>-828048</v>
      </c>
      <c r="AA1582" t="e">
        <f>+VLOOKUP(D1582,'Thanh toán '!M$10227:N$10360,2,0)</f>
        <v>#N/A</v>
      </c>
    </row>
    <row r="1583" spans="1:27" x14ac:dyDescent="0.3">
      <c r="A1583">
        <f t="shared" si="107"/>
        <v>10</v>
      </c>
      <c r="B1583" s="55">
        <v>45230</v>
      </c>
      <c r="C1583" s="56" t="s">
        <v>25566</v>
      </c>
      <c r="D1583" s="87">
        <f t="shared" si="108"/>
        <v>44146</v>
      </c>
      <c r="E1583" s="56" t="s">
        <v>20824</v>
      </c>
      <c r="F1583" s="56" t="s">
        <v>11799</v>
      </c>
      <c r="G1583" s="56" t="s">
        <v>11725</v>
      </c>
      <c r="H1583" s="56" t="s">
        <v>25567</v>
      </c>
      <c r="I1583" s="57">
        <v>-111058</v>
      </c>
      <c r="J1583" s="58" t="s">
        <v>11726</v>
      </c>
      <c r="K1583" s="57">
        <v>-8884</v>
      </c>
      <c r="L1583" s="57">
        <v>-119942</v>
      </c>
      <c r="AA1583" t="e">
        <f>+VLOOKUP(D1583,'Thanh toán '!M$10227:N$10360,2,0)</f>
        <v>#N/A</v>
      </c>
    </row>
    <row r="1584" spans="1:27" x14ac:dyDescent="0.3">
      <c r="A1584">
        <f t="shared" si="107"/>
        <v>10</v>
      </c>
      <c r="B1584" s="55">
        <v>45230</v>
      </c>
      <c r="C1584" s="56" t="s">
        <v>25568</v>
      </c>
      <c r="D1584" s="87">
        <f t="shared" si="108"/>
        <v>44147</v>
      </c>
      <c r="E1584" s="56" t="s">
        <v>20824</v>
      </c>
      <c r="F1584" s="56" t="s">
        <v>11799</v>
      </c>
      <c r="G1584" s="56" t="s">
        <v>11725</v>
      </c>
      <c r="H1584" s="56" t="s">
        <v>25567</v>
      </c>
      <c r="I1584" s="57">
        <v>-180286</v>
      </c>
      <c r="J1584" s="58" t="s">
        <v>11726</v>
      </c>
      <c r="K1584" s="57">
        <v>-14422</v>
      </c>
      <c r="L1584" s="57">
        <v>-194708</v>
      </c>
      <c r="AA1584" t="e">
        <f>+VLOOKUP(D1584,'Thanh toán '!M$10227:N$10360,2,0)</f>
        <v>#N/A</v>
      </c>
    </row>
    <row r="1585" spans="1:28" x14ac:dyDescent="0.3">
      <c r="A1585">
        <f t="shared" si="107"/>
        <v>10</v>
      </c>
      <c r="B1585" s="55">
        <v>45201</v>
      </c>
      <c r="C1585" s="56" t="s">
        <v>22305</v>
      </c>
      <c r="D1585" s="87">
        <f t="shared" si="108"/>
        <v>690</v>
      </c>
      <c r="E1585" s="56" t="s">
        <v>21037</v>
      </c>
      <c r="F1585" s="56" t="s">
        <v>12322</v>
      </c>
      <c r="G1585" s="56" t="s">
        <v>12323</v>
      </c>
      <c r="H1585" s="56" t="s">
        <v>25569</v>
      </c>
      <c r="I1585" s="57">
        <v>-272250</v>
      </c>
      <c r="J1585" s="58" t="s">
        <v>11726</v>
      </c>
      <c r="K1585" s="57">
        <v>-21780</v>
      </c>
      <c r="L1585" s="57">
        <v>-294030</v>
      </c>
      <c r="AA1585" t="e">
        <f>+VLOOKUP(D1585,'Thanh toán '!M$10227:N$10360,2,0)</f>
        <v>#N/A</v>
      </c>
    </row>
    <row r="1586" spans="1:28" x14ac:dyDescent="0.3">
      <c r="A1586">
        <f t="shared" si="107"/>
        <v>10</v>
      </c>
      <c r="B1586" s="55">
        <v>45220</v>
      </c>
      <c r="C1586" s="56" t="s">
        <v>22571</v>
      </c>
      <c r="D1586" s="87">
        <f t="shared" si="108"/>
        <v>756</v>
      </c>
      <c r="E1586" s="56" t="s">
        <v>21037</v>
      </c>
      <c r="F1586" s="56" t="s">
        <v>12322</v>
      </c>
      <c r="G1586" s="56" t="s">
        <v>12323</v>
      </c>
      <c r="H1586" s="56" t="s">
        <v>25570</v>
      </c>
      <c r="I1586" s="57">
        <v>-178605</v>
      </c>
      <c r="J1586" s="58" t="s">
        <v>11726</v>
      </c>
      <c r="K1586" s="57">
        <v>-14288</v>
      </c>
      <c r="L1586" s="57">
        <v>-192893</v>
      </c>
      <c r="AA1586" t="e">
        <f>+VLOOKUP(D1586,'Thanh toán '!M$10227:N$10360,2,0)</f>
        <v>#N/A</v>
      </c>
    </row>
    <row r="1587" spans="1:28" x14ac:dyDescent="0.3">
      <c r="A1587">
        <f t="shared" si="107"/>
        <v>10</v>
      </c>
      <c r="B1587" s="55">
        <v>45220</v>
      </c>
      <c r="C1587" s="56" t="s">
        <v>25571</v>
      </c>
      <c r="D1587" s="87">
        <f t="shared" si="108"/>
        <v>757</v>
      </c>
      <c r="E1587" s="56" t="s">
        <v>21037</v>
      </c>
      <c r="F1587" s="56" t="s">
        <v>12322</v>
      </c>
      <c r="G1587" s="56" t="s">
        <v>12323</v>
      </c>
      <c r="H1587" s="56" t="s">
        <v>25572</v>
      </c>
      <c r="I1587" s="57">
        <v>-90750</v>
      </c>
      <c r="J1587" s="58" t="s">
        <v>11726</v>
      </c>
      <c r="K1587" s="57">
        <v>-7260</v>
      </c>
      <c r="L1587" s="57">
        <v>-98010</v>
      </c>
      <c r="AA1587" t="e">
        <f>+VLOOKUP(D1587,'Thanh toán '!M$10227:N$10360,2,0)</f>
        <v>#N/A</v>
      </c>
    </row>
    <row r="1588" spans="1:28" x14ac:dyDescent="0.3">
      <c r="A1588">
        <f t="shared" si="107"/>
        <v>10</v>
      </c>
      <c r="B1588" s="55">
        <v>45217</v>
      </c>
      <c r="C1588" s="56" t="s">
        <v>25573</v>
      </c>
      <c r="D1588" s="87">
        <f t="shared" si="108"/>
        <v>1724</v>
      </c>
      <c r="E1588" s="56" t="s">
        <v>20884</v>
      </c>
      <c r="F1588" s="56" t="s">
        <v>12179</v>
      </c>
      <c r="G1588" s="56" t="s">
        <v>12180</v>
      </c>
      <c r="H1588" s="56" t="s">
        <v>22681</v>
      </c>
      <c r="I1588" s="57">
        <v>-111058</v>
      </c>
      <c r="J1588" s="58" t="s">
        <v>11726</v>
      </c>
      <c r="K1588" s="57">
        <v>-8885</v>
      </c>
      <c r="L1588" s="57">
        <v>-119943</v>
      </c>
      <c r="AA1588" t="e">
        <f>+VLOOKUP(D1588,'Thanh toán '!M$10227:N$10360,2,0)</f>
        <v>#N/A</v>
      </c>
    </row>
    <row r="1589" spans="1:28" x14ac:dyDescent="0.3">
      <c r="A1589">
        <f t="shared" si="107"/>
        <v>10</v>
      </c>
      <c r="B1589" s="55">
        <v>45224</v>
      </c>
      <c r="C1589" s="56" t="s">
        <v>25574</v>
      </c>
      <c r="D1589" s="87">
        <f t="shared" si="108"/>
        <v>1758</v>
      </c>
      <c r="E1589" s="56" t="s">
        <v>20884</v>
      </c>
      <c r="F1589" s="56" t="s">
        <v>12179</v>
      </c>
      <c r="G1589" s="56" t="s">
        <v>12180</v>
      </c>
      <c r="H1589" s="56" t="s">
        <v>22681</v>
      </c>
      <c r="I1589" s="57">
        <v>-222116</v>
      </c>
      <c r="J1589" s="58" t="s">
        <v>11726</v>
      </c>
      <c r="K1589" s="57">
        <v>-17769</v>
      </c>
      <c r="L1589" s="57">
        <v>-239885</v>
      </c>
      <c r="AA1589" t="e">
        <f>+VLOOKUP(D1589,'Thanh toán '!M$10227:N$10360,2,0)</f>
        <v>#N/A</v>
      </c>
    </row>
    <row r="1590" spans="1:28" x14ac:dyDescent="0.3">
      <c r="A1590">
        <f t="shared" si="107"/>
        <v>10</v>
      </c>
      <c r="B1590" s="55">
        <v>45224</v>
      </c>
      <c r="C1590" s="56" t="s">
        <v>25575</v>
      </c>
      <c r="D1590" s="87">
        <f t="shared" si="108"/>
        <v>12491</v>
      </c>
      <c r="E1590" s="56" t="s">
        <v>20849</v>
      </c>
      <c r="F1590" s="56" t="s">
        <v>12239</v>
      </c>
      <c r="G1590" s="56" t="s">
        <v>12240</v>
      </c>
      <c r="H1590" s="56" t="s">
        <v>25576</v>
      </c>
      <c r="I1590" s="57">
        <v>-1270500</v>
      </c>
      <c r="J1590" s="58" t="s">
        <v>11726</v>
      </c>
      <c r="K1590" s="57">
        <v>-101640</v>
      </c>
      <c r="L1590" s="57">
        <v>-1372140</v>
      </c>
      <c r="AA1590" t="e">
        <f>+VLOOKUP(D1590,'Thanh toán '!M$10227:N$10360,2,0)</f>
        <v>#N/A</v>
      </c>
    </row>
    <row r="1591" spans="1:28" hidden="1" x14ac:dyDescent="0.3">
      <c r="A1591">
        <f t="shared" si="107"/>
        <v>10</v>
      </c>
      <c r="B1591" s="55">
        <v>45210</v>
      </c>
      <c r="C1591" s="56" t="s">
        <v>25577</v>
      </c>
      <c r="D1591" s="87">
        <f t="shared" si="108"/>
        <v>1216</v>
      </c>
      <c r="E1591" s="56" t="s">
        <v>20832</v>
      </c>
      <c r="F1591" s="56" t="s">
        <v>12263</v>
      </c>
      <c r="G1591" s="56" t="s">
        <v>12264</v>
      </c>
      <c r="H1591" s="56" t="s">
        <v>25578</v>
      </c>
      <c r="I1591" s="57">
        <v>-411927</v>
      </c>
      <c r="J1591" s="58" t="s">
        <v>11726</v>
      </c>
      <c r="K1591" s="57">
        <v>-32954</v>
      </c>
      <c r="L1591" s="57">
        <v>-444881</v>
      </c>
      <c r="AA1591">
        <f>+VLOOKUP(D1591,'Thanh toán '!M$10227:N$10360,2,0)</f>
        <v>-444881</v>
      </c>
      <c r="AB1591" s="59">
        <f t="shared" ref="AB1591:AB1592" si="109">+AA1591-L1591</f>
        <v>0</v>
      </c>
    </row>
    <row r="1592" spans="1:28" hidden="1" x14ac:dyDescent="0.3">
      <c r="A1592">
        <f t="shared" si="107"/>
        <v>10</v>
      </c>
      <c r="B1592" s="55">
        <v>45210</v>
      </c>
      <c r="C1592" s="56" t="s">
        <v>25579</v>
      </c>
      <c r="D1592" s="87">
        <f t="shared" si="108"/>
        <v>1222</v>
      </c>
      <c r="E1592" s="56" t="s">
        <v>20832</v>
      </c>
      <c r="F1592" s="56" t="s">
        <v>12263</v>
      </c>
      <c r="G1592" s="56" t="s">
        <v>12264</v>
      </c>
      <c r="H1592" s="56" t="s">
        <v>25580</v>
      </c>
      <c r="I1592" s="57">
        <v>-180286</v>
      </c>
      <c r="J1592" s="58" t="s">
        <v>11726</v>
      </c>
      <c r="K1592" s="57">
        <v>-14423</v>
      </c>
      <c r="L1592" s="57">
        <v>-194709</v>
      </c>
      <c r="AA1592">
        <f>+VLOOKUP(D1592,'Thanh toán '!M$10227:N$10360,2,0)</f>
        <v>-194709</v>
      </c>
      <c r="AB1592" s="59">
        <f t="shared" si="109"/>
        <v>0</v>
      </c>
    </row>
    <row r="1593" spans="1:28" x14ac:dyDescent="0.3">
      <c r="A1593">
        <f t="shared" si="107"/>
        <v>10</v>
      </c>
      <c r="B1593" s="55">
        <v>45224</v>
      </c>
      <c r="C1593" s="56" t="s">
        <v>14426</v>
      </c>
      <c r="D1593" s="87">
        <f t="shared" si="108"/>
        <v>1462</v>
      </c>
      <c r="E1593" s="56" t="s">
        <v>20919</v>
      </c>
      <c r="F1593" s="56" t="s">
        <v>12565</v>
      </c>
      <c r="G1593" s="56" t="s">
        <v>12566</v>
      </c>
      <c r="H1593" s="56" t="s">
        <v>25581</v>
      </c>
      <c r="I1593" s="57">
        <v>-111058</v>
      </c>
      <c r="J1593" s="58" t="s">
        <v>11726</v>
      </c>
      <c r="K1593" s="57">
        <v>-8885</v>
      </c>
      <c r="L1593" s="57">
        <v>-119943</v>
      </c>
      <c r="AA1593" t="e">
        <f>+VLOOKUP(D1593,'Thanh toán '!M$10227:N$10360,2,0)</f>
        <v>#N/A</v>
      </c>
    </row>
    <row r="1594" spans="1:28" x14ac:dyDescent="0.3">
      <c r="A1594">
        <f t="shared" si="107"/>
        <v>10</v>
      </c>
      <c r="B1594" s="55">
        <v>45224</v>
      </c>
      <c r="C1594" s="56" t="s">
        <v>25582</v>
      </c>
      <c r="D1594" s="87">
        <f t="shared" si="108"/>
        <v>1463</v>
      </c>
      <c r="E1594" s="56" t="s">
        <v>20919</v>
      </c>
      <c r="F1594" s="56" t="s">
        <v>12565</v>
      </c>
      <c r="G1594" s="56" t="s">
        <v>12566</v>
      </c>
      <c r="H1594" s="56" t="s">
        <v>25583</v>
      </c>
      <c r="I1594" s="57">
        <v>-146862</v>
      </c>
      <c r="J1594" s="58" t="s">
        <v>11726</v>
      </c>
      <c r="K1594" s="57">
        <v>-11749</v>
      </c>
      <c r="L1594" s="57">
        <v>-158611</v>
      </c>
      <c r="AA1594" t="e">
        <f>+VLOOKUP(D1594,'Thanh toán '!M$10227:N$10360,2,0)</f>
        <v>#N/A</v>
      </c>
    </row>
    <row r="1595" spans="1:28" x14ac:dyDescent="0.3">
      <c r="A1595">
        <f t="shared" si="107"/>
        <v>10</v>
      </c>
      <c r="B1595" s="55">
        <v>45224</v>
      </c>
      <c r="C1595" s="56" t="s">
        <v>14427</v>
      </c>
      <c r="D1595" s="87">
        <f t="shared" si="108"/>
        <v>1464</v>
      </c>
      <c r="E1595" s="56" t="s">
        <v>20919</v>
      </c>
      <c r="F1595" s="56" t="s">
        <v>12565</v>
      </c>
      <c r="G1595" s="56" t="s">
        <v>12566</v>
      </c>
      <c r="H1595" s="56" t="s">
        <v>25584</v>
      </c>
      <c r="I1595" s="57">
        <v>-141900</v>
      </c>
      <c r="J1595" s="58" t="s">
        <v>11726</v>
      </c>
      <c r="K1595" s="57">
        <v>-11352</v>
      </c>
      <c r="L1595" s="57">
        <v>-153252</v>
      </c>
      <c r="AA1595" t="e">
        <f>+VLOOKUP(D1595,'Thanh toán '!M$10227:N$10360,2,0)</f>
        <v>#N/A</v>
      </c>
    </row>
    <row r="1596" spans="1:28" x14ac:dyDescent="0.3">
      <c r="A1596">
        <f t="shared" si="107"/>
        <v>10</v>
      </c>
      <c r="B1596" s="55">
        <v>45204</v>
      </c>
      <c r="C1596" s="56" t="s">
        <v>14394</v>
      </c>
      <c r="D1596" s="87">
        <f t="shared" si="108"/>
        <v>1386</v>
      </c>
      <c r="E1596" s="56" t="s">
        <v>21021</v>
      </c>
      <c r="F1596" s="56" t="s">
        <v>13007</v>
      </c>
      <c r="G1596" s="56" t="s">
        <v>12569</v>
      </c>
      <c r="H1596" s="56" t="s">
        <v>25585</v>
      </c>
      <c r="I1596" s="57">
        <v>-146862</v>
      </c>
      <c r="J1596" s="58" t="s">
        <v>11726</v>
      </c>
      <c r="K1596" s="57">
        <v>-11749</v>
      </c>
      <c r="L1596" s="57">
        <v>-158611</v>
      </c>
      <c r="AA1596" t="e">
        <f>+VLOOKUP(D1596,'Thanh toán '!M$10227:N$10360,2,0)</f>
        <v>#N/A</v>
      </c>
    </row>
    <row r="1597" spans="1:28" x14ac:dyDescent="0.3">
      <c r="A1597">
        <f t="shared" si="107"/>
        <v>10</v>
      </c>
      <c r="B1597" s="55">
        <v>45211</v>
      </c>
      <c r="C1597" s="56" t="s">
        <v>25586</v>
      </c>
      <c r="D1597" s="87">
        <f t="shared" si="108"/>
        <v>1221</v>
      </c>
      <c r="E1597" s="56" t="s">
        <v>25587</v>
      </c>
      <c r="F1597" s="56" t="s">
        <v>20273</v>
      </c>
      <c r="G1597" s="56" t="s">
        <v>20274</v>
      </c>
      <c r="H1597" s="56" t="s">
        <v>25588</v>
      </c>
      <c r="I1597" s="57">
        <v>-70950</v>
      </c>
      <c r="J1597" s="58" t="s">
        <v>11726</v>
      </c>
      <c r="K1597" s="57">
        <v>-5676</v>
      </c>
      <c r="L1597" s="57">
        <v>-76626</v>
      </c>
      <c r="AA1597" t="e">
        <f>+VLOOKUP(D1597,'Thanh toán '!M$10227:N$10360,2,0)</f>
        <v>#N/A</v>
      </c>
    </row>
    <row r="1598" spans="1:28" x14ac:dyDescent="0.3">
      <c r="A1598">
        <f t="shared" si="107"/>
        <v>10</v>
      </c>
      <c r="B1598" s="55">
        <v>45211</v>
      </c>
      <c r="C1598" s="56" t="s">
        <v>25589</v>
      </c>
      <c r="D1598" s="87">
        <f t="shared" si="108"/>
        <v>1559</v>
      </c>
      <c r="E1598" s="56" t="s">
        <v>20974</v>
      </c>
      <c r="F1598" s="56" t="s">
        <v>12257</v>
      </c>
      <c r="G1598" s="56" t="s">
        <v>12258</v>
      </c>
      <c r="H1598" s="56" t="s">
        <v>25590</v>
      </c>
      <c r="I1598" s="57">
        <v>-675914</v>
      </c>
      <c r="J1598" s="58" t="s">
        <v>11726</v>
      </c>
      <c r="K1598" s="57">
        <v>-54073</v>
      </c>
      <c r="L1598" s="57">
        <v>-729987</v>
      </c>
      <c r="AA1598" t="e">
        <f>+VLOOKUP(D1598,'Thanh toán '!M$10227:N$10360,2,0)</f>
        <v>#N/A</v>
      </c>
    </row>
    <row r="1599" spans="1:28" hidden="1" x14ac:dyDescent="0.3">
      <c r="A1599">
        <f t="shared" si="107"/>
        <v>10</v>
      </c>
      <c r="B1599" s="55">
        <v>45201</v>
      </c>
      <c r="C1599" s="56" t="s">
        <v>25591</v>
      </c>
      <c r="D1599" s="87">
        <f t="shared" si="108"/>
        <v>3306</v>
      </c>
      <c r="E1599" s="56" t="s">
        <v>20847</v>
      </c>
      <c r="F1599" s="56" t="s">
        <v>11860</v>
      </c>
      <c r="G1599" s="56" t="s">
        <v>11719</v>
      </c>
      <c r="H1599" s="56" t="s">
        <v>25592</v>
      </c>
      <c r="I1599" s="57">
        <v>-119066</v>
      </c>
      <c r="J1599" s="58" t="s">
        <v>11726</v>
      </c>
      <c r="K1599" s="57">
        <v>-9525</v>
      </c>
      <c r="L1599" s="57">
        <v>-128591</v>
      </c>
      <c r="AA1599">
        <f>+VLOOKUP(D1599,'Thanh toán '!M$10227:N$10360,2,0)</f>
        <v>-128591</v>
      </c>
      <c r="AB1599" s="59">
        <f t="shared" ref="AB1599:AB1601" si="110">+AA1599-L1599</f>
        <v>0</v>
      </c>
    </row>
    <row r="1600" spans="1:28" hidden="1" x14ac:dyDescent="0.3">
      <c r="A1600">
        <f t="shared" si="107"/>
        <v>10</v>
      </c>
      <c r="B1600" s="55">
        <v>45201</v>
      </c>
      <c r="C1600" s="56" t="s">
        <v>25593</v>
      </c>
      <c r="D1600" s="87">
        <f t="shared" si="108"/>
        <v>3312</v>
      </c>
      <c r="E1600" s="56" t="s">
        <v>20847</v>
      </c>
      <c r="F1600" s="56" t="s">
        <v>11860</v>
      </c>
      <c r="G1600" s="56" t="s">
        <v>11719</v>
      </c>
      <c r="H1600" s="56" t="s">
        <v>25594</v>
      </c>
      <c r="I1600" s="57">
        <v>-145200</v>
      </c>
      <c r="J1600" s="58" t="s">
        <v>11726</v>
      </c>
      <c r="K1600" s="57">
        <v>-11616</v>
      </c>
      <c r="L1600" s="57">
        <v>-156816</v>
      </c>
      <c r="AA1600">
        <f>+VLOOKUP(D1600,'Thanh toán '!M$10227:N$10360,2,0)</f>
        <v>-156816</v>
      </c>
      <c r="AB1600" s="59">
        <f t="shared" si="110"/>
        <v>0</v>
      </c>
    </row>
    <row r="1601" spans="1:28" hidden="1" x14ac:dyDescent="0.3">
      <c r="A1601">
        <f t="shared" si="107"/>
        <v>10</v>
      </c>
      <c r="B1601" s="55">
        <v>45210</v>
      </c>
      <c r="C1601" s="56" t="s">
        <v>25595</v>
      </c>
      <c r="D1601" s="87">
        <f t="shared" si="108"/>
        <v>3452</v>
      </c>
      <c r="E1601" s="56" t="s">
        <v>20847</v>
      </c>
      <c r="F1601" s="56" t="s">
        <v>11860</v>
      </c>
      <c r="G1601" s="56" t="s">
        <v>11719</v>
      </c>
      <c r="H1601" s="56" t="s">
        <v>25596</v>
      </c>
      <c r="I1601" s="57">
        <v>-333174</v>
      </c>
      <c r="J1601" s="58" t="s">
        <v>11726</v>
      </c>
      <c r="K1601" s="57">
        <v>-26654</v>
      </c>
      <c r="L1601" s="57">
        <v>-359828</v>
      </c>
      <c r="AA1601">
        <f>+VLOOKUP(D1601,'Thanh toán '!M$10227:N$10360,2,0)</f>
        <v>-359828</v>
      </c>
      <c r="AB1601" s="59">
        <f t="shared" si="110"/>
        <v>0</v>
      </c>
    </row>
    <row r="1602" spans="1:28" x14ac:dyDescent="0.3">
      <c r="A1602">
        <f t="shared" si="107"/>
        <v>10</v>
      </c>
      <c r="B1602" s="55">
        <v>45219</v>
      </c>
      <c r="C1602" s="56" t="s">
        <v>25597</v>
      </c>
      <c r="D1602" s="87">
        <f t="shared" si="108"/>
        <v>3566</v>
      </c>
      <c r="E1602" s="56" t="s">
        <v>20847</v>
      </c>
      <c r="F1602" s="56" t="s">
        <v>11860</v>
      </c>
      <c r="G1602" s="56" t="s">
        <v>11719</v>
      </c>
      <c r="H1602" s="56" t="s">
        <v>25598</v>
      </c>
      <c r="I1602" s="57">
        <v>-176400</v>
      </c>
      <c r="J1602" s="58" t="s">
        <v>11726</v>
      </c>
      <c r="K1602" s="57">
        <v>-14112</v>
      </c>
      <c r="L1602" s="57">
        <v>-190512</v>
      </c>
      <c r="AA1602" t="e">
        <f>+VLOOKUP(D1602,'Thanh toán '!M$10227:N$10360,2,0)</f>
        <v>#N/A</v>
      </c>
    </row>
    <row r="1603" spans="1:28" x14ac:dyDescent="0.3">
      <c r="A1603">
        <f t="shared" si="107"/>
        <v>10</v>
      </c>
      <c r="B1603" s="55">
        <v>45225</v>
      </c>
      <c r="C1603" s="56" t="s">
        <v>25599</v>
      </c>
      <c r="D1603" s="87">
        <f t="shared" si="108"/>
        <v>3614</v>
      </c>
      <c r="E1603" s="56" t="s">
        <v>20847</v>
      </c>
      <c r="F1603" s="56" t="s">
        <v>11860</v>
      </c>
      <c r="G1603" s="56" t="s">
        <v>11719</v>
      </c>
      <c r="H1603" s="56" t="s">
        <v>25600</v>
      </c>
      <c r="I1603" s="57">
        <v>-110250</v>
      </c>
      <c r="J1603" s="58" t="s">
        <v>11726</v>
      </c>
      <c r="K1603" s="57">
        <v>-8820</v>
      </c>
      <c r="L1603" s="57">
        <v>-119070</v>
      </c>
      <c r="AA1603" t="e">
        <f>+VLOOKUP(D1603,'Thanh toán '!M$10227:N$10360,2,0)</f>
        <v>#N/A</v>
      </c>
    </row>
    <row r="1604" spans="1:28" x14ac:dyDescent="0.3">
      <c r="A1604">
        <f t="shared" si="107"/>
        <v>10</v>
      </c>
      <c r="B1604" s="55">
        <v>45225</v>
      </c>
      <c r="C1604" s="56" t="s">
        <v>25601</v>
      </c>
      <c r="D1604" s="87">
        <f t="shared" si="108"/>
        <v>3615</v>
      </c>
      <c r="E1604" s="56" t="s">
        <v>20847</v>
      </c>
      <c r="F1604" s="56" t="s">
        <v>11860</v>
      </c>
      <c r="G1604" s="56" t="s">
        <v>11719</v>
      </c>
      <c r="H1604" s="56" t="s">
        <v>25600</v>
      </c>
      <c r="I1604" s="57">
        <v>-150546</v>
      </c>
      <c r="J1604" s="58" t="s">
        <v>11726</v>
      </c>
      <c r="K1604" s="57">
        <v>-12044</v>
      </c>
      <c r="L1604" s="57">
        <v>-162590</v>
      </c>
      <c r="AA1604" t="e">
        <f>+VLOOKUP(D1604,'Thanh toán '!M$10227:N$10360,2,0)</f>
        <v>#N/A</v>
      </c>
    </row>
    <row r="1605" spans="1:28" x14ac:dyDescent="0.3">
      <c r="A1605">
        <f t="shared" si="107"/>
        <v>10</v>
      </c>
      <c r="B1605" s="55">
        <v>45225</v>
      </c>
      <c r="C1605" s="56" t="s">
        <v>25602</v>
      </c>
      <c r="D1605" s="87">
        <f t="shared" si="108"/>
        <v>3616</v>
      </c>
      <c r="E1605" s="56" t="s">
        <v>20847</v>
      </c>
      <c r="F1605" s="56" t="s">
        <v>11860</v>
      </c>
      <c r="G1605" s="56" t="s">
        <v>11719</v>
      </c>
      <c r="H1605" s="56" t="s">
        <v>25603</v>
      </c>
      <c r="I1605" s="57">
        <v>-304374</v>
      </c>
      <c r="J1605" s="58" t="s">
        <v>11726</v>
      </c>
      <c r="K1605" s="57">
        <v>-24350</v>
      </c>
      <c r="L1605" s="57">
        <v>-328724</v>
      </c>
      <c r="AA1605" t="e">
        <f>+VLOOKUP(D1605,'Thanh toán '!M$10227:N$10360,2,0)</f>
        <v>#N/A</v>
      </c>
    </row>
    <row r="1606" spans="1:28" x14ac:dyDescent="0.3">
      <c r="A1606">
        <f t="shared" si="107"/>
        <v>10</v>
      </c>
      <c r="B1606" s="55">
        <v>45225</v>
      </c>
      <c r="C1606" s="56" t="s">
        <v>25604</v>
      </c>
      <c r="D1606" s="87">
        <f t="shared" si="108"/>
        <v>3617</v>
      </c>
      <c r="E1606" s="56" t="s">
        <v>20847</v>
      </c>
      <c r="F1606" s="56" t="s">
        <v>11860</v>
      </c>
      <c r="G1606" s="56" t="s">
        <v>11719</v>
      </c>
      <c r="H1606" s="56" t="s">
        <v>25605</v>
      </c>
      <c r="I1606" s="57">
        <v>-293066</v>
      </c>
      <c r="J1606" s="58" t="s">
        <v>11726</v>
      </c>
      <c r="K1606" s="57">
        <v>-23445</v>
      </c>
      <c r="L1606" s="57">
        <v>-316511</v>
      </c>
      <c r="AA1606" t="e">
        <f>+VLOOKUP(D1606,'Thanh toán '!M$10227:N$10360,2,0)</f>
        <v>#N/A</v>
      </c>
    </row>
    <row r="1607" spans="1:28" x14ac:dyDescent="0.3">
      <c r="A1607">
        <f t="shared" ref="A1607:A1656" si="111">+MONTH(B1607)</f>
        <v>10</v>
      </c>
      <c r="B1607" s="55">
        <v>45225</v>
      </c>
      <c r="C1607" s="56" t="s">
        <v>25606</v>
      </c>
      <c r="D1607" s="87">
        <f t="shared" ref="D1607:D1657" si="112">+C1607*1</f>
        <v>3618</v>
      </c>
      <c r="E1607" s="56" t="s">
        <v>20847</v>
      </c>
      <c r="F1607" s="56" t="s">
        <v>11860</v>
      </c>
      <c r="G1607" s="56" t="s">
        <v>11719</v>
      </c>
      <c r="H1607" s="56" t="s">
        <v>25607</v>
      </c>
      <c r="I1607" s="57">
        <v>-110250</v>
      </c>
      <c r="J1607" s="58" t="s">
        <v>11726</v>
      </c>
      <c r="K1607" s="57">
        <v>-8820</v>
      </c>
      <c r="L1607" s="57">
        <v>-119070</v>
      </c>
      <c r="AA1607" t="e">
        <f>+VLOOKUP(D1607,'Thanh toán '!M$10227:N$10360,2,0)</f>
        <v>#N/A</v>
      </c>
    </row>
    <row r="1608" spans="1:28" x14ac:dyDescent="0.3">
      <c r="A1608">
        <f t="shared" si="111"/>
        <v>10</v>
      </c>
      <c r="B1608" s="55">
        <v>45225</v>
      </c>
      <c r="C1608" s="56" t="s">
        <v>25608</v>
      </c>
      <c r="D1608" s="87">
        <f t="shared" si="112"/>
        <v>3620</v>
      </c>
      <c r="E1608" s="56" t="s">
        <v>20847</v>
      </c>
      <c r="F1608" s="56" t="s">
        <v>11860</v>
      </c>
      <c r="G1608" s="56" t="s">
        <v>11719</v>
      </c>
      <c r="H1608" s="56" t="s">
        <v>25609</v>
      </c>
      <c r="I1608" s="57">
        <v>-119066</v>
      </c>
      <c r="J1608" s="58" t="s">
        <v>11726</v>
      </c>
      <c r="K1608" s="57">
        <v>-9525</v>
      </c>
      <c r="L1608" s="57">
        <v>-128591</v>
      </c>
      <c r="AA1608" t="e">
        <f>+VLOOKUP(D1608,'Thanh toán '!M$10227:N$10360,2,0)</f>
        <v>#N/A</v>
      </c>
    </row>
    <row r="1609" spans="1:28" x14ac:dyDescent="0.3">
      <c r="A1609">
        <f t="shared" si="111"/>
        <v>10</v>
      </c>
      <c r="B1609" s="55">
        <v>45226</v>
      </c>
      <c r="C1609" s="56" t="s">
        <v>25610</v>
      </c>
      <c r="D1609" s="87">
        <f t="shared" si="112"/>
        <v>3644</v>
      </c>
      <c r="E1609" s="56" t="s">
        <v>20847</v>
      </c>
      <c r="F1609" s="56" t="s">
        <v>11860</v>
      </c>
      <c r="G1609" s="56" t="s">
        <v>11719</v>
      </c>
      <c r="H1609" s="56" t="s">
        <v>25611</v>
      </c>
      <c r="I1609" s="57">
        <v>-452240</v>
      </c>
      <c r="J1609" s="58" t="s">
        <v>11726</v>
      </c>
      <c r="K1609" s="57">
        <v>-36179</v>
      </c>
      <c r="L1609" s="57">
        <v>-488419</v>
      </c>
      <c r="AA1609" t="e">
        <f>+VLOOKUP(D1609,'Thanh toán '!M$10227:N$10360,2,0)</f>
        <v>#N/A</v>
      </c>
    </row>
    <row r="1610" spans="1:28" x14ac:dyDescent="0.3">
      <c r="A1610">
        <f t="shared" si="111"/>
        <v>10</v>
      </c>
      <c r="B1610" s="55">
        <v>45205</v>
      </c>
      <c r="C1610" s="56" t="s">
        <v>25612</v>
      </c>
      <c r="D1610" s="87">
        <f t="shared" si="112"/>
        <v>1082</v>
      </c>
      <c r="E1610" s="56" t="s">
        <v>20842</v>
      </c>
      <c r="F1610" s="56" t="s">
        <v>11838</v>
      </c>
      <c r="G1610" s="56" t="s">
        <v>11839</v>
      </c>
      <c r="H1610" s="56" t="s">
        <v>25613</v>
      </c>
      <c r="I1610" s="57">
        <v>-1205844</v>
      </c>
      <c r="J1610" s="58" t="s">
        <v>11726</v>
      </c>
      <c r="K1610" s="57">
        <v>-96468</v>
      </c>
      <c r="L1610" s="57">
        <v>-1302312</v>
      </c>
      <c r="AA1610" t="e">
        <f>+VLOOKUP(D1610,'Thanh toán '!M$10227:N$10360,2,0)</f>
        <v>#N/A</v>
      </c>
    </row>
    <row r="1611" spans="1:28" x14ac:dyDescent="0.3">
      <c r="A1611">
        <f t="shared" si="111"/>
        <v>10</v>
      </c>
      <c r="B1611" s="55">
        <v>45217</v>
      </c>
      <c r="C1611" s="56" t="s">
        <v>25614</v>
      </c>
      <c r="D1611" s="87">
        <f t="shared" si="112"/>
        <v>1130</v>
      </c>
      <c r="E1611" s="56" t="s">
        <v>20842</v>
      </c>
      <c r="F1611" s="56" t="s">
        <v>11838</v>
      </c>
      <c r="G1611" s="56" t="s">
        <v>11839</v>
      </c>
      <c r="H1611" s="56" t="s">
        <v>25615</v>
      </c>
      <c r="I1611" s="57">
        <v>-457606</v>
      </c>
      <c r="J1611" s="58" t="s">
        <v>11726</v>
      </c>
      <c r="K1611" s="57">
        <v>-36608</v>
      </c>
      <c r="L1611" s="57">
        <v>-494214</v>
      </c>
      <c r="AA1611" t="e">
        <f>+VLOOKUP(D1611,'Thanh toán '!M$10227:N$10360,2,0)</f>
        <v>#N/A</v>
      </c>
    </row>
    <row r="1612" spans="1:28" x14ac:dyDescent="0.3">
      <c r="A1612">
        <f t="shared" si="111"/>
        <v>10</v>
      </c>
      <c r="B1612" s="55">
        <v>45217</v>
      </c>
      <c r="C1612" s="56" t="s">
        <v>25616</v>
      </c>
      <c r="D1612" s="87">
        <f t="shared" si="112"/>
        <v>1135</v>
      </c>
      <c r="E1612" s="56" t="s">
        <v>20842</v>
      </c>
      <c r="F1612" s="56" t="s">
        <v>11838</v>
      </c>
      <c r="G1612" s="56" t="s">
        <v>11839</v>
      </c>
      <c r="H1612" s="56" t="s">
        <v>25617</v>
      </c>
      <c r="I1612" s="57">
        <v>-88200</v>
      </c>
      <c r="J1612" s="58" t="s">
        <v>11726</v>
      </c>
      <c r="K1612" s="57">
        <v>-7056</v>
      </c>
      <c r="L1612" s="57">
        <v>-95256</v>
      </c>
      <c r="AA1612" t="e">
        <f>+VLOOKUP(D1612,'Thanh toán '!M$10227:N$10360,2,0)</f>
        <v>#N/A</v>
      </c>
    </row>
    <row r="1613" spans="1:28" x14ac:dyDescent="0.3">
      <c r="A1613">
        <f t="shared" si="111"/>
        <v>10</v>
      </c>
      <c r="B1613" s="55">
        <v>45217</v>
      </c>
      <c r="C1613" s="56" t="s">
        <v>25618</v>
      </c>
      <c r="D1613" s="87">
        <f t="shared" si="112"/>
        <v>1136</v>
      </c>
      <c r="E1613" s="56" t="s">
        <v>20842</v>
      </c>
      <c r="F1613" s="56" t="s">
        <v>11838</v>
      </c>
      <c r="G1613" s="56" t="s">
        <v>11839</v>
      </c>
      <c r="H1613" s="56" t="s">
        <v>25619</v>
      </c>
      <c r="I1613" s="57">
        <v>-333174</v>
      </c>
      <c r="J1613" s="58" t="s">
        <v>11726</v>
      </c>
      <c r="K1613" s="57">
        <v>-26654</v>
      </c>
      <c r="L1613" s="57">
        <v>-359828</v>
      </c>
      <c r="AA1613" t="e">
        <f>+VLOOKUP(D1613,'Thanh toán '!M$10227:N$10360,2,0)</f>
        <v>#N/A</v>
      </c>
    </row>
    <row r="1614" spans="1:28" x14ac:dyDescent="0.3">
      <c r="A1614">
        <f t="shared" si="111"/>
        <v>10</v>
      </c>
      <c r="B1614" s="55">
        <v>45223</v>
      </c>
      <c r="C1614" s="56" t="s">
        <v>25620</v>
      </c>
      <c r="D1614" s="87">
        <f t="shared" si="112"/>
        <v>1169</v>
      </c>
      <c r="E1614" s="56" t="s">
        <v>20842</v>
      </c>
      <c r="F1614" s="56" t="s">
        <v>11838</v>
      </c>
      <c r="G1614" s="56" t="s">
        <v>11839</v>
      </c>
      <c r="H1614" s="56" t="s">
        <v>25621</v>
      </c>
      <c r="I1614" s="57">
        <v>-259558</v>
      </c>
      <c r="J1614" s="58" t="s">
        <v>11726</v>
      </c>
      <c r="K1614" s="57">
        <v>-20765</v>
      </c>
      <c r="L1614" s="57">
        <v>-280323</v>
      </c>
      <c r="AA1614" t="e">
        <f>+VLOOKUP(D1614,'Thanh toán '!M$10227:N$10360,2,0)</f>
        <v>#N/A</v>
      </c>
    </row>
    <row r="1615" spans="1:28" x14ac:dyDescent="0.3">
      <c r="A1615">
        <f t="shared" si="111"/>
        <v>10</v>
      </c>
      <c r="B1615" s="55">
        <v>45223</v>
      </c>
      <c r="C1615" s="56" t="s">
        <v>25622</v>
      </c>
      <c r="D1615" s="87">
        <f t="shared" si="112"/>
        <v>1170</v>
      </c>
      <c r="E1615" s="56" t="s">
        <v>20842</v>
      </c>
      <c r="F1615" s="56" t="s">
        <v>11838</v>
      </c>
      <c r="G1615" s="56" t="s">
        <v>11839</v>
      </c>
      <c r="H1615" s="56" t="s">
        <v>25623</v>
      </c>
      <c r="I1615" s="57">
        <v>-70950</v>
      </c>
      <c r="J1615" s="58" t="s">
        <v>11726</v>
      </c>
      <c r="K1615" s="57">
        <v>-5676</v>
      </c>
      <c r="L1615" s="57">
        <v>-76626</v>
      </c>
      <c r="AA1615" t="e">
        <f>+VLOOKUP(D1615,'Thanh toán '!M$10227:N$10360,2,0)</f>
        <v>#N/A</v>
      </c>
    </row>
    <row r="1616" spans="1:28" x14ac:dyDescent="0.3">
      <c r="A1616">
        <f t="shared" si="111"/>
        <v>10</v>
      </c>
      <c r="B1616" s="55">
        <v>45223</v>
      </c>
      <c r="C1616" s="56" t="s">
        <v>21888</v>
      </c>
      <c r="D1616" s="87">
        <f t="shared" si="112"/>
        <v>1172</v>
      </c>
      <c r="E1616" s="56" t="s">
        <v>20842</v>
      </c>
      <c r="F1616" s="56" t="s">
        <v>11838</v>
      </c>
      <c r="G1616" s="56" t="s">
        <v>11839</v>
      </c>
      <c r="H1616" s="56" t="s">
        <v>25624</v>
      </c>
      <c r="I1616" s="57">
        <v>-222116</v>
      </c>
      <c r="J1616" s="58" t="s">
        <v>11726</v>
      </c>
      <c r="K1616" s="57">
        <v>-17769</v>
      </c>
      <c r="L1616" s="57">
        <v>-239885</v>
      </c>
      <c r="AA1616" t="e">
        <f>+VLOOKUP(D1616,'Thanh toán '!M$10227:N$10360,2,0)</f>
        <v>#N/A</v>
      </c>
    </row>
    <row r="1617" spans="1:28" x14ac:dyDescent="0.3">
      <c r="A1617">
        <f t="shared" si="111"/>
        <v>10</v>
      </c>
      <c r="B1617" s="55">
        <v>45208</v>
      </c>
      <c r="C1617" s="56" t="s">
        <v>25625</v>
      </c>
      <c r="D1617" s="87">
        <f t="shared" si="112"/>
        <v>1798</v>
      </c>
      <c r="E1617" s="56" t="s">
        <v>20827</v>
      </c>
      <c r="F1617" s="56" t="s">
        <v>11970</v>
      </c>
      <c r="G1617" s="56" t="s">
        <v>11971</v>
      </c>
      <c r="H1617" s="56" t="s">
        <v>25626</v>
      </c>
      <c r="I1617" s="57">
        <v>-261604</v>
      </c>
      <c r="J1617" s="58" t="s">
        <v>11726</v>
      </c>
      <c r="K1617" s="57">
        <v>-20928</v>
      </c>
      <c r="L1617" s="57">
        <v>-282532</v>
      </c>
      <c r="AA1617" t="e">
        <f>+VLOOKUP(D1617,'Thanh toán '!M$10227:N$10360,2,0)</f>
        <v>#N/A</v>
      </c>
    </row>
    <row r="1618" spans="1:28" x14ac:dyDescent="0.3">
      <c r="A1618">
        <f t="shared" si="111"/>
        <v>10</v>
      </c>
      <c r="B1618" s="55">
        <v>45208</v>
      </c>
      <c r="C1618" s="56" t="s">
        <v>25627</v>
      </c>
      <c r="D1618" s="87">
        <f t="shared" si="112"/>
        <v>1810</v>
      </c>
      <c r="E1618" s="56" t="s">
        <v>20827</v>
      </c>
      <c r="F1618" s="56" t="s">
        <v>11970</v>
      </c>
      <c r="G1618" s="56" t="s">
        <v>11971</v>
      </c>
      <c r="H1618" s="56" t="s">
        <v>25628</v>
      </c>
      <c r="I1618" s="57">
        <v>-148500</v>
      </c>
      <c r="J1618" s="58" t="s">
        <v>11726</v>
      </c>
      <c r="K1618" s="57">
        <v>-11880</v>
      </c>
      <c r="L1618" s="57">
        <v>-160380</v>
      </c>
      <c r="AA1618" t="e">
        <f>+VLOOKUP(D1618,'Thanh toán '!M$10227:N$10360,2,0)</f>
        <v>#N/A</v>
      </c>
    </row>
    <row r="1619" spans="1:28" x14ac:dyDescent="0.3">
      <c r="A1619">
        <f t="shared" si="111"/>
        <v>10</v>
      </c>
      <c r="B1619" s="55">
        <v>45211</v>
      </c>
      <c r="C1619" s="56" t="s">
        <v>25629</v>
      </c>
      <c r="D1619" s="87">
        <f t="shared" si="112"/>
        <v>1853</v>
      </c>
      <c r="E1619" s="56" t="s">
        <v>20827</v>
      </c>
      <c r="F1619" s="56" t="s">
        <v>11970</v>
      </c>
      <c r="G1619" s="56" t="s">
        <v>11971</v>
      </c>
      <c r="H1619" s="56" t="s">
        <v>25630</v>
      </c>
      <c r="I1619" s="57">
        <v>-352800</v>
      </c>
      <c r="J1619" s="58" t="s">
        <v>11726</v>
      </c>
      <c r="K1619" s="57">
        <v>-28224</v>
      </c>
      <c r="L1619" s="57">
        <v>-381024</v>
      </c>
      <c r="AA1619" t="e">
        <f>+VLOOKUP(D1619,'Thanh toán '!M$10227:N$10360,2,0)</f>
        <v>#N/A</v>
      </c>
    </row>
    <row r="1620" spans="1:28" x14ac:dyDescent="0.3">
      <c r="A1620">
        <f t="shared" si="111"/>
        <v>10</v>
      </c>
      <c r="B1620" s="55">
        <v>45211</v>
      </c>
      <c r="C1620" s="56" t="s">
        <v>25631</v>
      </c>
      <c r="D1620" s="87">
        <f t="shared" si="112"/>
        <v>1854</v>
      </c>
      <c r="E1620" s="56" t="s">
        <v>20827</v>
      </c>
      <c r="F1620" s="56" t="s">
        <v>11970</v>
      </c>
      <c r="G1620" s="56" t="s">
        <v>11971</v>
      </c>
      <c r="H1620" s="56" t="s">
        <v>25630</v>
      </c>
      <c r="I1620" s="57">
        <v>-50182</v>
      </c>
      <c r="J1620" s="58" t="s">
        <v>11726</v>
      </c>
      <c r="K1620" s="57">
        <v>-4015</v>
      </c>
      <c r="L1620" s="57">
        <v>-54197</v>
      </c>
      <c r="AA1620" t="e">
        <f>+VLOOKUP(D1620,'Thanh toán '!M$10227:N$10360,2,0)</f>
        <v>#N/A</v>
      </c>
    </row>
    <row r="1621" spans="1:28" x14ac:dyDescent="0.3">
      <c r="A1621">
        <f t="shared" si="111"/>
        <v>10</v>
      </c>
      <c r="B1621" s="55">
        <v>45216</v>
      </c>
      <c r="C1621" s="56" t="s">
        <v>25632</v>
      </c>
      <c r="D1621" s="87">
        <f t="shared" si="112"/>
        <v>1867</v>
      </c>
      <c r="E1621" s="56" t="s">
        <v>20827</v>
      </c>
      <c r="F1621" s="56" t="s">
        <v>11970</v>
      </c>
      <c r="G1621" s="56" t="s">
        <v>11971</v>
      </c>
      <c r="H1621" s="56" t="s">
        <v>25633</v>
      </c>
      <c r="I1621" s="57">
        <v>-111058</v>
      </c>
      <c r="J1621" s="58" t="s">
        <v>11726</v>
      </c>
      <c r="K1621" s="57">
        <v>-8885</v>
      </c>
      <c r="L1621" s="57">
        <v>-119943</v>
      </c>
      <c r="AA1621" t="e">
        <f>+VLOOKUP(D1621,'Thanh toán '!M$10227:N$10360,2,0)</f>
        <v>#N/A</v>
      </c>
    </row>
    <row r="1622" spans="1:28" x14ac:dyDescent="0.3">
      <c r="A1622">
        <f t="shared" si="111"/>
        <v>10</v>
      </c>
      <c r="B1622" s="55">
        <v>45226</v>
      </c>
      <c r="C1622" s="56" t="s">
        <v>25634</v>
      </c>
      <c r="D1622" s="87">
        <f t="shared" si="112"/>
        <v>1904</v>
      </c>
      <c r="E1622" s="56" t="s">
        <v>20827</v>
      </c>
      <c r="F1622" s="56" t="s">
        <v>11970</v>
      </c>
      <c r="G1622" s="56" t="s">
        <v>11971</v>
      </c>
      <c r="H1622" s="56" t="s">
        <v>25635</v>
      </c>
      <c r="I1622" s="57">
        <v>-359922</v>
      </c>
      <c r="J1622" s="58" t="s">
        <v>11726</v>
      </c>
      <c r="K1622" s="57">
        <v>-28794</v>
      </c>
      <c r="L1622" s="57">
        <v>-388716</v>
      </c>
      <c r="AA1622" t="e">
        <f>+VLOOKUP(D1622,'Thanh toán '!M$10227:N$10360,2,0)</f>
        <v>#N/A</v>
      </c>
    </row>
    <row r="1623" spans="1:28" x14ac:dyDescent="0.3">
      <c r="A1623">
        <f t="shared" si="111"/>
        <v>10</v>
      </c>
      <c r="B1623" s="55">
        <v>45229</v>
      </c>
      <c r="C1623" s="56" t="s">
        <v>25636</v>
      </c>
      <c r="D1623" s="87">
        <f t="shared" si="112"/>
        <v>1908</v>
      </c>
      <c r="E1623" s="56" t="s">
        <v>20827</v>
      </c>
      <c r="F1623" s="56" t="s">
        <v>11970</v>
      </c>
      <c r="G1623" s="56" t="s">
        <v>11971</v>
      </c>
      <c r="H1623" s="56" t="s">
        <v>25637</v>
      </c>
      <c r="I1623" s="57">
        <v>-100364</v>
      </c>
      <c r="J1623" s="58" t="s">
        <v>11726</v>
      </c>
      <c r="K1623" s="57">
        <v>-8029</v>
      </c>
      <c r="L1623" s="57">
        <v>-108393</v>
      </c>
      <c r="AA1623" t="e">
        <f>+VLOOKUP(D1623,'Thanh toán '!M$10227:N$10360,2,0)</f>
        <v>#N/A</v>
      </c>
    </row>
    <row r="1624" spans="1:28" x14ac:dyDescent="0.3">
      <c r="A1624">
        <f t="shared" si="111"/>
        <v>10</v>
      </c>
      <c r="B1624" s="55">
        <v>45212</v>
      </c>
      <c r="C1624" s="56" t="s">
        <v>13592</v>
      </c>
      <c r="D1624" s="87">
        <f t="shared" si="112"/>
        <v>186</v>
      </c>
      <c r="E1624" s="56" t="s">
        <v>22455</v>
      </c>
      <c r="F1624" s="56" t="s">
        <v>12191</v>
      </c>
      <c r="G1624" s="56" t="s">
        <v>12192</v>
      </c>
      <c r="H1624" s="56" t="s">
        <v>25638</v>
      </c>
      <c r="I1624" s="57">
        <v>-181500</v>
      </c>
      <c r="J1624" s="58" t="s">
        <v>11726</v>
      </c>
      <c r="K1624" s="57">
        <v>-14520</v>
      </c>
      <c r="L1624" s="57">
        <v>-196020</v>
      </c>
      <c r="AA1624" t="e">
        <f>+VLOOKUP(D1624,'Thanh toán '!M$10227:N$10360,2,0)</f>
        <v>#N/A</v>
      </c>
    </row>
    <row r="1625" spans="1:28" x14ac:dyDescent="0.3">
      <c r="A1625">
        <f t="shared" si="111"/>
        <v>10</v>
      </c>
      <c r="B1625" s="55">
        <v>45208</v>
      </c>
      <c r="C1625" s="56" t="s">
        <v>14251</v>
      </c>
      <c r="D1625" s="87">
        <f t="shared" si="112"/>
        <v>883</v>
      </c>
      <c r="E1625" s="56" t="s">
        <v>20853</v>
      </c>
      <c r="F1625" s="56" t="s">
        <v>12426</v>
      </c>
      <c r="G1625" s="56" t="s">
        <v>12427</v>
      </c>
      <c r="H1625" s="56" t="s">
        <v>22509</v>
      </c>
      <c r="I1625" s="57">
        <v>-88200</v>
      </c>
      <c r="J1625" s="58" t="s">
        <v>11726</v>
      </c>
      <c r="K1625" s="57">
        <v>-7056</v>
      </c>
      <c r="L1625" s="57">
        <v>-95256</v>
      </c>
      <c r="AA1625" t="e">
        <f>+VLOOKUP(D1625,'Thanh toán '!M$10227:N$10360,2,0)</f>
        <v>#N/A</v>
      </c>
    </row>
    <row r="1626" spans="1:28" x14ac:dyDescent="0.3">
      <c r="A1626">
        <f t="shared" si="111"/>
        <v>10</v>
      </c>
      <c r="B1626" s="55">
        <v>45201</v>
      </c>
      <c r="C1626" s="56" t="s">
        <v>25639</v>
      </c>
      <c r="D1626" s="87">
        <f t="shared" si="112"/>
        <v>1117</v>
      </c>
      <c r="E1626" s="56" t="s">
        <v>21610</v>
      </c>
      <c r="F1626" s="56" t="s">
        <v>12185</v>
      </c>
      <c r="G1626" s="56" t="s">
        <v>12186</v>
      </c>
      <c r="H1626" s="56" t="s">
        <v>22746</v>
      </c>
      <c r="I1626" s="57">
        <v>-73431</v>
      </c>
      <c r="J1626" s="58" t="s">
        <v>11726</v>
      </c>
      <c r="K1626" s="57">
        <v>-5874</v>
      </c>
      <c r="L1626" s="57">
        <v>-79305</v>
      </c>
      <c r="AA1626" t="e">
        <f>+VLOOKUP(D1626,'Thanh toán '!M$10227:N$10360,2,0)</f>
        <v>#N/A</v>
      </c>
    </row>
    <row r="1627" spans="1:28" hidden="1" x14ac:dyDescent="0.3">
      <c r="A1627">
        <f t="shared" si="111"/>
        <v>10</v>
      </c>
      <c r="B1627" s="55">
        <v>45201</v>
      </c>
      <c r="C1627" s="56" t="s">
        <v>25640</v>
      </c>
      <c r="D1627" s="87">
        <f t="shared" si="112"/>
        <v>1123</v>
      </c>
      <c r="E1627" s="56" t="s">
        <v>21610</v>
      </c>
      <c r="F1627" s="56" t="s">
        <v>12185</v>
      </c>
      <c r="G1627" s="56" t="s">
        <v>12186</v>
      </c>
      <c r="H1627" s="56" t="s">
        <v>21611</v>
      </c>
      <c r="I1627" s="57">
        <v>-264600</v>
      </c>
      <c r="J1627" s="58" t="s">
        <v>11726</v>
      </c>
      <c r="K1627" s="57">
        <v>-21168</v>
      </c>
      <c r="L1627" s="57">
        <v>-285768</v>
      </c>
      <c r="AA1627">
        <f>+VLOOKUP(D1627,'Thanh toán '!M$10227:N$10360,2,0)</f>
        <v>-285768</v>
      </c>
      <c r="AB1627" s="59">
        <f>+AA1627-L1627</f>
        <v>0</v>
      </c>
    </row>
    <row r="1628" spans="1:28" x14ac:dyDescent="0.3">
      <c r="A1628">
        <f t="shared" si="111"/>
        <v>10</v>
      </c>
      <c r="B1628" s="55">
        <v>45218</v>
      </c>
      <c r="C1628" s="56" t="s">
        <v>25641</v>
      </c>
      <c r="D1628" s="87">
        <f t="shared" si="112"/>
        <v>1197</v>
      </c>
      <c r="E1628" s="56" t="s">
        <v>21610</v>
      </c>
      <c r="F1628" s="56" t="s">
        <v>12185</v>
      </c>
      <c r="G1628" s="56" t="s">
        <v>12186</v>
      </c>
      <c r="H1628" s="56" t="s">
        <v>22746</v>
      </c>
      <c r="I1628" s="57">
        <v>-50182</v>
      </c>
      <c r="J1628" s="58" t="s">
        <v>11726</v>
      </c>
      <c r="K1628" s="57">
        <v>-4015</v>
      </c>
      <c r="L1628" s="57">
        <v>-54197</v>
      </c>
      <c r="AA1628" t="e">
        <f>+VLOOKUP(D1628,'Thanh toán '!M$10227:N$10360,2,0)</f>
        <v>#N/A</v>
      </c>
    </row>
    <row r="1629" spans="1:28" x14ac:dyDescent="0.3">
      <c r="A1629">
        <f t="shared" si="111"/>
        <v>10</v>
      </c>
      <c r="B1629" s="55">
        <v>45226</v>
      </c>
      <c r="C1629" s="56" t="s">
        <v>25642</v>
      </c>
      <c r="D1629" s="87">
        <f t="shared" si="112"/>
        <v>1234</v>
      </c>
      <c r="E1629" s="56" t="s">
        <v>21610</v>
      </c>
      <c r="F1629" s="56" t="s">
        <v>12185</v>
      </c>
      <c r="G1629" s="56" t="s">
        <v>12186</v>
      </c>
      <c r="H1629" s="56" t="s">
        <v>22746</v>
      </c>
      <c r="I1629" s="57">
        <v>-607110</v>
      </c>
      <c r="J1629" s="58" t="s">
        <v>11726</v>
      </c>
      <c r="K1629" s="57">
        <v>-48569</v>
      </c>
      <c r="L1629" s="57">
        <v>-655679</v>
      </c>
      <c r="AA1629" t="e">
        <f>+VLOOKUP(D1629,'Thanh toán '!M$10227:N$10360,2,0)</f>
        <v>#N/A</v>
      </c>
    </row>
    <row r="1630" spans="1:28" x14ac:dyDescent="0.3">
      <c r="A1630">
        <f t="shared" si="111"/>
        <v>10</v>
      </c>
      <c r="B1630" s="55">
        <v>45222</v>
      </c>
      <c r="C1630" s="56" t="s">
        <v>20850</v>
      </c>
      <c r="D1630" s="87">
        <f t="shared" si="112"/>
        <v>836</v>
      </c>
      <c r="E1630" s="56" t="s">
        <v>21005</v>
      </c>
      <c r="F1630" s="56" t="s">
        <v>12549</v>
      </c>
      <c r="G1630" s="56" t="s">
        <v>12550</v>
      </c>
      <c r="H1630" s="56" t="s">
        <v>25643</v>
      </c>
      <c r="I1630" s="57">
        <v>-488044</v>
      </c>
      <c r="J1630" s="58" t="s">
        <v>11726</v>
      </c>
      <c r="K1630" s="57">
        <v>-39044</v>
      </c>
      <c r="L1630" s="57">
        <v>-527088</v>
      </c>
      <c r="AA1630" t="e">
        <f>+VLOOKUP(D1630,'Thanh toán '!M$10227:N$10360,2,0)</f>
        <v>#N/A</v>
      </c>
    </row>
    <row r="1631" spans="1:28" x14ac:dyDescent="0.3">
      <c r="A1631">
        <f t="shared" si="111"/>
        <v>10</v>
      </c>
      <c r="B1631" s="55">
        <v>45226</v>
      </c>
      <c r="C1631" s="56" t="s">
        <v>13910</v>
      </c>
      <c r="D1631" s="87">
        <f t="shared" si="112"/>
        <v>483</v>
      </c>
      <c r="E1631" s="56" t="s">
        <v>25644</v>
      </c>
      <c r="F1631" s="56" t="s">
        <v>12650</v>
      </c>
      <c r="G1631" s="56" t="s">
        <v>12651</v>
      </c>
      <c r="H1631" s="56" t="s">
        <v>25645</v>
      </c>
      <c r="I1631" s="57">
        <v>-90143</v>
      </c>
      <c r="J1631" s="58" t="s">
        <v>11726</v>
      </c>
      <c r="K1631" s="57">
        <v>-7211</v>
      </c>
      <c r="L1631" s="57">
        <v>-97354</v>
      </c>
      <c r="AA1631" t="e">
        <f>+VLOOKUP(D1631,'Thanh toán '!M$10227:N$10360,2,0)</f>
        <v>#N/A</v>
      </c>
    </row>
    <row r="1632" spans="1:28" hidden="1" x14ac:dyDescent="0.3">
      <c r="A1632">
        <f t="shared" si="111"/>
        <v>10</v>
      </c>
      <c r="B1632" s="55">
        <v>45201</v>
      </c>
      <c r="C1632" s="56" t="s">
        <v>25646</v>
      </c>
      <c r="D1632" s="87">
        <f t="shared" si="112"/>
        <v>1281</v>
      </c>
      <c r="E1632" s="56" t="s">
        <v>20852</v>
      </c>
      <c r="F1632" s="56" t="s">
        <v>12167</v>
      </c>
      <c r="G1632" s="56" t="s">
        <v>12168</v>
      </c>
      <c r="H1632" s="56" t="s">
        <v>21426</v>
      </c>
      <c r="I1632" s="57">
        <v>-180286</v>
      </c>
      <c r="J1632" s="58" t="s">
        <v>11726</v>
      </c>
      <c r="K1632" s="57">
        <v>-14423</v>
      </c>
      <c r="L1632" s="57">
        <v>-194709</v>
      </c>
      <c r="AA1632">
        <f>+VLOOKUP(D1632,'Thanh toán '!M$10227:N$10360,2,0)</f>
        <v>-194709</v>
      </c>
      <c r="AB1632" s="59">
        <f>+AA1632-L1632</f>
        <v>0</v>
      </c>
    </row>
    <row r="1633" spans="1:28" x14ac:dyDescent="0.3">
      <c r="A1633">
        <f t="shared" si="111"/>
        <v>10</v>
      </c>
      <c r="B1633" s="55">
        <v>45216</v>
      </c>
      <c r="C1633" s="56" t="s">
        <v>14180</v>
      </c>
      <c r="D1633" s="87">
        <f t="shared" si="112"/>
        <v>777</v>
      </c>
      <c r="E1633" s="56" t="s">
        <v>21034</v>
      </c>
      <c r="F1633" s="56" t="s">
        <v>12788</v>
      </c>
      <c r="G1633" s="56" t="s">
        <v>12789</v>
      </c>
      <c r="H1633" s="56" t="s">
        <v>25647</v>
      </c>
      <c r="I1633" s="57">
        <v>-322480</v>
      </c>
      <c r="J1633" s="58" t="s">
        <v>11726</v>
      </c>
      <c r="K1633" s="57">
        <v>-25798</v>
      </c>
      <c r="L1633" s="57">
        <v>-348278</v>
      </c>
      <c r="AA1633" t="e">
        <f>+VLOOKUP(D1633,'Thanh toán '!M$10227:N$10360,2,0)</f>
        <v>#N/A</v>
      </c>
    </row>
    <row r="1634" spans="1:28" hidden="1" x14ac:dyDescent="0.3">
      <c r="A1634">
        <f t="shared" si="111"/>
        <v>10</v>
      </c>
      <c r="B1634" s="55">
        <v>45202</v>
      </c>
      <c r="C1634" s="56" t="s">
        <v>14412</v>
      </c>
      <c r="D1634" s="87">
        <f t="shared" si="112"/>
        <v>1422</v>
      </c>
      <c r="E1634" s="56" t="s">
        <v>21129</v>
      </c>
      <c r="F1634" s="56" t="s">
        <v>12248</v>
      </c>
      <c r="G1634" s="56" t="s">
        <v>12249</v>
      </c>
      <c r="H1634" s="56" t="s">
        <v>25648</v>
      </c>
      <c r="I1634" s="57">
        <v>-150546</v>
      </c>
      <c r="J1634" s="58" t="s">
        <v>11726</v>
      </c>
      <c r="K1634" s="57">
        <v>-12044</v>
      </c>
      <c r="L1634" s="57">
        <v>-162590</v>
      </c>
      <c r="AA1634">
        <f>+VLOOKUP(D1634,'Thanh toán '!M$10227:N$10360,2,0)</f>
        <v>-162590</v>
      </c>
      <c r="AB1634" s="59">
        <f>+AA1634-L1634</f>
        <v>0</v>
      </c>
    </row>
    <row r="1635" spans="1:28" x14ac:dyDescent="0.3">
      <c r="A1635">
        <f t="shared" si="111"/>
        <v>10</v>
      </c>
      <c r="B1635" s="55">
        <v>45225</v>
      </c>
      <c r="C1635" s="56" t="s">
        <v>25649</v>
      </c>
      <c r="D1635" s="87">
        <f t="shared" si="112"/>
        <v>1549</v>
      </c>
      <c r="E1635" s="56" t="s">
        <v>21129</v>
      </c>
      <c r="F1635" s="56" t="s">
        <v>12248</v>
      </c>
      <c r="G1635" s="56" t="s">
        <v>12249</v>
      </c>
      <c r="H1635" s="56" t="s">
        <v>25650</v>
      </c>
      <c r="I1635" s="57">
        <v>-401456</v>
      </c>
      <c r="J1635" s="58" t="s">
        <v>11726</v>
      </c>
      <c r="K1635" s="57">
        <v>-32116</v>
      </c>
      <c r="L1635" s="57">
        <v>-433572</v>
      </c>
      <c r="AA1635" t="e">
        <f>+VLOOKUP(D1635,'Thanh toán '!M$10227:N$10360,2,0)</f>
        <v>#N/A</v>
      </c>
    </row>
    <row r="1636" spans="1:28" x14ac:dyDescent="0.3">
      <c r="A1636">
        <f t="shared" si="111"/>
        <v>10</v>
      </c>
      <c r="B1636" s="55">
        <v>45221</v>
      </c>
      <c r="C1636" s="56" t="s">
        <v>20844</v>
      </c>
      <c r="D1636" s="87">
        <f t="shared" si="112"/>
        <v>642</v>
      </c>
      <c r="E1636" s="56" t="s">
        <v>21788</v>
      </c>
      <c r="F1636" s="56" t="s">
        <v>13381</v>
      </c>
      <c r="G1636" s="56" t="s">
        <v>13382</v>
      </c>
      <c r="H1636" s="56" t="s">
        <v>25651</v>
      </c>
      <c r="I1636" s="57">
        <v>-474058</v>
      </c>
      <c r="J1636" s="58" t="s">
        <v>11726</v>
      </c>
      <c r="K1636" s="57">
        <v>-37925</v>
      </c>
      <c r="L1636" s="57">
        <v>-511983</v>
      </c>
      <c r="AA1636" t="e">
        <f>+VLOOKUP(D1636,'Thanh toán '!M$10227:N$10360,2,0)</f>
        <v>#N/A</v>
      </c>
    </row>
    <row r="1637" spans="1:28" hidden="1" x14ac:dyDescent="0.3">
      <c r="A1637">
        <f t="shared" si="111"/>
        <v>10</v>
      </c>
      <c r="B1637" s="55">
        <v>45208</v>
      </c>
      <c r="C1637" s="56" t="s">
        <v>25652</v>
      </c>
      <c r="D1637" s="87">
        <f t="shared" si="112"/>
        <v>1671</v>
      </c>
      <c r="E1637" s="56" t="s">
        <v>20826</v>
      </c>
      <c r="F1637" s="56" t="s">
        <v>12161</v>
      </c>
      <c r="G1637" s="56" t="s">
        <v>12162</v>
      </c>
      <c r="H1637" s="56" t="s">
        <v>25653</v>
      </c>
      <c r="I1637" s="57">
        <v>-119066</v>
      </c>
      <c r="J1637" s="58" t="s">
        <v>11726</v>
      </c>
      <c r="K1637" s="57">
        <v>-9525</v>
      </c>
      <c r="L1637" s="57">
        <v>-128591</v>
      </c>
      <c r="AA1637">
        <f>+VLOOKUP(D1637,'Thanh toán '!M$10227:N$10360,2,0)</f>
        <v>-128591</v>
      </c>
      <c r="AB1637" s="59">
        <f t="shared" ref="AB1637:AB1638" si="113">+AA1637-L1637</f>
        <v>0</v>
      </c>
    </row>
    <row r="1638" spans="1:28" hidden="1" x14ac:dyDescent="0.3">
      <c r="A1638">
        <f t="shared" si="111"/>
        <v>10</v>
      </c>
      <c r="B1638" s="55">
        <v>45215</v>
      </c>
      <c r="C1638" s="56" t="s">
        <v>14538</v>
      </c>
      <c r="D1638" s="87">
        <f t="shared" si="112"/>
        <v>1696</v>
      </c>
      <c r="E1638" s="56" t="s">
        <v>20826</v>
      </c>
      <c r="F1638" s="56" t="s">
        <v>12161</v>
      </c>
      <c r="G1638" s="56" t="s">
        <v>12162</v>
      </c>
      <c r="H1638" s="56" t="s">
        <v>21689</v>
      </c>
      <c r="I1638" s="57">
        <v>-200393</v>
      </c>
      <c r="J1638" s="58" t="s">
        <v>11726</v>
      </c>
      <c r="K1638" s="57">
        <v>-16031</v>
      </c>
      <c r="L1638" s="57">
        <v>-216424</v>
      </c>
      <c r="AA1638">
        <f>+VLOOKUP(D1638,'Thanh toán '!M$10227:N$10360,2,0)</f>
        <v>-216424</v>
      </c>
      <c r="AB1638" s="59">
        <f t="shared" si="113"/>
        <v>0</v>
      </c>
    </row>
    <row r="1639" spans="1:28" x14ac:dyDescent="0.3">
      <c r="A1639">
        <f t="shared" si="111"/>
        <v>10</v>
      </c>
      <c r="B1639" s="55">
        <v>45230</v>
      </c>
      <c r="C1639" s="56" t="s">
        <v>14607</v>
      </c>
      <c r="D1639" s="87">
        <f t="shared" si="112"/>
        <v>1794</v>
      </c>
      <c r="E1639" s="56" t="s">
        <v>20826</v>
      </c>
      <c r="F1639" s="56" t="s">
        <v>12161</v>
      </c>
      <c r="G1639" s="56" t="s">
        <v>12162</v>
      </c>
      <c r="H1639" s="56" t="s">
        <v>23855</v>
      </c>
      <c r="I1639" s="57">
        <v>-110250</v>
      </c>
      <c r="J1639" s="58" t="s">
        <v>11726</v>
      </c>
      <c r="K1639" s="57">
        <v>-8820</v>
      </c>
      <c r="L1639" s="57">
        <v>-119070</v>
      </c>
      <c r="AA1639" t="e">
        <f>+VLOOKUP(D1639,'Thanh toán '!M$10227:N$10360,2,0)</f>
        <v>#N/A</v>
      </c>
    </row>
    <row r="1640" spans="1:28" x14ac:dyDescent="0.3">
      <c r="A1640">
        <f t="shared" si="111"/>
        <v>10</v>
      </c>
      <c r="B1640" s="55">
        <v>45210</v>
      </c>
      <c r="C1640" s="56" t="s">
        <v>22845</v>
      </c>
      <c r="D1640" s="87">
        <f t="shared" si="112"/>
        <v>1038</v>
      </c>
      <c r="E1640" s="56" t="s">
        <v>20851</v>
      </c>
      <c r="F1640" s="56" t="s">
        <v>12170</v>
      </c>
      <c r="G1640" s="56" t="s">
        <v>12171</v>
      </c>
      <c r="H1640" s="56" t="s">
        <v>25654</v>
      </c>
      <c r="I1640" s="57">
        <v>-161240</v>
      </c>
      <c r="J1640" s="58" t="s">
        <v>11726</v>
      </c>
      <c r="K1640" s="57">
        <v>-12899</v>
      </c>
      <c r="L1640" s="57">
        <v>-174139</v>
      </c>
      <c r="AA1640" t="e">
        <f>+VLOOKUP(D1640,'Thanh toán '!M$10227:N$10360,2,0)</f>
        <v>#N/A</v>
      </c>
    </row>
    <row r="1641" spans="1:28" x14ac:dyDescent="0.3">
      <c r="A1641">
        <f t="shared" si="111"/>
        <v>10</v>
      </c>
      <c r="B1641" s="55">
        <v>45222</v>
      </c>
      <c r="C1641" s="56" t="s">
        <v>25655</v>
      </c>
      <c r="D1641" s="87">
        <f t="shared" si="112"/>
        <v>1078</v>
      </c>
      <c r="E1641" s="56" t="s">
        <v>20851</v>
      </c>
      <c r="F1641" s="56" t="s">
        <v>12170</v>
      </c>
      <c r="G1641" s="56" t="s">
        <v>12171</v>
      </c>
      <c r="H1641" s="56" t="s">
        <v>25656</v>
      </c>
      <c r="I1641" s="57">
        <v>-111058</v>
      </c>
      <c r="J1641" s="58" t="s">
        <v>11726</v>
      </c>
      <c r="K1641" s="57">
        <v>-8885</v>
      </c>
      <c r="L1641" s="57">
        <v>-119943</v>
      </c>
      <c r="AA1641" t="e">
        <f>+VLOOKUP(D1641,'Thanh toán '!M$10227:N$10360,2,0)</f>
        <v>#N/A</v>
      </c>
    </row>
    <row r="1642" spans="1:28" x14ac:dyDescent="0.3">
      <c r="A1642">
        <f t="shared" si="111"/>
        <v>10</v>
      </c>
      <c r="B1642" s="55">
        <v>45225</v>
      </c>
      <c r="C1642" s="56" t="s">
        <v>14379</v>
      </c>
      <c r="D1642" s="87">
        <f t="shared" si="112"/>
        <v>1097</v>
      </c>
      <c r="E1642" s="56" t="s">
        <v>20851</v>
      </c>
      <c r="F1642" s="56" t="s">
        <v>12170</v>
      </c>
      <c r="G1642" s="56" t="s">
        <v>12171</v>
      </c>
      <c r="H1642" s="56" t="s">
        <v>25657</v>
      </c>
      <c r="I1642" s="57">
        <v>-111058</v>
      </c>
      <c r="J1642" s="58" t="s">
        <v>11726</v>
      </c>
      <c r="K1642" s="57">
        <v>-8885</v>
      </c>
      <c r="L1642" s="57">
        <v>-119943</v>
      </c>
      <c r="AA1642" t="e">
        <f>+VLOOKUP(D1642,'Thanh toán '!M$10227:N$10360,2,0)</f>
        <v>#N/A</v>
      </c>
    </row>
    <row r="1643" spans="1:28" x14ac:dyDescent="0.3">
      <c r="A1643">
        <f t="shared" si="111"/>
        <v>10</v>
      </c>
      <c r="B1643" s="55">
        <v>45225</v>
      </c>
      <c r="C1643" s="56" t="s">
        <v>14380</v>
      </c>
      <c r="D1643" s="87">
        <f t="shared" si="112"/>
        <v>1098</v>
      </c>
      <c r="E1643" s="56" t="s">
        <v>20851</v>
      </c>
      <c r="F1643" s="56" t="s">
        <v>12170</v>
      </c>
      <c r="G1643" s="56" t="s">
        <v>12171</v>
      </c>
      <c r="H1643" s="56" t="s">
        <v>25657</v>
      </c>
      <c r="I1643" s="57">
        <v>-180286</v>
      </c>
      <c r="J1643" s="58" t="s">
        <v>11726</v>
      </c>
      <c r="K1643" s="57">
        <v>-14423</v>
      </c>
      <c r="L1643" s="57">
        <v>-194709</v>
      </c>
      <c r="AA1643" t="e">
        <f>+VLOOKUP(D1643,'Thanh toán '!M$10227:N$10360,2,0)</f>
        <v>#N/A</v>
      </c>
    </row>
    <row r="1644" spans="1:28" x14ac:dyDescent="0.3">
      <c r="A1644">
        <f t="shared" si="111"/>
        <v>10</v>
      </c>
      <c r="B1644" s="55">
        <v>45217</v>
      </c>
      <c r="C1644" s="56" t="s">
        <v>14141</v>
      </c>
      <c r="D1644" s="87">
        <f t="shared" si="112"/>
        <v>720</v>
      </c>
      <c r="E1644" s="56" t="s">
        <v>20831</v>
      </c>
      <c r="F1644" s="56" t="s">
        <v>12835</v>
      </c>
      <c r="G1644" s="56" t="s">
        <v>12836</v>
      </c>
      <c r="H1644" s="56" t="s">
        <v>22659</v>
      </c>
      <c r="I1644" s="57">
        <v>-111058</v>
      </c>
      <c r="J1644" s="58" t="s">
        <v>11726</v>
      </c>
      <c r="K1644" s="57">
        <v>-8885</v>
      </c>
      <c r="L1644" s="57">
        <v>-119943</v>
      </c>
      <c r="AA1644" t="e">
        <f>+VLOOKUP(D1644,'Thanh toán '!M$10227:N$10360,2,0)</f>
        <v>#N/A</v>
      </c>
    </row>
    <row r="1645" spans="1:28" x14ac:dyDescent="0.3">
      <c r="A1645">
        <f t="shared" si="111"/>
        <v>10</v>
      </c>
      <c r="B1645" s="55">
        <v>45217</v>
      </c>
      <c r="C1645" s="56" t="s">
        <v>14212</v>
      </c>
      <c r="D1645" s="87">
        <f t="shared" si="112"/>
        <v>800</v>
      </c>
      <c r="E1645" s="56" t="s">
        <v>21188</v>
      </c>
      <c r="F1645" s="56" t="s">
        <v>12293</v>
      </c>
      <c r="G1645" s="56" t="s">
        <v>12294</v>
      </c>
      <c r="H1645" s="56" t="s">
        <v>22778</v>
      </c>
      <c r="I1645" s="57">
        <v>-594000</v>
      </c>
      <c r="J1645" s="58" t="s">
        <v>11726</v>
      </c>
      <c r="K1645" s="57">
        <v>-47520</v>
      </c>
      <c r="L1645" s="57">
        <v>-641520</v>
      </c>
      <c r="AA1645" t="e">
        <f>+VLOOKUP(D1645,'Thanh toán '!M$10227:N$10360,2,0)</f>
        <v>#N/A</v>
      </c>
    </row>
    <row r="1646" spans="1:28" x14ac:dyDescent="0.3">
      <c r="A1646">
        <f t="shared" si="111"/>
        <v>10</v>
      </c>
      <c r="B1646" s="55">
        <v>45224</v>
      </c>
      <c r="C1646" s="56" t="s">
        <v>14217</v>
      </c>
      <c r="D1646" s="87">
        <f t="shared" si="112"/>
        <v>826</v>
      </c>
      <c r="E1646" s="56" t="s">
        <v>21188</v>
      </c>
      <c r="F1646" s="56" t="s">
        <v>12293</v>
      </c>
      <c r="G1646" s="56" t="s">
        <v>12294</v>
      </c>
      <c r="H1646" s="56" t="s">
        <v>22778</v>
      </c>
      <c r="I1646" s="57">
        <v>-161240</v>
      </c>
      <c r="J1646" s="58" t="s">
        <v>11726</v>
      </c>
      <c r="K1646" s="57">
        <v>-12899</v>
      </c>
      <c r="L1646" s="57">
        <v>-174139</v>
      </c>
      <c r="AA1646" t="e">
        <f>+VLOOKUP(D1646,'Thanh toán '!M$10227:N$10360,2,0)</f>
        <v>#N/A</v>
      </c>
    </row>
    <row r="1647" spans="1:28" x14ac:dyDescent="0.3">
      <c r="A1647">
        <f t="shared" si="111"/>
        <v>10</v>
      </c>
      <c r="B1647" s="55">
        <v>45219</v>
      </c>
      <c r="C1647" s="56" t="s">
        <v>22422</v>
      </c>
      <c r="D1647" s="87">
        <f t="shared" si="112"/>
        <v>1403</v>
      </c>
      <c r="E1647" s="56" t="s">
        <v>20861</v>
      </c>
      <c r="F1647" s="56" t="s">
        <v>12173</v>
      </c>
      <c r="G1647" s="56" t="s">
        <v>12174</v>
      </c>
      <c r="H1647" s="56" t="s">
        <v>25658</v>
      </c>
      <c r="I1647" s="57">
        <v>-111058</v>
      </c>
      <c r="J1647" s="58" t="s">
        <v>11726</v>
      </c>
      <c r="K1647" s="57">
        <v>-8885</v>
      </c>
      <c r="L1647" s="57">
        <v>-119943</v>
      </c>
      <c r="AA1647" t="e">
        <f>+VLOOKUP(D1647,'Thanh toán '!M$10227:N$10360,2,0)</f>
        <v>#N/A</v>
      </c>
    </row>
    <row r="1648" spans="1:28" x14ac:dyDescent="0.3">
      <c r="A1648">
        <f t="shared" si="111"/>
        <v>10</v>
      </c>
      <c r="B1648" s="55">
        <v>45230</v>
      </c>
      <c r="C1648" s="56" t="s">
        <v>22862</v>
      </c>
      <c r="D1648" s="87">
        <f t="shared" si="112"/>
        <v>1343</v>
      </c>
      <c r="E1648" s="56" t="s">
        <v>20903</v>
      </c>
      <c r="F1648" s="56" t="s">
        <v>12645</v>
      </c>
      <c r="G1648" s="56" t="s">
        <v>12646</v>
      </c>
      <c r="H1648" s="56" t="s">
        <v>25659</v>
      </c>
      <c r="I1648" s="57">
        <v>-141900</v>
      </c>
      <c r="J1648" s="58" t="s">
        <v>11726</v>
      </c>
      <c r="K1648" s="57">
        <v>-11352</v>
      </c>
      <c r="L1648" s="57">
        <v>-153252</v>
      </c>
      <c r="AA1648" t="e">
        <f>+VLOOKUP(D1648,'Thanh toán '!M$10227:N$10360,2,0)</f>
        <v>#N/A</v>
      </c>
    </row>
    <row r="1649" spans="1:28" hidden="1" x14ac:dyDescent="0.3">
      <c r="A1649">
        <f t="shared" si="111"/>
        <v>10</v>
      </c>
      <c r="B1649" s="55">
        <v>45212</v>
      </c>
      <c r="C1649" s="56" t="s">
        <v>25660</v>
      </c>
      <c r="D1649" s="87">
        <f t="shared" si="112"/>
        <v>1236</v>
      </c>
      <c r="E1649" s="56" t="s">
        <v>21104</v>
      </c>
      <c r="F1649" s="56" t="s">
        <v>12624</v>
      </c>
      <c r="G1649" s="56" t="s">
        <v>12625</v>
      </c>
      <c r="H1649" s="56" t="s">
        <v>22601</v>
      </c>
      <c r="I1649" s="57">
        <v>-90143</v>
      </c>
      <c r="J1649" s="58" t="s">
        <v>11726</v>
      </c>
      <c r="K1649" s="57">
        <v>-7211</v>
      </c>
      <c r="L1649" s="57">
        <v>-97354</v>
      </c>
      <c r="AA1649">
        <f>+VLOOKUP(D1649,'Thanh toán '!M$10227:N$10360,2,0)</f>
        <v>-97354</v>
      </c>
      <c r="AB1649" s="59">
        <f t="shared" ref="AB1649:AB1654" si="114">+AA1649-L1649</f>
        <v>0</v>
      </c>
    </row>
    <row r="1650" spans="1:28" hidden="1" x14ac:dyDescent="0.3">
      <c r="A1650">
        <f t="shared" si="111"/>
        <v>10</v>
      </c>
      <c r="B1650" s="55">
        <v>45205</v>
      </c>
      <c r="C1650" s="56" t="s">
        <v>25661</v>
      </c>
      <c r="D1650" s="87">
        <f t="shared" si="112"/>
        <v>1475</v>
      </c>
      <c r="E1650" s="56" t="s">
        <v>21192</v>
      </c>
      <c r="F1650" s="56" t="s">
        <v>12254</v>
      </c>
      <c r="G1650" s="56" t="s">
        <v>12255</v>
      </c>
      <c r="H1650" s="56" t="s">
        <v>22633</v>
      </c>
      <c r="I1650" s="57">
        <v>-310643</v>
      </c>
      <c r="J1650" s="58" t="s">
        <v>11726</v>
      </c>
      <c r="K1650" s="57">
        <v>-24851</v>
      </c>
      <c r="L1650" s="57">
        <v>-335494</v>
      </c>
      <c r="AA1650">
        <f>+VLOOKUP(D1650,'Thanh toán '!M$10227:N$10360,2,0)</f>
        <v>-335494</v>
      </c>
      <c r="AB1650" s="59">
        <f t="shared" si="114"/>
        <v>0</v>
      </c>
    </row>
    <row r="1651" spans="1:28" hidden="1" x14ac:dyDescent="0.3">
      <c r="A1651">
        <f t="shared" si="111"/>
        <v>10</v>
      </c>
      <c r="B1651" s="55">
        <v>45205</v>
      </c>
      <c r="C1651" s="56" t="s">
        <v>23699</v>
      </c>
      <c r="D1651" s="87">
        <f t="shared" si="112"/>
        <v>1476</v>
      </c>
      <c r="E1651" s="56" t="s">
        <v>21192</v>
      </c>
      <c r="F1651" s="56" t="s">
        <v>12254</v>
      </c>
      <c r="G1651" s="56" t="s">
        <v>12255</v>
      </c>
      <c r="H1651" s="56" t="s">
        <v>25662</v>
      </c>
      <c r="I1651" s="57">
        <v>-222116</v>
      </c>
      <c r="J1651" s="58" t="s">
        <v>11726</v>
      </c>
      <c r="K1651" s="57">
        <v>-17769</v>
      </c>
      <c r="L1651" s="57">
        <v>-239885</v>
      </c>
      <c r="AA1651">
        <f>+VLOOKUP(D1651,'Thanh toán '!M$10227:N$10360,2,0)</f>
        <v>-239885</v>
      </c>
      <c r="AB1651" s="59">
        <f t="shared" si="114"/>
        <v>0</v>
      </c>
    </row>
    <row r="1652" spans="1:28" hidden="1" x14ac:dyDescent="0.3">
      <c r="A1652">
        <f t="shared" si="111"/>
        <v>10</v>
      </c>
      <c r="B1652" s="55">
        <v>45204</v>
      </c>
      <c r="C1652" s="56" t="s">
        <v>14136</v>
      </c>
      <c r="D1652" s="87">
        <f t="shared" si="112"/>
        <v>710</v>
      </c>
      <c r="E1652" s="56" t="s">
        <v>21245</v>
      </c>
      <c r="F1652" s="56" t="s">
        <v>12639</v>
      </c>
      <c r="G1652" s="56" t="s">
        <v>12640</v>
      </c>
      <c r="H1652" s="56" t="s">
        <v>25663</v>
      </c>
      <c r="I1652" s="57">
        <v>-230124</v>
      </c>
      <c r="J1652" s="58" t="s">
        <v>11726</v>
      </c>
      <c r="K1652" s="57">
        <v>-18410</v>
      </c>
      <c r="L1652" s="57">
        <v>-248534</v>
      </c>
      <c r="AA1652">
        <f>+VLOOKUP(D1652,'Thanh toán '!M$10227:N$10360,2,0)</f>
        <v>-248534</v>
      </c>
      <c r="AB1652" s="59">
        <f t="shared" si="114"/>
        <v>0</v>
      </c>
    </row>
    <row r="1653" spans="1:28" hidden="1" x14ac:dyDescent="0.3">
      <c r="A1653">
        <f t="shared" si="111"/>
        <v>10</v>
      </c>
      <c r="B1653" s="55">
        <v>45204</v>
      </c>
      <c r="C1653" s="56" t="s">
        <v>22218</v>
      </c>
      <c r="D1653" s="87">
        <f t="shared" si="112"/>
        <v>711</v>
      </c>
      <c r="E1653" s="56" t="s">
        <v>21245</v>
      </c>
      <c r="F1653" s="56" t="s">
        <v>12639</v>
      </c>
      <c r="G1653" s="56" t="s">
        <v>12640</v>
      </c>
      <c r="H1653" s="56" t="s">
        <v>25664</v>
      </c>
      <c r="I1653" s="57">
        <v>-176400</v>
      </c>
      <c r="J1653" s="58" t="s">
        <v>11726</v>
      </c>
      <c r="K1653" s="57">
        <v>-14112</v>
      </c>
      <c r="L1653" s="57">
        <v>-190512</v>
      </c>
      <c r="AA1653">
        <f>+VLOOKUP(D1653,'Thanh toán '!M$10227:N$10360,2,0)</f>
        <v>-190512</v>
      </c>
      <c r="AB1653" s="59">
        <f t="shared" si="114"/>
        <v>0</v>
      </c>
    </row>
    <row r="1654" spans="1:28" hidden="1" x14ac:dyDescent="0.3">
      <c r="A1654">
        <f t="shared" si="111"/>
        <v>10</v>
      </c>
      <c r="B1654" s="55">
        <v>45211</v>
      </c>
      <c r="C1654" s="56" t="s">
        <v>25665</v>
      </c>
      <c r="D1654" s="87">
        <f t="shared" si="112"/>
        <v>731</v>
      </c>
      <c r="E1654" s="56" t="s">
        <v>21245</v>
      </c>
      <c r="F1654" s="56" t="s">
        <v>12639</v>
      </c>
      <c r="G1654" s="56" t="s">
        <v>12640</v>
      </c>
      <c r="H1654" s="56" t="s">
        <v>25666</v>
      </c>
      <c r="I1654" s="57">
        <v>-111058</v>
      </c>
      <c r="J1654" s="58" t="s">
        <v>11726</v>
      </c>
      <c r="K1654" s="57">
        <v>-8885</v>
      </c>
      <c r="L1654" s="57">
        <v>-119943</v>
      </c>
      <c r="AA1654">
        <f>+VLOOKUP(D1654,'Thanh toán '!M$10227:N$10360,2,0)</f>
        <v>-119943</v>
      </c>
      <c r="AB1654" s="59">
        <f t="shared" si="114"/>
        <v>0</v>
      </c>
    </row>
    <row r="1655" spans="1:28" x14ac:dyDescent="0.3">
      <c r="A1655">
        <f t="shared" si="111"/>
        <v>10</v>
      </c>
      <c r="B1655" s="55">
        <v>45218</v>
      </c>
      <c r="C1655" s="56" t="s">
        <v>25667</v>
      </c>
      <c r="D1655" s="87">
        <f t="shared" si="112"/>
        <v>729</v>
      </c>
      <c r="E1655" s="56" t="s">
        <v>25668</v>
      </c>
      <c r="F1655" s="56" t="s">
        <v>20917</v>
      </c>
      <c r="G1655" s="56" t="s">
        <v>20918</v>
      </c>
      <c r="H1655" s="56" t="s">
        <v>25669</v>
      </c>
      <c r="I1655" s="57">
        <v>-72600</v>
      </c>
      <c r="J1655" s="58" t="s">
        <v>11720</v>
      </c>
      <c r="K1655" s="57">
        <v>-7260</v>
      </c>
      <c r="L1655" s="57">
        <v>-79860</v>
      </c>
      <c r="AA1655" t="e">
        <f>+VLOOKUP(D1655,'Thanh toán '!M$10227:N$10360,2,0)</f>
        <v>#N/A</v>
      </c>
    </row>
    <row r="1656" spans="1:28" x14ac:dyDescent="0.3">
      <c r="A1656">
        <f t="shared" si="111"/>
        <v>10</v>
      </c>
      <c r="B1656" s="55">
        <v>45229</v>
      </c>
      <c r="C1656" s="56" t="s">
        <v>14184</v>
      </c>
      <c r="D1656" s="87">
        <f t="shared" si="112"/>
        <v>780</v>
      </c>
      <c r="E1656" s="56" t="s">
        <v>22485</v>
      </c>
      <c r="F1656" s="56" t="s">
        <v>20917</v>
      </c>
      <c r="G1656" s="56" t="s">
        <v>20918</v>
      </c>
      <c r="H1656" s="56" t="s">
        <v>25670</v>
      </c>
      <c r="I1656" s="57">
        <v>-653400</v>
      </c>
      <c r="J1656" s="58" t="s">
        <v>11726</v>
      </c>
      <c r="K1656" s="57">
        <v>-52272</v>
      </c>
      <c r="L1656" s="57">
        <v>-705672</v>
      </c>
      <c r="AA1656" t="e">
        <f>+VLOOKUP(D1656,'Thanh toán '!M$10227:N$10360,2,0)</f>
        <v>#N/A</v>
      </c>
    </row>
    <row r="1657" spans="1:28" hidden="1" x14ac:dyDescent="0.3">
      <c r="A1657">
        <v>9</v>
      </c>
      <c r="B1657" s="115">
        <v>45199</v>
      </c>
      <c r="C1657">
        <v>439</v>
      </c>
      <c r="D1657" s="87">
        <f t="shared" si="112"/>
        <v>439</v>
      </c>
      <c r="E1657" s="170" t="s">
        <v>23755</v>
      </c>
      <c r="F1657" s="56" t="s">
        <v>20917</v>
      </c>
      <c r="G1657" s="56" t="s">
        <v>20918</v>
      </c>
      <c r="H1657" t="s">
        <v>28165</v>
      </c>
      <c r="I1657" s="57">
        <v>-1081313</v>
      </c>
      <c r="J1657" s="58" t="s">
        <v>11726</v>
      </c>
      <c r="K1657" s="57">
        <v>-86507</v>
      </c>
      <c r="L1657" s="57">
        <v>-1167820</v>
      </c>
      <c r="AA1657">
        <f>+VLOOKUP(D1657,'Thanh toán '!M$10227:N$10360,2,0)</f>
        <v>-1167820</v>
      </c>
    </row>
  </sheetData>
  <autoFilter ref="A6:AA1657" xr:uid="{2E91DE02-608A-4372-BAB6-F992524F81C8}">
    <filterColumn colId="13">
      <filters blank="1">
        <filter val="#N/A"/>
        <filter val="#VALUE!"/>
      </filters>
    </filterColumn>
    <filterColumn colId="20">
      <filters blank="1">
        <filter val="#N/A"/>
        <filter val="x"/>
      </filters>
    </filterColumn>
    <filterColumn colId="22">
      <filters blank="1">
        <filter val="#N/A"/>
        <filter val="x"/>
      </filters>
    </filterColumn>
    <filterColumn colId="24">
      <filters blank="1">
        <filter val="#N/A"/>
        <filter val="x"/>
      </filters>
    </filterColumn>
    <filterColumn colId="26">
      <filters>
        <filter val="x"/>
        <filter val="#N/A"/>
      </filters>
    </filterColumn>
  </autoFilter>
  <mergeCells count="2">
    <mergeCell ref="A3:L3"/>
    <mergeCell ref="A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1BB6B-B0A8-4BBD-B90B-A5B4CF6E9C8D}">
  <dimension ref="A1:S1017"/>
  <sheetViews>
    <sheetView workbookViewId="0">
      <selection activeCell="S3" sqref="S3"/>
    </sheetView>
  </sheetViews>
  <sheetFormatPr defaultRowHeight="15.05" x14ac:dyDescent="0.3"/>
  <sheetData>
    <row r="1" spans="1:19" x14ac:dyDescent="0.3">
      <c r="A1" t="s">
        <v>25393</v>
      </c>
      <c r="B1" t="s">
        <v>25394</v>
      </c>
      <c r="E1" t="s">
        <v>25393</v>
      </c>
      <c r="F1" t="s">
        <v>25398</v>
      </c>
      <c r="P1">
        <v>433</v>
      </c>
      <c r="R1" t="s">
        <v>28163</v>
      </c>
      <c r="S1" t="s">
        <v>28164</v>
      </c>
    </row>
    <row r="2" spans="1:19" x14ac:dyDescent="0.3">
      <c r="A2">
        <v>40690</v>
      </c>
      <c r="B2">
        <v>40690</v>
      </c>
      <c r="C2">
        <f>+A2-B2</f>
        <v>0</v>
      </c>
      <c r="E2">
        <v>35566</v>
      </c>
      <c r="F2">
        <v>30240</v>
      </c>
      <c r="H2">
        <v>144</v>
      </c>
      <c r="I2">
        <v>31960</v>
      </c>
      <c r="L2">
        <v>1476</v>
      </c>
      <c r="M2">
        <v>2816</v>
      </c>
      <c r="P2" s="122">
        <v>433</v>
      </c>
      <c r="R2" s="87">
        <v>433</v>
      </c>
      <c r="S2">
        <v>433</v>
      </c>
    </row>
    <row r="3" spans="1:19" x14ac:dyDescent="0.3">
      <c r="A3">
        <v>41074</v>
      </c>
      <c r="B3">
        <v>41074</v>
      </c>
      <c r="C3">
        <f t="shared" ref="C3:C66" si="0">+A3-B3</f>
        <v>0</v>
      </c>
      <c r="E3">
        <v>34790</v>
      </c>
      <c r="F3">
        <v>1561</v>
      </c>
      <c r="H3">
        <v>933</v>
      </c>
      <c r="I3">
        <v>33443</v>
      </c>
      <c r="L3">
        <v>731</v>
      </c>
      <c r="M3">
        <v>2890</v>
      </c>
      <c r="P3">
        <v>439</v>
      </c>
      <c r="R3" s="87"/>
      <c r="S3">
        <v>439</v>
      </c>
    </row>
    <row r="4" spans="1:19" x14ac:dyDescent="0.3">
      <c r="A4">
        <v>42377</v>
      </c>
      <c r="B4">
        <v>42377</v>
      </c>
      <c r="C4">
        <f t="shared" si="0"/>
        <v>0</v>
      </c>
      <c r="E4">
        <v>35535</v>
      </c>
      <c r="F4">
        <v>30599</v>
      </c>
      <c r="H4">
        <v>401</v>
      </c>
      <c r="I4">
        <v>33941</v>
      </c>
      <c r="L4">
        <v>710</v>
      </c>
      <c r="M4">
        <v>1153</v>
      </c>
      <c r="P4">
        <v>548</v>
      </c>
      <c r="R4" s="87">
        <v>548</v>
      </c>
      <c r="S4">
        <v>548</v>
      </c>
    </row>
    <row r="5" spans="1:19" x14ac:dyDescent="0.3">
      <c r="A5">
        <v>43608</v>
      </c>
      <c r="B5">
        <v>43608</v>
      </c>
      <c r="C5">
        <f t="shared" si="0"/>
        <v>0</v>
      </c>
      <c r="E5">
        <v>546</v>
      </c>
      <c r="F5">
        <v>824</v>
      </c>
      <c r="H5">
        <v>30240</v>
      </c>
      <c r="I5">
        <v>35566</v>
      </c>
      <c r="L5">
        <v>45481</v>
      </c>
      <c r="M5">
        <v>1232</v>
      </c>
      <c r="P5" s="122">
        <v>548</v>
      </c>
      <c r="R5" s="87">
        <v>555</v>
      </c>
      <c r="S5">
        <v>555</v>
      </c>
    </row>
    <row r="6" spans="1:19" x14ac:dyDescent="0.3">
      <c r="A6">
        <v>43755</v>
      </c>
      <c r="B6">
        <v>43755</v>
      </c>
      <c r="C6">
        <f t="shared" si="0"/>
        <v>0</v>
      </c>
      <c r="E6">
        <v>660</v>
      </c>
      <c r="F6">
        <v>825</v>
      </c>
      <c r="H6">
        <v>1561</v>
      </c>
      <c r="I6">
        <v>34790</v>
      </c>
      <c r="L6">
        <v>34820</v>
      </c>
      <c r="M6">
        <v>1652</v>
      </c>
      <c r="P6">
        <v>555</v>
      </c>
      <c r="R6" s="87">
        <v>555</v>
      </c>
      <c r="S6">
        <v>555</v>
      </c>
    </row>
    <row r="7" spans="1:19" x14ac:dyDescent="0.3">
      <c r="A7">
        <v>43766</v>
      </c>
      <c r="B7">
        <v>43766</v>
      </c>
      <c r="C7">
        <f t="shared" si="0"/>
        <v>0</v>
      </c>
      <c r="E7">
        <v>1085</v>
      </c>
      <c r="F7">
        <v>1161</v>
      </c>
      <c r="H7">
        <v>30599</v>
      </c>
      <c r="I7">
        <v>35535</v>
      </c>
      <c r="L7">
        <v>36096</v>
      </c>
      <c r="M7">
        <v>1660</v>
      </c>
      <c r="P7">
        <v>555</v>
      </c>
      <c r="R7" s="87">
        <v>557</v>
      </c>
      <c r="S7">
        <v>557</v>
      </c>
    </row>
    <row r="8" spans="1:19" x14ac:dyDescent="0.3">
      <c r="A8">
        <v>44042</v>
      </c>
      <c r="B8">
        <v>44042</v>
      </c>
      <c r="C8">
        <f t="shared" si="0"/>
        <v>0</v>
      </c>
      <c r="E8">
        <v>1104</v>
      </c>
      <c r="F8">
        <v>1165</v>
      </c>
      <c r="H8">
        <v>30600</v>
      </c>
      <c r="I8">
        <v>1343</v>
      </c>
      <c r="L8">
        <v>35832</v>
      </c>
      <c r="M8">
        <v>1665</v>
      </c>
      <c r="P8" s="122">
        <v>555</v>
      </c>
      <c r="R8" s="87">
        <v>576</v>
      </c>
      <c r="S8">
        <v>576</v>
      </c>
    </row>
    <row r="9" spans="1:19" x14ac:dyDescent="0.3">
      <c r="A9">
        <v>44069</v>
      </c>
      <c r="B9">
        <v>44069</v>
      </c>
      <c r="C9">
        <f t="shared" si="0"/>
        <v>0</v>
      </c>
      <c r="E9">
        <v>1476</v>
      </c>
      <c r="F9">
        <v>30976</v>
      </c>
      <c r="H9">
        <v>808</v>
      </c>
      <c r="I9">
        <v>1344</v>
      </c>
      <c r="L9">
        <v>35931</v>
      </c>
      <c r="M9">
        <v>1666</v>
      </c>
      <c r="P9">
        <v>557</v>
      </c>
      <c r="R9" s="87">
        <v>670</v>
      </c>
      <c r="S9">
        <v>670</v>
      </c>
    </row>
    <row r="10" spans="1:19" x14ac:dyDescent="0.3">
      <c r="A10">
        <v>45099</v>
      </c>
      <c r="B10">
        <v>45099</v>
      </c>
      <c r="C10">
        <f t="shared" si="0"/>
        <v>0</v>
      </c>
      <c r="E10">
        <v>624</v>
      </c>
      <c r="F10">
        <v>471</v>
      </c>
      <c r="H10">
        <v>30812</v>
      </c>
      <c r="I10">
        <v>1165</v>
      </c>
      <c r="L10">
        <v>37160</v>
      </c>
      <c r="M10">
        <v>34820</v>
      </c>
      <c r="P10" s="122">
        <v>557</v>
      </c>
      <c r="R10" s="87">
        <v>680</v>
      </c>
      <c r="S10">
        <v>680</v>
      </c>
    </row>
    <row r="11" spans="1:19" x14ac:dyDescent="0.3">
      <c r="A11">
        <v>45304</v>
      </c>
      <c r="B11">
        <v>45304</v>
      </c>
      <c r="C11">
        <f t="shared" si="0"/>
        <v>0</v>
      </c>
      <c r="E11">
        <v>34717</v>
      </c>
      <c r="F11">
        <v>31590</v>
      </c>
      <c r="H11">
        <v>30813</v>
      </c>
      <c r="I11">
        <v>1038</v>
      </c>
      <c r="L11">
        <v>36262</v>
      </c>
      <c r="M11">
        <v>910</v>
      </c>
      <c r="P11">
        <v>576</v>
      </c>
      <c r="R11" s="87">
        <v>710</v>
      </c>
      <c r="S11">
        <v>710</v>
      </c>
    </row>
    <row r="12" spans="1:19" x14ac:dyDescent="0.3">
      <c r="A12">
        <v>45340</v>
      </c>
      <c r="B12">
        <v>45340</v>
      </c>
      <c r="C12">
        <f t="shared" si="0"/>
        <v>0</v>
      </c>
      <c r="E12">
        <v>34795</v>
      </c>
      <c r="F12">
        <v>2866</v>
      </c>
      <c r="H12">
        <v>824</v>
      </c>
      <c r="I12">
        <v>546</v>
      </c>
      <c r="L12">
        <v>36574</v>
      </c>
      <c r="M12">
        <v>1052</v>
      </c>
      <c r="P12" s="122">
        <v>576</v>
      </c>
      <c r="R12" s="87">
        <v>711</v>
      </c>
      <c r="S12">
        <v>711</v>
      </c>
    </row>
    <row r="13" spans="1:19" x14ac:dyDescent="0.3">
      <c r="A13">
        <v>45387</v>
      </c>
      <c r="B13">
        <v>45387</v>
      </c>
      <c r="C13">
        <f t="shared" si="0"/>
        <v>0</v>
      </c>
      <c r="E13">
        <v>34783</v>
      </c>
      <c r="F13">
        <v>2867</v>
      </c>
      <c r="H13">
        <v>825</v>
      </c>
      <c r="I13">
        <v>660</v>
      </c>
      <c r="L13">
        <v>36081</v>
      </c>
      <c r="M13">
        <v>3017</v>
      </c>
      <c r="P13">
        <v>670</v>
      </c>
      <c r="R13" s="87">
        <v>731</v>
      </c>
      <c r="S13">
        <v>731</v>
      </c>
    </row>
    <row r="14" spans="1:19" x14ac:dyDescent="0.3">
      <c r="A14">
        <v>45388</v>
      </c>
      <c r="B14">
        <v>45388</v>
      </c>
      <c r="C14">
        <f t="shared" si="0"/>
        <v>0</v>
      </c>
      <c r="E14">
        <v>35202</v>
      </c>
      <c r="F14">
        <v>32659</v>
      </c>
      <c r="H14">
        <v>1161</v>
      </c>
      <c r="I14">
        <v>1085</v>
      </c>
      <c r="L14">
        <v>36924</v>
      </c>
      <c r="M14">
        <v>35080</v>
      </c>
      <c r="P14" s="122">
        <v>670</v>
      </c>
      <c r="R14" s="87">
        <v>765</v>
      </c>
      <c r="S14">
        <v>765</v>
      </c>
    </row>
    <row r="15" spans="1:19" x14ac:dyDescent="0.3">
      <c r="A15">
        <v>45389</v>
      </c>
      <c r="B15">
        <v>45389</v>
      </c>
      <c r="C15">
        <f t="shared" si="0"/>
        <v>0</v>
      </c>
      <c r="E15">
        <v>1191</v>
      </c>
      <c r="F15">
        <v>851</v>
      </c>
      <c r="H15">
        <v>1165</v>
      </c>
      <c r="I15">
        <v>1104</v>
      </c>
      <c r="L15">
        <v>37116</v>
      </c>
      <c r="M15">
        <v>35100</v>
      </c>
      <c r="P15">
        <v>680</v>
      </c>
      <c r="R15" s="87">
        <v>809</v>
      </c>
      <c r="S15">
        <v>809</v>
      </c>
    </row>
    <row r="16" spans="1:19" x14ac:dyDescent="0.3">
      <c r="A16">
        <v>45392</v>
      </c>
      <c r="B16">
        <v>45392</v>
      </c>
      <c r="C16">
        <f t="shared" si="0"/>
        <v>0</v>
      </c>
      <c r="E16">
        <v>1219</v>
      </c>
      <c r="F16">
        <v>2885</v>
      </c>
      <c r="H16">
        <v>30976</v>
      </c>
      <c r="I16">
        <v>1476</v>
      </c>
      <c r="L16">
        <v>37174</v>
      </c>
      <c r="M16">
        <v>35118</v>
      </c>
      <c r="P16" s="122">
        <v>680</v>
      </c>
      <c r="R16" s="87">
        <v>861</v>
      </c>
      <c r="S16">
        <v>861</v>
      </c>
    </row>
    <row r="17" spans="1:19" x14ac:dyDescent="0.3">
      <c r="A17">
        <v>45393</v>
      </c>
      <c r="B17">
        <v>45393</v>
      </c>
      <c r="C17">
        <f t="shared" si="0"/>
        <v>0</v>
      </c>
      <c r="E17">
        <v>1220</v>
      </c>
      <c r="F17">
        <v>33558</v>
      </c>
      <c r="H17">
        <v>31065</v>
      </c>
      <c r="I17">
        <v>543</v>
      </c>
      <c r="L17">
        <v>35118</v>
      </c>
      <c r="M17">
        <v>1006</v>
      </c>
      <c r="P17">
        <v>710</v>
      </c>
      <c r="R17" s="87">
        <v>910</v>
      </c>
      <c r="S17">
        <v>910</v>
      </c>
    </row>
    <row r="18" spans="1:19" x14ac:dyDescent="0.3">
      <c r="A18">
        <v>45395</v>
      </c>
      <c r="B18">
        <v>45395</v>
      </c>
      <c r="C18">
        <f t="shared" si="0"/>
        <v>0</v>
      </c>
      <c r="E18">
        <v>1450</v>
      </c>
      <c r="F18">
        <v>1343</v>
      </c>
      <c r="H18">
        <v>471</v>
      </c>
      <c r="I18">
        <v>624</v>
      </c>
      <c r="L18">
        <v>35080</v>
      </c>
      <c r="M18">
        <v>1681</v>
      </c>
      <c r="P18" s="122">
        <v>710</v>
      </c>
      <c r="R18" s="87">
        <v>933</v>
      </c>
      <c r="S18">
        <v>933</v>
      </c>
    </row>
    <row r="19" spans="1:19" x14ac:dyDescent="0.3">
      <c r="A19">
        <v>45396</v>
      </c>
      <c r="B19">
        <v>45396</v>
      </c>
      <c r="C19">
        <f t="shared" si="0"/>
        <v>0</v>
      </c>
      <c r="E19">
        <v>1027</v>
      </c>
      <c r="F19">
        <v>34103</v>
      </c>
      <c r="H19">
        <v>876</v>
      </c>
      <c r="I19">
        <v>30600</v>
      </c>
      <c r="L19">
        <v>37641</v>
      </c>
      <c r="M19">
        <v>35248</v>
      </c>
      <c r="P19">
        <v>711</v>
      </c>
      <c r="R19" s="87">
        <v>990</v>
      </c>
      <c r="S19">
        <v>990</v>
      </c>
    </row>
    <row r="20" spans="1:19" x14ac:dyDescent="0.3">
      <c r="A20">
        <v>45397</v>
      </c>
      <c r="B20">
        <v>45397</v>
      </c>
      <c r="C20">
        <f t="shared" si="0"/>
        <v>0</v>
      </c>
      <c r="E20">
        <v>1477</v>
      </c>
      <c r="F20">
        <v>605</v>
      </c>
      <c r="H20">
        <v>31190</v>
      </c>
      <c r="I20">
        <v>30599</v>
      </c>
      <c r="L20">
        <v>35672</v>
      </c>
      <c r="M20">
        <v>35312</v>
      </c>
      <c r="P20" s="122">
        <v>711</v>
      </c>
      <c r="R20" s="87">
        <v>992</v>
      </c>
      <c r="S20">
        <v>992</v>
      </c>
    </row>
    <row r="21" spans="1:19" x14ac:dyDescent="0.3">
      <c r="A21">
        <v>45399</v>
      </c>
      <c r="B21">
        <v>45399</v>
      </c>
      <c r="C21">
        <f t="shared" si="0"/>
        <v>0</v>
      </c>
      <c r="E21">
        <v>880</v>
      </c>
      <c r="F21">
        <v>970</v>
      </c>
      <c r="H21">
        <v>31197</v>
      </c>
      <c r="I21">
        <v>30240</v>
      </c>
      <c r="L21">
        <v>37701</v>
      </c>
      <c r="M21">
        <v>35534</v>
      </c>
      <c r="P21">
        <v>731</v>
      </c>
      <c r="R21" s="87">
        <v>1006</v>
      </c>
      <c r="S21">
        <v>1006</v>
      </c>
    </row>
    <row r="22" spans="1:19" x14ac:dyDescent="0.3">
      <c r="A22">
        <v>45401</v>
      </c>
      <c r="B22">
        <v>45401</v>
      </c>
      <c r="C22">
        <f t="shared" si="0"/>
        <v>0</v>
      </c>
      <c r="E22">
        <v>3018</v>
      </c>
      <c r="H22">
        <v>31207</v>
      </c>
      <c r="I22">
        <v>30813</v>
      </c>
      <c r="L22">
        <v>37028</v>
      </c>
      <c r="M22">
        <v>35567</v>
      </c>
      <c r="P22" s="122">
        <v>731</v>
      </c>
      <c r="R22" s="87">
        <v>1019</v>
      </c>
      <c r="S22">
        <v>1019</v>
      </c>
    </row>
    <row r="23" spans="1:19" x14ac:dyDescent="0.3">
      <c r="A23">
        <v>45407</v>
      </c>
      <c r="B23">
        <v>45407</v>
      </c>
      <c r="C23">
        <f t="shared" si="0"/>
        <v>0</v>
      </c>
      <c r="E23">
        <v>3020</v>
      </c>
      <c r="H23">
        <v>837</v>
      </c>
      <c r="I23">
        <v>31207</v>
      </c>
      <c r="L23">
        <v>38870</v>
      </c>
      <c r="M23">
        <v>35672</v>
      </c>
      <c r="P23">
        <v>765</v>
      </c>
      <c r="R23" s="87">
        <v>1023</v>
      </c>
      <c r="S23">
        <v>1023</v>
      </c>
    </row>
    <row r="24" spans="1:19" x14ac:dyDescent="0.3">
      <c r="A24">
        <v>45410</v>
      </c>
      <c r="B24">
        <v>45410</v>
      </c>
      <c r="C24">
        <f t="shared" si="0"/>
        <v>0</v>
      </c>
      <c r="E24">
        <v>3109</v>
      </c>
      <c r="H24">
        <v>840</v>
      </c>
      <c r="I24">
        <v>31673</v>
      </c>
      <c r="L24">
        <v>439</v>
      </c>
      <c r="M24">
        <v>548</v>
      </c>
      <c r="P24" s="122">
        <v>765</v>
      </c>
      <c r="R24" s="87">
        <v>1024</v>
      </c>
      <c r="S24">
        <v>1024</v>
      </c>
    </row>
    <row r="25" spans="1:19" x14ac:dyDescent="0.3">
      <c r="A25">
        <v>45412</v>
      </c>
      <c r="B25">
        <v>45412</v>
      </c>
      <c r="C25">
        <f t="shared" si="0"/>
        <v>0</v>
      </c>
      <c r="E25">
        <v>3067</v>
      </c>
      <c r="H25">
        <v>2770</v>
      </c>
      <c r="I25">
        <v>33190</v>
      </c>
      <c r="L25">
        <v>35312</v>
      </c>
      <c r="M25">
        <v>35832</v>
      </c>
      <c r="P25">
        <v>809</v>
      </c>
      <c r="R25" s="87">
        <v>1029</v>
      </c>
      <c r="S25">
        <v>1029</v>
      </c>
    </row>
    <row r="26" spans="1:19" x14ac:dyDescent="0.3">
      <c r="A26">
        <v>45413</v>
      </c>
      <c r="B26">
        <v>45413</v>
      </c>
      <c r="C26">
        <f t="shared" si="0"/>
        <v>0</v>
      </c>
      <c r="E26">
        <v>3019</v>
      </c>
      <c r="H26">
        <v>543</v>
      </c>
      <c r="I26">
        <v>33558</v>
      </c>
      <c r="L26">
        <v>35534</v>
      </c>
      <c r="M26">
        <v>1066</v>
      </c>
      <c r="P26" s="122">
        <v>809</v>
      </c>
      <c r="R26" s="87">
        <v>1052</v>
      </c>
      <c r="S26">
        <v>1052</v>
      </c>
    </row>
    <row r="27" spans="1:19" x14ac:dyDescent="0.3">
      <c r="A27">
        <v>45419</v>
      </c>
      <c r="B27">
        <v>45419</v>
      </c>
      <c r="C27">
        <f t="shared" si="0"/>
        <v>0</v>
      </c>
      <c r="E27">
        <v>31960</v>
      </c>
      <c r="F27">
        <v>144</v>
      </c>
      <c r="H27">
        <v>955</v>
      </c>
      <c r="I27">
        <v>31065</v>
      </c>
      <c r="L27">
        <v>35100</v>
      </c>
      <c r="M27">
        <v>35931</v>
      </c>
      <c r="P27">
        <v>861</v>
      </c>
      <c r="R27" s="87">
        <v>1066</v>
      </c>
      <c r="S27">
        <v>1066</v>
      </c>
    </row>
    <row r="28" spans="1:19" x14ac:dyDescent="0.3">
      <c r="A28">
        <v>45420</v>
      </c>
      <c r="B28">
        <v>45420</v>
      </c>
      <c r="C28">
        <f t="shared" si="0"/>
        <v>0</v>
      </c>
      <c r="E28">
        <v>33443</v>
      </c>
      <c r="F28">
        <v>933</v>
      </c>
      <c r="H28">
        <v>1575</v>
      </c>
      <c r="I28">
        <v>31585</v>
      </c>
      <c r="L28">
        <v>37757</v>
      </c>
      <c r="M28">
        <v>35998</v>
      </c>
      <c r="P28" s="122">
        <v>861</v>
      </c>
      <c r="R28" s="87">
        <v>1096</v>
      </c>
      <c r="S28">
        <v>1096</v>
      </c>
    </row>
    <row r="29" spans="1:19" x14ac:dyDescent="0.3">
      <c r="A29">
        <v>45426</v>
      </c>
      <c r="B29">
        <v>45426</v>
      </c>
      <c r="C29">
        <f t="shared" si="0"/>
        <v>0</v>
      </c>
      <c r="E29">
        <v>33941</v>
      </c>
      <c r="F29">
        <v>401</v>
      </c>
      <c r="H29">
        <v>1580</v>
      </c>
      <c r="I29">
        <v>32880</v>
      </c>
      <c r="L29">
        <v>37849</v>
      </c>
      <c r="M29">
        <v>36024</v>
      </c>
      <c r="P29">
        <v>910</v>
      </c>
      <c r="R29" s="87">
        <v>1123</v>
      </c>
      <c r="S29">
        <v>1123</v>
      </c>
    </row>
    <row r="30" spans="1:19" x14ac:dyDescent="0.3">
      <c r="A30">
        <v>45428</v>
      </c>
      <c r="B30">
        <v>45428</v>
      </c>
      <c r="C30">
        <f t="shared" si="0"/>
        <v>0</v>
      </c>
      <c r="E30">
        <v>1343</v>
      </c>
      <c r="F30">
        <v>30600</v>
      </c>
      <c r="H30">
        <v>31585</v>
      </c>
      <c r="I30">
        <v>33317</v>
      </c>
      <c r="L30">
        <v>37345</v>
      </c>
      <c r="M30">
        <v>36081</v>
      </c>
      <c r="P30" s="122">
        <v>910</v>
      </c>
      <c r="R30" s="87">
        <v>1153</v>
      </c>
      <c r="S30">
        <v>1153</v>
      </c>
    </row>
    <row r="31" spans="1:19" x14ac:dyDescent="0.3">
      <c r="A31">
        <v>45429</v>
      </c>
      <c r="B31">
        <v>45429</v>
      </c>
      <c r="C31">
        <f t="shared" si="0"/>
        <v>0</v>
      </c>
      <c r="E31">
        <v>1344</v>
      </c>
      <c r="F31">
        <v>808</v>
      </c>
      <c r="H31">
        <v>31590</v>
      </c>
      <c r="I31">
        <v>34717</v>
      </c>
      <c r="L31">
        <v>39033</v>
      </c>
      <c r="M31">
        <v>36096</v>
      </c>
      <c r="P31">
        <v>933</v>
      </c>
      <c r="R31" s="87">
        <v>1153</v>
      </c>
      <c r="S31">
        <v>1153</v>
      </c>
    </row>
    <row r="32" spans="1:19" x14ac:dyDescent="0.3">
      <c r="A32">
        <v>45432</v>
      </c>
      <c r="B32">
        <v>45432</v>
      </c>
      <c r="C32">
        <f t="shared" si="0"/>
        <v>0</v>
      </c>
      <c r="E32">
        <v>1165</v>
      </c>
      <c r="F32">
        <v>30812</v>
      </c>
      <c r="H32">
        <v>31615</v>
      </c>
      <c r="I32">
        <v>31590</v>
      </c>
      <c r="L32">
        <v>38761</v>
      </c>
      <c r="M32">
        <v>36262</v>
      </c>
      <c r="P32" s="122">
        <v>933</v>
      </c>
      <c r="R32" s="87">
        <v>1174</v>
      </c>
      <c r="S32">
        <v>1174</v>
      </c>
    </row>
    <row r="33" spans="1:19" x14ac:dyDescent="0.3">
      <c r="A33">
        <v>45433</v>
      </c>
      <c r="B33">
        <v>45433</v>
      </c>
      <c r="C33">
        <f t="shared" si="0"/>
        <v>0</v>
      </c>
      <c r="E33">
        <v>1038</v>
      </c>
      <c r="F33">
        <v>30813</v>
      </c>
      <c r="H33">
        <v>31620</v>
      </c>
      <c r="I33">
        <v>31834</v>
      </c>
      <c r="L33">
        <v>35998</v>
      </c>
      <c r="M33">
        <v>36382</v>
      </c>
      <c r="P33">
        <v>990</v>
      </c>
      <c r="R33" s="87">
        <v>1203</v>
      </c>
      <c r="S33">
        <v>1203</v>
      </c>
    </row>
    <row r="34" spans="1:19" x14ac:dyDescent="0.3">
      <c r="A34">
        <v>45436</v>
      </c>
      <c r="B34">
        <v>45436</v>
      </c>
      <c r="C34">
        <f t="shared" si="0"/>
        <v>0</v>
      </c>
      <c r="E34">
        <v>543</v>
      </c>
      <c r="F34">
        <v>31065</v>
      </c>
      <c r="H34">
        <v>1118</v>
      </c>
      <c r="I34">
        <v>32175</v>
      </c>
      <c r="L34">
        <v>37822</v>
      </c>
      <c r="M34">
        <v>555</v>
      </c>
      <c r="P34" s="122">
        <v>990</v>
      </c>
      <c r="R34" s="87">
        <v>1204</v>
      </c>
      <c r="S34">
        <v>1204</v>
      </c>
    </row>
    <row r="35" spans="1:19" x14ac:dyDescent="0.3">
      <c r="A35">
        <v>45437</v>
      </c>
      <c r="B35">
        <v>45437</v>
      </c>
      <c r="C35">
        <f t="shared" si="0"/>
        <v>0</v>
      </c>
      <c r="E35">
        <v>30600</v>
      </c>
      <c r="F35">
        <v>876</v>
      </c>
      <c r="H35">
        <v>1859</v>
      </c>
      <c r="I35">
        <v>32474</v>
      </c>
      <c r="L35">
        <v>36382</v>
      </c>
      <c r="M35">
        <v>557</v>
      </c>
      <c r="P35">
        <v>992</v>
      </c>
      <c r="R35" s="87">
        <v>1216</v>
      </c>
      <c r="S35">
        <v>1216</v>
      </c>
    </row>
    <row r="36" spans="1:19" x14ac:dyDescent="0.3">
      <c r="A36">
        <v>45438</v>
      </c>
      <c r="B36">
        <v>45438</v>
      </c>
      <c r="C36">
        <f t="shared" si="0"/>
        <v>0</v>
      </c>
      <c r="E36">
        <v>30599</v>
      </c>
      <c r="F36">
        <v>31190</v>
      </c>
      <c r="H36">
        <v>31673</v>
      </c>
      <c r="I36">
        <v>32721</v>
      </c>
      <c r="L36">
        <v>36024</v>
      </c>
      <c r="M36">
        <v>933</v>
      </c>
      <c r="P36" s="122">
        <v>992</v>
      </c>
      <c r="R36" s="87">
        <v>1222</v>
      </c>
      <c r="S36">
        <v>1222</v>
      </c>
    </row>
    <row r="37" spans="1:19" x14ac:dyDescent="0.3">
      <c r="A37">
        <v>45439</v>
      </c>
      <c r="B37">
        <v>45439</v>
      </c>
      <c r="C37">
        <f t="shared" si="0"/>
        <v>0</v>
      </c>
      <c r="E37">
        <v>30240</v>
      </c>
      <c r="F37">
        <v>31197</v>
      </c>
      <c r="H37">
        <v>569</v>
      </c>
      <c r="I37">
        <v>33937</v>
      </c>
      <c r="L37">
        <v>37774</v>
      </c>
      <c r="M37">
        <v>1019</v>
      </c>
      <c r="P37">
        <v>1006</v>
      </c>
      <c r="R37" s="87">
        <v>1232</v>
      </c>
      <c r="S37">
        <v>1232</v>
      </c>
    </row>
    <row r="38" spans="1:19" x14ac:dyDescent="0.3">
      <c r="A38">
        <v>45440</v>
      </c>
      <c r="B38">
        <v>45440</v>
      </c>
      <c r="C38">
        <f t="shared" si="0"/>
        <v>0</v>
      </c>
      <c r="E38">
        <v>30813</v>
      </c>
      <c r="F38">
        <v>31207</v>
      </c>
      <c r="H38">
        <v>31834</v>
      </c>
      <c r="I38">
        <v>31615</v>
      </c>
      <c r="L38">
        <v>37640</v>
      </c>
      <c r="M38">
        <v>3150</v>
      </c>
      <c r="P38" s="122">
        <v>1006</v>
      </c>
      <c r="R38" s="87">
        <v>1236</v>
      </c>
      <c r="S38">
        <v>1236</v>
      </c>
    </row>
    <row r="39" spans="1:19" x14ac:dyDescent="0.3">
      <c r="A39">
        <v>45441</v>
      </c>
      <c r="B39">
        <v>45441</v>
      </c>
      <c r="C39">
        <f t="shared" si="0"/>
        <v>0</v>
      </c>
      <c r="E39">
        <v>31207</v>
      </c>
      <c r="F39">
        <v>837</v>
      </c>
      <c r="H39">
        <v>31959</v>
      </c>
      <c r="I39">
        <v>33072</v>
      </c>
      <c r="L39">
        <v>38155</v>
      </c>
      <c r="M39">
        <v>3151</v>
      </c>
      <c r="P39">
        <v>1019</v>
      </c>
      <c r="R39" s="87">
        <v>1257</v>
      </c>
      <c r="S39">
        <v>1257</v>
      </c>
    </row>
    <row r="40" spans="1:19" x14ac:dyDescent="0.3">
      <c r="A40">
        <v>45442</v>
      </c>
      <c r="B40">
        <v>45442</v>
      </c>
      <c r="C40">
        <f t="shared" si="0"/>
        <v>0</v>
      </c>
      <c r="E40">
        <v>31673</v>
      </c>
      <c r="F40">
        <v>840</v>
      </c>
      <c r="H40">
        <v>31960</v>
      </c>
      <c r="I40">
        <v>32659</v>
      </c>
      <c r="L40">
        <v>38739</v>
      </c>
      <c r="M40">
        <v>36574</v>
      </c>
      <c r="P40" s="122">
        <v>1019</v>
      </c>
      <c r="R40" s="87">
        <v>1281</v>
      </c>
      <c r="S40">
        <v>1281</v>
      </c>
    </row>
    <row r="41" spans="1:19" x14ac:dyDescent="0.3">
      <c r="A41">
        <v>45443</v>
      </c>
      <c r="B41">
        <v>45443</v>
      </c>
      <c r="C41">
        <f t="shared" si="0"/>
        <v>0</v>
      </c>
      <c r="E41">
        <v>33190</v>
      </c>
      <c r="F41">
        <v>2770</v>
      </c>
      <c r="H41">
        <v>32034</v>
      </c>
      <c r="I41">
        <v>33164</v>
      </c>
      <c r="L41">
        <v>37915</v>
      </c>
      <c r="M41">
        <v>555</v>
      </c>
      <c r="P41">
        <v>1023</v>
      </c>
      <c r="R41" s="87">
        <v>1422</v>
      </c>
      <c r="S41">
        <v>1422</v>
      </c>
    </row>
    <row r="42" spans="1:19" x14ac:dyDescent="0.3">
      <c r="A42">
        <v>45446</v>
      </c>
      <c r="B42">
        <v>45446</v>
      </c>
      <c r="C42">
        <f t="shared" si="0"/>
        <v>0</v>
      </c>
      <c r="E42">
        <v>33558</v>
      </c>
      <c r="F42">
        <v>543</v>
      </c>
      <c r="H42">
        <v>861</v>
      </c>
      <c r="I42">
        <v>33321</v>
      </c>
      <c r="L42">
        <v>38700</v>
      </c>
      <c r="M42">
        <v>1024</v>
      </c>
      <c r="P42" s="122">
        <v>1023</v>
      </c>
      <c r="R42" s="87">
        <v>1439</v>
      </c>
      <c r="S42">
        <v>1439</v>
      </c>
    </row>
    <row r="43" spans="1:19" x14ac:dyDescent="0.3">
      <c r="A43">
        <v>45447</v>
      </c>
      <c r="B43">
        <v>45447</v>
      </c>
      <c r="C43">
        <f t="shared" si="0"/>
        <v>0</v>
      </c>
      <c r="E43">
        <v>31065</v>
      </c>
      <c r="F43">
        <v>955</v>
      </c>
      <c r="H43">
        <v>1341</v>
      </c>
      <c r="I43">
        <v>33442</v>
      </c>
      <c r="L43">
        <v>38925</v>
      </c>
      <c r="M43">
        <v>1029</v>
      </c>
      <c r="P43">
        <v>1024</v>
      </c>
      <c r="R43" s="87">
        <v>1475</v>
      </c>
      <c r="S43">
        <v>1475</v>
      </c>
    </row>
    <row r="44" spans="1:19" x14ac:dyDescent="0.3">
      <c r="A44">
        <v>45448</v>
      </c>
      <c r="B44">
        <v>45448</v>
      </c>
      <c r="C44">
        <f t="shared" si="0"/>
        <v>0</v>
      </c>
      <c r="E44">
        <v>31585</v>
      </c>
      <c r="F44">
        <v>1575</v>
      </c>
      <c r="H44">
        <v>32175</v>
      </c>
      <c r="I44">
        <v>34103</v>
      </c>
      <c r="L44">
        <v>36764</v>
      </c>
      <c r="M44">
        <v>1716</v>
      </c>
      <c r="P44" s="122">
        <v>1024</v>
      </c>
      <c r="R44" s="87">
        <v>1476</v>
      </c>
      <c r="S44">
        <v>1476</v>
      </c>
    </row>
    <row r="45" spans="1:19" x14ac:dyDescent="0.3">
      <c r="A45">
        <v>45449</v>
      </c>
      <c r="B45">
        <v>45449</v>
      </c>
      <c r="C45">
        <f t="shared" si="0"/>
        <v>0</v>
      </c>
      <c r="E45">
        <v>32880</v>
      </c>
      <c r="F45">
        <v>1580</v>
      </c>
      <c r="H45">
        <v>1545</v>
      </c>
      <c r="I45">
        <v>34120</v>
      </c>
      <c r="L45">
        <v>37741</v>
      </c>
      <c r="M45">
        <v>36763</v>
      </c>
      <c r="P45">
        <v>1029</v>
      </c>
      <c r="R45" s="87">
        <v>1543</v>
      </c>
      <c r="S45">
        <v>1543</v>
      </c>
    </row>
    <row r="46" spans="1:19" x14ac:dyDescent="0.3">
      <c r="A46">
        <v>45452</v>
      </c>
      <c r="B46">
        <v>45452</v>
      </c>
      <c r="C46">
        <f t="shared" si="0"/>
        <v>0</v>
      </c>
      <c r="E46">
        <v>33317</v>
      </c>
      <c r="F46">
        <v>31585</v>
      </c>
      <c r="H46">
        <v>2817</v>
      </c>
      <c r="I46">
        <v>30812</v>
      </c>
      <c r="L46">
        <v>38197</v>
      </c>
      <c r="M46">
        <v>36764</v>
      </c>
      <c r="P46" s="122">
        <v>1029</v>
      </c>
      <c r="R46" s="87">
        <v>1565</v>
      </c>
      <c r="S46">
        <v>1565</v>
      </c>
    </row>
    <row r="47" spans="1:19" x14ac:dyDescent="0.3">
      <c r="A47">
        <v>45453</v>
      </c>
      <c r="B47">
        <v>45453</v>
      </c>
      <c r="C47">
        <f t="shared" si="0"/>
        <v>0</v>
      </c>
      <c r="E47">
        <v>31590</v>
      </c>
      <c r="F47">
        <v>31615</v>
      </c>
      <c r="H47">
        <v>2818</v>
      </c>
      <c r="I47">
        <v>31197</v>
      </c>
      <c r="L47">
        <v>35567</v>
      </c>
      <c r="M47">
        <v>36784</v>
      </c>
      <c r="P47">
        <v>1052</v>
      </c>
      <c r="R47" s="87">
        <v>1575</v>
      </c>
      <c r="S47">
        <v>1575</v>
      </c>
    </row>
    <row r="48" spans="1:19" x14ac:dyDescent="0.3">
      <c r="A48">
        <v>45454</v>
      </c>
      <c r="B48">
        <v>45454</v>
      </c>
      <c r="C48">
        <f t="shared" si="0"/>
        <v>0</v>
      </c>
      <c r="E48">
        <v>31834</v>
      </c>
      <c r="F48">
        <v>31620</v>
      </c>
      <c r="H48">
        <v>32474</v>
      </c>
      <c r="I48">
        <v>31620</v>
      </c>
      <c r="L48">
        <v>35248</v>
      </c>
      <c r="M48">
        <v>36822</v>
      </c>
      <c r="P48" s="122">
        <v>1052</v>
      </c>
      <c r="R48" s="87">
        <v>1576</v>
      </c>
      <c r="S48">
        <v>1576</v>
      </c>
    </row>
    <row r="49" spans="1:19" x14ac:dyDescent="0.3">
      <c r="A49">
        <v>45455</v>
      </c>
      <c r="B49">
        <v>45455</v>
      </c>
      <c r="C49">
        <f t="shared" si="0"/>
        <v>0</v>
      </c>
      <c r="E49">
        <v>32175</v>
      </c>
      <c r="F49">
        <v>1118</v>
      </c>
      <c r="H49">
        <v>1096</v>
      </c>
      <c r="I49">
        <v>32034</v>
      </c>
      <c r="L49">
        <v>36822</v>
      </c>
      <c r="M49">
        <v>36924</v>
      </c>
      <c r="P49">
        <v>1066</v>
      </c>
      <c r="R49" s="87">
        <v>1652</v>
      </c>
      <c r="S49">
        <v>1652</v>
      </c>
    </row>
    <row r="50" spans="1:19" x14ac:dyDescent="0.3">
      <c r="A50">
        <v>45456</v>
      </c>
      <c r="B50">
        <v>45456</v>
      </c>
      <c r="C50">
        <f t="shared" si="0"/>
        <v>0</v>
      </c>
      <c r="E50">
        <v>32474</v>
      </c>
      <c r="F50">
        <v>1859</v>
      </c>
      <c r="H50">
        <v>1097</v>
      </c>
      <c r="I50">
        <v>31959</v>
      </c>
      <c r="L50">
        <v>38547</v>
      </c>
      <c r="M50">
        <v>37028</v>
      </c>
      <c r="P50" s="122">
        <v>1066</v>
      </c>
      <c r="R50" s="87">
        <v>1660</v>
      </c>
      <c r="S50">
        <v>1660</v>
      </c>
    </row>
    <row r="51" spans="1:19" x14ac:dyDescent="0.3">
      <c r="A51">
        <v>45457</v>
      </c>
      <c r="B51">
        <v>45457</v>
      </c>
      <c r="C51">
        <f t="shared" si="0"/>
        <v>0</v>
      </c>
      <c r="E51">
        <v>32721</v>
      </c>
      <c r="F51">
        <v>31673</v>
      </c>
      <c r="H51">
        <v>9141</v>
      </c>
      <c r="I51">
        <v>32885</v>
      </c>
      <c r="L51">
        <v>38884</v>
      </c>
      <c r="M51">
        <v>670</v>
      </c>
      <c r="P51">
        <v>1096</v>
      </c>
      <c r="R51" s="87">
        <v>1665</v>
      </c>
      <c r="S51">
        <v>1665</v>
      </c>
    </row>
    <row r="52" spans="1:19" x14ac:dyDescent="0.3">
      <c r="A52">
        <v>45458</v>
      </c>
      <c r="B52">
        <v>45458</v>
      </c>
      <c r="C52">
        <f t="shared" si="0"/>
        <v>0</v>
      </c>
      <c r="E52">
        <v>33937</v>
      </c>
      <c r="F52">
        <v>569</v>
      </c>
      <c r="H52">
        <v>662</v>
      </c>
      <c r="I52">
        <v>30976</v>
      </c>
      <c r="L52">
        <v>39736</v>
      </c>
      <c r="M52">
        <v>992</v>
      </c>
      <c r="P52" s="122">
        <v>1096</v>
      </c>
      <c r="R52" s="87">
        <v>1666</v>
      </c>
      <c r="S52">
        <v>1666</v>
      </c>
    </row>
    <row r="53" spans="1:19" x14ac:dyDescent="0.3">
      <c r="A53">
        <v>45459</v>
      </c>
      <c r="B53">
        <v>45459</v>
      </c>
      <c r="C53">
        <f t="shared" si="0"/>
        <v>0</v>
      </c>
      <c r="E53">
        <v>31615</v>
      </c>
      <c r="F53">
        <v>31834</v>
      </c>
      <c r="H53">
        <v>1331</v>
      </c>
      <c r="I53">
        <v>31190</v>
      </c>
      <c r="L53">
        <v>39889</v>
      </c>
      <c r="M53">
        <v>1745</v>
      </c>
      <c r="P53">
        <v>1123</v>
      </c>
      <c r="R53" s="87">
        <v>1671</v>
      </c>
      <c r="S53">
        <v>1671</v>
      </c>
    </row>
    <row r="54" spans="1:19" x14ac:dyDescent="0.3">
      <c r="A54">
        <v>45460</v>
      </c>
      <c r="B54">
        <v>45460</v>
      </c>
      <c r="C54">
        <f t="shared" si="0"/>
        <v>0</v>
      </c>
      <c r="E54">
        <v>33072</v>
      </c>
      <c r="F54">
        <v>31959</v>
      </c>
      <c r="H54">
        <v>894</v>
      </c>
      <c r="I54">
        <v>33237</v>
      </c>
      <c r="L54">
        <v>40940</v>
      </c>
      <c r="M54">
        <v>1751</v>
      </c>
      <c r="P54" s="122">
        <v>1123</v>
      </c>
      <c r="R54" s="87">
        <v>1681</v>
      </c>
      <c r="S54">
        <v>1681</v>
      </c>
    </row>
    <row r="55" spans="1:19" x14ac:dyDescent="0.3">
      <c r="A55">
        <v>45461</v>
      </c>
      <c r="B55">
        <v>45461</v>
      </c>
      <c r="C55">
        <f t="shared" si="0"/>
        <v>0</v>
      </c>
      <c r="E55">
        <v>32659</v>
      </c>
      <c r="F55">
        <v>31960</v>
      </c>
      <c r="H55">
        <v>895</v>
      </c>
      <c r="I55">
        <v>33140</v>
      </c>
      <c r="L55">
        <v>39890</v>
      </c>
      <c r="M55">
        <v>37116</v>
      </c>
      <c r="P55">
        <v>1153</v>
      </c>
      <c r="R55" s="87">
        <v>1696</v>
      </c>
      <c r="S55">
        <v>1696</v>
      </c>
    </row>
    <row r="56" spans="1:19" x14ac:dyDescent="0.3">
      <c r="A56">
        <v>45462</v>
      </c>
      <c r="B56">
        <v>45462</v>
      </c>
      <c r="C56">
        <f t="shared" si="0"/>
        <v>0</v>
      </c>
      <c r="E56">
        <v>33164</v>
      </c>
      <c r="F56">
        <v>32034</v>
      </c>
      <c r="H56">
        <v>2866</v>
      </c>
      <c r="I56">
        <v>34795</v>
      </c>
      <c r="L56">
        <v>41034</v>
      </c>
      <c r="M56">
        <v>37160</v>
      </c>
      <c r="P56">
        <v>1153</v>
      </c>
      <c r="R56" s="87">
        <v>1716</v>
      </c>
      <c r="S56">
        <v>1716</v>
      </c>
    </row>
    <row r="57" spans="1:19" x14ac:dyDescent="0.3">
      <c r="A57">
        <v>45463</v>
      </c>
      <c r="B57">
        <v>45463</v>
      </c>
      <c r="C57">
        <f t="shared" si="0"/>
        <v>0</v>
      </c>
      <c r="E57">
        <v>33321</v>
      </c>
      <c r="F57">
        <v>861</v>
      </c>
      <c r="H57">
        <v>2867</v>
      </c>
      <c r="I57">
        <v>34783</v>
      </c>
      <c r="L57">
        <v>1257</v>
      </c>
      <c r="M57">
        <v>37174</v>
      </c>
      <c r="P57" s="122">
        <v>1153</v>
      </c>
      <c r="R57" s="87">
        <v>1745</v>
      </c>
      <c r="S57">
        <v>1745</v>
      </c>
    </row>
    <row r="58" spans="1:19" x14ac:dyDescent="0.3">
      <c r="A58">
        <v>45464</v>
      </c>
      <c r="B58">
        <v>45464</v>
      </c>
      <c r="C58">
        <f t="shared" si="0"/>
        <v>0</v>
      </c>
      <c r="E58">
        <v>33442</v>
      </c>
      <c r="F58">
        <v>1341</v>
      </c>
      <c r="H58">
        <v>32659</v>
      </c>
      <c r="I58">
        <v>35202</v>
      </c>
      <c r="L58">
        <v>1232</v>
      </c>
      <c r="M58">
        <v>1257</v>
      </c>
      <c r="P58">
        <v>1174</v>
      </c>
      <c r="R58" s="87">
        <v>1751</v>
      </c>
      <c r="S58">
        <v>1751</v>
      </c>
    </row>
    <row r="59" spans="1:19" x14ac:dyDescent="0.3">
      <c r="A59">
        <v>45465</v>
      </c>
      <c r="B59">
        <v>45465</v>
      </c>
      <c r="C59">
        <f t="shared" si="0"/>
        <v>0</v>
      </c>
      <c r="E59">
        <v>34103</v>
      </c>
      <c r="F59">
        <v>32175</v>
      </c>
      <c r="H59">
        <v>32721</v>
      </c>
      <c r="I59">
        <v>9141</v>
      </c>
      <c r="L59">
        <v>765</v>
      </c>
      <c r="M59">
        <v>3198</v>
      </c>
      <c r="P59" s="122">
        <v>1174</v>
      </c>
      <c r="R59" s="87">
        <v>1774</v>
      </c>
      <c r="S59">
        <v>1774</v>
      </c>
    </row>
    <row r="60" spans="1:19" x14ac:dyDescent="0.3">
      <c r="A60">
        <v>45466</v>
      </c>
      <c r="B60">
        <v>45466</v>
      </c>
      <c r="C60">
        <f t="shared" si="0"/>
        <v>0</v>
      </c>
      <c r="E60">
        <v>34120</v>
      </c>
      <c r="F60">
        <v>1545</v>
      </c>
      <c r="H60">
        <v>32880</v>
      </c>
      <c r="I60">
        <v>1096</v>
      </c>
      <c r="L60">
        <v>1052</v>
      </c>
      <c r="M60">
        <v>37345</v>
      </c>
      <c r="P60">
        <v>1203</v>
      </c>
      <c r="R60" s="87">
        <v>1779</v>
      </c>
      <c r="S60">
        <v>1779</v>
      </c>
    </row>
    <row r="61" spans="1:19" x14ac:dyDescent="0.3">
      <c r="A61">
        <v>45467</v>
      </c>
      <c r="B61">
        <v>45467</v>
      </c>
      <c r="C61">
        <f t="shared" si="0"/>
        <v>0</v>
      </c>
      <c r="E61">
        <v>30812</v>
      </c>
      <c r="F61">
        <v>2817</v>
      </c>
      <c r="H61">
        <v>32885</v>
      </c>
      <c r="I61">
        <v>1097</v>
      </c>
      <c r="L61">
        <v>1174</v>
      </c>
      <c r="M61">
        <v>433</v>
      </c>
      <c r="P61" s="122">
        <v>1203</v>
      </c>
      <c r="R61" s="87">
        <v>2188</v>
      </c>
      <c r="S61">
        <v>2188</v>
      </c>
    </row>
    <row r="62" spans="1:19" x14ac:dyDescent="0.3">
      <c r="A62">
        <v>45468</v>
      </c>
      <c r="B62">
        <v>45468</v>
      </c>
      <c r="C62">
        <f t="shared" si="0"/>
        <v>0</v>
      </c>
      <c r="E62">
        <v>31197</v>
      </c>
      <c r="F62">
        <v>2818</v>
      </c>
      <c r="H62">
        <v>851</v>
      </c>
      <c r="I62">
        <v>1191</v>
      </c>
      <c r="L62">
        <v>1439</v>
      </c>
      <c r="M62">
        <v>576</v>
      </c>
      <c r="P62">
        <v>1204</v>
      </c>
      <c r="R62" s="87">
        <v>2189</v>
      </c>
      <c r="S62">
        <v>2189</v>
      </c>
    </row>
    <row r="63" spans="1:19" x14ac:dyDescent="0.3">
      <c r="A63">
        <v>45469</v>
      </c>
      <c r="B63">
        <v>45469</v>
      </c>
      <c r="C63">
        <f t="shared" si="0"/>
        <v>0</v>
      </c>
      <c r="E63">
        <v>31620</v>
      </c>
      <c r="F63">
        <v>32474</v>
      </c>
      <c r="H63">
        <v>2885</v>
      </c>
      <c r="I63">
        <v>1219</v>
      </c>
      <c r="L63">
        <v>1019</v>
      </c>
      <c r="M63">
        <v>1543</v>
      </c>
      <c r="P63" s="122">
        <v>1204</v>
      </c>
      <c r="R63" s="87">
        <v>2816</v>
      </c>
      <c r="S63">
        <v>2816</v>
      </c>
    </row>
    <row r="64" spans="1:19" x14ac:dyDescent="0.3">
      <c r="A64">
        <v>45470</v>
      </c>
      <c r="B64">
        <v>45470</v>
      </c>
      <c r="C64">
        <f t="shared" si="0"/>
        <v>0</v>
      </c>
      <c r="E64">
        <v>32034</v>
      </c>
      <c r="F64">
        <v>1096</v>
      </c>
      <c r="H64">
        <v>33072</v>
      </c>
      <c r="I64">
        <v>662</v>
      </c>
      <c r="L64">
        <v>1006</v>
      </c>
      <c r="M64">
        <v>3230</v>
      </c>
      <c r="P64">
        <v>1216</v>
      </c>
      <c r="R64" s="87">
        <v>2890</v>
      </c>
      <c r="S64">
        <v>2890</v>
      </c>
    </row>
    <row r="65" spans="1:19" x14ac:dyDescent="0.3">
      <c r="A65">
        <v>45471</v>
      </c>
      <c r="B65">
        <v>45471</v>
      </c>
      <c r="C65">
        <f t="shared" si="0"/>
        <v>0</v>
      </c>
      <c r="E65">
        <v>31959</v>
      </c>
      <c r="F65">
        <v>1097</v>
      </c>
      <c r="H65">
        <v>33140</v>
      </c>
      <c r="I65">
        <v>1345</v>
      </c>
      <c r="L65">
        <v>1096</v>
      </c>
      <c r="M65">
        <v>37640</v>
      </c>
      <c r="P65" s="122">
        <v>1216</v>
      </c>
      <c r="R65" s="87">
        <v>3017</v>
      </c>
      <c r="S65">
        <v>3017</v>
      </c>
    </row>
    <row r="66" spans="1:19" x14ac:dyDescent="0.3">
      <c r="A66">
        <v>45472</v>
      </c>
      <c r="B66">
        <v>45472</v>
      </c>
      <c r="C66">
        <f t="shared" si="0"/>
        <v>0</v>
      </c>
      <c r="E66">
        <v>32885</v>
      </c>
      <c r="F66">
        <v>9141</v>
      </c>
      <c r="H66">
        <v>33164</v>
      </c>
      <c r="I66">
        <v>1545</v>
      </c>
      <c r="L66">
        <v>861</v>
      </c>
      <c r="M66">
        <v>37641</v>
      </c>
      <c r="P66">
        <v>1222</v>
      </c>
      <c r="R66" s="87">
        <v>3150</v>
      </c>
      <c r="S66">
        <v>3150</v>
      </c>
    </row>
    <row r="67" spans="1:19" x14ac:dyDescent="0.3">
      <c r="A67">
        <v>45474</v>
      </c>
      <c r="B67">
        <v>45474</v>
      </c>
      <c r="C67">
        <f t="shared" ref="C67:C72" si="1">+A67-B67</f>
        <v>0</v>
      </c>
      <c r="E67">
        <v>30976</v>
      </c>
      <c r="F67">
        <v>662</v>
      </c>
      <c r="H67">
        <v>33190</v>
      </c>
      <c r="I67">
        <v>968</v>
      </c>
      <c r="L67">
        <v>2189</v>
      </c>
      <c r="M67">
        <v>37701</v>
      </c>
      <c r="P67" s="122">
        <v>1222</v>
      </c>
      <c r="R67" s="87">
        <v>3151</v>
      </c>
      <c r="S67">
        <v>3151</v>
      </c>
    </row>
    <row r="68" spans="1:19" x14ac:dyDescent="0.3">
      <c r="A68">
        <v>45475</v>
      </c>
      <c r="B68">
        <v>45475</v>
      </c>
      <c r="C68">
        <f t="shared" si="1"/>
        <v>0</v>
      </c>
      <c r="E68">
        <v>31190</v>
      </c>
      <c r="F68">
        <v>1331</v>
      </c>
      <c r="H68">
        <v>33237</v>
      </c>
      <c r="I68">
        <v>1161</v>
      </c>
      <c r="L68">
        <v>1204</v>
      </c>
      <c r="M68">
        <v>37741</v>
      </c>
      <c r="P68">
        <v>1232</v>
      </c>
      <c r="R68" s="87">
        <v>3198</v>
      </c>
      <c r="S68">
        <v>3198</v>
      </c>
    </row>
    <row r="69" spans="1:19" x14ac:dyDescent="0.3">
      <c r="A69">
        <v>45476</v>
      </c>
      <c r="B69">
        <v>45476</v>
      </c>
      <c r="C69">
        <f t="shared" si="1"/>
        <v>0</v>
      </c>
      <c r="E69">
        <v>33237</v>
      </c>
      <c r="F69">
        <v>894</v>
      </c>
      <c r="H69">
        <v>33317</v>
      </c>
      <c r="I69">
        <v>674</v>
      </c>
      <c r="L69">
        <v>1029</v>
      </c>
      <c r="M69">
        <v>37757</v>
      </c>
      <c r="P69" s="122">
        <v>1232</v>
      </c>
      <c r="R69" s="87">
        <v>3230</v>
      </c>
      <c r="S69">
        <v>3230</v>
      </c>
    </row>
    <row r="70" spans="1:19" x14ac:dyDescent="0.3">
      <c r="A70">
        <v>45479</v>
      </c>
      <c r="B70">
        <v>45479</v>
      </c>
      <c r="C70">
        <f t="shared" si="1"/>
        <v>0</v>
      </c>
      <c r="E70">
        <v>33140</v>
      </c>
      <c r="F70">
        <v>895</v>
      </c>
      <c r="H70">
        <v>33321</v>
      </c>
      <c r="I70">
        <v>1118</v>
      </c>
      <c r="L70">
        <v>1024</v>
      </c>
      <c r="M70">
        <v>37774</v>
      </c>
      <c r="P70">
        <v>1236</v>
      </c>
      <c r="R70" s="87">
        <v>3246</v>
      </c>
      <c r="S70">
        <v>3246</v>
      </c>
    </row>
    <row r="71" spans="1:19" x14ac:dyDescent="0.3">
      <c r="A71">
        <v>45480</v>
      </c>
      <c r="B71">
        <v>45480</v>
      </c>
      <c r="C71">
        <f t="shared" si="1"/>
        <v>0</v>
      </c>
      <c r="E71">
        <v>9141</v>
      </c>
      <c r="F71">
        <v>32721</v>
      </c>
      <c r="H71">
        <v>950</v>
      </c>
      <c r="I71">
        <v>970</v>
      </c>
      <c r="L71">
        <v>1422</v>
      </c>
      <c r="M71">
        <v>37822</v>
      </c>
      <c r="P71" s="122">
        <v>1236</v>
      </c>
      <c r="R71" s="87">
        <v>3250</v>
      </c>
      <c r="S71">
        <v>3250</v>
      </c>
    </row>
    <row r="72" spans="1:19" x14ac:dyDescent="0.3">
      <c r="A72">
        <v>45481</v>
      </c>
      <c r="B72">
        <v>45481</v>
      </c>
      <c r="C72">
        <f t="shared" si="1"/>
        <v>0</v>
      </c>
      <c r="E72">
        <v>1096</v>
      </c>
      <c r="F72">
        <v>32880</v>
      </c>
      <c r="H72">
        <v>951</v>
      </c>
      <c r="I72">
        <v>950</v>
      </c>
      <c r="L72">
        <v>555</v>
      </c>
      <c r="M72">
        <v>809</v>
      </c>
      <c r="P72">
        <v>1257</v>
      </c>
      <c r="R72" s="87">
        <v>3257</v>
      </c>
      <c r="S72">
        <v>3257</v>
      </c>
    </row>
    <row r="73" spans="1:19" x14ac:dyDescent="0.3">
      <c r="A73">
        <v>45481</v>
      </c>
      <c r="B73">
        <v>45485</v>
      </c>
      <c r="C73">
        <f>+A74-B73</f>
        <v>0</v>
      </c>
      <c r="E73">
        <v>1097</v>
      </c>
      <c r="F73">
        <v>32885</v>
      </c>
      <c r="H73">
        <v>1038</v>
      </c>
      <c r="I73">
        <v>951</v>
      </c>
      <c r="L73">
        <v>548</v>
      </c>
      <c r="M73">
        <v>3246</v>
      </c>
      <c r="P73" s="122">
        <v>1257</v>
      </c>
      <c r="R73" s="87">
        <v>3268</v>
      </c>
      <c r="S73">
        <v>3268</v>
      </c>
    </row>
    <row r="74" spans="1:19" x14ac:dyDescent="0.3">
      <c r="A74">
        <v>45485</v>
      </c>
      <c r="B74">
        <v>45487</v>
      </c>
      <c r="E74">
        <v>662</v>
      </c>
      <c r="F74">
        <v>33072</v>
      </c>
      <c r="H74">
        <v>33442</v>
      </c>
      <c r="I74">
        <v>1859</v>
      </c>
      <c r="L74">
        <v>1671</v>
      </c>
      <c r="M74">
        <v>3250</v>
      </c>
      <c r="P74">
        <v>1281</v>
      </c>
      <c r="R74" s="87">
        <v>3306</v>
      </c>
      <c r="S74">
        <v>3306</v>
      </c>
    </row>
    <row r="75" spans="1:19" x14ac:dyDescent="0.3">
      <c r="A75">
        <v>45487</v>
      </c>
      <c r="B75">
        <v>45489</v>
      </c>
      <c r="E75">
        <v>1345</v>
      </c>
      <c r="F75">
        <v>33140</v>
      </c>
      <c r="H75">
        <v>33443</v>
      </c>
      <c r="I75">
        <v>401</v>
      </c>
      <c r="L75">
        <v>910</v>
      </c>
      <c r="M75">
        <v>37849</v>
      </c>
      <c r="P75" s="122">
        <v>1281</v>
      </c>
      <c r="R75" s="87">
        <v>3312</v>
      </c>
      <c r="S75">
        <v>3312</v>
      </c>
    </row>
    <row r="76" spans="1:19" x14ac:dyDescent="0.3">
      <c r="A76">
        <v>45489</v>
      </c>
      <c r="B76">
        <v>45490</v>
      </c>
      <c r="E76">
        <v>1545</v>
      </c>
      <c r="F76">
        <v>33164</v>
      </c>
      <c r="H76">
        <v>388</v>
      </c>
      <c r="I76">
        <v>671</v>
      </c>
      <c r="L76">
        <v>933</v>
      </c>
      <c r="M76">
        <v>37915</v>
      </c>
      <c r="P76">
        <v>1422</v>
      </c>
      <c r="R76" s="87">
        <v>3452</v>
      </c>
      <c r="S76">
        <v>3452</v>
      </c>
    </row>
    <row r="77" spans="1:19" x14ac:dyDescent="0.3">
      <c r="A77">
        <v>45490</v>
      </c>
      <c r="B77">
        <v>45491</v>
      </c>
      <c r="E77">
        <v>968</v>
      </c>
      <c r="F77">
        <v>33190</v>
      </c>
      <c r="H77">
        <v>674</v>
      </c>
      <c r="I77">
        <v>933</v>
      </c>
      <c r="L77">
        <v>680</v>
      </c>
      <c r="M77">
        <v>765</v>
      </c>
      <c r="P77" s="122">
        <v>1422</v>
      </c>
      <c r="R77" s="87">
        <v>34820</v>
      </c>
      <c r="S77">
        <v>34820</v>
      </c>
    </row>
    <row r="78" spans="1:19" x14ac:dyDescent="0.3">
      <c r="A78">
        <v>45491</v>
      </c>
      <c r="B78">
        <v>45492</v>
      </c>
      <c r="E78">
        <v>1161</v>
      </c>
      <c r="F78">
        <v>33237</v>
      </c>
      <c r="H78">
        <v>968</v>
      </c>
      <c r="I78">
        <v>876</v>
      </c>
      <c r="L78">
        <v>1153</v>
      </c>
      <c r="M78">
        <v>3257</v>
      </c>
      <c r="P78">
        <v>1439</v>
      </c>
      <c r="R78" s="87">
        <v>35080</v>
      </c>
      <c r="S78">
        <v>35080</v>
      </c>
    </row>
    <row r="79" spans="1:19" x14ac:dyDescent="0.3">
      <c r="A79">
        <v>45492</v>
      </c>
      <c r="B79">
        <v>45493</v>
      </c>
      <c r="E79">
        <v>674</v>
      </c>
      <c r="F79">
        <v>33317</v>
      </c>
      <c r="H79">
        <v>2901</v>
      </c>
      <c r="I79">
        <v>736</v>
      </c>
      <c r="L79">
        <v>1066</v>
      </c>
      <c r="M79">
        <v>990</v>
      </c>
      <c r="P79" s="122">
        <v>1439</v>
      </c>
      <c r="R79" s="87">
        <v>35100</v>
      </c>
      <c r="S79">
        <v>35100</v>
      </c>
    </row>
    <row r="80" spans="1:19" x14ac:dyDescent="0.3">
      <c r="A80">
        <v>45493</v>
      </c>
      <c r="B80">
        <v>45494</v>
      </c>
      <c r="E80">
        <v>1118</v>
      </c>
      <c r="F80">
        <v>33321</v>
      </c>
      <c r="H80">
        <v>33558</v>
      </c>
      <c r="I80">
        <v>1220</v>
      </c>
      <c r="L80">
        <v>670</v>
      </c>
      <c r="M80">
        <v>38155</v>
      </c>
      <c r="P80">
        <v>1475</v>
      </c>
      <c r="R80" s="87">
        <v>35118</v>
      </c>
      <c r="S80">
        <v>35118</v>
      </c>
    </row>
    <row r="81" spans="1:19" x14ac:dyDescent="0.3">
      <c r="A81">
        <v>45494</v>
      </c>
      <c r="B81">
        <v>45495</v>
      </c>
      <c r="E81">
        <v>970</v>
      </c>
      <c r="F81">
        <v>950</v>
      </c>
      <c r="H81">
        <v>597</v>
      </c>
      <c r="I81">
        <v>605</v>
      </c>
      <c r="L81">
        <v>433</v>
      </c>
      <c r="M81">
        <v>38197</v>
      </c>
      <c r="P81" s="122">
        <v>1475</v>
      </c>
      <c r="R81" s="87">
        <v>35248</v>
      </c>
      <c r="S81">
        <v>35248</v>
      </c>
    </row>
    <row r="82" spans="1:19" x14ac:dyDescent="0.3">
      <c r="A82">
        <v>45495</v>
      </c>
      <c r="B82">
        <v>45496</v>
      </c>
      <c r="E82">
        <v>950</v>
      </c>
      <c r="F82">
        <v>951</v>
      </c>
      <c r="H82">
        <v>671</v>
      </c>
      <c r="I82">
        <v>569</v>
      </c>
      <c r="L82">
        <v>990</v>
      </c>
      <c r="M82">
        <v>1203</v>
      </c>
      <c r="P82">
        <v>1476</v>
      </c>
      <c r="R82" s="87">
        <v>35312</v>
      </c>
      <c r="S82">
        <v>35312</v>
      </c>
    </row>
    <row r="83" spans="1:19" x14ac:dyDescent="0.3">
      <c r="A83">
        <v>45496</v>
      </c>
      <c r="B83">
        <v>45497</v>
      </c>
      <c r="E83">
        <v>951</v>
      </c>
      <c r="F83">
        <v>1038</v>
      </c>
      <c r="H83">
        <v>736</v>
      </c>
      <c r="I83">
        <v>1331</v>
      </c>
      <c r="L83">
        <v>1216</v>
      </c>
      <c r="M83">
        <v>1204</v>
      </c>
      <c r="P83" s="122">
        <v>1476</v>
      </c>
      <c r="R83" s="87">
        <v>35534</v>
      </c>
      <c r="S83">
        <v>35534</v>
      </c>
    </row>
    <row r="84" spans="1:19" x14ac:dyDescent="0.3">
      <c r="A84">
        <v>45497</v>
      </c>
      <c r="B84">
        <v>45498</v>
      </c>
      <c r="E84">
        <v>1859</v>
      </c>
      <c r="F84">
        <v>33442</v>
      </c>
      <c r="H84">
        <v>1343</v>
      </c>
      <c r="I84">
        <v>1450</v>
      </c>
      <c r="L84">
        <v>1153</v>
      </c>
      <c r="M84">
        <v>1439</v>
      </c>
      <c r="P84">
        <v>1543</v>
      </c>
      <c r="R84" s="87">
        <v>35567</v>
      </c>
      <c r="S84">
        <v>35567</v>
      </c>
    </row>
    <row r="85" spans="1:19" x14ac:dyDescent="0.3">
      <c r="A85">
        <v>45498</v>
      </c>
      <c r="B85">
        <v>45499</v>
      </c>
      <c r="E85">
        <v>401</v>
      </c>
      <c r="F85">
        <v>33443</v>
      </c>
      <c r="H85">
        <v>1344</v>
      </c>
      <c r="I85">
        <v>808</v>
      </c>
      <c r="L85">
        <v>1575</v>
      </c>
      <c r="M85">
        <v>2188</v>
      </c>
      <c r="P85" s="122">
        <v>1543</v>
      </c>
      <c r="R85" s="87">
        <v>35672</v>
      </c>
      <c r="S85">
        <v>35672</v>
      </c>
    </row>
    <row r="86" spans="1:19" x14ac:dyDescent="0.3">
      <c r="A86">
        <v>45499</v>
      </c>
      <c r="B86">
        <v>45500</v>
      </c>
      <c r="E86">
        <v>671</v>
      </c>
      <c r="F86">
        <v>388</v>
      </c>
      <c r="H86">
        <v>1345</v>
      </c>
      <c r="I86">
        <v>851</v>
      </c>
      <c r="L86">
        <v>1543</v>
      </c>
      <c r="M86">
        <v>2189</v>
      </c>
      <c r="P86">
        <v>1565</v>
      </c>
      <c r="R86" s="87">
        <v>35832</v>
      </c>
      <c r="S86">
        <v>35832</v>
      </c>
    </row>
    <row r="87" spans="1:19" x14ac:dyDescent="0.3">
      <c r="A87">
        <v>45500</v>
      </c>
      <c r="B87">
        <v>45501</v>
      </c>
      <c r="E87">
        <v>933</v>
      </c>
      <c r="F87">
        <v>674</v>
      </c>
      <c r="H87">
        <v>33937</v>
      </c>
      <c r="I87">
        <v>597</v>
      </c>
      <c r="L87">
        <v>3268</v>
      </c>
      <c r="M87">
        <v>3268</v>
      </c>
      <c r="P87" s="122">
        <v>1565</v>
      </c>
      <c r="R87" s="87">
        <v>35931</v>
      </c>
      <c r="S87">
        <v>35931</v>
      </c>
    </row>
    <row r="88" spans="1:19" x14ac:dyDescent="0.3">
      <c r="A88">
        <v>45501</v>
      </c>
      <c r="B88">
        <v>45502</v>
      </c>
      <c r="E88">
        <v>876</v>
      </c>
      <c r="F88">
        <v>968</v>
      </c>
      <c r="H88">
        <v>33941</v>
      </c>
      <c r="I88">
        <v>571</v>
      </c>
      <c r="L88">
        <v>3230</v>
      </c>
      <c r="M88">
        <v>680</v>
      </c>
      <c r="P88">
        <v>1575</v>
      </c>
      <c r="R88" s="87">
        <v>35998</v>
      </c>
      <c r="S88">
        <v>35998</v>
      </c>
    </row>
    <row r="89" spans="1:19" x14ac:dyDescent="0.3">
      <c r="A89">
        <v>45502</v>
      </c>
      <c r="B89">
        <v>45503</v>
      </c>
      <c r="E89">
        <v>736</v>
      </c>
      <c r="F89">
        <v>2901</v>
      </c>
      <c r="H89">
        <v>505</v>
      </c>
      <c r="I89">
        <v>388</v>
      </c>
      <c r="L89">
        <v>3246</v>
      </c>
      <c r="M89">
        <v>1023</v>
      </c>
      <c r="P89" s="122">
        <v>1575</v>
      </c>
      <c r="R89" s="87">
        <v>36024</v>
      </c>
      <c r="S89">
        <v>36024</v>
      </c>
    </row>
    <row r="90" spans="1:19" x14ac:dyDescent="0.3">
      <c r="A90">
        <v>45503</v>
      </c>
      <c r="B90">
        <v>45504</v>
      </c>
      <c r="E90">
        <v>605</v>
      </c>
      <c r="F90">
        <v>597</v>
      </c>
      <c r="H90">
        <v>511</v>
      </c>
      <c r="I90">
        <v>955</v>
      </c>
      <c r="L90">
        <v>3151</v>
      </c>
      <c r="M90">
        <v>1096</v>
      </c>
      <c r="P90">
        <v>1576</v>
      </c>
      <c r="R90" s="87">
        <v>36081</v>
      </c>
      <c r="S90">
        <v>36081</v>
      </c>
    </row>
    <row r="91" spans="1:19" x14ac:dyDescent="0.3">
      <c r="A91">
        <v>45504</v>
      </c>
      <c r="B91">
        <v>45505</v>
      </c>
      <c r="E91">
        <v>569</v>
      </c>
      <c r="F91">
        <v>671</v>
      </c>
      <c r="H91">
        <v>1026</v>
      </c>
      <c r="I91">
        <v>1026</v>
      </c>
      <c r="L91">
        <v>3198</v>
      </c>
      <c r="M91">
        <v>38547</v>
      </c>
      <c r="P91" s="122">
        <v>1576</v>
      </c>
      <c r="R91" s="87">
        <v>36096</v>
      </c>
      <c r="S91">
        <v>36096</v>
      </c>
    </row>
    <row r="92" spans="1:19" x14ac:dyDescent="0.3">
      <c r="A92">
        <v>45505</v>
      </c>
      <c r="B92">
        <v>45508</v>
      </c>
      <c r="E92">
        <v>1331</v>
      </c>
      <c r="F92">
        <v>736</v>
      </c>
      <c r="H92">
        <v>34103</v>
      </c>
      <c r="I92">
        <v>1027</v>
      </c>
      <c r="L92">
        <v>3250</v>
      </c>
      <c r="M92">
        <v>1774</v>
      </c>
      <c r="P92">
        <v>1652</v>
      </c>
      <c r="R92" s="87">
        <v>36262</v>
      </c>
      <c r="S92">
        <v>36262</v>
      </c>
    </row>
    <row r="93" spans="1:19" x14ac:dyDescent="0.3">
      <c r="A93">
        <v>45508</v>
      </c>
      <c r="B93">
        <v>45509</v>
      </c>
      <c r="E93">
        <v>808</v>
      </c>
      <c r="F93">
        <v>1344</v>
      </c>
      <c r="H93">
        <v>34120</v>
      </c>
      <c r="I93">
        <v>144</v>
      </c>
      <c r="L93">
        <v>3257</v>
      </c>
      <c r="M93">
        <v>1779</v>
      </c>
      <c r="P93" s="122">
        <v>1652</v>
      </c>
      <c r="R93" s="87">
        <v>36382</v>
      </c>
      <c r="S93">
        <v>36382</v>
      </c>
    </row>
    <row r="94" spans="1:19" x14ac:dyDescent="0.3">
      <c r="A94">
        <v>45509</v>
      </c>
      <c r="B94">
        <v>45510</v>
      </c>
      <c r="E94">
        <v>851</v>
      </c>
      <c r="F94">
        <v>1345</v>
      </c>
      <c r="H94">
        <v>571</v>
      </c>
      <c r="I94">
        <v>1341</v>
      </c>
      <c r="L94">
        <v>3452</v>
      </c>
      <c r="M94">
        <v>1565</v>
      </c>
      <c r="P94">
        <v>1660</v>
      </c>
      <c r="R94" s="87">
        <v>36574</v>
      </c>
      <c r="S94">
        <v>36574</v>
      </c>
    </row>
    <row r="95" spans="1:19" x14ac:dyDescent="0.3">
      <c r="A95">
        <v>45510</v>
      </c>
      <c r="B95">
        <v>45511</v>
      </c>
      <c r="E95">
        <v>597</v>
      </c>
      <c r="F95">
        <v>33937</v>
      </c>
      <c r="H95">
        <v>605</v>
      </c>
      <c r="I95">
        <v>1477</v>
      </c>
      <c r="L95">
        <v>3312</v>
      </c>
      <c r="M95">
        <v>1575</v>
      </c>
      <c r="P95" s="122">
        <v>1660</v>
      </c>
      <c r="R95" s="87">
        <v>36763</v>
      </c>
      <c r="S95">
        <v>36763</v>
      </c>
    </row>
    <row r="96" spans="1:19" x14ac:dyDescent="0.3">
      <c r="A96">
        <v>45511</v>
      </c>
      <c r="B96">
        <v>45512</v>
      </c>
      <c r="E96">
        <v>571</v>
      </c>
      <c r="F96">
        <v>33941</v>
      </c>
      <c r="H96">
        <v>970</v>
      </c>
      <c r="I96">
        <v>880</v>
      </c>
      <c r="L96">
        <v>3306</v>
      </c>
      <c r="M96">
        <v>1576</v>
      </c>
      <c r="P96">
        <v>1665</v>
      </c>
      <c r="R96" s="87">
        <v>36764</v>
      </c>
      <c r="S96">
        <v>36764</v>
      </c>
    </row>
    <row r="97" spans="1:19" x14ac:dyDescent="0.3">
      <c r="A97">
        <v>45512</v>
      </c>
      <c r="B97">
        <v>45513</v>
      </c>
      <c r="E97">
        <v>388</v>
      </c>
      <c r="F97">
        <v>505</v>
      </c>
      <c r="H97">
        <v>2948</v>
      </c>
      <c r="I97">
        <v>2948</v>
      </c>
      <c r="L97">
        <v>555</v>
      </c>
      <c r="M97">
        <v>38700</v>
      </c>
      <c r="P97" s="122">
        <v>1665</v>
      </c>
      <c r="R97" s="87">
        <v>36784</v>
      </c>
      <c r="S97">
        <v>36784</v>
      </c>
    </row>
    <row r="98" spans="1:19" x14ac:dyDescent="0.3">
      <c r="A98">
        <v>45513</v>
      </c>
      <c r="B98">
        <v>45514</v>
      </c>
      <c r="E98">
        <v>955</v>
      </c>
      <c r="F98">
        <v>511</v>
      </c>
      <c r="H98">
        <v>2953</v>
      </c>
      <c r="I98">
        <v>2817</v>
      </c>
      <c r="L98">
        <v>557</v>
      </c>
      <c r="M98">
        <v>38739</v>
      </c>
      <c r="P98">
        <v>1666</v>
      </c>
      <c r="R98" s="87">
        <v>36822</v>
      </c>
      <c r="S98">
        <v>36822</v>
      </c>
    </row>
    <row r="99" spans="1:19" x14ac:dyDescent="0.3">
      <c r="A99">
        <v>45514</v>
      </c>
      <c r="B99">
        <v>45515</v>
      </c>
      <c r="E99">
        <v>1026</v>
      </c>
      <c r="F99">
        <v>1026</v>
      </c>
      <c r="H99">
        <v>1191</v>
      </c>
      <c r="I99">
        <v>2866</v>
      </c>
      <c r="L99">
        <v>1023</v>
      </c>
      <c r="M99">
        <v>38761</v>
      </c>
      <c r="P99" s="122">
        <v>1666</v>
      </c>
      <c r="R99" s="87">
        <v>36924</v>
      </c>
      <c r="S99">
        <v>36924</v>
      </c>
    </row>
    <row r="100" spans="1:19" x14ac:dyDescent="0.3">
      <c r="A100">
        <v>45515</v>
      </c>
      <c r="B100">
        <v>45516</v>
      </c>
      <c r="E100">
        <v>144</v>
      </c>
      <c r="F100">
        <v>34120</v>
      </c>
      <c r="H100">
        <v>34783</v>
      </c>
      <c r="I100">
        <v>2953</v>
      </c>
      <c r="L100">
        <v>992</v>
      </c>
      <c r="M100">
        <v>38870</v>
      </c>
      <c r="P100">
        <v>1671</v>
      </c>
      <c r="R100" s="87">
        <v>37028</v>
      </c>
      <c r="S100">
        <v>37028</v>
      </c>
    </row>
    <row r="101" spans="1:19" x14ac:dyDescent="0.3">
      <c r="A101">
        <v>45516</v>
      </c>
      <c r="B101">
        <v>45517</v>
      </c>
      <c r="E101">
        <v>1341</v>
      </c>
      <c r="F101">
        <v>571</v>
      </c>
      <c r="H101">
        <v>34790</v>
      </c>
      <c r="I101">
        <v>2770</v>
      </c>
      <c r="L101">
        <v>1716</v>
      </c>
      <c r="M101">
        <v>38884</v>
      </c>
      <c r="P101" s="122">
        <v>1671</v>
      </c>
      <c r="R101" s="87">
        <v>37116</v>
      </c>
      <c r="S101">
        <v>37116</v>
      </c>
    </row>
    <row r="102" spans="1:19" x14ac:dyDescent="0.3">
      <c r="A102">
        <v>45517</v>
      </c>
      <c r="B102">
        <v>45518</v>
      </c>
      <c r="E102">
        <v>2948</v>
      </c>
      <c r="F102">
        <v>2948</v>
      </c>
      <c r="H102">
        <v>34795</v>
      </c>
      <c r="I102">
        <v>2818</v>
      </c>
      <c r="L102">
        <v>1666</v>
      </c>
      <c r="M102">
        <v>38925</v>
      </c>
      <c r="P102">
        <v>1681</v>
      </c>
      <c r="R102" s="87">
        <v>37160</v>
      </c>
      <c r="S102">
        <v>37160</v>
      </c>
    </row>
    <row r="103" spans="1:19" x14ac:dyDescent="0.3">
      <c r="A103">
        <v>45518</v>
      </c>
      <c r="B103">
        <v>45520</v>
      </c>
      <c r="E103">
        <v>2817</v>
      </c>
      <c r="F103">
        <v>2953</v>
      </c>
      <c r="H103">
        <v>1220</v>
      </c>
      <c r="I103">
        <v>2867</v>
      </c>
      <c r="L103">
        <v>1751</v>
      </c>
      <c r="M103">
        <v>39033</v>
      </c>
      <c r="P103" s="122">
        <v>1681</v>
      </c>
      <c r="R103" s="87">
        <v>37174</v>
      </c>
      <c r="S103">
        <v>37174</v>
      </c>
    </row>
    <row r="104" spans="1:19" x14ac:dyDescent="0.3">
      <c r="A104">
        <v>45520</v>
      </c>
      <c r="B104">
        <v>45521</v>
      </c>
      <c r="E104">
        <v>2866</v>
      </c>
      <c r="H104">
        <v>1450</v>
      </c>
      <c r="I104">
        <v>2901</v>
      </c>
      <c r="L104">
        <v>1774</v>
      </c>
      <c r="M104">
        <v>670</v>
      </c>
      <c r="P104">
        <v>1696</v>
      </c>
      <c r="R104" s="87">
        <v>37345</v>
      </c>
      <c r="S104">
        <v>37345</v>
      </c>
    </row>
    <row r="105" spans="1:19" x14ac:dyDescent="0.3">
      <c r="A105">
        <v>45521</v>
      </c>
      <c r="B105">
        <v>45522</v>
      </c>
      <c r="E105">
        <v>2953</v>
      </c>
      <c r="H105">
        <v>3018</v>
      </c>
      <c r="I105">
        <v>2885</v>
      </c>
      <c r="L105">
        <v>1652</v>
      </c>
      <c r="M105">
        <v>861</v>
      </c>
      <c r="P105" s="122">
        <v>1696</v>
      </c>
      <c r="R105" s="87">
        <v>37640</v>
      </c>
      <c r="S105">
        <v>37640</v>
      </c>
    </row>
    <row r="106" spans="1:19" x14ac:dyDescent="0.3">
      <c r="A106">
        <v>45522</v>
      </c>
      <c r="B106">
        <v>45524</v>
      </c>
      <c r="E106">
        <v>2770</v>
      </c>
      <c r="H106">
        <v>3019</v>
      </c>
      <c r="I106">
        <v>3018</v>
      </c>
      <c r="L106">
        <v>1779</v>
      </c>
      <c r="M106">
        <v>1174</v>
      </c>
      <c r="P106">
        <v>1716</v>
      </c>
      <c r="R106" s="87">
        <v>37641</v>
      </c>
      <c r="S106">
        <v>37641</v>
      </c>
    </row>
    <row r="107" spans="1:19" x14ac:dyDescent="0.3">
      <c r="A107">
        <v>45524</v>
      </c>
      <c r="B107">
        <v>45528</v>
      </c>
      <c r="E107">
        <v>2818</v>
      </c>
      <c r="H107">
        <v>3020</v>
      </c>
      <c r="I107">
        <v>3020</v>
      </c>
      <c r="L107">
        <v>1660</v>
      </c>
      <c r="M107">
        <v>1153</v>
      </c>
      <c r="P107" s="122">
        <v>1716</v>
      </c>
      <c r="R107" s="87">
        <v>37701</v>
      </c>
      <c r="S107">
        <v>37701</v>
      </c>
    </row>
    <row r="108" spans="1:19" x14ac:dyDescent="0.3">
      <c r="A108">
        <v>45528</v>
      </c>
      <c r="B108">
        <v>45529</v>
      </c>
      <c r="E108">
        <v>2867</v>
      </c>
      <c r="H108">
        <v>1027</v>
      </c>
      <c r="I108">
        <v>3109</v>
      </c>
      <c r="L108">
        <v>1681</v>
      </c>
      <c r="M108">
        <v>39736</v>
      </c>
      <c r="P108">
        <v>1745</v>
      </c>
      <c r="R108" s="87">
        <v>37741</v>
      </c>
      <c r="S108">
        <v>37741</v>
      </c>
    </row>
    <row r="109" spans="1:19" x14ac:dyDescent="0.3">
      <c r="A109">
        <v>45529</v>
      </c>
      <c r="B109">
        <v>45530</v>
      </c>
      <c r="E109">
        <v>2901</v>
      </c>
      <c r="H109">
        <v>35202</v>
      </c>
      <c r="I109">
        <v>3067</v>
      </c>
      <c r="L109">
        <v>1745</v>
      </c>
      <c r="M109">
        <v>39784</v>
      </c>
      <c r="P109" s="122">
        <v>1745</v>
      </c>
      <c r="R109" s="87">
        <v>37757</v>
      </c>
      <c r="S109">
        <v>37757</v>
      </c>
    </row>
    <row r="110" spans="1:19" x14ac:dyDescent="0.3">
      <c r="A110">
        <v>45530</v>
      </c>
      <c r="B110">
        <v>45531</v>
      </c>
      <c r="E110">
        <v>2885</v>
      </c>
      <c r="H110">
        <v>624</v>
      </c>
      <c r="I110">
        <v>3019</v>
      </c>
      <c r="L110">
        <v>1475</v>
      </c>
      <c r="M110">
        <v>39889</v>
      </c>
      <c r="P110">
        <v>1751</v>
      </c>
      <c r="R110" s="87">
        <v>37774</v>
      </c>
      <c r="S110">
        <v>37774</v>
      </c>
    </row>
    <row r="111" spans="1:19" x14ac:dyDescent="0.3">
      <c r="A111">
        <v>45531</v>
      </c>
      <c r="B111">
        <v>45532</v>
      </c>
      <c r="E111">
        <v>505</v>
      </c>
      <c r="H111">
        <v>35535</v>
      </c>
      <c r="I111">
        <v>505</v>
      </c>
      <c r="L111">
        <v>711</v>
      </c>
      <c r="M111">
        <v>39890</v>
      </c>
      <c r="P111" s="122">
        <v>1751</v>
      </c>
      <c r="R111" s="87">
        <v>37822</v>
      </c>
      <c r="S111">
        <v>37822</v>
      </c>
    </row>
    <row r="112" spans="1:19" x14ac:dyDescent="0.3">
      <c r="A112">
        <v>45532</v>
      </c>
      <c r="B112">
        <v>45533</v>
      </c>
      <c r="E112">
        <v>471</v>
      </c>
      <c r="H112">
        <v>35566</v>
      </c>
      <c r="I112">
        <v>471</v>
      </c>
      <c r="L112">
        <v>36784</v>
      </c>
      <c r="M112">
        <v>39891</v>
      </c>
      <c r="P112">
        <v>1774</v>
      </c>
      <c r="R112" s="87">
        <v>37849</v>
      </c>
      <c r="S112">
        <v>37849</v>
      </c>
    </row>
    <row r="113" spans="1:19" x14ac:dyDescent="0.3">
      <c r="A113">
        <v>45533</v>
      </c>
      <c r="B113">
        <v>45534</v>
      </c>
      <c r="E113">
        <v>511</v>
      </c>
      <c r="H113">
        <v>546</v>
      </c>
      <c r="I113">
        <v>511</v>
      </c>
      <c r="L113">
        <v>36763</v>
      </c>
      <c r="M113">
        <v>40940</v>
      </c>
      <c r="P113" s="122">
        <v>1774</v>
      </c>
      <c r="R113" s="87">
        <v>37915</v>
      </c>
      <c r="S113">
        <v>37915</v>
      </c>
    </row>
    <row r="114" spans="1:19" x14ac:dyDescent="0.3">
      <c r="A114">
        <v>45534</v>
      </c>
      <c r="B114">
        <v>45535</v>
      </c>
      <c r="E114">
        <v>861</v>
      </c>
      <c r="H114">
        <v>880</v>
      </c>
      <c r="I114">
        <v>861</v>
      </c>
      <c r="L114">
        <v>39784</v>
      </c>
      <c r="M114">
        <v>41033</v>
      </c>
      <c r="P114">
        <v>1779</v>
      </c>
      <c r="R114" s="87">
        <v>38155</v>
      </c>
      <c r="S114">
        <v>38155</v>
      </c>
    </row>
    <row r="115" spans="1:19" x14ac:dyDescent="0.3">
      <c r="A115">
        <v>45535</v>
      </c>
      <c r="B115">
        <v>45536</v>
      </c>
      <c r="E115">
        <v>894</v>
      </c>
      <c r="H115">
        <v>1476</v>
      </c>
      <c r="I115">
        <v>894</v>
      </c>
      <c r="L115">
        <v>41033</v>
      </c>
      <c r="M115">
        <v>41034</v>
      </c>
      <c r="P115" s="122">
        <v>1779</v>
      </c>
      <c r="R115" s="87">
        <v>38197</v>
      </c>
      <c r="S115">
        <v>38197</v>
      </c>
    </row>
    <row r="116" spans="1:19" x14ac:dyDescent="0.3">
      <c r="A116">
        <v>45536</v>
      </c>
      <c r="B116">
        <v>45537</v>
      </c>
      <c r="E116">
        <v>824</v>
      </c>
      <c r="H116">
        <v>1477</v>
      </c>
      <c r="I116">
        <v>824</v>
      </c>
      <c r="L116">
        <v>39891</v>
      </c>
      <c r="M116">
        <v>1216</v>
      </c>
      <c r="P116">
        <v>2188</v>
      </c>
      <c r="R116" s="87">
        <v>38547</v>
      </c>
      <c r="S116">
        <v>38547</v>
      </c>
    </row>
    <row r="117" spans="1:19" x14ac:dyDescent="0.3">
      <c r="A117">
        <v>45537</v>
      </c>
      <c r="B117">
        <v>45538</v>
      </c>
      <c r="E117">
        <v>837</v>
      </c>
      <c r="H117">
        <v>3067</v>
      </c>
      <c r="I117">
        <v>837</v>
      </c>
      <c r="L117">
        <v>809</v>
      </c>
      <c r="M117">
        <v>1222</v>
      </c>
      <c r="P117" s="122">
        <v>2188</v>
      </c>
      <c r="R117" s="87">
        <v>38700</v>
      </c>
      <c r="S117">
        <v>38700</v>
      </c>
    </row>
    <row r="118" spans="1:19" x14ac:dyDescent="0.3">
      <c r="A118">
        <v>45538</v>
      </c>
      <c r="B118">
        <v>45853</v>
      </c>
      <c r="E118">
        <v>840</v>
      </c>
      <c r="H118">
        <v>3109</v>
      </c>
      <c r="I118">
        <v>840</v>
      </c>
      <c r="L118">
        <v>2188</v>
      </c>
      <c r="M118">
        <v>3306</v>
      </c>
      <c r="P118">
        <v>2189</v>
      </c>
      <c r="R118" s="87">
        <v>38739</v>
      </c>
      <c r="S118">
        <v>38739</v>
      </c>
    </row>
    <row r="119" spans="1:19" x14ac:dyDescent="0.3">
      <c r="A119">
        <v>45853</v>
      </c>
      <c r="B119">
        <v>46110</v>
      </c>
      <c r="E119">
        <v>825</v>
      </c>
      <c r="H119">
        <v>1085</v>
      </c>
      <c r="I119">
        <v>825</v>
      </c>
      <c r="L119">
        <v>1203</v>
      </c>
      <c r="M119">
        <v>3312</v>
      </c>
      <c r="P119" s="122">
        <v>2189</v>
      </c>
      <c r="R119" s="87">
        <v>38761</v>
      </c>
      <c r="S119">
        <v>38761</v>
      </c>
    </row>
    <row r="120" spans="1:19" x14ac:dyDescent="0.3">
      <c r="A120">
        <v>46110</v>
      </c>
      <c r="B120">
        <v>46307</v>
      </c>
      <c r="E120">
        <v>895</v>
      </c>
      <c r="H120">
        <v>660</v>
      </c>
      <c r="I120">
        <v>895</v>
      </c>
      <c r="L120">
        <v>1281</v>
      </c>
      <c r="M120">
        <v>3452</v>
      </c>
      <c r="P120">
        <v>2816</v>
      </c>
      <c r="R120" s="87">
        <v>38870</v>
      </c>
      <c r="S120">
        <v>38870</v>
      </c>
    </row>
    <row r="121" spans="1:19" x14ac:dyDescent="0.3">
      <c r="A121">
        <v>46307</v>
      </c>
      <c r="B121">
        <v>46308</v>
      </c>
      <c r="E121">
        <v>1561</v>
      </c>
      <c r="H121">
        <v>1219</v>
      </c>
      <c r="I121">
        <v>1561</v>
      </c>
      <c r="L121">
        <v>1123</v>
      </c>
      <c r="M121">
        <v>1123</v>
      </c>
      <c r="P121" s="122">
        <v>2816</v>
      </c>
      <c r="R121" s="87">
        <v>38884</v>
      </c>
      <c r="S121">
        <v>38884</v>
      </c>
    </row>
    <row r="122" spans="1:19" x14ac:dyDescent="0.3">
      <c r="A122">
        <v>46308</v>
      </c>
      <c r="B122">
        <v>46311</v>
      </c>
      <c r="E122">
        <v>1580</v>
      </c>
      <c r="H122">
        <v>1104</v>
      </c>
      <c r="I122">
        <v>1580</v>
      </c>
      <c r="L122">
        <v>576</v>
      </c>
      <c r="M122">
        <v>1281</v>
      </c>
      <c r="P122">
        <v>2890</v>
      </c>
      <c r="R122" s="87">
        <v>38925</v>
      </c>
      <c r="S122">
        <v>38925</v>
      </c>
    </row>
    <row r="123" spans="1:19" x14ac:dyDescent="0.3">
      <c r="A123">
        <v>46311</v>
      </c>
      <c r="B123">
        <v>46312</v>
      </c>
      <c r="E123">
        <v>1575</v>
      </c>
      <c r="I123">
        <v>1575</v>
      </c>
      <c r="L123">
        <v>1236</v>
      </c>
      <c r="M123">
        <v>1422</v>
      </c>
      <c r="P123" s="122">
        <v>2890</v>
      </c>
      <c r="R123" s="87">
        <v>39033</v>
      </c>
      <c r="S123">
        <v>39033</v>
      </c>
    </row>
    <row r="124" spans="1:19" x14ac:dyDescent="0.3">
      <c r="A124">
        <v>46312</v>
      </c>
      <c r="B124">
        <v>46313</v>
      </c>
      <c r="L124">
        <v>1565</v>
      </c>
      <c r="M124">
        <v>1671</v>
      </c>
      <c r="P124">
        <v>3017</v>
      </c>
      <c r="R124" s="87">
        <v>39736</v>
      </c>
      <c r="S124">
        <v>39736</v>
      </c>
    </row>
    <row r="125" spans="1:19" x14ac:dyDescent="0.3">
      <c r="A125">
        <v>46313</v>
      </c>
      <c r="B125">
        <v>46314</v>
      </c>
      <c r="L125">
        <v>1696</v>
      </c>
      <c r="M125">
        <v>1696</v>
      </c>
      <c r="P125" s="122">
        <v>3017</v>
      </c>
      <c r="R125" s="87">
        <v>39784</v>
      </c>
      <c r="S125">
        <v>39784</v>
      </c>
    </row>
    <row r="126" spans="1:19" x14ac:dyDescent="0.3">
      <c r="A126">
        <v>46314</v>
      </c>
      <c r="B126">
        <v>46315</v>
      </c>
      <c r="L126">
        <v>1222</v>
      </c>
      <c r="M126">
        <v>1236</v>
      </c>
      <c r="P126">
        <v>3150</v>
      </c>
      <c r="R126" s="87">
        <v>39889</v>
      </c>
      <c r="S126">
        <v>39889</v>
      </c>
    </row>
    <row r="127" spans="1:19" x14ac:dyDescent="0.3">
      <c r="A127">
        <v>46315</v>
      </c>
      <c r="B127">
        <v>46316</v>
      </c>
      <c r="L127">
        <v>1576</v>
      </c>
      <c r="M127">
        <v>1475</v>
      </c>
      <c r="P127" s="122">
        <v>3150</v>
      </c>
      <c r="R127" s="87">
        <v>39890</v>
      </c>
      <c r="S127">
        <v>39890</v>
      </c>
    </row>
    <row r="128" spans="1:19" x14ac:dyDescent="0.3">
      <c r="A128">
        <v>46316</v>
      </c>
      <c r="B128">
        <v>46320</v>
      </c>
      <c r="L128">
        <v>2890</v>
      </c>
      <c r="M128">
        <v>1476</v>
      </c>
      <c r="P128">
        <v>3151</v>
      </c>
      <c r="Q128" s="121"/>
      <c r="R128" s="87">
        <v>39891</v>
      </c>
      <c r="S128">
        <v>39891</v>
      </c>
    </row>
    <row r="129" spans="1:19" x14ac:dyDescent="0.3">
      <c r="A129">
        <v>46320</v>
      </c>
      <c r="B129">
        <v>46325</v>
      </c>
      <c r="L129">
        <v>2816</v>
      </c>
      <c r="M129">
        <v>710</v>
      </c>
      <c r="P129" s="122">
        <v>3151</v>
      </c>
      <c r="R129" s="87">
        <v>40940</v>
      </c>
      <c r="S129">
        <v>40940</v>
      </c>
    </row>
    <row r="130" spans="1:19" x14ac:dyDescent="0.3">
      <c r="A130">
        <v>46325</v>
      </c>
      <c r="B130">
        <v>46327</v>
      </c>
      <c r="L130">
        <v>3150</v>
      </c>
      <c r="M130">
        <v>711</v>
      </c>
      <c r="P130">
        <v>3198</v>
      </c>
      <c r="R130" s="87">
        <v>41033</v>
      </c>
      <c r="S130">
        <v>41033</v>
      </c>
    </row>
    <row r="131" spans="1:19" x14ac:dyDescent="0.3">
      <c r="A131">
        <v>46327</v>
      </c>
      <c r="B131">
        <v>46330</v>
      </c>
      <c r="L131">
        <v>3017</v>
      </c>
      <c r="M131">
        <v>731</v>
      </c>
      <c r="P131" s="122">
        <v>3198</v>
      </c>
      <c r="R131" s="87">
        <v>41034</v>
      </c>
      <c r="S131">
        <v>41034</v>
      </c>
    </row>
    <row r="132" spans="1:19" x14ac:dyDescent="0.3">
      <c r="A132">
        <v>46330</v>
      </c>
      <c r="B132">
        <v>46332</v>
      </c>
      <c r="L132">
        <v>1665</v>
      </c>
      <c r="P132">
        <v>3230</v>
      </c>
      <c r="S132">
        <v>45481</v>
      </c>
    </row>
    <row r="133" spans="1:19" x14ac:dyDescent="0.3">
      <c r="A133">
        <v>46332</v>
      </c>
      <c r="B133">
        <v>46335</v>
      </c>
      <c r="P133" s="122">
        <v>3230</v>
      </c>
    </row>
    <row r="134" spans="1:19" x14ac:dyDescent="0.3">
      <c r="A134">
        <v>46335</v>
      </c>
      <c r="B134">
        <v>46337</v>
      </c>
      <c r="P134" s="121">
        <v>3246</v>
      </c>
    </row>
    <row r="135" spans="1:19" x14ac:dyDescent="0.3">
      <c r="A135">
        <v>46337</v>
      </c>
      <c r="B135">
        <v>46338</v>
      </c>
      <c r="P135" s="123">
        <v>3246</v>
      </c>
    </row>
    <row r="136" spans="1:19" x14ac:dyDescent="0.3">
      <c r="A136">
        <v>46338</v>
      </c>
      <c r="B136">
        <v>46641</v>
      </c>
      <c r="P136" s="121">
        <v>3250</v>
      </c>
    </row>
    <row r="137" spans="1:19" x14ac:dyDescent="0.3">
      <c r="A137">
        <v>46641</v>
      </c>
      <c r="B137">
        <v>46642</v>
      </c>
      <c r="P137" s="123">
        <v>3250</v>
      </c>
    </row>
    <row r="138" spans="1:19" x14ac:dyDescent="0.3">
      <c r="A138">
        <v>46642</v>
      </c>
      <c r="B138">
        <v>46643</v>
      </c>
      <c r="P138" s="121">
        <v>3257</v>
      </c>
    </row>
    <row r="139" spans="1:19" x14ac:dyDescent="0.3">
      <c r="A139">
        <v>46643</v>
      </c>
      <c r="B139">
        <v>46654</v>
      </c>
      <c r="P139" s="123">
        <v>3257</v>
      </c>
    </row>
    <row r="140" spans="1:19" x14ac:dyDescent="0.3">
      <c r="A140">
        <v>46654</v>
      </c>
      <c r="B140">
        <v>46655</v>
      </c>
      <c r="P140" s="121">
        <v>3268</v>
      </c>
    </row>
    <row r="141" spans="1:19" x14ac:dyDescent="0.3">
      <c r="A141">
        <v>46655</v>
      </c>
      <c r="B141">
        <v>46657</v>
      </c>
      <c r="P141" s="123">
        <v>3268</v>
      </c>
    </row>
    <row r="142" spans="1:19" x14ac:dyDescent="0.3">
      <c r="A142">
        <v>46657</v>
      </c>
      <c r="B142">
        <v>46659</v>
      </c>
      <c r="P142" s="121">
        <v>3306</v>
      </c>
    </row>
    <row r="143" spans="1:19" x14ac:dyDescent="0.3">
      <c r="A143">
        <v>46659</v>
      </c>
      <c r="B143">
        <v>46660</v>
      </c>
      <c r="P143" s="123">
        <v>3306</v>
      </c>
    </row>
    <row r="144" spans="1:19" x14ac:dyDescent="0.3">
      <c r="A144">
        <v>46660</v>
      </c>
      <c r="B144">
        <v>46661</v>
      </c>
      <c r="P144" s="121">
        <v>3312</v>
      </c>
    </row>
    <row r="145" spans="1:16" x14ac:dyDescent="0.3">
      <c r="A145">
        <v>46661</v>
      </c>
      <c r="B145">
        <v>46662</v>
      </c>
      <c r="P145" s="123">
        <v>3312</v>
      </c>
    </row>
    <row r="146" spans="1:16" x14ac:dyDescent="0.3">
      <c r="A146">
        <v>46662</v>
      </c>
      <c r="B146">
        <v>46663</v>
      </c>
      <c r="P146" s="121">
        <v>3452</v>
      </c>
    </row>
    <row r="147" spans="1:16" x14ac:dyDescent="0.3">
      <c r="A147">
        <v>46663</v>
      </c>
      <c r="B147">
        <v>46668</v>
      </c>
      <c r="P147" s="123">
        <v>3452</v>
      </c>
    </row>
    <row r="148" spans="1:16" x14ac:dyDescent="0.3">
      <c r="A148">
        <v>46668</v>
      </c>
      <c r="B148">
        <v>46669</v>
      </c>
      <c r="P148" s="121"/>
    </row>
    <row r="149" spans="1:16" x14ac:dyDescent="0.3">
      <c r="A149">
        <v>46669</v>
      </c>
      <c r="B149">
        <v>46670</v>
      </c>
      <c r="P149" s="121">
        <v>34820</v>
      </c>
    </row>
    <row r="150" spans="1:16" x14ac:dyDescent="0.3">
      <c r="A150">
        <v>46670</v>
      </c>
      <c r="B150">
        <v>46672</v>
      </c>
      <c r="P150" s="123">
        <v>34820</v>
      </c>
    </row>
    <row r="151" spans="1:16" x14ac:dyDescent="0.3">
      <c r="A151">
        <v>46672</v>
      </c>
      <c r="B151">
        <v>46673</v>
      </c>
      <c r="P151" s="121">
        <v>35080</v>
      </c>
    </row>
    <row r="152" spans="1:16" x14ac:dyDescent="0.3">
      <c r="A152">
        <v>46673</v>
      </c>
      <c r="B152">
        <v>46674</v>
      </c>
      <c r="P152" s="123">
        <v>35080</v>
      </c>
    </row>
    <row r="153" spans="1:16" x14ac:dyDescent="0.3">
      <c r="A153">
        <v>46674</v>
      </c>
      <c r="B153">
        <v>46676</v>
      </c>
      <c r="P153" s="121">
        <v>35100</v>
      </c>
    </row>
    <row r="154" spans="1:16" x14ac:dyDescent="0.3">
      <c r="A154">
        <v>46676</v>
      </c>
      <c r="B154">
        <v>46677</v>
      </c>
      <c r="P154" s="123">
        <v>35100</v>
      </c>
    </row>
    <row r="155" spans="1:16" x14ac:dyDescent="0.3">
      <c r="A155">
        <v>46677</v>
      </c>
      <c r="B155">
        <v>46678</v>
      </c>
      <c r="P155" s="121">
        <v>35118</v>
      </c>
    </row>
    <row r="156" spans="1:16" x14ac:dyDescent="0.3">
      <c r="A156">
        <v>46678</v>
      </c>
      <c r="B156">
        <v>46679</v>
      </c>
      <c r="P156" s="123">
        <v>35118</v>
      </c>
    </row>
    <row r="157" spans="1:16" x14ac:dyDescent="0.3">
      <c r="A157">
        <v>46679</v>
      </c>
      <c r="B157">
        <v>46680</v>
      </c>
      <c r="P157" s="121">
        <v>35248</v>
      </c>
    </row>
    <row r="158" spans="1:16" x14ac:dyDescent="0.3">
      <c r="A158">
        <v>46680</v>
      </c>
      <c r="B158">
        <v>46757</v>
      </c>
      <c r="P158" s="123">
        <v>35248</v>
      </c>
    </row>
    <row r="159" spans="1:16" x14ac:dyDescent="0.3">
      <c r="A159">
        <v>46757</v>
      </c>
      <c r="B159">
        <v>46758</v>
      </c>
      <c r="P159" s="121">
        <v>35312</v>
      </c>
    </row>
    <row r="160" spans="1:16" x14ac:dyDescent="0.3">
      <c r="A160">
        <v>46758</v>
      </c>
      <c r="B160">
        <v>46759</v>
      </c>
      <c r="P160" s="123">
        <v>35312</v>
      </c>
    </row>
    <row r="161" spans="1:16" x14ac:dyDescent="0.3">
      <c r="A161">
        <v>46759</v>
      </c>
      <c r="B161">
        <v>46760</v>
      </c>
      <c r="P161" s="121">
        <v>35534</v>
      </c>
    </row>
    <row r="162" spans="1:16" x14ac:dyDescent="0.3">
      <c r="A162">
        <v>46760</v>
      </c>
      <c r="B162">
        <v>46761</v>
      </c>
      <c r="P162" s="123">
        <v>35534</v>
      </c>
    </row>
    <row r="163" spans="1:16" x14ac:dyDescent="0.3">
      <c r="A163">
        <v>46761</v>
      </c>
      <c r="B163">
        <v>46762</v>
      </c>
      <c r="P163" s="121">
        <v>35567</v>
      </c>
    </row>
    <row r="164" spans="1:16" x14ac:dyDescent="0.3">
      <c r="A164">
        <v>46762</v>
      </c>
      <c r="B164">
        <v>46763</v>
      </c>
      <c r="P164" s="123">
        <v>35567</v>
      </c>
    </row>
    <row r="165" spans="1:16" x14ac:dyDescent="0.3">
      <c r="A165">
        <v>46763</v>
      </c>
      <c r="B165">
        <v>46764</v>
      </c>
      <c r="P165" s="121">
        <v>35672</v>
      </c>
    </row>
    <row r="166" spans="1:16" x14ac:dyDescent="0.3">
      <c r="A166">
        <v>46764</v>
      </c>
      <c r="B166">
        <v>46765</v>
      </c>
      <c r="P166" s="123">
        <v>35672</v>
      </c>
    </row>
    <row r="167" spans="1:16" x14ac:dyDescent="0.3">
      <c r="A167">
        <v>46765</v>
      </c>
      <c r="B167">
        <v>46768</v>
      </c>
      <c r="P167" s="121">
        <v>35832</v>
      </c>
    </row>
    <row r="168" spans="1:16" x14ac:dyDescent="0.3">
      <c r="A168">
        <v>46768</v>
      </c>
      <c r="B168">
        <v>46772</v>
      </c>
      <c r="P168" s="123">
        <v>35832</v>
      </c>
    </row>
    <row r="169" spans="1:16" x14ac:dyDescent="0.3">
      <c r="A169">
        <v>46772</v>
      </c>
      <c r="B169">
        <v>46773</v>
      </c>
      <c r="P169" s="121">
        <v>35931</v>
      </c>
    </row>
    <row r="170" spans="1:16" x14ac:dyDescent="0.3">
      <c r="A170">
        <v>46773</v>
      </c>
      <c r="B170">
        <v>46774</v>
      </c>
      <c r="P170" s="123">
        <v>35931</v>
      </c>
    </row>
    <row r="171" spans="1:16" x14ac:dyDescent="0.3">
      <c r="A171">
        <v>46774</v>
      </c>
      <c r="B171">
        <v>46775</v>
      </c>
      <c r="P171" s="121">
        <v>35998</v>
      </c>
    </row>
    <row r="172" spans="1:16" x14ac:dyDescent="0.3">
      <c r="A172">
        <v>46775</v>
      </c>
      <c r="B172">
        <v>46776</v>
      </c>
      <c r="P172" s="123">
        <v>35998</v>
      </c>
    </row>
    <row r="173" spans="1:16" x14ac:dyDescent="0.3">
      <c r="A173">
        <v>46776</v>
      </c>
      <c r="B173">
        <v>46779</v>
      </c>
      <c r="P173" s="121">
        <v>36024</v>
      </c>
    </row>
    <row r="174" spans="1:16" x14ac:dyDescent="0.3">
      <c r="A174">
        <v>46779</v>
      </c>
      <c r="B174">
        <v>46780</v>
      </c>
      <c r="P174" s="123">
        <v>36024</v>
      </c>
    </row>
    <row r="175" spans="1:16" x14ac:dyDescent="0.3">
      <c r="A175">
        <v>46780</v>
      </c>
      <c r="B175">
        <v>46781</v>
      </c>
      <c r="P175" s="121">
        <v>36081</v>
      </c>
    </row>
    <row r="176" spans="1:16" x14ac:dyDescent="0.3">
      <c r="A176">
        <v>46781</v>
      </c>
      <c r="B176">
        <v>46782</v>
      </c>
      <c r="P176" s="123">
        <v>36081</v>
      </c>
    </row>
    <row r="177" spans="1:16" x14ac:dyDescent="0.3">
      <c r="A177">
        <v>46782</v>
      </c>
      <c r="B177">
        <v>46783</v>
      </c>
      <c r="P177" s="121">
        <v>36096</v>
      </c>
    </row>
    <row r="178" spans="1:16" x14ac:dyDescent="0.3">
      <c r="A178">
        <v>46783</v>
      </c>
      <c r="B178">
        <v>46784</v>
      </c>
      <c r="P178" s="123">
        <v>36096</v>
      </c>
    </row>
    <row r="179" spans="1:16" x14ac:dyDescent="0.3">
      <c r="A179">
        <v>46784</v>
      </c>
      <c r="B179">
        <v>46788</v>
      </c>
      <c r="P179" s="121">
        <v>36262</v>
      </c>
    </row>
    <row r="180" spans="1:16" x14ac:dyDescent="0.3">
      <c r="A180">
        <v>46788</v>
      </c>
      <c r="B180">
        <v>46789</v>
      </c>
      <c r="P180" s="123">
        <v>36262</v>
      </c>
    </row>
    <row r="181" spans="1:16" x14ac:dyDescent="0.3">
      <c r="A181">
        <v>46789</v>
      </c>
      <c r="B181">
        <v>46810</v>
      </c>
      <c r="P181" s="121">
        <v>36382</v>
      </c>
    </row>
    <row r="182" spans="1:16" x14ac:dyDescent="0.3">
      <c r="A182">
        <v>46810</v>
      </c>
      <c r="B182">
        <v>46812</v>
      </c>
      <c r="P182" s="123">
        <v>36382</v>
      </c>
    </row>
    <row r="183" spans="1:16" x14ac:dyDescent="0.3">
      <c r="A183">
        <v>46812</v>
      </c>
      <c r="B183">
        <v>46813</v>
      </c>
      <c r="P183" s="121">
        <v>36574</v>
      </c>
    </row>
    <row r="184" spans="1:16" x14ac:dyDescent="0.3">
      <c r="A184">
        <v>46813</v>
      </c>
      <c r="B184">
        <v>46819</v>
      </c>
      <c r="P184" s="123">
        <v>36574</v>
      </c>
    </row>
    <row r="185" spans="1:16" x14ac:dyDescent="0.3">
      <c r="A185">
        <v>46819</v>
      </c>
      <c r="B185">
        <v>46821</v>
      </c>
      <c r="P185" s="121">
        <v>36763</v>
      </c>
    </row>
    <row r="186" spans="1:16" x14ac:dyDescent="0.3">
      <c r="A186">
        <v>46821</v>
      </c>
      <c r="B186">
        <v>46822</v>
      </c>
      <c r="P186" s="123">
        <v>36763</v>
      </c>
    </row>
    <row r="187" spans="1:16" x14ac:dyDescent="0.3">
      <c r="A187">
        <v>46822</v>
      </c>
      <c r="B187">
        <v>46823</v>
      </c>
      <c r="P187" s="121">
        <v>36764</v>
      </c>
    </row>
    <row r="188" spans="1:16" x14ac:dyDescent="0.3">
      <c r="A188">
        <v>46823</v>
      </c>
      <c r="B188">
        <v>46824</v>
      </c>
      <c r="P188" s="123">
        <v>36764</v>
      </c>
    </row>
    <row r="189" spans="1:16" x14ac:dyDescent="0.3">
      <c r="A189">
        <v>46824</v>
      </c>
      <c r="B189">
        <v>46825</v>
      </c>
      <c r="P189" s="121">
        <v>36784</v>
      </c>
    </row>
    <row r="190" spans="1:16" x14ac:dyDescent="0.3">
      <c r="A190">
        <v>46825</v>
      </c>
      <c r="B190">
        <v>46826</v>
      </c>
      <c r="P190" s="123">
        <v>36784</v>
      </c>
    </row>
    <row r="191" spans="1:16" x14ac:dyDescent="0.3">
      <c r="A191">
        <v>46826</v>
      </c>
      <c r="B191">
        <v>46827</v>
      </c>
      <c r="P191" s="121">
        <v>36822</v>
      </c>
    </row>
    <row r="192" spans="1:16" x14ac:dyDescent="0.3">
      <c r="A192">
        <v>46827</v>
      </c>
      <c r="B192">
        <v>46828</v>
      </c>
      <c r="P192" s="123">
        <v>36822</v>
      </c>
    </row>
    <row r="193" spans="1:16" x14ac:dyDescent="0.3">
      <c r="A193">
        <v>46828</v>
      </c>
      <c r="B193">
        <v>46832</v>
      </c>
      <c r="P193" s="121">
        <v>36924</v>
      </c>
    </row>
    <row r="194" spans="1:16" x14ac:dyDescent="0.3">
      <c r="A194">
        <v>46832</v>
      </c>
      <c r="B194">
        <v>46833</v>
      </c>
      <c r="P194" s="123">
        <v>36924</v>
      </c>
    </row>
    <row r="195" spans="1:16" x14ac:dyDescent="0.3">
      <c r="A195">
        <v>46833</v>
      </c>
      <c r="B195">
        <v>46834</v>
      </c>
      <c r="P195" s="121">
        <v>37028</v>
      </c>
    </row>
    <row r="196" spans="1:16" x14ac:dyDescent="0.3">
      <c r="A196">
        <v>46834</v>
      </c>
      <c r="B196">
        <v>46836</v>
      </c>
      <c r="P196" s="123">
        <v>37028</v>
      </c>
    </row>
    <row r="197" spans="1:16" x14ac:dyDescent="0.3">
      <c r="A197">
        <v>46836</v>
      </c>
      <c r="B197">
        <v>46837</v>
      </c>
      <c r="P197" s="121">
        <v>37116</v>
      </c>
    </row>
    <row r="198" spans="1:16" x14ac:dyDescent="0.3">
      <c r="A198">
        <v>46837</v>
      </c>
      <c r="B198">
        <v>46842</v>
      </c>
      <c r="P198" s="123">
        <v>37116</v>
      </c>
    </row>
    <row r="199" spans="1:16" x14ac:dyDescent="0.3">
      <c r="A199">
        <v>46842</v>
      </c>
      <c r="B199">
        <v>46846</v>
      </c>
      <c r="P199" s="121">
        <v>37160</v>
      </c>
    </row>
    <row r="200" spans="1:16" x14ac:dyDescent="0.3">
      <c r="A200">
        <v>46846</v>
      </c>
      <c r="B200">
        <v>46848</v>
      </c>
      <c r="P200" s="123">
        <v>37160</v>
      </c>
    </row>
    <row r="201" spans="1:16" x14ac:dyDescent="0.3">
      <c r="A201">
        <v>46848</v>
      </c>
      <c r="B201">
        <v>46851</v>
      </c>
      <c r="P201" s="121">
        <v>37174</v>
      </c>
    </row>
    <row r="202" spans="1:16" x14ac:dyDescent="0.3">
      <c r="A202">
        <v>46851</v>
      </c>
      <c r="B202">
        <v>46852</v>
      </c>
      <c r="P202" s="123">
        <v>37174</v>
      </c>
    </row>
    <row r="203" spans="1:16" x14ac:dyDescent="0.3">
      <c r="A203">
        <v>46852</v>
      </c>
      <c r="B203">
        <v>46853</v>
      </c>
      <c r="P203" s="121">
        <v>37345</v>
      </c>
    </row>
    <row r="204" spans="1:16" x14ac:dyDescent="0.3">
      <c r="A204">
        <v>46853</v>
      </c>
      <c r="B204">
        <v>46854</v>
      </c>
      <c r="P204" s="123">
        <v>37345</v>
      </c>
    </row>
    <row r="205" spans="1:16" x14ac:dyDescent="0.3">
      <c r="A205">
        <v>46854</v>
      </c>
      <c r="B205">
        <v>46856</v>
      </c>
      <c r="P205" s="121">
        <v>37640</v>
      </c>
    </row>
    <row r="206" spans="1:16" x14ac:dyDescent="0.3">
      <c r="A206">
        <v>46856</v>
      </c>
      <c r="B206">
        <v>46857</v>
      </c>
      <c r="P206" s="123">
        <v>37640</v>
      </c>
    </row>
    <row r="207" spans="1:16" x14ac:dyDescent="0.3">
      <c r="A207">
        <v>46857</v>
      </c>
      <c r="B207">
        <v>46859</v>
      </c>
      <c r="P207" s="121">
        <v>37641</v>
      </c>
    </row>
    <row r="208" spans="1:16" x14ac:dyDescent="0.3">
      <c r="A208">
        <v>46859</v>
      </c>
      <c r="B208">
        <v>46863</v>
      </c>
      <c r="P208" s="123">
        <v>37641</v>
      </c>
    </row>
    <row r="209" spans="1:16" x14ac:dyDescent="0.3">
      <c r="A209">
        <v>46863</v>
      </c>
      <c r="B209">
        <v>46864</v>
      </c>
      <c r="P209" s="121">
        <v>37701</v>
      </c>
    </row>
    <row r="210" spans="1:16" x14ac:dyDescent="0.3">
      <c r="A210">
        <v>46864</v>
      </c>
      <c r="B210">
        <v>46865</v>
      </c>
      <c r="P210" s="123">
        <v>37701</v>
      </c>
    </row>
    <row r="211" spans="1:16" x14ac:dyDescent="0.3">
      <c r="A211">
        <v>46865</v>
      </c>
      <c r="B211">
        <v>46866</v>
      </c>
      <c r="P211" s="121">
        <v>37741</v>
      </c>
    </row>
    <row r="212" spans="1:16" x14ac:dyDescent="0.3">
      <c r="A212">
        <v>46866</v>
      </c>
      <c r="B212">
        <v>46867</v>
      </c>
      <c r="P212" s="123">
        <v>37741</v>
      </c>
    </row>
    <row r="213" spans="1:16" x14ac:dyDescent="0.3">
      <c r="A213">
        <v>46867</v>
      </c>
      <c r="B213">
        <v>46868</v>
      </c>
      <c r="P213" s="121">
        <v>37757</v>
      </c>
    </row>
    <row r="214" spans="1:16" x14ac:dyDescent="0.3">
      <c r="A214">
        <v>46868</v>
      </c>
      <c r="B214">
        <v>46869</v>
      </c>
      <c r="P214" s="123">
        <v>37757</v>
      </c>
    </row>
    <row r="215" spans="1:16" x14ac:dyDescent="0.3">
      <c r="A215">
        <v>46869</v>
      </c>
      <c r="B215">
        <v>46891</v>
      </c>
      <c r="P215" s="121">
        <v>37774</v>
      </c>
    </row>
    <row r="216" spans="1:16" x14ac:dyDescent="0.3">
      <c r="A216">
        <v>46891</v>
      </c>
      <c r="B216">
        <v>46892</v>
      </c>
      <c r="P216" s="123">
        <v>37774</v>
      </c>
    </row>
    <row r="217" spans="1:16" x14ac:dyDescent="0.3">
      <c r="A217">
        <v>46892</v>
      </c>
      <c r="B217">
        <v>46893</v>
      </c>
      <c r="P217" s="121">
        <v>37822</v>
      </c>
    </row>
    <row r="218" spans="1:16" x14ac:dyDescent="0.3">
      <c r="A218">
        <v>46893</v>
      </c>
      <c r="B218">
        <v>46894</v>
      </c>
      <c r="P218" s="123">
        <v>37822</v>
      </c>
    </row>
    <row r="219" spans="1:16" x14ac:dyDescent="0.3">
      <c r="A219">
        <v>46894</v>
      </c>
      <c r="B219">
        <v>46895</v>
      </c>
      <c r="P219" s="121">
        <v>37849</v>
      </c>
    </row>
    <row r="220" spans="1:16" x14ac:dyDescent="0.3">
      <c r="A220">
        <v>46895</v>
      </c>
      <c r="B220">
        <v>46896</v>
      </c>
      <c r="P220" s="123">
        <v>37849</v>
      </c>
    </row>
    <row r="221" spans="1:16" x14ac:dyDescent="0.3">
      <c r="A221">
        <v>46896</v>
      </c>
      <c r="B221">
        <v>46897</v>
      </c>
      <c r="P221" s="121">
        <v>37915</v>
      </c>
    </row>
    <row r="222" spans="1:16" x14ac:dyDescent="0.3">
      <c r="A222">
        <v>46897</v>
      </c>
      <c r="B222">
        <v>46898</v>
      </c>
      <c r="P222" s="123">
        <v>37915</v>
      </c>
    </row>
    <row r="223" spans="1:16" x14ac:dyDescent="0.3">
      <c r="A223">
        <v>46898</v>
      </c>
      <c r="B223">
        <v>46899</v>
      </c>
      <c r="P223" s="121">
        <v>38155</v>
      </c>
    </row>
    <row r="224" spans="1:16" x14ac:dyDescent="0.3">
      <c r="A224">
        <v>46899</v>
      </c>
      <c r="B224">
        <v>46900</v>
      </c>
      <c r="P224" s="123">
        <v>38155</v>
      </c>
    </row>
    <row r="225" spans="1:16" x14ac:dyDescent="0.3">
      <c r="A225">
        <v>46900</v>
      </c>
      <c r="B225">
        <v>46901</v>
      </c>
      <c r="P225" s="121">
        <v>38197</v>
      </c>
    </row>
    <row r="226" spans="1:16" x14ac:dyDescent="0.3">
      <c r="A226">
        <v>46901</v>
      </c>
      <c r="B226">
        <v>46902</v>
      </c>
      <c r="P226" s="123">
        <v>38197</v>
      </c>
    </row>
    <row r="227" spans="1:16" x14ac:dyDescent="0.3">
      <c r="A227">
        <v>46902</v>
      </c>
      <c r="B227">
        <v>46903</v>
      </c>
      <c r="P227" s="121">
        <v>38547</v>
      </c>
    </row>
    <row r="228" spans="1:16" x14ac:dyDescent="0.3">
      <c r="A228">
        <v>46903</v>
      </c>
      <c r="B228">
        <v>46904</v>
      </c>
      <c r="P228" s="123">
        <v>38547</v>
      </c>
    </row>
    <row r="229" spans="1:16" x14ac:dyDescent="0.3">
      <c r="A229">
        <v>46904</v>
      </c>
      <c r="B229">
        <v>46905</v>
      </c>
      <c r="P229" s="121">
        <v>38700</v>
      </c>
    </row>
    <row r="230" spans="1:16" x14ac:dyDescent="0.3">
      <c r="A230">
        <v>46905</v>
      </c>
      <c r="B230">
        <v>46906</v>
      </c>
      <c r="P230" s="123">
        <v>38700</v>
      </c>
    </row>
    <row r="231" spans="1:16" x14ac:dyDescent="0.3">
      <c r="A231">
        <v>46906</v>
      </c>
      <c r="B231">
        <v>46907</v>
      </c>
      <c r="P231" s="121">
        <v>38739</v>
      </c>
    </row>
    <row r="232" spans="1:16" x14ac:dyDescent="0.3">
      <c r="A232">
        <v>46907</v>
      </c>
      <c r="B232">
        <v>46908</v>
      </c>
      <c r="P232" s="123">
        <v>38739</v>
      </c>
    </row>
    <row r="233" spans="1:16" x14ac:dyDescent="0.3">
      <c r="A233">
        <v>46908</v>
      </c>
      <c r="B233">
        <v>46909</v>
      </c>
      <c r="P233" s="121">
        <v>38761</v>
      </c>
    </row>
    <row r="234" spans="1:16" x14ac:dyDescent="0.3">
      <c r="A234">
        <v>46909</v>
      </c>
      <c r="B234">
        <v>46910</v>
      </c>
      <c r="P234" s="123">
        <v>38761</v>
      </c>
    </row>
    <row r="235" spans="1:16" x14ac:dyDescent="0.3">
      <c r="A235">
        <v>46910</v>
      </c>
      <c r="B235">
        <v>46932</v>
      </c>
      <c r="P235" s="121">
        <v>38870</v>
      </c>
    </row>
    <row r="236" spans="1:16" x14ac:dyDescent="0.3">
      <c r="A236">
        <v>46932</v>
      </c>
      <c r="B236">
        <v>46935</v>
      </c>
      <c r="P236" s="123">
        <v>38870</v>
      </c>
    </row>
    <row r="237" spans="1:16" x14ac:dyDescent="0.3">
      <c r="A237">
        <v>46935</v>
      </c>
      <c r="B237">
        <v>46937</v>
      </c>
      <c r="P237" s="121">
        <v>38884</v>
      </c>
    </row>
    <row r="238" spans="1:16" x14ac:dyDescent="0.3">
      <c r="A238">
        <v>46937</v>
      </c>
      <c r="B238">
        <v>46939</v>
      </c>
      <c r="P238" s="123">
        <v>38884</v>
      </c>
    </row>
    <row r="239" spans="1:16" x14ac:dyDescent="0.3">
      <c r="A239">
        <v>46939</v>
      </c>
      <c r="B239">
        <v>46943</v>
      </c>
      <c r="P239" s="121">
        <v>38925</v>
      </c>
    </row>
    <row r="240" spans="1:16" x14ac:dyDescent="0.3">
      <c r="A240">
        <v>46943</v>
      </c>
      <c r="B240">
        <v>46945</v>
      </c>
      <c r="P240" s="123">
        <v>38925</v>
      </c>
    </row>
    <row r="241" spans="1:16" x14ac:dyDescent="0.3">
      <c r="A241">
        <v>46945</v>
      </c>
      <c r="B241">
        <v>46946</v>
      </c>
      <c r="P241" s="121">
        <v>39033</v>
      </c>
    </row>
    <row r="242" spans="1:16" x14ac:dyDescent="0.3">
      <c r="A242">
        <v>46946</v>
      </c>
      <c r="B242">
        <v>46947</v>
      </c>
      <c r="P242" s="123">
        <v>39033</v>
      </c>
    </row>
    <row r="243" spans="1:16" x14ac:dyDescent="0.3">
      <c r="A243">
        <v>46947</v>
      </c>
      <c r="B243">
        <v>46949</v>
      </c>
      <c r="P243" s="121">
        <v>39736</v>
      </c>
    </row>
    <row r="244" spans="1:16" x14ac:dyDescent="0.3">
      <c r="A244">
        <v>46949</v>
      </c>
      <c r="B244">
        <v>46950</v>
      </c>
      <c r="P244" s="123">
        <v>39736</v>
      </c>
    </row>
    <row r="245" spans="1:16" x14ac:dyDescent="0.3">
      <c r="A245">
        <v>46950</v>
      </c>
      <c r="B245">
        <v>46954</v>
      </c>
      <c r="P245" s="121">
        <v>39784</v>
      </c>
    </row>
    <row r="246" spans="1:16" x14ac:dyDescent="0.3">
      <c r="A246">
        <v>46954</v>
      </c>
      <c r="B246">
        <v>46955</v>
      </c>
      <c r="P246" s="123">
        <v>39784</v>
      </c>
    </row>
    <row r="247" spans="1:16" x14ac:dyDescent="0.3">
      <c r="A247">
        <v>46955</v>
      </c>
      <c r="B247">
        <v>46956</v>
      </c>
      <c r="P247" s="121">
        <v>39889</v>
      </c>
    </row>
    <row r="248" spans="1:16" x14ac:dyDescent="0.3">
      <c r="A248">
        <v>46956</v>
      </c>
      <c r="B248">
        <v>46959</v>
      </c>
      <c r="P248" s="123">
        <v>39889</v>
      </c>
    </row>
    <row r="249" spans="1:16" x14ac:dyDescent="0.3">
      <c r="A249">
        <v>46959</v>
      </c>
      <c r="B249">
        <v>46963</v>
      </c>
      <c r="P249" s="121">
        <v>39890</v>
      </c>
    </row>
    <row r="250" spans="1:16" x14ac:dyDescent="0.3">
      <c r="A250">
        <v>46963</v>
      </c>
      <c r="B250">
        <v>46964</v>
      </c>
      <c r="P250" s="123">
        <v>39890</v>
      </c>
    </row>
    <row r="251" spans="1:16" x14ac:dyDescent="0.3">
      <c r="A251">
        <v>46964</v>
      </c>
      <c r="B251">
        <v>46965</v>
      </c>
      <c r="P251" s="121">
        <v>39891</v>
      </c>
    </row>
    <row r="252" spans="1:16" x14ac:dyDescent="0.3">
      <c r="A252">
        <v>46965</v>
      </c>
      <c r="B252">
        <v>46966</v>
      </c>
      <c r="P252" s="123">
        <v>39891</v>
      </c>
    </row>
    <row r="253" spans="1:16" x14ac:dyDescent="0.3">
      <c r="A253">
        <v>46966</v>
      </c>
      <c r="B253">
        <v>46967</v>
      </c>
      <c r="P253" s="121">
        <v>40940</v>
      </c>
    </row>
    <row r="254" spans="1:16" x14ac:dyDescent="0.3">
      <c r="A254">
        <v>46967</v>
      </c>
      <c r="B254">
        <v>46968</v>
      </c>
      <c r="P254" s="123">
        <v>40940</v>
      </c>
    </row>
    <row r="255" spans="1:16" x14ac:dyDescent="0.3">
      <c r="A255">
        <v>46968</v>
      </c>
      <c r="B255">
        <v>46969</v>
      </c>
      <c r="P255" s="121">
        <v>41033</v>
      </c>
    </row>
    <row r="256" spans="1:16" x14ac:dyDescent="0.3">
      <c r="A256">
        <v>46969</v>
      </c>
      <c r="B256">
        <v>46970</v>
      </c>
      <c r="P256" s="123">
        <v>41033</v>
      </c>
    </row>
    <row r="257" spans="1:16" x14ac:dyDescent="0.3">
      <c r="A257">
        <v>46970</v>
      </c>
      <c r="B257">
        <v>46972</v>
      </c>
      <c r="P257" s="121">
        <v>41034</v>
      </c>
    </row>
    <row r="258" spans="1:16" x14ac:dyDescent="0.3">
      <c r="A258">
        <v>46972</v>
      </c>
      <c r="B258">
        <v>46973</v>
      </c>
      <c r="P258" s="123">
        <v>41034</v>
      </c>
    </row>
    <row r="259" spans="1:16" x14ac:dyDescent="0.3">
      <c r="A259">
        <v>46973</v>
      </c>
      <c r="B259">
        <v>46974</v>
      </c>
      <c r="P259" s="121">
        <v>45481</v>
      </c>
    </row>
    <row r="260" spans="1:16" x14ac:dyDescent="0.3">
      <c r="A260">
        <v>46974</v>
      </c>
      <c r="B260">
        <v>46975</v>
      </c>
    </row>
    <row r="261" spans="1:16" x14ac:dyDescent="0.3">
      <c r="A261">
        <v>46975</v>
      </c>
      <c r="B261">
        <v>46976</v>
      </c>
    </row>
    <row r="262" spans="1:16" x14ac:dyDescent="0.3">
      <c r="A262">
        <v>46976</v>
      </c>
      <c r="B262">
        <v>46977</v>
      </c>
    </row>
    <row r="263" spans="1:16" x14ac:dyDescent="0.3">
      <c r="A263">
        <v>46977</v>
      </c>
      <c r="B263">
        <v>46978</v>
      </c>
    </row>
    <row r="264" spans="1:16" x14ac:dyDescent="0.3">
      <c r="A264">
        <v>46978</v>
      </c>
      <c r="B264">
        <v>46979</v>
      </c>
    </row>
    <row r="265" spans="1:16" x14ac:dyDescent="0.3">
      <c r="A265">
        <v>46979</v>
      </c>
      <c r="B265">
        <v>46980</v>
      </c>
    </row>
    <row r="266" spans="1:16" x14ac:dyDescent="0.3">
      <c r="A266">
        <v>46980</v>
      </c>
      <c r="B266">
        <v>46983</v>
      </c>
    </row>
    <row r="267" spans="1:16" x14ac:dyDescent="0.3">
      <c r="A267">
        <v>46983</v>
      </c>
      <c r="B267">
        <v>46985</v>
      </c>
    </row>
    <row r="268" spans="1:16" x14ac:dyDescent="0.3">
      <c r="A268">
        <v>46985</v>
      </c>
      <c r="B268">
        <v>46986</v>
      </c>
    </row>
    <row r="269" spans="1:16" x14ac:dyDescent="0.3">
      <c r="A269">
        <v>46986</v>
      </c>
      <c r="B269">
        <v>46987</v>
      </c>
    </row>
    <row r="270" spans="1:16" x14ac:dyDescent="0.3">
      <c r="A270">
        <v>46987</v>
      </c>
      <c r="B270">
        <v>46988</v>
      </c>
    </row>
    <row r="271" spans="1:16" x14ac:dyDescent="0.3">
      <c r="A271">
        <v>46988</v>
      </c>
      <c r="B271">
        <v>46989</v>
      </c>
    </row>
    <row r="272" spans="1:16" x14ac:dyDescent="0.3">
      <c r="A272">
        <v>46989</v>
      </c>
      <c r="B272">
        <v>46992</v>
      </c>
    </row>
    <row r="273" spans="1:2" x14ac:dyDescent="0.3">
      <c r="A273">
        <v>46992</v>
      </c>
      <c r="B273">
        <v>46993</v>
      </c>
    </row>
    <row r="274" spans="1:2" x14ac:dyDescent="0.3">
      <c r="A274">
        <v>46993</v>
      </c>
      <c r="B274">
        <v>46995</v>
      </c>
    </row>
    <row r="275" spans="1:2" x14ac:dyDescent="0.3">
      <c r="A275">
        <v>46995</v>
      </c>
      <c r="B275">
        <v>46997</v>
      </c>
    </row>
    <row r="276" spans="1:2" x14ac:dyDescent="0.3">
      <c r="A276">
        <v>46997</v>
      </c>
      <c r="B276">
        <v>46998</v>
      </c>
    </row>
    <row r="277" spans="1:2" x14ac:dyDescent="0.3">
      <c r="A277">
        <v>46998</v>
      </c>
      <c r="B277">
        <v>46999</v>
      </c>
    </row>
    <row r="278" spans="1:2" x14ac:dyDescent="0.3">
      <c r="A278">
        <v>46999</v>
      </c>
      <c r="B278">
        <v>47001</v>
      </c>
    </row>
    <row r="279" spans="1:2" x14ac:dyDescent="0.3">
      <c r="A279">
        <v>47001</v>
      </c>
      <c r="B279">
        <v>47002</v>
      </c>
    </row>
    <row r="280" spans="1:2" x14ac:dyDescent="0.3">
      <c r="A280">
        <v>47002</v>
      </c>
      <c r="B280">
        <v>47005</v>
      </c>
    </row>
    <row r="281" spans="1:2" x14ac:dyDescent="0.3">
      <c r="A281">
        <v>47005</v>
      </c>
      <c r="B281">
        <v>47006</v>
      </c>
    </row>
    <row r="282" spans="1:2" x14ac:dyDescent="0.3">
      <c r="A282">
        <v>47006</v>
      </c>
      <c r="B282">
        <v>47007</v>
      </c>
    </row>
    <row r="283" spans="1:2" x14ac:dyDescent="0.3">
      <c r="A283">
        <v>47007</v>
      </c>
      <c r="B283">
        <v>47008</v>
      </c>
    </row>
    <row r="284" spans="1:2" x14ac:dyDescent="0.3">
      <c r="A284">
        <v>47008</v>
      </c>
      <c r="B284">
        <v>47013</v>
      </c>
    </row>
    <row r="285" spans="1:2" x14ac:dyDescent="0.3">
      <c r="A285">
        <v>47013</v>
      </c>
      <c r="B285">
        <v>47014</v>
      </c>
    </row>
    <row r="286" spans="1:2" x14ac:dyDescent="0.3">
      <c r="A286">
        <v>47014</v>
      </c>
      <c r="B286">
        <v>47016</v>
      </c>
    </row>
    <row r="287" spans="1:2" x14ac:dyDescent="0.3">
      <c r="A287">
        <v>47016</v>
      </c>
      <c r="B287">
        <v>47017</v>
      </c>
    </row>
    <row r="288" spans="1:2" x14ac:dyDescent="0.3">
      <c r="A288">
        <v>47017</v>
      </c>
      <c r="B288">
        <v>47019</v>
      </c>
    </row>
    <row r="289" spans="1:2" x14ac:dyDescent="0.3">
      <c r="A289">
        <v>47019</v>
      </c>
      <c r="B289">
        <v>47021</v>
      </c>
    </row>
    <row r="290" spans="1:2" x14ac:dyDescent="0.3">
      <c r="A290">
        <v>47021</v>
      </c>
      <c r="B290">
        <v>47022</v>
      </c>
    </row>
    <row r="291" spans="1:2" x14ac:dyDescent="0.3">
      <c r="A291">
        <v>47022</v>
      </c>
      <c r="B291">
        <v>47023</v>
      </c>
    </row>
    <row r="292" spans="1:2" x14ac:dyDescent="0.3">
      <c r="A292">
        <v>47023</v>
      </c>
      <c r="B292">
        <v>47025</v>
      </c>
    </row>
    <row r="293" spans="1:2" x14ac:dyDescent="0.3">
      <c r="A293">
        <v>47025</v>
      </c>
      <c r="B293">
        <v>47026</v>
      </c>
    </row>
    <row r="294" spans="1:2" x14ac:dyDescent="0.3">
      <c r="A294">
        <v>47026</v>
      </c>
      <c r="B294">
        <v>47027</v>
      </c>
    </row>
    <row r="295" spans="1:2" x14ac:dyDescent="0.3">
      <c r="A295">
        <v>47027</v>
      </c>
      <c r="B295">
        <v>47029</v>
      </c>
    </row>
    <row r="296" spans="1:2" x14ac:dyDescent="0.3">
      <c r="A296">
        <v>47029</v>
      </c>
      <c r="B296">
        <v>47030</v>
      </c>
    </row>
    <row r="297" spans="1:2" x14ac:dyDescent="0.3">
      <c r="A297">
        <v>47030</v>
      </c>
      <c r="B297">
        <v>47033</v>
      </c>
    </row>
    <row r="298" spans="1:2" x14ac:dyDescent="0.3">
      <c r="A298">
        <v>47033</v>
      </c>
      <c r="B298">
        <v>47037</v>
      </c>
    </row>
    <row r="299" spans="1:2" x14ac:dyDescent="0.3">
      <c r="A299">
        <v>47037</v>
      </c>
      <c r="B299">
        <v>47040</v>
      </c>
    </row>
    <row r="300" spans="1:2" x14ac:dyDescent="0.3">
      <c r="A300">
        <v>47040</v>
      </c>
      <c r="B300">
        <v>47042</v>
      </c>
    </row>
    <row r="301" spans="1:2" x14ac:dyDescent="0.3">
      <c r="A301">
        <v>47042</v>
      </c>
      <c r="B301">
        <v>47043</v>
      </c>
    </row>
    <row r="302" spans="1:2" x14ac:dyDescent="0.3">
      <c r="A302">
        <v>47043</v>
      </c>
      <c r="B302">
        <v>47044</v>
      </c>
    </row>
    <row r="303" spans="1:2" x14ac:dyDescent="0.3">
      <c r="A303">
        <v>47044</v>
      </c>
      <c r="B303">
        <v>47045</v>
      </c>
    </row>
    <row r="304" spans="1:2" x14ac:dyDescent="0.3">
      <c r="A304">
        <v>47045</v>
      </c>
      <c r="B304">
        <v>47046</v>
      </c>
    </row>
    <row r="305" spans="1:2" x14ac:dyDescent="0.3">
      <c r="A305">
        <v>47046</v>
      </c>
      <c r="B305">
        <v>47047</v>
      </c>
    </row>
    <row r="306" spans="1:2" x14ac:dyDescent="0.3">
      <c r="A306">
        <v>47047</v>
      </c>
      <c r="B306">
        <v>47048</v>
      </c>
    </row>
    <row r="307" spans="1:2" x14ac:dyDescent="0.3">
      <c r="A307">
        <v>47048</v>
      </c>
      <c r="B307">
        <v>47049</v>
      </c>
    </row>
    <row r="308" spans="1:2" x14ac:dyDescent="0.3">
      <c r="A308">
        <v>47049</v>
      </c>
      <c r="B308">
        <v>47050</v>
      </c>
    </row>
    <row r="309" spans="1:2" x14ac:dyDescent="0.3">
      <c r="A309">
        <v>47050</v>
      </c>
      <c r="B309">
        <v>47051</v>
      </c>
    </row>
    <row r="310" spans="1:2" x14ac:dyDescent="0.3">
      <c r="A310">
        <v>47051</v>
      </c>
      <c r="B310">
        <v>47052</v>
      </c>
    </row>
    <row r="311" spans="1:2" x14ac:dyDescent="0.3">
      <c r="A311">
        <v>47052</v>
      </c>
      <c r="B311">
        <v>47053</v>
      </c>
    </row>
    <row r="312" spans="1:2" x14ac:dyDescent="0.3">
      <c r="A312">
        <v>47053</v>
      </c>
      <c r="B312">
        <v>47054</v>
      </c>
    </row>
    <row r="313" spans="1:2" x14ac:dyDescent="0.3">
      <c r="A313">
        <v>47054</v>
      </c>
      <c r="B313">
        <v>47055</v>
      </c>
    </row>
    <row r="314" spans="1:2" x14ac:dyDescent="0.3">
      <c r="A314">
        <v>47055</v>
      </c>
      <c r="B314">
        <v>47056</v>
      </c>
    </row>
    <row r="315" spans="1:2" x14ac:dyDescent="0.3">
      <c r="A315">
        <v>47056</v>
      </c>
      <c r="B315">
        <v>47057</v>
      </c>
    </row>
    <row r="316" spans="1:2" x14ac:dyDescent="0.3">
      <c r="A316">
        <v>47057</v>
      </c>
      <c r="B316">
        <v>47058</v>
      </c>
    </row>
    <row r="317" spans="1:2" x14ac:dyDescent="0.3">
      <c r="A317">
        <v>47058</v>
      </c>
      <c r="B317">
        <v>47059</v>
      </c>
    </row>
    <row r="318" spans="1:2" x14ac:dyDescent="0.3">
      <c r="A318">
        <v>47059</v>
      </c>
      <c r="B318">
        <v>47060</v>
      </c>
    </row>
    <row r="319" spans="1:2" x14ac:dyDescent="0.3">
      <c r="A319">
        <v>47060</v>
      </c>
      <c r="B319">
        <v>47061</v>
      </c>
    </row>
    <row r="320" spans="1:2" x14ac:dyDescent="0.3">
      <c r="A320">
        <v>47061</v>
      </c>
      <c r="B320">
        <v>47062</v>
      </c>
    </row>
    <row r="321" spans="1:2" x14ac:dyDescent="0.3">
      <c r="A321">
        <v>47062</v>
      </c>
      <c r="B321">
        <v>47063</v>
      </c>
    </row>
    <row r="322" spans="1:2" x14ac:dyDescent="0.3">
      <c r="A322">
        <v>47063</v>
      </c>
      <c r="B322">
        <v>47064</v>
      </c>
    </row>
    <row r="323" spans="1:2" x14ac:dyDescent="0.3">
      <c r="A323">
        <v>47064</v>
      </c>
      <c r="B323">
        <v>47709</v>
      </c>
    </row>
    <row r="324" spans="1:2" x14ac:dyDescent="0.3">
      <c r="A324">
        <v>47709</v>
      </c>
      <c r="B324">
        <v>47711</v>
      </c>
    </row>
    <row r="325" spans="1:2" x14ac:dyDescent="0.3">
      <c r="A325">
        <v>47711</v>
      </c>
      <c r="B325">
        <v>47733</v>
      </c>
    </row>
    <row r="326" spans="1:2" x14ac:dyDescent="0.3">
      <c r="A326">
        <v>47733</v>
      </c>
      <c r="B326">
        <v>47772</v>
      </c>
    </row>
    <row r="327" spans="1:2" x14ac:dyDescent="0.3">
      <c r="A327">
        <v>47772</v>
      </c>
      <c r="B327">
        <v>47773</v>
      </c>
    </row>
    <row r="328" spans="1:2" x14ac:dyDescent="0.3">
      <c r="A328">
        <v>47773</v>
      </c>
      <c r="B328">
        <v>47776</v>
      </c>
    </row>
    <row r="329" spans="1:2" x14ac:dyDescent="0.3">
      <c r="A329">
        <v>47776</v>
      </c>
      <c r="B329">
        <v>47782</v>
      </c>
    </row>
    <row r="330" spans="1:2" x14ac:dyDescent="0.3">
      <c r="A330">
        <v>47782</v>
      </c>
      <c r="B330">
        <v>47783</v>
      </c>
    </row>
    <row r="331" spans="1:2" x14ac:dyDescent="0.3">
      <c r="A331">
        <v>47783</v>
      </c>
      <c r="B331">
        <v>48061</v>
      </c>
    </row>
    <row r="332" spans="1:2" x14ac:dyDescent="0.3">
      <c r="A332">
        <v>48061</v>
      </c>
      <c r="B332">
        <v>48062</v>
      </c>
    </row>
    <row r="333" spans="1:2" x14ac:dyDescent="0.3">
      <c r="A333">
        <v>48062</v>
      </c>
      <c r="B333">
        <v>48063</v>
      </c>
    </row>
    <row r="334" spans="1:2" x14ac:dyDescent="0.3">
      <c r="A334">
        <v>48063</v>
      </c>
      <c r="B334">
        <v>48064</v>
      </c>
    </row>
    <row r="335" spans="1:2" x14ac:dyDescent="0.3">
      <c r="A335">
        <v>48064</v>
      </c>
      <c r="B335">
        <v>48076</v>
      </c>
    </row>
    <row r="336" spans="1:2" x14ac:dyDescent="0.3">
      <c r="A336">
        <v>48076</v>
      </c>
      <c r="B336">
        <v>48077</v>
      </c>
    </row>
    <row r="337" spans="1:2" x14ac:dyDescent="0.3">
      <c r="A337">
        <v>48077</v>
      </c>
      <c r="B337">
        <v>48078</v>
      </c>
    </row>
    <row r="338" spans="1:2" x14ac:dyDescent="0.3">
      <c r="A338">
        <v>48078</v>
      </c>
      <c r="B338">
        <v>48079</v>
      </c>
    </row>
    <row r="339" spans="1:2" x14ac:dyDescent="0.3">
      <c r="A339">
        <v>48079</v>
      </c>
      <c r="B339">
        <v>48080</v>
      </c>
    </row>
    <row r="340" spans="1:2" x14ac:dyDescent="0.3">
      <c r="A340">
        <v>48080</v>
      </c>
      <c r="B340">
        <v>48081</v>
      </c>
    </row>
    <row r="341" spans="1:2" x14ac:dyDescent="0.3">
      <c r="A341">
        <v>48081</v>
      </c>
      <c r="B341">
        <v>48082</v>
      </c>
    </row>
    <row r="342" spans="1:2" x14ac:dyDescent="0.3">
      <c r="A342">
        <v>48082</v>
      </c>
      <c r="B342">
        <v>48084</v>
      </c>
    </row>
    <row r="343" spans="1:2" x14ac:dyDescent="0.3">
      <c r="A343">
        <v>48084</v>
      </c>
      <c r="B343">
        <v>48106</v>
      </c>
    </row>
    <row r="344" spans="1:2" x14ac:dyDescent="0.3">
      <c r="A344">
        <v>48106</v>
      </c>
      <c r="B344">
        <v>48107</v>
      </c>
    </row>
    <row r="345" spans="1:2" x14ac:dyDescent="0.3">
      <c r="A345">
        <v>48107</v>
      </c>
      <c r="B345">
        <v>48108</v>
      </c>
    </row>
    <row r="346" spans="1:2" x14ac:dyDescent="0.3">
      <c r="A346">
        <v>48108</v>
      </c>
      <c r="B346">
        <v>48109</v>
      </c>
    </row>
    <row r="347" spans="1:2" x14ac:dyDescent="0.3">
      <c r="A347">
        <v>48109</v>
      </c>
      <c r="B347">
        <v>48110</v>
      </c>
    </row>
    <row r="348" spans="1:2" x14ac:dyDescent="0.3">
      <c r="A348">
        <v>48110</v>
      </c>
      <c r="B348">
        <v>48111</v>
      </c>
    </row>
    <row r="349" spans="1:2" x14ac:dyDescent="0.3">
      <c r="A349">
        <v>48111</v>
      </c>
      <c r="B349">
        <v>48112</v>
      </c>
    </row>
    <row r="350" spans="1:2" x14ac:dyDescent="0.3">
      <c r="A350">
        <v>48112</v>
      </c>
      <c r="B350">
        <v>48114</v>
      </c>
    </row>
    <row r="351" spans="1:2" x14ac:dyDescent="0.3">
      <c r="A351">
        <v>48114</v>
      </c>
      <c r="B351">
        <v>48115</v>
      </c>
    </row>
    <row r="352" spans="1:2" x14ac:dyDescent="0.3">
      <c r="A352">
        <v>48115</v>
      </c>
      <c r="B352">
        <v>48116</v>
      </c>
    </row>
    <row r="353" spans="1:2" x14ac:dyDescent="0.3">
      <c r="A353">
        <v>48116</v>
      </c>
      <c r="B353">
        <v>48117</v>
      </c>
    </row>
    <row r="354" spans="1:2" x14ac:dyDescent="0.3">
      <c r="A354">
        <v>48117</v>
      </c>
      <c r="B354">
        <v>48118</v>
      </c>
    </row>
    <row r="355" spans="1:2" x14ac:dyDescent="0.3">
      <c r="A355">
        <v>48118</v>
      </c>
      <c r="B355">
        <v>48120</v>
      </c>
    </row>
    <row r="356" spans="1:2" x14ac:dyDescent="0.3">
      <c r="A356">
        <v>48120</v>
      </c>
      <c r="B356">
        <v>48125</v>
      </c>
    </row>
    <row r="357" spans="1:2" x14ac:dyDescent="0.3">
      <c r="A357">
        <v>48125</v>
      </c>
      <c r="B357">
        <v>48233</v>
      </c>
    </row>
    <row r="358" spans="1:2" x14ac:dyDescent="0.3">
      <c r="A358">
        <v>48233</v>
      </c>
      <c r="B358">
        <v>48234</v>
      </c>
    </row>
    <row r="359" spans="1:2" x14ac:dyDescent="0.3">
      <c r="A359">
        <v>48234</v>
      </c>
      <c r="B359">
        <v>48235</v>
      </c>
    </row>
    <row r="360" spans="1:2" x14ac:dyDescent="0.3">
      <c r="A360">
        <v>48235</v>
      </c>
      <c r="B360">
        <v>48236</v>
      </c>
    </row>
    <row r="361" spans="1:2" x14ac:dyDescent="0.3">
      <c r="A361">
        <v>48236</v>
      </c>
      <c r="B361">
        <v>48237</v>
      </c>
    </row>
    <row r="362" spans="1:2" x14ac:dyDescent="0.3">
      <c r="A362">
        <v>48237</v>
      </c>
      <c r="B362">
        <v>48238</v>
      </c>
    </row>
    <row r="363" spans="1:2" x14ac:dyDescent="0.3">
      <c r="A363">
        <v>48238</v>
      </c>
      <c r="B363">
        <v>48239</v>
      </c>
    </row>
    <row r="364" spans="1:2" x14ac:dyDescent="0.3">
      <c r="A364">
        <v>48239</v>
      </c>
      <c r="B364">
        <v>48240</v>
      </c>
    </row>
    <row r="365" spans="1:2" x14ac:dyDescent="0.3">
      <c r="A365">
        <v>48240</v>
      </c>
      <c r="B365">
        <v>48241</v>
      </c>
    </row>
    <row r="366" spans="1:2" x14ac:dyDescent="0.3">
      <c r="A366">
        <v>48241</v>
      </c>
      <c r="B366">
        <v>48244</v>
      </c>
    </row>
    <row r="367" spans="1:2" x14ac:dyDescent="0.3">
      <c r="A367">
        <v>48244</v>
      </c>
      <c r="B367">
        <v>48245</v>
      </c>
    </row>
    <row r="368" spans="1:2" x14ac:dyDescent="0.3">
      <c r="A368">
        <v>48245</v>
      </c>
      <c r="B368">
        <v>48246</v>
      </c>
    </row>
    <row r="369" spans="1:2" x14ac:dyDescent="0.3">
      <c r="A369">
        <v>48246</v>
      </c>
      <c r="B369">
        <v>48249</v>
      </c>
    </row>
    <row r="370" spans="1:2" x14ac:dyDescent="0.3">
      <c r="A370">
        <v>48249</v>
      </c>
      <c r="B370">
        <v>48250</v>
      </c>
    </row>
    <row r="371" spans="1:2" x14ac:dyDescent="0.3">
      <c r="A371">
        <v>48250</v>
      </c>
      <c r="B371">
        <v>48252</v>
      </c>
    </row>
    <row r="372" spans="1:2" x14ac:dyDescent="0.3">
      <c r="A372">
        <v>48252</v>
      </c>
      <c r="B372">
        <v>48254</v>
      </c>
    </row>
    <row r="373" spans="1:2" x14ac:dyDescent="0.3">
      <c r="A373">
        <v>48254</v>
      </c>
      <c r="B373">
        <v>48255</v>
      </c>
    </row>
    <row r="374" spans="1:2" x14ac:dyDescent="0.3">
      <c r="A374">
        <v>48255</v>
      </c>
      <c r="B374">
        <v>48264</v>
      </c>
    </row>
    <row r="375" spans="1:2" x14ac:dyDescent="0.3">
      <c r="A375">
        <v>48264</v>
      </c>
      <c r="B375">
        <v>48265</v>
      </c>
    </row>
    <row r="376" spans="1:2" x14ac:dyDescent="0.3">
      <c r="A376">
        <v>48265</v>
      </c>
      <c r="B376">
        <v>48266</v>
      </c>
    </row>
    <row r="377" spans="1:2" x14ac:dyDescent="0.3">
      <c r="A377">
        <v>48266</v>
      </c>
      <c r="B377">
        <v>48269</v>
      </c>
    </row>
    <row r="378" spans="1:2" x14ac:dyDescent="0.3">
      <c r="A378">
        <v>48269</v>
      </c>
      <c r="B378">
        <v>48270</v>
      </c>
    </row>
    <row r="379" spans="1:2" x14ac:dyDescent="0.3">
      <c r="A379">
        <v>48270</v>
      </c>
      <c r="B379">
        <v>48271</v>
      </c>
    </row>
    <row r="380" spans="1:2" x14ac:dyDescent="0.3">
      <c r="A380">
        <v>48271</v>
      </c>
      <c r="B380">
        <v>48273</v>
      </c>
    </row>
    <row r="381" spans="1:2" x14ac:dyDescent="0.3">
      <c r="A381">
        <v>48273</v>
      </c>
      <c r="B381">
        <v>48275</v>
      </c>
    </row>
    <row r="382" spans="1:2" x14ac:dyDescent="0.3">
      <c r="A382">
        <v>48275</v>
      </c>
      <c r="B382">
        <v>48278</v>
      </c>
    </row>
    <row r="383" spans="1:2" x14ac:dyDescent="0.3">
      <c r="A383">
        <v>48278</v>
      </c>
      <c r="B383">
        <v>48293</v>
      </c>
    </row>
    <row r="384" spans="1:2" x14ac:dyDescent="0.3">
      <c r="A384">
        <v>48293</v>
      </c>
      <c r="B384">
        <v>48303</v>
      </c>
    </row>
    <row r="385" spans="1:2" x14ac:dyDescent="0.3">
      <c r="A385">
        <v>48303</v>
      </c>
      <c r="B385">
        <v>48304</v>
      </c>
    </row>
    <row r="386" spans="1:2" x14ac:dyDescent="0.3">
      <c r="A386">
        <v>48304</v>
      </c>
      <c r="B386">
        <v>48318</v>
      </c>
    </row>
    <row r="387" spans="1:2" x14ac:dyDescent="0.3">
      <c r="A387">
        <v>48318</v>
      </c>
      <c r="B387">
        <v>48319</v>
      </c>
    </row>
    <row r="388" spans="1:2" x14ac:dyDescent="0.3">
      <c r="A388">
        <v>48319</v>
      </c>
      <c r="B388">
        <v>48320</v>
      </c>
    </row>
    <row r="389" spans="1:2" x14ac:dyDescent="0.3">
      <c r="A389">
        <v>48320</v>
      </c>
      <c r="B389">
        <v>48321</v>
      </c>
    </row>
    <row r="390" spans="1:2" x14ac:dyDescent="0.3">
      <c r="A390">
        <v>48321</v>
      </c>
      <c r="B390">
        <v>48323</v>
      </c>
    </row>
    <row r="391" spans="1:2" x14ac:dyDescent="0.3">
      <c r="A391">
        <v>48323</v>
      </c>
      <c r="B391">
        <v>48324</v>
      </c>
    </row>
    <row r="392" spans="1:2" x14ac:dyDescent="0.3">
      <c r="A392">
        <v>48324</v>
      </c>
      <c r="B392">
        <v>48327</v>
      </c>
    </row>
    <row r="393" spans="1:2" x14ac:dyDescent="0.3">
      <c r="A393">
        <v>48327</v>
      </c>
      <c r="B393">
        <v>48328</v>
      </c>
    </row>
    <row r="394" spans="1:2" x14ac:dyDescent="0.3">
      <c r="A394">
        <v>48328</v>
      </c>
      <c r="B394">
        <v>48329</v>
      </c>
    </row>
    <row r="395" spans="1:2" x14ac:dyDescent="0.3">
      <c r="A395">
        <v>48329</v>
      </c>
      <c r="B395">
        <v>48331</v>
      </c>
    </row>
    <row r="396" spans="1:2" x14ac:dyDescent="0.3">
      <c r="A396">
        <v>48331</v>
      </c>
      <c r="B396">
        <v>48332</v>
      </c>
    </row>
    <row r="397" spans="1:2" x14ac:dyDescent="0.3">
      <c r="A397">
        <v>48332</v>
      </c>
      <c r="B397">
        <v>48333</v>
      </c>
    </row>
    <row r="398" spans="1:2" x14ac:dyDescent="0.3">
      <c r="A398">
        <v>48333</v>
      </c>
      <c r="B398">
        <v>48351</v>
      </c>
    </row>
    <row r="399" spans="1:2" x14ac:dyDescent="0.3">
      <c r="A399">
        <v>48351</v>
      </c>
      <c r="B399">
        <v>48352</v>
      </c>
    </row>
    <row r="400" spans="1:2" x14ac:dyDescent="0.3">
      <c r="A400">
        <v>48352</v>
      </c>
      <c r="B400">
        <v>48353</v>
      </c>
    </row>
    <row r="401" spans="1:2" x14ac:dyDescent="0.3">
      <c r="A401">
        <v>48353</v>
      </c>
      <c r="B401">
        <v>48354</v>
      </c>
    </row>
    <row r="402" spans="1:2" x14ac:dyDescent="0.3">
      <c r="A402">
        <v>48354</v>
      </c>
      <c r="B402">
        <v>48355</v>
      </c>
    </row>
    <row r="403" spans="1:2" x14ac:dyDescent="0.3">
      <c r="A403">
        <v>48355</v>
      </c>
      <c r="B403">
        <v>48356</v>
      </c>
    </row>
    <row r="404" spans="1:2" x14ac:dyDescent="0.3">
      <c r="A404">
        <v>48356</v>
      </c>
      <c r="B404">
        <v>48369</v>
      </c>
    </row>
    <row r="405" spans="1:2" x14ac:dyDescent="0.3">
      <c r="A405">
        <v>48369</v>
      </c>
      <c r="B405">
        <v>48370</v>
      </c>
    </row>
    <row r="406" spans="1:2" x14ac:dyDescent="0.3">
      <c r="A406">
        <v>48370</v>
      </c>
      <c r="B406">
        <v>48371</v>
      </c>
    </row>
    <row r="407" spans="1:2" x14ac:dyDescent="0.3">
      <c r="A407">
        <v>48371</v>
      </c>
      <c r="B407">
        <v>48372</v>
      </c>
    </row>
    <row r="408" spans="1:2" x14ac:dyDescent="0.3">
      <c r="A408">
        <v>48372</v>
      </c>
      <c r="B408">
        <v>48373</v>
      </c>
    </row>
    <row r="409" spans="1:2" x14ac:dyDescent="0.3">
      <c r="A409">
        <v>48373</v>
      </c>
      <c r="B409">
        <v>48374</v>
      </c>
    </row>
    <row r="410" spans="1:2" x14ac:dyDescent="0.3">
      <c r="A410">
        <v>48374</v>
      </c>
      <c r="B410">
        <v>48375</v>
      </c>
    </row>
    <row r="411" spans="1:2" x14ac:dyDescent="0.3">
      <c r="A411">
        <v>48375</v>
      </c>
      <c r="B411">
        <v>48376</v>
      </c>
    </row>
    <row r="412" spans="1:2" x14ac:dyDescent="0.3">
      <c r="A412">
        <v>48376</v>
      </c>
      <c r="B412">
        <v>48377</v>
      </c>
    </row>
    <row r="413" spans="1:2" x14ac:dyDescent="0.3">
      <c r="A413">
        <v>48377</v>
      </c>
      <c r="B413">
        <v>48378</v>
      </c>
    </row>
    <row r="414" spans="1:2" x14ac:dyDescent="0.3">
      <c r="A414">
        <v>48378</v>
      </c>
      <c r="B414">
        <v>48379</v>
      </c>
    </row>
    <row r="415" spans="1:2" x14ac:dyDescent="0.3">
      <c r="A415">
        <v>48379</v>
      </c>
      <c r="B415">
        <v>48380</v>
      </c>
    </row>
    <row r="416" spans="1:2" x14ac:dyDescent="0.3">
      <c r="A416">
        <v>48380</v>
      </c>
      <c r="B416">
        <v>48381</v>
      </c>
    </row>
    <row r="417" spans="1:2" x14ac:dyDescent="0.3">
      <c r="A417">
        <v>48381</v>
      </c>
      <c r="B417">
        <v>48382</v>
      </c>
    </row>
    <row r="418" spans="1:2" x14ac:dyDescent="0.3">
      <c r="A418">
        <v>48382</v>
      </c>
      <c r="B418">
        <v>48383</v>
      </c>
    </row>
    <row r="419" spans="1:2" x14ac:dyDescent="0.3">
      <c r="A419">
        <v>48383</v>
      </c>
      <c r="B419">
        <v>48384</v>
      </c>
    </row>
    <row r="420" spans="1:2" x14ac:dyDescent="0.3">
      <c r="A420">
        <v>48384</v>
      </c>
      <c r="B420">
        <v>48385</v>
      </c>
    </row>
    <row r="421" spans="1:2" x14ac:dyDescent="0.3">
      <c r="A421">
        <v>48385</v>
      </c>
      <c r="B421">
        <v>48386</v>
      </c>
    </row>
    <row r="422" spans="1:2" x14ac:dyDescent="0.3">
      <c r="A422">
        <v>48386</v>
      </c>
      <c r="B422">
        <v>48387</v>
      </c>
    </row>
    <row r="423" spans="1:2" x14ac:dyDescent="0.3">
      <c r="A423">
        <v>48387</v>
      </c>
      <c r="B423">
        <v>48388</v>
      </c>
    </row>
    <row r="424" spans="1:2" x14ac:dyDescent="0.3">
      <c r="A424">
        <v>48388</v>
      </c>
      <c r="B424">
        <v>48389</v>
      </c>
    </row>
    <row r="425" spans="1:2" x14ac:dyDescent="0.3">
      <c r="A425">
        <v>48389</v>
      </c>
      <c r="B425">
        <v>48390</v>
      </c>
    </row>
    <row r="426" spans="1:2" x14ac:dyDescent="0.3">
      <c r="A426">
        <v>48390</v>
      </c>
      <c r="B426">
        <v>48391</v>
      </c>
    </row>
    <row r="427" spans="1:2" x14ac:dyDescent="0.3">
      <c r="A427">
        <v>48391</v>
      </c>
      <c r="B427">
        <v>48392</v>
      </c>
    </row>
    <row r="428" spans="1:2" x14ac:dyDescent="0.3">
      <c r="A428">
        <v>48392</v>
      </c>
      <c r="B428">
        <v>48393</v>
      </c>
    </row>
    <row r="429" spans="1:2" x14ac:dyDescent="0.3">
      <c r="A429">
        <v>48393</v>
      </c>
      <c r="B429">
        <v>48394</v>
      </c>
    </row>
    <row r="430" spans="1:2" x14ac:dyDescent="0.3">
      <c r="A430">
        <v>48394</v>
      </c>
      <c r="B430">
        <v>48395</v>
      </c>
    </row>
    <row r="431" spans="1:2" x14ac:dyDescent="0.3">
      <c r="A431">
        <v>48395</v>
      </c>
      <c r="B431">
        <v>48396</v>
      </c>
    </row>
    <row r="432" spans="1:2" x14ac:dyDescent="0.3">
      <c r="A432">
        <v>48396</v>
      </c>
      <c r="B432">
        <v>48397</v>
      </c>
    </row>
    <row r="433" spans="1:2" x14ac:dyDescent="0.3">
      <c r="A433">
        <v>48397</v>
      </c>
      <c r="B433">
        <v>48446</v>
      </c>
    </row>
    <row r="434" spans="1:2" x14ac:dyDescent="0.3">
      <c r="A434">
        <v>48446</v>
      </c>
      <c r="B434">
        <v>48447</v>
      </c>
    </row>
    <row r="435" spans="1:2" x14ac:dyDescent="0.3">
      <c r="A435">
        <v>48447</v>
      </c>
      <c r="B435">
        <v>48451</v>
      </c>
    </row>
    <row r="436" spans="1:2" x14ac:dyDescent="0.3">
      <c r="A436">
        <v>48451</v>
      </c>
      <c r="B436">
        <v>48452</v>
      </c>
    </row>
    <row r="437" spans="1:2" x14ac:dyDescent="0.3">
      <c r="A437">
        <v>48452</v>
      </c>
      <c r="B437">
        <v>48459</v>
      </c>
    </row>
    <row r="438" spans="1:2" x14ac:dyDescent="0.3">
      <c r="A438">
        <v>48459</v>
      </c>
      <c r="B438">
        <v>48465</v>
      </c>
    </row>
    <row r="439" spans="1:2" x14ac:dyDescent="0.3">
      <c r="A439">
        <v>48465</v>
      </c>
      <c r="B439">
        <v>48466</v>
      </c>
    </row>
    <row r="440" spans="1:2" x14ac:dyDescent="0.3">
      <c r="A440">
        <v>48466</v>
      </c>
      <c r="B440">
        <v>48474</v>
      </c>
    </row>
    <row r="441" spans="1:2" x14ac:dyDescent="0.3">
      <c r="A441">
        <v>48474</v>
      </c>
      <c r="B441">
        <v>48475</v>
      </c>
    </row>
    <row r="442" spans="1:2" x14ac:dyDescent="0.3">
      <c r="A442">
        <v>48475</v>
      </c>
      <c r="B442">
        <v>48476</v>
      </c>
    </row>
    <row r="443" spans="1:2" x14ac:dyDescent="0.3">
      <c r="A443">
        <v>48476</v>
      </c>
      <c r="B443">
        <v>48477</v>
      </c>
    </row>
    <row r="444" spans="1:2" x14ac:dyDescent="0.3">
      <c r="A444">
        <v>48477</v>
      </c>
      <c r="B444">
        <v>48478</v>
      </c>
    </row>
    <row r="445" spans="1:2" x14ac:dyDescent="0.3">
      <c r="A445">
        <v>48478</v>
      </c>
      <c r="B445">
        <v>48479</v>
      </c>
    </row>
    <row r="446" spans="1:2" x14ac:dyDescent="0.3">
      <c r="A446">
        <v>48479</v>
      </c>
      <c r="B446">
        <v>48480</v>
      </c>
    </row>
    <row r="447" spans="1:2" x14ac:dyDescent="0.3">
      <c r="A447">
        <v>48480</v>
      </c>
      <c r="B447">
        <v>48481</v>
      </c>
    </row>
    <row r="448" spans="1:2" x14ac:dyDescent="0.3">
      <c r="A448">
        <v>48481</v>
      </c>
      <c r="B448">
        <v>48482</v>
      </c>
    </row>
    <row r="449" spans="1:2" x14ac:dyDescent="0.3">
      <c r="A449">
        <v>48482</v>
      </c>
      <c r="B449">
        <v>48483</v>
      </c>
    </row>
    <row r="450" spans="1:2" x14ac:dyDescent="0.3">
      <c r="A450">
        <v>48483</v>
      </c>
      <c r="B450">
        <v>48484</v>
      </c>
    </row>
    <row r="451" spans="1:2" x14ac:dyDescent="0.3">
      <c r="A451">
        <v>48484</v>
      </c>
      <c r="B451">
        <v>48485</v>
      </c>
    </row>
    <row r="452" spans="1:2" x14ac:dyDescent="0.3">
      <c r="A452">
        <v>48485</v>
      </c>
      <c r="B452">
        <v>48486</v>
      </c>
    </row>
    <row r="453" spans="1:2" x14ac:dyDescent="0.3">
      <c r="A453">
        <v>48486</v>
      </c>
      <c r="B453">
        <v>48490</v>
      </c>
    </row>
    <row r="454" spans="1:2" x14ac:dyDescent="0.3">
      <c r="A454">
        <v>48490</v>
      </c>
      <c r="B454">
        <v>48491</v>
      </c>
    </row>
    <row r="455" spans="1:2" x14ac:dyDescent="0.3">
      <c r="A455">
        <v>48491</v>
      </c>
      <c r="B455">
        <v>48492</v>
      </c>
    </row>
    <row r="456" spans="1:2" x14ac:dyDescent="0.3">
      <c r="A456">
        <v>48492</v>
      </c>
      <c r="B456">
        <v>48493</v>
      </c>
    </row>
    <row r="457" spans="1:2" x14ac:dyDescent="0.3">
      <c r="A457">
        <v>48493</v>
      </c>
      <c r="B457">
        <v>48494</v>
      </c>
    </row>
    <row r="458" spans="1:2" x14ac:dyDescent="0.3">
      <c r="A458">
        <v>48494</v>
      </c>
      <c r="B458">
        <v>48495</v>
      </c>
    </row>
    <row r="459" spans="1:2" x14ac:dyDescent="0.3">
      <c r="A459">
        <v>48495</v>
      </c>
      <c r="B459">
        <v>48496</v>
      </c>
    </row>
    <row r="460" spans="1:2" x14ac:dyDescent="0.3">
      <c r="A460">
        <v>48496</v>
      </c>
      <c r="B460">
        <v>48497</v>
      </c>
    </row>
    <row r="461" spans="1:2" x14ac:dyDescent="0.3">
      <c r="A461">
        <v>48497</v>
      </c>
      <c r="B461">
        <v>48498</v>
      </c>
    </row>
    <row r="462" spans="1:2" x14ac:dyDescent="0.3">
      <c r="A462">
        <v>48498</v>
      </c>
      <c r="B462">
        <v>48500</v>
      </c>
    </row>
    <row r="463" spans="1:2" x14ac:dyDescent="0.3">
      <c r="A463">
        <v>48500</v>
      </c>
      <c r="B463">
        <v>48503</v>
      </c>
    </row>
    <row r="464" spans="1:2" x14ac:dyDescent="0.3">
      <c r="A464">
        <v>48503</v>
      </c>
      <c r="B464">
        <v>48504</v>
      </c>
    </row>
    <row r="465" spans="1:2" x14ac:dyDescent="0.3">
      <c r="A465">
        <v>48504</v>
      </c>
      <c r="B465">
        <v>48505</v>
      </c>
    </row>
    <row r="466" spans="1:2" x14ac:dyDescent="0.3">
      <c r="A466">
        <v>48505</v>
      </c>
      <c r="B466">
        <v>48506</v>
      </c>
    </row>
    <row r="467" spans="1:2" x14ac:dyDescent="0.3">
      <c r="A467">
        <v>48506</v>
      </c>
      <c r="B467">
        <v>48507</v>
      </c>
    </row>
    <row r="468" spans="1:2" x14ac:dyDescent="0.3">
      <c r="A468">
        <v>48507</v>
      </c>
      <c r="B468">
        <v>48513</v>
      </c>
    </row>
    <row r="469" spans="1:2" x14ac:dyDescent="0.3">
      <c r="A469">
        <v>48513</v>
      </c>
      <c r="B469">
        <v>48515</v>
      </c>
    </row>
    <row r="470" spans="1:2" x14ac:dyDescent="0.3">
      <c r="A470">
        <v>48515</v>
      </c>
      <c r="B470">
        <v>48516</v>
      </c>
    </row>
    <row r="471" spans="1:2" x14ac:dyDescent="0.3">
      <c r="A471">
        <v>48516</v>
      </c>
      <c r="B471">
        <v>48517</v>
      </c>
    </row>
    <row r="472" spans="1:2" x14ac:dyDescent="0.3">
      <c r="A472">
        <v>48517</v>
      </c>
      <c r="B472">
        <v>48519</v>
      </c>
    </row>
    <row r="473" spans="1:2" x14ac:dyDescent="0.3">
      <c r="A473">
        <v>48519</v>
      </c>
      <c r="B473">
        <v>48521</v>
      </c>
    </row>
    <row r="474" spans="1:2" x14ac:dyDescent="0.3">
      <c r="A474">
        <v>48521</v>
      </c>
      <c r="B474">
        <v>48522</v>
      </c>
    </row>
    <row r="475" spans="1:2" x14ac:dyDescent="0.3">
      <c r="A475">
        <v>48522</v>
      </c>
      <c r="B475">
        <v>48523</v>
      </c>
    </row>
    <row r="476" spans="1:2" x14ac:dyDescent="0.3">
      <c r="A476">
        <v>48523</v>
      </c>
      <c r="B476">
        <v>48526</v>
      </c>
    </row>
    <row r="477" spans="1:2" x14ac:dyDescent="0.3">
      <c r="A477">
        <v>48526</v>
      </c>
      <c r="B477">
        <v>48527</v>
      </c>
    </row>
    <row r="478" spans="1:2" x14ac:dyDescent="0.3">
      <c r="A478">
        <v>48527</v>
      </c>
      <c r="B478">
        <v>48529</v>
      </c>
    </row>
    <row r="479" spans="1:2" x14ac:dyDescent="0.3">
      <c r="A479">
        <v>48529</v>
      </c>
      <c r="B479">
        <v>48532</v>
      </c>
    </row>
    <row r="480" spans="1:2" x14ac:dyDescent="0.3">
      <c r="A480">
        <v>48532</v>
      </c>
      <c r="B480">
        <v>48535</v>
      </c>
    </row>
    <row r="481" spans="1:2" x14ac:dyDescent="0.3">
      <c r="A481">
        <v>48535</v>
      </c>
      <c r="B481">
        <v>48536</v>
      </c>
    </row>
    <row r="482" spans="1:2" x14ac:dyDescent="0.3">
      <c r="A482">
        <v>48536</v>
      </c>
      <c r="B482">
        <v>48537</v>
      </c>
    </row>
    <row r="483" spans="1:2" x14ac:dyDescent="0.3">
      <c r="A483">
        <v>48537</v>
      </c>
      <c r="B483">
        <v>48538</v>
      </c>
    </row>
    <row r="484" spans="1:2" x14ac:dyDescent="0.3">
      <c r="A484">
        <v>48538</v>
      </c>
      <c r="B484">
        <v>48540</v>
      </c>
    </row>
    <row r="485" spans="1:2" x14ac:dyDescent="0.3">
      <c r="A485">
        <v>48540</v>
      </c>
      <c r="B485">
        <v>48541</v>
      </c>
    </row>
    <row r="486" spans="1:2" x14ac:dyDescent="0.3">
      <c r="A486">
        <v>48541</v>
      </c>
      <c r="B486">
        <v>48549</v>
      </c>
    </row>
    <row r="487" spans="1:2" x14ac:dyDescent="0.3">
      <c r="A487">
        <v>48549</v>
      </c>
      <c r="B487">
        <v>48554</v>
      </c>
    </row>
    <row r="488" spans="1:2" x14ac:dyDescent="0.3">
      <c r="A488">
        <v>48554</v>
      </c>
      <c r="B488">
        <v>48556</v>
      </c>
    </row>
    <row r="489" spans="1:2" x14ac:dyDescent="0.3">
      <c r="A489">
        <v>48556</v>
      </c>
      <c r="B489">
        <v>48559</v>
      </c>
    </row>
    <row r="490" spans="1:2" x14ac:dyDescent="0.3">
      <c r="A490">
        <v>48559</v>
      </c>
      <c r="B490">
        <v>48568</v>
      </c>
    </row>
    <row r="491" spans="1:2" x14ac:dyDescent="0.3">
      <c r="A491">
        <v>48568</v>
      </c>
      <c r="B491">
        <v>48570</v>
      </c>
    </row>
    <row r="492" spans="1:2" x14ac:dyDescent="0.3">
      <c r="A492">
        <v>48570</v>
      </c>
      <c r="B492">
        <v>48571</v>
      </c>
    </row>
    <row r="493" spans="1:2" x14ac:dyDescent="0.3">
      <c r="A493">
        <v>48571</v>
      </c>
      <c r="B493">
        <v>48572</v>
      </c>
    </row>
    <row r="494" spans="1:2" x14ac:dyDescent="0.3">
      <c r="A494">
        <v>48572</v>
      </c>
      <c r="B494">
        <v>48573</v>
      </c>
    </row>
    <row r="495" spans="1:2" x14ac:dyDescent="0.3">
      <c r="A495">
        <v>48573</v>
      </c>
      <c r="B495">
        <v>48574</v>
      </c>
    </row>
    <row r="496" spans="1:2" x14ac:dyDescent="0.3">
      <c r="A496">
        <v>48574</v>
      </c>
      <c r="B496">
        <v>48575</v>
      </c>
    </row>
    <row r="497" spans="1:2" x14ac:dyDescent="0.3">
      <c r="A497">
        <v>48575</v>
      </c>
      <c r="B497">
        <v>48576</v>
      </c>
    </row>
    <row r="498" spans="1:2" x14ac:dyDescent="0.3">
      <c r="A498">
        <v>48576</v>
      </c>
      <c r="B498">
        <v>48577</v>
      </c>
    </row>
    <row r="499" spans="1:2" x14ac:dyDescent="0.3">
      <c r="A499">
        <v>48577</v>
      </c>
      <c r="B499">
        <v>48578</v>
      </c>
    </row>
    <row r="500" spans="1:2" x14ac:dyDescent="0.3">
      <c r="A500">
        <v>48578</v>
      </c>
      <c r="B500">
        <v>48579</v>
      </c>
    </row>
    <row r="501" spans="1:2" x14ac:dyDescent="0.3">
      <c r="A501">
        <v>48579</v>
      </c>
      <c r="B501">
        <v>48580</v>
      </c>
    </row>
    <row r="502" spans="1:2" x14ac:dyDescent="0.3">
      <c r="A502">
        <v>48580</v>
      </c>
      <c r="B502">
        <v>48581</v>
      </c>
    </row>
    <row r="503" spans="1:2" x14ac:dyDescent="0.3">
      <c r="A503">
        <v>48581</v>
      </c>
      <c r="B503">
        <v>48582</v>
      </c>
    </row>
    <row r="504" spans="1:2" x14ac:dyDescent="0.3">
      <c r="A504">
        <v>48582</v>
      </c>
      <c r="B504">
        <v>48583</v>
      </c>
    </row>
    <row r="505" spans="1:2" x14ac:dyDescent="0.3">
      <c r="A505">
        <v>48583</v>
      </c>
      <c r="B505">
        <v>48584</v>
      </c>
    </row>
    <row r="506" spans="1:2" x14ac:dyDescent="0.3">
      <c r="A506">
        <v>48584</v>
      </c>
      <c r="B506">
        <v>48585</v>
      </c>
    </row>
    <row r="507" spans="1:2" x14ac:dyDescent="0.3">
      <c r="A507">
        <v>48585</v>
      </c>
      <c r="B507">
        <v>48586</v>
      </c>
    </row>
    <row r="508" spans="1:2" x14ac:dyDescent="0.3">
      <c r="A508">
        <v>48586</v>
      </c>
      <c r="B508">
        <v>48587</v>
      </c>
    </row>
    <row r="509" spans="1:2" x14ac:dyDescent="0.3">
      <c r="A509">
        <v>48587</v>
      </c>
      <c r="B509">
        <v>48588</v>
      </c>
    </row>
    <row r="510" spans="1:2" x14ac:dyDescent="0.3">
      <c r="A510">
        <v>48588</v>
      </c>
      <c r="B510">
        <v>48589</v>
      </c>
    </row>
    <row r="511" spans="1:2" x14ac:dyDescent="0.3">
      <c r="A511">
        <v>48589</v>
      </c>
      <c r="B511">
        <v>48590</v>
      </c>
    </row>
    <row r="512" spans="1:2" x14ac:dyDescent="0.3">
      <c r="A512">
        <v>48590</v>
      </c>
      <c r="B512">
        <v>48591</v>
      </c>
    </row>
    <row r="513" spans="1:2" x14ac:dyDescent="0.3">
      <c r="A513">
        <v>48591</v>
      </c>
      <c r="B513">
        <v>48592</v>
      </c>
    </row>
    <row r="514" spans="1:2" x14ac:dyDescent="0.3">
      <c r="A514">
        <v>48592</v>
      </c>
      <c r="B514">
        <v>48593</v>
      </c>
    </row>
    <row r="515" spans="1:2" x14ac:dyDescent="0.3">
      <c r="A515">
        <v>48593</v>
      </c>
      <c r="B515">
        <v>48594</v>
      </c>
    </row>
    <row r="516" spans="1:2" x14ac:dyDescent="0.3">
      <c r="A516">
        <v>48594</v>
      </c>
      <c r="B516">
        <v>48595</v>
      </c>
    </row>
    <row r="517" spans="1:2" x14ac:dyDescent="0.3">
      <c r="A517">
        <v>48595</v>
      </c>
      <c r="B517">
        <v>48596</v>
      </c>
    </row>
    <row r="518" spans="1:2" x14ac:dyDescent="0.3">
      <c r="A518">
        <v>48596</v>
      </c>
      <c r="B518">
        <v>48597</v>
      </c>
    </row>
    <row r="519" spans="1:2" x14ac:dyDescent="0.3">
      <c r="A519">
        <v>48597</v>
      </c>
      <c r="B519">
        <v>48598</v>
      </c>
    </row>
    <row r="520" spans="1:2" x14ac:dyDescent="0.3">
      <c r="A520">
        <v>48598</v>
      </c>
      <c r="B520">
        <v>48599</v>
      </c>
    </row>
    <row r="521" spans="1:2" x14ac:dyDescent="0.3">
      <c r="A521">
        <v>48599</v>
      </c>
      <c r="B521">
        <v>48600</v>
      </c>
    </row>
    <row r="522" spans="1:2" x14ac:dyDescent="0.3">
      <c r="A522">
        <v>48600</v>
      </c>
      <c r="B522">
        <v>48601</v>
      </c>
    </row>
    <row r="523" spans="1:2" x14ac:dyDescent="0.3">
      <c r="A523">
        <v>48601</v>
      </c>
      <c r="B523">
        <v>48602</v>
      </c>
    </row>
    <row r="524" spans="1:2" x14ac:dyDescent="0.3">
      <c r="A524">
        <v>48602</v>
      </c>
      <c r="B524">
        <v>48603</v>
      </c>
    </row>
    <row r="525" spans="1:2" x14ac:dyDescent="0.3">
      <c r="A525">
        <v>48603</v>
      </c>
      <c r="B525">
        <v>48604</v>
      </c>
    </row>
    <row r="526" spans="1:2" x14ac:dyDescent="0.3">
      <c r="A526">
        <v>48604</v>
      </c>
      <c r="B526">
        <v>48908</v>
      </c>
    </row>
    <row r="527" spans="1:2" x14ac:dyDescent="0.3">
      <c r="A527">
        <v>48908</v>
      </c>
      <c r="B527">
        <v>48930</v>
      </c>
    </row>
    <row r="528" spans="1:2" x14ac:dyDescent="0.3">
      <c r="A528">
        <v>48930</v>
      </c>
      <c r="B528">
        <v>48931</v>
      </c>
    </row>
    <row r="529" spans="1:2" x14ac:dyDescent="0.3">
      <c r="A529">
        <v>48931</v>
      </c>
      <c r="B529">
        <v>48932</v>
      </c>
    </row>
    <row r="530" spans="1:2" x14ac:dyDescent="0.3">
      <c r="A530">
        <v>48932</v>
      </c>
      <c r="B530">
        <v>48985</v>
      </c>
    </row>
    <row r="531" spans="1:2" x14ac:dyDescent="0.3">
      <c r="A531">
        <v>48985</v>
      </c>
      <c r="B531">
        <v>48987</v>
      </c>
    </row>
    <row r="532" spans="1:2" x14ac:dyDescent="0.3">
      <c r="A532">
        <v>48987</v>
      </c>
      <c r="B532">
        <v>48988</v>
      </c>
    </row>
    <row r="533" spans="1:2" x14ac:dyDescent="0.3">
      <c r="A533">
        <v>48988</v>
      </c>
      <c r="B533">
        <v>49028</v>
      </c>
    </row>
    <row r="534" spans="1:2" x14ac:dyDescent="0.3">
      <c r="A534">
        <v>49028</v>
      </c>
      <c r="B534">
        <v>49029</v>
      </c>
    </row>
    <row r="535" spans="1:2" x14ac:dyDescent="0.3">
      <c r="A535">
        <v>49029</v>
      </c>
      <c r="B535">
        <v>49030</v>
      </c>
    </row>
    <row r="536" spans="1:2" x14ac:dyDescent="0.3">
      <c r="A536">
        <v>49030</v>
      </c>
      <c r="B536">
        <v>49031</v>
      </c>
    </row>
    <row r="537" spans="1:2" x14ac:dyDescent="0.3">
      <c r="A537">
        <v>49031</v>
      </c>
      <c r="B537">
        <v>49052</v>
      </c>
    </row>
    <row r="538" spans="1:2" x14ac:dyDescent="0.3">
      <c r="A538">
        <v>49052</v>
      </c>
      <c r="B538">
        <v>49053</v>
      </c>
    </row>
    <row r="539" spans="1:2" x14ac:dyDescent="0.3">
      <c r="A539">
        <v>49053</v>
      </c>
      <c r="B539">
        <v>49097</v>
      </c>
    </row>
    <row r="540" spans="1:2" x14ac:dyDescent="0.3">
      <c r="A540">
        <v>49097</v>
      </c>
      <c r="B540">
        <v>49124</v>
      </c>
    </row>
    <row r="541" spans="1:2" x14ac:dyDescent="0.3">
      <c r="A541">
        <v>49124</v>
      </c>
      <c r="B541">
        <v>49126</v>
      </c>
    </row>
    <row r="542" spans="1:2" x14ac:dyDescent="0.3">
      <c r="A542">
        <v>49126</v>
      </c>
      <c r="B542">
        <v>49150</v>
      </c>
    </row>
    <row r="543" spans="1:2" x14ac:dyDescent="0.3">
      <c r="A543">
        <v>49150</v>
      </c>
      <c r="B543">
        <v>49240</v>
      </c>
    </row>
    <row r="544" spans="1:2" x14ac:dyDescent="0.3">
      <c r="A544">
        <v>49240</v>
      </c>
      <c r="B544">
        <v>49241</v>
      </c>
    </row>
    <row r="545" spans="1:2" x14ac:dyDescent="0.3">
      <c r="A545">
        <v>49241</v>
      </c>
      <c r="B545">
        <v>49264</v>
      </c>
    </row>
    <row r="546" spans="1:2" x14ac:dyDescent="0.3">
      <c r="A546">
        <v>49264</v>
      </c>
      <c r="B546">
        <v>49265</v>
      </c>
    </row>
    <row r="547" spans="1:2" x14ac:dyDescent="0.3">
      <c r="A547">
        <v>49265</v>
      </c>
      <c r="B547">
        <v>49283</v>
      </c>
    </row>
    <row r="548" spans="1:2" x14ac:dyDescent="0.3">
      <c r="A548">
        <v>49283</v>
      </c>
      <c r="B548">
        <v>49284</v>
      </c>
    </row>
    <row r="549" spans="1:2" x14ac:dyDescent="0.3">
      <c r="A549">
        <v>49284</v>
      </c>
      <c r="B549">
        <v>49285</v>
      </c>
    </row>
    <row r="550" spans="1:2" x14ac:dyDescent="0.3">
      <c r="A550">
        <v>49285</v>
      </c>
      <c r="B550">
        <v>49286</v>
      </c>
    </row>
    <row r="551" spans="1:2" x14ac:dyDescent="0.3">
      <c r="A551">
        <v>49286</v>
      </c>
      <c r="B551">
        <v>49287</v>
      </c>
    </row>
    <row r="552" spans="1:2" x14ac:dyDescent="0.3">
      <c r="A552">
        <v>49287</v>
      </c>
      <c r="B552">
        <v>49290</v>
      </c>
    </row>
    <row r="553" spans="1:2" x14ac:dyDescent="0.3">
      <c r="A553">
        <v>49290</v>
      </c>
      <c r="B553">
        <v>49291</v>
      </c>
    </row>
    <row r="554" spans="1:2" x14ac:dyDescent="0.3">
      <c r="A554">
        <v>49291</v>
      </c>
      <c r="B554">
        <v>49292</v>
      </c>
    </row>
    <row r="555" spans="1:2" x14ac:dyDescent="0.3">
      <c r="A555">
        <v>49292</v>
      </c>
      <c r="B555">
        <v>49586</v>
      </c>
    </row>
    <row r="556" spans="1:2" x14ac:dyDescent="0.3">
      <c r="A556">
        <v>49586</v>
      </c>
      <c r="B556">
        <v>49588</v>
      </c>
    </row>
    <row r="557" spans="1:2" x14ac:dyDescent="0.3">
      <c r="A557">
        <v>49588</v>
      </c>
      <c r="B557">
        <v>49589</v>
      </c>
    </row>
    <row r="558" spans="1:2" x14ac:dyDescent="0.3">
      <c r="A558">
        <v>49589</v>
      </c>
      <c r="B558">
        <v>49590</v>
      </c>
    </row>
    <row r="559" spans="1:2" x14ac:dyDescent="0.3">
      <c r="A559">
        <v>49590</v>
      </c>
      <c r="B559">
        <v>49591</v>
      </c>
    </row>
    <row r="560" spans="1:2" x14ac:dyDescent="0.3">
      <c r="A560">
        <v>49591</v>
      </c>
      <c r="B560">
        <v>49604</v>
      </c>
    </row>
    <row r="561" spans="1:2" x14ac:dyDescent="0.3">
      <c r="A561">
        <v>49604</v>
      </c>
      <c r="B561">
        <v>49605</v>
      </c>
    </row>
    <row r="562" spans="1:2" x14ac:dyDescent="0.3">
      <c r="A562">
        <v>49605</v>
      </c>
      <c r="B562">
        <v>49607</v>
      </c>
    </row>
    <row r="563" spans="1:2" x14ac:dyDescent="0.3">
      <c r="A563">
        <v>49607</v>
      </c>
      <c r="B563">
        <v>49608</v>
      </c>
    </row>
    <row r="564" spans="1:2" x14ac:dyDescent="0.3">
      <c r="A564">
        <v>49608</v>
      </c>
      <c r="B564">
        <v>49609</v>
      </c>
    </row>
    <row r="565" spans="1:2" x14ac:dyDescent="0.3">
      <c r="A565">
        <v>49609</v>
      </c>
      <c r="B565">
        <v>49610</v>
      </c>
    </row>
    <row r="566" spans="1:2" x14ac:dyDescent="0.3">
      <c r="A566">
        <v>49610</v>
      </c>
      <c r="B566">
        <v>49611</v>
      </c>
    </row>
    <row r="567" spans="1:2" x14ac:dyDescent="0.3">
      <c r="A567">
        <v>49611</v>
      </c>
      <c r="B567">
        <v>49612</v>
      </c>
    </row>
    <row r="568" spans="1:2" x14ac:dyDescent="0.3">
      <c r="A568">
        <v>49612</v>
      </c>
      <c r="B568">
        <v>49613</v>
      </c>
    </row>
    <row r="569" spans="1:2" x14ac:dyDescent="0.3">
      <c r="A569">
        <v>49613</v>
      </c>
      <c r="B569">
        <v>49614</v>
      </c>
    </row>
    <row r="570" spans="1:2" x14ac:dyDescent="0.3">
      <c r="A570">
        <v>49614</v>
      </c>
      <c r="B570">
        <v>49616</v>
      </c>
    </row>
    <row r="571" spans="1:2" x14ac:dyDescent="0.3">
      <c r="A571">
        <v>49616</v>
      </c>
      <c r="B571">
        <v>49617</v>
      </c>
    </row>
    <row r="572" spans="1:2" x14ac:dyDescent="0.3">
      <c r="A572">
        <v>49617</v>
      </c>
      <c r="B572">
        <v>49620</v>
      </c>
    </row>
    <row r="573" spans="1:2" x14ac:dyDescent="0.3">
      <c r="A573">
        <v>49620</v>
      </c>
      <c r="B573">
        <v>49621</v>
      </c>
    </row>
    <row r="574" spans="1:2" x14ac:dyDescent="0.3">
      <c r="A574">
        <v>49621</v>
      </c>
      <c r="B574">
        <v>49623</v>
      </c>
    </row>
    <row r="575" spans="1:2" x14ac:dyDescent="0.3">
      <c r="A575">
        <v>49623</v>
      </c>
      <c r="B575">
        <v>49624</v>
      </c>
    </row>
    <row r="576" spans="1:2" x14ac:dyDescent="0.3">
      <c r="A576">
        <v>49624</v>
      </c>
      <c r="B576">
        <v>49626</v>
      </c>
    </row>
    <row r="577" spans="1:2" x14ac:dyDescent="0.3">
      <c r="A577">
        <v>49626</v>
      </c>
      <c r="B577">
        <v>49628</v>
      </c>
    </row>
    <row r="578" spans="1:2" x14ac:dyDescent="0.3">
      <c r="A578">
        <v>49628</v>
      </c>
      <c r="B578">
        <v>49629</v>
      </c>
    </row>
    <row r="579" spans="1:2" x14ac:dyDescent="0.3">
      <c r="A579">
        <v>49629</v>
      </c>
      <c r="B579">
        <v>49638</v>
      </c>
    </row>
    <row r="580" spans="1:2" x14ac:dyDescent="0.3">
      <c r="A580">
        <v>49638</v>
      </c>
      <c r="B580">
        <v>49639</v>
      </c>
    </row>
    <row r="581" spans="1:2" x14ac:dyDescent="0.3">
      <c r="A581">
        <v>49639</v>
      </c>
      <c r="B581">
        <v>49641</v>
      </c>
    </row>
    <row r="582" spans="1:2" x14ac:dyDescent="0.3">
      <c r="A582">
        <v>49641</v>
      </c>
      <c r="B582">
        <v>49642</v>
      </c>
    </row>
    <row r="583" spans="1:2" x14ac:dyDescent="0.3">
      <c r="A583">
        <v>49642</v>
      </c>
      <c r="B583">
        <v>49643</v>
      </c>
    </row>
    <row r="584" spans="1:2" x14ac:dyDescent="0.3">
      <c r="A584">
        <v>49643</v>
      </c>
      <c r="B584">
        <v>49644</v>
      </c>
    </row>
    <row r="585" spans="1:2" x14ac:dyDescent="0.3">
      <c r="A585">
        <v>49644</v>
      </c>
      <c r="B585">
        <v>49647</v>
      </c>
    </row>
    <row r="586" spans="1:2" x14ac:dyDescent="0.3">
      <c r="A586">
        <v>49647</v>
      </c>
      <c r="B586">
        <v>49648</v>
      </c>
    </row>
    <row r="587" spans="1:2" x14ac:dyDescent="0.3">
      <c r="A587">
        <v>49648</v>
      </c>
      <c r="B587">
        <v>49649</v>
      </c>
    </row>
    <row r="588" spans="1:2" x14ac:dyDescent="0.3">
      <c r="A588">
        <v>49649</v>
      </c>
      <c r="B588">
        <v>49750</v>
      </c>
    </row>
    <row r="589" spans="1:2" x14ac:dyDescent="0.3">
      <c r="A589">
        <v>49750</v>
      </c>
      <c r="B589">
        <v>49751</v>
      </c>
    </row>
    <row r="590" spans="1:2" x14ac:dyDescent="0.3">
      <c r="A590">
        <v>49751</v>
      </c>
      <c r="B590">
        <v>49752</v>
      </c>
    </row>
    <row r="591" spans="1:2" x14ac:dyDescent="0.3">
      <c r="A591">
        <v>49752</v>
      </c>
      <c r="B591">
        <v>49753</v>
      </c>
    </row>
    <row r="592" spans="1:2" x14ac:dyDescent="0.3">
      <c r="A592">
        <v>49753</v>
      </c>
      <c r="B592">
        <v>49754</v>
      </c>
    </row>
    <row r="593" spans="1:2" x14ac:dyDescent="0.3">
      <c r="A593">
        <v>49754</v>
      </c>
      <c r="B593">
        <v>49755</v>
      </c>
    </row>
    <row r="594" spans="1:2" x14ac:dyDescent="0.3">
      <c r="A594">
        <v>49755</v>
      </c>
      <c r="B594">
        <v>49756</v>
      </c>
    </row>
    <row r="595" spans="1:2" x14ac:dyDescent="0.3">
      <c r="A595">
        <v>49756</v>
      </c>
      <c r="B595">
        <v>49757</v>
      </c>
    </row>
    <row r="596" spans="1:2" x14ac:dyDescent="0.3">
      <c r="A596">
        <v>49757</v>
      </c>
      <c r="B596">
        <v>49758</v>
      </c>
    </row>
    <row r="597" spans="1:2" x14ac:dyDescent="0.3">
      <c r="A597">
        <v>49758</v>
      </c>
      <c r="B597">
        <v>49759</v>
      </c>
    </row>
    <row r="598" spans="1:2" x14ac:dyDescent="0.3">
      <c r="A598">
        <v>49759</v>
      </c>
      <c r="B598">
        <v>49760</v>
      </c>
    </row>
    <row r="599" spans="1:2" x14ac:dyDescent="0.3">
      <c r="A599">
        <v>49760</v>
      </c>
      <c r="B599">
        <v>49761</v>
      </c>
    </row>
    <row r="600" spans="1:2" x14ac:dyDescent="0.3">
      <c r="A600">
        <v>49761</v>
      </c>
      <c r="B600">
        <v>49762</v>
      </c>
    </row>
    <row r="601" spans="1:2" x14ac:dyDescent="0.3">
      <c r="A601">
        <v>49762</v>
      </c>
      <c r="B601">
        <v>49763</v>
      </c>
    </row>
    <row r="602" spans="1:2" x14ac:dyDescent="0.3">
      <c r="A602">
        <v>49763</v>
      </c>
      <c r="B602">
        <v>49764</v>
      </c>
    </row>
    <row r="603" spans="1:2" x14ac:dyDescent="0.3">
      <c r="A603">
        <v>49764</v>
      </c>
      <c r="B603">
        <v>49765</v>
      </c>
    </row>
    <row r="604" spans="1:2" x14ac:dyDescent="0.3">
      <c r="A604">
        <v>49765</v>
      </c>
      <c r="B604">
        <v>49766</v>
      </c>
    </row>
    <row r="605" spans="1:2" x14ac:dyDescent="0.3">
      <c r="A605">
        <v>49766</v>
      </c>
      <c r="B605">
        <v>49767</v>
      </c>
    </row>
    <row r="606" spans="1:2" x14ac:dyDescent="0.3">
      <c r="A606">
        <v>49767</v>
      </c>
      <c r="B606">
        <v>49768</v>
      </c>
    </row>
    <row r="607" spans="1:2" x14ac:dyDescent="0.3">
      <c r="A607">
        <v>49768</v>
      </c>
      <c r="B607">
        <v>49770</v>
      </c>
    </row>
    <row r="608" spans="1:2" x14ac:dyDescent="0.3">
      <c r="A608">
        <v>49770</v>
      </c>
      <c r="B608">
        <v>49771</v>
      </c>
    </row>
    <row r="609" spans="1:2" x14ac:dyDescent="0.3">
      <c r="A609">
        <v>49771</v>
      </c>
      <c r="B609">
        <v>49772</v>
      </c>
    </row>
    <row r="610" spans="1:2" x14ac:dyDescent="0.3">
      <c r="A610">
        <v>49772</v>
      </c>
      <c r="B610">
        <v>49773</v>
      </c>
    </row>
    <row r="611" spans="1:2" x14ac:dyDescent="0.3">
      <c r="A611">
        <v>49773</v>
      </c>
      <c r="B611">
        <v>49775</v>
      </c>
    </row>
    <row r="612" spans="1:2" x14ac:dyDescent="0.3">
      <c r="A612">
        <v>49775</v>
      </c>
      <c r="B612">
        <v>49777</v>
      </c>
    </row>
    <row r="613" spans="1:2" x14ac:dyDescent="0.3">
      <c r="A613">
        <v>49777</v>
      </c>
      <c r="B613">
        <v>49782</v>
      </c>
    </row>
    <row r="614" spans="1:2" x14ac:dyDescent="0.3">
      <c r="A614">
        <v>49782</v>
      </c>
      <c r="B614">
        <v>49789</v>
      </c>
    </row>
    <row r="615" spans="1:2" x14ac:dyDescent="0.3">
      <c r="A615">
        <v>49789</v>
      </c>
      <c r="B615">
        <v>49792</v>
      </c>
    </row>
    <row r="616" spans="1:2" x14ac:dyDescent="0.3">
      <c r="A616">
        <v>49792</v>
      </c>
      <c r="B616">
        <v>49819</v>
      </c>
    </row>
    <row r="617" spans="1:2" x14ac:dyDescent="0.3">
      <c r="A617">
        <v>49819</v>
      </c>
      <c r="B617">
        <v>49820</v>
      </c>
    </row>
    <row r="618" spans="1:2" x14ac:dyDescent="0.3">
      <c r="A618">
        <v>49820</v>
      </c>
      <c r="B618">
        <v>49823</v>
      </c>
    </row>
    <row r="619" spans="1:2" x14ac:dyDescent="0.3">
      <c r="A619">
        <v>49823</v>
      </c>
      <c r="B619">
        <v>49824</v>
      </c>
    </row>
    <row r="620" spans="1:2" x14ac:dyDescent="0.3">
      <c r="A620">
        <v>49824</v>
      </c>
      <c r="B620">
        <v>49825</v>
      </c>
    </row>
    <row r="621" spans="1:2" x14ac:dyDescent="0.3">
      <c r="A621">
        <v>49825</v>
      </c>
      <c r="B621">
        <v>49826</v>
      </c>
    </row>
    <row r="622" spans="1:2" x14ac:dyDescent="0.3">
      <c r="A622">
        <v>49826</v>
      </c>
      <c r="B622">
        <v>49827</v>
      </c>
    </row>
    <row r="623" spans="1:2" x14ac:dyDescent="0.3">
      <c r="A623">
        <v>49827</v>
      </c>
      <c r="B623">
        <v>49828</v>
      </c>
    </row>
    <row r="624" spans="1:2" x14ac:dyDescent="0.3">
      <c r="A624">
        <v>49828</v>
      </c>
      <c r="B624">
        <v>49829</v>
      </c>
    </row>
    <row r="625" spans="1:2" x14ac:dyDescent="0.3">
      <c r="A625">
        <v>49829</v>
      </c>
      <c r="B625">
        <v>49830</v>
      </c>
    </row>
    <row r="626" spans="1:2" x14ac:dyDescent="0.3">
      <c r="A626">
        <v>49830</v>
      </c>
      <c r="B626">
        <v>49837</v>
      </c>
    </row>
    <row r="627" spans="1:2" x14ac:dyDescent="0.3">
      <c r="A627">
        <v>49837</v>
      </c>
      <c r="B627">
        <v>49838</v>
      </c>
    </row>
    <row r="628" spans="1:2" x14ac:dyDescent="0.3">
      <c r="A628">
        <v>49838</v>
      </c>
      <c r="B628">
        <v>49840</v>
      </c>
    </row>
    <row r="629" spans="1:2" x14ac:dyDescent="0.3">
      <c r="A629">
        <v>49840</v>
      </c>
      <c r="B629">
        <v>49842</v>
      </c>
    </row>
    <row r="630" spans="1:2" x14ac:dyDescent="0.3">
      <c r="A630">
        <v>49842</v>
      </c>
      <c r="B630">
        <v>49843</v>
      </c>
    </row>
    <row r="631" spans="1:2" x14ac:dyDescent="0.3">
      <c r="A631">
        <v>49843</v>
      </c>
      <c r="B631">
        <v>49844</v>
      </c>
    </row>
    <row r="632" spans="1:2" x14ac:dyDescent="0.3">
      <c r="A632">
        <v>49844</v>
      </c>
      <c r="B632">
        <v>49849</v>
      </c>
    </row>
    <row r="633" spans="1:2" x14ac:dyDescent="0.3">
      <c r="A633">
        <v>49849</v>
      </c>
      <c r="B633">
        <v>49860</v>
      </c>
    </row>
    <row r="634" spans="1:2" x14ac:dyDescent="0.3">
      <c r="A634">
        <v>49860</v>
      </c>
      <c r="B634">
        <v>49861</v>
      </c>
    </row>
    <row r="635" spans="1:2" x14ac:dyDescent="0.3">
      <c r="A635">
        <v>49861</v>
      </c>
      <c r="B635">
        <v>49862</v>
      </c>
    </row>
    <row r="636" spans="1:2" x14ac:dyDescent="0.3">
      <c r="A636">
        <v>49862</v>
      </c>
      <c r="B636">
        <v>49863</v>
      </c>
    </row>
    <row r="637" spans="1:2" x14ac:dyDescent="0.3">
      <c r="A637">
        <v>49863</v>
      </c>
      <c r="B637">
        <v>49864</v>
      </c>
    </row>
    <row r="638" spans="1:2" x14ac:dyDescent="0.3">
      <c r="A638">
        <v>49864</v>
      </c>
      <c r="B638">
        <v>49865</v>
      </c>
    </row>
    <row r="639" spans="1:2" x14ac:dyDescent="0.3">
      <c r="A639">
        <v>49865</v>
      </c>
      <c r="B639">
        <v>49866</v>
      </c>
    </row>
    <row r="640" spans="1:2" x14ac:dyDescent="0.3">
      <c r="A640">
        <v>49866</v>
      </c>
      <c r="B640">
        <v>49867</v>
      </c>
    </row>
    <row r="641" spans="1:2" x14ac:dyDescent="0.3">
      <c r="A641">
        <v>49867</v>
      </c>
      <c r="B641">
        <v>49868</v>
      </c>
    </row>
    <row r="642" spans="1:2" x14ac:dyDescent="0.3">
      <c r="A642">
        <v>49868</v>
      </c>
      <c r="B642">
        <v>49887</v>
      </c>
    </row>
    <row r="643" spans="1:2" x14ac:dyDescent="0.3">
      <c r="A643">
        <v>49887</v>
      </c>
      <c r="B643">
        <v>49888</v>
      </c>
    </row>
    <row r="644" spans="1:2" x14ac:dyDescent="0.3">
      <c r="A644">
        <v>49888</v>
      </c>
      <c r="B644">
        <v>49889</v>
      </c>
    </row>
    <row r="645" spans="1:2" x14ac:dyDescent="0.3">
      <c r="A645">
        <v>49889</v>
      </c>
      <c r="B645">
        <v>49891</v>
      </c>
    </row>
    <row r="646" spans="1:2" x14ac:dyDescent="0.3">
      <c r="A646">
        <v>49891</v>
      </c>
      <c r="B646">
        <v>49896</v>
      </c>
    </row>
    <row r="647" spans="1:2" x14ac:dyDescent="0.3">
      <c r="A647">
        <v>49896</v>
      </c>
      <c r="B647">
        <v>49903</v>
      </c>
    </row>
    <row r="648" spans="1:2" x14ac:dyDescent="0.3">
      <c r="A648">
        <v>49903</v>
      </c>
      <c r="B648">
        <v>49904</v>
      </c>
    </row>
    <row r="649" spans="1:2" x14ac:dyDescent="0.3">
      <c r="A649">
        <v>49904</v>
      </c>
      <c r="B649">
        <v>49905</v>
      </c>
    </row>
    <row r="650" spans="1:2" x14ac:dyDescent="0.3">
      <c r="A650">
        <v>49905</v>
      </c>
      <c r="B650">
        <v>49906</v>
      </c>
    </row>
    <row r="651" spans="1:2" x14ac:dyDescent="0.3">
      <c r="A651">
        <v>49906</v>
      </c>
      <c r="B651">
        <v>49907</v>
      </c>
    </row>
    <row r="652" spans="1:2" x14ac:dyDescent="0.3">
      <c r="A652">
        <v>49907</v>
      </c>
      <c r="B652">
        <v>49908</v>
      </c>
    </row>
    <row r="653" spans="1:2" x14ac:dyDescent="0.3">
      <c r="A653">
        <v>49908</v>
      </c>
      <c r="B653">
        <v>49909</v>
      </c>
    </row>
    <row r="654" spans="1:2" x14ac:dyDescent="0.3">
      <c r="A654">
        <v>49909</v>
      </c>
      <c r="B654">
        <v>49922</v>
      </c>
    </row>
    <row r="655" spans="1:2" x14ac:dyDescent="0.3">
      <c r="A655">
        <v>49922</v>
      </c>
      <c r="B655">
        <v>49923</v>
      </c>
    </row>
    <row r="656" spans="1:2" x14ac:dyDescent="0.3">
      <c r="A656">
        <v>49923</v>
      </c>
      <c r="B656">
        <v>49924</v>
      </c>
    </row>
    <row r="657" spans="1:2" x14ac:dyDescent="0.3">
      <c r="A657">
        <v>49924</v>
      </c>
      <c r="B657">
        <v>49925</v>
      </c>
    </row>
    <row r="658" spans="1:2" x14ac:dyDescent="0.3">
      <c r="A658">
        <v>49925</v>
      </c>
      <c r="B658">
        <v>49926</v>
      </c>
    </row>
    <row r="659" spans="1:2" x14ac:dyDescent="0.3">
      <c r="A659">
        <v>49926</v>
      </c>
      <c r="B659">
        <v>49927</v>
      </c>
    </row>
    <row r="660" spans="1:2" x14ac:dyDescent="0.3">
      <c r="A660">
        <v>49927</v>
      </c>
      <c r="B660">
        <v>49928</v>
      </c>
    </row>
    <row r="661" spans="1:2" x14ac:dyDescent="0.3">
      <c r="A661">
        <v>49928</v>
      </c>
      <c r="B661">
        <v>49929</v>
      </c>
    </row>
    <row r="662" spans="1:2" x14ac:dyDescent="0.3">
      <c r="A662">
        <v>49929</v>
      </c>
      <c r="B662">
        <v>49930</v>
      </c>
    </row>
    <row r="663" spans="1:2" x14ac:dyDescent="0.3">
      <c r="A663">
        <v>49930</v>
      </c>
      <c r="B663">
        <v>49931</v>
      </c>
    </row>
    <row r="664" spans="1:2" x14ac:dyDescent="0.3">
      <c r="A664">
        <v>49931</v>
      </c>
      <c r="B664">
        <v>49932</v>
      </c>
    </row>
    <row r="665" spans="1:2" x14ac:dyDescent="0.3">
      <c r="A665">
        <v>49932</v>
      </c>
      <c r="B665">
        <v>49933</v>
      </c>
    </row>
    <row r="666" spans="1:2" x14ac:dyDescent="0.3">
      <c r="A666">
        <v>49933</v>
      </c>
      <c r="B666">
        <v>49934</v>
      </c>
    </row>
    <row r="667" spans="1:2" x14ac:dyDescent="0.3">
      <c r="A667">
        <v>49934</v>
      </c>
      <c r="B667">
        <v>49935</v>
      </c>
    </row>
    <row r="668" spans="1:2" x14ac:dyDescent="0.3">
      <c r="A668">
        <v>49935</v>
      </c>
      <c r="B668">
        <v>49936</v>
      </c>
    </row>
    <row r="669" spans="1:2" x14ac:dyDescent="0.3">
      <c r="A669">
        <v>49936</v>
      </c>
      <c r="B669">
        <v>49937</v>
      </c>
    </row>
    <row r="670" spans="1:2" x14ac:dyDescent="0.3">
      <c r="A670">
        <v>49937</v>
      </c>
      <c r="B670">
        <v>49938</v>
      </c>
    </row>
    <row r="671" spans="1:2" x14ac:dyDescent="0.3">
      <c r="A671">
        <v>49938</v>
      </c>
      <c r="B671">
        <v>49939</v>
      </c>
    </row>
    <row r="672" spans="1:2" x14ac:dyDescent="0.3">
      <c r="A672">
        <v>49939</v>
      </c>
      <c r="B672">
        <v>49940</v>
      </c>
    </row>
    <row r="673" spans="1:2" x14ac:dyDescent="0.3">
      <c r="A673">
        <v>49940</v>
      </c>
      <c r="B673">
        <v>49941</v>
      </c>
    </row>
    <row r="674" spans="1:2" x14ac:dyDescent="0.3">
      <c r="A674">
        <v>49941</v>
      </c>
      <c r="B674">
        <v>49942</v>
      </c>
    </row>
    <row r="675" spans="1:2" x14ac:dyDescent="0.3">
      <c r="A675">
        <v>49942</v>
      </c>
      <c r="B675">
        <v>49943</v>
      </c>
    </row>
    <row r="676" spans="1:2" x14ac:dyDescent="0.3">
      <c r="A676">
        <v>49943</v>
      </c>
      <c r="B676">
        <v>49944</v>
      </c>
    </row>
    <row r="677" spans="1:2" x14ac:dyDescent="0.3">
      <c r="A677">
        <v>49944</v>
      </c>
      <c r="B677">
        <v>49945</v>
      </c>
    </row>
    <row r="678" spans="1:2" x14ac:dyDescent="0.3">
      <c r="A678">
        <v>49945</v>
      </c>
      <c r="B678">
        <v>49946</v>
      </c>
    </row>
    <row r="679" spans="1:2" x14ac:dyDescent="0.3">
      <c r="A679">
        <v>49946</v>
      </c>
      <c r="B679">
        <v>49947</v>
      </c>
    </row>
    <row r="680" spans="1:2" x14ac:dyDescent="0.3">
      <c r="A680">
        <v>49947</v>
      </c>
      <c r="B680">
        <v>49948</v>
      </c>
    </row>
    <row r="681" spans="1:2" x14ac:dyDescent="0.3">
      <c r="A681">
        <v>49948</v>
      </c>
      <c r="B681">
        <v>49949</v>
      </c>
    </row>
    <row r="682" spans="1:2" x14ac:dyDescent="0.3">
      <c r="A682">
        <v>49949</v>
      </c>
      <c r="B682">
        <v>49950</v>
      </c>
    </row>
    <row r="683" spans="1:2" x14ac:dyDescent="0.3">
      <c r="A683">
        <v>49950</v>
      </c>
      <c r="B683">
        <v>49951</v>
      </c>
    </row>
    <row r="684" spans="1:2" x14ac:dyDescent="0.3">
      <c r="A684">
        <v>49951</v>
      </c>
      <c r="B684">
        <v>49955</v>
      </c>
    </row>
    <row r="685" spans="1:2" x14ac:dyDescent="0.3">
      <c r="A685">
        <v>49955</v>
      </c>
      <c r="B685">
        <v>49956</v>
      </c>
    </row>
    <row r="686" spans="1:2" x14ac:dyDescent="0.3">
      <c r="A686">
        <v>49956</v>
      </c>
      <c r="B686">
        <v>49957</v>
      </c>
    </row>
    <row r="687" spans="1:2" x14ac:dyDescent="0.3">
      <c r="A687">
        <v>49957</v>
      </c>
      <c r="B687">
        <v>49959</v>
      </c>
    </row>
    <row r="688" spans="1:2" x14ac:dyDescent="0.3">
      <c r="A688">
        <v>49959</v>
      </c>
      <c r="B688">
        <v>49960</v>
      </c>
    </row>
    <row r="689" spans="1:2" x14ac:dyDescent="0.3">
      <c r="A689">
        <v>49960</v>
      </c>
      <c r="B689">
        <v>49961</v>
      </c>
    </row>
    <row r="690" spans="1:2" x14ac:dyDescent="0.3">
      <c r="A690">
        <v>49961</v>
      </c>
      <c r="B690">
        <v>49962</v>
      </c>
    </row>
    <row r="691" spans="1:2" x14ac:dyDescent="0.3">
      <c r="A691">
        <v>49962</v>
      </c>
      <c r="B691">
        <v>49964</v>
      </c>
    </row>
    <row r="692" spans="1:2" x14ac:dyDescent="0.3">
      <c r="A692">
        <v>49964</v>
      </c>
      <c r="B692">
        <v>49965</v>
      </c>
    </row>
    <row r="693" spans="1:2" x14ac:dyDescent="0.3">
      <c r="A693">
        <v>49965</v>
      </c>
      <c r="B693">
        <v>49966</v>
      </c>
    </row>
    <row r="694" spans="1:2" x14ac:dyDescent="0.3">
      <c r="A694">
        <v>49966</v>
      </c>
      <c r="B694">
        <v>49967</v>
      </c>
    </row>
    <row r="695" spans="1:2" x14ac:dyDescent="0.3">
      <c r="A695">
        <v>49967</v>
      </c>
      <c r="B695">
        <v>49968</v>
      </c>
    </row>
    <row r="696" spans="1:2" x14ac:dyDescent="0.3">
      <c r="A696">
        <v>49968</v>
      </c>
      <c r="B696">
        <v>49969</v>
      </c>
    </row>
    <row r="697" spans="1:2" x14ac:dyDescent="0.3">
      <c r="A697">
        <v>49969</v>
      </c>
      <c r="B697">
        <v>49970</v>
      </c>
    </row>
    <row r="698" spans="1:2" x14ac:dyDescent="0.3">
      <c r="A698">
        <v>49970</v>
      </c>
      <c r="B698">
        <v>49971</v>
      </c>
    </row>
    <row r="699" spans="1:2" x14ac:dyDescent="0.3">
      <c r="A699">
        <v>49971</v>
      </c>
      <c r="B699">
        <v>49972</v>
      </c>
    </row>
    <row r="700" spans="1:2" x14ac:dyDescent="0.3">
      <c r="A700">
        <v>49972</v>
      </c>
      <c r="B700">
        <v>49973</v>
      </c>
    </row>
    <row r="701" spans="1:2" x14ac:dyDescent="0.3">
      <c r="A701">
        <v>49973</v>
      </c>
      <c r="B701">
        <v>49978</v>
      </c>
    </row>
    <row r="702" spans="1:2" x14ac:dyDescent="0.3">
      <c r="A702">
        <v>49978</v>
      </c>
      <c r="B702">
        <v>49979</v>
      </c>
    </row>
    <row r="703" spans="1:2" x14ac:dyDescent="0.3">
      <c r="A703">
        <v>49979</v>
      </c>
      <c r="B703">
        <v>49980</v>
      </c>
    </row>
    <row r="704" spans="1:2" x14ac:dyDescent="0.3">
      <c r="A704">
        <v>49980</v>
      </c>
      <c r="B704">
        <v>49982</v>
      </c>
    </row>
    <row r="705" spans="1:2" x14ac:dyDescent="0.3">
      <c r="A705">
        <v>49982</v>
      </c>
      <c r="B705">
        <v>49986</v>
      </c>
    </row>
    <row r="706" spans="1:2" x14ac:dyDescent="0.3">
      <c r="A706">
        <v>49986</v>
      </c>
      <c r="B706">
        <v>49989</v>
      </c>
    </row>
    <row r="707" spans="1:2" x14ac:dyDescent="0.3">
      <c r="A707">
        <v>49989</v>
      </c>
      <c r="B707">
        <v>49990</v>
      </c>
    </row>
    <row r="708" spans="1:2" x14ac:dyDescent="0.3">
      <c r="A708">
        <v>49990</v>
      </c>
      <c r="B708">
        <v>49991</v>
      </c>
    </row>
    <row r="709" spans="1:2" x14ac:dyDescent="0.3">
      <c r="A709">
        <v>49991</v>
      </c>
      <c r="B709">
        <v>49992</v>
      </c>
    </row>
    <row r="710" spans="1:2" x14ac:dyDescent="0.3">
      <c r="A710">
        <v>49992</v>
      </c>
      <c r="B710">
        <v>49993</v>
      </c>
    </row>
    <row r="711" spans="1:2" x14ac:dyDescent="0.3">
      <c r="A711">
        <v>49993</v>
      </c>
      <c r="B711">
        <v>49994</v>
      </c>
    </row>
    <row r="712" spans="1:2" x14ac:dyDescent="0.3">
      <c r="A712">
        <v>49994</v>
      </c>
      <c r="B712">
        <v>49995</v>
      </c>
    </row>
    <row r="713" spans="1:2" x14ac:dyDescent="0.3">
      <c r="A713">
        <v>49995</v>
      </c>
      <c r="B713">
        <v>49996</v>
      </c>
    </row>
    <row r="714" spans="1:2" x14ac:dyDescent="0.3">
      <c r="A714">
        <v>49996</v>
      </c>
      <c r="B714">
        <v>49997</v>
      </c>
    </row>
    <row r="715" spans="1:2" x14ac:dyDescent="0.3">
      <c r="A715">
        <v>49997</v>
      </c>
      <c r="B715">
        <v>49998</v>
      </c>
    </row>
    <row r="716" spans="1:2" x14ac:dyDescent="0.3">
      <c r="A716">
        <v>49998</v>
      </c>
      <c r="B716">
        <v>50001</v>
      </c>
    </row>
    <row r="717" spans="1:2" x14ac:dyDescent="0.3">
      <c r="A717">
        <v>50001</v>
      </c>
      <c r="B717">
        <v>50002</v>
      </c>
    </row>
    <row r="718" spans="1:2" x14ac:dyDescent="0.3">
      <c r="A718">
        <v>50002</v>
      </c>
      <c r="B718">
        <v>50009</v>
      </c>
    </row>
    <row r="719" spans="1:2" x14ac:dyDescent="0.3">
      <c r="A719">
        <v>50009</v>
      </c>
      <c r="B719">
        <v>50010</v>
      </c>
    </row>
    <row r="720" spans="1:2" x14ac:dyDescent="0.3">
      <c r="A720">
        <v>50010</v>
      </c>
      <c r="B720">
        <v>50011</v>
      </c>
    </row>
    <row r="721" spans="1:2" x14ac:dyDescent="0.3">
      <c r="A721">
        <v>50011</v>
      </c>
      <c r="B721">
        <v>50012</v>
      </c>
    </row>
    <row r="722" spans="1:2" x14ac:dyDescent="0.3">
      <c r="A722">
        <v>50012</v>
      </c>
      <c r="B722">
        <v>50013</v>
      </c>
    </row>
    <row r="723" spans="1:2" x14ac:dyDescent="0.3">
      <c r="A723">
        <v>50013</v>
      </c>
      <c r="B723">
        <v>50014</v>
      </c>
    </row>
    <row r="724" spans="1:2" x14ac:dyDescent="0.3">
      <c r="A724">
        <v>50014</v>
      </c>
      <c r="B724">
        <v>50015</v>
      </c>
    </row>
    <row r="725" spans="1:2" x14ac:dyDescent="0.3">
      <c r="A725">
        <v>50015</v>
      </c>
      <c r="B725">
        <v>50016</v>
      </c>
    </row>
    <row r="726" spans="1:2" x14ac:dyDescent="0.3">
      <c r="A726">
        <v>50016</v>
      </c>
      <c r="B726">
        <v>50017</v>
      </c>
    </row>
    <row r="727" spans="1:2" x14ac:dyDescent="0.3">
      <c r="A727">
        <v>50017</v>
      </c>
      <c r="B727">
        <v>50018</v>
      </c>
    </row>
    <row r="728" spans="1:2" x14ac:dyDescent="0.3">
      <c r="A728">
        <v>50018</v>
      </c>
      <c r="B728">
        <v>50019</v>
      </c>
    </row>
    <row r="729" spans="1:2" x14ac:dyDescent="0.3">
      <c r="A729">
        <v>50019</v>
      </c>
      <c r="B729">
        <v>50020</v>
      </c>
    </row>
    <row r="730" spans="1:2" x14ac:dyDescent="0.3">
      <c r="A730">
        <v>50020</v>
      </c>
      <c r="B730">
        <v>50484</v>
      </c>
    </row>
    <row r="731" spans="1:2" x14ac:dyDescent="0.3">
      <c r="A731">
        <v>50484</v>
      </c>
      <c r="B731">
        <v>50486</v>
      </c>
    </row>
    <row r="732" spans="1:2" x14ac:dyDescent="0.3">
      <c r="A732">
        <v>50486</v>
      </c>
      <c r="B732">
        <v>50522</v>
      </c>
    </row>
    <row r="733" spans="1:2" x14ac:dyDescent="0.3">
      <c r="A733">
        <v>50522</v>
      </c>
      <c r="B733">
        <v>50523</v>
      </c>
    </row>
    <row r="734" spans="1:2" x14ac:dyDescent="0.3">
      <c r="A734">
        <v>50523</v>
      </c>
      <c r="B734">
        <v>50702</v>
      </c>
    </row>
    <row r="735" spans="1:2" x14ac:dyDescent="0.3">
      <c r="A735">
        <v>50702</v>
      </c>
      <c r="B735">
        <v>50741</v>
      </c>
    </row>
    <row r="736" spans="1:2" x14ac:dyDescent="0.3">
      <c r="A736">
        <v>50741</v>
      </c>
      <c r="B736">
        <v>50742</v>
      </c>
    </row>
    <row r="737" spans="1:2" x14ac:dyDescent="0.3">
      <c r="A737">
        <v>50742</v>
      </c>
      <c r="B737">
        <v>50743</v>
      </c>
    </row>
    <row r="738" spans="1:2" x14ac:dyDescent="0.3">
      <c r="A738">
        <v>50743</v>
      </c>
      <c r="B738">
        <v>50744</v>
      </c>
    </row>
    <row r="739" spans="1:2" x14ac:dyDescent="0.3">
      <c r="A739">
        <v>50744</v>
      </c>
      <c r="B739">
        <v>50745</v>
      </c>
    </row>
    <row r="740" spans="1:2" x14ac:dyDescent="0.3">
      <c r="A740">
        <v>50745</v>
      </c>
      <c r="B740">
        <v>50746</v>
      </c>
    </row>
    <row r="741" spans="1:2" x14ac:dyDescent="0.3">
      <c r="A741">
        <v>50746</v>
      </c>
      <c r="B741">
        <v>50749</v>
      </c>
    </row>
    <row r="742" spans="1:2" x14ac:dyDescent="0.3">
      <c r="A742">
        <v>50749</v>
      </c>
      <c r="B742">
        <v>50754</v>
      </c>
    </row>
    <row r="743" spans="1:2" x14ac:dyDescent="0.3">
      <c r="A743">
        <v>50754</v>
      </c>
      <c r="B743">
        <v>50755</v>
      </c>
    </row>
    <row r="744" spans="1:2" x14ac:dyDescent="0.3">
      <c r="A744">
        <v>50755</v>
      </c>
      <c r="B744">
        <v>50756</v>
      </c>
    </row>
    <row r="745" spans="1:2" x14ac:dyDescent="0.3">
      <c r="A745">
        <v>50756</v>
      </c>
      <c r="B745">
        <v>50761</v>
      </c>
    </row>
    <row r="746" spans="1:2" x14ac:dyDescent="0.3">
      <c r="A746">
        <v>50761</v>
      </c>
      <c r="B746">
        <v>50762</v>
      </c>
    </row>
    <row r="747" spans="1:2" x14ac:dyDescent="0.3">
      <c r="A747">
        <v>50762</v>
      </c>
      <c r="B747">
        <v>50763</v>
      </c>
    </row>
    <row r="748" spans="1:2" x14ac:dyDescent="0.3">
      <c r="A748">
        <v>50763</v>
      </c>
      <c r="B748">
        <v>50764</v>
      </c>
    </row>
    <row r="749" spans="1:2" x14ac:dyDescent="0.3">
      <c r="A749">
        <v>50764</v>
      </c>
      <c r="B749">
        <v>51154</v>
      </c>
    </row>
    <row r="750" spans="1:2" x14ac:dyDescent="0.3">
      <c r="A750">
        <v>51154</v>
      </c>
      <c r="B750">
        <v>51155</v>
      </c>
    </row>
    <row r="751" spans="1:2" x14ac:dyDescent="0.3">
      <c r="A751">
        <v>51155</v>
      </c>
      <c r="B751">
        <v>51185</v>
      </c>
    </row>
    <row r="752" spans="1:2" x14ac:dyDescent="0.3">
      <c r="A752">
        <v>51185</v>
      </c>
      <c r="B752">
        <v>51186</v>
      </c>
    </row>
    <row r="753" spans="1:2" x14ac:dyDescent="0.3">
      <c r="A753">
        <v>51186</v>
      </c>
      <c r="B753">
        <v>51187</v>
      </c>
    </row>
    <row r="754" spans="1:2" x14ac:dyDescent="0.3">
      <c r="A754">
        <v>51187</v>
      </c>
      <c r="B754">
        <v>51190</v>
      </c>
    </row>
    <row r="755" spans="1:2" x14ac:dyDescent="0.3">
      <c r="A755">
        <v>51190</v>
      </c>
      <c r="B755">
        <v>51191</v>
      </c>
    </row>
    <row r="756" spans="1:2" x14ac:dyDescent="0.3">
      <c r="A756">
        <v>51191</v>
      </c>
      <c r="B756">
        <v>51192</v>
      </c>
    </row>
    <row r="757" spans="1:2" x14ac:dyDescent="0.3">
      <c r="A757">
        <v>51192</v>
      </c>
      <c r="B757">
        <v>51193</v>
      </c>
    </row>
    <row r="758" spans="1:2" x14ac:dyDescent="0.3">
      <c r="A758">
        <v>51193</v>
      </c>
      <c r="B758">
        <v>51194</v>
      </c>
    </row>
    <row r="759" spans="1:2" x14ac:dyDescent="0.3">
      <c r="A759">
        <v>51194</v>
      </c>
      <c r="B759">
        <v>51195</v>
      </c>
    </row>
    <row r="760" spans="1:2" x14ac:dyDescent="0.3">
      <c r="A760">
        <v>51195</v>
      </c>
      <c r="B760">
        <v>51196</v>
      </c>
    </row>
    <row r="761" spans="1:2" x14ac:dyDescent="0.3">
      <c r="A761">
        <v>51196</v>
      </c>
      <c r="B761">
        <v>51197</v>
      </c>
    </row>
    <row r="762" spans="1:2" x14ac:dyDescent="0.3">
      <c r="A762">
        <v>51197</v>
      </c>
      <c r="B762">
        <v>51198</v>
      </c>
    </row>
    <row r="763" spans="1:2" x14ac:dyDescent="0.3">
      <c r="A763">
        <v>51198</v>
      </c>
      <c r="B763">
        <v>51199</v>
      </c>
    </row>
    <row r="764" spans="1:2" x14ac:dyDescent="0.3">
      <c r="A764">
        <v>51199</v>
      </c>
      <c r="B764">
        <v>51200</v>
      </c>
    </row>
    <row r="765" spans="1:2" x14ac:dyDescent="0.3">
      <c r="A765">
        <v>51200</v>
      </c>
      <c r="B765">
        <v>51201</v>
      </c>
    </row>
    <row r="766" spans="1:2" x14ac:dyDescent="0.3">
      <c r="A766">
        <v>51201</v>
      </c>
      <c r="B766">
        <v>51205</v>
      </c>
    </row>
    <row r="767" spans="1:2" x14ac:dyDescent="0.3">
      <c r="A767">
        <v>51205</v>
      </c>
      <c r="B767">
        <v>51378</v>
      </c>
    </row>
    <row r="768" spans="1:2" x14ac:dyDescent="0.3">
      <c r="A768">
        <v>51378</v>
      </c>
      <c r="B768">
        <v>51379</v>
      </c>
    </row>
    <row r="769" spans="1:2" x14ac:dyDescent="0.3">
      <c r="A769">
        <v>51379</v>
      </c>
      <c r="B769">
        <v>51380</v>
      </c>
    </row>
    <row r="770" spans="1:2" x14ac:dyDescent="0.3">
      <c r="A770">
        <v>51380</v>
      </c>
      <c r="B770">
        <v>51381</v>
      </c>
    </row>
    <row r="771" spans="1:2" x14ac:dyDescent="0.3">
      <c r="A771">
        <v>51381</v>
      </c>
      <c r="B771">
        <v>51386</v>
      </c>
    </row>
    <row r="772" spans="1:2" x14ac:dyDescent="0.3">
      <c r="A772">
        <v>51386</v>
      </c>
      <c r="B772">
        <v>51387</v>
      </c>
    </row>
    <row r="773" spans="1:2" x14ac:dyDescent="0.3">
      <c r="A773">
        <v>51387</v>
      </c>
      <c r="B773">
        <v>51388</v>
      </c>
    </row>
    <row r="774" spans="1:2" x14ac:dyDescent="0.3">
      <c r="A774">
        <v>51388</v>
      </c>
      <c r="B774">
        <v>51389</v>
      </c>
    </row>
    <row r="775" spans="1:2" x14ac:dyDescent="0.3">
      <c r="A775">
        <v>51389</v>
      </c>
      <c r="B775">
        <v>51390</v>
      </c>
    </row>
    <row r="776" spans="1:2" x14ac:dyDescent="0.3">
      <c r="A776">
        <v>51390</v>
      </c>
      <c r="B776">
        <v>51391</v>
      </c>
    </row>
    <row r="777" spans="1:2" x14ac:dyDescent="0.3">
      <c r="A777">
        <v>51391</v>
      </c>
      <c r="B777">
        <v>51393</v>
      </c>
    </row>
    <row r="778" spans="1:2" x14ac:dyDescent="0.3">
      <c r="A778">
        <v>51393</v>
      </c>
      <c r="B778">
        <v>51395</v>
      </c>
    </row>
    <row r="779" spans="1:2" x14ac:dyDescent="0.3">
      <c r="A779">
        <v>51395</v>
      </c>
      <c r="B779">
        <v>51398</v>
      </c>
    </row>
    <row r="780" spans="1:2" x14ac:dyDescent="0.3">
      <c r="A780">
        <v>51398</v>
      </c>
      <c r="B780">
        <v>51400</v>
      </c>
    </row>
    <row r="781" spans="1:2" x14ac:dyDescent="0.3">
      <c r="A781">
        <v>51400</v>
      </c>
      <c r="B781">
        <v>51401</v>
      </c>
    </row>
    <row r="782" spans="1:2" x14ac:dyDescent="0.3">
      <c r="A782">
        <v>51401</v>
      </c>
      <c r="B782">
        <v>51402</v>
      </c>
    </row>
    <row r="783" spans="1:2" x14ac:dyDescent="0.3">
      <c r="A783">
        <v>51402</v>
      </c>
      <c r="B783">
        <v>51404</v>
      </c>
    </row>
    <row r="784" spans="1:2" x14ac:dyDescent="0.3">
      <c r="A784">
        <v>51404</v>
      </c>
      <c r="B784">
        <v>51405</v>
      </c>
    </row>
    <row r="785" spans="1:2" x14ac:dyDescent="0.3">
      <c r="A785">
        <v>51405</v>
      </c>
      <c r="B785">
        <v>51406</v>
      </c>
    </row>
    <row r="786" spans="1:2" x14ac:dyDescent="0.3">
      <c r="A786">
        <v>51406</v>
      </c>
      <c r="B786">
        <v>51407</v>
      </c>
    </row>
    <row r="787" spans="1:2" x14ac:dyDescent="0.3">
      <c r="A787">
        <v>51407</v>
      </c>
      <c r="B787">
        <v>51408</v>
      </c>
    </row>
    <row r="788" spans="1:2" x14ac:dyDescent="0.3">
      <c r="A788">
        <v>51408</v>
      </c>
      <c r="B788">
        <v>51409</v>
      </c>
    </row>
    <row r="789" spans="1:2" x14ac:dyDescent="0.3">
      <c r="A789">
        <v>51409</v>
      </c>
      <c r="B789">
        <v>51418</v>
      </c>
    </row>
    <row r="790" spans="1:2" x14ac:dyDescent="0.3">
      <c r="A790">
        <v>51418</v>
      </c>
      <c r="B790">
        <v>51419</v>
      </c>
    </row>
    <row r="791" spans="1:2" x14ac:dyDescent="0.3">
      <c r="A791">
        <v>51419</v>
      </c>
      <c r="B791">
        <v>51449</v>
      </c>
    </row>
    <row r="792" spans="1:2" x14ac:dyDescent="0.3">
      <c r="A792">
        <v>51449</v>
      </c>
      <c r="B792">
        <v>51450</v>
      </c>
    </row>
    <row r="793" spans="1:2" x14ac:dyDescent="0.3">
      <c r="A793">
        <v>51450</v>
      </c>
      <c r="B793">
        <v>51452</v>
      </c>
    </row>
    <row r="794" spans="1:2" x14ac:dyDescent="0.3">
      <c r="A794">
        <v>51452</v>
      </c>
      <c r="B794">
        <v>51453</v>
      </c>
    </row>
    <row r="795" spans="1:2" x14ac:dyDescent="0.3">
      <c r="A795">
        <v>51453</v>
      </c>
      <c r="B795">
        <v>51454</v>
      </c>
    </row>
    <row r="796" spans="1:2" x14ac:dyDescent="0.3">
      <c r="A796">
        <v>51454</v>
      </c>
      <c r="B796">
        <v>51455</v>
      </c>
    </row>
    <row r="797" spans="1:2" x14ac:dyDescent="0.3">
      <c r="A797">
        <v>51455</v>
      </c>
      <c r="B797">
        <v>51456</v>
      </c>
    </row>
    <row r="798" spans="1:2" x14ac:dyDescent="0.3">
      <c r="A798">
        <v>51456</v>
      </c>
      <c r="B798">
        <v>51458</v>
      </c>
    </row>
    <row r="799" spans="1:2" x14ac:dyDescent="0.3">
      <c r="A799">
        <v>51458</v>
      </c>
      <c r="B799">
        <v>51459</v>
      </c>
    </row>
    <row r="800" spans="1:2" x14ac:dyDescent="0.3">
      <c r="A800">
        <v>51459</v>
      </c>
      <c r="B800">
        <v>51460</v>
      </c>
    </row>
    <row r="801" spans="1:2" x14ac:dyDescent="0.3">
      <c r="A801">
        <v>51460</v>
      </c>
      <c r="B801">
        <v>51461</v>
      </c>
    </row>
    <row r="802" spans="1:2" x14ac:dyDescent="0.3">
      <c r="A802">
        <v>51461</v>
      </c>
      <c r="B802">
        <v>51462</v>
      </c>
    </row>
    <row r="803" spans="1:2" x14ac:dyDescent="0.3">
      <c r="A803">
        <v>51462</v>
      </c>
      <c r="B803">
        <v>51468</v>
      </c>
    </row>
    <row r="804" spans="1:2" x14ac:dyDescent="0.3">
      <c r="A804">
        <v>51468</v>
      </c>
      <c r="B804">
        <v>51469</v>
      </c>
    </row>
    <row r="805" spans="1:2" x14ac:dyDescent="0.3">
      <c r="A805">
        <v>51469</v>
      </c>
      <c r="B805">
        <v>51470</v>
      </c>
    </row>
    <row r="806" spans="1:2" x14ac:dyDescent="0.3">
      <c r="A806">
        <v>51470</v>
      </c>
      <c r="B806">
        <v>51471</v>
      </c>
    </row>
    <row r="807" spans="1:2" x14ac:dyDescent="0.3">
      <c r="A807">
        <v>51471</v>
      </c>
      <c r="B807">
        <v>51473</v>
      </c>
    </row>
    <row r="808" spans="1:2" x14ac:dyDescent="0.3">
      <c r="A808">
        <v>51473</v>
      </c>
      <c r="B808">
        <v>51474</v>
      </c>
    </row>
    <row r="809" spans="1:2" x14ac:dyDescent="0.3">
      <c r="A809">
        <v>51474</v>
      </c>
      <c r="B809">
        <v>51475</v>
      </c>
    </row>
    <row r="810" spans="1:2" x14ac:dyDescent="0.3">
      <c r="A810">
        <v>51475</v>
      </c>
      <c r="B810">
        <v>51476</v>
      </c>
    </row>
    <row r="811" spans="1:2" x14ac:dyDescent="0.3">
      <c r="A811">
        <v>51476</v>
      </c>
      <c r="B811">
        <v>51477</v>
      </c>
    </row>
    <row r="812" spans="1:2" x14ac:dyDescent="0.3">
      <c r="A812">
        <v>51477</v>
      </c>
      <c r="B812">
        <v>51478</v>
      </c>
    </row>
    <row r="813" spans="1:2" x14ac:dyDescent="0.3">
      <c r="A813">
        <v>51478</v>
      </c>
      <c r="B813">
        <v>51479</v>
      </c>
    </row>
    <row r="814" spans="1:2" x14ac:dyDescent="0.3">
      <c r="A814">
        <v>51479</v>
      </c>
      <c r="B814">
        <v>51481</v>
      </c>
    </row>
    <row r="815" spans="1:2" x14ac:dyDescent="0.3">
      <c r="A815">
        <v>51481</v>
      </c>
      <c r="B815">
        <v>51484</v>
      </c>
    </row>
    <row r="816" spans="1:2" x14ac:dyDescent="0.3">
      <c r="A816">
        <v>51484</v>
      </c>
      <c r="B816">
        <v>51489</v>
      </c>
    </row>
    <row r="817" spans="1:2" x14ac:dyDescent="0.3">
      <c r="A817">
        <v>51489</v>
      </c>
      <c r="B817">
        <v>51498</v>
      </c>
    </row>
    <row r="818" spans="1:2" x14ac:dyDescent="0.3">
      <c r="A818">
        <v>51498</v>
      </c>
      <c r="B818">
        <v>51510</v>
      </c>
    </row>
    <row r="819" spans="1:2" x14ac:dyDescent="0.3">
      <c r="A819">
        <v>51510</v>
      </c>
      <c r="B819">
        <v>51511</v>
      </c>
    </row>
    <row r="820" spans="1:2" x14ac:dyDescent="0.3">
      <c r="A820">
        <v>51511</v>
      </c>
      <c r="B820">
        <v>51512</v>
      </c>
    </row>
    <row r="821" spans="1:2" x14ac:dyDescent="0.3">
      <c r="A821">
        <v>51512</v>
      </c>
      <c r="B821">
        <v>51513</v>
      </c>
    </row>
    <row r="822" spans="1:2" x14ac:dyDescent="0.3">
      <c r="A822">
        <v>51513</v>
      </c>
      <c r="B822">
        <v>51515</v>
      </c>
    </row>
    <row r="823" spans="1:2" x14ac:dyDescent="0.3">
      <c r="A823">
        <v>51515</v>
      </c>
      <c r="B823">
        <v>51517</v>
      </c>
    </row>
    <row r="824" spans="1:2" x14ac:dyDescent="0.3">
      <c r="A824">
        <v>51515</v>
      </c>
      <c r="B824">
        <v>51518</v>
      </c>
    </row>
    <row r="825" spans="1:2" x14ac:dyDescent="0.3">
      <c r="A825">
        <v>51517</v>
      </c>
      <c r="B825">
        <v>51519</v>
      </c>
    </row>
    <row r="826" spans="1:2" x14ac:dyDescent="0.3">
      <c r="A826">
        <v>51518</v>
      </c>
      <c r="B826">
        <v>51521</v>
      </c>
    </row>
    <row r="827" spans="1:2" x14ac:dyDescent="0.3">
      <c r="A827">
        <v>51519</v>
      </c>
      <c r="B827">
        <v>51522</v>
      </c>
    </row>
    <row r="828" spans="1:2" x14ac:dyDescent="0.3">
      <c r="A828">
        <v>51521</v>
      </c>
      <c r="B828">
        <v>51523</v>
      </c>
    </row>
    <row r="829" spans="1:2" x14ac:dyDescent="0.3">
      <c r="A829">
        <v>51522</v>
      </c>
      <c r="B829">
        <v>51524</v>
      </c>
    </row>
    <row r="830" spans="1:2" x14ac:dyDescent="0.3">
      <c r="A830">
        <v>51523</v>
      </c>
      <c r="B830">
        <v>51525</v>
      </c>
    </row>
    <row r="831" spans="1:2" x14ac:dyDescent="0.3">
      <c r="A831">
        <v>51524</v>
      </c>
      <c r="B831">
        <v>51527</v>
      </c>
    </row>
    <row r="832" spans="1:2" x14ac:dyDescent="0.3">
      <c r="A832">
        <v>51525</v>
      </c>
      <c r="B832">
        <v>51528</v>
      </c>
    </row>
    <row r="833" spans="1:2" x14ac:dyDescent="0.3">
      <c r="A833">
        <v>51527</v>
      </c>
      <c r="B833">
        <v>51529</v>
      </c>
    </row>
    <row r="834" spans="1:2" x14ac:dyDescent="0.3">
      <c r="A834">
        <v>51528</v>
      </c>
      <c r="B834">
        <v>51530</v>
      </c>
    </row>
    <row r="835" spans="1:2" x14ac:dyDescent="0.3">
      <c r="A835">
        <v>51529</v>
      </c>
      <c r="B835">
        <v>51531</v>
      </c>
    </row>
    <row r="836" spans="1:2" x14ac:dyDescent="0.3">
      <c r="A836">
        <v>51530</v>
      </c>
      <c r="B836">
        <v>51532</v>
      </c>
    </row>
    <row r="837" spans="1:2" x14ac:dyDescent="0.3">
      <c r="A837">
        <v>51531</v>
      </c>
      <c r="B837">
        <v>51533</v>
      </c>
    </row>
    <row r="838" spans="1:2" x14ac:dyDescent="0.3">
      <c r="A838">
        <v>51532</v>
      </c>
      <c r="B838">
        <v>51534</v>
      </c>
    </row>
    <row r="839" spans="1:2" x14ac:dyDescent="0.3">
      <c r="A839">
        <v>51533</v>
      </c>
      <c r="B839">
        <v>51551</v>
      </c>
    </row>
    <row r="840" spans="1:2" x14ac:dyDescent="0.3">
      <c r="A840">
        <v>51534</v>
      </c>
      <c r="B840">
        <v>51554</v>
      </c>
    </row>
    <row r="841" spans="1:2" x14ac:dyDescent="0.3">
      <c r="A841">
        <v>51551</v>
      </c>
      <c r="B841">
        <v>51555</v>
      </c>
    </row>
    <row r="842" spans="1:2" x14ac:dyDescent="0.3">
      <c r="A842">
        <v>51554</v>
      </c>
      <c r="B842">
        <v>51556</v>
      </c>
    </row>
    <row r="843" spans="1:2" x14ac:dyDescent="0.3">
      <c r="A843">
        <v>51555</v>
      </c>
      <c r="B843">
        <v>51557</v>
      </c>
    </row>
    <row r="844" spans="1:2" x14ac:dyDescent="0.3">
      <c r="A844">
        <v>51556</v>
      </c>
      <c r="B844">
        <v>51565</v>
      </c>
    </row>
    <row r="845" spans="1:2" x14ac:dyDescent="0.3">
      <c r="A845">
        <v>51557</v>
      </c>
      <c r="B845">
        <v>51571</v>
      </c>
    </row>
    <row r="846" spans="1:2" x14ac:dyDescent="0.3">
      <c r="A846">
        <v>51565</v>
      </c>
      <c r="B846">
        <v>51572</v>
      </c>
    </row>
    <row r="847" spans="1:2" x14ac:dyDescent="0.3">
      <c r="A847">
        <v>51571</v>
      </c>
      <c r="B847">
        <v>51573</v>
      </c>
    </row>
    <row r="848" spans="1:2" x14ac:dyDescent="0.3">
      <c r="A848">
        <v>51572</v>
      </c>
      <c r="B848">
        <v>51575</v>
      </c>
    </row>
    <row r="849" spans="1:2" x14ac:dyDescent="0.3">
      <c r="A849">
        <v>51573</v>
      </c>
      <c r="B849">
        <v>51576</v>
      </c>
    </row>
    <row r="850" spans="1:2" x14ac:dyDescent="0.3">
      <c r="A850">
        <v>51575</v>
      </c>
      <c r="B850">
        <v>51577</v>
      </c>
    </row>
    <row r="851" spans="1:2" x14ac:dyDescent="0.3">
      <c r="A851">
        <v>51576</v>
      </c>
      <c r="B851">
        <v>51580</v>
      </c>
    </row>
    <row r="852" spans="1:2" x14ac:dyDescent="0.3">
      <c r="A852">
        <v>51577</v>
      </c>
      <c r="B852">
        <v>51581</v>
      </c>
    </row>
    <row r="853" spans="1:2" x14ac:dyDescent="0.3">
      <c r="A853">
        <v>51580</v>
      </c>
      <c r="B853">
        <v>51583</v>
      </c>
    </row>
    <row r="854" spans="1:2" x14ac:dyDescent="0.3">
      <c r="A854">
        <v>51581</v>
      </c>
      <c r="B854">
        <v>51584</v>
      </c>
    </row>
    <row r="855" spans="1:2" x14ac:dyDescent="0.3">
      <c r="A855">
        <v>51583</v>
      </c>
      <c r="B855">
        <v>51587</v>
      </c>
    </row>
    <row r="856" spans="1:2" x14ac:dyDescent="0.3">
      <c r="A856">
        <v>51584</v>
      </c>
      <c r="B856">
        <v>51588</v>
      </c>
    </row>
    <row r="857" spans="1:2" x14ac:dyDescent="0.3">
      <c r="A857">
        <v>51587</v>
      </c>
      <c r="B857">
        <v>51589</v>
      </c>
    </row>
    <row r="858" spans="1:2" x14ac:dyDescent="0.3">
      <c r="A858">
        <v>51588</v>
      </c>
      <c r="B858">
        <v>51593</v>
      </c>
    </row>
    <row r="859" spans="1:2" x14ac:dyDescent="0.3">
      <c r="A859">
        <v>51589</v>
      </c>
      <c r="B859">
        <v>51594</v>
      </c>
    </row>
    <row r="860" spans="1:2" x14ac:dyDescent="0.3">
      <c r="A860">
        <v>51593</v>
      </c>
      <c r="B860">
        <v>51595</v>
      </c>
    </row>
    <row r="861" spans="1:2" x14ac:dyDescent="0.3">
      <c r="A861">
        <v>51594</v>
      </c>
      <c r="B861">
        <v>51597</v>
      </c>
    </row>
    <row r="862" spans="1:2" x14ac:dyDescent="0.3">
      <c r="A862">
        <v>51595</v>
      </c>
      <c r="B862">
        <v>51598</v>
      </c>
    </row>
    <row r="863" spans="1:2" x14ac:dyDescent="0.3">
      <c r="A863">
        <v>51597</v>
      </c>
      <c r="B863">
        <v>51599</v>
      </c>
    </row>
    <row r="864" spans="1:2" x14ac:dyDescent="0.3">
      <c r="A864">
        <v>51598</v>
      </c>
      <c r="B864">
        <v>51600</v>
      </c>
    </row>
    <row r="865" spans="1:2" x14ac:dyDescent="0.3">
      <c r="A865">
        <v>51599</v>
      </c>
      <c r="B865">
        <v>51601</v>
      </c>
    </row>
    <row r="866" spans="1:2" x14ac:dyDescent="0.3">
      <c r="A866">
        <v>51600</v>
      </c>
      <c r="B866">
        <v>51602</v>
      </c>
    </row>
    <row r="867" spans="1:2" x14ac:dyDescent="0.3">
      <c r="A867">
        <v>51601</v>
      </c>
      <c r="B867">
        <v>51613</v>
      </c>
    </row>
    <row r="868" spans="1:2" x14ac:dyDescent="0.3">
      <c r="A868">
        <v>51602</v>
      </c>
      <c r="B868">
        <v>51614</v>
      </c>
    </row>
    <row r="869" spans="1:2" x14ac:dyDescent="0.3">
      <c r="A869">
        <v>51613</v>
      </c>
      <c r="B869">
        <v>51615</v>
      </c>
    </row>
    <row r="870" spans="1:2" x14ac:dyDescent="0.3">
      <c r="A870">
        <v>51614</v>
      </c>
      <c r="B870">
        <v>51616</v>
      </c>
    </row>
    <row r="871" spans="1:2" x14ac:dyDescent="0.3">
      <c r="A871">
        <v>51615</v>
      </c>
      <c r="B871">
        <v>51617</v>
      </c>
    </row>
    <row r="872" spans="1:2" x14ac:dyDescent="0.3">
      <c r="A872">
        <v>51616</v>
      </c>
      <c r="B872">
        <v>51618</v>
      </c>
    </row>
    <row r="873" spans="1:2" x14ac:dyDescent="0.3">
      <c r="A873">
        <v>51617</v>
      </c>
      <c r="B873">
        <v>51619</v>
      </c>
    </row>
    <row r="874" spans="1:2" x14ac:dyDescent="0.3">
      <c r="A874">
        <v>51618</v>
      </c>
      <c r="B874">
        <v>51620</v>
      </c>
    </row>
    <row r="875" spans="1:2" x14ac:dyDescent="0.3">
      <c r="A875">
        <v>51619</v>
      </c>
      <c r="B875">
        <v>51621</v>
      </c>
    </row>
    <row r="876" spans="1:2" x14ac:dyDescent="0.3">
      <c r="A876">
        <v>51620</v>
      </c>
      <c r="B876">
        <v>51622</v>
      </c>
    </row>
    <row r="877" spans="1:2" x14ac:dyDescent="0.3">
      <c r="A877">
        <v>51621</v>
      </c>
      <c r="B877">
        <v>51623</v>
      </c>
    </row>
    <row r="878" spans="1:2" x14ac:dyDescent="0.3">
      <c r="A878">
        <v>51622</v>
      </c>
      <c r="B878">
        <v>51624</v>
      </c>
    </row>
    <row r="879" spans="1:2" x14ac:dyDescent="0.3">
      <c r="A879">
        <v>51623</v>
      </c>
      <c r="B879">
        <v>51625</v>
      </c>
    </row>
    <row r="880" spans="1:2" x14ac:dyDescent="0.3">
      <c r="A880">
        <v>51624</v>
      </c>
      <c r="B880">
        <v>51626</v>
      </c>
    </row>
    <row r="881" spans="1:2" x14ac:dyDescent="0.3">
      <c r="A881">
        <v>51625</v>
      </c>
      <c r="B881">
        <v>51627</v>
      </c>
    </row>
    <row r="882" spans="1:2" x14ac:dyDescent="0.3">
      <c r="A882">
        <v>51626</v>
      </c>
      <c r="B882">
        <v>51630</v>
      </c>
    </row>
    <row r="883" spans="1:2" x14ac:dyDescent="0.3">
      <c r="A883">
        <v>51627</v>
      </c>
      <c r="B883">
        <v>51631</v>
      </c>
    </row>
    <row r="884" spans="1:2" x14ac:dyDescent="0.3">
      <c r="A884">
        <v>51630</v>
      </c>
      <c r="B884">
        <v>51632</v>
      </c>
    </row>
    <row r="885" spans="1:2" x14ac:dyDescent="0.3">
      <c r="A885">
        <v>51631</v>
      </c>
      <c r="B885">
        <v>51633</v>
      </c>
    </row>
    <row r="886" spans="1:2" x14ac:dyDescent="0.3">
      <c r="A886">
        <v>51632</v>
      </c>
      <c r="B886">
        <v>51634</v>
      </c>
    </row>
    <row r="887" spans="1:2" x14ac:dyDescent="0.3">
      <c r="A887">
        <v>51633</v>
      </c>
      <c r="B887">
        <v>51635</v>
      </c>
    </row>
    <row r="888" spans="1:2" x14ac:dyDescent="0.3">
      <c r="A888">
        <v>51634</v>
      </c>
      <c r="B888">
        <v>51636</v>
      </c>
    </row>
    <row r="889" spans="1:2" x14ac:dyDescent="0.3">
      <c r="A889">
        <v>51635</v>
      </c>
      <c r="B889">
        <v>51637</v>
      </c>
    </row>
    <row r="890" spans="1:2" x14ac:dyDescent="0.3">
      <c r="A890">
        <v>51636</v>
      </c>
      <c r="B890">
        <v>51638</v>
      </c>
    </row>
    <row r="891" spans="1:2" x14ac:dyDescent="0.3">
      <c r="A891">
        <v>51637</v>
      </c>
      <c r="B891">
        <v>51639</v>
      </c>
    </row>
    <row r="892" spans="1:2" x14ac:dyDescent="0.3">
      <c r="A892">
        <v>51638</v>
      </c>
      <c r="B892">
        <v>51640</v>
      </c>
    </row>
    <row r="893" spans="1:2" x14ac:dyDescent="0.3">
      <c r="A893">
        <v>51639</v>
      </c>
      <c r="B893">
        <v>51641</v>
      </c>
    </row>
    <row r="894" spans="1:2" x14ac:dyDescent="0.3">
      <c r="A894">
        <v>51640</v>
      </c>
      <c r="B894">
        <v>51643</v>
      </c>
    </row>
    <row r="895" spans="1:2" x14ac:dyDescent="0.3">
      <c r="A895">
        <v>51641</v>
      </c>
      <c r="B895">
        <v>51647</v>
      </c>
    </row>
    <row r="896" spans="1:2" x14ac:dyDescent="0.3">
      <c r="A896">
        <v>51643</v>
      </c>
      <c r="B896">
        <v>51648</v>
      </c>
    </row>
    <row r="897" spans="1:2" x14ac:dyDescent="0.3">
      <c r="A897">
        <v>51647</v>
      </c>
      <c r="B897">
        <v>51649</v>
      </c>
    </row>
    <row r="898" spans="1:2" x14ac:dyDescent="0.3">
      <c r="A898">
        <v>51648</v>
      </c>
      <c r="B898">
        <v>51652</v>
      </c>
    </row>
    <row r="899" spans="1:2" x14ac:dyDescent="0.3">
      <c r="A899">
        <v>51649</v>
      </c>
      <c r="B899">
        <v>51653</v>
      </c>
    </row>
    <row r="900" spans="1:2" x14ac:dyDescent="0.3">
      <c r="A900">
        <v>51652</v>
      </c>
      <c r="B900">
        <v>51654</v>
      </c>
    </row>
    <row r="901" spans="1:2" x14ac:dyDescent="0.3">
      <c r="A901">
        <v>51653</v>
      </c>
      <c r="B901">
        <v>51655</v>
      </c>
    </row>
    <row r="902" spans="1:2" x14ac:dyDescent="0.3">
      <c r="A902">
        <v>51654</v>
      </c>
      <c r="B902">
        <v>51656</v>
      </c>
    </row>
    <row r="903" spans="1:2" x14ac:dyDescent="0.3">
      <c r="A903">
        <v>51655</v>
      </c>
      <c r="B903">
        <v>51657</v>
      </c>
    </row>
    <row r="904" spans="1:2" x14ac:dyDescent="0.3">
      <c r="A904">
        <v>51656</v>
      </c>
      <c r="B904">
        <v>51658</v>
      </c>
    </row>
    <row r="905" spans="1:2" x14ac:dyDescent="0.3">
      <c r="A905">
        <v>51657</v>
      </c>
      <c r="B905">
        <v>51660</v>
      </c>
    </row>
    <row r="906" spans="1:2" x14ac:dyDescent="0.3">
      <c r="A906">
        <v>51658</v>
      </c>
      <c r="B906">
        <v>51661</v>
      </c>
    </row>
    <row r="907" spans="1:2" x14ac:dyDescent="0.3">
      <c r="A907">
        <v>51660</v>
      </c>
      <c r="B907">
        <v>51662</v>
      </c>
    </row>
    <row r="908" spans="1:2" x14ac:dyDescent="0.3">
      <c r="A908">
        <v>51661</v>
      </c>
      <c r="B908">
        <v>51663</v>
      </c>
    </row>
    <row r="909" spans="1:2" x14ac:dyDescent="0.3">
      <c r="A909">
        <v>51662</v>
      </c>
      <c r="B909">
        <v>51664</v>
      </c>
    </row>
    <row r="910" spans="1:2" x14ac:dyDescent="0.3">
      <c r="A910">
        <v>51663</v>
      </c>
      <c r="B910">
        <v>51665</v>
      </c>
    </row>
    <row r="911" spans="1:2" x14ac:dyDescent="0.3">
      <c r="A911">
        <v>51664</v>
      </c>
      <c r="B911">
        <v>51666</v>
      </c>
    </row>
    <row r="912" spans="1:2" x14ac:dyDescent="0.3">
      <c r="A912">
        <v>51665</v>
      </c>
      <c r="B912">
        <v>51667</v>
      </c>
    </row>
    <row r="913" spans="1:2" x14ac:dyDescent="0.3">
      <c r="A913">
        <v>51666</v>
      </c>
      <c r="B913">
        <v>51668</v>
      </c>
    </row>
    <row r="914" spans="1:2" x14ac:dyDescent="0.3">
      <c r="A914">
        <v>51667</v>
      </c>
      <c r="B914">
        <v>51669</v>
      </c>
    </row>
    <row r="915" spans="1:2" x14ac:dyDescent="0.3">
      <c r="A915">
        <v>51668</v>
      </c>
      <c r="B915">
        <v>51670</v>
      </c>
    </row>
    <row r="916" spans="1:2" x14ac:dyDescent="0.3">
      <c r="A916">
        <v>51669</v>
      </c>
      <c r="B916">
        <v>51671</v>
      </c>
    </row>
    <row r="917" spans="1:2" x14ac:dyDescent="0.3">
      <c r="A917">
        <v>51670</v>
      </c>
      <c r="B917">
        <v>51672</v>
      </c>
    </row>
    <row r="918" spans="1:2" x14ac:dyDescent="0.3">
      <c r="A918">
        <v>51671</v>
      </c>
      <c r="B918">
        <v>51674</v>
      </c>
    </row>
    <row r="919" spans="1:2" x14ac:dyDescent="0.3">
      <c r="A919">
        <v>51672</v>
      </c>
      <c r="B919">
        <v>51676</v>
      </c>
    </row>
    <row r="920" spans="1:2" x14ac:dyDescent="0.3">
      <c r="A920">
        <v>51674</v>
      </c>
      <c r="B920">
        <v>51677</v>
      </c>
    </row>
    <row r="921" spans="1:2" x14ac:dyDescent="0.3">
      <c r="A921">
        <v>51676</v>
      </c>
      <c r="B921">
        <v>51685</v>
      </c>
    </row>
    <row r="922" spans="1:2" x14ac:dyDescent="0.3">
      <c r="A922">
        <v>51677</v>
      </c>
      <c r="B922">
        <v>51686</v>
      </c>
    </row>
    <row r="923" spans="1:2" x14ac:dyDescent="0.3">
      <c r="A923">
        <v>51685</v>
      </c>
      <c r="B923">
        <v>51687</v>
      </c>
    </row>
    <row r="924" spans="1:2" x14ac:dyDescent="0.3">
      <c r="A924">
        <v>51686</v>
      </c>
      <c r="B924">
        <v>51688</v>
      </c>
    </row>
    <row r="925" spans="1:2" x14ac:dyDescent="0.3">
      <c r="A925">
        <v>51687</v>
      </c>
      <c r="B925">
        <v>51689</v>
      </c>
    </row>
    <row r="926" spans="1:2" x14ac:dyDescent="0.3">
      <c r="A926">
        <v>51688</v>
      </c>
      <c r="B926">
        <v>51690</v>
      </c>
    </row>
    <row r="927" spans="1:2" x14ac:dyDescent="0.3">
      <c r="A927">
        <v>51689</v>
      </c>
      <c r="B927">
        <v>51691</v>
      </c>
    </row>
    <row r="928" spans="1:2" x14ac:dyDescent="0.3">
      <c r="A928">
        <v>51690</v>
      </c>
      <c r="B928">
        <v>51693</v>
      </c>
    </row>
    <row r="929" spans="1:2" x14ac:dyDescent="0.3">
      <c r="A929">
        <v>51691</v>
      </c>
      <c r="B929">
        <v>51694</v>
      </c>
    </row>
    <row r="930" spans="1:2" x14ac:dyDescent="0.3">
      <c r="A930">
        <v>51693</v>
      </c>
      <c r="B930">
        <v>51695</v>
      </c>
    </row>
    <row r="931" spans="1:2" x14ac:dyDescent="0.3">
      <c r="A931">
        <v>51694</v>
      </c>
      <c r="B931">
        <v>51696</v>
      </c>
    </row>
    <row r="932" spans="1:2" x14ac:dyDescent="0.3">
      <c r="A932">
        <v>51695</v>
      </c>
      <c r="B932">
        <v>51697</v>
      </c>
    </row>
    <row r="933" spans="1:2" x14ac:dyDescent="0.3">
      <c r="A933">
        <v>51696</v>
      </c>
      <c r="B933">
        <v>51698</v>
      </c>
    </row>
    <row r="934" spans="1:2" x14ac:dyDescent="0.3">
      <c r="A934">
        <v>51697</v>
      </c>
      <c r="B934">
        <v>51699</v>
      </c>
    </row>
    <row r="935" spans="1:2" x14ac:dyDescent="0.3">
      <c r="A935">
        <v>51698</v>
      </c>
      <c r="B935">
        <v>51700</v>
      </c>
    </row>
    <row r="936" spans="1:2" x14ac:dyDescent="0.3">
      <c r="A936">
        <v>51699</v>
      </c>
      <c r="B936">
        <v>51701</v>
      </c>
    </row>
    <row r="937" spans="1:2" x14ac:dyDescent="0.3">
      <c r="A937">
        <v>51700</v>
      </c>
      <c r="B937">
        <v>51705</v>
      </c>
    </row>
    <row r="938" spans="1:2" x14ac:dyDescent="0.3">
      <c r="A938">
        <v>51701</v>
      </c>
      <c r="B938">
        <v>51710</v>
      </c>
    </row>
    <row r="939" spans="1:2" x14ac:dyDescent="0.3">
      <c r="A939">
        <v>51705</v>
      </c>
      <c r="B939">
        <v>51711</v>
      </c>
    </row>
    <row r="940" spans="1:2" x14ac:dyDescent="0.3">
      <c r="A940">
        <v>51710</v>
      </c>
      <c r="B940">
        <v>51712</v>
      </c>
    </row>
    <row r="941" spans="1:2" x14ac:dyDescent="0.3">
      <c r="A941">
        <v>51711</v>
      </c>
      <c r="B941">
        <v>51713</v>
      </c>
    </row>
    <row r="942" spans="1:2" x14ac:dyDescent="0.3">
      <c r="A942">
        <v>51712</v>
      </c>
      <c r="B942">
        <v>51714</v>
      </c>
    </row>
    <row r="943" spans="1:2" x14ac:dyDescent="0.3">
      <c r="A943">
        <v>51713</v>
      </c>
      <c r="B943">
        <v>51716</v>
      </c>
    </row>
    <row r="944" spans="1:2" x14ac:dyDescent="0.3">
      <c r="A944">
        <v>51714</v>
      </c>
      <c r="B944">
        <v>51717</v>
      </c>
    </row>
    <row r="945" spans="1:2" x14ac:dyDescent="0.3">
      <c r="A945">
        <v>51716</v>
      </c>
      <c r="B945">
        <v>51718</v>
      </c>
    </row>
    <row r="946" spans="1:2" x14ac:dyDescent="0.3">
      <c r="A946">
        <v>51717</v>
      </c>
      <c r="B946">
        <v>51719</v>
      </c>
    </row>
    <row r="947" spans="1:2" x14ac:dyDescent="0.3">
      <c r="A947">
        <v>51718</v>
      </c>
      <c r="B947">
        <v>51720</v>
      </c>
    </row>
    <row r="948" spans="1:2" x14ac:dyDescent="0.3">
      <c r="A948">
        <v>51719</v>
      </c>
      <c r="B948">
        <v>51721</v>
      </c>
    </row>
    <row r="949" spans="1:2" x14ac:dyDescent="0.3">
      <c r="A949">
        <v>51720</v>
      </c>
      <c r="B949">
        <v>51722</v>
      </c>
    </row>
    <row r="950" spans="1:2" x14ac:dyDescent="0.3">
      <c r="A950">
        <v>51721</v>
      </c>
      <c r="B950">
        <v>51723</v>
      </c>
    </row>
    <row r="951" spans="1:2" x14ac:dyDescent="0.3">
      <c r="A951">
        <v>51722</v>
      </c>
      <c r="B951">
        <v>51724</v>
      </c>
    </row>
    <row r="952" spans="1:2" x14ac:dyDescent="0.3">
      <c r="A952">
        <v>51723</v>
      </c>
      <c r="B952">
        <v>51725</v>
      </c>
    </row>
    <row r="953" spans="1:2" x14ac:dyDescent="0.3">
      <c r="A953">
        <v>51724</v>
      </c>
      <c r="B953">
        <v>51728</v>
      </c>
    </row>
    <row r="954" spans="1:2" x14ac:dyDescent="0.3">
      <c r="A954">
        <v>51725</v>
      </c>
      <c r="B954">
        <v>51729</v>
      </c>
    </row>
    <row r="955" spans="1:2" x14ac:dyDescent="0.3">
      <c r="A955">
        <v>51728</v>
      </c>
      <c r="B955">
        <v>51733</v>
      </c>
    </row>
    <row r="956" spans="1:2" x14ac:dyDescent="0.3">
      <c r="A956">
        <v>51729</v>
      </c>
      <c r="B956">
        <v>51735</v>
      </c>
    </row>
    <row r="957" spans="1:2" x14ac:dyDescent="0.3">
      <c r="A957">
        <v>51733</v>
      </c>
      <c r="B957">
        <v>51736</v>
      </c>
    </row>
    <row r="958" spans="1:2" x14ac:dyDescent="0.3">
      <c r="A958">
        <v>51735</v>
      </c>
      <c r="B958">
        <v>52936</v>
      </c>
    </row>
    <row r="959" spans="1:2" x14ac:dyDescent="0.3">
      <c r="A959">
        <v>51736</v>
      </c>
      <c r="B959">
        <v>52959</v>
      </c>
    </row>
    <row r="960" spans="1:2" x14ac:dyDescent="0.3">
      <c r="A960">
        <v>52936</v>
      </c>
      <c r="B960">
        <v>52960</v>
      </c>
    </row>
    <row r="961" spans="1:2" x14ac:dyDescent="0.3">
      <c r="A961">
        <v>52959</v>
      </c>
      <c r="B961">
        <v>52961</v>
      </c>
    </row>
    <row r="962" spans="1:2" x14ac:dyDescent="0.3">
      <c r="A962">
        <v>52960</v>
      </c>
      <c r="B962">
        <v>52962</v>
      </c>
    </row>
    <row r="963" spans="1:2" x14ac:dyDescent="0.3">
      <c r="A963">
        <v>52961</v>
      </c>
      <c r="B963">
        <v>52964</v>
      </c>
    </row>
    <row r="964" spans="1:2" x14ac:dyDescent="0.3">
      <c r="A964">
        <v>52962</v>
      </c>
      <c r="B964">
        <v>52965</v>
      </c>
    </row>
    <row r="965" spans="1:2" x14ac:dyDescent="0.3">
      <c r="A965">
        <v>52964</v>
      </c>
      <c r="B965">
        <v>52986</v>
      </c>
    </row>
    <row r="966" spans="1:2" x14ac:dyDescent="0.3">
      <c r="A966">
        <v>52965</v>
      </c>
      <c r="B966">
        <v>52987</v>
      </c>
    </row>
    <row r="967" spans="1:2" x14ac:dyDescent="0.3">
      <c r="A967">
        <v>52986</v>
      </c>
      <c r="B967">
        <v>52988</v>
      </c>
    </row>
    <row r="968" spans="1:2" x14ac:dyDescent="0.3">
      <c r="A968">
        <v>52987</v>
      </c>
      <c r="B968">
        <v>52999</v>
      </c>
    </row>
    <row r="969" spans="1:2" x14ac:dyDescent="0.3">
      <c r="A969">
        <v>52988</v>
      </c>
      <c r="B969">
        <v>53010</v>
      </c>
    </row>
    <row r="970" spans="1:2" x14ac:dyDescent="0.3">
      <c r="A970">
        <v>52999</v>
      </c>
      <c r="B970">
        <v>53012</v>
      </c>
    </row>
    <row r="971" spans="1:2" x14ac:dyDescent="0.3">
      <c r="A971">
        <v>53010</v>
      </c>
      <c r="B971">
        <v>53013</v>
      </c>
    </row>
    <row r="972" spans="1:2" x14ac:dyDescent="0.3">
      <c r="A972">
        <v>53012</v>
      </c>
      <c r="B972">
        <v>53014</v>
      </c>
    </row>
    <row r="973" spans="1:2" x14ac:dyDescent="0.3">
      <c r="A973">
        <v>53013</v>
      </c>
      <c r="B973">
        <v>53040</v>
      </c>
    </row>
    <row r="974" spans="1:2" x14ac:dyDescent="0.3">
      <c r="A974">
        <v>53014</v>
      </c>
      <c r="B974">
        <v>53041</v>
      </c>
    </row>
    <row r="975" spans="1:2" x14ac:dyDescent="0.3">
      <c r="A975">
        <v>53040</v>
      </c>
      <c r="B975">
        <v>53042</v>
      </c>
    </row>
    <row r="976" spans="1:2" x14ac:dyDescent="0.3">
      <c r="A976">
        <v>53041</v>
      </c>
      <c r="B976">
        <v>53043</v>
      </c>
    </row>
    <row r="977" spans="1:2" x14ac:dyDescent="0.3">
      <c r="A977">
        <v>53042</v>
      </c>
      <c r="B977">
        <v>53044</v>
      </c>
    </row>
    <row r="978" spans="1:2" x14ac:dyDescent="0.3">
      <c r="A978">
        <v>53043</v>
      </c>
      <c r="B978">
        <v>53045</v>
      </c>
    </row>
    <row r="979" spans="1:2" x14ac:dyDescent="0.3">
      <c r="A979">
        <v>53044</v>
      </c>
      <c r="B979">
        <v>53066</v>
      </c>
    </row>
    <row r="980" spans="1:2" x14ac:dyDescent="0.3">
      <c r="A980">
        <v>53045</v>
      </c>
      <c r="B980">
        <v>53067</v>
      </c>
    </row>
    <row r="981" spans="1:2" x14ac:dyDescent="0.3">
      <c r="A981">
        <v>53066</v>
      </c>
      <c r="B981">
        <v>53068</v>
      </c>
    </row>
    <row r="982" spans="1:2" x14ac:dyDescent="0.3">
      <c r="A982">
        <v>53067</v>
      </c>
      <c r="B982">
        <v>53069</v>
      </c>
    </row>
    <row r="983" spans="1:2" x14ac:dyDescent="0.3">
      <c r="A983">
        <v>53068</v>
      </c>
      <c r="B983">
        <v>53070</v>
      </c>
    </row>
    <row r="984" spans="1:2" x14ac:dyDescent="0.3">
      <c r="A984">
        <v>53069</v>
      </c>
      <c r="B984">
        <v>53071</v>
      </c>
    </row>
    <row r="985" spans="1:2" x14ac:dyDescent="0.3">
      <c r="A985">
        <v>53070</v>
      </c>
      <c r="B985">
        <v>53072</v>
      </c>
    </row>
    <row r="986" spans="1:2" x14ac:dyDescent="0.3">
      <c r="A986">
        <v>53071</v>
      </c>
      <c r="B986">
        <v>53076</v>
      </c>
    </row>
    <row r="987" spans="1:2" x14ac:dyDescent="0.3">
      <c r="A987">
        <v>53072</v>
      </c>
      <c r="B987">
        <v>53077</v>
      </c>
    </row>
    <row r="988" spans="1:2" x14ac:dyDescent="0.3">
      <c r="A988">
        <v>53076</v>
      </c>
      <c r="B988">
        <v>53078</v>
      </c>
    </row>
    <row r="989" spans="1:2" x14ac:dyDescent="0.3">
      <c r="A989">
        <v>53077</v>
      </c>
      <c r="B989">
        <v>53079</v>
      </c>
    </row>
    <row r="990" spans="1:2" x14ac:dyDescent="0.3">
      <c r="A990">
        <v>53078</v>
      </c>
      <c r="B990">
        <v>53080</v>
      </c>
    </row>
    <row r="991" spans="1:2" x14ac:dyDescent="0.3">
      <c r="A991">
        <v>53079</v>
      </c>
      <c r="B991">
        <v>53081</v>
      </c>
    </row>
    <row r="992" spans="1:2" x14ac:dyDescent="0.3">
      <c r="A992">
        <v>53080</v>
      </c>
      <c r="B992">
        <v>53082</v>
      </c>
    </row>
    <row r="993" spans="1:2" x14ac:dyDescent="0.3">
      <c r="A993">
        <v>53081</v>
      </c>
      <c r="B993">
        <v>53083</v>
      </c>
    </row>
    <row r="994" spans="1:2" x14ac:dyDescent="0.3">
      <c r="A994">
        <v>53082</v>
      </c>
      <c r="B994">
        <v>53084</v>
      </c>
    </row>
    <row r="995" spans="1:2" x14ac:dyDescent="0.3">
      <c r="A995">
        <v>53083</v>
      </c>
      <c r="B995">
        <v>53087</v>
      </c>
    </row>
    <row r="996" spans="1:2" x14ac:dyDescent="0.3">
      <c r="A996">
        <v>53084</v>
      </c>
      <c r="B996">
        <v>53092</v>
      </c>
    </row>
    <row r="997" spans="1:2" x14ac:dyDescent="0.3">
      <c r="A997">
        <v>53087</v>
      </c>
      <c r="B997">
        <v>53093</v>
      </c>
    </row>
    <row r="998" spans="1:2" x14ac:dyDescent="0.3">
      <c r="A998">
        <v>53092</v>
      </c>
      <c r="B998">
        <v>53094</v>
      </c>
    </row>
    <row r="999" spans="1:2" x14ac:dyDescent="0.3">
      <c r="A999">
        <v>53093</v>
      </c>
      <c r="B999">
        <v>53095</v>
      </c>
    </row>
    <row r="1000" spans="1:2" x14ac:dyDescent="0.3">
      <c r="A1000">
        <v>53094</v>
      </c>
      <c r="B1000">
        <v>53098</v>
      </c>
    </row>
    <row r="1001" spans="1:2" x14ac:dyDescent="0.3">
      <c r="A1001">
        <v>53095</v>
      </c>
      <c r="B1001">
        <v>53099</v>
      </c>
    </row>
    <row r="1002" spans="1:2" x14ac:dyDescent="0.3">
      <c r="A1002">
        <v>53098</v>
      </c>
      <c r="B1002">
        <v>53100</v>
      </c>
    </row>
    <row r="1003" spans="1:2" x14ac:dyDescent="0.3">
      <c r="A1003">
        <v>53099</v>
      </c>
      <c r="B1003">
        <v>53101</v>
      </c>
    </row>
    <row r="1004" spans="1:2" x14ac:dyDescent="0.3">
      <c r="A1004">
        <v>53100</v>
      </c>
      <c r="B1004">
        <v>53102</v>
      </c>
    </row>
    <row r="1005" spans="1:2" x14ac:dyDescent="0.3">
      <c r="A1005">
        <v>53101</v>
      </c>
      <c r="B1005">
        <v>53104</v>
      </c>
    </row>
    <row r="1006" spans="1:2" x14ac:dyDescent="0.3">
      <c r="A1006">
        <v>53102</v>
      </c>
      <c r="B1006">
        <v>53105</v>
      </c>
    </row>
    <row r="1007" spans="1:2" x14ac:dyDescent="0.3">
      <c r="A1007">
        <v>53104</v>
      </c>
      <c r="B1007">
        <v>53106</v>
      </c>
    </row>
    <row r="1008" spans="1:2" x14ac:dyDescent="0.3">
      <c r="A1008">
        <v>53105</v>
      </c>
      <c r="B1008">
        <v>53107</v>
      </c>
    </row>
    <row r="1009" spans="1:2" x14ac:dyDescent="0.3">
      <c r="A1009">
        <v>53106</v>
      </c>
      <c r="B1009">
        <v>53108</v>
      </c>
    </row>
    <row r="1010" spans="1:2" x14ac:dyDescent="0.3">
      <c r="A1010">
        <v>53107</v>
      </c>
      <c r="B1010">
        <v>53109</v>
      </c>
    </row>
    <row r="1011" spans="1:2" x14ac:dyDescent="0.3">
      <c r="A1011">
        <v>53108</v>
      </c>
      <c r="B1011">
        <v>53113</v>
      </c>
    </row>
    <row r="1012" spans="1:2" x14ac:dyDescent="0.3">
      <c r="A1012">
        <v>53109</v>
      </c>
      <c r="B1012">
        <v>53114</v>
      </c>
    </row>
    <row r="1013" spans="1:2" x14ac:dyDescent="0.3">
      <c r="A1013">
        <v>53113</v>
      </c>
      <c r="B1013">
        <v>53115</v>
      </c>
    </row>
    <row r="1014" spans="1:2" x14ac:dyDescent="0.3">
      <c r="A1014">
        <v>53114</v>
      </c>
      <c r="B1014">
        <v>53120</v>
      </c>
    </row>
    <row r="1015" spans="1:2" x14ac:dyDescent="0.3">
      <c r="A1015">
        <v>53115</v>
      </c>
      <c r="B1015">
        <v>53262</v>
      </c>
    </row>
    <row r="1016" spans="1:2" x14ac:dyDescent="0.3">
      <c r="A1016">
        <v>53120</v>
      </c>
    </row>
    <row r="1017" spans="1:2" x14ac:dyDescent="0.3">
      <c r="A1017">
        <v>53262</v>
      </c>
    </row>
  </sheetData>
  <autoFilter ref="R1:S1" xr:uid="{E521BB6B-B0A8-4BBD-B90B-A5B4CF6E9C8D}">
    <sortState xmlns:xlrd2="http://schemas.microsoft.com/office/spreadsheetml/2017/richdata2" ref="R2:S132">
      <sortCondition ref="S1"/>
    </sortState>
  </autoFilter>
  <sortState xmlns:xlrd2="http://schemas.microsoft.com/office/spreadsheetml/2017/richdata2" ref="R2:R1017">
    <sortCondition ref="R1:R1017"/>
  </sortState>
  <conditionalFormatting sqref="A1:B1048576">
    <cfRule type="duplicateValues" dxfId="5" priority="6"/>
  </conditionalFormatting>
  <conditionalFormatting sqref="E1:F1048576">
    <cfRule type="duplicateValues" dxfId="4" priority="5"/>
  </conditionalFormatting>
  <conditionalFormatting sqref="H1:I1048576">
    <cfRule type="duplicateValues" dxfId="3" priority="4"/>
  </conditionalFormatting>
  <conditionalFormatting sqref="L1:M1048576">
    <cfRule type="duplicateValues" dxfId="2" priority="3"/>
  </conditionalFormatting>
  <conditionalFormatting sqref="P1:P259">
    <cfRule type="duplicateValues" dxfId="1" priority="2"/>
  </conditionalFormatting>
  <conditionalFormatting sqref="P1:P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Công nợ </vt:lpstr>
      <vt:lpstr>Thanh toán </vt:lpstr>
      <vt:lpstr>2022</vt:lpstr>
      <vt:lpstr>2023</vt:lpstr>
      <vt:lpstr>Hàng trả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2023-09-16T07:16:37Z</dcterms:created>
  <dcterms:modified xsi:type="dcterms:W3CDTF">2023-11-10T07:13:24Z</dcterms:modified>
</cp:coreProperties>
</file>